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D:\UserData-DONOTDELETE\Glenn\Documents\Personal\Volcano\"/>
    </mc:Choice>
  </mc:AlternateContent>
  <xr:revisionPtr revIDLastSave="0" documentId="13_ncr:1_{ADA5BF71-823B-44CF-B100-F19467F6F412}" xr6:coauthVersionLast="36" xr6:coauthVersionMax="36" xr10:uidLastSave="{00000000-0000-0000-0000-000000000000}"/>
  <bookViews>
    <workbookView xWindow="0" yWindow="-108" windowWidth="4128" windowHeight="4104" tabRatio="628" xr2:uid="{00000000-000D-0000-FFFF-FFFF00000000}"/>
  </bookViews>
  <sheets>
    <sheet name="DATABASE" sheetId="1" r:id="rId1"/>
    <sheet name="Summary" sheetId="18" r:id="rId2"/>
    <sheet name="Countries" sheetId="7" r:id="rId3"/>
    <sheet name="Themes" sheetId="8" r:id="rId4"/>
    <sheet name="No stamps" sheetId="10" r:id="rId5"/>
    <sheet name="Categories" sheetId="17" r:id="rId6"/>
    <sheet name="Category chart" sheetId="6" r:id="rId7"/>
    <sheet name="Tags" sheetId="14" r:id="rId8"/>
    <sheet name="Origins" sheetId="19" r:id="rId9"/>
    <sheet name="Aust stamps" sheetId="15" r:id="rId10"/>
    <sheet name="Indo museum" sheetId="16" r:id="rId11"/>
    <sheet name="Whitford-Stark" sheetId="13" r:id="rId12"/>
  </sheets>
  <definedNames>
    <definedName name="_xlnm._FilterDatabase" localSheetId="2" hidden="1">Countries!$A$2:$W$2</definedName>
    <definedName name="_xlnm._FilterDatabase" localSheetId="0" hidden="1">DATABASE!$A$1:$BF$15968</definedName>
    <definedName name="_xlnm._FilterDatabase" localSheetId="4" hidden="1">'No stamps'!$A$3:$G$3</definedName>
    <definedName name="_xlnm._FilterDatabase" localSheetId="11" hidden="1">'Whitford-Stark'!$A$3:$AK$3</definedName>
    <definedName name="_xlnm.Print_Titles" localSheetId="0">DATABASE!$1:$1</definedName>
  </definedNames>
  <calcPr calcId="191029"/>
</workbook>
</file>

<file path=xl/calcChain.xml><?xml version="1.0" encoding="utf-8"?>
<calcChain xmlns="http://schemas.openxmlformats.org/spreadsheetml/2006/main">
  <c r="AQ415" i="1" l="1"/>
  <c r="K15984" i="1"/>
  <c r="AT9267" i="1"/>
  <c r="AS9267" i="1"/>
  <c r="AT9052" i="1"/>
  <c r="AS9052" i="1"/>
  <c r="AT9040" i="1"/>
  <c r="AS9040" i="1"/>
  <c r="AT8908" i="1"/>
  <c r="AS8908" i="1"/>
  <c r="AT8895" i="1"/>
  <c r="AS8895" i="1"/>
  <c r="AT8888" i="1"/>
  <c r="AS8888" i="1"/>
  <c r="AT8841" i="1"/>
  <c r="AS8841" i="1"/>
  <c r="AT8655" i="1"/>
  <c r="AS8655" i="1"/>
  <c r="AT8624" i="1"/>
  <c r="AS8624" i="1"/>
  <c r="AT8544" i="1"/>
  <c r="AS8544" i="1"/>
  <c r="AT8540" i="1"/>
  <c r="AS8540" i="1"/>
  <c r="AT8491" i="1"/>
  <c r="AS8491" i="1"/>
  <c r="AT8438" i="1"/>
  <c r="AS8438" i="1"/>
  <c r="AT8415" i="1"/>
  <c r="AS8415" i="1"/>
  <c r="AT8404" i="1"/>
  <c r="AS8404" i="1"/>
  <c r="AT8381" i="1"/>
  <c r="AS8381" i="1"/>
  <c r="AT8247" i="1"/>
  <c r="AS8247" i="1"/>
  <c r="AT8218" i="1"/>
  <c r="AS8218" i="1"/>
  <c r="AT8186" i="1"/>
  <c r="AS8186" i="1"/>
  <c r="AT8161" i="1"/>
  <c r="AS8161" i="1"/>
  <c r="AT8158" i="1"/>
  <c r="AS8158" i="1"/>
  <c r="AT8156" i="1"/>
  <c r="AS8156" i="1"/>
  <c r="AT8149" i="1"/>
  <c r="AS8149" i="1"/>
  <c r="AT8147" i="1"/>
  <c r="AS8147" i="1"/>
  <c r="AT8101" i="1"/>
  <c r="AS8101" i="1"/>
  <c r="AT8080" i="1"/>
  <c r="AS8080" i="1"/>
  <c r="AT8074" i="1"/>
  <c r="AS8074" i="1"/>
  <c r="AT8050" i="1"/>
  <c r="AS8050" i="1"/>
  <c r="AT8048" i="1"/>
  <c r="AS8048" i="1"/>
  <c r="AT8044" i="1"/>
  <c r="AS8044" i="1"/>
  <c r="AT7982" i="1"/>
  <c r="AS7982" i="1"/>
  <c r="AT7936" i="1"/>
  <c r="AS7936" i="1"/>
  <c r="AT7899" i="1"/>
  <c r="AS7899" i="1"/>
  <c r="AT7882" i="1"/>
  <c r="AS7882" i="1"/>
  <c r="AT7880" i="1"/>
  <c r="AS7880" i="1"/>
  <c r="AT7869" i="1"/>
  <c r="AS7869" i="1"/>
  <c r="AT7126" i="1"/>
  <c r="AS7126" i="1"/>
  <c r="AT7104" i="1"/>
  <c r="AS7104" i="1"/>
  <c r="AT7065" i="1"/>
  <c r="AS7065" i="1"/>
  <c r="AT7058" i="1"/>
  <c r="AS7058" i="1"/>
  <c r="AT7038" i="1"/>
  <c r="AS7038" i="1"/>
  <c r="AT7033" i="1"/>
  <c r="AS7033" i="1"/>
  <c r="AT7026" i="1"/>
  <c r="AS7026" i="1"/>
  <c r="AT6974" i="1"/>
  <c r="AS6974" i="1"/>
  <c r="AT6562" i="1"/>
  <c r="AS6562" i="1"/>
  <c r="AT6560" i="1"/>
  <c r="AS6560" i="1"/>
  <c r="AT6256" i="1"/>
  <c r="AS6256" i="1"/>
  <c r="AT6233" i="1"/>
  <c r="AS6233" i="1"/>
  <c r="AT6154" i="1"/>
  <c r="AS6154" i="1"/>
  <c r="AT6066" i="1"/>
  <c r="AS6066" i="1"/>
  <c r="AT6034" i="1"/>
  <c r="AS6034" i="1"/>
  <c r="AT5982" i="1"/>
  <c r="AS5982" i="1"/>
  <c r="AT5621" i="1"/>
  <c r="AS5621" i="1"/>
  <c r="AT5521" i="1"/>
  <c r="AS5521" i="1"/>
  <c r="AT5362" i="1"/>
  <c r="AS5362" i="1"/>
  <c r="AT5296" i="1"/>
  <c r="AS5296" i="1"/>
  <c r="AT5204" i="1"/>
  <c r="AS5204" i="1"/>
  <c r="AT4997" i="1"/>
  <c r="AS4997" i="1"/>
  <c r="AT4993" i="1"/>
  <c r="AS4993" i="1"/>
  <c r="AT4962" i="1"/>
  <c r="AS4962" i="1"/>
  <c r="AT4959" i="1"/>
  <c r="AS4959" i="1"/>
  <c r="AT4953" i="1"/>
  <c r="AS4953" i="1"/>
  <c r="AT4948" i="1"/>
  <c r="AS4948" i="1"/>
  <c r="AT4937" i="1"/>
  <c r="AS4937" i="1"/>
  <c r="AT4934" i="1"/>
  <c r="AS4934" i="1"/>
  <c r="AT4911" i="1"/>
  <c r="AS4911" i="1"/>
  <c r="AT4905" i="1"/>
  <c r="AS4905" i="1"/>
  <c r="AT4884" i="1"/>
  <c r="AS4884" i="1"/>
  <c r="AT4881" i="1"/>
  <c r="AS4881" i="1"/>
  <c r="AT4841" i="1"/>
  <c r="AS4841" i="1"/>
  <c r="AT4817" i="1"/>
  <c r="AS4817" i="1"/>
  <c r="AT4798" i="1"/>
  <c r="AS4798" i="1"/>
  <c r="AT4786" i="1"/>
  <c r="AS4786" i="1"/>
  <c r="AT4742" i="1"/>
  <c r="AS4742" i="1"/>
  <c r="AT4736" i="1"/>
  <c r="AS4736" i="1"/>
  <c r="AT4721" i="1"/>
  <c r="AS4721" i="1"/>
  <c r="AT4554" i="1"/>
  <c r="AS4554" i="1"/>
  <c r="AT4396" i="1"/>
  <c r="AS4396" i="1"/>
  <c r="AT4343" i="1"/>
  <c r="AS4343" i="1"/>
  <c r="AT4236" i="1"/>
  <c r="AS4236" i="1"/>
  <c r="AT4168" i="1"/>
  <c r="AS4168" i="1"/>
  <c r="AT4164" i="1"/>
  <c r="AS4164" i="1"/>
  <c r="AT3945" i="1"/>
  <c r="AS3945" i="1"/>
  <c r="AT3933" i="1"/>
  <c r="AS3933" i="1"/>
  <c r="AT3916" i="1"/>
  <c r="AS3916" i="1"/>
  <c r="AT3881" i="1"/>
  <c r="AS3881" i="1"/>
  <c r="AT3865" i="1"/>
  <c r="AS3865" i="1"/>
  <c r="AT3536" i="1"/>
  <c r="AS3536" i="1"/>
  <c r="AT3531" i="1"/>
  <c r="AS3531" i="1"/>
  <c r="AT3226" i="1"/>
  <c r="AS3226" i="1"/>
  <c r="AT3089" i="1"/>
  <c r="AS3089" i="1"/>
  <c r="AT2988" i="1"/>
  <c r="AS2988" i="1"/>
  <c r="AT2985" i="1"/>
  <c r="AS2985" i="1"/>
  <c r="AT2981" i="1"/>
  <c r="AS2981" i="1"/>
  <c r="AT2977" i="1"/>
  <c r="AS2977" i="1"/>
  <c r="AT2971" i="1"/>
  <c r="AS2971" i="1"/>
  <c r="AT2967" i="1"/>
  <c r="AS2967" i="1"/>
  <c r="AT2955" i="1"/>
  <c r="AS2955" i="1"/>
  <c r="AT2936" i="1"/>
  <c r="AS2936" i="1"/>
  <c r="AT2922" i="1"/>
  <c r="AS2922" i="1"/>
  <c r="AT2906" i="1"/>
  <c r="AS2906" i="1"/>
  <c r="AT2726" i="1"/>
  <c r="AS2726" i="1"/>
  <c r="AT2618" i="1"/>
  <c r="AS2618" i="1"/>
  <c r="AT2607" i="1"/>
  <c r="AS2607" i="1"/>
  <c r="AT2488" i="1"/>
  <c r="AS2488" i="1"/>
  <c r="AT2356" i="1"/>
  <c r="AS2356" i="1"/>
  <c r="AT2258" i="1"/>
  <c r="AS2258" i="1"/>
  <c r="AT2210" i="1"/>
  <c r="AS2210" i="1"/>
  <c r="AT2159" i="1"/>
  <c r="AS2159" i="1"/>
  <c r="AT2154" i="1"/>
  <c r="AS2154" i="1"/>
  <c r="AT2113" i="1"/>
  <c r="AS2113" i="1"/>
  <c r="AT1955" i="1"/>
  <c r="AS1955" i="1"/>
  <c r="AT1837" i="1"/>
  <c r="AS1837" i="1"/>
  <c r="AT1649" i="1"/>
  <c r="AS1649" i="1"/>
  <c r="AT1572" i="1"/>
  <c r="AS1572" i="1"/>
  <c r="AT1556" i="1"/>
  <c r="AS1556" i="1"/>
  <c r="AT1542" i="1"/>
  <c r="AS1542" i="1"/>
  <c r="AT1533" i="1"/>
  <c r="AS1533" i="1"/>
  <c r="AT1524" i="1"/>
  <c r="AS1524" i="1"/>
  <c r="AT1478" i="1"/>
  <c r="AS1478" i="1"/>
  <c r="AT1472" i="1"/>
  <c r="AS1472" i="1"/>
  <c r="AT1453" i="1"/>
  <c r="AS1453" i="1"/>
  <c r="AT1312" i="1"/>
  <c r="AS1312" i="1"/>
  <c r="AT1289" i="1"/>
  <c r="AS1289" i="1"/>
  <c r="AT1277" i="1"/>
  <c r="AS1277" i="1"/>
  <c r="AT1263" i="1"/>
  <c r="AS1263" i="1"/>
  <c r="AT1230" i="1"/>
  <c r="AS1230" i="1"/>
  <c r="AT1225" i="1"/>
  <c r="AS1225" i="1"/>
  <c r="AT1220" i="1"/>
  <c r="AS1220" i="1"/>
  <c r="AT856" i="1"/>
  <c r="AS856" i="1"/>
  <c r="AT854" i="1"/>
  <c r="AS854" i="1"/>
  <c r="AT824" i="1"/>
  <c r="AS824" i="1"/>
  <c r="AT811" i="1"/>
  <c r="AS811" i="1"/>
  <c r="AT799" i="1"/>
  <c r="AS799" i="1"/>
  <c r="AT794" i="1"/>
  <c r="AS794" i="1"/>
  <c r="AT788" i="1"/>
  <c r="AS788" i="1"/>
  <c r="AT778" i="1"/>
  <c r="AS778" i="1"/>
  <c r="AT775" i="1"/>
  <c r="AS775" i="1"/>
  <c r="AT772" i="1"/>
  <c r="AS772" i="1"/>
  <c r="AT718" i="1"/>
  <c r="AS718" i="1"/>
  <c r="AT690" i="1"/>
  <c r="AS690" i="1"/>
  <c r="AT688" i="1"/>
  <c r="AS688" i="1"/>
  <c r="AT677" i="1"/>
  <c r="AS677" i="1"/>
  <c r="AT608" i="1"/>
  <c r="AS608" i="1"/>
  <c r="AT415" i="1"/>
  <c r="AS415" i="1"/>
  <c r="AT315" i="1"/>
  <c r="AS315" i="1"/>
  <c r="AT276" i="1"/>
  <c r="AS276" i="1"/>
  <c r="AT229" i="1"/>
  <c r="AS229" i="1"/>
  <c r="AT220" i="1"/>
  <c r="AS220" i="1"/>
  <c r="AT216" i="1"/>
  <c r="AS216" i="1"/>
  <c r="AT192" i="1"/>
  <c r="AS192" i="1"/>
  <c r="AT174" i="1"/>
  <c r="AS174" i="1"/>
  <c r="AT162" i="1"/>
  <c r="AS162" i="1"/>
  <c r="AT75" i="1"/>
  <c r="AS75" i="1"/>
  <c r="AT44" i="1"/>
  <c r="AS44" i="1"/>
  <c r="AT36" i="1"/>
  <c r="AS36" i="1"/>
  <c r="AT25" i="1"/>
  <c r="AS25" i="1"/>
  <c r="AT18" i="1"/>
  <c r="AS18" i="1"/>
  <c r="AT14" i="1"/>
  <c r="AS14" i="1"/>
  <c r="AT2" i="1"/>
  <c r="AS2" i="1"/>
  <c r="AR9267" i="1"/>
  <c r="AQ9267" i="1"/>
  <c r="AR9052" i="1"/>
  <c r="AQ9052" i="1"/>
  <c r="AR9040" i="1"/>
  <c r="AQ9040" i="1"/>
  <c r="AR8908" i="1"/>
  <c r="AQ8908" i="1"/>
  <c r="AR8895" i="1"/>
  <c r="AQ8895" i="1"/>
  <c r="AR8888" i="1"/>
  <c r="AQ8888" i="1"/>
  <c r="AR8841" i="1"/>
  <c r="AQ8841" i="1"/>
  <c r="AR8655" i="1"/>
  <c r="AQ8655" i="1"/>
  <c r="AR8624" i="1"/>
  <c r="AQ8624" i="1"/>
  <c r="AR8544" i="1"/>
  <c r="AQ8544" i="1"/>
  <c r="AR8540" i="1"/>
  <c r="AQ8540" i="1"/>
  <c r="AR8491" i="1"/>
  <c r="AQ8491" i="1"/>
  <c r="AR8438" i="1"/>
  <c r="AQ8438" i="1"/>
  <c r="AR8415" i="1"/>
  <c r="AQ8415" i="1"/>
  <c r="AR8404" i="1"/>
  <c r="AQ8404" i="1"/>
  <c r="AR8381" i="1"/>
  <c r="AQ8381" i="1"/>
  <c r="AR8247" i="1"/>
  <c r="AQ8247" i="1"/>
  <c r="AR8218" i="1"/>
  <c r="AQ8218" i="1"/>
  <c r="AR8186" i="1"/>
  <c r="AQ8186" i="1"/>
  <c r="AR8161" i="1"/>
  <c r="AQ8161" i="1"/>
  <c r="AR8158" i="1"/>
  <c r="AQ8158" i="1"/>
  <c r="AR8156" i="1"/>
  <c r="AQ8156" i="1"/>
  <c r="AR8149" i="1"/>
  <c r="AQ8149" i="1"/>
  <c r="AR8147" i="1"/>
  <c r="AQ8147" i="1"/>
  <c r="AR8101" i="1"/>
  <c r="AQ8101" i="1"/>
  <c r="AR8080" i="1"/>
  <c r="AQ8080" i="1"/>
  <c r="AR8074" i="1"/>
  <c r="AQ8074" i="1"/>
  <c r="AR8050" i="1"/>
  <c r="AQ8050" i="1"/>
  <c r="AR8048" i="1"/>
  <c r="AQ8048" i="1"/>
  <c r="AR8044" i="1"/>
  <c r="AQ8044" i="1"/>
  <c r="AR7982" i="1"/>
  <c r="AQ7982" i="1"/>
  <c r="AR7936" i="1"/>
  <c r="AQ7936" i="1"/>
  <c r="AR7899" i="1"/>
  <c r="AQ7899" i="1"/>
  <c r="AR7882" i="1"/>
  <c r="AQ7882" i="1"/>
  <c r="AR7880" i="1"/>
  <c r="AQ7880" i="1"/>
  <c r="AR7869" i="1"/>
  <c r="AQ7869" i="1"/>
  <c r="AR7126" i="1"/>
  <c r="AQ7126" i="1"/>
  <c r="AR7104" i="1"/>
  <c r="AQ7104" i="1"/>
  <c r="AR7065" i="1"/>
  <c r="AQ7065" i="1"/>
  <c r="AR7058" i="1"/>
  <c r="AQ7058" i="1"/>
  <c r="AR7038" i="1"/>
  <c r="AQ7038" i="1"/>
  <c r="AR7033" i="1"/>
  <c r="AQ7033" i="1"/>
  <c r="AR7026" i="1"/>
  <c r="AQ7026" i="1"/>
  <c r="AR6974" i="1"/>
  <c r="AQ6974" i="1"/>
  <c r="AR6562" i="1"/>
  <c r="AQ6562" i="1"/>
  <c r="AR6560" i="1"/>
  <c r="AQ6560" i="1"/>
  <c r="AR6256" i="1"/>
  <c r="AQ6256" i="1"/>
  <c r="AR6233" i="1"/>
  <c r="AQ6233" i="1"/>
  <c r="AR6154" i="1"/>
  <c r="AQ6154" i="1"/>
  <c r="AR6066" i="1"/>
  <c r="AQ6066" i="1"/>
  <c r="AR6034" i="1"/>
  <c r="AQ6034" i="1"/>
  <c r="AR5982" i="1"/>
  <c r="AQ5982" i="1"/>
  <c r="AR5621" i="1"/>
  <c r="AQ5621" i="1"/>
  <c r="AR5521" i="1"/>
  <c r="AQ5521" i="1"/>
  <c r="AR5362" i="1"/>
  <c r="AQ5362" i="1"/>
  <c r="AR5296" i="1"/>
  <c r="AQ5296" i="1"/>
  <c r="AR5204" i="1"/>
  <c r="AQ5204" i="1"/>
  <c r="AR4997" i="1"/>
  <c r="AQ4997" i="1"/>
  <c r="AR4993" i="1"/>
  <c r="AQ4993" i="1"/>
  <c r="AR4962" i="1"/>
  <c r="AQ4962" i="1"/>
  <c r="AR4959" i="1"/>
  <c r="AQ4959" i="1"/>
  <c r="AR4953" i="1"/>
  <c r="AQ4953" i="1"/>
  <c r="AR4948" i="1"/>
  <c r="AQ4948" i="1"/>
  <c r="AR4937" i="1"/>
  <c r="AQ4937" i="1"/>
  <c r="AR4934" i="1"/>
  <c r="AQ4934" i="1"/>
  <c r="AR4911" i="1"/>
  <c r="AQ4911" i="1"/>
  <c r="AR4905" i="1"/>
  <c r="AQ4905" i="1"/>
  <c r="AR4884" i="1"/>
  <c r="AQ4884" i="1"/>
  <c r="AR4881" i="1"/>
  <c r="AQ4881" i="1"/>
  <c r="AR4841" i="1"/>
  <c r="AQ4841" i="1"/>
  <c r="AR4817" i="1"/>
  <c r="AQ4817" i="1"/>
  <c r="AR4798" i="1"/>
  <c r="AQ4798" i="1"/>
  <c r="AR4786" i="1"/>
  <c r="AQ4786" i="1"/>
  <c r="AR4742" i="1"/>
  <c r="AQ4742" i="1"/>
  <c r="AR4736" i="1"/>
  <c r="AQ4736" i="1"/>
  <c r="AR4721" i="1"/>
  <c r="AQ4721" i="1"/>
  <c r="AR4554" i="1"/>
  <c r="AQ4554" i="1"/>
  <c r="AR4396" i="1"/>
  <c r="AQ4396" i="1"/>
  <c r="AR4343" i="1"/>
  <c r="AQ4343" i="1"/>
  <c r="AR4236" i="1"/>
  <c r="AQ4236" i="1"/>
  <c r="AR4168" i="1"/>
  <c r="AQ4168" i="1"/>
  <c r="AR4164" i="1"/>
  <c r="AQ4164" i="1"/>
  <c r="AR3945" i="1"/>
  <c r="AQ3945" i="1"/>
  <c r="AR3933" i="1"/>
  <c r="AQ3933" i="1"/>
  <c r="AR3916" i="1"/>
  <c r="AQ3916" i="1"/>
  <c r="AR3881" i="1"/>
  <c r="AQ3881" i="1"/>
  <c r="AR3865" i="1"/>
  <c r="AQ3865" i="1"/>
  <c r="AR3536" i="1"/>
  <c r="AQ3536" i="1"/>
  <c r="AR3531" i="1"/>
  <c r="AQ3531" i="1"/>
  <c r="AR3226" i="1"/>
  <c r="AQ3226" i="1"/>
  <c r="AR3089" i="1"/>
  <c r="AQ3089" i="1"/>
  <c r="AR2988" i="1"/>
  <c r="AQ2988" i="1"/>
  <c r="AR2985" i="1"/>
  <c r="AQ2985" i="1"/>
  <c r="AR2981" i="1"/>
  <c r="AQ2981" i="1"/>
  <c r="AR2977" i="1"/>
  <c r="AQ2977" i="1"/>
  <c r="AR2971" i="1"/>
  <c r="AQ2971" i="1"/>
  <c r="AR2967" i="1"/>
  <c r="AQ2967" i="1"/>
  <c r="AR2955" i="1"/>
  <c r="AQ2955" i="1"/>
  <c r="AR2936" i="1"/>
  <c r="AQ2936" i="1"/>
  <c r="AR2922" i="1"/>
  <c r="AQ2922" i="1"/>
  <c r="AR2906" i="1"/>
  <c r="AQ2906" i="1"/>
  <c r="AR2726" i="1"/>
  <c r="AQ2726" i="1"/>
  <c r="AR2618" i="1"/>
  <c r="AQ2618" i="1"/>
  <c r="AR2607" i="1"/>
  <c r="AQ2607" i="1"/>
  <c r="AR2488" i="1"/>
  <c r="AQ2488" i="1"/>
  <c r="AR2356" i="1"/>
  <c r="AQ2356" i="1"/>
  <c r="AR2258" i="1"/>
  <c r="AQ2258" i="1"/>
  <c r="AR2210" i="1"/>
  <c r="AQ2210" i="1"/>
  <c r="AR2159" i="1"/>
  <c r="AQ2159" i="1"/>
  <c r="AR2154" i="1"/>
  <c r="AQ2154" i="1"/>
  <c r="AR2113" i="1"/>
  <c r="AQ2113" i="1"/>
  <c r="AR1955" i="1"/>
  <c r="AQ1955" i="1"/>
  <c r="AR1837" i="1"/>
  <c r="AQ1837" i="1"/>
  <c r="AR1649" i="1"/>
  <c r="AQ1649" i="1"/>
  <c r="AR1572" i="1"/>
  <c r="AQ1572" i="1"/>
  <c r="AR1556" i="1"/>
  <c r="AQ1556" i="1"/>
  <c r="AR1542" i="1"/>
  <c r="AQ1542" i="1"/>
  <c r="AR1533" i="1"/>
  <c r="AQ1533" i="1"/>
  <c r="AR1524" i="1"/>
  <c r="AQ1524" i="1"/>
  <c r="AR1478" i="1"/>
  <c r="AQ1478" i="1"/>
  <c r="AR1472" i="1"/>
  <c r="AQ1472" i="1"/>
  <c r="AR1453" i="1"/>
  <c r="AQ1453" i="1"/>
  <c r="AR1312" i="1"/>
  <c r="AQ1312" i="1"/>
  <c r="AR1289" i="1"/>
  <c r="AQ1289" i="1"/>
  <c r="AR1277" i="1"/>
  <c r="AQ1277" i="1"/>
  <c r="AR1263" i="1"/>
  <c r="AQ1263" i="1"/>
  <c r="AR1230" i="1"/>
  <c r="AQ1230" i="1"/>
  <c r="AR1225" i="1"/>
  <c r="AQ1225" i="1"/>
  <c r="AR1220" i="1"/>
  <c r="AQ1220" i="1"/>
  <c r="AR856" i="1"/>
  <c r="AQ856" i="1"/>
  <c r="AR854" i="1"/>
  <c r="AQ854" i="1"/>
  <c r="AR824" i="1"/>
  <c r="AQ824" i="1"/>
  <c r="AR811" i="1"/>
  <c r="AQ811" i="1"/>
  <c r="AR799" i="1"/>
  <c r="AQ799" i="1"/>
  <c r="AR794" i="1"/>
  <c r="AQ794" i="1"/>
  <c r="AR788" i="1"/>
  <c r="AQ788" i="1"/>
  <c r="AR778" i="1"/>
  <c r="AQ778" i="1"/>
  <c r="AR775" i="1"/>
  <c r="AQ775" i="1"/>
  <c r="AR772" i="1"/>
  <c r="AQ772" i="1"/>
  <c r="AR718" i="1"/>
  <c r="AQ718" i="1"/>
  <c r="AR690" i="1"/>
  <c r="AQ690" i="1"/>
  <c r="AR688" i="1"/>
  <c r="AQ688" i="1"/>
  <c r="AR677" i="1"/>
  <c r="AQ677" i="1"/>
  <c r="AR608" i="1"/>
  <c r="AQ608" i="1"/>
  <c r="AR415" i="1"/>
  <c r="AR315" i="1"/>
  <c r="AQ315" i="1"/>
  <c r="AR276" i="1"/>
  <c r="AQ276" i="1"/>
  <c r="AR229" i="1"/>
  <c r="AQ229" i="1"/>
  <c r="AR220" i="1"/>
  <c r="AQ220" i="1"/>
  <c r="AR216" i="1"/>
  <c r="AQ216" i="1"/>
  <c r="AR192" i="1"/>
  <c r="AQ192" i="1"/>
  <c r="AR174" i="1"/>
  <c r="AQ174" i="1"/>
  <c r="AR162" i="1"/>
  <c r="AQ162" i="1"/>
  <c r="AR75" i="1"/>
  <c r="AQ75" i="1"/>
  <c r="AR44" i="1"/>
  <c r="AQ44" i="1"/>
  <c r="AR36" i="1"/>
  <c r="AQ36" i="1"/>
  <c r="AR25" i="1"/>
  <c r="AQ25" i="1"/>
  <c r="AR18" i="1"/>
  <c r="AQ18" i="1"/>
  <c r="AR14" i="1"/>
  <c r="AQ14" i="1"/>
  <c r="AR2" i="1"/>
  <c r="AQ2" i="1"/>
  <c r="AP9267" i="1"/>
  <c r="AO9267" i="1"/>
  <c r="AP9052" i="1"/>
  <c r="AO9052" i="1"/>
  <c r="AP9040" i="1"/>
  <c r="AO9040" i="1"/>
  <c r="AP8908" i="1"/>
  <c r="AO8908" i="1"/>
  <c r="AP8895" i="1"/>
  <c r="AO8895" i="1"/>
  <c r="AP8888" i="1"/>
  <c r="AO8888" i="1"/>
  <c r="AP8841" i="1"/>
  <c r="AO8841" i="1"/>
  <c r="AP8655" i="1"/>
  <c r="AO8655" i="1"/>
  <c r="AP8624" i="1"/>
  <c r="AO8624" i="1"/>
  <c r="AP8544" i="1"/>
  <c r="AO8544" i="1"/>
  <c r="AP8540" i="1"/>
  <c r="AO8540" i="1"/>
  <c r="AP8491" i="1"/>
  <c r="AO8491" i="1"/>
  <c r="AP8438" i="1"/>
  <c r="AO8438" i="1"/>
  <c r="AP8415" i="1"/>
  <c r="AO8415" i="1"/>
  <c r="AP8404" i="1"/>
  <c r="AO8404" i="1"/>
  <c r="AP8381" i="1"/>
  <c r="AO8381" i="1"/>
  <c r="AP8247" i="1"/>
  <c r="AO8247" i="1"/>
  <c r="AP8218" i="1"/>
  <c r="AO8218" i="1"/>
  <c r="AP8186" i="1"/>
  <c r="AO8186" i="1"/>
  <c r="AP8161" i="1"/>
  <c r="AO8161" i="1"/>
  <c r="AP8158" i="1"/>
  <c r="AO8158" i="1"/>
  <c r="AP8156" i="1"/>
  <c r="AO8156" i="1"/>
  <c r="AP8149" i="1"/>
  <c r="AO8149" i="1"/>
  <c r="AP8147" i="1"/>
  <c r="AO8147" i="1"/>
  <c r="AP8101" i="1"/>
  <c r="AO8101" i="1"/>
  <c r="AP8080" i="1"/>
  <c r="AO8080" i="1"/>
  <c r="AP8074" i="1"/>
  <c r="AO8074" i="1"/>
  <c r="AP8050" i="1"/>
  <c r="AO8050" i="1"/>
  <c r="AP8048" i="1"/>
  <c r="AO8048" i="1"/>
  <c r="AP8044" i="1"/>
  <c r="AO8044" i="1"/>
  <c r="AP7982" i="1"/>
  <c r="AO7982" i="1"/>
  <c r="AP7936" i="1"/>
  <c r="AO7936" i="1"/>
  <c r="AP7899" i="1"/>
  <c r="AO7899" i="1"/>
  <c r="AP7882" i="1"/>
  <c r="AO7882" i="1"/>
  <c r="AP7880" i="1"/>
  <c r="AO7880" i="1"/>
  <c r="AP7869" i="1"/>
  <c r="AO7869" i="1"/>
  <c r="AP7126" i="1"/>
  <c r="AO7126" i="1"/>
  <c r="AP7104" i="1"/>
  <c r="AO7104" i="1"/>
  <c r="AP7065" i="1"/>
  <c r="AO7065" i="1"/>
  <c r="AP7058" i="1"/>
  <c r="AO7058" i="1"/>
  <c r="AP7038" i="1"/>
  <c r="AO7038" i="1"/>
  <c r="AP7033" i="1"/>
  <c r="AO7033" i="1"/>
  <c r="AP7026" i="1"/>
  <c r="AO7026" i="1"/>
  <c r="AP6974" i="1"/>
  <c r="AO6974" i="1"/>
  <c r="AP6562" i="1"/>
  <c r="AO6562" i="1"/>
  <c r="AP6560" i="1"/>
  <c r="AO6560" i="1"/>
  <c r="AP6256" i="1"/>
  <c r="AO6256" i="1"/>
  <c r="AP6233" i="1"/>
  <c r="AO6233" i="1"/>
  <c r="AP6154" i="1"/>
  <c r="AO6154" i="1"/>
  <c r="AP6066" i="1"/>
  <c r="AO6066" i="1"/>
  <c r="AP6034" i="1"/>
  <c r="AO6034" i="1"/>
  <c r="AP5982" i="1"/>
  <c r="AO5982" i="1"/>
  <c r="AP5621" i="1"/>
  <c r="AO5621" i="1"/>
  <c r="AP5521" i="1"/>
  <c r="AO5521" i="1"/>
  <c r="AP5362" i="1"/>
  <c r="AO5362" i="1"/>
  <c r="AP5296" i="1"/>
  <c r="AO5296" i="1"/>
  <c r="AP5204" i="1"/>
  <c r="AO5204" i="1"/>
  <c r="AP4997" i="1"/>
  <c r="AO4997" i="1"/>
  <c r="AP4993" i="1"/>
  <c r="AO4993" i="1"/>
  <c r="AP4962" i="1"/>
  <c r="AO4962" i="1"/>
  <c r="AP4959" i="1"/>
  <c r="AO4959" i="1"/>
  <c r="AP4953" i="1"/>
  <c r="AO4953" i="1"/>
  <c r="AP4948" i="1"/>
  <c r="AO4948" i="1"/>
  <c r="AP4937" i="1"/>
  <c r="AO4937" i="1"/>
  <c r="AP4934" i="1"/>
  <c r="AO4934" i="1"/>
  <c r="AP4911" i="1"/>
  <c r="AO4911" i="1"/>
  <c r="AP4905" i="1"/>
  <c r="AO4905" i="1"/>
  <c r="AP4884" i="1"/>
  <c r="AO4884" i="1"/>
  <c r="AP4881" i="1"/>
  <c r="AO4881" i="1"/>
  <c r="AP4841" i="1"/>
  <c r="AO4841" i="1"/>
  <c r="AP4817" i="1"/>
  <c r="AO4817" i="1"/>
  <c r="AP4798" i="1"/>
  <c r="AO4798" i="1"/>
  <c r="AP4786" i="1"/>
  <c r="AO4786" i="1"/>
  <c r="AP4742" i="1"/>
  <c r="AO4742" i="1"/>
  <c r="AP4736" i="1"/>
  <c r="AO4736" i="1"/>
  <c r="AP4721" i="1"/>
  <c r="AO4721" i="1"/>
  <c r="AP4554" i="1"/>
  <c r="AO4554" i="1"/>
  <c r="AP4396" i="1"/>
  <c r="AO4396" i="1"/>
  <c r="AP4343" i="1"/>
  <c r="AO4343" i="1"/>
  <c r="AP4236" i="1"/>
  <c r="AO4236" i="1"/>
  <c r="AP4168" i="1"/>
  <c r="AO4168" i="1"/>
  <c r="AP4164" i="1"/>
  <c r="AO4164" i="1"/>
  <c r="AP3945" i="1"/>
  <c r="AO3945" i="1"/>
  <c r="AP3933" i="1"/>
  <c r="AO3933" i="1"/>
  <c r="AP3916" i="1"/>
  <c r="AO3916" i="1"/>
  <c r="AP3881" i="1"/>
  <c r="AO3881" i="1"/>
  <c r="AP3865" i="1"/>
  <c r="AO3865" i="1"/>
  <c r="AP3536" i="1"/>
  <c r="AO3536" i="1"/>
  <c r="AP3531" i="1"/>
  <c r="AO3531" i="1"/>
  <c r="AP3226" i="1"/>
  <c r="AO3226" i="1"/>
  <c r="AP3089" i="1"/>
  <c r="AO3089" i="1"/>
  <c r="AP2988" i="1"/>
  <c r="AO2988" i="1"/>
  <c r="AP2985" i="1"/>
  <c r="AO2985" i="1"/>
  <c r="AP2981" i="1"/>
  <c r="AO2981" i="1"/>
  <c r="AP2977" i="1"/>
  <c r="AO2977" i="1"/>
  <c r="AP2971" i="1"/>
  <c r="AO2971" i="1"/>
  <c r="AP2967" i="1"/>
  <c r="AO2967" i="1"/>
  <c r="AP2955" i="1"/>
  <c r="AO2955" i="1"/>
  <c r="AP2936" i="1"/>
  <c r="AO2936" i="1"/>
  <c r="AP2922" i="1"/>
  <c r="AO2922" i="1"/>
  <c r="AP2906" i="1"/>
  <c r="AO2906" i="1"/>
  <c r="AP2726" i="1"/>
  <c r="AO2726" i="1"/>
  <c r="AP2618" i="1"/>
  <c r="AO2618" i="1"/>
  <c r="AP2607" i="1"/>
  <c r="AO2607" i="1"/>
  <c r="AP2488" i="1"/>
  <c r="AO2488" i="1"/>
  <c r="AP2356" i="1"/>
  <c r="AO2356" i="1"/>
  <c r="AP2258" i="1"/>
  <c r="AO2258" i="1"/>
  <c r="AP2210" i="1"/>
  <c r="AO2210" i="1"/>
  <c r="AP2159" i="1"/>
  <c r="AO2159" i="1"/>
  <c r="AP2154" i="1"/>
  <c r="AO2154" i="1"/>
  <c r="AP2113" i="1"/>
  <c r="AO2113" i="1"/>
  <c r="AP1955" i="1"/>
  <c r="AO1955" i="1"/>
  <c r="AP1837" i="1"/>
  <c r="AO1837" i="1"/>
  <c r="AP1649" i="1"/>
  <c r="AO1649" i="1"/>
  <c r="AP1572" i="1"/>
  <c r="AO1572" i="1"/>
  <c r="AP1556" i="1"/>
  <c r="AO1556" i="1"/>
  <c r="AP1542" i="1"/>
  <c r="AO1542" i="1"/>
  <c r="AP1533" i="1"/>
  <c r="AO1533" i="1"/>
  <c r="AP1524" i="1"/>
  <c r="AO1524" i="1"/>
  <c r="AP1478" i="1"/>
  <c r="AO1478" i="1"/>
  <c r="AP1472" i="1"/>
  <c r="AO1472" i="1"/>
  <c r="AP1453" i="1"/>
  <c r="AO1453" i="1"/>
  <c r="AP1312" i="1"/>
  <c r="AO1312" i="1"/>
  <c r="AP1289" i="1"/>
  <c r="AO1289" i="1"/>
  <c r="AP1277" i="1"/>
  <c r="AO1277" i="1"/>
  <c r="AP1263" i="1"/>
  <c r="AO1263" i="1"/>
  <c r="AP1230" i="1"/>
  <c r="AO1230" i="1"/>
  <c r="AP1225" i="1"/>
  <c r="AO1225" i="1"/>
  <c r="AP1220" i="1"/>
  <c r="AO1220" i="1"/>
  <c r="AP856" i="1"/>
  <c r="AO856" i="1"/>
  <c r="AP854" i="1"/>
  <c r="AO854" i="1"/>
  <c r="AP824" i="1"/>
  <c r="AO824" i="1"/>
  <c r="AP811" i="1"/>
  <c r="AO811" i="1"/>
  <c r="AP799" i="1"/>
  <c r="AO799" i="1"/>
  <c r="AP794" i="1"/>
  <c r="AO794" i="1"/>
  <c r="AP788" i="1"/>
  <c r="AO788" i="1"/>
  <c r="AP778" i="1"/>
  <c r="AO778" i="1"/>
  <c r="AP775" i="1"/>
  <c r="AO775" i="1"/>
  <c r="AP772" i="1"/>
  <c r="AO772" i="1"/>
  <c r="AP718" i="1"/>
  <c r="AO718" i="1"/>
  <c r="AP690" i="1"/>
  <c r="AO690" i="1"/>
  <c r="AP688" i="1"/>
  <c r="AO688" i="1"/>
  <c r="AP677" i="1"/>
  <c r="AO677" i="1"/>
  <c r="AP608" i="1"/>
  <c r="AO608" i="1"/>
  <c r="AP415" i="1"/>
  <c r="AO415" i="1"/>
  <c r="AP315" i="1"/>
  <c r="AO315" i="1"/>
  <c r="AP276" i="1"/>
  <c r="AO276" i="1"/>
  <c r="AP229" i="1"/>
  <c r="AO229" i="1"/>
  <c r="AP220" i="1"/>
  <c r="AO220" i="1"/>
  <c r="AP216" i="1"/>
  <c r="AO216" i="1"/>
  <c r="AP192" i="1"/>
  <c r="AO192" i="1"/>
  <c r="AP174" i="1"/>
  <c r="AO174" i="1"/>
  <c r="AP162" i="1"/>
  <c r="AO162" i="1"/>
  <c r="AP75" i="1"/>
  <c r="AO75" i="1"/>
  <c r="AP44" i="1"/>
  <c r="AO44" i="1"/>
  <c r="AP36" i="1"/>
  <c r="AO36" i="1"/>
  <c r="AP25" i="1"/>
  <c r="AO25" i="1"/>
  <c r="AP18" i="1"/>
  <c r="AO18" i="1"/>
  <c r="AP14" i="1"/>
  <c r="AO14" i="1"/>
  <c r="AP2" i="1"/>
  <c r="AO2" i="1"/>
  <c r="AN9267" i="1"/>
  <c r="AM9267" i="1"/>
  <c r="AN9052" i="1"/>
  <c r="AM9052" i="1"/>
  <c r="AN9040" i="1"/>
  <c r="AM9040" i="1"/>
  <c r="AN8908" i="1"/>
  <c r="AM8908" i="1"/>
  <c r="AN8895" i="1"/>
  <c r="AM8895" i="1"/>
  <c r="AN8888" i="1"/>
  <c r="AM8888" i="1"/>
  <c r="AN8841" i="1"/>
  <c r="AM8841" i="1"/>
  <c r="AN8655" i="1"/>
  <c r="AM8655" i="1"/>
  <c r="AN8624" i="1"/>
  <c r="AM8624" i="1"/>
  <c r="AN8544" i="1"/>
  <c r="AM8544" i="1"/>
  <c r="AN8540" i="1"/>
  <c r="AM8540" i="1"/>
  <c r="AN8491" i="1"/>
  <c r="AM8491" i="1"/>
  <c r="AN8438" i="1"/>
  <c r="AM8438" i="1"/>
  <c r="AN8415" i="1"/>
  <c r="AM8415" i="1"/>
  <c r="AN8404" i="1"/>
  <c r="AM8404" i="1"/>
  <c r="AN8381" i="1"/>
  <c r="AM8381" i="1"/>
  <c r="AN8247" i="1"/>
  <c r="AM8247" i="1"/>
  <c r="AN8218" i="1"/>
  <c r="AM8218" i="1"/>
  <c r="AN8186" i="1"/>
  <c r="AM8186" i="1"/>
  <c r="AN8161" i="1"/>
  <c r="AM8161" i="1"/>
  <c r="AN8158" i="1"/>
  <c r="AM8158" i="1"/>
  <c r="AN8156" i="1"/>
  <c r="AM8156" i="1"/>
  <c r="AN8149" i="1"/>
  <c r="AM8149" i="1"/>
  <c r="AN8147" i="1"/>
  <c r="AM8147" i="1"/>
  <c r="AN8101" i="1"/>
  <c r="AM8101" i="1"/>
  <c r="AN8080" i="1"/>
  <c r="AM8080" i="1"/>
  <c r="AN8074" i="1"/>
  <c r="AM8074" i="1"/>
  <c r="AN8050" i="1"/>
  <c r="AM8050" i="1"/>
  <c r="AN8048" i="1"/>
  <c r="AM8048" i="1"/>
  <c r="AN8044" i="1"/>
  <c r="AM8044" i="1"/>
  <c r="AN7982" i="1"/>
  <c r="AM7982" i="1"/>
  <c r="AN7936" i="1"/>
  <c r="AM7936" i="1"/>
  <c r="AN7899" i="1"/>
  <c r="AM7899" i="1"/>
  <c r="AN7882" i="1"/>
  <c r="AM7882" i="1"/>
  <c r="AN7880" i="1"/>
  <c r="AM7880" i="1"/>
  <c r="AN7869" i="1"/>
  <c r="AM7869" i="1"/>
  <c r="AN7126" i="1"/>
  <c r="AM7126" i="1"/>
  <c r="AN7104" i="1"/>
  <c r="AM7104" i="1"/>
  <c r="AN7065" i="1"/>
  <c r="AM7065" i="1"/>
  <c r="AN7058" i="1"/>
  <c r="AM7058" i="1"/>
  <c r="AN7038" i="1"/>
  <c r="AM7038" i="1"/>
  <c r="AN7033" i="1"/>
  <c r="AM7033" i="1"/>
  <c r="AN7026" i="1"/>
  <c r="AM7026" i="1"/>
  <c r="AN6974" i="1"/>
  <c r="AM6974" i="1"/>
  <c r="AN6562" i="1"/>
  <c r="AM6562" i="1"/>
  <c r="AN6560" i="1"/>
  <c r="AM6560" i="1"/>
  <c r="AN6256" i="1"/>
  <c r="AM6256" i="1"/>
  <c r="AN6233" i="1"/>
  <c r="AM6233" i="1"/>
  <c r="AN6154" i="1"/>
  <c r="AM6154" i="1"/>
  <c r="AN6066" i="1"/>
  <c r="AM6066" i="1"/>
  <c r="AN6034" i="1"/>
  <c r="AM6034" i="1"/>
  <c r="AN5982" i="1"/>
  <c r="AM5982" i="1"/>
  <c r="AN5621" i="1"/>
  <c r="AM5621" i="1"/>
  <c r="AN5521" i="1"/>
  <c r="AM5521" i="1"/>
  <c r="AN5362" i="1"/>
  <c r="AM5362" i="1"/>
  <c r="AN5296" i="1"/>
  <c r="AM5296" i="1"/>
  <c r="AN5204" i="1"/>
  <c r="AM5204" i="1"/>
  <c r="AN4997" i="1"/>
  <c r="AM4997" i="1"/>
  <c r="AN4993" i="1"/>
  <c r="AM4993" i="1"/>
  <c r="AN4962" i="1"/>
  <c r="AM4962" i="1"/>
  <c r="AN4959" i="1"/>
  <c r="AM4959" i="1"/>
  <c r="AN4953" i="1"/>
  <c r="AM4953" i="1"/>
  <c r="AN4948" i="1"/>
  <c r="AM4948" i="1"/>
  <c r="AN4937" i="1"/>
  <c r="AM4937" i="1"/>
  <c r="AN4934" i="1"/>
  <c r="AM4934" i="1"/>
  <c r="AN4911" i="1"/>
  <c r="AM4911" i="1"/>
  <c r="AN4905" i="1"/>
  <c r="AM4905" i="1"/>
  <c r="AN4884" i="1"/>
  <c r="AM4884" i="1"/>
  <c r="AN4881" i="1"/>
  <c r="AM4881" i="1"/>
  <c r="AN4841" i="1"/>
  <c r="AM4841" i="1"/>
  <c r="AN4817" i="1"/>
  <c r="AM4817" i="1"/>
  <c r="AN4798" i="1"/>
  <c r="AM4798" i="1"/>
  <c r="AN4786" i="1"/>
  <c r="AM4786" i="1"/>
  <c r="AN4742" i="1"/>
  <c r="AM4742" i="1"/>
  <c r="AN4736" i="1"/>
  <c r="AM4736" i="1"/>
  <c r="AN4721" i="1"/>
  <c r="AM4721" i="1"/>
  <c r="AN4554" i="1"/>
  <c r="AM4554" i="1"/>
  <c r="AN4396" i="1"/>
  <c r="AM4396" i="1"/>
  <c r="AN4343" i="1"/>
  <c r="AM4343" i="1"/>
  <c r="AN4236" i="1"/>
  <c r="AM4236" i="1"/>
  <c r="AN4168" i="1"/>
  <c r="AM4168" i="1"/>
  <c r="AN4164" i="1"/>
  <c r="AM4164" i="1"/>
  <c r="AN3945" i="1"/>
  <c r="AM3945" i="1"/>
  <c r="AN3933" i="1"/>
  <c r="AM3933" i="1"/>
  <c r="AN3916" i="1"/>
  <c r="AM3916" i="1"/>
  <c r="AN3881" i="1"/>
  <c r="AM3881" i="1"/>
  <c r="AN3865" i="1"/>
  <c r="AM3865" i="1"/>
  <c r="AN3536" i="1"/>
  <c r="AM3536" i="1"/>
  <c r="AN3531" i="1"/>
  <c r="AM3531" i="1"/>
  <c r="AN3226" i="1"/>
  <c r="AM3226" i="1"/>
  <c r="AN3089" i="1"/>
  <c r="AM3089" i="1"/>
  <c r="AN2988" i="1"/>
  <c r="AM2988" i="1"/>
  <c r="AN2985" i="1"/>
  <c r="AM2985" i="1"/>
  <c r="AN2981" i="1"/>
  <c r="AM2981" i="1"/>
  <c r="AN2977" i="1"/>
  <c r="AM2977" i="1"/>
  <c r="AN2971" i="1"/>
  <c r="AM2971" i="1"/>
  <c r="AN2967" i="1"/>
  <c r="AM2967" i="1"/>
  <c r="AN2955" i="1"/>
  <c r="AM2955" i="1"/>
  <c r="AN2936" i="1"/>
  <c r="AM2936" i="1"/>
  <c r="AN2922" i="1"/>
  <c r="AM2922" i="1"/>
  <c r="AN2906" i="1"/>
  <c r="AM2906" i="1"/>
  <c r="AN2726" i="1"/>
  <c r="AM2726" i="1"/>
  <c r="AN2618" i="1"/>
  <c r="AM2618" i="1"/>
  <c r="AN2607" i="1"/>
  <c r="AM2607" i="1"/>
  <c r="AN2488" i="1"/>
  <c r="AM2488" i="1"/>
  <c r="AN2356" i="1"/>
  <c r="AM2356" i="1"/>
  <c r="AN2258" i="1"/>
  <c r="AM2258" i="1"/>
  <c r="AN2210" i="1"/>
  <c r="AM2210" i="1"/>
  <c r="AN2159" i="1"/>
  <c r="AM2159" i="1"/>
  <c r="AN2154" i="1"/>
  <c r="AM2154" i="1"/>
  <c r="AN2113" i="1"/>
  <c r="AM2113" i="1"/>
  <c r="AN1955" i="1"/>
  <c r="AM1955" i="1"/>
  <c r="AN1837" i="1"/>
  <c r="AM1837" i="1"/>
  <c r="AN1649" i="1"/>
  <c r="AM1649" i="1"/>
  <c r="AN1572" i="1"/>
  <c r="AM1572" i="1"/>
  <c r="AN1556" i="1"/>
  <c r="AM1556" i="1"/>
  <c r="AN1542" i="1"/>
  <c r="AM1542" i="1"/>
  <c r="AN1533" i="1"/>
  <c r="AM1533" i="1"/>
  <c r="AN1524" i="1"/>
  <c r="AM1524" i="1"/>
  <c r="AN1478" i="1"/>
  <c r="AM1478" i="1"/>
  <c r="AN1472" i="1"/>
  <c r="AM1472" i="1"/>
  <c r="AN1453" i="1"/>
  <c r="AM1453" i="1"/>
  <c r="AN1312" i="1"/>
  <c r="AM1312" i="1"/>
  <c r="AN1289" i="1"/>
  <c r="AM1289" i="1"/>
  <c r="AN1277" i="1"/>
  <c r="AM1277" i="1"/>
  <c r="AN1263" i="1"/>
  <c r="AM1263" i="1"/>
  <c r="AN1230" i="1"/>
  <c r="AM1230" i="1"/>
  <c r="AN1225" i="1"/>
  <c r="AM1225" i="1"/>
  <c r="AN1220" i="1"/>
  <c r="AM1220" i="1"/>
  <c r="AN856" i="1"/>
  <c r="AM856" i="1"/>
  <c r="AN854" i="1"/>
  <c r="AM854" i="1"/>
  <c r="AN824" i="1"/>
  <c r="AM824" i="1"/>
  <c r="AN811" i="1"/>
  <c r="AM811" i="1"/>
  <c r="AN799" i="1"/>
  <c r="AM799" i="1"/>
  <c r="AN794" i="1"/>
  <c r="AM794" i="1"/>
  <c r="AN788" i="1"/>
  <c r="AM788" i="1"/>
  <c r="AN778" i="1"/>
  <c r="AM778" i="1"/>
  <c r="AN775" i="1"/>
  <c r="AM775" i="1"/>
  <c r="AN772" i="1"/>
  <c r="AM772" i="1"/>
  <c r="AN718" i="1"/>
  <c r="AM718" i="1"/>
  <c r="AN690" i="1"/>
  <c r="AM690" i="1"/>
  <c r="AN688" i="1"/>
  <c r="AM688" i="1"/>
  <c r="AN677" i="1"/>
  <c r="AM677" i="1"/>
  <c r="AN608" i="1"/>
  <c r="AM608" i="1"/>
  <c r="AN415" i="1"/>
  <c r="AM415" i="1"/>
  <c r="AN315" i="1"/>
  <c r="AM315" i="1"/>
  <c r="AN276" i="1"/>
  <c r="AM276" i="1"/>
  <c r="AN229" i="1"/>
  <c r="AM229" i="1"/>
  <c r="AN220" i="1"/>
  <c r="AM220" i="1"/>
  <c r="AN216" i="1"/>
  <c r="AM216" i="1"/>
  <c r="AN192" i="1"/>
  <c r="AM192" i="1"/>
  <c r="AN174" i="1"/>
  <c r="AM174" i="1"/>
  <c r="AN162" i="1"/>
  <c r="AM162" i="1"/>
  <c r="AN75" i="1"/>
  <c r="AM75" i="1"/>
  <c r="AN44" i="1"/>
  <c r="AM44" i="1"/>
  <c r="AN36" i="1"/>
  <c r="AM36" i="1"/>
  <c r="AN25" i="1"/>
  <c r="AM25" i="1"/>
  <c r="AN18" i="1"/>
  <c r="AM18" i="1"/>
  <c r="AN14" i="1"/>
  <c r="AM14" i="1"/>
  <c r="AN2" i="1"/>
  <c r="AM2" i="1"/>
  <c r="AL9267" i="1"/>
  <c r="AK9267" i="1"/>
  <c r="AL9052" i="1"/>
  <c r="AK9052" i="1"/>
  <c r="AL9040" i="1"/>
  <c r="AK9040" i="1"/>
  <c r="AL8908" i="1"/>
  <c r="AK8908" i="1"/>
  <c r="AL8895" i="1"/>
  <c r="AK8895" i="1"/>
  <c r="AL8888" i="1"/>
  <c r="AK8888" i="1"/>
  <c r="AL8841" i="1"/>
  <c r="AK8841" i="1"/>
  <c r="AL8655" i="1"/>
  <c r="AK8655" i="1"/>
  <c r="AL8624" i="1"/>
  <c r="AK8624" i="1"/>
  <c r="AL8544" i="1"/>
  <c r="AK8544" i="1"/>
  <c r="AL8540" i="1"/>
  <c r="AK8540" i="1"/>
  <c r="AL8491" i="1"/>
  <c r="AK8491" i="1"/>
  <c r="AL8438" i="1"/>
  <c r="AK8438" i="1"/>
  <c r="AL8415" i="1"/>
  <c r="AK8415" i="1"/>
  <c r="AL8404" i="1"/>
  <c r="AK8404" i="1"/>
  <c r="AL8381" i="1"/>
  <c r="AK8381" i="1"/>
  <c r="AL8247" i="1"/>
  <c r="AK8247" i="1"/>
  <c r="AL8218" i="1"/>
  <c r="AK8218" i="1"/>
  <c r="AL8186" i="1"/>
  <c r="AK8186" i="1"/>
  <c r="AL8161" i="1"/>
  <c r="AK8161" i="1"/>
  <c r="AL8158" i="1"/>
  <c r="AK8158" i="1"/>
  <c r="AL8156" i="1"/>
  <c r="AK8156" i="1"/>
  <c r="AL8149" i="1"/>
  <c r="AK8149" i="1"/>
  <c r="AL8147" i="1"/>
  <c r="AK8147" i="1"/>
  <c r="AL8101" i="1"/>
  <c r="AK8101" i="1"/>
  <c r="AL8080" i="1"/>
  <c r="AK8080" i="1"/>
  <c r="AL8074" i="1"/>
  <c r="AK8074" i="1"/>
  <c r="AL8050" i="1"/>
  <c r="AK8050" i="1"/>
  <c r="AL8048" i="1"/>
  <c r="AK8048" i="1"/>
  <c r="AL8044" i="1"/>
  <c r="AK8044" i="1"/>
  <c r="AL7982" i="1"/>
  <c r="AK7982" i="1"/>
  <c r="AL7936" i="1"/>
  <c r="AK7936" i="1"/>
  <c r="AL7899" i="1"/>
  <c r="AK7899" i="1"/>
  <c r="AL7882" i="1"/>
  <c r="AK7882" i="1"/>
  <c r="AL7880" i="1"/>
  <c r="AK7880" i="1"/>
  <c r="AL7869" i="1"/>
  <c r="AK7869" i="1"/>
  <c r="AL7126" i="1"/>
  <c r="AK7126" i="1"/>
  <c r="AL7104" i="1"/>
  <c r="AK7104" i="1"/>
  <c r="AL7065" i="1"/>
  <c r="AK7065" i="1"/>
  <c r="AL7058" i="1"/>
  <c r="AK7058" i="1"/>
  <c r="AL7038" i="1"/>
  <c r="AK7038" i="1"/>
  <c r="AL7033" i="1"/>
  <c r="AK7033" i="1"/>
  <c r="AL7026" i="1"/>
  <c r="AK7026" i="1"/>
  <c r="AL6974" i="1"/>
  <c r="AK6974" i="1"/>
  <c r="AL6562" i="1"/>
  <c r="AK6562" i="1"/>
  <c r="AL6560" i="1"/>
  <c r="AK6560" i="1"/>
  <c r="AL6256" i="1"/>
  <c r="AK6256" i="1"/>
  <c r="AL6233" i="1"/>
  <c r="AK6233" i="1"/>
  <c r="AL6154" i="1"/>
  <c r="AK6154" i="1"/>
  <c r="AL6066" i="1"/>
  <c r="AK6066" i="1"/>
  <c r="AL6034" i="1"/>
  <c r="AK6034" i="1"/>
  <c r="AL5982" i="1"/>
  <c r="AK5982" i="1"/>
  <c r="AL5621" i="1"/>
  <c r="AK5621" i="1"/>
  <c r="AL5521" i="1"/>
  <c r="AK5521" i="1"/>
  <c r="AL5362" i="1"/>
  <c r="AK5362" i="1"/>
  <c r="AL5296" i="1"/>
  <c r="AK5296" i="1"/>
  <c r="AL5204" i="1"/>
  <c r="AK5204" i="1"/>
  <c r="AL4997" i="1"/>
  <c r="AK4997" i="1"/>
  <c r="AL4993" i="1"/>
  <c r="AK4993" i="1"/>
  <c r="AL4962" i="1"/>
  <c r="AK4962" i="1"/>
  <c r="AL4959" i="1"/>
  <c r="AK4959" i="1"/>
  <c r="AL4953" i="1"/>
  <c r="AK4953" i="1"/>
  <c r="AL4948" i="1"/>
  <c r="AK4948" i="1"/>
  <c r="AL4937" i="1"/>
  <c r="AK4937" i="1"/>
  <c r="AL4934" i="1"/>
  <c r="AK4934" i="1"/>
  <c r="AL4911" i="1"/>
  <c r="AK4911" i="1"/>
  <c r="AL4905" i="1"/>
  <c r="AK4905" i="1"/>
  <c r="AL4884" i="1"/>
  <c r="AK4884" i="1"/>
  <c r="AL4881" i="1"/>
  <c r="AK4881" i="1"/>
  <c r="AL4841" i="1"/>
  <c r="AK4841" i="1"/>
  <c r="AL4817" i="1"/>
  <c r="AK4817" i="1"/>
  <c r="AL4798" i="1"/>
  <c r="AK4798" i="1"/>
  <c r="AL4786" i="1"/>
  <c r="AK4786" i="1"/>
  <c r="AL4742" i="1"/>
  <c r="AK4742" i="1"/>
  <c r="AL4736" i="1"/>
  <c r="AK4736" i="1"/>
  <c r="AL4721" i="1"/>
  <c r="AK4721" i="1"/>
  <c r="AL4554" i="1"/>
  <c r="AK4554" i="1"/>
  <c r="AL4396" i="1"/>
  <c r="AK4396" i="1"/>
  <c r="AL4343" i="1"/>
  <c r="AK4343" i="1"/>
  <c r="AL4236" i="1"/>
  <c r="AK4236" i="1"/>
  <c r="AL4168" i="1"/>
  <c r="AK4168" i="1"/>
  <c r="AL4164" i="1"/>
  <c r="AK4164" i="1"/>
  <c r="AL3945" i="1"/>
  <c r="AK3945" i="1"/>
  <c r="AL3933" i="1"/>
  <c r="AK3933" i="1"/>
  <c r="AL3916" i="1"/>
  <c r="AK3916" i="1"/>
  <c r="AL3881" i="1"/>
  <c r="AK3881" i="1"/>
  <c r="AL3865" i="1"/>
  <c r="AK3865" i="1"/>
  <c r="AL3536" i="1"/>
  <c r="AK3536" i="1"/>
  <c r="AL3531" i="1"/>
  <c r="AK3531" i="1"/>
  <c r="AL3226" i="1"/>
  <c r="AK3226" i="1"/>
  <c r="AL3089" i="1"/>
  <c r="AK3089" i="1"/>
  <c r="AL2988" i="1"/>
  <c r="AK2988" i="1"/>
  <c r="AL2985" i="1"/>
  <c r="AK2985" i="1"/>
  <c r="AL2981" i="1"/>
  <c r="AK2981" i="1"/>
  <c r="AL2977" i="1"/>
  <c r="AK2977" i="1"/>
  <c r="AL2971" i="1"/>
  <c r="AK2971" i="1"/>
  <c r="AL2967" i="1"/>
  <c r="AK2967" i="1"/>
  <c r="AL2955" i="1"/>
  <c r="AK2955" i="1"/>
  <c r="AL2936" i="1"/>
  <c r="AK2936" i="1"/>
  <c r="AL2922" i="1"/>
  <c r="AK2922" i="1"/>
  <c r="AL2906" i="1"/>
  <c r="AK2906" i="1"/>
  <c r="AL2726" i="1"/>
  <c r="AK2726" i="1"/>
  <c r="AL2618" i="1"/>
  <c r="AK2618" i="1"/>
  <c r="AL2607" i="1"/>
  <c r="AK2607" i="1"/>
  <c r="AL2488" i="1"/>
  <c r="AK2488" i="1"/>
  <c r="AL2356" i="1"/>
  <c r="AK2356" i="1"/>
  <c r="AL2258" i="1"/>
  <c r="AK2258" i="1"/>
  <c r="AL2210" i="1"/>
  <c r="AK2210" i="1"/>
  <c r="AL2159" i="1"/>
  <c r="AK2159" i="1"/>
  <c r="AL2154" i="1"/>
  <c r="AK2154" i="1"/>
  <c r="AL2113" i="1"/>
  <c r="AK2113" i="1"/>
  <c r="AL1955" i="1"/>
  <c r="AK1955" i="1"/>
  <c r="AL1837" i="1"/>
  <c r="AK1837" i="1"/>
  <c r="AL1649" i="1"/>
  <c r="AK1649" i="1"/>
  <c r="AL1572" i="1"/>
  <c r="AK1572" i="1"/>
  <c r="AL1556" i="1"/>
  <c r="AK1556" i="1"/>
  <c r="AL1542" i="1"/>
  <c r="AK1542" i="1"/>
  <c r="AL1533" i="1"/>
  <c r="AK1533" i="1"/>
  <c r="AL1524" i="1"/>
  <c r="AK1524" i="1"/>
  <c r="AL1478" i="1"/>
  <c r="AK1478" i="1"/>
  <c r="AL1472" i="1"/>
  <c r="AK1472" i="1"/>
  <c r="AL1453" i="1"/>
  <c r="AK1453" i="1"/>
  <c r="AL1312" i="1"/>
  <c r="AK1312" i="1"/>
  <c r="AL1289" i="1"/>
  <c r="AK1289" i="1"/>
  <c r="AL1277" i="1"/>
  <c r="AK1277" i="1"/>
  <c r="AL1263" i="1"/>
  <c r="AK1263" i="1"/>
  <c r="AL1230" i="1"/>
  <c r="AK1230" i="1"/>
  <c r="AL1225" i="1"/>
  <c r="AK1225" i="1"/>
  <c r="AL1220" i="1"/>
  <c r="AK1220" i="1"/>
  <c r="AL856" i="1"/>
  <c r="AK856" i="1"/>
  <c r="AL854" i="1"/>
  <c r="AK854" i="1"/>
  <c r="AL824" i="1"/>
  <c r="AK824" i="1"/>
  <c r="AL811" i="1"/>
  <c r="AK811" i="1"/>
  <c r="AL799" i="1"/>
  <c r="AK799" i="1"/>
  <c r="AL794" i="1"/>
  <c r="AK794" i="1"/>
  <c r="AL788" i="1"/>
  <c r="AK788" i="1"/>
  <c r="AL778" i="1"/>
  <c r="AK778" i="1"/>
  <c r="AL775" i="1"/>
  <c r="AK775" i="1"/>
  <c r="AL772" i="1"/>
  <c r="AK772" i="1"/>
  <c r="AL718" i="1"/>
  <c r="AK718" i="1"/>
  <c r="AL690" i="1"/>
  <c r="AK690" i="1"/>
  <c r="AL688" i="1"/>
  <c r="AK688" i="1"/>
  <c r="AL677" i="1"/>
  <c r="AK677" i="1"/>
  <c r="AL608" i="1"/>
  <c r="AK608" i="1"/>
  <c r="AL415" i="1"/>
  <c r="AK415" i="1"/>
  <c r="AL315" i="1"/>
  <c r="AK315" i="1"/>
  <c r="AL276" i="1"/>
  <c r="AK276" i="1"/>
  <c r="AL229" i="1"/>
  <c r="AK229" i="1"/>
  <c r="AL220" i="1"/>
  <c r="AK220" i="1"/>
  <c r="AL216" i="1"/>
  <c r="AK216" i="1"/>
  <c r="AL192" i="1"/>
  <c r="AK192" i="1"/>
  <c r="AL174" i="1"/>
  <c r="AK174" i="1"/>
  <c r="AL162" i="1"/>
  <c r="AK162" i="1"/>
  <c r="AL75" i="1"/>
  <c r="AK75" i="1"/>
  <c r="AL44" i="1"/>
  <c r="AK44" i="1"/>
  <c r="AL36" i="1"/>
  <c r="AK36" i="1"/>
  <c r="AL25" i="1"/>
  <c r="AK25" i="1"/>
  <c r="AL18" i="1"/>
  <c r="AK18" i="1"/>
  <c r="AL14" i="1"/>
  <c r="AK14" i="1"/>
  <c r="AL2" i="1"/>
  <c r="AK2" i="1"/>
  <c r="AV9267" i="1"/>
  <c r="AU9267" i="1"/>
  <c r="AV9052" i="1"/>
  <c r="AU9052" i="1"/>
  <c r="AV9040" i="1"/>
  <c r="AU9040" i="1"/>
  <c r="AV8908" i="1"/>
  <c r="AU8908" i="1"/>
  <c r="AV8895" i="1"/>
  <c r="AU8895" i="1"/>
  <c r="AV8888" i="1"/>
  <c r="AU8888" i="1"/>
  <c r="AV8841" i="1"/>
  <c r="AU8841" i="1"/>
  <c r="AV8655" i="1"/>
  <c r="AU8655" i="1"/>
  <c r="AV8624" i="1"/>
  <c r="AU8624" i="1"/>
  <c r="AV8544" i="1"/>
  <c r="AU8544" i="1"/>
  <c r="AV8540" i="1"/>
  <c r="AU8540" i="1"/>
  <c r="AV8491" i="1"/>
  <c r="AU8491" i="1"/>
  <c r="AV8438" i="1"/>
  <c r="AU8438" i="1"/>
  <c r="AV8415" i="1"/>
  <c r="AU8415" i="1"/>
  <c r="AV8404" i="1"/>
  <c r="AU8404" i="1"/>
  <c r="AV8381" i="1"/>
  <c r="AU8381" i="1"/>
  <c r="AV8247" i="1"/>
  <c r="AU8247" i="1"/>
  <c r="AV8218" i="1"/>
  <c r="AU8218" i="1"/>
  <c r="AV8186" i="1"/>
  <c r="AU8186" i="1"/>
  <c r="AV8161" i="1"/>
  <c r="AU8161" i="1"/>
  <c r="AV8158" i="1"/>
  <c r="AU8158" i="1"/>
  <c r="AV8156" i="1"/>
  <c r="AU8156" i="1"/>
  <c r="AV8149" i="1"/>
  <c r="AU8149" i="1"/>
  <c r="AV8147" i="1"/>
  <c r="AU8147" i="1"/>
  <c r="AV8101" i="1"/>
  <c r="AU8101" i="1"/>
  <c r="AV8080" i="1"/>
  <c r="AU8080" i="1"/>
  <c r="AV8074" i="1"/>
  <c r="AU8074" i="1"/>
  <c r="AV8050" i="1"/>
  <c r="AU8050" i="1"/>
  <c r="AV8048" i="1"/>
  <c r="AU8048" i="1"/>
  <c r="AV8044" i="1"/>
  <c r="AU8044" i="1"/>
  <c r="AV7982" i="1"/>
  <c r="AU7982" i="1"/>
  <c r="AV7936" i="1"/>
  <c r="AU7936" i="1"/>
  <c r="AV7899" i="1"/>
  <c r="AU7899" i="1"/>
  <c r="AV7882" i="1"/>
  <c r="AU7882" i="1"/>
  <c r="AV7880" i="1"/>
  <c r="AU7880" i="1"/>
  <c r="AV7869" i="1"/>
  <c r="AU7869" i="1"/>
  <c r="AV7126" i="1"/>
  <c r="AU7126" i="1"/>
  <c r="AV7104" i="1"/>
  <c r="AU7104" i="1"/>
  <c r="AV7065" i="1"/>
  <c r="AU7065" i="1"/>
  <c r="AV7058" i="1"/>
  <c r="AU7058" i="1"/>
  <c r="AV7038" i="1"/>
  <c r="AU7038" i="1"/>
  <c r="AV7033" i="1"/>
  <c r="AU7033" i="1"/>
  <c r="AV7026" i="1"/>
  <c r="AU7026" i="1"/>
  <c r="AV6974" i="1"/>
  <c r="AU6974" i="1"/>
  <c r="AV6562" i="1"/>
  <c r="AU6562" i="1"/>
  <c r="AV6560" i="1"/>
  <c r="AU6560" i="1"/>
  <c r="AV6256" i="1"/>
  <c r="AU6256" i="1"/>
  <c r="AV6233" i="1"/>
  <c r="AU6233" i="1"/>
  <c r="AV6154" i="1"/>
  <c r="AU6154" i="1"/>
  <c r="AV6066" i="1"/>
  <c r="AU6066" i="1"/>
  <c r="AV6034" i="1"/>
  <c r="AU6034" i="1"/>
  <c r="AV5982" i="1"/>
  <c r="AU5982" i="1"/>
  <c r="AV5621" i="1"/>
  <c r="AU5621" i="1"/>
  <c r="AV5521" i="1"/>
  <c r="AU5521" i="1"/>
  <c r="AV5362" i="1"/>
  <c r="AU5362" i="1"/>
  <c r="AV5296" i="1"/>
  <c r="AU5296" i="1"/>
  <c r="AV5204" i="1"/>
  <c r="AU5204" i="1"/>
  <c r="AV4997" i="1"/>
  <c r="AU4997" i="1"/>
  <c r="AV4993" i="1"/>
  <c r="AU4993" i="1"/>
  <c r="AV4962" i="1"/>
  <c r="AU4962" i="1"/>
  <c r="AV4959" i="1"/>
  <c r="AU4959" i="1"/>
  <c r="AV4953" i="1"/>
  <c r="AU4953" i="1"/>
  <c r="AV4948" i="1"/>
  <c r="AU4948" i="1"/>
  <c r="AV4937" i="1"/>
  <c r="AU4937" i="1"/>
  <c r="AV4934" i="1"/>
  <c r="AU4934" i="1"/>
  <c r="AV4911" i="1"/>
  <c r="AU4911" i="1"/>
  <c r="AV4905" i="1"/>
  <c r="AU4905" i="1"/>
  <c r="AV4884" i="1"/>
  <c r="AU4884" i="1"/>
  <c r="AV4881" i="1"/>
  <c r="AU4881" i="1"/>
  <c r="AV4841" i="1"/>
  <c r="AU4841" i="1"/>
  <c r="AV4817" i="1"/>
  <c r="AU4817" i="1"/>
  <c r="AV4798" i="1"/>
  <c r="AU4798" i="1"/>
  <c r="AV4786" i="1"/>
  <c r="AU4786" i="1"/>
  <c r="AV4742" i="1"/>
  <c r="AU4742" i="1"/>
  <c r="AV4736" i="1"/>
  <c r="AU4736" i="1"/>
  <c r="AV4721" i="1"/>
  <c r="AU4721" i="1"/>
  <c r="AV4554" i="1"/>
  <c r="AU4554" i="1"/>
  <c r="AV4396" i="1"/>
  <c r="AU4396" i="1"/>
  <c r="AV4343" i="1"/>
  <c r="AU4343" i="1"/>
  <c r="AV4236" i="1"/>
  <c r="AU4236" i="1"/>
  <c r="AV4168" i="1"/>
  <c r="AU4168" i="1"/>
  <c r="AV4164" i="1"/>
  <c r="AU4164" i="1"/>
  <c r="AV3945" i="1"/>
  <c r="AU3945" i="1"/>
  <c r="AV3933" i="1"/>
  <c r="AU3933" i="1"/>
  <c r="AV3916" i="1"/>
  <c r="AU3916" i="1"/>
  <c r="AV3881" i="1"/>
  <c r="AU3881" i="1"/>
  <c r="AV3865" i="1"/>
  <c r="AU3865" i="1"/>
  <c r="AV3536" i="1"/>
  <c r="AU3536" i="1"/>
  <c r="AV3531" i="1"/>
  <c r="AU3531" i="1"/>
  <c r="AV3226" i="1"/>
  <c r="AU3226" i="1"/>
  <c r="AV3089" i="1"/>
  <c r="AU3089" i="1"/>
  <c r="AV2988" i="1"/>
  <c r="AU2988" i="1"/>
  <c r="AV2985" i="1"/>
  <c r="AU2985" i="1"/>
  <c r="AV2981" i="1"/>
  <c r="AU2981" i="1"/>
  <c r="AV2977" i="1"/>
  <c r="AU2977" i="1"/>
  <c r="AV2971" i="1"/>
  <c r="AU2971" i="1"/>
  <c r="AV2967" i="1"/>
  <c r="AU2967" i="1"/>
  <c r="AV2955" i="1"/>
  <c r="AU2955" i="1"/>
  <c r="AV2936" i="1"/>
  <c r="AU2936" i="1"/>
  <c r="AV2922" i="1"/>
  <c r="AU2922" i="1"/>
  <c r="AV2906" i="1"/>
  <c r="AU2906" i="1"/>
  <c r="AV2726" i="1"/>
  <c r="AU2726" i="1"/>
  <c r="AV2618" i="1"/>
  <c r="AU2618" i="1"/>
  <c r="AV2607" i="1"/>
  <c r="AU2607" i="1"/>
  <c r="AV2488" i="1"/>
  <c r="AU2488" i="1"/>
  <c r="AV2356" i="1"/>
  <c r="AU2356" i="1"/>
  <c r="AV2258" i="1"/>
  <c r="AU2258" i="1"/>
  <c r="AV2210" i="1"/>
  <c r="AU2210" i="1"/>
  <c r="AV2159" i="1"/>
  <c r="AU2159" i="1"/>
  <c r="AV2154" i="1"/>
  <c r="AU2154" i="1"/>
  <c r="AV2113" i="1"/>
  <c r="AU2113" i="1"/>
  <c r="AV1955" i="1"/>
  <c r="AU1955" i="1"/>
  <c r="AV1837" i="1"/>
  <c r="AU1837" i="1"/>
  <c r="AV1649" i="1"/>
  <c r="AU1649" i="1"/>
  <c r="AV1572" i="1"/>
  <c r="AU1572" i="1"/>
  <c r="AV1556" i="1"/>
  <c r="AU1556" i="1"/>
  <c r="AV1542" i="1"/>
  <c r="AU1542" i="1"/>
  <c r="AV1533" i="1"/>
  <c r="AU1533" i="1"/>
  <c r="AV1524" i="1"/>
  <c r="AU1524" i="1"/>
  <c r="AV1478" i="1"/>
  <c r="AU1478" i="1"/>
  <c r="AV1472" i="1"/>
  <c r="AU1472" i="1"/>
  <c r="AV1453" i="1"/>
  <c r="AU1453" i="1"/>
  <c r="AV1312" i="1"/>
  <c r="AU1312" i="1"/>
  <c r="AV1289" i="1"/>
  <c r="AU1289" i="1"/>
  <c r="AV1277" i="1"/>
  <c r="AU1277" i="1"/>
  <c r="AV1263" i="1"/>
  <c r="AU1263" i="1"/>
  <c r="AV1230" i="1"/>
  <c r="AU1230" i="1"/>
  <c r="AV1225" i="1"/>
  <c r="AU1225" i="1"/>
  <c r="AV1220" i="1"/>
  <c r="AU1220" i="1"/>
  <c r="AV856" i="1"/>
  <c r="AU856" i="1"/>
  <c r="AV854" i="1"/>
  <c r="AU854" i="1"/>
  <c r="AV824" i="1"/>
  <c r="AU824" i="1"/>
  <c r="AV811" i="1"/>
  <c r="AU811" i="1"/>
  <c r="AV799" i="1"/>
  <c r="AU799" i="1"/>
  <c r="AV794" i="1"/>
  <c r="AU794" i="1"/>
  <c r="AV788" i="1"/>
  <c r="AU788" i="1"/>
  <c r="AV778" i="1"/>
  <c r="AU778" i="1"/>
  <c r="AV775" i="1"/>
  <c r="AU775" i="1"/>
  <c r="AV772" i="1"/>
  <c r="AU772" i="1"/>
  <c r="AV718" i="1"/>
  <c r="AU718" i="1"/>
  <c r="AV690" i="1"/>
  <c r="AU690" i="1"/>
  <c r="AV688" i="1"/>
  <c r="AU688" i="1"/>
  <c r="AV677" i="1"/>
  <c r="AU677" i="1"/>
  <c r="AV608" i="1"/>
  <c r="AU608" i="1"/>
  <c r="AV415" i="1"/>
  <c r="AU415" i="1"/>
  <c r="AV315" i="1"/>
  <c r="AU315" i="1"/>
  <c r="AV276" i="1"/>
  <c r="AU276" i="1"/>
  <c r="AV229" i="1"/>
  <c r="AU229" i="1"/>
  <c r="AV220" i="1"/>
  <c r="AU220" i="1"/>
  <c r="AV216" i="1"/>
  <c r="AU216" i="1"/>
  <c r="AV192" i="1"/>
  <c r="AU192" i="1"/>
  <c r="AV174" i="1"/>
  <c r="AU174" i="1"/>
  <c r="AV162" i="1"/>
  <c r="AU162" i="1"/>
  <c r="AV75" i="1"/>
  <c r="AU75" i="1"/>
  <c r="AV44" i="1"/>
  <c r="AU44" i="1"/>
  <c r="AV36" i="1"/>
  <c r="AU36" i="1"/>
  <c r="AV25" i="1"/>
  <c r="AU25" i="1"/>
  <c r="AV18" i="1"/>
  <c r="AU18" i="1"/>
  <c r="AV14" i="1"/>
  <c r="AU14" i="1"/>
  <c r="AV2" i="1"/>
  <c r="AU2" i="1"/>
  <c r="AJ9267" i="1"/>
  <c r="AJ9052" i="1"/>
  <c r="AJ9040" i="1"/>
  <c r="AJ8908" i="1"/>
  <c r="AJ8895" i="1"/>
  <c r="AJ8888" i="1"/>
  <c r="AJ8841" i="1"/>
  <c r="AJ8655" i="1"/>
  <c r="AJ8624" i="1"/>
  <c r="AJ8544" i="1"/>
  <c r="AJ8540" i="1"/>
  <c r="AJ8491" i="1"/>
  <c r="AJ8438" i="1"/>
  <c r="AJ8415" i="1"/>
  <c r="AJ8404" i="1"/>
  <c r="AJ8381" i="1"/>
  <c r="AJ8247" i="1"/>
  <c r="AJ8218" i="1"/>
  <c r="AJ8186" i="1"/>
  <c r="AJ8161" i="1"/>
  <c r="AJ8158" i="1"/>
  <c r="AJ8156" i="1"/>
  <c r="AJ8149" i="1"/>
  <c r="AJ8147" i="1"/>
  <c r="AJ8101" i="1"/>
  <c r="AJ8080" i="1"/>
  <c r="AJ8074" i="1"/>
  <c r="AJ8050" i="1"/>
  <c r="AJ8048" i="1"/>
  <c r="AJ8044" i="1"/>
  <c r="AJ7982" i="1"/>
  <c r="AJ7936" i="1"/>
  <c r="AJ7899" i="1"/>
  <c r="AJ7882" i="1"/>
  <c r="AJ7880" i="1"/>
  <c r="AJ7869" i="1"/>
  <c r="AJ7126" i="1"/>
  <c r="AJ7104" i="1"/>
  <c r="AJ7065" i="1"/>
  <c r="AJ7058" i="1"/>
  <c r="AJ7038" i="1"/>
  <c r="AJ7033" i="1"/>
  <c r="AJ7026" i="1"/>
  <c r="AJ6974" i="1"/>
  <c r="AJ6562" i="1"/>
  <c r="AJ6560" i="1"/>
  <c r="AJ6256" i="1"/>
  <c r="AJ6233" i="1"/>
  <c r="AJ6154" i="1"/>
  <c r="AJ6066" i="1"/>
  <c r="AJ6034" i="1"/>
  <c r="AJ5982" i="1"/>
  <c r="AJ5621" i="1"/>
  <c r="AJ5521" i="1"/>
  <c r="AJ5362" i="1"/>
  <c r="AJ5296" i="1"/>
  <c r="AJ5204" i="1"/>
  <c r="AJ4997" i="1"/>
  <c r="AJ4993" i="1"/>
  <c r="AJ4962" i="1"/>
  <c r="AJ4959" i="1"/>
  <c r="AJ4953" i="1"/>
  <c r="AJ4948" i="1"/>
  <c r="AJ4937" i="1"/>
  <c r="AJ4934" i="1"/>
  <c r="AJ4911" i="1"/>
  <c r="AJ4905" i="1"/>
  <c r="AJ4884" i="1"/>
  <c r="AJ4881" i="1"/>
  <c r="AJ4841" i="1"/>
  <c r="AJ4817" i="1"/>
  <c r="AJ4798" i="1"/>
  <c r="AJ4786" i="1"/>
  <c r="AJ4742" i="1"/>
  <c r="AJ4736" i="1"/>
  <c r="AJ4721" i="1"/>
  <c r="AJ4554" i="1"/>
  <c r="AJ4396" i="1"/>
  <c r="AJ4343" i="1"/>
  <c r="AJ4236" i="1"/>
  <c r="AJ4168" i="1"/>
  <c r="AJ4164" i="1"/>
  <c r="AJ3945" i="1"/>
  <c r="AJ3933" i="1"/>
  <c r="AJ3916" i="1"/>
  <c r="AJ3881" i="1"/>
  <c r="AJ3865" i="1"/>
  <c r="AJ3536" i="1"/>
  <c r="AJ3531" i="1"/>
  <c r="AJ3226" i="1"/>
  <c r="AJ3089" i="1"/>
  <c r="AJ2988" i="1"/>
  <c r="AJ2985" i="1"/>
  <c r="AJ2981" i="1"/>
  <c r="AJ2977" i="1"/>
  <c r="AJ2971" i="1"/>
  <c r="AJ2967" i="1"/>
  <c r="AJ2955" i="1"/>
  <c r="AJ2936" i="1"/>
  <c r="AJ2922" i="1"/>
  <c r="AJ2906" i="1"/>
  <c r="AJ2726" i="1"/>
  <c r="AJ2618" i="1"/>
  <c r="AJ2607" i="1"/>
  <c r="AJ2488" i="1"/>
  <c r="AJ2356" i="1"/>
  <c r="AJ2258" i="1"/>
  <c r="AJ2210" i="1"/>
  <c r="AJ2159" i="1"/>
  <c r="AJ2154" i="1"/>
  <c r="AJ2113" i="1"/>
  <c r="AJ1955" i="1"/>
  <c r="AJ1837" i="1"/>
  <c r="AJ1649" i="1"/>
  <c r="AJ1572" i="1"/>
  <c r="AJ1556" i="1"/>
  <c r="AJ1542" i="1"/>
  <c r="AJ1533" i="1"/>
  <c r="AJ1524" i="1"/>
  <c r="AJ1478" i="1"/>
  <c r="AJ1472" i="1"/>
  <c r="AJ1453" i="1"/>
  <c r="AJ1312" i="1"/>
  <c r="AJ1289" i="1"/>
  <c r="AJ1277" i="1"/>
  <c r="AJ1263" i="1"/>
  <c r="AJ1230" i="1"/>
  <c r="AJ1225" i="1"/>
  <c r="AJ1220" i="1"/>
  <c r="AJ856" i="1"/>
  <c r="AJ854" i="1"/>
  <c r="AJ824" i="1"/>
  <c r="AJ811" i="1"/>
  <c r="AJ799" i="1"/>
  <c r="AJ794" i="1"/>
  <c r="AJ788" i="1"/>
  <c r="AJ778" i="1"/>
  <c r="AJ775" i="1"/>
  <c r="AJ772" i="1"/>
  <c r="AJ718" i="1"/>
  <c r="AJ690" i="1"/>
  <c r="AJ688" i="1"/>
  <c r="AJ677" i="1"/>
  <c r="AJ608" i="1"/>
  <c r="AJ415" i="1"/>
  <c r="AJ315" i="1"/>
  <c r="AJ276" i="1"/>
  <c r="AJ229" i="1"/>
  <c r="AJ220" i="1"/>
  <c r="AJ216" i="1"/>
  <c r="AJ192" i="1"/>
  <c r="AJ174" i="1"/>
  <c r="AJ162" i="1"/>
  <c r="AJ75" i="1"/>
  <c r="AJ44" i="1"/>
  <c r="AJ36" i="1"/>
  <c r="AJ25" i="1"/>
  <c r="AJ18" i="1"/>
  <c r="AJ14" i="1"/>
  <c r="AJ2" i="1"/>
  <c r="AI9267" i="1"/>
  <c r="AI9052" i="1"/>
  <c r="AI9040" i="1"/>
  <c r="AI8908" i="1"/>
  <c r="AI8895" i="1"/>
  <c r="AI8888" i="1"/>
  <c r="AI8841" i="1"/>
  <c r="AI8655" i="1"/>
  <c r="AI8624" i="1"/>
  <c r="AI8544" i="1"/>
  <c r="AI8540" i="1"/>
  <c r="AI8491" i="1"/>
  <c r="AI8438" i="1"/>
  <c r="AI8415" i="1"/>
  <c r="AI8404" i="1"/>
  <c r="AI8381" i="1"/>
  <c r="AI8247" i="1"/>
  <c r="AI8218" i="1"/>
  <c r="AI8186" i="1"/>
  <c r="AI8161" i="1"/>
  <c r="AI8158" i="1"/>
  <c r="AI8156" i="1"/>
  <c r="AI8149" i="1"/>
  <c r="AI8147" i="1"/>
  <c r="AI8101" i="1"/>
  <c r="AI8080" i="1"/>
  <c r="AI8074" i="1"/>
  <c r="AI8050" i="1"/>
  <c r="AI8048" i="1"/>
  <c r="AI8044" i="1"/>
  <c r="AI7982" i="1"/>
  <c r="AI7936" i="1"/>
  <c r="AI7899" i="1"/>
  <c r="AI7882" i="1"/>
  <c r="AI7880" i="1"/>
  <c r="AI7869" i="1"/>
  <c r="AI7126" i="1"/>
  <c r="AI7104" i="1"/>
  <c r="AI7065" i="1"/>
  <c r="AI7058" i="1"/>
  <c r="AI7038" i="1"/>
  <c r="AI7033" i="1"/>
  <c r="AI7026" i="1"/>
  <c r="AI6974" i="1"/>
  <c r="AI6562" i="1"/>
  <c r="AI6560" i="1"/>
  <c r="AI6256" i="1"/>
  <c r="AI6233" i="1"/>
  <c r="AI6154" i="1"/>
  <c r="AI6066" i="1"/>
  <c r="AI6034" i="1"/>
  <c r="AI5982" i="1"/>
  <c r="AI5621" i="1"/>
  <c r="AI5521" i="1"/>
  <c r="AI5362" i="1"/>
  <c r="AI5296" i="1"/>
  <c r="AI5204" i="1"/>
  <c r="AI4997" i="1"/>
  <c r="AI4993" i="1"/>
  <c r="AI4962" i="1"/>
  <c r="AI4959" i="1"/>
  <c r="AI4953" i="1"/>
  <c r="AI4948" i="1"/>
  <c r="AI4937" i="1"/>
  <c r="AI4934" i="1"/>
  <c r="AI4911" i="1"/>
  <c r="AI4905" i="1"/>
  <c r="AI4884" i="1"/>
  <c r="AI4881" i="1"/>
  <c r="AI4841" i="1"/>
  <c r="AI4817" i="1"/>
  <c r="AI4798" i="1"/>
  <c r="AI4786" i="1"/>
  <c r="AI4742" i="1"/>
  <c r="AI4736" i="1"/>
  <c r="AI4721" i="1"/>
  <c r="AI4554" i="1"/>
  <c r="AI4396" i="1"/>
  <c r="AI4343" i="1"/>
  <c r="AI4236" i="1"/>
  <c r="AI4168" i="1"/>
  <c r="AI4164" i="1"/>
  <c r="AI3945" i="1"/>
  <c r="AI3933" i="1"/>
  <c r="AI3916" i="1"/>
  <c r="AI3881" i="1"/>
  <c r="AI3865" i="1"/>
  <c r="AI3536" i="1"/>
  <c r="AI3531" i="1"/>
  <c r="AI3226" i="1"/>
  <c r="AI3089" i="1"/>
  <c r="AI2988" i="1"/>
  <c r="AI2985" i="1"/>
  <c r="AI2981" i="1"/>
  <c r="AI2977" i="1"/>
  <c r="AI2971" i="1"/>
  <c r="AI2967" i="1"/>
  <c r="AI2955" i="1"/>
  <c r="AI2936" i="1"/>
  <c r="AI2922" i="1"/>
  <c r="AI2906" i="1"/>
  <c r="AI2726" i="1"/>
  <c r="AI2618" i="1"/>
  <c r="AI2607" i="1"/>
  <c r="AI2488" i="1"/>
  <c r="AI2356" i="1"/>
  <c r="AI2258" i="1"/>
  <c r="AI2210" i="1"/>
  <c r="AI2159" i="1"/>
  <c r="AI2154" i="1"/>
  <c r="AI2113" i="1"/>
  <c r="AI1955" i="1"/>
  <c r="AI1837" i="1"/>
  <c r="AI1649" i="1"/>
  <c r="AI1572" i="1"/>
  <c r="AI1556" i="1"/>
  <c r="AI1542" i="1"/>
  <c r="AI1533" i="1"/>
  <c r="AI1524" i="1"/>
  <c r="AI1478" i="1"/>
  <c r="AI1472" i="1"/>
  <c r="AI1453" i="1"/>
  <c r="AI1312" i="1"/>
  <c r="AI1289" i="1"/>
  <c r="AI1277" i="1"/>
  <c r="AI1263" i="1"/>
  <c r="AI1230" i="1"/>
  <c r="AI1225" i="1"/>
  <c r="AI1220" i="1"/>
  <c r="AI856" i="1"/>
  <c r="AI854" i="1"/>
  <c r="AI824" i="1"/>
  <c r="AI811" i="1"/>
  <c r="AI799" i="1"/>
  <c r="AI794" i="1"/>
  <c r="AI788" i="1"/>
  <c r="AI778" i="1"/>
  <c r="AI775" i="1"/>
  <c r="AI772" i="1"/>
  <c r="AI718" i="1"/>
  <c r="AI690" i="1"/>
  <c r="AI688" i="1"/>
  <c r="AI677" i="1"/>
  <c r="AI608" i="1"/>
  <c r="AI415" i="1"/>
  <c r="AI315" i="1"/>
  <c r="AI276" i="1"/>
  <c r="AI229" i="1"/>
  <c r="AI220" i="1"/>
  <c r="AI216" i="1"/>
  <c r="AI192" i="1"/>
  <c r="AI174" i="1"/>
  <c r="AI162" i="1"/>
  <c r="AI75" i="1"/>
  <c r="AI44" i="1"/>
  <c r="AI36" i="1"/>
  <c r="AI25" i="1"/>
  <c r="AI18" i="1"/>
  <c r="AI14" i="1"/>
  <c r="AI2" i="1"/>
  <c r="AV9269" i="1"/>
  <c r="AU9269" i="1"/>
  <c r="AT9269" i="1"/>
  <c r="AS9269" i="1"/>
  <c r="AR9269" i="1"/>
  <c r="AQ9269" i="1"/>
  <c r="AP9269" i="1"/>
  <c r="AO9269" i="1"/>
  <c r="AN9269" i="1"/>
  <c r="AM9269" i="1"/>
  <c r="AL9269" i="1"/>
  <c r="AK9269" i="1"/>
  <c r="AJ9269" i="1"/>
  <c r="AI9269" i="1"/>
  <c r="AT15963" i="1"/>
  <c r="AS15963" i="1"/>
  <c r="AT15947" i="1"/>
  <c r="AS15947" i="1"/>
  <c r="AT15933" i="1"/>
  <c r="AS15933" i="1"/>
  <c r="AT15923" i="1"/>
  <c r="AS15923" i="1"/>
  <c r="AT15921" i="1"/>
  <c r="AS15921" i="1"/>
  <c r="AT15919" i="1"/>
  <c r="AS15919" i="1"/>
  <c r="AT15908" i="1"/>
  <c r="AS15908" i="1"/>
  <c r="AT15900" i="1"/>
  <c r="AS15900" i="1"/>
  <c r="AT15817" i="1"/>
  <c r="AS15817" i="1"/>
  <c r="AT15812" i="1"/>
  <c r="AS15812" i="1"/>
  <c r="AT15809" i="1"/>
  <c r="AS15809" i="1"/>
  <c r="AT15805" i="1"/>
  <c r="AS15805" i="1"/>
  <c r="AT15733" i="1"/>
  <c r="AS15733" i="1"/>
  <c r="AT15724" i="1"/>
  <c r="AS15724" i="1"/>
  <c r="AT15679" i="1"/>
  <c r="AS15679" i="1"/>
  <c r="AT15669" i="1"/>
  <c r="AS15669" i="1"/>
  <c r="AT15667" i="1"/>
  <c r="AS15667" i="1"/>
  <c r="AT15598" i="1"/>
  <c r="AS15598" i="1"/>
  <c r="AT15540" i="1"/>
  <c r="AS15540" i="1"/>
  <c r="AT15537" i="1"/>
  <c r="AS15537" i="1"/>
  <c r="AT15521" i="1"/>
  <c r="AS15521" i="1"/>
  <c r="AT15504" i="1"/>
  <c r="AS15504" i="1"/>
  <c r="AT15458" i="1"/>
  <c r="AS15458" i="1"/>
  <c r="AT15405" i="1"/>
  <c r="AS15405" i="1"/>
  <c r="AT15400" i="1"/>
  <c r="AS15400" i="1"/>
  <c r="AT15376" i="1"/>
  <c r="AS15376" i="1"/>
  <c r="AT14955" i="1"/>
  <c r="AS14955" i="1"/>
  <c r="AT14952" i="1"/>
  <c r="AS14952" i="1"/>
  <c r="AT14934" i="1"/>
  <c r="AS14934" i="1"/>
  <c r="AT14860" i="1"/>
  <c r="AS14860" i="1"/>
  <c r="AT14765" i="1"/>
  <c r="AS14765" i="1"/>
  <c r="AT14748" i="1"/>
  <c r="AS14748" i="1"/>
  <c r="AT14535" i="1"/>
  <c r="AS14535" i="1"/>
  <c r="AT14519" i="1"/>
  <c r="AS14519" i="1"/>
  <c r="AT14386" i="1"/>
  <c r="AS14386" i="1"/>
  <c r="AT14382" i="1"/>
  <c r="AS14382" i="1"/>
  <c r="AT14372" i="1"/>
  <c r="AS14372" i="1"/>
  <c r="AT14341" i="1"/>
  <c r="AS14341" i="1"/>
  <c r="AT14322" i="1"/>
  <c r="AS14322" i="1"/>
  <c r="AT14246" i="1"/>
  <c r="AS14246" i="1"/>
  <c r="AT14194" i="1"/>
  <c r="AS14194" i="1"/>
  <c r="AT14063" i="1"/>
  <c r="AS14063" i="1"/>
  <c r="AT14060" i="1"/>
  <c r="AS14060" i="1"/>
  <c r="AT13950" i="1"/>
  <c r="AS13950" i="1"/>
  <c r="AT13934" i="1"/>
  <c r="AS13934" i="1"/>
  <c r="AT13886" i="1"/>
  <c r="AS13886" i="1"/>
  <c r="AT13638" i="1"/>
  <c r="AS13638" i="1"/>
  <c r="AT13593" i="1"/>
  <c r="AS13593" i="1"/>
  <c r="AT13588" i="1"/>
  <c r="AS13588" i="1"/>
  <c r="AT13575" i="1"/>
  <c r="AS13575" i="1"/>
  <c r="AT13555" i="1"/>
  <c r="AS13555" i="1"/>
  <c r="AT13516" i="1"/>
  <c r="AS13516" i="1"/>
  <c r="AT13514" i="1"/>
  <c r="AS13514" i="1"/>
  <c r="AT13483" i="1"/>
  <c r="AS13483" i="1"/>
  <c r="AT13421" i="1"/>
  <c r="AS13421" i="1"/>
  <c r="AT13414" i="1"/>
  <c r="AS13414" i="1"/>
  <c r="AT13397" i="1"/>
  <c r="AS13397" i="1"/>
  <c r="AT13387" i="1"/>
  <c r="AS13387" i="1"/>
  <c r="AT13302" i="1"/>
  <c r="AS13302" i="1"/>
  <c r="AT13292" i="1"/>
  <c r="AS13292" i="1"/>
  <c r="AT13284" i="1"/>
  <c r="AS13284" i="1"/>
  <c r="AT13282" i="1"/>
  <c r="AS13282" i="1"/>
  <c r="AT13139" i="1"/>
  <c r="AS13139" i="1"/>
  <c r="AT13127" i="1"/>
  <c r="AS13127" i="1"/>
  <c r="AT13031" i="1"/>
  <c r="AS13031" i="1"/>
  <c r="AT13027" i="1"/>
  <c r="AS13027" i="1"/>
  <c r="AT13024" i="1"/>
  <c r="AS13024" i="1"/>
  <c r="AT12709" i="1"/>
  <c r="AS12709" i="1"/>
  <c r="AT12700" i="1"/>
  <c r="AS12700" i="1"/>
  <c r="AT12620" i="1"/>
  <c r="AS12620" i="1"/>
  <c r="AT12611" i="1"/>
  <c r="AS12611" i="1"/>
  <c r="AT12585" i="1"/>
  <c r="AS12585" i="1"/>
  <c r="AT12567" i="1"/>
  <c r="AS12567" i="1"/>
  <c r="AT12548" i="1"/>
  <c r="AS12548" i="1"/>
  <c r="AT12522" i="1"/>
  <c r="AS12522" i="1"/>
  <c r="AT12520" i="1"/>
  <c r="AS12520" i="1"/>
  <c r="AT12506" i="1"/>
  <c r="AS12506" i="1"/>
  <c r="AT12318" i="1"/>
  <c r="AS12318" i="1"/>
  <c r="AT12302" i="1"/>
  <c r="AS12302" i="1"/>
  <c r="AT12290" i="1"/>
  <c r="AS12290" i="1"/>
  <c r="AT12286" i="1"/>
  <c r="AS12286" i="1"/>
  <c r="AT12246" i="1"/>
  <c r="AS12246" i="1"/>
  <c r="AT12237" i="1"/>
  <c r="AS12237" i="1"/>
  <c r="AT12045" i="1"/>
  <c r="AS12045" i="1"/>
  <c r="AT11873" i="1"/>
  <c r="AS11873" i="1"/>
  <c r="AT11785" i="1"/>
  <c r="AS11785" i="1"/>
  <c r="AT11758" i="1"/>
  <c r="AS11758" i="1"/>
  <c r="AT11746" i="1"/>
  <c r="AS11746" i="1"/>
  <c r="AT11697" i="1"/>
  <c r="AS11697" i="1"/>
  <c r="AT11643" i="1"/>
  <c r="AS11643" i="1"/>
  <c r="AT11592" i="1"/>
  <c r="AS11592" i="1"/>
  <c r="AT11578" i="1"/>
  <c r="AS11578" i="1"/>
  <c r="AT11571" i="1"/>
  <c r="AS11571" i="1"/>
  <c r="AT11564" i="1"/>
  <c r="AS11564" i="1"/>
  <c r="AT11559" i="1"/>
  <c r="AS11559" i="1"/>
  <c r="AT11433" i="1"/>
  <c r="AS11433" i="1"/>
  <c r="AT11316" i="1"/>
  <c r="AS11316" i="1"/>
  <c r="AT11276" i="1"/>
  <c r="AS11276" i="1"/>
  <c r="AT11068" i="1"/>
  <c r="AS11068" i="1"/>
  <c r="AT10039" i="1"/>
  <c r="AS10039" i="1"/>
  <c r="AT10027" i="1"/>
  <c r="AS10027" i="1"/>
  <c r="AT10001" i="1"/>
  <c r="AS10001" i="1"/>
  <c r="AT9760" i="1"/>
  <c r="AS9760" i="1"/>
  <c r="AT9682" i="1"/>
  <c r="AS9682" i="1"/>
  <c r="AT9620" i="1"/>
  <c r="AS9620" i="1"/>
  <c r="AT9603" i="1"/>
  <c r="AS9603" i="1"/>
  <c r="AT9591" i="1"/>
  <c r="AS9591" i="1"/>
  <c r="AT9490" i="1"/>
  <c r="AS9490" i="1"/>
  <c r="AT9427" i="1"/>
  <c r="AS9427" i="1"/>
  <c r="AT9422" i="1"/>
  <c r="AS9422" i="1"/>
  <c r="AT9330" i="1"/>
  <c r="AS9330" i="1"/>
  <c r="AT9326" i="1"/>
  <c r="AS9326" i="1"/>
  <c r="AT9298" i="1"/>
  <c r="AS9298" i="1"/>
  <c r="AT9279" i="1"/>
  <c r="AS9279" i="1"/>
  <c r="AR15963" i="1"/>
  <c r="AQ15963" i="1"/>
  <c r="AR15947" i="1"/>
  <c r="AQ15947" i="1"/>
  <c r="AR15933" i="1"/>
  <c r="AQ15933" i="1"/>
  <c r="AR15923" i="1"/>
  <c r="AQ15923" i="1"/>
  <c r="AR15921" i="1"/>
  <c r="AQ15921" i="1"/>
  <c r="AR15919" i="1"/>
  <c r="AQ15919" i="1"/>
  <c r="AR15908" i="1"/>
  <c r="AQ15908" i="1"/>
  <c r="AR15900" i="1"/>
  <c r="AQ15900" i="1"/>
  <c r="AR15817" i="1"/>
  <c r="AQ15817" i="1"/>
  <c r="AR15812" i="1"/>
  <c r="AQ15812" i="1"/>
  <c r="AR15809" i="1"/>
  <c r="AQ15809" i="1"/>
  <c r="AR15805" i="1"/>
  <c r="AQ15805" i="1"/>
  <c r="AR15733" i="1"/>
  <c r="AQ15733" i="1"/>
  <c r="AR15724" i="1"/>
  <c r="AQ15724" i="1"/>
  <c r="AR15679" i="1"/>
  <c r="AQ15679" i="1"/>
  <c r="AR15669" i="1"/>
  <c r="AQ15669" i="1"/>
  <c r="AR15667" i="1"/>
  <c r="AQ15667" i="1"/>
  <c r="AR15598" i="1"/>
  <c r="AQ15598" i="1"/>
  <c r="AR15540" i="1"/>
  <c r="AQ15540" i="1"/>
  <c r="AR15537" i="1"/>
  <c r="AQ15537" i="1"/>
  <c r="AR15521" i="1"/>
  <c r="AQ15521" i="1"/>
  <c r="AR15504" i="1"/>
  <c r="AQ15504" i="1"/>
  <c r="AR15458" i="1"/>
  <c r="AQ15458" i="1"/>
  <c r="AR15405" i="1"/>
  <c r="AQ15405" i="1"/>
  <c r="AR15400" i="1"/>
  <c r="AQ15400" i="1"/>
  <c r="AR15376" i="1"/>
  <c r="AQ15376" i="1"/>
  <c r="AR14955" i="1"/>
  <c r="AQ14955" i="1"/>
  <c r="AR14952" i="1"/>
  <c r="AQ14952" i="1"/>
  <c r="AR14934" i="1"/>
  <c r="AQ14934" i="1"/>
  <c r="AR14860" i="1"/>
  <c r="AQ14860" i="1"/>
  <c r="AR14765" i="1"/>
  <c r="AQ14765" i="1"/>
  <c r="AR14748" i="1"/>
  <c r="AQ14748" i="1"/>
  <c r="AR14535" i="1"/>
  <c r="AQ14535" i="1"/>
  <c r="AR14519" i="1"/>
  <c r="AQ14519" i="1"/>
  <c r="AR14386" i="1"/>
  <c r="AQ14386" i="1"/>
  <c r="AR14382" i="1"/>
  <c r="AQ14382" i="1"/>
  <c r="AR14372" i="1"/>
  <c r="AQ14372" i="1"/>
  <c r="AR14341" i="1"/>
  <c r="AQ14341" i="1"/>
  <c r="AR14322" i="1"/>
  <c r="AQ14322" i="1"/>
  <c r="AR14246" i="1"/>
  <c r="AQ14246" i="1"/>
  <c r="AR14194" i="1"/>
  <c r="AQ14194" i="1"/>
  <c r="AR14063" i="1"/>
  <c r="AQ14063" i="1"/>
  <c r="AR14060" i="1"/>
  <c r="AQ14060" i="1"/>
  <c r="AR13950" i="1"/>
  <c r="AQ13950" i="1"/>
  <c r="AR13934" i="1"/>
  <c r="AQ13934" i="1"/>
  <c r="AR13886" i="1"/>
  <c r="AQ13886" i="1"/>
  <c r="AR13638" i="1"/>
  <c r="AQ13638" i="1"/>
  <c r="AR13593" i="1"/>
  <c r="AQ13593" i="1"/>
  <c r="AR13588" i="1"/>
  <c r="AQ13588" i="1"/>
  <c r="AR13575" i="1"/>
  <c r="AQ13575" i="1"/>
  <c r="AR13555" i="1"/>
  <c r="AQ13555" i="1"/>
  <c r="AR13516" i="1"/>
  <c r="AQ13516" i="1"/>
  <c r="AR13514" i="1"/>
  <c r="AQ13514" i="1"/>
  <c r="AR13483" i="1"/>
  <c r="AQ13483" i="1"/>
  <c r="AR13421" i="1"/>
  <c r="AQ13421" i="1"/>
  <c r="AR13414" i="1"/>
  <c r="AQ13414" i="1"/>
  <c r="AR13397" i="1"/>
  <c r="AQ13397" i="1"/>
  <c r="AR13387" i="1"/>
  <c r="AQ13387" i="1"/>
  <c r="AR13302" i="1"/>
  <c r="AQ13302" i="1"/>
  <c r="AR13292" i="1"/>
  <c r="AQ13292" i="1"/>
  <c r="AR13284" i="1"/>
  <c r="AQ13284" i="1"/>
  <c r="AR13282" i="1"/>
  <c r="AQ13282" i="1"/>
  <c r="AR13139" i="1"/>
  <c r="AQ13139" i="1"/>
  <c r="AR13127" i="1"/>
  <c r="AQ13127" i="1"/>
  <c r="AR13031" i="1"/>
  <c r="AQ13031" i="1"/>
  <c r="AR13027" i="1"/>
  <c r="AQ13027" i="1"/>
  <c r="AR13024" i="1"/>
  <c r="AQ13024" i="1"/>
  <c r="AR12709" i="1"/>
  <c r="AQ12709" i="1"/>
  <c r="AR12700" i="1"/>
  <c r="AQ12700" i="1"/>
  <c r="AR12620" i="1"/>
  <c r="AQ12620" i="1"/>
  <c r="AR12611" i="1"/>
  <c r="AQ12611" i="1"/>
  <c r="AR12585" i="1"/>
  <c r="AQ12585" i="1"/>
  <c r="AR12567" i="1"/>
  <c r="AQ12567" i="1"/>
  <c r="AR12548" i="1"/>
  <c r="AQ12548" i="1"/>
  <c r="AR12522" i="1"/>
  <c r="AQ12522" i="1"/>
  <c r="AR12520" i="1"/>
  <c r="AQ12520" i="1"/>
  <c r="AR12506" i="1"/>
  <c r="AQ12506" i="1"/>
  <c r="AR12318" i="1"/>
  <c r="AQ12318" i="1"/>
  <c r="AR12302" i="1"/>
  <c r="AQ12302" i="1"/>
  <c r="AR12290" i="1"/>
  <c r="AQ12290" i="1"/>
  <c r="AR12286" i="1"/>
  <c r="AQ12286" i="1"/>
  <c r="AR12246" i="1"/>
  <c r="AQ12246" i="1"/>
  <c r="AR12237" i="1"/>
  <c r="AQ12237" i="1"/>
  <c r="AR12045" i="1"/>
  <c r="AQ12045" i="1"/>
  <c r="AR11873" i="1"/>
  <c r="AQ11873" i="1"/>
  <c r="AR11785" i="1"/>
  <c r="AQ11785" i="1"/>
  <c r="AR11758" i="1"/>
  <c r="AQ11758" i="1"/>
  <c r="AR11746" i="1"/>
  <c r="AQ11746" i="1"/>
  <c r="AR11697" i="1"/>
  <c r="AQ11697" i="1"/>
  <c r="AR11643" i="1"/>
  <c r="AQ11643" i="1"/>
  <c r="AR11592" i="1"/>
  <c r="AQ11592" i="1"/>
  <c r="AR11578" i="1"/>
  <c r="AQ11578" i="1"/>
  <c r="AR11571" i="1"/>
  <c r="AQ11571" i="1"/>
  <c r="AR11564" i="1"/>
  <c r="AQ11564" i="1"/>
  <c r="AR11559" i="1"/>
  <c r="AQ11559" i="1"/>
  <c r="AR11433" i="1"/>
  <c r="AQ11433" i="1"/>
  <c r="AR11316" i="1"/>
  <c r="AQ11316" i="1"/>
  <c r="AR11276" i="1"/>
  <c r="AQ11276" i="1"/>
  <c r="AR11068" i="1"/>
  <c r="AQ11068" i="1"/>
  <c r="AR10039" i="1"/>
  <c r="AQ10039" i="1"/>
  <c r="AR10027" i="1"/>
  <c r="AQ10027" i="1"/>
  <c r="AR10001" i="1"/>
  <c r="AQ10001" i="1"/>
  <c r="AR9760" i="1"/>
  <c r="AQ9760" i="1"/>
  <c r="AR9682" i="1"/>
  <c r="AQ9682" i="1"/>
  <c r="AR9620" i="1"/>
  <c r="AQ9620" i="1"/>
  <c r="AR9603" i="1"/>
  <c r="AQ9603" i="1"/>
  <c r="AR9591" i="1"/>
  <c r="AQ9591" i="1"/>
  <c r="AR9490" i="1"/>
  <c r="AQ9490" i="1"/>
  <c r="AR9427" i="1"/>
  <c r="AQ9427" i="1"/>
  <c r="AR9422" i="1"/>
  <c r="AQ9422" i="1"/>
  <c r="AR9330" i="1"/>
  <c r="AQ9330" i="1"/>
  <c r="AR9326" i="1"/>
  <c r="AQ9326" i="1"/>
  <c r="AR9298" i="1"/>
  <c r="AQ9298" i="1"/>
  <c r="AR9279" i="1"/>
  <c r="AQ9279" i="1"/>
  <c r="AP15963" i="1"/>
  <c r="AO15963" i="1"/>
  <c r="AP15947" i="1"/>
  <c r="AO15947" i="1"/>
  <c r="AP15933" i="1"/>
  <c r="AO15933" i="1"/>
  <c r="AP15923" i="1"/>
  <c r="AO15923" i="1"/>
  <c r="AP15921" i="1"/>
  <c r="AO15921" i="1"/>
  <c r="AP15919" i="1"/>
  <c r="AO15919" i="1"/>
  <c r="AP15908" i="1"/>
  <c r="AO15908" i="1"/>
  <c r="AP15900" i="1"/>
  <c r="AO15900" i="1"/>
  <c r="AP15817" i="1"/>
  <c r="AO15817" i="1"/>
  <c r="AP15812" i="1"/>
  <c r="AO15812" i="1"/>
  <c r="AP15809" i="1"/>
  <c r="AO15809" i="1"/>
  <c r="AP15805" i="1"/>
  <c r="AO15805" i="1"/>
  <c r="AP15733" i="1"/>
  <c r="AO15733" i="1"/>
  <c r="AP15724" i="1"/>
  <c r="AO15724" i="1"/>
  <c r="AP15679" i="1"/>
  <c r="AO15679" i="1"/>
  <c r="AP15669" i="1"/>
  <c r="AO15669" i="1"/>
  <c r="AP15667" i="1"/>
  <c r="AO15667" i="1"/>
  <c r="AP15598" i="1"/>
  <c r="AO15598" i="1"/>
  <c r="AP15540" i="1"/>
  <c r="AO15540" i="1"/>
  <c r="AP15537" i="1"/>
  <c r="AO15537" i="1"/>
  <c r="AP15521" i="1"/>
  <c r="AO15521" i="1"/>
  <c r="AP15504" i="1"/>
  <c r="AO15504" i="1"/>
  <c r="AP15458" i="1"/>
  <c r="AO15458" i="1"/>
  <c r="AP15405" i="1"/>
  <c r="AO15405" i="1"/>
  <c r="AP15400" i="1"/>
  <c r="AO15400" i="1"/>
  <c r="AP15376" i="1"/>
  <c r="AO15376" i="1"/>
  <c r="AP14955" i="1"/>
  <c r="AO14955" i="1"/>
  <c r="AP14952" i="1"/>
  <c r="AO14952" i="1"/>
  <c r="AP14934" i="1"/>
  <c r="AO14934" i="1"/>
  <c r="AP14860" i="1"/>
  <c r="AO14860" i="1"/>
  <c r="AP14765" i="1"/>
  <c r="AO14765" i="1"/>
  <c r="AP14748" i="1"/>
  <c r="AO14748" i="1"/>
  <c r="AP14535" i="1"/>
  <c r="AO14535" i="1"/>
  <c r="AP14519" i="1"/>
  <c r="AO14519" i="1"/>
  <c r="AP14386" i="1"/>
  <c r="AO14386" i="1"/>
  <c r="AP14382" i="1"/>
  <c r="AO14382" i="1"/>
  <c r="AP14372" i="1"/>
  <c r="AO14372" i="1"/>
  <c r="AP14341" i="1"/>
  <c r="AO14341" i="1"/>
  <c r="AP14322" i="1"/>
  <c r="AO14322" i="1"/>
  <c r="AP14246" i="1"/>
  <c r="AO14246" i="1"/>
  <c r="AP14194" i="1"/>
  <c r="AO14194" i="1"/>
  <c r="AP14063" i="1"/>
  <c r="AO14063" i="1"/>
  <c r="AP14060" i="1"/>
  <c r="AO14060" i="1"/>
  <c r="AP13950" i="1"/>
  <c r="AO13950" i="1"/>
  <c r="AP13934" i="1"/>
  <c r="AO13934" i="1"/>
  <c r="AP13886" i="1"/>
  <c r="AO13886" i="1"/>
  <c r="AP13638" i="1"/>
  <c r="AO13638" i="1"/>
  <c r="AP13593" i="1"/>
  <c r="AO13593" i="1"/>
  <c r="AP13588" i="1"/>
  <c r="AO13588" i="1"/>
  <c r="AP13575" i="1"/>
  <c r="AO13575" i="1"/>
  <c r="AP13555" i="1"/>
  <c r="AO13555" i="1"/>
  <c r="AP13516" i="1"/>
  <c r="AO13516" i="1"/>
  <c r="AP13514" i="1"/>
  <c r="AO13514" i="1"/>
  <c r="AP13483" i="1"/>
  <c r="AO13483" i="1"/>
  <c r="AP13421" i="1"/>
  <c r="AO13421" i="1"/>
  <c r="AP13414" i="1"/>
  <c r="AO13414" i="1"/>
  <c r="AP13397" i="1"/>
  <c r="AO13397" i="1"/>
  <c r="AP13387" i="1"/>
  <c r="AO13387" i="1"/>
  <c r="AP13302" i="1"/>
  <c r="AO13302" i="1"/>
  <c r="AP13292" i="1"/>
  <c r="AO13292" i="1"/>
  <c r="AP13284" i="1"/>
  <c r="AO13284" i="1"/>
  <c r="AP13282" i="1"/>
  <c r="AO13282" i="1"/>
  <c r="AP13139" i="1"/>
  <c r="AO13139" i="1"/>
  <c r="AP13127" i="1"/>
  <c r="AO13127" i="1"/>
  <c r="AP13031" i="1"/>
  <c r="AO13031" i="1"/>
  <c r="AP13027" i="1"/>
  <c r="AO13027" i="1"/>
  <c r="AP13024" i="1"/>
  <c r="AO13024" i="1"/>
  <c r="AP12709" i="1"/>
  <c r="AO12709" i="1"/>
  <c r="AP12700" i="1"/>
  <c r="AO12700" i="1"/>
  <c r="AP12620" i="1"/>
  <c r="AO12620" i="1"/>
  <c r="AP12611" i="1"/>
  <c r="AO12611" i="1"/>
  <c r="AP12585" i="1"/>
  <c r="AO12585" i="1"/>
  <c r="AP12567" i="1"/>
  <c r="AO12567" i="1"/>
  <c r="AP12548" i="1"/>
  <c r="AO12548" i="1"/>
  <c r="AP12522" i="1"/>
  <c r="AO12522" i="1"/>
  <c r="AP12520" i="1"/>
  <c r="AO12520" i="1"/>
  <c r="AP12506" i="1"/>
  <c r="AO12506" i="1"/>
  <c r="AP12318" i="1"/>
  <c r="AO12318" i="1"/>
  <c r="AP12302" i="1"/>
  <c r="AO12302" i="1"/>
  <c r="AP12290" i="1"/>
  <c r="AO12290" i="1"/>
  <c r="AP12286" i="1"/>
  <c r="AO12286" i="1"/>
  <c r="AP12246" i="1"/>
  <c r="AO12246" i="1"/>
  <c r="AP12237" i="1"/>
  <c r="AO12237" i="1"/>
  <c r="AP12045" i="1"/>
  <c r="AO12045" i="1"/>
  <c r="AP11873" i="1"/>
  <c r="AO11873" i="1"/>
  <c r="AP11785" i="1"/>
  <c r="AO11785" i="1"/>
  <c r="AP11758" i="1"/>
  <c r="AO11758" i="1"/>
  <c r="AP11746" i="1"/>
  <c r="AO11746" i="1"/>
  <c r="AP11697" i="1"/>
  <c r="AO11697" i="1"/>
  <c r="AP11643" i="1"/>
  <c r="AO11643" i="1"/>
  <c r="AP11592" i="1"/>
  <c r="AO11592" i="1"/>
  <c r="AP11578" i="1"/>
  <c r="AO11578" i="1"/>
  <c r="AP11571" i="1"/>
  <c r="AO11571" i="1"/>
  <c r="AP11564" i="1"/>
  <c r="AO11564" i="1"/>
  <c r="AP11559" i="1"/>
  <c r="AO11559" i="1"/>
  <c r="AP11433" i="1"/>
  <c r="AO11433" i="1"/>
  <c r="AP11316" i="1"/>
  <c r="AO11316" i="1"/>
  <c r="AP11276" i="1"/>
  <c r="AO11276" i="1"/>
  <c r="AP11068" i="1"/>
  <c r="AO11068" i="1"/>
  <c r="AP10039" i="1"/>
  <c r="AO10039" i="1"/>
  <c r="AP10027" i="1"/>
  <c r="AO10027" i="1"/>
  <c r="AP10001" i="1"/>
  <c r="AO10001" i="1"/>
  <c r="AP9760" i="1"/>
  <c r="AO9760" i="1"/>
  <c r="AP9682" i="1"/>
  <c r="AO9682" i="1"/>
  <c r="AP9620" i="1"/>
  <c r="AO9620" i="1"/>
  <c r="AP9603" i="1"/>
  <c r="AO9603" i="1"/>
  <c r="AP9591" i="1"/>
  <c r="AO9591" i="1"/>
  <c r="AP9490" i="1"/>
  <c r="AO9490" i="1"/>
  <c r="AP9427" i="1"/>
  <c r="AO9427" i="1"/>
  <c r="AP9422" i="1"/>
  <c r="AO9422" i="1"/>
  <c r="AP9330" i="1"/>
  <c r="AO9330" i="1"/>
  <c r="AP9326" i="1"/>
  <c r="AO9326" i="1"/>
  <c r="AP9298" i="1"/>
  <c r="AO9298" i="1"/>
  <c r="AP9279" i="1"/>
  <c r="AO9279" i="1"/>
  <c r="AN15963" i="1"/>
  <c r="AM15963" i="1"/>
  <c r="AN15947" i="1"/>
  <c r="AM15947" i="1"/>
  <c r="AN15933" i="1"/>
  <c r="AM15933" i="1"/>
  <c r="AN15923" i="1"/>
  <c r="AM15923" i="1"/>
  <c r="AN15921" i="1"/>
  <c r="AM15921" i="1"/>
  <c r="AN15919" i="1"/>
  <c r="AM15919" i="1"/>
  <c r="AN15908" i="1"/>
  <c r="AM15908" i="1"/>
  <c r="AN15900" i="1"/>
  <c r="AM15900" i="1"/>
  <c r="AN15817" i="1"/>
  <c r="AM15817" i="1"/>
  <c r="AN15812" i="1"/>
  <c r="AM15812" i="1"/>
  <c r="AN15809" i="1"/>
  <c r="AM15809" i="1"/>
  <c r="AN15805" i="1"/>
  <c r="AM15805" i="1"/>
  <c r="AN15733" i="1"/>
  <c r="AM15733" i="1"/>
  <c r="AN15724" i="1"/>
  <c r="AM15724" i="1"/>
  <c r="AN15679" i="1"/>
  <c r="AM15679" i="1"/>
  <c r="AN15669" i="1"/>
  <c r="AM15669" i="1"/>
  <c r="AN15667" i="1"/>
  <c r="AM15667" i="1"/>
  <c r="AN15598" i="1"/>
  <c r="AM15598" i="1"/>
  <c r="AN15540" i="1"/>
  <c r="AM15540" i="1"/>
  <c r="AN15537" i="1"/>
  <c r="AM15537" i="1"/>
  <c r="AN15521" i="1"/>
  <c r="AM15521" i="1"/>
  <c r="AN15504" i="1"/>
  <c r="AM15504" i="1"/>
  <c r="AN15458" i="1"/>
  <c r="AM15458" i="1"/>
  <c r="AN15405" i="1"/>
  <c r="AM15405" i="1"/>
  <c r="AN15400" i="1"/>
  <c r="AM15400" i="1"/>
  <c r="AN15376" i="1"/>
  <c r="AM15376" i="1"/>
  <c r="AN14955" i="1"/>
  <c r="AM14955" i="1"/>
  <c r="AN14952" i="1"/>
  <c r="AM14952" i="1"/>
  <c r="AN14934" i="1"/>
  <c r="AM14934" i="1"/>
  <c r="AN14860" i="1"/>
  <c r="AM14860" i="1"/>
  <c r="AN14765" i="1"/>
  <c r="AM14765" i="1"/>
  <c r="AN14748" i="1"/>
  <c r="AM14748" i="1"/>
  <c r="AN14535" i="1"/>
  <c r="AM14535" i="1"/>
  <c r="AN14519" i="1"/>
  <c r="AM14519" i="1"/>
  <c r="AN14386" i="1"/>
  <c r="AM14386" i="1"/>
  <c r="AN14382" i="1"/>
  <c r="AM14382" i="1"/>
  <c r="AN14372" i="1"/>
  <c r="AM14372" i="1"/>
  <c r="AN14341" i="1"/>
  <c r="AM14341" i="1"/>
  <c r="AN14322" i="1"/>
  <c r="AM14322" i="1"/>
  <c r="AN14246" i="1"/>
  <c r="AM14246" i="1"/>
  <c r="AN14194" i="1"/>
  <c r="AM14194" i="1"/>
  <c r="AN14063" i="1"/>
  <c r="AM14063" i="1"/>
  <c r="AN14060" i="1"/>
  <c r="AM14060" i="1"/>
  <c r="AN13950" i="1"/>
  <c r="AM13950" i="1"/>
  <c r="AN13934" i="1"/>
  <c r="AM13934" i="1"/>
  <c r="AN13886" i="1"/>
  <c r="AM13886" i="1"/>
  <c r="AN13638" i="1"/>
  <c r="AM13638" i="1"/>
  <c r="AN13593" i="1"/>
  <c r="AM13593" i="1"/>
  <c r="AN13588" i="1"/>
  <c r="AM13588" i="1"/>
  <c r="AN13575" i="1"/>
  <c r="AM13575" i="1"/>
  <c r="AN13555" i="1"/>
  <c r="AM13555" i="1"/>
  <c r="AN13516" i="1"/>
  <c r="AM13516" i="1"/>
  <c r="AN13514" i="1"/>
  <c r="AM13514" i="1"/>
  <c r="AN13483" i="1"/>
  <c r="AM13483" i="1"/>
  <c r="AN13421" i="1"/>
  <c r="AM13421" i="1"/>
  <c r="AN13414" i="1"/>
  <c r="AM13414" i="1"/>
  <c r="AN13397" i="1"/>
  <c r="AM13397" i="1"/>
  <c r="AN13387" i="1"/>
  <c r="AM13387" i="1"/>
  <c r="AN13302" i="1"/>
  <c r="AM13302" i="1"/>
  <c r="AN13292" i="1"/>
  <c r="AM13292" i="1"/>
  <c r="AN13284" i="1"/>
  <c r="AM13284" i="1"/>
  <c r="AN13282" i="1"/>
  <c r="AM13282" i="1"/>
  <c r="AN13139" i="1"/>
  <c r="AM13139" i="1"/>
  <c r="AN13127" i="1"/>
  <c r="AM13127" i="1"/>
  <c r="AN13031" i="1"/>
  <c r="AM13031" i="1"/>
  <c r="AN13027" i="1"/>
  <c r="AM13027" i="1"/>
  <c r="AN13024" i="1"/>
  <c r="AM13024" i="1"/>
  <c r="AN12709" i="1"/>
  <c r="AM12709" i="1"/>
  <c r="AN12700" i="1"/>
  <c r="AM12700" i="1"/>
  <c r="AN12620" i="1"/>
  <c r="AM12620" i="1"/>
  <c r="AN12611" i="1"/>
  <c r="AM12611" i="1"/>
  <c r="AN12585" i="1"/>
  <c r="AM12585" i="1"/>
  <c r="AN12567" i="1"/>
  <c r="AM12567" i="1"/>
  <c r="AN12548" i="1"/>
  <c r="AM12548" i="1"/>
  <c r="AN12522" i="1"/>
  <c r="AM12522" i="1"/>
  <c r="AN12520" i="1"/>
  <c r="AM12520" i="1"/>
  <c r="AN12506" i="1"/>
  <c r="AM12506" i="1"/>
  <c r="AN12318" i="1"/>
  <c r="AM12318" i="1"/>
  <c r="AN12302" i="1"/>
  <c r="AM12302" i="1"/>
  <c r="AN12290" i="1"/>
  <c r="AM12290" i="1"/>
  <c r="AN12286" i="1"/>
  <c r="AM12286" i="1"/>
  <c r="AN12246" i="1"/>
  <c r="AM12246" i="1"/>
  <c r="AN12237" i="1"/>
  <c r="AM12237" i="1"/>
  <c r="AN12045" i="1"/>
  <c r="AM12045" i="1"/>
  <c r="AN11873" i="1"/>
  <c r="AM11873" i="1"/>
  <c r="AN11785" i="1"/>
  <c r="AM11785" i="1"/>
  <c r="AN11758" i="1"/>
  <c r="AM11758" i="1"/>
  <c r="AN11746" i="1"/>
  <c r="AM11746" i="1"/>
  <c r="AN11697" i="1"/>
  <c r="AM11697" i="1"/>
  <c r="AN11643" i="1"/>
  <c r="AM11643" i="1"/>
  <c r="AN11592" i="1"/>
  <c r="AM11592" i="1"/>
  <c r="AN11578" i="1"/>
  <c r="AM11578" i="1"/>
  <c r="AN11571" i="1"/>
  <c r="AM11571" i="1"/>
  <c r="AN11564" i="1"/>
  <c r="AM11564" i="1"/>
  <c r="AN11559" i="1"/>
  <c r="AM11559" i="1"/>
  <c r="AN11433" i="1"/>
  <c r="AM11433" i="1"/>
  <c r="AN11316" i="1"/>
  <c r="AM11316" i="1"/>
  <c r="AN11276" i="1"/>
  <c r="AM11276" i="1"/>
  <c r="AN11068" i="1"/>
  <c r="AM11068" i="1"/>
  <c r="AN10039" i="1"/>
  <c r="AM10039" i="1"/>
  <c r="AN10027" i="1"/>
  <c r="AM10027" i="1"/>
  <c r="AN10001" i="1"/>
  <c r="AM10001" i="1"/>
  <c r="AN9760" i="1"/>
  <c r="AM9760" i="1"/>
  <c r="AN9682" i="1"/>
  <c r="AM9682" i="1"/>
  <c r="AN9620" i="1"/>
  <c r="AM9620" i="1"/>
  <c r="AN9603" i="1"/>
  <c r="AM9603" i="1"/>
  <c r="AN9591" i="1"/>
  <c r="AM9591" i="1"/>
  <c r="AN9490" i="1"/>
  <c r="AM9490" i="1"/>
  <c r="AN9427" i="1"/>
  <c r="AM9427" i="1"/>
  <c r="AN9422" i="1"/>
  <c r="AM9422" i="1"/>
  <c r="AN9330" i="1"/>
  <c r="AM9330" i="1"/>
  <c r="AN9326" i="1"/>
  <c r="AM9326" i="1"/>
  <c r="AN9298" i="1"/>
  <c r="AM9298" i="1"/>
  <c r="AN9279" i="1"/>
  <c r="AM9279" i="1"/>
  <c r="AV15963" i="1"/>
  <c r="AU15963" i="1"/>
  <c r="AV15947" i="1"/>
  <c r="AU15947" i="1"/>
  <c r="AV15933" i="1"/>
  <c r="AU15933" i="1"/>
  <c r="AV15923" i="1"/>
  <c r="AU15923" i="1"/>
  <c r="AV15921" i="1"/>
  <c r="AU15921" i="1"/>
  <c r="AV15919" i="1"/>
  <c r="AU15919" i="1"/>
  <c r="AV15908" i="1"/>
  <c r="AU15908" i="1"/>
  <c r="AV15900" i="1"/>
  <c r="AU15900" i="1"/>
  <c r="AV15817" i="1"/>
  <c r="AU15817" i="1"/>
  <c r="AV15812" i="1"/>
  <c r="AU15812" i="1"/>
  <c r="AV15809" i="1"/>
  <c r="AU15809" i="1"/>
  <c r="AV15805" i="1"/>
  <c r="AU15805" i="1"/>
  <c r="AV15733" i="1"/>
  <c r="AU15733" i="1"/>
  <c r="AV15724" i="1"/>
  <c r="AU15724" i="1"/>
  <c r="AV15679" i="1"/>
  <c r="AU15679" i="1"/>
  <c r="AV15669" i="1"/>
  <c r="AU15669" i="1"/>
  <c r="AV15667" i="1"/>
  <c r="AU15667" i="1"/>
  <c r="AV15598" i="1"/>
  <c r="AU15598" i="1"/>
  <c r="AV15540" i="1"/>
  <c r="AU15540" i="1"/>
  <c r="AV15537" i="1"/>
  <c r="AU15537" i="1"/>
  <c r="AV15521" i="1"/>
  <c r="AU15521" i="1"/>
  <c r="AV15504" i="1"/>
  <c r="AU15504" i="1"/>
  <c r="AV15458" i="1"/>
  <c r="AU15458" i="1"/>
  <c r="AV15405" i="1"/>
  <c r="AU15405" i="1"/>
  <c r="AV15400" i="1"/>
  <c r="AU15400" i="1"/>
  <c r="AV15376" i="1"/>
  <c r="AU15376" i="1"/>
  <c r="AV14955" i="1"/>
  <c r="AU14955" i="1"/>
  <c r="AV14952" i="1"/>
  <c r="AU14952" i="1"/>
  <c r="AV14934" i="1"/>
  <c r="AU14934" i="1"/>
  <c r="AV14860" i="1"/>
  <c r="AU14860" i="1"/>
  <c r="AV14765" i="1"/>
  <c r="AU14765" i="1"/>
  <c r="AV14748" i="1"/>
  <c r="AU14748" i="1"/>
  <c r="AV14535" i="1"/>
  <c r="AU14535" i="1"/>
  <c r="AV14519" i="1"/>
  <c r="AU14519" i="1"/>
  <c r="AV14386" i="1"/>
  <c r="AU14386" i="1"/>
  <c r="AV14382" i="1"/>
  <c r="AU14382" i="1"/>
  <c r="AV14372" i="1"/>
  <c r="AU14372" i="1"/>
  <c r="AV14341" i="1"/>
  <c r="AU14341" i="1"/>
  <c r="AV14322" i="1"/>
  <c r="AU14322" i="1"/>
  <c r="AV14246" i="1"/>
  <c r="AU14246" i="1"/>
  <c r="AV14194" i="1"/>
  <c r="AU14194" i="1"/>
  <c r="AV14063" i="1"/>
  <c r="AU14063" i="1"/>
  <c r="AV14060" i="1"/>
  <c r="AU14060" i="1"/>
  <c r="AV13950" i="1"/>
  <c r="AU13950" i="1"/>
  <c r="AV13934" i="1"/>
  <c r="AU13934" i="1"/>
  <c r="AV13886" i="1"/>
  <c r="AU13886" i="1"/>
  <c r="AV13638" i="1"/>
  <c r="AU13638" i="1"/>
  <c r="AV13593" i="1"/>
  <c r="AU13593" i="1"/>
  <c r="AV13588" i="1"/>
  <c r="AU13588" i="1"/>
  <c r="AV13575" i="1"/>
  <c r="AU13575" i="1"/>
  <c r="AV13555" i="1"/>
  <c r="AU13555" i="1"/>
  <c r="AV13516" i="1"/>
  <c r="AU13516" i="1"/>
  <c r="AV13514" i="1"/>
  <c r="AU13514" i="1"/>
  <c r="AV13483" i="1"/>
  <c r="AU13483" i="1"/>
  <c r="AV13421" i="1"/>
  <c r="AU13421" i="1"/>
  <c r="AV13414" i="1"/>
  <c r="AU13414" i="1"/>
  <c r="AV13397" i="1"/>
  <c r="AU13397" i="1"/>
  <c r="AV13387" i="1"/>
  <c r="AU13387" i="1"/>
  <c r="AV13302" i="1"/>
  <c r="AU13302" i="1"/>
  <c r="AV13292" i="1"/>
  <c r="AU13292" i="1"/>
  <c r="AV13284" i="1"/>
  <c r="AU13284" i="1"/>
  <c r="AV13282" i="1"/>
  <c r="AU13282" i="1"/>
  <c r="AV13139" i="1"/>
  <c r="AU13139" i="1"/>
  <c r="AV13127" i="1"/>
  <c r="AU13127" i="1"/>
  <c r="AV13031" i="1"/>
  <c r="AU13031" i="1"/>
  <c r="AV13027" i="1"/>
  <c r="AU13027" i="1"/>
  <c r="AV13024" i="1"/>
  <c r="AU13024" i="1"/>
  <c r="AV12709" i="1"/>
  <c r="AU12709" i="1"/>
  <c r="AV12700" i="1"/>
  <c r="AU12700" i="1"/>
  <c r="AV12620" i="1"/>
  <c r="AU12620" i="1"/>
  <c r="AV12611" i="1"/>
  <c r="AU12611" i="1"/>
  <c r="AV12585" i="1"/>
  <c r="AU12585" i="1"/>
  <c r="AV12567" i="1"/>
  <c r="AU12567" i="1"/>
  <c r="AV12548" i="1"/>
  <c r="AU12548" i="1"/>
  <c r="AV12522" i="1"/>
  <c r="AU12522" i="1"/>
  <c r="AV12520" i="1"/>
  <c r="AU12520" i="1"/>
  <c r="AV12506" i="1"/>
  <c r="AU12506" i="1"/>
  <c r="AV12318" i="1"/>
  <c r="AU12318" i="1"/>
  <c r="AV12302" i="1"/>
  <c r="AU12302" i="1"/>
  <c r="AV12290" i="1"/>
  <c r="AU12290" i="1"/>
  <c r="AV12286" i="1"/>
  <c r="AU12286" i="1"/>
  <c r="AV12246" i="1"/>
  <c r="AU12246" i="1"/>
  <c r="AV12237" i="1"/>
  <c r="AU12237" i="1"/>
  <c r="AV12045" i="1"/>
  <c r="AU12045" i="1"/>
  <c r="AV11873" i="1"/>
  <c r="AU11873" i="1"/>
  <c r="AV11785" i="1"/>
  <c r="AU11785" i="1"/>
  <c r="AV11758" i="1"/>
  <c r="AU11758" i="1"/>
  <c r="AV11746" i="1"/>
  <c r="AU11746" i="1"/>
  <c r="AV11697" i="1"/>
  <c r="AU11697" i="1"/>
  <c r="AV11643" i="1"/>
  <c r="AU11643" i="1"/>
  <c r="AV11592" i="1"/>
  <c r="AU11592" i="1"/>
  <c r="AV11578" i="1"/>
  <c r="AU11578" i="1"/>
  <c r="AV11571" i="1"/>
  <c r="AU11571" i="1"/>
  <c r="AV11564" i="1"/>
  <c r="AU11564" i="1"/>
  <c r="AV11559" i="1"/>
  <c r="AU11559" i="1"/>
  <c r="AV11433" i="1"/>
  <c r="AU11433" i="1"/>
  <c r="AV11316" i="1"/>
  <c r="AU11316" i="1"/>
  <c r="AV11276" i="1"/>
  <c r="AU11276" i="1"/>
  <c r="AV11068" i="1"/>
  <c r="AU11068" i="1"/>
  <c r="AV10039" i="1"/>
  <c r="AU10039" i="1"/>
  <c r="AV10027" i="1"/>
  <c r="AU10027" i="1"/>
  <c r="AV10001" i="1"/>
  <c r="AU10001" i="1"/>
  <c r="AV9760" i="1"/>
  <c r="AU9760" i="1"/>
  <c r="AV9682" i="1"/>
  <c r="AU9682" i="1"/>
  <c r="AV9620" i="1"/>
  <c r="AU9620" i="1"/>
  <c r="AV9603" i="1"/>
  <c r="AU9603" i="1"/>
  <c r="AV9591" i="1"/>
  <c r="AU9591" i="1"/>
  <c r="AV9490" i="1"/>
  <c r="AU9490" i="1"/>
  <c r="AV9427" i="1"/>
  <c r="AU9427" i="1"/>
  <c r="AV9422" i="1"/>
  <c r="AU9422" i="1"/>
  <c r="AV9330" i="1"/>
  <c r="AU9330" i="1"/>
  <c r="AV9326" i="1"/>
  <c r="AU9326" i="1"/>
  <c r="AV9298" i="1"/>
  <c r="AU9298" i="1"/>
  <c r="AV9279" i="1"/>
  <c r="AU9279" i="1"/>
  <c r="AL15963" i="1"/>
  <c r="AK15963" i="1"/>
  <c r="AL15947" i="1"/>
  <c r="AK15947" i="1"/>
  <c r="AL15933" i="1"/>
  <c r="AK15933" i="1"/>
  <c r="AL15923" i="1"/>
  <c r="AK15923" i="1"/>
  <c r="AL15921" i="1"/>
  <c r="AK15921" i="1"/>
  <c r="AL15919" i="1"/>
  <c r="AK15919" i="1"/>
  <c r="AL15908" i="1"/>
  <c r="AK15908" i="1"/>
  <c r="AL15900" i="1"/>
  <c r="AK15900" i="1"/>
  <c r="AL15817" i="1"/>
  <c r="AK15817" i="1"/>
  <c r="AL15812" i="1"/>
  <c r="AK15812" i="1"/>
  <c r="AL15809" i="1"/>
  <c r="AK15809" i="1"/>
  <c r="AL15805" i="1"/>
  <c r="AK15805" i="1"/>
  <c r="AL15733" i="1"/>
  <c r="AK15733" i="1"/>
  <c r="AL15724" i="1"/>
  <c r="AK15724" i="1"/>
  <c r="AL15679" i="1"/>
  <c r="AK15679" i="1"/>
  <c r="AL15669" i="1"/>
  <c r="AK15669" i="1"/>
  <c r="AL15667" i="1"/>
  <c r="AK15667" i="1"/>
  <c r="AL15598" i="1"/>
  <c r="AK15598" i="1"/>
  <c r="AL15540" i="1"/>
  <c r="AK15540" i="1"/>
  <c r="AL15537" i="1"/>
  <c r="AK15537" i="1"/>
  <c r="AL15521" i="1"/>
  <c r="AK15521" i="1"/>
  <c r="AL15504" i="1"/>
  <c r="AK15504" i="1"/>
  <c r="AL15458" i="1"/>
  <c r="AK15458" i="1"/>
  <c r="AL15405" i="1"/>
  <c r="AK15405" i="1"/>
  <c r="AL15400" i="1"/>
  <c r="AK15400" i="1"/>
  <c r="AL15376" i="1"/>
  <c r="AK15376" i="1"/>
  <c r="AL14955" i="1"/>
  <c r="AK14955" i="1"/>
  <c r="AL14952" i="1"/>
  <c r="AK14952" i="1"/>
  <c r="AL14934" i="1"/>
  <c r="AK14934" i="1"/>
  <c r="AL14860" i="1"/>
  <c r="AK14860" i="1"/>
  <c r="AL14765" i="1"/>
  <c r="AK14765" i="1"/>
  <c r="AL14748" i="1"/>
  <c r="AK14748" i="1"/>
  <c r="AL14535" i="1"/>
  <c r="AK14535" i="1"/>
  <c r="AL14519" i="1"/>
  <c r="AK14519" i="1"/>
  <c r="AL14386" i="1"/>
  <c r="AK14386" i="1"/>
  <c r="AL14382" i="1"/>
  <c r="AK14382" i="1"/>
  <c r="AL14372" i="1"/>
  <c r="AK14372" i="1"/>
  <c r="AL14341" i="1"/>
  <c r="AK14341" i="1"/>
  <c r="AL14322" i="1"/>
  <c r="AK14322" i="1"/>
  <c r="AL14246" i="1"/>
  <c r="AK14246" i="1"/>
  <c r="AL14194" i="1"/>
  <c r="AK14194" i="1"/>
  <c r="AL14063" i="1"/>
  <c r="AK14063" i="1"/>
  <c r="AL14060" i="1"/>
  <c r="AK14060" i="1"/>
  <c r="AL13950" i="1"/>
  <c r="AK13950" i="1"/>
  <c r="AL13934" i="1"/>
  <c r="AK13934" i="1"/>
  <c r="AL13886" i="1"/>
  <c r="AK13886" i="1"/>
  <c r="AL13638" i="1"/>
  <c r="AK13638" i="1"/>
  <c r="AL13593" i="1"/>
  <c r="AK13593" i="1"/>
  <c r="AL13588" i="1"/>
  <c r="AK13588" i="1"/>
  <c r="AL13575" i="1"/>
  <c r="AK13575" i="1"/>
  <c r="AL13555" i="1"/>
  <c r="AK13555" i="1"/>
  <c r="AL13516" i="1"/>
  <c r="AK13516" i="1"/>
  <c r="AL13514" i="1"/>
  <c r="AK13514" i="1"/>
  <c r="AL13483" i="1"/>
  <c r="AK13483" i="1"/>
  <c r="AL13421" i="1"/>
  <c r="AK13421" i="1"/>
  <c r="AL13414" i="1"/>
  <c r="AK13414" i="1"/>
  <c r="AL13397" i="1"/>
  <c r="AK13397" i="1"/>
  <c r="AL13387" i="1"/>
  <c r="AK13387" i="1"/>
  <c r="AL13302" i="1"/>
  <c r="AK13302" i="1"/>
  <c r="AL13292" i="1"/>
  <c r="AK13292" i="1"/>
  <c r="AL13284" i="1"/>
  <c r="AK13284" i="1"/>
  <c r="AL13282" i="1"/>
  <c r="AK13282" i="1"/>
  <c r="AL13139" i="1"/>
  <c r="AK13139" i="1"/>
  <c r="AL13127" i="1"/>
  <c r="AK13127" i="1"/>
  <c r="AL13031" i="1"/>
  <c r="AK13031" i="1"/>
  <c r="AL13027" i="1"/>
  <c r="AK13027" i="1"/>
  <c r="AL13024" i="1"/>
  <c r="AK13024" i="1"/>
  <c r="AL12709" i="1"/>
  <c r="AK12709" i="1"/>
  <c r="AL12700" i="1"/>
  <c r="AK12700" i="1"/>
  <c r="AL12620" i="1"/>
  <c r="AK12620" i="1"/>
  <c r="AL12611" i="1"/>
  <c r="AK12611" i="1"/>
  <c r="AL12585" i="1"/>
  <c r="AK12585" i="1"/>
  <c r="AL12567" i="1"/>
  <c r="AK12567" i="1"/>
  <c r="AL12548" i="1"/>
  <c r="AK12548" i="1"/>
  <c r="AL12522" i="1"/>
  <c r="AK12522" i="1"/>
  <c r="AL12520" i="1"/>
  <c r="AK12520" i="1"/>
  <c r="AL12506" i="1"/>
  <c r="AK12506" i="1"/>
  <c r="AL12318" i="1"/>
  <c r="AK12318" i="1"/>
  <c r="AL12302" i="1"/>
  <c r="AK12302" i="1"/>
  <c r="AL12290" i="1"/>
  <c r="AK12290" i="1"/>
  <c r="AL12286" i="1"/>
  <c r="AK12286" i="1"/>
  <c r="AL12246" i="1"/>
  <c r="AK12246" i="1"/>
  <c r="AL12237" i="1"/>
  <c r="AK12237" i="1"/>
  <c r="AL12045" i="1"/>
  <c r="AK12045" i="1"/>
  <c r="AL11873" i="1"/>
  <c r="AK11873" i="1"/>
  <c r="AL11785" i="1"/>
  <c r="AK11785" i="1"/>
  <c r="AL11758" i="1"/>
  <c r="AK11758" i="1"/>
  <c r="AL11746" i="1"/>
  <c r="AK11746" i="1"/>
  <c r="AL11697" i="1"/>
  <c r="AK11697" i="1"/>
  <c r="AL11643" i="1"/>
  <c r="AK11643" i="1"/>
  <c r="AL11592" i="1"/>
  <c r="AK11592" i="1"/>
  <c r="AL11578" i="1"/>
  <c r="AK11578" i="1"/>
  <c r="AL11571" i="1"/>
  <c r="AK11571" i="1"/>
  <c r="AL11564" i="1"/>
  <c r="AK11564" i="1"/>
  <c r="AL11559" i="1"/>
  <c r="AK11559" i="1"/>
  <c r="AL11433" i="1"/>
  <c r="AK11433" i="1"/>
  <c r="AL11316" i="1"/>
  <c r="AK11316" i="1"/>
  <c r="AL11276" i="1"/>
  <c r="AK11276" i="1"/>
  <c r="AL11068" i="1"/>
  <c r="AK11068" i="1"/>
  <c r="AL10039" i="1"/>
  <c r="AK10039" i="1"/>
  <c r="AL10027" i="1"/>
  <c r="AK10027" i="1"/>
  <c r="AL10001" i="1"/>
  <c r="AK10001" i="1"/>
  <c r="AL9760" i="1"/>
  <c r="AK9760" i="1"/>
  <c r="AL9682" i="1"/>
  <c r="AK9682" i="1"/>
  <c r="AL9620" i="1"/>
  <c r="AK9620" i="1"/>
  <c r="AL9603" i="1"/>
  <c r="AK9603" i="1"/>
  <c r="AL9591" i="1"/>
  <c r="AK9591" i="1"/>
  <c r="AL9490" i="1"/>
  <c r="AK9490" i="1"/>
  <c r="AL9427" i="1"/>
  <c r="AK9427" i="1"/>
  <c r="AL9422" i="1"/>
  <c r="AK9422" i="1"/>
  <c r="AL9330" i="1"/>
  <c r="AK9330" i="1"/>
  <c r="AL9326" i="1"/>
  <c r="AK9326" i="1"/>
  <c r="AL9298" i="1"/>
  <c r="AK9298" i="1"/>
  <c r="AL9279" i="1"/>
  <c r="AK9279" i="1"/>
  <c r="AJ15963" i="1"/>
  <c r="AJ15947" i="1"/>
  <c r="AJ15933" i="1"/>
  <c r="AJ15923" i="1"/>
  <c r="AJ15921" i="1"/>
  <c r="AJ15919" i="1"/>
  <c r="AJ15908" i="1"/>
  <c r="AJ15900" i="1"/>
  <c r="AJ15817" i="1"/>
  <c r="AJ15812" i="1"/>
  <c r="AJ15809" i="1"/>
  <c r="AJ15805" i="1"/>
  <c r="AJ15733" i="1"/>
  <c r="AJ15724" i="1"/>
  <c r="AJ15679" i="1"/>
  <c r="AJ15669" i="1"/>
  <c r="AJ15667" i="1"/>
  <c r="AJ15598" i="1"/>
  <c r="AJ15540" i="1"/>
  <c r="AJ15537" i="1"/>
  <c r="AJ15521" i="1"/>
  <c r="AJ15504" i="1"/>
  <c r="AJ15458" i="1"/>
  <c r="AJ15405" i="1"/>
  <c r="AJ15400" i="1"/>
  <c r="AJ15376" i="1"/>
  <c r="AJ14955" i="1"/>
  <c r="AJ14952" i="1"/>
  <c r="AJ14934" i="1"/>
  <c r="AJ14860" i="1"/>
  <c r="AJ14765" i="1"/>
  <c r="AJ14748" i="1"/>
  <c r="AJ14535" i="1"/>
  <c r="AJ14519" i="1"/>
  <c r="AJ14386" i="1"/>
  <c r="AJ14382" i="1"/>
  <c r="AJ14372" i="1"/>
  <c r="AJ14341" i="1"/>
  <c r="AJ14322" i="1"/>
  <c r="AJ14246" i="1"/>
  <c r="AJ14194" i="1"/>
  <c r="AJ14063" i="1"/>
  <c r="AJ14060" i="1"/>
  <c r="AJ13950" i="1"/>
  <c r="AJ13934" i="1"/>
  <c r="AJ13886" i="1"/>
  <c r="AJ13638" i="1"/>
  <c r="AJ13593" i="1"/>
  <c r="AJ13588" i="1"/>
  <c r="AJ13575" i="1"/>
  <c r="AJ13555" i="1"/>
  <c r="AJ13516" i="1"/>
  <c r="AJ13514" i="1"/>
  <c r="AJ13483" i="1"/>
  <c r="AJ13421" i="1"/>
  <c r="AJ13414" i="1"/>
  <c r="AJ13397" i="1"/>
  <c r="AJ13387" i="1"/>
  <c r="AJ13302" i="1"/>
  <c r="AJ13292" i="1"/>
  <c r="AJ13284" i="1"/>
  <c r="AJ13282" i="1"/>
  <c r="AJ13139" i="1"/>
  <c r="AJ13127" i="1"/>
  <c r="AJ13031" i="1"/>
  <c r="AJ13027" i="1"/>
  <c r="AJ13024" i="1"/>
  <c r="AJ12709" i="1"/>
  <c r="AJ12700" i="1"/>
  <c r="AJ12620" i="1"/>
  <c r="AJ12611" i="1"/>
  <c r="AJ12585" i="1"/>
  <c r="AJ12567" i="1"/>
  <c r="AJ12548" i="1"/>
  <c r="AJ12522" i="1"/>
  <c r="AJ12520" i="1"/>
  <c r="AJ12506" i="1"/>
  <c r="AJ12318" i="1"/>
  <c r="AJ12302" i="1"/>
  <c r="AJ12290" i="1"/>
  <c r="AJ12286" i="1"/>
  <c r="AJ12246" i="1"/>
  <c r="AJ12237" i="1"/>
  <c r="AJ12045" i="1"/>
  <c r="AJ11785" i="1"/>
  <c r="AJ11758" i="1"/>
  <c r="AJ11746" i="1"/>
  <c r="AJ11697" i="1"/>
  <c r="AJ11643" i="1"/>
  <c r="AJ11592" i="1"/>
  <c r="AJ11578" i="1"/>
  <c r="AJ11571" i="1"/>
  <c r="AJ11564" i="1"/>
  <c r="AJ11559" i="1"/>
  <c r="AJ11433" i="1"/>
  <c r="AJ11316" i="1"/>
  <c r="AJ11276" i="1"/>
  <c r="AJ11068" i="1"/>
  <c r="AJ10039" i="1"/>
  <c r="AJ10027" i="1"/>
  <c r="AJ10001" i="1"/>
  <c r="AJ9760" i="1"/>
  <c r="AJ9682" i="1"/>
  <c r="AJ9620" i="1"/>
  <c r="AJ9603" i="1"/>
  <c r="AJ9591" i="1"/>
  <c r="AJ9490" i="1"/>
  <c r="AJ9427" i="1"/>
  <c r="AJ9422" i="1"/>
  <c r="AJ9330" i="1"/>
  <c r="AJ9326" i="1"/>
  <c r="AJ9298" i="1"/>
  <c r="AJ9279" i="1"/>
  <c r="AI9279" i="1"/>
  <c r="AI9298" i="1"/>
  <c r="AI9326" i="1"/>
  <c r="AI9330" i="1"/>
  <c r="AI9422" i="1"/>
  <c r="AI9427" i="1"/>
  <c r="AI9490" i="1"/>
  <c r="AI9591" i="1"/>
  <c r="AI9603" i="1"/>
  <c r="AI9620" i="1"/>
  <c r="AI9682" i="1"/>
  <c r="AI9760" i="1"/>
  <c r="AI10001" i="1"/>
  <c r="AI10027" i="1"/>
  <c r="AI10039" i="1"/>
  <c r="AI11068" i="1"/>
  <c r="AI11276" i="1"/>
  <c r="AI11316" i="1"/>
  <c r="AI11433" i="1"/>
  <c r="AI11559" i="1"/>
  <c r="AI11564" i="1"/>
  <c r="AI11571" i="1"/>
  <c r="AI11578" i="1"/>
  <c r="AI11592" i="1"/>
  <c r="AI11643" i="1"/>
  <c r="AI11697" i="1"/>
  <c r="AI11746" i="1"/>
  <c r="AI11758" i="1"/>
  <c r="AI11785" i="1"/>
  <c r="AI11873" i="1"/>
  <c r="AI15963" i="1"/>
  <c r="AI12700" i="1"/>
  <c r="AI12709" i="1"/>
  <c r="AI13024" i="1"/>
  <c r="AI13027" i="1"/>
  <c r="AI13031" i="1"/>
  <c r="AI13127" i="1"/>
  <c r="AI13139" i="1"/>
  <c r="AI13282" i="1"/>
  <c r="AI13284" i="1"/>
  <c r="AI13292" i="1"/>
  <c r="AI13302" i="1"/>
  <c r="AI13387" i="1"/>
  <c r="AI13397" i="1"/>
  <c r="AI13414" i="1"/>
  <c r="AI13421" i="1"/>
  <c r="AI13483" i="1"/>
  <c r="AI13514" i="1"/>
  <c r="AI13516" i="1"/>
  <c r="AI13555" i="1"/>
  <c r="AI13575" i="1"/>
  <c r="AI13588" i="1"/>
  <c r="AI13593" i="1"/>
  <c r="AI13638" i="1"/>
  <c r="AI13886" i="1"/>
  <c r="AI13934" i="1"/>
  <c r="AI13950" i="1"/>
  <c r="AI14060" i="1"/>
  <c r="AI14063" i="1"/>
  <c r="AI14194" i="1"/>
  <c r="AI14246" i="1"/>
  <c r="AI14322" i="1"/>
  <c r="AI14341" i="1"/>
  <c r="AI14372" i="1"/>
  <c r="AI14382" i="1"/>
  <c r="AI14386" i="1"/>
  <c r="AI14519" i="1"/>
  <c r="AI14535" i="1"/>
  <c r="AI14748" i="1"/>
  <c r="AI14765" i="1"/>
  <c r="AI14860" i="1"/>
  <c r="AI14934" i="1"/>
  <c r="AI14952" i="1"/>
  <c r="AI14955" i="1"/>
  <c r="AI15376" i="1"/>
  <c r="AI15400" i="1"/>
  <c r="AI15405" i="1"/>
  <c r="AI15458" i="1"/>
  <c r="AI15504" i="1"/>
  <c r="AI15521" i="1"/>
  <c r="AI15537" i="1"/>
  <c r="AI15540" i="1"/>
  <c r="AI15598" i="1"/>
  <c r="AI15667" i="1"/>
  <c r="AI15669" i="1"/>
  <c r="AI15679" i="1"/>
  <c r="AI15724" i="1"/>
  <c r="AI15733" i="1"/>
  <c r="AI15805" i="1"/>
  <c r="AI15809" i="1"/>
  <c r="AI15812" i="1"/>
  <c r="AI15817" i="1"/>
  <c r="AI15900" i="1"/>
  <c r="AI15908" i="1"/>
  <c r="AI15919" i="1"/>
  <c r="AI15921" i="1"/>
  <c r="AI15923" i="1"/>
  <c r="AI15933" i="1"/>
  <c r="AI15947" i="1"/>
  <c r="AI12620" i="1"/>
  <c r="AI12611" i="1"/>
  <c r="AI12585" i="1"/>
  <c r="AI12567" i="1"/>
  <c r="AI12548" i="1"/>
  <c r="AI12522" i="1"/>
  <c r="AI12520" i="1"/>
  <c r="AI12506" i="1"/>
  <c r="AI12318" i="1"/>
  <c r="AI12302" i="1"/>
  <c r="AI12290" i="1"/>
  <c r="AI12286" i="1"/>
  <c r="AI12246" i="1"/>
  <c r="AI12237" i="1"/>
  <c r="AJ11873" i="1"/>
  <c r="AI12045" i="1"/>
  <c r="K15980" i="1"/>
  <c r="B279" i="7" l="1"/>
  <c r="I55" i="7"/>
  <c r="E55" i="7"/>
  <c r="D55" i="7"/>
  <c r="I277" i="7"/>
  <c r="E277" i="7"/>
  <c r="D277" i="7"/>
  <c r="I276" i="7"/>
  <c r="E276" i="7"/>
  <c r="D276" i="7"/>
  <c r="I275" i="7"/>
  <c r="E275" i="7"/>
  <c r="D275" i="7"/>
  <c r="I274" i="7"/>
  <c r="E274" i="7"/>
  <c r="D274" i="7"/>
  <c r="I273" i="7"/>
  <c r="E273" i="7"/>
  <c r="D273" i="7"/>
  <c r="I272" i="7"/>
  <c r="E272" i="7"/>
  <c r="D272" i="7"/>
  <c r="I271" i="7"/>
  <c r="E271" i="7"/>
  <c r="D271" i="7"/>
  <c r="I270" i="7"/>
  <c r="E270" i="7"/>
  <c r="D270" i="7"/>
  <c r="I269" i="7"/>
  <c r="E269" i="7"/>
  <c r="D269" i="7"/>
  <c r="I268" i="7"/>
  <c r="E268" i="7"/>
  <c r="D268" i="7"/>
  <c r="I267" i="7"/>
  <c r="E267" i="7"/>
  <c r="D267" i="7"/>
  <c r="I266" i="7"/>
  <c r="E266" i="7"/>
  <c r="D266" i="7"/>
  <c r="I265" i="7"/>
  <c r="E265" i="7"/>
  <c r="D265" i="7"/>
  <c r="I264" i="7"/>
  <c r="E264" i="7"/>
  <c r="D264" i="7"/>
  <c r="I263" i="7"/>
  <c r="E263" i="7"/>
  <c r="D263" i="7"/>
  <c r="I262" i="7"/>
  <c r="E262" i="7"/>
  <c r="D262" i="7"/>
  <c r="I261" i="7"/>
  <c r="E261" i="7"/>
  <c r="D261" i="7"/>
  <c r="I260" i="7"/>
  <c r="E260" i="7"/>
  <c r="D260" i="7"/>
  <c r="I259" i="7"/>
  <c r="E259" i="7"/>
  <c r="D259" i="7"/>
  <c r="I258" i="7"/>
  <c r="E258" i="7"/>
  <c r="D258" i="7"/>
  <c r="I257" i="7"/>
  <c r="E257" i="7"/>
  <c r="D257" i="7"/>
  <c r="I256" i="7"/>
  <c r="E256" i="7"/>
  <c r="D256" i="7"/>
  <c r="I255" i="7"/>
  <c r="E255" i="7"/>
  <c r="D255" i="7"/>
  <c r="I254" i="7"/>
  <c r="E254" i="7"/>
  <c r="D254" i="7"/>
  <c r="I253" i="7"/>
  <c r="E253" i="7"/>
  <c r="D253" i="7"/>
  <c r="I252" i="7"/>
  <c r="E252" i="7"/>
  <c r="D252" i="7"/>
  <c r="I251" i="7"/>
  <c r="E251" i="7"/>
  <c r="D251" i="7"/>
  <c r="I250" i="7"/>
  <c r="E250" i="7"/>
  <c r="D250" i="7"/>
  <c r="I249" i="7"/>
  <c r="E249" i="7"/>
  <c r="D249" i="7"/>
  <c r="I248" i="7"/>
  <c r="E248" i="7"/>
  <c r="D248" i="7"/>
  <c r="I247" i="7"/>
  <c r="E247" i="7"/>
  <c r="D247" i="7"/>
  <c r="I246" i="7"/>
  <c r="E246" i="7"/>
  <c r="D246" i="7"/>
  <c r="I245" i="7"/>
  <c r="E245" i="7"/>
  <c r="D245" i="7"/>
  <c r="I244" i="7"/>
  <c r="E244" i="7"/>
  <c r="D244" i="7"/>
  <c r="I242" i="7"/>
  <c r="E242" i="7"/>
  <c r="D242" i="7"/>
  <c r="I243" i="7"/>
  <c r="E243" i="7"/>
  <c r="D243" i="7"/>
  <c r="I241" i="7"/>
  <c r="E241" i="7"/>
  <c r="D241" i="7"/>
  <c r="I240" i="7"/>
  <c r="E240" i="7"/>
  <c r="D240" i="7"/>
  <c r="I239" i="7"/>
  <c r="E239" i="7"/>
  <c r="D239" i="7"/>
  <c r="I238" i="7"/>
  <c r="E238" i="7"/>
  <c r="D238" i="7"/>
  <c r="I237" i="7"/>
  <c r="E237" i="7"/>
  <c r="D237" i="7"/>
  <c r="I236" i="7"/>
  <c r="E236" i="7"/>
  <c r="D236" i="7"/>
  <c r="I235" i="7"/>
  <c r="E235" i="7"/>
  <c r="D235" i="7"/>
  <c r="I234" i="7"/>
  <c r="E234" i="7"/>
  <c r="D234" i="7"/>
  <c r="I233" i="7"/>
  <c r="E233" i="7"/>
  <c r="D233" i="7"/>
  <c r="I232" i="7"/>
  <c r="E232" i="7"/>
  <c r="D232" i="7"/>
  <c r="I231" i="7"/>
  <c r="E231" i="7"/>
  <c r="D231" i="7"/>
  <c r="I230" i="7"/>
  <c r="E230" i="7"/>
  <c r="D230" i="7"/>
  <c r="I229" i="7"/>
  <c r="E229" i="7"/>
  <c r="D229" i="7"/>
  <c r="I228" i="7"/>
  <c r="E228" i="7"/>
  <c r="D228" i="7"/>
  <c r="I227" i="7"/>
  <c r="E227" i="7"/>
  <c r="D227" i="7"/>
  <c r="I226" i="7"/>
  <c r="E226" i="7"/>
  <c r="D226" i="7"/>
  <c r="I225" i="7"/>
  <c r="E225" i="7"/>
  <c r="D225" i="7"/>
  <c r="I224" i="7"/>
  <c r="E224" i="7"/>
  <c r="D224" i="7"/>
  <c r="I223" i="7"/>
  <c r="E223" i="7"/>
  <c r="D223" i="7"/>
  <c r="I222" i="7"/>
  <c r="E222" i="7"/>
  <c r="D222" i="7"/>
  <c r="I221" i="7"/>
  <c r="E221" i="7"/>
  <c r="D221" i="7"/>
  <c r="I220" i="7"/>
  <c r="E220" i="7"/>
  <c r="D220" i="7"/>
  <c r="I219" i="7"/>
  <c r="E219" i="7"/>
  <c r="D219" i="7"/>
  <c r="I218" i="7"/>
  <c r="E218" i="7"/>
  <c r="D218" i="7"/>
  <c r="I217" i="7"/>
  <c r="E217" i="7"/>
  <c r="D217" i="7"/>
  <c r="I216" i="7"/>
  <c r="E216" i="7"/>
  <c r="D216" i="7"/>
  <c r="I215" i="7"/>
  <c r="E215" i="7"/>
  <c r="D215" i="7"/>
  <c r="I214" i="7"/>
  <c r="E214" i="7"/>
  <c r="D214" i="7"/>
  <c r="I213" i="7"/>
  <c r="E213" i="7"/>
  <c r="D213" i="7"/>
  <c r="I212" i="7"/>
  <c r="E212" i="7"/>
  <c r="D212" i="7"/>
  <c r="I211" i="7"/>
  <c r="E211" i="7"/>
  <c r="D211" i="7"/>
  <c r="I210" i="7"/>
  <c r="E210" i="7"/>
  <c r="D210" i="7"/>
  <c r="I209" i="7"/>
  <c r="E209" i="7"/>
  <c r="D209" i="7"/>
  <c r="I208" i="7"/>
  <c r="E208" i="7"/>
  <c r="D208" i="7"/>
  <c r="I207" i="7"/>
  <c r="E207" i="7"/>
  <c r="D207" i="7"/>
  <c r="I206" i="7"/>
  <c r="E206" i="7"/>
  <c r="D206" i="7"/>
  <c r="I205" i="7"/>
  <c r="E205" i="7"/>
  <c r="D205" i="7"/>
  <c r="I204" i="7"/>
  <c r="E204" i="7"/>
  <c r="D204" i="7"/>
  <c r="I203" i="7"/>
  <c r="E203" i="7"/>
  <c r="D203" i="7"/>
  <c r="I202" i="7"/>
  <c r="E202" i="7"/>
  <c r="D202" i="7"/>
  <c r="I201" i="7"/>
  <c r="E201" i="7"/>
  <c r="D201" i="7"/>
  <c r="I200" i="7"/>
  <c r="E200" i="7"/>
  <c r="D200" i="7"/>
  <c r="I199" i="7"/>
  <c r="E199" i="7"/>
  <c r="D199" i="7"/>
  <c r="I198" i="7"/>
  <c r="E198" i="7"/>
  <c r="D198" i="7"/>
  <c r="I197" i="7"/>
  <c r="E197" i="7"/>
  <c r="D197" i="7"/>
  <c r="I196" i="7"/>
  <c r="E196" i="7"/>
  <c r="D196" i="7"/>
  <c r="I195" i="7"/>
  <c r="E195" i="7"/>
  <c r="D195" i="7"/>
  <c r="I194" i="7"/>
  <c r="E194" i="7"/>
  <c r="D194" i="7"/>
  <c r="I193" i="7"/>
  <c r="E193" i="7"/>
  <c r="D193" i="7"/>
  <c r="I192" i="7"/>
  <c r="E192" i="7"/>
  <c r="D192" i="7"/>
  <c r="I191" i="7"/>
  <c r="E191" i="7"/>
  <c r="D191" i="7"/>
  <c r="I190" i="7"/>
  <c r="E190" i="7"/>
  <c r="D190" i="7"/>
  <c r="I189" i="7"/>
  <c r="E189" i="7"/>
  <c r="D189" i="7"/>
  <c r="I188" i="7"/>
  <c r="E188" i="7"/>
  <c r="D188" i="7"/>
  <c r="I187" i="7"/>
  <c r="E187" i="7"/>
  <c r="D187" i="7"/>
  <c r="I186" i="7"/>
  <c r="E186" i="7"/>
  <c r="D186" i="7"/>
  <c r="I185" i="7"/>
  <c r="E185" i="7"/>
  <c r="D185" i="7"/>
  <c r="I184" i="7"/>
  <c r="E184" i="7"/>
  <c r="D184" i="7"/>
  <c r="I183" i="7"/>
  <c r="E183" i="7"/>
  <c r="D183" i="7"/>
  <c r="I182" i="7"/>
  <c r="E182" i="7"/>
  <c r="D182" i="7"/>
  <c r="I181" i="7"/>
  <c r="E181" i="7"/>
  <c r="D181" i="7"/>
  <c r="I180" i="7"/>
  <c r="E180" i="7"/>
  <c r="D180" i="7"/>
  <c r="I179" i="7"/>
  <c r="E179" i="7"/>
  <c r="D179" i="7"/>
  <c r="I178" i="7"/>
  <c r="E178" i="7"/>
  <c r="D178" i="7"/>
  <c r="I177" i="7"/>
  <c r="E177" i="7"/>
  <c r="D177" i="7"/>
  <c r="I176" i="7"/>
  <c r="E176" i="7"/>
  <c r="D176" i="7"/>
  <c r="I175" i="7"/>
  <c r="E175" i="7"/>
  <c r="D175" i="7"/>
  <c r="I174" i="7"/>
  <c r="E174" i="7"/>
  <c r="D174" i="7"/>
  <c r="I173" i="7"/>
  <c r="E173" i="7"/>
  <c r="D173" i="7"/>
  <c r="I172" i="7"/>
  <c r="E172" i="7"/>
  <c r="D172" i="7"/>
  <c r="I171" i="7"/>
  <c r="E171" i="7"/>
  <c r="D171" i="7"/>
  <c r="I170" i="7"/>
  <c r="E170" i="7"/>
  <c r="D170" i="7"/>
  <c r="I169" i="7"/>
  <c r="E169" i="7"/>
  <c r="D169" i="7"/>
  <c r="I168" i="7"/>
  <c r="E168" i="7"/>
  <c r="D168" i="7"/>
  <c r="I167" i="7"/>
  <c r="E167" i="7"/>
  <c r="D167" i="7"/>
  <c r="I166" i="7"/>
  <c r="E166" i="7"/>
  <c r="D166" i="7"/>
  <c r="I165" i="7"/>
  <c r="E165" i="7"/>
  <c r="D165" i="7"/>
  <c r="I164" i="7"/>
  <c r="E164" i="7"/>
  <c r="D164" i="7"/>
  <c r="I163" i="7"/>
  <c r="E163" i="7"/>
  <c r="D163" i="7"/>
  <c r="I162" i="7"/>
  <c r="E162" i="7"/>
  <c r="D162" i="7"/>
  <c r="I161" i="7"/>
  <c r="E161" i="7"/>
  <c r="D161" i="7"/>
  <c r="I160" i="7"/>
  <c r="E160" i="7"/>
  <c r="D160" i="7"/>
  <c r="I159" i="7"/>
  <c r="E159" i="7"/>
  <c r="D159" i="7"/>
  <c r="I158" i="7"/>
  <c r="E158" i="7"/>
  <c r="D158" i="7"/>
  <c r="I157" i="7"/>
  <c r="E157" i="7"/>
  <c r="D157" i="7"/>
  <c r="I156" i="7"/>
  <c r="E156" i="7"/>
  <c r="D156" i="7"/>
  <c r="I155" i="7"/>
  <c r="E155" i="7"/>
  <c r="D155" i="7"/>
  <c r="I154" i="7"/>
  <c r="E154" i="7"/>
  <c r="D154" i="7"/>
  <c r="I153" i="7"/>
  <c r="E153" i="7"/>
  <c r="D153" i="7"/>
  <c r="I152" i="7"/>
  <c r="E152" i="7"/>
  <c r="D152" i="7"/>
  <c r="I151" i="7"/>
  <c r="E151" i="7"/>
  <c r="D151" i="7"/>
  <c r="I150" i="7"/>
  <c r="E150" i="7"/>
  <c r="D150" i="7"/>
  <c r="I149" i="7"/>
  <c r="E149" i="7"/>
  <c r="D149" i="7"/>
  <c r="I148" i="7"/>
  <c r="E148" i="7"/>
  <c r="D148" i="7"/>
  <c r="I147" i="7"/>
  <c r="E147" i="7"/>
  <c r="D147" i="7"/>
  <c r="I146" i="7"/>
  <c r="E146" i="7"/>
  <c r="D146" i="7"/>
  <c r="I144" i="7"/>
  <c r="E144" i="7"/>
  <c r="D144" i="7"/>
  <c r="I145" i="7"/>
  <c r="E145" i="7"/>
  <c r="D145" i="7"/>
  <c r="I143" i="7"/>
  <c r="E143" i="7"/>
  <c r="D143" i="7"/>
  <c r="I142" i="7"/>
  <c r="E142" i="7"/>
  <c r="D142" i="7"/>
  <c r="I141" i="7"/>
  <c r="E141" i="7"/>
  <c r="D141" i="7"/>
  <c r="I140" i="7"/>
  <c r="E140" i="7"/>
  <c r="D140" i="7"/>
  <c r="I139" i="7"/>
  <c r="E139" i="7"/>
  <c r="D139" i="7"/>
  <c r="I138" i="7"/>
  <c r="E138" i="7"/>
  <c r="D138" i="7"/>
  <c r="I137" i="7"/>
  <c r="E137" i="7"/>
  <c r="D137" i="7"/>
  <c r="I136" i="7"/>
  <c r="E136" i="7"/>
  <c r="D136" i="7"/>
  <c r="I135" i="7"/>
  <c r="E135" i="7"/>
  <c r="D135" i="7"/>
  <c r="I134" i="7"/>
  <c r="E134" i="7"/>
  <c r="D134" i="7"/>
  <c r="I133" i="7"/>
  <c r="E133" i="7"/>
  <c r="D133" i="7"/>
  <c r="I132" i="7"/>
  <c r="E132" i="7"/>
  <c r="D132" i="7"/>
  <c r="I131" i="7"/>
  <c r="E131" i="7"/>
  <c r="D131" i="7"/>
  <c r="I130" i="7"/>
  <c r="E130" i="7"/>
  <c r="D130" i="7"/>
  <c r="I129" i="7"/>
  <c r="E129" i="7"/>
  <c r="D129" i="7"/>
  <c r="I128" i="7"/>
  <c r="E128" i="7"/>
  <c r="D128" i="7"/>
  <c r="I127" i="7"/>
  <c r="E127" i="7"/>
  <c r="D127" i="7"/>
  <c r="I126" i="7"/>
  <c r="E126" i="7"/>
  <c r="D126" i="7"/>
  <c r="C55"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4" i="7"/>
  <c r="C145" i="7"/>
  <c r="C143" i="7"/>
  <c r="C142" i="7"/>
  <c r="C141" i="7"/>
  <c r="C140" i="7"/>
  <c r="C139" i="7"/>
  <c r="C138" i="7"/>
  <c r="C137" i="7"/>
  <c r="C136" i="7"/>
  <c r="C135" i="7"/>
  <c r="C134" i="7"/>
  <c r="C133" i="7"/>
  <c r="C132" i="7"/>
  <c r="C131" i="7"/>
  <c r="C130" i="7"/>
  <c r="C129" i="7"/>
  <c r="C128" i="7"/>
  <c r="C127" i="7"/>
  <c r="C126" i="7"/>
  <c r="I125" i="7" l="1"/>
  <c r="E125" i="7"/>
  <c r="D125" i="7"/>
  <c r="I124" i="7"/>
  <c r="E124" i="7"/>
  <c r="D124" i="7"/>
  <c r="I123" i="7"/>
  <c r="E123" i="7"/>
  <c r="D123" i="7"/>
  <c r="I122" i="7"/>
  <c r="E122" i="7"/>
  <c r="D122" i="7"/>
  <c r="I121" i="7"/>
  <c r="E121" i="7"/>
  <c r="D121" i="7"/>
  <c r="I120" i="7"/>
  <c r="E120" i="7"/>
  <c r="D120" i="7"/>
  <c r="I119" i="7"/>
  <c r="E119" i="7"/>
  <c r="D119" i="7"/>
  <c r="I118" i="7"/>
  <c r="E118" i="7"/>
  <c r="D118" i="7"/>
  <c r="I117" i="7"/>
  <c r="E117" i="7"/>
  <c r="D117" i="7"/>
  <c r="I116" i="7"/>
  <c r="E116" i="7"/>
  <c r="D116" i="7"/>
  <c r="I115" i="7"/>
  <c r="E115" i="7"/>
  <c r="D115" i="7"/>
  <c r="I114" i="7"/>
  <c r="E114" i="7"/>
  <c r="D114" i="7"/>
  <c r="I113" i="7"/>
  <c r="E113" i="7"/>
  <c r="D113" i="7"/>
  <c r="C113" i="7"/>
  <c r="I112" i="7"/>
  <c r="E112" i="7"/>
  <c r="D112" i="7"/>
  <c r="I111" i="7"/>
  <c r="E111" i="7"/>
  <c r="D111" i="7"/>
  <c r="I110" i="7"/>
  <c r="E110" i="7"/>
  <c r="D110" i="7"/>
  <c r="I109" i="7"/>
  <c r="E109" i="7"/>
  <c r="D109" i="7"/>
  <c r="I108" i="7"/>
  <c r="E108" i="7"/>
  <c r="D108" i="7"/>
  <c r="I107" i="7"/>
  <c r="E107" i="7"/>
  <c r="D107" i="7"/>
  <c r="I106" i="7"/>
  <c r="E106" i="7"/>
  <c r="D106" i="7"/>
  <c r="I105" i="7"/>
  <c r="E105" i="7"/>
  <c r="D105" i="7"/>
  <c r="I104" i="7"/>
  <c r="E104" i="7"/>
  <c r="D104" i="7"/>
  <c r="I103" i="7"/>
  <c r="E103" i="7"/>
  <c r="D103" i="7"/>
  <c r="I102" i="7"/>
  <c r="E102" i="7"/>
  <c r="D102" i="7"/>
  <c r="I100" i="7"/>
  <c r="E100" i="7"/>
  <c r="D100" i="7"/>
  <c r="I101" i="7"/>
  <c r="E101" i="7"/>
  <c r="D101" i="7"/>
  <c r="I99" i="7"/>
  <c r="E99" i="7"/>
  <c r="D99" i="7"/>
  <c r="I98" i="7"/>
  <c r="E98" i="7"/>
  <c r="D98" i="7"/>
  <c r="I97" i="7"/>
  <c r="E97" i="7"/>
  <c r="D97" i="7"/>
  <c r="I96" i="7"/>
  <c r="E96" i="7"/>
  <c r="D96" i="7"/>
  <c r="I95" i="7"/>
  <c r="E95" i="7"/>
  <c r="D95" i="7"/>
  <c r="I94" i="7"/>
  <c r="E94" i="7"/>
  <c r="D94" i="7"/>
  <c r="I93" i="7"/>
  <c r="E93" i="7"/>
  <c r="D93" i="7"/>
  <c r="I92" i="7"/>
  <c r="E92" i="7"/>
  <c r="D92" i="7"/>
  <c r="I91" i="7"/>
  <c r="E91" i="7"/>
  <c r="D91" i="7"/>
  <c r="I90" i="7"/>
  <c r="E90" i="7"/>
  <c r="D90" i="7"/>
  <c r="I89" i="7"/>
  <c r="E89" i="7"/>
  <c r="D89" i="7"/>
  <c r="I88" i="7"/>
  <c r="E88" i="7"/>
  <c r="D88" i="7"/>
  <c r="I87" i="7"/>
  <c r="E87" i="7"/>
  <c r="D87" i="7"/>
  <c r="I86" i="7"/>
  <c r="E86" i="7"/>
  <c r="D86" i="7"/>
  <c r="I85" i="7"/>
  <c r="E85" i="7"/>
  <c r="D85" i="7"/>
  <c r="I50" i="7"/>
  <c r="E50" i="7"/>
  <c r="D50" i="7"/>
  <c r="C50" i="7"/>
  <c r="I84" i="7"/>
  <c r="E84" i="7"/>
  <c r="D84" i="7"/>
  <c r="I83" i="7"/>
  <c r="E83" i="7"/>
  <c r="D83" i="7"/>
  <c r="I82" i="7"/>
  <c r="E82" i="7"/>
  <c r="D82" i="7"/>
  <c r="I81" i="7"/>
  <c r="E81" i="7"/>
  <c r="D81" i="7"/>
  <c r="I80" i="7"/>
  <c r="E80" i="7"/>
  <c r="D80" i="7"/>
  <c r="I79" i="7"/>
  <c r="E79" i="7"/>
  <c r="D79" i="7"/>
  <c r="I78" i="7"/>
  <c r="E78" i="7"/>
  <c r="D78" i="7"/>
  <c r="I77" i="7"/>
  <c r="E77" i="7"/>
  <c r="D77" i="7"/>
  <c r="I76" i="7"/>
  <c r="E76" i="7"/>
  <c r="D76" i="7"/>
  <c r="I75" i="7"/>
  <c r="E75" i="7"/>
  <c r="D75" i="7"/>
  <c r="I74" i="7"/>
  <c r="E74" i="7"/>
  <c r="D74" i="7"/>
  <c r="I73" i="7"/>
  <c r="E73" i="7"/>
  <c r="D73" i="7"/>
  <c r="I72" i="7"/>
  <c r="E72" i="7"/>
  <c r="D72" i="7"/>
  <c r="I71" i="7"/>
  <c r="E71" i="7"/>
  <c r="D71" i="7"/>
  <c r="I70" i="7"/>
  <c r="E70" i="7"/>
  <c r="D70" i="7"/>
  <c r="I68" i="7"/>
  <c r="E68" i="7"/>
  <c r="D68" i="7"/>
  <c r="I69" i="7"/>
  <c r="E69" i="7"/>
  <c r="D69" i="7"/>
  <c r="I67" i="7"/>
  <c r="E67" i="7"/>
  <c r="D67" i="7"/>
  <c r="I66" i="7"/>
  <c r="E66" i="7"/>
  <c r="D66" i="7"/>
  <c r="I65" i="7"/>
  <c r="E65" i="7"/>
  <c r="D65" i="7"/>
  <c r="I64" i="7"/>
  <c r="E64" i="7"/>
  <c r="D64" i="7"/>
  <c r="I63" i="7"/>
  <c r="E63" i="7"/>
  <c r="D63" i="7"/>
  <c r="I62" i="7"/>
  <c r="E62" i="7"/>
  <c r="D62" i="7"/>
  <c r="I61" i="7"/>
  <c r="E61" i="7"/>
  <c r="D61" i="7"/>
  <c r="I60" i="7"/>
  <c r="E60" i="7"/>
  <c r="D60" i="7"/>
  <c r="I59" i="7"/>
  <c r="E59" i="7"/>
  <c r="D59" i="7"/>
  <c r="I58" i="7"/>
  <c r="E58" i="7"/>
  <c r="D58" i="7"/>
  <c r="I57" i="7"/>
  <c r="E57" i="7"/>
  <c r="D57" i="7"/>
  <c r="I56" i="7"/>
  <c r="E56" i="7"/>
  <c r="D56" i="7"/>
  <c r="I54" i="7"/>
  <c r="E54" i="7"/>
  <c r="D54" i="7"/>
  <c r="I52" i="7"/>
  <c r="E52" i="7"/>
  <c r="D52" i="7"/>
  <c r="I53" i="7"/>
  <c r="E53" i="7"/>
  <c r="D53" i="7"/>
  <c r="I51" i="7"/>
  <c r="E51" i="7"/>
  <c r="D51" i="7"/>
  <c r="I49" i="7"/>
  <c r="E49" i="7"/>
  <c r="D49" i="7"/>
  <c r="I48" i="7"/>
  <c r="E48" i="7"/>
  <c r="D48" i="7"/>
  <c r="I47" i="7"/>
  <c r="E47" i="7"/>
  <c r="D47" i="7"/>
  <c r="I46" i="7"/>
  <c r="E46" i="7"/>
  <c r="D46" i="7"/>
  <c r="I45" i="7"/>
  <c r="E45" i="7"/>
  <c r="D45" i="7"/>
  <c r="I44" i="7"/>
  <c r="E44" i="7"/>
  <c r="D44" i="7"/>
  <c r="I43" i="7"/>
  <c r="E43" i="7"/>
  <c r="D43" i="7"/>
  <c r="I42" i="7"/>
  <c r="E42" i="7"/>
  <c r="D42" i="7"/>
  <c r="I41" i="7"/>
  <c r="E41" i="7"/>
  <c r="D41" i="7"/>
  <c r="I40" i="7"/>
  <c r="E40" i="7"/>
  <c r="D40" i="7"/>
  <c r="I39" i="7"/>
  <c r="E39" i="7"/>
  <c r="D39" i="7"/>
  <c r="I38" i="7"/>
  <c r="E38" i="7"/>
  <c r="D38" i="7"/>
  <c r="I37" i="7"/>
  <c r="E37" i="7"/>
  <c r="D37" i="7"/>
  <c r="I36" i="7"/>
  <c r="E36" i="7"/>
  <c r="D36" i="7"/>
  <c r="I35" i="7"/>
  <c r="E35" i="7"/>
  <c r="D35" i="7"/>
  <c r="I34" i="7"/>
  <c r="E34" i="7"/>
  <c r="D34" i="7"/>
  <c r="I33" i="7"/>
  <c r="E33" i="7"/>
  <c r="D33" i="7"/>
  <c r="I32" i="7"/>
  <c r="E32" i="7"/>
  <c r="D32" i="7"/>
  <c r="I31" i="7"/>
  <c r="E31" i="7"/>
  <c r="D31" i="7"/>
  <c r="I30" i="7"/>
  <c r="E30" i="7"/>
  <c r="D30" i="7"/>
  <c r="I29" i="7"/>
  <c r="E29" i="7"/>
  <c r="D29" i="7"/>
  <c r="I28" i="7"/>
  <c r="E28" i="7"/>
  <c r="D28" i="7"/>
  <c r="I27" i="7"/>
  <c r="E27" i="7"/>
  <c r="D27" i="7"/>
  <c r="I26" i="7"/>
  <c r="E26" i="7"/>
  <c r="D26" i="7"/>
  <c r="I25" i="7"/>
  <c r="E25" i="7"/>
  <c r="D25" i="7"/>
  <c r="I24" i="7"/>
  <c r="E24" i="7"/>
  <c r="D24" i="7"/>
  <c r="I23" i="7"/>
  <c r="E23" i="7"/>
  <c r="D23" i="7"/>
  <c r="I22" i="7"/>
  <c r="E22" i="7"/>
  <c r="D22" i="7"/>
  <c r="I21" i="7"/>
  <c r="E21" i="7"/>
  <c r="D21" i="7"/>
  <c r="I20" i="7"/>
  <c r="E20" i="7"/>
  <c r="D20" i="7"/>
  <c r="I19" i="7"/>
  <c r="E19" i="7"/>
  <c r="D19" i="7"/>
  <c r="I18" i="7"/>
  <c r="E18" i="7"/>
  <c r="D18" i="7"/>
  <c r="C125" i="7"/>
  <c r="C124" i="7"/>
  <c r="C123" i="7"/>
  <c r="C122" i="7"/>
  <c r="C121" i="7"/>
  <c r="C120" i="7"/>
  <c r="C119" i="7"/>
  <c r="C118" i="7"/>
  <c r="C117" i="7"/>
  <c r="C116" i="7"/>
  <c r="C115" i="7"/>
  <c r="C114" i="7"/>
  <c r="C112" i="7"/>
  <c r="C111" i="7"/>
  <c r="C110" i="7"/>
  <c r="C109" i="7"/>
  <c r="C108" i="7"/>
  <c r="C107" i="7"/>
  <c r="C106" i="7"/>
  <c r="C105" i="7"/>
  <c r="C104" i="7"/>
  <c r="C103" i="7"/>
  <c r="C102" i="7"/>
  <c r="C100" i="7"/>
  <c r="C101"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8" i="7"/>
  <c r="C69" i="7"/>
  <c r="C67" i="7"/>
  <c r="C66" i="7"/>
  <c r="C65" i="7"/>
  <c r="C64" i="7"/>
  <c r="C63" i="7"/>
  <c r="C62" i="7"/>
  <c r="C61" i="7"/>
  <c r="C60" i="7"/>
  <c r="C59" i="7"/>
  <c r="C58" i="7"/>
  <c r="C57" i="7"/>
  <c r="C56" i="7"/>
  <c r="C54" i="7"/>
  <c r="C53" i="7"/>
  <c r="C52" i="7"/>
  <c r="C51" i="7"/>
  <c r="C49" i="7"/>
  <c r="C48" i="7"/>
  <c r="C47" i="7"/>
  <c r="C46" i="7"/>
  <c r="C45" i="7"/>
  <c r="C44" i="7"/>
  <c r="C43" i="7"/>
  <c r="C42" i="7"/>
  <c r="C41" i="7"/>
  <c r="C40" i="7"/>
  <c r="C39" i="7"/>
  <c r="C38" i="7"/>
  <c r="C37" i="7"/>
  <c r="C36" i="7"/>
  <c r="C34" i="7"/>
  <c r="C35" i="7"/>
  <c r="C33" i="7"/>
  <c r="C32" i="7"/>
  <c r="C31" i="7"/>
  <c r="C30" i="7"/>
  <c r="C29" i="7"/>
  <c r="C28" i="7"/>
  <c r="C27" i="7"/>
  <c r="C26" i="7"/>
  <c r="C25" i="7"/>
  <c r="C24" i="7"/>
  <c r="C23" i="7"/>
  <c r="C22" i="7"/>
  <c r="C21" i="7"/>
  <c r="C20" i="7"/>
  <c r="C19" i="7"/>
  <c r="C18" i="7"/>
  <c r="I17" i="7"/>
  <c r="E17" i="7"/>
  <c r="D17" i="7"/>
  <c r="I16" i="7"/>
  <c r="E16" i="7"/>
  <c r="D16" i="7"/>
  <c r="I15" i="7"/>
  <c r="E15" i="7"/>
  <c r="D15" i="7"/>
  <c r="I4" i="7"/>
  <c r="E4" i="7"/>
  <c r="D4" i="7"/>
  <c r="C4" i="7"/>
  <c r="I14" i="7"/>
  <c r="E14" i="7"/>
  <c r="D14" i="7"/>
  <c r="I13" i="7"/>
  <c r="E13" i="7"/>
  <c r="D13" i="7"/>
  <c r="I12" i="7"/>
  <c r="E12" i="7"/>
  <c r="D12" i="7"/>
  <c r="I11" i="7"/>
  <c r="E11" i="7"/>
  <c r="D11" i="7"/>
  <c r="I10" i="7"/>
  <c r="E10" i="7"/>
  <c r="D10" i="7"/>
  <c r="I9" i="7"/>
  <c r="E9" i="7"/>
  <c r="D9" i="7"/>
  <c r="I8" i="7"/>
  <c r="E8" i="7"/>
  <c r="D8" i="7"/>
  <c r="I7" i="7"/>
  <c r="E7" i="7"/>
  <c r="D7" i="7"/>
  <c r="I6" i="7"/>
  <c r="E6" i="7"/>
  <c r="D6" i="7"/>
  <c r="I5" i="7"/>
  <c r="E5" i="7"/>
  <c r="D5" i="7"/>
  <c r="C17" i="7"/>
  <c r="C16" i="7"/>
  <c r="C15" i="7"/>
  <c r="C14" i="7"/>
  <c r="C13" i="7"/>
  <c r="C12" i="7"/>
  <c r="C11" i="7"/>
  <c r="C10" i="7"/>
  <c r="C9" i="7"/>
  <c r="C8" i="7"/>
  <c r="C7" i="7"/>
  <c r="C6" i="7"/>
  <c r="C5" i="7"/>
  <c r="D3" i="7"/>
  <c r="C3" i="7"/>
  <c r="I3" i="7"/>
  <c r="E3" i="7"/>
  <c r="A44" i="18"/>
  <c r="AB15970" i="1"/>
  <c r="A59" i="18" s="1"/>
  <c r="AA15970" i="1"/>
  <c r="A58" i="18" s="1"/>
  <c r="Z15967" i="1"/>
  <c r="Z15966" i="1"/>
  <c r="Z15965" i="1"/>
  <c r="Z15964" i="1"/>
  <c r="Z15963" i="1"/>
  <c r="Z15962" i="1"/>
  <c r="Z15961" i="1"/>
  <c r="Z15960" i="1"/>
  <c r="Z15959" i="1"/>
  <c r="Z15958" i="1"/>
  <c r="Z15957" i="1"/>
  <c r="Z15956" i="1"/>
  <c r="Z15955" i="1"/>
  <c r="Z15954" i="1"/>
  <c r="Z15953" i="1"/>
  <c r="Z15952" i="1"/>
  <c r="Z15951" i="1"/>
  <c r="Z15950" i="1"/>
  <c r="Z15949" i="1"/>
  <c r="Z15948" i="1"/>
  <c r="Z15947" i="1"/>
  <c r="Z15946" i="1"/>
  <c r="Z15945" i="1"/>
  <c r="Z15944" i="1"/>
  <c r="Z15943" i="1"/>
  <c r="Z15942" i="1"/>
  <c r="Z15941" i="1"/>
  <c r="Z15940" i="1"/>
  <c r="Z15939" i="1"/>
  <c r="Z15938" i="1"/>
  <c r="Z15937" i="1"/>
  <c r="Z15936" i="1"/>
  <c r="Z15935" i="1"/>
  <c r="Z15934" i="1"/>
  <c r="Z15933" i="1"/>
  <c r="Z15932" i="1"/>
  <c r="Z15931" i="1"/>
  <c r="Z15930" i="1"/>
  <c r="Z15929" i="1"/>
  <c r="Z15928" i="1"/>
  <c r="Z15927" i="1"/>
  <c r="Z15926" i="1"/>
  <c r="Z15925" i="1"/>
  <c r="Z15924" i="1"/>
  <c r="Z15923" i="1"/>
  <c r="Z15922" i="1"/>
  <c r="Z15921" i="1"/>
  <c r="Z15920" i="1"/>
  <c r="Z15919" i="1"/>
  <c r="Z15918" i="1"/>
  <c r="Z15917" i="1"/>
  <c r="Z15916" i="1"/>
  <c r="Z15915" i="1"/>
  <c r="Z15914" i="1"/>
  <c r="Z15913" i="1"/>
  <c r="Z15912" i="1"/>
  <c r="Z15911" i="1"/>
  <c r="Z15910" i="1"/>
  <c r="Z15909" i="1"/>
  <c r="Z15908" i="1"/>
  <c r="Z15907" i="1"/>
  <c r="Z15906" i="1"/>
  <c r="Z15905" i="1"/>
  <c r="Z15904" i="1"/>
  <c r="Z15903" i="1"/>
  <c r="Z15902" i="1"/>
  <c r="Z15901" i="1"/>
  <c r="Z15900" i="1"/>
  <c r="Z15899" i="1"/>
  <c r="Z15898" i="1"/>
  <c r="Z15897" i="1"/>
  <c r="Z15896" i="1"/>
  <c r="Z15895" i="1"/>
  <c r="Z15894" i="1"/>
  <c r="Z15893" i="1"/>
  <c r="Z15892" i="1"/>
  <c r="Z15891" i="1"/>
  <c r="Z15890" i="1"/>
  <c r="Z15889" i="1"/>
  <c r="Z15888" i="1"/>
  <c r="Z15887" i="1"/>
  <c r="Z15886" i="1"/>
  <c r="Z15885" i="1"/>
  <c r="Z15884" i="1"/>
  <c r="Z15883" i="1"/>
  <c r="Z15882" i="1"/>
  <c r="Z15881" i="1"/>
  <c r="Z15880" i="1"/>
  <c r="Z15879" i="1"/>
  <c r="Z15878" i="1"/>
  <c r="Z15877" i="1"/>
  <c r="Z15876" i="1"/>
  <c r="Z15875" i="1"/>
  <c r="Z15874" i="1"/>
  <c r="Z15873" i="1"/>
  <c r="Z15872" i="1"/>
  <c r="Z15871" i="1"/>
  <c r="Z15870" i="1"/>
  <c r="Z15869" i="1"/>
  <c r="Z15868" i="1"/>
  <c r="Z15867" i="1"/>
  <c r="Z15866" i="1"/>
  <c r="Z15865" i="1"/>
  <c r="Z15864" i="1"/>
  <c r="Z15863" i="1"/>
  <c r="Z15862" i="1"/>
  <c r="Z15861" i="1"/>
  <c r="Z15860" i="1"/>
  <c r="Z15859" i="1"/>
  <c r="Z15858" i="1"/>
  <c r="Z15857" i="1"/>
  <c r="Z15856" i="1"/>
  <c r="Z15855" i="1"/>
  <c r="Z15854" i="1"/>
  <c r="Z15853" i="1"/>
  <c r="Z15852" i="1"/>
  <c r="Z15851" i="1"/>
  <c r="Z15850" i="1"/>
  <c r="Z15849" i="1"/>
  <c r="Z15848" i="1"/>
  <c r="Z15847" i="1"/>
  <c r="Z15846" i="1"/>
  <c r="Z15845" i="1"/>
  <c r="Z15844" i="1"/>
  <c r="Z15843" i="1"/>
  <c r="Z15842" i="1"/>
  <c r="Z15841" i="1"/>
  <c r="Z15840" i="1"/>
  <c r="Z15839" i="1"/>
  <c r="Z15838" i="1"/>
  <c r="Z15837" i="1"/>
  <c r="Z15836" i="1"/>
  <c r="Z15835" i="1"/>
  <c r="Z15834" i="1"/>
  <c r="Z15833" i="1"/>
  <c r="Z15832" i="1"/>
  <c r="Z15831" i="1"/>
  <c r="Z15830" i="1"/>
  <c r="Z15829" i="1"/>
  <c r="Z15828" i="1"/>
  <c r="Z15827" i="1"/>
  <c r="Z15826" i="1"/>
  <c r="Z15825" i="1"/>
  <c r="Z15824" i="1"/>
  <c r="Z15823" i="1"/>
  <c r="Z15822" i="1"/>
  <c r="Z15821" i="1"/>
  <c r="Z15820" i="1"/>
  <c r="Z15819" i="1"/>
  <c r="Z15818" i="1"/>
  <c r="Z15817" i="1"/>
  <c r="Z15816" i="1"/>
  <c r="Z15815" i="1"/>
  <c r="Z15814" i="1"/>
  <c r="Z15813" i="1"/>
  <c r="Z15812" i="1"/>
  <c r="Z15811" i="1"/>
  <c r="Z15810" i="1"/>
  <c r="Z15809" i="1"/>
  <c r="Z15808" i="1"/>
  <c r="Z15807" i="1"/>
  <c r="Z15806" i="1"/>
  <c r="Z15805" i="1"/>
  <c r="Z15804" i="1"/>
  <c r="Z15803" i="1"/>
  <c r="Z15802" i="1"/>
  <c r="Z15801" i="1"/>
  <c r="Z15800" i="1"/>
  <c r="Z15799" i="1"/>
  <c r="Z15798" i="1"/>
  <c r="Z15797" i="1"/>
  <c r="Z15796" i="1"/>
  <c r="Z15795" i="1"/>
  <c r="Z15794" i="1"/>
  <c r="Z15793" i="1"/>
  <c r="Z15792" i="1"/>
  <c r="Z15791" i="1"/>
  <c r="Z15790" i="1"/>
  <c r="Z15789" i="1"/>
  <c r="Z15788" i="1"/>
  <c r="Z15787" i="1"/>
  <c r="Z15786" i="1"/>
  <c r="Z15785" i="1"/>
  <c r="Z15784" i="1"/>
  <c r="Z15783" i="1"/>
  <c r="Z15782" i="1"/>
  <c r="Z15781" i="1"/>
  <c r="Z15780" i="1"/>
  <c r="Z15779" i="1"/>
  <c r="Z15778" i="1"/>
  <c r="Z15777" i="1"/>
  <c r="Z15776" i="1"/>
  <c r="Z15775" i="1"/>
  <c r="Z15774" i="1"/>
  <c r="Z15773" i="1"/>
  <c r="Z15772" i="1"/>
  <c r="Z15771" i="1"/>
  <c r="Z15770" i="1"/>
  <c r="Z15769" i="1"/>
  <c r="Z15768" i="1"/>
  <c r="Z15767" i="1"/>
  <c r="Z15766" i="1"/>
  <c r="Z15765" i="1"/>
  <c r="Z15764" i="1"/>
  <c r="Z15763" i="1"/>
  <c r="Z15762" i="1"/>
  <c r="Z15761" i="1"/>
  <c r="Z15760" i="1"/>
  <c r="Z15759" i="1"/>
  <c r="Z15758" i="1"/>
  <c r="Z15757" i="1"/>
  <c r="Z15756" i="1"/>
  <c r="Z15755" i="1"/>
  <c r="Z15754" i="1"/>
  <c r="Z15753" i="1"/>
  <c r="Z15752" i="1"/>
  <c r="Z15751" i="1"/>
  <c r="Z15750" i="1"/>
  <c r="Z15749" i="1"/>
  <c r="Z15748" i="1"/>
  <c r="Z15747" i="1"/>
  <c r="Z15746" i="1"/>
  <c r="Z15745" i="1"/>
  <c r="Z15744" i="1"/>
  <c r="Z15743" i="1"/>
  <c r="Z15742" i="1"/>
  <c r="Z15741" i="1"/>
  <c r="Z15740" i="1"/>
  <c r="Z15739" i="1"/>
  <c r="Z15738" i="1"/>
  <c r="Z15737" i="1"/>
  <c r="Z15736" i="1"/>
  <c r="Z15735" i="1"/>
  <c r="Z15734" i="1"/>
  <c r="Z15733" i="1"/>
  <c r="Z15732" i="1"/>
  <c r="Z15731" i="1"/>
  <c r="Z15730" i="1"/>
  <c r="Z15729" i="1"/>
  <c r="Z15728" i="1"/>
  <c r="Z15727" i="1"/>
  <c r="Z15726" i="1"/>
  <c r="Z15725" i="1"/>
  <c r="Z15724" i="1"/>
  <c r="Z15723" i="1"/>
  <c r="Z15722" i="1"/>
  <c r="Z15721" i="1"/>
  <c r="Z15720" i="1"/>
  <c r="Z15719" i="1"/>
  <c r="Z15718" i="1"/>
  <c r="Z15717" i="1"/>
  <c r="Z15716" i="1"/>
  <c r="Z15715" i="1"/>
  <c r="Z15714" i="1"/>
  <c r="Z15713" i="1"/>
  <c r="Z15712" i="1"/>
  <c r="Z15711" i="1"/>
  <c r="Z15710" i="1"/>
  <c r="Z15709" i="1"/>
  <c r="Z15708" i="1"/>
  <c r="Z15707" i="1"/>
  <c r="Z15706" i="1"/>
  <c r="Z15705" i="1"/>
  <c r="Z15704" i="1"/>
  <c r="Z15703" i="1"/>
  <c r="Z15702" i="1"/>
  <c r="Z15701" i="1"/>
  <c r="Z15700" i="1"/>
  <c r="Z15699" i="1"/>
  <c r="Z15698" i="1"/>
  <c r="Z15697" i="1"/>
  <c r="Z15696" i="1"/>
  <c r="Z15695" i="1"/>
  <c r="Z15694" i="1"/>
  <c r="Z15693" i="1"/>
  <c r="Z15692" i="1"/>
  <c r="Z15691" i="1"/>
  <c r="Z15690" i="1"/>
  <c r="Z15689" i="1"/>
  <c r="Z15688" i="1"/>
  <c r="Z15687" i="1"/>
  <c r="Z15686" i="1"/>
  <c r="Z15685" i="1"/>
  <c r="Z15684" i="1"/>
  <c r="Z15683" i="1"/>
  <c r="Z15682" i="1"/>
  <c r="Z15681" i="1"/>
  <c r="Z15680" i="1"/>
  <c r="Z15679" i="1"/>
  <c r="Z15678" i="1"/>
  <c r="Z15677" i="1"/>
  <c r="Z15676" i="1"/>
  <c r="Z15675" i="1"/>
  <c r="Z15674" i="1"/>
  <c r="Z15673" i="1"/>
  <c r="Z15672" i="1"/>
  <c r="Z15671" i="1"/>
  <c r="Z15670" i="1"/>
  <c r="Z15669" i="1"/>
  <c r="Z15668" i="1"/>
  <c r="Z15667" i="1"/>
  <c r="Z15666" i="1"/>
  <c r="Z15665" i="1"/>
  <c r="Z15664" i="1"/>
  <c r="Z15663" i="1"/>
  <c r="Z15662" i="1"/>
  <c r="Z15661" i="1"/>
  <c r="Z15660" i="1"/>
  <c r="Z15659" i="1"/>
  <c r="Z15658" i="1"/>
  <c r="Z15657" i="1"/>
  <c r="Z15656" i="1"/>
  <c r="Z15655" i="1"/>
  <c r="Z15654" i="1"/>
  <c r="Z15653" i="1"/>
  <c r="Z15652" i="1"/>
  <c r="Z15651" i="1"/>
  <c r="Z15650" i="1"/>
  <c r="Z15649" i="1"/>
  <c r="Z15648" i="1"/>
  <c r="Z15647" i="1"/>
  <c r="Z15646" i="1"/>
  <c r="Z15645" i="1"/>
  <c r="Z15644" i="1"/>
  <c r="Z15643" i="1"/>
  <c r="Z15642" i="1"/>
  <c r="Z15641" i="1"/>
  <c r="Z15640" i="1"/>
  <c r="Z15639" i="1"/>
  <c r="Z15638" i="1"/>
  <c r="Z15637" i="1"/>
  <c r="Z15636" i="1"/>
  <c r="Z15635" i="1"/>
  <c r="Z15634" i="1"/>
  <c r="Z15633" i="1"/>
  <c r="Z15632" i="1"/>
  <c r="Z15631" i="1"/>
  <c r="Z15630" i="1"/>
  <c r="Z15629" i="1"/>
  <c r="Z15628" i="1"/>
  <c r="Z15627" i="1"/>
  <c r="Z15626" i="1"/>
  <c r="Z15625" i="1"/>
  <c r="Z15624" i="1"/>
  <c r="Z15623" i="1"/>
  <c r="Z15622" i="1"/>
  <c r="Z15621" i="1"/>
  <c r="Z15620" i="1"/>
  <c r="Z15619" i="1"/>
  <c r="Z15618" i="1"/>
  <c r="Z15617" i="1"/>
  <c r="Z15616" i="1"/>
  <c r="Z15615" i="1"/>
  <c r="Z15614" i="1"/>
  <c r="Z15613" i="1"/>
  <c r="Z15612" i="1"/>
  <c r="Z15611" i="1"/>
  <c r="Z15610" i="1"/>
  <c r="Z15609" i="1"/>
  <c r="Z15608" i="1"/>
  <c r="Z15607" i="1"/>
  <c r="Z15606" i="1"/>
  <c r="Z15605" i="1"/>
  <c r="Z15604" i="1"/>
  <c r="Z15603" i="1"/>
  <c r="Z15602" i="1"/>
  <c r="Z15601" i="1"/>
  <c r="Z15600" i="1"/>
  <c r="Z15599" i="1"/>
  <c r="Z15598" i="1"/>
  <c r="Z15597" i="1"/>
  <c r="Z15596" i="1"/>
  <c r="Z15595" i="1"/>
  <c r="Z15594" i="1"/>
  <c r="Z15593" i="1"/>
  <c r="Z15592" i="1"/>
  <c r="Z15591" i="1"/>
  <c r="Z15590" i="1"/>
  <c r="Z15589" i="1"/>
  <c r="Z15588" i="1"/>
  <c r="Z15587" i="1"/>
  <c r="Z15586" i="1"/>
  <c r="Z15585" i="1"/>
  <c r="Z15584" i="1"/>
  <c r="Z15583" i="1"/>
  <c r="Z15582" i="1"/>
  <c r="Z15581" i="1"/>
  <c r="Z15580" i="1"/>
  <c r="Z15579" i="1"/>
  <c r="Z15578" i="1"/>
  <c r="Z15577" i="1"/>
  <c r="Z15576" i="1"/>
  <c r="Z15575" i="1"/>
  <c r="Z15574" i="1"/>
  <c r="Z15573" i="1"/>
  <c r="Z15572" i="1"/>
  <c r="Z15571" i="1"/>
  <c r="Z15570" i="1"/>
  <c r="Z15569" i="1"/>
  <c r="Z15568" i="1"/>
  <c r="Z15567" i="1"/>
  <c r="Z15566" i="1"/>
  <c r="Z15565" i="1"/>
  <c r="Z15564" i="1"/>
  <c r="Z15563" i="1"/>
  <c r="Z15562" i="1"/>
  <c r="Z15561" i="1"/>
  <c r="Z15560" i="1"/>
  <c r="Z15559" i="1"/>
  <c r="Z15558" i="1"/>
  <c r="Z15557" i="1"/>
  <c r="Z15556" i="1"/>
  <c r="Z15555" i="1"/>
  <c r="Z15554" i="1"/>
  <c r="Z15553" i="1"/>
  <c r="Z15552" i="1"/>
  <c r="Z15551" i="1"/>
  <c r="Z15550" i="1"/>
  <c r="Z15549" i="1"/>
  <c r="Z15548" i="1"/>
  <c r="Z15547" i="1"/>
  <c r="Z15546" i="1"/>
  <c r="Z15545" i="1"/>
  <c r="Z15544" i="1"/>
  <c r="Z15543" i="1"/>
  <c r="Z15542" i="1"/>
  <c r="Z15541" i="1"/>
  <c r="Z15540" i="1"/>
  <c r="Z15539" i="1"/>
  <c r="Z15538" i="1"/>
  <c r="Z15537" i="1"/>
  <c r="Z15536" i="1"/>
  <c r="Z15535" i="1"/>
  <c r="Z15534" i="1"/>
  <c r="Z15533" i="1"/>
  <c r="Z15532" i="1"/>
  <c r="Z15531" i="1"/>
  <c r="Z15530" i="1"/>
  <c r="Z15529" i="1"/>
  <c r="Z15528" i="1"/>
  <c r="Z15527" i="1"/>
  <c r="Z15526" i="1"/>
  <c r="Z15525" i="1"/>
  <c r="Z15524" i="1"/>
  <c r="Z15523" i="1"/>
  <c r="Z15522" i="1"/>
  <c r="Z15521" i="1"/>
  <c r="Z15520" i="1"/>
  <c r="Z15519" i="1"/>
  <c r="Z15518" i="1"/>
  <c r="Z15517" i="1"/>
  <c r="Z15516" i="1"/>
  <c r="Z15515" i="1"/>
  <c r="Z15514" i="1"/>
  <c r="Z15513" i="1"/>
  <c r="Z15512" i="1"/>
  <c r="Z15511" i="1"/>
  <c r="Z15510" i="1"/>
  <c r="Z15509" i="1"/>
  <c r="Z15508" i="1"/>
  <c r="Z15507" i="1"/>
  <c r="Z15506" i="1"/>
  <c r="Z15505" i="1"/>
  <c r="Z15504" i="1"/>
  <c r="Z15503" i="1"/>
  <c r="Z15502" i="1"/>
  <c r="Z15501" i="1"/>
  <c r="Z15500" i="1"/>
  <c r="Z15499" i="1"/>
  <c r="Z15498" i="1"/>
  <c r="Z15497" i="1"/>
  <c r="Z15496" i="1"/>
  <c r="Z15495" i="1"/>
  <c r="Z15494" i="1"/>
  <c r="Z15493" i="1"/>
  <c r="Z15492" i="1"/>
  <c r="Z15491" i="1"/>
  <c r="Z15490" i="1"/>
  <c r="Z15489" i="1"/>
  <c r="Z15488" i="1"/>
  <c r="Z15487" i="1"/>
  <c r="Z15486" i="1"/>
  <c r="Z15485" i="1"/>
  <c r="Z15484" i="1"/>
  <c r="Z15483" i="1"/>
  <c r="Z15482" i="1"/>
  <c r="Z15481" i="1"/>
  <c r="Z15480" i="1"/>
  <c r="Z15479" i="1"/>
  <c r="Z15478" i="1"/>
  <c r="Z15477" i="1"/>
  <c r="Z15476" i="1"/>
  <c r="Z15475" i="1"/>
  <c r="Z15474" i="1"/>
  <c r="Z15473" i="1"/>
  <c r="Z15472" i="1"/>
  <c r="Z15471" i="1"/>
  <c r="Z15470" i="1"/>
  <c r="Z15469" i="1"/>
  <c r="Z15468" i="1"/>
  <c r="Z15467" i="1"/>
  <c r="Z15466" i="1"/>
  <c r="Z15465" i="1"/>
  <c r="Z15464" i="1"/>
  <c r="Z15463" i="1"/>
  <c r="Z15462" i="1"/>
  <c r="Z15461" i="1"/>
  <c r="Z15460" i="1"/>
  <c r="Z15459" i="1"/>
  <c r="Z15458" i="1"/>
  <c r="Z15457" i="1"/>
  <c r="Z15456" i="1"/>
  <c r="Z15455" i="1"/>
  <c r="Z15454" i="1"/>
  <c r="Z15453" i="1"/>
  <c r="Z15452" i="1"/>
  <c r="Z15451" i="1"/>
  <c r="Z15450" i="1"/>
  <c r="Z15449" i="1"/>
  <c r="Z15448" i="1"/>
  <c r="Z15447" i="1"/>
  <c r="Z15446" i="1"/>
  <c r="Z15445" i="1"/>
  <c r="Z15444" i="1"/>
  <c r="Z15443" i="1"/>
  <c r="Z15442" i="1"/>
  <c r="Z15441" i="1"/>
  <c r="Z15440" i="1"/>
  <c r="Z15439" i="1"/>
  <c r="Z15438" i="1"/>
  <c r="Z15437" i="1"/>
  <c r="Z15436" i="1"/>
  <c r="Z15435" i="1"/>
  <c r="Z15434" i="1"/>
  <c r="Z15433" i="1"/>
  <c r="Z15432" i="1"/>
  <c r="Z15431" i="1"/>
  <c r="Z15430" i="1"/>
  <c r="Z15429" i="1"/>
  <c r="Z15428" i="1"/>
  <c r="Z15427" i="1"/>
  <c r="Z15426" i="1"/>
  <c r="Z15425" i="1"/>
  <c r="Z15424" i="1"/>
  <c r="Z15423" i="1"/>
  <c r="Z15422" i="1"/>
  <c r="Z15421" i="1"/>
  <c r="Z15420" i="1"/>
  <c r="Z15419" i="1"/>
  <c r="Z15418" i="1"/>
  <c r="Z15417" i="1"/>
  <c r="Z15416" i="1"/>
  <c r="Z15415" i="1"/>
  <c r="Z15414" i="1"/>
  <c r="Z15413" i="1"/>
  <c r="Z15412" i="1"/>
  <c r="Z15411" i="1"/>
  <c r="Z15410" i="1"/>
  <c r="Z15409" i="1"/>
  <c r="Z15408" i="1"/>
  <c r="Z15407" i="1"/>
  <c r="Z15406" i="1"/>
  <c r="Z15405" i="1"/>
  <c r="Z15404" i="1"/>
  <c r="Z15403" i="1"/>
  <c r="Z15402" i="1"/>
  <c r="Z15401" i="1"/>
  <c r="Z15400" i="1"/>
  <c r="Z15399" i="1"/>
  <c r="Z15398" i="1"/>
  <c r="Z15397" i="1"/>
  <c r="Z15396" i="1"/>
  <c r="Z15395" i="1"/>
  <c r="Z15394" i="1"/>
  <c r="Z15393" i="1"/>
  <c r="Z15392" i="1"/>
  <c r="Z15391" i="1"/>
  <c r="Z15390" i="1"/>
  <c r="Z15389" i="1"/>
  <c r="Z15388" i="1"/>
  <c r="Z15387" i="1"/>
  <c r="Z15386" i="1"/>
  <c r="Z15385" i="1"/>
  <c r="Z15384" i="1"/>
  <c r="Z15383" i="1"/>
  <c r="Z15382" i="1"/>
  <c r="Z15381" i="1"/>
  <c r="Z15380" i="1"/>
  <c r="Z15379" i="1"/>
  <c r="Z15378" i="1"/>
  <c r="Z15377" i="1"/>
  <c r="Z15376" i="1"/>
  <c r="Z15375" i="1"/>
  <c r="Z15374" i="1"/>
  <c r="Z15373" i="1"/>
  <c r="Z15372" i="1"/>
  <c r="Z15371" i="1"/>
  <c r="Z15370" i="1"/>
  <c r="Z15369" i="1"/>
  <c r="Z15368" i="1"/>
  <c r="Z15367" i="1"/>
  <c r="Z15366" i="1"/>
  <c r="Z15365" i="1"/>
  <c r="Z15364" i="1"/>
  <c r="Z15363" i="1"/>
  <c r="Z15362" i="1"/>
  <c r="Z15361" i="1"/>
  <c r="Z15360" i="1"/>
  <c r="Z15359" i="1"/>
  <c r="Z15358" i="1"/>
  <c r="Z15357" i="1"/>
  <c r="Z15356" i="1"/>
  <c r="Z15355" i="1"/>
  <c r="Z15354" i="1"/>
  <c r="Z15353" i="1"/>
  <c r="Z15352" i="1"/>
  <c r="Z15351" i="1"/>
  <c r="Z15350" i="1"/>
  <c r="Z15349" i="1"/>
  <c r="Z15348" i="1"/>
  <c r="Z15347" i="1"/>
  <c r="Z15346" i="1"/>
  <c r="Z15345" i="1"/>
  <c r="Z15344" i="1"/>
  <c r="Z15343" i="1"/>
  <c r="Z15342" i="1"/>
  <c r="Z15341" i="1"/>
  <c r="Z15340" i="1"/>
  <c r="Z15339" i="1"/>
  <c r="Z15338" i="1"/>
  <c r="Z15337" i="1"/>
  <c r="Z15336" i="1"/>
  <c r="Z15335" i="1"/>
  <c r="Z15334" i="1"/>
  <c r="Z15333" i="1"/>
  <c r="Z15332" i="1"/>
  <c r="Z15331" i="1"/>
  <c r="Z15330" i="1"/>
  <c r="Z15329" i="1"/>
  <c r="Z15328" i="1"/>
  <c r="Z15327" i="1"/>
  <c r="Z15326" i="1"/>
  <c r="Z15325" i="1"/>
  <c r="Z15324" i="1"/>
  <c r="Z15323" i="1"/>
  <c r="Z15322" i="1"/>
  <c r="Z15321" i="1"/>
  <c r="Z15320" i="1"/>
  <c r="Z15319" i="1"/>
  <c r="Z15318" i="1"/>
  <c r="Z15317" i="1"/>
  <c r="Z15316" i="1"/>
  <c r="Z15315" i="1"/>
  <c r="Z15314" i="1"/>
  <c r="Z15313" i="1"/>
  <c r="Z15312" i="1"/>
  <c r="Z15311" i="1"/>
  <c r="Z15310" i="1"/>
  <c r="Z15309" i="1"/>
  <c r="Z15308" i="1"/>
  <c r="Z15307" i="1"/>
  <c r="Z15306" i="1"/>
  <c r="Z15305" i="1"/>
  <c r="Z15304" i="1"/>
  <c r="Z15303" i="1"/>
  <c r="Z15302" i="1"/>
  <c r="Z15301" i="1"/>
  <c r="Z15300" i="1"/>
  <c r="Z15299" i="1"/>
  <c r="Z15298" i="1"/>
  <c r="Z15297" i="1"/>
  <c r="Z15296" i="1"/>
  <c r="Z15295" i="1"/>
  <c r="Z15294" i="1"/>
  <c r="Z15293" i="1"/>
  <c r="Z15292" i="1"/>
  <c r="Z15291" i="1"/>
  <c r="Z15290" i="1"/>
  <c r="Z15289" i="1"/>
  <c r="Z15288" i="1"/>
  <c r="Z15287" i="1"/>
  <c r="Z15286" i="1"/>
  <c r="Z15285" i="1"/>
  <c r="Z15284" i="1"/>
  <c r="Z15283" i="1"/>
  <c r="Z15282" i="1"/>
  <c r="Z15281" i="1"/>
  <c r="Z15280" i="1"/>
  <c r="Z15279" i="1"/>
  <c r="Z15278" i="1"/>
  <c r="Z15277" i="1"/>
  <c r="Z15276" i="1"/>
  <c r="Z15275" i="1"/>
  <c r="Z15274" i="1"/>
  <c r="Z15273" i="1"/>
  <c r="Z15272" i="1"/>
  <c r="Z15271" i="1"/>
  <c r="Z15270" i="1"/>
  <c r="Z15269" i="1"/>
  <c r="Z15268" i="1"/>
  <c r="Z15267" i="1"/>
  <c r="Z15266" i="1"/>
  <c r="Z15265" i="1"/>
  <c r="Z15264" i="1"/>
  <c r="Z15263" i="1"/>
  <c r="Z15262" i="1"/>
  <c r="Z15261" i="1"/>
  <c r="Z15260" i="1"/>
  <c r="Z15259" i="1"/>
  <c r="Z15258" i="1"/>
  <c r="Z15257" i="1"/>
  <c r="Z15256" i="1"/>
  <c r="Z15255" i="1"/>
  <c r="Z15254" i="1"/>
  <c r="Z15253" i="1"/>
  <c r="Z15252" i="1"/>
  <c r="Z15251" i="1"/>
  <c r="Z15250" i="1"/>
  <c r="Z15249" i="1"/>
  <c r="Z15248" i="1"/>
  <c r="Z15247" i="1"/>
  <c r="Z15246" i="1"/>
  <c r="Z15245" i="1"/>
  <c r="Z15244" i="1"/>
  <c r="Z15243" i="1"/>
  <c r="Z15242" i="1"/>
  <c r="Z15241" i="1"/>
  <c r="Z15240" i="1"/>
  <c r="Z15239" i="1"/>
  <c r="Z15238" i="1"/>
  <c r="Z15237" i="1"/>
  <c r="Z15236" i="1"/>
  <c r="Z15235" i="1"/>
  <c r="Z15234" i="1"/>
  <c r="Z15233" i="1"/>
  <c r="Z15232" i="1"/>
  <c r="Z15231" i="1"/>
  <c r="Z15230" i="1"/>
  <c r="Z15229" i="1"/>
  <c r="Z15228" i="1"/>
  <c r="Z15227" i="1"/>
  <c r="Z15226" i="1"/>
  <c r="Z15225" i="1"/>
  <c r="Z15224" i="1"/>
  <c r="Z15223" i="1"/>
  <c r="Z15222" i="1"/>
  <c r="Z15221" i="1"/>
  <c r="Z15220" i="1"/>
  <c r="Z15219" i="1"/>
  <c r="Z15218" i="1"/>
  <c r="Z15217" i="1"/>
  <c r="Z15216" i="1"/>
  <c r="Z15215" i="1"/>
  <c r="Z15214" i="1"/>
  <c r="Z15213" i="1"/>
  <c r="Z15212" i="1"/>
  <c r="Z15211" i="1"/>
  <c r="Z15210" i="1"/>
  <c r="Z15209" i="1"/>
  <c r="Z15208" i="1"/>
  <c r="Z15207" i="1"/>
  <c r="Z15206" i="1"/>
  <c r="Z15205" i="1"/>
  <c r="Z15204" i="1"/>
  <c r="Z15203" i="1"/>
  <c r="Z15202" i="1"/>
  <c r="Z15201" i="1"/>
  <c r="Z15200" i="1"/>
  <c r="Z15199" i="1"/>
  <c r="Z15198" i="1"/>
  <c r="Z15197" i="1"/>
  <c r="Z15196" i="1"/>
  <c r="Z15195" i="1"/>
  <c r="Z15194" i="1"/>
  <c r="Z15193" i="1"/>
  <c r="Z15192" i="1"/>
  <c r="Z15191" i="1"/>
  <c r="Z15190" i="1"/>
  <c r="Z15189" i="1"/>
  <c r="Z15188" i="1"/>
  <c r="Z15187" i="1"/>
  <c r="Z15186" i="1"/>
  <c r="Z15185" i="1"/>
  <c r="Z15184" i="1"/>
  <c r="Z15183" i="1"/>
  <c r="Z15182" i="1"/>
  <c r="Z15181" i="1"/>
  <c r="Z15180" i="1"/>
  <c r="Z15179" i="1"/>
  <c r="Z15178" i="1"/>
  <c r="Z15177" i="1"/>
  <c r="Z15176" i="1"/>
  <c r="Z15175" i="1"/>
  <c r="Z15174" i="1"/>
  <c r="Z15173" i="1"/>
  <c r="Z15172" i="1"/>
  <c r="Z15171" i="1"/>
  <c r="Z15170" i="1"/>
  <c r="Z15169" i="1"/>
  <c r="Z15168" i="1"/>
  <c r="Z15167" i="1"/>
  <c r="Z15166" i="1"/>
  <c r="Z15165" i="1"/>
  <c r="Z15164" i="1"/>
  <c r="Z15163" i="1"/>
  <c r="Z15162" i="1"/>
  <c r="Z15161" i="1"/>
  <c r="Z15160" i="1"/>
  <c r="Z15159" i="1"/>
  <c r="Z15158" i="1"/>
  <c r="Z15157" i="1"/>
  <c r="Z15156" i="1"/>
  <c r="Z15155" i="1"/>
  <c r="Z15154" i="1"/>
  <c r="Z15153" i="1"/>
  <c r="Z15152" i="1"/>
  <c r="Z15151" i="1"/>
  <c r="Z15150" i="1"/>
  <c r="Z15149" i="1"/>
  <c r="Z15148" i="1"/>
  <c r="Z15147" i="1"/>
  <c r="Z15146" i="1"/>
  <c r="Z15145" i="1"/>
  <c r="Z15144" i="1"/>
  <c r="Z15143" i="1"/>
  <c r="Z15142" i="1"/>
  <c r="Z15141" i="1"/>
  <c r="Z15140" i="1"/>
  <c r="Z15139" i="1"/>
  <c r="Z15138" i="1"/>
  <c r="Z15137" i="1"/>
  <c r="Z15136" i="1"/>
  <c r="Z15135" i="1"/>
  <c r="Z15134" i="1"/>
  <c r="Z15133" i="1"/>
  <c r="Z15132" i="1"/>
  <c r="Z15131" i="1"/>
  <c r="Z15130" i="1"/>
  <c r="Z15129" i="1"/>
  <c r="Z15128" i="1"/>
  <c r="Z15127" i="1"/>
  <c r="Z15126" i="1"/>
  <c r="Z15125" i="1"/>
  <c r="Z15124" i="1"/>
  <c r="Z15123" i="1"/>
  <c r="Z15122" i="1"/>
  <c r="Z15121" i="1"/>
  <c r="Z15120" i="1"/>
  <c r="Z15119" i="1"/>
  <c r="Z15118" i="1"/>
  <c r="Z15117" i="1"/>
  <c r="Z15116" i="1"/>
  <c r="Z15115" i="1"/>
  <c r="Z15114" i="1"/>
  <c r="Z15113" i="1"/>
  <c r="Z15112" i="1"/>
  <c r="Z15111" i="1"/>
  <c r="Z15110" i="1"/>
  <c r="Z15109" i="1"/>
  <c r="Z15108" i="1"/>
  <c r="Z15107" i="1"/>
  <c r="Z15106" i="1"/>
  <c r="Z15105" i="1"/>
  <c r="Z15104" i="1"/>
  <c r="Z15103" i="1"/>
  <c r="Z15102" i="1"/>
  <c r="Z15101" i="1"/>
  <c r="Z15100" i="1"/>
  <c r="Z15099" i="1"/>
  <c r="Z15098" i="1"/>
  <c r="Z15097" i="1"/>
  <c r="Z15096" i="1"/>
  <c r="Z15095" i="1"/>
  <c r="Z15094" i="1"/>
  <c r="Z15093" i="1"/>
  <c r="Z15092" i="1"/>
  <c r="Z15091" i="1"/>
  <c r="Z15090" i="1"/>
  <c r="Z15089" i="1"/>
  <c r="Z15088" i="1"/>
  <c r="Z15087" i="1"/>
  <c r="Z15086" i="1"/>
  <c r="Z15085" i="1"/>
  <c r="Z15084" i="1"/>
  <c r="Z15083" i="1"/>
  <c r="Z15082" i="1"/>
  <c r="Z15081" i="1"/>
  <c r="Z15080" i="1"/>
  <c r="Z15079" i="1"/>
  <c r="Z15078" i="1"/>
  <c r="Z15077" i="1"/>
  <c r="Z15076" i="1"/>
  <c r="Z15075" i="1"/>
  <c r="Z15074" i="1"/>
  <c r="Z15073" i="1"/>
  <c r="Z15072" i="1"/>
  <c r="Z15071" i="1"/>
  <c r="Z15070" i="1"/>
  <c r="Z15069" i="1"/>
  <c r="Z15068" i="1"/>
  <c r="Z15067" i="1"/>
  <c r="Z15066" i="1"/>
  <c r="Z15065" i="1"/>
  <c r="Z15064" i="1"/>
  <c r="Z15063" i="1"/>
  <c r="Z15062" i="1"/>
  <c r="Z15061" i="1"/>
  <c r="Z15060" i="1"/>
  <c r="Z15059" i="1"/>
  <c r="Z15058" i="1"/>
  <c r="Z15057" i="1"/>
  <c r="Z15056" i="1"/>
  <c r="Z15055" i="1"/>
  <c r="Z15054" i="1"/>
  <c r="Z15053" i="1"/>
  <c r="Z15052" i="1"/>
  <c r="Z15051" i="1"/>
  <c r="Z15050" i="1"/>
  <c r="Z15049" i="1"/>
  <c r="Z15048" i="1"/>
  <c r="Z15047" i="1"/>
  <c r="Z15046" i="1"/>
  <c r="Z15045" i="1"/>
  <c r="Z15044" i="1"/>
  <c r="Z15043" i="1"/>
  <c r="Z15042" i="1"/>
  <c r="Z15041" i="1"/>
  <c r="Z15040" i="1"/>
  <c r="Z15039" i="1"/>
  <c r="Z15038" i="1"/>
  <c r="Z15037" i="1"/>
  <c r="Z15036" i="1"/>
  <c r="Z15035" i="1"/>
  <c r="Z15034" i="1"/>
  <c r="Z15033" i="1"/>
  <c r="Z15032" i="1"/>
  <c r="Z15031" i="1"/>
  <c r="Z15030" i="1"/>
  <c r="Z15029" i="1"/>
  <c r="Z15028" i="1"/>
  <c r="Z15027" i="1"/>
  <c r="Z15026" i="1"/>
  <c r="Z15025" i="1"/>
  <c r="Z15024" i="1"/>
  <c r="Z15023" i="1"/>
  <c r="Z15022" i="1"/>
  <c r="Z15021" i="1"/>
  <c r="Z15020" i="1"/>
  <c r="Z15019" i="1"/>
  <c r="Z15018" i="1"/>
  <c r="Z15017" i="1"/>
  <c r="Z15016" i="1"/>
  <c r="Z15015" i="1"/>
  <c r="Z15014" i="1"/>
  <c r="Z15013" i="1"/>
  <c r="Z15012" i="1"/>
  <c r="Z15011" i="1"/>
  <c r="Z15010" i="1"/>
  <c r="Z15009" i="1"/>
  <c r="Z15008" i="1"/>
  <c r="Z15007" i="1"/>
  <c r="Z15006" i="1"/>
  <c r="Z15005" i="1"/>
  <c r="Z15004" i="1"/>
  <c r="Z15003" i="1"/>
  <c r="Z15002" i="1"/>
  <c r="Z15001" i="1"/>
  <c r="Z15000" i="1"/>
  <c r="Z14999" i="1"/>
  <c r="Z14998" i="1"/>
  <c r="Z14997" i="1"/>
  <c r="Z14996" i="1"/>
  <c r="Z14995" i="1"/>
  <c r="Z14994" i="1"/>
  <c r="Z14993" i="1"/>
  <c r="Z14992" i="1"/>
  <c r="Z14991" i="1"/>
  <c r="Z14990" i="1"/>
  <c r="Z14989" i="1"/>
  <c r="Z14988" i="1"/>
  <c r="Z14987" i="1"/>
  <c r="Z14986" i="1"/>
  <c r="Z14985" i="1"/>
  <c r="Z14984" i="1"/>
  <c r="Z14983" i="1"/>
  <c r="Z14982" i="1"/>
  <c r="Z14981" i="1"/>
  <c r="Z14980" i="1"/>
  <c r="Z14979" i="1"/>
  <c r="Z14978" i="1"/>
  <c r="Z14977" i="1"/>
  <c r="Z14976" i="1"/>
  <c r="Z14975" i="1"/>
  <c r="Z14974" i="1"/>
  <c r="Z14973" i="1"/>
  <c r="Z14972" i="1"/>
  <c r="Z14971" i="1"/>
  <c r="Z14970" i="1"/>
  <c r="Z14969" i="1"/>
  <c r="Z14968" i="1"/>
  <c r="Z14967" i="1"/>
  <c r="Z14966" i="1"/>
  <c r="Z14965" i="1"/>
  <c r="Z14964" i="1"/>
  <c r="Z14963" i="1"/>
  <c r="Z14962" i="1"/>
  <c r="Z14961" i="1"/>
  <c r="Z14960" i="1"/>
  <c r="Z14959" i="1"/>
  <c r="Z14958" i="1"/>
  <c r="Z14957" i="1"/>
  <c r="Z14956" i="1"/>
  <c r="Z14955" i="1"/>
  <c r="Z14954" i="1"/>
  <c r="Z14953" i="1"/>
  <c r="Z14952" i="1"/>
  <c r="Z14951" i="1"/>
  <c r="Z14950" i="1"/>
  <c r="Z14949" i="1"/>
  <c r="Z14948" i="1"/>
  <c r="Z14947" i="1"/>
  <c r="Z14946" i="1"/>
  <c r="Z14945" i="1"/>
  <c r="Z14944" i="1"/>
  <c r="Z14943" i="1"/>
  <c r="Z14942" i="1"/>
  <c r="Z14941" i="1"/>
  <c r="Z14940" i="1"/>
  <c r="Z14939" i="1"/>
  <c r="Z14938" i="1"/>
  <c r="Z14937" i="1"/>
  <c r="Z14936" i="1"/>
  <c r="Z14935" i="1"/>
  <c r="Z14934" i="1"/>
  <c r="Z14933" i="1"/>
  <c r="Z14932" i="1"/>
  <c r="Z14931" i="1"/>
  <c r="Z14930" i="1"/>
  <c r="Z14929" i="1"/>
  <c r="Z14928" i="1"/>
  <c r="Z14927" i="1"/>
  <c r="Z14926" i="1"/>
  <c r="Z14925" i="1"/>
  <c r="Z14924" i="1"/>
  <c r="Z14923" i="1"/>
  <c r="Z14922" i="1"/>
  <c r="Z14921" i="1"/>
  <c r="Z14920" i="1"/>
  <c r="Z14919" i="1"/>
  <c r="Z14918" i="1"/>
  <c r="Z14917" i="1"/>
  <c r="Z14916" i="1"/>
  <c r="Z14915" i="1"/>
  <c r="Z14914" i="1"/>
  <c r="Z14913" i="1"/>
  <c r="Z14912" i="1"/>
  <c r="Z14911" i="1"/>
  <c r="Z14910" i="1"/>
  <c r="Z14909" i="1"/>
  <c r="Z14908" i="1"/>
  <c r="Z14907" i="1"/>
  <c r="Z14906" i="1"/>
  <c r="Z14905" i="1"/>
  <c r="Z14904" i="1"/>
  <c r="Z14903" i="1"/>
  <c r="Z14902" i="1"/>
  <c r="Z14901" i="1"/>
  <c r="Z14900" i="1"/>
  <c r="Z14899" i="1"/>
  <c r="Z14898" i="1"/>
  <c r="Z14897" i="1"/>
  <c r="Z14896" i="1"/>
  <c r="Z14895" i="1"/>
  <c r="Z14894" i="1"/>
  <c r="Z14893" i="1"/>
  <c r="Z14892" i="1"/>
  <c r="Z14891" i="1"/>
  <c r="Z14890" i="1"/>
  <c r="Z14889" i="1"/>
  <c r="Z14888" i="1"/>
  <c r="Z14887" i="1"/>
  <c r="Z14886" i="1"/>
  <c r="Z14885" i="1"/>
  <c r="Z14884" i="1"/>
  <c r="Z14883" i="1"/>
  <c r="Z14882" i="1"/>
  <c r="Z14881" i="1"/>
  <c r="Z14880" i="1"/>
  <c r="Z14879" i="1"/>
  <c r="Z14878" i="1"/>
  <c r="Z14877" i="1"/>
  <c r="Z14876" i="1"/>
  <c r="Z14875" i="1"/>
  <c r="Z14874" i="1"/>
  <c r="Z14873" i="1"/>
  <c r="Z14872" i="1"/>
  <c r="Z14871" i="1"/>
  <c r="Z14870" i="1"/>
  <c r="Z14869" i="1"/>
  <c r="Z14868" i="1"/>
  <c r="Z14867" i="1"/>
  <c r="Z14866" i="1"/>
  <c r="Z14865" i="1"/>
  <c r="Z14864" i="1"/>
  <c r="Z14863" i="1"/>
  <c r="Z14862" i="1"/>
  <c r="Z14861" i="1"/>
  <c r="Z14860" i="1"/>
  <c r="Z14859" i="1"/>
  <c r="Z14858" i="1"/>
  <c r="Z14857" i="1"/>
  <c r="Z14856" i="1"/>
  <c r="Z14855" i="1"/>
  <c r="Z14854" i="1"/>
  <c r="Z14853" i="1"/>
  <c r="Z14852" i="1"/>
  <c r="Z14851" i="1"/>
  <c r="Z14850" i="1"/>
  <c r="Z14849" i="1"/>
  <c r="Z14848" i="1"/>
  <c r="Z14847" i="1"/>
  <c r="Z14846" i="1"/>
  <c r="Z14845" i="1"/>
  <c r="Z14844" i="1"/>
  <c r="Z14843" i="1"/>
  <c r="Z14842" i="1"/>
  <c r="Z14841" i="1"/>
  <c r="Z14840" i="1"/>
  <c r="Z14839" i="1"/>
  <c r="Z14838" i="1"/>
  <c r="Z14837" i="1"/>
  <c r="Z14836" i="1"/>
  <c r="Z14835" i="1"/>
  <c r="Z14834" i="1"/>
  <c r="Z14833" i="1"/>
  <c r="Z14832" i="1"/>
  <c r="Z14831" i="1"/>
  <c r="Z14830" i="1"/>
  <c r="Z14829" i="1"/>
  <c r="Z14828" i="1"/>
  <c r="Z14827" i="1"/>
  <c r="Z14826" i="1"/>
  <c r="Z14825" i="1"/>
  <c r="Z14824" i="1"/>
  <c r="Z14823" i="1"/>
  <c r="Z14822" i="1"/>
  <c r="Z14821" i="1"/>
  <c r="Z14820" i="1"/>
  <c r="Z14819" i="1"/>
  <c r="Z14818" i="1"/>
  <c r="Z14817" i="1"/>
  <c r="Z14816" i="1"/>
  <c r="Z14815" i="1"/>
  <c r="Z14814" i="1"/>
  <c r="Z14813" i="1"/>
  <c r="Z14812" i="1"/>
  <c r="Z14811" i="1"/>
  <c r="Z14810" i="1"/>
  <c r="Z14809" i="1"/>
  <c r="Z14808" i="1"/>
  <c r="Z14807" i="1"/>
  <c r="Z14806" i="1"/>
  <c r="Z14805" i="1"/>
  <c r="Z14804" i="1"/>
  <c r="Z14803" i="1"/>
  <c r="Z14802" i="1"/>
  <c r="Z14801" i="1"/>
  <c r="Z14800" i="1"/>
  <c r="Z14799" i="1"/>
  <c r="Z14798" i="1"/>
  <c r="Z14797" i="1"/>
  <c r="Z14796" i="1"/>
  <c r="Z14795" i="1"/>
  <c r="Z14794" i="1"/>
  <c r="Z14793" i="1"/>
  <c r="Z14792" i="1"/>
  <c r="Z14791" i="1"/>
  <c r="Z14790" i="1"/>
  <c r="Z14789" i="1"/>
  <c r="Z14788" i="1"/>
  <c r="Z14787" i="1"/>
  <c r="Z14786" i="1"/>
  <c r="Z14785" i="1"/>
  <c r="Z14784" i="1"/>
  <c r="Z14783" i="1"/>
  <c r="Z14782" i="1"/>
  <c r="Z14781" i="1"/>
  <c r="Z14780" i="1"/>
  <c r="Z14779" i="1"/>
  <c r="Z14778" i="1"/>
  <c r="Z14777" i="1"/>
  <c r="Z14776" i="1"/>
  <c r="Z14775" i="1"/>
  <c r="Z14774" i="1"/>
  <c r="Z14773" i="1"/>
  <c r="Z14772" i="1"/>
  <c r="Z14771" i="1"/>
  <c r="Z14770" i="1"/>
  <c r="Z14769" i="1"/>
  <c r="Z14768" i="1"/>
  <c r="Z14767" i="1"/>
  <c r="Z14766" i="1"/>
  <c r="Z14765" i="1"/>
  <c r="Z14764" i="1"/>
  <c r="Z14763" i="1"/>
  <c r="Z14762" i="1"/>
  <c r="Z14761" i="1"/>
  <c r="Z14760" i="1"/>
  <c r="Z14759" i="1"/>
  <c r="Z14758" i="1"/>
  <c r="Z14757" i="1"/>
  <c r="Z14756" i="1"/>
  <c r="Z14755" i="1"/>
  <c r="Z14754" i="1"/>
  <c r="Z14753" i="1"/>
  <c r="Z14752" i="1"/>
  <c r="Z14751" i="1"/>
  <c r="Z14750" i="1"/>
  <c r="Z14749" i="1"/>
  <c r="Z14748" i="1"/>
  <c r="Z14747" i="1"/>
  <c r="Z14746" i="1"/>
  <c r="Z14745" i="1"/>
  <c r="Z14744" i="1"/>
  <c r="Z14743" i="1"/>
  <c r="Z14742" i="1"/>
  <c r="Z14741" i="1"/>
  <c r="Z14740" i="1"/>
  <c r="Z14739" i="1"/>
  <c r="Z14738" i="1"/>
  <c r="Z14737" i="1"/>
  <c r="Z14736" i="1"/>
  <c r="Z14735" i="1"/>
  <c r="Z14734" i="1"/>
  <c r="Z14733" i="1"/>
  <c r="Z14732" i="1"/>
  <c r="Z14731" i="1"/>
  <c r="Z14730" i="1"/>
  <c r="Z14729" i="1"/>
  <c r="Z14728" i="1"/>
  <c r="Z14727" i="1"/>
  <c r="Z14726" i="1"/>
  <c r="Z14725" i="1"/>
  <c r="Z14724" i="1"/>
  <c r="Z14723" i="1"/>
  <c r="Z14722" i="1"/>
  <c r="Z14721" i="1"/>
  <c r="Z14720" i="1"/>
  <c r="Z14719" i="1"/>
  <c r="Z14718" i="1"/>
  <c r="Z14717" i="1"/>
  <c r="Z14716" i="1"/>
  <c r="Z14715" i="1"/>
  <c r="Z14714" i="1"/>
  <c r="Z14713" i="1"/>
  <c r="Z14712" i="1"/>
  <c r="Z14711" i="1"/>
  <c r="Z14710" i="1"/>
  <c r="Z14709" i="1"/>
  <c r="Z14708" i="1"/>
  <c r="Z14707" i="1"/>
  <c r="Z14706" i="1"/>
  <c r="Z14705" i="1"/>
  <c r="Z14704" i="1"/>
  <c r="Z14703" i="1"/>
  <c r="Z14702" i="1"/>
  <c r="Z14701" i="1"/>
  <c r="Z14700" i="1"/>
  <c r="Z14699" i="1"/>
  <c r="Z14698" i="1"/>
  <c r="Z14697" i="1"/>
  <c r="Z14696" i="1"/>
  <c r="Z14695" i="1"/>
  <c r="Z14694" i="1"/>
  <c r="Z14693" i="1"/>
  <c r="Z14692" i="1"/>
  <c r="Z14691" i="1"/>
  <c r="Z14690" i="1"/>
  <c r="Z14689" i="1"/>
  <c r="Z14688" i="1"/>
  <c r="Z14687" i="1"/>
  <c r="Z14686" i="1"/>
  <c r="Z14685" i="1"/>
  <c r="Z14684" i="1"/>
  <c r="Z14683" i="1"/>
  <c r="Z14682" i="1"/>
  <c r="Z14681" i="1"/>
  <c r="Z14680" i="1"/>
  <c r="Z14679" i="1"/>
  <c r="Z14678" i="1"/>
  <c r="Z14677" i="1"/>
  <c r="Z14676" i="1"/>
  <c r="Z14675" i="1"/>
  <c r="Z14674" i="1"/>
  <c r="Z14673" i="1"/>
  <c r="Z14672" i="1"/>
  <c r="Z14671" i="1"/>
  <c r="Z14670" i="1"/>
  <c r="Z14669" i="1"/>
  <c r="Z14668" i="1"/>
  <c r="Z14667" i="1"/>
  <c r="Z14666" i="1"/>
  <c r="Z14665" i="1"/>
  <c r="Z14664" i="1"/>
  <c r="Z14663" i="1"/>
  <c r="Z14662" i="1"/>
  <c r="Z14661" i="1"/>
  <c r="Z14660" i="1"/>
  <c r="Z14659" i="1"/>
  <c r="Z14658" i="1"/>
  <c r="Z14657" i="1"/>
  <c r="Z14656" i="1"/>
  <c r="Z14655" i="1"/>
  <c r="Z14654" i="1"/>
  <c r="Z14653" i="1"/>
  <c r="Z14652" i="1"/>
  <c r="Z14651" i="1"/>
  <c r="Z14650" i="1"/>
  <c r="Z14649" i="1"/>
  <c r="Z14648" i="1"/>
  <c r="Z14647" i="1"/>
  <c r="Z14646" i="1"/>
  <c r="Z14645" i="1"/>
  <c r="Z14644" i="1"/>
  <c r="Z14643" i="1"/>
  <c r="Z14642" i="1"/>
  <c r="Z14641" i="1"/>
  <c r="Z14640" i="1"/>
  <c r="Z14639" i="1"/>
  <c r="Z14638" i="1"/>
  <c r="Z14637" i="1"/>
  <c r="Z14636" i="1"/>
  <c r="Z14635" i="1"/>
  <c r="Z14634" i="1"/>
  <c r="Z14633" i="1"/>
  <c r="Z14632" i="1"/>
  <c r="Z14631" i="1"/>
  <c r="Z14630" i="1"/>
  <c r="Z14629" i="1"/>
  <c r="Z14628" i="1"/>
  <c r="Z14627" i="1"/>
  <c r="Z14626" i="1"/>
  <c r="Z14625" i="1"/>
  <c r="Z14624" i="1"/>
  <c r="Z14623" i="1"/>
  <c r="Z14622" i="1"/>
  <c r="Z14621" i="1"/>
  <c r="Z14620" i="1"/>
  <c r="Z14619" i="1"/>
  <c r="Z14618" i="1"/>
  <c r="Z14617" i="1"/>
  <c r="Z14616" i="1"/>
  <c r="Z14615" i="1"/>
  <c r="Z14614" i="1"/>
  <c r="Z14613" i="1"/>
  <c r="Z14612" i="1"/>
  <c r="Z14611" i="1"/>
  <c r="Z14610" i="1"/>
  <c r="Z14609" i="1"/>
  <c r="Z14608" i="1"/>
  <c r="Z14607" i="1"/>
  <c r="Z14606" i="1"/>
  <c r="Z14605" i="1"/>
  <c r="Z14604" i="1"/>
  <c r="Z14603" i="1"/>
  <c r="Z14602" i="1"/>
  <c r="Z14601" i="1"/>
  <c r="Z14600" i="1"/>
  <c r="Z14599" i="1"/>
  <c r="Z14598" i="1"/>
  <c r="Z14597" i="1"/>
  <c r="Z14596" i="1"/>
  <c r="Z14595" i="1"/>
  <c r="Z14594" i="1"/>
  <c r="Z14593" i="1"/>
  <c r="Z14592" i="1"/>
  <c r="Z14591" i="1"/>
  <c r="Z14590" i="1"/>
  <c r="Z14589" i="1"/>
  <c r="Z14588" i="1"/>
  <c r="Z14587" i="1"/>
  <c r="Z14586" i="1"/>
  <c r="Z14585" i="1"/>
  <c r="Z14584" i="1"/>
  <c r="Z14583" i="1"/>
  <c r="Z14582" i="1"/>
  <c r="Z14581" i="1"/>
  <c r="Z14580" i="1"/>
  <c r="Z14579" i="1"/>
  <c r="Z14578" i="1"/>
  <c r="Z14577" i="1"/>
  <c r="Z14576" i="1"/>
  <c r="Z14575" i="1"/>
  <c r="Z14574" i="1"/>
  <c r="Z14573" i="1"/>
  <c r="Z14572" i="1"/>
  <c r="Z14571" i="1"/>
  <c r="Z14570" i="1"/>
  <c r="Z14569" i="1"/>
  <c r="Z14568" i="1"/>
  <c r="Z14567" i="1"/>
  <c r="Z14566" i="1"/>
  <c r="Z14565" i="1"/>
  <c r="Z14564" i="1"/>
  <c r="Z14563" i="1"/>
  <c r="Z14562" i="1"/>
  <c r="Z14561" i="1"/>
  <c r="Z14560" i="1"/>
  <c r="Z14559" i="1"/>
  <c r="Z14558" i="1"/>
  <c r="Z14557" i="1"/>
  <c r="Z14556" i="1"/>
  <c r="Z14555" i="1"/>
  <c r="Z14554" i="1"/>
  <c r="Z14553" i="1"/>
  <c r="Z14552" i="1"/>
  <c r="Z14551" i="1"/>
  <c r="Z14550" i="1"/>
  <c r="Z14549" i="1"/>
  <c r="Z14548" i="1"/>
  <c r="Z14547" i="1"/>
  <c r="Z14546" i="1"/>
  <c r="Z14545" i="1"/>
  <c r="Z14544" i="1"/>
  <c r="Z14543" i="1"/>
  <c r="Z14542" i="1"/>
  <c r="Z14541" i="1"/>
  <c r="Z14540" i="1"/>
  <c r="Z14539" i="1"/>
  <c r="Z14538" i="1"/>
  <c r="Z14537" i="1"/>
  <c r="Z14536" i="1"/>
  <c r="Z14535" i="1"/>
  <c r="Z14534" i="1"/>
  <c r="Z14533" i="1"/>
  <c r="Z14532" i="1"/>
  <c r="Z14531" i="1"/>
  <c r="Z14530" i="1"/>
  <c r="Z14529" i="1"/>
  <c r="Z14528" i="1"/>
  <c r="Z14527" i="1"/>
  <c r="Z14526" i="1"/>
  <c r="Z14525" i="1"/>
  <c r="Z14524" i="1"/>
  <c r="Z14523" i="1"/>
  <c r="Z14522" i="1"/>
  <c r="Z14521" i="1"/>
  <c r="Z14520" i="1"/>
  <c r="Z14519" i="1"/>
  <c r="Z14518" i="1"/>
  <c r="Z14517" i="1"/>
  <c r="Z14516" i="1"/>
  <c r="Z14515" i="1"/>
  <c r="Z14514" i="1"/>
  <c r="Z14513" i="1"/>
  <c r="Z14512" i="1"/>
  <c r="Z14511" i="1"/>
  <c r="Z14510" i="1"/>
  <c r="Z14509" i="1"/>
  <c r="Z14508" i="1"/>
  <c r="Z14507" i="1"/>
  <c r="Z14506" i="1"/>
  <c r="Z14505" i="1"/>
  <c r="Z14504" i="1"/>
  <c r="Z14503" i="1"/>
  <c r="Z14502" i="1"/>
  <c r="Z14501" i="1"/>
  <c r="Z14500" i="1"/>
  <c r="Z14499" i="1"/>
  <c r="Z14498" i="1"/>
  <c r="Z14497" i="1"/>
  <c r="Z14496" i="1"/>
  <c r="Z14495" i="1"/>
  <c r="Z14494" i="1"/>
  <c r="Z14493" i="1"/>
  <c r="Z14492" i="1"/>
  <c r="Z14491" i="1"/>
  <c r="Z14490" i="1"/>
  <c r="Z14489" i="1"/>
  <c r="Z14488" i="1"/>
  <c r="Z14487" i="1"/>
  <c r="Z14486" i="1"/>
  <c r="Z14485" i="1"/>
  <c r="Z14484" i="1"/>
  <c r="Z14483" i="1"/>
  <c r="Z14482" i="1"/>
  <c r="Z14481" i="1"/>
  <c r="Z14480" i="1"/>
  <c r="Z14479" i="1"/>
  <c r="Z14478" i="1"/>
  <c r="Z14477" i="1"/>
  <c r="Z14476" i="1"/>
  <c r="Z14475" i="1"/>
  <c r="Z14474" i="1"/>
  <c r="Z14473" i="1"/>
  <c r="Z14472" i="1"/>
  <c r="Z14471" i="1"/>
  <c r="Z14470" i="1"/>
  <c r="Z14469" i="1"/>
  <c r="Z14468" i="1"/>
  <c r="Z14467" i="1"/>
  <c r="Z14466" i="1"/>
  <c r="Z14465" i="1"/>
  <c r="Z14464" i="1"/>
  <c r="Z14463" i="1"/>
  <c r="Z14462" i="1"/>
  <c r="Z14461" i="1"/>
  <c r="Z14460" i="1"/>
  <c r="Z14459" i="1"/>
  <c r="Z14458" i="1"/>
  <c r="Z14457" i="1"/>
  <c r="Z14456" i="1"/>
  <c r="Z14455" i="1"/>
  <c r="Z14454" i="1"/>
  <c r="Z14453" i="1"/>
  <c r="Z14452" i="1"/>
  <c r="Z14451" i="1"/>
  <c r="Z14450" i="1"/>
  <c r="Z14449" i="1"/>
  <c r="Z14448" i="1"/>
  <c r="Z14447" i="1"/>
  <c r="Z14446" i="1"/>
  <c r="Z14445" i="1"/>
  <c r="Z14444" i="1"/>
  <c r="Z14443" i="1"/>
  <c r="Z14442" i="1"/>
  <c r="Z14441" i="1"/>
  <c r="Z14440" i="1"/>
  <c r="Z14439" i="1"/>
  <c r="Z14438" i="1"/>
  <c r="Z14437" i="1"/>
  <c r="Z14436" i="1"/>
  <c r="Z14435" i="1"/>
  <c r="Z14434" i="1"/>
  <c r="Z14433" i="1"/>
  <c r="Z14432" i="1"/>
  <c r="Z14431" i="1"/>
  <c r="Z14430" i="1"/>
  <c r="Z14429" i="1"/>
  <c r="Z14428" i="1"/>
  <c r="Z14427" i="1"/>
  <c r="Z14426" i="1"/>
  <c r="Z14425" i="1"/>
  <c r="Z14424" i="1"/>
  <c r="Z14423" i="1"/>
  <c r="Z14422" i="1"/>
  <c r="Z14421" i="1"/>
  <c r="Z14420" i="1"/>
  <c r="Z14419" i="1"/>
  <c r="Z14418" i="1"/>
  <c r="Z14417" i="1"/>
  <c r="Z14416" i="1"/>
  <c r="Z14415" i="1"/>
  <c r="Z14414" i="1"/>
  <c r="Z14413" i="1"/>
  <c r="Z14412" i="1"/>
  <c r="Z14411" i="1"/>
  <c r="Z14410" i="1"/>
  <c r="Z14409" i="1"/>
  <c r="Z14408" i="1"/>
  <c r="Z14407" i="1"/>
  <c r="Z14406" i="1"/>
  <c r="Z14405" i="1"/>
  <c r="Z14404" i="1"/>
  <c r="Z14403" i="1"/>
  <c r="Z14402" i="1"/>
  <c r="Z14401" i="1"/>
  <c r="Z14400" i="1"/>
  <c r="Z14399" i="1"/>
  <c r="Z14398" i="1"/>
  <c r="Z14397" i="1"/>
  <c r="Z14396" i="1"/>
  <c r="Z14395" i="1"/>
  <c r="Z14394" i="1"/>
  <c r="Z14393" i="1"/>
  <c r="Z14392" i="1"/>
  <c r="Z14391" i="1"/>
  <c r="Z14390" i="1"/>
  <c r="Z14389" i="1"/>
  <c r="Z14388" i="1"/>
  <c r="Z14387" i="1"/>
  <c r="Z14386" i="1"/>
  <c r="Z14385" i="1"/>
  <c r="Z14384" i="1"/>
  <c r="Z14383" i="1"/>
  <c r="Z14382" i="1"/>
  <c r="Z14381" i="1"/>
  <c r="Z14380" i="1"/>
  <c r="Z14379" i="1"/>
  <c r="Z14378" i="1"/>
  <c r="Z14377" i="1"/>
  <c r="Z14376" i="1"/>
  <c r="Z14375" i="1"/>
  <c r="Z14374" i="1"/>
  <c r="Z14373" i="1"/>
  <c r="Z14372" i="1"/>
  <c r="Z14371" i="1"/>
  <c r="Z14370" i="1"/>
  <c r="Z14369" i="1"/>
  <c r="Z14368" i="1"/>
  <c r="Z14367" i="1"/>
  <c r="Z14366" i="1"/>
  <c r="Z14365" i="1"/>
  <c r="Z14364" i="1"/>
  <c r="Z14363" i="1"/>
  <c r="Z14362" i="1"/>
  <c r="Z14361" i="1"/>
  <c r="Z14360" i="1"/>
  <c r="Z14359" i="1"/>
  <c r="Z14358" i="1"/>
  <c r="Z14357" i="1"/>
  <c r="Z14356" i="1"/>
  <c r="Z14355" i="1"/>
  <c r="Z14354" i="1"/>
  <c r="Z14353" i="1"/>
  <c r="Z14352" i="1"/>
  <c r="Z14351" i="1"/>
  <c r="Z14350" i="1"/>
  <c r="Z14349" i="1"/>
  <c r="Z14348" i="1"/>
  <c r="Z14347" i="1"/>
  <c r="Z14346" i="1"/>
  <c r="Z14345" i="1"/>
  <c r="Z14344" i="1"/>
  <c r="Z14343" i="1"/>
  <c r="Z14342" i="1"/>
  <c r="Z14341" i="1"/>
  <c r="Z14340" i="1"/>
  <c r="Z14339" i="1"/>
  <c r="Z14338" i="1"/>
  <c r="Z14337" i="1"/>
  <c r="Z14336" i="1"/>
  <c r="Z14335" i="1"/>
  <c r="Z14334" i="1"/>
  <c r="Z14333" i="1"/>
  <c r="Z14332" i="1"/>
  <c r="Z14331" i="1"/>
  <c r="Z14330" i="1"/>
  <c r="Z14329" i="1"/>
  <c r="Z14328" i="1"/>
  <c r="Z14327" i="1"/>
  <c r="Z14326" i="1"/>
  <c r="Z14325" i="1"/>
  <c r="Z14324" i="1"/>
  <c r="Z14323" i="1"/>
  <c r="Z14322" i="1"/>
  <c r="Z14321" i="1"/>
  <c r="Z14320" i="1"/>
  <c r="Z14319" i="1"/>
  <c r="Z14318" i="1"/>
  <c r="Z14317" i="1"/>
  <c r="Z14316" i="1"/>
  <c r="Z14315" i="1"/>
  <c r="Z14314" i="1"/>
  <c r="Z14313" i="1"/>
  <c r="Z14312" i="1"/>
  <c r="Z14311" i="1"/>
  <c r="Z14310" i="1"/>
  <c r="Z14309" i="1"/>
  <c r="Z14308" i="1"/>
  <c r="Z14307" i="1"/>
  <c r="Z14306" i="1"/>
  <c r="Z14305" i="1"/>
  <c r="Z14304" i="1"/>
  <c r="Z14303" i="1"/>
  <c r="Z14302" i="1"/>
  <c r="Z14301" i="1"/>
  <c r="Z14300" i="1"/>
  <c r="Z14299" i="1"/>
  <c r="Z14298" i="1"/>
  <c r="Z14297" i="1"/>
  <c r="Z14296" i="1"/>
  <c r="Z14295" i="1"/>
  <c r="Z14294" i="1"/>
  <c r="Z14293" i="1"/>
  <c r="Z14292" i="1"/>
  <c r="Z14291" i="1"/>
  <c r="Z14290" i="1"/>
  <c r="Z14289" i="1"/>
  <c r="Z14288" i="1"/>
  <c r="Z14287" i="1"/>
  <c r="Z14286" i="1"/>
  <c r="Z14285" i="1"/>
  <c r="Z14284" i="1"/>
  <c r="Z14283" i="1"/>
  <c r="Z14282" i="1"/>
  <c r="Z14281" i="1"/>
  <c r="Z14280" i="1"/>
  <c r="Z14279" i="1"/>
  <c r="Z14278" i="1"/>
  <c r="Z14277" i="1"/>
  <c r="Z14276" i="1"/>
  <c r="Z14275" i="1"/>
  <c r="Z14274" i="1"/>
  <c r="Z14273" i="1"/>
  <c r="Z14272" i="1"/>
  <c r="Z14271" i="1"/>
  <c r="Z14270" i="1"/>
  <c r="Z14269" i="1"/>
  <c r="Z14268" i="1"/>
  <c r="Z14267" i="1"/>
  <c r="Z14266" i="1"/>
  <c r="Z14265" i="1"/>
  <c r="Z14264" i="1"/>
  <c r="Z14263" i="1"/>
  <c r="Z14262" i="1"/>
  <c r="Z14261" i="1"/>
  <c r="Z14260" i="1"/>
  <c r="Z14259" i="1"/>
  <c r="Z14258" i="1"/>
  <c r="Z14257" i="1"/>
  <c r="Z14256" i="1"/>
  <c r="Z14255" i="1"/>
  <c r="Z14254" i="1"/>
  <c r="Z14253" i="1"/>
  <c r="Z14252" i="1"/>
  <c r="Z14251" i="1"/>
  <c r="Z14250" i="1"/>
  <c r="Z14249" i="1"/>
  <c r="Z14248" i="1"/>
  <c r="Z14247" i="1"/>
  <c r="Z14246" i="1"/>
  <c r="Z14245" i="1"/>
  <c r="Z14244" i="1"/>
  <c r="Z14243" i="1"/>
  <c r="Z14242" i="1"/>
  <c r="Z14241" i="1"/>
  <c r="Z14240" i="1"/>
  <c r="Z14239" i="1"/>
  <c r="Z14238" i="1"/>
  <c r="Z14237" i="1"/>
  <c r="Z14236" i="1"/>
  <c r="Z14235" i="1"/>
  <c r="Z14234" i="1"/>
  <c r="Z14233" i="1"/>
  <c r="Z14232" i="1"/>
  <c r="Z14231" i="1"/>
  <c r="Z14230" i="1"/>
  <c r="Z14229" i="1"/>
  <c r="Z14228" i="1"/>
  <c r="Z14227" i="1"/>
  <c r="Z14226" i="1"/>
  <c r="Z14225" i="1"/>
  <c r="Z14224" i="1"/>
  <c r="Z14223" i="1"/>
  <c r="Z14222" i="1"/>
  <c r="Z14221" i="1"/>
  <c r="Z14220" i="1"/>
  <c r="Z14219" i="1"/>
  <c r="Z14218" i="1"/>
  <c r="Z14217" i="1"/>
  <c r="Z14216" i="1"/>
  <c r="Z14215" i="1"/>
  <c r="Z14214" i="1"/>
  <c r="Z14213" i="1"/>
  <c r="Z14212" i="1"/>
  <c r="Z14211" i="1"/>
  <c r="Z14210" i="1"/>
  <c r="Z14209" i="1"/>
  <c r="Z14208" i="1"/>
  <c r="Z14207" i="1"/>
  <c r="Z14206" i="1"/>
  <c r="Z14205" i="1"/>
  <c r="Z14204" i="1"/>
  <c r="Z14203" i="1"/>
  <c r="Z14202" i="1"/>
  <c r="Z14201" i="1"/>
  <c r="Z14200" i="1"/>
  <c r="Z14199" i="1"/>
  <c r="Z14198" i="1"/>
  <c r="Z14197" i="1"/>
  <c r="Z14196" i="1"/>
  <c r="Z14195" i="1"/>
  <c r="Z14194" i="1"/>
  <c r="Z14193" i="1"/>
  <c r="Z14192" i="1"/>
  <c r="Z14191" i="1"/>
  <c r="Z14190" i="1"/>
  <c r="Z14189" i="1"/>
  <c r="Z14188" i="1"/>
  <c r="Z14187" i="1"/>
  <c r="Z14186" i="1"/>
  <c r="Z14185" i="1"/>
  <c r="Z14184" i="1"/>
  <c r="Z14183" i="1"/>
  <c r="Z14182" i="1"/>
  <c r="Z14181" i="1"/>
  <c r="Z14180" i="1"/>
  <c r="Z14179" i="1"/>
  <c r="Z14178" i="1"/>
  <c r="Z14177" i="1"/>
  <c r="Z14176" i="1"/>
  <c r="Z14175" i="1"/>
  <c r="Z14174" i="1"/>
  <c r="Z14173" i="1"/>
  <c r="Z14172" i="1"/>
  <c r="Z14171" i="1"/>
  <c r="Z14170" i="1"/>
  <c r="Z14169" i="1"/>
  <c r="Z14168" i="1"/>
  <c r="Z14167" i="1"/>
  <c r="Z14166" i="1"/>
  <c r="Z14165" i="1"/>
  <c r="Z14164" i="1"/>
  <c r="Z14163" i="1"/>
  <c r="Z14162" i="1"/>
  <c r="Z14161" i="1"/>
  <c r="Z14160" i="1"/>
  <c r="Z14159" i="1"/>
  <c r="Z14158" i="1"/>
  <c r="Z14157" i="1"/>
  <c r="Z14156" i="1"/>
  <c r="Z14155" i="1"/>
  <c r="Z14154" i="1"/>
  <c r="Z14153" i="1"/>
  <c r="Z14152" i="1"/>
  <c r="Z14151" i="1"/>
  <c r="Z14150" i="1"/>
  <c r="Z14149" i="1"/>
  <c r="Z14148" i="1"/>
  <c r="Z14147" i="1"/>
  <c r="Z14146" i="1"/>
  <c r="Z14145" i="1"/>
  <c r="Z14144" i="1"/>
  <c r="Z14143" i="1"/>
  <c r="Z14142" i="1"/>
  <c r="Z14141" i="1"/>
  <c r="Z14140" i="1"/>
  <c r="Z14139" i="1"/>
  <c r="Z14138" i="1"/>
  <c r="Z14137" i="1"/>
  <c r="Z14136" i="1"/>
  <c r="Z14135" i="1"/>
  <c r="Z14134" i="1"/>
  <c r="Z14133" i="1"/>
  <c r="Z14132" i="1"/>
  <c r="Z14131" i="1"/>
  <c r="Z14130" i="1"/>
  <c r="Z14129" i="1"/>
  <c r="Z14128" i="1"/>
  <c r="Z14127" i="1"/>
  <c r="Z14126" i="1"/>
  <c r="Z14125" i="1"/>
  <c r="Z14124" i="1"/>
  <c r="Z14123" i="1"/>
  <c r="Z14122" i="1"/>
  <c r="Z14121" i="1"/>
  <c r="Z14120" i="1"/>
  <c r="Z14119" i="1"/>
  <c r="Z14118" i="1"/>
  <c r="Z14117" i="1"/>
  <c r="Z14116" i="1"/>
  <c r="Z14115" i="1"/>
  <c r="Z14114" i="1"/>
  <c r="Z14113" i="1"/>
  <c r="Z14112" i="1"/>
  <c r="Z14111" i="1"/>
  <c r="Z14110" i="1"/>
  <c r="Z14109" i="1"/>
  <c r="Z14108" i="1"/>
  <c r="Z14107" i="1"/>
  <c r="Z14106" i="1"/>
  <c r="Z14105" i="1"/>
  <c r="Z14104" i="1"/>
  <c r="Z14103" i="1"/>
  <c r="Z14102" i="1"/>
  <c r="Z14101" i="1"/>
  <c r="Z14100" i="1"/>
  <c r="Z14099" i="1"/>
  <c r="Z14098" i="1"/>
  <c r="Z14097" i="1"/>
  <c r="Z14096" i="1"/>
  <c r="Z14095" i="1"/>
  <c r="Z14094" i="1"/>
  <c r="Z14093" i="1"/>
  <c r="Z14092" i="1"/>
  <c r="Z14091" i="1"/>
  <c r="Z14090" i="1"/>
  <c r="Z14089" i="1"/>
  <c r="Z14088" i="1"/>
  <c r="Z14087" i="1"/>
  <c r="Z14086" i="1"/>
  <c r="Z14085" i="1"/>
  <c r="Z14084" i="1"/>
  <c r="Z14083" i="1"/>
  <c r="Z14082" i="1"/>
  <c r="Z14081" i="1"/>
  <c r="Z14080" i="1"/>
  <c r="Z14079" i="1"/>
  <c r="Z14078" i="1"/>
  <c r="Z14077" i="1"/>
  <c r="Z14076" i="1"/>
  <c r="Z14075" i="1"/>
  <c r="Z14074" i="1"/>
  <c r="Z14073" i="1"/>
  <c r="Z14072" i="1"/>
  <c r="Z14071" i="1"/>
  <c r="Z14070" i="1"/>
  <c r="Z14069" i="1"/>
  <c r="Z14068" i="1"/>
  <c r="Z14067" i="1"/>
  <c r="Z14066" i="1"/>
  <c r="Z14065" i="1"/>
  <c r="Z14064" i="1"/>
  <c r="Z14063" i="1"/>
  <c r="Z14062" i="1"/>
  <c r="Z14061" i="1"/>
  <c r="Z14060" i="1"/>
  <c r="Z14059" i="1"/>
  <c r="Z14058" i="1"/>
  <c r="Z14057" i="1"/>
  <c r="Z14056" i="1"/>
  <c r="Z14055" i="1"/>
  <c r="Z14054" i="1"/>
  <c r="Z14053" i="1"/>
  <c r="Z14052" i="1"/>
  <c r="Z14051" i="1"/>
  <c r="Z14050" i="1"/>
  <c r="Z14049" i="1"/>
  <c r="Z14048" i="1"/>
  <c r="Z14047" i="1"/>
  <c r="Z14046" i="1"/>
  <c r="Z14045" i="1"/>
  <c r="Z14044" i="1"/>
  <c r="Z14043" i="1"/>
  <c r="Z14042" i="1"/>
  <c r="Z14041" i="1"/>
  <c r="Z14040" i="1"/>
  <c r="Z14039" i="1"/>
  <c r="Z14038" i="1"/>
  <c r="Z14037" i="1"/>
  <c r="Z14036" i="1"/>
  <c r="Z14035" i="1"/>
  <c r="Z14034" i="1"/>
  <c r="Z14033" i="1"/>
  <c r="Z14032" i="1"/>
  <c r="Z14031" i="1"/>
  <c r="Z14030" i="1"/>
  <c r="Z14029" i="1"/>
  <c r="Z14028" i="1"/>
  <c r="Z14027" i="1"/>
  <c r="Z14026" i="1"/>
  <c r="Z14025" i="1"/>
  <c r="Z14024" i="1"/>
  <c r="Z14023" i="1"/>
  <c r="Z14022" i="1"/>
  <c r="Z14021" i="1"/>
  <c r="Z14020" i="1"/>
  <c r="Z14019" i="1"/>
  <c r="Z14018" i="1"/>
  <c r="Z14017" i="1"/>
  <c r="Z14016" i="1"/>
  <c r="Z14015" i="1"/>
  <c r="Z14014" i="1"/>
  <c r="Z14013" i="1"/>
  <c r="Z14012" i="1"/>
  <c r="Z14011" i="1"/>
  <c r="Z14010" i="1"/>
  <c r="Z14009" i="1"/>
  <c r="Z14008" i="1"/>
  <c r="Z14007" i="1"/>
  <c r="Z14006" i="1"/>
  <c r="Z14005" i="1"/>
  <c r="Z14004" i="1"/>
  <c r="Z14003" i="1"/>
  <c r="Z14002" i="1"/>
  <c r="Z14001" i="1"/>
  <c r="Z14000" i="1"/>
  <c r="Z13999" i="1"/>
  <c r="Z13998" i="1"/>
  <c r="Z13997" i="1"/>
  <c r="Z13996" i="1"/>
  <c r="Z13995" i="1"/>
  <c r="Z13994" i="1"/>
  <c r="Z13993" i="1"/>
  <c r="Z13992" i="1"/>
  <c r="Z13991" i="1"/>
  <c r="Z13990" i="1"/>
  <c r="Z13989" i="1"/>
  <c r="Z13988" i="1"/>
  <c r="Z13987" i="1"/>
  <c r="Z13986" i="1"/>
  <c r="Z13985" i="1"/>
  <c r="Z13984" i="1"/>
  <c r="Z13983" i="1"/>
  <c r="Z13982" i="1"/>
  <c r="Z13981" i="1"/>
  <c r="Z13980" i="1"/>
  <c r="Z13979" i="1"/>
  <c r="Z13978" i="1"/>
  <c r="Z13977" i="1"/>
  <c r="Z13976" i="1"/>
  <c r="Z13975" i="1"/>
  <c r="Z13974" i="1"/>
  <c r="Z13973" i="1"/>
  <c r="Z13972" i="1"/>
  <c r="Z13971" i="1"/>
  <c r="Z13970" i="1"/>
  <c r="Z13969" i="1"/>
  <c r="Z13968" i="1"/>
  <c r="Z13967" i="1"/>
  <c r="Z13966" i="1"/>
  <c r="Z13965" i="1"/>
  <c r="Z13964" i="1"/>
  <c r="Z13963" i="1"/>
  <c r="Z13962" i="1"/>
  <c r="Z13961" i="1"/>
  <c r="Z13960" i="1"/>
  <c r="Z13959" i="1"/>
  <c r="Z13958" i="1"/>
  <c r="Z13957" i="1"/>
  <c r="Z13956" i="1"/>
  <c r="Z13955" i="1"/>
  <c r="Z13954" i="1"/>
  <c r="Z13953" i="1"/>
  <c r="Z13952" i="1"/>
  <c r="Z13951" i="1"/>
  <c r="Z13950" i="1"/>
  <c r="Z13949" i="1"/>
  <c r="Z13948" i="1"/>
  <c r="Z13947" i="1"/>
  <c r="Z13946" i="1"/>
  <c r="Z13945" i="1"/>
  <c r="Z13944" i="1"/>
  <c r="Z13943" i="1"/>
  <c r="Z13942" i="1"/>
  <c r="Z13941" i="1"/>
  <c r="Z13940" i="1"/>
  <c r="Z13939" i="1"/>
  <c r="Z13938" i="1"/>
  <c r="Z13937" i="1"/>
  <c r="Z13936" i="1"/>
  <c r="Z13935" i="1"/>
  <c r="Z13934" i="1"/>
  <c r="Z13933" i="1"/>
  <c r="Z13932" i="1"/>
  <c r="Z13931" i="1"/>
  <c r="Z13930" i="1"/>
  <c r="Z13929" i="1"/>
  <c r="Z13928" i="1"/>
  <c r="Z13927" i="1"/>
  <c r="Z13926" i="1"/>
  <c r="Z13925" i="1"/>
  <c r="Z13924" i="1"/>
  <c r="Z13923" i="1"/>
  <c r="Z13922" i="1"/>
  <c r="Z13921" i="1"/>
  <c r="Z13920" i="1"/>
  <c r="Z13919" i="1"/>
  <c r="Z13918" i="1"/>
  <c r="Z13917" i="1"/>
  <c r="Z13916" i="1"/>
  <c r="Z13915" i="1"/>
  <c r="Z13914" i="1"/>
  <c r="Z13913" i="1"/>
  <c r="Z13912" i="1"/>
  <c r="Z13911" i="1"/>
  <c r="Z13910" i="1"/>
  <c r="Z13909" i="1"/>
  <c r="Z13908" i="1"/>
  <c r="Z13907" i="1"/>
  <c r="Z13906" i="1"/>
  <c r="Z13905" i="1"/>
  <c r="Z13904" i="1"/>
  <c r="Z13903" i="1"/>
  <c r="Z13902" i="1"/>
  <c r="Z13901" i="1"/>
  <c r="Z13900" i="1"/>
  <c r="Z13899" i="1"/>
  <c r="Z13898" i="1"/>
  <c r="Z13897" i="1"/>
  <c r="Z13896" i="1"/>
  <c r="Z13895" i="1"/>
  <c r="Z13894" i="1"/>
  <c r="Z13893" i="1"/>
  <c r="Z13892" i="1"/>
  <c r="Z13891" i="1"/>
  <c r="Z13890" i="1"/>
  <c r="Z13889" i="1"/>
  <c r="Z13888" i="1"/>
  <c r="Z13887" i="1"/>
  <c r="Z13886" i="1"/>
  <c r="Z13885" i="1"/>
  <c r="Z13884" i="1"/>
  <c r="Z13883" i="1"/>
  <c r="Z13882" i="1"/>
  <c r="Z13881" i="1"/>
  <c r="Z13880" i="1"/>
  <c r="Z13879" i="1"/>
  <c r="Z13878" i="1"/>
  <c r="Z13877" i="1"/>
  <c r="Z13876" i="1"/>
  <c r="Z13875" i="1"/>
  <c r="Z13874" i="1"/>
  <c r="Z13873" i="1"/>
  <c r="Z13872" i="1"/>
  <c r="Z13871" i="1"/>
  <c r="Z13870" i="1"/>
  <c r="Z13869" i="1"/>
  <c r="Z13868" i="1"/>
  <c r="Z13867" i="1"/>
  <c r="Z13866" i="1"/>
  <c r="Z13865" i="1"/>
  <c r="Z13864" i="1"/>
  <c r="Z13863" i="1"/>
  <c r="Z13862" i="1"/>
  <c r="Z13861" i="1"/>
  <c r="Z13860" i="1"/>
  <c r="Z13859" i="1"/>
  <c r="Z13858" i="1"/>
  <c r="Z13857" i="1"/>
  <c r="Z13856" i="1"/>
  <c r="Z13855" i="1"/>
  <c r="Z13854" i="1"/>
  <c r="Z13853" i="1"/>
  <c r="Z13852" i="1"/>
  <c r="Z13851" i="1"/>
  <c r="Z13850" i="1"/>
  <c r="Z13849" i="1"/>
  <c r="Z13848" i="1"/>
  <c r="Z13847" i="1"/>
  <c r="Z13846" i="1"/>
  <c r="Z13845" i="1"/>
  <c r="Z13844" i="1"/>
  <c r="Z13843" i="1"/>
  <c r="Z13842" i="1"/>
  <c r="Z13841" i="1"/>
  <c r="Z13840" i="1"/>
  <c r="Z13839" i="1"/>
  <c r="Z13838" i="1"/>
  <c r="Z13837" i="1"/>
  <c r="Z13836" i="1"/>
  <c r="Z13835" i="1"/>
  <c r="Z13834" i="1"/>
  <c r="Z13833" i="1"/>
  <c r="Z13832" i="1"/>
  <c r="Z13831" i="1"/>
  <c r="Z13830" i="1"/>
  <c r="Z13829" i="1"/>
  <c r="Z13828" i="1"/>
  <c r="Z13827" i="1"/>
  <c r="Z13826" i="1"/>
  <c r="Z13825" i="1"/>
  <c r="Z13824" i="1"/>
  <c r="Z13823" i="1"/>
  <c r="Z13822" i="1"/>
  <c r="Z13821" i="1"/>
  <c r="Z13820" i="1"/>
  <c r="Z13819" i="1"/>
  <c r="Z13818" i="1"/>
  <c r="Z13817" i="1"/>
  <c r="Z13816" i="1"/>
  <c r="Z13815" i="1"/>
  <c r="Z13814" i="1"/>
  <c r="Z13813" i="1"/>
  <c r="Z13812" i="1"/>
  <c r="Z13811" i="1"/>
  <c r="Z13810" i="1"/>
  <c r="Z13809" i="1"/>
  <c r="Z13808" i="1"/>
  <c r="Z13807" i="1"/>
  <c r="Z13806" i="1"/>
  <c r="Z13805" i="1"/>
  <c r="Z13804" i="1"/>
  <c r="Z13803" i="1"/>
  <c r="Z13802" i="1"/>
  <c r="Z13801" i="1"/>
  <c r="Z13800" i="1"/>
  <c r="Z13799" i="1"/>
  <c r="Z13798" i="1"/>
  <c r="Z13797" i="1"/>
  <c r="Z13796" i="1"/>
  <c r="Z13795" i="1"/>
  <c r="Z13794" i="1"/>
  <c r="Z13793" i="1"/>
  <c r="Z13792" i="1"/>
  <c r="Z13791" i="1"/>
  <c r="Z13790" i="1"/>
  <c r="Z13789" i="1"/>
  <c r="Z13788" i="1"/>
  <c r="Z13787" i="1"/>
  <c r="Z13786" i="1"/>
  <c r="Z13785" i="1"/>
  <c r="Z13784" i="1"/>
  <c r="Z13783" i="1"/>
  <c r="Z13782" i="1"/>
  <c r="Z13781" i="1"/>
  <c r="Z13780" i="1"/>
  <c r="Z13779" i="1"/>
  <c r="Z13778" i="1"/>
  <c r="Z13777" i="1"/>
  <c r="Z13776" i="1"/>
  <c r="Z13775" i="1"/>
  <c r="Z13774" i="1"/>
  <c r="Z13773" i="1"/>
  <c r="Z13772" i="1"/>
  <c r="Z13771" i="1"/>
  <c r="Z13770" i="1"/>
  <c r="Z13769" i="1"/>
  <c r="Z13768" i="1"/>
  <c r="Z13767" i="1"/>
  <c r="Z13766" i="1"/>
  <c r="Z13765" i="1"/>
  <c r="Z13764" i="1"/>
  <c r="Z13763" i="1"/>
  <c r="Z13762" i="1"/>
  <c r="Z13761" i="1"/>
  <c r="Z13760" i="1"/>
  <c r="Z13759" i="1"/>
  <c r="Z13758" i="1"/>
  <c r="Z13757" i="1"/>
  <c r="Z13756" i="1"/>
  <c r="Z13755" i="1"/>
  <c r="Z13754" i="1"/>
  <c r="Z13753" i="1"/>
  <c r="Z13752" i="1"/>
  <c r="Z13751" i="1"/>
  <c r="Z13750" i="1"/>
  <c r="Z13749" i="1"/>
  <c r="Z13748" i="1"/>
  <c r="Z13747" i="1"/>
  <c r="Z13746" i="1"/>
  <c r="Z13745" i="1"/>
  <c r="Z13744" i="1"/>
  <c r="Z13743" i="1"/>
  <c r="Z13742" i="1"/>
  <c r="Z13741" i="1"/>
  <c r="Z13740" i="1"/>
  <c r="Z13739" i="1"/>
  <c r="Z13738" i="1"/>
  <c r="Z13737" i="1"/>
  <c r="Z13736" i="1"/>
  <c r="Z13735" i="1"/>
  <c r="Z13734" i="1"/>
  <c r="Z13733" i="1"/>
  <c r="Z13732" i="1"/>
  <c r="Z13731" i="1"/>
  <c r="Z13730" i="1"/>
  <c r="Z13729" i="1"/>
  <c r="Z13728" i="1"/>
  <c r="Z13727" i="1"/>
  <c r="Z13726" i="1"/>
  <c r="Z13725" i="1"/>
  <c r="Z13724" i="1"/>
  <c r="Z13723" i="1"/>
  <c r="Z13722" i="1"/>
  <c r="Z13721" i="1"/>
  <c r="Z13720" i="1"/>
  <c r="Z13719" i="1"/>
  <c r="Z13718" i="1"/>
  <c r="Z13717" i="1"/>
  <c r="Z13716" i="1"/>
  <c r="Z13715" i="1"/>
  <c r="Z13714" i="1"/>
  <c r="Z13713" i="1"/>
  <c r="Z13712" i="1"/>
  <c r="Z13711" i="1"/>
  <c r="Z13710" i="1"/>
  <c r="Z13709" i="1"/>
  <c r="Z13708" i="1"/>
  <c r="Z13707" i="1"/>
  <c r="Z13706" i="1"/>
  <c r="Z13705" i="1"/>
  <c r="Z13704" i="1"/>
  <c r="Z13703" i="1"/>
  <c r="Z13702" i="1"/>
  <c r="Z13701" i="1"/>
  <c r="Z13700" i="1"/>
  <c r="Z13699" i="1"/>
  <c r="Z13698" i="1"/>
  <c r="Z13697" i="1"/>
  <c r="Z13696" i="1"/>
  <c r="Z13695" i="1"/>
  <c r="Z13694" i="1"/>
  <c r="Z13693" i="1"/>
  <c r="Z13692" i="1"/>
  <c r="Z13691" i="1"/>
  <c r="Z13690" i="1"/>
  <c r="Z13689" i="1"/>
  <c r="Z13688" i="1"/>
  <c r="Z13687" i="1"/>
  <c r="Z13686" i="1"/>
  <c r="Z13685" i="1"/>
  <c r="Z13684" i="1"/>
  <c r="Z13683" i="1"/>
  <c r="Z13682" i="1"/>
  <c r="Z13681" i="1"/>
  <c r="Z13680" i="1"/>
  <c r="Z13679" i="1"/>
  <c r="Z13678" i="1"/>
  <c r="Z13677" i="1"/>
  <c r="Z13676" i="1"/>
  <c r="Z13675" i="1"/>
  <c r="Z13674" i="1"/>
  <c r="Z13673" i="1"/>
  <c r="Z13672" i="1"/>
  <c r="Z13671" i="1"/>
  <c r="Z13670" i="1"/>
  <c r="Z13669" i="1"/>
  <c r="Z13668" i="1"/>
  <c r="Z13667" i="1"/>
  <c r="Z13666" i="1"/>
  <c r="Z13665" i="1"/>
  <c r="Z13664" i="1"/>
  <c r="Z13663" i="1"/>
  <c r="Z13662" i="1"/>
  <c r="Z13661" i="1"/>
  <c r="Z13660" i="1"/>
  <c r="Z13659" i="1"/>
  <c r="Z13658" i="1"/>
  <c r="Z13657" i="1"/>
  <c r="Z13656" i="1"/>
  <c r="Z13655" i="1"/>
  <c r="Z13654" i="1"/>
  <c r="Z13653" i="1"/>
  <c r="Z13652" i="1"/>
  <c r="Z13651" i="1"/>
  <c r="Z13650" i="1"/>
  <c r="Z13649" i="1"/>
  <c r="Z13648" i="1"/>
  <c r="Z13647" i="1"/>
  <c r="Z13646" i="1"/>
  <c r="Z13645" i="1"/>
  <c r="Z13644" i="1"/>
  <c r="Z13643" i="1"/>
  <c r="Z13642" i="1"/>
  <c r="Z13641" i="1"/>
  <c r="Z13640" i="1"/>
  <c r="Z13639" i="1"/>
  <c r="Z13638" i="1"/>
  <c r="Z13637" i="1"/>
  <c r="Z13636" i="1"/>
  <c r="Z13635" i="1"/>
  <c r="Z13634" i="1"/>
  <c r="Z13633" i="1"/>
  <c r="Z13632" i="1"/>
  <c r="Z13631" i="1"/>
  <c r="Z13630" i="1"/>
  <c r="Z13629" i="1"/>
  <c r="Z13628" i="1"/>
  <c r="Z13627" i="1"/>
  <c r="Z13626" i="1"/>
  <c r="Z13625" i="1"/>
  <c r="Z13624" i="1"/>
  <c r="Z13623" i="1"/>
  <c r="Z13622" i="1"/>
  <c r="Z13621" i="1"/>
  <c r="Z13620" i="1"/>
  <c r="Z13619" i="1"/>
  <c r="Z13618" i="1"/>
  <c r="Z13617" i="1"/>
  <c r="Z13616" i="1"/>
  <c r="Z13615" i="1"/>
  <c r="Z13614" i="1"/>
  <c r="Z13613" i="1"/>
  <c r="Z13612" i="1"/>
  <c r="Z13611" i="1"/>
  <c r="Z13610" i="1"/>
  <c r="Z13609" i="1"/>
  <c r="Z13608" i="1"/>
  <c r="Z13607" i="1"/>
  <c r="Z13606" i="1"/>
  <c r="Z13605" i="1"/>
  <c r="Z13604" i="1"/>
  <c r="Z13603" i="1"/>
  <c r="Z13602" i="1"/>
  <c r="Z13601" i="1"/>
  <c r="Z13600" i="1"/>
  <c r="Z13599" i="1"/>
  <c r="Z13598" i="1"/>
  <c r="Z13597" i="1"/>
  <c r="Z13596" i="1"/>
  <c r="Z13595" i="1"/>
  <c r="Z13594" i="1"/>
  <c r="Z13593" i="1"/>
  <c r="Z13592" i="1"/>
  <c r="Z13591" i="1"/>
  <c r="Z13590" i="1"/>
  <c r="Z13589" i="1"/>
  <c r="Z13588" i="1"/>
  <c r="Z13587" i="1"/>
  <c r="Z13586" i="1"/>
  <c r="Z13585" i="1"/>
  <c r="Z13584" i="1"/>
  <c r="Z13583" i="1"/>
  <c r="Z13582" i="1"/>
  <c r="Z13581" i="1"/>
  <c r="Z13580" i="1"/>
  <c r="Z13579" i="1"/>
  <c r="Z13578" i="1"/>
  <c r="Z13577" i="1"/>
  <c r="Z13576" i="1"/>
  <c r="Z13575" i="1"/>
  <c r="Z13574" i="1"/>
  <c r="Z13573" i="1"/>
  <c r="Z13572" i="1"/>
  <c r="Z13571" i="1"/>
  <c r="Z13570" i="1"/>
  <c r="Z13569" i="1"/>
  <c r="Z13568" i="1"/>
  <c r="Z13567" i="1"/>
  <c r="Z13566" i="1"/>
  <c r="Z13565" i="1"/>
  <c r="Z13564" i="1"/>
  <c r="Z13563" i="1"/>
  <c r="Z13562" i="1"/>
  <c r="Z13561" i="1"/>
  <c r="Z13560" i="1"/>
  <c r="Z13559" i="1"/>
  <c r="Z13558" i="1"/>
  <c r="Z13557" i="1"/>
  <c r="Z13556" i="1"/>
  <c r="Z13555" i="1"/>
  <c r="Z13554" i="1"/>
  <c r="Z13553" i="1"/>
  <c r="Z13552" i="1"/>
  <c r="Z13551" i="1"/>
  <c r="Z13550" i="1"/>
  <c r="Z13549" i="1"/>
  <c r="Z13548" i="1"/>
  <c r="Z13547" i="1"/>
  <c r="Z13546" i="1"/>
  <c r="Z13545" i="1"/>
  <c r="Z13544" i="1"/>
  <c r="Z13543" i="1"/>
  <c r="Z13542" i="1"/>
  <c r="Z13541" i="1"/>
  <c r="Z13540" i="1"/>
  <c r="Z13539" i="1"/>
  <c r="Z13538" i="1"/>
  <c r="Z13537" i="1"/>
  <c r="Z13536" i="1"/>
  <c r="Z13535" i="1"/>
  <c r="Z13534" i="1"/>
  <c r="Z13533" i="1"/>
  <c r="Z13532" i="1"/>
  <c r="Z13531" i="1"/>
  <c r="Z13530" i="1"/>
  <c r="Z13529" i="1"/>
  <c r="Z13528" i="1"/>
  <c r="Z13527" i="1"/>
  <c r="Z13526" i="1"/>
  <c r="Z13525" i="1"/>
  <c r="Z13524" i="1"/>
  <c r="Z13523" i="1"/>
  <c r="Z13522" i="1"/>
  <c r="Z13521" i="1"/>
  <c r="Z13520" i="1"/>
  <c r="Z13519" i="1"/>
  <c r="Z13518" i="1"/>
  <c r="Z13517" i="1"/>
  <c r="Z13516" i="1"/>
  <c r="Z13515" i="1"/>
  <c r="Z13514" i="1"/>
  <c r="Z13513" i="1"/>
  <c r="Z13512" i="1"/>
  <c r="Z13511" i="1"/>
  <c r="Z13510" i="1"/>
  <c r="Z13509" i="1"/>
  <c r="Z13508" i="1"/>
  <c r="Z13507" i="1"/>
  <c r="Z13506" i="1"/>
  <c r="Z13505" i="1"/>
  <c r="Z13504" i="1"/>
  <c r="Z13503" i="1"/>
  <c r="Z13502" i="1"/>
  <c r="Z13501" i="1"/>
  <c r="Z13500" i="1"/>
  <c r="Z13499" i="1"/>
  <c r="Z13498" i="1"/>
  <c r="Z13497" i="1"/>
  <c r="Z13496" i="1"/>
  <c r="Z13495" i="1"/>
  <c r="Z13494" i="1"/>
  <c r="Z13493" i="1"/>
  <c r="Z13492" i="1"/>
  <c r="Z13491" i="1"/>
  <c r="Z13490" i="1"/>
  <c r="Z13489" i="1"/>
  <c r="Z13488" i="1"/>
  <c r="Z13487" i="1"/>
  <c r="Z13486" i="1"/>
  <c r="Z13485" i="1"/>
  <c r="Z13484" i="1"/>
  <c r="Z13483" i="1"/>
  <c r="Z13482" i="1"/>
  <c r="Z13481" i="1"/>
  <c r="Z13480" i="1"/>
  <c r="Z13479" i="1"/>
  <c r="Z13478" i="1"/>
  <c r="Z13477" i="1"/>
  <c r="Z13476" i="1"/>
  <c r="Z13475" i="1"/>
  <c r="Z13474" i="1"/>
  <c r="Z13473" i="1"/>
  <c r="Z13472" i="1"/>
  <c r="Z13471" i="1"/>
  <c r="Z13470" i="1"/>
  <c r="Z13469" i="1"/>
  <c r="Z13468" i="1"/>
  <c r="Z13467" i="1"/>
  <c r="Z13466" i="1"/>
  <c r="Z13465" i="1"/>
  <c r="Z13464" i="1"/>
  <c r="Z13463" i="1"/>
  <c r="Z13462" i="1"/>
  <c r="Z13461" i="1"/>
  <c r="Z13460" i="1"/>
  <c r="Z13459" i="1"/>
  <c r="Z13458" i="1"/>
  <c r="Z13457" i="1"/>
  <c r="Z13456" i="1"/>
  <c r="Z13455" i="1"/>
  <c r="Z13454" i="1"/>
  <c r="Z13453" i="1"/>
  <c r="Z13452" i="1"/>
  <c r="Z13451" i="1"/>
  <c r="Z13450" i="1"/>
  <c r="Z13449" i="1"/>
  <c r="Z13448" i="1"/>
  <c r="Z13447" i="1"/>
  <c r="Z13446" i="1"/>
  <c r="Z13445" i="1"/>
  <c r="Z13444" i="1"/>
  <c r="Z13443" i="1"/>
  <c r="Z13442" i="1"/>
  <c r="Z13441" i="1"/>
  <c r="Z13440" i="1"/>
  <c r="Z13439" i="1"/>
  <c r="Z13438" i="1"/>
  <c r="Z13437" i="1"/>
  <c r="Z13436" i="1"/>
  <c r="Z13435" i="1"/>
  <c r="Z13434" i="1"/>
  <c r="Z13433" i="1"/>
  <c r="Z13432" i="1"/>
  <c r="Z13431" i="1"/>
  <c r="Z13430" i="1"/>
  <c r="Z13429" i="1"/>
  <c r="Z13428" i="1"/>
  <c r="Z13427" i="1"/>
  <c r="Z13426" i="1"/>
  <c r="Z13425" i="1"/>
  <c r="Z13424" i="1"/>
  <c r="Z13423" i="1"/>
  <c r="Z13422" i="1"/>
  <c r="Z13421" i="1"/>
  <c r="Z13420" i="1"/>
  <c r="Z13419" i="1"/>
  <c r="Z13418" i="1"/>
  <c r="Z13417" i="1"/>
  <c r="Z13416" i="1"/>
  <c r="Z13415" i="1"/>
  <c r="Z13414" i="1"/>
  <c r="Z13413" i="1"/>
  <c r="Z13412" i="1"/>
  <c r="Z13411" i="1"/>
  <c r="Z13410" i="1"/>
  <c r="Z13409" i="1"/>
  <c r="Z13408" i="1"/>
  <c r="Z13407" i="1"/>
  <c r="Z13406" i="1"/>
  <c r="Z13405" i="1"/>
  <c r="Z13404" i="1"/>
  <c r="Z13403" i="1"/>
  <c r="Z13402" i="1"/>
  <c r="Z13401" i="1"/>
  <c r="Z13400" i="1"/>
  <c r="Z13399" i="1"/>
  <c r="Z13398" i="1"/>
  <c r="Z13397" i="1"/>
  <c r="Z13396" i="1"/>
  <c r="Z13395" i="1"/>
  <c r="Z13394" i="1"/>
  <c r="Z13393" i="1"/>
  <c r="Z13392" i="1"/>
  <c r="Z13391" i="1"/>
  <c r="Z13390" i="1"/>
  <c r="Z13389" i="1"/>
  <c r="Z13388" i="1"/>
  <c r="Z13387" i="1"/>
  <c r="Z13386" i="1"/>
  <c r="Z13385" i="1"/>
  <c r="Z13384" i="1"/>
  <c r="Z13383" i="1"/>
  <c r="Z13382" i="1"/>
  <c r="Z13381" i="1"/>
  <c r="Z13380" i="1"/>
  <c r="Z13379" i="1"/>
  <c r="Z13378" i="1"/>
  <c r="Z13377" i="1"/>
  <c r="Z13376" i="1"/>
  <c r="Z13375" i="1"/>
  <c r="Z13374" i="1"/>
  <c r="Z13373" i="1"/>
  <c r="Z13372" i="1"/>
  <c r="Z13371" i="1"/>
  <c r="Z13370" i="1"/>
  <c r="Z13369" i="1"/>
  <c r="Z13368" i="1"/>
  <c r="Z13367" i="1"/>
  <c r="Z13366" i="1"/>
  <c r="Z13365" i="1"/>
  <c r="Z13364" i="1"/>
  <c r="Z13363" i="1"/>
  <c r="Z13362" i="1"/>
  <c r="Z13361" i="1"/>
  <c r="Z13360" i="1"/>
  <c r="Z13359" i="1"/>
  <c r="Z13358" i="1"/>
  <c r="Z13357" i="1"/>
  <c r="Z13356" i="1"/>
  <c r="Z13355" i="1"/>
  <c r="Z13354" i="1"/>
  <c r="Z13353" i="1"/>
  <c r="Z13352" i="1"/>
  <c r="Z13351" i="1"/>
  <c r="Z13350" i="1"/>
  <c r="Z13349" i="1"/>
  <c r="Z13348" i="1"/>
  <c r="Z13347" i="1"/>
  <c r="Z13346" i="1"/>
  <c r="Z13345" i="1"/>
  <c r="Z13344" i="1"/>
  <c r="Z13343" i="1"/>
  <c r="Z13342" i="1"/>
  <c r="Z13341" i="1"/>
  <c r="Z13340" i="1"/>
  <c r="Z13339" i="1"/>
  <c r="Z13338" i="1"/>
  <c r="Z13337" i="1"/>
  <c r="Z13336" i="1"/>
  <c r="Z13335" i="1"/>
  <c r="Z13334" i="1"/>
  <c r="Z13333" i="1"/>
  <c r="Z13332" i="1"/>
  <c r="Z13331" i="1"/>
  <c r="Z13330" i="1"/>
  <c r="Z13329" i="1"/>
  <c r="Z13328" i="1"/>
  <c r="Z13327" i="1"/>
  <c r="Z13326" i="1"/>
  <c r="Z13325" i="1"/>
  <c r="Z13324" i="1"/>
  <c r="Z13323" i="1"/>
  <c r="Z13322" i="1"/>
  <c r="Z13321" i="1"/>
  <c r="Z13320" i="1"/>
  <c r="Z13319" i="1"/>
  <c r="Z13318" i="1"/>
  <c r="Z13317" i="1"/>
  <c r="Z13316" i="1"/>
  <c r="Z13315" i="1"/>
  <c r="Z13314" i="1"/>
  <c r="Z13313" i="1"/>
  <c r="Z13312" i="1"/>
  <c r="Z13311" i="1"/>
  <c r="Z13310" i="1"/>
  <c r="Z13309" i="1"/>
  <c r="Z13308" i="1"/>
  <c r="Z13307" i="1"/>
  <c r="Z13306" i="1"/>
  <c r="Z13305" i="1"/>
  <c r="Z13304" i="1"/>
  <c r="Z13303" i="1"/>
  <c r="Z13302" i="1"/>
  <c r="Z13301" i="1"/>
  <c r="Z13300" i="1"/>
  <c r="Z13299" i="1"/>
  <c r="Z13298" i="1"/>
  <c r="Z13297" i="1"/>
  <c r="Z13296" i="1"/>
  <c r="Z13295" i="1"/>
  <c r="Z13294" i="1"/>
  <c r="Z13293" i="1"/>
  <c r="Z13292" i="1"/>
  <c r="Z13291" i="1"/>
  <c r="Z13290" i="1"/>
  <c r="Z13289" i="1"/>
  <c r="Z13288" i="1"/>
  <c r="Z13287" i="1"/>
  <c r="Z13286" i="1"/>
  <c r="Z13285" i="1"/>
  <c r="Z13284" i="1"/>
  <c r="Z13283" i="1"/>
  <c r="Z13282" i="1"/>
  <c r="Z13281" i="1"/>
  <c r="Z13280" i="1"/>
  <c r="Z13279" i="1"/>
  <c r="Z13278" i="1"/>
  <c r="Z13277" i="1"/>
  <c r="Z13276" i="1"/>
  <c r="Z13275" i="1"/>
  <c r="Z13274" i="1"/>
  <c r="Z13273" i="1"/>
  <c r="Z13272" i="1"/>
  <c r="Z13271" i="1"/>
  <c r="Z13270" i="1"/>
  <c r="Z13269" i="1"/>
  <c r="Z13268" i="1"/>
  <c r="Z13267" i="1"/>
  <c r="Z13266" i="1"/>
  <c r="Z13265" i="1"/>
  <c r="Z13264" i="1"/>
  <c r="Z13263" i="1"/>
  <c r="Z13262" i="1"/>
  <c r="Z13261" i="1"/>
  <c r="Z13260" i="1"/>
  <c r="Z13259" i="1"/>
  <c r="Z13258" i="1"/>
  <c r="Z13257" i="1"/>
  <c r="Z13256" i="1"/>
  <c r="Z13255" i="1"/>
  <c r="Z13254" i="1"/>
  <c r="Z13253" i="1"/>
  <c r="Z13252" i="1"/>
  <c r="Z13251" i="1"/>
  <c r="Z13250" i="1"/>
  <c r="Z13249" i="1"/>
  <c r="Z13248" i="1"/>
  <c r="Z13247" i="1"/>
  <c r="Z13246" i="1"/>
  <c r="Z13245" i="1"/>
  <c r="Z13244" i="1"/>
  <c r="Z13243" i="1"/>
  <c r="Z13242" i="1"/>
  <c r="Z13241" i="1"/>
  <c r="Z13240" i="1"/>
  <c r="Z13239" i="1"/>
  <c r="Z13238" i="1"/>
  <c r="Z13237" i="1"/>
  <c r="Z13236" i="1"/>
  <c r="Z13235" i="1"/>
  <c r="Z13234" i="1"/>
  <c r="Z13233" i="1"/>
  <c r="Z13232" i="1"/>
  <c r="Z13231" i="1"/>
  <c r="Z13230" i="1"/>
  <c r="Z13229" i="1"/>
  <c r="Z13228" i="1"/>
  <c r="Z13227" i="1"/>
  <c r="Z13226" i="1"/>
  <c r="Z13225" i="1"/>
  <c r="Z13224" i="1"/>
  <c r="Z13223" i="1"/>
  <c r="Z13222" i="1"/>
  <c r="Z13221" i="1"/>
  <c r="Z13220" i="1"/>
  <c r="Z13219" i="1"/>
  <c r="Z13218" i="1"/>
  <c r="Z13217" i="1"/>
  <c r="Z13216" i="1"/>
  <c r="Z13215" i="1"/>
  <c r="Z13214" i="1"/>
  <c r="Z13213" i="1"/>
  <c r="Z13212" i="1"/>
  <c r="Z13211" i="1"/>
  <c r="Z13210" i="1"/>
  <c r="Z13209" i="1"/>
  <c r="Z13208" i="1"/>
  <c r="Z13207" i="1"/>
  <c r="Z13206" i="1"/>
  <c r="Z13205" i="1"/>
  <c r="Z13204" i="1"/>
  <c r="Z13203" i="1"/>
  <c r="Z13202" i="1"/>
  <c r="Z13201" i="1"/>
  <c r="Z13200" i="1"/>
  <c r="Z13199" i="1"/>
  <c r="Z13198" i="1"/>
  <c r="Z13197" i="1"/>
  <c r="Z13196" i="1"/>
  <c r="Z13195" i="1"/>
  <c r="Z13194" i="1"/>
  <c r="Z13193" i="1"/>
  <c r="Z13192" i="1"/>
  <c r="Z13191" i="1"/>
  <c r="Z13190" i="1"/>
  <c r="Z13189" i="1"/>
  <c r="Z13188" i="1"/>
  <c r="Z13187" i="1"/>
  <c r="Z13186" i="1"/>
  <c r="Z13185" i="1"/>
  <c r="Z13184" i="1"/>
  <c r="Z13183" i="1"/>
  <c r="Z13182" i="1"/>
  <c r="Z13181" i="1"/>
  <c r="Z13180" i="1"/>
  <c r="Z13179" i="1"/>
  <c r="Z13178" i="1"/>
  <c r="Z13177" i="1"/>
  <c r="Z13176" i="1"/>
  <c r="Z13175" i="1"/>
  <c r="Z13174" i="1"/>
  <c r="Z13173" i="1"/>
  <c r="Z13172" i="1"/>
  <c r="Z13171" i="1"/>
  <c r="Z13170" i="1"/>
  <c r="Z13169" i="1"/>
  <c r="Z13168" i="1"/>
  <c r="Z13167" i="1"/>
  <c r="Z13166" i="1"/>
  <c r="Z13165" i="1"/>
  <c r="Z13164" i="1"/>
  <c r="Z13163" i="1"/>
  <c r="Z13162" i="1"/>
  <c r="Z13161" i="1"/>
  <c r="Z13160" i="1"/>
  <c r="Z13159" i="1"/>
  <c r="Z13158" i="1"/>
  <c r="Z13157" i="1"/>
  <c r="Z13156" i="1"/>
  <c r="Z13155" i="1"/>
  <c r="Z13154" i="1"/>
  <c r="Z13153" i="1"/>
  <c r="Z13152" i="1"/>
  <c r="Z13151" i="1"/>
  <c r="Z13150" i="1"/>
  <c r="Z13149" i="1"/>
  <c r="Z13148" i="1"/>
  <c r="Z13147" i="1"/>
  <c r="Z13146" i="1"/>
  <c r="Z13145" i="1"/>
  <c r="Z13144" i="1"/>
  <c r="Z13143" i="1"/>
  <c r="Z13142" i="1"/>
  <c r="Z13141" i="1"/>
  <c r="Z13140" i="1"/>
  <c r="Z13139" i="1"/>
  <c r="Z13138" i="1"/>
  <c r="Z13137" i="1"/>
  <c r="Z13136" i="1"/>
  <c r="Z13135" i="1"/>
  <c r="Z13134" i="1"/>
  <c r="Z13133" i="1"/>
  <c r="Z13132" i="1"/>
  <c r="Z13131" i="1"/>
  <c r="Z13130" i="1"/>
  <c r="Z13129" i="1"/>
  <c r="Z13128" i="1"/>
  <c r="Z13127" i="1"/>
  <c r="Z13126" i="1"/>
  <c r="Z13125" i="1"/>
  <c r="Z13124" i="1"/>
  <c r="Z13123" i="1"/>
  <c r="Z13122" i="1"/>
  <c r="Z13121" i="1"/>
  <c r="Z13120" i="1"/>
  <c r="Z13119" i="1"/>
  <c r="Z13118" i="1"/>
  <c r="Z13117" i="1"/>
  <c r="Z13116" i="1"/>
  <c r="Z13115" i="1"/>
  <c r="Z13114" i="1"/>
  <c r="Z13113" i="1"/>
  <c r="Z13112" i="1"/>
  <c r="Z13111" i="1"/>
  <c r="Z13110" i="1"/>
  <c r="Z13109" i="1"/>
  <c r="Z13108" i="1"/>
  <c r="Z13107" i="1"/>
  <c r="Z13106" i="1"/>
  <c r="Z13105" i="1"/>
  <c r="Z13104" i="1"/>
  <c r="Z13103" i="1"/>
  <c r="Z13102" i="1"/>
  <c r="Z13101" i="1"/>
  <c r="Z13100" i="1"/>
  <c r="Z13099" i="1"/>
  <c r="Z13098" i="1"/>
  <c r="Z13097" i="1"/>
  <c r="Z13096" i="1"/>
  <c r="Z13095" i="1"/>
  <c r="Z13094" i="1"/>
  <c r="Z13093" i="1"/>
  <c r="Z13092" i="1"/>
  <c r="Z13091" i="1"/>
  <c r="Z13090" i="1"/>
  <c r="Z13089" i="1"/>
  <c r="Z13088" i="1"/>
  <c r="Z13087" i="1"/>
  <c r="Z13086" i="1"/>
  <c r="Z13085" i="1"/>
  <c r="Z13084" i="1"/>
  <c r="Z13083" i="1"/>
  <c r="Z13082" i="1"/>
  <c r="Z13081" i="1"/>
  <c r="Z13080" i="1"/>
  <c r="Z13079" i="1"/>
  <c r="Z13078" i="1"/>
  <c r="Z13077" i="1"/>
  <c r="Z13076" i="1"/>
  <c r="Z13075" i="1"/>
  <c r="Z13074" i="1"/>
  <c r="Z13073" i="1"/>
  <c r="Z13072" i="1"/>
  <c r="Z13071" i="1"/>
  <c r="Z13070" i="1"/>
  <c r="Z13069" i="1"/>
  <c r="Z13068" i="1"/>
  <c r="Z13067" i="1"/>
  <c r="Z13066" i="1"/>
  <c r="Z13065" i="1"/>
  <c r="Z13064" i="1"/>
  <c r="Z13063" i="1"/>
  <c r="Z13062" i="1"/>
  <c r="Z13061" i="1"/>
  <c r="Z13060" i="1"/>
  <c r="Z13059" i="1"/>
  <c r="Z13058" i="1"/>
  <c r="Z13057" i="1"/>
  <c r="Z13056" i="1"/>
  <c r="Z13055" i="1"/>
  <c r="Z13054" i="1"/>
  <c r="Z13053" i="1"/>
  <c r="Z13052" i="1"/>
  <c r="Z13051" i="1"/>
  <c r="Z13050" i="1"/>
  <c r="Z13049" i="1"/>
  <c r="Z13048" i="1"/>
  <c r="Z13047" i="1"/>
  <c r="Z13046" i="1"/>
  <c r="Z13045" i="1"/>
  <c r="Z13044" i="1"/>
  <c r="Z13043" i="1"/>
  <c r="Z13042" i="1"/>
  <c r="Z13041" i="1"/>
  <c r="Z13040" i="1"/>
  <c r="Z13039" i="1"/>
  <c r="Z13038" i="1"/>
  <c r="Z13037" i="1"/>
  <c r="Z13036" i="1"/>
  <c r="Z13035" i="1"/>
  <c r="Z13034" i="1"/>
  <c r="Z13033" i="1"/>
  <c r="Z13032" i="1"/>
  <c r="Z13031" i="1"/>
  <c r="Z13030" i="1"/>
  <c r="Z13029" i="1"/>
  <c r="Z13028" i="1"/>
  <c r="Z13027" i="1"/>
  <c r="Z13026" i="1"/>
  <c r="Z13025" i="1"/>
  <c r="Z13024" i="1"/>
  <c r="Z13023" i="1"/>
  <c r="Z13022" i="1"/>
  <c r="Z13021" i="1"/>
  <c r="Z13020" i="1"/>
  <c r="Z13019" i="1"/>
  <c r="Z13018" i="1"/>
  <c r="Z13017" i="1"/>
  <c r="Z13016" i="1"/>
  <c r="Z13015" i="1"/>
  <c r="Z13014" i="1"/>
  <c r="Z13013" i="1"/>
  <c r="Z13012" i="1"/>
  <c r="Z13011" i="1"/>
  <c r="Z13010" i="1"/>
  <c r="Z13009" i="1"/>
  <c r="Z13008" i="1"/>
  <c r="Z13007" i="1"/>
  <c r="Z13006" i="1"/>
  <c r="Z13005" i="1"/>
  <c r="Z13004" i="1"/>
  <c r="Z13003" i="1"/>
  <c r="Z13002" i="1"/>
  <c r="Z13001" i="1"/>
  <c r="Z13000" i="1"/>
  <c r="Z12999" i="1"/>
  <c r="Z12998" i="1"/>
  <c r="Z12997" i="1"/>
  <c r="Z12996" i="1"/>
  <c r="Z12995" i="1"/>
  <c r="Z12994" i="1"/>
  <c r="Z12993" i="1"/>
  <c r="Z12992" i="1"/>
  <c r="Z12991" i="1"/>
  <c r="Z12990" i="1"/>
  <c r="Z12989" i="1"/>
  <c r="Z12988" i="1"/>
  <c r="Z12987" i="1"/>
  <c r="Z12986" i="1"/>
  <c r="Z12985" i="1"/>
  <c r="Z12984" i="1"/>
  <c r="Z12983" i="1"/>
  <c r="Z12982" i="1"/>
  <c r="Z12981" i="1"/>
  <c r="Z12980" i="1"/>
  <c r="Z12979" i="1"/>
  <c r="Z12978" i="1"/>
  <c r="Z12977" i="1"/>
  <c r="Z12976" i="1"/>
  <c r="Z12975" i="1"/>
  <c r="Z12974" i="1"/>
  <c r="Z12973" i="1"/>
  <c r="Z12972" i="1"/>
  <c r="Z12971" i="1"/>
  <c r="Z12970" i="1"/>
  <c r="Z12969" i="1"/>
  <c r="Z12968" i="1"/>
  <c r="Z12967" i="1"/>
  <c r="Z12966" i="1"/>
  <c r="Z12965" i="1"/>
  <c r="Z12964" i="1"/>
  <c r="Z12963" i="1"/>
  <c r="Z12962" i="1"/>
  <c r="Z12961" i="1"/>
  <c r="Z12960" i="1"/>
  <c r="Z12959" i="1"/>
  <c r="Z12958" i="1"/>
  <c r="Z12957" i="1"/>
  <c r="Z12956" i="1"/>
  <c r="Z12955" i="1"/>
  <c r="Z12954" i="1"/>
  <c r="Z12953" i="1"/>
  <c r="Z12952" i="1"/>
  <c r="Z12951" i="1"/>
  <c r="Z12950" i="1"/>
  <c r="Z12949" i="1"/>
  <c r="Z12948" i="1"/>
  <c r="Z12947" i="1"/>
  <c r="Z12946" i="1"/>
  <c r="Z12945" i="1"/>
  <c r="Z12944" i="1"/>
  <c r="Z12943" i="1"/>
  <c r="Z12942" i="1"/>
  <c r="Z12941" i="1"/>
  <c r="Z12940" i="1"/>
  <c r="Z12939" i="1"/>
  <c r="Z12938" i="1"/>
  <c r="Z12937" i="1"/>
  <c r="Z12936" i="1"/>
  <c r="Z12935" i="1"/>
  <c r="Z12934" i="1"/>
  <c r="Z12933" i="1"/>
  <c r="Z12932" i="1"/>
  <c r="Z12931" i="1"/>
  <c r="Z12930" i="1"/>
  <c r="Z12929" i="1"/>
  <c r="Z12928" i="1"/>
  <c r="Z12927" i="1"/>
  <c r="Z12926" i="1"/>
  <c r="Z12925" i="1"/>
  <c r="Z12924" i="1"/>
  <c r="Z12923" i="1"/>
  <c r="Z12922" i="1"/>
  <c r="Z12921" i="1"/>
  <c r="Z12920" i="1"/>
  <c r="Z12919" i="1"/>
  <c r="Z12918" i="1"/>
  <c r="Z12917" i="1"/>
  <c r="Z12916" i="1"/>
  <c r="Z12915" i="1"/>
  <c r="Z12914" i="1"/>
  <c r="Z12913" i="1"/>
  <c r="Z12912" i="1"/>
  <c r="Z12911" i="1"/>
  <c r="Z12910" i="1"/>
  <c r="Z12909" i="1"/>
  <c r="Z12908" i="1"/>
  <c r="Z12907" i="1"/>
  <c r="Z12906" i="1"/>
  <c r="Z12905" i="1"/>
  <c r="Z12904" i="1"/>
  <c r="Z12903" i="1"/>
  <c r="Z12902" i="1"/>
  <c r="Z12901" i="1"/>
  <c r="Z12900" i="1"/>
  <c r="Z12899" i="1"/>
  <c r="Z12898" i="1"/>
  <c r="Z12897" i="1"/>
  <c r="Z12896" i="1"/>
  <c r="Z12895" i="1"/>
  <c r="Z12894" i="1"/>
  <c r="Z12893" i="1"/>
  <c r="Z12892" i="1"/>
  <c r="Z12891" i="1"/>
  <c r="Z12890" i="1"/>
  <c r="Z12889" i="1"/>
  <c r="Z12888" i="1"/>
  <c r="Z12887" i="1"/>
  <c r="Z12886" i="1"/>
  <c r="Z12885" i="1"/>
  <c r="Z12884" i="1"/>
  <c r="Z12883" i="1"/>
  <c r="Z12882" i="1"/>
  <c r="Z12881" i="1"/>
  <c r="Z12880" i="1"/>
  <c r="Z12879" i="1"/>
  <c r="Z12878" i="1"/>
  <c r="Z12877" i="1"/>
  <c r="Z12876" i="1"/>
  <c r="Z12875" i="1"/>
  <c r="Z12874" i="1"/>
  <c r="Z12873" i="1"/>
  <c r="Z12872" i="1"/>
  <c r="Z12871" i="1"/>
  <c r="Z12870" i="1"/>
  <c r="Z12869" i="1"/>
  <c r="Z12868" i="1"/>
  <c r="Z12867" i="1"/>
  <c r="Z12866" i="1"/>
  <c r="Z12865" i="1"/>
  <c r="Z12864" i="1"/>
  <c r="Z12863" i="1"/>
  <c r="Z12862" i="1"/>
  <c r="Z12861" i="1"/>
  <c r="Z12860" i="1"/>
  <c r="Z12859" i="1"/>
  <c r="Z12858" i="1"/>
  <c r="Z12857" i="1"/>
  <c r="Z12856" i="1"/>
  <c r="Z12855" i="1"/>
  <c r="Z12854" i="1"/>
  <c r="Z12853" i="1"/>
  <c r="Z12852" i="1"/>
  <c r="Z12851" i="1"/>
  <c r="Z12850" i="1"/>
  <c r="Z12849" i="1"/>
  <c r="Z12848" i="1"/>
  <c r="Z12847" i="1"/>
  <c r="Z12846" i="1"/>
  <c r="Z12845" i="1"/>
  <c r="Z12844" i="1"/>
  <c r="Z12843" i="1"/>
  <c r="Z12842" i="1"/>
  <c r="Z12841" i="1"/>
  <c r="Z12840" i="1"/>
  <c r="Z12839" i="1"/>
  <c r="Z12838" i="1"/>
  <c r="Z12837" i="1"/>
  <c r="Z12836" i="1"/>
  <c r="Z12835" i="1"/>
  <c r="Z12834" i="1"/>
  <c r="Z12833" i="1"/>
  <c r="Z12832" i="1"/>
  <c r="Z12831" i="1"/>
  <c r="Z12830" i="1"/>
  <c r="Z12829" i="1"/>
  <c r="Z12828" i="1"/>
  <c r="Z12827" i="1"/>
  <c r="Z12826" i="1"/>
  <c r="Z12825" i="1"/>
  <c r="Z12824" i="1"/>
  <c r="Z12823" i="1"/>
  <c r="Z12822" i="1"/>
  <c r="Z12821" i="1"/>
  <c r="Z12820" i="1"/>
  <c r="Z12819" i="1"/>
  <c r="Z12818" i="1"/>
  <c r="Z12817" i="1"/>
  <c r="Z12816" i="1"/>
  <c r="Z12815" i="1"/>
  <c r="Z12814" i="1"/>
  <c r="Z12813" i="1"/>
  <c r="Z12812" i="1"/>
  <c r="Z12811" i="1"/>
  <c r="Z12810" i="1"/>
  <c r="Z12809" i="1"/>
  <c r="Z12808" i="1"/>
  <c r="Z12807" i="1"/>
  <c r="Z12806" i="1"/>
  <c r="Z12805" i="1"/>
  <c r="Z12804" i="1"/>
  <c r="Z12803" i="1"/>
  <c r="Z12802" i="1"/>
  <c r="Z12801" i="1"/>
  <c r="Z12800" i="1"/>
  <c r="Z12799" i="1"/>
  <c r="Z12798" i="1"/>
  <c r="Z12797" i="1"/>
  <c r="Z12796" i="1"/>
  <c r="Z12795" i="1"/>
  <c r="Z12794" i="1"/>
  <c r="Z12793" i="1"/>
  <c r="Z12792" i="1"/>
  <c r="Z12791" i="1"/>
  <c r="Z12790" i="1"/>
  <c r="Z12789" i="1"/>
  <c r="Z12788" i="1"/>
  <c r="Z12787" i="1"/>
  <c r="Z12786" i="1"/>
  <c r="Z12785" i="1"/>
  <c r="Z12784" i="1"/>
  <c r="Z12783" i="1"/>
  <c r="Z12782" i="1"/>
  <c r="Z12781" i="1"/>
  <c r="Z12780" i="1"/>
  <c r="Z12779" i="1"/>
  <c r="Z12778" i="1"/>
  <c r="Z12777" i="1"/>
  <c r="Z12776" i="1"/>
  <c r="Z12775" i="1"/>
  <c r="Z12774" i="1"/>
  <c r="Z12773" i="1"/>
  <c r="Z12772" i="1"/>
  <c r="Z12771" i="1"/>
  <c r="Z12770" i="1"/>
  <c r="Z12769" i="1"/>
  <c r="Z12768" i="1"/>
  <c r="Z12767" i="1"/>
  <c r="Z12766" i="1"/>
  <c r="Z12765" i="1"/>
  <c r="Z12764" i="1"/>
  <c r="Z12763" i="1"/>
  <c r="Z12762" i="1"/>
  <c r="Z12761" i="1"/>
  <c r="Z12760" i="1"/>
  <c r="Z12759" i="1"/>
  <c r="Z12758" i="1"/>
  <c r="Z12757" i="1"/>
  <c r="Z12756" i="1"/>
  <c r="Z12755" i="1"/>
  <c r="Z12754" i="1"/>
  <c r="Z12753" i="1"/>
  <c r="Z12752" i="1"/>
  <c r="Z12751" i="1"/>
  <c r="Z12750" i="1"/>
  <c r="Z12749" i="1"/>
  <c r="Z12748" i="1"/>
  <c r="Z12747" i="1"/>
  <c r="Z12746" i="1"/>
  <c r="Z12745" i="1"/>
  <c r="Z12744" i="1"/>
  <c r="Z12743" i="1"/>
  <c r="Z12742" i="1"/>
  <c r="Z12741" i="1"/>
  <c r="Z12740" i="1"/>
  <c r="Z12739" i="1"/>
  <c r="Z12738" i="1"/>
  <c r="Z12737" i="1"/>
  <c r="Z12736" i="1"/>
  <c r="Z12735" i="1"/>
  <c r="Z12734" i="1"/>
  <c r="Z12733" i="1"/>
  <c r="Z12732" i="1"/>
  <c r="Z12731" i="1"/>
  <c r="Z12730" i="1"/>
  <c r="Z12729" i="1"/>
  <c r="Z12728" i="1"/>
  <c r="Z12727" i="1"/>
  <c r="Z12726" i="1"/>
  <c r="Z12725" i="1"/>
  <c r="Z12724" i="1"/>
  <c r="Z12723" i="1"/>
  <c r="Z12722" i="1"/>
  <c r="Z12721" i="1"/>
  <c r="Z12720" i="1"/>
  <c r="Z12719" i="1"/>
  <c r="Z12718" i="1"/>
  <c r="Z12717" i="1"/>
  <c r="Z12716" i="1"/>
  <c r="Z12715" i="1"/>
  <c r="Z12714" i="1"/>
  <c r="Z12713" i="1"/>
  <c r="Z12712" i="1"/>
  <c r="Z12711" i="1"/>
  <c r="Z12710" i="1"/>
  <c r="Z12709" i="1"/>
  <c r="Z12708" i="1"/>
  <c r="Z12707" i="1"/>
  <c r="Z12706" i="1"/>
  <c r="Z12705" i="1"/>
  <c r="Z12704" i="1"/>
  <c r="Z12703" i="1"/>
  <c r="Z12702" i="1"/>
  <c r="Z12701" i="1"/>
  <c r="Z12700" i="1"/>
  <c r="Z12699" i="1"/>
  <c r="Z12698" i="1"/>
  <c r="Z12697" i="1"/>
  <c r="Z12696" i="1"/>
  <c r="Z12695" i="1"/>
  <c r="Z12694" i="1"/>
  <c r="Z12693" i="1"/>
  <c r="Z12692" i="1"/>
  <c r="Z12691" i="1"/>
  <c r="Z12690" i="1"/>
  <c r="Z12689" i="1"/>
  <c r="Z12688" i="1"/>
  <c r="Z12687" i="1"/>
  <c r="Z12686" i="1"/>
  <c r="Z12685" i="1"/>
  <c r="Z12684" i="1"/>
  <c r="Z12683" i="1"/>
  <c r="Z12682" i="1"/>
  <c r="Z12681" i="1"/>
  <c r="Z12680" i="1"/>
  <c r="Z12679" i="1"/>
  <c r="Z12678" i="1"/>
  <c r="Z12677" i="1"/>
  <c r="Z12676" i="1"/>
  <c r="Z12675" i="1"/>
  <c r="Z12674" i="1"/>
  <c r="Z12673" i="1"/>
  <c r="Z12672" i="1"/>
  <c r="Z12671" i="1"/>
  <c r="Z12670" i="1"/>
  <c r="Z12669" i="1"/>
  <c r="Z12668" i="1"/>
  <c r="Z12667" i="1"/>
  <c r="Z12666" i="1"/>
  <c r="Z12665" i="1"/>
  <c r="Z12664" i="1"/>
  <c r="Z12663" i="1"/>
  <c r="Z12662" i="1"/>
  <c r="Z12661" i="1"/>
  <c r="Z12660" i="1"/>
  <c r="Z12659" i="1"/>
  <c r="Z12658" i="1"/>
  <c r="Z12657" i="1"/>
  <c r="Z12656" i="1"/>
  <c r="Z12655" i="1"/>
  <c r="Z12654" i="1"/>
  <c r="Z12653" i="1"/>
  <c r="Z12652" i="1"/>
  <c r="Z12651" i="1"/>
  <c r="Z12650" i="1"/>
  <c r="Z12649" i="1"/>
  <c r="Z12648" i="1"/>
  <c r="Z12647" i="1"/>
  <c r="Z12646" i="1"/>
  <c r="Z12645" i="1"/>
  <c r="Z12644" i="1"/>
  <c r="Z12643" i="1"/>
  <c r="Z12642" i="1"/>
  <c r="Z12641" i="1"/>
  <c r="Z12640" i="1"/>
  <c r="Z12639" i="1"/>
  <c r="Z12638" i="1"/>
  <c r="Z12637" i="1"/>
  <c r="Z12636" i="1"/>
  <c r="Z12635" i="1"/>
  <c r="Z12634" i="1"/>
  <c r="Z12633" i="1"/>
  <c r="Z12632" i="1"/>
  <c r="Z12631" i="1"/>
  <c r="Z12630" i="1"/>
  <c r="Z12629" i="1"/>
  <c r="Z12628" i="1"/>
  <c r="Z12627" i="1"/>
  <c r="Z12626" i="1"/>
  <c r="Z12625" i="1"/>
  <c r="Z12624" i="1"/>
  <c r="Z12623" i="1"/>
  <c r="Z12622" i="1"/>
  <c r="Z12621" i="1"/>
  <c r="Z12620" i="1"/>
  <c r="Z12619" i="1"/>
  <c r="Z12618" i="1"/>
  <c r="Z12617" i="1"/>
  <c r="Z12616" i="1"/>
  <c r="Z12615" i="1"/>
  <c r="Z12614" i="1"/>
  <c r="Z12613" i="1"/>
  <c r="Z12612" i="1"/>
  <c r="Z12611" i="1"/>
  <c r="Z12610" i="1"/>
  <c r="Z12609" i="1"/>
  <c r="Z12608" i="1"/>
  <c r="Z12607" i="1"/>
  <c r="Z12606" i="1"/>
  <c r="Z12605" i="1"/>
  <c r="Z12604" i="1"/>
  <c r="Z12603" i="1"/>
  <c r="Z12602" i="1"/>
  <c r="Z12601" i="1"/>
  <c r="Z12600" i="1"/>
  <c r="Z12599" i="1"/>
  <c r="Z12598" i="1"/>
  <c r="Z12597" i="1"/>
  <c r="Z12596" i="1"/>
  <c r="Z12595" i="1"/>
  <c r="Z12594" i="1"/>
  <c r="Z12593" i="1"/>
  <c r="Z12592" i="1"/>
  <c r="Z12591" i="1"/>
  <c r="Z12590" i="1"/>
  <c r="Z12589" i="1"/>
  <c r="Z12588" i="1"/>
  <c r="Z12587" i="1"/>
  <c r="Z12586" i="1"/>
  <c r="Z12585" i="1"/>
  <c r="Z12584" i="1"/>
  <c r="Z12583" i="1"/>
  <c r="Z12582" i="1"/>
  <c r="Z12581" i="1"/>
  <c r="Z12580" i="1"/>
  <c r="Z12579" i="1"/>
  <c r="Z12578" i="1"/>
  <c r="Z12577" i="1"/>
  <c r="Z12576" i="1"/>
  <c r="Z12575" i="1"/>
  <c r="Z12574" i="1"/>
  <c r="Z12573" i="1"/>
  <c r="Z12572" i="1"/>
  <c r="Z12571" i="1"/>
  <c r="Z12570" i="1"/>
  <c r="Z12569" i="1"/>
  <c r="Z12568" i="1"/>
  <c r="Z12567" i="1"/>
  <c r="Z12566" i="1"/>
  <c r="Z12565" i="1"/>
  <c r="Z12564" i="1"/>
  <c r="Z12563" i="1"/>
  <c r="Z12562" i="1"/>
  <c r="Z12561" i="1"/>
  <c r="Z12560" i="1"/>
  <c r="Z12559" i="1"/>
  <c r="Z12558" i="1"/>
  <c r="Z12557" i="1"/>
  <c r="Z12556" i="1"/>
  <c r="Z12555" i="1"/>
  <c r="Z12554" i="1"/>
  <c r="Z12553" i="1"/>
  <c r="Z12552" i="1"/>
  <c r="Z12551" i="1"/>
  <c r="Z12550" i="1"/>
  <c r="Z12549" i="1"/>
  <c r="Z12548" i="1"/>
  <c r="Z12547" i="1"/>
  <c r="Z12546" i="1"/>
  <c r="Z12545" i="1"/>
  <c r="Z12544" i="1"/>
  <c r="Z12543" i="1"/>
  <c r="Z12542" i="1"/>
  <c r="Z12541" i="1"/>
  <c r="Z12540" i="1"/>
  <c r="Z12539" i="1"/>
  <c r="Z12538" i="1"/>
  <c r="Z12537" i="1"/>
  <c r="Z12536" i="1"/>
  <c r="Z12535" i="1"/>
  <c r="Z12534" i="1"/>
  <c r="Z12533" i="1"/>
  <c r="Z12532" i="1"/>
  <c r="Z12531" i="1"/>
  <c r="Z12530" i="1"/>
  <c r="Z12529" i="1"/>
  <c r="Z12528" i="1"/>
  <c r="Z12527" i="1"/>
  <c r="Z12526" i="1"/>
  <c r="Z12525" i="1"/>
  <c r="Z12524" i="1"/>
  <c r="Z12523" i="1"/>
  <c r="Z12522" i="1"/>
  <c r="Z12521" i="1"/>
  <c r="Z12520" i="1"/>
  <c r="Z12519" i="1"/>
  <c r="Z12518" i="1"/>
  <c r="Z12517" i="1"/>
  <c r="Z12516" i="1"/>
  <c r="Z12515" i="1"/>
  <c r="Z12514" i="1"/>
  <c r="Z12513" i="1"/>
  <c r="Z12512" i="1"/>
  <c r="Z12511" i="1"/>
  <c r="Z12510" i="1"/>
  <c r="Z12509" i="1"/>
  <c r="Z12508" i="1"/>
  <c r="Z12507" i="1"/>
  <c r="Z12506" i="1"/>
  <c r="Z12505" i="1"/>
  <c r="Z12504" i="1"/>
  <c r="Z12503" i="1"/>
  <c r="Z12502" i="1"/>
  <c r="Z12501" i="1"/>
  <c r="Z12500" i="1"/>
  <c r="Z12499" i="1"/>
  <c r="Z12498" i="1"/>
  <c r="Z12497" i="1"/>
  <c r="Z12496" i="1"/>
  <c r="Z12495" i="1"/>
  <c r="Z12494" i="1"/>
  <c r="Z12493" i="1"/>
  <c r="Z12492" i="1"/>
  <c r="Z12491" i="1"/>
  <c r="Z12490" i="1"/>
  <c r="Z12489" i="1"/>
  <c r="Z12488" i="1"/>
  <c r="Z12487" i="1"/>
  <c r="Z12486" i="1"/>
  <c r="Z12485" i="1"/>
  <c r="Z12484" i="1"/>
  <c r="Z12483" i="1"/>
  <c r="Z12482" i="1"/>
  <c r="Z12481" i="1"/>
  <c r="Z12480" i="1"/>
  <c r="Z12479" i="1"/>
  <c r="Z12478" i="1"/>
  <c r="Z12477" i="1"/>
  <c r="Z12476" i="1"/>
  <c r="Z12475" i="1"/>
  <c r="Z12474" i="1"/>
  <c r="Z12473" i="1"/>
  <c r="Z12472" i="1"/>
  <c r="Z12471" i="1"/>
  <c r="Z12470" i="1"/>
  <c r="Z12469" i="1"/>
  <c r="Z12468" i="1"/>
  <c r="Z12467" i="1"/>
  <c r="Z12466" i="1"/>
  <c r="Z12465" i="1"/>
  <c r="Z12464" i="1"/>
  <c r="Z12463" i="1"/>
  <c r="Z12462" i="1"/>
  <c r="Z12461" i="1"/>
  <c r="Z12460" i="1"/>
  <c r="Z12459" i="1"/>
  <c r="Z12458" i="1"/>
  <c r="Z12457" i="1"/>
  <c r="Z12456" i="1"/>
  <c r="Z12455" i="1"/>
  <c r="Z12454" i="1"/>
  <c r="Z12453" i="1"/>
  <c r="Z12452" i="1"/>
  <c r="Z12451" i="1"/>
  <c r="Z12450" i="1"/>
  <c r="Z12449" i="1"/>
  <c r="Z12448" i="1"/>
  <c r="Z12447" i="1"/>
  <c r="Z12446" i="1"/>
  <c r="Z12445" i="1"/>
  <c r="Z12444" i="1"/>
  <c r="Z12443" i="1"/>
  <c r="Z12442" i="1"/>
  <c r="Z12441" i="1"/>
  <c r="Z12440" i="1"/>
  <c r="Z12439" i="1"/>
  <c r="Z12438" i="1"/>
  <c r="Z12437" i="1"/>
  <c r="Z12436" i="1"/>
  <c r="Z12435" i="1"/>
  <c r="Z12434" i="1"/>
  <c r="Z12433" i="1"/>
  <c r="Z12432" i="1"/>
  <c r="Z12431" i="1"/>
  <c r="Z12430" i="1"/>
  <c r="Z12429" i="1"/>
  <c r="Z12428" i="1"/>
  <c r="Z12427" i="1"/>
  <c r="Z12426" i="1"/>
  <c r="Z12425" i="1"/>
  <c r="Z12424" i="1"/>
  <c r="Z12423" i="1"/>
  <c r="Z12422" i="1"/>
  <c r="Z12421" i="1"/>
  <c r="Z12420" i="1"/>
  <c r="Z12419" i="1"/>
  <c r="Z12418" i="1"/>
  <c r="Z12417" i="1"/>
  <c r="Z12416" i="1"/>
  <c r="Z12415" i="1"/>
  <c r="Z12414" i="1"/>
  <c r="Z12413" i="1"/>
  <c r="Z12412" i="1"/>
  <c r="Z12411" i="1"/>
  <c r="Z12410" i="1"/>
  <c r="Z12409" i="1"/>
  <c r="Z12408" i="1"/>
  <c r="Z12407" i="1"/>
  <c r="Z12406" i="1"/>
  <c r="Z12405" i="1"/>
  <c r="Z12404" i="1"/>
  <c r="Z12403" i="1"/>
  <c r="Z12402" i="1"/>
  <c r="Z12401" i="1"/>
  <c r="Z12400" i="1"/>
  <c r="Z12399" i="1"/>
  <c r="Z12398" i="1"/>
  <c r="Z12397" i="1"/>
  <c r="Z12396" i="1"/>
  <c r="Z12395" i="1"/>
  <c r="Z12394" i="1"/>
  <c r="Z12393" i="1"/>
  <c r="Z12392" i="1"/>
  <c r="Z12391" i="1"/>
  <c r="Z12390" i="1"/>
  <c r="Z12389" i="1"/>
  <c r="Z12388" i="1"/>
  <c r="Z12387" i="1"/>
  <c r="Z12386" i="1"/>
  <c r="Z12385" i="1"/>
  <c r="Z12384" i="1"/>
  <c r="Z12383" i="1"/>
  <c r="Z12382" i="1"/>
  <c r="Z12381" i="1"/>
  <c r="Z12380" i="1"/>
  <c r="Z12379" i="1"/>
  <c r="Z12378" i="1"/>
  <c r="Z12377" i="1"/>
  <c r="Z12376" i="1"/>
  <c r="Z12375" i="1"/>
  <c r="Z12374" i="1"/>
  <c r="Z12373" i="1"/>
  <c r="Z12372" i="1"/>
  <c r="Z12371" i="1"/>
  <c r="Z12370" i="1"/>
  <c r="Z12369" i="1"/>
  <c r="Z12368" i="1"/>
  <c r="Z12367" i="1"/>
  <c r="Z12366" i="1"/>
  <c r="Z12365" i="1"/>
  <c r="Z12364" i="1"/>
  <c r="Z12363" i="1"/>
  <c r="Z12362" i="1"/>
  <c r="Z12361" i="1"/>
  <c r="Z12360" i="1"/>
  <c r="Z12359" i="1"/>
  <c r="Z12358" i="1"/>
  <c r="Z12357" i="1"/>
  <c r="Z12356" i="1"/>
  <c r="Z12355" i="1"/>
  <c r="Z12354" i="1"/>
  <c r="Z12353" i="1"/>
  <c r="Z12352" i="1"/>
  <c r="Z12351" i="1"/>
  <c r="Z12350" i="1"/>
  <c r="Z12349" i="1"/>
  <c r="Z12348" i="1"/>
  <c r="Z12347" i="1"/>
  <c r="Z12346" i="1"/>
  <c r="Z12345" i="1"/>
  <c r="Z12344" i="1"/>
  <c r="Z12343" i="1"/>
  <c r="Z12342" i="1"/>
  <c r="Z12341" i="1"/>
  <c r="Z12340" i="1"/>
  <c r="Z12339" i="1"/>
  <c r="Z12338" i="1"/>
  <c r="Z12337" i="1"/>
  <c r="Z12336" i="1"/>
  <c r="Z12335" i="1"/>
  <c r="Z12334" i="1"/>
  <c r="Z12333" i="1"/>
  <c r="Z12332" i="1"/>
  <c r="Z12331" i="1"/>
  <c r="Z12330" i="1"/>
  <c r="Z12329" i="1"/>
  <c r="Z12328" i="1"/>
  <c r="Z12327" i="1"/>
  <c r="Z12326" i="1"/>
  <c r="Z12325" i="1"/>
  <c r="Z12324" i="1"/>
  <c r="Z12323" i="1"/>
  <c r="Z12322" i="1"/>
  <c r="Z12321" i="1"/>
  <c r="Z12320" i="1"/>
  <c r="Z12319" i="1"/>
  <c r="Z12318" i="1"/>
  <c r="Z12317" i="1"/>
  <c r="Z12316" i="1"/>
  <c r="Z12315" i="1"/>
  <c r="Z12314" i="1"/>
  <c r="Z12313" i="1"/>
  <c r="Z12312" i="1"/>
  <c r="Z12311" i="1"/>
  <c r="Z12310" i="1"/>
  <c r="Z12309" i="1"/>
  <c r="Z12308" i="1"/>
  <c r="Z12307" i="1"/>
  <c r="Z12306" i="1"/>
  <c r="Z12305" i="1"/>
  <c r="Z12304" i="1"/>
  <c r="Z12303" i="1"/>
  <c r="Z12302" i="1"/>
  <c r="Z12301" i="1"/>
  <c r="Z12300" i="1"/>
  <c r="Z12299" i="1"/>
  <c r="Z12298" i="1"/>
  <c r="Z12297" i="1"/>
  <c r="Z12296" i="1"/>
  <c r="Z12295" i="1"/>
  <c r="Z12294" i="1"/>
  <c r="Z12293" i="1"/>
  <c r="Z12292" i="1"/>
  <c r="Z12291" i="1"/>
  <c r="Z12290" i="1"/>
  <c r="Z12289" i="1"/>
  <c r="Z12288" i="1"/>
  <c r="Z12287" i="1"/>
  <c r="Z12286" i="1"/>
  <c r="Z12285" i="1"/>
  <c r="Z12284" i="1"/>
  <c r="Z12283" i="1"/>
  <c r="Z12282" i="1"/>
  <c r="Z12281" i="1"/>
  <c r="Z12280" i="1"/>
  <c r="Z12279" i="1"/>
  <c r="Z12278" i="1"/>
  <c r="Z12277" i="1"/>
  <c r="Z12276" i="1"/>
  <c r="Z12275" i="1"/>
  <c r="Z12274" i="1"/>
  <c r="Z12273" i="1"/>
  <c r="Z12272" i="1"/>
  <c r="Z12271" i="1"/>
  <c r="Z12270" i="1"/>
  <c r="Z12269" i="1"/>
  <c r="Z12268" i="1"/>
  <c r="Z12267" i="1"/>
  <c r="Z12266" i="1"/>
  <c r="Z12265" i="1"/>
  <c r="Z12264" i="1"/>
  <c r="Z12263" i="1"/>
  <c r="Z12262" i="1"/>
  <c r="Z12261" i="1"/>
  <c r="Z12260" i="1"/>
  <c r="Z12259" i="1"/>
  <c r="Z12258" i="1"/>
  <c r="Z12257" i="1"/>
  <c r="Z12256" i="1"/>
  <c r="Z12255" i="1"/>
  <c r="Z12254" i="1"/>
  <c r="Z12253" i="1"/>
  <c r="Z12252" i="1"/>
  <c r="Z12251" i="1"/>
  <c r="Z12250" i="1"/>
  <c r="Z12249" i="1"/>
  <c r="Z12248" i="1"/>
  <c r="Z12247" i="1"/>
  <c r="Z12246" i="1"/>
  <c r="Z12245" i="1"/>
  <c r="Z12244" i="1"/>
  <c r="Z12243" i="1"/>
  <c r="Z12242" i="1"/>
  <c r="Z12241" i="1"/>
  <c r="Z12240" i="1"/>
  <c r="Z12239" i="1"/>
  <c r="Z12238" i="1"/>
  <c r="Z12237" i="1"/>
  <c r="Z12236" i="1"/>
  <c r="Z12235" i="1"/>
  <c r="Z12234" i="1"/>
  <c r="Z12233" i="1"/>
  <c r="Z12232" i="1"/>
  <c r="Z12231" i="1"/>
  <c r="Z12230" i="1"/>
  <c r="Z12229" i="1"/>
  <c r="Z12228" i="1"/>
  <c r="Z12227" i="1"/>
  <c r="Z12226" i="1"/>
  <c r="Z12225" i="1"/>
  <c r="Z12224" i="1"/>
  <c r="Z12223" i="1"/>
  <c r="Z12222" i="1"/>
  <c r="Z12221" i="1"/>
  <c r="Z12220" i="1"/>
  <c r="Z12219" i="1"/>
  <c r="Z12218" i="1"/>
  <c r="Z12217" i="1"/>
  <c r="Z12216" i="1"/>
  <c r="Z12215" i="1"/>
  <c r="Z12214" i="1"/>
  <c r="Z12213" i="1"/>
  <c r="Z12212" i="1"/>
  <c r="Z12211" i="1"/>
  <c r="Z12210" i="1"/>
  <c r="Z12209" i="1"/>
  <c r="Z12208" i="1"/>
  <c r="Z12207" i="1"/>
  <c r="Z12206" i="1"/>
  <c r="Z12205" i="1"/>
  <c r="Z12204" i="1"/>
  <c r="Z12203" i="1"/>
  <c r="Z12202" i="1"/>
  <c r="Z12201" i="1"/>
  <c r="Z12200" i="1"/>
  <c r="Z12199" i="1"/>
  <c r="Z12198" i="1"/>
  <c r="Z12197" i="1"/>
  <c r="Z12196" i="1"/>
  <c r="Z12195" i="1"/>
  <c r="Z12194" i="1"/>
  <c r="Z12193" i="1"/>
  <c r="Z12192" i="1"/>
  <c r="Z12191" i="1"/>
  <c r="Z12190" i="1"/>
  <c r="Z12189" i="1"/>
  <c r="Z12188" i="1"/>
  <c r="Z12187" i="1"/>
  <c r="Z12186" i="1"/>
  <c r="Z12185" i="1"/>
  <c r="Z12184" i="1"/>
  <c r="Z12183" i="1"/>
  <c r="Z12182" i="1"/>
  <c r="Z12181" i="1"/>
  <c r="Z12180" i="1"/>
  <c r="Z12179" i="1"/>
  <c r="Z12178" i="1"/>
  <c r="Z12177" i="1"/>
  <c r="Z12176" i="1"/>
  <c r="Z12175" i="1"/>
  <c r="Z12174" i="1"/>
  <c r="Z12173" i="1"/>
  <c r="Z12172" i="1"/>
  <c r="Z12171" i="1"/>
  <c r="Z12170" i="1"/>
  <c r="Z12169" i="1"/>
  <c r="Z12168" i="1"/>
  <c r="Z12167" i="1"/>
  <c r="Z12166" i="1"/>
  <c r="Z12165" i="1"/>
  <c r="Z12164" i="1"/>
  <c r="Z12163" i="1"/>
  <c r="Z12162" i="1"/>
  <c r="Z12161" i="1"/>
  <c r="Z12160" i="1"/>
  <c r="Z12159" i="1"/>
  <c r="Z12158" i="1"/>
  <c r="Z12157" i="1"/>
  <c r="Z12156" i="1"/>
  <c r="Z12155" i="1"/>
  <c r="Z12154" i="1"/>
  <c r="Z12153" i="1"/>
  <c r="Z12152" i="1"/>
  <c r="Z12151" i="1"/>
  <c r="Z12150" i="1"/>
  <c r="Z12149" i="1"/>
  <c r="Z12148" i="1"/>
  <c r="Z12147" i="1"/>
  <c r="Z12146" i="1"/>
  <c r="Z12145" i="1"/>
  <c r="Z12144" i="1"/>
  <c r="Z12143" i="1"/>
  <c r="Z12142" i="1"/>
  <c r="Z12141" i="1"/>
  <c r="Z12140" i="1"/>
  <c r="Z12139" i="1"/>
  <c r="Z12138" i="1"/>
  <c r="Z12137" i="1"/>
  <c r="Z12136" i="1"/>
  <c r="Z12135" i="1"/>
  <c r="Z12134" i="1"/>
  <c r="Z12133" i="1"/>
  <c r="Z12132" i="1"/>
  <c r="Z12131" i="1"/>
  <c r="Z12130" i="1"/>
  <c r="Z12129" i="1"/>
  <c r="Z12128" i="1"/>
  <c r="Z12127" i="1"/>
  <c r="Z12126" i="1"/>
  <c r="Z12125" i="1"/>
  <c r="Z12124" i="1"/>
  <c r="Z12123" i="1"/>
  <c r="Z12122" i="1"/>
  <c r="Z12121" i="1"/>
  <c r="Z12120" i="1"/>
  <c r="Z12119" i="1"/>
  <c r="Z12118" i="1"/>
  <c r="Z12117" i="1"/>
  <c r="Z12116" i="1"/>
  <c r="Z12115" i="1"/>
  <c r="Z12114" i="1"/>
  <c r="Z12113" i="1"/>
  <c r="Z12112" i="1"/>
  <c r="Z12111" i="1"/>
  <c r="Z12110" i="1"/>
  <c r="Z12109" i="1"/>
  <c r="Z12108" i="1"/>
  <c r="Z12107" i="1"/>
  <c r="Z12106" i="1"/>
  <c r="Z12105" i="1"/>
  <c r="Z12104" i="1"/>
  <c r="Z12103" i="1"/>
  <c r="Z12102" i="1"/>
  <c r="Z12101" i="1"/>
  <c r="Z12100" i="1"/>
  <c r="Z12099" i="1"/>
  <c r="Z12098" i="1"/>
  <c r="Z12097" i="1"/>
  <c r="Z12096" i="1"/>
  <c r="Z12095" i="1"/>
  <c r="Z12094" i="1"/>
  <c r="Z12093" i="1"/>
  <c r="Z12092" i="1"/>
  <c r="Z12091" i="1"/>
  <c r="Z12090" i="1"/>
  <c r="Z12089" i="1"/>
  <c r="Z12088" i="1"/>
  <c r="Z12087" i="1"/>
  <c r="Z12086" i="1"/>
  <c r="Z12085" i="1"/>
  <c r="Z12084" i="1"/>
  <c r="Z12083" i="1"/>
  <c r="Z12082" i="1"/>
  <c r="Z12081" i="1"/>
  <c r="Z12080" i="1"/>
  <c r="Z12079" i="1"/>
  <c r="Z12078" i="1"/>
  <c r="Z12077" i="1"/>
  <c r="Z12076" i="1"/>
  <c r="Z12075" i="1"/>
  <c r="Z12074" i="1"/>
  <c r="Z12073" i="1"/>
  <c r="Z12072" i="1"/>
  <c r="Z12071" i="1"/>
  <c r="Z12070" i="1"/>
  <c r="Z12069" i="1"/>
  <c r="Z12068" i="1"/>
  <c r="Z12067" i="1"/>
  <c r="Z12066" i="1"/>
  <c r="Z12065" i="1"/>
  <c r="Z12064" i="1"/>
  <c r="Z12063" i="1"/>
  <c r="Z12062" i="1"/>
  <c r="Z12061" i="1"/>
  <c r="Z12060" i="1"/>
  <c r="Z12059" i="1"/>
  <c r="Z12058" i="1"/>
  <c r="Z12057" i="1"/>
  <c r="Z12056" i="1"/>
  <c r="Z12055" i="1"/>
  <c r="Z12054" i="1"/>
  <c r="Z12053" i="1"/>
  <c r="Z12052" i="1"/>
  <c r="Z12051" i="1"/>
  <c r="Z12050" i="1"/>
  <c r="Z12049" i="1"/>
  <c r="Z12048" i="1"/>
  <c r="Z12047" i="1"/>
  <c r="Z12046" i="1"/>
  <c r="Z12045" i="1"/>
  <c r="Z12044" i="1"/>
  <c r="Z12043" i="1"/>
  <c r="Z12042" i="1"/>
  <c r="Z12041" i="1"/>
  <c r="Z12040" i="1"/>
  <c r="Z12039" i="1"/>
  <c r="Z12038" i="1"/>
  <c r="Z12037" i="1"/>
  <c r="Z12036" i="1"/>
  <c r="Z12035" i="1"/>
  <c r="Z12034" i="1"/>
  <c r="Z12033" i="1"/>
  <c r="Z12032" i="1"/>
  <c r="Z12031" i="1"/>
  <c r="Z12030" i="1"/>
  <c r="Z12029" i="1"/>
  <c r="Z12028" i="1"/>
  <c r="Z12027" i="1"/>
  <c r="Z12026" i="1"/>
  <c r="Z12025" i="1"/>
  <c r="Z12024" i="1"/>
  <c r="Z12023" i="1"/>
  <c r="Z12022" i="1"/>
  <c r="Z12021" i="1"/>
  <c r="Z12020" i="1"/>
  <c r="Z12019" i="1"/>
  <c r="Z12018" i="1"/>
  <c r="Z12017" i="1"/>
  <c r="Z12016" i="1"/>
  <c r="Z12015" i="1"/>
  <c r="Z12014" i="1"/>
  <c r="Z12013" i="1"/>
  <c r="Z12012" i="1"/>
  <c r="Z12011" i="1"/>
  <c r="Z12010" i="1"/>
  <c r="Z12009" i="1"/>
  <c r="Z12008" i="1"/>
  <c r="Z12007" i="1"/>
  <c r="Z12006" i="1"/>
  <c r="Z12005" i="1"/>
  <c r="Z12004" i="1"/>
  <c r="Z12003" i="1"/>
  <c r="Z12002" i="1"/>
  <c r="Z12001" i="1"/>
  <c r="Z12000" i="1"/>
  <c r="Z11999" i="1"/>
  <c r="Z11998" i="1"/>
  <c r="Z11997" i="1"/>
  <c r="Z11996" i="1"/>
  <c r="Z11995" i="1"/>
  <c r="Z11994" i="1"/>
  <c r="Z11993" i="1"/>
  <c r="Z11992" i="1"/>
  <c r="Z11991" i="1"/>
  <c r="Z11990" i="1"/>
  <c r="Z11989" i="1"/>
  <c r="Z11988" i="1"/>
  <c r="Z11987" i="1"/>
  <c r="Z11986" i="1"/>
  <c r="Z11985" i="1"/>
  <c r="Z11984" i="1"/>
  <c r="Z11983" i="1"/>
  <c r="Z11982" i="1"/>
  <c r="Z11981" i="1"/>
  <c r="Z11980" i="1"/>
  <c r="Z11979" i="1"/>
  <c r="Z11978" i="1"/>
  <c r="Z11977" i="1"/>
  <c r="Z11976" i="1"/>
  <c r="Z11975" i="1"/>
  <c r="Z11974" i="1"/>
  <c r="Z11973" i="1"/>
  <c r="Z11972" i="1"/>
  <c r="Z11971" i="1"/>
  <c r="Z11970" i="1"/>
  <c r="Z11969" i="1"/>
  <c r="Z11968" i="1"/>
  <c r="Z11967" i="1"/>
  <c r="Z11966" i="1"/>
  <c r="Z11965" i="1"/>
  <c r="Z11964" i="1"/>
  <c r="Z11963" i="1"/>
  <c r="Z11962" i="1"/>
  <c r="Z11961" i="1"/>
  <c r="Z11960" i="1"/>
  <c r="Z11959" i="1"/>
  <c r="Z11958" i="1"/>
  <c r="Z11957" i="1"/>
  <c r="Z11956" i="1"/>
  <c r="Z11955" i="1"/>
  <c r="Z11954" i="1"/>
  <c r="Z11953" i="1"/>
  <c r="Z11952" i="1"/>
  <c r="Z11951" i="1"/>
  <c r="Z11950" i="1"/>
  <c r="Z11949" i="1"/>
  <c r="Z11948" i="1"/>
  <c r="Z11947" i="1"/>
  <c r="Z11946" i="1"/>
  <c r="Z11945" i="1"/>
  <c r="Z11944" i="1"/>
  <c r="Z11943" i="1"/>
  <c r="Z11942" i="1"/>
  <c r="Z11941" i="1"/>
  <c r="Z11940" i="1"/>
  <c r="Z11939" i="1"/>
  <c r="Z11938" i="1"/>
  <c r="Z11937" i="1"/>
  <c r="Z11936" i="1"/>
  <c r="Z11935" i="1"/>
  <c r="Z11934" i="1"/>
  <c r="Z11933" i="1"/>
  <c r="Z11932" i="1"/>
  <c r="Z11931" i="1"/>
  <c r="Z11930" i="1"/>
  <c r="Z11929" i="1"/>
  <c r="Z11928" i="1"/>
  <c r="Z11927" i="1"/>
  <c r="Z11926" i="1"/>
  <c r="Z11925" i="1"/>
  <c r="Z11924" i="1"/>
  <c r="Z11923" i="1"/>
  <c r="Z11922" i="1"/>
  <c r="Z11921" i="1"/>
  <c r="Z11920" i="1"/>
  <c r="Z11919" i="1"/>
  <c r="Z11918" i="1"/>
  <c r="Z11917" i="1"/>
  <c r="Z11916" i="1"/>
  <c r="Z11915" i="1"/>
  <c r="Z11914" i="1"/>
  <c r="Z11913" i="1"/>
  <c r="Z11912" i="1"/>
  <c r="Z11911" i="1"/>
  <c r="Z11910" i="1"/>
  <c r="Z11909" i="1"/>
  <c r="Z11908" i="1"/>
  <c r="Z11907" i="1"/>
  <c r="Z11906" i="1"/>
  <c r="Z11905" i="1"/>
  <c r="Z11904" i="1"/>
  <c r="Z11903" i="1"/>
  <c r="Z11902" i="1"/>
  <c r="Z11901" i="1"/>
  <c r="Z11900" i="1"/>
  <c r="Z11899" i="1"/>
  <c r="Z11898" i="1"/>
  <c r="Z11897" i="1"/>
  <c r="Z11896" i="1"/>
  <c r="Z11895" i="1"/>
  <c r="Z11894" i="1"/>
  <c r="Z11893" i="1"/>
  <c r="Z11892" i="1"/>
  <c r="Z11891" i="1"/>
  <c r="Z11890" i="1"/>
  <c r="Z11889" i="1"/>
  <c r="Z11888" i="1"/>
  <c r="Z11887" i="1"/>
  <c r="Z11886" i="1"/>
  <c r="Z11885" i="1"/>
  <c r="Z11884" i="1"/>
  <c r="Z11883" i="1"/>
  <c r="Z11882" i="1"/>
  <c r="Z11881" i="1"/>
  <c r="Z11880" i="1"/>
  <c r="Z11879" i="1"/>
  <c r="Z11878" i="1"/>
  <c r="Z11877" i="1"/>
  <c r="Z11876" i="1"/>
  <c r="Z11875" i="1"/>
  <c r="Z11874" i="1"/>
  <c r="Z11873" i="1"/>
  <c r="Z11872" i="1"/>
  <c r="Z11871" i="1"/>
  <c r="Z11870" i="1"/>
  <c r="Z11869" i="1"/>
  <c r="Z11868" i="1"/>
  <c r="Z11867" i="1"/>
  <c r="Z11866" i="1"/>
  <c r="Z11865" i="1"/>
  <c r="Z11864" i="1"/>
  <c r="Z11863" i="1"/>
  <c r="Z11862" i="1"/>
  <c r="Z11861" i="1"/>
  <c r="Z11860" i="1"/>
  <c r="Z11859" i="1"/>
  <c r="Z11858" i="1"/>
  <c r="Z11857" i="1"/>
  <c r="Z11856" i="1"/>
  <c r="Z11855" i="1"/>
  <c r="Z11854" i="1"/>
  <c r="Z11853" i="1"/>
  <c r="Z11852" i="1"/>
  <c r="Z11851" i="1"/>
  <c r="Z11850" i="1"/>
  <c r="Z11849" i="1"/>
  <c r="Z11848" i="1"/>
  <c r="Z11847" i="1"/>
  <c r="Z11846" i="1"/>
  <c r="Z11845" i="1"/>
  <c r="Z11844" i="1"/>
  <c r="Z11843" i="1"/>
  <c r="Z11842" i="1"/>
  <c r="Z11841" i="1"/>
  <c r="Z11840" i="1"/>
  <c r="Z11839" i="1"/>
  <c r="Z11838" i="1"/>
  <c r="Z11837" i="1"/>
  <c r="Z11836" i="1"/>
  <c r="Z11835" i="1"/>
  <c r="Z11834" i="1"/>
  <c r="Z11833" i="1"/>
  <c r="Z11832" i="1"/>
  <c r="Z11831" i="1"/>
  <c r="Z11830" i="1"/>
  <c r="Z11829" i="1"/>
  <c r="Z11828" i="1"/>
  <c r="Z11827" i="1"/>
  <c r="Z11826" i="1"/>
  <c r="Z11825" i="1"/>
  <c r="Z11824" i="1"/>
  <c r="Z11823" i="1"/>
  <c r="Z11822" i="1"/>
  <c r="Z11821" i="1"/>
  <c r="Z11820" i="1"/>
  <c r="Z11819" i="1"/>
  <c r="Z11818" i="1"/>
  <c r="Z11817" i="1"/>
  <c r="Z11816" i="1"/>
  <c r="Z11815" i="1"/>
  <c r="Z11814" i="1"/>
  <c r="Z11813" i="1"/>
  <c r="Z11812" i="1"/>
  <c r="Z11811" i="1"/>
  <c r="Z11810" i="1"/>
  <c r="Z11809" i="1"/>
  <c r="Z11808" i="1"/>
  <c r="Z11807" i="1"/>
  <c r="Z11806" i="1"/>
  <c r="Z11805" i="1"/>
  <c r="Z11804" i="1"/>
  <c r="Z11803" i="1"/>
  <c r="Z11802" i="1"/>
  <c r="Z11801" i="1"/>
  <c r="Z11800" i="1"/>
  <c r="Z11799" i="1"/>
  <c r="Z11798" i="1"/>
  <c r="Z11797" i="1"/>
  <c r="Z11796" i="1"/>
  <c r="Z11795" i="1"/>
  <c r="Z11794" i="1"/>
  <c r="Z11793" i="1"/>
  <c r="Z11792" i="1"/>
  <c r="Z11791" i="1"/>
  <c r="Z11790" i="1"/>
  <c r="Z11789" i="1"/>
  <c r="Z11788" i="1"/>
  <c r="Z11787" i="1"/>
  <c r="Z11786" i="1"/>
  <c r="Z11785" i="1"/>
  <c r="Z11784" i="1"/>
  <c r="Z11783" i="1"/>
  <c r="Z11782" i="1"/>
  <c r="Z11781" i="1"/>
  <c r="Z11780" i="1"/>
  <c r="Z11779" i="1"/>
  <c r="Z11778" i="1"/>
  <c r="Z11777" i="1"/>
  <c r="Z11776" i="1"/>
  <c r="Z11775" i="1"/>
  <c r="Z11774" i="1"/>
  <c r="Z11773" i="1"/>
  <c r="Z11772" i="1"/>
  <c r="Z11771" i="1"/>
  <c r="Z11770" i="1"/>
  <c r="Z11769" i="1"/>
  <c r="Z11768" i="1"/>
  <c r="Z11767" i="1"/>
  <c r="Z11766" i="1"/>
  <c r="Z11765" i="1"/>
  <c r="Z11764" i="1"/>
  <c r="Z11763" i="1"/>
  <c r="Z11762" i="1"/>
  <c r="Z11761" i="1"/>
  <c r="Z11760" i="1"/>
  <c r="Z11759" i="1"/>
  <c r="Z11758" i="1"/>
  <c r="Z11757" i="1"/>
  <c r="Z11756" i="1"/>
  <c r="Z11755" i="1"/>
  <c r="Z11754" i="1"/>
  <c r="Z11753" i="1"/>
  <c r="Z11752" i="1"/>
  <c r="Z11751" i="1"/>
  <c r="Z11750" i="1"/>
  <c r="Z11749" i="1"/>
  <c r="Z11748" i="1"/>
  <c r="Z11747" i="1"/>
  <c r="Z11746" i="1"/>
  <c r="Z11745" i="1"/>
  <c r="Z11744" i="1"/>
  <c r="Z11743" i="1"/>
  <c r="Z11742" i="1"/>
  <c r="Z11741" i="1"/>
  <c r="Z11740" i="1"/>
  <c r="Z11739" i="1"/>
  <c r="Z11738" i="1"/>
  <c r="Z11737" i="1"/>
  <c r="Z11736" i="1"/>
  <c r="Z11735" i="1"/>
  <c r="Z11734" i="1"/>
  <c r="Z11733" i="1"/>
  <c r="Z11732" i="1"/>
  <c r="Z11731" i="1"/>
  <c r="Z11730" i="1"/>
  <c r="Z11729" i="1"/>
  <c r="Z11728" i="1"/>
  <c r="Z11727" i="1"/>
  <c r="Z11726" i="1"/>
  <c r="Z11725" i="1"/>
  <c r="Z11724" i="1"/>
  <c r="Z11723" i="1"/>
  <c r="Z11722" i="1"/>
  <c r="Z11721" i="1"/>
  <c r="Z11720" i="1"/>
  <c r="Z11719" i="1"/>
  <c r="Z11718" i="1"/>
  <c r="Z11717" i="1"/>
  <c r="Z11716" i="1"/>
  <c r="Z11715" i="1"/>
  <c r="Z11714" i="1"/>
  <c r="Z11713" i="1"/>
  <c r="Z11712" i="1"/>
  <c r="Z11711" i="1"/>
  <c r="Z11710" i="1"/>
  <c r="Z11709" i="1"/>
  <c r="Z11708" i="1"/>
  <c r="Z11707" i="1"/>
  <c r="Z11706" i="1"/>
  <c r="Z11705" i="1"/>
  <c r="Z11704" i="1"/>
  <c r="Z11703" i="1"/>
  <c r="Z11702" i="1"/>
  <c r="Z11701" i="1"/>
  <c r="Z11700" i="1"/>
  <c r="Z11699" i="1"/>
  <c r="Z11698" i="1"/>
  <c r="Z11697" i="1"/>
  <c r="Z11696" i="1"/>
  <c r="Z11695" i="1"/>
  <c r="Z11694" i="1"/>
  <c r="Z11693" i="1"/>
  <c r="Z11692" i="1"/>
  <c r="Z11691" i="1"/>
  <c r="Z11690" i="1"/>
  <c r="Z11689" i="1"/>
  <c r="Z11688" i="1"/>
  <c r="Z11687" i="1"/>
  <c r="Z11686" i="1"/>
  <c r="Z11685" i="1"/>
  <c r="Z11684" i="1"/>
  <c r="Z11683" i="1"/>
  <c r="Z11682" i="1"/>
  <c r="Z11681" i="1"/>
  <c r="Z11680" i="1"/>
  <c r="Z11679" i="1"/>
  <c r="Z11678" i="1"/>
  <c r="Z11677" i="1"/>
  <c r="Z11676" i="1"/>
  <c r="Z11675" i="1"/>
  <c r="Z11674" i="1"/>
  <c r="Z11673" i="1"/>
  <c r="Z11672" i="1"/>
  <c r="Z11671" i="1"/>
  <c r="Z11670" i="1"/>
  <c r="Z11669" i="1"/>
  <c r="Z11668" i="1"/>
  <c r="Z11667" i="1"/>
  <c r="Z11666" i="1"/>
  <c r="Z11665" i="1"/>
  <c r="Z11664" i="1"/>
  <c r="Z11663" i="1"/>
  <c r="Z11662" i="1"/>
  <c r="Z11661" i="1"/>
  <c r="Z11660" i="1"/>
  <c r="Z11659" i="1"/>
  <c r="Z11658" i="1"/>
  <c r="Z11657" i="1"/>
  <c r="Z11656" i="1"/>
  <c r="Z11655" i="1"/>
  <c r="Z11654" i="1"/>
  <c r="Z11653" i="1"/>
  <c r="Z11652" i="1"/>
  <c r="Z11651" i="1"/>
  <c r="Z11650" i="1"/>
  <c r="Z11649" i="1"/>
  <c r="Z11648" i="1"/>
  <c r="Z11647" i="1"/>
  <c r="Z11646" i="1"/>
  <c r="Z11645" i="1"/>
  <c r="Z11644" i="1"/>
  <c r="Z11643" i="1"/>
  <c r="Z11642" i="1"/>
  <c r="Z11641" i="1"/>
  <c r="Z11640" i="1"/>
  <c r="Z11639" i="1"/>
  <c r="Z11638" i="1"/>
  <c r="Z11637" i="1"/>
  <c r="Z11636" i="1"/>
  <c r="Z11635" i="1"/>
  <c r="Z11634" i="1"/>
  <c r="Z11633" i="1"/>
  <c r="Z11632" i="1"/>
  <c r="Z11631" i="1"/>
  <c r="Z11630" i="1"/>
  <c r="Z11629" i="1"/>
  <c r="Z11628" i="1"/>
  <c r="Z11627" i="1"/>
  <c r="Z11626" i="1"/>
  <c r="Z11625" i="1"/>
  <c r="Z11624" i="1"/>
  <c r="Z11623" i="1"/>
  <c r="Z11622" i="1"/>
  <c r="Z11621" i="1"/>
  <c r="Z11620" i="1"/>
  <c r="Z11619" i="1"/>
  <c r="Z11618" i="1"/>
  <c r="Z11617" i="1"/>
  <c r="Z11616" i="1"/>
  <c r="Z11615" i="1"/>
  <c r="Z11614" i="1"/>
  <c r="Z11613" i="1"/>
  <c r="Z11612" i="1"/>
  <c r="Z11611" i="1"/>
  <c r="Z11610" i="1"/>
  <c r="Z11609" i="1"/>
  <c r="Z11608" i="1"/>
  <c r="Z11607" i="1"/>
  <c r="Z11606" i="1"/>
  <c r="Z11605" i="1"/>
  <c r="Z11604" i="1"/>
  <c r="Z11603" i="1"/>
  <c r="Z11602" i="1"/>
  <c r="Z11601" i="1"/>
  <c r="Z11600" i="1"/>
  <c r="Z11599" i="1"/>
  <c r="Z11598" i="1"/>
  <c r="Z11597" i="1"/>
  <c r="Z11596" i="1"/>
  <c r="Z11595" i="1"/>
  <c r="Z11594" i="1"/>
  <c r="Z11593" i="1"/>
  <c r="Z11592" i="1"/>
  <c r="Z11591" i="1"/>
  <c r="Z11590" i="1"/>
  <c r="Z11589" i="1"/>
  <c r="Z11588" i="1"/>
  <c r="Z11587" i="1"/>
  <c r="Z11586" i="1"/>
  <c r="Z11585" i="1"/>
  <c r="Z11584" i="1"/>
  <c r="Z11583" i="1"/>
  <c r="Z11582" i="1"/>
  <c r="Z11581" i="1"/>
  <c r="Z11580" i="1"/>
  <c r="Z11579" i="1"/>
  <c r="Z11578" i="1"/>
  <c r="Z11577" i="1"/>
  <c r="Z11576" i="1"/>
  <c r="Z11575" i="1"/>
  <c r="Z11574" i="1"/>
  <c r="Z11573" i="1"/>
  <c r="Z11572" i="1"/>
  <c r="Z11571" i="1"/>
  <c r="Z11570" i="1"/>
  <c r="Z11569" i="1"/>
  <c r="Z11568" i="1"/>
  <c r="Z11567" i="1"/>
  <c r="Z11566" i="1"/>
  <c r="Z11565" i="1"/>
  <c r="Z11564" i="1"/>
  <c r="Z11563" i="1"/>
  <c r="Z11562" i="1"/>
  <c r="Z11561" i="1"/>
  <c r="Z11560" i="1"/>
  <c r="Z11559" i="1"/>
  <c r="Z11558" i="1"/>
  <c r="Z11557" i="1"/>
  <c r="Z11556" i="1"/>
  <c r="Z11555" i="1"/>
  <c r="Z11554" i="1"/>
  <c r="Z11553" i="1"/>
  <c r="Z11552" i="1"/>
  <c r="Z11551" i="1"/>
  <c r="Z11550" i="1"/>
  <c r="Z11549" i="1"/>
  <c r="Z11548" i="1"/>
  <c r="Z11547" i="1"/>
  <c r="Z11546" i="1"/>
  <c r="Z11545" i="1"/>
  <c r="Z11544" i="1"/>
  <c r="Z11543" i="1"/>
  <c r="Z11542" i="1"/>
  <c r="Z11541" i="1"/>
  <c r="Z11540" i="1"/>
  <c r="Z11539" i="1"/>
  <c r="Z11538" i="1"/>
  <c r="Z11537" i="1"/>
  <c r="Z11536" i="1"/>
  <c r="Z11535" i="1"/>
  <c r="Z11534" i="1"/>
  <c r="Z11533" i="1"/>
  <c r="Z11532" i="1"/>
  <c r="Z11531" i="1"/>
  <c r="Z11530" i="1"/>
  <c r="Z11529" i="1"/>
  <c r="Z11528" i="1"/>
  <c r="Z11527" i="1"/>
  <c r="Z11526" i="1"/>
  <c r="Z11525" i="1"/>
  <c r="Z11524" i="1"/>
  <c r="Z11523" i="1"/>
  <c r="Z11522" i="1"/>
  <c r="Z11521" i="1"/>
  <c r="Z11520" i="1"/>
  <c r="Z11519" i="1"/>
  <c r="Z11518" i="1"/>
  <c r="Z11517" i="1"/>
  <c r="Z11516" i="1"/>
  <c r="Z11515" i="1"/>
  <c r="Z11514" i="1"/>
  <c r="Z11513" i="1"/>
  <c r="Z11512" i="1"/>
  <c r="Z11511" i="1"/>
  <c r="Z11510" i="1"/>
  <c r="Z11509" i="1"/>
  <c r="Z11508" i="1"/>
  <c r="Z11507" i="1"/>
  <c r="Z11506" i="1"/>
  <c r="Z11505" i="1"/>
  <c r="Z11504" i="1"/>
  <c r="Z11503" i="1"/>
  <c r="Z11502" i="1"/>
  <c r="Z11501" i="1"/>
  <c r="Z11500" i="1"/>
  <c r="Z11499" i="1"/>
  <c r="Z11498" i="1"/>
  <c r="Z11497" i="1"/>
  <c r="Z11496" i="1"/>
  <c r="Z11495" i="1"/>
  <c r="Z11494" i="1"/>
  <c r="Z11493" i="1"/>
  <c r="Z11492" i="1"/>
  <c r="Z11491" i="1"/>
  <c r="Z11490" i="1"/>
  <c r="Z11489" i="1"/>
  <c r="Z11488" i="1"/>
  <c r="Z11487" i="1"/>
  <c r="Z11486" i="1"/>
  <c r="Z11485" i="1"/>
  <c r="Z11484" i="1"/>
  <c r="Z11483" i="1"/>
  <c r="Z11482" i="1"/>
  <c r="Z11481" i="1"/>
  <c r="Z11480" i="1"/>
  <c r="Z11479" i="1"/>
  <c r="Z11478" i="1"/>
  <c r="Z11477" i="1"/>
  <c r="Z11476" i="1"/>
  <c r="Z11475" i="1"/>
  <c r="Z11474" i="1"/>
  <c r="Z11473" i="1"/>
  <c r="Z11472" i="1"/>
  <c r="Z11471" i="1"/>
  <c r="Z11470" i="1"/>
  <c r="Z11469" i="1"/>
  <c r="Z11468" i="1"/>
  <c r="Z11467" i="1"/>
  <c r="Z11466" i="1"/>
  <c r="Z11465" i="1"/>
  <c r="Z11464" i="1"/>
  <c r="Z11463" i="1"/>
  <c r="Z11462" i="1"/>
  <c r="Z11461" i="1"/>
  <c r="Z11460" i="1"/>
  <c r="Z11459" i="1"/>
  <c r="Z11458" i="1"/>
  <c r="Z11457" i="1"/>
  <c r="Z11456" i="1"/>
  <c r="Z11455" i="1"/>
  <c r="Z11454" i="1"/>
  <c r="Z11453" i="1"/>
  <c r="Z11452" i="1"/>
  <c r="Z11451" i="1"/>
  <c r="Z11450" i="1"/>
  <c r="Z11449" i="1"/>
  <c r="Z11448" i="1"/>
  <c r="Z11447" i="1"/>
  <c r="Z11446" i="1"/>
  <c r="Z11445" i="1"/>
  <c r="Z11444" i="1"/>
  <c r="Z11443" i="1"/>
  <c r="Z11442" i="1"/>
  <c r="Z11441" i="1"/>
  <c r="Z11440" i="1"/>
  <c r="Z11439" i="1"/>
  <c r="Z11438" i="1"/>
  <c r="Z11437" i="1"/>
  <c r="Z11436" i="1"/>
  <c r="Z11435" i="1"/>
  <c r="Z11434" i="1"/>
  <c r="Z11433" i="1"/>
  <c r="Z11432" i="1"/>
  <c r="Z11431" i="1"/>
  <c r="Z11430" i="1"/>
  <c r="Z11429" i="1"/>
  <c r="Z11428" i="1"/>
  <c r="Z11427" i="1"/>
  <c r="Z11426" i="1"/>
  <c r="Z11425" i="1"/>
  <c r="Z11424" i="1"/>
  <c r="Z11423" i="1"/>
  <c r="Z11422" i="1"/>
  <c r="Z11421" i="1"/>
  <c r="Z11420" i="1"/>
  <c r="Z11419" i="1"/>
  <c r="Z11418" i="1"/>
  <c r="Z11417" i="1"/>
  <c r="Z11416" i="1"/>
  <c r="Z11415" i="1"/>
  <c r="Z11414" i="1"/>
  <c r="Z11413" i="1"/>
  <c r="Z11412" i="1"/>
  <c r="Z11411" i="1"/>
  <c r="Z11410" i="1"/>
  <c r="Z11409" i="1"/>
  <c r="Z11408" i="1"/>
  <c r="Z11407" i="1"/>
  <c r="Z11406" i="1"/>
  <c r="Z11405" i="1"/>
  <c r="Z11404" i="1"/>
  <c r="Z11403" i="1"/>
  <c r="Z11402" i="1"/>
  <c r="Z11401" i="1"/>
  <c r="Z11400" i="1"/>
  <c r="Z11399" i="1"/>
  <c r="Z11398" i="1"/>
  <c r="Z11397" i="1"/>
  <c r="Z11396" i="1"/>
  <c r="Z11395" i="1"/>
  <c r="Z11394" i="1"/>
  <c r="Z11393" i="1"/>
  <c r="Z11392" i="1"/>
  <c r="Z11391" i="1"/>
  <c r="Z11390" i="1"/>
  <c r="Z11389" i="1"/>
  <c r="Z11388" i="1"/>
  <c r="Z11387" i="1"/>
  <c r="Z11386" i="1"/>
  <c r="Z11385" i="1"/>
  <c r="Z11384" i="1"/>
  <c r="Z11383" i="1"/>
  <c r="Z11382" i="1"/>
  <c r="Z11381" i="1"/>
  <c r="Z11380" i="1"/>
  <c r="Z11379" i="1"/>
  <c r="Z11378" i="1"/>
  <c r="Z11377" i="1"/>
  <c r="Z11376" i="1"/>
  <c r="Z11375" i="1"/>
  <c r="Z11374" i="1"/>
  <c r="Z11373" i="1"/>
  <c r="Z11372" i="1"/>
  <c r="Z11371" i="1"/>
  <c r="Z11370" i="1"/>
  <c r="Z11369" i="1"/>
  <c r="Z11368" i="1"/>
  <c r="Z11367" i="1"/>
  <c r="Z11366" i="1"/>
  <c r="Z11365" i="1"/>
  <c r="Z11364" i="1"/>
  <c r="Z11363" i="1"/>
  <c r="Z11362" i="1"/>
  <c r="Z11361" i="1"/>
  <c r="Z11360" i="1"/>
  <c r="Z11359" i="1"/>
  <c r="Z11358" i="1"/>
  <c r="Z11357" i="1"/>
  <c r="Z11356" i="1"/>
  <c r="Z11355" i="1"/>
  <c r="Z11354" i="1"/>
  <c r="Z11353" i="1"/>
  <c r="Z11352" i="1"/>
  <c r="Z11351" i="1"/>
  <c r="Z11350" i="1"/>
  <c r="Z11349" i="1"/>
  <c r="Z11348" i="1"/>
  <c r="Z11347" i="1"/>
  <c r="Z11346" i="1"/>
  <c r="Z11345" i="1"/>
  <c r="Z11344" i="1"/>
  <c r="Z11343" i="1"/>
  <c r="Z11342" i="1"/>
  <c r="Z11341" i="1"/>
  <c r="Z11340" i="1"/>
  <c r="Z11339" i="1"/>
  <c r="Z11338" i="1"/>
  <c r="Z11337" i="1"/>
  <c r="Z11336" i="1"/>
  <c r="Z11335" i="1"/>
  <c r="Z11334" i="1"/>
  <c r="Z11333" i="1"/>
  <c r="Z11332" i="1"/>
  <c r="Z11331" i="1"/>
  <c r="Z11330" i="1"/>
  <c r="Z11329" i="1"/>
  <c r="Z11328" i="1"/>
  <c r="Z11327" i="1"/>
  <c r="Z11326" i="1"/>
  <c r="Z11325" i="1"/>
  <c r="Z11324" i="1"/>
  <c r="Z11323" i="1"/>
  <c r="Z11322" i="1"/>
  <c r="Z11321" i="1"/>
  <c r="Z11320" i="1"/>
  <c r="Z11319" i="1"/>
  <c r="Z11318" i="1"/>
  <c r="Z11317" i="1"/>
  <c r="Z11316" i="1"/>
  <c r="Z11315" i="1"/>
  <c r="Z11314" i="1"/>
  <c r="Z11313" i="1"/>
  <c r="Z11312" i="1"/>
  <c r="Z11311" i="1"/>
  <c r="Z11310" i="1"/>
  <c r="Z11309" i="1"/>
  <c r="Z11308" i="1"/>
  <c r="Z11307" i="1"/>
  <c r="Z11306" i="1"/>
  <c r="Z11305" i="1"/>
  <c r="Z11304" i="1"/>
  <c r="Z11303" i="1"/>
  <c r="Z11302" i="1"/>
  <c r="Z11301" i="1"/>
  <c r="Z11300" i="1"/>
  <c r="Z11299" i="1"/>
  <c r="Z11298" i="1"/>
  <c r="Z11297" i="1"/>
  <c r="Z11296" i="1"/>
  <c r="Z11295" i="1"/>
  <c r="Z11294" i="1"/>
  <c r="Z11293" i="1"/>
  <c r="Z11292" i="1"/>
  <c r="Z11291" i="1"/>
  <c r="Z11290" i="1"/>
  <c r="Z11289" i="1"/>
  <c r="Z11288" i="1"/>
  <c r="Z11287" i="1"/>
  <c r="Z11286" i="1"/>
  <c r="Z11285" i="1"/>
  <c r="Z11284" i="1"/>
  <c r="Z11283" i="1"/>
  <c r="Z11282" i="1"/>
  <c r="Z11281" i="1"/>
  <c r="Z11280" i="1"/>
  <c r="Z11279" i="1"/>
  <c r="Z11278" i="1"/>
  <c r="Z11277" i="1"/>
  <c r="Z11276" i="1"/>
  <c r="Z11275" i="1"/>
  <c r="Z11274" i="1"/>
  <c r="Z11273" i="1"/>
  <c r="Z11272" i="1"/>
  <c r="Z11271" i="1"/>
  <c r="Z11270" i="1"/>
  <c r="Z11269" i="1"/>
  <c r="Z11268" i="1"/>
  <c r="Z11267" i="1"/>
  <c r="Z11266" i="1"/>
  <c r="Z11265" i="1"/>
  <c r="Z11264" i="1"/>
  <c r="Z11263" i="1"/>
  <c r="Z11262" i="1"/>
  <c r="Z11261" i="1"/>
  <c r="Z11260" i="1"/>
  <c r="Z11259" i="1"/>
  <c r="Z11258" i="1"/>
  <c r="Z11257" i="1"/>
  <c r="Z11256" i="1"/>
  <c r="Z11255" i="1"/>
  <c r="Z11254" i="1"/>
  <c r="Z11253" i="1"/>
  <c r="Z11252" i="1"/>
  <c r="Z11251" i="1"/>
  <c r="Z11250" i="1"/>
  <c r="Z11249" i="1"/>
  <c r="Z11248" i="1"/>
  <c r="Z11247" i="1"/>
  <c r="Z11246" i="1"/>
  <c r="Z11245" i="1"/>
  <c r="Z11244" i="1"/>
  <c r="Z11243" i="1"/>
  <c r="Z11242" i="1"/>
  <c r="Z11241" i="1"/>
  <c r="Z11240" i="1"/>
  <c r="Z11239" i="1"/>
  <c r="Z11238" i="1"/>
  <c r="Z11237" i="1"/>
  <c r="Z11236" i="1"/>
  <c r="Z11235" i="1"/>
  <c r="Z11234" i="1"/>
  <c r="Z11233" i="1"/>
  <c r="Z11232" i="1"/>
  <c r="Z11231" i="1"/>
  <c r="Z11230" i="1"/>
  <c r="Z11229" i="1"/>
  <c r="Z11228" i="1"/>
  <c r="Z11227" i="1"/>
  <c r="Z11226" i="1"/>
  <c r="Z11225" i="1"/>
  <c r="Z11224" i="1"/>
  <c r="Z11223" i="1"/>
  <c r="Z11222" i="1"/>
  <c r="Z11221" i="1"/>
  <c r="Z11220" i="1"/>
  <c r="Z11219" i="1"/>
  <c r="Z11218" i="1"/>
  <c r="Z11217" i="1"/>
  <c r="Z11216" i="1"/>
  <c r="Z11215" i="1"/>
  <c r="Z11214" i="1"/>
  <c r="Z11213" i="1"/>
  <c r="Z11212" i="1"/>
  <c r="Z11211" i="1"/>
  <c r="Z11210" i="1"/>
  <c r="Z11209" i="1"/>
  <c r="Z11208" i="1"/>
  <c r="Z11207" i="1"/>
  <c r="Z11206" i="1"/>
  <c r="Z11205" i="1"/>
  <c r="Z11204" i="1"/>
  <c r="Z11203" i="1"/>
  <c r="Z11202" i="1"/>
  <c r="Z11201" i="1"/>
  <c r="Z11200" i="1"/>
  <c r="Z11199" i="1"/>
  <c r="Z11198" i="1"/>
  <c r="Z11197" i="1"/>
  <c r="Z11196" i="1"/>
  <c r="Z11195" i="1"/>
  <c r="Z11194" i="1"/>
  <c r="Z11193" i="1"/>
  <c r="Z11192" i="1"/>
  <c r="Z11191" i="1"/>
  <c r="Z11190" i="1"/>
  <c r="Z11189" i="1"/>
  <c r="Z11188" i="1"/>
  <c r="Z11187" i="1"/>
  <c r="Z11186" i="1"/>
  <c r="Z11185" i="1"/>
  <c r="Z11184" i="1"/>
  <c r="Z11183" i="1"/>
  <c r="Z11182" i="1"/>
  <c r="Z11181" i="1"/>
  <c r="Z11180" i="1"/>
  <c r="Z11179" i="1"/>
  <c r="Z11178" i="1"/>
  <c r="Z11177" i="1"/>
  <c r="Z11176" i="1"/>
  <c r="Z11175" i="1"/>
  <c r="Z11174" i="1"/>
  <c r="Z11173" i="1"/>
  <c r="Z11172" i="1"/>
  <c r="Z11171" i="1"/>
  <c r="Z11170" i="1"/>
  <c r="Z11169" i="1"/>
  <c r="Z11168" i="1"/>
  <c r="Z11167" i="1"/>
  <c r="Z11166" i="1"/>
  <c r="Z11165" i="1"/>
  <c r="Z11164" i="1"/>
  <c r="Z11163" i="1"/>
  <c r="Z11162" i="1"/>
  <c r="Z11161" i="1"/>
  <c r="Z11160" i="1"/>
  <c r="Z11159" i="1"/>
  <c r="Z11158" i="1"/>
  <c r="Z11157" i="1"/>
  <c r="Z11156" i="1"/>
  <c r="Z11155" i="1"/>
  <c r="Z11154" i="1"/>
  <c r="Z11153" i="1"/>
  <c r="Z11152" i="1"/>
  <c r="Z11151" i="1"/>
  <c r="Z11150" i="1"/>
  <c r="Z11149" i="1"/>
  <c r="Z11148" i="1"/>
  <c r="Z11147" i="1"/>
  <c r="Z11146" i="1"/>
  <c r="Z11145" i="1"/>
  <c r="Z11144" i="1"/>
  <c r="Z11143" i="1"/>
  <c r="Z11142" i="1"/>
  <c r="Z11141" i="1"/>
  <c r="Z11140" i="1"/>
  <c r="Z11139" i="1"/>
  <c r="Z11138" i="1"/>
  <c r="Z11137" i="1"/>
  <c r="Z11136" i="1"/>
  <c r="Z11135" i="1"/>
  <c r="Z11134" i="1"/>
  <c r="Z11133" i="1"/>
  <c r="Z11132" i="1"/>
  <c r="Z11131" i="1"/>
  <c r="Z11130" i="1"/>
  <c r="Z11129" i="1"/>
  <c r="Z11128" i="1"/>
  <c r="Z11127" i="1"/>
  <c r="Z11126" i="1"/>
  <c r="Z11125" i="1"/>
  <c r="Z11124" i="1"/>
  <c r="Z11123" i="1"/>
  <c r="Z11122" i="1"/>
  <c r="Z11121" i="1"/>
  <c r="Z11120" i="1"/>
  <c r="Z11119" i="1"/>
  <c r="Z11118" i="1"/>
  <c r="Z11117" i="1"/>
  <c r="Z11116" i="1"/>
  <c r="Z11115" i="1"/>
  <c r="Z11114" i="1"/>
  <c r="Z11113" i="1"/>
  <c r="Z11112" i="1"/>
  <c r="Z11111" i="1"/>
  <c r="Z11110" i="1"/>
  <c r="Z11109" i="1"/>
  <c r="Z11108" i="1"/>
  <c r="Z11107" i="1"/>
  <c r="Z11106" i="1"/>
  <c r="Z11105" i="1"/>
  <c r="Z11104" i="1"/>
  <c r="Z11103" i="1"/>
  <c r="Z11102" i="1"/>
  <c r="Z11101" i="1"/>
  <c r="Z11100" i="1"/>
  <c r="Z11099" i="1"/>
  <c r="Z11098" i="1"/>
  <c r="Z11097" i="1"/>
  <c r="Z11096" i="1"/>
  <c r="Z11095" i="1"/>
  <c r="Z11094" i="1"/>
  <c r="Z11093" i="1"/>
  <c r="Z11092" i="1"/>
  <c r="Z11091" i="1"/>
  <c r="Z11090" i="1"/>
  <c r="Z11089" i="1"/>
  <c r="Z11088" i="1"/>
  <c r="Z11087" i="1"/>
  <c r="Z11086" i="1"/>
  <c r="Z11085" i="1"/>
  <c r="Z11084" i="1"/>
  <c r="Z11083" i="1"/>
  <c r="Z11082" i="1"/>
  <c r="Z11081" i="1"/>
  <c r="Z11080" i="1"/>
  <c r="Z11079" i="1"/>
  <c r="Z11078" i="1"/>
  <c r="Z11077" i="1"/>
  <c r="Z11076" i="1"/>
  <c r="Z11075" i="1"/>
  <c r="Z11074" i="1"/>
  <c r="Z11073" i="1"/>
  <c r="Z11072" i="1"/>
  <c r="Z11071" i="1"/>
  <c r="Z11070" i="1"/>
  <c r="Z11069" i="1"/>
  <c r="Z11068" i="1"/>
  <c r="Z11067" i="1"/>
  <c r="Z11066" i="1"/>
  <c r="Z11065" i="1"/>
  <c r="Z11064" i="1"/>
  <c r="Z11063" i="1"/>
  <c r="Z11062" i="1"/>
  <c r="Z11061" i="1"/>
  <c r="Z11060" i="1"/>
  <c r="Z11059" i="1"/>
  <c r="Z11058" i="1"/>
  <c r="Z11057" i="1"/>
  <c r="Z11056" i="1"/>
  <c r="Z11055" i="1"/>
  <c r="Z11054" i="1"/>
  <c r="Z11053" i="1"/>
  <c r="Z11052" i="1"/>
  <c r="Z11051" i="1"/>
  <c r="Z11050" i="1"/>
  <c r="Z11049" i="1"/>
  <c r="Z11048" i="1"/>
  <c r="Z11047" i="1"/>
  <c r="Z11046" i="1"/>
  <c r="Z11045" i="1"/>
  <c r="Z11044" i="1"/>
  <c r="Z11043" i="1"/>
  <c r="Z11042" i="1"/>
  <c r="Z11041" i="1"/>
  <c r="Z11040" i="1"/>
  <c r="Z11039" i="1"/>
  <c r="Z11038" i="1"/>
  <c r="Z11037" i="1"/>
  <c r="Z11036" i="1"/>
  <c r="Z11035" i="1"/>
  <c r="Z11034" i="1"/>
  <c r="Z11033" i="1"/>
  <c r="Z11032" i="1"/>
  <c r="Z11031" i="1"/>
  <c r="Z11030" i="1"/>
  <c r="Z11029" i="1"/>
  <c r="Z11028" i="1"/>
  <c r="Z11027" i="1"/>
  <c r="Z11026" i="1"/>
  <c r="Z11025" i="1"/>
  <c r="Z11024" i="1"/>
  <c r="Z11023" i="1"/>
  <c r="Z11022" i="1"/>
  <c r="Z11021" i="1"/>
  <c r="Z11020" i="1"/>
  <c r="Z11019" i="1"/>
  <c r="Z11018" i="1"/>
  <c r="Z11017" i="1"/>
  <c r="Z11016" i="1"/>
  <c r="Z11015" i="1"/>
  <c r="Z11014" i="1"/>
  <c r="Z11013" i="1"/>
  <c r="Z11012" i="1"/>
  <c r="Z11011" i="1"/>
  <c r="Z11010" i="1"/>
  <c r="Z11009" i="1"/>
  <c r="Z11008" i="1"/>
  <c r="Z11007" i="1"/>
  <c r="Z11006" i="1"/>
  <c r="Z11005" i="1"/>
  <c r="Z11004" i="1"/>
  <c r="Z11003" i="1"/>
  <c r="Z11002" i="1"/>
  <c r="Z11001" i="1"/>
  <c r="Z11000" i="1"/>
  <c r="Z10999" i="1"/>
  <c r="Z10998" i="1"/>
  <c r="Z10997" i="1"/>
  <c r="Z10996" i="1"/>
  <c r="Z10995" i="1"/>
  <c r="Z10994" i="1"/>
  <c r="Z10993" i="1"/>
  <c r="Z10992" i="1"/>
  <c r="Z10991" i="1"/>
  <c r="Z10990" i="1"/>
  <c r="Z10989" i="1"/>
  <c r="Z10988" i="1"/>
  <c r="Z10987" i="1"/>
  <c r="Z10986" i="1"/>
  <c r="Z10985" i="1"/>
  <c r="Z10984" i="1"/>
  <c r="Z10983" i="1"/>
  <c r="Z10982" i="1"/>
  <c r="Z10981" i="1"/>
  <c r="Z10980" i="1"/>
  <c r="Z10979" i="1"/>
  <c r="Z10978" i="1"/>
  <c r="Z10977" i="1"/>
  <c r="Z10976" i="1"/>
  <c r="Z10975" i="1"/>
  <c r="Z10974" i="1"/>
  <c r="Z10973" i="1"/>
  <c r="Z10972" i="1"/>
  <c r="Z10971" i="1"/>
  <c r="Z10970" i="1"/>
  <c r="Z10969" i="1"/>
  <c r="Z10968" i="1"/>
  <c r="Z10967" i="1"/>
  <c r="Z10966" i="1"/>
  <c r="Z10965" i="1"/>
  <c r="Z10964" i="1"/>
  <c r="Z10963" i="1"/>
  <c r="Z10962" i="1"/>
  <c r="Z10961" i="1"/>
  <c r="Z10960" i="1"/>
  <c r="Z10959" i="1"/>
  <c r="Z10958" i="1"/>
  <c r="Z10957" i="1"/>
  <c r="Z10956" i="1"/>
  <c r="Z10955" i="1"/>
  <c r="Z10954" i="1"/>
  <c r="Z10953" i="1"/>
  <c r="Z10952" i="1"/>
  <c r="Z10951" i="1"/>
  <c r="Z10950" i="1"/>
  <c r="Z10949" i="1"/>
  <c r="Z10948" i="1"/>
  <c r="Z10947" i="1"/>
  <c r="Z10946" i="1"/>
  <c r="Z10945" i="1"/>
  <c r="Z10944" i="1"/>
  <c r="Z10943" i="1"/>
  <c r="Z10942" i="1"/>
  <c r="Z10941" i="1"/>
  <c r="Z10940" i="1"/>
  <c r="Z10939" i="1"/>
  <c r="Z10938" i="1"/>
  <c r="Z10937" i="1"/>
  <c r="Z10936" i="1"/>
  <c r="Z10935" i="1"/>
  <c r="Z10934" i="1"/>
  <c r="Z10933" i="1"/>
  <c r="Z10932" i="1"/>
  <c r="Z10931" i="1"/>
  <c r="Z10930" i="1"/>
  <c r="Z10929" i="1"/>
  <c r="Z10928" i="1"/>
  <c r="Z10927" i="1"/>
  <c r="Z10926" i="1"/>
  <c r="Z10925" i="1"/>
  <c r="Z10924" i="1"/>
  <c r="Z10923" i="1"/>
  <c r="Z10922" i="1"/>
  <c r="Z10921" i="1"/>
  <c r="Z10920" i="1"/>
  <c r="Z10919" i="1"/>
  <c r="Z10918" i="1"/>
  <c r="Z10917" i="1"/>
  <c r="Z10916" i="1"/>
  <c r="Z10915" i="1"/>
  <c r="Z10914" i="1"/>
  <c r="Z10913" i="1"/>
  <c r="Z10912" i="1"/>
  <c r="Z10911" i="1"/>
  <c r="Z10910" i="1"/>
  <c r="Z10909" i="1"/>
  <c r="Z10908" i="1"/>
  <c r="Z10907" i="1"/>
  <c r="Z10906" i="1"/>
  <c r="Z10905" i="1"/>
  <c r="Z10904" i="1"/>
  <c r="Z10903" i="1"/>
  <c r="Z10902" i="1"/>
  <c r="Z10901" i="1"/>
  <c r="Z10900" i="1"/>
  <c r="Z10899" i="1"/>
  <c r="Z10898" i="1"/>
  <c r="Z10897" i="1"/>
  <c r="Z10896" i="1"/>
  <c r="Z10895" i="1"/>
  <c r="Z10894" i="1"/>
  <c r="Z10893" i="1"/>
  <c r="Z10892" i="1"/>
  <c r="Z10891" i="1"/>
  <c r="Z10890" i="1"/>
  <c r="Z10889" i="1"/>
  <c r="Z10888" i="1"/>
  <c r="Z10887" i="1"/>
  <c r="Z10886" i="1"/>
  <c r="Z10885" i="1"/>
  <c r="Z10884" i="1"/>
  <c r="Z10883" i="1"/>
  <c r="Z10882" i="1"/>
  <c r="Z10881" i="1"/>
  <c r="Z10880" i="1"/>
  <c r="Z10879" i="1"/>
  <c r="Z10878" i="1"/>
  <c r="Z10877" i="1"/>
  <c r="Z10876" i="1"/>
  <c r="Z10875" i="1"/>
  <c r="Z10874" i="1"/>
  <c r="Z10873" i="1"/>
  <c r="Z10872" i="1"/>
  <c r="Z10871" i="1"/>
  <c r="Z10870" i="1"/>
  <c r="Z10869" i="1"/>
  <c r="Z10868" i="1"/>
  <c r="Z10867" i="1"/>
  <c r="Z10866" i="1"/>
  <c r="Z10865" i="1"/>
  <c r="Z10864" i="1"/>
  <c r="Z10863" i="1"/>
  <c r="Z10862" i="1"/>
  <c r="Z10861" i="1"/>
  <c r="Z10860" i="1"/>
  <c r="Z10859" i="1"/>
  <c r="Z10858" i="1"/>
  <c r="Z10857" i="1"/>
  <c r="Z10856" i="1"/>
  <c r="Z10855" i="1"/>
  <c r="Z10854" i="1"/>
  <c r="Z10853" i="1"/>
  <c r="Z10852" i="1"/>
  <c r="Z10851" i="1"/>
  <c r="Z10850" i="1"/>
  <c r="Z10849" i="1"/>
  <c r="Z10848" i="1"/>
  <c r="Z10847" i="1"/>
  <c r="Z10846" i="1"/>
  <c r="Z10845" i="1"/>
  <c r="Z10844" i="1"/>
  <c r="Z10843" i="1"/>
  <c r="Z10842" i="1"/>
  <c r="Z10841" i="1"/>
  <c r="Z10840" i="1"/>
  <c r="Z10839" i="1"/>
  <c r="Z10838" i="1"/>
  <c r="Z10837" i="1"/>
  <c r="Z10836" i="1"/>
  <c r="Z10835" i="1"/>
  <c r="Z10834" i="1"/>
  <c r="Z10833" i="1"/>
  <c r="Z10832" i="1"/>
  <c r="Z10831" i="1"/>
  <c r="Z10830" i="1"/>
  <c r="Z10829" i="1"/>
  <c r="Z10828" i="1"/>
  <c r="Z10827" i="1"/>
  <c r="Z10826" i="1"/>
  <c r="Z10825" i="1"/>
  <c r="Z10824" i="1"/>
  <c r="Z10823" i="1"/>
  <c r="Z10822" i="1"/>
  <c r="Z10821" i="1"/>
  <c r="Z10820" i="1"/>
  <c r="Z10819" i="1"/>
  <c r="Z10818" i="1"/>
  <c r="Z10817" i="1"/>
  <c r="Z10816" i="1"/>
  <c r="Z10815" i="1"/>
  <c r="Z10814" i="1"/>
  <c r="Z10813" i="1"/>
  <c r="Z10812" i="1"/>
  <c r="Z10811" i="1"/>
  <c r="Z10810" i="1"/>
  <c r="Z10809" i="1"/>
  <c r="Z10808" i="1"/>
  <c r="Z10807" i="1"/>
  <c r="Z10806" i="1"/>
  <c r="Z10805" i="1"/>
  <c r="Z10804" i="1"/>
  <c r="Z10803" i="1"/>
  <c r="Z10802" i="1"/>
  <c r="Z10801" i="1"/>
  <c r="Z10800" i="1"/>
  <c r="Z10799" i="1"/>
  <c r="Z10798" i="1"/>
  <c r="Z10797" i="1"/>
  <c r="Z10796" i="1"/>
  <c r="Z10795" i="1"/>
  <c r="Z10794" i="1"/>
  <c r="Z10793" i="1"/>
  <c r="Z10792" i="1"/>
  <c r="Z10791" i="1"/>
  <c r="Z10790" i="1"/>
  <c r="Z10789" i="1"/>
  <c r="Z10788" i="1"/>
  <c r="Z10787" i="1"/>
  <c r="Z10786" i="1"/>
  <c r="Z10785" i="1"/>
  <c r="Z10784" i="1"/>
  <c r="Z10783" i="1"/>
  <c r="Z10782" i="1"/>
  <c r="Z10781" i="1"/>
  <c r="Z10780" i="1"/>
  <c r="Z10779" i="1"/>
  <c r="Z10778" i="1"/>
  <c r="Z10777" i="1"/>
  <c r="Z10776" i="1"/>
  <c r="Z10775" i="1"/>
  <c r="Z10774" i="1"/>
  <c r="Z10773" i="1"/>
  <c r="Z10772" i="1"/>
  <c r="Z10771" i="1"/>
  <c r="Z10770" i="1"/>
  <c r="Z10769" i="1"/>
  <c r="Z10768" i="1"/>
  <c r="Z10767" i="1"/>
  <c r="Z10766" i="1"/>
  <c r="Z10765" i="1"/>
  <c r="Z10764" i="1"/>
  <c r="Z10763" i="1"/>
  <c r="Z10762" i="1"/>
  <c r="Z10761" i="1"/>
  <c r="Z10760" i="1"/>
  <c r="Z10759" i="1"/>
  <c r="Z10758" i="1"/>
  <c r="Z10757" i="1"/>
  <c r="Z10756" i="1"/>
  <c r="Z10755" i="1"/>
  <c r="Z10754" i="1"/>
  <c r="Z10753" i="1"/>
  <c r="Z10752" i="1"/>
  <c r="Z10751" i="1"/>
  <c r="Z10750" i="1"/>
  <c r="Z10749" i="1"/>
  <c r="Z10748" i="1"/>
  <c r="Z10747" i="1"/>
  <c r="Z10746" i="1"/>
  <c r="Z10745" i="1"/>
  <c r="Z10744" i="1"/>
  <c r="Z10743" i="1"/>
  <c r="Z10742" i="1"/>
  <c r="Z10741" i="1"/>
  <c r="Z10740" i="1"/>
  <c r="Z10739" i="1"/>
  <c r="Z10738" i="1"/>
  <c r="Z10737" i="1"/>
  <c r="Z10736" i="1"/>
  <c r="Z10735" i="1"/>
  <c r="Z10734" i="1"/>
  <c r="Z10733" i="1"/>
  <c r="Z10732" i="1"/>
  <c r="Z10731" i="1"/>
  <c r="Z10730" i="1"/>
  <c r="Z10729" i="1"/>
  <c r="Z10728" i="1"/>
  <c r="Z10727" i="1"/>
  <c r="Z10726" i="1"/>
  <c r="Z10725" i="1"/>
  <c r="Z10724" i="1"/>
  <c r="Z10723" i="1"/>
  <c r="Z10722" i="1"/>
  <c r="Z10721" i="1"/>
  <c r="Z10720" i="1"/>
  <c r="Z10719" i="1"/>
  <c r="Z10718" i="1"/>
  <c r="Z10717" i="1"/>
  <c r="Z10716" i="1"/>
  <c r="Z10715" i="1"/>
  <c r="Z10714" i="1"/>
  <c r="Z10713" i="1"/>
  <c r="Z10712" i="1"/>
  <c r="Z10711" i="1"/>
  <c r="Z10710" i="1"/>
  <c r="Z10709" i="1"/>
  <c r="Z10708" i="1"/>
  <c r="Z10707" i="1"/>
  <c r="Z10706" i="1"/>
  <c r="Z10705" i="1"/>
  <c r="Z10704" i="1"/>
  <c r="Z10703" i="1"/>
  <c r="Z10702" i="1"/>
  <c r="Z10701" i="1"/>
  <c r="Z10700" i="1"/>
  <c r="Z10699" i="1"/>
  <c r="Z10698" i="1"/>
  <c r="Z10697" i="1"/>
  <c r="Z10696" i="1"/>
  <c r="Z10695" i="1"/>
  <c r="Z10694" i="1"/>
  <c r="Z10693" i="1"/>
  <c r="Z10692" i="1"/>
  <c r="Z10691" i="1"/>
  <c r="Z10690" i="1"/>
  <c r="Z10689" i="1"/>
  <c r="Z10688" i="1"/>
  <c r="Z10687" i="1"/>
  <c r="Z10686" i="1"/>
  <c r="Z10685" i="1"/>
  <c r="Z10684" i="1"/>
  <c r="Z10683" i="1"/>
  <c r="Z10682" i="1"/>
  <c r="Z10681" i="1"/>
  <c r="Z10680" i="1"/>
  <c r="Z10679" i="1"/>
  <c r="Z10678" i="1"/>
  <c r="Z10677" i="1"/>
  <c r="Z10676" i="1"/>
  <c r="Z10675" i="1"/>
  <c r="Z10674" i="1"/>
  <c r="Z10673" i="1"/>
  <c r="Z10672" i="1"/>
  <c r="Z10671" i="1"/>
  <c r="Z10670" i="1"/>
  <c r="Z10669" i="1"/>
  <c r="Z10668" i="1"/>
  <c r="Z10667" i="1"/>
  <c r="Z10666" i="1"/>
  <c r="Z10665" i="1"/>
  <c r="Z10664" i="1"/>
  <c r="Z10663" i="1"/>
  <c r="Z10662" i="1"/>
  <c r="Z10661" i="1"/>
  <c r="Z10660" i="1"/>
  <c r="Z10659" i="1"/>
  <c r="Z10658" i="1"/>
  <c r="Z10657" i="1"/>
  <c r="Z10656" i="1"/>
  <c r="Z10655" i="1"/>
  <c r="Z10654" i="1"/>
  <c r="Z10653" i="1"/>
  <c r="Z10652" i="1"/>
  <c r="Z10651" i="1"/>
  <c r="Z10650" i="1"/>
  <c r="Z10649" i="1"/>
  <c r="Z10648" i="1"/>
  <c r="Z10647" i="1"/>
  <c r="Z10646" i="1"/>
  <c r="Z10645" i="1"/>
  <c r="Z10644" i="1"/>
  <c r="Z10643" i="1"/>
  <c r="Z10642" i="1"/>
  <c r="Z10641" i="1"/>
  <c r="Z10640" i="1"/>
  <c r="Z10639" i="1"/>
  <c r="Z10638" i="1"/>
  <c r="Z10637" i="1"/>
  <c r="Z10636" i="1"/>
  <c r="Z10635" i="1"/>
  <c r="Z10634" i="1"/>
  <c r="Z10633" i="1"/>
  <c r="Z10632" i="1"/>
  <c r="Z10631" i="1"/>
  <c r="Z10630" i="1"/>
  <c r="Z10629" i="1"/>
  <c r="Z10628" i="1"/>
  <c r="Z10627" i="1"/>
  <c r="Z10626" i="1"/>
  <c r="Z10625" i="1"/>
  <c r="Z10624" i="1"/>
  <c r="Z10623" i="1"/>
  <c r="Z10622" i="1"/>
  <c r="Z10621" i="1"/>
  <c r="Z10620" i="1"/>
  <c r="Z10619" i="1"/>
  <c r="Z10618" i="1"/>
  <c r="Z10617" i="1"/>
  <c r="Z10616" i="1"/>
  <c r="Z10615" i="1"/>
  <c r="Z10614" i="1"/>
  <c r="Z10613" i="1"/>
  <c r="Z10612" i="1"/>
  <c r="Z10611" i="1"/>
  <c r="Z10610" i="1"/>
  <c r="Z10609" i="1"/>
  <c r="Z10608" i="1"/>
  <c r="Z10607" i="1"/>
  <c r="Z10606" i="1"/>
  <c r="Z10605" i="1"/>
  <c r="Z10604" i="1"/>
  <c r="Z10603" i="1"/>
  <c r="Z10602" i="1"/>
  <c r="Z10601" i="1"/>
  <c r="Z10600" i="1"/>
  <c r="Z10599" i="1"/>
  <c r="Z10598" i="1"/>
  <c r="Z10597" i="1"/>
  <c r="Z10596" i="1"/>
  <c r="Z10595" i="1"/>
  <c r="Z10594" i="1"/>
  <c r="Z10593" i="1"/>
  <c r="Z10592" i="1"/>
  <c r="Z10591" i="1"/>
  <c r="Z10590" i="1"/>
  <c r="Z10589" i="1"/>
  <c r="Z10588" i="1"/>
  <c r="Z10587" i="1"/>
  <c r="Z10586" i="1"/>
  <c r="Z10585" i="1"/>
  <c r="Z10584" i="1"/>
  <c r="Z10583" i="1"/>
  <c r="Z10582" i="1"/>
  <c r="Z10581" i="1"/>
  <c r="Z10580" i="1"/>
  <c r="Z10579" i="1"/>
  <c r="Z10578" i="1"/>
  <c r="Z10577" i="1"/>
  <c r="Z10576" i="1"/>
  <c r="Z10575" i="1"/>
  <c r="Z10574" i="1"/>
  <c r="Z10573" i="1"/>
  <c r="Z10572" i="1"/>
  <c r="Z10571" i="1"/>
  <c r="Z10570" i="1"/>
  <c r="Z10569" i="1"/>
  <c r="Z10568" i="1"/>
  <c r="Z10567" i="1"/>
  <c r="Z10566" i="1"/>
  <c r="Z10565" i="1"/>
  <c r="Z10564" i="1"/>
  <c r="Z10563" i="1"/>
  <c r="Z10562" i="1"/>
  <c r="Z10561" i="1"/>
  <c r="Z10560" i="1"/>
  <c r="Z10559" i="1"/>
  <c r="Z10558" i="1"/>
  <c r="Z10557" i="1"/>
  <c r="Z10556" i="1"/>
  <c r="Z10555" i="1"/>
  <c r="Z10554" i="1"/>
  <c r="Z10553" i="1"/>
  <c r="Z10552" i="1"/>
  <c r="Z10551" i="1"/>
  <c r="Z10550" i="1"/>
  <c r="Z10549" i="1"/>
  <c r="Z10548" i="1"/>
  <c r="Z10547" i="1"/>
  <c r="Z10546" i="1"/>
  <c r="Z10545" i="1"/>
  <c r="Z10544" i="1"/>
  <c r="Z10543" i="1"/>
  <c r="Z10542" i="1"/>
  <c r="Z10541" i="1"/>
  <c r="Z10540" i="1"/>
  <c r="Z10539" i="1"/>
  <c r="Z10538" i="1"/>
  <c r="Z10537" i="1"/>
  <c r="Z10536" i="1"/>
  <c r="Z10535" i="1"/>
  <c r="Z10534" i="1"/>
  <c r="Z10533" i="1"/>
  <c r="Z10532" i="1"/>
  <c r="Z10531" i="1"/>
  <c r="Z10530" i="1"/>
  <c r="Z10529" i="1"/>
  <c r="Z10528" i="1"/>
  <c r="Z10527" i="1"/>
  <c r="Z10526" i="1"/>
  <c r="Z10525" i="1"/>
  <c r="Z10524" i="1"/>
  <c r="Z10523" i="1"/>
  <c r="Z10522" i="1"/>
  <c r="Z10521" i="1"/>
  <c r="Z10520" i="1"/>
  <c r="Z10519" i="1"/>
  <c r="Z10518" i="1"/>
  <c r="Z10517" i="1"/>
  <c r="Z10516" i="1"/>
  <c r="Z10515" i="1"/>
  <c r="Z10514" i="1"/>
  <c r="Z10513" i="1"/>
  <c r="Z10512" i="1"/>
  <c r="Z10511" i="1"/>
  <c r="Z10510" i="1"/>
  <c r="Z10509" i="1"/>
  <c r="Z10508" i="1"/>
  <c r="Z10507" i="1"/>
  <c r="Z10506" i="1"/>
  <c r="Z10505" i="1"/>
  <c r="Z10504" i="1"/>
  <c r="Z10503" i="1"/>
  <c r="Z10502" i="1"/>
  <c r="Z10501" i="1"/>
  <c r="Z10500" i="1"/>
  <c r="Z10499" i="1"/>
  <c r="Z10498" i="1"/>
  <c r="Z10497" i="1"/>
  <c r="Z10496" i="1"/>
  <c r="Z10495" i="1"/>
  <c r="Z10494" i="1"/>
  <c r="Z10493" i="1"/>
  <c r="Z10492" i="1"/>
  <c r="Z10491" i="1"/>
  <c r="Z10490" i="1"/>
  <c r="Z10489" i="1"/>
  <c r="Z10488" i="1"/>
  <c r="Z10487" i="1"/>
  <c r="Z10486" i="1"/>
  <c r="Z10485" i="1"/>
  <c r="Z10484" i="1"/>
  <c r="Z10483" i="1"/>
  <c r="Z10482" i="1"/>
  <c r="Z10481" i="1"/>
  <c r="Z10480" i="1"/>
  <c r="Z10479" i="1"/>
  <c r="Z10478" i="1"/>
  <c r="Z10477" i="1"/>
  <c r="Z10476" i="1"/>
  <c r="Z10475" i="1"/>
  <c r="Z10474" i="1"/>
  <c r="Z10473" i="1"/>
  <c r="Z10472" i="1"/>
  <c r="Z10471" i="1"/>
  <c r="Z10470" i="1"/>
  <c r="Z10469" i="1"/>
  <c r="Z10468" i="1"/>
  <c r="Z10467" i="1"/>
  <c r="Z10466" i="1"/>
  <c r="Z10465" i="1"/>
  <c r="Z10464" i="1"/>
  <c r="Z10463" i="1"/>
  <c r="Z10462" i="1"/>
  <c r="Z10461" i="1"/>
  <c r="Z10460" i="1"/>
  <c r="Z10459" i="1"/>
  <c r="Z10458" i="1"/>
  <c r="Z10457" i="1"/>
  <c r="Z10456" i="1"/>
  <c r="Z10455" i="1"/>
  <c r="Z10454" i="1"/>
  <c r="Z10453" i="1"/>
  <c r="Z10452" i="1"/>
  <c r="Z10451" i="1"/>
  <c r="Z10450" i="1"/>
  <c r="Z10449" i="1"/>
  <c r="Z10448" i="1"/>
  <c r="Z10447" i="1"/>
  <c r="Z10446" i="1"/>
  <c r="Z10445" i="1"/>
  <c r="Z10444" i="1"/>
  <c r="Z10443" i="1"/>
  <c r="Z10442" i="1"/>
  <c r="Z10441" i="1"/>
  <c r="Z10440" i="1"/>
  <c r="Z10439" i="1"/>
  <c r="Z10438" i="1"/>
  <c r="Z10437" i="1"/>
  <c r="Z10436" i="1"/>
  <c r="Z10435" i="1"/>
  <c r="Z10434" i="1"/>
  <c r="Z10433" i="1"/>
  <c r="Z10432" i="1"/>
  <c r="Z10431" i="1"/>
  <c r="Z10430" i="1"/>
  <c r="Z10429" i="1"/>
  <c r="Z10428" i="1"/>
  <c r="Z10427" i="1"/>
  <c r="Z10426" i="1"/>
  <c r="Z10425" i="1"/>
  <c r="Z10424" i="1"/>
  <c r="Z10423" i="1"/>
  <c r="Z10422" i="1"/>
  <c r="Z10421" i="1"/>
  <c r="Z10420" i="1"/>
  <c r="Z10419" i="1"/>
  <c r="Z10418" i="1"/>
  <c r="Z10417" i="1"/>
  <c r="Z10416" i="1"/>
  <c r="Z10415" i="1"/>
  <c r="Z10414" i="1"/>
  <c r="Z10413" i="1"/>
  <c r="Z10412" i="1"/>
  <c r="Z10411" i="1"/>
  <c r="Z10410" i="1"/>
  <c r="Z10409" i="1"/>
  <c r="Z10408" i="1"/>
  <c r="Z10407" i="1"/>
  <c r="Z10406" i="1"/>
  <c r="Z10405" i="1"/>
  <c r="Z10404" i="1"/>
  <c r="Z10403" i="1"/>
  <c r="Z10402" i="1"/>
  <c r="Z10401" i="1"/>
  <c r="Z10400" i="1"/>
  <c r="Z10399" i="1"/>
  <c r="Z10398" i="1"/>
  <c r="Z10397" i="1"/>
  <c r="Z10396" i="1"/>
  <c r="Z10395" i="1"/>
  <c r="Z10394" i="1"/>
  <c r="Z10393" i="1"/>
  <c r="Z10392" i="1"/>
  <c r="Z10391" i="1"/>
  <c r="Z10390" i="1"/>
  <c r="Z10389" i="1"/>
  <c r="Z10388" i="1"/>
  <c r="Z10387" i="1"/>
  <c r="Z10386" i="1"/>
  <c r="Z10385" i="1"/>
  <c r="Z10384" i="1"/>
  <c r="Z10383" i="1"/>
  <c r="Z10382" i="1"/>
  <c r="Z10381" i="1"/>
  <c r="Z10380" i="1"/>
  <c r="Z10379" i="1"/>
  <c r="Z10378" i="1"/>
  <c r="Z10377" i="1"/>
  <c r="Z10376" i="1"/>
  <c r="Z10375" i="1"/>
  <c r="Z10374" i="1"/>
  <c r="Z10373" i="1"/>
  <c r="Z10372" i="1"/>
  <c r="Z10371" i="1"/>
  <c r="Z10370" i="1"/>
  <c r="Z10369" i="1"/>
  <c r="Z10368" i="1"/>
  <c r="Z10367" i="1"/>
  <c r="Z10366" i="1"/>
  <c r="Z10365" i="1"/>
  <c r="Z10364" i="1"/>
  <c r="Z10363" i="1"/>
  <c r="Z10362" i="1"/>
  <c r="Z10361" i="1"/>
  <c r="Z10360" i="1"/>
  <c r="Z10359" i="1"/>
  <c r="Z10358" i="1"/>
  <c r="Z10357" i="1"/>
  <c r="Z10356" i="1"/>
  <c r="Z10355" i="1"/>
  <c r="Z10354" i="1"/>
  <c r="Z10353" i="1"/>
  <c r="Z10352" i="1"/>
  <c r="Z10351" i="1"/>
  <c r="Z10350" i="1"/>
  <c r="Z10349" i="1"/>
  <c r="Z10348" i="1"/>
  <c r="Z10347" i="1"/>
  <c r="Z10346" i="1"/>
  <c r="Z10345" i="1"/>
  <c r="Z10344" i="1"/>
  <c r="Z10343" i="1"/>
  <c r="Z10342" i="1"/>
  <c r="Z10341" i="1"/>
  <c r="Z10340" i="1"/>
  <c r="Z10339" i="1"/>
  <c r="Z10338" i="1"/>
  <c r="Z10337" i="1"/>
  <c r="Z10336" i="1"/>
  <c r="Z10335" i="1"/>
  <c r="Z10334" i="1"/>
  <c r="Z10333" i="1"/>
  <c r="Z10332" i="1"/>
  <c r="Z10331" i="1"/>
  <c r="Z10330" i="1"/>
  <c r="Z10329" i="1"/>
  <c r="Z10328" i="1"/>
  <c r="Z10327" i="1"/>
  <c r="Z10326" i="1"/>
  <c r="Z10325" i="1"/>
  <c r="Z10324" i="1"/>
  <c r="Z10323" i="1"/>
  <c r="Z10322" i="1"/>
  <c r="Z10321" i="1"/>
  <c r="Z10320" i="1"/>
  <c r="Z10319" i="1"/>
  <c r="Z10318" i="1"/>
  <c r="Z10317" i="1"/>
  <c r="Z10316" i="1"/>
  <c r="Z10315" i="1"/>
  <c r="Z10314" i="1"/>
  <c r="Z10313" i="1"/>
  <c r="Z10312" i="1"/>
  <c r="Z10311" i="1"/>
  <c r="Z10310" i="1"/>
  <c r="Z10309" i="1"/>
  <c r="Z10308" i="1"/>
  <c r="Z10307" i="1"/>
  <c r="Z10306" i="1"/>
  <c r="Z10305" i="1"/>
  <c r="Z10304" i="1"/>
  <c r="Z10303" i="1"/>
  <c r="Z10302" i="1"/>
  <c r="Z10301" i="1"/>
  <c r="Z10300" i="1"/>
  <c r="Z10299" i="1"/>
  <c r="Z10298" i="1"/>
  <c r="Z10297" i="1"/>
  <c r="Z10296" i="1"/>
  <c r="Z10295" i="1"/>
  <c r="Z10294" i="1"/>
  <c r="Z10293" i="1"/>
  <c r="Z10292" i="1"/>
  <c r="Z10291" i="1"/>
  <c r="Z10290" i="1"/>
  <c r="Z10289" i="1"/>
  <c r="Z10288" i="1"/>
  <c r="Z10287" i="1"/>
  <c r="Z10286" i="1"/>
  <c r="Z10285" i="1"/>
  <c r="Z10284" i="1"/>
  <c r="Z10283" i="1"/>
  <c r="Z10282" i="1"/>
  <c r="Z10281" i="1"/>
  <c r="Z10280" i="1"/>
  <c r="Z10279" i="1"/>
  <c r="Z10278" i="1"/>
  <c r="Z10277" i="1"/>
  <c r="Z10276" i="1"/>
  <c r="Z10275" i="1"/>
  <c r="Z10274" i="1"/>
  <c r="Z10273" i="1"/>
  <c r="Z10272" i="1"/>
  <c r="Z10271" i="1"/>
  <c r="Z10270" i="1"/>
  <c r="Z10269" i="1"/>
  <c r="Z10268" i="1"/>
  <c r="Z10267" i="1"/>
  <c r="Z10266" i="1"/>
  <c r="Z10265" i="1"/>
  <c r="Z10264" i="1"/>
  <c r="Z10263" i="1"/>
  <c r="Z10262" i="1"/>
  <c r="Z10261" i="1"/>
  <c r="Z10260" i="1"/>
  <c r="Z10259" i="1"/>
  <c r="Z10258" i="1"/>
  <c r="Z10257" i="1"/>
  <c r="Z10256" i="1"/>
  <c r="Z10255" i="1"/>
  <c r="Z10254" i="1"/>
  <c r="Z10253" i="1"/>
  <c r="Z10252" i="1"/>
  <c r="Z10251" i="1"/>
  <c r="Z10250" i="1"/>
  <c r="Z10249" i="1"/>
  <c r="Z10248" i="1"/>
  <c r="Z10247" i="1"/>
  <c r="Z10246" i="1"/>
  <c r="Z10245" i="1"/>
  <c r="Z10244" i="1"/>
  <c r="Z10243" i="1"/>
  <c r="Z10242" i="1"/>
  <c r="Z10241" i="1"/>
  <c r="Z10240" i="1"/>
  <c r="Z10239" i="1"/>
  <c r="Z10238" i="1"/>
  <c r="Z10237" i="1"/>
  <c r="Z10236" i="1"/>
  <c r="Z10235" i="1"/>
  <c r="Z10234" i="1"/>
  <c r="Z10233" i="1"/>
  <c r="Z10232" i="1"/>
  <c r="Z10231" i="1"/>
  <c r="Z10230" i="1"/>
  <c r="Z10229" i="1"/>
  <c r="Z10228" i="1"/>
  <c r="Z10227" i="1"/>
  <c r="Z10226" i="1"/>
  <c r="Z10225" i="1"/>
  <c r="Z10224" i="1"/>
  <c r="Z10223" i="1"/>
  <c r="Z10222" i="1"/>
  <c r="Z10221" i="1"/>
  <c r="Z10220" i="1"/>
  <c r="Z10219" i="1"/>
  <c r="Z10218" i="1"/>
  <c r="Z10217" i="1"/>
  <c r="Z10216" i="1"/>
  <c r="Z10215" i="1"/>
  <c r="Z10214" i="1"/>
  <c r="Z10213" i="1"/>
  <c r="Z10212" i="1"/>
  <c r="Z10211" i="1"/>
  <c r="Z10210" i="1"/>
  <c r="Z10209" i="1"/>
  <c r="Z10208" i="1"/>
  <c r="Z10207" i="1"/>
  <c r="Z10206" i="1"/>
  <c r="Z10205" i="1"/>
  <c r="Z10204" i="1"/>
  <c r="Z10203" i="1"/>
  <c r="Z10202" i="1"/>
  <c r="Z10201" i="1"/>
  <c r="Z10200" i="1"/>
  <c r="Z10199" i="1"/>
  <c r="Z10198" i="1"/>
  <c r="Z10197" i="1"/>
  <c r="Z10196" i="1"/>
  <c r="Z10195" i="1"/>
  <c r="Z10194" i="1"/>
  <c r="Z10193" i="1"/>
  <c r="Z10192" i="1"/>
  <c r="Z10191" i="1"/>
  <c r="Z10190" i="1"/>
  <c r="Z10189" i="1"/>
  <c r="Z10188" i="1"/>
  <c r="Z10187" i="1"/>
  <c r="Z10186" i="1"/>
  <c r="Z10185" i="1"/>
  <c r="Z10184" i="1"/>
  <c r="Z10183" i="1"/>
  <c r="Z10182" i="1"/>
  <c r="Z10181" i="1"/>
  <c r="Z10180" i="1"/>
  <c r="Z10179" i="1"/>
  <c r="Z10178" i="1"/>
  <c r="Z10177" i="1"/>
  <c r="Z10176" i="1"/>
  <c r="Z10175" i="1"/>
  <c r="Z10174" i="1"/>
  <c r="Z10173" i="1"/>
  <c r="Z10172" i="1"/>
  <c r="Z10171" i="1"/>
  <c r="Z10170" i="1"/>
  <c r="Z10169" i="1"/>
  <c r="Z10168" i="1"/>
  <c r="Z10167" i="1"/>
  <c r="Z10166" i="1"/>
  <c r="Z10165" i="1"/>
  <c r="Z10164" i="1"/>
  <c r="Z10163" i="1"/>
  <c r="Z10162" i="1"/>
  <c r="Z10161" i="1"/>
  <c r="Z10160" i="1"/>
  <c r="Z10159" i="1"/>
  <c r="Z10158" i="1"/>
  <c r="Z10157" i="1"/>
  <c r="Z10156" i="1"/>
  <c r="Z10155" i="1"/>
  <c r="Z10154" i="1"/>
  <c r="Z10153" i="1"/>
  <c r="Z10152" i="1"/>
  <c r="Z10151" i="1"/>
  <c r="Z10150" i="1"/>
  <c r="Z10149" i="1"/>
  <c r="Z10148" i="1"/>
  <c r="Z10147" i="1"/>
  <c r="Z10146" i="1"/>
  <c r="Z10145" i="1"/>
  <c r="Z10144" i="1"/>
  <c r="Z10143" i="1"/>
  <c r="Z10142" i="1"/>
  <c r="Z10141" i="1"/>
  <c r="Z10140" i="1"/>
  <c r="Z10139" i="1"/>
  <c r="Z10138" i="1"/>
  <c r="Z10137" i="1"/>
  <c r="Z10136" i="1"/>
  <c r="Z10135" i="1"/>
  <c r="Z10134" i="1"/>
  <c r="Z10133" i="1"/>
  <c r="Z10132" i="1"/>
  <c r="Z10131" i="1"/>
  <c r="Z10130" i="1"/>
  <c r="Z10129" i="1"/>
  <c r="Z10128" i="1"/>
  <c r="Z10127" i="1"/>
  <c r="Z10126" i="1"/>
  <c r="Z10125" i="1"/>
  <c r="Z10124" i="1"/>
  <c r="Z10123" i="1"/>
  <c r="Z10122" i="1"/>
  <c r="Z10121" i="1"/>
  <c r="Z10120" i="1"/>
  <c r="Z10119" i="1"/>
  <c r="Z10118" i="1"/>
  <c r="Z10117" i="1"/>
  <c r="Z10116" i="1"/>
  <c r="Z10115" i="1"/>
  <c r="Z10114" i="1"/>
  <c r="Z10113" i="1"/>
  <c r="Z10112" i="1"/>
  <c r="Z10111" i="1"/>
  <c r="Z10110" i="1"/>
  <c r="Z10109" i="1"/>
  <c r="Z10108" i="1"/>
  <c r="Z10107" i="1"/>
  <c r="Z10106" i="1"/>
  <c r="Z10105" i="1"/>
  <c r="Z10104" i="1"/>
  <c r="Z10103" i="1"/>
  <c r="Z10102" i="1"/>
  <c r="Z10101" i="1"/>
  <c r="Z10100" i="1"/>
  <c r="Z10099" i="1"/>
  <c r="Z10098" i="1"/>
  <c r="Z10097" i="1"/>
  <c r="Z10096" i="1"/>
  <c r="Z10095" i="1"/>
  <c r="Z10094" i="1"/>
  <c r="Z10093" i="1"/>
  <c r="Z10092" i="1"/>
  <c r="Z10091" i="1"/>
  <c r="Z10090" i="1"/>
  <c r="Z10089" i="1"/>
  <c r="Z10088" i="1"/>
  <c r="Z10087" i="1"/>
  <c r="Z10086" i="1"/>
  <c r="Z10085" i="1"/>
  <c r="Z10084" i="1"/>
  <c r="Z10083" i="1"/>
  <c r="Z10082" i="1"/>
  <c r="Z10081" i="1"/>
  <c r="Z10080" i="1"/>
  <c r="Z10079" i="1"/>
  <c r="Z10078" i="1"/>
  <c r="Z10077" i="1"/>
  <c r="Z10076" i="1"/>
  <c r="Z10075" i="1"/>
  <c r="Z10074" i="1"/>
  <c r="Z10073" i="1"/>
  <c r="Z10072" i="1"/>
  <c r="Z10071" i="1"/>
  <c r="Z10070" i="1"/>
  <c r="Z10069" i="1"/>
  <c r="Z10068" i="1"/>
  <c r="Z10067" i="1"/>
  <c r="Z10066" i="1"/>
  <c r="Z10065" i="1"/>
  <c r="Z10064" i="1"/>
  <c r="Z10063" i="1"/>
  <c r="Z10062" i="1"/>
  <c r="Z10061" i="1"/>
  <c r="Z10060" i="1"/>
  <c r="Z10059" i="1"/>
  <c r="Z10058" i="1"/>
  <c r="Z10057" i="1"/>
  <c r="Z10056" i="1"/>
  <c r="Z10055" i="1"/>
  <c r="Z10054" i="1"/>
  <c r="Z10053" i="1"/>
  <c r="Z10052" i="1"/>
  <c r="Z10051" i="1"/>
  <c r="Z10050" i="1"/>
  <c r="Z10049" i="1"/>
  <c r="Z10048" i="1"/>
  <c r="Z10047" i="1"/>
  <c r="Z10046" i="1"/>
  <c r="Z10045" i="1"/>
  <c r="Z10044" i="1"/>
  <c r="Z10043" i="1"/>
  <c r="Z10042" i="1"/>
  <c r="Z10041" i="1"/>
  <c r="Z10040" i="1"/>
  <c r="Z10039" i="1"/>
  <c r="Z10038" i="1"/>
  <c r="Z10037" i="1"/>
  <c r="Z10036" i="1"/>
  <c r="Z10035" i="1"/>
  <c r="Z10034" i="1"/>
  <c r="Z10033" i="1"/>
  <c r="Z10032" i="1"/>
  <c r="Z10031" i="1"/>
  <c r="Z10030" i="1"/>
  <c r="Z10029" i="1"/>
  <c r="Z10028" i="1"/>
  <c r="Z10027" i="1"/>
  <c r="Z10026" i="1"/>
  <c r="Z10025" i="1"/>
  <c r="Z10024" i="1"/>
  <c r="Z10023" i="1"/>
  <c r="Z10022" i="1"/>
  <c r="Z10021" i="1"/>
  <c r="Z10020" i="1"/>
  <c r="Z10019" i="1"/>
  <c r="Z10018" i="1"/>
  <c r="Z10017" i="1"/>
  <c r="Z10016" i="1"/>
  <c r="Z10015" i="1"/>
  <c r="Z10014" i="1"/>
  <c r="Z10013" i="1"/>
  <c r="Z10012" i="1"/>
  <c r="Z10011" i="1"/>
  <c r="Z10010" i="1"/>
  <c r="Z10009" i="1"/>
  <c r="Z10008" i="1"/>
  <c r="Z10007" i="1"/>
  <c r="Z10006" i="1"/>
  <c r="Z10005" i="1"/>
  <c r="Z10004" i="1"/>
  <c r="Z10003" i="1"/>
  <c r="Z10002" i="1"/>
  <c r="Z10001" i="1"/>
  <c r="Z10000" i="1"/>
  <c r="Z9999" i="1"/>
  <c r="Z9998" i="1"/>
  <c r="Z9997" i="1"/>
  <c r="Z9996" i="1"/>
  <c r="Z9995" i="1"/>
  <c r="Z9994" i="1"/>
  <c r="Z9993" i="1"/>
  <c r="Z9992" i="1"/>
  <c r="Z9991" i="1"/>
  <c r="Z9990" i="1"/>
  <c r="Z9989" i="1"/>
  <c r="Z9988" i="1"/>
  <c r="Z9987" i="1"/>
  <c r="Z9986" i="1"/>
  <c r="Z9985" i="1"/>
  <c r="Z9984" i="1"/>
  <c r="Z9983" i="1"/>
  <c r="Z9982" i="1"/>
  <c r="Z9981" i="1"/>
  <c r="Z9980" i="1"/>
  <c r="Z9979" i="1"/>
  <c r="Z9978" i="1"/>
  <c r="Z9977" i="1"/>
  <c r="Z9976" i="1"/>
  <c r="Z9975" i="1"/>
  <c r="Z9974" i="1"/>
  <c r="Z9973" i="1"/>
  <c r="Z9972" i="1"/>
  <c r="Z9971" i="1"/>
  <c r="Z9970" i="1"/>
  <c r="Z9969" i="1"/>
  <c r="Z9968" i="1"/>
  <c r="Z9967" i="1"/>
  <c r="Z9966" i="1"/>
  <c r="Z9965" i="1"/>
  <c r="Z9964" i="1"/>
  <c r="Z9963" i="1"/>
  <c r="Z9962" i="1"/>
  <c r="Z9961" i="1"/>
  <c r="Z9960" i="1"/>
  <c r="Z9959" i="1"/>
  <c r="Z9958" i="1"/>
  <c r="Z9957" i="1"/>
  <c r="Z9956" i="1"/>
  <c r="Z9955" i="1"/>
  <c r="Z9954" i="1"/>
  <c r="Z9953" i="1"/>
  <c r="Z9952" i="1"/>
  <c r="Z9951" i="1"/>
  <c r="Z9950" i="1"/>
  <c r="Z9949" i="1"/>
  <c r="Z9948" i="1"/>
  <c r="Z9947" i="1"/>
  <c r="Z9946" i="1"/>
  <c r="Z9945" i="1"/>
  <c r="Z9944" i="1"/>
  <c r="Z9943" i="1"/>
  <c r="Z9942" i="1"/>
  <c r="Z9941" i="1"/>
  <c r="Z9940" i="1"/>
  <c r="Z9939" i="1"/>
  <c r="Z9938" i="1"/>
  <c r="Z9937" i="1"/>
  <c r="Z9936" i="1"/>
  <c r="Z9935" i="1"/>
  <c r="Z9934" i="1"/>
  <c r="Z9933" i="1"/>
  <c r="Z9932" i="1"/>
  <c r="Z9931" i="1"/>
  <c r="Z9930" i="1"/>
  <c r="Z9929" i="1"/>
  <c r="Z9928" i="1"/>
  <c r="Z9927" i="1"/>
  <c r="Z9926" i="1"/>
  <c r="Z9925" i="1"/>
  <c r="Z9924" i="1"/>
  <c r="Z9923" i="1"/>
  <c r="Z9922" i="1"/>
  <c r="Z9921" i="1"/>
  <c r="Z9920" i="1"/>
  <c r="Z9919" i="1"/>
  <c r="Z9918" i="1"/>
  <c r="Z9917" i="1"/>
  <c r="Z9916" i="1"/>
  <c r="Z9915" i="1"/>
  <c r="Z9914" i="1"/>
  <c r="Z9913" i="1"/>
  <c r="Z9912" i="1"/>
  <c r="Z9911" i="1"/>
  <c r="Z9910" i="1"/>
  <c r="Z9909" i="1"/>
  <c r="Z9908" i="1"/>
  <c r="Z9907" i="1"/>
  <c r="Z9906" i="1"/>
  <c r="Z9905" i="1"/>
  <c r="Z9904" i="1"/>
  <c r="Z9903" i="1"/>
  <c r="Z9902" i="1"/>
  <c r="Z9901" i="1"/>
  <c r="Z9900" i="1"/>
  <c r="Z9899" i="1"/>
  <c r="Z9898" i="1"/>
  <c r="Z9897" i="1"/>
  <c r="Z9896" i="1"/>
  <c r="Z9895" i="1"/>
  <c r="Z9894" i="1"/>
  <c r="Z9893" i="1"/>
  <c r="Z9892" i="1"/>
  <c r="Z9891" i="1"/>
  <c r="Z9890" i="1"/>
  <c r="Z9889" i="1"/>
  <c r="Z9888" i="1"/>
  <c r="Z9887" i="1"/>
  <c r="Z9886" i="1"/>
  <c r="Z9885" i="1"/>
  <c r="Z9884" i="1"/>
  <c r="Z9883" i="1"/>
  <c r="Z9882" i="1"/>
  <c r="Z9881" i="1"/>
  <c r="Z9880" i="1"/>
  <c r="Z9879" i="1"/>
  <c r="Z9878" i="1"/>
  <c r="Z9877" i="1"/>
  <c r="Z9876" i="1"/>
  <c r="Z9875" i="1"/>
  <c r="Z9874" i="1"/>
  <c r="Z9873" i="1"/>
  <c r="Z9872" i="1"/>
  <c r="Z9871" i="1"/>
  <c r="Z9870" i="1"/>
  <c r="Z9869" i="1"/>
  <c r="Z9868" i="1"/>
  <c r="Z9867" i="1"/>
  <c r="Z9866" i="1"/>
  <c r="Z9865" i="1"/>
  <c r="Z9864" i="1"/>
  <c r="Z9863" i="1"/>
  <c r="Z9862" i="1"/>
  <c r="Z9861" i="1"/>
  <c r="Z9860" i="1"/>
  <c r="Z9859" i="1"/>
  <c r="Z9858" i="1"/>
  <c r="Z9857" i="1"/>
  <c r="Z9856" i="1"/>
  <c r="Z9855" i="1"/>
  <c r="Z9854" i="1"/>
  <c r="Z9853" i="1"/>
  <c r="Z9852" i="1"/>
  <c r="Z9851" i="1"/>
  <c r="Z9850" i="1"/>
  <c r="Z9849" i="1"/>
  <c r="Z9848" i="1"/>
  <c r="Z9847" i="1"/>
  <c r="Z9846" i="1"/>
  <c r="Z9845" i="1"/>
  <c r="Z9844" i="1"/>
  <c r="Z9843" i="1"/>
  <c r="Z9842" i="1"/>
  <c r="Z9841" i="1"/>
  <c r="Z9840" i="1"/>
  <c r="Z9839" i="1"/>
  <c r="Z9838" i="1"/>
  <c r="Z9837" i="1"/>
  <c r="Z9836" i="1"/>
  <c r="Z9835" i="1"/>
  <c r="Z9834" i="1"/>
  <c r="Z9833" i="1"/>
  <c r="Z9832" i="1"/>
  <c r="Z9831" i="1"/>
  <c r="Z9830" i="1"/>
  <c r="Z9829" i="1"/>
  <c r="Z9828" i="1"/>
  <c r="Z9827" i="1"/>
  <c r="Z9826" i="1"/>
  <c r="Z9825" i="1"/>
  <c r="Z9824" i="1"/>
  <c r="Z9823" i="1"/>
  <c r="Z9822" i="1"/>
  <c r="Z9821" i="1"/>
  <c r="Z9820" i="1"/>
  <c r="Z9819" i="1"/>
  <c r="Z9818" i="1"/>
  <c r="Z9817" i="1"/>
  <c r="Z9816" i="1"/>
  <c r="Z9815" i="1"/>
  <c r="Z9814" i="1"/>
  <c r="Z9813" i="1"/>
  <c r="Z9812" i="1"/>
  <c r="Z9811" i="1"/>
  <c r="Z9810" i="1"/>
  <c r="Z9809" i="1"/>
  <c r="Z9808" i="1"/>
  <c r="Z9807" i="1"/>
  <c r="Z9806" i="1"/>
  <c r="Z9805" i="1"/>
  <c r="Z9804" i="1"/>
  <c r="Z9803" i="1"/>
  <c r="Z9802" i="1"/>
  <c r="Z9801" i="1"/>
  <c r="Z9800" i="1"/>
  <c r="Z9799" i="1"/>
  <c r="Z9798" i="1"/>
  <c r="Z9797" i="1"/>
  <c r="Z9796" i="1"/>
  <c r="Z9795" i="1"/>
  <c r="Z9794" i="1"/>
  <c r="Z9793" i="1"/>
  <c r="Z9792" i="1"/>
  <c r="Z9791" i="1"/>
  <c r="Z9790" i="1"/>
  <c r="Z9789" i="1"/>
  <c r="Z9788" i="1"/>
  <c r="Z9787" i="1"/>
  <c r="Z9786" i="1"/>
  <c r="Z9785" i="1"/>
  <c r="Z9784" i="1"/>
  <c r="Z9783" i="1"/>
  <c r="Z9782" i="1"/>
  <c r="Z9781" i="1"/>
  <c r="Z9780" i="1"/>
  <c r="Z9779" i="1"/>
  <c r="Z9778" i="1"/>
  <c r="Z9777" i="1"/>
  <c r="Z9776" i="1"/>
  <c r="Z9775" i="1"/>
  <c r="Z9774" i="1"/>
  <c r="Z9773" i="1"/>
  <c r="Z9772" i="1"/>
  <c r="Z9771" i="1"/>
  <c r="Z9770" i="1"/>
  <c r="Z9769" i="1"/>
  <c r="Z9768" i="1"/>
  <c r="Z9767" i="1"/>
  <c r="Z9766" i="1"/>
  <c r="Z9765" i="1"/>
  <c r="Z9764" i="1"/>
  <c r="Z9763" i="1"/>
  <c r="Z9762" i="1"/>
  <c r="Z9761" i="1"/>
  <c r="Z9760" i="1"/>
  <c r="Z9759" i="1"/>
  <c r="Z9758" i="1"/>
  <c r="Z9757" i="1"/>
  <c r="Z9756" i="1"/>
  <c r="Z9755" i="1"/>
  <c r="Z9754" i="1"/>
  <c r="Z9753" i="1"/>
  <c r="Z9752" i="1"/>
  <c r="Z9751" i="1"/>
  <c r="Z9750" i="1"/>
  <c r="Z9749" i="1"/>
  <c r="Z9748" i="1"/>
  <c r="Z9747" i="1"/>
  <c r="Z9746" i="1"/>
  <c r="Z9745" i="1"/>
  <c r="Z9744" i="1"/>
  <c r="Z9743" i="1"/>
  <c r="Z9742" i="1"/>
  <c r="Z9741" i="1"/>
  <c r="Z9740" i="1"/>
  <c r="Z9739" i="1"/>
  <c r="Z9738" i="1"/>
  <c r="Z9737" i="1"/>
  <c r="Z9736" i="1"/>
  <c r="Z9735" i="1"/>
  <c r="Z9734" i="1"/>
  <c r="Z9733" i="1"/>
  <c r="Z9732" i="1"/>
  <c r="Z9731" i="1"/>
  <c r="Z9730" i="1"/>
  <c r="Z9729" i="1"/>
  <c r="Z9728" i="1"/>
  <c r="Z9727" i="1"/>
  <c r="Z9726" i="1"/>
  <c r="Z9725" i="1"/>
  <c r="Z9724" i="1"/>
  <c r="Z9723" i="1"/>
  <c r="Z9722" i="1"/>
  <c r="Z9721" i="1"/>
  <c r="Z9720" i="1"/>
  <c r="Z9719" i="1"/>
  <c r="Z9718" i="1"/>
  <c r="Z9717" i="1"/>
  <c r="Z9716" i="1"/>
  <c r="Z9715" i="1"/>
  <c r="Z9714" i="1"/>
  <c r="Z9713" i="1"/>
  <c r="Z9712" i="1"/>
  <c r="Z9711" i="1"/>
  <c r="Z9710" i="1"/>
  <c r="Z9709" i="1"/>
  <c r="Z9708" i="1"/>
  <c r="Z9707" i="1"/>
  <c r="Z9706" i="1"/>
  <c r="Z9705" i="1"/>
  <c r="Z9704" i="1"/>
  <c r="Z9703" i="1"/>
  <c r="Z9702" i="1"/>
  <c r="Z9701" i="1"/>
  <c r="Z9700" i="1"/>
  <c r="Z9699" i="1"/>
  <c r="Z9698" i="1"/>
  <c r="Z9697" i="1"/>
  <c r="Z9696" i="1"/>
  <c r="Z9695" i="1"/>
  <c r="Z9694" i="1"/>
  <c r="Z9693" i="1"/>
  <c r="Z9692" i="1"/>
  <c r="Z9691" i="1"/>
  <c r="Z9690" i="1"/>
  <c r="Z9689" i="1"/>
  <c r="Z9688" i="1"/>
  <c r="Z9687" i="1"/>
  <c r="Z9686" i="1"/>
  <c r="Z9685" i="1"/>
  <c r="Z9684" i="1"/>
  <c r="Z9683" i="1"/>
  <c r="Z9682" i="1"/>
  <c r="Z9681" i="1"/>
  <c r="Z9680" i="1"/>
  <c r="Z9679" i="1"/>
  <c r="Z9678" i="1"/>
  <c r="Z9677" i="1"/>
  <c r="Z9676" i="1"/>
  <c r="Z9675" i="1"/>
  <c r="Z9674" i="1"/>
  <c r="Z9673" i="1"/>
  <c r="Z9672" i="1"/>
  <c r="Z9671" i="1"/>
  <c r="Z9670" i="1"/>
  <c r="Z9669" i="1"/>
  <c r="Z9668" i="1"/>
  <c r="Z9667" i="1"/>
  <c r="Z9666" i="1"/>
  <c r="Z9665" i="1"/>
  <c r="Z9664" i="1"/>
  <c r="Z9663" i="1"/>
  <c r="Z9662" i="1"/>
  <c r="Z9661" i="1"/>
  <c r="Z9660" i="1"/>
  <c r="Z9659" i="1"/>
  <c r="Z9658" i="1"/>
  <c r="Z9657" i="1"/>
  <c r="Z9656" i="1"/>
  <c r="Z9655" i="1"/>
  <c r="Z9654" i="1"/>
  <c r="Z9653" i="1"/>
  <c r="Z9652" i="1"/>
  <c r="Z9651" i="1"/>
  <c r="Z9650" i="1"/>
  <c r="Z9649" i="1"/>
  <c r="Z9648" i="1"/>
  <c r="Z9647" i="1"/>
  <c r="Z9646" i="1"/>
  <c r="Z9645" i="1"/>
  <c r="Z9644" i="1"/>
  <c r="Z9643" i="1"/>
  <c r="Z9642" i="1"/>
  <c r="Z9641" i="1"/>
  <c r="Z9640" i="1"/>
  <c r="Z9639" i="1"/>
  <c r="Z9638" i="1"/>
  <c r="Z9637" i="1"/>
  <c r="Z9636" i="1"/>
  <c r="Z9635" i="1"/>
  <c r="Z9634" i="1"/>
  <c r="Z9633" i="1"/>
  <c r="Z9632" i="1"/>
  <c r="Z9631" i="1"/>
  <c r="Z9630" i="1"/>
  <c r="Z9629" i="1"/>
  <c r="Z9628" i="1"/>
  <c r="Z9627" i="1"/>
  <c r="Z9626" i="1"/>
  <c r="Z9625" i="1"/>
  <c r="Z9624" i="1"/>
  <c r="Z9623" i="1"/>
  <c r="Z9622" i="1"/>
  <c r="Z9621" i="1"/>
  <c r="Z9620" i="1"/>
  <c r="Z9619" i="1"/>
  <c r="Z9618" i="1"/>
  <c r="Z9617" i="1"/>
  <c r="Z9616" i="1"/>
  <c r="Z9615" i="1"/>
  <c r="Z9614" i="1"/>
  <c r="Z9613" i="1"/>
  <c r="Z9612" i="1"/>
  <c r="Z9611" i="1"/>
  <c r="Z9610" i="1"/>
  <c r="Z9609" i="1"/>
  <c r="Z9608" i="1"/>
  <c r="Z9607" i="1"/>
  <c r="Z9606" i="1"/>
  <c r="Z9605" i="1"/>
  <c r="Z9604" i="1"/>
  <c r="Z9603" i="1"/>
  <c r="Z9602" i="1"/>
  <c r="Z9601" i="1"/>
  <c r="Z9600" i="1"/>
  <c r="Z9599" i="1"/>
  <c r="Z9598" i="1"/>
  <c r="Z9597" i="1"/>
  <c r="Z9596" i="1"/>
  <c r="Z9595" i="1"/>
  <c r="Z9594" i="1"/>
  <c r="Z9593" i="1"/>
  <c r="Z9592" i="1"/>
  <c r="Z9591" i="1"/>
  <c r="Z9590" i="1"/>
  <c r="Z9589" i="1"/>
  <c r="Z9588" i="1"/>
  <c r="Z9587" i="1"/>
  <c r="Z9586" i="1"/>
  <c r="Z9585" i="1"/>
  <c r="Z9584" i="1"/>
  <c r="Z9583" i="1"/>
  <c r="Z9582" i="1"/>
  <c r="Z9581" i="1"/>
  <c r="Z9580" i="1"/>
  <c r="Z9579" i="1"/>
  <c r="Z9578" i="1"/>
  <c r="Z9577" i="1"/>
  <c r="Z9576" i="1"/>
  <c r="Z9575" i="1"/>
  <c r="Z9574" i="1"/>
  <c r="Z9573" i="1"/>
  <c r="Z9572" i="1"/>
  <c r="Z9571" i="1"/>
  <c r="Z9570" i="1"/>
  <c r="Z9569" i="1"/>
  <c r="Z9568" i="1"/>
  <c r="Z9567" i="1"/>
  <c r="Z9566" i="1"/>
  <c r="Z9565" i="1"/>
  <c r="Z9564" i="1"/>
  <c r="Z9563" i="1"/>
  <c r="Z9562" i="1"/>
  <c r="Z9561" i="1"/>
  <c r="Z9560" i="1"/>
  <c r="Z9559" i="1"/>
  <c r="Z9558" i="1"/>
  <c r="Z9557" i="1"/>
  <c r="Z9556" i="1"/>
  <c r="Z9555" i="1"/>
  <c r="Z9554" i="1"/>
  <c r="Z9553" i="1"/>
  <c r="Z9552" i="1"/>
  <c r="Z9551" i="1"/>
  <c r="Z9550" i="1"/>
  <c r="Z9549" i="1"/>
  <c r="Z9548" i="1"/>
  <c r="Z9547" i="1"/>
  <c r="Z9546" i="1"/>
  <c r="Z9545" i="1"/>
  <c r="Z9544" i="1"/>
  <c r="Z9543" i="1"/>
  <c r="Z9542" i="1"/>
  <c r="Z9541" i="1"/>
  <c r="Z9540" i="1"/>
  <c r="Z9539" i="1"/>
  <c r="Z9538" i="1"/>
  <c r="Z9537" i="1"/>
  <c r="Z9536" i="1"/>
  <c r="Z9535" i="1"/>
  <c r="Z9534" i="1"/>
  <c r="Z9533" i="1"/>
  <c r="Z9532" i="1"/>
  <c r="Z9531" i="1"/>
  <c r="Z9530" i="1"/>
  <c r="Z9529" i="1"/>
  <c r="Z9528" i="1"/>
  <c r="Z9527" i="1"/>
  <c r="Z9526" i="1"/>
  <c r="Z9525" i="1"/>
  <c r="Z9524" i="1"/>
  <c r="Z9523" i="1"/>
  <c r="Z9522" i="1"/>
  <c r="Z9521" i="1"/>
  <c r="Z9520" i="1"/>
  <c r="Z9519" i="1"/>
  <c r="Z9518" i="1"/>
  <c r="Z9517" i="1"/>
  <c r="Z9516" i="1"/>
  <c r="Z9515" i="1"/>
  <c r="Z9514" i="1"/>
  <c r="Z9513" i="1"/>
  <c r="Z9512" i="1"/>
  <c r="Z9511" i="1"/>
  <c r="Z9510" i="1"/>
  <c r="Z9509" i="1"/>
  <c r="Z9508" i="1"/>
  <c r="Z9507" i="1"/>
  <c r="Z9506" i="1"/>
  <c r="Z9505" i="1"/>
  <c r="Z9504" i="1"/>
  <c r="Z9503" i="1"/>
  <c r="Z9502" i="1"/>
  <c r="Z9501" i="1"/>
  <c r="Z9500" i="1"/>
  <c r="Z9499" i="1"/>
  <c r="Z9498" i="1"/>
  <c r="Z9497" i="1"/>
  <c r="Z9496" i="1"/>
  <c r="Z9495" i="1"/>
  <c r="Z9494" i="1"/>
  <c r="Z9493" i="1"/>
  <c r="Z9492" i="1"/>
  <c r="Z9491" i="1"/>
  <c r="Z9490" i="1"/>
  <c r="Z9489" i="1"/>
  <c r="Z9488" i="1"/>
  <c r="Z9487" i="1"/>
  <c r="Z9486" i="1"/>
  <c r="Z9485" i="1"/>
  <c r="Z9484" i="1"/>
  <c r="Z9483" i="1"/>
  <c r="Z9482" i="1"/>
  <c r="Z9481" i="1"/>
  <c r="Z9480" i="1"/>
  <c r="Z9479" i="1"/>
  <c r="Z9478" i="1"/>
  <c r="Z9477" i="1"/>
  <c r="Z9476" i="1"/>
  <c r="Z9475" i="1"/>
  <c r="Z9474" i="1"/>
  <c r="Z9473" i="1"/>
  <c r="Z9472" i="1"/>
  <c r="Z9471" i="1"/>
  <c r="Z9470" i="1"/>
  <c r="Z9469" i="1"/>
  <c r="Z9468" i="1"/>
  <c r="Z9467" i="1"/>
  <c r="Z9466" i="1"/>
  <c r="Z9465" i="1"/>
  <c r="Z9464" i="1"/>
  <c r="Z9463" i="1"/>
  <c r="Z9462" i="1"/>
  <c r="Z9461" i="1"/>
  <c r="Z9460" i="1"/>
  <c r="Z9459" i="1"/>
  <c r="Z9458" i="1"/>
  <c r="Z9457" i="1"/>
  <c r="Z9456" i="1"/>
  <c r="Z9455" i="1"/>
  <c r="Z9454" i="1"/>
  <c r="Z9453" i="1"/>
  <c r="Z9452" i="1"/>
  <c r="Z9451" i="1"/>
  <c r="Z9450" i="1"/>
  <c r="Z9449" i="1"/>
  <c r="Z9448" i="1"/>
  <c r="Z9447" i="1"/>
  <c r="Z9446" i="1"/>
  <c r="Z9445" i="1"/>
  <c r="Z9444" i="1"/>
  <c r="Z9443" i="1"/>
  <c r="Z9442" i="1"/>
  <c r="Z9441" i="1"/>
  <c r="Z9440" i="1"/>
  <c r="Z9439" i="1"/>
  <c r="Z9438" i="1"/>
  <c r="Z9437" i="1"/>
  <c r="Z9436" i="1"/>
  <c r="Z9435" i="1"/>
  <c r="Z9434" i="1"/>
  <c r="Z9433" i="1"/>
  <c r="Z9432" i="1"/>
  <c r="Z9431" i="1"/>
  <c r="Z9430" i="1"/>
  <c r="Z9429" i="1"/>
  <c r="Z9428" i="1"/>
  <c r="Z9427" i="1"/>
  <c r="Z9426" i="1"/>
  <c r="Z9425" i="1"/>
  <c r="Z9424" i="1"/>
  <c r="Z9423" i="1"/>
  <c r="Z9422" i="1"/>
  <c r="Z9421" i="1"/>
  <c r="Z9420" i="1"/>
  <c r="Z9419" i="1"/>
  <c r="Z9418" i="1"/>
  <c r="Z9417" i="1"/>
  <c r="Z9416" i="1"/>
  <c r="Z9415" i="1"/>
  <c r="Z9414" i="1"/>
  <c r="Z9413" i="1"/>
  <c r="Z9412" i="1"/>
  <c r="Z9411" i="1"/>
  <c r="Z9410" i="1"/>
  <c r="Z9409" i="1"/>
  <c r="Z9408" i="1"/>
  <c r="Z9407" i="1"/>
  <c r="Z9406" i="1"/>
  <c r="Z9405" i="1"/>
  <c r="Z9404" i="1"/>
  <c r="Z9403" i="1"/>
  <c r="Z9402" i="1"/>
  <c r="Z9401" i="1"/>
  <c r="Z9400" i="1"/>
  <c r="Z9399" i="1"/>
  <c r="Z9398" i="1"/>
  <c r="Z9397" i="1"/>
  <c r="Z9396" i="1"/>
  <c r="Z9395" i="1"/>
  <c r="Z9394" i="1"/>
  <c r="Z9393" i="1"/>
  <c r="Z9392" i="1"/>
  <c r="Z9391" i="1"/>
  <c r="Z9390" i="1"/>
  <c r="Z9389" i="1"/>
  <c r="Z9388" i="1"/>
  <c r="Z9387" i="1"/>
  <c r="Z9386" i="1"/>
  <c r="Z9385" i="1"/>
  <c r="Z9384" i="1"/>
  <c r="Z9383" i="1"/>
  <c r="Z9382" i="1"/>
  <c r="Z9381" i="1"/>
  <c r="Z9380" i="1"/>
  <c r="Z9379" i="1"/>
  <c r="Z9378" i="1"/>
  <c r="Z9377" i="1"/>
  <c r="Z9376" i="1"/>
  <c r="Z9375" i="1"/>
  <c r="Z9374" i="1"/>
  <c r="Z9373" i="1"/>
  <c r="Z9372" i="1"/>
  <c r="Z9371" i="1"/>
  <c r="Z9370" i="1"/>
  <c r="Z9369" i="1"/>
  <c r="Z9368" i="1"/>
  <c r="Z9367" i="1"/>
  <c r="Z9366" i="1"/>
  <c r="Z9365" i="1"/>
  <c r="Z9364" i="1"/>
  <c r="Z9363" i="1"/>
  <c r="Z9362" i="1"/>
  <c r="Z9361" i="1"/>
  <c r="Z9360" i="1"/>
  <c r="Z9359" i="1"/>
  <c r="Z9358" i="1"/>
  <c r="Z9357" i="1"/>
  <c r="Z9356" i="1"/>
  <c r="Z9355" i="1"/>
  <c r="Z9354" i="1"/>
  <c r="Z9353" i="1"/>
  <c r="Z9352" i="1"/>
  <c r="Z9351" i="1"/>
  <c r="Z9350" i="1"/>
  <c r="Z9349" i="1"/>
  <c r="Z9348" i="1"/>
  <c r="Z9347" i="1"/>
  <c r="Z9346" i="1"/>
  <c r="Z9345" i="1"/>
  <c r="Z9344" i="1"/>
  <c r="Z9343" i="1"/>
  <c r="Z9342" i="1"/>
  <c r="Z9341" i="1"/>
  <c r="Z9340" i="1"/>
  <c r="Z9339" i="1"/>
  <c r="Z9338" i="1"/>
  <c r="Z9337" i="1"/>
  <c r="Z9336" i="1"/>
  <c r="Z9335" i="1"/>
  <c r="Z9334" i="1"/>
  <c r="Z9333" i="1"/>
  <c r="Z9332" i="1"/>
  <c r="Z9331" i="1"/>
  <c r="Z9330" i="1"/>
  <c r="Z9329" i="1"/>
  <c r="Z9328" i="1"/>
  <c r="Z9327" i="1"/>
  <c r="Z9326" i="1"/>
  <c r="Z9325" i="1"/>
  <c r="Z9324" i="1"/>
  <c r="Z9323" i="1"/>
  <c r="Z9322" i="1"/>
  <c r="Z9321" i="1"/>
  <c r="Z9320" i="1"/>
  <c r="Z9319" i="1"/>
  <c r="Z9318" i="1"/>
  <c r="Z9317" i="1"/>
  <c r="Z9316" i="1"/>
  <c r="Z9315" i="1"/>
  <c r="Z9314" i="1"/>
  <c r="Z9313" i="1"/>
  <c r="Z9312" i="1"/>
  <c r="Z9311" i="1"/>
  <c r="Z9310" i="1"/>
  <c r="Z9309" i="1"/>
  <c r="Z9308" i="1"/>
  <c r="Z9307" i="1"/>
  <c r="Z9306" i="1"/>
  <c r="Z9305" i="1"/>
  <c r="Z9304" i="1"/>
  <c r="Z9303" i="1"/>
  <c r="Z9302" i="1"/>
  <c r="Z9301" i="1"/>
  <c r="Z9300" i="1"/>
  <c r="Z9299" i="1"/>
  <c r="Z9298" i="1"/>
  <c r="Z9297" i="1"/>
  <c r="Z9296" i="1"/>
  <c r="Z9295" i="1"/>
  <c r="Z9294" i="1"/>
  <c r="Z9293" i="1"/>
  <c r="Z9292" i="1"/>
  <c r="Z9291" i="1"/>
  <c r="Z9290" i="1"/>
  <c r="Z9289" i="1"/>
  <c r="Z9288" i="1"/>
  <c r="Z9287" i="1"/>
  <c r="Z9286" i="1"/>
  <c r="Z9285" i="1"/>
  <c r="Z9284" i="1"/>
  <c r="Z9283" i="1"/>
  <c r="Z9282" i="1"/>
  <c r="Z9281" i="1"/>
  <c r="Z9280" i="1"/>
  <c r="Z9279" i="1"/>
  <c r="Z9278" i="1"/>
  <c r="Z9277" i="1"/>
  <c r="Z9276" i="1"/>
  <c r="Z9275" i="1"/>
  <c r="Z9274" i="1"/>
  <c r="Z9273" i="1"/>
  <c r="Z9272" i="1"/>
  <c r="Z9271" i="1"/>
  <c r="Z9270" i="1"/>
  <c r="Z9269" i="1"/>
  <c r="Z9268" i="1"/>
  <c r="Z9267" i="1"/>
  <c r="Z9266" i="1"/>
  <c r="Z9265" i="1"/>
  <c r="Z9264" i="1"/>
  <c r="Z9263" i="1"/>
  <c r="Z9262" i="1"/>
  <c r="Z9261" i="1"/>
  <c r="Z9260" i="1"/>
  <c r="Z9259" i="1"/>
  <c r="Z9258" i="1"/>
  <c r="Z9257" i="1"/>
  <c r="Z9256" i="1"/>
  <c r="Z9255" i="1"/>
  <c r="Z9254" i="1"/>
  <c r="Z9253" i="1"/>
  <c r="Z9252" i="1"/>
  <c r="Z9251" i="1"/>
  <c r="Z9250" i="1"/>
  <c r="Z9249" i="1"/>
  <c r="Z9248" i="1"/>
  <c r="Z9247" i="1"/>
  <c r="Z9246" i="1"/>
  <c r="Z9245" i="1"/>
  <c r="Z9244" i="1"/>
  <c r="Z9243" i="1"/>
  <c r="Z9242" i="1"/>
  <c r="Z9241" i="1"/>
  <c r="Z9240" i="1"/>
  <c r="Z9239" i="1"/>
  <c r="Z9238" i="1"/>
  <c r="Z9237" i="1"/>
  <c r="Z9236" i="1"/>
  <c r="Z9235" i="1"/>
  <c r="Z9234" i="1"/>
  <c r="Z9233" i="1"/>
  <c r="Z9232" i="1"/>
  <c r="Z9231" i="1"/>
  <c r="Z9230" i="1"/>
  <c r="Z9229" i="1"/>
  <c r="Z9228" i="1"/>
  <c r="Z9227" i="1"/>
  <c r="Z9226" i="1"/>
  <c r="Z9225" i="1"/>
  <c r="Z9224" i="1"/>
  <c r="Z9223" i="1"/>
  <c r="Z9222" i="1"/>
  <c r="Z9221" i="1"/>
  <c r="Z9220" i="1"/>
  <c r="Z9219" i="1"/>
  <c r="Z9218" i="1"/>
  <c r="Z9217" i="1"/>
  <c r="Z9216" i="1"/>
  <c r="Z9215" i="1"/>
  <c r="Z9214" i="1"/>
  <c r="Z9213" i="1"/>
  <c r="Z9212" i="1"/>
  <c r="Z9211" i="1"/>
  <c r="Z9210" i="1"/>
  <c r="Z9209" i="1"/>
  <c r="Z9208" i="1"/>
  <c r="Z9207" i="1"/>
  <c r="Z9206" i="1"/>
  <c r="Z9205" i="1"/>
  <c r="Z9204" i="1"/>
  <c r="Z9203" i="1"/>
  <c r="Z9202" i="1"/>
  <c r="Z9201" i="1"/>
  <c r="Z9200" i="1"/>
  <c r="Z9199" i="1"/>
  <c r="Z9198" i="1"/>
  <c r="Z9197" i="1"/>
  <c r="Z9196" i="1"/>
  <c r="Z9195" i="1"/>
  <c r="Z9194" i="1"/>
  <c r="Z9193" i="1"/>
  <c r="Z9192" i="1"/>
  <c r="Z9191" i="1"/>
  <c r="Z9190" i="1"/>
  <c r="Z9189" i="1"/>
  <c r="Z9188" i="1"/>
  <c r="Z9187" i="1"/>
  <c r="Z9186" i="1"/>
  <c r="Z9185" i="1"/>
  <c r="Z9184" i="1"/>
  <c r="Z9183" i="1"/>
  <c r="Z9182" i="1"/>
  <c r="Z9181" i="1"/>
  <c r="Z9180" i="1"/>
  <c r="Z9179" i="1"/>
  <c r="Z9178" i="1"/>
  <c r="Z9177" i="1"/>
  <c r="Z9176" i="1"/>
  <c r="Z9175" i="1"/>
  <c r="Z9174" i="1"/>
  <c r="Z9173" i="1"/>
  <c r="Z9172" i="1"/>
  <c r="Z9171" i="1"/>
  <c r="Z9170" i="1"/>
  <c r="Z9169" i="1"/>
  <c r="Z9168" i="1"/>
  <c r="Z9167" i="1"/>
  <c r="Z9166" i="1"/>
  <c r="Z9165" i="1"/>
  <c r="Z9164" i="1"/>
  <c r="Z9163" i="1"/>
  <c r="Z9162" i="1"/>
  <c r="Z9161" i="1"/>
  <c r="Z9160" i="1"/>
  <c r="Z9159" i="1"/>
  <c r="Z9158" i="1"/>
  <c r="Z9157" i="1"/>
  <c r="Z9156" i="1"/>
  <c r="Z9155" i="1"/>
  <c r="Z9154" i="1"/>
  <c r="Z9153" i="1"/>
  <c r="Z9152" i="1"/>
  <c r="Z9151" i="1"/>
  <c r="Z9150" i="1"/>
  <c r="Z9149" i="1"/>
  <c r="Z9148" i="1"/>
  <c r="Z9147" i="1"/>
  <c r="Z9146" i="1"/>
  <c r="Z9145" i="1"/>
  <c r="Z9144" i="1"/>
  <c r="Z9143" i="1"/>
  <c r="Z9142" i="1"/>
  <c r="Z9141" i="1"/>
  <c r="Z9140" i="1"/>
  <c r="Z9139" i="1"/>
  <c r="Z9138" i="1"/>
  <c r="Z9137" i="1"/>
  <c r="Z9136" i="1"/>
  <c r="Z9135" i="1"/>
  <c r="Z9134" i="1"/>
  <c r="Z9133" i="1"/>
  <c r="Z9132" i="1"/>
  <c r="Z9131" i="1"/>
  <c r="Z9130" i="1"/>
  <c r="Z9129" i="1"/>
  <c r="Z9128" i="1"/>
  <c r="Z9127" i="1"/>
  <c r="Z9126" i="1"/>
  <c r="Z9125" i="1"/>
  <c r="Z9124" i="1"/>
  <c r="Z9123" i="1"/>
  <c r="Z9122" i="1"/>
  <c r="Z9121" i="1"/>
  <c r="Z9120" i="1"/>
  <c r="Z9119" i="1"/>
  <c r="Z9118" i="1"/>
  <c r="Z9117" i="1"/>
  <c r="Z9116" i="1"/>
  <c r="Z9115" i="1"/>
  <c r="Z9114" i="1"/>
  <c r="Z9113" i="1"/>
  <c r="Z9112" i="1"/>
  <c r="Z9111" i="1"/>
  <c r="Z9110" i="1"/>
  <c r="Z9109" i="1"/>
  <c r="Z9108" i="1"/>
  <c r="Z9107" i="1"/>
  <c r="Z9106" i="1"/>
  <c r="Z9105" i="1"/>
  <c r="Z9104" i="1"/>
  <c r="Z9103" i="1"/>
  <c r="Z9102" i="1"/>
  <c r="Z9101" i="1"/>
  <c r="Z9100" i="1"/>
  <c r="Z9099" i="1"/>
  <c r="Z9098" i="1"/>
  <c r="Z9097" i="1"/>
  <c r="Z9096" i="1"/>
  <c r="Z9095" i="1"/>
  <c r="Z9094" i="1"/>
  <c r="Z9093" i="1"/>
  <c r="Z9092" i="1"/>
  <c r="Z9091" i="1"/>
  <c r="Z9090" i="1"/>
  <c r="Z9089" i="1"/>
  <c r="Z9088" i="1"/>
  <c r="Z9087" i="1"/>
  <c r="Z9086" i="1"/>
  <c r="Z9085" i="1"/>
  <c r="Z9084" i="1"/>
  <c r="Z9083" i="1"/>
  <c r="Z9082" i="1"/>
  <c r="Z9081" i="1"/>
  <c r="Z9080" i="1"/>
  <c r="Z9079" i="1"/>
  <c r="Z9078" i="1"/>
  <c r="Z9077" i="1"/>
  <c r="Z9076" i="1"/>
  <c r="Z9075" i="1"/>
  <c r="Z9074" i="1"/>
  <c r="Z9073" i="1"/>
  <c r="Z9072" i="1"/>
  <c r="Z9071" i="1"/>
  <c r="Z9070" i="1"/>
  <c r="Z9069" i="1"/>
  <c r="Z9068" i="1"/>
  <c r="Z9067" i="1"/>
  <c r="Z9066" i="1"/>
  <c r="Z9065" i="1"/>
  <c r="Z9064" i="1"/>
  <c r="Z9063" i="1"/>
  <c r="Z9062" i="1"/>
  <c r="Z9061" i="1"/>
  <c r="Z9060" i="1"/>
  <c r="Z9059" i="1"/>
  <c r="Z9058" i="1"/>
  <c r="Z9057" i="1"/>
  <c r="Z9056" i="1"/>
  <c r="Z9055" i="1"/>
  <c r="Z9054" i="1"/>
  <c r="Z9053" i="1"/>
  <c r="Z9052" i="1"/>
  <c r="Z9051" i="1"/>
  <c r="Z9050" i="1"/>
  <c r="Z9049" i="1"/>
  <c r="Z9048" i="1"/>
  <c r="Z9047" i="1"/>
  <c r="Z9046" i="1"/>
  <c r="Z9045" i="1"/>
  <c r="Z9044" i="1"/>
  <c r="Z9043" i="1"/>
  <c r="Z9042" i="1"/>
  <c r="Z9041" i="1"/>
  <c r="Z9040" i="1"/>
  <c r="Z9039" i="1"/>
  <c r="Z9038" i="1"/>
  <c r="Z9037" i="1"/>
  <c r="Z9036" i="1"/>
  <c r="Z9035" i="1"/>
  <c r="Z9034" i="1"/>
  <c r="Z9033" i="1"/>
  <c r="Z9032" i="1"/>
  <c r="Z9031" i="1"/>
  <c r="Z9030" i="1"/>
  <c r="Z9029" i="1"/>
  <c r="Z9028" i="1"/>
  <c r="Z9027" i="1"/>
  <c r="Z9026" i="1"/>
  <c r="Z9025" i="1"/>
  <c r="Z9024" i="1"/>
  <c r="Z9023" i="1"/>
  <c r="Z9022" i="1"/>
  <c r="Z9021" i="1"/>
  <c r="Z9020" i="1"/>
  <c r="Z9019" i="1"/>
  <c r="Z9018" i="1"/>
  <c r="Z9017" i="1"/>
  <c r="Z9016" i="1"/>
  <c r="Z9015" i="1"/>
  <c r="Z9014" i="1"/>
  <c r="Z9013" i="1"/>
  <c r="Z9012" i="1"/>
  <c r="Z9011" i="1"/>
  <c r="Z9010" i="1"/>
  <c r="Z9009" i="1"/>
  <c r="Z9008" i="1"/>
  <c r="Z9007" i="1"/>
  <c r="Z9006" i="1"/>
  <c r="Z9005" i="1"/>
  <c r="Z9004" i="1"/>
  <c r="Z9003" i="1"/>
  <c r="Z9002" i="1"/>
  <c r="Z9001" i="1"/>
  <c r="Z9000" i="1"/>
  <c r="Z8999" i="1"/>
  <c r="Z8998" i="1"/>
  <c r="Z8997" i="1"/>
  <c r="Z8996" i="1"/>
  <c r="Z8995" i="1"/>
  <c r="Z8994" i="1"/>
  <c r="Z8993" i="1"/>
  <c r="Z8992" i="1"/>
  <c r="Z8991" i="1"/>
  <c r="Z8990" i="1"/>
  <c r="Z8989" i="1"/>
  <c r="Z8988" i="1"/>
  <c r="Z8987" i="1"/>
  <c r="Z8986" i="1"/>
  <c r="Z8985" i="1"/>
  <c r="Z8984" i="1"/>
  <c r="Z8983" i="1"/>
  <c r="Z8982" i="1"/>
  <c r="Z8981" i="1"/>
  <c r="Z8980" i="1"/>
  <c r="Z8979" i="1"/>
  <c r="Z8978" i="1"/>
  <c r="Z8977" i="1"/>
  <c r="Z8976" i="1"/>
  <c r="Z8975" i="1"/>
  <c r="Z8974" i="1"/>
  <c r="Z8973" i="1"/>
  <c r="Z8972" i="1"/>
  <c r="Z8971" i="1"/>
  <c r="Z8970" i="1"/>
  <c r="Z8969" i="1"/>
  <c r="Z8968" i="1"/>
  <c r="Z8967" i="1"/>
  <c r="Z8966" i="1"/>
  <c r="Z8965" i="1"/>
  <c r="Z8964" i="1"/>
  <c r="Z8963" i="1"/>
  <c r="Z8962" i="1"/>
  <c r="Z8961" i="1"/>
  <c r="Z8960" i="1"/>
  <c r="Z8959" i="1"/>
  <c r="Z8958" i="1"/>
  <c r="Z8957" i="1"/>
  <c r="Z8956" i="1"/>
  <c r="Z8955" i="1"/>
  <c r="Z8954" i="1"/>
  <c r="Z8953" i="1"/>
  <c r="Z8952" i="1"/>
  <c r="Z8951" i="1"/>
  <c r="Z8950" i="1"/>
  <c r="Z8949" i="1"/>
  <c r="Z8948" i="1"/>
  <c r="Z8947" i="1"/>
  <c r="Z8946" i="1"/>
  <c r="Z8945" i="1"/>
  <c r="Z8944" i="1"/>
  <c r="Z8943" i="1"/>
  <c r="Z8942" i="1"/>
  <c r="Z8941" i="1"/>
  <c r="Z8940" i="1"/>
  <c r="Z8939" i="1"/>
  <c r="Z8938" i="1"/>
  <c r="Z8937" i="1"/>
  <c r="Z8936" i="1"/>
  <c r="Z8935" i="1"/>
  <c r="Z8934" i="1"/>
  <c r="Z8933" i="1"/>
  <c r="Z8932" i="1"/>
  <c r="Z8931" i="1"/>
  <c r="Z8930" i="1"/>
  <c r="Z8929" i="1"/>
  <c r="Z8928" i="1"/>
  <c r="Z8927" i="1"/>
  <c r="Z8926" i="1"/>
  <c r="Z8925" i="1"/>
  <c r="Z8924" i="1"/>
  <c r="Z8923" i="1"/>
  <c r="Z8922" i="1"/>
  <c r="Z8921" i="1"/>
  <c r="Z8920" i="1"/>
  <c r="Z8919" i="1"/>
  <c r="Z8918" i="1"/>
  <c r="Z8917" i="1"/>
  <c r="Z8916" i="1"/>
  <c r="Z8915" i="1"/>
  <c r="Z8914" i="1"/>
  <c r="Z8913" i="1"/>
  <c r="Z8912" i="1"/>
  <c r="Z8911" i="1"/>
  <c r="Z8910" i="1"/>
  <c r="Z8909" i="1"/>
  <c r="Z8908" i="1"/>
  <c r="Z8907" i="1"/>
  <c r="Z8906" i="1"/>
  <c r="Z8905" i="1"/>
  <c r="Z8904" i="1"/>
  <c r="Z8903" i="1"/>
  <c r="Z8902" i="1"/>
  <c r="Z8901" i="1"/>
  <c r="Z8900" i="1"/>
  <c r="Z8899" i="1"/>
  <c r="Z8898" i="1"/>
  <c r="Z8897" i="1"/>
  <c r="Z8896" i="1"/>
  <c r="Z8895" i="1"/>
  <c r="Z8894" i="1"/>
  <c r="Z8893" i="1"/>
  <c r="Z8892" i="1"/>
  <c r="Z8891" i="1"/>
  <c r="Z8890" i="1"/>
  <c r="Z8889" i="1"/>
  <c r="Z8888" i="1"/>
  <c r="Z8887" i="1"/>
  <c r="Z8886" i="1"/>
  <c r="Z8885" i="1"/>
  <c r="Z8884" i="1"/>
  <c r="Z8883" i="1"/>
  <c r="Z8882" i="1"/>
  <c r="Z8881" i="1"/>
  <c r="Z8880" i="1"/>
  <c r="Z8879" i="1"/>
  <c r="Z8878" i="1"/>
  <c r="Z8877" i="1"/>
  <c r="Z8876" i="1"/>
  <c r="Z8875" i="1"/>
  <c r="Z8874" i="1"/>
  <c r="Z8873" i="1"/>
  <c r="Z8872" i="1"/>
  <c r="Z8871" i="1"/>
  <c r="Z8870" i="1"/>
  <c r="Z8869" i="1"/>
  <c r="Z8868" i="1"/>
  <c r="Z8867" i="1"/>
  <c r="Z8866" i="1"/>
  <c r="Z8865" i="1"/>
  <c r="Z8864" i="1"/>
  <c r="Z8863" i="1"/>
  <c r="Z8862" i="1"/>
  <c r="Z8861" i="1"/>
  <c r="Z8860" i="1"/>
  <c r="Z8859" i="1"/>
  <c r="Z8858" i="1"/>
  <c r="Z8857" i="1"/>
  <c r="Z8856" i="1"/>
  <c r="Z8855" i="1"/>
  <c r="Z8854" i="1"/>
  <c r="Z8853" i="1"/>
  <c r="Z8852" i="1"/>
  <c r="Z8851" i="1"/>
  <c r="Z8850" i="1"/>
  <c r="Z8849" i="1"/>
  <c r="Z8848" i="1"/>
  <c r="Z8847" i="1"/>
  <c r="Z8846" i="1"/>
  <c r="Z8845" i="1"/>
  <c r="Z8844" i="1"/>
  <c r="Z8843" i="1"/>
  <c r="Z8842" i="1"/>
  <c r="Z8841" i="1"/>
  <c r="Z8840" i="1"/>
  <c r="Z8839" i="1"/>
  <c r="Z8838" i="1"/>
  <c r="Z8837" i="1"/>
  <c r="Z8836" i="1"/>
  <c r="Z8835" i="1"/>
  <c r="Z8834" i="1"/>
  <c r="Z8833" i="1"/>
  <c r="Z8832" i="1"/>
  <c r="Z8831" i="1"/>
  <c r="Z8830" i="1"/>
  <c r="Z8829" i="1"/>
  <c r="Z8828" i="1"/>
  <c r="Z8827" i="1"/>
  <c r="Z8826" i="1"/>
  <c r="Z8825" i="1"/>
  <c r="Z8824" i="1"/>
  <c r="Z8823" i="1"/>
  <c r="Z8822" i="1"/>
  <c r="Z8821" i="1"/>
  <c r="Z8820" i="1"/>
  <c r="Z8819" i="1"/>
  <c r="Z8818" i="1"/>
  <c r="Z8817" i="1"/>
  <c r="Z8816" i="1"/>
  <c r="Z8815" i="1"/>
  <c r="Z8814" i="1"/>
  <c r="Z8813" i="1"/>
  <c r="Z8812" i="1"/>
  <c r="Z8811" i="1"/>
  <c r="Z8810" i="1"/>
  <c r="Z8809" i="1"/>
  <c r="Z8808" i="1"/>
  <c r="Z8807" i="1"/>
  <c r="Z8806" i="1"/>
  <c r="Z8805" i="1"/>
  <c r="Z8804" i="1"/>
  <c r="Z8803" i="1"/>
  <c r="Z8802" i="1"/>
  <c r="Z8801" i="1"/>
  <c r="Z8800" i="1"/>
  <c r="Z8799" i="1"/>
  <c r="Z8798" i="1"/>
  <c r="Z8797" i="1"/>
  <c r="Z8796" i="1"/>
  <c r="Z8795" i="1"/>
  <c r="Z8794" i="1"/>
  <c r="Z8793" i="1"/>
  <c r="Z8792" i="1"/>
  <c r="Z8791" i="1"/>
  <c r="Z8790" i="1"/>
  <c r="Z8789" i="1"/>
  <c r="Z8788" i="1"/>
  <c r="Z8787" i="1"/>
  <c r="Z8786" i="1"/>
  <c r="Z8785" i="1"/>
  <c r="Z8784" i="1"/>
  <c r="Z8783" i="1"/>
  <c r="Z8782" i="1"/>
  <c r="Z8781" i="1"/>
  <c r="Z8780" i="1"/>
  <c r="Z8779" i="1"/>
  <c r="Z8778" i="1"/>
  <c r="Z8777" i="1"/>
  <c r="Z8776" i="1"/>
  <c r="Z8775" i="1"/>
  <c r="Z8774" i="1"/>
  <c r="Z8773" i="1"/>
  <c r="Z8772" i="1"/>
  <c r="Z8771" i="1"/>
  <c r="Z8770" i="1"/>
  <c r="Z8769" i="1"/>
  <c r="Z8768" i="1"/>
  <c r="Z8767" i="1"/>
  <c r="Z8766" i="1"/>
  <c r="Z8765" i="1"/>
  <c r="Z8764" i="1"/>
  <c r="Z8763" i="1"/>
  <c r="Z8762" i="1"/>
  <c r="Z8761" i="1"/>
  <c r="Z8760" i="1"/>
  <c r="Z8759" i="1"/>
  <c r="Z8758" i="1"/>
  <c r="Z8757" i="1"/>
  <c r="Z8756" i="1"/>
  <c r="Z8755" i="1"/>
  <c r="Z8754" i="1"/>
  <c r="Z8753" i="1"/>
  <c r="Z8752" i="1"/>
  <c r="Z8751" i="1"/>
  <c r="Z8750" i="1"/>
  <c r="Z8749" i="1"/>
  <c r="Z8748" i="1"/>
  <c r="Z8747" i="1"/>
  <c r="Z8746" i="1"/>
  <c r="Z8745" i="1"/>
  <c r="Z8744" i="1"/>
  <c r="Z8743" i="1"/>
  <c r="Z8742" i="1"/>
  <c r="Z8741" i="1"/>
  <c r="Z8740" i="1"/>
  <c r="Z8739" i="1"/>
  <c r="Z8738" i="1"/>
  <c r="Z8737" i="1"/>
  <c r="Z8736" i="1"/>
  <c r="Z8735" i="1"/>
  <c r="Z8734" i="1"/>
  <c r="Z8733" i="1"/>
  <c r="Z8732" i="1"/>
  <c r="Z8731" i="1"/>
  <c r="Z8730" i="1"/>
  <c r="Z8729" i="1"/>
  <c r="Z8728" i="1"/>
  <c r="Z8727" i="1"/>
  <c r="Z8726" i="1"/>
  <c r="Z8725" i="1"/>
  <c r="Z8724" i="1"/>
  <c r="Z8723" i="1"/>
  <c r="Z8722" i="1"/>
  <c r="Z8721" i="1"/>
  <c r="Z8720" i="1"/>
  <c r="Z8719" i="1"/>
  <c r="Z8718" i="1"/>
  <c r="Z8717" i="1"/>
  <c r="Z8716" i="1"/>
  <c r="Z8715" i="1"/>
  <c r="Z8714" i="1"/>
  <c r="Z8713" i="1"/>
  <c r="Z8712" i="1"/>
  <c r="Z8711" i="1"/>
  <c r="Z8710" i="1"/>
  <c r="Z8709" i="1"/>
  <c r="Z8708" i="1"/>
  <c r="Z8707" i="1"/>
  <c r="Z8706" i="1"/>
  <c r="Z8705" i="1"/>
  <c r="Z8704" i="1"/>
  <c r="Z8703" i="1"/>
  <c r="Z8702" i="1"/>
  <c r="Z8701" i="1"/>
  <c r="Z8700" i="1"/>
  <c r="Z8699" i="1"/>
  <c r="Z8698" i="1"/>
  <c r="Z8697" i="1"/>
  <c r="Z8696" i="1"/>
  <c r="Z8695" i="1"/>
  <c r="Z8694" i="1"/>
  <c r="Z8693" i="1"/>
  <c r="Z8692" i="1"/>
  <c r="Z8691" i="1"/>
  <c r="Z8690" i="1"/>
  <c r="Z8689" i="1"/>
  <c r="Z8688" i="1"/>
  <c r="Z8687" i="1"/>
  <c r="Z8686" i="1"/>
  <c r="Z8685" i="1"/>
  <c r="Z8684" i="1"/>
  <c r="Z8683" i="1"/>
  <c r="Z8682" i="1"/>
  <c r="Z8681" i="1"/>
  <c r="Z8680" i="1"/>
  <c r="Z8679" i="1"/>
  <c r="Z8678" i="1"/>
  <c r="Z8677" i="1"/>
  <c r="Z8676" i="1"/>
  <c r="Z8675" i="1"/>
  <c r="Z8674" i="1"/>
  <c r="Z8673" i="1"/>
  <c r="Z8672" i="1"/>
  <c r="Z8671" i="1"/>
  <c r="Z8670" i="1"/>
  <c r="Z8669" i="1"/>
  <c r="Z8668" i="1"/>
  <c r="Z8667" i="1"/>
  <c r="Z8666" i="1"/>
  <c r="Z8665" i="1"/>
  <c r="Z8664" i="1"/>
  <c r="Z8663" i="1"/>
  <c r="Z8662" i="1"/>
  <c r="Z8661" i="1"/>
  <c r="Z8660" i="1"/>
  <c r="Z8659" i="1"/>
  <c r="Z8658" i="1"/>
  <c r="Z8657" i="1"/>
  <c r="Z8656" i="1"/>
  <c r="Z8655" i="1"/>
  <c r="Z8654" i="1"/>
  <c r="Z8653" i="1"/>
  <c r="Z8652" i="1"/>
  <c r="Z8651" i="1"/>
  <c r="Z8650" i="1"/>
  <c r="Z8649" i="1"/>
  <c r="Z8648" i="1"/>
  <c r="Z8647" i="1"/>
  <c r="Z8646" i="1"/>
  <c r="Z8645" i="1"/>
  <c r="Z8644" i="1"/>
  <c r="Z8643" i="1"/>
  <c r="Z8642" i="1"/>
  <c r="Z8641" i="1"/>
  <c r="Z8640" i="1"/>
  <c r="Z8639" i="1"/>
  <c r="Z8638" i="1"/>
  <c r="Z8637" i="1"/>
  <c r="Z8636" i="1"/>
  <c r="Z8635" i="1"/>
  <c r="Z8634" i="1"/>
  <c r="Z8633" i="1"/>
  <c r="Z8632" i="1"/>
  <c r="Z8631" i="1"/>
  <c r="Z8630" i="1"/>
  <c r="Z8629" i="1"/>
  <c r="Z8628" i="1"/>
  <c r="Z8627" i="1"/>
  <c r="Z8626" i="1"/>
  <c r="Z8625" i="1"/>
  <c r="Z8624" i="1"/>
  <c r="Z8623" i="1"/>
  <c r="Z8622" i="1"/>
  <c r="Z8621" i="1"/>
  <c r="Z8620" i="1"/>
  <c r="Z8619" i="1"/>
  <c r="Z8618" i="1"/>
  <c r="Z8617" i="1"/>
  <c r="Z8616" i="1"/>
  <c r="Z8615" i="1"/>
  <c r="Z8614" i="1"/>
  <c r="Z8613" i="1"/>
  <c r="Z8612" i="1"/>
  <c r="Z8611" i="1"/>
  <c r="Z8610" i="1"/>
  <c r="Z8609" i="1"/>
  <c r="Z8608" i="1"/>
  <c r="Z8607" i="1"/>
  <c r="Z8606" i="1"/>
  <c r="Z8605" i="1"/>
  <c r="Z8604" i="1"/>
  <c r="Z8603" i="1"/>
  <c r="Z8602" i="1"/>
  <c r="Z8601" i="1"/>
  <c r="Z8600" i="1"/>
  <c r="Z8599" i="1"/>
  <c r="Z8598" i="1"/>
  <c r="Z8597" i="1"/>
  <c r="Z8596" i="1"/>
  <c r="Z8595" i="1"/>
  <c r="Z8594" i="1"/>
  <c r="Z8593" i="1"/>
  <c r="Z8592" i="1"/>
  <c r="Z8591" i="1"/>
  <c r="Z8590" i="1"/>
  <c r="Z8589" i="1"/>
  <c r="Z8588" i="1"/>
  <c r="Z8587" i="1"/>
  <c r="Z8586" i="1"/>
  <c r="Z8585" i="1"/>
  <c r="Z8584" i="1"/>
  <c r="Z8583" i="1"/>
  <c r="Z8582" i="1"/>
  <c r="Z8581" i="1"/>
  <c r="Z8580" i="1"/>
  <c r="Z8579" i="1"/>
  <c r="Z8578" i="1"/>
  <c r="Z8577" i="1"/>
  <c r="Z8576" i="1"/>
  <c r="Z8575" i="1"/>
  <c r="Z8574" i="1"/>
  <c r="Z8573" i="1"/>
  <c r="Z8572" i="1"/>
  <c r="Z8571" i="1"/>
  <c r="Z8570" i="1"/>
  <c r="Z8569" i="1"/>
  <c r="Z8568" i="1"/>
  <c r="Z8567" i="1"/>
  <c r="Z8566" i="1"/>
  <c r="Z8565" i="1"/>
  <c r="Z8564" i="1"/>
  <c r="Z8563" i="1"/>
  <c r="Z8562" i="1"/>
  <c r="Z8561" i="1"/>
  <c r="Z8560" i="1"/>
  <c r="Z8559" i="1"/>
  <c r="Z8558" i="1"/>
  <c r="Z8557" i="1"/>
  <c r="Z8556" i="1"/>
  <c r="Z8555" i="1"/>
  <c r="Z8554" i="1"/>
  <c r="Z8553" i="1"/>
  <c r="Z8552" i="1"/>
  <c r="Z8551" i="1"/>
  <c r="Z8550" i="1"/>
  <c r="Z8549" i="1"/>
  <c r="Z8548" i="1"/>
  <c r="Z8547" i="1"/>
  <c r="Z8546" i="1"/>
  <c r="Z8545" i="1"/>
  <c r="Z8544" i="1"/>
  <c r="Z8543" i="1"/>
  <c r="Z8542" i="1"/>
  <c r="Z8541" i="1"/>
  <c r="Z8540" i="1"/>
  <c r="Z8539" i="1"/>
  <c r="Z8538" i="1"/>
  <c r="Z8537" i="1"/>
  <c r="Z8536" i="1"/>
  <c r="Z8535" i="1"/>
  <c r="Z8534" i="1"/>
  <c r="Z8533" i="1"/>
  <c r="Z8532" i="1"/>
  <c r="Z8531" i="1"/>
  <c r="Z8530" i="1"/>
  <c r="Z8529" i="1"/>
  <c r="Z8528" i="1"/>
  <c r="Z8527" i="1"/>
  <c r="Z8526" i="1"/>
  <c r="Z8525" i="1"/>
  <c r="Z8524" i="1"/>
  <c r="Z8523" i="1"/>
  <c r="Z8522" i="1"/>
  <c r="Z8521" i="1"/>
  <c r="Z8520" i="1"/>
  <c r="Z8519" i="1"/>
  <c r="Z8518" i="1"/>
  <c r="Z8517" i="1"/>
  <c r="Z8516" i="1"/>
  <c r="Z8515" i="1"/>
  <c r="Z8514" i="1"/>
  <c r="Z8513" i="1"/>
  <c r="Z8512" i="1"/>
  <c r="Z8511" i="1"/>
  <c r="Z8510" i="1"/>
  <c r="Z8509" i="1"/>
  <c r="Z8508" i="1"/>
  <c r="Z8507" i="1"/>
  <c r="Z8506" i="1"/>
  <c r="Z8505" i="1"/>
  <c r="Z8504" i="1"/>
  <c r="Z8503" i="1"/>
  <c r="Z8502" i="1"/>
  <c r="Z8501" i="1"/>
  <c r="Z8500" i="1"/>
  <c r="Z8499" i="1"/>
  <c r="Z8498" i="1"/>
  <c r="Z8497" i="1"/>
  <c r="Z8496" i="1"/>
  <c r="Z8495" i="1"/>
  <c r="Z8494" i="1"/>
  <c r="Z8493" i="1"/>
  <c r="Z8492" i="1"/>
  <c r="Z8491" i="1"/>
  <c r="Z8490" i="1"/>
  <c r="Z8489" i="1"/>
  <c r="Z8488" i="1"/>
  <c r="Z8487" i="1"/>
  <c r="Z8486" i="1"/>
  <c r="Z8485" i="1"/>
  <c r="Z8484" i="1"/>
  <c r="Z8483" i="1"/>
  <c r="Z8482" i="1"/>
  <c r="Z8481" i="1"/>
  <c r="Z8480" i="1"/>
  <c r="Z8479" i="1"/>
  <c r="Z8478" i="1"/>
  <c r="Z8477" i="1"/>
  <c r="Z8476" i="1"/>
  <c r="Z8475" i="1"/>
  <c r="Z8474" i="1"/>
  <c r="Z8473" i="1"/>
  <c r="Z8472" i="1"/>
  <c r="Z8471" i="1"/>
  <c r="Z8470" i="1"/>
  <c r="Z8469" i="1"/>
  <c r="Z8468" i="1"/>
  <c r="Z8467" i="1"/>
  <c r="Z8466" i="1"/>
  <c r="Z8465" i="1"/>
  <c r="Z8464" i="1"/>
  <c r="Z8463" i="1"/>
  <c r="Z8462" i="1"/>
  <c r="Z8461" i="1"/>
  <c r="Z8460" i="1"/>
  <c r="Z8459" i="1"/>
  <c r="Z8458" i="1"/>
  <c r="Z8457" i="1"/>
  <c r="Z8456" i="1"/>
  <c r="Z8455" i="1"/>
  <c r="Z8454" i="1"/>
  <c r="Z8453" i="1"/>
  <c r="Z8452" i="1"/>
  <c r="Z8451" i="1"/>
  <c r="Z8450" i="1"/>
  <c r="Z8449" i="1"/>
  <c r="Z8448" i="1"/>
  <c r="Z8447" i="1"/>
  <c r="Z8446" i="1"/>
  <c r="Z8445" i="1"/>
  <c r="Z8444" i="1"/>
  <c r="Z8443" i="1"/>
  <c r="Z8442" i="1"/>
  <c r="Z8441" i="1"/>
  <c r="Z8440" i="1"/>
  <c r="Z8439" i="1"/>
  <c r="Z8438" i="1"/>
  <c r="Z8437" i="1"/>
  <c r="Z8436" i="1"/>
  <c r="Z8435" i="1"/>
  <c r="Z8434" i="1"/>
  <c r="Z8433" i="1"/>
  <c r="Z8432" i="1"/>
  <c r="Z8431" i="1"/>
  <c r="Z8430" i="1"/>
  <c r="Z8429" i="1"/>
  <c r="Z8428" i="1"/>
  <c r="Z8427" i="1"/>
  <c r="Z8426" i="1"/>
  <c r="Z8425" i="1"/>
  <c r="Z8424" i="1"/>
  <c r="Z8423" i="1"/>
  <c r="Z8422" i="1"/>
  <c r="Z8421" i="1"/>
  <c r="Z8420" i="1"/>
  <c r="Z8419" i="1"/>
  <c r="Z8418" i="1"/>
  <c r="Z8417" i="1"/>
  <c r="Z8416" i="1"/>
  <c r="Z8415" i="1"/>
  <c r="Z8414" i="1"/>
  <c r="Z8413" i="1"/>
  <c r="Z8412" i="1"/>
  <c r="Z8411" i="1"/>
  <c r="Z8410" i="1"/>
  <c r="Z8409" i="1"/>
  <c r="Z8408" i="1"/>
  <c r="Z8407" i="1"/>
  <c r="Z8406" i="1"/>
  <c r="Z8405" i="1"/>
  <c r="Z8404" i="1"/>
  <c r="Z8403" i="1"/>
  <c r="Z8402" i="1"/>
  <c r="Z8401" i="1"/>
  <c r="Z8400" i="1"/>
  <c r="Z8399" i="1"/>
  <c r="Z8398" i="1"/>
  <c r="Z8397" i="1"/>
  <c r="Z8396" i="1"/>
  <c r="Z8395" i="1"/>
  <c r="Z8394" i="1"/>
  <c r="Z8393" i="1"/>
  <c r="Z8392" i="1"/>
  <c r="Z8391" i="1"/>
  <c r="Z8390" i="1"/>
  <c r="Z8389" i="1"/>
  <c r="Z8388" i="1"/>
  <c r="Z8387" i="1"/>
  <c r="Z8386" i="1"/>
  <c r="Z8385" i="1"/>
  <c r="Z8384" i="1"/>
  <c r="Z8383" i="1"/>
  <c r="Z8382" i="1"/>
  <c r="Z8381" i="1"/>
  <c r="Z8380" i="1"/>
  <c r="Z8379" i="1"/>
  <c r="Z8378" i="1"/>
  <c r="Z8377" i="1"/>
  <c r="Z8376" i="1"/>
  <c r="Z8375" i="1"/>
  <c r="Z8374" i="1"/>
  <c r="Z8373" i="1"/>
  <c r="Z8372" i="1"/>
  <c r="Z8371" i="1"/>
  <c r="Z8370" i="1"/>
  <c r="Z8369" i="1"/>
  <c r="Z8368" i="1"/>
  <c r="Z8367" i="1"/>
  <c r="Z8366" i="1"/>
  <c r="Z8365" i="1"/>
  <c r="Z8364" i="1"/>
  <c r="Z8363" i="1"/>
  <c r="Z8362" i="1"/>
  <c r="Z8361" i="1"/>
  <c r="Z8360" i="1"/>
  <c r="Z8359" i="1"/>
  <c r="Z8358" i="1"/>
  <c r="Z8357" i="1"/>
  <c r="Z8356" i="1"/>
  <c r="Z8355" i="1"/>
  <c r="Z8354" i="1"/>
  <c r="Z8353" i="1"/>
  <c r="Z8352" i="1"/>
  <c r="Z8351" i="1"/>
  <c r="Z8350" i="1"/>
  <c r="Z8349" i="1"/>
  <c r="Z8348" i="1"/>
  <c r="Z8347" i="1"/>
  <c r="Z8346" i="1"/>
  <c r="Z8345" i="1"/>
  <c r="Z8344" i="1"/>
  <c r="Z8343" i="1"/>
  <c r="Z8342" i="1"/>
  <c r="Z8341" i="1"/>
  <c r="Z8340" i="1"/>
  <c r="Z8339" i="1"/>
  <c r="Z8338" i="1"/>
  <c r="Z8337" i="1"/>
  <c r="Z8336" i="1"/>
  <c r="Z8335" i="1"/>
  <c r="Z8334" i="1"/>
  <c r="Z8333" i="1"/>
  <c r="Z8332" i="1"/>
  <c r="Z8331" i="1"/>
  <c r="Z8330" i="1"/>
  <c r="Z8329" i="1"/>
  <c r="Z8328" i="1"/>
  <c r="Z8327" i="1"/>
  <c r="Z8326" i="1"/>
  <c r="Z8325" i="1"/>
  <c r="Z8324" i="1"/>
  <c r="Z8323" i="1"/>
  <c r="Z8322" i="1"/>
  <c r="Z8321" i="1"/>
  <c r="Z8320" i="1"/>
  <c r="Z8319" i="1"/>
  <c r="Z8318" i="1"/>
  <c r="Z8317" i="1"/>
  <c r="Z8316" i="1"/>
  <c r="Z8315" i="1"/>
  <c r="Z8314" i="1"/>
  <c r="Z8313" i="1"/>
  <c r="Z8312" i="1"/>
  <c r="Z8311" i="1"/>
  <c r="Z8310" i="1"/>
  <c r="Z8309" i="1"/>
  <c r="Z8308" i="1"/>
  <c r="Z8307" i="1"/>
  <c r="Z8306" i="1"/>
  <c r="Z8305" i="1"/>
  <c r="Z8304" i="1"/>
  <c r="Z8303" i="1"/>
  <c r="Z8302" i="1"/>
  <c r="Z8301" i="1"/>
  <c r="Z8300" i="1"/>
  <c r="Z8299" i="1"/>
  <c r="Z8298" i="1"/>
  <c r="Z8297" i="1"/>
  <c r="Z8296" i="1"/>
  <c r="Z8295" i="1"/>
  <c r="Z8294" i="1"/>
  <c r="Z8293" i="1"/>
  <c r="Z8292" i="1"/>
  <c r="Z8291" i="1"/>
  <c r="Z8290" i="1"/>
  <c r="Z8289" i="1"/>
  <c r="Z8288" i="1"/>
  <c r="Z8287" i="1"/>
  <c r="Z8286" i="1"/>
  <c r="Z8285" i="1"/>
  <c r="Z8284" i="1"/>
  <c r="Z8283" i="1"/>
  <c r="Z8282" i="1"/>
  <c r="Z8281" i="1"/>
  <c r="Z8280" i="1"/>
  <c r="Z8279" i="1"/>
  <c r="Z8278" i="1"/>
  <c r="Z8277" i="1"/>
  <c r="Z8276" i="1"/>
  <c r="Z8275" i="1"/>
  <c r="Z8274" i="1"/>
  <c r="Z8273" i="1"/>
  <c r="Z8272" i="1"/>
  <c r="Z8271" i="1"/>
  <c r="Z8270" i="1"/>
  <c r="Z8269" i="1"/>
  <c r="Z8268" i="1"/>
  <c r="Z8267" i="1"/>
  <c r="Z8266" i="1"/>
  <c r="Z8265" i="1"/>
  <c r="Z8264" i="1"/>
  <c r="Z8263" i="1"/>
  <c r="Z8262" i="1"/>
  <c r="Z8261" i="1"/>
  <c r="Z8260" i="1"/>
  <c r="Z8259" i="1"/>
  <c r="Z8258" i="1"/>
  <c r="Z8257" i="1"/>
  <c r="Z8256" i="1"/>
  <c r="Z8255" i="1"/>
  <c r="Z8254" i="1"/>
  <c r="Z8253" i="1"/>
  <c r="Z8252" i="1"/>
  <c r="Z8251" i="1"/>
  <c r="Z8250" i="1"/>
  <c r="Z8249" i="1"/>
  <c r="Z8248" i="1"/>
  <c r="Z8247" i="1"/>
  <c r="Z8246" i="1"/>
  <c r="Z8245" i="1"/>
  <c r="Z8244" i="1"/>
  <c r="Z8243" i="1"/>
  <c r="Z8242" i="1"/>
  <c r="Z8241" i="1"/>
  <c r="Z8240" i="1"/>
  <c r="Z8239" i="1"/>
  <c r="Z8238" i="1"/>
  <c r="Z8237" i="1"/>
  <c r="Z8236" i="1"/>
  <c r="Z8235" i="1"/>
  <c r="Z8234" i="1"/>
  <c r="Z8233" i="1"/>
  <c r="Z8232" i="1"/>
  <c r="Z8231" i="1"/>
  <c r="Z8230" i="1"/>
  <c r="Z8229" i="1"/>
  <c r="Z8228" i="1"/>
  <c r="Z8227" i="1"/>
  <c r="Z8226" i="1"/>
  <c r="Z8225" i="1"/>
  <c r="Z8224" i="1"/>
  <c r="Z8223" i="1"/>
  <c r="Z8222" i="1"/>
  <c r="Z8221" i="1"/>
  <c r="Z8220" i="1"/>
  <c r="Z8219" i="1"/>
  <c r="Z8218" i="1"/>
  <c r="Z8217" i="1"/>
  <c r="Z8216" i="1"/>
  <c r="Z8215" i="1"/>
  <c r="Z8214" i="1"/>
  <c r="Z8213" i="1"/>
  <c r="Z8212" i="1"/>
  <c r="Z8211" i="1"/>
  <c r="Z8210" i="1"/>
  <c r="Z8209" i="1"/>
  <c r="Z8208" i="1"/>
  <c r="Z8207" i="1"/>
  <c r="Z8206" i="1"/>
  <c r="Z8205" i="1"/>
  <c r="Z8204" i="1"/>
  <c r="Z8203" i="1"/>
  <c r="Z8202" i="1"/>
  <c r="Z8201" i="1"/>
  <c r="Z8200" i="1"/>
  <c r="Z8199" i="1"/>
  <c r="Z8198" i="1"/>
  <c r="Z8197" i="1"/>
  <c r="Z8196" i="1"/>
  <c r="Z8195" i="1"/>
  <c r="Z8194" i="1"/>
  <c r="Z8193" i="1"/>
  <c r="Z8192" i="1"/>
  <c r="Z8191" i="1"/>
  <c r="Z8190" i="1"/>
  <c r="Z8189" i="1"/>
  <c r="Z8188" i="1"/>
  <c r="Z8187" i="1"/>
  <c r="Z8186" i="1"/>
  <c r="Z8185" i="1"/>
  <c r="Z8184" i="1"/>
  <c r="Z8183" i="1"/>
  <c r="Z8182" i="1"/>
  <c r="Z8181" i="1"/>
  <c r="Z8180" i="1"/>
  <c r="Z8179" i="1"/>
  <c r="Z8178" i="1"/>
  <c r="Z8177" i="1"/>
  <c r="Z8176" i="1"/>
  <c r="Z8175" i="1"/>
  <c r="Z8174" i="1"/>
  <c r="Z8173" i="1"/>
  <c r="Z8172" i="1"/>
  <c r="Z8171" i="1"/>
  <c r="Z8170" i="1"/>
  <c r="Z8169" i="1"/>
  <c r="Z8168" i="1"/>
  <c r="Z8167" i="1"/>
  <c r="Z8166" i="1"/>
  <c r="Z8165" i="1"/>
  <c r="Z8164" i="1"/>
  <c r="Z8163" i="1"/>
  <c r="Z8162" i="1"/>
  <c r="Z8161" i="1"/>
  <c r="Z8160" i="1"/>
  <c r="Z8159" i="1"/>
  <c r="Z8158" i="1"/>
  <c r="Z8157" i="1"/>
  <c r="Z8156" i="1"/>
  <c r="Z8155" i="1"/>
  <c r="Z8154" i="1"/>
  <c r="Z8153" i="1"/>
  <c r="Z8152" i="1"/>
  <c r="Z8151" i="1"/>
  <c r="Z8150" i="1"/>
  <c r="Z8149" i="1"/>
  <c r="Z8148" i="1"/>
  <c r="Z8147" i="1"/>
  <c r="Z8146" i="1"/>
  <c r="Z8145" i="1"/>
  <c r="Z8144" i="1"/>
  <c r="Z8143" i="1"/>
  <c r="Z8142" i="1"/>
  <c r="Z8141" i="1"/>
  <c r="Z8140" i="1"/>
  <c r="Z8139" i="1"/>
  <c r="Z8138" i="1"/>
  <c r="Z8137" i="1"/>
  <c r="Z8136" i="1"/>
  <c r="Z8135" i="1"/>
  <c r="Z8134" i="1"/>
  <c r="Z8133" i="1"/>
  <c r="Z8132" i="1"/>
  <c r="Z8131" i="1"/>
  <c r="Z8130" i="1"/>
  <c r="Z8129" i="1"/>
  <c r="Z8128" i="1"/>
  <c r="Z8127" i="1"/>
  <c r="Z8126" i="1"/>
  <c r="Z8125" i="1"/>
  <c r="Z8124" i="1"/>
  <c r="Z8123" i="1"/>
  <c r="Z8122" i="1"/>
  <c r="Z8121" i="1"/>
  <c r="Z8120" i="1"/>
  <c r="Z8119" i="1"/>
  <c r="Z8118" i="1"/>
  <c r="Z8117" i="1"/>
  <c r="Z8116" i="1"/>
  <c r="Z8115" i="1"/>
  <c r="Z8114" i="1"/>
  <c r="Z8113" i="1"/>
  <c r="Z8112" i="1"/>
  <c r="Z8111" i="1"/>
  <c r="Z8110" i="1"/>
  <c r="Z8109" i="1"/>
  <c r="Z8108" i="1"/>
  <c r="Z8107" i="1"/>
  <c r="Z8106" i="1"/>
  <c r="Z8105" i="1"/>
  <c r="Z8104" i="1"/>
  <c r="Z8103" i="1"/>
  <c r="Z8102" i="1"/>
  <c r="Z8101" i="1"/>
  <c r="Z8100" i="1"/>
  <c r="Z8099" i="1"/>
  <c r="Z8098" i="1"/>
  <c r="Z8097" i="1"/>
  <c r="Z8096" i="1"/>
  <c r="Z8095" i="1"/>
  <c r="Z8094" i="1"/>
  <c r="Z8093" i="1"/>
  <c r="Z8092" i="1"/>
  <c r="Z8091" i="1"/>
  <c r="Z8090" i="1"/>
  <c r="Z8089" i="1"/>
  <c r="Z8088" i="1"/>
  <c r="Z8087" i="1"/>
  <c r="Z8086" i="1"/>
  <c r="Z8085" i="1"/>
  <c r="Z8084" i="1"/>
  <c r="Z8083" i="1"/>
  <c r="Z8082" i="1"/>
  <c r="Z8081" i="1"/>
  <c r="Z8080" i="1"/>
  <c r="Z8079" i="1"/>
  <c r="Z8078" i="1"/>
  <c r="Z8077" i="1"/>
  <c r="Z8076" i="1"/>
  <c r="Z8075" i="1"/>
  <c r="Z8074" i="1"/>
  <c r="Z8073" i="1"/>
  <c r="Z8072" i="1"/>
  <c r="Z8071" i="1"/>
  <c r="Z8070" i="1"/>
  <c r="Z8069" i="1"/>
  <c r="Z8068" i="1"/>
  <c r="Z8067" i="1"/>
  <c r="Z8066" i="1"/>
  <c r="Z8065" i="1"/>
  <c r="Z8064" i="1"/>
  <c r="Z8063" i="1"/>
  <c r="Z8062" i="1"/>
  <c r="Z8061" i="1"/>
  <c r="Z8060" i="1"/>
  <c r="Z8059" i="1"/>
  <c r="Z8058" i="1"/>
  <c r="Z8057" i="1"/>
  <c r="Z8056" i="1"/>
  <c r="Z8055" i="1"/>
  <c r="Z8054" i="1"/>
  <c r="Z8053" i="1"/>
  <c r="Z8052" i="1"/>
  <c r="Z8051" i="1"/>
  <c r="Z8050" i="1"/>
  <c r="Z8049" i="1"/>
  <c r="Z8048" i="1"/>
  <c r="Z8047" i="1"/>
  <c r="Z8046" i="1"/>
  <c r="Z8045" i="1"/>
  <c r="Z8044" i="1"/>
  <c r="Z8043" i="1"/>
  <c r="Z8042" i="1"/>
  <c r="Z8041" i="1"/>
  <c r="Z8040" i="1"/>
  <c r="Z8039" i="1"/>
  <c r="Z8038" i="1"/>
  <c r="Z8037" i="1"/>
  <c r="Z8036" i="1"/>
  <c r="Z8035" i="1"/>
  <c r="Z8034" i="1"/>
  <c r="Z8033" i="1"/>
  <c r="Z8032" i="1"/>
  <c r="Z8031" i="1"/>
  <c r="Z8030" i="1"/>
  <c r="Z8029" i="1"/>
  <c r="Z8028" i="1"/>
  <c r="Z8027" i="1"/>
  <c r="Z8026" i="1"/>
  <c r="Z8025" i="1"/>
  <c r="Z8024" i="1"/>
  <c r="Z8023" i="1"/>
  <c r="Z8022" i="1"/>
  <c r="Z8021" i="1"/>
  <c r="Z8020" i="1"/>
  <c r="Z8019" i="1"/>
  <c r="Z8018" i="1"/>
  <c r="Z8017" i="1"/>
  <c r="Z8016" i="1"/>
  <c r="Z8015" i="1"/>
  <c r="Z8014" i="1"/>
  <c r="Z8013" i="1"/>
  <c r="Z8012" i="1"/>
  <c r="Z8011" i="1"/>
  <c r="Z8010" i="1"/>
  <c r="Z8009" i="1"/>
  <c r="Z8008" i="1"/>
  <c r="Z8007" i="1"/>
  <c r="Z8006" i="1"/>
  <c r="Z8005" i="1"/>
  <c r="Z8004" i="1"/>
  <c r="Z8003" i="1"/>
  <c r="Z8002" i="1"/>
  <c r="Z8001" i="1"/>
  <c r="Z8000" i="1"/>
  <c r="Z7999" i="1"/>
  <c r="Z7998" i="1"/>
  <c r="Z7997" i="1"/>
  <c r="Z7996" i="1"/>
  <c r="Z7995" i="1"/>
  <c r="Z7994" i="1"/>
  <c r="Z7993" i="1"/>
  <c r="Z7992" i="1"/>
  <c r="Z7991" i="1"/>
  <c r="Z7990" i="1"/>
  <c r="Z7989" i="1"/>
  <c r="Z7988" i="1"/>
  <c r="Z7987" i="1"/>
  <c r="Z7986" i="1"/>
  <c r="Z7985" i="1"/>
  <c r="Z7984" i="1"/>
  <c r="Z7983" i="1"/>
  <c r="Z7982" i="1"/>
  <c r="Z7981" i="1"/>
  <c r="Z7980" i="1"/>
  <c r="Z7979" i="1"/>
  <c r="Z7978" i="1"/>
  <c r="Z7977" i="1"/>
  <c r="Z7976" i="1"/>
  <c r="Z7975" i="1"/>
  <c r="Z7974" i="1"/>
  <c r="Z7973" i="1"/>
  <c r="Z7972" i="1"/>
  <c r="Z7971" i="1"/>
  <c r="Z7970" i="1"/>
  <c r="Z7969" i="1"/>
  <c r="Z7968" i="1"/>
  <c r="Z7967" i="1"/>
  <c r="Z7966" i="1"/>
  <c r="Z7965" i="1"/>
  <c r="Z7964" i="1"/>
  <c r="Z7963" i="1"/>
  <c r="Z7962" i="1"/>
  <c r="Z7961" i="1"/>
  <c r="Z7960" i="1"/>
  <c r="Z7959" i="1"/>
  <c r="Z7958" i="1"/>
  <c r="Z7957" i="1"/>
  <c r="Z7956" i="1"/>
  <c r="Z7955" i="1"/>
  <c r="Z7954" i="1"/>
  <c r="Z7953" i="1"/>
  <c r="Z7952" i="1"/>
  <c r="Z7951" i="1"/>
  <c r="Z7950" i="1"/>
  <c r="Z7949" i="1"/>
  <c r="Z7948" i="1"/>
  <c r="Z7947" i="1"/>
  <c r="Z7946" i="1"/>
  <c r="Z7945" i="1"/>
  <c r="Z7944" i="1"/>
  <c r="Z7943" i="1"/>
  <c r="Z7942" i="1"/>
  <c r="Z7941" i="1"/>
  <c r="Z7940" i="1"/>
  <c r="Z7939" i="1"/>
  <c r="Z7938" i="1"/>
  <c r="Z7937" i="1"/>
  <c r="Z7936" i="1"/>
  <c r="Z7935" i="1"/>
  <c r="Z7934" i="1"/>
  <c r="Z7933" i="1"/>
  <c r="Z7932" i="1"/>
  <c r="Z7931" i="1"/>
  <c r="Z7930" i="1"/>
  <c r="Z7929" i="1"/>
  <c r="Z7928" i="1"/>
  <c r="Z7927" i="1"/>
  <c r="Z7926" i="1"/>
  <c r="Z7925" i="1"/>
  <c r="Z7924" i="1"/>
  <c r="Z7923" i="1"/>
  <c r="Z7922" i="1"/>
  <c r="Z7921" i="1"/>
  <c r="Z7920" i="1"/>
  <c r="Z7919" i="1"/>
  <c r="Z7918" i="1"/>
  <c r="Z7917" i="1"/>
  <c r="Z7916" i="1"/>
  <c r="Z7915" i="1"/>
  <c r="Z7914" i="1"/>
  <c r="Z7913" i="1"/>
  <c r="Z7912" i="1"/>
  <c r="Z7911" i="1"/>
  <c r="Z7910" i="1"/>
  <c r="Z7909" i="1"/>
  <c r="Z7908" i="1"/>
  <c r="Z7907" i="1"/>
  <c r="Z7906" i="1"/>
  <c r="Z7905" i="1"/>
  <c r="Z7904" i="1"/>
  <c r="Z7903" i="1"/>
  <c r="Z7902" i="1"/>
  <c r="Z7901" i="1"/>
  <c r="Z7900" i="1"/>
  <c r="Z7899" i="1"/>
  <c r="Z7898" i="1"/>
  <c r="Z7897" i="1"/>
  <c r="Z7896" i="1"/>
  <c r="Z7895" i="1"/>
  <c r="Z7894" i="1"/>
  <c r="Z7893" i="1"/>
  <c r="Z7892" i="1"/>
  <c r="Z7891" i="1"/>
  <c r="Z7890" i="1"/>
  <c r="Z7889" i="1"/>
  <c r="Z7888" i="1"/>
  <c r="Z7887" i="1"/>
  <c r="Z7886" i="1"/>
  <c r="Z7885" i="1"/>
  <c r="Z7884" i="1"/>
  <c r="Z7883" i="1"/>
  <c r="Z7882" i="1"/>
  <c r="Z7881" i="1"/>
  <c r="Z7880" i="1"/>
  <c r="Z7879" i="1"/>
  <c r="Z7878" i="1"/>
  <c r="Z7877" i="1"/>
  <c r="Z7876" i="1"/>
  <c r="Z7875" i="1"/>
  <c r="Z7874" i="1"/>
  <c r="Z7873" i="1"/>
  <c r="Z7872" i="1"/>
  <c r="Z7871" i="1"/>
  <c r="Z7870" i="1"/>
  <c r="Z7869" i="1"/>
  <c r="Z7868" i="1"/>
  <c r="Z7867" i="1"/>
  <c r="Z7866" i="1"/>
  <c r="Z7865" i="1"/>
  <c r="Z7864" i="1"/>
  <c r="Z7863" i="1"/>
  <c r="Z7862" i="1"/>
  <c r="Z7861" i="1"/>
  <c r="Z7860" i="1"/>
  <c r="Z7859" i="1"/>
  <c r="Z7858" i="1"/>
  <c r="Z7857" i="1"/>
  <c r="Z7856" i="1"/>
  <c r="Z7855" i="1"/>
  <c r="Z7854" i="1"/>
  <c r="Z7853" i="1"/>
  <c r="Z7852" i="1"/>
  <c r="Z7851" i="1"/>
  <c r="Z7850" i="1"/>
  <c r="Z7849" i="1"/>
  <c r="Z7848" i="1"/>
  <c r="Z7847" i="1"/>
  <c r="Z7846" i="1"/>
  <c r="Z7845" i="1"/>
  <c r="Z7844" i="1"/>
  <c r="Z7843" i="1"/>
  <c r="Z7842" i="1"/>
  <c r="Z7841" i="1"/>
  <c r="Z7840" i="1"/>
  <c r="Z7839" i="1"/>
  <c r="Z7838" i="1"/>
  <c r="Z7837" i="1"/>
  <c r="Z7836" i="1"/>
  <c r="Z7835" i="1"/>
  <c r="Z7834" i="1"/>
  <c r="Z7833" i="1"/>
  <c r="Z7832" i="1"/>
  <c r="Z7831" i="1"/>
  <c r="Z7830" i="1"/>
  <c r="Z7829" i="1"/>
  <c r="Z7828" i="1"/>
  <c r="Z7827" i="1"/>
  <c r="Z7826" i="1"/>
  <c r="Z7825" i="1"/>
  <c r="Z7824" i="1"/>
  <c r="Z7823" i="1"/>
  <c r="Z7822" i="1"/>
  <c r="Z7821" i="1"/>
  <c r="Z7820" i="1"/>
  <c r="Z7819" i="1"/>
  <c r="Z7818" i="1"/>
  <c r="Z7817" i="1"/>
  <c r="Z7816" i="1"/>
  <c r="Z7815" i="1"/>
  <c r="Z7814" i="1"/>
  <c r="Z7813" i="1"/>
  <c r="Z7812" i="1"/>
  <c r="Z7811" i="1"/>
  <c r="Z7810" i="1"/>
  <c r="Z7809" i="1"/>
  <c r="Z7808" i="1"/>
  <c r="Z7807" i="1"/>
  <c r="Z7806" i="1"/>
  <c r="Z7805" i="1"/>
  <c r="Z7804" i="1"/>
  <c r="Z7803" i="1"/>
  <c r="Z7802" i="1"/>
  <c r="Z7801" i="1"/>
  <c r="Z7800" i="1"/>
  <c r="Z7799" i="1"/>
  <c r="Z7798" i="1"/>
  <c r="Z7797" i="1"/>
  <c r="Z7796" i="1"/>
  <c r="Z7795" i="1"/>
  <c r="Z7794" i="1"/>
  <c r="Z7793" i="1"/>
  <c r="Z7792" i="1"/>
  <c r="Z7791" i="1"/>
  <c r="Z7790" i="1"/>
  <c r="Z7789" i="1"/>
  <c r="Z7788" i="1"/>
  <c r="Z7787" i="1"/>
  <c r="Z7786" i="1"/>
  <c r="Z7785" i="1"/>
  <c r="Z7784" i="1"/>
  <c r="Z7783" i="1"/>
  <c r="Z7782" i="1"/>
  <c r="Z7781" i="1"/>
  <c r="Z7780" i="1"/>
  <c r="Z7779" i="1"/>
  <c r="Z7778" i="1"/>
  <c r="Z7777" i="1"/>
  <c r="Z7776" i="1"/>
  <c r="Z7775" i="1"/>
  <c r="Z7774" i="1"/>
  <c r="Z7773" i="1"/>
  <c r="Z7772" i="1"/>
  <c r="Z7771" i="1"/>
  <c r="Z7770" i="1"/>
  <c r="Z7769" i="1"/>
  <c r="Z7768" i="1"/>
  <c r="Z7767" i="1"/>
  <c r="Z7766" i="1"/>
  <c r="Z7765" i="1"/>
  <c r="Z7764" i="1"/>
  <c r="Z7763" i="1"/>
  <c r="Z7762" i="1"/>
  <c r="Z7761" i="1"/>
  <c r="Z7760" i="1"/>
  <c r="Z7759" i="1"/>
  <c r="Z7758" i="1"/>
  <c r="Z7757" i="1"/>
  <c r="Z7756" i="1"/>
  <c r="Z7755" i="1"/>
  <c r="Z7754" i="1"/>
  <c r="Z7753" i="1"/>
  <c r="Z7752" i="1"/>
  <c r="Z7751" i="1"/>
  <c r="Z7750" i="1"/>
  <c r="Z7749" i="1"/>
  <c r="Z7748" i="1"/>
  <c r="Z7747" i="1"/>
  <c r="Z7746" i="1"/>
  <c r="Z7745" i="1"/>
  <c r="Z7744" i="1"/>
  <c r="Z7743" i="1"/>
  <c r="Z7742" i="1"/>
  <c r="Z7741" i="1"/>
  <c r="Z7740" i="1"/>
  <c r="Z7739" i="1"/>
  <c r="Z7738" i="1"/>
  <c r="Z7737" i="1"/>
  <c r="Z7736" i="1"/>
  <c r="Z7735" i="1"/>
  <c r="Z7734" i="1"/>
  <c r="Z7733" i="1"/>
  <c r="Z7732" i="1"/>
  <c r="Z7731" i="1"/>
  <c r="Z7730" i="1"/>
  <c r="Z7729" i="1"/>
  <c r="Z7728" i="1"/>
  <c r="Z7727" i="1"/>
  <c r="Z7726" i="1"/>
  <c r="Z7725" i="1"/>
  <c r="Z7724" i="1"/>
  <c r="Z7723" i="1"/>
  <c r="Z7722" i="1"/>
  <c r="Z7721" i="1"/>
  <c r="Z7720" i="1"/>
  <c r="Z7719" i="1"/>
  <c r="Z7718" i="1"/>
  <c r="Z7717" i="1"/>
  <c r="Z7716" i="1"/>
  <c r="Z7715" i="1"/>
  <c r="Z7714" i="1"/>
  <c r="Z7713" i="1"/>
  <c r="Z7712" i="1"/>
  <c r="Z7711" i="1"/>
  <c r="Z7710" i="1"/>
  <c r="Z7709" i="1"/>
  <c r="Z7708" i="1"/>
  <c r="Z7707" i="1"/>
  <c r="Z7706" i="1"/>
  <c r="Z7705" i="1"/>
  <c r="Z7704" i="1"/>
  <c r="Z7703" i="1"/>
  <c r="Z7702" i="1"/>
  <c r="Z7701" i="1"/>
  <c r="Z7700" i="1"/>
  <c r="Z7699" i="1"/>
  <c r="Z7698" i="1"/>
  <c r="Z7697" i="1"/>
  <c r="Z7696" i="1"/>
  <c r="Z7695" i="1"/>
  <c r="Z7694" i="1"/>
  <c r="Z7693" i="1"/>
  <c r="Z7692" i="1"/>
  <c r="Z7691" i="1"/>
  <c r="Z7690" i="1"/>
  <c r="Z7689" i="1"/>
  <c r="Z7688" i="1"/>
  <c r="Z7687" i="1"/>
  <c r="Z7686" i="1"/>
  <c r="Z7685" i="1"/>
  <c r="Z7684" i="1"/>
  <c r="Z7683" i="1"/>
  <c r="Z7682" i="1"/>
  <c r="Z7681" i="1"/>
  <c r="Z7680" i="1"/>
  <c r="Z7679" i="1"/>
  <c r="Z7678" i="1"/>
  <c r="Z7677" i="1"/>
  <c r="Z7676" i="1"/>
  <c r="Z7675" i="1"/>
  <c r="Z7674" i="1"/>
  <c r="Z7673" i="1"/>
  <c r="Z7672" i="1"/>
  <c r="Z7671" i="1"/>
  <c r="Z7670" i="1"/>
  <c r="Z7669" i="1"/>
  <c r="Z7668" i="1"/>
  <c r="Z7667" i="1"/>
  <c r="Z7666" i="1"/>
  <c r="Z7665" i="1"/>
  <c r="Z7664" i="1"/>
  <c r="Z7663" i="1"/>
  <c r="Z7662" i="1"/>
  <c r="Z7661" i="1"/>
  <c r="Z7660" i="1"/>
  <c r="Z7659" i="1"/>
  <c r="Z7658" i="1"/>
  <c r="Z7657" i="1"/>
  <c r="Z7656" i="1"/>
  <c r="Z7655" i="1"/>
  <c r="Z7654" i="1"/>
  <c r="Z7653" i="1"/>
  <c r="Z7652" i="1"/>
  <c r="Z7651" i="1"/>
  <c r="Z7650" i="1"/>
  <c r="Z7649" i="1"/>
  <c r="Z7648" i="1"/>
  <c r="Z7647" i="1"/>
  <c r="Z7646" i="1"/>
  <c r="Z7645" i="1"/>
  <c r="Z7644" i="1"/>
  <c r="Z7643" i="1"/>
  <c r="Z7642" i="1"/>
  <c r="Z7641" i="1"/>
  <c r="Z7640" i="1"/>
  <c r="Z7639" i="1"/>
  <c r="Z7638" i="1"/>
  <c r="Z7637" i="1"/>
  <c r="Z7636" i="1"/>
  <c r="Z7635" i="1"/>
  <c r="Z7634" i="1"/>
  <c r="Z7633" i="1"/>
  <c r="Z7632" i="1"/>
  <c r="Z7631" i="1"/>
  <c r="Z7630" i="1"/>
  <c r="Z7629" i="1"/>
  <c r="Z7628" i="1"/>
  <c r="Z7627" i="1"/>
  <c r="Z7626" i="1"/>
  <c r="Z7625" i="1"/>
  <c r="Z7624" i="1"/>
  <c r="Z7623" i="1"/>
  <c r="Z7622" i="1"/>
  <c r="Z7621" i="1"/>
  <c r="Z7620" i="1"/>
  <c r="Z7619" i="1"/>
  <c r="Z7618" i="1"/>
  <c r="Z7617" i="1"/>
  <c r="Z7616" i="1"/>
  <c r="Z7615" i="1"/>
  <c r="Z7614" i="1"/>
  <c r="Z7613" i="1"/>
  <c r="Z7612" i="1"/>
  <c r="Z7611" i="1"/>
  <c r="Z7610" i="1"/>
  <c r="Z7609" i="1"/>
  <c r="Z7608" i="1"/>
  <c r="Z7607" i="1"/>
  <c r="Z7606" i="1"/>
  <c r="Z7605" i="1"/>
  <c r="Z7604" i="1"/>
  <c r="Z7603" i="1"/>
  <c r="Z7602" i="1"/>
  <c r="Z7601" i="1"/>
  <c r="Z7600" i="1"/>
  <c r="Z7599" i="1"/>
  <c r="Z7598" i="1"/>
  <c r="Z7597" i="1"/>
  <c r="Z7596" i="1"/>
  <c r="Z7595" i="1"/>
  <c r="Z7594" i="1"/>
  <c r="Z7593" i="1"/>
  <c r="Z7592" i="1"/>
  <c r="Z7591" i="1"/>
  <c r="Z7590" i="1"/>
  <c r="Z7589" i="1"/>
  <c r="Z7588" i="1"/>
  <c r="Z7587" i="1"/>
  <c r="Z7586" i="1"/>
  <c r="Z7585" i="1"/>
  <c r="Z7584" i="1"/>
  <c r="Z7583" i="1"/>
  <c r="Z7582" i="1"/>
  <c r="Z7581" i="1"/>
  <c r="Z7580" i="1"/>
  <c r="Z7579" i="1"/>
  <c r="Z7578" i="1"/>
  <c r="Z7577" i="1"/>
  <c r="Z7576" i="1"/>
  <c r="Z7575" i="1"/>
  <c r="Z7574" i="1"/>
  <c r="Z7573" i="1"/>
  <c r="Z7572" i="1"/>
  <c r="Z7571" i="1"/>
  <c r="Z7570" i="1"/>
  <c r="Z7569" i="1"/>
  <c r="Z7568" i="1"/>
  <c r="Z7567" i="1"/>
  <c r="Z7566" i="1"/>
  <c r="Z7565" i="1"/>
  <c r="Z7564" i="1"/>
  <c r="Z7563" i="1"/>
  <c r="Z7562" i="1"/>
  <c r="Z7561" i="1"/>
  <c r="Z7560" i="1"/>
  <c r="Z7559" i="1"/>
  <c r="Z7558" i="1"/>
  <c r="Z7557" i="1"/>
  <c r="Z7556" i="1"/>
  <c r="Z7555" i="1"/>
  <c r="Z7554" i="1"/>
  <c r="Z7553" i="1"/>
  <c r="Z7552" i="1"/>
  <c r="Z7551" i="1"/>
  <c r="Z7550" i="1"/>
  <c r="Z7549" i="1"/>
  <c r="Z7548" i="1"/>
  <c r="Z7547" i="1"/>
  <c r="Z7546" i="1"/>
  <c r="Z7545" i="1"/>
  <c r="Z7544" i="1"/>
  <c r="Z7543" i="1"/>
  <c r="Z7542" i="1"/>
  <c r="Z7541" i="1"/>
  <c r="Z7540" i="1"/>
  <c r="Z7539" i="1"/>
  <c r="Z7538" i="1"/>
  <c r="Z7537" i="1"/>
  <c r="Z7536" i="1"/>
  <c r="Z7535" i="1"/>
  <c r="Z7534" i="1"/>
  <c r="Z7533" i="1"/>
  <c r="Z7532" i="1"/>
  <c r="Z7531" i="1"/>
  <c r="Z7530" i="1"/>
  <c r="Z7529" i="1"/>
  <c r="Z7528" i="1"/>
  <c r="Z7527" i="1"/>
  <c r="Z7526" i="1"/>
  <c r="Z7525" i="1"/>
  <c r="Z7524" i="1"/>
  <c r="Z7523" i="1"/>
  <c r="Z7522" i="1"/>
  <c r="Z7521" i="1"/>
  <c r="Z7520" i="1"/>
  <c r="Z7519" i="1"/>
  <c r="Z7518" i="1"/>
  <c r="Z7517" i="1"/>
  <c r="Z7516" i="1"/>
  <c r="Z7515" i="1"/>
  <c r="Z7514" i="1"/>
  <c r="Z7513" i="1"/>
  <c r="Z7512" i="1"/>
  <c r="Z7511" i="1"/>
  <c r="Z7510" i="1"/>
  <c r="Z7509" i="1"/>
  <c r="Z7508" i="1"/>
  <c r="Z7507" i="1"/>
  <c r="Z7506" i="1"/>
  <c r="Z7505" i="1"/>
  <c r="Z7504" i="1"/>
  <c r="Z7503" i="1"/>
  <c r="Z7502" i="1"/>
  <c r="Z7501" i="1"/>
  <c r="Z7500" i="1"/>
  <c r="Z7499" i="1"/>
  <c r="Z7498" i="1"/>
  <c r="Z7497" i="1"/>
  <c r="Z7496" i="1"/>
  <c r="Z7495" i="1"/>
  <c r="Z7494" i="1"/>
  <c r="Z7493" i="1"/>
  <c r="Z7492" i="1"/>
  <c r="Z7491" i="1"/>
  <c r="Z7490" i="1"/>
  <c r="Z7489" i="1"/>
  <c r="Z7488" i="1"/>
  <c r="Z7487" i="1"/>
  <c r="Z7486" i="1"/>
  <c r="Z7485" i="1"/>
  <c r="Z7484" i="1"/>
  <c r="Z7483" i="1"/>
  <c r="Z7482" i="1"/>
  <c r="Z7481" i="1"/>
  <c r="Z7480" i="1"/>
  <c r="Z7479" i="1"/>
  <c r="Z7478" i="1"/>
  <c r="Z7477" i="1"/>
  <c r="Z7476" i="1"/>
  <c r="Z7475" i="1"/>
  <c r="Z7474" i="1"/>
  <c r="Z7473" i="1"/>
  <c r="Z7472" i="1"/>
  <c r="Z7471" i="1"/>
  <c r="Z7470" i="1"/>
  <c r="Z7469" i="1"/>
  <c r="Z7468" i="1"/>
  <c r="Z7467" i="1"/>
  <c r="Z7466" i="1"/>
  <c r="Z7465" i="1"/>
  <c r="Z7464" i="1"/>
  <c r="Z7463" i="1"/>
  <c r="Z7462" i="1"/>
  <c r="Z7461" i="1"/>
  <c r="Z7460" i="1"/>
  <c r="Z7459" i="1"/>
  <c r="Z7458" i="1"/>
  <c r="Z7457" i="1"/>
  <c r="Z7456" i="1"/>
  <c r="Z7455" i="1"/>
  <c r="Z7454" i="1"/>
  <c r="Z7453" i="1"/>
  <c r="Z7452" i="1"/>
  <c r="Z7451" i="1"/>
  <c r="Z7450" i="1"/>
  <c r="Z7449" i="1"/>
  <c r="Z7448" i="1"/>
  <c r="Z7447" i="1"/>
  <c r="Z7446" i="1"/>
  <c r="Z7445" i="1"/>
  <c r="Z7444" i="1"/>
  <c r="Z7443" i="1"/>
  <c r="Z7442" i="1"/>
  <c r="Z7441" i="1"/>
  <c r="Z7440" i="1"/>
  <c r="Z7439" i="1"/>
  <c r="Z7438" i="1"/>
  <c r="Z7437" i="1"/>
  <c r="Z7436" i="1"/>
  <c r="Z7435" i="1"/>
  <c r="Z7434" i="1"/>
  <c r="Z7433" i="1"/>
  <c r="Z7432" i="1"/>
  <c r="Z7431" i="1"/>
  <c r="Z7430" i="1"/>
  <c r="Z7429" i="1"/>
  <c r="Z7428" i="1"/>
  <c r="Z7427" i="1"/>
  <c r="Z7426" i="1"/>
  <c r="Z7425" i="1"/>
  <c r="Z7424" i="1"/>
  <c r="Z7423" i="1"/>
  <c r="Z7422" i="1"/>
  <c r="Z7421" i="1"/>
  <c r="Z7420" i="1"/>
  <c r="Z7419" i="1"/>
  <c r="Z7418" i="1"/>
  <c r="Z7417" i="1"/>
  <c r="Z7416" i="1"/>
  <c r="Z7415" i="1"/>
  <c r="Z7414" i="1"/>
  <c r="Z7413" i="1"/>
  <c r="Z7412" i="1"/>
  <c r="Z7411" i="1"/>
  <c r="Z7410" i="1"/>
  <c r="Z7409" i="1"/>
  <c r="Z7408" i="1"/>
  <c r="Z7407" i="1"/>
  <c r="Z7406" i="1"/>
  <c r="Z7405" i="1"/>
  <c r="Z7404" i="1"/>
  <c r="Z7403" i="1"/>
  <c r="Z7402" i="1"/>
  <c r="Z7401" i="1"/>
  <c r="Z7400" i="1"/>
  <c r="Z7399" i="1"/>
  <c r="Z7398" i="1"/>
  <c r="Z7397" i="1"/>
  <c r="Z7396" i="1"/>
  <c r="Z7395" i="1"/>
  <c r="Z7394" i="1"/>
  <c r="Z7393" i="1"/>
  <c r="Z7392" i="1"/>
  <c r="Z7391" i="1"/>
  <c r="Z7390" i="1"/>
  <c r="Z7389" i="1"/>
  <c r="Z7388" i="1"/>
  <c r="Z7387" i="1"/>
  <c r="Z7386" i="1"/>
  <c r="Z7385" i="1"/>
  <c r="Z7384" i="1"/>
  <c r="Z7383" i="1"/>
  <c r="Z7382" i="1"/>
  <c r="Z7381" i="1"/>
  <c r="Z7380" i="1"/>
  <c r="Z7379" i="1"/>
  <c r="Z7378" i="1"/>
  <c r="Z7377" i="1"/>
  <c r="Z7376" i="1"/>
  <c r="Z7375" i="1"/>
  <c r="Z7374" i="1"/>
  <c r="Z7373" i="1"/>
  <c r="Z7372" i="1"/>
  <c r="Z7371" i="1"/>
  <c r="Z7370" i="1"/>
  <c r="Z7369" i="1"/>
  <c r="Z7368" i="1"/>
  <c r="Z7367" i="1"/>
  <c r="Z7366" i="1"/>
  <c r="Z7365" i="1"/>
  <c r="Z7364" i="1"/>
  <c r="Z7363" i="1"/>
  <c r="Z7362" i="1"/>
  <c r="Z7361" i="1"/>
  <c r="Z7360" i="1"/>
  <c r="Z7359" i="1"/>
  <c r="Z7358" i="1"/>
  <c r="Z7357" i="1"/>
  <c r="Z7356" i="1"/>
  <c r="Z7355" i="1"/>
  <c r="Z7354" i="1"/>
  <c r="Z7353" i="1"/>
  <c r="Z7352" i="1"/>
  <c r="Z7351" i="1"/>
  <c r="Z7350" i="1"/>
  <c r="Z7349" i="1"/>
  <c r="Z7348" i="1"/>
  <c r="Z7347" i="1"/>
  <c r="Z7346" i="1"/>
  <c r="Z7345" i="1"/>
  <c r="Z7344" i="1"/>
  <c r="Z7343" i="1"/>
  <c r="Z7342" i="1"/>
  <c r="Z7341" i="1"/>
  <c r="Z7340" i="1"/>
  <c r="Z7339" i="1"/>
  <c r="Z7338" i="1"/>
  <c r="Z7337" i="1"/>
  <c r="Z7336" i="1"/>
  <c r="Z7335" i="1"/>
  <c r="Z7334" i="1"/>
  <c r="Z7333" i="1"/>
  <c r="Z7332" i="1"/>
  <c r="Z7331" i="1"/>
  <c r="Z7330" i="1"/>
  <c r="Z7329" i="1"/>
  <c r="Z7328" i="1"/>
  <c r="Z7327" i="1"/>
  <c r="Z7326" i="1"/>
  <c r="Z7325" i="1"/>
  <c r="Z7324" i="1"/>
  <c r="Z7323" i="1"/>
  <c r="Z7322" i="1"/>
  <c r="Z7321" i="1"/>
  <c r="Z7320" i="1"/>
  <c r="Z7319" i="1"/>
  <c r="Z7318" i="1"/>
  <c r="Z7317" i="1"/>
  <c r="Z7316" i="1"/>
  <c r="Z7315" i="1"/>
  <c r="Z7314" i="1"/>
  <c r="Z7313" i="1"/>
  <c r="Z7312" i="1"/>
  <c r="Z7311" i="1"/>
  <c r="Z7310" i="1"/>
  <c r="Z7309" i="1"/>
  <c r="Z7308" i="1"/>
  <c r="Z7307" i="1"/>
  <c r="Z7306" i="1"/>
  <c r="Z7305" i="1"/>
  <c r="Z7304" i="1"/>
  <c r="Z7303" i="1"/>
  <c r="Z7302" i="1"/>
  <c r="Z7301" i="1"/>
  <c r="Z7300" i="1"/>
  <c r="Z7299" i="1"/>
  <c r="Z7298" i="1"/>
  <c r="Z7297" i="1"/>
  <c r="Z7296" i="1"/>
  <c r="Z7295" i="1"/>
  <c r="Z7294" i="1"/>
  <c r="Z7293" i="1"/>
  <c r="Z7292" i="1"/>
  <c r="Z7291" i="1"/>
  <c r="Z7290" i="1"/>
  <c r="Z7289" i="1"/>
  <c r="Z7288" i="1"/>
  <c r="Z7287" i="1"/>
  <c r="Z7286" i="1"/>
  <c r="Z7285" i="1"/>
  <c r="Z7284" i="1"/>
  <c r="Z7283" i="1"/>
  <c r="Z7282" i="1"/>
  <c r="Z7281" i="1"/>
  <c r="Z7280" i="1"/>
  <c r="Z7279" i="1"/>
  <c r="Z7278" i="1"/>
  <c r="Z7277" i="1"/>
  <c r="Z7276" i="1"/>
  <c r="Z7275" i="1"/>
  <c r="Z7274" i="1"/>
  <c r="Z7273" i="1"/>
  <c r="Z7272" i="1"/>
  <c r="Z7271" i="1"/>
  <c r="Z7270" i="1"/>
  <c r="Z7269" i="1"/>
  <c r="Z7268" i="1"/>
  <c r="Z7267" i="1"/>
  <c r="Z7266" i="1"/>
  <c r="Z7265" i="1"/>
  <c r="Z7264" i="1"/>
  <c r="Z7263" i="1"/>
  <c r="Z7262" i="1"/>
  <c r="Z7261" i="1"/>
  <c r="Z7260" i="1"/>
  <c r="Z7259" i="1"/>
  <c r="Z7258" i="1"/>
  <c r="Z7257" i="1"/>
  <c r="Z7256" i="1"/>
  <c r="Z7255" i="1"/>
  <c r="Z7254" i="1"/>
  <c r="Z7253" i="1"/>
  <c r="Z7252" i="1"/>
  <c r="Z7251" i="1"/>
  <c r="Z7250" i="1"/>
  <c r="Z7249" i="1"/>
  <c r="Z7248" i="1"/>
  <c r="Z7247" i="1"/>
  <c r="Z7246" i="1"/>
  <c r="Z7245" i="1"/>
  <c r="Z7244" i="1"/>
  <c r="Z7243" i="1"/>
  <c r="Z7242" i="1"/>
  <c r="Z7241" i="1"/>
  <c r="Z7240" i="1"/>
  <c r="Z7239" i="1"/>
  <c r="Z7238" i="1"/>
  <c r="Z7237" i="1"/>
  <c r="Z7236" i="1"/>
  <c r="Z7235" i="1"/>
  <c r="Z7234" i="1"/>
  <c r="Z7233" i="1"/>
  <c r="Z7232" i="1"/>
  <c r="Z7231" i="1"/>
  <c r="Z7230" i="1"/>
  <c r="Z7229" i="1"/>
  <c r="Z7228" i="1"/>
  <c r="Z7227" i="1"/>
  <c r="Z7226" i="1"/>
  <c r="Z7225" i="1"/>
  <c r="Z7224" i="1"/>
  <c r="Z7223" i="1"/>
  <c r="Z7222" i="1"/>
  <c r="Z7221" i="1"/>
  <c r="Z7220" i="1"/>
  <c r="Z7219" i="1"/>
  <c r="Z7218" i="1"/>
  <c r="Z7217" i="1"/>
  <c r="Z7216" i="1"/>
  <c r="Z7215" i="1"/>
  <c r="Z7214" i="1"/>
  <c r="Z7213" i="1"/>
  <c r="Z7212" i="1"/>
  <c r="Z7211" i="1"/>
  <c r="Z7210" i="1"/>
  <c r="Z7209" i="1"/>
  <c r="Z7208" i="1"/>
  <c r="Z7207" i="1"/>
  <c r="Z7206" i="1"/>
  <c r="Z7205" i="1"/>
  <c r="Z7204" i="1"/>
  <c r="Z7203" i="1"/>
  <c r="Z7202" i="1"/>
  <c r="Z7201" i="1"/>
  <c r="Z7200" i="1"/>
  <c r="Z7199" i="1"/>
  <c r="Z7198" i="1"/>
  <c r="Z7197" i="1"/>
  <c r="Z7196" i="1"/>
  <c r="Z7195" i="1"/>
  <c r="Z7194" i="1"/>
  <c r="Z7193" i="1"/>
  <c r="Z7192" i="1"/>
  <c r="Z7191" i="1"/>
  <c r="Z7190" i="1"/>
  <c r="Z7189" i="1"/>
  <c r="Z7188" i="1"/>
  <c r="Z7187" i="1"/>
  <c r="Z7186" i="1"/>
  <c r="Z7185" i="1"/>
  <c r="Z7184" i="1"/>
  <c r="Z7183" i="1"/>
  <c r="Z7182" i="1"/>
  <c r="Z7181" i="1"/>
  <c r="Z7180" i="1"/>
  <c r="Z7179" i="1"/>
  <c r="Z7178" i="1"/>
  <c r="Z7177" i="1"/>
  <c r="Z7176" i="1"/>
  <c r="Z7175" i="1"/>
  <c r="Z7174" i="1"/>
  <c r="Z7173" i="1"/>
  <c r="Z7172" i="1"/>
  <c r="Z7171" i="1"/>
  <c r="Z7170" i="1"/>
  <c r="Z7169" i="1"/>
  <c r="Z7168" i="1"/>
  <c r="Z7167" i="1"/>
  <c r="Z7166" i="1"/>
  <c r="Z7165" i="1"/>
  <c r="Z7164" i="1"/>
  <c r="Z7163" i="1"/>
  <c r="Z7162" i="1"/>
  <c r="Z7161" i="1"/>
  <c r="Z7160" i="1"/>
  <c r="Z7159" i="1"/>
  <c r="Z7158" i="1"/>
  <c r="Z7157" i="1"/>
  <c r="Z7156" i="1"/>
  <c r="Z7155" i="1"/>
  <c r="Z7154" i="1"/>
  <c r="Z7153" i="1"/>
  <c r="Z7152" i="1"/>
  <c r="Z7151" i="1"/>
  <c r="Z7150" i="1"/>
  <c r="Z7149" i="1"/>
  <c r="Z7148" i="1"/>
  <c r="Z7147" i="1"/>
  <c r="Z7146" i="1"/>
  <c r="Z7145" i="1"/>
  <c r="Z7144" i="1"/>
  <c r="Z7143" i="1"/>
  <c r="Z7142" i="1"/>
  <c r="Z7141" i="1"/>
  <c r="Z7140" i="1"/>
  <c r="Z7139" i="1"/>
  <c r="Z7138" i="1"/>
  <c r="Z7137" i="1"/>
  <c r="Z7136" i="1"/>
  <c r="Z7135" i="1"/>
  <c r="Z7134" i="1"/>
  <c r="Z7133" i="1"/>
  <c r="Z7132" i="1"/>
  <c r="Z7131" i="1"/>
  <c r="Z7130" i="1"/>
  <c r="Z7129" i="1"/>
  <c r="Z7128" i="1"/>
  <c r="Z7127" i="1"/>
  <c r="Z7126" i="1"/>
  <c r="Z7125" i="1"/>
  <c r="Z7124" i="1"/>
  <c r="Z7123" i="1"/>
  <c r="Z7122" i="1"/>
  <c r="Z7121" i="1"/>
  <c r="Z7120" i="1"/>
  <c r="Z7119" i="1"/>
  <c r="Z7118" i="1"/>
  <c r="Z7117" i="1"/>
  <c r="Z7116" i="1"/>
  <c r="Z7115" i="1"/>
  <c r="Z7114" i="1"/>
  <c r="Z7113" i="1"/>
  <c r="Z7112" i="1"/>
  <c r="Z7111" i="1"/>
  <c r="Z7110" i="1"/>
  <c r="Z7109" i="1"/>
  <c r="Z7108" i="1"/>
  <c r="Z7107" i="1"/>
  <c r="Z7106" i="1"/>
  <c r="Z7105" i="1"/>
  <c r="Z7104" i="1"/>
  <c r="Z7103" i="1"/>
  <c r="Z7102" i="1"/>
  <c r="Z7101" i="1"/>
  <c r="Z7100" i="1"/>
  <c r="Z7099" i="1"/>
  <c r="Z7098" i="1"/>
  <c r="Z7097" i="1"/>
  <c r="Z7096" i="1"/>
  <c r="Z7095" i="1"/>
  <c r="Z7094" i="1"/>
  <c r="Z7093" i="1"/>
  <c r="Z7092" i="1"/>
  <c r="Z7091" i="1"/>
  <c r="Z7090" i="1"/>
  <c r="Z7089" i="1"/>
  <c r="Z7088" i="1"/>
  <c r="Z7087" i="1"/>
  <c r="Z7086" i="1"/>
  <c r="Z7085" i="1"/>
  <c r="Z7084" i="1"/>
  <c r="Z7083" i="1"/>
  <c r="Z7082" i="1"/>
  <c r="Z7081" i="1"/>
  <c r="Z7080" i="1"/>
  <c r="Z7079" i="1"/>
  <c r="Z7078" i="1"/>
  <c r="Z7077" i="1"/>
  <c r="Z7076" i="1"/>
  <c r="Z7075" i="1"/>
  <c r="Z7074" i="1"/>
  <c r="Z7073" i="1"/>
  <c r="Z7072" i="1"/>
  <c r="Z7071" i="1"/>
  <c r="Z7070" i="1"/>
  <c r="Z7069" i="1"/>
  <c r="Z7068" i="1"/>
  <c r="Z7067" i="1"/>
  <c r="Z7066" i="1"/>
  <c r="Z7065" i="1"/>
  <c r="Z7064" i="1"/>
  <c r="Z7063" i="1"/>
  <c r="Z7062" i="1"/>
  <c r="Z7061" i="1"/>
  <c r="Z7060" i="1"/>
  <c r="Z7059" i="1"/>
  <c r="Z7058" i="1"/>
  <c r="Z7057" i="1"/>
  <c r="Z7056" i="1"/>
  <c r="Z7055" i="1"/>
  <c r="Z7054" i="1"/>
  <c r="Z7053" i="1"/>
  <c r="Z7052" i="1"/>
  <c r="Z7051" i="1"/>
  <c r="Z7050" i="1"/>
  <c r="Z7049" i="1"/>
  <c r="Z7048" i="1"/>
  <c r="Z7047" i="1"/>
  <c r="Z7046" i="1"/>
  <c r="Z7045" i="1"/>
  <c r="Z7044" i="1"/>
  <c r="Z7043" i="1"/>
  <c r="Z7042" i="1"/>
  <c r="Z7041" i="1"/>
  <c r="Z7040" i="1"/>
  <c r="Z7039" i="1"/>
  <c r="Z7038" i="1"/>
  <c r="Z7037" i="1"/>
  <c r="Z7036" i="1"/>
  <c r="Z7035" i="1"/>
  <c r="Z7034" i="1"/>
  <c r="Z7033" i="1"/>
  <c r="Z7032" i="1"/>
  <c r="Z7031" i="1"/>
  <c r="Z7030" i="1"/>
  <c r="Z7029" i="1"/>
  <c r="Z7028" i="1"/>
  <c r="Z7027" i="1"/>
  <c r="Z7026" i="1"/>
  <c r="Z7025" i="1"/>
  <c r="Z7024" i="1"/>
  <c r="Z7023" i="1"/>
  <c r="Z7022" i="1"/>
  <c r="Z7021" i="1"/>
  <c r="Z7020" i="1"/>
  <c r="Z7019" i="1"/>
  <c r="Z7018" i="1"/>
  <c r="Z7017" i="1"/>
  <c r="Z7016" i="1"/>
  <c r="Z7015" i="1"/>
  <c r="Z7014" i="1"/>
  <c r="Z7013" i="1"/>
  <c r="Z7012" i="1"/>
  <c r="Z7011" i="1"/>
  <c r="Z7010" i="1"/>
  <c r="Z7009" i="1"/>
  <c r="Z7008" i="1"/>
  <c r="Z7007" i="1"/>
  <c r="Z7006" i="1"/>
  <c r="Z7005" i="1"/>
  <c r="Z7004" i="1"/>
  <c r="Z7003" i="1"/>
  <c r="Z7002" i="1"/>
  <c r="Z7001" i="1"/>
  <c r="Z7000" i="1"/>
  <c r="Z6999" i="1"/>
  <c r="Z6998" i="1"/>
  <c r="Z6997" i="1"/>
  <c r="Z6996" i="1"/>
  <c r="Z6995" i="1"/>
  <c r="Z6994" i="1"/>
  <c r="Z6993" i="1"/>
  <c r="Z6992" i="1"/>
  <c r="Z6991" i="1"/>
  <c r="Z6990" i="1"/>
  <c r="Z6989" i="1"/>
  <c r="Z6988" i="1"/>
  <c r="Z6987" i="1"/>
  <c r="Z6986" i="1"/>
  <c r="Z6985" i="1"/>
  <c r="Z6984" i="1"/>
  <c r="Z6983" i="1"/>
  <c r="Z6982" i="1"/>
  <c r="Z6981" i="1"/>
  <c r="Z6980" i="1"/>
  <c r="Z6979" i="1"/>
  <c r="Z6978" i="1"/>
  <c r="Z6977" i="1"/>
  <c r="Z6976" i="1"/>
  <c r="Z6975" i="1"/>
  <c r="Z6974" i="1"/>
  <c r="Z6973" i="1"/>
  <c r="Z6972" i="1"/>
  <c r="Z6971" i="1"/>
  <c r="Z6970" i="1"/>
  <c r="Z6969" i="1"/>
  <c r="Z6968" i="1"/>
  <c r="Z6967" i="1"/>
  <c r="Z6966" i="1"/>
  <c r="Z6965" i="1"/>
  <c r="Z6964" i="1"/>
  <c r="Z6963" i="1"/>
  <c r="Z6962" i="1"/>
  <c r="Z6961" i="1"/>
  <c r="Z6960" i="1"/>
  <c r="Z6959" i="1"/>
  <c r="Z6958" i="1"/>
  <c r="Z6957" i="1"/>
  <c r="Z6956" i="1"/>
  <c r="Z6955" i="1"/>
  <c r="Z6954" i="1"/>
  <c r="Z6953" i="1"/>
  <c r="Z6952" i="1"/>
  <c r="Z6951" i="1"/>
  <c r="Z6950" i="1"/>
  <c r="Z6949" i="1"/>
  <c r="Z6948" i="1"/>
  <c r="Z6947" i="1"/>
  <c r="Z6946" i="1"/>
  <c r="Z6945" i="1"/>
  <c r="Z6944" i="1"/>
  <c r="Z6943" i="1"/>
  <c r="Z6942" i="1"/>
  <c r="Z6941" i="1"/>
  <c r="Z6940" i="1"/>
  <c r="Z6939" i="1"/>
  <c r="Z6938" i="1"/>
  <c r="Z6937" i="1"/>
  <c r="Z6936" i="1"/>
  <c r="Z6935" i="1"/>
  <c r="Z6934" i="1"/>
  <c r="Z6933" i="1"/>
  <c r="Z6932" i="1"/>
  <c r="Z6931" i="1"/>
  <c r="Z6930" i="1"/>
  <c r="Z6929" i="1"/>
  <c r="Z6928" i="1"/>
  <c r="Z6927" i="1"/>
  <c r="Z6926" i="1"/>
  <c r="Z6925" i="1"/>
  <c r="Z6924" i="1"/>
  <c r="Z6923" i="1"/>
  <c r="Z6922" i="1"/>
  <c r="Z6921" i="1"/>
  <c r="Z6920" i="1"/>
  <c r="Z6919" i="1"/>
  <c r="Z6918" i="1"/>
  <c r="Z6917" i="1"/>
  <c r="Z6916" i="1"/>
  <c r="Z6915" i="1"/>
  <c r="Z6914" i="1"/>
  <c r="Z6913" i="1"/>
  <c r="Z6912" i="1"/>
  <c r="Z6911" i="1"/>
  <c r="Z6910" i="1"/>
  <c r="Z6909" i="1"/>
  <c r="Z6908" i="1"/>
  <c r="Z6907" i="1"/>
  <c r="Z6906" i="1"/>
  <c r="Z6905" i="1"/>
  <c r="Z6904" i="1"/>
  <c r="Z6903" i="1"/>
  <c r="Z6902" i="1"/>
  <c r="Z6901" i="1"/>
  <c r="Z6900" i="1"/>
  <c r="Z6899" i="1"/>
  <c r="Z6898" i="1"/>
  <c r="Z6897" i="1"/>
  <c r="Z6896" i="1"/>
  <c r="Z6895" i="1"/>
  <c r="Z6894" i="1"/>
  <c r="Z6893" i="1"/>
  <c r="Z6892" i="1"/>
  <c r="Z6891" i="1"/>
  <c r="Z6890" i="1"/>
  <c r="Z6889" i="1"/>
  <c r="Z6888" i="1"/>
  <c r="Z6887" i="1"/>
  <c r="Z6886" i="1"/>
  <c r="Z6885" i="1"/>
  <c r="Z6884" i="1"/>
  <c r="Z6883" i="1"/>
  <c r="Z6882" i="1"/>
  <c r="Z6881" i="1"/>
  <c r="Z6880" i="1"/>
  <c r="Z6879" i="1"/>
  <c r="Z6878" i="1"/>
  <c r="Z6877" i="1"/>
  <c r="Z6876" i="1"/>
  <c r="Z6875" i="1"/>
  <c r="Z6874" i="1"/>
  <c r="Z6873" i="1"/>
  <c r="Z6872" i="1"/>
  <c r="Z6871" i="1"/>
  <c r="Z6870" i="1"/>
  <c r="Z6869" i="1"/>
  <c r="Z6868" i="1"/>
  <c r="Z6867" i="1"/>
  <c r="Z6866" i="1"/>
  <c r="Z6865" i="1"/>
  <c r="Z6864" i="1"/>
  <c r="Z6863" i="1"/>
  <c r="Z6862" i="1"/>
  <c r="Z6861" i="1"/>
  <c r="Z6860" i="1"/>
  <c r="Z6859" i="1"/>
  <c r="Z6858" i="1"/>
  <c r="Z6857" i="1"/>
  <c r="Z6856" i="1"/>
  <c r="Z6855" i="1"/>
  <c r="Z6854" i="1"/>
  <c r="Z6853" i="1"/>
  <c r="Z6852" i="1"/>
  <c r="Z6851" i="1"/>
  <c r="Z6850" i="1"/>
  <c r="Z6849" i="1"/>
  <c r="Z6848" i="1"/>
  <c r="Z6847" i="1"/>
  <c r="Z6846" i="1"/>
  <c r="Z6845" i="1"/>
  <c r="Z6844" i="1"/>
  <c r="Z6843" i="1"/>
  <c r="Z6842" i="1"/>
  <c r="Z6841" i="1"/>
  <c r="Z6840" i="1"/>
  <c r="Z6839" i="1"/>
  <c r="Z6838" i="1"/>
  <c r="Z6837" i="1"/>
  <c r="Z6836" i="1"/>
  <c r="Z6835" i="1"/>
  <c r="Z6834" i="1"/>
  <c r="Z6833" i="1"/>
  <c r="Z6832" i="1"/>
  <c r="Z6831" i="1"/>
  <c r="Z6830" i="1"/>
  <c r="Z6829" i="1"/>
  <c r="Z6828" i="1"/>
  <c r="Z6827" i="1"/>
  <c r="Z6826" i="1"/>
  <c r="Z6825" i="1"/>
  <c r="Z6824" i="1"/>
  <c r="Z6823" i="1"/>
  <c r="Z6822" i="1"/>
  <c r="Z6821" i="1"/>
  <c r="Z6820" i="1"/>
  <c r="Z6819" i="1"/>
  <c r="Z6818" i="1"/>
  <c r="Z6817" i="1"/>
  <c r="Z6816" i="1"/>
  <c r="Z6815" i="1"/>
  <c r="Z6814" i="1"/>
  <c r="Z6813" i="1"/>
  <c r="Z6812" i="1"/>
  <c r="Z6811" i="1"/>
  <c r="Z6810" i="1"/>
  <c r="Z6809" i="1"/>
  <c r="Z6808" i="1"/>
  <c r="Z6807" i="1"/>
  <c r="Z6806" i="1"/>
  <c r="Z6805" i="1"/>
  <c r="Z6804" i="1"/>
  <c r="Z6803" i="1"/>
  <c r="Z6802" i="1"/>
  <c r="Z6801" i="1"/>
  <c r="Z6800" i="1"/>
  <c r="Z6799" i="1"/>
  <c r="Z6798" i="1"/>
  <c r="Z6797" i="1"/>
  <c r="Z6796" i="1"/>
  <c r="Z6795" i="1"/>
  <c r="Z6794" i="1"/>
  <c r="Z6793" i="1"/>
  <c r="Z6792" i="1"/>
  <c r="Z6791" i="1"/>
  <c r="Z6790" i="1"/>
  <c r="Z6789" i="1"/>
  <c r="Z6788" i="1"/>
  <c r="Z6787" i="1"/>
  <c r="Z6786" i="1"/>
  <c r="Z6785" i="1"/>
  <c r="Z6784" i="1"/>
  <c r="Z6783" i="1"/>
  <c r="Z6782" i="1"/>
  <c r="Z6781" i="1"/>
  <c r="Z6780" i="1"/>
  <c r="Z6779" i="1"/>
  <c r="Z6778" i="1"/>
  <c r="Z6777" i="1"/>
  <c r="Z6776" i="1"/>
  <c r="Z6775" i="1"/>
  <c r="Z6774" i="1"/>
  <c r="Z6773" i="1"/>
  <c r="Z6772" i="1"/>
  <c r="Z6771" i="1"/>
  <c r="Z6770" i="1"/>
  <c r="Z6769" i="1"/>
  <c r="Z6768" i="1"/>
  <c r="Z6767" i="1"/>
  <c r="Z6766" i="1"/>
  <c r="Z6765" i="1"/>
  <c r="Z6764" i="1"/>
  <c r="Z6763" i="1"/>
  <c r="Z6762" i="1"/>
  <c r="Z6761" i="1"/>
  <c r="Z6760" i="1"/>
  <c r="Z6759" i="1"/>
  <c r="Z6758" i="1"/>
  <c r="Z6757" i="1"/>
  <c r="Z6756" i="1"/>
  <c r="Z6755" i="1"/>
  <c r="Z6754" i="1"/>
  <c r="Z6753" i="1"/>
  <c r="Z6752" i="1"/>
  <c r="Z6751" i="1"/>
  <c r="Z6750" i="1"/>
  <c r="Z6749" i="1"/>
  <c r="Z6748" i="1"/>
  <c r="Z6747" i="1"/>
  <c r="Z6746" i="1"/>
  <c r="Z6745" i="1"/>
  <c r="Z6744" i="1"/>
  <c r="Z6743" i="1"/>
  <c r="Z6742" i="1"/>
  <c r="Z6741" i="1"/>
  <c r="Z6740" i="1"/>
  <c r="Z6739" i="1"/>
  <c r="Z6738" i="1"/>
  <c r="Z6737" i="1"/>
  <c r="Z6736" i="1"/>
  <c r="Z6735" i="1"/>
  <c r="Z6734" i="1"/>
  <c r="Z6733" i="1"/>
  <c r="Z6732" i="1"/>
  <c r="Z6731" i="1"/>
  <c r="Z6730" i="1"/>
  <c r="Z6729" i="1"/>
  <c r="Z6728" i="1"/>
  <c r="Z6727" i="1"/>
  <c r="Z6726" i="1"/>
  <c r="Z6725" i="1"/>
  <c r="Z6724" i="1"/>
  <c r="Z6723" i="1"/>
  <c r="Z6722" i="1"/>
  <c r="Z6721" i="1"/>
  <c r="Z6720" i="1"/>
  <c r="Z6719" i="1"/>
  <c r="Z6718" i="1"/>
  <c r="Z6717" i="1"/>
  <c r="Z6716" i="1"/>
  <c r="Z6715" i="1"/>
  <c r="Z6714" i="1"/>
  <c r="Z6713" i="1"/>
  <c r="Z6712" i="1"/>
  <c r="Z6711" i="1"/>
  <c r="Z6710" i="1"/>
  <c r="Z6709" i="1"/>
  <c r="Z6708" i="1"/>
  <c r="Z6707" i="1"/>
  <c r="Z6706" i="1"/>
  <c r="Z6705" i="1"/>
  <c r="Z6704" i="1"/>
  <c r="Z6703" i="1"/>
  <c r="Z6702" i="1"/>
  <c r="Z6701" i="1"/>
  <c r="Z6700" i="1"/>
  <c r="Z6699" i="1"/>
  <c r="Z6698" i="1"/>
  <c r="Z6697" i="1"/>
  <c r="Z6696" i="1"/>
  <c r="Z6695" i="1"/>
  <c r="Z6694" i="1"/>
  <c r="Z6693" i="1"/>
  <c r="Z6692" i="1"/>
  <c r="Z6691" i="1"/>
  <c r="Z6690" i="1"/>
  <c r="Z6689" i="1"/>
  <c r="Z6688" i="1"/>
  <c r="Z6687" i="1"/>
  <c r="Z6686" i="1"/>
  <c r="Z6685" i="1"/>
  <c r="Z6684" i="1"/>
  <c r="Z6683" i="1"/>
  <c r="Z6682" i="1"/>
  <c r="Z6681" i="1"/>
  <c r="Z6680" i="1"/>
  <c r="Z6679" i="1"/>
  <c r="Z6678" i="1"/>
  <c r="Z6677" i="1"/>
  <c r="Z6676" i="1"/>
  <c r="Z6675" i="1"/>
  <c r="Z6674" i="1"/>
  <c r="Z6673" i="1"/>
  <c r="Z6672" i="1"/>
  <c r="Z6671" i="1"/>
  <c r="Z6670" i="1"/>
  <c r="Z6669" i="1"/>
  <c r="Z6668" i="1"/>
  <c r="Z6667" i="1"/>
  <c r="Z6666" i="1"/>
  <c r="Z6665" i="1"/>
  <c r="Z6664" i="1"/>
  <c r="Z6663" i="1"/>
  <c r="Z6662" i="1"/>
  <c r="Z6661" i="1"/>
  <c r="Z6660" i="1"/>
  <c r="Z6659" i="1"/>
  <c r="Z6658" i="1"/>
  <c r="Z6657" i="1"/>
  <c r="Z6656" i="1"/>
  <c r="Z6655" i="1"/>
  <c r="Z6654" i="1"/>
  <c r="Z6653" i="1"/>
  <c r="Z6652" i="1"/>
  <c r="Z6651" i="1"/>
  <c r="Z6650" i="1"/>
  <c r="Z6649" i="1"/>
  <c r="Z6648" i="1"/>
  <c r="Z6647" i="1"/>
  <c r="Z6646" i="1"/>
  <c r="Z6645" i="1"/>
  <c r="Z6644" i="1"/>
  <c r="Z6643" i="1"/>
  <c r="Z6642" i="1"/>
  <c r="Z6641" i="1"/>
  <c r="Z6640" i="1"/>
  <c r="Z6639" i="1"/>
  <c r="Z6638" i="1"/>
  <c r="Z6637" i="1"/>
  <c r="Z6636" i="1"/>
  <c r="Z6635" i="1"/>
  <c r="Z6634" i="1"/>
  <c r="Z6633" i="1"/>
  <c r="Z6632" i="1"/>
  <c r="Z6631" i="1"/>
  <c r="Z6630" i="1"/>
  <c r="Z6629" i="1"/>
  <c r="Z6628" i="1"/>
  <c r="Z6627" i="1"/>
  <c r="Z6626" i="1"/>
  <c r="Z6625" i="1"/>
  <c r="Z6624" i="1"/>
  <c r="Z6623" i="1"/>
  <c r="Z6622" i="1"/>
  <c r="Z6621" i="1"/>
  <c r="Z6620" i="1"/>
  <c r="Z6619" i="1"/>
  <c r="Z6618" i="1"/>
  <c r="Z6617" i="1"/>
  <c r="Z6616" i="1"/>
  <c r="Z6615" i="1"/>
  <c r="Z6614" i="1"/>
  <c r="Z6613" i="1"/>
  <c r="Z6612" i="1"/>
  <c r="Z6611" i="1"/>
  <c r="Z6610" i="1"/>
  <c r="Z6609" i="1"/>
  <c r="Z6608" i="1"/>
  <c r="Z6607" i="1"/>
  <c r="Z6606" i="1"/>
  <c r="Z6605" i="1"/>
  <c r="Z6604" i="1"/>
  <c r="Z6603" i="1"/>
  <c r="Z6602" i="1"/>
  <c r="Z6601" i="1"/>
  <c r="Z6600" i="1"/>
  <c r="Z6599" i="1"/>
  <c r="Z6598" i="1"/>
  <c r="Z6597" i="1"/>
  <c r="Z6596" i="1"/>
  <c r="Z6595" i="1"/>
  <c r="Z6594" i="1"/>
  <c r="Z6593" i="1"/>
  <c r="Z6592" i="1"/>
  <c r="Z6591" i="1"/>
  <c r="Z6590" i="1"/>
  <c r="Z6589" i="1"/>
  <c r="Z6588" i="1"/>
  <c r="Z6587" i="1"/>
  <c r="Z6586" i="1"/>
  <c r="Z6585" i="1"/>
  <c r="Z6584" i="1"/>
  <c r="Z6583" i="1"/>
  <c r="Z6582" i="1"/>
  <c r="Z6581" i="1"/>
  <c r="Z6580" i="1"/>
  <c r="Z6579" i="1"/>
  <c r="Z6578" i="1"/>
  <c r="Z6577" i="1"/>
  <c r="Z6576" i="1"/>
  <c r="Z6575" i="1"/>
  <c r="Z6574" i="1"/>
  <c r="Z6573" i="1"/>
  <c r="Z6572" i="1"/>
  <c r="Z6571" i="1"/>
  <c r="Z6570" i="1"/>
  <c r="Z6569" i="1"/>
  <c r="Z6568" i="1"/>
  <c r="Z6567" i="1"/>
  <c r="Z6566" i="1"/>
  <c r="Z6565" i="1"/>
  <c r="Z6564" i="1"/>
  <c r="Z6563" i="1"/>
  <c r="Z6562" i="1"/>
  <c r="Z6561" i="1"/>
  <c r="Z6560" i="1"/>
  <c r="Z6559" i="1"/>
  <c r="Z6558" i="1"/>
  <c r="Z6557" i="1"/>
  <c r="Z6556" i="1"/>
  <c r="Z6555" i="1"/>
  <c r="Z6554" i="1"/>
  <c r="Z6553" i="1"/>
  <c r="Z6552" i="1"/>
  <c r="Z6551" i="1"/>
  <c r="Z6550" i="1"/>
  <c r="Z6549" i="1"/>
  <c r="Z6548" i="1"/>
  <c r="Z6547" i="1"/>
  <c r="Z6546" i="1"/>
  <c r="Z6545" i="1"/>
  <c r="Z6544" i="1"/>
  <c r="Z6543" i="1"/>
  <c r="Z6542" i="1"/>
  <c r="Z6541" i="1"/>
  <c r="Z6540" i="1"/>
  <c r="Z6539" i="1"/>
  <c r="Z6538" i="1"/>
  <c r="Z6537" i="1"/>
  <c r="Z6536" i="1"/>
  <c r="Z6535" i="1"/>
  <c r="Z6534" i="1"/>
  <c r="Z6533" i="1"/>
  <c r="Z6532" i="1"/>
  <c r="Z6531" i="1"/>
  <c r="Z6530" i="1"/>
  <c r="Z6529" i="1"/>
  <c r="Z6528" i="1"/>
  <c r="Z6527" i="1"/>
  <c r="Z6526" i="1"/>
  <c r="Z6525" i="1"/>
  <c r="Z6524" i="1"/>
  <c r="Z6523" i="1"/>
  <c r="Z6522" i="1"/>
  <c r="Z6521" i="1"/>
  <c r="Z6520" i="1"/>
  <c r="Z6519" i="1"/>
  <c r="Z6518" i="1"/>
  <c r="Z6517" i="1"/>
  <c r="Z6516" i="1"/>
  <c r="Z6515" i="1"/>
  <c r="Z6514" i="1"/>
  <c r="Z6513" i="1"/>
  <c r="Z6512" i="1"/>
  <c r="Z6511" i="1"/>
  <c r="Z6510" i="1"/>
  <c r="Z6509" i="1"/>
  <c r="Z6508" i="1"/>
  <c r="Z6507" i="1"/>
  <c r="Z6506" i="1"/>
  <c r="Z6505" i="1"/>
  <c r="Z6504" i="1"/>
  <c r="Z6503" i="1"/>
  <c r="Z6502" i="1"/>
  <c r="Z6501" i="1"/>
  <c r="Z6500" i="1"/>
  <c r="Z6499" i="1"/>
  <c r="Z6498" i="1"/>
  <c r="Z6497" i="1"/>
  <c r="Z6496" i="1"/>
  <c r="Z6495" i="1"/>
  <c r="Z6494" i="1"/>
  <c r="Z6493" i="1"/>
  <c r="Z6492" i="1"/>
  <c r="Z6491" i="1"/>
  <c r="Z6490" i="1"/>
  <c r="Z6489" i="1"/>
  <c r="Z6488" i="1"/>
  <c r="Z6487" i="1"/>
  <c r="Z6486" i="1"/>
  <c r="Z6485" i="1"/>
  <c r="Z6484" i="1"/>
  <c r="Z6483" i="1"/>
  <c r="Z6482" i="1"/>
  <c r="Z6481" i="1"/>
  <c r="Z6480" i="1"/>
  <c r="Z6479" i="1"/>
  <c r="Z6478" i="1"/>
  <c r="Z6477" i="1"/>
  <c r="Z6476" i="1"/>
  <c r="Z6475" i="1"/>
  <c r="Z6474" i="1"/>
  <c r="Z6473" i="1"/>
  <c r="Z6472" i="1"/>
  <c r="Z6471" i="1"/>
  <c r="Z6470" i="1"/>
  <c r="Z6469" i="1"/>
  <c r="Z6468" i="1"/>
  <c r="Z6467" i="1"/>
  <c r="Z6466" i="1"/>
  <c r="Z6465" i="1"/>
  <c r="Z6464" i="1"/>
  <c r="Z6463" i="1"/>
  <c r="Z6462" i="1"/>
  <c r="Z6461" i="1"/>
  <c r="Z6460" i="1"/>
  <c r="Z6459" i="1"/>
  <c r="Z6458" i="1"/>
  <c r="Z6457" i="1"/>
  <c r="Z6456" i="1"/>
  <c r="Z6455" i="1"/>
  <c r="Z6454" i="1"/>
  <c r="Z6453" i="1"/>
  <c r="Z6452" i="1"/>
  <c r="Z6451" i="1"/>
  <c r="Z6450" i="1"/>
  <c r="Z6449" i="1"/>
  <c r="Z6448" i="1"/>
  <c r="Z6447" i="1"/>
  <c r="Z6446" i="1"/>
  <c r="Z6445" i="1"/>
  <c r="Z6444" i="1"/>
  <c r="Z6443" i="1"/>
  <c r="Z6442" i="1"/>
  <c r="Z6441" i="1"/>
  <c r="Z6440" i="1"/>
  <c r="Z6439" i="1"/>
  <c r="Z6438" i="1"/>
  <c r="Z6437" i="1"/>
  <c r="Z6436" i="1"/>
  <c r="Z6435" i="1"/>
  <c r="Z6434" i="1"/>
  <c r="Z6433" i="1"/>
  <c r="Z6432" i="1"/>
  <c r="Z6431" i="1"/>
  <c r="Z6430" i="1"/>
  <c r="Z6429" i="1"/>
  <c r="Z6428" i="1"/>
  <c r="Z6427" i="1"/>
  <c r="Z6426" i="1"/>
  <c r="Z6425" i="1"/>
  <c r="Z6424" i="1"/>
  <c r="Z6423" i="1"/>
  <c r="Z6422" i="1"/>
  <c r="Z6421" i="1"/>
  <c r="Z6420" i="1"/>
  <c r="Z6419" i="1"/>
  <c r="Z6418" i="1"/>
  <c r="Z6417" i="1"/>
  <c r="Z6416" i="1"/>
  <c r="Z6415" i="1"/>
  <c r="Z6414" i="1"/>
  <c r="Z6413" i="1"/>
  <c r="Z6412" i="1"/>
  <c r="Z6411" i="1"/>
  <c r="Z6410" i="1"/>
  <c r="Z6409" i="1"/>
  <c r="Z6408" i="1"/>
  <c r="Z6407" i="1"/>
  <c r="Z6406" i="1"/>
  <c r="Z6405" i="1"/>
  <c r="Z6404" i="1"/>
  <c r="Z6403" i="1"/>
  <c r="Z6402" i="1"/>
  <c r="Z6401" i="1"/>
  <c r="Z6400" i="1"/>
  <c r="Z6399" i="1"/>
  <c r="Z6398" i="1"/>
  <c r="Z6397" i="1"/>
  <c r="Z6396" i="1"/>
  <c r="Z6395" i="1"/>
  <c r="Z6394" i="1"/>
  <c r="Z6393" i="1"/>
  <c r="Z6392" i="1"/>
  <c r="Z6391" i="1"/>
  <c r="Z6390" i="1"/>
  <c r="Z6389" i="1"/>
  <c r="Z6388" i="1"/>
  <c r="Z6387" i="1"/>
  <c r="Z6386" i="1"/>
  <c r="Z6385" i="1"/>
  <c r="Z6384" i="1"/>
  <c r="Z6383" i="1"/>
  <c r="Z6382" i="1"/>
  <c r="Z6381" i="1"/>
  <c r="Z6380" i="1"/>
  <c r="Z6379" i="1"/>
  <c r="Z6378" i="1"/>
  <c r="Z6377" i="1"/>
  <c r="Z6376" i="1"/>
  <c r="Z6375" i="1"/>
  <c r="Z6374" i="1"/>
  <c r="Z6373" i="1"/>
  <c r="Z6372" i="1"/>
  <c r="Z6371" i="1"/>
  <c r="Z6370" i="1"/>
  <c r="Z6369" i="1"/>
  <c r="Z6368" i="1"/>
  <c r="Z6367" i="1"/>
  <c r="Z6366" i="1"/>
  <c r="Z6365" i="1"/>
  <c r="Z6364" i="1"/>
  <c r="Z6363" i="1"/>
  <c r="Z6362" i="1"/>
  <c r="Z6361" i="1"/>
  <c r="Z6360" i="1"/>
  <c r="Z6359" i="1"/>
  <c r="Z6358" i="1"/>
  <c r="Z6357" i="1"/>
  <c r="Z6356" i="1"/>
  <c r="Z6355" i="1"/>
  <c r="Z6354" i="1"/>
  <c r="Z6353" i="1"/>
  <c r="Z6352" i="1"/>
  <c r="Z6351" i="1"/>
  <c r="Z6350" i="1"/>
  <c r="Z6349" i="1"/>
  <c r="Z6348" i="1"/>
  <c r="Z6347" i="1"/>
  <c r="Z6346" i="1"/>
  <c r="Z6345" i="1"/>
  <c r="Z6344" i="1"/>
  <c r="Z6343" i="1"/>
  <c r="Z6342" i="1"/>
  <c r="Z6341" i="1"/>
  <c r="Z6340" i="1"/>
  <c r="Z6339" i="1"/>
  <c r="Z6338" i="1"/>
  <c r="Z6337" i="1"/>
  <c r="Z6336" i="1"/>
  <c r="Z6335" i="1"/>
  <c r="Z6334" i="1"/>
  <c r="Z6333" i="1"/>
  <c r="Z6332" i="1"/>
  <c r="Z6331" i="1"/>
  <c r="Z6330" i="1"/>
  <c r="Z6329" i="1"/>
  <c r="Z6328" i="1"/>
  <c r="Z6327" i="1"/>
  <c r="Z6326" i="1"/>
  <c r="Z6325" i="1"/>
  <c r="Z6324" i="1"/>
  <c r="Z6323" i="1"/>
  <c r="Z6322" i="1"/>
  <c r="Z6321" i="1"/>
  <c r="Z6320" i="1"/>
  <c r="Z6319" i="1"/>
  <c r="Z6318" i="1"/>
  <c r="Z6317" i="1"/>
  <c r="Z6316" i="1"/>
  <c r="Z6315" i="1"/>
  <c r="Z6314" i="1"/>
  <c r="Z6313" i="1"/>
  <c r="Z6312" i="1"/>
  <c r="Z6311" i="1"/>
  <c r="Z6310" i="1"/>
  <c r="Z6309" i="1"/>
  <c r="Z6308" i="1"/>
  <c r="Z6307" i="1"/>
  <c r="Z6306" i="1"/>
  <c r="Z6305" i="1"/>
  <c r="Z6304" i="1"/>
  <c r="Z6303" i="1"/>
  <c r="Z6302" i="1"/>
  <c r="Z6301" i="1"/>
  <c r="Z6300" i="1"/>
  <c r="Z6299" i="1"/>
  <c r="Z6298" i="1"/>
  <c r="Z6297" i="1"/>
  <c r="Z6296" i="1"/>
  <c r="Z6295" i="1"/>
  <c r="Z6294" i="1"/>
  <c r="Z6293" i="1"/>
  <c r="Z6292" i="1"/>
  <c r="Z6291" i="1"/>
  <c r="Z6290" i="1"/>
  <c r="Z6289" i="1"/>
  <c r="Z6288" i="1"/>
  <c r="Z6287" i="1"/>
  <c r="Z6286" i="1"/>
  <c r="Z6285" i="1"/>
  <c r="Z6284" i="1"/>
  <c r="Z6283" i="1"/>
  <c r="Z6282" i="1"/>
  <c r="Z6281" i="1"/>
  <c r="Z6280" i="1"/>
  <c r="Z6279" i="1"/>
  <c r="Z6278" i="1"/>
  <c r="Z6277" i="1"/>
  <c r="Z6276" i="1"/>
  <c r="Z6275" i="1"/>
  <c r="Z6274" i="1"/>
  <c r="Z6273" i="1"/>
  <c r="Z6272" i="1"/>
  <c r="Z6271" i="1"/>
  <c r="Z6270" i="1"/>
  <c r="Z6269" i="1"/>
  <c r="Z6268" i="1"/>
  <c r="Z6267" i="1"/>
  <c r="Z6266" i="1"/>
  <c r="Z6265" i="1"/>
  <c r="Z6264" i="1"/>
  <c r="Z6263" i="1"/>
  <c r="Z6262" i="1"/>
  <c r="Z6261" i="1"/>
  <c r="Z6260" i="1"/>
  <c r="Z6259" i="1"/>
  <c r="Z6258" i="1"/>
  <c r="Z6257" i="1"/>
  <c r="Z6256" i="1"/>
  <c r="Z6255" i="1"/>
  <c r="Z6254" i="1"/>
  <c r="Z6253" i="1"/>
  <c r="Z6252" i="1"/>
  <c r="Z6251" i="1"/>
  <c r="Z6250" i="1"/>
  <c r="Z6249" i="1"/>
  <c r="Z6248" i="1"/>
  <c r="Z6247" i="1"/>
  <c r="Z6246" i="1"/>
  <c r="Z6245" i="1"/>
  <c r="Z6244" i="1"/>
  <c r="Z6243" i="1"/>
  <c r="Z6242" i="1"/>
  <c r="Z6241" i="1"/>
  <c r="Z6240" i="1"/>
  <c r="Z6239" i="1"/>
  <c r="Z6238" i="1"/>
  <c r="Z6237" i="1"/>
  <c r="Z6236" i="1"/>
  <c r="Z6235" i="1"/>
  <c r="Z6234" i="1"/>
  <c r="Z6233" i="1"/>
  <c r="Z6232" i="1"/>
  <c r="Z6231" i="1"/>
  <c r="Z6230" i="1"/>
  <c r="Z6229" i="1"/>
  <c r="Z6228" i="1"/>
  <c r="Z6227" i="1"/>
  <c r="Z6226" i="1"/>
  <c r="Z6225" i="1"/>
  <c r="Z6224" i="1"/>
  <c r="Z6223" i="1"/>
  <c r="Z6222" i="1"/>
  <c r="Z6221" i="1"/>
  <c r="Z6220" i="1"/>
  <c r="Z6219" i="1"/>
  <c r="Z6218" i="1"/>
  <c r="Z6217" i="1"/>
  <c r="Z6216" i="1"/>
  <c r="Z6215" i="1"/>
  <c r="Z6214" i="1"/>
  <c r="Z6213" i="1"/>
  <c r="Z6212" i="1"/>
  <c r="Z6211" i="1"/>
  <c r="Z6210" i="1"/>
  <c r="Z6209" i="1"/>
  <c r="Z6208" i="1"/>
  <c r="Z6207" i="1"/>
  <c r="Z6206" i="1"/>
  <c r="Z6205" i="1"/>
  <c r="Z6204" i="1"/>
  <c r="Z6203" i="1"/>
  <c r="Z6202" i="1"/>
  <c r="Z6201" i="1"/>
  <c r="Z6200" i="1"/>
  <c r="Z6199" i="1"/>
  <c r="Z6198" i="1"/>
  <c r="Z6197" i="1"/>
  <c r="Z6196" i="1"/>
  <c r="Z6195" i="1"/>
  <c r="Z6194" i="1"/>
  <c r="Z6193" i="1"/>
  <c r="Z6192" i="1"/>
  <c r="Z6191" i="1"/>
  <c r="Z6190" i="1"/>
  <c r="Z6189" i="1"/>
  <c r="Z6188" i="1"/>
  <c r="Z6187" i="1"/>
  <c r="Z6186" i="1"/>
  <c r="Z6185" i="1"/>
  <c r="Z6184" i="1"/>
  <c r="Z6183" i="1"/>
  <c r="Z6182" i="1"/>
  <c r="Z6181" i="1"/>
  <c r="Z6180" i="1"/>
  <c r="Z6179" i="1"/>
  <c r="Z6178" i="1"/>
  <c r="Z6177" i="1"/>
  <c r="Z6176" i="1"/>
  <c r="Z6175" i="1"/>
  <c r="Z6174" i="1"/>
  <c r="Z6173" i="1"/>
  <c r="Z6172" i="1"/>
  <c r="Z6171" i="1"/>
  <c r="Z6170" i="1"/>
  <c r="Z6169" i="1"/>
  <c r="Z6168" i="1"/>
  <c r="Z6167" i="1"/>
  <c r="Z6166" i="1"/>
  <c r="Z6165" i="1"/>
  <c r="Z6164" i="1"/>
  <c r="Z6163" i="1"/>
  <c r="Z6162" i="1"/>
  <c r="Z6161" i="1"/>
  <c r="Z6160" i="1"/>
  <c r="Z6159" i="1"/>
  <c r="Z6158" i="1"/>
  <c r="Z6157" i="1"/>
  <c r="Z6156" i="1"/>
  <c r="Z6155" i="1"/>
  <c r="Z6154" i="1"/>
  <c r="Z6153" i="1"/>
  <c r="Z6152" i="1"/>
  <c r="Z6151" i="1"/>
  <c r="Z6150" i="1"/>
  <c r="Z6149" i="1"/>
  <c r="Z6148" i="1"/>
  <c r="Z6147" i="1"/>
  <c r="Z6146" i="1"/>
  <c r="Z6145" i="1"/>
  <c r="Z6144" i="1"/>
  <c r="Z6143" i="1"/>
  <c r="Z6142" i="1"/>
  <c r="Z6141" i="1"/>
  <c r="Z6140" i="1"/>
  <c r="Z6139" i="1"/>
  <c r="Z6138" i="1"/>
  <c r="Z6137" i="1"/>
  <c r="Z6136" i="1"/>
  <c r="Z6135" i="1"/>
  <c r="Z6134" i="1"/>
  <c r="Z6133" i="1"/>
  <c r="Z6132" i="1"/>
  <c r="Z6131" i="1"/>
  <c r="Z6130" i="1"/>
  <c r="Z6129" i="1"/>
  <c r="Z6128" i="1"/>
  <c r="Z6127" i="1"/>
  <c r="Z6126" i="1"/>
  <c r="Z6125" i="1"/>
  <c r="Z6124" i="1"/>
  <c r="Z6123" i="1"/>
  <c r="Z6122" i="1"/>
  <c r="Z6121" i="1"/>
  <c r="Z6120" i="1"/>
  <c r="Z6119" i="1"/>
  <c r="Z6118" i="1"/>
  <c r="Z6117" i="1"/>
  <c r="Z6116" i="1"/>
  <c r="Z6115" i="1"/>
  <c r="Z6114" i="1"/>
  <c r="Z6113" i="1"/>
  <c r="Z6112" i="1"/>
  <c r="Z6111" i="1"/>
  <c r="Z6110" i="1"/>
  <c r="Z6109" i="1"/>
  <c r="Z6108" i="1"/>
  <c r="Z6107" i="1"/>
  <c r="Z6106" i="1"/>
  <c r="Z6105" i="1"/>
  <c r="Z6104" i="1"/>
  <c r="Z6103" i="1"/>
  <c r="Z6102" i="1"/>
  <c r="Z6101" i="1"/>
  <c r="Z6100" i="1"/>
  <c r="Z6099" i="1"/>
  <c r="Z6098" i="1"/>
  <c r="Z6097" i="1"/>
  <c r="Z6096" i="1"/>
  <c r="Z6095" i="1"/>
  <c r="Z6094" i="1"/>
  <c r="Z6093" i="1"/>
  <c r="Z6092" i="1"/>
  <c r="Z6091" i="1"/>
  <c r="Z6090" i="1"/>
  <c r="Z6089" i="1"/>
  <c r="Z6088" i="1"/>
  <c r="Z6087" i="1"/>
  <c r="Z6086" i="1"/>
  <c r="Z6085" i="1"/>
  <c r="Z6084" i="1"/>
  <c r="Z6083" i="1"/>
  <c r="Z6082" i="1"/>
  <c r="Z6081" i="1"/>
  <c r="Z6080" i="1"/>
  <c r="Z6079" i="1"/>
  <c r="Z6078" i="1"/>
  <c r="Z6077" i="1"/>
  <c r="Z6076" i="1"/>
  <c r="Z6075" i="1"/>
  <c r="Z6074" i="1"/>
  <c r="Z6073" i="1"/>
  <c r="Z6072" i="1"/>
  <c r="Z6071" i="1"/>
  <c r="Z6070" i="1"/>
  <c r="Z6069" i="1"/>
  <c r="Z6068" i="1"/>
  <c r="Z6067" i="1"/>
  <c r="Z6066" i="1"/>
  <c r="Z6065" i="1"/>
  <c r="Z6064" i="1"/>
  <c r="Z6063" i="1"/>
  <c r="Z6062" i="1"/>
  <c r="Z6061" i="1"/>
  <c r="Z6060" i="1"/>
  <c r="Z6059" i="1"/>
  <c r="Z6058" i="1"/>
  <c r="Z6057" i="1"/>
  <c r="Z6056" i="1"/>
  <c r="Z6055" i="1"/>
  <c r="Z6054" i="1"/>
  <c r="Z6053" i="1"/>
  <c r="Z6052" i="1"/>
  <c r="Z6051" i="1"/>
  <c r="Z6050" i="1"/>
  <c r="Z6049" i="1"/>
  <c r="Z6048" i="1"/>
  <c r="Z6047" i="1"/>
  <c r="Z6046" i="1"/>
  <c r="Z6045" i="1"/>
  <c r="Z6044" i="1"/>
  <c r="Z6043" i="1"/>
  <c r="Z6042" i="1"/>
  <c r="Z6041" i="1"/>
  <c r="Z6040" i="1"/>
  <c r="Z6039" i="1"/>
  <c r="Z6038" i="1"/>
  <c r="Z6037" i="1"/>
  <c r="Z6036" i="1"/>
  <c r="Z6035" i="1"/>
  <c r="Z6034" i="1"/>
  <c r="Z6033" i="1"/>
  <c r="Z6032" i="1"/>
  <c r="Z6031" i="1"/>
  <c r="Z6030" i="1"/>
  <c r="Z6029" i="1"/>
  <c r="Z6028" i="1"/>
  <c r="Z6027" i="1"/>
  <c r="Z6026" i="1"/>
  <c r="Z6025" i="1"/>
  <c r="Z6024" i="1"/>
  <c r="Z6023" i="1"/>
  <c r="Z6022" i="1"/>
  <c r="Z6021" i="1"/>
  <c r="Z6020" i="1"/>
  <c r="Z6019" i="1"/>
  <c r="Z6018" i="1"/>
  <c r="Z6017" i="1"/>
  <c r="Z6016" i="1"/>
  <c r="Z6015" i="1"/>
  <c r="Z6014" i="1"/>
  <c r="Z6013" i="1"/>
  <c r="Z6012" i="1"/>
  <c r="Z6011" i="1"/>
  <c r="Z6010" i="1"/>
  <c r="Z6009" i="1"/>
  <c r="Z6008" i="1"/>
  <c r="Z6007" i="1"/>
  <c r="Z6006" i="1"/>
  <c r="Z6005" i="1"/>
  <c r="Z6004" i="1"/>
  <c r="Z6003" i="1"/>
  <c r="Z6002" i="1"/>
  <c r="Z6001" i="1"/>
  <c r="Z6000" i="1"/>
  <c r="Z5999" i="1"/>
  <c r="Z5998" i="1"/>
  <c r="Z5997" i="1"/>
  <c r="Z5996" i="1"/>
  <c r="Z5995" i="1"/>
  <c r="Z5994" i="1"/>
  <c r="Z5993" i="1"/>
  <c r="Z5992" i="1"/>
  <c r="Z5991" i="1"/>
  <c r="Z5990" i="1"/>
  <c r="Z5989" i="1"/>
  <c r="Z5988" i="1"/>
  <c r="Z5987" i="1"/>
  <c r="Z5986" i="1"/>
  <c r="Z5985" i="1"/>
  <c r="Z5984" i="1"/>
  <c r="Z5983" i="1"/>
  <c r="Z5982" i="1"/>
  <c r="Z5981" i="1"/>
  <c r="Z5980" i="1"/>
  <c r="Z5979" i="1"/>
  <c r="Z5978" i="1"/>
  <c r="Z5977" i="1"/>
  <c r="Z5976" i="1"/>
  <c r="Z5975" i="1"/>
  <c r="Z5974" i="1"/>
  <c r="Z5973" i="1"/>
  <c r="Z5972" i="1"/>
  <c r="Z5971" i="1"/>
  <c r="Z5970" i="1"/>
  <c r="Z5969" i="1"/>
  <c r="Z5968" i="1"/>
  <c r="Z5967" i="1"/>
  <c r="Z5966" i="1"/>
  <c r="Z5965" i="1"/>
  <c r="Z5964" i="1"/>
  <c r="Z5963" i="1"/>
  <c r="Z5962" i="1"/>
  <c r="Z5961" i="1"/>
  <c r="Z5960" i="1"/>
  <c r="Z5959" i="1"/>
  <c r="Z5958" i="1"/>
  <c r="Z5957" i="1"/>
  <c r="Z5956" i="1"/>
  <c r="Z5955" i="1"/>
  <c r="Z5954" i="1"/>
  <c r="Z5953" i="1"/>
  <c r="Z5952" i="1"/>
  <c r="Z5951" i="1"/>
  <c r="Z5950" i="1"/>
  <c r="Z5949" i="1"/>
  <c r="Z5948" i="1"/>
  <c r="Z5947" i="1"/>
  <c r="Z5946" i="1"/>
  <c r="Z5945" i="1"/>
  <c r="Z5944" i="1"/>
  <c r="Z5943" i="1"/>
  <c r="Z5942" i="1"/>
  <c r="Z5941" i="1"/>
  <c r="Z5940" i="1"/>
  <c r="Z5939" i="1"/>
  <c r="Z5938" i="1"/>
  <c r="Z5937" i="1"/>
  <c r="Z5936" i="1"/>
  <c r="Z5935" i="1"/>
  <c r="Z5934" i="1"/>
  <c r="Z5933" i="1"/>
  <c r="Z5932" i="1"/>
  <c r="Z5931" i="1"/>
  <c r="Z5930" i="1"/>
  <c r="Z5929" i="1"/>
  <c r="Z5928" i="1"/>
  <c r="Z5927" i="1"/>
  <c r="Z5926" i="1"/>
  <c r="Z5925" i="1"/>
  <c r="Z5924" i="1"/>
  <c r="Z5923" i="1"/>
  <c r="Z5922" i="1"/>
  <c r="Z5921" i="1"/>
  <c r="Z5920" i="1"/>
  <c r="Z5919" i="1"/>
  <c r="Z5918" i="1"/>
  <c r="Z5917" i="1"/>
  <c r="Z5916" i="1"/>
  <c r="Z5915" i="1"/>
  <c r="Z5914" i="1"/>
  <c r="Z5913" i="1"/>
  <c r="Z5912" i="1"/>
  <c r="Z5911" i="1"/>
  <c r="Z5910" i="1"/>
  <c r="Z5909" i="1"/>
  <c r="Z5908" i="1"/>
  <c r="Z5907" i="1"/>
  <c r="Z5906" i="1"/>
  <c r="Z5905" i="1"/>
  <c r="Z5904" i="1"/>
  <c r="Z5903" i="1"/>
  <c r="Z5902" i="1"/>
  <c r="Z5901" i="1"/>
  <c r="Z5900" i="1"/>
  <c r="Z5899" i="1"/>
  <c r="Z5898" i="1"/>
  <c r="Z5897" i="1"/>
  <c r="Z5896" i="1"/>
  <c r="Z5895" i="1"/>
  <c r="Z5894" i="1"/>
  <c r="Z5893" i="1"/>
  <c r="Z5892" i="1"/>
  <c r="Z5891" i="1"/>
  <c r="Z5890" i="1"/>
  <c r="Z5889" i="1"/>
  <c r="Z5888" i="1"/>
  <c r="Z5887" i="1"/>
  <c r="Z5886" i="1"/>
  <c r="Z5885" i="1"/>
  <c r="Z5884" i="1"/>
  <c r="Z5883" i="1"/>
  <c r="Z5882" i="1"/>
  <c r="Z5881" i="1"/>
  <c r="Z5880" i="1"/>
  <c r="Z5879" i="1"/>
  <c r="Z5878" i="1"/>
  <c r="Z5877" i="1"/>
  <c r="Z5876" i="1"/>
  <c r="Z5875" i="1"/>
  <c r="Z5874" i="1"/>
  <c r="Z5873" i="1"/>
  <c r="Z5872" i="1"/>
  <c r="Z5871" i="1"/>
  <c r="Z5870" i="1"/>
  <c r="Z5869" i="1"/>
  <c r="Z5868" i="1"/>
  <c r="Z5867" i="1"/>
  <c r="Z5866" i="1"/>
  <c r="Z5865" i="1"/>
  <c r="Z5864" i="1"/>
  <c r="Z5863" i="1"/>
  <c r="Z5862" i="1"/>
  <c r="Z5861" i="1"/>
  <c r="Z5860" i="1"/>
  <c r="Z5859" i="1"/>
  <c r="Z5858" i="1"/>
  <c r="Z5857" i="1"/>
  <c r="Z5856" i="1"/>
  <c r="Z5855" i="1"/>
  <c r="Z5854" i="1"/>
  <c r="Z5853" i="1"/>
  <c r="Z5852" i="1"/>
  <c r="Z5851" i="1"/>
  <c r="Z5850" i="1"/>
  <c r="Z5849" i="1"/>
  <c r="Z5848" i="1"/>
  <c r="Z5847" i="1"/>
  <c r="Z5846" i="1"/>
  <c r="Z5845" i="1"/>
  <c r="Z5844" i="1"/>
  <c r="Z5843" i="1"/>
  <c r="Z5842" i="1"/>
  <c r="Z5841" i="1"/>
  <c r="Z5840" i="1"/>
  <c r="Z5839" i="1"/>
  <c r="Z5838" i="1"/>
  <c r="Z5837" i="1"/>
  <c r="Z5836" i="1"/>
  <c r="Z5835" i="1"/>
  <c r="Z5834" i="1"/>
  <c r="Z5833" i="1"/>
  <c r="Z5832" i="1"/>
  <c r="Z5831" i="1"/>
  <c r="Z5830" i="1"/>
  <c r="Z5829" i="1"/>
  <c r="Z5828" i="1"/>
  <c r="Z5827" i="1"/>
  <c r="Z5826" i="1"/>
  <c r="Z5825" i="1"/>
  <c r="Z5824" i="1"/>
  <c r="Z5823" i="1"/>
  <c r="Z5822" i="1"/>
  <c r="Z5821" i="1"/>
  <c r="Z5820" i="1"/>
  <c r="Z5819" i="1"/>
  <c r="Z5818" i="1"/>
  <c r="Z5817" i="1"/>
  <c r="Z5816" i="1"/>
  <c r="Z5815" i="1"/>
  <c r="Z5814" i="1"/>
  <c r="Z5813" i="1"/>
  <c r="Z5812" i="1"/>
  <c r="Z5811" i="1"/>
  <c r="Z5810" i="1"/>
  <c r="Z5809" i="1"/>
  <c r="Z5808" i="1"/>
  <c r="Z5807" i="1"/>
  <c r="Z5806" i="1"/>
  <c r="Z5805" i="1"/>
  <c r="Z5804" i="1"/>
  <c r="Z5803" i="1"/>
  <c r="Z5802" i="1"/>
  <c r="Z5801" i="1"/>
  <c r="Z5800" i="1"/>
  <c r="Z5799" i="1"/>
  <c r="Z5798" i="1"/>
  <c r="Z5797" i="1"/>
  <c r="Z5796" i="1"/>
  <c r="Z5795" i="1"/>
  <c r="Z5794" i="1"/>
  <c r="Z5793" i="1"/>
  <c r="Z5792" i="1"/>
  <c r="Z5791" i="1"/>
  <c r="Z5790" i="1"/>
  <c r="Z5789" i="1"/>
  <c r="Z5788" i="1"/>
  <c r="Z5787" i="1"/>
  <c r="Z5786" i="1"/>
  <c r="Z5785" i="1"/>
  <c r="Z5784" i="1"/>
  <c r="Z5783" i="1"/>
  <c r="Z5782" i="1"/>
  <c r="Z5781" i="1"/>
  <c r="Z5780" i="1"/>
  <c r="Z5779" i="1"/>
  <c r="Z5778" i="1"/>
  <c r="Z5777" i="1"/>
  <c r="Z5776" i="1"/>
  <c r="Z5775" i="1"/>
  <c r="Z5774" i="1"/>
  <c r="Z5773" i="1"/>
  <c r="Z5772" i="1"/>
  <c r="Z5771" i="1"/>
  <c r="Z5770" i="1"/>
  <c r="Z5769" i="1"/>
  <c r="Z5768" i="1"/>
  <c r="Z5767" i="1"/>
  <c r="Z5766" i="1"/>
  <c r="Z5765" i="1"/>
  <c r="Z5764" i="1"/>
  <c r="Z5763" i="1"/>
  <c r="Z5762" i="1"/>
  <c r="Z5761" i="1"/>
  <c r="Z5760" i="1"/>
  <c r="Z5759" i="1"/>
  <c r="Z5758" i="1"/>
  <c r="Z5757" i="1"/>
  <c r="Z5756" i="1"/>
  <c r="Z5755" i="1"/>
  <c r="Z5754" i="1"/>
  <c r="Z5753" i="1"/>
  <c r="Z5752" i="1"/>
  <c r="Z5751" i="1"/>
  <c r="Z5750" i="1"/>
  <c r="Z5749" i="1"/>
  <c r="Z5748" i="1"/>
  <c r="Z5747" i="1"/>
  <c r="Z5746" i="1"/>
  <c r="Z5745" i="1"/>
  <c r="Z5744" i="1"/>
  <c r="Z5743" i="1"/>
  <c r="Z5742" i="1"/>
  <c r="Z5741" i="1"/>
  <c r="Z5740" i="1"/>
  <c r="Z5739" i="1"/>
  <c r="Z5738" i="1"/>
  <c r="Z5737" i="1"/>
  <c r="Z5736" i="1"/>
  <c r="Z5735" i="1"/>
  <c r="Z5734" i="1"/>
  <c r="Z5733" i="1"/>
  <c r="Z5732" i="1"/>
  <c r="Z5731" i="1"/>
  <c r="Z5730" i="1"/>
  <c r="Z5729" i="1"/>
  <c r="Z5728" i="1"/>
  <c r="Z5727" i="1"/>
  <c r="Z5726" i="1"/>
  <c r="Z5725" i="1"/>
  <c r="Z5724" i="1"/>
  <c r="Z5723" i="1"/>
  <c r="Z5722" i="1"/>
  <c r="Z5721" i="1"/>
  <c r="Z5720" i="1"/>
  <c r="Z5719" i="1"/>
  <c r="Z5718" i="1"/>
  <c r="Z5717" i="1"/>
  <c r="Z5716" i="1"/>
  <c r="Z5715" i="1"/>
  <c r="Z5714" i="1"/>
  <c r="Z5713" i="1"/>
  <c r="Z5712" i="1"/>
  <c r="Z5711" i="1"/>
  <c r="Z5710" i="1"/>
  <c r="Z5709" i="1"/>
  <c r="Z5708" i="1"/>
  <c r="Z5707" i="1"/>
  <c r="Z5706" i="1"/>
  <c r="Z5705" i="1"/>
  <c r="Z5704" i="1"/>
  <c r="Z5703" i="1"/>
  <c r="Z5702" i="1"/>
  <c r="Z5701" i="1"/>
  <c r="Z5700" i="1"/>
  <c r="Z5699" i="1"/>
  <c r="Z5698" i="1"/>
  <c r="Z5697" i="1"/>
  <c r="Z5696" i="1"/>
  <c r="Z5695" i="1"/>
  <c r="Z5694" i="1"/>
  <c r="Z5693" i="1"/>
  <c r="Z5692" i="1"/>
  <c r="Z5691" i="1"/>
  <c r="Z5690" i="1"/>
  <c r="Z5689" i="1"/>
  <c r="Z5688" i="1"/>
  <c r="Z5687" i="1"/>
  <c r="Z5686" i="1"/>
  <c r="Z5685" i="1"/>
  <c r="Z5684" i="1"/>
  <c r="Z5683" i="1"/>
  <c r="Z5682" i="1"/>
  <c r="Z5681" i="1"/>
  <c r="Z5680" i="1"/>
  <c r="Z5679" i="1"/>
  <c r="Z5678" i="1"/>
  <c r="Z5677" i="1"/>
  <c r="Z5676" i="1"/>
  <c r="Z5675" i="1"/>
  <c r="Z5674" i="1"/>
  <c r="Z5673" i="1"/>
  <c r="Z5672" i="1"/>
  <c r="Z5671" i="1"/>
  <c r="Z5670" i="1"/>
  <c r="Z5669" i="1"/>
  <c r="Z5668" i="1"/>
  <c r="Z5667" i="1"/>
  <c r="Z5666" i="1"/>
  <c r="Z5665" i="1"/>
  <c r="Z5664" i="1"/>
  <c r="Z5663" i="1"/>
  <c r="Z5662" i="1"/>
  <c r="Z5661" i="1"/>
  <c r="Z5660" i="1"/>
  <c r="Z5659" i="1"/>
  <c r="Z5658" i="1"/>
  <c r="Z5657" i="1"/>
  <c r="Z5656" i="1"/>
  <c r="Z5655" i="1"/>
  <c r="Z5654" i="1"/>
  <c r="Z5653" i="1"/>
  <c r="Z5652" i="1"/>
  <c r="Z5651" i="1"/>
  <c r="Z5650" i="1"/>
  <c r="Z5649" i="1"/>
  <c r="Z5648" i="1"/>
  <c r="Z5647" i="1"/>
  <c r="Z5646" i="1"/>
  <c r="Z5645" i="1"/>
  <c r="Z5644" i="1"/>
  <c r="Z5643" i="1"/>
  <c r="Z5642" i="1"/>
  <c r="Z5641" i="1"/>
  <c r="Z5640" i="1"/>
  <c r="Z5639" i="1"/>
  <c r="Z5638" i="1"/>
  <c r="Z5637" i="1"/>
  <c r="Z5636" i="1"/>
  <c r="Z5635" i="1"/>
  <c r="Z5634" i="1"/>
  <c r="Z5633" i="1"/>
  <c r="Z5632" i="1"/>
  <c r="Z5631" i="1"/>
  <c r="Z5630" i="1"/>
  <c r="Z5629" i="1"/>
  <c r="Z5628" i="1"/>
  <c r="Z5627" i="1"/>
  <c r="Z5626" i="1"/>
  <c r="Z5625" i="1"/>
  <c r="Z5624" i="1"/>
  <c r="Z5623" i="1"/>
  <c r="Z5622" i="1"/>
  <c r="Z5621" i="1"/>
  <c r="Z5620" i="1"/>
  <c r="Z5619" i="1"/>
  <c r="Z5618" i="1"/>
  <c r="Z5617" i="1"/>
  <c r="Z5616" i="1"/>
  <c r="Z5615" i="1"/>
  <c r="Z5614" i="1"/>
  <c r="Z5613" i="1"/>
  <c r="Z5612" i="1"/>
  <c r="Z5611" i="1"/>
  <c r="Z5610" i="1"/>
  <c r="Z5609" i="1"/>
  <c r="Z5608" i="1"/>
  <c r="Z5607" i="1"/>
  <c r="Z5606" i="1"/>
  <c r="Z5605" i="1"/>
  <c r="Z5604" i="1"/>
  <c r="Z5603" i="1"/>
  <c r="Z5602" i="1"/>
  <c r="Z5601" i="1"/>
  <c r="Z5600" i="1"/>
  <c r="Z5599" i="1"/>
  <c r="Z5598" i="1"/>
  <c r="Z5597" i="1"/>
  <c r="Z5596" i="1"/>
  <c r="Z5595" i="1"/>
  <c r="Z5594" i="1"/>
  <c r="Z5593" i="1"/>
  <c r="Z5592" i="1"/>
  <c r="Z5591" i="1"/>
  <c r="Z5590" i="1"/>
  <c r="Z5589" i="1"/>
  <c r="Z5588" i="1"/>
  <c r="Z5587" i="1"/>
  <c r="Z5586" i="1"/>
  <c r="Z5585" i="1"/>
  <c r="Z5584" i="1"/>
  <c r="Z5583" i="1"/>
  <c r="Z5582" i="1"/>
  <c r="Z5581" i="1"/>
  <c r="Z5580" i="1"/>
  <c r="Z5579" i="1"/>
  <c r="Z5578" i="1"/>
  <c r="Z5577" i="1"/>
  <c r="Z5576" i="1"/>
  <c r="Z5575" i="1"/>
  <c r="Z5574" i="1"/>
  <c r="Z5573" i="1"/>
  <c r="Z5572" i="1"/>
  <c r="Z5571" i="1"/>
  <c r="Z5570" i="1"/>
  <c r="Z5569" i="1"/>
  <c r="Z5568" i="1"/>
  <c r="Z5567" i="1"/>
  <c r="Z5566" i="1"/>
  <c r="Z5565" i="1"/>
  <c r="Z5564" i="1"/>
  <c r="Z5563" i="1"/>
  <c r="Z5562" i="1"/>
  <c r="Z5561" i="1"/>
  <c r="Z5560" i="1"/>
  <c r="Z5559" i="1"/>
  <c r="Z5558" i="1"/>
  <c r="Z5557" i="1"/>
  <c r="Z5556" i="1"/>
  <c r="Z5555" i="1"/>
  <c r="Z5554" i="1"/>
  <c r="Z5553" i="1"/>
  <c r="Z5552" i="1"/>
  <c r="Z5551" i="1"/>
  <c r="Z5550" i="1"/>
  <c r="Z5549" i="1"/>
  <c r="Z5548" i="1"/>
  <c r="Z5547" i="1"/>
  <c r="Z5546" i="1"/>
  <c r="Z5545" i="1"/>
  <c r="Z5544" i="1"/>
  <c r="Z5543" i="1"/>
  <c r="Z5542" i="1"/>
  <c r="Z5541" i="1"/>
  <c r="Z5540" i="1"/>
  <c r="Z5539" i="1"/>
  <c r="Z5538" i="1"/>
  <c r="Z5537" i="1"/>
  <c r="Z5536" i="1"/>
  <c r="Z5535" i="1"/>
  <c r="Z5534" i="1"/>
  <c r="Z5533" i="1"/>
  <c r="Z5532" i="1"/>
  <c r="Z5531" i="1"/>
  <c r="Z5530" i="1"/>
  <c r="Z5529" i="1"/>
  <c r="Z5528" i="1"/>
  <c r="Z5527" i="1"/>
  <c r="Z5526" i="1"/>
  <c r="Z5525" i="1"/>
  <c r="Z5524" i="1"/>
  <c r="Z5523" i="1"/>
  <c r="Z5522" i="1"/>
  <c r="Z5521" i="1"/>
  <c r="Z5520" i="1"/>
  <c r="Z5519" i="1"/>
  <c r="Z5518" i="1"/>
  <c r="Z5517" i="1"/>
  <c r="Z5516" i="1"/>
  <c r="Z5515" i="1"/>
  <c r="Z5514" i="1"/>
  <c r="Z5513" i="1"/>
  <c r="Z5512" i="1"/>
  <c r="Z5511" i="1"/>
  <c r="Z5510" i="1"/>
  <c r="Z5509" i="1"/>
  <c r="Z5508" i="1"/>
  <c r="Z5507" i="1"/>
  <c r="Z5506" i="1"/>
  <c r="Z5505" i="1"/>
  <c r="Z5504" i="1"/>
  <c r="Z5503" i="1"/>
  <c r="Z5502" i="1"/>
  <c r="Z5501" i="1"/>
  <c r="Z5500" i="1"/>
  <c r="Z5499" i="1"/>
  <c r="Z5498" i="1"/>
  <c r="Z5497" i="1"/>
  <c r="Z5496" i="1"/>
  <c r="Z5495" i="1"/>
  <c r="Z5494" i="1"/>
  <c r="Z5493" i="1"/>
  <c r="Z5492" i="1"/>
  <c r="Z5491" i="1"/>
  <c r="Z5490" i="1"/>
  <c r="Z5489" i="1"/>
  <c r="Z5488" i="1"/>
  <c r="Z5487" i="1"/>
  <c r="Z5486" i="1"/>
  <c r="Z5485" i="1"/>
  <c r="Z5484" i="1"/>
  <c r="Z5483" i="1"/>
  <c r="Z5482" i="1"/>
  <c r="Z5481" i="1"/>
  <c r="Z5480" i="1"/>
  <c r="Z5479" i="1"/>
  <c r="Z5478" i="1"/>
  <c r="Z5477" i="1"/>
  <c r="Z5476" i="1"/>
  <c r="Z5475" i="1"/>
  <c r="Z5474" i="1"/>
  <c r="Z5473" i="1"/>
  <c r="Z5472" i="1"/>
  <c r="Z5471" i="1"/>
  <c r="Z5470" i="1"/>
  <c r="Z5469" i="1"/>
  <c r="Z5468" i="1"/>
  <c r="Z5467" i="1"/>
  <c r="Z5466" i="1"/>
  <c r="Z5465" i="1"/>
  <c r="Z5464" i="1"/>
  <c r="Z5463" i="1"/>
  <c r="Z5462" i="1"/>
  <c r="Z5461" i="1"/>
  <c r="Z5460" i="1"/>
  <c r="Z5459" i="1"/>
  <c r="Z5458" i="1"/>
  <c r="Z5457" i="1"/>
  <c r="Z5456" i="1"/>
  <c r="Z5455" i="1"/>
  <c r="Z5454" i="1"/>
  <c r="Z5453" i="1"/>
  <c r="Z5452" i="1"/>
  <c r="Z5451" i="1"/>
  <c r="Z5450" i="1"/>
  <c r="Z5449" i="1"/>
  <c r="Z5448" i="1"/>
  <c r="Z5447" i="1"/>
  <c r="Z5446" i="1"/>
  <c r="Z5445" i="1"/>
  <c r="Z5444" i="1"/>
  <c r="Z5443" i="1"/>
  <c r="Z5442" i="1"/>
  <c r="Z5441" i="1"/>
  <c r="Z5440" i="1"/>
  <c r="Z5439" i="1"/>
  <c r="Z5438" i="1"/>
  <c r="Z5437" i="1"/>
  <c r="Z5436" i="1"/>
  <c r="Z5435" i="1"/>
  <c r="Z5434" i="1"/>
  <c r="Z5433" i="1"/>
  <c r="Z5432" i="1"/>
  <c r="Z5431" i="1"/>
  <c r="Z5430" i="1"/>
  <c r="Z5429" i="1"/>
  <c r="Z5428" i="1"/>
  <c r="Z5427" i="1"/>
  <c r="Z5426" i="1"/>
  <c r="Z5425" i="1"/>
  <c r="Z5424" i="1"/>
  <c r="Z5423" i="1"/>
  <c r="Z5422" i="1"/>
  <c r="Z5421" i="1"/>
  <c r="Z5420" i="1"/>
  <c r="Z5419" i="1"/>
  <c r="Z5418" i="1"/>
  <c r="Z5417" i="1"/>
  <c r="Z5416" i="1"/>
  <c r="Z5415" i="1"/>
  <c r="Z5414" i="1"/>
  <c r="Z5413" i="1"/>
  <c r="Z5412" i="1"/>
  <c r="Z5411" i="1"/>
  <c r="Z5410" i="1"/>
  <c r="Z5409" i="1"/>
  <c r="Z5408" i="1"/>
  <c r="Z5407" i="1"/>
  <c r="Z5406" i="1"/>
  <c r="Z5405" i="1"/>
  <c r="Z5404" i="1"/>
  <c r="Z5403" i="1"/>
  <c r="Z5402" i="1"/>
  <c r="Z5401" i="1"/>
  <c r="Z5400" i="1"/>
  <c r="Z5399" i="1"/>
  <c r="Z5398" i="1"/>
  <c r="Z5397" i="1"/>
  <c r="Z5396" i="1"/>
  <c r="Z5395" i="1"/>
  <c r="Z5394" i="1"/>
  <c r="Z5393" i="1"/>
  <c r="Z5392" i="1"/>
  <c r="Z5391" i="1"/>
  <c r="Z5390" i="1"/>
  <c r="Z5389" i="1"/>
  <c r="Z5388" i="1"/>
  <c r="Z5387" i="1"/>
  <c r="Z5386" i="1"/>
  <c r="Z5385" i="1"/>
  <c r="Z5384" i="1"/>
  <c r="Z5383" i="1"/>
  <c r="Z5382" i="1"/>
  <c r="Z5381" i="1"/>
  <c r="Z5380" i="1"/>
  <c r="Z5379" i="1"/>
  <c r="Z5378" i="1"/>
  <c r="Z5377" i="1"/>
  <c r="Z5376" i="1"/>
  <c r="Z5375" i="1"/>
  <c r="Z5374" i="1"/>
  <c r="Z5373" i="1"/>
  <c r="Z5372" i="1"/>
  <c r="Z5371" i="1"/>
  <c r="Z5370" i="1"/>
  <c r="Z5369" i="1"/>
  <c r="Z5368" i="1"/>
  <c r="Z5367" i="1"/>
  <c r="Z5366" i="1"/>
  <c r="Z5365" i="1"/>
  <c r="Z5364" i="1"/>
  <c r="Z5363" i="1"/>
  <c r="Z5362" i="1"/>
  <c r="Z5361" i="1"/>
  <c r="Z5360" i="1"/>
  <c r="Z5359" i="1"/>
  <c r="Z5358" i="1"/>
  <c r="Z5357" i="1"/>
  <c r="Z5356" i="1"/>
  <c r="Z5355" i="1"/>
  <c r="Z5354" i="1"/>
  <c r="Z5353" i="1"/>
  <c r="Z5352" i="1"/>
  <c r="Z5351" i="1"/>
  <c r="Z5350" i="1"/>
  <c r="Z5349" i="1"/>
  <c r="Z5348" i="1"/>
  <c r="Z5347" i="1"/>
  <c r="Z5346" i="1"/>
  <c r="Z5345" i="1"/>
  <c r="Z5344" i="1"/>
  <c r="Z5343" i="1"/>
  <c r="Z5342" i="1"/>
  <c r="Z5341" i="1"/>
  <c r="Z5340" i="1"/>
  <c r="Z5339" i="1"/>
  <c r="Z5338" i="1"/>
  <c r="Z5337" i="1"/>
  <c r="Z5336" i="1"/>
  <c r="Z5335" i="1"/>
  <c r="Z5334" i="1"/>
  <c r="Z5333" i="1"/>
  <c r="Z5332" i="1"/>
  <c r="Z5331" i="1"/>
  <c r="Z5330" i="1"/>
  <c r="Z5329" i="1"/>
  <c r="Z5328" i="1"/>
  <c r="Z5327" i="1"/>
  <c r="Z5326" i="1"/>
  <c r="Z5325" i="1"/>
  <c r="Z5324" i="1"/>
  <c r="Z5323" i="1"/>
  <c r="Z5322" i="1"/>
  <c r="Z5321" i="1"/>
  <c r="Z5320" i="1"/>
  <c r="Z5319" i="1"/>
  <c r="Z5318" i="1"/>
  <c r="Z5317" i="1"/>
  <c r="Z5316" i="1"/>
  <c r="Z5315" i="1"/>
  <c r="Z5314" i="1"/>
  <c r="Z5313" i="1"/>
  <c r="Z5312" i="1"/>
  <c r="Z5311" i="1"/>
  <c r="Z5310" i="1"/>
  <c r="Z5309" i="1"/>
  <c r="Z5308" i="1"/>
  <c r="Z5307" i="1"/>
  <c r="Z5306" i="1"/>
  <c r="Z5305" i="1"/>
  <c r="Z5304" i="1"/>
  <c r="Z5303" i="1"/>
  <c r="Z5302" i="1"/>
  <c r="Z5301" i="1"/>
  <c r="Z5300" i="1"/>
  <c r="Z5299" i="1"/>
  <c r="Z5298" i="1"/>
  <c r="Z5297" i="1"/>
  <c r="Z5296" i="1"/>
  <c r="Z5295" i="1"/>
  <c r="Z5294" i="1"/>
  <c r="Z5293" i="1"/>
  <c r="Z5292" i="1"/>
  <c r="Z5291" i="1"/>
  <c r="Z5290" i="1"/>
  <c r="Z5289" i="1"/>
  <c r="Z5288" i="1"/>
  <c r="Z5287" i="1"/>
  <c r="Z5286" i="1"/>
  <c r="Z5285" i="1"/>
  <c r="Z5284" i="1"/>
  <c r="Z5283" i="1"/>
  <c r="Z5282" i="1"/>
  <c r="Z5281" i="1"/>
  <c r="Z5280" i="1"/>
  <c r="Z5279" i="1"/>
  <c r="Z5278" i="1"/>
  <c r="Z5277" i="1"/>
  <c r="Z5276" i="1"/>
  <c r="Z5275" i="1"/>
  <c r="Z5274" i="1"/>
  <c r="Z5273" i="1"/>
  <c r="Z5272" i="1"/>
  <c r="Z5271" i="1"/>
  <c r="Z5270" i="1"/>
  <c r="Z5269" i="1"/>
  <c r="Z5268" i="1"/>
  <c r="Z5267" i="1"/>
  <c r="Z5266" i="1"/>
  <c r="Z5265" i="1"/>
  <c r="Z5264" i="1"/>
  <c r="Z5263" i="1"/>
  <c r="Z5262" i="1"/>
  <c r="Z5261" i="1"/>
  <c r="Z5260" i="1"/>
  <c r="Z5259" i="1"/>
  <c r="Z5258" i="1"/>
  <c r="Z5257" i="1"/>
  <c r="Z5256" i="1"/>
  <c r="Z5255" i="1"/>
  <c r="Z5254" i="1"/>
  <c r="Z5253" i="1"/>
  <c r="Z5252" i="1"/>
  <c r="Z5251" i="1"/>
  <c r="Z5250" i="1"/>
  <c r="Z5249" i="1"/>
  <c r="Z5248" i="1"/>
  <c r="Z5247" i="1"/>
  <c r="Z5246" i="1"/>
  <c r="Z5245" i="1"/>
  <c r="Z5244" i="1"/>
  <c r="Z5243" i="1"/>
  <c r="Z5242" i="1"/>
  <c r="Z5241" i="1"/>
  <c r="Z5240" i="1"/>
  <c r="Z5239" i="1"/>
  <c r="Z5238" i="1"/>
  <c r="Z5237" i="1"/>
  <c r="Z5236" i="1"/>
  <c r="Z5235" i="1"/>
  <c r="Z5234" i="1"/>
  <c r="Z5233" i="1"/>
  <c r="Z5232" i="1"/>
  <c r="Z5231" i="1"/>
  <c r="Z5230" i="1"/>
  <c r="Z5229" i="1"/>
  <c r="Z5228" i="1"/>
  <c r="Z5227" i="1"/>
  <c r="Z5226" i="1"/>
  <c r="Z5225" i="1"/>
  <c r="Z5224" i="1"/>
  <c r="Z5223" i="1"/>
  <c r="Z5222" i="1"/>
  <c r="Z5221" i="1"/>
  <c r="Z5220" i="1"/>
  <c r="Z5219" i="1"/>
  <c r="Z5218" i="1"/>
  <c r="Z5217" i="1"/>
  <c r="Z5216" i="1"/>
  <c r="Z5215" i="1"/>
  <c r="Z5214" i="1"/>
  <c r="Z5213" i="1"/>
  <c r="Z5212" i="1"/>
  <c r="Z5211" i="1"/>
  <c r="Z5210" i="1"/>
  <c r="Z5209" i="1"/>
  <c r="Z5208" i="1"/>
  <c r="Z5207" i="1"/>
  <c r="Z5206" i="1"/>
  <c r="Z5205" i="1"/>
  <c r="Z5204" i="1"/>
  <c r="Z5203" i="1"/>
  <c r="Z5202" i="1"/>
  <c r="Z5201" i="1"/>
  <c r="Z5200" i="1"/>
  <c r="Z5199" i="1"/>
  <c r="Z5198" i="1"/>
  <c r="Z5197" i="1"/>
  <c r="Z5196" i="1"/>
  <c r="Z5195" i="1"/>
  <c r="Z5194" i="1"/>
  <c r="Z5193" i="1"/>
  <c r="Z5192" i="1"/>
  <c r="Z5191" i="1"/>
  <c r="Z5190" i="1"/>
  <c r="Z5189" i="1"/>
  <c r="Z5188" i="1"/>
  <c r="Z5187" i="1"/>
  <c r="Z5186" i="1"/>
  <c r="Z5185" i="1"/>
  <c r="Z5184" i="1"/>
  <c r="Z5183" i="1"/>
  <c r="Z5182" i="1"/>
  <c r="Z5181" i="1"/>
  <c r="Z5180" i="1"/>
  <c r="Z5179" i="1"/>
  <c r="Z5178" i="1"/>
  <c r="Z5177" i="1"/>
  <c r="Z5176" i="1"/>
  <c r="Z5175" i="1"/>
  <c r="Z5174" i="1"/>
  <c r="Z5173" i="1"/>
  <c r="Z5172" i="1"/>
  <c r="Z5171" i="1"/>
  <c r="Z5170" i="1"/>
  <c r="Z5169" i="1"/>
  <c r="Z5168" i="1"/>
  <c r="Z5167" i="1"/>
  <c r="Z5166" i="1"/>
  <c r="Z5165" i="1"/>
  <c r="Z5164" i="1"/>
  <c r="Z5163" i="1"/>
  <c r="Z5162" i="1"/>
  <c r="Z5161" i="1"/>
  <c r="Z5160" i="1"/>
  <c r="Z5159" i="1"/>
  <c r="Z5158" i="1"/>
  <c r="Z5157" i="1"/>
  <c r="Z5156" i="1"/>
  <c r="Z5155" i="1"/>
  <c r="Z5154" i="1"/>
  <c r="Z5153" i="1"/>
  <c r="Z5152" i="1"/>
  <c r="Z5151" i="1"/>
  <c r="Z5150" i="1"/>
  <c r="Z5149" i="1"/>
  <c r="Z5148" i="1"/>
  <c r="Z5147" i="1"/>
  <c r="Z5146" i="1"/>
  <c r="Z5145" i="1"/>
  <c r="Z5144" i="1"/>
  <c r="Z5143" i="1"/>
  <c r="Z5142" i="1"/>
  <c r="Z5141" i="1"/>
  <c r="Z5140" i="1"/>
  <c r="Z5139" i="1"/>
  <c r="Z5138" i="1"/>
  <c r="Z5137" i="1"/>
  <c r="Z5136" i="1"/>
  <c r="Z5135" i="1"/>
  <c r="Z5134" i="1"/>
  <c r="Z5133" i="1"/>
  <c r="Z5132" i="1"/>
  <c r="Z5131" i="1"/>
  <c r="Z5130" i="1"/>
  <c r="Z5129" i="1"/>
  <c r="Z5128" i="1"/>
  <c r="Z5127" i="1"/>
  <c r="Z5126" i="1"/>
  <c r="Z5125" i="1"/>
  <c r="Z5124" i="1"/>
  <c r="Z5123" i="1"/>
  <c r="Z5122" i="1"/>
  <c r="Z5121" i="1"/>
  <c r="Z5120" i="1"/>
  <c r="Z5119" i="1"/>
  <c r="Z5118" i="1"/>
  <c r="Z5117" i="1"/>
  <c r="Z5116" i="1"/>
  <c r="Z5115" i="1"/>
  <c r="Z5114" i="1"/>
  <c r="Z5113" i="1"/>
  <c r="Z5112" i="1"/>
  <c r="Z5111" i="1"/>
  <c r="Z5110" i="1"/>
  <c r="Z5109" i="1"/>
  <c r="Z5108" i="1"/>
  <c r="Z5107" i="1"/>
  <c r="Z5106" i="1"/>
  <c r="Z5105" i="1"/>
  <c r="Z5104" i="1"/>
  <c r="Z5103" i="1"/>
  <c r="Z5102" i="1"/>
  <c r="Z5101" i="1"/>
  <c r="Z5100" i="1"/>
  <c r="Z5099" i="1"/>
  <c r="Z5098" i="1"/>
  <c r="Z5097" i="1"/>
  <c r="Z5096" i="1"/>
  <c r="Z5095" i="1"/>
  <c r="Z5094" i="1"/>
  <c r="Z5093" i="1"/>
  <c r="Z5092" i="1"/>
  <c r="Z5091" i="1"/>
  <c r="Z5090" i="1"/>
  <c r="Z5089" i="1"/>
  <c r="Z5088" i="1"/>
  <c r="Z5087" i="1"/>
  <c r="Z5086" i="1"/>
  <c r="Z5085" i="1"/>
  <c r="Z5084" i="1"/>
  <c r="Z5083" i="1"/>
  <c r="Z5082" i="1"/>
  <c r="Z5081" i="1"/>
  <c r="Z5080" i="1"/>
  <c r="Z5079" i="1"/>
  <c r="Z5078" i="1"/>
  <c r="Z5077" i="1"/>
  <c r="Z5076" i="1"/>
  <c r="Z5075" i="1"/>
  <c r="Z5074" i="1"/>
  <c r="Z5073" i="1"/>
  <c r="Z5072" i="1"/>
  <c r="Z5071" i="1"/>
  <c r="Z5070" i="1"/>
  <c r="Z5069" i="1"/>
  <c r="Z5068" i="1"/>
  <c r="Z5067" i="1"/>
  <c r="Z5066" i="1"/>
  <c r="Z5065" i="1"/>
  <c r="Z5064" i="1"/>
  <c r="Z5063" i="1"/>
  <c r="Z5062" i="1"/>
  <c r="Z5061" i="1"/>
  <c r="Z5060" i="1"/>
  <c r="Z5059" i="1"/>
  <c r="Z5058" i="1"/>
  <c r="Z5057" i="1"/>
  <c r="Z5056" i="1"/>
  <c r="Z5055" i="1"/>
  <c r="Z5054" i="1"/>
  <c r="Z5053" i="1"/>
  <c r="Z5052" i="1"/>
  <c r="Z5051" i="1"/>
  <c r="Z5050" i="1"/>
  <c r="Z5049" i="1"/>
  <c r="Z5048" i="1"/>
  <c r="Z5047" i="1"/>
  <c r="Z5046" i="1"/>
  <c r="Z5045" i="1"/>
  <c r="Z5044" i="1"/>
  <c r="Z5043" i="1"/>
  <c r="Z5042" i="1"/>
  <c r="Z5041" i="1"/>
  <c r="Z5040" i="1"/>
  <c r="Z5039" i="1"/>
  <c r="Z5038" i="1"/>
  <c r="Z5037" i="1"/>
  <c r="Z5036" i="1"/>
  <c r="Z5035" i="1"/>
  <c r="Z5034" i="1"/>
  <c r="Z5033" i="1"/>
  <c r="Z5032" i="1"/>
  <c r="Z5031" i="1"/>
  <c r="Z5030" i="1"/>
  <c r="Z5029" i="1"/>
  <c r="Z5028" i="1"/>
  <c r="Z5027" i="1"/>
  <c r="Z5026" i="1"/>
  <c r="Z5025" i="1"/>
  <c r="Z5024" i="1"/>
  <c r="Z5023" i="1"/>
  <c r="Z5022" i="1"/>
  <c r="Z5021" i="1"/>
  <c r="Z5020" i="1"/>
  <c r="Z5019" i="1"/>
  <c r="Z5018" i="1"/>
  <c r="Z5017" i="1"/>
  <c r="Z5016" i="1"/>
  <c r="Z5015" i="1"/>
  <c r="Z5014" i="1"/>
  <c r="Z5013" i="1"/>
  <c r="Z5012" i="1"/>
  <c r="Z5011" i="1"/>
  <c r="Z5010" i="1"/>
  <c r="Z5009" i="1"/>
  <c r="Z5008" i="1"/>
  <c r="Z5007" i="1"/>
  <c r="Z5006" i="1"/>
  <c r="Z5005" i="1"/>
  <c r="Z5004" i="1"/>
  <c r="Z5003" i="1"/>
  <c r="Z5002" i="1"/>
  <c r="Z5001" i="1"/>
  <c r="Z5000" i="1"/>
  <c r="Z4999" i="1"/>
  <c r="Z4998" i="1"/>
  <c r="Z4997" i="1"/>
  <c r="Z4996" i="1"/>
  <c r="Z4995" i="1"/>
  <c r="Z4994" i="1"/>
  <c r="Z4993" i="1"/>
  <c r="Z4992" i="1"/>
  <c r="Z4991" i="1"/>
  <c r="Z4990" i="1"/>
  <c r="Z4989" i="1"/>
  <c r="Z4988" i="1"/>
  <c r="Z4987" i="1"/>
  <c r="Z4986" i="1"/>
  <c r="Z4985" i="1"/>
  <c r="Z4984" i="1"/>
  <c r="Z4983" i="1"/>
  <c r="Z4982" i="1"/>
  <c r="Z4981" i="1"/>
  <c r="Z4980" i="1"/>
  <c r="Z4979" i="1"/>
  <c r="Z4978" i="1"/>
  <c r="Z4977" i="1"/>
  <c r="Z4976" i="1"/>
  <c r="Z4975" i="1"/>
  <c r="Z4974" i="1"/>
  <c r="Z4973" i="1"/>
  <c r="Z4972" i="1"/>
  <c r="Z4971" i="1"/>
  <c r="Z4970" i="1"/>
  <c r="Z4969" i="1"/>
  <c r="Z4968" i="1"/>
  <c r="Z4967" i="1"/>
  <c r="Z4966" i="1"/>
  <c r="Z4965" i="1"/>
  <c r="Z4964" i="1"/>
  <c r="Z4963" i="1"/>
  <c r="Z4962" i="1"/>
  <c r="Z4961" i="1"/>
  <c r="Z4960" i="1"/>
  <c r="Z4959" i="1"/>
  <c r="Z4958" i="1"/>
  <c r="Z4957" i="1"/>
  <c r="Z4956" i="1"/>
  <c r="Z4955" i="1"/>
  <c r="Z4954" i="1"/>
  <c r="Z4953" i="1"/>
  <c r="Z4952" i="1"/>
  <c r="Z4951" i="1"/>
  <c r="Z4950" i="1"/>
  <c r="Z4949" i="1"/>
  <c r="Z4948" i="1"/>
  <c r="Z4947" i="1"/>
  <c r="Z4946" i="1"/>
  <c r="Z4945" i="1"/>
  <c r="Z4944" i="1"/>
  <c r="Z4943" i="1"/>
  <c r="Z4942" i="1"/>
  <c r="Z4941" i="1"/>
  <c r="Z4940" i="1"/>
  <c r="Z4939" i="1"/>
  <c r="Z4938" i="1"/>
  <c r="Z4937" i="1"/>
  <c r="Z4936" i="1"/>
  <c r="Z4935" i="1"/>
  <c r="Z4934" i="1"/>
  <c r="Z4933" i="1"/>
  <c r="Z4932" i="1"/>
  <c r="Z4931" i="1"/>
  <c r="Z4930" i="1"/>
  <c r="Z4929" i="1"/>
  <c r="Z4928" i="1"/>
  <c r="Z4927" i="1"/>
  <c r="Z4926" i="1"/>
  <c r="Z4925" i="1"/>
  <c r="Z4924" i="1"/>
  <c r="Z4923" i="1"/>
  <c r="Z4922" i="1"/>
  <c r="Z4921" i="1"/>
  <c r="Z4920" i="1"/>
  <c r="Z4919" i="1"/>
  <c r="Z4918" i="1"/>
  <c r="Z4917" i="1"/>
  <c r="Z4916" i="1"/>
  <c r="Z4915" i="1"/>
  <c r="Z4914" i="1"/>
  <c r="Z4913" i="1"/>
  <c r="Z4912" i="1"/>
  <c r="Z4911" i="1"/>
  <c r="Z4910" i="1"/>
  <c r="Z4909" i="1"/>
  <c r="Z4908" i="1"/>
  <c r="Z4907" i="1"/>
  <c r="Z4906" i="1"/>
  <c r="Z4905" i="1"/>
  <c r="Z4904" i="1"/>
  <c r="Z4903" i="1"/>
  <c r="Z4902" i="1"/>
  <c r="Z4901" i="1"/>
  <c r="Z4900" i="1"/>
  <c r="Z4899" i="1"/>
  <c r="Z4898" i="1"/>
  <c r="Z4897" i="1"/>
  <c r="Z4896" i="1"/>
  <c r="Z4895" i="1"/>
  <c r="Z4894" i="1"/>
  <c r="Z4893" i="1"/>
  <c r="Z4892" i="1"/>
  <c r="Z4891" i="1"/>
  <c r="Z4890" i="1"/>
  <c r="Z4889" i="1"/>
  <c r="Z4888" i="1"/>
  <c r="Z4887" i="1"/>
  <c r="Z4886" i="1"/>
  <c r="Z4885" i="1"/>
  <c r="Z4884" i="1"/>
  <c r="Z4883" i="1"/>
  <c r="Z4882" i="1"/>
  <c r="Z4881" i="1"/>
  <c r="Z4880" i="1"/>
  <c r="Z4879" i="1"/>
  <c r="Z4878" i="1"/>
  <c r="Z4877" i="1"/>
  <c r="Z4876" i="1"/>
  <c r="Z4875" i="1"/>
  <c r="Z4874" i="1"/>
  <c r="Z4873" i="1"/>
  <c r="Z4872" i="1"/>
  <c r="Z4871" i="1"/>
  <c r="Z4870" i="1"/>
  <c r="Z4869" i="1"/>
  <c r="Z4868" i="1"/>
  <c r="Z4867" i="1"/>
  <c r="Z4866" i="1"/>
  <c r="Z4865" i="1"/>
  <c r="Z4864" i="1"/>
  <c r="Z4863" i="1"/>
  <c r="Z4862" i="1"/>
  <c r="Z4861" i="1"/>
  <c r="Z4860" i="1"/>
  <c r="Z4859" i="1"/>
  <c r="Z4858" i="1"/>
  <c r="Z4857" i="1"/>
  <c r="Z4856" i="1"/>
  <c r="Z4855" i="1"/>
  <c r="Z4854" i="1"/>
  <c r="Z4853" i="1"/>
  <c r="Z4852" i="1"/>
  <c r="Z4851" i="1"/>
  <c r="Z4850" i="1"/>
  <c r="Z4849" i="1"/>
  <c r="Z4848" i="1"/>
  <c r="Z4847" i="1"/>
  <c r="Z4846" i="1"/>
  <c r="Z4845" i="1"/>
  <c r="Z4844" i="1"/>
  <c r="Z4843" i="1"/>
  <c r="Z4842" i="1"/>
  <c r="Z4841" i="1"/>
  <c r="Z4840" i="1"/>
  <c r="Z4839" i="1"/>
  <c r="Z4838" i="1"/>
  <c r="Z4837" i="1"/>
  <c r="Z4836" i="1"/>
  <c r="Z4835" i="1"/>
  <c r="Z4834" i="1"/>
  <c r="Z4833" i="1"/>
  <c r="Z4832" i="1"/>
  <c r="Z4831" i="1"/>
  <c r="Z4830" i="1"/>
  <c r="Z4829" i="1"/>
  <c r="Z4828" i="1"/>
  <c r="Z4827" i="1"/>
  <c r="Z4826" i="1"/>
  <c r="Z4825" i="1"/>
  <c r="Z4824" i="1"/>
  <c r="Z4823" i="1"/>
  <c r="Z4822" i="1"/>
  <c r="Z4821" i="1"/>
  <c r="Z4820" i="1"/>
  <c r="Z4819" i="1"/>
  <c r="Z4818" i="1"/>
  <c r="Z4817" i="1"/>
  <c r="Z4816" i="1"/>
  <c r="Z4815" i="1"/>
  <c r="Z4814" i="1"/>
  <c r="Z4813" i="1"/>
  <c r="Z4812" i="1"/>
  <c r="Z4811" i="1"/>
  <c r="Z4810" i="1"/>
  <c r="Z4809" i="1"/>
  <c r="Z4808" i="1"/>
  <c r="Z4807" i="1"/>
  <c r="Z4806" i="1"/>
  <c r="Z4805" i="1"/>
  <c r="Z4804" i="1"/>
  <c r="Z4803" i="1"/>
  <c r="Z4802" i="1"/>
  <c r="Z4801" i="1"/>
  <c r="Z4800" i="1"/>
  <c r="Z4799" i="1"/>
  <c r="Z4798" i="1"/>
  <c r="Z4797" i="1"/>
  <c r="Z4796" i="1"/>
  <c r="Z4795" i="1"/>
  <c r="Z4794" i="1"/>
  <c r="Z4793" i="1"/>
  <c r="Z4792" i="1"/>
  <c r="Z4791" i="1"/>
  <c r="Z4790" i="1"/>
  <c r="Z4789" i="1"/>
  <c r="Z4788" i="1"/>
  <c r="Z4787" i="1"/>
  <c r="Z4786" i="1"/>
  <c r="Z4785" i="1"/>
  <c r="Z4784" i="1"/>
  <c r="Z4783" i="1"/>
  <c r="Z4782" i="1"/>
  <c r="Z4781" i="1"/>
  <c r="Z4780" i="1"/>
  <c r="Z4779" i="1"/>
  <c r="Z4778" i="1"/>
  <c r="Z4777" i="1"/>
  <c r="Z4776" i="1"/>
  <c r="Z4775" i="1"/>
  <c r="Z4774" i="1"/>
  <c r="Z4773" i="1"/>
  <c r="Z4772" i="1"/>
  <c r="Z4771" i="1"/>
  <c r="Z4770" i="1"/>
  <c r="Z4769" i="1"/>
  <c r="Z4768" i="1"/>
  <c r="Z4767" i="1"/>
  <c r="Z4766" i="1"/>
  <c r="Z4765" i="1"/>
  <c r="Z4764" i="1"/>
  <c r="Z4763" i="1"/>
  <c r="Z4762" i="1"/>
  <c r="Z4761" i="1"/>
  <c r="Z4760" i="1"/>
  <c r="Z4759" i="1"/>
  <c r="Z4758" i="1"/>
  <c r="Z4757" i="1"/>
  <c r="Z4756" i="1"/>
  <c r="Z4755" i="1"/>
  <c r="Z4754" i="1"/>
  <c r="Z4753" i="1"/>
  <c r="Z4752" i="1"/>
  <c r="Z4751" i="1"/>
  <c r="Z4750" i="1"/>
  <c r="Z4749" i="1"/>
  <c r="Z4748" i="1"/>
  <c r="Z4747" i="1"/>
  <c r="Z4746" i="1"/>
  <c r="Z4745" i="1"/>
  <c r="Z4744" i="1"/>
  <c r="Z4743" i="1"/>
  <c r="Z4742" i="1"/>
  <c r="Z4741" i="1"/>
  <c r="Z4740" i="1"/>
  <c r="Z4739" i="1"/>
  <c r="Z4738" i="1"/>
  <c r="Z4737" i="1"/>
  <c r="Z4736" i="1"/>
  <c r="Z4735" i="1"/>
  <c r="Z4734" i="1"/>
  <c r="Z4733" i="1"/>
  <c r="Z4732" i="1"/>
  <c r="Z4731" i="1"/>
  <c r="Z4730" i="1"/>
  <c r="Z4729" i="1"/>
  <c r="Z4728" i="1"/>
  <c r="Z4727" i="1"/>
  <c r="Z4726" i="1"/>
  <c r="Z4725" i="1"/>
  <c r="Z4724" i="1"/>
  <c r="Z4723" i="1"/>
  <c r="Z4722" i="1"/>
  <c r="Z4721" i="1"/>
  <c r="Z4720" i="1"/>
  <c r="Z4719" i="1"/>
  <c r="Z4718" i="1"/>
  <c r="Z4717" i="1"/>
  <c r="Z4716" i="1"/>
  <c r="Z4715" i="1"/>
  <c r="Z4714" i="1"/>
  <c r="Z4713" i="1"/>
  <c r="Z4712" i="1"/>
  <c r="Z4711" i="1"/>
  <c r="Z4710" i="1"/>
  <c r="Z4709" i="1"/>
  <c r="Z4708" i="1"/>
  <c r="Z4707" i="1"/>
  <c r="Z4706" i="1"/>
  <c r="Z4705" i="1"/>
  <c r="Z4704" i="1"/>
  <c r="Z4703" i="1"/>
  <c r="Z4702" i="1"/>
  <c r="Z4701" i="1"/>
  <c r="Z4700" i="1"/>
  <c r="Z4699" i="1"/>
  <c r="Z4698" i="1"/>
  <c r="Z4697" i="1"/>
  <c r="Z4696" i="1"/>
  <c r="Z4695" i="1"/>
  <c r="Z4694" i="1"/>
  <c r="Z4693" i="1"/>
  <c r="Z4692" i="1"/>
  <c r="Z4691" i="1"/>
  <c r="Z4690" i="1"/>
  <c r="Z4689" i="1"/>
  <c r="Z4688" i="1"/>
  <c r="Z4687" i="1"/>
  <c r="Z4686" i="1"/>
  <c r="Z4685" i="1"/>
  <c r="Z4684" i="1"/>
  <c r="Z4683" i="1"/>
  <c r="Z4682" i="1"/>
  <c r="Z4681" i="1"/>
  <c r="Z4680" i="1"/>
  <c r="Z4679" i="1"/>
  <c r="Z4678" i="1"/>
  <c r="Z4677" i="1"/>
  <c r="Z4676" i="1"/>
  <c r="Z4675" i="1"/>
  <c r="Z4674" i="1"/>
  <c r="Z4673" i="1"/>
  <c r="Z4672" i="1"/>
  <c r="Z4671" i="1"/>
  <c r="Z4670" i="1"/>
  <c r="Z4669" i="1"/>
  <c r="Z4668" i="1"/>
  <c r="Z4667" i="1"/>
  <c r="Z4666" i="1"/>
  <c r="Z4665" i="1"/>
  <c r="Z4664" i="1"/>
  <c r="Z4663" i="1"/>
  <c r="Z4662" i="1"/>
  <c r="Z4661" i="1"/>
  <c r="Z4660" i="1"/>
  <c r="Z4659" i="1"/>
  <c r="Z4658" i="1"/>
  <c r="Z4657" i="1"/>
  <c r="Z4656" i="1"/>
  <c r="Z4655" i="1"/>
  <c r="Z4654" i="1"/>
  <c r="Z4653" i="1"/>
  <c r="Z4652" i="1"/>
  <c r="Z4651" i="1"/>
  <c r="Z4650" i="1"/>
  <c r="Z4649" i="1"/>
  <c r="Z4648" i="1"/>
  <c r="Z4647" i="1"/>
  <c r="Z4646" i="1"/>
  <c r="Z4645" i="1"/>
  <c r="Z4644" i="1"/>
  <c r="Z4643" i="1"/>
  <c r="Z4642" i="1"/>
  <c r="Z4641" i="1"/>
  <c r="Z4640" i="1"/>
  <c r="Z4639" i="1"/>
  <c r="Z4638" i="1"/>
  <c r="Z4637" i="1"/>
  <c r="Z4636" i="1"/>
  <c r="Z4635" i="1"/>
  <c r="Z4634" i="1"/>
  <c r="Z4633" i="1"/>
  <c r="Z4632" i="1"/>
  <c r="Z4631" i="1"/>
  <c r="Z4630" i="1"/>
  <c r="Z4629" i="1"/>
  <c r="Z4628" i="1"/>
  <c r="Z4627" i="1"/>
  <c r="Z4626" i="1"/>
  <c r="Z4625" i="1"/>
  <c r="Z4624" i="1"/>
  <c r="Z4623" i="1"/>
  <c r="Z4622" i="1"/>
  <c r="Z4621" i="1"/>
  <c r="Z4620" i="1"/>
  <c r="Z4619" i="1"/>
  <c r="Z4618" i="1"/>
  <c r="Z4617" i="1"/>
  <c r="Z4616" i="1"/>
  <c r="Z4615" i="1"/>
  <c r="Z4614" i="1"/>
  <c r="Z4613" i="1"/>
  <c r="Z4612" i="1"/>
  <c r="Z4611" i="1"/>
  <c r="Z4610" i="1"/>
  <c r="Z4609" i="1"/>
  <c r="Z4608" i="1"/>
  <c r="Z4607" i="1"/>
  <c r="Z4606" i="1"/>
  <c r="Z4605" i="1"/>
  <c r="Z4604" i="1"/>
  <c r="Z4603" i="1"/>
  <c r="Z4602" i="1"/>
  <c r="Z4601" i="1"/>
  <c r="Z4600" i="1"/>
  <c r="Z4599" i="1"/>
  <c r="Z4598" i="1"/>
  <c r="Z4597" i="1"/>
  <c r="Z4596" i="1"/>
  <c r="Z4595" i="1"/>
  <c r="Z4594" i="1"/>
  <c r="Z4593" i="1"/>
  <c r="Z4592" i="1"/>
  <c r="Z4591" i="1"/>
  <c r="Z4590" i="1"/>
  <c r="Z4589" i="1"/>
  <c r="Z4588" i="1"/>
  <c r="Z4587" i="1"/>
  <c r="Z4586" i="1"/>
  <c r="Z4585" i="1"/>
  <c r="Z4584" i="1"/>
  <c r="Z4583" i="1"/>
  <c r="Z4582" i="1"/>
  <c r="Z4581" i="1"/>
  <c r="Z4580" i="1"/>
  <c r="Z4579" i="1"/>
  <c r="Z4578" i="1"/>
  <c r="Z4577" i="1"/>
  <c r="Z4576" i="1"/>
  <c r="Z4575" i="1"/>
  <c r="Z4574" i="1"/>
  <c r="Z4573" i="1"/>
  <c r="Z4572" i="1"/>
  <c r="Z4571" i="1"/>
  <c r="Z4570" i="1"/>
  <c r="Z4569" i="1"/>
  <c r="Z4568" i="1"/>
  <c r="Z4567" i="1"/>
  <c r="Z4566" i="1"/>
  <c r="Z4565" i="1"/>
  <c r="Z4564" i="1"/>
  <c r="Z4563" i="1"/>
  <c r="Z4562" i="1"/>
  <c r="Z4561" i="1"/>
  <c r="Z4560" i="1"/>
  <c r="Z4559" i="1"/>
  <c r="Z4558" i="1"/>
  <c r="Z4557" i="1"/>
  <c r="Z4556" i="1"/>
  <c r="Z4555" i="1"/>
  <c r="Z4554" i="1"/>
  <c r="Z4553" i="1"/>
  <c r="Z4552" i="1"/>
  <c r="Z4551" i="1"/>
  <c r="Z4550" i="1"/>
  <c r="Z4549" i="1"/>
  <c r="Z4548" i="1"/>
  <c r="Z4547" i="1"/>
  <c r="Z4546" i="1"/>
  <c r="Z4545" i="1"/>
  <c r="Z4544" i="1"/>
  <c r="Z4543" i="1"/>
  <c r="Z4542" i="1"/>
  <c r="Z4541" i="1"/>
  <c r="Z4540" i="1"/>
  <c r="Z4539" i="1"/>
  <c r="Z4538" i="1"/>
  <c r="Z4537" i="1"/>
  <c r="Z4536" i="1"/>
  <c r="Z4535" i="1"/>
  <c r="Z4534" i="1"/>
  <c r="Z4533" i="1"/>
  <c r="Z4532" i="1"/>
  <c r="Z4531" i="1"/>
  <c r="Z4530" i="1"/>
  <c r="Z4529" i="1"/>
  <c r="Z4528" i="1"/>
  <c r="Z4527" i="1"/>
  <c r="Z4526" i="1"/>
  <c r="Z4525" i="1"/>
  <c r="Z4524" i="1"/>
  <c r="Z4523" i="1"/>
  <c r="Z4522" i="1"/>
  <c r="Z4521" i="1"/>
  <c r="Z4520" i="1"/>
  <c r="Z4519" i="1"/>
  <c r="Z4518" i="1"/>
  <c r="Z4517" i="1"/>
  <c r="Z4516" i="1"/>
  <c r="Z4515" i="1"/>
  <c r="Z4514" i="1"/>
  <c r="Z4513" i="1"/>
  <c r="Z4512" i="1"/>
  <c r="Z4511" i="1"/>
  <c r="Z4510" i="1"/>
  <c r="Z4509" i="1"/>
  <c r="Z4508" i="1"/>
  <c r="Z4507" i="1"/>
  <c r="Z4506" i="1"/>
  <c r="Z4505" i="1"/>
  <c r="Z4504" i="1"/>
  <c r="Z4503" i="1"/>
  <c r="Z4502" i="1"/>
  <c r="Z4501" i="1"/>
  <c r="Z4500" i="1"/>
  <c r="Z4499" i="1"/>
  <c r="Z4498" i="1"/>
  <c r="Z4497" i="1"/>
  <c r="Z4496" i="1"/>
  <c r="Z4495" i="1"/>
  <c r="Z4494" i="1"/>
  <c r="Z4493" i="1"/>
  <c r="Z4492" i="1"/>
  <c r="Z4491" i="1"/>
  <c r="Z4490" i="1"/>
  <c r="Z4489" i="1"/>
  <c r="Z4488" i="1"/>
  <c r="Z4487" i="1"/>
  <c r="Z4486" i="1"/>
  <c r="Z4485" i="1"/>
  <c r="Z4484" i="1"/>
  <c r="Z4483" i="1"/>
  <c r="Z4482" i="1"/>
  <c r="Z4481" i="1"/>
  <c r="Z4480" i="1"/>
  <c r="Z4479" i="1"/>
  <c r="Z4478" i="1"/>
  <c r="Z4477" i="1"/>
  <c r="Z4476" i="1"/>
  <c r="Z4475" i="1"/>
  <c r="Z4474" i="1"/>
  <c r="Z4473" i="1"/>
  <c r="Z4472" i="1"/>
  <c r="Z4471" i="1"/>
  <c r="Z4470" i="1"/>
  <c r="Z4469" i="1"/>
  <c r="Z4468" i="1"/>
  <c r="Z4467" i="1"/>
  <c r="Z4466" i="1"/>
  <c r="Z4465" i="1"/>
  <c r="Z4464" i="1"/>
  <c r="Z4463" i="1"/>
  <c r="Z4462" i="1"/>
  <c r="Z4461" i="1"/>
  <c r="Z4460" i="1"/>
  <c r="Z4459" i="1"/>
  <c r="Z4458" i="1"/>
  <c r="Z4457" i="1"/>
  <c r="Z4456" i="1"/>
  <c r="Z4455" i="1"/>
  <c r="Z4454" i="1"/>
  <c r="Z4453" i="1"/>
  <c r="Z4452" i="1"/>
  <c r="Z4451" i="1"/>
  <c r="Z4450" i="1"/>
  <c r="Z4449" i="1"/>
  <c r="Z4448" i="1"/>
  <c r="Z4447" i="1"/>
  <c r="Z4446" i="1"/>
  <c r="Z4445" i="1"/>
  <c r="Z4444" i="1"/>
  <c r="Z4443" i="1"/>
  <c r="Z4442" i="1"/>
  <c r="Z4441" i="1"/>
  <c r="Z4440" i="1"/>
  <c r="Z4439" i="1"/>
  <c r="Z4438" i="1"/>
  <c r="Z4437" i="1"/>
  <c r="Z4436" i="1"/>
  <c r="Z4435" i="1"/>
  <c r="Z4434" i="1"/>
  <c r="Z4433" i="1"/>
  <c r="Z4432" i="1"/>
  <c r="Z4431" i="1"/>
  <c r="Z4430" i="1"/>
  <c r="Z4429" i="1"/>
  <c r="Z4428" i="1"/>
  <c r="Z4427" i="1"/>
  <c r="Z4426" i="1"/>
  <c r="Z4425" i="1"/>
  <c r="Z4424" i="1"/>
  <c r="Z4423" i="1"/>
  <c r="Z4422" i="1"/>
  <c r="Z4421" i="1"/>
  <c r="Z4420" i="1"/>
  <c r="Z4419" i="1"/>
  <c r="Z4418" i="1"/>
  <c r="Z4417" i="1"/>
  <c r="Z4416" i="1"/>
  <c r="Z4415" i="1"/>
  <c r="Z4414" i="1"/>
  <c r="Z4413" i="1"/>
  <c r="Z4412" i="1"/>
  <c r="Z4411" i="1"/>
  <c r="Z4410" i="1"/>
  <c r="Z4409" i="1"/>
  <c r="Z4408" i="1"/>
  <c r="Z4407" i="1"/>
  <c r="Z4406" i="1"/>
  <c r="Z4405" i="1"/>
  <c r="Z4404" i="1"/>
  <c r="Z4403" i="1"/>
  <c r="Z4402" i="1"/>
  <c r="Z4401" i="1"/>
  <c r="Z4400" i="1"/>
  <c r="Z4399" i="1"/>
  <c r="Z4398" i="1"/>
  <c r="Z4397" i="1"/>
  <c r="Z4396" i="1"/>
  <c r="Z4395" i="1"/>
  <c r="Z4394" i="1"/>
  <c r="Z4393" i="1"/>
  <c r="Z4392" i="1"/>
  <c r="Z4391" i="1"/>
  <c r="Z4390" i="1"/>
  <c r="Z4389" i="1"/>
  <c r="Z4388" i="1"/>
  <c r="Z4387" i="1"/>
  <c r="Z4386" i="1"/>
  <c r="Z4385" i="1"/>
  <c r="Z4384" i="1"/>
  <c r="Z4383" i="1"/>
  <c r="Z4382" i="1"/>
  <c r="Z4381" i="1"/>
  <c r="Z4380" i="1"/>
  <c r="Z4379" i="1"/>
  <c r="Z4378" i="1"/>
  <c r="Z4377" i="1"/>
  <c r="Z4376" i="1"/>
  <c r="Z4375" i="1"/>
  <c r="Z4374" i="1"/>
  <c r="Z4373" i="1"/>
  <c r="Z4372" i="1"/>
  <c r="Z4371" i="1"/>
  <c r="Z4370" i="1"/>
  <c r="Z4369" i="1"/>
  <c r="Z4368" i="1"/>
  <c r="Z4367" i="1"/>
  <c r="Z4366" i="1"/>
  <c r="Z4365" i="1"/>
  <c r="Z4364" i="1"/>
  <c r="Z4363" i="1"/>
  <c r="Z4362" i="1"/>
  <c r="Z4361" i="1"/>
  <c r="Z4360" i="1"/>
  <c r="Z4359" i="1"/>
  <c r="Z4358" i="1"/>
  <c r="Z4357" i="1"/>
  <c r="Z4356" i="1"/>
  <c r="Z4355" i="1"/>
  <c r="Z4354" i="1"/>
  <c r="Z4353" i="1"/>
  <c r="Z4352" i="1"/>
  <c r="Z4351" i="1"/>
  <c r="Z4350" i="1"/>
  <c r="Z4349" i="1"/>
  <c r="Z4348" i="1"/>
  <c r="Z4347" i="1"/>
  <c r="Z4346" i="1"/>
  <c r="Z4345" i="1"/>
  <c r="Z4344" i="1"/>
  <c r="Z4343" i="1"/>
  <c r="Z4342" i="1"/>
  <c r="Z4341" i="1"/>
  <c r="Z4340" i="1"/>
  <c r="Z4339" i="1"/>
  <c r="Z4338" i="1"/>
  <c r="Z4337" i="1"/>
  <c r="Z4336" i="1"/>
  <c r="Z4335" i="1"/>
  <c r="Z4334" i="1"/>
  <c r="Z4333" i="1"/>
  <c r="Z4332" i="1"/>
  <c r="Z4331" i="1"/>
  <c r="Z4330" i="1"/>
  <c r="Z4329" i="1"/>
  <c r="Z4328" i="1"/>
  <c r="Z4327" i="1"/>
  <c r="Z4326" i="1"/>
  <c r="Z4325" i="1"/>
  <c r="Z4324" i="1"/>
  <c r="Z4323" i="1"/>
  <c r="Z4322" i="1"/>
  <c r="Z4321" i="1"/>
  <c r="Z4320" i="1"/>
  <c r="Z4319" i="1"/>
  <c r="Z4318" i="1"/>
  <c r="Z4317" i="1"/>
  <c r="Z4316" i="1"/>
  <c r="Z4315" i="1"/>
  <c r="Z4314" i="1"/>
  <c r="Z4313" i="1"/>
  <c r="Z4312" i="1"/>
  <c r="Z4311" i="1"/>
  <c r="Z4310" i="1"/>
  <c r="Z4309" i="1"/>
  <c r="Z4308" i="1"/>
  <c r="Z4307" i="1"/>
  <c r="Z4306" i="1"/>
  <c r="Z4305" i="1"/>
  <c r="Z4304" i="1"/>
  <c r="Z4303" i="1"/>
  <c r="Z4302" i="1"/>
  <c r="Z4301" i="1"/>
  <c r="Z4300" i="1"/>
  <c r="Z4299" i="1"/>
  <c r="Z4298" i="1"/>
  <c r="Z4297" i="1"/>
  <c r="Z4296" i="1"/>
  <c r="Z4295" i="1"/>
  <c r="Z4294" i="1"/>
  <c r="Z4293" i="1"/>
  <c r="Z4292" i="1"/>
  <c r="Z4291" i="1"/>
  <c r="Z4290" i="1"/>
  <c r="Z4289" i="1"/>
  <c r="Z4288" i="1"/>
  <c r="Z4287" i="1"/>
  <c r="Z4286" i="1"/>
  <c r="Z4285" i="1"/>
  <c r="Z4284" i="1"/>
  <c r="Z4283" i="1"/>
  <c r="Z4282" i="1"/>
  <c r="Z4281" i="1"/>
  <c r="Z4280" i="1"/>
  <c r="Z4279" i="1"/>
  <c r="Z4278" i="1"/>
  <c r="Z4277" i="1"/>
  <c r="Z4276" i="1"/>
  <c r="Z4275" i="1"/>
  <c r="Z4274" i="1"/>
  <c r="Z4273" i="1"/>
  <c r="Z4272" i="1"/>
  <c r="Z4271" i="1"/>
  <c r="Z4270" i="1"/>
  <c r="Z4269" i="1"/>
  <c r="Z4268" i="1"/>
  <c r="Z4267" i="1"/>
  <c r="Z4266" i="1"/>
  <c r="Z4265" i="1"/>
  <c r="Z4264" i="1"/>
  <c r="Z4263" i="1"/>
  <c r="Z4262" i="1"/>
  <c r="Z4261" i="1"/>
  <c r="Z4260" i="1"/>
  <c r="Z4259" i="1"/>
  <c r="Z4258" i="1"/>
  <c r="Z4257" i="1"/>
  <c r="Z4256" i="1"/>
  <c r="Z4255" i="1"/>
  <c r="Z4254" i="1"/>
  <c r="Z4253" i="1"/>
  <c r="Z4252" i="1"/>
  <c r="Z4251" i="1"/>
  <c r="Z4250" i="1"/>
  <c r="Z4249" i="1"/>
  <c r="Z4248" i="1"/>
  <c r="Z4247" i="1"/>
  <c r="Z4246" i="1"/>
  <c r="Z4245" i="1"/>
  <c r="Z4244" i="1"/>
  <c r="Z4243" i="1"/>
  <c r="Z4242" i="1"/>
  <c r="Z4241" i="1"/>
  <c r="Z4240" i="1"/>
  <c r="Z4239" i="1"/>
  <c r="Z4238" i="1"/>
  <c r="Z4237" i="1"/>
  <c r="Z4236" i="1"/>
  <c r="Z4235" i="1"/>
  <c r="Z4234" i="1"/>
  <c r="Z4233" i="1"/>
  <c r="Z4232" i="1"/>
  <c r="Z4231" i="1"/>
  <c r="Z4230" i="1"/>
  <c r="Z4229" i="1"/>
  <c r="Z4228" i="1"/>
  <c r="Z4227" i="1"/>
  <c r="Z4226" i="1"/>
  <c r="Z4225" i="1"/>
  <c r="Z4224" i="1"/>
  <c r="Z4223" i="1"/>
  <c r="Z4222" i="1"/>
  <c r="Z4221" i="1"/>
  <c r="Z4220" i="1"/>
  <c r="Z4219" i="1"/>
  <c r="Z4218" i="1"/>
  <c r="Z4217" i="1"/>
  <c r="Z4216" i="1"/>
  <c r="Z4215" i="1"/>
  <c r="Z4214" i="1"/>
  <c r="Z4213" i="1"/>
  <c r="Z4212" i="1"/>
  <c r="Z4211" i="1"/>
  <c r="Z4210" i="1"/>
  <c r="Z4209" i="1"/>
  <c r="Z4208" i="1"/>
  <c r="Z4207" i="1"/>
  <c r="Z4206" i="1"/>
  <c r="Z4205" i="1"/>
  <c r="Z4204" i="1"/>
  <c r="Z4203" i="1"/>
  <c r="Z4202" i="1"/>
  <c r="Z4201" i="1"/>
  <c r="Z4200" i="1"/>
  <c r="Z4199" i="1"/>
  <c r="Z4198" i="1"/>
  <c r="Z4197" i="1"/>
  <c r="Z4196" i="1"/>
  <c r="Z4195" i="1"/>
  <c r="Z4194" i="1"/>
  <c r="Z4193" i="1"/>
  <c r="Z4192" i="1"/>
  <c r="Z4191" i="1"/>
  <c r="Z4190" i="1"/>
  <c r="Z4189" i="1"/>
  <c r="Z4188" i="1"/>
  <c r="Z4187" i="1"/>
  <c r="Z4186" i="1"/>
  <c r="Z4185" i="1"/>
  <c r="Z4184" i="1"/>
  <c r="Z4183" i="1"/>
  <c r="Z4182" i="1"/>
  <c r="Z4181" i="1"/>
  <c r="Z4180" i="1"/>
  <c r="Z4179" i="1"/>
  <c r="Z4178" i="1"/>
  <c r="Z4177" i="1"/>
  <c r="Z4176" i="1"/>
  <c r="Z4175" i="1"/>
  <c r="Z4174" i="1"/>
  <c r="Z4173" i="1"/>
  <c r="Z4172" i="1"/>
  <c r="Z4171" i="1"/>
  <c r="Z4170" i="1"/>
  <c r="Z4169" i="1"/>
  <c r="Z4168" i="1"/>
  <c r="Z4167" i="1"/>
  <c r="Z4166" i="1"/>
  <c r="Z4165" i="1"/>
  <c r="Z4164" i="1"/>
  <c r="Z4163" i="1"/>
  <c r="Z4162" i="1"/>
  <c r="Z4161" i="1"/>
  <c r="Z4160" i="1"/>
  <c r="Z4159" i="1"/>
  <c r="Z4158" i="1"/>
  <c r="Z4157" i="1"/>
  <c r="Z4156" i="1"/>
  <c r="Z4155" i="1"/>
  <c r="Z4154" i="1"/>
  <c r="Z4153" i="1"/>
  <c r="Z4152" i="1"/>
  <c r="Z4151" i="1"/>
  <c r="Z4150" i="1"/>
  <c r="Z4149" i="1"/>
  <c r="Z4148" i="1"/>
  <c r="Z4147" i="1"/>
  <c r="Z4146" i="1"/>
  <c r="Z4145" i="1"/>
  <c r="Z4144" i="1"/>
  <c r="Z4143" i="1"/>
  <c r="Z4142" i="1"/>
  <c r="Z4141" i="1"/>
  <c r="Z4140" i="1"/>
  <c r="Z4139" i="1"/>
  <c r="Z4138" i="1"/>
  <c r="Z4137" i="1"/>
  <c r="Z4136" i="1"/>
  <c r="Z4135" i="1"/>
  <c r="Z4134" i="1"/>
  <c r="Z4133" i="1"/>
  <c r="Z4132" i="1"/>
  <c r="Z4131" i="1"/>
  <c r="Z4130" i="1"/>
  <c r="Z4129" i="1"/>
  <c r="Z4128" i="1"/>
  <c r="Z4127" i="1"/>
  <c r="Z4126" i="1"/>
  <c r="Z4125" i="1"/>
  <c r="Z4124" i="1"/>
  <c r="Z4123" i="1"/>
  <c r="Z4122" i="1"/>
  <c r="Z4121" i="1"/>
  <c r="Z4120" i="1"/>
  <c r="Z4119" i="1"/>
  <c r="Z4118" i="1"/>
  <c r="Z4117" i="1"/>
  <c r="Z4116" i="1"/>
  <c r="Z4115" i="1"/>
  <c r="Z4114" i="1"/>
  <c r="Z4113" i="1"/>
  <c r="Z4112" i="1"/>
  <c r="Z4111" i="1"/>
  <c r="Z4110" i="1"/>
  <c r="Z4109" i="1"/>
  <c r="Z4108" i="1"/>
  <c r="Z4107" i="1"/>
  <c r="Z4106" i="1"/>
  <c r="Z4105" i="1"/>
  <c r="Z4104" i="1"/>
  <c r="Z4103" i="1"/>
  <c r="Z4102" i="1"/>
  <c r="Z4101" i="1"/>
  <c r="Z4100" i="1"/>
  <c r="Z4099" i="1"/>
  <c r="Z4098" i="1"/>
  <c r="Z4097" i="1"/>
  <c r="Z4096" i="1"/>
  <c r="Z4095" i="1"/>
  <c r="Z4094" i="1"/>
  <c r="Z4093" i="1"/>
  <c r="Z4092" i="1"/>
  <c r="Z4091" i="1"/>
  <c r="Z4090" i="1"/>
  <c r="Z4089" i="1"/>
  <c r="Z4088" i="1"/>
  <c r="Z4087" i="1"/>
  <c r="Z4086" i="1"/>
  <c r="Z4085" i="1"/>
  <c r="Z4084" i="1"/>
  <c r="Z4083" i="1"/>
  <c r="Z4082" i="1"/>
  <c r="Z4081" i="1"/>
  <c r="Z4080" i="1"/>
  <c r="Z4079" i="1"/>
  <c r="Z4078" i="1"/>
  <c r="Z4077" i="1"/>
  <c r="Z4076" i="1"/>
  <c r="Z4075" i="1"/>
  <c r="Z4074" i="1"/>
  <c r="Z4073" i="1"/>
  <c r="Z4072" i="1"/>
  <c r="Z4071" i="1"/>
  <c r="Z4070" i="1"/>
  <c r="Z4069" i="1"/>
  <c r="Z4068" i="1"/>
  <c r="Z4067" i="1"/>
  <c r="Z4066" i="1"/>
  <c r="Z4065" i="1"/>
  <c r="Z4064" i="1"/>
  <c r="Z4063" i="1"/>
  <c r="Z4062" i="1"/>
  <c r="Z4061" i="1"/>
  <c r="Z4060" i="1"/>
  <c r="Z4059" i="1"/>
  <c r="Z4058" i="1"/>
  <c r="Z4057" i="1"/>
  <c r="Z4056" i="1"/>
  <c r="Z4055" i="1"/>
  <c r="Z4054" i="1"/>
  <c r="Z4053" i="1"/>
  <c r="Z4052" i="1"/>
  <c r="Z4051" i="1"/>
  <c r="Z4050" i="1"/>
  <c r="Z4049" i="1"/>
  <c r="Z4048" i="1"/>
  <c r="Z4047" i="1"/>
  <c r="Z4046" i="1"/>
  <c r="Z4045" i="1"/>
  <c r="Z4044" i="1"/>
  <c r="Z4043" i="1"/>
  <c r="Z4042" i="1"/>
  <c r="Z4041" i="1"/>
  <c r="Z4040" i="1"/>
  <c r="Z4039" i="1"/>
  <c r="Z4038" i="1"/>
  <c r="Z4037" i="1"/>
  <c r="Z4036" i="1"/>
  <c r="Z4035" i="1"/>
  <c r="Z4034" i="1"/>
  <c r="Z4033" i="1"/>
  <c r="Z4032" i="1"/>
  <c r="Z4031" i="1"/>
  <c r="Z4030" i="1"/>
  <c r="Z4029" i="1"/>
  <c r="Z4028" i="1"/>
  <c r="Z4027" i="1"/>
  <c r="Z4026" i="1"/>
  <c r="Z4025" i="1"/>
  <c r="Z4024" i="1"/>
  <c r="Z4023" i="1"/>
  <c r="Z4022" i="1"/>
  <c r="Z4021" i="1"/>
  <c r="Z4020" i="1"/>
  <c r="Z4019" i="1"/>
  <c r="Z4018" i="1"/>
  <c r="Z4017" i="1"/>
  <c r="Z4016" i="1"/>
  <c r="Z4015" i="1"/>
  <c r="Z4014" i="1"/>
  <c r="Z4013" i="1"/>
  <c r="Z4012" i="1"/>
  <c r="Z4011" i="1"/>
  <c r="Z4010" i="1"/>
  <c r="Z4009" i="1"/>
  <c r="Z4008" i="1"/>
  <c r="Z4007" i="1"/>
  <c r="Z4006" i="1"/>
  <c r="Z4005" i="1"/>
  <c r="Z4004" i="1"/>
  <c r="Z4003" i="1"/>
  <c r="Z4002" i="1"/>
  <c r="Z4001" i="1"/>
  <c r="Z4000" i="1"/>
  <c r="Z3999" i="1"/>
  <c r="Z3998" i="1"/>
  <c r="Z3997" i="1"/>
  <c r="Z3996" i="1"/>
  <c r="Z3995" i="1"/>
  <c r="Z3994" i="1"/>
  <c r="Z3993" i="1"/>
  <c r="Z3992" i="1"/>
  <c r="Z3991" i="1"/>
  <c r="Z3990" i="1"/>
  <c r="Z3989" i="1"/>
  <c r="Z3988" i="1"/>
  <c r="Z3987" i="1"/>
  <c r="Z3986" i="1"/>
  <c r="Z3985" i="1"/>
  <c r="Z3984" i="1"/>
  <c r="Z3983" i="1"/>
  <c r="Z3982" i="1"/>
  <c r="Z3981" i="1"/>
  <c r="Z3980" i="1"/>
  <c r="Z3979" i="1"/>
  <c r="Z3978" i="1"/>
  <c r="Z3977" i="1"/>
  <c r="Z3976" i="1"/>
  <c r="Z3975" i="1"/>
  <c r="Z3974" i="1"/>
  <c r="Z3973" i="1"/>
  <c r="Z3972" i="1"/>
  <c r="Z3971" i="1"/>
  <c r="Z3970" i="1"/>
  <c r="Z3969" i="1"/>
  <c r="Z3968" i="1"/>
  <c r="Z3967" i="1"/>
  <c r="Z3966" i="1"/>
  <c r="Z3965" i="1"/>
  <c r="Z3964" i="1"/>
  <c r="Z3963" i="1"/>
  <c r="Z3962" i="1"/>
  <c r="Z3961" i="1"/>
  <c r="Z3960" i="1"/>
  <c r="Z3959" i="1"/>
  <c r="Z3958" i="1"/>
  <c r="Z3957" i="1"/>
  <c r="Z3956" i="1"/>
  <c r="Z3955" i="1"/>
  <c r="Z3954" i="1"/>
  <c r="Z3953" i="1"/>
  <c r="Z3952" i="1"/>
  <c r="Z3951" i="1"/>
  <c r="Z3950" i="1"/>
  <c r="Z3949" i="1"/>
  <c r="Z3948" i="1"/>
  <c r="Z3947" i="1"/>
  <c r="Z3946" i="1"/>
  <c r="Z3945" i="1"/>
  <c r="Z3944" i="1"/>
  <c r="Z3943" i="1"/>
  <c r="Z3942" i="1"/>
  <c r="Z3941" i="1"/>
  <c r="Z3940" i="1"/>
  <c r="Z3939" i="1"/>
  <c r="Z3938" i="1"/>
  <c r="Z3937" i="1"/>
  <c r="Z3936" i="1"/>
  <c r="Z3935" i="1"/>
  <c r="Z3934" i="1"/>
  <c r="Z3933" i="1"/>
  <c r="Z3932" i="1"/>
  <c r="Z3931" i="1"/>
  <c r="Z3930" i="1"/>
  <c r="Z3929" i="1"/>
  <c r="Z3928" i="1"/>
  <c r="Z3927" i="1"/>
  <c r="Z3926" i="1"/>
  <c r="Z3925" i="1"/>
  <c r="Z3924" i="1"/>
  <c r="Z3923" i="1"/>
  <c r="Z3922" i="1"/>
  <c r="Z3921" i="1"/>
  <c r="Z3920" i="1"/>
  <c r="Z3919" i="1"/>
  <c r="Z3918" i="1"/>
  <c r="Z3917" i="1"/>
  <c r="Z3916" i="1"/>
  <c r="Z3915" i="1"/>
  <c r="Z3914" i="1"/>
  <c r="Z3913" i="1"/>
  <c r="Z3912" i="1"/>
  <c r="Z3911" i="1"/>
  <c r="Z3910" i="1"/>
  <c r="Z3909" i="1"/>
  <c r="Z3908" i="1"/>
  <c r="Z3907" i="1"/>
  <c r="Z3906" i="1"/>
  <c r="Z3905" i="1"/>
  <c r="Z3904" i="1"/>
  <c r="Z3903" i="1"/>
  <c r="Z3902" i="1"/>
  <c r="Z3901" i="1"/>
  <c r="Z3900" i="1"/>
  <c r="Z3899" i="1"/>
  <c r="Z3898" i="1"/>
  <c r="Z3897" i="1"/>
  <c r="Z3896" i="1"/>
  <c r="Z3895" i="1"/>
  <c r="Z3894" i="1"/>
  <c r="Z3893" i="1"/>
  <c r="Z3892" i="1"/>
  <c r="Z3891" i="1"/>
  <c r="Z3890" i="1"/>
  <c r="Z3889" i="1"/>
  <c r="Z3888" i="1"/>
  <c r="Z3887" i="1"/>
  <c r="Z3886" i="1"/>
  <c r="Z3885" i="1"/>
  <c r="Z3884" i="1"/>
  <c r="Z3883" i="1"/>
  <c r="Z3882" i="1"/>
  <c r="Z3881" i="1"/>
  <c r="Z3880" i="1"/>
  <c r="Z3879" i="1"/>
  <c r="Z3878" i="1"/>
  <c r="Z3877" i="1"/>
  <c r="Z3876" i="1"/>
  <c r="Z3875" i="1"/>
  <c r="Z3874" i="1"/>
  <c r="Z3873" i="1"/>
  <c r="Z3872" i="1"/>
  <c r="Z3871" i="1"/>
  <c r="Z3870" i="1"/>
  <c r="Z3869" i="1"/>
  <c r="Z3868" i="1"/>
  <c r="Z3867" i="1"/>
  <c r="Z3866" i="1"/>
  <c r="Z3865" i="1"/>
  <c r="Z3864" i="1"/>
  <c r="Z3863" i="1"/>
  <c r="Z3862" i="1"/>
  <c r="Z3861" i="1"/>
  <c r="Z3860" i="1"/>
  <c r="Z3859" i="1"/>
  <c r="Z3858" i="1"/>
  <c r="Z3857" i="1"/>
  <c r="Z3856" i="1"/>
  <c r="Z3855" i="1"/>
  <c r="Z3854" i="1"/>
  <c r="Z3853" i="1"/>
  <c r="Z3852" i="1"/>
  <c r="Z3851" i="1"/>
  <c r="Z3850" i="1"/>
  <c r="Z3849" i="1"/>
  <c r="Z3848" i="1"/>
  <c r="Z3847" i="1"/>
  <c r="Z3846" i="1"/>
  <c r="Z3845" i="1"/>
  <c r="Z3844" i="1"/>
  <c r="Z3843" i="1"/>
  <c r="Z3842" i="1"/>
  <c r="Z3841" i="1"/>
  <c r="Z3840" i="1"/>
  <c r="Z3839" i="1"/>
  <c r="Z3838" i="1"/>
  <c r="Z3837" i="1"/>
  <c r="Z3836" i="1"/>
  <c r="Z3835" i="1"/>
  <c r="Z3834" i="1"/>
  <c r="Z3833" i="1"/>
  <c r="Z3832" i="1"/>
  <c r="Z3831" i="1"/>
  <c r="Z3830" i="1"/>
  <c r="Z3829" i="1"/>
  <c r="Z3828" i="1"/>
  <c r="Z3827" i="1"/>
  <c r="Z3826" i="1"/>
  <c r="Z3825" i="1"/>
  <c r="Z3824" i="1"/>
  <c r="Z3823" i="1"/>
  <c r="Z3822" i="1"/>
  <c r="Z3821" i="1"/>
  <c r="Z3820" i="1"/>
  <c r="Z3819" i="1"/>
  <c r="Z3818" i="1"/>
  <c r="Z3817" i="1"/>
  <c r="Z3816" i="1"/>
  <c r="Z3815" i="1"/>
  <c r="Z3814" i="1"/>
  <c r="Z3813" i="1"/>
  <c r="Z3812" i="1"/>
  <c r="Z3811" i="1"/>
  <c r="Z3810" i="1"/>
  <c r="Z3809" i="1"/>
  <c r="Z3808" i="1"/>
  <c r="Z3807" i="1"/>
  <c r="Z3806" i="1"/>
  <c r="Z3805" i="1"/>
  <c r="Z3804" i="1"/>
  <c r="Z3803" i="1"/>
  <c r="Z3802" i="1"/>
  <c r="Z3801" i="1"/>
  <c r="Z3800" i="1"/>
  <c r="Z3799" i="1"/>
  <c r="Z3798" i="1"/>
  <c r="Z3797" i="1"/>
  <c r="Z3796" i="1"/>
  <c r="Z3795" i="1"/>
  <c r="Z3794" i="1"/>
  <c r="Z3793" i="1"/>
  <c r="Z3792" i="1"/>
  <c r="Z3791" i="1"/>
  <c r="Z3790" i="1"/>
  <c r="Z3789" i="1"/>
  <c r="Z3788" i="1"/>
  <c r="Z3787" i="1"/>
  <c r="Z3786" i="1"/>
  <c r="Z3785" i="1"/>
  <c r="Z3784" i="1"/>
  <c r="Z3783" i="1"/>
  <c r="Z3782" i="1"/>
  <c r="Z3781" i="1"/>
  <c r="Z3780" i="1"/>
  <c r="Z3779" i="1"/>
  <c r="Z3778" i="1"/>
  <c r="Z3777" i="1"/>
  <c r="Z3776" i="1"/>
  <c r="Z3775" i="1"/>
  <c r="Z3774" i="1"/>
  <c r="Z3773" i="1"/>
  <c r="Z3772" i="1"/>
  <c r="Z3771" i="1"/>
  <c r="Z3770" i="1"/>
  <c r="Z3769" i="1"/>
  <c r="Z3768" i="1"/>
  <c r="Z3767" i="1"/>
  <c r="Z3766" i="1"/>
  <c r="Z3765" i="1"/>
  <c r="Z3764" i="1"/>
  <c r="Z3763" i="1"/>
  <c r="Z3762" i="1"/>
  <c r="Z3761" i="1"/>
  <c r="Z3760" i="1"/>
  <c r="Z3759" i="1"/>
  <c r="Z3758" i="1"/>
  <c r="Z3757" i="1"/>
  <c r="Z3756" i="1"/>
  <c r="Z3755" i="1"/>
  <c r="Z3754" i="1"/>
  <c r="Z3753" i="1"/>
  <c r="Z3752" i="1"/>
  <c r="Z3751" i="1"/>
  <c r="Z3750" i="1"/>
  <c r="Z3749" i="1"/>
  <c r="Z3748" i="1"/>
  <c r="Z3747" i="1"/>
  <c r="Z3746" i="1"/>
  <c r="Z3745" i="1"/>
  <c r="Z3744" i="1"/>
  <c r="Z3743" i="1"/>
  <c r="Z3742" i="1"/>
  <c r="Z3741" i="1"/>
  <c r="Z3740" i="1"/>
  <c r="Z3739" i="1"/>
  <c r="Z3738" i="1"/>
  <c r="Z3737" i="1"/>
  <c r="Z3736" i="1"/>
  <c r="Z3735" i="1"/>
  <c r="Z3734" i="1"/>
  <c r="Z3733" i="1"/>
  <c r="Z3732" i="1"/>
  <c r="Z3731" i="1"/>
  <c r="Z3730" i="1"/>
  <c r="Z3729" i="1"/>
  <c r="Z3728" i="1"/>
  <c r="Z3727" i="1"/>
  <c r="Z3726" i="1"/>
  <c r="Z3725" i="1"/>
  <c r="Z3724" i="1"/>
  <c r="Z3723" i="1"/>
  <c r="Z3722" i="1"/>
  <c r="Z3721" i="1"/>
  <c r="Z3720" i="1"/>
  <c r="Z3719" i="1"/>
  <c r="Z3718" i="1"/>
  <c r="Z3717" i="1"/>
  <c r="Z3716" i="1"/>
  <c r="Z3715" i="1"/>
  <c r="Z3714" i="1"/>
  <c r="Z3713" i="1"/>
  <c r="Z3712" i="1"/>
  <c r="Z3711" i="1"/>
  <c r="Z3710" i="1"/>
  <c r="Z3709" i="1"/>
  <c r="Z3708" i="1"/>
  <c r="Z3707" i="1"/>
  <c r="Z3706" i="1"/>
  <c r="Z3705" i="1"/>
  <c r="Z3704" i="1"/>
  <c r="Z3703" i="1"/>
  <c r="Z3702" i="1"/>
  <c r="Z3701" i="1"/>
  <c r="Z3700" i="1"/>
  <c r="Z3699" i="1"/>
  <c r="Z3698" i="1"/>
  <c r="Z3697" i="1"/>
  <c r="Z3696" i="1"/>
  <c r="Z3695" i="1"/>
  <c r="Z3694" i="1"/>
  <c r="Z3693" i="1"/>
  <c r="Z3692" i="1"/>
  <c r="Z3691" i="1"/>
  <c r="Z3690" i="1"/>
  <c r="Z3689" i="1"/>
  <c r="Z3688" i="1"/>
  <c r="Z3687" i="1"/>
  <c r="Z3686" i="1"/>
  <c r="Z3685" i="1"/>
  <c r="Z3684" i="1"/>
  <c r="Z3683" i="1"/>
  <c r="Z3682" i="1"/>
  <c r="Z3681" i="1"/>
  <c r="Z3680" i="1"/>
  <c r="Z3679" i="1"/>
  <c r="Z3678" i="1"/>
  <c r="Z3677" i="1"/>
  <c r="Z3676" i="1"/>
  <c r="Z3675" i="1"/>
  <c r="Z3674" i="1"/>
  <c r="Z3673" i="1"/>
  <c r="Z3672" i="1"/>
  <c r="Z3671" i="1"/>
  <c r="Z3670" i="1"/>
  <c r="Z3669" i="1"/>
  <c r="Z3668" i="1"/>
  <c r="Z3667" i="1"/>
  <c r="Z3666" i="1"/>
  <c r="Z3665" i="1"/>
  <c r="Z3664" i="1"/>
  <c r="Z3663" i="1"/>
  <c r="Z3662" i="1"/>
  <c r="Z3661" i="1"/>
  <c r="Z3660" i="1"/>
  <c r="Z3659" i="1"/>
  <c r="Z3658" i="1"/>
  <c r="Z3657" i="1"/>
  <c r="Z3656" i="1"/>
  <c r="Z3655" i="1"/>
  <c r="Z3654" i="1"/>
  <c r="Z3653" i="1"/>
  <c r="Z3652" i="1"/>
  <c r="Z3651" i="1"/>
  <c r="Z3650" i="1"/>
  <c r="Z3649" i="1"/>
  <c r="Z3648" i="1"/>
  <c r="Z3647" i="1"/>
  <c r="Z3646" i="1"/>
  <c r="Z3645" i="1"/>
  <c r="Z3644" i="1"/>
  <c r="Z3643" i="1"/>
  <c r="Z3642" i="1"/>
  <c r="Z3641" i="1"/>
  <c r="Z3640" i="1"/>
  <c r="Z3639" i="1"/>
  <c r="Z3638" i="1"/>
  <c r="Z3637" i="1"/>
  <c r="Z3636" i="1"/>
  <c r="Z3635" i="1"/>
  <c r="Z3634" i="1"/>
  <c r="Z3633" i="1"/>
  <c r="Z3632" i="1"/>
  <c r="Z3631" i="1"/>
  <c r="Z3630" i="1"/>
  <c r="Z3629" i="1"/>
  <c r="Z3628" i="1"/>
  <c r="Z3627" i="1"/>
  <c r="Z3626" i="1"/>
  <c r="Z3625" i="1"/>
  <c r="Z3624" i="1"/>
  <c r="Z3623" i="1"/>
  <c r="Z3622" i="1"/>
  <c r="Z3621" i="1"/>
  <c r="Z3620" i="1"/>
  <c r="Z3619" i="1"/>
  <c r="Z3618" i="1"/>
  <c r="Z3617" i="1"/>
  <c r="Z3616" i="1"/>
  <c r="Z3615" i="1"/>
  <c r="Z3614" i="1"/>
  <c r="Z3613" i="1"/>
  <c r="Z3612" i="1"/>
  <c r="Z3611" i="1"/>
  <c r="Z3610" i="1"/>
  <c r="Z3609" i="1"/>
  <c r="Z3608" i="1"/>
  <c r="Z3607" i="1"/>
  <c r="Z3606" i="1"/>
  <c r="Z3605" i="1"/>
  <c r="Z3604" i="1"/>
  <c r="Z3603" i="1"/>
  <c r="Z3602" i="1"/>
  <c r="Z3601" i="1"/>
  <c r="Z3600" i="1"/>
  <c r="Z3599" i="1"/>
  <c r="Z3598" i="1"/>
  <c r="Z3597" i="1"/>
  <c r="Z3596" i="1"/>
  <c r="Z3595" i="1"/>
  <c r="Z3594" i="1"/>
  <c r="Z3593" i="1"/>
  <c r="Z3592" i="1"/>
  <c r="Z3591" i="1"/>
  <c r="Z3590" i="1"/>
  <c r="Z3589" i="1"/>
  <c r="Z3588" i="1"/>
  <c r="Z3587" i="1"/>
  <c r="Z3586" i="1"/>
  <c r="Z3585" i="1"/>
  <c r="Z3584" i="1"/>
  <c r="Z3583" i="1"/>
  <c r="Z3582" i="1"/>
  <c r="Z3581" i="1"/>
  <c r="Z3580" i="1"/>
  <c r="Z3579" i="1"/>
  <c r="Z3578" i="1"/>
  <c r="Z3577" i="1"/>
  <c r="Z3576" i="1"/>
  <c r="Z3575" i="1"/>
  <c r="Z3574" i="1"/>
  <c r="Z3573" i="1"/>
  <c r="Z3572" i="1"/>
  <c r="Z3571" i="1"/>
  <c r="Z3570" i="1"/>
  <c r="Z3569" i="1"/>
  <c r="Z3568" i="1"/>
  <c r="Z3567" i="1"/>
  <c r="Z3566" i="1"/>
  <c r="Z3565" i="1"/>
  <c r="Z3564" i="1"/>
  <c r="Z3563" i="1"/>
  <c r="Z3562" i="1"/>
  <c r="Z3561" i="1"/>
  <c r="Z3560" i="1"/>
  <c r="Z3559" i="1"/>
  <c r="Z3558" i="1"/>
  <c r="Z3557" i="1"/>
  <c r="Z3556" i="1"/>
  <c r="Z3555" i="1"/>
  <c r="Z3554" i="1"/>
  <c r="Z3553" i="1"/>
  <c r="Z3552" i="1"/>
  <c r="Z3551" i="1"/>
  <c r="Z3550" i="1"/>
  <c r="Z3549" i="1"/>
  <c r="Z3548" i="1"/>
  <c r="Z3547" i="1"/>
  <c r="Z3546" i="1"/>
  <c r="Z3545" i="1"/>
  <c r="Z3544" i="1"/>
  <c r="Z3543" i="1"/>
  <c r="Z3542" i="1"/>
  <c r="Z3541" i="1"/>
  <c r="Z3540" i="1"/>
  <c r="Z3539" i="1"/>
  <c r="Z3538" i="1"/>
  <c r="Z3537" i="1"/>
  <c r="Z3536" i="1"/>
  <c r="Z3535" i="1"/>
  <c r="Z3534" i="1"/>
  <c r="Z3533" i="1"/>
  <c r="Z3532" i="1"/>
  <c r="Z3531" i="1"/>
  <c r="Z3530" i="1"/>
  <c r="Z3529" i="1"/>
  <c r="Z3528" i="1"/>
  <c r="Z3527" i="1"/>
  <c r="Z3526" i="1"/>
  <c r="Z3525" i="1"/>
  <c r="Z3524" i="1"/>
  <c r="Z3523" i="1"/>
  <c r="Z3522" i="1"/>
  <c r="Z3521" i="1"/>
  <c r="Z3520" i="1"/>
  <c r="Z3519" i="1"/>
  <c r="Z3518" i="1"/>
  <c r="Z3517" i="1"/>
  <c r="Z3516" i="1"/>
  <c r="Z3515" i="1"/>
  <c r="Z3514" i="1"/>
  <c r="Z3513" i="1"/>
  <c r="Z3512" i="1"/>
  <c r="Z3511" i="1"/>
  <c r="Z3510" i="1"/>
  <c r="Z3509" i="1"/>
  <c r="Z3508" i="1"/>
  <c r="Z3507" i="1"/>
  <c r="Z3506" i="1"/>
  <c r="Z3505" i="1"/>
  <c r="Z3504" i="1"/>
  <c r="Z3503" i="1"/>
  <c r="Z3502" i="1"/>
  <c r="Z3501" i="1"/>
  <c r="Z3500" i="1"/>
  <c r="Z3499" i="1"/>
  <c r="Z3498" i="1"/>
  <c r="Z3497" i="1"/>
  <c r="Z3496" i="1"/>
  <c r="Z3495" i="1"/>
  <c r="Z3494" i="1"/>
  <c r="Z3493" i="1"/>
  <c r="Z3492" i="1"/>
  <c r="Z3491" i="1"/>
  <c r="Z3490" i="1"/>
  <c r="Z3489" i="1"/>
  <c r="Z3488" i="1"/>
  <c r="Z3487" i="1"/>
  <c r="Z3486" i="1"/>
  <c r="Z3485" i="1"/>
  <c r="Z3484" i="1"/>
  <c r="Z3483" i="1"/>
  <c r="Z3482" i="1"/>
  <c r="Z3481" i="1"/>
  <c r="Z3480" i="1"/>
  <c r="Z3479" i="1"/>
  <c r="Z3478" i="1"/>
  <c r="Z3477" i="1"/>
  <c r="Z3476" i="1"/>
  <c r="Z3475" i="1"/>
  <c r="Z3474" i="1"/>
  <c r="Z3473" i="1"/>
  <c r="Z3472" i="1"/>
  <c r="Z3471" i="1"/>
  <c r="Z3470" i="1"/>
  <c r="Z3469" i="1"/>
  <c r="Z3468" i="1"/>
  <c r="Z3467" i="1"/>
  <c r="Z3466" i="1"/>
  <c r="Z3465" i="1"/>
  <c r="Z3464" i="1"/>
  <c r="Z3463" i="1"/>
  <c r="Z3462" i="1"/>
  <c r="Z3461" i="1"/>
  <c r="Z3460" i="1"/>
  <c r="Z3459" i="1"/>
  <c r="Z3458" i="1"/>
  <c r="Z3457" i="1"/>
  <c r="Z3456" i="1"/>
  <c r="Z3455" i="1"/>
  <c r="Z3454" i="1"/>
  <c r="Z3453" i="1"/>
  <c r="Z3452" i="1"/>
  <c r="Z3451" i="1"/>
  <c r="Z3450" i="1"/>
  <c r="Z3449" i="1"/>
  <c r="Z3448" i="1"/>
  <c r="Z3447" i="1"/>
  <c r="Z3446" i="1"/>
  <c r="Z3445" i="1"/>
  <c r="Z3444" i="1"/>
  <c r="Z3443" i="1"/>
  <c r="Z3442" i="1"/>
  <c r="Z3441" i="1"/>
  <c r="Z3440" i="1"/>
  <c r="Z3439" i="1"/>
  <c r="Z3438" i="1"/>
  <c r="Z3437" i="1"/>
  <c r="Z3436" i="1"/>
  <c r="Z3435" i="1"/>
  <c r="Z3434" i="1"/>
  <c r="Z3433" i="1"/>
  <c r="Z3432" i="1"/>
  <c r="Z3431" i="1"/>
  <c r="Z3430" i="1"/>
  <c r="Z3429" i="1"/>
  <c r="Z3428" i="1"/>
  <c r="Z3427" i="1"/>
  <c r="Z3426" i="1"/>
  <c r="Z3425" i="1"/>
  <c r="Z3424" i="1"/>
  <c r="Z3423" i="1"/>
  <c r="Z3422" i="1"/>
  <c r="Z3421" i="1"/>
  <c r="Z3420" i="1"/>
  <c r="Z3419" i="1"/>
  <c r="Z3418" i="1"/>
  <c r="Z3417" i="1"/>
  <c r="Z3416" i="1"/>
  <c r="Z3415" i="1"/>
  <c r="Z3414" i="1"/>
  <c r="Z3413" i="1"/>
  <c r="Z3412" i="1"/>
  <c r="Z3411" i="1"/>
  <c r="Z3410" i="1"/>
  <c r="Z3409" i="1"/>
  <c r="Z3408" i="1"/>
  <c r="Z3407" i="1"/>
  <c r="Z3406" i="1"/>
  <c r="Z3405" i="1"/>
  <c r="Z3404" i="1"/>
  <c r="Z3403" i="1"/>
  <c r="Z3402" i="1"/>
  <c r="Z3401" i="1"/>
  <c r="Z3400" i="1"/>
  <c r="Z3399" i="1"/>
  <c r="Z3398" i="1"/>
  <c r="Z3397" i="1"/>
  <c r="Z3396" i="1"/>
  <c r="Z3395" i="1"/>
  <c r="Z3394" i="1"/>
  <c r="Z3393" i="1"/>
  <c r="Z3392" i="1"/>
  <c r="Z3391" i="1"/>
  <c r="Z3390" i="1"/>
  <c r="Z3389" i="1"/>
  <c r="Z3388" i="1"/>
  <c r="Z3387" i="1"/>
  <c r="Z3386" i="1"/>
  <c r="Z3385" i="1"/>
  <c r="Z3384" i="1"/>
  <c r="Z3383" i="1"/>
  <c r="Z3382" i="1"/>
  <c r="Z3381" i="1"/>
  <c r="Z3380" i="1"/>
  <c r="Z3379" i="1"/>
  <c r="Z3378" i="1"/>
  <c r="Z3377" i="1"/>
  <c r="Z3376" i="1"/>
  <c r="Z3375" i="1"/>
  <c r="Z3374" i="1"/>
  <c r="Z3373" i="1"/>
  <c r="Z3372" i="1"/>
  <c r="Z3371" i="1"/>
  <c r="Z3370" i="1"/>
  <c r="Z3369" i="1"/>
  <c r="Z3368" i="1"/>
  <c r="Z3367" i="1"/>
  <c r="Z3366" i="1"/>
  <c r="Z3365" i="1"/>
  <c r="Z3364" i="1"/>
  <c r="Z3363" i="1"/>
  <c r="Z3362" i="1"/>
  <c r="Z3361" i="1"/>
  <c r="Z3360" i="1"/>
  <c r="Z3359" i="1"/>
  <c r="Z3358" i="1"/>
  <c r="Z3357" i="1"/>
  <c r="Z3356" i="1"/>
  <c r="Z3355" i="1"/>
  <c r="Z3354" i="1"/>
  <c r="Z3353" i="1"/>
  <c r="Z3352" i="1"/>
  <c r="Z3351" i="1"/>
  <c r="Z3350" i="1"/>
  <c r="Z3349" i="1"/>
  <c r="Z3348" i="1"/>
  <c r="Z3347" i="1"/>
  <c r="Z3346" i="1"/>
  <c r="Z3345" i="1"/>
  <c r="Z3344" i="1"/>
  <c r="Z3343" i="1"/>
  <c r="Z3342" i="1"/>
  <c r="Z3341" i="1"/>
  <c r="Z3340" i="1"/>
  <c r="Z3339" i="1"/>
  <c r="Z3338" i="1"/>
  <c r="Z3337" i="1"/>
  <c r="Z3336" i="1"/>
  <c r="Z3335" i="1"/>
  <c r="Z3334" i="1"/>
  <c r="Z3333" i="1"/>
  <c r="Z3332" i="1"/>
  <c r="Z3331" i="1"/>
  <c r="Z3330" i="1"/>
  <c r="Z3329" i="1"/>
  <c r="Z3328" i="1"/>
  <c r="Z3327" i="1"/>
  <c r="Z3326" i="1"/>
  <c r="Z3325" i="1"/>
  <c r="Z3324" i="1"/>
  <c r="Z3323" i="1"/>
  <c r="Z3322" i="1"/>
  <c r="Z3321" i="1"/>
  <c r="Z3320" i="1"/>
  <c r="Z3319" i="1"/>
  <c r="Z3318" i="1"/>
  <c r="Z3317" i="1"/>
  <c r="Z3316" i="1"/>
  <c r="Z3315" i="1"/>
  <c r="Z3314" i="1"/>
  <c r="Z3313" i="1"/>
  <c r="Z3312" i="1"/>
  <c r="Z3311" i="1"/>
  <c r="Z3310" i="1"/>
  <c r="Z3309" i="1"/>
  <c r="Z3308" i="1"/>
  <c r="Z3307" i="1"/>
  <c r="Z3306" i="1"/>
  <c r="Z3305" i="1"/>
  <c r="Z3304" i="1"/>
  <c r="Z3303" i="1"/>
  <c r="Z3302" i="1"/>
  <c r="Z3301" i="1"/>
  <c r="Z3300" i="1"/>
  <c r="Z3299" i="1"/>
  <c r="Z3298" i="1"/>
  <c r="Z3297" i="1"/>
  <c r="Z3296" i="1"/>
  <c r="Z3295" i="1"/>
  <c r="Z3294" i="1"/>
  <c r="Z3293" i="1"/>
  <c r="Z3292" i="1"/>
  <c r="Z3291" i="1"/>
  <c r="Z3290" i="1"/>
  <c r="Z3289" i="1"/>
  <c r="Z3288" i="1"/>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Z13" i="1"/>
  <c r="Z12" i="1"/>
  <c r="Z11" i="1"/>
  <c r="Z10" i="1"/>
  <c r="Z9" i="1"/>
  <c r="Z8" i="1"/>
  <c r="Z7" i="1"/>
  <c r="Z6" i="1"/>
  <c r="Z5" i="1"/>
  <c r="Z4" i="1"/>
  <c r="Z3" i="1"/>
  <c r="Z2" i="1"/>
  <c r="Z15968" i="1"/>
  <c r="X15968" i="1"/>
  <c r="X15967" i="1"/>
  <c r="X15966" i="1"/>
  <c r="X15965" i="1"/>
  <c r="X15964" i="1"/>
  <c r="X15963" i="1"/>
  <c r="X15962" i="1"/>
  <c r="X15961" i="1"/>
  <c r="X15960" i="1"/>
  <c r="X15959" i="1"/>
  <c r="X15958" i="1"/>
  <c r="X15957" i="1"/>
  <c r="X15956" i="1"/>
  <c r="X15955" i="1"/>
  <c r="X15954" i="1"/>
  <c r="X15953" i="1"/>
  <c r="X15952" i="1"/>
  <c r="X15951" i="1"/>
  <c r="X15950" i="1"/>
  <c r="X15949" i="1"/>
  <c r="X15948" i="1"/>
  <c r="X15947" i="1"/>
  <c r="X15945" i="1"/>
  <c r="X15944" i="1"/>
  <c r="X15943" i="1"/>
  <c r="X15942" i="1"/>
  <c r="X15941" i="1"/>
  <c r="X15940" i="1"/>
  <c r="X15939" i="1"/>
  <c r="X15938" i="1"/>
  <c r="X15937" i="1"/>
  <c r="X15936" i="1"/>
  <c r="X15935" i="1"/>
  <c r="X15934" i="1"/>
  <c r="X15933" i="1"/>
  <c r="X15932" i="1"/>
  <c r="X15931" i="1"/>
  <c r="X15930" i="1"/>
  <c r="X15929" i="1"/>
  <c r="X15928" i="1"/>
  <c r="X15927" i="1"/>
  <c r="X15926" i="1"/>
  <c r="X15925" i="1"/>
  <c r="X15924" i="1"/>
  <c r="X15923" i="1"/>
  <c r="X15922" i="1"/>
  <c r="X15921" i="1"/>
  <c r="X15920" i="1"/>
  <c r="X15919" i="1"/>
  <c r="X15918" i="1"/>
  <c r="X15917" i="1"/>
  <c r="X15916" i="1"/>
  <c r="X15915" i="1"/>
  <c r="X15914" i="1"/>
  <c r="X15913" i="1"/>
  <c r="X15912" i="1"/>
  <c r="X15911" i="1"/>
  <c r="X15910" i="1"/>
  <c r="X15909" i="1"/>
  <c r="X15908" i="1"/>
  <c r="X15907" i="1"/>
  <c r="X15906" i="1"/>
  <c r="X15905" i="1"/>
  <c r="X15904" i="1"/>
  <c r="X15903" i="1"/>
  <c r="X15902" i="1"/>
  <c r="X15901" i="1"/>
  <c r="X15900" i="1"/>
  <c r="X15899" i="1"/>
  <c r="X15898" i="1"/>
  <c r="X15897" i="1"/>
  <c r="X15896" i="1"/>
  <c r="X15895" i="1"/>
  <c r="X15894" i="1"/>
  <c r="X15893" i="1"/>
  <c r="X15892" i="1"/>
  <c r="X15891" i="1"/>
  <c r="X15890" i="1"/>
  <c r="X15889" i="1"/>
  <c r="X15888" i="1"/>
  <c r="X15887" i="1"/>
  <c r="X15886" i="1"/>
  <c r="X15885" i="1"/>
  <c r="X15884" i="1"/>
  <c r="X15883" i="1"/>
  <c r="X15882" i="1"/>
  <c r="X15881" i="1"/>
  <c r="X15880" i="1"/>
  <c r="X15879" i="1"/>
  <c r="X15878" i="1"/>
  <c r="X15877" i="1"/>
  <c r="X15876" i="1"/>
  <c r="X15875" i="1"/>
  <c r="X15874" i="1"/>
  <c r="X15873" i="1"/>
  <c r="X15872" i="1"/>
  <c r="X15871" i="1"/>
  <c r="X15870" i="1"/>
  <c r="X15869" i="1"/>
  <c r="X15868" i="1"/>
  <c r="X15867" i="1"/>
  <c r="X15866" i="1"/>
  <c r="X15865" i="1"/>
  <c r="X15864" i="1"/>
  <c r="X15863" i="1"/>
  <c r="X15862" i="1"/>
  <c r="X15861" i="1"/>
  <c r="X15860" i="1"/>
  <c r="X15859" i="1"/>
  <c r="X15858" i="1"/>
  <c r="X15857" i="1"/>
  <c r="X15856" i="1"/>
  <c r="X15855" i="1"/>
  <c r="X15854" i="1"/>
  <c r="X15853" i="1"/>
  <c r="X15852" i="1"/>
  <c r="X15851" i="1"/>
  <c r="X15850" i="1"/>
  <c r="X15849" i="1"/>
  <c r="X15848" i="1"/>
  <c r="X15847" i="1"/>
  <c r="X15846" i="1"/>
  <c r="X15845" i="1"/>
  <c r="X15844" i="1"/>
  <c r="X15843" i="1"/>
  <c r="X15842" i="1"/>
  <c r="X15841" i="1"/>
  <c r="X15840" i="1"/>
  <c r="X15839" i="1"/>
  <c r="X15838" i="1"/>
  <c r="X15837" i="1"/>
  <c r="X15836" i="1"/>
  <c r="X15835" i="1"/>
  <c r="X15834" i="1"/>
  <c r="X15833" i="1"/>
  <c r="X15832" i="1"/>
  <c r="X15831" i="1"/>
  <c r="X15830" i="1"/>
  <c r="X15829" i="1"/>
  <c r="X15828" i="1"/>
  <c r="X15827" i="1"/>
  <c r="X15826" i="1"/>
  <c r="X15825" i="1"/>
  <c r="X15824" i="1"/>
  <c r="X15823" i="1"/>
  <c r="X15822" i="1"/>
  <c r="X15821" i="1"/>
  <c r="X15820" i="1"/>
  <c r="X15819" i="1"/>
  <c r="X15818" i="1"/>
  <c r="X15817" i="1"/>
  <c r="X15816" i="1"/>
  <c r="X15815" i="1"/>
  <c r="X15814" i="1"/>
  <c r="X15813" i="1"/>
  <c r="X15812" i="1"/>
  <c r="X15811" i="1"/>
  <c r="X15810" i="1"/>
  <c r="X15809" i="1"/>
  <c r="X15808" i="1"/>
  <c r="X15807" i="1"/>
  <c r="X15806" i="1"/>
  <c r="X15805" i="1"/>
  <c r="X15804" i="1"/>
  <c r="X15803" i="1"/>
  <c r="X15802" i="1"/>
  <c r="X15801" i="1"/>
  <c r="X15800" i="1"/>
  <c r="X15799" i="1"/>
  <c r="X15798" i="1"/>
  <c r="X15797" i="1"/>
  <c r="X15796" i="1"/>
  <c r="X15795" i="1"/>
  <c r="X15794" i="1"/>
  <c r="X15793" i="1"/>
  <c r="X15792" i="1"/>
  <c r="X15791" i="1"/>
  <c r="X15790" i="1"/>
  <c r="X15789" i="1"/>
  <c r="X15788" i="1"/>
  <c r="X15787" i="1"/>
  <c r="X15786" i="1"/>
  <c r="X15785" i="1"/>
  <c r="X15784" i="1"/>
  <c r="X15783" i="1"/>
  <c r="X15782" i="1"/>
  <c r="X15781" i="1"/>
  <c r="X15780" i="1"/>
  <c r="X15779" i="1"/>
  <c r="X15778" i="1"/>
  <c r="X15777" i="1"/>
  <c r="X15776" i="1"/>
  <c r="X15775" i="1"/>
  <c r="X15774" i="1"/>
  <c r="X15773" i="1"/>
  <c r="X15772" i="1"/>
  <c r="X15771" i="1"/>
  <c r="X15770" i="1"/>
  <c r="X15769" i="1"/>
  <c r="X15768" i="1"/>
  <c r="X15767" i="1"/>
  <c r="X15766" i="1"/>
  <c r="X15765" i="1"/>
  <c r="X15764" i="1"/>
  <c r="X15763" i="1"/>
  <c r="X15762" i="1"/>
  <c r="X15761" i="1"/>
  <c r="X15760" i="1"/>
  <c r="X15759" i="1"/>
  <c r="X15758" i="1"/>
  <c r="X15757" i="1"/>
  <c r="X15756" i="1"/>
  <c r="X15755" i="1"/>
  <c r="X15754" i="1"/>
  <c r="X15753" i="1"/>
  <c r="X15752" i="1"/>
  <c r="X15751" i="1"/>
  <c r="X15750" i="1"/>
  <c r="X15749" i="1"/>
  <c r="X15748" i="1"/>
  <c r="X15747" i="1"/>
  <c r="X15746" i="1"/>
  <c r="X15745" i="1"/>
  <c r="X15744" i="1"/>
  <c r="X15743" i="1"/>
  <c r="X15742" i="1"/>
  <c r="X15741" i="1"/>
  <c r="X15740" i="1"/>
  <c r="X15739" i="1"/>
  <c r="X15738" i="1"/>
  <c r="X15737" i="1"/>
  <c r="X15736" i="1"/>
  <c r="X15735" i="1"/>
  <c r="X15734" i="1"/>
  <c r="X15733" i="1"/>
  <c r="X15732" i="1"/>
  <c r="X15731" i="1"/>
  <c r="X15730" i="1"/>
  <c r="X15729" i="1"/>
  <c r="X15728" i="1"/>
  <c r="X15727" i="1"/>
  <c r="X15726" i="1"/>
  <c r="X15725" i="1"/>
  <c r="X15724" i="1"/>
  <c r="X15723" i="1"/>
  <c r="X15722" i="1"/>
  <c r="X15721" i="1"/>
  <c r="X15720" i="1"/>
  <c r="X15719" i="1"/>
  <c r="X15718" i="1"/>
  <c r="X15717" i="1"/>
  <c r="X15716" i="1"/>
  <c r="X15715" i="1"/>
  <c r="X15714" i="1"/>
  <c r="X15713" i="1"/>
  <c r="X15712" i="1"/>
  <c r="X15711" i="1"/>
  <c r="X15710" i="1"/>
  <c r="X15709" i="1"/>
  <c r="X15708" i="1"/>
  <c r="X15707" i="1"/>
  <c r="X15706" i="1"/>
  <c r="X15705" i="1"/>
  <c r="X15704" i="1"/>
  <c r="X15703" i="1"/>
  <c r="X15702" i="1"/>
  <c r="X15701" i="1"/>
  <c r="X15700" i="1"/>
  <c r="X15699" i="1"/>
  <c r="X15698" i="1"/>
  <c r="X15697" i="1"/>
  <c r="X15696" i="1"/>
  <c r="X15695" i="1"/>
  <c r="X15694" i="1"/>
  <c r="X15693" i="1"/>
  <c r="X15692" i="1"/>
  <c r="X15691" i="1"/>
  <c r="X15690" i="1"/>
  <c r="X15689" i="1"/>
  <c r="X15688" i="1"/>
  <c r="X15687" i="1"/>
  <c r="X15686" i="1"/>
  <c r="X15685" i="1"/>
  <c r="X15684" i="1"/>
  <c r="X15683" i="1"/>
  <c r="X15682" i="1"/>
  <c r="X15681" i="1"/>
  <c r="X15680" i="1"/>
  <c r="X15679" i="1"/>
  <c r="X15678" i="1"/>
  <c r="X15677" i="1"/>
  <c r="X15676" i="1"/>
  <c r="X15675" i="1"/>
  <c r="X15674" i="1"/>
  <c r="X15673" i="1"/>
  <c r="X15672" i="1"/>
  <c r="X15671" i="1"/>
  <c r="X15670" i="1"/>
  <c r="X15669" i="1"/>
  <c r="X15668" i="1"/>
  <c r="X15667" i="1"/>
  <c r="X15666" i="1"/>
  <c r="X15665" i="1"/>
  <c r="X15664" i="1"/>
  <c r="X15663" i="1"/>
  <c r="X15662" i="1"/>
  <c r="X15661" i="1"/>
  <c r="X15660" i="1"/>
  <c r="X15659" i="1"/>
  <c r="X15658" i="1"/>
  <c r="X15657" i="1"/>
  <c r="X15656" i="1"/>
  <c r="X15655" i="1"/>
  <c r="X15654" i="1"/>
  <c r="X15653" i="1"/>
  <c r="X15652" i="1"/>
  <c r="X15651" i="1"/>
  <c r="X15650" i="1"/>
  <c r="X15649" i="1"/>
  <c r="X15648" i="1"/>
  <c r="X15647" i="1"/>
  <c r="X15646" i="1"/>
  <c r="X15645" i="1"/>
  <c r="X15644" i="1"/>
  <c r="X15643" i="1"/>
  <c r="X15642" i="1"/>
  <c r="X15641" i="1"/>
  <c r="X15640" i="1"/>
  <c r="X15639" i="1"/>
  <c r="X15638" i="1"/>
  <c r="X15637" i="1"/>
  <c r="X15636" i="1"/>
  <c r="X15635" i="1"/>
  <c r="X15634" i="1"/>
  <c r="X15633" i="1"/>
  <c r="X15632" i="1"/>
  <c r="X15631" i="1"/>
  <c r="X15630" i="1"/>
  <c r="X15629" i="1"/>
  <c r="X15628" i="1"/>
  <c r="X15627" i="1"/>
  <c r="X15626" i="1"/>
  <c r="X15625" i="1"/>
  <c r="X15624" i="1"/>
  <c r="X15623" i="1"/>
  <c r="X15622" i="1"/>
  <c r="X15621" i="1"/>
  <c r="X15620" i="1"/>
  <c r="X15619" i="1"/>
  <c r="X15618" i="1"/>
  <c r="X15617" i="1"/>
  <c r="X15616" i="1"/>
  <c r="X15615" i="1"/>
  <c r="X15614" i="1"/>
  <c r="X15613" i="1"/>
  <c r="X15612" i="1"/>
  <c r="X15611" i="1"/>
  <c r="X15610" i="1"/>
  <c r="X15609" i="1"/>
  <c r="X15608" i="1"/>
  <c r="X15607" i="1"/>
  <c r="X15606" i="1"/>
  <c r="X15605" i="1"/>
  <c r="X15604" i="1"/>
  <c r="X15603" i="1"/>
  <c r="X15602" i="1"/>
  <c r="X15601" i="1"/>
  <c r="X15600" i="1"/>
  <c r="X15599" i="1"/>
  <c r="X15598" i="1"/>
  <c r="X15597" i="1"/>
  <c r="X15596" i="1"/>
  <c r="X15595" i="1"/>
  <c r="X15594" i="1"/>
  <c r="X15593" i="1"/>
  <c r="X15592" i="1"/>
  <c r="X15591" i="1"/>
  <c r="X15590" i="1"/>
  <c r="X15589" i="1"/>
  <c r="X15588" i="1"/>
  <c r="X15587" i="1"/>
  <c r="X15586" i="1"/>
  <c r="X15585" i="1"/>
  <c r="X15584" i="1"/>
  <c r="X15583" i="1"/>
  <c r="X15582" i="1"/>
  <c r="X15581" i="1"/>
  <c r="X15580" i="1"/>
  <c r="X15579" i="1"/>
  <c r="X15578" i="1"/>
  <c r="X15577" i="1"/>
  <c r="X15576" i="1"/>
  <c r="X15575" i="1"/>
  <c r="X15574" i="1"/>
  <c r="X15573" i="1"/>
  <c r="X15572" i="1"/>
  <c r="X15571" i="1"/>
  <c r="X15570" i="1"/>
  <c r="X15569" i="1"/>
  <c r="X15568" i="1"/>
  <c r="X15567" i="1"/>
  <c r="X15566" i="1"/>
  <c r="X15565" i="1"/>
  <c r="X15564" i="1"/>
  <c r="X15563" i="1"/>
  <c r="X15562" i="1"/>
  <c r="X15561" i="1"/>
  <c r="X15560" i="1"/>
  <c r="X15559" i="1"/>
  <c r="X15558" i="1"/>
  <c r="X15557" i="1"/>
  <c r="X15556" i="1"/>
  <c r="X15555" i="1"/>
  <c r="X15554" i="1"/>
  <c r="X15553" i="1"/>
  <c r="X15552" i="1"/>
  <c r="X15551" i="1"/>
  <c r="X15550" i="1"/>
  <c r="X15549" i="1"/>
  <c r="X15548" i="1"/>
  <c r="X15547" i="1"/>
  <c r="X15546" i="1"/>
  <c r="X15545" i="1"/>
  <c r="X15544" i="1"/>
  <c r="X15543" i="1"/>
  <c r="X15542" i="1"/>
  <c r="X15541" i="1"/>
  <c r="X15540" i="1"/>
  <c r="X15539" i="1"/>
  <c r="X15538" i="1"/>
  <c r="X15537" i="1"/>
  <c r="X15536" i="1"/>
  <c r="X15535" i="1"/>
  <c r="X15534" i="1"/>
  <c r="X15533" i="1"/>
  <c r="X15532" i="1"/>
  <c r="X15531" i="1"/>
  <c r="X15530" i="1"/>
  <c r="X15529" i="1"/>
  <c r="X15528" i="1"/>
  <c r="X15527" i="1"/>
  <c r="X15526" i="1"/>
  <c r="X15525" i="1"/>
  <c r="X15524" i="1"/>
  <c r="X15523" i="1"/>
  <c r="X15522" i="1"/>
  <c r="X15521" i="1"/>
  <c r="X15520" i="1"/>
  <c r="X15519" i="1"/>
  <c r="X15518" i="1"/>
  <c r="X15517" i="1"/>
  <c r="X15516" i="1"/>
  <c r="X15515" i="1"/>
  <c r="X15514" i="1"/>
  <c r="X15513" i="1"/>
  <c r="X15512" i="1"/>
  <c r="X15511" i="1"/>
  <c r="X15510" i="1"/>
  <c r="X15509" i="1"/>
  <c r="X15508" i="1"/>
  <c r="X15507" i="1"/>
  <c r="X15506" i="1"/>
  <c r="X15505" i="1"/>
  <c r="X15504" i="1"/>
  <c r="X15503" i="1"/>
  <c r="X15502" i="1"/>
  <c r="X15501" i="1"/>
  <c r="X15500" i="1"/>
  <c r="X15499" i="1"/>
  <c r="X15498" i="1"/>
  <c r="X15497" i="1"/>
  <c r="X15496" i="1"/>
  <c r="X15495" i="1"/>
  <c r="X15494" i="1"/>
  <c r="X15493" i="1"/>
  <c r="X15492" i="1"/>
  <c r="X15491" i="1"/>
  <c r="X15490" i="1"/>
  <c r="X15489" i="1"/>
  <c r="X15488" i="1"/>
  <c r="X15487" i="1"/>
  <c r="X15486" i="1"/>
  <c r="X15485" i="1"/>
  <c r="X15484" i="1"/>
  <c r="X15483" i="1"/>
  <c r="X15482" i="1"/>
  <c r="X15481" i="1"/>
  <c r="X15480" i="1"/>
  <c r="X15479" i="1"/>
  <c r="X15478" i="1"/>
  <c r="X15477" i="1"/>
  <c r="X15476" i="1"/>
  <c r="X15475" i="1"/>
  <c r="X15474" i="1"/>
  <c r="X15473" i="1"/>
  <c r="X15472" i="1"/>
  <c r="X15471" i="1"/>
  <c r="X15470" i="1"/>
  <c r="X15469" i="1"/>
  <c r="X15468" i="1"/>
  <c r="X15467" i="1"/>
  <c r="X15466" i="1"/>
  <c r="X15465" i="1"/>
  <c r="X15464" i="1"/>
  <c r="X15463" i="1"/>
  <c r="X15462" i="1"/>
  <c r="X15461" i="1"/>
  <c r="X15460" i="1"/>
  <c r="X15459" i="1"/>
  <c r="X15458" i="1"/>
  <c r="X15457" i="1"/>
  <c r="X15456" i="1"/>
  <c r="X15455" i="1"/>
  <c r="X15454" i="1"/>
  <c r="X15453" i="1"/>
  <c r="X15452" i="1"/>
  <c r="X15451" i="1"/>
  <c r="X15450" i="1"/>
  <c r="X15449" i="1"/>
  <c r="X15448" i="1"/>
  <c r="X15447" i="1"/>
  <c r="X15446" i="1"/>
  <c r="X15445" i="1"/>
  <c r="X15444" i="1"/>
  <c r="X15443" i="1"/>
  <c r="X15442" i="1"/>
  <c r="X15441" i="1"/>
  <c r="X15440" i="1"/>
  <c r="X15439" i="1"/>
  <c r="X15438" i="1"/>
  <c r="X15437" i="1"/>
  <c r="X15436" i="1"/>
  <c r="X15435" i="1"/>
  <c r="X15434" i="1"/>
  <c r="X15433" i="1"/>
  <c r="X15432" i="1"/>
  <c r="X15431" i="1"/>
  <c r="X15430" i="1"/>
  <c r="X15429" i="1"/>
  <c r="X15428" i="1"/>
  <c r="X15427" i="1"/>
  <c r="X15426" i="1"/>
  <c r="X15425" i="1"/>
  <c r="X15424" i="1"/>
  <c r="X15423" i="1"/>
  <c r="X15422" i="1"/>
  <c r="X15421" i="1"/>
  <c r="X15420" i="1"/>
  <c r="X15419" i="1"/>
  <c r="X15418" i="1"/>
  <c r="X15417" i="1"/>
  <c r="X15416" i="1"/>
  <c r="X15415" i="1"/>
  <c r="X15414" i="1"/>
  <c r="X15413" i="1"/>
  <c r="X15412" i="1"/>
  <c r="X15411" i="1"/>
  <c r="X15410" i="1"/>
  <c r="X15409" i="1"/>
  <c r="X15408" i="1"/>
  <c r="X15407" i="1"/>
  <c r="X15406" i="1"/>
  <c r="X15405" i="1"/>
  <c r="X15404" i="1"/>
  <c r="X15403" i="1"/>
  <c r="X15402" i="1"/>
  <c r="X15401" i="1"/>
  <c r="X15400" i="1"/>
  <c r="X15399" i="1"/>
  <c r="X15398" i="1"/>
  <c r="X15397" i="1"/>
  <c r="X15396" i="1"/>
  <c r="X15395" i="1"/>
  <c r="X15394" i="1"/>
  <c r="X15393" i="1"/>
  <c r="X15392" i="1"/>
  <c r="X15391" i="1"/>
  <c r="X15390" i="1"/>
  <c r="X15389" i="1"/>
  <c r="X15388" i="1"/>
  <c r="X15387" i="1"/>
  <c r="X15386" i="1"/>
  <c r="X15385" i="1"/>
  <c r="X15384" i="1"/>
  <c r="X15383" i="1"/>
  <c r="X15382" i="1"/>
  <c r="X15381" i="1"/>
  <c r="X15380" i="1"/>
  <c r="X15379" i="1"/>
  <c r="X15378" i="1"/>
  <c r="X15377" i="1"/>
  <c r="X15376" i="1"/>
  <c r="X15375" i="1"/>
  <c r="X15374" i="1"/>
  <c r="X15373" i="1"/>
  <c r="X15372" i="1"/>
  <c r="X15371" i="1"/>
  <c r="X15370" i="1"/>
  <c r="X15369" i="1"/>
  <c r="X15368" i="1"/>
  <c r="X15367" i="1"/>
  <c r="X15366" i="1"/>
  <c r="X15365" i="1"/>
  <c r="X15364" i="1"/>
  <c r="X15363" i="1"/>
  <c r="X15362" i="1"/>
  <c r="X15361" i="1"/>
  <c r="X15360" i="1"/>
  <c r="X15359" i="1"/>
  <c r="X15358" i="1"/>
  <c r="X15357" i="1"/>
  <c r="X15356" i="1"/>
  <c r="X15355" i="1"/>
  <c r="X15354" i="1"/>
  <c r="X15353" i="1"/>
  <c r="X15352" i="1"/>
  <c r="X15351" i="1"/>
  <c r="X15350" i="1"/>
  <c r="X15349" i="1"/>
  <c r="X15348" i="1"/>
  <c r="X15347" i="1"/>
  <c r="X15346" i="1"/>
  <c r="X15345" i="1"/>
  <c r="X15344" i="1"/>
  <c r="X15343" i="1"/>
  <c r="X15342" i="1"/>
  <c r="X15341" i="1"/>
  <c r="X15340" i="1"/>
  <c r="X15339" i="1"/>
  <c r="X15338" i="1"/>
  <c r="X15337" i="1"/>
  <c r="X15336" i="1"/>
  <c r="X15335" i="1"/>
  <c r="X15334" i="1"/>
  <c r="X15333" i="1"/>
  <c r="X15332" i="1"/>
  <c r="X15331" i="1"/>
  <c r="X15330" i="1"/>
  <c r="X15329" i="1"/>
  <c r="X15328" i="1"/>
  <c r="X15327" i="1"/>
  <c r="X15326" i="1"/>
  <c r="X15325" i="1"/>
  <c r="X15324" i="1"/>
  <c r="X15323" i="1"/>
  <c r="X15322" i="1"/>
  <c r="X15321" i="1"/>
  <c r="X15320" i="1"/>
  <c r="X15319" i="1"/>
  <c r="X15318" i="1"/>
  <c r="X15317" i="1"/>
  <c r="X15316" i="1"/>
  <c r="X15315" i="1"/>
  <c r="X15314" i="1"/>
  <c r="X15313" i="1"/>
  <c r="X15312" i="1"/>
  <c r="X15311" i="1"/>
  <c r="X15310" i="1"/>
  <c r="X15309" i="1"/>
  <c r="X15308" i="1"/>
  <c r="X15307" i="1"/>
  <c r="X15306" i="1"/>
  <c r="X15305" i="1"/>
  <c r="X15304" i="1"/>
  <c r="X15303" i="1"/>
  <c r="X15302" i="1"/>
  <c r="X15301" i="1"/>
  <c r="X15300" i="1"/>
  <c r="X15299" i="1"/>
  <c r="X15298" i="1"/>
  <c r="X15297" i="1"/>
  <c r="X15296" i="1"/>
  <c r="X15295" i="1"/>
  <c r="X15294" i="1"/>
  <c r="X15293" i="1"/>
  <c r="X15292" i="1"/>
  <c r="X15291" i="1"/>
  <c r="X15290" i="1"/>
  <c r="X15289" i="1"/>
  <c r="X15288" i="1"/>
  <c r="X15287" i="1"/>
  <c r="X15286" i="1"/>
  <c r="X15285" i="1"/>
  <c r="X15284" i="1"/>
  <c r="X15283" i="1"/>
  <c r="X15282" i="1"/>
  <c r="X15281" i="1"/>
  <c r="X15280" i="1"/>
  <c r="X15279" i="1"/>
  <c r="X15278" i="1"/>
  <c r="X15277" i="1"/>
  <c r="X15276" i="1"/>
  <c r="X15275" i="1"/>
  <c r="X15274" i="1"/>
  <c r="X15273" i="1"/>
  <c r="X15272" i="1"/>
  <c r="X15271" i="1"/>
  <c r="X15270" i="1"/>
  <c r="X15269" i="1"/>
  <c r="X15268" i="1"/>
  <c r="X15267" i="1"/>
  <c r="X15266" i="1"/>
  <c r="X15265" i="1"/>
  <c r="X15264" i="1"/>
  <c r="X15263" i="1"/>
  <c r="X15262" i="1"/>
  <c r="X15261" i="1"/>
  <c r="X15260" i="1"/>
  <c r="X15259" i="1"/>
  <c r="X15258" i="1"/>
  <c r="X15257" i="1"/>
  <c r="X15256" i="1"/>
  <c r="X15255" i="1"/>
  <c r="X15254" i="1"/>
  <c r="X15253" i="1"/>
  <c r="X15252" i="1"/>
  <c r="X15251" i="1"/>
  <c r="X15250" i="1"/>
  <c r="X15249" i="1"/>
  <c r="X15248" i="1"/>
  <c r="X15247" i="1"/>
  <c r="X15246" i="1"/>
  <c r="X15245" i="1"/>
  <c r="X15244" i="1"/>
  <c r="X15243" i="1"/>
  <c r="X15242" i="1"/>
  <c r="X15241" i="1"/>
  <c r="X15240" i="1"/>
  <c r="X15239" i="1"/>
  <c r="X15238" i="1"/>
  <c r="X15237" i="1"/>
  <c r="X15236" i="1"/>
  <c r="X15235" i="1"/>
  <c r="X15234" i="1"/>
  <c r="X15233" i="1"/>
  <c r="X15232" i="1"/>
  <c r="X15231" i="1"/>
  <c r="X15230" i="1"/>
  <c r="X15229" i="1"/>
  <c r="X15228" i="1"/>
  <c r="X15227" i="1"/>
  <c r="X15226" i="1"/>
  <c r="X15225" i="1"/>
  <c r="X15224" i="1"/>
  <c r="X15223" i="1"/>
  <c r="X15222" i="1"/>
  <c r="X15221" i="1"/>
  <c r="X15220" i="1"/>
  <c r="X15219" i="1"/>
  <c r="X15218" i="1"/>
  <c r="X15217" i="1"/>
  <c r="X15216" i="1"/>
  <c r="X15215" i="1"/>
  <c r="X15214" i="1"/>
  <c r="X15213" i="1"/>
  <c r="X15212" i="1"/>
  <c r="X15211" i="1"/>
  <c r="X15210" i="1"/>
  <c r="X15209" i="1"/>
  <c r="X15208" i="1"/>
  <c r="X15207" i="1"/>
  <c r="X15206" i="1"/>
  <c r="X15205" i="1"/>
  <c r="X15204" i="1"/>
  <c r="X15203" i="1"/>
  <c r="X15202" i="1"/>
  <c r="X15201" i="1"/>
  <c r="X15200" i="1"/>
  <c r="X15199" i="1"/>
  <c r="X15198" i="1"/>
  <c r="X15197" i="1"/>
  <c r="X15196" i="1"/>
  <c r="X15195" i="1"/>
  <c r="X15194" i="1"/>
  <c r="X15193" i="1"/>
  <c r="X15192" i="1"/>
  <c r="X15191" i="1"/>
  <c r="X15190" i="1"/>
  <c r="X15189" i="1"/>
  <c r="X15188" i="1"/>
  <c r="X15187" i="1"/>
  <c r="X15186" i="1"/>
  <c r="X15185" i="1"/>
  <c r="X15184" i="1"/>
  <c r="X15183" i="1"/>
  <c r="X15182" i="1"/>
  <c r="X15181" i="1"/>
  <c r="X15180" i="1"/>
  <c r="X15179" i="1"/>
  <c r="X15178" i="1"/>
  <c r="X15177" i="1"/>
  <c r="X15176" i="1"/>
  <c r="X15175" i="1"/>
  <c r="X15174" i="1"/>
  <c r="X15173" i="1"/>
  <c r="X15172" i="1"/>
  <c r="X15171" i="1"/>
  <c r="X15170" i="1"/>
  <c r="X15169" i="1"/>
  <c r="X15168" i="1"/>
  <c r="X15167" i="1"/>
  <c r="X15166" i="1"/>
  <c r="X15165" i="1"/>
  <c r="X15164" i="1"/>
  <c r="X15163" i="1"/>
  <c r="X15162" i="1"/>
  <c r="X15161" i="1"/>
  <c r="X15160" i="1"/>
  <c r="X15159" i="1"/>
  <c r="X15158" i="1"/>
  <c r="X15157" i="1"/>
  <c r="X15156" i="1"/>
  <c r="X15155" i="1"/>
  <c r="X15154" i="1"/>
  <c r="X15153" i="1"/>
  <c r="X15152" i="1"/>
  <c r="X15151" i="1"/>
  <c r="X15150" i="1"/>
  <c r="X15149" i="1"/>
  <c r="X15148" i="1"/>
  <c r="X15147" i="1"/>
  <c r="X15146" i="1"/>
  <c r="X15145" i="1"/>
  <c r="X15144" i="1"/>
  <c r="X15143" i="1"/>
  <c r="X15142" i="1"/>
  <c r="X15141" i="1"/>
  <c r="X15140" i="1"/>
  <c r="X15139" i="1"/>
  <c r="X15138" i="1"/>
  <c r="X15137" i="1"/>
  <c r="X15136" i="1"/>
  <c r="X15135" i="1"/>
  <c r="X15134" i="1"/>
  <c r="X15133" i="1"/>
  <c r="X15132" i="1"/>
  <c r="X15131" i="1"/>
  <c r="X15130" i="1"/>
  <c r="X15129" i="1"/>
  <c r="X15128" i="1"/>
  <c r="X15127" i="1"/>
  <c r="X15126" i="1"/>
  <c r="X15125" i="1"/>
  <c r="X15124" i="1"/>
  <c r="X15123" i="1"/>
  <c r="X15122" i="1"/>
  <c r="X15121" i="1"/>
  <c r="X15120" i="1"/>
  <c r="X15119" i="1"/>
  <c r="X15118" i="1"/>
  <c r="X15117" i="1"/>
  <c r="X15116" i="1"/>
  <c r="X15115" i="1"/>
  <c r="X15114" i="1"/>
  <c r="X15113" i="1"/>
  <c r="X15112" i="1"/>
  <c r="X15111" i="1"/>
  <c r="X15110" i="1"/>
  <c r="X15109" i="1"/>
  <c r="X15108" i="1"/>
  <c r="X15107" i="1"/>
  <c r="X15106" i="1"/>
  <c r="X15105" i="1"/>
  <c r="X15104" i="1"/>
  <c r="X15103" i="1"/>
  <c r="X15102" i="1"/>
  <c r="X15101" i="1"/>
  <c r="X15100" i="1"/>
  <c r="X15099" i="1"/>
  <c r="X15098" i="1"/>
  <c r="X15097" i="1"/>
  <c r="X15096" i="1"/>
  <c r="X15095" i="1"/>
  <c r="X15094" i="1"/>
  <c r="X15093" i="1"/>
  <c r="X15092" i="1"/>
  <c r="X15091" i="1"/>
  <c r="X15090" i="1"/>
  <c r="X15089" i="1"/>
  <c r="X15088" i="1"/>
  <c r="X15087" i="1"/>
  <c r="X15086" i="1"/>
  <c r="X15085" i="1"/>
  <c r="X15084" i="1"/>
  <c r="X15083" i="1"/>
  <c r="X15082" i="1"/>
  <c r="X15081" i="1"/>
  <c r="X15080" i="1"/>
  <c r="X15079" i="1"/>
  <c r="X15078" i="1"/>
  <c r="X15077" i="1"/>
  <c r="X15076" i="1"/>
  <c r="X15075" i="1"/>
  <c r="X15074" i="1"/>
  <c r="X15073" i="1"/>
  <c r="X15072" i="1"/>
  <c r="X15071" i="1"/>
  <c r="X15070" i="1"/>
  <c r="X15069" i="1"/>
  <c r="X15068" i="1"/>
  <c r="X15067" i="1"/>
  <c r="X15066" i="1"/>
  <c r="X15065" i="1"/>
  <c r="X15064" i="1"/>
  <c r="X15063" i="1"/>
  <c r="X15062" i="1"/>
  <c r="X15061" i="1"/>
  <c r="X15060" i="1"/>
  <c r="X15059" i="1"/>
  <c r="X15058" i="1"/>
  <c r="X15057" i="1"/>
  <c r="X15056" i="1"/>
  <c r="X15055" i="1"/>
  <c r="X15054" i="1"/>
  <c r="X15053" i="1"/>
  <c r="X15052" i="1"/>
  <c r="X15051" i="1"/>
  <c r="X15050" i="1"/>
  <c r="X15049" i="1"/>
  <c r="X15048" i="1"/>
  <c r="X15047" i="1"/>
  <c r="X15046" i="1"/>
  <c r="X15045" i="1"/>
  <c r="X15044" i="1"/>
  <c r="X15043" i="1"/>
  <c r="X15042" i="1"/>
  <c r="X15041" i="1"/>
  <c r="X15040" i="1"/>
  <c r="X15039" i="1"/>
  <c r="X15038" i="1"/>
  <c r="X15037" i="1"/>
  <c r="X15036" i="1"/>
  <c r="X15035" i="1"/>
  <c r="X15034" i="1"/>
  <c r="X15033" i="1"/>
  <c r="X15032" i="1"/>
  <c r="X15031" i="1"/>
  <c r="X15030" i="1"/>
  <c r="X15029" i="1"/>
  <c r="X15028" i="1"/>
  <c r="X15027" i="1"/>
  <c r="X15026" i="1"/>
  <c r="X15025" i="1"/>
  <c r="X15024" i="1"/>
  <c r="X15023" i="1"/>
  <c r="X15022" i="1"/>
  <c r="X15021" i="1"/>
  <c r="X15020" i="1"/>
  <c r="X15019" i="1"/>
  <c r="X15018" i="1"/>
  <c r="X15017" i="1"/>
  <c r="X15016" i="1"/>
  <c r="X15015" i="1"/>
  <c r="X15014" i="1"/>
  <c r="X15013" i="1"/>
  <c r="X15012" i="1"/>
  <c r="X15011" i="1"/>
  <c r="X15010" i="1"/>
  <c r="X15009" i="1"/>
  <c r="X15008" i="1"/>
  <c r="X15007" i="1"/>
  <c r="X15006" i="1"/>
  <c r="X15005" i="1"/>
  <c r="X15004" i="1"/>
  <c r="X15003" i="1"/>
  <c r="X15002" i="1"/>
  <c r="X15001" i="1"/>
  <c r="X15000" i="1"/>
  <c r="X14999" i="1"/>
  <c r="X14998" i="1"/>
  <c r="X14997" i="1"/>
  <c r="X14996" i="1"/>
  <c r="X14995" i="1"/>
  <c r="X14994" i="1"/>
  <c r="X14993" i="1"/>
  <c r="X14992" i="1"/>
  <c r="X14991" i="1"/>
  <c r="X14990" i="1"/>
  <c r="X14989" i="1"/>
  <c r="X14988" i="1"/>
  <c r="X14987" i="1"/>
  <c r="X14986" i="1"/>
  <c r="X14985" i="1"/>
  <c r="X14984" i="1"/>
  <c r="X14983" i="1"/>
  <c r="X14982" i="1"/>
  <c r="X14981" i="1"/>
  <c r="X14980" i="1"/>
  <c r="X14979" i="1"/>
  <c r="X14978" i="1"/>
  <c r="X14977" i="1"/>
  <c r="X14976" i="1"/>
  <c r="X14975" i="1"/>
  <c r="X14974" i="1"/>
  <c r="X14973" i="1"/>
  <c r="X14972" i="1"/>
  <c r="X14971" i="1"/>
  <c r="X14970" i="1"/>
  <c r="X14969" i="1"/>
  <c r="X14968" i="1"/>
  <c r="X14967" i="1"/>
  <c r="X14966" i="1"/>
  <c r="X14965" i="1"/>
  <c r="X14964" i="1"/>
  <c r="X14963" i="1"/>
  <c r="X14962" i="1"/>
  <c r="X14961" i="1"/>
  <c r="X14960" i="1"/>
  <c r="X14959" i="1"/>
  <c r="X14958" i="1"/>
  <c r="X14957" i="1"/>
  <c r="X14956" i="1"/>
  <c r="X14955" i="1"/>
  <c r="X14954" i="1"/>
  <c r="X14953" i="1"/>
  <c r="X14952" i="1"/>
  <c r="X14951" i="1"/>
  <c r="X14950" i="1"/>
  <c r="X14949" i="1"/>
  <c r="X14948" i="1"/>
  <c r="X14947" i="1"/>
  <c r="X14946" i="1"/>
  <c r="X14945" i="1"/>
  <c r="X14944" i="1"/>
  <c r="X14943" i="1"/>
  <c r="X14942" i="1"/>
  <c r="X14941" i="1"/>
  <c r="X14940" i="1"/>
  <c r="X14939" i="1"/>
  <c r="X14938" i="1"/>
  <c r="X14937" i="1"/>
  <c r="X14936" i="1"/>
  <c r="X14935" i="1"/>
  <c r="X14934" i="1"/>
  <c r="X14933" i="1"/>
  <c r="X14932" i="1"/>
  <c r="X14931" i="1"/>
  <c r="X14930" i="1"/>
  <c r="X14929" i="1"/>
  <c r="X14928" i="1"/>
  <c r="X14927" i="1"/>
  <c r="X14926" i="1"/>
  <c r="X14925" i="1"/>
  <c r="X14924" i="1"/>
  <c r="X14923" i="1"/>
  <c r="X14922" i="1"/>
  <c r="X14921" i="1"/>
  <c r="X14920" i="1"/>
  <c r="X14919" i="1"/>
  <c r="X14918" i="1"/>
  <c r="X14917" i="1"/>
  <c r="X14916" i="1"/>
  <c r="X14915" i="1"/>
  <c r="X14914" i="1"/>
  <c r="X14913" i="1"/>
  <c r="X14912" i="1"/>
  <c r="X14911" i="1"/>
  <c r="X14910" i="1"/>
  <c r="X14909" i="1"/>
  <c r="X14908" i="1"/>
  <c r="X14907" i="1"/>
  <c r="X14906" i="1"/>
  <c r="X14905" i="1"/>
  <c r="X14904" i="1"/>
  <c r="X14903" i="1"/>
  <c r="X14902" i="1"/>
  <c r="X14901" i="1"/>
  <c r="X14900" i="1"/>
  <c r="X14899" i="1"/>
  <c r="X14898" i="1"/>
  <c r="X14897" i="1"/>
  <c r="X14896" i="1"/>
  <c r="X14895" i="1"/>
  <c r="X14894" i="1"/>
  <c r="X14893" i="1"/>
  <c r="X14892" i="1"/>
  <c r="X14891" i="1"/>
  <c r="X14890" i="1"/>
  <c r="X14889" i="1"/>
  <c r="X14888" i="1"/>
  <c r="X14887" i="1"/>
  <c r="X14886" i="1"/>
  <c r="X14885" i="1"/>
  <c r="X14884" i="1"/>
  <c r="X14883" i="1"/>
  <c r="X14882" i="1"/>
  <c r="X14881" i="1"/>
  <c r="X14880" i="1"/>
  <c r="X14879" i="1"/>
  <c r="X14878" i="1"/>
  <c r="X14877" i="1"/>
  <c r="X14876" i="1"/>
  <c r="X14875" i="1"/>
  <c r="X14874" i="1"/>
  <c r="X14873" i="1"/>
  <c r="X14872" i="1"/>
  <c r="X14871" i="1"/>
  <c r="X14870" i="1"/>
  <c r="X14869" i="1"/>
  <c r="X14868" i="1"/>
  <c r="X14867" i="1"/>
  <c r="X14866" i="1"/>
  <c r="X14865" i="1"/>
  <c r="X14864" i="1"/>
  <c r="X14863" i="1"/>
  <c r="X14862" i="1"/>
  <c r="X14861" i="1"/>
  <c r="X14860" i="1"/>
  <c r="X14859" i="1"/>
  <c r="X14858" i="1"/>
  <c r="X14857" i="1"/>
  <c r="X14856" i="1"/>
  <c r="X14855" i="1"/>
  <c r="X14854" i="1"/>
  <c r="X14853" i="1"/>
  <c r="X14852" i="1"/>
  <c r="X14851" i="1"/>
  <c r="X14850" i="1"/>
  <c r="X14849" i="1"/>
  <c r="X14848" i="1"/>
  <c r="X14847" i="1"/>
  <c r="X14846" i="1"/>
  <c r="X14845" i="1"/>
  <c r="X14844" i="1"/>
  <c r="X14843" i="1"/>
  <c r="X14842" i="1"/>
  <c r="X14841" i="1"/>
  <c r="X14840" i="1"/>
  <c r="X14839" i="1"/>
  <c r="X14838" i="1"/>
  <c r="X14837" i="1"/>
  <c r="X14836" i="1"/>
  <c r="X14835" i="1"/>
  <c r="X14834" i="1"/>
  <c r="X14833" i="1"/>
  <c r="X14832" i="1"/>
  <c r="X14831" i="1"/>
  <c r="X14830" i="1"/>
  <c r="X14829" i="1"/>
  <c r="X14828" i="1"/>
  <c r="X14827" i="1"/>
  <c r="X14826" i="1"/>
  <c r="X14825" i="1"/>
  <c r="X14824" i="1"/>
  <c r="X14823" i="1"/>
  <c r="X14822" i="1"/>
  <c r="X14821" i="1"/>
  <c r="X14820" i="1"/>
  <c r="X14819" i="1"/>
  <c r="X14818" i="1"/>
  <c r="X14817" i="1"/>
  <c r="X14816" i="1"/>
  <c r="X14815" i="1"/>
  <c r="X14814" i="1"/>
  <c r="X14813" i="1"/>
  <c r="X14812" i="1"/>
  <c r="X14811" i="1"/>
  <c r="X14810" i="1"/>
  <c r="X14809" i="1"/>
  <c r="X14808" i="1"/>
  <c r="X14807" i="1"/>
  <c r="X14806" i="1"/>
  <c r="X14805" i="1"/>
  <c r="X14804" i="1"/>
  <c r="X14803" i="1"/>
  <c r="X14802" i="1"/>
  <c r="X14801" i="1"/>
  <c r="X14800" i="1"/>
  <c r="X14799" i="1"/>
  <c r="X14798" i="1"/>
  <c r="X14797" i="1"/>
  <c r="X14796" i="1"/>
  <c r="X14795" i="1"/>
  <c r="X14794" i="1"/>
  <c r="X14793" i="1"/>
  <c r="X14792" i="1"/>
  <c r="X14791" i="1"/>
  <c r="X14790" i="1"/>
  <c r="X14789" i="1"/>
  <c r="X14788" i="1"/>
  <c r="X14787" i="1"/>
  <c r="X14786" i="1"/>
  <c r="X14785" i="1"/>
  <c r="X14784" i="1"/>
  <c r="X14783" i="1"/>
  <c r="X14782" i="1"/>
  <c r="X14781" i="1"/>
  <c r="X14780" i="1"/>
  <c r="X14779" i="1"/>
  <c r="X14778" i="1"/>
  <c r="X14777" i="1"/>
  <c r="X14776" i="1"/>
  <c r="X14775" i="1"/>
  <c r="X14774" i="1"/>
  <c r="X14773" i="1"/>
  <c r="X14772" i="1"/>
  <c r="X14771" i="1"/>
  <c r="X14770" i="1"/>
  <c r="X14769" i="1"/>
  <c r="X14768" i="1"/>
  <c r="X14767" i="1"/>
  <c r="X14766" i="1"/>
  <c r="X14765" i="1"/>
  <c r="X14764" i="1"/>
  <c r="X14763" i="1"/>
  <c r="X14762" i="1"/>
  <c r="X14761" i="1"/>
  <c r="X14760" i="1"/>
  <c r="X14759" i="1"/>
  <c r="X14758" i="1"/>
  <c r="X14757" i="1"/>
  <c r="X14756" i="1"/>
  <c r="X14755" i="1"/>
  <c r="X14754" i="1"/>
  <c r="X14753" i="1"/>
  <c r="X14752" i="1"/>
  <c r="X14751" i="1"/>
  <c r="X14750" i="1"/>
  <c r="X14749" i="1"/>
  <c r="X14748" i="1"/>
  <c r="X14747" i="1"/>
  <c r="X14746" i="1"/>
  <c r="X14745" i="1"/>
  <c r="X14744" i="1"/>
  <c r="X14743" i="1"/>
  <c r="X14742" i="1"/>
  <c r="X14741" i="1"/>
  <c r="X14740" i="1"/>
  <c r="X14739" i="1"/>
  <c r="X14738" i="1"/>
  <c r="X14737" i="1"/>
  <c r="X14736" i="1"/>
  <c r="X14735" i="1"/>
  <c r="X14734" i="1"/>
  <c r="X14733" i="1"/>
  <c r="X14732" i="1"/>
  <c r="X14731" i="1"/>
  <c r="X14730" i="1"/>
  <c r="X14729" i="1"/>
  <c r="X14728" i="1"/>
  <c r="X14727" i="1"/>
  <c r="X14726" i="1"/>
  <c r="X14725" i="1"/>
  <c r="X14724" i="1"/>
  <c r="X14723" i="1"/>
  <c r="X14722" i="1"/>
  <c r="X14721" i="1"/>
  <c r="X14720" i="1"/>
  <c r="X14719" i="1"/>
  <c r="X14718" i="1"/>
  <c r="X14717" i="1"/>
  <c r="X14716" i="1"/>
  <c r="X14715" i="1"/>
  <c r="X14714" i="1"/>
  <c r="X14713" i="1"/>
  <c r="X14712" i="1"/>
  <c r="X14711" i="1"/>
  <c r="X14710" i="1"/>
  <c r="X14709" i="1"/>
  <c r="X14708" i="1"/>
  <c r="X14707" i="1"/>
  <c r="X14706" i="1"/>
  <c r="X14705" i="1"/>
  <c r="X14704" i="1"/>
  <c r="X14703" i="1"/>
  <c r="X14702" i="1"/>
  <c r="X14701" i="1"/>
  <c r="X14700" i="1"/>
  <c r="X14699" i="1"/>
  <c r="X14698" i="1"/>
  <c r="X14697" i="1"/>
  <c r="X14696" i="1"/>
  <c r="X14695" i="1"/>
  <c r="X14694" i="1"/>
  <c r="X14693" i="1"/>
  <c r="X14692" i="1"/>
  <c r="X14691" i="1"/>
  <c r="X14690" i="1"/>
  <c r="X14689" i="1"/>
  <c r="X14688" i="1"/>
  <c r="X14687" i="1"/>
  <c r="X14686" i="1"/>
  <c r="X14685" i="1"/>
  <c r="X14684" i="1"/>
  <c r="X14683" i="1"/>
  <c r="X14682" i="1"/>
  <c r="X14681" i="1"/>
  <c r="X14680" i="1"/>
  <c r="X14679" i="1"/>
  <c r="X14678" i="1"/>
  <c r="X14677" i="1"/>
  <c r="X14676" i="1"/>
  <c r="X14675" i="1"/>
  <c r="X14674" i="1"/>
  <c r="X14673" i="1"/>
  <c r="X14672" i="1"/>
  <c r="X14671" i="1"/>
  <c r="X14670" i="1"/>
  <c r="X14669" i="1"/>
  <c r="X14668" i="1"/>
  <c r="X14667" i="1"/>
  <c r="X14666" i="1"/>
  <c r="X14665" i="1"/>
  <c r="X14664" i="1"/>
  <c r="X14663" i="1"/>
  <c r="X14662" i="1"/>
  <c r="X14661" i="1"/>
  <c r="X14660" i="1"/>
  <c r="X14659" i="1"/>
  <c r="X14658" i="1"/>
  <c r="X14657" i="1"/>
  <c r="X14656" i="1"/>
  <c r="X14655" i="1"/>
  <c r="X14654" i="1"/>
  <c r="X14653" i="1"/>
  <c r="X14652" i="1"/>
  <c r="X14651" i="1"/>
  <c r="X14650" i="1"/>
  <c r="X14649" i="1"/>
  <c r="X14648" i="1"/>
  <c r="X14647" i="1"/>
  <c r="X14646" i="1"/>
  <c r="X14645" i="1"/>
  <c r="X14644" i="1"/>
  <c r="X14643" i="1"/>
  <c r="X14642" i="1"/>
  <c r="X14641" i="1"/>
  <c r="X14640" i="1"/>
  <c r="X14639" i="1"/>
  <c r="X14638" i="1"/>
  <c r="X14637" i="1"/>
  <c r="X14636" i="1"/>
  <c r="X14635" i="1"/>
  <c r="X14634" i="1"/>
  <c r="X14633" i="1"/>
  <c r="X14632" i="1"/>
  <c r="X14631" i="1"/>
  <c r="X14630" i="1"/>
  <c r="X14629" i="1"/>
  <c r="X14628" i="1"/>
  <c r="X14627" i="1"/>
  <c r="X14626" i="1"/>
  <c r="X14625" i="1"/>
  <c r="X14624" i="1"/>
  <c r="X14623" i="1"/>
  <c r="X14622" i="1"/>
  <c r="X14621" i="1"/>
  <c r="X14620" i="1"/>
  <c r="X14619" i="1"/>
  <c r="X14618" i="1"/>
  <c r="X14617" i="1"/>
  <c r="X14616" i="1"/>
  <c r="X14615" i="1"/>
  <c r="X14614" i="1"/>
  <c r="X14613" i="1"/>
  <c r="X14612" i="1"/>
  <c r="X14611" i="1"/>
  <c r="X14610" i="1"/>
  <c r="X14609" i="1"/>
  <c r="X14608" i="1"/>
  <c r="X14607" i="1"/>
  <c r="X14606" i="1"/>
  <c r="X14605" i="1"/>
  <c r="X14604" i="1"/>
  <c r="X14603" i="1"/>
  <c r="X14602" i="1"/>
  <c r="X14601" i="1"/>
  <c r="X14600" i="1"/>
  <c r="X14599" i="1"/>
  <c r="X14598" i="1"/>
  <c r="X14597" i="1"/>
  <c r="X14596" i="1"/>
  <c r="X14595" i="1"/>
  <c r="X14594" i="1"/>
  <c r="X14593" i="1"/>
  <c r="X14592" i="1"/>
  <c r="X14591" i="1"/>
  <c r="X14590" i="1"/>
  <c r="X14589" i="1"/>
  <c r="X14588" i="1"/>
  <c r="X14587" i="1"/>
  <c r="X14586" i="1"/>
  <c r="X14585" i="1"/>
  <c r="X14584" i="1"/>
  <c r="X14583" i="1"/>
  <c r="X14582" i="1"/>
  <c r="X14581" i="1"/>
  <c r="X14580" i="1"/>
  <c r="X14579" i="1"/>
  <c r="X14578" i="1"/>
  <c r="X14577" i="1"/>
  <c r="X14576" i="1"/>
  <c r="X14575" i="1"/>
  <c r="X14574" i="1"/>
  <c r="X14573" i="1"/>
  <c r="X14572" i="1"/>
  <c r="X14571" i="1"/>
  <c r="X14570" i="1"/>
  <c r="X14569" i="1"/>
  <c r="X14568" i="1"/>
  <c r="X14567" i="1"/>
  <c r="X14566" i="1"/>
  <c r="X14565" i="1"/>
  <c r="X14564" i="1"/>
  <c r="X14563" i="1"/>
  <c r="X14562" i="1"/>
  <c r="X14561" i="1"/>
  <c r="X14560" i="1"/>
  <c r="X14559" i="1"/>
  <c r="X14558" i="1"/>
  <c r="X14557" i="1"/>
  <c r="X14556" i="1"/>
  <c r="X14555" i="1"/>
  <c r="X14554" i="1"/>
  <c r="X14553" i="1"/>
  <c r="X14552" i="1"/>
  <c r="X14551" i="1"/>
  <c r="X14550" i="1"/>
  <c r="X14549" i="1"/>
  <c r="X14548" i="1"/>
  <c r="X14547" i="1"/>
  <c r="X14546" i="1"/>
  <c r="X14545" i="1"/>
  <c r="X14544" i="1"/>
  <c r="X14543" i="1"/>
  <c r="X14542" i="1"/>
  <c r="X14541" i="1"/>
  <c r="X14540" i="1"/>
  <c r="X14539" i="1"/>
  <c r="X14538" i="1"/>
  <c r="X14537" i="1"/>
  <c r="X14536" i="1"/>
  <c r="X14535" i="1"/>
  <c r="X14534" i="1"/>
  <c r="X14533" i="1"/>
  <c r="X14532" i="1"/>
  <c r="X14531" i="1"/>
  <c r="X14530" i="1"/>
  <c r="X14529" i="1"/>
  <c r="X14528" i="1"/>
  <c r="X14527" i="1"/>
  <c r="X14526" i="1"/>
  <c r="X14525" i="1"/>
  <c r="X14524" i="1"/>
  <c r="X14523" i="1"/>
  <c r="X14522" i="1"/>
  <c r="X14521" i="1"/>
  <c r="X14520" i="1"/>
  <c r="X14519" i="1"/>
  <c r="X14518" i="1"/>
  <c r="X14517" i="1"/>
  <c r="X14516" i="1"/>
  <c r="X14515" i="1"/>
  <c r="X14514" i="1"/>
  <c r="X14513" i="1"/>
  <c r="X14512" i="1"/>
  <c r="X14511" i="1"/>
  <c r="X14510" i="1"/>
  <c r="X14509" i="1"/>
  <c r="X14508" i="1"/>
  <c r="X14507" i="1"/>
  <c r="X14506" i="1"/>
  <c r="X14505" i="1"/>
  <c r="X14504" i="1"/>
  <c r="X14503" i="1"/>
  <c r="X14502" i="1"/>
  <c r="X14501" i="1"/>
  <c r="X14500" i="1"/>
  <c r="X14499" i="1"/>
  <c r="X14498" i="1"/>
  <c r="X14497" i="1"/>
  <c r="X14496" i="1"/>
  <c r="X14495" i="1"/>
  <c r="X14494" i="1"/>
  <c r="X14493" i="1"/>
  <c r="X14492" i="1"/>
  <c r="X14491" i="1"/>
  <c r="X14490" i="1"/>
  <c r="X14489" i="1"/>
  <c r="X14488" i="1"/>
  <c r="X14487" i="1"/>
  <c r="X14486" i="1"/>
  <c r="X14485" i="1"/>
  <c r="X14484" i="1"/>
  <c r="X14483" i="1"/>
  <c r="X14482" i="1"/>
  <c r="X14481" i="1"/>
  <c r="X14480" i="1"/>
  <c r="X14479" i="1"/>
  <c r="X14478" i="1"/>
  <c r="X14477" i="1"/>
  <c r="X14476" i="1"/>
  <c r="X14475" i="1"/>
  <c r="X14474" i="1"/>
  <c r="X14473" i="1"/>
  <c r="X14472" i="1"/>
  <c r="X14471" i="1"/>
  <c r="X14470" i="1"/>
  <c r="X14469" i="1"/>
  <c r="X14468" i="1"/>
  <c r="X14467" i="1"/>
  <c r="X14466" i="1"/>
  <c r="X14465" i="1"/>
  <c r="X14464" i="1"/>
  <c r="X14463" i="1"/>
  <c r="X14462" i="1"/>
  <c r="X14461" i="1"/>
  <c r="X14460" i="1"/>
  <c r="X14459" i="1"/>
  <c r="X14458" i="1"/>
  <c r="X14457" i="1"/>
  <c r="X14456" i="1"/>
  <c r="X14455" i="1"/>
  <c r="X14454" i="1"/>
  <c r="X14453" i="1"/>
  <c r="X14452" i="1"/>
  <c r="X14451" i="1"/>
  <c r="X14450" i="1"/>
  <c r="X14449" i="1"/>
  <c r="X14448" i="1"/>
  <c r="X14447" i="1"/>
  <c r="X14446" i="1"/>
  <c r="X14445" i="1"/>
  <c r="X14444" i="1"/>
  <c r="X14443" i="1"/>
  <c r="X14442" i="1"/>
  <c r="X14441" i="1"/>
  <c r="X14440" i="1"/>
  <c r="X14439" i="1"/>
  <c r="X14438" i="1"/>
  <c r="X14437" i="1"/>
  <c r="X14436" i="1"/>
  <c r="X14435" i="1"/>
  <c r="X14434" i="1"/>
  <c r="X14433" i="1"/>
  <c r="X14432" i="1"/>
  <c r="X14431" i="1"/>
  <c r="X14430" i="1"/>
  <c r="X14429" i="1"/>
  <c r="X14428" i="1"/>
  <c r="X14427" i="1"/>
  <c r="X14426" i="1"/>
  <c r="X14425" i="1"/>
  <c r="X14424" i="1"/>
  <c r="X14423" i="1"/>
  <c r="X14422" i="1"/>
  <c r="X14421" i="1"/>
  <c r="X14420" i="1"/>
  <c r="X14419" i="1"/>
  <c r="X14418" i="1"/>
  <c r="X14417" i="1"/>
  <c r="X14416" i="1"/>
  <c r="X14415" i="1"/>
  <c r="X14414" i="1"/>
  <c r="X14413" i="1"/>
  <c r="X14412" i="1"/>
  <c r="X14411" i="1"/>
  <c r="X14410" i="1"/>
  <c r="X14409" i="1"/>
  <c r="X14408" i="1"/>
  <c r="X14407" i="1"/>
  <c r="X14406" i="1"/>
  <c r="X14405" i="1"/>
  <c r="X14404" i="1"/>
  <c r="X14403" i="1"/>
  <c r="X14402" i="1"/>
  <c r="X14401" i="1"/>
  <c r="X14400" i="1"/>
  <c r="X14399" i="1"/>
  <c r="X14398" i="1"/>
  <c r="X14397" i="1"/>
  <c r="X14396" i="1"/>
  <c r="X14395" i="1"/>
  <c r="X14394" i="1"/>
  <c r="X14393" i="1"/>
  <c r="X14392" i="1"/>
  <c r="X14391" i="1"/>
  <c r="X14390" i="1"/>
  <c r="X14389" i="1"/>
  <c r="X14388" i="1"/>
  <c r="X14387" i="1"/>
  <c r="X14386" i="1"/>
  <c r="X14385" i="1"/>
  <c r="X14384" i="1"/>
  <c r="X14383" i="1"/>
  <c r="X14382" i="1"/>
  <c r="X14381" i="1"/>
  <c r="X14380" i="1"/>
  <c r="X14379" i="1"/>
  <c r="X14378" i="1"/>
  <c r="X14377" i="1"/>
  <c r="X14376" i="1"/>
  <c r="X14375" i="1"/>
  <c r="X14374" i="1"/>
  <c r="X14373" i="1"/>
  <c r="X14372" i="1"/>
  <c r="X14371" i="1"/>
  <c r="X14370" i="1"/>
  <c r="X14369" i="1"/>
  <c r="X14368" i="1"/>
  <c r="X14367" i="1"/>
  <c r="X14366" i="1"/>
  <c r="X14365" i="1"/>
  <c r="X14364" i="1"/>
  <c r="X14363" i="1"/>
  <c r="X14362" i="1"/>
  <c r="X14361" i="1"/>
  <c r="X14360" i="1"/>
  <c r="X14359" i="1"/>
  <c r="X14358" i="1"/>
  <c r="X14357" i="1"/>
  <c r="X14356" i="1"/>
  <c r="X14355" i="1"/>
  <c r="X14354" i="1"/>
  <c r="X14353" i="1"/>
  <c r="X14352" i="1"/>
  <c r="X14351" i="1"/>
  <c r="X14350" i="1"/>
  <c r="X14349" i="1"/>
  <c r="X14348" i="1"/>
  <c r="X14347" i="1"/>
  <c r="X14346" i="1"/>
  <c r="X14345" i="1"/>
  <c r="X14344" i="1"/>
  <c r="X14343" i="1"/>
  <c r="X14342" i="1"/>
  <c r="X14341" i="1"/>
  <c r="X14340" i="1"/>
  <c r="X14339" i="1"/>
  <c r="X14338" i="1"/>
  <c r="X14337" i="1"/>
  <c r="X14336" i="1"/>
  <c r="X14335" i="1"/>
  <c r="X14334" i="1"/>
  <c r="X14333" i="1"/>
  <c r="X14332" i="1"/>
  <c r="X14331" i="1"/>
  <c r="X14330" i="1"/>
  <c r="X14329" i="1"/>
  <c r="X14328" i="1"/>
  <c r="X14327" i="1"/>
  <c r="X14326" i="1"/>
  <c r="X14325" i="1"/>
  <c r="X14324" i="1"/>
  <c r="X14323" i="1"/>
  <c r="X14322" i="1"/>
  <c r="X14321" i="1"/>
  <c r="X14320" i="1"/>
  <c r="X14319" i="1"/>
  <c r="X14318" i="1"/>
  <c r="X14317" i="1"/>
  <c r="X14316" i="1"/>
  <c r="X14315" i="1"/>
  <c r="X14314" i="1"/>
  <c r="X14313" i="1"/>
  <c r="X14312" i="1"/>
  <c r="X14311" i="1"/>
  <c r="X14310" i="1"/>
  <c r="X14309" i="1"/>
  <c r="X14308" i="1"/>
  <c r="X14307" i="1"/>
  <c r="X14306" i="1"/>
  <c r="X14305" i="1"/>
  <c r="X14304" i="1"/>
  <c r="X14303" i="1"/>
  <c r="X14302" i="1"/>
  <c r="X14301" i="1"/>
  <c r="X14300" i="1"/>
  <c r="X14299" i="1"/>
  <c r="X14298" i="1"/>
  <c r="X14297" i="1"/>
  <c r="X14296" i="1"/>
  <c r="X14295" i="1"/>
  <c r="X14294" i="1"/>
  <c r="X14293" i="1"/>
  <c r="X14292" i="1"/>
  <c r="X14291" i="1"/>
  <c r="X14290" i="1"/>
  <c r="X14289" i="1"/>
  <c r="X14288" i="1"/>
  <c r="X14287" i="1"/>
  <c r="X14286" i="1"/>
  <c r="X14285" i="1"/>
  <c r="X14284" i="1"/>
  <c r="X14283" i="1"/>
  <c r="X14282" i="1"/>
  <c r="X14281" i="1"/>
  <c r="X14280" i="1"/>
  <c r="X14279" i="1"/>
  <c r="X14278" i="1"/>
  <c r="X14277" i="1"/>
  <c r="X14276" i="1"/>
  <c r="X14275" i="1"/>
  <c r="X14274" i="1"/>
  <c r="X14273" i="1"/>
  <c r="X14272" i="1"/>
  <c r="X14271" i="1"/>
  <c r="X14270" i="1"/>
  <c r="X14269" i="1"/>
  <c r="X14268" i="1"/>
  <c r="X14267" i="1"/>
  <c r="X14266" i="1"/>
  <c r="X14265" i="1"/>
  <c r="X14264" i="1"/>
  <c r="X14263" i="1"/>
  <c r="X14262" i="1"/>
  <c r="X14261" i="1"/>
  <c r="X14260" i="1"/>
  <c r="X14259" i="1"/>
  <c r="X14258" i="1"/>
  <c r="X14257" i="1"/>
  <c r="X14256" i="1"/>
  <c r="X14255" i="1"/>
  <c r="X14254" i="1"/>
  <c r="X14253" i="1"/>
  <c r="X14252" i="1"/>
  <c r="X14251" i="1"/>
  <c r="X14250" i="1"/>
  <c r="X14249" i="1"/>
  <c r="X14248" i="1"/>
  <c r="X14247" i="1"/>
  <c r="X14246" i="1"/>
  <c r="X14245" i="1"/>
  <c r="X14244" i="1"/>
  <c r="X14243" i="1"/>
  <c r="X14242" i="1"/>
  <c r="X14241" i="1"/>
  <c r="X14240" i="1"/>
  <c r="X14239" i="1"/>
  <c r="X14238" i="1"/>
  <c r="X14237" i="1"/>
  <c r="X14236" i="1"/>
  <c r="X14235" i="1"/>
  <c r="X14234" i="1"/>
  <c r="X14233" i="1"/>
  <c r="X14232" i="1"/>
  <c r="X14231" i="1"/>
  <c r="X14230" i="1"/>
  <c r="X14229" i="1"/>
  <c r="X14228" i="1"/>
  <c r="X14227" i="1"/>
  <c r="X14226" i="1"/>
  <c r="X14225" i="1"/>
  <c r="X14224" i="1"/>
  <c r="X14223" i="1"/>
  <c r="X14222" i="1"/>
  <c r="X14221" i="1"/>
  <c r="X14220" i="1"/>
  <c r="X14219" i="1"/>
  <c r="X14218" i="1"/>
  <c r="X14217" i="1"/>
  <c r="X14216" i="1"/>
  <c r="X14215" i="1"/>
  <c r="X14214" i="1"/>
  <c r="X14213" i="1"/>
  <c r="X14212" i="1"/>
  <c r="X14211" i="1"/>
  <c r="X14210" i="1"/>
  <c r="X14209" i="1"/>
  <c r="X14208" i="1"/>
  <c r="X14207" i="1"/>
  <c r="X14206" i="1"/>
  <c r="X14205" i="1"/>
  <c r="X14204" i="1"/>
  <c r="X14203" i="1"/>
  <c r="X14202" i="1"/>
  <c r="X14201" i="1"/>
  <c r="X14200" i="1"/>
  <c r="X14199" i="1"/>
  <c r="X14198" i="1"/>
  <c r="X14197" i="1"/>
  <c r="X14196" i="1"/>
  <c r="X14195" i="1"/>
  <c r="X14194" i="1"/>
  <c r="X14193" i="1"/>
  <c r="X14192" i="1"/>
  <c r="X14191" i="1"/>
  <c r="X14190" i="1"/>
  <c r="X14189" i="1"/>
  <c r="X14188" i="1"/>
  <c r="X14187" i="1"/>
  <c r="X14186" i="1"/>
  <c r="X14185" i="1"/>
  <c r="X14184" i="1"/>
  <c r="X14183" i="1"/>
  <c r="X14182" i="1"/>
  <c r="X14181" i="1"/>
  <c r="X14180" i="1"/>
  <c r="X14179" i="1"/>
  <c r="X14178" i="1"/>
  <c r="X14177" i="1"/>
  <c r="X14176" i="1"/>
  <c r="X14175" i="1"/>
  <c r="X14174" i="1"/>
  <c r="X14173" i="1"/>
  <c r="X14172" i="1"/>
  <c r="X14171" i="1"/>
  <c r="X14170" i="1"/>
  <c r="X14169" i="1"/>
  <c r="X14168" i="1"/>
  <c r="X14167" i="1"/>
  <c r="X14166" i="1"/>
  <c r="X14165" i="1"/>
  <c r="X14164" i="1"/>
  <c r="X14163" i="1"/>
  <c r="X14162" i="1"/>
  <c r="X14161" i="1"/>
  <c r="X14160" i="1"/>
  <c r="X14159" i="1"/>
  <c r="X14158" i="1"/>
  <c r="X14157" i="1"/>
  <c r="X14156" i="1"/>
  <c r="X14155" i="1"/>
  <c r="X14154" i="1"/>
  <c r="X14153" i="1"/>
  <c r="X14152" i="1"/>
  <c r="X14151" i="1"/>
  <c r="X14150" i="1"/>
  <c r="X14149" i="1"/>
  <c r="X14148" i="1"/>
  <c r="X14147" i="1"/>
  <c r="X14146" i="1"/>
  <c r="X14145" i="1"/>
  <c r="X14144" i="1"/>
  <c r="X14143" i="1"/>
  <c r="X14142" i="1"/>
  <c r="X14141" i="1"/>
  <c r="X14140" i="1"/>
  <c r="X14139" i="1"/>
  <c r="X14138" i="1"/>
  <c r="X14137" i="1"/>
  <c r="X14136" i="1"/>
  <c r="X14135" i="1"/>
  <c r="X14134" i="1"/>
  <c r="X14133" i="1"/>
  <c r="X14132" i="1"/>
  <c r="X14131" i="1"/>
  <c r="X14130" i="1"/>
  <c r="X14129" i="1"/>
  <c r="X14128" i="1"/>
  <c r="X14127" i="1"/>
  <c r="X14126" i="1"/>
  <c r="X14125" i="1"/>
  <c r="X14124" i="1"/>
  <c r="X14123" i="1"/>
  <c r="X14122" i="1"/>
  <c r="X14121" i="1"/>
  <c r="X14120" i="1"/>
  <c r="X14119" i="1"/>
  <c r="X14118" i="1"/>
  <c r="X14117" i="1"/>
  <c r="X14116" i="1"/>
  <c r="X14115" i="1"/>
  <c r="X14114" i="1"/>
  <c r="X14113" i="1"/>
  <c r="X14112" i="1"/>
  <c r="X14111" i="1"/>
  <c r="X14110" i="1"/>
  <c r="X14109" i="1"/>
  <c r="X14108" i="1"/>
  <c r="X14107" i="1"/>
  <c r="X14106" i="1"/>
  <c r="X14105" i="1"/>
  <c r="X14104" i="1"/>
  <c r="X14103" i="1"/>
  <c r="X14102" i="1"/>
  <c r="X14101" i="1"/>
  <c r="X14100" i="1"/>
  <c r="X14099" i="1"/>
  <c r="X14098" i="1"/>
  <c r="X14097" i="1"/>
  <c r="X14096" i="1"/>
  <c r="X14095" i="1"/>
  <c r="X14094" i="1"/>
  <c r="X14093" i="1"/>
  <c r="X14092" i="1"/>
  <c r="X14091" i="1"/>
  <c r="X14090" i="1"/>
  <c r="X14089" i="1"/>
  <c r="X14088" i="1"/>
  <c r="X14087" i="1"/>
  <c r="X14086" i="1"/>
  <c r="X14085" i="1"/>
  <c r="X14084" i="1"/>
  <c r="X14083" i="1"/>
  <c r="X14082" i="1"/>
  <c r="X14081" i="1"/>
  <c r="X14080" i="1"/>
  <c r="X14079" i="1"/>
  <c r="X14078" i="1"/>
  <c r="X14077" i="1"/>
  <c r="X14076" i="1"/>
  <c r="X14075" i="1"/>
  <c r="X14074" i="1"/>
  <c r="X14073" i="1"/>
  <c r="X14072" i="1"/>
  <c r="X14071" i="1"/>
  <c r="X14070" i="1"/>
  <c r="X14069" i="1"/>
  <c r="X14068" i="1"/>
  <c r="X14067" i="1"/>
  <c r="X14066" i="1"/>
  <c r="X14065" i="1"/>
  <c r="X14064" i="1"/>
  <c r="X14063" i="1"/>
  <c r="X14062" i="1"/>
  <c r="X14061" i="1"/>
  <c r="X14060" i="1"/>
  <c r="X14059" i="1"/>
  <c r="X14058" i="1"/>
  <c r="X14057" i="1"/>
  <c r="X14056" i="1"/>
  <c r="X14055" i="1"/>
  <c r="X14054" i="1"/>
  <c r="X14053" i="1"/>
  <c r="X14052" i="1"/>
  <c r="X14051" i="1"/>
  <c r="X14050" i="1"/>
  <c r="X14049" i="1"/>
  <c r="X14048" i="1"/>
  <c r="X14047" i="1"/>
  <c r="X14046" i="1"/>
  <c r="X14045" i="1"/>
  <c r="X14044" i="1"/>
  <c r="X14043" i="1"/>
  <c r="X14042" i="1"/>
  <c r="X14041" i="1"/>
  <c r="X14040" i="1"/>
  <c r="X14039" i="1"/>
  <c r="X14038" i="1"/>
  <c r="X14037" i="1"/>
  <c r="X14036" i="1"/>
  <c r="X14035" i="1"/>
  <c r="X14034" i="1"/>
  <c r="X14033" i="1"/>
  <c r="X14032" i="1"/>
  <c r="X14031" i="1"/>
  <c r="X14030" i="1"/>
  <c r="X14029" i="1"/>
  <c r="X14028" i="1"/>
  <c r="X14027" i="1"/>
  <c r="X14026" i="1"/>
  <c r="X14025" i="1"/>
  <c r="X14024" i="1"/>
  <c r="X14023" i="1"/>
  <c r="X14022" i="1"/>
  <c r="X14021" i="1"/>
  <c r="X14020" i="1"/>
  <c r="X14019" i="1"/>
  <c r="X14018" i="1"/>
  <c r="X14017" i="1"/>
  <c r="X14016" i="1"/>
  <c r="X14015" i="1"/>
  <c r="X14014" i="1"/>
  <c r="X14013" i="1"/>
  <c r="X14012" i="1"/>
  <c r="X14011" i="1"/>
  <c r="X14010" i="1"/>
  <c r="X14009" i="1"/>
  <c r="X14008" i="1"/>
  <c r="X14007" i="1"/>
  <c r="X14006" i="1"/>
  <c r="X14005" i="1"/>
  <c r="X14004" i="1"/>
  <c r="X14003" i="1"/>
  <c r="X14002" i="1"/>
  <c r="X14001" i="1"/>
  <c r="X14000" i="1"/>
  <c r="X13999" i="1"/>
  <c r="X13998" i="1"/>
  <c r="X13997" i="1"/>
  <c r="X13996" i="1"/>
  <c r="X13995" i="1"/>
  <c r="X13994" i="1"/>
  <c r="X13993" i="1"/>
  <c r="X13992" i="1"/>
  <c r="X13991" i="1"/>
  <c r="X13990" i="1"/>
  <c r="X13989" i="1"/>
  <c r="X13988" i="1"/>
  <c r="X13987" i="1"/>
  <c r="X13986" i="1"/>
  <c r="X13985" i="1"/>
  <c r="X13984" i="1"/>
  <c r="X13983" i="1"/>
  <c r="X13982" i="1"/>
  <c r="X13981" i="1"/>
  <c r="X13980" i="1"/>
  <c r="X13979" i="1"/>
  <c r="X13978" i="1"/>
  <c r="X13977" i="1"/>
  <c r="X13976" i="1"/>
  <c r="X13975" i="1"/>
  <c r="X13974" i="1"/>
  <c r="X13973" i="1"/>
  <c r="X13972" i="1"/>
  <c r="X13971" i="1"/>
  <c r="X13970" i="1"/>
  <c r="X13969" i="1"/>
  <c r="X13968" i="1"/>
  <c r="X13967" i="1"/>
  <c r="X13966" i="1"/>
  <c r="X13965" i="1"/>
  <c r="X13964" i="1"/>
  <c r="X13963" i="1"/>
  <c r="X13962" i="1"/>
  <c r="X13961" i="1"/>
  <c r="X13960" i="1"/>
  <c r="X13959" i="1"/>
  <c r="X13958" i="1"/>
  <c r="X13957" i="1"/>
  <c r="X13956" i="1"/>
  <c r="X13955" i="1"/>
  <c r="X13954" i="1"/>
  <c r="X13953" i="1"/>
  <c r="X13952" i="1"/>
  <c r="X13951" i="1"/>
  <c r="X13950" i="1"/>
  <c r="X13949" i="1"/>
  <c r="X13948" i="1"/>
  <c r="X13947" i="1"/>
  <c r="X13946" i="1"/>
  <c r="X13945" i="1"/>
  <c r="X13944" i="1"/>
  <c r="X13943" i="1"/>
  <c r="X13942" i="1"/>
  <c r="X13941" i="1"/>
  <c r="X13940" i="1"/>
  <c r="X13939" i="1"/>
  <c r="X13938" i="1"/>
  <c r="X13937" i="1"/>
  <c r="X13936" i="1"/>
  <c r="X13935" i="1"/>
  <c r="X13934" i="1"/>
  <c r="X13933" i="1"/>
  <c r="X13932" i="1"/>
  <c r="X13931" i="1"/>
  <c r="X13930" i="1"/>
  <c r="X13929" i="1"/>
  <c r="X13928" i="1"/>
  <c r="X13927" i="1"/>
  <c r="X13926" i="1"/>
  <c r="X13925" i="1"/>
  <c r="X13924" i="1"/>
  <c r="X13923" i="1"/>
  <c r="X13922" i="1"/>
  <c r="X13921" i="1"/>
  <c r="X13920" i="1"/>
  <c r="X13919" i="1"/>
  <c r="X13918" i="1"/>
  <c r="X13917" i="1"/>
  <c r="X13916" i="1"/>
  <c r="X13915" i="1"/>
  <c r="X13914" i="1"/>
  <c r="X13913" i="1"/>
  <c r="X13912" i="1"/>
  <c r="X13911" i="1"/>
  <c r="X13910" i="1"/>
  <c r="X13909" i="1"/>
  <c r="X13908" i="1"/>
  <c r="X13907" i="1"/>
  <c r="X13906" i="1"/>
  <c r="X13905" i="1"/>
  <c r="X13904" i="1"/>
  <c r="X13903" i="1"/>
  <c r="X13902" i="1"/>
  <c r="X13901" i="1"/>
  <c r="X13900" i="1"/>
  <c r="X13899" i="1"/>
  <c r="X13898" i="1"/>
  <c r="X13897" i="1"/>
  <c r="X13896" i="1"/>
  <c r="X13895" i="1"/>
  <c r="X13894" i="1"/>
  <c r="X13893" i="1"/>
  <c r="X13892" i="1"/>
  <c r="X13891" i="1"/>
  <c r="X13890" i="1"/>
  <c r="X13889" i="1"/>
  <c r="X13888" i="1"/>
  <c r="X13887" i="1"/>
  <c r="X13886" i="1"/>
  <c r="X13885" i="1"/>
  <c r="X13884" i="1"/>
  <c r="X13883" i="1"/>
  <c r="X13882" i="1"/>
  <c r="X13881" i="1"/>
  <c r="X13880" i="1"/>
  <c r="X13879" i="1"/>
  <c r="X13878" i="1"/>
  <c r="X13877" i="1"/>
  <c r="X13876" i="1"/>
  <c r="X13875" i="1"/>
  <c r="X13874" i="1"/>
  <c r="X13873" i="1"/>
  <c r="X13872" i="1"/>
  <c r="X13871" i="1"/>
  <c r="X13870" i="1"/>
  <c r="X13869" i="1"/>
  <c r="X13868" i="1"/>
  <c r="X13867" i="1"/>
  <c r="X13866" i="1"/>
  <c r="X13865" i="1"/>
  <c r="X13864" i="1"/>
  <c r="X13863" i="1"/>
  <c r="X13862" i="1"/>
  <c r="X13861" i="1"/>
  <c r="X13860" i="1"/>
  <c r="X13859" i="1"/>
  <c r="X13858" i="1"/>
  <c r="X13857" i="1"/>
  <c r="X13856" i="1"/>
  <c r="X13855" i="1"/>
  <c r="X13854" i="1"/>
  <c r="X13853" i="1"/>
  <c r="X13852" i="1"/>
  <c r="X13851" i="1"/>
  <c r="X13850" i="1"/>
  <c r="X13849" i="1"/>
  <c r="X13848" i="1"/>
  <c r="X13847" i="1"/>
  <c r="X13846" i="1"/>
  <c r="X13845" i="1"/>
  <c r="X13844" i="1"/>
  <c r="X13843" i="1"/>
  <c r="X13842" i="1"/>
  <c r="X13841" i="1"/>
  <c r="X13840" i="1"/>
  <c r="X13839" i="1"/>
  <c r="X13838" i="1"/>
  <c r="X13837" i="1"/>
  <c r="X13836" i="1"/>
  <c r="X13835" i="1"/>
  <c r="X13834" i="1"/>
  <c r="X13833" i="1"/>
  <c r="X13832" i="1"/>
  <c r="X13831" i="1"/>
  <c r="X13830" i="1"/>
  <c r="X13829" i="1"/>
  <c r="X13828" i="1"/>
  <c r="X13827" i="1"/>
  <c r="X13826" i="1"/>
  <c r="X13825" i="1"/>
  <c r="X13824" i="1"/>
  <c r="X13823" i="1"/>
  <c r="X13822" i="1"/>
  <c r="X13821" i="1"/>
  <c r="X13820" i="1"/>
  <c r="X13819" i="1"/>
  <c r="X13818" i="1"/>
  <c r="X13817" i="1"/>
  <c r="X13816" i="1"/>
  <c r="X13815" i="1"/>
  <c r="X13814" i="1"/>
  <c r="X13813" i="1"/>
  <c r="X13812" i="1"/>
  <c r="X13811" i="1"/>
  <c r="X13810" i="1"/>
  <c r="X13809" i="1"/>
  <c r="X13808" i="1"/>
  <c r="X13807" i="1"/>
  <c r="X13806" i="1"/>
  <c r="X13805" i="1"/>
  <c r="X13804" i="1"/>
  <c r="X13803" i="1"/>
  <c r="X13802" i="1"/>
  <c r="X13801" i="1"/>
  <c r="X13800" i="1"/>
  <c r="X13799" i="1"/>
  <c r="X13798" i="1"/>
  <c r="X13797" i="1"/>
  <c r="X13796" i="1"/>
  <c r="X13795" i="1"/>
  <c r="X13794" i="1"/>
  <c r="X13793" i="1"/>
  <c r="X13792" i="1"/>
  <c r="X13791" i="1"/>
  <c r="X13790" i="1"/>
  <c r="X13789" i="1"/>
  <c r="X13788" i="1"/>
  <c r="X13787" i="1"/>
  <c r="X13786" i="1"/>
  <c r="X13785" i="1"/>
  <c r="X13784" i="1"/>
  <c r="X13783" i="1"/>
  <c r="X13782" i="1"/>
  <c r="X13781" i="1"/>
  <c r="X13780" i="1"/>
  <c r="X13779" i="1"/>
  <c r="X13778" i="1"/>
  <c r="X13777" i="1"/>
  <c r="X13776" i="1"/>
  <c r="X13775" i="1"/>
  <c r="X13774" i="1"/>
  <c r="X13773" i="1"/>
  <c r="X13772" i="1"/>
  <c r="X13771" i="1"/>
  <c r="X13770" i="1"/>
  <c r="X13769" i="1"/>
  <c r="X13768" i="1"/>
  <c r="X13767" i="1"/>
  <c r="X13766" i="1"/>
  <c r="X13765" i="1"/>
  <c r="X13764" i="1"/>
  <c r="X13763" i="1"/>
  <c r="X13762" i="1"/>
  <c r="X13761" i="1"/>
  <c r="X13760" i="1"/>
  <c r="X13759" i="1"/>
  <c r="X13758" i="1"/>
  <c r="X13757" i="1"/>
  <c r="X13756" i="1"/>
  <c r="X13755" i="1"/>
  <c r="X13754" i="1"/>
  <c r="X13753" i="1"/>
  <c r="X13752" i="1"/>
  <c r="X13751" i="1"/>
  <c r="X13750" i="1"/>
  <c r="X13749" i="1"/>
  <c r="X13748" i="1"/>
  <c r="X13747" i="1"/>
  <c r="X13746" i="1"/>
  <c r="X13745" i="1"/>
  <c r="X13744" i="1"/>
  <c r="X13743" i="1"/>
  <c r="X13742" i="1"/>
  <c r="X13741" i="1"/>
  <c r="X13740" i="1"/>
  <c r="X13739" i="1"/>
  <c r="X13738" i="1"/>
  <c r="X13737" i="1"/>
  <c r="X13736" i="1"/>
  <c r="X13735" i="1"/>
  <c r="X13734" i="1"/>
  <c r="X13733" i="1"/>
  <c r="X13732" i="1"/>
  <c r="X13731" i="1"/>
  <c r="X13730" i="1"/>
  <c r="X13729" i="1"/>
  <c r="X13728" i="1"/>
  <c r="X13727" i="1"/>
  <c r="X13726" i="1"/>
  <c r="X13725" i="1"/>
  <c r="X13724" i="1"/>
  <c r="X13723" i="1"/>
  <c r="X13722" i="1"/>
  <c r="X13721" i="1"/>
  <c r="X13720" i="1"/>
  <c r="X13719" i="1"/>
  <c r="X13718" i="1"/>
  <c r="X13717" i="1"/>
  <c r="X13716" i="1"/>
  <c r="X13715" i="1"/>
  <c r="X13714" i="1"/>
  <c r="X13713" i="1"/>
  <c r="X13712" i="1"/>
  <c r="X13711" i="1"/>
  <c r="X13710" i="1"/>
  <c r="X13709" i="1"/>
  <c r="X13708" i="1"/>
  <c r="X13707" i="1"/>
  <c r="X13706" i="1"/>
  <c r="X13705" i="1"/>
  <c r="X13704" i="1"/>
  <c r="X13703" i="1"/>
  <c r="X13702" i="1"/>
  <c r="X13701" i="1"/>
  <c r="X13700" i="1"/>
  <c r="X13699" i="1"/>
  <c r="X13698" i="1"/>
  <c r="X13697" i="1"/>
  <c r="X13696" i="1"/>
  <c r="X13695" i="1"/>
  <c r="X13694" i="1"/>
  <c r="X13693" i="1"/>
  <c r="X13692" i="1"/>
  <c r="X13691" i="1"/>
  <c r="X13690" i="1"/>
  <c r="X13689" i="1"/>
  <c r="X13688" i="1"/>
  <c r="X13687" i="1"/>
  <c r="X13686" i="1"/>
  <c r="X13685" i="1"/>
  <c r="X13684" i="1"/>
  <c r="X13683" i="1"/>
  <c r="X13682" i="1"/>
  <c r="X13681" i="1"/>
  <c r="X13680" i="1"/>
  <c r="X13679" i="1"/>
  <c r="X13678" i="1"/>
  <c r="X13677" i="1"/>
  <c r="X13676" i="1"/>
  <c r="X13675" i="1"/>
  <c r="X13674" i="1"/>
  <c r="X13673" i="1"/>
  <c r="X13672" i="1"/>
  <c r="X13671" i="1"/>
  <c r="X13670" i="1"/>
  <c r="X13669" i="1"/>
  <c r="X13668" i="1"/>
  <c r="X13667" i="1"/>
  <c r="X13666" i="1"/>
  <c r="X13665" i="1"/>
  <c r="X13664" i="1"/>
  <c r="X13663" i="1"/>
  <c r="X13662" i="1"/>
  <c r="X13661" i="1"/>
  <c r="X13660" i="1"/>
  <c r="X13659" i="1"/>
  <c r="X13658" i="1"/>
  <c r="X13657" i="1"/>
  <c r="X13656" i="1"/>
  <c r="X13655" i="1"/>
  <c r="X13654" i="1"/>
  <c r="X13653" i="1"/>
  <c r="X13652" i="1"/>
  <c r="X13651" i="1"/>
  <c r="X13650" i="1"/>
  <c r="X13649" i="1"/>
  <c r="X13648" i="1"/>
  <c r="X13647" i="1"/>
  <c r="X13646" i="1"/>
  <c r="X13645" i="1"/>
  <c r="X13644" i="1"/>
  <c r="X13643" i="1"/>
  <c r="X13642" i="1"/>
  <c r="X13641" i="1"/>
  <c r="X13640" i="1"/>
  <c r="X13639" i="1"/>
  <c r="X13638" i="1"/>
  <c r="X13637" i="1"/>
  <c r="X13636" i="1"/>
  <c r="X13635" i="1"/>
  <c r="X13634" i="1"/>
  <c r="X13633" i="1"/>
  <c r="X13632" i="1"/>
  <c r="X13631" i="1"/>
  <c r="X13630" i="1"/>
  <c r="X13629" i="1"/>
  <c r="X13628" i="1"/>
  <c r="X13627" i="1"/>
  <c r="X13626" i="1"/>
  <c r="X13625" i="1"/>
  <c r="X13624" i="1"/>
  <c r="X13623" i="1"/>
  <c r="X13622" i="1"/>
  <c r="X13621" i="1"/>
  <c r="X13620" i="1"/>
  <c r="X13619" i="1"/>
  <c r="X13618" i="1"/>
  <c r="X13617" i="1"/>
  <c r="X13616" i="1"/>
  <c r="X13615" i="1"/>
  <c r="X13614" i="1"/>
  <c r="X13613" i="1"/>
  <c r="X13612" i="1"/>
  <c r="X13611" i="1"/>
  <c r="X13610" i="1"/>
  <c r="X13609" i="1"/>
  <c r="X13608" i="1"/>
  <c r="X13607" i="1"/>
  <c r="X13606" i="1"/>
  <c r="X13605" i="1"/>
  <c r="X13604" i="1"/>
  <c r="X13603" i="1"/>
  <c r="X13602" i="1"/>
  <c r="X13601" i="1"/>
  <c r="X13600" i="1"/>
  <c r="X13599" i="1"/>
  <c r="X13598" i="1"/>
  <c r="X13597" i="1"/>
  <c r="X13596" i="1"/>
  <c r="X13595" i="1"/>
  <c r="X13594" i="1"/>
  <c r="X13593" i="1"/>
  <c r="X13592" i="1"/>
  <c r="X13591" i="1"/>
  <c r="X13590" i="1"/>
  <c r="X13589" i="1"/>
  <c r="X13588" i="1"/>
  <c r="X13587" i="1"/>
  <c r="X13586" i="1"/>
  <c r="X13585" i="1"/>
  <c r="X13584" i="1"/>
  <c r="X13583" i="1"/>
  <c r="X13582" i="1"/>
  <c r="X13581" i="1"/>
  <c r="X13580" i="1"/>
  <c r="X13579" i="1"/>
  <c r="X13578" i="1"/>
  <c r="X13577" i="1"/>
  <c r="X13576" i="1"/>
  <c r="X13575" i="1"/>
  <c r="X13574" i="1"/>
  <c r="X13573" i="1"/>
  <c r="X13572" i="1"/>
  <c r="X13571" i="1"/>
  <c r="X13570" i="1"/>
  <c r="X13569" i="1"/>
  <c r="X13568" i="1"/>
  <c r="X13567" i="1"/>
  <c r="X13566" i="1"/>
  <c r="X13565" i="1"/>
  <c r="X13564" i="1"/>
  <c r="X13563" i="1"/>
  <c r="X13562" i="1"/>
  <c r="X13561" i="1"/>
  <c r="X13560" i="1"/>
  <c r="X13559" i="1"/>
  <c r="X13558" i="1"/>
  <c r="X13557" i="1"/>
  <c r="X13556" i="1"/>
  <c r="X13555" i="1"/>
  <c r="X13554" i="1"/>
  <c r="X13553" i="1"/>
  <c r="X13552" i="1"/>
  <c r="X13551" i="1"/>
  <c r="X13550" i="1"/>
  <c r="X13549" i="1"/>
  <c r="X13548" i="1"/>
  <c r="X13547" i="1"/>
  <c r="X13546" i="1"/>
  <c r="X13545" i="1"/>
  <c r="X13544" i="1"/>
  <c r="X13543" i="1"/>
  <c r="X13542" i="1"/>
  <c r="X13541" i="1"/>
  <c r="X13540" i="1"/>
  <c r="X13539" i="1"/>
  <c r="X13538" i="1"/>
  <c r="X13537" i="1"/>
  <c r="X13536" i="1"/>
  <c r="X13535" i="1"/>
  <c r="X13534" i="1"/>
  <c r="X13533" i="1"/>
  <c r="X13532" i="1"/>
  <c r="X13531" i="1"/>
  <c r="X13530" i="1"/>
  <c r="X13529" i="1"/>
  <c r="X13528" i="1"/>
  <c r="X13527" i="1"/>
  <c r="X13526" i="1"/>
  <c r="X13525" i="1"/>
  <c r="X13524" i="1"/>
  <c r="X13523" i="1"/>
  <c r="X13522" i="1"/>
  <c r="X13521" i="1"/>
  <c r="X13520" i="1"/>
  <c r="X13519" i="1"/>
  <c r="X13518" i="1"/>
  <c r="X13517" i="1"/>
  <c r="X13516" i="1"/>
  <c r="X13515" i="1"/>
  <c r="X13514" i="1"/>
  <c r="X13513" i="1"/>
  <c r="X13512" i="1"/>
  <c r="X13511" i="1"/>
  <c r="X13510" i="1"/>
  <c r="X13509" i="1"/>
  <c r="X13508" i="1"/>
  <c r="X13507" i="1"/>
  <c r="X13506" i="1"/>
  <c r="X13505" i="1"/>
  <c r="X13504" i="1"/>
  <c r="X13503" i="1"/>
  <c r="X13502" i="1"/>
  <c r="X13501" i="1"/>
  <c r="X13500" i="1"/>
  <c r="X13499" i="1"/>
  <c r="X13498" i="1"/>
  <c r="X13497" i="1"/>
  <c r="X13496" i="1"/>
  <c r="X13495" i="1"/>
  <c r="X13494" i="1"/>
  <c r="X13493" i="1"/>
  <c r="X13492" i="1"/>
  <c r="X13491" i="1"/>
  <c r="X13490" i="1"/>
  <c r="X13489" i="1"/>
  <c r="X13488" i="1"/>
  <c r="X13487" i="1"/>
  <c r="X13486" i="1"/>
  <c r="X13485" i="1"/>
  <c r="X13484" i="1"/>
  <c r="X13483" i="1"/>
  <c r="X13482" i="1"/>
  <c r="X13481" i="1"/>
  <c r="X13480" i="1"/>
  <c r="X13479" i="1"/>
  <c r="X13478" i="1"/>
  <c r="X13477" i="1"/>
  <c r="X13476" i="1"/>
  <c r="X13475" i="1"/>
  <c r="X13474" i="1"/>
  <c r="X13473" i="1"/>
  <c r="X13472" i="1"/>
  <c r="X13471" i="1"/>
  <c r="X13470" i="1"/>
  <c r="X13469" i="1"/>
  <c r="X13468" i="1"/>
  <c r="X13467" i="1"/>
  <c r="X13466" i="1"/>
  <c r="X13465" i="1"/>
  <c r="X13464" i="1"/>
  <c r="X13463" i="1"/>
  <c r="X13462" i="1"/>
  <c r="X13461" i="1"/>
  <c r="X13460" i="1"/>
  <c r="X13459" i="1"/>
  <c r="X13458" i="1"/>
  <c r="X13457" i="1"/>
  <c r="X13456" i="1"/>
  <c r="X13455" i="1"/>
  <c r="X13454" i="1"/>
  <c r="X13453" i="1"/>
  <c r="X13452" i="1"/>
  <c r="X13451" i="1"/>
  <c r="X13450" i="1"/>
  <c r="X13449" i="1"/>
  <c r="X13448" i="1"/>
  <c r="X13447" i="1"/>
  <c r="X13446" i="1"/>
  <c r="X13445" i="1"/>
  <c r="X13444" i="1"/>
  <c r="X13443" i="1"/>
  <c r="X13442" i="1"/>
  <c r="X13441" i="1"/>
  <c r="X13440" i="1"/>
  <c r="X13439" i="1"/>
  <c r="X13438" i="1"/>
  <c r="X13437" i="1"/>
  <c r="X13436" i="1"/>
  <c r="X13435" i="1"/>
  <c r="X13434" i="1"/>
  <c r="X13433" i="1"/>
  <c r="X13432" i="1"/>
  <c r="X13431" i="1"/>
  <c r="X13430" i="1"/>
  <c r="X13429" i="1"/>
  <c r="X13428" i="1"/>
  <c r="X13427" i="1"/>
  <c r="X13426" i="1"/>
  <c r="X13425" i="1"/>
  <c r="X13424" i="1"/>
  <c r="X13423" i="1"/>
  <c r="X13422" i="1"/>
  <c r="X13421" i="1"/>
  <c r="X13420" i="1"/>
  <c r="X13419" i="1"/>
  <c r="X13418" i="1"/>
  <c r="X13417" i="1"/>
  <c r="X13416" i="1"/>
  <c r="X13415" i="1"/>
  <c r="X13414" i="1"/>
  <c r="X13413" i="1"/>
  <c r="X13412" i="1"/>
  <c r="X13411" i="1"/>
  <c r="X13410" i="1"/>
  <c r="X13409" i="1"/>
  <c r="X13408" i="1"/>
  <c r="X13407" i="1"/>
  <c r="X13406" i="1"/>
  <c r="X13405" i="1"/>
  <c r="X13404" i="1"/>
  <c r="X13403" i="1"/>
  <c r="X13402" i="1"/>
  <c r="X13401" i="1"/>
  <c r="X13400" i="1"/>
  <c r="X13399" i="1"/>
  <c r="X13398" i="1"/>
  <c r="X13397" i="1"/>
  <c r="X13396" i="1"/>
  <c r="X13395" i="1"/>
  <c r="X13394" i="1"/>
  <c r="X13393" i="1"/>
  <c r="X13392" i="1"/>
  <c r="X13391" i="1"/>
  <c r="X13390" i="1"/>
  <c r="X13389" i="1"/>
  <c r="X13388" i="1"/>
  <c r="X13387" i="1"/>
  <c r="X13386" i="1"/>
  <c r="X13385" i="1"/>
  <c r="X13384" i="1"/>
  <c r="X13383" i="1"/>
  <c r="X13382" i="1"/>
  <c r="X13381" i="1"/>
  <c r="X13380" i="1"/>
  <c r="X13379" i="1"/>
  <c r="X13378" i="1"/>
  <c r="X13377" i="1"/>
  <c r="X13376" i="1"/>
  <c r="X13375" i="1"/>
  <c r="X13374" i="1"/>
  <c r="X13373" i="1"/>
  <c r="X13372" i="1"/>
  <c r="X13371" i="1"/>
  <c r="X13370" i="1"/>
  <c r="X13369" i="1"/>
  <c r="X13368" i="1"/>
  <c r="X13367" i="1"/>
  <c r="X13366" i="1"/>
  <c r="X13365" i="1"/>
  <c r="X13364" i="1"/>
  <c r="X13363" i="1"/>
  <c r="X13362" i="1"/>
  <c r="X13361" i="1"/>
  <c r="X13360" i="1"/>
  <c r="X13359" i="1"/>
  <c r="X13358" i="1"/>
  <c r="X13357" i="1"/>
  <c r="X13356" i="1"/>
  <c r="X13355" i="1"/>
  <c r="X13354" i="1"/>
  <c r="X13353" i="1"/>
  <c r="X13352" i="1"/>
  <c r="X13351" i="1"/>
  <c r="X13350" i="1"/>
  <c r="X13349" i="1"/>
  <c r="X13348" i="1"/>
  <c r="X13347" i="1"/>
  <c r="X13346" i="1"/>
  <c r="X13345" i="1"/>
  <c r="X13344" i="1"/>
  <c r="X13343" i="1"/>
  <c r="X13342" i="1"/>
  <c r="X13341" i="1"/>
  <c r="X13340" i="1"/>
  <c r="X13339" i="1"/>
  <c r="X13338" i="1"/>
  <c r="X13337" i="1"/>
  <c r="X13336" i="1"/>
  <c r="X13335" i="1"/>
  <c r="X13334" i="1"/>
  <c r="X13333" i="1"/>
  <c r="X13332" i="1"/>
  <c r="X13331" i="1"/>
  <c r="X13330" i="1"/>
  <c r="X13329" i="1"/>
  <c r="X13328" i="1"/>
  <c r="X13327" i="1"/>
  <c r="X13326" i="1"/>
  <c r="X13325" i="1"/>
  <c r="X13324" i="1"/>
  <c r="X13323" i="1"/>
  <c r="X13322" i="1"/>
  <c r="X13321" i="1"/>
  <c r="X13320" i="1"/>
  <c r="X13319" i="1"/>
  <c r="X13318" i="1"/>
  <c r="X13317" i="1"/>
  <c r="X13316" i="1"/>
  <c r="X13315" i="1"/>
  <c r="X13314" i="1"/>
  <c r="X13313" i="1"/>
  <c r="X13312" i="1"/>
  <c r="X13311" i="1"/>
  <c r="X13310" i="1"/>
  <c r="X13309" i="1"/>
  <c r="X13308" i="1"/>
  <c r="X13307" i="1"/>
  <c r="X13306" i="1"/>
  <c r="X13305" i="1"/>
  <c r="X13304" i="1"/>
  <c r="X13303" i="1"/>
  <c r="X13302" i="1"/>
  <c r="X13301" i="1"/>
  <c r="X13300" i="1"/>
  <c r="X13299" i="1"/>
  <c r="X13298" i="1"/>
  <c r="X13297" i="1"/>
  <c r="X13296" i="1"/>
  <c r="X13295" i="1"/>
  <c r="X13294" i="1"/>
  <c r="X13293" i="1"/>
  <c r="X13292" i="1"/>
  <c r="X13291" i="1"/>
  <c r="X13290" i="1"/>
  <c r="X13289" i="1"/>
  <c r="X13288" i="1"/>
  <c r="X13287" i="1"/>
  <c r="X13286" i="1"/>
  <c r="X13285" i="1"/>
  <c r="X13284" i="1"/>
  <c r="X13283" i="1"/>
  <c r="X13282" i="1"/>
  <c r="X13281" i="1"/>
  <c r="X13280" i="1"/>
  <c r="X13279" i="1"/>
  <c r="X13278" i="1"/>
  <c r="X13277" i="1"/>
  <c r="X13276" i="1"/>
  <c r="X13275" i="1"/>
  <c r="X13274" i="1"/>
  <c r="X13273" i="1"/>
  <c r="X13272" i="1"/>
  <c r="X13271" i="1"/>
  <c r="X13270" i="1"/>
  <c r="X13269" i="1"/>
  <c r="X13268" i="1"/>
  <c r="X13267" i="1"/>
  <c r="X13266" i="1"/>
  <c r="X13265" i="1"/>
  <c r="X13264" i="1"/>
  <c r="X13263" i="1"/>
  <c r="X13262" i="1"/>
  <c r="X13261" i="1"/>
  <c r="X13260" i="1"/>
  <c r="X13259" i="1"/>
  <c r="X13258" i="1"/>
  <c r="X13257" i="1"/>
  <c r="X13256" i="1"/>
  <c r="X13255" i="1"/>
  <c r="X13254" i="1"/>
  <c r="X13253" i="1"/>
  <c r="X13252" i="1"/>
  <c r="X13251" i="1"/>
  <c r="X13250" i="1"/>
  <c r="X13249" i="1"/>
  <c r="X13248" i="1"/>
  <c r="X13247" i="1"/>
  <c r="X13246" i="1"/>
  <c r="X13245" i="1"/>
  <c r="X13244" i="1"/>
  <c r="X13243" i="1"/>
  <c r="X13242" i="1"/>
  <c r="X13241" i="1"/>
  <c r="X13240" i="1"/>
  <c r="X13239" i="1"/>
  <c r="X13238" i="1"/>
  <c r="X13237" i="1"/>
  <c r="X13236" i="1"/>
  <c r="X13235" i="1"/>
  <c r="X13234" i="1"/>
  <c r="X13233" i="1"/>
  <c r="X13232" i="1"/>
  <c r="X13231" i="1"/>
  <c r="X13230" i="1"/>
  <c r="X13229" i="1"/>
  <c r="X13228" i="1"/>
  <c r="X13227" i="1"/>
  <c r="X13226" i="1"/>
  <c r="X13225" i="1"/>
  <c r="X13224" i="1"/>
  <c r="X13223" i="1"/>
  <c r="X13222" i="1"/>
  <c r="X13221" i="1"/>
  <c r="X13220" i="1"/>
  <c r="X13219" i="1"/>
  <c r="X13218" i="1"/>
  <c r="X13217" i="1"/>
  <c r="X13216" i="1"/>
  <c r="X13215" i="1"/>
  <c r="X13214" i="1"/>
  <c r="X13213" i="1"/>
  <c r="X13212" i="1"/>
  <c r="X13211" i="1"/>
  <c r="X13210" i="1"/>
  <c r="X13209" i="1"/>
  <c r="X13208" i="1"/>
  <c r="X13207" i="1"/>
  <c r="X13206" i="1"/>
  <c r="X13205" i="1"/>
  <c r="X13204" i="1"/>
  <c r="X13203" i="1"/>
  <c r="X13202" i="1"/>
  <c r="X13201" i="1"/>
  <c r="X13200" i="1"/>
  <c r="X13199" i="1"/>
  <c r="X13198" i="1"/>
  <c r="X13197" i="1"/>
  <c r="X13196" i="1"/>
  <c r="X13195" i="1"/>
  <c r="X13194" i="1"/>
  <c r="X13193" i="1"/>
  <c r="X13192" i="1"/>
  <c r="X13191" i="1"/>
  <c r="X13190" i="1"/>
  <c r="X13189" i="1"/>
  <c r="X13188" i="1"/>
  <c r="X13187" i="1"/>
  <c r="X13186" i="1"/>
  <c r="X13185" i="1"/>
  <c r="X13184" i="1"/>
  <c r="X13183" i="1"/>
  <c r="X13182" i="1"/>
  <c r="X13181" i="1"/>
  <c r="X13180" i="1"/>
  <c r="X13179" i="1"/>
  <c r="X13178" i="1"/>
  <c r="X13177" i="1"/>
  <c r="X13176" i="1"/>
  <c r="X13175" i="1"/>
  <c r="X13174" i="1"/>
  <c r="X13173" i="1"/>
  <c r="X13172" i="1"/>
  <c r="X13171" i="1"/>
  <c r="X13170" i="1"/>
  <c r="X13169" i="1"/>
  <c r="X13168" i="1"/>
  <c r="X13167" i="1"/>
  <c r="X13166" i="1"/>
  <c r="X13165" i="1"/>
  <c r="X13164" i="1"/>
  <c r="X13163" i="1"/>
  <c r="X13162" i="1"/>
  <c r="X13161" i="1"/>
  <c r="X13160" i="1"/>
  <c r="X13159" i="1"/>
  <c r="X13158" i="1"/>
  <c r="X13157" i="1"/>
  <c r="X13156" i="1"/>
  <c r="X13155" i="1"/>
  <c r="X13154" i="1"/>
  <c r="X13153" i="1"/>
  <c r="X13152" i="1"/>
  <c r="X13151" i="1"/>
  <c r="X13150" i="1"/>
  <c r="X13149" i="1"/>
  <c r="X13148" i="1"/>
  <c r="X13147" i="1"/>
  <c r="X13146" i="1"/>
  <c r="X13145" i="1"/>
  <c r="X13144" i="1"/>
  <c r="X13143" i="1"/>
  <c r="X13142" i="1"/>
  <c r="X13141" i="1"/>
  <c r="X13140" i="1"/>
  <c r="X13139" i="1"/>
  <c r="X13138" i="1"/>
  <c r="X13137" i="1"/>
  <c r="X13136" i="1"/>
  <c r="X13135" i="1"/>
  <c r="X13134" i="1"/>
  <c r="X13133" i="1"/>
  <c r="X13132" i="1"/>
  <c r="X13131" i="1"/>
  <c r="X13130" i="1"/>
  <c r="X13129" i="1"/>
  <c r="X13128" i="1"/>
  <c r="X13127" i="1"/>
  <c r="X13126" i="1"/>
  <c r="X13125" i="1"/>
  <c r="X13124" i="1"/>
  <c r="X13123" i="1"/>
  <c r="X13122" i="1"/>
  <c r="X13121" i="1"/>
  <c r="X13120" i="1"/>
  <c r="X13119" i="1"/>
  <c r="X13118" i="1"/>
  <c r="X13117" i="1"/>
  <c r="X13116" i="1"/>
  <c r="X13115" i="1"/>
  <c r="X13114" i="1"/>
  <c r="X13113" i="1"/>
  <c r="X13112" i="1"/>
  <c r="X13111" i="1"/>
  <c r="X13110" i="1"/>
  <c r="X13109" i="1"/>
  <c r="X13108" i="1"/>
  <c r="X13107" i="1"/>
  <c r="X13106" i="1"/>
  <c r="X13105" i="1"/>
  <c r="X13104" i="1"/>
  <c r="X13103" i="1"/>
  <c r="X13102" i="1"/>
  <c r="X13101" i="1"/>
  <c r="X13100" i="1"/>
  <c r="X13099" i="1"/>
  <c r="X13098" i="1"/>
  <c r="X13097" i="1"/>
  <c r="X13096" i="1"/>
  <c r="X13095" i="1"/>
  <c r="X13094" i="1"/>
  <c r="X13093" i="1"/>
  <c r="X13092" i="1"/>
  <c r="X13091" i="1"/>
  <c r="X13090" i="1"/>
  <c r="X13089" i="1"/>
  <c r="X13088" i="1"/>
  <c r="X13087" i="1"/>
  <c r="X13086" i="1"/>
  <c r="X13085" i="1"/>
  <c r="X13084" i="1"/>
  <c r="X13083" i="1"/>
  <c r="X13082" i="1"/>
  <c r="X13081" i="1"/>
  <c r="X13080" i="1"/>
  <c r="X13079" i="1"/>
  <c r="X13078" i="1"/>
  <c r="X13077" i="1"/>
  <c r="X13076" i="1"/>
  <c r="X13075" i="1"/>
  <c r="X13074" i="1"/>
  <c r="X13073" i="1"/>
  <c r="X13072" i="1"/>
  <c r="X13071" i="1"/>
  <c r="X13070" i="1"/>
  <c r="X13069" i="1"/>
  <c r="X13068" i="1"/>
  <c r="X13067" i="1"/>
  <c r="X13066" i="1"/>
  <c r="X13065" i="1"/>
  <c r="X13064" i="1"/>
  <c r="X13063" i="1"/>
  <c r="X13062" i="1"/>
  <c r="X13061" i="1"/>
  <c r="X13060" i="1"/>
  <c r="X13059" i="1"/>
  <c r="X13058" i="1"/>
  <c r="X13057" i="1"/>
  <c r="X13056" i="1"/>
  <c r="X13055" i="1"/>
  <c r="X13054" i="1"/>
  <c r="X13053" i="1"/>
  <c r="X13052" i="1"/>
  <c r="X13051" i="1"/>
  <c r="X13050" i="1"/>
  <c r="X13049" i="1"/>
  <c r="X13048" i="1"/>
  <c r="X13047" i="1"/>
  <c r="X13046" i="1"/>
  <c r="X13045" i="1"/>
  <c r="X13044" i="1"/>
  <c r="X13043" i="1"/>
  <c r="X13042" i="1"/>
  <c r="X13041" i="1"/>
  <c r="X13040" i="1"/>
  <c r="X13039" i="1"/>
  <c r="X13038" i="1"/>
  <c r="X13037" i="1"/>
  <c r="X13036" i="1"/>
  <c r="X13035" i="1"/>
  <c r="X13034" i="1"/>
  <c r="X13033" i="1"/>
  <c r="X13032" i="1"/>
  <c r="X13031" i="1"/>
  <c r="X13030" i="1"/>
  <c r="X13029" i="1"/>
  <c r="X13028" i="1"/>
  <c r="X13027" i="1"/>
  <c r="X13026" i="1"/>
  <c r="X13025" i="1"/>
  <c r="X13024" i="1"/>
  <c r="X13023" i="1"/>
  <c r="X13022" i="1"/>
  <c r="X13021" i="1"/>
  <c r="X13020" i="1"/>
  <c r="X13019" i="1"/>
  <c r="X13018" i="1"/>
  <c r="X13017" i="1"/>
  <c r="X13016" i="1"/>
  <c r="X13015" i="1"/>
  <c r="X13014" i="1"/>
  <c r="X13013" i="1"/>
  <c r="X13012" i="1"/>
  <c r="X13011" i="1"/>
  <c r="X13010" i="1"/>
  <c r="X13009" i="1"/>
  <c r="X13008" i="1"/>
  <c r="X13007" i="1"/>
  <c r="X13006" i="1"/>
  <c r="X13005" i="1"/>
  <c r="X13004" i="1"/>
  <c r="X13003" i="1"/>
  <c r="X13002" i="1"/>
  <c r="X13001" i="1"/>
  <c r="X13000" i="1"/>
  <c r="X12999" i="1"/>
  <c r="X12998" i="1"/>
  <c r="X12997" i="1"/>
  <c r="X12996" i="1"/>
  <c r="X12995" i="1"/>
  <c r="X12994" i="1"/>
  <c r="X12993" i="1"/>
  <c r="X12992" i="1"/>
  <c r="X12991" i="1"/>
  <c r="X12990" i="1"/>
  <c r="X12989" i="1"/>
  <c r="X12988" i="1"/>
  <c r="X12987" i="1"/>
  <c r="X12986" i="1"/>
  <c r="X12985" i="1"/>
  <c r="X12984" i="1"/>
  <c r="X12983" i="1"/>
  <c r="X12982" i="1"/>
  <c r="X12981" i="1"/>
  <c r="X12980" i="1"/>
  <c r="X12979" i="1"/>
  <c r="X12978" i="1"/>
  <c r="X12977" i="1"/>
  <c r="X12976" i="1"/>
  <c r="X12975" i="1"/>
  <c r="X12974" i="1"/>
  <c r="X12973" i="1"/>
  <c r="X12972" i="1"/>
  <c r="X12971" i="1"/>
  <c r="X12970" i="1"/>
  <c r="X12969" i="1"/>
  <c r="X12968" i="1"/>
  <c r="X12967" i="1"/>
  <c r="X12966" i="1"/>
  <c r="X12965" i="1"/>
  <c r="X12964" i="1"/>
  <c r="X12963" i="1"/>
  <c r="X12962" i="1"/>
  <c r="X12961" i="1"/>
  <c r="X12960" i="1"/>
  <c r="X12959" i="1"/>
  <c r="X12958" i="1"/>
  <c r="X12957" i="1"/>
  <c r="X12956" i="1"/>
  <c r="X12955" i="1"/>
  <c r="X12954" i="1"/>
  <c r="X12953" i="1"/>
  <c r="X12952" i="1"/>
  <c r="X12951" i="1"/>
  <c r="X12950" i="1"/>
  <c r="X12949" i="1"/>
  <c r="X12948" i="1"/>
  <c r="X12947" i="1"/>
  <c r="X12946" i="1"/>
  <c r="X12945" i="1"/>
  <c r="X12944" i="1"/>
  <c r="X12943" i="1"/>
  <c r="X12942" i="1"/>
  <c r="X12941" i="1"/>
  <c r="X12940" i="1"/>
  <c r="X12939" i="1"/>
  <c r="X12938" i="1"/>
  <c r="X12937" i="1"/>
  <c r="X12936" i="1"/>
  <c r="X12935" i="1"/>
  <c r="X12934" i="1"/>
  <c r="X12933" i="1"/>
  <c r="X12932" i="1"/>
  <c r="X12931" i="1"/>
  <c r="X12930" i="1"/>
  <c r="X12929" i="1"/>
  <c r="X12928" i="1"/>
  <c r="X12927" i="1"/>
  <c r="X12926" i="1"/>
  <c r="X12925" i="1"/>
  <c r="X12924" i="1"/>
  <c r="X12923" i="1"/>
  <c r="X12922" i="1"/>
  <c r="X12921" i="1"/>
  <c r="X12920" i="1"/>
  <c r="X12919" i="1"/>
  <c r="X12918" i="1"/>
  <c r="X12917" i="1"/>
  <c r="X12916" i="1"/>
  <c r="X12915" i="1"/>
  <c r="X12914" i="1"/>
  <c r="X12913" i="1"/>
  <c r="X12912" i="1"/>
  <c r="X12911" i="1"/>
  <c r="X12910" i="1"/>
  <c r="X12909" i="1"/>
  <c r="X12908" i="1"/>
  <c r="X12907" i="1"/>
  <c r="X12906" i="1"/>
  <c r="X12905" i="1"/>
  <c r="X12904" i="1"/>
  <c r="X12903" i="1"/>
  <c r="X12902" i="1"/>
  <c r="X12901" i="1"/>
  <c r="X12900" i="1"/>
  <c r="X12899" i="1"/>
  <c r="X12898" i="1"/>
  <c r="X12897" i="1"/>
  <c r="X12896" i="1"/>
  <c r="X12895" i="1"/>
  <c r="X12894" i="1"/>
  <c r="X12893" i="1"/>
  <c r="X12892" i="1"/>
  <c r="X12891" i="1"/>
  <c r="X12890" i="1"/>
  <c r="X12889" i="1"/>
  <c r="X12888" i="1"/>
  <c r="X12887" i="1"/>
  <c r="X12886" i="1"/>
  <c r="X12885" i="1"/>
  <c r="X12884" i="1"/>
  <c r="X12883" i="1"/>
  <c r="X12882" i="1"/>
  <c r="X12881" i="1"/>
  <c r="X12880" i="1"/>
  <c r="X12879" i="1"/>
  <c r="X12878" i="1"/>
  <c r="X12877" i="1"/>
  <c r="X12876" i="1"/>
  <c r="X12875" i="1"/>
  <c r="X12874" i="1"/>
  <c r="X12873" i="1"/>
  <c r="X12872" i="1"/>
  <c r="X12871" i="1"/>
  <c r="X12870" i="1"/>
  <c r="X12869" i="1"/>
  <c r="X12868" i="1"/>
  <c r="X12867" i="1"/>
  <c r="X12866" i="1"/>
  <c r="X12865" i="1"/>
  <c r="X12864" i="1"/>
  <c r="X12863" i="1"/>
  <c r="X12862" i="1"/>
  <c r="X12861" i="1"/>
  <c r="X12860" i="1"/>
  <c r="X12859" i="1"/>
  <c r="X12858" i="1"/>
  <c r="X12857" i="1"/>
  <c r="X12856" i="1"/>
  <c r="X12855" i="1"/>
  <c r="X12854" i="1"/>
  <c r="X12853" i="1"/>
  <c r="X12852" i="1"/>
  <c r="X12851" i="1"/>
  <c r="X12850" i="1"/>
  <c r="X12849" i="1"/>
  <c r="X12848" i="1"/>
  <c r="X12847" i="1"/>
  <c r="X12846" i="1"/>
  <c r="X12845" i="1"/>
  <c r="X12844" i="1"/>
  <c r="X12843" i="1"/>
  <c r="X12842" i="1"/>
  <c r="X12841" i="1"/>
  <c r="X12840" i="1"/>
  <c r="X12839" i="1"/>
  <c r="X12838" i="1"/>
  <c r="X12837" i="1"/>
  <c r="X12836" i="1"/>
  <c r="X12835" i="1"/>
  <c r="X12834" i="1"/>
  <c r="X12833" i="1"/>
  <c r="X12832" i="1"/>
  <c r="X12831" i="1"/>
  <c r="X12830" i="1"/>
  <c r="X12829" i="1"/>
  <c r="X12828" i="1"/>
  <c r="X12827" i="1"/>
  <c r="X12826" i="1"/>
  <c r="X12825" i="1"/>
  <c r="X12824" i="1"/>
  <c r="X12823" i="1"/>
  <c r="X12822" i="1"/>
  <c r="X12821" i="1"/>
  <c r="X12820" i="1"/>
  <c r="X12819" i="1"/>
  <c r="X12818" i="1"/>
  <c r="X12817" i="1"/>
  <c r="X12816" i="1"/>
  <c r="X12815" i="1"/>
  <c r="X12814" i="1"/>
  <c r="X12813" i="1"/>
  <c r="X12812" i="1"/>
  <c r="X12811" i="1"/>
  <c r="X12810" i="1"/>
  <c r="X12809" i="1"/>
  <c r="X12808" i="1"/>
  <c r="X12807" i="1"/>
  <c r="X12806" i="1"/>
  <c r="X12805" i="1"/>
  <c r="X12804" i="1"/>
  <c r="X12803" i="1"/>
  <c r="X12802" i="1"/>
  <c r="X12801" i="1"/>
  <c r="X12800" i="1"/>
  <c r="X12799" i="1"/>
  <c r="X12798" i="1"/>
  <c r="X12797" i="1"/>
  <c r="X12796" i="1"/>
  <c r="X12795" i="1"/>
  <c r="X12794" i="1"/>
  <c r="X12793" i="1"/>
  <c r="X12792" i="1"/>
  <c r="X12791" i="1"/>
  <c r="X12790" i="1"/>
  <c r="X12789" i="1"/>
  <c r="X12788" i="1"/>
  <c r="X12787" i="1"/>
  <c r="X12786" i="1"/>
  <c r="X12785" i="1"/>
  <c r="X12784" i="1"/>
  <c r="X12783" i="1"/>
  <c r="X12782" i="1"/>
  <c r="X12781" i="1"/>
  <c r="X12780" i="1"/>
  <c r="X12779" i="1"/>
  <c r="X12778" i="1"/>
  <c r="X12777" i="1"/>
  <c r="X12776" i="1"/>
  <c r="X12775" i="1"/>
  <c r="X12774" i="1"/>
  <c r="X12773" i="1"/>
  <c r="X12772" i="1"/>
  <c r="X12771" i="1"/>
  <c r="X12770" i="1"/>
  <c r="X12769" i="1"/>
  <c r="X12768" i="1"/>
  <c r="X12767" i="1"/>
  <c r="X12766" i="1"/>
  <c r="X12765" i="1"/>
  <c r="X12764" i="1"/>
  <c r="X12763" i="1"/>
  <c r="X12762" i="1"/>
  <c r="X12761" i="1"/>
  <c r="X12760" i="1"/>
  <c r="X12759" i="1"/>
  <c r="X12758" i="1"/>
  <c r="X12757" i="1"/>
  <c r="X12756" i="1"/>
  <c r="X12755" i="1"/>
  <c r="X12754" i="1"/>
  <c r="X12753" i="1"/>
  <c r="X12752" i="1"/>
  <c r="X12751" i="1"/>
  <c r="X12750" i="1"/>
  <c r="X12749" i="1"/>
  <c r="X12748" i="1"/>
  <c r="X12747" i="1"/>
  <c r="X12746" i="1"/>
  <c r="X12745" i="1"/>
  <c r="X12744" i="1"/>
  <c r="X12743" i="1"/>
  <c r="X12742" i="1"/>
  <c r="X12741" i="1"/>
  <c r="X12740" i="1"/>
  <c r="X12739" i="1"/>
  <c r="X12738" i="1"/>
  <c r="X12737" i="1"/>
  <c r="X12736" i="1"/>
  <c r="X12735" i="1"/>
  <c r="X12734" i="1"/>
  <c r="X12733" i="1"/>
  <c r="X12732" i="1"/>
  <c r="X12731" i="1"/>
  <c r="X12730" i="1"/>
  <c r="X12729" i="1"/>
  <c r="X12728" i="1"/>
  <c r="X12727" i="1"/>
  <c r="X12726" i="1"/>
  <c r="X12725" i="1"/>
  <c r="X12724" i="1"/>
  <c r="X12723" i="1"/>
  <c r="X12722" i="1"/>
  <c r="X12721" i="1"/>
  <c r="X12720" i="1"/>
  <c r="X12719" i="1"/>
  <c r="X12718" i="1"/>
  <c r="X12717" i="1"/>
  <c r="X12716" i="1"/>
  <c r="X12715" i="1"/>
  <c r="X12714" i="1"/>
  <c r="X12713" i="1"/>
  <c r="X12712" i="1"/>
  <c r="X12711" i="1"/>
  <c r="X12710" i="1"/>
  <c r="X12709" i="1"/>
  <c r="X12708" i="1"/>
  <c r="X12707" i="1"/>
  <c r="X12706" i="1"/>
  <c r="X12705" i="1"/>
  <c r="X12704" i="1"/>
  <c r="X12703" i="1"/>
  <c r="X12702" i="1"/>
  <c r="X12701" i="1"/>
  <c r="X12700" i="1"/>
  <c r="X12699" i="1"/>
  <c r="X12698" i="1"/>
  <c r="X12697" i="1"/>
  <c r="X12696" i="1"/>
  <c r="X12695" i="1"/>
  <c r="X12694" i="1"/>
  <c r="X12693" i="1"/>
  <c r="X12692" i="1"/>
  <c r="X12691" i="1"/>
  <c r="X12690" i="1"/>
  <c r="X12689" i="1"/>
  <c r="X12688" i="1"/>
  <c r="X12687" i="1"/>
  <c r="X12686" i="1"/>
  <c r="X12685" i="1"/>
  <c r="X12684" i="1"/>
  <c r="X12683" i="1"/>
  <c r="X12682" i="1"/>
  <c r="X12681" i="1"/>
  <c r="X12680" i="1"/>
  <c r="X12679" i="1"/>
  <c r="X12678" i="1"/>
  <c r="X12677" i="1"/>
  <c r="X12676" i="1"/>
  <c r="X12675" i="1"/>
  <c r="X12674" i="1"/>
  <c r="X12673" i="1"/>
  <c r="X12672" i="1"/>
  <c r="X12671" i="1"/>
  <c r="X12670" i="1"/>
  <c r="X12669" i="1"/>
  <c r="X12668" i="1"/>
  <c r="X12667" i="1"/>
  <c r="X12666" i="1"/>
  <c r="X12665" i="1"/>
  <c r="X12664" i="1"/>
  <c r="X12663" i="1"/>
  <c r="X12662" i="1"/>
  <c r="X12661" i="1"/>
  <c r="X12660" i="1"/>
  <c r="X12659" i="1"/>
  <c r="X12658" i="1"/>
  <c r="X12657" i="1"/>
  <c r="X12656" i="1"/>
  <c r="X12655" i="1"/>
  <c r="X12654" i="1"/>
  <c r="X12653" i="1"/>
  <c r="X12652" i="1"/>
  <c r="X12651" i="1"/>
  <c r="X12650" i="1"/>
  <c r="X12649" i="1"/>
  <c r="X12648" i="1"/>
  <c r="X12647" i="1"/>
  <c r="X12646" i="1"/>
  <c r="X12645" i="1"/>
  <c r="X12644" i="1"/>
  <c r="X12643" i="1"/>
  <c r="X12642" i="1"/>
  <c r="X12641" i="1"/>
  <c r="X12640" i="1"/>
  <c r="X12639" i="1"/>
  <c r="X12638" i="1"/>
  <c r="X12637" i="1"/>
  <c r="X12636" i="1"/>
  <c r="X12635" i="1"/>
  <c r="X12634" i="1"/>
  <c r="X12633" i="1"/>
  <c r="X12632" i="1"/>
  <c r="X12631" i="1"/>
  <c r="X12630" i="1"/>
  <c r="X12629" i="1"/>
  <c r="X12628" i="1"/>
  <c r="X12627" i="1"/>
  <c r="X12626" i="1"/>
  <c r="X12625" i="1"/>
  <c r="X12624" i="1"/>
  <c r="X12623" i="1"/>
  <c r="X12622" i="1"/>
  <c r="X12621" i="1"/>
  <c r="X12620" i="1"/>
  <c r="X12619" i="1"/>
  <c r="X12618" i="1"/>
  <c r="X12617" i="1"/>
  <c r="X12616" i="1"/>
  <c r="X12615" i="1"/>
  <c r="X12614" i="1"/>
  <c r="X12613" i="1"/>
  <c r="X12612" i="1"/>
  <c r="X12611" i="1"/>
  <c r="X12610" i="1"/>
  <c r="X12609" i="1"/>
  <c r="X12608" i="1"/>
  <c r="X12607" i="1"/>
  <c r="X12606" i="1"/>
  <c r="X12605" i="1"/>
  <c r="X12604" i="1"/>
  <c r="X12603" i="1"/>
  <c r="X12602" i="1"/>
  <c r="X12601" i="1"/>
  <c r="X12600" i="1"/>
  <c r="X12599" i="1"/>
  <c r="X12598" i="1"/>
  <c r="X12597" i="1"/>
  <c r="X12596" i="1"/>
  <c r="X12595" i="1"/>
  <c r="X12594" i="1"/>
  <c r="X12593" i="1"/>
  <c r="X12592" i="1"/>
  <c r="X12591" i="1"/>
  <c r="X12590" i="1"/>
  <c r="X12589" i="1"/>
  <c r="X12588" i="1"/>
  <c r="X12587" i="1"/>
  <c r="X12586" i="1"/>
  <c r="X12585" i="1"/>
  <c r="X12584" i="1"/>
  <c r="X12583" i="1"/>
  <c r="X12582" i="1"/>
  <c r="X12581" i="1"/>
  <c r="X12580" i="1"/>
  <c r="X12579" i="1"/>
  <c r="X12578" i="1"/>
  <c r="X12577" i="1"/>
  <c r="X12576" i="1"/>
  <c r="X12575" i="1"/>
  <c r="X12574" i="1"/>
  <c r="X12573" i="1"/>
  <c r="X12572" i="1"/>
  <c r="X12571" i="1"/>
  <c r="X12570" i="1"/>
  <c r="X12569" i="1"/>
  <c r="X12568" i="1"/>
  <c r="X12567" i="1"/>
  <c r="X12566" i="1"/>
  <c r="X12565" i="1"/>
  <c r="X12564" i="1"/>
  <c r="X12563" i="1"/>
  <c r="X12562" i="1"/>
  <c r="X12561" i="1"/>
  <c r="X12560" i="1"/>
  <c r="X12559" i="1"/>
  <c r="X12558" i="1"/>
  <c r="X12557" i="1"/>
  <c r="X12556" i="1"/>
  <c r="X12555" i="1"/>
  <c r="X12554" i="1"/>
  <c r="X12553" i="1"/>
  <c r="X12552" i="1"/>
  <c r="X12551" i="1"/>
  <c r="X12550" i="1"/>
  <c r="X12549" i="1"/>
  <c r="X12548" i="1"/>
  <c r="X12547" i="1"/>
  <c r="X12546" i="1"/>
  <c r="X12545" i="1"/>
  <c r="X12544" i="1"/>
  <c r="X12543" i="1"/>
  <c r="X12542" i="1"/>
  <c r="X12541" i="1"/>
  <c r="X12540" i="1"/>
  <c r="X12539" i="1"/>
  <c r="X12538" i="1"/>
  <c r="X12537" i="1"/>
  <c r="X12536" i="1"/>
  <c r="X12535" i="1"/>
  <c r="X12534" i="1"/>
  <c r="X12533" i="1"/>
  <c r="X12532" i="1"/>
  <c r="X12531" i="1"/>
  <c r="X12530" i="1"/>
  <c r="X12529" i="1"/>
  <c r="X12528" i="1"/>
  <c r="X12527" i="1"/>
  <c r="X12526" i="1"/>
  <c r="X12525" i="1"/>
  <c r="X12524" i="1"/>
  <c r="X12523" i="1"/>
  <c r="X12522" i="1"/>
  <c r="X12521" i="1"/>
  <c r="X12520" i="1"/>
  <c r="X12519" i="1"/>
  <c r="X12518" i="1"/>
  <c r="X12517" i="1"/>
  <c r="X12516" i="1"/>
  <c r="X12515" i="1"/>
  <c r="X12514" i="1"/>
  <c r="X12513" i="1"/>
  <c r="X12512" i="1"/>
  <c r="X12511" i="1"/>
  <c r="X12510" i="1"/>
  <c r="X12509" i="1"/>
  <c r="X12508" i="1"/>
  <c r="X12507" i="1"/>
  <c r="X12506" i="1"/>
  <c r="X12505" i="1"/>
  <c r="X12504" i="1"/>
  <c r="X12503" i="1"/>
  <c r="X12502" i="1"/>
  <c r="X12501" i="1"/>
  <c r="X12500" i="1"/>
  <c r="X12499" i="1"/>
  <c r="X12498" i="1"/>
  <c r="X12497" i="1"/>
  <c r="X12496" i="1"/>
  <c r="X12495" i="1"/>
  <c r="X12494" i="1"/>
  <c r="X12493" i="1"/>
  <c r="X12492" i="1"/>
  <c r="X12491" i="1"/>
  <c r="X12490" i="1"/>
  <c r="X12489" i="1"/>
  <c r="X12488" i="1"/>
  <c r="X12487" i="1"/>
  <c r="X12486" i="1"/>
  <c r="X12485" i="1"/>
  <c r="X12484" i="1"/>
  <c r="X12483" i="1"/>
  <c r="X12482" i="1"/>
  <c r="X12481" i="1"/>
  <c r="X12480" i="1"/>
  <c r="X12479" i="1"/>
  <c r="X12478" i="1"/>
  <c r="X12477" i="1"/>
  <c r="X12476" i="1"/>
  <c r="X12475" i="1"/>
  <c r="X12474" i="1"/>
  <c r="X12473" i="1"/>
  <c r="X12472" i="1"/>
  <c r="X12471" i="1"/>
  <c r="X12470" i="1"/>
  <c r="X12469" i="1"/>
  <c r="X12468" i="1"/>
  <c r="X12467" i="1"/>
  <c r="X12466" i="1"/>
  <c r="X12465" i="1"/>
  <c r="X12464" i="1"/>
  <c r="X12463" i="1"/>
  <c r="X12462" i="1"/>
  <c r="X12461" i="1"/>
  <c r="X12460" i="1"/>
  <c r="X12459" i="1"/>
  <c r="X12458" i="1"/>
  <c r="X12457" i="1"/>
  <c r="X12456" i="1"/>
  <c r="X12455" i="1"/>
  <c r="X12454" i="1"/>
  <c r="X12453" i="1"/>
  <c r="X12452" i="1"/>
  <c r="X12451" i="1"/>
  <c r="X12450" i="1"/>
  <c r="X12449" i="1"/>
  <c r="X12448" i="1"/>
  <c r="X12447" i="1"/>
  <c r="X12446" i="1"/>
  <c r="X12445" i="1"/>
  <c r="X12444" i="1"/>
  <c r="X12443" i="1"/>
  <c r="X12442" i="1"/>
  <c r="X12441" i="1"/>
  <c r="X12440" i="1"/>
  <c r="X12439" i="1"/>
  <c r="X12438" i="1"/>
  <c r="X12437" i="1"/>
  <c r="X12436" i="1"/>
  <c r="X12435" i="1"/>
  <c r="X12434" i="1"/>
  <c r="X12433" i="1"/>
  <c r="X12432" i="1"/>
  <c r="X12431" i="1"/>
  <c r="X12430" i="1"/>
  <c r="X12429" i="1"/>
  <c r="X12428" i="1"/>
  <c r="X12427" i="1"/>
  <c r="X12426" i="1"/>
  <c r="X12425" i="1"/>
  <c r="X12424" i="1"/>
  <c r="X12423" i="1"/>
  <c r="X12422" i="1"/>
  <c r="X12421" i="1"/>
  <c r="X12420" i="1"/>
  <c r="X12419" i="1"/>
  <c r="X12418" i="1"/>
  <c r="X12417" i="1"/>
  <c r="X12416" i="1"/>
  <c r="X12415" i="1"/>
  <c r="X12414" i="1"/>
  <c r="X12413" i="1"/>
  <c r="X12412" i="1"/>
  <c r="X12411" i="1"/>
  <c r="X12410" i="1"/>
  <c r="X12409" i="1"/>
  <c r="X12408" i="1"/>
  <c r="X12407" i="1"/>
  <c r="X12406" i="1"/>
  <c r="X12405" i="1"/>
  <c r="X12404" i="1"/>
  <c r="X12403" i="1"/>
  <c r="X12402" i="1"/>
  <c r="X12401" i="1"/>
  <c r="X12400" i="1"/>
  <c r="X12399" i="1"/>
  <c r="X12398" i="1"/>
  <c r="X12397" i="1"/>
  <c r="X12396" i="1"/>
  <c r="X12395" i="1"/>
  <c r="X12394" i="1"/>
  <c r="X12393" i="1"/>
  <c r="X12392" i="1"/>
  <c r="X12391" i="1"/>
  <c r="X12390" i="1"/>
  <c r="X12389" i="1"/>
  <c r="X12388" i="1"/>
  <c r="X12387" i="1"/>
  <c r="X12386" i="1"/>
  <c r="X12385" i="1"/>
  <c r="X12384" i="1"/>
  <c r="X12383" i="1"/>
  <c r="X12382" i="1"/>
  <c r="X12381" i="1"/>
  <c r="X12380" i="1"/>
  <c r="X12379" i="1"/>
  <c r="X12378" i="1"/>
  <c r="X12377" i="1"/>
  <c r="X12376" i="1"/>
  <c r="X12375" i="1"/>
  <c r="X12374" i="1"/>
  <c r="X12373" i="1"/>
  <c r="X12372" i="1"/>
  <c r="X12371" i="1"/>
  <c r="X12370" i="1"/>
  <c r="X12369" i="1"/>
  <c r="X12368" i="1"/>
  <c r="X12367" i="1"/>
  <c r="X12366" i="1"/>
  <c r="X12365" i="1"/>
  <c r="X12364" i="1"/>
  <c r="X12363" i="1"/>
  <c r="X12362" i="1"/>
  <c r="X12361" i="1"/>
  <c r="X12360" i="1"/>
  <c r="X12359" i="1"/>
  <c r="X12358" i="1"/>
  <c r="X12357" i="1"/>
  <c r="X12356" i="1"/>
  <c r="X12355" i="1"/>
  <c r="X12354" i="1"/>
  <c r="X12353" i="1"/>
  <c r="X12352" i="1"/>
  <c r="X12351" i="1"/>
  <c r="X12350" i="1"/>
  <c r="X12349" i="1"/>
  <c r="X12348" i="1"/>
  <c r="X12347" i="1"/>
  <c r="X12346" i="1"/>
  <c r="X12345" i="1"/>
  <c r="X12344" i="1"/>
  <c r="X12343" i="1"/>
  <c r="X12342" i="1"/>
  <c r="X12341" i="1"/>
  <c r="X12340" i="1"/>
  <c r="X12339" i="1"/>
  <c r="X12338" i="1"/>
  <c r="X12337" i="1"/>
  <c r="X12336" i="1"/>
  <c r="X12335" i="1"/>
  <c r="X12334" i="1"/>
  <c r="X12333" i="1"/>
  <c r="X12332" i="1"/>
  <c r="X12331" i="1"/>
  <c r="X12330" i="1"/>
  <c r="X12329" i="1"/>
  <c r="X12328" i="1"/>
  <c r="X12327" i="1"/>
  <c r="X12326" i="1"/>
  <c r="X12325" i="1"/>
  <c r="X12324" i="1"/>
  <c r="X12323" i="1"/>
  <c r="X12322" i="1"/>
  <c r="X12321" i="1"/>
  <c r="X12320" i="1"/>
  <c r="X12319" i="1"/>
  <c r="X12318" i="1"/>
  <c r="X12317" i="1"/>
  <c r="X12316" i="1"/>
  <c r="X12315" i="1"/>
  <c r="X12314" i="1"/>
  <c r="X12313" i="1"/>
  <c r="X12312" i="1"/>
  <c r="X12311" i="1"/>
  <c r="X12310" i="1"/>
  <c r="X12309" i="1"/>
  <c r="X12308" i="1"/>
  <c r="X12307" i="1"/>
  <c r="X12306" i="1"/>
  <c r="X12305" i="1"/>
  <c r="X12304" i="1"/>
  <c r="X12303" i="1"/>
  <c r="X12302" i="1"/>
  <c r="X12301" i="1"/>
  <c r="X12300" i="1"/>
  <c r="X12299" i="1"/>
  <c r="X12298" i="1"/>
  <c r="X12297" i="1"/>
  <c r="X12296" i="1"/>
  <c r="X12295" i="1"/>
  <c r="X12294" i="1"/>
  <c r="X12293" i="1"/>
  <c r="X12292" i="1"/>
  <c r="X12291" i="1"/>
  <c r="X12290" i="1"/>
  <c r="X12289" i="1"/>
  <c r="X12288" i="1"/>
  <c r="X12287" i="1"/>
  <c r="X12286" i="1"/>
  <c r="X12285" i="1"/>
  <c r="X12284" i="1"/>
  <c r="X12283" i="1"/>
  <c r="X12282" i="1"/>
  <c r="X12281" i="1"/>
  <c r="X12280" i="1"/>
  <c r="X12279" i="1"/>
  <c r="X12278" i="1"/>
  <c r="X12277" i="1"/>
  <c r="X12276" i="1"/>
  <c r="X12275" i="1"/>
  <c r="X12274" i="1"/>
  <c r="X12273" i="1"/>
  <c r="X12272" i="1"/>
  <c r="X12271" i="1"/>
  <c r="X12270" i="1"/>
  <c r="X12269" i="1"/>
  <c r="X12268" i="1"/>
  <c r="X12267" i="1"/>
  <c r="X12266" i="1"/>
  <c r="X12265" i="1"/>
  <c r="X12264" i="1"/>
  <c r="X12263" i="1"/>
  <c r="X12262" i="1"/>
  <c r="X12261" i="1"/>
  <c r="X12260" i="1"/>
  <c r="X12259" i="1"/>
  <c r="X12258" i="1"/>
  <c r="X12257" i="1"/>
  <c r="X12256" i="1"/>
  <c r="X12255" i="1"/>
  <c r="X12254" i="1"/>
  <c r="X12253" i="1"/>
  <c r="X12252" i="1"/>
  <c r="X12251" i="1"/>
  <c r="X12250" i="1"/>
  <c r="X12249" i="1"/>
  <c r="X12248" i="1"/>
  <c r="X12247" i="1"/>
  <c r="X12246" i="1"/>
  <c r="X12245" i="1"/>
  <c r="X12244" i="1"/>
  <c r="X12243" i="1"/>
  <c r="X12242" i="1"/>
  <c r="X12241" i="1"/>
  <c r="X12240" i="1"/>
  <c r="X12239" i="1"/>
  <c r="X12238" i="1"/>
  <c r="X12237" i="1"/>
  <c r="X12236" i="1"/>
  <c r="X12235" i="1"/>
  <c r="X12234" i="1"/>
  <c r="X12233" i="1"/>
  <c r="X12232" i="1"/>
  <c r="X12231" i="1"/>
  <c r="X12230" i="1"/>
  <c r="X12229" i="1"/>
  <c r="X12228" i="1"/>
  <c r="X12227" i="1"/>
  <c r="X12226" i="1"/>
  <c r="X12225" i="1"/>
  <c r="X12224" i="1"/>
  <c r="X12223" i="1"/>
  <c r="X12222" i="1"/>
  <c r="X12221" i="1"/>
  <c r="X12220" i="1"/>
  <c r="X12219" i="1"/>
  <c r="X12218" i="1"/>
  <c r="X12217" i="1"/>
  <c r="X12216" i="1"/>
  <c r="X12215" i="1"/>
  <c r="X12214" i="1"/>
  <c r="X12213" i="1"/>
  <c r="X12212" i="1"/>
  <c r="X12211" i="1"/>
  <c r="X12210" i="1"/>
  <c r="X12209" i="1"/>
  <c r="X12208" i="1"/>
  <c r="X12207" i="1"/>
  <c r="X12206" i="1"/>
  <c r="X12205" i="1"/>
  <c r="X12204" i="1"/>
  <c r="X12203" i="1"/>
  <c r="X12202" i="1"/>
  <c r="X12201" i="1"/>
  <c r="X12200" i="1"/>
  <c r="X12199" i="1"/>
  <c r="X12198" i="1"/>
  <c r="X12197" i="1"/>
  <c r="X12196" i="1"/>
  <c r="X12195" i="1"/>
  <c r="X12194" i="1"/>
  <c r="X12193" i="1"/>
  <c r="X12192" i="1"/>
  <c r="X12191" i="1"/>
  <c r="X12190" i="1"/>
  <c r="X12189" i="1"/>
  <c r="X12188" i="1"/>
  <c r="X12187" i="1"/>
  <c r="X12186" i="1"/>
  <c r="X12185" i="1"/>
  <c r="X12184" i="1"/>
  <c r="X12183" i="1"/>
  <c r="X12182" i="1"/>
  <c r="X12181" i="1"/>
  <c r="X12180" i="1"/>
  <c r="X12179" i="1"/>
  <c r="X12178" i="1"/>
  <c r="X12177" i="1"/>
  <c r="X12176" i="1"/>
  <c r="X12175" i="1"/>
  <c r="X12174" i="1"/>
  <c r="X12173" i="1"/>
  <c r="X12172" i="1"/>
  <c r="X12171" i="1"/>
  <c r="X12170" i="1"/>
  <c r="X12169" i="1"/>
  <c r="X12168" i="1"/>
  <c r="X12167" i="1"/>
  <c r="X12166" i="1"/>
  <c r="X12165" i="1"/>
  <c r="X12164" i="1"/>
  <c r="X12163" i="1"/>
  <c r="X12162" i="1"/>
  <c r="X12161" i="1"/>
  <c r="X12160" i="1"/>
  <c r="X12159" i="1"/>
  <c r="X12158" i="1"/>
  <c r="X12157" i="1"/>
  <c r="X12156" i="1"/>
  <c r="X12155" i="1"/>
  <c r="X12154" i="1"/>
  <c r="X12153" i="1"/>
  <c r="X12152" i="1"/>
  <c r="X12151" i="1"/>
  <c r="X12150" i="1"/>
  <c r="X12149" i="1"/>
  <c r="X12148" i="1"/>
  <c r="X12147" i="1"/>
  <c r="X12146" i="1"/>
  <c r="X12145" i="1"/>
  <c r="X12144" i="1"/>
  <c r="X12143" i="1"/>
  <c r="X12142" i="1"/>
  <c r="X12141" i="1"/>
  <c r="X12140" i="1"/>
  <c r="X12139" i="1"/>
  <c r="X12138" i="1"/>
  <c r="X12137" i="1"/>
  <c r="X12136" i="1"/>
  <c r="X12135" i="1"/>
  <c r="X12134" i="1"/>
  <c r="X12133" i="1"/>
  <c r="X12132" i="1"/>
  <c r="X12131" i="1"/>
  <c r="X12130" i="1"/>
  <c r="X12129" i="1"/>
  <c r="X12128" i="1"/>
  <c r="X12127" i="1"/>
  <c r="X12126" i="1"/>
  <c r="X12125" i="1"/>
  <c r="X12124" i="1"/>
  <c r="X12123" i="1"/>
  <c r="X12122" i="1"/>
  <c r="X12121" i="1"/>
  <c r="X12120" i="1"/>
  <c r="X12119" i="1"/>
  <c r="X12118" i="1"/>
  <c r="X12117" i="1"/>
  <c r="X12116" i="1"/>
  <c r="X12115" i="1"/>
  <c r="X12114" i="1"/>
  <c r="X12113" i="1"/>
  <c r="X12112" i="1"/>
  <c r="X12111" i="1"/>
  <c r="X12110" i="1"/>
  <c r="X12109" i="1"/>
  <c r="X12108" i="1"/>
  <c r="X12107" i="1"/>
  <c r="X12106" i="1"/>
  <c r="X12105" i="1"/>
  <c r="X12104" i="1"/>
  <c r="X12103" i="1"/>
  <c r="X12102" i="1"/>
  <c r="X12101" i="1"/>
  <c r="X12100" i="1"/>
  <c r="X12099" i="1"/>
  <c r="X12098" i="1"/>
  <c r="X12097" i="1"/>
  <c r="X12096" i="1"/>
  <c r="X12095" i="1"/>
  <c r="X12094" i="1"/>
  <c r="X12093" i="1"/>
  <c r="X12092" i="1"/>
  <c r="X12091" i="1"/>
  <c r="X12090" i="1"/>
  <c r="X12089" i="1"/>
  <c r="X12088" i="1"/>
  <c r="X12087" i="1"/>
  <c r="X12086" i="1"/>
  <c r="X12085" i="1"/>
  <c r="X12084" i="1"/>
  <c r="X12083" i="1"/>
  <c r="X12082" i="1"/>
  <c r="X12081" i="1"/>
  <c r="X12080" i="1"/>
  <c r="X12079" i="1"/>
  <c r="X12078" i="1"/>
  <c r="X12077" i="1"/>
  <c r="X12076" i="1"/>
  <c r="X12075" i="1"/>
  <c r="X12074" i="1"/>
  <c r="X12073" i="1"/>
  <c r="X12072" i="1"/>
  <c r="X12071" i="1"/>
  <c r="X12070" i="1"/>
  <c r="X12069" i="1"/>
  <c r="X12068" i="1"/>
  <c r="X12067" i="1"/>
  <c r="X12066" i="1"/>
  <c r="X12065" i="1"/>
  <c r="X12064" i="1"/>
  <c r="X12063" i="1"/>
  <c r="X12062" i="1"/>
  <c r="X12061" i="1"/>
  <c r="X12060" i="1"/>
  <c r="X12059" i="1"/>
  <c r="X12058" i="1"/>
  <c r="X12057" i="1"/>
  <c r="X12056" i="1"/>
  <c r="X12055" i="1"/>
  <c r="X12054" i="1"/>
  <c r="X12053" i="1"/>
  <c r="X12052" i="1"/>
  <c r="X12051" i="1"/>
  <c r="X12050" i="1"/>
  <c r="X12049" i="1"/>
  <c r="X12048" i="1"/>
  <c r="X12047" i="1"/>
  <c r="X12046" i="1"/>
  <c r="X12045" i="1"/>
  <c r="X12044" i="1"/>
  <c r="X12043" i="1"/>
  <c r="X12042" i="1"/>
  <c r="X12041" i="1"/>
  <c r="X12040" i="1"/>
  <c r="X12039" i="1"/>
  <c r="X12038" i="1"/>
  <c r="X12037" i="1"/>
  <c r="X12036" i="1"/>
  <c r="X12035" i="1"/>
  <c r="X12034" i="1"/>
  <c r="X12033" i="1"/>
  <c r="X12032" i="1"/>
  <c r="X12031" i="1"/>
  <c r="X12030" i="1"/>
  <c r="X12029" i="1"/>
  <c r="X12028" i="1"/>
  <c r="X12027" i="1"/>
  <c r="X12026" i="1"/>
  <c r="X12025" i="1"/>
  <c r="X12024" i="1"/>
  <c r="X12023" i="1"/>
  <c r="X12022" i="1"/>
  <c r="X12021" i="1"/>
  <c r="X12020" i="1"/>
  <c r="X12019" i="1"/>
  <c r="X12018" i="1"/>
  <c r="X12017" i="1"/>
  <c r="X12016" i="1"/>
  <c r="X12015" i="1"/>
  <c r="X12014" i="1"/>
  <c r="X12013" i="1"/>
  <c r="X12012" i="1"/>
  <c r="X12011" i="1"/>
  <c r="X12010" i="1"/>
  <c r="X12009" i="1"/>
  <c r="X12008" i="1"/>
  <c r="X12007" i="1"/>
  <c r="X12006" i="1"/>
  <c r="X12005" i="1"/>
  <c r="X12004" i="1"/>
  <c r="X12003" i="1"/>
  <c r="X12002" i="1"/>
  <c r="X12001" i="1"/>
  <c r="X12000" i="1"/>
  <c r="X11999" i="1"/>
  <c r="X11998" i="1"/>
  <c r="X11997" i="1"/>
  <c r="X11996" i="1"/>
  <c r="X11995" i="1"/>
  <c r="X11994" i="1"/>
  <c r="X11993" i="1"/>
  <c r="X11992" i="1"/>
  <c r="X11991" i="1"/>
  <c r="X11990" i="1"/>
  <c r="X11989" i="1"/>
  <c r="X11988" i="1"/>
  <c r="X11987" i="1"/>
  <c r="X11986" i="1"/>
  <c r="X11985" i="1"/>
  <c r="X11984" i="1"/>
  <c r="X11983" i="1"/>
  <c r="X11982" i="1"/>
  <c r="X11981" i="1"/>
  <c r="X11980" i="1"/>
  <c r="X11979" i="1"/>
  <c r="X11978" i="1"/>
  <c r="X11977" i="1"/>
  <c r="X11976" i="1"/>
  <c r="X11975" i="1"/>
  <c r="X11974" i="1"/>
  <c r="X11973" i="1"/>
  <c r="X11972" i="1"/>
  <c r="X11971" i="1"/>
  <c r="X11970" i="1"/>
  <c r="X11969" i="1"/>
  <c r="X11968" i="1"/>
  <c r="X11967" i="1"/>
  <c r="X11966" i="1"/>
  <c r="X11965" i="1"/>
  <c r="X11964" i="1"/>
  <c r="X11963" i="1"/>
  <c r="X11962" i="1"/>
  <c r="X11961" i="1"/>
  <c r="X11960" i="1"/>
  <c r="X11959" i="1"/>
  <c r="X11958" i="1"/>
  <c r="X11957" i="1"/>
  <c r="X11956" i="1"/>
  <c r="X11955" i="1"/>
  <c r="X11954" i="1"/>
  <c r="X11953" i="1"/>
  <c r="X11952" i="1"/>
  <c r="X11951" i="1"/>
  <c r="X11950" i="1"/>
  <c r="X11949" i="1"/>
  <c r="X11948" i="1"/>
  <c r="X11947" i="1"/>
  <c r="X11946" i="1"/>
  <c r="X11945" i="1"/>
  <c r="X11944" i="1"/>
  <c r="X11943" i="1"/>
  <c r="X11942" i="1"/>
  <c r="X11941" i="1"/>
  <c r="X11940" i="1"/>
  <c r="X11939" i="1"/>
  <c r="X11938" i="1"/>
  <c r="X11937" i="1"/>
  <c r="X11936" i="1"/>
  <c r="X11935" i="1"/>
  <c r="X11934" i="1"/>
  <c r="X11933" i="1"/>
  <c r="X11932" i="1"/>
  <c r="X11931" i="1"/>
  <c r="X11930" i="1"/>
  <c r="X11929" i="1"/>
  <c r="X11928" i="1"/>
  <c r="X11927" i="1"/>
  <c r="X11926" i="1"/>
  <c r="X11925" i="1"/>
  <c r="X11924" i="1"/>
  <c r="X11923" i="1"/>
  <c r="X11922" i="1"/>
  <c r="X11921" i="1"/>
  <c r="X11920" i="1"/>
  <c r="X11919" i="1"/>
  <c r="X11918" i="1"/>
  <c r="X11917" i="1"/>
  <c r="X11916" i="1"/>
  <c r="X11915" i="1"/>
  <c r="X11914" i="1"/>
  <c r="X11913" i="1"/>
  <c r="X11912" i="1"/>
  <c r="X11911" i="1"/>
  <c r="X11910" i="1"/>
  <c r="X11909" i="1"/>
  <c r="X11908" i="1"/>
  <c r="X11907" i="1"/>
  <c r="X11906" i="1"/>
  <c r="X11905" i="1"/>
  <c r="X11904" i="1"/>
  <c r="X11903" i="1"/>
  <c r="X11902" i="1"/>
  <c r="X11901" i="1"/>
  <c r="X11900" i="1"/>
  <c r="X11899" i="1"/>
  <c r="X11898" i="1"/>
  <c r="X11897" i="1"/>
  <c r="X11896" i="1"/>
  <c r="X11895" i="1"/>
  <c r="X11894" i="1"/>
  <c r="X11893" i="1"/>
  <c r="X11892" i="1"/>
  <c r="X11891" i="1"/>
  <c r="X11890" i="1"/>
  <c r="X11889" i="1"/>
  <c r="X11888" i="1"/>
  <c r="X11887" i="1"/>
  <c r="X11886" i="1"/>
  <c r="X11885" i="1"/>
  <c r="X11884" i="1"/>
  <c r="X11883" i="1"/>
  <c r="X11882" i="1"/>
  <c r="X11881" i="1"/>
  <c r="X11880" i="1"/>
  <c r="X11879" i="1"/>
  <c r="X11878" i="1"/>
  <c r="X11877" i="1"/>
  <c r="X11876" i="1"/>
  <c r="X11875" i="1"/>
  <c r="X11874" i="1"/>
  <c r="X11873" i="1"/>
  <c r="X11872" i="1"/>
  <c r="X11871" i="1"/>
  <c r="X11870" i="1"/>
  <c r="X11869" i="1"/>
  <c r="X11868" i="1"/>
  <c r="X11867" i="1"/>
  <c r="X11866" i="1"/>
  <c r="X11865" i="1"/>
  <c r="X11864" i="1"/>
  <c r="X11863" i="1"/>
  <c r="X11862" i="1"/>
  <c r="X11861" i="1"/>
  <c r="X11860" i="1"/>
  <c r="X11859" i="1"/>
  <c r="X11858" i="1"/>
  <c r="X11857" i="1"/>
  <c r="X11856" i="1"/>
  <c r="X11855" i="1"/>
  <c r="X11854" i="1"/>
  <c r="X11853" i="1"/>
  <c r="X11852" i="1"/>
  <c r="X11851" i="1"/>
  <c r="X11850" i="1"/>
  <c r="X11849" i="1"/>
  <c r="X11848" i="1"/>
  <c r="X11847" i="1"/>
  <c r="X11846" i="1"/>
  <c r="X11845" i="1"/>
  <c r="X11844" i="1"/>
  <c r="X11843" i="1"/>
  <c r="X11842" i="1"/>
  <c r="X11841" i="1"/>
  <c r="X11840" i="1"/>
  <c r="X11839" i="1"/>
  <c r="X11838" i="1"/>
  <c r="X11837" i="1"/>
  <c r="X11836" i="1"/>
  <c r="X11835" i="1"/>
  <c r="X11834" i="1"/>
  <c r="X11833" i="1"/>
  <c r="X11832" i="1"/>
  <c r="X11831" i="1"/>
  <c r="X11830" i="1"/>
  <c r="X11829" i="1"/>
  <c r="X11828" i="1"/>
  <c r="X11827" i="1"/>
  <c r="X11826" i="1"/>
  <c r="X11825" i="1"/>
  <c r="X11824" i="1"/>
  <c r="X11823" i="1"/>
  <c r="X11822" i="1"/>
  <c r="X11821" i="1"/>
  <c r="X11820" i="1"/>
  <c r="X11819" i="1"/>
  <c r="X11818" i="1"/>
  <c r="X11817" i="1"/>
  <c r="X11816" i="1"/>
  <c r="X11815" i="1"/>
  <c r="X11814" i="1"/>
  <c r="X11813" i="1"/>
  <c r="X11812" i="1"/>
  <c r="X11811" i="1"/>
  <c r="X11810" i="1"/>
  <c r="X11809" i="1"/>
  <c r="X11808" i="1"/>
  <c r="X11807" i="1"/>
  <c r="X11806" i="1"/>
  <c r="X11805" i="1"/>
  <c r="X11804" i="1"/>
  <c r="X11803" i="1"/>
  <c r="X11802" i="1"/>
  <c r="X11801" i="1"/>
  <c r="X11800" i="1"/>
  <c r="X11799" i="1"/>
  <c r="X11798" i="1"/>
  <c r="X11797" i="1"/>
  <c r="X11796" i="1"/>
  <c r="X11795" i="1"/>
  <c r="X11794" i="1"/>
  <c r="X11793" i="1"/>
  <c r="X11792" i="1"/>
  <c r="X11791" i="1"/>
  <c r="X11790" i="1"/>
  <c r="X11789" i="1"/>
  <c r="X11788" i="1"/>
  <c r="X11787" i="1"/>
  <c r="X11786" i="1"/>
  <c r="X11785" i="1"/>
  <c r="X11784" i="1"/>
  <c r="X11783" i="1"/>
  <c r="X11782" i="1"/>
  <c r="X11781" i="1"/>
  <c r="X11780" i="1"/>
  <c r="X11779" i="1"/>
  <c r="X11778" i="1"/>
  <c r="X11777" i="1"/>
  <c r="X11776" i="1"/>
  <c r="X11775" i="1"/>
  <c r="X11774" i="1"/>
  <c r="X11773" i="1"/>
  <c r="X11772" i="1"/>
  <c r="X11771" i="1"/>
  <c r="X11770" i="1"/>
  <c r="X11769" i="1"/>
  <c r="X11768" i="1"/>
  <c r="X11767" i="1"/>
  <c r="X11766" i="1"/>
  <c r="X11765" i="1"/>
  <c r="X11764" i="1"/>
  <c r="X11763" i="1"/>
  <c r="X11762" i="1"/>
  <c r="X11761" i="1"/>
  <c r="X11760" i="1"/>
  <c r="X11759" i="1"/>
  <c r="X11758" i="1"/>
  <c r="X11757" i="1"/>
  <c r="X11756" i="1"/>
  <c r="X11755" i="1"/>
  <c r="X11754" i="1"/>
  <c r="X11753" i="1"/>
  <c r="X11752" i="1"/>
  <c r="X11751" i="1"/>
  <c r="X11750" i="1"/>
  <c r="X11749" i="1"/>
  <c r="X11748" i="1"/>
  <c r="X11747" i="1"/>
  <c r="X11746" i="1"/>
  <c r="X11745" i="1"/>
  <c r="X11744" i="1"/>
  <c r="X11743" i="1"/>
  <c r="X11742" i="1"/>
  <c r="X11741" i="1"/>
  <c r="X11740" i="1"/>
  <c r="X11739" i="1"/>
  <c r="X11738" i="1"/>
  <c r="X11737" i="1"/>
  <c r="X11736" i="1"/>
  <c r="X11735" i="1"/>
  <c r="X11734" i="1"/>
  <c r="X11733" i="1"/>
  <c r="X11732" i="1"/>
  <c r="X11731" i="1"/>
  <c r="X11730" i="1"/>
  <c r="X11729" i="1"/>
  <c r="X11728" i="1"/>
  <c r="X11727" i="1"/>
  <c r="X11726" i="1"/>
  <c r="X11725" i="1"/>
  <c r="X11724" i="1"/>
  <c r="X11723" i="1"/>
  <c r="X11722" i="1"/>
  <c r="X11721" i="1"/>
  <c r="X11720" i="1"/>
  <c r="X11719" i="1"/>
  <c r="X11718" i="1"/>
  <c r="X11717" i="1"/>
  <c r="X11716" i="1"/>
  <c r="X11715" i="1"/>
  <c r="X11714" i="1"/>
  <c r="X11713" i="1"/>
  <c r="X11712" i="1"/>
  <c r="X11711" i="1"/>
  <c r="X11710" i="1"/>
  <c r="X11709" i="1"/>
  <c r="X11708" i="1"/>
  <c r="X11707" i="1"/>
  <c r="X11706" i="1"/>
  <c r="X11705" i="1"/>
  <c r="X11704" i="1"/>
  <c r="X11703" i="1"/>
  <c r="X11702" i="1"/>
  <c r="X11701" i="1"/>
  <c r="X11700" i="1"/>
  <c r="X11699" i="1"/>
  <c r="X11698" i="1"/>
  <c r="X11697" i="1"/>
  <c r="X11696" i="1"/>
  <c r="X11695" i="1"/>
  <c r="X11694" i="1"/>
  <c r="X11693" i="1"/>
  <c r="X11692" i="1"/>
  <c r="X11691" i="1"/>
  <c r="X11690" i="1"/>
  <c r="X11689" i="1"/>
  <c r="X11688" i="1"/>
  <c r="X11687" i="1"/>
  <c r="X11686" i="1"/>
  <c r="X11685" i="1"/>
  <c r="X11684" i="1"/>
  <c r="X11683" i="1"/>
  <c r="X11682" i="1"/>
  <c r="X11681" i="1"/>
  <c r="X11680" i="1"/>
  <c r="X11679" i="1"/>
  <c r="X11678" i="1"/>
  <c r="X11677" i="1"/>
  <c r="X11676" i="1"/>
  <c r="X11675" i="1"/>
  <c r="X11674" i="1"/>
  <c r="X11673" i="1"/>
  <c r="X11672" i="1"/>
  <c r="X11671" i="1"/>
  <c r="X11670" i="1"/>
  <c r="X11669" i="1"/>
  <c r="X11668" i="1"/>
  <c r="X11667" i="1"/>
  <c r="X11666" i="1"/>
  <c r="X11665" i="1"/>
  <c r="X11664" i="1"/>
  <c r="X11663" i="1"/>
  <c r="X11662" i="1"/>
  <c r="X11661" i="1"/>
  <c r="X11660" i="1"/>
  <c r="X11659" i="1"/>
  <c r="X11658" i="1"/>
  <c r="X11657" i="1"/>
  <c r="X11656" i="1"/>
  <c r="X11655" i="1"/>
  <c r="X11654" i="1"/>
  <c r="X11653" i="1"/>
  <c r="X11652" i="1"/>
  <c r="X11651" i="1"/>
  <c r="X11650" i="1"/>
  <c r="X11649" i="1"/>
  <c r="X11648" i="1"/>
  <c r="X11647" i="1"/>
  <c r="X11646" i="1"/>
  <c r="X11645" i="1"/>
  <c r="X11644" i="1"/>
  <c r="X11643" i="1"/>
  <c r="X11642" i="1"/>
  <c r="X11641" i="1"/>
  <c r="X11640" i="1"/>
  <c r="X11639" i="1"/>
  <c r="X11638" i="1"/>
  <c r="X11637" i="1"/>
  <c r="X11636" i="1"/>
  <c r="X11635" i="1"/>
  <c r="X11634" i="1"/>
  <c r="X11633" i="1"/>
  <c r="X11632" i="1"/>
  <c r="X11631" i="1"/>
  <c r="X11630" i="1"/>
  <c r="X11629" i="1"/>
  <c r="X11628" i="1"/>
  <c r="X11627" i="1"/>
  <c r="X11626" i="1"/>
  <c r="X11625" i="1"/>
  <c r="X11624" i="1"/>
  <c r="X11623" i="1"/>
  <c r="X11622" i="1"/>
  <c r="X11621" i="1"/>
  <c r="X11620" i="1"/>
  <c r="X11619" i="1"/>
  <c r="X11618" i="1"/>
  <c r="X11617" i="1"/>
  <c r="X11616" i="1"/>
  <c r="X11615" i="1"/>
  <c r="X11614" i="1"/>
  <c r="X11613" i="1"/>
  <c r="X11612" i="1"/>
  <c r="X11611" i="1"/>
  <c r="X11610" i="1"/>
  <c r="X11609" i="1"/>
  <c r="X11608" i="1"/>
  <c r="X11607" i="1"/>
  <c r="X11606" i="1"/>
  <c r="X11605" i="1"/>
  <c r="X11604" i="1"/>
  <c r="X11603" i="1"/>
  <c r="X11602" i="1"/>
  <c r="X11601" i="1"/>
  <c r="X11600" i="1"/>
  <c r="X11599" i="1"/>
  <c r="X11598" i="1"/>
  <c r="X11597" i="1"/>
  <c r="X11596" i="1"/>
  <c r="X11595" i="1"/>
  <c r="X11594" i="1"/>
  <c r="X11593" i="1"/>
  <c r="X11592" i="1"/>
  <c r="X11591" i="1"/>
  <c r="X11590" i="1"/>
  <c r="X11589" i="1"/>
  <c r="X11588" i="1"/>
  <c r="X11587" i="1"/>
  <c r="X11586" i="1"/>
  <c r="X11585" i="1"/>
  <c r="X11584" i="1"/>
  <c r="X11583" i="1"/>
  <c r="X11582" i="1"/>
  <c r="X11581" i="1"/>
  <c r="X11580" i="1"/>
  <c r="X11579" i="1"/>
  <c r="X11578" i="1"/>
  <c r="X11577" i="1"/>
  <c r="X11576" i="1"/>
  <c r="X11575" i="1"/>
  <c r="X11574" i="1"/>
  <c r="X11573" i="1"/>
  <c r="X11572" i="1"/>
  <c r="X11571" i="1"/>
  <c r="X11570" i="1"/>
  <c r="X11569" i="1"/>
  <c r="X11568" i="1"/>
  <c r="X11567" i="1"/>
  <c r="X11566" i="1"/>
  <c r="X11565" i="1"/>
  <c r="X11564" i="1"/>
  <c r="X11563" i="1"/>
  <c r="X11562" i="1"/>
  <c r="X11561" i="1"/>
  <c r="X11560" i="1"/>
  <c r="X11559" i="1"/>
  <c r="X11558" i="1"/>
  <c r="X11557" i="1"/>
  <c r="X11556" i="1"/>
  <c r="X11555" i="1"/>
  <c r="X11554" i="1"/>
  <c r="X11553" i="1"/>
  <c r="X11552" i="1"/>
  <c r="X11551" i="1"/>
  <c r="X11550" i="1"/>
  <c r="X11549" i="1"/>
  <c r="X11548" i="1"/>
  <c r="X11547" i="1"/>
  <c r="X11546" i="1"/>
  <c r="X11545" i="1"/>
  <c r="X11544" i="1"/>
  <c r="X11543" i="1"/>
  <c r="X11542" i="1"/>
  <c r="X11541" i="1"/>
  <c r="X11540" i="1"/>
  <c r="X11539" i="1"/>
  <c r="X11538" i="1"/>
  <c r="X11537" i="1"/>
  <c r="X11536" i="1"/>
  <c r="X11535" i="1"/>
  <c r="X11534" i="1"/>
  <c r="X11533" i="1"/>
  <c r="X11532" i="1"/>
  <c r="X11531" i="1"/>
  <c r="X11530" i="1"/>
  <c r="X11529" i="1"/>
  <c r="X11528" i="1"/>
  <c r="X11527" i="1"/>
  <c r="X11526" i="1"/>
  <c r="X11525" i="1"/>
  <c r="X11524" i="1"/>
  <c r="X11523" i="1"/>
  <c r="X11522" i="1"/>
  <c r="X11521" i="1"/>
  <c r="X11520" i="1"/>
  <c r="X11519" i="1"/>
  <c r="X11518" i="1"/>
  <c r="X11517" i="1"/>
  <c r="X11516" i="1"/>
  <c r="X11515" i="1"/>
  <c r="X11514" i="1"/>
  <c r="X11513" i="1"/>
  <c r="X11512" i="1"/>
  <c r="X11511" i="1"/>
  <c r="X11510" i="1"/>
  <c r="X11509" i="1"/>
  <c r="X11508" i="1"/>
  <c r="X11507" i="1"/>
  <c r="X11506" i="1"/>
  <c r="X11505" i="1"/>
  <c r="X11504" i="1"/>
  <c r="X11503" i="1"/>
  <c r="X11502" i="1"/>
  <c r="X11501" i="1"/>
  <c r="X11500" i="1"/>
  <c r="X11499" i="1"/>
  <c r="X11498" i="1"/>
  <c r="X11497" i="1"/>
  <c r="X11496" i="1"/>
  <c r="X11495" i="1"/>
  <c r="X11494" i="1"/>
  <c r="X11493" i="1"/>
  <c r="X11492" i="1"/>
  <c r="X11491" i="1"/>
  <c r="X11490" i="1"/>
  <c r="X11489" i="1"/>
  <c r="X11488" i="1"/>
  <c r="X11487" i="1"/>
  <c r="X11486" i="1"/>
  <c r="X11485" i="1"/>
  <c r="X11484" i="1"/>
  <c r="X11483" i="1"/>
  <c r="X11482" i="1"/>
  <c r="X11481" i="1"/>
  <c r="X11480" i="1"/>
  <c r="X11479" i="1"/>
  <c r="X11478" i="1"/>
  <c r="X11477" i="1"/>
  <c r="X11476" i="1"/>
  <c r="X11475" i="1"/>
  <c r="X11474" i="1"/>
  <c r="X11473" i="1"/>
  <c r="X11472" i="1"/>
  <c r="X11471" i="1"/>
  <c r="X11470" i="1"/>
  <c r="X11469" i="1"/>
  <c r="X11468" i="1"/>
  <c r="X11467" i="1"/>
  <c r="X11466" i="1"/>
  <c r="X11465" i="1"/>
  <c r="X11464" i="1"/>
  <c r="X11463" i="1"/>
  <c r="X11462" i="1"/>
  <c r="X11461" i="1"/>
  <c r="X11460" i="1"/>
  <c r="X11459" i="1"/>
  <c r="X11458" i="1"/>
  <c r="X11457" i="1"/>
  <c r="X11456" i="1"/>
  <c r="X11455" i="1"/>
  <c r="X11454" i="1"/>
  <c r="X11453" i="1"/>
  <c r="X11452" i="1"/>
  <c r="X11451" i="1"/>
  <c r="X11450" i="1"/>
  <c r="X11449" i="1"/>
  <c r="X11448" i="1"/>
  <c r="X11447" i="1"/>
  <c r="X11446" i="1"/>
  <c r="X11445" i="1"/>
  <c r="X11444" i="1"/>
  <c r="X11443" i="1"/>
  <c r="X11442" i="1"/>
  <c r="X11441" i="1"/>
  <c r="X11440" i="1"/>
  <c r="X11439" i="1"/>
  <c r="X11438" i="1"/>
  <c r="X11437" i="1"/>
  <c r="X11436" i="1"/>
  <c r="X11435" i="1"/>
  <c r="X11434" i="1"/>
  <c r="X11433" i="1"/>
  <c r="X11432" i="1"/>
  <c r="X11431" i="1"/>
  <c r="X11430" i="1"/>
  <c r="X11429" i="1"/>
  <c r="X11428" i="1"/>
  <c r="X11427" i="1"/>
  <c r="X11426" i="1"/>
  <c r="X11425" i="1"/>
  <c r="X11424" i="1"/>
  <c r="X11423" i="1"/>
  <c r="X11422" i="1"/>
  <c r="X11421" i="1"/>
  <c r="X11420" i="1"/>
  <c r="X11419" i="1"/>
  <c r="X11418" i="1"/>
  <c r="X11417" i="1"/>
  <c r="X11416" i="1"/>
  <c r="X11415" i="1"/>
  <c r="X11414" i="1"/>
  <c r="X11413" i="1"/>
  <c r="X11412" i="1"/>
  <c r="X11411" i="1"/>
  <c r="X11410" i="1"/>
  <c r="X11409" i="1"/>
  <c r="X11408" i="1"/>
  <c r="X11407" i="1"/>
  <c r="X11406" i="1"/>
  <c r="X11405" i="1"/>
  <c r="X11404" i="1"/>
  <c r="X11403" i="1"/>
  <c r="X11402" i="1"/>
  <c r="X11401" i="1"/>
  <c r="X11400" i="1"/>
  <c r="X11399" i="1"/>
  <c r="X11398" i="1"/>
  <c r="X11397" i="1"/>
  <c r="X11396" i="1"/>
  <c r="X11395" i="1"/>
  <c r="X11394" i="1"/>
  <c r="X11393" i="1"/>
  <c r="X11392" i="1"/>
  <c r="X11391" i="1"/>
  <c r="X11390" i="1"/>
  <c r="X11389" i="1"/>
  <c r="X11388" i="1"/>
  <c r="X11387" i="1"/>
  <c r="X11386" i="1"/>
  <c r="X11385" i="1"/>
  <c r="X11384" i="1"/>
  <c r="X11383" i="1"/>
  <c r="X11382" i="1"/>
  <c r="X11381" i="1"/>
  <c r="X11380" i="1"/>
  <c r="X11379" i="1"/>
  <c r="X11378" i="1"/>
  <c r="X11377" i="1"/>
  <c r="X11376" i="1"/>
  <c r="X11375" i="1"/>
  <c r="X11374" i="1"/>
  <c r="X11373" i="1"/>
  <c r="X11372" i="1"/>
  <c r="X11371" i="1"/>
  <c r="X11370" i="1"/>
  <c r="X11369" i="1"/>
  <c r="X11368" i="1"/>
  <c r="X11367" i="1"/>
  <c r="X11366" i="1"/>
  <c r="X11365" i="1"/>
  <c r="X11364" i="1"/>
  <c r="X11363" i="1"/>
  <c r="X11362" i="1"/>
  <c r="X11361" i="1"/>
  <c r="X11360" i="1"/>
  <c r="X11359" i="1"/>
  <c r="X11358" i="1"/>
  <c r="X11357" i="1"/>
  <c r="X11356" i="1"/>
  <c r="X11355" i="1"/>
  <c r="X11354" i="1"/>
  <c r="X11353" i="1"/>
  <c r="X11352" i="1"/>
  <c r="X11351" i="1"/>
  <c r="X11350" i="1"/>
  <c r="X11349" i="1"/>
  <c r="X11348" i="1"/>
  <c r="X11347" i="1"/>
  <c r="X11346" i="1"/>
  <c r="X11345" i="1"/>
  <c r="X11344" i="1"/>
  <c r="X11343" i="1"/>
  <c r="X11342" i="1"/>
  <c r="X11341" i="1"/>
  <c r="X11340" i="1"/>
  <c r="X11339" i="1"/>
  <c r="X11338" i="1"/>
  <c r="X11337" i="1"/>
  <c r="X11336" i="1"/>
  <c r="X11335" i="1"/>
  <c r="X11334" i="1"/>
  <c r="X11333" i="1"/>
  <c r="X11332" i="1"/>
  <c r="X11331" i="1"/>
  <c r="X11330" i="1"/>
  <c r="X11329" i="1"/>
  <c r="X11328" i="1"/>
  <c r="X11327" i="1"/>
  <c r="X11326" i="1"/>
  <c r="X11325" i="1"/>
  <c r="X11324" i="1"/>
  <c r="X11323" i="1"/>
  <c r="X11322" i="1"/>
  <c r="X11321" i="1"/>
  <c r="X11320" i="1"/>
  <c r="X11319" i="1"/>
  <c r="X11318" i="1"/>
  <c r="X11317" i="1"/>
  <c r="X11316" i="1"/>
  <c r="X11315" i="1"/>
  <c r="X11314" i="1"/>
  <c r="X11313" i="1"/>
  <c r="X11312" i="1"/>
  <c r="X11311" i="1"/>
  <c r="X11310" i="1"/>
  <c r="X11309" i="1"/>
  <c r="X11308" i="1"/>
  <c r="X11307" i="1"/>
  <c r="X11306" i="1"/>
  <c r="X11305" i="1"/>
  <c r="X11304" i="1"/>
  <c r="X11303" i="1"/>
  <c r="X11302" i="1"/>
  <c r="X11301" i="1"/>
  <c r="X11300" i="1"/>
  <c r="X11299" i="1"/>
  <c r="X11298" i="1"/>
  <c r="X11297" i="1"/>
  <c r="X11296" i="1"/>
  <c r="X11295" i="1"/>
  <c r="X11294" i="1"/>
  <c r="X11293" i="1"/>
  <c r="X11292" i="1"/>
  <c r="X11291" i="1"/>
  <c r="X11290" i="1"/>
  <c r="X11289" i="1"/>
  <c r="X11288" i="1"/>
  <c r="X11287" i="1"/>
  <c r="X11286" i="1"/>
  <c r="X11285" i="1"/>
  <c r="X11284" i="1"/>
  <c r="X11283" i="1"/>
  <c r="X11282" i="1"/>
  <c r="X11281" i="1"/>
  <c r="X11280" i="1"/>
  <c r="X11279" i="1"/>
  <c r="X11278" i="1"/>
  <c r="X11277" i="1"/>
  <c r="X11276" i="1"/>
  <c r="X11275" i="1"/>
  <c r="X11274" i="1"/>
  <c r="X11273" i="1"/>
  <c r="X11272" i="1"/>
  <c r="X11271" i="1"/>
  <c r="X11270" i="1"/>
  <c r="X11269" i="1"/>
  <c r="X11268" i="1"/>
  <c r="X11267" i="1"/>
  <c r="X11266" i="1"/>
  <c r="X11265" i="1"/>
  <c r="X11264" i="1"/>
  <c r="X11263" i="1"/>
  <c r="X11262" i="1"/>
  <c r="X11261" i="1"/>
  <c r="X11260" i="1"/>
  <c r="X11259" i="1"/>
  <c r="X11258" i="1"/>
  <c r="X11257" i="1"/>
  <c r="X11256" i="1"/>
  <c r="X11255" i="1"/>
  <c r="X11254" i="1"/>
  <c r="X11253" i="1"/>
  <c r="X11252" i="1"/>
  <c r="X11251" i="1"/>
  <c r="X11250" i="1"/>
  <c r="X11249" i="1"/>
  <c r="X11248" i="1"/>
  <c r="X11247" i="1"/>
  <c r="X11246" i="1"/>
  <c r="X11245" i="1"/>
  <c r="X11244" i="1"/>
  <c r="X11243" i="1"/>
  <c r="X11242" i="1"/>
  <c r="X11241" i="1"/>
  <c r="X11240" i="1"/>
  <c r="X11239" i="1"/>
  <c r="X11238" i="1"/>
  <c r="X11237" i="1"/>
  <c r="X11236" i="1"/>
  <c r="X11235" i="1"/>
  <c r="X11234" i="1"/>
  <c r="X11233" i="1"/>
  <c r="X11232" i="1"/>
  <c r="X11231" i="1"/>
  <c r="X11230" i="1"/>
  <c r="X11229" i="1"/>
  <c r="X11228" i="1"/>
  <c r="X11227" i="1"/>
  <c r="X11226" i="1"/>
  <c r="X11225" i="1"/>
  <c r="X11224" i="1"/>
  <c r="X11223" i="1"/>
  <c r="X11222" i="1"/>
  <c r="X11221" i="1"/>
  <c r="X11220" i="1"/>
  <c r="X11219" i="1"/>
  <c r="X11218" i="1"/>
  <c r="X11217" i="1"/>
  <c r="X11216" i="1"/>
  <c r="X11215" i="1"/>
  <c r="X11214" i="1"/>
  <c r="X11213" i="1"/>
  <c r="X11212" i="1"/>
  <c r="X11211" i="1"/>
  <c r="X11210" i="1"/>
  <c r="X11209" i="1"/>
  <c r="X11208" i="1"/>
  <c r="X11207" i="1"/>
  <c r="X11206" i="1"/>
  <c r="X11205" i="1"/>
  <c r="X11204" i="1"/>
  <c r="X11203" i="1"/>
  <c r="X11202" i="1"/>
  <c r="X11201" i="1"/>
  <c r="X11200" i="1"/>
  <c r="X11199" i="1"/>
  <c r="X11198" i="1"/>
  <c r="X11197" i="1"/>
  <c r="X11196" i="1"/>
  <c r="X11195" i="1"/>
  <c r="X11194" i="1"/>
  <c r="X11193" i="1"/>
  <c r="X11192" i="1"/>
  <c r="X11191" i="1"/>
  <c r="X11190" i="1"/>
  <c r="X11189" i="1"/>
  <c r="X11188" i="1"/>
  <c r="X11187" i="1"/>
  <c r="X11186" i="1"/>
  <c r="X11185" i="1"/>
  <c r="X11184" i="1"/>
  <c r="X11183" i="1"/>
  <c r="X11182" i="1"/>
  <c r="X11181" i="1"/>
  <c r="X11180" i="1"/>
  <c r="X11179" i="1"/>
  <c r="X11178" i="1"/>
  <c r="X11177" i="1"/>
  <c r="X11176" i="1"/>
  <c r="X11175" i="1"/>
  <c r="X11174" i="1"/>
  <c r="X11173" i="1"/>
  <c r="X11172" i="1"/>
  <c r="X11171" i="1"/>
  <c r="X11170" i="1"/>
  <c r="X11169" i="1"/>
  <c r="X11168" i="1"/>
  <c r="X11167" i="1"/>
  <c r="X11166" i="1"/>
  <c r="X11165" i="1"/>
  <c r="X11164" i="1"/>
  <c r="X11163" i="1"/>
  <c r="X11162" i="1"/>
  <c r="X11161" i="1"/>
  <c r="X11160" i="1"/>
  <c r="X11159" i="1"/>
  <c r="X11158" i="1"/>
  <c r="X11157" i="1"/>
  <c r="X11156" i="1"/>
  <c r="X11155" i="1"/>
  <c r="X11154" i="1"/>
  <c r="X11153" i="1"/>
  <c r="X11152" i="1"/>
  <c r="X11151" i="1"/>
  <c r="X11150" i="1"/>
  <c r="X11149" i="1"/>
  <c r="X11148" i="1"/>
  <c r="X11147" i="1"/>
  <c r="X11146" i="1"/>
  <c r="X11145" i="1"/>
  <c r="X11144" i="1"/>
  <c r="X11143" i="1"/>
  <c r="X11142" i="1"/>
  <c r="X11141" i="1"/>
  <c r="X11140" i="1"/>
  <c r="X11139" i="1"/>
  <c r="X11138" i="1"/>
  <c r="X11137" i="1"/>
  <c r="X11136" i="1"/>
  <c r="X11135" i="1"/>
  <c r="X11134" i="1"/>
  <c r="X11133" i="1"/>
  <c r="X11132" i="1"/>
  <c r="X11131" i="1"/>
  <c r="X11130" i="1"/>
  <c r="X11129" i="1"/>
  <c r="X11128" i="1"/>
  <c r="X11127" i="1"/>
  <c r="X11126" i="1"/>
  <c r="X11125" i="1"/>
  <c r="X11124" i="1"/>
  <c r="X11123" i="1"/>
  <c r="X11122" i="1"/>
  <c r="X11121" i="1"/>
  <c r="X11120" i="1"/>
  <c r="X11119" i="1"/>
  <c r="X11118" i="1"/>
  <c r="X11117" i="1"/>
  <c r="X11116" i="1"/>
  <c r="X11115" i="1"/>
  <c r="X11114" i="1"/>
  <c r="X11113" i="1"/>
  <c r="X11112" i="1"/>
  <c r="X11111" i="1"/>
  <c r="X11110" i="1"/>
  <c r="X11109" i="1"/>
  <c r="X11108" i="1"/>
  <c r="X11107" i="1"/>
  <c r="X11106" i="1"/>
  <c r="X11105" i="1"/>
  <c r="X11104" i="1"/>
  <c r="X11103" i="1"/>
  <c r="X11102" i="1"/>
  <c r="X11101" i="1"/>
  <c r="X11100" i="1"/>
  <c r="X11099" i="1"/>
  <c r="X11098" i="1"/>
  <c r="X11097" i="1"/>
  <c r="X11096" i="1"/>
  <c r="X11095" i="1"/>
  <c r="X11094" i="1"/>
  <c r="X11093" i="1"/>
  <c r="X11092" i="1"/>
  <c r="X11091" i="1"/>
  <c r="X11090" i="1"/>
  <c r="X11089" i="1"/>
  <c r="X11088" i="1"/>
  <c r="X11087" i="1"/>
  <c r="X11086" i="1"/>
  <c r="X11085" i="1"/>
  <c r="X11084" i="1"/>
  <c r="X11083" i="1"/>
  <c r="X11082" i="1"/>
  <c r="X11081" i="1"/>
  <c r="X11080" i="1"/>
  <c r="X11079" i="1"/>
  <c r="X11078" i="1"/>
  <c r="X11077" i="1"/>
  <c r="X11076" i="1"/>
  <c r="X11075" i="1"/>
  <c r="X11074" i="1"/>
  <c r="X11073" i="1"/>
  <c r="X11072" i="1"/>
  <c r="X11071" i="1"/>
  <c r="X11070" i="1"/>
  <c r="X11069" i="1"/>
  <c r="X11068" i="1"/>
  <c r="X11067" i="1"/>
  <c r="X11066" i="1"/>
  <c r="X11065" i="1"/>
  <c r="X11064" i="1"/>
  <c r="X11063" i="1"/>
  <c r="X11062" i="1"/>
  <c r="X11061" i="1"/>
  <c r="X11060" i="1"/>
  <c r="X11059" i="1"/>
  <c r="X11058" i="1"/>
  <c r="X11057" i="1"/>
  <c r="X11056" i="1"/>
  <c r="X11055" i="1"/>
  <c r="X11054" i="1"/>
  <c r="X11053" i="1"/>
  <c r="X11052" i="1"/>
  <c r="X11051" i="1"/>
  <c r="X11050" i="1"/>
  <c r="X11049" i="1"/>
  <c r="X11048" i="1"/>
  <c r="X11047" i="1"/>
  <c r="X11046" i="1"/>
  <c r="X11045" i="1"/>
  <c r="X11044" i="1"/>
  <c r="X11043" i="1"/>
  <c r="X11042" i="1"/>
  <c r="X11041" i="1"/>
  <c r="X11040" i="1"/>
  <c r="X11039" i="1"/>
  <c r="X11038" i="1"/>
  <c r="X11037" i="1"/>
  <c r="X11036" i="1"/>
  <c r="X11035" i="1"/>
  <c r="X11034" i="1"/>
  <c r="X11033" i="1"/>
  <c r="X11032" i="1"/>
  <c r="X11031" i="1"/>
  <c r="X11030" i="1"/>
  <c r="X11029" i="1"/>
  <c r="X11028" i="1"/>
  <c r="X11027" i="1"/>
  <c r="X11026" i="1"/>
  <c r="X11025" i="1"/>
  <c r="X11024" i="1"/>
  <c r="X11023" i="1"/>
  <c r="X11022" i="1"/>
  <c r="X11021" i="1"/>
  <c r="X11020" i="1"/>
  <c r="X11019" i="1"/>
  <c r="X11018" i="1"/>
  <c r="X11017" i="1"/>
  <c r="X11016" i="1"/>
  <c r="X11015" i="1"/>
  <c r="X11014" i="1"/>
  <c r="X11013" i="1"/>
  <c r="X11012" i="1"/>
  <c r="X11011" i="1"/>
  <c r="X11010" i="1"/>
  <c r="X11009" i="1"/>
  <c r="X11008" i="1"/>
  <c r="X11007" i="1"/>
  <c r="X11006" i="1"/>
  <c r="X11005" i="1"/>
  <c r="X11004" i="1"/>
  <c r="X11003" i="1"/>
  <c r="X11002" i="1"/>
  <c r="X11001" i="1"/>
  <c r="X11000" i="1"/>
  <c r="X10999" i="1"/>
  <c r="X10998" i="1"/>
  <c r="X10997" i="1"/>
  <c r="X10996" i="1"/>
  <c r="X10995" i="1"/>
  <c r="X10994" i="1"/>
  <c r="X10993" i="1"/>
  <c r="X10992" i="1"/>
  <c r="X10991" i="1"/>
  <c r="X10990" i="1"/>
  <c r="X10989" i="1"/>
  <c r="X10988" i="1"/>
  <c r="X10987" i="1"/>
  <c r="X10986" i="1"/>
  <c r="X10985" i="1"/>
  <c r="X10984" i="1"/>
  <c r="X10983" i="1"/>
  <c r="X10982" i="1"/>
  <c r="X10981" i="1"/>
  <c r="X10980" i="1"/>
  <c r="X10979" i="1"/>
  <c r="X10978" i="1"/>
  <c r="X10977" i="1"/>
  <c r="X10976" i="1"/>
  <c r="X10975" i="1"/>
  <c r="X10974" i="1"/>
  <c r="X10973" i="1"/>
  <c r="X10972" i="1"/>
  <c r="X10971" i="1"/>
  <c r="X10970" i="1"/>
  <c r="X10969" i="1"/>
  <c r="X10968" i="1"/>
  <c r="X10967" i="1"/>
  <c r="X10966" i="1"/>
  <c r="X10965" i="1"/>
  <c r="X10964" i="1"/>
  <c r="X10963" i="1"/>
  <c r="X10962" i="1"/>
  <c r="X10961" i="1"/>
  <c r="X10960" i="1"/>
  <c r="X10959" i="1"/>
  <c r="X10958" i="1"/>
  <c r="X10957" i="1"/>
  <c r="X10956" i="1"/>
  <c r="X10955" i="1"/>
  <c r="X10954" i="1"/>
  <c r="X10953" i="1"/>
  <c r="X10952" i="1"/>
  <c r="X10951" i="1"/>
  <c r="X10950" i="1"/>
  <c r="X10949" i="1"/>
  <c r="X10948" i="1"/>
  <c r="X10947" i="1"/>
  <c r="X10946" i="1"/>
  <c r="X10945" i="1"/>
  <c r="X10944" i="1"/>
  <c r="X10943" i="1"/>
  <c r="X10942" i="1"/>
  <c r="X10941" i="1"/>
  <c r="X10940" i="1"/>
  <c r="X10939" i="1"/>
  <c r="X10938" i="1"/>
  <c r="X10937" i="1"/>
  <c r="X10936" i="1"/>
  <c r="X10935" i="1"/>
  <c r="X10934" i="1"/>
  <c r="X10933" i="1"/>
  <c r="X10932" i="1"/>
  <c r="X10931" i="1"/>
  <c r="X10930" i="1"/>
  <c r="X10929" i="1"/>
  <c r="X10928" i="1"/>
  <c r="X10927" i="1"/>
  <c r="X10926" i="1"/>
  <c r="X10925" i="1"/>
  <c r="X10924" i="1"/>
  <c r="X10923" i="1"/>
  <c r="X10922" i="1"/>
  <c r="X10921" i="1"/>
  <c r="X10920" i="1"/>
  <c r="X10919" i="1"/>
  <c r="X10918" i="1"/>
  <c r="X10917" i="1"/>
  <c r="X10916" i="1"/>
  <c r="X10915" i="1"/>
  <c r="X10914" i="1"/>
  <c r="X10913" i="1"/>
  <c r="X10912" i="1"/>
  <c r="X10911" i="1"/>
  <c r="X10910" i="1"/>
  <c r="X10909" i="1"/>
  <c r="X10908" i="1"/>
  <c r="X10907" i="1"/>
  <c r="X10906" i="1"/>
  <c r="X10905" i="1"/>
  <c r="X10904" i="1"/>
  <c r="X10903" i="1"/>
  <c r="X10902" i="1"/>
  <c r="X10901" i="1"/>
  <c r="X10900" i="1"/>
  <c r="X10899" i="1"/>
  <c r="X10898" i="1"/>
  <c r="X10897" i="1"/>
  <c r="X10896" i="1"/>
  <c r="X10895" i="1"/>
  <c r="X10894" i="1"/>
  <c r="X10893" i="1"/>
  <c r="X10892" i="1"/>
  <c r="X10891" i="1"/>
  <c r="X10890" i="1"/>
  <c r="X10889" i="1"/>
  <c r="X10888" i="1"/>
  <c r="X10887" i="1"/>
  <c r="X10886" i="1"/>
  <c r="X10885" i="1"/>
  <c r="X10884" i="1"/>
  <c r="X10883" i="1"/>
  <c r="X10882" i="1"/>
  <c r="X10881" i="1"/>
  <c r="X10880" i="1"/>
  <c r="X10879" i="1"/>
  <c r="X10878" i="1"/>
  <c r="X10877" i="1"/>
  <c r="X10876" i="1"/>
  <c r="X10875" i="1"/>
  <c r="X10874" i="1"/>
  <c r="X10873" i="1"/>
  <c r="X10872" i="1"/>
  <c r="X10871" i="1"/>
  <c r="X10870" i="1"/>
  <c r="X10869" i="1"/>
  <c r="X10868" i="1"/>
  <c r="X10867" i="1"/>
  <c r="X10866" i="1"/>
  <c r="X10865" i="1"/>
  <c r="X10864" i="1"/>
  <c r="X10863" i="1"/>
  <c r="X10862" i="1"/>
  <c r="X10861" i="1"/>
  <c r="X10860" i="1"/>
  <c r="X10859" i="1"/>
  <c r="X10858" i="1"/>
  <c r="X10857" i="1"/>
  <c r="X10856" i="1"/>
  <c r="X10855" i="1"/>
  <c r="X10854" i="1"/>
  <c r="X10853" i="1"/>
  <c r="X10852" i="1"/>
  <c r="X10851" i="1"/>
  <c r="X10850" i="1"/>
  <c r="X10849" i="1"/>
  <c r="X10848" i="1"/>
  <c r="X10847" i="1"/>
  <c r="X10846" i="1"/>
  <c r="X10845" i="1"/>
  <c r="X10844" i="1"/>
  <c r="X10843" i="1"/>
  <c r="X10842" i="1"/>
  <c r="X10841" i="1"/>
  <c r="X10840" i="1"/>
  <c r="X10839" i="1"/>
  <c r="X10838" i="1"/>
  <c r="X10837" i="1"/>
  <c r="X10836" i="1"/>
  <c r="X10835" i="1"/>
  <c r="X10834" i="1"/>
  <c r="X10833" i="1"/>
  <c r="X10832" i="1"/>
  <c r="X10831" i="1"/>
  <c r="X10830" i="1"/>
  <c r="X10829" i="1"/>
  <c r="X10828" i="1"/>
  <c r="X10827" i="1"/>
  <c r="X10826" i="1"/>
  <c r="X10825" i="1"/>
  <c r="X10824" i="1"/>
  <c r="X10823" i="1"/>
  <c r="X10822" i="1"/>
  <c r="X10821" i="1"/>
  <c r="X10820" i="1"/>
  <c r="X10819" i="1"/>
  <c r="X10818" i="1"/>
  <c r="X10817" i="1"/>
  <c r="X10816" i="1"/>
  <c r="X10815" i="1"/>
  <c r="X10814" i="1"/>
  <c r="X10813" i="1"/>
  <c r="X10812" i="1"/>
  <c r="X10811" i="1"/>
  <c r="X10810" i="1"/>
  <c r="X10809" i="1"/>
  <c r="X10808" i="1"/>
  <c r="X10807" i="1"/>
  <c r="X10806" i="1"/>
  <c r="X10805" i="1"/>
  <c r="X10804" i="1"/>
  <c r="X10803" i="1"/>
  <c r="X10802" i="1"/>
  <c r="X10801" i="1"/>
  <c r="X10800" i="1"/>
  <c r="X10799" i="1"/>
  <c r="X10798" i="1"/>
  <c r="X10797" i="1"/>
  <c r="X10796" i="1"/>
  <c r="X10795" i="1"/>
  <c r="X10794" i="1"/>
  <c r="X10793" i="1"/>
  <c r="X10792" i="1"/>
  <c r="X10791" i="1"/>
  <c r="X10790" i="1"/>
  <c r="X10789" i="1"/>
  <c r="X10788" i="1"/>
  <c r="X10787" i="1"/>
  <c r="X10786" i="1"/>
  <c r="X10785" i="1"/>
  <c r="X10784" i="1"/>
  <c r="X10783" i="1"/>
  <c r="X10782" i="1"/>
  <c r="X10781" i="1"/>
  <c r="X10780" i="1"/>
  <c r="X10779" i="1"/>
  <c r="X10778" i="1"/>
  <c r="X10777" i="1"/>
  <c r="X10776" i="1"/>
  <c r="X10775" i="1"/>
  <c r="X10774" i="1"/>
  <c r="X10773" i="1"/>
  <c r="X10772" i="1"/>
  <c r="X10771" i="1"/>
  <c r="X10770" i="1"/>
  <c r="X10769" i="1"/>
  <c r="X10768" i="1"/>
  <c r="X10767" i="1"/>
  <c r="X10766" i="1"/>
  <c r="X10765" i="1"/>
  <c r="X10764" i="1"/>
  <c r="X10763" i="1"/>
  <c r="X10762" i="1"/>
  <c r="X10761" i="1"/>
  <c r="X10760" i="1"/>
  <c r="X10759" i="1"/>
  <c r="X10758" i="1"/>
  <c r="X10757" i="1"/>
  <c r="X10756" i="1"/>
  <c r="X10755" i="1"/>
  <c r="X10754" i="1"/>
  <c r="X10753" i="1"/>
  <c r="X10752" i="1"/>
  <c r="X10751" i="1"/>
  <c r="X10750" i="1"/>
  <c r="X10749" i="1"/>
  <c r="X10748" i="1"/>
  <c r="X10747" i="1"/>
  <c r="X10746" i="1"/>
  <c r="X10745" i="1"/>
  <c r="X10744" i="1"/>
  <c r="X10743" i="1"/>
  <c r="X10742" i="1"/>
  <c r="X10741" i="1"/>
  <c r="X10740" i="1"/>
  <c r="X10739" i="1"/>
  <c r="X10738" i="1"/>
  <c r="X10737" i="1"/>
  <c r="X10736" i="1"/>
  <c r="X10735" i="1"/>
  <c r="X10734" i="1"/>
  <c r="X10733" i="1"/>
  <c r="X10732" i="1"/>
  <c r="X10731" i="1"/>
  <c r="X10730" i="1"/>
  <c r="X10729" i="1"/>
  <c r="X10728" i="1"/>
  <c r="X10727" i="1"/>
  <c r="X10726" i="1"/>
  <c r="X10725" i="1"/>
  <c r="X10724" i="1"/>
  <c r="X10723" i="1"/>
  <c r="X10722" i="1"/>
  <c r="X10721" i="1"/>
  <c r="X10720" i="1"/>
  <c r="X10719" i="1"/>
  <c r="X10718" i="1"/>
  <c r="X10717" i="1"/>
  <c r="X10716" i="1"/>
  <c r="X10715" i="1"/>
  <c r="X10714" i="1"/>
  <c r="X10713" i="1"/>
  <c r="X10712" i="1"/>
  <c r="X10711" i="1"/>
  <c r="X10710" i="1"/>
  <c r="X10709" i="1"/>
  <c r="X10708" i="1"/>
  <c r="X10707" i="1"/>
  <c r="X10706" i="1"/>
  <c r="X10705" i="1"/>
  <c r="X10704" i="1"/>
  <c r="X10703" i="1"/>
  <c r="X10702" i="1"/>
  <c r="X10701" i="1"/>
  <c r="X10700" i="1"/>
  <c r="X10699" i="1"/>
  <c r="X10698" i="1"/>
  <c r="X10697" i="1"/>
  <c r="X10696" i="1"/>
  <c r="X10695" i="1"/>
  <c r="X10694" i="1"/>
  <c r="X10693" i="1"/>
  <c r="X10692" i="1"/>
  <c r="X10691" i="1"/>
  <c r="X10690" i="1"/>
  <c r="X10689" i="1"/>
  <c r="X10688" i="1"/>
  <c r="X10687" i="1"/>
  <c r="X10686" i="1"/>
  <c r="X10685" i="1"/>
  <c r="X10684" i="1"/>
  <c r="X10683" i="1"/>
  <c r="X10682" i="1"/>
  <c r="X10681" i="1"/>
  <c r="X10680" i="1"/>
  <c r="X10679" i="1"/>
  <c r="X10678" i="1"/>
  <c r="X10677" i="1"/>
  <c r="X10676" i="1"/>
  <c r="X10675" i="1"/>
  <c r="X10674" i="1"/>
  <c r="X10673" i="1"/>
  <c r="X10672" i="1"/>
  <c r="X10671" i="1"/>
  <c r="X10670" i="1"/>
  <c r="X10669" i="1"/>
  <c r="X10668" i="1"/>
  <c r="X10667" i="1"/>
  <c r="X10666" i="1"/>
  <c r="X10665" i="1"/>
  <c r="X10664" i="1"/>
  <c r="X10663" i="1"/>
  <c r="X10662" i="1"/>
  <c r="X10661" i="1"/>
  <c r="X10660" i="1"/>
  <c r="X10659" i="1"/>
  <c r="X10658" i="1"/>
  <c r="X10657" i="1"/>
  <c r="X10656" i="1"/>
  <c r="X10655" i="1"/>
  <c r="X10654" i="1"/>
  <c r="X10653" i="1"/>
  <c r="X10652" i="1"/>
  <c r="X10651" i="1"/>
  <c r="X10650" i="1"/>
  <c r="X10649" i="1"/>
  <c r="X10648" i="1"/>
  <c r="X10647" i="1"/>
  <c r="X10646" i="1"/>
  <c r="X10645" i="1"/>
  <c r="X10644" i="1"/>
  <c r="X10643" i="1"/>
  <c r="X10642" i="1"/>
  <c r="X10641" i="1"/>
  <c r="X10640" i="1"/>
  <c r="X10639" i="1"/>
  <c r="X10638" i="1"/>
  <c r="X10637" i="1"/>
  <c r="X10636" i="1"/>
  <c r="X10635" i="1"/>
  <c r="X10634" i="1"/>
  <c r="X10633" i="1"/>
  <c r="X10632" i="1"/>
  <c r="X10631" i="1"/>
  <c r="X10630" i="1"/>
  <c r="X10629" i="1"/>
  <c r="X10628" i="1"/>
  <c r="X10627" i="1"/>
  <c r="X10626" i="1"/>
  <c r="X10625" i="1"/>
  <c r="X10624" i="1"/>
  <c r="X10623" i="1"/>
  <c r="X10622" i="1"/>
  <c r="X10621" i="1"/>
  <c r="X10620" i="1"/>
  <c r="X10619" i="1"/>
  <c r="X10618" i="1"/>
  <c r="X10617" i="1"/>
  <c r="X10616" i="1"/>
  <c r="X10615" i="1"/>
  <c r="X10614" i="1"/>
  <c r="X10613" i="1"/>
  <c r="X10612" i="1"/>
  <c r="X10611" i="1"/>
  <c r="X10610" i="1"/>
  <c r="X10609" i="1"/>
  <c r="X10608" i="1"/>
  <c r="X10607" i="1"/>
  <c r="X10606" i="1"/>
  <c r="X10605" i="1"/>
  <c r="X10604" i="1"/>
  <c r="X10603" i="1"/>
  <c r="X10602" i="1"/>
  <c r="X10601" i="1"/>
  <c r="X10600" i="1"/>
  <c r="X10599" i="1"/>
  <c r="X10598" i="1"/>
  <c r="X10597" i="1"/>
  <c r="X10596" i="1"/>
  <c r="X10595" i="1"/>
  <c r="X10594" i="1"/>
  <c r="X10593" i="1"/>
  <c r="X10592" i="1"/>
  <c r="X10591" i="1"/>
  <c r="X10590" i="1"/>
  <c r="X10589" i="1"/>
  <c r="X10588" i="1"/>
  <c r="X10587" i="1"/>
  <c r="X10586" i="1"/>
  <c r="X10585" i="1"/>
  <c r="X10584" i="1"/>
  <c r="X10583" i="1"/>
  <c r="X10582" i="1"/>
  <c r="X10581" i="1"/>
  <c r="X10580" i="1"/>
  <c r="X10579" i="1"/>
  <c r="X10578" i="1"/>
  <c r="X10577" i="1"/>
  <c r="X10576" i="1"/>
  <c r="X10575" i="1"/>
  <c r="X10574" i="1"/>
  <c r="X10573" i="1"/>
  <c r="X10572" i="1"/>
  <c r="X10571" i="1"/>
  <c r="X10570" i="1"/>
  <c r="X10569" i="1"/>
  <c r="X10568" i="1"/>
  <c r="X10567" i="1"/>
  <c r="X10566" i="1"/>
  <c r="X10565" i="1"/>
  <c r="X10564" i="1"/>
  <c r="X10563" i="1"/>
  <c r="X10562" i="1"/>
  <c r="X10561" i="1"/>
  <c r="X10560" i="1"/>
  <c r="X10559" i="1"/>
  <c r="X10558" i="1"/>
  <c r="X10557" i="1"/>
  <c r="X10556" i="1"/>
  <c r="X10555" i="1"/>
  <c r="X10554" i="1"/>
  <c r="X10553" i="1"/>
  <c r="X10552" i="1"/>
  <c r="X10551" i="1"/>
  <c r="X10550" i="1"/>
  <c r="X10549" i="1"/>
  <c r="X10548" i="1"/>
  <c r="X10547" i="1"/>
  <c r="X10546" i="1"/>
  <c r="X10545" i="1"/>
  <c r="X10544" i="1"/>
  <c r="X10543" i="1"/>
  <c r="X10542" i="1"/>
  <c r="X10541" i="1"/>
  <c r="X10540" i="1"/>
  <c r="X10539" i="1"/>
  <c r="X10538" i="1"/>
  <c r="X10537" i="1"/>
  <c r="X10536" i="1"/>
  <c r="X10535" i="1"/>
  <c r="X10534" i="1"/>
  <c r="X10533" i="1"/>
  <c r="X10532" i="1"/>
  <c r="X10531" i="1"/>
  <c r="X10530" i="1"/>
  <c r="X10529" i="1"/>
  <c r="X10528" i="1"/>
  <c r="X10527" i="1"/>
  <c r="X10526" i="1"/>
  <c r="X10525" i="1"/>
  <c r="X10524" i="1"/>
  <c r="X10523" i="1"/>
  <c r="X10522" i="1"/>
  <c r="X10521" i="1"/>
  <c r="X10520" i="1"/>
  <c r="X10519" i="1"/>
  <c r="X10518" i="1"/>
  <c r="X10517" i="1"/>
  <c r="X10516" i="1"/>
  <c r="X10515" i="1"/>
  <c r="X10514" i="1"/>
  <c r="X10513" i="1"/>
  <c r="X10512" i="1"/>
  <c r="X10511" i="1"/>
  <c r="X10510" i="1"/>
  <c r="X10509" i="1"/>
  <c r="X10508" i="1"/>
  <c r="X10507" i="1"/>
  <c r="X10506" i="1"/>
  <c r="X10505" i="1"/>
  <c r="X10504" i="1"/>
  <c r="X10503" i="1"/>
  <c r="X10502" i="1"/>
  <c r="X10501" i="1"/>
  <c r="X10500" i="1"/>
  <c r="X10499" i="1"/>
  <c r="X10498" i="1"/>
  <c r="X10497" i="1"/>
  <c r="X10496" i="1"/>
  <c r="X10495" i="1"/>
  <c r="X10494" i="1"/>
  <c r="X10493" i="1"/>
  <c r="X10492" i="1"/>
  <c r="X10491" i="1"/>
  <c r="X10490" i="1"/>
  <c r="X10489" i="1"/>
  <c r="X10488" i="1"/>
  <c r="X10487" i="1"/>
  <c r="X10486" i="1"/>
  <c r="X10485" i="1"/>
  <c r="X10484" i="1"/>
  <c r="X10483" i="1"/>
  <c r="X10482" i="1"/>
  <c r="X10481" i="1"/>
  <c r="X10480" i="1"/>
  <c r="X10479" i="1"/>
  <c r="X10478" i="1"/>
  <c r="X10477" i="1"/>
  <c r="X10476" i="1"/>
  <c r="X10475" i="1"/>
  <c r="X10474" i="1"/>
  <c r="X10473" i="1"/>
  <c r="X10472" i="1"/>
  <c r="X10471" i="1"/>
  <c r="X10470" i="1"/>
  <c r="X10469" i="1"/>
  <c r="X10468" i="1"/>
  <c r="X10467" i="1"/>
  <c r="X10466" i="1"/>
  <c r="X10465" i="1"/>
  <c r="X10464" i="1"/>
  <c r="X10463" i="1"/>
  <c r="X10462" i="1"/>
  <c r="X10461" i="1"/>
  <c r="X10460" i="1"/>
  <c r="X10459" i="1"/>
  <c r="X10458" i="1"/>
  <c r="X10457" i="1"/>
  <c r="X10456" i="1"/>
  <c r="X10455" i="1"/>
  <c r="X10454" i="1"/>
  <c r="X10453" i="1"/>
  <c r="X10452" i="1"/>
  <c r="X10451" i="1"/>
  <c r="X10450" i="1"/>
  <c r="X10449" i="1"/>
  <c r="X10448" i="1"/>
  <c r="X10447" i="1"/>
  <c r="X10446" i="1"/>
  <c r="X10445" i="1"/>
  <c r="X10444" i="1"/>
  <c r="X10443" i="1"/>
  <c r="X10442" i="1"/>
  <c r="X10441" i="1"/>
  <c r="X10440" i="1"/>
  <c r="X10439" i="1"/>
  <c r="X10438" i="1"/>
  <c r="X10437" i="1"/>
  <c r="X10436" i="1"/>
  <c r="X10435" i="1"/>
  <c r="X10434" i="1"/>
  <c r="X10433" i="1"/>
  <c r="X10432" i="1"/>
  <c r="X10431" i="1"/>
  <c r="X10430" i="1"/>
  <c r="X10429" i="1"/>
  <c r="X10428" i="1"/>
  <c r="X10427" i="1"/>
  <c r="X10426" i="1"/>
  <c r="X10425" i="1"/>
  <c r="X10424" i="1"/>
  <c r="X10423" i="1"/>
  <c r="X10422" i="1"/>
  <c r="X10421" i="1"/>
  <c r="X10420" i="1"/>
  <c r="X10419" i="1"/>
  <c r="X10418" i="1"/>
  <c r="X10417" i="1"/>
  <c r="X10416" i="1"/>
  <c r="X10415" i="1"/>
  <c r="X10414" i="1"/>
  <c r="X10413" i="1"/>
  <c r="X10412" i="1"/>
  <c r="X10411" i="1"/>
  <c r="X10410" i="1"/>
  <c r="X10409" i="1"/>
  <c r="X10408" i="1"/>
  <c r="X10407" i="1"/>
  <c r="X10406" i="1"/>
  <c r="X10405" i="1"/>
  <c r="X10404" i="1"/>
  <c r="X10403" i="1"/>
  <c r="X10402" i="1"/>
  <c r="X10401" i="1"/>
  <c r="X10400" i="1"/>
  <c r="X10399" i="1"/>
  <c r="X10398" i="1"/>
  <c r="X10397" i="1"/>
  <c r="X10396" i="1"/>
  <c r="X10395" i="1"/>
  <c r="X10394" i="1"/>
  <c r="X10393" i="1"/>
  <c r="X10392" i="1"/>
  <c r="X10391" i="1"/>
  <c r="X10390" i="1"/>
  <c r="X10389" i="1"/>
  <c r="X10388" i="1"/>
  <c r="X10387" i="1"/>
  <c r="X10386" i="1"/>
  <c r="X10385" i="1"/>
  <c r="X10384" i="1"/>
  <c r="X10383" i="1"/>
  <c r="X10382" i="1"/>
  <c r="X10381" i="1"/>
  <c r="X10380" i="1"/>
  <c r="X10379" i="1"/>
  <c r="X10378" i="1"/>
  <c r="X10377" i="1"/>
  <c r="X10376" i="1"/>
  <c r="X10375" i="1"/>
  <c r="X10374" i="1"/>
  <c r="X10373" i="1"/>
  <c r="X10372" i="1"/>
  <c r="X10371" i="1"/>
  <c r="X10370" i="1"/>
  <c r="X10369" i="1"/>
  <c r="X10368" i="1"/>
  <c r="X10367" i="1"/>
  <c r="X10366" i="1"/>
  <c r="X10365" i="1"/>
  <c r="X10364" i="1"/>
  <c r="X10363" i="1"/>
  <c r="X10362" i="1"/>
  <c r="X10361" i="1"/>
  <c r="X10360" i="1"/>
  <c r="X10359" i="1"/>
  <c r="X10358" i="1"/>
  <c r="X10357" i="1"/>
  <c r="X10356" i="1"/>
  <c r="X10355" i="1"/>
  <c r="X10354" i="1"/>
  <c r="X10353" i="1"/>
  <c r="X10352" i="1"/>
  <c r="X10351" i="1"/>
  <c r="X10350" i="1"/>
  <c r="X10349" i="1"/>
  <c r="X10348" i="1"/>
  <c r="X10347" i="1"/>
  <c r="X10346" i="1"/>
  <c r="X10345" i="1"/>
  <c r="X10344" i="1"/>
  <c r="X10343" i="1"/>
  <c r="X10342" i="1"/>
  <c r="X10341" i="1"/>
  <c r="X10340" i="1"/>
  <c r="X10339" i="1"/>
  <c r="X10338" i="1"/>
  <c r="X10337" i="1"/>
  <c r="X10336" i="1"/>
  <c r="X10335" i="1"/>
  <c r="X10334" i="1"/>
  <c r="X10333" i="1"/>
  <c r="X10332" i="1"/>
  <c r="X10331" i="1"/>
  <c r="X10330" i="1"/>
  <c r="X10329" i="1"/>
  <c r="X10328" i="1"/>
  <c r="X10327" i="1"/>
  <c r="X10326" i="1"/>
  <c r="X10325" i="1"/>
  <c r="X10324" i="1"/>
  <c r="X10323" i="1"/>
  <c r="X10322" i="1"/>
  <c r="X10321" i="1"/>
  <c r="X10320" i="1"/>
  <c r="X10319" i="1"/>
  <c r="X10318" i="1"/>
  <c r="X10317" i="1"/>
  <c r="X10316" i="1"/>
  <c r="X10315" i="1"/>
  <c r="X10314" i="1"/>
  <c r="X10313" i="1"/>
  <c r="X10312" i="1"/>
  <c r="X10311" i="1"/>
  <c r="X10310" i="1"/>
  <c r="X10309" i="1"/>
  <c r="X10308" i="1"/>
  <c r="X10307" i="1"/>
  <c r="X10306" i="1"/>
  <c r="X10305" i="1"/>
  <c r="X10304" i="1"/>
  <c r="X10303" i="1"/>
  <c r="X10302" i="1"/>
  <c r="X10301" i="1"/>
  <c r="X10300" i="1"/>
  <c r="X10299" i="1"/>
  <c r="X10298" i="1"/>
  <c r="X10297" i="1"/>
  <c r="X10296" i="1"/>
  <c r="X10295" i="1"/>
  <c r="X10294" i="1"/>
  <c r="X10293" i="1"/>
  <c r="X10292" i="1"/>
  <c r="X10291" i="1"/>
  <c r="X10290" i="1"/>
  <c r="X10289" i="1"/>
  <c r="X10288" i="1"/>
  <c r="X10287" i="1"/>
  <c r="X10286" i="1"/>
  <c r="X10285" i="1"/>
  <c r="X10284" i="1"/>
  <c r="X10283" i="1"/>
  <c r="X10282" i="1"/>
  <c r="X10281" i="1"/>
  <c r="X10280" i="1"/>
  <c r="X10279" i="1"/>
  <c r="X10278" i="1"/>
  <c r="X10277" i="1"/>
  <c r="X10276" i="1"/>
  <c r="X10275" i="1"/>
  <c r="X10274" i="1"/>
  <c r="X10273" i="1"/>
  <c r="X10272" i="1"/>
  <c r="X10271" i="1"/>
  <c r="X10270" i="1"/>
  <c r="X10269" i="1"/>
  <c r="X10268" i="1"/>
  <c r="X10267" i="1"/>
  <c r="X10266" i="1"/>
  <c r="X10265" i="1"/>
  <c r="X10264" i="1"/>
  <c r="X10263" i="1"/>
  <c r="X10262" i="1"/>
  <c r="X10261" i="1"/>
  <c r="X10260" i="1"/>
  <c r="X10259" i="1"/>
  <c r="X10258" i="1"/>
  <c r="X10257" i="1"/>
  <c r="X10256" i="1"/>
  <c r="X10255" i="1"/>
  <c r="X10254" i="1"/>
  <c r="X10253" i="1"/>
  <c r="X10252" i="1"/>
  <c r="X10251" i="1"/>
  <c r="X10250" i="1"/>
  <c r="X10249" i="1"/>
  <c r="X10248" i="1"/>
  <c r="X10247" i="1"/>
  <c r="X10246" i="1"/>
  <c r="X10245" i="1"/>
  <c r="X10244" i="1"/>
  <c r="X10243" i="1"/>
  <c r="X10242" i="1"/>
  <c r="X10241" i="1"/>
  <c r="X10240" i="1"/>
  <c r="X10239" i="1"/>
  <c r="X10238" i="1"/>
  <c r="X10237" i="1"/>
  <c r="X10236" i="1"/>
  <c r="X10235" i="1"/>
  <c r="X10234" i="1"/>
  <c r="X10233" i="1"/>
  <c r="X10232" i="1"/>
  <c r="X10231" i="1"/>
  <c r="X10230" i="1"/>
  <c r="X10229" i="1"/>
  <c r="X10228" i="1"/>
  <c r="X10227" i="1"/>
  <c r="X10226" i="1"/>
  <c r="X10225" i="1"/>
  <c r="X10224" i="1"/>
  <c r="X10223" i="1"/>
  <c r="X10222" i="1"/>
  <c r="X10221" i="1"/>
  <c r="X10220" i="1"/>
  <c r="X10219" i="1"/>
  <c r="X10218" i="1"/>
  <c r="X10217" i="1"/>
  <c r="X10216" i="1"/>
  <c r="X10215" i="1"/>
  <c r="X10214" i="1"/>
  <c r="X10213" i="1"/>
  <c r="X10212" i="1"/>
  <c r="X10211" i="1"/>
  <c r="X10210" i="1"/>
  <c r="X10209" i="1"/>
  <c r="X10208" i="1"/>
  <c r="X10207" i="1"/>
  <c r="X10206" i="1"/>
  <c r="X10205" i="1"/>
  <c r="X10204" i="1"/>
  <c r="X10203" i="1"/>
  <c r="X10202" i="1"/>
  <c r="X10201" i="1"/>
  <c r="X10200" i="1"/>
  <c r="X10199" i="1"/>
  <c r="X10198" i="1"/>
  <c r="X10197" i="1"/>
  <c r="X10196" i="1"/>
  <c r="X10195" i="1"/>
  <c r="X10194" i="1"/>
  <c r="X10193" i="1"/>
  <c r="X10192" i="1"/>
  <c r="X10191" i="1"/>
  <c r="X10190" i="1"/>
  <c r="X10189" i="1"/>
  <c r="X10188" i="1"/>
  <c r="X10187" i="1"/>
  <c r="X10186" i="1"/>
  <c r="X10185" i="1"/>
  <c r="X10184" i="1"/>
  <c r="X10183" i="1"/>
  <c r="X10182" i="1"/>
  <c r="X10181" i="1"/>
  <c r="X10180" i="1"/>
  <c r="X10179" i="1"/>
  <c r="X10178" i="1"/>
  <c r="X10177" i="1"/>
  <c r="X10176" i="1"/>
  <c r="X10175" i="1"/>
  <c r="X10174" i="1"/>
  <c r="X10173" i="1"/>
  <c r="X10172" i="1"/>
  <c r="X10171" i="1"/>
  <c r="X10170" i="1"/>
  <c r="X10169" i="1"/>
  <c r="X10168" i="1"/>
  <c r="X10167" i="1"/>
  <c r="X10166" i="1"/>
  <c r="X10165" i="1"/>
  <c r="X10164" i="1"/>
  <c r="X10163" i="1"/>
  <c r="X10162" i="1"/>
  <c r="X10161" i="1"/>
  <c r="X10160" i="1"/>
  <c r="X10159" i="1"/>
  <c r="X10158" i="1"/>
  <c r="X10157" i="1"/>
  <c r="X10156" i="1"/>
  <c r="X10155" i="1"/>
  <c r="X10154" i="1"/>
  <c r="X10153" i="1"/>
  <c r="X10152" i="1"/>
  <c r="X10151" i="1"/>
  <c r="X10150" i="1"/>
  <c r="X10149" i="1"/>
  <c r="X10148" i="1"/>
  <c r="X10147" i="1"/>
  <c r="X10146" i="1"/>
  <c r="X10145" i="1"/>
  <c r="X10144" i="1"/>
  <c r="X10143" i="1"/>
  <c r="X10142" i="1"/>
  <c r="X10141" i="1"/>
  <c r="X10140" i="1"/>
  <c r="X10139" i="1"/>
  <c r="X10138" i="1"/>
  <c r="X10137" i="1"/>
  <c r="X10136" i="1"/>
  <c r="X10135" i="1"/>
  <c r="X10134" i="1"/>
  <c r="X10133" i="1"/>
  <c r="X10132" i="1"/>
  <c r="X10131" i="1"/>
  <c r="X10130" i="1"/>
  <c r="X10129" i="1"/>
  <c r="X10128" i="1"/>
  <c r="X10127" i="1"/>
  <c r="X10126" i="1"/>
  <c r="X10125" i="1"/>
  <c r="X10124" i="1"/>
  <c r="X10123" i="1"/>
  <c r="X10122" i="1"/>
  <c r="X10121" i="1"/>
  <c r="X10120" i="1"/>
  <c r="X10119" i="1"/>
  <c r="X10118" i="1"/>
  <c r="X10117" i="1"/>
  <c r="X10116" i="1"/>
  <c r="X10115" i="1"/>
  <c r="X10114" i="1"/>
  <c r="X10113" i="1"/>
  <c r="X10112" i="1"/>
  <c r="X10111" i="1"/>
  <c r="X10110" i="1"/>
  <c r="X10109" i="1"/>
  <c r="X10108" i="1"/>
  <c r="X10107" i="1"/>
  <c r="X10106" i="1"/>
  <c r="X10105" i="1"/>
  <c r="X10104" i="1"/>
  <c r="X10103" i="1"/>
  <c r="X10102" i="1"/>
  <c r="X10101" i="1"/>
  <c r="X10100" i="1"/>
  <c r="X10099" i="1"/>
  <c r="X10098" i="1"/>
  <c r="X10097" i="1"/>
  <c r="X10096" i="1"/>
  <c r="X10095" i="1"/>
  <c r="X10094" i="1"/>
  <c r="X10093" i="1"/>
  <c r="X10092" i="1"/>
  <c r="X10091" i="1"/>
  <c r="X10090" i="1"/>
  <c r="X10089" i="1"/>
  <c r="X10088" i="1"/>
  <c r="X10087" i="1"/>
  <c r="X10086" i="1"/>
  <c r="X10085" i="1"/>
  <c r="X10084" i="1"/>
  <c r="X10083" i="1"/>
  <c r="X10082" i="1"/>
  <c r="X10081" i="1"/>
  <c r="X10080" i="1"/>
  <c r="X10079" i="1"/>
  <c r="X10078" i="1"/>
  <c r="X10077" i="1"/>
  <c r="X10076" i="1"/>
  <c r="X10075" i="1"/>
  <c r="X10074" i="1"/>
  <c r="X10073" i="1"/>
  <c r="X10072" i="1"/>
  <c r="X10071" i="1"/>
  <c r="X10070" i="1"/>
  <c r="X10069" i="1"/>
  <c r="X10068" i="1"/>
  <c r="X10067" i="1"/>
  <c r="X10066" i="1"/>
  <c r="X10065" i="1"/>
  <c r="X10064" i="1"/>
  <c r="X10063" i="1"/>
  <c r="X10062" i="1"/>
  <c r="X10061" i="1"/>
  <c r="X10060" i="1"/>
  <c r="X10059" i="1"/>
  <c r="X10058" i="1"/>
  <c r="X10057" i="1"/>
  <c r="X10056" i="1"/>
  <c r="X10055" i="1"/>
  <c r="X10054" i="1"/>
  <c r="X10053" i="1"/>
  <c r="X10052" i="1"/>
  <c r="X10051" i="1"/>
  <c r="X10050" i="1"/>
  <c r="X10049" i="1"/>
  <c r="X10048" i="1"/>
  <c r="X10047" i="1"/>
  <c r="X10046" i="1"/>
  <c r="X10045" i="1"/>
  <c r="X10044" i="1"/>
  <c r="X10043" i="1"/>
  <c r="X10042" i="1"/>
  <c r="X10041" i="1"/>
  <c r="X10040" i="1"/>
  <c r="X10039" i="1"/>
  <c r="X10038" i="1"/>
  <c r="X10037" i="1"/>
  <c r="X10036" i="1"/>
  <c r="X10035" i="1"/>
  <c r="X10034" i="1"/>
  <c r="X10033" i="1"/>
  <c r="X10032" i="1"/>
  <c r="X10031" i="1"/>
  <c r="X10030" i="1"/>
  <c r="X10029" i="1"/>
  <c r="X10028" i="1"/>
  <c r="X10027" i="1"/>
  <c r="X10026" i="1"/>
  <c r="X10025" i="1"/>
  <c r="X10024" i="1"/>
  <c r="X10023" i="1"/>
  <c r="X10022" i="1"/>
  <c r="X10021" i="1"/>
  <c r="X10020" i="1"/>
  <c r="X10019" i="1"/>
  <c r="X10018" i="1"/>
  <c r="X10017" i="1"/>
  <c r="X10016" i="1"/>
  <c r="X10015" i="1"/>
  <c r="X10014" i="1"/>
  <c r="X10013" i="1"/>
  <c r="X10012" i="1"/>
  <c r="X10011" i="1"/>
  <c r="X10010" i="1"/>
  <c r="X10009" i="1"/>
  <c r="X10008" i="1"/>
  <c r="X10007" i="1"/>
  <c r="X10006" i="1"/>
  <c r="X10005" i="1"/>
  <c r="X10004" i="1"/>
  <c r="X10003" i="1"/>
  <c r="X10002" i="1"/>
  <c r="X10001" i="1"/>
  <c r="X10000" i="1"/>
  <c r="X9999" i="1"/>
  <c r="X9998" i="1"/>
  <c r="X9997" i="1"/>
  <c r="X9996" i="1"/>
  <c r="X9995" i="1"/>
  <c r="X9994" i="1"/>
  <c r="X9993" i="1"/>
  <c r="X9992" i="1"/>
  <c r="X9991" i="1"/>
  <c r="X9990" i="1"/>
  <c r="X9989" i="1"/>
  <c r="X9988" i="1"/>
  <c r="X9987" i="1"/>
  <c r="X9986" i="1"/>
  <c r="X9985" i="1"/>
  <c r="X9984" i="1"/>
  <c r="X9983" i="1"/>
  <c r="X9982" i="1"/>
  <c r="X9981" i="1"/>
  <c r="X9980" i="1"/>
  <c r="X9979" i="1"/>
  <c r="X9978" i="1"/>
  <c r="X9977" i="1"/>
  <c r="X9976" i="1"/>
  <c r="X9975" i="1"/>
  <c r="X9974" i="1"/>
  <c r="X9973" i="1"/>
  <c r="X9972" i="1"/>
  <c r="X9971" i="1"/>
  <c r="X9970" i="1"/>
  <c r="X9969" i="1"/>
  <c r="X9968" i="1"/>
  <c r="X9967" i="1"/>
  <c r="X9966" i="1"/>
  <c r="X9965" i="1"/>
  <c r="X9964" i="1"/>
  <c r="X9963" i="1"/>
  <c r="X9962" i="1"/>
  <c r="X9961" i="1"/>
  <c r="X9960" i="1"/>
  <c r="X9959" i="1"/>
  <c r="X9958" i="1"/>
  <c r="X9957" i="1"/>
  <c r="X9956" i="1"/>
  <c r="X9955" i="1"/>
  <c r="X9954" i="1"/>
  <c r="X9953" i="1"/>
  <c r="X9952" i="1"/>
  <c r="X9951" i="1"/>
  <c r="X9950" i="1"/>
  <c r="X9949" i="1"/>
  <c r="X9948" i="1"/>
  <c r="X9947" i="1"/>
  <c r="X9946" i="1"/>
  <c r="X9945" i="1"/>
  <c r="X9944" i="1"/>
  <c r="X9943" i="1"/>
  <c r="X9942" i="1"/>
  <c r="X9941" i="1"/>
  <c r="X9940" i="1"/>
  <c r="X9939" i="1"/>
  <c r="X9938" i="1"/>
  <c r="X9937" i="1"/>
  <c r="X9936" i="1"/>
  <c r="X9935" i="1"/>
  <c r="X9934" i="1"/>
  <c r="X9933" i="1"/>
  <c r="X9932" i="1"/>
  <c r="X9931" i="1"/>
  <c r="X9930" i="1"/>
  <c r="X9929" i="1"/>
  <c r="X9928" i="1"/>
  <c r="X9927" i="1"/>
  <c r="X9926" i="1"/>
  <c r="X9925" i="1"/>
  <c r="X9924" i="1"/>
  <c r="X9923" i="1"/>
  <c r="X9922" i="1"/>
  <c r="X9921" i="1"/>
  <c r="X9920" i="1"/>
  <c r="X9919" i="1"/>
  <c r="X9918" i="1"/>
  <c r="X9917" i="1"/>
  <c r="X9916" i="1"/>
  <c r="X9915" i="1"/>
  <c r="X9914" i="1"/>
  <c r="X9913" i="1"/>
  <c r="X9912" i="1"/>
  <c r="X9911" i="1"/>
  <c r="X9910" i="1"/>
  <c r="X9909" i="1"/>
  <c r="X9908" i="1"/>
  <c r="X9907" i="1"/>
  <c r="X9906" i="1"/>
  <c r="X9905" i="1"/>
  <c r="X9904" i="1"/>
  <c r="X9903" i="1"/>
  <c r="X9902" i="1"/>
  <c r="X9901" i="1"/>
  <c r="X9900" i="1"/>
  <c r="X9899" i="1"/>
  <c r="X9898" i="1"/>
  <c r="X9897" i="1"/>
  <c r="X9896" i="1"/>
  <c r="X9895" i="1"/>
  <c r="X9894" i="1"/>
  <c r="X9893" i="1"/>
  <c r="X9892" i="1"/>
  <c r="X9891" i="1"/>
  <c r="X9890" i="1"/>
  <c r="X9889" i="1"/>
  <c r="X9888" i="1"/>
  <c r="X9887" i="1"/>
  <c r="X9886" i="1"/>
  <c r="X9885" i="1"/>
  <c r="X9884" i="1"/>
  <c r="X9883" i="1"/>
  <c r="X9882" i="1"/>
  <c r="X9881" i="1"/>
  <c r="X9880" i="1"/>
  <c r="X9879" i="1"/>
  <c r="X9878" i="1"/>
  <c r="X9877" i="1"/>
  <c r="X9876" i="1"/>
  <c r="X9875" i="1"/>
  <c r="X9874" i="1"/>
  <c r="X9873" i="1"/>
  <c r="X9872" i="1"/>
  <c r="X9871" i="1"/>
  <c r="X9870" i="1"/>
  <c r="X9869" i="1"/>
  <c r="X9868" i="1"/>
  <c r="X9867" i="1"/>
  <c r="X9866" i="1"/>
  <c r="X9865" i="1"/>
  <c r="X9864" i="1"/>
  <c r="X9863" i="1"/>
  <c r="X9862" i="1"/>
  <c r="X9861" i="1"/>
  <c r="X9860" i="1"/>
  <c r="X9859" i="1"/>
  <c r="X9858" i="1"/>
  <c r="X9857" i="1"/>
  <c r="X9856" i="1"/>
  <c r="X9855" i="1"/>
  <c r="X9854" i="1"/>
  <c r="X9853" i="1"/>
  <c r="X9852" i="1"/>
  <c r="X9851" i="1"/>
  <c r="X9850" i="1"/>
  <c r="X9849" i="1"/>
  <c r="X9848" i="1"/>
  <c r="X9847" i="1"/>
  <c r="X9846" i="1"/>
  <c r="X9845" i="1"/>
  <c r="X9844" i="1"/>
  <c r="X9843" i="1"/>
  <c r="X9842" i="1"/>
  <c r="X9841" i="1"/>
  <c r="X9840" i="1"/>
  <c r="X9839" i="1"/>
  <c r="X9838" i="1"/>
  <c r="X9837" i="1"/>
  <c r="X9836" i="1"/>
  <c r="X9835" i="1"/>
  <c r="X9834" i="1"/>
  <c r="X9833" i="1"/>
  <c r="X9832" i="1"/>
  <c r="X9831" i="1"/>
  <c r="X9830" i="1"/>
  <c r="X9829" i="1"/>
  <c r="X9828" i="1"/>
  <c r="X9827" i="1"/>
  <c r="X9826" i="1"/>
  <c r="X9825" i="1"/>
  <c r="X9824" i="1"/>
  <c r="X9823" i="1"/>
  <c r="X9822" i="1"/>
  <c r="X9821" i="1"/>
  <c r="X9820" i="1"/>
  <c r="X9819" i="1"/>
  <c r="X9818" i="1"/>
  <c r="X9817" i="1"/>
  <c r="X9816" i="1"/>
  <c r="X9815" i="1"/>
  <c r="X9814" i="1"/>
  <c r="X9813" i="1"/>
  <c r="X9812" i="1"/>
  <c r="X9811" i="1"/>
  <c r="X9810" i="1"/>
  <c r="X9809" i="1"/>
  <c r="X9808" i="1"/>
  <c r="X9807" i="1"/>
  <c r="X9806" i="1"/>
  <c r="X9805" i="1"/>
  <c r="X9804" i="1"/>
  <c r="X9803" i="1"/>
  <c r="X9802" i="1"/>
  <c r="X9801" i="1"/>
  <c r="X9800" i="1"/>
  <c r="X9799" i="1"/>
  <c r="X9798" i="1"/>
  <c r="X9797" i="1"/>
  <c r="X9796" i="1"/>
  <c r="X9795" i="1"/>
  <c r="X9794" i="1"/>
  <c r="X9793" i="1"/>
  <c r="X9792" i="1"/>
  <c r="X9791" i="1"/>
  <c r="X9790" i="1"/>
  <c r="X9789" i="1"/>
  <c r="X9788" i="1"/>
  <c r="X9787" i="1"/>
  <c r="X9786" i="1"/>
  <c r="X9785" i="1"/>
  <c r="X9784" i="1"/>
  <c r="X9783" i="1"/>
  <c r="X9782" i="1"/>
  <c r="X9781" i="1"/>
  <c r="X9780" i="1"/>
  <c r="X9779" i="1"/>
  <c r="X9778" i="1"/>
  <c r="X9777" i="1"/>
  <c r="X9776" i="1"/>
  <c r="X9775" i="1"/>
  <c r="X9774" i="1"/>
  <c r="X9773" i="1"/>
  <c r="X9772" i="1"/>
  <c r="X9771" i="1"/>
  <c r="X9770" i="1"/>
  <c r="X9769" i="1"/>
  <c r="X9768" i="1"/>
  <c r="X9767" i="1"/>
  <c r="X9766" i="1"/>
  <c r="X9765" i="1"/>
  <c r="X9764" i="1"/>
  <c r="X9763" i="1"/>
  <c r="X9762" i="1"/>
  <c r="X9761" i="1"/>
  <c r="X9760" i="1"/>
  <c r="X9759" i="1"/>
  <c r="X9758" i="1"/>
  <c r="X9757" i="1"/>
  <c r="X9756" i="1"/>
  <c r="X9755" i="1"/>
  <c r="X9754" i="1"/>
  <c r="X9753" i="1"/>
  <c r="X9752" i="1"/>
  <c r="X9751" i="1"/>
  <c r="X9750" i="1"/>
  <c r="X9749" i="1"/>
  <c r="X9748" i="1"/>
  <c r="X9747" i="1"/>
  <c r="X9746" i="1"/>
  <c r="X9745" i="1"/>
  <c r="X9744" i="1"/>
  <c r="X9743" i="1"/>
  <c r="X9742" i="1"/>
  <c r="X9741" i="1"/>
  <c r="X9740" i="1"/>
  <c r="X9739" i="1"/>
  <c r="X9738" i="1"/>
  <c r="X9737" i="1"/>
  <c r="X9736" i="1"/>
  <c r="X9735" i="1"/>
  <c r="X9734" i="1"/>
  <c r="X9733" i="1"/>
  <c r="X9732" i="1"/>
  <c r="X9731" i="1"/>
  <c r="X9730" i="1"/>
  <c r="X9729" i="1"/>
  <c r="X9728" i="1"/>
  <c r="X9727" i="1"/>
  <c r="X9726" i="1"/>
  <c r="X9725" i="1"/>
  <c r="X9724" i="1"/>
  <c r="X9723" i="1"/>
  <c r="X9722" i="1"/>
  <c r="X9721" i="1"/>
  <c r="X9720" i="1"/>
  <c r="X9719" i="1"/>
  <c r="X9718" i="1"/>
  <c r="X9717" i="1"/>
  <c r="X9716" i="1"/>
  <c r="X9715" i="1"/>
  <c r="X9714" i="1"/>
  <c r="X9713" i="1"/>
  <c r="X9712" i="1"/>
  <c r="X9711" i="1"/>
  <c r="X9710" i="1"/>
  <c r="X9709" i="1"/>
  <c r="X9708" i="1"/>
  <c r="X9707" i="1"/>
  <c r="X9706" i="1"/>
  <c r="X9705" i="1"/>
  <c r="X9704" i="1"/>
  <c r="X9703" i="1"/>
  <c r="X9702" i="1"/>
  <c r="X9701" i="1"/>
  <c r="X9700" i="1"/>
  <c r="X9699" i="1"/>
  <c r="X9698" i="1"/>
  <c r="X9697" i="1"/>
  <c r="X9696" i="1"/>
  <c r="X9695" i="1"/>
  <c r="X9694" i="1"/>
  <c r="X9693" i="1"/>
  <c r="X9692" i="1"/>
  <c r="X9691" i="1"/>
  <c r="X9690" i="1"/>
  <c r="X9689" i="1"/>
  <c r="X9688" i="1"/>
  <c r="X9687" i="1"/>
  <c r="X9686" i="1"/>
  <c r="X9685" i="1"/>
  <c r="X9684" i="1"/>
  <c r="X9683" i="1"/>
  <c r="X9682" i="1"/>
  <c r="X9681" i="1"/>
  <c r="X9680" i="1"/>
  <c r="X9679" i="1"/>
  <c r="X9678" i="1"/>
  <c r="X9677" i="1"/>
  <c r="X9676" i="1"/>
  <c r="X9675" i="1"/>
  <c r="X9674" i="1"/>
  <c r="X9673" i="1"/>
  <c r="X9672" i="1"/>
  <c r="X9671" i="1"/>
  <c r="X9670" i="1"/>
  <c r="X9669" i="1"/>
  <c r="X9668" i="1"/>
  <c r="X9667" i="1"/>
  <c r="X9666" i="1"/>
  <c r="X9665" i="1"/>
  <c r="X9664" i="1"/>
  <c r="X9663" i="1"/>
  <c r="X9662" i="1"/>
  <c r="X9661" i="1"/>
  <c r="X9660" i="1"/>
  <c r="X9659" i="1"/>
  <c r="X9658" i="1"/>
  <c r="X9657" i="1"/>
  <c r="X9656" i="1"/>
  <c r="X9655" i="1"/>
  <c r="X9654" i="1"/>
  <c r="X9653" i="1"/>
  <c r="X9652" i="1"/>
  <c r="X9651" i="1"/>
  <c r="X9650" i="1"/>
  <c r="X9649" i="1"/>
  <c r="X9648" i="1"/>
  <c r="X9647" i="1"/>
  <c r="X9646" i="1"/>
  <c r="X9645" i="1"/>
  <c r="X9644" i="1"/>
  <c r="X9643" i="1"/>
  <c r="X9642" i="1"/>
  <c r="X9641" i="1"/>
  <c r="X9640" i="1"/>
  <c r="X9639" i="1"/>
  <c r="X9638" i="1"/>
  <c r="X9637" i="1"/>
  <c r="X9636" i="1"/>
  <c r="X9635" i="1"/>
  <c r="X9634" i="1"/>
  <c r="X9633" i="1"/>
  <c r="X9632" i="1"/>
  <c r="X9631" i="1"/>
  <c r="X9630" i="1"/>
  <c r="X9629" i="1"/>
  <c r="X9628" i="1"/>
  <c r="X9627" i="1"/>
  <c r="X9626" i="1"/>
  <c r="X9625" i="1"/>
  <c r="X9624" i="1"/>
  <c r="X9623" i="1"/>
  <c r="X9622" i="1"/>
  <c r="X9621" i="1"/>
  <c r="X9620" i="1"/>
  <c r="X9619" i="1"/>
  <c r="X9618" i="1"/>
  <c r="X9617" i="1"/>
  <c r="X9616" i="1"/>
  <c r="X9615" i="1"/>
  <c r="X9614" i="1"/>
  <c r="X9613" i="1"/>
  <c r="X9612" i="1"/>
  <c r="X9611" i="1"/>
  <c r="X9610" i="1"/>
  <c r="X9609" i="1"/>
  <c r="X9608" i="1"/>
  <c r="X9607" i="1"/>
  <c r="X9606" i="1"/>
  <c r="X9605" i="1"/>
  <c r="X9604" i="1"/>
  <c r="X9603" i="1"/>
  <c r="X9602" i="1"/>
  <c r="X9601" i="1"/>
  <c r="X9600" i="1"/>
  <c r="X9599" i="1"/>
  <c r="X9598" i="1"/>
  <c r="X9597" i="1"/>
  <c r="X9596" i="1"/>
  <c r="X9595" i="1"/>
  <c r="X9594" i="1"/>
  <c r="X9593" i="1"/>
  <c r="X9592" i="1"/>
  <c r="X9591" i="1"/>
  <c r="X9590" i="1"/>
  <c r="X9589" i="1"/>
  <c r="X9588" i="1"/>
  <c r="X9587" i="1"/>
  <c r="X9586" i="1"/>
  <c r="X9585" i="1"/>
  <c r="X9584" i="1"/>
  <c r="X9583" i="1"/>
  <c r="X9582" i="1"/>
  <c r="X9581" i="1"/>
  <c r="X9580" i="1"/>
  <c r="X9579" i="1"/>
  <c r="X9578" i="1"/>
  <c r="X9577" i="1"/>
  <c r="X9576" i="1"/>
  <c r="X9575" i="1"/>
  <c r="X9574" i="1"/>
  <c r="X9573" i="1"/>
  <c r="X9572" i="1"/>
  <c r="X9571" i="1"/>
  <c r="X9570" i="1"/>
  <c r="X9569" i="1"/>
  <c r="X9568" i="1"/>
  <c r="X9567" i="1"/>
  <c r="X9566" i="1"/>
  <c r="X9565" i="1"/>
  <c r="X9564" i="1"/>
  <c r="X9563" i="1"/>
  <c r="X9562" i="1"/>
  <c r="X9561" i="1"/>
  <c r="X9560" i="1"/>
  <c r="X9559" i="1"/>
  <c r="X9558" i="1"/>
  <c r="X9557" i="1"/>
  <c r="X9556" i="1"/>
  <c r="X9555" i="1"/>
  <c r="X9554" i="1"/>
  <c r="X9553" i="1"/>
  <c r="X9552" i="1"/>
  <c r="X9551" i="1"/>
  <c r="X9550" i="1"/>
  <c r="X9549" i="1"/>
  <c r="X9548" i="1"/>
  <c r="X9547" i="1"/>
  <c r="X9546" i="1"/>
  <c r="X9545" i="1"/>
  <c r="X9544" i="1"/>
  <c r="X9543" i="1"/>
  <c r="X9542" i="1"/>
  <c r="X9541" i="1"/>
  <c r="X9540" i="1"/>
  <c r="X9539" i="1"/>
  <c r="X9538" i="1"/>
  <c r="X9537" i="1"/>
  <c r="X9536" i="1"/>
  <c r="X9535" i="1"/>
  <c r="X9534" i="1"/>
  <c r="X9533" i="1"/>
  <c r="X9532" i="1"/>
  <c r="X9531" i="1"/>
  <c r="X9530" i="1"/>
  <c r="X9529" i="1"/>
  <c r="X9528" i="1"/>
  <c r="X9527" i="1"/>
  <c r="X9526" i="1"/>
  <c r="X9525" i="1"/>
  <c r="X9524" i="1"/>
  <c r="X9523" i="1"/>
  <c r="X9522" i="1"/>
  <c r="X9521" i="1"/>
  <c r="X9520" i="1"/>
  <c r="X9519" i="1"/>
  <c r="X9518" i="1"/>
  <c r="X9517" i="1"/>
  <c r="X9516" i="1"/>
  <c r="X9515" i="1"/>
  <c r="X9514" i="1"/>
  <c r="X9513" i="1"/>
  <c r="X9512" i="1"/>
  <c r="X9511" i="1"/>
  <c r="X9510" i="1"/>
  <c r="X9509" i="1"/>
  <c r="X9508" i="1"/>
  <c r="X9507" i="1"/>
  <c r="X9506" i="1"/>
  <c r="X9505" i="1"/>
  <c r="X9504" i="1"/>
  <c r="X9503" i="1"/>
  <c r="X9502" i="1"/>
  <c r="X9501" i="1"/>
  <c r="X9500" i="1"/>
  <c r="X9499" i="1"/>
  <c r="X9498" i="1"/>
  <c r="X9497" i="1"/>
  <c r="X9496" i="1"/>
  <c r="X9495" i="1"/>
  <c r="X9494" i="1"/>
  <c r="X9493" i="1"/>
  <c r="X9492" i="1"/>
  <c r="X9491" i="1"/>
  <c r="X9490" i="1"/>
  <c r="X9489" i="1"/>
  <c r="X9488" i="1"/>
  <c r="X9487" i="1"/>
  <c r="X9486" i="1"/>
  <c r="X9485" i="1"/>
  <c r="X9484" i="1"/>
  <c r="X9483" i="1"/>
  <c r="X9482" i="1"/>
  <c r="X9481" i="1"/>
  <c r="X9480" i="1"/>
  <c r="X9479" i="1"/>
  <c r="X9478" i="1"/>
  <c r="X9477" i="1"/>
  <c r="X9476" i="1"/>
  <c r="X9475" i="1"/>
  <c r="X9474" i="1"/>
  <c r="X9473" i="1"/>
  <c r="X9472" i="1"/>
  <c r="X9471" i="1"/>
  <c r="X9470" i="1"/>
  <c r="X9469" i="1"/>
  <c r="X9468" i="1"/>
  <c r="X9467" i="1"/>
  <c r="X9466" i="1"/>
  <c r="X9465" i="1"/>
  <c r="X9464" i="1"/>
  <c r="X9463" i="1"/>
  <c r="X9462" i="1"/>
  <c r="X9461" i="1"/>
  <c r="X9460" i="1"/>
  <c r="X9459" i="1"/>
  <c r="X9458" i="1"/>
  <c r="X9457" i="1"/>
  <c r="X9456" i="1"/>
  <c r="X9455" i="1"/>
  <c r="X9454" i="1"/>
  <c r="X9453" i="1"/>
  <c r="X9452" i="1"/>
  <c r="X9451" i="1"/>
  <c r="X9450" i="1"/>
  <c r="X9449" i="1"/>
  <c r="X9448" i="1"/>
  <c r="X9447" i="1"/>
  <c r="X9446" i="1"/>
  <c r="X9445" i="1"/>
  <c r="X9444" i="1"/>
  <c r="X9443" i="1"/>
  <c r="X9442" i="1"/>
  <c r="X9441" i="1"/>
  <c r="X9440" i="1"/>
  <c r="X9439" i="1"/>
  <c r="X9438" i="1"/>
  <c r="X9437" i="1"/>
  <c r="X9436" i="1"/>
  <c r="X9435" i="1"/>
  <c r="X9434" i="1"/>
  <c r="X9433" i="1"/>
  <c r="X9432" i="1"/>
  <c r="X9431" i="1"/>
  <c r="X9430" i="1"/>
  <c r="X9429" i="1"/>
  <c r="X9428" i="1"/>
  <c r="X9427" i="1"/>
  <c r="X9426" i="1"/>
  <c r="X9425" i="1"/>
  <c r="X9424" i="1"/>
  <c r="X9423" i="1"/>
  <c r="X9422" i="1"/>
  <c r="X9421" i="1"/>
  <c r="X9420" i="1"/>
  <c r="X9419" i="1"/>
  <c r="X9418" i="1"/>
  <c r="X9417" i="1"/>
  <c r="X9416" i="1"/>
  <c r="X9415" i="1"/>
  <c r="X9414" i="1"/>
  <c r="X9413" i="1"/>
  <c r="X9412" i="1"/>
  <c r="X9411" i="1"/>
  <c r="X9410" i="1"/>
  <c r="X9409" i="1"/>
  <c r="X9408" i="1"/>
  <c r="X9407" i="1"/>
  <c r="X9406" i="1"/>
  <c r="X9405" i="1"/>
  <c r="X9404" i="1"/>
  <c r="X9403" i="1"/>
  <c r="X9402" i="1"/>
  <c r="X9401" i="1"/>
  <c r="X9400" i="1"/>
  <c r="X9399" i="1"/>
  <c r="X9398" i="1"/>
  <c r="X9397" i="1"/>
  <c r="X9396" i="1"/>
  <c r="X9395" i="1"/>
  <c r="X9394" i="1"/>
  <c r="X9393" i="1"/>
  <c r="X9392" i="1"/>
  <c r="X9391" i="1"/>
  <c r="X9390" i="1"/>
  <c r="X9389" i="1"/>
  <c r="X9388" i="1"/>
  <c r="X9387" i="1"/>
  <c r="X9386" i="1"/>
  <c r="X9385" i="1"/>
  <c r="X9384" i="1"/>
  <c r="X9383" i="1"/>
  <c r="X9382" i="1"/>
  <c r="X9381" i="1"/>
  <c r="X9380" i="1"/>
  <c r="X9379" i="1"/>
  <c r="X9378" i="1"/>
  <c r="X9377" i="1"/>
  <c r="X9376" i="1"/>
  <c r="X9375" i="1"/>
  <c r="X9374" i="1"/>
  <c r="X9373" i="1"/>
  <c r="X9372" i="1"/>
  <c r="X9371" i="1"/>
  <c r="X9370" i="1"/>
  <c r="X9369" i="1"/>
  <c r="X9368" i="1"/>
  <c r="X9367" i="1"/>
  <c r="X9366" i="1"/>
  <c r="X9365" i="1"/>
  <c r="X9364" i="1"/>
  <c r="X9363" i="1"/>
  <c r="X9362" i="1"/>
  <c r="X9361" i="1"/>
  <c r="X9360" i="1"/>
  <c r="X9359" i="1"/>
  <c r="X9358" i="1"/>
  <c r="X9357" i="1"/>
  <c r="X9356" i="1"/>
  <c r="X9355" i="1"/>
  <c r="X9354" i="1"/>
  <c r="X9353" i="1"/>
  <c r="X9352" i="1"/>
  <c r="X9351" i="1"/>
  <c r="X9350" i="1"/>
  <c r="X9349" i="1"/>
  <c r="X9348" i="1"/>
  <c r="X9347" i="1"/>
  <c r="X9346" i="1"/>
  <c r="X9345" i="1"/>
  <c r="X9344" i="1"/>
  <c r="X9343" i="1"/>
  <c r="X9342" i="1"/>
  <c r="X9341" i="1"/>
  <c r="X9340" i="1"/>
  <c r="X9339" i="1"/>
  <c r="X9338" i="1"/>
  <c r="X9337" i="1"/>
  <c r="X9336" i="1"/>
  <c r="X9335" i="1"/>
  <c r="X9334" i="1"/>
  <c r="X9333" i="1"/>
  <c r="X9332" i="1"/>
  <c r="X9331" i="1"/>
  <c r="X9330" i="1"/>
  <c r="X9329" i="1"/>
  <c r="X9328" i="1"/>
  <c r="X9327" i="1"/>
  <c r="X9326" i="1"/>
  <c r="X9325" i="1"/>
  <c r="X9324" i="1"/>
  <c r="X9323" i="1"/>
  <c r="X9322" i="1"/>
  <c r="X9321" i="1"/>
  <c r="X9320" i="1"/>
  <c r="X9319" i="1"/>
  <c r="X9318" i="1"/>
  <c r="X9317" i="1"/>
  <c r="X9316" i="1"/>
  <c r="X9315" i="1"/>
  <c r="X9314" i="1"/>
  <c r="X9313" i="1"/>
  <c r="X9312" i="1"/>
  <c r="X9311" i="1"/>
  <c r="X9310" i="1"/>
  <c r="X9309" i="1"/>
  <c r="X9308" i="1"/>
  <c r="X9307" i="1"/>
  <c r="X9306" i="1"/>
  <c r="X9305" i="1"/>
  <c r="X9304" i="1"/>
  <c r="X9303" i="1"/>
  <c r="X9302" i="1"/>
  <c r="X9301" i="1"/>
  <c r="X9300" i="1"/>
  <c r="X9299" i="1"/>
  <c r="X9298" i="1"/>
  <c r="X9297" i="1"/>
  <c r="X9296" i="1"/>
  <c r="X9295" i="1"/>
  <c r="X9294" i="1"/>
  <c r="X9293" i="1"/>
  <c r="X9292" i="1"/>
  <c r="X9291" i="1"/>
  <c r="X9290" i="1"/>
  <c r="X9289" i="1"/>
  <c r="X9288" i="1"/>
  <c r="X9287" i="1"/>
  <c r="X9286" i="1"/>
  <c r="X9285" i="1"/>
  <c r="X9284" i="1"/>
  <c r="X9283" i="1"/>
  <c r="X9282" i="1"/>
  <c r="X9281" i="1"/>
  <c r="X9280" i="1"/>
  <c r="X9279" i="1"/>
  <c r="X9278" i="1"/>
  <c r="X9277" i="1"/>
  <c r="X9276" i="1"/>
  <c r="X9275" i="1"/>
  <c r="X9274" i="1"/>
  <c r="X9273" i="1"/>
  <c r="X9272" i="1"/>
  <c r="X9271" i="1"/>
  <c r="X9270" i="1"/>
  <c r="X9269" i="1"/>
  <c r="X9268" i="1"/>
  <c r="X9267" i="1"/>
  <c r="X9266" i="1"/>
  <c r="X9265" i="1"/>
  <c r="X9264" i="1"/>
  <c r="X9263" i="1"/>
  <c r="X9262" i="1"/>
  <c r="X9261" i="1"/>
  <c r="X9260" i="1"/>
  <c r="X9259" i="1"/>
  <c r="X9258" i="1"/>
  <c r="X9257" i="1"/>
  <c r="X9256" i="1"/>
  <c r="X9255" i="1"/>
  <c r="X9254" i="1"/>
  <c r="X9253" i="1"/>
  <c r="X9252" i="1"/>
  <c r="X9251" i="1"/>
  <c r="X9250" i="1"/>
  <c r="X9249" i="1"/>
  <c r="X9248" i="1"/>
  <c r="X9247" i="1"/>
  <c r="X9246" i="1"/>
  <c r="X9245" i="1"/>
  <c r="X9244" i="1"/>
  <c r="X9243" i="1"/>
  <c r="X9242" i="1"/>
  <c r="X9241" i="1"/>
  <c r="X9240" i="1"/>
  <c r="X9239" i="1"/>
  <c r="X9238" i="1"/>
  <c r="X9237" i="1"/>
  <c r="X9236" i="1"/>
  <c r="X9235" i="1"/>
  <c r="X9234" i="1"/>
  <c r="X9233" i="1"/>
  <c r="X9232" i="1"/>
  <c r="X9231" i="1"/>
  <c r="X9230" i="1"/>
  <c r="X9229" i="1"/>
  <c r="X9228" i="1"/>
  <c r="X9227" i="1"/>
  <c r="X9226" i="1"/>
  <c r="X9225" i="1"/>
  <c r="X9224" i="1"/>
  <c r="X9223" i="1"/>
  <c r="X9222" i="1"/>
  <c r="X9221" i="1"/>
  <c r="X9220" i="1"/>
  <c r="X9219" i="1"/>
  <c r="X9218" i="1"/>
  <c r="X9217" i="1"/>
  <c r="X9216" i="1"/>
  <c r="X9215" i="1"/>
  <c r="X9214" i="1"/>
  <c r="X9213" i="1"/>
  <c r="X9212" i="1"/>
  <c r="X9211" i="1"/>
  <c r="X9210" i="1"/>
  <c r="X9209" i="1"/>
  <c r="X9208" i="1"/>
  <c r="X9207" i="1"/>
  <c r="X9206" i="1"/>
  <c r="X9205" i="1"/>
  <c r="X9204" i="1"/>
  <c r="X9203" i="1"/>
  <c r="X9202" i="1"/>
  <c r="X9201" i="1"/>
  <c r="X9200" i="1"/>
  <c r="X9199" i="1"/>
  <c r="X9198" i="1"/>
  <c r="X9197" i="1"/>
  <c r="X9196" i="1"/>
  <c r="X9195" i="1"/>
  <c r="X9194" i="1"/>
  <c r="X9193" i="1"/>
  <c r="X9192" i="1"/>
  <c r="X9191" i="1"/>
  <c r="X9190" i="1"/>
  <c r="X9189" i="1"/>
  <c r="X9188" i="1"/>
  <c r="X9187" i="1"/>
  <c r="X9186" i="1"/>
  <c r="X9185" i="1"/>
  <c r="X9184" i="1"/>
  <c r="X9183" i="1"/>
  <c r="X9182" i="1"/>
  <c r="X9181" i="1"/>
  <c r="X9180" i="1"/>
  <c r="X9179" i="1"/>
  <c r="X9178" i="1"/>
  <c r="X9177" i="1"/>
  <c r="X9176" i="1"/>
  <c r="X9175" i="1"/>
  <c r="X9174" i="1"/>
  <c r="X9173" i="1"/>
  <c r="X9172" i="1"/>
  <c r="X9171" i="1"/>
  <c r="X9170" i="1"/>
  <c r="X9169" i="1"/>
  <c r="X9168" i="1"/>
  <c r="X9167" i="1"/>
  <c r="X9166" i="1"/>
  <c r="X9165" i="1"/>
  <c r="X9164" i="1"/>
  <c r="X9163" i="1"/>
  <c r="X9162" i="1"/>
  <c r="X9161" i="1"/>
  <c r="X9160" i="1"/>
  <c r="X9159" i="1"/>
  <c r="X9158" i="1"/>
  <c r="X9157" i="1"/>
  <c r="X9156" i="1"/>
  <c r="X9155" i="1"/>
  <c r="X9154" i="1"/>
  <c r="X9153" i="1"/>
  <c r="X9152" i="1"/>
  <c r="X9151" i="1"/>
  <c r="X9150" i="1"/>
  <c r="X9149" i="1"/>
  <c r="X9148" i="1"/>
  <c r="X9147" i="1"/>
  <c r="X9146" i="1"/>
  <c r="X9145" i="1"/>
  <c r="X9144" i="1"/>
  <c r="X9143" i="1"/>
  <c r="X9142" i="1"/>
  <c r="X9141" i="1"/>
  <c r="X9140" i="1"/>
  <c r="X9139" i="1"/>
  <c r="X9138" i="1"/>
  <c r="X9137" i="1"/>
  <c r="X9136" i="1"/>
  <c r="X9135" i="1"/>
  <c r="X9134" i="1"/>
  <c r="X9133" i="1"/>
  <c r="X9132" i="1"/>
  <c r="X9131" i="1"/>
  <c r="X9130" i="1"/>
  <c r="X9129" i="1"/>
  <c r="X9128" i="1"/>
  <c r="X9127" i="1"/>
  <c r="X9126" i="1"/>
  <c r="X9125" i="1"/>
  <c r="X9124" i="1"/>
  <c r="X9123" i="1"/>
  <c r="X9122" i="1"/>
  <c r="X9121" i="1"/>
  <c r="X9120" i="1"/>
  <c r="X9119" i="1"/>
  <c r="X9118" i="1"/>
  <c r="X9117" i="1"/>
  <c r="X9116" i="1"/>
  <c r="X9115" i="1"/>
  <c r="X9114" i="1"/>
  <c r="X9113" i="1"/>
  <c r="X9112" i="1"/>
  <c r="X9111" i="1"/>
  <c r="X9110" i="1"/>
  <c r="X9109" i="1"/>
  <c r="X9108" i="1"/>
  <c r="X9107" i="1"/>
  <c r="X9106" i="1"/>
  <c r="X9105" i="1"/>
  <c r="X9104" i="1"/>
  <c r="X9103" i="1"/>
  <c r="X9102" i="1"/>
  <c r="X9101" i="1"/>
  <c r="X9100" i="1"/>
  <c r="X9099" i="1"/>
  <c r="X9098" i="1"/>
  <c r="X9097" i="1"/>
  <c r="X9096" i="1"/>
  <c r="X9095" i="1"/>
  <c r="X9094" i="1"/>
  <c r="X9093" i="1"/>
  <c r="X9092" i="1"/>
  <c r="X9091" i="1"/>
  <c r="X9090" i="1"/>
  <c r="X9089" i="1"/>
  <c r="X9088" i="1"/>
  <c r="X9087" i="1"/>
  <c r="X9086" i="1"/>
  <c r="X9085" i="1"/>
  <c r="X9084" i="1"/>
  <c r="X9083" i="1"/>
  <c r="X9082" i="1"/>
  <c r="X9081" i="1"/>
  <c r="X9080" i="1"/>
  <c r="X9079" i="1"/>
  <c r="X9078" i="1"/>
  <c r="X9077" i="1"/>
  <c r="X9076" i="1"/>
  <c r="X9075" i="1"/>
  <c r="X9074" i="1"/>
  <c r="X9073" i="1"/>
  <c r="X9072" i="1"/>
  <c r="X9071" i="1"/>
  <c r="X9070" i="1"/>
  <c r="X9069" i="1"/>
  <c r="X9068" i="1"/>
  <c r="X9067" i="1"/>
  <c r="X9066" i="1"/>
  <c r="X9065" i="1"/>
  <c r="X9064" i="1"/>
  <c r="X9063" i="1"/>
  <c r="X9062" i="1"/>
  <c r="X9061" i="1"/>
  <c r="X9060" i="1"/>
  <c r="X9059" i="1"/>
  <c r="X9058" i="1"/>
  <c r="X9057" i="1"/>
  <c r="X9056" i="1"/>
  <c r="X9055" i="1"/>
  <c r="X9054" i="1"/>
  <c r="X9053" i="1"/>
  <c r="X9052" i="1"/>
  <c r="X9051" i="1"/>
  <c r="X9050" i="1"/>
  <c r="X9049" i="1"/>
  <c r="X9048" i="1"/>
  <c r="X9047" i="1"/>
  <c r="X9046" i="1"/>
  <c r="X9045" i="1"/>
  <c r="X9044" i="1"/>
  <c r="X9043" i="1"/>
  <c r="X9042" i="1"/>
  <c r="X9041" i="1"/>
  <c r="X9040" i="1"/>
  <c r="X9039" i="1"/>
  <c r="X9038" i="1"/>
  <c r="X9037" i="1"/>
  <c r="X9036" i="1"/>
  <c r="X9035" i="1"/>
  <c r="X9034" i="1"/>
  <c r="X9033" i="1"/>
  <c r="X9032" i="1"/>
  <c r="X9031" i="1"/>
  <c r="X9030" i="1"/>
  <c r="X9029" i="1"/>
  <c r="X9028" i="1"/>
  <c r="X9027" i="1"/>
  <c r="X9026" i="1"/>
  <c r="X9025" i="1"/>
  <c r="X9024" i="1"/>
  <c r="X9023" i="1"/>
  <c r="X9022" i="1"/>
  <c r="X9021" i="1"/>
  <c r="X9020" i="1"/>
  <c r="X9019" i="1"/>
  <c r="X9018" i="1"/>
  <c r="X9017" i="1"/>
  <c r="X9016" i="1"/>
  <c r="X9015" i="1"/>
  <c r="X9014" i="1"/>
  <c r="X9013" i="1"/>
  <c r="X9012" i="1"/>
  <c r="X9011" i="1"/>
  <c r="X9010" i="1"/>
  <c r="X9009" i="1"/>
  <c r="X9008" i="1"/>
  <c r="X9007" i="1"/>
  <c r="X9006" i="1"/>
  <c r="X9005" i="1"/>
  <c r="X9004" i="1"/>
  <c r="X9003" i="1"/>
  <c r="X9002" i="1"/>
  <c r="X9001" i="1"/>
  <c r="X9000" i="1"/>
  <c r="X8999" i="1"/>
  <c r="X8998" i="1"/>
  <c r="X8997" i="1"/>
  <c r="X8996" i="1"/>
  <c r="X8995" i="1"/>
  <c r="X8994" i="1"/>
  <c r="X8993" i="1"/>
  <c r="X8992" i="1"/>
  <c r="X8991" i="1"/>
  <c r="X8990" i="1"/>
  <c r="X8989" i="1"/>
  <c r="X8988" i="1"/>
  <c r="X8987" i="1"/>
  <c r="X8986" i="1"/>
  <c r="X8985" i="1"/>
  <c r="X8984" i="1"/>
  <c r="X8983" i="1"/>
  <c r="X8982" i="1"/>
  <c r="X8981" i="1"/>
  <c r="X8980" i="1"/>
  <c r="X8979" i="1"/>
  <c r="X8978" i="1"/>
  <c r="X8977" i="1"/>
  <c r="X8976" i="1"/>
  <c r="X8975" i="1"/>
  <c r="X8974" i="1"/>
  <c r="X8973" i="1"/>
  <c r="X8972" i="1"/>
  <c r="X8971" i="1"/>
  <c r="X8970" i="1"/>
  <c r="X8969" i="1"/>
  <c r="X8968" i="1"/>
  <c r="X8967" i="1"/>
  <c r="X8966" i="1"/>
  <c r="X8965" i="1"/>
  <c r="X8964" i="1"/>
  <c r="X8963" i="1"/>
  <c r="X8962" i="1"/>
  <c r="X8961" i="1"/>
  <c r="X8960" i="1"/>
  <c r="X8959" i="1"/>
  <c r="X8958" i="1"/>
  <c r="X8957" i="1"/>
  <c r="X8956" i="1"/>
  <c r="X8955" i="1"/>
  <c r="X8954" i="1"/>
  <c r="X8953" i="1"/>
  <c r="X8952" i="1"/>
  <c r="X8951" i="1"/>
  <c r="X8950" i="1"/>
  <c r="X8949" i="1"/>
  <c r="X8948" i="1"/>
  <c r="X8947" i="1"/>
  <c r="X8946" i="1"/>
  <c r="X8945" i="1"/>
  <c r="X8944" i="1"/>
  <c r="X8943" i="1"/>
  <c r="X8942" i="1"/>
  <c r="X8941" i="1"/>
  <c r="X8940" i="1"/>
  <c r="X8939" i="1"/>
  <c r="X8938" i="1"/>
  <c r="X8937" i="1"/>
  <c r="X8936" i="1"/>
  <c r="X8935" i="1"/>
  <c r="X8934" i="1"/>
  <c r="X8933" i="1"/>
  <c r="X8932" i="1"/>
  <c r="X8931" i="1"/>
  <c r="X8930" i="1"/>
  <c r="X8929" i="1"/>
  <c r="X8928" i="1"/>
  <c r="X8927" i="1"/>
  <c r="X8926" i="1"/>
  <c r="X8925" i="1"/>
  <c r="X8924" i="1"/>
  <c r="X8923" i="1"/>
  <c r="X8922" i="1"/>
  <c r="X8921" i="1"/>
  <c r="X8920" i="1"/>
  <c r="X8919" i="1"/>
  <c r="X8918" i="1"/>
  <c r="X8917" i="1"/>
  <c r="X8916" i="1"/>
  <c r="X8915" i="1"/>
  <c r="X8914" i="1"/>
  <c r="X8913" i="1"/>
  <c r="X8912" i="1"/>
  <c r="X8911" i="1"/>
  <c r="X8910" i="1"/>
  <c r="X8909" i="1"/>
  <c r="X8908" i="1"/>
  <c r="X8907" i="1"/>
  <c r="X8906" i="1"/>
  <c r="X8905" i="1"/>
  <c r="X8904" i="1"/>
  <c r="X8903" i="1"/>
  <c r="X8902" i="1"/>
  <c r="X8901" i="1"/>
  <c r="X8900" i="1"/>
  <c r="X8899" i="1"/>
  <c r="X8898" i="1"/>
  <c r="X8897" i="1"/>
  <c r="X8896" i="1"/>
  <c r="X8895" i="1"/>
  <c r="X8894" i="1"/>
  <c r="X8893" i="1"/>
  <c r="X8892" i="1"/>
  <c r="X8891" i="1"/>
  <c r="X8890" i="1"/>
  <c r="X8889" i="1"/>
  <c r="X8888" i="1"/>
  <c r="X8887" i="1"/>
  <c r="X8886" i="1"/>
  <c r="X8885" i="1"/>
  <c r="X8884" i="1"/>
  <c r="X8883" i="1"/>
  <c r="X8882" i="1"/>
  <c r="X8881" i="1"/>
  <c r="X8880" i="1"/>
  <c r="X8879" i="1"/>
  <c r="X8878" i="1"/>
  <c r="X8877" i="1"/>
  <c r="X8876" i="1"/>
  <c r="X8875" i="1"/>
  <c r="X8874" i="1"/>
  <c r="X8873" i="1"/>
  <c r="X8872" i="1"/>
  <c r="X8871" i="1"/>
  <c r="X8870" i="1"/>
  <c r="X8869" i="1"/>
  <c r="X8868" i="1"/>
  <c r="X8867" i="1"/>
  <c r="X8866" i="1"/>
  <c r="X8865" i="1"/>
  <c r="X8864" i="1"/>
  <c r="X8863" i="1"/>
  <c r="X8862" i="1"/>
  <c r="X8861" i="1"/>
  <c r="X8860" i="1"/>
  <c r="X8859" i="1"/>
  <c r="X8858" i="1"/>
  <c r="X8857" i="1"/>
  <c r="X8856" i="1"/>
  <c r="X8855" i="1"/>
  <c r="X8854" i="1"/>
  <c r="X8853" i="1"/>
  <c r="X8852" i="1"/>
  <c r="X8851" i="1"/>
  <c r="X8850" i="1"/>
  <c r="X8849" i="1"/>
  <c r="X8848" i="1"/>
  <c r="X8847" i="1"/>
  <c r="X8846" i="1"/>
  <c r="X8845" i="1"/>
  <c r="X8844" i="1"/>
  <c r="X8843" i="1"/>
  <c r="X8842" i="1"/>
  <c r="X8841" i="1"/>
  <c r="X8840" i="1"/>
  <c r="X8839" i="1"/>
  <c r="X8838" i="1"/>
  <c r="X8837" i="1"/>
  <c r="X8836" i="1"/>
  <c r="X8835" i="1"/>
  <c r="X8834" i="1"/>
  <c r="X8833" i="1"/>
  <c r="X8832" i="1"/>
  <c r="X8831" i="1"/>
  <c r="X8830" i="1"/>
  <c r="X8829" i="1"/>
  <c r="X8828" i="1"/>
  <c r="X8827" i="1"/>
  <c r="X8826" i="1"/>
  <c r="X8825" i="1"/>
  <c r="X8824" i="1"/>
  <c r="X8823" i="1"/>
  <c r="X8822" i="1"/>
  <c r="X8821" i="1"/>
  <c r="X8820" i="1"/>
  <c r="X8819" i="1"/>
  <c r="X8818" i="1"/>
  <c r="X8817" i="1"/>
  <c r="X8816" i="1"/>
  <c r="X8815" i="1"/>
  <c r="X8814" i="1"/>
  <c r="X8813" i="1"/>
  <c r="X8812" i="1"/>
  <c r="X8811" i="1"/>
  <c r="X8810" i="1"/>
  <c r="X8809" i="1"/>
  <c r="X8808" i="1"/>
  <c r="X8807" i="1"/>
  <c r="X8806" i="1"/>
  <c r="X8805" i="1"/>
  <c r="X8804" i="1"/>
  <c r="X8803" i="1"/>
  <c r="X8802" i="1"/>
  <c r="X8801" i="1"/>
  <c r="X8800" i="1"/>
  <c r="X8799" i="1"/>
  <c r="X8798" i="1"/>
  <c r="X8797" i="1"/>
  <c r="X8796" i="1"/>
  <c r="X8795" i="1"/>
  <c r="X8794" i="1"/>
  <c r="X8793" i="1"/>
  <c r="X8792" i="1"/>
  <c r="X8791" i="1"/>
  <c r="X8790" i="1"/>
  <c r="X8789" i="1"/>
  <c r="X8788" i="1"/>
  <c r="X8787" i="1"/>
  <c r="X8786" i="1"/>
  <c r="X8785" i="1"/>
  <c r="X8784" i="1"/>
  <c r="X8783" i="1"/>
  <c r="X8782" i="1"/>
  <c r="X8781" i="1"/>
  <c r="X8780" i="1"/>
  <c r="X8779" i="1"/>
  <c r="X8778" i="1"/>
  <c r="X8777" i="1"/>
  <c r="X8776" i="1"/>
  <c r="X8775" i="1"/>
  <c r="X8774" i="1"/>
  <c r="X8773" i="1"/>
  <c r="X8772" i="1"/>
  <c r="X8771" i="1"/>
  <c r="X8770" i="1"/>
  <c r="X8769" i="1"/>
  <c r="X8768" i="1"/>
  <c r="X8767" i="1"/>
  <c r="X8766" i="1"/>
  <c r="X8765" i="1"/>
  <c r="X8764" i="1"/>
  <c r="X8763" i="1"/>
  <c r="X8762" i="1"/>
  <c r="X8761" i="1"/>
  <c r="X8760" i="1"/>
  <c r="X8759" i="1"/>
  <c r="X8758" i="1"/>
  <c r="X8757" i="1"/>
  <c r="X8756" i="1"/>
  <c r="X8755" i="1"/>
  <c r="X8754" i="1"/>
  <c r="X8753" i="1"/>
  <c r="X8752" i="1"/>
  <c r="X8751" i="1"/>
  <c r="X8750" i="1"/>
  <c r="X8749" i="1"/>
  <c r="X8748" i="1"/>
  <c r="X8747" i="1"/>
  <c r="X8746" i="1"/>
  <c r="X8745" i="1"/>
  <c r="X8744" i="1"/>
  <c r="X8743" i="1"/>
  <c r="X8742" i="1"/>
  <c r="X8741" i="1"/>
  <c r="X8740" i="1"/>
  <c r="X8739" i="1"/>
  <c r="X8738" i="1"/>
  <c r="X8737" i="1"/>
  <c r="X8736" i="1"/>
  <c r="X8735" i="1"/>
  <c r="X8734" i="1"/>
  <c r="X8733" i="1"/>
  <c r="X8732" i="1"/>
  <c r="X8731" i="1"/>
  <c r="X8730" i="1"/>
  <c r="X8729" i="1"/>
  <c r="X8728" i="1"/>
  <c r="X8727" i="1"/>
  <c r="X8726" i="1"/>
  <c r="X8725" i="1"/>
  <c r="X8724" i="1"/>
  <c r="X8723" i="1"/>
  <c r="X8722" i="1"/>
  <c r="X8721" i="1"/>
  <c r="X8720" i="1"/>
  <c r="X8719" i="1"/>
  <c r="X8718" i="1"/>
  <c r="X8717" i="1"/>
  <c r="X8716" i="1"/>
  <c r="X8715" i="1"/>
  <c r="X8714" i="1"/>
  <c r="X8713" i="1"/>
  <c r="X8712" i="1"/>
  <c r="X8711" i="1"/>
  <c r="X8710" i="1"/>
  <c r="X8709" i="1"/>
  <c r="X8708" i="1"/>
  <c r="X8707" i="1"/>
  <c r="X8706" i="1"/>
  <c r="X8705" i="1"/>
  <c r="X8704" i="1"/>
  <c r="X8703" i="1"/>
  <c r="X8702" i="1"/>
  <c r="X8701" i="1"/>
  <c r="X8700" i="1"/>
  <c r="X8699" i="1"/>
  <c r="X8698" i="1"/>
  <c r="X8697" i="1"/>
  <c r="X8696" i="1"/>
  <c r="X8695" i="1"/>
  <c r="X8694" i="1"/>
  <c r="X8693" i="1"/>
  <c r="X8692" i="1"/>
  <c r="X8691" i="1"/>
  <c r="X8690" i="1"/>
  <c r="X8689" i="1"/>
  <c r="X8688" i="1"/>
  <c r="X8687" i="1"/>
  <c r="X8686" i="1"/>
  <c r="X8685" i="1"/>
  <c r="X8684" i="1"/>
  <c r="X8683" i="1"/>
  <c r="X8682" i="1"/>
  <c r="X8681" i="1"/>
  <c r="X8680" i="1"/>
  <c r="X8679" i="1"/>
  <c r="X8678" i="1"/>
  <c r="X8677" i="1"/>
  <c r="X8676" i="1"/>
  <c r="X8675" i="1"/>
  <c r="X8674" i="1"/>
  <c r="X8673" i="1"/>
  <c r="X8672" i="1"/>
  <c r="X8671" i="1"/>
  <c r="X8670" i="1"/>
  <c r="X8669" i="1"/>
  <c r="X8668" i="1"/>
  <c r="X8667" i="1"/>
  <c r="X8666" i="1"/>
  <c r="X8665" i="1"/>
  <c r="X8664" i="1"/>
  <c r="X8663" i="1"/>
  <c r="X8662" i="1"/>
  <c r="X8661" i="1"/>
  <c r="X8660" i="1"/>
  <c r="X8659" i="1"/>
  <c r="X8658" i="1"/>
  <c r="X8657" i="1"/>
  <c r="X8656" i="1"/>
  <c r="X8655" i="1"/>
  <c r="X8654" i="1"/>
  <c r="X8653" i="1"/>
  <c r="X8652" i="1"/>
  <c r="X8651" i="1"/>
  <c r="X8650" i="1"/>
  <c r="X8649" i="1"/>
  <c r="X8648" i="1"/>
  <c r="X8647" i="1"/>
  <c r="X8646" i="1"/>
  <c r="X8645" i="1"/>
  <c r="X8644" i="1"/>
  <c r="X8643" i="1"/>
  <c r="X8642" i="1"/>
  <c r="X8641" i="1"/>
  <c r="X8640" i="1"/>
  <c r="X8639" i="1"/>
  <c r="X8638" i="1"/>
  <c r="X8637" i="1"/>
  <c r="X8636" i="1"/>
  <c r="X8635" i="1"/>
  <c r="X8634" i="1"/>
  <c r="X8633" i="1"/>
  <c r="X8632" i="1"/>
  <c r="X8631" i="1"/>
  <c r="X8630" i="1"/>
  <c r="X8629" i="1"/>
  <c r="X8628" i="1"/>
  <c r="X8627" i="1"/>
  <c r="X8626" i="1"/>
  <c r="X8625" i="1"/>
  <c r="X8624" i="1"/>
  <c r="X8623" i="1"/>
  <c r="X8622" i="1"/>
  <c r="X8621" i="1"/>
  <c r="X8620" i="1"/>
  <c r="X8619" i="1"/>
  <c r="X8618" i="1"/>
  <c r="X8617" i="1"/>
  <c r="X8616" i="1"/>
  <c r="X8615" i="1"/>
  <c r="X8614" i="1"/>
  <c r="X8613" i="1"/>
  <c r="X8612" i="1"/>
  <c r="X8611" i="1"/>
  <c r="X8610" i="1"/>
  <c r="X8609" i="1"/>
  <c r="X8608" i="1"/>
  <c r="X8607" i="1"/>
  <c r="X8606" i="1"/>
  <c r="X8605" i="1"/>
  <c r="X8604" i="1"/>
  <c r="X8603" i="1"/>
  <c r="X8602" i="1"/>
  <c r="X8601" i="1"/>
  <c r="X8600" i="1"/>
  <c r="X8599" i="1"/>
  <c r="X8598" i="1"/>
  <c r="X8597" i="1"/>
  <c r="X8596" i="1"/>
  <c r="X8595" i="1"/>
  <c r="X8594" i="1"/>
  <c r="X8593" i="1"/>
  <c r="X8592" i="1"/>
  <c r="X8591" i="1"/>
  <c r="X8590" i="1"/>
  <c r="X8589" i="1"/>
  <c r="X8588" i="1"/>
  <c r="X8587" i="1"/>
  <c r="X8586" i="1"/>
  <c r="X8585" i="1"/>
  <c r="X8584" i="1"/>
  <c r="X8583" i="1"/>
  <c r="X8582" i="1"/>
  <c r="X8581" i="1"/>
  <c r="X8580" i="1"/>
  <c r="X8579" i="1"/>
  <c r="X8578" i="1"/>
  <c r="X8577" i="1"/>
  <c r="X8576" i="1"/>
  <c r="X8575" i="1"/>
  <c r="X8574" i="1"/>
  <c r="X8573" i="1"/>
  <c r="X8572" i="1"/>
  <c r="X8571" i="1"/>
  <c r="X8570" i="1"/>
  <c r="X8569" i="1"/>
  <c r="X8568" i="1"/>
  <c r="X8567" i="1"/>
  <c r="X8566" i="1"/>
  <c r="X8565" i="1"/>
  <c r="X8564" i="1"/>
  <c r="X8563" i="1"/>
  <c r="X8562" i="1"/>
  <c r="X8561" i="1"/>
  <c r="X8560" i="1"/>
  <c r="X8559" i="1"/>
  <c r="X8558" i="1"/>
  <c r="X8557" i="1"/>
  <c r="X8556" i="1"/>
  <c r="X8555" i="1"/>
  <c r="X8554" i="1"/>
  <c r="X8553" i="1"/>
  <c r="X8552" i="1"/>
  <c r="X8551" i="1"/>
  <c r="X8550" i="1"/>
  <c r="X8549" i="1"/>
  <c r="X8548" i="1"/>
  <c r="X8547" i="1"/>
  <c r="X8546" i="1"/>
  <c r="X8545" i="1"/>
  <c r="X8544" i="1"/>
  <c r="X8543" i="1"/>
  <c r="X8542" i="1"/>
  <c r="X8541" i="1"/>
  <c r="X8540" i="1"/>
  <c r="X8539" i="1"/>
  <c r="X8538" i="1"/>
  <c r="X8537" i="1"/>
  <c r="X8536" i="1"/>
  <c r="X8535" i="1"/>
  <c r="X8534" i="1"/>
  <c r="X8533" i="1"/>
  <c r="X8532" i="1"/>
  <c r="X8531" i="1"/>
  <c r="X8530" i="1"/>
  <c r="X8529" i="1"/>
  <c r="X8528" i="1"/>
  <c r="X8527" i="1"/>
  <c r="X8526" i="1"/>
  <c r="X8525" i="1"/>
  <c r="X8524" i="1"/>
  <c r="X8523" i="1"/>
  <c r="X8522" i="1"/>
  <c r="X8521" i="1"/>
  <c r="X8520" i="1"/>
  <c r="X8519" i="1"/>
  <c r="X8518" i="1"/>
  <c r="X8517" i="1"/>
  <c r="X8516" i="1"/>
  <c r="X8515" i="1"/>
  <c r="X8514" i="1"/>
  <c r="X8513" i="1"/>
  <c r="X8512" i="1"/>
  <c r="X8511" i="1"/>
  <c r="X8510" i="1"/>
  <c r="X8509" i="1"/>
  <c r="X8508" i="1"/>
  <c r="X8507" i="1"/>
  <c r="X8506" i="1"/>
  <c r="X8505" i="1"/>
  <c r="X8504" i="1"/>
  <c r="X8503" i="1"/>
  <c r="X8502" i="1"/>
  <c r="X8501" i="1"/>
  <c r="X8500" i="1"/>
  <c r="X8499" i="1"/>
  <c r="X8498" i="1"/>
  <c r="X8497" i="1"/>
  <c r="X8496" i="1"/>
  <c r="X8495" i="1"/>
  <c r="X8494" i="1"/>
  <c r="X8493" i="1"/>
  <c r="X8492" i="1"/>
  <c r="X8491" i="1"/>
  <c r="X8490" i="1"/>
  <c r="X8489" i="1"/>
  <c r="X8488" i="1"/>
  <c r="X8487" i="1"/>
  <c r="X8486" i="1"/>
  <c r="X8485" i="1"/>
  <c r="X8484" i="1"/>
  <c r="X8483" i="1"/>
  <c r="X8482" i="1"/>
  <c r="X8481" i="1"/>
  <c r="X8480" i="1"/>
  <c r="X8479" i="1"/>
  <c r="X8478" i="1"/>
  <c r="X8477" i="1"/>
  <c r="X8476" i="1"/>
  <c r="X8475" i="1"/>
  <c r="X8474" i="1"/>
  <c r="X8473" i="1"/>
  <c r="X8472" i="1"/>
  <c r="X8471" i="1"/>
  <c r="X8470" i="1"/>
  <c r="X8469" i="1"/>
  <c r="X8468" i="1"/>
  <c r="X8467" i="1"/>
  <c r="X8466" i="1"/>
  <c r="X8465" i="1"/>
  <c r="X8464" i="1"/>
  <c r="X8463" i="1"/>
  <c r="X8462" i="1"/>
  <c r="X8461" i="1"/>
  <c r="X8460" i="1"/>
  <c r="X8459" i="1"/>
  <c r="X8458" i="1"/>
  <c r="X8457" i="1"/>
  <c r="X8456" i="1"/>
  <c r="X8455" i="1"/>
  <c r="X8454" i="1"/>
  <c r="X8453" i="1"/>
  <c r="X8452" i="1"/>
  <c r="X8451" i="1"/>
  <c r="X8450" i="1"/>
  <c r="X8449" i="1"/>
  <c r="X8448" i="1"/>
  <c r="X8447" i="1"/>
  <c r="X8446" i="1"/>
  <c r="X8445" i="1"/>
  <c r="X8444" i="1"/>
  <c r="X8443" i="1"/>
  <c r="X8442" i="1"/>
  <c r="X8441" i="1"/>
  <c r="X8440" i="1"/>
  <c r="X8439" i="1"/>
  <c r="X8438" i="1"/>
  <c r="X8437" i="1"/>
  <c r="X8436" i="1"/>
  <c r="X8435" i="1"/>
  <c r="X8434" i="1"/>
  <c r="X8433" i="1"/>
  <c r="X8432" i="1"/>
  <c r="X8431" i="1"/>
  <c r="X8430" i="1"/>
  <c r="X8429" i="1"/>
  <c r="X8428" i="1"/>
  <c r="X8427" i="1"/>
  <c r="X8426" i="1"/>
  <c r="X8425" i="1"/>
  <c r="X8424" i="1"/>
  <c r="X8423" i="1"/>
  <c r="X8422" i="1"/>
  <c r="X8421" i="1"/>
  <c r="X8420" i="1"/>
  <c r="X8419" i="1"/>
  <c r="X8418" i="1"/>
  <c r="X8417" i="1"/>
  <c r="X8416" i="1"/>
  <c r="X8415" i="1"/>
  <c r="X8414" i="1"/>
  <c r="X8413" i="1"/>
  <c r="X8412" i="1"/>
  <c r="X8411" i="1"/>
  <c r="X8410" i="1"/>
  <c r="X8409" i="1"/>
  <c r="X8408" i="1"/>
  <c r="X8407" i="1"/>
  <c r="X8406" i="1"/>
  <c r="X8405" i="1"/>
  <c r="X8404" i="1"/>
  <c r="X8403" i="1"/>
  <c r="X8402" i="1"/>
  <c r="X8401" i="1"/>
  <c r="X8400" i="1"/>
  <c r="X8399" i="1"/>
  <c r="X8398" i="1"/>
  <c r="X8397" i="1"/>
  <c r="X8396" i="1"/>
  <c r="X8395" i="1"/>
  <c r="X8394" i="1"/>
  <c r="X8393" i="1"/>
  <c r="X8392" i="1"/>
  <c r="X8391" i="1"/>
  <c r="X8390" i="1"/>
  <c r="X8389" i="1"/>
  <c r="X8388" i="1"/>
  <c r="X8387" i="1"/>
  <c r="X8386" i="1"/>
  <c r="X8385" i="1"/>
  <c r="X8384" i="1"/>
  <c r="X8383" i="1"/>
  <c r="X8382" i="1"/>
  <c r="X8381" i="1"/>
  <c r="X8380" i="1"/>
  <c r="X8379" i="1"/>
  <c r="X8378" i="1"/>
  <c r="X8377" i="1"/>
  <c r="X8376" i="1"/>
  <c r="X8375" i="1"/>
  <c r="X8374" i="1"/>
  <c r="X8373" i="1"/>
  <c r="X8372" i="1"/>
  <c r="X8371" i="1"/>
  <c r="X8370" i="1"/>
  <c r="X8369" i="1"/>
  <c r="X8368" i="1"/>
  <c r="X8367" i="1"/>
  <c r="X8366" i="1"/>
  <c r="X8365" i="1"/>
  <c r="X8364" i="1"/>
  <c r="X8363" i="1"/>
  <c r="X8362" i="1"/>
  <c r="X8361" i="1"/>
  <c r="X8360" i="1"/>
  <c r="X8359" i="1"/>
  <c r="X8358" i="1"/>
  <c r="X8357" i="1"/>
  <c r="X8356" i="1"/>
  <c r="X8355" i="1"/>
  <c r="X8354" i="1"/>
  <c r="X8353" i="1"/>
  <c r="X8352" i="1"/>
  <c r="X8351" i="1"/>
  <c r="X8350" i="1"/>
  <c r="X8349" i="1"/>
  <c r="X8348" i="1"/>
  <c r="X8347" i="1"/>
  <c r="X8346" i="1"/>
  <c r="X8345" i="1"/>
  <c r="X8344" i="1"/>
  <c r="X8343" i="1"/>
  <c r="X8342" i="1"/>
  <c r="X8341" i="1"/>
  <c r="X8340" i="1"/>
  <c r="X8339" i="1"/>
  <c r="X8338" i="1"/>
  <c r="X8337" i="1"/>
  <c r="X8336" i="1"/>
  <c r="X8335" i="1"/>
  <c r="X8334" i="1"/>
  <c r="X8333" i="1"/>
  <c r="X8332" i="1"/>
  <c r="X8331" i="1"/>
  <c r="X8330" i="1"/>
  <c r="X8329" i="1"/>
  <c r="X8328" i="1"/>
  <c r="X8327" i="1"/>
  <c r="X8326" i="1"/>
  <c r="X8325" i="1"/>
  <c r="X8324" i="1"/>
  <c r="X8323" i="1"/>
  <c r="X8322" i="1"/>
  <c r="X8321" i="1"/>
  <c r="X8320" i="1"/>
  <c r="X8319" i="1"/>
  <c r="X8318" i="1"/>
  <c r="X8317" i="1"/>
  <c r="X8316" i="1"/>
  <c r="X8315" i="1"/>
  <c r="X8314" i="1"/>
  <c r="X8313" i="1"/>
  <c r="X8312" i="1"/>
  <c r="X8311" i="1"/>
  <c r="X8310" i="1"/>
  <c r="X8309" i="1"/>
  <c r="X8308" i="1"/>
  <c r="X8307" i="1"/>
  <c r="X8306" i="1"/>
  <c r="X8305" i="1"/>
  <c r="X8304" i="1"/>
  <c r="X8303" i="1"/>
  <c r="X8302" i="1"/>
  <c r="X8301" i="1"/>
  <c r="X8300" i="1"/>
  <c r="X8299" i="1"/>
  <c r="X8298" i="1"/>
  <c r="X8297" i="1"/>
  <c r="X8296" i="1"/>
  <c r="X8295" i="1"/>
  <c r="X8294" i="1"/>
  <c r="X8293" i="1"/>
  <c r="X8292" i="1"/>
  <c r="X8291" i="1"/>
  <c r="X8290" i="1"/>
  <c r="X8289" i="1"/>
  <c r="X8288" i="1"/>
  <c r="X8287" i="1"/>
  <c r="X8286" i="1"/>
  <c r="X8285" i="1"/>
  <c r="X8284" i="1"/>
  <c r="X8283" i="1"/>
  <c r="X8282" i="1"/>
  <c r="X8281" i="1"/>
  <c r="X8280" i="1"/>
  <c r="X8279" i="1"/>
  <c r="X8278" i="1"/>
  <c r="X8277" i="1"/>
  <c r="X8276" i="1"/>
  <c r="X8275" i="1"/>
  <c r="X8274" i="1"/>
  <c r="X8273" i="1"/>
  <c r="X8272" i="1"/>
  <c r="X8271" i="1"/>
  <c r="X8270" i="1"/>
  <c r="X8269" i="1"/>
  <c r="X8268" i="1"/>
  <c r="X8267" i="1"/>
  <c r="X8266" i="1"/>
  <c r="X8265" i="1"/>
  <c r="X8264" i="1"/>
  <c r="X8263" i="1"/>
  <c r="X8262" i="1"/>
  <c r="X8261" i="1"/>
  <c r="X8260" i="1"/>
  <c r="X8259" i="1"/>
  <c r="X8258" i="1"/>
  <c r="X8257" i="1"/>
  <c r="X8256" i="1"/>
  <c r="X8255" i="1"/>
  <c r="X8254" i="1"/>
  <c r="X8253" i="1"/>
  <c r="X8252" i="1"/>
  <c r="X8251" i="1"/>
  <c r="X8250" i="1"/>
  <c r="X8249" i="1"/>
  <c r="X8248" i="1"/>
  <c r="X8247" i="1"/>
  <c r="X8246" i="1"/>
  <c r="X8245" i="1"/>
  <c r="X8244" i="1"/>
  <c r="X8243" i="1"/>
  <c r="X8242" i="1"/>
  <c r="X8241" i="1"/>
  <c r="X8240" i="1"/>
  <c r="X8239" i="1"/>
  <c r="X8238" i="1"/>
  <c r="X8237" i="1"/>
  <c r="X8236" i="1"/>
  <c r="X8235" i="1"/>
  <c r="X8234" i="1"/>
  <c r="X8233" i="1"/>
  <c r="X8232" i="1"/>
  <c r="X8231" i="1"/>
  <c r="X8230" i="1"/>
  <c r="X8229" i="1"/>
  <c r="X8228" i="1"/>
  <c r="X8227" i="1"/>
  <c r="X8226" i="1"/>
  <c r="X8225" i="1"/>
  <c r="X8224" i="1"/>
  <c r="X8223" i="1"/>
  <c r="X8222" i="1"/>
  <c r="X8221" i="1"/>
  <c r="X8220" i="1"/>
  <c r="X8219" i="1"/>
  <c r="X8218" i="1"/>
  <c r="X8217" i="1"/>
  <c r="X8216" i="1"/>
  <c r="X8215" i="1"/>
  <c r="X8214" i="1"/>
  <c r="X8213" i="1"/>
  <c r="X8212" i="1"/>
  <c r="X8211" i="1"/>
  <c r="X8210" i="1"/>
  <c r="X8209" i="1"/>
  <c r="X8208" i="1"/>
  <c r="X8207" i="1"/>
  <c r="X8206" i="1"/>
  <c r="X8205" i="1"/>
  <c r="X8204" i="1"/>
  <c r="X8203" i="1"/>
  <c r="X8202" i="1"/>
  <c r="X8201" i="1"/>
  <c r="X8200" i="1"/>
  <c r="X8199" i="1"/>
  <c r="X8198" i="1"/>
  <c r="X8197" i="1"/>
  <c r="X8196" i="1"/>
  <c r="X8195" i="1"/>
  <c r="X8194" i="1"/>
  <c r="X8193" i="1"/>
  <c r="X8192" i="1"/>
  <c r="X8191" i="1"/>
  <c r="X8190" i="1"/>
  <c r="X8189" i="1"/>
  <c r="X8188" i="1"/>
  <c r="X8187" i="1"/>
  <c r="X8186" i="1"/>
  <c r="X8185" i="1"/>
  <c r="X8184" i="1"/>
  <c r="X8183" i="1"/>
  <c r="X8182" i="1"/>
  <c r="X8181" i="1"/>
  <c r="X8180" i="1"/>
  <c r="X8179" i="1"/>
  <c r="X8178" i="1"/>
  <c r="X8177" i="1"/>
  <c r="X8176" i="1"/>
  <c r="X8175" i="1"/>
  <c r="X8174" i="1"/>
  <c r="X8173" i="1"/>
  <c r="X8172" i="1"/>
  <c r="X8171" i="1"/>
  <c r="X8170" i="1"/>
  <c r="X8169" i="1"/>
  <c r="X8168" i="1"/>
  <c r="X8167" i="1"/>
  <c r="X8166" i="1"/>
  <c r="X8165" i="1"/>
  <c r="X8164" i="1"/>
  <c r="X8163" i="1"/>
  <c r="X8162" i="1"/>
  <c r="X8161" i="1"/>
  <c r="X8160" i="1"/>
  <c r="X8159" i="1"/>
  <c r="X8158" i="1"/>
  <c r="X8157" i="1"/>
  <c r="X8156" i="1"/>
  <c r="X8155" i="1"/>
  <c r="X8154" i="1"/>
  <c r="X8153" i="1"/>
  <c r="X8152" i="1"/>
  <c r="X8151" i="1"/>
  <c r="X8150" i="1"/>
  <c r="X8149" i="1"/>
  <c r="X8148" i="1"/>
  <c r="X8147" i="1"/>
  <c r="X8146" i="1"/>
  <c r="X8145" i="1"/>
  <c r="X8144" i="1"/>
  <c r="X8143" i="1"/>
  <c r="X8142" i="1"/>
  <c r="X8141" i="1"/>
  <c r="X8140" i="1"/>
  <c r="X8139" i="1"/>
  <c r="X8138" i="1"/>
  <c r="X8137" i="1"/>
  <c r="X8136" i="1"/>
  <c r="X8135" i="1"/>
  <c r="X8134" i="1"/>
  <c r="X8133" i="1"/>
  <c r="X8132" i="1"/>
  <c r="X8131" i="1"/>
  <c r="X8130" i="1"/>
  <c r="X8129" i="1"/>
  <c r="X8128" i="1"/>
  <c r="X8127" i="1"/>
  <c r="X8126" i="1"/>
  <c r="X8125" i="1"/>
  <c r="X8124" i="1"/>
  <c r="X8123" i="1"/>
  <c r="X8122" i="1"/>
  <c r="X8121" i="1"/>
  <c r="X8120" i="1"/>
  <c r="X8119" i="1"/>
  <c r="X8118" i="1"/>
  <c r="X8117" i="1"/>
  <c r="X8116" i="1"/>
  <c r="X8115" i="1"/>
  <c r="X8114" i="1"/>
  <c r="X8113" i="1"/>
  <c r="X8112" i="1"/>
  <c r="X8111" i="1"/>
  <c r="X8110" i="1"/>
  <c r="X8109" i="1"/>
  <c r="X8108" i="1"/>
  <c r="X8107" i="1"/>
  <c r="X8106" i="1"/>
  <c r="X8105" i="1"/>
  <c r="X8104" i="1"/>
  <c r="X8103" i="1"/>
  <c r="X8102" i="1"/>
  <c r="X8101" i="1"/>
  <c r="X8100" i="1"/>
  <c r="X8099" i="1"/>
  <c r="X8098" i="1"/>
  <c r="X8097" i="1"/>
  <c r="X8096" i="1"/>
  <c r="X8095" i="1"/>
  <c r="X8094" i="1"/>
  <c r="X8093" i="1"/>
  <c r="X8092" i="1"/>
  <c r="X8091" i="1"/>
  <c r="X8090" i="1"/>
  <c r="X8089" i="1"/>
  <c r="X8088" i="1"/>
  <c r="X8087" i="1"/>
  <c r="X8086" i="1"/>
  <c r="X8085" i="1"/>
  <c r="X8084" i="1"/>
  <c r="X8083" i="1"/>
  <c r="X8082" i="1"/>
  <c r="X8081" i="1"/>
  <c r="X8080" i="1"/>
  <c r="X8079" i="1"/>
  <c r="X8078" i="1"/>
  <c r="X8077" i="1"/>
  <c r="X8076" i="1"/>
  <c r="X8075" i="1"/>
  <c r="X8074" i="1"/>
  <c r="X8073" i="1"/>
  <c r="X8072" i="1"/>
  <c r="X8071" i="1"/>
  <c r="X8070" i="1"/>
  <c r="X8069" i="1"/>
  <c r="X8068" i="1"/>
  <c r="X8067" i="1"/>
  <c r="X8066" i="1"/>
  <c r="X8065" i="1"/>
  <c r="X8064" i="1"/>
  <c r="X8063" i="1"/>
  <c r="X8062" i="1"/>
  <c r="X8061" i="1"/>
  <c r="X8060" i="1"/>
  <c r="X8059" i="1"/>
  <c r="X8058" i="1"/>
  <c r="X8057" i="1"/>
  <c r="X8056" i="1"/>
  <c r="X8055" i="1"/>
  <c r="X8054" i="1"/>
  <c r="X8053" i="1"/>
  <c r="X8052" i="1"/>
  <c r="X8051" i="1"/>
  <c r="X8050" i="1"/>
  <c r="X8049" i="1"/>
  <c r="X8048" i="1"/>
  <c r="X8047" i="1"/>
  <c r="X8046" i="1"/>
  <c r="X8045" i="1"/>
  <c r="X8044" i="1"/>
  <c r="X8043" i="1"/>
  <c r="X8042" i="1"/>
  <c r="X8041" i="1"/>
  <c r="X8040" i="1"/>
  <c r="X8039" i="1"/>
  <c r="X8038" i="1"/>
  <c r="X8037" i="1"/>
  <c r="X8036" i="1"/>
  <c r="X8035" i="1"/>
  <c r="X8034" i="1"/>
  <c r="X8033" i="1"/>
  <c r="X8032" i="1"/>
  <c r="X8031" i="1"/>
  <c r="X8030" i="1"/>
  <c r="X8029" i="1"/>
  <c r="X8028" i="1"/>
  <c r="X8027" i="1"/>
  <c r="X8026" i="1"/>
  <c r="X8025" i="1"/>
  <c r="X8024" i="1"/>
  <c r="X8023" i="1"/>
  <c r="X8022" i="1"/>
  <c r="X8021" i="1"/>
  <c r="X8020" i="1"/>
  <c r="X8019" i="1"/>
  <c r="X8018" i="1"/>
  <c r="X8017" i="1"/>
  <c r="X8016" i="1"/>
  <c r="X8015" i="1"/>
  <c r="X8014" i="1"/>
  <c r="X8013" i="1"/>
  <c r="X8012" i="1"/>
  <c r="X8011" i="1"/>
  <c r="X8010" i="1"/>
  <c r="X8009" i="1"/>
  <c r="X8008" i="1"/>
  <c r="X8007" i="1"/>
  <c r="X8006" i="1"/>
  <c r="X8005" i="1"/>
  <c r="X8004" i="1"/>
  <c r="X8003" i="1"/>
  <c r="X8002" i="1"/>
  <c r="X8001" i="1"/>
  <c r="X8000" i="1"/>
  <c r="X7999" i="1"/>
  <c r="X7998" i="1"/>
  <c r="X7997" i="1"/>
  <c r="X7996" i="1"/>
  <c r="X7995" i="1"/>
  <c r="X7994" i="1"/>
  <c r="X7993" i="1"/>
  <c r="X7992" i="1"/>
  <c r="X7991" i="1"/>
  <c r="X7990" i="1"/>
  <c r="X7989" i="1"/>
  <c r="X7988" i="1"/>
  <c r="X7987" i="1"/>
  <c r="X7986" i="1"/>
  <c r="X7985" i="1"/>
  <c r="X7984" i="1"/>
  <c r="X7983" i="1"/>
  <c r="X7982" i="1"/>
  <c r="X7981" i="1"/>
  <c r="X7980" i="1"/>
  <c r="X7979" i="1"/>
  <c r="X7978" i="1"/>
  <c r="X7977" i="1"/>
  <c r="X7976" i="1"/>
  <c r="X7975" i="1"/>
  <c r="X7974" i="1"/>
  <c r="X7973" i="1"/>
  <c r="X7972" i="1"/>
  <c r="X7971" i="1"/>
  <c r="X7970" i="1"/>
  <c r="X7969" i="1"/>
  <c r="X7968" i="1"/>
  <c r="X7967" i="1"/>
  <c r="X7966" i="1"/>
  <c r="X7965" i="1"/>
  <c r="X7964" i="1"/>
  <c r="X7963" i="1"/>
  <c r="X7962" i="1"/>
  <c r="X7961" i="1"/>
  <c r="X7960" i="1"/>
  <c r="X7959" i="1"/>
  <c r="X7958" i="1"/>
  <c r="X7957" i="1"/>
  <c r="X7956" i="1"/>
  <c r="X7955" i="1"/>
  <c r="X7954" i="1"/>
  <c r="X7953" i="1"/>
  <c r="X7952" i="1"/>
  <c r="X7951" i="1"/>
  <c r="X7950" i="1"/>
  <c r="X7949" i="1"/>
  <c r="X7948" i="1"/>
  <c r="X7947" i="1"/>
  <c r="X7946" i="1"/>
  <c r="X7945" i="1"/>
  <c r="X7944" i="1"/>
  <c r="X7943" i="1"/>
  <c r="X7942" i="1"/>
  <c r="X7941" i="1"/>
  <c r="X7940" i="1"/>
  <c r="X7939" i="1"/>
  <c r="X7938" i="1"/>
  <c r="X7937" i="1"/>
  <c r="X7936" i="1"/>
  <c r="X7935" i="1"/>
  <c r="X7934" i="1"/>
  <c r="X7933" i="1"/>
  <c r="X7932" i="1"/>
  <c r="X7931" i="1"/>
  <c r="X7930" i="1"/>
  <c r="X7929" i="1"/>
  <c r="X7928" i="1"/>
  <c r="X7927" i="1"/>
  <c r="X7926" i="1"/>
  <c r="X7925" i="1"/>
  <c r="X7924" i="1"/>
  <c r="X7923" i="1"/>
  <c r="X7922" i="1"/>
  <c r="X7921" i="1"/>
  <c r="X7920" i="1"/>
  <c r="X7919" i="1"/>
  <c r="X7918" i="1"/>
  <c r="X7917" i="1"/>
  <c r="X7916" i="1"/>
  <c r="X7915" i="1"/>
  <c r="X7914" i="1"/>
  <c r="X7913" i="1"/>
  <c r="X7912" i="1"/>
  <c r="X7911" i="1"/>
  <c r="X7910" i="1"/>
  <c r="X7909" i="1"/>
  <c r="X7908" i="1"/>
  <c r="X7907" i="1"/>
  <c r="X7906" i="1"/>
  <c r="X7905" i="1"/>
  <c r="X7904" i="1"/>
  <c r="X7903" i="1"/>
  <c r="X7902" i="1"/>
  <c r="X7901" i="1"/>
  <c r="X7900" i="1"/>
  <c r="X7899" i="1"/>
  <c r="X7898" i="1"/>
  <c r="X7897" i="1"/>
  <c r="X7896" i="1"/>
  <c r="X7895" i="1"/>
  <c r="X7894" i="1"/>
  <c r="X7893" i="1"/>
  <c r="X7892" i="1"/>
  <c r="X7891" i="1"/>
  <c r="X7890" i="1"/>
  <c r="X7889" i="1"/>
  <c r="X7888" i="1"/>
  <c r="X7887" i="1"/>
  <c r="X7886" i="1"/>
  <c r="X7885" i="1"/>
  <c r="X7884" i="1"/>
  <c r="X7883" i="1"/>
  <c r="X7882" i="1"/>
  <c r="X7881" i="1"/>
  <c r="X7880" i="1"/>
  <c r="X7879" i="1"/>
  <c r="X7878" i="1"/>
  <c r="X7877" i="1"/>
  <c r="X7876" i="1"/>
  <c r="X7875" i="1"/>
  <c r="X7874" i="1"/>
  <c r="X7873" i="1"/>
  <c r="X7872" i="1"/>
  <c r="X7871" i="1"/>
  <c r="X7870" i="1"/>
  <c r="X7869" i="1"/>
  <c r="X7868" i="1"/>
  <c r="X7867" i="1"/>
  <c r="X7866" i="1"/>
  <c r="X7865" i="1"/>
  <c r="X7864" i="1"/>
  <c r="X7863" i="1"/>
  <c r="X7862" i="1"/>
  <c r="X7861" i="1"/>
  <c r="X7860" i="1"/>
  <c r="X7859" i="1"/>
  <c r="X7858" i="1"/>
  <c r="X7857" i="1"/>
  <c r="X7856" i="1"/>
  <c r="X7855" i="1"/>
  <c r="X7854" i="1"/>
  <c r="X7853" i="1"/>
  <c r="X7852" i="1"/>
  <c r="X7851" i="1"/>
  <c r="X7850" i="1"/>
  <c r="X7849" i="1"/>
  <c r="X7848" i="1"/>
  <c r="X7847" i="1"/>
  <c r="X7846" i="1"/>
  <c r="X7845" i="1"/>
  <c r="X7844" i="1"/>
  <c r="X7843" i="1"/>
  <c r="X7842" i="1"/>
  <c r="X7841" i="1"/>
  <c r="X7840" i="1"/>
  <c r="X7839" i="1"/>
  <c r="X7838" i="1"/>
  <c r="X7837" i="1"/>
  <c r="X7836" i="1"/>
  <c r="X7835" i="1"/>
  <c r="X7834" i="1"/>
  <c r="X7833" i="1"/>
  <c r="X7832" i="1"/>
  <c r="X7831" i="1"/>
  <c r="X7830" i="1"/>
  <c r="X7829" i="1"/>
  <c r="X7828" i="1"/>
  <c r="X7827" i="1"/>
  <c r="X7826" i="1"/>
  <c r="X7825" i="1"/>
  <c r="X7824" i="1"/>
  <c r="X7823" i="1"/>
  <c r="X7822" i="1"/>
  <c r="X7821" i="1"/>
  <c r="X7820" i="1"/>
  <c r="X7819" i="1"/>
  <c r="X7818" i="1"/>
  <c r="X7817" i="1"/>
  <c r="X7816" i="1"/>
  <c r="X7815" i="1"/>
  <c r="X7814" i="1"/>
  <c r="X7813" i="1"/>
  <c r="X7812" i="1"/>
  <c r="X7811" i="1"/>
  <c r="X7810" i="1"/>
  <c r="X7809" i="1"/>
  <c r="X7808" i="1"/>
  <c r="X7807" i="1"/>
  <c r="X7806" i="1"/>
  <c r="X7805" i="1"/>
  <c r="X7804" i="1"/>
  <c r="X7803" i="1"/>
  <c r="X7802" i="1"/>
  <c r="X7801" i="1"/>
  <c r="X7800" i="1"/>
  <c r="X7799" i="1"/>
  <c r="X7798" i="1"/>
  <c r="X7797" i="1"/>
  <c r="X7796" i="1"/>
  <c r="X7795" i="1"/>
  <c r="X7794" i="1"/>
  <c r="X7793" i="1"/>
  <c r="X7792" i="1"/>
  <c r="X7791" i="1"/>
  <c r="X7790" i="1"/>
  <c r="X7789" i="1"/>
  <c r="X7788" i="1"/>
  <c r="X7787" i="1"/>
  <c r="X7786" i="1"/>
  <c r="X7785" i="1"/>
  <c r="X7784" i="1"/>
  <c r="X7783" i="1"/>
  <c r="X7782" i="1"/>
  <c r="X7781" i="1"/>
  <c r="X7780" i="1"/>
  <c r="X7779" i="1"/>
  <c r="X7778" i="1"/>
  <c r="X7777" i="1"/>
  <c r="X7776" i="1"/>
  <c r="X7775" i="1"/>
  <c r="X7774" i="1"/>
  <c r="X7773" i="1"/>
  <c r="X7772" i="1"/>
  <c r="X7771" i="1"/>
  <c r="X7770" i="1"/>
  <c r="X7769" i="1"/>
  <c r="X7768" i="1"/>
  <c r="X7767" i="1"/>
  <c r="X7766" i="1"/>
  <c r="X7765" i="1"/>
  <c r="X7764" i="1"/>
  <c r="X7763" i="1"/>
  <c r="X7762" i="1"/>
  <c r="X7761" i="1"/>
  <c r="X7760" i="1"/>
  <c r="X7759" i="1"/>
  <c r="X7758" i="1"/>
  <c r="X7757" i="1"/>
  <c r="X7756" i="1"/>
  <c r="X7755" i="1"/>
  <c r="X7754" i="1"/>
  <c r="X7753" i="1"/>
  <c r="X7752" i="1"/>
  <c r="X7751" i="1"/>
  <c r="X7750" i="1"/>
  <c r="X7749" i="1"/>
  <c r="X7748" i="1"/>
  <c r="X7747" i="1"/>
  <c r="X7746" i="1"/>
  <c r="X7745" i="1"/>
  <c r="X7744" i="1"/>
  <c r="X7743" i="1"/>
  <c r="X7742" i="1"/>
  <c r="X7741" i="1"/>
  <c r="X7740" i="1"/>
  <c r="X7739" i="1"/>
  <c r="X7738" i="1"/>
  <c r="X7737" i="1"/>
  <c r="X7736" i="1"/>
  <c r="X7735" i="1"/>
  <c r="X7734" i="1"/>
  <c r="X7733" i="1"/>
  <c r="X7732" i="1"/>
  <c r="X7731" i="1"/>
  <c r="X7730" i="1"/>
  <c r="X7729" i="1"/>
  <c r="X7728" i="1"/>
  <c r="X7727" i="1"/>
  <c r="X7726" i="1"/>
  <c r="X7725" i="1"/>
  <c r="X7724" i="1"/>
  <c r="X7723" i="1"/>
  <c r="X7722" i="1"/>
  <c r="X7721" i="1"/>
  <c r="X7720" i="1"/>
  <c r="X7719" i="1"/>
  <c r="X7718" i="1"/>
  <c r="X7717" i="1"/>
  <c r="X7716" i="1"/>
  <c r="X7715" i="1"/>
  <c r="X7714" i="1"/>
  <c r="X7713" i="1"/>
  <c r="X7712" i="1"/>
  <c r="X7711" i="1"/>
  <c r="X7710" i="1"/>
  <c r="X7709" i="1"/>
  <c r="X7708" i="1"/>
  <c r="X7707" i="1"/>
  <c r="X7706" i="1"/>
  <c r="X7705" i="1"/>
  <c r="X7704" i="1"/>
  <c r="X7703" i="1"/>
  <c r="X7702" i="1"/>
  <c r="X7701" i="1"/>
  <c r="X7700" i="1"/>
  <c r="X7699" i="1"/>
  <c r="X7698" i="1"/>
  <c r="X7697" i="1"/>
  <c r="X7696" i="1"/>
  <c r="X7695" i="1"/>
  <c r="X7694" i="1"/>
  <c r="X7693" i="1"/>
  <c r="X7692" i="1"/>
  <c r="X7691" i="1"/>
  <c r="X7690" i="1"/>
  <c r="X7689" i="1"/>
  <c r="X7688" i="1"/>
  <c r="X7687" i="1"/>
  <c r="X7686" i="1"/>
  <c r="X7685" i="1"/>
  <c r="X7684" i="1"/>
  <c r="X7683" i="1"/>
  <c r="X7682" i="1"/>
  <c r="X7681" i="1"/>
  <c r="X7680" i="1"/>
  <c r="X7679" i="1"/>
  <c r="X7678" i="1"/>
  <c r="X7677" i="1"/>
  <c r="X7676" i="1"/>
  <c r="X7675" i="1"/>
  <c r="X7674" i="1"/>
  <c r="X7673" i="1"/>
  <c r="X7672" i="1"/>
  <c r="X7671" i="1"/>
  <c r="X7670" i="1"/>
  <c r="X7669" i="1"/>
  <c r="X7668" i="1"/>
  <c r="X7667" i="1"/>
  <c r="X7666" i="1"/>
  <c r="X7665" i="1"/>
  <c r="X7664" i="1"/>
  <c r="X7663" i="1"/>
  <c r="X7662" i="1"/>
  <c r="X7661" i="1"/>
  <c r="X7660" i="1"/>
  <c r="X7659" i="1"/>
  <c r="X7658" i="1"/>
  <c r="X7657" i="1"/>
  <c r="X7656" i="1"/>
  <c r="X7655" i="1"/>
  <c r="X7654" i="1"/>
  <c r="X7653" i="1"/>
  <c r="X7652" i="1"/>
  <c r="X7651" i="1"/>
  <c r="X7650" i="1"/>
  <c r="X7649" i="1"/>
  <c r="X7648" i="1"/>
  <c r="X7647" i="1"/>
  <c r="X7646" i="1"/>
  <c r="X7645" i="1"/>
  <c r="X7644" i="1"/>
  <c r="X7643" i="1"/>
  <c r="X7642" i="1"/>
  <c r="X7641" i="1"/>
  <c r="X7640" i="1"/>
  <c r="X7639" i="1"/>
  <c r="X7638" i="1"/>
  <c r="X7637" i="1"/>
  <c r="X7636" i="1"/>
  <c r="X7635" i="1"/>
  <c r="X7634" i="1"/>
  <c r="X7633" i="1"/>
  <c r="X7632" i="1"/>
  <c r="X7631" i="1"/>
  <c r="X7630" i="1"/>
  <c r="X7629" i="1"/>
  <c r="X7628" i="1"/>
  <c r="X7627" i="1"/>
  <c r="X7626" i="1"/>
  <c r="X7625" i="1"/>
  <c r="X7624" i="1"/>
  <c r="X7623" i="1"/>
  <c r="X7622" i="1"/>
  <c r="X7621" i="1"/>
  <c r="X7620" i="1"/>
  <c r="X7619" i="1"/>
  <c r="X7618" i="1"/>
  <c r="X7617" i="1"/>
  <c r="X7616" i="1"/>
  <c r="X7615" i="1"/>
  <c r="X7614" i="1"/>
  <c r="X7613" i="1"/>
  <c r="X7612" i="1"/>
  <c r="X7611" i="1"/>
  <c r="X7610" i="1"/>
  <c r="X7609" i="1"/>
  <c r="X7608" i="1"/>
  <c r="X7607" i="1"/>
  <c r="X7606" i="1"/>
  <c r="X7605" i="1"/>
  <c r="X7604" i="1"/>
  <c r="X7603" i="1"/>
  <c r="X7602" i="1"/>
  <c r="X7601" i="1"/>
  <c r="X7600" i="1"/>
  <c r="X7599" i="1"/>
  <c r="X7598" i="1"/>
  <c r="X7597" i="1"/>
  <c r="X7596" i="1"/>
  <c r="X7595" i="1"/>
  <c r="X7594" i="1"/>
  <c r="X7593" i="1"/>
  <c r="X7592" i="1"/>
  <c r="X7591" i="1"/>
  <c r="X7590" i="1"/>
  <c r="X7589" i="1"/>
  <c r="X7588" i="1"/>
  <c r="X7587" i="1"/>
  <c r="X7586" i="1"/>
  <c r="X7585" i="1"/>
  <c r="X7584" i="1"/>
  <c r="X7583" i="1"/>
  <c r="X7582" i="1"/>
  <c r="X7581" i="1"/>
  <c r="X7580" i="1"/>
  <c r="X7579" i="1"/>
  <c r="X7578" i="1"/>
  <c r="X7577" i="1"/>
  <c r="X7576" i="1"/>
  <c r="X7575" i="1"/>
  <c r="X7574" i="1"/>
  <c r="X7573" i="1"/>
  <c r="X7572" i="1"/>
  <c r="X7571" i="1"/>
  <c r="X7570" i="1"/>
  <c r="X7569" i="1"/>
  <c r="X7568" i="1"/>
  <c r="X7567" i="1"/>
  <c r="X7566" i="1"/>
  <c r="X7565" i="1"/>
  <c r="X7564" i="1"/>
  <c r="X7563" i="1"/>
  <c r="X7562" i="1"/>
  <c r="X7561" i="1"/>
  <c r="X7560" i="1"/>
  <c r="X7559" i="1"/>
  <c r="X7558" i="1"/>
  <c r="X7557" i="1"/>
  <c r="X7556" i="1"/>
  <c r="X7555" i="1"/>
  <c r="X7554" i="1"/>
  <c r="X7553" i="1"/>
  <c r="X7552" i="1"/>
  <c r="X7551" i="1"/>
  <c r="X7550" i="1"/>
  <c r="X7549" i="1"/>
  <c r="X7548" i="1"/>
  <c r="X7547" i="1"/>
  <c r="X7546" i="1"/>
  <c r="X7545" i="1"/>
  <c r="X7544" i="1"/>
  <c r="X7543" i="1"/>
  <c r="X7542" i="1"/>
  <c r="X7541" i="1"/>
  <c r="X7540" i="1"/>
  <c r="X7539" i="1"/>
  <c r="X7538" i="1"/>
  <c r="X7537" i="1"/>
  <c r="X7536" i="1"/>
  <c r="X7535" i="1"/>
  <c r="X7534" i="1"/>
  <c r="X7533" i="1"/>
  <c r="X7532" i="1"/>
  <c r="X7531" i="1"/>
  <c r="X7530" i="1"/>
  <c r="X7529" i="1"/>
  <c r="X7528" i="1"/>
  <c r="X7527" i="1"/>
  <c r="X7526" i="1"/>
  <c r="X7525" i="1"/>
  <c r="X7524" i="1"/>
  <c r="X7523" i="1"/>
  <c r="X7522" i="1"/>
  <c r="X7521" i="1"/>
  <c r="X7520" i="1"/>
  <c r="X7519" i="1"/>
  <c r="X7518" i="1"/>
  <c r="X7517" i="1"/>
  <c r="X7516" i="1"/>
  <c r="X7515" i="1"/>
  <c r="X7514" i="1"/>
  <c r="X7513" i="1"/>
  <c r="X7512" i="1"/>
  <c r="X7511" i="1"/>
  <c r="X7510" i="1"/>
  <c r="X7509" i="1"/>
  <c r="X7508" i="1"/>
  <c r="X7507" i="1"/>
  <c r="X7506" i="1"/>
  <c r="X7505" i="1"/>
  <c r="X7504" i="1"/>
  <c r="X7503" i="1"/>
  <c r="X7502" i="1"/>
  <c r="X7501" i="1"/>
  <c r="X7500" i="1"/>
  <c r="X7499" i="1"/>
  <c r="X7498" i="1"/>
  <c r="X7497" i="1"/>
  <c r="X7496" i="1"/>
  <c r="X7495" i="1"/>
  <c r="X7494" i="1"/>
  <c r="X7493" i="1"/>
  <c r="X7492" i="1"/>
  <c r="X7491" i="1"/>
  <c r="X7490" i="1"/>
  <c r="X7489" i="1"/>
  <c r="X7488" i="1"/>
  <c r="X7487" i="1"/>
  <c r="X7486" i="1"/>
  <c r="X7485" i="1"/>
  <c r="X7484" i="1"/>
  <c r="X7483" i="1"/>
  <c r="X7482" i="1"/>
  <c r="X7481" i="1"/>
  <c r="X7480" i="1"/>
  <c r="X7479" i="1"/>
  <c r="X7478" i="1"/>
  <c r="X7477" i="1"/>
  <c r="X7476" i="1"/>
  <c r="X7475" i="1"/>
  <c r="X7474" i="1"/>
  <c r="X7473" i="1"/>
  <c r="X7472" i="1"/>
  <c r="X7471" i="1"/>
  <c r="X7470" i="1"/>
  <c r="X7469" i="1"/>
  <c r="X7468" i="1"/>
  <c r="X7467" i="1"/>
  <c r="X7466" i="1"/>
  <c r="X7465" i="1"/>
  <c r="X7464" i="1"/>
  <c r="X7463" i="1"/>
  <c r="X7462" i="1"/>
  <c r="X7461" i="1"/>
  <c r="X7460" i="1"/>
  <c r="X7459" i="1"/>
  <c r="X7458" i="1"/>
  <c r="X7457" i="1"/>
  <c r="X7456" i="1"/>
  <c r="X7455" i="1"/>
  <c r="X7454" i="1"/>
  <c r="X7453" i="1"/>
  <c r="X7452" i="1"/>
  <c r="X7451" i="1"/>
  <c r="X7450" i="1"/>
  <c r="X7449" i="1"/>
  <c r="X7448" i="1"/>
  <c r="X7447" i="1"/>
  <c r="X7446" i="1"/>
  <c r="X7445" i="1"/>
  <c r="X7444" i="1"/>
  <c r="X7443" i="1"/>
  <c r="X7442" i="1"/>
  <c r="X7441" i="1"/>
  <c r="X7440" i="1"/>
  <c r="X7439" i="1"/>
  <c r="X7438" i="1"/>
  <c r="X7437" i="1"/>
  <c r="X7436" i="1"/>
  <c r="X7435" i="1"/>
  <c r="X7434" i="1"/>
  <c r="X7433" i="1"/>
  <c r="X7432" i="1"/>
  <c r="X7431" i="1"/>
  <c r="X7430" i="1"/>
  <c r="X7429" i="1"/>
  <c r="X7428" i="1"/>
  <c r="X7427" i="1"/>
  <c r="X7426" i="1"/>
  <c r="X7425" i="1"/>
  <c r="X7424" i="1"/>
  <c r="X7423" i="1"/>
  <c r="X7422" i="1"/>
  <c r="X7421" i="1"/>
  <c r="X7420" i="1"/>
  <c r="X7419" i="1"/>
  <c r="X7418" i="1"/>
  <c r="X7417" i="1"/>
  <c r="X7416" i="1"/>
  <c r="X7415" i="1"/>
  <c r="X7414" i="1"/>
  <c r="X7413" i="1"/>
  <c r="X7412" i="1"/>
  <c r="X7411" i="1"/>
  <c r="X7410" i="1"/>
  <c r="X7409" i="1"/>
  <c r="X7408" i="1"/>
  <c r="X7407" i="1"/>
  <c r="X7406" i="1"/>
  <c r="X7405" i="1"/>
  <c r="X7404" i="1"/>
  <c r="X7403" i="1"/>
  <c r="X7402" i="1"/>
  <c r="X7401" i="1"/>
  <c r="X7400" i="1"/>
  <c r="X7399" i="1"/>
  <c r="X7398" i="1"/>
  <c r="X7397" i="1"/>
  <c r="X7396" i="1"/>
  <c r="X7395" i="1"/>
  <c r="X7394" i="1"/>
  <c r="X7393" i="1"/>
  <c r="X7392" i="1"/>
  <c r="X7391" i="1"/>
  <c r="X7390" i="1"/>
  <c r="X7389" i="1"/>
  <c r="X7388" i="1"/>
  <c r="X7387" i="1"/>
  <c r="X7386" i="1"/>
  <c r="X7385" i="1"/>
  <c r="X7384" i="1"/>
  <c r="X7383" i="1"/>
  <c r="X7382" i="1"/>
  <c r="X7381" i="1"/>
  <c r="X7380" i="1"/>
  <c r="X7379" i="1"/>
  <c r="X7378" i="1"/>
  <c r="X7377" i="1"/>
  <c r="X7376" i="1"/>
  <c r="X7375" i="1"/>
  <c r="X7374" i="1"/>
  <c r="X7373" i="1"/>
  <c r="X7372" i="1"/>
  <c r="X7371" i="1"/>
  <c r="X7370" i="1"/>
  <c r="X7369" i="1"/>
  <c r="X7368" i="1"/>
  <c r="X7367" i="1"/>
  <c r="X7366" i="1"/>
  <c r="X7365" i="1"/>
  <c r="X7364" i="1"/>
  <c r="X7363" i="1"/>
  <c r="X7362" i="1"/>
  <c r="X7361" i="1"/>
  <c r="X7360" i="1"/>
  <c r="X7359" i="1"/>
  <c r="X7358" i="1"/>
  <c r="X7357" i="1"/>
  <c r="X7356" i="1"/>
  <c r="X7355" i="1"/>
  <c r="X7354" i="1"/>
  <c r="X7353" i="1"/>
  <c r="X7352" i="1"/>
  <c r="X7351" i="1"/>
  <c r="X7350" i="1"/>
  <c r="X7349" i="1"/>
  <c r="X7348" i="1"/>
  <c r="X7347" i="1"/>
  <c r="X7346" i="1"/>
  <c r="X7345" i="1"/>
  <c r="X7344" i="1"/>
  <c r="X7343" i="1"/>
  <c r="X7342" i="1"/>
  <c r="X7341" i="1"/>
  <c r="X7340" i="1"/>
  <c r="X7339" i="1"/>
  <c r="X7338" i="1"/>
  <c r="X7337" i="1"/>
  <c r="X7336" i="1"/>
  <c r="X7335" i="1"/>
  <c r="X7334" i="1"/>
  <c r="X7333" i="1"/>
  <c r="X7332" i="1"/>
  <c r="X7331" i="1"/>
  <c r="X7330" i="1"/>
  <c r="X7329" i="1"/>
  <c r="X7328" i="1"/>
  <c r="X7327" i="1"/>
  <c r="X7326" i="1"/>
  <c r="X7325" i="1"/>
  <c r="X7324" i="1"/>
  <c r="X7323" i="1"/>
  <c r="X7322" i="1"/>
  <c r="X7321" i="1"/>
  <c r="X7320" i="1"/>
  <c r="X7319" i="1"/>
  <c r="X7318" i="1"/>
  <c r="X7317" i="1"/>
  <c r="X7316" i="1"/>
  <c r="X7315" i="1"/>
  <c r="X7314" i="1"/>
  <c r="X7313" i="1"/>
  <c r="X7312" i="1"/>
  <c r="X7311" i="1"/>
  <c r="X7310" i="1"/>
  <c r="X7309" i="1"/>
  <c r="X7308" i="1"/>
  <c r="X7307" i="1"/>
  <c r="X7306" i="1"/>
  <c r="X7305" i="1"/>
  <c r="X7304" i="1"/>
  <c r="X7303" i="1"/>
  <c r="X7302" i="1"/>
  <c r="X7301" i="1"/>
  <c r="X7300" i="1"/>
  <c r="X7299" i="1"/>
  <c r="X7298" i="1"/>
  <c r="X7297" i="1"/>
  <c r="X7296" i="1"/>
  <c r="X7295" i="1"/>
  <c r="X7294" i="1"/>
  <c r="X7293" i="1"/>
  <c r="X7292" i="1"/>
  <c r="X7291" i="1"/>
  <c r="X7290" i="1"/>
  <c r="X7289" i="1"/>
  <c r="X7288" i="1"/>
  <c r="X7287" i="1"/>
  <c r="X7286" i="1"/>
  <c r="X7285" i="1"/>
  <c r="X7284" i="1"/>
  <c r="X7283" i="1"/>
  <c r="X7282" i="1"/>
  <c r="X7281" i="1"/>
  <c r="X7280" i="1"/>
  <c r="X7279" i="1"/>
  <c r="X7278" i="1"/>
  <c r="X7277" i="1"/>
  <c r="X7276" i="1"/>
  <c r="X7275" i="1"/>
  <c r="X7274" i="1"/>
  <c r="X7273" i="1"/>
  <c r="X7272" i="1"/>
  <c r="X7271" i="1"/>
  <c r="X7270" i="1"/>
  <c r="X7269" i="1"/>
  <c r="X7268" i="1"/>
  <c r="X7267" i="1"/>
  <c r="X7266" i="1"/>
  <c r="X7265" i="1"/>
  <c r="X7264" i="1"/>
  <c r="X7263" i="1"/>
  <c r="X7262" i="1"/>
  <c r="X7261" i="1"/>
  <c r="X7260" i="1"/>
  <c r="X7259" i="1"/>
  <c r="X7258" i="1"/>
  <c r="X7257" i="1"/>
  <c r="X7256" i="1"/>
  <c r="X7255" i="1"/>
  <c r="X7254" i="1"/>
  <c r="X7253" i="1"/>
  <c r="X7252" i="1"/>
  <c r="X7251" i="1"/>
  <c r="X7250" i="1"/>
  <c r="X7249" i="1"/>
  <c r="X7248" i="1"/>
  <c r="X7247" i="1"/>
  <c r="X7246" i="1"/>
  <c r="X7245" i="1"/>
  <c r="X7244" i="1"/>
  <c r="X7243" i="1"/>
  <c r="X7242" i="1"/>
  <c r="X7241" i="1"/>
  <c r="X7240" i="1"/>
  <c r="X7239" i="1"/>
  <c r="X7238" i="1"/>
  <c r="X7237" i="1"/>
  <c r="X7236" i="1"/>
  <c r="X7235" i="1"/>
  <c r="X7234" i="1"/>
  <c r="X7233" i="1"/>
  <c r="X7232" i="1"/>
  <c r="X7231" i="1"/>
  <c r="X7230" i="1"/>
  <c r="X7229" i="1"/>
  <c r="X7228" i="1"/>
  <c r="X7227" i="1"/>
  <c r="X7226" i="1"/>
  <c r="X7225" i="1"/>
  <c r="X7224" i="1"/>
  <c r="X7223" i="1"/>
  <c r="X7222" i="1"/>
  <c r="X7221" i="1"/>
  <c r="X7220" i="1"/>
  <c r="X7219" i="1"/>
  <c r="X7218" i="1"/>
  <c r="X7217" i="1"/>
  <c r="X7216" i="1"/>
  <c r="X7215" i="1"/>
  <c r="X7214" i="1"/>
  <c r="X7213" i="1"/>
  <c r="X7212" i="1"/>
  <c r="X7211" i="1"/>
  <c r="X7210" i="1"/>
  <c r="X7209" i="1"/>
  <c r="X7208" i="1"/>
  <c r="X7207" i="1"/>
  <c r="X7206" i="1"/>
  <c r="X7205" i="1"/>
  <c r="X7204" i="1"/>
  <c r="X7203" i="1"/>
  <c r="X7202" i="1"/>
  <c r="X7201" i="1"/>
  <c r="X7200" i="1"/>
  <c r="X7199" i="1"/>
  <c r="X7198" i="1"/>
  <c r="X7197" i="1"/>
  <c r="X7196" i="1"/>
  <c r="X7195" i="1"/>
  <c r="X7194" i="1"/>
  <c r="X7193" i="1"/>
  <c r="X7192" i="1"/>
  <c r="X7191" i="1"/>
  <c r="X7190" i="1"/>
  <c r="X7189" i="1"/>
  <c r="X7188" i="1"/>
  <c r="X7187" i="1"/>
  <c r="X7186" i="1"/>
  <c r="X7185" i="1"/>
  <c r="X7184" i="1"/>
  <c r="X7183" i="1"/>
  <c r="X7182" i="1"/>
  <c r="X7181" i="1"/>
  <c r="X7180" i="1"/>
  <c r="X7179" i="1"/>
  <c r="X7178" i="1"/>
  <c r="X7177" i="1"/>
  <c r="X7176" i="1"/>
  <c r="X7175" i="1"/>
  <c r="X7174" i="1"/>
  <c r="X7173" i="1"/>
  <c r="X7172" i="1"/>
  <c r="X7171" i="1"/>
  <c r="X7170" i="1"/>
  <c r="X7169" i="1"/>
  <c r="X7168" i="1"/>
  <c r="X7167" i="1"/>
  <c r="X7166" i="1"/>
  <c r="X7165" i="1"/>
  <c r="X7164" i="1"/>
  <c r="X7163" i="1"/>
  <c r="X7162" i="1"/>
  <c r="X7161" i="1"/>
  <c r="X7160" i="1"/>
  <c r="X7159" i="1"/>
  <c r="X7158" i="1"/>
  <c r="X7157" i="1"/>
  <c r="X7156" i="1"/>
  <c r="X7155" i="1"/>
  <c r="X7154" i="1"/>
  <c r="X7153" i="1"/>
  <c r="X7152" i="1"/>
  <c r="X7151" i="1"/>
  <c r="X7150" i="1"/>
  <c r="X7149" i="1"/>
  <c r="X7148" i="1"/>
  <c r="X7147" i="1"/>
  <c r="X7146" i="1"/>
  <c r="X7145" i="1"/>
  <c r="X7144" i="1"/>
  <c r="X7143" i="1"/>
  <c r="X7142" i="1"/>
  <c r="X7141" i="1"/>
  <c r="X7140" i="1"/>
  <c r="X7139" i="1"/>
  <c r="X7138" i="1"/>
  <c r="X7137" i="1"/>
  <c r="X7136" i="1"/>
  <c r="X7135" i="1"/>
  <c r="X7134" i="1"/>
  <c r="X7133" i="1"/>
  <c r="X7132" i="1"/>
  <c r="X7131" i="1"/>
  <c r="X7130" i="1"/>
  <c r="X7129" i="1"/>
  <c r="X7128" i="1"/>
  <c r="X7127" i="1"/>
  <c r="X7126" i="1"/>
  <c r="X7125" i="1"/>
  <c r="X7124" i="1"/>
  <c r="X7123" i="1"/>
  <c r="X7122" i="1"/>
  <c r="X7121" i="1"/>
  <c r="X7120" i="1"/>
  <c r="X7119" i="1"/>
  <c r="X7118" i="1"/>
  <c r="X7117" i="1"/>
  <c r="X7116" i="1"/>
  <c r="X7115" i="1"/>
  <c r="X7114" i="1"/>
  <c r="X7113" i="1"/>
  <c r="X7112" i="1"/>
  <c r="X7111" i="1"/>
  <c r="X7110" i="1"/>
  <c r="X7109" i="1"/>
  <c r="X7108" i="1"/>
  <c r="X7107" i="1"/>
  <c r="X7106" i="1"/>
  <c r="X7105" i="1"/>
  <c r="X7104" i="1"/>
  <c r="X7103" i="1"/>
  <c r="X7102" i="1"/>
  <c r="X7101" i="1"/>
  <c r="X7100" i="1"/>
  <c r="X7099" i="1"/>
  <c r="X7098" i="1"/>
  <c r="X7097" i="1"/>
  <c r="X7096" i="1"/>
  <c r="X7095" i="1"/>
  <c r="X7094" i="1"/>
  <c r="X7093" i="1"/>
  <c r="X7092" i="1"/>
  <c r="X7091" i="1"/>
  <c r="X7090" i="1"/>
  <c r="X7089" i="1"/>
  <c r="X7088" i="1"/>
  <c r="X7087" i="1"/>
  <c r="X7086" i="1"/>
  <c r="X7085" i="1"/>
  <c r="X7084" i="1"/>
  <c r="X7083" i="1"/>
  <c r="X7082" i="1"/>
  <c r="X7081" i="1"/>
  <c r="X7080" i="1"/>
  <c r="X7079" i="1"/>
  <c r="X7078" i="1"/>
  <c r="X7077" i="1"/>
  <c r="X7076" i="1"/>
  <c r="X7075" i="1"/>
  <c r="X7074" i="1"/>
  <c r="X7073" i="1"/>
  <c r="X7072" i="1"/>
  <c r="X7071" i="1"/>
  <c r="X7070" i="1"/>
  <c r="X7069" i="1"/>
  <c r="X7068" i="1"/>
  <c r="X7067" i="1"/>
  <c r="X7066" i="1"/>
  <c r="X7065" i="1"/>
  <c r="X7064" i="1"/>
  <c r="X7063" i="1"/>
  <c r="X7062" i="1"/>
  <c r="X7061" i="1"/>
  <c r="X7060" i="1"/>
  <c r="X7059" i="1"/>
  <c r="X7058" i="1"/>
  <c r="X7057" i="1"/>
  <c r="X7056" i="1"/>
  <c r="X7055" i="1"/>
  <c r="X7054" i="1"/>
  <c r="X7053" i="1"/>
  <c r="X7052" i="1"/>
  <c r="X7051" i="1"/>
  <c r="X7050" i="1"/>
  <c r="X7049" i="1"/>
  <c r="X7048" i="1"/>
  <c r="X7047" i="1"/>
  <c r="X7046" i="1"/>
  <c r="X7045" i="1"/>
  <c r="X7044" i="1"/>
  <c r="X7043" i="1"/>
  <c r="X7042" i="1"/>
  <c r="X7041" i="1"/>
  <c r="X7040" i="1"/>
  <c r="X7039" i="1"/>
  <c r="X7038" i="1"/>
  <c r="X7037" i="1"/>
  <c r="X7036" i="1"/>
  <c r="X7035" i="1"/>
  <c r="X7034" i="1"/>
  <c r="X7033" i="1"/>
  <c r="X7032" i="1"/>
  <c r="X7031" i="1"/>
  <c r="X7030" i="1"/>
  <c r="X7029" i="1"/>
  <c r="X7028" i="1"/>
  <c r="X7027" i="1"/>
  <c r="X7026" i="1"/>
  <c r="X7025" i="1"/>
  <c r="X7024" i="1"/>
  <c r="X7023" i="1"/>
  <c r="X7022" i="1"/>
  <c r="X7021" i="1"/>
  <c r="X7020" i="1"/>
  <c r="X7019" i="1"/>
  <c r="X7018" i="1"/>
  <c r="X7017" i="1"/>
  <c r="X7016" i="1"/>
  <c r="X7015" i="1"/>
  <c r="X7014" i="1"/>
  <c r="X7013" i="1"/>
  <c r="X7012" i="1"/>
  <c r="X7011" i="1"/>
  <c r="X7010" i="1"/>
  <c r="X7009" i="1"/>
  <c r="X7008" i="1"/>
  <c r="X7007" i="1"/>
  <c r="X7006" i="1"/>
  <c r="X7005" i="1"/>
  <c r="X7004" i="1"/>
  <c r="X7003" i="1"/>
  <c r="X7002" i="1"/>
  <c r="X7001" i="1"/>
  <c r="X7000" i="1"/>
  <c r="X6999" i="1"/>
  <c r="X6998" i="1"/>
  <c r="X6997" i="1"/>
  <c r="X6996" i="1"/>
  <c r="X6995" i="1"/>
  <c r="X6994" i="1"/>
  <c r="X6993" i="1"/>
  <c r="X6992" i="1"/>
  <c r="X6991" i="1"/>
  <c r="X6990" i="1"/>
  <c r="X6989" i="1"/>
  <c r="X6988" i="1"/>
  <c r="X6987" i="1"/>
  <c r="X6986" i="1"/>
  <c r="X6985" i="1"/>
  <c r="X6984" i="1"/>
  <c r="X6983" i="1"/>
  <c r="X6982" i="1"/>
  <c r="X6981" i="1"/>
  <c r="X6980" i="1"/>
  <c r="X6979" i="1"/>
  <c r="X6978" i="1"/>
  <c r="X6977" i="1"/>
  <c r="X6976" i="1"/>
  <c r="X6975" i="1"/>
  <c r="X6974" i="1"/>
  <c r="X6973" i="1"/>
  <c r="X6972" i="1"/>
  <c r="X6971" i="1"/>
  <c r="X6970" i="1"/>
  <c r="X6969" i="1"/>
  <c r="X6968" i="1"/>
  <c r="X6967" i="1"/>
  <c r="X6966" i="1"/>
  <c r="X6965" i="1"/>
  <c r="X6964" i="1"/>
  <c r="X6963" i="1"/>
  <c r="X6962" i="1"/>
  <c r="X6961" i="1"/>
  <c r="X6960" i="1"/>
  <c r="X6959" i="1"/>
  <c r="X6958" i="1"/>
  <c r="X6957" i="1"/>
  <c r="X6956" i="1"/>
  <c r="X6955" i="1"/>
  <c r="X6954" i="1"/>
  <c r="X6953" i="1"/>
  <c r="X6952" i="1"/>
  <c r="X6951" i="1"/>
  <c r="X6950" i="1"/>
  <c r="X6949" i="1"/>
  <c r="X6948" i="1"/>
  <c r="X6947" i="1"/>
  <c r="X6946" i="1"/>
  <c r="X6945" i="1"/>
  <c r="X6944" i="1"/>
  <c r="X6943" i="1"/>
  <c r="X6942" i="1"/>
  <c r="X6941" i="1"/>
  <c r="X6940" i="1"/>
  <c r="X6939" i="1"/>
  <c r="X6938" i="1"/>
  <c r="X6937" i="1"/>
  <c r="X6936" i="1"/>
  <c r="X6935" i="1"/>
  <c r="X6934" i="1"/>
  <c r="X6933" i="1"/>
  <c r="X6932" i="1"/>
  <c r="X6931" i="1"/>
  <c r="X6930" i="1"/>
  <c r="X6929" i="1"/>
  <c r="X6928" i="1"/>
  <c r="X6927" i="1"/>
  <c r="X6926" i="1"/>
  <c r="X6925" i="1"/>
  <c r="X6924" i="1"/>
  <c r="X6923" i="1"/>
  <c r="X6922" i="1"/>
  <c r="X6921" i="1"/>
  <c r="X6920" i="1"/>
  <c r="X6919" i="1"/>
  <c r="X6918" i="1"/>
  <c r="X6917" i="1"/>
  <c r="X6916" i="1"/>
  <c r="X6915" i="1"/>
  <c r="X6914" i="1"/>
  <c r="X6913" i="1"/>
  <c r="X6912" i="1"/>
  <c r="X6911" i="1"/>
  <c r="X6910" i="1"/>
  <c r="X6909" i="1"/>
  <c r="X6908" i="1"/>
  <c r="X6907" i="1"/>
  <c r="X6906" i="1"/>
  <c r="X6905" i="1"/>
  <c r="X6904" i="1"/>
  <c r="X6903" i="1"/>
  <c r="X6902" i="1"/>
  <c r="X6901" i="1"/>
  <c r="X6900" i="1"/>
  <c r="X6899"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9" i="1"/>
  <c r="X6838" i="1"/>
  <c r="X6837" i="1"/>
  <c r="X6836" i="1"/>
  <c r="X6835" i="1"/>
  <c r="X6834" i="1"/>
  <c r="X6833" i="1"/>
  <c r="X6832" i="1"/>
  <c r="X6831" i="1"/>
  <c r="X6830" i="1"/>
  <c r="X6829" i="1"/>
  <c r="X6828" i="1"/>
  <c r="X6827" i="1"/>
  <c r="X6826" i="1"/>
  <c r="X6825" i="1"/>
  <c r="X6824" i="1"/>
  <c r="X6823" i="1"/>
  <c r="X6822" i="1"/>
  <c r="X6821" i="1"/>
  <c r="X6820" i="1"/>
  <c r="X6819" i="1"/>
  <c r="X6818" i="1"/>
  <c r="X6817" i="1"/>
  <c r="X6816" i="1"/>
  <c r="X6815" i="1"/>
  <c r="X6814"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4" i="1"/>
  <c r="X6753" i="1"/>
  <c r="X6752" i="1"/>
  <c r="X6751" i="1"/>
  <c r="X6750" i="1"/>
  <c r="X6749" i="1"/>
  <c r="X6748" i="1"/>
  <c r="X6747" i="1"/>
  <c r="X6746" i="1"/>
  <c r="X6745" i="1"/>
  <c r="X6744" i="1"/>
  <c r="X6743" i="1"/>
  <c r="X6742" i="1"/>
  <c r="X6741" i="1"/>
  <c r="X6740" i="1"/>
  <c r="X6739" i="1"/>
  <c r="X6738" i="1"/>
  <c r="X6737" i="1"/>
  <c r="X6736" i="1"/>
  <c r="X6735" i="1"/>
  <c r="X6734" i="1"/>
  <c r="X6733" i="1"/>
  <c r="X6732" i="1"/>
  <c r="X6731" i="1"/>
  <c r="X6730" i="1"/>
  <c r="X6729" i="1"/>
  <c r="X6728" i="1"/>
  <c r="X6727" i="1"/>
  <c r="X6726" i="1"/>
  <c r="X6725" i="1"/>
  <c r="X6724" i="1"/>
  <c r="X6723" i="1"/>
  <c r="X6722" i="1"/>
  <c r="X6721" i="1"/>
  <c r="X6720" i="1"/>
  <c r="X6719" i="1"/>
  <c r="X6718" i="1"/>
  <c r="X6717" i="1"/>
  <c r="X6716" i="1"/>
  <c r="X6715" i="1"/>
  <c r="X6714" i="1"/>
  <c r="X6713" i="1"/>
  <c r="X6712" i="1"/>
  <c r="X6711" i="1"/>
  <c r="X6710" i="1"/>
  <c r="X6709" i="1"/>
  <c r="X6708" i="1"/>
  <c r="X6707" i="1"/>
  <c r="X6706" i="1"/>
  <c r="X6705" i="1"/>
  <c r="X6704" i="1"/>
  <c r="X6703" i="1"/>
  <c r="X6702" i="1"/>
  <c r="X6701" i="1"/>
  <c r="X6700" i="1"/>
  <c r="X6699" i="1"/>
  <c r="X6698" i="1"/>
  <c r="X6697" i="1"/>
  <c r="X6696" i="1"/>
  <c r="X6695" i="1"/>
  <c r="X6694" i="1"/>
  <c r="X6693" i="1"/>
  <c r="X6692" i="1"/>
  <c r="X6691" i="1"/>
  <c r="X6690" i="1"/>
  <c r="X6689" i="1"/>
  <c r="X6688" i="1"/>
  <c r="X6687" i="1"/>
  <c r="X6686" i="1"/>
  <c r="X6685" i="1"/>
  <c r="X6684" i="1"/>
  <c r="X6683" i="1"/>
  <c r="X6682" i="1"/>
  <c r="X6681" i="1"/>
  <c r="X6680" i="1"/>
  <c r="X6679" i="1"/>
  <c r="X6678" i="1"/>
  <c r="X6677" i="1"/>
  <c r="X6676" i="1"/>
  <c r="X6675" i="1"/>
  <c r="X6674" i="1"/>
  <c r="X6673" i="1"/>
  <c r="X6672" i="1"/>
  <c r="X6671" i="1"/>
  <c r="X6670" i="1"/>
  <c r="X6669" i="1"/>
  <c r="X6668" i="1"/>
  <c r="X6667" i="1"/>
  <c r="X6666" i="1"/>
  <c r="X6665" i="1"/>
  <c r="X6664" i="1"/>
  <c r="X6663" i="1"/>
  <c r="X6662" i="1"/>
  <c r="X6661" i="1"/>
  <c r="X6660" i="1"/>
  <c r="X6659" i="1"/>
  <c r="X6658" i="1"/>
  <c r="X6657" i="1"/>
  <c r="X6656" i="1"/>
  <c r="X6655" i="1"/>
  <c r="X6654"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9" i="1"/>
  <c r="X6628" i="1"/>
  <c r="X6627" i="1"/>
  <c r="X6626" i="1"/>
  <c r="X6625" i="1"/>
  <c r="X6624" i="1"/>
  <c r="X6623" i="1"/>
  <c r="X6622" i="1"/>
  <c r="X6621" i="1"/>
  <c r="X6620" i="1"/>
  <c r="X6619" i="1"/>
  <c r="X6618" i="1"/>
  <c r="X6617" i="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4" i="1"/>
  <c r="X6203" i="1"/>
  <c r="X6202" i="1"/>
  <c r="X6201" i="1"/>
  <c r="X6200" i="1"/>
  <c r="X6199" i="1"/>
  <c r="X6198" i="1"/>
  <c r="X6197" i="1"/>
  <c r="X6196" i="1"/>
  <c r="X6195" i="1"/>
  <c r="X6194" i="1"/>
  <c r="X6193" i="1"/>
  <c r="X6192" i="1"/>
  <c r="X6191" i="1"/>
  <c r="X6190" i="1"/>
  <c r="X6189" i="1"/>
  <c r="X6188" i="1"/>
  <c r="X6187" i="1"/>
  <c r="X6186" i="1"/>
  <c r="X6185" i="1"/>
  <c r="X6184" i="1"/>
  <c r="X6183" i="1"/>
  <c r="X6182" i="1"/>
  <c r="X6181" i="1"/>
  <c r="X6180" i="1"/>
  <c r="X6179" i="1"/>
  <c r="X6178" i="1"/>
  <c r="X6177" i="1"/>
  <c r="X6176" i="1"/>
  <c r="X6175" i="1"/>
  <c r="X6174" i="1"/>
  <c r="X6173" i="1"/>
  <c r="X6172" i="1"/>
  <c r="X6171" i="1"/>
  <c r="X6170" i="1"/>
  <c r="X6169" i="1"/>
  <c r="X6168" i="1"/>
  <c r="X6167" i="1"/>
  <c r="X6166" i="1"/>
  <c r="X6165" i="1"/>
  <c r="X6164" i="1"/>
  <c r="X6163" i="1"/>
  <c r="X6162" i="1"/>
  <c r="X6161" i="1"/>
  <c r="X6160" i="1"/>
  <c r="X6159" i="1"/>
  <c r="X6158" i="1"/>
  <c r="X6157" i="1"/>
  <c r="X6156" i="1"/>
  <c r="X6155" i="1"/>
  <c r="X6154" i="1"/>
  <c r="X6153" i="1"/>
  <c r="X6152" i="1"/>
  <c r="X6151" i="1"/>
  <c r="X6150" i="1"/>
  <c r="X6149" i="1"/>
  <c r="X6148" i="1"/>
  <c r="X6147" i="1"/>
  <c r="X6146" i="1"/>
  <c r="X6145" i="1"/>
  <c r="X6144" i="1"/>
  <c r="X6143" i="1"/>
  <c r="X6142" i="1"/>
  <c r="X6141" i="1"/>
  <c r="X6140" i="1"/>
  <c r="X6139" i="1"/>
  <c r="X6138" i="1"/>
  <c r="X6137" i="1"/>
  <c r="X6136" i="1"/>
  <c r="X6135" i="1"/>
  <c r="X6134" i="1"/>
  <c r="X6133" i="1"/>
  <c r="X6132" i="1"/>
  <c r="X6131" i="1"/>
  <c r="X6130" i="1"/>
  <c r="X6129" i="1"/>
  <c r="X6128" i="1"/>
  <c r="X6127" i="1"/>
  <c r="X6126" i="1"/>
  <c r="X6125" i="1"/>
  <c r="X6124" i="1"/>
  <c r="X6123" i="1"/>
  <c r="X6122" i="1"/>
  <c r="X6121" i="1"/>
  <c r="X6120" i="1"/>
  <c r="X6119" i="1"/>
  <c r="X6118" i="1"/>
  <c r="X6117" i="1"/>
  <c r="X6116" i="1"/>
  <c r="X6115" i="1"/>
  <c r="X6114" i="1"/>
  <c r="X6113" i="1"/>
  <c r="X6112" i="1"/>
  <c r="X6111" i="1"/>
  <c r="X6110" i="1"/>
  <c r="X6109" i="1"/>
  <c r="X6108" i="1"/>
  <c r="X6107" i="1"/>
  <c r="X6106" i="1"/>
  <c r="X6105" i="1"/>
  <c r="X6104" i="1"/>
  <c r="X6103" i="1"/>
  <c r="X6102" i="1"/>
  <c r="X6101" i="1"/>
  <c r="X6100" i="1"/>
  <c r="X6099" i="1"/>
  <c r="X6098" i="1"/>
  <c r="X6097" i="1"/>
  <c r="X6096" i="1"/>
  <c r="X6095" i="1"/>
  <c r="X6094" i="1"/>
  <c r="X6093" i="1"/>
  <c r="X6092" i="1"/>
  <c r="X6091" i="1"/>
  <c r="X6090" i="1"/>
  <c r="X6089" i="1"/>
  <c r="X6088" i="1"/>
  <c r="X6087" i="1"/>
  <c r="X6086" i="1"/>
  <c r="X6085" i="1"/>
  <c r="X6084" i="1"/>
  <c r="X6083" i="1"/>
  <c r="X6082" i="1"/>
  <c r="X6081" i="1"/>
  <c r="X6080" i="1"/>
  <c r="X6079" i="1"/>
  <c r="X6078" i="1"/>
  <c r="X6077" i="1"/>
  <c r="X6076" i="1"/>
  <c r="X6075" i="1"/>
  <c r="X6074" i="1"/>
  <c r="X6073" i="1"/>
  <c r="X6072" i="1"/>
  <c r="X6071" i="1"/>
  <c r="X6070" i="1"/>
  <c r="X6069" i="1"/>
  <c r="X6068" i="1"/>
  <c r="X6067" i="1"/>
  <c r="X6066" i="1"/>
  <c r="X6065" i="1"/>
  <c r="X6064" i="1"/>
  <c r="X6063" i="1"/>
  <c r="X6062" i="1"/>
  <c r="X6061" i="1"/>
  <c r="X6060" i="1"/>
  <c r="X6059" i="1"/>
  <c r="X6058" i="1"/>
  <c r="X6057" i="1"/>
  <c r="X6056" i="1"/>
  <c r="X6055" i="1"/>
  <c r="X6054" i="1"/>
  <c r="X6053" i="1"/>
  <c r="X6052" i="1"/>
  <c r="X6051" i="1"/>
  <c r="X6050" i="1"/>
  <c r="X6049" i="1"/>
  <c r="X6048" i="1"/>
  <c r="X6047" i="1"/>
  <c r="X6046" i="1"/>
  <c r="X6045" i="1"/>
  <c r="X6044" i="1"/>
  <c r="X6043" i="1"/>
  <c r="X6042" i="1"/>
  <c r="X6041" i="1"/>
  <c r="X6040" i="1"/>
  <c r="X6039" i="1"/>
  <c r="X6038" i="1"/>
  <c r="X6037" i="1"/>
  <c r="X6036" i="1"/>
  <c r="X6035" i="1"/>
  <c r="X6034" i="1"/>
  <c r="X6033" i="1"/>
  <c r="X6032" i="1"/>
  <c r="X6031" i="1"/>
  <c r="X6030" i="1"/>
  <c r="X6029" i="1"/>
  <c r="X6028" i="1"/>
  <c r="X6027" i="1"/>
  <c r="X6026" i="1"/>
  <c r="X6025" i="1"/>
  <c r="X6024" i="1"/>
  <c r="X6023" i="1"/>
  <c r="X6022" i="1"/>
  <c r="X6021" i="1"/>
  <c r="X6020" i="1"/>
  <c r="X6019" i="1"/>
  <c r="X6018" i="1"/>
  <c r="X6017" i="1"/>
  <c r="X6016" i="1"/>
  <c r="X6015" i="1"/>
  <c r="X6014" i="1"/>
  <c r="X6013" i="1"/>
  <c r="X6012" i="1"/>
  <c r="X6011" i="1"/>
  <c r="X6010" i="1"/>
  <c r="X6009" i="1"/>
  <c r="X6008" i="1"/>
  <c r="X6007" i="1"/>
  <c r="X6006" i="1"/>
  <c r="X6005" i="1"/>
  <c r="X6004" i="1"/>
  <c r="X6003" i="1"/>
  <c r="X6002" i="1"/>
  <c r="X6001" i="1"/>
  <c r="X6000" i="1"/>
  <c r="X5999" i="1"/>
  <c r="X5998" i="1"/>
  <c r="X5997" i="1"/>
  <c r="X5996" i="1"/>
  <c r="X5995" i="1"/>
  <c r="X5994" i="1"/>
  <c r="X5993" i="1"/>
  <c r="X5992" i="1"/>
  <c r="X5991" i="1"/>
  <c r="X5990" i="1"/>
  <c r="X5989" i="1"/>
  <c r="X5988" i="1"/>
  <c r="X5987" i="1"/>
  <c r="X5986" i="1"/>
  <c r="X5985" i="1"/>
  <c r="X5984" i="1"/>
  <c r="X5983" i="1"/>
  <c r="X5982" i="1"/>
  <c r="X5981" i="1"/>
  <c r="X5980" i="1"/>
  <c r="X5979" i="1"/>
  <c r="X5978" i="1"/>
  <c r="X5977" i="1"/>
  <c r="X5976" i="1"/>
  <c r="X5975" i="1"/>
  <c r="X5974" i="1"/>
  <c r="X5973" i="1"/>
  <c r="X5972" i="1"/>
  <c r="X5971" i="1"/>
  <c r="X5970" i="1"/>
  <c r="X5969" i="1"/>
  <c r="X5968" i="1"/>
  <c r="X5967" i="1"/>
  <c r="X5966" i="1"/>
  <c r="X5965" i="1"/>
  <c r="X5964" i="1"/>
  <c r="X5963" i="1"/>
  <c r="X5962" i="1"/>
  <c r="X5961" i="1"/>
  <c r="X5960" i="1"/>
  <c r="X5959" i="1"/>
  <c r="X5958" i="1"/>
  <c r="X5957" i="1"/>
  <c r="X5956" i="1"/>
  <c r="X5955" i="1"/>
  <c r="X5954" i="1"/>
  <c r="X5953" i="1"/>
  <c r="X5952" i="1"/>
  <c r="X5951" i="1"/>
  <c r="X5950" i="1"/>
  <c r="X5949" i="1"/>
  <c r="X5948" i="1"/>
  <c r="X5947" i="1"/>
  <c r="X5946" i="1"/>
  <c r="X5945" i="1"/>
  <c r="X5944" i="1"/>
  <c r="X5943" i="1"/>
  <c r="X5942" i="1"/>
  <c r="X5941" i="1"/>
  <c r="X5940" i="1"/>
  <c r="X5939" i="1"/>
  <c r="X5938" i="1"/>
  <c r="X5937" i="1"/>
  <c r="X5936" i="1"/>
  <c r="X5935" i="1"/>
  <c r="X5934" i="1"/>
  <c r="X5933" i="1"/>
  <c r="X5932" i="1"/>
  <c r="X5931" i="1"/>
  <c r="X5930" i="1"/>
  <c r="X5929" i="1"/>
  <c r="X5928" i="1"/>
  <c r="X5927" i="1"/>
  <c r="X5926" i="1"/>
  <c r="X5925" i="1"/>
  <c r="X5924" i="1"/>
  <c r="X5923" i="1"/>
  <c r="X5922" i="1"/>
  <c r="X5921" i="1"/>
  <c r="X5920" i="1"/>
  <c r="X5919" i="1"/>
  <c r="X5918" i="1"/>
  <c r="X5917" i="1"/>
  <c r="X5916" i="1"/>
  <c r="X5915" i="1"/>
  <c r="X5914" i="1"/>
  <c r="X5913" i="1"/>
  <c r="X5912" i="1"/>
  <c r="X5911" i="1"/>
  <c r="X5910" i="1"/>
  <c r="X5909" i="1"/>
  <c r="X5908" i="1"/>
  <c r="X5907" i="1"/>
  <c r="X5906" i="1"/>
  <c r="X5905" i="1"/>
  <c r="X5904" i="1"/>
  <c r="X5903" i="1"/>
  <c r="X5902" i="1"/>
  <c r="X5901" i="1"/>
  <c r="X5900" i="1"/>
  <c r="X5899" i="1"/>
  <c r="X5898" i="1"/>
  <c r="X5897" i="1"/>
  <c r="X5896" i="1"/>
  <c r="X5895" i="1"/>
  <c r="X5894" i="1"/>
  <c r="X5893" i="1"/>
  <c r="X5892" i="1"/>
  <c r="X5891" i="1"/>
  <c r="X5890" i="1"/>
  <c r="X5889" i="1"/>
  <c r="X5888" i="1"/>
  <c r="X5887" i="1"/>
  <c r="X5886" i="1"/>
  <c r="X5885" i="1"/>
  <c r="X5884" i="1"/>
  <c r="X5883" i="1"/>
  <c r="X5882" i="1"/>
  <c r="X5881" i="1"/>
  <c r="X5880" i="1"/>
  <c r="X5879" i="1"/>
  <c r="X5878" i="1"/>
  <c r="X5877" i="1"/>
  <c r="X5876" i="1"/>
  <c r="X5875" i="1"/>
  <c r="X5874" i="1"/>
  <c r="X5873" i="1"/>
  <c r="X5872" i="1"/>
  <c r="X5871" i="1"/>
  <c r="X5870" i="1"/>
  <c r="X5869" i="1"/>
  <c r="X5868" i="1"/>
  <c r="X5867" i="1"/>
  <c r="X5866" i="1"/>
  <c r="X5865" i="1"/>
  <c r="X5864" i="1"/>
  <c r="X5863" i="1"/>
  <c r="X5862" i="1"/>
  <c r="X5861" i="1"/>
  <c r="X5860" i="1"/>
  <c r="X5859" i="1"/>
  <c r="X5858" i="1"/>
  <c r="X5857" i="1"/>
  <c r="X5856" i="1"/>
  <c r="X5855" i="1"/>
  <c r="X5854" i="1"/>
  <c r="X5853" i="1"/>
  <c r="X5852" i="1"/>
  <c r="X5851" i="1"/>
  <c r="X5850" i="1"/>
  <c r="X5849" i="1"/>
  <c r="X5848" i="1"/>
  <c r="X5847" i="1"/>
  <c r="X5846" i="1"/>
  <c r="X5845" i="1"/>
  <c r="X5844" i="1"/>
  <c r="X5843" i="1"/>
  <c r="X5842" i="1"/>
  <c r="X5841" i="1"/>
  <c r="X5840" i="1"/>
  <c r="X5839" i="1"/>
  <c r="X5838" i="1"/>
  <c r="X5837" i="1"/>
  <c r="X5836" i="1"/>
  <c r="X5835" i="1"/>
  <c r="X5834" i="1"/>
  <c r="X5833" i="1"/>
  <c r="X5832" i="1"/>
  <c r="X5831" i="1"/>
  <c r="X5830" i="1"/>
  <c r="X5829" i="1"/>
  <c r="X5828" i="1"/>
  <c r="X5827" i="1"/>
  <c r="X5826" i="1"/>
  <c r="X5825" i="1"/>
  <c r="X5824" i="1"/>
  <c r="X5823" i="1"/>
  <c r="X5822" i="1"/>
  <c r="X5821" i="1"/>
  <c r="X5820" i="1"/>
  <c r="X5819" i="1"/>
  <c r="X5818" i="1"/>
  <c r="X5817" i="1"/>
  <c r="X5816" i="1"/>
  <c r="X5815" i="1"/>
  <c r="X5814" i="1"/>
  <c r="X5813" i="1"/>
  <c r="X5812" i="1"/>
  <c r="X5811" i="1"/>
  <c r="X5810" i="1"/>
  <c r="X5809" i="1"/>
  <c r="X5808" i="1"/>
  <c r="X5807" i="1"/>
  <c r="X5806" i="1"/>
  <c r="X5805" i="1"/>
  <c r="X5804" i="1"/>
  <c r="X5803" i="1"/>
  <c r="X5802" i="1"/>
  <c r="X5801" i="1"/>
  <c r="X5800" i="1"/>
  <c r="X5799" i="1"/>
  <c r="X5798" i="1"/>
  <c r="X5797" i="1"/>
  <c r="X5796" i="1"/>
  <c r="X5795" i="1"/>
  <c r="X5794" i="1"/>
  <c r="X5793" i="1"/>
  <c r="X5792" i="1"/>
  <c r="X5791" i="1"/>
  <c r="X5790" i="1"/>
  <c r="X5789" i="1"/>
  <c r="X5788" i="1"/>
  <c r="X5787" i="1"/>
  <c r="X5786" i="1"/>
  <c r="X5785" i="1"/>
  <c r="X5784" i="1"/>
  <c r="X5783" i="1"/>
  <c r="X5782" i="1"/>
  <c r="X5781" i="1"/>
  <c r="X5780" i="1"/>
  <c r="X5779" i="1"/>
  <c r="X5778" i="1"/>
  <c r="X5777" i="1"/>
  <c r="X5776" i="1"/>
  <c r="X5775" i="1"/>
  <c r="X5774" i="1"/>
  <c r="X5773" i="1"/>
  <c r="X5772" i="1"/>
  <c r="X5771" i="1"/>
  <c r="X5770" i="1"/>
  <c r="X5769" i="1"/>
  <c r="X5768" i="1"/>
  <c r="X5767" i="1"/>
  <c r="X5766" i="1"/>
  <c r="X5765" i="1"/>
  <c r="X5764" i="1"/>
  <c r="X5763" i="1"/>
  <c r="X5762" i="1"/>
  <c r="X5761" i="1"/>
  <c r="X5760" i="1"/>
  <c r="X5759" i="1"/>
  <c r="X5758" i="1"/>
  <c r="X5757" i="1"/>
  <c r="X5756" i="1"/>
  <c r="X5755" i="1"/>
  <c r="X5754" i="1"/>
  <c r="X5753" i="1"/>
  <c r="X5752" i="1"/>
  <c r="X5751" i="1"/>
  <c r="X5750" i="1"/>
  <c r="X5749" i="1"/>
  <c r="X5748" i="1"/>
  <c r="X5747" i="1"/>
  <c r="X5746" i="1"/>
  <c r="X5745" i="1"/>
  <c r="X5744" i="1"/>
  <c r="X5743" i="1"/>
  <c r="X5742" i="1"/>
  <c r="X5741" i="1"/>
  <c r="X5740" i="1"/>
  <c r="X5739" i="1"/>
  <c r="X5738" i="1"/>
  <c r="X5737" i="1"/>
  <c r="X5736" i="1"/>
  <c r="X5735" i="1"/>
  <c r="X5734" i="1"/>
  <c r="X5733" i="1"/>
  <c r="X5732" i="1"/>
  <c r="X5731" i="1"/>
  <c r="X5730" i="1"/>
  <c r="X5729" i="1"/>
  <c r="X5728" i="1"/>
  <c r="X5727" i="1"/>
  <c r="X5726" i="1"/>
  <c r="X5725" i="1"/>
  <c r="X5724" i="1"/>
  <c r="X5723" i="1"/>
  <c r="X5722" i="1"/>
  <c r="X5721" i="1"/>
  <c r="X5720" i="1"/>
  <c r="X5719" i="1"/>
  <c r="X5718" i="1"/>
  <c r="X5717" i="1"/>
  <c r="X5716" i="1"/>
  <c r="X5715" i="1"/>
  <c r="X5714" i="1"/>
  <c r="X5713" i="1"/>
  <c r="X5712" i="1"/>
  <c r="X5711" i="1"/>
  <c r="X5710" i="1"/>
  <c r="X5709" i="1"/>
  <c r="X5708" i="1"/>
  <c r="X5707" i="1"/>
  <c r="X5706" i="1"/>
  <c r="X5705" i="1"/>
  <c r="X5704" i="1"/>
  <c r="X5703" i="1"/>
  <c r="X5702" i="1"/>
  <c r="X5701" i="1"/>
  <c r="X5700" i="1"/>
  <c r="X5699" i="1"/>
  <c r="X5698" i="1"/>
  <c r="X5697" i="1"/>
  <c r="X5696" i="1"/>
  <c r="X5695" i="1"/>
  <c r="X5694" i="1"/>
  <c r="X5693" i="1"/>
  <c r="X5692" i="1"/>
  <c r="X5691" i="1"/>
  <c r="X5690" i="1"/>
  <c r="X5689" i="1"/>
  <c r="X5688" i="1"/>
  <c r="X5687" i="1"/>
  <c r="X5686" i="1"/>
  <c r="X5685" i="1"/>
  <c r="X5684" i="1"/>
  <c r="X5683" i="1"/>
  <c r="X5682" i="1"/>
  <c r="X5681" i="1"/>
  <c r="X5680" i="1"/>
  <c r="X5679" i="1"/>
  <c r="X5678" i="1"/>
  <c r="X5677" i="1"/>
  <c r="X5676" i="1"/>
  <c r="X5675" i="1"/>
  <c r="X5674" i="1"/>
  <c r="X5673" i="1"/>
  <c r="X5672" i="1"/>
  <c r="X5671" i="1"/>
  <c r="X5670" i="1"/>
  <c r="X5669" i="1"/>
  <c r="X5668" i="1"/>
  <c r="X5667" i="1"/>
  <c r="X5666" i="1"/>
  <c r="X5665" i="1"/>
  <c r="X5664" i="1"/>
  <c r="X5663" i="1"/>
  <c r="X5662" i="1"/>
  <c r="X5661" i="1"/>
  <c r="X5660" i="1"/>
  <c r="X5659" i="1"/>
  <c r="X5658" i="1"/>
  <c r="X5657" i="1"/>
  <c r="X5656" i="1"/>
  <c r="X5655" i="1"/>
  <c r="X5654" i="1"/>
  <c r="X5653" i="1"/>
  <c r="X5652" i="1"/>
  <c r="X5651" i="1"/>
  <c r="X5650" i="1"/>
  <c r="X5649" i="1"/>
  <c r="X5648" i="1"/>
  <c r="X5647" i="1"/>
  <c r="X5646" i="1"/>
  <c r="X5645" i="1"/>
  <c r="X5644" i="1"/>
  <c r="X5643" i="1"/>
  <c r="X5642" i="1"/>
  <c r="X5641" i="1"/>
  <c r="X5640" i="1"/>
  <c r="X5639" i="1"/>
  <c r="X5638" i="1"/>
  <c r="X5637" i="1"/>
  <c r="X5636" i="1"/>
  <c r="X5635" i="1"/>
  <c r="X5634" i="1"/>
  <c r="X5633" i="1"/>
  <c r="X5632" i="1"/>
  <c r="X5631" i="1"/>
  <c r="X5630" i="1"/>
  <c r="X5629" i="1"/>
  <c r="X5628" i="1"/>
  <c r="X5627" i="1"/>
  <c r="X5626" i="1"/>
  <c r="X5625" i="1"/>
  <c r="X5624" i="1"/>
  <c r="X5623" i="1"/>
  <c r="X5622" i="1"/>
  <c r="X5621" i="1"/>
  <c r="X5620" i="1"/>
  <c r="X5619" i="1"/>
  <c r="X5618" i="1"/>
  <c r="X5617" i="1"/>
  <c r="X5616" i="1"/>
  <c r="X5615" i="1"/>
  <c r="X5614" i="1"/>
  <c r="X5613" i="1"/>
  <c r="X5612" i="1"/>
  <c r="X5611" i="1"/>
  <c r="X5610" i="1"/>
  <c r="X5609" i="1"/>
  <c r="X5608" i="1"/>
  <c r="X5607" i="1"/>
  <c r="X5606" i="1"/>
  <c r="X5605" i="1"/>
  <c r="X5604" i="1"/>
  <c r="X5603" i="1"/>
  <c r="X5602" i="1"/>
  <c r="X5601" i="1"/>
  <c r="X5600" i="1"/>
  <c r="X5599" i="1"/>
  <c r="X5598" i="1"/>
  <c r="X5597" i="1"/>
  <c r="X5596" i="1"/>
  <c r="X5595" i="1"/>
  <c r="X5594" i="1"/>
  <c r="X5593" i="1"/>
  <c r="X5592" i="1"/>
  <c r="X5591" i="1"/>
  <c r="X5590" i="1"/>
  <c r="X5589" i="1"/>
  <c r="X5588" i="1"/>
  <c r="X5587" i="1"/>
  <c r="X5586" i="1"/>
  <c r="X5585" i="1"/>
  <c r="X5584" i="1"/>
  <c r="X5583" i="1"/>
  <c r="X5582" i="1"/>
  <c r="X5581" i="1"/>
  <c r="X5580" i="1"/>
  <c r="X5579" i="1"/>
  <c r="X5578" i="1"/>
  <c r="X5577" i="1"/>
  <c r="X5576" i="1"/>
  <c r="X5575" i="1"/>
  <c r="X5574" i="1"/>
  <c r="X5573" i="1"/>
  <c r="X5572" i="1"/>
  <c r="X5571" i="1"/>
  <c r="X5570" i="1"/>
  <c r="X5569" i="1"/>
  <c r="X5568" i="1"/>
  <c r="X5567" i="1"/>
  <c r="X5566" i="1"/>
  <c r="X5565" i="1"/>
  <c r="X5564" i="1"/>
  <c r="X5563" i="1"/>
  <c r="X5562" i="1"/>
  <c r="X5561" i="1"/>
  <c r="X5560" i="1"/>
  <c r="X5559" i="1"/>
  <c r="X5558" i="1"/>
  <c r="X5557" i="1"/>
  <c r="X5556" i="1"/>
  <c r="X5555" i="1"/>
  <c r="X5554" i="1"/>
  <c r="X5553" i="1"/>
  <c r="X5552" i="1"/>
  <c r="X5551" i="1"/>
  <c r="X5550" i="1"/>
  <c r="X5549" i="1"/>
  <c r="X5548" i="1"/>
  <c r="X5547" i="1"/>
  <c r="X5546" i="1"/>
  <c r="X5545" i="1"/>
  <c r="X5544" i="1"/>
  <c r="X5543" i="1"/>
  <c r="X5542" i="1"/>
  <c r="X5541" i="1"/>
  <c r="X5540" i="1"/>
  <c r="X5539" i="1"/>
  <c r="X5538" i="1"/>
  <c r="X5537" i="1"/>
  <c r="X5536" i="1"/>
  <c r="X5535" i="1"/>
  <c r="X5534" i="1"/>
  <c r="X5533" i="1"/>
  <c r="X5532" i="1"/>
  <c r="X5531" i="1"/>
  <c r="X5530" i="1"/>
  <c r="X5529" i="1"/>
  <c r="X5528" i="1"/>
  <c r="X5527" i="1"/>
  <c r="X5526" i="1"/>
  <c r="X5525" i="1"/>
  <c r="X5524" i="1"/>
  <c r="X5523" i="1"/>
  <c r="X5522" i="1"/>
  <c r="X5521" i="1"/>
  <c r="X5520" i="1"/>
  <c r="X5519" i="1"/>
  <c r="X5518" i="1"/>
  <c r="X5517" i="1"/>
  <c r="X5516" i="1"/>
  <c r="X5515" i="1"/>
  <c r="X5514" i="1"/>
  <c r="X5513" i="1"/>
  <c r="X5512" i="1"/>
  <c r="X5511" i="1"/>
  <c r="X5510" i="1"/>
  <c r="X5509" i="1"/>
  <c r="X5508" i="1"/>
  <c r="X5507" i="1"/>
  <c r="X5506" i="1"/>
  <c r="X5505" i="1"/>
  <c r="X5504" i="1"/>
  <c r="X5503" i="1"/>
  <c r="X5502" i="1"/>
  <c r="X5501" i="1"/>
  <c r="X5500" i="1"/>
  <c r="X5499" i="1"/>
  <c r="X5498" i="1"/>
  <c r="X5497" i="1"/>
  <c r="X5496" i="1"/>
  <c r="X5495" i="1"/>
  <c r="X5494" i="1"/>
  <c r="X5493" i="1"/>
  <c r="X5492" i="1"/>
  <c r="X5491" i="1"/>
  <c r="X5490" i="1"/>
  <c r="X5489" i="1"/>
  <c r="X5488" i="1"/>
  <c r="X5487" i="1"/>
  <c r="X5486" i="1"/>
  <c r="X5485" i="1"/>
  <c r="X5484" i="1"/>
  <c r="X5483" i="1"/>
  <c r="X5482" i="1"/>
  <c r="X5481" i="1"/>
  <c r="X5480" i="1"/>
  <c r="X5479" i="1"/>
  <c r="X5478" i="1"/>
  <c r="X5477" i="1"/>
  <c r="X5476" i="1"/>
  <c r="X5475" i="1"/>
  <c r="X5474" i="1"/>
  <c r="X5473" i="1"/>
  <c r="X5472" i="1"/>
  <c r="X5471" i="1"/>
  <c r="X5470" i="1"/>
  <c r="X5469" i="1"/>
  <c r="X5468" i="1"/>
  <c r="X5467" i="1"/>
  <c r="X5466" i="1"/>
  <c r="X5465" i="1"/>
  <c r="X5464" i="1"/>
  <c r="X5463" i="1"/>
  <c r="X5462" i="1"/>
  <c r="X5461" i="1"/>
  <c r="X5460" i="1"/>
  <c r="X5459" i="1"/>
  <c r="X5458" i="1"/>
  <c r="X5457" i="1"/>
  <c r="X5456" i="1"/>
  <c r="X5455" i="1"/>
  <c r="X5454" i="1"/>
  <c r="X5453" i="1"/>
  <c r="X5452" i="1"/>
  <c r="X5451" i="1"/>
  <c r="X5450" i="1"/>
  <c r="X5449" i="1"/>
  <c r="X5448" i="1"/>
  <c r="X5447" i="1"/>
  <c r="X5446" i="1"/>
  <c r="X5445" i="1"/>
  <c r="X5444" i="1"/>
  <c r="X5443" i="1"/>
  <c r="X5442" i="1"/>
  <c r="X5441" i="1"/>
  <c r="X5440" i="1"/>
  <c r="X5439" i="1"/>
  <c r="X5438" i="1"/>
  <c r="X5437" i="1"/>
  <c r="X5436" i="1"/>
  <c r="X5435" i="1"/>
  <c r="X5434" i="1"/>
  <c r="X5433" i="1"/>
  <c r="X5432" i="1"/>
  <c r="X5431" i="1"/>
  <c r="X5430" i="1"/>
  <c r="X5429" i="1"/>
  <c r="X5428" i="1"/>
  <c r="X5427" i="1"/>
  <c r="X5426" i="1"/>
  <c r="X5425" i="1"/>
  <c r="X5424" i="1"/>
  <c r="X5423" i="1"/>
  <c r="X5422" i="1"/>
  <c r="X5421" i="1"/>
  <c r="X5420" i="1"/>
  <c r="X5419" i="1"/>
  <c r="X5418" i="1"/>
  <c r="X5417" i="1"/>
  <c r="X5416" i="1"/>
  <c r="X5415" i="1"/>
  <c r="X5414" i="1"/>
  <c r="X5413" i="1"/>
  <c r="X5412" i="1"/>
  <c r="X5411" i="1"/>
  <c r="X5410" i="1"/>
  <c r="X5409" i="1"/>
  <c r="X5408" i="1"/>
  <c r="X5407" i="1"/>
  <c r="X5406" i="1"/>
  <c r="X5405" i="1"/>
  <c r="X5404" i="1"/>
  <c r="X5403" i="1"/>
  <c r="X5402" i="1"/>
  <c r="X5401" i="1"/>
  <c r="X5400" i="1"/>
  <c r="X5399" i="1"/>
  <c r="X5398" i="1"/>
  <c r="X5397" i="1"/>
  <c r="X5396" i="1"/>
  <c r="X5395" i="1"/>
  <c r="X5394" i="1"/>
  <c r="X5393" i="1"/>
  <c r="X5392" i="1"/>
  <c r="X5391" i="1"/>
  <c r="X5390" i="1"/>
  <c r="X5389" i="1"/>
  <c r="X5388" i="1"/>
  <c r="X5387" i="1"/>
  <c r="X5386" i="1"/>
  <c r="X5385" i="1"/>
  <c r="X5384" i="1"/>
  <c r="X5383" i="1"/>
  <c r="X5382" i="1"/>
  <c r="X5381" i="1"/>
  <c r="X5380" i="1"/>
  <c r="X5379" i="1"/>
  <c r="X5378" i="1"/>
  <c r="X5377" i="1"/>
  <c r="X5376" i="1"/>
  <c r="X5375" i="1"/>
  <c r="X5374" i="1"/>
  <c r="X5373" i="1"/>
  <c r="X5372" i="1"/>
  <c r="X5371" i="1"/>
  <c r="X5370" i="1"/>
  <c r="X5369" i="1"/>
  <c r="X5368" i="1"/>
  <c r="X5367" i="1"/>
  <c r="X5366" i="1"/>
  <c r="X5365" i="1"/>
  <c r="X5364" i="1"/>
  <c r="X5363" i="1"/>
  <c r="X5362" i="1"/>
  <c r="X5361" i="1"/>
  <c r="X5360" i="1"/>
  <c r="X5359" i="1"/>
  <c r="X5358" i="1"/>
  <c r="X5357" i="1"/>
  <c r="X5356" i="1"/>
  <c r="X5355" i="1"/>
  <c r="X5354" i="1"/>
  <c r="X5353" i="1"/>
  <c r="X5352" i="1"/>
  <c r="X5351" i="1"/>
  <c r="X5350" i="1"/>
  <c r="X5349" i="1"/>
  <c r="X5348" i="1"/>
  <c r="X5347" i="1"/>
  <c r="X5346" i="1"/>
  <c r="X5345" i="1"/>
  <c r="X5344" i="1"/>
  <c r="X5343" i="1"/>
  <c r="X5342" i="1"/>
  <c r="X5341" i="1"/>
  <c r="X5340" i="1"/>
  <c r="X5339" i="1"/>
  <c r="X5338" i="1"/>
  <c r="X5337" i="1"/>
  <c r="X5336" i="1"/>
  <c r="X5335" i="1"/>
  <c r="X5334" i="1"/>
  <c r="X5333" i="1"/>
  <c r="X5332" i="1"/>
  <c r="X5331" i="1"/>
  <c r="X5330" i="1"/>
  <c r="X5329" i="1"/>
  <c r="X5328" i="1"/>
  <c r="X5327" i="1"/>
  <c r="X5326" i="1"/>
  <c r="X5325" i="1"/>
  <c r="X5324" i="1"/>
  <c r="X5323" i="1"/>
  <c r="X5322" i="1"/>
  <c r="X5321" i="1"/>
  <c r="X5320" i="1"/>
  <c r="X5319" i="1"/>
  <c r="X5318" i="1"/>
  <c r="X5317" i="1"/>
  <c r="X5316" i="1"/>
  <c r="X5315" i="1"/>
  <c r="X5314" i="1"/>
  <c r="X5313" i="1"/>
  <c r="X5312" i="1"/>
  <c r="X5311" i="1"/>
  <c r="X5310" i="1"/>
  <c r="X5309" i="1"/>
  <c r="X5308" i="1"/>
  <c r="X5307" i="1"/>
  <c r="X5306" i="1"/>
  <c r="X5305" i="1"/>
  <c r="X5304" i="1"/>
  <c r="X5303" i="1"/>
  <c r="X5302" i="1"/>
  <c r="X5301" i="1"/>
  <c r="X5300" i="1"/>
  <c r="X5299" i="1"/>
  <c r="X5298" i="1"/>
  <c r="X5297" i="1"/>
  <c r="X5296" i="1"/>
  <c r="X5295" i="1"/>
  <c r="X5294" i="1"/>
  <c r="X5293" i="1"/>
  <c r="X5292" i="1"/>
  <c r="X5291" i="1"/>
  <c r="X5290" i="1"/>
  <c r="X5289" i="1"/>
  <c r="X5288" i="1"/>
  <c r="X5287" i="1"/>
  <c r="X5286" i="1"/>
  <c r="X5285" i="1"/>
  <c r="X5284" i="1"/>
  <c r="X5283" i="1"/>
  <c r="X5282" i="1"/>
  <c r="X5281" i="1"/>
  <c r="X5280" i="1"/>
  <c r="X5279" i="1"/>
  <c r="X5278" i="1"/>
  <c r="X5277" i="1"/>
  <c r="X5276" i="1"/>
  <c r="X5275" i="1"/>
  <c r="X5274" i="1"/>
  <c r="X5273" i="1"/>
  <c r="X5272" i="1"/>
  <c r="X5271" i="1"/>
  <c r="X5270" i="1"/>
  <c r="X5269" i="1"/>
  <c r="X5268" i="1"/>
  <c r="X5267" i="1"/>
  <c r="X5266" i="1"/>
  <c r="X5265" i="1"/>
  <c r="X5264" i="1"/>
  <c r="X5263" i="1"/>
  <c r="X5262" i="1"/>
  <c r="X5261" i="1"/>
  <c r="X5260" i="1"/>
  <c r="X5259" i="1"/>
  <c r="X5258" i="1"/>
  <c r="X5257" i="1"/>
  <c r="X5256" i="1"/>
  <c r="X5255" i="1"/>
  <c r="X5254" i="1"/>
  <c r="X5253" i="1"/>
  <c r="X5252" i="1"/>
  <c r="X5251" i="1"/>
  <c r="X5250" i="1"/>
  <c r="X5249" i="1"/>
  <c r="X5248" i="1"/>
  <c r="X5247" i="1"/>
  <c r="X5246" i="1"/>
  <c r="X5245" i="1"/>
  <c r="X5244" i="1"/>
  <c r="X5243" i="1"/>
  <c r="X5242" i="1"/>
  <c r="X5241" i="1"/>
  <c r="X5240" i="1"/>
  <c r="X5239" i="1"/>
  <c r="X5238" i="1"/>
  <c r="X5237" i="1"/>
  <c r="X5236" i="1"/>
  <c r="X5235" i="1"/>
  <c r="X5234" i="1"/>
  <c r="X5233" i="1"/>
  <c r="X5232" i="1"/>
  <c r="X5231" i="1"/>
  <c r="X5230" i="1"/>
  <c r="X5229" i="1"/>
  <c r="X5228" i="1"/>
  <c r="X5227" i="1"/>
  <c r="X5226" i="1"/>
  <c r="X5225" i="1"/>
  <c r="X5224" i="1"/>
  <c r="X5223" i="1"/>
  <c r="X5222" i="1"/>
  <c r="X5221" i="1"/>
  <c r="X5220" i="1"/>
  <c r="X5219" i="1"/>
  <c r="X5218" i="1"/>
  <c r="X5217" i="1"/>
  <c r="X5216" i="1"/>
  <c r="X5215" i="1"/>
  <c r="X5214" i="1"/>
  <c r="X5213" i="1"/>
  <c r="X5212" i="1"/>
  <c r="X5211" i="1"/>
  <c r="X5210" i="1"/>
  <c r="X5209" i="1"/>
  <c r="X5208" i="1"/>
  <c r="X5207" i="1"/>
  <c r="X5206" i="1"/>
  <c r="X5205" i="1"/>
  <c r="X5204" i="1"/>
  <c r="X5203" i="1"/>
  <c r="X5202" i="1"/>
  <c r="X5201" i="1"/>
  <c r="X5200" i="1"/>
  <c r="X5199" i="1"/>
  <c r="X5198" i="1"/>
  <c r="X5197" i="1"/>
  <c r="X5196" i="1"/>
  <c r="X5195" i="1"/>
  <c r="X5194" i="1"/>
  <c r="X5193" i="1"/>
  <c r="X5192" i="1"/>
  <c r="X5191" i="1"/>
  <c r="X5190" i="1"/>
  <c r="X5189" i="1"/>
  <c r="X5188" i="1"/>
  <c r="X5187" i="1"/>
  <c r="X5186" i="1"/>
  <c r="X5185" i="1"/>
  <c r="X5184" i="1"/>
  <c r="X5183" i="1"/>
  <c r="X5182" i="1"/>
  <c r="X5181" i="1"/>
  <c r="X5180" i="1"/>
  <c r="X5179" i="1"/>
  <c r="X5178" i="1"/>
  <c r="X5177" i="1"/>
  <c r="X5176" i="1"/>
  <c r="X5175" i="1"/>
  <c r="X5174" i="1"/>
  <c r="X5173" i="1"/>
  <c r="X5172" i="1"/>
  <c r="X5171" i="1"/>
  <c r="X5170" i="1"/>
  <c r="X5169" i="1"/>
  <c r="X5168" i="1"/>
  <c r="X5167" i="1"/>
  <c r="X5166" i="1"/>
  <c r="X5165" i="1"/>
  <c r="X5164" i="1"/>
  <c r="X5163" i="1"/>
  <c r="X5162" i="1"/>
  <c r="X5161" i="1"/>
  <c r="X5160" i="1"/>
  <c r="X5159" i="1"/>
  <c r="X5158" i="1"/>
  <c r="X5157" i="1"/>
  <c r="X5156" i="1"/>
  <c r="X5155" i="1"/>
  <c r="X5154" i="1"/>
  <c r="X5153" i="1"/>
  <c r="X5152" i="1"/>
  <c r="X5151" i="1"/>
  <c r="X5150" i="1"/>
  <c r="X5149" i="1"/>
  <c r="X5148" i="1"/>
  <c r="X5147" i="1"/>
  <c r="X5146" i="1"/>
  <c r="X5145" i="1"/>
  <c r="X5144" i="1"/>
  <c r="X5143" i="1"/>
  <c r="X5142" i="1"/>
  <c r="X5141" i="1"/>
  <c r="X5140" i="1"/>
  <c r="X5139" i="1"/>
  <c r="X5138" i="1"/>
  <c r="X5137" i="1"/>
  <c r="X5136" i="1"/>
  <c r="X5135" i="1"/>
  <c r="X5134" i="1"/>
  <c r="X5133" i="1"/>
  <c r="X5132" i="1"/>
  <c r="X5131" i="1"/>
  <c r="X5130" i="1"/>
  <c r="X5129" i="1"/>
  <c r="X5128" i="1"/>
  <c r="X5127" i="1"/>
  <c r="X5126" i="1"/>
  <c r="X5125" i="1"/>
  <c r="X5124" i="1"/>
  <c r="X5123" i="1"/>
  <c r="X5122" i="1"/>
  <c r="X5121" i="1"/>
  <c r="X5120" i="1"/>
  <c r="X5119" i="1"/>
  <c r="X5118" i="1"/>
  <c r="X5117" i="1"/>
  <c r="X5116" i="1"/>
  <c r="X5115" i="1"/>
  <c r="X5114" i="1"/>
  <c r="X5113" i="1"/>
  <c r="X5112" i="1"/>
  <c r="X5111" i="1"/>
  <c r="X5110" i="1"/>
  <c r="X5109" i="1"/>
  <c r="X5108" i="1"/>
  <c r="X5107" i="1"/>
  <c r="X5106" i="1"/>
  <c r="X5105" i="1"/>
  <c r="X5104" i="1"/>
  <c r="X5103" i="1"/>
  <c r="X5102" i="1"/>
  <c r="X5101" i="1"/>
  <c r="X5100" i="1"/>
  <c r="X5099" i="1"/>
  <c r="X5098" i="1"/>
  <c r="X5097" i="1"/>
  <c r="X5096" i="1"/>
  <c r="X5095" i="1"/>
  <c r="X5094" i="1"/>
  <c r="X5093" i="1"/>
  <c r="X5092" i="1"/>
  <c r="X5091" i="1"/>
  <c r="X5090" i="1"/>
  <c r="X5089" i="1"/>
  <c r="X5088" i="1"/>
  <c r="X5087" i="1"/>
  <c r="X5086" i="1"/>
  <c r="X5085" i="1"/>
  <c r="X5084" i="1"/>
  <c r="X5083" i="1"/>
  <c r="X5082" i="1"/>
  <c r="X5081" i="1"/>
  <c r="X5080" i="1"/>
  <c r="X5079" i="1"/>
  <c r="X5078" i="1"/>
  <c r="X5077" i="1"/>
  <c r="X5076" i="1"/>
  <c r="X5075" i="1"/>
  <c r="X5074" i="1"/>
  <c r="X5073" i="1"/>
  <c r="X5072" i="1"/>
  <c r="X5071" i="1"/>
  <c r="X5070" i="1"/>
  <c r="X5069" i="1"/>
  <c r="X5068" i="1"/>
  <c r="X5067" i="1"/>
  <c r="X5066" i="1"/>
  <c r="X5065" i="1"/>
  <c r="X5064" i="1"/>
  <c r="X5063" i="1"/>
  <c r="X5062" i="1"/>
  <c r="X5061" i="1"/>
  <c r="X5060" i="1"/>
  <c r="X5059" i="1"/>
  <c r="X5058" i="1"/>
  <c r="X5057" i="1"/>
  <c r="X5056" i="1"/>
  <c r="X5055" i="1"/>
  <c r="X5054" i="1"/>
  <c r="X5053" i="1"/>
  <c r="X5052" i="1"/>
  <c r="X5051" i="1"/>
  <c r="X5050" i="1"/>
  <c r="X5049" i="1"/>
  <c r="X5048" i="1"/>
  <c r="X5047" i="1"/>
  <c r="X5046" i="1"/>
  <c r="X5045" i="1"/>
  <c r="X5044" i="1"/>
  <c r="X5043" i="1"/>
  <c r="X5042" i="1"/>
  <c r="X5041" i="1"/>
  <c r="X5040" i="1"/>
  <c r="X5039" i="1"/>
  <c r="X5038" i="1"/>
  <c r="X5037" i="1"/>
  <c r="X5036" i="1"/>
  <c r="X5035" i="1"/>
  <c r="X5034" i="1"/>
  <c r="X5033" i="1"/>
  <c r="X5032" i="1"/>
  <c r="X5031" i="1"/>
  <c r="X5030" i="1"/>
  <c r="X5029" i="1"/>
  <c r="X5028" i="1"/>
  <c r="X5027" i="1"/>
  <c r="X5026" i="1"/>
  <c r="X5025" i="1"/>
  <c r="X5024" i="1"/>
  <c r="X5023" i="1"/>
  <c r="X5022" i="1"/>
  <c r="X5021" i="1"/>
  <c r="X5020" i="1"/>
  <c r="X5019" i="1"/>
  <c r="X5018" i="1"/>
  <c r="X5017" i="1"/>
  <c r="X5016" i="1"/>
  <c r="X5015" i="1"/>
  <c r="X5014" i="1"/>
  <c r="X5013" i="1"/>
  <c r="X5012" i="1"/>
  <c r="X5011" i="1"/>
  <c r="X5010" i="1"/>
  <c r="X5009" i="1"/>
  <c r="X5008" i="1"/>
  <c r="X5007" i="1"/>
  <c r="X5006" i="1"/>
  <c r="X5005" i="1"/>
  <c r="X5004" i="1"/>
  <c r="X5003" i="1"/>
  <c r="X5002" i="1"/>
  <c r="X5001" i="1"/>
  <c r="X5000" i="1"/>
  <c r="X4999" i="1"/>
  <c r="X4998" i="1"/>
  <c r="X4997" i="1"/>
  <c r="X4996" i="1"/>
  <c r="X4995" i="1"/>
  <c r="X4994" i="1"/>
  <c r="X4993" i="1"/>
  <c r="X4992" i="1"/>
  <c r="X4991" i="1"/>
  <c r="X4990" i="1"/>
  <c r="X4989" i="1"/>
  <c r="X4988" i="1"/>
  <c r="X4987" i="1"/>
  <c r="X4986" i="1"/>
  <c r="X4985" i="1"/>
  <c r="X4984" i="1"/>
  <c r="X4983" i="1"/>
  <c r="X4982" i="1"/>
  <c r="X4981" i="1"/>
  <c r="X4980" i="1"/>
  <c r="X4979" i="1"/>
  <c r="X4978" i="1"/>
  <c r="X4977" i="1"/>
  <c r="X4976" i="1"/>
  <c r="X4975" i="1"/>
  <c r="X4974" i="1"/>
  <c r="X4973" i="1"/>
  <c r="X4972" i="1"/>
  <c r="X4971" i="1"/>
  <c r="X4970" i="1"/>
  <c r="X4969" i="1"/>
  <c r="X4968" i="1"/>
  <c r="X4967" i="1"/>
  <c r="X4966" i="1"/>
  <c r="X4965" i="1"/>
  <c r="X4964" i="1"/>
  <c r="X4963" i="1"/>
  <c r="X4962" i="1"/>
  <c r="X4961" i="1"/>
  <c r="X4960" i="1"/>
  <c r="X4959" i="1"/>
  <c r="X4958" i="1"/>
  <c r="X4957" i="1"/>
  <c r="X4956" i="1"/>
  <c r="X4955" i="1"/>
  <c r="X4954" i="1"/>
  <c r="X4953" i="1"/>
  <c r="X4952" i="1"/>
  <c r="X4951" i="1"/>
  <c r="X4950" i="1"/>
  <c r="X4949" i="1"/>
  <c r="X4948" i="1"/>
  <c r="X4947" i="1"/>
  <c r="X4946" i="1"/>
  <c r="X4945" i="1"/>
  <c r="X4944" i="1"/>
  <c r="X4943" i="1"/>
  <c r="X4942" i="1"/>
  <c r="X4941" i="1"/>
  <c r="X4940" i="1"/>
  <c r="X4939" i="1"/>
  <c r="X4938" i="1"/>
  <c r="X4937" i="1"/>
  <c r="X4936" i="1"/>
  <c r="X4935" i="1"/>
  <c r="X4934" i="1"/>
  <c r="X4933" i="1"/>
  <c r="X4932" i="1"/>
  <c r="X4931" i="1"/>
  <c r="X4930" i="1"/>
  <c r="X4929" i="1"/>
  <c r="X4928" i="1"/>
  <c r="X4927" i="1"/>
  <c r="X4926" i="1"/>
  <c r="X4925" i="1"/>
  <c r="X4924" i="1"/>
  <c r="X4923" i="1"/>
  <c r="X4922" i="1"/>
  <c r="X4921" i="1"/>
  <c r="X4920" i="1"/>
  <c r="X4919" i="1"/>
  <c r="X4918" i="1"/>
  <c r="X4917" i="1"/>
  <c r="X4916" i="1"/>
  <c r="X4915" i="1"/>
  <c r="X4914" i="1"/>
  <c r="X4913" i="1"/>
  <c r="X4912" i="1"/>
  <c r="X4911" i="1"/>
  <c r="X4910" i="1"/>
  <c r="X4909" i="1"/>
  <c r="X4908" i="1"/>
  <c r="X4907" i="1"/>
  <c r="X4906" i="1"/>
  <c r="X4905" i="1"/>
  <c r="X4904" i="1"/>
  <c r="X4903" i="1"/>
  <c r="X4902" i="1"/>
  <c r="X4901" i="1"/>
  <c r="X4900" i="1"/>
  <c r="X4899" i="1"/>
  <c r="X4898" i="1"/>
  <c r="X4897" i="1"/>
  <c r="X4896" i="1"/>
  <c r="X4895" i="1"/>
  <c r="X4894" i="1"/>
  <c r="X4893" i="1"/>
  <c r="X4892" i="1"/>
  <c r="X4891" i="1"/>
  <c r="X4890" i="1"/>
  <c r="X4889" i="1"/>
  <c r="X4888" i="1"/>
  <c r="X4887" i="1"/>
  <c r="X4886" i="1"/>
  <c r="X4885" i="1"/>
  <c r="X4884" i="1"/>
  <c r="X4883" i="1"/>
  <c r="X4882" i="1"/>
  <c r="X4881" i="1"/>
  <c r="X4880" i="1"/>
  <c r="X4879" i="1"/>
  <c r="X4878" i="1"/>
  <c r="X4877" i="1"/>
  <c r="X4876" i="1"/>
  <c r="X4875" i="1"/>
  <c r="X4874" i="1"/>
  <c r="X4873" i="1"/>
  <c r="X4872" i="1"/>
  <c r="X4871" i="1"/>
  <c r="X4870" i="1"/>
  <c r="X4869" i="1"/>
  <c r="X4868" i="1"/>
  <c r="X4867" i="1"/>
  <c r="X4866" i="1"/>
  <c r="X4865" i="1"/>
  <c r="X4864" i="1"/>
  <c r="X4863" i="1"/>
  <c r="X4862" i="1"/>
  <c r="X4861" i="1"/>
  <c r="X4860" i="1"/>
  <c r="X4859" i="1"/>
  <c r="X4858" i="1"/>
  <c r="X4857" i="1"/>
  <c r="X4856" i="1"/>
  <c r="X4855" i="1"/>
  <c r="X4854" i="1"/>
  <c r="X4853" i="1"/>
  <c r="X4852" i="1"/>
  <c r="X4851" i="1"/>
  <c r="X4850" i="1"/>
  <c r="X4849" i="1"/>
  <c r="X4848" i="1"/>
  <c r="X4847" i="1"/>
  <c r="X4846" i="1"/>
  <c r="X4845" i="1"/>
  <c r="X4844" i="1"/>
  <c r="X4843" i="1"/>
  <c r="X4842" i="1"/>
  <c r="X4841" i="1"/>
  <c r="X4840" i="1"/>
  <c r="X4839" i="1"/>
  <c r="X4838" i="1"/>
  <c r="X4837" i="1"/>
  <c r="X4836" i="1"/>
  <c r="X4835" i="1"/>
  <c r="X4834" i="1"/>
  <c r="X4833" i="1"/>
  <c r="X4832" i="1"/>
  <c r="X4831" i="1"/>
  <c r="X4830" i="1"/>
  <c r="X4829" i="1"/>
  <c r="X4828" i="1"/>
  <c r="X4827" i="1"/>
  <c r="X4826" i="1"/>
  <c r="X4825" i="1"/>
  <c r="X4824" i="1"/>
  <c r="X4823" i="1"/>
  <c r="X4822" i="1"/>
  <c r="X4821" i="1"/>
  <c r="X4820" i="1"/>
  <c r="X4819" i="1"/>
  <c r="X4818" i="1"/>
  <c r="X4817" i="1"/>
  <c r="X4816" i="1"/>
  <c r="X4815" i="1"/>
  <c r="X4814" i="1"/>
  <c r="X4813" i="1"/>
  <c r="X4812" i="1"/>
  <c r="X4811" i="1"/>
  <c r="X4810" i="1"/>
  <c r="X4809" i="1"/>
  <c r="X4808" i="1"/>
  <c r="X4807" i="1"/>
  <c r="X4806" i="1"/>
  <c r="X4805" i="1"/>
  <c r="X4804" i="1"/>
  <c r="X4803" i="1"/>
  <c r="X4802" i="1"/>
  <c r="X4801" i="1"/>
  <c r="X4800" i="1"/>
  <c r="X4799" i="1"/>
  <c r="X4798" i="1"/>
  <c r="X4797" i="1"/>
  <c r="X4796" i="1"/>
  <c r="X4795" i="1"/>
  <c r="X4794" i="1"/>
  <c r="X4793" i="1"/>
  <c r="X4792" i="1"/>
  <c r="X4791" i="1"/>
  <c r="X4790" i="1"/>
  <c r="X4789" i="1"/>
  <c r="X4788" i="1"/>
  <c r="X4787" i="1"/>
  <c r="X4786" i="1"/>
  <c r="X4785" i="1"/>
  <c r="X4784" i="1"/>
  <c r="X4783" i="1"/>
  <c r="X4782" i="1"/>
  <c r="X4781" i="1"/>
  <c r="X4780" i="1"/>
  <c r="X4779" i="1"/>
  <c r="X4778" i="1"/>
  <c r="X4777" i="1"/>
  <c r="X4776" i="1"/>
  <c r="X4775" i="1"/>
  <c r="X4774" i="1"/>
  <c r="X4773" i="1"/>
  <c r="X4772" i="1"/>
  <c r="X4771" i="1"/>
  <c r="X4770" i="1"/>
  <c r="X4769" i="1"/>
  <c r="X4768" i="1"/>
  <c r="X4767" i="1"/>
  <c r="X4766" i="1"/>
  <c r="X4765" i="1"/>
  <c r="X4764" i="1"/>
  <c r="X4763" i="1"/>
  <c r="X4762" i="1"/>
  <c r="X4761" i="1"/>
  <c r="X4760" i="1"/>
  <c r="X4759" i="1"/>
  <c r="X4758" i="1"/>
  <c r="X4757" i="1"/>
  <c r="X4756" i="1"/>
  <c r="X4755" i="1"/>
  <c r="X4754" i="1"/>
  <c r="X4753" i="1"/>
  <c r="X4752" i="1"/>
  <c r="X4751" i="1"/>
  <c r="X4750" i="1"/>
  <c r="X4749" i="1"/>
  <c r="X4748" i="1"/>
  <c r="X4747" i="1"/>
  <c r="X4746" i="1"/>
  <c r="X4745" i="1"/>
  <c r="X4744" i="1"/>
  <c r="X4743" i="1"/>
  <c r="X4742" i="1"/>
  <c r="X4741" i="1"/>
  <c r="X4740" i="1"/>
  <c r="X4739" i="1"/>
  <c r="X4738" i="1"/>
  <c r="X4737" i="1"/>
  <c r="X4736" i="1"/>
  <c r="X4735" i="1"/>
  <c r="X4734" i="1"/>
  <c r="X4733" i="1"/>
  <c r="X4732" i="1"/>
  <c r="X4731" i="1"/>
  <c r="X4730" i="1"/>
  <c r="X4729" i="1"/>
  <c r="X4728" i="1"/>
  <c r="X4727" i="1"/>
  <c r="X4726" i="1"/>
  <c r="X4725" i="1"/>
  <c r="X4724" i="1"/>
  <c r="X4723" i="1"/>
  <c r="X4722" i="1"/>
  <c r="X4721" i="1"/>
  <c r="X4720" i="1"/>
  <c r="X4719" i="1"/>
  <c r="X4718" i="1"/>
  <c r="X4717" i="1"/>
  <c r="X4716" i="1"/>
  <c r="X4715" i="1"/>
  <c r="X4714" i="1"/>
  <c r="X4713" i="1"/>
  <c r="X4712" i="1"/>
  <c r="X4711" i="1"/>
  <c r="X4710" i="1"/>
  <c r="X4709" i="1"/>
  <c r="X4708" i="1"/>
  <c r="X4707" i="1"/>
  <c r="X4706" i="1"/>
  <c r="X4705" i="1"/>
  <c r="X4704" i="1"/>
  <c r="X4703" i="1"/>
  <c r="X4702" i="1"/>
  <c r="X4701" i="1"/>
  <c r="X4700" i="1"/>
  <c r="X4699" i="1"/>
  <c r="X4698" i="1"/>
  <c r="X4697" i="1"/>
  <c r="X4696" i="1"/>
  <c r="X4695" i="1"/>
  <c r="X4694" i="1"/>
  <c r="X4693" i="1"/>
  <c r="X4692" i="1"/>
  <c r="X4691" i="1"/>
  <c r="X4690" i="1"/>
  <c r="X4689" i="1"/>
  <c r="X4688" i="1"/>
  <c r="X4687" i="1"/>
  <c r="X4686" i="1"/>
  <c r="X4685" i="1"/>
  <c r="X4684" i="1"/>
  <c r="X4683" i="1"/>
  <c r="X4682" i="1"/>
  <c r="X4681" i="1"/>
  <c r="X4680" i="1"/>
  <c r="X4679" i="1"/>
  <c r="X4678" i="1"/>
  <c r="X4677" i="1"/>
  <c r="X4676" i="1"/>
  <c r="X4675" i="1"/>
  <c r="X4674" i="1"/>
  <c r="X4673" i="1"/>
  <c r="X4672" i="1"/>
  <c r="X4671" i="1"/>
  <c r="X4670" i="1"/>
  <c r="X4669" i="1"/>
  <c r="X4668" i="1"/>
  <c r="X4667" i="1"/>
  <c r="X4666" i="1"/>
  <c r="X4665" i="1"/>
  <c r="X4664" i="1"/>
  <c r="X4663" i="1"/>
  <c r="X4662" i="1"/>
  <c r="X4661" i="1"/>
  <c r="X4660" i="1"/>
  <c r="X4659" i="1"/>
  <c r="X4658" i="1"/>
  <c r="X4657" i="1"/>
  <c r="X4656" i="1"/>
  <c r="X4655" i="1"/>
  <c r="X4654" i="1"/>
  <c r="X4653" i="1"/>
  <c r="X4652" i="1"/>
  <c r="X4651" i="1"/>
  <c r="X4650" i="1"/>
  <c r="X4649" i="1"/>
  <c r="X4648" i="1"/>
  <c r="X4647" i="1"/>
  <c r="X4646" i="1"/>
  <c r="X4645" i="1"/>
  <c r="X4644" i="1"/>
  <c r="X4643" i="1"/>
  <c r="X4642" i="1"/>
  <c r="X4641" i="1"/>
  <c r="X4640" i="1"/>
  <c r="X4639" i="1"/>
  <c r="X4638" i="1"/>
  <c r="X4637" i="1"/>
  <c r="X4636" i="1"/>
  <c r="X4635" i="1"/>
  <c r="X4634" i="1"/>
  <c r="X4633" i="1"/>
  <c r="X4632" i="1"/>
  <c r="X4631" i="1"/>
  <c r="X4630" i="1"/>
  <c r="X4629" i="1"/>
  <c r="X4628" i="1"/>
  <c r="X4627" i="1"/>
  <c r="X4626" i="1"/>
  <c r="X4625" i="1"/>
  <c r="X4624" i="1"/>
  <c r="X4623" i="1"/>
  <c r="X4622" i="1"/>
  <c r="X4621" i="1"/>
  <c r="X4620" i="1"/>
  <c r="X4619" i="1"/>
  <c r="X4618" i="1"/>
  <c r="X4617" i="1"/>
  <c r="X4616" i="1"/>
  <c r="X4615" i="1"/>
  <c r="X4614" i="1"/>
  <c r="X4613" i="1"/>
  <c r="X4612" i="1"/>
  <c r="X4611" i="1"/>
  <c r="X4610" i="1"/>
  <c r="X4609" i="1"/>
  <c r="X4608" i="1"/>
  <c r="X4607" i="1"/>
  <c r="X4606" i="1"/>
  <c r="X4605" i="1"/>
  <c r="X4604" i="1"/>
  <c r="X4603" i="1"/>
  <c r="X4602" i="1"/>
  <c r="X4601" i="1"/>
  <c r="X4600" i="1"/>
  <c r="X4599" i="1"/>
  <c r="X4598" i="1"/>
  <c r="X4597" i="1"/>
  <c r="X4596" i="1"/>
  <c r="X4595" i="1"/>
  <c r="X4594" i="1"/>
  <c r="X4593" i="1"/>
  <c r="X4592" i="1"/>
  <c r="X4591" i="1"/>
  <c r="X4590" i="1"/>
  <c r="X4589" i="1"/>
  <c r="X4588" i="1"/>
  <c r="X4587" i="1"/>
  <c r="X4586" i="1"/>
  <c r="X4585" i="1"/>
  <c r="X4584" i="1"/>
  <c r="X4583" i="1"/>
  <c r="X4582" i="1"/>
  <c r="X4581" i="1"/>
  <c r="X4580" i="1"/>
  <c r="X4579" i="1"/>
  <c r="X4578" i="1"/>
  <c r="X4577" i="1"/>
  <c r="X4576" i="1"/>
  <c r="X4575" i="1"/>
  <c r="X4574" i="1"/>
  <c r="X4573" i="1"/>
  <c r="X4572" i="1"/>
  <c r="X4571" i="1"/>
  <c r="X4570" i="1"/>
  <c r="X4569" i="1"/>
  <c r="X4568" i="1"/>
  <c r="X4567" i="1"/>
  <c r="X4566" i="1"/>
  <c r="X4565" i="1"/>
  <c r="X4564" i="1"/>
  <c r="X4563" i="1"/>
  <c r="X4562" i="1"/>
  <c r="X4561" i="1"/>
  <c r="X4560" i="1"/>
  <c r="X4559" i="1"/>
  <c r="X4558" i="1"/>
  <c r="X4557" i="1"/>
  <c r="X4556" i="1"/>
  <c r="X4555" i="1"/>
  <c r="X4554" i="1"/>
  <c r="X4553" i="1"/>
  <c r="X4552" i="1"/>
  <c r="X4551" i="1"/>
  <c r="X4550" i="1"/>
  <c r="X4549" i="1"/>
  <c r="X4548" i="1"/>
  <c r="X4547" i="1"/>
  <c r="X4546" i="1"/>
  <c r="X4545" i="1"/>
  <c r="X4544" i="1"/>
  <c r="X4543" i="1"/>
  <c r="X4542" i="1"/>
  <c r="X4541" i="1"/>
  <c r="X4540" i="1"/>
  <c r="X4539" i="1"/>
  <c r="X4538" i="1"/>
  <c r="X4537" i="1"/>
  <c r="X4536" i="1"/>
  <c r="X4535" i="1"/>
  <c r="X4534" i="1"/>
  <c r="X4533" i="1"/>
  <c r="X4532" i="1"/>
  <c r="X4531" i="1"/>
  <c r="X4530" i="1"/>
  <c r="X4529" i="1"/>
  <c r="X4528" i="1"/>
  <c r="X4527" i="1"/>
  <c r="X4526" i="1"/>
  <c r="X4525" i="1"/>
  <c r="X4524" i="1"/>
  <c r="X4523" i="1"/>
  <c r="X4522" i="1"/>
  <c r="X4521" i="1"/>
  <c r="X4520" i="1"/>
  <c r="X4519" i="1"/>
  <c r="X4518" i="1"/>
  <c r="X4517" i="1"/>
  <c r="X4516" i="1"/>
  <c r="X4515" i="1"/>
  <c r="X4514" i="1"/>
  <c r="X4513" i="1"/>
  <c r="X4512" i="1"/>
  <c r="X4511" i="1"/>
  <c r="X4510" i="1"/>
  <c r="X4509" i="1"/>
  <c r="X4508" i="1"/>
  <c r="X4507" i="1"/>
  <c r="X4506" i="1"/>
  <c r="X4505" i="1"/>
  <c r="X4504" i="1"/>
  <c r="X4503" i="1"/>
  <c r="X4502" i="1"/>
  <c r="X4501" i="1"/>
  <c r="X4500" i="1"/>
  <c r="X4499" i="1"/>
  <c r="X4498" i="1"/>
  <c r="X4497" i="1"/>
  <c r="X4496" i="1"/>
  <c r="X4495" i="1"/>
  <c r="X4494" i="1"/>
  <c r="X4493" i="1"/>
  <c r="X4492" i="1"/>
  <c r="X4491" i="1"/>
  <c r="X4490" i="1"/>
  <c r="X4489" i="1"/>
  <c r="X4488" i="1"/>
  <c r="X4487" i="1"/>
  <c r="X4486" i="1"/>
  <c r="X4485" i="1"/>
  <c r="X4484" i="1"/>
  <c r="X4483" i="1"/>
  <c r="X4482" i="1"/>
  <c r="X4481" i="1"/>
  <c r="X4480" i="1"/>
  <c r="X4479" i="1"/>
  <c r="X4478" i="1"/>
  <c r="X4477" i="1"/>
  <c r="X4476" i="1"/>
  <c r="X4475" i="1"/>
  <c r="X4474" i="1"/>
  <c r="X4473" i="1"/>
  <c r="X4472" i="1"/>
  <c r="X4471" i="1"/>
  <c r="X4470" i="1"/>
  <c r="X4469" i="1"/>
  <c r="X4468" i="1"/>
  <c r="X4467" i="1"/>
  <c r="X4466" i="1"/>
  <c r="X4465" i="1"/>
  <c r="X4464" i="1"/>
  <c r="X4463" i="1"/>
  <c r="X4462" i="1"/>
  <c r="X4461" i="1"/>
  <c r="X4460" i="1"/>
  <c r="X4459" i="1"/>
  <c r="X4458" i="1"/>
  <c r="X4457" i="1"/>
  <c r="X4456" i="1"/>
  <c r="X4455" i="1"/>
  <c r="X4454" i="1"/>
  <c r="X4453" i="1"/>
  <c r="X4452" i="1"/>
  <c r="X4451" i="1"/>
  <c r="X4450" i="1"/>
  <c r="X4449" i="1"/>
  <c r="X4448" i="1"/>
  <c r="X4447" i="1"/>
  <c r="X4446" i="1"/>
  <c r="X4445" i="1"/>
  <c r="X4444" i="1"/>
  <c r="X4443" i="1"/>
  <c r="X4442" i="1"/>
  <c r="X4441" i="1"/>
  <c r="X4440" i="1"/>
  <c r="X4439" i="1"/>
  <c r="X4438" i="1"/>
  <c r="X4437" i="1"/>
  <c r="X4436" i="1"/>
  <c r="X4435" i="1"/>
  <c r="X4434" i="1"/>
  <c r="X4433" i="1"/>
  <c r="X4432" i="1"/>
  <c r="X4431" i="1"/>
  <c r="X4430" i="1"/>
  <c r="X4429" i="1"/>
  <c r="X4428" i="1"/>
  <c r="X4427" i="1"/>
  <c r="X4426" i="1"/>
  <c r="X4425" i="1"/>
  <c r="X4424" i="1"/>
  <c r="X4423" i="1"/>
  <c r="X4422" i="1"/>
  <c r="X4421" i="1"/>
  <c r="X4420" i="1"/>
  <c r="X4419" i="1"/>
  <c r="X4418" i="1"/>
  <c r="X4417" i="1"/>
  <c r="X4416" i="1"/>
  <c r="X4415" i="1"/>
  <c r="X4414" i="1"/>
  <c r="X4413" i="1"/>
  <c r="X4412" i="1"/>
  <c r="X4411" i="1"/>
  <c r="X4410" i="1"/>
  <c r="X4409" i="1"/>
  <c r="X4408" i="1"/>
  <c r="X4407" i="1"/>
  <c r="X4406" i="1"/>
  <c r="X4405" i="1"/>
  <c r="X4404" i="1"/>
  <c r="X4403" i="1"/>
  <c r="X4402" i="1"/>
  <c r="X4401" i="1"/>
  <c r="X4400" i="1"/>
  <c r="X4399" i="1"/>
  <c r="X4398" i="1"/>
  <c r="X4397" i="1"/>
  <c r="X4396" i="1"/>
  <c r="X4395" i="1"/>
  <c r="X4394" i="1"/>
  <c r="X4393" i="1"/>
  <c r="X4392" i="1"/>
  <c r="X4391" i="1"/>
  <c r="X4390" i="1"/>
  <c r="X4389" i="1"/>
  <c r="X4388" i="1"/>
  <c r="X4387" i="1"/>
  <c r="X4386" i="1"/>
  <c r="X4385" i="1"/>
  <c r="X4384" i="1"/>
  <c r="X4383" i="1"/>
  <c r="X4382" i="1"/>
  <c r="X4381" i="1"/>
  <c r="X4380" i="1"/>
  <c r="X4379" i="1"/>
  <c r="X4378" i="1"/>
  <c r="X4377" i="1"/>
  <c r="X4376" i="1"/>
  <c r="X4375" i="1"/>
  <c r="X4374" i="1"/>
  <c r="X4373" i="1"/>
  <c r="X4372" i="1"/>
  <c r="X4371" i="1"/>
  <c r="X4370" i="1"/>
  <c r="X4369" i="1"/>
  <c r="X4368" i="1"/>
  <c r="X4367" i="1"/>
  <c r="X4366" i="1"/>
  <c r="X4365" i="1"/>
  <c r="X4364" i="1"/>
  <c r="X4363" i="1"/>
  <c r="X4362" i="1"/>
  <c r="X4361" i="1"/>
  <c r="X4360" i="1"/>
  <c r="X4359" i="1"/>
  <c r="X4358" i="1"/>
  <c r="X4357" i="1"/>
  <c r="X4356" i="1"/>
  <c r="X4355" i="1"/>
  <c r="X4354" i="1"/>
  <c r="X4353" i="1"/>
  <c r="X4352" i="1"/>
  <c r="X4351" i="1"/>
  <c r="X4350" i="1"/>
  <c r="X4349" i="1"/>
  <c r="X4348" i="1"/>
  <c r="X4347" i="1"/>
  <c r="X4346" i="1"/>
  <c r="X4345" i="1"/>
  <c r="X4344" i="1"/>
  <c r="X4343" i="1"/>
  <c r="X4342" i="1"/>
  <c r="X4341" i="1"/>
  <c r="X4340" i="1"/>
  <c r="X4339" i="1"/>
  <c r="X4338" i="1"/>
  <c r="X4337" i="1"/>
  <c r="X4336" i="1"/>
  <c r="X4335" i="1"/>
  <c r="X4334" i="1"/>
  <c r="X4333" i="1"/>
  <c r="X4332" i="1"/>
  <c r="X4331" i="1"/>
  <c r="X4330" i="1"/>
  <c r="X4329" i="1"/>
  <c r="X4328" i="1"/>
  <c r="X4327" i="1"/>
  <c r="X4326" i="1"/>
  <c r="X4325" i="1"/>
  <c r="X4324" i="1"/>
  <c r="X4323" i="1"/>
  <c r="X4322" i="1"/>
  <c r="X4321" i="1"/>
  <c r="X4320" i="1"/>
  <c r="X4319" i="1"/>
  <c r="X4318" i="1"/>
  <c r="X4317" i="1"/>
  <c r="X4316" i="1"/>
  <c r="X4315" i="1"/>
  <c r="X4314" i="1"/>
  <c r="X4313" i="1"/>
  <c r="X4312" i="1"/>
  <c r="X4311" i="1"/>
  <c r="X4310" i="1"/>
  <c r="X4309" i="1"/>
  <c r="X4308" i="1"/>
  <c r="X4307" i="1"/>
  <c r="X4306" i="1"/>
  <c r="X4305" i="1"/>
  <c r="X4304" i="1"/>
  <c r="X4303" i="1"/>
  <c r="X4302" i="1"/>
  <c r="X4301" i="1"/>
  <c r="X4300" i="1"/>
  <c r="X4299" i="1"/>
  <c r="X4298" i="1"/>
  <c r="X4297" i="1"/>
  <c r="X4296" i="1"/>
  <c r="X4295" i="1"/>
  <c r="X4294" i="1"/>
  <c r="X4293" i="1"/>
  <c r="X4292" i="1"/>
  <c r="X4291" i="1"/>
  <c r="X4290" i="1"/>
  <c r="X4289" i="1"/>
  <c r="X4288" i="1"/>
  <c r="X4287" i="1"/>
  <c r="X4286" i="1"/>
  <c r="X4285" i="1"/>
  <c r="X4284" i="1"/>
  <c r="X4283" i="1"/>
  <c r="X4282" i="1"/>
  <c r="X4281" i="1"/>
  <c r="X4280" i="1"/>
  <c r="X4279" i="1"/>
  <c r="X4278" i="1"/>
  <c r="X4277" i="1"/>
  <c r="X4276" i="1"/>
  <c r="X4275" i="1"/>
  <c r="X4274" i="1"/>
  <c r="X4273" i="1"/>
  <c r="X4272" i="1"/>
  <c r="X4271" i="1"/>
  <c r="X4270" i="1"/>
  <c r="X4269" i="1"/>
  <c r="X4268" i="1"/>
  <c r="X4267" i="1"/>
  <c r="X4266" i="1"/>
  <c r="X4265" i="1"/>
  <c r="X4264" i="1"/>
  <c r="X4263" i="1"/>
  <c r="X4262" i="1"/>
  <c r="X4261" i="1"/>
  <c r="X4260" i="1"/>
  <c r="X4259" i="1"/>
  <c r="X4258" i="1"/>
  <c r="X4257" i="1"/>
  <c r="X4256" i="1"/>
  <c r="X4255" i="1"/>
  <c r="X4254" i="1"/>
  <c r="X4253" i="1"/>
  <c r="X4252" i="1"/>
  <c r="X4251" i="1"/>
  <c r="X4250" i="1"/>
  <c r="X4249" i="1"/>
  <c r="X4248" i="1"/>
  <c r="X4247" i="1"/>
  <c r="X4246" i="1"/>
  <c r="X4245" i="1"/>
  <c r="X4244" i="1"/>
  <c r="X4243" i="1"/>
  <c r="X4242" i="1"/>
  <c r="X4241" i="1"/>
  <c r="X4240" i="1"/>
  <c r="X4239" i="1"/>
  <c r="X4238" i="1"/>
  <c r="X4237" i="1"/>
  <c r="X4236" i="1"/>
  <c r="X4235" i="1"/>
  <c r="X4234" i="1"/>
  <c r="X4233" i="1"/>
  <c r="X4232" i="1"/>
  <c r="X4231" i="1"/>
  <c r="X4230" i="1"/>
  <c r="X4229" i="1"/>
  <c r="X4228" i="1"/>
  <c r="X4227" i="1"/>
  <c r="X4226" i="1"/>
  <c r="X4225" i="1"/>
  <c r="X4224" i="1"/>
  <c r="X4223" i="1"/>
  <c r="X4222" i="1"/>
  <c r="X4221" i="1"/>
  <c r="X4220" i="1"/>
  <c r="X4219" i="1"/>
  <c r="X4218" i="1"/>
  <c r="X4217" i="1"/>
  <c r="X4216" i="1"/>
  <c r="X4215" i="1"/>
  <c r="X4214" i="1"/>
  <c r="X4213" i="1"/>
  <c r="X4212" i="1"/>
  <c r="X4211" i="1"/>
  <c r="X4210" i="1"/>
  <c r="X4209" i="1"/>
  <c r="X4208" i="1"/>
  <c r="X4207" i="1"/>
  <c r="X4206" i="1"/>
  <c r="X4205" i="1"/>
  <c r="X4204" i="1"/>
  <c r="X4203" i="1"/>
  <c r="X4202" i="1"/>
  <c r="X4201" i="1"/>
  <c r="X4200" i="1"/>
  <c r="X4199" i="1"/>
  <c r="X4198" i="1"/>
  <c r="X4197" i="1"/>
  <c r="X4196" i="1"/>
  <c r="X4195" i="1"/>
  <c r="X4194" i="1"/>
  <c r="X4193" i="1"/>
  <c r="X4192" i="1"/>
  <c r="X4191" i="1"/>
  <c r="X4190" i="1"/>
  <c r="X4189" i="1"/>
  <c r="X4188" i="1"/>
  <c r="X4187" i="1"/>
  <c r="X4186" i="1"/>
  <c r="X4185" i="1"/>
  <c r="X4184" i="1"/>
  <c r="X4183" i="1"/>
  <c r="X4182" i="1"/>
  <c r="X4181" i="1"/>
  <c r="X4180" i="1"/>
  <c r="X4179" i="1"/>
  <c r="X4178" i="1"/>
  <c r="X4177" i="1"/>
  <c r="X4176" i="1"/>
  <c r="X4175" i="1"/>
  <c r="X4174" i="1"/>
  <c r="X4173" i="1"/>
  <c r="X4172" i="1"/>
  <c r="X4171" i="1"/>
  <c r="X4170" i="1"/>
  <c r="X4169" i="1"/>
  <c r="X4168" i="1"/>
  <c r="X4167" i="1"/>
  <c r="X4166" i="1"/>
  <c r="X4165" i="1"/>
  <c r="X4164" i="1"/>
  <c r="X4163" i="1"/>
  <c r="X4162" i="1"/>
  <c r="X4161" i="1"/>
  <c r="X4160" i="1"/>
  <c r="X4159" i="1"/>
  <c r="X4158" i="1"/>
  <c r="X4157" i="1"/>
  <c r="X4156" i="1"/>
  <c r="X4155" i="1"/>
  <c r="X4154" i="1"/>
  <c r="X4153" i="1"/>
  <c r="X4152" i="1"/>
  <c r="X4151" i="1"/>
  <c r="X4150" i="1"/>
  <c r="X4149" i="1"/>
  <c r="X4148" i="1"/>
  <c r="X4147" i="1"/>
  <c r="X4146" i="1"/>
  <c r="X4145" i="1"/>
  <c r="X4144" i="1"/>
  <c r="X4143" i="1"/>
  <c r="X4142" i="1"/>
  <c r="X4141" i="1"/>
  <c r="X4140" i="1"/>
  <c r="X4139" i="1"/>
  <c r="X4138" i="1"/>
  <c r="X4137" i="1"/>
  <c r="X4136" i="1"/>
  <c r="X4135" i="1"/>
  <c r="X4134" i="1"/>
  <c r="X4133" i="1"/>
  <c r="X4132" i="1"/>
  <c r="X4131" i="1"/>
  <c r="X4130" i="1"/>
  <c r="X4129" i="1"/>
  <c r="X4128" i="1"/>
  <c r="X4127" i="1"/>
  <c r="X4126" i="1"/>
  <c r="X4125" i="1"/>
  <c r="X4124" i="1"/>
  <c r="X4123" i="1"/>
  <c r="X4122" i="1"/>
  <c r="X4121" i="1"/>
  <c r="X4120" i="1"/>
  <c r="X4119" i="1"/>
  <c r="X4118" i="1"/>
  <c r="X4117" i="1"/>
  <c r="X4116" i="1"/>
  <c r="X4115" i="1"/>
  <c r="X4114" i="1"/>
  <c r="X4113" i="1"/>
  <c r="X4112" i="1"/>
  <c r="X4111" i="1"/>
  <c r="X4110" i="1"/>
  <c r="X4109" i="1"/>
  <c r="X4108" i="1"/>
  <c r="X4107" i="1"/>
  <c r="X4106" i="1"/>
  <c r="X4105" i="1"/>
  <c r="X4104" i="1"/>
  <c r="X4103" i="1"/>
  <c r="X4102" i="1"/>
  <c r="X4101" i="1"/>
  <c r="X4100" i="1"/>
  <c r="X4099" i="1"/>
  <c r="X4098" i="1"/>
  <c r="X4097" i="1"/>
  <c r="X4096" i="1"/>
  <c r="X4095" i="1"/>
  <c r="X4094" i="1"/>
  <c r="X4093" i="1"/>
  <c r="X4092" i="1"/>
  <c r="X4091" i="1"/>
  <c r="X4090" i="1"/>
  <c r="X4089" i="1"/>
  <c r="X4088" i="1"/>
  <c r="X4087" i="1"/>
  <c r="X4086" i="1"/>
  <c r="X4085" i="1"/>
  <c r="X4084" i="1"/>
  <c r="X4083" i="1"/>
  <c r="X4082" i="1"/>
  <c r="X4081" i="1"/>
  <c r="X4080" i="1"/>
  <c r="X4079" i="1"/>
  <c r="X4078" i="1"/>
  <c r="X4077" i="1"/>
  <c r="X4076" i="1"/>
  <c r="X4075" i="1"/>
  <c r="X4074" i="1"/>
  <c r="X4073" i="1"/>
  <c r="X4072" i="1"/>
  <c r="X4071" i="1"/>
  <c r="X4070" i="1"/>
  <c r="X4069" i="1"/>
  <c r="X4068" i="1"/>
  <c r="X4067" i="1"/>
  <c r="X4066" i="1"/>
  <c r="X4065" i="1"/>
  <c r="X4064" i="1"/>
  <c r="X4063" i="1"/>
  <c r="X4062" i="1"/>
  <c r="X4061" i="1"/>
  <c r="X4060" i="1"/>
  <c r="X4059" i="1"/>
  <c r="X4058" i="1"/>
  <c r="X4057" i="1"/>
  <c r="X4056" i="1"/>
  <c r="X4055" i="1"/>
  <c r="X4054" i="1"/>
  <c r="X4053" i="1"/>
  <c r="X4052" i="1"/>
  <c r="X4051" i="1"/>
  <c r="X4050" i="1"/>
  <c r="X4049" i="1"/>
  <c r="X4048" i="1"/>
  <c r="X4047" i="1"/>
  <c r="X4046" i="1"/>
  <c r="X4045" i="1"/>
  <c r="X4044" i="1"/>
  <c r="X4043" i="1"/>
  <c r="X4042" i="1"/>
  <c r="X4041" i="1"/>
  <c r="X4040" i="1"/>
  <c r="X4039" i="1"/>
  <c r="X4038" i="1"/>
  <c r="X4037" i="1"/>
  <c r="X4036" i="1"/>
  <c r="X4035" i="1"/>
  <c r="X4034" i="1"/>
  <c r="X4033" i="1"/>
  <c r="X4032" i="1"/>
  <c r="X4031" i="1"/>
  <c r="X4030" i="1"/>
  <c r="X4029" i="1"/>
  <c r="X4028" i="1"/>
  <c r="X4027" i="1"/>
  <c r="X4026" i="1"/>
  <c r="X4025" i="1"/>
  <c r="X4024" i="1"/>
  <c r="X4023" i="1"/>
  <c r="X4022" i="1"/>
  <c r="X4021" i="1"/>
  <c r="X4020" i="1"/>
  <c r="X4019" i="1"/>
  <c r="X4018" i="1"/>
  <c r="X4017" i="1"/>
  <c r="X4016" i="1"/>
  <c r="X4015" i="1"/>
  <c r="X4014" i="1"/>
  <c r="X4013" i="1"/>
  <c r="X4012" i="1"/>
  <c r="X4011" i="1"/>
  <c r="X4010" i="1"/>
  <c r="X4009" i="1"/>
  <c r="X4008" i="1"/>
  <c r="X4007" i="1"/>
  <c r="X4006" i="1"/>
  <c r="X4005" i="1"/>
  <c r="X4004" i="1"/>
  <c r="X4003" i="1"/>
  <c r="X4002" i="1"/>
  <c r="X4001" i="1"/>
  <c r="X4000" i="1"/>
  <c r="X3999" i="1"/>
  <c r="X3998" i="1"/>
  <c r="X3997" i="1"/>
  <c r="X3996" i="1"/>
  <c r="X3995" i="1"/>
  <c r="X3994" i="1"/>
  <c r="X3993" i="1"/>
  <c r="X3992" i="1"/>
  <c r="X3991" i="1"/>
  <c r="X3990" i="1"/>
  <c r="X3989" i="1"/>
  <c r="X3988" i="1"/>
  <c r="X3987" i="1"/>
  <c r="X3986" i="1"/>
  <c r="X3985" i="1"/>
  <c r="X3984" i="1"/>
  <c r="X3983" i="1"/>
  <c r="X3982" i="1"/>
  <c r="X3981" i="1"/>
  <c r="X3980" i="1"/>
  <c r="X3979" i="1"/>
  <c r="X3978" i="1"/>
  <c r="X3977" i="1"/>
  <c r="X3976" i="1"/>
  <c r="X3975" i="1"/>
  <c r="X3974" i="1"/>
  <c r="X3973" i="1"/>
  <c r="X3972" i="1"/>
  <c r="X3971" i="1"/>
  <c r="X3970" i="1"/>
  <c r="X3969" i="1"/>
  <c r="X3968" i="1"/>
  <c r="X3967" i="1"/>
  <c r="X3966" i="1"/>
  <c r="X3965" i="1"/>
  <c r="X3964" i="1"/>
  <c r="X3963" i="1"/>
  <c r="X3962" i="1"/>
  <c r="X3961" i="1"/>
  <c r="X3960" i="1"/>
  <c r="X3959" i="1"/>
  <c r="X3958" i="1"/>
  <c r="X3957" i="1"/>
  <c r="X3956" i="1"/>
  <c r="X3955" i="1"/>
  <c r="X3954" i="1"/>
  <c r="X3953" i="1"/>
  <c r="X3952" i="1"/>
  <c r="X3951" i="1"/>
  <c r="X3950" i="1"/>
  <c r="X3949" i="1"/>
  <c r="X3948" i="1"/>
  <c r="X3947" i="1"/>
  <c r="X3946" i="1"/>
  <c r="X3945" i="1"/>
  <c r="X3944" i="1"/>
  <c r="X3943" i="1"/>
  <c r="X3942" i="1"/>
  <c r="X3941" i="1"/>
  <c r="X3940" i="1"/>
  <c r="X3939" i="1"/>
  <c r="X3938" i="1"/>
  <c r="X3937" i="1"/>
  <c r="X3936" i="1"/>
  <c r="X3935" i="1"/>
  <c r="X3934" i="1"/>
  <c r="X3933" i="1"/>
  <c r="X3932" i="1"/>
  <c r="X3931" i="1"/>
  <c r="X3930" i="1"/>
  <c r="X3929" i="1"/>
  <c r="X3928" i="1"/>
  <c r="X3927" i="1"/>
  <c r="X3926" i="1"/>
  <c r="X3925" i="1"/>
  <c r="X3924" i="1"/>
  <c r="X3923" i="1"/>
  <c r="X3922" i="1"/>
  <c r="X3921" i="1"/>
  <c r="X3920" i="1"/>
  <c r="X3919" i="1"/>
  <c r="X3918" i="1"/>
  <c r="X3917" i="1"/>
  <c r="X3916" i="1"/>
  <c r="X3915" i="1"/>
  <c r="X3914" i="1"/>
  <c r="X3913" i="1"/>
  <c r="X3912" i="1"/>
  <c r="X3911" i="1"/>
  <c r="X3910" i="1"/>
  <c r="X3909" i="1"/>
  <c r="X3908" i="1"/>
  <c r="X3907" i="1"/>
  <c r="X3906" i="1"/>
  <c r="X3905" i="1"/>
  <c r="X3904" i="1"/>
  <c r="X3903" i="1"/>
  <c r="X3902" i="1"/>
  <c r="X3901" i="1"/>
  <c r="X3900" i="1"/>
  <c r="X3899" i="1"/>
  <c r="X3898" i="1"/>
  <c r="X3897" i="1"/>
  <c r="X3896" i="1"/>
  <c r="X3895" i="1"/>
  <c r="X3894" i="1"/>
  <c r="X3893" i="1"/>
  <c r="X3892" i="1"/>
  <c r="X3891" i="1"/>
  <c r="X3890" i="1"/>
  <c r="X3889" i="1"/>
  <c r="X3888" i="1"/>
  <c r="X3887" i="1"/>
  <c r="X3886" i="1"/>
  <c r="X3885" i="1"/>
  <c r="X3884" i="1"/>
  <c r="X3883" i="1"/>
  <c r="X3882" i="1"/>
  <c r="X3881" i="1"/>
  <c r="X3880" i="1"/>
  <c r="X3879" i="1"/>
  <c r="X3878" i="1"/>
  <c r="X3877" i="1"/>
  <c r="X3876" i="1"/>
  <c r="X3875" i="1"/>
  <c r="X3874" i="1"/>
  <c r="X3873" i="1"/>
  <c r="X3872" i="1"/>
  <c r="X3871" i="1"/>
  <c r="X3870" i="1"/>
  <c r="X3869" i="1"/>
  <c r="X3868" i="1"/>
  <c r="X3867" i="1"/>
  <c r="X3866" i="1"/>
  <c r="X3865" i="1"/>
  <c r="X3864" i="1"/>
  <c r="X3863" i="1"/>
  <c r="X3862" i="1"/>
  <c r="X3861" i="1"/>
  <c r="X3860" i="1"/>
  <c r="X3859" i="1"/>
  <c r="X3858" i="1"/>
  <c r="X3857" i="1"/>
  <c r="X3856" i="1"/>
  <c r="X3855" i="1"/>
  <c r="X3854" i="1"/>
  <c r="X3853" i="1"/>
  <c r="X3852" i="1"/>
  <c r="X3851" i="1"/>
  <c r="X3850" i="1"/>
  <c r="X3849" i="1"/>
  <c r="X3848" i="1"/>
  <c r="X3847" i="1"/>
  <c r="X3846" i="1"/>
  <c r="X3845" i="1"/>
  <c r="X3844" i="1"/>
  <c r="X3843" i="1"/>
  <c r="X3842" i="1"/>
  <c r="X3841" i="1"/>
  <c r="X3840" i="1"/>
  <c r="X3839" i="1"/>
  <c r="X3838" i="1"/>
  <c r="X3837" i="1"/>
  <c r="X3836" i="1"/>
  <c r="X3835" i="1"/>
  <c r="X3834" i="1"/>
  <c r="X3833" i="1"/>
  <c r="X3832" i="1"/>
  <c r="X3831" i="1"/>
  <c r="X3830" i="1"/>
  <c r="X3829" i="1"/>
  <c r="X3828" i="1"/>
  <c r="X3827" i="1"/>
  <c r="X3826" i="1"/>
  <c r="X3825" i="1"/>
  <c r="X3824" i="1"/>
  <c r="X3823" i="1"/>
  <c r="X3822" i="1"/>
  <c r="X3821" i="1"/>
  <c r="X3820" i="1"/>
  <c r="X3819" i="1"/>
  <c r="X3818" i="1"/>
  <c r="X3817" i="1"/>
  <c r="X3816" i="1"/>
  <c r="X3815" i="1"/>
  <c r="X3814" i="1"/>
  <c r="X3813" i="1"/>
  <c r="X3812" i="1"/>
  <c r="X3811" i="1"/>
  <c r="X3810" i="1"/>
  <c r="X3809" i="1"/>
  <c r="X3808" i="1"/>
  <c r="X3807" i="1"/>
  <c r="X3806" i="1"/>
  <c r="X3805" i="1"/>
  <c r="X3804" i="1"/>
  <c r="X3803" i="1"/>
  <c r="X3802" i="1"/>
  <c r="X3801" i="1"/>
  <c r="X3800" i="1"/>
  <c r="X3799" i="1"/>
  <c r="X3798" i="1"/>
  <c r="X3797" i="1"/>
  <c r="X3796" i="1"/>
  <c r="X3795" i="1"/>
  <c r="X3794" i="1"/>
  <c r="X3793" i="1"/>
  <c r="X3792" i="1"/>
  <c r="X3791" i="1"/>
  <c r="X3790" i="1"/>
  <c r="X3789" i="1"/>
  <c r="X3788" i="1"/>
  <c r="X3787" i="1"/>
  <c r="X3786" i="1"/>
  <c r="X3785" i="1"/>
  <c r="X3784" i="1"/>
  <c r="X3783" i="1"/>
  <c r="X3782" i="1"/>
  <c r="X3781" i="1"/>
  <c r="X3780" i="1"/>
  <c r="X3779" i="1"/>
  <c r="X3778" i="1"/>
  <c r="X3777" i="1"/>
  <c r="X3776" i="1"/>
  <c r="X3775" i="1"/>
  <c r="X3774" i="1"/>
  <c r="X3773" i="1"/>
  <c r="X3772" i="1"/>
  <c r="X3771" i="1"/>
  <c r="X3770" i="1"/>
  <c r="X3769" i="1"/>
  <c r="X3768" i="1"/>
  <c r="X3767" i="1"/>
  <c r="X3766" i="1"/>
  <c r="X3765" i="1"/>
  <c r="X3764" i="1"/>
  <c r="X3763" i="1"/>
  <c r="X3762" i="1"/>
  <c r="X3761" i="1"/>
  <c r="X3760" i="1"/>
  <c r="X3759" i="1"/>
  <c r="X3758" i="1"/>
  <c r="X3757" i="1"/>
  <c r="X3756" i="1"/>
  <c r="X3755" i="1"/>
  <c r="X3754" i="1"/>
  <c r="X3753" i="1"/>
  <c r="X3752" i="1"/>
  <c r="X3751" i="1"/>
  <c r="X3750" i="1"/>
  <c r="X3749" i="1"/>
  <c r="X3748" i="1"/>
  <c r="X3747" i="1"/>
  <c r="X3746" i="1"/>
  <c r="X3745" i="1"/>
  <c r="X3744" i="1"/>
  <c r="X3743" i="1"/>
  <c r="X3742" i="1"/>
  <c r="X3741" i="1"/>
  <c r="X3740" i="1"/>
  <c r="X3739" i="1"/>
  <c r="X3738" i="1"/>
  <c r="X3737" i="1"/>
  <c r="X3736" i="1"/>
  <c r="X3735" i="1"/>
  <c r="X3734" i="1"/>
  <c r="X3733" i="1"/>
  <c r="X3732" i="1"/>
  <c r="X3731" i="1"/>
  <c r="X3730" i="1"/>
  <c r="X3729" i="1"/>
  <c r="X3728" i="1"/>
  <c r="X3727" i="1"/>
  <c r="X3726" i="1"/>
  <c r="X3725" i="1"/>
  <c r="X3724" i="1"/>
  <c r="X3723" i="1"/>
  <c r="X3722" i="1"/>
  <c r="X3721" i="1"/>
  <c r="X3720" i="1"/>
  <c r="X3719" i="1"/>
  <c r="X3718" i="1"/>
  <c r="X3717" i="1"/>
  <c r="X3716" i="1"/>
  <c r="X3715" i="1"/>
  <c r="X3714" i="1"/>
  <c r="X3713" i="1"/>
  <c r="X3712" i="1"/>
  <c r="X3711" i="1"/>
  <c r="X3710" i="1"/>
  <c r="X3709" i="1"/>
  <c r="X3708" i="1"/>
  <c r="X3707" i="1"/>
  <c r="X3706" i="1"/>
  <c r="X3705" i="1"/>
  <c r="X3704" i="1"/>
  <c r="X3703" i="1"/>
  <c r="X3702" i="1"/>
  <c r="X3701" i="1"/>
  <c r="X3700" i="1"/>
  <c r="X3699" i="1"/>
  <c r="X3698" i="1"/>
  <c r="X3697" i="1"/>
  <c r="X3696" i="1"/>
  <c r="X3695" i="1"/>
  <c r="X3694" i="1"/>
  <c r="X3693" i="1"/>
  <c r="X3692" i="1"/>
  <c r="X3691" i="1"/>
  <c r="X3690" i="1"/>
  <c r="X3689" i="1"/>
  <c r="X3688" i="1"/>
  <c r="X3687" i="1"/>
  <c r="X3686" i="1"/>
  <c r="X3685" i="1"/>
  <c r="X3684" i="1"/>
  <c r="X3683" i="1"/>
  <c r="X3682" i="1"/>
  <c r="X3681" i="1"/>
  <c r="X3680" i="1"/>
  <c r="X3679" i="1"/>
  <c r="X3678" i="1"/>
  <c r="X3677" i="1"/>
  <c r="X3676" i="1"/>
  <c r="X3675" i="1"/>
  <c r="X3674" i="1"/>
  <c r="X3673" i="1"/>
  <c r="X3672" i="1"/>
  <c r="X3671" i="1"/>
  <c r="X3670" i="1"/>
  <c r="X3669" i="1"/>
  <c r="X3668" i="1"/>
  <c r="X3667" i="1"/>
  <c r="X3666" i="1"/>
  <c r="X3665" i="1"/>
  <c r="X3664" i="1"/>
  <c r="X3663" i="1"/>
  <c r="X3662" i="1"/>
  <c r="X3661" i="1"/>
  <c r="X3660" i="1"/>
  <c r="X3659" i="1"/>
  <c r="X3658" i="1"/>
  <c r="X3657" i="1"/>
  <c r="X3656" i="1"/>
  <c r="X3655" i="1"/>
  <c r="X3654" i="1"/>
  <c r="X3653" i="1"/>
  <c r="X3652" i="1"/>
  <c r="X3651" i="1"/>
  <c r="X3650" i="1"/>
  <c r="X3649" i="1"/>
  <c r="X3648" i="1"/>
  <c r="X3647" i="1"/>
  <c r="X3646" i="1"/>
  <c r="X3645" i="1"/>
  <c r="X3644" i="1"/>
  <c r="X3643" i="1"/>
  <c r="X3642" i="1"/>
  <c r="X3641" i="1"/>
  <c r="X3640" i="1"/>
  <c r="X3639" i="1"/>
  <c r="X3638" i="1"/>
  <c r="X3637" i="1"/>
  <c r="X3636" i="1"/>
  <c r="X3635" i="1"/>
  <c r="X3634" i="1"/>
  <c r="X3633" i="1"/>
  <c r="X3632" i="1"/>
  <c r="X3631" i="1"/>
  <c r="X3630" i="1"/>
  <c r="X3629" i="1"/>
  <c r="X3628" i="1"/>
  <c r="X3627" i="1"/>
  <c r="X3626" i="1"/>
  <c r="X3625" i="1"/>
  <c r="X3624" i="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X3590" i="1"/>
  <c r="X3589" i="1"/>
  <c r="X3588" i="1"/>
  <c r="X3587" i="1"/>
  <c r="X3586" i="1"/>
  <c r="X3585" i="1"/>
  <c r="X3584" i="1"/>
  <c r="X3583" i="1"/>
  <c r="X3582" i="1"/>
  <c r="X3581" i="1"/>
  <c r="X3580" i="1"/>
  <c r="X3579" i="1"/>
  <c r="X3578" i="1"/>
  <c r="X3577" i="1"/>
  <c r="X3576" i="1"/>
  <c r="X3575" i="1"/>
  <c r="X3574" i="1"/>
  <c r="X3573" i="1"/>
  <c r="X3572" i="1"/>
  <c r="X3571" i="1"/>
  <c r="X3570" i="1"/>
  <c r="X3569" i="1"/>
  <c r="X3568" i="1"/>
  <c r="X3567" i="1"/>
  <c r="X3566" i="1"/>
  <c r="X3565" i="1"/>
  <c r="X3564" i="1"/>
  <c r="X3563" i="1"/>
  <c r="X3562" i="1"/>
  <c r="X3561" i="1"/>
  <c r="X3560" i="1"/>
  <c r="X3559" i="1"/>
  <c r="X3558" i="1"/>
  <c r="X3557" i="1"/>
  <c r="X3556" i="1"/>
  <c r="X3555" i="1"/>
  <c r="X3554" i="1"/>
  <c r="X3553" i="1"/>
  <c r="X3552" i="1"/>
  <c r="X3551" i="1"/>
  <c r="X3550" i="1"/>
  <c r="X3549" i="1"/>
  <c r="X3548" i="1"/>
  <c r="X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X3519" i="1"/>
  <c r="X3518" i="1"/>
  <c r="X3517" i="1"/>
  <c r="X3516" i="1"/>
  <c r="X3515" i="1"/>
  <c r="X3514" i="1"/>
  <c r="X3513" i="1"/>
  <c r="X3512" i="1"/>
  <c r="X3511" i="1"/>
  <c r="X3510" i="1"/>
  <c r="X3509" i="1"/>
  <c r="X3508" i="1"/>
  <c r="X3507" i="1"/>
  <c r="X3506" i="1"/>
  <c r="X3505" i="1"/>
  <c r="X3504" i="1"/>
  <c r="X3503" i="1"/>
  <c r="X3502" i="1"/>
  <c r="X3501" i="1"/>
  <c r="X3500" i="1"/>
  <c r="X3499" i="1"/>
  <c r="X3498" i="1"/>
  <c r="X3497" i="1"/>
  <c r="X3496" i="1"/>
  <c r="X3495" i="1"/>
  <c r="X3494" i="1"/>
  <c r="X3493" i="1"/>
  <c r="X3492" i="1"/>
  <c r="X3491" i="1"/>
  <c r="X3490" i="1"/>
  <c r="X3489" i="1"/>
  <c r="X3488" i="1"/>
  <c r="X3487" i="1"/>
  <c r="X3486" i="1"/>
  <c r="X3485" i="1"/>
  <c r="X3484" i="1"/>
  <c r="X3483" i="1"/>
  <c r="X3482" i="1"/>
  <c r="X3481" i="1"/>
  <c r="X3480" i="1"/>
  <c r="X3479" i="1"/>
  <c r="X3478" i="1"/>
  <c r="X3477" i="1"/>
  <c r="X3476" i="1"/>
  <c r="X3475" i="1"/>
  <c r="X3474" i="1"/>
  <c r="X3473" i="1"/>
  <c r="X3472" i="1"/>
  <c r="X3471" i="1"/>
  <c r="X3470" i="1"/>
  <c r="X3469" i="1"/>
  <c r="X3468" i="1"/>
  <c r="X3467" i="1"/>
  <c r="X3466" i="1"/>
  <c r="X3465" i="1"/>
  <c r="X3464" i="1"/>
  <c r="X3463" i="1"/>
  <c r="X3462" i="1"/>
  <c r="X3461" i="1"/>
  <c r="X3460" i="1"/>
  <c r="X3459" i="1"/>
  <c r="X3458" i="1"/>
  <c r="X3457" i="1"/>
  <c r="X3456" i="1"/>
  <c r="X3455" i="1"/>
  <c r="X3454" i="1"/>
  <c r="X3453" i="1"/>
  <c r="X3452" i="1"/>
  <c r="X3451" i="1"/>
  <c r="X3450" i="1"/>
  <c r="X3449" i="1"/>
  <c r="X3448" i="1"/>
  <c r="X3447" i="1"/>
  <c r="X3446" i="1"/>
  <c r="X3445" i="1"/>
  <c r="X3444" i="1"/>
  <c r="X3443" i="1"/>
  <c r="X3442" i="1"/>
  <c r="X3441" i="1"/>
  <c r="X3440" i="1"/>
  <c r="X3439" i="1"/>
  <c r="X3438" i="1"/>
  <c r="X3437" i="1"/>
  <c r="X3436" i="1"/>
  <c r="X3435" i="1"/>
  <c r="X3434" i="1"/>
  <c r="X3433" i="1"/>
  <c r="X3432" i="1"/>
  <c r="X3431" i="1"/>
  <c r="X3430" i="1"/>
  <c r="X3429" i="1"/>
  <c r="X3428" i="1"/>
  <c r="X3427" i="1"/>
  <c r="X3426" i="1"/>
  <c r="X3425" i="1"/>
  <c r="X3424" i="1"/>
  <c r="X3423" i="1"/>
  <c r="X3422" i="1"/>
  <c r="X3421" i="1"/>
  <c r="X3420" i="1"/>
  <c r="X3419" i="1"/>
  <c r="X3418" i="1"/>
  <c r="X3417" i="1"/>
  <c r="X3416" i="1"/>
  <c r="X3415" i="1"/>
  <c r="X3414" i="1"/>
  <c r="X3413" i="1"/>
  <c r="X3412" i="1"/>
  <c r="X3411" i="1"/>
  <c r="X3410" i="1"/>
  <c r="X3409" i="1"/>
  <c r="X3408" i="1"/>
  <c r="X3407" i="1"/>
  <c r="X3406" i="1"/>
  <c r="X3405" i="1"/>
  <c r="X3404" i="1"/>
  <c r="X3403" i="1"/>
  <c r="X3402" i="1"/>
  <c r="X3401" i="1"/>
  <c r="X3400" i="1"/>
  <c r="X3399" i="1"/>
  <c r="X3398" i="1"/>
  <c r="X3397" i="1"/>
  <c r="X3396" i="1"/>
  <c r="X3395" i="1"/>
  <c r="X3394" i="1"/>
  <c r="X3393" i="1"/>
  <c r="X3392" i="1"/>
  <c r="X3391" i="1"/>
  <c r="X3390" i="1"/>
  <c r="X3389" i="1"/>
  <c r="X3388" i="1"/>
  <c r="X3387" i="1"/>
  <c r="X3386" i="1"/>
  <c r="X3385" i="1"/>
  <c r="X3384" i="1"/>
  <c r="X3383" i="1"/>
  <c r="X3382" i="1"/>
  <c r="X3381" i="1"/>
  <c r="X3380" i="1"/>
  <c r="X3379" i="1"/>
  <c r="X3378" i="1"/>
  <c r="X3377" i="1"/>
  <c r="X3376" i="1"/>
  <c r="X3375" i="1"/>
  <c r="X3374" i="1"/>
  <c r="X3373" i="1"/>
  <c r="X3372" i="1"/>
  <c r="X3371" i="1"/>
  <c r="X3370" i="1"/>
  <c r="X3369" i="1"/>
  <c r="X3368" i="1"/>
  <c r="X3367" i="1"/>
  <c r="X3366" i="1"/>
  <c r="X3365" i="1"/>
  <c r="X3364" i="1"/>
  <c r="X3363" i="1"/>
  <c r="X3362" i="1"/>
  <c r="X3361" i="1"/>
  <c r="X3360" i="1"/>
  <c r="X3359" i="1"/>
  <c r="X3358" i="1"/>
  <c r="X3357" i="1"/>
  <c r="X3356" i="1"/>
  <c r="X3355" i="1"/>
  <c r="X3354" i="1"/>
  <c r="X3353" i="1"/>
  <c r="X3352" i="1"/>
  <c r="X3351" i="1"/>
  <c r="X3350" i="1"/>
  <c r="X3349" i="1"/>
  <c r="X3348" i="1"/>
  <c r="X3347" i="1"/>
  <c r="X3346" i="1"/>
  <c r="X3345" i="1"/>
  <c r="X3344" i="1"/>
  <c r="X3343" i="1"/>
  <c r="X3342" i="1"/>
  <c r="X3341" i="1"/>
  <c r="X3340" i="1"/>
  <c r="X3339" i="1"/>
  <c r="X3338" i="1"/>
  <c r="X3337" i="1"/>
  <c r="X3336" i="1"/>
  <c r="X3335" i="1"/>
  <c r="X3334" i="1"/>
  <c r="X3333" i="1"/>
  <c r="X3332" i="1"/>
  <c r="X3331" i="1"/>
  <c r="X3330" i="1"/>
  <c r="X3329" i="1"/>
  <c r="X3328" i="1"/>
  <c r="X3327" i="1"/>
  <c r="X3326" i="1"/>
  <c r="X3325" i="1"/>
  <c r="X3324" i="1"/>
  <c r="X3323" i="1"/>
  <c r="X3322" i="1"/>
  <c r="X3321" i="1"/>
  <c r="X3320" i="1"/>
  <c r="X3319" i="1"/>
  <c r="X3318" i="1"/>
  <c r="X3317" i="1"/>
  <c r="X3316" i="1"/>
  <c r="X3315" i="1"/>
  <c r="X3314" i="1"/>
  <c r="X3313" i="1"/>
  <c r="X3312" i="1"/>
  <c r="X3311" i="1"/>
  <c r="X3310" i="1"/>
  <c r="X3309" i="1"/>
  <c r="X3308" i="1"/>
  <c r="X3307" i="1"/>
  <c r="X3306" i="1"/>
  <c r="X3305" i="1"/>
  <c r="X3304" i="1"/>
  <c r="X3303" i="1"/>
  <c r="X3302" i="1"/>
  <c r="X3301" i="1"/>
  <c r="X3300" i="1"/>
  <c r="X3299" i="1"/>
  <c r="X3298" i="1"/>
  <c r="X3297" i="1"/>
  <c r="X3296" i="1"/>
  <c r="X3295" i="1"/>
  <c r="X3294" i="1"/>
  <c r="X3293" i="1"/>
  <c r="X3292" i="1"/>
  <c r="X3291" i="1"/>
  <c r="X3290" i="1"/>
  <c r="X3289" i="1"/>
  <c r="X3288" i="1"/>
  <c r="X3287" i="1"/>
  <c r="X3286" i="1"/>
  <c r="X3285" i="1"/>
  <c r="X3284" i="1"/>
  <c r="X3283" i="1"/>
  <c r="X3282" i="1"/>
  <c r="X3281" i="1"/>
  <c r="X3280" i="1"/>
  <c r="X3279" i="1"/>
  <c r="X3278" i="1"/>
  <c r="X3277" i="1"/>
  <c r="X3276" i="1"/>
  <c r="X3275" i="1"/>
  <c r="X3274" i="1"/>
  <c r="X3273" i="1"/>
  <c r="X3272" i="1"/>
  <c r="X3271" i="1"/>
  <c r="X3270" i="1"/>
  <c r="X3269" i="1"/>
  <c r="X3268" i="1"/>
  <c r="X3267" i="1"/>
  <c r="X3266" i="1"/>
  <c r="X3265" i="1"/>
  <c r="X3264" i="1"/>
  <c r="X3263" i="1"/>
  <c r="X3262" i="1"/>
  <c r="X3261" i="1"/>
  <c r="X3260" i="1"/>
  <c r="X3259" i="1"/>
  <c r="X3258" i="1"/>
  <c r="X3257" i="1"/>
  <c r="X3256" i="1"/>
  <c r="X3255" i="1"/>
  <c r="X3254" i="1"/>
  <c r="X3253" i="1"/>
  <c r="X3252" i="1"/>
  <c r="X3251" i="1"/>
  <c r="X3250" i="1"/>
  <c r="X3249" i="1"/>
  <c r="X3248" i="1"/>
  <c r="X3247" i="1"/>
  <c r="X3246" i="1"/>
  <c r="X3245" i="1"/>
  <c r="X3244" i="1"/>
  <c r="X3243" i="1"/>
  <c r="X3242" i="1"/>
  <c r="X3241" i="1"/>
  <c r="X3240" i="1"/>
  <c r="X3239" i="1"/>
  <c r="X3238" i="1"/>
  <c r="X3237" i="1"/>
  <c r="X3236" i="1"/>
  <c r="X3235" i="1"/>
  <c r="X3234" i="1"/>
  <c r="X3233" i="1"/>
  <c r="X3232" i="1"/>
  <c r="X3231" i="1"/>
  <c r="X3230" i="1"/>
  <c r="X3229" i="1"/>
  <c r="X3228" i="1"/>
  <c r="X3227" i="1"/>
  <c r="X3226" i="1"/>
  <c r="X3225" i="1"/>
  <c r="X3224" i="1"/>
  <c r="X3223" i="1"/>
  <c r="X3222" i="1"/>
  <c r="X3221" i="1"/>
  <c r="X3220" i="1"/>
  <c r="X3219" i="1"/>
  <c r="X3218" i="1"/>
  <c r="X3217" i="1"/>
  <c r="X3216" i="1"/>
  <c r="X3215" i="1"/>
  <c r="X3214" i="1"/>
  <c r="X3213" i="1"/>
  <c r="X3212" i="1"/>
  <c r="X3211" i="1"/>
  <c r="X3210" i="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9" i="1"/>
  <c r="X2978" i="1"/>
  <c r="X2977" i="1"/>
  <c r="X2976" i="1"/>
  <c r="X2975" i="1"/>
  <c r="X2974" i="1"/>
  <c r="X2973" i="1"/>
  <c r="X2972" i="1"/>
  <c r="X2971" i="1"/>
  <c r="X2970" i="1"/>
  <c r="X2969" i="1"/>
  <c r="X2968" i="1"/>
  <c r="X2967" i="1"/>
  <c r="X2966" i="1"/>
  <c r="X2965" i="1"/>
  <c r="X2964" i="1"/>
  <c r="X2963" i="1"/>
  <c r="X2962" i="1"/>
  <c r="X2961"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c r="X2364" i="1"/>
  <c r="X2363"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1984" i="1"/>
  <c r="X1983" i="1"/>
  <c r="X1982" i="1"/>
  <c r="X1981" i="1"/>
  <c r="X1980" i="1"/>
  <c r="X1979" i="1"/>
  <c r="X1978" i="1"/>
  <c r="X1977" i="1"/>
  <c r="X1976" i="1"/>
  <c r="X1975" i="1"/>
  <c r="X1974" i="1"/>
  <c r="X1973" i="1"/>
  <c r="X1972" i="1"/>
  <c r="X1971" i="1"/>
  <c r="X1970"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X6" i="1"/>
  <c r="X5" i="1"/>
  <c r="X4" i="1"/>
  <c r="X3" i="1"/>
  <c r="X2" i="1"/>
  <c r="X15946" i="1"/>
  <c r="Q15974" i="1"/>
  <c r="B15970" i="1"/>
  <c r="A41" i="18" s="1"/>
  <c r="AD13545" i="1"/>
  <c r="AD11890" i="1"/>
  <c r="AD9863" i="1"/>
  <c r="AD7352" i="1"/>
  <c r="AD7091" i="1"/>
  <c r="AD6492" i="1"/>
  <c r="AD4966" i="1"/>
  <c r="Q6560" i="1"/>
  <c r="G118" i="7" s="1"/>
  <c r="Q854" i="1"/>
  <c r="G32" i="7" s="1"/>
  <c r="Q688" i="1"/>
  <c r="G21" i="7" s="1"/>
  <c r="Q15963" i="1"/>
  <c r="G55" i="7" s="1"/>
  <c r="Q15947" i="1"/>
  <c r="G277" i="7" s="1"/>
  <c r="Q15933" i="1"/>
  <c r="G276" i="7" s="1"/>
  <c r="Q15923" i="1"/>
  <c r="G275" i="7" s="1"/>
  <c r="Q15921" i="1"/>
  <c r="G274" i="7" s="1"/>
  <c r="Q15919" i="1"/>
  <c r="G273" i="7" s="1"/>
  <c r="Q15908" i="1"/>
  <c r="G272" i="7" s="1"/>
  <c r="Q15900" i="1"/>
  <c r="G271" i="7" s="1"/>
  <c r="Q15817" i="1"/>
  <c r="G270" i="7" s="1"/>
  <c r="Q15812" i="1"/>
  <c r="G269" i="7" s="1"/>
  <c r="Q15809" i="1"/>
  <c r="G268" i="7" s="1"/>
  <c r="Q15805" i="1"/>
  <c r="G267" i="7" s="1"/>
  <c r="Q15733" i="1"/>
  <c r="G266" i="7" s="1"/>
  <c r="Q15724" i="1"/>
  <c r="G265" i="7" s="1"/>
  <c r="Q15679" i="1"/>
  <c r="G264" i="7" s="1"/>
  <c r="Q15669" i="1"/>
  <c r="G263" i="7" s="1"/>
  <c r="Q15667" i="1"/>
  <c r="G262" i="7" s="1"/>
  <c r="Q15598" i="1"/>
  <c r="G261" i="7" s="1"/>
  <c r="Q15540" i="1"/>
  <c r="G260" i="7" s="1"/>
  <c r="Q15537" i="1"/>
  <c r="G259" i="7" s="1"/>
  <c r="Q15521" i="1"/>
  <c r="G258" i="7" s="1"/>
  <c r="Q15504" i="1"/>
  <c r="G257" i="7" s="1"/>
  <c r="Q15458" i="1"/>
  <c r="G256" i="7" s="1"/>
  <c r="Q15405" i="1"/>
  <c r="G255" i="7" s="1"/>
  <c r="Q15400" i="1"/>
  <c r="G254" i="7" s="1"/>
  <c r="Q15376" i="1"/>
  <c r="G253" i="7" s="1"/>
  <c r="Q14955" i="1"/>
  <c r="G252" i="7" s="1"/>
  <c r="Q14952" i="1"/>
  <c r="G251" i="7" s="1"/>
  <c r="Q14934" i="1"/>
  <c r="G250" i="7" s="1"/>
  <c r="Q14860" i="1"/>
  <c r="G249" i="7" s="1"/>
  <c r="Q14765" i="1"/>
  <c r="G248" i="7" s="1"/>
  <c r="Q14748" i="1"/>
  <c r="G247" i="7" s="1"/>
  <c r="Q14535" i="1"/>
  <c r="G246" i="7" s="1"/>
  <c r="Q14519" i="1"/>
  <c r="G245" i="7" s="1"/>
  <c r="Q14386" i="1"/>
  <c r="G244" i="7" s="1"/>
  <c r="Q14382" i="1"/>
  <c r="G243" i="7" s="1"/>
  <c r="Q14372" i="1"/>
  <c r="G242" i="7" s="1"/>
  <c r="Q14341" i="1"/>
  <c r="G241" i="7" s="1"/>
  <c r="Q14322" i="1"/>
  <c r="G240" i="7" s="1"/>
  <c r="Q14246" i="1"/>
  <c r="G239" i="7" s="1"/>
  <c r="Q14194" i="1"/>
  <c r="G238" i="7" s="1"/>
  <c r="Q14063" i="1"/>
  <c r="G237" i="7" s="1"/>
  <c r="Q14060" i="1"/>
  <c r="G236" i="7" s="1"/>
  <c r="Q13950" i="1"/>
  <c r="G235" i="7" s="1"/>
  <c r="Q13934" i="1"/>
  <c r="G234" i="7" s="1"/>
  <c r="Q13886" i="1"/>
  <c r="G233" i="7" s="1"/>
  <c r="Q13638" i="1"/>
  <c r="G232" i="7" s="1"/>
  <c r="Q13593" i="1"/>
  <c r="G231" i="7" s="1"/>
  <c r="Q13588" i="1"/>
  <c r="G230" i="7" s="1"/>
  <c r="Q13575" i="1"/>
  <c r="G229" i="7" s="1"/>
  <c r="Q13555" i="1"/>
  <c r="G228" i="7" s="1"/>
  <c r="Q13516" i="1"/>
  <c r="G227" i="7" s="1"/>
  <c r="Q13514" i="1"/>
  <c r="G226" i="7" s="1"/>
  <c r="Q13483" i="1"/>
  <c r="G225" i="7" s="1"/>
  <c r="Q13421" i="1"/>
  <c r="G224" i="7" s="1"/>
  <c r="Q13414" i="1"/>
  <c r="G223" i="7" s="1"/>
  <c r="Q13397" i="1"/>
  <c r="G222" i="7" s="1"/>
  <c r="Q13387" i="1"/>
  <c r="G221" i="7" s="1"/>
  <c r="Q13302" i="1"/>
  <c r="G220" i="7" s="1"/>
  <c r="Q13292" i="1"/>
  <c r="G219" i="7" s="1"/>
  <c r="Q13284" i="1"/>
  <c r="G218" i="7" s="1"/>
  <c r="Q13282" i="1"/>
  <c r="G217" i="7" s="1"/>
  <c r="Q13139" i="1"/>
  <c r="G216" i="7" s="1"/>
  <c r="Q13127" i="1"/>
  <c r="G215" i="7" s="1"/>
  <c r="Q13031" i="1"/>
  <c r="G214" i="7" s="1"/>
  <c r="Q13027" i="1"/>
  <c r="G213" i="7" s="1"/>
  <c r="Q13024" i="1"/>
  <c r="G212" i="7" s="1"/>
  <c r="Q12709" i="1"/>
  <c r="G211" i="7" s="1"/>
  <c r="Q12700" i="1"/>
  <c r="G210" i="7" s="1"/>
  <c r="Q12620" i="1"/>
  <c r="G209" i="7" s="1"/>
  <c r="Q12611" i="1"/>
  <c r="G208" i="7" s="1"/>
  <c r="Q12585" i="1"/>
  <c r="G207" i="7" s="1"/>
  <c r="Q12567" i="1"/>
  <c r="G206" i="7" s="1"/>
  <c r="Q12548" i="1"/>
  <c r="G205" i="7" s="1"/>
  <c r="Q12522" i="1"/>
  <c r="G204" i="7" s="1"/>
  <c r="Q12520" i="1"/>
  <c r="G203" i="7" s="1"/>
  <c r="Q12506" i="1"/>
  <c r="G202" i="7" s="1"/>
  <c r="Q12318" i="1"/>
  <c r="G201" i="7" s="1"/>
  <c r="Q12302" i="1"/>
  <c r="G200" i="7" s="1"/>
  <c r="Q12290" i="1"/>
  <c r="G199" i="7" s="1"/>
  <c r="Q12286" i="1"/>
  <c r="G198" i="7" s="1"/>
  <c r="Q12246" i="1"/>
  <c r="G197" i="7" s="1"/>
  <c r="Q12237" i="1"/>
  <c r="G196" i="7" s="1"/>
  <c r="Q12045" i="1"/>
  <c r="G195" i="7" s="1"/>
  <c r="Q11873" i="1"/>
  <c r="G194" i="7" s="1"/>
  <c r="Q11785" i="1"/>
  <c r="G193" i="7" s="1"/>
  <c r="Q11758" i="1"/>
  <c r="G192" i="7" s="1"/>
  <c r="Q11746" i="1"/>
  <c r="G191" i="7" s="1"/>
  <c r="Q11697" i="1"/>
  <c r="G190" i="7" s="1"/>
  <c r="Q11643" i="1"/>
  <c r="G189" i="7" s="1"/>
  <c r="Q11592" i="1"/>
  <c r="G188" i="7" s="1"/>
  <c r="Q11578" i="1"/>
  <c r="G187" i="7" s="1"/>
  <c r="Q11571" i="1"/>
  <c r="G186" i="7" s="1"/>
  <c r="Q11564" i="1"/>
  <c r="G185" i="7" s="1"/>
  <c r="Q11559" i="1"/>
  <c r="G184" i="7" s="1"/>
  <c r="Q11433" i="1"/>
  <c r="G183" i="7" s="1"/>
  <c r="Q11316" i="1"/>
  <c r="G182" i="7" s="1"/>
  <c r="Q11276" i="1"/>
  <c r="G181" i="7" s="1"/>
  <c r="Q11068" i="1"/>
  <c r="G180" i="7" s="1"/>
  <c r="Q10039" i="1"/>
  <c r="G179" i="7" s="1"/>
  <c r="Q10027" i="1"/>
  <c r="G178" i="7" s="1"/>
  <c r="Q10001" i="1"/>
  <c r="G177" i="7" s="1"/>
  <c r="Q9760" i="1"/>
  <c r="G176" i="7" s="1"/>
  <c r="Q9682" i="1"/>
  <c r="G175" i="7" s="1"/>
  <c r="Q9620" i="1"/>
  <c r="G174" i="7" s="1"/>
  <c r="Q9603" i="1"/>
  <c r="G173" i="7" s="1"/>
  <c r="Q9591" i="1"/>
  <c r="G172" i="7" s="1"/>
  <c r="Q9490" i="1"/>
  <c r="G171" i="7" s="1"/>
  <c r="Q9427" i="1"/>
  <c r="G170" i="7" s="1"/>
  <c r="Q9422" i="1"/>
  <c r="G169" i="7" s="1"/>
  <c r="Q9330" i="1"/>
  <c r="G168" i="7" s="1"/>
  <c r="Q9326" i="1"/>
  <c r="G167" i="7" s="1"/>
  <c r="Q9298" i="1"/>
  <c r="G166" i="7" s="1"/>
  <c r="Q9279" i="1"/>
  <c r="G165" i="7" s="1"/>
  <c r="Q9269" i="1"/>
  <c r="G164" i="7" s="1"/>
  <c r="Q9267" i="1"/>
  <c r="G163" i="7" s="1"/>
  <c r="Q9052" i="1"/>
  <c r="G162" i="7" s="1"/>
  <c r="Q9040" i="1"/>
  <c r="G161" i="7" s="1"/>
  <c r="Q8908" i="1"/>
  <c r="G160" i="7" s="1"/>
  <c r="Q8895" i="1"/>
  <c r="G159" i="7" s="1"/>
  <c r="Q8888" i="1"/>
  <c r="G158" i="7" s="1"/>
  <c r="Q8841" i="1"/>
  <c r="G157" i="7" s="1"/>
  <c r="Q8655" i="1"/>
  <c r="G156" i="7" s="1"/>
  <c r="Q8624" i="1"/>
  <c r="G155" i="7" s="1"/>
  <c r="Q8544" i="1"/>
  <c r="G154" i="7" s="1"/>
  <c r="Q8540" i="1"/>
  <c r="G153" i="7" s="1"/>
  <c r="Q8491" i="1"/>
  <c r="G152" i="7" s="1"/>
  <c r="Q8438" i="1"/>
  <c r="G151" i="7" s="1"/>
  <c r="Q8415" i="1"/>
  <c r="G150" i="7" s="1"/>
  <c r="Q8404" i="1"/>
  <c r="G149" i="7" s="1"/>
  <c r="Q8381" i="1"/>
  <c r="G148" i="7" s="1"/>
  <c r="Q8247" i="1"/>
  <c r="G147" i="7" s="1"/>
  <c r="Q8218" i="1"/>
  <c r="G146" i="7" s="1"/>
  <c r="Q8186" i="1"/>
  <c r="G144" i="7" s="1"/>
  <c r="Q8161" i="1"/>
  <c r="G145" i="7" s="1"/>
  <c r="Q8158" i="1"/>
  <c r="G143" i="7" s="1"/>
  <c r="Q8156" i="1"/>
  <c r="G142" i="7" s="1"/>
  <c r="Q8149" i="1"/>
  <c r="G141" i="7" s="1"/>
  <c r="Q8147" i="1"/>
  <c r="G140" i="7" s="1"/>
  <c r="Q8101" i="1"/>
  <c r="G139" i="7" s="1"/>
  <c r="Q8080" i="1"/>
  <c r="G138" i="7" s="1"/>
  <c r="Q8074" i="1"/>
  <c r="G137" i="7" s="1"/>
  <c r="Q8050" i="1"/>
  <c r="G136" i="7" s="1"/>
  <c r="Q8048" i="1"/>
  <c r="G135" i="7" s="1"/>
  <c r="Q8044" i="1"/>
  <c r="G134" i="7" s="1"/>
  <c r="Q7982" i="1"/>
  <c r="G133" i="7" s="1"/>
  <c r="Q7936" i="1"/>
  <c r="G132" i="7" s="1"/>
  <c r="Q7899" i="1"/>
  <c r="G131" i="7" s="1"/>
  <c r="Q7882" i="1"/>
  <c r="G130" i="7" s="1"/>
  <c r="Q7880" i="1"/>
  <c r="G129" i="7" s="1"/>
  <c r="Q7869" i="1"/>
  <c r="G128" i="7" s="1"/>
  <c r="Q7126" i="1"/>
  <c r="G127" i="7" s="1"/>
  <c r="Q7104" i="1"/>
  <c r="G126" i="7" s="1"/>
  <c r="Q7065" i="1"/>
  <c r="G125" i="7" s="1"/>
  <c r="Q7058" i="1"/>
  <c r="G124" i="7" s="1"/>
  <c r="Q7038" i="1"/>
  <c r="G123" i="7" s="1"/>
  <c r="Q7033" i="1"/>
  <c r="G122" i="7" s="1"/>
  <c r="Q7026" i="1"/>
  <c r="G121" i="7" s="1"/>
  <c r="Q6974" i="1"/>
  <c r="G120" i="7" s="1"/>
  <c r="Q6562" i="1"/>
  <c r="G119" i="7" s="1"/>
  <c r="Q6256" i="1"/>
  <c r="G117" i="7" s="1"/>
  <c r="Q6233" i="1"/>
  <c r="G116" i="7" s="1"/>
  <c r="Q6154" i="1"/>
  <c r="G115" i="7" s="1"/>
  <c r="Q6066" i="1"/>
  <c r="G114" i="7" s="1"/>
  <c r="Q6034" i="1"/>
  <c r="G113" i="7" s="1"/>
  <c r="Q5982" i="1"/>
  <c r="G112" i="7" s="1"/>
  <c r="Q5621" i="1"/>
  <c r="G111" i="7" s="1"/>
  <c r="Q5521" i="1"/>
  <c r="G110" i="7" s="1"/>
  <c r="Q5362" i="1"/>
  <c r="G109" i="7" s="1"/>
  <c r="Q5296" i="1"/>
  <c r="G108" i="7" s="1"/>
  <c r="Q5204" i="1"/>
  <c r="G107" i="7" s="1"/>
  <c r="Q4997" i="1"/>
  <c r="G106" i="7" s="1"/>
  <c r="Q4993" i="1"/>
  <c r="G105" i="7" s="1"/>
  <c r="Q4962" i="1"/>
  <c r="G104" i="7" s="1"/>
  <c r="Q4959" i="1"/>
  <c r="G103" i="7" s="1"/>
  <c r="Q4953" i="1"/>
  <c r="G102" i="7" s="1"/>
  <c r="Q4948" i="1"/>
  <c r="G100" i="7" s="1"/>
  <c r="Q4937" i="1"/>
  <c r="G101" i="7" s="1"/>
  <c r="Q4934" i="1"/>
  <c r="G99" i="7" s="1"/>
  <c r="Q4911" i="1"/>
  <c r="G98" i="7" s="1"/>
  <c r="Q4905" i="1"/>
  <c r="G97" i="7" s="1"/>
  <c r="Q4884" i="1"/>
  <c r="G96" i="7" s="1"/>
  <c r="Q4881" i="1"/>
  <c r="G95" i="7" s="1"/>
  <c r="Q4841" i="1"/>
  <c r="G94" i="7" s="1"/>
  <c r="Q4817" i="1"/>
  <c r="G93" i="7" s="1"/>
  <c r="Q4798" i="1"/>
  <c r="G92" i="7" s="1"/>
  <c r="Q4786" i="1"/>
  <c r="G91" i="7" s="1"/>
  <c r="Q4742" i="1"/>
  <c r="G90" i="7" s="1"/>
  <c r="Q4736" i="1"/>
  <c r="G89" i="7" s="1"/>
  <c r="Q4721" i="1"/>
  <c r="G88" i="7" s="1"/>
  <c r="Q4554" i="1"/>
  <c r="G87" i="7" s="1"/>
  <c r="Q4396" i="1"/>
  <c r="G86" i="7" s="1"/>
  <c r="Q4343" i="1"/>
  <c r="G85" i="7" s="1"/>
  <c r="Q4168" i="1"/>
  <c r="G83" i="7" s="1"/>
  <c r="Q4236" i="1"/>
  <c r="G84" i="7" s="1"/>
  <c r="Q4164" i="1"/>
  <c r="G82" i="7" s="1"/>
  <c r="Q3945" i="1"/>
  <c r="G81" i="7" s="1"/>
  <c r="Q3933" i="1"/>
  <c r="G80" i="7" s="1"/>
  <c r="Q3916" i="1"/>
  <c r="G79" i="7" s="1"/>
  <c r="Q3881" i="1"/>
  <c r="G78" i="7" s="1"/>
  <c r="Q3865" i="1"/>
  <c r="G77" i="7" s="1"/>
  <c r="Q3536" i="1"/>
  <c r="G76" i="7" s="1"/>
  <c r="Q3531" i="1"/>
  <c r="G75" i="7" s="1"/>
  <c r="Q3226" i="1"/>
  <c r="G74" i="7" s="1"/>
  <c r="Q3089" i="1"/>
  <c r="G73" i="7" s="1"/>
  <c r="Q2988" i="1"/>
  <c r="G72" i="7" s="1"/>
  <c r="Q2985" i="1"/>
  <c r="G71" i="7" s="1"/>
  <c r="Q2981" i="1"/>
  <c r="G70" i="7" s="1"/>
  <c r="Q2977" i="1"/>
  <c r="G68" i="7" s="1"/>
  <c r="Q2971" i="1"/>
  <c r="G69" i="7" s="1"/>
  <c r="Q2967" i="1"/>
  <c r="G67" i="7" s="1"/>
  <c r="Q2955" i="1"/>
  <c r="G66" i="7" s="1"/>
  <c r="Q2936" i="1"/>
  <c r="G65" i="7" s="1"/>
  <c r="Q2922" i="1"/>
  <c r="G64" i="7" s="1"/>
  <c r="Q2906" i="1"/>
  <c r="G63" i="7" s="1"/>
  <c r="Q2726" i="1"/>
  <c r="G62" i="7" s="1"/>
  <c r="Q2618" i="1"/>
  <c r="G61" i="7" s="1"/>
  <c r="Q2607" i="1"/>
  <c r="G60" i="7" s="1"/>
  <c r="Q2488" i="1"/>
  <c r="G59" i="7" s="1"/>
  <c r="Q2356" i="1"/>
  <c r="G58" i="7" s="1"/>
  <c r="Q2258" i="1"/>
  <c r="G57" i="7" s="1"/>
  <c r="Q2210" i="1"/>
  <c r="G56" i="7" s="1"/>
  <c r="Q2159" i="1"/>
  <c r="G54" i="7" s="1"/>
  <c r="Q2154" i="1"/>
  <c r="G53" i="7" s="1"/>
  <c r="Q2113" i="1"/>
  <c r="G52" i="7" s="1"/>
  <c r="Q1955" i="1"/>
  <c r="G51" i="7" s="1"/>
  <c r="Q1837" i="1"/>
  <c r="G50" i="7" s="1"/>
  <c r="Q1649" i="1"/>
  <c r="G49" i="7" s="1"/>
  <c r="Q1572" i="1"/>
  <c r="G48" i="7" s="1"/>
  <c r="Q1556" i="1"/>
  <c r="G47" i="7" s="1"/>
  <c r="Q1542" i="1"/>
  <c r="G46" i="7" s="1"/>
  <c r="Q1533" i="1"/>
  <c r="G45" i="7" s="1"/>
  <c r="Q1524" i="1"/>
  <c r="G44" i="7" s="1"/>
  <c r="Q1478" i="1"/>
  <c r="G43" i="7" s="1"/>
  <c r="Q1472" i="1"/>
  <c r="G42" i="7" s="1"/>
  <c r="Q1453" i="1"/>
  <c r="G41" i="7" s="1"/>
  <c r="Q1312" i="1"/>
  <c r="G40" i="7" s="1"/>
  <c r="Q1289" i="1"/>
  <c r="G39" i="7" s="1"/>
  <c r="Q1277" i="1"/>
  <c r="G38" i="7" s="1"/>
  <c r="Q1263" i="1"/>
  <c r="G37" i="7" s="1"/>
  <c r="Q1230" i="1"/>
  <c r="G36" i="7" s="1"/>
  <c r="Q1225" i="1"/>
  <c r="G35" i="7" s="1"/>
  <c r="Q1220" i="1"/>
  <c r="G34" i="7" s="1"/>
  <c r="Q856" i="1"/>
  <c r="G33" i="7" s="1"/>
  <c r="Q824" i="1"/>
  <c r="G31" i="7" s="1"/>
  <c r="Q811" i="1"/>
  <c r="G30" i="7" s="1"/>
  <c r="Q799" i="1"/>
  <c r="G29" i="7" s="1"/>
  <c r="Q794" i="1"/>
  <c r="G28" i="7" s="1"/>
  <c r="Q788" i="1"/>
  <c r="G27" i="7" s="1"/>
  <c r="Q778" i="1"/>
  <c r="G26" i="7" s="1"/>
  <c r="Q775" i="1"/>
  <c r="G25" i="7" s="1"/>
  <c r="Q772" i="1"/>
  <c r="G24" i="7" s="1"/>
  <c r="Q718" i="1"/>
  <c r="G23" i="7" s="1"/>
  <c r="Q690" i="1"/>
  <c r="G22" i="7" s="1"/>
  <c r="Q677" i="1"/>
  <c r="G20" i="7" s="1"/>
  <c r="Q608" i="1"/>
  <c r="G19" i="7" s="1"/>
  <c r="Q415" i="1"/>
  <c r="G18" i="7" s="1"/>
  <c r="Q315" i="1"/>
  <c r="G17" i="7" s="1"/>
  <c r="Q276" i="1"/>
  <c r="G16" i="7" s="1"/>
  <c r="Q229" i="1"/>
  <c r="G15" i="7" s="1"/>
  <c r="Q220" i="1"/>
  <c r="G14" i="7" s="1"/>
  <c r="Q216" i="1"/>
  <c r="G13" i="7" s="1"/>
  <c r="Q192" i="1"/>
  <c r="G12" i="7" s="1"/>
  <c r="Q174" i="1"/>
  <c r="G11" i="7" s="1"/>
  <c r="Q162" i="1"/>
  <c r="G10" i="7" s="1"/>
  <c r="Q75" i="1"/>
  <c r="G9" i="7" s="1"/>
  <c r="Q44" i="1"/>
  <c r="G8" i="7" s="1"/>
  <c r="Q36" i="1"/>
  <c r="G7" i="7" s="1"/>
  <c r="Q25" i="1"/>
  <c r="G6" i="7" s="1"/>
  <c r="Q18" i="1"/>
  <c r="G5" i="7" s="1"/>
  <c r="Q14" i="1"/>
  <c r="G4" i="7" s="1"/>
  <c r="Q2" i="1"/>
  <c r="S15970" i="1"/>
  <c r="A52" i="18" s="1"/>
  <c r="S15973" i="1"/>
  <c r="R15973" i="1"/>
  <c r="S15972" i="1"/>
  <c r="R15972" i="1"/>
  <c r="R15970" i="1"/>
  <c r="A50" i="18" s="1"/>
  <c r="S15971" i="1"/>
  <c r="R15971" i="1"/>
  <c r="B22" i="18"/>
  <c r="L15986" i="1"/>
  <c r="C28" i="18" s="1"/>
  <c r="L15985" i="1"/>
  <c r="C27" i="18" s="1"/>
  <c r="L15984" i="1"/>
  <c r="C26" i="18" s="1"/>
  <c r="L15983" i="1"/>
  <c r="C25" i="18" s="1"/>
  <c r="L15982" i="1"/>
  <c r="C24" i="18" s="1"/>
  <c r="L15981" i="1"/>
  <c r="C23" i="18" s="1"/>
  <c r="L15980" i="1"/>
  <c r="C22" i="18" s="1"/>
  <c r="M15986" i="1"/>
  <c r="D28" i="18" s="1"/>
  <c r="M15985" i="1"/>
  <c r="D27" i="18" s="1"/>
  <c r="M15984" i="1"/>
  <c r="D26" i="18" s="1"/>
  <c r="M15983" i="1"/>
  <c r="D25" i="18" s="1"/>
  <c r="M15982" i="1"/>
  <c r="D24" i="18" s="1"/>
  <c r="M15981" i="1"/>
  <c r="D23" i="18" s="1"/>
  <c r="M15980" i="1"/>
  <c r="D22" i="18" s="1"/>
  <c r="K15986" i="1"/>
  <c r="B28" i="18" s="1"/>
  <c r="K15985" i="1"/>
  <c r="B27" i="18" s="1"/>
  <c r="B26" i="18"/>
  <c r="K15983" i="1"/>
  <c r="B25" i="18" s="1"/>
  <c r="K15982" i="1"/>
  <c r="B24" i="18" s="1"/>
  <c r="K15981" i="1"/>
  <c r="B23" i="18" s="1"/>
  <c r="K15970" i="1"/>
  <c r="A34" i="18" s="1"/>
  <c r="K15973" i="1"/>
  <c r="A37" i="18" s="1"/>
  <c r="K15972" i="1"/>
  <c r="A36" i="18" s="1"/>
  <c r="T15970" i="1"/>
  <c r="A42" i="18" s="1"/>
  <c r="Y15970" i="1"/>
  <c r="A56" i="18" s="1"/>
  <c r="AD4282" i="1"/>
  <c r="AD7" i="1"/>
  <c r="AD5919" i="1"/>
  <c r="AD5917" i="1"/>
  <c r="I279" i="7" l="1"/>
  <c r="E279" i="7"/>
  <c r="Q15970" i="1"/>
  <c r="A9" i="18" s="1"/>
  <c r="X15970" i="1"/>
  <c r="A55" i="18" s="1"/>
  <c r="Z15970" i="1"/>
  <c r="A57" i="18" s="1"/>
  <c r="G3" i="7"/>
  <c r="G279" i="7" s="1"/>
  <c r="N15980" i="1"/>
  <c r="E22" i="18" s="1"/>
  <c r="R15974" i="1"/>
  <c r="S15974" i="1"/>
  <c r="K15971" i="1"/>
  <c r="AD12151" i="1"/>
  <c r="K15974" i="1" l="1"/>
  <c r="A35" i="18"/>
  <c r="J15971" i="1"/>
  <c r="B35" i="18" s="1"/>
  <c r="R15975" i="1"/>
  <c r="A49" i="18"/>
  <c r="S15975" i="1"/>
  <c r="A51" i="18"/>
  <c r="W41" i="7"/>
  <c r="V41" i="7"/>
  <c r="U41" i="7"/>
  <c r="T41" i="7"/>
  <c r="S41" i="7"/>
  <c r="R41" i="7"/>
  <c r="Q41" i="7"/>
  <c r="P41" i="7"/>
  <c r="O41" i="7"/>
  <c r="N41" i="7"/>
  <c r="M41" i="7"/>
  <c r="L41" i="7"/>
  <c r="K41" i="7"/>
  <c r="O1453" i="1"/>
  <c r="F41" i="7" s="1"/>
  <c r="M1453" i="1"/>
  <c r="H41" i="7" s="1"/>
  <c r="AD1454" i="1"/>
  <c r="O192" i="1"/>
  <c r="F12" i="7" s="1"/>
  <c r="O174" i="1"/>
  <c r="F11" i="7" s="1"/>
  <c r="O162" i="1"/>
  <c r="F10" i="7" s="1"/>
  <c r="O75" i="1"/>
  <c r="F9" i="7" s="1"/>
  <c r="O44" i="1"/>
  <c r="F8" i="7" s="1"/>
  <c r="O36" i="1"/>
  <c r="F7" i="7" s="1"/>
  <c r="O25" i="1"/>
  <c r="F6" i="7" s="1"/>
  <c r="O18" i="1"/>
  <c r="F5" i="7" s="1"/>
  <c r="O14" i="1"/>
  <c r="F4" i="7" s="1"/>
  <c r="O2" i="1"/>
  <c r="F3" i="7" s="1"/>
  <c r="Q98" i="16"/>
  <c r="S97" i="16"/>
  <c r="Q97" i="16"/>
  <c r="S96" i="16"/>
  <c r="Q96" i="16"/>
  <c r="S95" i="16"/>
  <c r="Q95" i="16"/>
  <c r="S94" i="16"/>
  <c r="Q94" i="16"/>
  <c r="S93" i="16"/>
  <c r="Q93" i="16"/>
  <c r="S92" i="16"/>
  <c r="Q92" i="16"/>
  <c r="S91" i="16"/>
  <c r="Q91" i="16"/>
  <c r="S90" i="16"/>
  <c r="Q90" i="16"/>
  <c r="S89" i="16"/>
  <c r="Q89" i="16"/>
  <c r="S88" i="16"/>
  <c r="Q88" i="16"/>
  <c r="S87" i="16"/>
  <c r="Q87" i="16"/>
  <c r="S86" i="16"/>
  <c r="Q86" i="16"/>
  <c r="S85" i="16"/>
  <c r="Q85" i="16"/>
  <c r="S84" i="16"/>
  <c r="Q84" i="16"/>
  <c r="S83" i="16"/>
  <c r="Q83" i="16"/>
  <c r="S82" i="16"/>
  <c r="Q82" i="16"/>
  <c r="S81" i="16"/>
  <c r="Q81" i="16"/>
  <c r="S80" i="16"/>
  <c r="Q80" i="16"/>
  <c r="S79" i="16"/>
  <c r="Q79" i="16"/>
  <c r="S78" i="16"/>
  <c r="Q78" i="16"/>
  <c r="S77" i="16"/>
  <c r="Q77" i="16"/>
  <c r="S76" i="16"/>
  <c r="Q76" i="16"/>
  <c r="S75" i="16"/>
  <c r="Q75" i="16"/>
  <c r="S74" i="16"/>
  <c r="Q74" i="16"/>
  <c r="S73" i="16"/>
  <c r="Q73" i="16"/>
  <c r="Q71" i="16"/>
  <c r="Q70" i="16"/>
  <c r="Q69" i="16"/>
  <c r="Q68" i="16"/>
  <c r="Q67" i="16"/>
  <c r="Q66" i="16"/>
  <c r="Q65" i="16"/>
  <c r="Q64" i="16"/>
  <c r="Q63" i="16"/>
  <c r="Q62" i="16"/>
  <c r="Q61" i="16"/>
  <c r="Q60" i="16"/>
  <c r="Q59" i="16"/>
  <c r="S58" i="16"/>
  <c r="Q58" i="16"/>
  <c r="S57" i="16"/>
  <c r="Q57" i="16"/>
  <c r="S56" i="16"/>
  <c r="Q56" i="16"/>
  <c r="S55" i="16"/>
  <c r="Q55" i="16"/>
  <c r="S54" i="16"/>
  <c r="Q54" i="16"/>
  <c r="S53" i="16"/>
  <c r="Q53" i="16"/>
  <c r="S52" i="16"/>
  <c r="Q52" i="16"/>
  <c r="S51" i="16"/>
  <c r="Q51" i="16"/>
  <c r="S50" i="16"/>
  <c r="Q50" i="16"/>
  <c r="S49" i="16"/>
  <c r="Q49" i="16"/>
  <c r="S48" i="16"/>
  <c r="Q48" i="16"/>
  <c r="S47" i="16"/>
  <c r="Q47" i="16"/>
  <c r="S46" i="16"/>
  <c r="Q46" i="16"/>
  <c r="S45" i="16"/>
  <c r="Q45" i="16"/>
  <c r="S44" i="16"/>
  <c r="Q44" i="16"/>
  <c r="S43" i="16"/>
  <c r="Q43" i="16"/>
  <c r="S42" i="16"/>
  <c r="Q42" i="16"/>
  <c r="S41" i="16"/>
  <c r="Q41" i="16"/>
  <c r="S40" i="16"/>
  <c r="Q40" i="16"/>
  <c r="S39" i="16"/>
  <c r="Q39" i="16"/>
  <c r="S38" i="16"/>
  <c r="Q38" i="16"/>
  <c r="S37" i="16"/>
  <c r="Q37" i="16"/>
  <c r="S36" i="16"/>
  <c r="Q36" i="16"/>
  <c r="S35" i="16"/>
  <c r="Q35" i="16"/>
  <c r="S34" i="16"/>
  <c r="Q34" i="16"/>
  <c r="S33" i="16"/>
  <c r="Q33" i="16"/>
  <c r="S32" i="16"/>
  <c r="Q32" i="16"/>
  <c r="S31" i="16"/>
  <c r="Q31" i="16"/>
  <c r="S30" i="16"/>
  <c r="Q30" i="16"/>
  <c r="S29" i="16"/>
  <c r="Q29" i="16"/>
  <c r="S28" i="16"/>
  <c r="Q28" i="16"/>
  <c r="S27" i="16"/>
  <c r="Q27" i="16"/>
  <c r="S26" i="16"/>
  <c r="Q26" i="16"/>
  <c r="S25" i="16"/>
  <c r="Q25" i="16"/>
  <c r="S24" i="16"/>
  <c r="Q24" i="16"/>
  <c r="S23" i="16"/>
  <c r="Q23" i="16"/>
  <c r="S22" i="16"/>
  <c r="Q22" i="16"/>
  <c r="S21" i="16"/>
  <c r="Q21" i="16"/>
  <c r="S20" i="16"/>
  <c r="Q20" i="16"/>
  <c r="S19" i="16"/>
  <c r="Q19" i="16"/>
  <c r="S18" i="16"/>
  <c r="Q18" i="16"/>
  <c r="S17" i="16"/>
  <c r="Q17" i="16"/>
  <c r="S16" i="16"/>
  <c r="Q16" i="16"/>
  <c r="S14" i="16"/>
  <c r="Q14" i="16"/>
  <c r="S13" i="16"/>
  <c r="Q13" i="16"/>
  <c r="S12" i="16"/>
  <c r="Q12" i="16"/>
  <c r="S11" i="16"/>
  <c r="Q11" i="16"/>
  <c r="S10" i="16"/>
  <c r="Q10" i="16"/>
  <c r="S9" i="16"/>
  <c r="Q9" i="16"/>
  <c r="S8" i="16"/>
  <c r="Q8" i="16"/>
  <c r="S7" i="16"/>
  <c r="Q7" i="16"/>
  <c r="S6" i="16"/>
  <c r="Q6" i="16"/>
  <c r="S5" i="16"/>
  <c r="Q5" i="16"/>
  <c r="S4" i="16"/>
  <c r="R4" i="16"/>
  <c r="Q4" i="16"/>
  <c r="P4" i="16"/>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K15975" i="1" l="1"/>
  <c r="A33" i="18"/>
  <c r="J15974" i="1"/>
  <c r="B33" i="18" s="1"/>
  <c r="J15973" i="1"/>
  <c r="B37" i="18" s="1"/>
  <c r="J15970" i="1"/>
  <c r="B34" i="18" s="1"/>
  <c r="J15972" i="1"/>
  <c r="B36" i="18" s="1"/>
  <c r="O15963" i="1"/>
  <c r="F55" i="7" s="1"/>
  <c r="O15947" i="1"/>
  <c r="F277" i="7" s="1"/>
  <c r="O15933" i="1"/>
  <c r="F276" i="7" s="1"/>
  <c r="O15923" i="1"/>
  <c r="F275" i="7" s="1"/>
  <c r="O15921" i="1"/>
  <c r="F274" i="7" s="1"/>
  <c r="O15919" i="1"/>
  <c r="F273" i="7" s="1"/>
  <c r="O15908" i="1"/>
  <c r="F272" i="7" s="1"/>
  <c r="O15900" i="1"/>
  <c r="F271" i="7" s="1"/>
  <c r="O15817" i="1"/>
  <c r="F270" i="7" s="1"/>
  <c r="O15812" i="1"/>
  <c r="F269" i="7" s="1"/>
  <c r="O15809" i="1"/>
  <c r="F268" i="7" s="1"/>
  <c r="O15805" i="1"/>
  <c r="F267" i="7" s="1"/>
  <c r="O15733" i="1"/>
  <c r="F266" i="7" s="1"/>
  <c r="O15724" i="1"/>
  <c r="F265" i="7" s="1"/>
  <c r="O15679" i="1"/>
  <c r="F264" i="7" s="1"/>
  <c r="O15669" i="1"/>
  <c r="F263" i="7" s="1"/>
  <c r="O15667" i="1"/>
  <c r="F262" i="7" s="1"/>
  <c r="O15598" i="1"/>
  <c r="F261" i="7" s="1"/>
  <c r="O15540" i="1"/>
  <c r="F260" i="7" s="1"/>
  <c r="O15537" i="1"/>
  <c r="F259" i="7" s="1"/>
  <c r="O15521" i="1"/>
  <c r="F258" i="7" s="1"/>
  <c r="O15504" i="1"/>
  <c r="F257" i="7" s="1"/>
  <c r="O15458" i="1"/>
  <c r="F256" i="7" s="1"/>
  <c r="O15405" i="1"/>
  <c r="F255" i="7" s="1"/>
  <c r="O15400" i="1"/>
  <c r="F254" i="7" s="1"/>
  <c r="O15376" i="1"/>
  <c r="F253" i="7" s="1"/>
  <c r="O14955" i="1"/>
  <c r="F252" i="7" s="1"/>
  <c r="O14952" i="1"/>
  <c r="F251" i="7" s="1"/>
  <c r="O14934" i="1"/>
  <c r="F250" i="7" s="1"/>
  <c r="O14860" i="1"/>
  <c r="F249" i="7" s="1"/>
  <c r="O14765" i="1"/>
  <c r="F248" i="7" s="1"/>
  <c r="O14748" i="1"/>
  <c r="F247" i="7" s="1"/>
  <c r="O14535" i="1"/>
  <c r="F246" i="7" s="1"/>
  <c r="O14519" i="1"/>
  <c r="F245" i="7" s="1"/>
  <c r="O14386" i="1"/>
  <c r="F244" i="7" s="1"/>
  <c r="O14382" i="1"/>
  <c r="F243" i="7" s="1"/>
  <c r="O14372" i="1"/>
  <c r="F242" i="7" s="1"/>
  <c r="O14341" i="1"/>
  <c r="F241" i="7" s="1"/>
  <c r="O14322" i="1"/>
  <c r="F240" i="7" s="1"/>
  <c r="O14246" i="1"/>
  <c r="F239" i="7" s="1"/>
  <c r="O14194" i="1"/>
  <c r="F238" i="7" s="1"/>
  <c r="O14063" i="1"/>
  <c r="F237" i="7" s="1"/>
  <c r="O14060" i="1"/>
  <c r="F236" i="7" s="1"/>
  <c r="O13950" i="1"/>
  <c r="F235" i="7" s="1"/>
  <c r="O13934" i="1"/>
  <c r="F234" i="7" s="1"/>
  <c r="O13886" i="1"/>
  <c r="F233" i="7" s="1"/>
  <c r="O13638" i="1"/>
  <c r="F232" i="7" s="1"/>
  <c r="O13593" i="1"/>
  <c r="F231" i="7" s="1"/>
  <c r="O13588" i="1"/>
  <c r="F230" i="7" s="1"/>
  <c r="O13575" i="1"/>
  <c r="F229" i="7" s="1"/>
  <c r="O13555" i="1"/>
  <c r="F228" i="7" s="1"/>
  <c r="O13516" i="1"/>
  <c r="F227" i="7" s="1"/>
  <c r="O13514" i="1"/>
  <c r="F226" i="7" s="1"/>
  <c r="O13483" i="1"/>
  <c r="F225" i="7" s="1"/>
  <c r="O13421" i="1"/>
  <c r="F224" i="7" s="1"/>
  <c r="O13414" i="1"/>
  <c r="F223" i="7" s="1"/>
  <c r="O13397" i="1"/>
  <c r="F222" i="7" s="1"/>
  <c r="O13387" i="1"/>
  <c r="F221" i="7" s="1"/>
  <c r="O13302" i="1"/>
  <c r="F220" i="7" s="1"/>
  <c r="O13292" i="1"/>
  <c r="F219" i="7" s="1"/>
  <c r="O13284" i="1"/>
  <c r="F218" i="7" s="1"/>
  <c r="O13282" i="1"/>
  <c r="F217" i="7" s="1"/>
  <c r="O13139" i="1"/>
  <c r="F216" i="7" s="1"/>
  <c r="O13127" i="1"/>
  <c r="F215" i="7" s="1"/>
  <c r="O13031" i="1"/>
  <c r="F214" i="7" s="1"/>
  <c r="O13027" i="1"/>
  <c r="F213" i="7" s="1"/>
  <c r="O13024" i="1"/>
  <c r="F212" i="7" s="1"/>
  <c r="O12709" i="1"/>
  <c r="F211" i="7" s="1"/>
  <c r="O12700" i="1"/>
  <c r="F210" i="7" s="1"/>
  <c r="O12620" i="1"/>
  <c r="F209" i="7" s="1"/>
  <c r="O12611" i="1"/>
  <c r="F208" i="7" s="1"/>
  <c r="O12585" i="1"/>
  <c r="F207" i="7" s="1"/>
  <c r="O12567" i="1"/>
  <c r="F206" i="7" s="1"/>
  <c r="O12548" i="1"/>
  <c r="F205" i="7" s="1"/>
  <c r="O12522" i="1"/>
  <c r="F204" i="7" s="1"/>
  <c r="O12520" i="1"/>
  <c r="F203" i="7" s="1"/>
  <c r="O12506" i="1"/>
  <c r="F202" i="7" s="1"/>
  <c r="O12318" i="1"/>
  <c r="F201" i="7" s="1"/>
  <c r="O12302" i="1"/>
  <c r="F200" i="7" s="1"/>
  <c r="O12290" i="1"/>
  <c r="F199" i="7" s="1"/>
  <c r="O12286" i="1"/>
  <c r="F198" i="7" s="1"/>
  <c r="O12246" i="1"/>
  <c r="F197" i="7" s="1"/>
  <c r="O12237" i="1"/>
  <c r="F196" i="7" s="1"/>
  <c r="O12045" i="1"/>
  <c r="F195" i="7" s="1"/>
  <c r="O11873" i="1"/>
  <c r="F194" i="7" s="1"/>
  <c r="O11785" i="1"/>
  <c r="F193" i="7" s="1"/>
  <c r="O11758" i="1"/>
  <c r="F192" i="7" s="1"/>
  <c r="O11746" i="1"/>
  <c r="F191" i="7" s="1"/>
  <c r="O11697" i="1"/>
  <c r="F190" i="7" s="1"/>
  <c r="O11643" i="1"/>
  <c r="F189" i="7" s="1"/>
  <c r="O11592" i="1"/>
  <c r="F188" i="7" s="1"/>
  <c r="O11578" i="1"/>
  <c r="F187" i="7" s="1"/>
  <c r="O11571" i="1"/>
  <c r="F186" i="7" s="1"/>
  <c r="O11564" i="1"/>
  <c r="F185" i="7" s="1"/>
  <c r="O11559" i="1"/>
  <c r="F184" i="7" s="1"/>
  <c r="O11433" i="1"/>
  <c r="F183" i="7" s="1"/>
  <c r="O11316" i="1"/>
  <c r="F182" i="7" s="1"/>
  <c r="O11276" i="1"/>
  <c r="F181" i="7" s="1"/>
  <c r="O11068" i="1"/>
  <c r="F180" i="7" s="1"/>
  <c r="O10039" i="1"/>
  <c r="F179" i="7" s="1"/>
  <c r="O10027" i="1"/>
  <c r="F178" i="7" s="1"/>
  <c r="O10001" i="1"/>
  <c r="F177" i="7" s="1"/>
  <c r="O9760" i="1"/>
  <c r="F176" i="7" s="1"/>
  <c r="O9682" i="1"/>
  <c r="F175" i="7" s="1"/>
  <c r="O9620" i="1"/>
  <c r="F174" i="7" s="1"/>
  <c r="O9603" i="1"/>
  <c r="F173" i="7" s="1"/>
  <c r="O9591" i="1"/>
  <c r="F172" i="7" s="1"/>
  <c r="O9490" i="1"/>
  <c r="F171" i="7" s="1"/>
  <c r="O9427" i="1"/>
  <c r="F170" i="7" s="1"/>
  <c r="O9422" i="1"/>
  <c r="F169" i="7" s="1"/>
  <c r="O9330" i="1"/>
  <c r="F168" i="7" s="1"/>
  <c r="O9326" i="1"/>
  <c r="F167" i="7" s="1"/>
  <c r="O9298" i="1"/>
  <c r="F166" i="7" s="1"/>
  <c r="O9279" i="1"/>
  <c r="F165" i="7" s="1"/>
  <c r="O9269" i="1"/>
  <c r="F164" i="7" s="1"/>
  <c r="O9267" i="1"/>
  <c r="F163" i="7" s="1"/>
  <c r="O9052" i="1"/>
  <c r="F162" i="7" s="1"/>
  <c r="O9040" i="1"/>
  <c r="F161" i="7" s="1"/>
  <c r="O8908" i="1"/>
  <c r="F160" i="7" s="1"/>
  <c r="O8895" i="1"/>
  <c r="F159" i="7" s="1"/>
  <c r="O8888" i="1"/>
  <c r="F158" i="7" s="1"/>
  <c r="O8841" i="1"/>
  <c r="F157" i="7" s="1"/>
  <c r="O8655" i="1"/>
  <c r="F156" i="7" s="1"/>
  <c r="O8624" i="1"/>
  <c r="F155" i="7" s="1"/>
  <c r="O8544" i="1"/>
  <c r="F154" i="7" s="1"/>
  <c r="O8540" i="1"/>
  <c r="F153" i="7" s="1"/>
  <c r="O8491" i="1"/>
  <c r="F152" i="7" s="1"/>
  <c r="O8438" i="1"/>
  <c r="F151" i="7" s="1"/>
  <c r="O8415" i="1"/>
  <c r="F150" i="7" s="1"/>
  <c r="O8404" i="1"/>
  <c r="F149" i="7" s="1"/>
  <c r="O8381" i="1"/>
  <c r="F148" i="7" s="1"/>
  <c r="O8247" i="1"/>
  <c r="F147" i="7" s="1"/>
  <c r="O8218" i="1"/>
  <c r="F146" i="7" s="1"/>
  <c r="O8186" i="1"/>
  <c r="F144" i="7" s="1"/>
  <c r="O8161" i="1"/>
  <c r="F145" i="7" s="1"/>
  <c r="O8158" i="1"/>
  <c r="F143" i="7" s="1"/>
  <c r="O8156" i="1"/>
  <c r="F142" i="7" s="1"/>
  <c r="O8149" i="1"/>
  <c r="F141" i="7" s="1"/>
  <c r="O8147" i="1"/>
  <c r="F140" i="7" s="1"/>
  <c r="O8101" i="1"/>
  <c r="F139" i="7" s="1"/>
  <c r="O8080" i="1"/>
  <c r="F138" i="7" s="1"/>
  <c r="O8074" i="1"/>
  <c r="F137" i="7" s="1"/>
  <c r="O8050" i="1"/>
  <c r="F136" i="7" s="1"/>
  <c r="O8048" i="1"/>
  <c r="F135" i="7" s="1"/>
  <c r="O8044" i="1"/>
  <c r="F134" i="7" s="1"/>
  <c r="O7982" i="1"/>
  <c r="F133" i="7" s="1"/>
  <c r="O7936" i="1"/>
  <c r="F132" i="7" s="1"/>
  <c r="O7899" i="1"/>
  <c r="F131" i="7" s="1"/>
  <c r="O7882" i="1"/>
  <c r="F130" i="7" s="1"/>
  <c r="O7880" i="1"/>
  <c r="F129" i="7" s="1"/>
  <c r="O7869" i="1"/>
  <c r="F128" i="7" s="1"/>
  <c r="O7126" i="1"/>
  <c r="F127" i="7" s="1"/>
  <c r="O7104" i="1"/>
  <c r="F126" i="7" s="1"/>
  <c r="O7065" i="1"/>
  <c r="F125" i="7" s="1"/>
  <c r="O7058" i="1"/>
  <c r="F124" i="7" s="1"/>
  <c r="O7038" i="1"/>
  <c r="F123" i="7" s="1"/>
  <c r="O7033" i="1"/>
  <c r="F122" i="7" s="1"/>
  <c r="O7026" i="1"/>
  <c r="F121" i="7" s="1"/>
  <c r="O6974" i="1"/>
  <c r="F120" i="7" s="1"/>
  <c r="O6562" i="1"/>
  <c r="F119" i="7" s="1"/>
  <c r="O6560" i="1"/>
  <c r="F118" i="7" s="1"/>
  <c r="O6256" i="1"/>
  <c r="F117" i="7" s="1"/>
  <c r="O6233" i="1"/>
  <c r="F116" i="7" s="1"/>
  <c r="O6154" i="1"/>
  <c r="F115" i="7" s="1"/>
  <c r="O6066" i="1"/>
  <c r="F114" i="7" s="1"/>
  <c r="O6034" i="1"/>
  <c r="F113" i="7" s="1"/>
  <c r="O5982" i="1"/>
  <c r="F112" i="7" s="1"/>
  <c r="O5621" i="1"/>
  <c r="F111" i="7" s="1"/>
  <c r="O5521" i="1"/>
  <c r="F110" i="7" s="1"/>
  <c r="O5362" i="1"/>
  <c r="F109" i="7" s="1"/>
  <c r="O5296" i="1"/>
  <c r="F108" i="7" s="1"/>
  <c r="O5204" i="1"/>
  <c r="F107" i="7" s="1"/>
  <c r="O4997" i="1"/>
  <c r="F106" i="7" s="1"/>
  <c r="O4993" i="1"/>
  <c r="F105" i="7" s="1"/>
  <c r="O4962" i="1"/>
  <c r="F104" i="7" s="1"/>
  <c r="O4959" i="1"/>
  <c r="F103" i="7" s="1"/>
  <c r="O4953" i="1"/>
  <c r="F102" i="7" s="1"/>
  <c r="O4948" i="1"/>
  <c r="F100" i="7" s="1"/>
  <c r="O4937" i="1"/>
  <c r="F101" i="7" s="1"/>
  <c r="O4934" i="1"/>
  <c r="F99" i="7" s="1"/>
  <c r="O4911" i="1"/>
  <c r="F98" i="7" s="1"/>
  <c r="O4905" i="1"/>
  <c r="F97" i="7" s="1"/>
  <c r="O4884" i="1"/>
  <c r="F96" i="7" s="1"/>
  <c r="O4881" i="1"/>
  <c r="F95" i="7" s="1"/>
  <c r="O4841" i="1"/>
  <c r="F94" i="7" s="1"/>
  <c r="O4817" i="1"/>
  <c r="F93" i="7" s="1"/>
  <c r="O4798" i="1"/>
  <c r="F92" i="7" s="1"/>
  <c r="O4786" i="1"/>
  <c r="F91" i="7" s="1"/>
  <c r="O4742" i="1"/>
  <c r="F90" i="7" s="1"/>
  <c r="O4736" i="1"/>
  <c r="F89" i="7" s="1"/>
  <c r="O4721" i="1"/>
  <c r="F88" i="7" s="1"/>
  <c r="O4554" i="1"/>
  <c r="F87" i="7" s="1"/>
  <c r="O4396" i="1"/>
  <c r="F86" i="7" s="1"/>
  <c r="O4343" i="1"/>
  <c r="F85" i="7" s="1"/>
  <c r="O4236" i="1"/>
  <c r="F84" i="7" s="1"/>
  <c r="O4168" i="1"/>
  <c r="F83" i="7" s="1"/>
  <c r="O4164" i="1"/>
  <c r="F82" i="7" s="1"/>
  <c r="O3945" i="1"/>
  <c r="F81" i="7" s="1"/>
  <c r="O3933" i="1"/>
  <c r="F80" i="7" s="1"/>
  <c r="O3916" i="1"/>
  <c r="O3865" i="1"/>
  <c r="F77" i="7" s="1"/>
  <c r="O3536" i="1"/>
  <c r="F76" i="7" s="1"/>
  <c r="O3531" i="1"/>
  <c r="F75" i="7" s="1"/>
  <c r="O3226" i="1"/>
  <c r="F74" i="7" s="1"/>
  <c r="O3089" i="1"/>
  <c r="F73" i="7" s="1"/>
  <c r="O2988" i="1"/>
  <c r="F72" i="7" s="1"/>
  <c r="O2985" i="1"/>
  <c r="F71" i="7" s="1"/>
  <c r="O2981" i="1"/>
  <c r="F70" i="7" s="1"/>
  <c r="O2977" i="1"/>
  <c r="F68" i="7" s="1"/>
  <c r="O2971" i="1"/>
  <c r="F69" i="7" s="1"/>
  <c r="O2967" i="1"/>
  <c r="F67" i="7" s="1"/>
  <c r="O2955" i="1"/>
  <c r="F66" i="7" s="1"/>
  <c r="O2936" i="1"/>
  <c r="F65" i="7" s="1"/>
  <c r="O2922" i="1"/>
  <c r="F64" i="7" s="1"/>
  <c r="O2906" i="1"/>
  <c r="F63" i="7" s="1"/>
  <c r="O2726" i="1"/>
  <c r="F62" i="7" s="1"/>
  <c r="O2618" i="1"/>
  <c r="F61" i="7" s="1"/>
  <c r="O2607" i="1"/>
  <c r="F60" i="7" s="1"/>
  <c r="O2488" i="1"/>
  <c r="F59" i="7" s="1"/>
  <c r="O2356" i="1"/>
  <c r="F58" i="7" s="1"/>
  <c r="O2258" i="1"/>
  <c r="F57" i="7" s="1"/>
  <c r="O2210" i="1"/>
  <c r="F56" i="7" s="1"/>
  <c r="O2159" i="1"/>
  <c r="F54" i="7" s="1"/>
  <c r="O2154" i="1"/>
  <c r="F53" i="7" s="1"/>
  <c r="O2113" i="1"/>
  <c r="F52" i="7" s="1"/>
  <c r="O1955" i="1"/>
  <c r="F51" i="7" s="1"/>
  <c r="O1837" i="1"/>
  <c r="F50" i="7" s="1"/>
  <c r="O1649" i="1"/>
  <c r="F49" i="7" s="1"/>
  <c r="O1572" i="1"/>
  <c r="F48" i="7" s="1"/>
  <c r="O1556" i="1"/>
  <c r="F47" i="7" s="1"/>
  <c r="O1542" i="1"/>
  <c r="F46" i="7" s="1"/>
  <c r="O1533" i="1"/>
  <c r="F45" i="7" s="1"/>
  <c r="O1524" i="1"/>
  <c r="F44" i="7" s="1"/>
  <c r="O1478" i="1"/>
  <c r="F43" i="7" s="1"/>
  <c r="O1472" i="1"/>
  <c r="F42" i="7" s="1"/>
  <c r="O1312" i="1"/>
  <c r="F40" i="7" s="1"/>
  <c r="O1289" i="1"/>
  <c r="F39" i="7" s="1"/>
  <c r="O1277" i="1"/>
  <c r="F38" i="7" s="1"/>
  <c r="O1263" i="1"/>
  <c r="F37" i="7" s="1"/>
  <c r="O1230" i="1"/>
  <c r="F36" i="7" s="1"/>
  <c r="O1225" i="1"/>
  <c r="F35" i="7" s="1"/>
  <c r="O1220" i="1"/>
  <c r="F34" i="7" s="1"/>
  <c r="O856" i="1"/>
  <c r="F33" i="7" s="1"/>
  <c r="O854" i="1"/>
  <c r="F32" i="7" s="1"/>
  <c r="O824" i="1"/>
  <c r="F31" i="7" s="1"/>
  <c r="O811" i="1"/>
  <c r="F30" i="7" s="1"/>
  <c r="O799" i="1"/>
  <c r="F29" i="7" s="1"/>
  <c r="O794" i="1"/>
  <c r="F28" i="7" s="1"/>
  <c r="O788" i="1"/>
  <c r="F27" i="7" s="1"/>
  <c r="O778" i="1"/>
  <c r="F26" i="7" s="1"/>
  <c r="O775" i="1"/>
  <c r="F25" i="7" s="1"/>
  <c r="O772" i="1"/>
  <c r="F24" i="7" s="1"/>
  <c r="O718" i="1"/>
  <c r="F23" i="7" s="1"/>
  <c r="O690" i="1"/>
  <c r="F22" i="7" s="1"/>
  <c r="O688" i="1"/>
  <c r="F21" i="7" s="1"/>
  <c r="O677" i="1"/>
  <c r="F20" i="7" s="1"/>
  <c r="O608" i="1"/>
  <c r="F19" i="7" s="1"/>
  <c r="O415" i="1"/>
  <c r="F18" i="7" s="1"/>
  <c r="O315" i="1"/>
  <c r="F17" i="7" s="1"/>
  <c r="O276" i="1"/>
  <c r="F16" i="7" s="1"/>
  <c r="O229" i="1"/>
  <c r="F15" i="7" s="1"/>
  <c r="O220" i="1"/>
  <c r="F14" i="7" s="1"/>
  <c r="O216" i="1"/>
  <c r="F13" i="7" s="1"/>
  <c r="P162" i="1"/>
  <c r="N15971" i="1"/>
  <c r="M15963" i="1"/>
  <c r="H55" i="7" s="1"/>
  <c r="M15947" i="1"/>
  <c r="H277" i="7" s="1"/>
  <c r="M15933" i="1"/>
  <c r="H276" i="7" s="1"/>
  <c r="M15923" i="1"/>
  <c r="H275" i="7" s="1"/>
  <c r="M15921" i="1"/>
  <c r="H274" i="7" s="1"/>
  <c r="M15919" i="1"/>
  <c r="H273" i="7" s="1"/>
  <c r="M15908" i="1"/>
  <c r="H272" i="7" s="1"/>
  <c r="M15900" i="1"/>
  <c r="H271" i="7" s="1"/>
  <c r="M15817" i="1"/>
  <c r="H270" i="7" s="1"/>
  <c r="M15812" i="1"/>
  <c r="H269" i="7" s="1"/>
  <c r="M15809" i="1"/>
  <c r="H268" i="7" s="1"/>
  <c r="M15805" i="1"/>
  <c r="H267" i="7" s="1"/>
  <c r="M15733" i="1"/>
  <c r="H266" i="7" s="1"/>
  <c r="M15724" i="1"/>
  <c r="H265" i="7" s="1"/>
  <c r="M15679" i="1"/>
  <c r="H264" i="7" s="1"/>
  <c r="M15669" i="1"/>
  <c r="H263" i="7" s="1"/>
  <c r="M15667" i="1"/>
  <c r="H262" i="7" s="1"/>
  <c r="M15598" i="1"/>
  <c r="H261" i="7" s="1"/>
  <c r="M15540" i="1"/>
  <c r="H260" i="7" s="1"/>
  <c r="M15537" i="1"/>
  <c r="H259" i="7" s="1"/>
  <c r="M15521" i="1"/>
  <c r="H258" i="7" s="1"/>
  <c r="M15504" i="1"/>
  <c r="H257" i="7" s="1"/>
  <c r="M15458" i="1"/>
  <c r="H256" i="7" s="1"/>
  <c r="M15405" i="1"/>
  <c r="H255" i="7" s="1"/>
  <c r="M15400" i="1"/>
  <c r="H254" i="7" s="1"/>
  <c r="M15376" i="1"/>
  <c r="H253" i="7" s="1"/>
  <c r="M14955" i="1"/>
  <c r="H252" i="7" s="1"/>
  <c r="W252" i="7"/>
  <c r="V252" i="7"/>
  <c r="U252" i="7"/>
  <c r="T252" i="7"/>
  <c r="S252" i="7"/>
  <c r="R252" i="7"/>
  <c r="Q252" i="7"/>
  <c r="P252" i="7"/>
  <c r="O252" i="7"/>
  <c r="N252" i="7"/>
  <c r="M252" i="7"/>
  <c r="L252" i="7"/>
  <c r="K252" i="7"/>
  <c r="M14952" i="1"/>
  <c r="H251" i="7" s="1"/>
  <c r="M14934" i="1"/>
  <c r="H250" i="7" s="1"/>
  <c r="M14860" i="1"/>
  <c r="H249" i="7" s="1"/>
  <c r="M14765" i="1"/>
  <c r="H248" i="7" s="1"/>
  <c r="M14748" i="1"/>
  <c r="H247" i="7" s="1"/>
  <c r="M14535" i="1"/>
  <c r="H246" i="7" s="1"/>
  <c r="M14519" i="1"/>
  <c r="H245" i="7" s="1"/>
  <c r="M14386" i="1"/>
  <c r="H244" i="7" s="1"/>
  <c r="M14382" i="1"/>
  <c r="H243" i="7" s="1"/>
  <c r="M14372" i="1"/>
  <c r="H242" i="7" s="1"/>
  <c r="M14341" i="1"/>
  <c r="H241" i="7" s="1"/>
  <c r="M14322" i="1"/>
  <c r="H240" i="7" s="1"/>
  <c r="M14246" i="1"/>
  <c r="H239" i="7" s="1"/>
  <c r="M14194" i="1"/>
  <c r="H238" i="7" s="1"/>
  <c r="M14063" i="1"/>
  <c r="H237" i="7" s="1"/>
  <c r="M14060" i="1"/>
  <c r="H236" i="7" s="1"/>
  <c r="M13950" i="1"/>
  <c r="H235" i="7" s="1"/>
  <c r="M13934" i="1"/>
  <c r="H234" i="7" s="1"/>
  <c r="M13886" i="1"/>
  <c r="H233" i="7" s="1"/>
  <c r="M13638" i="1"/>
  <c r="H232" i="7" s="1"/>
  <c r="M13593" i="1"/>
  <c r="H231" i="7" s="1"/>
  <c r="M13588" i="1"/>
  <c r="H230" i="7" s="1"/>
  <c r="M13575" i="1"/>
  <c r="H229" i="7" s="1"/>
  <c r="M13555" i="1"/>
  <c r="H228" i="7" s="1"/>
  <c r="M13516" i="1"/>
  <c r="H227" i="7" s="1"/>
  <c r="M13514" i="1"/>
  <c r="H226" i="7" s="1"/>
  <c r="M13483" i="1"/>
  <c r="H225" i="7" s="1"/>
  <c r="M13421" i="1"/>
  <c r="H224" i="7" s="1"/>
  <c r="M13414" i="1"/>
  <c r="H223" i="7" s="1"/>
  <c r="M13397" i="1"/>
  <c r="H222" i="7" s="1"/>
  <c r="M13387" i="1"/>
  <c r="H221" i="7" s="1"/>
  <c r="M13302" i="1"/>
  <c r="H220" i="7" s="1"/>
  <c r="M13292" i="1"/>
  <c r="H219" i="7" s="1"/>
  <c r="M13284" i="1"/>
  <c r="H218" i="7" s="1"/>
  <c r="M13282" i="1"/>
  <c r="H217" i="7" s="1"/>
  <c r="M13139" i="1"/>
  <c r="H216" i="7" s="1"/>
  <c r="W216" i="7"/>
  <c r="V216" i="7"/>
  <c r="U216" i="7"/>
  <c r="T216" i="7"/>
  <c r="S216" i="7"/>
  <c r="R216" i="7"/>
  <c r="Q216" i="7"/>
  <c r="P216" i="7"/>
  <c r="O216" i="7"/>
  <c r="N216" i="7"/>
  <c r="M216" i="7"/>
  <c r="L216" i="7"/>
  <c r="K216" i="7"/>
  <c r="M13127" i="1"/>
  <c r="H215" i="7" s="1"/>
  <c r="M13031" i="1"/>
  <c r="H214" i="7" s="1"/>
  <c r="M13027" i="1"/>
  <c r="H213" i="7" s="1"/>
  <c r="M13024" i="1"/>
  <c r="H212" i="7" s="1"/>
  <c r="M12709" i="1"/>
  <c r="H211" i="7" s="1"/>
  <c r="M12700" i="1"/>
  <c r="H210" i="7" s="1"/>
  <c r="M12620" i="1"/>
  <c r="H209" i="7" s="1"/>
  <c r="M12611" i="1"/>
  <c r="H208" i="7" s="1"/>
  <c r="M12585" i="1"/>
  <c r="H207" i="7" s="1"/>
  <c r="M12567" i="1"/>
  <c r="H206" i="7" s="1"/>
  <c r="M12548" i="1"/>
  <c r="H205" i="7" s="1"/>
  <c r="M12522" i="1"/>
  <c r="H204" i="7" s="1"/>
  <c r="M12520" i="1"/>
  <c r="H203" i="7" s="1"/>
  <c r="M12506" i="1"/>
  <c r="H202" i="7" s="1"/>
  <c r="M12302" i="1"/>
  <c r="H200" i="7" s="1"/>
  <c r="M12290" i="1"/>
  <c r="H199" i="7" s="1"/>
  <c r="M12286" i="1"/>
  <c r="H198" i="7" s="1"/>
  <c r="M12246" i="1"/>
  <c r="H197" i="7" s="1"/>
  <c r="M12237" i="1"/>
  <c r="H196" i="7" s="1"/>
  <c r="M12045" i="1"/>
  <c r="H195" i="7" s="1"/>
  <c r="M11873" i="1"/>
  <c r="H194" i="7" s="1"/>
  <c r="M11785" i="1"/>
  <c r="H193" i="7" s="1"/>
  <c r="M11758" i="1"/>
  <c r="H192" i="7" s="1"/>
  <c r="M11746" i="1"/>
  <c r="H191" i="7" s="1"/>
  <c r="M11697" i="1"/>
  <c r="H190" i="7" s="1"/>
  <c r="M11643" i="1"/>
  <c r="H189" i="7" s="1"/>
  <c r="M11592" i="1"/>
  <c r="H188" i="7" s="1"/>
  <c r="M11578" i="1"/>
  <c r="H187" i="7" s="1"/>
  <c r="M11571" i="1"/>
  <c r="H186" i="7" s="1"/>
  <c r="M11564" i="1"/>
  <c r="H185" i="7" s="1"/>
  <c r="M11559" i="1"/>
  <c r="H184" i="7" s="1"/>
  <c r="M11433" i="1"/>
  <c r="H183" i="7" s="1"/>
  <c r="M11316" i="1"/>
  <c r="H182" i="7" s="1"/>
  <c r="M11276" i="1"/>
  <c r="H181" i="7" s="1"/>
  <c r="M11068" i="1"/>
  <c r="H180" i="7" s="1"/>
  <c r="M10039" i="1"/>
  <c r="H179" i="7" s="1"/>
  <c r="M10027" i="1"/>
  <c r="H178" i="7" s="1"/>
  <c r="M10001" i="1"/>
  <c r="H177" i="7" s="1"/>
  <c r="M9760" i="1"/>
  <c r="H176" i="7" s="1"/>
  <c r="M9682" i="1"/>
  <c r="H175" i="7" s="1"/>
  <c r="M9620" i="1"/>
  <c r="H174" i="7" s="1"/>
  <c r="M9603" i="1"/>
  <c r="H173" i="7" s="1"/>
  <c r="M9591" i="1"/>
  <c r="H172" i="7" s="1"/>
  <c r="M9490" i="1"/>
  <c r="H171" i="7" s="1"/>
  <c r="M9427" i="1"/>
  <c r="H170" i="7" s="1"/>
  <c r="M9422" i="1"/>
  <c r="H169" i="7" s="1"/>
  <c r="M9330" i="1"/>
  <c r="H168" i="7" s="1"/>
  <c r="M9326" i="1"/>
  <c r="H167" i="7" s="1"/>
  <c r="M9298" i="1"/>
  <c r="H166" i="7" s="1"/>
  <c r="M9279" i="1"/>
  <c r="H165" i="7" s="1"/>
  <c r="M9269" i="1"/>
  <c r="H164" i="7" s="1"/>
  <c r="M9267" i="1"/>
  <c r="H163" i="7" s="1"/>
  <c r="M9052" i="1"/>
  <c r="H162" i="7" s="1"/>
  <c r="M9040" i="1"/>
  <c r="H161" i="7" s="1"/>
  <c r="M8908" i="1"/>
  <c r="H160" i="7" s="1"/>
  <c r="M8895" i="1"/>
  <c r="H159" i="7" s="1"/>
  <c r="M8888" i="1"/>
  <c r="H158" i="7" s="1"/>
  <c r="M8841" i="1"/>
  <c r="H157" i="7" s="1"/>
  <c r="M8655" i="1"/>
  <c r="H156" i="7" s="1"/>
  <c r="M8624" i="1"/>
  <c r="H155" i="7" s="1"/>
  <c r="M8544" i="1"/>
  <c r="H154" i="7" s="1"/>
  <c r="M8540" i="1"/>
  <c r="H153" i="7" s="1"/>
  <c r="M8491" i="1"/>
  <c r="H152" i="7" s="1"/>
  <c r="M8438" i="1"/>
  <c r="H151" i="7" s="1"/>
  <c r="M8415" i="1"/>
  <c r="H150" i="7" s="1"/>
  <c r="M8404" i="1"/>
  <c r="H149" i="7" s="1"/>
  <c r="M8381" i="1"/>
  <c r="H148" i="7" s="1"/>
  <c r="M8247" i="1"/>
  <c r="H147" i="7" s="1"/>
  <c r="M8218" i="1"/>
  <c r="H146" i="7" s="1"/>
  <c r="M8186" i="1"/>
  <c r="H144" i="7" s="1"/>
  <c r="M8161" i="1"/>
  <c r="H145" i="7" s="1"/>
  <c r="M8158" i="1"/>
  <c r="H143" i="7" s="1"/>
  <c r="M8156" i="1"/>
  <c r="H142" i="7" s="1"/>
  <c r="M8149" i="1"/>
  <c r="H141" i="7" s="1"/>
  <c r="M8147" i="1"/>
  <c r="H140" i="7" s="1"/>
  <c r="M8101" i="1"/>
  <c r="H139" i="7" s="1"/>
  <c r="M8080" i="1"/>
  <c r="H138" i="7" s="1"/>
  <c r="M8074" i="1"/>
  <c r="H137" i="7" s="1"/>
  <c r="M8050" i="1"/>
  <c r="H136" i="7" s="1"/>
  <c r="M8048" i="1"/>
  <c r="H135" i="7" s="1"/>
  <c r="M8044" i="1"/>
  <c r="H134" i="7" s="1"/>
  <c r="M7982" i="1"/>
  <c r="H133" i="7" s="1"/>
  <c r="M7936" i="1"/>
  <c r="H132" i="7" s="1"/>
  <c r="M7899" i="1"/>
  <c r="H131" i="7" s="1"/>
  <c r="M7882" i="1"/>
  <c r="H130" i="7" s="1"/>
  <c r="M7880" i="1"/>
  <c r="H129" i="7" s="1"/>
  <c r="M7869" i="1"/>
  <c r="H128" i="7" s="1"/>
  <c r="M7126" i="1"/>
  <c r="H127" i="7" s="1"/>
  <c r="M7104" i="1"/>
  <c r="H126" i="7" s="1"/>
  <c r="M7065" i="1"/>
  <c r="H125" i="7" s="1"/>
  <c r="M7058" i="1"/>
  <c r="H124" i="7" s="1"/>
  <c r="M7038" i="1"/>
  <c r="H123" i="7" s="1"/>
  <c r="M7033" i="1"/>
  <c r="H122" i="7" s="1"/>
  <c r="M7026" i="1"/>
  <c r="H121" i="7" s="1"/>
  <c r="M6974" i="1"/>
  <c r="H120" i="7" s="1"/>
  <c r="M6562" i="1"/>
  <c r="H119" i="7" s="1"/>
  <c r="M6560" i="1"/>
  <c r="H118" i="7" s="1"/>
  <c r="M6256" i="1"/>
  <c r="H117" i="7" s="1"/>
  <c r="M6233" i="1"/>
  <c r="H116" i="7" s="1"/>
  <c r="M6154" i="1"/>
  <c r="H115" i="7" s="1"/>
  <c r="M6066" i="1"/>
  <c r="H114" i="7" s="1"/>
  <c r="M6034" i="1"/>
  <c r="H113" i="7" s="1"/>
  <c r="M5982" i="1"/>
  <c r="H112" i="7" s="1"/>
  <c r="M5621" i="1"/>
  <c r="H111" i="7" s="1"/>
  <c r="M5521" i="1"/>
  <c r="H110" i="7" s="1"/>
  <c r="M5362" i="1"/>
  <c r="H109" i="7" s="1"/>
  <c r="M5296" i="1"/>
  <c r="H108" i="7" s="1"/>
  <c r="M5204" i="1"/>
  <c r="H107" i="7" s="1"/>
  <c r="M4997" i="1"/>
  <c r="H106" i="7" s="1"/>
  <c r="M4993" i="1"/>
  <c r="H105" i="7" s="1"/>
  <c r="M4962" i="1"/>
  <c r="H104" i="7" s="1"/>
  <c r="M4959" i="1"/>
  <c r="H103" i="7" s="1"/>
  <c r="M4953" i="1"/>
  <c r="H102" i="7" s="1"/>
  <c r="M4948" i="1"/>
  <c r="H100" i="7" s="1"/>
  <c r="M4937" i="1"/>
  <c r="H101" i="7" s="1"/>
  <c r="M4934" i="1"/>
  <c r="H99" i="7" s="1"/>
  <c r="M4911" i="1"/>
  <c r="H98" i="7" s="1"/>
  <c r="M4905" i="1"/>
  <c r="H97" i="7" s="1"/>
  <c r="M4884" i="1"/>
  <c r="H96" i="7" s="1"/>
  <c r="M4881" i="1"/>
  <c r="H95" i="7" s="1"/>
  <c r="M4841" i="1"/>
  <c r="H94" i="7" s="1"/>
  <c r="M4817" i="1"/>
  <c r="H93" i="7" s="1"/>
  <c r="M4798" i="1"/>
  <c r="H92" i="7" s="1"/>
  <c r="M4786" i="1"/>
  <c r="H91" i="7" s="1"/>
  <c r="M4736" i="1"/>
  <c r="H89" i="7" s="1"/>
  <c r="M4721" i="1"/>
  <c r="H88" i="7" s="1"/>
  <c r="M4554" i="1"/>
  <c r="H87" i="7" s="1"/>
  <c r="M4396" i="1"/>
  <c r="H86" i="7" s="1"/>
  <c r="M4343" i="1"/>
  <c r="H85" i="7" s="1"/>
  <c r="M4236" i="1"/>
  <c r="H84" i="7" s="1"/>
  <c r="M4168" i="1"/>
  <c r="H83" i="7" s="1"/>
  <c r="M4164" i="1"/>
  <c r="H82" i="7" s="1"/>
  <c r="M3945" i="1"/>
  <c r="H81" i="7" s="1"/>
  <c r="M3933" i="1"/>
  <c r="H80" i="7" s="1"/>
  <c r="M3916" i="1"/>
  <c r="H79" i="7" s="1"/>
  <c r="W79" i="7"/>
  <c r="V79" i="7"/>
  <c r="U79" i="7"/>
  <c r="T79" i="7"/>
  <c r="S79" i="7"/>
  <c r="R79" i="7"/>
  <c r="Q79" i="7"/>
  <c r="P79" i="7"/>
  <c r="O79" i="7"/>
  <c r="N79" i="7"/>
  <c r="M79" i="7"/>
  <c r="L79" i="7"/>
  <c r="K79" i="7"/>
  <c r="M3881" i="1"/>
  <c r="H78" i="7" s="1"/>
  <c r="M3865" i="1"/>
  <c r="H77" i="7" s="1"/>
  <c r="M3536" i="1"/>
  <c r="H76" i="7" s="1"/>
  <c r="M3531" i="1"/>
  <c r="H75" i="7" s="1"/>
  <c r="M3226" i="1"/>
  <c r="H74" i="7" s="1"/>
  <c r="M3089" i="1"/>
  <c r="H73" i="7" s="1"/>
  <c r="M2988" i="1"/>
  <c r="H72" i="7" s="1"/>
  <c r="M2985" i="1"/>
  <c r="H71" i="7" s="1"/>
  <c r="M2981" i="1"/>
  <c r="H70" i="7" s="1"/>
  <c r="M2977" i="1"/>
  <c r="H68" i="7" s="1"/>
  <c r="M2971" i="1"/>
  <c r="H69" i="7" s="1"/>
  <c r="M2967" i="1"/>
  <c r="H67" i="7" s="1"/>
  <c r="M2955" i="1"/>
  <c r="H66" i="7" s="1"/>
  <c r="M2936" i="1"/>
  <c r="H65" i="7" s="1"/>
  <c r="M2922" i="1"/>
  <c r="H64" i="7" s="1"/>
  <c r="M2906" i="1"/>
  <c r="H63" i="7" s="1"/>
  <c r="M2726" i="1"/>
  <c r="H62" i="7" s="1"/>
  <c r="M2618" i="1"/>
  <c r="H61" i="7" s="1"/>
  <c r="M2607" i="1"/>
  <c r="H60" i="7" s="1"/>
  <c r="M2488" i="1"/>
  <c r="H59" i="7" s="1"/>
  <c r="M2356" i="1"/>
  <c r="H58" i="7" s="1"/>
  <c r="M2258" i="1"/>
  <c r="H57" i="7" s="1"/>
  <c r="M2210" i="1"/>
  <c r="H56" i="7" s="1"/>
  <c r="M2159" i="1"/>
  <c r="H54" i="7" s="1"/>
  <c r="M2154" i="1"/>
  <c r="H53" i="7" s="1"/>
  <c r="M2113" i="1"/>
  <c r="H52" i="7" s="1"/>
  <c r="M1955" i="1"/>
  <c r="H51" i="7" s="1"/>
  <c r="M1837" i="1"/>
  <c r="H50" i="7" s="1"/>
  <c r="M1649" i="1"/>
  <c r="H49" i="7" s="1"/>
  <c r="M1572" i="1"/>
  <c r="H48" i="7" s="1"/>
  <c r="M1556" i="1"/>
  <c r="H47" i="7" s="1"/>
  <c r="M1542" i="1"/>
  <c r="H46" i="7" s="1"/>
  <c r="M1533" i="1"/>
  <c r="H45" i="7" s="1"/>
  <c r="M1524" i="1"/>
  <c r="H44" i="7" s="1"/>
  <c r="M1478" i="1"/>
  <c r="H43" i="7" s="1"/>
  <c r="M1472" i="1"/>
  <c r="H42" i="7" s="1"/>
  <c r="M1312" i="1"/>
  <c r="H40" i="7" s="1"/>
  <c r="M1289" i="1"/>
  <c r="H39" i="7" s="1"/>
  <c r="M1277" i="1"/>
  <c r="H38" i="7" s="1"/>
  <c r="M1263" i="1"/>
  <c r="H37" i="7" s="1"/>
  <c r="M1230" i="1"/>
  <c r="H36" i="7" s="1"/>
  <c r="M1225" i="1"/>
  <c r="H35" i="7" s="1"/>
  <c r="M1220" i="1"/>
  <c r="H34" i="7" s="1"/>
  <c r="M856" i="1"/>
  <c r="H33" i="7" s="1"/>
  <c r="M854" i="1"/>
  <c r="H32" i="7" s="1"/>
  <c r="M824" i="1"/>
  <c r="H31" i="7" s="1"/>
  <c r="M811" i="1"/>
  <c r="H30" i="7" s="1"/>
  <c r="M799" i="1"/>
  <c r="H29" i="7" s="1"/>
  <c r="M794" i="1"/>
  <c r="H28" i="7" s="1"/>
  <c r="M788" i="1"/>
  <c r="H27" i="7" s="1"/>
  <c r="M778" i="1"/>
  <c r="H26" i="7" s="1"/>
  <c r="M775" i="1"/>
  <c r="H25" i="7" s="1"/>
  <c r="M772" i="1"/>
  <c r="H24" i="7" s="1"/>
  <c r="M718" i="1"/>
  <c r="H23" i="7" s="1"/>
  <c r="M690" i="1"/>
  <c r="H22" i="7" s="1"/>
  <c r="M688" i="1"/>
  <c r="H21" i="7" s="1"/>
  <c r="M677" i="1"/>
  <c r="H20" i="7" s="1"/>
  <c r="M608" i="1"/>
  <c r="H19" i="7" s="1"/>
  <c r="M415" i="1"/>
  <c r="H18" i="7" s="1"/>
  <c r="M315" i="1"/>
  <c r="H17" i="7" s="1"/>
  <c r="M276" i="1"/>
  <c r="H16" i="7" s="1"/>
  <c r="M229" i="1"/>
  <c r="H15" i="7" s="1"/>
  <c r="M220" i="1"/>
  <c r="H14" i="7" s="1"/>
  <c r="M216" i="1"/>
  <c r="H13" i="7" s="1"/>
  <c r="M192" i="1"/>
  <c r="H12" i="7" s="1"/>
  <c r="M174" i="1"/>
  <c r="H11" i="7" s="1"/>
  <c r="M162" i="1"/>
  <c r="H10" i="7" s="1"/>
  <c r="M75" i="1"/>
  <c r="H9" i="7" s="1"/>
  <c r="M44" i="1"/>
  <c r="H8" i="7" s="1"/>
  <c r="M36" i="1"/>
  <c r="H7" i="7" s="1"/>
  <c r="M25" i="1"/>
  <c r="H6" i="7" s="1"/>
  <c r="M18" i="1"/>
  <c r="H5" i="7" s="1"/>
  <c r="M14" i="1"/>
  <c r="H4" i="7" s="1"/>
  <c r="M2" i="1"/>
  <c r="H3" i="7" s="1"/>
  <c r="AD15893" i="1"/>
  <c r="AD15390" i="1"/>
  <c r="AD15389" i="1"/>
  <c r="AD15056" i="1"/>
  <c r="AD14441" i="1"/>
  <c r="AD13512" i="1"/>
  <c r="AD13511" i="1"/>
  <c r="AD13508" i="1"/>
  <c r="AD13507" i="1"/>
  <c r="AD13190" i="1"/>
  <c r="AD13189" i="1"/>
  <c r="AD13188" i="1"/>
  <c r="AD13187" i="1"/>
  <c r="AD13186" i="1"/>
  <c r="AD13185" i="1"/>
  <c r="AD13184" i="1"/>
  <c r="AD11558" i="1"/>
  <c r="AD11557" i="1"/>
  <c r="AD11556" i="1"/>
  <c r="AD11555" i="1"/>
  <c r="AD11554" i="1"/>
  <c r="AD11552" i="1"/>
  <c r="AD11506" i="1"/>
  <c r="AD11428" i="1"/>
  <c r="AD11427" i="1"/>
  <c r="AD11426" i="1"/>
  <c r="AD11425" i="1"/>
  <c r="AD9055" i="1"/>
  <c r="AD9054" i="1"/>
  <c r="AD8897" i="1"/>
  <c r="AD6868" i="1"/>
  <c r="AD5980" i="1"/>
  <c r="AD5979" i="1"/>
  <c r="AD4023" i="1"/>
  <c r="AD3968" i="1"/>
  <c r="AD3967" i="1"/>
  <c r="AD3966" i="1"/>
  <c r="AD2920" i="1"/>
  <c r="AD2919" i="1"/>
  <c r="AD2671" i="1"/>
  <c r="AD673" i="1"/>
  <c r="AD672" i="1"/>
  <c r="AD671" i="1"/>
  <c r="AD611" i="1"/>
  <c r="W55" i="7"/>
  <c r="V55" i="7"/>
  <c r="U55" i="7"/>
  <c r="T55" i="7"/>
  <c r="S55" i="7"/>
  <c r="R55" i="7"/>
  <c r="Q55" i="7"/>
  <c r="P55" i="7"/>
  <c r="O55" i="7"/>
  <c r="N55" i="7"/>
  <c r="M55" i="7"/>
  <c r="L55" i="7"/>
  <c r="K55" i="7"/>
  <c r="AD13393" i="1"/>
  <c r="AD13392" i="1"/>
  <c r="AD13391" i="1"/>
  <c r="AD13390" i="1"/>
  <c r="AD13389" i="1"/>
  <c r="AD1431" i="13"/>
  <c r="AC1431" i="13"/>
  <c r="AA1431" i="13"/>
  <c r="AD1430" i="13"/>
  <c r="AC1430" i="13"/>
  <c r="AA1430" i="13"/>
  <c r="AD1429" i="13"/>
  <c r="AC1429" i="13"/>
  <c r="AA1429" i="13"/>
  <c r="AD1428" i="13"/>
  <c r="AC1428" i="13"/>
  <c r="AA1428" i="13"/>
  <c r="AD1427" i="13"/>
  <c r="AC1427" i="13"/>
  <c r="AA1427" i="13"/>
  <c r="AD1426" i="13"/>
  <c r="AC1426" i="13"/>
  <c r="AA1426" i="13"/>
  <c r="AD1425" i="13"/>
  <c r="AC1425" i="13"/>
  <c r="AA1425" i="13"/>
  <c r="AD1424" i="13"/>
  <c r="AC1424" i="13"/>
  <c r="AA1424" i="13"/>
  <c r="AD1423" i="13"/>
  <c r="AC1423" i="13"/>
  <c r="AA1423" i="13"/>
  <c r="AD1422" i="13"/>
  <c r="AC1422" i="13"/>
  <c r="AA1422" i="13"/>
  <c r="AD1421" i="13"/>
  <c r="AC1421" i="13"/>
  <c r="AA1421" i="13"/>
  <c r="AD1420" i="13"/>
  <c r="AC1420" i="13"/>
  <c r="AA1420" i="13"/>
  <c r="AD1419" i="13"/>
  <c r="AC1419" i="13"/>
  <c r="AA1419" i="13"/>
  <c r="AD1418" i="13"/>
  <c r="AC1418" i="13"/>
  <c r="AA1418" i="13"/>
  <c r="AD1417" i="13"/>
  <c r="AC1417" i="13"/>
  <c r="AA1417" i="13"/>
  <c r="AD1416" i="13"/>
  <c r="AC1416" i="13"/>
  <c r="AA1416" i="13"/>
  <c r="AD1415" i="13"/>
  <c r="AC1415" i="13"/>
  <c r="AA1415" i="13"/>
  <c r="AD1414" i="13"/>
  <c r="AC1414" i="13"/>
  <c r="AA1414" i="13"/>
  <c r="AD1413" i="13"/>
  <c r="AC1413" i="13"/>
  <c r="AA1413" i="13"/>
  <c r="AD1412" i="13"/>
  <c r="AC1412" i="13"/>
  <c r="AA1412" i="13"/>
  <c r="AD1411" i="13"/>
  <c r="AC1411" i="13"/>
  <c r="AA1411" i="13"/>
  <c r="AD1410" i="13"/>
  <c r="AC1410" i="13"/>
  <c r="AA1410" i="13"/>
  <c r="AD1409" i="13"/>
  <c r="AC1409" i="13"/>
  <c r="AA1409" i="13"/>
  <c r="AD1408" i="13"/>
  <c r="AC1408" i="13"/>
  <c r="AA1408" i="13"/>
  <c r="AD1407" i="13"/>
  <c r="AC1407" i="13"/>
  <c r="AA1407" i="13"/>
  <c r="AD1406" i="13"/>
  <c r="AC1406" i="13"/>
  <c r="AA1406" i="13"/>
  <c r="AD1405" i="13"/>
  <c r="AC1405" i="13"/>
  <c r="AA1405" i="13"/>
  <c r="AD1404" i="13"/>
  <c r="AC1404" i="13"/>
  <c r="AA1404" i="13"/>
  <c r="AD1403" i="13"/>
  <c r="AC1403" i="13"/>
  <c r="AA1403" i="13"/>
  <c r="AD1402" i="13"/>
  <c r="AC1402" i="13"/>
  <c r="AA1402" i="13"/>
  <c r="AD1401" i="13"/>
  <c r="AC1401" i="13"/>
  <c r="AA1401" i="13"/>
  <c r="AD1400" i="13"/>
  <c r="AC1400" i="13"/>
  <c r="AA1400" i="13"/>
  <c r="AD1399" i="13"/>
  <c r="AC1399" i="13"/>
  <c r="AA1399" i="13"/>
  <c r="AD1398" i="13"/>
  <c r="AC1398" i="13"/>
  <c r="AA1398" i="13"/>
  <c r="AD1397" i="13"/>
  <c r="AC1397" i="13"/>
  <c r="AA1397" i="13"/>
  <c r="AD1396" i="13"/>
  <c r="AC1396" i="13"/>
  <c r="AA1396" i="13"/>
  <c r="AD1395" i="13"/>
  <c r="AC1395" i="13"/>
  <c r="AA1395" i="13"/>
  <c r="AD1394" i="13"/>
  <c r="AC1394" i="13"/>
  <c r="AA1394" i="13"/>
  <c r="AD1393" i="13"/>
  <c r="AC1393" i="13"/>
  <c r="AA1393" i="13"/>
  <c r="AD1392" i="13"/>
  <c r="AC1392" i="13"/>
  <c r="AA1392" i="13"/>
  <c r="AD1391" i="13"/>
  <c r="AC1391" i="13"/>
  <c r="AA1391" i="13"/>
  <c r="AD1390" i="13"/>
  <c r="AC1390" i="13"/>
  <c r="AA1390" i="13"/>
  <c r="AD1389" i="13"/>
  <c r="AC1389" i="13"/>
  <c r="AA1389" i="13"/>
  <c r="AD1388" i="13"/>
  <c r="AC1388" i="13"/>
  <c r="AA1388" i="13"/>
  <c r="AD1387" i="13"/>
  <c r="AC1387" i="13"/>
  <c r="AA1387" i="13"/>
  <c r="AD1386" i="13"/>
  <c r="AC1386" i="13"/>
  <c r="AA1386" i="13"/>
  <c r="AD1385" i="13"/>
  <c r="AC1385" i="13"/>
  <c r="AA1385" i="13"/>
  <c r="AD1384" i="13"/>
  <c r="AC1384" i="13"/>
  <c r="AA1384" i="13"/>
  <c r="AD1383" i="13"/>
  <c r="AC1383" i="13"/>
  <c r="AA1383" i="13"/>
  <c r="AD1382" i="13"/>
  <c r="AC1382" i="13"/>
  <c r="AA1382" i="13"/>
  <c r="AD1381" i="13"/>
  <c r="AC1381" i="13"/>
  <c r="AA1381" i="13"/>
  <c r="AD1380" i="13"/>
  <c r="AC1380" i="13"/>
  <c r="AA1380" i="13"/>
  <c r="AD1379" i="13"/>
  <c r="AC1379" i="13"/>
  <c r="AA1379" i="13"/>
  <c r="AD1378" i="13"/>
  <c r="AC1378" i="13"/>
  <c r="AA1378" i="13"/>
  <c r="AD1377" i="13"/>
  <c r="AC1377" i="13"/>
  <c r="AA1377" i="13"/>
  <c r="AD1376" i="13"/>
  <c r="AC1376" i="13"/>
  <c r="AA1376" i="13"/>
  <c r="AD1375" i="13"/>
  <c r="AC1375" i="13"/>
  <c r="AA1375" i="13"/>
  <c r="AD1374" i="13"/>
  <c r="AC1374" i="13"/>
  <c r="AA1374" i="13"/>
  <c r="AD1373" i="13"/>
  <c r="AC1373" i="13"/>
  <c r="AA1373" i="13"/>
  <c r="AD1372" i="13"/>
  <c r="AC1372" i="13"/>
  <c r="AA1372" i="13"/>
  <c r="AD1371" i="13"/>
  <c r="AC1371" i="13"/>
  <c r="AA1371" i="13"/>
  <c r="AD1370" i="13"/>
  <c r="AC1370" i="13"/>
  <c r="AA1370" i="13"/>
  <c r="AD1369" i="13"/>
  <c r="AC1369" i="13"/>
  <c r="AA1369" i="13"/>
  <c r="AD1368" i="13"/>
  <c r="AC1368" i="13"/>
  <c r="AA1368" i="13"/>
  <c r="AD1367" i="13"/>
  <c r="AC1367" i="13"/>
  <c r="AA1367" i="13"/>
  <c r="AD1366" i="13"/>
  <c r="AC1366" i="13"/>
  <c r="AA1366" i="13"/>
  <c r="AD1365" i="13"/>
  <c r="AC1365" i="13"/>
  <c r="AA1365" i="13"/>
  <c r="AD1364" i="13"/>
  <c r="AC1364" i="13"/>
  <c r="AA1364" i="13"/>
  <c r="AD1363" i="13"/>
  <c r="AC1363" i="13"/>
  <c r="AA1363" i="13"/>
  <c r="AD1362" i="13"/>
  <c r="AC1362" i="13"/>
  <c r="AA1362" i="13"/>
  <c r="AD1361" i="13"/>
  <c r="AC1361" i="13"/>
  <c r="AA1361" i="13"/>
  <c r="AD1360" i="13"/>
  <c r="AC1360" i="13"/>
  <c r="AA1360" i="13"/>
  <c r="AD1359" i="13"/>
  <c r="AC1359" i="13"/>
  <c r="AA1359" i="13"/>
  <c r="AD1358" i="13"/>
  <c r="AC1358" i="13"/>
  <c r="AA1358" i="13"/>
  <c r="AD1357" i="13"/>
  <c r="AC1357" i="13"/>
  <c r="AA1357" i="13"/>
  <c r="AD1356" i="13"/>
  <c r="AC1356" i="13"/>
  <c r="AA1356" i="13"/>
  <c r="AD1355" i="13"/>
  <c r="AC1355" i="13"/>
  <c r="AA1355" i="13"/>
  <c r="AD1354" i="13"/>
  <c r="AC1354" i="13"/>
  <c r="AA1354" i="13"/>
  <c r="AD1353" i="13"/>
  <c r="AC1353" i="13"/>
  <c r="AA1353" i="13"/>
  <c r="AD1352" i="13"/>
  <c r="AC1352" i="13"/>
  <c r="AA1352" i="13"/>
  <c r="AD1351" i="13"/>
  <c r="AC1351" i="13"/>
  <c r="AA1351" i="13"/>
  <c r="AD1350" i="13"/>
  <c r="AC1350" i="13"/>
  <c r="AA1350" i="13"/>
  <c r="AD1349" i="13"/>
  <c r="AC1349" i="13"/>
  <c r="AA1349" i="13"/>
  <c r="AD1348" i="13"/>
  <c r="AC1348" i="13"/>
  <c r="AA1348" i="13"/>
  <c r="AD1347" i="13"/>
  <c r="AC1347" i="13"/>
  <c r="AA1347" i="13"/>
  <c r="AD1346" i="13"/>
  <c r="AC1346" i="13"/>
  <c r="AA1346" i="13"/>
  <c r="AD1345" i="13"/>
  <c r="AC1345" i="13"/>
  <c r="AA1345" i="13"/>
  <c r="AD1344" i="13"/>
  <c r="AC1344" i="13"/>
  <c r="AA1344" i="13"/>
  <c r="AD1343" i="13"/>
  <c r="AC1343" i="13"/>
  <c r="AA1343" i="13"/>
  <c r="AD1342" i="13"/>
  <c r="AC1342" i="13"/>
  <c r="AA1342" i="13"/>
  <c r="AD1341" i="13"/>
  <c r="AC1341" i="13"/>
  <c r="AA1341" i="13"/>
  <c r="AD1340" i="13"/>
  <c r="AC1340" i="13"/>
  <c r="AA1340" i="13"/>
  <c r="AD1339" i="13"/>
  <c r="AC1339" i="13"/>
  <c r="AA1339" i="13"/>
  <c r="AD1338" i="13"/>
  <c r="AC1338" i="13"/>
  <c r="AA1338" i="13"/>
  <c r="AD1337" i="13"/>
  <c r="AC1337" i="13"/>
  <c r="AA1337" i="13"/>
  <c r="AD1336" i="13"/>
  <c r="AC1336" i="13"/>
  <c r="AA1336" i="13"/>
  <c r="AD1335" i="13"/>
  <c r="AC1335" i="13"/>
  <c r="AA1335" i="13"/>
  <c r="AD1334" i="13"/>
  <c r="AC1334" i="13"/>
  <c r="AA1334" i="13"/>
  <c r="AD1333" i="13"/>
  <c r="AC1333" i="13"/>
  <c r="AA1333" i="13"/>
  <c r="AD1332" i="13"/>
  <c r="AC1332" i="13"/>
  <c r="AA1332" i="13"/>
  <c r="AD1331" i="13"/>
  <c r="AC1331" i="13"/>
  <c r="AA1331" i="13"/>
  <c r="AD1330" i="13"/>
  <c r="AC1330" i="13"/>
  <c r="AA1330" i="13"/>
  <c r="AD1329" i="13"/>
  <c r="AC1329" i="13"/>
  <c r="AA1329" i="13"/>
  <c r="AD1328" i="13"/>
  <c r="AC1328" i="13"/>
  <c r="AA1328" i="13"/>
  <c r="AD1327" i="13"/>
  <c r="AC1327" i="13"/>
  <c r="AA1327" i="13"/>
  <c r="AD1326" i="13"/>
  <c r="AC1326" i="13"/>
  <c r="AA1326" i="13"/>
  <c r="AD1325" i="13"/>
  <c r="AC1325" i="13"/>
  <c r="AA1325" i="13"/>
  <c r="AD1324" i="13"/>
  <c r="AC1324" i="13"/>
  <c r="AA1324" i="13"/>
  <c r="AD1323" i="13"/>
  <c r="AC1323" i="13"/>
  <c r="AA1323" i="13"/>
  <c r="AD1322" i="13"/>
  <c r="AC1322" i="13"/>
  <c r="AA1322" i="13"/>
  <c r="AD1321" i="13"/>
  <c r="AC1321" i="13"/>
  <c r="AA1321" i="13"/>
  <c r="AD1320" i="13"/>
  <c r="AC1320" i="13"/>
  <c r="AA1320" i="13"/>
  <c r="AD1319" i="13"/>
  <c r="AC1319" i="13"/>
  <c r="AA1319" i="13"/>
  <c r="AD1318" i="13"/>
  <c r="AC1318" i="13"/>
  <c r="AA1318" i="13"/>
  <c r="AD1317" i="13"/>
  <c r="AC1317" i="13"/>
  <c r="AA1317" i="13"/>
  <c r="AD1316" i="13"/>
  <c r="AC1316" i="13"/>
  <c r="AA1316" i="13"/>
  <c r="AD1315" i="13"/>
  <c r="AC1315" i="13"/>
  <c r="AA1315" i="13"/>
  <c r="AD1314" i="13"/>
  <c r="AC1314" i="13"/>
  <c r="AA1314" i="13"/>
  <c r="AD1313" i="13"/>
  <c r="AC1313" i="13"/>
  <c r="AA1313" i="13"/>
  <c r="AD1312" i="13"/>
  <c r="AC1312" i="13"/>
  <c r="AA1312" i="13"/>
  <c r="AD1311" i="13"/>
  <c r="AC1311" i="13"/>
  <c r="AA1311" i="13"/>
  <c r="AD1310" i="13"/>
  <c r="AC1310" i="13"/>
  <c r="AA1310" i="13"/>
  <c r="AD1309" i="13"/>
  <c r="AC1309" i="13"/>
  <c r="AA1309" i="13"/>
  <c r="AD1308" i="13"/>
  <c r="AC1308" i="13"/>
  <c r="AA1308" i="13"/>
  <c r="AD1307" i="13"/>
  <c r="AC1307" i="13"/>
  <c r="AA1307" i="13"/>
  <c r="AD1306" i="13"/>
  <c r="AC1306" i="13"/>
  <c r="AA1306" i="13"/>
  <c r="AD1305" i="13"/>
  <c r="AC1305" i="13"/>
  <c r="AA1305" i="13"/>
  <c r="AD1304" i="13"/>
  <c r="AC1304" i="13"/>
  <c r="AA1304" i="13"/>
  <c r="AD1303" i="13"/>
  <c r="AC1303" i="13"/>
  <c r="AA1303" i="13"/>
  <c r="AD1302" i="13"/>
  <c r="AC1302" i="13"/>
  <c r="AA1302" i="13"/>
  <c r="AD1301" i="13"/>
  <c r="AC1301" i="13"/>
  <c r="AA1301" i="13"/>
  <c r="AD1300" i="13"/>
  <c r="AC1300" i="13"/>
  <c r="AA1300" i="13"/>
  <c r="AD1299" i="13"/>
  <c r="AC1299" i="13"/>
  <c r="AA1299" i="13"/>
  <c r="AD1298" i="13"/>
  <c r="AC1298" i="13"/>
  <c r="AA1298" i="13"/>
  <c r="AD1297" i="13"/>
  <c r="AC1297" i="13"/>
  <c r="AA1297" i="13"/>
  <c r="AD1296" i="13"/>
  <c r="AC1296" i="13"/>
  <c r="AA1296" i="13"/>
  <c r="AD1295" i="13"/>
  <c r="AC1295" i="13"/>
  <c r="AA1295" i="13"/>
  <c r="AD1294" i="13"/>
  <c r="AC1294" i="13"/>
  <c r="AA1294" i="13"/>
  <c r="AD1293" i="13"/>
  <c r="AC1293" i="13"/>
  <c r="AA1293" i="13"/>
  <c r="AD1292" i="13"/>
  <c r="AC1292" i="13"/>
  <c r="AA1292" i="13"/>
  <c r="AD1291" i="13"/>
  <c r="AC1291" i="13"/>
  <c r="AA1291" i="13"/>
  <c r="AD1290" i="13"/>
  <c r="AC1290" i="13"/>
  <c r="AA1290" i="13"/>
  <c r="AD1289" i="13"/>
  <c r="AC1289" i="13"/>
  <c r="AA1289" i="13"/>
  <c r="AD1288" i="13"/>
  <c r="AC1288" i="13"/>
  <c r="AA1288" i="13"/>
  <c r="AD1287" i="13"/>
  <c r="AC1287" i="13"/>
  <c r="AA1287" i="13"/>
  <c r="AD1286" i="13"/>
  <c r="AC1286" i="13"/>
  <c r="AA1286" i="13"/>
  <c r="AD1285" i="13"/>
  <c r="AC1285" i="13"/>
  <c r="AA1285" i="13"/>
  <c r="AD1284" i="13"/>
  <c r="AC1284" i="13"/>
  <c r="AA1284" i="13"/>
  <c r="AD1283" i="13"/>
  <c r="AC1283" i="13"/>
  <c r="AA1283" i="13"/>
  <c r="AD1282" i="13"/>
  <c r="AC1282" i="13"/>
  <c r="AA1282" i="13"/>
  <c r="AD1281" i="13"/>
  <c r="AC1281" i="13"/>
  <c r="AA1281" i="13"/>
  <c r="AD1280" i="13"/>
  <c r="AC1280" i="13"/>
  <c r="AA1280" i="13"/>
  <c r="AD1279" i="13"/>
  <c r="AC1279" i="13"/>
  <c r="AA1279" i="13"/>
  <c r="AD1278" i="13"/>
  <c r="AC1278" i="13"/>
  <c r="AA1278" i="13"/>
  <c r="AD1277" i="13"/>
  <c r="AC1277" i="13"/>
  <c r="AA1277" i="13"/>
  <c r="AD1276" i="13"/>
  <c r="AC1276" i="13"/>
  <c r="AA1276" i="13"/>
  <c r="AD1275" i="13"/>
  <c r="AC1275" i="13"/>
  <c r="AA1275" i="13"/>
  <c r="AD1274" i="13"/>
  <c r="AC1274" i="13"/>
  <c r="AA1274" i="13"/>
  <c r="AD1273" i="13"/>
  <c r="AC1273" i="13"/>
  <c r="AA1273" i="13"/>
  <c r="AD1272" i="13"/>
  <c r="AC1272" i="13"/>
  <c r="AA1272" i="13"/>
  <c r="AD1271" i="13"/>
  <c r="AC1271" i="13"/>
  <c r="AA1271" i="13"/>
  <c r="AD1270" i="13"/>
  <c r="AC1270" i="13"/>
  <c r="AA1270" i="13"/>
  <c r="AD1269" i="13"/>
  <c r="AC1269" i="13"/>
  <c r="AA1269" i="13"/>
  <c r="AK1268" i="13"/>
  <c r="AD1268" i="13"/>
  <c r="AC1268" i="13"/>
  <c r="AD1267" i="13"/>
  <c r="AC1267" i="13"/>
  <c r="AA1267" i="13"/>
  <c r="AD1266" i="13"/>
  <c r="AC1266" i="13"/>
  <c r="AA1266" i="13"/>
  <c r="AD1265" i="13"/>
  <c r="AC1265" i="13"/>
  <c r="AA1265" i="13"/>
  <c r="AD1264" i="13"/>
  <c r="AC1264" i="13"/>
  <c r="AA1264" i="13"/>
  <c r="AD1263" i="13"/>
  <c r="AC1263" i="13"/>
  <c r="AA1263" i="13"/>
  <c r="AD1262" i="13"/>
  <c r="AC1262" i="13"/>
  <c r="AA1262" i="13"/>
  <c r="AD1261" i="13"/>
  <c r="AC1261" i="13"/>
  <c r="AA1261" i="13"/>
  <c r="AD1260" i="13"/>
  <c r="AC1260" i="13"/>
  <c r="AA1260" i="13"/>
  <c r="AD1259" i="13"/>
  <c r="AC1259" i="13"/>
  <c r="AA1259" i="13"/>
  <c r="AD1258" i="13"/>
  <c r="AC1258" i="13"/>
  <c r="AA1258" i="13"/>
  <c r="AD1257" i="13"/>
  <c r="AC1257" i="13"/>
  <c r="AA1257" i="13"/>
  <c r="AD1256" i="13"/>
  <c r="AC1256" i="13"/>
  <c r="AA1256" i="13"/>
  <c r="AD1255" i="13"/>
  <c r="AC1255" i="13"/>
  <c r="AA1255" i="13"/>
  <c r="AD1254" i="13"/>
  <c r="AC1254" i="13"/>
  <c r="AA1254" i="13"/>
  <c r="AD1253" i="13"/>
  <c r="AC1253" i="13"/>
  <c r="AA1253" i="13"/>
  <c r="AD1252" i="13"/>
  <c r="AC1252" i="13"/>
  <c r="AA1252" i="13"/>
  <c r="AD1251" i="13"/>
  <c r="AC1251" i="13"/>
  <c r="AA1251" i="13"/>
  <c r="AD1250" i="13"/>
  <c r="AC1250" i="13"/>
  <c r="AA1250" i="13"/>
  <c r="AD1249" i="13"/>
  <c r="AC1249" i="13"/>
  <c r="AA1249" i="13"/>
  <c r="AD1248" i="13"/>
  <c r="AC1248" i="13"/>
  <c r="AA1248" i="13"/>
  <c r="AD1247" i="13"/>
  <c r="AC1247" i="13"/>
  <c r="AA1247" i="13"/>
  <c r="AD1246" i="13"/>
  <c r="AC1246" i="13"/>
  <c r="AA1246" i="13"/>
  <c r="AD1245" i="13"/>
  <c r="AC1245" i="13"/>
  <c r="AA1245" i="13"/>
  <c r="AD1244" i="13"/>
  <c r="AC1244" i="13"/>
  <c r="AA1244" i="13"/>
  <c r="AD1243" i="13"/>
  <c r="AC1243" i="13"/>
  <c r="AA1243" i="13"/>
  <c r="AD1242" i="13"/>
  <c r="AC1242" i="13"/>
  <c r="AA1242" i="13"/>
  <c r="AD1241" i="13"/>
  <c r="AC1241" i="13"/>
  <c r="AA1241" i="13"/>
  <c r="AD1240" i="13"/>
  <c r="AC1240" i="13"/>
  <c r="AA1240" i="13"/>
  <c r="AD1239" i="13"/>
  <c r="AC1239" i="13"/>
  <c r="AA1239" i="13"/>
  <c r="AD1238" i="13"/>
  <c r="AC1238" i="13"/>
  <c r="AA1238" i="13"/>
  <c r="AD1237" i="13"/>
  <c r="AC1237" i="13"/>
  <c r="AA1237" i="13"/>
  <c r="AD1236" i="13"/>
  <c r="AC1236" i="13"/>
  <c r="AA1236" i="13"/>
  <c r="AD1235" i="13"/>
  <c r="AC1235" i="13"/>
  <c r="AA1235" i="13"/>
  <c r="AD1234" i="13"/>
  <c r="AC1234" i="13"/>
  <c r="AA1234" i="13"/>
  <c r="AD1233" i="13"/>
  <c r="AC1233" i="13"/>
  <c r="AA1233" i="13"/>
  <c r="AD1232" i="13"/>
  <c r="AC1232" i="13"/>
  <c r="AA1232" i="13"/>
  <c r="AD1231" i="13"/>
  <c r="AC1231" i="13"/>
  <c r="AA1231" i="13"/>
  <c r="AD1230" i="13"/>
  <c r="AC1230" i="13"/>
  <c r="AA1230" i="13"/>
  <c r="AD1229" i="13"/>
  <c r="AC1229" i="13"/>
  <c r="AA1229" i="13"/>
  <c r="AD1228" i="13"/>
  <c r="AC1228" i="13"/>
  <c r="AA1228" i="13"/>
  <c r="AD1227" i="13"/>
  <c r="AC1227" i="13"/>
  <c r="AA1227" i="13"/>
  <c r="AD1226" i="13"/>
  <c r="AC1226" i="13"/>
  <c r="AA1226" i="13"/>
  <c r="AD1225" i="13"/>
  <c r="AC1225" i="13"/>
  <c r="AA1225" i="13"/>
  <c r="AD1224" i="13"/>
  <c r="AC1224" i="13"/>
  <c r="AA1224" i="13"/>
  <c r="AD1223" i="13"/>
  <c r="AC1223" i="13"/>
  <c r="AA1223" i="13"/>
  <c r="AD1222" i="13"/>
  <c r="AC1222" i="13"/>
  <c r="AA1222" i="13"/>
  <c r="AD1221" i="13"/>
  <c r="AC1221" i="13"/>
  <c r="AA1221" i="13"/>
  <c r="AD1220" i="13"/>
  <c r="AC1220" i="13"/>
  <c r="AA1220" i="13"/>
  <c r="AD1219" i="13"/>
  <c r="AC1219" i="13"/>
  <c r="AA1219" i="13"/>
  <c r="AD1218" i="13"/>
  <c r="AC1218" i="13"/>
  <c r="AA1218" i="13"/>
  <c r="AD1217" i="13"/>
  <c r="AC1217" i="13"/>
  <c r="AA1217" i="13"/>
  <c r="AD1216" i="13"/>
  <c r="AC1216" i="13"/>
  <c r="AA1216" i="13"/>
  <c r="AD1215" i="13"/>
  <c r="AC1215" i="13"/>
  <c r="AA1215" i="13"/>
  <c r="AD1214" i="13"/>
  <c r="AC1214" i="13"/>
  <c r="AA1214" i="13"/>
  <c r="AD1213" i="13"/>
  <c r="AC1213" i="13"/>
  <c r="AA1213" i="13"/>
  <c r="AD1212" i="13"/>
  <c r="AC1212" i="13"/>
  <c r="AA1212" i="13"/>
  <c r="AD1211" i="13"/>
  <c r="AC1211" i="13"/>
  <c r="AA1211" i="13"/>
  <c r="AD1210" i="13"/>
  <c r="AC1210" i="13"/>
  <c r="AA1210" i="13"/>
  <c r="AD1209" i="13"/>
  <c r="AC1209" i="13"/>
  <c r="AA1209" i="13"/>
  <c r="AD1208" i="13"/>
  <c r="AC1208" i="13"/>
  <c r="AA1208" i="13"/>
  <c r="AD1207" i="13"/>
  <c r="AC1207" i="13"/>
  <c r="AA1207" i="13"/>
  <c r="AD1206" i="13"/>
  <c r="AC1206" i="13"/>
  <c r="AA1206" i="13"/>
  <c r="AD1205" i="13"/>
  <c r="AC1205" i="13"/>
  <c r="AA1205" i="13"/>
  <c r="AD1204" i="13"/>
  <c r="AC1204" i="13"/>
  <c r="AA1204" i="13"/>
  <c r="AD1203" i="13"/>
  <c r="AC1203" i="13"/>
  <c r="AA1203" i="13"/>
  <c r="AD1202" i="13"/>
  <c r="AC1202" i="13"/>
  <c r="AA1202" i="13"/>
  <c r="AD1201" i="13"/>
  <c r="AC1201" i="13"/>
  <c r="AA1201" i="13"/>
  <c r="AD1200" i="13"/>
  <c r="AC1200" i="13"/>
  <c r="AA1200" i="13"/>
  <c r="AD1199" i="13"/>
  <c r="AC1199" i="13"/>
  <c r="AA1199" i="13"/>
  <c r="AD1198" i="13"/>
  <c r="AC1198" i="13"/>
  <c r="AA1198" i="13"/>
  <c r="AD1197" i="13"/>
  <c r="AC1197" i="13"/>
  <c r="AA1197" i="13"/>
  <c r="AD1196" i="13"/>
  <c r="AC1196" i="13"/>
  <c r="AA1196" i="13"/>
  <c r="AD1195" i="13"/>
  <c r="AC1195" i="13"/>
  <c r="AA1195" i="13"/>
  <c r="AD1194" i="13"/>
  <c r="AC1194" i="13"/>
  <c r="AA1194" i="13"/>
  <c r="AK1193" i="13"/>
  <c r="AD1193" i="13"/>
  <c r="AC1193" i="13"/>
  <c r="AI139"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K103" i="13"/>
  <c r="AA103" i="13"/>
  <c r="AA102" i="13"/>
  <c r="AA101" i="13"/>
  <c r="AA100" i="13"/>
  <c r="AA99" i="13"/>
  <c r="AA98" i="13"/>
  <c r="AA97" i="13"/>
  <c r="AA96" i="13"/>
  <c r="AA95" i="13"/>
  <c r="AA94" i="13"/>
  <c r="AA93" i="13"/>
  <c r="AA92" i="13"/>
  <c r="AA91" i="13"/>
  <c r="AA90" i="13"/>
  <c r="AA89" i="13"/>
  <c r="AD86" i="13"/>
  <c r="AC86"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D44" i="13"/>
  <c r="AC44" i="13"/>
  <c r="AA44" i="13"/>
  <c r="AD43" i="13"/>
  <c r="AC43" i="13"/>
  <c r="AA43" i="13"/>
  <c r="AD42" i="13"/>
  <c r="AC42" i="13"/>
  <c r="AA42" i="13"/>
  <c r="AD41" i="13"/>
  <c r="AC41" i="13"/>
  <c r="AA41" i="13"/>
  <c r="AA40" i="13"/>
  <c r="AA39" i="13"/>
  <c r="AA38" i="13"/>
  <c r="AA37" i="13"/>
  <c r="AA36" i="13"/>
  <c r="AA35" i="13"/>
  <c r="AA34" i="13"/>
  <c r="AA33" i="13"/>
  <c r="AA32" i="13"/>
  <c r="AA31" i="13"/>
  <c r="AA30" i="13"/>
  <c r="AA29" i="13"/>
  <c r="AA28" i="13"/>
  <c r="AA27" i="13"/>
  <c r="AA26" i="13"/>
  <c r="AA25" i="13"/>
  <c r="AA24" i="13"/>
  <c r="AA23" i="13"/>
  <c r="AD22" i="13"/>
  <c r="AC22" i="13"/>
  <c r="AA22" i="13"/>
  <c r="AD21" i="13"/>
  <c r="AC21" i="13"/>
  <c r="AA21" i="13"/>
  <c r="AD20" i="13"/>
  <c r="AC20" i="13"/>
  <c r="AA20" i="13"/>
  <c r="AD19" i="13"/>
  <c r="AC19" i="13"/>
  <c r="AA19" i="13"/>
  <c r="AA18" i="13"/>
  <c r="AA17" i="13"/>
  <c r="AA16" i="13"/>
  <c r="AA15" i="13"/>
  <c r="AA14" i="13"/>
  <c r="AA13" i="13"/>
  <c r="AB1268" i="13" l="1"/>
  <c r="P3916" i="1"/>
  <c r="F79" i="7"/>
  <c r="A8" i="18"/>
  <c r="A10" i="18" s="1"/>
  <c r="A38" i="18"/>
  <c r="AB1193" i="13"/>
  <c r="BF6832" i="1" l="1"/>
  <c r="AD6832" i="1"/>
  <c r="BF6831" i="1"/>
  <c r="AD6831" i="1"/>
  <c r="BF6851" i="1"/>
  <c r="AD6851" i="1"/>
  <c r="BF6663" i="1"/>
  <c r="AD6663" i="1"/>
  <c r="BF6662" i="1"/>
  <c r="AD6662" i="1"/>
  <c r="BF6661" i="1"/>
  <c r="AD6661" i="1"/>
  <c r="BF6660" i="1"/>
  <c r="AD6660" i="1"/>
  <c r="BF6803" i="1"/>
  <c r="AD6803" i="1"/>
  <c r="BF6802" i="1"/>
  <c r="AD6802" i="1"/>
  <c r="BF6822" i="1"/>
  <c r="AD6822" i="1"/>
  <c r="AD6861" i="1" l="1"/>
  <c r="AD6859" i="1"/>
  <c r="AD6956" i="1" l="1"/>
  <c r="AD6952" i="1"/>
  <c r="BF6906" i="1" l="1"/>
  <c r="AD6906" i="1"/>
  <c r="BF6903" i="1"/>
  <c r="AD6903" i="1"/>
  <c r="BF6908" i="1"/>
  <c r="AD6908" i="1"/>
  <c r="BF6902" i="1"/>
  <c r="AD6902" i="1"/>
  <c r="BF6905" i="1"/>
  <c r="AD6905" i="1"/>
  <c r="BF6904" i="1"/>
  <c r="AD6904" i="1"/>
  <c r="BF6909" i="1"/>
  <c r="AD6909" i="1"/>
  <c r="BF6907" i="1"/>
  <c r="AD6907" i="1"/>
  <c r="BF6911" i="1"/>
  <c r="AD6911" i="1"/>
  <c r="BF6910" i="1"/>
  <c r="AD6910" i="1"/>
  <c r="BF6923" i="1"/>
  <c r="AD6923" i="1"/>
  <c r="BF6927" i="1"/>
  <c r="AD6927" i="1"/>
  <c r="BF6912" i="1"/>
  <c r="AD6912" i="1"/>
  <c r="BF6920" i="1"/>
  <c r="AD6920" i="1"/>
  <c r="BF6918" i="1"/>
  <c r="AD6918" i="1"/>
  <c r="BF6922" i="1"/>
  <c r="AD6922" i="1"/>
  <c r="BF6917" i="1"/>
  <c r="AD6917" i="1"/>
  <c r="BF6916" i="1"/>
  <c r="AD6916" i="1"/>
  <c r="BF6926" i="1"/>
  <c r="AD6926" i="1"/>
  <c r="BF6915" i="1"/>
  <c r="AD6915" i="1"/>
  <c r="BF6921" i="1"/>
  <c r="AD6921" i="1"/>
  <c r="BF6924" i="1"/>
  <c r="AD6924" i="1"/>
  <c r="BF6913" i="1"/>
  <c r="AD6913" i="1"/>
  <c r="BF6919" i="1"/>
  <c r="AD6919" i="1"/>
  <c r="BF6925" i="1"/>
  <c r="AD6925" i="1"/>
  <c r="BF6914" i="1"/>
  <c r="AD6914" i="1"/>
  <c r="BF6929" i="1"/>
  <c r="AD6929" i="1"/>
  <c r="BF6930" i="1"/>
  <c r="AD6930" i="1"/>
  <c r="BF6928" i="1"/>
  <c r="AD6928" i="1"/>
  <c r="BF6933" i="1"/>
  <c r="AD6933" i="1"/>
  <c r="BF6934" i="1"/>
  <c r="AD6934" i="1"/>
  <c r="BF6932" i="1"/>
  <c r="AD6932" i="1"/>
  <c r="BF6931" i="1"/>
  <c r="AD6931" i="1"/>
  <c r="BF6935" i="1"/>
  <c r="AD6935" i="1"/>
  <c r="BF6936" i="1"/>
  <c r="AD6936" i="1"/>
  <c r="BF6901" i="1"/>
  <c r="AD6901" i="1"/>
  <c r="BF6900" i="1"/>
  <c r="AD6900" i="1"/>
  <c r="BF6899" i="1"/>
  <c r="AD6899" i="1"/>
  <c r="BF6898" i="1"/>
  <c r="AD6898" i="1"/>
  <c r="BF6879" i="1"/>
  <c r="AD6879" i="1"/>
  <c r="BF6880" i="1"/>
  <c r="AD6880" i="1"/>
  <c r="BF6895" i="1"/>
  <c r="AD6895" i="1"/>
  <c r="BF6894" i="1"/>
  <c r="AD6894" i="1"/>
  <c r="BF6891" i="1"/>
  <c r="AD6891" i="1"/>
  <c r="BF6889" i="1"/>
  <c r="AD6889" i="1"/>
  <c r="BF6890" i="1"/>
  <c r="AD6890" i="1"/>
  <c r="BF6896" i="1"/>
  <c r="AD6896" i="1"/>
  <c r="BF6897" i="1"/>
  <c r="AD6897" i="1"/>
  <c r="BF6882" i="1"/>
  <c r="AD6882" i="1"/>
  <c r="BF6881" i="1"/>
  <c r="AD6881" i="1"/>
  <c r="BF6893" i="1"/>
  <c r="AD6893" i="1"/>
  <c r="BF6883" i="1"/>
  <c r="AD6883" i="1"/>
  <c r="BF6888" i="1"/>
  <c r="AD6888" i="1"/>
  <c r="BF6887" i="1"/>
  <c r="AD6887" i="1"/>
  <c r="BF6884" i="1"/>
  <c r="AD6884" i="1"/>
  <c r="BF6892" i="1"/>
  <c r="AD6892" i="1"/>
  <c r="BF6885" i="1"/>
  <c r="AD6885" i="1"/>
  <c r="BF6878" i="1"/>
  <c r="AD6878" i="1"/>
  <c r="BF6937" i="1"/>
  <c r="AD6937" i="1"/>
  <c r="BF6886" i="1"/>
  <c r="AD6886" i="1"/>
  <c r="AD6857" i="1"/>
  <c r="AD6856" i="1"/>
  <c r="AD6858" i="1"/>
  <c r="AD6866" i="1"/>
  <c r="AD706" i="1"/>
  <c r="AD716" i="1"/>
  <c r="AD715" i="1"/>
  <c r="AD7030" i="1"/>
  <c r="AD9866" i="1"/>
  <c r="AD9865" i="1"/>
  <c r="AD4917" i="1"/>
  <c r="AD4918" i="1"/>
  <c r="AD12043" i="1" l="1"/>
  <c r="AD12042" i="1"/>
  <c r="AD6231" i="1" l="1"/>
  <c r="AD6230" i="1"/>
  <c r="AD6228" i="1"/>
  <c r="AD6227" i="1"/>
  <c r="AD6224" i="1"/>
  <c r="AD6223" i="1"/>
  <c r="AD6226" i="1"/>
  <c r="AD6225" i="1"/>
  <c r="AD6229" i="1"/>
  <c r="AD6222" i="1"/>
  <c r="AD6221" i="1"/>
  <c r="AD6220" i="1"/>
  <c r="AD6219" i="1"/>
  <c r="AD6218" i="1"/>
  <c r="AD6217" i="1"/>
  <c r="AD6215" i="1"/>
  <c r="AD6214" i="1"/>
  <c r="AD6213" i="1"/>
  <c r="AD6212" i="1"/>
  <c r="AD6216" i="1"/>
  <c r="AD6211" i="1"/>
  <c r="AD6210" i="1"/>
  <c r="AD6232" i="1"/>
  <c r="AD6209" i="1"/>
  <c r="AD6208" i="1"/>
  <c r="AD6207" i="1"/>
  <c r="AD6206" i="1"/>
  <c r="AD6203" i="1"/>
  <c r="AD6202" i="1"/>
  <c r="AD6201" i="1"/>
  <c r="AD6200" i="1"/>
  <c r="AD6199" i="1"/>
  <c r="AD6198" i="1"/>
  <c r="AD6197" i="1"/>
  <c r="AD6196" i="1"/>
  <c r="AD6175" i="1"/>
  <c r="AD6174" i="1"/>
  <c r="AD6173" i="1"/>
  <c r="AD6172" i="1"/>
  <c r="AD6170" i="1"/>
  <c r="AD6171" i="1"/>
  <c r="AD6169" i="1"/>
  <c r="AD6168" i="1"/>
  <c r="AD6176" i="1"/>
  <c r="AD6167" i="1"/>
  <c r="AD6194" i="1"/>
  <c r="AD6156" i="1"/>
  <c r="AD6157" i="1"/>
  <c r="AD15594" i="1" l="1"/>
  <c r="AD15557" i="1" l="1"/>
  <c r="AD15556" i="1"/>
  <c r="AD15597" i="1"/>
  <c r="AD15596" i="1"/>
  <c r="AD15580" i="1"/>
  <c r="BF6852" i="1"/>
  <c r="AD6852" i="1"/>
  <c r="BF6870" i="1"/>
  <c r="AD6870" i="1"/>
  <c r="AD15372" i="1"/>
  <c r="AD15361" i="1"/>
  <c r="AD15355" i="1"/>
  <c r="AD15375" i="1" l="1"/>
  <c r="AD15374" i="1"/>
  <c r="AD15373" i="1"/>
  <c r="AD15371" i="1"/>
  <c r="AD15370" i="1"/>
  <c r="AD15369" i="1"/>
  <c r="AD15368" i="1"/>
  <c r="AD15367" i="1"/>
  <c r="AD15366" i="1"/>
  <c r="AD15365" i="1"/>
  <c r="AD15364" i="1"/>
  <c r="AD15362" i="1"/>
  <c r="AD15363" i="1"/>
  <c r="AD15360" i="1"/>
  <c r="AD15359" i="1"/>
  <c r="AD15358" i="1"/>
  <c r="AD15357" i="1"/>
  <c r="AD15356" i="1"/>
  <c r="AD15354" i="1"/>
  <c r="AD15353" i="1"/>
  <c r="AD15352" i="1"/>
  <c r="AD15351" i="1"/>
  <c r="AD15350" i="1"/>
  <c r="AD15349" i="1"/>
  <c r="AD15348" i="1"/>
  <c r="AD12624" i="1" l="1"/>
  <c r="AD4557" i="1"/>
  <c r="AD4368" i="1"/>
  <c r="AD4184" i="1"/>
  <c r="AD4171" i="1"/>
  <c r="AD4170" i="1"/>
  <c r="AD4172" i="1"/>
  <c r="AD278" i="1"/>
  <c r="BF6703" i="1" l="1"/>
  <c r="AD6703" i="1"/>
  <c r="BF6702" i="1"/>
  <c r="AD6702" i="1"/>
  <c r="BF6693" i="1"/>
  <c r="AD6693" i="1"/>
  <c r="BF6692" i="1"/>
  <c r="AD6692" i="1"/>
  <c r="BF6691" i="1"/>
  <c r="AD6691" i="1"/>
  <c r="BF6676" i="1"/>
  <c r="AD6676" i="1"/>
  <c r="BF6677" i="1"/>
  <c r="AD6677" i="1"/>
  <c r="AD9412" i="1" l="1"/>
  <c r="AD9411" i="1"/>
  <c r="AD14547" i="1"/>
  <c r="AD14546" i="1"/>
  <c r="AD12858" i="1"/>
  <c r="AD12859" i="1"/>
  <c r="AD12031" i="1"/>
  <c r="AD2521" i="1"/>
  <c r="AD12565" i="1" l="1"/>
  <c r="AD1269" i="1"/>
  <c r="AD1268" i="1"/>
  <c r="AD1267" i="1"/>
  <c r="AD15721" i="1" l="1"/>
  <c r="AD5545" i="1"/>
  <c r="AD13395" i="1"/>
  <c r="AD13394" i="1"/>
  <c r="AD13295" i="1"/>
  <c r="AD4256" i="1"/>
  <c r="AD6239" i="1"/>
  <c r="AD15944" i="1"/>
  <c r="AD13489" i="1"/>
  <c r="AD13488" i="1"/>
  <c r="AD13487" i="1"/>
  <c r="AD13400" i="1"/>
  <c r="AD13399" i="1"/>
  <c r="AD13401" i="1"/>
  <c r="AD13404" i="1"/>
  <c r="AD15624" i="1"/>
  <c r="AD9842" i="1"/>
  <c r="AD8060" i="1"/>
  <c r="AD11313" i="1"/>
  <c r="AD3087" i="1"/>
  <c r="AD3086" i="1"/>
  <c r="AD3085" i="1"/>
  <c r="AD3084" i="1"/>
  <c r="AD3083" i="1"/>
  <c r="AD3082" i="1"/>
  <c r="AD3081" i="1"/>
  <c r="AD7326" i="1"/>
  <c r="AD11574" i="1"/>
  <c r="AD11573" i="1"/>
  <c r="AD1677" i="1" l="1"/>
  <c r="AD1676" i="1"/>
  <c r="AD1675" i="1"/>
  <c r="AD1746" i="1"/>
  <c r="AD8204" i="1"/>
  <c r="AD8207" i="1"/>
  <c r="AD8206" i="1"/>
  <c r="AD13494" i="1"/>
  <c r="AD13493" i="1"/>
  <c r="AD13492" i="1"/>
  <c r="AD13491" i="1"/>
  <c r="AD6160" i="1"/>
  <c r="AD2548" i="1" l="1"/>
  <c r="AD2547" i="1"/>
  <c r="AD2545" i="1"/>
  <c r="AD2544" i="1"/>
  <c r="AD2543" i="1"/>
  <c r="AD2553" i="1"/>
  <c r="AD2552" i="1"/>
  <c r="AD2551" i="1"/>
  <c r="AD2550" i="1"/>
  <c r="AD2549" i="1"/>
  <c r="BF6830" i="1" l="1"/>
  <c r="AD6830" i="1"/>
  <c r="AD2664" i="1" l="1"/>
  <c r="AD15431" i="1"/>
  <c r="AD2662" i="1"/>
  <c r="AD2663" i="1"/>
  <c r="AD11768" i="1"/>
  <c r="AD11766" i="1"/>
  <c r="AD1401" i="1"/>
  <c r="AD15179" i="1" l="1"/>
  <c r="AD2418" i="1" l="1"/>
  <c r="BF6614" i="1" l="1"/>
  <c r="AD6614" i="1"/>
  <c r="BF6613" i="1"/>
  <c r="AD6613" i="1"/>
  <c r="AD9967" i="1"/>
  <c r="AD15802" i="1"/>
  <c r="AD7098" i="1"/>
  <c r="AD7097" i="1"/>
  <c r="AD7082" i="1"/>
  <c r="AD4427" i="1"/>
  <c r="AD4494" i="1"/>
  <c r="AD14820" i="1"/>
  <c r="AD14819" i="1"/>
  <c r="AD11684" i="1" l="1"/>
  <c r="AD11682" i="1"/>
  <c r="AD11681" i="1"/>
  <c r="AD11668" i="1"/>
  <c r="AD11667" i="1"/>
  <c r="AD11776" i="1" l="1"/>
  <c r="AD9384" i="1"/>
  <c r="AD242" i="1"/>
  <c r="AD240" i="1"/>
  <c r="AD239" i="1"/>
  <c r="AD12001" i="1"/>
  <c r="BF6719" i="1"/>
  <c r="AD6719" i="1"/>
  <c r="BF6718" i="1"/>
  <c r="AD6718" i="1"/>
  <c r="BF6721" i="1"/>
  <c r="AD6721" i="1"/>
  <c r="BF6675" i="1"/>
  <c r="AD6675" i="1"/>
  <c r="BF6674" i="1"/>
  <c r="AD6674" i="1"/>
  <c r="BF6740" i="1"/>
  <c r="AD6740" i="1"/>
  <c r="BF6737" i="1"/>
  <c r="AD6737" i="1"/>
  <c r="BF6733" i="1"/>
  <c r="AD6733" i="1"/>
  <c r="BF6766" i="1"/>
  <c r="AD6766" i="1"/>
  <c r="BF6756" i="1"/>
  <c r="AD6756" i="1"/>
  <c r="BF6715" i="1"/>
  <c r="AD6715" i="1"/>
  <c r="BF6690" i="1"/>
  <c r="AD6690" i="1"/>
  <c r="BF6713" i="1"/>
  <c r="AD6713" i="1"/>
  <c r="BF6710" i="1"/>
  <c r="AD6710" i="1"/>
  <c r="AD12490" i="1"/>
  <c r="AD12489" i="1"/>
  <c r="AD12488" i="1"/>
  <c r="AD12385" i="1"/>
  <c r="AD8556" i="1"/>
  <c r="AD15562" i="1"/>
  <c r="AD1112" i="1"/>
  <c r="AD2782" i="1"/>
  <c r="AD4753" i="1"/>
  <c r="AD4754" i="1"/>
  <c r="AD6400" i="1"/>
  <c r="AD12518" i="1"/>
  <c r="AD4418" i="1" l="1"/>
  <c r="AD8474" i="1"/>
  <c r="AD538" i="1" l="1"/>
  <c r="AD6346" i="1"/>
  <c r="AD6345" i="1"/>
  <c r="W57" i="7"/>
  <c r="V57" i="7"/>
  <c r="U57" i="7"/>
  <c r="T57" i="7"/>
  <c r="S57" i="7"/>
  <c r="R57" i="7"/>
  <c r="Q57" i="7"/>
  <c r="P57" i="7"/>
  <c r="O57" i="7"/>
  <c r="N57" i="7"/>
  <c r="M57" i="7"/>
  <c r="L57" i="7"/>
  <c r="K57" i="7"/>
  <c r="AD9079" i="1" l="1"/>
  <c r="AD11430" i="1"/>
  <c r="AD11429" i="1"/>
  <c r="AD11431" i="1"/>
  <c r="AD11420" i="1"/>
  <c r="AD1303" i="1"/>
  <c r="AD785" i="1"/>
  <c r="AD11958" i="1"/>
  <c r="AD784" i="1"/>
  <c r="AD783" i="1"/>
  <c r="AD15917" i="1"/>
  <c r="AD780" i="1"/>
  <c r="AD5499" i="1"/>
  <c r="AD2262" i="1"/>
  <c r="AD2261" i="1"/>
  <c r="AD4717" i="1"/>
  <c r="AD4716" i="1"/>
  <c r="AD4715" i="1"/>
  <c r="AD4713" i="1"/>
  <c r="AD4712" i="1"/>
  <c r="AD4711" i="1"/>
  <c r="AD4710" i="1"/>
  <c r="AD4718" i="1"/>
  <c r="AD4709" i="1"/>
  <c r="AD4719" i="1"/>
  <c r="AD4714" i="1"/>
  <c r="AD4708" i="1"/>
  <c r="AD4707" i="1"/>
  <c r="AD4706" i="1"/>
  <c r="AD4705" i="1"/>
  <c r="AD4704" i="1"/>
  <c r="AD770" i="1"/>
  <c r="AD2965" i="1"/>
  <c r="AD11490" i="1"/>
  <c r="AD12284" i="1"/>
  <c r="AD12194" i="1"/>
  <c r="AD413" i="1"/>
  <c r="AD187" i="1"/>
  <c r="AD186" i="1"/>
  <c r="AD185" i="1"/>
  <c r="AD184" i="1"/>
  <c r="AD188" i="1"/>
  <c r="AD183" i="1"/>
  <c r="AD182" i="1"/>
  <c r="AD189" i="1"/>
  <c r="AD181" i="1"/>
  <c r="AD179" i="1"/>
  <c r="AD178" i="1"/>
  <c r="AD177" i="1"/>
  <c r="W12" i="7"/>
  <c r="V12" i="7"/>
  <c r="U12" i="7"/>
  <c r="T12" i="7"/>
  <c r="S12" i="7"/>
  <c r="R12" i="7"/>
  <c r="Q12" i="7"/>
  <c r="P12" i="7"/>
  <c r="O12" i="7"/>
  <c r="N12" i="7"/>
  <c r="M12" i="7"/>
  <c r="L12" i="7"/>
  <c r="K12" i="7"/>
  <c r="AD210" i="1"/>
  <c r="AD209" i="1"/>
  <c r="AD208" i="1"/>
  <c r="AD207" i="1"/>
  <c r="AD206" i="1"/>
  <c r="AD214" i="1"/>
  <c r="AD215" i="1"/>
  <c r="AD213" i="1"/>
  <c r="AD212" i="1"/>
  <c r="AD205" i="1"/>
  <c r="AD204" i="1"/>
  <c r="AD203" i="1"/>
  <c r="AD202" i="1"/>
  <c r="AD211" i="1"/>
  <c r="AD199" i="1"/>
  <c r="AD198" i="1"/>
  <c r="AD197" i="1"/>
  <c r="AD196" i="1"/>
  <c r="AD195" i="1"/>
  <c r="AD194" i="1"/>
  <c r="AD200" i="1"/>
  <c r="AD15728" i="1"/>
  <c r="AD781" i="1" l="1"/>
  <c r="AD782" i="1"/>
  <c r="AD786" i="1"/>
  <c r="AD9985" i="1" l="1"/>
  <c r="AD9986" i="1"/>
  <c r="AD10102" i="1"/>
  <c r="AD10101" i="1"/>
  <c r="AD10075" i="1"/>
  <c r="AD10201" i="1"/>
  <c r="AD10124" i="1"/>
  <c r="AD6249" i="1"/>
  <c r="AD6002" i="1"/>
  <c r="AD11550" i="1"/>
  <c r="AD11549" i="1"/>
  <c r="AD9995" i="1"/>
  <c r="AD9996" i="1"/>
  <c r="AD9998" i="1"/>
  <c r="AD9997" i="1"/>
  <c r="AD2118" i="1"/>
  <c r="AD6205" i="1"/>
  <c r="AD13445" i="1"/>
  <c r="AD11525" i="1"/>
  <c r="AD12022" i="1"/>
  <c r="BF6758" i="1"/>
  <c r="AD6758" i="1"/>
  <c r="AD11495" i="1"/>
  <c r="AD7988" i="1"/>
  <c r="AD8010" i="1"/>
  <c r="BF6755" i="1"/>
  <c r="AD6755" i="1"/>
  <c r="BF6699" i="1"/>
  <c r="AD6699" i="1"/>
  <c r="BF6763" i="1"/>
  <c r="AD6763" i="1"/>
  <c r="BF6762" i="1"/>
  <c r="AD6762" i="1"/>
  <c r="BF6760" i="1"/>
  <c r="AD6760" i="1"/>
  <c r="BF6759" i="1"/>
  <c r="AD6759" i="1"/>
  <c r="AD1281" i="1"/>
  <c r="AD1282" i="1"/>
  <c r="AD1283" i="1"/>
  <c r="AD1280" i="1"/>
  <c r="AD14409" i="1"/>
  <c r="AD13890" i="1"/>
  <c r="AD13889" i="1"/>
  <c r="AD13888" i="1"/>
  <c r="AD13915" i="1"/>
  <c r="AD13916" i="1"/>
  <c r="AD8957" i="1"/>
  <c r="AD12733" i="1"/>
  <c r="AD12734" i="1"/>
  <c r="AD15066" i="1"/>
  <c r="AD15077" i="1"/>
  <c r="AD15078" i="1"/>
  <c r="AD15076" i="1"/>
  <c r="AD15074" i="1"/>
  <c r="AD15086" i="1"/>
  <c r="AD15097" i="1"/>
  <c r="AD15098" i="1"/>
  <c r="BF6825" i="1"/>
  <c r="AD6825" i="1"/>
  <c r="BF6824" i="1"/>
  <c r="AD6824" i="1"/>
  <c r="AD11397" i="1" l="1"/>
  <c r="AD11396" i="1"/>
  <c r="AD9983" i="1"/>
  <c r="AD1521" i="1"/>
  <c r="AD1522" i="1"/>
  <c r="AD383" i="1"/>
  <c r="AD382" i="1"/>
  <c r="AD380" i="1"/>
  <c r="AD379" i="1"/>
  <c r="AD7028" i="1"/>
  <c r="AD7029" i="1"/>
  <c r="AD7031" i="1"/>
  <c r="AD133" i="1"/>
  <c r="AD126" i="1"/>
  <c r="AD131" i="1"/>
  <c r="AD120" i="1"/>
  <c r="AD113" i="1"/>
  <c r="AD141" i="1"/>
  <c r="AD142" i="1"/>
  <c r="AD125" i="1"/>
  <c r="AD759" i="1"/>
  <c r="AD1038" i="1"/>
  <c r="AD5130" i="1"/>
  <c r="AD9115" i="1" l="1"/>
  <c r="AD9956" i="1"/>
  <c r="AD8458" i="1"/>
  <c r="AD15593" i="1"/>
  <c r="AD13173" i="1"/>
  <c r="AD845" i="1" l="1"/>
  <c r="AD846" i="1"/>
  <c r="AD140" i="1" l="1"/>
  <c r="AD139" i="1"/>
  <c r="AD138" i="1"/>
  <c r="AD137" i="1"/>
  <c r="AD136" i="1"/>
  <c r="AD135" i="1"/>
  <c r="AD124" i="1"/>
  <c r="AD123" i="1"/>
  <c r="AD122" i="1"/>
  <c r="AD121" i="1"/>
  <c r="AD119" i="1"/>
  <c r="AD118" i="1"/>
  <c r="AD117" i="1"/>
  <c r="AD116" i="1"/>
  <c r="AD115" i="1"/>
  <c r="AD114" i="1"/>
  <c r="AD112" i="1"/>
  <c r="AD134" i="1"/>
  <c r="AD132" i="1"/>
  <c r="AD130" i="1"/>
  <c r="AD129" i="1"/>
  <c r="AD128" i="1"/>
  <c r="AD127" i="1"/>
  <c r="AD7084" i="1" l="1"/>
  <c r="BF6938" i="1" l="1"/>
  <c r="AD6938" i="1"/>
  <c r="BF6877" i="1"/>
  <c r="AD6877" i="1"/>
  <c r="BF6876" i="1"/>
  <c r="AD6876" i="1"/>
  <c r="BF6875" i="1"/>
  <c r="AD6875" i="1"/>
  <c r="BF6874" i="1"/>
  <c r="AD6874" i="1"/>
  <c r="BF6873" i="1"/>
  <c r="AD6873" i="1"/>
  <c r="BF6872" i="1"/>
  <c r="AD6872" i="1"/>
  <c r="BF6871" i="1"/>
  <c r="AD6871" i="1"/>
  <c r="AD6869" i="1"/>
  <c r="AD6865" i="1"/>
  <c r="AD6864" i="1"/>
  <c r="BF6845" i="1"/>
  <c r="AD6845" i="1"/>
  <c r="AD6867" i="1"/>
  <c r="AD6862" i="1"/>
  <c r="AD6860" i="1"/>
  <c r="AD227" i="1"/>
  <c r="AD8485" i="1" l="1"/>
  <c r="AD13182" i="1" l="1"/>
  <c r="AD13181" i="1"/>
  <c r="AD13180" i="1"/>
  <c r="AD13179" i="1"/>
  <c r="AD13281" i="1"/>
  <c r="AD13280" i="1"/>
  <c r="AD13279" i="1"/>
  <c r="AD13278" i="1"/>
  <c r="AD13277" i="1"/>
  <c r="AD13276" i="1"/>
  <c r="AD13275" i="1"/>
  <c r="AD13274" i="1"/>
  <c r="AD13273" i="1"/>
  <c r="AD13272" i="1"/>
  <c r="AD13271" i="1"/>
  <c r="AD13270" i="1"/>
  <c r="AD13269" i="1"/>
  <c r="AD13268" i="1"/>
  <c r="AD13267" i="1"/>
  <c r="AD13266" i="1"/>
  <c r="AD13265" i="1"/>
  <c r="AD13264" i="1"/>
  <c r="AD13263" i="1"/>
  <c r="AD13262" i="1"/>
  <c r="AD13261" i="1"/>
  <c r="AD13260" i="1"/>
  <c r="AD13259" i="1"/>
  <c r="AD13258" i="1"/>
  <c r="AD13257" i="1"/>
  <c r="AD13256" i="1"/>
  <c r="AD13255" i="1"/>
  <c r="AD13254" i="1"/>
  <c r="AD13253" i="1"/>
  <c r="AD13252" i="1"/>
  <c r="AD13251" i="1"/>
  <c r="AD13250" i="1"/>
  <c r="AD13249" i="1"/>
  <c r="AD13248" i="1"/>
  <c r="AD13247" i="1"/>
  <c r="AD13246" i="1"/>
  <c r="AD13245" i="1"/>
  <c r="AD13244" i="1"/>
  <c r="AD13243" i="1"/>
  <c r="AD13242" i="1"/>
  <c r="AD13234" i="1"/>
  <c r="AD13241" i="1"/>
  <c r="AD13240" i="1"/>
  <c r="AD13239" i="1"/>
  <c r="AD13238" i="1"/>
  <c r="AD13237" i="1"/>
  <c r="AD13236" i="1"/>
  <c r="AD13235" i="1"/>
  <c r="AD13233" i="1"/>
  <c r="AD13232" i="1"/>
  <c r="AD13231" i="1"/>
  <c r="AD13230" i="1"/>
  <c r="AD13229" i="1"/>
  <c r="AD13228" i="1"/>
  <c r="AD13227" i="1"/>
  <c r="AD13226" i="1"/>
  <c r="AD13225" i="1"/>
  <c r="AD13224" i="1"/>
  <c r="AD13223" i="1"/>
  <c r="AD13222" i="1"/>
  <c r="AD13221" i="1"/>
  <c r="AD13220" i="1"/>
  <c r="AD13219" i="1"/>
  <c r="AD13218" i="1"/>
  <c r="AD13217" i="1"/>
  <c r="AD13216" i="1"/>
  <c r="AD13215" i="1"/>
  <c r="AD13214" i="1"/>
  <c r="AD13213" i="1"/>
  <c r="AD13212" i="1"/>
  <c r="AD13211" i="1"/>
  <c r="AD13210" i="1"/>
  <c r="AD13209" i="1"/>
  <c r="AD13208" i="1"/>
  <c r="AD13207" i="1"/>
  <c r="AD13206" i="1"/>
  <c r="AD13194" i="1"/>
  <c r="AD13193" i="1"/>
  <c r="AD13192" i="1"/>
  <c r="AD13191" i="1"/>
  <c r="AD11151" i="1" l="1"/>
  <c r="AD11150" i="1"/>
  <c r="AD11149" i="1"/>
  <c r="AD11141" i="1"/>
  <c r="AD11274" i="1"/>
  <c r="AD11267" i="1"/>
  <c r="AD11266" i="1"/>
  <c r="AD11265" i="1"/>
  <c r="AD11264" i="1"/>
  <c r="AD11263" i="1"/>
  <c r="AD11262" i="1"/>
  <c r="AD11261" i="1"/>
  <c r="AD11260" i="1"/>
  <c r="AD11259" i="1"/>
  <c r="AD11258" i="1"/>
  <c r="AD11257" i="1"/>
  <c r="AD11256" i="1"/>
  <c r="AD11255" i="1"/>
  <c r="AD11254" i="1"/>
  <c r="AD11253" i="1"/>
  <c r="AD11252" i="1"/>
  <c r="AD11251" i="1"/>
  <c r="AD11250" i="1"/>
  <c r="AD11249" i="1"/>
  <c r="AD11248" i="1"/>
  <c r="AD11247" i="1"/>
  <c r="AD11246" i="1"/>
  <c r="AD11245" i="1"/>
  <c r="AD11244" i="1"/>
  <c r="AD11243" i="1"/>
  <c r="AD11242" i="1"/>
  <c r="AD11241" i="1"/>
  <c r="AD11240" i="1"/>
  <c r="AD11239" i="1"/>
  <c r="AD11238" i="1"/>
  <c r="AD11237" i="1"/>
  <c r="AD11236" i="1"/>
  <c r="AD11235" i="1"/>
  <c r="AD11234" i="1"/>
  <c r="AD11233" i="1"/>
  <c r="AD11232" i="1"/>
  <c r="AD11231" i="1"/>
  <c r="AD11230" i="1"/>
  <c r="AD11229" i="1"/>
  <c r="AD11228" i="1"/>
  <c r="AD11227" i="1"/>
  <c r="AD11226" i="1"/>
  <c r="AD11225" i="1"/>
  <c r="AD11224" i="1"/>
  <c r="AD11223" i="1"/>
  <c r="AD11222" i="1"/>
  <c r="AD11221" i="1"/>
  <c r="AD11220" i="1"/>
  <c r="AD11219" i="1"/>
  <c r="AD11218" i="1"/>
  <c r="AD11217" i="1"/>
  <c r="AD11216" i="1"/>
  <c r="AD11215" i="1"/>
  <c r="AD11214" i="1"/>
  <c r="AD11213" i="1"/>
  <c r="AD11212" i="1"/>
  <c r="AD11211" i="1"/>
  <c r="AD11210" i="1"/>
  <c r="AD11209" i="1"/>
  <c r="AD11208" i="1"/>
  <c r="AD11207" i="1"/>
  <c r="AD11206" i="1"/>
  <c r="AD11204" i="1"/>
  <c r="AD11205" i="1"/>
  <c r="AD11203" i="1"/>
  <c r="AD11202" i="1"/>
  <c r="AD11201" i="1"/>
  <c r="AD11148" i="1"/>
  <c r="AD11126" i="1"/>
  <c r="AD11125" i="1"/>
  <c r="AD11200" i="1"/>
  <c r="AD11199" i="1"/>
  <c r="AD11198" i="1"/>
  <c r="AD11197" i="1"/>
  <c r="AD11196" i="1"/>
  <c r="AD11195" i="1"/>
  <c r="AD11194" i="1"/>
  <c r="AD11110" i="1"/>
  <c r="AD11095" i="1"/>
  <c r="AD11165" i="1"/>
  <c r="AD11164" i="1"/>
  <c r="AD11163" i="1"/>
  <c r="AD11162" i="1"/>
  <c r="AD11161" i="1"/>
  <c r="AD11160" i="1"/>
  <c r="AD11159" i="1"/>
  <c r="AD11193" i="1"/>
  <c r="AD11192" i="1"/>
  <c r="AD11191" i="1"/>
  <c r="AD11190" i="1"/>
  <c r="AD11189" i="1"/>
  <c r="AD11188" i="1"/>
  <c r="AD11187" i="1"/>
  <c r="AD11186" i="1"/>
  <c r="AD11185" i="1"/>
  <c r="AD11184" i="1"/>
  <c r="AD11183" i="1"/>
  <c r="AD11182" i="1"/>
  <c r="AD11181" i="1"/>
  <c r="AD11180" i="1"/>
  <c r="AD11179" i="1"/>
  <c r="AD11178" i="1"/>
  <c r="AD11177" i="1"/>
  <c r="AD11176" i="1"/>
  <c r="AD11175" i="1"/>
  <c r="AD11174" i="1"/>
  <c r="AD11173" i="1"/>
  <c r="AD11147" i="1"/>
  <c r="AD11146" i="1"/>
  <c r="AD11145" i="1"/>
  <c r="AD11144" i="1"/>
  <c r="AD11143" i="1"/>
  <c r="AD11142" i="1"/>
  <c r="AD13385" i="1" l="1"/>
  <c r="AD13384" i="1"/>
  <c r="AD13346" i="1"/>
  <c r="AD13347" i="1"/>
  <c r="AD13366" i="1"/>
  <c r="AD13365" i="1"/>
  <c r="AD13358" i="1"/>
  <c r="AD13373" i="1"/>
  <c r="AD13375" i="1"/>
  <c r="AD13374" i="1"/>
  <c r="AD13379" i="1"/>
  <c r="AD13378" i="1"/>
  <c r="AD13380" i="1"/>
  <c r="AD5583" i="1"/>
  <c r="AD5557" i="1"/>
  <c r="AD12892" i="1"/>
  <c r="AD12871" i="1"/>
  <c r="AD12861" i="1"/>
  <c r="AD12862" i="1"/>
  <c r="AD12768" i="1"/>
  <c r="AD12767" i="1"/>
  <c r="AD12766" i="1"/>
  <c r="AD12765" i="1"/>
  <c r="AD12764" i="1"/>
  <c r="AD12763" i="1"/>
  <c r="AD12762" i="1"/>
  <c r="AD12761" i="1"/>
  <c r="AD12760" i="1"/>
  <c r="AD8316" i="1"/>
  <c r="AD8315" i="1"/>
  <c r="AD11749" i="1" l="1"/>
  <c r="AD7095" i="1" l="1"/>
  <c r="AD7093" i="1"/>
  <c r="AD9844" i="1"/>
  <c r="AD10946" i="1" l="1"/>
  <c r="AD12143" i="1"/>
  <c r="AD12144" i="1"/>
  <c r="AD12148" i="1"/>
  <c r="AD12149" i="1"/>
  <c r="AD12146" i="1"/>
  <c r="AD12147" i="1"/>
  <c r="AD386" i="1" l="1"/>
  <c r="AD10935" i="1"/>
  <c r="AD2506" i="1"/>
  <c r="AD2507" i="1"/>
  <c r="AD8460" i="1"/>
  <c r="AD6104" i="1" l="1"/>
  <c r="AD6152" i="1"/>
  <c r="AD6146" i="1"/>
  <c r="AD6141" i="1"/>
  <c r="AD6106" i="1"/>
  <c r="AD6105" i="1"/>
  <c r="AD6111" i="1"/>
  <c r="AD6109" i="1"/>
  <c r="AD6107" i="1"/>
  <c r="W29" i="7"/>
  <c r="V29" i="7"/>
  <c r="U29" i="7"/>
  <c r="T29" i="7"/>
  <c r="S29" i="7"/>
  <c r="R29" i="7"/>
  <c r="Q29" i="7"/>
  <c r="P29" i="7"/>
  <c r="O29" i="7"/>
  <c r="N29" i="7"/>
  <c r="M29" i="7"/>
  <c r="L29" i="7"/>
  <c r="K29" i="7"/>
  <c r="W221" i="7"/>
  <c r="V221" i="7"/>
  <c r="U221" i="7"/>
  <c r="T221" i="7"/>
  <c r="S221" i="7"/>
  <c r="R221" i="7"/>
  <c r="Q221" i="7"/>
  <c r="P221" i="7"/>
  <c r="O221" i="7"/>
  <c r="N221" i="7"/>
  <c r="M221" i="7"/>
  <c r="L221" i="7"/>
  <c r="K221" i="7"/>
  <c r="AD13198" i="1"/>
  <c r="AD13196" i="1"/>
  <c r="AD13195" i="1"/>
  <c r="AD13197" i="1"/>
  <c r="AD12063" i="1"/>
  <c r="AD9360" i="1"/>
  <c r="AD14208" i="1"/>
  <c r="AD4788" i="1"/>
  <c r="AD4749" i="1"/>
  <c r="AD13396" i="1"/>
  <c r="AD3869" i="1"/>
  <c r="AD3868" i="1"/>
  <c r="AD3867" i="1"/>
  <c r="AD3870" i="1"/>
  <c r="AD15527" i="1"/>
  <c r="AD8413" i="1"/>
  <c r="AD105" i="1"/>
  <c r="AD3921" i="1"/>
  <c r="AD3920" i="1"/>
  <c r="AD3919" i="1"/>
  <c r="AD3929" i="1"/>
  <c r="AD3927" i="1"/>
  <c r="AD3930" i="1"/>
  <c r="AD3928" i="1"/>
  <c r="AD3926" i="1"/>
  <c r="AD3925" i="1"/>
  <c r="AD3924" i="1"/>
  <c r="AD3922" i="1"/>
  <c r="AD3923" i="1"/>
  <c r="AD3931" i="1"/>
  <c r="AD3918" i="1"/>
  <c r="AD3917" i="1"/>
  <c r="AD13486" i="1"/>
  <c r="AD13485" i="1"/>
  <c r="BF6685" i="1"/>
  <c r="AD6685" i="1"/>
  <c r="AD4398" i="1"/>
  <c r="AD8468" i="1"/>
  <c r="AD11311" i="1"/>
  <c r="AD11310" i="1"/>
  <c r="AD11309" i="1"/>
  <c r="AD11308" i="1"/>
  <c r="AD11306" i="1"/>
  <c r="AD11307" i="1"/>
  <c r="AD12664" i="1"/>
  <c r="AD13633" i="1"/>
  <c r="W26" i="7"/>
  <c r="V26" i="7"/>
  <c r="U26" i="7"/>
  <c r="T26" i="7"/>
  <c r="S26" i="7"/>
  <c r="R26" i="7"/>
  <c r="Q26" i="7"/>
  <c r="P26" i="7"/>
  <c r="O26" i="7"/>
  <c r="N26" i="7"/>
  <c r="M26" i="7"/>
  <c r="L26" i="7"/>
  <c r="K26" i="7"/>
  <c r="P778" i="1"/>
  <c r="AD787" i="1"/>
  <c r="AD779" i="1"/>
  <c r="AD223" i="1"/>
  <c r="AD225" i="1"/>
  <c r="AD226" i="1"/>
  <c r="AD224" i="1"/>
  <c r="AD9523" i="1"/>
  <c r="AD13983" i="1"/>
  <c r="AD13900" i="1"/>
  <c r="AD13893" i="1"/>
  <c r="AD13894" i="1"/>
  <c r="AD8963" i="1"/>
  <c r="AD8965" i="1"/>
  <c r="AD8962" i="1"/>
  <c r="AD8961" i="1"/>
  <c r="AD8959" i="1"/>
  <c r="AD14267" i="1"/>
  <c r="AD14266" i="1"/>
  <c r="AD14265" i="1"/>
  <c r="AD14304" i="1"/>
  <c r="AD14248" i="1"/>
  <c r="AD14088" i="1"/>
  <c r="AD14105" i="1"/>
  <c r="AD14854" i="1"/>
  <c r="W11" i="7"/>
  <c r="V11" i="7"/>
  <c r="U11" i="7"/>
  <c r="T11" i="7"/>
  <c r="S11" i="7"/>
  <c r="R11" i="7"/>
  <c r="Q11" i="7"/>
  <c r="P11" i="7"/>
  <c r="O11" i="7"/>
  <c r="N11" i="7"/>
  <c r="M11" i="7"/>
  <c r="L11" i="7"/>
  <c r="K11" i="7"/>
  <c r="AD191" i="1"/>
  <c r="AD190" i="1"/>
  <c r="AD180" i="1"/>
  <c r="AD176" i="1"/>
  <c r="AD8297" i="1"/>
  <c r="AD8296" i="1"/>
  <c r="AD8298" i="1"/>
  <c r="AD9225" i="1"/>
  <c r="AD9224" i="1"/>
  <c r="AD9223" i="1"/>
  <c r="AD9222" i="1"/>
  <c r="AD9195" i="1"/>
  <c r="AD9194" i="1"/>
  <c r="AD9153" i="1"/>
  <c r="AD9152" i="1"/>
  <c r="AD9139" i="1"/>
  <c r="AD9135" i="1"/>
  <c r="AD9122" i="1"/>
  <c r="AD9121" i="1"/>
  <c r="AD14675" i="1"/>
  <c r="AD14667" i="1"/>
  <c r="AD14666" i="1"/>
  <c r="AD14665" i="1"/>
  <c r="AD14664" i="1"/>
  <c r="AD14663" i="1"/>
  <c r="AD14662" i="1"/>
  <c r="AD14661" i="1"/>
  <c r="AD14660" i="1"/>
  <c r="AD14635" i="1"/>
  <c r="AD14634" i="1"/>
  <c r="AD14615" i="1"/>
  <c r="AD14614" i="1"/>
  <c r="AD14613" i="1"/>
  <c r="AD14612" i="1"/>
  <c r="AD14611" i="1"/>
  <c r="AD14603" i="1"/>
  <c r="AD14602" i="1"/>
  <c r="AD14601" i="1"/>
  <c r="AD14600" i="1"/>
  <c r="AD14599" i="1"/>
  <c r="AD14598" i="1"/>
  <c r="AD14597" i="1"/>
  <c r="AD14596" i="1"/>
  <c r="AD14595" i="1"/>
  <c r="AD14594" i="1"/>
  <c r="AD14593" i="1"/>
  <c r="AD14592" i="1"/>
  <c r="AD14591" i="1"/>
  <c r="AD14590" i="1"/>
  <c r="AD14589" i="1"/>
  <c r="AD14588" i="1"/>
  <c r="AD14587" i="1"/>
  <c r="AD14586" i="1"/>
  <c r="AD5710" i="1"/>
  <c r="AD5711" i="1"/>
  <c r="AD5844" i="1"/>
  <c r="AD5843" i="1"/>
  <c r="AD5842" i="1"/>
  <c r="AD5841" i="1"/>
  <c r="AD5840" i="1"/>
  <c r="AD5839" i="1"/>
  <c r="AD5874" i="1"/>
  <c r="AD5873" i="1"/>
  <c r="AD5872" i="1"/>
  <c r="AD5871" i="1"/>
  <c r="AD5870" i="1"/>
  <c r="AD5792" i="1"/>
  <c r="AD5817" i="1"/>
  <c r="AD4252" i="1"/>
  <c r="W268" i="7"/>
  <c r="V268" i="7"/>
  <c r="U268" i="7"/>
  <c r="T268" i="7"/>
  <c r="S268" i="7"/>
  <c r="R268" i="7"/>
  <c r="Q268" i="7"/>
  <c r="P268" i="7"/>
  <c r="O268" i="7"/>
  <c r="N268" i="7"/>
  <c r="M268" i="7"/>
  <c r="AD15810" i="1"/>
  <c r="AD7096" i="1"/>
  <c r="AD7079" i="1"/>
  <c r="AD7092" i="1"/>
  <c r="AD7073" i="1"/>
  <c r="AD6380" i="1"/>
  <c r="AD3909" i="1"/>
  <c r="AD3908" i="1"/>
  <c r="AD3907" i="1"/>
  <c r="AD3906" i="1"/>
  <c r="AD3905" i="1"/>
  <c r="AD3904" i="1"/>
  <c r="AD3903" i="1"/>
  <c r="AD3902" i="1"/>
  <c r="AD11575" i="1"/>
  <c r="W186" i="7"/>
  <c r="V186" i="7"/>
  <c r="U186" i="7"/>
  <c r="T186" i="7"/>
  <c r="S186" i="7"/>
  <c r="R186" i="7"/>
  <c r="Q186" i="7"/>
  <c r="P186" i="7"/>
  <c r="O186" i="7"/>
  <c r="N186" i="7"/>
  <c r="M186" i="7"/>
  <c r="L186" i="7"/>
  <c r="P11571" i="1"/>
  <c r="AD11572" i="1"/>
  <c r="AD13481" i="1"/>
  <c r="AD3863" i="1"/>
  <c r="AD3862" i="1"/>
  <c r="AD3860" i="1"/>
  <c r="AD3861" i="1"/>
  <c r="AD3859" i="1"/>
  <c r="AD11926" i="1"/>
  <c r="AD11925" i="1"/>
  <c r="AD15780" i="1"/>
  <c r="AD15779" i="1"/>
  <c r="AD15800" i="1"/>
  <c r="AD11599" i="1"/>
  <c r="AD11600" i="1"/>
  <c r="AD11598" i="1"/>
  <c r="AD11597" i="1"/>
  <c r="AD4230" i="1"/>
  <c r="AD8035" i="1"/>
  <c r="AD8034" i="1"/>
  <c r="AD792" i="1"/>
  <c r="AD15778" i="1"/>
  <c r="AD15777" i="1"/>
  <c r="AD15781" i="1"/>
  <c r="AD4991" i="1"/>
  <c r="AD6745" i="1"/>
  <c r="AD1224" i="1"/>
  <c r="AD1223" i="1"/>
  <c r="AD1222" i="1"/>
  <c r="AD1221" i="1"/>
  <c r="W34" i="7"/>
  <c r="V34" i="7"/>
  <c r="U34" i="7"/>
  <c r="T34" i="7"/>
  <c r="S34" i="7"/>
  <c r="R34" i="7"/>
  <c r="Q34" i="7"/>
  <c r="P34" i="7"/>
  <c r="O34" i="7"/>
  <c r="N34" i="7"/>
  <c r="M34" i="7"/>
  <c r="L34" i="7"/>
  <c r="K34" i="7"/>
  <c r="P1220" i="1"/>
  <c r="AD13157" i="1"/>
  <c r="AD11563" i="1"/>
  <c r="AD11562" i="1"/>
  <c r="AD11561" i="1"/>
  <c r="AD11560" i="1"/>
  <c r="W184" i="7"/>
  <c r="V184" i="7"/>
  <c r="U184" i="7"/>
  <c r="T184" i="7"/>
  <c r="S184" i="7"/>
  <c r="R184" i="7"/>
  <c r="Q184" i="7"/>
  <c r="P184" i="7"/>
  <c r="O184" i="7"/>
  <c r="N184" i="7"/>
  <c r="M184" i="7"/>
  <c r="L184" i="7"/>
  <c r="K184" i="7"/>
  <c r="P11559" i="1"/>
  <c r="AD6422" i="1"/>
  <c r="AD6421" i="1"/>
  <c r="AD14357" i="1"/>
  <c r="AD14356" i="1"/>
  <c r="AD14354" i="1"/>
  <c r="AD14353" i="1"/>
  <c r="AD15814" i="1"/>
  <c r="AD15713" i="1"/>
  <c r="AD1464" i="1"/>
  <c r="AD1465" i="1"/>
  <c r="AD4244" i="1"/>
  <c r="AD12253" i="1"/>
  <c r="AD12252" i="1"/>
  <c r="AD12251" i="1"/>
  <c r="AD12254" i="1"/>
  <c r="AD13540" i="1"/>
  <c r="K268" i="7" l="1"/>
  <c r="L268" i="7"/>
  <c r="AE1220" i="1"/>
  <c r="J34" i="7" s="1"/>
  <c r="AE11559" i="1"/>
  <c r="J184" i="7" s="1"/>
  <c r="AD800" i="1"/>
  <c r="AD4005" i="1" l="1"/>
  <c r="AD4006" i="1"/>
  <c r="AD324" i="1" l="1"/>
  <c r="AD325" i="1"/>
  <c r="AD4811" i="1"/>
  <c r="AD258" i="1"/>
  <c r="AD11919" i="1"/>
  <c r="AD11920" i="1"/>
  <c r="AD22" i="1"/>
  <c r="AD11583" i="1" l="1"/>
  <c r="AD12026" i="1" l="1"/>
  <c r="AD12027" i="1"/>
  <c r="AD12032" i="1"/>
  <c r="AD12023" i="1"/>
  <c r="AD12035" i="1"/>
  <c r="AD11959" i="1"/>
  <c r="AD11967" i="1"/>
  <c r="AD11966" i="1"/>
  <c r="AD11974" i="1"/>
  <c r="AD11961" i="1"/>
  <c r="AD11960" i="1"/>
  <c r="AD11962" i="1"/>
  <c r="AD11917" i="1"/>
  <c r="AD11918" i="1"/>
  <c r="AD12018" i="1"/>
  <c r="AD12019" i="1"/>
  <c r="AD11987" i="1"/>
  <c r="AD11946" i="1"/>
  <c r="AD12025" i="1"/>
  <c r="AD8411" i="1"/>
  <c r="AD12580" i="1" l="1"/>
  <c r="AD12578" i="1"/>
  <c r="AD11416" i="1"/>
  <c r="AD11418" i="1"/>
  <c r="AD11753" i="1"/>
  <c r="AD5988" i="1"/>
  <c r="AD6005" i="1"/>
  <c r="AD1117" i="1"/>
  <c r="AD11407" i="1"/>
  <c r="AD15964" i="1" l="1"/>
  <c r="AD1171" i="1" l="1"/>
  <c r="AD12794" i="1" l="1"/>
  <c r="AD8410" i="1" l="1"/>
  <c r="AD533" i="1" l="1"/>
  <c r="AD8280" i="1" l="1"/>
  <c r="AD8279" i="1"/>
  <c r="AD8465" i="1"/>
  <c r="AD8464" i="1"/>
  <c r="AD8463" i="1"/>
  <c r="AD15945" i="1"/>
  <c r="AD3205" i="1"/>
  <c r="AD9019" i="1"/>
  <c r="AD5211" i="1"/>
  <c r="W31" i="7"/>
  <c r="V31" i="7"/>
  <c r="U31" i="7"/>
  <c r="T31" i="7"/>
  <c r="S31" i="7"/>
  <c r="R31" i="7"/>
  <c r="Q31" i="7"/>
  <c r="P31" i="7"/>
  <c r="O31" i="7"/>
  <c r="N31" i="7"/>
  <c r="M31" i="7"/>
  <c r="L31" i="7"/>
  <c r="K31" i="7"/>
  <c r="P824" i="1"/>
  <c r="AD825" i="1"/>
  <c r="N15982" i="1" l="1"/>
  <c r="E24" i="18" s="1"/>
  <c r="K15987" i="1"/>
  <c r="B29" i="18" s="1"/>
  <c r="AD15031" i="1"/>
  <c r="AD13987" i="1"/>
  <c r="AD13978" i="1"/>
  <c r="AD13977" i="1"/>
  <c r="AD13974" i="1"/>
  <c r="AD13973" i="1"/>
  <c r="AD13972" i="1"/>
  <c r="AD13975" i="1"/>
  <c r="AD9517" i="1"/>
  <c r="P9422" i="1"/>
  <c r="W169" i="7"/>
  <c r="V169" i="7"/>
  <c r="U169" i="7"/>
  <c r="T169" i="7"/>
  <c r="S169" i="7"/>
  <c r="R169" i="7"/>
  <c r="Q169" i="7"/>
  <c r="P169" i="7"/>
  <c r="O169" i="7"/>
  <c r="N169" i="7"/>
  <c r="M169" i="7"/>
  <c r="L169" i="7"/>
  <c r="K169" i="7"/>
  <c r="AD9426" i="1"/>
  <c r="AD9425" i="1"/>
  <c r="AD9424" i="1"/>
  <c r="AD9423" i="1"/>
  <c r="AD9398" i="1"/>
  <c r="AD9386" i="1"/>
  <c r="AD9379" i="1"/>
  <c r="AD9373" i="1"/>
  <c r="AD9355" i="1"/>
  <c r="AD9357" i="1"/>
  <c r="AD5134" i="1"/>
  <c r="AD3185" i="1" l="1"/>
  <c r="AD2218" i="1"/>
  <c r="AD2229" i="1"/>
  <c r="AD2216" i="1"/>
  <c r="AD522" i="1"/>
  <c r="AD15872" i="1" l="1"/>
  <c r="AD15906" i="1" l="1"/>
  <c r="AD9994" i="1"/>
  <c r="AD9993" i="1"/>
  <c r="AD9992" i="1"/>
  <c r="AD9981" i="1"/>
  <c r="AD9935" i="1"/>
  <c r="AD9972" i="1"/>
  <c r="AD15759" i="1" l="1"/>
  <c r="AD15758" i="1"/>
  <c r="AD15757" i="1"/>
  <c r="AD15756" i="1"/>
  <c r="AD15755" i="1"/>
  <c r="AD15754" i="1"/>
  <c r="AD15753" i="1"/>
  <c r="AD15752" i="1"/>
  <c r="AD15751" i="1"/>
  <c r="AD15750" i="1"/>
  <c r="AD15749" i="1"/>
  <c r="AD15748" i="1"/>
  <c r="AD15747" i="1"/>
  <c r="AD12110" i="1"/>
  <c r="AD12095" i="1"/>
  <c r="AD9600" i="1"/>
  <c r="AD4590" i="1"/>
  <c r="AD4574" i="1"/>
  <c r="AD9594" i="1"/>
  <c r="AD15428" i="1"/>
  <c r="AD7994" i="1"/>
  <c r="AD2212" i="1"/>
  <c r="AD2235" i="1"/>
  <c r="AD2222" i="1"/>
  <c r="AD2221" i="1"/>
  <c r="AD2233" i="1"/>
  <c r="AD2237" i="1"/>
  <c r="AD2242" i="1"/>
  <c r="AD2255" i="1"/>
  <c r="AD2186" i="1"/>
  <c r="AD2205" i="1"/>
  <c r="AD11379" i="1"/>
  <c r="AD11417" i="1"/>
  <c r="AD4228" i="1"/>
  <c r="AD4733" i="1"/>
  <c r="AD9309" i="1"/>
  <c r="AD9316" i="1"/>
  <c r="AD9312" i="1"/>
  <c r="AD7284" i="1"/>
  <c r="AD9965" i="1"/>
  <c r="AD9963" i="1" l="1"/>
  <c r="AD9962" i="1"/>
  <c r="AD9961" i="1"/>
  <c r="AD10034" i="1"/>
  <c r="AD13175" i="1" l="1"/>
  <c r="AD13183" i="1"/>
  <c r="AD13174" i="1"/>
  <c r="AD11903" i="1" l="1"/>
  <c r="AD9960" i="1"/>
  <c r="AD9959" i="1"/>
  <c r="AD15803" i="1" l="1"/>
  <c r="AD3307" i="1" l="1"/>
  <c r="L15987" i="1" l="1"/>
  <c r="N15981" i="1"/>
  <c r="E23" i="18" s="1"/>
  <c r="N15986" i="1"/>
  <c r="E28" i="18" s="1"/>
  <c r="N15983" i="1"/>
  <c r="E25" i="18" s="1"/>
  <c r="N15984" i="1"/>
  <c r="E26" i="18" s="1"/>
  <c r="N15985" i="1"/>
  <c r="E27" i="18" s="1"/>
  <c r="M15987" i="1"/>
  <c r="D29" i="18" s="1"/>
  <c r="AD12065" i="1"/>
  <c r="AD13442" i="1"/>
  <c r="AD13443" i="1"/>
  <c r="AD11528" i="1"/>
  <c r="AD11551" i="1"/>
  <c r="AD11547" i="1"/>
  <c r="AD11545" i="1"/>
  <c r="AD11517" i="1"/>
  <c r="AD11516" i="1"/>
  <c r="AD11543" i="1"/>
  <c r="AD11542" i="1"/>
  <c r="AD685" i="1"/>
  <c r="BF6600" i="1"/>
  <c r="AD6600" i="1"/>
  <c r="BF6599" i="1"/>
  <c r="AD6599" i="1"/>
  <c r="BF6598" i="1"/>
  <c r="AD6598" i="1"/>
  <c r="BF6597" i="1"/>
  <c r="AD6597" i="1"/>
  <c r="AD6964" i="1"/>
  <c r="N15987" i="1" l="1"/>
  <c r="E29" i="18" s="1"/>
  <c r="C29" i="18"/>
  <c r="BF6634" i="1"/>
  <c r="AD6634" i="1"/>
  <c r="BF6633" i="1"/>
  <c r="AD6633" i="1"/>
  <c r="BF6631" i="1"/>
  <c r="AD6631" i="1"/>
  <c r="BF6632" i="1"/>
  <c r="AD6632" i="1"/>
  <c r="BF6641" i="1"/>
  <c r="AD6641" i="1"/>
  <c r="BF6709" i="1"/>
  <c r="AD6709" i="1"/>
  <c r="AD625" i="1"/>
  <c r="BF6650" i="1"/>
  <c r="AD6650" i="1"/>
  <c r="AD11009" i="1"/>
  <c r="AD13066" i="1"/>
  <c r="W251" i="7"/>
  <c r="V251" i="7"/>
  <c r="U251" i="7"/>
  <c r="T251" i="7"/>
  <c r="S251" i="7"/>
  <c r="R251" i="7"/>
  <c r="Q251" i="7"/>
  <c r="P251" i="7"/>
  <c r="O251" i="7"/>
  <c r="N251" i="7"/>
  <c r="M251" i="7"/>
  <c r="L251" i="7"/>
  <c r="K251" i="7"/>
  <c r="AD14954" i="1"/>
  <c r="AD14953" i="1"/>
  <c r="P14952" i="1"/>
  <c r="AD624" i="1"/>
  <c r="AD11423" i="1"/>
  <c r="AD11808" i="1"/>
  <c r="AD8249" i="1"/>
  <c r="AD13600" i="1"/>
  <c r="AD3795" i="1"/>
  <c r="AD14541" i="1"/>
  <c r="AD12633" i="1"/>
  <c r="AD10938" i="1"/>
  <c r="AD9058" i="1"/>
  <c r="AD626" i="1" l="1"/>
  <c r="AD13484" i="1"/>
  <c r="AD13490" i="1"/>
  <c r="AD3965" i="1"/>
  <c r="W236" i="7" l="1"/>
  <c r="V236" i="7"/>
  <c r="U236" i="7"/>
  <c r="T236" i="7"/>
  <c r="S236" i="7"/>
  <c r="R236" i="7"/>
  <c r="Q236" i="7"/>
  <c r="P236" i="7"/>
  <c r="O236" i="7"/>
  <c r="N236" i="7"/>
  <c r="M236" i="7"/>
  <c r="L236" i="7"/>
  <c r="K236" i="7"/>
  <c r="P14060" i="1"/>
  <c r="AD14062" i="1"/>
  <c r="AD14061" i="1"/>
  <c r="P13387" i="1"/>
  <c r="AD13388" i="1"/>
  <c r="AE13387" i="1" s="1"/>
  <c r="J221" i="7" s="1"/>
  <c r="AD11035" i="1"/>
  <c r="AD11424" i="1"/>
  <c r="AD11422" i="1"/>
  <c r="AD11421" i="1"/>
  <c r="AD11364" i="1" l="1"/>
  <c r="AD1525" i="1"/>
  <c r="AD669" i="1" l="1"/>
  <c r="AD668" i="1"/>
  <c r="AD667" i="1"/>
  <c r="AD666" i="1"/>
  <c r="AD670" i="1"/>
  <c r="AD2239" i="1" l="1"/>
  <c r="AD14901" i="1" l="1"/>
  <c r="W240" i="7"/>
  <c r="V240" i="7"/>
  <c r="U240" i="7"/>
  <c r="T240" i="7"/>
  <c r="S240" i="7"/>
  <c r="R240" i="7"/>
  <c r="Q240" i="7"/>
  <c r="P240" i="7"/>
  <c r="O240" i="7"/>
  <c r="N240" i="7"/>
  <c r="M240" i="7"/>
  <c r="L240" i="7"/>
  <c r="K240" i="7"/>
  <c r="P14322" i="1"/>
  <c r="AD2134" i="1" l="1"/>
  <c r="AD8057" i="1"/>
  <c r="AD9290" i="1"/>
  <c r="AD9286" i="1"/>
  <c r="AD700" i="1"/>
  <c r="AD12271" i="1"/>
  <c r="AD12270" i="1"/>
  <c r="AD12269" i="1"/>
  <c r="AD12268" i="1"/>
  <c r="AD2918" i="1"/>
  <c r="AD7897" i="1"/>
  <c r="AD5051" i="1" l="1"/>
  <c r="AD15398" i="1" l="1"/>
  <c r="AD15397" i="1"/>
  <c r="AD7015" i="1" l="1"/>
  <c r="BF6668" i="1" l="1"/>
  <c r="AD6668" i="1"/>
  <c r="BF6706" i="1"/>
  <c r="AD6706" i="1"/>
  <c r="BF6615" i="1"/>
  <c r="AD6615" i="1"/>
  <c r="AD1882" i="1" l="1"/>
  <c r="AD12255" i="1"/>
  <c r="AD680" i="1" l="1"/>
  <c r="AD686" i="1"/>
  <c r="BF6798" i="1"/>
  <c r="AD6798" i="1"/>
  <c r="AD14440" i="1"/>
  <c r="L12418" i="1"/>
  <c r="L12417" i="1"/>
  <c r="L12416" i="1"/>
  <c r="L12415" i="1"/>
  <c r="AD8560" i="1"/>
  <c r="AD8559" i="1"/>
  <c r="AD1840" i="1"/>
  <c r="L15970" i="1" l="1"/>
  <c r="M15970" i="1" s="1"/>
  <c r="M12318" i="1"/>
  <c r="H201" i="7" s="1"/>
  <c r="AD167" i="1"/>
  <c r="AD233" i="1" l="1"/>
  <c r="AD5981" i="1" l="1"/>
  <c r="AD5978" i="1"/>
  <c r="AD5977" i="1"/>
  <c r="AD5976" i="1"/>
  <c r="AD5975" i="1"/>
  <c r="AD5974" i="1"/>
  <c r="AD5918" i="1"/>
  <c r="AD311" i="1" l="1"/>
  <c r="AD1544" i="1" l="1"/>
  <c r="AD617" i="1" l="1"/>
  <c r="AD618" i="1"/>
  <c r="AD665" i="1" l="1"/>
  <c r="AD664" i="1"/>
  <c r="AD663" i="1"/>
  <c r="AD662" i="1"/>
  <c r="AD661" i="1"/>
  <c r="B608" i="10" l="1"/>
  <c r="AD3848" i="1" l="1"/>
  <c r="AD6004" i="1" l="1"/>
  <c r="W270" i="7"/>
  <c r="V270" i="7"/>
  <c r="U270" i="7"/>
  <c r="T270" i="7"/>
  <c r="S270" i="7"/>
  <c r="R270" i="7"/>
  <c r="Q270" i="7"/>
  <c r="P270" i="7"/>
  <c r="O270" i="7"/>
  <c r="N270" i="7"/>
  <c r="M270" i="7"/>
  <c r="L270" i="7"/>
  <c r="K270" i="7"/>
  <c r="AD14818" i="1"/>
  <c r="AD14817" i="1"/>
  <c r="AD14816" i="1"/>
  <c r="AD14814" i="1"/>
  <c r="AD12092" i="1" l="1"/>
  <c r="AD2183" i="1" l="1"/>
  <c r="AD2250" i="1" l="1"/>
  <c r="AD14214" i="1" l="1"/>
  <c r="AD14207" i="1"/>
  <c r="AD14180" i="1"/>
  <c r="AD14038" i="1" l="1"/>
  <c r="AD14005" i="1"/>
  <c r="AD13931" i="1"/>
  <c r="AD13864" i="1"/>
  <c r="AD13334" i="1"/>
  <c r="AD13137" i="1"/>
  <c r="AD13131" i="1"/>
  <c r="AD13042" i="1"/>
  <c r="AD12579" i="1"/>
  <c r="AD12576" i="1"/>
  <c r="AD12574" i="1"/>
  <c r="AD12371" i="1"/>
  <c r="AD12372" i="1"/>
  <c r="AD12370" i="1"/>
  <c r="AD12368" i="1"/>
  <c r="AD12193" i="1" l="1"/>
  <c r="AD12030" i="1"/>
  <c r="AD4339" i="1"/>
  <c r="AD11999" i="1"/>
  <c r="AD11998" i="1"/>
  <c r="AD11996" i="1"/>
  <c r="AD12000" i="1"/>
  <c r="AD11992" i="1"/>
  <c r="AD11991" i="1"/>
  <c r="AD11993" i="1"/>
  <c r="AD11995" i="1"/>
  <c r="AD7432" i="1" l="1"/>
  <c r="AD237" i="1"/>
  <c r="AD7101" i="1"/>
  <c r="AD3458" i="1"/>
  <c r="AD365" i="1" l="1"/>
  <c r="AD364" i="1"/>
  <c r="AD366" i="1"/>
  <c r="AD7531" i="1"/>
  <c r="AD7382" i="1"/>
  <c r="AD11869" i="1" l="1"/>
  <c r="AD11870" i="1"/>
  <c r="AD11863" i="1"/>
  <c r="AD11864" i="1"/>
  <c r="AD11861" i="1"/>
  <c r="AD11848" i="1"/>
  <c r="AD11842" i="1"/>
  <c r="AD11802" i="1"/>
  <c r="AD11803" i="1"/>
  <c r="AD11783" i="1"/>
  <c r="AD11612" i="1" l="1"/>
  <c r="AD11611" i="1"/>
  <c r="AD11608" i="1"/>
  <c r="AD11607" i="1"/>
  <c r="AD11609" i="1"/>
  <c r="AD11610" i="1"/>
  <c r="AD11595" i="1"/>
  <c r="AD11540" i="1"/>
  <c r="AD11530" i="1"/>
  <c r="AD11474" i="1"/>
  <c r="AD11449" i="1"/>
  <c r="AD11022" i="1"/>
  <c r="AD9944" i="1"/>
  <c r="AD9932" i="1"/>
  <c r="AD9880" i="1"/>
  <c r="AD9664" i="1"/>
  <c r="AD9589" i="1"/>
  <c r="AD9587" i="1"/>
  <c r="AD9563" i="1"/>
  <c r="AD9556" i="1"/>
  <c r="AD9555" i="1"/>
  <c r="AD9553" i="1"/>
  <c r="AD9554" i="1"/>
  <c r="AD9550" i="1"/>
  <c r="AD9545" i="1"/>
  <c r="AD9543" i="1"/>
  <c r="AD9515" i="1"/>
  <c r="AD9516" i="1"/>
  <c r="AD9143" i="1"/>
  <c r="AD9000" i="1"/>
  <c r="AD8886" i="1"/>
  <c r="AD8884" i="1"/>
  <c r="AD8600" i="1" l="1"/>
  <c r="AD8282" i="1"/>
  <c r="AD8281" i="1"/>
  <c r="AD8273" i="1"/>
  <c r="AD8266" i="1"/>
  <c r="AD8062" i="1"/>
  <c r="AD7788" i="1"/>
  <c r="AD7786" i="1"/>
  <c r="AD7755" i="1"/>
  <c r="AD7753" i="1"/>
  <c r="AD7752" i="1"/>
  <c r="AD7751" i="1"/>
  <c r="AD7750" i="1"/>
  <c r="AD7749" i="1"/>
  <c r="AD7748" i="1"/>
  <c r="AD7747" i="1"/>
  <c r="AD7746" i="1"/>
  <c r="AD7744" i="1"/>
  <c r="AD7745" i="1"/>
  <c r="BF6816" i="1" l="1"/>
  <c r="AD6816" i="1"/>
  <c r="AD6432" i="1"/>
  <c r="AD6025" i="1" l="1"/>
  <c r="AD6014" i="1"/>
  <c r="AD6009" i="1"/>
  <c r="AD5526" i="1" l="1"/>
  <c r="AD5525" i="1"/>
  <c r="AD5414" i="1" l="1"/>
  <c r="AD5413" i="1"/>
  <c r="AD5412" i="1"/>
  <c r="AD5285" i="1"/>
  <c r="AD5224" i="1"/>
  <c r="AD5185" i="1"/>
  <c r="AD5179" i="1"/>
  <c r="AD5177" i="1"/>
  <c r="AD5197" i="1"/>
  <c r="AD4995" i="1"/>
  <c r="AD4951" i="1"/>
  <c r="AD4932" i="1"/>
  <c r="AD4731" i="1"/>
  <c r="AD4609" i="1"/>
  <c r="AD4656" i="1" l="1"/>
  <c r="AD3526" i="1" l="1"/>
  <c r="AD3522" i="1"/>
  <c r="AD3521" i="1"/>
  <c r="AD3520" i="1"/>
  <c r="AD3519" i="1"/>
  <c r="AD3518" i="1"/>
  <c r="AD3517" i="1"/>
  <c r="AD3515" i="1"/>
  <c r="AD3516" i="1"/>
  <c r="AD3509" i="1"/>
  <c r="AD3492" i="1"/>
  <c r="AD3462" i="1"/>
  <c r="AD3500" i="1"/>
  <c r="AD3221" i="1"/>
  <c r="AD3219" i="1"/>
  <c r="AD3215" i="1"/>
  <c r="AD3170" i="1"/>
  <c r="AD2979" i="1"/>
  <c r="AD2953" i="1"/>
  <c r="AD2690" i="1"/>
  <c r="AD2686" i="1"/>
  <c r="AD2421" i="1"/>
  <c r="AD1973" i="1"/>
  <c r="AD1654" i="1"/>
  <c r="AD1638" i="1"/>
  <c r="AD1461" i="1"/>
  <c r="AD1427" i="1"/>
  <c r="AD1415" i="1"/>
  <c r="AD1142" i="1"/>
  <c r="AD1049" i="1" l="1"/>
  <c r="AD834" i="1"/>
  <c r="AD712" i="1"/>
  <c r="AD400" i="1"/>
  <c r="AD331" i="1"/>
  <c r="AD264" i="1"/>
  <c r="AD99" i="1"/>
  <c r="AD97" i="1"/>
  <c r="AD89" i="1"/>
  <c r="AD88" i="1"/>
  <c r="AD410" i="1"/>
  <c r="AD372" i="1"/>
  <c r="AD361" i="1"/>
  <c r="AD356" i="1"/>
  <c r="AD357" i="1"/>
  <c r="AD358" i="1"/>
  <c r="AD2175" i="1" l="1"/>
  <c r="W179" i="7" l="1"/>
  <c r="V179" i="7"/>
  <c r="U179" i="7"/>
  <c r="T179" i="7"/>
  <c r="S179" i="7"/>
  <c r="R179" i="7"/>
  <c r="Q179" i="7"/>
  <c r="P179" i="7"/>
  <c r="O179" i="7"/>
  <c r="N179" i="7"/>
  <c r="M179" i="7"/>
  <c r="L179" i="7"/>
  <c r="K179" i="7"/>
  <c r="W42" i="7"/>
  <c r="V42" i="7"/>
  <c r="U42" i="7"/>
  <c r="T42" i="7"/>
  <c r="S42" i="7"/>
  <c r="R42" i="7"/>
  <c r="Q42" i="7"/>
  <c r="P42" i="7"/>
  <c r="O42" i="7"/>
  <c r="N42" i="7"/>
  <c r="M42" i="7"/>
  <c r="L42" i="7"/>
  <c r="K42" i="7"/>
  <c r="AD193" i="1" l="1"/>
  <c r="AD110" i="1"/>
  <c r="AD78" i="1"/>
  <c r="AD77" i="1"/>
  <c r="AD15671" i="1"/>
  <c r="AD15535" i="1"/>
  <c r="AD15492" i="1"/>
  <c r="AD15456" i="1"/>
  <c r="AD14676" i="1"/>
  <c r="AD14618" i="1"/>
  <c r="AD14619" i="1"/>
  <c r="AD14620" i="1"/>
  <c r="AD14570" i="1"/>
  <c r="AD10381" i="1"/>
  <c r="AD13371" i="1"/>
  <c r="AD13357" i="1"/>
  <c r="AD13355" i="1"/>
  <c r="AD13353" i="1"/>
  <c r="AD13354" i="1"/>
  <c r="AD13352" i="1"/>
  <c r="AD13340" i="1"/>
  <c r="AD13341" i="1"/>
  <c r="AD13342" i="1"/>
  <c r="AD13343" i="1"/>
  <c r="AD13344" i="1"/>
  <c r="AD13329" i="1"/>
  <c r="AD13330" i="1"/>
  <c r="AD9977" i="1"/>
  <c r="AD9978" i="1"/>
  <c r="AD9958" i="1"/>
  <c r="AD9950" i="1"/>
  <c r="AD9946" i="1"/>
  <c r="AD9005" i="1"/>
  <c r="AD9006" i="1"/>
  <c r="AD9007" i="1"/>
  <c r="AD9008" i="1"/>
  <c r="AD9009" i="1"/>
  <c r="AD9010" i="1"/>
  <c r="AD9011" i="1"/>
  <c r="AD9012" i="1"/>
  <c r="AD9013" i="1"/>
  <c r="W121" i="7" l="1"/>
  <c r="V121" i="7"/>
  <c r="U121" i="7"/>
  <c r="T121" i="7"/>
  <c r="S121" i="7"/>
  <c r="R121" i="7"/>
  <c r="M121" i="7"/>
  <c r="Q121" i="7"/>
  <c r="P121" i="7"/>
  <c r="O121" i="7"/>
  <c r="N121" i="7"/>
  <c r="L121" i="7"/>
  <c r="K121" i="7"/>
  <c r="P7026" i="1"/>
  <c r="AD7032" i="1"/>
  <c r="AD2225" i="1" l="1"/>
  <c r="P163" i="7" l="1"/>
  <c r="W163" i="7"/>
  <c r="V163" i="7"/>
  <c r="U163" i="7"/>
  <c r="T163" i="7"/>
  <c r="S163" i="7"/>
  <c r="R163" i="7"/>
  <c r="Q163" i="7"/>
  <c r="O163" i="7"/>
  <c r="N163" i="7"/>
  <c r="M163" i="7"/>
  <c r="L163" i="7"/>
  <c r="K163" i="7"/>
  <c r="P9267" i="1"/>
  <c r="W235" i="7" l="1"/>
  <c r="V235" i="7"/>
  <c r="U235" i="7"/>
  <c r="T235" i="7"/>
  <c r="S235" i="7"/>
  <c r="R235" i="7"/>
  <c r="Q235" i="7"/>
  <c r="P235" i="7"/>
  <c r="O235" i="7"/>
  <c r="N235" i="7"/>
  <c r="M235" i="7"/>
  <c r="L235" i="7"/>
  <c r="K235" i="7"/>
  <c r="V277" i="7"/>
  <c r="V276" i="7"/>
  <c r="V275" i="7"/>
  <c r="V274" i="7"/>
  <c r="V273" i="7"/>
  <c r="V272" i="7"/>
  <c r="V271" i="7"/>
  <c r="V269" i="7"/>
  <c r="V267" i="7"/>
  <c r="V266" i="7"/>
  <c r="V265" i="7"/>
  <c r="V263" i="7"/>
  <c r="V262" i="7"/>
  <c r="V261" i="7"/>
  <c r="V260" i="7"/>
  <c r="V259" i="7"/>
  <c r="V258" i="7"/>
  <c r="V257" i="7"/>
  <c r="V256" i="7"/>
  <c r="V255" i="7"/>
  <c r="V254" i="7"/>
  <c r="V253" i="7"/>
  <c r="V250" i="7"/>
  <c r="V249" i="7"/>
  <c r="V248" i="7"/>
  <c r="V247" i="7"/>
  <c r="V246" i="7"/>
  <c r="V245" i="7"/>
  <c r="V244" i="7"/>
  <c r="V243" i="7"/>
  <c r="V242" i="7"/>
  <c r="V241" i="7"/>
  <c r="V239" i="7"/>
  <c r="V238" i="7"/>
  <c r="V237" i="7"/>
  <c r="V234" i="7"/>
  <c r="V233" i="7"/>
  <c r="V232" i="7"/>
  <c r="V231" i="7"/>
  <c r="V229" i="7"/>
  <c r="V228" i="7"/>
  <c r="V227" i="7"/>
  <c r="V226" i="7"/>
  <c r="V225" i="7"/>
  <c r="V224" i="7"/>
  <c r="V223" i="7"/>
  <c r="V222" i="7"/>
  <c r="V220" i="7"/>
  <c r="V219" i="7"/>
  <c r="V218" i="7"/>
  <c r="V217" i="7"/>
  <c r="V215" i="7"/>
  <c r="V214" i="7"/>
  <c r="V230" i="7"/>
  <c r="V213" i="7"/>
  <c r="V212" i="7"/>
  <c r="V211" i="7"/>
  <c r="V210" i="7"/>
  <c r="V209" i="7"/>
  <c r="V208" i="7"/>
  <c r="V207" i="7"/>
  <c r="V206" i="7"/>
  <c r="V205" i="7"/>
  <c r="V264" i="7"/>
  <c r="V204" i="7"/>
  <c r="V203" i="7"/>
  <c r="V202" i="7"/>
  <c r="V201" i="7"/>
  <c r="V200" i="7"/>
  <c r="V199" i="7"/>
  <c r="V198" i="7"/>
  <c r="V197" i="7"/>
  <c r="V196" i="7"/>
  <c r="V195" i="7"/>
  <c r="V194" i="7"/>
  <c r="V193" i="7"/>
  <c r="V192" i="7"/>
  <c r="V191" i="7"/>
  <c r="V190" i="7"/>
  <c r="V189" i="7"/>
  <c r="V187" i="7"/>
  <c r="V188" i="7"/>
  <c r="V185" i="7"/>
  <c r="V183" i="7"/>
  <c r="V182" i="7"/>
  <c r="V181" i="7"/>
  <c r="V180" i="7"/>
  <c r="V178" i="7"/>
  <c r="V177" i="7"/>
  <c r="V176" i="7"/>
  <c r="V175" i="7"/>
  <c r="V174" i="7"/>
  <c r="V173" i="7"/>
  <c r="V172" i="7"/>
  <c r="V171" i="7"/>
  <c r="V170" i="7"/>
  <c r="V168" i="7"/>
  <c r="V167" i="7"/>
  <c r="V166" i="7"/>
  <c r="V165" i="7"/>
  <c r="V164" i="7"/>
  <c r="V162" i="7"/>
  <c r="V161" i="7"/>
  <c r="V160" i="7"/>
  <c r="V159" i="7"/>
  <c r="V158" i="7"/>
  <c r="V157" i="7"/>
  <c r="V156" i="7"/>
  <c r="V155" i="7"/>
  <c r="V154" i="7"/>
  <c r="V153" i="7"/>
  <c r="V152" i="7"/>
  <c r="V151" i="7"/>
  <c r="V150" i="7"/>
  <c r="V149" i="7"/>
  <c r="V148" i="7"/>
  <c r="V147" i="7"/>
  <c r="V146" i="7"/>
  <c r="V144" i="7"/>
  <c r="V145" i="7"/>
  <c r="V143" i="7"/>
  <c r="V142" i="7"/>
  <c r="V141" i="7"/>
  <c r="V140" i="7"/>
  <c r="V139" i="7"/>
  <c r="V138" i="7"/>
  <c r="V137" i="7"/>
  <c r="V136" i="7"/>
  <c r="V135" i="7"/>
  <c r="V134" i="7"/>
  <c r="V133" i="7"/>
  <c r="V129" i="7"/>
  <c r="V132" i="7"/>
  <c r="V131" i="7"/>
  <c r="V130" i="7"/>
  <c r="V128" i="7"/>
  <c r="V127" i="7"/>
  <c r="V126" i="7"/>
  <c r="V124" i="7"/>
  <c r="V125" i="7"/>
  <c r="V123" i="7"/>
  <c r="V122" i="7"/>
  <c r="V120" i="7"/>
  <c r="V118" i="7"/>
  <c r="V119" i="7"/>
  <c r="V117" i="7"/>
  <c r="V116" i="7"/>
  <c r="V115" i="7"/>
  <c r="V114" i="7"/>
  <c r="V113" i="7"/>
  <c r="V112" i="7"/>
  <c r="V111" i="7"/>
  <c r="V110" i="7"/>
  <c r="V109" i="7"/>
  <c r="V108" i="7"/>
  <c r="V107" i="7"/>
  <c r="V106" i="7"/>
  <c r="V105" i="7"/>
  <c r="V104" i="7"/>
  <c r="V102" i="7"/>
  <c r="V103" i="7"/>
  <c r="V100" i="7"/>
  <c r="V101" i="7"/>
  <c r="V99" i="7"/>
  <c r="V98" i="7"/>
  <c r="V97" i="7"/>
  <c r="V96" i="7"/>
  <c r="V95" i="7"/>
  <c r="V94" i="7"/>
  <c r="V93" i="7"/>
  <c r="V92" i="7"/>
  <c r="V91" i="7"/>
  <c r="V90" i="7"/>
  <c r="V89" i="7"/>
  <c r="V88" i="7"/>
  <c r="V86" i="7"/>
  <c r="V84" i="7"/>
  <c r="V87" i="7"/>
  <c r="V85" i="7"/>
  <c r="V83" i="7"/>
  <c r="V82" i="7"/>
  <c r="V81" i="7"/>
  <c r="V80" i="7"/>
  <c r="V78" i="7"/>
  <c r="V77" i="7"/>
  <c r="V76" i="7"/>
  <c r="V75" i="7"/>
  <c r="V74" i="7"/>
  <c r="V73" i="7"/>
  <c r="V72" i="7"/>
  <c r="V71" i="7"/>
  <c r="V70" i="7"/>
  <c r="V68" i="7"/>
  <c r="V69" i="7"/>
  <c r="V67" i="7"/>
  <c r="V66" i="7"/>
  <c r="V65" i="7"/>
  <c r="V64" i="7"/>
  <c r="V63" i="7"/>
  <c r="V62" i="7"/>
  <c r="V61" i="7"/>
  <c r="V60" i="7"/>
  <c r="V59" i="7"/>
  <c r="V58" i="7"/>
  <c r="V56" i="7"/>
  <c r="V54" i="7"/>
  <c r="V53" i="7"/>
  <c r="V52" i="7"/>
  <c r="V51" i="7"/>
  <c r="V50" i="7"/>
  <c r="V49" i="7"/>
  <c r="V48" i="7"/>
  <c r="V47" i="7"/>
  <c r="V46" i="7"/>
  <c r="V45" i="7"/>
  <c r="V44" i="7"/>
  <c r="V43" i="7"/>
  <c r="V40" i="7"/>
  <c r="V39" i="7"/>
  <c r="V38" i="7"/>
  <c r="V37" i="7"/>
  <c r="V36" i="7"/>
  <c r="V35" i="7"/>
  <c r="V33" i="7"/>
  <c r="V32" i="7"/>
  <c r="V30" i="7"/>
  <c r="V28" i="7"/>
  <c r="V27" i="7"/>
  <c r="V25" i="7"/>
  <c r="V24" i="7"/>
  <c r="V23" i="7"/>
  <c r="V22" i="7"/>
  <c r="V21" i="7"/>
  <c r="V20" i="7"/>
  <c r="V19" i="7"/>
  <c r="V18" i="7"/>
  <c r="V17" i="7"/>
  <c r="V16" i="7"/>
  <c r="V15" i="7"/>
  <c r="V14" i="7"/>
  <c r="V13" i="7"/>
  <c r="V10" i="7"/>
  <c r="V9" i="7"/>
  <c r="V8" i="7"/>
  <c r="V7" i="7"/>
  <c r="V6" i="7"/>
  <c r="V5" i="7"/>
  <c r="V4" i="7"/>
  <c r="V3" i="7"/>
  <c r="T277" i="7"/>
  <c r="T276" i="7"/>
  <c r="T275" i="7"/>
  <c r="T274" i="7"/>
  <c r="T273" i="7"/>
  <c r="T272" i="7"/>
  <c r="T271" i="7"/>
  <c r="T269" i="7"/>
  <c r="T267" i="7"/>
  <c r="T266" i="7"/>
  <c r="T265" i="7"/>
  <c r="T263" i="7"/>
  <c r="T262" i="7"/>
  <c r="T261" i="7"/>
  <c r="T260" i="7"/>
  <c r="T259" i="7"/>
  <c r="T258" i="7"/>
  <c r="T257" i="7"/>
  <c r="T256" i="7"/>
  <c r="T255" i="7"/>
  <c r="T254" i="7"/>
  <c r="T253" i="7"/>
  <c r="T250" i="7"/>
  <c r="T249" i="7"/>
  <c r="T248" i="7"/>
  <c r="T247" i="7"/>
  <c r="T246" i="7"/>
  <c r="T245" i="7"/>
  <c r="T244" i="7"/>
  <c r="T243" i="7"/>
  <c r="T242" i="7"/>
  <c r="T241" i="7"/>
  <c r="T239" i="7"/>
  <c r="T238" i="7"/>
  <c r="T237" i="7"/>
  <c r="T234" i="7"/>
  <c r="T233" i="7"/>
  <c r="T232" i="7"/>
  <c r="T231" i="7"/>
  <c r="T229" i="7"/>
  <c r="T228" i="7"/>
  <c r="T227" i="7"/>
  <c r="T226" i="7"/>
  <c r="T225" i="7"/>
  <c r="T224" i="7"/>
  <c r="T223" i="7"/>
  <c r="T222" i="7"/>
  <c r="T220" i="7"/>
  <c r="T219" i="7"/>
  <c r="T218" i="7"/>
  <c r="T217" i="7"/>
  <c r="T215" i="7"/>
  <c r="T214" i="7"/>
  <c r="T230" i="7"/>
  <c r="T213" i="7"/>
  <c r="T212" i="7"/>
  <c r="T211" i="7"/>
  <c r="T210" i="7"/>
  <c r="T209" i="7"/>
  <c r="T208" i="7"/>
  <c r="T207" i="7"/>
  <c r="T206" i="7"/>
  <c r="T205" i="7"/>
  <c r="T264" i="7"/>
  <c r="T204" i="7"/>
  <c r="T203" i="7"/>
  <c r="T202" i="7"/>
  <c r="T201" i="7"/>
  <c r="T200" i="7"/>
  <c r="T199" i="7"/>
  <c r="T198" i="7"/>
  <c r="T197" i="7"/>
  <c r="T196" i="7"/>
  <c r="T195" i="7"/>
  <c r="T194" i="7"/>
  <c r="T193" i="7"/>
  <c r="T192" i="7"/>
  <c r="T191" i="7"/>
  <c r="T190" i="7"/>
  <c r="T189" i="7"/>
  <c r="T187" i="7"/>
  <c r="T188" i="7"/>
  <c r="T185" i="7"/>
  <c r="T183" i="7"/>
  <c r="T182" i="7"/>
  <c r="T181" i="7"/>
  <c r="T180" i="7"/>
  <c r="T178" i="7"/>
  <c r="T177" i="7"/>
  <c r="T176" i="7"/>
  <c r="T175" i="7"/>
  <c r="T174" i="7"/>
  <c r="T173" i="7"/>
  <c r="T172" i="7"/>
  <c r="T171" i="7"/>
  <c r="T170" i="7"/>
  <c r="T168" i="7"/>
  <c r="T167" i="7"/>
  <c r="T166" i="7"/>
  <c r="T165" i="7"/>
  <c r="T164" i="7"/>
  <c r="T162" i="7"/>
  <c r="T161" i="7"/>
  <c r="T160" i="7"/>
  <c r="T159" i="7"/>
  <c r="T158" i="7"/>
  <c r="T157" i="7"/>
  <c r="T156" i="7"/>
  <c r="T155" i="7"/>
  <c r="T154" i="7"/>
  <c r="T153" i="7"/>
  <c r="T152" i="7"/>
  <c r="T151" i="7"/>
  <c r="T150" i="7"/>
  <c r="T149" i="7"/>
  <c r="T148" i="7"/>
  <c r="T147" i="7"/>
  <c r="T146" i="7"/>
  <c r="T144" i="7"/>
  <c r="T145" i="7"/>
  <c r="T143" i="7"/>
  <c r="T142" i="7"/>
  <c r="T141" i="7"/>
  <c r="T140" i="7"/>
  <c r="T139" i="7"/>
  <c r="T138" i="7"/>
  <c r="T137" i="7"/>
  <c r="T136" i="7"/>
  <c r="T135" i="7"/>
  <c r="T134" i="7"/>
  <c r="T133" i="7"/>
  <c r="T129" i="7"/>
  <c r="T132" i="7"/>
  <c r="T131" i="7"/>
  <c r="T130" i="7"/>
  <c r="T128" i="7"/>
  <c r="T127" i="7"/>
  <c r="T126" i="7"/>
  <c r="T124" i="7"/>
  <c r="T125" i="7"/>
  <c r="T123" i="7"/>
  <c r="T122" i="7"/>
  <c r="T120" i="7"/>
  <c r="T118" i="7"/>
  <c r="T119" i="7"/>
  <c r="T117" i="7"/>
  <c r="T116" i="7"/>
  <c r="T115" i="7"/>
  <c r="T114" i="7"/>
  <c r="T113" i="7"/>
  <c r="T112" i="7"/>
  <c r="T111" i="7"/>
  <c r="T110" i="7"/>
  <c r="T109" i="7"/>
  <c r="T108" i="7"/>
  <c r="T107" i="7"/>
  <c r="T106" i="7"/>
  <c r="T105" i="7"/>
  <c r="T104" i="7"/>
  <c r="T102" i="7"/>
  <c r="T103" i="7"/>
  <c r="T100" i="7"/>
  <c r="T101" i="7"/>
  <c r="T99" i="7"/>
  <c r="T98" i="7"/>
  <c r="T97" i="7"/>
  <c r="T96" i="7"/>
  <c r="T95" i="7"/>
  <c r="T94" i="7"/>
  <c r="T93" i="7"/>
  <c r="T92" i="7"/>
  <c r="T91" i="7"/>
  <c r="T90" i="7"/>
  <c r="T89" i="7"/>
  <c r="T88" i="7"/>
  <c r="T86" i="7"/>
  <c r="T84" i="7"/>
  <c r="T87" i="7"/>
  <c r="T85" i="7"/>
  <c r="T83" i="7"/>
  <c r="T82" i="7"/>
  <c r="T81" i="7"/>
  <c r="T80" i="7"/>
  <c r="T78" i="7"/>
  <c r="T77" i="7"/>
  <c r="T76" i="7"/>
  <c r="T75" i="7"/>
  <c r="T74" i="7"/>
  <c r="T73" i="7"/>
  <c r="T72" i="7"/>
  <c r="T71" i="7"/>
  <c r="T70" i="7"/>
  <c r="T68" i="7"/>
  <c r="T69" i="7"/>
  <c r="T67" i="7"/>
  <c r="T66" i="7"/>
  <c r="T65" i="7"/>
  <c r="T64" i="7"/>
  <c r="T63" i="7"/>
  <c r="T62" i="7"/>
  <c r="T61" i="7"/>
  <c r="T60" i="7"/>
  <c r="T59" i="7"/>
  <c r="T58" i="7"/>
  <c r="T56" i="7"/>
  <c r="T54" i="7"/>
  <c r="T53" i="7"/>
  <c r="T52" i="7"/>
  <c r="T51" i="7"/>
  <c r="T50" i="7"/>
  <c r="T49" i="7"/>
  <c r="T48" i="7"/>
  <c r="T47" i="7"/>
  <c r="T46" i="7"/>
  <c r="T45" i="7"/>
  <c r="T44" i="7"/>
  <c r="T43" i="7"/>
  <c r="T40" i="7"/>
  <c r="T39" i="7"/>
  <c r="T38" i="7"/>
  <c r="T37" i="7"/>
  <c r="T36" i="7"/>
  <c r="T35" i="7"/>
  <c r="T33" i="7"/>
  <c r="T32" i="7"/>
  <c r="T30" i="7"/>
  <c r="T28" i="7"/>
  <c r="T27" i="7"/>
  <c r="T25" i="7"/>
  <c r="T24" i="7"/>
  <c r="T23" i="7"/>
  <c r="T22" i="7"/>
  <c r="T21" i="7"/>
  <c r="T20" i="7"/>
  <c r="T19" i="7"/>
  <c r="T18" i="7"/>
  <c r="T17" i="7"/>
  <c r="T16" i="7"/>
  <c r="T15" i="7"/>
  <c r="T14" i="7"/>
  <c r="T13" i="7"/>
  <c r="T10" i="7"/>
  <c r="T9" i="7"/>
  <c r="T8" i="7"/>
  <c r="T7" i="7"/>
  <c r="T6" i="7"/>
  <c r="T5" i="7"/>
  <c r="T4" i="7"/>
  <c r="R277" i="7"/>
  <c r="R276" i="7"/>
  <c r="R275" i="7"/>
  <c r="R274" i="7"/>
  <c r="R273" i="7"/>
  <c r="R272" i="7"/>
  <c r="R271" i="7"/>
  <c r="R269" i="7"/>
  <c r="R267" i="7"/>
  <c r="R266" i="7"/>
  <c r="R265" i="7"/>
  <c r="R263" i="7"/>
  <c r="R262" i="7"/>
  <c r="R261" i="7"/>
  <c r="R260" i="7"/>
  <c r="R259" i="7"/>
  <c r="R258" i="7"/>
  <c r="R257" i="7"/>
  <c r="R256" i="7"/>
  <c r="R255" i="7"/>
  <c r="R254" i="7"/>
  <c r="R253" i="7"/>
  <c r="R250" i="7"/>
  <c r="R249" i="7"/>
  <c r="R248" i="7"/>
  <c r="R247" i="7"/>
  <c r="R246" i="7"/>
  <c r="R245" i="7"/>
  <c r="R244" i="7"/>
  <c r="R243" i="7"/>
  <c r="R242" i="7"/>
  <c r="R241" i="7"/>
  <c r="R239" i="7"/>
  <c r="R238" i="7"/>
  <c r="R237" i="7"/>
  <c r="R234" i="7"/>
  <c r="R233" i="7"/>
  <c r="R232" i="7"/>
  <c r="R231" i="7"/>
  <c r="R229" i="7"/>
  <c r="R228" i="7"/>
  <c r="R227" i="7"/>
  <c r="R226" i="7"/>
  <c r="R225" i="7"/>
  <c r="R224" i="7"/>
  <c r="R223" i="7"/>
  <c r="R222" i="7"/>
  <c r="R220" i="7"/>
  <c r="R219" i="7"/>
  <c r="R218" i="7"/>
  <c r="R217" i="7"/>
  <c r="R215" i="7"/>
  <c r="R214" i="7"/>
  <c r="R230" i="7"/>
  <c r="R213" i="7"/>
  <c r="R212" i="7"/>
  <c r="R211" i="7"/>
  <c r="R210" i="7"/>
  <c r="R209" i="7"/>
  <c r="R208" i="7"/>
  <c r="R207" i="7"/>
  <c r="R206" i="7"/>
  <c r="R205" i="7"/>
  <c r="R264" i="7"/>
  <c r="R204" i="7"/>
  <c r="R203" i="7"/>
  <c r="R202" i="7"/>
  <c r="R201" i="7"/>
  <c r="R200" i="7"/>
  <c r="R199" i="7"/>
  <c r="R198" i="7"/>
  <c r="R197" i="7"/>
  <c r="R196" i="7"/>
  <c r="R195" i="7"/>
  <c r="R194" i="7"/>
  <c r="R193" i="7"/>
  <c r="R192" i="7"/>
  <c r="R191" i="7"/>
  <c r="R190" i="7"/>
  <c r="R189" i="7"/>
  <c r="R187" i="7"/>
  <c r="R188" i="7"/>
  <c r="R185" i="7"/>
  <c r="R183" i="7"/>
  <c r="R182" i="7"/>
  <c r="R181" i="7"/>
  <c r="R180" i="7"/>
  <c r="R178" i="7"/>
  <c r="R177" i="7"/>
  <c r="R176" i="7"/>
  <c r="R175" i="7"/>
  <c r="R174" i="7"/>
  <c r="R173" i="7"/>
  <c r="R172" i="7"/>
  <c r="R171" i="7"/>
  <c r="R170" i="7"/>
  <c r="R168" i="7"/>
  <c r="R167" i="7"/>
  <c r="R166" i="7"/>
  <c r="R165" i="7"/>
  <c r="R164" i="7"/>
  <c r="R162" i="7"/>
  <c r="R161" i="7"/>
  <c r="R160" i="7"/>
  <c r="R159" i="7"/>
  <c r="R158" i="7"/>
  <c r="R157" i="7"/>
  <c r="R156" i="7"/>
  <c r="R155" i="7"/>
  <c r="R154" i="7"/>
  <c r="R153" i="7"/>
  <c r="R152" i="7"/>
  <c r="R151" i="7"/>
  <c r="R150" i="7"/>
  <c r="R149" i="7"/>
  <c r="R148" i="7"/>
  <c r="R147" i="7"/>
  <c r="R146" i="7"/>
  <c r="R144" i="7"/>
  <c r="R145" i="7"/>
  <c r="R143" i="7"/>
  <c r="R142" i="7"/>
  <c r="R141" i="7"/>
  <c r="R140" i="7"/>
  <c r="R139" i="7"/>
  <c r="R138" i="7"/>
  <c r="R137" i="7"/>
  <c r="R136" i="7"/>
  <c r="R135" i="7"/>
  <c r="R134" i="7"/>
  <c r="R133" i="7"/>
  <c r="R129" i="7"/>
  <c r="R132" i="7"/>
  <c r="R131" i="7"/>
  <c r="R130" i="7"/>
  <c r="R128" i="7"/>
  <c r="R127" i="7"/>
  <c r="R126" i="7"/>
  <c r="R124" i="7"/>
  <c r="R125" i="7"/>
  <c r="R123" i="7"/>
  <c r="R122" i="7"/>
  <c r="R120" i="7"/>
  <c r="R118" i="7"/>
  <c r="R119" i="7"/>
  <c r="R117" i="7"/>
  <c r="R116" i="7"/>
  <c r="R115" i="7"/>
  <c r="R114" i="7"/>
  <c r="R113" i="7"/>
  <c r="R112" i="7"/>
  <c r="R111" i="7"/>
  <c r="R110" i="7"/>
  <c r="R109" i="7"/>
  <c r="R108" i="7"/>
  <c r="R107" i="7"/>
  <c r="R106" i="7"/>
  <c r="R105" i="7"/>
  <c r="R104" i="7"/>
  <c r="R102" i="7"/>
  <c r="R103" i="7"/>
  <c r="R100" i="7"/>
  <c r="R101" i="7"/>
  <c r="R99" i="7"/>
  <c r="R98" i="7"/>
  <c r="R97" i="7"/>
  <c r="R96" i="7"/>
  <c r="R95" i="7"/>
  <c r="R94" i="7"/>
  <c r="R93" i="7"/>
  <c r="R92" i="7"/>
  <c r="R91" i="7"/>
  <c r="R90" i="7"/>
  <c r="R89" i="7"/>
  <c r="R88" i="7"/>
  <c r="R86" i="7"/>
  <c r="R84" i="7"/>
  <c r="R87" i="7"/>
  <c r="R85" i="7"/>
  <c r="R83" i="7"/>
  <c r="R82" i="7"/>
  <c r="R81" i="7"/>
  <c r="R80" i="7"/>
  <c r="R78" i="7"/>
  <c r="R77" i="7"/>
  <c r="R76" i="7"/>
  <c r="R75" i="7"/>
  <c r="R74" i="7"/>
  <c r="R73" i="7"/>
  <c r="R72" i="7"/>
  <c r="R71" i="7"/>
  <c r="R70" i="7"/>
  <c r="R68" i="7"/>
  <c r="R69" i="7"/>
  <c r="R67" i="7"/>
  <c r="R66" i="7"/>
  <c r="R65" i="7"/>
  <c r="R64" i="7"/>
  <c r="R63" i="7"/>
  <c r="R62" i="7"/>
  <c r="R61" i="7"/>
  <c r="R60" i="7"/>
  <c r="R59" i="7"/>
  <c r="R58" i="7"/>
  <c r="R56" i="7"/>
  <c r="R54" i="7"/>
  <c r="R53" i="7"/>
  <c r="R52" i="7"/>
  <c r="R51" i="7"/>
  <c r="R50" i="7"/>
  <c r="R49" i="7"/>
  <c r="R48" i="7"/>
  <c r="R47" i="7"/>
  <c r="R46" i="7"/>
  <c r="R45" i="7"/>
  <c r="R44" i="7"/>
  <c r="R43" i="7"/>
  <c r="R40" i="7"/>
  <c r="R39" i="7"/>
  <c r="R38" i="7"/>
  <c r="R37" i="7"/>
  <c r="R36" i="7"/>
  <c r="R35" i="7"/>
  <c r="R33" i="7"/>
  <c r="R32" i="7"/>
  <c r="R30" i="7"/>
  <c r="R28" i="7"/>
  <c r="R27" i="7"/>
  <c r="R25" i="7"/>
  <c r="R24" i="7"/>
  <c r="R23" i="7"/>
  <c r="R22" i="7"/>
  <c r="R21" i="7"/>
  <c r="R20" i="7"/>
  <c r="R19" i="7"/>
  <c r="R18" i="7"/>
  <c r="R17" i="7"/>
  <c r="R16" i="7"/>
  <c r="R15" i="7"/>
  <c r="R14" i="7"/>
  <c r="R13" i="7"/>
  <c r="R10" i="7"/>
  <c r="R9" i="7"/>
  <c r="R8" i="7"/>
  <c r="R7" i="7"/>
  <c r="R6" i="7"/>
  <c r="R5" i="7"/>
  <c r="R4" i="7"/>
  <c r="R3" i="7"/>
  <c r="P277" i="7"/>
  <c r="P276" i="7"/>
  <c r="P275" i="7"/>
  <c r="P274" i="7"/>
  <c r="P273" i="7"/>
  <c r="P272" i="7"/>
  <c r="P271" i="7"/>
  <c r="P269" i="7"/>
  <c r="P267" i="7"/>
  <c r="P266" i="7"/>
  <c r="P265" i="7"/>
  <c r="P263" i="7"/>
  <c r="P262" i="7"/>
  <c r="P261" i="7"/>
  <c r="P260" i="7"/>
  <c r="P259" i="7"/>
  <c r="P258" i="7"/>
  <c r="P257" i="7"/>
  <c r="P256" i="7"/>
  <c r="P255" i="7"/>
  <c r="P254" i="7"/>
  <c r="P253" i="7"/>
  <c r="P250" i="7"/>
  <c r="P249" i="7"/>
  <c r="P248" i="7"/>
  <c r="P247" i="7"/>
  <c r="P246" i="7"/>
  <c r="P245" i="7"/>
  <c r="P244" i="7"/>
  <c r="P243" i="7"/>
  <c r="P242" i="7"/>
  <c r="P241" i="7"/>
  <c r="P239" i="7"/>
  <c r="P238" i="7"/>
  <c r="P237" i="7"/>
  <c r="P234" i="7"/>
  <c r="P233" i="7"/>
  <c r="P232" i="7"/>
  <c r="P231" i="7"/>
  <c r="P229" i="7"/>
  <c r="P228" i="7"/>
  <c r="P227" i="7"/>
  <c r="P226" i="7"/>
  <c r="P225" i="7"/>
  <c r="P224" i="7"/>
  <c r="P223" i="7"/>
  <c r="P222" i="7"/>
  <c r="P220" i="7"/>
  <c r="P219" i="7"/>
  <c r="P218" i="7"/>
  <c r="P217" i="7"/>
  <c r="P215" i="7"/>
  <c r="P214" i="7"/>
  <c r="P230" i="7"/>
  <c r="P213" i="7"/>
  <c r="P212" i="7"/>
  <c r="P211" i="7"/>
  <c r="P210" i="7"/>
  <c r="P209" i="7"/>
  <c r="P208" i="7"/>
  <c r="P207" i="7"/>
  <c r="P206" i="7"/>
  <c r="P205" i="7"/>
  <c r="P264" i="7"/>
  <c r="P204" i="7"/>
  <c r="P203" i="7"/>
  <c r="P202" i="7"/>
  <c r="P201" i="7"/>
  <c r="P200" i="7"/>
  <c r="P199" i="7"/>
  <c r="P198" i="7"/>
  <c r="P197" i="7"/>
  <c r="P196" i="7"/>
  <c r="P195" i="7"/>
  <c r="P194" i="7"/>
  <c r="P193" i="7"/>
  <c r="P192" i="7"/>
  <c r="P191" i="7"/>
  <c r="P190" i="7"/>
  <c r="P189" i="7"/>
  <c r="P187" i="7"/>
  <c r="P188" i="7"/>
  <c r="P185" i="7"/>
  <c r="P183" i="7"/>
  <c r="P182" i="7"/>
  <c r="P181" i="7"/>
  <c r="P180" i="7"/>
  <c r="P178" i="7"/>
  <c r="P177" i="7"/>
  <c r="P176" i="7"/>
  <c r="P175" i="7"/>
  <c r="P174" i="7"/>
  <c r="P173" i="7"/>
  <c r="P172" i="7"/>
  <c r="P171" i="7"/>
  <c r="P170" i="7"/>
  <c r="P168" i="7"/>
  <c r="P167" i="7"/>
  <c r="P166" i="7"/>
  <c r="P165" i="7"/>
  <c r="P164" i="7"/>
  <c r="P162" i="7"/>
  <c r="P161" i="7"/>
  <c r="P160" i="7"/>
  <c r="P159" i="7"/>
  <c r="P158" i="7"/>
  <c r="P157" i="7"/>
  <c r="P156" i="7"/>
  <c r="P155" i="7"/>
  <c r="P154" i="7"/>
  <c r="P153" i="7"/>
  <c r="P152" i="7"/>
  <c r="P151" i="7"/>
  <c r="P150" i="7"/>
  <c r="P149" i="7"/>
  <c r="P148" i="7"/>
  <c r="P147" i="7"/>
  <c r="P146" i="7"/>
  <c r="P144" i="7"/>
  <c r="P145" i="7"/>
  <c r="P143" i="7"/>
  <c r="P142" i="7"/>
  <c r="P141" i="7"/>
  <c r="P140" i="7"/>
  <c r="P139" i="7"/>
  <c r="P138" i="7"/>
  <c r="P137" i="7"/>
  <c r="P136" i="7"/>
  <c r="P135" i="7"/>
  <c r="P134" i="7"/>
  <c r="P133" i="7"/>
  <c r="P129" i="7"/>
  <c r="P132" i="7"/>
  <c r="P131" i="7"/>
  <c r="P130" i="7"/>
  <c r="P128" i="7"/>
  <c r="P127" i="7"/>
  <c r="P126" i="7"/>
  <c r="P124" i="7"/>
  <c r="P125" i="7"/>
  <c r="P123" i="7"/>
  <c r="P122" i="7"/>
  <c r="P120" i="7"/>
  <c r="P118" i="7"/>
  <c r="P119" i="7"/>
  <c r="P117" i="7"/>
  <c r="P116" i="7"/>
  <c r="P115" i="7"/>
  <c r="P114" i="7"/>
  <c r="P113" i="7"/>
  <c r="P112" i="7"/>
  <c r="P111" i="7"/>
  <c r="P110" i="7"/>
  <c r="P109" i="7"/>
  <c r="P108" i="7"/>
  <c r="P107" i="7"/>
  <c r="P106" i="7"/>
  <c r="P105" i="7"/>
  <c r="P104" i="7"/>
  <c r="P102" i="7"/>
  <c r="P103" i="7"/>
  <c r="P100" i="7"/>
  <c r="P101" i="7"/>
  <c r="P99" i="7"/>
  <c r="P98" i="7"/>
  <c r="P97" i="7"/>
  <c r="P96" i="7"/>
  <c r="P95" i="7"/>
  <c r="P94" i="7"/>
  <c r="P93" i="7"/>
  <c r="P92" i="7"/>
  <c r="P91" i="7"/>
  <c r="P90" i="7"/>
  <c r="P89" i="7"/>
  <c r="P88" i="7"/>
  <c r="P86" i="7"/>
  <c r="P84" i="7"/>
  <c r="P87" i="7"/>
  <c r="P85" i="7"/>
  <c r="P83" i="7"/>
  <c r="P82" i="7"/>
  <c r="P81" i="7"/>
  <c r="P80" i="7"/>
  <c r="P78" i="7"/>
  <c r="P77" i="7"/>
  <c r="P76" i="7"/>
  <c r="P75" i="7"/>
  <c r="P74" i="7"/>
  <c r="P73" i="7"/>
  <c r="P72" i="7"/>
  <c r="P71" i="7"/>
  <c r="P70" i="7"/>
  <c r="P68" i="7"/>
  <c r="P69" i="7"/>
  <c r="P67" i="7"/>
  <c r="P66" i="7"/>
  <c r="P65" i="7"/>
  <c r="P64" i="7"/>
  <c r="P63" i="7"/>
  <c r="P62" i="7"/>
  <c r="P61" i="7"/>
  <c r="P60" i="7"/>
  <c r="P59" i="7"/>
  <c r="P58" i="7"/>
  <c r="P56" i="7"/>
  <c r="P54" i="7"/>
  <c r="P53" i="7"/>
  <c r="P52" i="7"/>
  <c r="P51" i="7"/>
  <c r="P50" i="7"/>
  <c r="P49" i="7"/>
  <c r="P48" i="7"/>
  <c r="P47" i="7"/>
  <c r="P46" i="7"/>
  <c r="P45" i="7"/>
  <c r="P44" i="7"/>
  <c r="P43" i="7"/>
  <c r="P40" i="7"/>
  <c r="P39" i="7"/>
  <c r="P38" i="7"/>
  <c r="P37" i="7"/>
  <c r="P36" i="7"/>
  <c r="P35" i="7"/>
  <c r="P33" i="7"/>
  <c r="P32" i="7"/>
  <c r="P30" i="7"/>
  <c r="P28" i="7"/>
  <c r="P27" i="7"/>
  <c r="P25" i="7"/>
  <c r="P24" i="7"/>
  <c r="P23" i="7"/>
  <c r="P22" i="7"/>
  <c r="P21" i="7"/>
  <c r="P20" i="7"/>
  <c r="P19" i="7"/>
  <c r="P18" i="7"/>
  <c r="P17" i="7"/>
  <c r="P16" i="7"/>
  <c r="P15" i="7"/>
  <c r="P14" i="7"/>
  <c r="P13" i="7"/>
  <c r="P10" i="7"/>
  <c r="P9" i="7"/>
  <c r="P8" i="7"/>
  <c r="P7" i="7"/>
  <c r="P6" i="7"/>
  <c r="P5" i="7"/>
  <c r="P4" i="7"/>
  <c r="N277" i="7"/>
  <c r="N276" i="7"/>
  <c r="N275" i="7"/>
  <c r="N274" i="7"/>
  <c r="N273" i="7"/>
  <c r="N272" i="7"/>
  <c r="N271" i="7"/>
  <c r="N269" i="7"/>
  <c r="N267" i="7"/>
  <c r="N266" i="7"/>
  <c r="N265" i="7"/>
  <c r="N263" i="7"/>
  <c r="N262" i="7"/>
  <c r="N261" i="7"/>
  <c r="N260" i="7"/>
  <c r="N259" i="7"/>
  <c r="N258" i="7"/>
  <c r="N257" i="7"/>
  <c r="N256" i="7"/>
  <c r="N255" i="7"/>
  <c r="N254" i="7"/>
  <c r="N253" i="7"/>
  <c r="N250" i="7"/>
  <c r="N249" i="7"/>
  <c r="N248" i="7"/>
  <c r="N247" i="7"/>
  <c r="N246" i="7"/>
  <c r="N245" i="7"/>
  <c r="N244" i="7"/>
  <c r="N243" i="7"/>
  <c r="N242" i="7"/>
  <c r="N241" i="7"/>
  <c r="N239" i="7"/>
  <c r="N238" i="7"/>
  <c r="N237" i="7"/>
  <c r="N234" i="7"/>
  <c r="N233" i="7"/>
  <c r="N232" i="7"/>
  <c r="N231" i="7"/>
  <c r="N229" i="7"/>
  <c r="N228" i="7"/>
  <c r="N227" i="7"/>
  <c r="N226" i="7"/>
  <c r="N225" i="7"/>
  <c r="N224" i="7"/>
  <c r="N223" i="7"/>
  <c r="N222" i="7"/>
  <c r="N220" i="7"/>
  <c r="N219" i="7"/>
  <c r="N218" i="7"/>
  <c r="N217" i="7"/>
  <c r="N215" i="7"/>
  <c r="N214" i="7"/>
  <c r="N230" i="7"/>
  <c r="N213" i="7"/>
  <c r="N212" i="7"/>
  <c r="N211" i="7"/>
  <c r="N210" i="7"/>
  <c r="N209" i="7"/>
  <c r="N208" i="7"/>
  <c r="N207" i="7"/>
  <c r="N206" i="7"/>
  <c r="N205" i="7"/>
  <c r="N264" i="7"/>
  <c r="N204" i="7"/>
  <c r="N203" i="7"/>
  <c r="N202" i="7"/>
  <c r="N201" i="7"/>
  <c r="N200" i="7"/>
  <c r="N199" i="7"/>
  <c r="N198" i="7"/>
  <c r="N197" i="7"/>
  <c r="N196" i="7"/>
  <c r="N195" i="7"/>
  <c r="N194" i="7"/>
  <c r="N193" i="7"/>
  <c r="N192" i="7"/>
  <c r="N191" i="7"/>
  <c r="N190" i="7"/>
  <c r="N189" i="7"/>
  <c r="N187" i="7"/>
  <c r="N188" i="7"/>
  <c r="N185" i="7"/>
  <c r="N183" i="7"/>
  <c r="N182" i="7"/>
  <c r="N181" i="7"/>
  <c r="N180" i="7"/>
  <c r="N178" i="7"/>
  <c r="N177" i="7"/>
  <c r="N176" i="7"/>
  <c r="N175" i="7"/>
  <c r="N174" i="7"/>
  <c r="N173" i="7"/>
  <c r="N172" i="7"/>
  <c r="N171" i="7"/>
  <c r="N170" i="7"/>
  <c r="N168" i="7"/>
  <c r="N167" i="7"/>
  <c r="N166" i="7"/>
  <c r="N165" i="7"/>
  <c r="N164" i="7"/>
  <c r="N162" i="7"/>
  <c r="N161" i="7"/>
  <c r="N160" i="7"/>
  <c r="N159" i="7"/>
  <c r="N158" i="7"/>
  <c r="N157" i="7"/>
  <c r="N156" i="7"/>
  <c r="N155" i="7"/>
  <c r="N154" i="7"/>
  <c r="N153" i="7"/>
  <c r="N152" i="7"/>
  <c r="N151" i="7"/>
  <c r="N150" i="7"/>
  <c r="N149" i="7"/>
  <c r="N148" i="7"/>
  <c r="N147" i="7"/>
  <c r="N146" i="7"/>
  <c r="N144" i="7"/>
  <c r="N145" i="7"/>
  <c r="N143" i="7"/>
  <c r="N142" i="7"/>
  <c r="N141" i="7"/>
  <c r="N140" i="7"/>
  <c r="N139" i="7"/>
  <c r="N138" i="7"/>
  <c r="N137" i="7"/>
  <c r="N136" i="7"/>
  <c r="N135" i="7"/>
  <c r="N134" i="7"/>
  <c r="N133" i="7"/>
  <c r="N129" i="7"/>
  <c r="N132" i="7"/>
  <c r="N131" i="7"/>
  <c r="N130" i="7"/>
  <c r="N128" i="7"/>
  <c r="N127" i="7"/>
  <c r="N126" i="7"/>
  <c r="N124" i="7"/>
  <c r="N125" i="7"/>
  <c r="N123" i="7"/>
  <c r="N122" i="7"/>
  <c r="N120" i="7"/>
  <c r="N118" i="7"/>
  <c r="N119" i="7"/>
  <c r="N117" i="7"/>
  <c r="N116" i="7"/>
  <c r="N115" i="7"/>
  <c r="N114" i="7"/>
  <c r="N113" i="7"/>
  <c r="N112" i="7"/>
  <c r="N111" i="7"/>
  <c r="N110" i="7"/>
  <c r="N109" i="7"/>
  <c r="N108" i="7"/>
  <c r="N107" i="7"/>
  <c r="N106" i="7"/>
  <c r="N105" i="7"/>
  <c r="N104" i="7"/>
  <c r="N102" i="7"/>
  <c r="N103" i="7"/>
  <c r="N100" i="7"/>
  <c r="N101" i="7"/>
  <c r="N99" i="7"/>
  <c r="N98" i="7"/>
  <c r="N97" i="7"/>
  <c r="N96" i="7"/>
  <c r="N95" i="7"/>
  <c r="N94" i="7"/>
  <c r="N93" i="7"/>
  <c r="N92" i="7"/>
  <c r="N91" i="7"/>
  <c r="N90" i="7"/>
  <c r="N89" i="7"/>
  <c r="N88" i="7"/>
  <c r="N86" i="7"/>
  <c r="N84" i="7"/>
  <c r="N87" i="7"/>
  <c r="N85" i="7"/>
  <c r="N83" i="7"/>
  <c r="N82" i="7"/>
  <c r="N81" i="7"/>
  <c r="N80" i="7"/>
  <c r="N78" i="7"/>
  <c r="N77" i="7"/>
  <c r="N76" i="7"/>
  <c r="N75" i="7"/>
  <c r="N74" i="7"/>
  <c r="N73" i="7"/>
  <c r="N72" i="7"/>
  <c r="N71" i="7"/>
  <c r="N70" i="7"/>
  <c r="N68" i="7"/>
  <c r="N69" i="7"/>
  <c r="N67" i="7"/>
  <c r="N66" i="7"/>
  <c r="N65" i="7"/>
  <c r="N64" i="7"/>
  <c r="N63" i="7"/>
  <c r="N62" i="7"/>
  <c r="N61" i="7"/>
  <c r="N60" i="7"/>
  <c r="N59" i="7"/>
  <c r="N58" i="7"/>
  <c r="N56" i="7"/>
  <c r="N54" i="7"/>
  <c r="N53" i="7"/>
  <c r="N52" i="7"/>
  <c r="N51" i="7"/>
  <c r="N50" i="7"/>
  <c r="N49" i="7"/>
  <c r="N48" i="7"/>
  <c r="N47" i="7"/>
  <c r="N46" i="7"/>
  <c r="N45" i="7"/>
  <c r="N44" i="7"/>
  <c r="N43" i="7"/>
  <c r="N40" i="7"/>
  <c r="N39" i="7"/>
  <c r="N38" i="7"/>
  <c r="N37" i="7"/>
  <c r="N36" i="7"/>
  <c r="N35" i="7"/>
  <c r="N33" i="7"/>
  <c r="N32" i="7"/>
  <c r="N30" i="7"/>
  <c r="N28" i="7"/>
  <c r="N27" i="7"/>
  <c r="N25" i="7"/>
  <c r="N24" i="7"/>
  <c r="N23" i="7"/>
  <c r="N22" i="7"/>
  <c r="N21" i="7"/>
  <c r="N20" i="7"/>
  <c r="N19" i="7"/>
  <c r="N18" i="7"/>
  <c r="N17" i="7"/>
  <c r="N16" i="7"/>
  <c r="N15" i="7"/>
  <c r="N14" i="7"/>
  <c r="N13" i="7"/>
  <c r="N10" i="7"/>
  <c r="N9" i="7"/>
  <c r="N8" i="7"/>
  <c r="N7" i="7"/>
  <c r="N6" i="7"/>
  <c r="N5" i="7"/>
  <c r="N4" i="7"/>
  <c r="N3" i="7"/>
  <c r="L277" i="7"/>
  <c r="L276" i="7"/>
  <c r="L275" i="7"/>
  <c r="L274" i="7"/>
  <c r="L273" i="7"/>
  <c r="L272" i="7"/>
  <c r="L271" i="7"/>
  <c r="L269" i="7"/>
  <c r="L267" i="7"/>
  <c r="L266" i="7"/>
  <c r="L265" i="7"/>
  <c r="L263" i="7"/>
  <c r="L262" i="7"/>
  <c r="L261" i="7"/>
  <c r="L260" i="7"/>
  <c r="L259" i="7"/>
  <c r="L258" i="7"/>
  <c r="L257" i="7"/>
  <c r="L256" i="7"/>
  <c r="L255" i="7"/>
  <c r="L254" i="7"/>
  <c r="L253" i="7"/>
  <c r="L250" i="7"/>
  <c r="L249" i="7"/>
  <c r="L248" i="7"/>
  <c r="L247" i="7"/>
  <c r="L246" i="7"/>
  <c r="L245" i="7"/>
  <c r="L244" i="7"/>
  <c r="L243" i="7"/>
  <c r="L242" i="7"/>
  <c r="L241" i="7"/>
  <c r="L239" i="7"/>
  <c r="L238" i="7"/>
  <c r="L237" i="7"/>
  <c r="L234" i="7"/>
  <c r="L233" i="7"/>
  <c r="L232" i="7"/>
  <c r="L231" i="7"/>
  <c r="L229" i="7"/>
  <c r="L228" i="7"/>
  <c r="L227" i="7"/>
  <c r="L226" i="7"/>
  <c r="L225" i="7"/>
  <c r="L224" i="7"/>
  <c r="L223" i="7"/>
  <c r="L222" i="7"/>
  <c r="L220" i="7"/>
  <c r="L219" i="7"/>
  <c r="L218" i="7"/>
  <c r="L217" i="7"/>
  <c r="L215" i="7"/>
  <c r="L214" i="7"/>
  <c r="L230" i="7"/>
  <c r="L213" i="7"/>
  <c r="L212" i="7"/>
  <c r="L211" i="7"/>
  <c r="L210" i="7"/>
  <c r="L209" i="7"/>
  <c r="L208" i="7"/>
  <c r="L207" i="7"/>
  <c r="L206" i="7"/>
  <c r="L205" i="7"/>
  <c r="L264" i="7"/>
  <c r="L204" i="7"/>
  <c r="L203" i="7"/>
  <c r="L202" i="7"/>
  <c r="L201" i="7"/>
  <c r="L200" i="7"/>
  <c r="L199" i="7"/>
  <c r="L198" i="7"/>
  <c r="L197" i="7"/>
  <c r="L196" i="7"/>
  <c r="L195" i="7"/>
  <c r="L194" i="7"/>
  <c r="L193" i="7"/>
  <c r="L192" i="7"/>
  <c r="L191" i="7"/>
  <c r="L190" i="7"/>
  <c r="L189" i="7"/>
  <c r="L187" i="7"/>
  <c r="L188" i="7"/>
  <c r="L185" i="7"/>
  <c r="L183" i="7"/>
  <c r="L182" i="7"/>
  <c r="L181" i="7"/>
  <c r="L180" i="7"/>
  <c r="L178" i="7"/>
  <c r="L177" i="7"/>
  <c r="L176" i="7"/>
  <c r="L175" i="7"/>
  <c r="L174" i="7"/>
  <c r="L173" i="7"/>
  <c r="L172" i="7"/>
  <c r="L171" i="7"/>
  <c r="L170" i="7"/>
  <c r="L168" i="7"/>
  <c r="L167" i="7"/>
  <c r="L166" i="7"/>
  <c r="L165" i="7"/>
  <c r="L164" i="7"/>
  <c r="L162" i="7"/>
  <c r="L161" i="7"/>
  <c r="L160" i="7"/>
  <c r="L159" i="7"/>
  <c r="L158" i="7"/>
  <c r="L157" i="7"/>
  <c r="L156" i="7"/>
  <c r="L155" i="7"/>
  <c r="L154" i="7"/>
  <c r="L153" i="7"/>
  <c r="L152" i="7"/>
  <c r="L151" i="7"/>
  <c r="L150" i="7"/>
  <c r="L149" i="7"/>
  <c r="L148" i="7"/>
  <c r="L147" i="7"/>
  <c r="L146" i="7"/>
  <c r="L144" i="7"/>
  <c r="L145" i="7"/>
  <c r="L143" i="7"/>
  <c r="L142" i="7"/>
  <c r="L141" i="7"/>
  <c r="L140" i="7"/>
  <c r="L139" i="7"/>
  <c r="L138" i="7"/>
  <c r="L137" i="7"/>
  <c r="L136" i="7"/>
  <c r="L135" i="7"/>
  <c r="L134" i="7"/>
  <c r="L133" i="7"/>
  <c r="L129" i="7"/>
  <c r="L132" i="7"/>
  <c r="L131" i="7"/>
  <c r="L130" i="7"/>
  <c r="L128" i="7"/>
  <c r="L127" i="7"/>
  <c r="L126" i="7"/>
  <c r="L124" i="7"/>
  <c r="L125" i="7"/>
  <c r="L123" i="7"/>
  <c r="L122" i="7"/>
  <c r="L120" i="7"/>
  <c r="L118" i="7"/>
  <c r="L119" i="7"/>
  <c r="L117" i="7"/>
  <c r="L116" i="7"/>
  <c r="L115" i="7"/>
  <c r="L114" i="7"/>
  <c r="L113" i="7"/>
  <c r="L112" i="7"/>
  <c r="L111" i="7"/>
  <c r="L110" i="7"/>
  <c r="L109" i="7"/>
  <c r="L108" i="7"/>
  <c r="L107" i="7"/>
  <c r="L106" i="7"/>
  <c r="L105" i="7"/>
  <c r="L104" i="7"/>
  <c r="L102" i="7"/>
  <c r="L103" i="7"/>
  <c r="L100" i="7"/>
  <c r="L101" i="7"/>
  <c r="L99" i="7"/>
  <c r="L98" i="7"/>
  <c r="L97" i="7"/>
  <c r="L96" i="7"/>
  <c r="L95" i="7"/>
  <c r="L94" i="7"/>
  <c r="L93" i="7"/>
  <c r="L92" i="7"/>
  <c r="L91" i="7"/>
  <c r="L90" i="7"/>
  <c r="L89" i="7"/>
  <c r="L88" i="7"/>
  <c r="L86" i="7"/>
  <c r="L84" i="7"/>
  <c r="L87" i="7"/>
  <c r="L85" i="7"/>
  <c r="L83" i="7"/>
  <c r="L82" i="7"/>
  <c r="L81" i="7"/>
  <c r="L80" i="7"/>
  <c r="L78" i="7"/>
  <c r="L77" i="7"/>
  <c r="L76" i="7"/>
  <c r="L75" i="7"/>
  <c r="L74" i="7"/>
  <c r="L73" i="7"/>
  <c r="L72" i="7"/>
  <c r="L71" i="7"/>
  <c r="L70" i="7"/>
  <c r="L68" i="7"/>
  <c r="L69" i="7"/>
  <c r="L67" i="7"/>
  <c r="L66" i="7"/>
  <c r="L65" i="7"/>
  <c r="L64" i="7"/>
  <c r="L63" i="7"/>
  <c r="L62" i="7"/>
  <c r="L61" i="7"/>
  <c r="L60" i="7"/>
  <c r="L59" i="7"/>
  <c r="L58" i="7"/>
  <c r="L56" i="7"/>
  <c r="L54" i="7"/>
  <c r="L53" i="7"/>
  <c r="L52" i="7"/>
  <c r="L51" i="7"/>
  <c r="L50" i="7"/>
  <c r="L49" i="7"/>
  <c r="L48" i="7"/>
  <c r="L47" i="7"/>
  <c r="L46" i="7"/>
  <c r="L45" i="7"/>
  <c r="L44" i="7"/>
  <c r="L43" i="7"/>
  <c r="L40" i="7"/>
  <c r="L39" i="7"/>
  <c r="L38" i="7"/>
  <c r="L37" i="7"/>
  <c r="L36" i="7"/>
  <c r="L35" i="7"/>
  <c r="L33" i="7"/>
  <c r="L32" i="7"/>
  <c r="L30" i="7"/>
  <c r="L28" i="7"/>
  <c r="L27" i="7"/>
  <c r="L25" i="7"/>
  <c r="L24" i="7"/>
  <c r="L23" i="7"/>
  <c r="L22" i="7"/>
  <c r="L21" i="7"/>
  <c r="L20" i="7"/>
  <c r="L19" i="7"/>
  <c r="L18" i="7"/>
  <c r="L17" i="7"/>
  <c r="L16" i="7"/>
  <c r="L15" i="7"/>
  <c r="L14" i="7"/>
  <c r="L13" i="7"/>
  <c r="L10" i="7"/>
  <c r="L9" i="7"/>
  <c r="L8" i="7"/>
  <c r="L7" i="7"/>
  <c r="L6" i="7"/>
  <c r="L5" i="7"/>
  <c r="L4" i="7"/>
  <c r="W277" i="7"/>
  <c r="W276" i="7"/>
  <c r="W275" i="7"/>
  <c r="W274" i="7"/>
  <c r="W273" i="7"/>
  <c r="W272" i="7"/>
  <c r="W271" i="7"/>
  <c r="W269" i="7"/>
  <c r="W267" i="7"/>
  <c r="W266" i="7"/>
  <c r="W265" i="7"/>
  <c r="W263" i="7"/>
  <c r="W262" i="7"/>
  <c r="W261" i="7"/>
  <c r="W260" i="7"/>
  <c r="W259" i="7"/>
  <c r="W258" i="7"/>
  <c r="W257" i="7"/>
  <c r="W256" i="7"/>
  <c r="W255" i="7"/>
  <c r="W254" i="7"/>
  <c r="W253" i="7"/>
  <c r="W250" i="7"/>
  <c r="W249" i="7"/>
  <c r="W248" i="7"/>
  <c r="W247" i="7"/>
  <c r="W246" i="7"/>
  <c r="W245" i="7"/>
  <c r="W244" i="7"/>
  <c r="W243" i="7"/>
  <c r="W242" i="7"/>
  <c r="W241" i="7"/>
  <c r="W239" i="7"/>
  <c r="W238" i="7"/>
  <c r="W237" i="7"/>
  <c r="W234" i="7"/>
  <c r="W233" i="7"/>
  <c r="W232" i="7"/>
  <c r="W231" i="7"/>
  <c r="W229" i="7"/>
  <c r="W228" i="7"/>
  <c r="W227" i="7"/>
  <c r="W226" i="7"/>
  <c r="W225" i="7"/>
  <c r="W224" i="7"/>
  <c r="W223" i="7"/>
  <c r="W222" i="7"/>
  <c r="W220" i="7"/>
  <c r="W219" i="7"/>
  <c r="W218" i="7"/>
  <c r="W217" i="7"/>
  <c r="W215" i="7"/>
  <c r="W214" i="7"/>
  <c r="W230" i="7"/>
  <c r="W213" i="7"/>
  <c r="W212" i="7"/>
  <c r="W211" i="7"/>
  <c r="W210" i="7"/>
  <c r="W209" i="7"/>
  <c r="W208" i="7"/>
  <c r="W207" i="7"/>
  <c r="W206" i="7"/>
  <c r="W205" i="7"/>
  <c r="W264" i="7"/>
  <c r="W204" i="7"/>
  <c r="W203" i="7"/>
  <c r="W202" i="7"/>
  <c r="W201" i="7"/>
  <c r="W200" i="7"/>
  <c r="W199" i="7"/>
  <c r="W198" i="7"/>
  <c r="W197" i="7"/>
  <c r="W196" i="7"/>
  <c r="W195" i="7"/>
  <c r="W194" i="7"/>
  <c r="W193" i="7"/>
  <c r="W192" i="7"/>
  <c r="W191" i="7"/>
  <c r="W190" i="7"/>
  <c r="W189" i="7"/>
  <c r="W187" i="7"/>
  <c r="W188" i="7"/>
  <c r="W185" i="7"/>
  <c r="W183" i="7"/>
  <c r="W182" i="7"/>
  <c r="W181" i="7"/>
  <c r="W180" i="7"/>
  <c r="W178" i="7"/>
  <c r="W177" i="7"/>
  <c r="W176" i="7"/>
  <c r="W175" i="7"/>
  <c r="W174" i="7"/>
  <c r="W173" i="7"/>
  <c r="W172" i="7"/>
  <c r="W171" i="7"/>
  <c r="W170" i="7"/>
  <c r="W168" i="7"/>
  <c r="W167" i="7"/>
  <c r="W166" i="7"/>
  <c r="W165" i="7"/>
  <c r="W164" i="7"/>
  <c r="W162" i="7"/>
  <c r="W161" i="7"/>
  <c r="W160" i="7"/>
  <c r="W159" i="7"/>
  <c r="W158" i="7"/>
  <c r="W157" i="7"/>
  <c r="W156" i="7"/>
  <c r="W155" i="7"/>
  <c r="W154" i="7"/>
  <c r="W153" i="7"/>
  <c r="W152" i="7"/>
  <c r="W151" i="7"/>
  <c r="W150" i="7"/>
  <c r="W149" i="7"/>
  <c r="W148" i="7"/>
  <c r="W147" i="7"/>
  <c r="W146" i="7"/>
  <c r="W144" i="7"/>
  <c r="W145" i="7"/>
  <c r="W143" i="7"/>
  <c r="W142" i="7"/>
  <c r="W141" i="7"/>
  <c r="W140" i="7"/>
  <c r="W139" i="7"/>
  <c r="W138" i="7"/>
  <c r="W137" i="7"/>
  <c r="W136" i="7"/>
  <c r="W135" i="7"/>
  <c r="W134" i="7"/>
  <c r="W133" i="7"/>
  <c r="W129" i="7"/>
  <c r="W132" i="7"/>
  <c r="W131" i="7"/>
  <c r="W130" i="7"/>
  <c r="W128" i="7"/>
  <c r="W127" i="7"/>
  <c r="W126" i="7"/>
  <c r="W124" i="7"/>
  <c r="W125" i="7"/>
  <c r="W123" i="7"/>
  <c r="W122" i="7"/>
  <c r="W120" i="7"/>
  <c r="W118" i="7"/>
  <c r="W119" i="7"/>
  <c r="W117" i="7"/>
  <c r="W116" i="7"/>
  <c r="W115" i="7"/>
  <c r="W114" i="7"/>
  <c r="W113" i="7"/>
  <c r="W112" i="7"/>
  <c r="W111" i="7"/>
  <c r="W110" i="7"/>
  <c r="W109" i="7"/>
  <c r="W108" i="7"/>
  <c r="W107" i="7"/>
  <c r="W106" i="7"/>
  <c r="W105" i="7"/>
  <c r="W104" i="7"/>
  <c r="W102" i="7"/>
  <c r="W103" i="7"/>
  <c r="W100" i="7"/>
  <c r="W101" i="7"/>
  <c r="W99" i="7"/>
  <c r="W98" i="7"/>
  <c r="W97" i="7"/>
  <c r="W96" i="7"/>
  <c r="W95" i="7"/>
  <c r="W94" i="7"/>
  <c r="W93" i="7"/>
  <c r="W92" i="7"/>
  <c r="W91" i="7"/>
  <c r="W90" i="7"/>
  <c r="W89" i="7"/>
  <c r="W88" i="7"/>
  <c r="W86" i="7"/>
  <c r="W84" i="7"/>
  <c r="W87" i="7"/>
  <c r="W85" i="7"/>
  <c r="W83" i="7"/>
  <c r="W82" i="7"/>
  <c r="W81" i="7"/>
  <c r="W80" i="7"/>
  <c r="W78" i="7"/>
  <c r="W77" i="7"/>
  <c r="W76" i="7"/>
  <c r="W75" i="7"/>
  <c r="W74" i="7"/>
  <c r="W73" i="7"/>
  <c r="W72" i="7"/>
  <c r="W71" i="7"/>
  <c r="W70" i="7"/>
  <c r="W68" i="7"/>
  <c r="W69" i="7"/>
  <c r="W67" i="7"/>
  <c r="W66" i="7"/>
  <c r="W65" i="7"/>
  <c r="W64" i="7"/>
  <c r="W63" i="7"/>
  <c r="W62" i="7"/>
  <c r="W61" i="7"/>
  <c r="W60" i="7"/>
  <c r="W59" i="7"/>
  <c r="W58" i="7"/>
  <c r="W56" i="7"/>
  <c r="W54" i="7"/>
  <c r="W53" i="7"/>
  <c r="W52" i="7"/>
  <c r="W51" i="7"/>
  <c r="W50" i="7"/>
  <c r="W49" i="7"/>
  <c r="W48" i="7"/>
  <c r="W47" i="7"/>
  <c r="W46" i="7"/>
  <c r="W45" i="7"/>
  <c r="W44" i="7"/>
  <c r="W43" i="7"/>
  <c r="W40" i="7"/>
  <c r="W39" i="7"/>
  <c r="W38" i="7"/>
  <c r="W37" i="7"/>
  <c r="W36" i="7"/>
  <c r="W35" i="7"/>
  <c r="W33" i="7"/>
  <c r="W32" i="7"/>
  <c r="W30" i="7"/>
  <c r="W28" i="7"/>
  <c r="W27" i="7"/>
  <c r="W25" i="7"/>
  <c r="W24" i="7"/>
  <c r="W23" i="7"/>
  <c r="W22" i="7"/>
  <c r="W21" i="7"/>
  <c r="W20" i="7"/>
  <c r="W19" i="7"/>
  <c r="W18" i="7"/>
  <c r="W17" i="7"/>
  <c r="W16" i="7"/>
  <c r="W15" i="7"/>
  <c r="W14" i="7"/>
  <c r="W13" i="7"/>
  <c r="W10" i="7"/>
  <c r="W9" i="7"/>
  <c r="W8" i="7"/>
  <c r="W7" i="7"/>
  <c r="W6" i="7"/>
  <c r="W5" i="7"/>
  <c r="W4" i="7"/>
  <c r="W3" i="7"/>
  <c r="U277" i="7"/>
  <c r="U276" i="7"/>
  <c r="U275" i="7"/>
  <c r="U274" i="7"/>
  <c r="U273" i="7"/>
  <c r="U272" i="7"/>
  <c r="U271" i="7"/>
  <c r="U269" i="7"/>
  <c r="U267" i="7"/>
  <c r="U266" i="7"/>
  <c r="U265" i="7"/>
  <c r="U263" i="7"/>
  <c r="U262" i="7"/>
  <c r="U261" i="7"/>
  <c r="U260" i="7"/>
  <c r="U259" i="7"/>
  <c r="U258" i="7"/>
  <c r="U257" i="7"/>
  <c r="U256" i="7"/>
  <c r="U255" i="7"/>
  <c r="U254" i="7"/>
  <c r="U253" i="7"/>
  <c r="U250" i="7"/>
  <c r="U249" i="7"/>
  <c r="U248" i="7"/>
  <c r="U247" i="7"/>
  <c r="U246" i="7"/>
  <c r="U245" i="7"/>
  <c r="U244" i="7"/>
  <c r="U243" i="7"/>
  <c r="U242" i="7"/>
  <c r="U241" i="7"/>
  <c r="U239" i="7"/>
  <c r="U238" i="7"/>
  <c r="U237" i="7"/>
  <c r="U234" i="7"/>
  <c r="U233" i="7"/>
  <c r="U232" i="7"/>
  <c r="U231" i="7"/>
  <c r="U229" i="7"/>
  <c r="U228" i="7"/>
  <c r="U227" i="7"/>
  <c r="U226" i="7"/>
  <c r="U225" i="7"/>
  <c r="U224" i="7"/>
  <c r="U223" i="7"/>
  <c r="U222" i="7"/>
  <c r="U220" i="7"/>
  <c r="U219" i="7"/>
  <c r="U218" i="7"/>
  <c r="U217" i="7"/>
  <c r="U215" i="7"/>
  <c r="U214" i="7"/>
  <c r="U230" i="7"/>
  <c r="U213" i="7"/>
  <c r="U212" i="7"/>
  <c r="U211" i="7"/>
  <c r="U210" i="7"/>
  <c r="U209" i="7"/>
  <c r="U208" i="7"/>
  <c r="U207" i="7"/>
  <c r="U206" i="7"/>
  <c r="U205" i="7"/>
  <c r="U264" i="7"/>
  <c r="U204" i="7"/>
  <c r="U203" i="7"/>
  <c r="U202" i="7"/>
  <c r="U201" i="7"/>
  <c r="U200" i="7"/>
  <c r="U199" i="7"/>
  <c r="U198" i="7"/>
  <c r="U197" i="7"/>
  <c r="U196" i="7"/>
  <c r="U195" i="7"/>
  <c r="U194" i="7"/>
  <c r="U193" i="7"/>
  <c r="U192" i="7"/>
  <c r="U191" i="7"/>
  <c r="U190" i="7"/>
  <c r="U189" i="7"/>
  <c r="U187" i="7"/>
  <c r="U188" i="7"/>
  <c r="U185" i="7"/>
  <c r="U183" i="7"/>
  <c r="U182" i="7"/>
  <c r="U181" i="7"/>
  <c r="U180" i="7"/>
  <c r="U178" i="7"/>
  <c r="U177" i="7"/>
  <c r="U176" i="7"/>
  <c r="U175" i="7"/>
  <c r="U174" i="7"/>
  <c r="U173" i="7"/>
  <c r="U172" i="7"/>
  <c r="U171" i="7"/>
  <c r="U170" i="7"/>
  <c r="U168" i="7"/>
  <c r="U167" i="7"/>
  <c r="U166" i="7"/>
  <c r="U165" i="7"/>
  <c r="U164" i="7"/>
  <c r="U162" i="7"/>
  <c r="U161" i="7"/>
  <c r="U160" i="7"/>
  <c r="U159" i="7"/>
  <c r="U158" i="7"/>
  <c r="U157" i="7"/>
  <c r="U156" i="7"/>
  <c r="U155" i="7"/>
  <c r="U154" i="7"/>
  <c r="U153" i="7"/>
  <c r="U152" i="7"/>
  <c r="U151" i="7"/>
  <c r="U150" i="7"/>
  <c r="U149" i="7"/>
  <c r="U148" i="7"/>
  <c r="U147" i="7"/>
  <c r="U146" i="7"/>
  <c r="U144" i="7"/>
  <c r="U145" i="7"/>
  <c r="U143" i="7"/>
  <c r="U142" i="7"/>
  <c r="U141" i="7"/>
  <c r="U140" i="7"/>
  <c r="U139" i="7"/>
  <c r="U138" i="7"/>
  <c r="U137" i="7"/>
  <c r="U136" i="7"/>
  <c r="U135" i="7"/>
  <c r="U134" i="7"/>
  <c r="U133" i="7"/>
  <c r="U129" i="7"/>
  <c r="U132" i="7"/>
  <c r="U131" i="7"/>
  <c r="U130" i="7"/>
  <c r="U128" i="7"/>
  <c r="U127" i="7"/>
  <c r="U126" i="7"/>
  <c r="U124" i="7"/>
  <c r="U125" i="7"/>
  <c r="U123" i="7"/>
  <c r="U122" i="7"/>
  <c r="U120" i="7"/>
  <c r="U118" i="7"/>
  <c r="U119" i="7"/>
  <c r="U117" i="7"/>
  <c r="U116" i="7"/>
  <c r="U115" i="7"/>
  <c r="U114" i="7"/>
  <c r="U113" i="7"/>
  <c r="U112" i="7"/>
  <c r="U111" i="7"/>
  <c r="U110" i="7"/>
  <c r="U109" i="7"/>
  <c r="U108" i="7"/>
  <c r="U107" i="7"/>
  <c r="U106" i="7"/>
  <c r="U105" i="7"/>
  <c r="U104" i="7"/>
  <c r="U102" i="7"/>
  <c r="U103" i="7"/>
  <c r="U100" i="7"/>
  <c r="U101" i="7"/>
  <c r="U99" i="7"/>
  <c r="U98" i="7"/>
  <c r="U97" i="7"/>
  <c r="U96" i="7"/>
  <c r="U95" i="7"/>
  <c r="U94" i="7"/>
  <c r="U93" i="7"/>
  <c r="U92" i="7"/>
  <c r="U91" i="7"/>
  <c r="U90" i="7"/>
  <c r="U89" i="7"/>
  <c r="U88" i="7"/>
  <c r="U86" i="7"/>
  <c r="U84" i="7"/>
  <c r="U87" i="7"/>
  <c r="U85" i="7"/>
  <c r="U83" i="7"/>
  <c r="U82" i="7"/>
  <c r="U81" i="7"/>
  <c r="U80" i="7"/>
  <c r="U78" i="7"/>
  <c r="U77" i="7"/>
  <c r="U76" i="7"/>
  <c r="U75" i="7"/>
  <c r="U74" i="7"/>
  <c r="U73" i="7"/>
  <c r="U72" i="7"/>
  <c r="U71" i="7"/>
  <c r="U70" i="7"/>
  <c r="U68" i="7"/>
  <c r="U69" i="7"/>
  <c r="U67" i="7"/>
  <c r="U66" i="7"/>
  <c r="U65" i="7"/>
  <c r="U64" i="7"/>
  <c r="U63" i="7"/>
  <c r="U62" i="7"/>
  <c r="U61" i="7"/>
  <c r="U60" i="7"/>
  <c r="U59" i="7"/>
  <c r="U58" i="7"/>
  <c r="U56" i="7"/>
  <c r="U54" i="7"/>
  <c r="U53" i="7"/>
  <c r="U52" i="7"/>
  <c r="U51" i="7"/>
  <c r="U50" i="7"/>
  <c r="U49" i="7"/>
  <c r="U48" i="7"/>
  <c r="U47" i="7"/>
  <c r="U46" i="7"/>
  <c r="U45" i="7"/>
  <c r="U44" i="7"/>
  <c r="U43" i="7"/>
  <c r="U40" i="7"/>
  <c r="U39" i="7"/>
  <c r="U38" i="7"/>
  <c r="U37" i="7"/>
  <c r="U36" i="7"/>
  <c r="U35" i="7"/>
  <c r="U33" i="7"/>
  <c r="U32" i="7"/>
  <c r="U30" i="7"/>
  <c r="U28" i="7"/>
  <c r="U27" i="7"/>
  <c r="U25" i="7"/>
  <c r="U24" i="7"/>
  <c r="U23" i="7"/>
  <c r="U22" i="7"/>
  <c r="U21" i="7"/>
  <c r="U20" i="7"/>
  <c r="U19" i="7"/>
  <c r="U18" i="7"/>
  <c r="U17" i="7"/>
  <c r="U16" i="7"/>
  <c r="U15" i="7"/>
  <c r="U14" i="7"/>
  <c r="U13" i="7"/>
  <c r="U10" i="7"/>
  <c r="U9" i="7"/>
  <c r="U8" i="7"/>
  <c r="U7" i="7"/>
  <c r="U6" i="7"/>
  <c r="U5" i="7"/>
  <c r="U4" i="7"/>
  <c r="S277" i="7"/>
  <c r="S276" i="7"/>
  <c r="S275" i="7"/>
  <c r="S274" i="7"/>
  <c r="S273" i="7"/>
  <c r="S272" i="7"/>
  <c r="S271" i="7"/>
  <c r="S269" i="7"/>
  <c r="S267" i="7"/>
  <c r="S266" i="7"/>
  <c r="S265" i="7"/>
  <c r="S263" i="7"/>
  <c r="S262" i="7"/>
  <c r="S261" i="7"/>
  <c r="S260" i="7"/>
  <c r="S259" i="7"/>
  <c r="S258" i="7"/>
  <c r="S257" i="7"/>
  <c r="S256" i="7"/>
  <c r="S255" i="7"/>
  <c r="S254" i="7"/>
  <c r="S253" i="7"/>
  <c r="S250" i="7"/>
  <c r="S249" i="7"/>
  <c r="S248" i="7"/>
  <c r="S247" i="7"/>
  <c r="S246" i="7"/>
  <c r="S245" i="7"/>
  <c r="S244" i="7"/>
  <c r="S243" i="7"/>
  <c r="S242" i="7"/>
  <c r="S241" i="7"/>
  <c r="S239" i="7"/>
  <c r="S238" i="7"/>
  <c r="S237" i="7"/>
  <c r="S234" i="7"/>
  <c r="S233" i="7"/>
  <c r="S232" i="7"/>
  <c r="S231" i="7"/>
  <c r="S229" i="7"/>
  <c r="S228" i="7"/>
  <c r="S227" i="7"/>
  <c r="S226" i="7"/>
  <c r="S225" i="7"/>
  <c r="S224" i="7"/>
  <c r="S223" i="7"/>
  <c r="S222" i="7"/>
  <c r="S220" i="7"/>
  <c r="S219" i="7"/>
  <c r="S218" i="7"/>
  <c r="S217" i="7"/>
  <c r="S215" i="7"/>
  <c r="S214" i="7"/>
  <c r="S230" i="7"/>
  <c r="S213" i="7"/>
  <c r="S212" i="7"/>
  <c r="S211" i="7"/>
  <c r="S210" i="7"/>
  <c r="S209" i="7"/>
  <c r="S208" i="7"/>
  <c r="S207" i="7"/>
  <c r="S206" i="7"/>
  <c r="S205" i="7"/>
  <c r="S264" i="7"/>
  <c r="S204" i="7"/>
  <c r="S203" i="7"/>
  <c r="S202" i="7"/>
  <c r="S201" i="7"/>
  <c r="S200" i="7"/>
  <c r="S199" i="7"/>
  <c r="S198" i="7"/>
  <c r="S197" i="7"/>
  <c r="S196" i="7"/>
  <c r="S195" i="7"/>
  <c r="S194" i="7"/>
  <c r="S193" i="7"/>
  <c r="S192" i="7"/>
  <c r="S191" i="7"/>
  <c r="S190" i="7"/>
  <c r="S189" i="7"/>
  <c r="S187" i="7"/>
  <c r="S188" i="7"/>
  <c r="S185" i="7"/>
  <c r="S183" i="7"/>
  <c r="S182" i="7"/>
  <c r="S181" i="7"/>
  <c r="S180" i="7"/>
  <c r="S178" i="7"/>
  <c r="S177" i="7"/>
  <c r="S176" i="7"/>
  <c r="S175" i="7"/>
  <c r="S174" i="7"/>
  <c r="S173" i="7"/>
  <c r="S172" i="7"/>
  <c r="S171" i="7"/>
  <c r="S170" i="7"/>
  <c r="S168" i="7"/>
  <c r="S167" i="7"/>
  <c r="S166" i="7"/>
  <c r="S165" i="7"/>
  <c r="S164" i="7"/>
  <c r="S162" i="7"/>
  <c r="S161" i="7"/>
  <c r="S160" i="7"/>
  <c r="S159" i="7"/>
  <c r="S158" i="7"/>
  <c r="S157" i="7"/>
  <c r="S156" i="7"/>
  <c r="S155" i="7"/>
  <c r="S154" i="7"/>
  <c r="S153" i="7"/>
  <c r="S152" i="7"/>
  <c r="S151" i="7"/>
  <c r="S150" i="7"/>
  <c r="S149" i="7"/>
  <c r="S148" i="7"/>
  <c r="S147" i="7"/>
  <c r="S146" i="7"/>
  <c r="S144" i="7"/>
  <c r="S145" i="7"/>
  <c r="S143" i="7"/>
  <c r="S142" i="7"/>
  <c r="S141" i="7"/>
  <c r="S140" i="7"/>
  <c r="S139" i="7"/>
  <c r="S138" i="7"/>
  <c r="S137" i="7"/>
  <c r="S136" i="7"/>
  <c r="S135" i="7"/>
  <c r="S134" i="7"/>
  <c r="S133" i="7"/>
  <c r="S129" i="7"/>
  <c r="S132" i="7"/>
  <c r="S131" i="7"/>
  <c r="S130" i="7"/>
  <c r="S128" i="7"/>
  <c r="S127" i="7"/>
  <c r="S126" i="7"/>
  <c r="S124" i="7"/>
  <c r="S125" i="7"/>
  <c r="S123" i="7"/>
  <c r="S122" i="7"/>
  <c r="S120" i="7"/>
  <c r="S118" i="7"/>
  <c r="S119" i="7"/>
  <c r="S117" i="7"/>
  <c r="S116" i="7"/>
  <c r="S115" i="7"/>
  <c r="S114" i="7"/>
  <c r="S113" i="7"/>
  <c r="S112" i="7"/>
  <c r="S111" i="7"/>
  <c r="S110" i="7"/>
  <c r="S109" i="7"/>
  <c r="S108" i="7"/>
  <c r="S107" i="7"/>
  <c r="S106" i="7"/>
  <c r="S105" i="7"/>
  <c r="S104" i="7"/>
  <c r="S102" i="7"/>
  <c r="S103" i="7"/>
  <c r="S100" i="7"/>
  <c r="S101" i="7"/>
  <c r="S99" i="7"/>
  <c r="S98" i="7"/>
  <c r="S97" i="7"/>
  <c r="S96" i="7"/>
  <c r="S95" i="7"/>
  <c r="S94" i="7"/>
  <c r="S93" i="7"/>
  <c r="S92" i="7"/>
  <c r="S91" i="7"/>
  <c r="S90" i="7"/>
  <c r="S89" i="7"/>
  <c r="S88" i="7"/>
  <c r="S86" i="7"/>
  <c r="S84" i="7"/>
  <c r="S87" i="7"/>
  <c r="S85" i="7"/>
  <c r="S83" i="7"/>
  <c r="S82" i="7"/>
  <c r="S81" i="7"/>
  <c r="S80" i="7"/>
  <c r="S78" i="7"/>
  <c r="S77" i="7"/>
  <c r="S76" i="7"/>
  <c r="S75" i="7"/>
  <c r="S74" i="7"/>
  <c r="S73" i="7"/>
  <c r="S72" i="7"/>
  <c r="S71" i="7"/>
  <c r="S70" i="7"/>
  <c r="S68" i="7"/>
  <c r="S69" i="7"/>
  <c r="S67" i="7"/>
  <c r="S66" i="7"/>
  <c r="S65" i="7"/>
  <c r="S64" i="7"/>
  <c r="S63" i="7"/>
  <c r="S62" i="7"/>
  <c r="S61" i="7"/>
  <c r="S60" i="7"/>
  <c r="S59" i="7"/>
  <c r="S58" i="7"/>
  <c r="S56" i="7"/>
  <c r="S54" i="7"/>
  <c r="S53" i="7"/>
  <c r="S52" i="7"/>
  <c r="S51" i="7"/>
  <c r="S50" i="7"/>
  <c r="S49" i="7"/>
  <c r="S48" i="7"/>
  <c r="S47" i="7"/>
  <c r="S46" i="7"/>
  <c r="S45" i="7"/>
  <c r="S44" i="7"/>
  <c r="S43" i="7"/>
  <c r="S40" i="7"/>
  <c r="S39" i="7"/>
  <c r="S38" i="7"/>
  <c r="S37" i="7"/>
  <c r="S36" i="7"/>
  <c r="S35" i="7"/>
  <c r="S33" i="7"/>
  <c r="S32" i="7"/>
  <c r="S30" i="7"/>
  <c r="S28" i="7"/>
  <c r="S27" i="7"/>
  <c r="S25" i="7"/>
  <c r="S24" i="7"/>
  <c r="S23" i="7"/>
  <c r="S22" i="7"/>
  <c r="S21" i="7"/>
  <c r="S20" i="7"/>
  <c r="S19" i="7"/>
  <c r="S18" i="7"/>
  <c r="S17" i="7"/>
  <c r="S16" i="7"/>
  <c r="S15" i="7"/>
  <c r="S14" i="7"/>
  <c r="S13" i="7"/>
  <c r="S10" i="7"/>
  <c r="S9" i="7"/>
  <c r="S8" i="7"/>
  <c r="S7" i="7"/>
  <c r="S6" i="7"/>
  <c r="S5" i="7"/>
  <c r="S4" i="7"/>
  <c r="S3" i="7"/>
  <c r="Q277" i="7"/>
  <c r="Q276" i="7"/>
  <c r="Q275" i="7"/>
  <c r="Q274" i="7"/>
  <c r="Q273" i="7"/>
  <c r="Q272" i="7"/>
  <c r="Q271" i="7"/>
  <c r="Q269" i="7"/>
  <c r="Q267" i="7"/>
  <c r="Q266" i="7"/>
  <c r="Q265" i="7"/>
  <c r="Q263" i="7"/>
  <c r="Q262" i="7"/>
  <c r="Q261" i="7"/>
  <c r="Q260" i="7"/>
  <c r="Q259" i="7"/>
  <c r="Q258" i="7"/>
  <c r="Q257" i="7"/>
  <c r="Q256" i="7"/>
  <c r="Q255" i="7"/>
  <c r="Q254" i="7"/>
  <c r="Q253" i="7"/>
  <c r="Q250" i="7"/>
  <c r="Q249" i="7"/>
  <c r="Q248" i="7"/>
  <c r="Q247" i="7"/>
  <c r="Q246" i="7"/>
  <c r="Q245" i="7"/>
  <c r="Q244" i="7"/>
  <c r="Q243" i="7"/>
  <c r="Q242" i="7"/>
  <c r="Q241" i="7"/>
  <c r="Q239" i="7"/>
  <c r="Q238" i="7"/>
  <c r="Q237" i="7"/>
  <c r="Q234" i="7"/>
  <c r="Q233" i="7"/>
  <c r="Q232" i="7"/>
  <c r="Q231" i="7"/>
  <c r="Q229" i="7"/>
  <c r="Q228" i="7"/>
  <c r="Q227" i="7"/>
  <c r="Q226" i="7"/>
  <c r="Q225" i="7"/>
  <c r="Q224" i="7"/>
  <c r="Q223" i="7"/>
  <c r="Q222" i="7"/>
  <c r="Q220" i="7"/>
  <c r="Q219" i="7"/>
  <c r="Q218" i="7"/>
  <c r="Q217" i="7"/>
  <c r="Q215" i="7"/>
  <c r="Q214" i="7"/>
  <c r="Q230" i="7"/>
  <c r="Q213" i="7"/>
  <c r="Q212" i="7"/>
  <c r="Q211" i="7"/>
  <c r="Q210" i="7"/>
  <c r="Q209" i="7"/>
  <c r="Q208" i="7"/>
  <c r="Q207" i="7"/>
  <c r="Q206" i="7"/>
  <c r="Q205" i="7"/>
  <c r="Q264" i="7"/>
  <c r="Q204" i="7"/>
  <c r="Q203" i="7"/>
  <c r="Q202" i="7"/>
  <c r="Q201" i="7"/>
  <c r="Q200" i="7"/>
  <c r="Q199" i="7"/>
  <c r="Q198" i="7"/>
  <c r="Q197" i="7"/>
  <c r="Q196" i="7"/>
  <c r="Q195" i="7"/>
  <c r="Q194" i="7"/>
  <c r="Q193" i="7"/>
  <c r="Q192" i="7"/>
  <c r="Q191" i="7"/>
  <c r="Q190" i="7"/>
  <c r="Q189" i="7"/>
  <c r="Q187" i="7"/>
  <c r="Q188" i="7"/>
  <c r="Q185" i="7"/>
  <c r="Q183" i="7"/>
  <c r="Q182" i="7"/>
  <c r="Q181" i="7"/>
  <c r="Q180" i="7"/>
  <c r="Q178" i="7"/>
  <c r="Q177" i="7"/>
  <c r="Q176" i="7"/>
  <c r="Q175" i="7"/>
  <c r="Q174" i="7"/>
  <c r="Q173" i="7"/>
  <c r="Q172" i="7"/>
  <c r="Q171" i="7"/>
  <c r="Q170" i="7"/>
  <c r="Q168" i="7"/>
  <c r="Q167" i="7"/>
  <c r="Q166" i="7"/>
  <c r="Q165" i="7"/>
  <c r="Q164" i="7"/>
  <c r="Q162" i="7"/>
  <c r="Q161" i="7"/>
  <c r="Q160" i="7"/>
  <c r="Q159" i="7"/>
  <c r="Q158" i="7"/>
  <c r="Q157" i="7"/>
  <c r="Q156" i="7"/>
  <c r="Q155" i="7"/>
  <c r="Q154" i="7"/>
  <c r="Q153" i="7"/>
  <c r="Q152" i="7"/>
  <c r="Q151" i="7"/>
  <c r="Q150" i="7"/>
  <c r="Q149" i="7"/>
  <c r="Q148" i="7"/>
  <c r="Q147" i="7"/>
  <c r="Q146" i="7"/>
  <c r="Q144" i="7"/>
  <c r="Q145" i="7"/>
  <c r="Q143" i="7"/>
  <c r="Q142" i="7"/>
  <c r="Q141" i="7"/>
  <c r="Q140" i="7"/>
  <c r="Q139" i="7"/>
  <c r="Q138" i="7"/>
  <c r="Q137" i="7"/>
  <c r="Q136" i="7"/>
  <c r="Q135" i="7"/>
  <c r="Q134" i="7"/>
  <c r="Q133" i="7"/>
  <c r="Q129" i="7"/>
  <c r="Q132" i="7"/>
  <c r="Q131" i="7"/>
  <c r="Q130" i="7"/>
  <c r="Q128" i="7"/>
  <c r="Q127" i="7"/>
  <c r="Q126" i="7"/>
  <c r="Q124" i="7"/>
  <c r="Q125" i="7"/>
  <c r="Q123" i="7"/>
  <c r="Q122" i="7"/>
  <c r="Q120" i="7"/>
  <c r="Q118" i="7"/>
  <c r="Q119" i="7"/>
  <c r="Q117" i="7"/>
  <c r="Q116" i="7"/>
  <c r="Q115" i="7"/>
  <c r="Q114" i="7"/>
  <c r="Q113" i="7"/>
  <c r="Q112" i="7"/>
  <c r="Q111" i="7"/>
  <c r="Q110" i="7"/>
  <c r="Q109" i="7"/>
  <c r="Q108" i="7"/>
  <c r="Q107" i="7"/>
  <c r="Q106" i="7"/>
  <c r="Q105" i="7"/>
  <c r="Q104" i="7"/>
  <c r="Q102" i="7"/>
  <c r="Q103" i="7"/>
  <c r="Q100" i="7"/>
  <c r="Q101" i="7"/>
  <c r="Q99" i="7"/>
  <c r="Q98" i="7"/>
  <c r="Q97" i="7"/>
  <c r="Q96" i="7"/>
  <c r="Q95" i="7"/>
  <c r="Q94" i="7"/>
  <c r="Q93" i="7"/>
  <c r="Q92" i="7"/>
  <c r="Q91" i="7"/>
  <c r="Q90" i="7"/>
  <c r="Q89" i="7"/>
  <c r="Q88" i="7"/>
  <c r="Q86" i="7"/>
  <c r="Q84" i="7"/>
  <c r="Q87" i="7"/>
  <c r="Q85" i="7"/>
  <c r="Q83" i="7"/>
  <c r="Q82" i="7"/>
  <c r="Q81" i="7"/>
  <c r="Q80" i="7"/>
  <c r="Q78" i="7"/>
  <c r="Q77" i="7"/>
  <c r="Q76" i="7"/>
  <c r="Q75" i="7"/>
  <c r="Q74" i="7"/>
  <c r="Q73" i="7"/>
  <c r="Q72" i="7"/>
  <c r="Q71" i="7"/>
  <c r="Q70" i="7"/>
  <c r="Q68" i="7"/>
  <c r="Q69" i="7"/>
  <c r="Q67" i="7"/>
  <c r="Q66" i="7"/>
  <c r="Q65" i="7"/>
  <c r="Q64" i="7"/>
  <c r="Q63" i="7"/>
  <c r="Q62" i="7"/>
  <c r="Q61" i="7"/>
  <c r="Q60" i="7"/>
  <c r="Q59" i="7"/>
  <c r="Q58" i="7"/>
  <c r="Q56" i="7"/>
  <c r="Q54" i="7"/>
  <c r="Q53" i="7"/>
  <c r="Q52" i="7"/>
  <c r="Q51" i="7"/>
  <c r="Q50" i="7"/>
  <c r="Q49" i="7"/>
  <c r="Q48" i="7"/>
  <c r="Q47" i="7"/>
  <c r="Q46" i="7"/>
  <c r="Q45" i="7"/>
  <c r="Q44" i="7"/>
  <c r="Q43" i="7"/>
  <c r="Q40" i="7"/>
  <c r="Q39" i="7"/>
  <c r="Q38" i="7"/>
  <c r="Q37" i="7"/>
  <c r="Q36" i="7"/>
  <c r="Q35" i="7"/>
  <c r="Q33" i="7"/>
  <c r="Q32" i="7"/>
  <c r="Q30" i="7"/>
  <c r="Q28" i="7"/>
  <c r="Q27" i="7"/>
  <c r="Q25" i="7"/>
  <c r="Q24" i="7"/>
  <c r="Q23" i="7"/>
  <c r="Q22" i="7"/>
  <c r="Q21" i="7"/>
  <c r="Q20" i="7"/>
  <c r="Q19" i="7"/>
  <c r="Q18" i="7"/>
  <c r="Q17" i="7"/>
  <c r="Q16" i="7"/>
  <c r="Q15" i="7"/>
  <c r="Q14" i="7"/>
  <c r="Q13" i="7"/>
  <c r="Q10" i="7"/>
  <c r="Q9" i="7"/>
  <c r="Q8" i="7"/>
  <c r="Q7" i="7"/>
  <c r="Q6" i="7"/>
  <c r="Q5" i="7"/>
  <c r="Q4" i="7"/>
  <c r="O277" i="7"/>
  <c r="O276" i="7"/>
  <c r="O275" i="7"/>
  <c r="O274" i="7"/>
  <c r="O273" i="7"/>
  <c r="O272" i="7"/>
  <c r="O271" i="7"/>
  <c r="O269" i="7"/>
  <c r="O267" i="7"/>
  <c r="O266" i="7"/>
  <c r="O265" i="7"/>
  <c r="O263" i="7"/>
  <c r="O262" i="7"/>
  <c r="O261" i="7"/>
  <c r="O260" i="7"/>
  <c r="O259" i="7"/>
  <c r="O258" i="7"/>
  <c r="O257" i="7"/>
  <c r="O256" i="7"/>
  <c r="O255" i="7"/>
  <c r="O254" i="7"/>
  <c r="O253" i="7"/>
  <c r="O250" i="7"/>
  <c r="O249" i="7"/>
  <c r="O248" i="7"/>
  <c r="O247" i="7"/>
  <c r="O246" i="7"/>
  <c r="O245" i="7"/>
  <c r="O244" i="7"/>
  <c r="O243" i="7"/>
  <c r="O242" i="7"/>
  <c r="O241" i="7"/>
  <c r="O239" i="7"/>
  <c r="O238" i="7"/>
  <c r="O237" i="7"/>
  <c r="O234" i="7"/>
  <c r="O233" i="7"/>
  <c r="O232" i="7"/>
  <c r="O231" i="7"/>
  <c r="O229" i="7"/>
  <c r="O228" i="7"/>
  <c r="O227" i="7"/>
  <c r="O226" i="7"/>
  <c r="O225" i="7"/>
  <c r="O224" i="7"/>
  <c r="O223" i="7"/>
  <c r="O222" i="7"/>
  <c r="O220" i="7"/>
  <c r="O219" i="7"/>
  <c r="O218" i="7"/>
  <c r="O217" i="7"/>
  <c r="O215" i="7"/>
  <c r="O214" i="7"/>
  <c r="O230" i="7"/>
  <c r="O213" i="7"/>
  <c r="O212" i="7"/>
  <c r="O211" i="7"/>
  <c r="O210" i="7"/>
  <c r="O209" i="7"/>
  <c r="O208" i="7"/>
  <c r="O207" i="7"/>
  <c r="O206" i="7"/>
  <c r="O205" i="7"/>
  <c r="O264" i="7"/>
  <c r="O204" i="7"/>
  <c r="O203" i="7"/>
  <c r="O202" i="7"/>
  <c r="O201" i="7"/>
  <c r="O200" i="7"/>
  <c r="O199" i="7"/>
  <c r="O198" i="7"/>
  <c r="O197" i="7"/>
  <c r="O196" i="7"/>
  <c r="O195" i="7"/>
  <c r="O194" i="7"/>
  <c r="O193" i="7"/>
  <c r="O192" i="7"/>
  <c r="O191" i="7"/>
  <c r="O190" i="7"/>
  <c r="O189" i="7"/>
  <c r="O187" i="7"/>
  <c r="O188" i="7"/>
  <c r="O185" i="7"/>
  <c r="O183" i="7"/>
  <c r="O182" i="7"/>
  <c r="O181" i="7"/>
  <c r="O180" i="7"/>
  <c r="O178" i="7"/>
  <c r="O177" i="7"/>
  <c r="O176" i="7"/>
  <c r="O175" i="7"/>
  <c r="O174" i="7"/>
  <c r="O173" i="7"/>
  <c r="O172" i="7"/>
  <c r="O171" i="7"/>
  <c r="O170" i="7"/>
  <c r="O168" i="7"/>
  <c r="O167" i="7"/>
  <c r="O166" i="7"/>
  <c r="O165" i="7"/>
  <c r="O164" i="7"/>
  <c r="O162" i="7"/>
  <c r="O161" i="7"/>
  <c r="O160" i="7"/>
  <c r="O159" i="7"/>
  <c r="O158" i="7"/>
  <c r="O157" i="7"/>
  <c r="O156" i="7"/>
  <c r="O155" i="7"/>
  <c r="O154" i="7"/>
  <c r="O153" i="7"/>
  <c r="O152" i="7"/>
  <c r="O151" i="7"/>
  <c r="O150" i="7"/>
  <c r="O149" i="7"/>
  <c r="O148" i="7"/>
  <c r="O147" i="7"/>
  <c r="O146" i="7"/>
  <c r="O144" i="7"/>
  <c r="O145" i="7"/>
  <c r="O143" i="7"/>
  <c r="O142" i="7"/>
  <c r="O141" i="7"/>
  <c r="O140" i="7"/>
  <c r="O139" i="7"/>
  <c r="O138" i="7"/>
  <c r="O137" i="7"/>
  <c r="O136" i="7"/>
  <c r="O135" i="7"/>
  <c r="O134" i="7"/>
  <c r="O133" i="7"/>
  <c r="O129" i="7"/>
  <c r="O132" i="7"/>
  <c r="O131" i="7"/>
  <c r="O130" i="7"/>
  <c r="O128" i="7"/>
  <c r="O127" i="7"/>
  <c r="O126" i="7"/>
  <c r="O124" i="7"/>
  <c r="O125" i="7"/>
  <c r="O123" i="7"/>
  <c r="O122" i="7"/>
  <c r="O120" i="7"/>
  <c r="O118" i="7"/>
  <c r="O119" i="7"/>
  <c r="O117" i="7"/>
  <c r="O116" i="7"/>
  <c r="O115" i="7"/>
  <c r="O114" i="7"/>
  <c r="O113" i="7"/>
  <c r="O112" i="7"/>
  <c r="O111" i="7"/>
  <c r="O110" i="7"/>
  <c r="O109" i="7"/>
  <c r="O108" i="7"/>
  <c r="O107" i="7"/>
  <c r="O106" i="7"/>
  <c r="O105" i="7"/>
  <c r="O104" i="7"/>
  <c r="O102" i="7"/>
  <c r="O103" i="7"/>
  <c r="O100" i="7"/>
  <c r="O101" i="7"/>
  <c r="O99" i="7"/>
  <c r="O98" i="7"/>
  <c r="O97" i="7"/>
  <c r="O96" i="7"/>
  <c r="O95" i="7"/>
  <c r="O94" i="7"/>
  <c r="O93" i="7"/>
  <c r="O92" i="7"/>
  <c r="O91" i="7"/>
  <c r="O90" i="7"/>
  <c r="O89" i="7"/>
  <c r="O88" i="7"/>
  <c r="O86" i="7"/>
  <c r="O84" i="7"/>
  <c r="O87" i="7"/>
  <c r="O85" i="7"/>
  <c r="O83" i="7"/>
  <c r="O82" i="7"/>
  <c r="O81" i="7"/>
  <c r="O80" i="7"/>
  <c r="O78" i="7"/>
  <c r="O77" i="7"/>
  <c r="O76" i="7"/>
  <c r="O75" i="7"/>
  <c r="O74" i="7"/>
  <c r="O73" i="7"/>
  <c r="O72" i="7"/>
  <c r="O71" i="7"/>
  <c r="O70" i="7"/>
  <c r="O68" i="7"/>
  <c r="O69" i="7"/>
  <c r="O67" i="7"/>
  <c r="O66" i="7"/>
  <c r="O65" i="7"/>
  <c r="O64" i="7"/>
  <c r="O63" i="7"/>
  <c r="O62" i="7"/>
  <c r="O61" i="7"/>
  <c r="O60" i="7"/>
  <c r="O59" i="7"/>
  <c r="O58" i="7"/>
  <c r="O56" i="7"/>
  <c r="O54" i="7"/>
  <c r="O53" i="7"/>
  <c r="O52" i="7"/>
  <c r="O51" i="7"/>
  <c r="O50" i="7"/>
  <c r="O49" i="7"/>
  <c r="O48" i="7"/>
  <c r="O47" i="7"/>
  <c r="O46" i="7"/>
  <c r="O45" i="7"/>
  <c r="O44" i="7"/>
  <c r="O43" i="7"/>
  <c r="O40" i="7"/>
  <c r="O39" i="7"/>
  <c r="O38" i="7"/>
  <c r="O37" i="7"/>
  <c r="O36" i="7"/>
  <c r="O35" i="7"/>
  <c r="O33" i="7"/>
  <c r="O32" i="7"/>
  <c r="O30" i="7"/>
  <c r="O28" i="7"/>
  <c r="O27" i="7"/>
  <c r="O25" i="7"/>
  <c r="O24" i="7"/>
  <c r="O23" i="7"/>
  <c r="O22" i="7"/>
  <c r="O21" i="7"/>
  <c r="O20" i="7"/>
  <c r="O19" i="7"/>
  <c r="O18" i="7"/>
  <c r="O17" i="7"/>
  <c r="O16" i="7"/>
  <c r="O15" i="7"/>
  <c r="O14" i="7"/>
  <c r="O13" i="7"/>
  <c r="O10" i="7"/>
  <c r="O9" i="7"/>
  <c r="O8" i="7"/>
  <c r="O7" i="7"/>
  <c r="O6" i="7"/>
  <c r="O5" i="7"/>
  <c r="O4" i="7"/>
  <c r="O3" i="7"/>
  <c r="M277" i="7"/>
  <c r="M276" i="7"/>
  <c r="M275" i="7"/>
  <c r="M274" i="7"/>
  <c r="M273" i="7"/>
  <c r="M272" i="7"/>
  <c r="M271" i="7"/>
  <c r="M269" i="7"/>
  <c r="M267" i="7"/>
  <c r="M266" i="7"/>
  <c r="M265" i="7"/>
  <c r="M263" i="7"/>
  <c r="M262" i="7"/>
  <c r="M261" i="7"/>
  <c r="M260" i="7"/>
  <c r="M259" i="7"/>
  <c r="M258" i="7"/>
  <c r="M257" i="7"/>
  <c r="M256" i="7"/>
  <c r="M255" i="7"/>
  <c r="M254" i="7"/>
  <c r="M253" i="7"/>
  <c r="M250" i="7"/>
  <c r="M249" i="7"/>
  <c r="M248" i="7"/>
  <c r="M247" i="7"/>
  <c r="M246" i="7"/>
  <c r="M245" i="7"/>
  <c r="M244" i="7"/>
  <c r="M243" i="7"/>
  <c r="M242" i="7"/>
  <c r="M241" i="7"/>
  <c r="M239" i="7"/>
  <c r="M238" i="7"/>
  <c r="M237" i="7"/>
  <c r="M234" i="7"/>
  <c r="M233" i="7"/>
  <c r="M232" i="7"/>
  <c r="M231" i="7"/>
  <c r="M229" i="7"/>
  <c r="M228" i="7"/>
  <c r="M227" i="7"/>
  <c r="M226" i="7"/>
  <c r="M225" i="7"/>
  <c r="M224" i="7"/>
  <c r="M223" i="7"/>
  <c r="M222" i="7"/>
  <c r="M220" i="7"/>
  <c r="M219" i="7"/>
  <c r="M218" i="7"/>
  <c r="M217" i="7"/>
  <c r="M215" i="7"/>
  <c r="M214" i="7"/>
  <c r="M230" i="7"/>
  <c r="M213" i="7"/>
  <c r="M212" i="7"/>
  <c r="M211" i="7"/>
  <c r="M210" i="7"/>
  <c r="M209" i="7"/>
  <c r="M208" i="7"/>
  <c r="M207" i="7"/>
  <c r="M206" i="7"/>
  <c r="M205" i="7"/>
  <c r="M264" i="7"/>
  <c r="M204" i="7"/>
  <c r="M203" i="7"/>
  <c r="M202" i="7"/>
  <c r="M201" i="7"/>
  <c r="M200" i="7"/>
  <c r="M199" i="7"/>
  <c r="M198" i="7"/>
  <c r="M197" i="7"/>
  <c r="M196" i="7"/>
  <c r="M195" i="7"/>
  <c r="M194" i="7"/>
  <c r="M193" i="7"/>
  <c r="M192" i="7"/>
  <c r="M191" i="7"/>
  <c r="M190" i="7"/>
  <c r="M189" i="7"/>
  <c r="M187" i="7"/>
  <c r="M188" i="7"/>
  <c r="M185" i="7"/>
  <c r="M183" i="7"/>
  <c r="M182" i="7"/>
  <c r="M181" i="7"/>
  <c r="M180" i="7"/>
  <c r="M178" i="7"/>
  <c r="M177" i="7"/>
  <c r="M176" i="7"/>
  <c r="M175" i="7"/>
  <c r="M174" i="7"/>
  <c r="M173" i="7"/>
  <c r="M172" i="7"/>
  <c r="M171" i="7"/>
  <c r="M170" i="7"/>
  <c r="M168" i="7"/>
  <c r="M167" i="7"/>
  <c r="M166" i="7"/>
  <c r="M165" i="7"/>
  <c r="M164" i="7"/>
  <c r="M162" i="7"/>
  <c r="M161" i="7"/>
  <c r="M160" i="7"/>
  <c r="M159" i="7"/>
  <c r="M158" i="7"/>
  <c r="M157" i="7"/>
  <c r="M156" i="7"/>
  <c r="M155" i="7"/>
  <c r="M154" i="7"/>
  <c r="M153" i="7"/>
  <c r="M152" i="7"/>
  <c r="M151" i="7"/>
  <c r="M150" i="7"/>
  <c r="M149" i="7"/>
  <c r="M148" i="7"/>
  <c r="M147" i="7"/>
  <c r="M146" i="7"/>
  <c r="M144" i="7"/>
  <c r="M145" i="7"/>
  <c r="M143" i="7"/>
  <c r="M142" i="7"/>
  <c r="M141" i="7"/>
  <c r="M140" i="7"/>
  <c r="M139" i="7"/>
  <c r="M138" i="7"/>
  <c r="M137" i="7"/>
  <c r="M136" i="7"/>
  <c r="M135" i="7"/>
  <c r="M134" i="7"/>
  <c r="M133" i="7"/>
  <c r="M129" i="7"/>
  <c r="M132" i="7"/>
  <c r="M131" i="7"/>
  <c r="M130" i="7"/>
  <c r="M128" i="7"/>
  <c r="M127" i="7"/>
  <c r="M126" i="7"/>
  <c r="M124" i="7"/>
  <c r="M125" i="7"/>
  <c r="M123" i="7"/>
  <c r="M122" i="7"/>
  <c r="M120" i="7"/>
  <c r="M118" i="7"/>
  <c r="M119" i="7"/>
  <c r="M117" i="7"/>
  <c r="M116" i="7"/>
  <c r="M115" i="7"/>
  <c r="M114" i="7"/>
  <c r="M113" i="7"/>
  <c r="M112" i="7"/>
  <c r="M111" i="7"/>
  <c r="M110" i="7"/>
  <c r="M109" i="7"/>
  <c r="M108" i="7"/>
  <c r="M107" i="7"/>
  <c r="M106" i="7"/>
  <c r="M105" i="7"/>
  <c r="M104" i="7"/>
  <c r="M102" i="7"/>
  <c r="M103" i="7"/>
  <c r="M100" i="7"/>
  <c r="M101" i="7"/>
  <c r="M99" i="7"/>
  <c r="M98" i="7"/>
  <c r="M97" i="7"/>
  <c r="M96" i="7"/>
  <c r="M95" i="7"/>
  <c r="M94" i="7"/>
  <c r="M93" i="7"/>
  <c r="M92" i="7"/>
  <c r="M91" i="7"/>
  <c r="M90" i="7"/>
  <c r="M89" i="7"/>
  <c r="M88" i="7"/>
  <c r="M86" i="7"/>
  <c r="M84" i="7"/>
  <c r="M87" i="7"/>
  <c r="M85" i="7"/>
  <c r="M83" i="7"/>
  <c r="M82" i="7"/>
  <c r="M81" i="7"/>
  <c r="M80" i="7"/>
  <c r="M78" i="7"/>
  <c r="M77" i="7"/>
  <c r="M76" i="7"/>
  <c r="M75" i="7"/>
  <c r="M74" i="7"/>
  <c r="M73" i="7"/>
  <c r="M72" i="7"/>
  <c r="M71" i="7"/>
  <c r="M70" i="7"/>
  <c r="M68" i="7"/>
  <c r="M69" i="7"/>
  <c r="M67" i="7"/>
  <c r="M66" i="7"/>
  <c r="M65" i="7"/>
  <c r="M64" i="7"/>
  <c r="M63" i="7"/>
  <c r="M62" i="7"/>
  <c r="M61" i="7"/>
  <c r="M60" i="7"/>
  <c r="M59" i="7"/>
  <c r="M58" i="7"/>
  <c r="M56" i="7"/>
  <c r="M54" i="7"/>
  <c r="M53" i="7"/>
  <c r="M52" i="7"/>
  <c r="M51" i="7"/>
  <c r="M50" i="7"/>
  <c r="M49" i="7"/>
  <c r="M48" i="7"/>
  <c r="M47" i="7"/>
  <c r="M46" i="7"/>
  <c r="M45" i="7"/>
  <c r="M44" i="7"/>
  <c r="M43" i="7"/>
  <c r="M40" i="7"/>
  <c r="M39" i="7"/>
  <c r="M38" i="7"/>
  <c r="M37" i="7"/>
  <c r="M36" i="7"/>
  <c r="M35" i="7"/>
  <c r="M33" i="7"/>
  <c r="M32" i="7"/>
  <c r="M30" i="7"/>
  <c r="M28" i="7"/>
  <c r="M27" i="7"/>
  <c r="M25" i="7"/>
  <c r="M24" i="7"/>
  <c r="M23" i="7"/>
  <c r="M22" i="7"/>
  <c r="M21" i="7"/>
  <c r="M20" i="7"/>
  <c r="M19" i="7"/>
  <c r="M18" i="7"/>
  <c r="M17" i="7"/>
  <c r="M16" i="7"/>
  <c r="M15" i="7"/>
  <c r="M14" i="7"/>
  <c r="M13" i="7"/>
  <c r="M10" i="7"/>
  <c r="M9" i="7"/>
  <c r="M8" i="7"/>
  <c r="M7" i="7"/>
  <c r="M6" i="7"/>
  <c r="M5" i="7"/>
  <c r="M4" i="7"/>
  <c r="K277" i="7"/>
  <c r="K276" i="7"/>
  <c r="K275" i="7"/>
  <c r="K274" i="7"/>
  <c r="K273" i="7"/>
  <c r="K272" i="7"/>
  <c r="K271" i="7"/>
  <c r="K269" i="7"/>
  <c r="K267" i="7"/>
  <c r="K266" i="7"/>
  <c r="K265" i="7"/>
  <c r="K263" i="7"/>
  <c r="K262" i="7"/>
  <c r="K261" i="7"/>
  <c r="K260" i="7"/>
  <c r="K259" i="7"/>
  <c r="K258" i="7"/>
  <c r="K257" i="7"/>
  <c r="K256" i="7"/>
  <c r="K255" i="7"/>
  <c r="K254" i="7"/>
  <c r="K253" i="7"/>
  <c r="K250" i="7"/>
  <c r="K249" i="7"/>
  <c r="K248" i="7"/>
  <c r="K247" i="7"/>
  <c r="K246" i="7"/>
  <c r="K245" i="7"/>
  <c r="K244" i="7"/>
  <c r="K243" i="7"/>
  <c r="K242" i="7"/>
  <c r="K241" i="7"/>
  <c r="K239" i="7"/>
  <c r="K238" i="7"/>
  <c r="K237" i="7"/>
  <c r="K234" i="7"/>
  <c r="K233" i="7"/>
  <c r="K232" i="7"/>
  <c r="K231" i="7"/>
  <c r="K229" i="7"/>
  <c r="K228" i="7"/>
  <c r="K227" i="7"/>
  <c r="K226" i="7"/>
  <c r="K225" i="7"/>
  <c r="K224" i="7"/>
  <c r="K223" i="7"/>
  <c r="K222" i="7"/>
  <c r="K220" i="7"/>
  <c r="K219" i="7"/>
  <c r="K218" i="7"/>
  <c r="K217" i="7"/>
  <c r="K215" i="7"/>
  <c r="K214" i="7"/>
  <c r="K230" i="7"/>
  <c r="K213" i="7"/>
  <c r="K212" i="7"/>
  <c r="K211" i="7"/>
  <c r="K210" i="7"/>
  <c r="K209" i="7"/>
  <c r="K208" i="7"/>
  <c r="K207" i="7"/>
  <c r="K206" i="7"/>
  <c r="K205" i="7"/>
  <c r="K264" i="7"/>
  <c r="K204" i="7"/>
  <c r="K203" i="7"/>
  <c r="K202" i="7"/>
  <c r="K201" i="7"/>
  <c r="K200" i="7"/>
  <c r="K199" i="7"/>
  <c r="K198" i="7"/>
  <c r="K197" i="7"/>
  <c r="K196" i="7"/>
  <c r="K195" i="7"/>
  <c r="K194" i="7"/>
  <c r="K193" i="7"/>
  <c r="K192" i="7"/>
  <c r="K191" i="7"/>
  <c r="K190" i="7"/>
  <c r="K189" i="7"/>
  <c r="K187" i="7"/>
  <c r="K188" i="7"/>
  <c r="K185" i="7"/>
  <c r="K183" i="7"/>
  <c r="K182" i="7"/>
  <c r="K181" i="7"/>
  <c r="K180" i="7"/>
  <c r="K178" i="7"/>
  <c r="K177" i="7"/>
  <c r="K176" i="7"/>
  <c r="K175" i="7"/>
  <c r="K174" i="7"/>
  <c r="K173" i="7"/>
  <c r="K172" i="7"/>
  <c r="K171" i="7"/>
  <c r="K170" i="7"/>
  <c r="K168" i="7"/>
  <c r="K167" i="7"/>
  <c r="K166" i="7"/>
  <c r="K165" i="7"/>
  <c r="K164" i="7"/>
  <c r="K162" i="7"/>
  <c r="K161" i="7"/>
  <c r="K160" i="7"/>
  <c r="K159" i="7"/>
  <c r="K158" i="7"/>
  <c r="K157" i="7"/>
  <c r="K156" i="7"/>
  <c r="K155" i="7"/>
  <c r="K154" i="7"/>
  <c r="K153" i="7"/>
  <c r="K152" i="7"/>
  <c r="K151" i="7"/>
  <c r="K150" i="7"/>
  <c r="K149" i="7"/>
  <c r="K148" i="7"/>
  <c r="K147" i="7"/>
  <c r="K146" i="7"/>
  <c r="K144" i="7"/>
  <c r="K145" i="7"/>
  <c r="K143" i="7"/>
  <c r="K142" i="7"/>
  <c r="K141" i="7"/>
  <c r="K140" i="7"/>
  <c r="K139" i="7"/>
  <c r="K138" i="7"/>
  <c r="K137" i="7"/>
  <c r="K136" i="7"/>
  <c r="K135" i="7"/>
  <c r="K134" i="7"/>
  <c r="K133" i="7"/>
  <c r="K129" i="7"/>
  <c r="K132" i="7"/>
  <c r="K131" i="7"/>
  <c r="K130" i="7"/>
  <c r="K128" i="7"/>
  <c r="K127" i="7"/>
  <c r="K126" i="7"/>
  <c r="K124" i="7"/>
  <c r="K125" i="7"/>
  <c r="K123" i="7"/>
  <c r="K122" i="7"/>
  <c r="K120" i="7"/>
  <c r="K118" i="7"/>
  <c r="K119" i="7"/>
  <c r="K117" i="7"/>
  <c r="K116" i="7"/>
  <c r="K115" i="7"/>
  <c r="K114" i="7"/>
  <c r="K113" i="7"/>
  <c r="K112" i="7"/>
  <c r="K111" i="7"/>
  <c r="K110" i="7"/>
  <c r="K109" i="7"/>
  <c r="K108" i="7"/>
  <c r="K107" i="7"/>
  <c r="K106" i="7"/>
  <c r="K105" i="7"/>
  <c r="K104" i="7"/>
  <c r="K102" i="7"/>
  <c r="K103" i="7"/>
  <c r="K100" i="7"/>
  <c r="K101" i="7"/>
  <c r="K99" i="7"/>
  <c r="K98" i="7"/>
  <c r="K97" i="7"/>
  <c r="K96" i="7"/>
  <c r="K95" i="7"/>
  <c r="K94" i="7"/>
  <c r="K93" i="7"/>
  <c r="K92" i="7"/>
  <c r="K91" i="7"/>
  <c r="K90" i="7"/>
  <c r="K89" i="7"/>
  <c r="K88" i="7"/>
  <c r="K86" i="7"/>
  <c r="K84" i="7"/>
  <c r="K87" i="7"/>
  <c r="K85" i="7"/>
  <c r="K83" i="7"/>
  <c r="K82" i="7"/>
  <c r="K81" i="7"/>
  <c r="K80" i="7"/>
  <c r="K78" i="7"/>
  <c r="K77" i="7"/>
  <c r="K76" i="7"/>
  <c r="K75" i="7"/>
  <c r="K74" i="7"/>
  <c r="K73" i="7"/>
  <c r="K72" i="7"/>
  <c r="K71" i="7"/>
  <c r="K70" i="7"/>
  <c r="K68" i="7"/>
  <c r="K69" i="7"/>
  <c r="K67" i="7"/>
  <c r="K66" i="7"/>
  <c r="K65" i="7"/>
  <c r="K64" i="7"/>
  <c r="K63" i="7"/>
  <c r="K62" i="7"/>
  <c r="K61" i="7"/>
  <c r="K60" i="7"/>
  <c r="K59" i="7"/>
  <c r="K58" i="7"/>
  <c r="K56" i="7"/>
  <c r="K54" i="7"/>
  <c r="K53" i="7"/>
  <c r="K52" i="7"/>
  <c r="K51" i="7"/>
  <c r="K50" i="7"/>
  <c r="K49" i="7"/>
  <c r="K48" i="7"/>
  <c r="K47" i="7"/>
  <c r="K46" i="7"/>
  <c r="K45" i="7"/>
  <c r="K44" i="7"/>
  <c r="K43" i="7"/>
  <c r="K40" i="7"/>
  <c r="K39" i="7"/>
  <c r="K38" i="7"/>
  <c r="K37" i="7"/>
  <c r="K36" i="7"/>
  <c r="K35" i="7"/>
  <c r="K33" i="7"/>
  <c r="K32" i="7"/>
  <c r="K30" i="7"/>
  <c r="K28" i="7"/>
  <c r="K27" i="7"/>
  <c r="K25" i="7"/>
  <c r="K24" i="7"/>
  <c r="K23" i="7"/>
  <c r="K22" i="7"/>
  <c r="K21" i="7"/>
  <c r="K20" i="7"/>
  <c r="K19" i="7"/>
  <c r="K18" i="7"/>
  <c r="K17" i="7"/>
  <c r="K16" i="7"/>
  <c r="K15" i="7"/>
  <c r="K14" i="7"/>
  <c r="K13" i="7"/>
  <c r="K10" i="7"/>
  <c r="K9" i="7"/>
  <c r="K8" i="7"/>
  <c r="K7" i="7"/>
  <c r="K6" i="7"/>
  <c r="K5" i="7"/>
  <c r="K4" i="7"/>
  <c r="O3881" i="1"/>
  <c r="AD15770" i="1"/>
  <c r="K3" i="7" l="1"/>
  <c r="AJ15970" i="1"/>
  <c r="O279" i="7"/>
  <c r="S279" i="7"/>
  <c r="W279" i="7"/>
  <c r="N279" i="7"/>
  <c r="R279" i="7"/>
  <c r="V279" i="7"/>
  <c r="O15970" i="1"/>
  <c r="F78" i="7"/>
  <c r="F279" i="7" s="1"/>
  <c r="AK15970" i="1"/>
  <c r="M3" i="7"/>
  <c r="M279" i="7" s="1"/>
  <c r="AO15970" i="1"/>
  <c r="Q3" i="7"/>
  <c r="Q279" i="7" s="1"/>
  <c r="AS15970" i="1"/>
  <c r="U3" i="7"/>
  <c r="U279" i="7" s="1"/>
  <c r="L3" i="7"/>
  <c r="L279" i="7" s="1"/>
  <c r="AN15970" i="1"/>
  <c r="P3" i="7"/>
  <c r="P279" i="7" s="1"/>
  <c r="AR15970" i="1"/>
  <c r="T3" i="7"/>
  <c r="T279" i="7" s="1"/>
  <c r="AM15970" i="1"/>
  <c r="AQ15970" i="1"/>
  <c r="AU15970" i="1"/>
  <c r="AL15970" i="1"/>
  <c r="AP15970" i="1"/>
  <c r="AT15970" i="1"/>
  <c r="AV15970" i="1"/>
  <c r="AD10933" i="1"/>
  <c r="AD10934" i="1"/>
  <c r="AD6472" i="1"/>
  <c r="AN15971" i="1" l="1"/>
  <c r="AP15971" i="1"/>
  <c r="AR15971" i="1"/>
  <c r="AT15971" i="1"/>
  <c r="AL15971" i="1"/>
  <c r="AV15971" i="1"/>
  <c r="AD3763" i="1"/>
  <c r="AD3583" i="1"/>
  <c r="AD3586" i="1"/>
  <c r="AD3587" i="1"/>
  <c r="AD3588" i="1"/>
  <c r="AD3589" i="1"/>
  <c r="AD3590" i="1"/>
  <c r="AD3591" i="1"/>
  <c r="AD3592" i="1"/>
  <c r="AD3593" i="1"/>
  <c r="AD3594" i="1"/>
  <c r="AD2382" i="1"/>
  <c r="AD2381" i="1"/>
  <c r="AD14297" i="1" l="1"/>
  <c r="AD14298" i="1"/>
  <c r="AD14299" i="1"/>
  <c r="AD14300" i="1"/>
  <c r="AD14301" i="1"/>
  <c r="AD14302" i="1"/>
  <c r="AD14303" i="1"/>
  <c r="AD14305" i="1"/>
  <c r="AD14306" i="1"/>
  <c r="AD14307" i="1"/>
  <c r="AD14308" i="1"/>
  <c r="AD14309" i="1"/>
  <c r="AD14310" i="1"/>
  <c r="AD14311" i="1"/>
  <c r="AD14312" i="1"/>
  <c r="AD14313" i="1"/>
  <c r="AD14314" i="1"/>
  <c r="AD14315" i="1"/>
  <c r="AD14316" i="1"/>
  <c r="AD14317" i="1"/>
  <c r="AD14318" i="1"/>
  <c r="AD14319" i="1"/>
  <c r="AD14320" i="1"/>
  <c r="AD14321" i="1"/>
  <c r="AD14215" i="1"/>
  <c r="AD14216" i="1"/>
  <c r="AD14217" i="1"/>
  <c r="AD14218" i="1"/>
  <c r="AD14219" i="1"/>
  <c r="AD14220" i="1"/>
  <c r="AD14221" i="1"/>
  <c r="AD14222" i="1"/>
  <c r="AD14223" i="1"/>
  <c r="AD14224" i="1"/>
  <c r="AD14225" i="1"/>
  <c r="AD14226" i="1"/>
  <c r="AD14227" i="1"/>
  <c r="AD14228" i="1"/>
  <c r="AD14229" i="1"/>
  <c r="AD14230" i="1"/>
  <c r="AD14231" i="1"/>
  <c r="AD14232" i="1"/>
  <c r="AD14233" i="1"/>
  <c r="AD14234" i="1"/>
  <c r="AD14235" i="1"/>
  <c r="AD14236" i="1"/>
  <c r="AD14237" i="1"/>
  <c r="AD14238" i="1"/>
  <c r="AD14239" i="1"/>
  <c r="AD14240" i="1"/>
  <c r="AD14241" i="1"/>
  <c r="AD14242" i="1"/>
  <c r="AD14243" i="1"/>
  <c r="AD14244" i="1"/>
  <c r="AD14245" i="1"/>
  <c r="AD14199" i="1"/>
  <c r="AD14200" i="1"/>
  <c r="AD14201" i="1"/>
  <c r="AD14202" i="1"/>
  <c r="AD14203" i="1"/>
  <c r="AD14204" i="1"/>
  <c r="AD14205" i="1"/>
  <c r="AD14206" i="1"/>
  <c r="AD14209" i="1"/>
  <c r="AD14210" i="1"/>
  <c r="AD13992" i="1"/>
  <c r="AD13993" i="1"/>
  <c r="AD13994" i="1"/>
  <c r="AD13995" i="1"/>
  <c r="AD13996" i="1"/>
  <c r="AD13997" i="1"/>
  <c r="AD13998" i="1"/>
  <c r="AD13999" i="1"/>
  <c r="AD14000" i="1"/>
  <c r="AD14001" i="1"/>
  <c r="AD14002" i="1"/>
  <c r="AD14003" i="1"/>
  <c r="AD14004" i="1"/>
  <c r="AD14006" i="1"/>
  <c r="AD14007" i="1"/>
  <c r="AD14008" i="1"/>
  <c r="AD14009" i="1"/>
  <c r="AD14010" i="1"/>
  <c r="AD14011" i="1"/>
  <c r="AD14012" i="1"/>
  <c r="AD14013" i="1"/>
  <c r="AD14014" i="1"/>
  <c r="AD14015" i="1"/>
  <c r="AD14016" i="1"/>
  <c r="AD14017" i="1"/>
  <c r="AD14018" i="1"/>
  <c r="AD14019" i="1"/>
  <c r="AD14020" i="1"/>
  <c r="AD14021" i="1"/>
  <c r="AD14022" i="1"/>
  <c r="AD14023" i="1"/>
  <c r="AD14024" i="1"/>
  <c r="AD14025" i="1"/>
  <c r="AD14026" i="1"/>
  <c r="AD14027" i="1"/>
  <c r="AD14028" i="1"/>
  <c r="AD14029" i="1"/>
  <c r="AD14030" i="1"/>
  <c r="AD14031" i="1"/>
  <c r="AD14032" i="1"/>
  <c r="AD14033" i="1"/>
  <c r="AD14034" i="1"/>
  <c r="AD14035" i="1"/>
  <c r="AD14036" i="1"/>
  <c r="AD14037" i="1"/>
  <c r="AD14039" i="1"/>
  <c r="AD14040" i="1"/>
  <c r="AD14041" i="1"/>
  <c r="AD14042" i="1"/>
  <c r="AD14043" i="1"/>
  <c r="AD14044" i="1"/>
  <c r="AD14045" i="1"/>
  <c r="AD14046" i="1"/>
  <c r="AD14047" i="1"/>
  <c r="AD14048" i="1"/>
  <c r="AD14049" i="1"/>
  <c r="AD14050" i="1"/>
  <c r="AD14051" i="1"/>
  <c r="AD14053" i="1"/>
  <c r="AD14054" i="1"/>
  <c r="AD14055" i="1"/>
  <c r="AD14056" i="1"/>
  <c r="AD14057" i="1"/>
  <c r="AD14052" i="1"/>
  <c r="AD14058" i="1"/>
  <c r="AD14059" i="1"/>
  <c r="AD13990" i="1"/>
  <c r="AD13988" i="1"/>
  <c r="AD13981" i="1"/>
  <c r="AD14197" i="1" l="1"/>
  <c r="AD14196" i="1"/>
  <c r="P14194" i="1"/>
  <c r="AD14213" i="1"/>
  <c r="AD14212" i="1"/>
  <c r="AD14211" i="1"/>
  <c r="AD14198" i="1"/>
  <c r="AD14195" i="1"/>
  <c r="AD14388" i="1"/>
  <c r="AD14389" i="1"/>
  <c r="AD15007" i="1"/>
  <c r="AD15008" i="1"/>
  <c r="AD15009" i="1"/>
  <c r="AD15278" i="1"/>
  <c r="AD15279" i="1"/>
  <c r="AD13496" i="1"/>
  <c r="AD13497" i="1"/>
  <c r="AD13498" i="1"/>
  <c r="AD13499" i="1"/>
  <c r="AD14929" i="1"/>
  <c r="AD14930" i="1"/>
  <c r="AD14931" i="1"/>
  <c r="AD14887" i="1"/>
  <c r="AD14888" i="1"/>
  <c r="AD14889" i="1"/>
  <c r="AD14890" i="1"/>
  <c r="AD7981" i="1"/>
  <c r="AD9917" i="1"/>
  <c r="AD9871" i="1"/>
  <c r="AD12712" i="1"/>
  <c r="AD7111" i="1"/>
  <c r="AD7112" i="1"/>
  <c r="AD7113" i="1"/>
  <c r="AD7114" i="1"/>
  <c r="AD7115" i="1"/>
  <c r="AD7116" i="1"/>
  <c r="AD7117" i="1"/>
  <c r="AD7118" i="1"/>
  <c r="AD7119" i="1"/>
  <c r="AD7120" i="1"/>
  <c r="AD7121" i="1"/>
  <c r="AD7122" i="1"/>
  <c r="AD7123" i="1"/>
  <c r="AD7124" i="1"/>
  <c r="AD7125" i="1"/>
  <c r="AD6188" i="1"/>
  <c r="AD6967" i="1"/>
  <c r="AD6741" i="1"/>
  <c r="AD6742" i="1"/>
  <c r="AD6743" i="1"/>
  <c r="AD6744" i="1"/>
  <c r="AD6746" i="1"/>
  <c r="AD6747" i="1"/>
  <c r="AD6748" i="1"/>
  <c r="AD4582" i="1"/>
  <c r="AD4583" i="1"/>
  <c r="AD4584" i="1"/>
  <c r="AD2489" i="1"/>
  <c r="AD2490" i="1"/>
  <c r="AD1481" i="1"/>
  <c r="AD1534" i="1"/>
  <c r="AD1535" i="1"/>
  <c r="AD1536" i="1"/>
  <c r="AD1537" i="1"/>
  <c r="AD612" i="1"/>
  <c r="AD613" i="1"/>
  <c r="AD614" i="1"/>
  <c r="AD615" i="1"/>
  <c r="AD616" i="1"/>
  <c r="AD619" i="1"/>
  <c r="AD634" i="1"/>
  <c r="AD635" i="1"/>
  <c r="AD817" i="1"/>
  <c r="AD818" i="1"/>
  <c r="AD819" i="1"/>
  <c r="AD820" i="1"/>
  <c r="AD821" i="1"/>
  <c r="AD822" i="1"/>
  <c r="P13414" i="1"/>
  <c r="P7982" i="1"/>
  <c r="P4959" i="1"/>
  <c r="P4953" i="1"/>
  <c r="P854" i="1"/>
  <c r="P688" i="1"/>
  <c r="P192" i="1"/>
  <c r="P174" i="1"/>
  <c r="P12548" i="1"/>
  <c r="P15679" i="1"/>
  <c r="P10039" i="1"/>
  <c r="P7065" i="1"/>
  <c r="P4948" i="1"/>
  <c r="P4937" i="1"/>
  <c r="AD4938" i="1"/>
  <c r="P4934" i="1"/>
  <c r="P3531" i="1"/>
  <c r="P2977" i="1"/>
  <c r="P2971" i="1"/>
  <c r="P2154" i="1"/>
  <c r="P229" i="1"/>
  <c r="P220" i="1"/>
  <c r="AD3" i="1"/>
  <c r="AD4" i="1"/>
  <c r="AD5" i="1"/>
  <c r="AD6" i="1"/>
  <c r="AD8" i="1"/>
  <c r="AD9" i="1"/>
  <c r="AD10" i="1"/>
  <c r="AD11" i="1"/>
  <c r="AD12" i="1"/>
  <c r="AD13" i="1"/>
  <c r="AD15" i="1"/>
  <c r="AD16" i="1"/>
  <c r="AD17" i="1"/>
  <c r="AD19" i="1"/>
  <c r="AD20" i="1"/>
  <c r="AD21" i="1"/>
  <c r="AD23" i="1"/>
  <c r="AD24" i="1"/>
  <c r="P13027" i="1"/>
  <c r="P4905" i="1"/>
  <c r="P3226" i="1"/>
  <c r="P4396" i="1"/>
  <c r="P4236" i="1"/>
  <c r="P4554" i="1"/>
  <c r="P4343" i="1"/>
  <c r="P4168" i="1"/>
  <c r="P3945" i="1"/>
  <c r="P3881" i="1"/>
  <c r="P3536" i="1"/>
  <c r="P3089" i="1"/>
  <c r="P2985" i="1"/>
  <c r="P2981" i="1"/>
  <c r="P2955" i="1"/>
  <c r="P2936" i="1"/>
  <c r="P2726" i="1"/>
  <c r="P2618" i="1"/>
  <c r="P2607" i="1"/>
  <c r="P2488" i="1"/>
  <c r="P2356" i="1"/>
  <c r="P2210" i="1"/>
  <c r="P1955" i="1"/>
  <c r="P1837" i="1"/>
  <c r="P1649" i="1"/>
  <c r="P1533" i="1"/>
  <c r="P1472" i="1"/>
  <c r="P1289" i="1"/>
  <c r="P1277" i="1"/>
  <c r="P1230" i="1"/>
  <c r="P799" i="1"/>
  <c r="P2113" i="1"/>
  <c r="P2" i="1"/>
  <c r="P15933" i="1"/>
  <c r="P15923" i="1"/>
  <c r="P15921" i="1"/>
  <c r="P15919" i="1"/>
  <c r="P15908" i="1"/>
  <c r="P15900" i="1"/>
  <c r="P15817" i="1"/>
  <c r="P15812" i="1"/>
  <c r="P15809" i="1"/>
  <c r="P15805" i="1"/>
  <c r="P15733" i="1"/>
  <c r="P15724" i="1"/>
  <c r="P15669" i="1"/>
  <c r="P15667" i="1"/>
  <c r="P15598" i="1"/>
  <c r="P15537" i="1"/>
  <c r="P15521" i="1"/>
  <c r="P15504" i="1"/>
  <c r="P15458" i="1"/>
  <c r="P15405" i="1"/>
  <c r="P15400" i="1"/>
  <c r="P15376" i="1"/>
  <c r="P14955" i="1"/>
  <c r="P14934" i="1"/>
  <c r="P14860" i="1"/>
  <c r="P14765" i="1"/>
  <c r="P14748" i="1"/>
  <c r="P14535" i="1"/>
  <c r="P14519" i="1"/>
  <c r="P14386" i="1"/>
  <c r="P14382" i="1"/>
  <c r="P14372" i="1"/>
  <c r="P14341" i="1"/>
  <c r="P14063" i="1"/>
  <c r="P13950" i="1"/>
  <c r="P13934" i="1"/>
  <c r="P13886" i="1"/>
  <c r="P13638" i="1"/>
  <c r="P13593" i="1"/>
  <c r="P13575" i="1"/>
  <c r="P13555" i="1"/>
  <c r="P13516" i="1"/>
  <c r="P13514" i="1"/>
  <c r="P13483" i="1"/>
  <c r="P13421" i="1"/>
  <c r="P13397" i="1"/>
  <c r="P13302" i="1"/>
  <c r="P13292" i="1"/>
  <c r="P13284" i="1"/>
  <c r="P13282" i="1"/>
  <c r="P13139" i="1"/>
  <c r="P13127" i="1"/>
  <c r="P13031" i="1"/>
  <c r="P13588" i="1"/>
  <c r="P13024" i="1"/>
  <c r="P12709" i="1"/>
  <c r="P12700" i="1"/>
  <c r="P12620" i="1"/>
  <c r="P12611" i="1"/>
  <c r="P12585" i="1"/>
  <c r="P12567" i="1"/>
  <c r="P12522" i="1"/>
  <c r="P12520" i="1"/>
  <c r="P12506" i="1"/>
  <c r="P12318" i="1"/>
  <c r="P12302" i="1"/>
  <c r="P12290" i="1"/>
  <c r="P12286" i="1"/>
  <c r="P12246" i="1"/>
  <c r="P12237" i="1"/>
  <c r="P12045" i="1"/>
  <c r="P11873" i="1"/>
  <c r="P11785" i="1"/>
  <c r="P11758" i="1"/>
  <c r="P11697" i="1"/>
  <c r="P11592" i="1"/>
  <c r="P11564" i="1"/>
  <c r="P11433" i="1"/>
  <c r="P11316" i="1"/>
  <c r="P11276" i="1"/>
  <c r="P11068" i="1"/>
  <c r="P10001" i="1"/>
  <c r="P9760" i="1"/>
  <c r="P9682" i="1"/>
  <c r="P9620" i="1"/>
  <c r="P9603" i="1"/>
  <c r="P9591" i="1"/>
  <c r="P9490" i="1"/>
  <c r="P9427" i="1"/>
  <c r="P9330" i="1"/>
  <c r="P9326" i="1"/>
  <c r="P9298" i="1"/>
  <c r="P9279" i="1"/>
  <c r="P9052" i="1"/>
  <c r="P9040" i="1"/>
  <c r="P8908" i="1"/>
  <c r="P8895" i="1"/>
  <c r="P8888" i="1"/>
  <c r="P8841" i="1"/>
  <c r="P8655" i="1"/>
  <c r="P8624" i="1"/>
  <c r="P8544" i="1"/>
  <c r="P8491" i="1"/>
  <c r="P8438" i="1"/>
  <c r="P8415" i="1"/>
  <c r="P8404" i="1"/>
  <c r="P8247" i="1"/>
  <c r="P8218" i="1"/>
  <c r="P8186" i="1"/>
  <c r="P8161" i="1"/>
  <c r="P8158" i="1"/>
  <c r="P8156" i="1"/>
  <c r="P8149" i="1"/>
  <c r="P8147" i="1"/>
  <c r="P8101" i="1"/>
  <c r="P8080" i="1"/>
  <c r="P8074" i="1"/>
  <c r="P8050" i="1"/>
  <c r="P8048" i="1"/>
  <c r="P7880" i="1"/>
  <c r="P7936" i="1"/>
  <c r="P7899" i="1"/>
  <c r="P7882" i="1"/>
  <c r="P7869" i="1"/>
  <c r="P7126" i="1"/>
  <c r="P7104" i="1"/>
  <c r="P7058" i="1"/>
  <c r="P7038" i="1"/>
  <c r="P6974" i="1"/>
  <c r="P6560" i="1"/>
  <c r="P6562" i="1"/>
  <c r="P6256" i="1"/>
  <c r="P6233" i="1"/>
  <c r="P6034" i="1"/>
  <c r="P5982" i="1"/>
  <c r="P5621" i="1"/>
  <c r="P4993" i="1"/>
  <c r="P4786" i="1"/>
  <c r="P14246" i="1"/>
  <c r="AD14258" i="1"/>
  <c r="AD14259" i="1"/>
  <c r="AD14260" i="1"/>
  <c r="AD14261" i="1"/>
  <c r="AD14262" i="1"/>
  <c r="AD14263" i="1"/>
  <c r="AD14264" i="1"/>
  <c r="AD14268" i="1"/>
  <c r="AD14247" i="1"/>
  <c r="AD14249" i="1"/>
  <c r="P11746" i="1"/>
  <c r="P11643" i="1"/>
  <c r="P11578" i="1"/>
  <c r="AE14194" i="1" l="1"/>
  <c r="J238" i="7" s="1"/>
  <c r="AE18" i="1"/>
  <c r="J5" i="7" s="1"/>
  <c r="AE14" i="1"/>
  <c r="J4" i="7" s="1"/>
  <c r="AE2" i="1"/>
  <c r="J3" i="7" s="1"/>
  <c r="P8540" i="1"/>
  <c r="P9269" i="1"/>
  <c r="P10027" i="1"/>
  <c r="P7033" i="1"/>
  <c r="P8044" i="1"/>
  <c r="P8381" i="1"/>
  <c r="P6154" i="1"/>
  <c r="P6066" i="1"/>
  <c r="P4721" i="1"/>
  <c r="P4736" i="1"/>
  <c r="P4742" i="1"/>
  <c r="P4798" i="1"/>
  <c r="P4817" i="1"/>
  <c r="P4841" i="1"/>
  <c r="P4881" i="1"/>
  <c r="P4884" i="1"/>
  <c r="P4911" i="1"/>
  <c r="P4962" i="1"/>
  <c r="P4997" i="1"/>
  <c r="P5204" i="1"/>
  <c r="P5296" i="1"/>
  <c r="P5362" i="1"/>
  <c r="P5521" i="1"/>
  <c r="P3865" i="1"/>
  <c r="P3933" i="1"/>
  <c r="P4164" i="1"/>
  <c r="P2906" i="1"/>
  <c r="P2922" i="1"/>
  <c r="P2967" i="1"/>
  <c r="P2988" i="1"/>
  <c r="P2159" i="1" l="1"/>
  <c r="P1225" i="1"/>
  <c r="P1263" i="1"/>
  <c r="P1312" i="1"/>
  <c r="P1453" i="1"/>
  <c r="P1478" i="1"/>
  <c r="P1524" i="1"/>
  <c r="P1542" i="1"/>
  <c r="P1556" i="1"/>
  <c r="P1572" i="1"/>
  <c r="P677" i="1"/>
  <c r="P690" i="1"/>
  <c r="P718" i="1"/>
  <c r="P772" i="1"/>
  <c r="P775" i="1"/>
  <c r="P788" i="1"/>
  <c r="P794" i="1"/>
  <c r="P811" i="1"/>
  <c r="P856" i="1"/>
  <c r="P608" i="1"/>
  <c r="P18" i="1"/>
  <c r="P25" i="1"/>
  <c r="P36" i="1"/>
  <c r="P44" i="1"/>
  <c r="P75" i="1"/>
  <c r="P216" i="1"/>
  <c r="P276" i="1"/>
  <c r="P315" i="1"/>
  <c r="P415" i="1"/>
  <c r="AD14415" i="1" l="1"/>
  <c r="AD14414" i="1"/>
  <c r="AD5798" i="1"/>
  <c r="AD5797" i="1"/>
  <c r="AD5796" i="1"/>
  <c r="AD5795" i="1"/>
  <c r="AD5794" i="1"/>
  <c r="AD6965" i="1"/>
  <c r="AD6968" i="1"/>
  <c r="AD6972" i="1"/>
  <c r="AD4819" i="1"/>
  <c r="AD4818" i="1"/>
  <c r="AD13402" i="1"/>
  <c r="AD816" i="1"/>
  <c r="AD4843" i="1"/>
  <c r="AD9922" i="1"/>
  <c r="AD9891" i="1"/>
  <c r="AD9883" i="1"/>
  <c r="P14" i="1" l="1"/>
  <c r="AD14257" i="1"/>
  <c r="AD14065" i="1" l="1"/>
  <c r="AD14066" i="1"/>
  <c r="AD14067" i="1"/>
  <c r="AD14068" i="1"/>
  <c r="AD14069" i="1"/>
  <c r="AD14070" i="1"/>
  <c r="AD14071" i="1"/>
  <c r="AD14072" i="1"/>
  <c r="AD14073" i="1"/>
  <c r="AD14074" i="1"/>
  <c r="AD14075" i="1"/>
  <c r="AD14076" i="1"/>
  <c r="AD14077" i="1"/>
  <c r="AD14078" i="1"/>
  <c r="AD14079" i="1"/>
  <c r="AD14080" i="1"/>
  <c r="AD14081" i="1"/>
  <c r="AD14082" i="1"/>
  <c r="AD14083" i="1"/>
  <c r="AD14084" i="1"/>
  <c r="AD14085" i="1"/>
  <c r="AD14086" i="1"/>
  <c r="AD14087" i="1"/>
  <c r="AD14089" i="1"/>
  <c r="AD14090" i="1"/>
  <c r="AD14091" i="1"/>
  <c r="AD14092" i="1"/>
  <c r="AD14093" i="1"/>
  <c r="AD14094" i="1"/>
  <c r="AD14095" i="1"/>
  <c r="AD14096" i="1"/>
  <c r="AD14097" i="1"/>
  <c r="AD14098" i="1"/>
  <c r="AD14099" i="1"/>
  <c r="AD14100" i="1"/>
  <c r="AD14101" i="1"/>
  <c r="AD14102" i="1"/>
  <c r="AD14103" i="1"/>
  <c r="AD14104" i="1"/>
  <c r="AD14106" i="1"/>
  <c r="AD14107" i="1"/>
  <c r="AD14108" i="1"/>
  <c r="AD14109" i="1"/>
  <c r="AD14110" i="1"/>
  <c r="AD14111" i="1"/>
  <c r="AD14112" i="1"/>
  <c r="AD14113" i="1"/>
  <c r="AD14193" i="1"/>
  <c r="AD14191" i="1"/>
  <c r="AD14190" i="1"/>
  <c r="AD14189" i="1"/>
  <c r="AD14188" i="1"/>
  <c r="AD14187" i="1"/>
  <c r="AD14186" i="1"/>
  <c r="AD14185" i="1"/>
  <c r="AD14184" i="1"/>
  <c r="AD14183" i="1"/>
  <c r="AD14182" i="1"/>
  <c r="AD14181" i="1"/>
  <c r="AD14179" i="1"/>
  <c r="AD14178" i="1"/>
  <c r="AD14177" i="1"/>
  <c r="AD14176" i="1"/>
  <c r="AD14175" i="1"/>
  <c r="AD14174" i="1"/>
  <c r="AD14173" i="1"/>
  <c r="AD14172" i="1"/>
  <c r="AD14171" i="1"/>
  <c r="AD14170" i="1"/>
  <c r="AD14169" i="1"/>
  <c r="AD14168" i="1"/>
  <c r="AD14167" i="1"/>
  <c r="AD14166" i="1"/>
  <c r="AD14165" i="1"/>
  <c r="AD14164" i="1"/>
  <c r="AD14163" i="1"/>
  <c r="AD14162" i="1"/>
  <c r="AD14161" i="1"/>
  <c r="AD14159" i="1"/>
  <c r="AD14160" i="1"/>
  <c r="AD14158" i="1"/>
  <c r="AD14157" i="1"/>
  <c r="AD14156" i="1"/>
  <c r="AD14155" i="1"/>
  <c r="AD14154" i="1"/>
  <c r="AD14153" i="1"/>
  <c r="AD14152" i="1"/>
  <c r="AD14151" i="1"/>
  <c r="AD14150" i="1"/>
  <c r="AD14149" i="1"/>
  <c r="AD14148" i="1"/>
  <c r="AD14147" i="1"/>
  <c r="AD14146" i="1"/>
  <c r="AD14145" i="1"/>
  <c r="AD14144" i="1"/>
  <c r="AD14143" i="1"/>
  <c r="AD14142" i="1"/>
  <c r="AD14141" i="1"/>
  <c r="AD14140" i="1"/>
  <c r="AD14139" i="1"/>
  <c r="AD14138" i="1"/>
  <c r="AD14137" i="1"/>
  <c r="AD14136" i="1"/>
  <c r="AD14135" i="1"/>
  <c r="AD14134" i="1"/>
  <c r="AD14064" i="1" l="1"/>
  <c r="AD13892" i="1"/>
  <c r="AD13895" i="1"/>
  <c r="AD13896" i="1"/>
  <c r="AD13897" i="1"/>
  <c r="AD13898" i="1"/>
  <c r="AD13899" i="1"/>
  <c r="AD13901" i="1"/>
  <c r="AD13902" i="1"/>
  <c r="AD13903" i="1"/>
  <c r="AD13904" i="1"/>
  <c r="AD13905" i="1"/>
  <c r="AD13906" i="1"/>
  <c r="AD13907" i="1"/>
  <c r="AD13908" i="1"/>
  <c r="AD13909" i="1"/>
  <c r="AD13910" i="1"/>
  <c r="AD13911" i="1"/>
  <c r="AD13912" i="1"/>
  <c r="AD13913" i="1"/>
  <c r="AD13914" i="1"/>
  <c r="AD13917" i="1"/>
  <c r="AD13918" i="1"/>
  <c r="AD13919" i="1"/>
  <c r="AD13920" i="1"/>
  <c r="AD13921" i="1"/>
  <c r="AD13923" i="1"/>
  <c r="AD13924" i="1"/>
  <c r="AD13925" i="1"/>
  <c r="AD13926" i="1"/>
  <c r="AD13927" i="1"/>
  <c r="AD13928" i="1"/>
  <c r="AD13929" i="1"/>
  <c r="AD13930" i="1"/>
  <c r="AD13932" i="1"/>
  <c r="AD13933" i="1"/>
  <c r="AD13887" i="1"/>
  <c r="AD13949" i="1"/>
  <c r="AD13948" i="1"/>
  <c r="AD13619" i="1"/>
  <c r="AD13617" i="1"/>
  <c r="AD13618" i="1"/>
  <c r="AD13620" i="1"/>
  <c r="AD13621" i="1"/>
  <c r="AD13622" i="1"/>
  <c r="AD13623" i="1"/>
  <c r="AD13624" i="1"/>
  <c r="AD13625" i="1"/>
  <c r="AD13626" i="1"/>
  <c r="AD13627" i="1"/>
  <c r="AD13628" i="1"/>
  <c r="AD13629" i="1"/>
  <c r="AD13630" i="1"/>
  <c r="AD13631" i="1"/>
  <c r="AD13632" i="1"/>
  <c r="AD13634" i="1"/>
  <c r="AD13635" i="1"/>
  <c r="AD13636" i="1"/>
  <c r="AD13637" i="1"/>
  <c r="AD13612" i="1"/>
  <c r="AD13616" i="1"/>
  <c r="AD13615" i="1"/>
  <c r="AD13607" i="1"/>
  <c r="AD9535" i="1"/>
  <c r="AD9536" i="1"/>
  <c r="AD9537" i="1"/>
  <c r="AD9538" i="1"/>
  <c r="AD9539" i="1"/>
  <c r="AD9540" i="1"/>
  <c r="AD9541" i="1"/>
  <c r="AD9542" i="1"/>
  <c r="AD9544" i="1"/>
  <c r="AD9546" i="1"/>
  <c r="AD9547" i="1"/>
  <c r="AD9548" i="1"/>
  <c r="AD9549" i="1"/>
  <c r="AD9551" i="1"/>
  <c r="AD9552" i="1"/>
  <c r="AD9557" i="1"/>
  <c r="AD9558" i="1"/>
  <c r="AD9559" i="1"/>
  <c r="AD9561" i="1"/>
  <c r="AD9560" i="1"/>
  <c r="AD9562" i="1"/>
  <c r="AD9564" i="1"/>
  <c r="AD9565" i="1"/>
  <c r="AD9566" i="1"/>
  <c r="AD9567" i="1"/>
  <c r="AD9568" i="1"/>
  <c r="AD9569" i="1"/>
  <c r="AD9570" i="1"/>
  <c r="AD9571" i="1"/>
  <c r="AD9572" i="1"/>
  <c r="AD9573" i="1"/>
  <c r="AD9574" i="1"/>
  <c r="AD9575" i="1"/>
  <c r="AD9576" i="1"/>
  <c r="AD9577" i="1"/>
  <c r="AD9578" i="1"/>
  <c r="AD9579" i="1"/>
  <c r="AD9580" i="1"/>
  <c r="AD9581" i="1"/>
  <c r="AD9582" i="1"/>
  <c r="AD9583" i="1"/>
  <c r="AD9584" i="1"/>
  <c r="AD9585" i="1"/>
  <c r="AD9586" i="1"/>
  <c r="AD9588" i="1"/>
  <c r="AD9590" i="1"/>
  <c r="AD9491" i="1"/>
  <c r="AD9492" i="1"/>
  <c r="AD9534" i="1"/>
  <c r="AD9533" i="1"/>
  <c r="AD9532" i="1"/>
  <c r="AD9525" i="1"/>
  <c r="AD9518" i="1"/>
  <c r="AD9510" i="1"/>
  <c r="AD9509" i="1"/>
  <c r="AD9508" i="1"/>
  <c r="AD9507" i="1"/>
  <c r="AD9504" i="1"/>
  <c r="AD9503" i="1"/>
  <c r="AD9502" i="1"/>
  <c r="AD9501" i="1"/>
  <c r="AD9344" i="1"/>
  <c r="AD9345" i="1"/>
  <c r="AD9346" i="1"/>
  <c r="AD9347" i="1"/>
  <c r="AD9348" i="1"/>
  <c r="AD9349" i="1"/>
  <c r="AD9350" i="1"/>
  <c r="AD9351" i="1"/>
  <c r="AD9352" i="1"/>
  <c r="AD9353" i="1"/>
  <c r="AD9354" i="1"/>
  <c r="AD9356" i="1"/>
  <c r="AD9358" i="1"/>
  <c r="AD9359" i="1"/>
  <c r="AD9361" i="1"/>
  <c r="AD9362" i="1"/>
  <c r="AD9363" i="1"/>
  <c r="AD9364" i="1"/>
  <c r="AD9365" i="1"/>
  <c r="AD9366" i="1"/>
  <c r="AD9367" i="1"/>
  <c r="AD9368" i="1"/>
  <c r="AD9369" i="1"/>
  <c r="AD9370" i="1"/>
  <c r="AD9371" i="1"/>
  <c r="AD9372" i="1"/>
  <c r="AD9374" i="1"/>
  <c r="AD9375" i="1"/>
  <c r="AD9376" i="1"/>
  <c r="AD9377" i="1"/>
  <c r="AD9378" i="1"/>
  <c r="AD9380" i="1"/>
  <c r="AD9381" i="1"/>
  <c r="AD9382" i="1"/>
  <c r="AD9383" i="1"/>
  <c r="AD9385" i="1"/>
  <c r="AD9387" i="1"/>
  <c r="AD9388" i="1"/>
  <c r="AD9389" i="1"/>
  <c r="AD9390" i="1"/>
  <c r="AD9391" i="1"/>
  <c r="AD9392" i="1"/>
  <c r="AD9393" i="1"/>
  <c r="AD9394" i="1"/>
  <c r="AD9395" i="1"/>
  <c r="AD9396" i="1"/>
  <c r="AD9397" i="1"/>
  <c r="AD9399" i="1"/>
  <c r="AD9400" i="1"/>
  <c r="AD9401" i="1"/>
  <c r="AD9402" i="1"/>
  <c r="AD9403" i="1"/>
  <c r="AD9404" i="1"/>
  <c r="AD9405" i="1"/>
  <c r="AD9406" i="1"/>
  <c r="AD9407" i="1"/>
  <c r="AD9408" i="1"/>
  <c r="AD9409" i="1"/>
  <c r="AD9410" i="1"/>
  <c r="AD9413" i="1"/>
  <c r="AD9414" i="1"/>
  <c r="AD9415" i="1"/>
  <c r="AD9416" i="1"/>
  <c r="AD9417" i="1"/>
  <c r="AD9418" i="1"/>
  <c r="AD9419" i="1"/>
  <c r="AD9420" i="1"/>
  <c r="AD9421" i="1"/>
  <c r="AD9343" i="1"/>
  <c r="AD9335" i="1"/>
  <c r="AD9334" i="1"/>
  <c r="AD2946" i="1"/>
  <c r="AD2947" i="1"/>
  <c r="AD2948" i="1"/>
  <c r="AD2949" i="1"/>
  <c r="AD2950" i="1"/>
  <c r="AD2951" i="1"/>
  <c r="AD2952" i="1"/>
  <c r="AD2954" i="1"/>
  <c r="AD2945" i="1"/>
  <c r="AD2944" i="1"/>
  <c r="AD2943" i="1"/>
  <c r="AD2942" i="1"/>
  <c r="AD2941" i="1"/>
  <c r="AD2940" i="1"/>
  <c r="AD2939" i="1"/>
  <c r="AD2938" i="1"/>
  <c r="AD2937" i="1"/>
  <c r="AD5205" i="1"/>
  <c r="AD5206" i="1"/>
  <c r="AD5207" i="1"/>
  <c r="AD5208" i="1"/>
  <c r="AD5209" i="1"/>
  <c r="AD5210" i="1"/>
  <c r="AD5212" i="1"/>
  <c r="AD5213" i="1"/>
  <c r="AD5214" i="1"/>
  <c r="AD5215" i="1"/>
  <c r="AD5216" i="1"/>
  <c r="AD5217" i="1"/>
  <c r="AD5218" i="1"/>
  <c r="AD5219" i="1"/>
  <c r="AD5220" i="1"/>
  <c r="AD5221" i="1"/>
  <c r="AD5222" i="1"/>
  <c r="AD5223" i="1"/>
  <c r="AD5225" i="1"/>
  <c r="AD5226" i="1"/>
  <c r="AD5227" i="1"/>
  <c r="AD5228" i="1"/>
  <c r="AD5229" i="1"/>
  <c r="AD5230" i="1"/>
  <c r="AD5231" i="1"/>
  <c r="AD5232" i="1"/>
  <c r="AD5233" i="1"/>
  <c r="AD5234" i="1"/>
  <c r="AD5235" i="1"/>
  <c r="AD5236" i="1"/>
  <c r="AD5237" i="1"/>
  <c r="AD5238" i="1"/>
  <c r="AD5239" i="1"/>
  <c r="AD5240" i="1"/>
  <c r="AD5241" i="1"/>
  <c r="AD5242" i="1"/>
  <c r="AD5243" i="1"/>
  <c r="AD5244" i="1"/>
  <c r="AD5245" i="1"/>
  <c r="AD5246" i="1"/>
  <c r="AD5247" i="1"/>
  <c r="AD5248" i="1"/>
  <c r="AD5249" i="1"/>
  <c r="AD5250" i="1"/>
  <c r="AD5251" i="1"/>
  <c r="AD5252" i="1"/>
  <c r="AD5253" i="1"/>
  <c r="AD5254" i="1"/>
  <c r="AD5255" i="1"/>
  <c r="AD5256" i="1"/>
  <c r="AD5257" i="1"/>
  <c r="AD5258" i="1"/>
  <c r="AD5259" i="1"/>
  <c r="AD5260" i="1"/>
  <c r="AD5261" i="1"/>
  <c r="AD5262" i="1"/>
  <c r="AD5263" i="1"/>
  <c r="AD5264" i="1"/>
  <c r="AD5265" i="1"/>
  <c r="AD5266" i="1"/>
  <c r="AD5267" i="1"/>
  <c r="AD5268" i="1"/>
  <c r="AD5269" i="1"/>
  <c r="AD5270" i="1"/>
  <c r="AD5271" i="1"/>
  <c r="AD5272" i="1"/>
  <c r="AD5273" i="1"/>
  <c r="AD5274" i="1"/>
  <c r="AD5275" i="1"/>
  <c r="AD5276" i="1"/>
  <c r="AD5277" i="1"/>
  <c r="AD5278" i="1"/>
  <c r="AD5279" i="1"/>
  <c r="AD5280" i="1"/>
  <c r="AD5281" i="1"/>
  <c r="AD5282" i="1"/>
  <c r="AD5283" i="1"/>
  <c r="AD5284" i="1"/>
  <c r="AD5286" i="1"/>
  <c r="AD5291" i="1"/>
  <c r="AD5292" i="1"/>
  <c r="AD5293" i="1"/>
  <c r="AD5294" i="1"/>
  <c r="AD5295" i="1"/>
  <c r="AD5290" i="1"/>
  <c r="AD5289" i="1"/>
  <c r="AD5287" i="1"/>
  <c r="AD5000" i="1"/>
  <c r="AD5001" i="1"/>
  <c r="AD5002" i="1"/>
  <c r="AD5003" i="1"/>
  <c r="AD5004" i="1"/>
  <c r="AD5005" i="1"/>
  <c r="AD5006" i="1"/>
  <c r="AD5007" i="1"/>
  <c r="AD5008" i="1"/>
  <c r="AD5009" i="1"/>
  <c r="AD5010" i="1"/>
  <c r="AD5011" i="1"/>
  <c r="AD5012" i="1"/>
  <c r="AD5013" i="1"/>
  <c r="AD5014" i="1"/>
  <c r="AD5015" i="1"/>
  <c r="AD5016" i="1"/>
  <c r="AD5017" i="1"/>
  <c r="AD5018" i="1"/>
  <c r="AD5019" i="1"/>
  <c r="AD5020" i="1"/>
  <c r="AD5021" i="1"/>
  <c r="AD5022" i="1"/>
  <c r="AD5023" i="1"/>
  <c r="AD5024" i="1"/>
  <c r="AD5025" i="1"/>
  <c r="AD5026" i="1"/>
  <c r="AD5027" i="1"/>
  <c r="AD5028" i="1"/>
  <c r="AD5029" i="1"/>
  <c r="AD5030" i="1"/>
  <c r="AD5031" i="1"/>
  <c r="AD5032" i="1"/>
  <c r="AD5033" i="1"/>
  <c r="AD5034" i="1"/>
  <c r="AD5035" i="1"/>
  <c r="AD5036" i="1"/>
  <c r="AD5037" i="1"/>
  <c r="AD5038" i="1"/>
  <c r="AD5039" i="1"/>
  <c r="AD5040" i="1"/>
  <c r="AD5041" i="1"/>
  <c r="AD5042" i="1"/>
  <c r="AD5043" i="1"/>
  <c r="AD5044" i="1"/>
  <c r="AD5045" i="1"/>
  <c r="AD5046" i="1"/>
  <c r="AD5047" i="1"/>
  <c r="AD5048" i="1"/>
  <c r="AD5049" i="1"/>
  <c r="AD5050" i="1"/>
  <c r="AD5052" i="1"/>
  <c r="AD5053" i="1"/>
  <c r="AD5054" i="1"/>
  <c r="AD5055" i="1"/>
  <c r="AD5056" i="1"/>
  <c r="AD5057" i="1"/>
  <c r="AD5058" i="1"/>
  <c r="AD5059" i="1"/>
  <c r="AD5060" i="1"/>
  <c r="AD5061" i="1"/>
  <c r="AD5062" i="1"/>
  <c r="AD5063" i="1"/>
  <c r="AD5064" i="1"/>
  <c r="AD5065" i="1"/>
  <c r="AD5066" i="1"/>
  <c r="AD5067" i="1"/>
  <c r="AD5068" i="1"/>
  <c r="AD5069" i="1"/>
  <c r="AD5070" i="1"/>
  <c r="AD5071" i="1"/>
  <c r="AD5072" i="1"/>
  <c r="AD5073" i="1"/>
  <c r="AD5074" i="1"/>
  <c r="AD5075" i="1"/>
  <c r="AD5076" i="1"/>
  <c r="AD5077" i="1"/>
  <c r="AD5078" i="1"/>
  <c r="AD5079" i="1"/>
  <c r="AD5080" i="1"/>
  <c r="AD5081" i="1"/>
  <c r="AD5082" i="1"/>
  <c r="AD5083" i="1"/>
  <c r="AD5084" i="1"/>
  <c r="AD5085" i="1"/>
  <c r="AD5086" i="1"/>
  <c r="AD5087" i="1"/>
  <c r="AD5088" i="1"/>
  <c r="AD5089" i="1"/>
  <c r="AD5090" i="1"/>
  <c r="AD5091" i="1"/>
  <c r="AD5092" i="1"/>
  <c r="AD5093" i="1"/>
  <c r="AD5094" i="1"/>
  <c r="AD5095" i="1"/>
  <c r="AD5096" i="1"/>
  <c r="AD5097" i="1"/>
  <c r="AD5098" i="1"/>
  <c r="AD5099" i="1"/>
  <c r="AD5100" i="1"/>
  <c r="AD5101" i="1"/>
  <c r="AD5102" i="1"/>
  <c r="AD5103" i="1"/>
  <c r="AD5104" i="1"/>
  <c r="AD5105" i="1"/>
  <c r="AD5106" i="1"/>
  <c r="AD5107" i="1"/>
  <c r="AD5108" i="1"/>
  <c r="AD5109" i="1"/>
  <c r="AD5110" i="1"/>
  <c r="AD5111" i="1"/>
  <c r="AD5112" i="1"/>
  <c r="AD5113" i="1"/>
  <c r="AD5114" i="1"/>
  <c r="AD5115" i="1"/>
  <c r="AD5116" i="1"/>
  <c r="AD5117" i="1"/>
  <c r="AD5118" i="1"/>
  <c r="AD5119" i="1"/>
  <c r="AD5120" i="1"/>
  <c r="AD5121" i="1"/>
  <c r="AD5122" i="1"/>
  <c r="AD5123" i="1"/>
  <c r="AD5124" i="1"/>
  <c r="AD5125" i="1"/>
  <c r="AD5126" i="1"/>
  <c r="AD5127" i="1"/>
  <c r="AD5128" i="1"/>
  <c r="AD5129" i="1"/>
  <c r="AD5131" i="1"/>
  <c r="AD5132" i="1"/>
  <c r="AD5133" i="1"/>
  <c r="AD5135" i="1"/>
  <c r="AD5136" i="1"/>
  <c r="AD5137" i="1"/>
  <c r="AD5138" i="1"/>
  <c r="AD5139" i="1"/>
  <c r="AD5140" i="1"/>
  <c r="AD5141" i="1"/>
  <c r="AD5142" i="1"/>
  <c r="AD5143" i="1"/>
  <c r="AD5144" i="1"/>
  <c r="AD5145" i="1"/>
  <c r="AD5146" i="1"/>
  <c r="AD5147" i="1"/>
  <c r="AD5148" i="1"/>
  <c r="AD5149" i="1"/>
  <c r="AD5150" i="1"/>
  <c r="AD5151" i="1"/>
  <c r="AD5152" i="1"/>
  <c r="AD5153" i="1"/>
  <c r="AD5154" i="1"/>
  <c r="AD5155" i="1"/>
  <c r="AD5156" i="1"/>
  <c r="AD5157" i="1"/>
  <c r="AD5158" i="1"/>
  <c r="AD5171" i="1"/>
  <c r="AD5172" i="1"/>
  <c r="AD5173" i="1"/>
  <c r="AD5174" i="1"/>
  <c r="AD5175" i="1"/>
  <c r="AD5176" i="1"/>
  <c r="AD5178" i="1"/>
  <c r="AD5180" i="1"/>
  <c r="AD5181" i="1"/>
  <c r="AD5182" i="1"/>
  <c r="AD5183" i="1"/>
  <c r="AD5184" i="1"/>
  <c r="AD5186" i="1"/>
  <c r="AD5187" i="1"/>
  <c r="AD5188" i="1"/>
  <c r="AD5189" i="1"/>
  <c r="AD5190" i="1"/>
  <c r="AD5191" i="1"/>
  <c r="AD5192" i="1"/>
  <c r="AD5193" i="1"/>
  <c r="AD5194" i="1"/>
  <c r="AD5195" i="1"/>
  <c r="AD5196" i="1"/>
  <c r="AD5198" i="1"/>
  <c r="AD5199" i="1"/>
  <c r="AD5200" i="1"/>
  <c r="AD5201" i="1"/>
  <c r="AD5202" i="1"/>
  <c r="AD5203" i="1"/>
  <c r="AD5170" i="1"/>
  <c r="AD5169" i="1"/>
  <c r="AD5167" i="1"/>
  <c r="AD5166" i="1"/>
  <c r="AD5165" i="1"/>
  <c r="AD5164" i="1"/>
  <c r="AD5163" i="1"/>
  <c r="AD5162" i="1"/>
  <c r="AD5161" i="1"/>
  <c r="AD5160" i="1"/>
  <c r="AD8914" i="1"/>
  <c r="AD8915" i="1"/>
  <c r="AD8916" i="1"/>
  <c r="AD8917" i="1"/>
  <c r="AD8918" i="1"/>
  <c r="AD8919" i="1"/>
  <c r="AD8920" i="1"/>
  <c r="AD8921" i="1"/>
  <c r="AD8922" i="1"/>
  <c r="AD8923" i="1"/>
  <c r="AD8924" i="1"/>
  <c r="AD8925" i="1"/>
  <c r="AD8926" i="1"/>
  <c r="AD8927" i="1"/>
  <c r="AD8928" i="1"/>
  <c r="AD8929" i="1"/>
  <c r="AD8930" i="1"/>
  <c r="AD8931" i="1"/>
  <c r="AD8932" i="1"/>
  <c r="AD8933" i="1"/>
  <c r="AD8934" i="1"/>
  <c r="AD8935" i="1"/>
  <c r="AD8936" i="1"/>
  <c r="AD8937" i="1"/>
  <c r="AD8938" i="1"/>
  <c r="AD8939" i="1"/>
  <c r="AD8940" i="1"/>
  <c r="AD8941" i="1"/>
  <c r="AD8942" i="1"/>
  <c r="AD8943" i="1"/>
  <c r="AD8944" i="1"/>
  <c r="AD8945" i="1"/>
  <c r="AD8946" i="1"/>
  <c r="AD8947" i="1"/>
  <c r="AD8948" i="1"/>
  <c r="AD8949" i="1"/>
  <c r="AD8950" i="1"/>
  <c r="AD8951" i="1"/>
  <c r="AD8952" i="1"/>
  <c r="AD8953" i="1"/>
  <c r="AD8954" i="1"/>
  <c r="AD8955" i="1"/>
  <c r="AD8956" i="1"/>
  <c r="AD8958" i="1"/>
  <c r="AD8960" i="1"/>
  <c r="AD8964" i="1"/>
  <c r="AD8966" i="1"/>
  <c r="AD8967" i="1"/>
  <c r="AD8968" i="1"/>
  <c r="AD8969" i="1"/>
  <c r="AD8970" i="1"/>
  <c r="AD8971" i="1"/>
  <c r="AD8972" i="1"/>
  <c r="AD8973" i="1"/>
  <c r="AD8974" i="1"/>
  <c r="AD8975" i="1"/>
  <c r="AD8976" i="1"/>
  <c r="AD8977" i="1"/>
  <c r="AD8978" i="1"/>
  <c r="AD8979" i="1"/>
  <c r="AD8980" i="1"/>
  <c r="AD8981" i="1"/>
  <c r="AD8982" i="1"/>
  <c r="AD8983" i="1"/>
  <c r="AD8984" i="1"/>
  <c r="AD8985" i="1"/>
  <c r="AD8986" i="1"/>
  <c r="AD8987" i="1"/>
  <c r="AD8988" i="1"/>
  <c r="AD8989" i="1"/>
  <c r="AD8990" i="1"/>
  <c r="AD8991" i="1"/>
  <c r="AD8992" i="1"/>
  <c r="AD8993" i="1"/>
  <c r="AD8994" i="1"/>
  <c r="AD8995" i="1"/>
  <c r="AD8996" i="1"/>
  <c r="AD8997" i="1"/>
  <c r="AD8998" i="1"/>
  <c r="AD8999" i="1"/>
  <c r="AD9001" i="1"/>
  <c r="AD9002" i="1"/>
  <c r="AD9003" i="1"/>
  <c r="AD9004" i="1"/>
  <c r="AD9014" i="1"/>
  <c r="AD9015" i="1"/>
  <c r="AD9016" i="1"/>
  <c r="AD9017" i="1"/>
  <c r="AD9018" i="1"/>
  <c r="AD9020" i="1"/>
  <c r="AD9021" i="1"/>
  <c r="AD9022" i="1"/>
  <c r="AD9023" i="1"/>
  <c r="AD9024" i="1"/>
  <c r="AD9025" i="1"/>
  <c r="AD9026" i="1"/>
  <c r="AD9027" i="1"/>
  <c r="AD9028" i="1"/>
  <c r="AD9029" i="1"/>
  <c r="AD9030" i="1"/>
  <c r="AD9031" i="1"/>
  <c r="AD9032" i="1"/>
  <c r="AD9033" i="1"/>
  <c r="AD9034" i="1"/>
  <c r="AD9035" i="1"/>
  <c r="AD9036" i="1"/>
  <c r="AD9037" i="1"/>
  <c r="AD9038" i="1"/>
  <c r="AD9039" i="1"/>
  <c r="AD1383" i="1"/>
  <c r="AD1452" i="1"/>
  <c r="AD1451" i="1"/>
  <c r="AD1450" i="1"/>
  <c r="AD1449" i="1"/>
  <c r="AD1448" i="1"/>
  <c r="AD1447" i="1"/>
  <c r="AD1446" i="1"/>
  <c r="AD1445" i="1"/>
  <c r="AD1444" i="1"/>
  <c r="AD1443" i="1"/>
  <c r="AD1442" i="1"/>
  <c r="AD1441" i="1"/>
  <c r="AD1440" i="1"/>
  <c r="AD1439" i="1"/>
  <c r="AD1438" i="1"/>
  <c r="AD1437" i="1"/>
  <c r="AD1436" i="1"/>
  <c r="AD1435" i="1"/>
  <c r="AD1434" i="1"/>
  <c r="AD1433" i="1"/>
  <c r="AD1432" i="1"/>
  <c r="AD1431" i="1"/>
  <c r="AD1430" i="1"/>
  <c r="AD1429" i="1"/>
  <c r="AD1428" i="1"/>
  <c r="AD1426" i="1"/>
  <c r="AD1425" i="1"/>
  <c r="AD1424" i="1"/>
  <c r="AD1423" i="1"/>
  <c r="AD1422" i="1"/>
  <c r="AD1421" i="1"/>
  <c r="AD1420" i="1"/>
  <c r="AD1419" i="1"/>
  <c r="AD1418" i="1"/>
  <c r="AD1417" i="1"/>
  <c r="AD1416" i="1"/>
  <c r="AD1414" i="1"/>
  <c r="AD1413" i="1"/>
  <c r="AD1412" i="1"/>
  <c r="AD1411" i="1"/>
  <c r="AD1410" i="1"/>
  <c r="AD1409" i="1"/>
  <c r="AD1408" i="1"/>
  <c r="AD1407" i="1"/>
  <c r="AD1406" i="1"/>
  <c r="AD1405" i="1"/>
  <c r="AD1404" i="1"/>
  <c r="AD1403" i="1"/>
  <c r="AD1402" i="1"/>
  <c r="AD1400" i="1"/>
  <c r="AD1399" i="1"/>
  <c r="AD1398" i="1"/>
  <c r="AD1397" i="1"/>
  <c r="AD1396" i="1"/>
  <c r="AD1395" i="1"/>
  <c r="AD1394" i="1"/>
  <c r="AD1393" i="1"/>
  <c r="AD1392" i="1"/>
  <c r="AD1391" i="1"/>
  <c r="AD1390" i="1"/>
  <c r="AD1389" i="1"/>
  <c r="AD1388" i="1"/>
  <c r="AD1387" i="1"/>
  <c r="AD1386" i="1"/>
  <c r="AD1385" i="1"/>
  <c r="AD1384" i="1"/>
  <c r="AD1382" i="1"/>
  <c r="AD1381" i="1"/>
  <c r="AD1380" i="1"/>
  <c r="AD1379" i="1"/>
  <c r="AD1378" i="1"/>
  <c r="AD1377" i="1"/>
  <c r="AD1376" i="1"/>
  <c r="AD1375" i="1"/>
  <c r="AD1374" i="1"/>
  <c r="AD1373" i="1"/>
  <c r="AD1372" i="1"/>
  <c r="AD1371" i="1"/>
  <c r="AD1370" i="1"/>
  <c r="AD1369" i="1"/>
  <c r="AD1368" i="1"/>
  <c r="AD1367" i="1"/>
  <c r="AD1366" i="1"/>
  <c r="AD1365" i="1"/>
  <c r="AD1364" i="1"/>
  <c r="AD1363" i="1"/>
  <c r="AD1362" i="1"/>
  <c r="AD1361" i="1"/>
  <c r="AD1360" i="1"/>
  <c r="AD1359" i="1"/>
  <c r="AD1358" i="1"/>
  <c r="AD1357" i="1"/>
  <c r="AD1356" i="1"/>
  <c r="AD1355" i="1"/>
  <c r="AD1354" i="1"/>
  <c r="AD1353" i="1"/>
  <c r="AD1352" i="1"/>
  <c r="AD1351" i="1"/>
  <c r="AD1350" i="1"/>
  <c r="AD1349" i="1"/>
  <c r="AD1348" i="1"/>
  <c r="AD1347" i="1"/>
  <c r="AD1346" i="1"/>
  <c r="AD1345" i="1"/>
  <c r="AD1344" i="1"/>
  <c r="AD1343" i="1"/>
  <c r="AD1342" i="1"/>
  <c r="AD1341" i="1"/>
  <c r="AD1340" i="1"/>
  <c r="AD1339" i="1"/>
  <c r="AD1338" i="1"/>
  <c r="AD1337" i="1"/>
  <c r="AD1336" i="1"/>
  <c r="AD1335" i="1"/>
  <c r="AD1334" i="1"/>
  <c r="AD1333" i="1"/>
  <c r="AD1332" i="1"/>
  <c r="AD1331" i="1"/>
  <c r="AD1330" i="1"/>
  <c r="AD1329" i="1"/>
  <c r="AD1328" i="1"/>
  <c r="AD1327" i="1"/>
  <c r="AD1326" i="1"/>
  <c r="AD1325" i="1"/>
  <c r="AD1324" i="1"/>
  <c r="AD1323" i="1"/>
  <c r="AD1322" i="1"/>
  <c r="AD1321" i="1"/>
  <c r="AD1320" i="1"/>
  <c r="AD1319" i="1"/>
  <c r="AD1318" i="1"/>
  <c r="AD1317" i="1"/>
  <c r="AD1316" i="1"/>
  <c r="AD1315" i="1"/>
  <c r="AD1314" i="1"/>
  <c r="AD1313" i="1"/>
  <c r="AD4265" i="1"/>
  <c r="AD4264"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1" i="1"/>
  <c r="AD3172" i="1"/>
  <c r="AD3173" i="1"/>
  <c r="AD3174" i="1"/>
  <c r="AD3175" i="1"/>
  <c r="AD3176" i="1"/>
  <c r="AD3177" i="1"/>
  <c r="AD3178" i="1"/>
  <c r="AD3179" i="1"/>
  <c r="AD3180" i="1"/>
  <c r="AD3181" i="1"/>
  <c r="AD3182" i="1"/>
  <c r="AD3183" i="1"/>
  <c r="AD3184" i="1"/>
  <c r="AD3186" i="1"/>
  <c r="AD3187" i="1"/>
  <c r="AD3188" i="1"/>
  <c r="AD3189" i="1"/>
  <c r="AD3190" i="1"/>
  <c r="AD3191" i="1"/>
  <c r="AD3192" i="1"/>
  <c r="AD3193" i="1"/>
  <c r="AD3194" i="1"/>
  <c r="AD3195" i="1"/>
  <c r="AD3196" i="1"/>
  <c r="AD3197" i="1"/>
  <c r="AD3198" i="1"/>
  <c r="AD3199" i="1"/>
  <c r="AD3200" i="1"/>
  <c r="AD3201" i="1"/>
  <c r="AD3202" i="1"/>
  <c r="AD3203" i="1"/>
  <c r="AD3204" i="1"/>
  <c r="AD3206" i="1"/>
  <c r="AD3207" i="1"/>
  <c r="AD3208" i="1"/>
  <c r="AD3209" i="1"/>
  <c r="AD3210" i="1"/>
  <c r="AD3211" i="1"/>
  <c r="AD3212" i="1"/>
  <c r="AD3213" i="1"/>
  <c r="AD3214" i="1"/>
  <c r="AD3216" i="1"/>
  <c r="AD3217" i="1"/>
  <c r="AD3218" i="1"/>
  <c r="AD3220" i="1"/>
  <c r="AD3223" i="1"/>
  <c r="AD3224" i="1"/>
  <c r="AD3225" i="1"/>
  <c r="AD15404" i="1"/>
  <c r="AD15402" i="1"/>
  <c r="AD9623" i="1"/>
  <c r="AD9624" i="1"/>
  <c r="AD9625" i="1"/>
  <c r="AD9626" i="1"/>
  <c r="AD9627" i="1"/>
  <c r="AD9628" i="1"/>
  <c r="AD9629" i="1"/>
  <c r="AD9630" i="1"/>
  <c r="AD9631" i="1"/>
  <c r="AD9632" i="1"/>
  <c r="AD9633" i="1"/>
  <c r="AD9634" i="1"/>
  <c r="AD9635" i="1"/>
  <c r="AD9636" i="1"/>
  <c r="AD9637" i="1"/>
  <c r="AD9638" i="1"/>
  <c r="AD9639" i="1"/>
  <c r="AD9640" i="1"/>
  <c r="AD9641" i="1"/>
  <c r="AD9642" i="1"/>
  <c r="AD9643" i="1"/>
  <c r="AD9644" i="1"/>
  <c r="AD9645" i="1"/>
  <c r="AD9646" i="1"/>
  <c r="AD9647" i="1"/>
  <c r="AD9648" i="1"/>
  <c r="AD9649" i="1"/>
  <c r="AD9650" i="1"/>
  <c r="AD9651" i="1"/>
  <c r="AD9652" i="1"/>
  <c r="AD9653" i="1"/>
  <c r="AD9654" i="1"/>
  <c r="AD9655" i="1"/>
  <c r="AD9656" i="1"/>
  <c r="AD9657" i="1"/>
  <c r="AD9658" i="1"/>
  <c r="AD9659" i="1"/>
  <c r="AD9660" i="1"/>
  <c r="AD9661" i="1"/>
  <c r="AD9662" i="1"/>
  <c r="AD9663" i="1"/>
  <c r="AD9665" i="1"/>
  <c r="AD9685" i="1"/>
  <c r="AD9686" i="1"/>
  <c r="AD9687" i="1"/>
  <c r="AD9688" i="1"/>
  <c r="AD9689" i="1"/>
  <c r="AD9690" i="1"/>
  <c r="AD9691" i="1"/>
  <c r="AD9692" i="1"/>
  <c r="AD9693" i="1"/>
  <c r="AD9694" i="1"/>
  <c r="AD9695" i="1"/>
  <c r="AD9696" i="1"/>
  <c r="AD9697" i="1"/>
  <c r="AD9698" i="1"/>
  <c r="AD9699" i="1"/>
  <c r="AD9700" i="1"/>
  <c r="AD9701" i="1"/>
  <c r="AD9702" i="1"/>
  <c r="AD9703" i="1"/>
  <c r="AD9704" i="1"/>
  <c r="AD9705" i="1"/>
  <c r="AD9706" i="1"/>
  <c r="AD9707" i="1"/>
  <c r="AD9708" i="1"/>
  <c r="AD9709" i="1"/>
  <c r="AD9710" i="1"/>
  <c r="AD9711" i="1"/>
  <c r="AD9712" i="1"/>
  <c r="AD9713" i="1"/>
  <c r="AD9714" i="1"/>
  <c r="AD9715" i="1"/>
  <c r="AD9716" i="1"/>
  <c r="AD9717" i="1"/>
  <c r="AD9718" i="1"/>
  <c r="AD9719" i="1"/>
  <c r="AD9720" i="1"/>
  <c r="AD9721" i="1"/>
  <c r="AD9722" i="1"/>
  <c r="AD9723" i="1"/>
  <c r="AD9724" i="1"/>
  <c r="AD9725" i="1"/>
  <c r="AD9726" i="1"/>
  <c r="AD9727" i="1"/>
  <c r="AD9728" i="1"/>
  <c r="AD9729" i="1"/>
  <c r="AD9730" i="1"/>
  <c r="AD9731" i="1"/>
  <c r="AD9732" i="1"/>
  <c r="AD9733" i="1"/>
  <c r="AD9734" i="1"/>
  <c r="AD9735" i="1"/>
  <c r="AD9736" i="1"/>
  <c r="AD9737" i="1"/>
  <c r="AD9738" i="1"/>
  <c r="AD9739" i="1"/>
  <c r="AD9740" i="1"/>
  <c r="AD9741" i="1"/>
  <c r="AD9742" i="1"/>
  <c r="AD9666" i="1"/>
  <c r="AD9667" i="1"/>
  <c r="AD9593" i="1"/>
  <c r="AD9595" i="1"/>
  <c r="AD9602" i="1"/>
  <c r="AD9596" i="1"/>
  <c r="AD9597" i="1"/>
  <c r="AD9598" i="1"/>
  <c r="AD9599" i="1"/>
  <c r="AD9601" i="1"/>
  <c r="AD14121" i="1"/>
  <c r="AD13891" i="1"/>
  <c r="AD4267" i="1"/>
  <c r="AD4247" i="1"/>
  <c r="AD4280" i="1"/>
  <c r="AD2873" i="1"/>
  <c r="AD2924" i="1"/>
  <c r="AE2936" i="1" l="1"/>
  <c r="J65" i="7" s="1"/>
  <c r="AD10928" i="1"/>
  <c r="AD10721" i="1"/>
  <c r="AD10086" i="1"/>
  <c r="AD10087" i="1"/>
  <c r="AD10088" i="1"/>
  <c r="AD10089" i="1"/>
  <c r="AD10090" i="1"/>
  <c r="AD10202" i="1"/>
  <c r="AD10047" i="1"/>
  <c r="AD10048" i="1"/>
  <c r="AD10049" i="1"/>
  <c r="AD10050" i="1"/>
  <c r="AD10051" i="1"/>
  <c r="AD10052" i="1"/>
  <c r="AD15648" i="1"/>
  <c r="AD15659" i="1"/>
  <c r="AD15627" i="1"/>
  <c r="AD15626" i="1"/>
  <c r="AD15608" i="1"/>
  <c r="AD15655" i="1"/>
  <c r="AD15616" i="1"/>
  <c r="AD15602" i="1"/>
  <c r="AD1545" i="1"/>
  <c r="AD1546" i="1"/>
  <c r="AD1547" i="1"/>
  <c r="AD1548" i="1"/>
  <c r="AD1549" i="1"/>
  <c r="AD1555" i="1"/>
  <c r="AD1554" i="1"/>
  <c r="AD11058" i="1"/>
  <c r="AD10992" i="1"/>
  <c r="AD10533" i="1"/>
  <c r="AD10534" i="1"/>
  <c r="AD10535" i="1"/>
  <c r="AD10536" i="1"/>
  <c r="AD10537" i="1"/>
  <c r="AD10538" i="1"/>
  <c r="AD10539" i="1"/>
  <c r="AD10540" i="1"/>
  <c r="AD10541" i="1"/>
  <c r="AD10542" i="1"/>
  <c r="AD10543" i="1"/>
  <c r="AD10544" i="1"/>
  <c r="AD10922" i="1"/>
  <c r="AD10923" i="1"/>
  <c r="AD10924" i="1"/>
  <c r="AD10925" i="1"/>
  <c r="AD10926" i="1"/>
  <c r="AD10927" i="1"/>
  <c r="AD10929" i="1"/>
  <c r="AD10930" i="1"/>
  <c r="AD10931" i="1"/>
  <c r="AD10932" i="1"/>
  <c r="AD10936" i="1"/>
  <c r="AD10937" i="1"/>
  <c r="AD10939" i="1"/>
  <c r="AD10940" i="1"/>
  <c r="AD10941" i="1"/>
  <c r="AD10942" i="1"/>
  <c r="AD10943" i="1"/>
  <c r="AD10944" i="1"/>
  <c r="AD10945" i="1"/>
  <c r="AD10947" i="1"/>
  <c r="AD10948" i="1"/>
  <c r="AD10949" i="1"/>
  <c r="AD10950" i="1"/>
  <c r="AD10951" i="1"/>
  <c r="AD10952" i="1"/>
  <c r="AD10953" i="1"/>
  <c r="AD10954" i="1"/>
  <c r="AD10955" i="1"/>
  <c r="AD10956" i="1"/>
  <c r="AD10957" i="1"/>
  <c r="AD10958" i="1"/>
  <c r="AD10959" i="1"/>
  <c r="AD10960" i="1"/>
  <c r="AD10961" i="1"/>
  <c r="AD10962" i="1"/>
  <c r="AD10963" i="1"/>
  <c r="AD10964" i="1"/>
  <c r="AD10965" i="1"/>
  <c r="AD10966" i="1"/>
  <c r="AD10967" i="1"/>
  <c r="AD10968" i="1"/>
  <c r="AD10969" i="1"/>
  <c r="AD10970" i="1"/>
  <c r="AD10971" i="1"/>
  <c r="AD10972" i="1"/>
  <c r="AD10973" i="1"/>
  <c r="AD10974" i="1"/>
  <c r="AD10975" i="1"/>
  <c r="AD10976" i="1"/>
  <c r="AD10977" i="1"/>
  <c r="AD10978" i="1"/>
  <c r="AD10979" i="1"/>
  <c r="AD10980" i="1"/>
  <c r="AD10981" i="1"/>
  <c r="AD10982" i="1"/>
  <c r="AD10983" i="1"/>
  <c r="AD10984" i="1"/>
  <c r="AD10985" i="1"/>
  <c r="AD10986" i="1"/>
  <c r="AD10987" i="1"/>
  <c r="AD10988" i="1"/>
  <c r="AD10989" i="1"/>
  <c r="AD10990" i="1"/>
  <c r="AD10991" i="1"/>
  <c r="AD10993" i="1"/>
  <c r="AD10994" i="1"/>
  <c r="AD10995" i="1"/>
  <c r="AD10996" i="1"/>
  <c r="AD10997" i="1"/>
  <c r="AD10998" i="1"/>
  <c r="AD10999" i="1"/>
  <c r="AD11000" i="1"/>
  <c r="AD11001" i="1"/>
  <c r="AD11002" i="1"/>
  <c r="AD11003" i="1"/>
  <c r="AD11004" i="1"/>
  <c r="AD11005" i="1"/>
  <c r="AD11006" i="1"/>
  <c r="AD11007" i="1"/>
  <c r="AD11008" i="1"/>
  <c r="AD11010" i="1"/>
  <c r="AD11011" i="1"/>
  <c r="AD11012" i="1"/>
  <c r="AD11013" i="1"/>
  <c r="AD11014" i="1"/>
  <c r="AD11015" i="1"/>
  <c r="AD11016" i="1"/>
  <c r="AD11017" i="1"/>
  <c r="AD11018" i="1"/>
  <c r="AD11019" i="1"/>
  <c r="AD11020" i="1"/>
  <c r="AD11021" i="1"/>
  <c r="AD11023" i="1"/>
  <c r="AD11024" i="1"/>
  <c r="AD11025" i="1"/>
  <c r="AD11026" i="1"/>
  <c r="AD11027" i="1"/>
  <c r="AD11028" i="1"/>
  <c r="AD11029" i="1"/>
  <c r="AD11030" i="1"/>
  <c r="AD11031" i="1"/>
  <c r="AD11032" i="1"/>
  <c r="AD11033" i="1"/>
  <c r="AD11034" i="1"/>
  <c r="AD11036" i="1"/>
  <c r="AD11037" i="1"/>
  <c r="AD11038" i="1"/>
  <c r="AD11039" i="1"/>
  <c r="AD11040" i="1"/>
  <c r="AD11041" i="1"/>
  <c r="AD11042" i="1"/>
  <c r="AD11043" i="1"/>
  <c r="AD11044" i="1"/>
  <c r="AD11045" i="1"/>
  <c r="AD11046" i="1"/>
  <c r="AD11047" i="1"/>
  <c r="AD11048" i="1"/>
  <c r="AD11049" i="1"/>
  <c r="AD11050" i="1"/>
  <c r="AD11051" i="1"/>
  <c r="AD11052" i="1"/>
  <c r="AD11053" i="1"/>
  <c r="AD11054" i="1"/>
  <c r="AD11055" i="1"/>
  <c r="AD11056" i="1"/>
  <c r="AD11057" i="1"/>
  <c r="AD11059" i="1"/>
  <c r="AD11060" i="1"/>
  <c r="AD11061" i="1"/>
  <c r="AD11062" i="1"/>
  <c r="AD11063" i="1"/>
  <c r="AD11064" i="1"/>
  <c r="AD11065" i="1"/>
  <c r="AD11066" i="1"/>
  <c r="AD11067" i="1"/>
  <c r="AD10041" i="1"/>
  <c r="AD10042" i="1"/>
  <c r="AD10043" i="1"/>
  <c r="AD10044" i="1"/>
  <c r="AD10045" i="1"/>
  <c r="AD10046" i="1"/>
  <c r="AD10053" i="1"/>
  <c r="AD10054" i="1"/>
  <c r="AD10055" i="1"/>
  <c r="AD10057" i="1"/>
  <c r="AD10056" i="1"/>
  <c r="AD10058" i="1"/>
  <c r="AD10059" i="1"/>
  <c r="AD10060" i="1"/>
  <c r="AD10061" i="1"/>
  <c r="AD10062" i="1"/>
  <c r="AD10063" i="1"/>
  <c r="AD10064" i="1"/>
  <c r="AD10065" i="1"/>
  <c r="AD10066" i="1"/>
  <c r="AD10067" i="1"/>
  <c r="AD10068" i="1"/>
  <c r="AD10069" i="1"/>
  <c r="AD10070" i="1"/>
  <c r="AD10071" i="1"/>
  <c r="AD10072" i="1"/>
  <c r="AD10073" i="1"/>
  <c r="AD10074" i="1"/>
  <c r="AD10076" i="1"/>
  <c r="AD10077" i="1"/>
  <c r="AD10078" i="1"/>
  <c r="AD10079" i="1"/>
  <c r="AD10080" i="1"/>
  <c r="AD10081" i="1"/>
  <c r="AD10082" i="1"/>
  <c r="AD10083" i="1"/>
  <c r="AD10084" i="1"/>
  <c r="AD10085" i="1"/>
  <c r="AD10091" i="1"/>
  <c r="AD10092" i="1"/>
  <c r="AD10093" i="1"/>
  <c r="AD10094" i="1"/>
  <c r="AD10095" i="1"/>
  <c r="AD10096" i="1"/>
  <c r="AD10097" i="1"/>
  <c r="AD10098" i="1"/>
  <c r="AD10099" i="1"/>
  <c r="AD10100" i="1"/>
  <c r="AD10103" i="1"/>
  <c r="AD10104" i="1"/>
  <c r="AD10105" i="1"/>
  <c r="AD10106" i="1"/>
  <c r="AD10107" i="1"/>
  <c r="AD10108" i="1"/>
  <c r="AD10109" i="1"/>
  <c r="AD10110" i="1"/>
  <c r="AD10111" i="1"/>
  <c r="AD10112" i="1"/>
  <c r="AD10113" i="1"/>
  <c r="AD10114" i="1"/>
  <c r="AD10115" i="1"/>
  <c r="AD10116" i="1"/>
  <c r="AD10117" i="1"/>
  <c r="AD10118" i="1"/>
  <c r="AD10119" i="1"/>
  <c r="AD10120" i="1"/>
  <c r="AD10121" i="1"/>
  <c r="AD10122" i="1"/>
  <c r="AD10123" i="1"/>
  <c r="AD10125" i="1"/>
  <c r="AD10126" i="1"/>
  <c r="AD10127" i="1"/>
  <c r="AD10128" i="1"/>
  <c r="AD10129" i="1"/>
  <c r="AD10130" i="1"/>
  <c r="AD10131" i="1"/>
  <c r="AD10132" i="1"/>
  <c r="AD10133" i="1"/>
  <c r="AD10134" i="1"/>
  <c r="AD10135" i="1"/>
  <c r="AD10136" i="1"/>
  <c r="AD10137" i="1"/>
  <c r="AD10138" i="1"/>
  <c r="AD10139" i="1"/>
  <c r="AD10140" i="1"/>
  <c r="AD10141" i="1"/>
  <c r="AD10142" i="1"/>
  <c r="AD10143" i="1"/>
  <c r="AD10144" i="1"/>
  <c r="AD10145" i="1"/>
  <c r="AD10146" i="1"/>
  <c r="AD10147" i="1"/>
  <c r="AD10148" i="1"/>
  <c r="AD10149" i="1"/>
  <c r="AD10150" i="1"/>
  <c r="AD10151" i="1"/>
  <c r="AD10152" i="1"/>
  <c r="AD10153" i="1"/>
  <c r="AD10154" i="1"/>
  <c r="AD10155" i="1"/>
  <c r="AD10156" i="1"/>
  <c r="AD10157" i="1"/>
  <c r="AD10158" i="1"/>
  <c r="AD10159" i="1"/>
  <c r="AD10160" i="1"/>
  <c r="AD10161" i="1"/>
  <c r="AD10162" i="1"/>
  <c r="AD10163" i="1"/>
  <c r="AD10164" i="1"/>
  <c r="AD10165" i="1"/>
  <c r="AD10166" i="1"/>
  <c r="AD10167" i="1"/>
  <c r="AD10168" i="1"/>
  <c r="AD10169" i="1"/>
  <c r="AD10170" i="1"/>
  <c r="AD10171" i="1"/>
  <c r="AD10172" i="1"/>
  <c r="AD10173" i="1"/>
  <c r="AD10174" i="1"/>
  <c r="AD10175" i="1"/>
  <c r="AD10176" i="1"/>
  <c r="AD10177" i="1"/>
  <c r="AD10178" i="1"/>
  <c r="AD10179" i="1"/>
  <c r="AD10180" i="1"/>
  <c r="AD10181" i="1"/>
  <c r="AD10182" i="1"/>
  <c r="AD10183" i="1"/>
  <c r="AD10184" i="1"/>
  <c r="AD10185" i="1"/>
  <c r="AD10186" i="1"/>
  <c r="AD10187" i="1"/>
  <c r="AD10188" i="1"/>
  <c r="AD10189" i="1"/>
  <c r="AD10190" i="1"/>
  <c r="AD10191" i="1"/>
  <c r="AD10192" i="1"/>
  <c r="AD10193" i="1"/>
  <c r="AD10194" i="1"/>
  <c r="AD10195" i="1"/>
  <c r="AD10196" i="1"/>
  <c r="AD10197" i="1"/>
  <c r="AD10198" i="1"/>
  <c r="AD10199" i="1"/>
  <c r="AD10200" i="1"/>
  <c r="AD10316" i="1"/>
  <c r="AD10317" i="1"/>
  <c r="AD10318" i="1"/>
  <c r="AD10327" i="1"/>
  <c r="AD6067" i="1" l="1"/>
  <c r="AD6068" i="1"/>
  <c r="AD6069" i="1"/>
  <c r="AD6070" i="1"/>
  <c r="AD6071" i="1"/>
  <c r="AD6072" i="1"/>
  <c r="AD6073" i="1"/>
  <c r="AD6074" i="1"/>
  <c r="AD6075" i="1"/>
  <c r="AD6076" i="1"/>
  <c r="AD6077" i="1"/>
  <c r="AD6078" i="1"/>
  <c r="AD6079" i="1"/>
  <c r="AD6080" i="1"/>
  <c r="AD6081" i="1"/>
  <c r="AD6082" i="1"/>
  <c r="AD6083" i="1"/>
  <c r="AD6084" i="1"/>
  <c r="AD6085" i="1"/>
  <c r="AD6086" i="1"/>
  <c r="AD6087" i="1"/>
  <c r="AD6088" i="1"/>
  <c r="AD6089" i="1"/>
  <c r="AD6090" i="1"/>
  <c r="AD6091" i="1"/>
  <c r="AD6092" i="1"/>
  <c r="AD6093" i="1"/>
  <c r="AD6094" i="1"/>
  <c r="AD6095" i="1"/>
  <c r="AD6096" i="1"/>
  <c r="AD6097" i="1"/>
  <c r="AD6098" i="1"/>
  <c r="AD6099" i="1"/>
  <c r="AD6100" i="1"/>
  <c r="AD6101" i="1"/>
  <c r="AD6102" i="1"/>
  <c r="AD6103" i="1"/>
  <c r="AD6112" i="1"/>
  <c r="AD6113" i="1"/>
  <c r="AD6114" i="1"/>
  <c r="AD6115" i="1"/>
  <c r="AD6116" i="1"/>
  <c r="AD6117" i="1"/>
  <c r="AD6118" i="1"/>
  <c r="AD6119" i="1"/>
  <c r="AD6120" i="1"/>
  <c r="AD6121" i="1"/>
  <c r="AD6122" i="1"/>
  <c r="AD6123" i="1"/>
  <c r="AD6124" i="1"/>
  <c r="AD6125" i="1"/>
  <c r="AD6126" i="1"/>
  <c r="AD6127" i="1"/>
  <c r="AD6128" i="1"/>
  <c r="AD6129" i="1"/>
  <c r="AD6130" i="1"/>
  <c r="AD6131" i="1"/>
  <c r="AD6132" i="1"/>
  <c r="AD6133" i="1"/>
  <c r="AD6134" i="1"/>
  <c r="AD6135" i="1"/>
  <c r="AD6136" i="1"/>
  <c r="AD6137" i="1"/>
  <c r="AD6138" i="1"/>
  <c r="AD6139" i="1"/>
  <c r="AD6140" i="1"/>
  <c r="AD6142" i="1"/>
  <c r="AD6143" i="1"/>
  <c r="AD6144" i="1"/>
  <c r="AD6145" i="1"/>
  <c r="AD6147" i="1"/>
  <c r="AD6148" i="1"/>
  <c r="AD6149" i="1"/>
  <c r="AD6150" i="1"/>
  <c r="AD6151" i="1"/>
  <c r="AD6153" i="1"/>
  <c r="AD5422" i="1"/>
  <c r="AD5423" i="1"/>
  <c r="AD5424" i="1"/>
  <c r="AD5425" i="1"/>
  <c r="AD5426" i="1"/>
  <c r="AD5427" i="1"/>
  <c r="AD5428" i="1"/>
  <c r="AD5429" i="1"/>
  <c r="AD5430" i="1"/>
  <c r="AD5431" i="1"/>
  <c r="AD5432" i="1"/>
  <c r="AD5433" i="1"/>
  <c r="AD5434" i="1"/>
  <c r="AD5435" i="1"/>
  <c r="AD5436" i="1"/>
  <c r="AD5437" i="1"/>
  <c r="AD5438" i="1"/>
  <c r="AD5439" i="1"/>
  <c r="AD5440" i="1"/>
  <c r="AD5441" i="1"/>
  <c r="AD5442" i="1"/>
  <c r="AD5443" i="1"/>
  <c r="AD5444" i="1"/>
  <c r="AD5445" i="1"/>
  <c r="AD5448" i="1"/>
  <c r="AD5449" i="1"/>
  <c r="AD5447" i="1"/>
  <c r="AD5446" i="1"/>
  <c r="AD5450" i="1"/>
  <c r="AD5451" i="1"/>
  <c r="AD5452" i="1"/>
  <c r="AD5453" i="1"/>
  <c r="AD5454" i="1"/>
  <c r="AD5455" i="1"/>
  <c r="AD5456" i="1"/>
  <c r="AD5457" i="1"/>
  <c r="AD5458" i="1"/>
  <c r="AD5459" i="1"/>
  <c r="AD5460" i="1"/>
  <c r="AD5461" i="1"/>
  <c r="AD5462" i="1"/>
  <c r="AD5463" i="1"/>
  <c r="AD5464" i="1"/>
  <c r="AD5465" i="1"/>
  <c r="AD5466" i="1"/>
  <c r="AD5467" i="1"/>
  <c r="AD5468" i="1"/>
  <c r="AD5469" i="1"/>
  <c r="AD5470" i="1"/>
  <c r="AD5471" i="1"/>
  <c r="AD5472" i="1"/>
  <c r="AD5473" i="1"/>
  <c r="AD5474" i="1"/>
  <c r="AD5475" i="1"/>
  <c r="AD5476" i="1"/>
  <c r="AD5477" i="1"/>
  <c r="AD5478" i="1"/>
  <c r="AD5480" i="1"/>
  <c r="AD5481" i="1"/>
  <c r="AD5479" i="1"/>
  <c r="AD5482" i="1"/>
  <c r="AD5483" i="1"/>
  <c r="AD5484" i="1"/>
  <c r="AD5485" i="1"/>
  <c r="AD5486" i="1"/>
  <c r="AD5487" i="1"/>
  <c r="AD5488" i="1"/>
  <c r="AD5489" i="1"/>
  <c r="AD5490" i="1"/>
  <c r="AD5491" i="1"/>
  <c r="AD5492" i="1"/>
  <c r="AD5493" i="1"/>
  <c r="AD5494" i="1"/>
  <c r="AD5495" i="1"/>
  <c r="AD5496" i="1"/>
  <c r="AD5497" i="1"/>
  <c r="AD5498" i="1"/>
  <c r="AD5500" i="1"/>
  <c r="AD5501" i="1"/>
  <c r="AD5502" i="1"/>
  <c r="AD5503" i="1"/>
  <c r="AD5504" i="1"/>
  <c r="AD5505" i="1"/>
  <c r="AD5506" i="1"/>
  <c r="AD5507" i="1"/>
  <c r="AD5508" i="1"/>
  <c r="AD5509" i="1"/>
  <c r="AD5510" i="1"/>
  <c r="AD5511" i="1"/>
  <c r="AD5512" i="1"/>
  <c r="AD5513" i="1"/>
  <c r="AD5514" i="1"/>
  <c r="AD5515" i="1"/>
  <c r="AD5516" i="1"/>
  <c r="AD5517" i="1"/>
  <c r="AD5518" i="1"/>
  <c r="AD5519" i="1"/>
  <c r="AD5520" i="1"/>
  <c r="AD5415" i="1" l="1"/>
  <c r="AD2925" i="1"/>
  <c r="AD2926" i="1"/>
  <c r="AD2927" i="1"/>
  <c r="AD2928" i="1"/>
  <c r="AD2929" i="1"/>
  <c r="AD2930" i="1"/>
  <c r="AD2931" i="1"/>
  <c r="AD2932" i="1"/>
  <c r="AD2933" i="1"/>
  <c r="AD2934" i="1"/>
  <c r="AD2935" i="1"/>
  <c r="AD2879" i="1"/>
  <c r="AD2880" i="1"/>
  <c r="AD2881" i="1"/>
  <c r="AD2826" i="1"/>
  <c r="AD2827" i="1"/>
  <c r="AD2828" i="1"/>
  <c r="AD2829" i="1"/>
  <c r="AD2830" i="1"/>
  <c r="AD2831" i="1"/>
  <c r="AD2832" i="1"/>
  <c r="AD2833" i="1"/>
  <c r="AD2834" i="1"/>
  <c r="AD2891" i="1"/>
  <c r="AD2896" i="1"/>
  <c r="AD2897" i="1"/>
  <c r="AD2898" i="1"/>
  <c r="AD2899" i="1"/>
  <c r="AD2900" i="1"/>
  <c r="AD2901" i="1"/>
  <c r="AD2902" i="1"/>
  <c r="AD2903" i="1"/>
  <c r="AD2904" i="1"/>
  <c r="AD2905" i="1"/>
  <c r="AD2895" i="1"/>
  <c r="AD2894" i="1"/>
  <c r="AD2893" i="1"/>
  <c r="AD2784" i="1" l="1"/>
  <c r="AD2783" i="1"/>
  <c r="AD8796" i="1"/>
  <c r="AD8764" i="1"/>
  <c r="AD8765" i="1"/>
  <c r="AD8766" i="1"/>
  <c r="AD8767" i="1"/>
  <c r="AD8768" i="1"/>
  <c r="AD8769" i="1"/>
  <c r="AD8770" i="1"/>
  <c r="AD8771" i="1"/>
  <c r="AD8772" i="1"/>
  <c r="AD8773" i="1"/>
  <c r="AD8774" i="1"/>
  <c r="AD8775" i="1"/>
  <c r="AD8776" i="1"/>
  <c r="AD8777" i="1"/>
  <c r="AD8778" i="1"/>
  <c r="AD8779" i="1"/>
  <c r="AD8782" i="1"/>
  <c r="AD8783" i="1"/>
  <c r="AD8784" i="1"/>
  <c r="AD8785" i="1"/>
  <c r="AD8786" i="1"/>
  <c r="AD8787" i="1"/>
  <c r="AD8781" i="1"/>
  <c r="AD8780" i="1"/>
  <c r="AD8788" i="1"/>
  <c r="AD8789" i="1"/>
  <c r="AD8790" i="1"/>
  <c r="AD8791" i="1"/>
  <c r="AD8792" i="1"/>
  <c r="AD8793" i="1"/>
  <c r="AD8794" i="1"/>
  <c r="AD8795" i="1"/>
  <c r="AD8797" i="1"/>
  <c r="AD8798" i="1"/>
  <c r="AD8799" i="1"/>
  <c r="AD8800" i="1"/>
  <c r="AD8801" i="1"/>
  <c r="AD8802" i="1"/>
  <c r="AD8803" i="1"/>
  <c r="AD8804" i="1"/>
  <c r="AD8805" i="1"/>
  <c r="AD8806" i="1"/>
  <c r="AD8807" i="1"/>
  <c r="AD8808" i="1"/>
  <c r="AD8809" i="1"/>
  <c r="AD8810" i="1"/>
  <c r="AD8811" i="1"/>
  <c r="AD8812" i="1"/>
  <c r="AD8813" i="1"/>
  <c r="AD8814" i="1"/>
  <c r="AD8815" i="1"/>
  <c r="AD8816" i="1"/>
  <c r="AD8817" i="1"/>
  <c r="AD8818" i="1"/>
  <c r="AD8819" i="1"/>
  <c r="AD8820" i="1"/>
  <c r="AD8821" i="1"/>
  <c r="AD8822" i="1"/>
  <c r="AD8824" i="1"/>
  <c r="AD8825" i="1"/>
  <c r="AD8826" i="1"/>
  <c r="AD8827" i="1"/>
  <c r="AD8828" i="1"/>
  <c r="AD8829" i="1"/>
  <c r="AD8830" i="1"/>
  <c r="AD8831" i="1"/>
  <c r="AD8832" i="1"/>
  <c r="AD8833" i="1"/>
  <c r="AD8834" i="1"/>
  <c r="AD8835" i="1"/>
  <c r="AD8836" i="1"/>
  <c r="AD8837" i="1"/>
  <c r="AD8838" i="1"/>
  <c r="AD8839" i="1"/>
  <c r="AD8840" i="1"/>
  <c r="AD8823" i="1"/>
  <c r="AD8842" i="1"/>
  <c r="AD8843" i="1"/>
  <c r="AD8844" i="1"/>
  <c r="AD8845" i="1"/>
  <c r="AD8846" i="1"/>
  <c r="AD8847" i="1"/>
  <c r="AD8848" i="1"/>
  <c r="AD8849" i="1"/>
  <c r="AD8850" i="1"/>
  <c r="AD8851" i="1"/>
  <c r="AD8852" i="1"/>
  <c r="AD8853" i="1"/>
  <c r="AD1553" i="1"/>
  <c r="AD15636" i="1"/>
  <c r="AD15625" i="1"/>
  <c r="AD15623" i="1"/>
  <c r="AD15622" i="1"/>
  <c r="AD15621" i="1"/>
  <c r="AD15661" i="1"/>
  <c r="AD15662" i="1"/>
  <c r="AD15663" i="1"/>
  <c r="AD15664" i="1"/>
  <c r="AD15665" i="1"/>
  <c r="AD15666" i="1"/>
  <c r="AD15660" i="1"/>
  <c r="AD15658" i="1"/>
  <c r="AD15657" i="1"/>
  <c r="AD15656" i="1"/>
  <c r="AD15635" i="1"/>
  <c r="AD15634" i="1"/>
  <c r="AD15633" i="1"/>
  <c r="AD15632" i="1"/>
  <c r="AD13614" i="1"/>
  <c r="AD13613" i="1"/>
  <c r="AD13611" i="1"/>
  <c r="AD13610" i="1"/>
  <c r="AD13609" i="1"/>
  <c r="AD13608" i="1"/>
  <c r="AD13606" i="1"/>
  <c r="AD13605" i="1"/>
  <c r="AD13604" i="1"/>
  <c r="AD13603" i="1"/>
  <c r="AD13602" i="1"/>
  <c r="AD13601" i="1"/>
  <c r="AD13599" i="1"/>
  <c r="AD13598" i="1"/>
  <c r="AD13597" i="1"/>
  <c r="AD13596" i="1"/>
  <c r="AD13595" i="1"/>
  <c r="AD13594" i="1"/>
  <c r="AD2976" i="1"/>
  <c r="AD12619" i="1"/>
  <c r="AD12618" i="1"/>
  <c r="AD12617" i="1"/>
  <c r="AD12616" i="1"/>
  <c r="AD12615" i="1"/>
  <c r="AD12614" i="1"/>
  <c r="AD12613" i="1"/>
  <c r="AD12612" i="1"/>
  <c r="AD8478" i="1"/>
  <c r="AD15965" i="1"/>
  <c r="AD15967" i="1"/>
  <c r="AD15966" i="1"/>
  <c r="AD12686" i="1"/>
  <c r="AD12312" i="1"/>
  <c r="AD12313" i="1"/>
  <c r="AD12317" i="1"/>
  <c r="AD12316" i="1"/>
  <c r="AD12310" i="1"/>
  <c r="AD12303" i="1"/>
  <c r="AD12304" i="1"/>
  <c r="AD12306" i="1"/>
  <c r="AD12311" i="1"/>
  <c r="AD15907" i="1"/>
  <c r="AD15905" i="1"/>
  <c r="AD15904" i="1"/>
  <c r="AD15903" i="1"/>
  <c r="AD15902" i="1"/>
  <c r="AD15901" i="1"/>
  <c r="AD13476" i="1"/>
  <c r="AD13477" i="1"/>
  <c r="AD13478" i="1"/>
  <c r="AD13479" i="1"/>
  <c r="AD13480" i="1"/>
  <c r="AD13482" i="1"/>
  <c r="AD13456" i="1"/>
  <c r="AD13457" i="1"/>
  <c r="AD13458" i="1"/>
  <c r="AD13459" i="1"/>
  <c r="AD13460" i="1"/>
  <c r="AD13461" i="1"/>
  <c r="AD13462" i="1"/>
  <c r="AD13463" i="1"/>
  <c r="AD13464" i="1"/>
  <c r="AD13465" i="1"/>
  <c r="AD13471" i="1"/>
  <c r="AD13472" i="1"/>
  <c r="AD13473" i="1"/>
  <c r="AD13474" i="1"/>
  <c r="AD9329" i="1"/>
  <c r="AD8898" i="1"/>
  <c r="AD15968" i="1"/>
  <c r="AD7021" i="1"/>
  <c r="AD4432" i="1"/>
  <c r="AD4468" i="1"/>
  <c r="AD10030" i="1"/>
  <c r="AD10031" i="1"/>
  <c r="AD10032" i="1"/>
  <c r="AD12049" i="1"/>
  <c r="AD12050" i="1"/>
  <c r="AD12051" i="1"/>
  <c r="AD12052" i="1"/>
  <c r="AD12053" i="1"/>
  <c r="AD12054" i="1"/>
  <c r="AD12055" i="1"/>
  <c r="AD12056" i="1"/>
  <c r="AD12057" i="1"/>
  <c r="AD12058" i="1"/>
  <c r="AD12059" i="1"/>
  <c r="AD12060" i="1"/>
  <c r="AD12061" i="1"/>
  <c r="AD12062" i="1"/>
  <c r="AD12064" i="1"/>
  <c r="AD12066" i="1"/>
  <c r="AD12067" i="1"/>
  <c r="AD12068" i="1"/>
  <c r="AD12069" i="1"/>
  <c r="AD12070" i="1"/>
  <c r="AD12071" i="1"/>
  <c r="AD12072" i="1"/>
  <c r="AD12073" i="1"/>
  <c r="AD12074" i="1"/>
  <c r="AD12075" i="1"/>
  <c r="AD12076" i="1"/>
  <c r="AD12077" i="1"/>
  <c r="AD12078" i="1"/>
  <c r="AD12079" i="1"/>
  <c r="AD12080" i="1"/>
  <c r="AD12081" i="1"/>
  <c r="AD12082" i="1"/>
  <c r="AD12083" i="1"/>
  <c r="AD12084" i="1"/>
  <c r="AD12085" i="1"/>
  <c r="AD12086" i="1"/>
  <c r="AD12087" i="1"/>
  <c r="AD12088" i="1"/>
  <c r="AD12089" i="1"/>
  <c r="AD12090" i="1"/>
  <c r="AD12091" i="1"/>
  <c r="AD12093" i="1"/>
  <c r="AD12094" i="1"/>
  <c r="AD12096" i="1"/>
  <c r="AD12097" i="1"/>
  <c r="AD12098" i="1"/>
  <c r="AD12099" i="1"/>
  <c r="AD12100" i="1"/>
  <c r="AD12101" i="1"/>
  <c r="AD12102" i="1"/>
  <c r="AD12103" i="1"/>
  <c r="AD12104" i="1"/>
  <c r="AD12105" i="1"/>
  <c r="AD12106" i="1"/>
  <c r="AD12107" i="1"/>
  <c r="AD12108" i="1"/>
  <c r="AD12109" i="1"/>
  <c r="AD12111" i="1"/>
  <c r="AD12112" i="1"/>
  <c r="AD12113" i="1"/>
  <c r="AD12114" i="1"/>
  <c r="AD12115" i="1"/>
  <c r="AD12116" i="1"/>
  <c r="AD12117" i="1"/>
  <c r="AD12118" i="1"/>
  <c r="AD12119" i="1"/>
  <c r="AD12120" i="1"/>
  <c r="AD12121" i="1"/>
  <c r="AD12122" i="1"/>
  <c r="AD12123" i="1"/>
  <c r="AD12124" i="1"/>
  <c r="AD12125" i="1"/>
  <c r="AD12126" i="1"/>
  <c r="AD12127" i="1"/>
  <c r="AD12128" i="1"/>
  <c r="AD12129" i="1"/>
  <c r="AD12130" i="1"/>
  <c r="AD12131" i="1"/>
  <c r="AD12132" i="1"/>
  <c r="AD12133" i="1"/>
  <c r="AD12134" i="1"/>
  <c r="AD12135" i="1"/>
  <c r="AD12136" i="1"/>
  <c r="AD12137" i="1"/>
  <c r="AD12138" i="1"/>
  <c r="AD12139" i="1"/>
  <c r="AD12140" i="1"/>
  <c r="AD12141" i="1"/>
  <c r="AD12142" i="1"/>
  <c r="AD12145" i="1"/>
  <c r="AD12150" i="1"/>
  <c r="AD12152" i="1"/>
  <c r="AD12153" i="1"/>
  <c r="AD12154" i="1"/>
  <c r="AD12155" i="1"/>
  <c r="AD12156" i="1"/>
  <c r="AD12157" i="1"/>
  <c r="AD12158" i="1"/>
  <c r="AD12159" i="1"/>
  <c r="AD12160" i="1"/>
  <c r="AD12161" i="1"/>
  <c r="AD12162" i="1"/>
  <c r="AD12163" i="1"/>
  <c r="AD12164" i="1"/>
  <c r="AD12165" i="1"/>
  <c r="AD12166" i="1"/>
  <c r="AD12167" i="1"/>
  <c r="AD12168" i="1"/>
  <c r="AD12169" i="1"/>
  <c r="AD12170" i="1"/>
  <c r="AD12171" i="1"/>
  <c r="AD12172" i="1"/>
  <c r="AD12173" i="1"/>
  <c r="AD12174" i="1"/>
  <c r="AD12175" i="1"/>
  <c r="AD12176" i="1"/>
  <c r="AD12177" i="1"/>
  <c r="AD12178" i="1"/>
  <c r="AD12179" i="1"/>
  <c r="AD12180" i="1"/>
  <c r="AD12181" i="1"/>
  <c r="AD12182" i="1"/>
  <c r="AD12183" i="1"/>
  <c r="AD12184" i="1"/>
  <c r="AD12185" i="1"/>
  <c r="AD12186" i="1"/>
  <c r="AD12187" i="1"/>
  <c r="AD12188" i="1"/>
  <c r="AD12189" i="1"/>
  <c r="AD12190" i="1"/>
  <c r="AD12191" i="1"/>
  <c r="AD12192" i="1"/>
  <c r="AD12195" i="1"/>
  <c r="AD12196" i="1"/>
  <c r="AD12197" i="1"/>
  <c r="AD12198" i="1"/>
  <c r="AD12199" i="1"/>
  <c r="AD12200" i="1"/>
  <c r="AD12201" i="1"/>
  <c r="AD12202" i="1"/>
  <c r="AD12203" i="1"/>
  <c r="AD12204" i="1"/>
  <c r="AD12205" i="1"/>
  <c r="AD12206" i="1"/>
  <c r="AD12207" i="1"/>
  <c r="AD12208" i="1"/>
  <c r="AD12209" i="1"/>
  <c r="AD12210" i="1"/>
  <c r="AD12211" i="1"/>
  <c r="AD12212" i="1"/>
  <c r="AD12213" i="1"/>
  <c r="AD12214" i="1"/>
  <c r="AD12215" i="1"/>
  <c r="AD12216" i="1"/>
  <c r="AD12217" i="1"/>
  <c r="AD12218" i="1"/>
  <c r="AD12219" i="1"/>
  <c r="AD12220" i="1"/>
  <c r="AD12221" i="1"/>
  <c r="AD12222" i="1"/>
  <c r="AD12223" i="1"/>
  <c r="AD12224" i="1"/>
  <c r="AD12225" i="1"/>
  <c r="AD12226" i="1"/>
  <c r="AD12227" i="1"/>
  <c r="AD2689" i="1"/>
  <c r="AD2692" i="1"/>
  <c r="AD2653" i="1"/>
  <c r="AD15818" i="1"/>
  <c r="AD15821" i="1"/>
  <c r="AD15822" i="1"/>
  <c r="AD15823" i="1"/>
  <c r="AD15824" i="1"/>
  <c r="AD15825" i="1"/>
  <c r="AD15826" i="1"/>
  <c r="AD15827" i="1"/>
  <c r="AD15828" i="1"/>
  <c r="AD15829" i="1"/>
  <c r="AD15830" i="1"/>
  <c r="AD15831" i="1"/>
  <c r="AD15832" i="1"/>
  <c r="AD15833" i="1"/>
  <c r="AD15834" i="1"/>
  <c r="AD15835" i="1"/>
  <c r="AD15836" i="1"/>
  <c r="AD15837" i="1"/>
  <c r="AD15838" i="1"/>
  <c r="AD15839" i="1"/>
  <c r="AD15840" i="1"/>
  <c r="AD15841" i="1"/>
  <c r="AD15842" i="1"/>
  <c r="AD15843" i="1"/>
  <c r="AD15844" i="1"/>
  <c r="AD15845" i="1"/>
  <c r="AD15846" i="1"/>
  <c r="AD15847" i="1"/>
  <c r="AD15848" i="1"/>
  <c r="AD15849" i="1"/>
  <c r="AD15850" i="1"/>
  <c r="AD15851" i="1"/>
  <c r="AD15852" i="1"/>
  <c r="AD15853" i="1"/>
  <c r="AD15854" i="1"/>
  <c r="AD15855" i="1"/>
  <c r="AD15856" i="1"/>
  <c r="AD15857" i="1"/>
  <c r="AD15858" i="1"/>
  <c r="AD15859" i="1"/>
  <c r="AD15860" i="1"/>
  <c r="AD15861" i="1"/>
  <c r="AD15862" i="1"/>
  <c r="AD15863" i="1"/>
  <c r="AD15864" i="1"/>
  <c r="AD15865" i="1"/>
  <c r="AD15866" i="1"/>
  <c r="AD15867" i="1"/>
  <c r="AD15868" i="1"/>
  <c r="AD15869" i="1"/>
  <c r="AD15870" i="1"/>
  <c r="AD15871" i="1"/>
  <c r="AD15873" i="1"/>
  <c r="AD15874" i="1"/>
  <c r="AD15875" i="1"/>
  <c r="AD15876" i="1"/>
  <c r="AD15877" i="1"/>
  <c r="AD15878" i="1"/>
  <c r="AD15879" i="1"/>
  <c r="AD15880" i="1"/>
  <c r="AD15881" i="1"/>
  <c r="AD15882" i="1"/>
  <c r="AD15883" i="1"/>
  <c r="AD15884" i="1"/>
  <c r="AD15885" i="1"/>
  <c r="AD15886" i="1"/>
  <c r="AD15887" i="1"/>
  <c r="AD15888" i="1"/>
  <c r="AD15889" i="1"/>
  <c r="AD15890" i="1"/>
  <c r="AD15891" i="1"/>
  <c r="AD15892" i="1"/>
  <c r="AD15894" i="1"/>
  <c r="AD15895" i="1"/>
  <c r="AD15896" i="1"/>
  <c r="AD15897" i="1"/>
  <c r="AD15898" i="1"/>
  <c r="AD15899" i="1"/>
  <c r="AD4910" i="1"/>
  <c r="AD4893" i="1"/>
  <c r="AD4894" i="1"/>
  <c r="AD4895" i="1"/>
  <c r="AD4896" i="1"/>
  <c r="AD4897" i="1"/>
  <c r="AD4898" i="1"/>
  <c r="AD4899" i="1"/>
  <c r="AD4900" i="1"/>
  <c r="AD4901" i="1"/>
  <c r="AD4902" i="1"/>
  <c r="AD4903" i="1"/>
  <c r="AD4904" i="1"/>
  <c r="AD4906" i="1"/>
  <c r="AD4907" i="1"/>
  <c r="AD4908" i="1"/>
  <c r="AD4909" i="1"/>
  <c r="AD4892" i="1"/>
  <c r="AD4891" i="1"/>
  <c r="AD4890" i="1"/>
  <c r="AD4889" i="1"/>
  <c r="AD4888" i="1"/>
  <c r="AD4887" i="1"/>
  <c r="AD4886" i="1"/>
  <c r="AD4885" i="1"/>
  <c r="AD15406" i="1"/>
  <c r="AD15407" i="1"/>
  <c r="AD15408" i="1"/>
  <c r="AD15409" i="1"/>
  <c r="AD15410" i="1"/>
  <c r="AD15411" i="1"/>
  <c r="AD15412" i="1"/>
  <c r="AD15413" i="1"/>
  <c r="AD15414" i="1"/>
  <c r="AD15415" i="1"/>
  <c r="AD15416" i="1"/>
  <c r="AD15417" i="1"/>
  <c r="AD15418" i="1"/>
  <c r="AD15419" i="1"/>
  <c r="AD15420" i="1"/>
  <c r="AD15421" i="1"/>
  <c r="AD15422" i="1"/>
  <c r="AD15423" i="1"/>
  <c r="AD15424" i="1"/>
  <c r="AD15425" i="1"/>
  <c r="AD15426" i="1"/>
  <c r="AD15427" i="1"/>
  <c r="AD15429" i="1"/>
  <c r="AD15430" i="1"/>
  <c r="AD15432" i="1"/>
  <c r="AD15433" i="1"/>
  <c r="AD15434" i="1"/>
  <c r="AD15435" i="1"/>
  <c r="AD15436" i="1"/>
  <c r="AD15437" i="1"/>
  <c r="AD15438" i="1"/>
  <c r="AD15439" i="1"/>
  <c r="AD15440" i="1"/>
  <c r="AD15441" i="1"/>
  <c r="AD15442" i="1"/>
  <c r="AD15443" i="1"/>
  <c r="AD15444" i="1"/>
  <c r="AD15445" i="1"/>
  <c r="AD15446" i="1"/>
  <c r="AD15447" i="1"/>
  <c r="AD15449" i="1"/>
  <c r="AD15450" i="1"/>
  <c r="AD15451" i="1"/>
  <c r="AD15452" i="1"/>
  <c r="AD15453" i="1"/>
  <c r="AD15454" i="1"/>
  <c r="AD15455" i="1"/>
  <c r="AD15457" i="1"/>
  <c r="AD14775" i="1"/>
  <c r="AD14776" i="1"/>
  <c r="AD14777" i="1"/>
  <c r="AD14778" i="1"/>
  <c r="AD14779" i="1"/>
  <c r="AD14780" i="1"/>
  <c r="AD14781" i="1"/>
  <c r="AD14782" i="1"/>
  <c r="AD14783" i="1"/>
  <c r="AD14784" i="1"/>
  <c r="AD14785" i="1"/>
  <c r="AD14786" i="1"/>
  <c r="AD14787" i="1"/>
  <c r="AD14788" i="1"/>
  <c r="AD14789" i="1"/>
  <c r="AD14790" i="1"/>
  <c r="AD14791" i="1"/>
  <c r="AD14792" i="1"/>
  <c r="AD14793" i="1"/>
  <c r="AD14795" i="1"/>
  <c r="AD14794" i="1"/>
  <c r="AD14796" i="1"/>
  <c r="AD14797" i="1"/>
  <c r="AD14798" i="1"/>
  <c r="AD14799" i="1"/>
  <c r="AD14800" i="1"/>
  <c r="AD14801" i="1"/>
  <c r="AD14802" i="1"/>
  <c r="AD14803" i="1"/>
  <c r="AD14804" i="1"/>
  <c r="AD14805" i="1"/>
  <c r="AD14806" i="1"/>
  <c r="AD14807" i="1"/>
  <c r="AD14808" i="1"/>
  <c r="AD14809" i="1"/>
  <c r="AD14810" i="1"/>
  <c r="AD14811" i="1"/>
  <c r="AD14812" i="1"/>
  <c r="AD14813" i="1"/>
  <c r="AD14815" i="1"/>
  <c r="AD14821" i="1"/>
  <c r="AD14822" i="1"/>
  <c r="AD14823" i="1"/>
  <c r="AD14824" i="1"/>
  <c r="AD14825" i="1"/>
  <c r="AD14826" i="1"/>
  <c r="AD14827" i="1"/>
  <c r="AD14828" i="1"/>
  <c r="AD14829" i="1"/>
  <c r="AD14830" i="1"/>
  <c r="AD14831" i="1"/>
  <c r="AD14832" i="1"/>
  <c r="AD14833" i="1"/>
  <c r="AD14834" i="1"/>
  <c r="AD14835" i="1"/>
  <c r="AD14836" i="1"/>
  <c r="AD14837" i="1"/>
  <c r="AD14838" i="1"/>
  <c r="AD14839" i="1"/>
  <c r="AD14840" i="1"/>
  <c r="AD14841" i="1"/>
  <c r="AD14842" i="1"/>
  <c r="AD14843" i="1"/>
  <c r="AD14844" i="1"/>
  <c r="AD14845" i="1"/>
  <c r="AD14846" i="1"/>
  <c r="AD14847" i="1"/>
  <c r="AD14848" i="1"/>
  <c r="AD14849" i="1"/>
  <c r="AD14850" i="1"/>
  <c r="AD14851" i="1"/>
  <c r="AD14852" i="1"/>
  <c r="AD14853" i="1"/>
  <c r="AD14855" i="1"/>
  <c r="AD14856" i="1"/>
  <c r="AD14857" i="1"/>
  <c r="AD14858" i="1"/>
  <c r="AD14859" i="1"/>
  <c r="AD14764" i="1"/>
  <c r="AD14763" i="1"/>
  <c r="AD14762" i="1"/>
  <c r="AD14761" i="1"/>
  <c r="AD14760" i="1"/>
  <c r="AD14759" i="1"/>
  <c r="AD14758" i="1"/>
  <c r="AD14757" i="1"/>
  <c r="AD14756" i="1"/>
  <c r="AD14755" i="1"/>
  <c r="AD14754" i="1"/>
  <c r="AD14753" i="1"/>
  <c r="AD14752" i="1"/>
  <c r="AD14751" i="1"/>
  <c r="AD14750" i="1"/>
  <c r="AD14749" i="1"/>
  <c r="AD12691" i="1"/>
  <c r="AD12692" i="1"/>
  <c r="AD12693" i="1"/>
  <c r="AD12694" i="1"/>
  <c r="AD12695" i="1"/>
  <c r="AD12696" i="1"/>
  <c r="AD12697" i="1"/>
  <c r="AD12698" i="1"/>
  <c r="AD12699" i="1"/>
  <c r="AD12628" i="1"/>
  <c r="AD12629" i="1"/>
  <c r="AD12630" i="1"/>
  <c r="AD12631" i="1"/>
  <c r="AD12632" i="1"/>
  <c r="AD12634" i="1"/>
  <c r="AD12635" i="1"/>
  <c r="AD12636" i="1"/>
  <c r="AD12637" i="1"/>
  <c r="AD12638" i="1"/>
  <c r="AD12639" i="1"/>
  <c r="AD12640" i="1"/>
  <c r="AD12641" i="1"/>
  <c r="AD12642" i="1"/>
  <c r="AD12643" i="1"/>
  <c r="AD12644" i="1"/>
  <c r="AD12645" i="1"/>
  <c r="AD12646" i="1"/>
  <c r="AD12647" i="1"/>
  <c r="AD12648" i="1"/>
  <c r="AD12649" i="1"/>
  <c r="AD12650" i="1"/>
  <c r="AD12651" i="1"/>
  <c r="AD12652" i="1"/>
  <c r="AD12653" i="1"/>
  <c r="AD12654" i="1"/>
  <c r="AD12655" i="1"/>
  <c r="AD12656" i="1"/>
  <c r="AD12657" i="1"/>
  <c r="AD12658" i="1"/>
  <c r="AD12659" i="1"/>
  <c r="AD12660" i="1"/>
  <c r="AD12661" i="1"/>
  <c r="AD12662" i="1"/>
  <c r="AD12663" i="1"/>
  <c r="AD12665" i="1"/>
  <c r="AD12666" i="1"/>
  <c r="AD12667" i="1"/>
  <c r="AD12668" i="1"/>
  <c r="AD12669" i="1"/>
  <c r="AD12670" i="1"/>
  <c r="AD12671" i="1"/>
  <c r="AD12672" i="1"/>
  <c r="AD12673" i="1"/>
  <c r="AD12674" i="1"/>
  <c r="AD12675" i="1"/>
  <c r="AD12676" i="1"/>
  <c r="AD12677" i="1"/>
  <c r="AD12678" i="1"/>
  <c r="AD12679" i="1"/>
  <c r="AD12680" i="1"/>
  <c r="AD12681" i="1"/>
  <c r="AD12682" i="1"/>
  <c r="AD12683" i="1"/>
  <c r="AD12684" i="1"/>
  <c r="AD12685" i="1"/>
  <c r="AD12687" i="1"/>
  <c r="AD12688" i="1"/>
  <c r="AD12690" i="1"/>
  <c r="AD12689" i="1"/>
  <c r="AD12048" i="1"/>
  <c r="AD12228" i="1"/>
  <c r="AD12229" i="1"/>
  <c r="AD12230" i="1"/>
  <c r="AD12231" i="1"/>
  <c r="AD12232" i="1"/>
  <c r="AD12233" i="1"/>
  <c r="AD12234" i="1"/>
  <c r="AD12235" i="1"/>
  <c r="AD12236" i="1"/>
  <c r="AE12611" i="1" l="1"/>
  <c r="J208" i="7" s="1"/>
  <c r="AE4884" i="1"/>
  <c r="J96" i="7" s="1"/>
  <c r="AE15900" i="1"/>
  <c r="J271" i="7" s="1"/>
  <c r="AE15963" i="1"/>
  <c r="J55" i="7" s="1"/>
  <c r="AE13593" i="1"/>
  <c r="J231" i="7" s="1"/>
  <c r="AE4905" i="1"/>
  <c r="J97" i="7" s="1"/>
  <c r="AD11769" i="1"/>
  <c r="AD11770" i="1"/>
  <c r="AD11771" i="1"/>
  <c r="AD11772" i="1"/>
  <c r="AD11773" i="1"/>
  <c r="AD11774" i="1"/>
  <c r="AD11775" i="1"/>
  <c r="AD11777" i="1"/>
  <c r="AD11778" i="1"/>
  <c r="AD11779" i="1"/>
  <c r="AD11780" i="1"/>
  <c r="AD11781" i="1"/>
  <c r="AD11782" i="1"/>
  <c r="AD11784" i="1"/>
  <c r="AD11767" i="1"/>
  <c r="AD11731" i="1"/>
  <c r="AD11732" i="1"/>
  <c r="AD11733" i="1"/>
  <c r="AD11728" i="1"/>
  <c r="AD11729" i="1"/>
  <c r="AD11730" i="1"/>
  <c r="AD11727" i="1"/>
  <c r="AD11593" i="1"/>
  <c r="AD11594" i="1"/>
  <c r="AD11596" i="1"/>
  <c r="AD11601" i="1"/>
  <c r="AD11602" i="1"/>
  <c r="AD11603" i="1"/>
  <c r="AD11604" i="1"/>
  <c r="AD11605" i="1"/>
  <c r="AD11606" i="1"/>
  <c r="AD11613" i="1"/>
  <c r="AD11614" i="1"/>
  <c r="AD11615" i="1"/>
  <c r="AD11616" i="1"/>
  <c r="AD11617" i="1"/>
  <c r="AD11618" i="1"/>
  <c r="AD11619" i="1"/>
  <c r="AD11620" i="1"/>
  <c r="AD11621" i="1"/>
  <c r="AD11622" i="1"/>
  <c r="AD11627" i="1"/>
  <c r="AD11628" i="1"/>
  <c r="AD11629" i="1"/>
  <c r="AD11630" i="1"/>
  <c r="AD11631" i="1"/>
  <c r="AD11632" i="1"/>
  <c r="AD11633" i="1"/>
  <c r="AD11634" i="1"/>
  <c r="AD11635" i="1"/>
  <c r="AD11636" i="1"/>
  <c r="AD11637" i="1"/>
  <c r="AD11638" i="1"/>
  <c r="AD11639" i="1"/>
  <c r="AD11640" i="1"/>
  <c r="AD11641" i="1"/>
  <c r="AD11642" i="1"/>
  <c r="AD11626" i="1"/>
  <c r="AD11293" i="1"/>
  <c r="AD11294" i="1"/>
  <c r="AD11295" i="1"/>
  <c r="AD11296" i="1"/>
  <c r="AD11297" i="1"/>
  <c r="AD11298" i="1"/>
  <c r="AD11299" i="1"/>
  <c r="AD11300" i="1"/>
  <c r="AD11301" i="1"/>
  <c r="AD11302" i="1"/>
  <c r="AD11303" i="1"/>
  <c r="AD11304" i="1"/>
  <c r="AD11305" i="1"/>
  <c r="AD11312" i="1"/>
  <c r="AD11314" i="1"/>
  <c r="AD11315" i="1"/>
  <c r="AD14865" i="1"/>
  <c r="AD14866" i="1"/>
  <c r="AD14867" i="1"/>
  <c r="AD14868" i="1"/>
  <c r="AD14869" i="1"/>
  <c r="AD14870" i="1"/>
  <c r="AD14871" i="1"/>
  <c r="AD14872" i="1"/>
  <c r="AD14873" i="1"/>
  <c r="AD14874" i="1"/>
  <c r="AD14875" i="1"/>
  <c r="AD14876" i="1"/>
  <c r="AD14877" i="1"/>
  <c r="AD14878" i="1"/>
  <c r="AD14879" i="1"/>
  <c r="AD14880" i="1"/>
  <c r="AD14881" i="1"/>
  <c r="AD14882" i="1"/>
  <c r="AD14883" i="1"/>
  <c r="AD14884" i="1"/>
  <c r="AD14885" i="1"/>
  <c r="AD14886" i="1"/>
  <c r="AD14891" i="1"/>
  <c r="AD14892" i="1"/>
  <c r="AD14893" i="1"/>
  <c r="AD14894" i="1"/>
  <c r="AD14895" i="1"/>
  <c r="AD14896" i="1"/>
  <c r="AD14897" i="1"/>
  <c r="AD14898" i="1"/>
  <c r="AD14899" i="1"/>
  <c r="AD14900" i="1"/>
  <c r="AD14902" i="1"/>
  <c r="AD14903" i="1"/>
  <c r="AD14904" i="1"/>
  <c r="AD14905" i="1"/>
  <c r="AD14906" i="1"/>
  <c r="AD14907" i="1"/>
  <c r="AD14908" i="1"/>
  <c r="AD14909" i="1"/>
  <c r="AD14910" i="1"/>
  <c r="AD14911" i="1"/>
  <c r="AD14912" i="1"/>
  <c r="AD14913" i="1"/>
  <c r="AD14914" i="1"/>
  <c r="AD14915" i="1"/>
  <c r="AD14916" i="1"/>
  <c r="AD14917" i="1"/>
  <c r="AD14918" i="1"/>
  <c r="AD14919" i="1"/>
  <c r="AD14920" i="1"/>
  <c r="AD14921" i="1"/>
  <c r="AD14922" i="1"/>
  <c r="AD14923" i="1"/>
  <c r="AD14924" i="1"/>
  <c r="AD14925" i="1"/>
  <c r="AD14926" i="1"/>
  <c r="AD14927" i="1"/>
  <c r="AD14928" i="1"/>
  <c r="AD14932" i="1"/>
  <c r="AD14933" i="1"/>
  <c r="AD9325" i="1"/>
  <c r="AD9305" i="1"/>
  <c r="AD9306" i="1"/>
  <c r="AD9315" i="1"/>
  <c r="AD9317" i="1"/>
  <c r="AD9318" i="1"/>
  <c r="AD9319" i="1"/>
  <c r="AD9320" i="1"/>
  <c r="AD9321" i="1"/>
  <c r="AD9322" i="1"/>
  <c r="AD9323" i="1"/>
  <c r="AD9324" i="1"/>
  <c r="AD9314" i="1"/>
  <c r="AD9313" i="1"/>
  <c r="AD9311" i="1"/>
  <c r="AD9310" i="1"/>
  <c r="AD9308" i="1"/>
  <c r="AD9307" i="1"/>
  <c r="AD9304" i="1"/>
  <c r="AD9303" i="1"/>
  <c r="AD9302" i="1"/>
  <c r="AD9301" i="1"/>
  <c r="AD9300" i="1"/>
  <c r="AD9299" i="1"/>
  <c r="AD8854" i="1"/>
  <c r="AD8855" i="1"/>
  <c r="AD8856" i="1"/>
  <c r="AD8857" i="1"/>
  <c r="AD8858" i="1"/>
  <c r="AD8859" i="1"/>
  <c r="AD8860" i="1"/>
  <c r="AD8861" i="1"/>
  <c r="AD8862" i="1"/>
  <c r="AD8863" i="1"/>
  <c r="AD8864" i="1"/>
  <c r="AD8865" i="1"/>
  <c r="AD8866" i="1"/>
  <c r="AD8867" i="1"/>
  <c r="AD8868" i="1"/>
  <c r="AD8869" i="1"/>
  <c r="AD8870" i="1"/>
  <c r="AD8871" i="1"/>
  <c r="AD8872" i="1"/>
  <c r="AD8873" i="1"/>
  <c r="AD8874" i="1"/>
  <c r="AD8875" i="1"/>
  <c r="AD8876" i="1"/>
  <c r="AD8877" i="1"/>
  <c r="AD8879" i="1"/>
  <c r="AD8880" i="1"/>
  <c r="AD8881" i="1"/>
  <c r="AD8882" i="1"/>
  <c r="AD8883" i="1"/>
  <c r="AD8885" i="1"/>
  <c r="AD8887" i="1"/>
  <c r="AD8490" i="1"/>
  <c r="AD8489" i="1"/>
  <c r="AD8488" i="1"/>
  <c r="AD8487" i="1"/>
  <c r="AD8486" i="1"/>
  <c r="AD8484" i="1"/>
  <c r="AD8483" i="1"/>
  <c r="AD8482" i="1"/>
  <c r="AD8481" i="1"/>
  <c r="AD8480" i="1"/>
  <c r="AD8479" i="1"/>
  <c r="AD8477" i="1"/>
  <c r="AD8476" i="1"/>
  <c r="AD8475" i="1"/>
  <c r="AD8473" i="1"/>
  <c r="AD8472" i="1"/>
  <c r="AD8471" i="1"/>
  <c r="AD8470" i="1"/>
  <c r="AD8469" i="1"/>
  <c r="AD8467" i="1"/>
  <c r="AD8466" i="1"/>
  <c r="AD8462" i="1"/>
  <c r="AD8461" i="1"/>
  <c r="AD8459" i="1"/>
  <c r="AD8457" i="1"/>
  <c r="AD8456" i="1"/>
  <c r="AD8455" i="1"/>
  <c r="AD8454" i="1"/>
  <c r="AD8453" i="1"/>
  <c r="AD8452" i="1"/>
  <c r="AD8451" i="1"/>
  <c r="AD8450" i="1"/>
  <c r="AD8449" i="1"/>
  <c r="AD8448" i="1"/>
  <c r="AD8447" i="1"/>
  <c r="AD8446" i="1"/>
  <c r="AD8445" i="1"/>
  <c r="AD8444" i="1"/>
  <c r="AD8443" i="1"/>
  <c r="AD8442" i="1"/>
  <c r="AD8441" i="1"/>
  <c r="AD8440" i="1"/>
  <c r="AD8439" i="1"/>
  <c r="AD7983" i="1"/>
  <c r="AD7984" i="1"/>
  <c r="AD7985" i="1"/>
  <c r="AD7986" i="1"/>
  <c r="AD7987" i="1"/>
  <c r="AD8033" i="1"/>
  <c r="AD8036" i="1"/>
  <c r="AD8037" i="1"/>
  <c r="AD8038" i="1"/>
  <c r="AD8039" i="1"/>
  <c r="AD8040" i="1"/>
  <c r="AD8041" i="1"/>
  <c r="AD8042" i="1"/>
  <c r="AD8043" i="1"/>
  <c r="AD8013" i="1"/>
  <c r="AD8014" i="1"/>
  <c r="AD8015" i="1"/>
  <c r="AD8016" i="1"/>
  <c r="AD8017" i="1"/>
  <c r="AD8018" i="1"/>
  <c r="AD8019" i="1"/>
  <c r="AD8020" i="1"/>
  <c r="AD8021" i="1"/>
  <c r="AD8022" i="1"/>
  <c r="AD8023" i="1"/>
  <c r="AD8024" i="1"/>
  <c r="AD8025" i="1"/>
  <c r="AD8026" i="1"/>
  <c r="AD8027" i="1"/>
  <c r="AD8028" i="1"/>
  <c r="AD8029" i="1"/>
  <c r="AD8030" i="1"/>
  <c r="AD8031" i="1"/>
  <c r="AD8032" i="1"/>
  <c r="AD8012" i="1"/>
  <c r="AD8011" i="1"/>
  <c r="AD8009" i="1"/>
  <c r="AD8008" i="1"/>
  <c r="AD8007" i="1"/>
  <c r="AD8006" i="1"/>
  <c r="AD8005" i="1"/>
  <c r="AD8004" i="1"/>
  <c r="AD8003" i="1"/>
  <c r="AD8002" i="1"/>
  <c r="AD8001" i="1"/>
  <c r="AD8000" i="1"/>
  <c r="AD7999" i="1"/>
  <c r="AD7998" i="1"/>
  <c r="AD7997" i="1"/>
  <c r="AD7996" i="1"/>
  <c r="AD7995" i="1"/>
  <c r="AD7993" i="1"/>
  <c r="AD7992" i="1"/>
  <c r="AD7991" i="1"/>
  <c r="AD7990" i="1"/>
  <c r="AD7989" i="1"/>
  <c r="AD4589" i="1"/>
  <c r="AD4591" i="1"/>
  <c r="AD4592" i="1"/>
  <c r="AD4593" i="1"/>
  <c r="AD4594" i="1"/>
  <c r="AD4595" i="1"/>
  <c r="AD4596" i="1"/>
  <c r="AD4597" i="1"/>
  <c r="AD4598" i="1"/>
  <c r="AD4599" i="1"/>
  <c r="AD4600" i="1"/>
  <c r="AD4601" i="1"/>
  <c r="AD4602" i="1"/>
  <c r="AD4603" i="1"/>
  <c r="AD4604" i="1"/>
  <c r="AD4605" i="1"/>
  <c r="AD4606" i="1"/>
  <c r="AD4607" i="1"/>
  <c r="AD4608" i="1"/>
  <c r="AD4610" i="1"/>
  <c r="AD4611" i="1"/>
  <c r="AD4612" i="1"/>
  <c r="AD4613" i="1"/>
  <c r="AD4614" i="1"/>
  <c r="AD4615" i="1"/>
  <c r="AD4616" i="1"/>
  <c r="AD4617" i="1"/>
  <c r="AD4618" i="1"/>
  <c r="AD4619" i="1"/>
  <c r="AD4620" i="1"/>
  <c r="AD4621" i="1"/>
  <c r="AD4622" i="1"/>
  <c r="AD4623" i="1"/>
  <c r="AD4624" i="1"/>
  <c r="AD4625" i="1"/>
  <c r="AD4626" i="1"/>
  <c r="AD4627" i="1"/>
  <c r="AD4628" i="1"/>
  <c r="AD4629" i="1"/>
  <c r="AD4630" i="1"/>
  <c r="AD4631" i="1"/>
  <c r="AD4632" i="1"/>
  <c r="AD4633" i="1"/>
  <c r="AD4634" i="1"/>
  <c r="AD4635" i="1"/>
  <c r="AD4636" i="1"/>
  <c r="AD4637" i="1"/>
  <c r="AD4638" i="1"/>
  <c r="AD4639" i="1"/>
  <c r="AD4640" i="1"/>
  <c r="AD4641" i="1"/>
  <c r="AD4642" i="1"/>
  <c r="AD4643" i="1"/>
  <c r="AD4644" i="1"/>
  <c r="AD4645" i="1"/>
  <c r="AD4646" i="1"/>
  <c r="AD4647" i="1"/>
  <c r="AD4648" i="1"/>
  <c r="AD4649" i="1"/>
  <c r="AD4650" i="1"/>
  <c r="AD4651" i="1"/>
  <c r="AD4652" i="1"/>
  <c r="AD4653" i="1"/>
  <c r="AD4654" i="1"/>
  <c r="AD4655" i="1"/>
  <c r="AD4657" i="1"/>
  <c r="AD4658" i="1"/>
  <c r="AD4659" i="1"/>
  <c r="AD4660" i="1"/>
  <c r="AD4661" i="1"/>
  <c r="AD4662" i="1"/>
  <c r="AD4663" i="1"/>
  <c r="AD4664" i="1"/>
  <c r="AD4665" i="1"/>
  <c r="AD4666" i="1"/>
  <c r="AD4667" i="1"/>
  <c r="AD4668" i="1"/>
  <c r="AD4669" i="1"/>
  <c r="AD4670" i="1"/>
  <c r="AD4671" i="1"/>
  <c r="AD4672" i="1"/>
  <c r="AD4673" i="1"/>
  <c r="AD4674" i="1"/>
  <c r="AD4675" i="1"/>
  <c r="AD4676" i="1"/>
  <c r="AD4677" i="1"/>
  <c r="AD4678" i="1"/>
  <c r="AD4679" i="1"/>
  <c r="AD4680" i="1"/>
  <c r="AD4681" i="1"/>
  <c r="AD4682" i="1"/>
  <c r="AD4683" i="1"/>
  <c r="AD4684" i="1"/>
  <c r="AD4685" i="1"/>
  <c r="AD4686" i="1"/>
  <c r="AD4687" i="1"/>
  <c r="AD4688" i="1"/>
  <c r="AD4689" i="1"/>
  <c r="AD4690" i="1"/>
  <c r="AD4691" i="1"/>
  <c r="AD4692" i="1"/>
  <c r="AD4693" i="1"/>
  <c r="AD4694" i="1"/>
  <c r="AD4695" i="1"/>
  <c r="AD4696" i="1"/>
  <c r="AD4697" i="1"/>
  <c r="AD4698" i="1"/>
  <c r="AD4699" i="1"/>
  <c r="AD4700" i="1"/>
  <c r="AD4701" i="1"/>
  <c r="AD4702" i="1"/>
  <c r="AD4703" i="1"/>
  <c r="AD4720" i="1"/>
  <c r="AE7982" i="1" l="1"/>
  <c r="J133" i="7" s="1"/>
  <c r="AE8438" i="1"/>
  <c r="J151" i="7" s="1"/>
  <c r="AE9298" i="1"/>
  <c r="J166" i="7" s="1"/>
  <c r="AD4587" i="1"/>
  <c r="AD4586" i="1"/>
  <c r="AD4585" i="1"/>
  <c r="AD4564" i="1"/>
  <c r="AD4405" i="1"/>
  <c r="AD4406" i="1"/>
  <c r="AD4407" i="1"/>
  <c r="AD4408" i="1"/>
  <c r="AD4409" i="1"/>
  <c r="AD4410" i="1"/>
  <c r="AD4411" i="1"/>
  <c r="AD4412" i="1"/>
  <c r="AD4413" i="1"/>
  <c r="AD4414" i="1"/>
  <c r="AD4415" i="1"/>
  <c r="AD4416" i="1"/>
  <c r="AD4417" i="1"/>
  <c r="AD4419" i="1"/>
  <c r="AD4420" i="1"/>
  <c r="AD4421" i="1"/>
  <c r="AD4422" i="1"/>
  <c r="AD4423" i="1"/>
  <c r="AD4424" i="1"/>
  <c r="AD4425" i="1"/>
  <c r="AD4428" i="1"/>
  <c r="AD4429" i="1"/>
  <c r="AD4430" i="1"/>
  <c r="AD4426" i="1"/>
  <c r="AD4431" i="1"/>
  <c r="AD4433" i="1"/>
  <c r="AD4434" i="1"/>
  <c r="AD4435" i="1"/>
  <c r="AD4436" i="1"/>
  <c r="AD4437" i="1"/>
  <c r="AD4438" i="1"/>
  <c r="AD4439" i="1"/>
  <c r="AD4440" i="1"/>
  <c r="AD4441" i="1"/>
  <c r="AD4442" i="1"/>
  <c r="AD4443" i="1"/>
  <c r="AD4444" i="1"/>
  <c r="AD4445" i="1"/>
  <c r="AD4446" i="1"/>
  <c r="AD4447" i="1"/>
  <c r="AD4448" i="1"/>
  <c r="AD4449" i="1"/>
  <c r="AD4450" i="1"/>
  <c r="AD4451" i="1"/>
  <c r="AD4452" i="1"/>
  <c r="AD4453" i="1"/>
  <c r="AD4454" i="1"/>
  <c r="AD4455" i="1"/>
  <c r="AD4456" i="1"/>
  <c r="AD4457" i="1"/>
  <c r="AD4458" i="1"/>
  <c r="AD4459" i="1"/>
  <c r="AD4460" i="1"/>
  <c r="AD4461" i="1"/>
  <c r="AD4462" i="1"/>
  <c r="AD4463" i="1"/>
  <c r="AD4464" i="1"/>
  <c r="AD4465" i="1"/>
  <c r="AD4466" i="1"/>
  <c r="AD4467" i="1"/>
  <c r="AD4469" i="1"/>
  <c r="AD4470" i="1"/>
  <c r="AD4471" i="1"/>
  <c r="AD4472" i="1"/>
  <c r="AD4473" i="1"/>
  <c r="AD4474" i="1"/>
  <c r="AD4475" i="1"/>
  <c r="AD4476" i="1"/>
  <c r="AD4477" i="1"/>
  <c r="AD4478" i="1"/>
  <c r="AD4479" i="1"/>
  <c r="AD4480" i="1"/>
  <c r="AD4481" i="1"/>
  <c r="AD4482" i="1"/>
  <c r="AD4483" i="1"/>
  <c r="AD4484" i="1"/>
  <c r="AD4485" i="1"/>
  <c r="AD4486" i="1"/>
  <c r="AD4487" i="1"/>
  <c r="AD4488" i="1"/>
  <c r="AD4489" i="1"/>
  <c r="AD4490" i="1"/>
  <c r="AD4491" i="1"/>
  <c r="AD4492" i="1"/>
  <c r="AD4493" i="1"/>
  <c r="AD4495" i="1"/>
  <c r="AD4496" i="1"/>
  <c r="AD4497" i="1"/>
  <c r="AD4498" i="1"/>
  <c r="AD4499" i="1"/>
  <c r="AD4500" i="1"/>
  <c r="AD4501" i="1"/>
  <c r="AD4502" i="1"/>
  <c r="AD4503" i="1"/>
  <c r="AD4504" i="1"/>
  <c r="AD4505" i="1"/>
  <c r="AD4506" i="1"/>
  <c r="AD4507" i="1"/>
  <c r="AD4508" i="1"/>
  <c r="AD4509" i="1"/>
  <c r="AD4510" i="1"/>
  <c r="AD4511" i="1"/>
  <c r="AD4512" i="1"/>
  <c r="AD4513" i="1"/>
  <c r="AD4514" i="1"/>
  <c r="AD4515" i="1"/>
  <c r="AD4516" i="1"/>
  <c r="AD4517" i="1"/>
  <c r="AD4518" i="1"/>
  <c r="AD4519" i="1"/>
  <c r="AD4520" i="1"/>
  <c r="AD4521" i="1"/>
  <c r="AD4522" i="1"/>
  <c r="AD4523" i="1"/>
  <c r="AD4524" i="1"/>
  <c r="AD4525" i="1"/>
  <c r="AD4526" i="1"/>
  <c r="AD4527" i="1"/>
  <c r="AD4528" i="1"/>
  <c r="AD4529" i="1"/>
  <c r="AD4530" i="1"/>
  <c r="AD4531" i="1"/>
  <c r="AD4532" i="1"/>
  <c r="AD4533" i="1"/>
  <c r="AD4534" i="1"/>
  <c r="AD4535" i="1"/>
  <c r="AD4536" i="1"/>
  <c r="AD4537" i="1"/>
  <c r="AD4538" i="1"/>
  <c r="AD4539" i="1"/>
  <c r="AD4540" i="1"/>
  <c r="AD4541" i="1"/>
  <c r="AD4542" i="1"/>
  <c r="AD4543" i="1"/>
  <c r="AD4544" i="1"/>
  <c r="AD4545" i="1"/>
  <c r="AD4546" i="1"/>
  <c r="AD4547" i="1"/>
  <c r="AD4548" i="1"/>
  <c r="AD4549" i="1"/>
  <c r="AD4550" i="1"/>
  <c r="AD4551" i="1"/>
  <c r="AD4552" i="1"/>
  <c r="AD4553" i="1"/>
  <c r="AD4402" i="1"/>
  <c r="AD4367" i="1"/>
  <c r="AD4366" i="1"/>
  <c r="AD4365" i="1"/>
  <c r="AD4364" i="1"/>
  <c r="AD4363" i="1"/>
  <c r="AD4357" i="1"/>
  <c r="AD4358" i="1"/>
  <c r="AD4359" i="1"/>
  <c r="AD4360" i="1"/>
  <c r="AD4361" i="1"/>
  <c r="AD4362" i="1"/>
  <c r="AD4369" i="1"/>
  <c r="AD4370" i="1"/>
  <c r="AD4371" i="1"/>
  <c r="AD4372" i="1"/>
  <c r="AD4373" i="1"/>
  <c r="AD4374" i="1"/>
  <c r="AD4375" i="1"/>
  <c r="AD4376" i="1"/>
  <c r="AD4377" i="1"/>
  <c r="AD4378" i="1"/>
  <c r="AD4379" i="1"/>
  <c r="AD4380" i="1"/>
  <c r="AD4381" i="1"/>
  <c r="AD4382" i="1"/>
  <c r="AD4383" i="1"/>
  <c r="AD4384" i="1"/>
  <c r="AD4385" i="1"/>
  <c r="AD4386" i="1"/>
  <c r="AD4387" i="1"/>
  <c r="AD4388" i="1"/>
  <c r="AD4389" i="1"/>
  <c r="AD4390" i="1"/>
  <c r="AD4391" i="1"/>
  <c r="AD4392" i="1"/>
  <c r="AD4393" i="1"/>
  <c r="AD4394" i="1"/>
  <c r="AD4395" i="1"/>
  <c r="AD4356" i="1"/>
  <c r="AD4355" i="1"/>
  <c r="AD4354" i="1"/>
  <c r="AD4353" i="1"/>
  <c r="AD4352" i="1"/>
  <c r="AD4351" i="1"/>
  <c r="AD4350" i="1"/>
  <c r="AD4349" i="1"/>
  <c r="AD4348" i="1"/>
  <c r="AD4347" i="1"/>
  <c r="AD4346" i="1"/>
  <c r="AD4345" i="1"/>
  <c r="AD4344" i="1"/>
  <c r="AD4169" i="1"/>
  <c r="AD4173" i="1"/>
  <c r="AD4174" i="1"/>
  <c r="AD4175" i="1"/>
  <c r="AD4176" i="1"/>
  <c r="AD4177" i="1"/>
  <c r="AD4178" i="1"/>
  <c r="AD4179" i="1"/>
  <c r="AD4180" i="1"/>
  <c r="AD4181" i="1"/>
  <c r="AD4182" i="1"/>
  <c r="AD4183" i="1"/>
  <c r="AD4185" i="1"/>
  <c r="AD4186" i="1"/>
  <c r="AD4187" i="1"/>
  <c r="AD4188" i="1"/>
  <c r="AD4189" i="1"/>
  <c r="AD4190" i="1"/>
  <c r="AD4191" i="1"/>
  <c r="AD4192" i="1"/>
  <c r="AD4193" i="1"/>
  <c r="AD4194" i="1"/>
  <c r="AD4195" i="1"/>
  <c r="AD4196" i="1"/>
  <c r="AD4197" i="1"/>
  <c r="AD4198" i="1"/>
  <c r="AD4199" i="1"/>
  <c r="AD4200" i="1"/>
  <c r="AD4201" i="1"/>
  <c r="AD4202" i="1"/>
  <c r="AD4203" i="1"/>
  <c r="AD4204" i="1"/>
  <c r="AD4205" i="1"/>
  <c r="AD4206" i="1"/>
  <c r="AD4207" i="1"/>
  <c r="AD4208" i="1"/>
  <c r="AD4209" i="1"/>
  <c r="AD4210" i="1"/>
  <c r="AD4211" i="1"/>
  <c r="AD4212" i="1"/>
  <c r="AD4213" i="1"/>
  <c r="AD4214" i="1"/>
  <c r="AD4215" i="1"/>
  <c r="AD4216" i="1"/>
  <c r="AD4217" i="1"/>
  <c r="AD4218" i="1"/>
  <c r="AD4219" i="1"/>
  <c r="AD4220" i="1"/>
  <c r="AD4221" i="1"/>
  <c r="AD4222" i="1"/>
  <c r="AD4223" i="1"/>
  <c r="AD4224" i="1"/>
  <c r="AD4225" i="1"/>
  <c r="AD4226" i="1"/>
  <c r="AD4227" i="1"/>
  <c r="AD4229" i="1"/>
  <c r="AD4231" i="1"/>
  <c r="AD4232" i="1"/>
  <c r="AD4234" i="1"/>
  <c r="AD4235"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4" i="1"/>
  <c r="AD2655" i="1"/>
  <c r="AD2656" i="1"/>
  <c r="AD2657" i="1"/>
  <c r="AD2658" i="1"/>
  <c r="AD2659" i="1"/>
  <c r="AD2660" i="1"/>
  <c r="AD2661" i="1"/>
  <c r="AD2665" i="1"/>
  <c r="AD2666" i="1"/>
  <c r="AD2667" i="1"/>
  <c r="AD2668" i="1"/>
  <c r="AD2669" i="1"/>
  <c r="AD2670" i="1"/>
  <c r="AD2672" i="1"/>
  <c r="AD2673" i="1"/>
  <c r="AD2674" i="1"/>
  <c r="AD2675" i="1"/>
  <c r="AD2676" i="1"/>
  <c r="AD2677" i="1"/>
  <c r="AD2678" i="1"/>
  <c r="AD2679" i="1"/>
  <c r="AD2680" i="1"/>
  <c r="AD2681" i="1"/>
  <c r="AD2682" i="1"/>
  <c r="AD2683" i="1"/>
  <c r="AD2684" i="1"/>
  <c r="AD2685" i="1"/>
  <c r="AD2687" i="1"/>
  <c r="AD2688" i="1"/>
  <c r="AD2691"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619" i="1"/>
  <c r="AD2620" i="1"/>
  <c r="AD2621" i="1"/>
  <c r="AD2622" i="1"/>
  <c r="AD2623" i="1"/>
  <c r="AD2624" i="1"/>
  <c r="AD2625" i="1"/>
  <c r="AD2626" i="1"/>
  <c r="AD2627" i="1"/>
  <c r="AD2628" i="1"/>
  <c r="AD12299" i="1"/>
  <c r="AD12300" i="1"/>
  <c r="AD12301" i="1"/>
  <c r="AD12298" i="1"/>
  <c r="AD12297" i="1"/>
  <c r="AD12296" i="1"/>
  <c r="AD12295" i="1"/>
  <c r="AD12294" i="1"/>
  <c r="AD12293" i="1"/>
  <c r="AD12292" i="1"/>
  <c r="AD12291" i="1"/>
  <c r="AD2129" i="1"/>
  <c r="AD2152" i="1"/>
  <c r="AD2153" i="1"/>
  <c r="AD2145" i="1"/>
  <c r="AD15816" i="1"/>
  <c r="AD15815" i="1"/>
  <c r="AD15813" i="1"/>
  <c r="AD15732" i="1"/>
  <c r="AD15731" i="1"/>
  <c r="AD15730" i="1"/>
  <c r="AD15729" i="1"/>
  <c r="AD15727" i="1"/>
  <c r="AD15726" i="1"/>
  <c r="AD15725" i="1"/>
  <c r="AD15522" i="1"/>
  <c r="AD15523" i="1"/>
  <c r="AD15524" i="1"/>
  <c r="AD15525" i="1"/>
  <c r="AD15526" i="1"/>
  <c r="AD15528" i="1"/>
  <c r="AD15536" i="1"/>
  <c r="AD13138" i="1"/>
  <c r="AD13136" i="1"/>
  <c r="AD13135" i="1"/>
  <c r="AD13134" i="1"/>
  <c r="AD13133" i="1"/>
  <c r="AD13132" i="1"/>
  <c r="AD13130" i="1"/>
  <c r="AD13129" i="1"/>
  <c r="AD13128" i="1"/>
  <c r="AD12307" i="1"/>
  <c r="AD12308" i="1"/>
  <c r="AD12309" i="1"/>
  <c r="AD12314" i="1"/>
  <c r="AD12315" i="1"/>
  <c r="AD14525" i="1"/>
  <c r="AD14526" i="1"/>
  <c r="AD14527" i="1"/>
  <c r="AD14528" i="1"/>
  <c r="AD14529" i="1"/>
  <c r="AD14530" i="1"/>
  <c r="AD14531" i="1"/>
  <c r="AD14532" i="1"/>
  <c r="AD14533" i="1"/>
  <c r="AD14534" i="1"/>
  <c r="AD14520" i="1"/>
  <c r="AD14521" i="1"/>
  <c r="AD14522" i="1"/>
  <c r="AD14523" i="1"/>
  <c r="AD14375" i="1"/>
  <c r="AD14376" i="1"/>
  <c r="AD14377" i="1"/>
  <c r="AD14378" i="1"/>
  <c r="AD14379" i="1"/>
  <c r="AD14380" i="1"/>
  <c r="AD14381" i="1"/>
  <c r="AD14374" i="1"/>
  <c r="AD14373" i="1"/>
  <c r="AD14369" i="1"/>
  <c r="AD14370" i="1"/>
  <c r="AD14371" i="1"/>
  <c r="AD14368" i="1"/>
  <c r="AD14367" i="1"/>
  <c r="AD14366" i="1"/>
  <c r="AD14365" i="1"/>
  <c r="AD14364" i="1"/>
  <c r="AD14363" i="1"/>
  <c r="AD14355" i="1"/>
  <c r="AD14351" i="1"/>
  <c r="AD14352" i="1"/>
  <c r="AD14350" i="1"/>
  <c r="AD13582" i="1"/>
  <c r="AD13583" i="1"/>
  <c r="AD13584" i="1"/>
  <c r="AD13585" i="1"/>
  <c r="AD13586" i="1"/>
  <c r="AD13587" i="1"/>
  <c r="AD13576" i="1"/>
  <c r="AD13577" i="1"/>
  <c r="AD13578" i="1"/>
  <c r="AD13579" i="1"/>
  <c r="AD13580" i="1"/>
  <c r="AD13433" i="1"/>
  <c r="AD13434" i="1"/>
  <c r="AD13435" i="1"/>
  <c r="AD13436" i="1"/>
  <c r="AD13437" i="1"/>
  <c r="AD13438" i="1"/>
  <c r="AD13439" i="1"/>
  <c r="AD13440" i="1"/>
  <c r="AD13441" i="1"/>
  <c r="AD13444" i="1"/>
  <c r="AD13446" i="1"/>
  <c r="AD13447" i="1"/>
  <c r="AD13448" i="1"/>
  <c r="AD13449" i="1"/>
  <c r="AD13450" i="1"/>
  <c r="AD13451" i="1"/>
  <c r="AD13452" i="1"/>
  <c r="AD13453" i="1"/>
  <c r="AD13454" i="1"/>
  <c r="AD13455" i="1"/>
  <c r="AD13466" i="1"/>
  <c r="AD13467" i="1"/>
  <c r="AD13468" i="1"/>
  <c r="AD13469" i="1"/>
  <c r="AD13470" i="1"/>
  <c r="AD13475" i="1"/>
  <c r="AD13430" i="1"/>
  <c r="AD13429" i="1"/>
  <c r="AD12013" i="1"/>
  <c r="AD12014" i="1"/>
  <c r="AD12015" i="1"/>
  <c r="AD12016" i="1"/>
  <c r="AD12017" i="1"/>
  <c r="AD12020" i="1"/>
  <c r="AD12012" i="1"/>
  <c r="AD12011" i="1"/>
  <c r="AD12010" i="1"/>
  <c r="AD12009" i="1"/>
  <c r="AD11585" i="1"/>
  <c r="AD11586" i="1"/>
  <c r="AD11587" i="1"/>
  <c r="AD11588" i="1"/>
  <c r="AD11589" i="1"/>
  <c r="AD11590" i="1"/>
  <c r="AD11591" i="1"/>
  <c r="AD11584" i="1"/>
  <c r="AD11582" i="1"/>
  <c r="AD11581" i="1"/>
  <c r="AD11580" i="1"/>
  <c r="AD11579" i="1"/>
  <c r="AD11440" i="1"/>
  <c r="AD11441" i="1"/>
  <c r="AD11442" i="1"/>
  <c r="AD11443" i="1"/>
  <c r="AD11444" i="1"/>
  <c r="AD11445" i="1"/>
  <c r="AD11446" i="1"/>
  <c r="AD11447" i="1"/>
  <c r="AD11448" i="1"/>
  <c r="AD11450" i="1"/>
  <c r="AD11451" i="1"/>
  <c r="AD11452" i="1"/>
  <c r="AD11453" i="1"/>
  <c r="AD11454" i="1"/>
  <c r="AD11455" i="1"/>
  <c r="AD11456" i="1"/>
  <c r="AD11457" i="1"/>
  <c r="AD11458" i="1"/>
  <c r="AD11459" i="1"/>
  <c r="AD11460" i="1"/>
  <c r="AD11461" i="1"/>
  <c r="AD11462" i="1"/>
  <c r="AD11463" i="1"/>
  <c r="AD11464" i="1"/>
  <c r="AD11465" i="1"/>
  <c r="AD11466" i="1"/>
  <c r="AD11467" i="1"/>
  <c r="AD11468" i="1"/>
  <c r="AD11469" i="1"/>
  <c r="AD11470" i="1"/>
  <c r="AD11471" i="1"/>
  <c r="AD11472" i="1"/>
  <c r="AD11473" i="1"/>
  <c r="AD11475" i="1"/>
  <c r="AD11476" i="1"/>
  <c r="AD11477" i="1"/>
  <c r="AD11478" i="1"/>
  <c r="AD11479" i="1"/>
  <c r="AD11480" i="1"/>
  <c r="AD11481" i="1"/>
  <c r="AD11482" i="1"/>
  <c r="AD11483" i="1"/>
  <c r="AD11484" i="1"/>
  <c r="AD11485" i="1"/>
  <c r="AD11486" i="1"/>
  <c r="AD11487" i="1"/>
  <c r="AD11488" i="1"/>
  <c r="AD11489" i="1"/>
  <c r="AD11491" i="1"/>
  <c r="AD11492" i="1"/>
  <c r="AD11493" i="1"/>
  <c r="AD11494" i="1"/>
  <c r="AD11496" i="1"/>
  <c r="AD11497" i="1"/>
  <c r="AD11498" i="1"/>
  <c r="AD11499" i="1"/>
  <c r="AD11502" i="1"/>
  <c r="AD11503" i="1"/>
  <c r="AD11500" i="1"/>
  <c r="AD11501" i="1"/>
  <c r="AD11504" i="1"/>
  <c r="AD11505" i="1"/>
  <c r="AD11507" i="1"/>
  <c r="AD11508" i="1"/>
  <c r="AD11509" i="1"/>
  <c r="AD11510" i="1"/>
  <c r="AD11511" i="1"/>
  <c r="AD11512" i="1"/>
  <c r="AD11513" i="1"/>
  <c r="AD11514" i="1"/>
  <c r="AD11515" i="1"/>
  <c r="AD11518" i="1"/>
  <c r="AD11519" i="1"/>
  <c r="AD11520" i="1"/>
  <c r="AD11521" i="1"/>
  <c r="AD11522" i="1"/>
  <c r="AD11523" i="1"/>
  <c r="AD11524" i="1"/>
  <c r="AD11526" i="1"/>
  <c r="AD11527" i="1"/>
  <c r="AD11529" i="1"/>
  <c r="AD11531" i="1"/>
  <c r="AD11532" i="1"/>
  <c r="AD11533" i="1"/>
  <c r="AD11534" i="1"/>
  <c r="AD11535" i="1"/>
  <c r="AD11536" i="1"/>
  <c r="AD11537" i="1"/>
  <c r="AD11538" i="1"/>
  <c r="AD11539" i="1"/>
  <c r="AD11541" i="1"/>
  <c r="AD11544" i="1"/>
  <c r="AD11546" i="1"/>
  <c r="AD11548" i="1"/>
  <c r="AD11553" i="1"/>
  <c r="AD9328" i="1"/>
  <c r="AD8905" i="1"/>
  <c r="AD8906" i="1"/>
  <c r="AD8907" i="1"/>
  <c r="AD8904" i="1"/>
  <c r="AD8903" i="1"/>
  <c r="AD8277" i="1"/>
  <c r="AD8278" i="1"/>
  <c r="AD8283" i="1"/>
  <c r="AD8360" i="1"/>
  <c r="AD8361" i="1"/>
  <c r="AD8362" i="1"/>
  <c r="AD8363" i="1"/>
  <c r="AD8364" i="1"/>
  <c r="AD8365" i="1"/>
  <c r="AD8366" i="1"/>
  <c r="AD8367" i="1"/>
  <c r="AD8368" i="1"/>
  <c r="AD8369" i="1"/>
  <c r="AD8370" i="1"/>
  <c r="AD8371" i="1"/>
  <c r="AD8372" i="1"/>
  <c r="AD8373" i="1"/>
  <c r="AD8374" i="1"/>
  <c r="AD8375" i="1"/>
  <c r="AD8376" i="1"/>
  <c r="AD8377" i="1"/>
  <c r="AD8378" i="1"/>
  <c r="AD8379" i="1"/>
  <c r="AD8380" i="1"/>
  <c r="AD8340" i="1"/>
  <c r="AD8341" i="1"/>
  <c r="AD8342" i="1"/>
  <c r="AD8343" i="1"/>
  <c r="AD8344" i="1"/>
  <c r="AD8345" i="1"/>
  <c r="AD8346" i="1"/>
  <c r="AD8347" i="1"/>
  <c r="AD8348" i="1"/>
  <c r="AD8349" i="1"/>
  <c r="AD8350" i="1"/>
  <c r="AD8351" i="1"/>
  <c r="AD8352" i="1"/>
  <c r="AD8353" i="1"/>
  <c r="AD8354" i="1"/>
  <c r="AD8355" i="1"/>
  <c r="AD8356" i="1"/>
  <c r="AD8357" i="1"/>
  <c r="AD8358" i="1"/>
  <c r="AD8359" i="1"/>
  <c r="AD8321" i="1"/>
  <c r="AD8322" i="1"/>
  <c r="AD8323" i="1"/>
  <c r="AD8324" i="1"/>
  <c r="AD8325" i="1"/>
  <c r="AD8326" i="1"/>
  <c r="AD8327" i="1"/>
  <c r="AD8328" i="1"/>
  <c r="AD8329" i="1"/>
  <c r="AD8330" i="1"/>
  <c r="AD8331" i="1"/>
  <c r="AD8332" i="1"/>
  <c r="AD8333" i="1"/>
  <c r="AD8334" i="1"/>
  <c r="AD8335" i="1"/>
  <c r="AD8336" i="1"/>
  <c r="AD8337" i="1"/>
  <c r="AD8338" i="1"/>
  <c r="AD8339" i="1"/>
  <c r="AD8303" i="1"/>
  <c r="AD8304" i="1"/>
  <c r="AD8305" i="1"/>
  <c r="AD8306" i="1"/>
  <c r="AD8307" i="1"/>
  <c r="AD8308" i="1"/>
  <c r="AD8309" i="1"/>
  <c r="AD8310" i="1"/>
  <c r="AD8311" i="1"/>
  <c r="AD8312" i="1"/>
  <c r="AD8313" i="1"/>
  <c r="AD8314" i="1"/>
  <c r="AD8317" i="1"/>
  <c r="AD8318" i="1"/>
  <c r="AD8319" i="1"/>
  <c r="AD8320" i="1"/>
  <c r="AD8291" i="1"/>
  <c r="AD8292" i="1"/>
  <c r="AD8293" i="1"/>
  <c r="AD8294" i="1"/>
  <c r="AD8295" i="1"/>
  <c r="AD8299" i="1"/>
  <c r="AD8300" i="1"/>
  <c r="AD8301" i="1"/>
  <c r="AD8302" i="1"/>
  <c r="AD8269" i="1"/>
  <c r="AD8248" i="1"/>
  <c r="AD8250" i="1"/>
  <c r="AD8251" i="1"/>
  <c r="AD8252" i="1"/>
  <c r="AD8253" i="1"/>
  <c r="AD8254" i="1"/>
  <c r="AD8255" i="1"/>
  <c r="AD8256" i="1"/>
  <c r="AD8257" i="1"/>
  <c r="AD8271" i="1"/>
  <c r="AD8272" i="1"/>
  <c r="AD8275" i="1"/>
  <c r="AD8284" i="1"/>
  <c r="AD8285" i="1"/>
  <c r="AD8287" i="1"/>
  <c r="AD8289" i="1"/>
  <c r="AD8290" i="1"/>
  <c r="AD8079" i="1"/>
  <c r="AD8075" i="1"/>
  <c r="AD8076" i="1"/>
  <c r="AD8077" i="1"/>
  <c r="AD8061" i="1"/>
  <c r="AD8063" i="1"/>
  <c r="AD8064" i="1"/>
  <c r="AD8065" i="1"/>
  <c r="AD8066" i="1"/>
  <c r="AD8067" i="1"/>
  <c r="AD8068" i="1"/>
  <c r="AD8069" i="1"/>
  <c r="AD8070" i="1"/>
  <c r="AD8071" i="1"/>
  <c r="AD8072" i="1"/>
  <c r="AD8073" i="1"/>
  <c r="AD8051" i="1"/>
  <c r="AD8052" i="1"/>
  <c r="AD8053" i="1"/>
  <c r="AD8054" i="1"/>
  <c r="AD8055" i="1"/>
  <c r="AD8056" i="1"/>
  <c r="AD8058" i="1"/>
  <c r="AD7898" i="1"/>
  <c r="AD7896" i="1"/>
  <c r="AD7895" i="1"/>
  <c r="AD7894" i="1"/>
  <c r="AD7893" i="1"/>
  <c r="AD7892" i="1"/>
  <c r="AD7891" i="1"/>
  <c r="AD7890" i="1"/>
  <c r="AD7889" i="1"/>
  <c r="AD7888" i="1"/>
  <c r="AD7887" i="1"/>
  <c r="AD7886" i="1"/>
  <c r="AD7885" i="1"/>
  <c r="AD7884" i="1"/>
  <c r="AD7883" i="1"/>
  <c r="AD7879" i="1"/>
  <c r="AD7878" i="1"/>
  <c r="AD7877" i="1"/>
  <c r="AD7876" i="1"/>
  <c r="AD7875" i="1"/>
  <c r="AD7874" i="1"/>
  <c r="AD7873" i="1"/>
  <c r="AD7872" i="1"/>
  <c r="AD7871" i="1"/>
  <c r="AD7870" i="1"/>
  <c r="AD7900" i="1"/>
  <c r="AD7901" i="1"/>
  <c r="AD7902" i="1"/>
  <c r="AD7903" i="1"/>
  <c r="AD7904" i="1"/>
  <c r="AD7905" i="1"/>
  <c r="AD7906" i="1"/>
  <c r="AD7907" i="1"/>
  <c r="AD7908" i="1"/>
  <c r="AD7909" i="1"/>
  <c r="AD7910" i="1"/>
  <c r="AD7911" i="1"/>
  <c r="AD7912" i="1"/>
  <c r="AD7913" i="1"/>
  <c r="AD7045" i="1"/>
  <c r="AD7046" i="1"/>
  <c r="AD7047" i="1"/>
  <c r="AD7048" i="1"/>
  <c r="AD7049" i="1"/>
  <c r="AD7050" i="1"/>
  <c r="AD7051" i="1"/>
  <c r="AD7052" i="1"/>
  <c r="AD7053" i="1"/>
  <c r="AD7054" i="1"/>
  <c r="AD7055" i="1"/>
  <c r="AD7056" i="1"/>
  <c r="AD7057" i="1"/>
  <c r="AD7044" i="1"/>
  <c r="AD7043" i="1"/>
  <c r="AD7042" i="1"/>
  <c r="AD7041" i="1"/>
  <c r="AD7040" i="1"/>
  <c r="AD7039" i="1"/>
  <c r="AD7027" i="1"/>
  <c r="AD7022" i="1"/>
  <c r="AD7023" i="1"/>
  <c r="AD7024" i="1"/>
  <c r="AD7025" i="1"/>
  <c r="AD6561" i="1"/>
  <c r="AE6560" i="1" s="1"/>
  <c r="J118" i="7" s="1"/>
  <c r="AD6166" i="1"/>
  <c r="AD6177" i="1"/>
  <c r="AD6178" i="1"/>
  <c r="AD6179" i="1"/>
  <c r="AD6180" i="1"/>
  <c r="AD6181" i="1"/>
  <c r="AD6182" i="1"/>
  <c r="AD6183" i="1"/>
  <c r="AD6184" i="1"/>
  <c r="AD6185" i="1"/>
  <c r="AD6186" i="1"/>
  <c r="AD6187" i="1"/>
  <c r="AD6189" i="1"/>
  <c r="AD6190" i="1"/>
  <c r="AD6191" i="1"/>
  <c r="AD6192" i="1"/>
  <c r="AD6193" i="1"/>
  <c r="AD6195" i="1"/>
  <c r="AD6204" i="1"/>
  <c r="AD6165" i="1"/>
  <c r="AD4789" i="1"/>
  <c r="AD4790" i="1"/>
  <c r="AD4791" i="1"/>
  <c r="AD4792" i="1"/>
  <c r="AD4793" i="1"/>
  <c r="AD4794" i="1"/>
  <c r="AD4795" i="1"/>
  <c r="AD4796" i="1"/>
  <c r="AD4797" i="1"/>
  <c r="AD2131" i="1"/>
  <c r="AD2132" i="1"/>
  <c r="AD2133" i="1"/>
  <c r="AD2135" i="1"/>
  <c r="AD2130" i="1"/>
  <c r="AD2122" i="1"/>
  <c r="AD2123" i="1"/>
  <c r="AD2124" i="1"/>
  <c r="AD2121" i="1"/>
  <c r="AD2115" i="1"/>
  <c r="AD2116" i="1"/>
  <c r="AD2117" i="1"/>
  <c r="AD2119" i="1"/>
  <c r="AD2120" i="1"/>
  <c r="AD2114" i="1"/>
  <c r="AD2125" i="1"/>
  <c r="AD2126" i="1"/>
  <c r="AD2127" i="1"/>
  <c r="AD2128" i="1"/>
  <c r="AD2136" i="1"/>
  <c r="AD2137" i="1"/>
  <c r="AD2138" i="1"/>
  <c r="AD2139" i="1"/>
  <c r="AD2140" i="1"/>
  <c r="AD2141" i="1"/>
  <c r="AD2142" i="1"/>
  <c r="AD2143" i="1"/>
  <c r="AD2144" i="1"/>
  <c r="AD2146" i="1"/>
  <c r="AD2147" i="1"/>
  <c r="AD2148" i="1"/>
  <c r="AD2149" i="1"/>
  <c r="AD2150" i="1"/>
  <c r="AD2151" i="1"/>
  <c r="AD2156" i="1"/>
  <c r="AD2157" i="1"/>
  <c r="AD2158" i="1"/>
  <c r="AD2155" i="1"/>
  <c r="AD1526" i="1"/>
  <c r="AD1527" i="1"/>
  <c r="AD1528" i="1"/>
  <c r="AD1532" i="1"/>
  <c r="AD1531" i="1"/>
  <c r="AD1530" i="1"/>
  <c r="AD1529" i="1"/>
  <c r="AD774" i="1"/>
  <c r="AD773" i="1"/>
  <c r="AD717" i="1"/>
  <c r="AD711" i="1"/>
  <c r="AD709" i="1"/>
  <c r="AD710" i="1"/>
  <c r="AD713" i="1"/>
  <c r="AD714" i="1"/>
  <c r="AD695" i="1"/>
  <c r="AD703" i="1"/>
  <c r="AD705" i="1"/>
  <c r="AD704" i="1"/>
  <c r="AD707" i="1"/>
  <c r="AD708" i="1"/>
  <c r="AD694" i="1"/>
  <c r="AD693" i="1"/>
  <c r="AD692" i="1"/>
  <c r="AD691" i="1"/>
  <c r="AD702" i="1"/>
  <c r="AD701" i="1"/>
  <c r="AD699" i="1"/>
  <c r="AD698" i="1"/>
  <c r="AD697" i="1"/>
  <c r="AD696" i="1"/>
  <c r="AD14936" i="1"/>
  <c r="AD14937" i="1"/>
  <c r="AD14938" i="1"/>
  <c r="AD14939" i="1"/>
  <c r="AD14940" i="1"/>
  <c r="AD14941" i="1"/>
  <c r="AD14942" i="1"/>
  <c r="AD14943" i="1"/>
  <c r="AD14944" i="1"/>
  <c r="AD14945" i="1"/>
  <c r="AD14946" i="1"/>
  <c r="AD14947" i="1"/>
  <c r="AD14948" i="1"/>
  <c r="AD14949" i="1"/>
  <c r="AD14950" i="1"/>
  <c r="AD14951" i="1"/>
  <c r="AD14935" i="1"/>
  <c r="AE14748" i="1" s="1"/>
  <c r="J247" i="7" s="1"/>
  <c r="AD9278" i="1"/>
  <c r="AD9277" i="1"/>
  <c r="AD9276" i="1"/>
  <c r="AD9275" i="1"/>
  <c r="AD9274" i="1"/>
  <c r="AD9273" i="1"/>
  <c r="AD9272" i="1"/>
  <c r="AD9271" i="1"/>
  <c r="AD9270" i="1"/>
  <c r="AD43" i="1"/>
  <c r="AD42" i="1"/>
  <c r="AD41" i="1"/>
  <c r="AD40" i="1"/>
  <c r="AD39" i="1"/>
  <c r="AD38" i="1"/>
  <c r="AD37" i="1"/>
  <c r="AD15806" i="1"/>
  <c r="AD13543" i="1"/>
  <c r="AD15723" i="1"/>
  <c r="AD12531" i="1"/>
  <c r="AD757" i="1"/>
  <c r="AD765" i="1"/>
  <c r="AD7068" i="1"/>
  <c r="AD7069" i="1"/>
  <c r="AD7077" i="1"/>
  <c r="AD7036" i="1"/>
  <c r="AD6252" i="1"/>
  <c r="AD6242" i="1"/>
  <c r="AD4996" i="1"/>
  <c r="AD4969" i="1"/>
  <c r="AD3944" i="1"/>
  <c r="AD3389" i="1"/>
  <c r="AD3490" i="1"/>
  <c r="AD3364" i="1"/>
  <c r="AD15811" i="1"/>
  <c r="AD15672" i="1"/>
  <c r="AD15673" i="1"/>
  <c r="AD15674" i="1"/>
  <c r="AD15675" i="1"/>
  <c r="AD15676" i="1"/>
  <c r="AD15677" i="1"/>
  <c r="AD15678" i="1"/>
  <c r="AD11793" i="1"/>
  <c r="AD11794" i="1"/>
  <c r="AD11795" i="1"/>
  <c r="AD11796" i="1"/>
  <c r="AD11797" i="1"/>
  <c r="AD11798" i="1"/>
  <c r="AD11799" i="1"/>
  <c r="AD11800" i="1"/>
  <c r="AD11801" i="1"/>
  <c r="AD11804" i="1"/>
  <c r="AD11805" i="1"/>
  <c r="AD11806" i="1"/>
  <c r="AD11807" i="1"/>
  <c r="AD11809" i="1"/>
  <c r="AD11810" i="1"/>
  <c r="AD11811" i="1"/>
  <c r="AD11812" i="1"/>
  <c r="AD11813" i="1"/>
  <c r="AD11814" i="1"/>
  <c r="AD11815" i="1"/>
  <c r="AD11816" i="1"/>
  <c r="AD11817" i="1"/>
  <c r="AD11818" i="1"/>
  <c r="AD11819" i="1"/>
  <c r="AD11820" i="1"/>
  <c r="AD11821" i="1"/>
  <c r="AD11822" i="1"/>
  <c r="AD11823" i="1"/>
  <c r="AD11824" i="1"/>
  <c r="AD11825" i="1"/>
  <c r="AD11826" i="1"/>
  <c r="AD11827" i="1"/>
  <c r="AD11828" i="1"/>
  <c r="AD11829" i="1"/>
  <c r="AD11830" i="1"/>
  <c r="AD11831" i="1"/>
  <c r="AD11832" i="1"/>
  <c r="AD11833" i="1"/>
  <c r="AD11834" i="1"/>
  <c r="AD11835" i="1"/>
  <c r="AD11836" i="1"/>
  <c r="AD11837" i="1"/>
  <c r="AD11838" i="1"/>
  <c r="AD11839" i="1"/>
  <c r="AD11840" i="1"/>
  <c r="AD11841" i="1"/>
  <c r="AD11843" i="1"/>
  <c r="AD11844" i="1"/>
  <c r="AD11845" i="1"/>
  <c r="AD11846" i="1"/>
  <c r="AD11847" i="1"/>
  <c r="AD11849" i="1"/>
  <c r="AD11850" i="1"/>
  <c r="AD11851" i="1"/>
  <c r="AD11852" i="1"/>
  <c r="AD11853" i="1"/>
  <c r="AD11854" i="1"/>
  <c r="AD11855" i="1"/>
  <c r="AD11856" i="1"/>
  <c r="AD11857" i="1"/>
  <c r="AD11858" i="1"/>
  <c r="AD11859" i="1"/>
  <c r="AD11860" i="1"/>
  <c r="AD11862" i="1"/>
  <c r="AD11865" i="1"/>
  <c r="AD11866" i="1"/>
  <c r="AD11867" i="1"/>
  <c r="AD11868" i="1"/>
  <c r="AD11871" i="1"/>
  <c r="AD11872" i="1"/>
  <c r="AD11750" i="1"/>
  <c r="AD11751" i="1"/>
  <c r="AD11752" i="1"/>
  <c r="AD11754" i="1"/>
  <c r="AD5998" i="1"/>
  <c r="AD5999" i="1"/>
  <c r="AD6000" i="1"/>
  <c r="AD6001" i="1"/>
  <c r="AD6003" i="1"/>
  <c r="AD6006" i="1"/>
  <c r="AD6007" i="1"/>
  <c r="AD6008" i="1"/>
  <c r="AD6010" i="1"/>
  <c r="AD6011" i="1"/>
  <c r="AD6012" i="1"/>
  <c r="AD6013" i="1"/>
  <c r="AD6015" i="1"/>
  <c r="AD6016" i="1"/>
  <c r="AD6017" i="1"/>
  <c r="AD6018" i="1"/>
  <c r="AD6019" i="1"/>
  <c r="AD6020" i="1"/>
  <c r="AD6021" i="1"/>
  <c r="AD6022" i="1"/>
  <c r="AD6023" i="1"/>
  <c r="AD6024" i="1"/>
  <c r="AD6026" i="1"/>
  <c r="AD6027" i="1"/>
  <c r="AD6028" i="1"/>
  <c r="AD6029" i="1"/>
  <c r="AD6030" i="1"/>
  <c r="AD6031" i="1"/>
  <c r="AD6032" i="1"/>
  <c r="AD6033" i="1"/>
  <c r="AD5983" i="1"/>
  <c r="AD5984" i="1"/>
  <c r="AD5985" i="1"/>
  <c r="AD5986" i="1"/>
  <c r="AD5987" i="1"/>
  <c r="AD5989" i="1"/>
  <c r="AD5990" i="1"/>
  <c r="AD5991" i="1"/>
  <c r="AD5992" i="1"/>
  <c r="AE9269" i="1" l="1"/>
  <c r="J164" i="7" s="1"/>
  <c r="AE12290" i="1"/>
  <c r="J199" i="7" s="1"/>
  <c r="AE7038" i="1"/>
  <c r="J123" i="7" s="1"/>
  <c r="AE7882" i="1"/>
  <c r="J130" i="7" s="1"/>
  <c r="AE11578" i="1"/>
  <c r="J187" i="7" s="1"/>
  <c r="AE2154" i="1"/>
  <c r="J53" i="7" s="1"/>
  <c r="AE36" i="1"/>
  <c r="J7" i="7" s="1"/>
  <c r="AE690" i="1"/>
  <c r="J22" i="7" s="1"/>
  <c r="AE13127" i="1"/>
  <c r="J215" i="7" s="1"/>
  <c r="AE15724" i="1"/>
  <c r="J265" i="7" s="1"/>
  <c r="AE15812" i="1"/>
  <c r="J269" i="7" s="1"/>
  <c r="AE4343" i="1"/>
  <c r="J85" i="7" s="1"/>
  <c r="AE1524" i="1"/>
  <c r="J44" i="7" s="1"/>
  <c r="AD13420"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3" i="1"/>
  <c r="AD3432"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9" i="1"/>
  <c r="AD3460" i="1"/>
  <c r="AD3461"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1" i="1"/>
  <c r="AD3493" i="1"/>
  <c r="AD3494" i="1"/>
  <c r="AD3495" i="1"/>
  <c r="AD3496" i="1"/>
  <c r="AD3497" i="1"/>
  <c r="AD3498" i="1"/>
  <c r="AD3499" i="1"/>
  <c r="AD3501" i="1"/>
  <c r="AD3502" i="1"/>
  <c r="AD3503" i="1"/>
  <c r="AD3504" i="1"/>
  <c r="AD3505" i="1"/>
  <c r="AD3506" i="1"/>
  <c r="AD3507" i="1"/>
  <c r="AD3508" i="1"/>
  <c r="AD3510" i="1"/>
  <c r="AD3511" i="1"/>
  <c r="AD3512" i="1"/>
  <c r="AD3513" i="1"/>
  <c r="AD3514" i="1"/>
  <c r="AD3523" i="1"/>
  <c r="AD3524" i="1"/>
  <c r="AD3525" i="1"/>
  <c r="AD3527" i="1"/>
  <c r="AD3528" i="1"/>
  <c r="AD3529" i="1"/>
  <c r="AD3530" i="1"/>
  <c r="AD3532" i="1"/>
  <c r="AD3533" i="1"/>
  <c r="AD3534" i="1"/>
  <c r="AD3535"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E3531" i="1" l="1"/>
  <c r="J75" i="7" s="1"/>
  <c r="AD1965" i="1"/>
  <c r="AD1966" i="1"/>
  <c r="AD1967" i="1"/>
  <c r="AD1968" i="1"/>
  <c r="AD1969" i="1"/>
  <c r="AD1970" i="1"/>
  <c r="AD1971" i="1"/>
  <c r="AD1972" i="1"/>
  <c r="AD1974" i="1"/>
  <c r="AD1975" i="1"/>
  <c r="AD1976" i="1"/>
  <c r="AD1977" i="1"/>
  <c r="AD1978" i="1"/>
  <c r="AD1979" i="1"/>
  <c r="AD1980" i="1"/>
  <c r="AD1982" i="1"/>
  <c r="AD1981" i="1"/>
  <c r="AD1983" i="1"/>
  <c r="AD1984" i="1"/>
  <c r="AD1985" i="1"/>
  <c r="AD1986" i="1"/>
  <c r="AD1987" i="1"/>
  <c r="AD1988" i="1"/>
  <c r="AD1989" i="1"/>
  <c r="AD1991" i="1"/>
  <c r="AD1990" i="1"/>
  <c r="AD1992" i="1"/>
  <c r="AD1993" i="1"/>
  <c r="AD1994" i="1"/>
  <c r="AD1995" i="1"/>
  <c r="AD1996" i="1"/>
  <c r="AD1997" i="1"/>
  <c r="AD1998" i="1"/>
  <c r="AD1999" i="1"/>
  <c r="AD2000" i="1"/>
  <c r="AD2001" i="1"/>
  <c r="AD2002" i="1"/>
  <c r="AD2003" i="1"/>
  <c r="AD2004" i="1"/>
  <c r="AD2005" i="1"/>
  <c r="AD2007" i="1"/>
  <c r="AD2006"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9" i="1"/>
  <c r="AD2078"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1962" i="1"/>
  <c r="AD1961" i="1"/>
  <c r="AD1960" i="1"/>
  <c r="AD15932" i="1"/>
  <c r="AD15931" i="1"/>
  <c r="AD15930" i="1"/>
  <c r="AD15929" i="1"/>
  <c r="AD15928" i="1"/>
  <c r="AD15927" i="1"/>
  <c r="AD15926" i="1"/>
  <c r="AD15925" i="1"/>
  <c r="AD15924" i="1"/>
  <c r="AD15513" i="1"/>
  <c r="AD15514" i="1"/>
  <c r="AD15515" i="1"/>
  <c r="AD15516" i="1"/>
  <c r="AD15517" i="1"/>
  <c r="AD15518" i="1"/>
  <c r="AD15519" i="1"/>
  <c r="AD15512" i="1"/>
  <c r="AD15520" i="1"/>
  <c r="AD15505" i="1"/>
  <c r="AD15511" i="1"/>
  <c r="AD15510" i="1"/>
  <c r="AD15509" i="1"/>
  <c r="AD15508" i="1"/>
  <c r="AD15507" i="1"/>
  <c r="AD15506" i="1"/>
  <c r="AD15395" i="1"/>
  <c r="AD15396" i="1"/>
  <c r="AD15399" i="1"/>
  <c r="AD15379" i="1"/>
  <c r="AD15380" i="1"/>
  <c r="AD15381" i="1"/>
  <c r="AD15382" i="1"/>
  <c r="AD15383" i="1"/>
  <c r="AD15384" i="1"/>
  <c r="AD15385" i="1"/>
  <c r="AD15386" i="1"/>
  <c r="AD15387" i="1"/>
  <c r="AD15388" i="1"/>
  <c r="AD15391" i="1"/>
  <c r="AD15392" i="1"/>
  <c r="AD15393" i="1"/>
  <c r="AD15394" i="1"/>
  <c r="AD14338" i="1"/>
  <c r="AD14333" i="1"/>
  <c r="AD14340" i="1"/>
  <c r="AD14339" i="1"/>
  <c r="AD14337" i="1"/>
  <c r="AD14336" i="1"/>
  <c r="AD14335" i="1"/>
  <c r="AD14334" i="1"/>
  <c r="AD14332" i="1"/>
  <c r="AD14331" i="1"/>
  <c r="AD14330" i="1"/>
  <c r="AD14329" i="1"/>
  <c r="AD14328" i="1"/>
  <c r="AD14327" i="1"/>
  <c r="AD14326" i="1"/>
  <c r="AD14325" i="1"/>
  <c r="AD14324" i="1"/>
  <c r="AD14323" i="1"/>
  <c r="AD13538" i="1"/>
  <c r="AD13539" i="1"/>
  <c r="AD13541" i="1"/>
  <c r="AD13542" i="1"/>
  <c r="AD13544" i="1"/>
  <c r="AD13546" i="1"/>
  <c r="AD13547" i="1"/>
  <c r="AD13548" i="1"/>
  <c r="AD13549" i="1"/>
  <c r="AD13550" i="1"/>
  <c r="AD13551" i="1"/>
  <c r="AD13552" i="1"/>
  <c r="AD13553" i="1"/>
  <c r="AD13554" i="1"/>
  <c r="AD13537" i="1"/>
  <c r="AD13535" i="1"/>
  <c r="AD13534" i="1"/>
  <c r="AD13533" i="1"/>
  <c r="AD13531" i="1"/>
  <c r="AD13530" i="1"/>
  <c r="AD13529" i="1"/>
  <c r="AD13528" i="1"/>
  <c r="AD13301" i="1"/>
  <c r="AD13300" i="1"/>
  <c r="AD13299" i="1"/>
  <c r="AD13298" i="1"/>
  <c r="AD13297" i="1"/>
  <c r="AD13296" i="1"/>
  <c r="AD13294" i="1"/>
  <c r="AD13293" i="1"/>
  <c r="AD13286" i="1"/>
  <c r="AD13287" i="1"/>
  <c r="AD13288" i="1"/>
  <c r="AD13289" i="1"/>
  <c r="AD13290" i="1"/>
  <c r="AD13291" i="1"/>
  <c r="AD12708" i="1"/>
  <c r="AD12707" i="1"/>
  <c r="AD15683" i="1"/>
  <c r="AD15684" i="1"/>
  <c r="AD15712" i="1"/>
  <c r="AD15714" i="1"/>
  <c r="AD15715" i="1"/>
  <c r="AD15716" i="1"/>
  <c r="AD15717" i="1"/>
  <c r="AD15718" i="1"/>
  <c r="AD15719" i="1"/>
  <c r="AD15720" i="1"/>
  <c r="AD15722" i="1"/>
  <c r="AD12563" i="1"/>
  <c r="AD15706" i="1"/>
  <c r="AD15701" i="1"/>
  <c r="AD15709" i="1"/>
  <c r="AD15695" i="1"/>
  <c r="AD15694" i="1"/>
  <c r="AD15693" i="1"/>
  <c r="AD15692" i="1"/>
  <c r="AD15691" i="1"/>
  <c r="AD15690" i="1"/>
  <c r="AD12556" i="1"/>
  <c r="AD12555" i="1"/>
  <c r="AD12554" i="1"/>
  <c r="AD12553" i="1"/>
  <c r="AD12532" i="1"/>
  <c r="AD12533" i="1"/>
  <c r="AD12534" i="1"/>
  <c r="AD12527" i="1"/>
  <c r="AD12528" i="1"/>
  <c r="AD12523" i="1"/>
  <c r="AD12524" i="1"/>
  <c r="AD12525" i="1"/>
  <c r="AD12526" i="1"/>
  <c r="AD12535" i="1"/>
  <c r="AD12536" i="1"/>
  <c r="AD12537" i="1"/>
  <c r="AD12538" i="1"/>
  <c r="AD12539" i="1"/>
  <c r="AD12540" i="1"/>
  <c r="AD12541" i="1"/>
  <c r="AD12542" i="1"/>
  <c r="AD12543" i="1"/>
  <c r="AD12529" i="1"/>
  <c r="AD12530" i="1"/>
  <c r="AD12544" i="1"/>
  <c r="AD12545" i="1"/>
  <c r="AD12546" i="1"/>
  <c r="AD12547" i="1"/>
  <c r="AD12285" i="1"/>
  <c r="AD12248" i="1"/>
  <c r="AD12249" i="1"/>
  <c r="AD12250" i="1"/>
  <c r="AD12256" i="1"/>
  <c r="AD12257" i="1"/>
  <c r="AD12258" i="1"/>
  <c r="AD12259" i="1"/>
  <c r="AD12260" i="1"/>
  <c r="AD12275" i="1"/>
  <c r="AD12276" i="1"/>
  <c r="AD12277" i="1"/>
  <c r="AD12278" i="1"/>
  <c r="AD12279" i="1"/>
  <c r="AD12282" i="1"/>
  <c r="AD12283" i="1"/>
  <c r="AD12261" i="1"/>
  <c r="AD12262" i="1"/>
  <c r="AD12263" i="1"/>
  <c r="AD12264" i="1"/>
  <c r="AD12265" i="1"/>
  <c r="AD12266" i="1"/>
  <c r="AD12267" i="1"/>
  <c r="AD12274" i="1"/>
  <c r="AD12273" i="1"/>
  <c r="AD12272" i="1"/>
  <c r="AD12281" i="1"/>
  <c r="AD12280" i="1"/>
  <c r="AD12247" i="1"/>
  <c r="AD12242" i="1"/>
  <c r="AD12243" i="1"/>
  <c r="AD12244" i="1"/>
  <c r="AD12245" i="1"/>
  <c r="AD12240" i="1"/>
  <c r="AD12241" i="1"/>
  <c r="AD12239" i="1"/>
  <c r="AD12238" i="1"/>
  <c r="AD8894" i="1"/>
  <c r="AD8893" i="1"/>
  <c r="AD8892" i="1"/>
  <c r="AD8891" i="1"/>
  <c r="AD8890" i="1"/>
  <c r="AD8889" i="1"/>
  <c r="AD8168" i="1"/>
  <c r="AD8169" i="1"/>
  <c r="AD8170" i="1"/>
  <c r="AD8171" i="1"/>
  <c r="AD8172" i="1"/>
  <c r="AD8173" i="1"/>
  <c r="AD8174" i="1"/>
  <c r="AD8175" i="1"/>
  <c r="AD8176" i="1"/>
  <c r="AD8177" i="1"/>
  <c r="AD8178" i="1"/>
  <c r="AD8179" i="1"/>
  <c r="AD8180" i="1"/>
  <c r="AD8181" i="1"/>
  <c r="AD8182" i="1"/>
  <c r="AD8183" i="1"/>
  <c r="AD8184" i="1"/>
  <c r="AD8185" i="1"/>
  <c r="AD8162" i="1"/>
  <c r="AD8163" i="1"/>
  <c r="AD8164" i="1"/>
  <c r="AD8165" i="1"/>
  <c r="AD8166" i="1"/>
  <c r="AD8159" i="1"/>
  <c r="AD8160" i="1"/>
  <c r="AD8155" i="1"/>
  <c r="AD8154" i="1"/>
  <c r="AD8153" i="1"/>
  <c r="AD8152" i="1"/>
  <c r="AD8151" i="1"/>
  <c r="AD8150" i="1"/>
  <c r="AD8046" i="1"/>
  <c r="AD8047" i="1"/>
  <c r="AD8045" i="1"/>
  <c r="AD7094" i="1"/>
  <c r="AD7099" i="1"/>
  <c r="AD7037" i="1"/>
  <c r="AD7035" i="1"/>
  <c r="AD6235" i="1"/>
  <c r="AD6236" i="1"/>
  <c r="AD6237" i="1"/>
  <c r="AD6238" i="1"/>
  <c r="AD6240" i="1"/>
  <c r="AD6241" i="1"/>
  <c r="AD6243" i="1"/>
  <c r="AD6244" i="1"/>
  <c r="AD6245" i="1"/>
  <c r="AD6246" i="1"/>
  <c r="AD6247" i="1"/>
  <c r="AD6248" i="1"/>
  <c r="AD6250" i="1"/>
  <c r="AD6251" i="1"/>
  <c r="AD6253" i="1"/>
  <c r="AD6254" i="1"/>
  <c r="AD6255" i="1"/>
  <c r="AD4971" i="1"/>
  <c r="AD4972" i="1"/>
  <c r="AD4973" i="1"/>
  <c r="AD4974" i="1"/>
  <c r="AD4975" i="1"/>
  <c r="AD4976" i="1"/>
  <c r="AD4977" i="1"/>
  <c r="AD4978" i="1"/>
  <c r="AD4979" i="1"/>
  <c r="AD4980" i="1"/>
  <c r="AD4981" i="1"/>
  <c r="AD4982" i="1"/>
  <c r="AD4983" i="1"/>
  <c r="AD4984" i="1"/>
  <c r="AD4985" i="1"/>
  <c r="AD4986" i="1"/>
  <c r="AD4987" i="1"/>
  <c r="AD4988" i="1"/>
  <c r="AD4989" i="1"/>
  <c r="AD4990" i="1"/>
  <c r="AD4992" i="1"/>
  <c r="AD4970" i="1"/>
  <c r="AD222" i="1"/>
  <c r="AD228" i="1"/>
  <c r="AD230" i="1"/>
  <c r="AD231" i="1"/>
  <c r="AD232" i="1"/>
  <c r="AD234" i="1"/>
  <c r="AD235" i="1"/>
  <c r="AD236" i="1"/>
  <c r="AD238" i="1"/>
  <c r="AD241" i="1"/>
  <c r="AD243" i="1"/>
  <c r="AD244" i="1"/>
  <c r="AD245" i="1"/>
  <c r="AD246" i="1"/>
  <c r="AD247" i="1"/>
  <c r="AD248" i="1"/>
  <c r="AD249" i="1"/>
  <c r="AD250" i="1"/>
  <c r="AD251" i="1"/>
  <c r="AD252" i="1"/>
  <c r="AD253" i="1"/>
  <c r="AD254" i="1"/>
  <c r="AD255" i="1"/>
  <c r="AD256" i="1"/>
  <c r="AD272" i="1"/>
  <c r="AD273" i="1"/>
  <c r="AD274" i="1"/>
  <c r="AD275" i="1"/>
  <c r="AD271" i="1"/>
  <c r="AD270" i="1"/>
  <c r="AD269" i="1"/>
  <c r="AD268" i="1"/>
  <c r="AD267" i="1"/>
  <c r="AD266" i="1"/>
  <c r="AD265" i="1"/>
  <c r="AD263" i="1"/>
  <c r="AD257" i="1"/>
  <c r="AD4250" i="1"/>
  <c r="AD4251" i="1"/>
  <c r="AD4253" i="1"/>
  <c r="AD4278" i="1"/>
  <c r="AD4279" i="1"/>
  <c r="AD4249" i="1"/>
  <c r="AD4254" i="1"/>
  <c r="AD4255" i="1"/>
  <c r="AD4257" i="1"/>
  <c r="AD4258" i="1"/>
  <c r="AD4259" i="1"/>
  <c r="AD4260" i="1"/>
  <c r="AD4261" i="1"/>
  <c r="AD4262" i="1"/>
  <c r="AD4269" i="1"/>
  <c r="AD4270" i="1"/>
  <c r="AD4271" i="1"/>
  <c r="AD4272" i="1"/>
  <c r="AD4273" i="1"/>
  <c r="AD4274" i="1"/>
  <c r="AD4275" i="1"/>
  <c r="AD4276" i="1"/>
  <c r="AD4277" i="1"/>
  <c r="AD4281" i="1"/>
  <c r="AD4283" i="1"/>
  <c r="AD4286" i="1"/>
  <c r="AD4284" i="1"/>
  <c r="AD2975" i="1"/>
  <c r="AD4912" i="1"/>
  <c r="AD4913" i="1"/>
  <c r="AD4914" i="1"/>
  <c r="AD4915" i="1"/>
  <c r="AD4916" i="1"/>
  <c r="AD4919" i="1"/>
  <c r="AD4920" i="1"/>
  <c r="AD4921" i="1"/>
  <c r="AD4922" i="1"/>
  <c r="AD4923" i="1"/>
  <c r="AD4924" i="1"/>
  <c r="AD4925" i="1"/>
  <c r="AD4926" i="1"/>
  <c r="AD4927" i="1"/>
  <c r="AD4928" i="1"/>
  <c r="AD4929" i="1"/>
  <c r="AD4930" i="1"/>
  <c r="AD4931" i="1"/>
  <c r="AD4933" i="1"/>
  <c r="AD4935" i="1"/>
  <c r="AD4936" i="1"/>
  <c r="AD4939" i="1"/>
  <c r="AD4940" i="1"/>
  <c r="AD4941" i="1"/>
  <c r="AD4942" i="1"/>
  <c r="AD4943" i="1"/>
  <c r="AD4944" i="1"/>
  <c r="AD4945" i="1"/>
  <c r="AD4946" i="1"/>
  <c r="AD4947" i="1"/>
  <c r="AD4960" i="1"/>
  <c r="AD4961" i="1"/>
  <c r="AD4954" i="1"/>
  <c r="AD4955" i="1"/>
  <c r="AD4956" i="1"/>
  <c r="AD4957" i="1"/>
  <c r="AD4958" i="1"/>
  <c r="AD4952" i="1"/>
  <c r="AD4950" i="1"/>
  <c r="AD4949" i="1"/>
  <c r="AD1298" i="1"/>
  <c r="AD1299" i="1"/>
  <c r="AD1300" i="1"/>
  <c r="AD1301" i="1"/>
  <c r="AD1302" i="1"/>
  <c r="AD1304" i="1"/>
  <c r="AD1305" i="1"/>
  <c r="AD1306" i="1"/>
  <c r="AD1307" i="1"/>
  <c r="AD1308" i="1"/>
  <c r="AD1309" i="1"/>
  <c r="AD1310" i="1"/>
  <c r="AD1311" i="1"/>
  <c r="AD1297" i="1"/>
  <c r="AD1296" i="1"/>
  <c r="AD1295" i="1"/>
  <c r="AD1294" i="1"/>
  <c r="AD1293" i="1"/>
  <c r="AD1292" i="1"/>
  <c r="AD1291" i="1"/>
  <c r="AD1290" i="1"/>
  <c r="AD4883" i="1"/>
  <c r="AD4882" i="1"/>
  <c r="AD4814" i="1"/>
  <c r="AD4815" i="1"/>
  <c r="AD4816" i="1"/>
  <c r="AD4812" i="1"/>
  <c r="AD4813" i="1"/>
  <c r="AD4810" i="1"/>
  <c r="AD4263" i="1"/>
  <c r="AD4266" i="1"/>
  <c r="AD4268" i="1"/>
  <c r="AD4285" i="1"/>
  <c r="AD4287" i="1"/>
  <c r="AD4288" i="1"/>
  <c r="AD4289" i="1"/>
  <c r="AD4290" i="1"/>
  <c r="AD4291" i="1"/>
  <c r="AD4292" i="1"/>
  <c r="AD4293" i="1"/>
  <c r="AD4294" i="1"/>
  <c r="AD4295" i="1"/>
  <c r="AD4296" i="1"/>
  <c r="AD4297" i="1"/>
  <c r="AD4298" i="1"/>
  <c r="AD4299" i="1"/>
  <c r="AD4300" i="1"/>
  <c r="AD4301" i="1"/>
  <c r="AD4302" i="1"/>
  <c r="AD4303" i="1"/>
  <c r="AD4304" i="1"/>
  <c r="AD4305" i="1"/>
  <c r="AD4306" i="1"/>
  <c r="AD4307" i="1"/>
  <c r="AD4308" i="1"/>
  <c r="AD4309" i="1"/>
  <c r="AD4310" i="1"/>
  <c r="AD4311" i="1"/>
  <c r="AD4312" i="1"/>
  <c r="AD4313" i="1"/>
  <c r="AD4314" i="1"/>
  <c r="AD4315" i="1"/>
  <c r="AD4316" i="1"/>
  <c r="AD4317" i="1"/>
  <c r="AD4318" i="1"/>
  <c r="AD4319" i="1"/>
  <c r="AD4320" i="1"/>
  <c r="AD4321" i="1"/>
  <c r="AD4322" i="1"/>
  <c r="AD4323" i="1"/>
  <c r="AD4324" i="1"/>
  <c r="AD4325" i="1"/>
  <c r="AD4326" i="1"/>
  <c r="AD4327" i="1"/>
  <c r="AD4328" i="1"/>
  <c r="AD4329" i="1"/>
  <c r="AD4330" i="1"/>
  <c r="AD4331" i="1"/>
  <c r="AD4332" i="1"/>
  <c r="AD4333" i="1"/>
  <c r="AD4334" i="1"/>
  <c r="AD4335" i="1"/>
  <c r="AD4336" i="1"/>
  <c r="AD4337" i="1"/>
  <c r="AD4338" i="1"/>
  <c r="AD4340" i="1"/>
  <c r="AD4341" i="1"/>
  <c r="AD4342" i="1"/>
  <c r="AD15539" i="1"/>
  <c r="AD15538" i="1"/>
  <c r="AD4246" i="1"/>
  <c r="AD3952" i="1"/>
  <c r="AD3953" i="1"/>
  <c r="AD3954" i="1"/>
  <c r="AD3955" i="1"/>
  <c r="AD3956" i="1"/>
  <c r="AD3957" i="1"/>
  <c r="AD3958" i="1"/>
  <c r="AD3959" i="1"/>
  <c r="AD3960" i="1"/>
  <c r="AD3961" i="1"/>
  <c r="AD3962" i="1"/>
  <c r="AD3963" i="1"/>
  <c r="AD3964" i="1"/>
  <c r="AD3969" i="1"/>
  <c r="AD3970" i="1"/>
  <c r="AD3971" i="1"/>
  <c r="AD3972" i="1"/>
  <c r="AD3973" i="1"/>
  <c r="AD3974" i="1"/>
  <c r="AD3975" i="1"/>
  <c r="AD3976" i="1"/>
  <c r="AD3977" i="1"/>
  <c r="AD3978" i="1"/>
  <c r="AD3979" i="1"/>
  <c r="AD3980" i="1"/>
  <c r="AD3981" i="1"/>
  <c r="AD3982" i="1"/>
  <c r="AD3983" i="1"/>
  <c r="AD3984" i="1"/>
  <c r="AD3985" i="1"/>
  <c r="AD3986" i="1"/>
  <c r="AD3987" i="1"/>
  <c r="AD3988" i="1"/>
  <c r="AD3989" i="1"/>
  <c r="AD3990" i="1"/>
  <c r="AD3991" i="1"/>
  <c r="AD3992" i="1"/>
  <c r="AD3993" i="1"/>
  <c r="AD3994" i="1"/>
  <c r="AD3995" i="1"/>
  <c r="AD3996" i="1"/>
  <c r="AD3997" i="1"/>
  <c r="AD3998" i="1"/>
  <c r="AD3999" i="1"/>
  <c r="AD4000" i="1"/>
  <c r="AD4001" i="1"/>
  <c r="AD4002" i="1"/>
  <c r="AD4003" i="1"/>
  <c r="AD4004" i="1"/>
  <c r="AD4007" i="1"/>
  <c r="AD4008" i="1"/>
  <c r="AD4009" i="1"/>
  <c r="AD4010" i="1"/>
  <c r="AD4011" i="1"/>
  <c r="AD4012" i="1"/>
  <c r="AD4013" i="1"/>
  <c r="AD4014" i="1"/>
  <c r="AD4015" i="1"/>
  <c r="AD4016" i="1"/>
  <c r="AD4017" i="1"/>
  <c r="AD4018" i="1"/>
  <c r="AD4019" i="1"/>
  <c r="AD4020" i="1"/>
  <c r="AD4021" i="1"/>
  <c r="AD4022" i="1"/>
  <c r="AD4024" i="1"/>
  <c r="AD4025" i="1"/>
  <c r="AD4026" i="1"/>
  <c r="AD4027" i="1"/>
  <c r="AD4028" i="1"/>
  <c r="AD4029" i="1"/>
  <c r="AD4030" i="1"/>
  <c r="AD4031" i="1"/>
  <c r="AD4032" i="1"/>
  <c r="AD4033" i="1"/>
  <c r="AD4034" i="1"/>
  <c r="AD4035" i="1"/>
  <c r="AD4036" i="1"/>
  <c r="AD4037" i="1"/>
  <c r="AD4038" i="1"/>
  <c r="AD4039" i="1"/>
  <c r="AD4040" i="1"/>
  <c r="AD4041" i="1"/>
  <c r="AD4042" i="1"/>
  <c r="AD4043" i="1"/>
  <c r="AD4044" i="1"/>
  <c r="AD4045" i="1"/>
  <c r="AD4046" i="1"/>
  <c r="AD4047" i="1"/>
  <c r="AD4048" i="1"/>
  <c r="AD4049" i="1"/>
  <c r="AD4050" i="1"/>
  <c r="AD4051" i="1"/>
  <c r="AD4052" i="1"/>
  <c r="AD4053" i="1"/>
  <c r="AD4054" i="1"/>
  <c r="AD4055" i="1"/>
  <c r="AD4056" i="1"/>
  <c r="AD4057" i="1"/>
  <c r="AD4058" i="1"/>
  <c r="AD4059" i="1"/>
  <c r="AD4060" i="1"/>
  <c r="AD4061" i="1"/>
  <c r="AD4062" i="1"/>
  <c r="AD4063" i="1"/>
  <c r="AD4064" i="1"/>
  <c r="AD4065" i="1"/>
  <c r="AD4066" i="1"/>
  <c r="AD4067" i="1"/>
  <c r="AD4068" i="1"/>
  <c r="AD4069" i="1"/>
  <c r="AD4070" i="1"/>
  <c r="AD4071" i="1"/>
  <c r="AD4072" i="1"/>
  <c r="AD4073" i="1"/>
  <c r="AD4074" i="1"/>
  <c r="AD4075" i="1"/>
  <c r="AD4076" i="1"/>
  <c r="AD4077" i="1"/>
  <c r="AD4078" i="1"/>
  <c r="AD4079" i="1"/>
  <c r="AD4080" i="1"/>
  <c r="AD4081" i="1"/>
  <c r="AD4082" i="1"/>
  <c r="AD4083" i="1"/>
  <c r="AD4084" i="1"/>
  <c r="AD4085" i="1"/>
  <c r="AD4086" i="1"/>
  <c r="AD4087" i="1"/>
  <c r="AD4088" i="1"/>
  <c r="AD4089" i="1"/>
  <c r="AD4090" i="1"/>
  <c r="AD4091" i="1"/>
  <c r="AD4092" i="1"/>
  <c r="AD4093" i="1"/>
  <c r="AD4094" i="1"/>
  <c r="AD4095" i="1"/>
  <c r="AD4096" i="1"/>
  <c r="AD4097" i="1"/>
  <c r="AD4098" i="1"/>
  <c r="AD4099" i="1"/>
  <c r="AD4100" i="1"/>
  <c r="AD4101" i="1"/>
  <c r="AD4102" i="1"/>
  <c r="AD4103" i="1"/>
  <c r="AD4104" i="1"/>
  <c r="AD4105" i="1"/>
  <c r="AD4106" i="1"/>
  <c r="AD4107" i="1"/>
  <c r="AD4108" i="1"/>
  <c r="AD4109" i="1"/>
  <c r="AD4110" i="1"/>
  <c r="AD4111" i="1"/>
  <c r="AD4112" i="1"/>
  <c r="AD4113" i="1"/>
  <c r="AD4114" i="1"/>
  <c r="AD4115" i="1"/>
  <c r="AD4116" i="1"/>
  <c r="AD4117" i="1"/>
  <c r="AD4118" i="1"/>
  <c r="AD4119" i="1"/>
  <c r="AD4120" i="1"/>
  <c r="AD4121" i="1"/>
  <c r="AD4122" i="1"/>
  <c r="AD4123" i="1"/>
  <c r="AD4124" i="1"/>
  <c r="AD4125" i="1"/>
  <c r="AD4126" i="1"/>
  <c r="AD4127" i="1"/>
  <c r="AD4128" i="1"/>
  <c r="AD4129" i="1"/>
  <c r="AD4130" i="1"/>
  <c r="AD4131" i="1"/>
  <c r="AD4132" i="1"/>
  <c r="AD4133" i="1"/>
  <c r="AD4134" i="1"/>
  <c r="AD4135" i="1"/>
  <c r="AD4136" i="1"/>
  <c r="AD4137" i="1"/>
  <c r="AD4138" i="1"/>
  <c r="AD4139" i="1"/>
  <c r="AD4140" i="1"/>
  <c r="AD4141" i="1"/>
  <c r="AD4142" i="1"/>
  <c r="AD4143" i="1"/>
  <c r="AD4144" i="1"/>
  <c r="AD4145" i="1"/>
  <c r="AD4146" i="1"/>
  <c r="AD4147" i="1"/>
  <c r="AD4148" i="1"/>
  <c r="AD4149" i="1"/>
  <c r="AD4150" i="1"/>
  <c r="AD4151" i="1"/>
  <c r="AD4152" i="1"/>
  <c r="AD4153" i="1"/>
  <c r="AD4154" i="1"/>
  <c r="AD4155" i="1"/>
  <c r="AD4156" i="1"/>
  <c r="AD4157" i="1"/>
  <c r="AD4158" i="1"/>
  <c r="AD4159" i="1"/>
  <c r="AD4160" i="1"/>
  <c r="AD4161" i="1"/>
  <c r="AD4162" i="1"/>
  <c r="AD4163" i="1"/>
  <c r="AD4828" i="1"/>
  <c r="AD4829" i="1"/>
  <c r="AD4830" i="1"/>
  <c r="AD4831" i="1"/>
  <c r="AD4832" i="1"/>
  <c r="AD4833" i="1"/>
  <c r="AD4834" i="1"/>
  <c r="AD4835" i="1"/>
  <c r="AD4836" i="1"/>
  <c r="AD4837" i="1"/>
  <c r="AD4838" i="1"/>
  <c r="AD4839" i="1"/>
  <c r="AD4840" i="1"/>
  <c r="AD4827" i="1"/>
  <c r="AD4826" i="1"/>
  <c r="AD4825" i="1"/>
  <c r="AD4824" i="1"/>
  <c r="AD4823" i="1"/>
  <c r="AD4822" i="1"/>
  <c r="AD4821" i="1"/>
  <c r="AD4820" i="1"/>
  <c r="AD2980" i="1"/>
  <c r="AD2978" i="1"/>
  <c r="AD2916" i="1"/>
  <c r="AD2917" i="1"/>
  <c r="AD2921" i="1"/>
  <c r="AD2915" i="1"/>
  <c r="AD2914" i="1"/>
  <c r="AD2913" i="1"/>
  <c r="AD2912" i="1"/>
  <c r="AD2911" i="1"/>
  <c r="AD2910" i="1"/>
  <c r="AD2909" i="1"/>
  <c r="AD2908" i="1"/>
  <c r="AD2907" i="1"/>
  <c r="AD13592" i="1"/>
  <c r="AD13591" i="1"/>
  <c r="AD13590" i="1"/>
  <c r="AD13589" i="1"/>
  <c r="AD1229" i="1"/>
  <c r="AD1228" i="1"/>
  <c r="AD1227" i="1"/>
  <c r="AD1226" i="1"/>
  <c r="AD793" i="1"/>
  <c r="AD791" i="1"/>
  <c r="AD790" i="1"/>
  <c r="AD789" i="1"/>
  <c r="AE772" i="1" s="1"/>
  <c r="J24" i="7" s="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8" i="1"/>
  <c r="AD760" i="1"/>
  <c r="AD761" i="1"/>
  <c r="AD762" i="1"/>
  <c r="AD763" i="1"/>
  <c r="AD764" i="1"/>
  <c r="AD766" i="1"/>
  <c r="AD767" i="1"/>
  <c r="AD768" i="1"/>
  <c r="AD769" i="1"/>
  <c r="AD771" i="1"/>
  <c r="AD14712" i="1"/>
  <c r="AD14713" i="1"/>
  <c r="AD14714" i="1"/>
  <c r="AD14715" i="1"/>
  <c r="AD14716" i="1"/>
  <c r="AD14717" i="1"/>
  <c r="AD14718" i="1"/>
  <c r="AD14719" i="1"/>
  <c r="AD14720" i="1"/>
  <c r="AD14721" i="1"/>
  <c r="AD14722" i="1"/>
  <c r="AD14723" i="1"/>
  <c r="AD14724" i="1"/>
  <c r="AD14725" i="1"/>
  <c r="AD14726" i="1"/>
  <c r="AD14727" i="1"/>
  <c r="AD14728" i="1"/>
  <c r="AD14729" i="1"/>
  <c r="AD14730" i="1"/>
  <c r="AD14731" i="1"/>
  <c r="AD14732" i="1"/>
  <c r="AD14733" i="1"/>
  <c r="AD14734" i="1"/>
  <c r="AD14735" i="1"/>
  <c r="AD14736" i="1"/>
  <c r="AD14737" i="1"/>
  <c r="AD14738" i="1"/>
  <c r="AD14739" i="1"/>
  <c r="AD14740" i="1"/>
  <c r="AD14741" i="1"/>
  <c r="AD14742" i="1"/>
  <c r="AD14743" i="1"/>
  <c r="AD14744" i="1"/>
  <c r="AD14745" i="1"/>
  <c r="AD14746" i="1"/>
  <c r="AD14747" i="1"/>
  <c r="AE1289" i="1" l="1"/>
  <c r="J39" i="7" s="1"/>
  <c r="AE4948" i="1"/>
  <c r="J100" i="7" s="1"/>
  <c r="AE8044" i="1"/>
  <c r="J134" i="7" s="1"/>
  <c r="AE4953" i="1"/>
  <c r="J102" i="7" s="1"/>
  <c r="AE4959" i="1"/>
  <c r="J103" i="7" s="1"/>
  <c r="AE4911" i="1"/>
  <c r="J98" i="7" s="1"/>
  <c r="AE12246" i="1"/>
  <c r="J197" i="7" s="1"/>
  <c r="AE4937" i="1"/>
  <c r="J101" i="7" s="1"/>
  <c r="AE4934" i="1"/>
  <c r="J99" i="7" s="1"/>
  <c r="AE1225" i="1"/>
  <c r="J35" i="7" s="1"/>
  <c r="AE2977" i="1"/>
  <c r="J68" i="7" s="1"/>
  <c r="AE15537" i="1"/>
  <c r="J259" i="7" s="1"/>
  <c r="AE13588" i="1"/>
  <c r="J230" i="7" s="1"/>
  <c r="AE2906" i="1"/>
  <c r="J63" i="7" s="1"/>
  <c r="AE8149" i="1"/>
  <c r="J141" i="7" s="1"/>
  <c r="AE13292" i="1"/>
  <c r="J219" i="7" s="1"/>
  <c r="AE15504" i="1"/>
  <c r="J257" i="7" s="1"/>
  <c r="AE15923" i="1"/>
  <c r="J275" i="7" s="1"/>
  <c r="AE4881" i="1"/>
  <c r="J95" i="7" s="1"/>
  <c r="AD1508" i="1"/>
  <c r="AD1739" i="1"/>
  <c r="AD14622" i="1"/>
  <c r="AD14623" i="1"/>
  <c r="AD14624" i="1"/>
  <c r="AD14625" i="1"/>
  <c r="AD14626" i="1"/>
  <c r="AD14627" i="1"/>
  <c r="AD14628" i="1"/>
  <c r="AD14629" i="1"/>
  <c r="AD14630" i="1"/>
  <c r="AD14631" i="1"/>
  <c r="AD14632" i="1"/>
  <c r="AD14633" i="1"/>
  <c r="AD14636" i="1"/>
  <c r="AD14637" i="1"/>
  <c r="AD14638" i="1"/>
  <c r="AD14639" i="1"/>
  <c r="AD14640" i="1"/>
  <c r="AD14641" i="1"/>
  <c r="AD14642" i="1"/>
  <c r="AD14643" i="1"/>
  <c r="AD14644" i="1"/>
  <c r="AD14645" i="1"/>
  <c r="AD14646" i="1"/>
  <c r="AD14647" i="1"/>
  <c r="AD14648" i="1"/>
  <c r="AD14649" i="1"/>
  <c r="AD14650" i="1"/>
  <c r="AD14651" i="1"/>
  <c r="AD14652" i="1"/>
  <c r="AD14653" i="1"/>
  <c r="AD14654" i="1"/>
  <c r="AD14655" i="1"/>
  <c r="AD14656" i="1"/>
  <c r="AD14657" i="1"/>
  <c r="AD14658" i="1"/>
  <c r="AD14659" i="1"/>
  <c r="AD14668" i="1"/>
  <c r="AD14669" i="1"/>
  <c r="AD14670" i="1"/>
  <c r="AD14671" i="1"/>
  <c r="AD14672" i="1"/>
  <c r="AD14673" i="1"/>
  <c r="AD14674" i="1"/>
  <c r="AD14677" i="1"/>
  <c r="AD14678" i="1"/>
  <c r="AD14679" i="1"/>
  <c r="AD14680" i="1"/>
  <c r="AD14681" i="1"/>
  <c r="AD14682" i="1"/>
  <c r="AD14683" i="1"/>
  <c r="AD14684" i="1"/>
  <c r="AD14685" i="1"/>
  <c r="AD14686" i="1"/>
  <c r="AD14687" i="1"/>
  <c r="AD14688" i="1"/>
  <c r="AD14689" i="1"/>
  <c r="AD14690" i="1"/>
  <c r="AD14691" i="1"/>
  <c r="AD14692" i="1"/>
  <c r="AD14693" i="1"/>
  <c r="AD14694" i="1"/>
  <c r="AD14695" i="1"/>
  <c r="AD14696" i="1"/>
  <c r="AD14697" i="1"/>
  <c r="AD14698" i="1"/>
  <c r="AD14699" i="1"/>
  <c r="AD14700" i="1"/>
  <c r="AD14701" i="1"/>
  <c r="AD14702" i="1"/>
  <c r="AD14703" i="1"/>
  <c r="AD14704" i="1"/>
  <c r="AD14705" i="1"/>
  <c r="AD14706" i="1"/>
  <c r="AD14707" i="1"/>
  <c r="AD14708" i="1"/>
  <c r="AD14709" i="1"/>
  <c r="AD14710" i="1"/>
  <c r="AD14711" i="1"/>
  <c r="AD14569" i="1"/>
  <c r="AD14571" i="1"/>
  <c r="AD14572" i="1"/>
  <c r="AD14568" i="1"/>
  <c r="AD14621" i="1"/>
  <c r="AD14545" i="1"/>
  <c r="AD14450" i="1"/>
  <c r="AD7969" i="1"/>
  <c r="AD12584" i="1"/>
  <c r="AD12573" i="1"/>
  <c r="AD15564" i="1"/>
  <c r="AD12505" i="1"/>
  <c r="AD15275" i="1"/>
  <c r="AD15954" i="1"/>
  <c r="AD15962" i="1"/>
  <c r="AD15961" i="1"/>
  <c r="AD15960" i="1"/>
  <c r="AD15959" i="1"/>
  <c r="AD15958" i="1"/>
  <c r="AD15957" i="1"/>
  <c r="AD15956" i="1"/>
  <c r="AD15955" i="1"/>
  <c r="AD15953" i="1"/>
  <c r="AD15952" i="1"/>
  <c r="AD15951" i="1"/>
  <c r="AD15950" i="1"/>
  <c r="AD15949" i="1"/>
  <c r="AD15948" i="1"/>
  <c r="AD13515" i="1"/>
  <c r="AD12509" i="1"/>
  <c r="AD12510" i="1"/>
  <c r="AD12511" i="1"/>
  <c r="AD12512" i="1"/>
  <c r="AD12513" i="1"/>
  <c r="AD12514" i="1"/>
  <c r="AD12515" i="1"/>
  <c r="AD12516" i="1"/>
  <c r="AD12517" i="1"/>
  <c r="AD12519" i="1"/>
  <c r="AD12508" i="1"/>
  <c r="AD12507" i="1"/>
  <c r="AE12237" i="1" s="1"/>
  <c r="J196" i="7" s="1"/>
  <c r="AD15943" i="1"/>
  <c r="AD15942" i="1"/>
  <c r="AD15941" i="1"/>
  <c r="AD15940" i="1"/>
  <c r="AD15939" i="1"/>
  <c r="AD15938" i="1"/>
  <c r="AD15937" i="1"/>
  <c r="AD15936" i="1"/>
  <c r="AD15935" i="1"/>
  <c r="AD15934" i="1"/>
  <c r="AD15461" i="1"/>
  <c r="AD15462" i="1"/>
  <c r="AD15463" i="1"/>
  <c r="AD15464" i="1"/>
  <c r="AD15465" i="1"/>
  <c r="AD15466" i="1"/>
  <c r="AD15467" i="1"/>
  <c r="AD15468" i="1"/>
  <c r="AD15469" i="1"/>
  <c r="AD15470" i="1"/>
  <c r="AD15471" i="1"/>
  <c r="AD15472" i="1"/>
  <c r="AD15473" i="1"/>
  <c r="AD15474" i="1"/>
  <c r="AD15475" i="1"/>
  <c r="AD15476" i="1"/>
  <c r="AD15477" i="1"/>
  <c r="AD15478" i="1"/>
  <c r="AD15479" i="1"/>
  <c r="AD15480" i="1"/>
  <c r="AD15481" i="1"/>
  <c r="AD15482" i="1"/>
  <c r="AD15483" i="1"/>
  <c r="AD15484" i="1"/>
  <c r="AD15485" i="1"/>
  <c r="AD15486" i="1"/>
  <c r="AD15487" i="1"/>
  <c r="AD15488" i="1"/>
  <c r="AD15489" i="1"/>
  <c r="AD15490" i="1"/>
  <c r="AD15491" i="1"/>
  <c r="AD15493" i="1"/>
  <c r="AD15494" i="1"/>
  <c r="AD15495" i="1"/>
  <c r="AD15496" i="1"/>
  <c r="AD15497" i="1"/>
  <c r="AD15498" i="1"/>
  <c r="AD15499" i="1"/>
  <c r="AD15500" i="1"/>
  <c r="AD15501" i="1"/>
  <c r="AD15502" i="1"/>
  <c r="AD15503" i="1"/>
  <c r="AD14956" i="1"/>
  <c r="AD14957" i="1"/>
  <c r="AD14958" i="1"/>
  <c r="AD14959" i="1"/>
  <c r="AD14960" i="1"/>
  <c r="AD14961" i="1"/>
  <c r="AD14962" i="1"/>
  <c r="AD14963" i="1"/>
  <c r="AD14964" i="1"/>
  <c r="AD14965" i="1"/>
  <c r="AD14966" i="1"/>
  <c r="AD14967" i="1"/>
  <c r="AD14968" i="1"/>
  <c r="AD14969" i="1"/>
  <c r="AD14970" i="1"/>
  <c r="AD14971" i="1"/>
  <c r="AD14972" i="1"/>
  <c r="AD14973" i="1"/>
  <c r="AD14974" i="1"/>
  <c r="AD14975" i="1"/>
  <c r="AD14976" i="1"/>
  <c r="AD14977" i="1"/>
  <c r="AD14978" i="1"/>
  <c r="AD14979" i="1"/>
  <c r="AD14980" i="1"/>
  <c r="AD14981" i="1"/>
  <c r="AD14982" i="1"/>
  <c r="AD14983" i="1"/>
  <c r="AD14984" i="1"/>
  <c r="AD14985" i="1"/>
  <c r="AD14986" i="1"/>
  <c r="AD14987" i="1"/>
  <c r="AD14988" i="1"/>
  <c r="AD14989" i="1"/>
  <c r="AD14990" i="1"/>
  <c r="AD14991" i="1"/>
  <c r="AD14992" i="1"/>
  <c r="AD14993" i="1"/>
  <c r="AD14994" i="1"/>
  <c r="AD14995" i="1"/>
  <c r="AD14996" i="1"/>
  <c r="AD14997" i="1"/>
  <c r="AD14998" i="1"/>
  <c r="AD14999" i="1"/>
  <c r="AD15000" i="1"/>
  <c r="AD15001" i="1"/>
  <c r="AD15002" i="1"/>
  <c r="AD15003" i="1"/>
  <c r="AD15004" i="1"/>
  <c r="AD15005" i="1"/>
  <c r="AD15006" i="1"/>
  <c r="AD15010" i="1"/>
  <c r="AD15011" i="1"/>
  <c r="AD15012" i="1"/>
  <c r="AD15013" i="1"/>
  <c r="AD15014" i="1"/>
  <c r="AD15015" i="1"/>
  <c r="AD15016" i="1"/>
  <c r="AD15017" i="1"/>
  <c r="AD15018" i="1"/>
  <c r="AD15019" i="1"/>
  <c r="AD15020" i="1"/>
  <c r="AD15021" i="1"/>
  <c r="AD15022" i="1"/>
  <c r="AD15023" i="1"/>
  <c r="AD15024" i="1"/>
  <c r="AD15025" i="1"/>
  <c r="AD15026" i="1"/>
  <c r="AD15027" i="1"/>
  <c r="AD15028" i="1"/>
  <c r="AD15029" i="1"/>
  <c r="AD15030" i="1"/>
  <c r="AD15032" i="1"/>
  <c r="AD15033" i="1"/>
  <c r="AD15034" i="1"/>
  <c r="AD15035" i="1"/>
  <c r="AD15036" i="1"/>
  <c r="AD15037" i="1"/>
  <c r="AD15038" i="1"/>
  <c r="AD15039" i="1"/>
  <c r="AD15040" i="1"/>
  <c r="AD15041" i="1"/>
  <c r="AD15042" i="1"/>
  <c r="AD15043" i="1"/>
  <c r="AD15044" i="1"/>
  <c r="AD15045" i="1"/>
  <c r="AD15046" i="1"/>
  <c r="AD15047" i="1"/>
  <c r="AD15048" i="1"/>
  <c r="AD15049" i="1"/>
  <c r="AD15050" i="1"/>
  <c r="AD15051" i="1"/>
  <c r="AD15052" i="1"/>
  <c r="AD15053" i="1"/>
  <c r="AD15054" i="1"/>
  <c r="AD15055" i="1"/>
  <c r="AD15057" i="1"/>
  <c r="AD15058" i="1"/>
  <c r="AD15059" i="1"/>
  <c r="AD15060" i="1"/>
  <c r="AD15061" i="1"/>
  <c r="AD15062" i="1"/>
  <c r="AD15063" i="1"/>
  <c r="AD15064" i="1"/>
  <c r="AD15065" i="1"/>
  <c r="AD15067" i="1"/>
  <c r="AD15068" i="1"/>
  <c r="AD15069" i="1"/>
  <c r="AD15070" i="1"/>
  <c r="AD15071" i="1"/>
  <c r="AD15072" i="1"/>
  <c r="AD15073" i="1"/>
  <c r="AD15075" i="1"/>
  <c r="AD15079" i="1"/>
  <c r="AD15080" i="1"/>
  <c r="AD15081" i="1"/>
  <c r="AD15082" i="1"/>
  <c r="AD15083" i="1"/>
  <c r="AD15084" i="1"/>
  <c r="AD15085" i="1"/>
  <c r="AD15087" i="1"/>
  <c r="AD15088" i="1"/>
  <c r="AD15089" i="1"/>
  <c r="AD15090" i="1"/>
  <c r="AD15091" i="1"/>
  <c r="AD15092" i="1"/>
  <c r="AD15093" i="1"/>
  <c r="AD15094" i="1"/>
  <c r="AD15095" i="1"/>
  <c r="AD15096" i="1"/>
  <c r="AD15099" i="1"/>
  <c r="AD15100" i="1"/>
  <c r="AD15101" i="1"/>
  <c r="AD15102" i="1"/>
  <c r="AD15103" i="1"/>
  <c r="AD15104" i="1"/>
  <c r="AD15105" i="1"/>
  <c r="AD15106" i="1"/>
  <c r="AD15107" i="1"/>
  <c r="AD15108" i="1"/>
  <c r="AD15109" i="1"/>
  <c r="AD15110" i="1"/>
  <c r="AD15111" i="1"/>
  <c r="AD15112" i="1"/>
  <c r="AD15113" i="1"/>
  <c r="AD15114" i="1"/>
  <c r="AD15115" i="1"/>
  <c r="AD15116" i="1"/>
  <c r="AD15117" i="1"/>
  <c r="AD15118" i="1"/>
  <c r="AD15119" i="1"/>
  <c r="AD15120" i="1"/>
  <c r="AD15121" i="1"/>
  <c r="AD15122" i="1"/>
  <c r="AD15123" i="1"/>
  <c r="AD15124" i="1"/>
  <c r="AD15125" i="1"/>
  <c r="AD15126" i="1"/>
  <c r="AD15127" i="1"/>
  <c r="AD15128" i="1"/>
  <c r="AD15129" i="1"/>
  <c r="AD15130" i="1"/>
  <c r="AD15131" i="1"/>
  <c r="AD15132" i="1"/>
  <c r="AD15133" i="1"/>
  <c r="AD15134" i="1"/>
  <c r="AD15135" i="1"/>
  <c r="AD15136" i="1"/>
  <c r="AD15137" i="1"/>
  <c r="AD15138" i="1"/>
  <c r="AD15139" i="1"/>
  <c r="AD15140" i="1"/>
  <c r="AD15141" i="1"/>
  <c r="AD15142" i="1"/>
  <c r="AD15143" i="1"/>
  <c r="AD15144" i="1"/>
  <c r="AD15145" i="1"/>
  <c r="AD15146" i="1"/>
  <c r="AD15147" i="1"/>
  <c r="AD15148" i="1"/>
  <c r="AD15149" i="1"/>
  <c r="AD15150" i="1"/>
  <c r="AD15151" i="1"/>
  <c r="AD15152" i="1"/>
  <c r="AD15153" i="1"/>
  <c r="AD15154" i="1"/>
  <c r="AD15155" i="1"/>
  <c r="AD15156" i="1"/>
  <c r="AD15157" i="1"/>
  <c r="AD15158" i="1"/>
  <c r="AD15159" i="1"/>
  <c r="AD15160" i="1"/>
  <c r="AD15161" i="1"/>
  <c r="AD15162" i="1"/>
  <c r="AD15163" i="1"/>
  <c r="AD15164" i="1"/>
  <c r="AD15165" i="1"/>
  <c r="AD15166" i="1"/>
  <c r="AD15167" i="1"/>
  <c r="AD15168" i="1"/>
  <c r="AD15169" i="1"/>
  <c r="AD15170" i="1"/>
  <c r="AD15171" i="1"/>
  <c r="AD15172" i="1"/>
  <c r="AD15173" i="1"/>
  <c r="AD15174" i="1"/>
  <c r="AD15175" i="1"/>
  <c r="AD15176" i="1"/>
  <c r="AD15177" i="1"/>
  <c r="AD15180" i="1"/>
  <c r="AD15178" i="1"/>
  <c r="AD15181" i="1"/>
  <c r="AD15182" i="1"/>
  <c r="AD15183" i="1"/>
  <c r="AD15184" i="1"/>
  <c r="AD15185" i="1"/>
  <c r="AD15186" i="1"/>
  <c r="AD15187" i="1"/>
  <c r="AD15188" i="1"/>
  <c r="AD15189" i="1"/>
  <c r="AD15190" i="1"/>
  <c r="AD15191" i="1"/>
  <c r="AD15192" i="1"/>
  <c r="AD15193" i="1"/>
  <c r="AD15194" i="1"/>
  <c r="AD15195" i="1"/>
  <c r="AD15196" i="1"/>
  <c r="AD15197" i="1"/>
  <c r="AD15198" i="1"/>
  <c r="AD15199" i="1"/>
  <c r="AD15200" i="1"/>
  <c r="AD15201" i="1"/>
  <c r="AD15202" i="1"/>
  <c r="AD15203" i="1"/>
  <c r="AD15204" i="1"/>
  <c r="AD15205" i="1"/>
  <c r="AD15206" i="1"/>
  <c r="AD15207" i="1"/>
  <c r="AD15208" i="1"/>
  <c r="AD15209" i="1"/>
  <c r="AD15210" i="1"/>
  <c r="AD15211" i="1"/>
  <c r="AD15212" i="1"/>
  <c r="AD15213" i="1"/>
  <c r="AD15214" i="1"/>
  <c r="AD15215" i="1"/>
  <c r="AD15216" i="1"/>
  <c r="AD15217" i="1"/>
  <c r="AD15218" i="1"/>
  <c r="AD15219" i="1"/>
  <c r="AD15220" i="1"/>
  <c r="AD15232" i="1"/>
  <c r="AD15233" i="1"/>
  <c r="AD15234" i="1"/>
  <c r="AD15235" i="1"/>
  <c r="AD15221" i="1"/>
  <c r="AD15222" i="1"/>
  <c r="AD15223" i="1"/>
  <c r="AD15224" i="1"/>
  <c r="AD15225" i="1"/>
  <c r="AD15226" i="1"/>
  <c r="AD15227" i="1"/>
  <c r="AD15228" i="1"/>
  <c r="AD15229" i="1"/>
  <c r="AD15230" i="1"/>
  <c r="AD15236" i="1"/>
  <c r="AD15237" i="1"/>
  <c r="AD15238" i="1"/>
  <c r="AD15239" i="1"/>
  <c r="AD15240" i="1"/>
  <c r="AD15241" i="1"/>
  <c r="AD15242" i="1"/>
  <c r="AD15243" i="1"/>
  <c r="AD15244" i="1"/>
  <c r="AD15245" i="1"/>
  <c r="AD15246" i="1"/>
  <c r="AD15247" i="1"/>
  <c r="AD15248" i="1"/>
  <c r="AD15249" i="1"/>
  <c r="AD15250" i="1"/>
  <c r="AD15251" i="1"/>
  <c r="AD15252" i="1"/>
  <c r="AD15253" i="1"/>
  <c r="AD15254" i="1"/>
  <c r="AD15255" i="1"/>
  <c r="AD15256" i="1"/>
  <c r="AD15257" i="1"/>
  <c r="AD15258" i="1"/>
  <c r="AD15259" i="1"/>
  <c r="AD15260" i="1"/>
  <c r="AD15261" i="1"/>
  <c r="AD15262" i="1"/>
  <c r="AD15263" i="1"/>
  <c r="AD15264" i="1"/>
  <c r="AD15265" i="1"/>
  <c r="AD15266" i="1"/>
  <c r="AD15267" i="1"/>
  <c r="AD15268" i="1"/>
  <c r="AD15269" i="1"/>
  <c r="AD15270" i="1"/>
  <c r="AD15271" i="1"/>
  <c r="AD15272" i="1"/>
  <c r="AD15273" i="1"/>
  <c r="AD15274" i="1"/>
  <c r="AD15276" i="1"/>
  <c r="AD15277" i="1"/>
  <c r="AD15280" i="1"/>
  <c r="AD15281" i="1"/>
  <c r="AD15282" i="1"/>
  <c r="AD15283" i="1"/>
  <c r="AD15284" i="1"/>
  <c r="AD15285" i="1"/>
  <c r="AD15286" i="1"/>
  <c r="AD15287" i="1"/>
  <c r="AD15288" i="1"/>
  <c r="AD15289" i="1"/>
  <c r="AD15290" i="1"/>
  <c r="AD15291" i="1"/>
  <c r="AD15292" i="1"/>
  <c r="AD15293" i="1"/>
  <c r="AD15294" i="1"/>
  <c r="AD15295" i="1"/>
  <c r="AD15296" i="1"/>
  <c r="AD15297" i="1"/>
  <c r="AD15298" i="1"/>
  <c r="AD15299" i="1"/>
  <c r="AD15300" i="1"/>
  <c r="AD15301" i="1"/>
  <c r="AD15302" i="1"/>
  <c r="AD15303" i="1"/>
  <c r="AD15304" i="1"/>
  <c r="AD15305" i="1"/>
  <c r="AD15306" i="1"/>
  <c r="AD15307" i="1"/>
  <c r="AD15308" i="1"/>
  <c r="AD15309" i="1"/>
  <c r="AD15310" i="1"/>
  <c r="AD15311" i="1"/>
  <c r="AD15312" i="1"/>
  <c r="AD15313" i="1"/>
  <c r="AD15314" i="1"/>
  <c r="AD15315" i="1"/>
  <c r="AD15316" i="1"/>
  <c r="AD15317" i="1"/>
  <c r="AD15318" i="1"/>
  <c r="AD15319" i="1"/>
  <c r="AD15320" i="1"/>
  <c r="AD15321" i="1"/>
  <c r="AD15322" i="1"/>
  <c r="AD15323" i="1"/>
  <c r="AD15324" i="1"/>
  <c r="AD15325" i="1"/>
  <c r="AD15326" i="1"/>
  <c r="AD15327" i="1"/>
  <c r="AD15328" i="1"/>
  <c r="AD15329" i="1"/>
  <c r="AD15330" i="1"/>
  <c r="AD15331" i="1"/>
  <c r="AD15332" i="1"/>
  <c r="AD15333" i="1"/>
  <c r="AD15334" i="1"/>
  <c r="AD15335" i="1"/>
  <c r="AD15336" i="1"/>
  <c r="AD15337" i="1"/>
  <c r="AD15338" i="1"/>
  <c r="AD15339" i="1"/>
  <c r="AD15340" i="1"/>
  <c r="AD15341" i="1"/>
  <c r="AD15342" i="1"/>
  <c r="AD15343" i="1"/>
  <c r="AD15344" i="1"/>
  <c r="AD15345" i="1"/>
  <c r="AD15346" i="1"/>
  <c r="AD15347" i="1"/>
  <c r="AD14549" i="1"/>
  <c r="AD14550" i="1"/>
  <c r="AD14551" i="1"/>
  <c r="AD14552" i="1"/>
  <c r="AD14553" i="1"/>
  <c r="AD14554" i="1"/>
  <c r="AD14555" i="1"/>
  <c r="AD14556" i="1"/>
  <c r="AD14557" i="1"/>
  <c r="AD14558" i="1"/>
  <c r="AD14559" i="1"/>
  <c r="AD14560" i="1"/>
  <c r="AD14561" i="1"/>
  <c r="AD14562" i="1"/>
  <c r="AD14563" i="1"/>
  <c r="AD14564" i="1"/>
  <c r="AD14565" i="1"/>
  <c r="AD14566" i="1"/>
  <c r="AD14567" i="1"/>
  <c r="AD14617" i="1"/>
  <c r="AD14573" i="1"/>
  <c r="AD14574" i="1"/>
  <c r="AD14575" i="1"/>
  <c r="AD14576" i="1"/>
  <c r="AD14577" i="1"/>
  <c r="AD14578" i="1"/>
  <c r="AD14579" i="1"/>
  <c r="AD14580" i="1"/>
  <c r="AD14581" i="1"/>
  <c r="AD14582" i="1"/>
  <c r="AD14583" i="1"/>
  <c r="AD14584" i="1"/>
  <c r="AD14585" i="1"/>
  <c r="AD14604" i="1"/>
  <c r="AD14605" i="1"/>
  <c r="AD14606" i="1"/>
  <c r="AD14607" i="1"/>
  <c r="AD14608" i="1"/>
  <c r="AD14609" i="1"/>
  <c r="AD14610" i="1"/>
  <c r="AD14616" i="1"/>
  <c r="AD14537" i="1"/>
  <c r="AD14538" i="1"/>
  <c r="AD14539" i="1"/>
  <c r="AD14540" i="1"/>
  <c r="AD14542" i="1"/>
  <c r="AD14543" i="1"/>
  <c r="AD14544" i="1"/>
  <c r="AD14475" i="1"/>
  <c r="AD14476" i="1"/>
  <c r="AD14477" i="1"/>
  <c r="AD14478" i="1"/>
  <c r="AD14479" i="1"/>
  <c r="AD14480" i="1"/>
  <c r="AD14481" i="1"/>
  <c r="AD14482" i="1"/>
  <c r="AD14483" i="1"/>
  <c r="AD14484" i="1"/>
  <c r="AD14485" i="1"/>
  <c r="AD14486" i="1"/>
  <c r="AD14487" i="1"/>
  <c r="AD14488" i="1"/>
  <c r="AD14489" i="1"/>
  <c r="AD14490" i="1"/>
  <c r="AD14491" i="1"/>
  <c r="AD14492" i="1"/>
  <c r="AD14493" i="1"/>
  <c r="AD14494" i="1"/>
  <c r="AD14495" i="1"/>
  <c r="AD14496" i="1"/>
  <c r="AD14497" i="1"/>
  <c r="AD14498" i="1"/>
  <c r="AD14499" i="1"/>
  <c r="AD14500" i="1"/>
  <c r="AD14501" i="1"/>
  <c r="AD14502" i="1"/>
  <c r="AD14503" i="1"/>
  <c r="AD14504" i="1"/>
  <c r="AD14505" i="1"/>
  <c r="AD14506" i="1"/>
  <c r="AD14507" i="1"/>
  <c r="AD14508" i="1"/>
  <c r="AD14509" i="1"/>
  <c r="AD14510" i="1"/>
  <c r="AD14511" i="1"/>
  <c r="AD14512" i="1"/>
  <c r="AD14513" i="1"/>
  <c r="AD14514" i="1"/>
  <c r="AD14515" i="1"/>
  <c r="AD14516" i="1"/>
  <c r="AD14517" i="1"/>
  <c r="AD14518" i="1"/>
  <c r="AD14387" i="1"/>
  <c r="AD14390" i="1"/>
  <c r="AD14391" i="1"/>
  <c r="AD14392" i="1"/>
  <c r="AD14393" i="1"/>
  <c r="AD14394" i="1"/>
  <c r="AD14395" i="1"/>
  <c r="AD14396" i="1"/>
  <c r="AD14397" i="1"/>
  <c r="AD14398" i="1"/>
  <c r="AD14399" i="1"/>
  <c r="AD14400" i="1"/>
  <c r="AD14401" i="1"/>
  <c r="AD14402" i="1"/>
  <c r="AD14403" i="1"/>
  <c r="AD14404" i="1"/>
  <c r="AD14405" i="1"/>
  <c r="AD14406" i="1"/>
  <c r="AD14407" i="1"/>
  <c r="AD14408" i="1"/>
  <c r="AD14410" i="1"/>
  <c r="AD14411" i="1"/>
  <c r="AD14412" i="1"/>
  <c r="AD14413" i="1"/>
  <c r="AD14416" i="1"/>
  <c r="AD14417" i="1"/>
  <c r="AD14418" i="1"/>
  <c r="AD14419" i="1"/>
  <c r="AD14420" i="1"/>
  <c r="AD14421" i="1"/>
  <c r="AD14422" i="1"/>
  <c r="AD14423" i="1"/>
  <c r="AD14424" i="1"/>
  <c r="AD14425" i="1"/>
  <c r="AD14426" i="1"/>
  <c r="AD14427" i="1"/>
  <c r="AD14428" i="1"/>
  <c r="AD14429" i="1"/>
  <c r="AD14430" i="1"/>
  <c r="AD14431" i="1"/>
  <c r="AD14432" i="1"/>
  <c r="AD14433" i="1"/>
  <c r="AD14434" i="1"/>
  <c r="AD14435" i="1"/>
  <c r="AD14436" i="1"/>
  <c r="AD14437" i="1"/>
  <c r="AD14438" i="1"/>
  <c r="AD14439" i="1"/>
  <c r="AD14442" i="1"/>
  <c r="AD14444" i="1"/>
  <c r="AD14445" i="1"/>
  <c r="AD14443" i="1"/>
  <c r="AD14446" i="1"/>
  <c r="AD14447" i="1"/>
  <c r="AD14448" i="1"/>
  <c r="AD14449" i="1"/>
  <c r="AD14451" i="1"/>
  <c r="AD14452" i="1"/>
  <c r="AD14453" i="1"/>
  <c r="AD14454" i="1"/>
  <c r="AD14455" i="1"/>
  <c r="AD14456" i="1"/>
  <c r="AD14457" i="1"/>
  <c r="AD14458" i="1"/>
  <c r="AD14459" i="1"/>
  <c r="AD14460" i="1"/>
  <c r="AD14461" i="1"/>
  <c r="AD14462" i="1"/>
  <c r="AD14463" i="1"/>
  <c r="AD14464" i="1"/>
  <c r="AD14465" i="1"/>
  <c r="AD14466" i="1"/>
  <c r="AD14467" i="1"/>
  <c r="AD14468" i="1"/>
  <c r="AD14469" i="1"/>
  <c r="AD14470" i="1"/>
  <c r="AD14471" i="1"/>
  <c r="AD14472" i="1"/>
  <c r="AD14473" i="1"/>
  <c r="AE14934" i="1" l="1"/>
  <c r="J250" i="7" s="1"/>
  <c r="AE15947" i="1"/>
  <c r="J277" i="7" s="1"/>
  <c r="AD13639" i="1"/>
  <c r="AD13640" i="1"/>
  <c r="AD13641" i="1"/>
  <c r="AD13642" i="1"/>
  <c r="AD13643" i="1"/>
  <c r="AD13644" i="1"/>
  <c r="AD13645" i="1"/>
  <c r="AD13646" i="1"/>
  <c r="AD13647" i="1"/>
  <c r="AD13648" i="1"/>
  <c r="AD13649" i="1"/>
  <c r="AD13650" i="1"/>
  <c r="AD13651" i="1"/>
  <c r="AD13652" i="1"/>
  <c r="AD13653" i="1"/>
  <c r="AD13654" i="1"/>
  <c r="AD13655" i="1"/>
  <c r="AD13656" i="1"/>
  <c r="AD13657" i="1"/>
  <c r="AD13658" i="1"/>
  <c r="AD13659" i="1"/>
  <c r="AD13660" i="1"/>
  <c r="AD13661" i="1"/>
  <c r="AD13662" i="1"/>
  <c r="AD13663" i="1"/>
  <c r="AD13664" i="1"/>
  <c r="AD13665" i="1"/>
  <c r="AD13666" i="1"/>
  <c r="AD13667" i="1"/>
  <c r="AD13668" i="1"/>
  <c r="AD13669" i="1"/>
  <c r="AD13670" i="1"/>
  <c r="AD13671" i="1"/>
  <c r="AD13672" i="1"/>
  <c r="AD13673" i="1"/>
  <c r="AD13674" i="1"/>
  <c r="AD13675" i="1"/>
  <c r="AD13676" i="1"/>
  <c r="AD13677" i="1"/>
  <c r="AD13678" i="1"/>
  <c r="AD13679" i="1"/>
  <c r="AD13680" i="1"/>
  <c r="AD13681" i="1"/>
  <c r="AD13682" i="1"/>
  <c r="AD13683" i="1"/>
  <c r="AD13684" i="1"/>
  <c r="AD13685" i="1"/>
  <c r="AD13686" i="1"/>
  <c r="AD13687" i="1"/>
  <c r="AD13688" i="1"/>
  <c r="AD13689" i="1"/>
  <c r="AD13690" i="1"/>
  <c r="AD13691" i="1"/>
  <c r="AD13692" i="1"/>
  <c r="AD13693" i="1"/>
  <c r="AD13694" i="1"/>
  <c r="AD13695" i="1"/>
  <c r="AD13696" i="1"/>
  <c r="AD13697" i="1"/>
  <c r="AD13698" i="1"/>
  <c r="AD13699" i="1"/>
  <c r="AD13700" i="1"/>
  <c r="AD13701" i="1"/>
  <c r="AD13702" i="1"/>
  <c r="AD13703" i="1"/>
  <c r="AD13704" i="1"/>
  <c r="AD13705" i="1"/>
  <c r="AD13706" i="1"/>
  <c r="AD13707" i="1"/>
  <c r="AD13708" i="1"/>
  <c r="AD13709" i="1"/>
  <c r="AD13710" i="1"/>
  <c r="AD13711" i="1"/>
  <c r="AD13712" i="1"/>
  <c r="AD13713" i="1"/>
  <c r="AD13714" i="1"/>
  <c r="AD13715" i="1"/>
  <c r="AD13716" i="1"/>
  <c r="AD13717" i="1"/>
  <c r="AD13718" i="1"/>
  <c r="AD13719" i="1"/>
  <c r="AD13720" i="1"/>
  <c r="AD13721" i="1"/>
  <c r="AD13722" i="1"/>
  <c r="AD13723" i="1"/>
  <c r="AD13724" i="1"/>
  <c r="AD13725" i="1"/>
  <c r="AD13726" i="1"/>
  <c r="AD13727" i="1"/>
  <c r="AD13728" i="1"/>
  <c r="AD13729" i="1"/>
  <c r="AD13730" i="1"/>
  <c r="AD13731" i="1"/>
  <c r="AD13732" i="1"/>
  <c r="AD13733" i="1"/>
  <c r="AD13734" i="1"/>
  <c r="AD13735" i="1"/>
  <c r="AD13736" i="1"/>
  <c r="AD13737" i="1"/>
  <c r="AD13738" i="1"/>
  <c r="AD13739" i="1"/>
  <c r="AD13740" i="1"/>
  <c r="AD13741" i="1"/>
  <c r="AD13742" i="1"/>
  <c r="AD13743" i="1"/>
  <c r="AD13744" i="1"/>
  <c r="AD13745" i="1"/>
  <c r="AD13746" i="1"/>
  <c r="AD13747" i="1"/>
  <c r="AD13748" i="1"/>
  <c r="AD13749" i="1"/>
  <c r="AD13750" i="1"/>
  <c r="AD13751" i="1"/>
  <c r="AD13752" i="1"/>
  <c r="AD13753" i="1"/>
  <c r="AD13754" i="1"/>
  <c r="AD13755" i="1"/>
  <c r="AD13756" i="1"/>
  <c r="AD13757" i="1"/>
  <c r="AD13758" i="1"/>
  <c r="AD13759" i="1"/>
  <c r="AD13760" i="1"/>
  <c r="AD13761" i="1"/>
  <c r="AD13762" i="1"/>
  <c r="AD13763" i="1"/>
  <c r="AD13764" i="1"/>
  <c r="AD13765" i="1"/>
  <c r="AD13766" i="1"/>
  <c r="AD13767" i="1"/>
  <c r="AD13768" i="1"/>
  <c r="AD13769" i="1"/>
  <c r="AD13770" i="1"/>
  <c r="AD13771" i="1"/>
  <c r="AD13772" i="1"/>
  <c r="AD13773" i="1"/>
  <c r="AD13774" i="1"/>
  <c r="AD13775" i="1"/>
  <c r="AD13776" i="1"/>
  <c r="AD13777" i="1"/>
  <c r="AD13778" i="1"/>
  <c r="AD13779" i="1"/>
  <c r="AD13780" i="1"/>
  <c r="AD13781" i="1"/>
  <c r="AD13782" i="1"/>
  <c r="AD13783" i="1"/>
  <c r="AD13784" i="1"/>
  <c r="AD13785" i="1"/>
  <c r="AD13786" i="1"/>
  <c r="AD13787" i="1"/>
  <c r="AD13788" i="1"/>
  <c r="AD13789" i="1"/>
  <c r="AD13790" i="1"/>
  <c r="AD13791" i="1"/>
  <c r="AD13792" i="1"/>
  <c r="AD13793" i="1"/>
  <c r="AD13794" i="1"/>
  <c r="AD13795" i="1"/>
  <c r="AD13796" i="1"/>
  <c r="AD13797" i="1"/>
  <c r="AD13798" i="1"/>
  <c r="AD13799" i="1"/>
  <c r="AD13800" i="1"/>
  <c r="AD13801" i="1"/>
  <c r="AD13802" i="1"/>
  <c r="AD13803" i="1"/>
  <c r="AD13804" i="1"/>
  <c r="AD13805" i="1"/>
  <c r="AD13806" i="1"/>
  <c r="AD13807" i="1"/>
  <c r="AD13808" i="1"/>
  <c r="AD13809" i="1"/>
  <c r="AD13810" i="1"/>
  <c r="AD13811" i="1"/>
  <c r="AD13812" i="1"/>
  <c r="AD13813" i="1"/>
  <c r="AD13814" i="1"/>
  <c r="AD13815" i="1"/>
  <c r="AD13816" i="1"/>
  <c r="AD13817" i="1"/>
  <c r="AD13818" i="1"/>
  <c r="AD13819" i="1"/>
  <c r="AD13820" i="1"/>
  <c r="AD13821" i="1"/>
  <c r="AD13822" i="1"/>
  <c r="AD13823" i="1"/>
  <c r="AD13824" i="1"/>
  <c r="AD13825" i="1"/>
  <c r="AD13826" i="1"/>
  <c r="AD13827" i="1"/>
  <c r="AD13828" i="1"/>
  <c r="AD13829" i="1"/>
  <c r="AD13830" i="1"/>
  <c r="AD13831" i="1"/>
  <c r="AD13832" i="1"/>
  <c r="AD13833" i="1"/>
  <c r="AD13834" i="1"/>
  <c r="AD13835" i="1"/>
  <c r="AD13836" i="1"/>
  <c r="AD13838" i="1"/>
  <c r="AD13839" i="1"/>
  <c r="AD13840" i="1"/>
  <c r="AD13841" i="1"/>
  <c r="AD13842" i="1"/>
  <c r="AD13843" i="1"/>
  <c r="AD13844" i="1"/>
  <c r="AD13845" i="1"/>
  <c r="AD13846" i="1"/>
  <c r="AD13847" i="1"/>
  <c r="AD13848" i="1"/>
  <c r="AD13849" i="1"/>
  <c r="AD13850" i="1"/>
  <c r="AD13851" i="1"/>
  <c r="AD13852" i="1"/>
  <c r="AD13853" i="1"/>
  <c r="AD13854" i="1"/>
  <c r="AD13855" i="1"/>
  <c r="AD13856" i="1"/>
  <c r="AD13857" i="1"/>
  <c r="AD13858" i="1"/>
  <c r="AD13859" i="1"/>
  <c r="AD13860" i="1"/>
  <c r="AD13861" i="1"/>
  <c r="AD13862" i="1"/>
  <c r="AD13863" i="1"/>
  <c r="AD13865" i="1"/>
  <c r="AD13866" i="1"/>
  <c r="AD13867" i="1"/>
  <c r="AD13868" i="1"/>
  <c r="AD13869" i="1"/>
  <c r="AD13870" i="1"/>
  <c r="AD13871" i="1"/>
  <c r="AD13872" i="1"/>
  <c r="AD13873" i="1"/>
  <c r="AD13874" i="1"/>
  <c r="AD13875" i="1"/>
  <c r="AD13876" i="1"/>
  <c r="AD13877" i="1"/>
  <c r="AD13878" i="1"/>
  <c r="AD13879" i="1"/>
  <c r="AD13880" i="1"/>
  <c r="AD13881" i="1"/>
  <c r="AD13882" i="1"/>
  <c r="AD13883" i="1"/>
  <c r="AD13884" i="1"/>
  <c r="AD13885" i="1"/>
  <c r="AD13140" i="1"/>
  <c r="AD13141" i="1"/>
  <c r="AD13142" i="1"/>
  <c r="AD13143" i="1"/>
  <c r="AD13144" i="1"/>
  <c r="AD13145" i="1"/>
  <c r="AD13146" i="1"/>
  <c r="AD13147" i="1"/>
  <c r="AD13148" i="1"/>
  <c r="AD13149" i="1"/>
  <c r="AD13150" i="1"/>
  <c r="AD13151" i="1"/>
  <c r="AD13152" i="1"/>
  <c r="AD13153" i="1"/>
  <c r="AD13154" i="1"/>
  <c r="AD13155" i="1"/>
  <c r="AD13156" i="1"/>
  <c r="AD13162" i="1"/>
  <c r="AD13163" i="1"/>
  <c r="AD13164" i="1"/>
  <c r="AD13165" i="1"/>
  <c r="AD13158" i="1"/>
  <c r="AD13159" i="1"/>
  <c r="AD13160" i="1"/>
  <c r="AD13161" i="1"/>
  <c r="AD13166" i="1"/>
  <c r="AD13167" i="1"/>
  <c r="AD13168" i="1"/>
  <c r="AD13169" i="1"/>
  <c r="AD13170" i="1"/>
  <c r="AD13171" i="1"/>
  <c r="AD13172" i="1"/>
  <c r="AD13176" i="1"/>
  <c r="AD13177" i="1"/>
  <c r="AD13178" i="1"/>
  <c r="AD13199" i="1"/>
  <c r="AD13202" i="1"/>
  <c r="AD13203" i="1"/>
  <c r="AD13204" i="1"/>
  <c r="AD13205" i="1"/>
  <c r="AD13201" i="1"/>
  <c r="AD13200" i="1"/>
  <c r="AD13051" i="1"/>
  <c r="AD13052" i="1"/>
  <c r="AD13053" i="1"/>
  <c r="AD13054" i="1"/>
  <c r="AD13055" i="1"/>
  <c r="AD13056" i="1"/>
  <c r="AD13057" i="1"/>
  <c r="AD13058" i="1"/>
  <c r="AD13059" i="1"/>
  <c r="AD13060" i="1"/>
  <c r="AD13061" i="1"/>
  <c r="AD13062" i="1"/>
  <c r="AD13063" i="1"/>
  <c r="AD13064" i="1"/>
  <c r="AD13065" i="1"/>
  <c r="AD13067" i="1"/>
  <c r="AD13068" i="1"/>
  <c r="AD13069" i="1"/>
  <c r="AD13070" i="1"/>
  <c r="AD13071" i="1"/>
  <c r="AD13072" i="1"/>
  <c r="AD13073" i="1"/>
  <c r="AD13074" i="1"/>
  <c r="AD13075" i="1"/>
  <c r="AD13076" i="1"/>
  <c r="AD13077" i="1"/>
  <c r="AD13078" i="1"/>
  <c r="AD13079" i="1"/>
  <c r="AD13080" i="1"/>
  <c r="AD13081" i="1"/>
  <c r="AD13082" i="1"/>
  <c r="AD13083" i="1"/>
  <c r="AD13084" i="1"/>
  <c r="AD13085" i="1"/>
  <c r="AD13086" i="1"/>
  <c r="AD13087" i="1"/>
  <c r="AD13088" i="1"/>
  <c r="AD13089" i="1"/>
  <c r="AD13090" i="1"/>
  <c r="AD13091" i="1"/>
  <c r="AD13092" i="1"/>
  <c r="AD13093" i="1"/>
  <c r="AD13094" i="1"/>
  <c r="AD13095" i="1"/>
  <c r="AD13096" i="1"/>
  <c r="AD13097" i="1"/>
  <c r="AD13098" i="1"/>
  <c r="AD13099" i="1"/>
  <c r="AD13100" i="1"/>
  <c r="AD13101" i="1"/>
  <c r="AD13102" i="1"/>
  <c r="AD13103" i="1"/>
  <c r="AD13104" i="1"/>
  <c r="AD13105" i="1"/>
  <c r="AD13106" i="1"/>
  <c r="AD13107" i="1"/>
  <c r="AD13108" i="1"/>
  <c r="AD13109" i="1"/>
  <c r="AD13110" i="1"/>
  <c r="AD13111" i="1"/>
  <c r="AD13112" i="1"/>
  <c r="AD13113" i="1"/>
  <c r="AD13114" i="1"/>
  <c r="AD13115" i="1"/>
  <c r="AD13116" i="1"/>
  <c r="AD13117" i="1"/>
  <c r="AD13118" i="1"/>
  <c r="AD13119" i="1"/>
  <c r="AD13120" i="1"/>
  <c r="AD13121" i="1"/>
  <c r="AD13122" i="1"/>
  <c r="AD13123" i="1"/>
  <c r="AD13124" i="1"/>
  <c r="AD13125" i="1"/>
  <c r="AD13126" i="1"/>
  <c r="AD13032" i="1"/>
  <c r="AD13033" i="1"/>
  <c r="AD13034" i="1"/>
  <c r="AD13035" i="1"/>
  <c r="AD13036" i="1"/>
  <c r="AD13037" i="1"/>
  <c r="AD13038" i="1"/>
  <c r="AD13039" i="1"/>
  <c r="AD13040" i="1"/>
  <c r="AD13041" i="1"/>
  <c r="AD13043" i="1"/>
  <c r="AD13044" i="1"/>
  <c r="AD13045" i="1"/>
  <c r="AD13046" i="1"/>
  <c r="AD13047" i="1"/>
  <c r="AD13050" i="1"/>
  <c r="AD13049" i="1"/>
  <c r="AD13048" i="1"/>
  <c r="AD12728" i="1"/>
  <c r="AD12729" i="1"/>
  <c r="AD12730" i="1"/>
  <c r="AD12731" i="1"/>
  <c r="AD12732" i="1"/>
  <c r="AD12735" i="1"/>
  <c r="AD12736" i="1"/>
  <c r="AD12737" i="1"/>
  <c r="AD12738" i="1"/>
  <c r="AD12739" i="1"/>
  <c r="AD12740" i="1"/>
  <c r="AD12741" i="1"/>
  <c r="AD12742" i="1"/>
  <c r="AD12743" i="1"/>
  <c r="AD12744" i="1"/>
  <c r="AD12745" i="1"/>
  <c r="AD12746" i="1"/>
  <c r="AD12747" i="1"/>
  <c r="AD12748" i="1"/>
  <c r="AD12749" i="1"/>
  <c r="AD12750" i="1"/>
  <c r="AD12751" i="1"/>
  <c r="AD12752" i="1"/>
  <c r="AD12753" i="1"/>
  <c r="AD12754" i="1"/>
  <c r="AD12755" i="1"/>
  <c r="AD12756" i="1"/>
  <c r="AD12757" i="1"/>
  <c r="AD12758" i="1"/>
  <c r="AD12759" i="1"/>
  <c r="AD12769" i="1"/>
  <c r="AD12770" i="1"/>
  <c r="AD12771" i="1"/>
  <c r="AD12772" i="1"/>
  <c r="AD12773" i="1"/>
  <c r="AD12774" i="1"/>
  <c r="AD12775" i="1"/>
  <c r="AD12776" i="1"/>
  <c r="AD12777" i="1"/>
  <c r="AD12778" i="1"/>
  <c r="AD12779" i="1"/>
  <c r="AD12780" i="1"/>
  <c r="AD12781" i="1"/>
  <c r="AD12782" i="1"/>
  <c r="AD12783" i="1"/>
  <c r="AD12784" i="1"/>
  <c r="AD12785" i="1"/>
  <c r="AD12786" i="1"/>
  <c r="AD12787" i="1"/>
  <c r="AD12788" i="1"/>
  <c r="AD12789" i="1"/>
  <c r="AD12790" i="1"/>
  <c r="AD12791" i="1"/>
  <c r="AD12792" i="1"/>
  <c r="AD12793" i="1"/>
  <c r="AD12795" i="1"/>
  <c r="AD12796" i="1"/>
  <c r="AD12797" i="1"/>
  <c r="AD12798" i="1"/>
  <c r="AD12799" i="1"/>
  <c r="AD12800" i="1"/>
  <c r="AD12801" i="1"/>
  <c r="AD12802" i="1"/>
  <c r="AD12803" i="1"/>
  <c r="AD12804" i="1"/>
  <c r="AD12805" i="1"/>
  <c r="AD12806" i="1"/>
  <c r="AD12807" i="1"/>
  <c r="AD12808" i="1"/>
  <c r="AD12809" i="1"/>
  <c r="AD12810" i="1"/>
  <c r="AD12811" i="1"/>
  <c r="AD12812" i="1"/>
  <c r="AD12813" i="1"/>
  <c r="AD12814" i="1"/>
  <c r="AD12815" i="1"/>
  <c r="AD12816" i="1"/>
  <c r="AD12817" i="1"/>
  <c r="AD12818" i="1"/>
  <c r="AD12819" i="1"/>
  <c r="AD12820" i="1"/>
  <c r="AD12821" i="1"/>
  <c r="AD12822" i="1"/>
  <c r="AD12823" i="1"/>
  <c r="AD12824" i="1"/>
  <c r="AD12825" i="1"/>
  <c r="AD12826" i="1"/>
  <c r="AD12827" i="1"/>
  <c r="AD12828" i="1"/>
  <c r="AD12829" i="1"/>
  <c r="AD12830" i="1"/>
  <c r="AD12831" i="1"/>
  <c r="AD12832" i="1"/>
  <c r="AD12833" i="1"/>
  <c r="AD12834" i="1"/>
  <c r="AD12835" i="1"/>
  <c r="AD12836" i="1"/>
  <c r="AD12837" i="1"/>
  <c r="AD12838" i="1"/>
  <c r="AD12839" i="1"/>
  <c r="AD12840" i="1"/>
  <c r="AD12841" i="1"/>
  <c r="AD12842" i="1"/>
  <c r="AD12843" i="1"/>
  <c r="AD12844" i="1"/>
  <c r="AD12845" i="1"/>
  <c r="AD12846" i="1"/>
  <c r="AD12847" i="1"/>
  <c r="AD12848" i="1"/>
  <c r="AD12849" i="1"/>
  <c r="AD12850" i="1"/>
  <c r="AD12851" i="1"/>
  <c r="AD12852" i="1"/>
  <c r="AD12853" i="1"/>
  <c r="AD12854" i="1"/>
  <c r="AD12855" i="1"/>
  <c r="AD12856" i="1"/>
  <c r="AD12857" i="1"/>
  <c r="AD12860" i="1"/>
  <c r="AD12863" i="1"/>
  <c r="AD12864" i="1"/>
  <c r="AD12865" i="1"/>
  <c r="AD12866" i="1"/>
  <c r="AD12867" i="1"/>
  <c r="AD12868" i="1"/>
  <c r="AD12869" i="1"/>
  <c r="AD12870" i="1"/>
  <c r="AD12872" i="1"/>
  <c r="AD12873" i="1"/>
  <c r="AD12874" i="1"/>
  <c r="AD12875" i="1"/>
  <c r="AD12876" i="1"/>
  <c r="AD12877" i="1"/>
  <c r="AD12878" i="1"/>
  <c r="AD12879" i="1"/>
  <c r="AD12880" i="1"/>
  <c r="AD12881" i="1"/>
  <c r="AD12882" i="1"/>
  <c r="AD12883" i="1"/>
  <c r="AD12884" i="1"/>
  <c r="AD12885" i="1"/>
  <c r="AD12886" i="1"/>
  <c r="AD12887" i="1"/>
  <c r="AD12888" i="1"/>
  <c r="AD12889" i="1"/>
  <c r="AD12890" i="1"/>
  <c r="AD12891" i="1"/>
  <c r="AD12893" i="1"/>
  <c r="AD12894" i="1"/>
  <c r="AD12895" i="1"/>
  <c r="AD12896" i="1"/>
  <c r="AD12897" i="1"/>
  <c r="AD12898" i="1"/>
  <c r="AD12899" i="1"/>
  <c r="AD12900" i="1"/>
  <c r="AD12901" i="1"/>
  <c r="AD12902" i="1"/>
  <c r="AD12903" i="1"/>
  <c r="AD12904" i="1"/>
  <c r="AD12905" i="1"/>
  <c r="AD12906" i="1"/>
  <c r="AD12907" i="1"/>
  <c r="AD12908" i="1"/>
  <c r="AD12909" i="1"/>
  <c r="AD12910" i="1"/>
  <c r="AD12911" i="1"/>
  <c r="AD12912" i="1"/>
  <c r="AD12913" i="1"/>
  <c r="AD12914" i="1"/>
  <c r="AD12915" i="1"/>
  <c r="AD12916" i="1"/>
  <c r="AD12917" i="1"/>
  <c r="AD12918" i="1"/>
  <c r="AD12919" i="1"/>
  <c r="AD12920" i="1"/>
  <c r="AD12921" i="1"/>
  <c r="AD12922" i="1"/>
  <c r="AD12923" i="1"/>
  <c r="AD12924" i="1"/>
  <c r="AD12925" i="1"/>
  <c r="AD12926" i="1"/>
  <c r="AD12927" i="1"/>
  <c r="AD12928" i="1"/>
  <c r="AD12929" i="1"/>
  <c r="AD12930" i="1"/>
  <c r="AD12931" i="1"/>
  <c r="AD12932" i="1"/>
  <c r="AD12933" i="1"/>
  <c r="AD12934" i="1"/>
  <c r="AD12935" i="1"/>
  <c r="AD12936" i="1"/>
  <c r="AD12937" i="1"/>
  <c r="AD12938" i="1"/>
  <c r="AD12939" i="1"/>
  <c r="AD12940" i="1"/>
  <c r="AD12941" i="1"/>
  <c r="AD12942" i="1"/>
  <c r="AD12943" i="1"/>
  <c r="AD12944" i="1"/>
  <c r="AD12945" i="1"/>
  <c r="AD12946" i="1"/>
  <c r="AD12947" i="1"/>
  <c r="AD12948" i="1"/>
  <c r="AD12949" i="1"/>
  <c r="AD12950" i="1"/>
  <c r="AD12951" i="1"/>
  <c r="AD12952" i="1"/>
  <c r="AD12953" i="1"/>
  <c r="AD12954" i="1"/>
  <c r="AD12955" i="1"/>
  <c r="AD12956" i="1"/>
  <c r="AD12957" i="1"/>
  <c r="AD12958" i="1"/>
  <c r="AD12959" i="1"/>
  <c r="AD12960" i="1"/>
  <c r="AD12961" i="1"/>
  <c r="AD12962" i="1"/>
  <c r="AD12963" i="1"/>
  <c r="AD12964" i="1"/>
  <c r="AD12965" i="1"/>
  <c r="AD12966" i="1"/>
  <c r="AD12967" i="1"/>
  <c r="AD12968" i="1"/>
  <c r="AD12969" i="1"/>
  <c r="AD12970" i="1"/>
  <c r="AD12971" i="1"/>
  <c r="AD12972" i="1"/>
  <c r="AD12973" i="1"/>
  <c r="AD12974" i="1"/>
  <c r="AD12975" i="1"/>
  <c r="AD12976" i="1"/>
  <c r="AD12977" i="1"/>
  <c r="AD12978" i="1"/>
  <c r="AD12979" i="1"/>
  <c r="AD12980" i="1"/>
  <c r="AD12981" i="1"/>
  <c r="AD12982" i="1"/>
  <c r="AD12983" i="1"/>
  <c r="AD12984" i="1"/>
  <c r="AD12985" i="1"/>
  <c r="AD12986" i="1"/>
  <c r="AD12987" i="1"/>
  <c r="AD12988" i="1"/>
  <c r="AD12989" i="1"/>
  <c r="AD12990" i="1"/>
  <c r="AD12991" i="1"/>
  <c r="AD12992" i="1"/>
  <c r="AD12993" i="1"/>
  <c r="AD12994" i="1"/>
  <c r="AD12995" i="1"/>
  <c r="AD12996" i="1"/>
  <c r="AD12997" i="1"/>
  <c r="AD12998" i="1"/>
  <c r="AD12999" i="1"/>
  <c r="AD13000" i="1"/>
  <c r="AD13001" i="1"/>
  <c r="AD13002" i="1"/>
  <c r="AD13003" i="1"/>
  <c r="AD13004" i="1"/>
  <c r="AD13005" i="1"/>
  <c r="AD13006" i="1"/>
  <c r="AD13007" i="1"/>
  <c r="AD13008" i="1"/>
  <c r="AD13009" i="1"/>
  <c r="AD13010" i="1"/>
  <c r="AD13011" i="1"/>
  <c r="AD13012" i="1"/>
  <c r="AD13013" i="1"/>
  <c r="AD13014" i="1"/>
  <c r="AD13015" i="1"/>
  <c r="AD13016" i="1"/>
  <c r="AD13017" i="1"/>
  <c r="AD13018" i="1"/>
  <c r="AD13019" i="1"/>
  <c r="AD13020" i="1"/>
  <c r="AD13021" i="1"/>
  <c r="AD13022" i="1"/>
  <c r="AD13023" i="1"/>
  <c r="AD12727" i="1"/>
  <c r="AD12726" i="1"/>
  <c r="AD12725" i="1"/>
  <c r="AD12724" i="1"/>
  <c r="AD12723" i="1"/>
  <c r="AD12722" i="1"/>
  <c r="AD12721" i="1"/>
  <c r="AD12720" i="1"/>
  <c r="AD12719" i="1"/>
  <c r="AD12718" i="1"/>
  <c r="AD12717" i="1"/>
  <c r="AD12716" i="1"/>
  <c r="AD12715" i="1"/>
  <c r="AD12714" i="1"/>
  <c r="AD12713" i="1"/>
  <c r="AD12711" i="1"/>
  <c r="AD12710" i="1"/>
  <c r="AD12572" i="1"/>
  <c r="AD12575" i="1"/>
  <c r="AD12577" i="1"/>
  <c r="AD12581" i="1"/>
  <c r="AD12582" i="1"/>
  <c r="AD12320" i="1"/>
  <c r="AD12321" i="1"/>
  <c r="AD12322" i="1"/>
  <c r="AD12323" i="1"/>
  <c r="AD12324" i="1"/>
  <c r="AD12325" i="1"/>
  <c r="AD12326" i="1"/>
  <c r="AD12327" i="1"/>
  <c r="AD12328" i="1"/>
  <c r="AD12329" i="1"/>
  <c r="AD12330" i="1"/>
  <c r="AD12331" i="1"/>
  <c r="AD12332" i="1"/>
  <c r="AD12333" i="1"/>
  <c r="AD12334" i="1"/>
  <c r="AD12335" i="1"/>
  <c r="AD12336" i="1"/>
  <c r="AD12337" i="1"/>
  <c r="AD12338" i="1"/>
  <c r="AD12339" i="1"/>
  <c r="AD12340" i="1"/>
  <c r="AD12341" i="1"/>
  <c r="AD12342" i="1"/>
  <c r="AD12350" i="1"/>
  <c r="AD12351" i="1"/>
  <c r="AD12343" i="1"/>
  <c r="AD12344" i="1"/>
  <c r="AD12345" i="1"/>
  <c r="AD12346" i="1"/>
  <c r="AD12347" i="1"/>
  <c r="AD12348" i="1"/>
  <c r="AD12349" i="1"/>
  <c r="AD12352" i="1"/>
  <c r="AD12353" i="1"/>
  <c r="AD12355" i="1"/>
  <c r="AD12356" i="1"/>
  <c r="AD12357" i="1"/>
  <c r="AD12358" i="1"/>
  <c r="AD12359" i="1"/>
  <c r="AD12360" i="1"/>
  <c r="AD12361" i="1"/>
  <c r="AD12362" i="1"/>
  <c r="AD12363" i="1"/>
  <c r="AD12364" i="1"/>
  <c r="AD12365" i="1"/>
  <c r="AD12366" i="1"/>
  <c r="AD12367" i="1"/>
  <c r="AD12369" i="1"/>
  <c r="AD12373" i="1"/>
  <c r="AD12374" i="1"/>
  <c r="AD12375" i="1"/>
  <c r="AD12376" i="1"/>
  <c r="AD12378" i="1"/>
  <c r="AD12379" i="1"/>
  <c r="AD12380" i="1"/>
  <c r="AD12377" i="1"/>
  <c r="AD12354" i="1"/>
  <c r="AD12381" i="1"/>
  <c r="AD12382" i="1"/>
  <c r="AD12383" i="1"/>
  <c r="AD12384" i="1"/>
  <c r="AD12386" i="1"/>
  <c r="AD12387" i="1"/>
  <c r="AD12388" i="1"/>
  <c r="AD12389" i="1"/>
  <c r="AD12390" i="1"/>
  <c r="AD12391" i="1"/>
  <c r="AD12392" i="1"/>
  <c r="AD12393" i="1"/>
  <c r="AD12394" i="1"/>
  <c r="AD12395" i="1"/>
  <c r="AD12396" i="1"/>
  <c r="AD12397" i="1"/>
  <c r="AD12398" i="1"/>
  <c r="AD12399" i="1"/>
  <c r="AD12400" i="1"/>
  <c r="AD12401" i="1"/>
  <c r="AD12402" i="1"/>
  <c r="AD12403" i="1"/>
  <c r="AD12404" i="1"/>
  <c r="AD12405" i="1"/>
  <c r="AD12406" i="1"/>
  <c r="AD12407" i="1"/>
  <c r="AD12408" i="1"/>
  <c r="AD12409" i="1"/>
  <c r="AD12410" i="1"/>
  <c r="AD12411" i="1"/>
  <c r="AD12412" i="1"/>
  <c r="AD12413" i="1"/>
  <c r="AD12414" i="1"/>
  <c r="AD12415" i="1"/>
  <c r="AD12416" i="1"/>
  <c r="AD12417" i="1"/>
  <c r="AD12418" i="1"/>
  <c r="AD12419" i="1"/>
  <c r="AD12420" i="1"/>
  <c r="AD12421" i="1"/>
  <c r="AD12422" i="1"/>
  <c r="AD12423" i="1"/>
  <c r="AD12424" i="1"/>
  <c r="AD12425" i="1"/>
  <c r="AD12426" i="1"/>
  <c r="AD12427" i="1"/>
  <c r="AD12428" i="1"/>
  <c r="AD12429" i="1"/>
  <c r="AD12430" i="1"/>
  <c r="AD12431" i="1"/>
  <c r="AD12432" i="1"/>
  <c r="AD12433" i="1"/>
  <c r="AD12434" i="1"/>
  <c r="AD12435" i="1"/>
  <c r="AD12436" i="1"/>
  <c r="AD12437" i="1"/>
  <c r="AD12438" i="1"/>
  <c r="AD12439" i="1"/>
  <c r="AD12440" i="1"/>
  <c r="AD12441" i="1"/>
  <c r="AD12442" i="1"/>
  <c r="AD12443" i="1"/>
  <c r="AD12444" i="1"/>
  <c r="AD12462" i="1"/>
  <c r="AD12463" i="1"/>
  <c r="AD12464" i="1"/>
  <c r="AD12465" i="1"/>
  <c r="AD12466" i="1"/>
  <c r="AD12467" i="1"/>
  <c r="AD12468" i="1"/>
  <c r="AD12469" i="1"/>
  <c r="AD12470" i="1"/>
  <c r="AD12471" i="1"/>
  <c r="AD12445" i="1"/>
  <c r="AD12446" i="1"/>
  <c r="AD12447" i="1"/>
  <c r="AD12448" i="1"/>
  <c r="AD12449" i="1"/>
  <c r="AD12450" i="1"/>
  <c r="AD12451" i="1"/>
  <c r="AD12452" i="1"/>
  <c r="AD12453" i="1"/>
  <c r="AD12454" i="1"/>
  <c r="AD12455" i="1"/>
  <c r="AD12456" i="1"/>
  <c r="AD12457" i="1"/>
  <c r="AD12458" i="1"/>
  <c r="AD12459" i="1"/>
  <c r="AD12460" i="1"/>
  <c r="AD12472" i="1"/>
  <c r="AD12473" i="1"/>
  <c r="AD12474" i="1"/>
  <c r="AD12475" i="1"/>
  <c r="AD12476" i="1"/>
  <c r="AD12461" i="1"/>
  <c r="AD12477" i="1"/>
  <c r="AD12478" i="1"/>
  <c r="AD12479" i="1"/>
  <c r="AD12480" i="1"/>
  <c r="AD12481" i="1"/>
  <c r="AD12482" i="1"/>
  <c r="AD12483" i="1"/>
  <c r="AD12484" i="1"/>
  <c r="AD12485" i="1"/>
  <c r="AD12486" i="1"/>
  <c r="AD12487" i="1"/>
  <c r="AD12491" i="1"/>
  <c r="AD12504" i="1"/>
  <c r="AD11071" i="1"/>
  <c r="AD11072" i="1"/>
  <c r="AD11073" i="1"/>
  <c r="AD11074" i="1"/>
  <c r="AD11075" i="1"/>
  <c r="AD11076" i="1"/>
  <c r="AD11077" i="1"/>
  <c r="AD11078" i="1"/>
  <c r="AD11079" i="1"/>
  <c r="AD11080" i="1"/>
  <c r="AD11081" i="1"/>
  <c r="AD11082" i="1"/>
  <c r="AD11083" i="1"/>
  <c r="AD11084" i="1"/>
  <c r="AD11085" i="1"/>
  <c r="AD11086" i="1"/>
  <c r="AD11087" i="1"/>
  <c r="AD11088" i="1"/>
  <c r="AD11089" i="1"/>
  <c r="AD11090" i="1"/>
  <c r="AD11091" i="1"/>
  <c r="AD11092" i="1"/>
  <c r="AD11093" i="1"/>
  <c r="AD11094" i="1"/>
  <c r="AD11096" i="1"/>
  <c r="AD11097" i="1"/>
  <c r="AD11098" i="1"/>
  <c r="AD11099" i="1"/>
  <c r="AD11100" i="1"/>
  <c r="AD11101" i="1"/>
  <c r="AD11102" i="1"/>
  <c r="AD11103" i="1"/>
  <c r="AD11104" i="1"/>
  <c r="AD11105" i="1"/>
  <c r="AD11106" i="1"/>
  <c r="AD11107" i="1"/>
  <c r="AD11108" i="1"/>
  <c r="AD11109" i="1"/>
  <c r="AD11111" i="1"/>
  <c r="AD11112" i="1"/>
  <c r="AD11113" i="1"/>
  <c r="AD11114" i="1"/>
  <c r="AD11115" i="1"/>
  <c r="AD11116" i="1"/>
  <c r="AD11117" i="1"/>
  <c r="AD11118" i="1"/>
  <c r="AD11119" i="1"/>
  <c r="AD11120" i="1"/>
  <c r="AD11121" i="1"/>
  <c r="AD11122" i="1"/>
  <c r="AD11123" i="1"/>
  <c r="AD11124" i="1"/>
  <c r="AD11127" i="1"/>
  <c r="AD11128" i="1"/>
  <c r="AD11129" i="1"/>
  <c r="AD11130" i="1"/>
  <c r="AD11131" i="1"/>
  <c r="AD11132" i="1"/>
  <c r="AD11133" i="1"/>
  <c r="AD11134" i="1"/>
  <c r="AD11135" i="1"/>
  <c r="AD11136" i="1"/>
  <c r="AD11137" i="1"/>
  <c r="AD11138" i="1"/>
  <c r="AD11139" i="1"/>
  <c r="AD11140" i="1"/>
  <c r="AD11152" i="1"/>
  <c r="AD11153" i="1"/>
  <c r="AD11154" i="1"/>
  <c r="AD11155" i="1"/>
  <c r="AD11156" i="1"/>
  <c r="AD11157" i="1"/>
  <c r="AD11158" i="1"/>
  <c r="AD11166" i="1"/>
  <c r="AD11167" i="1"/>
  <c r="AD11168" i="1"/>
  <c r="AD11169" i="1"/>
  <c r="AD11170" i="1"/>
  <c r="AD11171" i="1"/>
  <c r="AD11172" i="1"/>
  <c r="AD11268" i="1"/>
  <c r="AD11269" i="1"/>
  <c r="AD11270" i="1"/>
  <c r="AD11271" i="1"/>
  <c r="AD11272" i="1"/>
  <c r="AD11273" i="1"/>
  <c r="AD11275" i="1"/>
  <c r="AD9281" i="1"/>
  <c r="AD9282" i="1"/>
  <c r="AD9283" i="1"/>
  <c r="AD9284" i="1"/>
  <c r="AD9285" i="1"/>
  <c r="AD9287" i="1"/>
  <c r="AD9288" i="1"/>
  <c r="AD9289" i="1"/>
  <c r="AD9291" i="1"/>
  <c r="AD9292" i="1"/>
  <c r="AD9293" i="1"/>
  <c r="AD9294" i="1"/>
  <c r="AD9295" i="1"/>
  <c r="AD9296" i="1"/>
  <c r="AD9297" i="1"/>
  <c r="AD13500" i="1"/>
  <c r="AD13501" i="1"/>
  <c r="AD13502" i="1"/>
  <c r="AD13503" i="1"/>
  <c r="AD13504" i="1"/>
  <c r="AD13505" i="1"/>
  <c r="AD13506" i="1"/>
  <c r="AD13509" i="1"/>
  <c r="AD13510" i="1"/>
  <c r="AD13513" i="1"/>
  <c r="AD9090" i="1"/>
  <c r="AD9091" i="1"/>
  <c r="AD9092" i="1"/>
  <c r="AD9093" i="1"/>
  <c r="AD9094" i="1"/>
  <c r="AD9095" i="1"/>
  <c r="AD9096" i="1"/>
  <c r="AD9097" i="1"/>
  <c r="AD9098" i="1"/>
  <c r="AD9099" i="1"/>
  <c r="AD9100" i="1"/>
  <c r="AD9101" i="1"/>
  <c r="AD9102" i="1"/>
  <c r="AD9103" i="1"/>
  <c r="AD9104" i="1"/>
  <c r="AD9105" i="1"/>
  <c r="AD9106" i="1"/>
  <c r="AD9107" i="1"/>
  <c r="AD9108" i="1"/>
  <c r="AD9109" i="1"/>
  <c r="AD9110" i="1"/>
  <c r="AD9111" i="1"/>
  <c r="AD9112" i="1"/>
  <c r="AD9113" i="1"/>
  <c r="AD9114" i="1"/>
  <c r="AD9116" i="1"/>
  <c r="AD9117" i="1"/>
  <c r="AD9118" i="1"/>
  <c r="AD9119" i="1"/>
  <c r="AD9120" i="1"/>
  <c r="AD9123" i="1"/>
  <c r="AD9124" i="1"/>
  <c r="AD9125" i="1"/>
  <c r="AD9126" i="1"/>
  <c r="AD9127" i="1"/>
  <c r="AD9128" i="1"/>
  <c r="AD9129" i="1"/>
  <c r="AD9130" i="1"/>
  <c r="AD9131" i="1"/>
  <c r="AD9132" i="1"/>
  <c r="AD9133" i="1"/>
  <c r="AD9134" i="1"/>
  <c r="AD9136" i="1"/>
  <c r="AD9137" i="1"/>
  <c r="AD9138" i="1"/>
  <c r="AD9140" i="1"/>
  <c r="AD9141" i="1"/>
  <c r="AD9142" i="1"/>
  <c r="AD9144" i="1"/>
  <c r="AD9145" i="1"/>
  <c r="AD9146" i="1"/>
  <c r="AD9147" i="1"/>
  <c r="AD9148" i="1"/>
  <c r="AD9149" i="1"/>
  <c r="AD9150" i="1"/>
  <c r="AD9151" i="1"/>
  <c r="AD9154" i="1"/>
  <c r="AD9155" i="1"/>
  <c r="AD9156" i="1"/>
  <c r="AD9157" i="1"/>
  <c r="AD9158" i="1"/>
  <c r="AD9159" i="1"/>
  <c r="AD9160" i="1"/>
  <c r="AD9161" i="1"/>
  <c r="AD9162" i="1"/>
  <c r="AD9163" i="1"/>
  <c r="AD9164" i="1"/>
  <c r="AD9165" i="1"/>
  <c r="AD9166" i="1"/>
  <c r="AD9167" i="1"/>
  <c r="AD9168" i="1"/>
  <c r="AD9169" i="1"/>
  <c r="AD9170" i="1"/>
  <c r="AD9171" i="1"/>
  <c r="AD9172" i="1"/>
  <c r="AD9173" i="1"/>
  <c r="AD9174" i="1"/>
  <c r="AD9175" i="1"/>
  <c r="AD9176" i="1"/>
  <c r="AD9177" i="1"/>
  <c r="AD9178" i="1"/>
  <c r="AD9179" i="1"/>
  <c r="AD9180" i="1"/>
  <c r="AD9181" i="1"/>
  <c r="AD9182" i="1"/>
  <c r="AD9183" i="1"/>
  <c r="AD9184" i="1"/>
  <c r="AD9185" i="1"/>
  <c r="AD9186" i="1"/>
  <c r="AD9187" i="1"/>
  <c r="AD9188" i="1"/>
  <c r="AD9189" i="1"/>
  <c r="AD9190" i="1"/>
  <c r="AD9191" i="1"/>
  <c r="AD9192" i="1"/>
  <c r="AD9193" i="1"/>
  <c r="AD9196" i="1"/>
  <c r="AD9197" i="1"/>
  <c r="AD9198" i="1"/>
  <c r="AD9199" i="1"/>
  <c r="AD9200" i="1"/>
  <c r="AD9201" i="1"/>
  <c r="AD9202" i="1"/>
  <c r="AD9203" i="1"/>
  <c r="AD9204" i="1"/>
  <c r="AD9205" i="1"/>
  <c r="AD9206" i="1"/>
  <c r="AD9207" i="1"/>
  <c r="AD9208" i="1"/>
  <c r="AD9209" i="1"/>
  <c r="AD9210" i="1"/>
  <c r="AD9211" i="1"/>
  <c r="AD9212" i="1"/>
  <c r="AD9213" i="1"/>
  <c r="AD9214" i="1"/>
  <c r="AD9215" i="1"/>
  <c r="AD9216" i="1"/>
  <c r="AD9217" i="1"/>
  <c r="AD9218" i="1"/>
  <c r="AD9219" i="1"/>
  <c r="AD9220" i="1"/>
  <c r="AD9221" i="1"/>
  <c r="AD9226" i="1"/>
  <c r="AD9227" i="1"/>
  <c r="AD9228" i="1"/>
  <c r="AD9229" i="1"/>
  <c r="AD9230" i="1"/>
  <c r="AD9231" i="1"/>
  <c r="AD9232" i="1"/>
  <c r="AD9233" i="1"/>
  <c r="AD9234" i="1"/>
  <c r="AD9235" i="1"/>
  <c r="AD9236" i="1"/>
  <c r="AD9237" i="1"/>
  <c r="AD9238" i="1"/>
  <c r="AD9239" i="1"/>
  <c r="AD9240" i="1"/>
  <c r="AD9241" i="1"/>
  <c r="AD9242" i="1"/>
  <c r="AD9243" i="1"/>
  <c r="AD9244" i="1"/>
  <c r="AD9245" i="1"/>
  <c r="AD9246" i="1"/>
  <c r="AD9247" i="1"/>
  <c r="AD9248" i="1"/>
  <c r="AD9249" i="1"/>
  <c r="AD9250" i="1"/>
  <c r="AD9251" i="1"/>
  <c r="AD9252" i="1"/>
  <c r="AD9253" i="1"/>
  <c r="AD9254" i="1"/>
  <c r="AD9255" i="1"/>
  <c r="AD9256" i="1"/>
  <c r="AD9257" i="1"/>
  <c r="AD9258" i="1"/>
  <c r="AD9259" i="1"/>
  <c r="AD9260" i="1"/>
  <c r="AD9261" i="1"/>
  <c r="AD9262" i="1"/>
  <c r="AD9263" i="1"/>
  <c r="AD9264" i="1"/>
  <c r="AD9265" i="1"/>
  <c r="AD9266" i="1"/>
  <c r="AD9053" i="1"/>
  <c r="AD9056" i="1"/>
  <c r="AD9057" i="1"/>
  <c r="AD9059" i="1"/>
  <c r="AD9060" i="1"/>
  <c r="AD9061" i="1"/>
  <c r="AD9062" i="1"/>
  <c r="AD9063" i="1"/>
  <c r="AD9064" i="1"/>
  <c r="AD9065" i="1"/>
  <c r="AD9066" i="1"/>
  <c r="AD9067" i="1"/>
  <c r="AD9068" i="1"/>
  <c r="AD9069" i="1"/>
  <c r="AD9070" i="1"/>
  <c r="AD9071" i="1"/>
  <c r="AD9072" i="1"/>
  <c r="AD9073" i="1"/>
  <c r="AD9074" i="1"/>
  <c r="AD9075" i="1"/>
  <c r="AD9076" i="1"/>
  <c r="AD9077" i="1"/>
  <c r="AD9078" i="1"/>
  <c r="AD9080" i="1"/>
  <c r="AD9081" i="1"/>
  <c r="AD9082" i="1"/>
  <c r="AD9083" i="1"/>
  <c r="AD9089" i="1"/>
  <c r="AD9087" i="1"/>
  <c r="AE13031" i="1" l="1"/>
  <c r="J214" i="7" s="1"/>
  <c r="AD1523" i="1"/>
  <c r="AD1520" i="1"/>
  <c r="AD1519" i="1"/>
  <c r="AD1518" i="1"/>
  <c r="AD1517" i="1"/>
  <c r="AD1516" i="1"/>
  <c r="AD1515" i="1"/>
  <c r="AD1514" i="1"/>
  <c r="AD1513" i="1"/>
  <c r="AD1512" i="1"/>
  <c r="AD1511" i="1"/>
  <c r="AD1510" i="1"/>
  <c r="AD1509" i="1"/>
  <c r="AD1507" i="1"/>
  <c r="AD1506" i="1"/>
  <c r="AD1505" i="1"/>
  <c r="AD1504" i="1"/>
  <c r="AD1503" i="1"/>
  <c r="AD1502" i="1"/>
  <c r="AD1501" i="1"/>
  <c r="AD1500" i="1"/>
  <c r="AD1499" i="1"/>
  <c r="AD1498" i="1"/>
  <c r="AD1497" i="1"/>
  <c r="AD1496" i="1"/>
  <c r="AD1495" i="1"/>
  <c r="AD1494" i="1"/>
  <c r="AD1493" i="1"/>
  <c r="AD1492" i="1"/>
  <c r="AD1491" i="1"/>
  <c r="AD1490" i="1"/>
  <c r="AD1489" i="1"/>
  <c r="AD1488" i="1"/>
  <c r="AD1487" i="1"/>
  <c r="AD1486" i="1"/>
  <c r="AD1485" i="1"/>
  <c r="AD1484" i="1"/>
  <c r="AD1483" i="1"/>
  <c r="AD1482" i="1"/>
  <c r="AD1480" i="1"/>
  <c r="AD1479" i="1"/>
  <c r="AD9268" i="1"/>
  <c r="AE9267" i="1" s="1"/>
  <c r="J163" i="7" s="1"/>
  <c r="AD1473" i="1"/>
  <c r="AD1474" i="1"/>
  <c r="AD1475" i="1"/>
  <c r="AD1476" i="1"/>
  <c r="AD1477" i="1"/>
  <c r="AD1469" i="1"/>
  <c r="AD1468" i="1"/>
  <c r="AD1467" i="1"/>
  <c r="AD1466" i="1"/>
  <c r="AD1456" i="1"/>
  <c r="AD1457" i="1"/>
  <c r="AD1458" i="1"/>
  <c r="AD1459" i="1"/>
  <c r="AD1460" i="1"/>
  <c r="AD1462" i="1"/>
  <c r="AD1463" i="1"/>
  <c r="AD1470" i="1"/>
  <c r="AD1471" i="1"/>
  <c r="AD7881" i="1"/>
  <c r="AD15909" i="1"/>
  <c r="AE15809" i="1" s="1"/>
  <c r="J268" i="7" s="1"/>
  <c r="AD15910" i="1"/>
  <c r="AD15911" i="1"/>
  <c r="AD15912" i="1"/>
  <c r="AD15913" i="1"/>
  <c r="AD15914" i="1"/>
  <c r="AD15915" i="1"/>
  <c r="AD15916" i="1"/>
  <c r="AD15918" i="1"/>
  <c r="AD15545" i="1"/>
  <c r="AD15546" i="1"/>
  <c r="AD15547" i="1"/>
  <c r="AD15548" i="1"/>
  <c r="AD15549" i="1"/>
  <c r="AD15550" i="1"/>
  <c r="AD15551" i="1"/>
  <c r="AD15552" i="1"/>
  <c r="AD15553" i="1"/>
  <c r="AD15554" i="1"/>
  <c r="AD15555" i="1"/>
  <c r="AD15558" i="1"/>
  <c r="AD15559" i="1"/>
  <c r="AD15560" i="1"/>
  <c r="AD15561" i="1"/>
  <c r="AD15563" i="1"/>
  <c r="AD15565" i="1"/>
  <c r="AD15566" i="1"/>
  <c r="AD15567" i="1"/>
  <c r="AD15568" i="1"/>
  <c r="AD15569" i="1"/>
  <c r="AD15570" i="1"/>
  <c r="AD15571" i="1"/>
  <c r="AD15572" i="1"/>
  <c r="AD15573" i="1"/>
  <c r="AD15574" i="1"/>
  <c r="AD15575" i="1"/>
  <c r="AD15576" i="1"/>
  <c r="AD15577" i="1"/>
  <c r="AD15578" i="1"/>
  <c r="AD15579" i="1"/>
  <c r="AD15581" i="1"/>
  <c r="AD15582" i="1"/>
  <c r="AD15583" i="1"/>
  <c r="AD15584" i="1"/>
  <c r="AD15585" i="1"/>
  <c r="AD15586" i="1"/>
  <c r="AD15587" i="1"/>
  <c r="AD15588" i="1"/>
  <c r="AD15589" i="1"/>
  <c r="AD15590" i="1"/>
  <c r="AD15591" i="1"/>
  <c r="AD15592" i="1"/>
  <c r="AD15595" i="1"/>
  <c r="AD15541" i="1"/>
  <c r="AD15542" i="1"/>
  <c r="AD15543" i="1"/>
  <c r="AD11875" i="1"/>
  <c r="AD11876" i="1"/>
  <c r="AD11877" i="1"/>
  <c r="AD11878" i="1"/>
  <c r="AD11879" i="1"/>
  <c r="AD11880" i="1"/>
  <c r="AD11881" i="1"/>
  <c r="AD11882" i="1"/>
  <c r="AD11883" i="1"/>
  <c r="AD11884" i="1"/>
  <c r="AD11885" i="1"/>
  <c r="AD11886" i="1"/>
  <c r="AD11887" i="1"/>
  <c r="AD11888" i="1"/>
  <c r="AD11889" i="1"/>
  <c r="AD11891" i="1"/>
  <c r="AD11892" i="1"/>
  <c r="AD11893" i="1"/>
  <c r="AD11894" i="1"/>
  <c r="AD11895" i="1"/>
  <c r="AD11896" i="1"/>
  <c r="AD11897" i="1"/>
  <c r="AD11898" i="1"/>
  <c r="AD11899" i="1"/>
  <c r="AD11900" i="1"/>
  <c r="AD11901" i="1"/>
  <c r="AD11902" i="1"/>
  <c r="AD11904" i="1"/>
  <c r="AD11905" i="1"/>
  <c r="AD11906" i="1"/>
  <c r="AD11907" i="1"/>
  <c r="AD11908" i="1"/>
  <c r="AD11909" i="1"/>
  <c r="AD11910" i="1"/>
  <c r="AD11911" i="1"/>
  <c r="AD11912" i="1"/>
  <c r="AD11913" i="1"/>
  <c r="AD11914" i="1"/>
  <c r="AD11915" i="1"/>
  <c r="AD11916" i="1"/>
  <c r="AD11921" i="1"/>
  <c r="AD11922" i="1"/>
  <c r="AD11923" i="1"/>
  <c r="AD11924" i="1"/>
  <c r="AD11927" i="1"/>
  <c r="AD11928" i="1"/>
  <c r="AD11929" i="1"/>
  <c r="AD11930" i="1"/>
  <c r="AD11931" i="1"/>
  <c r="AD11932" i="1"/>
  <c r="AD11933" i="1"/>
  <c r="AD11934" i="1"/>
  <c r="AD11935" i="1"/>
  <c r="AD11936" i="1"/>
  <c r="AD11937" i="1"/>
  <c r="AD11938" i="1"/>
  <c r="AD11939" i="1"/>
  <c r="AD11940" i="1"/>
  <c r="AD11941" i="1"/>
  <c r="AD11942" i="1"/>
  <c r="AD11944" i="1"/>
  <c r="AD11943" i="1"/>
  <c r="AD11945" i="1"/>
  <c r="AD11947" i="1"/>
  <c r="AD11948" i="1"/>
  <c r="AD11949" i="1"/>
  <c r="AD11950" i="1"/>
  <c r="AD11951" i="1"/>
  <c r="AD11952" i="1"/>
  <c r="AD11953" i="1"/>
  <c r="AD11954" i="1"/>
  <c r="AD11955" i="1"/>
  <c r="AD11956" i="1"/>
  <c r="AD11957" i="1"/>
  <c r="AD11963" i="1"/>
  <c r="AD11964" i="1"/>
  <c r="AD11965" i="1"/>
  <c r="AD11968" i="1"/>
  <c r="AD11969" i="1"/>
  <c r="AD11970" i="1"/>
  <c r="AD11971" i="1"/>
  <c r="AD11972" i="1"/>
  <c r="AD11973" i="1"/>
  <c r="AD11975" i="1"/>
  <c r="AD11976" i="1"/>
  <c r="AD11977" i="1"/>
  <c r="AD11978" i="1"/>
  <c r="AD11979" i="1"/>
  <c r="AD11980" i="1"/>
  <c r="AD11981" i="1"/>
  <c r="AD11982" i="1"/>
  <c r="AD11983" i="1"/>
  <c r="AD11984" i="1"/>
  <c r="AD11985" i="1"/>
  <c r="AD11986" i="1"/>
  <c r="AD11988" i="1"/>
  <c r="AD11989" i="1"/>
  <c r="AD11990" i="1"/>
  <c r="AD11994" i="1"/>
  <c r="AD11997" i="1"/>
  <c r="AD12003" i="1"/>
  <c r="AD12002" i="1"/>
  <c r="AD12004" i="1"/>
  <c r="AD12005" i="1"/>
  <c r="AD12006" i="1"/>
  <c r="AD12007" i="1"/>
  <c r="AD12008" i="1"/>
  <c r="AD12021" i="1"/>
  <c r="AD12024" i="1"/>
  <c r="AD12028" i="1"/>
  <c r="AD12029" i="1"/>
  <c r="AD12034" i="1"/>
  <c r="AD12036" i="1"/>
  <c r="AD12037" i="1"/>
  <c r="AD12038" i="1"/>
  <c r="AD12039" i="1"/>
  <c r="AD12033" i="1"/>
  <c r="AD12040" i="1"/>
  <c r="AD12041" i="1"/>
  <c r="AD12044" i="1"/>
  <c r="AD11664" i="1"/>
  <c r="AD11663" i="1"/>
  <c r="AD11661" i="1"/>
  <c r="AD11660" i="1"/>
  <c r="AD11662" i="1"/>
  <c r="AD11665" i="1"/>
  <c r="AD11666" i="1"/>
  <c r="AD11669" i="1"/>
  <c r="AD11670" i="1"/>
  <c r="AD11671" i="1"/>
  <c r="AD11672" i="1"/>
  <c r="AD11673" i="1"/>
  <c r="AD11676" i="1"/>
  <c r="AD11680" i="1"/>
  <c r="AD11685" i="1"/>
  <c r="AD11687" i="1"/>
  <c r="AD11674" i="1"/>
  <c r="AD11675" i="1"/>
  <c r="AD11677" i="1"/>
  <c r="AD11678" i="1"/>
  <c r="AD11691" i="1"/>
  <c r="AD11693" i="1"/>
  <c r="AD11679" i="1"/>
  <c r="AD11683" i="1"/>
  <c r="AD11686" i="1"/>
  <c r="AD11688" i="1"/>
  <c r="AD11689" i="1"/>
  <c r="AD11690" i="1"/>
  <c r="AD11692" i="1"/>
  <c r="AD11694" i="1"/>
  <c r="AD11695" i="1"/>
  <c r="AD11696" i="1"/>
  <c r="AD11359" i="1"/>
  <c r="AD11360" i="1"/>
  <c r="AD11361" i="1"/>
  <c r="AD11362" i="1"/>
  <c r="AD11363" i="1"/>
  <c r="AD11365" i="1"/>
  <c r="AD11366" i="1"/>
  <c r="AD11367" i="1"/>
  <c r="AD11368" i="1"/>
  <c r="AD11369" i="1"/>
  <c r="AD11370" i="1"/>
  <c r="AD11371" i="1"/>
  <c r="AD11372" i="1"/>
  <c r="AD11373" i="1"/>
  <c r="AD11374" i="1"/>
  <c r="AD11375" i="1"/>
  <c r="AD11376" i="1"/>
  <c r="AD11377" i="1"/>
  <c r="AD11378" i="1"/>
  <c r="AD11380" i="1"/>
  <c r="AD11381" i="1"/>
  <c r="AD11382" i="1"/>
  <c r="AD11383" i="1"/>
  <c r="AD11384" i="1"/>
  <c r="AD11385" i="1"/>
  <c r="AD11386" i="1"/>
  <c r="AD11387" i="1"/>
  <c r="AD11388" i="1"/>
  <c r="AD11389" i="1"/>
  <c r="AD11390" i="1"/>
  <c r="AD11391" i="1"/>
  <c r="AD11392" i="1"/>
  <c r="AD11393" i="1"/>
  <c r="AD11394" i="1"/>
  <c r="AD11395" i="1"/>
  <c r="AD11398" i="1"/>
  <c r="AD11399" i="1"/>
  <c r="AD11400" i="1"/>
  <c r="AD11401" i="1"/>
  <c r="AD11402" i="1"/>
  <c r="AD11403" i="1"/>
  <c r="AD11404" i="1"/>
  <c r="AD11405" i="1"/>
  <c r="AD11406" i="1"/>
  <c r="AD11408" i="1"/>
  <c r="AD11409" i="1"/>
  <c r="AD11410" i="1"/>
  <c r="AD11411" i="1"/>
  <c r="AD11412" i="1"/>
  <c r="AD11413" i="1"/>
  <c r="AD11414" i="1"/>
  <c r="AD11415" i="1"/>
  <c r="AD11419" i="1"/>
  <c r="AD11432" i="1"/>
  <c r="AD9619" i="1"/>
  <c r="AD9042" i="1"/>
  <c r="AD9043" i="1"/>
  <c r="AD9044" i="1"/>
  <c r="AD9045" i="1"/>
  <c r="AD8648" i="1"/>
  <c r="AD8649" i="1"/>
  <c r="AD8650" i="1"/>
  <c r="AD8651" i="1"/>
  <c r="AD8652" i="1"/>
  <c r="AD8653" i="1"/>
  <c r="AD8654" i="1"/>
  <c r="AD8547" i="1"/>
  <c r="AD8548" i="1"/>
  <c r="AD8549" i="1"/>
  <c r="AD8550" i="1"/>
  <c r="AD8551" i="1"/>
  <c r="AD8552" i="1"/>
  <c r="AD8553" i="1"/>
  <c r="AD8554" i="1"/>
  <c r="AD8555" i="1"/>
  <c r="AD8557" i="1"/>
  <c r="AD8558" i="1"/>
  <c r="AD8561" i="1"/>
  <c r="AD8562" i="1"/>
  <c r="AD8563" i="1"/>
  <c r="AD8564" i="1"/>
  <c r="AD8565" i="1"/>
  <c r="AD8566" i="1"/>
  <c r="AD8567" i="1"/>
  <c r="AD8568" i="1"/>
  <c r="AD8569" i="1"/>
  <c r="AD8570" i="1"/>
  <c r="AD8571" i="1"/>
  <c r="AD8572" i="1"/>
  <c r="AD8573" i="1"/>
  <c r="AD8574" i="1"/>
  <c r="AD8575" i="1"/>
  <c r="AD8576" i="1"/>
  <c r="AD8577" i="1"/>
  <c r="AD8578" i="1"/>
  <c r="AD8579" i="1"/>
  <c r="AD8580" i="1"/>
  <c r="AD8581" i="1"/>
  <c r="AD8582" i="1"/>
  <c r="AD8583" i="1"/>
  <c r="AD8584" i="1"/>
  <c r="AD8585" i="1"/>
  <c r="AD8586" i="1"/>
  <c r="AD8587" i="1"/>
  <c r="AD8588" i="1"/>
  <c r="AD8589" i="1"/>
  <c r="AD8590" i="1"/>
  <c r="AD8591" i="1"/>
  <c r="AD8592" i="1"/>
  <c r="AD8593" i="1"/>
  <c r="AD8594" i="1"/>
  <c r="AD8595" i="1"/>
  <c r="AD8596" i="1"/>
  <c r="AD8597" i="1"/>
  <c r="AD8598" i="1"/>
  <c r="AD8599" i="1"/>
  <c r="AD8601" i="1"/>
  <c r="AD8602" i="1"/>
  <c r="AD8603" i="1"/>
  <c r="AD8604" i="1"/>
  <c r="AD8605" i="1"/>
  <c r="AD8606" i="1"/>
  <c r="AD8607" i="1"/>
  <c r="AD8608" i="1"/>
  <c r="AD8609" i="1"/>
  <c r="AD8610" i="1"/>
  <c r="AD8611" i="1"/>
  <c r="AD8612" i="1"/>
  <c r="AD8613" i="1"/>
  <c r="AD8614" i="1"/>
  <c r="AD8615" i="1"/>
  <c r="AD8616" i="1"/>
  <c r="AD8617" i="1"/>
  <c r="AD8618" i="1"/>
  <c r="AD8619" i="1"/>
  <c r="AD8620" i="1"/>
  <c r="AD8621" i="1"/>
  <c r="AD8622" i="1"/>
  <c r="AD8623" i="1"/>
  <c r="AD8545" i="1"/>
  <c r="AD8384" i="1"/>
  <c r="AD8385" i="1"/>
  <c r="AD8386" i="1"/>
  <c r="AD8387" i="1"/>
  <c r="AD8388" i="1"/>
  <c r="AD8389" i="1"/>
  <c r="AD8390" i="1"/>
  <c r="AD8391" i="1"/>
  <c r="AD8392" i="1"/>
  <c r="AD8393" i="1"/>
  <c r="AD8394" i="1"/>
  <c r="AD8395" i="1"/>
  <c r="AD8396" i="1"/>
  <c r="AD8397" i="1"/>
  <c r="AD8398" i="1"/>
  <c r="AD8399" i="1"/>
  <c r="AD8400" i="1"/>
  <c r="AD8401" i="1"/>
  <c r="AD8402" i="1"/>
  <c r="AD8403" i="1"/>
  <c r="AD8226" i="1"/>
  <c r="AD8227" i="1"/>
  <c r="AD8225" i="1"/>
  <c r="AD8220" i="1"/>
  <c r="AD8221" i="1"/>
  <c r="AD8222" i="1"/>
  <c r="AD8223" i="1"/>
  <c r="AD8224" i="1"/>
  <c r="AD8228" i="1"/>
  <c r="AD8229" i="1"/>
  <c r="AD8230" i="1"/>
  <c r="AD8231" i="1"/>
  <c r="AD8232" i="1"/>
  <c r="AD8233" i="1"/>
  <c r="AD8234" i="1"/>
  <c r="AD8235" i="1"/>
  <c r="AD8236" i="1"/>
  <c r="AD8237" i="1"/>
  <c r="AD8238" i="1"/>
  <c r="AD8239" i="1"/>
  <c r="AD8240" i="1"/>
  <c r="AD8241" i="1"/>
  <c r="AD8242" i="1"/>
  <c r="AD8243" i="1"/>
  <c r="AD8244" i="1"/>
  <c r="AD8245" i="1"/>
  <c r="AD8246" i="1"/>
  <c r="AD8188" i="1"/>
  <c r="AD8189" i="1"/>
  <c r="AD8190" i="1"/>
  <c r="AD8191" i="1"/>
  <c r="AD8192" i="1"/>
  <c r="AD8193" i="1"/>
  <c r="AD8194" i="1"/>
  <c r="AD8195" i="1"/>
  <c r="AD8196" i="1"/>
  <c r="AD8197" i="1"/>
  <c r="AD8198" i="1"/>
  <c r="AD8199" i="1"/>
  <c r="AD8200" i="1"/>
  <c r="AD8201" i="1"/>
  <c r="AD8202" i="1"/>
  <c r="AD8203" i="1"/>
  <c r="AD8205" i="1"/>
  <c r="AD8208" i="1"/>
  <c r="AD8209" i="1"/>
  <c r="AD8210" i="1"/>
  <c r="AD8211" i="1"/>
  <c r="AD8212" i="1"/>
  <c r="AD8213" i="1"/>
  <c r="AD8214" i="1"/>
  <c r="AD8215" i="1"/>
  <c r="AD8216" i="1"/>
  <c r="AD8217" i="1"/>
  <c r="AD8107" i="1"/>
  <c r="AD8108" i="1"/>
  <c r="AD8109" i="1"/>
  <c r="AD8110" i="1"/>
  <c r="AD8111" i="1"/>
  <c r="AD8112" i="1"/>
  <c r="AD8113" i="1"/>
  <c r="AD8114" i="1"/>
  <c r="AD8115" i="1"/>
  <c r="AD8116" i="1"/>
  <c r="AD8117" i="1"/>
  <c r="AD8118" i="1"/>
  <c r="AD8119" i="1"/>
  <c r="AD8120" i="1"/>
  <c r="AD8121" i="1"/>
  <c r="AD8122" i="1"/>
  <c r="AD8123" i="1"/>
  <c r="AD8124" i="1"/>
  <c r="AD8125" i="1"/>
  <c r="AD8126" i="1"/>
  <c r="AD8127" i="1"/>
  <c r="AD8128" i="1"/>
  <c r="AD8129" i="1"/>
  <c r="AD8130" i="1"/>
  <c r="AD8131" i="1"/>
  <c r="AD8132" i="1"/>
  <c r="AD8133" i="1"/>
  <c r="AD8134" i="1"/>
  <c r="AD8135" i="1"/>
  <c r="AD8136" i="1"/>
  <c r="AD8137" i="1"/>
  <c r="AD8138" i="1"/>
  <c r="AD8139" i="1"/>
  <c r="AD8140" i="1"/>
  <c r="AD8141" i="1"/>
  <c r="AD8142" i="1"/>
  <c r="AD8143" i="1"/>
  <c r="AD8144" i="1"/>
  <c r="AD8145" i="1"/>
  <c r="AD8146" i="1"/>
  <c r="AD8099" i="1"/>
  <c r="AD8098" i="1"/>
  <c r="AD8097" i="1"/>
  <c r="AD8095" i="1"/>
  <c r="AD8094" i="1"/>
  <c r="AD8093" i="1"/>
  <c r="AD8092" i="1"/>
  <c r="AD8091" i="1"/>
  <c r="AD8090" i="1"/>
  <c r="AD8089" i="1"/>
  <c r="AD8088" i="1"/>
  <c r="AD8087" i="1"/>
  <c r="AD8086" i="1"/>
  <c r="AD8085" i="1"/>
  <c r="AD8084" i="1"/>
  <c r="AD8083" i="1"/>
  <c r="AD8082" i="1"/>
  <c r="AD8081" i="1"/>
  <c r="AD7914" i="1"/>
  <c r="AD7915" i="1"/>
  <c r="AD7916" i="1"/>
  <c r="AD7917" i="1"/>
  <c r="AD7918" i="1"/>
  <c r="AD7919" i="1"/>
  <c r="AD7920" i="1"/>
  <c r="AD7921" i="1"/>
  <c r="AD7922" i="1"/>
  <c r="AD7923" i="1"/>
  <c r="AD7924" i="1"/>
  <c r="AD7925" i="1"/>
  <c r="AD7926" i="1"/>
  <c r="AD7927" i="1"/>
  <c r="AD7928" i="1"/>
  <c r="AD7929" i="1"/>
  <c r="AD7930" i="1"/>
  <c r="AD7931" i="1"/>
  <c r="AD7932" i="1"/>
  <c r="AD7933" i="1"/>
  <c r="AD7934" i="1"/>
  <c r="AD7935" i="1"/>
  <c r="AD5623" i="1"/>
  <c r="AD5624" i="1"/>
  <c r="AD5625" i="1"/>
  <c r="AD5626" i="1"/>
  <c r="AD5627" i="1"/>
  <c r="AD5628" i="1"/>
  <c r="AD5629" i="1"/>
  <c r="AD5630" i="1"/>
  <c r="AD5631" i="1"/>
  <c r="AD5632" i="1"/>
  <c r="AD5633" i="1"/>
  <c r="AD5634" i="1"/>
  <c r="AD5635" i="1"/>
  <c r="AD5636" i="1"/>
  <c r="AD5637" i="1"/>
  <c r="AD5638" i="1"/>
  <c r="AD5639" i="1"/>
  <c r="AD5640" i="1"/>
  <c r="AD5641" i="1"/>
  <c r="AD5642" i="1"/>
  <c r="AD5643" i="1"/>
  <c r="AD5644" i="1"/>
  <c r="AD5645" i="1"/>
  <c r="AD5646" i="1"/>
  <c r="AD5647" i="1"/>
  <c r="AD5648" i="1"/>
  <c r="AD5649" i="1"/>
  <c r="AD5650" i="1"/>
  <c r="AD5651" i="1"/>
  <c r="AD5652" i="1"/>
  <c r="AD5653" i="1"/>
  <c r="AD5654" i="1"/>
  <c r="AD5655" i="1"/>
  <c r="AD5656" i="1"/>
  <c r="AD5657" i="1"/>
  <c r="AD5658" i="1"/>
  <c r="AD5659" i="1"/>
  <c r="AD5660" i="1"/>
  <c r="AD5661" i="1"/>
  <c r="AD5662" i="1"/>
  <c r="AD5663" i="1"/>
  <c r="AD5664" i="1"/>
  <c r="AD5665" i="1"/>
  <c r="AD5666" i="1"/>
  <c r="AD5667" i="1"/>
  <c r="AD5668" i="1"/>
  <c r="AD5669" i="1"/>
  <c r="AD5670" i="1"/>
  <c r="AD5671" i="1"/>
  <c r="AD5672" i="1"/>
  <c r="AD5673" i="1"/>
  <c r="AD5674" i="1"/>
  <c r="AD5675" i="1"/>
  <c r="AD5676" i="1"/>
  <c r="AD5677" i="1"/>
  <c r="AD5678" i="1"/>
  <c r="AD5679" i="1"/>
  <c r="AD5680" i="1"/>
  <c r="AD5681" i="1"/>
  <c r="AD5682" i="1"/>
  <c r="AD5683" i="1"/>
  <c r="AD5684" i="1"/>
  <c r="AD5685" i="1"/>
  <c r="AD5686" i="1"/>
  <c r="AD5687" i="1"/>
  <c r="AD5688" i="1"/>
  <c r="AD5689" i="1"/>
  <c r="AD5690" i="1"/>
  <c r="AD5691" i="1"/>
  <c r="AD5692" i="1"/>
  <c r="AD5693" i="1"/>
  <c r="AD5694" i="1"/>
  <c r="AD5695" i="1"/>
  <c r="AD5696" i="1"/>
  <c r="AD5697" i="1"/>
  <c r="AD5698" i="1"/>
  <c r="AD5699" i="1"/>
  <c r="AD5700" i="1"/>
  <c r="AD5701" i="1"/>
  <c r="AD5702" i="1"/>
  <c r="AD5703" i="1"/>
  <c r="AD5704" i="1"/>
  <c r="AD5705" i="1"/>
  <c r="AD5706" i="1"/>
  <c r="AD5707" i="1"/>
  <c r="AD5708" i="1"/>
  <c r="AD5709" i="1"/>
  <c r="AD5712" i="1"/>
  <c r="AD5713" i="1"/>
  <c r="AD5714" i="1"/>
  <c r="AD5715" i="1"/>
  <c r="AD5716" i="1"/>
  <c r="AD5717" i="1"/>
  <c r="AD5718" i="1"/>
  <c r="AD5719" i="1"/>
  <c r="AD5720" i="1"/>
  <c r="AD5721" i="1"/>
  <c r="AD5722" i="1"/>
  <c r="AD5723" i="1"/>
  <c r="AD5724" i="1"/>
  <c r="AD5725" i="1"/>
  <c r="AD5726" i="1"/>
  <c r="AD5727" i="1"/>
  <c r="AD5728" i="1"/>
  <c r="AD5729" i="1"/>
  <c r="AD5730" i="1"/>
  <c r="AD5731" i="1"/>
  <c r="AD5732" i="1"/>
  <c r="AD5733" i="1"/>
  <c r="AD5734" i="1"/>
  <c r="AD5735" i="1"/>
  <c r="AD5736" i="1"/>
  <c r="AD5737" i="1"/>
  <c r="AD5738" i="1"/>
  <c r="AD5739" i="1"/>
  <c r="AD5740" i="1"/>
  <c r="AD5741" i="1"/>
  <c r="AD5742" i="1"/>
  <c r="AD5743" i="1"/>
  <c r="AD5744" i="1"/>
  <c r="AD5745" i="1"/>
  <c r="AD5746" i="1"/>
  <c r="AD5747" i="1"/>
  <c r="AD5748" i="1"/>
  <c r="AD5749" i="1"/>
  <c r="AD5750" i="1"/>
  <c r="AD5751" i="1"/>
  <c r="AD5752" i="1"/>
  <c r="AD5753" i="1"/>
  <c r="AD5754" i="1"/>
  <c r="AD5755" i="1"/>
  <c r="AD5756" i="1"/>
  <c r="AD5757" i="1"/>
  <c r="AD5758" i="1"/>
  <c r="AD5759" i="1"/>
  <c r="AD5760" i="1"/>
  <c r="AD5761" i="1"/>
  <c r="AD5762" i="1"/>
  <c r="AD5763" i="1"/>
  <c r="AD5764" i="1"/>
  <c r="AD5765" i="1"/>
  <c r="AD5766" i="1"/>
  <c r="AD5767" i="1"/>
  <c r="AD5768" i="1"/>
  <c r="AD5769" i="1"/>
  <c r="AD5770" i="1"/>
  <c r="AD5771" i="1"/>
  <c r="AD5772" i="1"/>
  <c r="AD5773" i="1"/>
  <c r="AD5774" i="1"/>
  <c r="AD5775" i="1"/>
  <c r="AD5776" i="1"/>
  <c r="AD5777" i="1"/>
  <c r="AD5778" i="1"/>
  <c r="AD5779" i="1"/>
  <c r="AD5780" i="1"/>
  <c r="AD5781" i="1"/>
  <c r="AD5782" i="1"/>
  <c r="AD5783" i="1"/>
  <c r="AD5784" i="1"/>
  <c r="AD5785" i="1"/>
  <c r="AD5786" i="1"/>
  <c r="AD5787" i="1"/>
  <c r="AD5788" i="1"/>
  <c r="AD5789" i="1"/>
  <c r="AD5790" i="1"/>
  <c r="AD5791" i="1"/>
  <c r="AD5793" i="1"/>
  <c r="AD5799" i="1"/>
  <c r="AD5800" i="1"/>
  <c r="AD5801" i="1"/>
  <c r="AD5802" i="1"/>
  <c r="AD5803" i="1"/>
  <c r="AD5804" i="1"/>
  <c r="AD5805" i="1"/>
  <c r="AD5806" i="1"/>
  <c r="AD5807" i="1"/>
  <c r="AD5808" i="1"/>
  <c r="AD5809" i="1"/>
  <c r="AD5810" i="1"/>
  <c r="AD5811" i="1"/>
  <c r="AD5812" i="1"/>
  <c r="AD5813" i="1"/>
  <c r="AD5814" i="1"/>
  <c r="AD5815" i="1"/>
  <c r="AD5816" i="1"/>
  <c r="AD5818" i="1"/>
  <c r="AD5819" i="1"/>
  <c r="AD5820" i="1"/>
  <c r="AD5821" i="1"/>
  <c r="AD5822" i="1"/>
  <c r="AD5823" i="1"/>
  <c r="AD5824" i="1"/>
  <c r="AD5825" i="1"/>
  <c r="AD5826" i="1"/>
  <c r="AD5827" i="1"/>
  <c r="AD5828" i="1"/>
  <c r="AD5829" i="1"/>
  <c r="AD5830" i="1"/>
  <c r="AD5831" i="1"/>
  <c r="AD5832" i="1"/>
  <c r="AD5833" i="1"/>
  <c r="AD5834" i="1"/>
  <c r="AD5835" i="1"/>
  <c r="AD5836" i="1"/>
  <c r="AD5837" i="1"/>
  <c r="AD5838" i="1"/>
  <c r="AD5845" i="1"/>
  <c r="AD5846" i="1"/>
  <c r="AD5847" i="1"/>
  <c r="AD5848" i="1"/>
  <c r="AD5849" i="1"/>
  <c r="AD5850" i="1"/>
  <c r="AD5851" i="1"/>
  <c r="AD5852" i="1"/>
  <c r="AD5853" i="1"/>
  <c r="AD5854" i="1"/>
  <c r="AD5855" i="1"/>
  <c r="AD5856" i="1"/>
  <c r="AD5857" i="1"/>
  <c r="AD5858" i="1"/>
  <c r="AD5859" i="1"/>
  <c r="AD5860" i="1"/>
  <c r="AD5861" i="1"/>
  <c r="AD5862" i="1"/>
  <c r="AD5863" i="1"/>
  <c r="AD5864" i="1"/>
  <c r="AD5865" i="1"/>
  <c r="AD5866" i="1"/>
  <c r="AD5867" i="1"/>
  <c r="AD5868" i="1"/>
  <c r="AD5869" i="1"/>
  <c r="AD5875" i="1"/>
  <c r="AD5876" i="1"/>
  <c r="AD5877" i="1"/>
  <c r="AD5878" i="1"/>
  <c r="AD5879" i="1"/>
  <c r="AD5880" i="1"/>
  <c r="AD5881" i="1"/>
  <c r="AD5882" i="1"/>
  <c r="AD5883" i="1"/>
  <c r="AD5884" i="1"/>
  <c r="AD5885" i="1"/>
  <c r="AD5886" i="1"/>
  <c r="AD5887" i="1"/>
  <c r="AD5888" i="1"/>
  <c r="AD5889" i="1"/>
  <c r="AD5890" i="1"/>
  <c r="AD5891" i="1"/>
  <c r="AD5892" i="1"/>
  <c r="AD5893" i="1"/>
  <c r="AD5894" i="1"/>
  <c r="AD5895" i="1"/>
  <c r="AD5896" i="1"/>
  <c r="AD5897" i="1"/>
  <c r="AD5898" i="1"/>
  <c r="AD5899" i="1"/>
  <c r="AD5900" i="1"/>
  <c r="AD5901" i="1"/>
  <c r="AD5902" i="1"/>
  <c r="AD5903" i="1"/>
  <c r="AD5904" i="1"/>
  <c r="AD5905" i="1"/>
  <c r="AD5906" i="1"/>
  <c r="AD5907" i="1"/>
  <c r="AD5908" i="1"/>
  <c r="AD5909" i="1"/>
  <c r="AD5910" i="1"/>
  <c r="AD5911" i="1"/>
  <c r="AD5912" i="1"/>
  <c r="AD5913" i="1"/>
  <c r="AD5914" i="1"/>
  <c r="AD5915" i="1"/>
  <c r="AD5916" i="1"/>
  <c r="AD5920" i="1"/>
  <c r="AD5921" i="1"/>
  <c r="AD5922" i="1"/>
  <c r="AD5923" i="1"/>
  <c r="AD5924" i="1"/>
  <c r="AD5925" i="1"/>
  <c r="AD5926" i="1"/>
  <c r="AD5927" i="1"/>
  <c r="AD5928" i="1"/>
  <c r="AD5929" i="1"/>
  <c r="AD5930" i="1"/>
  <c r="AD5931" i="1"/>
  <c r="AD5932" i="1"/>
  <c r="AD5933" i="1"/>
  <c r="AD5934" i="1"/>
  <c r="AD5935" i="1"/>
  <c r="AD5936" i="1"/>
  <c r="AD5937" i="1"/>
  <c r="AD5938" i="1"/>
  <c r="AD5939" i="1"/>
  <c r="AD5940" i="1"/>
  <c r="AD5941" i="1"/>
  <c r="AD5942" i="1"/>
  <c r="AD5943" i="1"/>
  <c r="AD5944" i="1"/>
  <c r="AD5945" i="1"/>
  <c r="AD5946" i="1"/>
  <c r="AD5947" i="1"/>
  <c r="AD5948" i="1"/>
  <c r="AD5949" i="1"/>
  <c r="AD5950" i="1"/>
  <c r="AD5951" i="1"/>
  <c r="AD5952" i="1"/>
  <c r="AD5953" i="1"/>
  <c r="AD5954" i="1"/>
  <c r="AD5955" i="1"/>
  <c r="AD5956" i="1"/>
  <c r="AD5957" i="1"/>
  <c r="AD5958" i="1"/>
  <c r="AD5959" i="1"/>
  <c r="AD5960" i="1"/>
  <c r="AD5961" i="1"/>
  <c r="AD5962" i="1"/>
  <c r="AD5963" i="1"/>
  <c r="AD5964" i="1"/>
  <c r="AD5965" i="1"/>
  <c r="AD5966" i="1"/>
  <c r="AD5967" i="1"/>
  <c r="AD5968" i="1"/>
  <c r="AD5969" i="1"/>
  <c r="AD5970" i="1"/>
  <c r="AD5971" i="1"/>
  <c r="AD5972" i="1"/>
  <c r="AD5973" i="1"/>
  <c r="AD5532" i="1"/>
  <c r="AD5533" i="1"/>
  <c r="AD5534" i="1"/>
  <c r="AD5535" i="1"/>
  <c r="AD5536" i="1"/>
  <c r="AD5537" i="1"/>
  <c r="AD5538" i="1"/>
  <c r="AD5539" i="1"/>
  <c r="AD5540" i="1"/>
  <c r="AD5541" i="1"/>
  <c r="AD5542" i="1"/>
  <c r="AD5543" i="1"/>
  <c r="AD5544" i="1"/>
  <c r="AD5546" i="1"/>
  <c r="AD5547" i="1"/>
  <c r="AD5548" i="1"/>
  <c r="AD5549" i="1"/>
  <c r="AD5550" i="1"/>
  <c r="AD5551" i="1"/>
  <c r="AD5552" i="1"/>
  <c r="AD5553" i="1"/>
  <c r="AD5554" i="1"/>
  <c r="AD5555" i="1"/>
  <c r="AD5556" i="1"/>
  <c r="AD5558" i="1"/>
  <c r="AD5559" i="1"/>
  <c r="AD5560" i="1"/>
  <c r="AD5561" i="1"/>
  <c r="AD5562" i="1"/>
  <c r="AD5563" i="1"/>
  <c r="AD5564" i="1"/>
  <c r="AD5565" i="1"/>
  <c r="AD5566" i="1"/>
  <c r="AD5567" i="1"/>
  <c r="AD5568" i="1"/>
  <c r="AD5569" i="1"/>
  <c r="AD5570" i="1"/>
  <c r="AD5571" i="1"/>
  <c r="AD5572" i="1"/>
  <c r="AD5573" i="1"/>
  <c r="AD5574" i="1"/>
  <c r="AD5575" i="1"/>
  <c r="AD5576" i="1"/>
  <c r="AD5577" i="1"/>
  <c r="AD5578" i="1"/>
  <c r="AD5579" i="1"/>
  <c r="AD5580" i="1"/>
  <c r="AD5581" i="1"/>
  <c r="AD5582" i="1"/>
  <c r="AD5584" i="1"/>
  <c r="AD5585" i="1"/>
  <c r="AD5586" i="1"/>
  <c r="AD5587" i="1"/>
  <c r="AD5588" i="1"/>
  <c r="AD5589" i="1"/>
  <c r="AD5590" i="1"/>
  <c r="AD5591" i="1"/>
  <c r="AD5592" i="1"/>
  <c r="AD5593" i="1"/>
  <c r="AD5594" i="1"/>
  <c r="AD5595" i="1"/>
  <c r="AD5596" i="1"/>
  <c r="AD5597" i="1"/>
  <c r="AD5598" i="1"/>
  <c r="AD5599" i="1"/>
  <c r="AD5600" i="1"/>
  <c r="AD5601" i="1"/>
  <c r="AD5602" i="1"/>
  <c r="AD5603" i="1"/>
  <c r="AD5604" i="1"/>
  <c r="AD5605" i="1"/>
  <c r="AD5606" i="1"/>
  <c r="AD5607" i="1"/>
  <c r="AD5608" i="1"/>
  <c r="AD5609" i="1"/>
  <c r="AD5610" i="1"/>
  <c r="AD5611" i="1"/>
  <c r="AD5612" i="1"/>
  <c r="AD5613" i="1"/>
  <c r="AD5614" i="1"/>
  <c r="AD5615" i="1"/>
  <c r="AD5616" i="1"/>
  <c r="AD5617" i="1"/>
  <c r="AD5618" i="1"/>
  <c r="AD5619" i="1"/>
  <c r="AD5620"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9" i="1"/>
  <c r="AD1040" i="1"/>
  <c r="AD1041" i="1"/>
  <c r="AD1042" i="1"/>
  <c r="AD1043" i="1"/>
  <c r="AD1044" i="1"/>
  <c r="AD1045" i="1"/>
  <c r="AD1046" i="1"/>
  <c r="AD1047" i="1"/>
  <c r="AD1048"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3" i="1"/>
  <c r="AD1114" i="1"/>
  <c r="AD1115" i="1"/>
  <c r="AD1116"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75" i="1"/>
  <c r="AD1274" i="1"/>
  <c r="AD1273" i="1"/>
  <c r="AD1272" i="1"/>
  <c r="AD1271" i="1"/>
  <c r="AD1270" i="1"/>
  <c r="AD1266" i="1"/>
  <c r="AD1265" i="1"/>
  <c r="AD1264" i="1"/>
  <c r="AD808" i="1"/>
  <c r="AD809" i="1"/>
  <c r="AD810" i="1"/>
  <c r="AD802" i="1"/>
  <c r="AD803" i="1"/>
  <c r="AD804" i="1"/>
  <c r="AD805" i="1"/>
  <c r="AD806" i="1"/>
  <c r="AD807" i="1"/>
  <c r="AD1286" i="1"/>
  <c r="AD1285" i="1"/>
  <c r="N15540" i="1"/>
  <c r="N15970" i="1" s="1"/>
  <c r="AD9618" i="1"/>
  <c r="AD9617" i="1"/>
  <c r="AD9616" i="1"/>
  <c r="AD9615" i="1"/>
  <c r="AD9614" i="1"/>
  <c r="AD9613" i="1"/>
  <c r="AD9612" i="1"/>
  <c r="AD9611" i="1"/>
  <c r="AD9610" i="1"/>
  <c r="AD9609" i="1"/>
  <c r="AD9608" i="1"/>
  <c r="AD9607" i="1"/>
  <c r="AD9606" i="1"/>
  <c r="AD9605" i="1"/>
  <c r="AD9604" i="1"/>
  <c r="AD11645" i="1"/>
  <c r="AD4760" i="1"/>
  <c r="AD3826" i="1"/>
  <c r="AD3827" i="1"/>
  <c r="AD3823" i="1"/>
  <c r="AD3815" i="1"/>
  <c r="AD3816" i="1"/>
  <c r="AD3817" i="1"/>
  <c r="AD3818" i="1"/>
  <c r="AD3819" i="1"/>
  <c r="AD3820" i="1"/>
  <c r="AD3821" i="1"/>
  <c r="AD3822" i="1"/>
  <c r="AD3824" i="1"/>
  <c r="AD3812" i="1"/>
  <c r="AD3803" i="1"/>
  <c r="AD3804" i="1"/>
  <c r="AD3805" i="1"/>
  <c r="AD3806" i="1"/>
  <c r="AD3807" i="1"/>
  <c r="AD3808" i="1"/>
  <c r="AD3809" i="1"/>
  <c r="AD3810" i="1"/>
  <c r="AD3811" i="1"/>
  <c r="AD3813" i="1"/>
  <c r="AD3814" i="1"/>
  <c r="AD3798" i="1"/>
  <c r="AD3799" i="1"/>
  <c r="AD3800" i="1"/>
  <c r="AD3791" i="1"/>
  <c r="AD3778" i="1"/>
  <c r="AD3746" i="1"/>
  <c r="AD3747" i="1"/>
  <c r="AD3738" i="1"/>
  <c r="AD3737" i="1"/>
  <c r="AD3627" i="1"/>
  <c r="AD3628" i="1"/>
  <c r="AD3629" i="1"/>
  <c r="AD3630" i="1"/>
  <c r="AD3631" i="1"/>
  <c r="AD3632" i="1"/>
  <c r="AD3633" i="1"/>
  <c r="AD3634" i="1"/>
  <c r="AD3635" i="1"/>
  <c r="AD3636" i="1"/>
  <c r="AD3637" i="1"/>
  <c r="AD3638" i="1"/>
  <c r="AD3639" i="1"/>
  <c r="AD3640" i="1"/>
  <c r="AD2970" i="1"/>
  <c r="AD2969" i="1"/>
  <c r="AD2968" i="1"/>
  <c r="AD2966" i="1"/>
  <c r="AD2964" i="1"/>
  <c r="AD2963" i="1"/>
  <c r="AD2962" i="1"/>
  <c r="AD2961" i="1"/>
  <c r="AD4848" i="1"/>
  <c r="AD4849" i="1"/>
  <c r="AD4850" i="1"/>
  <c r="AD4851" i="1"/>
  <c r="AD4852" i="1"/>
  <c r="AD4853" i="1"/>
  <c r="AD4854" i="1"/>
  <c r="AD4855" i="1"/>
  <c r="AD4856" i="1"/>
  <c r="AD4857" i="1"/>
  <c r="AD4858" i="1"/>
  <c r="AD4859" i="1"/>
  <c r="AD4860" i="1"/>
  <c r="AD4861" i="1"/>
  <c r="AD4862" i="1"/>
  <c r="AD4863" i="1"/>
  <c r="AD4864" i="1"/>
  <c r="AD4865" i="1"/>
  <c r="AD4866" i="1"/>
  <c r="AD4867" i="1"/>
  <c r="AD4868" i="1"/>
  <c r="AD4869" i="1"/>
  <c r="AD4870" i="1"/>
  <c r="AD4871" i="1"/>
  <c r="AD4872" i="1"/>
  <c r="AD4873" i="1"/>
  <c r="AD4874" i="1"/>
  <c r="AD4875" i="1"/>
  <c r="AD4876" i="1"/>
  <c r="AD4877" i="1"/>
  <c r="AD4878" i="1"/>
  <c r="AD4879" i="1"/>
  <c r="AD4880" i="1"/>
  <c r="AD4842" i="1"/>
  <c r="AD4844" i="1"/>
  <c r="AD4845" i="1"/>
  <c r="AD4846" i="1"/>
  <c r="AD4745" i="1"/>
  <c r="AD4785" i="1"/>
  <c r="M4742" i="1"/>
  <c r="AD3892" i="1"/>
  <c r="AD3893" i="1"/>
  <c r="AD3894" i="1"/>
  <c r="AD3895" i="1"/>
  <c r="AD3896" i="1"/>
  <c r="AD3897" i="1"/>
  <c r="AD3898" i="1"/>
  <c r="AD3899" i="1"/>
  <c r="AD3900" i="1"/>
  <c r="AD3901" i="1"/>
  <c r="AD3910" i="1"/>
  <c r="AD3911" i="1"/>
  <c r="AD3912" i="1"/>
  <c r="AD3913" i="1"/>
  <c r="AD3914" i="1"/>
  <c r="AD3915" i="1"/>
  <c r="AD3882" i="1"/>
  <c r="AD3871" i="1"/>
  <c r="AD3872" i="1"/>
  <c r="AD3873" i="1"/>
  <c r="AD3874" i="1"/>
  <c r="AD3875" i="1"/>
  <c r="AD3876" i="1"/>
  <c r="AD3877" i="1"/>
  <c r="AD3878" i="1"/>
  <c r="AD3879" i="1"/>
  <c r="AD3880" i="1"/>
  <c r="AD3581" i="1"/>
  <c r="AD3582" i="1"/>
  <c r="AD3789" i="1"/>
  <c r="AD3790" i="1"/>
  <c r="AD3792" i="1"/>
  <c r="AD3793" i="1"/>
  <c r="AD3794" i="1"/>
  <c r="AD3796" i="1"/>
  <c r="AD3797" i="1"/>
  <c r="AD3801" i="1"/>
  <c r="AD3802" i="1"/>
  <c r="AD3825" i="1"/>
  <c r="AD3828" i="1"/>
  <c r="AD3829" i="1"/>
  <c r="AD3830" i="1"/>
  <c r="AD3831" i="1"/>
  <c r="AD3832" i="1"/>
  <c r="AD3833" i="1"/>
  <c r="AD3834" i="1"/>
  <c r="AD3835" i="1"/>
  <c r="AD3836" i="1"/>
  <c r="AD3837" i="1"/>
  <c r="AD3838" i="1"/>
  <c r="AD3839" i="1"/>
  <c r="AD3840" i="1"/>
  <c r="AD3841" i="1"/>
  <c r="AD3842" i="1"/>
  <c r="AD3843" i="1"/>
  <c r="AD3844" i="1"/>
  <c r="AD3845" i="1"/>
  <c r="AD3846" i="1"/>
  <c r="AD3847" i="1"/>
  <c r="AD3849" i="1"/>
  <c r="AD3850" i="1"/>
  <c r="AD3851" i="1"/>
  <c r="AD3852" i="1"/>
  <c r="AD3853" i="1"/>
  <c r="AD3854" i="1"/>
  <c r="AD3855" i="1"/>
  <c r="AD3856" i="1"/>
  <c r="AD3858" i="1"/>
  <c r="AD3864" i="1"/>
  <c r="AD3857" i="1"/>
  <c r="AD3584" i="1"/>
  <c r="AD3585" i="1"/>
  <c r="AD3000" i="1"/>
  <c r="AD2991" i="1"/>
  <c r="AD2992" i="1"/>
  <c r="AD2993" i="1"/>
  <c r="AD2994" i="1"/>
  <c r="AD2995" i="1"/>
  <c r="AD2996" i="1"/>
  <c r="AD2997" i="1"/>
  <c r="AD2998" i="1"/>
  <c r="AD2999"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8" i="1"/>
  <c r="AD2989" i="1"/>
  <c r="AD2984" i="1"/>
  <c r="AD2491" i="1"/>
  <c r="AD2492" i="1"/>
  <c r="AD2493" i="1"/>
  <c r="AD2494" i="1"/>
  <c r="AD2495" i="1"/>
  <c r="AD2496" i="1"/>
  <c r="AD2497" i="1"/>
  <c r="AD2498" i="1"/>
  <c r="AD2499" i="1"/>
  <c r="AD2500" i="1"/>
  <c r="AD2501" i="1"/>
  <c r="AD2502" i="1"/>
  <c r="AD2503" i="1"/>
  <c r="AD2504" i="1"/>
  <c r="AD2505" i="1"/>
  <c r="AD2508" i="1"/>
  <c r="AD2509" i="1"/>
  <c r="AD2510" i="1"/>
  <c r="AD2511" i="1"/>
  <c r="AD2512" i="1"/>
  <c r="AD2513" i="1"/>
  <c r="AD2514" i="1"/>
  <c r="AD2515" i="1"/>
  <c r="AD2516" i="1"/>
  <c r="AD2517" i="1"/>
  <c r="AD2518" i="1"/>
  <c r="AD2519" i="1"/>
  <c r="AD2520" i="1"/>
  <c r="AD2522" i="1"/>
  <c r="AD2523" i="1"/>
  <c r="AD2524" i="1"/>
  <c r="AD2525" i="1"/>
  <c r="AD2526" i="1"/>
  <c r="AD2527" i="1"/>
  <c r="AD2528" i="1"/>
  <c r="AD2529" i="1"/>
  <c r="AD2530" i="1"/>
  <c r="AD2531" i="1"/>
  <c r="AD2532" i="1"/>
  <c r="AD2533" i="1"/>
  <c r="AD2534" i="1"/>
  <c r="AD2535" i="1"/>
  <c r="AD2536" i="1"/>
  <c r="AD2537" i="1"/>
  <c r="AD2538" i="1"/>
  <c r="AD2539" i="1"/>
  <c r="AD2540" i="1"/>
  <c r="AD2541" i="1"/>
  <c r="AD2546"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8" i="1"/>
  <c r="AD2609" i="1"/>
  <c r="AD2610" i="1"/>
  <c r="AD2611" i="1"/>
  <c r="AD2613" i="1"/>
  <c r="AD2614" i="1"/>
  <c r="AD2615" i="1"/>
  <c r="AD2616" i="1"/>
  <c r="AD2617" i="1"/>
  <c r="AD2375" i="1"/>
  <c r="AD2376" i="1"/>
  <c r="AD2377" i="1"/>
  <c r="AD2378" i="1"/>
  <c r="AD2379" i="1"/>
  <c r="AD2380"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9" i="1"/>
  <c r="AD2420"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1657" i="1"/>
  <c r="AD1658" i="1"/>
  <c r="AD1659" i="1"/>
  <c r="AD1660" i="1"/>
  <c r="AD1661" i="1"/>
  <c r="AD1662" i="1"/>
  <c r="AD1663" i="1"/>
  <c r="AD1664" i="1"/>
  <c r="AD1665" i="1"/>
  <c r="AD1666" i="1"/>
  <c r="AD1667" i="1"/>
  <c r="AD1668" i="1"/>
  <c r="AD1669" i="1"/>
  <c r="AD1670" i="1"/>
  <c r="AD1671" i="1"/>
  <c r="AD1672" i="1"/>
  <c r="AD1673" i="1"/>
  <c r="AD1674"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40" i="1"/>
  <c r="AD1741" i="1"/>
  <c r="AD1742" i="1"/>
  <c r="AD1743" i="1"/>
  <c r="AD1744" i="1"/>
  <c r="AD1745"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9" i="1"/>
  <c r="AD1640" i="1"/>
  <c r="AD1641" i="1"/>
  <c r="AD1642" i="1"/>
  <c r="AD1643" i="1"/>
  <c r="AD1644" i="1"/>
  <c r="AD1645" i="1"/>
  <c r="AD1646" i="1"/>
  <c r="AD1647" i="1"/>
  <c r="AD1648" i="1"/>
  <c r="AD495" i="1"/>
  <c r="AD483" i="1"/>
  <c r="AD484" i="1"/>
  <c r="AD485" i="1"/>
  <c r="AD486" i="1"/>
  <c r="AD487" i="1"/>
  <c r="AD488" i="1"/>
  <c r="AD489" i="1"/>
  <c r="AD490" i="1"/>
  <c r="AD491" i="1"/>
  <c r="AD492" i="1"/>
  <c r="AD493" i="1"/>
  <c r="AD494"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3" i="1"/>
  <c r="AD524" i="1"/>
  <c r="AD525" i="1"/>
  <c r="AD526" i="1"/>
  <c r="AD527" i="1"/>
  <c r="AD528" i="1"/>
  <c r="AD529" i="1"/>
  <c r="AD530" i="1"/>
  <c r="AD531" i="1"/>
  <c r="AD532" i="1"/>
  <c r="AD534" i="1"/>
  <c r="AD535" i="1"/>
  <c r="AD536" i="1"/>
  <c r="AD537" i="1"/>
  <c r="AD539" i="1"/>
  <c r="AD540" i="1"/>
  <c r="AD541" i="1"/>
  <c r="AD542" i="1"/>
  <c r="AD543" i="1"/>
  <c r="AD544" i="1"/>
  <c r="AD545" i="1"/>
  <c r="AD546" i="1"/>
  <c r="AD547" i="1"/>
  <c r="AD548" i="1"/>
  <c r="AD549" i="1"/>
  <c r="AD562" i="1"/>
  <c r="AD556" i="1"/>
  <c r="AD555" i="1"/>
  <c r="AD474"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258" i="1"/>
  <c r="AD6259" i="1"/>
  <c r="AD6260" i="1"/>
  <c r="AD6261" i="1"/>
  <c r="AD6262" i="1"/>
  <c r="AD6263" i="1"/>
  <c r="AD6264" i="1"/>
  <c r="AD6265" i="1"/>
  <c r="AD6266" i="1"/>
  <c r="AD6267" i="1"/>
  <c r="AD6268" i="1"/>
  <c r="AD6269" i="1"/>
  <c r="AD6270" i="1"/>
  <c r="AD6271" i="1"/>
  <c r="AD6272" i="1"/>
  <c r="AD6273" i="1"/>
  <c r="AD6274" i="1"/>
  <c r="AD6275" i="1"/>
  <c r="AD6276" i="1"/>
  <c r="AD6277" i="1"/>
  <c r="AD6278" i="1"/>
  <c r="AD6279" i="1"/>
  <c r="AD6280" i="1"/>
  <c r="AD6281" i="1"/>
  <c r="AD6282" i="1"/>
  <c r="AD6283" i="1"/>
  <c r="AD6284" i="1"/>
  <c r="AD6285" i="1"/>
  <c r="AD6286" i="1"/>
  <c r="AD6287" i="1"/>
  <c r="AD6288" i="1"/>
  <c r="AD6289" i="1"/>
  <c r="AD6290" i="1"/>
  <c r="AD6291" i="1"/>
  <c r="AD6292" i="1"/>
  <c r="AD6293" i="1"/>
  <c r="AD6294" i="1"/>
  <c r="AD6295" i="1"/>
  <c r="AD6296" i="1"/>
  <c r="AD6297" i="1"/>
  <c r="AD6298" i="1"/>
  <c r="AD6299" i="1"/>
  <c r="AD6300" i="1"/>
  <c r="AD6301" i="1"/>
  <c r="AD6302" i="1"/>
  <c r="AD6303" i="1"/>
  <c r="AD6304" i="1"/>
  <c r="AD6305" i="1"/>
  <c r="AD6306" i="1"/>
  <c r="AD6307" i="1"/>
  <c r="AD6308" i="1"/>
  <c r="AD6309" i="1"/>
  <c r="AD6310" i="1"/>
  <c r="AD6311" i="1"/>
  <c r="AD6312" i="1"/>
  <c r="AD6313" i="1"/>
  <c r="AD6314" i="1"/>
  <c r="AD6315" i="1"/>
  <c r="AD6316" i="1"/>
  <c r="AD6317" i="1"/>
  <c r="AD6318" i="1"/>
  <c r="AD6319" i="1"/>
  <c r="AD6320" i="1"/>
  <c r="AD6321" i="1"/>
  <c r="AD6322" i="1"/>
  <c r="AD6323" i="1"/>
  <c r="AD6324" i="1"/>
  <c r="AD6325" i="1"/>
  <c r="AD6326" i="1"/>
  <c r="AD6327" i="1"/>
  <c r="AD6328" i="1"/>
  <c r="AD6329" i="1"/>
  <c r="AD6330" i="1"/>
  <c r="AD6331" i="1"/>
  <c r="AD6332" i="1"/>
  <c r="AD6333" i="1"/>
  <c r="AD6334" i="1"/>
  <c r="AD6335" i="1"/>
  <c r="AD6336" i="1"/>
  <c r="AD6337" i="1"/>
  <c r="AD6338" i="1"/>
  <c r="AD6339" i="1"/>
  <c r="AD6340" i="1"/>
  <c r="AD6341" i="1"/>
  <c r="AD6342" i="1"/>
  <c r="AD6343" i="1"/>
  <c r="AD6344" i="1"/>
  <c r="AD6347" i="1"/>
  <c r="AD6348" i="1"/>
  <c r="AD6349" i="1"/>
  <c r="AD6350" i="1"/>
  <c r="AD6351" i="1"/>
  <c r="AD6352" i="1"/>
  <c r="AD6353" i="1"/>
  <c r="AD6354" i="1"/>
  <c r="AD6355" i="1"/>
  <c r="AD6356" i="1"/>
  <c r="AD6357" i="1"/>
  <c r="AD6358" i="1"/>
  <c r="AD6359" i="1"/>
  <c r="AD6360" i="1"/>
  <c r="AD6361" i="1"/>
  <c r="AD6362" i="1"/>
  <c r="AD6363" i="1"/>
  <c r="AD6364" i="1"/>
  <c r="AD6365" i="1"/>
  <c r="AD6366" i="1"/>
  <c r="AD6367" i="1"/>
  <c r="AD6368" i="1"/>
  <c r="AD6369" i="1"/>
  <c r="AD6370" i="1"/>
  <c r="AD6371" i="1"/>
  <c r="AD6372" i="1"/>
  <c r="AD6373" i="1"/>
  <c r="AD6374" i="1"/>
  <c r="AD6375" i="1"/>
  <c r="AD6376" i="1"/>
  <c r="AD6377" i="1"/>
  <c r="AD6378" i="1"/>
  <c r="AD6379" i="1"/>
  <c r="AD6381" i="1"/>
  <c r="AD6382" i="1"/>
  <c r="AD6383" i="1"/>
  <c r="AD6384" i="1"/>
  <c r="AD6385" i="1"/>
  <c r="AD6386" i="1"/>
  <c r="AD6387" i="1"/>
  <c r="AD6388" i="1"/>
  <c r="AD6389" i="1"/>
  <c r="AD6390" i="1"/>
  <c r="AD6391" i="1"/>
  <c r="AD6392" i="1"/>
  <c r="AD6393" i="1"/>
  <c r="AD6394" i="1"/>
  <c r="AD6395" i="1"/>
  <c r="AD6396" i="1"/>
  <c r="AD6397" i="1"/>
  <c r="AD6398" i="1"/>
  <c r="AD6399" i="1"/>
  <c r="AD6401" i="1"/>
  <c r="AD6402" i="1"/>
  <c r="AD6403" i="1"/>
  <c r="AD6404" i="1"/>
  <c r="AD6405" i="1"/>
  <c r="AD6406" i="1"/>
  <c r="AD6407" i="1"/>
  <c r="AD6408" i="1"/>
  <c r="AD6409" i="1"/>
  <c r="AD6410" i="1"/>
  <c r="AD6411" i="1"/>
  <c r="AD6412" i="1"/>
  <c r="AD6413" i="1"/>
  <c r="AD6414" i="1"/>
  <c r="AD6415" i="1"/>
  <c r="AD6416" i="1"/>
  <c r="AD6417" i="1"/>
  <c r="AD6418" i="1"/>
  <c r="AD6419" i="1"/>
  <c r="AD6420" i="1"/>
  <c r="AD6423" i="1"/>
  <c r="AD6424" i="1"/>
  <c r="AD6425" i="1"/>
  <c r="AD6426" i="1"/>
  <c r="AD6427" i="1"/>
  <c r="AD6428" i="1"/>
  <c r="AD6429" i="1"/>
  <c r="AD6430" i="1"/>
  <c r="AD6431" i="1"/>
  <c r="AD6433" i="1"/>
  <c r="AD6434" i="1"/>
  <c r="AD6435" i="1"/>
  <c r="AD6436" i="1"/>
  <c r="AD6437" i="1"/>
  <c r="AD6438" i="1"/>
  <c r="AD6439" i="1"/>
  <c r="AD6440" i="1"/>
  <c r="AD6441" i="1"/>
  <c r="AD6442" i="1"/>
  <c r="AD6443" i="1"/>
  <c r="AD6444" i="1"/>
  <c r="AD6445" i="1"/>
  <c r="AD6446" i="1"/>
  <c r="AD6447" i="1"/>
  <c r="AD6448" i="1"/>
  <c r="AD6449" i="1"/>
  <c r="AD6450" i="1"/>
  <c r="AD6451" i="1"/>
  <c r="AD6452" i="1"/>
  <c r="AD6453" i="1"/>
  <c r="AD6454" i="1"/>
  <c r="AD6455" i="1"/>
  <c r="AD6456" i="1"/>
  <c r="AD6457" i="1"/>
  <c r="AD6458" i="1"/>
  <c r="AD6459" i="1"/>
  <c r="AD6460" i="1"/>
  <c r="AD6461" i="1"/>
  <c r="AD6462" i="1"/>
  <c r="AD6463" i="1"/>
  <c r="AD6464" i="1"/>
  <c r="AD6465" i="1"/>
  <c r="AD6466" i="1"/>
  <c r="AD6467" i="1"/>
  <c r="AD6468" i="1"/>
  <c r="AD6469" i="1"/>
  <c r="AD6470" i="1"/>
  <c r="AD6471" i="1"/>
  <c r="AD6473" i="1"/>
  <c r="AD6474" i="1"/>
  <c r="AD6475" i="1"/>
  <c r="AD6476" i="1"/>
  <c r="AD6477" i="1"/>
  <c r="AD6478" i="1"/>
  <c r="AD6479" i="1"/>
  <c r="AD6480" i="1"/>
  <c r="AD6481" i="1"/>
  <c r="AD6482" i="1"/>
  <c r="AD6483" i="1"/>
  <c r="AD6484" i="1"/>
  <c r="AD6485" i="1"/>
  <c r="AD6486" i="1"/>
  <c r="AD6487" i="1"/>
  <c r="AD6488" i="1"/>
  <c r="AD6489" i="1"/>
  <c r="AD6490" i="1"/>
  <c r="AD6491" i="1"/>
  <c r="AD6493" i="1"/>
  <c r="AD6494" i="1"/>
  <c r="AD6495" i="1"/>
  <c r="AD6496" i="1"/>
  <c r="AD6497" i="1"/>
  <c r="AD6498" i="1"/>
  <c r="AD6499" i="1"/>
  <c r="AD6500" i="1"/>
  <c r="AD6501" i="1"/>
  <c r="AD6502" i="1"/>
  <c r="AD6503" i="1"/>
  <c r="AD6504" i="1"/>
  <c r="AD6505" i="1"/>
  <c r="AD6506" i="1"/>
  <c r="AD6507" i="1"/>
  <c r="AD6508" i="1"/>
  <c r="AD6509" i="1"/>
  <c r="AD6510" i="1"/>
  <c r="AD6511" i="1"/>
  <c r="AD6512" i="1"/>
  <c r="AD6513" i="1"/>
  <c r="AD6514" i="1"/>
  <c r="AD6515" i="1"/>
  <c r="AD6516" i="1"/>
  <c r="AD6517" i="1"/>
  <c r="AD6518" i="1"/>
  <c r="AD6519" i="1"/>
  <c r="AD6520" i="1"/>
  <c r="AD6521" i="1"/>
  <c r="AD6522" i="1"/>
  <c r="AD6523" i="1"/>
  <c r="AD6524" i="1"/>
  <c r="AD6525" i="1"/>
  <c r="AD6526" i="1"/>
  <c r="AD6527" i="1"/>
  <c r="AD6528" i="1"/>
  <c r="AD6529" i="1"/>
  <c r="AD6530" i="1"/>
  <c r="AD6531" i="1"/>
  <c r="AD6532" i="1"/>
  <c r="AD6533" i="1"/>
  <c r="AD6534" i="1"/>
  <c r="AD6535" i="1"/>
  <c r="AD6536" i="1"/>
  <c r="AD6537" i="1"/>
  <c r="AD6538" i="1"/>
  <c r="AD6539" i="1"/>
  <c r="AD6540" i="1"/>
  <c r="AD6541" i="1"/>
  <c r="AD6542" i="1"/>
  <c r="AD6543" i="1"/>
  <c r="AD6544" i="1"/>
  <c r="AD6545" i="1"/>
  <c r="AD6546" i="1"/>
  <c r="AD6547" i="1"/>
  <c r="AD6548" i="1"/>
  <c r="AD6549" i="1"/>
  <c r="AD6550" i="1"/>
  <c r="AD6551" i="1"/>
  <c r="AD6552" i="1"/>
  <c r="AD6553" i="1"/>
  <c r="AD6554" i="1"/>
  <c r="AD6555" i="1"/>
  <c r="AD6556" i="1"/>
  <c r="AD6557" i="1"/>
  <c r="AD6558" i="1"/>
  <c r="AD6559" i="1"/>
  <c r="L15971" i="1" l="1"/>
  <c r="H90" i="7"/>
  <c r="H279" i="7" s="1"/>
  <c r="A43" i="18"/>
  <c r="P15970" i="1"/>
  <c r="N15972" i="1"/>
  <c r="AE7880" i="1"/>
  <c r="J129" i="7" s="1"/>
  <c r="AE7869" i="1"/>
  <c r="J128" i="7" s="1"/>
  <c r="AE1472" i="1"/>
  <c r="J42" i="7" s="1"/>
  <c r="P15540" i="1"/>
  <c r="AE7899" i="1"/>
  <c r="J131" i="7" s="1"/>
  <c r="AE9603" i="1"/>
  <c r="J173" i="7" s="1"/>
  <c r="AE1478" i="1"/>
  <c r="J43" i="7" s="1"/>
  <c r="AD9051" i="1"/>
  <c r="AD9050" i="1"/>
  <c r="AD9049" i="1"/>
  <c r="AD9048" i="1"/>
  <c r="AD9047" i="1"/>
  <c r="AD9046" i="1"/>
  <c r="AD9041" i="1"/>
  <c r="AD8629" i="1"/>
  <c r="AD8628" i="1"/>
  <c r="AD8106" i="1"/>
  <c r="AD7945" i="1"/>
  <c r="AD7946" i="1"/>
  <c r="AD7947" i="1"/>
  <c r="AD7970" i="1"/>
  <c r="AD7944" i="1"/>
  <c r="AD7943" i="1"/>
  <c r="AD7110" i="1"/>
  <c r="AD7109" i="1"/>
  <c r="AD7108" i="1"/>
  <c r="AD7107" i="1"/>
  <c r="AD7106" i="1"/>
  <c r="AD7105" i="1"/>
  <c r="AD5622" i="1"/>
  <c r="AE5621" i="1" s="1"/>
  <c r="J111" i="7" s="1"/>
  <c r="N15973" i="1" l="1"/>
  <c r="A46" i="18" s="1"/>
  <c r="A45" i="18"/>
  <c r="AE7104" i="1"/>
  <c r="J126" i="7" s="1"/>
  <c r="AE9040" i="1"/>
  <c r="J161" i="7" s="1"/>
  <c r="AD5531" i="1"/>
  <c r="AD4784" i="1"/>
  <c r="AD4783" i="1"/>
  <c r="AD4782" i="1"/>
  <c r="AD4781" i="1"/>
  <c r="AD4780" i="1"/>
  <c r="AD4779" i="1"/>
  <c r="AD4778" i="1"/>
  <c r="AD4777" i="1"/>
  <c r="AD4776" i="1"/>
  <c r="AD4775" i="1"/>
  <c r="AD4774" i="1"/>
  <c r="AD4773" i="1"/>
  <c r="AD4772" i="1"/>
  <c r="AD4771" i="1"/>
  <c r="AD4770" i="1"/>
  <c r="AD4769" i="1"/>
  <c r="AD4768" i="1"/>
  <c r="AD4767" i="1"/>
  <c r="AD4766" i="1"/>
  <c r="AD4765" i="1"/>
  <c r="AD4764" i="1"/>
  <c r="AD4763" i="1"/>
  <c r="AD4762" i="1"/>
  <c r="AD7064" i="1"/>
  <c r="AD7063" i="1"/>
  <c r="AD7062" i="1"/>
  <c r="AD7061" i="1"/>
  <c r="AD7060" i="1"/>
  <c r="AD7059"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842" i="1"/>
  <c r="AD1843" i="1"/>
  <c r="AD1844" i="1"/>
  <c r="AD1845" i="1"/>
  <c r="AD1846" i="1"/>
  <c r="AD1847" i="1"/>
  <c r="AD1848" i="1"/>
  <c r="AD1849" i="1"/>
  <c r="AD1850" i="1"/>
  <c r="AD1851" i="1"/>
  <c r="AD1852" i="1"/>
  <c r="AD1853" i="1"/>
  <c r="AD1854" i="1"/>
  <c r="AD1855" i="1"/>
  <c r="AD1856" i="1"/>
  <c r="AD1656" i="1"/>
  <c r="AD1653" i="1"/>
  <c r="AE7058" i="1" l="1"/>
  <c r="J124" i="7" s="1"/>
  <c r="AD823" i="1"/>
  <c r="AD815" i="1"/>
  <c r="AD814" i="1"/>
  <c r="AD813" i="1"/>
  <c r="AD812" i="1"/>
  <c r="AD1262" i="1"/>
  <c r="AD1261" i="1"/>
  <c r="AD1260" i="1"/>
  <c r="AD1259" i="1"/>
  <c r="AD1258" i="1"/>
  <c r="AD1257" i="1"/>
  <c r="AD1256" i="1"/>
  <c r="AD1255" i="1"/>
  <c r="AD1254" i="1"/>
  <c r="AD1253" i="1"/>
  <c r="AD1252" i="1"/>
  <c r="AD1251" i="1"/>
  <c r="AD1250" i="1"/>
  <c r="AD1249" i="1"/>
  <c r="AD1248" i="1"/>
  <c r="AD1247" i="1"/>
  <c r="AD1246" i="1"/>
  <c r="AD1245" i="1"/>
  <c r="AD1244" i="1"/>
  <c r="AD1243" i="1"/>
  <c r="AD1242" i="1"/>
  <c r="AD1241" i="1"/>
  <c r="AD1240" i="1"/>
  <c r="AD1239" i="1"/>
  <c r="AD1238" i="1"/>
  <c r="AD1237" i="1"/>
  <c r="AD1236" i="1"/>
  <c r="AD1235" i="1"/>
  <c r="AD1234" i="1"/>
  <c r="AD1233" i="1"/>
  <c r="AD1232" i="1"/>
  <c r="AD1231" i="1"/>
  <c r="AD15668" i="1"/>
  <c r="AE811" i="1" l="1"/>
  <c r="J30" i="7" s="1"/>
  <c r="AE1230" i="1"/>
  <c r="J36" i="7" s="1"/>
  <c r="AD2197" i="1" l="1"/>
  <c r="AD9435" i="1" l="1"/>
  <c r="AD6736" i="1"/>
  <c r="AD6863" i="1"/>
  <c r="BF6854" i="1"/>
  <c r="AD6854" i="1"/>
  <c r="BF6855" i="1"/>
  <c r="AD6855" i="1"/>
  <c r="BF6563" i="1"/>
  <c r="BE6562" i="1"/>
  <c r="AD11340" i="1"/>
  <c r="AD11744" i="1"/>
  <c r="BF6573" i="1" l="1"/>
  <c r="BF6574" i="1"/>
  <c r="BF6575" i="1"/>
  <c r="BF6576" i="1"/>
  <c r="BF6577" i="1"/>
  <c r="BF6578" i="1"/>
  <c r="BF6579" i="1"/>
  <c r="BF6580" i="1"/>
  <c r="BF6581" i="1"/>
  <c r="BF6582" i="1"/>
  <c r="BF6583" i="1"/>
  <c r="BF6584" i="1"/>
  <c r="BF6585" i="1"/>
  <c r="BF6586" i="1"/>
  <c r="BF6587" i="1"/>
  <c r="BF6588" i="1"/>
  <c r="BF6589" i="1"/>
  <c r="BF6590" i="1"/>
  <c r="BF6591" i="1"/>
  <c r="BF6592" i="1"/>
  <c r="BF6593" i="1"/>
  <c r="BF6594" i="1"/>
  <c r="BF6595" i="1"/>
  <c r="BF6596" i="1"/>
  <c r="BF6601" i="1"/>
  <c r="BF6602" i="1"/>
  <c r="BF6603" i="1"/>
  <c r="BF6604" i="1"/>
  <c r="BF6605" i="1"/>
  <c r="BF6606" i="1"/>
  <c r="BF6607" i="1"/>
  <c r="BF6608" i="1"/>
  <c r="BF6609" i="1"/>
  <c r="BF6610" i="1"/>
  <c r="BF6611" i="1"/>
  <c r="BF6612" i="1"/>
  <c r="BF6616" i="1"/>
  <c r="BF6617" i="1"/>
  <c r="BF6618" i="1"/>
  <c r="BF6619" i="1"/>
  <c r="BF6620" i="1"/>
  <c r="BF6621" i="1"/>
  <c r="BF6622" i="1"/>
  <c r="BF6623" i="1"/>
  <c r="BF6624" i="1"/>
  <c r="BF6625" i="1"/>
  <c r="BF6626" i="1"/>
  <c r="BF6627" i="1"/>
  <c r="BF6628" i="1"/>
  <c r="BF6629" i="1"/>
  <c r="BF6630" i="1"/>
  <c r="BF6635" i="1"/>
  <c r="BF6636" i="1"/>
  <c r="BF6637" i="1"/>
  <c r="BF6638" i="1"/>
  <c r="BF6639" i="1"/>
  <c r="BF6640" i="1"/>
  <c r="BF6642" i="1"/>
  <c r="BF6643" i="1"/>
  <c r="BF6644" i="1"/>
  <c r="BF6645" i="1"/>
  <c r="BF6646" i="1"/>
  <c r="BF6647" i="1"/>
  <c r="BF6648" i="1"/>
  <c r="BF6649" i="1"/>
  <c r="BF6651" i="1"/>
  <c r="BF6652" i="1"/>
  <c r="BF6653" i="1"/>
  <c r="BF6654" i="1"/>
  <c r="BF6655" i="1"/>
  <c r="BF6656" i="1"/>
  <c r="BF6657" i="1"/>
  <c r="BF6658" i="1"/>
  <c r="BF6659" i="1"/>
  <c r="BF6664" i="1"/>
  <c r="BF6665" i="1"/>
  <c r="BF6666" i="1"/>
  <c r="BF6667" i="1"/>
  <c r="BF6669" i="1"/>
  <c r="BF6670" i="1"/>
  <c r="BF6671" i="1"/>
  <c r="BF6672" i="1"/>
  <c r="BF6673" i="1"/>
  <c r="BF6678" i="1"/>
  <c r="BF6679" i="1"/>
  <c r="BF6680" i="1"/>
  <c r="BF6681" i="1"/>
  <c r="BF6682" i="1"/>
  <c r="BF6683" i="1"/>
  <c r="BF6684" i="1"/>
  <c r="BF6686" i="1"/>
  <c r="BF6687" i="1"/>
  <c r="BF6688" i="1"/>
  <c r="BF6689" i="1"/>
  <c r="BF6694" i="1"/>
  <c r="BF6695" i="1"/>
  <c r="BF6696" i="1"/>
  <c r="BF6697" i="1"/>
  <c r="BF6698" i="1"/>
  <c r="BF6700" i="1"/>
  <c r="BF6701" i="1"/>
  <c r="BF6704" i="1"/>
  <c r="BF6705" i="1"/>
  <c r="BF6707" i="1"/>
  <c r="BF6708" i="1"/>
  <c r="BF6711" i="1"/>
  <c r="BF6712" i="1"/>
  <c r="BF6714" i="1"/>
  <c r="BF6716" i="1"/>
  <c r="BF6717" i="1"/>
  <c r="BF6720" i="1"/>
  <c r="BF6722" i="1"/>
  <c r="BF6723" i="1"/>
  <c r="BF6724" i="1"/>
  <c r="BF6725" i="1"/>
  <c r="BF6726" i="1"/>
  <c r="BF6727" i="1"/>
  <c r="BF6728" i="1"/>
  <c r="BF6729" i="1"/>
  <c r="BF6730" i="1"/>
  <c r="BF6731" i="1"/>
  <c r="BF6732" i="1"/>
  <c r="BF6734" i="1"/>
  <c r="BF6735" i="1"/>
  <c r="BF6738" i="1"/>
  <c r="BF6739" i="1"/>
  <c r="BF6741" i="1"/>
  <c r="BF6749" i="1"/>
  <c r="BF6750" i="1"/>
  <c r="BF6751" i="1"/>
  <c r="BF6752" i="1"/>
  <c r="BF6753" i="1"/>
  <c r="BF6754" i="1"/>
  <c r="BF6757" i="1"/>
  <c r="BF6761" i="1"/>
  <c r="BF6764" i="1"/>
  <c r="BF6765" i="1"/>
  <c r="BF6767" i="1"/>
  <c r="BF6768" i="1"/>
  <c r="BF6769" i="1"/>
  <c r="BF6770" i="1"/>
  <c r="BF6771" i="1"/>
  <c r="BF6772" i="1"/>
  <c r="BF6773" i="1"/>
  <c r="BF6774" i="1"/>
  <c r="BF6775" i="1"/>
  <c r="BF6776" i="1"/>
  <c r="BF6777" i="1"/>
  <c r="BF6778" i="1"/>
  <c r="BF6779" i="1"/>
  <c r="BF6780" i="1"/>
  <c r="BF6781" i="1"/>
  <c r="BF6782" i="1"/>
  <c r="BF6783" i="1"/>
  <c r="BF6784" i="1"/>
  <c r="BF6785" i="1"/>
  <c r="BF6786" i="1"/>
  <c r="BF6787" i="1"/>
  <c r="BF6788" i="1"/>
  <c r="BF6790" i="1"/>
  <c r="BF6791" i="1"/>
  <c r="BF6789" i="1"/>
  <c r="BF6792" i="1"/>
  <c r="BF6793" i="1"/>
  <c r="BF6794" i="1"/>
  <c r="BF6795" i="1"/>
  <c r="BF6796" i="1"/>
  <c r="BF6797" i="1"/>
  <c r="BF6799" i="1"/>
  <c r="BF6800" i="1"/>
  <c r="BF6801" i="1"/>
  <c r="BF6804" i="1"/>
  <c r="BF6805" i="1"/>
  <c r="BF6806" i="1"/>
  <c r="BF6808" i="1"/>
  <c r="BF6807" i="1"/>
  <c r="BF6809" i="1"/>
  <c r="BF6810" i="1"/>
  <c r="BF6811" i="1"/>
  <c r="BF6812" i="1"/>
  <c r="BF6813" i="1"/>
  <c r="BF6814" i="1"/>
  <c r="BF6815" i="1"/>
  <c r="BF6817" i="1"/>
  <c r="BF6818" i="1"/>
  <c r="BF6819" i="1"/>
  <c r="BF6820" i="1"/>
  <c r="BF6821" i="1"/>
  <c r="BF6823" i="1"/>
  <c r="BF6826" i="1"/>
  <c r="BF6827" i="1"/>
  <c r="BF6828" i="1"/>
  <c r="BF6829" i="1"/>
  <c r="BF6833" i="1"/>
  <c r="BF6834" i="1"/>
  <c r="BF6835" i="1"/>
  <c r="BF6836" i="1"/>
  <c r="BF6837" i="1"/>
  <c r="BF6838" i="1"/>
  <c r="BF6839" i="1"/>
  <c r="BF6840" i="1"/>
  <c r="BF6841" i="1"/>
  <c r="BF6842" i="1"/>
  <c r="BF6843" i="1"/>
  <c r="BF6844" i="1"/>
  <c r="BF6846" i="1"/>
  <c r="BF6847" i="1"/>
  <c r="BF6848" i="1"/>
  <c r="BF6849" i="1"/>
  <c r="BF6850" i="1"/>
  <c r="BF6853" i="1"/>
  <c r="BF6564" i="1"/>
  <c r="BF6565" i="1"/>
  <c r="BF6566" i="1"/>
  <c r="BF6567" i="1"/>
  <c r="BF6568" i="1"/>
  <c r="BF6569" i="1"/>
  <c r="BF6570" i="1"/>
  <c r="BF6571" i="1"/>
  <c r="BF6572" i="1"/>
  <c r="AD6847" i="1"/>
  <c r="AD6835" i="1"/>
  <c r="AD6815" i="1"/>
  <c r="AD6808" i="1"/>
  <c r="AD6794" i="1"/>
  <c r="AD6738" i="1"/>
  <c r="BF6562" i="1" l="1"/>
  <c r="BF15975" i="1" s="1"/>
  <c r="AD2987" i="1"/>
  <c r="AD6257" i="1" l="1"/>
  <c r="AD15946" i="1"/>
  <c r="AE15933" i="1" s="1"/>
  <c r="J276" i="7" s="1"/>
  <c r="AD15922" i="1"/>
  <c r="AD15920" i="1"/>
  <c r="AE15919" i="1" s="1"/>
  <c r="J273" i="7" s="1"/>
  <c r="AD15820" i="1"/>
  <c r="AD15819" i="1"/>
  <c r="AD15808" i="1"/>
  <c r="AD15807" i="1"/>
  <c r="AD15804" i="1"/>
  <c r="AD15801" i="1"/>
  <c r="AD15799" i="1"/>
  <c r="AD15798" i="1"/>
  <c r="AD15797" i="1"/>
  <c r="AD15796" i="1"/>
  <c r="AD15795" i="1"/>
  <c r="AD15794" i="1"/>
  <c r="AD15793" i="1"/>
  <c r="AD15792" i="1"/>
  <c r="AD15791" i="1"/>
  <c r="AD15790" i="1"/>
  <c r="AD15789" i="1"/>
  <c r="AD15788" i="1"/>
  <c r="AD15787" i="1"/>
  <c r="AD15786" i="1"/>
  <c r="AD15785" i="1"/>
  <c r="AD15784" i="1"/>
  <c r="AD15783" i="1"/>
  <c r="AD15782" i="1"/>
  <c r="AD15776" i="1"/>
  <c r="AD15775" i="1"/>
  <c r="AD15774" i="1"/>
  <c r="AD15773" i="1"/>
  <c r="AD15772" i="1"/>
  <c r="AD15771" i="1"/>
  <c r="AD15769" i="1"/>
  <c r="AD15768" i="1"/>
  <c r="AD15767" i="1"/>
  <c r="AD15766" i="1"/>
  <c r="AD15765" i="1"/>
  <c r="AD15764" i="1"/>
  <c r="AD15763" i="1"/>
  <c r="AD15762" i="1"/>
  <c r="AD15761" i="1"/>
  <c r="AD15760" i="1"/>
  <c r="AD15746" i="1"/>
  <c r="AD15745" i="1"/>
  <c r="AD15744" i="1"/>
  <c r="AD15743" i="1"/>
  <c r="AD15742" i="1"/>
  <c r="AD15741" i="1"/>
  <c r="AD15740" i="1"/>
  <c r="AD15739" i="1"/>
  <c r="AD15738" i="1"/>
  <c r="AD15737" i="1"/>
  <c r="AD15736" i="1"/>
  <c r="AD15735" i="1"/>
  <c r="AD15734" i="1"/>
  <c r="AD15670" i="1"/>
  <c r="AD15654" i="1"/>
  <c r="AD15653" i="1"/>
  <c r="AD15652" i="1"/>
  <c r="AD15651" i="1"/>
  <c r="AD15650" i="1"/>
  <c r="AD15649" i="1"/>
  <c r="AD15647" i="1"/>
  <c r="AD15646" i="1"/>
  <c r="AD15645" i="1"/>
  <c r="AD15644" i="1"/>
  <c r="AD15643" i="1"/>
  <c r="AD15642" i="1"/>
  <c r="AD15641" i="1"/>
  <c r="AD15640" i="1"/>
  <c r="AD15639" i="1"/>
  <c r="AD15638" i="1"/>
  <c r="AD15637" i="1"/>
  <c r="AD15631" i="1"/>
  <c r="AD15630" i="1"/>
  <c r="AD15629" i="1"/>
  <c r="AD15628" i="1"/>
  <c r="AD15620" i="1"/>
  <c r="AD15619" i="1"/>
  <c r="AD15618" i="1"/>
  <c r="AD15617" i="1"/>
  <c r="AD15615" i="1"/>
  <c r="AD15614" i="1"/>
  <c r="AD15613" i="1"/>
  <c r="AD15612" i="1"/>
  <c r="AD15611" i="1"/>
  <c r="AD15610" i="1"/>
  <c r="AD15609" i="1"/>
  <c r="AD15607" i="1"/>
  <c r="AD15606" i="1"/>
  <c r="AD15605" i="1"/>
  <c r="AD15604" i="1"/>
  <c r="AD15603" i="1"/>
  <c r="AD15601" i="1"/>
  <c r="AD15600" i="1"/>
  <c r="AD15599" i="1"/>
  <c r="AD15544" i="1"/>
  <c r="AE15540" i="1" s="1"/>
  <c r="J260" i="7" s="1"/>
  <c r="AD15533" i="1"/>
  <c r="AD15532" i="1"/>
  <c r="AD15531" i="1"/>
  <c r="AD15530" i="1"/>
  <c r="AD15534" i="1"/>
  <c r="AD15529" i="1"/>
  <c r="AD15460" i="1"/>
  <c r="AD15459" i="1"/>
  <c r="AD15448" i="1"/>
  <c r="AE15405" i="1" s="1"/>
  <c r="J255" i="7" s="1"/>
  <c r="AD15403" i="1"/>
  <c r="AD15401" i="1"/>
  <c r="AD15378" i="1"/>
  <c r="AD15377" i="1"/>
  <c r="AD15231" i="1"/>
  <c r="AD7103" i="1"/>
  <c r="AD7102" i="1"/>
  <c r="AD7100" i="1"/>
  <c r="AD14864" i="1"/>
  <c r="AD14863" i="1"/>
  <c r="AD14862" i="1"/>
  <c r="AD14861" i="1"/>
  <c r="AD14774" i="1"/>
  <c r="AD14773" i="1"/>
  <c r="AD14772" i="1"/>
  <c r="AD14771" i="1"/>
  <c r="AD14770" i="1"/>
  <c r="AD14769" i="1"/>
  <c r="AD14768" i="1"/>
  <c r="AD14767" i="1"/>
  <c r="AD14766" i="1"/>
  <c r="AD14548" i="1"/>
  <c r="AD14536" i="1"/>
  <c r="AE14322" i="1" s="1"/>
  <c r="J240" i="7" s="1"/>
  <c r="AD14524" i="1"/>
  <c r="AE14519" i="1" s="1"/>
  <c r="J245" i="7" s="1"/>
  <c r="AD14474" i="1"/>
  <c r="AE14386" i="1" s="1"/>
  <c r="J244" i="7" s="1"/>
  <c r="AD14385" i="1"/>
  <c r="AD14384" i="1"/>
  <c r="AD14383" i="1"/>
  <c r="AD14362" i="1"/>
  <c r="AD14361" i="1"/>
  <c r="AD14360" i="1"/>
  <c r="AD14359" i="1"/>
  <c r="AD14358" i="1"/>
  <c r="AD14349" i="1"/>
  <c r="AD14348" i="1"/>
  <c r="AD14347" i="1"/>
  <c r="AD14346" i="1"/>
  <c r="AD14345" i="1"/>
  <c r="AD14344" i="1"/>
  <c r="AD14343" i="1"/>
  <c r="AD14342" i="1"/>
  <c r="AD14296" i="1"/>
  <c r="AD14295" i="1"/>
  <c r="AD14294" i="1"/>
  <c r="AD14293" i="1"/>
  <c r="AD14292" i="1"/>
  <c r="AD14291" i="1"/>
  <c r="AD14290" i="1"/>
  <c r="AD14289" i="1"/>
  <c r="AD14288" i="1"/>
  <c r="AD14287" i="1"/>
  <c r="AD14286" i="1"/>
  <c r="AD14285" i="1"/>
  <c r="AD14284" i="1"/>
  <c r="AD14283" i="1"/>
  <c r="AD14282" i="1"/>
  <c r="AD14281" i="1"/>
  <c r="AD14280" i="1"/>
  <c r="AD14279" i="1"/>
  <c r="AD14278" i="1"/>
  <c r="AD14277" i="1"/>
  <c r="AD14276" i="1"/>
  <c r="AD14275" i="1"/>
  <c r="AD14274" i="1"/>
  <c r="AD14273" i="1"/>
  <c r="AD14272" i="1"/>
  <c r="AD14271" i="1"/>
  <c r="AD14270" i="1"/>
  <c r="AD14269" i="1"/>
  <c r="AD14255" i="1"/>
  <c r="AD14256" i="1"/>
  <c r="AD14254" i="1"/>
  <c r="AD14253" i="1"/>
  <c r="AD14252" i="1"/>
  <c r="AD14251" i="1"/>
  <c r="AD14250" i="1"/>
  <c r="AD14192" i="1"/>
  <c r="AD14120" i="1"/>
  <c r="AD14119" i="1"/>
  <c r="AD14118" i="1"/>
  <c r="AD14117" i="1"/>
  <c r="AD14133" i="1"/>
  <c r="AD14132" i="1"/>
  <c r="AD14131" i="1"/>
  <c r="AD14130" i="1"/>
  <c r="AD14129" i="1"/>
  <c r="AD14128" i="1"/>
  <c r="AD14127" i="1"/>
  <c r="AD14126" i="1"/>
  <c r="AD14125" i="1"/>
  <c r="AD14124" i="1"/>
  <c r="AD14123" i="1"/>
  <c r="AD14122" i="1"/>
  <c r="AD14116" i="1"/>
  <c r="AD14114" i="1"/>
  <c r="AD14115" i="1"/>
  <c r="AD13991" i="1"/>
  <c r="AD13989" i="1"/>
  <c r="AD13986" i="1"/>
  <c r="AD13985" i="1"/>
  <c r="AD13982" i="1"/>
  <c r="AD13980" i="1"/>
  <c r="AD13979" i="1"/>
  <c r="AD13976" i="1"/>
  <c r="AD13984" i="1"/>
  <c r="AD13971" i="1"/>
  <c r="AD13970" i="1"/>
  <c r="AD13969" i="1"/>
  <c r="AD13968" i="1"/>
  <c r="AD13967" i="1"/>
  <c r="AD13966" i="1"/>
  <c r="AD13965" i="1"/>
  <c r="AD13964" i="1"/>
  <c r="AD13963" i="1"/>
  <c r="AD13962" i="1"/>
  <c r="AD13961" i="1"/>
  <c r="AD13960" i="1"/>
  <c r="AD13959" i="1"/>
  <c r="AD13958" i="1"/>
  <c r="AD13957" i="1"/>
  <c r="AD13956" i="1"/>
  <c r="AD13955" i="1"/>
  <c r="AD13954" i="1"/>
  <c r="AD13953" i="1"/>
  <c r="AD13952" i="1"/>
  <c r="AD13951" i="1"/>
  <c r="AE13514" i="1" s="1"/>
  <c r="J226" i="7" s="1"/>
  <c r="AD13947" i="1"/>
  <c r="AD13946" i="1"/>
  <c r="AD13945" i="1"/>
  <c r="AD13944" i="1"/>
  <c r="AD13943" i="1"/>
  <c r="AD13942" i="1"/>
  <c r="AD13941" i="1"/>
  <c r="AD13940" i="1"/>
  <c r="AD13939" i="1"/>
  <c r="AD13938" i="1"/>
  <c r="AD13937" i="1"/>
  <c r="AD13936" i="1"/>
  <c r="AD13935" i="1"/>
  <c r="AD13922" i="1"/>
  <c r="AE13886" i="1" s="1"/>
  <c r="J233" i="7" s="1"/>
  <c r="AD13837" i="1"/>
  <c r="AE13638" i="1" s="1"/>
  <c r="J232" i="7" s="1"/>
  <c r="AD13581" i="1"/>
  <c r="AE13575" i="1" s="1"/>
  <c r="J229" i="7" s="1"/>
  <c r="AD13574" i="1"/>
  <c r="AD13573" i="1"/>
  <c r="AD13572" i="1"/>
  <c r="AD13570" i="1"/>
  <c r="AD13569" i="1"/>
  <c r="AD13571" i="1"/>
  <c r="AD13568" i="1"/>
  <c r="AD13567" i="1"/>
  <c r="AD13566" i="1"/>
  <c r="AD13565" i="1"/>
  <c r="AD13560" i="1"/>
  <c r="AD13564" i="1"/>
  <c r="AD13559" i="1"/>
  <c r="AD13563" i="1"/>
  <c r="AD13558" i="1"/>
  <c r="AD13562" i="1"/>
  <c r="AD13557" i="1"/>
  <c r="AD13561" i="1"/>
  <c r="AD13556" i="1"/>
  <c r="AD13536" i="1"/>
  <c r="AD13532" i="1"/>
  <c r="AD13527" i="1"/>
  <c r="AD13526" i="1"/>
  <c r="AD13525" i="1"/>
  <c r="AD13524" i="1"/>
  <c r="AD13523" i="1"/>
  <c r="AD13522" i="1"/>
  <c r="AD13521" i="1"/>
  <c r="AD13520" i="1"/>
  <c r="AD13519" i="1"/>
  <c r="AD13518" i="1"/>
  <c r="AD13517" i="1"/>
  <c r="AD13495" i="1"/>
  <c r="AD13432" i="1"/>
  <c r="AD13431" i="1"/>
  <c r="AD13428" i="1"/>
  <c r="AD13427" i="1"/>
  <c r="AD13426" i="1"/>
  <c r="AD13425" i="1"/>
  <c r="AD13424" i="1"/>
  <c r="AD13423" i="1"/>
  <c r="AD13422" i="1"/>
  <c r="AD13419" i="1"/>
  <c r="AD13418" i="1"/>
  <c r="AD13417" i="1"/>
  <c r="AD13416" i="1"/>
  <c r="AD13415" i="1"/>
  <c r="AD13413" i="1"/>
  <c r="AD13412" i="1"/>
  <c r="AD13411" i="1"/>
  <c r="AD13410" i="1"/>
  <c r="AD13409" i="1"/>
  <c r="AD13408" i="1"/>
  <c r="AD13407" i="1"/>
  <c r="AD13406" i="1"/>
  <c r="AD13405" i="1"/>
  <c r="AD13403" i="1"/>
  <c r="AD13398" i="1"/>
  <c r="AD13386" i="1"/>
  <c r="AD13383" i="1"/>
  <c r="AD13382" i="1"/>
  <c r="AD13381" i="1"/>
  <c r="AD13377" i="1"/>
  <c r="AD13376" i="1"/>
  <c r="AD13372" i="1"/>
  <c r="AD13370" i="1"/>
  <c r="AD13369" i="1"/>
  <c r="AD13368" i="1"/>
  <c r="AD13367" i="1"/>
  <c r="AD13364" i="1"/>
  <c r="AD13363" i="1"/>
  <c r="AD13362" i="1"/>
  <c r="AD13361" i="1"/>
  <c r="AD13360" i="1"/>
  <c r="AD13359" i="1"/>
  <c r="AD13356" i="1"/>
  <c r="AD13351" i="1"/>
  <c r="AD13350" i="1"/>
  <c r="AD13349" i="1"/>
  <c r="AD13348" i="1"/>
  <c r="AD13345" i="1"/>
  <c r="AD13339" i="1"/>
  <c r="AD13338" i="1"/>
  <c r="AD13337" i="1"/>
  <c r="AD13336" i="1"/>
  <c r="AD13335" i="1"/>
  <c r="AD13333" i="1"/>
  <c r="AD13332" i="1"/>
  <c r="AD13331" i="1"/>
  <c r="AD13328" i="1"/>
  <c r="AD13327" i="1"/>
  <c r="AD13326" i="1"/>
  <c r="AD13325" i="1"/>
  <c r="AD13324" i="1"/>
  <c r="AD13323" i="1"/>
  <c r="AD13322" i="1"/>
  <c r="AD13321" i="1"/>
  <c r="AD13320" i="1"/>
  <c r="AD13319" i="1"/>
  <c r="AD13318" i="1"/>
  <c r="AD13317" i="1"/>
  <c r="AD13316" i="1"/>
  <c r="AD13315" i="1"/>
  <c r="AD13314" i="1"/>
  <c r="AD13313" i="1"/>
  <c r="AD13312" i="1"/>
  <c r="AD13311" i="1"/>
  <c r="AD13310" i="1"/>
  <c r="AD13309" i="1"/>
  <c r="AD13308" i="1"/>
  <c r="AD13307" i="1"/>
  <c r="AD13306" i="1"/>
  <c r="AD13305" i="1"/>
  <c r="AD13304" i="1"/>
  <c r="AD13303" i="1"/>
  <c r="AD13285" i="1"/>
  <c r="AE13284" i="1" s="1"/>
  <c r="J218" i="7" s="1"/>
  <c r="AD13283" i="1"/>
  <c r="AD13030" i="1"/>
  <c r="AD13029" i="1"/>
  <c r="AD13028" i="1"/>
  <c r="AD13026" i="1"/>
  <c r="AD13025" i="1"/>
  <c r="AD12706" i="1"/>
  <c r="AD12705" i="1"/>
  <c r="AD12704" i="1"/>
  <c r="AD12703" i="1"/>
  <c r="AD12702" i="1"/>
  <c r="AD12701" i="1"/>
  <c r="AD12627" i="1"/>
  <c r="AD12626" i="1"/>
  <c r="AD12625" i="1"/>
  <c r="AD12623" i="1"/>
  <c r="AD12622" i="1"/>
  <c r="AD12621" i="1"/>
  <c r="AD12610" i="1"/>
  <c r="AD12609" i="1"/>
  <c r="AD12608" i="1"/>
  <c r="AD12607" i="1"/>
  <c r="AD12606" i="1"/>
  <c r="AD12605" i="1"/>
  <c r="AD12604" i="1"/>
  <c r="AD12603" i="1"/>
  <c r="AD12602" i="1"/>
  <c r="AD12601" i="1"/>
  <c r="AD12600" i="1"/>
  <c r="AD12599" i="1"/>
  <c r="AD12598" i="1"/>
  <c r="AD12597" i="1"/>
  <c r="AD12592" i="1"/>
  <c r="AD12596" i="1"/>
  <c r="AD12595" i="1"/>
  <c r="AD12594" i="1"/>
  <c r="AD12593" i="1"/>
  <c r="AD12591" i="1"/>
  <c r="AD12590" i="1"/>
  <c r="AD12589" i="1"/>
  <c r="AD12588" i="1"/>
  <c r="AD12587" i="1"/>
  <c r="AD12586" i="1"/>
  <c r="AD12583" i="1"/>
  <c r="AD12571" i="1"/>
  <c r="AD12570" i="1"/>
  <c r="AD12569" i="1"/>
  <c r="AD12568" i="1"/>
  <c r="AD12564" i="1"/>
  <c r="AD12566" i="1"/>
  <c r="AD12562" i="1"/>
  <c r="AD12561" i="1"/>
  <c r="AD12560" i="1"/>
  <c r="AD12559" i="1"/>
  <c r="AD12557" i="1"/>
  <c r="AD12558" i="1"/>
  <c r="AD12552" i="1"/>
  <c r="AD12551" i="1"/>
  <c r="AD12550" i="1"/>
  <c r="AD12549" i="1"/>
  <c r="AD15711" i="1"/>
  <c r="AD15708" i="1"/>
  <c r="AD15710" i="1"/>
  <c r="AD15707" i="1"/>
  <c r="AD15705" i="1"/>
  <c r="AD15704" i="1"/>
  <c r="AD15703" i="1"/>
  <c r="AD15702" i="1"/>
  <c r="AD15700" i="1"/>
  <c r="AD15699" i="1"/>
  <c r="AD15698" i="1"/>
  <c r="AD15697" i="1"/>
  <c r="AD15696" i="1"/>
  <c r="AD15689" i="1"/>
  <c r="AD15688" i="1"/>
  <c r="AD15687" i="1"/>
  <c r="AD15686" i="1"/>
  <c r="AD15685" i="1"/>
  <c r="AD15682" i="1"/>
  <c r="AD15681" i="1"/>
  <c r="AD15680" i="1"/>
  <c r="AD12521" i="1"/>
  <c r="AD12503" i="1"/>
  <c r="AD12502" i="1"/>
  <c r="AD12501" i="1"/>
  <c r="AD12500" i="1"/>
  <c r="AD12499" i="1"/>
  <c r="AD12498" i="1"/>
  <c r="AD12497" i="1"/>
  <c r="AD12496" i="1"/>
  <c r="AD12495" i="1"/>
  <c r="AD12494" i="1"/>
  <c r="AD12493" i="1"/>
  <c r="AD12492" i="1"/>
  <c r="AD12319" i="1"/>
  <c r="AD12305" i="1"/>
  <c r="AE12302" i="1" s="1"/>
  <c r="J200" i="7" s="1"/>
  <c r="AD12289" i="1"/>
  <c r="AD12288" i="1"/>
  <c r="AD12287" i="1"/>
  <c r="AD8167" i="1"/>
  <c r="AE8161" i="1" s="1"/>
  <c r="J145" i="7" s="1"/>
  <c r="AD719" i="1"/>
  <c r="AE718" i="1" s="1"/>
  <c r="J23" i="7" s="1"/>
  <c r="AD12047" i="1"/>
  <c r="AD12046" i="1"/>
  <c r="AD11874" i="1"/>
  <c r="AE11873" i="1" s="1"/>
  <c r="J194" i="7" s="1"/>
  <c r="AD11792" i="1"/>
  <c r="AD11791" i="1"/>
  <c r="AD11790" i="1"/>
  <c r="AD11789" i="1"/>
  <c r="AD11788" i="1"/>
  <c r="AD11787" i="1"/>
  <c r="AD11786" i="1"/>
  <c r="AD11765" i="1"/>
  <c r="AD11764" i="1"/>
  <c r="AD11763" i="1"/>
  <c r="AD11762" i="1"/>
  <c r="AD11761" i="1"/>
  <c r="AD11760" i="1"/>
  <c r="AD11759" i="1"/>
  <c r="AD11757" i="1"/>
  <c r="AD11756" i="1"/>
  <c r="AD11755" i="1"/>
  <c r="AD11748" i="1"/>
  <c r="AD11747" i="1"/>
  <c r="AD11745" i="1"/>
  <c r="AD11743" i="1"/>
  <c r="AD11742" i="1"/>
  <c r="AD11741" i="1"/>
  <c r="AD11740" i="1"/>
  <c r="AD11739" i="1"/>
  <c r="AD11738" i="1"/>
  <c r="AD11737" i="1"/>
  <c r="AD11736" i="1"/>
  <c r="AD11735" i="1"/>
  <c r="AD11734" i="1"/>
  <c r="AD11726" i="1"/>
  <c r="AD11725" i="1"/>
  <c r="AD11724" i="1"/>
  <c r="AD11723" i="1"/>
  <c r="AD11722" i="1"/>
  <c r="AD11721" i="1"/>
  <c r="AD11720" i="1"/>
  <c r="AD11719" i="1"/>
  <c r="AD11718" i="1"/>
  <c r="AD11717" i="1"/>
  <c r="AD11716" i="1"/>
  <c r="AD11715" i="1"/>
  <c r="AD11714" i="1"/>
  <c r="AD11711" i="1"/>
  <c r="AD11713" i="1"/>
  <c r="AD11712" i="1"/>
  <c r="AD11710" i="1"/>
  <c r="AD11709" i="1"/>
  <c r="AD11708" i="1"/>
  <c r="AD11707" i="1"/>
  <c r="AD11706" i="1"/>
  <c r="AD11705" i="1"/>
  <c r="AD11704" i="1"/>
  <c r="AD11703" i="1"/>
  <c r="AD11702" i="1"/>
  <c r="AD11701" i="1"/>
  <c r="AD11700" i="1"/>
  <c r="AD11699" i="1"/>
  <c r="AD11698" i="1"/>
  <c r="AD11659" i="1"/>
  <c r="AD11658" i="1"/>
  <c r="AD11657" i="1"/>
  <c r="AD11656" i="1"/>
  <c r="AD11655" i="1"/>
  <c r="AD11654" i="1"/>
  <c r="AD11653" i="1"/>
  <c r="AD11652" i="1"/>
  <c r="AD11651" i="1"/>
  <c r="AD11650" i="1"/>
  <c r="AD11649" i="1"/>
  <c r="AD11648" i="1"/>
  <c r="AD11647" i="1"/>
  <c r="AD11646" i="1"/>
  <c r="AD11644" i="1"/>
  <c r="AE8888" i="1" s="1"/>
  <c r="J158" i="7" s="1"/>
  <c r="AD11625" i="1"/>
  <c r="AD11624" i="1"/>
  <c r="AD11623" i="1"/>
  <c r="AD11577" i="1"/>
  <c r="AD11576" i="1"/>
  <c r="AI15970" i="1" s="1"/>
  <c r="AJ15971" i="1" s="1"/>
  <c r="AD11570" i="1"/>
  <c r="AD11569" i="1"/>
  <c r="AD11568" i="1"/>
  <c r="AD11567" i="1"/>
  <c r="AD11566" i="1"/>
  <c r="AD11565" i="1"/>
  <c r="AD11439" i="1"/>
  <c r="AD11438" i="1"/>
  <c r="AD11437" i="1"/>
  <c r="AD11436" i="1"/>
  <c r="AD11435" i="1"/>
  <c r="AD11434" i="1"/>
  <c r="AD11358" i="1"/>
  <c r="AD11357" i="1"/>
  <c r="AD11356" i="1"/>
  <c r="AD11355" i="1"/>
  <c r="AD11354" i="1"/>
  <c r="AD11353" i="1"/>
  <c r="AD11352" i="1"/>
  <c r="AD11351" i="1"/>
  <c r="AD11350" i="1"/>
  <c r="AD11349" i="1"/>
  <c r="AD11348" i="1"/>
  <c r="AD11347" i="1"/>
  <c r="AD11346" i="1"/>
  <c r="AD11345" i="1"/>
  <c r="AD11344" i="1"/>
  <c r="AD11343" i="1"/>
  <c r="AD11342" i="1"/>
  <c r="AD11341" i="1"/>
  <c r="AD11339" i="1"/>
  <c r="AD11338" i="1"/>
  <c r="AD11337" i="1"/>
  <c r="AD11336" i="1"/>
  <c r="AD11335" i="1"/>
  <c r="AD11334" i="1"/>
  <c r="AD11333" i="1"/>
  <c r="AD11332" i="1"/>
  <c r="AD11331" i="1"/>
  <c r="AD11330" i="1"/>
  <c r="AD11329" i="1"/>
  <c r="AD11328" i="1"/>
  <c r="AD11327" i="1"/>
  <c r="AD11326" i="1"/>
  <c r="AD11325" i="1"/>
  <c r="AD11324" i="1"/>
  <c r="AD11323" i="1"/>
  <c r="AD11322" i="1"/>
  <c r="AD11321" i="1"/>
  <c r="AD11320" i="1"/>
  <c r="AD11319" i="1"/>
  <c r="AD11318" i="1"/>
  <c r="AD11317" i="1"/>
  <c r="AD11292" i="1"/>
  <c r="AD11291" i="1"/>
  <c r="AD11290" i="1"/>
  <c r="AD11289" i="1"/>
  <c r="AD11288" i="1"/>
  <c r="AD11287" i="1"/>
  <c r="AD11286" i="1"/>
  <c r="AD11285" i="1"/>
  <c r="AD11284" i="1"/>
  <c r="AD11283" i="1"/>
  <c r="AD11282" i="1"/>
  <c r="AD11281" i="1"/>
  <c r="AD11280" i="1"/>
  <c r="AD11279" i="1"/>
  <c r="AD11278" i="1"/>
  <c r="AD11277" i="1"/>
  <c r="AD11070" i="1"/>
  <c r="AD11069" i="1"/>
  <c r="AD10921" i="1"/>
  <c r="AD10920" i="1"/>
  <c r="AD10919" i="1"/>
  <c r="AD10918" i="1"/>
  <c r="AD10917" i="1"/>
  <c r="AD10916" i="1"/>
  <c r="AD10915" i="1"/>
  <c r="AD10914" i="1"/>
  <c r="AD10913" i="1"/>
  <c r="AD10912" i="1"/>
  <c r="AD10911" i="1"/>
  <c r="AD10910" i="1"/>
  <c r="AD10909" i="1"/>
  <c r="AD10908" i="1"/>
  <c r="AD10907" i="1"/>
  <c r="AD10906" i="1"/>
  <c r="AD10905" i="1"/>
  <c r="AD10904" i="1"/>
  <c r="AD10903" i="1"/>
  <c r="AD10902" i="1"/>
  <c r="AD10901" i="1"/>
  <c r="AD10900" i="1"/>
  <c r="AD10899" i="1"/>
  <c r="AD10898" i="1"/>
  <c r="AD10897" i="1"/>
  <c r="AD10896" i="1"/>
  <c r="AD10895" i="1"/>
  <c r="AD10894" i="1"/>
  <c r="AD10893" i="1"/>
  <c r="AD10892" i="1"/>
  <c r="AD10891" i="1"/>
  <c r="AD10890" i="1"/>
  <c r="AD10889" i="1"/>
  <c r="AD10888" i="1"/>
  <c r="AD10887" i="1"/>
  <c r="AD10886" i="1"/>
  <c r="AD10885" i="1"/>
  <c r="AD10884" i="1"/>
  <c r="AD10883" i="1"/>
  <c r="AD10882" i="1"/>
  <c r="AD10881" i="1"/>
  <c r="AD10880" i="1"/>
  <c r="AD10879" i="1"/>
  <c r="AD10878" i="1"/>
  <c r="AD10877" i="1"/>
  <c r="AD10876" i="1"/>
  <c r="AD10875" i="1"/>
  <c r="AD10874" i="1"/>
  <c r="AD10873" i="1"/>
  <c r="AD10872" i="1"/>
  <c r="AD10871" i="1"/>
  <c r="AD10870" i="1"/>
  <c r="AD10869" i="1"/>
  <c r="AD10868" i="1"/>
  <c r="AD10867" i="1"/>
  <c r="AD10866" i="1"/>
  <c r="AD10865" i="1"/>
  <c r="AD10864" i="1"/>
  <c r="AD10863" i="1"/>
  <c r="AD10862" i="1"/>
  <c r="AD10861" i="1"/>
  <c r="AD10860" i="1"/>
  <c r="AD10859" i="1"/>
  <c r="AD10858" i="1"/>
  <c r="AD10857" i="1"/>
  <c r="AD10856" i="1"/>
  <c r="AD10855" i="1"/>
  <c r="AD10854" i="1"/>
  <c r="AD10853" i="1"/>
  <c r="AD10852" i="1"/>
  <c r="AD10851" i="1"/>
  <c r="AD10850" i="1"/>
  <c r="AD10849" i="1"/>
  <c r="AD10848" i="1"/>
  <c r="AD10847" i="1"/>
  <c r="AD10846" i="1"/>
  <c r="AD10845" i="1"/>
  <c r="AD10844" i="1"/>
  <c r="AD10843" i="1"/>
  <c r="AD10842" i="1"/>
  <c r="AD10841" i="1"/>
  <c r="AD10840" i="1"/>
  <c r="AD10839" i="1"/>
  <c r="AD10838" i="1"/>
  <c r="AD10837" i="1"/>
  <c r="AD10836" i="1"/>
  <c r="AD10835" i="1"/>
  <c r="AD10834" i="1"/>
  <c r="AD10833" i="1"/>
  <c r="AD10832" i="1"/>
  <c r="AD10831" i="1"/>
  <c r="AD10830" i="1"/>
  <c r="AD10829" i="1"/>
  <c r="AD10828" i="1"/>
  <c r="AD10827" i="1"/>
  <c r="AD10826" i="1"/>
  <c r="AD10825" i="1"/>
  <c r="AD10824" i="1"/>
  <c r="AD10823" i="1"/>
  <c r="AD10822" i="1"/>
  <c r="AD10821" i="1"/>
  <c r="AD10820" i="1"/>
  <c r="AD10819" i="1"/>
  <c r="AD10818" i="1"/>
  <c r="AD10817" i="1"/>
  <c r="AD10816" i="1"/>
  <c r="AD10815" i="1"/>
  <c r="AD10814" i="1"/>
  <c r="AD10813" i="1"/>
  <c r="AD10812" i="1"/>
  <c r="AD10811" i="1"/>
  <c r="AD10810" i="1"/>
  <c r="AD10809" i="1"/>
  <c r="AD10808" i="1"/>
  <c r="AD10807" i="1"/>
  <c r="AD10806" i="1"/>
  <c r="AD10805" i="1"/>
  <c r="AD10804" i="1"/>
  <c r="AD10803" i="1"/>
  <c r="AD10802" i="1"/>
  <c r="AD10801" i="1"/>
  <c r="AD10800" i="1"/>
  <c r="AD10799" i="1"/>
  <c r="AD10798" i="1"/>
  <c r="AD10797" i="1"/>
  <c r="AD10796" i="1"/>
  <c r="AD10795" i="1"/>
  <c r="AD10794" i="1"/>
  <c r="AD10793" i="1"/>
  <c r="AD10792" i="1"/>
  <c r="AD10791" i="1"/>
  <c r="AD10790" i="1"/>
  <c r="AD10789" i="1"/>
  <c r="AD10788" i="1"/>
  <c r="AD10787" i="1"/>
  <c r="AD10786" i="1"/>
  <c r="AD10785" i="1"/>
  <c r="AD10784" i="1"/>
  <c r="AD10783" i="1"/>
  <c r="AD10782" i="1"/>
  <c r="AD10781" i="1"/>
  <c r="AD10780" i="1"/>
  <c r="AD10779" i="1"/>
  <c r="AD10778" i="1"/>
  <c r="AD10777" i="1"/>
  <c r="AD10776" i="1"/>
  <c r="AD10775" i="1"/>
  <c r="AD10774" i="1"/>
  <c r="AD10773" i="1"/>
  <c r="AD10772" i="1"/>
  <c r="AD10771" i="1"/>
  <c r="AD10770" i="1"/>
  <c r="AD10769" i="1"/>
  <c r="AD10768" i="1"/>
  <c r="AD10767" i="1"/>
  <c r="AD10766" i="1"/>
  <c r="AD10765" i="1"/>
  <c r="AD10764" i="1"/>
  <c r="AD10763" i="1"/>
  <c r="AD10762" i="1"/>
  <c r="AD10761" i="1"/>
  <c r="AD10760" i="1"/>
  <c r="AD10759" i="1"/>
  <c r="AD10758" i="1"/>
  <c r="AD10757" i="1"/>
  <c r="AD10756" i="1"/>
  <c r="AD10755" i="1"/>
  <c r="AD10754" i="1"/>
  <c r="AD10753" i="1"/>
  <c r="AD10752" i="1"/>
  <c r="AD10751" i="1"/>
  <c r="AD10750" i="1"/>
  <c r="AD10749" i="1"/>
  <c r="AD10748" i="1"/>
  <c r="AD10747" i="1"/>
  <c r="AD10746" i="1"/>
  <c r="AD10745" i="1"/>
  <c r="AD10744" i="1"/>
  <c r="AD10743" i="1"/>
  <c r="AD10742" i="1"/>
  <c r="AD10741" i="1"/>
  <c r="AD10740" i="1"/>
  <c r="AD10739" i="1"/>
  <c r="AD10738" i="1"/>
  <c r="AD10737" i="1"/>
  <c r="AD10736" i="1"/>
  <c r="AD10735" i="1"/>
  <c r="AD10734" i="1"/>
  <c r="AD10733" i="1"/>
  <c r="AD10732" i="1"/>
  <c r="AD10731" i="1"/>
  <c r="AD10730" i="1"/>
  <c r="AD10729" i="1"/>
  <c r="AD10728" i="1"/>
  <c r="AD10727" i="1"/>
  <c r="AD10726" i="1"/>
  <c r="AD10725" i="1"/>
  <c r="AD10724" i="1"/>
  <c r="AD10723" i="1"/>
  <c r="AD10722" i="1"/>
  <c r="AD10720" i="1"/>
  <c r="AD10719" i="1"/>
  <c r="AD10718" i="1"/>
  <c r="AD10717" i="1"/>
  <c r="AD10716" i="1"/>
  <c r="AD10715" i="1"/>
  <c r="AD10714" i="1"/>
  <c r="AD10713" i="1"/>
  <c r="AD10712" i="1"/>
  <c r="AD10711" i="1"/>
  <c r="AD10710" i="1"/>
  <c r="AD10709" i="1"/>
  <c r="AD10708" i="1"/>
  <c r="AD10707" i="1"/>
  <c r="AD10706" i="1"/>
  <c r="AD10705" i="1"/>
  <c r="AD10704" i="1"/>
  <c r="AD10703" i="1"/>
  <c r="AD10702" i="1"/>
  <c r="AD10701" i="1"/>
  <c r="AD10700" i="1"/>
  <c r="AD10699" i="1"/>
  <c r="AD10698" i="1"/>
  <c r="AD10697" i="1"/>
  <c r="AD10696" i="1"/>
  <c r="AD10695" i="1"/>
  <c r="AD10694" i="1"/>
  <c r="AD10693" i="1"/>
  <c r="AD10692" i="1"/>
  <c r="AD10691" i="1"/>
  <c r="AD10690" i="1"/>
  <c r="AD10689" i="1"/>
  <c r="AD10688" i="1"/>
  <c r="AD10687" i="1"/>
  <c r="AD10686" i="1"/>
  <c r="AD10685" i="1"/>
  <c r="AD10684" i="1"/>
  <c r="AD10683" i="1"/>
  <c r="AD10682" i="1"/>
  <c r="AD10681" i="1"/>
  <c r="AD10680" i="1"/>
  <c r="AD10679" i="1"/>
  <c r="AD10678" i="1"/>
  <c r="AD10677" i="1"/>
  <c r="AD10676" i="1"/>
  <c r="AD10675" i="1"/>
  <c r="AD10674" i="1"/>
  <c r="AD10673" i="1"/>
  <c r="AD10672" i="1"/>
  <c r="AD10671" i="1"/>
  <c r="AD10670" i="1"/>
  <c r="AD10669" i="1"/>
  <c r="AD10668" i="1"/>
  <c r="AD10667" i="1"/>
  <c r="AD10666" i="1"/>
  <c r="AD10665" i="1"/>
  <c r="AD10664" i="1"/>
  <c r="AD10663" i="1"/>
  <c r="AD10662" i="1"/>
  <c r="AD10661" i="1"/>
  <c r="AD10660" i="1"/>
  <c r="AD10659" i="1"/>
  <c r="AD10658" i="1"/>
  <c r="AD10657" i="1"/>
  <c r="AD10656" i="1"/>
  <c r="AD10655" i="1"/>
  <c r="AD10654" i="1"/>
  <c r="AD10653" i="1"/>
  <c r="AD10652" i="1"/>
  <c r="AD10651" i="1"/>
  <c r="AD10650" i="1"/>
  <c r="AD10649" i="1"/>
  <c r="AD10648" i="1"/>
  <c r="AD10647" i="1"/>
  <c r="AD10646" i="1"/>
  <c r="AD10645" i="1"/>
  <c r="AD10644" i="1"/>
  <c r="AD10643" i="1"/>
  <c r="AD10642" i="1"/>
  <c r="AD10641" i="1"/>
  <c r="AD10640" i="1"/>
  <c r="AD10639" i="1"/>
  <c r="AD10638" i="1"/>
  <c r="AD10637" i="1"/>
  <c r="AD10636" i="1"/>
  <c r="AD10635" i="1"/>
  <c r="AD10634" i="1"/>
  <c r="AD10633" i="1"/>
  <c r="AD10632" i="1"/>
  <c r="AD10631" i="1"/>
  <c r="AD10630" i="1"/>
  <c r="AD10629" i="1"/>
  <c r="AD10628" i="1"/>
  <c r="AD10627" i="1"/>
  <c r="AD10626" i="1"/>
  <c r="AD10625" i="1"/>
  <c r="AD10624" i="1"/>
  <c r="AD10623" i="1"/>
  <c r="AD10622" i="1"/>
  <c r="AD10621" i="1"/>
  <c r="AD10620" i="1"/>
  <c r="AD10619" i="1"/>
  <c r="AD10618" i="1"/>
  <c r="AD10617" i="1"/>
  <c r="AD10616" i="1"/>
  <c r="AD10615" i="1"/>
  <c r="AD10614" i="1"/>
  <c r="AD10613" i="1"/>
  <c r="AD10612" i="1"/>
  <c r="AD10611" i="1"/>
  <c r="AD10610" i="1"/>
  <c r="AD10609" i="1"/>
  <c r="AD10608" i="1"/>
  <c r="AD10607" i="1"/>
  <c r="AD10606" i="1"/>
  <c r="AD10605" i="1"/>
  <c r="AD10604" i="1"/>
  <c r="AD10603" i="1"/>
  <c r="AD10602" i="1"/>
  <c r="AD10601" i="1"/>
  <c r="AD10600" i="1"/>
  <c r="AD10599" i="1"/>
  <c r="AD10598" i="1"/>
  <c r="AD10597" i="1"/>
  <c r="AD10596" i="1"/>
  <c r="AD10595" i="1"/>
  <c r="AD10594" i="1"/>
  <c r="AD10593" i="1"/>
  <c r="AD10592" i="1"/>
  <c r="AD10591" i="1"/>
  <c r="AD10590" i="1"/>
  <c r="AD10589" i="1"/>
  <c r="AD10588" i="1"/>
  <c r="AD10587" i="1"/>
  <c r="AD10586" i="1"/>
  <c r="AD10585" i="1"/>
  <c r="AD10584" i="1"/>
  <c r="AD10583" i="1"/>
  <c r="AD10582" i="1"/>
  <c r="AD10581" i="1"/>
  <c r="AD10580" i="1"/>
  <c r="AD10579" i="1"/>
  <c r="AD10578" i="1"/>
  <c r="AD10577" i="1"/>
  <c r="AD10576" i="1"/>
  <c r="AD10575" i="1"/>
  <c r="AD10574" i="1"/>
  <c r="AD10573" i="1"/>
  <c r="AD10572" i="1"/>
  <c r="AD10571" i="1"/>
  <c r="AD10570" i="1"/>
  <c r="AD10569" i="1"/>
  <c r="AD10568" i="1"/>
  <c r="AD10567" i="1"/>
  <c r="AD10566" i="1"/>
  <c r="AD10565" i="1"/>
  <c r="AD10564" i="1"/>
  <c r="AD10563" i="1"/>
  <c r="AD10562" i="1"/>
  <c r="AD10561" i="1"/>
  <c r="AD10560" i="1"/>
  <c r="AD10559" i="1"/>
  <c r="AD10558" i="1"/>
  <c r="AD10557" i="1"/>
  <c r="AD10556" i="1"/>
  <c r="AD10555" i="1"/>
  <c r="AD10554" i="1"/>
  <c r="AD10553" i="1"/>
  <c r="AD10552" i="1"/>
  <c r="AD10551" i="1"/>
  <c r="AD10550" i="1"/>
  <c r="AD10549" i="1"/>
  <c r="AD10548" i="1"/>
  <c r="AD10547" i="1"/>
  <c r="AD10546" i="1"/>
  <c r="AD10545" i="1"/>
  <c r="AD10532" i="1"/>
  <c r="AD10531" i="1"/>
  <c r="AD10530" i="1"/>
  <c r="AD10529" i="1"/>
  <c r="AD10528" i="1"/>
  <c r="AD10527" i="1"/>
  <c r="AD10526" i="1"/>
  <c r="AD10525" i="1"/>
  <c r="AD10524" i="1"/>
  <c r="AD10523" i="1"/>
  <c r="AD10522" i="1"/>
  <c r="AD10521" i="1"/>
  <c r="AD10520" i="1"/>
  <c r="AD10519" i="1"/>
  <c r="AD10518" i="1"/>
  <c r="AD10517" i="1"/>
  <c r="AD10516" i="1"/>
  <c r="AD10515" i="1"/>
  <c r="AD10514" i="1"/>
  <c r="AD10513" i="1"/>
  <c r="AD10512" i="1"/>
  <c r="AD10511" i="1"/>
  <c r="AD10510" i="1"/>
  <c r="AD10509" i="1"/>
  <c r="AD10508" i="1"/>
  <c r="AD10507" i="1"/>
  <c r="AD10506" i="1"/>
  <c r="AD10505" i="1"/>
  <c r="AD10504" i="1"/>
  <c r="AD10503" i="1"/>
  <c r="AD10502" i="1"/>
  <c r="AD10501" i="1"/>
  <c r="AD10500" i="1"/>
  <c r="AD10499" i="1"/>
  <c r="AD10498" i="1"/>
  <c r="AD10497" i="1"/>
  <c r="AD10496" i="1"/>
  <c r="AD10495" i="1"/>
  <c r="AD10494" i="1"/>
  <c r="AD10493" i="1"/>
  <c r="AD10492" i="1"/>
  <c r="AD10491" i="1"/>
  <c r="AD10490" i="1"/>
  <c r="AD10489" i="1"/>
  <c r="AD10488" i="1"/>
  <c r="AD10487" i="1"/>
  <c r="AD10486" i="1"/>
  <c r="AD10485" i="1"/>
  <c r="AD10484" i="1"/>
  <c r="AD10483" i="1"/>
  <c r="AD10482" i="1"/>
  <c r="AD10481" i="1"/>
  <c r="AD10480" i="1"/>
  <c r="AD10479" i="1"/>
  <c r="AD10478" i="1"/>
  <c r="AD10477" i="1"/>
  <c r="AD10476" i="1"/>
  <c r="AD10475" i="1"/>
  <c r="AD10474" i="1"/>
  <c r="AD10473" i="1"/>
  <c r="AD10472" i="1"/>
  <c r="AD10471" i="1"/>
  <c r="AD10470" i="1"/>
  <c r="AD10469" i="1"/>
  <c r="AD10468" i="1"/>
  <c r="AD10467" i="1"/>
  <c r="AD10466" i="1"/>
  <c r="AD10465" i="1"/>
  <c r="AD10464" i="1"/>
  <c r="AD10463" i="1"/>
  <c r="AD10462" i="1"/>
  <c r="AD10461" i="1"/>
  <c r="AD10460" i="1"/>
  <c r="AD10459" i="1"/>
  <c r="AD10458" i="1"/>
  <c r="AD10457" i="1"/>
  <c r="AD10456" i="1"/>
  <c r="AD10455" i="1"/>
  <c r="AD10454" i="1"/>
  <c r="AD10453" i="1"/>
  <c r="AD10452" i="1"/>
  <c r="AD10451" i="1"/>
  <c r="AD10450" i="1"/>
  <c r="AD10449" i="1"/>
  <c r="AD10448" i="1"/>
  <c r="AD10447" i="1"/>
  <c r="AD10446" i="1"/>
  <c r="AD10445" i="1"/>
  <c r="AD10444" i="1"/>
  <c r="AD10443" i="1"/>
  <c r="AD10442" i="1"/>
  <c r="AD10441" i="1"/>
  <c r="AD10440" i="1"/>
  <c r="AD10439" i="1"/>
  <c r="AD10438" i="1"/>
  <c r="AD10437" i="1"/>
  <c r="AD10436" i="1"/>
  <c r="AD10435" i="1"/>
  <c r="AD10434" i="1"/>
  <c r="AD10433" i="1"/>
  <c r="AD10432" i="1"/>
  <c r="AD10431" i="1"/>
  <c r="AD10430" i="1"/>
  <c r="AD10429" i="1"/>
  <c r="AD10428" i="1"/>
  <c r="AD10427" i="1"/>
  <c r="AD10426" i="1"/>
  <c r="AD10425" i="1"/>
  <c r="AD10424" i="1"/>
  <c r="AD10423" i="1"/>
  <c r="AD10422" i="1"/>
  <c r="AD10421" i="1"/>
  <c r="AD10420" i="1"/>
  <c r="AD10419" i="1"/>
  <c r="AD10418" i="1"/>
  <c r="AD10417" i="1"/>
  <c r="AD10416" i="1"/>
  <c r="AD10415" i="1"/>
  <c r="AD10414" i="1"/>
  <c r="AD10413" i="1"/>
  <c r="AD10412" i="1"/>
  <c r="AD10411" i="1"/>
  <c r="AD10410" i="1"/>
  <c r="AD10409" i="1"/>
  <c r="AD10408" i="1"/>
  <c r="AD10407" i="1"/>
  <c r="AD10406" i="1"/>
  <c r="AD10405" i="1"/>
  <c r="AD10404" i="1"/>
  <c r="AD10403" i="1"/>
  <c r="AD10402" i="1"/>
  <c r="AD10401" i="1"/>
  <c r="AD10400" i="1"/>
  <c r="AD10399" i="1"/>
  <c r="AD10398" i="1"/>
  <c r="AD10397" i="1"/>
  <c r="AD10396" i="1"/>
  <c r="AD10395" i="1"/>
  <c r="AD10394" i="1"/>
  <c r="AD10393" i="1"/>
  <c r="AD10392" i="1"/>
  <c r="AD10391" i="1"/>
  <c r="AD10390" i="1"/>
  <c r="AD10389" i="1"/>
  <c r="AD10388" i="1"/>
  <c r="AD10387" i="1"/>
  <c r="AD10386" i="1"/>
  <c r="AD10385" i="1"/>
  <c r="AD10384" i="1"/>
  <c r="AD10383" i="1"/>
  <c r="AD10382" i="1"/>
  <c r="AD10380" i="1"/>
  <c r="AD10379" i="1"/>
  <c r="AD10378" i="1"/>
  <c r="AD10377" i="1"/>
  <c r="AD10376" i="1"/>
  <c r="AD10375" i="1"/>
  <c r="AD10374" i="1"/>
  <c r="AD10373" i="1"/>
  <c r="AD10372" i="1"/>
  <c r="AD10371" i="1"/>
  <c r="AD10370" i="1"/>
  <c r="AD10369" i="1"/>
  <c r="AD10368" i="1"/>
  <c r="AD10367" i="1"/>
  <c r="AD10366" i="1"/>
  <c r="AD10365" i="1"/>
  <c r="AD10364" i="1"/>
  <c r="AD10363" i="1"/>
  <c r="AD10362" i="1"/>
  <c r="AD10361" i="1"/>
  <c r="AD10360" i="1"/>
  <c r="AD10359" i="1"/>
  <c r="AD10358" i="1"/>
  <c r="AD10357" i="1"/>
  <c r="AD10356" i="1"/>
  <c r="AD10355" i="1"/>
  <c r="AD10354" i="1"/>
  <c r="AD10353" i="1"/>
  <c r="AD10352" i="1"/>
  <c r="AD10351" i="1"/>
  <c r="AD10350" i="1"/>
  <c r="AD10349" i="1"/>
  <c r="AD10348" i="1"/>
  <c r="AD10347" i="1"/>
  <c r="AD10346" i="1"/>
  <c r="AD10345" i="1"/>
  <c r="AD10344" i="1"/>
  <c r="AD10343" i="1"/>
  <c r="AD10342" i="1"/>
  <c r="AD10341" i="1"/>
  <c r="AD10340" i="1"/>
  <c r="AD10339" i="1"/>
  <c r="AD10338" i="1"/>
  <c r="AD10337" i="1"/>
  <c r="AD10336" i="1"/>
  <c r="AD10335" i="1"/>
  <c r="AD10326" i="1"/>
  <c r="AD10325" i="1"/>
  <c r="AD10324" i="1"/>
  <c r="AD10323" i="1"/>
  <c r="AD10322" i="1"/>
  <c r="AD10321" i="1"/>
  <c r="AD10320" i="1"/>
  <c r="AD10319" i="1"/>
  <c r="AD10334" i="1"/>
  <c r="AD10333" i="1"/>
  <c r="AD10332" i="1"/>
  <c r="AD10331" i="1"/>
  <c r="AD10330" i="1"/>
  <c r="AD10329" i="1"/>
  <c r="AD10328" i="1"/>
  <c r="AD10315" i="1"/>
  <c r="AD10314" i="1"/>
  <c r="AD10313" i="1"/>
  <c r="AD10312" i="1"/>
  <c r="AD10311" i="1"/>
  <c r="AD10310" i="1"/>
  <c r="AD10309" i="1"/>
  <c r="AD10308" i="1"/>
  <c r="AD10307" i="1"/>
  <c r="AD10306" i="1"/>
  <c r="AD10305" i="1"/>
  <c r="AD10304" i="1"/>
  <c r="AD10303" i="1"/>
  <c r="AD10302" i="1"/>
  <c r="AD10301" i="1"/>
  <c r="AD10300" i="1"/>
  <c r="AD10299" i="1"/>
  <c r="AD10298" i="1"/>
  <c r="AD10297" i="1"/>
  <c r="AD10296" i="1"/>
  <c r="AD10295" i="1"/>
  <c r="AD10294" i="1"/>
  <c r="AD10293" i="1"/>
  <c r="AD10292" i="1"/>
  <c r="AD10291" i="1"/>
  <c r="AD10290" i="1"/>
  <c r="AD10289" i="1"/>
  <c r="AD10288" i="1"/>
  <c r="AD10287" i="1"/>
  <c r="AD10286" i="1"/>
  <c r="AD10285" i="1"/>
  <c r="AD10284" i="1"/>
  <c r="AD10283" i="1"/>
  <c r="AD10282" i="1"/>
  <c r="AD10281" i="1"/>
  <c r="AD10280" i="1"/>
  <c r="AD10279" i="1"/>
  <c r="AD10278" i="1"/>
  <c r="AD10277" i="1"/>
  <c r="AD10276" i="1"/>
  <c r="AD10275" i="1"/>
  <c r="AD10274" i="1"/>
  <c r="AD10273" i="1"/>
  <c r="AD10272" i="1"/>
  <c r="AD10271" i="1"/>
  <c r="AD10270" i="1"/>
  <c r="AD10269" i="1"/>
  <c r="AD10268" i="1"/>
  <c r="AD10267" i="1"/>
  <c r="AD10266" i="1"/>
  <c r="AD10265" i="1"/>
  <c r="AD10264" i="1"/>
  <c r="AD10263" i="1"/>
  <c r="AD10262" i="1"/>
  <c r="AD10261" i="1"/>
  <c r="AD10260" i="1"/>
  <c r="AD10259" i="1"/>
  <c r="AD10258" i="1"/>
  <c r="AD10257" i="1"/>
  <c r="AD10256" i="1"/>
  <c r="AD10255" i="1"/>
  <c r="AD10254" i="1"/>
  <c r="AD10253" i="1"/>
  <c r="AD10252" i="1"/>
  <c r="AD10251" i="1"/>
  <c r="AD10250" i="1"/>
  <c r="AD10249" i="1"/>
  <c r="AD10248" i="1"/>
  <c r="AD10247" i="1"/>
  <c r="AD10246" i="1"/>
  <c r="AD10245" i="1"/>
  <c r="AD10244" i="1"/>
  <c r="AD10243" i="1"/>
  <c r="AD10242" i="1"/>
  <c r="AD10241" i="1"/>
  <c r="AD10240" i="1"/>
  <c r="AD10239" i="1"/>
  <c r="AD10238" i="1"/>
  <c r="AD10237" i="1"/>
  <c r="AD10236" i="1"/>
  <c r="AD10235" i="1"/>
  <c r="AD10234" i="1"/>
  <c r="AD10233" i="1"/>
  <c r="AD10232" i="1"/>
  <c r="AD10231" i="1"/>
  <c r="AD10230" i="1"/>
  <c r="AD10229" i="1"/>
  <c r="AD10228" i="1"/>
  <c r="AD10227" i="1"/>
  <c r="AD10226" i="1"/>
  <c r="AD10225" i="1"/>
  <c r="AD10224" i="1"/>
  <c r="AD10223" i="1"/>
  <c r="AD10222" i="1"/>
  <c r="AD10221" i="1"/>
  <c r="AD10220" i="1"/>
  <c r="AD10219" i="1"/>
  <c r="AD10218" i="1"/>
  <c r="AD10217" i="1"/>
  <c r="AD10216" i="1"/>
  <c r="AD10215" i="1"/>
  <c r="AD10214" i="1"/>
  <c r="AD10213" i="1"/>
  <c r="AD10212" i="1"/>
  <c r="AD10211" i="1"/>
  <c r="AD10210" i="1"/>
  <c r="AD10209" i="1"/>
  <c r="AD10208" i="1"/>
  <c r="AD10207" i="1"/>
  <c r="AD10206" i="1"/>
  <c r="AD10205" i="1"/>
  <c r="AD10204" i="1"/>
  <c r="AD10203" i="1"/>
  <c r="AD10040" i="1"/>
  <c r="AD10038" i="1"/>
  <c r="AD10037" i="1"/>
  <c r="AD10036" i="1"/>
  <c r="AD10035" i="1"/>
  <c r="AD10033" i="1"/>
  <c r="AD10029" i="1"/>
  <c r="AD10028" i="1"/>
  <c r="AD10026" i="1"/>
  <c r="AD10025" i="1"/>
  <c r="AD10024" i="1"/>
  <c r="AD10023" i="1"/>
  <c r="AD10022" i="1"/>
  <c r="AD10021" i="1"/>
  <c r="AD10020" i="1"/>
  <c r="AD10019" i="1"/>
  <c r="AD10018" i="1"/>
  <c r="AD10017" i="1"/>
  <c r="AD10016" i="1"/>
  <c r="AD10015" i="1"/>
  <c r="AD10014" i="1"/>
  <c r="AD10013" i="1"/>
  <c r="AD10012" i="1"/>
  <c r="AD10011" i="1"/>
  <c r="AD10010" i="1"/>
  <c r="AD10009" i="1"/>
  <c r="AD10008" i="1"/>
  <c r="AD10007" i="1"/>
  <c r="AD10006" i="1"/>
  <c r="AD10005" i="1"/>
  <c r="AD10004" i="1"/>
  <c r="AD10003" i="1"/>
  <c r="AD10002" i="1"/>
  <c r="AD10000" i="1"/>
  <c r="AD9999" i="1"/>
  <c r="AD9991" i="1"/>
  <c r="AD9990" i="1"/>
  <c r="AD9989" i="1"/>
  <c r="AD9988" i="1"/>
  <c r="AD9987" i="1"/>
  <c r="AD9984" i="1"/>
  <c r="AD9982" i="1"/>
  <c r="AD9980" i="1"/>
  <c r="AD9979" i="1"/>
  <c r="AD9976" i="1"/>
  <c r="AD9975" i="1"/>
  <c r="AD9974" i="1"/>
  <c r="AD9973" i="1"/>
  <c r="AD9971" i="1"/>
  <c r="AD9970" i="1"/>
  <c r="AD9969" i="1"/>
  <c r="AD9968" i="1"/>
  <c r="AD9966" i="1"/>
  <c r="AD9964" i="1"/>
  <c r="AD9957" i="1"/>
  <c r="AD9955" i="1"/>
  <c r="AD9954" i="1"/>
  <c r="AD9953" i="1"/>
  <c r="AD9952" i="1"/>
  <c r="AD9951" i="1"/>
  <c r="AD9949" i="1"/>
  <c r="AD9948" i="1"/>
  <c r="AD9947" i="1"/>
  <c r="AD9945" i="1"/>
  <c r="AD9943" i="1"/>
  <c r="AD9942" i="1"/>
  <c r="AD9941" i="1"/>
  <c r="AD9940" i="1"/>
  <c r="AD9939" i="1"/>
  <c r="AD9938" i="1"/>
  <c r="AD9937" i="1"/>
  <c r="AD9936" i="1"/>
  <c r="AD9934" i="1"/>
  <c r="AD9933" i="1"/>
  <c r="AD9931" i="1"/>
  <c r="AD9930" i="1"/>
  <c r="AD9929" i="1"/>
  <c r="AD9928" i="1"/>
  <c r="AD9927" i="1"/>
  <c r="AD9926" i="1"/>
  <c r="AD9921" i="1"/>
  <c r="AD9925" i="1"/>
  <c r="AD9924" i="1"/>
  <c r="AD9923" i="1"/>
  <c r="AD9920" i="1"/>
  <c r="AD9918" i="1"/>
  <c r="AD9919" i="1"/>
  <c r="AD9916" i="1"/>
  <c r="AD9915" i="1"/>
  <c r="AD9914" i="1"/>
  <c r="AD9913" i="1"/>
  <c r="AD9912" i="1"/>
  <c r="AD9911" i="1"/>
  <c r="AD9910" i="1"/>
  <c r="AD9909" i="1"/>
  <c r="AD9908" i="1"/>
  <c r="AD9907" i="1"/>
  <c r="AD9906" i="1"/>
  <c r="AD9905" i="1"/>
  <c r="AD9904" i="1"/>
  <c r="AD9903" i="1"/>
  <c r="AD9902" i="1"/>
  <c r="AD9901" i="1"/>
  <c r="AD9900" i="1"/>
  <c r="AD9899" i="1"/>
  <c r="AD9898" i="1"/>
  <c r="AD9897" i="1"/>
  <c r="AD9896" i="1"/>
  <c r="AD9895" i="1"/>
  <c r="AD9894" i="1"/>
  <c r="AD9893" i="1"/>
  <c r="AD9892" i="1"/>
  <c r="AD9890" i="1"/>
  <c r="AD9889" i="1"/>
  <c r="AD9888" i="1"/>
  <c r="AD9887" i="1"/>
  <c r="AD9886" i="1"/>
  <c r="AD9885" i="1"/>
  <c r="AD9884" i="1"/>
  <c r="AD9882" i="1"/>
  <c r="AD9881" i="1"/>
  <c r="AD9879" i="1"/>
  <c r="AD9878" i="1"/>
  <c r="AD9877" i="1"/>
  <c r="AD9876" i="1"/>
  <c r="AD9875" i="1"/>
  <c r="AD9874" i="1"/>
  <c r="AD9873" i="1"/>
  <c r="AD9872" i="1"/>
  <c r="AD9870" i="1"/>
  <c r="AD9869" i="1"/>
  <c r="AD9868" i="1"/>
  <c r="AD9867" i="1"/>
  <c r="AD9864" i="1"/>
  <c r="AD9862" i="1"/>
  <c r="AD9861" i="1"/>
  <c r="AD9860" i="1"/>
  <c r="AD9859" i="1"/>
  <c r="AD9858" i="1"/>
  <c r="AD9857" i="1"/>
  <c r="AD9856" i="1"/>
  <c r="AD9855" i="1"/>
  <c r="AD9854" i="1"/>
  <c r="AD9853" i="1"/>
  <c r="AD9852" i="1"/>
  <c r="AD9851" i="1"/>
  <c r="AD9850" i="1"/>
  <c r="AD9849" i="1"/>
  <c r="AD9848" i="1"/>
  <c r="AD9847" i="1"/>
  <c r="AD9846" i="1"/>
  <c r="AD9845" i="1"/>
  <c r="AD9843" i="1"/>
  <c r="AD9841" i="1"/>
  <c r="AD9840" i="1"/>
  <c r="AD9839" i="1"/>
  <c r="AD9838" i="1"/>
  <c r="AD9837" i="1"/>
  <c r="AD9836" i="1"/>
  <c r="AD9835" i="1"/>
  <c r="AD9834" i="1"/>
  <c r="AD9833" i="1"/>
  <c r="AD9832" i="1"/>
  <c r="AD9831" i="1"/>
  <c r="AD9830" i="1"/>
  <c r="AD9829" i="1"/>
  <c r="AD9828" i="1"/>
  <c r="AD9827" i="1"/>
  <c r="AD9826" i="1"/>
  <c r="AD9825" i="1"/>
  <c r="AD9824" i="1"/>
  <c r="AD9823" i="1"/>
  <c r="AD9822" i="1"/>
  <c r="AD9821" i="1"/>
  <c r="AD9820" i="1"/>
  <c r="AD9819" i="1"/>
  <c r="AD9817" i="1"/>
  <c r="AD9818" i="1"/>
  <c r="AD9816" i="1"/>
  <c r="AD9815" i="1"/>
  <c r="AD9814" i="1"/>
  <c r="AD9813" i="1"/>
  <c r="AD9812" i="1"/>
  <c r="AD9811" i="1"/>
  <c r="AD9809" i="1"/>
  <c r="AD9810" i="1"/>
  <c r="AD9808" i="1"/>
  <c r="AD9807" i="1"/>
  <c r="AD9806" i="1"/>
  <c r="AD9805" i="1"/>
  <c r="AD9804" i="1"/>
  <c r="AD9803" i="1"/>
  <c r="AD9802" i="1"/>
  <c r="AD9801" i="1"/>
  <c r="AD9800" i="1"/>
  <c r="AD9799" i="1"/>
  <c r="AD9798" i="1"/>
  <c r="AD9797" i="1"/>
  <c r="AD9796" i="1"/>
  <c r="AD9795" i="1"/>
  <c r="AD9788" i="1"/>
  <c r="AD9794" i="1"/>
  <c r="AD9793" i="1"/>
  <c r="AD9792" i="1"/>
  <c r="AD9791" i="1"/>
  <c r="AD9790" i="1"/>
  <c r="AD9789" i="1"/>
  <c r="AD9787" i="1"/>
  <c r="AD9786" i="1"/>
  <c r="AD9785" i="1"/>
  <c r="AD9784" i="1"/>
  <c r="AD9783" i="1"/>
  <c r="AD9782" i="1"/>
  <c r="AD9781" i="1"/>
  <c r="AD9780" i="1"/>
  <c r="AD9779" i="1"/>
  <c r="AD9778" i="1"/>
  <c r="AD9777" i="1"/>
  <c r="AD9776" i="1"/>
  <c r="AD9775" i="1"/>
  <c r="AD9774" i="1"/>
  <c r="AD9773" i="1"/>
  <c r="AD9772" i="1"/>
  <c r="AD9771" i="1"/>
  <c r="AD9770" i="1"/>
  <c r="AD9769" i="1"/>
  <c r="AD9768" i="1"/>
  <c r="AD9767" i="1"/>
  <c r="AD9766" i="1"/>
  <c r="AD9765" i="1"/>
  <c r="AD9764" i="1"/>
  <c r="AD9763" i="1"/>
  <c r="AD9762" i="1"/>
  <c r="AD9761" i="1"/>
  <c r="AD9759" i="1"/>
  <c r="AD9758" i="1"/>
  <c r="AD9757" i="1"/>
  <c r="AD9756" i="1"/>
  <c r="AD9755" i="1"/>
  <c r="AD9754" i="1"/>
  <c r="AD9753" i="1"/>
  <c r="AD9752" i="1"/>
  <c r="AD9751" i="1"/>
  <c r="AD9750" i="1"/>
  <c r="AD9749" i="1"/>
  <c r="AD9748" i="1"/>
  <c r="AD9747" i="1"/>
  <c r="AD9746" i="1"/>
  <c r="AD9745" i="1"/>
  <c r="AD9744" i="1"/>
  <c r="AD9743" i="1"/>
  <c r="AD9684" i="1"/>
  <c r="AD9683" i="1"/>
  <c r="AD9681" i="1"/>
  <c r="AD9680" i="1"/>
  <c r="AD9679" i="1"/>
  <c r="AD9678" i="1"/>
  <c r="AD9677" i="1"/>
  <c r="AD9676" i="1"/>
  <c r="AD9675" i="1"/>
  <c r="AD9674" i="1"/>
  <c r="AD9673" i="1"/>
  <c r="AD9672" i="1"/>
  <c r="AD9671" i="1"/>
  <c r="AD9670" i="1"/>
  <c r="AD9669" i="1"/>
  <c r="AD9668" i="1"/>
  <c r="AD9622" i="1"/>
  <c r="AD9621" i="1"/>
  <c r="AD9592" i="1"/>
  <c r="AE9591" i="1" s="1"/>
  <c r="J172" i="7" s="1"/>
  <c r="AD9530" i="1"/>
  <c r="AD9529" i="1"/>
  <c r="AD9528" i="1"/>
  <c r="AD9531" i="1"/>
  <c r="AD9527" i="1"/>
  <c r="AD9526" i="1"/>
  <c r="AD9524" i="1"/>
  <c r="AD9522" i="1"/>
  <c r="AD9521" i="1"/>
  <c r="AD9520" i="1"/>
  <c r="AD9519" i="1"/>
  <c r="AD9514" i="1"/>
  <c r="AD9513" i="1"/>
  <c r="AD9512" i="1"/>
  <c r="AD9511" i="1"/>
  <c r="AD9506" i="1"/>
  <c r="AD9505" i="1"/>
  <c r="AD9500" i="1"/>
  <c r="AD9499" i="1"/>
  <c r="AD9498" i="1"/>
  <c r="AD9497" i="1"/>
  <c r="AD9496" i="1"/>
  <c r="AD9495" i="1"/>
  <c r="AD9494" i="1"/>
  <c r="AD9493" i="1"/>
  <c r="AD9489" i="1"/>
  <c r="AD9488" i="1"/>
  <c r="AD9487" i="1"/>
  <c r="AD9486" i="1"/>
  <c r="AD9484" i="1"/>
  <c r="AD9483" i="1"/>
  <c r="AD9485" i="1"/>
  <c r="AD9482" i="1"/>
  <c r="AD9481" i="1"/>
  <c r="AD9474" i="1"/>
  <c r="AD9480" i="1"/>
  <c r="AD9479" i="1"/>
  <c r="AD9478" i="1"/>
  <c r="AD9477" i="1"/>
  <c r="AD9472" i="1"/>
  <c r="AD9476" i="1"/>
  <c r="AD9475" i="1"/>
  <c r="AD9471" i="1"/>
  <c r="AD9473" i="1"/>
  <c r="AD9470" i="1"/>
  <c r="AD9469" i="1"/>
  <c r="AD9468" i="1"/>
  <c r="AD9467" i="1"/>
  <c r="AD9466" i="1"/>
  <c r="AD9465" i="1"/>
  <c r="AD9464" i="1"/>
  <c r="AD9463" i="1"/>
  <c r="AD9462" i="1"/>
  <c r="AD9461" i="1"/>
  <c r="AD9460" i="1"/>
  <c r="AD9459" i="1"/>
  <c r="AD9458" i="1"/>
  <c r="AD9457" i="1"/>
  <c r="AD9456" i="1"/>
  <c r="AD9455" i="1"/>
  <c r="AD9454" i="1"/>
  <c r="AD9453" i="1"/>
  <c r="AD9444" i="1"/>
  <c r="AD9443" i="1"/>
  <c r="AD9442" i="1"/>
  <c r="AD9441" i="1"/>
  <c r="AD9452" i="1"/>
  <c r="AD9451" i="1"/>
  <c r="AD9450" i="1"/>
  <c r="AD9449" i="1"/>
  <c r="AD9448" i="1"/>
  <c r="AD9447" i="1"/>
  <c r="AD9446" i="1"/>
  <c r="AD9445" i="1"/>
  <c r="AD9440" i="1"/>
  <c r="AD9439" i="1"/>
  <c r="AD9438" i="1"/>
  <c r="AD9437" i="1"/>
  <c r="AD9436" i="1"/>
  <c r="AD9433" i="1"/>
  <c r="AD9434" i="1"/>
  <c r="AD9432" i="1"/>
  <c r="AD9431" i="1"/>
  <c r="AD9430" i="1"/>
  <c r="AD9429" i="1"/>
  <c r="AD9428" i="1"/>
  <c r="AD9337" i="1"/>
  <c r="AD9342" i="1"/>
  <c r="AD9341" i="1"/>
  <c r="AD9340" i="1"/>
  <c r="AD9339" i="1"/>
  <c r="AD9338" i="1"/>
  <c r="AD9336" i="1"/>
  <c r="AD9333" i="1"/>
  <c r="AD9332" i="1"/>
  <c r="AD9331" i="1"/>
  <c r="AD9327" i="1"/>
  <c r="AE9326" i="1" s="1"/>
  <c r="J167" i="7" s="1"/>
  <c r="AD9280" i="1"/>
  <c r="AE9279" i="1" s="1"/>
  <c r="J165" i="7" s="1"/>
  <c r="AD9086" i="1"/>
  <c r="AD9085" i="1"/>
  <c r="AD9084" i="1"/>
  <c r="AD9088" i="1"/>
  <c r="AD8913" i="1"/>
  <c r="AD8912" i="1"/>
  <c r="AD8911" i="1"/>
  <c r="AD8910" i="1"/>
  <c r="AD8909" i="1"/>
  <c r="AD8902" i="1"/>
  <c r="AD8901" i="1"/>
  <c r="AD8900" i="1"/>
  <c r="AD8899" i="1"/>
  <c r="AD8896" i="1"/>
  <c r="AD8878" i="1"/>
  <c r="AE8841" i="1" s="1"/>
  <c r="J157" i="7" s="1"/>
  <c r="AD8763" i="1"/>
  <c r="AD8762" i="1"/>
  <c r="AD8761" i="1"/>
  <c r="AD8760" i="1"/>
  <c r="AD8759" i="1"/>
  <c r="AD8758" i="1"/>
  <c r="AD8757" i="1"/>
  <c r="AD8756" i="1"/>
  <c r="AD8755" i="1"/>
  <c r="AD8754" i="1"/>
  <c r="AD8753" i="1"/>
  <c r="AD8752" i="1"/>
  <c r="AD8751" i="1"/>
  <c r="AD8750" i="1"/>
  <c r="AD8749" i="1"/>
  <c r="AD8748" i="1"/>
  <c r="AD8747" i="1"/>
  <c r="AD8746" i="1"/>
  <c r="AD8745" i="1"/>
  <c r="AD8744" i="1"/>
  <c r="AD8743" i="1"/>
  <c r="AD8742" i="1"/>
  <c r="AD8741" i="1"/>
  <c r="AD8740" i="1"/>
  <c r="AD8739" i="1"/>
  <c r="AD8738" i="1"/>
  <c r="AD8737" i="1"/>
  <c r="AD8736" i="1"/>
  <c r="AD8735" i="1"/>
  <c r="AD8734" i="1"/>
  <c r="AD8733" i="1"/>
  <c r="AD8732" i="1"/>
  <c r="AD8731" i="1"/>
  <c r="AD8730" i="1"/>
  <c r="AD8729" i="1"/>
  <c r="AD8728" i="1"/>
  <c r="AD8727" i="1"/>
  <c r="AD8726" i="1"/>
  <c r="AD8725" i="1"/>
  <c r="AD8724" i="1"/>
  <c r="AD8723" i="1"/>
  <c r="AD8722" i="1"/>
  <c r="AD8721" i="1"/>
  <c r="AD8720" i="1"/>
  <c r="AD8719" i="1"/>
  <c r="AD8718" i="1"/>
  <c r="AD8717" i="1"/>
  <c r="AD8716" i="1"/>
  <c r="AD8715" i="1"/>
  <c r="AD8714" i="1"/>
  <c r="AD8713" i="1"/>
  <c r="AD8712" i="1"/>
  <c r="AD8711" i="1"/>
  <c r="AD8710" i="1"/>
  <c r="AD8709" i="1"/>
  <c r="AD8708" i="1"/>
  <c r="AD8707" i="1"/>
  <c r="AD8706" i="1"/>
  <c r="AD8705" i="1"/>
  <c r="AD8704" i="1"/>
  <c r="AD8703" i="1"/>
  <c r="AD8702" i="1"/>
  <c r="AD8701" i="1"/>
  <c r="AD8700" i="1"/>
  <c r="AD8699" i="1"/>
  <c r="AD8698" i="1"/>
  <c r="AD8697" i="1"/>
  <c r="AD8696" i="1"/>
  <c r="AD8695" i="1"/>
  <c r="AD8694" i="1"/>
  <c r="AD8693" i="1"/>
  <c r="AD8692" i="1"/>
  <c r="AD8691" i="1"/>
  <c r="AD8690" i="1"/>
  <c r="AD8689" i="1"/>
  <c r="AD8688" i="1"/>
  <c r="AD8687" i="1"/>
  <c r="AD8686" i="1"/>
  <c r="AD8685" i="1"/>
  <c r="AD8684" i="1"/>
  <c r="AD8683" i="1"/>
  <c r="AD8682" i="1"/>
  <c r="AD8668" i="1"/>
  <c r="AD8667" i="1"/>
  <c r="AD8666" i="1"/>
  <c r="AD8665" i="1"/>
  <c r="AD8664" i="1"/>
  <c r="AD8681" i="1"/>
  <c r="AD8680" i="1"/>
  <c r="AD8679" i="1"/>
  <c r="AD8678" i="1"/>
  <c r="AD8677" i="1"/>
  <c r="AD8676" i="1"/>
  <c r="AD8675" i="1"/>
  <c r="AD8674" i="1"/>
  <c r="AD8673" i="1"/>
  <c r="AD8672" i="1"/>
  <c r="AD8671" i="1"/>
  <c r="AD8670" i="1"/>
  <c r="AD8669" i="1"/>
  <c r="AD8663" i="1"/>
  <c r="AD8662" i="1"/>
  <c r="AD8661" i="1"/>
  <c r="AD8660" i="1"/>
  <c r="AD8659" i="1"/>
  <c r="AD8658" i="1"/>
  <c r="AD8657" i="1"/>
  <c r="AD8656" i="1"/>
  <c r="AD8647" i="1"/>
  <c r="AD8646" i="1"/>
  <c r="AD8645" i="1"/>
  <c r="AD8644" i="1"/>
  <c r="AD8643" i="1"/>
  <c r="AD8642" i="1"/>
  <c r="AD8641" i="1"/>
  <c r="AD8640" i="1"/>
  <c r="AD8639" i="1"/>
  <c r="AD8638" i="1"/>
  <c r="AD8637" i="1"/>
  <c r="AD8636" i="1"/>
  <c r="AD8635" i="1"/>
  <c r="AD8634" i="1"/>
  <c r="AD8633" i="1"/>
  <c r="AD8632" i="1"/>
  <c r="AD8631" i="1"/>
  <c r="AD8630" i="1"/>
  <c r="AD8627" i="1"/>
  <c r="AD8626" i="1"/>
  <c r="AD8625" i="1"/>
  <c r="AD8546" i="1"/>
  <c r="AE8544" i="1" s="1"/>
  <c r="J154" i="7" s="1"/>
  <c r="AD8543" i="1"/>
  <c r="AD8542" i="1"/>
  <c r="AD8541" i="1"/>
  <c r="AD8539" i="1"/>
  <c r="AD8538" i="1"/>
  <c r="AD8537" i="1"/>
  <c r="AD8536" i="1"/>
  <c r="AD8535" i="1"/>
  <c r="AD8534" i="1"/>
  <c r="AD8533" i="1"/>
  <c r="AD8532" i="1"/>
  <c r="AD8531" i="1"/>
  <c r="AD8530" i="1"/>
  <c r="AD8529" i="1"/>
  <c r="AD8528" i="1"/>
  <c r="AD8527" i="1"/>
  <c r="AD8526" i="1"/>
  <c r="AD8525" i="1"/>
  <c r="AD8524" i="1"/>
  <c r="AD8523" i="1"/>
  <c r="AD8522" i="1"/>
  <c r="AD8510" i="1"/>
  <c r="AD8514" i="1"/>
  <c r="AD8509" i="1"/>
  <c r="AD8507" i="1"/>
  <c r="AD8502" i="1"/>
  <c r="AD8513" i="1"/>
  <c r="AD8512" i="1"/>
  <c r="AD8508" i="1"/>
  <c r="AD8506" i="1"/>
  <c r="AD8505" i="1"/>
  <c r="AD8503" i="1"/>
  <c r="AD8520" i="1"/>
  <c r="AD8519" i="1"/>
  <c r="AD8521" i="1"/>
  <c r="AD8516" i="1"/>
  <c r="AD8515" i="1"/>
  <c r="AD8518" i="1"/>
  <c r="AD8517" i="1"/>
  <c r="AD8501" i="1"/>
  <c r="AD8511" i="1"/>
  <c r="AD8504" i="1"/>
  <c r="AD8500" i="1"/>
  <c r="AD8499" i="1"/>
  <c r="AD8498" i="1"/>
  <c r="AD8497" i="1"/>
  <c r="AD8496" i="1"/>
  <c r="AD8495" i="1"/>
  <c r="AD8494" i="1"/>
  <c r="AD8493" i="1"/>
  <c r="AD8492" i="1"/>
  <c r="AD8437" i="1"/>
  <c r="AD8436" i="1"/>
  <c r="AD8435" i="1"/>
  <c r="AD8434" i="1"/>
  <c r="AD8433" i="1"/>
  <c r="AD8432" i="1"/>
  <c r="AD8431" i="1"/>
  <c r="AD8430" i="1"/>
  <c r="AD8429" i="1"/>
  <c r="AD8428" i="1"/>
  <c r="AD8427" i="1"/>
  <c r="AD8426" i="1"/>
  <c r="AD8425" i="1"/>
  <c r="AD8424" i="1"/>
  <c r="AD8423" i="1"/>
  <c r="AD8422" i="1"/>
  <c r="AD8421" i="1"/>
  <c r="AD8420" i="1"/>
  <c r="AD8419" i="1"/>
  <c r="AD8418" i="1"/>
  <c r="AD8417" i="1"/>
  <c r="AD8416" i="1"/>
  <c r="AD8414" i="1"/>
  <c r="AD8412" i="1"/>
  <c r="AD8409" i="1"/>
  <c r="AD8408" i="1"/>
  <c r="AD8407" i="1"/>
  <c r="AD8406" i="1"/>
  <c r="AD8405" i="1"/>
  <c r="AD8383" i="1"/>
  <c r="AD8382" i="1"/>
  <c r="AD8288" i="1"/>
  <c r="AD8286" i="1"/>
  <c r="AD8276" i="1"/>
  <c r="AD8274" i="1"/>
  <c r="AD8270" i="1"/>
  <c r="AD8268" i="1"/>
  <c r="AD8267" i="1"/>
  <c r="AD8265" i="1"/>
  <c r="AD8264" i="1"/>
  <c r="AD8263" i="1"/>
  <c r="AD8262" i="1"/>
  <c r="AD8261" i="1"/>
  <c r="AD8260" i="1"/>
  <c r="AD8259" i="1"/>
  <c r="AD8258" i="1"/>
  <c r="AD8219" i="1"/>
  <c r="AE8218" i="1" s="1"/>
  <c r="J146" i="7" s="1"/>
  <c r="AD8187" i="1"/>
  <c r="AE8186" i="1" s="1"/>
  <c r="J144" i="7" s="1"/>
  <c r="AD8157" i="1"/>
  <c r="AE8156" i="1" s="1"/>
  <c r="J142" i="7" s="1"/>
  <c r="AD8148" i="1"/>
  <c r="AE8147" i="1" s="1"/>
  <c r="J140" i="7" s="1"/>
  <c r="AD8105" i="1"/>
  <c r="AD8104" i="1"/>
  <c r="AD8103" i="1"/>
  <c r="AD8102" i="1"/>
  <c r="AD8100" i="1"/>
  <c r="AD8096" i="1"/>
  <c r="AD8078" i="1"/>
  <c r="AE8074" i="1" s="1"/>
  <c r="J137" i="7" s="1"/>
  <c r="AD8059" i="1"/>
  <c r="AE8050" i="1" s="1"/>
  <c r="J136" i="7" s="1"/>
  <c r="AD8049" i="1"/>
  <c r="AE8048" i="1" s="1"/>
  <c r="J135" i="7" s="1"/>
  <c r="AD7980" i="1"/>
  <c r="AD7979" i="1"/>
  <c r="AD7978" i="1"/>
  <c r="AD7977" i="1"/>
  <c r="AD7976" i="1"/>
  <c r="AD7975" i="1"/>
  <c r="AD7974" i="1"/>
  <c r="AD7973" i="1"/>
  <c r="AD7972" i="1"/>
  <c r="AD7971" i="1"/>
  <c r="AD7968" i="1"/>
  <c r="AD7967" i="1"/>
  <c r="AD7966" i="1"/>
  <c r="AD7965" i="1"/>
  <c r="AD7962" i="1"/>
  <c r="AD7964" i="1"/>
  <c r="AD7963" i="1"/>
  <c r="AD7961" i="1"/>
  <c r="AD7960" i="1"/>
  <c r="AD7959" i="1"/>
  <c r="AD7958" i="1"/>
  <c r="AD7957" i="1"/>
  <c r="AD7956" i="1"/>
  <c r="AD7955" i="1"/>
  <c r="AD7954" i="1"/>
  <c r="AD7953" i="1"/>
  <c r="AD7952" i="1"/>
  <c r="AD7951" i="1"/>
  <c r="AD7950" i="1"/>
  <c r="AD7949" i="1"/>
  <c r="AD7948" i="1"/>
  <c r="AD7942" i="1"/>
  <c r="AD7941" i="1"/>
  <c r="AD7940" i="1"/>
  <c r="AD7939" i="1"/>
  <c r="AD7938" i="1"/>
  <c r="AD7937" i="1"/>
  <c r="AD7868" i="1"/>
  <c r="AD7867" i="1"/>
  <c r="AD7866" i="1"/>
  <c r="AD7865" i="1"/>
  <c r="AD7864" i="1"/>
  <c r="AD7863" i="1"/>
  <c r="AD7862" i="1"/>
  <c r="AD7861" i="1"/>
  <c r="AD7860" i="1"/>
  <c r="AD7859" i="1"/>
  <c r="AD7858" i="1"/>
  <c r="AD7857" i="1"/>
  <c r="AD7856" i="1"/>
  <c r="AD7855" i="1"/>
  <c r="AD7854" i="1"/>
  <c r="AD7853" i="1"/>
  <c r="AD7852" i="1"/>
  <c r="AD7851" i="1"/>
  <c r="AD7850" i="1"/>
  <c r="AD7849" i="1"/>
  <c r="AD7848" i="1"/>
  <c r="AD7847" i="1"/>
  <c r="AD7846" i="1"/>
  <c r="AD7845" i="1"/>
  <c r="AD7844" i="1"/>
  <c r="AD7843" i="1"/>
  <c r="AD7842" i="1"/>
  <c r="AD7841" i="1"/>
  <c r="AD7840" i="1"/>
  <c r="AD7839" i="1"/>
  <c r="AD7838" i="1"/>
  <c r="AD7837" i="1"/>
  <c r="AD7836" i="1"/>
  <c r="AD7835" i="1"/>
  <c r="AD7834" i="1"/>
  <c r="AD7833" i="1"/>
  <c r="AD7832" i="1"/>
  <c r="AD7831" i="1"/>
  <c r="AD7830" i="1"/>
  <c r="AD7829" i="1"/>
  <c r="AD7828" i="1"/>
  <c r="AD7827" i="1"/>
  <c r="AD7826" i="1"/>
  <c r="AD7825" i="1"/>
  <c r="AD7824" i="1"/>
  <c r="AD7823" i="1"/>
  <c r="AD7822" i="1"/>
  <c r="AD7821" i="1"/>
  <c r="AD7820" i="1"/>
  <c r="AD7819" i="1"/>
  <c r="AD7818" i="1"/>
  <c r="AD7817" i="1"/>
  <c r="AD7816" i="1"/>
  <c r="AD7815" i="1"/>
  <c r="AD7814" i="1"/>
  <c r="AD7813" i="1"/>
  <c r="AD7812" i="1"/>
  <c r="AD7811" i="1"/>
  <c r="AD7810" i="1"/>
  <c r="AD7809" i="1"/>
  <c r="AD7808" i="1"/>
  <c r="AD7807" i="1"/>
  <c r="AD7806" i="1"/>
  <c r="AD7805" i="1"/>
  <c r="AD7804" i="1"/>
  <c r="AD7803" i="1"/>
  <c r="AD7802" i="1"/>
  <c r="AD7801" i="1"/>
  <c r="AD7800" i="1"/>
  <c r="AD7799" i="1"/>
  <c r="AD7798" i="1"/>
  <c r="AD7797" i="1"/>
  <c r="AD7796" i="1"/>
  <c r="AD7795" i="1"/>
  <c r="AD7794" i="1"/>
  <c r="AD7793" i="1"/>
  <c r="AD7792" i="1"/>
  <c r="AD7791" i="1"/>
  <c r="AD7790" i="1"/>
  <c r="AD7789" i="1"/>
  <c r="AD7787" i="1"/>
  <c r="AD7785" i="1"/>
  <c r="AD7784" i="1"/>
  <c r="AD7783" i="1"/>
  <c r="AD7782" i="1"/>
  <c r="AD7781" i="1"/>
  <c r="AD7780" i="1"/>
  <c r="AD7779" i="1"/>
  <c r="AD7778" i="1"/>
  <c r="AD7777" i="1"/>
  <c r="AD7776" i="1"/>
  <c r="AD7775" i="1"/>
  <c r="AD7774" i="1"/>
  <c r="AD7773" i="1"/>
  <c r="AD7772" i="1"/>
  <c r="AD7771" i="1"/>
  <c r="AD7770" i="1"/>
  <c r="AD7769" i="1"/>
  <c r="AD7768" i="1"/>
  <c r="AD7767" i="1"/>
  <c r="AD7766" i="1"/>
  <c r="AD7765" i="1"/>
  <c r="AD7764" i="1"/>
  <c r="AD7763" i="1"/>
  <c r="AD7762" i="1"/>
  <c r="AD7761" i="1"/>
  <c r="AD7760" i="1"/>
  <c r="AD7759" i="1"/>
  <c r="AD7758" i="1"/>
  <c r="AD7757" i="1"/>
  <c r="AD7756" i="1"/>
  <c r="AD7754" i="1"/>
  <c r="AD7743" i="1"/>
  <c r="AD7742" i="1"/>
  <c r="AD7741" i="1"/>
  <c r="AD7740" i="1"/>
  <c r="AD7739" i="1"/>
  <c r="AD7738" i="1"/>
  <c r="AD7737" i="1"/>
  <c r="AD7736" i="1"/>
  <c r="AD7735" i="1"/>
  <c r="AD7734" i="1"/>
  <c r="AD7733" i="1"/>
  <c r="AD7732" i="1"/>
  <c r="AD7731" i="1"/>
  <c r="AD7730" i="1"/>
  <c r="AD7729" i="1"/>
  <c r="AD7728" i="1"/>
  <c r="AD7727" i="1"/>
  <c r="AD7726" i="1"/>
  <c r="AD7725" i="1"/>
  <c r="AD7724" i="1"/>
  <c r="AD7723" i="1"/>
  <c r="AD7722" i="1"/>
  <c r="AD7721" i="1"/>
  <c r="AD7720" i="1"/>
  <c r="AD7719" i="1"/>
  <c r="AD7718" i="1"/>
  <c r="AD7717" i="1"/>
  <c r="AD7716" i="1"/>
  <c r="AD7715" i="1"/>
  <c r="AD7714" i="1"/>
  <c r="AD7713" i="1"/>
  <c r="AD7712" i="1"/>
  <c r="AD7711" i="1"/>
  <c r="AD7710" i="1"/>
  <c r="AD7709" i="1"/>
  <c r="AD7708" i="1"/>
  <c r="AD7707" i="1"/>
  <c r="AD7706" i="1"/>
  <c r="AD7705" i="1"/>
  <c r="AD7704" i="1"/>
  <c r="AD7703" i="1"/>
  <c r="AD7702" i="1"/>
  <c r="AD7701" i="1"/>
  <c r="AD7700" i="1"/>
  <c r="AD7699" i="1"/>
  <c r="AD7698" i="1"/>
  <c r="AD7697" i="1"/>
  <c r="AD7696" i="1"/>
  <c r="AD7695" i="1"/>
  <c r="AD7694" i="1"/>
  <c r="AD7693" i="1"/>
  <c r="AD7692" i="1"/>
  <c r="AD7691" i="1"/>
  <c r="AD7690" i="1"/>
  <c r="AD7689" i="1"/>
  <c r="AD7688" i="1"/>
  <c r="AD7687" i="1"/>
  <c r="AD7686" i="1"/>
  <c r="AD7685" i="1"/>
  <c r="AD7684" i="1"/>
  <c r="AD7683" i="1"/>
  <c r="AD7682" i="1"/>
  <c r="AD7681" i="1"/>
  <c r="AD7680" i="1"/>
  <c r="AD7679" i="1"/>
  <c r="AD7678" i="1"/>
  <c r="AD7677" i="1"/>
  <c r="AD7676" i="1"/>
  <c r="AD7675" i="1"/>
  <c r="AD7674" i="1"/>
  <c r="AD7673" i="1"/>
  <c r="AD7672" i="1"/>
  <c r="AD7671" i="1"/>
  <c r="AD7670" i="1"/>
  <c r="AD7669" i="1"/>
  <c r="AD7668" i="1"/>
  <c r="AD7667" i="1"/>
  <c r="AD7666" i="1"/>
  <c r="AD7665" i="1"/>
  <c r="AD7664" i="1"/>
  <c r="AD7663" i="1"/>
  <c r="AD7662" i="1"/>
  <c r="AD7661" i="1"/>
  <c r="AD7660" i="1"/>
  <c r="AD7659" i="1"/>
  <c r="AD7658" i="1"/>
  <c r="AD7657" i="1"/>
  <c r="AD7656" i="1"/>
  <c r="AD7655" i="1"/>
  <c r="AD7654" i="1"/>
  <c r="AD7653" i="1"/>
  <c r="AD7652" i="1"/>
  <c r="AD7651" i="1"/>
  <c r="AD7650" i="1"/>
  <c r="AD7649" i="1"/>
  <c r="AD7648" i="1"/>
  <c r="AD7647" i="1"/>
  <c r="AD7646" i="1"/>
  <c r="AD7645" i="1"/>
  <c r="AD7644" i="1"/>
  <c r="AD7643" i="1"/>
  <c r="AD7642" i="1"/>
  <c r="AD7641" i="1"/>
  <c r="AD7640" i="1"/>
  <c r="AD7639" i="1"/>
  <c r="AD7638" i="1"/>
  <c r="AD7637" i="1"/>
  <c r="AD7636" i="1"/>
  <c r="AD7635" i="1"/>
  <c r="AD7634" i="1"/>
  <c r="AD7633" i="1"/>
  <c r="AD7632" i="1"/>
  <c r="AD7631" i="1"/>
  <c r="AD7630" i="1"/>
  <c r="AD7629" i="1"/>
  <c r="AD7628" i="1"/>
  <c r="AD7627" i="1"/>
  <c r="AD7626" i="1"/>
  <c r="AD7625" i="1"/>
  <c r="AD7624" i="1"/>
  <c r="AD7623" i="1"/>
  <c r="AD7622" i="1"/>
  <c r="AD7621" i="1"/>
  <c r="AD7620" i="1"/>
  <c r="AD7619" i="1"/>
  <c r="AD7618" i="1"/>
  <c r="AD7617" i="1"/>
  <c r="AD7616" i="1"/>
  <c r="AD7615" i="1"/>
  <c r="AD7614" i="1"/>
  <c r="AD7613" i="1"/>
  <c r="AD7612" i="1"/>
  <c r="AD7611" i="1"/>
  <c r="AD7610" i="1"/>
  <c r="AD7609" i="1"/>
  <c r="AD7608" i="1"/>
  <c r="AD7607" i="1"/>
  <c r="AD7606" i="1"/>
  <c r="AD7605" i="1"/>
  <c r="AD7604" i="1"/>
  <c r="AD7603" i="1"/>
  <c r="AD7602" i="1"/>
  <c r="AD7601" i="1"/>
  <c r="AD7600" i="1"/>
  <c r="AD7599" i="1"/>
  <c r="AD7598" i="1"/>
  <c r="AD7597" i="1"/>
  <c r="AD7596" i="1"/>
  <c r="AD7595" i="1"/>
  <c r="AD7594" i="1"/>
  <c r="AD7593" i="1"/>
  <c r="AD7592" i="1"/>
  <c r="AD7591" i="1"/>
  <c r="AD7590" i="1"/>
  <c r="AD7589" i="1"/>
  <c r="AD7588" i="1"/>
  <c r="AD7587" i="1"/>
  <c r="AD7586" i="1"/>
  <c r="AD7585" i="1"/>
  <c r="AD7584" i="1"/>
  <c r="AD7583" i="1"/>
  <c r="AD7582" i="1"/>
  <c r="AD7581" i="1"/>
  <c r="AD7580" i="1"/>
  <c r="AD7579" i="1"/>
  <c r="AD7578" i="1"/>
  <c r="AD7577" i="1"/>
  <c r="AD7576" i="1"/>
  <c r="AD7575" i="1"/>
  <c r="AD7574" i="1"/>
  <c r="AD7573" i="1"/>
  <c r="AD7572" i="1"/>
  <c r="AD7571" i="1"/>
  <c r="AD7570" i="1"/>
  <c r="AD7569" i="1"/>
  <c r="AD7568" i="1"/>
  <c r="AD7567" i="1"/>
  <c r="AD7566" i="1"/>
  <c r="AD7565" i="1"/>
  <c r="AD7564" i="1"/>
  <c r="AD7563" i="1"/>
  <c r="AD7562" i="1"/>
  <c r="AD7561" i="1"/>
  <c r="AD7560" i="1"/>
  <c r="AD7559" i="1"/>
  <c r="AD7558" i="1"/>
  <c r="AD7557" i="1"/>
  <c r="AD7556" i="1"/>
  <c r="AD7555" i="1"/>
  <c r="AD7554" i="1"/>
  <c r="AD7553" i="1"/>
  <c r="AD7552" i="1"/>
  <c r="AD7551" i="1"/>
  <c r="AD7550" i="1"/>
  <c r="AD7549" i="1"/>
  <c r="AD7548" i="1"/>
  <c r="AD7547" i="1"/>
  <c r="AD7546" i="1"/>
  <c r="AD7545" i="1"/>
  <c r="AD7544" i="1"/>
  <c r="AD7543" i="1"/>
  <c r="AD7542" i="1"/>
  <c r="AD7541" i="1"/>
  <c r="AD7540" i="1"/>
  <c r="AD7539" i="1"/>
  <c r="AD7538" i="1"/>
  <c r="AD7537" i="1"/>
  <c r="AD7536" i="1"/>
  <c r="AD7535" i="1"/>
  <c r="AD7534" i="1"/>
  <c r="AD7533" i="1"/>
  <c r="AD7532" i="1"/>
  <c r="AD7530" i="1"/>
  <c r="AD7529" i="1"/>
  <c r="AD7528" i="1"/>
  <c r="AD7527" i="1"/>
  <c r="AD7526" i="1"/>
  <c r="AD7525" i="1"/>
  <c r="AD7524" i="1"/>
  <c r="AD7523" i="1"/>
  <c r="AD7522" i="1"/>
  <c r="AD7521" i="1"/>
  <c r="AD7520" i="1"/>
  <c r="AD7519" i="1"/>
  <c r="AD7518" i="1"/>
  <c r="AD7517" i="1"/>
  <c r="AD7516" i="1"/>
  <c r="AD7515" i="1"/>
  <c r="AD7514" i="1"/>
  <c r="AD7513" i="1"/>
  <c r="AD7512" i="1"/>
  <c r="AD7511" i="1"/>
  <c r="AD7510" i="1"/>
  <c r="AD7509" i="1"/>
  <c r="AD7508" i="1"/>
  <c r="AD7507" i="1"/>
  <c r="AD7506" i="1"/>
  <c r="AD7505" i="1"/>
  <c r="AD7504" i="1"/>
  <c r="AD7503" i="1"/>
  <c r="AD7502" i="1"/>
  <c r="AD7501" i="1"/>
  <c r="AD7500" i="1"/>
  <c r="AD7499" i="1"/>
  <c r="AD7498" i="1"/>
  <c r="AD7497" i="1"/>
  <c r="AD7496" i="1"/>
  <c r="AD7495" i="1"/>
  <c r="AD7494" i="1"/>
  <c r="AD7493" i="1"/>
  <c r="AD7492" i="1"/>
  <c r="AD7491" i="1"/>
  <c r="AD7490" i="1"/>
  <c r="AD7489" i="1"/>
  <c r="AD7488" i="1"/>
  <c r="AD7487" i="1"/>
  <c r="AD7486" i="1"/>
  <c r="AD7485" i="1"/>
  <c r="AD7484" i="1"/>
  <c r="AD7483" i="1"/>
  <c r="AD7482" i="1"/>
  <c r="AD7481" i="1"/>
  <c r="AD7480" i="1"/>
  <c r="AD7479" i="1"/>
  <c r="AD7478" i="1"/>
  <c r="AD7477" i="1"/>
  <c r="AD7476" i="1"/>
  <c r="AD7475" i="1"/>
  <c r="AD7474" i="1"/>
  <c r="AD7473" i="1"/>
  <c r="AD7471" i="1"/>
  <c r="AD7470" i="1"/>
  <c r="AD7469" i="1"/>
  <c r="AD7468" i="1"/>
  <c r="AD7467" i="1"/>
  <c r="AD7466" i="1"/>
  <c r="AD7465" i="1"/>
  <c r="AD7464" i="1"/>
  <c r="AD7472" i="1"/>
  <c r="AD7463" i="1"/>
  <c r="AD7462" i="1"/>
  <c r="AD7461" i="1"/>
  <c r="AD7460" i="1"/>
  <c r="AD7459" i="1"/>
  <c r="AD7458" i="1"/>
  <c r="AD7457" i="1"/>
  <c r="AD7456" i="1"/>
  <c r="AD7455" i="1"/>
  <c r="AD7454" i="1"/>
  <c r="AD7453" i="1"/>
  <c r="AD7452" i="1"/>
  <c r="AD7451" i="1"/>
  <c r="AD7450" i="1"/>
  <c r="AD7449" i="1"/>
  <c r="AD7448" i="1"/>
  <c r="AD7447" i="1"/>
  <c r="AD7446" i="1"/>
  <c r="AD7445" i="1"/>
  <c r="AD7444" i="1"/>
  <c r="AD7443" i="1"/>
  <c r="AD7442" i="1"/>
  <c r="AD7441" i="1"/>
  <c r="AD7440" i="1"/>
  <c r="AD7439" i="1"/>
  <c r="AD7438" i="1"/>
  <c r="AD7437" i="1"/>
  <c r="AD7436" i="1"/>
  <c r="AD7435" i="1"/>
  <c r="AD7434" i="1"/>
  <c r="AD7431" i="1"/>
  <c r="AD7430" i="1"/>
  <c r="AD7429" i="1"/>
  <c r="AD7428" i="1"/>
  <c r="AD7427" i="1"/>
  <c r="AD7433" i="1"/>
  <c r="AD7426" i="1"/>
  <c r="AD7425" i="1"/>
  <c r="AD7424" i="1"/>
  <c r="AD7423" i="1"/>
  <c r="AD7422" i="1"/>
  <c r="AD7421" i="1"/>
  <c r="AD7420" i="1"/>
  <c r="AD7419" i="1"/>
  <c r="AD7418" i="1"/>
  <c r="AD7417" i="1"/>
  <c r="AD7416" i="1"/>
  <c r="AD7415" i="1"/>
  <c r="AD7414" i="1"/>
  <c r="AD7413" i="1"/>
  <c r="AD7412" i="1"/>
  <c r="AD7411" i="1"/>
  <c r="AD7410" i="1"/>
  <c r="AD7409" i="1"/>
  <c r="AD7408" i="1"/>
  <c r="AD7407" i="1"/>
  <c r="AD7406" i="1"/>
  <c r="AD7405" i="1"/>
  <c r="AD7404" i="1"/>
  <c r="AD7403" i="1"/>
  <c r="AD7402" i="1"/>
  <c r="AD7401" i="1"/>
  <c r="AD7400" i="1"/>
  <c r="AD7399" i="1"/>
  <c r="AD7398" i="1"/>
  <c r="AD7397" i="1"/>
  <c r="AD7396" i="1"/>
  <c r="AD7395" i="1"/>
  <c r="AD7394" i="1"/>
  <c r="AD7391" i="1"/>
  <c r="AD7389" i="1"/>
  <c r="AD7393" i="1"/>
  <c r="AD7392" i="1"/>
  <c r="AD7390" i="1"/>
  <c r="AD7388" i="1"/>
  <c r="AD7387" i="1"/>
  <c r="AD7386" i="1"/>
  <c r="AD7385" i="1"/>
  <c r="AD7384" i="1"/>
  <c r="AD7383" i="1"/>
  <c r="AD7380" i="1"/>
  <c r="AD7381" i="1"/>
  <c r="AD7378" i="1"/>
  <c r="AD7379" i="1"/>
  <c r="AD7377" i="1"/>
  <c r="AD7376" i="1"/>
  <c r="AD7375" i="1"/>
  <c r="AD7374" i="1"/>
  <c r="AD7373" i="1"/>
  <c r="AD7372" i="1"/>
  <c r="AD7371" i="1"/>
  <c r="AD7370" i="1"/>
  <c r="AD7369" i="1"/>
  <c r="AD7368" i="1"/>
  <c r="AD7367" i="1"/>
  <c r="AD7366" i="1"/>
  <c r="AD7365" i="1"/>
  <c r="AD7364" i="1"/>
  <c r="AD7363" i="1"/>
  <c r="AD7362" i="1"/>
  <c r="AD7361" i="1"/>
  <c r="AD7360" i="1"/>
  <c r="AD7359" i="1"/>
  <c r="AD7358" i="1"/>
  <c r="AD7357" i="1"/>
  <c r="AD7356" i="1"/>
  <c r="AD7355" i="1"/>
  <c r="AD7354" i="1"/>
  <c r="AD7353" i="1"/>
  <c r="AD7351" i="1"/>
  <c r="AD7350" i="1"/>
  <c r="AD7349" i="1"/>
  <c r="AD7348" i="1"/>
  <c r="AD7347" i="1"/>
  <c r="AD7346" i="1"/>
  <c r="AD7345" i="1"/>
  <c r="AD7344" i="1"/>
  <c r="AD7343" i="1"/>
  <c r="AD7342" i="1"/>
  <c r="AD7341" i="1"/>
  <c r="AD7340" i="1"/>
  <c r="AD7339" i="1"/>
  <c r="AD7338" i="1"/>
  <c r="AD7337" i="1"/>
  <c r="AD7336" i="1"/>
  <c r="AD7335" i="1"/>
  <c r="AD7334" i="1"/>
  <c r="AD7333" i="1"/>
  <c r="AD7332" i="1"/>
  <c r="AD7331" i="1"/>
  <c r="AD7330" i="1"/>
  <c r="AD7329" i="1"/>
  <c r="AD7328" i="1"/>
  <c r="AD7327" i="1"/>
  <c r="AD7325" i="1"/>
  <c r="AD7324" i="1"/>
  <c r="AD7323" i="1"/>
  <c r="AD7322" i="1"/>
  <c r="AD7321" i="1"/>
  <c r="AD7320" i="1"/>
  <c r="AD7319" i="1"/>
  <c r="AD7318" i="1"/>
  <c r="AD7317" i="1"/>
  <c r="AD7316" i="1"/>
  <c r="AD7315" i="1"/>
  <c r="AD7314" i="1"/>
  <c r="AD7313" i="1"/>
  <c r="AD7312" i="1"/>
  <c r="AD7311" i="1"/>
  <c r="AD7310" i="1"/>
  <c r="AD7309" i="1"/>
  <c r="AD7308" i="1"/>
  <c r="AD7307" i="1"/>
  <c r="AD7306" i="1"/>
  <c r="AD7305" i="1"/>
  <c r="AD7304" i="1"/>
  <c r="AD7303" i="1"/>
  <c r="AD7302" i="1"/>
  <c r="AD7301" i="1"/>
  <c r="AD7300" i="1"/>
  <c r="AD7299" i="1"/>
  <c r="AD7298" i="1"/>
  <c r="AD7297" i="1"/>
  <c r="AD7296" i="1"/>
  <c r="AD7295" i="1"/>
  <c r="AD7294" i="1"/>
  <c r="AD7293" i="1"/>
  <c r="AD7292" i="1"/>
  <c r="AD7291" i="1"/>
  <c r="AD7290" i="1"/>
  <c r="AD7289" i="1"/>
  <c r="AD7288" i="1"/>
  <c r="AD7287" i="1"/>
  <c r="AD7286" i="1"/>
  <c r="AD7285" i="1"/>
  <c r="AD7283" i="1"/>
  <c r="AD7282" i="1"/>
  <c r="AD7281" i="1"/>
  <c r="AD7280" i="1"/>
  <c r="AD7279" i="1"/>
  <c r="AD7278" i="1"/>
  <c r="AD7277" i="1"/>
  <c r="AD7276" i="1"/>
  <c r="AD7275" i="1"/>
  <c r="AD7274" i="1"/>
  <c r="AD7273" i="1"/>
  <c r="AD7272" i="1"/>
  <c r="AD7271" i="1"/>
  <c r="AD7270" i="1"/>
  <c r="AD7269" i="1"/>
  <c r="AD7268" i="1"/>
  <c r="AD7267" i="1"/>
  <c r="AD7266" i="1"/>
  <c r="AD7265" i="1"/>
  <c r="AD7264" i="1"/>
  <c r="AD7263" i="1"/>
  <c r="AD7262" i="1"/>
  <c r="AD7261" i="1"/>
  <c r="AD7260" i="1"/>
  <c r="AD7259" i="1"/>
  <c r="AD7258" i="1"/>
  <c r="AD7257" i="1"/>
  <c r="AD7256" i="1"/>
  <c r="AD7255" i="1"/>
  <c r="AD7254" i="1"/>
  <c r="AD7253" i="1"/>
  <c r="AD7252" i="1"/>
  <c r="AD7251" i="1"/>
  <c r="AD7250" i="1"/>
  <c r="AD7249" i="1"/>
  <c r="AD7245" i="1"/>
  <c r="AD7244" i="1"/>
  <c r="AD7243" i="1"/>
  <c r="AD7242" i="1"/>
  <c r="AD7248" i="1"/>
  <c r="AD7247" i="1"/>
  <c r="AD7246" i="1"/>
  <c r="AD7241" i="1"/>
  <c r="AD7240" i="1"/>
  <c r="AD7239" i="1"/>
  <c r="AD7238" i="1"/>
  <c r="AD7229" i="1"/>
  <c r="AD7228" i="1"/>
  <c r="AD7227" i="1"/>
  <c r="AD7226" i="1"/>
  <c r="AD7225" i="1"/>
  <c r="AD7224" i="1"/>
  <c r="AD7237" i="1"/>
  <c r="AD7230" i="1"/>
  <c r="AD7236" i="1"/>
  <c r="AD7235" i="1"/>
  <c r="AD7234" i="1"/>
  <c r="AD7233" i="1"/>
  <c r="AD7232" i="1"/>
  <c r="AD7231" i="1"/>
  <c r="AD7223" i="1"/>
  <c r="AD7222" i="1"/>
  <c r="AD7221" i="1"/>
  <c r="AD7220" i="1"/>
  <c r="AD7219" i="1"/>
  <c r="AD7218" i="1"/>
  <c r="AD7217" i="1"/>
  <c r="AD7216" i="1"/>
  <c r="AD7215" i="1"/>
  <c r="AD7214" i="1"/>
  <c r="AD7213" i="1"/>
  <c r="AD7212" i="1"/>
  <c r="AD7211" i="1"/>
  <c r="AD7210" i="1"/>
  <c r="AD7209" i="1"/>
  <c r="AD7208" i="1"/>
  <c r="AD7207" i="1"/>
  <c r="AD7206" i="1"/>
  <c r="AD7205" i="1"/>
  <c r="AD7204" i="1"/>
  <c r="AD7203" i="1"/>
  <c r="AD7202" i="1"/>
  <c r="AD7201" i="1"/>
  <c r="AD7200" i="1"/>
  <c r="AD7199" i="1"/>
  <c r="AD7198" i="1"/>
  <c r="AD7197" i="1"/>
  <c r="AD7196" i="1"/>
  <c r="AD7195" i="1"/>
  <c r="AD7194" i="1"/>
  <c r="AD7193" i="1"/>
  <c r="AD7192" i="1"/>
  <c r="AD7190" i="1"/>
  <c r="AD7191" i="1"/>
  <c r="AD7188" i="1"/>
  <c r="AD7189" i="1"/>
  <c r="AD7186" i="1"/>
  <c r="AD7187" i="1"/>
  <c r="AD7185" i="1"/>
  <c r="AD7184" i="1"/>
  <c r="AD7183" i="1"/>
  <c r="AD7182" i="1"/>
  <c r="AD7181" i="1"/>
  <c r="AD7180" i="1"/>
  <c r="AD7179" i="1"/>
  <c r="AD7178" i="1"/>
  <c r="AD7177" i="1"/>
  <c r="AD7176" i="1"/>
  <c r="AD7175" i="1"/>
  <c r="AD7174" i="1"/>
  <c r="AD7173" i="1"/>
  <c r="AD7161" i="1"/>
  <c r="AD7160" i="1"/>
  <c r="AD7172" i="1"/>
  <c r="AD7171" i="1"/>
  <c r="AD7170" i="1"/>
  <c r="AD7169" i="1"/>
  <c r="AD7168" i="1"/>
  <c r="AD7167" i="1"/>
  <c r="AD7166" i="1"/>
  <c r="AD7165" i="1"/>
  <c r="AD7164" i="1"/>
  <c r="AD7163" i="1"/>
  <c r="AD7162" i="1"/>
  <c r="AD7159" i="1"/>
  <c r="AD7158" i="1"/>
  <c r="AD7157" i="1"/>
  <c r="AD7156" i="1"/>
  <c r="AD7155" i="1"/>
  <c r="AD7154" i="1"/>
  <c r="AD7153" i="1"/>
  <c r="AD7152" i="1"/>
  <c r="AD7151" i="1"/>
  <c r="AD7150" i="1"/>
  <c r="AD7149" i="1"/>
  <c r="AD7148" i="1"/>
  <c r="AD7147" i="1"/>
  <c r="AD7146" i="1"/>
  <c r="AD7145" i="1"/>
  <c r="AD7144" i="1"/>
  <c r="AD7143" i="1"/>
  <c r="AD7142" i="1"/>
  <c r="AD7141" i="1"/>
  <c r="AD7140" i="1"/>
  <c r="AD7139" i="1"/>
  <c r="AD7138" i="1"/>
  <c r="AD7137" i="1"/>
  <c r="AD7136" i="1"/>
  <c r="AD7135" i="1"/>
  <c r="AD7134" i="1"/>
  <c r="AD7133" i="1"/>
  <c r="AD7132" i="1"/>
  <c r="AD7131" i="1"/>
  <c r="AD7130" i="1"/>
  <c r="AD7129" i="1"/>
  <c r="AD7128" i="1"/>
  <c r="AD7127" i="1"/>
  <c r="AD7090" i="1"/>
  <c r="AD7089" i="1"/>
  <c r="AD7088" i="1"/>
  <c r="AD7087" i="1"/>
  <c r="AD7086" i="1"/>
  <c r="AD7085" i="1"/>
  <c r="AD7083" i="1"/>
  <c r="AD7081" i="1"/>
  <c r="AD7080" i="1"/>
  <c r="AD7078" i="1"/>
  <c r="AD7076" i="1"/>
  <c r="AD7075" i="1"/>
  <c r="AD7074" i="1"/>
  <c r="AD7072" i="1"/>
  <c r="AD7071" i="1"/>
  <c r="AD7070" i="1"/>
  <c r="AD7067" i="1"/>
  <c r="AD7066" i="1"/>
  <c r="AD7034" i="1"/>
  <c r="AD7020" i="1"/>
  <c r="AD7019" i="1"/>
  <c r="AD7018" i="1"/>
  <c r="AD7017" i="1"/>
  <c r="AD7016" i="1"/>
  <c r="AD7014" i="1"/>
  <c r="AD7013" i="1"/>
  <c r="AD7012" i="1"/>
  <c r="AD7011" i="1"/>
  <c r="AD7009" i="1"/>
  <c r="AD7010" i="1"/>
  <c r="AD7008" i="1"/>
  <c r="AD7007" i="1"/>
  <c r="AD7006" i="1"/>
  <c r="AD7005" i="1"/>
  <c r="AD7004" i="1"/>
  <c r="AD7003" i="1"/>
  <c r="AD7002" i="1"/>
  <c r="AD7001" i="1"/>
  <c r="AD7000" i="1"/>
  <c r="AD6999" i="1"/>
  <c r="AD6998" i="1"/>
  <c r="AD6997" i="1"/>
  <c r="AD6996" i="1"/>
  <c r="AD6995" i="1"/>
  <c r="AD6994" i="1"/>
  <c r="AD6993" i="1"/>
  <c r="AD6992" i="1"/>
  <c r="AD6991" i="1"/>
  <c r="AD6990" i="1"/>
  <c r="AD6989" i="1"/>
  <c r="AD6988" i="1"/>
  <c r="AD6987" i="1"/>
  <c r="AD6986" i="1"/>
  <c r="AD6985" i="1"/>
  <c r="AD6984" i="1"/>
  <c r="AD6983" i="1"/>
  <c r="AD6982" i="1"/>
  <c r="AD6981" i="1"/>
  <c r="AD6980" i="1"/>
  <c r="AD6979" i="1"/>
  <c r="AD6978" i="1"/>
  <c r="AD6977" i="1"/>
  <c r="AD6976" i="1"/>
  <c r="AD6975" i="1"/>
  <c r="AD6973" i="1"/>
  <c r="AD6971" i="1"/>
  <c r="AD6970" i="1"/>
  <c r="AD6969" i="1"/>
  <c r="AD6966" i="1"/>
  <c r="AD6963" i="1"/>
  <c r="AD6962" i="1"/>
  <c r="AD6961" i="1"/>
  <c r="AD6960" i="1"/>
  <c r="AD6959" i="1"/>
  <c r="AD6958" i="1"/>
  <c r="AD6957" i="1"/>
  <c r="AD6955" i="1"/>
  <c r="AD6954" i="1"/>
  <c r="AD6953" i="1"/>
  <c r="AD6951" i="1"/>
  <c r="AD6950" i="1"/>
  <c r="AD6949" i="1"/>
  <c r="AD6948" i="1"/>
  <c r="AD6947" i="1"/>
  <c r="AD6946" i="1"/>
  <c r="AD6945" i="1"/>
  <c r="AD6944" i="1"/>
  <c r="AD6943" i="1"/>
  <c r="AD6942" i="1"/>
  <c r="AD6941" i="1"/>
  <c r="AD6940" i="1"/>
  <c r="AD6939" i="1"/>
  <c r="AD6853" i="1"/>
  <c r="AD6850" i="1"/>
  <c r="AD6849" i="1"/>
  <c r="AD6848" i="1"/>
  <c r="AD6846" i="1"/>
  <c r="AD6844" i="1"/>
  <c r="AD6843" i="1"/>
  <c r="AD6842" i="1"/>
  <c r="AD6841" i="1"/>
  <c r="AD6840" i="1"/>
  <c r="AD6839" i="1"/>
  <c r="AD6838" i="1"/>
  <c r="AD6837" i="1"/>
  <c r="AD6836" i="1"/>
  <c r="AD6834" i="1"/>
  <c r="AD6833" i="1"/>
  <c r="AD6829" i="1"/>
  <c r="AD6828" i="1"/>
  <c r="AD6827" i="1"/>
  <c r="AD6826" i="1"/>
  <c r="AD6823" i="1"/>
  <c r="AD6821" i="1"/>
  <c r="AD6820" i="1"/>
  <c r="AD6819" i="1"/>
  <c r="AD6818" i="1"/>
  <c r="AD6817" i="1"/>
  <c r="AD6814" i="1"/>
  <c r="AD6813" i="1"/>
  <c r="AD6812" i="1"/>
  <c r="AD6811" i="1"/>
  <c r="AD6810" i="1"/>
  <c r="AD6809" i="1"/>
  <c r="AD6807" i="1"/>
  <c r="AD6806" i="1"/>
  <c r="AD6805" i="1"/>
  <c r="AD6804" i="1"/>
  <c r="AD6801" i="1"/>
  <c r="AD6800" i="1"/>
  <c r="AD6799" i="1"/>
  <c r="AD6797" i="1"/>
  <c r="AD6796" i="1"/>
  <c r="AD6795" i="1"/>
  <c r="AD6793" i="1"/>
  <c r="AD6792" i="1"/>
  <c r="AD6789" i="1"/>
  <c r="AD6791" i="1"/>
  <c r="AD6790" i="1"/>
  <c r="AD6788" i="1"/>
  <c r="AD6787" i="1"/>
  <c r="AD6786" i="1"/>
  <c r="AD6785" i="1"/>
  <c r="AD6784" i="1"/>
  <c r="AD6783" i="1"/>
  <c r="AD6782" i="1"/>
  <c r="AD6781" i="1"/>
  <c r="AD6780" i="1"/>
  <c r="AD6779" i="1"/>
  <c r="AD6778" i="1"/>
  <c r="AD6777" i="1"/>
  <c r="AD6776" i="1"/>
  <c r="AD6775" i="1"/>
  <c r="AD6774" i="1"/>
  <c r="AD6773" i="1"/>
  <c r="AD6771" i="1"/>
  <c r="AD6772" i="1"/>
  <c r="AD6770" i="1"/>
  <c r="AD6769" i="1"/>
  <c r="AD6768" i="1"/>
  <c r="AD6767" i="1"/>
  <c r="AD6765" i="1"/>
  <c r="AD6764" i="1"/>
  <c r="AD6761" i="1"/>
  <c r="AD6757" i="1"/>
  <c r="AD6754" i="1"/>
  <c r="AD6753" i="1"/>
  <c r="AD6752" i="1"/>
  <c r="AD6751" i="1"/>
  <c r="AD6750" i="1"/>
  <c r="AD6749" i="1"/>
  <c r="AD6739" i="1"/>
  <c r="AD6735" i="1"/>
  <c r="AD6734" i="1"/>
  <c r="AD6732" i="1"/>
  <c r="AD6731" i="1"/>
  <c r="AD6730" i="1"/>
  <c r="AD6729" i="1"/>
  <c r="AD6728" i="1"/>
  <c r="AD6727" i="1"/>
  <c r="AD6726" i="1"/>
  <c r="AD6725" i="1"/>
  <c r="AD6724" i="1"/>
  <c r="AD6723" i="1"/>
  <c r="AD6722" i="1"/>
  <c r="AD6720" i="1"/>
  <c r="AD6717" i="1"/>
  <c r="AD6716" i="1"/>
  <c r="AD6714" i="1"/>
  <c r="AD6712" i="1"/>
  <c r="AD6711" i="1"/>
  <c r="AD6708" i="1"/>
  <c r="AD6707" i="1"/>
  <c r="AD6705" i="1"/>
  <c r="AD6704" i="1"/>
  <c r="AD6701" i="1"/>
  <c r="AD6700" i="1"/>
  <c r="AD6698" i="1"/>
  <c r="AD6697" i="1"/>
  <c r="AD6696" i="1"/>
  <c r="AD6695" i="1"/>
  <c r="AD6694" i="1"/>
  <c r="AD6689" i="1"/>
  <c r="AD6688" i="1"/>
  <c r="AD6687" i="1"/>
  <c r="AD6686" i="1"/>
  <c r="AD6684" i="1"/>
  <c r="AD6683" i="1"/>
  <c r="AD6682" i="1"/>
  <c r="AD6681" i="1"/>
  <c r="AD6680" i="1"/>
  <c r="AD6679" i="1"/>
  <c r="AD6678" i="1"/>
  <c r="AD6673" i="1"/>
  <c r="AD6672" i="1"/>
  <c r="AD6671" i="1"/>
  <c r="AD6670" i="1"/>
  <c r="AD6669" i="1"/>
  <c r="AD6667" i="1"/>
  <c r="AD6666" i="1"/>
  <c r="AD6665" i="1"/>
  <c r="AD6664" i="1"/>
  <c r="AD6659" i="1"/>
  <c r="AD6658" i="1"/>
  <c r="AD6657" i="1"/>
  <c r="AD6656" i="1"/>
  <c r="AD6655" i="1"/>
  <c r="AD6654" i="1"/>
  <c r="AD6653" i="1"/>
  <c r="AD6652" i="1"/>
  <c r="AD6651" i="1"/>
  <c r="AD6649" i="1"/>
  <c r="AD6648" i="1"/>
  <c r="AD6647" i="1"/>
  <c r="AD6646" i="1"/>
  <c r="AD6645" i="1"/>
  <c r="AD6644" i="1"/>
  <c r="AD6643" i="1"/>
  <c r="AD6642" i="1"/>
  <c r="AD6640" i="1"/>
  <c r="AD6639" i="1"/>
  <c r="AD6638" i="1"/>
  <c r="AD6637" i="1"/>
  <c r="AD6636" i="1"/>
  <c r="AD6635" i="1"/>
  <c r="AD6630" i="1"/>
  <c r="AD6629" i="1"/>
  <c r="AD6628" i="1"/>
  <c r="AD6627" i="1"/>
  <c r="AD6626" i="1"/>
  <c r="AD6625" i="1"/>
  <c r="AD6624" i="1"/>
  <c r="AD6623" i="1"/>
  <c r="AD6622" i="1"/>
  <c r="AD6621" i="1"/>
  <c r="AD6620" i="1"/>
  <c r="AD6619" i="1"/>
  <c r="AD6618" i="1"/>
  <c r="AD6617" i="1"/>
  <c r="AD6616" i="1"/>
  <c r="AD6612" i="1"/>
  <c r="AD6611" i="1"/>
  <c r="AD6610" i="1"/>
  <c r="AD6609" i="1"/>
  <c r="AD6608" i="1"/>
  <c r="AD6607" i="1"/>
  <c r="AD6606" i="1"/>
  <c r="AD6605" i="1"/>
  <c r="AD6604" i="1"/>
  <c r="AD6603" i="1"/>
  <c r="AD6602" i="1"/>
  <c r="AD6601" i="1"/>
  <c r="AD6595" i="1"/>
  <c r="AD6594" i="1"/>
  <c r="AD6596" i="1"/>
  <c r="AD6593" i="1"/>
  <c r="AD6592" i="1"/>
  <c r="AD6591" i="1"/>
  <c r="AD6590" i="1"/>
  <c r="AD6589" i="1"/>
  <c r="AD6588" i="1"/>
  <c r="AD6587" i="1"/>
  <c r="AD6586" i="1"/>
  <c r="AD6585" i="1"/>
  <c r="AD6584" i="1"/>
  <c r="AD6583" i="1"/>
  <c r="AD6582" i="1"/>
  <c r="AD6581" i="1"/>
  <c r="AD6580" i="1"/>
  <c r="AD6579" i="1"/>
  <c r="AD6578" i="1"/>
  <c r="AD6577" i="1"/>
  <c r="AD6576" i="1"/>
  <c r="AD6575" i="1"/>
  <c r="AD6574" i="1"/>
  <c r="AD6573" i="1"/>
  <c r="AD6572" i="1"/>
  <c r="AD6571" i="1"/>
  <c r="AD6570" i="1"/>
  <c r="AD6569" i="1"/>
  <c r="AD6568" i="1"/>
  <c r="AD6567" i="1"/>
  <c r="AD6566" i="1"/>
  <c r="AD6565" i="1"/>
  <c r="AD6564" i="1"/>
  <c r="AD6563" i="1"/>
  <c r="AD6234" i="1"/>
  <c r="AE6233" i="1" s="1"/>
  <c r="J116" i="7" s="1"/>
  <c r="AD6164" i="1"/>
  <c r="AD6163" i="1"/>
  <c r="AD6162" i="1"/>
  <c r="AD6161" i="1"/>
  <c r="AD6159" i="1"/>
  <c r="AD6158" i="1"/>
  <c r="AD6155" i="1"/>
  <c r="AD6110" i="1"/>
  <c r="AD6108" i="1"/>
  <c r="AD6065" i="1"/>
  <c r="AD6064" i="1"/>
  <c r="AD6063" i="1"/>
  <c r="AD6062" i="1"/>
  <c r="AD6061" i="1"/>
  <c r="AD6060" i="1"/>
  <c r="AD6059" i="1"/>
  <c r="AD6058" i="1"/>
  <c r="AD6057" i="1"/>
  <c r="AD6056" i="1"/>
  <c r="AD6055" i="1"/>
  <c r="AD6054" i="1"/>
  <c r="AD6053" i="1"/>
  <c r="AD6052" i="1"/>
  <c r="AD6051" i="1"/>
  <c r="AD6050" i="1"/>
  <c r="AD6049" i="1"/>
  <c r="AD6048" i="1"/>
  <c r="AD6047" i="1"/>
  <c r="AD6046" i="1"/>
  <c r="AD6045" i="1"/>
  <c r="AD6044" i="1"/>
  <c r="AD6043" i="1"/>
  <c r="AD6042" i="1"/>
  <c r="AD6041" i="1"/>
  <c r="AD6040" i="1"/>
  <c r="AD6039" i="1"/>
  <c r="AD6038" i="1"/>
  <c r="AD6037" i="1"/>
  <c r="AD6036" i="1"/>
  <c r="AD6035" i="1"/>
  <c r="AD5997" i="1"/>
  <c r="AD5996" i="1"/>
  <c r="AD5995" i="1"/>
  <c r="AD5994" i="1"/>
  <c r="AD5993" i="1"/>
  <c r="AD5530" i="1"/>
  <c r="AD5529" i="1"/>
  <c r="AD5528" i="1"/>
  <c r="AD5527" i="1"/>
  <c r="AD5524" i="1"/>
  <c r="AD5523" i="1"/>
  <c r="AD5522" i="1"/>
  <c r="AD5421" i="1"/>
  <c r="AD5420" i="1"/>
  <c r="AD5419" i="1"/>
  <c r="AD5418" i="1"/>
  <c r="AD5417" i="1"/>
  <c r="AD5416" i="1"/>
  <c r="AD5410" i="1"/>
  <c r="AD5411" i="1"/>
  <c r="AD5404" i="1"/>
  <c r="AD5403" i="1"/>
  <c r="AD5409" i="1"/>
  <c r="AD5408" i="1"/>
  <c r="AD5407" i="1"/>
  <c r="AD5406" i="1"/>
  <c r="AD5405" i="1"/>
  <c r="AD5402" i="1"/>
  <c r="AD5401" i="1"/>
  <c r="AD5400" i="1"/>
  <c r="AD5399" i="1"/>
  <c r="AD5398" i="1"/>
  <c r="AD5397" i="1"/>
  <c r="AD5396" i="1"/>
  <c r="AD5395" i="1"/>
  <c r="AD5394" i="1"/>
  <c r="AD5393" i="1"/>
  <c r="AD5392" i="1"/>
  <c r="AD5391" i="1"/>
  <c r="AD5390" i="1"/>
  <c r="AD5389" i="1"/>
  <c r="AD5388" i="1"/>
  <c r="AD5387" i="1"/>
  <c r="AD5386" i="1"/>
  <c r="AD5385" i="1"/>
  <c r="AD5384" i="1"/>
  <c r="AD5383" i="1"/>
  <c r="AD5382" i="1"/>
  <c r="AD5381" i="1"/>
  <c r="AD5380" i="1"/>
  <c r="AD5379" i="1"/>
  <c r="AD5378" i="1"/>
  <c r="AD5377" i="1"/>
  <c r="AD5376" i="1"/>
  <c r="AD5375" i="1"/>
  <c r="AD5374" i="1"/>
  <c r="AD5373" i="1"/>
  <c r="AD5372" i="1"/>
  <c r="AD5371" i="1"/>
  <c r="AD5370" i="1"/>
  <c r="AD5369" i="1"/>
  <c r="AD5368" i="1"/>
  <c r="AD5367" i="1"/>
  <c r="AD5366" i="1"/>
  <c r="AD5365" i="1"/>
  <c r="AD5364" i="1"/>
  <c r="AD5363" i="1"/>
  <c r="AD5361" i="1"/>
  <c r="AD5360" i="1"/>
  <c r="AD5359" i="1"/>
  <c r="AD5358" i="1"/>
  <c r="AD5357" i="1"/>
  <c r="AD5356" i="1"/>
  <c r="AD5355" i="1"/>
  <c r="AD5354" i="1"/>
  <c r="AD5353" i="1"/>
  <c r="AD5352" i="1"/>
  <c r="AD5351" i="1"/>
  <c r="AD5350" i="1"/>
  <c r="AD5347" i="1"/>
  <c r="AD5346" i="1"/>
  <c r="AD5344" i="1"/>
  <c r="AD5343" i="1"/>
  <c r="AD5349" i="1"/>
  <c r="AD5348" i="1"/>
  <c r="AD5345" i="1"/>
  <c r="AD5342" i="1"/>
  <c r="AD5341" i="1"/>
  <c r="AD5339" i="1"/>
  <c r="AD5338" i="1"/>
  <c r="AD5337" i="1"/>
  <c r="AD5340" i="1"/>
  <c r="AD5335" i="1"/>
  <c r="AD5332" i="1"/>
  <c r="AD5328" i="1"/>
  <c r="AD5336" i="1"/>
  <c r="AD5334" i="1"/>
  <c r="AD5333" i="1"/>
  <c r="AD5331" i="1"/>
  <c r="AD5330" i="1"/>
  <c r="AD5329" i="1"/>
  <c r="AD5327" i="1"/>
  <c r="AD5326" i="1"/>
  <c r="AD5324" i="1"/>
  <c r="AD5323" i="1"/>
  <c r="AD5321" i="1"/>
  <c r="AD5320" i="1"/>
  <c r="AD5317" i="1"/>
  <c r="AD5316" i="1"/>
  <c r="AD5325" i="1"/>
  <c r="AD5322" i="1"/>
  <c r="AD5319" i="1"/>
  <c r="AD5315" i="1"/>
  <c r="AD5314" i="1"/>
  <c r="AD5313" i="1"/>
  <c r="AD5312" i="1"/>
  <c r="AD5311" i="1"/>
  <c r="AD5308" i="1"/>
  <c r="AD5306" i="1"/>
  <c r="AD5310" i="1"/>
  <c r="AD5309" i="1"/>
  <c r="AD5307" i="1"/>
  <c r="AD5305" i="1"/>
  <c r="AD5318" i="1"/>
  <c r="AD5304" i="1"/>
  <c r="AD5303" i="1"/>
  <c r="AD5302" i="1"/>
  <c r="AD5301" i="1"/>
  <c r="AD5300" i="1"/>
  <c r="AD5299" i="1"/>
  <c r="AD5298" i="1"/>
  <c r="AD5297" i="1"/>
  <c r="AD5288" i="1"/>
  <c r="AE5204" i="1" s="1"/>
  <c r="J107" i="7" s="1"/>
  <c r="AD5168" i="1"/>
  <c r="AD5159" i="1"/>
  <c r="AD4999" i="1"/>
  <c r="AD4998" i="1"/>
  <c r="AD4994" i="1"/>
  <c r="AE4993" i="1" s="1"/>
  <c r="J105" i="7" s="1"/>
  <c r="AD4968" i="1"/>
  <c r="AD4967" i="1"/>
  <c r="AD4965" i="1"/>
  <c r="AD4964" i="1"/>
  <c r="AD4963" i="1"/>
  <c r="AD4847" i="1"/>
  <c r="AE4841" i="1" s="1"/>
  <c r="J94" i="7" s="1"/>
  <c r="AD4809" i="1"/>
  <c r="AD4808" i="1"/>
  <c r="AD4807" i="1"/>
  <c r="AD4806" i="1"/>
  <c r="AD4805" i="1"/>
  <c r="AD4804" i="1"/>
  <c r="AD4803" i="1"/>
  <c r="AD4802" i="1"/>
  <c r="AD4801" i="1"/>
  <c r="AD4800" i="1"/>
  <c r="AD4799" i="1"/>
  <c r="AD4787" i="1"/>
  <c r="AE4786" i="1" s="1"/>
  <c r="J91" i="7" s="1"/>
  <c r="AD4761" i="1"/>
  <c r="AD4759" i="1"/>
  <c r="AD4758" i="1"/>
  <c r="AD4757" i="1"/>
  <c r="AD4756" i="1"/>
  <c r="AD4755" i="1"/>
  <c r="AD4752" i="1"/>
  <c r="AD4751" i="1"/>
  <c r="AD4750" i="1"/>
  <c r="AD4746" i="1"/>
  <c r="AD4748" i="1"/>
  <c r="AD4747" i="1"/>
  <c r="AD4744" i="1"/>
  <c r="AD4743" i="1"/>
  <c r="AD4741" i="1"/>
  <c r="AD4740" i="1"/>
  <c r="AD4739" i="1"/>
  <c r="AD4738" i="1"/>
  <c r="AD4737" i="1"/>
  <c r="AD4735" i="1"/>
  <c r="AD4734" i="1"/>
  <c r="AD4732" i="1"/>
  <c r="AD4730" i="1"/>
  <c r="AD4729" i="1"/>
  <c r="AD4728" i="1"/>
  <c r="AD4727" i="1"/>
  <c r="AD4726" i="1"/>
  <c r="AD4725" i="1"/>
  <c r="AD4724" i="1"/>
  <c r="AD4723" i="1"/>
  <c r="AD4722" i="1"/>
  <c r="AD4399" i="1"/>
  <c r="AD4404" i="1"/>
  <c r="AD4403" i="1"/>
  <c r="AD4401" i="1"/>
  <c r="AD4400" i="1"/>
  <c r="AD4397" i="1"/>
  <c r="AD4248" i="1"/>
  <c r="AD4245" i="1"/>
  <c r="AD4243" i="1"/>
  <c r="AD4242" i="1"/>
  <c r="AD4241" i="1"/>
  <c r="AD4240" i="1"/>
  <c r="AD4239" i="1"/>
  <c r="AD4238" i="1"/>
  <c r="AD4237" i="1"/>
  <c r="AD4588" i="1"/>
  <c r="AD4578" i="1"/>
  <c r="AD4577" i="1"/>
  <c r="AD4581" i="1"/>
  <c r="AD4580" i="1"/>
  <c r="AD4579" i="1"/>
  <c r="AD4576" i="1"/>
  <c r="AD4575" i="1"/>
  <c r="AD4573" i="1"/>
  <c r="AD4572" i="1"/>
  <c r="AD4571" i="1"/>
  <c r="AD4570" i="1"/>
  <c r="AD4569" i="1"/>
  <c r="AD4568" i="1"/>
  <c r="AD4567" i="1"/>
  <c r="AD4566" i="1"/>
  <c r="AD4565" i="1"/>
  <c r="AD4561" i="1"/>
  <c r="AD4563" i="1"/>
  <c r="AD4562" i="1"/>
  <c r="AD4559" i="1"/>
  <c r="AD4558" i="1"/>
  <c r="AD4560" i="1"/>
  <c r="AD4556" i="1"/>
  <c r="AD4555" i="1"/>
  <c r="AD4233" i="1"/>
  <c r="AE4168" i="1" s="1"/>
  <c r="J83" i="7" s="1"/>
  <c r="AD4167" i="1"/>
  <c r="AD4166" i="1"/>
  <c r="AD4165" i="1"/>
  <c r="AD3951" i="1"/>
  <c r="AD3950" i="1"/>
  <c r="AD3949" i="1"/>
  <c r="AD3948" i="1"/>
  <c r="AD3947" i="1"/>
  <c r="AD3946" i="1"/>
  <c r="AD3943" i="1"/>
  <c r="AD3942" i="1"/>
  <c r="AD3941" i="1"/>
  <c r="AD3940" i="1"/>
  <c r="AD3939" i="1"/>
  <c r="AD3938" i="1"/>
  <c r="AD3937" i="1"/>
  <c r="AD3936" i="1"/>
  <c r="AD3935" i="1"/>
  <c r="AD3934" i="1"/>
  <c r="AD3932" i="1"/>
  <c r="AE3916" i="1" s="1"/>
  <c r="J79" i="7" s="1"/>
  <c r="AD3891" i="1"/>
  <c r="AD3890" i="1"/>
  <c r="AD3889" i="1"/>
  <c r="AD3888" i="1"/>
  <c r="AD3887" i="1"/>
  <c r="AD3886" i="1"/>
  <c r="AD3885" i="1"/>
  <c r="AD3884" i="1"/>
  <c r="AD3883" i="1"/>
  <c r="AD3866" i="1"/>
  <c r="AE3865" i="1" s="1"/>
  <c r="J77" i="7" s="1"/>
  <c r="AD3788" i="1"/>
  <c r="AD3787" i="1"/>
  <c r="AD3786" i="1"/>
  <c r="AD3784" i="1"/>
  <c r="AD3785" i="1"/>
  <c r="AD3783" i="1"/>
  <c r="AD3782" i="1"/>
  <c r="AD3781" i="1"/>
  <c r="AD3780" i="1"/>
  <c r="AD3779" i="1"/>
  <c r="AD3776" i="1"/>
  <c r="AD3775" i="1"/>
  <c r="AD3774" i="1"/>
  <c r="AD3773" i="1"/>
  <c r="AD3772" i="1"/>
  <c r="AD3777" i="1"/>
  <c r="AD3771" i="1"/>
  <c r="AD3770" i="1"/>
  <c r="AD3769" i="1"/>
  <c r="AD3768" i="1"/>
  <c r="AD3767" i="1"/>
  <c r="AD3766" i="1"/>
  <c r="AD3765" i="1"/>
  <c r="AD3764" i="1"/>
  <c r="AD3762" i="1"/>
  <c r="AD3761" i="1"/>
  <c r="AD3760" i="1"/>
  <c r="AD3759" i="1"/>
  <c r="AD3758" i="1"/>
  <c r="AD3757" i="1"/>
  <c r="AD3756" i="1"/>
  <c r="AD3755" i="1"/>
  <c r="AD3754" i="1"/>
  <c r="AD3753" i="1"/>
  <c r="AD3752" i="1"/>
  <c r="AD3751" i="1"/>
  <c r="AD3750" i="1"/>
  <c r="AD3749" i="1"/>
  <c r="AD3748" i="1"/>
  <c r="AD3745" i="1"/>
  <c r="AD3744" i="1"/>
  <c r="AD3743" i="1"/>
  <c r="AD3742" i="1"/>
  <c r="AD3741" i="1"/>
  <c r="AD3740" i="1"/>
  <c r="AD3739" i="1"/>
  <c r="AD3736" i="1"/>
  <c r="AD3735" i="1"/>
  <c r="AD3734" i="1"/>
  <c r="AD3732" i="1"/>
  <c r="AD3730" i="1"/>
  <c r="AD3731" i="1"/>
  <c r="AD3733" i="1"/>
  <c r="AD3729" i="1"/>
  <c r="AD3728" i="1"/>
  <c r="AD3727" i="1"/>
  <c r="AD3726" i="1"/>
  <c r="AD3725" i="1"/>
  <c r="AD3724" i="1"/>
  <c r="AD3723" i="1"/>
  <c r="AD3722" i="1"/>
  <c r="AD3721" i="1"/>
  <c r="AD3720" i="1"/>
  <c r="AD3719" i="1"/>
  <c r="AD3718" i="1"/>
  <c r="AD3717" i="1"/>
  <c r="AD3716" i="1"/>
  <c r="AD3715" i="1"/>
  <c r="AD3714" i="1"/>
  <c r="AD3713" i="1"/>
  <c r="AD3712" i="1"/>
  <c r="AD3711" i="1"/>
  <c r="AD3710" i="1"/>
  <c r="AD3709" i="1"/>
  <c r="AD3704" i="1"/>
  <c r="AD3703" i="1"/>
  <c r="AD3702" i="1"/>
  <c r="AD3701" i="1"/>
  <c r="AD3700" i="1"/>
  <c r="AD3699" i="1"/>
  <c r="AD3698" i="1"/>
  <c r="AD3697" i="1"/>
  <c r="AD3696" i="1"/>
  <c r="AD3695" i="1"/>
  <c r="AD3694" i="1"/>
  <c r="AD3693" i="1"/>
  <c r="AD3692" i="1"/>
  <c r="AD3691" i="1"/>
  <c r="AD3690" i="1"/>
  <c r="AD3689" i="1"/>
  <c r="AD3688" i="1"/>
  <c r="AD3687" i="1"/>
  <c r="AD3686" i="1"/>
  <c r="AD3685" i="1"/>
  <c r="AD3684" i="1"/>
  <c r="AD3683" i="1"/>
  <c r="AD3682" i="1"/>
  <c r="AD3681" i="1"/>
  <c r="AD3680" i="1"/>
  <c r="AD3679" i="1"/>
  <c r="AD3708" i="1"/>
  <c r="AD3707" i="1"/>
  <c r="AD3706" i="1"/>
  <c r="AD3705" i="1"/>
  <c r="AD3678" i="1"/>
  <c r="AD3677" i="1"/>
  <c r="AD3676" i="1"/>
  <c r="AD3675" i="1"/>
  <c r="AD3674" i="1"/>
  <c r="AD3673" i="1"/>
  <c r="AD3672" i="1"/>
  <c r="AD3671" i="1"/>
  <c r="AD3670" i="1"/>
  <c r="AD3669" i="1"/>
  <c r="AD3668" i="1"/>
  <c r="AD3667" i="1"/>
  <c r="AD3666" i="1"/>
  <c r="AD3665" i="1"/>
  <c r="AD3664" i="1"/>
  <c r="AD3663" i="1"/>
  <c r="AD3662" i="1"/>
  <c r="AD3661" i="1"/>
  <c r="AD3660" i="1"/>
  <c r="AD3659" i="1"/>
  <c r="AD3658" i="1"/>
  <c r="AD3657" i="1"/>
  <c r="AD3656" i="1"/>
  <c r="AD3655" i="1"/>
  <c r="AD3654" i="1"/>
  <c r="AD3653" i="1"/>
  <c r="AD3652" i="1"/>
  <c r="AD3651" i="1"/>
  <c r="AD3650" i="1"/>
  <c r="AD3649" i="1"/>
  <c r="AD3648" i="1"/>
  <c r="AD3647" i="1"/>
  <c r="AD3646" i="1"/>
  <c r="AD3645" i="1"/>
  <c r="AD3644" i="1"/>
  <c r="AD3643" i="1"/>
  <c r="AD3642" i="1"/>
  <c r="AD3641" i="1"/>
  <c r="AD3626" i="1"/>
  <c r="AD3625" i="1"/>
  <c r="AD3624" i="1"/>
  <c r="AD3623" i="1"/>
  <c r="AD3622" i="1"/>
  <c r="AD3621" i="1"/>
  <c r="AD3620" i="1"/>
  <c r="AD3619" i="1"/>
  <c r="AD3618" i="1"/>
  <c r="AD3617" i="1"/>
  <c r="AD3616" i="1"/>
  <c r="AD3615" i="1"/>
  <c r="AD3614" i="1"/>
  <c r="AD3613" i="1"/>
  <c r="AD3612" i="1"/>
  <c r="AD3611" i="1"/>
  <c r="AD3610" i="1"/>
  <c r="AD3609" i="1"/>
  <c r="AD3608" i="1"/>
  <c r="AD3607" i="1"/>
  <c r="AD3606" i="1"/>
  <c r="AD3605" i="1"/>
  <c r="AD3604" i="1"/>
  <c r="AD3603" i="1"/>
  <c r="AD3602" i="1"/>
  <c r="AD3601" i="1"/>
  <c r="AD3600" i="1"/>
  <c r="AD3599" i="1"/>
  <c r="AD3598" i="1"/>
  <c r="AD3597" i="1"/>
  <c r="AD3596" i="1"/>
  <c r="AD3595" i="1"/>
  <c r="AD3580" i="1"/>
  <c r="AD3579" i="1"/>
  <c r="AD3578" i="1"/>
  <c r="AD3577" i="1"/>
  <c r="AD3576" i="1"/>
  <c r="AD3575" i="1"/>
  <c r="AD3574" i="1"/>
  <c r="AD3573" i="1"/>
  <c r="AD3572" i="1"/>
  <c r="AD3571" i="1"/>
  <c r="AD3570" i="1"/>
  <c r="AD3569" i="1"/>
  <c r="AD3568" i="1"/>
  <c r="AD3567" i="1"/>
  <c r="AD3566" i="1"/>
  <c r="AD3565" i="1"/>
  <c r="AD3564" i="1"/>
  <c r="AD3563" i="1"/>
  <c r="AD3562" i="1"/>
  <c r="AD3561" i="1"/>
  <c r="AD3560" i="1"/>
  <c r="AD3559" i="1"/>
  <c r="AD3558" i="1"/>
  <c r="AD3557" i="1"/>
  <c r="AD3556" i="1"/>
  <c r="AD3555" i="1"/>
  <c r="AD3554" i="1"/>
  <c r="AD3553" i="1"/>
  <c r="AD3552" i="1"/>
  <c r="AD3551" i="1"/>
  <c r="AD3550" i="1"/>
  <c r="AD3549" i="1"/>
  <c r="AD3548" i="1"/>
  <c r="AD3547" i="1"/>
  <c r="AD3546" i="1"/>
  <c r="AD3545" i="1"/>
  <c r="AD3544" i="1"/>
  <c r="AD3543" i="1"/>
  <c r="AD3542" i="1"/>
  <c r="AD3541" i="1"/>
  <c r="AD3540" i="1"/>
  <c r="AD3539" i="1"/>
  <c r="AD3538" i="1"/>
  <c r="AD3537" i="1"/>
  <c r="AD3229" i="1"/>
  <c r="AD3228" i="1"/>
  <c r="AD3227" i="1"/>
  <c r="AD3222" i="1"/>
  <c r="AE3089" i="1" s="1"/>
  <c r="J73" i="7" s="1"/>
  <c r="AD2990" i="1"/>
  <c r="AE2988" i="1" s="1"/>
  <c r="J72" i="7" s="1"/>
  <c r="AD2986" i="1"/>
  <c r="AE2985" i="1" s="1"/>
  <c r="J71" i="7" s="1"/>
  <c r="AD2983" i="1"/>
  <c r="AD2982" i="1"/>
  <c r="AD2974" i="1"/>
  <c r="AD2973" i="1"/>
  <c r="AD2972" i="1"/>
  <c r="AD2960" i="1"/>
  <c r="AD2959" i="1"/>
  <c r="AD2958" i="1"/>
  <c r="AD2957" i="1"/>
  <c r="AD2956" i="1"/>
  <c r="AD2923" i="1"/>
  <c r="AE2922" i="1" s="1"/>
  <c r="J64" i="7" s="1"/>
  <c r="AD2892" i="1"/>
  <c r="AD2890" i="1"/>
  <c r="AD2889" i="1"/>
  <c r="AD2888" i="1"/>
  <c r="AD2887" i="1"/>
  <c r="AD2886" i="1"/>
  <c r="AD2885" i="1"/>
  <c r="AD2884" i="1"/>
  <c r="AD2883" i="1"/>
  <c r="AD2882" i="1"/>
  <c r="AD2878" i="1"/>
  <c r="AD2877" i="1"/>
  <c r="AD2876" i="1"/>
  <c r="AD2875" i="1"/>
  <c r="AD2874" i="1"/>
  <c r="AD2872" i="1"/>
  <c r="AD2871" i="1"/>
  <c r="AD2870" i="1"/>
  <c r="AD2869" i="1"/>
  <c r="AD2868" i="1"/>
  <c r="AD2867" i="1"/>
  <c r="AD2866" i="1"/>
  <c r="AD2865" i="1"/>
  <c r="AD2864" i="1"/>
  <c r="AD2863" i="1"/>
  <c r="AD2862" i="1"/>
  <c r="AD2861" i="1"/>
  <c r="AD2860" i="1"/>
  <c r="AD2859" i="1"/>
  <c r="AD2858" i="1"/>
  <c r="AD2857" i="1"/>
  <c r="AD2856" i="1"/>
  <c r="AD2855" i="1"/>
  <c r="AD2854" i="1"/>
  <c r="AD2853" i="1"/>
  <c r="AD2852" i="1"/>
  <c r="AD2851" i="1"/>
  <c r="AD2850" i="1"/>
  <c r="AD2849" i="1"/>
  <c r="AD2848" i="1"/>
  <c r="AD2847" i="1"/>
  <c r="AD2846" i="1"/>
  <c r="AD2845" i="1"/>
  <c r="AD2844" i="1"/>
  <c r="AD2843" i="1"/>
  <c r="AD2842" i="1"/>
  <c r="AD2841" i="1"/>
  <c r="AD2840" i="1"/>
  <c r="AD2839" i="1"/>
  <c r="AD2838" i="1"/>
  <c r="AD2837" i="1"/>
  <c r="AD2836" i="1"/>
  <c r="AD2835" i="1"/>
  <c r="AD2825" i="1"/>
  <c r="AD2824" i="1"/>
  <c r="AD2823" i="1"/>
  <c r="AD2822" i="1"/>
  <c r="AD2821" i="1"/>
  <c r="AD2820" i="1"/>
  <c r="AD2819" i="1"/>
  <c r="AD2818" i="1"/>
  <c r="AD2817" i="1"/>
  <c r="AD2816" i="1"/>
  <c r="AD2815" i="1"/>
  <c r="AD2814" i="1"/>
  <c r="AD2813" i="1"/>
  <c r="AD2812" i="1"/>
  <c r="AD2811" i="1"/>
  <c r="AD2810" i="1"/>
  <c r="AD2809" i="1"/>
  <c r="AD2808" i="1"/>
  <c r="AD2807" i="1"/>
  <c r="AD2806" i="1"/>
  <c r="AD2805" i="1"/>
  <c r="AD2804" i="1"/>
  <c r="AD2803" i="1"/>
  <c r="AD2802" i="1"/>
  <c r="AD2801" i="1"/>
  <c r="AD2800" i="1"/>
  <c r="AD2799" i="1"/>
  <c r="AD2798" i="1"/>
  <c r="AD2797" i="1"/>
  <c r="AD2796" i="1"/>
  <c r="AD2795" i="1"/>
  <c r="AD2794" i="1"/>
  <c r="AD2793" i="1"/>
  <c r="AD2792" i="1"/>
  <c r="AD2791" i="1"/>
  <c r="AD2790" i="1"/>
  <c r="AD2789" i="1"/>
  <c r="AD2788" i="1"/>
  <c r="AD2787" i="1"/>
  <c r="AD2786" i="1"/>
  <c r="AD2785" i="1"/>
  <c r="AD2781" i="1"/>
  <c r="AD2780" i="1"/>
  <c r="AD2779" i="1"/>
  <c r="AD2778" i="1"/>
  <c r="AD2777" i="1"/>
  <c r="AD2776" i="1"/>
  <c r="AD2775" i="1"/>
  <c r="AD2774" i="1"/>
  <c r="AD2773" i="1"/>
  <c r="AD2772" i="1"/>
  <c r="AD2771" i="1"/>
  <c r="AD2770" i="1"/>
  <c r="AD2769" i="1"/>
  <c r="AD2768" i="1"/>
  <c r="AD2767" i="1"/>
  <c r="AD2766" i="1"/>
  <c r="AD2765" i="1"/>
  <c r="AD2764" i="1"/>
  <c r="AD2763" i="1"/>
  <c r="AD2762" i="1"/>
  <c r="AD2761" i="1"/>
  <c r="AD2760" i="1"/>
  <c r="AD2759" i="1"/>
  <c r="AD2758" i="1"/>
  <c r="AD2757" i="1"/>
  <c r="AD2756" i="1"/>
  <c r="AD2755" i="1"/>
  <c r="AD2754" i="1"/>
  <c r="AD2753" i="1"/>
  <c r="AD2752" i="1"/>
  <c r="AD2751" i="1"/>
  <c r="AD2750" i="1"/>
  <c r="AD2749" i="1"/>
  <c r="AD2748" i="1"/>
  <c r="AD2747" i="1"/>
  <c r="AD2746" i="1"/>
  <c r="AD2745" i="1"/>
  <c r="AD2744" i="1"/>
  <c r="AD2743" i="1"/>
  <c r="AD2742" i="1"/>
  <c r="AD2741" i="1"/>
  <c r="AD2740" i="1"/>
  <c r="AD2739" i="1"/>
  <c r="AD2738" i="1"/>
  <c r="AD2737" i="1"/>
  <c r="AD2736" i="1"/>
  <c r="AD2735" i="1"/>
  <c r="AD2734" i="1"/>
  <c r="AD2733" i="1"/>
  <c r="AD2732" i="1"/>
  <c r="AD2731" i="1"/>
  <c r="AD2730" i="1"/>
  <c r="AD2729" i="1"/>
  <c r="AD2728" i="1"/>
  <c r="AD2727" i="1"/>
  <c r="AD2630" i="1"/>
  <c r="AD2629" i="1"/>
  <c r="AD2542" i="1"/>
  <c r="AE2488" i="1" s="1"/>
  <c r="J59" i="7" s="1"/>
  <c r="AD2612" i="1"/>
  <c r="AE2607" i="1" s="1"/>
  <c r="J60" i="7" s="1"/>
  <c r="AD2372" i="1"/>
  <c r="AD2371" i="1"/>
  <c r="AD2370" i="1"/>
  <c r="AD2374" i="1"/>
  <c r="AD2373" i="1"/>
  <c r="AD2369" i="1"/>
  <c r="AD2368" i="1"/>
  <c r="AD2367" i="1"/>
  <c r="AD2366" i="1"/>
  <c r="AD2365" i="1"/>
  <c r="AD2364" i="1"/>
  <c r="AD2363" i="1"/>
  <c r="AD2362" i="1"/>
  <c r="AD2361" i="1"/>
  <c r="AD2360" i="1"/>
  <c r="AD2359" i="1"/>
  <c r="AD2358" i="1"/>
  <c r="AD2357" i="1"/>
  <c r="AD2264" i="1"/>
  <c r="AD2263" i="1"/>
  <c r="AD2260" i="1"/>
  <c r="AD2259" i="1"/>
  <c r="AD2257" i="1"/>
  <c r="AD2256" i="1"/>
  <c r="AD2254" i="1"/>
  <c r="AD2253" i="1"/>
  <c r="AD2252" i="1"/>
  <c r="AD2251" i="1"/>
  <c r="AD2249" i="1"/>
  <c r="AD2248" i="1"/>
  <c r="AD2247" i="1"/>
  <c r="AD2246" i="1"/>
  <c r="AD2245" i="1"/>
  <c r="AD2244" i="1"/>
  <c r="AD2243" i="1"/>
  <c r="AD2241" i="1"/>
  <c r="AD2240" i="1"/>
  <c r="AD2238" i="1"/>
  <c r="AD2236" i="1"/>
  <c r="AD2234" i="1"/>
  <c r="AD2232" i="1"/>
  <c r="AD2231" i="1"/>
  <c r="AD2230" i="1"/>
  <c r="AD2228" i="1"/>
  <c r="AD2227" i="1"/>
  <c r="AD2226" i="1"/>
  <c r="AD2224" i="1"/>
  <c r="AD2223" i="1"/>
  <c r="AD2220" i="1"/>
  <c r="AD2219" i="1"/>
  <c r="AD2217" i="1"/>
  <c r="AD2215" i="1"/>
  <c r="AD2214" i="1"/>
  <c r="AD2213" i="1"/>
  <c r="AD2211" i="1"/>
  <c r="AD2209" i="1"/>
  <c r="AD2208" i="1"/>
  <c r="AD2207" i="1"/>
  <c r="AD2206" i="1"/>
  <c r="AD2204" i="1"/>
  <c r="AD2203" i="1"/>
  <c r="AD2202" i="1"/>
  <c r="AD2201" i="1"/>
  <c r="AD2200" i="1"/>
  <c r="AD2199" i="1"/>
  <c r="AD2198" i="1"/>
  <c r="AD2196" i="1"/>
  <c r="AD2195" i="1"/>
  <c r="AD2194" i="1"/>
  <c r="AD2193" i="1"/>
  <c r="AD2192" i="1"/>
  <c r="AD2191" i="1"/>
  <c r="AD2190" i="1"/>
  <c r="AD2189" i="1"/>
  <c r="AD2188" i="1"/>
  <c r="AD2187" i="1"/>
  <c r="AD2185" i="1"/>
  <c r="AD2184" i="1"/>
  <c r="AD2182" i="1"/>
  <c r="AD2181" i="1"/>
  <c r="AD2180" i="1"/>
  <c r="AD2179" i="1"/>
  <c r="AD2178" i="1"/>
  <c r="AD2177" i="1"/>
  <c r="AD2176" i="1"/>
  <c r="AD2174" i="1"/>
  <c r="AD2173" i="1"/>
  <c r="AD2172" i="1"/>
  <c r="AD2171" i="1"/>
  <c r="AD2170" i="1"/>
  <c r="AD2169" i="1"/>
  <c r="AD2168" i="1"/>
  <c r="AD2167" i="1"/>
  <c r="AD2166" i="1"/>
  <c r="AD2165" i="1"/>
  <c r="AD2164" i="1"/>
  <c r="AD2163" i="1"/>
  <c r="AD2162" i="1"/>
  <c r="AD2161" i="1"/>
  <c r="AD2160" i="1"/>
  <c r="AE2113" i="1"/>
  <c r="J52" i="7" s="1"/>
  <c r="AD1964" i="1"/>
  <c r="AD1963" i="1"/>
  <c r="AD1959" i="1"/>
  <c r="AD1958" i="1"/>
  <c r="AD1957" i="1"/>
  <c r="AD1956" i="1"/>
  <c r="AD1841" i="1"/>
  <c r="AD1839" i="1"/>
  <c r="AD1838" i="1"/>
  <c r="AD1655" i="1"/>
  <c r="AD1652" i="1"/>
  <c r="AD1651" i="1"/>
  <c r="AD1650" i="1"/>
  <c r="AD1578" i="1"/>
  <c r="AD1577" i="1"/>
  <c r="AD1576" i="1"/>
  <c r="AD1575" i="1"/>
  <c r="AD1574" i="1"/>
  <c r="AD1573" i="1"/>
  <c r="AD1571" i="1"/>
  <c r="AD1570" i="1"/>
  <c r="AD1569" i="1"/>
  <c r="AD1568" i="1"/>
  <c r="AD1567" i="1"/>
  <c r="AD1566" i="1"/>
  <c r="AD1565" i="1"/>
  <c r="AD1564" i="1"/>
  <c r="AD1563" i="1"/>
  <c r="AD1562" i="1"/>
  <c r="AD1561" i="1"/>
  <c r="AD1560" i="1"/>
  <c r="AD1559" i="1"/>
  <c r="AD1558" i="1"/>
  <c r="AD1557" i="1"/>
  <c r="AD1552" i="1"/>
  <c r="AD1551" i="1"/>
  <c r="AD1550" i="1"/>
  <c r="AD1543" i="1"/>
  <c r="AD1541" i="1"/>
  <c r="AD1540" i="1"/>
  <c r="AD1539" i="1"/>
  <c r="AD1538" i="1"/>
  <c r="AD1455" i="1"/>
  <c r="AE1453" i="1" s="1"/>
  <c r="J41" i="7" s="1"/>
  <c r="AD1276" i="1"/>
  <c r="AE1263" i="1" s="1"/>
  <c r="J37" i="7" s="1"/>
  <c r="AD858" i="1"/>
  <c r="AD857" i="1"/>
  <c r="AE788" i="1" s="1"/>
  <c r="J27" i="7" s="1"/>
  <c r="AD855" i="1"/>
  <c r="AE854" i="1" s="1"/>
  <c r="J32" i="7" s="1"/>
  <c r="AD851" i="1"/>
  <c r="AD850" i="1"/>
  <c r="AD849" i="1"/>
  <c r="AD848" i="1"/>
  <c r="AD847" i="1"/>
  <c r="AD844" i="1"/>
  <c r="AD843" i="1"/>
  <c r="AD842" i="1"/>
  <c r="AD841" i="1"/>
  <c r="AD840" i="1"/>
  <c r="AD839" i="1"/>
  <c r="AD838" i="1"/>
  <c r="AD837" i="1"/>
  <c r="AD836" i="1"/>
  <c r="AD835" i="1"/>
  <c r="AD832" i="1"/>
  <c r="AD831" i="1"/>
  <c r="AD833" i="1"/>
  <c r="AD830" i="1"/>
  <c r="AD829" i="1"/>
  <c r="AD828" i="1"/>
  <c r="AD827" i="1"/>
  <c r="AD826" i="1"/>
  <c r="AD801" i="1"/>
  <c r="AE799" i="1" s="1"/>
  <c r="J29" i="7" s="1"/>
  <c r="AD798" i="1"/>
  <c r="AD797" i="1"/>
  <c r="AD796" i="1"/>
  <c r="AD795" i="1"/>
  <c r="AD1288" i="1"/>
  <c r="AD1287" i="1"/>
  <c r="AD1284" i="1"/>
  <c r="AD1279" i="1"/>
  <c r="AD1278" i="1"/>
  <c r="AD777" i="1"/>
  <c r="AD776" i="1"/>
  <c r="AD689" i="1"/>
  <c r="AE688" i="1" s="1"/>
  <c r="J21" i="7" s="1"/>
  <c r="AD687" i="1"/>
  <c r="AD684" i="1"/>
  <c r="AD683" i="1"/>
  <c r="AD682" i="1"/>
  <c r="AD681" i="1"/>
  <c r="AD679" i="1"/>
  <c r="AD678" i="1"/>
  <c r="AD676" i="1"/>
  <c r="AD675" i="1"/>
  <c r="AD674"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3" i="1"/>
  <c r="AD632" i="1"/>
  <c r="AD631" i="1"/>
  <c r="AD630" i="1"/>
  <c r="AD629" i="1"/>
  <c r="AD628" i="1"/>
  <c r="AD627" i="1"/>
  <c r="AD623" i="1"/>
  <c r="AD622" i="1"/>
  <c r="AD621" i="1"/>
  <c r="AD620" i="1"/>
  <c r="AD610" i="1"/>
  <c r="AD609" i="1"/>
  <c r="AD561" i="1"/>
  <c r="AD560" i="1"/>
  <c r="AD559" i="1"/>
  <c r="AD558" i="1"/>
  <c r="AD557" i="1"/>
  <c r="AD554" i="1"/>
  <c r="AD553" i="1"/>
  <c r="AD552" i="1"/>
  <c r="AD551" i="1"/>
  <c r="AD550" i="1"/>
  <c r="AD482" i="1"/>
  <c r="AD481" i="1"/>
  <c r="AD480" i="1"/>
  <c r="AD479" i="1"/>
  <c r="AD478" i="1"/>
  <c r="AD477" i="1"/>
  <c r="AD476" i="1"/>
  <c r="AD475"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4" i="1"/>
  <c r="AD412" i="1"/>
  <c r="AD411" i="1"/>
  <c r="AD409" i="1"/>
  <c r="AD408" i="1"/>
  <c r="AD407" i="1"/>
  <c r="AD406" i="1"/>
  <c r="AD405" i="1"/>
  <c r="AD404" i="1"/>
  <c r="AD403" i="1"/>
  <c r="AD402" i="1"/>
  <c r="AD401" i="1"/>
  <c r="AD399" i="1"/>
  <c r="AD398" i="1"/>
  <c r="AD397" i="1"/>
  <c r="AD396" i="1"/>
  <c r="AD395" i="1"/>
  <c r="AD394" i="1"/>
  <c r="AD393" i="1"/>
  <c r="AD392" i="1"/>
  <c r="AD391" i="1"/>
  <c r="AD390" i="1"/>
  <c r="AD389" i="1"/>
  <c r="AD388" i="1"/>
  <c r="AD387" i="1"/>
  <c r="AD385" i="1"/>
  <c r="AD384" i="1"/>
  <c r="AD381" i="1"/>
  <c r="AD378" i="1"/>
  <c r="AD377" i="1"/>
  <c r="AD376" i="1"/>
  <c r="AD375" i="1"/>
  <c r="AD374" i="1"/>
  <c r="AD373" i="1"/>
  <c r="AD371" i="1"/>
  <c r="AD370" i="1"/>
  <c r="AD369" i="1"/>
  <c r="AD368" i="1"/>
  <c r="AD362" i="1"/>
  <c r="AD367" i="1"/>
  <c r="AD363" i="1"/>
  <c r="AD360" i="1"/>
  <c r="AD359"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0" i="1"/>
  <c r="AD332" i="1"/>
  <c r="AD329" i="1"/>
  <c r="AD328" i="1"/>
  <c r="AD327" i="1"/>
  <c r="AD326" i="1"/>
  <c r="AD323" i="1"/>
  <c r="AD322" i="1"/>
  <c r="AD321" i="1"/>
  <c r="AD320" i="1"/>
  <c r="AD319" i="1"/>
  <c r="AD318" i="1"/>
  <c r="AD317" i="1"/>
  <c r="AD316" i="1"/>
  <c r="AD314" i="1"/>
  <c r="AD313" i="1"/>
  <c r="AD312"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7" i="1"/>
  <c r="AD262" i="1"/>
  <c r="AD261" i="1"/>
  <c r="AD260" i="1"/>
  <c r="AD259" i="1"/>
  <c r="AD221" i="1"/>
  <c r="AE220" i="1" s="1"/>
  <c r="J14" i="7" s="1"/>
  <c r="AD219" i="1"/>
  <c r="AD218" i="1"/>
  <c r="AD217" i="1"/>
  <c r="AD201" i="1"/>
  <c r="AE192" i="1" s="1"/>
  <c r="J12" i="7" s="1"/>
  <c r="AD175" i="1"/>
  <c r="AE174" i="1" s="1"/>
  <c r="J11" i="7" s="1"/>
  <c r="AD173" i="1"/>
  <c r="AD172" i="1"/>
  <c r="AD171" i="1"/>
  <c r="AD170" i="1"/>
  <c r="AD169" i="1"/>
  <c r="AD168" i="1"/>
  <c r="AD166" i="1"/>
  <c r="AD165" i="1"/>
  <c r="AD164" i="1"/>
  <c r="AD163" i="1"/>
  <c r="AD161" i="1"/>
  <c r="AD160" i="1"/>
  <c r="AD159" i="1"/>
  <c r="AD158" i="1"/>
  <c r="AD157" i="1"/>
  <c r="AD156" i="1"/>
  <c r="AD155" i="1"/>
  <c r="AD154" i="1"/>
  <c r="AD153" i="1"/>
  <c r="AD152" i="1"/>
  <c r="AD151" i="1"/>
  <c r="AD150" i="1"/>
  <c r="AD149" i="1"/>
  <c r="AD148" i="1"/>
  <c r="AD147" i="1"/>
  <c r="AD146" i="1"/>
  <c r="AD145" i="1"/>
  <c r="AD144" i="1"/>
  <c r="AD143" i="1"/>
  <c r="AD111" i="1"/>
  <c r="AD109" i="1"/>
  <c r="AD108" i="1"/>
  <c r="AD107" i="1"/>
  <c r="AD106" i="1"/>
  <c r="AD104" i="1"/>
  <c r="AD103" i="1"/>
  <c r="AD102" i="1"/>
  <c r="AD101" i="1"/>
  <c r="AD100" i="1"/>
  <c r="AD98" i="1"/>
  <c r="AD96" i="1"/>
  <c r="AD95" i="1"/>
  <c r="AD94" i="1"/>
  <c r="AD93" i="1"/>
  <c r="AD92" i="1"/>
  <c r="AD91" i="1"/>
  <c r="AD86" i="1"/>
  <c r="AD85" i="1"/>
  <c r="AD84" i="1"/>
  <c r="AD83" i="1"/>
  <c r="AD82" i="1"/>
  <c r="AD90" i="1"/>
  <c r="AD87" i="1"/>
  <c r="AD81" i="1"/>
  <c r="AD80" i="1"/>
  <c r="AD79" i="1"/>
  <c r="AD76"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35" i="1"/>
  <c r="AD34" i="1"/>
  <c r="AD33" i="1"/>
  <c r="AD32" i="1"/>
  <c r="AD31" i="1"/>
  <c r="AD30" i="1"/>
  <c r="AD29" i="1"/>
  <c r="AD28" i="1"/>
  <c r="AD27" i="1"/>
  <c r="AD26" i="1"/>
  <c r="K186" i="7" l="1"/>
  <c r="K279" i="7" s="1"/>
  <c r="AD15970" i="1"/>
  <c r="A62" i="18" s="1"/>
  <c r="AE778" i="1"/>
  <c r="J26" i="7" s="1"/>
  <c r="AE9422" i="1"/>
  <c r="J169" i="7" s="1"/>
  <c r="AE2967" i="1"/>
  <c r="J67" i="7" s="1"/>
  <c r="AE7033" i="1"/>
  <c r="J122" i="7" s="1"/>
  <c r="AE7026" i="1"/>
  <c r="J121" i="7" s="1"/>
  <c r="AE8158" i="1"/>
  <c r="J143" i="7" s="1"/>
  <c r="AE13282" i="1"/>
  <c r="J217" i="7" s="1"/>
  <c r="AE13139" i="1"/>
  <c r="J216" i="7" s="1"/>
  <c r="AE1312" i="1"/>
  <c r="J40" i="7" s="1"/>
  <c r="AE4817" i="1"/>
  <c r="J93" i="7" s="1"/>
  <c r="AE12520" i="1"/>
  <c r="J203" i="7" s="1"/>
  <c r="AE12506" i="1"/>
  <c r="J202" i="7" s="1"/>
  <c r="AE12522" i="1"/>
  <c r="J204" i="7" s="1"/>
  <c r="AE12709" i="1"/>
  <c r="J211" i="7" s="1"/>
  <c r="AE14372" i="1"/>
  <c r="J242" i="7" s="1"/>
  <c r="AE15669" i="1"/>
  <c r="J263" i="7" s="1"/>
  <c r="AE15667" i="1"/>
  <c r="J262" i="7" s="1"/>
  <c r="AE15921" i="1"/>
  <c r="J274" i="7" s="1"/>
  <c r="AE15908" i="1"/>
  <c r="J272" i="7" s="1"/>
  <c r="AE6256" i="1"/>
  <c r="J117" i="7" s="1"/>
  <c r="AE14955" i="1"/>
  <c r="J252" i="7" s="1"/>
  <c r="AE14952" i="1"/>
  <c r="J251" i="7" s="1"/>
  <c r="AE14060" i="1"/>
  <c r="J236" i="7" s="1"/>
  <c r="AE15817" i="1"/>
  <c r="J270" i="7" s="1"/>
  <c r="AE10039" i="1"/>
  <c r="J179" i="7" s="1"/>
  <c r="AE75" i="1"/>
  <c r="J9" i="7" s="1"/>
  <c r="AE2981" i="1"/>
  <c r="J70" i="7" s="1"/>
  <c r="AE14246" i="1"/>
  <c r="J239" i="7" s="1"/>
  <c r="AE7936" i="1"/>
  <c r="J132" i="7" s="1"/>
  <c r="AE11276" i="1"/>
  <c r="J181" i="7" s="1"/>
  <c r="AE794" i="1"/>
  <c r="J28" i="7" s="1"/>
  <c r="AE2971" i="1"/>
  <c r="J69" i="7" s="1"/>
  <c r="AE8540" i="1"/>
  <c r="J153" i="7" s="1"/>
  <c r="AE15679" i="1"/>
  <c r="J264" i="7" s="1"/>
  <c r="AE12548" i="1"/>
  <c r="J205" i="7" s="1"/>
  <c r="AE3226" i="1"/>
  <c r="J74" i="7" s="1"/>
  <c r="AE162" i="1"/>
  <c r="J10" i="7" s="1"/>
  <c r="AE216" i="1"/>
  <c r="J13" i="7" s="1"/>
  <c r="AE276" i="1"/>
  <c r="J16" i="7" s="1"/>
  <c r="AE315" i="1"/>
  <c r="J17" i="7" s="1"/>
  <c r="AE415" i="1"/>
  <c r="J18" i="7" s="1"/>
  <c r="AE608" i="1"/>
  <c r="J19" i="7" s="1"/>
  <c r="AE677" i="1"/>
  <c r="J20" i="7" s="1"/>
  <c r="AE775" i="1"/>
  <c r="J25" i="7" s="1"/>
  <c r="AE1277" i="1"/>
  <c r="J38" i="7" s="1"/>
  <c r="AE824" i="1"/>
  <c r="J31" i="7" s="1"/>
  <c r="AE856" i="1"/>
  <c r="J33" i="7" s="1"/>
  <c r="AE1533" i="1"/>
  <c r="J45" i="7" s="1"/>
  <c r="AE1572" i="1"/>
  <c r="J48" i="7" s="1"/>
  <c r="AE1649" i="1"/>
  <c r="J49" i="7" s="1"/>
  <c r="AE2159" i="1"/>
  <c r="J54" i="7" s="1"/>
  <c r="AE2210" i="1"/>
  <c r="J56" i="7" s="1"/>
  <c r="AE2356" i="1"/>
  <c r="J58" i="7" s="1"/>
  <c r="AE3881" i="1"/>
  <c r="J78" i="7" s="1"/>
  <c r="AE3933" i="1"/>
  <c r="J80" i="7" s="1"/>
  <c r="AE3945" i="1"/>
  <c r="J81" i="7" s="1"/>
  <c r="AE4164" i="1"/>
  <c r="J82" i="7" s="1"/>
  <c r="AE4554" i="1"/>
  <c r="J87" i="7" s="1"/>
  <c r="AE4236" i="1"/>
  <c r="J84" i="7" s="1"/>
  <c r="AE4742" i="1"/>
  <c r="J90" i="7" s="1"/>
  <c r="AE4962" i="1"/>
  <c r="J104" i="7" s="1"/>
  <c r="AE4997" i="1"/>
  <c r="J106" i="7" s="1"/>
  <c r="AE5296" i="1"/>
  <c r="J108" i="7" s="1"/>
  <c r="AE5521" i="1"/>
  <c r="J110" i="7" s="1"/>
  <c r="AE6034" i="1"/>
  <c r="J113" i="7" s="1"/>
  <c r="AE7126" i="1"/>
  <c r="J127" i="7" s="1"/>
  <c r="AE8101" i="1"/>
  <c r="J139" i="7" s="1"/>
  <c r="AE8381" i="1"/>
  <c r="J148" i="7" s="1"/>
  <c r="AE8404" i="1"/>
  <c r="J149" i="7" s="1"/>
  <c r="AE8415" i="1"/>
  <c r="J150" i="7" s="1"/>
  <c r="AE8491" i="1"/>
  <c r="J152" i="7" s="1"/>
  <c r="AE8655" i="1"/>
  <c r="J156" i="7" s="1"/>
  <c r="AE9490" i="1"/>
  <c r="J171" i="7" s="1"/>
  <c r="AE9620" i="1"/>
  <c r="J174" i="7" s="1"/>
  <c r="AE9682" i="1"/>
  <c r="J175" i="7" s="1"/>
  <c r="AE10001" i="1"/>
  <c r="J177" i="7" s="1"/>
  <c r="AE11068" i="1"/>
  <c r="J180" i="7" s="1"/>
  <c r="AE11316" i="1"/>
  <c r="J182" i="7" s="1"/>
  <c r="AE11564" i="1"/>
  <c r="J185" i="7" s="1"/>
  <c r="AE11697" i="1"/>
  <c r="J190" i="7" s="1"/>
  <c r="AE11746" i="1"/>
  <c r="J191" i="7" s="1"/>
  <c r="AE11785" i="1"/>
  <c r="J193" i="7" s="1"/>
  <c r="AE12045" i="1"/>
  <c r="J195" i="7" s="1"/>
  <c r="AE12286" i="1"/>
  <c r="J198" i="7" s="1"/>
  <c r="AE12318" i="1"/>
  <c r="J201" i="7" s="1"/>
  <c r="AE12585" i="1"/>
  <c r="J207" i="7" s="1"/>
  <c r="AE13302" i="1"/>
  <c r="J220" i="7" s="1"/>
  <c r="AE13397" i="1"/>
  <c r="J222" i="7" s="1"/>
  <c r="AE13483" i="1"/>
  <c r="J225" i="7" s="1"/>
  <c r="AE13516" i="1"/>
  <c r="J227" i="7" s="1"/>
  <c r="AE14341" i="1"/>
  <c r="J241" i="7" s="1"/>
  <c r="AE14535" i="1"/>
  <c r="J246" i="7" s="1"/>
  <c r="AE14765" i="1"/>
  <c r="J248" i="7" s="1"/>
  <c r="AE15458" i="1"/>
  <c r="J256" i="7" s="1"/>
  <c r="AE15521" i="1"/>
  <c r="J258" i="7" s="1"/>
  <c r="AE229" i="1"/>
  <c r="J15" i="7" s="1"/>
  <c r="AE8895" i="1"/>
  <c r="J159" i="7" s="1"/>
  <c r="AE9330" i="1"/>
  <c r="J168" i="7" s="1"/>
  <c r="AE9427" i="1"/>
  <c r="J170" i="7" s="1"/>
  <c r="AE25" i="1"/>
  <c r="J6" i="7" s="1"/>
  <c r="AE44" i="1"/>
  <c r="J8" i="7" s="1"/>
  <c r="AE1542" i="1"/>
  <c r="J46" i="7" s="1"/>
  <c r="AE1556" i="1"/>
  <c r="J47" i="7" s="1"/>
  <c r="AE1837" i="1"/>
  <c r="J50" i="7" s="1"/>
  <c r="AE1955" i="1"/>
  <c r="J51" i="7" s="1"/>
  <c r="AE2618" i="1"/>
  <c r="J61" i="7" s="1"/>
  <c r="AE2726" i="1"/>
  <c r="J62" i="7" s="1"/>
  <c r="AE2955" i="1"/>
  <c r="J66" i="7" s="1"/>
  <c r="AE3536" i="1"/>
  <c r="J76" i="7" s="1"/>
  <c r="AE4396" i="1"/>
  <c r="J86" i="7" s="1"/>
  <c r="AE4721" i="1"/>
  <c r="J88" i="7" s="1"/>
  <c r="AE4736" i="1"/>
  <c r="J89" i="7" s="1"/>
  <c r="AE4798" i="1"/>
  <c r="J92" i="7" s="1"/>
  <c r="AE5362" i="1"/>
  <c r="J109" i="7" s="1"/>
  <c r="AE5982" i="1"/>
  <c r="J112" i="7" s="1"/>
  <c r="AE6066" i="1"/>
  <c r="J114" i="7" s="1"/>
  <c r="AE6154" i="1"/>
  <c r="J115" i="7" s="1"/>
  <c r="AE6562" i="1"/>
  <c r="J119" i="7" s="1"/>
  <c r="AE6974" i="1"/>
  <c r="J120" i="7" s="1"/>
  <c r="AE7065" i="1"/>
  <c r="J125" i="7" s="1"/>
  <c r="AE8080" i="1"/>
  <c r="J138" i="7" s="1"/>
  <c r="AE8247" i="1"/>
  <c r="J147" i="7" s="1"/>
  <c r="AE8624" i="1"/>
  <c r="J155" i="7" s="1"/>
  <c r="AE9760" i="1"/>
  <c r="J176" i="7" s="1"/>
  <c r="AE10027" i="1"/>
  <c r="J178" i="7" s="1"/>
  <c r="AE11433" i="1"/>
  <c r="J183" i="7" s="1"/>
  <c r="AE11571" i="1"/>
  <c r="J186" i="7" s="1"/>
  <c r="AE11592" i="1"/>
  <c r="J188" i="7" s="1"/>
  <c r="AE11643" i="1"/>
  <c r="J189" i="7" s="1"/>
  <c r="AE11758" i="1"/>
  <c r="J192" i="7" s="1"/>
  <c r="AE12567" i="1"/>
  <c r="J206" i="7" s="1"/>
  <c r="AE12620" i="1"/>
  <c r="J209" i="7" s="1"/>
  <c r="AE12700" i="1"/>
  <c r="J210" i="7" s="1"/>
  <c r="AE13024" i="1"/>
  <c r="J212" i="7" s="1"/>
  <c r="AE13027" i="1"/>
  <c r="J213" i="7" s="1"/>
  <c r="AE13414" i="1"/>
  <c r="J223" i="7" s="1"/>
  <c r="AE13421" i="1"/>
  <c r="J224" i="7" s="1"/>
  <c r="AE13555" i="1"/>
  <c r="J228" i="7" s="1"/>
  <c r="AE13934" i="1"/>
  <c r="J234" i="7" s="1"/>
  <c r="AE14063" i="1"/>
  <c r="AE14382" i="1"/>
  <c r="J243" i="7" s="1"/>
  <c r="AE14860" i="1"/>
  <c r="J249" i="7" s="1"/>
  <c r="AE15376" i="1"/>
  <c r="J253" i="7" s="1"/>
  <c r="AE15400" i="1"/>
  <c r="J254" i="7" s="1"/>
  <c r="AE15598" i="1"/>
  <c r="J261" i="7" s="1"/>
  <c r="AE8908" i="1"/>
  <c r="J160" i="7" s="1"/>
  <c r="AE9052" i="1"/>
  <c r="J162" i="7" s="1"/>
  <c r="AE15733" i="1"/>
  <c r="J266" i="7" s="1"/>
  <c r="AE15805" i="1"/>
  <c r="J267" i="7" s="1"/>
  <c r="BE15975" i="1"/>
  <c r="AE2258" i="1" l="1"/>
  <c r="J57" i="7" s="1"/>
  <c r="AE13950" i="1"/>
  <c r="J235" i="7" s="1"/>
  <c r="J237" i="7"/>
  <c r="P15947" i="1"/>
  <c r="AE15970" i="1" l="1"/>
  <c r="A63" i="18" s="1"/>
  <c r="J279" i="7"/>
  <c r="P22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D1" authorId="0" shapeId="0" xr:uid="{1C91143E-F177-4222-89D5-792FA4872C8E}">
      <text>
        <r>
          <rPr>
            <b/>
            <sz val="9"/>
            <color indexed="81"/>
            <rFont val="Tahoma"/>
            <charset val="1"/>
          </rPr>
          <t>Glenn Marshall:</t>
        </r>
        <r>
          <rPr>
            <sz val="9"/>
            <color indexed="81"/>
            <rFont val="Tahoma"/>
            <charset val="1"/>
          </rPr>
          <t xml:space="preserve">
Stampworld.com</t>
        </r>
      </text>
    </comment>
    <comment ref="H1" authorId="0" shapeId="0" xr:uid="{4AF8514B-CA00-46A8-BB16-B1729585AC6B}">
      <text>
        <r>
          <rPr>
            <b/>
            <sz val="9"/>
            <color indexed="81"/>
            <rFont val="Tahoma"/>
            <family val="2"/>
          </rPr>
          <t>Glenn Marshall:</t>
        </r>
        <r>
          <rPr>
            <sz val="9"/>
            <color indexed="81"/>
            <rFont val="Tahoma"/>
            <family val="2"/>
          </rPr>
          <t xml:space="preserve">
Not yet fully populated</t>
        </r>
      </text>
    </comment>
    <comment ref="J1" authorId="0" shapeId="0" xr:uid="{51D8ED3A-4AA4-4970-B3C5-C7EC8E4E74FC}">
      <text>
        <r>
          <rPr>
            <b/>
            <sz val="9"/>
            <color indexed="81"/>
            <rFont val="Tahoma"/>
            <family val="2"/>
          </rPr>
          <t>Glenn Marshall:</t>
        </r>
        <r>
          <rPr>
            <sz val="9"/>
            <color indexed="81"/>
            <rFont val="Tahoma"/>
            <family val="2"/>
          </rPr>
          <t xml:space="preserve">
1 = obvious volcano or volcanic feature on a stamp
2 = volcano-based geological feature on a stamp, obvious to an enthusiast
3 = volcano present in background; volcanic island or range profiles; country emblems or flags that include volcanoes; 
4 = human constructions made from volcanic rocks or volcanic processes
5 = landscape features derived from volcanic processes, but not obviously volcanic on the stamp
6 = map of volcano-created island or atolls left after subsidence of a volcano
7 = minerals or gems created by volcanic or igneous processes</t>
        </r>
      </text>
    </comment>
    <comment ref="K1" authorId="0" shapeId="0" xr:uid="{6A8B8506-A111-45C7-B64A-4A046C8066F4}">
      <text>
        <r>
          <rPr>
            <b/>
            <sz val="9"/>
            <color indexed="81"/>
            <rFont val="Tahoma"/>
            <family val="2"/>
          </rPr>
          <t>Glenn Marshall:</t>
        </r>
        <r>
          <rPr>
            <sz val="9"/>
            <color indexed="81"/>
            <rFont val="Tahoma"/>
            <family val="2"/>
          </rPr>
          <t xml:space="preserve">
Y=Yes
N=No
S=Contained within Souvenier Sheet
V=Irrelevant version
E = Really expensive!</t>
        </r>
      </text>
    </comment>
    <comment ref="L1" authorId="0" shapeId="0" xr:uid="{6CA2D7D2-E64A-4786-88DA-5494A9C20BDB}">
      <text>
        <r>
          <rPr>
            <b/>
            <sz val="9"/>
            <color indexed="81"/>
            <rFont val="Tahoma"/>
            <family val="2"/>
          </rPr>
          <t>Glenn Marshall:</t>
        </r>
        <r>
          <rPr>
            <sz val="9"/>
            <color indexed="81"/>
            <rFont val="Tahoma"/>
            <family val="2"/>
          </rPr>
          <t xml:space="preserve">
includes postage cost</t>
        </r>
      </text>
    </comment>
    <comment ref="AA1" authorId="0" shapeId="0" xr:uid="{836C6B3B-88FF-4878-A3AC-C9C03D102F75}">
      <text>
        <r>
          <rPr>
            <b/>
            <sz val="9"/>
            <color indexed="81"/>
            <rFont val="Tahoma"/>
            <family val="2"/>
          </rPr>
          <t>Glenn Marshall:</t>
        </r>
        <r>
          <rPr>
            <sz val="9"/>
            <color indexed="81"/>
            <rFont val="Tahoma"/>
            <family val="2"/>
          </rPr>
          <t xml:space="preserve">
Not yet fully populated</t>
        </r>
      </text>
    </comment>
    <comment ref="AB1" authorId="0" shapeId="0" xr:uid="{9E04FA7B-44CE-4C3A-B209-797506DF34F3}">
      <text>
        <r>
          <rPr>
            <b/>
            <sz val="9"/>
            <color indexed="81"/>
            <rFont val="Tahoma"/>
            <family val="2"/>
          </rPr>
          <t>Glenn Marshall:</t>
        </r>
        <r>
          <rPr>
            <sz val="9"/>
            <color indexed="81"/>
            <rFont val="Tahoma"/>
            <family val="2"/>
          </rPr>
          <t xml:space="preserve">
Not yet fully populated</t>
        </r>
      </text>
    </comment>
    <comment ref="AH1" authorId="0" shapeId="0" xr:uid="{7990DDA9-8F87-455C-973C-B0E630CF724E}">
      <text>
        <r>
          <rPr>
            <b/>
            <sz val="9"/>
            <color indexed="81"/>
            <rFont val="Tahoma"/>
            <family val="2"/>
          </rPr>
          <t>Glenn Marshall:</t>
        </r>
        <r>
          <rPr>
            <sz val="9"/>
            <color indexed="81"/>
            <rFont val="Tahoma"/>
            <family val="2"/>
          </rPr>
          <t xml:space="preserve">
From Jim Whitford-Stark's 2007 catalogue. I have not updated it.</t>
        </r>
      </text>
    </comment>
    <comment ref="F2" authorId="0" shapeId="0" xr:uid="{32418BB7-449B-4751-8FA3-BE5D32DDECFB}">
      <text>
        <r>
          <rPr>
            <b/>
            <sz val="9"/>
            <color indexed="81"/>
            <rFont val="Tahoma"/>
            <family val="2"/>
          </rPr>
          <t>Glenn Marshall:</t>
        </r>
        <r>
          <rPr>
            <sz val="9"/>
            <color indexed="81"/>
            <rFont val="Tahoma"/>
            <family val="2"/>
          </rPr>
          <t xml:space="preserve">
mk = mark
€ = euro
</t>
        </r>
      </text>
    </comment>
    <comment ref="F14" authorId="0" shapeId="0" xr:uid="{E8EAB329-1BAC-4486-9137-7840CB38CB84}">
      <text>
        <r>
          <rPr>
            <b/>
            <sz val="9"/>
            <color indexed="81"/>
            <rFont val="Tahoma"/>
            <family val="2"/>
          </rPr>
          <t>Glenn Marshall:</t>
        </r>
        <r>
          <rPr>
            <sz val="9"/>
            <color indexed="81"/>
            <rFont val="Tahoma"/>
            <family val="2"/>
          </rPr>
          <t xml:space="preserve">
f = fils</t>
        </r>
      </text>
    </comment>
    <comment ref="F18" authorId="0" shapeId="0" xr:uid="{E08330C4-3EBD-4535-965D-3CD4B08CECF6}">
      <text>
        <r>
          <rPr>
            <b/>
            <sz val="9"/>
            <color indexed="81"/>
            <rFont val="Tahoma"/>
            <family val="2"/>
          </rPr>
          <t>Glenn Marshall:</t>
        </r>
        <r>
          <rPr>
            <sz val="9"/>
            <color indexed="81"/>
            <rFont val="Tahoma"/>
            <family val="2"/>
          </rPr>
          <t xml:space="preserve">
sh = shilling
c = cent (1/100 shilling)</t>
        </r>
      </text>
    </comment>
    <comment ref="F25" authorId="0" shapeId="0" xr:uid="{D700B39A-1B92-4793-9E9D-664CCCFC9C27}">
      <text>
        <r>
          <rPr>
            <b/>
            <sz val="9"/>
            <color indexed="81"/>
            <rFont val="Tahoma"/>
            <family val="2"/>
          </rPr>
          <t>Glenn Marshall:</t>
        </r>
        <r>
          <rPr>
            <sz val="9"/>
            <color indexed="81"/>
            <rFont val="Tahoma"/>
            <family val="2"/>
          </rPr>
          <t xml:space="preserve">
fr = franc</t>
        </r>
      </text>
    </comment>
    <comment ref="F36" authorId="0" shapeId="0" xr:uid="{B1D90F6D-5DDF-4D8A-8CC7-27ED3B46F4E1}">
      <text>
        <r>
          <rPr>
            <b/>
            <sz val="9"/>
            <color indexed="81"/>
            <rFont val="Tahoma"/>
            <family val="2"/>
          </rPr>
          <t>Glenn Marshall:</t>
        </r>
        <r>
          <rPr>
            <sz val="9"/>
            <color indexed="81"/>
            <rFont val="Tahoma"/>
            <family val="2"/>
          </rPr>
          <t xml:space="preserve">
afs = afghani</t>
        </r>
      </text>
    </comment>
    <comment ref="F44" authorId="0" shapeId="0" xr:uid="{D3D4465D-6EF3-4662-B7A2-98D134211D33}">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75" authorId="0" shapeId="0" xr:uid="{AD8BBCE7-9507-470E-9C09-6D15C639DDBA}">
      <text>
        <r>
          <rPr>
            <b/>
            <sz val="9"/>
            <color indexed="81"/>
            <rFont val="Tahoma"/>
            <family val="2"/>
          </rPr>
          <t>Glenn Marshall:</t>
        </r>
        <r>
          <rPr>
            <sz val="9"/>
            <color indexed="81"/>
            <rFont val="Tahoma"/>
            <family val="2"/>
          </rPr>
          <t xml:space="preserve">
rls = riyals
d = dirhams</t>
        </r>
      </text>
    </comment>
    <comment ref="F162" authorId="0" shapeId="0" xr:uid="{CB3DC075-F58A-4F4F-8232-ED8EC7A1157C}">
      <text>
        <r>
          <rPr>
            <b/>
            <sz val="9"/>
            <color indexed="81"/>
            <rFont val="Tahoma"/>
            <family val="2"/>
          </rPr>
          <t>Glenn Marshall:</t>
        </r>
        <r>
          <rPr>
            <sz val="9"/>
            <color indexed="81"/>
            <rFont val="Tahoma"/>
            <family val="2"/>
          </rPr>
          <t xml:space="preserve">
L = lek</t>
        </r>
      </text>
    </comment>
    <comment ref="F174" authorId="0" shapeId="0" xr:uid="{A544EA8B-82CA-46DF-A8F1-4C06475E26E2}">
      <text>
        <r>
          <rPr>
            <b/>
            <sz val="9"/>
            <color indexed="81"/>
            <rFont val="Tahoma"/>
            <family val="2"/>
          </rPr>
          <t>Glenn Marshall:</t>
        </r>
        <r>
          <rPr>
            <sz val="9"/>
            <color indexed="81"/>
            <rFont val="Tahoma"/>
            <family val="2"/>
          </rPr>
          <t xml:space="preserve">
fr = franc
D = dinar</t>
        </r>
      </text>
    </comment>
    <comment ref="F192" authorId="0" shapeId="0" xr:uid="{8F4A45BE-2BB7-4EC4-A550-94536B924715}">
      <text>
        <r>
          <rPr>
            <b/>
            <sz val="9"/>
            <color indexed="81"/>
            <rFont val="Tahoma"/>
            <family val="2"/>
          </rPr>
          <t>Glenn Marshall:</t>
        </r>
        <r>
          <rPr>
            <sz val="9"/>
            <color indexed="81"/>
            <rFont val="Tahoma"/>
            <family val="2"/>
          </rPr>
          <t xml:space="preserve">
E = escudo
kz = kwanza</t>
        </r>
      </text>
    </comment>
    <comment ref="F216" authorId="0" shapeId="0" xr:uid="{C8C6E4EF-BC39-4CDE-B2D2-45F75753F909}">
      <text>
        <r>
          <rPr>
            <b/>
            <sz val="9"/>
            <color indexed="81"/>
            <rFont val="Tahoma"/>
            <family val="2"/>
          </rPr>
          <t>Glenn Marshall:</t>
        </r>
        <r>
          <rPr>
            <sz val="9"/>
            <color indexed="81"/>
            <rFont val="Tahoma"/>
            <family val="2"/>
          </rPr>
          <t xml:space="preserve">
$ = Eastern Caribbean Dollar
c = cents (1/100 $)</t>
        </r>
      </text>
    </comment>
    <comment ref="F220" authorId="0" shapeId="0" xr:uid="{4D3B6771-7F43-4815-BB50-703EB6655C89}">
      <text>
        <r>
          <rPr>
            <b/>
            <sz val="9"/>
            <color indexed="81"/>
            <rFont val="Tahoma"/>
            <family val="2"/>
          </rPr>
          <t>Glenn Marshall:</t>
        </r>
        <r>
          <rPr>
            <sz val="9"/>
            <color indexed="81"/>
            <rFont val="Tahoma"/>
            <family val="2"/>
          </rPr>
          <t xml:space="preserve">
$ = Eastern Caribbean Dollar
c = cents (1/100 $)</t>
        </r>
      </text>
    </comment>
    <comment ref="F229" authorId="0" shapeId="0" xr:uid="{3DD33A40-17EE-49EE-9A1F-FAAFCBC0B17B}">
      <text>
        <r>
          <rPr>
            <b/>
            <sz val="9"/>
            <color indexed="81"/>
            <rFont val="Tahoma"/>
            <family val="2"/>
          </rPr>
          <t>Glenn Marshall:</t>
        </r>
        <r>
          <rPr>
            <sz val="9"/>
            <color indexed="81"/>
            <rFont val="Tahoma"/>
            <family val="2"/>
          </rPr>
          <t xml:space="preserve">
$ = Eastern Caribbean Dollar
c = cents (1/100 $)</t>
        </r>
      </text>
    </comment>
    <comment ref="F276" authorId="0" shapeId="0" xr:uid="{4AE284AD-54B8-49AA-8CBE-38FB41533689}">
      <text>
        <r>
          <rPr>
            <b/>
            <sz val="9"/>
            <color indexed="81"/>
            <rFont val="Tahoma"/>
            <family val="2"/>
          </rPr>
          <t>Glenn Marshall:</t>
        </r>
        <r>
          <rPr>
            <sz val="9"/>
            <color indexed="81"/>
            <rFont val="Tahoma"/>
            <family val="2"/>
          </rPr>
          <t xml:space="preserve">
Until 1970:
p = peso moneda nacional
1970-1983:
p = peso ley
1983-1985:
p = peso argentino
1985-1991:
a = Austral
1992 onwards:
$ = Peso convertible
c = centavos (1/100 peso)</t>
        </r>
      </text>
    </comment>
    <comment ref="F315" authorId="0" shapeId="0" xr:uid="{7E1B2BAB-D9F9-4948-A636-3E7BAB959A8C}">
      <text>
        <r>
          <rPr>
            <b/>
            <sz val="9"/>
            <color indexed="81"/>
            <rFont val="Tahoma"/>
            <family val="2"/>
          </rPr>
          <t>Glenn Marshall:</t>
        </r>
        <r>
          <rPr>
            <sz val="9"/>
            <color indexed="81"/>
            <rFont val="Tahoma"/>
            <family val="2"/>
          </rPr>
          <t xml:space="preserve">
1920s:
r = ruble
k = kopeks (1/100 ruble)
1990-1992:
r = ruble (Russian)
1993+:
d = dram</t>
        </r>
      </text>
    </comment>
    <comment ref="F415" authorId="0" shapeId="0" xr:uid="{09CD4809-C62E-451B-A30D-661E847B70D9}">
      <text>
        <r>
          <rPr>
            <b/>
            <sz val="9"/>
            <color indexed="81"/>
            <rFont val="Tahoma"/>
            <family val="2"/>
          </rPr>
          <t>Glenn Marshall:</t>
        </r>
        <r>
          <rPr>
            <sz val="9"/>
            <color indexed="81"/>
            <rFont val="Tahoma"/>
            <family val="2"/>
          </rPr>
          <t xml:space="preserve">
£ = pound
sh = shilling
p = pence</t>
        </r>
      </text>
    </comment>
    <comment ref="F608" authorId="0" shapeId="0" xr:uid="{97933E0F-9953-43D8-96DB-F31841A6192E}">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677" authorId="0" shapeId="0" xr:uid="{E1A2F7FF-A3DB-4653-9D17-AE246C66AA95}">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688" authorId="0" shapeId="0" xr:uid="{9A465131-7397-4636-9E23-323B74DBB988}">
      <text>
        <r>
          <rPr>
            <b/>
            <sz val="9"/>
            <color indexed="81"/>
            <rFont val="Tahoma"/>
            <family val="2"/>
          </rPr>
          <t>Glenn Marshall:</t>
        </r>
        <r>
          <rPr>
            <sz val="9"/>
            <color indexed="81"/>
            <rFont val="Tahoma"/>
            <family val="2"/>
          </rPr>
          <t xml:space="preserve">
s = schilling</t>
        </r>
      </text>
    </comment>
    <comment ref="F690" authorId="0" shapeId="0" xr:uid="{1AD0DE10-6F4E-4D59-8F5C-01724ED22B9D}">
      <text>
        <r>
          <rPr>
            <b/>
            <sz val="9"/>
            <color indexed="81"/>
            <rFont val="Tahoma"/>
            <family val="2"/>
          </rPr>
          <t>Glenn Marshall:</t>
        </r>
        <r>
          <rPr>
            <sz val="9"/>
            <color indexed="81"/>
            <rFont val="Tahoma"/>
            <family val="2"/>
          </rPr>
          <t xml:space="preserve">
m = manat
₼ = symbol for manat
 = gapiks (1/100 manat)
qep = ??</t>
        </r>
      </text>
    </comment>
    <comment ref="F718" authorId="0" shapeId="0" xr:uid="{FC98B8D9-C74B-406B-9943-C3D966F52541}">
      <text>
        <r>
          <rPr>
            <b/>
            <sz val="9"/>
            <color indexed="81"/>
            <rFont val="Tahoma"/>
            <family val="2"/>
          </rPr>
          <t>Glenn Marshall:</t>
        </r>
        <r>
          <rPr>
            <sz val="9"/>
            <color indexed="81"/>
            <rFont val="Tahoma"/>
            <family val="2"/>
          </rPr>
          <t xml:space="preserve">
e = escudo
c = centavos
€ = euro</t>
        </r>
      </text>
    </comment>
    <comment ref="F772" authorId="0" shapeId="0" xr:uid="{03AC0C94-C7D7-4B5C-9D28-B286FB9D503F}">
      <text>
        <r>
          <rPr>
            <b/>
            <sz val="9"/>
            <color indexed="81"/>
            <rFont val="Tahoma"/>
            <family val="2"/>
          </rPr>
          <t>Glenn Marshall:</t>
        </r>
        <r>
          <rPr>
            <sz val="9"/>
            <color indexed="81"/>
            <rFont val="Tahoma"/>
            <family val="2"/>
          </rPr>
          <t xml:space="preserve">
t = taka</t>
        </r>
      </text>
    </comment>
    <comment ref="F775" authorId="0" shapeId="0" xr:uid="{A64E2CF5-0794-467E-B152-AB036CB857F2}">
      <text>
        <r>
          <rPr>
            <b/>
            <sz val="9"/>
            <color indexed="81"/>
            <rFont val="Tahoma"/>
            <family val="2"/>
          </rPr>
          <t>Glenn Marshall:</t>
        </r>
        <r>
          <rPr>
            <sz val="9"/>
            <color indexed="81"/>
            <rFont val="Tahoma"/>
            <family val="2"/>
          </rPr>
          <t xml:space="preserve">
$ = Eastern Caribbean Dollar
c = cents (1/100 $)</t>
        </r>
      </text>
    </comment>
    <comment ref="F778" authorId="0" shapeId="0" xr:uid="{D9C785F5-A251-4270-965F-940A119C9AD3}">
      <text>
        <r>
          <rPr>
            <b/>
            <sz val="9"/>
            <color indexed="81"/>
            <rFont val="Tahoma"/>
            <family val="2"/>
          </rPr>
          <t>Glenn Marshall:</t>
        </r>
        <r>
          <rPr>
            <sz val="9"/>
            <color indexed="81"/>
            <rFont val="Tahoma"/>
            <family val="2"/>
          </rPr>
          <t xml:space="preserve">
$ = Eastern Caribbean Dollar
c = cents (1/100 $)</t>
        </r>
      </text>
    </comment>
    <comment ref="F788" authorId="0" shapeId="0" xr:uid="{FC4F688D-C4FE-4D88-9BEA-447DCF4E08C7}">
      <text>
        <r>
          <rPr>
            <b/>
            <sz val="9"/>
            <color indexed="81"/>
            <rFont val="Tahoma"/>
            <family val="2"/>
          </rPr>
          <t>Glenn Marshall:</t>
        </r>
        <r>
          <rPr>
            <sz val="9"/>
            <color indexed="81"/>
            <rFont val="Tahoma"/>
            <family val="2"/>
          </rPr>
          <t xml:space="preserve">
r = ruble</t>
        </r>
      </text>
    </comment>
    <comment ref="F794" authorId="0" shapeId="0" xr:uid="{3D33F425-0385-4447-BAC7-6136CF59EC76}">
      <text>
        <r>
          <rPr>
            <b/>
            <sz val="9"/>
            <color indexed="81"/>
            <rFont val="Tahoma"/>
            <family val="2"/>
          </rPr>
          <t>Glenn Marshall:</t>
        </r>
        <r>
          <rPr>
            <sz val="9"/>
            <color indexed="81"/>
            <rFont val="Tahoma"/>
            <family val="2"/>
          </rPr>
          <t xml:space="preserve">
fr = franc</t>
        </r>
      </text>
    </comment>
    <comment ref="F799" authorId="0" shapeId="0" xr:uid="{FAA75116-F95A-445F-8562-51777FBCFC18}">
      <text>
        <r>
          <rPr>
            <b/>
            <sz val="9"/>
            <color indexed="81"/>
            <rFont val="Tahoma"/>
            <family val="2"/>
          </rPr>
          <t>Glenn Marshall:</t>
        </r>
        <r>
          <rPr>
            <sz val="9"/>
            <color indexed="81"/>
            <rFont val="Tahoma"/>
            <family val="2"/>
          </rPr>
          <t xml:space="preserve">
fr = franc
€ = euro</t>
        </r>
      </text>
    </comment>
    <comment ref="F811" authorId="0" shapeId="0" xr:uid="{695F6545-0A86-42CF-B7F9-15753E344A1D}">
      <text>
        <r>
          <rPr>
            <b/>
            <sz val="9"/>
            <color indexed="81"/>
            <rFont val="Tahoma"/>
            <family val="2"/>
          </rPr>
          <t>Glenn Marshall:</t>
        </r>
        <r>
          <rPr>
            <sz val="9"/>
            <color indexed="81"/>
            <rFont val="Tahoma"/>
            <family val="2"/>
          </rPr>
          <t xml:space="preserve">
F = West African CFA franc</t>
        </r>
      </text>
    </comment>
    <comment ref="F824" authorId="0" shapeId="0" xr:uid="{76BB351C-9F6D-4B8A-91B7-F3C4B5FBEF68}">
      <text>
        <r>
          <rPr>
            <b/>
            <sz val="9"/>
            <color indexed="81"/>
            <rFont val="Tahoma"/>
            <family val="2"/>
          </rPr>
          <t>Glenn Marshall:</t>
        </r>
        <r>
          <rPr>
            <sz val="9"/>
            <color indexed="81"/>
            <rFont val="Tahoma"/>
            <family val="2"/>
          </rPr>
          <t xml:space="preserve">
nu = ngultrums</t>
        </r>
      </text>
    </comment>
    <comment ref="F854" authorId="0" shapeId="0" xr:uid="{F7FA49B3-4D65-49CD-B181-B374AF8216A1}">
      <text>
        <r>
          <rPr>
            <b/>
            <sz val="9"/>
            <color indexed="81"/>
            <rFont val="Tahoma"/>
            <family val="2"/>
          </rPr>
          <t>Glenn Marshall</t>
        </r>
        <r>
          <rPr>
            <sz val="9"/>
            <color indexed="81"/>
            <rFont val="Tahoma"/>
            <family val="2"/>
          </rPr>
          <t xml:space="preserve">
k = koruna (crown)
</t>
        </r>
      </text>
    </comment>
    <comment ref="F856" authorId="0" shapeId="0" xr:uid="{14B1C71D-C6C6-4128-B824-0851FC9A6EA9}">
      <text>
        <r>
          <rPr>
            <b/>
            <sz val="9"/>
            <color indexed="81"/>
            <rFont val="Tahoma"/>
            <family val="2"/>
          </rPr>
          <t>Glenn Marshall:</t>
        </r>
        <r>
          <rPr>
            <sz val="9"/>
            <color indexed="81"/>
            <rFont val="Tahoma"/>
            <family val="2"/>
          </rPr>
          <t xml:space="preserve">
1864 - 1963:
b = first boliviano
c = centavo (1/100b)
1963-1986
$b = peso boliviano
c = centavo (1/100$b)
From 1987:
b = boliviano
c = centavo (1/100b)</t>
        </r>
      </text>
    </comment>
    <comment ref="F1220" authorId="0" shapeId="0" xr:uid="{BECA7EDA-2A12-48D0-B908-8508B5F6621F}">
      <text>
        <r>
          <rPr>
            <b/>
            <sz val="9"/>
            <color indexed="81"/>
            <rFont val="Tahoma"/>
            <family val="2"/>
          </rPr>
          <t>Glenn Marshall:</t>
        </r>
        <r>
          <rPr>
            <sz val="9"/>
            <color indexed="81"/>
            <rFont val="Tahoma"/>
            <family val="2"/>
          </rPr>
          <t xml:space="preserve">
r = rand
c = cent (1/100 rand)</t>
        </r>
      </text>
    </comment>
    <comment ref="F1225" authorId="0" shapeId="0" xr:uid="{B12ACB59-81F1-472A-BCF1-820000997849}">
      <text>
        <r>
          <rPr>
            <b/>
            <sz val="9"/>
            <color indexed="81"/>
            <rFont val="Tahoma"/>
            <family val="2"/>
          </rPr>
          <t>Glenn Marshall:</t>
        </r>
        <r>
          <rPr>
            <sz val="9"/>
            <color indexed="81"/>
            <rFont val="Tahoma"/>
            <family val="2"/>
          </rPr>
          <t xml:space="preserve">
mk = mark</t>
        </r>
      </text>
    </comment>
    <comment ref="F1230" authorId="0" shapeId="0" xr:uid="{6B2A98B2-F5E1-4A1D-81D8-AB90600F0E4E}">
      <text>
        <r>
          <rPr>
            <b/>
            <sz val="9"/>
            <color indexed="81"/>
            <rFont val="Tahoma"/>
            <family val="2"/>
          </rPr>
          <t>Glenn Marshall:</t>
        </r>
        <r>
          <rPr>
            <sz val="9"/>
            <color indexed="81"/>
            <rFont val="Tahoma"/>
            <family val="2"/>
          </rPr>
          <t xml:space="preserve">
r = rand
c = cent (1/100 rand)
p = pula
t = thebe (1/100 pula)</t>
        </r>
      </text>
    </comment>
    <comment ref="F1263" authorId="0" shapeId="0" xr:uid="{9C73BC1A-DB3B-4CD1-AC42-60AD33065D91}">
      <text>
        <r>
          <rPr>
            <b/>
            <sz val="9"/>
            <color indexed="81"/>
            <rFont val="Tahoma"/>
            <family val="2"/>
          </rPr>
          <t>Glenn Marshall:</t>
        </r>
        <r>
          <rPr>
            <sz val="9"/>
            <color indexed="81"/>
            <rFont val="Tahoma"/>
            <family val="2"/>
          </rPr>
          <t xml:space="preserve">
1970-1986:
cr = (second) cruzeiro
1986-1989:
Cz$ = cruzado (= 1,000 second cruzeiros)
1989-1990:
NCz$ = cruzado novo (1 cruzado novo = 1,000 cruzados)
1990-1993:
Cr$ = (third) cruzeiro (=1 cruzado novo)
1994 onwards:
r = cruzeiro real (= 1000 cruzeiros)
c = centavos (1/100r)</t>
        </r>
      </text>
    </comment>
    <comment ref="F1277" authorId="0" shapeId="0" xr:uid="{9430D67D-F646-4B20-84FD-A72CC505D90E}">
      <text>
        <r>
          <rPr>
            <b/>
            <sz val="9"/>
            <color indexed="81"/>
            <rFont val="Tahoma"/>
            <family val="2"/>
          </rPr>
          <t>Glenn Marshall:</t>
        </r>
        <r>
          <rPr>
            <sz val="9"/>
            <color indexed="81"/>
            <rFont val="Tahoma"/>
            <family val="2"/>
          </rPr>
          <t xml:space="preserve">
p = British pence</t>
        </r>
      </text>
    </comment>
    <comment ref="F1289" authorId="0" shapeId="0" xr:uid="{60A99EBE-056D-431D-8D01-C1C244B6E603}">
      <text>
        <r>
          <rPr>
            <b/>
            <sz val="9"/>
            <color indexed="81"/>
            <rFont val="Tahoma"/>
            <family val="2"/>
          </rPr>
          <t>Glenn Marshall:</t>
        </r>
        <r>
          <rPr>
            <sz val="9"/>
            <color indexed="81"/>
            <rFont val="Tahoma"/>
            <family val="2"/>
          </rPr>
          <t xml:space="preserve">
r = rupee
c = cents (1/100 rupee)
p = pence
£ = pound</t>
        </r>
      </text>
    </comment>
    <comment ref="F1312" authorId="0" shapeId="0" xr:uid="{C6386598-F927-48FB-9B64-330F5D9F5DF5}">
      <text>
        <r>
          <rPr>
            <b/>
            <sz val="9"/>
            <color indexed="81"/>
            <rFont val="Tahoma"/>
            <family val="2"/>
          </rPr>
          <t>Glenn Marshall:</t>
        </r>
        <r>
          <rPr>
            <sz val="9"/>
            <color indexed="81"/>
            <rFont val="Tahoma"/>
            <family val="2"/>
          </rPr>
          <t xml:space="preserve">
To 1959:
$ = British West Indies dollar
From 1959:
$ = US dollar</t>
        </r>
      </text>
    </comment>
    <comment ref="F1453" authorId="0" shapeId="0" xr:uid="{6721A817-2334-42BB-A334-5A5349D05DAA}">
      <text>
        <r>
          <rPr>
            <b/>
            <sz val="9"/>
            <color indexed="81"/>
            <rFont val="Tahoma"/>
            <family val="2"/>
          </rPr>
          <t>Glenn Marshall:</t>
        </r>
        <r>
          <rPr>
            <sz val="9"/>
            <color indexed="81"/>
            <rFont val="Tahoma"/>
            <family val="2"/>
          </rPr>
          <t xml:space="preserve">
L = lev
st = stotinka (1/100L)</t>
        </r>
      </text>
    </comment>
    <comment ref="F1472" authorId="0" shapeId="0" xr:uid="{7651A513-288C-4CD1-9488-11AF5DFB80C7}">
      <text>
        <r>
          <rPr>
            <b/>
            <sz val="9"/>
            <color indexed="81"/>
            <rFont val="Tahoma"/>
            <family val="2"/>
          </rPr>
          <t>Glenn Marshall:</t>
        </r>
        <r>
          <rPr>
            <sz val="9"/>
            <color indexed="81"/>
            <rFont val="Tahoma"/>
            <family val="2"/>
          </rPr>
          <t xml:space="preserve">
r = rupee
a = anna
s = sens (Japanese currency)</t>
        </r>
      </text>
    </comment>
    <comment ref="F1478" authorId="0" shapeId="0" xr:uid="{C670F2A1-DF29-4282-9CF7-C084D51208A1}">
      <text>
        <r>
          <rPr>
            <b/>
            <sz val="9"/>
            <color indexed="81"/>
            <rFont val="Tahoma"/>
            <family val="2"/>
          </rPr>
          <t>Glenn Marshall:</t>
        </r>
        <r>
          <rPr>
            <sz val="9"/>
            <color indexed="81"/>
            <rFont val="Tahoma"/>
            <family val="2"/>
          </rPr>
          <t xml:space="preserve">
fr = francs</t>
        </r>
      </text>
    </comment>
    <comment ref="F1524" authorId="0" shapeId="0" xr:uid="{00DA428F-1988-4BE4-8A6E-49B5CC1339FD}">
      <text>
        <r>
          <rPr>
            <b/>
            <sz val="9"/>
            <color indexed="81"/>
            <rFont val="Tahoma"/>
            <family val="2"/>
          </rPr>
          <t>Glenn Marshall:</t>
        </r>
        <r>
          <rPr>
            <sz val="9"/>
            <color indexed="81"/>
            <rFont val="Tahoma"/>
            <family val="2"/>
          </rPr>
          <t xml:space="preserve">
r = riel</t>
        </r>
      </text>
    </comment>
    <comment ref="F1533" authorId="0" shapeId="0" xr:uid="{AD2FE191-B06A-427D-B39B-FD83173875BE}">
      <text>
        <r>
          <rPr>
            <b/>
            <sz val="9"/>
            <color indexed="81"/>
            <rFont val="Tahoma"/>
            <family val="2"/>
          </rPr>
          <t>Glenn Marshall:</t>
        </r>
        <r>
          <rPr>
            <sz val="9"/>
            <color indexed="81"/>
            <rFont val="Tahoma"/>
            <family val="2"/>
          </rPr>
          <t xml:space="preserve">
fr = francs</t>
        </r>
      </text>
    </comment>
    <comment ref="F1542" authorId="0" shapeId="0" xr:uid="{0E64B244-DBC9-433E-AC09-D3C43FB734D9}">
      <text>
        <r>
          <rPr>
            <b/>
            <sz val="9"/>
            <color indexed="81"/>
            <rFont val="Tahoma"/>
            <family val="2"/>
          </rPr>
          <t>Glenn Marshall:</t>
        </r>
        <r>
          <rPr>
            <sz val="9"/>
            <color indexed="81"/>
            <rFont val="Tahoma"/>
            <family val="2"/>
          </rPr>
          <t xml:space="preserve">
$ = Canadian dollar
c = cents</t>
        </r>
      </text>
    </comment>
    <comment ref="F1556" authorId="0" shapeId="0" xr:uid="{92B2FBE3-1757-4AB2-A46C-8437012AFF08}">
      <text>
        <r>
          <rPr>
            <b/>
            <sz val="9"/>
            <color indexed="81"/>
            <rFont val="Tahoma"/>
            <family val="2"/>
          </rPr>
          <t>Glenn Marshall:</t>
        </r>
        <r>
          <rPr>
            <sz val="9"/>
            <color indexed="81"/>
            <rFont val="Tahoma"/>
            <family val="2"/>
          </rPr>
          <t xml:space="preserve">
c = centimo</t>
        </r>
      </text>
    </comment>
    <comment ref="N1556" authorId="0" shapeId="0" xr:uid="{83C7942D-17B5-41B1-9C2A-BF7EF35B19DA}">
      <text>
        <r>
          <rPr>
            <b/>
            <sz val="9"/>
            <color indexed="81"/>
            <rFont val="Tahoma"/>
            <family val="2"/>
          </rPr>
          <t>Glenn Marshall:</t>
        </r>
        <r>
          <rPr>
            <sz val="9"/>
            <color indexed="81"/>
            <rFont val="Tahoma"/>
            <family val="2"/>
          </rPr>
          <t xml:space="preserve">
Estimate</t>
        </r>
      </text>
    </comment>
    <comment ref="F1572" authorId="0" shapeId="0" xr:uid="{182F74C4-B67F-4CA9-8C75-AD1AE85A4473}">
      <text>
        <r>
          <rPr>
            <b/>
            <sz val="9"/>
            <color indexed="81"/>
            <rFont val="Tahoma"/>
            <family val="2"/>
          </rPr>
          <t>Glenn Marshall:</t>
        </r>
        <r>
          <rPr>
            <sz val="9"/>
            <color indexed="81"/>
            <rFont val="Tahoma"/>
            <family val="2"/>
          </rPr>
          <t xml:space="preserve">
e = escudo
c = centavo (1/100 escudo)</t>
        </r>
      </text>
    </comment>
    <comment ref="F1649" authorId="0" shapeId="0" xr:uid="{BF28A342-BA5E-4085-921E-D9794D9E7AE7}">
      <text>
        <r>
          <rPr>
            <b/>
            <sz val="9"/>
            <color indexed="81"/>
            <rFont val="Tahoma"/>
            <family val="2"/>
          </rPr>
          <t>Glenn Marshall:</t>
        </r>
        <r>
          <rPr>
            <sz val="9"/>
            <color indexed="81"/>
            <rFont val="Tahoma"/>
            <family val="2"/>
          </rPr>
          <t xml:space="preserve">
fr = francs</t>
        </r>
      </text>
    </comment>
    <comment ref="F1837" authorId="0" shapeId="0" xr:uid="{89E5FA17-899E-4A2B-B18F-EC95907AFADE}">
      <text>
        <r>
          <rPr>
            <b/>
            <sz val="9"/>
            <color indexed="81"/>
            <rFont val="Tahoma"/>
            <family val="2"/>
          </rPr>
          <t>Glenn Marshall:</t>
        </r>
        <r>
          <rPr>
            <sz val="9"/>
            <color indexed="81"/>
            <rFont val="Tahoma"/>
            <family val="2"/>
          </rPr>
          <t xml:space="preserve">
fr = franc
c = centime (1/100 franc)</t>
        </r>
      </text>
    </comment>
    <comment ref="F1955" authorId="0" shapeId="0" xr:uid="{EBDFEF1B-E073-43FC-A059-579FA1292B8D}">
      <text>
        <r>
          <rPr>
            <b/>
            <sz val="9"/>
            <color indexed="81"/>
            <rFont val="Tahoma"/>
            <family val="2"/>
          </rPr>
          <t>Glenn Marshall:</t>
        </r>
        <r>
          <rPr>
            <sz val="9"/>
            <color indexed="81"/>
            <rFont val="Tahoma"/>
            <family val="2"/>
          </rPr>
          <t xml:space="preserve">
To 1960:
p = (old) peso
c = centavo (=1/100 peso)
1960-1975:
e = escudo
c = centésimo (=1/100 escudo)
m = milesimo (=1/1000 escudo)
1975 onwards:
p = Chilean peso
c = centavos (=1/100 peso)</t>
        </r>
      </text>
    </comment>
    <comment ref="F2113" authorId="0" shapeId="0" xr:uid="{33665386-EBAB-478A-B017-53A9EA7A36BE}">
      <text>
        <r>
          <rPr>
            <b/>
            <sz val="9"/>
            <color indexed="81"/>
            <rFont val="Tahoma"/>
            <family val="2"/>
          </rPr>
          <t>Glenn Marshall:</t>
        </r>
        <r>
          <rPr>
            <sz val="9"/>
            <color indexed="81"/>
            <rFont val="Tahoma"/>
            <family val="2"/>
          </rPr>
          <t xml:space="preserve">
y = yuan 元
j = jaio 角 (1/10 yuan)
f = fen 分 (1/10 jaio)</t>
        </r>
      </text>
    </comment>
    <comment ref="F2154" authorId="0" shapeId="0" xr:uid="{F1C53EB5-1336-4CF2-9C7F-36F877C73CEC}">
      <text>
        <r>
          <rPr>
            <b/>
            <sz val="9"/>
            <color indexed="81"/>
            <rFont val="Tahoma"/>
            <family val="2"/>
          </rPr>
          <t>Glenn Marshall:</t>
        </r>
        <r>
          <rPr>
            <sz val="9"/>
            <color indexed="81"/>
            <rFont val="Tahoma"/>
            <family val="2"/>
          </rPr>
          <t xml:space="preserve">
f = Chinese fabi (check this)
y = yen (Japan)</t>
        </r>
      </text>
    </comment>
    <comment ref="F2159" authorId="0" shapeId="0" xr:uid="{431B0311-ACC9-4D47-A8F5-A3C06798CD27}">
      <text>
        <r>
          <rPr>
            <b/>
            <sz val="9"/>
            <color indexed="81"/>
            <rFont val="Tahoma"/>
            <family val="2"/>
          </rPr>
          <t>Glenn Marshall:</t>
        </r>
        <r>
          <rPr>
            <sz val="9"/>
            <color indexed="81"/>
            <rFont val="Tahoma"/>
            <family val="2"/>
          </rPr>
          <t xml:space="preserve">
From 1966:
$ = Aust dollar
c = Aust cents
Christmas Island became an Australian territory on 1 Oct 1958. It used its own stamps showing dollars and cents. I'm not sure who's currency that is, because Australia used pounds, shillings and pence until 1966</t>
        </r>
      </text>
    </comment>
    <comment ref="F2210" authorId="0" shapeId="0" xr:uid="{F9B8BD7F-6040-4488-B004-4E623DB1B2EA}">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2258" authorId="0" shapeId="0" xr:uid="{0018A0F8-8BB3-4FC6-9174-6A07F26AC923}">
      <text>
        <r>
          <rPr>
            <b/>
            <sz val="9"/>
            <color indexed="81"/>
            <rFont val="Tahoma"/>
            <family val="2"/>
          </rPr>
          <t>Glenn Marshall:</t>
        </r>
        <r>
          <rPr>
            <sz val="9"/>
            <color indexed="81"/>
            <rFont val="Tahoma"/>
            <family val="2"/>
          </rPr>
          <t xml:space="preserve">
p = Colombian peso
c = centavo (=1/100 peso)</t>
        </r>
      </text>
    </comment>
    <comment ref="F2356" authorId="0" shapeId="0" xr:uid="{C53B8D15-1F36-4F24-B3C4-2960EE12AC92}">
      <text>
        <r>
          <rPr>
            <b/>
            <sz val="9"/>
            <color indexed="81"/>
            <rFont val="Tahoma"/>
            <family val="2"/>
          </rPr>
          <t>Glenn Marshall:</t>
        </r>
        <r>
          <rPr>
            <sz val="9"/>
            <color indexed="81"/>
            <rFont val="Tahoma"/>
            <family val="2"/>
          </rPr>
          <t xml:space="preserve">
fr = franc
c = centime (1/100 franc)</t>
        </r>
      </text>
    </comment>
    <comment ref="F2488" authorId="0" shapeId="0" xr:uid="{26E40EDA-BD3D-4869-B886-30A36CC7661D}">
      <text>
        <r>
          <rPr>
            <b/>
            <sz val="9"/>
            <color indexed="81"/>
            <rFont val="Tahoma"/>
            <family val="2"/>
          </rPr>
          <t>Glenn Marshall:</t>
        </r>
        <r>
          <rPr>
            <sz val="9"/>
            <color indexed="81"/>
            <rFont val="Tahoma"/>
            <family val="2"/>
          </rPr>
          <t xml:space="preserve">
z = zaire
k = makuta (1/100 zaire)
fr = franc</t>
        </r>
      </text>
    </comment>
    <comment ref="F2607" authorId="0" shapeId="0" xr:uid="{32D25DB4-40B7-47A6-B84B-2BC98006D475}">
      <text>
        <r>
          <rPr>
            <b/>
            <sz val="9"/>
            <color indexed="81"/>
            <rFont val="Tahoma"/>
            <family val="2"/>
          </rPr>
          <t>Glenn Marshall:</t>
        </r>
        <r>
          <rPr>
            <sz val="9"/>
            <color indexed="81"/>
            <rFont val="Tahoma"/>
            <family val="2"/>
          </rPr>
          <t xml:space="preserve">
fr = franc
c = centime (1/100 franc)</t>
        </r>
      </text>
    </comment>
    <comment ref="F2618" authorId="0" shapeId="0" xr:uid="{437111BE-1D68-4CA4-8F5E-3B27AEC9BABB}">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2726" authorId="0" shapeId="0" xr:uid="{6AAFAFDD-16CE-44E5-8773-AC81FE4F8A11}">
      <text>
        <r>
          <rPr>
            <b/>
            <sz val="9"/>
            <color indexed="81"/>
            <rFont val="Tahoma"/>
            <family val="2"/>
          </rPr>
          <t>Glenn Marshall:</t>
        </r>
        <r>
          <rPr>
            <sz val="9"/>
            <color indexed="81"/>
            <rFont val="Tahoma"/>
            <family val="2"/>
          </rPr>
          <t xml:space="preserve">
p = peso
r = reales (1/8 peso)
c = centavos (1/100 peso) to 1896
col = colon
c = centimos (1/100 colon)</t>
        </r>
      </text>
    </comment>
    <comment ref="F2906" authorId="0" shapeId="0" xr:uid="{DE697410-A144-48B5-9204-40A3D6C1CA47}">
      <text>
        <r>
          <rPr>
            <b/>
            <sz val="9"/>
            <color indexed="81"/>
            <rFont val="Tahoma"/>
            <family val="2"/>
          </rPr>
          <t>Glenn Marshall:</t>
        </r>
        <r>
          <rPr>
            <sz val="9"/>
            <color indexed="81"/>
            <rFont val="Tahoma"/>
            <family val="2"/>
          </rPr>
          <t xml:space="preserve">
k = kuna</t>
        </r>
      </text>
    </comment>
    <comment ref="F2922" authorId="0" shapeId="0" xr:uid="{79476E39-8689-4E6E-99B3-19E81125E480}">
      <text>
        <r>
          <rPr>
            <b/>
            <sz val="9"/>
            <color indexed="81"/>
            <rFont val="Tahoma"/>
            <family val="2"/>
          </rPr>
          <t>Glenn Marshall:</t>
        </r>
        <r>
          <rPr>
            <sz val="9"/>
            <color indexed="81"/>
            <rFont val="Tahoma"/>
            <family val="2"/>
          </rPr>
          <t xml:space="preserve">
p = Cuban peso
c = centavo (1/100 peso)</t>
        </r>
      </text>
    </comment>
    <comment ref="F2936" authorId="0" shapeId="0" xr:uid="{B41E24A9-344B-4FCD-B324-D335FC1F305C}">
      <text>
        <r>
          <rPr>
            <b/>
            <sz val="9"/>
            <color indexed="81"/>
            <rFont val="Tahoma"/>
            <family val="2"/>
          </rPr>
          <t>Glenn Marshall:</t>
        </r>
        <r>
          <rPr>
            <sz val="9"/>
            <color indexed="81"/>
            <rFont val="Tahoma"/>
            <family val="2"/>
          </rPr>
          <t xml:space="preserve">
g = Netherlands Antillean guilder
c = cents (1/100g)</t>
        </r>
      </text>
    </comment>
    <comment ref="F2955" authorId="0" shapeId="0" xr:uid="{14DE7F97-54D6-48D6-8655-D4A134FE1C2F}">
      <text>
        <r>
          <rPr>
            <b/>
            <sz val="9"/>
            <color indexed="81"/>
            <rFont val="Tahoma"/>
            <family val="2"/>
          </rPr>
          <t>Glenn Marshall:</t>
        </r>
        <r>
          <rPr>
            <sz val="9"/>
            <color indexed="81"/>
            <rFont val="Tahoma"/>
            <family val="2"/>
          </rPr>
          <t xml:space="preserve">
m = mil (1/1000 pound)
c = cent
€ = euro</t>
        </r>
      </text>
    </comment>
    <comment ref="F2967" authorId="0" shapeId="0" xr:uid="{91E8CA7A-4983-44D9-8072-CDD539C8516A}">
      <text>
        <r>
          <rPr>
            <b/>
            <sz val="9"/>
            <color indexed="81"/>
            <rFont val="Tahoma"/>
            <family val="2"/>
          </rPr>
          <t>Glenn Marshall:</t>
        </r>
        <r>
          <rPr>
            <sz val="9"/>
            <color indexed="81"/>
            <rFont val="Tahoma"/>
            <family val="2"/>
          </rPr>
          <t xml:space="preserve">
tl = Turkish lira</t>
        </r>
      </text>
    </comment>
    <comment ref="F2971" authorId="0" shapeId="0" xr:uid="{38AC4827-CF08-43A9-9FFC-28804C8FC25C}">
      <text>
        <r>
          <rPr>
            <b/>
            <sz val="9"/>
            <color indexed="81"/>
            <rFont val="Tahoma"/>
            <family val="2"/>
          </rPr>
          <t>Glenn Marshall:</t>
        </r>
        <r>
          <rPr>
            <sz val="9"/>
            <color indexed="81"/>
            <rFont val="Tahoma"/>
            <family val="2"/>
          </rPr>
          <t xml:space="preserve">
kcs = koruna
h = haler (1/100 kcs)</t>
        </r>
      </text>
    </comment>
    <comment ref="F2977" authorId="0" shapeId="0" xr:uid="{D416BC9F-A2B7-4E9C-8904-CB622447F218}">
      <text>
        <r>
          <rPr>
            <b/>
            <sz val="9"/>
            <color indexed="81"/>
            <rFont val="Tahoma"/>
            <family val="2"/>
          </rPr>
          <t>Glenn Marshall:</t>
        </r>
        <r>
          <rPr>
            <sz val="9"/>
            <color indexed="81"/>
            <rFont val="Tahoma"/>
            <family val="2"/>
          </rPr>
          <t xml:space="preserve">
kcs = koruna
h = haler (1/100 kcs)</t>
        </r>
      </text>
    </comment>
    <comment ref="F2981" authorId="0" shapeId="0" xr:uid="{78EC1EC7-094E-4058-A362-8B8ECE98D5A9}">
      <text>
        <r>
          <rPr>
            <b/>
            <sz val="9"/>
            <color indexed="81"/>
            <rFont val="Tahoma"/>
            <family val="2"/>
          </rPr>
          <t>Glenn Marshall:</t>
        </r>
        <r>
          <rPr>
            <sz val="9"/>
            <color indexed="81"/>
            <rFont val="Tahoma"/>
            <family val="2"/>
          </rPr>
          <t xml:space="preserve">
f = franc</t>
        </r>
      </text>
    </comment>
    <comment ref="F2985" authorId="0" shapeId="0" xr:uid="{8F233680-9FE9-415A-850D-8ECC2F2C0F7E}">
      <text>
        <r>
          <rPr>
            <b/>
            <sz val="9"/>
            <color indexed="81"/>
            <rFont val="Tahoma"/>
            <family val="2"/>
          </rPr>
          <t>Glenn Marshall:</t>
        </r>
        <r>
          <rPr>
            <sz val="9"/>
            <color indexed="81"/>
            <rFont val="Tahoma"/>
            <family val="2"/>
          </rPr>
          <t xml:space="preserve">
o = ore (1/100 kronar)</t>
        </r>
      </text>
    </comment>
    <comment ref="F2988" authorId="0" shapeId="0" xr:uid="{CFB1AF9C-B81C-49BD-AEEA-7793E53A5566}">
      <text>
        <r>
          <rPr>
            <b/>
            <sz val="9"/>
            <color indexed="81"/>
            <rFont val="Tahoma"/>
            <family val="2"/>
          </rPr>
          <t>Glenn Marshall:</t>
        </r>
        <r>
          <rPr>
            <sz val="9"/>
            <color indexed="81"/>
            <rFont val="Tahoma"/>
            <family val="2"/>
          </rPr>
          <t xml:space="preserve">
fr = franc</t>
        </r>
      </text>
    </comment>
    <comment ref="F3089" authorId="0" shapeId="0" xr:uid="{7DD77643-4AE3-4675-914E-5856281E2BE8}">
      <text>
        <r>
          <rPr>
            <b/>
            <sz val="9"/>
            <color indexed="81"/>
            <rFont val="Tahoma"/>
            <family val="2"/>
          </rPr>
          <t>Glenn Marshall:</t>
        </r>
        <r>
          <rPr>
            <sz val="9"/>
            <color indexed="81"/>
            <rFont val="Tahoma"/>
            <family val="2"/>
          </rPr>
          <t xml:space="preserve">
To 1949:
£ = British pound
sh = shilling
p = penny
From 1949:
$ = British West Indies dollar
c = cents
From 1965:
$ = East Caribbean dollar
c = cents
$ = East Caribbean dollar
c = cents
1 dollar = 4 shillings 2 pence</t>
        </r>
      </text>
    </comment>
    <comment ref="F3226" authorId="0" shapeId="0" xr:uid="{779E3572-E2D6-4CE4-B3B5-43CBDF2D4EED}">
      <text>
        <r>
          <rPr>
            <b/>
            <sz val="9"/>
            <color indexed="81"/>
            <rFont val="Tahoma"/>
            <family val="2"/>
          </rPr>
          <t>Glenn Marshall:</t>
        </r>
        <r>
          <rPr>
            <sz val="9"/>
            <color indexed="81"/>
            <rFont val="Tahoma"/>
            <family val="2"/>
          </rPr>
          <t xml:space="preserve">
1884-2000:
s = sucre
c = centavo
2000 onwards:
$ = US dollar
c = US cents</t>
        </r>
      </text>
    </comment>
    <comment ref="F3531" authorId="0" shapeId="0" xr:uid="{05332B35-C072-463F-BC58-731FC9CE0FEA}">
      <text>
        <r>
          <rPr>
            <b/>
            <sz val="9"/>
            <color indexed="81"/>
            <rFont val="Tahoma"/>
            <family val="2"/>
          </rPr>
          <t>Glenn Marshall:</t>
        </r>
        <r>
          <rPr>
            <sz val="9"/>
            <color indexed="81"/>
            <rFont val="Tahoma"/>
            <family val="2"/>
          </rPr>
          <t xml:space="preserve">
1884-2000:
s = sucre
c = centavo
2000 onwards:
$ = US dollar
c = US cents</t>
        </r>
      </text>
    </comment>
    <comment ref="F3536" authorId="0" shapeId="0" xr:uid="{01893F8F-78B2-421C-88B0-37E9139699C8}">
      <text>
        <r>
          <rPr>
            <b/>
            <sz val="9"/>
            <color indexed="81"/>
            <rFont val="Tahoma"/>
            <family val="2"/>
          </rPr>
          <t xml:space="preserve">Glenn Marshall:
</t>
        </r>
        <r>
          <rPr>
            <sz val="9"/>
            <color indexed="81"/>
            <rFont val="Tahoma"/>
            <family val="2"/>
          </rPr>
          <t>To 1883:</t>
        </r>
        <r>
          <rPr>
            <b/>
            <sz val="9"/>
            <color indexed="81"/>
            <rFont val="Tahoma"/>
            <family val="2"/>
          </rPr>
          <t xml:space="preserve">
</t>
        </r>
        <r>
          <rPr>
            <sz val="9"/>
            <color indexed="81"/>
            <rFont val="Tahoma"/>
            <family val="2"/>
          </rPr>
          <t>r = reales
1883-1896:
p = peso
c = centavos (1/100 peso)
1896-2000
col = colon
c = centavos (1/100 colon)
2001-:
$ = US dollar
c = US cents</t>
        </r>
      </text>
    </comment>
    <comment ref="F3865" authorId="0" shapeId="0" xr:uid="{8A5E8818-389B-4DE7-A9F6-ED9721F98BC0}">
      <text>
        <r>
          <rPr>
            <b/>
            <sz val="9"/>
            <color indexed="81"/>
            <rFont val="Tahoma"/>
            <family val="2"/>
          </rPr>
          <t>Glenn Marshall:</t>
        </r>
        <r>
          <rPr>
            <sz val="9"/>
            <color indexed="81"/>
            <rFont val="Tahoma"/>
            <family val="2"/>
          </rPr>
          <t xml:space="preserve">
fr = franc
c = centime (1/100 franc)</t>
        </r>
      </text>
    </comment>
    <comment ref="F3881" authorId="0" shapeId="0" xr:uid="{3E2FE909-3D39-4182-B0FE-851CD2413FCD}">
      <text>
        <r>
          <rPr>
            <b/>
            <sz val="9"/>
            <color indexed="81"/>
            <rFont val="Tahoma"/>
            <family val="2"/>
          </rPr>
          <t>Glenn Marshall:</t>
        </r>
        <r>
          <rPr>
            <sz val="9"/>
            <color indexed="81"/>
            <rFont val="Tahoma"/>
            <family val="2"/>
          </rPr>
          <t xml:space="preserve">
$ = Ethiopian dollar (birr)
c = santims (1/100 birr)
b = birr</t>
        </r>
      </text>
    </comment>
    <comment ref="F3916" authorId="0" shapeId="0" xr:uid="{3354AB85-196D-41E7-B80B-C93F85836CA7}">
      <text>
        <r>
          <rPr>
            <b/>
            <sz val="9"/>
            <color indexed="81"/>
            <rFont val="Tahoma"/>
            <family val="2"/>
          </rPr>
          <t>Glenn Marshall:</t>
        </r>
        <r>
          <rPr>
            <sz val="9"/>
            <color indexed="81"/>
            <rFont val="Tahoma"/>
            <family val="2"/>
          </rPr>
          <t xml:space="preserve">
£ = Falkland Islands pound
sh = shillings
p = pence</t>
        </r>
      </text>
    </comment>
    <comment ref="F3933" authorId="0" shapeId="0" xr:uid="{5150D8D8-36DF-45B3-A83D-B52630D8E03A}">
      <text>
        <r>
          <rPr>
            <b/>
            <sz val="9"/>
            <color indexed="81"/>
            <rFont val="Tahoma"/>
            <family val="2"/>
          </rPr>
          <t>Glenn Marshall:</t>
        </r>
        <r>
          <rPr>
            <sz val="9"/>
            <color indexed="81"/>
            <rFont val="Tahoma"/>
            <family val="2"/>
          </rPr>
          <t xml:space="preserve">
£ = Falkland Islands pound
sh = shillings
p = pence</t>
        </r>
      </text>
    </comment>
    <comment ref="F3945" authorId="0" shapeId="0" xr:uid="{5CF1E8A7-2F44-4826-9B02-7C3B9DA7E9DD}">
      <text>
        <r>
          <rPr>
            <b/>
            <sz val="9"/>
            <color indexed="81"/>
            <rFont val="Tahoma"/>
            <family val="2"/>
          </rPr>
          <t>Glenn Marshall:</t>
        </r>
        <r>
          <rPr>
            <sz val="9"/>
            <color indexed="81"/>
            <rFont val="Tahoma"/>
            <family val="2"/>
          </rPr>
          <t xml:space="preserve">
kr = kronar
o = ore (1/100 kronar)</t>
        </r>
      </text>
    </comment>
    <comment ref="F4164" authorId="0" shapeId="0" xr:uid="{FE0BF4A4-EE92-478B-9DD1-9671660F66F2}">
      <text>
        <r>
          <rPr>
            <b/>
            <sz val="9"/>
            <color indexed="81"/>
            <rFont val="Tahoma"/>
            <family val="2"/>
          </rPr>
          <t>Glenn Marshall:</t>
        </r>
        <r>
          <rPr>
            <sz val="9"/>
            <color indexed="81"/>
            <rFont val="Tahoma"/>
            <family val="2"/>
          </rPr>
          <t xml:space="preserve">
p = peseta
c = centimo (1/100 peseta)</t>
        </r>
      </text>
    </comment>
    <comment ref="F4168" authorId="0" shapeId="0" xr:uid="{8F826A77-6A75-4482-88A5-F1E200B572C6}">
      <text>
        <r>
          <rPr>
            <b/>
            <sz val="9"/>
            <color indexed="81"/>
            <rFont val="Tahoma"/>
            <family val="2"/>
          </rPr>
          <t>Glenn Marshall:</t>
        </r>
        <r>
          <rPr>
            <sz val="9"/>
            <color indexed="81"/>
            <rFont val="Tahoma"/>
            <family val="2"/>
          </rPr>
          <t xml:space="preserve">
To 1969:
£ = Fijian pound
sh = shilling
p = pence
From 1969:
$ = Fijian dollar
c = cents</t>
        </r>
      </text>
    </comment>
    <comment ref="F4236" authorId="0" shapeId="0" xr:uid="{4A0D7DBC-20DB-451C-A75C-190B44C261AB}">
      <text>
        <r>
          <rPr>
            <b/>
            <sz val="9"/>
            <color indexed="81"/>
            <rFont val="Tahoma"/>
            <family val="2"/>
          </rPr>
          <t>Glenn Marshall:</t>
        </r>
        <r>
          <rPr>
            <sz val="9"/>
            <color indexed="81"/>
            <rFont val="Tahoma"/>
            <family val="2"/>
          </rPr>
          <t xml:space="preserve">
fr = franc
c = centimes (1/100fr)
</t>
        </r>
      </text>
    </comment>
    <comment ref="F4343" authorId="0" shapeId="0" xr:uid="{AE922C2B-A3C0-40A1-8DC9-22BDEE03E546}">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F4396" authorId="0" shapeId="0" xr:uid="{16219966-184E-4B09-B2B1-E54356589BF9}">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F4554" authorId="0" shapeId="0" xr:uid="{E4F970C2-4BB9-47F6-9A61-D90646E7BFB7}">
      <text>
        <r>
          <rPr>
            <b/>
            <sz val="9"/>
            <color indexed="81"/>
            <rFont val="Tahoma"/>
            <family val="2"/>
          </rPr>
          <t>Glenn Marshall:</t>
        </r>
        <r>
          <rPr>
            <sz val="9"/>
            <color indexed="81"/>
            <rFont val="Tahoma"/>
            <family val="2"/>
          </rPr>
          <t xml:space="preserve">
To 2002:
fr = French franc
c = centimes (=1/100fr)
2022 onwards:
€ = euro
c = euro cents (1/100 euro)</t>
        </r>
      </text>
    </comment>
    <comment ref="F4721" authorId="0" shapeId="0" xr:uid="{16D9D710-A653-473F-A236-C0A61420BE74}">
      <text>
        <r>
          <rPr>
            <b/>
            <sz val="9"/>
            <color indexed="81"/>
            <rFont val="Tahoma"/>
            <family val="2"/>
          </rPr>
          <t>Glenn Marshall:</t>
        </r>
        <r>
          <rPr>
            <sz val="9"/>
            <color indexed="81"/>
            <rFont val="Tahoma"/>
            <family val="2"/>
          </rPr>
          <t xml:space="preserve">
r = riyals</t>
        </r>
      </text>
    </comment>
    <comment ref="F4736" authorId="0" shapeId="0" xr:uid="{B7F755E1-D43B-488E-90FF-0A722E5AD878}">
      <text>
        <r>
          <rPr>
            <b/>
            <sz val="9"/>
            <color indexed="81"/>
            <rFont val="Tahoma"/>
            <family val="2"/>
          </rPr>
          <t>Glenn Marshall:</t>
        </r>
        <r>
          <rPr>
            <sz val="9"/>
            <color indexed="81"/>
            <rFont val="Tahoma"/>
            <family val="2"/>
          </rPr>
          <t xml:space="preserve">
fr = franc
c = centime (1/100 franc)</t>
        </r>
      </text>
    </comment>
    <comment ref="F4742" authorId="0" shapeId="0" xr:uid="{7CAEA31A-F565-410E-8E76-2A6972F311F8}">
      <text>
        <r>
          <rPr>
            <b/>
            <sz val="9"/>
            <color indexed="81"/>
            <rFont val="Tahoma"/>
            <family val="2"/>
          </rPr>
          <t>Glenn Marshall:</t>
        </r>
        <r>
          <rPr>
            <sz val="9"/>
            <color indexed="81"/>
            <rFont val="Tahoma"/>
            <family val="2"/>
          </rPr>
          <t xml:space="preserve">
d = dalasi
b = bututs</t>
        </r>
      </text>
    </comment>
    <comment ref="F4786" authorId="0" shapeId="0" xr:uid="{4174302B-D2D7-42C7-9F4D-BA8913B89D1C}">
      <text>
        <r>
          <rPr>
            <b/>
            <sz val="9"/>
            <color indexed="81"/>
            <rFont val="Tahoma"/>
            <family val="2"/>
          </rPr>
          <t>Glenn Marshall:</t>
        </r>
        <r>
          <rPr>
            <sz val="9"/>
            <color indexed="81"/>
            <rFont val="Tahoma"/>
            <family val="2"/>
          </rPr>
          <t xml:space="preserve">
l = lari
t = tetri (1/100 lari)</t>
        </r>
      </text>
    </comment>
    <comment ref="F4798" authorId="0" shapeId="0" xr:uid="{69E0E3FE-A4ED-41EC-A66A-951AB1EBDE13}">
      <text>
        <r>
          <rPr>
            <b/>
            <sz val="9"/>
            <color indexed="81"/>
            <rFont val="Tahoma"/>
            <family val="2"/>
          </rPr>
          <t>Glenn Marshall:</t>
        </r>
        <r>
          <rPr>
            <sz val="9"/>
            <color indexed="81"/>
            <rFont val="Tahoma"/>
            <family val="2"/>
          </rPr>
          <t xml:space="preserve">
pf = pfennig (1/100 reichsmark)
c = euro cents</t>
        </r>
      </text>
    </comment>
    <comment ref="H4812" authorId="0" shapeId="0" xr:uid="{A12A3502-54BD-47C8-AB7A-F33A46968594}">
      <text>
        <r>
          <rPr>
            <b/>
            <sz val="9"/>
            <color indexed="81"/>
            <rFont val="Tahoma"/>
            <family val="2"/>
          </rPr>
          <t>Glenn Marshall:</t>
        </r>
        <r>
          <rPr>
            <sz val="9"/>
            <color indexed="81"/>
            <rFont val="Tahoma"/>
            <family val="2"/>
          </rPr>
          <t xml:space="preserve">
Info from Jaap Mieras
Zutphen, Netherlands
ericaenjaap@msn.com via email 13/3/23
Germany (2011) scott 2653 shows the Stromboli. How do I know (as all catalogues only say “volcano” without naming one.)?
This stamp, issued March 3, 2011, as one of “the four elements” was only titled by the German postal agency (“Deutsche Post”) as “volcanic eruption at night”. So, in 2013 I sent an e-mail to the Deutsche Post asking if they could tell me which volcano was shown. Their answer was: “The photo has been supplied by Fotolia (www.fotolia.de).” So, I sent an e-mail to that firm and, after some back and forth emailing (I’m glad I speak, write and read the German language reasonably well!), they sent me a link where I could find the photos: a collection of 99 photos – one of which was used for the stamp – with as title “Volcanic eruption at night. Volcano Stromboli”.</t>
        </r>
      </text>
    </comment>
    <comment ref="F4817" authorId="0" shapeId="0" xr:uid="{60D185B8-C733-4046-B888-924AEA4AEA95}">
      <text>
        <r>
          <rPr>
            <b/>
            <sz val="9"/>
            <color indexed="81"/>
            <rFont val="Tahoma"/>
            <family val="2"/>
          </rPr>
          <t>Glenn Marshall:</t>
        </r>
        <r>
          <rPr>
            <sz val="9"/>
            <color indexed="81"/>
            <rFont val="Tahoma"/>
            <family val="2"/>
          </rPr>
          <t xml:space="preserve">
pf = pfennig (1/100 deutschmark)</t>
        </r>
      </text>
    </comment>
    <comment ref="F4841" authorId="0" shapeId="0" xr:uid="{E0C77FE9-E0FD-4670-85B1-66EB94216C33}">
      <text>
        <r>
          <rPr>
            <b/>
            <sz val="9"/>
            <color indexed="81"/>
            <rFont val="Tahoma"/>
            <family val="2"/>
          </rPr>
          <t>Glenn Marshall:</t>
        </r>
        <r>
          <rPr>
            <sz val="9"/>
            <color indexed="81"/>
            <rFont val="Tahoma"/>
            <family val="2"/>
          </rPr>
          <t xml:space="preserve">
d = pence
c = cedi
p = pesewa (1/100 cedi)
GHc = Ghanian cedi</t>
        </r>
      </text>
    </comment>
    <comment ref="F4881" authorId="0" shapeId="0" xr:uid="{3A3FDE1E-6092-4D9A-AA61-942810EC7E24}">
      <text>
        <r>
          <rPr>
            <b/>
            <sz val="9"/>
            <color indexed="81"/>
            <rFont val="Tahoma"/>
            <family val="2"/>
          </rPr>
          <t>Glenn Marshall:</t>
        </r>
        <r>
          <rPr>
            <sz val="9"/>
            <color indexed="81"/>
            <rFont val="Tahoma"/>
            <family val="2"/>
          </rPr>
          <t xml:space="preserve">
p = pence</t>
        </r>
      </text>
    </comment>
    <comment ref="F4884" authorId="0" shapeId="0" xr:uid="{4D102BE9-7A21-4094-BE8E-FF2D5DF77CEB}">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4905" authorId="0" shapeId="0" xr:uid="{18CD416F-1F71-4033-B0EF-4326492851BB}">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4911" authorId="0" shapeId="0" xr:uid="{9F706A0F-07D7-46ED-8587-D20D5794AA7C}">
      <text>
        <r>
          <rPr>
            <b/>
            <sz val="9"/>
            <color indexed="81"/>
            <rFont val="Tahoma"/>
            <family val="2"/>
          </rPr>
          <t>Glenn Marshall:</t>
        </r>
        <r>
          <rPr>
            <sz val="9"/>
            <color indexed="81"/>
            <rFont val="Tahoma"/>
            <family val="2"/>
          </rPr>
          <t xml:space="preserve">
sh = shilling
p = pence
£ = pound
1st = first class post
2nd = 2nd class post
E = euro</t>
        </r>
      </text>
    </comment>
    <comment ref="F4934" authorId="0" shapeId="0" xr:uid="{958997A7-8E40-4CF3-9CA1-5354BB11E06E}">
      <text>
        <r>
          <rPr>
            <b/>
            <sz val="9"/>
            <color indexed="81"/>
            <rFont val="Tahoma"/>
            <family val="2"/>
          </rPr>
          <t>Glenn Marshall:</t>
        </r>
        <r>
          <rPr>
            <sz val="9"/>
            <color indexed="81"/>
            <rFont val="Tahoma"/>
            <family val="2"/>
          </rPr>
          <t xml:space="preserve">
sh = shillings</t>
        </r>
      </text>
    </comment>
    <comment ref="F4937" authorId="0" shapeId="0" xr:uid="{FAB7B3B1-0835-4E34-B273-805E30530603}">
      <text>
        <r>
          <rPr>
            <b/>
            <sz val="9"/>
            <color indexed="81"/>
            <rFont val="Tahoma"/>
            <family val="2"/>
          </rPr>
          <t>Glenn Marshall:</t>
        </r>
        <r>
          <rPr>
            <sz val="9"/>
            <color indexed="81"/>
            <rFont val="Tahoma"/>
            <family val="2"/>
          </rPr>
          <t xml:space="preserve">
p = pence</t>
        </r>
      </text>
    </comment>
    <comment ref="F4948" authorId="0" shapeId="0" xr:uid="{6FF549AF-F02C-4716-9645-B4729E5B3892}">
      <text>
        <r>
          <rPr>
            <b/>
            <sz val="9"/>
            <color indexed="81"/>
            <rFont val="Tahoma"/>
            <family val="2"/>
          </rPr>
          <t>Glenn Marshall:</t>
        </r>
        <r>
          <rPr>
            <sz val="9"/>
            <color indexed="81"/>
            <rFont val="Tahoma"/>
            <family val="2"/>
          </rPr>
          <t xml:space="preserve">
p = pence</t>
        </r>
      </text>
    </comment>
    <comment ref="F4953" authorId="0" shapeId="0" xr:uid="{E3E6DAE2-E858-419B-B54E-0430FACC1748}">
      <text>
        <r>
          <rPr>
            <b/>
            <sz val="9"/>
            <color indexed="81"/>
            <rFont val="Tahoma"/>
            <family val="2"/>
          </rPr>
          <t>Glenn Marshall:</t>
        </r>
        <r>
          <rPr>
            <sz val="9"/>
            <color indexed="81"/>
            <rFont val="Tahoma"/>
            <family val="2"/>
          </rPr>
          <t xml:space="preserve">
sh = shilling
p = pence
£ = pound
1st = first class post
2nd = 2nd class post
E = euro</t>
        </r>
      </text>
    </comment>
    <comment ref="F4959" authorId="0" shapeId="0" xr:uid="{40B0D807-E361-4593-8DCB-69FB63771FD5}">
      <text>
        <r>
          <rPr>
            <b/>
            <sz val="9"/>
            <color indexed="81"/>
            <rFont val="Tahoma"/>
            <family val="2"/>
          </rPr>
          <t>Glenn Marshall:</t>
        </r>
        <r>
          <rPr>
            <sz val="9"/>
            <color indexed="81"/>
            <rFont val="Tahoma"/>
            <family val="2"/>
          </rPr>
          <t xml:space="preserve">
p = pence</t>
        </r>
      </text>
    </comment>
    <comment ref="F4962" authorId="0" shapeId="0" xr:uid="{B31C60AD-ABDB-4714-B536-3AE6A818136C}">
      <text>
        <r>
          <rPr>
            <b/>
            <sz val="9"/>
            <color indexed="81"/>
            <rFont val="Tahoma"/>
            <family val="2"/>
          </rPr>
          <t>Glenn Marshall:</t>
        </r>
        <r>
          <rPr>
            <sz val="9"/>
            <color indexed="81"/>
            <rFont val="Tahoma"/>
            <family val="2"/>
          </rPr>
          <t xml:space="preserve">
d = drachma
€ = euro
c = euro cents</t>
        </r>
      </text>
    </comment>
    <comment ref="F4993" authorId="0" shapeId="0" xr:uid="{60691630-065E-437C-A737-C7C6C94E46F4}">
      <text>
        <r>
          <rPr>
            <b/>
            <sz val="9"/>
            <color indexed="81"/>
            <rFont val="Tahoma"/>
            <family val="2"/>
          </rPr>
          <t>Glenn Marshall:</t>
        </r>
        <r>
          <rPr>
            <sz val="9"/>
            <color indexed="81"/>
            <rFont val="Tahoma"/>
            <family val="2"/>
          </rPr>
          <t xml:space="preserve">
kr = kronar
o = ore (1/100 kronar)</t>
        </r>
      </text>
    </comment>
    <comment ref="F4997" authorId="0" shapeId="0" xr:uid="{E75A2DF3-1DBB-4073-9D68-B612FA8323C9}">
      <text>
        <r>
          <rPr>
            <b/>
            <sz val="9"/>
            <color indexed="81"/>
            <rFont val="Tahoma"/>
            <family val="2"/>
          </rPr>
          <t>Glenn Marshall:</t>
        </r>
        <r>
          <rPr>
            <sz val="9"/>
            <color indexed="81"/>
            <rFont val="Tahoma"/>
            <family val="2"/>
          </rPr>
          <t xml:space="preserve">
p = English pence
Since 1965:
$ = Eastern Caribbean dollar
c = cents (1/100 dollar)</t>
        </r>
      </text>
    </comment>
    <comment ref="F5204" authorId="0" shapeId="0" xr:uid="{51536224-546F-49AF-B03E-586F8718D3D7}">
      <text>
        <r>
          <rPr>
            <b/>
            <sz val="9"/>
            <color indexed="81"/>
            <rFont val="Tahoma"/>
            <family val="2"/>
          </rPr>
          <t>Glenn Marshall:</t>
        </r>
        <r>
          <rPr>
            <sz val="9"/>
            <color indexed="81"/>
            <rFont val="Tahoma"/>
            <family val="2"/>
          </rPr>
          <t xml:space="preserve">
$ = Eastern Caribbean dollar
c = cents (1/100 dollar)</t>
        </r>
      </text>
    </comment>
    <comment ref="F5296" authorId="0" shapeId="0" xr:uid="{38A25FA3-1897-4CE3-905C-B3D7FF7325C2}">
      <text>
        <r>
          <rPr>
            <b/>
            <sz val="9"/>
            <color indexed="81"/>
            <rFont val="Tahoma"/>
            <family val="2"/>
          </rPr>
          <t>Glenn Marshall:</t>
        </r>
        <r>
          <rPr>
            <sz val="9"/>
            <color indexed="81"/>
            <rFont val="Tahoma"/>
            <family val="2"/>
          </rPr>
          <t xml:space="preserve">
fr = franc
c = centimes (1/100 fr)</t>
        </r>
      </text>
    </comment>
    <comment ref="F5362" authorId="0" shapeId="0" xr:uid="{1DE7FD82-075A-45B0-8746-DB8994781543}">
      <text>
        <r>
          <rPr>
            <b/>
            <sz val="9"/>
            <color indexed="81"/>
            <rFont val="Tahoma"/>
            <family val="2"/>
          </rPr>
          <t>Glenn Marshall:</t>
        </r>
        <r>
          <rPr>
            <sz val="9"/>
            <color indexed="81"/>
            <rFont val="Tahoma"/>
            <family val="2"/>
          </rPr>
          <t xml:space="preserve">
Until 1925:
p = Guatemalan peso
c = centavos?
From 1925:
q = quetzal
c = centavos (1/100q)</t>
        </r>
      </text>
    </comment>
    <comment ref="F5521" authorId="0" shapeId="0" xr:uid="{1A2C734C-2FC1-4607-8FD0-EEDD2FAF9B60}">
      <text>
        <r>
          <rPr>
            <b/>
            <sz val="9"/>
            <color indexed="81"/>
            <rFont val="Tahoma"/>
            <family val="2"/>
          </rPr>
          <t>Glenn Marshall:</t>
        </r>
        <r>
          <rPr>
            <sz val="9"/>
            <color indexed="81"/>
            <rFont val="Tahoma"/>
            <family val="2"/>
          </rPr>
          <t xml:space="preserve">
fr = franc
s = sila
fg = guinean franc
</t>
        </r>
      </text>
    </comment>
    <comment ref="F5621" authorId="0" shapeId="0" xr:uid="{591E11B4-279E-4586-8F69-AC1B044FBED3}">
      <text>
        <r>
          <rPr>
            <b/>
            <sz val="9"/>
            <color indexed="81"/>
            <rFont val="Tahoma"/>
            <family val="2"/>
          </rPr>
          <t>Glenn Marshall:</t>
        </r>
        <r>
          <rPr>
            <sz val="9"/>
            <color indexed="81"/>
            <rFont val="Tahoma"/>
            <family val="2"/>
          </rPr>
          <t xml:space="preserve">
fcfa = West African CFA franc</t>
        </r>
      </text>
    </comment>
    <comment ref="F5982" authorId="0" shapeId="0" xr:uid="{5759D303-6DD9-417F-B9B8-07E70DFCF4ED}">
      <text>
        <r>
          <rPr>
            <b/>
            <sz val="9"/>
            <color indexed="81"/>
            <rFont val="Tahoma"/>
            <family val="2"/>
          </rPr>
          <t>Glenn Marshall:</t>
        </r>
        <r>
          <rPr>
            <sz val="9"/>
            <color indexed="81"/>
            <rFont val="Tahoma"/>
            <family val="2"/>
          </rPr>
          <t xml:space="preserve">
$ = Guyanese dollar
c = cents</t>
        </r>
      </text>
    </comment>
    <comment ref="F6034" authorId="0" shapeId="0" xr:uid="{E11BC0E9-267F-46FE-9412-E45952ACC315}">
      <text>
        <r>
          <rPr>
            <b/>
            <sz val="9"/>
            <color indexed="81"/>
            <rFont val="Tahoma"/>
            <family val="2"/>
          </rPr>
          <t>Glenn Marshall:</t>
        </r>
        <r>
          <rPr>
            <sz val="9"/>
            <color indexed="81"/>
            <rFont val="Tahoma"/>
            <family val="2"/>
          </rPr>
          <t xml:space="preserve">
c = US cents</t>
        </r>
      </text>
    </comment>
    <comment ref="F6066" authorId="0" shapeId="0" xr:uid="{D80BB746-DD1E-4670-A22E-56FA14B88FDF}">
      <text>
        <r>
          <rPr>
            <b/>
            <sz val="9"/>
            <color indexed="81"/>
            <rFont val="Tahoma"/>
            <family val="2"/>
          </rPr>
          <t>Glenn Marshall:</t>
        </r>
        <r>
          <rPr>
            <sz val="9"/>
            <color indexed="81"/>
            <rFont val="Tahoma"/>
            <family val="2"/>
          </rPr>
          <t xml:space="preserve">
To 1871:
p = peso
r = reales (1/8p)
From 1871:
p =peso
c = centavos (1/100p)
From 1931:
L = lempira
c = centavos (1/100l)</t>
        </r>
      </text>
    </comment>
    <comment ref="F6154" authorId="0" shapeId="0" xr:uid="{BCCCF79A-9945-4F9E-A95E-9B02ECA2D537}">
      <text>
        <r>
          <rPr>
            <b/>
            <sz val="9"/>
            <color indexed="81"/>
            <rFont val="Tahoma"/>
            <family val="2"/>
          </rPr>
          <t>Glenn Marshall:</t>
        </r>
        <r>
          <rPr>
            <sz val="9"/>
            <color indexed="81"/>
            <rFont val="Tahoma"/>
            <family val="2"/>
          </rPr>
          <t xml:space="preserve">
$ = dollar
c = cents (1/100 dollar)</t>
        </r>
      </text>
    </comment>
    <comment ref="F6233" authorId="0" shapeId="0" xr:uid="{D09E42B7-4262-4580-8A08-69130B74DCFE}">
      <text>
        <r>
          <rPr>
            <b/>
            <sz val="9"/>
            <color indexed="81"/>
            <rFont val="Tahoma"/>
            <family val="2"/>
          </rPr>
          <t>Glenn Marshall:</t>
        </r>
        <r>
          <rPr>
            <sz val="9"/>
            <color indexed="81"/>
            <rFont val="Tahoma"/>
            <family val="2"/>
          </rPr>
          <t xml:space="preserve">
Ft = forint
f = filler (1/100 forint)</t>
        </r>
      </text>
    </comment>
    <comment ref="F6256" authorId="0" shapeId="0" xr:uid="{D5440362-A164-4450-990B-D1505B07BA1B}">
      <text>
        <r>
          <rPr>
            <b/>
            <sz val="9"/>
            <color indexed="81"/>
            <rFont val="Tahoma"/>
            <family val="2"/>
          </rPr>
          <t>Glenn Marshall:</t>
        </r>
        <r>
          <rPr>
            <sz val="9"/>
            <color indexed="81"/>
            <rFont val="Tahoma"/>
            <family val="2"/>
          </rPr>
          <t xml:space="preserve">
kr = krona
a = aurar (1/100 krona)
50g = 0.50€</t>
        </r>
      </text>
    </comment>
    <comment ref="F6560" authorId="0" shapeId="0" xr:uid="{88654473-F2AB-4BE9-8683-FA2C444DBF37}">
      <text>
        <r>
          <rPr>
            <b/>
            <sz val="9"/>
            <color indexed="81"/>
            <rFont val="Tahoma"/>
            <family val="2"/>
          </rPr>
          <t>Glenn Marshall:</t>
        </r>
        <r>
          <rPr>
            <sz val="9"/>
            <color indexed="81"/>
            <rFont val="Tahoma"/>
            <family val="2"/>
          </rPr>
          <t xml:space="preserve">
r = rupee</t>
        </r>
      </text>
    </comment>
    <comment ref="F6562" authorId="0" shapeId="0" xr:uid="{4914BE1F-9C58-4161-8BCB-E1444063D531}">
      <text>
        <r>
          <rPr>
            <b/>
            <sz val="9"/>
            <color indexed="81"/>
            <rFont val="Tahoma"/>
            <family val="2"/>
          </rPr>
          <t>Glenn Marshall:</t>
        </r>
        <r>
          <rPr>
            <sz val="9"/>
            <color indexed="81"/>
            <rFont val="Tahoma"/>
            <family val="2"/>
          </rPr>
          <t xml:space="preserve">
r = rupiah
s = sen (1/100 rupiah)</t>
        </r>
      </text>
    </comment>
    <comment ref="F6974" authorId="0" shapeId="0" xr:uid="{D7F4947E-0D44-4569-92DA-47B1F89DB5EE}">
      <text>
        <r>
          <rPr>
            <b/>
            <sz val="9"/>
            <color indexed="81"/>
            <rFont val="Tahoma"/>
            <family val="2"/>
          </rPr>
          <t>Glenn Marshall:</t>
        </r>
        <r>
          <rPr>
            <sz val="9"/>
            <color indexed="81"/>
            <rFont val="Tahoma"/>
            <family val="2"/>
          </rPr>
          <t xml:space="preserve">
r = rial
t = toman
k = qiran (1/10 toman)
ch = dinar??
d = dinar
</t>
        </r>
      </text>
    </comment>
    <comment ref="F7026" authorId="0" shapeId="0" xr:uid="{D3024F52-42F6-4849-B6C2-C039FEADF121}">
      <text>
        <r>
          <rPr>
            <b/>
            <sz val="9"/>
            <color indexed="81"/>
            <rFont val="Tahoma"/>
            <family val="2"/>
          </rPr>
          <t>Glenn Marshall:</t>
        </r>
        <r>
          <rPr>
            <sz val="9"/>
            <color indexed="81"/>
            <rFont val="Tahoma"/>
            <family val="2"/>
          </rPr>
          <t xml:space="preserve">
d = dinar</t>
        </r>
      </text>
    </comment>
    <comment ref="F7033" authorId="0" shapeId="0" xr:uid="{B70D80BE-E600-4BDA-A4C4-EF0773FB3346}">
      <text>
        <r>
          <rPr>
            <b/>
            <sz val="9"/>
            <color indexed="81"/>
            <rFont val="Tahoma"/>
            <family val="2"/>
          </rPr>
          <t>Glenn Marshall:</t>
        </r>
        <r>
          <rPr>
            <sz val="9"/>
            <color indexed="81"/>
            <rFont val="Tahoma"/>
            <family val="2"/>
          </rPr>
          <t xml:space="preserve">
p = pence</t>
        </r>
      </text>
    </comment>
    <comment ref="F7038" authorId="0" shapeId="0" xr:uid="{994828AF-6AD5-4842-9087-05D793CE9A82}">
      <text>
        <r>
          <rPr>
            <b/>
            <sz val="9"/>
            <color indexed="81"/>
            <rFont val="Tahoma"/>
            <family val="2"/>
          </rPr>
          <t>Glenn Marshall:</t>
        </r>
        <r>
          <rPr>
            <sz val="9"/>
            <color indexed="81"/>
            <rFont val="Tahoma"/>
            <family val="2"/>
          </rPr>
          <t xml:space="preserve">
is = first shekel
nis = new shekel
p = pound</t>
        </r>
      </text>
    </comment>
    <comment ref="F7058" authorId="0" shapeId="0" xr:uid="{71E94E72-1C72-4CFB-8F9E-3C5FB5CC7D55}">
      <text>
        <r>
          <rPr>
            <b/>
            <sz val="9"/>
            <color indexed="81"/>
            <rFont val="Tahoma"/>
            <family val="2"/>
          </rPr>
          <t>Glenn Marshall:</t>
        </r>
        <r>
          <rPr>
            <sz val="9"/>
            <color indexed="81"/>
            <rFont val="Tahoma"/>
            <family val="2"/>
          </rPr>
          <t xml:space="preserve">
L = lire
c = centessimo</t>
        </r>
      </text>
    </comment>
    <comment ref="F7065" authorId="0" shapeId="0" xr:uid="{EE514463-F265-46F1-9C95-004D2866FB9C}">
      <text>
        <r>
          <rPr>
            <b/>
            <sz val="9"/>
            <color indexed="81"/>
            <rFont val="Tahoma"/>
            <family val="2"/>
          </rPr>
          <t>Glenn Marshall:</t>
        </r>
        <r>
          <rPr>
            <sz val="9"/>
            <color indexed="81"/>
            <rFont val="Tahoma"/>
            <family val="2"/>
          </rPr>
          <t xml:space="preserve">
l = lira
c = euro cents
€ = euro
50g = 50 euro cents</t>
        </r>
      </text>
    </comment>
    <comment ref="F7104" authorId="0" shapeId="0" xr:uid="{8331A6AE-5097-4179-AB68-5001B3159625}">
      <text>
        <r>
          <rPr>
            <b/>
            <sz val="9"/>
            <color indexed="81"/>
            <rFont val="Tahoma"/>
            <family val="2"/>
          </rPr>
          <t>Glenn Marshall:</t>
        </r>
        <r>
          <rPr>
            <sz val="9"/>
            <color indexed="81"/>
            <rFont val="Tahoma"/>
            <family val="2"/>
          </rPr>
          <t xml:space="preserve">
fr = West African CFA franc</t>
        </r>
      </text>
    </comment>
    <comment ref="F7126" authorId="0" shapeId="0" xr:uid="{6F6CBAD5-CD80-4D80-B2F0-D7868CCFEDC4}">
      <text>
        <r>
          <rPr>
            <b/>
            <sz val="9"/>
            <color indexed="81"/>
            <rFont val="Tahoma"/>
            <family val="2"/>
          </rPr>
          <t>Glenn Marshall:</t>
        </r>
        <r>
          <rPr>
            <sz val="9"/>
            <color indexed="81"/>
            <rFont val="Tahoma"/>
            <family val="2"/>
          </rPr>
          <t xml:space="preserve">
s = sen
y = yen</t>
        </r>
      </text>
    </comment>
    <comment ref="F7869" authorId="0" shapeId="0" xr:uid="{2E1DF1A0-91E0-4B84-80C2-A96C6DAD2398}">
      <text>
        <r>
          <rPr>
            <b/>
            <sz val="9"/>
            <color indexed="81"/>
            <rFont val="Tahoma"/>
            <family val="2"/>
          </rPr>
          <t>Glenn Marshall:</t>
        </r>
        <r>
          <rPr>
            <sz val="9"/>
            <color indexed="81"/>
            <rFont val="Tahoma"/>
            <family val="2"/>
          </rPr>
          <t xml:space="preserve">
p = piastres?? (1/100 dinar)</t>
        </r>
      </text>
    </comment>
    <comment ref="F7880" authorId="0" shapeId="0" xr:uid="{CC5CD315-7812-4F8B-ACF2-6D2AFF202A0E}">
      <text>
        <r>
          <rPr>
            <b/>
            <sz val="9"/>
            <color indexed="81"/>
            <rFont val="Tahoma"/>
            <family val="2"/>
          </rPr>
          <t>Glenn Marshall:</t>
        </r>
        <r>
          <rPr>
            <sz val="9"/>
            <color indexed="81"/>
            <rFont val="Tahoma"/>
            <family val="2"/>
          </rPr>
          <t xml:space="preserve">
f = fils</t>
        </r>
      </text>
    </comment>
    <comment ref="F7882" authorId="0" shapeId="0" xr:uid="{35DF4D93-C16E-44E7-936E-36BF21675A67}">
      <text>
        <r>
          <rPr>
            <b/>
            <sz val="9"/>
            <color indexed="81"/>
            <rFont val="Tahoma"/>
            <family val="2"/>
          </rPr>
          <t>Glenn Marshall:</t>
        </r>
        <r>
          <rPr>
            <sz val="9"/>
            <color indexed="81"/>
            <rFont val="Tahoma"/>
            <family val="2"/>
          </rPr>
          <t xml:space="preserve">
t = tenge</t>
        </r>
      </text>
    </comment>
    <comment ref="F7899" authorId="0" shapeId="0" xr:uid="{F556DFBD-2E38-41C1-AC81-436CEB9F187A}">
      <text>
        <r>
          <rPr>
            <b/>
            <sz val="9"/>
            <color indexed="81"/>
            <rFont val="Tahoma"/>
            <family val="2"/>
          </rPr>
          <t>Glenn Marshall:</t>
        </r>
        <r>
          <rPr>
            <sz val="9"/>
            <color indexed="81"/>
            <rFont val="Tahoma"/>
            <family val="2"/>
          </rPr>
          <t xml:space="preserve">
c = cents
sh = shillings
</t>
        </r>
      </text>
    </comment>
    <comment ref="F7936" authorId="0" shapeId="0" xr:uid="{ECE80BF2-8CB4-4095-A8FE-62703DA01C3B}">
      <text>
        <r>
          <rPr>
            <b/>
            <sz val="9"/>
            <color indexed="81"/>
            <rFont val="Tahoma"/>
            <family val="2"/>
          </rPr>
          <t>Glenn Marshall:</t>
        </r>
        <r>
          <rPr>
            <sz val="9"/>
            <color indexed="81"/>
            <rFont val="Tahoma"/>
            <family val="2"/>
          </rPr>
          <t xml:space="preserve">
c = cents
sh = shillings
</t>
        </r>
      </text>
    </comment>
    <comment ref="F8044" authorId="0" shapeId="0" xr:uid="{8D87BE1C-AC5C-4E93-8F46-4A7D89FA559E}">
      <text>
        <r>
          <rPr>
            <b/>
            <sz val="9"/>
            <color indexed="81"/>
            <rFont val="Tahoma"/>
            <family val="2"/>
          </rPr>
          <t>Glenn Marshall:</t>
        </r>
        <r>
          <rPr>
            <sz val="9"/>
            <color indexed="81"/>
            <rFont val="Tahoma"/>
            <family val="2"/>
          </rPr>
          <t xml:space="preserve">
€ = euro</t>
        </r>
      </text>
    </comment>
    <comment ref="F8048" authorId="0" shapeId="0" xr:uid="{2A26CEB2-98D3-4CCC-BE22-6241FF7D6F23}">
      <text>
        <r>
          <rPr>
            <b/>
            <sz val="9"/>
            <color indexed="81"/>
            <rFont val="Tahoma"/>
            <family val="2"/>
          </rPr>
          <t>Glenn Marshall:</t>
        </r>
        <r>
          <rPr>
            <sz val="9"/>
            <color indexed="81"/>
            <rFont val="Tahoma"/>
            <family val="2"/>
          </rPr>
          <t xml:space="preserve">
r = rupee
sh = shilling</t>
        </r>
      </text>
    </comment>
    <comment ref="F8050" authorId="0" shapeId="0" xr:uid="{8EA9D936-094F-464E-888F-7ECBDBA52FB3}">
      <text>
        <r>
          <rPr>
            <b/>
            <sz val="9"/>
            <color indexed="81"/>
            <rFont val="Tahoma"/>
            <family val="2"/>
          </rPr>
          <t>Glenn Marshall:</t>
        </r>
        <r>
          <rPr>
            <sz val="9"/>
            <color indexed="81"/>
            <rFont val="Tahoma"/>
            <family val="2"/>
          </rPr>
          <t xml:space="preserve">
s = som
t = tıyın (1/100 som)</t>
        </r>
      </text>
    </comment>
    <comment ref="F8074" authorId="0" shapeId="0" xr:uid="{950102A8-9735-4D80-BE31-44430190F602}">
      <text>
        <r>
          <rPr>
            <b/>
            <sz val="9"/>
            <color indexed="81"/>
            <rFont val="Tahoma"/>
            <family val="2"/>
          </rPr>
          <t>Glenn Marshall:</t>
        </r>
        <r>
          <rPr>
            <sz val="9"/>
            <color indexed="81"/>
            <rFont val="Tahoma"/>
            <family val="2"/>
          </rPr>
          <t xml:space="preserve">
k = kip</t>
        </r>
      </text>
    </comment>
    <comment ref="F8080" authorId="0" shapeId="0" xr:uid="{1CFA9449-5415-45F5-B1D1-18323040CFFD}">
      <text>
        <r>
          <rPr>
            <b/>
            <sz val="9"/>
            <color indexed="81"/>
            <rFont val="Tahoma"/>
            <family val="2"/>
          </rPr>
          <t>Glenn Marshall:</t>
        </r>
        <r>
          <rPr>
            <sz val="9"/>
            <color indexed="81"/>
            <rFont val="Tahoma"/>
            <family val="2"/>
          </rPr>
          <t xml:space="preserve">
c = sente (cents)
s = sente (1/100 maloti)
M = maloti</t>
        </r>
      </text>
    </comment>
    <comment ref="F8101" authorId="0" shapeId="0" xr:uid="{5231C40B-8A41-474A-9FB7-64CE6FB56C52}">
      <text>
        <r>
          <rPr>
            <b/>
            <sz val="9"/>
            <color indexed="81"/>
            <rFont val="Tahoma"/>
            <family val="2"/>
          </rPr>
          <t>Glenn Marshall:</t>
        </r>
        <r>
          <rPr>
            <sz val="9"/>
            <color indexed="81"/>
            <rFont val="Tahoma"/>
            <family val="2"/>
          </rPr>
          <t xml:space="preserve">
$ = dollars
c = cents (1/100 dollar)</t>
        </r>
      </text>
    </comment>
    <comment ref="F8147" authorId="0" shapeId="0" xr:uid="{152635F9-5D74-4E26-A6EB-367DDACA5AFC}">
      <text>
        <r>
          <rPr>
            <b/>
            <sz val="9"/>
            <color indexed="81"/>
            <rFont val="Tahoma"/>
            <family val="2"/>
          </rPr>
          <t>Glenn Marshall:</t>
        </r>
        <r>
          <rPr>
            <sz val="9"/>
            <color indexed="81"/>
            <rFont val="Tahoma"/>
            <family val="2"/>
          </rPr>
          <t xml:space="preserve">
d = dinar</t>
        </r>
      </text>
    </comment>
    <comment ref="F8149" authorId="0" shapeId="0" xr:uid="{D5906CEC-4EFE-4505-AFAA-4D1002B89703}">
      <text>
        <r>
          <rPr>
            <b/>
            <sz val="9"/>
            <color indexed="81"/>
            <rFont val="Tahoma"/>
            <family val="2"/>
          </rPr>
          <t>Glenn Marshall:</t>
        </r>
        <r>
          <rPr>
            <sz val="9"/>
            <color indexed="81"/>
            <rFont val="Tahoma"/>
            <family val="2"/>
          </rPr>
          <t xml:space="preserve">
fr = franc
r = rappen</t>
        </r>
      </text>
    </comment>
    <comment ref="F8156" authorId="0" shapeId="0" xr:uid="{00AE02F7-4379-427A-B43F-1E91CA1700F6}">
      <text>
        <r>
          <rPr>
            <b/>
            <sz val="9"/>
            <color indexed="81"/>
            <rFont val="Tahoma"/>
            <family val="2"/>
          </rPr>
          <t>Glenn Marshall:</t>
        </r>
        <r>
          <rPr>
            <sz val="9"/>
            <color indexed="81"/>
            <rFont val="Tahoma"/>
            <family val="2"/>
          </rPr>
          <t xml:space="preserve">
fr = franc
r = rappen</t>
        </r>
      </text>
    </comment>
    <comment ref="F8158" authorId="0" shapeId="0" xr:uid="{D62141B9-F1A7-4A45-B0E0-2517D2097D7B}">
      <text>
        <r>
          <rPr>
            <b/>
            <sz val="9"/>
            <color indexed="81"/>
            <rFont val="Tahoma"/>
            <family val="2"/>
          </rPr>
          <t>Glenn Marshall:</t>
        </r>
        <r>
          <rPr>
            <sz val="9"/>
            <color indexed="81"/>
            <rFont val="Tahoma"/>
            <family val="2"/>
          </rPr>
          <t xml:space="preserve">
d = denar</t>
        </r>
      </text>
    </comment>
    <comment ref="F8161" authorId="0" shapeId="0" xr:uid="{FBA182E6-22EE-46DC-9FCB-E17372FD6BE1}">
      <text>
        <r>
          <rPr>
            <b/>
            <sz val="9"/>
            <color indexed="81"/>
            <rFont val="Tahoma"/>
            <family val="2"/>
          </rPr>
          <t>Glenn Marshall:</t>
        </r>
        <r>
          <rPr>
            <sz val="9"/>
            <color indexed="81"/>
            <rFont val="Tahoma"/>
            <family val="2"/>
          </rPr>
          <t xml:space="preserve">
e = escudo
c = centavos
c = euro cents (post 2001)
€ = euro</t>
        </r>
      </text>
    </comment>
    <comment ref="F8186" authorId="0" shapeId="0" xr:uid="{7274214C-B4FE-4871-8384-02BC078F7E79}">
      <text>
        <r>
          <rPr>
            <b/>
            <sz val="9"/>
            <color indexed="81"/>
            <rFont val="Tahoma"/>
            <family val="2"/>
          </rPr>
          <t>Glenn Marshall:</t>
        </r>
        <r>
          <rPr>
            <sz val="9"/>
            <color indexed="81"/>
            <rFont val="Tahoma"/>
            <family val="2"/>
          </rPr>
          <t xml:space="preserve">
fr = franc
A = ariary</t>
        </r>
      </text>
    </comment>
    <comment ref="F8218" authorId="0" shapeId="0" xr:uid="{180179CD-997B-4761-959E-E1CE2520614E}">
      <text>
        <r>
          <rPr>
            <b/>
            <sz val="9"/>
            <color indexed="81"/>
            <rFont val="Tahoma"/>
            <family val="2"/>
          </rPr>
          <t>Glenn Marshall:</t>
        </r>
        <r>
          <rPr>
            <sz val="9"/>
            <color indexed="81"/>
            <rFont val="Tahoma"/>
            <family val="2"/>
          </rPr>
          <t xml:space="preserve">
p = pence
k = kwacha
T = tambala (1/100 kwacha)</t>
        </r>
      </text>
    </comment>
    <comment ref="F8247" authorId="0" shapeId="0" xr:uid="{4F24D28C-ECE4-4B84-B49A-4D561DA497B5}">
      <text>
        <r>
          <rPr>
            <b/>
            <sz val="9"/>
            <color indexed="81"/>
            <rFont val="Tahoma"/>
            <family val="2"/>
          </rPr>
          <t>Glenn Marshall:</t>
        </r>
        <r>
          <rPr>
            <sz val="9"/>
            <color indexed="81"/>
            <rFont val="Tahoma"/>
            <family val="2"/>
          </rPr>
          <t xml:space="preserve">
r = rufiyaa
l = laari (1/100 rufiyaa</t>
        </r>
      </text>
    </comment>
    <comment ref="F8381" authorId="0" shapeId="0" xr:uid="{C860BF49-3BC8-43E4-A704-3B0A7BADC44A}">
      <text>
        <r>
          <rPr>
            <b/>
            <sz val="9"/>
            <color indexed="81"/>
            <rFont val="Tahoma"/>
            <family val="2"/>
          </rPr>
          <t>Glenn Marshall:</t>
        </r>
        <r>
          <rPr>
            <sz val="9"/>
            <color indexed="81"/>
            <rFont val="Tahoma"/>
            <family val="2"/>
          </rPr>
          <t xml:space="preserve">
fr = West African CFA franc</t>
        </r>
      </text>
    </comment>
    <comment ref="F8404" authorId="0" shapeId="0" xr:uid="{22B551FA-0736-41D0-9DC7-0094C58410C0}">
      <text>
        <r>
          <rPr>
            <b/>
            <sz val="9"/>
            <color indexed="81"/>
            <rFont val="Tahoma"/>
            <family val="2"/>
          </rPr>
          <t>Glenn Marshall:</t>
        </r>
        <r>
          <rPr>
            <sz val="9"/>
            <color indexed="81"/>
            <rFont val="Tahoma"/>
            <family val="2"/>
          </rPr>
          <t xml:space="preserve">
d = dinar
r = ??</t>
        </r>
      </text>
    </comment>
    <comment ref="F8415" authorId="0" shapeId="0" xr:uid="{3B09BF03-E935-470C-869A-5DA45EC6FDE5}">
      <text>
        <r>
          <rPr>
            <b/>
            <sz val="9"/>
            <color indexed="81"/>
            <rFont val="Tahoma"/>
            <family val="2"/>
          </rPr>
          <t>Glenn Marshall:</t>
        </r>
        <r>
          <rPr>
            <sz val="9"/>
            <color indexed="81"/>
            <rFont val="Tahoma"/>
            <family val="2"/>
          </rPr>
          <t xml:space="preserve">
f = fen (1/100 yuan)</t>
        </r>
      </text>
    </comment>
    <comment ref="F8438" authorId="0" shapeId="0" xr:uid="{216845D1-FADD-452F-BA4E-1304DEC36945}">
      <text>
        <r>
          <rPr>
            <b/>
            <sz val="9"/>
            <color indexed="81"/>
            <rFont val="Tahoma"/>
            <family val="2"/>
          </rPr>
          <t>Glenn Marshall:</t>
        </r>
        <r>
          <rPr>
            <sz val="9"/>
            <color indexed="81"/>
            <rFont val="Tahoma"/>
            <family val="2"/>
          </rPr>
          <t xml:space="preserve">
From 1986:
$ = US dollar
c = US cents</t>
        </r>
      </text>
    </comment>
    <comment ref="F8491" authorId="0" shapeId="0" xr:uid="{DAAA3B15-062B-4E0B-ADBE-A4D14278BDD9}">
      <text>
        <r>
          <rPr>
            <b/>
            <sz val="9"/>
            <color indexed="81"/>
            <rFont val="Tahoma"/>
            <family val="2"/>
          </rPr>
          <t>Glenn Marshall:</t>
        </r>
        <r>
          <rPr>
            <sz val="9"/>
            <color indexed="81"/>
            <rFont val="Tahoma"/>
            <family val="2"/>
          </rPr>
          <t xml:space="preserve">
fr = French franc
c = centimes (1/100fr)</t>
        </r>
      </text>
    </comment>
    <comment ref="F8540" authorId="0" shapeId="0" xr:uid="{F7DF2360-B7BA-48C0-98AA-68326FB358A6}">
      <text>
        <r>
          <rPr>
            <b/>
            <sz val="9"/>
            <color indexed="81"/>
            <rFont val="Tahoma"/>
            <family val="2"/>
          </rPr>
          <t>Glenn Marshall:</t>
        </r>
        <r>
          <rPr>
            <sz val="9"/>
            <color indexed="81"/>
            <rFont val="Tahoma"/>
            <family val="2"/>
          </rPr>
          <t xml:space="preserve">
f = francs</t>
        </r>
      </text>
    </comment>
    <comment ref="F8544" authorId="0" shapeId="0" xr:uid="{EF34B6E8-1522-4F44-9454-9654C087F2F7}">
      <text>
        <r>
          <rPr>
            <b/>
            <sz val="9"/>
            <color indexed="81"/>
            <rFont val="Tahoma"/>
            <family val="2"/>
          </rPr>
          <t>Glenn Marshall:</t>
        </r>
        <r>
          <rPr>
            <sz val="9"/>
            <color indexed="81"/>
            <rFont val="Tahoma"/>
            <family val="2"/>
          </rPr>
          <t xml:space="preserve">
r = rupee
c = cents</t>
        </r>
      </text>
    </comment>
    <comment ref="F8624" authorId="0" shapeId="0" xr:uid="{0ABBA184-F091-4B1A-8A1C-03680589624A}">
      <text>
        <r>
          <rPr>
            <b/>
            <sz val="9"/>
            <color indexed="81"/>
            <rFont val="Tahoma"/>
            <family val="2"/>
          </rPr>
          <t>Glenn Marshall:</t>
        </r>
        <r>
          <rPr>
            <sz val="9"/>
            <color indexed="81"/>
            <rFont val="Tahoma"/>
            <family val="2"/>
          </rPr>
          <t xml:space="preserve">
fr = francs
€ = euro
c = euro cents</t>
        </r>
      </text>
    </comment>
    <comment ref="F8655" authorId="0" shapeId="0" xr:uid="{AEC5FE03-5853-4366-9881-5B6795CA0690}">
      <text>
        <r>
          <rPr>
            <b/>
            <sz val="9"/>
            <color indexed="81"/>
            <rFont val="Tahoma"/>
            <family val="2"/>
          </rPr>
          <t>Glenn Marshall:</t>
        </r>
        <r>
          <rPr>
            <sz val="9"/>
            <color indexed="81"/>
            <rFont val="Tahoma"/>
            <family val="2"/>
          </rPr>
          <t xml:space="preserve">
p = peso
c = centavos (1/100p)</t>
        </r>
      </text>
    </comment>
    <comment ref="F8841" authorId="0" shapeId="0" xr:uid="{E30A53EB-0DE3-4062-8B67-4E39E440095F}">
      <text>
        <r>
          <rPr>
            <b/>
            <sz val="9"/>
            <color indexed="81"/>
            <rFont val="Tahoma"/>
            <family val="2"/>
          </rPr>
          <t>Glenn Marshall:</t>
        </r>
        <r>
          <rPr>
            <sz val="9"/>
            <color indexed="81"/>
            <rFont val="Tahoma"/>
            <family val="2"/>
          </rPr>
          <t xml:space="preserve">
$ = US dollar
c = US cents</t>
        </r>
      </text>
    </comment>
    <comment ref="F8888" authorId="0" shapeId="0" xr:uid="{866EF8AE-15DC-48FA-9CBA-B3908696EDE4}">
      <text>
        <r>
          <rPr>
            <b/>
            <sz val="9"/>
            <color indexed="81"/>
            <rFont val="Tahoma"/>
            <family val="2"/>
          </rPr>
          <t>Glenn Marshall:</t>
        </r>
        <r>
          <rPr>
            <sz val="9"/>
            <color indexed="81"/>
            <rFont val="Tahoma"/>
            <family val="2"/>
          </rPr>
          <t xml:space="preserve">
fr = franc</t>
        </r>
      </text>
    </comment>
    <comment ref="F8895" authorId="0" shapeId="0" xr:uid="{8F8B7B80-5B2C-430F-AB9B-7ADCD20A01AA}">
      <text>
        <r>
          <rPr>
            <b/>
            <sz val="9"/>
            <color indexed="81"/>
            <rFont val="Tahoma"/>
            <family val="2"/>
          </rPr>
          <t>Glenn Marshall:</t>
        </r>
        <r>
          <rPr>
            <sz val="9"/>
            <color indexed="81"/>
            <rFont val="Tahoma"/>
            <family val="2"/>
          </rPr>
          <t xml:space="preserve">
t = tugrik 
m = mongo (1/100 tugrik)</t>
        </r>
      </text>
    </comment>
    <comment ref="F8908" authorId="0" shapeId="0" xr:uid="{E9F370D3-55B2-4C72-9F12-B78D79F24783}">
      <text>
        <r>
          <rPr>
            <b/>
            <sz val="9"/>
            <color indexed="81"/>
            <rFont val="Tahoma"/>
            <family val="2"/>
          </rPr>
          <t>Glenn Marshall:</t>
        </r>
        <r>
          <rPr>
            <sz val="9"/>
            <color indexed="81"/>
            <rFont val="Tahoma"/>
            <family val="2"/>
          </rPr>
          <t xml:space="preserve">
£ = English pounds
sh = shillings
p = pence
Since 1965:
$ = Eastern Caribbean dollar
c = cents (1/100 dollar)</t>
        </r>
      </text>
    </comment>
    <comment ref="F9040" authorId="0" shapeId="0" xr:uid="{C8D65AD9-CA7C-4FE0-A05B-D74224B8F53B}">
      <text>
        <r>
          <rPr>
            <b/>
            <sz val="9"/>
            <color indexed="81"/>
            <rFont val="Tahoma"/>
            <family val="2"/>
          </rPr>
          <t>Glenn Marshall:</t>
        </r>
        <r>
          <rPr>
            <sz val="9"/>
            <color indexed="81"/>
            <rFont val="Tahoma"/>
            <family val="2"/>
          </rPr>
          <t xml:space="preserve">
Dh = dirham</t>
        </r>
      </text>
    </comment>
    <comment ref="F9052" authorId="0" shapeId="0" xr:uid="{DD686495-D905-4040-8C31-A44295ACE82F}">
      <text>
        <r>
          <rPr>
            <b/>
            <sz val="9"/>
            <color indexed="81"/>
            <rFont val="Tahoma"/>
            <family val="2"/>
          </rPr>
          <t>Glenn Marshall:</t>
        </r>
        <r>
          <rPr>
            <sz val="9"/>
            <color indexed="81"/>
            <rFont val="Tahoma"/>
            <family val="2"/>
          </rPr>
          <t xml:space="preserve">
e = escudo
mt = meticias
Mtn = meticia new
</t>
        </r>
      </text>
    </comment>
    <comment ref="F9267" authorId="0" shapeId="0" xr:uid="{7314D36C-9E8B-4BBC-BE98-4B3BA13E5589}">
      <text>
        <r>
          <rPr>
            <b/>
            <sz val="9"/>
            <color indexed="81"/>
            <rFont val="Tahoma"/>
            <family val="2"/>
          </rPr>
          <t>Glenn Marshall:</t>
        </r>
        <r>
          <rPr>
            <sz val="9"/>
            <color indexed="81"/>
            <rFont val="Tahoma"/>
            <family val="2"/>
          </rPr>
          <t xml:space="preserve">
p = pya (1/100 kyat)</t>
        </r>
      </text>
    </comment>
    <comment ref="F9269" authorId="0" shapeId="0" xr:uid="{05D955B0-A8B0-4E52-83E2-BD893B7D45E0}">
      <text>
        <r>
          <rPr>
            <b/>
            <sz val="9"/>
            <color indexed="81"/>
            <rFont val="Tahoma"/>
            <family val="2"/>
          </rPr>
          <t>Glenn Marshall:</t>
        </r>
        <r>
          <rPr>
            <sz val="9"/>
            <color indexed="81"/>
            <rFont val="Tahoma"/>
            <family val="2"/>
          </rPr>
          <t xml:space="preserve">
d = dram</t>
        </r>
      </text>
    </comment>
    <comment ref="F9279" authorId="0" shapeId="0" xr:uid="{AA5E08F9-E40E-4FBA-9DE3-88A73797A695}">
      <text>
        <r>
          <rPr>
            <b/>
            <sz val="9"/>
            <color indexed="81"/>
            <rFont val="Tahoma"/>
            <family val="2"/>
          </rPr>
          <t>Glenn Marshall:</t>
        </r>
        <r>
          <rPr>
            <sz val="9"/>
            <color indexed="81"/>
            <rFont val="Tahoma"/>
            <family val="2"/>
          </rPr>
          <t xml:space="preserve">
r = rand
c = cent (1/100 rand)
n$ = Namibian dollar</t>
        </r>
      </text>
    </comment>
    <comment ref="F9298" authorId="0" shapeId="0" xr:uid="{C2526EFA-B0AC-4CEE-A08B-221BF1DBDAA9}">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9326" authorId="0" shapeId="0" xr:uid="{3A53FB97-09C9-4FBB-AF45-9FDFF3AD7481}">
      <text>
        <r>
          <rPr>
            <b/>
            <sz val="9"/>
            <color indexed="81"/>
            <rFont val="Tahoma"/>
            <family val="2"/>
          </rPr>
          <t>Glenn Marshall:</t>
        </r>
        <r>
          <rPr>
            <sz val="9"/>
            <color indexed="81"/>
            <rFont val="Tahoma"/>
            <family val="2"/>
          </rPr>
          <t xml:space="preserve">
r = rupee</t>
        </r>
      </text>
    </comment>
    <comment ref="F9330" authorId="0" shapeId="0" xr:uid="{B4582B69-3855-454E-A452-34B61A1C8420}">
      <text>
        <r>
          <rPr>
            <b/>
            <sz val="9"/>
            <color indexed="81"/>
            <rFont val="Tahoma"/>
            <family val="2"/>
          </rPr>
          <t>Glenn Marshall:</t>
        </r>
        <r>
          <rPr>
            <sz val="9"/>
            <color indexed="81"/>
            <rFont val="Tahoma"/>
            <family val="2"/>
          </rPr>
          <t xml:space="preserve">
g = Netherlands Antillean guilder
c = cents (1/100g)</t>
        </r>
      </text>
    </comment>
    <comment ref="F9422" authorId="0" shapeId="0" xr:uid="{6D04FAB4-F261-4ACC-84B1-C5598DD0A438}">
      <text>
        <r>
          <rPr>
            <b/>
            <sz val="9"/>
            <color indexed="81"/>
            <rFont val="Tahoma"/>
            <family val="2"/>
          </rPr>
          <t>Glenn Marshall:</t>
        </r>
        <r>
          <rPr>
            <sz val="9"/>
            <color indexed="81"/>
            <rFont val="Tahoma"/>
            <family val="2"/>
          </rPr>
          <t xml:space="preserve">
c = euro cents??</t>
        </r>
      </text>
    </comment>
    <comment ref="F9427" authorId="0" shapeId="0" xr:uid="{0DCD6D2F-54FB-4003-AADA-8902904DA3FA}">
      <text>
        <r>
          <rPr>
            <b/>
            <sz val="9"/>
            <color indexed="81"/>
            <rFont val="Tahoma"/>
            <family val="2"/>
          </rPr>
          <t>Glenn Marshall:</t>
        </r>
        <r>
          <rPr>
            <sz val="9"/>
            <color indexed="81"/>
            <rFont val="Tahoma"/>
            <family val="2"/>
          </rPr>
          <t xml:space="preserve">
c = cents (1/100 gulden)
r = roepeah
y = japanese yen
s = japanese sen</t>
        </r>
      </text>
    </comment>
    <comment ref="F9490" authorId="0" shapeId="0" xr:uid="{6C2B9DE5-5E3F-4E1D-8860-0D808B3A29AB}">
      <text>
        <r>
          <rPr>
            <b/>
            <sz val="9"/>
            <color indexed="81"/>
            <rFont val="Tahoma"/>
            <family val="2"/>
          </rPr>
          <t>Glenn Marshall:</t>
        </r>
        <r>
          <rPr>
            <sz val="9"/>
            <color indexed="81"/>
            <rFont val="Tahoma"/>
            <family val="2"/>
          </rPr>
          <t xml:space="preserve">
$ = Eastern Caribbean dollar
c = cents (1/100 dollar)</t>
        </r>
      </text>
    </comment>
    <comment ref="F9591" authorId="0" shapeId="0" xr:uid="{8804E409-45C7-423F-B2AC-799AFEF213DA}">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F9603" authorId="0" shapeId="0" xr:uid="{C779A34D-AA88-42A7-8E7F-C48FE9007AA8}">
      <text>
        <r>
          <rPr>
            <b/>
            <sz val="9"/>
            <color indexed="81"/>
            <rFont val="Tahoma"/>
            <family val="2"/>
          </rPr>
          <t>Glenn Marshall:</t>
        </r>
        <r>
          <rPr>
            <sz val="9"/>
            <color indexed="81"/>
            <rFont val="Tahoma"/>
            <family val="2"/>
          </rPr>
          <t xml:space="preserve">
£ = New Guinean pound
sh = shillings
p = pence</t>
        </r>
      </text>
    </comment>
    <comment ref="F9620" authorId="0" shapeId="0" xr:uid="{17579E84-4689-4A35-A19B-B49CADCD7F66}">
      <text>
        <r>
          <rPr>
            <b/>
            <sz val="9"/>
            <color indexed="81"/>
            <rFont val="Tahoma"/>
            <family val="2"/>
          </rPr>
          <t>Glenn Marshall:</t>
        </r>
        <r>
          <rPr>
            <sz val="9"/>
            <color indexed="81"/>
            <rFont val="Tahoma"/>
            <family val="2"/>
          </rPr>
          <t xml:space="preserve">
To 1945:
fr = French franc
c = French centimes
1945 - 1969:
fr = CFP franc
c = CFP centimes
1969 - 1981:
fr = New Hebrides franc
c = centimes (1/100fr)
British pounds and Australian pounds were also used as currency during this period.</t>
        </r>
      </text>
    </comment>
    <comment ref="F9682" authorId="0" shapeId="0" xr:uid="{5A581812-4600-4EDD-A7D8-88FCE9FBFF12}">
      <text>
        <r>
          <rPr>
            <b/>
            <sz val="9"/>
            <color indexed="81"/>
            <rFont val="Tahoma"/>
            <family val="2"/>
          </rPr>
          <t>Glenn Marshall:</t>
        </r>
        <r>
          <rPr>
            <sz val="9"/>
            <color indexed="81"/>
            <rFont val="Tahoma"/>
            <family val="2"/>
          </rPr>
          <t xml:space="preserve">
To 1945:
fr = French franc
c = French centimes
1945 - 1969:
fr = CFP franc
c = CFP centimes
1969 - 1981:
fr = New Hebrides franc
c = centimes (1/100fr)</t>
        </r>
      </text>
    </comment>
    <comment ref="F9760" authorId="0" shapeId="0" xr:uid="{443810E0-D604-45D0-8F18-10EB014E36EC}">
      <text>
        <r>
          <rPr>
            <b/>
            <sz val="9"/>
            <color indexed="81"/>
            <rFont val="Tahoma"/>
            <family val="2"/>
          </rPr>
          <t>Glenn Marshall:</t>
        </r>
        <r>
          <rPr>
            <sz val="9"/>
            <color indexed="81"/>
            <rFont val="Tahoma"/>
            <family val="2"/>
          </rPr>
          <t xml:space="preserve">
To 1933:
£ = British pound
sh = shilling
p = pence
1933 - 1967:
£ = NZ pound
sh = shilling
p = pence
From 1967:
$ = NZ dollar
c = NZ cents</t>
        </r>
      </text>
    </comment>
    <comment ref="A10001" authorId="0" shapeId="0" xr:uid="{F989229D-7CA4-40A6-B2FE-56B965F1A694}">
      <text>
        <r>
          <rPr>
            <b/>
            <sz val="9"/>
            <color indexed="81"/>
            <rFont val="Tahoma"/>
            <family val="2"/>
          </rPr>
          <t>Glenn Marshall:</t>
        </r>
        <r>
          <rPr>
            <sz val="9"/>
            <color indexed="81"/>
            <rFont val="Tahoma"/>
            <family val="2"/>
          </rPr>
          <t xml:space="preserve">
For info and unfinished index see https://joll.co.nz/nzm/index.shtml</t>
        </r>
      </text>
    </comment>
    <comment ref="F10001" authorId="0" shapeId="0" xr:uid="{CFE3DE0E-65F7-43AB-ADA4-4728AB770502}">
      <text>
        <r>
          <rPr>
            <b/>
            <sz val="9"/>
            <color indexed="81"/>
            <rFont val="Tahoma"/>
            <family val="2"/>
          </rPr>
          <t>Glenn Marshall:</t>
        </r>
        <r>
          <rPr>
            <sz val="9"/>
            <color indexed="81"/>
            <rFont val="Tahoma"/>
            <family val="2"/>
          </rPr>
          <t xml:space="preserve">
$ = NZ dollar
c = NZ cents</t>
        </r>
      </text>
    </comment>
    <comment ref="N10001" authorId="0" shapeId="0" xr:uid="{4E0A8486-A93E-4F0B-93CD-9DB16C5931DD}">
      <text>
        <r>
          <rPr>
            <b/>
            <sz val="9"/>
            <color indexed="81"/>
            <rFont val="Tahoma"/>
            <family val="2"/>
          </rPr>
          <t>Glenn Marshall:</t>
        </r>
        <r>
          <rPr>
            <sz val="9"/>
            <color indexed="81"/>
            <rFont val="Tahoma"/>
            <family val="2"/>
          </rPr>
          <t xml:space="preserve">
Estimate</t>
        </r>
      </text>
    </comment>
    <comment ref="F10027" authorId="0" shapeId="0" xr:uid="{CD2A7468-7FDC-4F56-82E3-D94B5D122485}">
      <text>
        <r>
          <rPr>
            <b/>
            <sz val="9"/>
            <color indexed="81"/>
            <rFont val="Tahoma"/>
            <family val="2"/>
          </rPr>
          <t>Glenn Marshall:</t>
        </r>
        <r>
          <rPr>
            <sz val="9"/>
            <color indexed="81"/>
            <rFont val="Tahoma"/>
            <family val="2"/>
          </rPr>
          <t xml:space="preserve">
To 1933:
£ = British pound
sh = shilling
p = pence
1933 - 1967:
£ = NZ pound
sh = shilling
p = pence
From 1967:
$ = NZ dollar
c = NZ cents</t>
        </r>
      </text>
    </comment>
    <comment ref="F10039" authorId="0" shapeId="0" xr:uid="{EE8C8254-97C8-4F1E-9F85-E56FDCE00C4D}">
      <text>
        <r>
          <rPr>
            <b/>
            <sz val="9"/>
            <color indexed="81"/>
            <rFont val="Tahoma"/>
            <family val="2"/>
          </rPr>
          <t>Glenn Marshall:</t>
        </r>
        <r>
          <rPr>
            <sz val="9"/>
            <color indexed="81"/>
            <rFont val="Tahoma"/>
            <family val="2"/>
          </rPr>
          <t xml:space="preserve">
1878 - 1912
p = peso
c = centavos (1/100p)
From 1912:
cor = córdoba
c = centavos (1/100cor)</t>
        </r>
      </text>
    </comment>
    <comment ref="F11068" authorId="0" shapeId="0" xr:uid="{D7EB7B2F-456F-4BCC-A37F-8DFEA2F28C8E}">
      <text>
        <r>
          <rPr>
            <b/>
            <sz val="9"/>
            <color indexed="81"/>
            <rFont val="Tahoma"/>
            <family val="2"/>
          </rPr>
          <t>Glenn Marshall:</t>
        </r>
        <r>
          <rPr>
            <sz val="9"/>
            <color indexed="81"/>
            <rFont val="Tahoma"/>
            <family val="2"/>
          </rPr>
          <t xml:space="preserve">
fr = West African CFA franc</t>
        </r>
      </text>
    </comment>
    <comment ref="F11276" authorId="0" shapeId="0" xr:uid="{1657534C-092D-4372-B368-FB6DBCD9AB39}">
      <text>
        <r>
          <rPr>
            <b/>
            <sz val="9"/>
            <color indexed="81"/>
            <rFont val="Tahoma"/>
            <family val="2"/>
          </rPr>
          <t>Glenn Marshall:</t>
        </r>
        <r>
          <rPr>
            <sz val="9"/>
            <color indexed="81"/>
            <rFont val="Tahoma"/>
            <family val="2"/>
          </rPr>
          <t xml:space="preserve">
To 1933:
£ = British pound
sh = shilling
p = pence
1933 - 1967:
£ = NZ pound
sh = shilling
p = pence
From 1967:
$ = NZ dollar
c = NZ cents</t>
        </r>
      </text>
    </comment>
    <comment ref="F11316" authorId="0" shapeId="0" xr:uid="{047E74EE-14E0-431B-80A5-5C2AB73F7122}">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11433" authorId="0" shapeId="0" xr:uid="{BAE29FD1-D7CC-4D99-9782-B597A713B8FD}">
      <text>
        <r>
          <rPr>
            <b/>
            <sz val="9"/>
            <color indexed="81"/>
            <rFont val="Tahoma"/>
            <family val="2"/>
          </rPr>
          <t>Glenn Marshall:</t>
        </r>
        <r>
          <rPr>
            <sz val="9"/>
            <color indexed="81"/>
            <rFont val="Tahoma"/>
            <family val="2"/>
          </rPr>
          <t xml:space="preserve">
w = won
ch = chon (1/100 won)</t>
        </r>
      </text>
    </comment>
    <comment ref="F11559" authorId="0" shapeId="0" xr:uid="{EB046735-F9EB-415B-B49A-1ACD560C7ED0}">
      <text>
        <r>
          <rPr>
            <b/>
            <sz val="9"/>
            <color indexed="81"/>
            <rFont val="Tahoma"/>
            <family val="2"/>
          </rPr>
          <t>Glenn Marshall:</t>
        </r>
        <r>
          <rPr>
            <sz val="9"/>
            <color indexed="81"/>
            <rFont val="Tahoma"/>
            <family val="2"/>
          </rPr>
          <t xml:space="preserve">
kr = kronar
o = ore (1/100 kronar)</t>
        </r>
      </text>
    </comment>
    <comment ref="F11564" authorId="0" shapeId="0" xr:uid="{7294FC36-D0A1-4973-9CC6-0E945BA95A64}">
      <text>
        <r>
          <rPr>
            <b/>
            <sz val="9"/>
            <color indexed="81"/>
            <rFont val="Tahoma"/>
            <family val="2"/>
          </rPr>
          <t>Glenn Marshall:</t>
        </r>
        <r>
          <rPr>
            <sz val="9"/>
            <color indexed="81"/>
            <rFont val="Tahoma"/>
            <family val="2"/>
          </rPr>
          <t xml:space="preserve">
p = pence</t>
        </r>
      </text>
    </comment>
    <comment ref="F11571" authorId="0" shapeId="0" xr:uid="{E89AC94C-C5A1-455E-8DEB-41BE15408155}">
      <text>
        <r>
          <rPr>
            <b/>
            <sz val="9"/>
            <color indexed="81"/>
            <rFont val="Tahoma"/>
            <family val="2"/>
          </rPr>
          <t>Glenn Marshall:</t>
        </r>
        <r>
          <rPr>
            <sz val="9"/>
            <color indexed="81"/>
            <rFont val="Tahoma"/>
            <family val="2"/>
          </rPr>
          <t xml:space="preserve">
rls = rials
b = baisa</t>
        </r>
      </text>
    </comment>
    <comment ref="F11578" authorId="0" shapeId="0" xr:uid="{80000BFB-0BE5-4EEE-80F5-6E44C8A0919A}">
      <text>
        <r>
          <rPr>
            <b/>
            <sz val="9"/>
            <color indexed="81"/>
            <rFont val="Tahoma"/>
            <family val="2"/>
          </rPr>
          <t>Glenn Marshall:</t>
        </r>
        <r>
          <rPr>
            <sz val="9"/>
            <color indexed="81"/>
            <rFont val="Tahoma"/>
            <family val="2"/>
          </rPr>
          <t xml:space="preserve">
r = rupee</t>
        </r>
      </text>
    </comment>
    <comment ref="F11592" authorId="0" shapeId="0" xr:uid="{BBDE4C32-FF92-4C6F-80B5-BFA143857344}">
      <text>
        <r>
          <rPr>
            <b/>
            <sz val="9"/>
            <color indexed="81"/>
            <rFont val="Tahoma"/>
            <family val="2"/>
          </rPr>
          <t>Glenn Marshall:</t>
        </r>
        <r>
          <rPr>
            <sz val="9"/>
            <color indexed="81"/>
            <rFont val="Tahoma"/>
            <family val="2"/>
          </rPr>
          <t xml:space="preserve">
$ = US dollars
c = US cents</t>
        </r>
      </text>
    </comment>
    <comment ref="F11643" authorId="0" shapeId="0" xr:uid="{171EBB00-BE73-461F-8820-A6ADF73270A2}">
      <text>
        <r>
          <rPr>
            <b/>
            <sz val="9"/>
            <color indexed="81"/>
            <rFont val="Tahoma"/>
            <family val="2"/>
          </rPr>
          <t>Glenn Marshall:</t>
        </r>
        <r>
          <rPr>
            <sz val="9"/>
            <color indexed="81"/>
            <rFont val="Tahoma"/>
            <family val="2"/>
          </rPr>
          <t xml:space="preserve">
b = balboa
c = centésimos (1/100b)</t>
        </r>
      </text>
    </comment>
    <comment ref="F11697" authorId="0" shapeId="0" xr:uid="{9E309711-2F9F-4BC0-9FD6-5F490937474D}">
      <text>
        <r>
          <rPr>
            <b/>
            <sz val="9"/>
            <color indexed="81"/>
            <rFont val="Tahoma"/>
            <family val="2"/>
          </rPr>
          <t>Glenn Marshall:</t>
        </r>
        <r>
          <rPr>
            <sz val="9"/>
            <color indexed="81"/>
            <rFont val="Tahoma"/>
            <family val="2"/>
          </rPr>
          <t xml:space="preserve">
To 1966:
sh = New Guinea shillings
1966-1975:
$ = Australian dollar
c = Australian cents
From 1975:
k = kina
t = toea (1/100K)</t>
        </r>
      </text>
    </comment>
    <comment ref="F11746" authorId="0" shapeId="0" xr:uid="{E71A4717-BA29-424E-B7C3-C9188C354585}">
      <text>
        <r>
          <rPr>
            <b/>
            <sz val="9"/>
            <color indexed="81"/>
            <rFont val="Tahoma"/>
            <family val="2"/>
          </rPr>
          <t>Glenn Marshall:</t>
        </r>
        <r>
          <rPr>
            <sz val="9"/>
            <color indexed="81"/>
            <rFont val="Tahoma"/>
            <family val="2"/>
          </rPr>
          <t xml:space="preserve">
g = guaraní
c = centimos (=1/100g)</t>
        </r>
      </text>
    </comment>
    <comment ref="F11758" authorId="0" shapeId="0" xr:uid="{F545A9D4-C81F-4F2A-AADD-206870399C15}">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11785" authorId="0" shapeId="0" xr:uid="{BF7ED1F1-F4CA-438F-B3A8-FDA32CA57970}">
      <text>
        <r>
          <rPr>
            <b/>
            <sz val="9"/>
            <color indexed="81"/>
            <rFont val="Tahoma"/>
            <family val="2"/>
          </rPr>
          <t>Glenn Marshall:</t>
        </r>
        <r>
          <rPr>
            <sz val="9"/>
            <color indexed="81"/>
            <rFont val="Tahoma"/>
            <family val="2"/>
          </rPr>
          <t xml:space="preserve">
Until 1985:
s = sol de oro
c = centimo
1985-1991:
i = inti (= 1,000 soles de oro)
1991 onwards:
s = sol
c = centimo</t>
        </r>
      </text>
    </comment>
    <comment ref="F11873" authorId="0" shapeId="0" xr:uid="{421ED9C3-4E24-4310-A31E-E7DCAAFEFA7E}">
      <text>
        <r>
          <rPr>
            <b/>
            <sz val="9"/>
            <color indexed="81"/>
            <rFont val="Tahoma"/>
            <family val="2"/>
          </rPr>
          <t>Glenn Marshall:</t>
        </r>
        <r>
          <rPr>
            <sz val="9"/>
            <color indexed="81"/>
            <rFont val="Tahoma"/>
            <family val="2"/>
          </rPr>
          <t xml:space="preserve">
p = peso
s = sentimo (1/100 peso)
c = centavo (1/100 peso)</t>
        </r>
      </text>
    </comment>
    <comment ref="F12045" authorId="0" shapeId="0" xr:uid="{C9E87972-5169-409E-9858-B77B2E6680CF}">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12237" authorId="0" shapeId="0" xr:uid="{E61CA77E-F0EC-40F4-8E27-A9ECE8C75234}">
      <text>
        <r>
          <rPr>
            <b/>
            <sz val="9"/>
            <color indexed="81"/>
            <rFont val="Tahoma"/>
            <family val="2"/>
          </rPr>
          <t>Glenn Marshall:</t>
        </r>
        <r>
          <rPr>
            <sz val="9"/>
            <color indexed="81"/>
            <rFont val="Tahoma"/>
            <family val="2"/>
          </rPr>
          <t xml:space="preserve">
z = zloty</t>
        </r>
      </text>
    </comment>
    <comment ref="F12246" authorId="0" shapeId="0" xr:uid="{70D9044F-682D-4DF4-A4E5-E4DEC97A99DD}">
      <text>
        <r>
          <rPr>
            <b/>
            <sz val="9"/>
            <color indexed="81"/>
            <rFont val="Tahoma"/>
            <family val="2"/>
          </rPr>
          <t>Glenn Marshall:</t>
        </r>
        <r>
          <rPr>
            <sz val="9"/>
            <color indexed="81"/>
            <rFont val="Tahoma"/>
            <family val="2"/>
          </rPr>
          <t xml:space="preserve">
e = escudo
c = centavos
c = euro cents (post 2001)
€ = euro</t>
        </r>
      </text>
    </comment>
    <comment ref="F12286" authorId="0" shapeId="0" xr:uid="{867132F3-DDAF-4F9C-980C-E1C947C73447}">
      <text>
        <r>
          <rPr>
            <b/>
            <sz val="9"/>
            <color indexed="81"/>
            <rFont val="Tahoma"/>
            <family val="2"/>
          </rPr>
          <t>Glenn Marshall:</t>
        </r>
        <r>
          <rPr>
            <sz val="9"/>
            <color indexed="81"/>
            <rFont val="Tahoma"/>
            <family val="2"/>
          </rPr>
          <t xml:space="preserve">
r = riyal</t>
        </r>
      </text>
    </comment>
    <comment ref="F12290" authorId="0" shapeId="0" xr:uid="{0D5E7239-C5C7-4AB4-ACF5-223FE9C72495}">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12302" authorId="0" shapeId="0" xr:uid="{7562C233-656E-4521-8073-EF041DCCFC07}">
      <text>
        <r>
          <rPr>
            <b/>
            <sz val="9"/>
            <color indexed="81"/>
            <rFont val="Tahoma"/>
            <family val="2"/>
          </rPr>
          <t>Glenn Marshall:</t>
        </r>
        <r>
          <rPr>
            <sz val="9"/>
            <color indexed="81"/>
            <rFont val="Tahoma"/>
            <family val="2"/>
          </rPr>
          <t xml:space="preserve">
r = rial
dh = dirham</t>
        </r>
      </text>
    </comment>
    <comment ref="F12318" authorId="0" shapeId="0" xr:uid="{819269EF-6CB7-461A-A5DA-1DFAE4A4DE0C}">
      <text>
        <r>
          <rPr>
            <b/>
            <sz val="9"/>
            <color indexed="81"/>
            <rFont val="Tahoma"/>
            <family val="2"/>
          </rPr>
          <t>Glenn Marshall:</t>
        </r>
        <r>
          <rPr>
            <sz val="9"/>
            <color indexed="81"/>
            <rFont val="Tahoma"/>
            <family val="2"/>
          </rPr>
          <t xml:space="preserve">
fr = franc
c = centimes (1/100 franc)</t>
        </r>
      </text>
    </comment>
    <comment ref="F12506" authorId="0" shapeId="0" xr:uid="{E6E62CAD-EADE-49CB-BA2F-049D08016F30}">
      <text>
        <r>
          <rPr>
            <b/>
            <sz val="9"/>
            <color indexed="81"/>
            <rFont val="Tahoma"/>
            <family val="2"/>
          </rPr>
          <t>Glenn Marshall:</t>
        </r>
        <r>
          <rPr>
            <sz val="9"/>
            <color indexed="81"/>
            <rFont val="Tahoma"/>
            <family val="2"/>
          </rPr>
          <t xml:space="preserve">
p = pence
sh = shillings
c = cents</t>
        </r>
      </text>
    </comment>
    <comment ref="F12520" authorId="0" shapeId="0" xr:uid="{C4398F18-75EE-4832-9AC0-09F2EC4220DC}">
      <text>
        <r>
          <rPr>
            <b/>
            <sz val="9"/>
            <color indexed="81"/>
            <rFont val="Tahoma"/>
            <family val="2"/>
          </rPr>
          <t>Glenn Marshall:</t>
        </r>
        <r>
          <rPr>
            <sz val="9"/>
            <color indexed="81"/>
            <rFont val="Tahoma"/>
            <family val="2"/>
          </rPr>
          <t xml:space="preserve">
sh = shilling</t>
        </r>
      </text>
    </comment>
    <comment ref="F12522" authorId="0" shapeId="0" xr:uid="{9D96C401-892D-436D-A3D0-C4B9E9915B9A}">
      <text>
        <r>
          <rPr>
            <b/>
            <sz val="9"/>
            <color indexed="81"/>
            <rFont val="Tahoma"/>
            <family val="2"/>
          </rPr>
          <t>Glenn Marshall:</t>
        </r>
        <r>
          <rPr>
            <sz val="9"/>
            <color indexed="81"/>
            <rFont val="Tahoma"/>
            <family val="2"/>
          </rPr>
          <t xml:space="preserve">
l = leu
b = bani (1/100 leu)</t>
        </r>
      </text>
    </comment>
    <comment ref="F12548" authorId="0" shapeId="0" xr:uid="{849EF609-BBA9-4337-9290-F813E9FCE32D}">
      <text>
        <r>
          <rPr>
            <b/>
            <sz val="9"/>
            <color indexed="81"/>
            <rFont val="Tahoma"/>
            <family val="2"/>
          </rPr>
          <t>Glenn Marshall:</t>
        </r>
        <r>
          <rPr>
            <sz val="9"/>
            <color indexed="81"/>
            <rFont val="Tahoma"/>
            <family val="2"/>
          </rPr>
          <t xml:space="preserve">
r = rouble</t>
        </r>
      </text>
    </comment>
    <comment ref="F12567" authorId="0" shapeId="0" xr:uid="{9A4C4228-F998-40A1-8745-0ADFA6533FF8}">
      <text>
        <r>
          <rPr>
            <b/>
            <sz val="9"/>
            <color indexed="81"/>
            <rFont val="Tahoma"/>
            <family val="2"/>
          </rPr>
          <t>Glenn Marshall:</t>
        </r>
        <r>
          <rPr>
            <sz val="9"/>
            <color indexed="81"/>
            <rFont val="Tahoma"/>
            <family val="2"/>
          </rPr>
          <t xml:space="preserve">
fr = franc
c = centimes (1/100 franc)</t>
        </r>
      </text>
    </comment>
    <comment ref="F12585" authorId="0" shapeId="0" xr:uid="{EC563A1E-9CD8-44E5-9ADD-BFDE8FC68AA6}">
      <text>
        <r>
          <rPr>
            <b/>
            <sz val="9"/>
            <color indexed="81"/>
            <rFont val="Tahoma"/>
            <family val="2"/>
          </rPr>
          <t>Glenn Marshall:</t>
        </r>
        <r>
          <rPr>
            <sz val="9"/>
            <color indexed="81"/>
            <rFont val="Tahoma"/>
            <family val="2"/>
          </rPr>
          <t xml:space="preserve">
y = yen
s = sen (1/100 yen)
c = US cents</t>
        </r>
      </text>
    </comment>
    <comment ref="F12611" authorId="0" shapeId="0" xr:uid="{CA2D2D22-ECC1-4ABF-8E00-175C74AFAA9A}">
      <text>
        <r>
          <rPr>
            <b/>
            <sz val="9"/>
            <color indexed="81"/>
            <rFont val="Tahoma"/>
            <family val="2"/>
          </rPr>
          <t>Glenn Marshall:</t>
        </r>
        <r>
          <rPr>
            <sz val="9"/>
            <color indexed="81"/>
            <rFont val="Tahoma"/>
            <family val="2"/>
          </rPr>
          <t xml:space="preserve">
ptas = peseta</t>
        </r>
      </text>
    </comment>
    <comment ref="N12611" authorId="0" shapeId="0" xr:uid="{6D46E653-325F-4613-9E7C-56EE953583E3}">
      <text>
        <r>
          <rPr>
            <b/>
            <sz val="9"/>
            <color indexed="81"/>
            <rFont val="Tahoma"/>
            <family val="2"/>
          </rPr>
          <t>Glenn Marshall:</t>
        </r>
        <r>
          <rPr>
            <sz val="9"/>
            <color indexed="81"/>
            <rFont val="Tahoma"/>
            <family val="2"/>
          </rPr>
          <t xml:space="preserve">
Estimate</t>
        </r>
      </text>
    </comment>
    <comment ref="F12620" authorId="0" shapeId="0" xr:uid="{F48AA71A-04EB-4BD8-8BBF-06D3B8265869}">
      <text>
        <r>
          <rPr>
            <b/>
            <sz val="9"/>
            <color indexed="81"/>
            <rFont val="Tahoma"/>
            <family val="2"/>
          </rPr>
          <t>Glenn Marshall:</t>
        </r>
        <r>
          <rPr>
            <sz val="9"/>
            <color indexed="81"/>
            <rFont val="Tahoma"/>
            <family val="2"/>
          </rPr>
          <t xml:space="preserve">
Until 1967:
£ = NZ pound
sh = NZ shilling
p = NZ pence
From 1967:
$ = tala
s = sene (1/100$)</t>
        </r>
      </text>
    </comment>
    <comment ref="F12700" authorId="0" shapeId="0" xr:uid="{9748F38D-27C4-4DD6-8708-5623F66398D9}">
      <text>
        <r>
          <rPr>
            <b/>
            <sz val="9"/>
            <color indexed="81"/>
            <rFont val="Tahoma"/>
            <family val="2"/>
          </rPr>
          <t>Glenn Marshall:</t>
        </r>
        <r>
          <rPr>
            <sz val="9"/>
            <color indexed="81"/>
            <rFont val="Tahoma"/>
            <family val="2"/>
          </rPr>
          <t xml:space="preserve">
l = lira
€ = euro</t>
        </r>
      </text>
    </comment>
    <comment ref="F12709" authorId="0" shapeId="0" xr:uid="{EB96F190-7BFB-4C3C-81F6-E09C70C3BFE3}">
      <text>
        <r>
          <rPr>
            <b/>
            <sz val="9"/>
            <color indexed="81"/>
            <rFont val="Tahoma"/>
            <family val="2"/>
          </rPr>
          <t>Glenn Marshall:</t>
        </r>
        <r>
          <rPr>
            <sz val="9"/>
            <color indexed="81"/>
            <rFont val="Tahoma"/>
            <family val="2"/>
          </rPr>
          <t xml:space="preserve">
e = escudo
db = dobra
On 1 January 2018 the dobra was redenominated at a rate of 1000 to 1</t>
        </r>
      </text>
    </comment>
    <comment ref="F13024" authorId="0" shapeId="0" xr:uid="{599CD62C-B672-4055-80EC-85C4C0A44C37}">
      <text>
        <r>
          <rPr>
            <b/>
            <sz val="9"/>
            <color indexed="81"/>
            <rFont val="Tahoma"/>
            <family val="2"/>
          </rPr>
          <t>Glenn Marshall:</t>
        </r>
        <r>
          <rPr>
            <sz val="9"/>
            <color indexed="81"/>
            <rFont val="Tahoma"/>
            <family val="2"/>
          </rPr>
          <t xml:space="preserve">
h = halalah (1/100 riyal)</t>
        </r>
      </text>
    </comment>
    <comment ref="F13027" authorId="0" shapeId="0" xr:uid="{CE2EEF17-05C5-4EC5-B9E6-8906C0AC514F}">
      <text>
        <r>
          <rPr>
            <b/>
            <sz val="9"/>
            <color indexed="81"/>
            <rFont val="Tahoma"/>
            <family val="2"/>
          </rPr>
          <t>Glenn Marshall:</t>
        </r>
        <r>
          <rPr>
            <sz val="9"/>
            <color indexed="81"/>
            <rFont val="Tahoma"/>
            <family val="2"/>
          </rPr>
          <t xml:space="preserve">
fr = West African CFA franc</t>
        </r>
      </text>
    </comment>
    <comment ref="F13031" authorId="0" shapeId="0" xr:uid="{8927418E-509B-42FE-9285-C20ECB656054}">
      <text>
        <r>
          <rPr>
            <b/>
            <sz val="9"/>
            <color indexed="81"/>
            <rFont val="Tahoma"/>
            <family val="2"/>
          </rPr>
          <t>Glenn Marshall:</t>
        </r>
        <r>
          <rPr>
            <sz val="9"/>
            <color indexed="81"/>
            <rFont val="Tahoma"/>
            <family val="2"/>
          </rPr>
          <t xml:space="preserve">
r = rupee
c = cent (1/100 rupee)</t>
        </r>
      </text>
    </comment>
    <comment ref="F13127" authorId="0" shapeId="0" xr:uid="{5295A8F5-8A0D-47A5-8255-1669A2B0F54D}">
      <text>
        <r>
          <rPr>
            <b/>
            <sz val="9"/>
            <color indexed="81"/>
            <rFont val="Tahoma"/>
            <family val="2"/>
          </rPr>
          <t>Glenn Marshall:</t>
        </r>
        <r>
          <rPr>
            <sz val="9"/>
            <color indexed="81"/>
            <rFont val="Tahoma"/>
            <family val="2"/>
          </rPr>
          <t xml:space="preserve">
r = rial
dh = dirham</t>
        </r>
      </text>
    </comment>
    <comment ref="F13139" authorId="0" shapeId="0" xr:uid="{70A1F102-3A9E-41A9-9C4D-04977C004567}">
      <text>
        <r>
          <rPr>
            <b/>
            <sz val="9"/>
            <color indexed="81"/>
            <rFont val="Tahoma"/>
            <family val="2"/>
          </rPr>
          <t>Glenn Marshall:</t>
        </r>
        <r>
          <rPr>
            <sz val="9"/>
            <color indexed="81"/>
            <rFont val="Tahoma"/>
            <family val="2"/>
          </rPr>
          <t xml:space="preserve">
le = leone</t>
        </r>
      </text>
    </comment>
    <comment ref="F13282" authorId="0" shapeId="0" xr:uid="{8214AF2D-1097-4851-BE09-106775BD8716}">
      <text>
        <r>
          <rPr>
            <b/>
            <sz val="9"/>
            <color indexed="81"/>
            <rFont val="Tahoma"/>
            <family val="2"/>
          </rPr>
          <t>Glenn Marshall:</t>
        </r>
        <r>
          <rPr>
            <sz val="9"/>
            <color indexed="81"/>
            <rFont val="Tahoma"/>
            <family val="2"/>
          </rPr>
          <t xml:space="preserve">
$ = singapore dollar</t>
        </r>
      </text>
    </comment>
    <comment ref="F13284" authorId="0" shapeId="0" xr:uid="{B1A3868F-5F71-4A30-B40C-F7AEE439A46E}">
      <text>
        <r>
          <rPr>
            <b/>
            <sz val="9"/>
            <color indexed="81"/>
            <rFont val="Tahoma"/>
            <family val="2"/>
          </rPr>
          <t>Glenn Marshall:</t>
        </r>
        <r>
          <rPr>
            <sz val="9"/>
            <color indexed="81"/>
            <rFont val="Tahoma"/>
            <family val="2"/>
          </rPr>
          <t xml:space="preserve">
sk = koruna
h = halier (1/100 sk)
€ = euro</t>
        </r>
      </text>
    </comment>
    <comment ref="F13292" authorId="0" shapeId="0" xr:uid="{1278AA5A-7F7D-4634-8102-430EE72D2144}">
      <text>
        <r>
          <rPr>
            <b/>
            <sz val="9"/>
            <color indexed="81"/>
            <rFont val="Tahoma"/>
            <family val="2"/>
          </rPr>
          <t>Glenn Marshall:</t>
        </r>
        <r>
          <rPr>
            <sz val="9"/>
            <color indexed="81"/>
            <rFont val="Tahoma"/>
            <family val="2"/>
          </rPr>
          <t xml:space="preserve">
t = tolar
s = stotinov (1/100 tolar)
</t>
        </r>
      </text>
    </comment>
    <comment ref="F13302" authorId="0" shapeId="0" xr:uid="{14DA8FA1-4EAA-44CA-BC42-B363A194D1DA}">
      <text>
        <r>
          <rPr>
            <b/>
            <sz val="9"/>
            <color indexed="81"/>
            <rFont val="Tahoma"/>
            <family val="2"/>
          </rPr>
          <t>Glenn Marshall:</t>
        </r>
        <r>
          <rPr>
            <sz val="9"/>
            <color indexed="81"/>
            <rFont val="Tahoma"/>
            <family val="2"/>
          </rPr>
          <t xml:space="preserve">
To 1966:
£ = Aust pound
sh = Aust shilling
p = Aust pence
1966-1976:
$ = Aust dollar
c = Aust cents
From 1977:
$ = Solomon Is dollar
c = cents</t>
        </r>
      </text>
    </comment>
    <comment ref="F13387" authorId="0" shapeId="0" xr:uid="{D028F790-7AB8-4BBF-AB5B-B8EE245FB03F}">
      <text>
        <r>
          <rPr>
            <b/>
            <sz val="9"/>
            <color indexed="81"/>
            <rFont val="Tahoma"/>
            <family val="2"/>
          </rPr>
          <t>Glenn Marshall:</t>
        </r>
        <r>
          <rPr>
            <sz val="9"/>
            <color indexed="81"/>
            <rFont val="Tahoma"/>
            <family val="2"/>
          </rPr>
          <t xml:space="preserve">
sh = shilling</t>
        </r>
      </text>
    </comment>
    <comment ref="F13397" authorId="0" shapeId="0" xr:uid="{7AE5FB72-DFBE-4EE9-93C8-B121F1FD26B0}">
      <text>
        <r>
          <rPr>
            <b/>
            <sz val="9"/>
            <color indexed="81"/>
            <rFont val="Tahoma"/>
            <family val="2"/>
          </rPr>
          <t>Glenn Marshall:</t>
        </r>
        <r>
          <rPr>
            <sz val="9"/>
            <color indexed="81"/>
            <rFont val="Tahoma"/>
            <family val="2"/>
          </rPr>
          <t xml:space="preserve">
R = rand
c = cents (1/100 rands)</t>
        </r>
      </text>
    </comment>
    <comment ref="F13414" authorId="0" shapeId="0" xr:uid="{11159FAB-229B-4B31-A83A-B280A9555B80}">
      <text>
        <r>
          <rPr>
            <b/>
            <sz val="9"/>
            <color indexed="81"/>
            <rFont val="Tahoma"/>
            <family val="2"/>
          </rPr>
          <t>Glenn Marshall:</t>
        </r>
        <r>
          <rPr>
            <sz val="9"/>
            <color indexed="81"/>
            <rFont val="Tahoma"/>
            <family val="2"/>
          </rPr>
          <t xml:space="preserve">
£ = Falkland Islands pound
sh = shillings
p = pence</t>
        </r>
      </text>
    </comment>
    <comment ref="F13421" authorId="0" shapeId="0" xr:uid="{76E7C35A-FE56-4087-8CAE-09D821BC59D8}">
      <text>
        <r>
          <rPr>
            <b/>
            <sz val="9"/>
            <color indexed="81"/>
            <rFont val="Tahoma"/>
            <family val="2"/>
          </rPr>
          <t>Glenn Marshall:</t>
        </r>
        <r>
          <rPr>
            <sz val="9"/>
            <color indexed="81"/>
            <rFont val="Tahoma"/>
            <family val="2"/>
          </rPr>
          <t xml:space="preserve">
w = won
h = hwan</t>
        </r>
      </text>
    </comment>
    <comment ref="F13483" authorId="0" shapeId="0" xr:uid="{591C6DFB-DA91-47DA-A003-6441C644A5A7}">
      <text>
        <r>
          <rPr>
            <b/>
            <sz val="9"/>
            <color indexed="81"/>
            <rFont val="Tahoma"/>
            <family val="2"/>
          </rPr>
          <t>Glenn Marshall:</t>
        </r>
        <r>
          <rPr>
            <sz val="9"/>
            <color indexed="81"/>
            <rFont val="Tahoma"/>
            <family val="2"/>
          </rPr>
          <t xml:space="preserve">
R = rand
c = cents (1/100 rands)</t>
        </r>
      </text>
    </comment>
    <comment ref="F13514" authorId="0" shapeId="0" xr:uid="{D6925B33-AB33-43A2-A09E-DD93438E5055}">
      <text>
        <r>
          <rPr>
            <b/>
            <sz val="9"/>
            <color indexed="81"/>
            <rFont val="Tahoma"/>
            <family val="2"/>
          </rPr>
          <t>Glenn Marshall:</t>
        </r>
        <r>
          <rPr>
            <sz val="9"/>
            <color indexed="81"/>
            <rFont val="Tahoma"/>
            <family val="2"/>
          </rPr>
          <t xml:space="preserve">
sh = shilling</t>
        </r>
      </text>
    </comment>
    <comment ref="F13516" authorId="0" shapeId="0" xr:uid="{8F4BEA6C-7514-4FB4-8510-2155FCA60C64}">
      <text>
        <r>
          <rPr>
            <b/>
            <sz val="9"/>
            <color indexed="81"/>
            <rFont val="Tahoma"/>
            <family val="2"/>
          </rPr>
          <t>Glenn Marshall:</t>
        </r>
        <r>
          <rPr>
            <sz val="9"/>
            <color indexed="81"/>
            <rFont val="Tahoma"/>
            <family val="2"/>
          </rPr>
          <t xml:space="preserve">
p = peseta
€ = euro</t>
        </r>
      </text>
    </comment>
    <comment ref="F13555" authorId="0" shapeId="0" xr:uid="{8F32FD31-7050-4D2E-943A-717CCB6BA687}">
      <text>
        <r>
          <rPr>
            <b/>
            <sz val="9"/>
            <color indexed="81"/>
            <rFont val="Tahoma"/>
            <family val="2"/>
          </rPr>
          <t>Glenn Marshall:</t>
        </r>
        <r>
          <rPr>
            <sz val="9"/>
            <color indexed="81"/>
            <rFont val="Tahoma"/>
            <family val="2"/>
          </rPr>
          <t xml:space="preserve">
p = Spanish pesetas
c = centimo (1/100 peseta)</t>
        </r>
      </text>
    </comment>
    <comment ref="F13575" authorId="0" shapeId="0" xr:uid="{435597B1-F98C-4967-A07A-DAA37E69F0A2}">
      <text>
        <r>
          <rPr>
            <b/>
            <sz val="9"/>
            <color indexed="81"/>
            <rFont val="Tahoma"/>
            <family val="2"/>
          </rPr>
          <t>Glenn Marshall:</t>
        </r>
        <r>
          <rPr>
            <sz val="9"/>
            <color indexed="81"/>
            <rFont val="Tahoma"/>
            <family val="2"/>
          </rPr>
          <t xml:space="preserve">
r = rupee</t>
        </r>
      </text>
    </comment>
    <comment ref="F13588" authorId="0" shapeId="0" xr:uid="{67B29BC2-0573-4A7B-B776-D651B383A918}">
      <text>
        <r>
          <rPr>
            <b/>
            <sz val="9"/>
            <color indexed="81"/>
            <rFont val="Tahoma"/>
            <family val="2"/>
          </rPr>
          <t>Glenn Marshall:</t>
        </r>
        <r>
          <rPr>
            <sz val="9"/>
            <color indexed="81"/>
            <rFont val="Tahoma"/>
            <family val="2"/>
          </rPr>
          <t xml:space="preserve">
km = convertible mark</t>
        </r>
      </text>
    </comment>
    <comment ref="F13593" authorId="0" shapeId="0" xr:uid="{9792EC10-E305-4542-A020-59B9FDD4B01C}">
      <text>
        <r>
          <rPr>
            <b/>
            <sz val="9"/>
            <color indexed="81"/>
            <rFont val="Tahoma"/>
            <family val="2"/>
          </rPr>
          <t>Glenn Marshall:</t>
        </r>
        <r>
          <rPr>
            <sz val="9"/>
            <color indexed="81"/>
            <rFont val="Tahoma"/>
            <family val="2"/>
          </rPr>
          <t xml:space="preserve">
Before 1965:
$ = British West Indies Dollar
c = cents
After 1965:
$ = Eastern Caribbean dollar
c = cents (1/100 dollar)</t>
        </r>
      </text>
    </comment>
    <comment ref="F13638" authorId="0" shapeId="0" xr:uid="{4D3C5A68-FDF2-47FE-B591-9184A7FAF207}">
      <text>
        <r>
          <rPr>
            <b/>
            <sz val="9"/>
            <color indexed="81"/>
            <rFont val="Tahoma"/>
            <family val="2"/>
          </rPr>
          <t>Glenn Marshall:</t>
        </r>
        <r>
          <rPr>
            <sz val="9"/>
            <color indexed="81"/>
            <rFont val="Tahoma"/>
            <family val="2"/>
          </rPr>
          <t xml:space="preserve">
p = pence
sh = shilling
£ = pound
c = Tristan cents</t>
        </r>
      </text>
    </comment>
    <comment ref="F13886" authorId="0" shapeId="0" xr:uid="{87A1367D-62C7-46ED-8B87-7FD863650A56}">
      <text>
        <r>
          <rPr>
            <b/>
            <sz val="9"/>
            <color indexed="81"/>
            <rFont val="Tahoma"/>
            <family val="2"/>
          </rPr>
          <t>Glenn Marshall:</t>
        </r>
        <r>
          <rPr>
            <sz val="9"/>
            <color indexed="81"/>
            <rFont val="Tahoma"/>
            <family val="2"/>
          </rPr>
          <t xml:space="preserve">
$ = Eastern Caribbean dollar
c = cents (1/100 dollar)</t>
        </r>
      </text>
    </comment>
    <comment ref="F13934" authorId="0" shapeId="0" xr:uid="{7AE05B7C-53E4-42DC-BDBF-90936F231F26}">
      <text>
        <r>
          <rPr>
            <b/>
            <sz val="9"/>
            <color indexed="81"/>
            <rFont val="Tahoma"/>
            <family val="2"/>
          </rPr>
          <t>Glenn Marshall:</t>
        </r>
        <r>
          <rPr>
            <sz val="9"/>
            <color indexed="81"/>
            <rFont val="Tahoma"/>
            <family val="2"/>
          </rPr>
          <t xml:space="preserve">
£ = pound stirling
sh = shillings
p = pence</t>
        </r>
      </text>
    </comment>
    <comment ref="F13950" authorId="0" shapeId="0" xr:uid="{F5E8AC63-57D3-4E8E-B7C5-E69C0ED9C56B}">
      <text>
        <r>
          <rPr>
            <b/>
            <sz val="9"/>
            <color indexed="81"/>
            <rFont val="Tahoma"/>
            <family val="2"/>
          </rPr>
          <t>Glenn Marshall:</t>
        </r>
        <r>
          <rPr>
            <sz val="9"/>
            <color indexed="81"/>
            <rFont val="Tahoma"/>
            <family val="2"/>
          </rPr>
          <t xml:space="preserve">
To 1935:
£ = pound stirling
sh = shillings
p = pence
1935 - 1965
$ = British West Indies dollar
c = cents
From 1965:
$ = Eastern Caribbean dollar
c = cents (1/100 dollar)</t>
        </r>
      </text>
    </comment>
    <comment ref="F14060" authorId="0" shapeId="0" xr:uid="{6D72BC32-985F-4F28-9137-A8CC19729617}">
      <text>
        <r>
          <rPr>
            <b/>
            <sz val="9"/>
            <color indexed="81"/>
            <rFont val="Tahoma"/>
            <family val="2"/>
          </rPr>
          <t>Glenn Marshall:</t>
        </r>
        <r>
          <rPr>
            <sz val="9"/>
            <color indexed="81"/>
            <rFont val="Tahoma"/>
            <family val="2"/>
          </rPr>
          <t xml:space="preserve">
fr = franc</t>
        </r>
      </text>
    </comment>
    <comment ref="F14063" authorId="0" shapeId="0" xr:uid="{86AFF03D-F232-4054-A191-DA06D6CD7D49}">
      <text>
        <r>
          <rPr>
            <b/>
            <sz val="9"/>
            <color indexed="81"/>
            <rFont val="Tahoma"/>
            <family val="2"/>
          </rPr>
          <t>Glenn Marshall:</t>
        </r>
        <r>
          <rPr>
            <sz val="9"/>
            <color indexed="81"/>
            <rFont val="Tahoma"/>
            <family val="2"/>
          </rPr>
          <t xml:space="preserve">
To 1935:
£ = pound stirling
sh = shillings
p = pence
1935 - 1965
$ = British West Indies dollar
c = cents
From 1965:
$ = Eastern Caribbean dollar
c = cents (1/100 dollar)</t>
        </r>
      </text>
    </comment>
    <comment ref="F14194" authorId="0" shapeId="0" xr:uid="{A183E5D1-733A-4F18-A5F6-906041F452BA}">
      <text>
        <r>
          <rPr>
            <b/>
            <sz val="9"/>
            <color indexed="81"/>
            <rFont val="Tahoma"/>
            <family val="2"/>
          </rPr>
          <t>Glenn Marshall:</t>
        </r>
        <r>
          <rPr>
            <sz val="9"/>
            <color indexed="81"/>
            <rFont val="Tahoma"/>
            <family val="2"/>
          </rPr>
          <t xml:space="preserve">
From 1965:
$ = Eastern Caribbean dollar
c = cents (1/100 dollar)</t>
        </r>
      </text>
    </comment>
    <comment ref="F14246" authorId="0" shapeId="0" xr:uid="{D1CEE893-E370-4B90-8331-59E852984838}">
      <text>
        <r>
          <rPr>
            <b/>
            <sz val="9"/>
            <color indexed="81"/>
            <rFont val="Tahoma"/>
            <family val="2"/>
          </rPr>
          <t>Glenn Marshall:</t>
        </r>
        <r>
          <rPr>
            <sz val="9"/>
            <color indexed="81"/>
            <rFont val="Tahoma"/>
            <family val="2"/>
          </rPr>
          <t xml:space="preserve">
From 1965:
$ = Eastern Caribbean dollar
c = cents (1/100 dollar)</t>
        </r>
      </text>
    </comment>
    <comment ref="F14322" authorId="0" shapeId="0" xr:uid="{723DD672-C8ED-49FE-88D7-C68D123409CC}">
      <text>
        <r>
          <rPr>
            <b/>
            <sz val="9"/>
            <color indexed="81"/>
            <rFont val="Tahoma"/>
            <family val="2"/>
          </rPr>
          <t>Glenn Marshall:</t>
        </r>
        <r>
          <rPr>
            <sz val="9"/>
            <color indexed="81"/>
            <rFont val="Tahoma"/>
            <family val="2"/>
          </rPr>
          <t xml:space="preserve">
c = centime</t>
        </r>
      </text>
    </comment>
    <comment ref="F14341" authorId="0" shapeId="0" xr:uid="{11FDFD2B-AB1F-45F3-8383-FC723E898966}">
      <text>
        <r>
          <rPr>
            <b/>
            <sz val="9"/>
            <color indexed="81"/>
            <rFont val="Tahoma"/>
            <family val="2"/>
          </rPr>
          <t>Glenn Marshall:</t>
        </r>
        <r>
          <rPr>
            <sz val="9"/>
            <color indexed="81"/>
            <rFont val="Tahoma"/>
            <family val="2"/>
          </rPr>
          <t xml:space="preserve">
$ = taiwan dollar</t>
        </r>
      </text>
    </comment>
    <comment ref="F14372" authorId="0" shapeId="0" xr:uid="{9FCCB2B3-367C-4433-AAD6-290151B3036E}">
      <text>
        <r>
          <rPr>
            <b/>
            <sz val="9"/>
            <color indexed="81"/>
            <rFont val="Tahoma"/>
            <family val="2"/>
          </rPr>
          <t>Glenn Marshall:</t>
        </r>
        <r>
          <rPr>
            <sz val="9"/>
            <color indexed="81"/>
            <rFont val="Tahoma"/>
            <family val="2"/>
          </rPr>
          <t xml:space="preserve">
tr = tajikistan ruble
</t>
        </r>
      </text>
    </comment>
    <comment ref="F14382" authorId="0" shapeId="0" xr:uid="{EF144C72-5B14-4B59-A70D-9161A217032C}">
      <text>
        <r>
          <rPr>
            <b/>
            <sz val="9"/>
            <color indexed="81"/>
            <rFont val="Tahoma"/>
            <family val="2"/>
          </rPr>
          <t>Glenn Marshall:</t>
        </r>
        <r>
          <rPr>
            <sz val="9"/>
            <color indexed="81"/>
            <rFont val="Tahoma"/>
            <family val="2"/>
          </rPr>
          <t xml:space="preserve">
sh = shilling
p = pence
c = cents</t>
        </r>
      </text>
    </comment>
    <comment ref="F14386" authorId="0" shapeId="0" xr:uid="{267FDDBE-CB8D-4B56-A922-AD73D3A3A05B}">
      <text>
        <r>
          <rPr>
            <b/>
            <sz val="9"/>
            <color indexed="81"/>
            <rFont val="Tahoma"/>
            <family val="2"/>
          </rPr>
          <t>Glenn Marshall:</t>
        </r>
        <r>
          <rPr>
            <sz val="9"/>
            <color indexed="81"/>
            <rFont val="Tahoma"/>
            <family val="2"/>
          </rPr>
          <t xml:space="preserve">
sh = shilling
c = cents (1/100 shillings)</t>
        </r>
      </text>
    </comment>
    <comment ref="F14519" authorId="0" shapeId="0" xr:uid="{BE7A265A-CA19-417F-842C-BC0E29332C2D}">
      <text>
        <r>
          <rPr>
            <b/>
            <sz val="9"/>
            <color indexed="81"/>
            <rFont val="Tahoma"/>
            <family val="2"/>
          </rPr>
          <t>Glenn Marshall:</t>
        </r>
        <r>
          <rPr>
            <sz val="9"/>
            <color indexed="81"/>
            <rFont val="Tahoma"/>
            <family val="2"/>
          </rPr>
          <t xml:space="preserve">
b = bhat
s = satang (1/100 baht)</t>
        </r>
      </text>
    </comment>
    <comment ref="F14535" authorId="0" shapeId="0" xr:uid="{33AFA984-932B-4B23-A000-237E01E14E90}">
      <text>
        <r>
          <rPr>
            <b/>
            <sz val="9"/>
            <color indexed="81"/>
            <rFont val="Tahoma"/>
            <family val="2"/>
          </rPr>
          <t>Glenn Marshall:</t>
        </r>
        <r>
          <rPr>
            <sz val="9"/>
            <color indexed="81"/>
            <rFont val="Tahoma"/>
            <family val="2"/>
          </rPr>
          <t xml:space="preserve">
f = West African CFA franc</t>
        </r>
      </text>
    </comment>
    <comment ref="F14748" authorId="0" shapeId="0" xr:uid="{1F9F4789-EEEA-45E5-AF61-E91A85476767}">
      <text>
        <r>
          <rPr>
            <b/>
            <sz val="9"/>
            <color indexed="81"/>
            <rFont val="Tahoma"/>
            <family val="2"/>
          </rPr>
          <t>Glenn Marshall:</t>
        </r>
        <r>
          <rPr>
            <sz val="9"/>
            <color indexed="81"/>
            <rFont val="Tahoma"/>
            <family val="2"/>
          </rPr>
          <t xml:space="preserve">
To 1967:
£ = NZ pound
sh = shilling
p = pence
From 1967:
$ = NZ dollar
c = NZ cents</t>
        </r>
      </text>
    </comment>
    <comment ref="F14765" authorId="0" shapeId="0" xr:uid="{EA6B1EA9-8C9B-4621-AC31-D48886354639}">
      <text>
        <r>
          <rPr>
            <b/>
            <sz val="9"/>
            <color indexed="81"/>
            <rFont val="Tahoma"/>
            <family val="2"/>
          </rPr>
          <t>Glenn Marshall:</t>
        </r>
        <r>
          <rPr>
            <sz val="9"/>
            <color indexed="81"/>
            <rFont val="Tahoma"/>
            <family val="2"/>
          </rPr>
          <t xml:space="preserve">
To 1921:
£ = British pound
sh = shillings
p = pence
1921-1967:
£ = Tongan pound
sh = shillings
p = pence
From 1967:
pa = Tongan paʻanga T$
s = seniti (1/100T$)</t>
        </r>
      </text>
    </comment>
    <comment ref="F14860" authorId="0" shapeId="0" xr:uid="{4EBD0765-B7BE-49E3-9F29-48C6FBE40C25}">
      <text>
        <r>
          <rPr>
            <b/>
            <sz val="9"/>
            <color indexed="81"/>
            <rFont val="Tahoma"/>
            <family val="2"/>
          </rPr>
          <t>Glenn Marshall:</t>
        </r>
        <r>
          <rPr>
            <sz val="9"/>
            <color indexed="81"/>
            <rFont val="Tahoma"/>
            <family val="2"/>
          </rPr>
          <t xml:space="preserve">
pa = Tongan paʻanga T$
s = seniti (1/100T$)</t>
        </r>
      </text>
    </comment>
    <comment ref="F14934" authorId="0" shapeId="0" xr:uid="{87B640F9-AF2D-45F7-92CB-97444E8B1318}">
      <text>
        <r>
          <rPr>
            <b/>
            <sz val="9"/>
            <color indexed="81"/>
            <rFont val="Tahoma"/>
            <family val="2"/>
          </rPr>
          <t>Glenn Marshall:</t>
        </r>
        <r>
          <rPr>
            <sz val="9"/>
            <color indexed="81"/>
            <rFont val="Tahoma"/>
            <family val="2"/>
          </rPr>
          <t xml:space="preserve">
r = ruble
k = kopeks (1/100 ruble)</t>
        </r>
      </text>
    </comment>
    <comment ref="F14952" authorId="0" shapeId="0" xr:uid="{C2C123AC-4278-43BD-A2AD-F8B5DE762545}">
      <text>
        <r>
          <rPr>
            <b/>
            <sz val="9"/>
            <color indexed="81"/>
            <rFont val="Tahoma"/>
            <family val="2"/>
          </rPr>
          <t>Glenn Marshall:</t>
        </r>
        <r>
          <rPr>
            <sz val="9"/>
            <color indexed="81"/>
            <rFont val="Tahoma"/>
            <family val="2"/>
          </rPr>
          <t xml:space="preserve">
$ = Trinidad and Tobago dollar
c = cents (1/100$)</t>
        </r>
      </text>
    </comment>
    <comment ref="F14955" authorId="0" shapeId="0" xr:uid="{C778367C-64D6-4515-A234-E83683381BA1}">
      <text>
        <r>
          <rPr>
            <b/>
            <sz val="9"/>
            <color indexed="81"/>
            <rFont val="Tahoma"/>
            <family val="2"/>
          </rPr>
          <t>Glenn Marshall:</t>
        </r>
        <r>
          <rPr>
            <sz val="9"/>
            <color indexed="81"/>
            <rFont val="Tahoma"/>
            <family val="2"/>
          </rPr>
          <t xml:space="preserve">
£ = pound
sh = shilling
p = pence</t>
        </r>
      </text>
    </comment>
    <comment ref="F15376" authorId="0" shapeId="0" xr:uid="{95776746-F112-4531-9A2B-8AF97BD353D5}">
      <text>
        <r>
          <rPr>
            <b/>
            <sz val="9"/>
            <color indexed="81"/>
            <rFont val="Tahoma"/>
            <family val="2"/>
          </rPr>
          <t>Glenn Marshall:</t>
        </r>
        <r>
          <rPr>
            <sz val="9"/>
            <color indexed="81"/>
            <rFont val="Tahoma"/>
            <family val="2"/>
          </rPr>
          <t xml:space="preserve">
l = lira
kr = kurus</t>
        </r>
      </text>
    </comment>
    <comment ref="F15400" authorId="0" shapeId="0" xr:uid="{9C08328A-D802-4CB3-9C2B-4FA141F5990B}">
      <text>
        <r>
          <rPr>
            <b/>
            <sz val="9"/>
            <color indexed="81"/>
            <rFont val="Tahoma"/>
            <family val="2"/>
          </rPr>
          <t>Glenn Marshall:</t>
        </r>
        <r>
          <rPr>
            <sz val="9"/>
            <color indexed="81"/>
            <rFont val="Tahoma"/>
            <family val="2"/>
          </rPr>
          <t xml:space="preserve">
c = US cents</t>
        </r>
      </text>
    </comment>
    <comment ref="F15405" authorId="0" shapeId="0" xr:uid="{3F9C35DB-D381-44DC-B52F-DD8339A2EF77}">
      <text>
        <r>
          <rPr>
            <b/>
            <sz val="9"/>
            <color indexed="81"/>
            <rFont val="Tahoma"/>
            <family val="2"/>
          </rPr>
          <t>Glenn Marshall:</t>
        </r>
        <r>
          <rPr>
            <sz val="9"/>
            <color indexed="81"/>
            <rFont val="Tahoma"/>
            <family val="2"/>
          </rPr>
          <t xml:space="preserve">
$ = Tuvaluan dollar
c = cents</t>
        </r>
      </text>
    </comment>
    <comment ref="F15458" authorId="0" shapeId="0" xr:uid="{76311A04-C2A9-4744-92EB-92FBA8C44F42}">
      <text>
        <r>
          <rPr>
            <b/>
            <sz val="9"/>
            <color indexed="81"/>
            <rFont val="Tahoma"/>
            <family val="2"/>
          </rPr>
          <t>Glenn Marshall:</t>
        </r>
        <r>
          <rPr>
            <sz val="9"/>
            <color indexed="81"/>
            <rFont val="Tahoma"/>
            <family val="2"/>
          </rPr>
          <t xml:space="preserve">
sh = shilling
c = cents (1/100 shilling)</t>
        </r>
      </text>
    </comment>
    <comment ref="F15504" authorId="0" shapeId="0" xr:uid="{8B894DFC-C71D-4B40-A068-AE8262F90F8B}">
      <text>
        <r>
          <rPr>
            <b/>
            <sz val="9"/>
            <color indexed="81"/>
            <rFont val="Tahoma"/>
            <family val="2"/>
          </rPr>
          <t>Glenn Marshall:</t>
        </r>
        <r>
          <rPr>
            <sz val="9"/>
            <color indexed="81"/>
            <rFont val="Tahoma"/>
            <family val="2"/>
          </rPr>
          <t xml:space="preserve">
h = hryvnia
k = kopiyka (1/100 hryvnia)</t>
        </r>
      </text>
    </comment>
    <comment ref="F15521" authorId="0" shapeId="0" xr:uid="{8038E83E-2F4B-477E-A23B-752295AA54CA}">
      <text>
        <r>
          <rPr>
            <b/>
            <sz val="9"/>
            <color indexed="81"/>
            <rFont val="Tahoma"/>
            <family val="2"/>
          </rPr>
          <t>Glenn Marshall:</t>
        </r>
        <r>
          <rPr>
            <sz val="9"/>
            <color indexed="81"/>
            <rFont val="Tahoma"/>
            <family val="2"/>
          </rPr>
          <t xml:space="preserve">
r = rial
dh = dirham</t>
        </r>
      </text>
    </comment>
    <comment ref="F15537" authorId="0" shapeId="0" xr:uid="{C2DDE2E0-8B13-4B1D-91F3-9C23DA286835}">
      <text>
        <r>
          <rPr>
            <b/>
            <sz val="9"/>
            <color indexed="81"/>
            <rFont val="Tahoma"/>
            <family val="2"/>
          </rPr>
          <t>Glenn Marshall:</t>
        </r>
        <r>
          <rPr>
            <sz val="9"/>
            <color indexed="81"/>
            <rFont val="Tahoma"/>
            <family val="2"/>
          </rPr>
          <t xml:space="preserve">
fr = franc
€ = euro</t>
        </r>
      </text>
    </comment>
    <comment ref="F15540" authorId="0" shapeId="0" xr:uid="{515F6AC8-0E1B-4A65-8A6D-3AE91516E401}">
      <text>
        <r>
          <rPr>
            <b/>
            <sz val="9"/>
            <color indexed="81"/>
            <rFont val="Tahoma"/>
            <family val="2"/>
          </rPr>
          <t>Glenn Marshall:</t>
        </r>
        <r>
          <rPr>
            <sz val="9"/>
            <color indexed="81"/>
            <rFont val="Tahoma"/>
            <family val="2"/>
          </rPr>
          <t xml:space="preserve">
Geneva:
fs = swiss franc
c = centimes (1/100 fs)
New York
$ = US dollar
c = US cents
Vienna:
s = Austrian schillings
c = euro cents</t>
        </r>
      </text>
    </comment>
    <comment ref="F15598" authorId="0" shapeId="0" xr:uid="{B1AC785B-D8CB-4E12-8FE0-65B3E6621D68}">
      <text>
        <r>
          <rPr>
            <b/>
            <sz val="9"/>
            <color indexed="81"/>
            <rFont val="Tahoma"/>
            <family val="2"/>
          </rPr>
          <t>Glenn Marshall:</t>
        </r>
        <r>
          <rPr>
            <sz val="9"/>
            <color indexed="81"/>
            <rFont val="Tahoma"/>
            <family val="2"/>
          </rPr>
          <t xml:space="preserve">
$ = US dollar
c = US cents</t>
        </r>
      </text>
    </comment>
    <comment ref="F15667" authorId="0" shapeId="0" xr:uid="{3B9BB1E7-1FAE-427B-B322-9A29C986A672}">
      <text>
        <r>
          <rPr>
            <b/>
            <sz val="9"/>
            <color indexed="81"/>
            <rFont val="Tahoma"/>
            <family val="2"/>
          </rPr>
          <t>Glenn Marshall:</t>
        </r>
        <r>
          <rPr>
            <sz val="9"/>
            <color indexed="81"/>
            <rFont val="Tahoma"/>
            <family val="2"/>
          </rPr>
          <t xml:space="preserve">
f = franc</t>
        </r>
      </text>
    </comment>
    <comment ref="F15669" authorId="0" shapeId="0" xr:uid="{40F87F75-61A5-41D2-9836-71C95C3FE062}">
      <text>
        <r>
          <rPr>
            <b/>
            <sz val="9"/>
            <color indexed="81"/>
            <rFont val="Tahoma"/>
            <family val="2"/>
          </rPr>
          <t>Glenn Marshall:</t>
        </r>
        <r>
          <rPr>
            <sz val="9"/>
            <color indexed="81"/>
            <rFont val="Tahoma"/>
            <family val="2"/>
          </rPr>
          <t xml:space="preserve">
p = peso
c =  centésimo (=1/100p)</t>
        </r>
      </text>
    </comment>
    <comment ref="F15679" authorId="0" shapeId="0" xr:uid="{D0BAC152-DB69-40C4-AF8A-313890C3B92B}">
      <text>
        <r>
          <rPr>
            <b/>
            <sz val="9"/>
            <color indexed="81"/>
            <rFont val="Tahoma"/>
            <family val="2"/>
          </rPr>
          <t>Glenn Marshall:</t>
        </r>
        <r>
          <rPr>
            <sz val="9"/>
            <color indexed="81"/>
            <rFont val="Tahoma"/>
            <family val="2"/>
          </rPr>
          <t xml:space="preserve">
r = rouble
k = kopecks (1/100 rouble)</t>
        </r>
      </text>
    </comment>
    <comment ref="F15724" authorId="0" shapeId="0" xr:uid="{F573C60A-B4CF-428E-B4F4-44C83E731946}">
      <text>
        <r>
          <rPr>
            <b/>
            <sz val="9"/>
            <color indexed="81"/>
            <rFont val="Tahoma"/>
            <family val="2"/>
          </rPr>
          <t>Glenn Marshall:</t>
        </r>
        <r>
          <rPr>
            <sz val="9"/>
            <color indexed="81"/>
            <rFont val="Tahoma"/>
            <family val="2"/>
          </rPr>
          <t xml:space="preserve">
s = soum</t>
        </r>
      </text>
    </comment>
    <comment ref="F15733" authorId="0" shapeId="0" xr:uid="{3F99F6EA-BBE9-46E4-81B7-F24666C640F0}">
      <text>
        <r>
          <rPr>
            <b/>
            <sz val="9"/>
            <color indexed="81"/>
            <rFont val="Tahoma"/>
            <family val="2"/>
          </rPr>
          <t>Glenn Marshall:</t>
        </r>
        <r>
          <rPr>
            <sz val="9"/>
            <color indexed="81"/>
            <rFont val="Tahoma"/>
            <family val="2"/>
          </rPr>
          <t xml:space="preserve">
To 1982:
fr = New Hebrides franc
c = centimes (1/100fr)
From 1982:
v = vatu
</t>
        </r>
      </text>
    </comment>
    <comment ref="F15805" authorId="0" shapeId="0" xr:uid="{44AF5F50-D536-4575-93D8-8B0B1A929DEB}">
      <text>
        <r>
          <rPr>
            <b/>
            <sz val="9"/>
            <color indexed="81"/>
            <rFont val="Tahoma"/>
            <family val="2"/>
          </rPr>
          <t>Glenn Marshall:</t>
        </r>
        <r>
          <rPr>
            <sz val="9"/>
            <color indexed="81"/>
            <rFont val="Tahoma"/>
            <family val="2"/>
          </rPr>
          <t xml:space="preserve">
l = lira</t>
        </r>
      </text>
    </comment>
    <comment ref="F15809" authorId="0" shapeId="0" xr:uid="{283EA236-EFA5-4EAA-8186-A12C59D52890}">
      <text>
        <r>
          <rPr>
            <b/>
            <sz val="9"/>
            <color indexed="81"/>
            <rFont val="Tahoma"/>
            <family val="2"/>
          </rPr>
          <t>Glenn Marshall:</t>
        </r>
        <r>
          <rPr>
            <sz val="9"/>
            <color indexed="81"/>
            <rFont val="Tahoma"/>
            <family val="2"/>
          </rPr>
          <t xml:space="preserve">
b = bolivar</t>
        </r>
      </text>
    </comment>
    <comment ref="F15812" authorId="0" shapeId="0" xr:uid="{4E6AC50C-9B64-4583-9D36-FDFFFF57CEDA}">
      <text>
        <r>
          <rPr>
            <b/>
            <sz val="9"/>
            <color indexed="81"/>
            <rFont val="Tahoma"/>
            <family val="2"/>
          </rPr>
          <t>Glenn Marshall:</t>
        </r>
        <r>
          <rPr>
            <sz val="9"/>
            <color indexed="81"/>
            <rFont val="Tahoma"/>
            <family val="2"/>
          </rPr>
          <t xml:space="preserve">
d = dong</t>
        </r>
      </text>
    </comment>
    <comment ref="F15817" authorId="0" shapeId="0" xr:uid="{68520C07-8CD5-4B3B-8D23-AFC8A43DAB2F}">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D15900" authorId="0" shapeId="0" xr:uid="{99AB6B90-04EE-4EFA-8403-EBCF5DDEF6BB}">
      <text>
        <r>
          <rPr>
            <b/>
            <sz val="9"/>
            <color indexed="81"/>
            <rFont val="Tahoma"/>
            <family val="2"/>
          </rPr>
          <t>Glenn Marshall:</t>
        </r>
        <r>
          <rPr>
            <sz val="9"/>
            <color indexed="81"/>
            <rFont val="Tahoma"/>
            <family val="2"/>
          </rPr>
          <t xml:space="preserve">
https://www.lastdodo.com/en/areas/3866157-western-sahara?page=10</t>
        </r>
      </text>
    </comment>
    <comment ref="F15900" authorId="0" shapeId="0" xr:uid="{28F51006-CCB7-40B7-A66E-33A4DA6C5044}">
      <text>
        <r>
          <rPr>
            <b/>
            <sz val="9"/>
            <color indexed="81"/>
            <rFont val="Tahoma"/>
            <family val="2"/>
          </rPr>
          <t>Glenn Marshall:</t>
        </r>
        <r>
          <rPr>
            <sz val="9"/>
            <color indexed="81"/>
            <rFont val="Tahoma"/>
            <family val="2"/>
          </rPr>
          <t xml:space="preserve">
p = peseta</t>
        </r>
      </text>
    </comment>
    <comment ref="N15900" authorId="0" shapeId="0" xr:uid="{31F2A70E-D5BB-4411-804C-7F89FF99AAEB}">
      <text>
        <r>
          <rPr>
            <b/>
            <sz val="9"/>
            <color indexed="81"/>
            <rFont val="Tahoma"/>
            <family val="2"/>
          </rPr>
          <t>Glenn Marshall:</t>
        </r>
        <r>
          <rPr>
            <sz val="9"/>
            <color indexed="81"/>
            <rFont val="Tahoma"/>
            <family val="2"/>
          </rPr>
          <t xml:space="preserve">
Estimate
</t>
        </r>
      </text>
    </comment>
    <comment ref="F15908" authorId="0" shapeId="0" xr:uid="{6437C6CE-9578-4717-8147-7EFA721310EE}">
      <text>
        <r>
          <rPr>
            <b/>
            <sz val="9"/>
            <color indexed="81"/>
            <rFont val="Tahoma"/>
            <family val="2"/>
          </rPr>
          <t>Glenn Marshall:</t>
        </r>
        <r>
          <rPr>
            <sz val="9"/>
            <color indexed="81"/>
            <rFont val="Tahoma"/>
            <family val="2"/>
          </rPr>
          <t xml:space="preserve">
r = rial</t>
        </r>
      </text>
    </comment>
    <comment ref="F15919" authorId="0" shapeId="0" xr:uid="{8E066372-1F69-4D87-B5B8-7A6F1DD6892F}">
      <text>
        <r>
          <rPr>
            <b/>
            <sz val="9"/>
            <color indexed="81"/>
            <rFont val="Tahoma"/>
            <family val="2"/>
          </rPr>
          <t>Glenn Marshall:</t>
        </r>
        <r>
          <rPr>
            <sz val="9"/>
            <color indexed="81"/>
            <rFont val="Tahoma"/>
            <family val="2"/>
          </rPr>
          <t xml:space="preserve">
b = ??? (1/100 rial)</t>
        </r>
      </text>
    </comment>
    <comment ref="F15921" authorId="0" shapeId="0" xr:uid="{C5719597-D9B8-487A-B6A6-F09F06836FCE}">
      <text>
        <r>
          <rPr>
            <b/>
            <sz val="9"/>
            <color indexed="81"/>
            <rFont val="Tahoma"/>
            <family val="2"/>
          </rPr>
          <t>Glenn Marshall:</t>
        </r>
        <r>
          <rPr>
            <sz val="9"/>
            <color indexed="81"/>
            <rFont val="Tahoma"/>
            <family val="2"/>
          </rPr>
          <t xml:space="preserve">
k = ???</t>
        </r>
      </text>
    </comment>
    <comment ref="F15923" authorId="0" shapeId="0" xr:uid="{6CB5F289-11DA-4D1A-AFF5-F63FBE1609AF}">
      <text>
        <r>
          <rPr>
            <b/>
            <sz val="9"/>
            <color indexed="81"/>
            <rFont val="Tahoma"/>
            <family val="2"/>
          </rPr>
          <t>Glenn Marshall:</t>
        </r>
        <r>
          <rPr>
            <sz val="9"/>
            <color indexed="81"/>
            <rFont val="Tahoma"/>
            <family val="2"/>
          </rPr>
          <t xml:space="preserve">
d = dinar
nd = novi dinar</t>
        </r>
      </text>
    </comment>
    <comment ref="F15933" authorId="0" shapeId="0" xr:uid="{89BB938F-5CFB-4E04-89DE-2AD4B08AB518}">
      <text>
        <r>
          <rPr>
            <b/>
            <sz val="9"/>
            <color indexed="81"/>
            <rFont val="Tahoma"/>
            <family val="2"/>
          </rPr>
          <t>Glenn Marshall:</t>
        </r>
        <r>
          <rPr>
            <sz val="9"/>
            <color indexed="81"/>
            <rFont val="Tahoma"/>
            <family val="2"/>
          </rPr>
          <t xml:space="preserve">
k = kwacha
n = ngwee</t>
        </r>
      </text>
    </comment>
    <comment ref="F15947" authorId="0" shapeId="0" xr:uid="{87FEBCCD-6D3B-4C77-BADD-7E85C11D4B11}">
      <text>
        <r>
          <rPr>
            <b/>
            <sz val="9"/>
            <color indexed="81"/>
            <rFont val="Tahoma"/>
            <family val="2"/>
          </rPr>
          <t>Glenn Marshall:</t>
        </r>
        <r>
          <rPr>
            <sz val="9"/>
            <color indexed="81"/>
            <rFont val="Tahoma"/>
            <family val="2"/>
          </rPr>
          <t xml:space="preserve">
$ = dollar
c = cents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H2" authorId="0" shapeId="0" xr:uid="{EF96ECDB-526E-4624-B7E1-B27D3E9EECE8}">
      <text>
        <r>
          <rPr>
            <b/>
            <sz val="9"/>
            <color indexed="81"/>
            <rFont val="Tahoma"/>
            <family val="2"/>
          </rPr>
          <t>Glenn Marshall:</t>
        </r>
        <r>
          <rPr>
            <sz val="9"/>
            <color indexed="81"/>
            <rFont val="Tahoma"/>
            <family val="2"/>
          </rPr>
          <t xml:space="preserve">
includes postage cost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W3" authorId="0" shapeId="0" xr:uid="{767B7706-A402-4876-8307-1E4DF56821CF}">
      <text>
        <r>
          <rPr>
            <b/>
            <sz val="9"/>
            <color indexed="81"/>
            <rFont val="Tahoma"/>
            <family val="2"/>
          </rPr>
          <t>Glenn Marshall:</t>
        </r>
        <r>
          <rPr>
            <sz val="9"/>
            <color indexed="81"/>
            <rFont val="Tahoma"/>
            <family val="2"/>
          </rPr>
          <t xml:space="preserve">
1 = obvious volcano or volcanic feature on a stamp
2 = volcano-based geological feature on a stamp, obvious to an enthusiast
3 = volcano present in background; volcanic island or range profiles; country emblems or flags that include volcanoes; 
4 = human constructions made from volcanic rocks or volcanic processes
5 = landscape features derived from volcanic processes, but not obviously volcanic on the stamp
6 = map of volcano-created island or atolls left after subsidence of a volcano
7 = minerals or gems created by volcanic or igneous processes</t>
        </r>
      </text>
    </comment>
    <comment ref="AI3" authorId="0" shapeId="0" xr:uid="{BBC2A33E-BFA1-48F8-9D86-B86A9239FB86}">
      <text>
        <r>
          <rPr>
            <b/>
            <sz val="9"/>
            <color indexed="81"/>
            <rFont val="Tahoma"/>
            <family val="2"/>
          </rPr>
          <t>Glenn Marshall:</t>
        </r>
        <r>
          <rPr>
            <sz val="9"/>
            <color indexed="81"/>
            <rFont val="Tahoma"/>
            <family val="2"/>
          </rPr>
          <t xml:space="preserve">
Y=Yes
N=No
S=Contained within Souvenier Sheet
V=Irrelevant version
E = Really expensive!</t>
        </r>
      </text>
    </comment>
    <comment ref="AJ3" authorId="0" shapeId="0" xr:uid="{016A5642-BA9B-42E2-A9BC-7C9515F16CD4}">
      <text>
        <r>
          <rPr>
            <b/>
            <sz val="9"/>
            <color indexed="81"/>
            <rFont val="Tahoma"/>
            <family val="2"/>
          </rPr>
          <t>Glenn Marshall:</t>
        </r>
        <r>
          <rPr>
            <sz val="9"/>
            <color indexed="81"/>
            <rFont val="Tahoma"/>
            <family val="2"/>
          </rPr>
          <t xml:space="preserve">
includes postage cost</t>
        </r>
      </text>
    </comment>
  </commentList>
</comments>
</file>

<file path=xl/sharedStrings.xml><?xml version="1.0" encoding="utf-8"?>
<sst xmlns="http://schemas.openxmlformats.org/spreadsheetml/2006/main" count="162112" uniqueCount="22394">
  <si>
    <t>Sumatra Barat</t>
  </si>
  <si>
    <t>0601-</t>
  </si>
  <si>
    <t>30l</t>
  </si>
  <si>
    <t>Pliny the Younger</t>
  </si>
  <si>
    <t>Ercolano - Vesuvius</t>
  </si>
  <si>
    <t>O9</t>
  </si>
  <si>
    <t>O11</t>
  </si>
  <si>
    <t>deep green and gray</t>
  </si>
  <si>
    <t>2090b</t>
  </si>
  <si>
    <t>Daegu region</t>
  </si>
  <si>
    <t>Map of Mauritius</t>
  </si>
  <si>
    <t>Greenshank</t>
  </si>
  <si>
    <t>Nature Park</t>
  </si>
  <si>
    <t>Le Morne</t>
  </si>
  <si>
    <t>Riviere du Poste estuary</t>
  </si>
  <si>
    <t>2.70p</t>
  </si>
  <si>
    <t>Popocatepetl - Mexico City Marathon</t>
  </si>
  <si>
    <t>Momotombo ? And baseball</t>
  </si>
  <si>
    <t>30t</t>
  </si>
  <si>
    <t>35t</t>
  </si>
  <si>
    <t>20t</t>
  </si>
  <si>
    <t>60t</t>
  </si>
  <si>
    <t>Mt Wilhelm?</t>
  </si>
  <si>
    <t>Mt. Wilhelm?</t>
  </si>
  <si>
    <t>10t pair</t>
  </si>
  <si>
    <t>45t pair</t>
  </si>
  <si>
    <t>Volcano, disaster reduction decade</t>
  </si>
  <si>
    <t>10p pair</t>
  </si>
  <si>
    <t>Nicaragua</t>
  </si>
  <si>
    <t>QSL2</t>
  </si>
  <si>
    <t>dbl.sur.</t>
  </si>
  <si>
    <t>5¢ on 1p</t>
  </si>
  <si>
    <t>146a</t>
  </si>
  <si>
    <t>3 bars blw value</t>
  </si>
  <si>
    <t>146b</t>
  </si>
  <si>
    <t>ornaments</t>
  </si>
  <si>
    <t>146c</t>
  </si>
  <si>
    <t>147a</t>
  </si>
  <si>
    <t>147b</t>
  </si>
  <si>
    <t>dbl sur.</t>
  </si>
  <si>
    <t>148a</t>
  </si>
  <si>
    <t>148b</t>
  </si>
  <si>
    <t>br green</t>
  </si>
  <si>
    <t>O235</t>
  </si>
  <si>
    <t>O236</t>
  </si>
  <si>
    <t>O237</t>
  </si>
  <si>
    <t>O238</t>
  </si>
  <si>
    <t>O239</t>
  </si>
  <si>
    <t>O240</t>
  </si>
  <si>
    <t>O241</t>
  </si>
  <si>
    <t>O242</t>
  </si>
  <si>
    <t>O243</t>
  </si>
  <si>
    <t>O244</t>
  </si>
  <si>
    <t>RA6</t>
  </si>
  <si>
    <t>1.35p</t>
  </si>
  <si>
    <t>Prussian blue</t>
  </si>
  <si>
    <t>lt brown</t>
  </si>
  <si>
    <t>ver &amp; blk</t>
  </si>
  <si>
    <t>RA7</t>
  </si>
  <si>
    <t>2 1/2g</t>
  </si>
  <si>
    <t>blue &amp; citron</t>
  </si>
  <si>
    <t>0200-</t>
  </si>
  <si>
    <t>bis brn &amp; blk</t>
  </si>
  <si>
    <t>O84</t>
  </si>
  <si>
    <t>rose car &amp; blk</t>
  </si>
  <si>
    <t>O85</t>
  </si>
  <si>
    <t>O86</t>
  </si>
  <si>
    <t>1.50$</t>
  </si>
  <si>
    <t>Yangmingshan</t>
  </si>
  <si>
    <t>0801-032</t>
  </si>
  <si>
    <t>3$</t>
  </si>
  <si>
    <t>7.50$</t>
  </si>
  <si>
    <t>dl org &amp; prus bl</t>
  </si>
  <si>
    <t>prus grn &amp; ol</t>
  </si>
  <si>
    <t>Mont Dore ?</t>
  </si>
  <si>
    <t>1c dbl ov</t>
  </si>
  <si>
    <t>0805-031</t>
  </si>
  <si>
    <t>magenta</t>
  </si>
  <si>
    <t>Myoko</t>
  </si>
  <si>
    <t>0803-10</t>
  </si>
  <si>
    <t>Fuji by Hiroshige, Hara</t>
  </si>
  <si>
    <t>Passage of ship Gauss,</t>
  </si>
  <si>
    <t xml:space="preserve">Cartoon volcano </t>
  </si>
  <si>
    <t>144a</t>
  </si>
  <si>
    <t>bar below value</t>
  </si>
  <si>
    <t>144b</t>
  </si>
  <si>
    <t>144c</t>
  </si>
  <si>
    <t>144d</t>
  </si>
  <si>
    <t>dbl. sur. 1 inv.</t>
  </si>
  <si>
    <t>145b</t>
  </si>
  <si>
    <t>145c</t>
  </si>
  <si>
    <t>402b</t>
  </si>
  <si>
    <t>402f</t>
  </si>
  <si>
    <t>324b</t>
  </si>
  <si>
    <t>324f</t>
  </si>
  <si>
    <t>51c</t>
  </si>
  <si>
    <t>7c</t>
  </si>
  <si>
    <t>Ship and view of island</t>
  </si>
  <si>
    <t>Atlantic relay station</t>
  </si>
  <si>
    <t>834b</t>
  </si>
  <si>
    <t>834f</t>
  </si>
  <si>
    <t>volcanoes, stylized</t>
  </si>
  <si>
    <t>Pelee, Mt.</t>
  </si>
  <si>
    <t>1600-12</t>
  </si>
  <si>
    <t>orange &amp; rose</t>
  </si>
  <si>
    <t>Dore, Mt.</t>
  </si>
  <si>
    <t>2.80fr</t>
  </si>
  <si>
    <t>Auvergne</t>
  </si>
  <si>
    <t>3fr</t>
  </si>
  <si>
    <t>brn red grn</t>
  </si>
  <si>
    <t>Cochons, Is. de</t>
  </si>
  <si>
    <t>Guanziling, Shuei Huo Tong Yan</t>
  </si>
  <si>
    <t>25$</t>
  </si>
  <si>
    <t>555a</t>
  </si>
  <si>
    <t>1L89</t>
  </si>
  <si>
    <t>1L90</t>
  </si>
  <si>
    <t>1p inv. ovp.</t>
  </si>
  <si>
    <t>1L91</t>
  </si>
  <si>
    <t>1L93</t>
  </si>
  <si>
    <t>80b</t>
  </si>
  <si>
    <t>Ophiolite Conference</t>
  </si>
  <si>
    <t>1005-05</t>
  </si>
  <si>
    <t>1005-</t>
  </si>
  <si>
    <t>E</t>
  </si>
  <si>
    <t>Slemish, Antrim mountains</t>
  </si>
  <si>
    <t>purple &amp; red</t>
  </si>
  <si>
    <t>Map of St. Kitts, Nevis</t>
  </si>
  <si>
    <t>gray &amp; ultra</t>
  </si>
  <si>
    <t>£2.40</t>
  </si>
  <si>
    <t>Map of Anguilla &amp; dependencies</t>
  </si>
  <si>
    <t>ST. LUCIA</t>
  </si>
  <si>
    <t xml:space="preserve">green  </t>
  </si>
  <si>
    <t>dull carmine</t>
  </si>
  <si>
    <t>1¢</t>
  </si>
  <si>
    <t>rose</t>
  </si>
  <si>
    <t>2¢</t>
  </si>
  <si>
    <t>Arenal</t>
  </si>
  <si>
    <t>1405-033</t>
  </si>
  <si>
    <t>C752</t>
  </si>
  <si>
    <t>lil rose &amp; bl gy</t>
  </si>
  <si>
    <t>C786</t>
  </si>
  <si>
    <t>C806</t>
  </si>
  <si>
    <t>Huadian (Hua Tien)</t>
  </si>
  <si>
    <t>Yilan (I Lan)</t>
  </si>
  <si>
    <t>Maps, Geography day</t>
  </si>
  <si>
    <t>70f</t>
  </si>
  <si>
    <t>Map, South Pacific, geography day</t>
  </si>
  <si>
    <t>View of Island and map</t>
  </si>
  <si>
    <t>Map of South Pacific</t>
  </si>
  <si>
    <t>100d</t>
  </si>
  <si>
    <t>ZAMBIA</t>
  </si>
  <si>
    <t>1500k</t>
  </si>
  <si>
    <t>Meru</t>
  </si>
  <si>
    <t>Tsurugi</t>
  </si>
  <si>
    <t xml:space="preserve">Fuji </t>
  </si>
  <si>
    <t>60y</t>
  </si>
  <si>
    <t>volcano  , power station</t>
  </si>
  <si>
    <t>08??-</t>
  </si>
  <si>
    <t>08?????</t>
  </si>
  <si>
    <t>62y</t>
  </si>
  <si>
    <t>Tateyama</t>
  </si>
  <si>
    <t>0803-08</t>
  </si>
  <si>
    <t>1960a</t>
  </si>
  <si>
    <t>41y</t>
  </si>
  <si>
    <t>80y</t>
  </si>
  <si>
    <t>Pair</t>
  </si>
  <si>
    <t>55y</t>
  </si>
  <si>
    <t>Tsurugu-dake</t>
  </si>
  <si>
    <t>0803-??</t>
  </si>
  <si>
    <t>75y</t>
  </si>
  <si>
    <t>brn red</t>
  </si>
  <si>
    <t>85y</t>
  </si>
  <si>
    <t>125y</t>
  </si>
  <si>
    <t>160y</t>
  </si>
  <si>
    <t>KENYA</t>
  </si>
  <si>
    <t>yellow &amp; blk</t>
  </si>
  <si>
    <t>O192</t>
  </si>
  <si>
    <t>O193</t>
  </si>
  <si>
    <t>177d</t>
  </si>
  <si>
    <t>177e</t>
  </si>
  <si>
    <t>177f</t>
  </si>
  <si>
    <t>177g</t>
  </si>
  <si>
    <t>178a</t>
  </si>
  <si>
    <t>4a</t>
  </si>
  <si>
    <t>4c</t>
  </si>
  <si>
    <t>dl red viol</t>
  </si>
  <si>
    <t>RAS AL KHAIMA</t>
  </si>
  <si>
    <t>90r</t>
  </si>
  <si>
    <t>Souv. Sheet (6)</t>
  </si>
  <si>
    <t>Souv.sheet (6)</t>
  </si>
  <si>
    <t>dl yellow</t>
  </si>
  <si>
    <t>org &amp; blk</t>
  </si>
  <si>
    <t>Pacaya</t>
  </si>
  <si>
    <t>1402-11</t>
  </si>
  <si>
    <t>133a</t>
  </si>
  <si>
    <t>5.50p</t>
  </si>
  <si>
    <t>Apo</t>
  </si>
  <si>
    <t>0701-03</t>
  </si>
  <si>
    <t>C94</t>
  </si>
  <si>
    <t>C95</t>
  </si>
  <si>
    <t>N15</t>
  </si>
  <si>
    <t>Mayon &amp; Fuji</t>
  </si>
  <si>
    <t>N17</t>
  </si>
  <si>
    <t>N21</t>
  </si>
  <si>
    <t>N23</t>
  </si>
  <si>
    <t>Pinatubo</t>
  </si>
  <si>
    <t>0703-083</t>
  </si>
  <si>
    <t>25cor sheet of 1</t>
  </si>
  <si>
    <t>Momotombo &amp; butterfly</t>
  </si>
  <si>
    <t>1.50cor</t>
  </si>
  <si>
    <t>lt olive green</t>
  </si>
  <si>
    <t>Arms of Santa Isabel</t>
  </si>
  <si>
    <t>B39</t>
  </si>
  <si>
    <t>B40</t>
  </si>
  <si>
    <t>B45</t>
  </si>
  <si>
    <t>B46</t>
  </si>
  <si>
    <t>5c + 5c</t>
  </si>
  <si>
    <t>Arms of Bata</t>
  </si>
  <si>
    <t>15c + 10c</t>
  </si>
  <si>
    <t>50c + 10c</t>
  </si>
  <si>
    <t>C279</t>
  </si>
  <si>
    <t>75a</t>
  </si>
  <si>
    <t>Kao Island</t>
  </si>
  <si>
    <t>CO172</t>
  </si>
  <si>
    <t xml:space="preserve">1pa  </t>
  </si>
  <si>
    <t>Nuatoputapu &amp; Tafahi islands</t>
  </si>
  <si>
    <t>Airplane over island</t>
  </si>
  <si>
    <t>Truck and shoreline</t>
  </si>
  <si>
    <t>900sh</t>
  </si>
  <si>
    <t>2500sh S/S</t>
  </si>
  <si>
    <t>URUGUAY</t>
  </si>
  <si>
    <t>67v on 300v</t>
  </si>
  <si>
    <t>757e</t>
  </si>
  <si>
    <t>Man with conch and Yasur</t>
  </si>
  <si>
    <t>dl grn blue</t>
  </si>
  <si>
    <t>10c on 6c</t>
  </si>
  <si>
    <t>0803-28</t>
  </si>
  <si>
    <t>545a</t>
  </si>
  <si>
    <t>Towada &amp; Hakkoda</t>
  </si>
  <si>
    <t>Norikura</t>
  </si>
  <si>
    <t>0803-06</t>
  </si>
  <si>
    <t>Zhongxingzhan (Chung Kiang Chen)</t>
  </si>
  <si>
    <t>Tongjianggou (Chung Kiang Chen)</t>
  </si>
  <si>
    <t>Fuqin (Fu Chin)</t>
  </si>
  <si>
    <t>Heishantou (Hei Shan Tow)</t>
  </si>
  <si>
    <t>Heli (Ho Li)</t>
  </si>
  <si>
    <t>Helidun (Ho Li Tun)</t>
  </si>
  <si>
    <t>Xintaijie (Hsin Tai Tze)</t>
  </si>
  <si>
    <t>Huzhuandun (Hu Chuan Tun)</t>
  </si>
  <si>
    <t>Huapichang (Hua Pi Chang)</t>
  </si>
  <si>
    <t>Huashulin (Hua Shu Lin)</t>
  </si>
  <si>
    <t>Huinan (Hui Nan)</t>
  </si>
  <si>
    <t>Map of Solomons</t>
  </si>
  <si>
    <t>0505-</t>
  </si>
  <si>
    <t>1sh3p</t>
  </si>
  <si>
    <t>1L62</t>
  </si>
  <si>
    <t>1L73</t>
  </si>
  <si>
    <t>yellow grn</t>
  </si>
  <si>
    <t>1L74</t>
  </si>
  <si>
    <t>1L74a</t>
  </si>
  <si>
    <t>259a</t>
  </si>
  <si>
    <t>259b</t>
  </si>
  <si>
    <t>260a</t>
  </si>
  <si>
    <t>1col</t>
  </si>
  <si>
    <t>PITCAIRN</t>
  </si>
  <si>
    <t>red lil rose vio</t>
  </si>
  <si>
    <t>Teneguia</t>
  </si>
  <si>
    <t>lilac &amp; red bn</t>
  </si>
  <si>
    <t>60l</t>
  </si>
  <si>
    <t>Map of St Kitts Nevis</t>
  </si>
  <si>
    <t>QATAR</t>
  </si>
  <si>
    <t>223a</t>
  </si>
  <si>
    <t>Stamp of map stamp of Niuafo'ou</t>
  </si>
  <si>
    <t>230l</t>
  </si>
  <si>
    <t>125l</t>
  </si>
  <si>
    <t>brn &amp; red brn</t>
  </si>
  <si>
    <t>SENEGAL</t>
  </si>
  <si>
    <t>75fr</t>
  </si>
  <si>
    <t>SIERRA LEONE</t>
  </si>
  <si>
    <t>25le</t>
  </si>
  <si>
    <t>Ashi and Hakone</t>
  </si>
  <si>
    <t>1168g</t>
  </si>
  <si>
    <t>volcano,overflown  Merapi?</t>
  </si>
  <si>
    <t>volcano,dormant  Ranjani</t>
  </si>
  <si>
    <t>C254</t>
  </si>
  <si>
    <t>C255</t>
  </si>
  <si>
    <t>3 cor</t>
  </si>
  <si>
    <t>C256</t>
  </si>
  <si>
    <t>C288</t>
  </si>
  <si>
    <t>brn red &amp; em</t>
  </si>
  <si>
    <t>Nejapa-Ticomo, sulfur lake</t>
  </si>
  <si>
    <t>Cascade Bay</t>
  </si>
  <si>
    <t>ZB1</t>
  </si>
  <si>
    <t>ZB2</t>
  </si>
  <si>
    <t>ZSP1</t>
  </si>
  <si>
    <t>Kilauea</t>
  </si>
  <si>
    <t>Sunset Crater</t>
  </si>
  <si>
    <t>LOCALS</t>
  </si>
  <si>
    <t>Clipperton Island</t>
  </si>
  <si>
    <t>20 centavos</t>
  </si>
  <si>
    <t>80$ sheet of 5</t>
  </si>
  <si>
    <t>Sangay, Potosi</t>
  </si>
  <si>
    <t>300$</t>
  </si>
  <si>
    <t>MANAMA</t>
  </si>
  <si>
    <t>O150a</t>
  </si>
  <si>
    <t>centovo</t>
  </si>
  <si>
    <t>O150b</t>
  </si>
  <si>
    <t>contavo</t>
  </si>
  <si>
    <t>O150c</t>
  </si>
  <si>
    <t>O150d</t>
  </si>
  <si>
    <t>O150e</t>
  </si>
  <si>
    <t>1 omitted at u.l.</t>
  </si>
  <si>
    <t>O151</t>
  </si>
  <si>
    <t>O151a</t>
  </si>
  <si>
    <t>centovos</t>
  </si>
  <si>
    <t>O151b</t>
  </si>
  <si>
    <t>contavos</t>
  </si>
  <si>
    <t>O151c</t>
  </si>
  <si>
    <t>O151d</t>
  </si>
  <si>
    <t>O152</t>
  </si>
  <si>
    <t>O152a</t>
  </si>
  <si>
    <t>Centenary National Geology Institute</t>
  </si>
  <si>
    <t>Popocatapetl</t>
  </si>
  <si>
    <t>O152b</t>
  </si>
  <si>
    <t>O152c</t>
  </si>
  <si>
    <t>O152d</t>
  </si>
  <si>
    <t>O153</t>
  </si>
  <si>
    <t>O153a</t>
  </si>
  <si>
    <t>O153b</t>
  </si>
  <si>
    <t>O153c</t>
  </si>
  <si>
    <t>O153d</t>
  </si>
  <si>
    <t>O154</t>
  </si>
  <si>
    <t>5¢ on 3¢</t>
  </si>
  <si>
    <t>4p no wmk</t>
  </si>
  <si>
    <t>O154a</t>
  </si>
  <si>
    <t>O154b</t>
  </si>
  <si>
    <t>O154c</t>
  </si>
  <si>
    <t>O154d</t>
  </si>
  <si>
    <t>O154e</t>
  </si>
  <si>
    <t>O187</t>
  </si>
  <si>
    <t>Z504</t>
  </si>
  <si>
    <t>Z505</t>
  </si>
  <si>
    <t>Z505a</t>
  </si>
  <si>
    <t>Z581</t>
  </si>
  <si>
    <t>Z581a</t>
  </si>
  <si>
    <t>Z603</t>
  </si>
  <si>
    <t>Z613</t>
  </si>
  <si>
    <t>Z621</t>
  </si>
  <si>
    <t>Z638</t>
  </si>
  <si>
    <t>Z639</t>
  </si>
  <si>
    <t>Z639a</t>
  </si>
  <si>
    <t>Z643</t>
  </si>
  <si>
    <t>Z644</t>
  </si>
  <si>
    <t>Z646a</t>
  </si>
  <si>
    <t>Z669</t>
  </si>
  <si>
    <t>Z670</t>
  </si>
  <si>
    <t>Z671</t>
  </si>
  <si>
    <t>Z672</t>
  </si>
  <si>
    <t>Z672a</t>
  </si>
  <si>
    <t>Z681</t>
  </si>
  <si>
    <t>brn &amp; crim</t>
  </si>
  <si>
    <t>Mulan (Mu Lan)</t>
  </si>
  <si>
    <t>Mudanchuan (Mu Tan Chuan)</t>
  </si>
  <si>
    <t>Chistmas seal</t>
  </si>
  <si>
    <t>10¢ on 1¢</t>
  </si>
  <si>
    <t>O188</t>
  </si>
  <si>
    <t>O189</t>
  </si>
  <si>
    <t>20¢ on 1¢</t>
  </si>
  <si>
    <t>1494a</t>
  </si>
  <si>
    <t>1494b</t>
  </si>
  <si>
    <t>1494c</t>
  </si>
  <si>
    <t>1$ ovpt</t>
  </si>
  <si>
    <t>1p perf 13</t>
  </si>
  <si>
    <t>1p imp x serrate perf</t>
  </si>
  <si>
    <t>108d</t>
  </si>
  <si>
    <t>1p imp horiz or vert</t>
  </si>
  <si>
    <t>108f</t>
  </si>
  <si>
    <t>1p booklet of 8</t>
  </si>
  <si>
    <t>131a</t>
  </si>
  <si>
    <t>131b</t>
  </si>
  <si>
    <t>1p booklet of 6</t>
  </si>
  <si>
    <t>131d</t>
  </si>
  <si>
    <t>1p ovp Victoria Land</t>
  </si>
  <si>
    <t>131e</t>
  </si>
  <si>
    <t>1p ovp aukland Exhib</t>
  </si>
  <si>
    <t>1p thin hard paper</t>
  </si>
  <si>
    <t>1p official</t>
  </si>
  <si>
    <t>O24</t>
  </si>
  <si>
    <t>O24a</t>
  </si>
  <si>
    <t>1p pane of 6</t>
  </si>
  <si>
    <t>1p redrawn</t>
  </si>
  <si>
    <t>dl violet</t>
  </si>
  <si>
    <t>Nevado de Toluca</t>
  </si>
  <si>
    <t>1401-</t>
  </si>
  <si>
    <t>ol grn &amp; bis b</t>
  </si>
  <si>
    <t>Ajusco</t>
  </si>
  <si>
    <t>1401-08</t>
  </si>
  <si>
    <t>blk &amp; yel grn</t>
  </si>
  <si>
    <t>ind &amp; mar</t>
  </si>
  <si>
    <t>pair + label</t>
  </si>
  <si>
    <t>Map of Marquesas Islands</t>
  </si>
  <si>
    <t>Papeete beach and map label</t>
  </si>
  <si>
    <t>Suka granti and coastline</t>
  </si>
  <si>
    <t>2173a</t>
  </si>
  <si>
    <t>Milos</t>
  </si>
  <si>
    <t xml:space="preserve">70fr  </t>
  </si>
  <si>
    <t>Nioumatchoua island, Moheli</t>
  </si>
  <si>
    <t>C136</t>
  </si>
  <si>
    <t>Est Is.</t>
  </si>
  <si>
    <t>0304-05</t>
  </si>
  <si>
    <t>GAMBIA</t>
  </si>
  <si>
    <t>5d</t>
  </si>
  <si>
    <t>1205-01</t>
  </si>
  <si>
    <t>yellow &amp; black</t>
  </si>
  <si>
    <t>corroe</t>
  </si>
  <si>
    <t>ovpt down</t>
  </si>
  <si>
    <t>ovpt doubled</t>
  </si>
  <si>
    <t>lght blue &amp; black</t>
  </si>
  <si>
    <t xml:space="preserve">20s </t>
  </si>
  <si>
    <t>view and Panam "Samoan Clipper"</t>
  </si>
  <si>
    <t>C9</t>
  </si>
  <si>
    <t xml:space="preserve">10s </t>
  </si>
  <si>
    <t xml:space="preserve">12s </t>
  </si>
  <si>
    <t>2.35e</t>
  </si>
  <si>
    <t>dk brn &amp; yel</t>
  </si>
  <si>
    <t>SAUDI ARABIA</t>
  </si>
  <si>
    <t>75h</t>
  </si>
  <si>
    <t>disasters, lava flow</t>
  </si>
  <si>
    <t>150h</t>
  </si>
  <si>
    <t>1/2p on 1/2p</t>
  </si>
  <si>
    <t>Chimborazo</t>
  </si>
  <si>
    <t>1502-</t>
  </si>
  <si>
    <t>yellow &amp; car</t>
  </si>
  <si>
    <t>dk brown</t>
  </si>
  <si>
    <t>sl black</t>
  </si>
  <si>
    <t>1000-</t>
  </si>
  <si>
    <t>Avachinskaya</t>
  </si>
  <si>
    <t>1000-10</t>
  </si>
  <si>
    <t>Kurile Isl.</t>
  </si>
  <si>
    <t>0900-</t>
  </si>
  <si>
    <t>Elbrus</t>
  </si>
  <si>
    <t>Kazbek</t>
  </si>
  <si>
    <t>RWANDA</t>
  </si>
  <si>
    <t>Mikeno</t>
  </si>
  <si>
    <t>4.50fr</t>
  </si>
  <si>
    <t>Gahinga &amp; Muhabora</t>
  </si>
  <si>
    <t>Blu grn &amp; blk</t>
  </si>
  <si>
    <t>MR1</t>
  </si>
  <si>
    <t>MR2</t>
  </si>
  <si>
    <t>MR3</t>
  </si>
  <si>
    <t>MR4</t>
  </si>
  <si>
    <t>MR5</t>
  </si>
  <si>
    <t>0507-061</t>
  </si>
  <si>
    <t>Torres</t>
  </si>
  <si>
    <t>25v souvenir sh.</t>
  </si>
  <si>
    <t>B135</t>
  </si>
  <si>
    <t>2190d</t>
  </si>
  <si>
    <t>2190h</t>
  </si>
  <si>
    <t>2248h</t>
  </si>
  <si>
    <t>500a pair</t>
  </si>
  <si>
    <t>lt blue, ultra &amp; yellow</t>
  </si>
  <si>
    <t>AUSTRIA</t>
  </si>
  <si>
    <t>Lake Rudolph</t>
  </si>
  <si>
    <t>7fr</t>
  </si>
  <si>
    <t>carmine and black</t>
  </si>
  <si>
    <t>dp blue &amp; brown orange</t>
  </si>
  <si>
    <t>Lake Kivu</t>
  </si>
  <si>
    <t>B27</t>
  </si>
  <si>
    <t>prussian blue</t>
  </si>
  <si>
    <t>Cezanne and Auvergne?</t>
  </si>
  <si>
    <t>violet blue, blue, green</t>
  </si>
  <si>
    <t>Cilaos Church Reunion</t>
  </si>
  <si>
    <t>3.40fr</t>
  </si>
  <si>
    <t>Mt Aiguille</t>
  </si>
  <si>
    <t>381a</t>
  </si>
  <si>
    <t>20,2,5</t>
  </si>
  <si>
    <t>Ararat   strip of three</t>
  </si>
  <si>
    <t>7r</t>
  </si>
  <si>
    <t>Ararat and eagle</t>
  </si>
  <si>
    <t>50k</t>
  </si>
  <si>
    <t>Ararat and communic.</t>
  </si>
  <si>
    <t>12r</t>
  </si>
  <si>
    <t xml:space="preserve">dk brown </t>
  </si>
  <si>
    <t xml:space="preserve">violet </t>
  </si>
  <si>
    <t>J37</t>
  </si>
  <si>
    <t>brt blue green</t>
  </si>
  <si>
    <t>slate gray</t>
  </si>
  <si>
    <t>org red</t>
  </si>
  <si>
    <t>MAYOTTE</t>
  </si>
  <si>
    <t>map, dead volcano</t>
  </si>
  <si>
    <t>MEXICO</t>
  </si>
  <si>
    <t>blue &amp; red brn</t>
  </si>
  <si>
    <t>Volcano, boats</t>
  </si>
  <si>
    <t>Edinburgh Castle, re-engraved</t>
  </si>
  <si>
    <t>Personalized with Rallye sur un Volcan</t>
  </si>
  <si>
    <t>227a</t>
  </si>
  <si>
    <t>227b</t>
  </si>
  <si>
    <t>228a</t>
  </si>
  <si>
    <t>229a</t>
  </si>
  <si>
    <t>229b</t>
  </si>
  <si>
    <t>229c</t>
  </si>
  <si>
    <t>229d</t>
  </si>
  <si>
    <t>233a</t>
  </si>
  <si>
    <t>266a</t>
  </si>
  <si>
    <t>266b</t>
  </si>
  <si>
    <t>267a</t>
  </si>
  <si>
    <t>267b</t>
  </si>
  <si>
    <t>268a</t>
  </si>
  <si>
    <t>268b</t>
  </si>
  <si>
    <t>268c</t>
  </si>
  <si>
    <t>268d</t>
  </si>
  <si>
    <t>269a</t>
  </si>
  <si>
    <t>269b</t>
  </si>
  <si>
    <t>269c</t>
  </si>
  <si>
    <t>269d</t>
  </si>
  <si>
    <t>269e</t>
  </si>
  <si>
    <t>270a</t>
  </si>
  <si>
    <t>270b</t>
  </si>
  <si>
    <t>270c</t>
  </si>
  <si>
    <t>270d</t>
  </si>
  <si>
    <t>271a</t>
  </si>
  <si>
    <t>990a-b</t>
  </si>
  <si>
    <t>990c</t>
  </si>
  <si>
    <t>991a-b</t>
  </si>
  <si>
    <t>991c</t>
  </si>
  <si>
    <t>1013a</t>
  </si>
  <si>
    <t>1019a</t>
  </si>
  <si>
    <t>View of Skagafhordur</t>
  </si>
  <si>
    <t>Grimsey Island</t>
  </si>
  <si>
    <t>Papey Island</t>
  </si>
  <si>
    <t>Esja Mountain</t>
  </si>
  <si>
    <t xml:space="preserve">Snaefell </t>
  </si>
  <si>
    <t>Vigur Island</t>
  </si>
  <si>
    <t>Flatey Island</t>
  </si>
  <si>
    <t>Surdurgata, Reykjavik</t>
  </si>
  <si>
    <t>Saefari &amp; Saevar ferries</t>
  </si>
  <si>
    <t>gray bl &amp; oran</t>
  </si>
  <si>
    <t>C364</t>
  </si>
  <si>
    <t>3 col</t>
  </si>
  <si>
    <t>El Picaco</t>
  </si>
  <si>
    <t>483J</t>
  </si>
  <si>
    <t>2.50$</t>
  </si>
  <si>
    <t>922j</t>
  </si>
  <si>
    <t>1.15$</t>
  </si>
  <si>
    <t>6$</t>
  </si>
  <si>
    <t>NEPAL</t>
  </si>
  <si>
    <t>18r</t>
  </si>
  <si>
    <t>NETHERLANDS INDIES</t>
  </si>
  <si>
    <t>7½¢</t>
  </si>
  <si>
    <t>olive gray</t>
  </si>
  <si>
    <t>volcano</t>
  </si>
  <si>
    <t>0603-</t>
  </si>
  <si>
    <t>40m</t>
  </si>
  <si>
    <t>60m</t>
  </si>
  <si>
    <t>232a</t>
  </si>
  <si>
    <t>train and ?</t>
  </si>
  <si>
    <t>72p</t>
  </si>
  <si>
    <t>1960g</t>
  </si>
  <si>
    <t>vert imperf. pair</t>
  </si>
  <si>
    <t>Yellowstone</t>
  </si>
  <si>
    <t>Pinney's Beach</t>
  </si>
  <si>
    <t>Columnar basalt, Nanjing</t>
  </si>
  <si>
    <t>Souv. Sheet 750fr</t>
  </si>
  <si>
    <t>Minerals with volcano backdrop</t>
  </si>
  <si>
    <t>Moai statues, Easter Island, monuments</t>
  </si>
  <si>
    <t>Fuji from Hodogaya</t>
  </si>
  <si>
    <t>Fuji from Lake Kawaguchi</t>
  </si>
  <si>
    <t>Fuji from Owari</t>
  </si>
  <si>
    <t>Fuji from Tsukudajima in Edo</t>
  </si>
  <si>
    <t>Fuji from teahouse at Yoshida</t>
  </si>
  <si>
    <t>Fuji from Tagonoura</t>
  </si>
  <si>
    <t>Fuji from Mishima-goe</t>
  </si>
  <si>
    <t>Fuji from Sumida river in Edo</t>
  </si>
  <si>
    <t>Fuji from Fukagawa in Edo</t>
  </si>
  <si>
    <t>10fr on 100fr</t>
  </si>
  <si>
    <t>red &amp; purple</t>
  </si>
  <si>
    <t>0401-04</t>
  </si>
  <si>
    <t>657a</t>
  </si>
  <si>
    <t>Kaikohe, Bay of Islands</t>
  </si>
  <si>
    <t>0401-011</t>
  </si>
  <si>
    <t>Rotorua</t>
  </si>
  <si>
    <t>Auckland</t>
  </si>
  <si>
    <t>0401-02</t>
  </si>
  <si>
    <t>41c</t>
  </si>
  <si>
    <t>40p</t>
  </si>
  <si>
    <t>50b</t>
  </si>
  <si>
    <t>rose lilac</t>
  </si>
  <si>
    <t>C85</t>
  </si>
  <si>
    <t>100b</t>
  </si>
  <si>
    <t>C113</t>
  </si>
  <si>
    <t>rose carmine</t>
  </si>
  <si>
    <t>C114</t>
  </si>
  <si>
    <t>1.40b</t>
  </si>
  <si>
    <t>emerald</t>
  </si>
  <si>
    <t>C115</t>
  </si>
  <si>
    <t>2.50b</t>
  </si>
  <si>
    <t>C116</t>
  </si>
  <si>
    <t>3b</t>
  </si>
  <si>
    <t>C117</t>
  </si>
  <si>
    <t>BRAZIL</t>
  </si>
  <si>
    <t>1.23r</t>
  </si>
  <si>
    <t>1805-051</t>
  </si>
  <si>
    <t>Canoeing on Lake Rotoiti, Haroharo Caldera</t>
  </si>
  <si>
    <t>40c self adhes.</t>
  </si>
  <si>
    <t>2L30a</t>
  </si>
  <si>
    <t>5¢    "</t>
  </si>
  <si>
    <t>2L33a</t>
  </si>
  <si>
    <t>15¢   "</t>
  </si>
  <si>
    <t>2L36</t>
  </si>
  <si>
    <t>2L50a</t>
  </si>
  <si>
    <t>3¢ vert. imperf.</t>
  </si>
  <si>
    <t>2L51</t>
  </si>
  <si>
    <t>2L52</t>
  </si>
  <si>
    <t>2L53</t>
  </si>
  <si>
    <t>2L54</t>
  </si>
  <si>
    <t>Fuji in a snowstorm, Hokusai</t>
  </si>
  <si>
    <t>17 x 33c + label</t>
  </si>
  <si>
    <t xml:space="preserve">Fuji  </t>
  </si>
  <si>
    <t>825c</t>
  </si>
  <si>
    <t>3 x 1$</t>
  </si>
  <si>
    <t>Journey T.T.C.O.T.E, Verne</t>
  </si>
  <si>
    <t>Fuji, at  Swan Lake in Shinano</t>
  </si>
  <si>
    <t>1.45k</t>
  </si>
  <si>
    <t>Canary Islands</t>
  </si>
  <si>
    <t>C464</t>
  </si>
  <si>
    <t>Hawaiian Islands map</t>
  </si>
  <si>
    <t xml:space="preserve">Changbaishan </t>
  </si>
  <si>
    <t xml:space="preserve">3col  </t>
  </si>
  <si>
    <t>Coco Island view</t>
  </si>
  <si>
    <t>brn red &amp; dk br</t>
  </si>
  <si>
    <t>dk grn &amp;dk br</t>
  </si>
  <si>
    <t>Ruwenzori, Mountains of the Moon</t>
  </si>
  <si>
    <t>ARGENTINA</t>
  </si>
  <si>
    <t>5p</t>
  </si>
  <si>
    <t>gray brown</t>
  </si>
  <si>
    <t>Tierra del Fuego</t>
  </si>
  <si>
    <t>1508-</t>
  </si>
  <si>
    <t>695e</t>
  </si>
  <si>
    <t>dark brown</t>
  </si>
  <si>
    <t>2p</t>
  </si>
  <si>
    <t>50y on 5f</t>
  </si>
  <si>
    <t>C569</t>
  </si>
  <si>
    <t>C570</t>
  </si>
  <si>
    <t>souv. Sheet of five</t>
  </si>
  <si>
    <t>dark blue &amp; red</t>
  </si>
  <si>
    <t>bright blue &amp; red</t>
  </si>
  <si>
    <t>bright rose &amp; brown</t>
  </si>
  <si>
    <t>mag &amp; blk</t>
  </si>
  <si>
    <t>O72</t>
  </si>
  <si>
    <t>4¢</t>
  </si>
  <si>
    <t>lt bl &amp; blk</t>
  </si>
  <si>
    <t>O73</t>
  </si>
  <si>
    <t>O74</t>
  </si>
  <si>
    <t>ocher &amp; blk</t>
  </si>
  <si>
    <t>O75</t>
  </si>
  <si>
    <t>rose red &amp; blk</t>
  </si>
  <si>
    <t>O76</t>
  </si>
  <si>
    <t>Jiangxi Yingtan</t>
  </si>
  <si>
    <t>2L55</t>
  </si>
  <si>
    <t>2L56</t>
  </si>
  <si>
    <t>2L57</t>
  </si>
  <si>
    <t>2L58</t>
  </si>
  <si>
    <t>2L59</t>
  </si>
  <si>
    <t>2L60</t>
  </si>
  <si>
    <t>2L61</t>
  </si>
  <si>
    <t>2L62</t>
  </si>
  <si>
    <t>2L63</t>
  </si>
  <si>
    <t>2L64</t>
  </si>
  <si>
    <t>Ball Bay, Norfolk Island</t>
  </si>
  <si>
    <t>0508-03</t>
  </si>
  <si>
    <t>Pantelleria</t>
  </si>
  <si>
    <t>0101-</t>
  </si>
  <si>
    <t>Etna?</t>
  </si>
  <si>
    <t>Vesuvius cartoon</t>
  </si>
  <si>
    <t>E26</t>
  </si>
  <si>
    <t>C24</t>
  </si>
  <si>
    <t>Zukwala</t>
  </si>
  <si>
    <t>dull purple</t>
  </si>
  <si>
    <t>JAPAN</t>
  </si>
  <si>
    <t>4s</t>
  </si>
  <si>
    <t>16fr</t>
  </si>
  <si>
    <t>Yi'an (I An)</t>
  </si>
  <si>
    <t>C46</t>
  </si>
  <si>
    <t>80¢</t>
  </si>
  <si>
    <t>olive green</t>
  </si>
  <si>
    <t>C53</t>
  </si>
  <si>
    <t>C54</t>
  </si>
  <si>
    <t>C55</t>
  </si>
  <si>
    <t>yellow orange</t>
  </si>
  <si>
    <t>C56</t>
  </si>
  <si>
    <t>C57</t>
  </si>
  <si>
    <t>C58</t>
  </si>
  <si>
    <t>C59</t>
  </si>
  <si>
    <t>Mountain and child (not sure which)</t>
  </si>
  <si>
    <t>Aerial view Deception Island</t>
  </si>
  <si>
    <t>Mt. Baker</t>
  </si>
  <si>
    <t>1201-01</t>
  </si>
  <si>
    <t>7e</t>
  </si>
  <si>
    <t>11e</t>
  </si>
  <si>
    <t>stylized volcano</t>
  </si>
  <si>
    <t>Abtouyoua Mtn?? - defeats google</t>
  </si>
  <si>
    <t>black on cream</t>
  </si>
  <si>
    <t>873l</t>
  </si>
  <si>
    <t>Aconcagua?</t>
  </si>
  <si>
    <t>55f</t>
  </si>
  <si>
    <t>Jose de Caldas &amp; Mountain IGY</t>
  </si>
  <si>
    <t>C309</t>
  </si>
  <si>
    <t>C310</t>
  </si>
  <si>
    <t>View of Dzaoudzi</t>
  </si>
  <si>
    <t>Alaila Dada</t>
  </si>
  <si>
    <t>289a</t>
  </si>
  <si>
    <t>inv.sur</t>
  </si>
  <si>
    <t>290a</t>
  </si>
  <si>
    <t>290b</t>
  </si>
  <si>
    <t>291a</t>
  </si>
  <si>
    <t>291b</t>
  </si>
  <si>
    <t>292a</t>
  </si>
  <si>
    <t>292b</t>
  </si>
  <si>
    <t>292c</t>
  </si>
  <si>
    <t>TF on back</t>
  </si>
  <si>
    <t>293b</t>
  </si>
  <si>
    <t>sur. on back</t>
  </si>
  <si>
    <t>5 omitted</t>
  </si>
  <si>
    <t>294a</t>
  </si>
  <si>
    <t>294b</t>
  </si>
  <si>
    <t>bar at foot</t>
  </si>
  <si>
    <t>grn &amp; chstnt</t>
  </si>
  <si>
    <t>Monu, Monuriki Island</t>
  </si>
  <si>
    <t>Ravilevu Nature reserve</t>
  </si>
  <si>
    <t>inverted overprint</t>
  </si>
  <si>
    <t>double overprint</t>
  </si>
  <si>
    <t>Venezuela</t>
  </si>
  <si>
    <t>pair, one not sur.</t>
  </si>
  <si>
    <t>imperf</t>
  </si>
  <si>
    <t>NL1a</t>
  </si>
  <si>
    <t>NLss</t>
  </si>
  <si>
    <t>5p 39 x 27</t>
  </si>
  <si>
    <t>Columnar jointing, Colbert Mtn</t>
  </si>
  <si>
    <t>3.70fr</t>
  </si>
  <si>
    <t>Mt D'Alsace Kerguelen</t>
  </si>
  <si>
    <t>C70a</t>
  </si>
  <si>
    <t>Columbus and Pitons</t>
  </si>
  <si>
    <t>Mourne Gimie</t>
  </si>
  <si>
    <t>2.70pa</t>
  </si>
  <si>
    <t>Canoe and island</t>
  </si>
  <si>
    <t>Lava with pyroxene crystal</t>
  </si>
  <si>
    <t>Sakurajima</t>
  </si>
  <si>
    <t>0802-08</t>
  </si>
  <si>
    <t>maroon</t>
  </si>
  <si>
    <t>Chausu-dake</t>
  </si>
  <si>
    <t>0803-15</t>
  </si>
  <si>
    <t>Inspectors on rim</t>
  </si>
  <si>
    <t>12 1/2p</t>
  </si>
  <si>
    <t>view of island</t>
  </si>
  <si>
    <t>The Patches</t>
  </si>
  <si>
    <t>s/s</t>
  </si>
  <si>
    <t>17th century views</t>
  </si>
  <si>
    <t>Fugen-dake</t>
  </si>
  <si>
    <t>violet brn</t>
  </si>
  <si>
    <t>Hakusan</t>
  </si>
  <si>
    <t>Strip of four</t>
  </si>
  <si>
    <t>Sint Maarten, flag, arms &amp; map</t>
  </si>
  <si>
    <t>Ben More, Mull</t>
  </si>
  <si>
    <t>14**</t>
  </si>
  <si>
    <t>Pichupichu</t>
  </si>
  <si>
    <t>Chachani</t>
  </si>
  <si>
    <t>Volcanoes of Peru</t>
  </si>
  <si>
    <t>gray violet</t>
  </si>
  <si>
    <t>Fernando Po map</t>
  </si>
  <si>
    <t>0204-</t>
  </si>
  <si>
    <t>brt green</t>
  </si>
  <si>
    <t>FIJI</t>
  </si>
  <si>
    <t>grn &amp; or brn</t>
  </si>
  <si>
    <t>Fiji map</t>
  </si>
  <si>
    <t>0405-</t>
  </si>
  <si>
    <t>2½p</t>
  </si>
  <si>
    <t>134a</t>
  </si>
  <si>
    <t>134b</t>
  </si>
  <si>
    <t>135a</t>
  </si>
  <si>
    <t>Z95</t>
  </si>
  <si>
    <t>Z556</t>
  </si>
  <si>
    <t>Z557</t>
  </si>
  <si>
    <t>Z558</t>
  </si>
  <si>
    <t>Z559</t>
  </si>
  <si>
    <t>Z559a</t>
  </si>
  <si>
    <t>Z549</t>
  </si>
  <si>
    <t>0803-04</t>
  </si>
  <si>
    <t>Fukushima, Bandai</t>
  </si>
  <si>
    <t>Oshino, Fuji</t>
  </si>
  <si>
    <t>68p</t>
  </si>
  <si>
    <t>Overprinted B</t>
  </si>
  <si>
    <t>NL8</t>
  </si>
  <si>
    <t>NL9</t>
  </si>
  <si>
    <t>"R" overprint</t>
  </si>
  <si>
    <t>Gorgona Island komatiite</t>
  </si>
  <si>
    <t>STATIONERY</t>
  </si>
  <si>
    <t>Roumania</t>
  </si>
  <si>
    <t>5000l</t>
  </si>
  <si>
    <t>San Salvador?</t>
  </si>
  <si>
    <t>Chichontepec</t>
  </si>
  <si>
    <t xml:space="preserve">30c </t>
  </si>
  <si>
    <t>coffee and volcano?</t>
  </si>
  <si>
    <t>310a</t>
  </si>
  <si>
    <t>ats for cts</t>
  </si>
  <si>
    <t>321a</t>
  </si>
  <si>
    <t>321b</t>
  </si>
  <si>
    <t>337K</t>
  </si>
  <si>
    <t>338a</t>
  </si>
  <si>
    <t>338b</t>
  </si>
  <si>
    <t>338c</t>
  </si>
  <si>
    <t>sur on # 305</t>
  </si>
  <si>
    <t>279e</t>
  </si>
  <si>
    <t>279f</t>
  </si>
  <si>
    <t>timbre fiscal blk</t>
  </si>
  <si>
    <t>280a</t>
  </si>
  <si>
    <t>orange red</t>
  </si>
  <si>
    <t>C68</t>
  </si>
  <si>
    <t>10p</t>
  </si>
  <si>
    <t>gray green&amp;</t>
  </si>
  <si>
    <t>C88</t>
  </si>
  <si>
    <t>sapphire</t>
  </si>
  <si>
    <t>C101</t>
  </si>
  <si>
    <t>C102</t>
  </si>
  <si>
    <t>C103</t>
  </si>
  <si>
    <t>C123</t>
  </si>
  <si>
    <t>C135</t>
  </si>
  <si>
    <t>O50</t>
  </si>
  <si>
    <t>RA1</t>
  </si>
  <si>
    <t>O25</t>
  </si>
  <si>
    <t>O28</t>
  </si>
  <si>
    <t>O49</t>
  </si>
  <si>
    <t>O98</t>
  </si>
  <si>
    <t>O100</t>
  </si>
  <si>
    <t>O101</t>
  </si>
  <si>
    <t>O103</t>
  </si>
  <si>
    <t>O106</t>
  </si>
  <si>
    <t>O110</t>
  </si>
  <si>
    <t>O112</t>
  </si>
  <si>
    <t>O113</t>
  </si>
  <si>
    <t>O115</t>
  </si>
  <si>
    <t>O321</t>
  </si>
  <si>
    <t>O322</t>
  </si>
  <si>
    <t>O344</t>
  </si>
  <si>
    <t>O346</t>
  </si>
  <si>
    <t>SAMOA</t>
  </si>
  <si>
    <t>brn vio &amp; sl bl</t>
  </si>
  <si>
    <t>C64</t>
  </si>
  <si>
    <t>C65</t>
  </si>
  <si>
    <t>C67</t>
  </si>
  <si>
    <t>50d</t>
  </si>
  <si>
    <t>bl green</t>
  </si>
  <si>
    <t>IRELAND</t>
  </si>
  <si>
    <t>32p</t>
  </si>
  <si>
    <t>volcano  St. Brendan</t>
  </si>
  <si>
    <t>ITALY</t>
  </si>
  <si>
    <t>20l</t>
  </si>
  <si>
    <t>blue violet</t>
  </si>
  <si>
    <t>Vesuvius</t>
  </si>
  <si>
    <t>0101-02</t>
  </si>
  <si>
    <t>35l</t>
  </si>
  <si>
    <t>Sunwu (Sun Wu)</t>
  </si>
  <si>
    <t>NL0501</t>
  </si>
  <si>
    <t>NL0501a</t>
  </si>
  <si>
    <t>Arms of Ambato - Tungurahua</t>
  </si>
  <si>
    <t>C399</t>
  </si>
  <si>
    <t>C400</t>
  </si>
  <si>
    <t>Map of Martinique</t>
  </si>
  <si>
    <t>1.25fr on 1fr dbl sur.</t>
  </si>
  <si>
    <t>1.50fr on 1fr dbl sur.</t>
  </si>
  <si>
    <t>265b</t>
  </si>
  <si>
    <t>265c</t>
  </si>
  <si>
    <t>265d</t>
  </si>
  <si>
    <t>279a</t>
  </si>
  <si>
    <t>yellow val</t>
  </si>
  <si>
    <t>279b</t>
  </si>
  <si>
    <t>black val</t>
  </si>
  <si>
    <t>Flamingo suggests East Africa</t>
  </si>
  <si>
    <t>No idea</t>
  </si>
  <si>
    <t>Paulsbohemia, print your own stamps</t>
  </si>
  <si>
    <t>Gilligan's Isle</t>
  </si>
  <si>
    <t>varied</t>
  </si>
  <si>
    <t>80 somethings</t>
  </si>
  <si>
    <t>0304-03</t>
  </si>
  <si>
    <t>brt bl &amp; dl gr</t>
  </si>
  <si>
    <t>Amsterdam, map</t>
  </si>
  <si>
    <t>C20</t>
  </si>
  <si>
    <t>Kerguelen, map</t>
  </si>
  <si>
    <t>bl &amp; blk</t>
  </si>
  <si>
    <t>3.50fr</t>
  </si>
  <si>
    <t>slate &amp; blue</t>
  </si>
  <si>
    <t>Kerguelen</t>
  </si>
  <si>
    <t>C100</t>
  </si>
  <si>
    <t>3.90fr</t>
  </si>
  <si>
    <t>dk bl &amp; sepia</t>
  </si>
  <si>
    <t>Penguin Is</t>
  </si>
  <si>
    <t>0304-06</t>
  </si>
  <si>
    <t>8.40fr</t>
  </si>
  <si>
    <t>75c on 15c</t>
  </si>
  <si>
    <t xml:space="preserve">carmine  </t>
  </si>
  <si>
    <t>1s on 20c</t>
  </si>
  <si>
    <t>1 1/2 s on 30c</t>
  </si>
  <si>
    <t>3s on 60c</t>
  </si>
  <si>
    <t>2L1</t>
  </si>
  <si>
    <t>2L2</t>
  </si>
  <si>
    <t>2L3</t>
  </si>
  <si>
    <t>2L4</t>
  </si>
  <si>
    <t>2L5</t>
  </si>
  <si>
    <t>2L6</t>
  </si>
  <si>
    <t>C99</t>
  </si>
  <si>
    <t>Map of islands</t>
  </si>
  <si>
    <t>1.40db on 3db</t>
  </si>
  <si>
    <t>C454</t>
  </si>
  <si>
    <t>C455</t>
  </si>
  <si>
    <t>C456</t>
  </si>
  <si>
    <t>C457</t>
  </si>
  <si>
    <t>C458</t>
  </si>
  <si>
    <t>C459</t>
  </si>
  <si>
    <t>C460</t>
  </si>
  <si>
    <t>C461</t>
  </si>
  <si>
    <t>C462</t>
  </si>
  <si>
    <t>20c on 50c</t>
  </si>
  <si>
    <t>dp bl</t>
  </si>
  <si>
    <t>20c on 1 cor</t>
  </si>
  <si>
    <t>grn blk</t>
  </si>
  <si>
    <t>20c on 2 cor</t>
  </si>
  <si>
    <t>20c on 3 cor</t>
  </si>
  <si>
    <t>dark carmine</t>
  </si>
  <si>
    <t>20c on 5 cor</t>
  </si>
  <si>
    <t>20c on 10 cor</t>
  </si>
  <si>
    <t>20c on 20 cor</t>
  </si>
  <si>
    <t>1828e</t>
  </si>
  <si>
    <t>Toba</t>
  </si>
  <si>
    <t>5000r souv. Sheet</t>
  </si>
  <si>
    <t>2022e</t>
  </si>
  <si>
    <t>Ranau</t>
  </si>
  <si>
    <t>0601-251</t>
  </si>
  <si>
    <t>Gamalama</t>
  </si>
  <si>
    <t>0608-06</t>
  </si>
  <si>
    <t>0603-31</t>
  </si>
  <si>
    <t>350r</t>
  </si>
  <si>
    <t>Bratan</t>
  </si>
  <si>
    <t>0604-001</t>
  </si>
  <si>
    <t>1000r</t>
  </si>
  <si>
    <t>Tengger</t>
  </si>
  <si>
    <t>B69</t>
  </si>
  <si>
    <t>15s + 10s</t>
  </si>
  <si>
    <t>B70</t>
  </si>
  <si>
    <t>green &amp; lt brn</t>
  </si>
  <si>
    <t>Soufriere, Guadeloupe</t>
  </si>
  <si>
    <t>deep violet</t>
  </si>
  <si>
    <t>Parinacota &amp; Pomerape</t>
  </si>
  <si>
    <t>2r + 50s</t>
  </si>
  <si>
    <t xml:space="preserve">blk brn  </t>
  </si>
  <si>
    <t>B75</t>
  </si>
  <si>
    <t>3r + 1r</t>
  </si>
  <si>
    <t>B76</t>
  </si>
  <si>
    <t>5r + 2.50r</t>
  </si>
  <si>
    <t>B154</t>
  </si>
  <si>
    <t>4r + 2r</t>
  </si>
  <si>
    <t>Agung, Bali</t>
  </si>
  <si>
    <t>0604-02</t>
  </si>
  <si>
    <t>B155</t>
  </si>
  <si>
    <t>6r + 3r</t>
  </si>
  <si>
    <t>B210</t>
  </si>
  <si>
    <t>5r + 50s</t>
  </si>
  <si>
    <t>B210a</t>
  </si>
  <si>
    <t>Hiuchidake</t>
  </si>
  <si>
    <t>Hiuchidake volcanoes</t>
  </si>
  <si>
    <t>Aso volcanoes</t>
  </si>
  <si>
    <t>16y</t>
  </si>
  <si>
    <t>Hodaka (Hotaka)</t>
  </si>
  <si>
    <t>Yahiko</t>
  </si>
  <si>
    <t>Ambulance and volcano</t>
  </si>
  <si>
    <t>1402-</t>
  </si>
  <si>
    <t>C320</t>
  </si>
  <si>
    <t>C350</t>
  </si>
  <si>
    <t>O13</t>
  </si>
  <si>
    <t>O16</t>
  </si>
  <si>
    <t>O20</t>
  </si>
  <si>
    <t xml:space="preserve">car rose </t>
  </si>
  <si>
    <t>5c grn Franco invert</t>
  </si>
  <si>
    <t>alpine club centenary</t>
  </si>
  <si>
    <t>1L68a</t>
  </si>
  <si>
    <t>1L68b</t>
  </si>
  <si>
    <t>1L69</t>
  </si>
  <si>
    <t>1L70</t>
  </si>
  <si>
    <t>1L70a</t>
  </si>
  <si>
    <t>1L71</t>
  </si>
  <si>
    <t>1209-</t>
  </si>
  <si>
    <t>Devils Tower</t>
  </si>
  <si>
    <t>5 cor</t>
  </si>
  <si>
    <t>Volcanoes</t>
  </si>
  <si>
    <t>1404-</t>
  </si>
  <si>
    <t>24 cor</t>
  </si>
  <si>
    <t>2.25 cor</t>
  </si>
  <si>
    <t>Concepcion</t>
  </si>
  <si>
    <t>Nikko-Shirane</t>
  </si>
  <si>
    <t>0803-14</t>
  </si>
  <si>
    <t>Fuji by various artists</t>
  </si>
  <si>
    <t>1000sh souv.sh.</t>
  </si>
  <si>
    <t>cartoon volcano and x-section</t>
  </si>
  <si>
    <t>SOUTH GEORGIA</t>
  </si>
  <si>
    <t>Cape Egmont lighthouse</t>
  </si>
  <si>
    <t>St. Peter's rocks off Brazil</t>
  </si>
  <si>
    <t>Meteorites and active volcanoes</t>
  </si>
  <si>
    <t>955a</t>
  </si>
  <si>
    <t>map of Mayotte</t>
  </si>
  <si>
    <t>5.20fr</t>
  </si>
  <si>
    <t>Lake Dziani Dzaha</t>
  </si>
  <si>
    <t>46c</t>
  </si>
  <si>
    <t>Mt. Coungui</t>
  </si>
  <si>
    <t>Sada Bay</t>
  </si>
  <si>
    <t>Mamoudzou</t>
  </si>
  <si>
    <t>Dzaoudzi Rock</t>
  </si>
  <si>
    <t>1.50e</t>
  </si>
  <si>
    <t>30.50p</t>
  </si>
  <si>
    <t>0100-02</t>
  </si>
  <si>
    <t>50fr</t>
  </si>
  <si>
    <t>Gerbier de Jonc, Vivarais</t>
  </si>
  <si>
    <t>5p wmk4</t>
  </si>
  <si>
    <t>O198</t>
  </si>
  <si>
    <t>O210</t>
  </si>
  <si>
    <t>O210a</t>
  </si>
  <si>
    <t>O211</t>
  </si>
  <si>
    <t>O212</t>
  </si>
  <si>
    <t>O213</t>
  </si>
  <si>
    <t>O214</t>
  </si>
  <si>
    <t>O215</t>
  </si>
  <si>
    <t>O216</t>
  </si>
  <si>
    <t>O216a</t>
  </si>
  <si>
    <t>dbl. ovpt.</t>
  </si>
  <si>
    <t>O217</t>
  </si>
  <si>
    <t>O218</t>
  </si>
  <si>
    <t>O219</t>
  </si>
  <si>
    <t>O219a</t>
  </si>
  <si>
    <t>O220</t>
  </si>
  <si>
    <t>O221</t>
  </si>
  <si>
    <t>O222</t>
  </si>
  <si>
    <t>O222a</t>
  </si>
  <si>
    <t>O222b</t>
  </si>
  <si>
    <t>pair, 1 without</t>
  </si>
  <si>
    <t>O223</t>
  </si>
  <si>
    <t>O223a</t>
  </si>
  <si>
    <t>O223b</t>
  </si>
  <si>
    <t>O224</t>
  </si>
  <si>
    <t>O224a</t>
  </si>
  <si>
    <t>O224b</t>
  </si>
  <si>
    <t>O225</t>
  </si>
  <si>
    <t>O225a</t>
  </si>
  <si>
    <t>O226</t>
  </si>
  <si>
    <t>C51</t>
  </si>
  <si>
    <t>O226a</t>
  </si>
  <si>
    <t>O227</t>
  </si>
  <si>
    <t>O227a</t>
  </si>
  <si>
    <t>2886a</t>
  </si>
  <si>
    <t>Boat and Moorea?</t>
  </si>
  <si>
    <t>Coastline</t>
  </si>
  <si>
    <t>Borabora airfield</t>
  </si>
  <si>
    <t>To offset barbarism on March 10-11th</t>
  </si>
  <si>
    <t>1L?</t>
  </si>
  <si>
    <t>12th Congress National Stenogranco</t>
  </si>
  <si>
    <t>2002?</t>
  </si>
  <si>
    <t>Jingbo</t>
  </si>
  <si>
    <t>80f</t>
  </si>
  <si>
    <t>Eynhallow</t>
  </si>
  <si>
    <t>4 values 10p to 75p</t>
  </si>
  <si>
    <t>250fr</t>
  </si>
  <si>
    <t>350fr</t>
  </si>
  <si>
    <t>Cook at Easter Island</t>
  </si>
  <si>
    <t>TOGO</t>
  </si>
  <si>
    <t>C134a</t>
  </si>
  <si>
    <t>UMM AL QIWAIN</t>
  </si>
  <si>
    <t>nl1</t>
  </si>
  <si>
    <t>nl2</t>
  </si>
  <si>
    <t>nl3</t>
  </si>
  <si>
    <t>nl4</t>
  </si>
  <si>
    <t>nl5</t>
  </si>
  <si>
    <t>nl6</t>
  </si>
  <si>
    <t>482?</t>
  </si>
  <si>
    <t>2y on 5f</t>
  </si>
  <si>
    <t>black &amp; red</t>
  </si>
  <si>
    <t>2y on 13f</t>
  </si>
  <si>
    <t>olive &amp; multi</t>
  </si>
  <si>
    <t>Mining Pumice</t>
  </si>
  <si>
    <t>303a</t>
  </si>
  <si>
    <t>blue &amp; multi</t>
  </si>
  <si>
    <t>Map of Dominica</t>
  </si>
  <si>
    <t>Orange yellow</t>
  </si>
  <si>
    <t>In red, 8mm w/wo .</t>
  </si>
  <si>
    <t>in violet 8mm w/wo .</t>
  </si>
  <si>
    <t>in blue with. 8mm</t>
  </si>
  <si>
    <t>in black 6 1/2 or 8mm</t>
  </si>
  <si>
    <t>N24</t>
  </si>
  <si>
    <t>N27</t>
  </si>
  <si>
    <t>C39a</t>
  </si>
  <si>
    <t>inv surch</t>
  </si>
  <si>
    <t>C39b</t>
  </si>
  <si>
    <t>grn &amp; or</t>
  </si>
  <si>
    <t>pur &amp; grn</t>
  </si>
  <si>
    <t>4p Churchill op</t>
  </si>
  <si>
    <t>1805-05</t>
  </si>
  <si>
    <t>1p</t>
  </si>
  <si>
    <t>grn &amp; blk</t>
  </si>
  <si>
    <t>1 1/2p</t>
  </si>
  <si>
    <t>rose red</t>
  </si>
  <si>
    <t>bluish gry&amp;gry</t>
  </si>
  <si>
    <t>3p</t>
  </si>
  <si>
    <t>blk&amp;yellow</t>
  </si>
  <si>
    <t>olive &amp; lilac</t>
  </si>
  <si>
    <t>6p</t>
  </si>
  <si>
    <t>rose lilac &amp;gry</t>
  </si>
  <si>
    <t>8p</t>
  </si>
  <si>
    <t>gold,red,blue</t>
  </si>
  <si>
    <t>N233</t>
  </si>
  <si>
    <t>16d ovprnt Epirus</t>
  </si>
  <si>
    <t>Edinburgh Castle</t>
  </si>
  <si>
    <t>gray  &amp; brn</t>
  </si>
  <si>
    <t>ultra &amp; brn</t>
  </si>
  <si>
    <t>Caldas Department Ruiz?</t>
  </si>
  <si>
    <t>1501-03</t>
  </si>
  <si>
    <t>C26</t>
  </si>
  <si>
    <t>slate green</t>
  </si>
  <si>
    <t>C27</t>
  </si>
  <si>
    <t>dp green</t>
  </si>
  <si>
    <t>C28</t>
  </si>
  <si>
    <t>red brown &amp;</t>
  </si>
  <si>
    <t>C28a</t>
  </si>
  <si>
    <t>imperf pair</t>
  </si>
  <si>
    <t xml:space="preserve">red brown </t>
  </si>
  <si>
    <t xml:space="preserve">Toliman </t>
  </si>
  <si>
    <t>C29</t>
  </si>
  <si>
    <t>C30</t>
  </si>
  <si>
    <t>Le Pouce</t>
  </si>
  <si>
    <t>brn &amp; org red</t>
  </si>
  <si>
    <t>9.65fr</t>
  </si>
  <si>
    <t>gold</t>
  </si>
  <si>
    <t>Crater Lake Oregon</t>
  </si>
  <si>
    <t>25c?</t>
  </si>
  <si>
    <t>Santorini cartoon</t>
  </si>
  <si>
    <t>MANCHUKUO</t>
  </si>
  <si>
    <t>4f</t>
  </si>
  <si>
    <t>dl ol-green</t>
  </si>
  <si>
    <t>12f</t>
  </si>
  <si>
    <t>1½f</t>
  </si>
  <si>
    <t>dl green</t>
  </si>
  <si>
    <t>3c ovp habilitada</t>
  </si>
  <si>
    <t>3c ovp VIII vueleta</t>
  </si>
  <si>
    <t>3c ovp feria mundial..</t>
  </si>
  <si>
    <t>3c ovp III reunion</t>
  </si>
  <si>
    <t>NL45</t>
  </si>
  <si>
    <t>Peru</t>
  </si>
  <si>
    <t>140fr</t>
  </si>
  <si>
    <t>tan,blk &amp; brn</t>
  </si>
  <si>
    <t>Symposium on interplate volcanism</t>
  </si>
  <si>
    <t>482a</t>
  </si>
  <si>
    <t>501a</t>
  </si>
  <si>
    <t>Laguna Verde, Ruiz</t>
  </si>
  <si>
    <t>94fr</t>
  </si>
  <si>
    <t>Map of St. Vincent</t>
  </si>
  <si>
    <t>dk &amp; lt blue</t>
  </si>
  <si>
    <t>2p perf 14</t>
  </si>
  <si>
    <t>2p perf 13 1/2</t>
  </si>
  <si>
    <t>1L93a</t>
  </si>
  <si>
    <t>double sur.</t>
  </si>
  <si>
    <t>C39c</t>
  </si>
  <si>
    <t>pair +1 &amp; -1</t>
  </si>
  <si>
    <t>C40a</t>
  </si>
  <si>
    <t>C41a</t>
  </si>
  <si>
    <t>175c</t>
  </si>
  <si>
    <t>175d</t>
  </si>
  <si>
    <t>b inv.</t>
  </si>
  <si>
    <t>175e</t>
  </si>
  <si>
    <t>c inv.</t>
  </si>
  <si>
    <t>175f</t>
  </si>
  <si>
    <t>175g</t>
  </si>
  <si>
    <t>5 omit</t>
  </si>
  <si>
    <t>2d x 12</t>
  </si>
  <si>
    <t>1d</t>
  </si>
  <si>
    <t>Fuji and tea fields</t>
  </si>
  <si>
    <t>14d x 4</t>
  </si>
  <si>
    <t>Hodaka</t>
  </si>
  <si>
    <t>30d x 4</t>
  </si>
  <si>
    <t>1.30fr</t>
  </si>
  <si>
    <t>340d</t>
  </si>
  <si>
    <t>340f</t>
  </si>
  <si>
    <t>2L29</t>
  </si>
  <si>
    <t>2L30</t>
  </si>
  <si>
    <t>2L31</t>
  </si>
  <si>
    <t>2L32</t>
  </si>
  <si>
    <t>2L33</t>
  </si>
  <si>
    <t>2L34</t>
  </si>
  <si>
    <t>blk brn &amp; blk</t>
  </si>
  <si>
    <t>O87</t>
  </si>
  <si>
    <t>rose lake &amp; bl</t>
  </si>
  <si>
    <t>O88</t>
  </si>
  <si>
    <t>ind &amp; blk</t>
  </si>
  <si>
    <t>O89</t>
  </si>
  <si>
    <t>O90</t>
  </si>
  <si>
    <t>55¢</t>
  </si>
  <si>
    <t>dk vio &amp; blk</t>
  </si>
  <si>
    <t>p viol &amp; blk</t>
  </si>
  <si>
    <t>Map of St.Lucia</t>
  </si>
  <si>
    <t>scarlet &amp; blk</t>
  </si>
  <si>
    <t>Piton</t>
  </si>
  <si>
    <t>Piton?</t>
  </si>
  <si>
    <t>ST. VINCENT</t>
  </si>
  <si>
    <t>Soufriere, Crater Lake</t>
  </si>
  <si>
    <t>Tuamotu</t>
  </si>
  <si>
    <t>4fr</t>
  </si>
  <si>
    <t>8fr</t>
  </si>
  <si>
    <t>Marquesas</t>
  </si>
  <si>
    <t>Gambier</t>
  </si>
  <si>
    <t>Ua Pou</t>
  </si>
  <si>
    <t>Motu Tapu</t>
  </si>
  <si>
    <t>Raiatea</t>
  </si>
  <si>
    <t>34fr</t>
  </si>
  <si>
    <t>KUWAIT</t>
  </si>
  <si>
    <t>Edinburgh Castle ovp Kuwait</t>
  </si>
  <si>
    <t>Z73</t>
  </si>
  <si>
    <t>Z75</t>
  </si>
  <si>
    <t>Z102</t>
  </si>
  <si>
    <t>Z120</t>
  </si>
  <si>
    <t>Z137</t>
  </si>
  <si>
    <t>Z205</t>
  </si>
  <si>
    <t>Z206</t>
  </si>
  <si>
    <t>Z206a</t>
  </si>
  <si>
    <t>Z240</t>
  </si>
  <si>
    <t>Z242</t>
  </si>
  <si>
    <t>Z243</t>
  </si>
  <si>
    <t>Z244</t>
  </si>
  <si>
    <t>Z244a</t>
  </si>
  <si>
    <t>Kyrenia</t>
  </si>
  <si>
    <t>0102-</t>
  </si>
  <si>
    <t>190a</t>
  </si>
  <si>
    <t>dbl ovpt.</t>
  </si>
  <si>
    <t>DENMARK</t>
  </si>
  <si>
    <t>COMORO ISLANDS</t>
  </si>
  <si>
    <t>120fr</t>
  </si>
  <si>
    <t>Karthala</t>
  </si>
  <si>
    <t>0303-01</t>
  </si>
  <si>
    <t>COOK ISLANDS</t>
  </si>
  <si>
    <t>vio &amp;blk</t>
  </si>
  <si>
    <t>Avarua Harbour</t>
  </si>
  <si>
    <t>dl vio &amp; bl grn</t>
  </si>
  <si>
    <t>88a</t>
  </si>
  <si>
    <t>88b</t>
  </si>
  <si>
    <t>3p on 1 1/2p</t>
  </si>
  <si>
    <t xml:space="preserve">violet  &amp; blk </t>
  </si>
  <si>
    <t>Ikurangi</t>
  </si>
  <si>
    <t>brn &amp; violet</t>
  </si>
  <si>
    <t>Map of Hervey Islands</t>
  </si>
  <si>
    <t>car &amp; brn</t>
  </si>
  <si>
    <t>Map of Raratonga</t>
  </si>
  <si>
    <t>ultra &amp; grn</t>
  </si>
  <si>
    <t>Map of Aitutaki</t>
  </si>
  <si>
    <t>C398</t>
  </si>
  <si>
    <t>Mts Aorai &amp; Orohena</t>
  </si>
  <si>
    <t>180fr</t>
  </si>
  <si>
    <t>60fr</t>
  </si>
  <si>
    <t>Borabora painting</t>
  </si>
  <si>
    <t>Borabora aerial photo</t>
  </si>
  <si>
    <t>Polynesian landscapes</t>
  </si>
  <si>
    <t>Canoe championship</t>
  </si>
  <si>
    <t>Matavai Bay</t>
  </si>
  <si>
    <t>130 fr + label</t>
  </si>
  <si>
    <t>Tahiti map</t>
  </si>
  <si>
    <t>260fr</t>
  </si>
  <si>
    <t>24fr</t>
  </si>
  <si>
    <t>Amsterdam and Kerguelen + label</t>
  </si>
  <si>
    <t>0304-</t>
  </si>
  <si>
    <t>Crater lake and arch</t>
  </si>
  <si>
    <t>red brown and silver</t>
  </si>
  <si>
    <t>Pinney's Beach, Nevis</t>
  </si>
  <si>
    <t>2.75 pair</t>
  </si>
  <si>
    <t>View of Island</t>
  </si>
  <si>
    <t>1.20s</t>
  </si>
  <si>
    <t>5000p pair</t>
  </si>
  <si>
    <t>Map of Tahiti, scouts</t>
  </si>
  <si>
    <t>22c souv. Sheet</t>
  </si>
  <si>
    <t>blk &amp; red</t>
  </si>
  <si>
    <t>C683</t>
  </si>
  <si>
    <t>car rse &amp; vi.bl</t>
  </si>
  <si>
    <t>C684</t>
  </si>
  <si>
    <t>Chimborazo, #370 ovp Loor a Chile</t>
  </si>
  <si>
    <t>Mt. Misery</t>
  </si>
  <si>
    <t>violet  &amp; blk</t>
  </si>
  <si>
    <t>dk gray &amp; blk</t>
  </si>
  <si>
    <t>2 1/2p</t>
  </si>
  <si>
    <t>2sh 6p</t>
  </si>
  <si>
    <t>orange yellow</t>
  </si>
  <si>
    <t>41b</t>
  </si>
  <si>
    <t>perf 14</t>
  </si>
  <si>
    <t>perf 13½</t>
  </si>
  <si>
    <t>286b</t>
  </si>
  <si>
    <t>TF double</t>
  </si>
  <si>
    <t>287a</t>
  </si>
  <si>
    <t>287b</t>
  </si>
  <si>
    <t>0805-032</t>
  </si>
  <si>
    <t>582a</t>
  </si>
  <si>
    <t>Shikotsu &amp; Yotei</t>
  </si>
  <si>
    <t>0805-</t>
  </si>
  <si>
    <t>Unzen</t>
  </si>
  <si>
    <t>C428</t>
  </si>
  <si>
    <t>Isola Egadi</t>
  </si>
  <si>
    <t>5d x 8</t>
  </si>
  <si>
    <t>1537f</t>
  </si>
  <si>
    <t>35c on 2c</t>
  </si>
  <si>
    <t>1501-161</t>
  </si>
  <si>
    <t>40c on souv. Sheet</t>
  </si>
  <si>
    <t>1920?</t>
  </si>
  <si>
    <t>1965?</t>
  </si>
  <si>
    <t>No value</t>
  </si>
  <si>
    <t>Deep blue</t>
  </si>
  <si>
    <t>Daughters of Armenia Inc</t>
  </si>
  <si>
    <t xml:space="preserve">Deep ultra </t>
  </si>
  <si>
    <t>carmine lake</t>
  </si>
  <si>
    <t>24y</t>
  </si>
  <si>
    <t>463a</t>
  </si>
  <si>
    <t>0805-07</t>
  </si>
  <si>
    <t>dp yellow grn</t>
  </si>
  <si>
    <t>bt blue</t>
  </si>
  <si>
    <t>504a</t>
  </si>
  <si>
    <t>Zao</t>
  </si>
  <si>
    <t>0803-19</t>
  </si>
  <si>
    <t>B58</t>
  </si>
  <si>
    <t>20 + 10 cents</t>
  </si>
  <si>
    <t>red &amp; gray</t>
  </si>
  <si>
    <t>brt blue</t>
  </si>
  <si>
    <t>chestnut brn</t>
  </si>
  <si>
    <t>Hakone</t>
  </si>
  <si>
    <t>0803-02</t>
  </si>
  <si>
    <t>Towada</t>
  </si>
  <si>
    <t>0803-271</t>
  </si>
  <si>
    <t>Hakkoda</t>
  </si>
  <si>
    <t>blue &amp; yellow</t>
  </si>
  <si>
    <t>Fumarole pipes in lake Abbe</t>
  </si>
  <si>
    <t>car &amp; buff</t>
  </si>
  <si>
    <t>0805-06</t>
  </si>
  <si>
    <t>306a</t>
  </si>
  <si>
    <t>311a</t>
  </si>
  <si>
    <t>Datun</t>
  </si>
  <si>
    <t>1y</t>
  </si>
  <si>
    <t>364a</t>
  </si>
  <si>
    <t>364b</t>
  </si>
  <si>
    <t>2y</t>
  </si>
  <si>
    <t>8y</t>
  </si>
  <si>
    <t>14y</t>
  </si>
  <si>
    <t>15v</t>
  </si>
  <si>
    <t>1000b</t>
  </si>
  <si>
    <t>60c</t>
  </si>
  <si>
    <t>Cliffs</t>
  </si>
  <si>
    <t>262a</t>
  </si>
  <si>
    <t>262b</t>
  </si>
  <si>
    <t>Yale</t>
  </si>
  <si>
    <t>262c</t>
  </si>
  <si>
    <t>262d</t>
  </si>
  <si>
    <t>262e</t>
  </si>
  <si>
    <t>ol gry &amp; lilac</t>
  </si>
  <si>
    <t>gry grn straw</t>
  </si>
  <si>
    <t>car &amp; blue</t>
  </si>
  <si>
    <t>gray &amp; black</t>
  </si>
  <si>
    <t>greenish blue &amp; black</t>
  </si>
  <si>
    <t>red violet &amp; black</t>
  </si>
  <si>
    <t>orange &amp; black</t>
  </si>
  <si>
    <t>dark blue &amp; black</t>
  </si>
  <si>
    <t>prussian blue &amp; black</t>
  </si>
  <si>
    <t>7.50cor</t>
  </si>
  <si>
    <t>bird and Momotombo</t>
  </si>
  <si>
    <t>Arms of Pedro Moncayo - Cayambe?</t>
  </si>
  <si>
    <t>Arms of Mejia - Ruminahui</t>
  </si>
  <si>
    <t>Hakone stamp on stamp</t>
  </si>
  <si>
    <t>Fuji Hiroshige</t>
  </si>
  <si>
    <t>Fuji Phila Nippon</t>
  </si>
  <si>
    <t>Hodakadake</t>
  </si>
  <si>
    <t>Chuzenji</t>
  </si>
  <si>
    <t>Inaccessible Island</t>
  </si>
  <si>
    <t>Gough Island</t>
  </si>
  <si>
    <t>Tristan view</t>
  </si>
  <si>
    <t>45p</t>
  </si>
  <si>
    <t>TURKEY</t>
  </si>
  <si>
    <t>Erciyes Dagi</t>
  </si>
  <si>
    <t>0103-01</t>
  </si>
  <si>
    <t>7 1/2l</t>
  </si>
  <si>
    <t>Agri Dagi (Ararat)</t>
  </si>
  <si>
    <t>UGANDA</t>
  </si>
  <si>
    <t>60sh</t>
  </si>
  <si>
    <t>90sh</t>
  </si>
  <si>
    <t>120sh</t>
  </si>
  <si>
    <t>250sh</t>
  </si>
  <si>
    <t>VANUATU</t>
  </si>
  <si>
    <t>Misery Crater</t>
  </si>
  <si>
    <t>1600-</t>
  </si>
  <si>
    <t>Moonhole, Bequia</t>
  </si>
  <si>
    <t>1¢ magenta ovp.</t>
  </si>
  <si>
    <t>2L27a</t>
  </si>
  <si>
    <t>2¢    "</t>
  </si>
  <si>
    <t>Quest and view of Island</t>
  </si>
  <si>
    <t>The Column, Drakensburg</t>
  </si>
  <si>
    <t>Crossing the Drakensburg</t>
  </si>
  <si>
    <t>Thermal power station</t>
  </si>
  <si>
    <t>50c on 5c</t>
  </si>
  <si>
    <t>60c on 5c</t>
  </si>
  <si>
    <t>Overprinted BO.</t>
  </si>
  <si>
    <t>Brazil</t>
  </si>
  <si>
    <t>Overprinted Br or BR</t>
  </si>
  <si>
    <t>9 1/2 mm</t>
  </si>
  <si>
    <t>NL10</t>
  </si>
  <si>
    <t>NL11</t>
  </si>
  <si>
    <t>NL12</t>
  </si>
  <si>
    <t>NL13</t>
  </si>
  <si>
    <t>NL14</t>
  </si>
  <si>
    <t>7mm in black</t>
  </si>
  <si>
    <t>NL15</t>
  </si>
  <si>
    <t>20c "R"</t>
  </si>
  <si>
    <t>Canada</t>
  </si>
  <si>
    <t>Overprinted CA.</t>
  </si>
  <si>
    <t>Canal Zone</t>
  </si>
  <si>
    <t>"P" 10mm &amp; CZ violet</t>
  </si>
  <si>
    <t>C23b</t>
  </si>
  <si>
    <t>C23c</t>
  </si>
  <si>
    <t>C29a</t>
  </si>
  <si>
    <t>Bandai volcanoes</t>
  </si>
  <si>
    <t>10cor</t>
  </si>
  <si>
    <t>175le</t>
  </si>
  <si>
    <t>Nix Olympica</t>
  </si>
  <si>
    <t>1169a</t>
  </si>
  <si>
    <t>SOLOMON ISLANDS</t>
  </si>
  <si>
    <t>1939-51</t>
  </si>
  <si>
    <t>dp or &amp; blk</t>
  </si>
  <si>
    <t>Tinakula</t>
  </si>
  <si>
    <t>0506-01</t>
  </si>
  <si>
    <t>1956-60</t>
  </si>
  <si>
    <t>blue  &amp; blk</t>
  </si>
  <si>
    <t>73a</t>
  </si>
  <si>
    <t>6f imp. pair</t>
  </si>
  <si>
    <t>73b</t>
  </si>
  <si>
    <t xml:space="preserve">olive grn </t>
  </si>
  <si>
    <t>5f on 4f</t>
  </si>
  <si>
    <t>olive grn</t>
  </si>
  <si>
    <t>13f on 12f</t>
  </si>
  <si>
    <t>5f</t>
  </si>
  <si>
    <t>13f</t>
  </si>
  <si>
    <t>dk red brown</t>
  </si>
  <si>
    <t>158a</t>
  </si>
  <si>
    <t>5f imp. pair</t>
  </si>
  <si>
    <t>MARSHALL ISLANDS</t>
  </si>
  <si>
    <t>1pa on 2pa</t>
  </si>
  <si>
    <t>vio blue &amp; red</t>
  </si>
  <si>
    <t>Telica</t>
  </si>
  <si>
    <t>B700</t>
  </si>
  <si>
    <t>Clermont Ferrand</t>
  </si>
  <si>
    <t>3fr + 60c</t>
  </si>
  <si>
    <t>Haroun Tazieff</t>
  </si>
  <si>
    <t>C186</t>
  </si>
  <si>
    <t>C187</t>
  </si>
  <si>
    <t>C225</t>
  </si>
  <si>
    <t>C226</t>
  </si>
  <si>
    <t>Arms of Cayambe - Cayambe</t>
  </si>
  <si>
    <t>Arms of Ecuador - Chimborazo</t>
  </si>
  <si>
    <t>Arms of Latacunga - Cotopaxi</t>
  </si>
  <si>
    <t>1502-02</t>
  </si>
  <si>
    <t>View of Futuna</t>
  </si>
  <si>
    <t>41fr</t>
  </si>
  <si>
    <t>193.2a</t>
  </si>
  <si>
    <t>193.2b</t>
  </si>
  <si>
    <t>1803-03</t>
  </si>
  <si>
    <t>Discovery sheet Part 2</t>
  </si>
  <si>
    <t>768e</t>
  </si>
  <si>
    <t>769e</t>
  </si>
  <si>
    <t>Middle Island</t>
  </si>
  <si>
    <t>Discovery sheet Part 3</t>
  </si>
  <si>
    <t>Discovery sheet Part 4</t>
  </si>
  <si>
    <t xml:space="preserve">orange  </t>
  </si>
  <si>
    <t>150c</t>
  </si>
  <si>
    <t>150d</t>
  </si>
  <si>
    <t>dbl sur. inv.</t>
  </si>
  <si>
    <t>20¢ on 5p</t>
  </si>
  <si>
    <t>brown red</t>
  </si>
  <si>
    <t>Prune Island</t>
  </si>
  <si>
    <t>West Coast Sandoy</t>
  </si>
  <si>
    <t>90o</t>
  </si>
  <si>
    <t>200o</t>
  </si>
  <si>
    <t>250o</t>
  </si>
  <si>
    <t>1col on 1 col</t>
  </si>
  <si>
    <t>Hvitanes and Skalafjordur</t>
  </si>
  <si>
    <t>100o</t>
  </si>
  <si>
    <t>North coast</t>
  </si>
  <si>
    <t>150o</t>
  </si>
  <si>
    <t>Aerial view Mykines island</t>
  </si>
  <si>
    <t>180o</t>
  </si>
  <si>
    <t>766e</t>
  </si>
  <si>
    <t>767e</t>
  </si>
  <si>
    <t>Discovery sheet Part 1</t>
  </si>
  <si>
    <t>Sanchahe (San Cha Ho)</t>
  </si>
  <si>
    <t>EO1a</t>
  </si>
  <si>
    <t>EO1b</t>
  </si>
  <si>
    <t>N13</t>
  </si>
  <si>
    <t>Mayon and Fuji</t>
  </si>
  <si>
    <t>sheet of 4</t>
  </si>
  <si>
    <t>Tongaporutu Cliffs</t>
  </si>
  <si>
    <t>40c die cut 11</t>
  </si>
  <si>
    <t>40c die cut 12 3/4</t>
  </si>
  <si>
    <t>1827b</t>
  </si>
  <si>
    <t>Auckland stampshow Melbourne in margin</t>
  </si>
  <si>
    <t>10c self adhesive</t>
  </si>
  <si>
    <t>Map of St. Vincent Stamp Duty</t>
  </si>
  <si>
    <t>dark &amp; light blue</t>
  </si>
  <si>
    <t>dark &amp; light green</t>
  </si>
  <si>
    <t>20$</t>
  </si>
  <si>
    <t>dark &amp; light pink</t>
  </si>
  <si>
    <t>claret</t>
  </si>
  <si>
    <t>brown rose</t>
  </si>
  <si>
    <t>gray green</t>
  </si>
  <si>
    <t>112a</t>
  </si>
  <si>
    <t>dk blue (I)</t>
  </si>
  <si>
    <t>Illimani</t>
  </si>
  <si>
    <t>114a</t>
  </si>
  <si>
    <t>114b</t>
  </si>
  <si>
    <t>114c</t>
  </si>
  <si>
    <t>B181a</t>
  </si>
  <si>
    <t>s/s B178 x 3 +</t>
  </si>
  <si>
    <t>dk blue (II)</t>
  </si>
  <si>
    <t>C737</t>
  </si>
  <si>
    <t>C738</t>
  </si>
  <si>
    <t>C739</t>
  </si>
  <si>
    <t>Yasur, Tanna</t>
  </si>
  <si>
    <t>Potosi (Karikari caldera)</t>
  </si>
  <si>
    <t>Vidoy</t>
  </si>
  <si>
    <t>Svinoy</t>
  </si>
  <si>
    <t>Kunoy</t>
  </si>
  <si>
    <t>Bordoy</t>
  </si>
  <si>
    <t>10r</t>
  </si>
  <si>
    <t>ASCENSION</t>
  </si>
  <si>
    <t>1/2p</t>
  </si>
  <si>
    <t>blk&amp;gry</t>
  </si>
  <si>
    <t>Sandaogou (San Tao Chen)</t>
  </si>
  <si>
    <t>Shagang (Sha Kang)</t>
  </si>
  <si>
    <t>Shasongling (Sha Sung Kan)</t>
  </si>
  <si>
    <t>Shenshu (Shen Shu)</t>
  </si>
  <si>
    <t>Shuangyang (Shwang Yang)</t>
  </si>
  <si>
    <t>10¢ on 3¢</t>
  </si>
  <si>
    <t>O194</t>
  </si>
  <si>
    <t>25c on 50c</t>
  </si>
  <si>
    <t>35 on 50 cor</t>
  </si>
  <si>
    <t>50 on 3 cor</t>
  </si>
  <si>
    <t>1 cor on 2 cor</t>
  </si>
  <si>
    <t>1569c</t>
  </si>
  <si>
    <t>1569d</t>
  </si>
  <si>
    <t>1569e</t>
  </si>
  <si>
    <t>Espanola Island</t>
  </si>
  <si>
    <t>San Cristobal Island</t>
  </si>
  <si>
    <t>Bartolome Island</t>
  </si>
  <si>
    <t>Castries possessing Crozet</t>
  </si>
  <si>
    <t>black and dark brown</t>
  </si>
  <si>
    <t>Flag raising on Kerguelen</t>
  </si>
  <si>
    <t>Rockets and map of Kerguelen</t>
  </si>
  <si>
    <t>1403-07</t>
  </si>
  <si>
    <t>Usulutan</t>
  </si>
  <si>
    <t>1403-081</t>
  </si>
  <si>
    <t xml:space="preserve">dp red  </t>
  </si>
  <si>
    <t>1 col ovp plane</t>
  </si>
  <si>
    <t>C125</t>
  </si>
  <si>
    <t xml:space="preserve">ocher  </t>
  </si>
  <si>
    <t>C126</t>
  </si>
  <si>
    <t>C126a</t>
  </si>
  <si>
    <t>2500d</t>
  </si>
  <si>
    <t>221a</t>
  </si>
  <si>
    <t>221b</t>
  </si>
  <si>
    <t>221c</t>
  </si>
  <si>
    <t>221d</t>
  </si>
  <si>
    <t>222b</t>
  </si>
  <si>
    <t>222c</t>
  </si>
  <si>
    <t>222d</t>
  </si>
  <si>
    <t>222f</t>
  </si>
  <si>
    <t>222g</t>
  </si>
  <si>
    <t>230fr</t>
  </si>
  <si>
    <t>ocher, ol grn bl</t>
  </si>
  <si>
    <t>Map of Moheli</t>
  </si>
  <si>
    <t>C92</t>
  </si>
  <si>
    <t>30sh</t>
  </si>
  <si>
    <t>rose violet</t>
  </si>
  <si>
    <t>chestnut</t>
  </si>
  <si>
    <t>El Altar</t>
  </si>
  <si>
    <t>violet blue</t>
  </si>
  <si>
    <t xml:space="preserve">brown red  </t>
  </si>
  <si>
    <t>3s</t>
  </si>
  <si>
    <t>5s</t>
  </si>
  <si>
    <t>1.25pa on 1sh</t>
  </si>
  <si>
    <t>Stone marker</t>
  </si>
  <si>
    <t>Sulur</t>
  </si>
  <si>
    <t xml:space="preserve">16 1/2 s </t>
  </si>
  <si>
    <t>18s</t>
  </si>
  <si>
    <t>33s</t>
  </si>
  <si>
    <t>gray</t>
  </si>
  <si>
    <t>souv. Sheet</t>
  </si>
  <si>
    <t>Chubu volcanoes</t>
  </si>
  <si>
    <t>red brown &amp; yl green</t>
  </si>
  <si>
    <t>Lanuto'o Lake, Upolu</t>
  </si>
  <si>
    <t>Arms Fernando Poo</t>
  </si>
  <si>
    <t>Arms Tenerife</t>
  </si>
  <si>
    <t>Map of Canaries</t>
  </si>
  <si>
    <t>16p</t>
  </si>
  <si>
    <t>Garajonay N.P Gomera</t>
  </si>
  <si>
    <t>Kilimanjaro on arms</t>
  </si>
  <si>
    <t>7 1/2p</t>
  </si>
  <si>
    <t>Cow Pudding and lava</t>
  </si>
  <si>
    <t>Peak Berry and crater lake</t>
  </si>
  <si>
    <t>Sand flower and landscape</t>
  </si>
  <si>
    <t>NZ flax and landscape</t>
  </si>
  <si>
    <t>Tree and pinnacle</t>
  </si>
  <si>
    <t>Bog fern and snow-capped mountain</t>
  </si>
  <si>
    <t>Dogcatcher, albatrosses, sea cliffs</t>
  </si>
  <si>
    <t>Celery, terns, pinnacles</t>
  </si>
  <si>
    <t>Pepper tree and waterfall</t>
  </si>
  <si>
    <t>Foul berry and coast</t>
  </si>
  <si>
    <t>Tussock, penguins, coast</t>
  </si>
  <si>
    <t>Tussac and islands</t>
  </si>
  <si>
    <t>blue and chocolate</t>
  </si>
  <si>
    <t>Elephant seal and island</t>
  </si>
  <si>
    <t>Queen and coastline</t>
  </si>
  <si>
    <t>Masaya</t>
  </si>
  <si>
    <t>175fr</t>
  </si>
  <si>
    <t>360fr</t>
  </si>
  <si>
    <t>65col on # 429</t>
  </si>
  <si>
    <t>80col on #429</t>
  </si>
  <si>
    <t>95col on # 429</t>
  </si>
  <si>
    <t>2L39</t>
  </si>
  <si>
    <t>2L42</t>
  </si>
  <si>
    <t>1906-08</t>
  </si>
  <si>
    <t>2L43</t>
  </si>
  <si>
    <t>2L44</t>
  </si>
  <si>
    <t>2 1/2 p on 2p</t>
  </si>
  <si>
    <t>6c</t>
  </si>
  <si>
    <t>Sovi Bay</t>
  </si>
  <si>
    <t>Nevado del Quindio</t>
  </si>
  <si>
    <t>Purace</t>
  </si>
  <si>
    <t>Guatavita</t>
  </si>
  <si>
    <t>Panska Skala</t>
  </si>
  <si>
    <t>CO19</t>
  </si>
  <si>
    <t>dk bl &amp; red br</t>
  </si>
  <si>
    <t>79a</t>
  </si>
  <si>
    <t>green yellow</t>
  </si>
  <si>
    <t>brown red lilac</t>
  </si>
  <si>
    <t>35c</t>
  </si>
  <si>
    <t>imp. between</t>
  </si>
  <si>
    <t>36a</t>
  </si>
  <si>
    <t>block, 4 imp.</t>
  </si>
  <si>
    <t xml:space="preserve">violet  </t>
  </si>
  <si>
    <t>36b</t>
  </si>
  <si>
    <t>37a</t>
  </si>
  <si>
    <t>imp. horiz.</t>
  </si>
  <si>
    <t>37b</t>
  </si>
  <si>
    <t>Volcanic Island (unsure which) -Zavodovski?</t>
  </si>
  <si>
    <t>751a</t>
  </si>
  <si>
    <t>Booklet</t>
  </si>
  <si>
    <t>Covers depicts view of Island</t>
  </si>
  <si>
    <t>bl &amp; lt red</t>
  </si>
  <si>
    <t>1fr</t>
  </si>
  <si>
    <t>Fournaise, Piton de la</t>
  </si>
  <si>
    <t>2.90r</t>
  </si>
  <si>
    <t>1.35 + 2fr</t>
  </si>
  <si>
    <t xml:space="preserve">brown  </t>
  </si>
  <si>
    <t>Molokai</t>
  </si>
  <si>
    <t>1302-</t>
  </si>
  <si>
    <t>BHUTAN</t>
  </si>
  <si>
    <t>5nu</t>
  </si>
  <si>
    <t>Mauna Loa</t>
  </si>
  <si>
    <t>1302-02</t>
  </si>
  <si>
    <t>30nu</t>
  </si>
  <si>
    <t>Crater Lake, Oregon</t>
  </si>
  <si>
    <t>1202-16</t>
  </si>
  <si>
    <t>BOLIVIA</t>
  </si>
  <si>
    <t>5¢</t>
  </si>
  <si>
    <t>Potosi</t>
  </si>
  <si>
    <t>1505-</t>
  </si>
  <si>
    <t>10¢</t>
  </si>
  <si>
    <t>vermillion</t>
  </si>
  <si>
    <t>blue</t>
  </si>
  <si>
    <t>1.30$</t>
  </si>
  <si>
    <t>Tongariro</t>
  </si>
  <si>
    <t>1.80$</t>
  </si>
  <si>
    <t>Rangitoto</t>
  </si>
  <si>
    <t>996a</t>
  </si>
  <si>
    <t>Reporoa</t>
  </si>
  <si>
    <t>0401-06</t>
  </si>
  <si>
    <t>Tarawera</t>
  </si>
  <si>
    <t>Rotomahana</t>
  </si>
  <si>
    <t>1160a</t>
  </si>
  <si>
    <t>Souv. Sheet</t>
  </si>
  <si>
    <t>Wideawake airfield</t>
  </si>
  <si>
    <t>Tristar and Pitons</t>
  </si>
  <si>
    <t>Frigate rock</t>
  </si>
  <si>
    <t>80c</t>
  </si>
  <si>
    <t>Boat and Pitons</t>
  </si>
  <si>
    <t>1349a</t>
  </si>
  <si>
    <t>10.00$</t>
  </si>
  <si>
    <t>Erebus</t>
  </si>
  <si>
    <t>GUYANA</t>
  </si>
  <si>
    <t>Volcano and dinosaur</t>
  </si>
  <si>
    <t>13.5a</t>
  </si>
  <si>
    <t>13.5b</t>
  </si>
  <si>
    <t>13.5c</t>
  </si>
  <si>
    <t>13.5d</t>
  </si>
  <si>
    <t>28.10a</t>
  </si>
  <si>
    <t>28.10A</t>
  </si>
  <si>
    <t>30.1a</t>
  </si>
  <si>
    <t>76.3a</t>
  </si>
  <si>
    <t>1900-02</t>
  </si>
  <si>
    <t>L40</t>
  </si>
  <si>
    <t>L42</t>
  </si>
  <si>
    <t>NICARAGUA</t>
  </si>
  <si>
    <t>Momotombo</t>
  </si>
  <si>
    <t>1404-09</t>
  </si>
  <si>
    <t xml:space="preserve">yellow </t>
  </si>
  <si>
    <t>dull red</t>
  </si>
  <si>
    <t>rose lake</t>
  </si>
  <si>
    <t>Herdubreid</t>
  </si>
  <si>
    <t>200,000/4,000</t>
  </si>
  <si>
    <t>PANAMA</t>
  </si>
  <si>
    <t>Chiriqui</t>
  </si>
  <si>
    <t>1407-01</t>
  </si>
  <si>
    <t>367a</t>
  </si>
  <si>
    <t>invert. ovrprnt</t>
  </si>
  <si>
    <t>sage green &amp; vio</t>
  </si>
  <si>
    <t xml:space="preserve">Volcano </t>
  </si>
  <si>
    <t>4 cor</t>
  </si>
  <si>
    <t>1L97a</t>
  </si>
  <si>
    <t>1L97b</t>
  </si>
  <si>
    <t>1L97c</t>
  </si>
  <si>
    <t>1L98</t>
  </si>
  <si>
    <t>1L98a</t>
  </si>
  <si>
    <t>1L98b</t>
  </si>
  <si>
    <t>1L98c</t>
  </si>
  <si>
    <t>1L99</t>
  </si>
  <si>
    <t>1L99a</t>
  </si>
  <si>
    <t>1L99b</t>
  </si>
  <si>
    <t>1L100</t>
  </si>
  <si>
    <t>1L100a</t>
  </si>
  <si>
    <t>ANTIGUA</t>
  </si>
  <si>
    <t>340a</t>
  </si>
  <si>
    <t>318a</t>
  </si>
  <si>
    <t>2L45</t>
  </si>
  <si>
    <t>2/-</t>
  </si>
  <si>
    <t>violet and orange</t>
  </si>
  <si>
    <t>Suva harbor</t>
  </si>
  <si>
    <t>3.60fr</t>
  </si>
  <si>
    <t>gray bl and bl green</t>
  </si>
  <si>
    <t>violet brown &amp; bl green</t>
  </si>
  <si>
    <t>dull and rose red</t>
  </si>
  <si>
    <t>gray blue and buff</t>
  </si>
  <si>
    <t>Vestrahorn</t>
  </si>
  <si>
    <t>Rock formations</t>
  </si>
  <si>
    <t>stamps on stamp</t>
  </si>
  <si>
    <t>Espiritu Santu</t>
  </si>
  <si>
    <t>RUSSIA</t>
  </si>
  <si>
    <t>St. Elias</t>
  </si>
  <si>
    <t>1105-02</t>
  </si>
  <si>
    <t>40k</t>
  </si>
  <si>
    <t>br. red viol</t>
  </si>
  <si>
    <t>Platygorsk - Mt. Elbruz</t>
  </si>
  <si>
    <t>0104-01</t>
  </si>
  <si>
    <t>Klyochevskaya Sopka</t>
  </si>
  <si>
    <t>1000-26</t>
  </si>
  <si>
    <t>12k</t>
  </si>
  <si>
    <t>1000-13</t>
  </si>
  <si>
    <t>16k</t>
  </si>
  <si>
    <t>Koryakski</t>
  </si>
  <si>
    <t>1000-09</t>
  </si>
  <si>
    <t>6k</t>
  </si>
  <si>
    <t>Geysers</t>
  </si>
  <si>
    <t>80ch</t>
  </si>
  <si>
    <t>C782</t>
  </si>
  <si>
    <t>sepia &amp; pl brn</t>
  </si>
  <si>
    <t>C793</t>
  </si>
  <si>
    <t>184a</t>
  </si>
  <si>
    <t>Philip Island</t>
  </si>
  <si>
    <t>288a-e</t>
  </si>
  <si>
    <t>Nepean Island</t>
  </si>
  <si>
    <t>289a-e</t>
  </si>
  <si>
    <t>5$</t>
  </si>
  <si>
    <t>Taboga island</t>
  </si>
  <si>
    <t>1407-</t>
  </si>
  <si>
    <t>C86a</t>
  </si>
  <si>
    <t>Dbl. surcharge</t>
  </si>
  <si>
    <t>C97</t>
  </si>
  <si>
    <t>C108a</t>
  </si>
  <si>
    <t>Dbl. overprint</t>
  </si>
  <si>
    <t>PAPUA NEW GUINEA</t>
  </si>
  <si>
    <t>Rabaul</t>
  </si>
  <si>
    <t>U9</t>
  </si>
  <si>
    <t>U10</t>
  </si>
  <si>
    <t>U10a</t>
  </si>
  <si>
    <t>U11</t>
  </si>
  <si>
    <t>U11a</t>
  </si>
  <si>
    <t>Hat on the mountain stamp on stamp</t>
  </si>
  <si>
    <t>470a</t>
  </si>
  <si>
    <t>471a</t>
  </si>
  <si>
    <t>472a</t>
  </si>
  <si>
    <t>1032b</t>
  </si>
  <si>
    <t>1032c</t>
  </si>
  <si>
    <t>1032d</t>
  </si>
  <si>
    <t>1032e</t>
  </si>
  <si>
    <t>1032f</t>
  </si>
  <si>
    <t>1032g</t>
  </si>
  <si>
    <t>1032h</t>
  </si>
  <si>
    <t>1032i</t>
  </si>
  <si>
    <t>310fr</t>
  </si>
  <si>
    <t>651c</t>
  </si>
  <si>
    <t>2255L</t>
  </si>
  <si>
    <t>MOZAMBIQUE</t>
  </si>
  <si>
    <t>1521a</t>
  </si>
  <si>
    <t>1521c</t>
  </si>
  <si>
    <t>1521f</t>
  </si>
  <si>
    <t>1301b</t>
  </si>
  <si>
    <t>1301c</t>
  </si>
  <si>
    <t>1469f</t>
  </si>
  <si>
    <t>1827a</t>
  </si>
  <si>
    <t>2c + 3c on 3$</t>
  </si>
  <si>
    <t>C200a</t>
  </si>
  <si>
    <t>C201a</t>
  </si>
  <si>
    <t>1st self-adhesive</t>
  </si>
  <si>
    <t>Pohutu</t>
  </si>
  <si>
    <t>0401-042</t>
  </si>
  <si>
    <t>Gateway to Brimstone Hill</t>
  </si>
  <si>
    <t>3c ovpt</t>
  </si>
  <si>
    <t>Orizaba</t>
  </si>
  <si>
    <t>1401-10</t>
  </si>
  <si>
    <t>C62a</t>
  </si>
  <si>
    <t xml:space="preserve">slate  </t>
  </si>
  <si>
    <t>C67a</t>
  </si>
  <si>
    <t>brown car</t>
  </si>
  <si>
    <t>C68a</t>
  </si>
  <si>
    <t>C68b</t>
  </si>
  <si>
    <t>dk car &amp; blk</t>
  </si>
  <si>
    <t>0509-</t>
  </si>
  <si>
    <t>BARBADOS</t>
  </si>
  <si>
    <t>St. Vincent relief fund</t>
  </si>
  <si>
    <t>1600-15</t>
  </si>
  <si>
    <t>BELGIAN CONGO</t>
  </si>
  <si>
    <t>2.50fr</t>
  </si>
  <si>
    <t>dp ultra &amp; bl</t>
  </si>
  <si>
    <t>Karisimbi</t>
  </si>
  <si>
    <t>0203-04</t>
  </si>
  <si>
    <t>B26e</t>
  </si>
  <si>
    <t>ultra &amp; lt brown</t>
  </si>
  <si>
    <t>468a</t>
  </si>
  <si>
    <t>469a</t>
  </si>
  <si>
    <t>Overprinted PE. In black</t>
  </si>
  <si>
    <t>CANARY ISLANDS</t>
  </si>
  <si>
    <t>873m</t>
  </si>
  <si>
    <t>1507-17</t>
  </si>
  <si>
    <t>C155</t>
  </si>
  <si>
    <t>C513</t>
  </si>
  <si>
    <t>C775</t>
  </si>
  <si>
    <t>CZECHOSLOVAKIA</t>
  </si>
  <si>
    <t>60h</t>
  </si>
  <si>
    <t>3kcs</t>
  </si>
  <si>
    <t>DAHOMEY</t>
  </si>
  <si>
    <t>120f</t>
  </si>
  <si>
    <t>65fr</t>
  </si>
  <si>
    <t>90 on 1.30s</t>
  </si>
  <si>
    <t>719a</t>
  </si>
  <si>
    <t>?</t>
  </si>
  <si>
    <t>CB1</t>
  </si>
  <si>
    <t>blk brn</t>
  </si>
  <si>
    <t>C118</t>
  </si>
  <si>
    <t>C119</t>
  </si>
  <si>
    <t>C120</t>
  </si>
  <si>
    <t>C137</t>
  </si>
  <si>
    <t>C138</t>
  </si>
  <si>
    <t>C139</t>
  </si>
  <si>
    <t>223b</t>
  </si>
  <si>
    <t>223c</t>
  </si>
  <si>
    <t>224a</t>
  </si>
  <si>
    <t>224b</t>
  </si>
  <si>
    <t>224c</t>
  </si>
  <si>
    <t>225a</t>
  </si>
  <si>
    <t>225b</t>
  </si>
  <si>
    <t>225c</t>
  </si>
  <si>
    <t>225D</t>
  </si>
  <si>
    <t>225De</t>
  </si>
  <si>
    <t>225F</t>
  </si>
  <si>
    <t>225Fg</t>
  </si>
  <si>
    <t>225H</t>
  </si>
  <si>
    <t>226a</t>
  </si>
  <si>
    <t>226b</t>
  </si>
  <si>
    <t>0401-03</t>
  </si>
  <si>
    <t>yl brn &amp; bl brn</t>
  </si>
  <si>
    <t>216a</t>
  </si>
  <si>
    <t>Z450a</t>
  </si>
  <si>
    <t>Z474</t>
  </si>
  <si>
    <t>Z483</t>
  </si>
  <si>
    <t>Z483a</t>
  </si>
  <si>
    <t>Z494</t>
  </si>
  <si>
    <t>Z494a</t>
  </si>
  <si>
    <t>Z501</t>
  </si>
  <si>
    <t>Z502</t>
  </si>
  <si>
    <t>Z503</t>
  </si>
  <si>
    <t>Nelson and Boreas off Nevis</t>
  </si>
  <si>
    <t>C30a</t>
  </si>
  <si>
    <t>aerreo</t>
  </si>
  <si>
    <t>Volcanic landscape</t>
  </si>
  <si>
    <t>0303-02</t>
  </si>
  <si>
    <t>1.10fr</t>
  </si>
  <si>
    <t>271c</t>
  </si>
  <si>
    <t>271d</t>
  </si>
  <si>
    <t>271e</t>
  </si>
  <si>
    <t>271f</t>
  </si>
  <si>
    <t>car lke &amp;blk</t>
  </si>
  <si>
    <t>Apia view</t>
  </si>
  <si>
    <t>0404-</t>
  </si>
  <si>
    <t>copper br,bl</t>
  </si>
  <si>
    <t>Map of western Samoa</t>
  </si>
  <si>
    <t>li vio bl</t>
  </si>
  <si>
    <t>lt grn &amp; mag</t>
  </si>
  <si>
    <t>mag &amp; bl grn</t>
  </si>
  <si>
    <t>dk gry &amp; dp v</t>
  </si>
  <si>
    <t>1L103b</t>
  </si>
  <si>
    <t>1L104</t>
  </si>
  <si>
    <t>olive &amp; green</t>
  </si>
  <si>
    <t>dk green &amp; blue</t>
  </si>
  <si>
    <t>dk green &amp; grn</t>
  </si>
  <si>
    <t>brown &amp; brown</t>
  </si>
  <si>
    <t>blue &amp; brown</t>
  </si>
  <si>
    <t>orange &amp; brown</t>
  </si>
  <si>
    <t>magenta &amp; brown</t>
  </si>
  <si>
    <t>ver &amp; ver</t>
  </si>
  <si>
    <t>yellow &amp; brown</t>
  </si>
  <si>
    <t>violet &amp; brown</t>
  </si>
  <si>
    <t>misplaced</t>
  </si>
  <si>
    <t>San Cristobal &amp; Cosiguina</t>
  </si>
  <si>
    <t>C253</t>
  </si>
  <si>
    <t>1.25 cor</t>
  </si>
  <si>
    <t>Momotombo &amp; little Momotombo</t>
  </si>
  <si>
    <t>seashore, Hestur</t>
  </si>
  <si>
    <t>11k</t>
  </si>
  <si>
    <t>18k</t>
  </si>
  <si>
    <t>Soufriere bay</t>
  </si>
  <si>
    <t>12c</t>
  </si>
  <si>
    <t>15c wmk sideways</t>
  </si>
  <si>
    <t>THAILAND</t>
  </si>
  <si>
    <t>Tristan's ship</t>
  </si>
  <si>
    <t>Settlement</t>
  </si>
  <si>
    <t>Stollenhof Island</t>
  </si>
  <si>
    <t>Administrators abode</t>
  </si>
  <si>
    <t>Cliff where goat fell</t>
  </si>
  <si>
    <t>four paintings</t>
  </si>
  <si>
    <t>N16</t>
  </si>
  <si>
    <t>N22</t>
  </si>
  <si>
    <t xml:space="preserve">Mayon </t>
  </si>
  <si>
    <t>NB7</t>
  </si>
  <si>
    <t>RYUKYU ISLANDS</t>
  </si>
  <si>
    <t>0802-</t>
  </si>
  <si>
    <t>Okinawa, map</t>
  </si>
  <si>
    <t>View from Mabuni Hill</t>
  </si>
  <si>
    <t>Arashi</t>
  </si>
  <si>
    <t>Yabuchi Island</t>
  </si>
  <si>
    <t>Ryukyu Islands</t>
  </si>
  <si>
    <t>TANZANIA</t>
  </si>
  <si>
    <t>65c</t>
  </si>
  <si>
    <t>ultra grn&amp;r.brn</t>
  </si>
  <si>
    <t>100sh</t>
  </si>
  <si>
    <t>500sh</t>
  </si>
  <si>
    <t>Ngurdoto</t>
  </si>
  <si>
    <t>0202-16</t>
  </si>
  <si>
    <t>70sh</t>
  </si>
  <si>
    <t>400sh</t>
  </si>
  <si>
    <t>200sh</t>
  </si>
  <si>
    <t>1000sh</t>
  </si>
  <si>
    <t>140sh</t>
  </si>
  <si>
    <t>410sh</t>
  </si>
  <si>
    <t>1838b</t>
  </si>
  <si>
    <t>150sh</t>
  </si>
  <si>
    <t>1838e</t>
  </si>
  <si>
    <t>1838x</t>
  </si>
  <si>
    <t>TONGA</t>
  </si>
  <si>
    <t>dk ultra &amp;blk</t>
  </si>
  <si>
    <t>View of Haabai</t>
  </si>
  <si>
    <t>dull red &amp;blk</t>
  </si>
  <si>
    <t>View of Vavau</t>
  </si>
  <si>
    <t>2p on 2sh</t>
  </si>
  <si>
    <t>2p on 5sh</t>
  </si>
  <si>
    <t>dp grn</t>
  </si>
  <si>
    <t>Map of Tonga</t>
  </si>
  <si>
    <t>Mountain with monthly temperatures</t>
  </si>
  <si>
    <t>red and black</t>
  </si>
  <si>
    <t>New Zealand Scenery</t>
  </si>
  <si>
    <t>NL106</t>
  </si>
  <si>
    <t>Changbaishan (broken five)</t>
  </si>
  <si>
    <t>NL109</t>
  </si>
  <si>
    <t>NL107</t>
  </si>
  <si>
    <t>Changbaishan (upturned left leg)</t>
  </si>
  <si>
    <t>C141</t>
  </si>
  <si>
    <t>C142</t>
  </si>
  <si>
    <t>C143</t>
  </si>
  <si>
    <t>C144</t>
  </si>
  <si>
    <t>C145</t>
  </si>
  <si>
    <t>C145a</t>
  </si>
  <si>
    <t>C146</t>
  </si>
  <si>
    <t>C146a</t>
  </si>
  <si>
    <t>C150</t>
  </si>
  <si>
    <t>C151</t>
  </si>
  <si>
    <t>C152</t>
  </si>
  <si>
    <t>C153</t>
  </si>
  <si>
    <t>C154</t>
  </si>
  <si>
    <t>C154a</t>
  </si>
  <si>
    <t>inv. sur &amp; ovpt</t>
  </si>
  <si>
    <t>C164</t>
  </si>
  <si>
    <t>C167</t>
  </si>
  <si>
    <t>C168</t>
  </si>
  <si>
    <t>C169</t>
  </si>
  <si>
    <t>C170</t>
  </si>
  <si>
    <t>C173</t>
  </si>
  <si>
    <t>C173a</t>
  </si>
  <si>
    <t>SHARJAH</t>
  </si>
  <si>
    <t>centauos</t>
  </si>
  <si>
    <t>Dinosaurs and Volcano</t>
  </si>
  <si>
    <t>Struthiomimus and volcano</t>
  </si>
  <si>
    <t>800ce x 9</t>
  </si>
  <si>
    <t>lilac</t>
  </si>
  <si>
    <t>Toro and Easter Island</t>
  </si>
  <si>
    <t>Lianhuazhen (Lien Ha Chen)</t>
  </si>
  <si>
    <t>Drachenfels</t>
  </si>
  <si>
    <t>Hohentwiel</t>
  </si>
  <si>
    <t>84pf</t>
  </si>
  <si>
    <t>Gutenfels</t>
  </si>
  <si>
    <t>rose brown</t>
  </si>
  <si>
    <t>0100-</t>
  </si>
  <si>
    <t>dp ultra &amp; ver</t>
  </si>
  <si>
    <t>1214d</t>
  </si>
  <si>
    <t>90c ovp South Pac.</t>
  </si>
  <si>
    <t>View of Goulaivoini</t>
  </si>
  <si>
    <t>Bay, Mitsamiouli</t>
  </si>
  <si>
    <t>Le Chat et La sourie</t>
  </si>
  <si>
    <t>400d</t>
  </si>
  <si>
    <t>176i</t>
  </si>
  <si>
    <t>177a</t>
  </si>
  <si>
    <t>3xr3</t>
  </si>
  <si>
    <t>Overprinted P. in violet</t>
  </si>
  <si>
    <t>handstamped in black</t>
  </si>
  <si>
    <t>NL34</t>
  </si>
  <si>
    <t>NL35</t>
  </si>
  <si>
    <t>Ruapehu in eruption</t>
  </si>
  <si>
    <t>Ruapehu hotel</t>
  </si>
  <si>
    <t>dk brn &amp; gry g</t>
  </si>
  <si>
    <t>C47</t>
  </si>
  <si>
    <t>5k</t>
  </si>
  <si>
    <t>dp red &amp; gr bk</t>
  </si>
  <si>
    <t>C48</t>
  </si>
  <si>
    <t>1t</t>
  </si>
  <si>
    <t>orange &amp; vio</t>
  </si>
  <si>
    <t>2t</t>
  </si>
  <si>
    <t>dk grn &amp; red</t>
  </si>
  <si>
    <t>C50</t>
  </si>
  <si>
    <t>3t</t>
  </si>
  <si>
    <t>Ulreung Is.</t>
  </si>
  <si>
    <t>1006-03</t>
  </si>
  <si>
    <t>0803-031</t>
  </si>
  <si>
    <t>Rishiri</t>
  </si>
  <si>
    <t>0805-041</t>
  </si>
  <si>
    <t>7y</t>
  </si>
  <si>
    <t>Iwate</t>
  </si>
  <si>
    <t>0803-24</t>
  </si>
  <si>
    <t>Takachiho, Kirishima</t>
  </si>
  <si>
    <t>Motobu, Kirishima</t>
  </si>
  <si>
    <t>Chokai</t>
  </si>
  <si>
    <t>0803-22</t>
  </si>
  <si>
    <t>338p</t>
  </si>
  <si>
    <t>338i</t>
  </si>
  <si>
    <t>FUJEIRA</t>
  </si>
  <si>
    <t>C765</t>
  </si>
  <si>
    <t>15c + 5c</t>
  </si>
  <si>
    <t>oliv,org,blk</t>
  </si>
  <si>
    <t>org,blu,blk</t>
  </si>
  <si>
    <t>blu, ocher lilac</t>
  </si>
  <si>
    <t>flesh, blue-grn</t>
  </si>
  <si>
    <t>Thermal energy projects</t>
  </si>
  <si>
    <t>brn &amp; blk</t>
  </si>
  <si>
    <t>ol bis &amp; bt bl</t>
  </si>
  <si>
    <t>C35</t>
  </si>
  <si>
    <t>bl &amp; gry blk</t>
  </si>
  <si>
    <t>ol grn &amp; dk vio</t>
  </si>
  <si>
    <t>dk vio &amp; pck</t>
  </si>
  <si>
    <t>20c O.B. ovprnt</t>
  </si>
  <si>
    <t>Map of Prune</t>
  </si>
  <si>
    <t>Map of Mayreau</t>
  </si>
  <si>
    <t>EL SALVADOR</t>
  </si>
  <si>
    <t>1/2r</t>
  </si>
  <si>
    <t>San Miguel</t>
  </si>
  <si>
    <t>50s + 25s</t>
  </si>
  <si>
    <t>B72</t>
  </si>
  <si>
    <t>75s + 25s</t>
  </si>
  <si>
    <t>133b</t>
  </si>
  <si>
    <t>133c</t>
  </si>
  <si>
    <t>145a</t>
  </si>
  <si>
    <t>470o</t>
  </si>
  <si>
    <t>140o</t>
  </si>
  <si>
    <t>Mykines coast</t>
  </si>
  <si>
    <t>Volcano, children's picture</t>
  </si>
  <si>
    <t>1pa</t>
  </si>
  <si>
    <t>Unidentified</t>
  </si>
  <si>
    <t>Souv. Sheet of 3</t>
  </si>
  <si>
    <t>2542a</t>
  </si>
  <si>
    <t>2544a</t>
  </si>
  <si>
    <t>90 pair</t>
  </si>
  <si>
    <t>110 pair</t>
  </si>
  <si>
    <t>C3</t>
  </si>
  <si>
    <t>C5</t>
  </si>
  <si>
    <t>C6</t>
  </si>
  <si>
    <t>C7</t>
  </si>
  <si>
    <t>C8</t>
  </si>
  <si>
    <t>8 1/2 s</t>
  </si>
  <si>
    <t>F In black 8mm</t>
  </si>
  <si>
    <t>In red 6 1/2mm</t>
  </si>
  <si>
    <t>N39</t>
  </si>
  <si>
    <t>N40</t>
  </si>
  <si>
    <t>In black 10mm</t>
  </si>
  <si>
    <t>N41</t>
  </si>
  <si>
    <t>N42</t>
  </si>
  <si>
    <t>N43</t>
  </si>
  <si>
    <t>N44</t>
  </si>
  <si>
    <t>N45</t>
  </si>
  <si>
    <t>N46</t>
  </si>
  <si>
    <t>N47</t>
  </si>
  <si>
    <t>N48</t>
  </si>
  <si>
    <t>N49</t>
  </si>
  <si>
    <t>Germany</t>
  </si>
  <si>
    <t>20c horiz imperf</t>
  </si>
  <si>
    <t>473a</t>
  </si>
  <si>
    <t>Mt Mai</t>
  </si>
  <si>
    <t>Cheju Island</t>
  </si>
  <si>
    <t xml:space="preserve">Map of Island </t>
  </si>
  <si>
    <t>Map of Island</t>
  </si>
  <si>
    <t>12cor</t>
  </si>
  <si>
    <t>4cor</t>
  </si>
  <si>
    <t>Lianjiangkou (Lien Kiang Kow)</t>
  </si>
  <si>
    <t>Lianshan (Lien Shan)</t>
  </si>
  <si>
    <t>Liudaohezi (Liu Tao Ho Tze)</t>
  </si>
  <si>
    <t>Manzhouli (Man Chou Li)</t>
  </si>
  <si>
    <t>Longjingcun (Lung Chen Tsun)</t>
  </si>
  <si>
    <t>Lunhezhen (Lung Ho Chen)</t>
  </si>
  <si>
    <t>Maolin (Mao Lin)</t>
  </si>
  <si>
    <t>5¢ on 1p Dbl.sur</t>
  </si>
  <si>
    <t>1L94</t>
  </si>
  <si>
    <t>1L95</t>
  </si>
  <si>
    <t>15¢ on 1p</t>
  </si>
  <si>
    <t>1L95a</t>
  </si>
  <si>
    <t>15¢ on 1p inv.su</t>
  </si>
  <si>
    <t>1L95b</t>
  </si>
  <si>
    <t>15¢ on 1p Dbl</t>
  </si>
  <si>
    <t>Arafune</t>
  </si>
  <si>
    <t>Arequipa countryside - El Misti</t>
  </si>
  <si>
    <t>ultra &amp; Yellow green</t>
  </si>
  <si>
    <t>Hamilton and Nevis scene</t>
  </si>
  <si>
    <t>Seal of Colony</t>
  </si>
  <si>
    <t>Izalco satellite station</t>
  </si>
  <si>
    <t>Scouts and ?</t>
  </si>
  <si>
    <t>Devil's Gate tourism issue</t>
  </si>
  <si>
    <t>C437</t>
  </si>
  <si>
    <t xml:space="preserve">blue  </t>
  </si>
  <si>
    <t>50¢</t>
  </si>
  <si>
    <t>75¢</t>
  </si>
  <si>
    <t>Deception Island</t>
  </si>
  <si>
    <t>1900-03</t>
  </si>
  <si>
    <t>C82</t>
  </si>
  <si>
    <t>C83</t>
  </si>
  <si>
    <t>2.50pa</t>
  </si>
  <si>
    <t>Neiafu</t>
  </si>
  <si>
    <t>Port of refuge</t>
  </si>
  <si>
    <t>Mounu Island</t>
  </si>
  <si>
    <t>90s on 5sh</t>
  </si>
  <si>
    <t>C717</t>
  </si>
  <si>
    <t>C718</t>
  </si>
  <si>
    <t>C719</t>
  </si>
  <si>
    <t>C720</t>
  </si>
  <si>
    <t>C721</t>
  </si>
  <si>
    <t>1.50 cor</t>
  </si>
  <si>
    <t>C722</t>
  </si>
  <si>
    <t>C722a</t>
  </si>
  <si>
    <t>C954</t>
  </si>
  <si>
    <t>dp plum &amp; blk</t>
  </si>
  <si>
    <t>C685</t>
  </si>
  <si>
    <t>0803-131</t>
  </si>
  <si>
    <t>volcanoes</t>
  </si>
  <si>
    <t>0803-</t>
  </si>
  <si>
    <t>lt brn</t>
  </si>
  <si>
    <t>Daisen</t>
  </si>
  <si>
    <t>0803-004</t>
  </si>
  <si>
    <t>olive brown</t>
  </si>
  <si>
    <t>Aso</t>
  </si>
  <si>
    <t>0802-11</t>
  </si>
  <si>
    <t>293a</t>
  </si>
  <si>
    <t>Sakura</t>
  </si>
  <si>
    <t>St. George capsizes</t>
  </si>
  <si>
    <t>Island, map ship</t>
  </si>
  <si>
    <t>Island, map. George IV</t>
  </si>
  <si>
    <t>HMS Thunderer off St. Lucia</t>
  </si>
  <si>
    <t>25d</t>
  </si>
  <si>
    <t>Graf Zeppelin &amp; islands</t>
  </si>
  <si>
    <t>Graf Zeppelin &amp; islands ovpt Braziliana 83</t>
  </si>
  <si>
    <t xml:space="preserve"> 3 x 50d</t>
  </si>
  <si>
    <t>Maps of Islands</t>
  </si>
  <si>
    <t>8000d</t>
  </si>
  <si>
    <t>47s</t>
  </si>
  <si>
    <t>1.5pa</t>
  </si>
  <si>
    <t>Z246</t>
  </si>
  <si>
    <t>Z247</t>
  </si>
  <si>
    <t>Z261</t>
  </si>
  <si>
    <t>2692c</t>
  </si>
  <si>
    <t>2695g</t>
  </si>
  <si>
    <t>Showashinzan</t>
  </si>
  <si>
    <t>Z275</t>
  </si>
  <si>
    <t>Z276</t>
  </si>
  <si>
    <t>Z276a</t>
  </si>
  <si>
    <t>Z327</t>
  </si>
  <si>
    <t>Z328</t>
  </si>
  <si>
    <t>Z329</t>
  </si>
  <si>
    <t>Z330</t>
  </si>
  <si>
    <t>Z331</t>
  </si>
  <si>
    <t>Z331a</t>
  </si>
  <si>
    <t>Z347</t>
  </si>
  <si>
    <t>Z373</t>
  </si>
  <si>
    <t>Z373a</t>
  </si>
  <si>
    <t>Z422</t>
  </si>
  <si>
    <t>Z450</t>
  </si>
  <si>
    <t>dl red &amp; bl grn</t>
  </si>
  <si>
    <t>surcharge down</t>
  </si>
  <si>
    <t>4c on 5c</t>
  </si>
  <si>
    <t>olive &amp; black</t>
  </si>
  <si>
    <t>35c on 50c</t>
  </si>
  <si>
    <t>dbl surch. 1 black</t>
  </si>
  <si>
    <t>9c instead of 2c</t>
  </si>
  <si>
    <t>10c on 50c</t>
  </si>
  <si>
    <t>2c (bk)</t>
  </si>
  <si>
    <t>ovpt up</t>
  </si>
  <si>
    <t>4c on 2c (bk)</t>
  </si>
  <si>
    <t>surcharge up</t>
  </si>
  <si>
    <t>5c on 2c (bl)</t>
  </si>
  <si>
    <t>10c on 2c (G)</t>
  </si>
  <si>
    <t>c inverted</t>
  </si>
  <si>
    <t>1c on 50c</t>
  </si>
  <si>
    <t>2$ sheet of 2</t>
  </si>
  <si>
    <t>View of islands</t>
  </si>
  <si>
    <t>91a</t>
  </si>
  <si>
    <t>113a</t>
  </si>
  <si>
    <t>4p vert imp. pair</t>
  </si>
  <si>
    <t xml:space="preserve">5p </t>
  </si>
  <si>
    <t>Egmont</t>
  </si>
  <si>
    <t>20ch</t>
  </si>
  <si>
    <t>10ch</t>
  </si>
  <si>
    <t>30ch</t>
  </si>
  <si>
    <t>40ch</t>
  </si>
  <si>
    <t>sheet of 6</t>
  </si>
  <si>
    <t>Santa Catalina</t>
  </si>
  <si>
    <t>800F</t>
  </si>
  <si>
    <t>125fr</t>
  </si>
  <si>
    <t>400fr</t>
  </si>
  <si>
    <t>Herjolfur &amp; Baldur ferries</t>
  </si>
  <si>
    <t>Heimaey Island</t>
  </si>
  <si>
    <t>Hrisey Island</t>
  </si>
  <si>
    <t>Booklet pane of 5</t>
  </si>
  <si>
    <t>Snorralaug pool</t>
  </si>
  <si>
    <t>Geodesic dome</t>
  </si>
  <si>
    <t>Steam pipes</t>
  </si>
  <si>
    <t>Turbine</t>
  </si>
  <si>
    <t>Overprinted Etat Comorien on C48</t>
  </si>
  <si>
    <t>100fr on 90fr</t>
  </si>
  <si>
    <t>Overprinted Etat Comorien on C64</t>
  </si>
  <si>
    <t>15¢ on 10¢</t>
  </si>
  <si>
    <t>176b</t>
  </si>
  <si>
    <t>176c</t>
  </si>
  <si>
    <t>176d</t>
  </si>
  <si>
    <t>176e</t>
  </si>
  <si>
    <t>176f</t>
  </si>
  <si>
    <t>imperf.</t>
  </si>
  <si>
    <t>Cook's discovery of Hawaii</t>
  </si>
  <si>
    <t>50c ovp Birth</t>
  </si>
  <si>
    <t>1$ ovp Birth</t>
  </si>
  <si>
    <t>2$ ovp Birth</t>
  </si>
  <si>
    <t>Central American Airlines</t>
  </si>
  <si>
    <t>25nu</t>
  </si>
  <si>
    <t>Suijin Shrine &amp; Massaki - Fuji - Hiroshige</t>
  </si>
  <si>
    <t>Tanabata festival - Fuji - Hiroshige</t>
  </si>
  <si>
    <t>Suruga-cho  - Fuji - Hiroshige</t>
  </si>
  <si>
    <t>403a</t>
  </si>
  <si>
    <t>Waialeale</t>
  </si>
  <si>
    <t>Map of Island, rotary</t>
  </si>
  <si>
    <t>5.00$</t>
  </si>
  <si>
    <t>Kenya, Mt.</t>
  </si>
  <si>
    <t>0202-</t>
  </si>
  <si>
    <t>Chile</t>
  </si>
  <si>
    <t>Overprinted CH.</t>
  </si>
  <si>
    <t>Costa Rica</t>
  </si>
  <si>
    <t>ultra</t>
  </si>
  <si>
    <t>brown</t>
  </si>
  <si>
    <t>Cook at Polynesia</t>
  </si>
  <si>
    <t>Cook at Hawaii</t>
  </si>
  <si>
    <t>ol grn &amp; blk</t>
  </si>
  <si>
    <t>Map of New Hebrides</t>
  </si>
  <si>
    <t>10fr on 25c</t>
  </si>
  <si>
    <t>40fr on 25c</t>
  </si>
  <si>
    <t>black &amp; viol</t>
  </si>
  <si>
    <t>Overprinted A-U.</t>
  </si>
  <si>
    <t>Belgium</t>
  </si>
  <si>
    <t>Spain</t>
  </si>
  <si>
    <t>Huila Department</t>
  </si>
  <si>
    <t>NL43</t>
  </si>
  <si>
    <t>NL44</t>
  </si>
  <si>
    <t>40 on 13f</t>
  </si>
  <si>
    <t>5 on 5f</t>
  </si>
  <si>
    <t>IL48</t>
  </si>
  <si>
    <t>20p</t>
  </si>
  <si>
    <t>Candlemas Is.</t>
  </si>
  <si>
    <t>1900-10</t>
  </si>
  <si>
    <t>IL49</t>
  </si>
  <si>
    <t>Twitcher Rock, Cook Is.</t>
  </si>
  <si>
    <t>Arms of Quito. Rucu &amp; Guagua Pinchincha</t>
  </si>
  <si>
    <t>Tatun (Datun)</t>
  </si>
  <si>
    <t>16$</t>
  </si>
  <si>
    <t>20f</t>
  </si>
  <si>
    <t>Friar Rock</t>
  </si>
  <si>
    <t>The column Lot</t>
  </si>
  <si>
    <t>dk orange</t>
  </si>
  <si>
    <t xml:space="preserve">brown </t>
  </si>
  <si>
    <t>dk blue emer</t>
  </si>
  <si>
    <t>red yellow</t>
  </si>
  <si>
    <t>North Vate</t>
  </si>
  <si>
    <t>0507-081</t>
  </si>
  <si>
    <t>Vanuatu, map</t>
  </si>
  <si>
    <t>0507-</t>
  </si>
  <si>
    <t>Vanuatu</t>
  </si>
  <si>
    <t>Yasur</t>
  </si>
  <si>
    <t>0507-10</t>
  </si>
  <si>
    <t>Traitors Head, Erromango</t>
  </si>
  <si>
    <t>0507-09</t>
  </si>
  <si>
    <t>North Vate, Efate</t>
  </si>
  <si>
    <t>Aoba</t>
  </si>
  <si>
    <t>0507-03</t>
  </si>
  <si>
    <t>35c + 1q</t>
  </si>
  <si>
    <t>red &amp; ol grn</t>
  </si>
  <si>
    <t>Kirishima</t>
  </si>
  <si>
    <t>0802-09</t>
  </si>
  <si>
    <t>Daisetsu</t>
  </si>
  <si>
    <t>1L31</t>
  </si>
  <si>
    <t>50th Anniversary of a genocide</t>
  </si>
  <si>
    <t>To provide relief for the Messina earthquake</t>
  </si>
  <si>
    <t>80c on 37c</t>
  </si>
  <si>
    <t>Fuji, Mountain Tea House, Hokusai</t>
  </si>
  <si>
    <t xml:space="preserve"> 6 x 3,500,000</t>
  </si>
  <si>
    <t>Fuji, Enoshima, Hokusai</t>
  </si>
  <si>
    <t>Trois Mamelles</t>
  </si>
  <si>
    <t>40c</t>
  </si>
  <si>
    <t>Gray &amp; grn</t>
  </si>
  <si>
    <t>200fr s/s</t>
  </si>
  <si>
    <t>300fr s/s</t>
  </si>
  <si>
    <t>Volcano and dinosaurs</t>
  </si>
  <si>
    <t>HONDURAS</t>
  </si>
  <si>
    <t>1122a-d</t>
  </si>
  <si>
    <t>sheet of four</t>
  </si>
  <si>
    <t>Map of Galapagos Islands</t>
  </si>
  <si>
    <t>C390</t>
  </si>
  <si>
    <t>1.80s</t>
  </si>
  <si>
    <t>Trindade Island</t>
  </si>
  <si>
    <t>Puntiagudo</t>
  </si>
  <si>
    <t>1303-07</t>
  </si>
  <si>
    <t>Yandangshan Cretaceous rhyolite</t>
  </si>
  <si>
    <t>1600-101</t>
  </si>
  <si>
    <t>Corrigidor</t>
  </si>
  <si>
    <t>Karoo landscape</t>
  </si>
  <si>
    <t>Bushveld</t>
  </si>
  <si>
    <t>Columnar dolerite, Twyfelfontein</t>
  </si>
  <si>
    <t>Ai-Ais hot springs</t>
  </si>
  <si>
    <t>in black 6 1/2 mm</t>
  </si>
  <si>
    <t>in red 6mm</t>
  </si>
  <si>
    <t>in black 10mm</t>
  </si>
  <si>
    <t>NL36</t>
  </si>
  <si>
    <t>Italy</t>
  </si>
  <si>
    <t>In red 7 1/2mm</t>
  </si>
  <si>
    <t>Panama</t>
  </si>
  <si>
    <t>brn car &amp; grn</t>
  </si>
  <si>
    <t>dp grn &amp; gray</t>
  </si>
  <si>
    <t>10w</t>
  </si>
  <si>
    <t>Halla</t>
  </si>
  <si>
    <t>4f litho</t>
  </si>
  <si>
    <t>12f litho</t>
  </si>
  <si>
    <t>MAURITANIA</t>
  </si>
  <si>
    <t>40f</t>
  </si>
  <si>
    <t>100f</t>
  </si>
  <si>
    <t>MAURITIUS</t>
  </si>
  <si>
    <t>grnsh blue</t>
  </si>
  <si>
    <t>Rempart Mtn</t>
  </si>
  <si>
    <t>Nevis, four seasons</t>
  </si>
  <si>
    <t>Mt. Hood, centenary Forest Service</t>
  </si>
  <si>
    <t>30c on 5c perf</t>
  </si>
  <si>
    <t>Yimianpo (I Mien Po)</t>
  </si>
  <si>
    <t>1504-006</t>
  </si>
  <si>
    <t>1205-</t>
  </si>
  <si>
    <t>Avarua harbor</t>
  </si>
  <si>
    <t>dl vio &amp; blk</t>
  </si>
  <si>
    <t>Prus. blue blk</t>
  </si>
  <si>
    <t>Bulands</t>
  </si>
  <si>
    <t>6N28</t>
  </si>
  <si>
    <t>6N38</t>
  </si>
  <si>
    <t>O197</t>
  </si>
  <si>
    <t>O77</t>
  </si>
  <si>
    <t>red org &amp; blk</t>
  </si>
  <si>
    <t>O78</t>
  </si>
  <si>
    <t>Mt. Sobo</t>
  </si>
  <si>
    <t>deep brown</t>
  </si>
  <si>
    <t xml:space="preserve">dark green </t>
  </si>
  <si>
    <t>Goto Wakamatsu region Saikai N.P</t>
  </si>
  <si>
    <t>1778a</t>
  </si>
  <si>
    <t>1778b</t>
  </si>
  <si>
    <t>s/s of two</t>
  </si>
  <si>
    <t>Lakagigar</t>
  </si>
  <si>
    <t>1703-01</t>
  </si>
  <si>
    <t>Map of South Sandwich Islands</t>
  </si>
  <si>
    <t>1p on 1p</t>
  </si>
  <si>
    <t>18a</t>
  </si>
  <si>
    <t>1p on 1p w.s.</t>
  </si>
  <si>
    <t>18b</t>
  </si>
  <si>
    <t>C29b</t>
  </si>
  <si>
    <t>C29c</t>
  </si>
  <si>
    <t>C29d</t>
  </si>
  <si>
    <t>POSTER STAMPS</t>
  </si>
  <si>
    <t>Pico El Teide</t>
  </si>
  <si>
    <t>Franco with mountain in background</t>
  </si>
  <si>
    <t>Volcanic rock</t>
  </si>
  <si>
    <t>View of Island, 50th Anniversary SPC</t>
  </si>
  <si>
    <t>Dorcas Apple</t>
  </si>
  <si>
    <t>Rocks near Betty's Edge</t>
  </si>
  <si>
    <t>Cave mouth</t>
  </si>
  <si>
    <t>Cave from Christian's home</t>
  </si>
  <si>
    <t>Early morning</t>
  </si>
  <si>
    <t>Unloading supplies</t>
  </si>
  <si>
    <t>Landing work</t>
  </si>
  <si>
    <t>Last load</t>
  </si>
  <si>
    <t>Bounty Bay</t>
  </si>
  <si>
    <t>Jetty, Bounty Bay</t>
  </si>
  <si>
    <t xml:space="preserve">Matt's Rocks  </t>
  </si>
  <si>
    <t>HMS Bounty &amp; Island</t>
  </si>
  <si>
    <t>300o</t>
  </si>
  <si>
    <t>350o</t>
  </si>
  <si>
    <t>Vidoy and Svinoy</t>
  </si>
  <si>
    <t>450o</t>
  </si>
  <si>
    <t>Ness</t>
  </si>
  <si>
    <t>500o</t>
  </si>
  <si>
    <t>5a on 35a inv.surch.</t>
  </si>
  <si>
    <t>2e</t>
  </si>
  <si>
    <t>drk brown &amp; buff</t>
  </si>
  <si>
    <t>Joao de Avora coastline</t>
  </si>
  <si>
    <t>1L86</t>
  </si>
  <si>
    <t>1L86a</t>
  </si>
  <si>
    <t>4¢ inv. ovp.</t>
  </si>
  <si>
    <t>1L87</t>
  </si>
  <si>
    <t>1L88</t>
  </si>
  <si>
    <t>1402-07</t>
  </si>
  <si>
    <t>GREENLAND</t>
  </si>
  <si>
    <t>B6</t>
  </si>
  <si>
    <t>70o + 20o</t>
  </si>
  <si>
    <t>gray &amp; red</t>
  </si>
  <si>
    <t>C33</t>
  </si>
  <si>
    <t>Sunset over Mutsamudu, Anjouan</t>
  </si>
  <si>
    <t>2L46</t>
  </si>
  <si>
    <t>2L48</t>
  </si>
  <si>
    <t>2L49</t>
  </si>
  <si>
    <t>2L50</t>
  </si>
  <si>
    <t>B178</t>
  </si>
  <si>
    <t>Mt Ararat is one.</t>
  </si>
  <si>
    <t>1.20k</t>
  </si>
  <si>
    <t>Palanok Castle</t>
  </si>
  <si>
    <t>BOHEMIA &amp; MORAVIA</t>
  </si>
  <si>
    <t>SLOVAKIA</t>
  </si>
  <si>
    <t>block of 8</t>
  </si>
  <si>
    <t>Momotombo (?) and parrots</t>
  </si>
  <si>
    <t>missing O dot</t>
  </si>
  <si>
    <t xml:space="preserve">blk brn </t>
  </si>
  <si>
    <t>C25e</t>
  </si>
  <si>
    <t>as a, dbl sur</t>
  </si>
  <si>
    <t>Sandy Bay valley</t>
  </si>
  <si>
    <t>View from Castle terrace</t>
  </si>
  <si>
    <t>621a</t>
  </si>
  <si>
    <t>Bounty, view of Island and bell</t>
  </si>
  <si>
    <t>Map of Comores, rotary</t>
  </si>
  <si>
    <t>400fr on 250fr C67</t>
  </si>
  <si>
    <t>720a</t>
  </si>
  <si>
    <t>Fautaua valley, private print in US</t>
  </si>
  <si>
    <t>Fuji, The wave - Hokusai</t>
  </si>
  <si>
    <t>Snow covered post station, Fuji, Hiroshige</t>
  </si>
  <si>
    <t>View of island</t>
  </si>
  <si>
    <t>olive</t>
  </si>
  <si>
    <t>dk bl grn</t>
  </si>
  <si>
    <t>OY46</t>
  </si>
  <si>
    <t>Minobu, Fuji</t>
  </si>
  <si>
    <t>Mashuko, Akan</t>
  </si>
  <si>
    <t>Fugen-dake, part of Unzen</t>
  </si>
  <si>
    <t xml:space="preserve">30c  </t>
  </si>
  <si>
    <t>Nevis Lane</t>
  </si>
  <si>
    <t>Zetland Plantation</t>
  </si>
  <si>
    <t>3325a</t>
  </si>
  <si>
    <t>as 176c inverted</t>
  </si>
  <si>
    <t>45s</t>
  </si>
  <si>
    <t>Sea shore Norfolk Island</t>
  </si>
  <si>
    <t>42a</t>
  </si>
  <si>
    <t>rose red lilac</t>
  </si>
  <si>
    <t>dk blue blue</t>
  </si>
  <si>
    <t>brown buff</t>
  </si>
  <si>
    <t>44a</t>
  </si>
  <si>
    <t>brown yellow</t>
  </si>
  <si>
    <t>10col</t>
  </si>
  <si>
    <t>yel grn &amp; red</t>
  </si>
  <si>
    <t>yel orange</t>
  </si>
  <si>
    <t>100col</t>
  </si>
  <si>
    <t>2 col on 2 col</t>
  </si>
  <si>
    <t>3col on 5 col</t>
  </si>
  <si>
    <t>lilac brown</t>
  </si>
  <si>
    <t>C13</t>
  </si>
  <si>
    <t>RA8a</t>
  </si>
  <si>
    <t>RA9</t>
  </si>
  <si>
    <t>dk blue &amp; blk</t>
  </si>
  <si>
    <t>Fernando Po</t>
  </si>
  <si>
    <t>20d</t>
  </si>
  <si>
    <t xml:space="preserve">dp violet  </t>
  </si>
  <si>
    <t>C30b</t>
  </si>
  <si>
    <t>O93</t>
  </si>
  <si>
    <t>dl yel &amp; blk</t>
  </si>
  <si>
    <t>O94</t>
  </si>
  <si>
    <t>CUBA</t>
  </si>
  <si>
    <t>C248</t>
  </si>
  <si>
    <t>C330</t>
  </si>
  <si>
    <t>C330a</t>
  </si>
  <si>
    <t>C338</t>
  </si>
  <si>
    <t>C773</t>
  </si>
  <si>
    <t>50p</t>
  </si>
  <si>
    <t>Ruiz, Armero mudslide</t>
  </si>
  <si>
    <t>1766a</t>
  </si>
  <si>
    <t>1766b</t>
  </si>
  <si>
    <t>1766c</t>
  </si>
  <si>
    <t>inv. $</t>
  </si>
  <si>
    <t>C8b</t>
  </si>
  <si>
    <t>blue sur. inv.</t>
  </si>
  <si>
    <t>C14c</t>
  </si>
  <si>
    <t>blk $ sur. inv</t>
  </si>
  <si>
    <t>Taipingchen (Tai Peng Chen)</t>
  </si>
  <si>
    <t>Tankeng (Tan Kang)</t>
  </si>
  <si>
    <t>Dalizi (Teh Li Sze)</t>
  </si>
  <si>
    <t>Dedu (Teh Tu)</t>
  </si>
  <si>
    <t>Toudaogou (To Kow)</t>
  </si>
  <si>
    <t>Qinghechen (Tsing Ho Chen)</t>
  </si>
  <si>
    <t>Qing'gang (Tsing Kang)</t>
  </si>
  <si>
    <t>Qingduizi (Tsing Tiu Tze)</t>
  </si>
  <si>
    <t>Qingyuan (Tsing Yuan)</t>
  </si>
  <si>
    <t>Tumen (Tu Men)</t>
  </si>
  <si>
    <t>Dong'aopu (Tung Ao Pu)</t>
  </si>
  <si>
    <t>Dongfeng (Tung Feng)</t>
  </si>
  <si>
    <t>Donghai (Tung Hai)</t>
  </si>
  <si>
    <t>Tonghe (Tung Ho)</t>
  </si>
  <si>
    <t>10¢ on 2¢</t>
  </si>
  <si>
    <t>CO19a</t>
  </si>
  <si>
    <t>CO20</t>
  </si>
  <si>
    <t>CO21</t>
  </si>
  <si>
    <t>CO22</t>
  </si>
  <si>
    <t>CO23</t>
  </si>
  <si>
    <t>CO24</t>
  </si>
  <si>
    <t>CO25</t>
  </si>
  <si>
    <t>CO26</t>
  </si>
  <si>
    <t>CO27</t>
  </si>
  <si>
    <t>CO28</t>
  </si>
  <si>
    <t>CO29</t>
  </si>
  <si>
    <t>CO29a</t>
  </si>
  <si>
    <t>dk bl &amp; cla</t>
  </si>
  <si>
    <t>CO30</t>
  </si>
  <si>
    <t>CO30a</t>
  </si>
  <si>
    <t>double overpr.</t>
  </si>
  <si>
    <t>E3</t>
  </si>
  <si>
    <t>brn red &amp; bl</t>
  </si>
  <si>
    <t>E4</t>
  </si>
  <si>
    <t>black  violet</t>
  </si>
  <si>
    <t>E5</t>
  </si>
  <si>
    <t>slate violet</t>
  </si>
  <si>
    <t>E5a</t>
  </si>
  <si>
    <t>E6</t>
  </si>
  <si>
    <t>E8</t>
  </si>
  <si>
    <t>E9</t>
  </si>
  <si>
    <t>O57</t>
  </si>
  <si>
    <t>MICRONESIA</t>
  </si>
  <si>
    <t>Fuji from Inume Pass</t>
  </si>
  <si>
    <t>yellow &amp; brn</t>
  </si>
  <si>
    <t>1500r</t>
  </si>
  <si>
    <t>C929</t>
  </si>
  <si>
    <t>Raraku SS</t>
  </si>
  <si>
    <t>30p</t>
  </si>
  <si>
    <t>250p</t>
  </si>
  <si>
    <t>100p</t>
  </si>
  <si>
    <t>cream &amp; brn</t>
  </si>
  <si>
    <t>Etna</t>
  </si>
  <si>
    <t>0101-06</t>
  </si>
  <si>
    <t xml:space="preserve">15c on 25c </t>
  </si>
  <si>
    <t>Souv.Sheet</t>
  </si>
  <si>
    <t>IRAN</t>
  </si>
  <si>
    <t>3r</t>
  </si>
  <si>
    <t>Demavand</t>
  </si>
  <si>
    <t>0302-01</t>
  </si>
  <si>
    <t>6r</t>
  </si>
  <si>
    <t>8r</t>
  </si>
  <si>
    <t>10c + 5c</t>
  </si>
  <si>
    <t>2L47</t>
  </si>
  <si>
    <t>GERMANY</t>
  </si>
  <si>
    <t>100pf</t>
  </si>
  <si>
    <t>Eifel</t>
  </si>
  <si>
    <t>0100-01</t>
  </si>
  <si>
    <t>GHANA</t>
  </si>
  <si>
    <t>Io volcano</t>
  </si>
  <si>
    <t>4000-</t>
  </si>
  <si>
    <t>GREECE</t>
  </si>
  <si>
    <t>8.50d</t>
  </si>
  <si>
    <t>org verm</t>
  </si>
  <si>
    <t>Krakatau</t>
  </si>
  <si>
    <t>0602-00</t>
  </si>
  <si>
    <t>LIBYA</t>
  </si>
  <si>
    <t>115d</t>
  </si>
  <si>
    <t>Haruj ?</t>
  </si>
  <si>
    <t>0205-00</t>
  </si>
  <si>
    <t>MALAGASY</t>
  </si>
  <si>
    <t>70c</t>
  </si>
  <si>
    <t>Coatepeque</t>
  </si>
  <si>
    <t>1403-041</t>
  </si>
  <si>
    <t>Tritriva, Ankaratra Field</t>
  </si>
  <si>
    <t>0303-07</t>
  </si>
  <si>
    <t>Nosy-Be</t>
  </si>
  <si>
    <t>Rama, Mt.</t>
  </si>
  <si>
    <t>FRANCE</t>
  </si>
  <si>
    <t>Puy-en-Velay</t>
  </si>
  <si>
    <t>0502-14</t>
  </si>
  <si>
    <t>Tourists in gorge Hestur</t>
  </si>
  <si>
    <t>3fr x 8 souv. Sheet</t>
  </si>
  <si>
    <t>Brown and black</t>
  </si>
  <si>
    <t>Studer Valley</t>
  </si>
  <si>
    <t>2.70fr</t>
  </si>
  <si>
    <t>Aerial view of Island</t>
  </si>
  <si>
    <t>Edinburgh Castle ovp 1857-1957 Tangier</t>
  </si>
  <si>
    <t>Etna: Germany: Large</t>
  </si>
  <si>
    <t>sea green</t>
  </si>
  <si>
    <t>reddish &amp; gray bl</t>
  </si>
  <si>
    <t>Mickey Mouse hawking at Fuji</t>
  </si>
  <si>
    <t>171a</t>
  </si>
  <si>
    <t>172a</t>
  </si>
  <si>
    <t>8s</t>
  </si>
  <si>
    <t>ST. THOMAS &amp; PRINCE</t>
  </si>
  <si>
    <t>3038a</t>
  </si>
  <si>
    <t>3038d</t>
  </si>
  <si>
    <t>3038e</t>
  </si>
  <si>
    <t>3125b</t>
  </si>
  <si>
    <t>NH-90 helicopter over volcano peaks?</t>
  </si>
  <si>
    <t>C2</t>
  </si>
  <si>
    <t>C3a</t>
  </si>
  <si>
    <t>Apostle Is.</t>
  </si>
  <si>
    <t>C109</t>
  </si>
  <si>
    <t>7.30fr</t>
  </si>
  <si>
    <t>violet  &amp;gry</t>
  </si>
  <si>
    <t>brown&amp;gry</t>
  </si>
  <si>
    <t>2sh</t>
  </si>
  <si>
    <t>ultra&amp;gry</t>
  </si>
  <si>
    <t>3sh</t>
  </si>
  <si>
    <t>blue &amp; black</t>
  </si>
  <si>
    <t>Three Sisters</t>
  </si>
  <si>
    <t>Hokutolite (Plumboan barite)after Datun loc.</t>
  </si>
  <si>
    <t>556a</t>
  </si>
  <si>
    <t>20k</t>
  </si>
  <si>
    <t>25k</t>
  </si>
  <si>
    <t>red &amp; blk blue</t>
  </si>
  <si>
    <t>5p on 5c (G)</t>
  </si>
  <si>
    <t>O199</t>
  </si>
  <si>
    <t>O199a</t>
  </si>
  <si>
    <t>O200</t>
  </si>
  <si>
    <t>O200a</t>
  </si>
  <si>
    <t>O201</t>
  </si>
  <si>
    <t>1404-04</t>
  </si>
  <si>
    <t>1100a</t>
  </si>
  <si>
    <t>2 cor</t>
  </si>
  <si>
    <t>C32a</t>
  </si>
  <si>
    <t>in violet 7 1/2 mm</t>
  </si>
  <si>
    <t>dbl ovp</t>
  </si>
  <si>
    <t>Netherlands</t>
  </si>
  <si>
    <t>H. in violet 6mm</t>
  </si>
  <si>
    <t>Dinosaurs and volcano, Cretaceous</t>
  </si>
  <si>
    <t>Dinosaurs and volcano, Jurassic</t>
  </si>
  <si>
    <t>Pope and map of Verdes</t>
  </si>
  <si>
    <t>Map of Grenada</t>
  </si>
  <si>
    <t>178b</t>
  </si>
  <si>
    <t>15nu</t>
  </si>
  <si>
    <t>Erromango</t>
  </si>
  <si>
    <t>Archipelago</t>
  </si>
  <si>
    <t>COCOS (KEELING) ISLAND</t>
  </si>
  <si>
    <t>2 x 24c souvenir sht</t>
  </si>
  <si>
    <t>X-section of island</t>
  </si>
  <si>
    <t>red &amp; blk em</t>
  </si>
  <si>
    <t>red &amp; blk yel</t>
  </si>
  <si>
    <t>violet  &amp; blk rd</t>
  </si>
  <si>
    <t>4p perf 13 1/2</t>
  </si>
  <si>
    <t>handstamped in red</t>
  </si>
  <si>
    <t>handstamped in violet</t>
  </si>
  <si>
    <t>6 1/2mm</t>
  </si>
  <si>
    <t>6 1/2 mm</t>
  </si>
  <si>
    <t>7mm</t>
  </si>
  <si>
    <t>C841</t>
  </si>
  <si>
    <t>1L104a</t>
  </si>
  <si>
    <t>1L104b</t>
  </si>
  <si>
    <t>1L105</t>
  </si>
  <si>
    <t>1L105a</t>
  </si>
  <si>
    <t>1L106</t>
  </si>
  <si>
    <t>1L106a</t>
  </si>
  <si>
    <t>1L106b</t>
  </si>
  <si>
    <t>1L106c</t>
  </si>
  <si>
    <t>1L101</t>
  </si>
  <si>
    <t>1L101a</t>
  </si>
  <si>
    <t>1L101b</t>
  </si>
  <si>
    <t>1L102</t>
  </si>
  <si>
    <t>1L102a</t>
  </si>
  <si>
    <t>1L102b</t>
  </si>
  <si>
    <t>1L103</t>
  </si>
  <si>
    <t>1L103a</t>
  </si>
  <si>
    <t>2L71</t>
  </si>
  <si>
    <t>2L72</t>
  </si>
  <si>
    <t>2LO1</t>
  </si>
  <si>
    <t>pale gry &amp;gry</t>
  </si>
  <si>
    <t>red &amp; grn</t>
  </si>
  <si>
    <t>Small "R" overprint</t>
  </si>
  <si>
    <t>Bolivia</t>
  </si>
  <si>
    <t>Pheasants and mountain</t>
  </si>
  <si>
    <t>Beagle and island</t>
  </si>
  <si>
    <t>80p</t>
  </si>
  <si>
    <t>RMS St. Helena at St. Helena</t>
  </si>
  <si>
    <t>View of island, 175th anniversary discovery</t>
  </si>
  <si>
    <t>Stolt Spirit &amp; view of island</t>
  </si>
  <si>
    <t>Turtle &amp; view of island</t>
  </si>
  <si>
    <t>2L16</t>
  </si>
  <si>
    <t>2L17</t>
  </si>
  <si>
    <t>2L18</t>
  </si>
  <si>
    <t>2L20</t>
  </si>
  <si>
    <t>2L22</t>
  </si>
  <si>
    <t>2L23</t>
  </si>
  <si>
    <t>2L24</t>
  </si>
  <si>
    <t>Mountains and Fuji backdrop</t>
  </si>
  <si>
    <t>Nightingale Island</t>
  </si>
  <si>
    <t>90s</t>
  </si>
  <si>
    <t>Rainmaker Mtn</t>
  </si>
  <si>
    <t>80s strip of 5</t>
  </si>
  <si>
    <t>43a</t>
  </si>
  <si>
    <t>Map of Grand Comoro</t>
  </si>
  <si>
    <t>MONGOLIA</t>
  </si>
  <si>
    <t>NAMIBIA</t>
  </si>
  <si>
    <t>Bukkaros</t>
  </si>
  <si>
    <t>NEW CALEDONIA</t>
  </si>
  <si>
    <t>C78</t>
  </si>
  <si>
    <t>blue &amp; grn</t>
  </si>
  <si>
    <t>IL1</t>
  </si>
  <si>
    <t>IL2</t>
  </si>
  <si>
    <t>IL3</t>
  </si>
  <si>
    <t>IL4</t>
  </si>
  <si>
    <t>IL5</t>
  </si>
  <si>
    <t>IL6</t>
  </si>
  <si>
    <t>IL7</t>
  </si>
  <si>
    <t>IL8</t>
  </si>
  <si>
    <t>IL13</t>
  </si>
  <si>
    <t>1/-</t>
  </si>
  <si>
    <t>deep carmine</t>
  </si>
  <si>
    <t>Map of Falkland Islands</t>
  </si>
  <si>
    <t>MALI</t>
  </si>
  <si>
    <t>80fr</t>
  </si>
  <si>
    <t>213b</t>
  </si>
  <si>
    <t>10¢ on 20¢</t>
  </si>
  <si>
    <t>C1133</t>
  </si>
  <si>
    <t>100 cor</t>
  </si>
  <si>
    <t>21c</t>
  </si>
  <si>
    <t>25r</t>
  </si>
  <si>
    <t>438a</t>
  </si>
  <si>
    <t>Golden Rock Inn</t>
  </si>
  <si>
    <t>Zetland Plantation Inn</t>
  </si>
  <si>
    <t>Ishikawa Alps</t>
  </si>
  <si>
    <t>Sugar Loaf Hill</t>
  </si>
  <si>
    <t>Changbaishan Tianchi</t>
  </si>
  <si>
    <t>1005-07</t>
  </si>
  <si>
    <t>30f</t>
  </si>
  <si>
    <t>Changbaishan tundra</t>
  </si>
  <si>
    <t>50f</t>
  </si>
  <si>
    <t>Changbaishan waterfall</t>
  </si>
  <si>
    <t>Changbaishan forest</t>
  </si>
  <si>
    <t>2L19</t>
  </si>
  <si>
    <t>blk &amp; dk blue</t>
  </si>
  <si>
    <t>dk brn &amp; choc</t>
  </si>
  <si>
    <t>15y on 5f</t>
  </si>
  <si>
    <t>gray black</t>
  </si>
  <si>
    <t>Tojinbou Cliff, andesite lava - Hakusan?</t>
  </si>
  <si>
    <t>Lagoons and mountains</t>
  </si>
  <si>
    <t>Lonely mountain and flowers</t>
  </si>
  <si>
    <t>Sao Vicente harbor</t>
  </si>
  <si>
    <t>4e</t>
  </si>
  <si>
    <t>Mindelo</t>
  </si>
  <si>
    <t>2.5e</t>
  </si>
  <si>
    <t>4.5e</t>
  </si>
  <si>
    <t>9.5e</t>
  </si>
  <si>
    <t>19.5e</t>
  </si>
  <si>
    <t>B7</t>
  </si>
  <si>
    <t>B8</t>
  </si>
  <si>
    <t>B9</t>
  </si>
  <si>
    <t>B10</t>
  </si>
  <si>
    <t>4c+1c</t>
  </si>
  <si>
    <t>15c+2c</t>
  </si>
  <si>
    <t>30c+3c</t>
  </si>
  <si>
    <t>40c+4c</t>
  </si>
  <si>
    <t>HMS Portland off Bounty Bay</t>
  </si>
  <si>
    <t>Christian's lookout</t>
  </si>
  <si>
    <t>The Golden Age</t>
  </si>
  <si>
    <t>View of village</t>
  </si>
  <si>
    <t>Cornwallis shipwreck, Pitcairn</t>
  </si>
  <si>
    <t>684a</t>
  </si>
  <si>
    <t>684d</t>
  </si>
  <si>
    <t>org brn &amp; y.gn</t>
  </si>
  <si>
    <t>C166</t>
  </si>
  <si>
    <t>car rose</t>
  </si>
  <si>
    <t>C418</t>
  </si>
  <si>
    <t>dp cl &amp; green</t>
  </si>
  <si>
    <t>Toliman ?</t>
  </si>
  <si>
    <t>C419</t>
  </si>
  <si>
    <t>dp org &amp; blk</t>
  </si>
  <si>
    <t>C420</t>
  </si>
  <si>
    <t>C447</t>
  </si>
  <si>
    <t>Toliman  &amp; Atitlan</t>
  </si>
  <si>
    <t>yell brn</t>
  </si>
  <si>
    <t>C511</t>
  </si>
  <si>
    <t>rose claret</t>
  </si>
  <si>
    <t>C574</t>
  </si>
  <si>
    <t>C575</t>
  </si>
  <si>
    <t>C576</t>
  </si>
  <si>
    <t>C588</t>
  </si>
  <si>
    <t>2q</t>
  </si>
  <si>
    <t>C592</t>
  </si>
  <si>
    <t>Toliman  &amp; Atitlan?</t>
  </si>
  <si>
    <t>C626</t>
  </si>
  <si>
    <t>blk &amp; sil</t>
  </si>
  <si>
    <t>Almolonga?</t>
  </si>
  <si>
    <t>1402-04</t>
  </si>
  <si>
    <t>C662</t>
  </si>
  <si>
    <t xml:space="preserve">200p </t>
  </si>
  <si>
    <t>3.50$</t>
  </si>
  <si>
    <t>1.90s</t>
  </si>
  <si>
    <t>C264</t>
  </si>
  <si>
    <t>C265</t>
  </si>
  <si>
    <t>C266</t>
  </si>
  <si>
    <t>C267</t>
  </si>
  <si>
    <t>C268</t>
  </si>
  <si>
    <t>C269</t>
  </si>
  <si>
    <t>dark gray green</t>
  </si>
  <si>
    <t>Taupo</t>
  </si>
  <si>
    <t>0401-07</t>
  </si>
  <si>
    <t>71a</t>
  </si>
  <si>
    <t>1p imperf pair</t>
  </si>
  <si>
    <t>Okataina</t>
  </si>
  <si>
    <t>0401-05</t>
  </si>
  <si>
    <t>178c</t>
  </si>
  <si>
    <t xml:space="preserve">slate </t>
  </si>
  <si>
    <t>Boiling Lake</t>
  </si>
  <si>
    <t>Leon ruins &amp; Momotombo</t>
  </si>
  <si>
    <t>2ch</t>
  </si>
  <si>
    <t>5ch</t>
  </si>
  <si>
    <t>3wn</t>
  </si>
  <si>
    <t>Paektusan waterfall</t>
  </si>
  <si>
    <t>Paektusan western peak</t>
  </si>
  <si>
    <t>C14d</t>
  </si>
  <si>
    <t>blue sur. dbl 1 in</t>
  </si>
  <si>
    <t>C15b</t>
  </si>
  <si>
    <t>blue sur. 1 inv.</t>
  </si>
  <si>
    <t>C15c</t>
  </si>
  <si>
    <t>crimson &amp; gray</t>
  </si>
  <si>
    <t>gray &amp; rose</t>
  </si>
  <si>
    <t>magenta &amp; grn</t>
  </si>
  <si>
    <t>blue grn &amp; gry</t>
  </si>
  <si>
    <t>TRISTAN DA CUNHA</t>
  </si>
  <si>
    <t xml:space="preserve">purple </t>
  </si>
  <si>
    <t>1806-01</t>
  </si>
  <si>
    <t>gray  blue</t>
  </si>
  <si>
    <t>2s6p</t>
  </si>
  <si>
    <t>bl &amp; aqua</t>
  </si>
  <si>
    <t>Tristan View</t>
  </si>
  <si>
    <t>1s6p</t>
  </si>
  <si>
    <t>Map of Tristan</t>
  </si>
  <si>
    <t>59p</t>
  </si>
  <si>
    <t>Map of St Helena</t>
  </si>
  <si>
    <t>106a</t>
  </si>
  <si>
    <t>20c inv ovp</t>
  </si>
  <si>
    <t>24c</t>
  </si>
  <si>
    <t>9 1/2 s</t>
  </si>
  <si>
    <t>Fuji, lake</t>
  </si>
  <si>
    <t>Fuji, in clear weather, Hokusai</t>
  </si>
  <si>
    <t>Fuji and waterwheel</t>
  </si>
  <si>
    <t>Fuji earthquake summit, Hokusai</t>
  </si>
  <si>
    <t>Fuji 6th International summit</t>
  </si>
  <si>
    <t>Fuji, Yayosu fire brigade</t>
  </si>
  <si>
    <t>Fuji and music</t>
  </si>
  <si>
    <t>Fuji, Ekoin drum tower</t>
  </si>
  <si>
    <t>Fuji and rotary emblem</t>
  </si>
  <si>
    <t>Fuji and skier</t>
  </si>
  <si>
    <t>Fuji and Nagoya expressway</t>
  </si>
  <si>
    <t>Fuji, barrel worker, Hokusai</t>
  </si>
  <si>
    <t>Fuji, fisherman and waves, Hokusai</t>
  </si>
  <si>
    <t>Fuji by Yokoyama</t>
  </si>
  <si>
    <t>Fuji, horseback riders, Hokusai</t>
  </si>
  <si>
    <t>C198</t>
  </si>
  <si>
    <t>C199</t>
  </si>
  <si>
    <t>Te Hoata &amp; Te Pupu, volcano gods</t>
  </si>
  <si>
    <t>1c on 1c ovp 1919 dbl</t>
  </si>
  <si>
    <t>1c on 5c ovp 1919</t>
  </si>
  <si>
    <t>1c on 5c ovp 1919 inv</t>
  </si>
  <si>
    <t>1c on 5c ovp 1919 db</t>
  </si>
  <si>
    <t>1c on 10c ovp 1919</t>
  </si>
  <si>
    <t>1c on 10c ovp 1919 db</t>
  </si>
  <si>
    <t>1c on 25c ovp 1919</t>
  </si>
  <si>
    <t>20c on black stamp</t>
  </si>
  <si>
    <t>in black 6mm</t>
  </si>
  <si>
    <t>in violet no period</t>
  </si>
  <si>
    <t>in red no period 7mm</t>
  </si>
  <si>
    <t>in black no . 10mm</t>
  </si>
  <si>
    <t>NL37</t>
  </si>
  <si>
    <t>NL38</t>
  </si>
  <si>
    <t>NL39</t>
  </si>
  <si>
    <t>NL40</t>
  </si>
  <si>
    <t>SS</t>
  </si>
  <si>
    <t>234b</t>
  </si>
  <si>
    <t>C49a</t>
  </si>
  <si>
    <t>gray blk &amp; ul</t>
  </si>
  <si>
    <t>82a</t>
  </si>
  <si>
    <t>vio &amp; red lilac</t>
  </si>
  <si>
    <t>dk bl &amp; dl bl</t>
  </si>
  <si>
    <t>rose red &amp; lil</t>
  </si>
  <si>
    <t>Ruwenzori</t>
  </si>
  <si>
    <t>sl bl &amp; ol grn</t>
  </si>
  <si>
    <t>Ngorongoro</t>
  </si>
  <si>
    <t>1.30sh</t>
  </si>
  <si>
    <t>2.50sh</t>
  </si>
  <si>
    <t>1.50sh</t>
  </si>
  <si>
    <t>C42a</t>
  </si>
  <si>
    <t>inv. m in septem</t>
  </si>
  <si>
    <t>C31a</t>
  </si>
  <si>
    <t>C31b</t>
  </si>
  <si>
    <t>2nd u of inaug.in</t>
  </si>
  <si>
    <t>C106</t>
  </si>
  <si>
    <t>C107</t>
  </si>
  <si>
    <t>Vesuvius (painting last day of pompei)</t>
  </si>
  <si>
    <t>1L6</t>
  </si>
  <si>
    <t>1L7</t>
  </si>
  <si>
    <t>1L8</t>
  </si>
  <si>
    <t>1L9</t>
  </si>
  <si>
    <t>1L10</t>
  </si>
  <si>
    <t>1L11</t>
  </si>
  <si>
    <t>1L12</t>
  </si>
  <si>
    <t>1L13</t>
  </si>
  <si>
    <t>1L16</t>
  </si>
  <si>
    <t>1L17</t>
  </si>
  <si>
    <t>1L18</t>
  </si>
  <si>
    <t>1L19</t>
  </si>
  <si>
    <t>1L20</t>
  </si>
  <si>
    <t>C35a</t>
  </si>
  <si>
    <t>pair, 90fr</t>
  </si>
  <si>
    <t>Kerguelen view</t>
  </si>
  <si>
    <t>tryptic</t>
  </si>
  <si>
    <t>inverted</t>
  </si>
  <si>
    <t>missing hwa</t>
  </si>
  <si>
    <t>reversed</t>
  </si>
  <si>
    <t>50 on 5f</t>
  </si>
  <si>
    <t>MANCHUKUO Overprints</t>
  </si>
  <si>
    <t>gry grn &amp; bl grn</t>
  </si>
  <si>
    <t>Corps de Garde</t>
  </si>
  <si>
    <t>15c on 20 cor</t>
  </si>
  <si>
    <t>20c on 100 cor</t>
  </si>
  <si>
    <t>car. sal.ochre</t>
  </si>
  <si>
    <t>614a</t>
  </si>
  <si>
    <t>20c</t>
  </si>
  <si>
    <t>Haleakala</t>
  </si>
  <si>
    <t>B2</t>
  </si>
  <si>
    <t>Map of Bequia</t>
  </si>
  <si>
    <t>Wideawake Fair</t>
  </si>
  <si>
    <t>Map of Atlantic</t>
  </si>
  <si>
    <t>Map of Ascension</t>
  </si>
  <si>
    <t>1607c</t>
  </si>
  <si>
    <t>1.10$</t>
  </si>
  <si>
    <t>Ofu-Olesega</t>
  </si>
  <si>
    <t>Pascua (Easter Island)</t>
  </si>
  <si>
    <t>1506-</t>
  </si>
  <si>
    <t>C1</t>
  </si>
  <si>
    <t>50c ovpt</t>
  </si>
  <si>
    <t>2 cor on 5 cor</t>
  </si>
  <si>
    <t>5 cor on 10 cor</t>
  </si>
  <si>
    <t>greenish black</t>
  </si>
  <si>
    <t>RA63</t>
  </si>
  <si>
    <t>RA64</t>
  </si>
  <si>
    <t>5c on 50 c B</t>
  </si>
  <si>
    <t>5c on 50c R</t>
  </si>
  <si>
    <t>violet bl</t>
  </si>
  <si>
    <t>B4</t>
  </si>
  <si>
    <t>2 1/2 c + 3p</t>
  </si>
  <si>
    <t>5c + 6p</t>
  </si>
  <si>
    <t>Fjardagill</t>
  </si>
  <si>
    <t>dk &amp; lt purple</t>
  </si>
  <si>
    <t>C294</t>
  </si>
  <si>
    <t>2.40sh</t>
  </si>
  <si>
    <t>Lake Tana</t>
  </si>
  <si>
    <t>Ras Dashan mountains</t>
  </si>
  <si>
    <t>Lake Haik</t>
  </si>
  <si>
    <t>Lake Abaya</t>
  </si>
  <si>
    <t>Lake Wonchi</t>
  </si>
  <si>
    <t>Lake Ashengi</t>
  </si>
  <si>
    <t>257i</t>
  </si>
  <si>
    <t>40pf</t>
  </si>
  <si>
    <t>50pf</t>
  </si>
  <si>
    <t>Rhon highway</t>
  </si>
  <si>
    <t>Siebengebirge</t>
  </si>
  <si>
    <t>Borobudur SS UNESCO</t>
  </si>
  <si>
    <t>C122</t>
  </si>
  <si>
    <t>orange &amp; yellow green</t>
  </si>
  <si>
    <t>C163</t>
  </si>
  <si>
    <t>Seal, University Guatemala</t>
  </si>
  <si>
    <t>C698</t>
  </si>
  <si>
    <t>Agua, Guatemala</t>
  </si>
  <si>
    <t>C708</t>
  </si>
  <si>
    <t>Sacatepequez municipality</t>
  </si>
  <si>
    <t>C249</t>
  </si>
  <si>
    <t>Skaftafell</t>
  </si>
  <si>
    <t>Borobudur - Merapi</t>
  </si>
  <si>
    <t>3000r</t>
  </si>
  <si>
    <t>0503-</t>
  </si>
  <si>
    <t>Irian Jaya</t>
  </si>
  <si>
    <t>Bali</t>
  </si>
  <si>
    <t>perf 13</t>
  </si>
  <si>
    <t>3p on 1½p</t>
  </si>
  <si>
    <t>red orange bl</t>
  </si>
  <si>
    <t>Niue map</t>
  </si>
  <si>
    <t>CO11</t>
  </si>
  <si>
    <t>Bounty and islands</t>
  </si>
  <si>
    <t>50s on 5sh</t>
  </si>
  <si>
    <t>20s on 5sh</t>
  </si>
  <si>
    <t>Map of St. Kitts</t>
  </si>
  <si>
    <t>purple &amp; blk</t>
  </si>
  <si>
    <t>org. brn&amp; blk</t>
  </si>
  <si>
    <t>bister &amp; blk</t>
  </si>
  <si>
    <t>Brimstone Hill</t>
  </si>
  <si>
    <t>green  &amp; blk</t>
  </si>
  <si>
    <t>R on C41</t>
  </si>
  <si>
    <t>R on C58</t>
  </si>
  <si>
    <t>1L30</t>
  </si>
  <si>
    <t>1pa on 1sh</t>
  </si>
  <si>
    <t>TONGA: NIUAFO'OU</t>
  </si>
  <si>
    <t>Map of Niuafo'ou</t>
  </si>
  <si>
    <t>0403-11</t>
  </si>
  <si>
    <t>9sh</t>
  </si>
  <si>
    <t>pink and black</t>
  </si>
  <si>
    <t>Heihe (Hei Ho)</t>
  </si>
  <si>
    <t>Helong (Ho Lung)</t>
  </si>
  <si>
    <t>Hulan (Hu Lan)</t>
  </si>
  <si>
    <t>Tojinbou Cliff, Toujinbo etc</t>
  </si>
  <si>
    <t>15c on 50c</t>
  </si>
  <si>
    <t>30c on 50c</t>
  </si>
  <si>
    <t>C794</t>
  </si>
  <si>
    <t>San Pedro</t>
  </si>
  <si>
    <t>C840</t>
  </si>
  <si>
    <t>C110</t>
  </si>
  <si>
    <t>C110a</t>
  </si>
  <si>
    <t>C110b</t>
  </si>
  <si>
    <t>C110c</t>
  </si>
  <si>
    <t>ceutroamericano</t>
  </si>
  <si>
    <t>C111</t>
  </si>
  <si>
    <t>C111a</t>
  </si>
  <si>
    <t>small v in vale</t>
  </si>
  <si>
    <t>C111b</t>
  </si>
  <si>
    <t>centrvos</t>
  </si>
  <si>
    <t>201.24a</t>
  </si>
  <si>
    <t>201.55a</t>
  </si>
  <si>
    <t>204.13a</t>
  </si>
  <si>
    <t>246.60a</t>
  </si>
  <si>
    <t>68fr</t>
  </si>
  <si>
    <t>300fr</t>
  </si>
  <si>
    <t>dl red &amp; dl ro</t>
  </si>
  <si>
    <t>Overprint on Mexico Popocatepetl</t>
  </si>
  <si>
    <t>UNISSUED PROOFS</t>
  </si>
  <si>
    <t>4 cts</t>
  </si>
  <si>
    <t>Guatemala: Fuego</t>
  </si>
  <si>
    <t>Brown</t>
  </si>
  <si>
    <t>Blue</t>
  </si>
  <si>
    <t>Green</t>
  </si>
  <si>
    <t>Purple</t>
  </si>
  <si>
    <t>Red</t>
  </si>
  <si>
    <t>Printed by Enschede</t>
  </si>
  <si>
    <t>REVENUES</t>
  </si>
  <si>
    <t>1402-09</t>
  </si>
  <si>
    <t>1201-05</t>
  </si>
  <si>
    <t>1102-19</t>
  </si>
  <si>
    <t>1302-01</t>
  </si>
  <si>
    <t>1209-02</t>
  </si>
  <si>
    <t>109M</t>
  </si>
  <si>
    <t>plum</t>
  </si>
  <si>
    <t>salmon</t>
  </si>
  <si>
    <t>bar below date</t>
  </si>
  <si>
    <t>inv. surcharge</t>
  </si>
  <si>
    <t>134c</t>
  </si>
  <si>
    <t>dbl. surcharge</t>
  </si>
  <si>
    <t>136a</t>
  </si>
  <si>
    <t>Piton du Milieu</t>
  </si>
  <si>
    <t>C31</t>
  </si>
  <si>
    <t>C38</t>
  </si>
  <si>
    <t>C39</t>
  </si>
  <si>
    <t>C40</t>
  </si>
  <si>
    <t>40¢</t>
  </si>
  <si>
    <t>C44</t>
  </si>
  <si>
    <t>C45</t>
  </si>
  <si>
    <t>PALAU</t>
  </si>
  <si>
    <t>4000r</t>
  </si>
  <si>
    <t>blk &amp; lt brn</t>
  </si>
  <si>
    <t>200,000/4,000 V</t>
  </si>
  <si>
    <t>2x9</t>
  </si>
  <si>
    <t>2x16</t>
  </si>
  <si>
    <t>2x20</t>
  </si>
  <si>
    <t>2x21</t>
  </si>
  <si>
    <t>2x22</t>
  </si>
  <si>
    <t>1922?</t>
  </si>
  <si>
    <t>Ecuador: Galapagos Islands</t>
  </si>
  <si>
    <t>aquamarine</t>
  </si>
  <si>
    <t>Reunion, from air</t>
  </si>
  <si>
    <t>dk br &amp; org</t>
  </si>
  <si>
    <t>200fr</t>
  </si>
  <si>
    <t>dk bl &amp; org</t>
  </si>
  <si>
    <t>J16</t>
  </si>
  <si>
    <t>dp violet</t>
  </si>
  <si>
    <t>Fournaise &amp; Neiges Style</t>
  </si>
  <si>
    <t>J17</t>
  </si>
  <si>
    <t>J18</t>
  </si>
  <si>
    <t>J19</t>
  </si>
  <si>
    <t>J20</t>
  </si>
  <si>
    <t>J21</t>
  </si>
  <si>
    <t>J22</t>
  </si>
  <si>
    <t>J23</t>
  </si>
  <si>
    <t>lt violet</t>
  </si>
  <si>
    <t>J24</t>
  </si>
  <si>
    <t>J25</t>
  </si>
  <si>
    <t>FRENCH POLYNESIA</t>
  </si>
  <si>
    <t>Moorea</t>
  </si>
  <si>
    <t>1303-</t>
  </si>
  <si>
    <t>Borabora</t>
  </si>
  <si>
    <t>New Zealand</t>
  </si>
  <si>
    <t>Loowit</t>
  </si>
  <si>
    <t>Mt St Helen's blowing smoke rings</t>
  </si>
  <si>
    <t>Gomajou Peninsula</t>
  </si>
  <si>
    <t>Moya Beach</t>
  </si>
  <si>
    <t>Chiconi</t>
  </si>
  <si>
    <t>Port Mamutsu</t>
  </si>
  <si>
    <t>Overprinted Etat Comorien on C62</t>
  </si>
  <si>
    <t>10fr on 20fr</t>
  </si>
  <si>
    <t>30fr on 35fr</t>
  </si>
  <si>
    <t>Overprinted Etat Comorien on C63</t>
  </si>
  <si>
    <t>75fr on 60fr</t>
  </si>
  <si>
    <t>577a</t>
  </si>
  <si>
    <t>C958</t>
  </si>
  <si>
    <t>Mombacho</t>
  </si>
  <si>
    <t>1404-11</t>
  </si>
  <si>
    <t>C959</t>
  </si>
  <si>
    <t>Apoyo</t>
  </si>
  <si>
    <t>1404-101</t>
  </si>
  <si>
    <t>C960</t>
  </si>
  <si>
    <t>10 cor</t>
  </si>
  <si>
    <t>30$ x 12</t>
  </si>
  <si>
    <t>2L26</t>
  </si>
  <si>
    <t>2L27</t>
  </si>
  <si>
    <t>2L28</t>
  </si>
  <si>
    <t>5 col on 10 col</t>
  </si>
  <si>
    <t xml:space="preserve">Poas  </t>
  </si>
  <si>
    <t>3¢</t>
  </si>
  <si>
    <t>dk violet</t>
  </si>
  <si>
    <t>C345</t>
  </si>
  <si>
    <t>25¢</t>
  </si>
  <si>
    <t>Overprinted with D red</t>
  </si>
  <si>
    <t>NL16</t>
  </si>
  <si>
    <t>NL17</t>
  </si>
  <si>
    <t>Copenhagen 10 1/2 mm</t>
  </si>
  <si>
    <t>Barranquilla 7mm</t>
  </si>
  <si>
    <t>NL18</t>
  </si>
  <si>
    <t>NL19</t>
  </si>
  <si>
    <t>Overprinted SU in black</t>
  </si>
  <si>
    <t>Switzerland</t>
  </si>
  <si>
    <t>8mm</t>
  </si>
  <si>
    <t>United States</t>
  </si>
  <si>
    <t>handstamped E.U.</t>
  </si>
  <si>
    <t>in black 6 1/2mm</t>
  </si>
  <si>
    <t>in violet 6 1/2mm</t>
  </si>
  <si>
    <t>30c on 20c</t>
  </si>
  <si>
    <t>C81a</t>
  </si>
  <si>
    <t>C81b</t>
  </si>
  <si>
    <t>C81c</t>
  </si>
  <si>
    <t>C132</t>
  </si>
  <si>
    <t>brn carmine</t>
  </si>
  <si>
    <t>C140</t>
  </si>
  <si>
    <t>C172</t>
  </si>
  <si>
    <t>C177</t>
  </si>
  <si>
    <t>C177c</t>
  </si>
  <si>
    <t>5p imp. pair</t>
  </si>
  <si>
    <t>brown carm</t>
  </si>
  <si>
    <t>C235</t>
  </si>
  <si>
    <t>dk vio bl</t>
  </si>
  <si>
    <t>Paricutin</t>
  </si>
  <si>
    <t>1401-06</t>
  </si>
  <si>
    <t>C383</t>
  </si>
  <si>
    <t>CO1</t>
  </si>
  <si>
    <t>dk grn gry br</t>
  </si>
  <si>
    <t>CO1a</t>
  </si>
  <si>
    <t>CO2</t>
  </si>
  <si>
    <t>CO2a</t>
  </si>
  <si>
    <t>brn car &amp; g.br</t>
  </si>
  <si>
    <t>CO2Bc</t>
  </si>
  <si>
    <t>dk bl &amp; cl</t>
  </si>
  <si>
    <t>blue I</t>
  </si>
  <si>
    <t>3a</t>
  </si>
  <si>
    <t>blue II</t>
  </si>
  <si>
    <t>3c</t>
  </si>
  <si>
    <t>Hattver</t>
  </si>
  <si>
    <t>red and blue</t>
  </si>
  <si>
    <t>blue and yellow</t>
  </si>
  <si>
    <t>Muela del diablo</t>
  </si>
  <si>
    <t>vermillion &amp; yellow</t>
  </si>
  <si>
    <t>30e</t>
  </si>
  <si>
    <t>Arms of San Felipe</t>
  </si>
  <si>
    <t>Cook Landing</t>
  </si>
  <si>
    <t>violet and multi</t>
  </si>
  <si>
    <t>Map of Faroes</t>
  </si>
  <si>
    <t>green and multi</t>
  </si>
  <si>
    <t>22k</t>
  </si>
  <si>
    <t>435a-h</t>
  </si>
  <si>
    <t>Bour</t>
  </si>
  <si>
    <t>yellow val.</t>
  </si>
  <si>
    <t>282a</t>
  </si>
  <si>
    <t>282b</t>
  </si>
  <si>
    <t>282c</t>
  </si>
  <si>
    <t>283c</t>
  </si>
  <si>
    <t>283d</t>
  </si>
  <si>
    <t>Hawaii</t>
  </si>
  <si>
    <t>Matson Lines to Hawaii. Mauna Loa?</t>
  </si>
  <si>
    <t>3p on 5c (Bl)</t>
  </si>
  <si>
    <t>4p on 5c (Gr)</t>
  </si>
  <si>
    <t>C409b</t>
  </si>
  <si>
    <t>Fuji, Landscape at Ochanomizu, Hokuju</t>
  </si>
  <si>
    <t>Map of Mykines island</t>
  </si>
  <si>
    <t>320o</t>
  </si>
  <si>
    <t>Tvoran</t>
  </si>
  <si>
    <t>Skuvanes</t>
  </si>
  <si>
    <t>Beinisvord</t>
  </si>
  <si>
    <t>600o</t>
  </si>
  <si>
    <t>Asmundarstakkur</t>
  </si>
  <si>
    <t>3.5k</t>
  </si>
  <si>
    <t>Gjogv</t>
  </si>
  <si>
    <t>Klaksvik</t>
  </si>
  <si>
    <t>Nolsoy coastline</t>
  </si>
  <si>
    <t>1000o</t>
  </si>
  <si>
    <t>370o</t>
  </si>
  <si>
    <t>Village of Saksun</t>
  </si>
  <si>
    <t>650o</t>
  </si>
  <si>
    <t>Cliffs of Vestmanna</t>
  </si>
  <si>
    <t>Village of Gjogv</t>
  </si>
  <si>
    <t>Azuma (Yamagata)</t>
  </si>
  <si>
    <t>5dx8</t>
  </si>
  <si>
    <t>Yellowstone and Erebus</t>
  </si>
  <si>
    <t>4b</t>
  </si>
  <si>
    <t>90¢</t>
  </si>
  <si>
    <t>C84</t>
  </si>
  <si>
    <t>Org &amp; blk</t>
  </si>
  <si>
    <t>bl,vio bl &amp; yl grn</t>
  </si>
  <si>
    <t>260b</t>
  </si>
  <si>
    <t>260c</t>
  </si>
  <si>
    <t>dbl. sur. inv.</t>
  </si>
  <si>
    <t>260d</t>
  </si>
  <si>
    <t>260e</t>
  </si>
  <si>
    <t>261a</t>
  </si>
  <si>
    <t>261b</t>
  </si>
  <si>
    <t>261c</t>
  </si>
  <si>
    <t>261d</t>
  </si>
  <si>
    <t>vio &amp; dk grn</t>
  </si>
  <si>
    <t>brn red &amp; blk</t>
  </si>
  <si>
    <t>2L66</t>
  </si>
  <si>
    <t>2L67</t>
  </si>
  <si>
    <t>2L68</t>
  </si>
  <si>
    <t>2L69</t>
  </si>
  <si>
    <t>2L70</t>
  </si>
  <si>
    <t>2157b</t>
  </si>
  <si>
    <t>50¢ on 6¢</t>
  </si>
  <si>
    <t>199a</t>
  </si>
  <si>
    <t>199b</t>
  </si>
  <si>
    <t>199c</t>
  </si>
  <si>
    <t>yellow brn sur.</t>
  </si>
  <si>
    <t>1p on 5p</t>
  </si>
  <si>
    <t>201a</t>
  </si>
  <si>
    <t>201b</t>
  </si>
  <si>
    <t>dbl. sur. 2 col</t>
  </si>
  <si>
    <t>201c</t>
  </si>
  <si>
    <t>carmine sur.</t>
  </si>
  <si>
    <t>212a</t>
  </si>
  <si>
    <t>212b</t>
  </si>
  <si>
    <t>vale only</t>
  </si>
  <si>
    <t>212c</t>
  </si>
  <si>
    <t>213a</t>
  </si>
  <si>
    <t>Ship landing point</t>
  </si>
  <si>
    <t>Silhouette of Island, Ham Radio</t>
  </si>
  <si>
    <t>3 1/2p</t>
  </si>
  <si>
    <t>carmine &amp;yl</t>
  </si>
  <si>
    <t>rose car&amp;yl</t>
  </si>
  <si>
    <t>Vavau harbour</t>
  </si>
  <si>
    <t>blk&amp;ultra</t>
  </si>
  <si>
    <t>90l</t>
  </si>
  <si>
    <t>60f</t>
  </si>
  <si>
    <t>ADEN</t>
  </si>
  <si>
    <t>15¢</t>
  </si>
  <si>
    <t>blue green</t>
  </si>
  <si>
    <t>4y on 13f</t>
  </si>
  <si>
    <t>1404-092</t>
  </si>
  <si>
    <t>C493</t>
  </si>
  <si>
    <t>C493a</t>
  </si>
  <si>
    <t>inv. ovpt.</t>
  </si>
  <si>
    <t>C509</t>
  </si>
  <si>
    <t>C681</t>
  </si>
  <si>
    <t>71fr</t>
  </si>
  <si>
    <t>100r</t>
  </si>
  <si>
    <t>Great Barrier Hobson, Aukland</t>
  </si>
  <si>
    <t>deep plum</t>
  </si>
  <si>
    <t>Cayambe</t>
  </si>
  <si>
    <t>1502-004</t>
  </si>
  <si>
    <t>brn green</t>
  </si>
  <si>
    <t>Dimorphodon and volcano</t>
  </si>
  <si>
    <t>2419b</t>
  </si>
  <si>
    <t>Vulcan's forge</t>
  </si>
  <si>
    <t>B142</t>
  </si>
  <si>
    <t>B161</t>
  </si>
  <si>
    <t>B168</t>
  </si>
  <si>
    <t>6N14</t>
  </si>
  <si>
    <t>Parinacota (Payachatas)</t>
  </si>
  <si>
    <t>1505-016</t>
  </si>
  <si>
    <t>brt carmine</t>
  </si>
  <si>
    <t>Nurnburg</t>
  </si>
  <si>
    <t>0404-01</t>
  </si>
  <si>
    <t>1700-</t>
  </si>
  <si>
    <t>70a</t>
  </si>
  <si>
    <t>Surtsey</t>
  </si>
  <si>
    <t>ultra,brn, &amp; grn</t>
  </si>
  <si>
    <t>islands</t>
  </si>
  <si>
    <t>0301-01</t>
  </si>
  <si>
    <t>Lac Sale</t>
  </si>
  <si>
    <t>dk olv brn</t>
  </si>
  <si>
    <t>Anjouan</t>
  </si>
  <si>
    <t>4k</t>
  </si>
  <si>
    <t>Myvatn</t>
  </si>
  <si>
    <t>15k</t>
  </si>
  <si>
    <t>red brn &amp; oran</t>
  </si>
  <si>
    <t>IAVCEI</t>
  </si>
  <si>
    <t>????-??</t>
  </si>
  <si>
    <t>Takasaki, Kuju Group?</t>
  </si>
  <si>
    <t>0802-12</t>
  </si>
  <si>
    <t>O190</t>
  </si>
  <si>
    <t>50¢ on 1¢</t>
  </si>
  <si>
    <t>O191</t>
  </si>
  <si>
    <t>177b</t>
  </si>
  <si>
    <t>centcvos</t>
  </si>
  <si>
    <t>177c</t>
  </si>
  <si>
    <t>1963b</t>
  </si>
  <si>
    <t>1963c</t>
  </si>
  <si>
    <t>1975a</t>
  </si>
  <si>
    <t>L56</t>
  </si>
  <si>
    <t>1359a</t>
  </si>
  <si>
    <t>1680a</t>
  </si>
  <si>
    <t>1805a</t>
  </si>
  <si>
    <t>1805b</t>
  </si>
  <si>
    <t>COLOMBIA</t>
  </si>
  <si>
    <t>blue &amp; silver</t>
  </si>
  <si>
    <t>Sotara</t>
  </si>
  <si>
    <t>1501-061</t>
  </si>
  <si>
    <t>C25</t>
  </si>
  <si>
    <t>Tolima</t>
  </si>
  <si>
    <t xml:space="preserve">handstamped in </t>
  </si>
  <si>
    <t>violet 8mm</t>
  </si>
  <si>
    <t>black 8mm</t>
  </si>
  <si>
    <t>basic stamp double</t>
  </si>
  <si>
    <t>handstamped in</t>
  </si>
  <si>
    <t>handstamped in blue/</t>
  </si>
  <si>
    <t>black 12mm</t>
  </si>
  <si>
    <t>469b</t>
  </si>
  <si>
    <t>vio blue &amp; bl</t>
  </si>
  <si>
    <t>Mt. Paul</t>
  </si>
  <si>
    <t>Map of Cape Verdes</t>
  </si>
  <si>
    <t>Cape Sima</t>
  </si>
  <si>
    <t>C28f</t>
  </si>
  <si>
    <t>as a dbl</t>
  </si>
  <si>
    <t>100a</t>
  </si>
  <si>
    <t>1p pair imp vert.</t>
  </si>
  <si>
    <t>1p thin paper</t>
  </si>
  <si>
    <t>103a</t>
  </si>
  <si>
    <t>1p horiz pair imp vert</t>
  </si>
  <si>
    <t>108a</t>
  </si>
  <si>
    <t>108b</t>
  </si>
  <si>
    <t>1p imp pair</t>
  </si>
  <si>
    <t>108c</t>
  </si>
  <si>
    <t>49a</t>
  </si>
  <si>
    <t>green &amp; black</t>
  </si>
  <si>
    <t>red &amp; black</t>
  </si>
  <si>
    <t>bright green</t>
  </si>
  <si>
    <t>Overprinted C.R.</t>
  </si>
  <si>
    <t>7 1/2 mm overprint</t>
  </si>
  <si>
    <t>Cuba</t>
  </si>
  <si>
    <t xml:space="preserve">Overprinted C. </t>
  </si>
  <si>
    <t>in violet</t>
  </si>
  <si>
    <t>Denmark</t>
  </si>
  <si>
    <t>Copenhagen</t>
  </si>
  <si>
    <t>Overprinted with D black</t>
  </si>
  <si>
    <t>Overprinted with D violet</t>
  </si>
  <si>
    <t>Barranquilla</t>
  </si>
  <si>
    <t>1.65$</t>
  </si>
  <si>
    <t>Tree near water, Norfolk Island</t>
  </si>
  <si>
    <t>Waterfall, Norfolk Island</t>
  </si>
  <si>
    <t>SPANISH GUINEA</t>
  </si>
  <si>
    <t xml:space="preserve">Fernando Po </t>
  </si>
  <si>
    <t>E1</t>
  </si>
  <si>
    <t>TANGANYIKA</t>
  </si>
  <si>
    <t>50c</t>
  </si>
  <si>
    <t>0102-03</t>
  </si>
  <si>
    <t>Volcanic rocks, Scarlett</t>
  </si>
  <si>
    <t>Man on Chimborazo</t>
  </si>
  <si>
    <t>Couple on Cotopaxi</t>
  </si>
  <si>
    <t>2.15$</t>
  </si>
  <si>
    <t>1.75fr</t>
  </si>
  <si>
    <t xml:space="preserve">dk bl  </t>
  </si>
  <si>
    <t>2.25fr</t>
  </si>
  <si>
    <t>brt ultra</t>
  </si>
  <si>
    <t>ol gry &amp; red</t>
  </si>
  <si>
    <t>ol yellow</t>
  </si>
  <si>
    <t xml:space="preserve">ol grn  </t>
  </si>
  <si>
    <t>rose lilac &amp;</t>
  </si>
  <si>
    <t>6fr</t>
  </si>
  <si>
    <t>bl &amp; brb</t>
  </si>
  <si>
    <t>10fr</t>
  </si>
  <si>
    <t>org &amp; ultra</t>
  </si>
  <si>
    <t>15fr</t>
  </si>
  <si>
    <t>gray bl &amp; vio</t>
  </si>
  <si>
    <t>bl &amp; ora</t>
  </si>
  <si>
    <t>25fr</t>
  </si>
  <si>
    <t>B1</t>
  </si>
  <si>
    <t>B1a</t>
  </si>
  <si>
    <t>LC1</t>
  </si>
  <si>
    <t>Santa Cruz island</t>
  </si>
  <si>
    <t>Beach scene with dipping lavas</t>
  </si>
  <si>
    <t>Sugar Loaf Island</t>
  </si>
  <si>
    <t>10fr on 5fr with "V"</t>
  </si>
  <si>
    <t>green and black</t>
  </si>
  <si>
    <t>yel &amp; vio</t>
  </si>
  <si>
    <t>vio brn &amp; slate</t>
  </si>
  <si>
    <t>1c on ½r on 1</t>
  </si>
  <si>
    <t>1c on ½r on1a</t>
  </si>
  <si>
    <t>7 1/2 + 9p</t>
  </si>
  <si>
    <t>10c + 1 sh</t>
  </si>
  <si>
    <t>rose carmine &amp;</t>
  </si>
  <si>
    <t>brn org &amp; blk</t>
  </si>
  <si>
    <t>relief overprint</t>
  </si>
  <si>
    <t>2L7</t>
  </si>
  <si>
    <t>2L8</t>
  </si>
  <si>
    <t>Paektusan and music</t>
  </si>
  <si>
    <t>Z73NL</t>
  </si>
  <si>
    <t>Fuji Phila Nippon 91</t>
  </si>
  <si>
    <t>Columbus &amp; map of island</t>
  </si>
  <si>
    <t>Crossing Banyu river, Fuji, Hiroshige</t>
  </si>
  <si>
    <t>Jivani and Ararat</t>
  </si>
  <si>
    <t>Fuji, from Kujitorawa - Hokusai</t>
  </si>
  <si>
    <t>Fuji, from Shiahirigahamo - Hokusai</t>
  </si>
  <si>
    <t>Fuji, above lightning - Hokusai</t>
  </si>
  <si>
    <t>Fuji, from lower Meguro - Hokusai</t>
  </si>
  <si>
    <t>Fuji, from Edo - Hokusai</t>
  </si>
  <si>
    <t>Yandangshan</t>
  </si>
  <si>
    <t>35s + 15s</t>
  </si>
  <si>
    <t>Norikuradake</t>
  </si>
  <si>
    <t>Kujuku Islands</t>
  </si>
  <si>
    <t>Yufudake</t>
  </si>
  <si>
    <t>Hinamoridake (Kirishima)</t>
  </si>
  <si>
    <t>Flowers &amp; mountains of Kyushu</t>
  </si>
  <si>
    <t>strip of 4</t>
  </si>
  <si>
    <t>0803-13</t>
  </si>
  <si>
    <t>0802-13</t>
  </si>
  <si>
    <t>1 1/2 d</t>
  </si>
  <si>
    <t>10 Filler</t>
  </si>
  <si>
    <t>20 C</t>
  </si>
  <si>
    <t>5 Ct</t>
  </si>
  <si>
    <t>5 kop</t>
  </si>
  <si>
    <t>5 cents</t>
  </si>
  <si>
    <t>Etna: United States: Red X</t>
  </si>
  <si>
    <t>NLA</t>
  </si>
  <si>
    <t>NLB</t>
  </si>
  <si>
    <t>NLC</t>
  </si>
  <si>
    <t>Chimborazo, #370 dbl ovp Loor a Chile</t>
  </si>
  <si>
    <t>Chimborazo, #371 ovp Loor a Chile</t>
  </si>
  <si>
    <t>Chimborazo, #372 ovp Loor a Chile</t>
  </si>
  <si>
    <t>RA46a</t>
  </si>
  <si>
    <t>RA52a</t>
  </si>
  <si>
    <t>Chimborazo, Telegraphos Guayaquil</t>
  </si>
  <si>
    <t>20c on 50c dbl, 1 inv.</t>
  </si>
  <si>
    <t>20c on 50c dbl.</t>
  </si>
  <si>
    <t>Chimborazo, Veinte Centavos</t>
  </si>
  <si>
    <t>Poas, Irazu and Turrialba  on flag</t>
  </si>
  <si>
    <t>C751</t>
  </si>
  <si>
    <t>2.50$ souv. Sheet</t>
  </si>
  <si>
    <t>75b</t>
  </si>
  <si>
    <t>2165a</t>
  </si>
  <si>
    <t>The Briars</t>
  </si>
  <si>
    <t>26p</t>
  </si>
  <si>
    <t>St James's Valley</t>
  </si>
  <si>
    <t>St Helena</t>
  </si>
  <si>
    <t>151a</t>
  </si>
  <si>
    <t>151b</t>
  </si>
  <si>
    <t>151c</t>
  </si>
  <si>
    <t>trpl. sur.</t>
  </si>
  <si>
    <t>159a</t>
  </si>
  <si>
    <t>160a</t>
  </si>
  <si>
    <t>lilac &amp; slate</t>
  </si>
  <si>
    <t>Papeete</t>
  </si>
  <si>
    <t>161a</t>
  </si>
  <si>
    <t>imp.pair</t>
  </si>
  <si>
    <t>162a</t>
  </si>
  <si>
    <t>162b</t>
  </si>
  <si>
    <t>blue sur.</t>
  </si>
  <si>
    <t>163a</t>
  </si>
  <si>
    <t>163b</t>
  </si>
  <si>
    <t>5¢ on 10¢</t>
  </si>
  <si>
    <t>inv. sur</t>
  </si>
  <si>
    <t>175b</t>
  </si>
  <si>
    <t>no ornaments</t>
  </si>
  <si>
    <t>Heimaey</t>
  </si>
  <si>
    <t>1702-01</t>
  </si>
  <si>
    <t>DJIBOUTI</t>
  </si>
  <si>
    <t>30fr</t>
  </si>
  <si>
    <t>Ardoukoba</t>
  </si>
  <si>
    <t>0201-126</t>
  </si>
  <si>
    <t>90fr</t>
  </si>
  <si>
    <t>Islands ?volcanic</t>
  </si>
  <si>
    <t>0201-</t>
  </si>
  <si>
    <t>500fr</t>
  </si>
  <si>
    <t>DOMINICA</t>
  </si>
  <si>
    <t>brn blk &amp; dp r</t>
  </si>
  <si>
    <t>600000b</t>
  </si>
  <si>
    <t>Women of Easter Island</t>
  </si>
  <si>
    <t>Canoe, Hawaii</t>
  </si>
  <si>
    <t>Airline Moorea</t>
  </si>
  <si>
    <t>70fr strip of four</t>
  </si>
  <si>
    <t>brown, blue &amp; red</t>
  </si>
  <si>
    <t>Dining room painting</t>
  </si>
  <si>
    <t>C215</t>
  </si>
  <si>
    <t>130fr</t>
  </si>
  <si>
    <t>Papeete harbor</t>
  </si>
  <si>
    <t>C216</t>
  </si>
  <si>
    <t>240fr souv. Sheet</t>
  </si>
  <si>
    <t>C218</t>
  </si>
  <si>
    <t>Intense blue</t>
  </si>
  <si>
    <t>Papeete harbor?</t>
  </si>
  <si>
    <t>Fautaua Falls</t>
  </si>
  <si>
    <t>1.50s on 5sh</t>
  </si>
  <si>
    <t>80s on 5sh</t>
  </si>
  <si>
    <t>Mail planes and island views</t>
  </si>
  <si>
    <t>1374b</t>
  </si>
  <si>
    <t>Drakensburg</t>
  </si>
  <si>
    <t>Volcano painting by Srihadi Soedarsono</t>
  </si>
  <si>
    <t>250r</t>
  </si>
  <si>
    <t>650r</t>
  </si>
  <si>
    <t>800l</t>
  </si>
  <si>
    <t>Walls around Lipari</t>
  </si>
  <si>
    <t>52c</t>
  </si>
  <si>
    <t>Aeolian Islands</t>
  </si>
  <si>
    <t>Geothermal features</t>
  </si>
  <si>
    <t>2¢ inv. ovp</t>
  </si>
  <si>
    <t>214b</t>
  </si>
  <si>
    <t>10¢ on 50¢</t>
  </si>
  <si>
    <t>250a</t>
  </si>
  <si>
    <t>vlea</t>
  </si>
  <si>
    <t>250b</t>
  </si>
  <si>
    <t>252a</t>
  </si>
  <si>
    <t>252b</t>
  </si>
  <si>
    <t xml:space="preserve">pair 1 without </t>
  </si>
  <si>
    <t>252c</t>
  </si>
  <si>
    <t>vale omit.</t>
  </si>
  <si>
    <t>254a</t>
  </si>
  <si>
    <t>254b</t>
  </si>
  <si>
    <t>254c</t>
  </si>
  <si>
    <t>black sur.</t>
  </si>
  <si>
    <t>254d</t>
  </si>
  <si>
    <t>dbl sur. black</t>
  </si>
  <si>
    <t>254e</t>
  </si>
  <si>
    <t>inv. sur. black</t>
  </si>
  <si>
    <t>255a</t>
  </si>
  <si>
    <t>255b</t>
  </si>
  <si>
    <t>255c</t>
  </si>
  <si>
    <t>255d</t>
  </si>
  <si>
    <t>255e</t>
  </si>
  <si>
    <t>dbl. sur, 1 inv.</t>
  </si>
  <si>
    <t>256a</t>
  </si>
  <si>
    <t>no dot</t>
  </si>
  <si>
    <t>256b</t>
  </si>
  <si>
    <t>256c</t>
  </si>
  <si>
    <t>257a</t>
  </si>
  <si>
    <t>257b</t>
  </si>
  <si>
    <t>257c</t>
  </si>
  <si>
    <t>258a</t>
  </si>
  <si>
    <t>258b</t>
  </si>
  <si>
    <t>258c</t>
  </si>
  <si>
    <t>10¢ on 1p</t>
  </si>
  <si>
    <t>Fisherman nr Myvatn on Laxai Kjos river</t>
  </si>
  <si>
    <t xml:space="preserve">Fisherman, Laxa i athaldal river </t>
  </si>
  <si>
    <t>dp ultramarine</t>
  </si>
  <si>
    <t>3x9</t>
  </si>
  <si>
    <t>3x14</t>
  </si>
  <si>
    <t>3x15</t>
  </si>
  <si>
    <t>3x16</t>
  </si>
  <si>
    <t xml:space="preserve">20s  </t>
  </si>
  <si>
    <t>3x24</t>
  </si>
  <si>
    <t>4x1</t>
  </si>
  <si>
    <t>4x2</t>
  </si>
  <si>
    <t>4x4</t>
  </si>
  <si>
    <t>Green Island seabed hotspring</t>
  </si>
  <si>
    <t>hot springs</t>
  </si>
  <si>
    <t>1404-10</t>
  </si>
  <si>
    <t>Eva Wilkins Nevis art</t>
  </si>
  <si>
    <t>unesco omitted</t>
  </si>
  <si>
    <t>C390a</t>
  </si>
  <si>
    <t>1L75</t>
  </si>
  <si>
    <t>1L76</t>
  </si>
  <si>
    <t>1L77</t>
  </si>
  <si>
    <t>1L77a</t>
  </si>
  <si>
    <t>5¢ inv. ovp.</t>
  </si>
  <si>
    <t>1L77b</t>
  </si>
  <si>
    <t>5¢ B invert.</t>
  </si>
  <si>
    <t>1L77c</t>
  </si>
  <si>
    <t>5¢ dbl ovp.</t>
  </si>
  <si>
    <t>1L78</t>
  </si>
  <si>
    <t xml:space="preserve">6¢ </t>
  </si>
  <si>
    <t>1L79</t>
  </si>
  <si>
    <t>hard violet</t>
  </si>
  <si>
    <t>1L79a</t>
  </si>
  <si>
    <t>10¢ B invert.</t>
  </si>
  <si>
    <t>1L80</t>
  </si>
  <si>
    <t>1L80a</t>
  </si>
  <si>
    <t>15¢ B invert.</t>
  </si>
  <si>
    <t>1L80b</t>
  </si>
  <si>
    <t>15¢ inv.ovp.</t>
  </si>
  <si>
    <t>1L80c</t>
  </si>
  <si>
    <t>1L71a</t>
  </si>
  <si>
    <t>1L72</t>
  </si>
  <si>
    <t>1L72A</t>
  </si>
  <si>
    <t>1L96</t>
  </si>
  <si>
    <t>1L96a</t>
  </si>
  <si>
    <t>1L96b</t>
  </si>
  <si>
    <t>1L97</t>
  </si>
  <si>
    <t>39c</t>
  </si>
  <si>
    <t>5a on 35a bar miss.</t>
  </si>
  <si>
    <t>Lonquimay</t>
  </si>
  <si>
    <t>1507-10</t>
  </si>
  <si>
    <t>Karymski</t>
  </si>
  <si>
    <t>879a</t>
  </si>
  <si>
    <t>1.70$</t>
  </si>
  <si>
    <t>Tortoisen</t>
  </si>
  <si>
    <t>0203-07</t>
  </si>
  <si>
    <t>1403-</t>
  </si>
  <si>
    <t>2500fr s/s</t>
  </si>
  <si>
    <t>26c</t>
  </si>
  <si>
    <t>C260</t>
  </si>
  <si>
    <t>20c souv. Sheet of 9</t>
  </si>
  <si>
    <t>1025a</t>
  </si>
  <si>
    <t>36¢</t>
  </si>
  <si>
    <t>193a</t>
  </si>
  <si>
    <t>down</t>
  </si>
  <si>
    <t>194a</t>
  </si>
  <si>
    <t>194b</t>
  </si>
  <si>
    <t>194c</t>
  </si>
  <si>
    <t>dbl. sur. up &amp; dn</t>
  </si>
  <si>
    <t>194d</t>
  </si>
  <si>
    <t>pair, 1 - sur.</t>
  </si>
  <si>
    <t>194e</t>
  </si>
  <si>
    <t>10¢ on 4¢</t>
  </si>
  <si>
    <t>195a</t>
  </si>
  <si>
    <t>15¢ on 1¢</t>
  </si>
  <si>
    <t>196a</t>
  </si>
  <si>
    <t>196b</t>
  </si>
  <si>
    <t>dbl sur. 1 down</t>
  </si>
  <si>
    <t>196c</t>
  </si>
  <si>
    <t>20¢ on 2¢</t>
  </si>
  <si>
    <t>197a</t>
  </si>
  <si>
    <t>197b</t>
  </si>
  <si>
    <t>sur. up</t>
  </si>
  <si>
    <t>197c</t>
  </si>
  <si>
    <t>V omitted</t>
  </si>
  <si>
    <t>20¢ on 5¢</t>
  </si>
  <si>
    <t>198a</t>
  </si>
  <si>
    <t>REUNION</t>
  </si>
  <si>
    <t>vio &amp; car rose</t>
  </si>
  <si>
    <t>Reunion, map</t>
  </si>
  <si>
    <t>0303-</t>
  </si>
  <si>
    <t>140r</t>
  </si>
  <si>
    <t>Bromo</t>
  </si>
  <si>
    <t>NETHERLANDS ANTILLES</t>
  </si>
  <si>
    <t>1 1/2¢</t>
  </si>
  <si>
    <t>blk &amp; purple</t>
  </si>
  <si>
    <t>10 on 25fr</t>
  </si>
  <si>
    <t>40 on 25fr</t>
  </si>
  <si>
    <t>C69</t>
  </si>
  <si>
    <t>dk brn,buff,blk</t>
  </si>
  <si>
    <t>org red &amp; blk</t>
  </si>
  <si>
    <t>ALGERIA</t>
  </si>
  <si>
    <t>Medouneu feeder</t>
  </si>
  <si>
    <t>ovpt doubled up/down</t>
  </si>
  <si>
    <t>yl brown &amp; black</t>
  </si>
  <si>
    <t>pearl gray &amp; blk</t>
  </si>
  <si>
    <t>1c on 5c</t>
  </si>
  <si>
    <t>double surcharge</t>
  </si>
  <si>
    <t>2c on 5c</t>
  </si>
  <si>
    <t>dbl surch. 1 inverted</t>
  </si>
  <si>
    <t>4.20s</t>
  </si>
  <si>
    <t>CO13</t>
  </si>
  <si>
    <t>CO14</t>
  </si>
  <si>
    <t>2450b</t>
  </si>
  <si>
    <t>7.50 cor</t>
  </si>
  <si>
    <t>7.50 col</t>
  </si>
  <si>
    <t>B360b</t>
  </si>
  <si>
    <t>B360d</t>
  </si>
  <si>
    <t>B360</t>
  </si>
  <si>
    <t>30c + 15c</t>
  </si>
  <si>
    <t>85c +35c</t>
  </si>
  <si>
    <t>sheet of five</t>
  </si>
  <si>
    <t>map of Maarten, Saba, Eustatius</t>
  </si>
  <si>
    <t>O62</t>
  </si>
  <si>
    <t>O63</t>
  </si>
  <si>
    <t>O64</t>
  </si>
  <si>
    <t>O65</t>
  </si>
  <si>
    <t>O66</t>
  </si>
  <si>
    <t>O67</t>
  </si>
  <si>
    <t>O68</t>
  </si>
  <si>
    <t>O69</t>
  </si>
  <si>
    <t>O118</t>
  </si>
  <si>
    <t>O119</t>
  </si>
  <si>
    <t>O120</t>
  </si>
  <si>
    <t>O121</t>
  </si>
  <si>
    <t>O122</t>
  </si>
  <si>
    <t>O123</t>
  </si>
  <si>
    <t>O124</t>
  </si>
  <si>
    <t>5¢on 10¢</t>
  </si>
  <si>
    <t>C26a</t>
  </si>
  <si>
    <t>C26b</t>
  </si>
  <si>
    <t>C26c</t>
  </si>
  <si>
    <t>C26d</t>
  </si>
  <si>
    <t>C27a</t>
  </si>
  <si>
    <t>C28b</t>
  </si>
  <si>
    <t>C28c</t>
  </si>
  <si>
    <t>dbl sur. 1 inv.</t>
  </si>
  <si>
    <t>C28d</t>
  </si>
  <si>
    <t>C28e</t>
  </si>
  <si>
    <t>as a inv.</t>
  </si>
  <si>
    <t>South Sandwich map</t>
  </si>
  <si>
    <t>1900-</t>
  </si>
  <si>
    <t>Ruapehu</t>
  </si>
  <si>
    <t>0401-10</t>
  </si>
  <si>
    <t>77a</t>
  </si>
  <si>
    <t>9p</t>
  </si>
  <si>
    <t>85a</t>
  </si>
  <si>
    <t>4p imperf.</t>
  </si>
  <si>
    <t>90b</t>
  </si>
  <si>
    <t>yel brown &amp; blk</t>
  </si>
  <si>
    <t xml:space="preserve">10c </t>
  </si>
  <si>
    <t>10c on 1p</t>
  </si>
  <si>
    <t>01 for 10</t>
  </si>
  <si>
    <t>5c on 1p</t>
  </si>
  <si>
    <t>50 for 05</t>
  </si>
  <si>
    <t>10c on 25p</t>
  </si>
  <si>
    <t>geysir and lake</t>
  </si>
  <si>
    <t>75c</t>
  </si>
  <si>
    <t>lavas along coast</t>
  </si>
  <si>
    <t>2002g</t>
  </si>
  <si>
    <t>dl grn &amp; ocher</t>
  </si>
  <si>
    <t>C366</t>
  </si>
  <si>
    <t>5 col</t>
  </si>
  <si>
    <t>C416</t>
  </si>
  <si>
    <t>C416a</t>
  </si>
  <si>
    <t>Souv. sheet</t>
  </si>
  <si>
    <t>C510</t>
  </si>
  <si>
    <t>Irazu</t>
  </si>
  <si>
    <t>1405-06</t>
  </si>
  <si>
    <t>C515</t>
  </si>
  <si>
    <t>C516</t>
  </si>
  <si>
    <t>C517</t>
  </si>
  <si>
    <t>C519</t>
  </si>
  <si>
    <t>C520</t>
  </si>
  <si>
    <t>C521</t>
  </si>
  <si>
    <t>C529</t>
  </si>
  <si>
    <t>C530</t>
  </si>
  <si>
    <t>C549</t>
  </si>
  <si>
    <t>C551</t>
  </si>
  <si>
    <t>C750</t>
  </si>
  <si>
    <t>ochre &amp; gry grn</t>
  </si>
  <si>
    <t xml:space="preserve">gry grn  </t>
  </si>
  <si>
    <t>vio yellow</t>
  </si>
  <si>
    <t>vio &amp; dull viol</t>
  </si>
  <si>
    <t>blk green</t>
  </si>
  <si>
    <t>ultra &amp; vio bl</t>
  </si>
  <si>
    <t>red &amp; blk bl</t>
  </si>
  <si>
    <t>viol &amp; dull viol</t>
  </si>
  <si>
    <t>ultra &amp; viol bl</t>
  </si>
  <si>
    <t>1/2 p wmk1 perf 14</t>
  </si>
  <si>
    <t>1/2p Wmk3 chalky</t>
  </si>
  <si>
    <t>Po Pin Chau (tuff)</t>
  </si>
  <si>
    <t>1807a</t>
  </si>
  <si>
    <t>1890a</t>
  </si>
  <si>
    <t>2031a</t>
  </si>
  <si>
    <t>700r</t>
  </si>
  <si>
    <t>Mountain, flagpole at right</t>
  </si>
  <si>
    <t>sheet of 3</t>
  </si>
  <si>
    <t>Volcanic obsidian</t>
  </si>
  <si>
    <t>1,000r</t>
  </si>
  <si>
    <t>2,000r</t>
  </si>
  <si>
    <t>Kerinci</t>
  </si>
  <si>
    <t>Tambora</t>
  </si>
  <si>
    <t>Ruang</t>
  </si>
  <si>
    <t>3,000r</t>
  </si>
  <si>
    <t>Surcharge for refugees of Usu eruption</t>
  </si>
  <si>
    <t>40sh</t>
  </si>
  <si>
    <t>Olduvai Gorge</t>
  </si>
  <si>
    <t>879b</t>
  </si>
  <si>
    <t>Tauranga Harbor, Mt. Maunganui</t>
  </si>
  <si>
    <t>487a</t>
  </si>
  <si>
    <t>2.50e</t>
  </si>
  <si>
    <t>0204-05</t>
  </si>
  <si>
    <t>violet</t>
  </si>
  <si>
    <t>dk green</t>
  </si>
  <si>
    <t>red</t>
  </si>
  <si>
    <t>yellow</t>
  </si>
  <si>
    <t>C165</t>
  </si>
  <si>
    <t>C171</t>
  </si>
  <si>
    <t>C219</t>
  </si>
  <si>
    <t>Songhuajiang (Sung Hao Kiang)</t>
  </si>
  <si>
    <t>Sizhan (Sze Chan)</t>
  </si>
  <si>
    <t>Sifangtai (Sze Fang Tai)</t>
  </si>
  <si>
    <t>Taha (Ta Ha)</t>
  </si>
  <si>
    <t>Daheichen (Ta Hei Chen)</t>
  </si>
  <si>
    <t>Dayangshu (Ta Yang Shu)</t>
  </si>
  <si>
    <t>Tai'an (Tai An)</t>
  </si>
  <si>
    <t>Flamingos and Lake Abbe</t>
  </si>
  <si>
    <t>49fr</t>
  </si>
  <si>
    <t>Lake Assal</t>
  </si>
  <si>
    <t>Lake Assal rocks on shore</t>
  </si>
  <si>
    <t>Paektusan Chon with Kim Il Sung</t>
  </si>
  <si>
    <t>Paektusan 30th Anniv. Workers</t>
  </si>
  <si>
    <t>Paektusan New Year</t>
  </si>
  <si>
    <t>3326a</t>
  </si>
  <si>
    <t>Ngorongoro UNESCO</t>
  </si>
  <si>
    <t>0801-</t>
  </si>
  <si>
    <t>1203-11</t>
  </si>
  <si>
    <t>1007-</t>
  </si>
  <si>
    <t>RA3</t>
  </si>
  <si>
    <t>RA4</t>
  </si>
  <si>
    <t>RA5</t>
  </si>
  <si>
    <t>RA5a</t>
  </si>
  <si>
    <t>block of four</t>
  </si>
  <si>
    <t>10 C</t>
  </si>
  <si>
    <t>10 Pf</t>
  </si>
  <si>
    <t>Bridge travellers &amp; Fuji, Hokusai</t>
  </si>
  <si>
    <t>Sudden wind gust, Hokusai</t>
  </si>
  <si>
    <t>2000le</t>
  </si>
  <si>
    <t>7sh6p</t>
  </si>
  <si>
    <t>or &amp; blk</t>
  </si>
  <si>
    <t>15sh</t>
  </si>
  <si>
    <t xml:space="preserve">blk   </t>
  </si>
  <si>
    <t>bl grn &amp; blk</t>
  </si>
  <si>
    <t>£1</t>
  </si>
  <si>
    <t>Lot and Lot's Wife</t>
  </si>
  <si>
    <t>Map of St.Helena</t>
  </si>
  <si>
    <t xml:space="preserve">gray </t>
  </si>
  <si>
    <t xml:space="preserve">olive </t>
  </si>
  <si>
    <t>deep claret</t>
  </si>
  <si>
    <t>blue  grn</t>
  </si>
  <si>
    <t>7p</t>
  </si>
  <si>
    <t>Map of St. Helena</t>
  </si>
  <si>
    <t>dp red lilac</t>
  </si>
  <si>
    <t>Map, St. Helena &amp; Tristan da Cunha</t>
  </si>
  <si>
    <t xml:space="preserve">dp ultra </t>
  </si>
  <si>
    <t>2sh 3p</t>
  </si>
  <si>
    <t>High Knoll</t>
  </si>
  <si>
    <t>1600-03</t>
  </si>
  <si>
    <t>2LO2</t>
  </si>
  <si>
    <t>2LO3</t>
  </si>
  <si>
    <t>2LO4</t>
  </si>
  <si>
    <t>NIGER</t>
  </si>
  <si>
    <t>NIUE</t>
  </si>
  <si>
    <t>O14</t>
  </si>
  <si>
    <t>O15</t>
  </si>
  <si>
    <t>O18</t>
  </si>
  <si>
    <t>O19</t>
  </si>
  <si>
    <t>30c ovpt official</t>
  </si>
  <si>
    <t>40c ovpt official</t>
  </si>
  <si>
    <t>55c ovpt official</t>
  </si>
  <si>
    <t>1$ ovpt official</t>
  </si>
  <si>
    <t>Z425</t>
  </si>
  <si>
    <t>Z426</t>
  </si>
  <si>
    <t>Z426a</t>
  </si>
  <si>
    <t>80 + 20y</t>
  </si>
  <si>
    <t>Zhujiakan (Chu Kia Kan)</t>
  </si>
  <si>
    <t>Chengjieenhan (Cheng Ki Sze Han)</t>
  </si>
  <si>
    <t>Qiqian (Chi Kan)</t>
  </si>
  <si>
    <t>Jinchang (Chien Chang)</t>
  </si>
  <si>
    <t>Listed in National Geographic as Qingan</t>
  </si>
  <si>
    <t>Qingcheng (Chin Cheng)</t>
  </si>
  <si>
    <t>Fangzheng (Fang Chen)</t>
  </si>
  <si>
    <t>litho</t>
  </si>
  <si>
    <t>recess</t>
  </si>
  <si>
    <t>*****=rare, ? = don't know</t>
  </si>
  <si>
    <t>Value *=abundant,</t>
  </si>
  <si>
    <t>Overprint Color</t>
  </si>
  <si>
    <t>Hailarerh (Hailar)</t>
  </si>
  <si>
    <t>lilac &amp; black</t>
  </si>
  <si>
    <t>Kapsikis Mokolo basaltic rocks</t>
  </si>
  <si>
    <t>1L44a</t>
  </si>
  <si>
    <t>20¢ inv. ovp</t>
  </si>
  <si>
    <t>1L45</t>
  </si>
  <si>
    <t>1L45a</t>
  </si>
  <si>
    <t>invert surch</t>
  </si>
  <si>
    <t>1L46</t>
  </si>
  <si>
    <t>5¢ on 4¢</t>
  </si>
  <si>
    <t>Chuzenji Mt. Nantai</t>
  </si>
  <si>
    <t>Yamanakako, Fuji</t>
  </si>
  <si>
    <t>Kawaguchiko, Fuji</t>
  </si>
  <si>
    <t>Saiko, Fuji</t>
  </si>
  <si>
    <t>Shoujiko, Fuji</t>
  </si>
  <si>
    <t>Motosuko, Fuji</t>
  </si>
  <si>
    <t>Z280</t>
  </si>
  <si>
    <t>Observatory on Mt. Ontake</t>
  </si>
  <si>
    <t>Ashinoko, Fuji</t>
  </si>
  <si>
    <t>Z433</t>
  </si>
  <si>
    <t>org &amp; prus grn</t>
  </si>
  <si>
    <t>prus bl &amp; dp ol</t>
  </si>
  <si>
    <t>gry lil &amp; dk brn</t>
  </si>
  <si>
    <t>yel brn &amp; dp bl</t>
  </si>
  <si>
    <t>C405</t>
  </si>
  <si>
    <t>C407</t>
  </si>
  <si>
    <t>C409a</t>
  </si>
  <si>
    <t>2cor</t>
  </si>
  <si>
    <t>698a</t>
  </si>
  <si>
    <t>698c</t>
  </si>
  <si>
    <t xml:space="preserve">2p perf 13 </t>
  </si>
  <si>
    <t xml:space="preserve">4p perf 13  </t>
  </si>
  <si>
    <t>6p perf 13</t>
  </si>
  <si>
    <t>10sh perf 13</t>
  </si>
  <si>
    <t>4p perf 14</t>
  </si>
  <si>
    <t>4p perf 13</t>
  </si>
  <si>
    <t>4p perf 14x13</t>
  </si>
  <si>
    <t>4p wmk 61</t>
  </si>
  <si>
    <t>4p wmk 253</t>
  </si>
  <si>
    <t>2p 180</t>
  </si>
  <si>
    <t>2½p 180</t>
  </si>
  <si>
    <t>2½p perf 12 180</t>
  </si>
  <si>
    <t>6p 180</t>
  </si>
  <si>
    <t>10sh wmk Edwards</t>
  </si>
  <si>
    <t>10sh wmk multiple</t>
  </si>
  <si>
    <t>119a</t>
  </si>
  <si>
    <t>sur. down</t>
  </si>
  <si>
    <t>N28</t>
  </si>
  <si>
    <t>N29</t>
  </si>
  <si>
    <t>N30</t>
  </si>
  <si>
    <t>red brown</t>
  </si>
  <si>
    <t>30¢</t>
  </si>
  <si>
    <t>lilac rose</t>
  </si>
  <si>
    <t>1b</t>
  </si>
  <si>
    <t>carmine</t>
  </si>
  <si>
    <t>2b</t>
  </si>
  <si>
    <t>6b</t>
  </si>
  <si>
    <t>chocolate</t>
  </si>
  <si>
    <t>500b</t>
  </si>
  <si>
    <t>olive bister</t>
  </si>
  <si>
    <t>1501-</t>
  </si>
  <si>
    <t>INDONESIA</t>
  </si>
  <si>
    <t>Semeru</t>
  </si>
  <si>
    <t>C66</t>
  </si>
  <si>
    <t>0603-30</t>
  </si>
  <si>
    <t>15s small</t>
  </si>
  <si>
    <t>Tangkubanperahu</t>
  </si>
  <si>
    <t>0603-09</t>
  </si>
  <si>
    <t>0601-09</t>
  </si>
  <si>
    <t>1.50r</t>
  </si>
  <si>
    <t>ol &amp; indigo</t>
  </si>
  <si>
    <t>Merapi</t>
  </si>
  <si>
    <t>0603-25</t>
  </si>
  <si>
    <t>35r</t>
  </si>
  <si>
    <t>lt grn &amp; blk</t>
  </si>
  <si>
    <t>Tondano</t>
  </si>
  <si>
    <t>0606-07</t>
  </si>
  <si>
    <t>40r</t>
  </si>
  <si>
    <t>Kelimutu</t>
  </si>
  <si>
    <t>0604-14</t>
  </si>
  <si>
    <t>3L</t>
  </si>
  <si>
    <t>blue &amp; gray</t>
  </si>
  <si>
    <t>Garni Canyon</t>
  </si>
  <si>
    <t>30d</t>
  </si>
  <si>
    <t>40d</t>
  </si>
  <si>
    <t>60d</t>
  </si>
  <si>
    <t>75d</t>
  </si>
  <si>
    <t>brown  &amp; blk</t>
  </si>
  <si>
    <t>O79</t>
  </si>
  <si>
    <t>lilac &amp; blk</t>
  </si>
  <si>
    <t>O80</t>
  </si>
  <si>
    <t>O81</t>
  </si>
  <si>
    <t>carmine rose</t>
  </si>
  <si>
    <t>O82</t>
  </si>
  <si>
    <t>vio &amp; blk</t>
  </si>
  <si>
    <t>O83</t>
  </si>
  <si>
    <t>1401-09</t>
  </si>
  <si>
    <t>Union Island</t>
  </si>
  <si>
    <t>Bequia Island</t>
  </si>
  <si>
    <t>Canouan Island</t>
  </si>
  <si>
    <t>Mayreau Island</t>
  </si>
  <si>
    <t>Mustique Island</t>
  </si>
  <si>
    <t>Hawks over islands</t>
  </si>
  <si>
    <t>Shioya bridge</t>
  </si>
  <si>
    <t>Two Boats Village</t>
  </si>
  <si>
    <t>234a</t>
  </si>
  <si>
    <t>France</t>
  </si>
  <si>
    <t>231Jk</t>
  </si>
  <si>
    <t>Sunset</t>
  </si>
  <si>
    <t>Itsandra</t>
  </si>
  <si>
    <t>3.80fr</t>
  </si>
  <si>
    <t>Statues, Easter Island</t>
  </si>
  <si>
    <t>dark blue</t>
  </si>
  <si>
    <t>Sajama</t>
  </si>
  <si>
    <t>336a</t>
  </si>
  <si>
    <t>37.50e</t>
  </si>
  <si>
    <t>reds &amp; bluish</t>
  </si>
  <si>
    <t>blk &amp; ultra</t>
  </si>
  <si>
    <t>gray grn &amp; grn</t>
  </si>
  <si>
    <t>1404-12</t>
  </si>
  <si>
    <t>NORWAY</t>
  </si>
  <si>
    <t>SPAIN</t>
  </si>
  <si>
    <t>Map of Tenerife</t>
  </si>
  <si>
    <t>25o</t>
  </si>
  <si>
    <t>Beerenberg</t>
  </si>
  <si>
    <t>1706-01</t>
  </si>
  <si>
    <t>gray grn &amp; bk</t>
  </si>
  <si>
    <t>Mlanje</t>
  </si>
  <si>
    <t>0203-</t>
  </si>
  <si>
    <t>104b</t>
  </si>
  <si>
    <t>Papanui Point</t>
  </si>
  <si>
    <t>Waikato River, Taupo</t>
  </si>
  <si>
    <t>olive &amp; violet</t>
  </si>
  <si>
    <t>dl org &amp; blk</t>
  </si>
  <si>
    <t>C111c</t>
  </si>
  <si>
    <t>C111d</t>
  </si>
  <si>
    <t>C111g</t>
  </si>
  <si>
    <t>C111h</t>
  </si>
  <si>
    <t>as a dbl.</t>
  </si>
  <si>
    <t>C112</t>
  </si>
  <si>
    <t>400a</t>
  </si>
  <si>
    <t>Longoni Port</t>
  </si>
  <si>
    <t>O'Parrey harbor, Tahiti</t>
  </si>
  <si>
    <t>500fr x 4</t>
  </si>
  <si>
    <t>"Merovingian scoria"</t>
  </si>
  <si>
    <t>NL1</t>
  </si>
  <si>
    <t>NL2</t>
  </si>
  <si>
    <t>U3</t>
  </si>
  <si>
    <t>NL</t>
  </si>
  <si>
    <t>NORTH KOREA</t>
  </si>
  <si>
    <t>NL3</t>
  </si>
  <si>
    <t>NL4</t>
  </si>
  <si>
    <t>NL5</t>
  </si>
  <si>
    <t>Paektusan (Changbaishan)</t>
  </si>
  <si>
    <t>34c</t>
  </si>
  <si>
    <t>37c</t>
  </si>
  <si>
    <t>50o</t>
  </si>
  <si>
    <t>4.50k</t>
  </si>
  <si>
    <t>8k</t>
  </si>
  <si>
    <t>Kalsoy</t>
  </si>
  <si>
    <t>or &amp; violet</t>
  </si>
  <si>
    <t>car &amp; grn</t>
  </si>
  <si>
    <t>greenish gray</t>
  </si>
  <si>
    <t>Hekla</t>
  </si>
  <si>
    <t>1702-07</t>
  </si>
  <si>
    <t>15a</t>
  </si>
  <si>
    <t>dp rose vio</t>
  </si>
  <si>
    <t>Geysir</t>
  </si>
  <si>
    <t>165a</t>
  </si>
  <si>
    <t>10ch imperf</t>
  </si>
  <si>
    <t>Paektusan</t>
  </si>
  <si>
    <t>2710a</t>
  </si>
  <si>
    <t>2712a</t>
  </si>
  <si>
    <t>2714a</t>
  </si>
  <si>
    <t>130y</t>
  </si>
  <si>
    <t>6f</t>
  </si>
  <si>
    <t>15,000 on 300r R</t>
  </si>
  <si>
    <t>15,000 on 300r V</t>
  </si>
  <si>
    <t>15,000 on 300r B</t>
  </si>
  <si>
    <t>slt blu &amp; buff</t>
  </si>
  <si>
    <t>C283</t>
  </si>
  <si>
    <t>lt olive grn</t>
  </si>
  <si>
    <t>C284</t>
  </si>
  <si>
    <t xml:space="preserve">lilac  </t>
  </si>
  <si>
    <t>C289</t>
  </si>
  <si>
    <t>Imbabura</t>
  </si>
  <si>
    <t>C291</t>
  </si>
  <si>
    <t>1.50s</t>
  </si>
  <si>
    <t>Cotopaxi</t>
  </si>
  <si>
    <t>1502-05</t>
  </si>
  <si>
    <t>C292</t>
  </si>
  <si>
    <t>1.70s</t>
  </si>
  <si>
    <t>Tungurahua</t>
  </si>
  <si>
    <t>1502-08</t>
  </si>
  <si>
    <t>C311</t>
  </si>
  <si>
    <t>Mindelo Bay</t>
  </si>
  <si>
    <t>Mountain peak</t>
  </si>
  <si>
    <t xml:space="preserve">Harbor </t>
  </si>
  <si>
    <t>450p</t>
  </si>
  <si>
    <t>"Bligh's islands"</t>
  </si>
  <si>
    <t>0505-06</t>
  </si>
  <si>
    <t>Map and diagram</t>
  </si>
  <si>
    <t>unlisted</t>
  </si>
  <si>
    <t>1/2p Ordinary paper</t>
  </si>
  <si>
    <t>1/2p wmk 4</t>
  </si>
  <si>
    <t>564a</t>
  </si>
  <si>
    <t>5y</t>
  </si>
  <si>
    <t>Azuma</t>
  </si>
  <si>
    <t>0803-18</t>
  </si>
  <si>
    <t>10y</t>
  </si>
  <si>
    <t>Asahi</t>
  </si>
  <si>
    <t>15l</t>
  </si>
  <si>
    <t>150l</t>
  </si>
  <si>
    <t>Ischia</t>
  </si>
  <si>
    <t>0101-03</t>
  </si>
  <si>
    <t>170l</t>
  </si>
  <si>
    <t>400l</t>
  </si>
  <si>
    <t>450l</t>
  </si>
  <si>
    <t>Stromboli</t>
  </si>
  <si>
    <t>0101-04</t>
  </si>
  <si>
    <t>500l</t>
  </si>
  <si>
    <t>600l</t>
  </si>
  <si>
    <t>Saunders Is.</t>
  </si>
  <si>
    <t>22p</t>
  </si>
  <si>
    <t>Bellinghausen Is.</t>
  </si>
  <si>
    <t>IL87</t>
  </si>
  <si>
    <t>52p</t>
  </si>
  <si>
    <t>brown  &amp; grn</t>
  </si>
  <si>
    <t>Pitons</t>
  </si>
  <si>
    <t>Roumsiki basaltic hills</t>
  </si>
  <si>
    <t>20c on 5c</t>
  </si>
  <si>
    <t>30c on 5c</t>
  </si>
  <si>
    <t>2260f</t>
  </si>
  <si>
    <t>2261e</t>
  </si>
  <si>
    <t>2575a</t>
  </si>
  <si>
    <t>Acatenango, Fuego, Agua</t>
  </si>
  <si>
    <t>1402-08</t>
  </si>
  <si>
    <t>dl blue</t>
  </si>
  <si>
    <t>dk carm.rose</t>
  </si>
  <si>
    <t>80y + 20y blue</t>
  </si>
  <si>
    <t>Earthquake and eruption relief</t>
  </si>
  <si>
    <t>Paektusan Kim Il Sung memorial</t>
  </si>
  <si>
    <t>deep red brown</t>
  </si>
  <si>
    <t>Paektusan birthplace</t>
  </si>
  <si>
    <t>370w</t>
  </si>
  <si>
    <t>Ilet de Gosier</t>
  </si>
  <si>
    <t>1fr on 65c</t>
  </si>
  <si>
    <t>Isles of the Apostles</t>
  </si>
  <si>
    <t>Ile de la Possession</t>
  </si>
  <si>
    <t>C293</t>
  </si>
  <si>
    <t>C200</t>
  </si>
  <si>
    <t>C270</t>
  </si>
  <si>
    <t>C319</t>
  </si>
  <si>
    <t>C321</t>
  </si>
  <si>
    <t>4000 fr s/s</t>
  </si>
  <si>
    <t>entertainment and Fuji</t>
  </si>
  <si>
    <t>2c perf 13 1/4 horiz</t>
  </si>
  <si>
    <t>2$ x 4</t>
  </si>
  <si>
    <t>2398a</t>
  </si>
  <si>
    <t>2398b</t>
  </si>
  <si>
    <t>2398c</t>
  </si>
  <si>
    <t>2398d</t>
  </si>
  <si>
    <t>Kenya</t>
  </si>
  <si>
    <t>Mauna Kea</t>
  </si>
  <si>
    <t>Koolau, Hawaii</t>
  </si>
  <si>
    <t>HONG KONG</t>
  </si>
  <si>
    <t>271b</t>
  </si>
  <si>
    <t>444a</t>
  </si>
  <si>
    <t>RA46</t>
  </si>
  <si>
    <t>RA52</t>
  </si>
  <si>
    <t>Chimborazo, # 370 ovp Wallace</t>
  </si>
  <si>
    <t>Chimborazo, # 371 ovp Wallace</t>
  </si>
  <si>
    <t>Chimborazo, # 372 ovp Wallace</t>
  </si>
  <si>
    <t>Cerro Negro</t>
  </si>
  <si>
    <t>1404-07</t>
  </si>
  <si>
    <t>C955</t>
  </si>
  <si>
    <t>C956</t>
  </si>
  <si>
    <t>C957</t>
  </si>
  <si>
    <t>Asososca</t>
  </si>
  <si>
    <t>ANGOLA</t>
  </si>
  <si>
    <t>Rocky coastline</t>
  </si>
  <si>
    <t>3234d</t>
  </si>
  <si>
    <t>408a</t>
  </si>
  <si>
    <t>Map of Grenada &amp; Miss World</t>
  </si>
  <si>
    <t>12c on 5c</t>
  </si>
  <si>
    <t xml:space="preserve">75c  </t>
  </si>
  <si>
    <t>Map of Carriacou</t>
  </si>
  <si>
    <t>Sugar-loaf Island</t>
  </si>
  <si>
    <t>UN and map of Grenada</t>
  </si>
  <si>
    <t>Sugar-loaf Island ovp People's Revolution</t>
  </si>
  <si>
    <t>Map of Grenada (triangle)</t>
  </si>
  <si>
    <t>Virgin Mary &amp; map of island</t>
  </si>
  <si>
    <t>Map of Grenada 20th anniversary indep.</t>
  </si>
  <si>
    <t>Map of Grenada, liberation 12th anniv.</t>
  </si>
  <si>
    <t>3c + 3c on 3$</t>
  </si>
  <si>
    <t>brn car &amp; gy b</t>
  </si>
  <si>
    <t>dk grn &amp; gr br</t>
  </si>
  <si>
    <t>ol grn &amp; sepia</t>
  </si>
  <si>
    <t xml:space="preserve">red  </t>
  </si>
  <si>
    <t>10y on 13f</t>
  </si>
  <si>
    <t>35a</t>
  </si>
  <si>
    <t>imp. pair</t>
  </si>
  <si>
    <t>35b</t>
  </si>
  <si>
    <t>imp. vert.</t>
  </si>
  <si>
    <t>5c green Franco ovp</t>
  </si>
  <si>
    <t>rd vio &amp; dp bl</t>
  </si>
  <si>
    <t>1L32</t>
  </si>
  <si>
    <t>1L33</t>
  </si>
  <si>
    <t>1L34</t>
  </si>
  <si>
    <t>1L35</t>
  </si>
  <si>
    <t>1L36</t>
  </si>
  <si>
    <t xml:space="preserve">20¢ on 5¢ </t>
  </si>
  <si>
    <t>1L37</t>
  </si>
  <si>
    <t>1L38</t>
  </si>
  <si>
    <t>1L38a</t>
  </si>
  <si>
    <t>inverted ovp</t>
  </si>
  <si>
    <t>n.v.</t>
  </si>
  <si>
    <t>1L39</t>
  </si>
  <si>
    <t>aqua</t>
  </si>
  <si>
    <t>2000b</t>
  </si>
  <si>
    <t>chalky blue</t>
  </si>
  <si>
    <t>Bears Back</t>
  </si>
  <si>
    <t>25p</t>
  </si>
  <si>
    <t>1L40</t>
  </si>
  <si>
    <t>1L41</t>
  </si>
  <si>
    <t>1L42</t>
  </si>
  <si>
    <t>1L43</t>
  </si>
  <si>
    <t>1L44</t>
  </si>
  <si>
    <t>O202a</t>
  </si>
  <si>
    <t>O203</t>
  </si>
  <si>
    <t>O204</t>
  </si>
  <si>
    <t>O205</t>
  </si>
  <si>
    <t>O205a</t>
  </si>
  <si>
    <t>O206</t>
  </si>
  <si>
    <t>O207</t>
  </si>
  <si>
    <t>O208</t>
  </si>
  <si>
    <t>O200b</t>
  </si>
  <si>
    <t>O209</t>
  </si>
  <si>
    <t>10c on 1c</t>
  </si>
  <si>
    <t>50c on 1c</t>
  </si>
  <si>
    <t>1p on 1c</t>
  </si>
  <si>
    <t>2p on 1c</t>
  </si>
  <si>
    <t>Ravine Gjogv</t>
  </si>
  <si>
    <t>Village of Famjin</t>
  </si>
  <si>
    <t>dp ultra</t>
  </si>
  <si>
    <t>Vastlandets Harar</t>
  </si>
  <si>
    <t>1703-</t>
  </si>
  <si>
    <t>3k</t>
  </si>
  <si>
    <t>dk purple</t>
  </si>
  <si>
    <t>5a on 35a</t>
  </si>
  <si>
    <t>283a</t>
  </si>
  <si>
    <t>283b</t>
  </si>
  <si>
    <t>Snaefellsjokull</t>
  </si>
  <si>
    <t>gry &amp; or yl</t>
  </si>
  <si>
    <t>5g</t>
  </si>
  <si>
    <t>red brn &amp; lilac</t>
  </si>
  <si>
    <t>vio blue &amp; lt bl</t>
  </si>
  <si>
    <t>brn ol &amp; ap gr</t>
  </si>
  <si>
    <t>bister &amp; emer</t>
  </si>
  <si>
    <t>C365</t>
  </si>
  <si>
    <t>Mt Kerigomna</t>
  </si>
  <si>
    <t>Sattelburg</t>
  </si>
  <si>
    <t>Wideru</t>
  </si>
  <si>
    <t>362a</t>
  </si>
  <si>
    <t xml:space="preserve">block, 4 </t>
  </si>
  <si>
    <t>Volcano warning system</t>
  </si>
  <si>
    <t>Map of network</t>
  </si>
  <si>
    <t>Bagana</t>
  </si>
  <si>
    <t>0505-02</t>
  </si>
  <si>
    <t>7t</t>
  </si>
  <si>
    <t>Mt Hagen</t>
  </si>
  <si>
    <t>map of Papua New Guinea</t>
  </si>
  <si>
    <t>PARAGUAY</t>
  </si>
  <si>
    <t>50g</t>
  </si>
  <si>
    <t>0808-03</t>
  </si>
  <si>
    <t>overprint 1456</t>
  </si>
  <si>
    <t>PENRHYN</t>
  </si>
  <si>
    <t>dl bl &amp; blk</t>
  </si>
  <si>
    <t>PERU</t>
  </si>
  <si>
    <t>El Misti</t>
  </si>
  <si>
    <t>1504-01</t>
  </si>
  <si>
    <t>blue black</t>
  </si>
  <si>
    <t>Huascaran</t>
  </si>
  <si>
    <t>1504-</t>
  </si>
  <si>
    <t>dk bl grn&amp;blk</t>
  </si>
  <si>
    <t>12$</t>
  </si>
  <si>
    <t>17$</t>
  </si>
  <si>
    <t>Penghu, Chimei Giant Lion</t>
  </si>
  <si>
    <t>Penghu, Tungpang Yu</t>
  </si>
  <si>
    <t>Penghu, Tingkou Yu</t>
  </si>
  <si>
    <t>19$</t>
  </si>
  <si>
    <t>Nevis Nelson museum</t>
  </si>
  <si>
    <t>of December 28th, 1908 when an estimated</t>
  </si>
  <si>
    <t>100,000 people were killed in the city.</t>
  </si>
  <si>
    <t xml:space="preserve">Etna: Germany: </t>
  </si>
  <si>
    <t>No value but 10c</t>
  </si>
  <si>
    <t>red,green, black</t>
  </si>
  <si>
    <t>????</t>
  </si>
  <si>
    <t>40w</t>
  </si>
  <si>
    <t>70w</t>
  </si>
  <si>
    <t>1383a</t>
  </si>
  <si>
    <t>LAOS</t>
  </si>
  <si>
    <t>LESOTHO</t>
  </si>
  <si>
    <t xml:space="preserve">volcano, kimberlite diagram  </t>
  </si>
  <si>
    <t>80y + 20y pink</t>
  </si>
  <si>
    <t>Faskruthsfirthi</t>
  </si>
  <si>
    <t>Bruarhloth</t>
  </si>
  <si>
    <t>Vithey Island</t>
  </si>
  <si>
    <t>Linkou (Lin Kow)</t>
  </si>
  <si>
    <t>Lindian (Lin Tien)</t>
  </si>
  <si>
    <t>Plate tectonics diagram</t>
  </si>
  <si>
    <t>Fuji by Hiroshige, Yui</t>
  </si>
  <si>
    <t>CO35</t>
  </si>
  <si>
    <t>CO36</t>
  </si>
  <si>
    <t>CO31</t>
  </si>
  <si>
    <t>CO32</t>
  </si>
  <si>
    <t>CO33</t>
  </si>
  <si>
    <t>br rose lilac</t>
  </si>
  <si>
    <t>brt rose lilac</t>
  </si>
  <si>
    <t>Sabyinyo</t>
  </si>
  <si>
    <t>ST. HELENA</t>
  </si>
  <si>
    <t>1806-</t>
  </si>
  <si>
    <t>176h</t>
  </si>
  <si>
    <t>a imperf</t>
  </si>
  <si>
    <t>C202</t>
  </si>
  <si>
    <t>C203</t>
  </si>
  <si>
    <t>black brn</t>
  </si>
  <si>
    <t>1402-03</t>
  </si>
  <si>
    <t>2L37</t>
  </si>
  <si>
    <t>271g</t>
  </si>
  <si>
    <t>272a</t>
  </si>
  <si>
    <t>276a</t>
  </si>
  <si>
    <t>1L63</t>
  </si>
  <si>
    <t>1L64</t>
  </si>
  <si>
    <t>1L65</t>
  </si>
  <si>
    <t>1L65a</t>
  </si>
  <si>
    <t>1L65b</t>
  </si>
  <si>
    <t>1L66</t>
  </si>
  <si>
    <t>1L66a</t>
  </si>
  <si>
    <t>1L66b</t>
  </si>
  <si>
    <t>1L66c</t>
  </si>
  <si>
    <t>1L66d</t>
  </si>
  <si>
    <t>1L67</t>
  </si>
  <si>
    <t>1L67a</t>
  </si>
  <si>
    <t>1L67b</t>
  </si>
  <si>
    <t>1L68</t>
  </si>
  <si>
    <t>Fuji, Hiratsuka, Hiroshige</t>
  </si>
  <si>
    <t>Fuji and train</t>
  </si>
  <si>
    <t>Taranaki</t>
  </si>
  <si>
    <t>salmon &amp; blk</t>
  </si>
  <si>
    <t>43b</t>
  </si>
  <si>
    <t>44d</t>
  </si>
  <si>
    <t>45a</t>
  </si>
  <si>
    <t>10sh</t>
  </si>
  <si>
    <t>red violet</t>
  </si>
  <si>
    <t>Z727</t>
  </si>
  <si>
    <t>Z728a</t>
  </si>
  <si>
    <t>Z738</t>
  </si>
  <si>
    <t>Z738a</t>
  </si>
  <si>
    <t>Z737</t>
  </si>
  <si>
    <t>Z735</t>
  </si>
  <si>
    <t>Z734</t>
  </si>
  <si>
    <t>Z732</t>
  </si>
  <si>
    <t>Z724</t>
  </si>
  <si>
    <t>Z747</t>
  </si>
  <si>
    <t>Z750</t>
  </si>
  <si>
    <t>Z750a</t>
  </si>
  <si>
    <t>Strip of 4</t>
  </si>
  <si>
    <t>CHARITY STAMPS</t>
  </si>
  <si>
    <t>Etna: Austria</t>
  </si>
  <si>
    <t>Etna: Denmark</t>
  </si>
  <si>
    <t>Etna: France</t>
  </si>
  <si>
    <t>Popocatepetl &amp; Iztaccihuatl</t>
  </si>
  <si>
    <t>1401-086</t>
  </si>
  <si>
    <t>C1a</t>
  </si>
  <si>
    <t>dk bl &amp; claret</t>
  </si>
  <si>
    <t>C2a</t>
  </si>
  <si>
    <t>C2b</t>
  </si>
  <si>
    <t>prus green</t>
  </si>
  <si>
    <t>Iwo</t>
  </si>
  <si>
    <t>0805-09</t>
  </si>
  <si>
    <t>Rausu</t>
  </si>
  <si>
    <t>0805-082</t>
  </si>
  <si>
    <t>50y</t>
  </si>
  <si>
    <t>15y</t>
  </si>
  <si>
    <t>Tateshina</t>
  </si>
  <si>
    <t>45fr</t>
  </si>
  <si>
    <t>0803-29?</t>
  </si>
  <si>
    <t>brt red</t>
  </si>
  <si>
    <t>Bandai</t>
  </si>
  <si>
    <t>0803-16</t>
  </si>
  <si>
    <t>572a</t>
  </si>
  <si>
    <t xml:space="preserve">chestnut </t>
  </si>
  <si>
    <t>Shikotsu</t>
  </si>
  <si>
    <t>0805-04</t>
  </si>
  <si>
    <t>Yotei</t>
  </si>
  <si>
    <t>dbl. surch. 2 inverted</t>
  </si>
  <si>
    <t xml:space="preserve">10c on 25c </t>
  </si>
  <si>
    <t>5c on 2p</t>
  </si>
  <si>
    <t>5c on 25c</t>
  </si>
  <si>
    <t>5c on 5p</t>
  </si>
  <si>
    <t>5c on 50p</t>
  </si>
  <si>
    <t>ovpt. Down</t>
  </si>
  <si>
    <t>double ovpt. Up/down</t>
  </si>
  <si>
    <t>Armenia</t>
  </si>
  <si>
    <t>volcano, geological history</t>
  </si>
  <si>
    <t>MARTINIQUE</t>
  </si>
  <si>
    <t>bl &amp; brn</t>
  </si>
  <si>
    <t>brn org &amp; brn</t>
  </si>
  <si>
    <t>dl red &amp; brn</t>
  </si>
  <si>
    <t>rose &amp; verm</t>
  </si>
  <si>
    <t>ol brn &amp; brn</t>
  </si>
  <si>
    <t>sl bl &amp; bl grn</t>
  </si>
  <si>
    <t>Aragats</t>
  </si>
  <si>
    <t>0104-06</t>
  </si>
  <si>
    <t>correo 1908 double</t>
  </si>
  <si>
    <t>correo 1908 triple</t>
  </si>
  <si>
    <t>2c on 50c</t>
  </si>
  <si>
    <t>4c on 50c</t>
  </si>
  <si>
    <t>5c on 50c</t>
  </si>
  <si>
    <t>2c on 5p</t>
  </si>
  <si>
    <t>dull blue</t>
  </si>
  <si>
    <t>wout period</t>
  </si>
  <si>
    <t>5c on 10p</t>
  </si>
  <si>
    <t>J42</t>
  </si>
  <si>
    <t>J43</t>
  </si>
  <si>
    <t>J44</t>
  </si>
  <si>
    <t xml:space="preserve">4fr </t>
  </si>
  <si>
    <t>J45</t>
  </si>
  <si>
    <t>J46</t>
  </si>
  <si>
    <t>J47</t>
  </si>
  <si>
    <t>GUATEMALA</t>
  </si>
  <si>
    <t>49b</t>
  </si>
  <si>
    <t>Brt aniline red purple</t>
  </si>
  <si>
    <t>65p</t>
  </si>
  <si>
    <t>Broken Tooth</t>
  </si>
  <si>
    <t>Boatswain Bird Island</t>
  </si>
  <si>
    <t>Sisters Peak</t>
  </si>
  <si>
    <t>View of Ascension</t>
  </si>
  <si>
    <t>856a</t>
  </si>
  <si>
    <t>Hummock Point</t>
  </si>
  <si>
    <t>Daly's Crags</t>
  </si>
  <si>
    <t>CHILE</t>
  </si>
  <si>
    <t>1.20p</t>
  </si>
  <si>
    <t>dp blue</t>
  </si>
  <si>
    <t xml:space="preserve">rose </t>
  </si>
  <si>
    <t>gray blk</t>
  </si>
  <si>
    <t xml:space="preserve">black  </t>
  </si>
  <si>
    <t>Galapagos Is. map</t>
  </si>
  <si>
    <t>Plane over Tongatabu</t>
  </si>
  <si>
    <t>C21</t>
  </si>
  <si>
    <t>4sh 6p on 1sh</t>
  </si>
  <si>
    <t>St. Vincent</t>
  </si>
  <si>
    <t>Bird Island</t>
  </si>
  <si>
    <t>Telemetry Hill</t>
  </si>
  <si>
    <t>Wessex helicopter and Island</t>
  </si>
  <si>
    <t>Nimrod and island</t>
  </si>
  <si>
    <t>90d</t>
  </si>
  <si>
    <t>Ghevond Alishan and Alagoz?</t>
  </si>
  <si>
    <t>Fuji, from Lake Suwa - Hokusai</t>
  </si>
  <si>
    <t>Aconcagua</t>
  </si>
  <si>
    <t>3000a</t>
  </si>
  <si>
    <t>Lanin</t>
  </si>
  <si>
    <t>1507-122</t>
  </si>
  <si>
    <t>1.25p</t>
  </si>
  <si>
    <t>Lapataia Bay, Tierra del Fuego</t>
  </si>
  <si>
    <t>View of Georgetown</t>
  </si>
  <si>
    <t>Indian woman, Araucania</t>
  </si>
  <si>
    <t>1507-</t>
  </si>
  <si>
    <t>UX119</t>
  </si>
  <si>
    <t>14c</t>
  </si>
  <si>
    <t>Timberline Lodge, Mount Hood</t>
  </si>
  <si>
    <t>UX164</t>
  </si>
  <si>
    <t>19c</t>
  </si>
  <si>
    <t>Columbia River Gorge</t>
  </si>
  <si>
    <t>UXC27</t>
  </si>
  <si>
    <t>Volcano , painting by Lola Fernandez</t>
  </si>
  <si>
    <t>20dh</t>
  </si>
  <si>
    <t>40dh</t>
  </si>
  <si>
    <t>50dh</t>
  </si>
  <si>
    <t>1L95c</t>
  </si>
  <si>
    <t>Kuwae, Shepherd</t>
  </si>
  <si>
    <t>Bei'an (Peh An)</t>
  </si>
  <si>
    <t>Shuangcheng (Shwang Cheng)</t>
  </si>
  <si>
    <t>Suizhong (Sui Chung)</t>
  </si>
  <si>
    <t>Suifenhe (Sui Feng)</t>
  </si>
  <si>
    <t>Suihua (Sui Hwa)</t>
  </si>
  <si>
    <t>Tailai (Tai Lai)</t>
  </si>
  <si>
    <t>Taipingchuan (Tai Ping Chwan)</t>
  </si>
  <si>
    <t>Taonan (Tao An)</t>
  </si>
  <si>
    <t>Tieli (Tieh Li)</t>
  </si>
  <si>
    <t>Tieling (Tieh Ling)</t>
  </si>
  <si>
    <t>Qiqihar (Tsitsihar)</t>
  </si>
  <si>
    <t>Tonghua (Tung Hwa)</t>
  </si>
  <si>
    <t>Yabuli (Ya Pu Li)</t>
  </si>
  <si>
    <t>Yanji (Yen Ki)</t>
  </si>
  <si>
    <t>Altai</t>
  </si>
  <si>
    <t>black-brown</t>
  </si>
  <si>
    <t>Khachatur Abovian and Ararat</t>
  </si>
  <si>
    <t>fruit, power line, Ararat?</t>
  </si>
  <si>
    <t>Sea shore, fareast</t>
  </si>
  <si>
    <t>Lake Baikal</t>
  </si>
  <si>
    <t>crim, blue-grn &amp;  black</t>
  </si>
  <si>
    <t>Manuk Apeghyan &amp; Ararat</t>
  </si>
  <si>
    <t>25,000r</t>
  </si>
  <si>
    <t>gray blue</t>
  </si>
  <si>
    <t>brown olive</t>
  </si>
  <si>
    <t xml:space="preserve">rose  </t>
  </si>
  <si>
    <t xml:space="preserve">gray  </t>
  </si>
  <si>
    <t>****</t>
  </si>
  <si>
    <t>2c on ½r on 1</t>
  </si>
  <si>
    <t>2c on ½r on 1a</t>
  </si>
  <si>
    <t>bl grn &amp; dl grn</t>
  </si>
  <si>
    <t>dl grn &amp; org</t>
  </si>
  <si>
    <t>ultra &amp; car</t>
  </si>
  <si>
    <t>gray blk &amp; ver</t>
  </si>
  <si>
    <t>Marum and Benbow</t>
  </si>
  <si>
    <t>Gaua</t>
  </si>
  <si>
    <t>145v</t>
  </si>
  <si>
    <t>Ambae</t>
  </si>
  <si>
    <t>VATICAN CITY</t>
  </si>
  <si>
    <t>110l</t>
  </si>
  <si>
    <t>WALLIS AND FUTUNA</t>
  </si>
  <si>
    <t>purple &amp;lilac</t>
  </si>
  <si>
    <t>View of Wallis</t>
  </si>
  <si>
    <t>0404-05</t>
  </si>
  <si>
    <t>9fr</t>
  </si>
  <si>
    <t>bl lilac brn</t>
  </si>
  <si>
    <t>Map of Futuna</t>
  </si>
  <si>
    <t>72b</t>
  </si>
  <si>
    <t>yel brn &amp; gry</t>
  </si>
  <si>
    <t>80a</t>
  </si>
  <si>
    <t>1sh perf 12½</t>
  </si>
  <si>
    <t>red vio &amp; org b</t>
  </si>
  <si>
    <t>81a</t>
  </si>
  <si>
    <t>2sh perf 13</t>
  </si>
  <si>
    <t>81b</t>
  </si>
  <si>
    <t>2sh perf 14</t>
  </si>
  <si>
    <t>7 1/2mm</t>
  </si>
  <si>
    <t>NL41</t>
  </si>
  <si>
    <t>NL42</t>
  </si>
  <si>
    <t>brt rose</t>
  </si>
  <si>
    <t xml:space="preserve">Poas, Irazu and Turrialba  </t>
  </si>
  <si>
    <t>C346</t>
  </si>
  <si>
    <t>brn orange</t>
  </si>
  <si>
    <t>C347</t>
  </si>
  <si>
    <t>45¢</t>
  </si>
  <si>
    <t>C348</t>
  </si>
  <si>
    <t>C349</t>
  </si>
  <si>
    <t>1 col</t>
  </si>
  <si>
    <t>C362</t>
  </si>
  <si>
    <t>dl rose &amp; bl</t>
  </si>
  <si>
    <t>C363</t>
  </si>
  <si>
    <t>2 col</t>
  </si>
  <si>
    <t>Souvenir sheet</t>
  </si>
  <si>
    <t>Volcano and Dinosaurs</t>
  </si>
  <si>
    <t>450k</t>
  </si>
  <si>
    <t>2.5 + 0.25s</t>
  </si>
  <si>
    <t>Map of Comores</t>
  </si>
  <si>
    <t>100fr on 400fr</t>
  </si>
  <si>
    <t>578a</t>
  </si>
  <si>
    <t>579a</t>
  </si>
  <si>
    <t>75col pair</t>
  </si>
  <si>
    <t>85col</t>
  </si>
  <si>
    <t>120col</t>
  </si>
  <si>
    <t>140col</t>
  </si>
  <si>
    <t>Poas</t>
  </si>
  <si>
    <t>multi with LIL S.A</t>
  </si>
  <si>
    <t>1569a-e</t>
  </si>
  <si>
    <t>1580c</t>
  </si>
  <si>
    <t>1619a</t>
  </si>
  <si>
    <t>1619b</t>
  </si>
  <si>
    <t>1619c</t>
  </si>
  <si>
    <t>1619d</t>
  </si>
  <si>
    <t>1619e</t>
  </si>
  <si>
    <t>1647a</t>
  </si>
  <si>
    <t>1747a</t>
  </si>
  <si>
    <t>16c</t>
  </si>
  <si>
    <t>84c</t>
  </si>
  <si>
    <t>Galapagos Is.</t>
  </si>
  <si>
    <t>16c strip of 5</t>
  </si>
  <si>
    <t>86c</t>
  </si>
  <si>
    <t>Carihuayrazo</t>
  </si>
  <si>
    <t>Cubillin</t>
  </si>
  <si>
    <t>mountain</t>
  </si>
  <si>
    <t>40c strip of 5</t>
  </si>
  <si>
    <t>Tulcan Canton Arms</t>
  </si>
  <si>
    <t>1674d</t>
  </si>
  <si>
    <t>2000s</t>
  </si>
  <si>
    <t>5o</t>
  </si>
  <si>
    <t>grayish green</t>
  </si>
  <si>
    <t>70o</t>
  </si>
  <si>
    <t>violet blue &amp; slate green</t>
  </si>
  <si>
    <t>Lopevi</t>
  </si>
  <si>
    <t>0507-05</t>
  </si>
  <si>
    <t>0301-</t>
  </si>
  <si>
    <t>*</t>
  </si>
  <si>
    <t>5sh</t>
  </si>
  <si>
    <t>blue &amp; sepia</t>
  </si>
  <si>
    <t>dk blue green</t>
  </si>
  <si>
    <t>Prus. green</t>
  </si>
  <si>
    <t>AITUTAKI</t>
  </si>
  <si>
    <t>1sh</t>
  </si>
  <si>
    <t>claret &amp; blk</t>
  </si>
  <si>
    <t>Avarua</t>
  </si>
  <si>
    <t>0403-</t>
  </si>
  <si>
    <t>***</t>
  </si>
  <si>
    <t>ANGUILLA</t>
  </si>
  <si>
    <t>6¢</t>
  </si>
  <si>
    <t>Grand Coulee dam (Columbia River basalt)</t>
  </si>
  <si>
    <t>Fuji views by Hokusai</t>
  </si>
  <si>
    <t>N2</t>
  </si>
  <si>
    <t>3½s</t>
  </si>
  <si>
    <t>N3</t>
  </si>
  <si>
    <t>N10</t>
  </si>
  <si>
    <t>N11</t>
  </si>
  <si>
    <t>fawn</t>
  </si>
  <si>
    <t>N25</t>
  </si>
  <si>
    <t>bister brn</t>
  </si>
  <si>
    <t>N26</t>
  </si>
  <si>
    <t>lt blue vio</t>
  </si>
  <si>
    <t>N34</t>
  </si>
  <si>
    <t>N35</t>
  </si>
  <si>
    <t>N36</t>
  </si>
  <si>
    <t>N37</t>
  </si>
  <si>
    <t>1g</t>
  </si>
  <si>
    <t>brown lilac</t>
  </si>
  <si>
    <t>NEVIS</t>
  </si>
  <si>
    <t>Strip of 3</t>
  </si>
  <si>
    <t>Nevis</t>
  </si>
  <si>
    <t>1600-04</t>
  </si>
  <si>
    <t>580a</t>
  </si>
  <si>
    <t>580b</t>
  </si>
  <si>
    <t>1.20$</t>
  </si>
  <si>
    <t>580c</t>
  </si>
  <si>
    <t>2.00$</t>
  </si>
  <si>
    <t>Nevis, map</t>
  </si>
  <si>
    <t>NEW HEBRIDES, BRITISH</t>
  </si>
  <si>
    <t>5.60p ovp on 695</t>
  </si>
  <si>
    <t>Moustiques</t>
  </si>
  <si>
    <t>Mustique</t>
  </si>
  <si>
    <t>Bequia</t>
  </si>
  <si>
    <t>Fuji by Hiroshige, Kawasaki</t>
  </si>
  <si>
    <t>Fuji by Frederick Harris</t>
  </si>
  <si>
    <t>Fuji and Hokusai</t>
  </si>
  <si>
    <t>Fuji by Hokusai, Kazusa</t>
  </si>
  <si>
    <t>Fuji by Hokusai, rain beneath mountain</t>
  </si>
  <si>
    <t>Fuji by Hokusai, Fukagawa Bridge</t>
  </si>
  <si>
    <t>Baitoushan in margin</t>
  </si>
  <si>
    <t>Halla ? In margin</t>
  </si>
  <si>
    <t>A in violet Barranquilla</t>
  </si>
  <si>
    <t>in Black 12mm</t>
  </si>
  <si>
    <t>inv ovp</t>
  </si>
  <si>
    <t>Great Britain</t>
  </si>
  <si>
    <t>G.B. in violet 6 1/2 mm</t>
  </si>
  <si>
    <t>grn, blu &amp; blk</t>
  </si>
  <si>
    <t>1.60$</t>
  </si>
  <si>
    <t>National forests</t>
  </si>
  <si>
    <t>1202-</t>
  </si>
  <si>
    <t>View of Nevis and The Source forest</t>
  </si>
  <si>
    <t>dp carmine</t>
  </si>
  <si>
    <t>Iliniza</t>
  </si>
  <si>
    <t>1502-041</t>
  </si>
  <si>
    <t>1000s</t>
  </si>
  <si>
    <t>2L65</t>
  </si>
  <si>
    <t>164a</t>
  </si>
  <si>
    <t>164b</t>
  </si>
  <si>
    <t>165b</t>
  </si>
  <si>
    <t>blk &amp; slate</t>
  </si>
  <si>
    <t>MALAWI</t>
  </si>
  <si>
    <t>1405-04</t>
  </si>
  <si>
    <t>1a</t>
  </si>
  <si>
    <t>2r</t>
  </si>
  <si>
    <t>scarlet</t>
  </si>
  <si>
    <t>4r</t>
  </si>
  <si>
    <t>1c on ½r</t>
  </si>
  <si>
    <t>7a</t>
  </si>
  <si>
    <t>9a</t>
  </si>
  <si>
    <t>5c on ½r</t>
  </si>
  <si>
    <t>10c on 2r</t>
  </si>
  <si>
    <t>20c on 5c perf</t>
  </si>
  <si>
    <t>NL2006</t>
  </si>
  <si>
    <t>Hydrothermal vent on ocean floor</t>
  </si>
  <si>
    <t>Philatelic exposition at Clermont Ferrand</t>
  </si>
  <si>
    <t>Blue and black</t>
  </si>
  <si>
    <t>50s</t>
  </si>
  <si>
    <t>Aihun (Ai Gun)</t>
  </si>
  <si>
    <t>Airencheng (An Jen Cheng)</t>
  </si>
  <si>
    <t>Changchun Chen (Chang Chun Chen)</t>
  </si>
  <si>
    <t>Chaoyang Chen (Chao Yang Chen)</t>
  </si>
  <si>
    <t>Jinzhou (Chin Hsien)</t>
  </si>
  <si>
    <t>Zhuhe (Chu Ho)</t>
  </si>
  <si>
    <t>Fuyu (Fu Yu)</t>
  </si>
  <si>
    <t>Haibei (Hai Peh)</t>
  </si>
  <si>
    <t>Haerhbin (Harbin)</t>
  </si>
  <si>
    <t>Heishi (Hei Shih)</t>
  </si>
  <si>
    <t>Hulin (Hu Lin)</t>
  </si>
  <si>
    <t>1403-10</t>
  </si>
  <si>
    <t xml:space="preserve">red </t>
  </si>
  <si>
    <t xml:space="preserve">bister </t>
  </si>
  <si>
    <t>San Salvador</t>
  </si>
  <si>
    <t>13a</t>
  </si>
  <si>
    <t>13b</t>
  </si>
  <si>
    <t>13c</t>
  </si>
  <si>
    <t>14a</t>
  </si>
  <si>
    <t>28b</t>
  </si>
  <si>
    <t>1500sh</t>
  </si>
  <si>
    <t>Mt. Rainier</t>
  </si>
  <si>
    <t>Dinosaur (Rhomaleosaurus) and volcano</t>
  </si>
  <si>
    <t>800sh</t>
  </si>
  <si>
    <t>600sh</t>
  </si>
  <si>
    <t>300sh</t>
  </si>
  <si>
    <t>350sh</t>
  </si>
  <si>
    <t>Map of Las Palmas</t>
  </si>
  <si>
    <t>33p</t>
  </si>
  <si>
    <t>View of island and banknote</t>
  </si>
  <si>
    <t>lt bister brn</t>
  </si>
  <si>
    <t>2a</t>
  </si>
  <si>
    <t>2c</t>
  </si>
  <si>
    <t>Ardennes-Eifel</t>
  </si>
  <si>
    <t>2814c</t>
  </si>
  <si>
    <t>1032a</t>
  </si>
  <si>
    <t>20c vert imperf</t>
  </si>
  <si>
    <t>A in BLK &amp; Bl Blk Berlin</t>
  </si>
  <si>
    <t>NL15a</t>
  </si>
  <si>
    <t>in violet 6mm</t>
  </si>
  <si>
    <t>Nl34</t>
  </si>
  <si>
    <t>sep &amp; brn red</t>
  </si>
  <si>
    <t>Acatenago, Fuego, Agua</t>
  </si>
  <si>
    <t>6p perf 12 180</t>
  </si>
  <si>
    <t>Booklet pane 4</t>
  </si>
  <si>
    <t>4p center invert</t>
  </si>
  <si>
    <t>113b</t>
  </si>
  <si>
    <t>4p wmk 63</t>
  </si>
  <si>
    <t>perf 12½ wmk 253</t>
  </si>
  <si>
    <t>3sh wmk 253</t>
  </si>
  <si>
    <t>3sh wmk 61</t>
  </si>
  <si>
    <t>4p double centre</t>
  </si>
  <si>
    <t>2546a</t>
  </si>
  <si>
    <t>red vio &amp; sl bl</t>
  </si>
  <si>
    <t>274a</t>
  </si>
  <si>
    <t>Map of St. Lucia</t>
  </si>
  <si>
    <t>586a</t>
  </si>
  <si>
    <t>Pigeon Island and map</t>
  </si>
  <si>
    <t>Twin Peaks</t>
  </si>
  <si>
    <t>Frigate Island</t>
  </si>
  <si>
    <t>Scorpion Island</t>
  </si>
  <si>
    <t>Maria Island</t>
  </si>
  <si>
    <t>Lapins Island</t>
  </si>
  <si>
    <t>beige &amp; blk</t>
  </si>
  <si>
    <t>872a</t>
  </si>
  <si>
    <t>Yasur volcano post</t>
  </si>
  <si>
    <t>3.50p</t>
  </si>
  <si>
    <t>Tinguiririca</t>
  </si>
  <si>
    <t>1507-03</t>
  </si>
  <si>
    <t>60p</t>
  </si>
  <si>
    <t>Raraku</t>
  </si>
  <si>
    <t>1303-08</t>
  </si>
  <si>
    <t>??</t>
  </si>
  <si>
    <t>4$</t>
  </si>
  <si>
    <t>BULGARIA</t>
  </si>
  <si>
    <t>blue &amp; gold</t>
  </si>
  <si>
    <t>O195</t>
  </si>
  <si>
    <t>O196</t>
  </si>
  <si>
    <t>500col</t>
  </si>
  <si>
    <t>4000b</t>
  </si>
  <si>
    <t>1.50b</t>
  </si>
  <si>
    <t>Huahine</t>
  </si>
  <si>
    <t>134fr</t>
  </si>
  <si>
    <t>Maupiti</t>
  </si>
  <si>
    <t>136fr</t>
  </si>
  <si>
    <t>33fr</t>
  </si>
  <si>
    <t>Tupai</t>
  </si>
  <si>
    <t>35fr</t>
  </si>
  <si>
    <t>2928a</t>
  </si>
  <si>
    <t>190w strip of four</t>
  </si>
  <si>
    <t>277a</t>
  </si>
  <si>
    <t>FANTASY STAMPS</t>
  </si>
  <si>
    <t>Mt. St Helens</t>
  </si>
  <si>
    <t>2005?</t>
  </si>
  <si>
    <t>Staffa</t>
  </si>
  <si>
    <t>N31</t>
  </si>
  <si>
    <t>N32</t>
  </si>
  <si>
    <t>N33</t>
  </si>
  <si>
    <t>N38</t>
  </si>
  <si>
    <t>15c on 5col</t>
  </si>
  <si>
    <t>5col</t>
  </si>
  <si>
    <t>Map of Cocos Island</t>
  </si>
  <si>
    <t>5c ovp 25c</t>
  </si>
  <si>
    <t>5c imp ovr via aerea</t>
  </si>
  <si>
    <t>Rocky Point Reserve</t>
  </si>
  <si>
    <t>Paektusan 45th Anniv. Army</t>
  </si>
  <si>
    <t>Paektusan seminar on Juche idea</t>
  </si>
  <si>
    <t>Lagoon and mountain</t>
  </si>
  <si>
    <t>100e</t>
  </si>
  <si>
    <t>Santiago Island</t>
  </si>
  <si>
    <t>1e</t>
  </si>
  <si>
    <t>1.75e</t>
  </si>
  <si>
    <t>20e</t>
  </si>
  <si>
    <t>violet brown &amp; bistre</t>
  </si>
  <si>
    <t>olive &amp; pale green</t>
  </si>
  <si>
    <t>magenta &amp; lilac rose</t>
  </si>
  <si>
    <t>brown violet &amp; rose lilac</t>
  </si>
  <si>
    <t>ultra &amp; greenish blue</t>
  </si>
  <si>
    <t>olive green &amp; yellow</t>
  </si>
  <si>
    <t>dk violet &amp; bistre</t>
  </si>
  <si>
    <t>Machado Pt. Sao Vicente</t>
  </si>
  <si>
    <t>Ribiera Grande</t>
  </si>
  <si>
    <t>Bravo Creek Sao Nicolao</t>
  </si>
  <si>
    <t>Harbor Sao Vicente</t>
  </si>
  <si>
    <t>Mindelo, distant view</t>
  </si>
  <si>
    <t xml:space="preserve">Mindelo </t>
  </si>
  <si>
    <t>50f on 13f</t>
  </si>
  <si>
    <t>394a</t>
  </si>
  <si>
    <t>Sky diving - Changbaishan?</t>
  </si>
  <si>
    <t>Volcano on television</t>
  </si>
  <si>
    <t>Lava tube</t>
  </si>
  <si>
    <t>car &amp; ultra</t>
  </si>
  <si>
    <t>12.65fr</t>
  </si>
  <si>
    <t>brn &amp; grn</t>
  </si>
  <si>
    <t>C14</t>
  </si>
  <si>
    <t>2L28a</t>
  </si>
  <si>
    <t>3¢    "</t>
  </si>
  <si>
    <t>5 of 15 omitted</t>
  </si>
  <si>
    <t>Block of four</t>
  </si>
  <si>
    <t>Fiji island map</t>
  </si>
  <si>
    <t>200 fr on 120fr C65</t>
  </si>
  <si>
    <t>200fr on 120fr C54</t>
  </si>
  <si>
    <t>200fr on 135fr C53</t>
  </si>
  <si>
    <t>200fr on 230fr C68</t>
  </si>
  <si>
    <t>Map of Anjouan</t>
  </si>
  <si>
    <t>Yangchuanosaurus and volcano</t>
  </si>
  <si>
    <t>100$ x 6</t>
  </si>
  <si>
    <t>Devil's Tower, Rainier</t>
  </si>
  <si>
    <t>Port of Hong Kong</t>
  </si>
  <si>
    <t>Pat Sing Leng</t>
  </si>
  <si>
    <t>Lantau Peak</t>
  </si>
  <si>
    <t>Souv. Sheet of 4</t>
  </si>
  <si>
    <t>C336</t>
  </si>
  <si>
    <t>C356</t>
  </si>
  <si>
    <t>C357</t>
  </si>
  <si>
    <t>C358</t>
  </si>
  <si>
    <t>C359</t>
  </si>
  <si>
    <t>C392</t>
  </si>
  <si>
    <t>C394</t>
  </si>
  <si>
    <t>C395</t>
  </si>
  <si>
    <t>C503</t>
  </si>
  <si>
    <t>1.30s</t>
  </si>
  <si>
    <t>4.2s</t>
  </si>
  <si>
    <t>150fr</t>
  </si>
  <si>
    <t>Tahiti, map</t>
  </si>
  <si>
    <t>C220</t>
  </si>
  <si>
    <t>FR.S.&amp; A.T.</t>
  </si>
  <si>
    <t>bl &amp; dp ultra</t>
  </si>
  <si>
    <t>Amsterdam</t>
  </si>
  <si>
    <t>0304-04</t>
  </si>
  <si>
    <t>1p No wmk</t>
  </si>
  <si>
    <t>1p wmk 63</t>
  </si>
  <si>
    <t>Ross, Mt</t>
  </si>
  <si>
    <t>0304-02</t>
  </si>
  <si>
    <t>2.20fr</t>
  </si>
  <si>
    <t>15.10fr</t>
  </si>
  <si>
    <t>141a</t>
  </si>
  <si>
    <t>pair</t>
  </si>
  <si>
    <t>Volcano &amp; Kerguelen</t>
  </si>
  <si>
    <t>St. Paul</t>
  </si>
  <si>
    <t>4p</t>
  </si>
  <si>
    <t>GREAT BRITAIN</t>
  </si>
  <si>
    <t>Giants Causeway</t>
  </si>
  <si>
    <t>2nd</t>
  </si>
  <si>
    <t>1801-</t>
  </si>
  <si>
    <t>1st</t>
  </si>
  <si>
    <t>pale rose</t>
  </si>
  <si>
    <t>299a</t>
  </si>
  <si>
    <t>299b</t>
  </si>
  <si>
    <t>Agua</t>
  </si>
  <si>
    <t>1402-10</t>
  </si>
  <si>
    <t>C7a</t>
  </si>
  <si>
    <t>C7b</t>
  </si>
  <si>
    <t>C14a</t>
  </si>
  <si>
    <t>C221</t>
  </si>
  <si>
    <t>C237</t>
  </si>
  <si>
    <t>C285</t>
  </si>
  <si>
    <t>C297</t>
  </si>
  <si>
    <t>3c ovp ano mundial..</t>
  </si>
  <si>
    <t>3c ovp as C237 + 10c</t>
  </si>
  <si>
    <t>3c ovp mayo de 1960</t>
  </si>
  <si>
    <t>10 col</t>
  </si>
  <si>
    <t>798a</t>
  </si>
  <si>
    <t>Easter Island, Wonders</t>
  </si>
  <si>
    <t>2.24e perf 13 1/4 hz</t>
  </si>
  <si>
    <t>Popocatepetl, Galapagos Is. SS UNESCO</t>
  </si>
  <si>
    <t>Acatenango, Fuego, Agua University</t>
  </si>
  <si>
    <t>Mono Lake, Sierra Club</t>
  </si>
  <si>
    <t>red vio &amp; blk</t>
  </si>
  <si>
    <t>1sh6p</t>
  </si>
  <si>
    <t>ultra &amp; vio</t>
  </si>
  <si>
    <t>car &amp; blk</t>
  </si>
  <si>
    <t>1803-</t>
  </si>
  <si>
    <t>7s</t>
  </si>
  <si>
    <t>Andes</t>
  </si>
  <si>
    <t>4 x 6p</t>
  </si>
  <si>
    <t>St. Pauls</t>
  </si>
  <si>
    <t>Matt's Rocks from Water Valley</t>
  </si>
  <si>
    <t>Ridge rope to St. Paul's pool</t>
  </si>
  <si>
    <t>crimson</t>
  </si>
  <si>
    <t>1444a</t>
  </si>
  <si>
    <t>0803-03</t>
  </si>
  <si>
    <t>**</t>
  </si>
  <si>
    <t>35f</t>
  </si>
  <si>
    <t>0303-04</t>
  </si>
  <si>
    <t>1366a</t>
  </si>
  <si>
    <t>5000p</t>
  </si>
  <si>
    <t>Map with South Sandwich islands</t>
  </si>
  <si>
    <t>5p 37 1/2 x 27</t>
  </si>
  <si>
    <t>Arms of Potosi</t>
  </si>
  <si>
    <t>E10</t>
  </si>
  <si>
    <t>E10a</t>
  </si>
  <si>
    <t>EO1</t>
  </si>
  <si>
    <t>C625</t>
  </si>
  <si>
    <t>C705</t>
  </si>
  <si>
    <t>C709</t>
  </si>
  <si>
    <t>C711</t>
  </si>
  <si>
    <t>1c + 1</t>
  </si>
  <si>
    <t>C325</t>
  </si>
  <si>
    <t>B208</t>
  </si>
  <si>
    <t>110r</t>
  </si>
  <si>
    <t>275r</t>
  </si>
  <si>
    <t>2L9</t>
  </si>
  <si>
    <t>2L10</t>
  </si>
  <si>
    <t>Crater Lake, Or.</t>
  </si>
  <si>
    <t>1200-</t>
  </si>
  <si>
    <t>750a</t>
  </si>
  <si>
    <t>Iwo-Jima</t>
  </si>
  <si>
    <t>0804-12</t>
  </si>
  <si>
    <t>Hood, Mt.</t>
  </si>
  <si>
    <t>1202-01</t>
  </si>
  <si>
    <t>brt red violet</t>
  </si>
  <si>
    <t>Diamond Head</t>
  </si>
  <si>
    <t>Hawaii Island map</t>
  </si>
  <si>
    <t>HAWAII</t>
  </si>
  <si>
    <t>5.40s</t>
  </si>
  <si>
    <t>347a</t>
  </si>
  <si>
    <t>792a</t>
  </si>
  <si>
    <t>794a</t>
  </si>
  <si>
    <t>794b</t>
  </si>
  <si>
    <t>C185</t>
  </si>
  <si>
    <t>C236</t>
  </si>
  <si>
    <t>C298</t>
  </si>
  <si>
    <t>RA2</t>
  </si>
  <si>
    <t>ol gry &amp; brn</t>
  </si>
  <si>
    <t>Norfolk Island and dolphins</t>
  </si>
  <si>
    <t>50c x 4</t>
  </si>
  <si>
    <t>Island views</t>
  </si>
  <si>
    <t xml:space="preserve">50c  </t>
  </si>
  <si>
    <t>Anson Bay</t>
  </si>
  <si>
    <t>AFARS AND ISSAS</t>
  </si>
  <si>
    <t>Doleritic basalt</t>
  </si>
  <si>
    <t>Olivine basalt</t>
  </si>
  <si>
    <t>Volcanic geode</t>
  </si>
  <si>
    <t>1702-</t>
  </si>
  <si>
    <t>1704-</t>
  </si>
  <si>
    <t>0604-</t>
  </si>
  <si>
    <t>0601-17</t>
  </si>
  <si>
    <t>0604-04</t>
  </si>
  <si>
    <t>0607-01</t>
  </si>
  <si>
    <t>1002-</t>
  </si>
  <si>
    <t>1000-14</t>
  </si>
  <si>
    <t>1003-</t>
  </si>
  <si>
    <t>1001-</t>
  </si>
  <si>
    <t>Ungaran</t>
  </si>
  <si>
    <t>San Carlos de la Union</t>
  </si>
  <si>
    <t>1005-04</t>
  </si>
  <si>
    <t>0705-11</t>
  </si>
  <si>
    <t>vermilion</t>
  </si>
  <si>
    <t>PRE-STAMPED CARDS</t>
  </si>
  <si>
    <t>China, People's</t>
  </si>
  <si>
    <t>Changbaishan</t>
  </si>
  <si>
    <t>Laoheishan</t>
  </si>
  <si>
    <t>Tengchong</t>
  </si>
  <si>
    <t>Wudalianchi</t>
  </si>
  <si>
    <t>Orchid Island</t>
  </si>
  <si>
    <t>Sakhalin Oblast offshore islands</t>
  </si>
  <si>
    <t>Chukotsky Oblast</t>
  </si>
  <si>
    <t>Koryak Oblast</t>
  </si>
  <si>
    <t>17th Century engraving</t>
  </si>
  <si>
    <t>Seale's chart</t>
  </si>
  <si>
    <t>Jamestown &amp; inclined plane</t>
  </si>
  <si>
    <t>Inclined plane</t>
  </si>
  <si>
    <t>Reinel Portolan chart 1530</t>
  </si>
  <si>
    <t>John Thornton map 1700</t>
  </si>
  <si>
    <t>Map 1815</t>
  </si>
  <si>
    <t>Map 1817</t>
  </si>
  <si>
    <t>Flagstaff Hill, hammer</t>
  </si>
  <si>
    <t>11p</t>
  </si>
  <si>
    <t>29p</t>
  </si>
  <si>
    <t>King &amp; Queen"s rocks</t>
  </si>
  <si>
    <t>Turk's Cap</t>
  </si>
  <si>
    <t>Coastline from Jamestown</t>
  </si>
  <si>
    <t>Munden's Point</t>
  </si>
  <si>
    <t>Island and Union Castle line</t>
  </si>
  <si>
    <t>QE2 and island</t>
  </si>
  <si>
    <t>Sada village, Mayotte</t>
  </si>
  <si>
    <t>4d</t>
  </si>
  <si>
    <t>Cartoon cats in boat with "volcano"</t>
  </si>
  <si>
    <t>100$</t>
  </si>
  <si>
    <t>400$</t>
  </si>
  <si>
    <t>0802-10</t>
  </si>
  <si>
    <t>593a</t>
  </si>
  <si>
    <t>dk gry brn</t>
  </si>
  <si>
    <t>Asama</t>
  </si>
  <si>
    <t>Journey T.T.C.O.T.E. Verne</t>
  </si>
  <si>
    <t>LUXEMBOURG</t>
  </si>
  <si>
    <t>354a</t>
  </si>
  <si>
    <t>1202-02</t>
  </si>
  <si>
    <t>1501-05</t>
  </si>
  <si>
    <t>black &amp; brn</t>
  </si>
  <si>
    <t>brn olive</t>
  </si>
  <si>
    <t>C15a</t>
  </si>
  <si>
    <t>blk &amp; dk bl</t>
  </si>
  <si>
    <t>claret &amp; dp bl</t>
  </si>
  <si>
    <t>C22a</t>
  </si>
  <si>
    <t>C23a</t>
  </si>
  <si>
    <t>orange</t>
  </si>
  <si>
    <t>black</t>
  </si>
  <si>
    <t>16a</t>
  </si>
  <si>
    <t>dp orange</t>
  </si>
  <si>
    <t>*****</t>
  </si>
  <si>
    <t>21a</t>
  </si>
  <si>
    <t>20¢</t>
  </si>
  <si>
    <t>3L imperf</t>
  </si>
  <si>
    <t>22a</t>
  </si>
  <si>
    <t>7000s</t>
  </si>
  <si>
    <t>Leon rock Galapagos Islands</t>
  </si>
  <si>
    <t>1461b</t>
  </si>
  <si>
    <t>230p</t>
  </si>
  <si>
    <t>gray and black</t>
  </si>
  <si>
    <t>Easter Island Moais</t>
  </si>
  <si>
    <t>Bristol Is.</t>
  </si>
  <si>
    <t>1900-08</t>
  </si>
  <si>
    <t>FAROE ISLANDS</t>
  </si>
  <si>
    <t>7k</t>
  </si>
  <si>
    <t>Pitcairn</t>
  </si>
  <si>
    <t>slate &amp; viol</t>
  </si>
  <si>
    <t>volcano Carabao Canyon</t>
  </si>
  <si>
    <t>olive grn &amp; blk</t>
  </si>
  <si>
    <t>Map of Pitcairn</t>
  </si>
  <si>
    <t>Norfolk Island</t>
  </si>
  <si>
    <t>315a</t>
  </si>
  <si>
    <t>Azores</t>
  </si>
  <si>
    <t>1802-</t>
  </si>
  <si>
    <t>Map of Azores</t>
  </si>
  <si>
    <t>8e</t>
  </si>
  <si>
    <t>Azores coastline</t>
  </si>
  <si>
    <t>1/2c</t>
  </si>
  <si>
    <t>Matavai Bay Tahiti</t>
  </si>
  <si>
    <t>Huahine Island Tahiti</t>
  </si>
  <si>
    <t>1191d</t>
  </si>
  <si>
    <t>85c</t>
  </si>
  <si>
    <t>Aerial view of island</t>
  </si>
  <si>
    <t>Otaheite</t>
  </si>
  <si>
    <t>Kealakekua</t>
  </si>
  <si>
    <t>Middleburg Tonga</t>
  </si>
  <si>
    <t>brn red grn vio bl</t>
  </si>
  <si>
    <t>135fr</t>
  </si>
  <si>
    <t>vio bl &amp; dk brn</t>
  </si>
  <si>
    <t>Map of Mayotte</t>
  </si>
  <si>
    <t>Badge of the Colony</t>
  </si>
  <si>
    <t>20w</t>
  </si>
  <si>
    <t>Baitoushan</t>
  </si>
  <si>
    <t>C851</t>
  </si>
  <si>
    <t>C852</t>
  </si>
  <si>
    <t>C853</t>
  </si>
  <si>
    <t>GUINEA</t>
  </si>
  <si>
    <t>1000fr s/s</t>
  </si>
  <si>
    <t>Island and Swallow</t>
  </si>
  <si>
    <t>Island and Pandora</t>
  </si>
  <si>
    <t>Tourists at shore Stora Dimun</t>
  </si>
  <si>
    <t>Landscapes by Waagstein</t>
  </si>
  <si>
    <t>Rotuma Island map</t>
  </si>
  <si>
    <t>Mt. Sulroroa Island</t>
  </si>
  <si>
    <t>2000sh</t>
  </si>
  <si>
    <t>3500sh</t>
  </si>
  <si>
    <t>C259</t>
  </si>
  <si>
    <t>450sh</t>
  </si>
  <si>
    <t>Kaimondake (Ibusuki)</t>
  </si>
  <si>
    <t>Overprinted in black</t>
  </si>
  <si>
    <t>Sweden</t>
  </si>
  <si>
    <t>Salvador</t>
  </si>
  <si>
    <t>1403-05</t>
  </si>
  <si>
    <t>30m</t>
  </si>
  <si>
    <t>carmine &amp; blk</t>
  </si>
  <si>
    <t>38,000d</t>
  </si>
  <si>
    <t>4col</t>
  </si>
  <si>
    <t>Drilling tower</t>
  </si>
  <si>
    <t>Power station</t>
  </si>
  <si>
    <t>Picacho</t>
  </si>
  <si>
    <t>Pirigallo Island</t>
  </si>
  <si>
    <t xml:space="preserve">30s </t>
  </si>
  <si>
    <t xml:space="preserve">50s </t>
  </si>
  <si>
    <t>95s</t>
  </si>
  <si>
    <t>Lotofaga beach, Aleipata</t>
  </si>
  <si>
    <t>Satuiatua, Savaii</t>
  </si>
  <si>
    <t>Sinalele, Aleipata</t>
  </si>
  <si>
    <t>Paradise beach, Lefaga</t>
  </si>
  <si>
    <t>Houses, Piula cave</t>
  </si>
  <si>
    <t>Taga blowholes</t>
  </si>
  <si>
    <t>View from east coast road</t>
  </si>
  <si>
    <t>Beach, millenium</t>
  </si>
  <si>
    <t>rocks, millenium</t>
  </si>
  <si>
    <t>Beach and rocks</t>
  </si>
  <si>
    <t>Family on rock</t>
  </si>
  <si>
    <t>Savaii island coastline</t>
  </si>
  <si>
    <t>3000le</t>
  </si>
  <si>
    <t>Fuji from teahouse, Hokusai</t>
  </si>
  <si>
    <t>0802-07</t>
  </si>
  <si>
    <t>Geology map Kerguelen Island</t>
  </si>
  <si>
    <t>Map of Cook Islands</t>
  </si>
  <si>
    <t>blue  &amp; red</t>
  </si>
  <si>
    <t>2sh Churchill op</t>
  </si>
  <si>
    <t>gray &amp; brn</t>
  </si>
  <si>
    <t>5sh Churchill op</t>
  </si>
  <si>
    <t>50¢ on 5sh</t>
  </si>
  <si>
    <t>8c</t>
  </si>
  <si>
    <t>10c</t>
  </si>
  <si>
    <t>5c</t>
  </si>
  <si>
    <t>25c</t>
  </si>
  <si>
    <t>Raratonga</t>
  </si>
  <si>
    <t>5sh on #158</t>
  </si>
  <si>
    <t>10sh on #156</t>
  </si>
  <si>
    <t>COSTA RICA</t>
  </si>
  <si>
    <t>½r</t>
  </si>
  <si>
    <t>Poas and Irazu</t>
  </si>
  <si>
    <t>dp vio bl &amp; rd</t>
  </si>
  <si>
    <t>C682</t>
  </si>
  <si>
    <t>Vatnsdalur valley</t>
  </si>
  <si>
    <t>4.5k</t>
  </si>
  <si>
    <t>pl yel grn blk</t>
  </si>
  <si>
    <t>873a</t>
  </si>
  <si>
    <t>Acheng (A Cheng)</t>
  </si>
  <si>
    <t>Anshan (An Shan)</t>
  </si>
  <si>
    <t>Dandong (An Tung)</t>
  </si>
  <si>
    <t>Ang'angxi (Ang Ang Ki)</t>
  </si>
  <si>
    <t>Changchun (Chang Chun)</t>
  </si>
  <si>
    <t>Changling (Chang Ling)</t>
  </si>
  <si>
    <t>Zhangwu (Chang Wu)</t>
  </si>
  <si>
    <t>Chaoyang (Chao Yang)</t>
  </si>
  <si>
    <t>Zhuanghe (Chwang Ho)</t>
  </si>
  <si>
    <t>2col</t>
  </si>
  <si>
    <t>15c on 25c</t>
  </si>
  <si>
    <t>15c on 35c</t>
  </si>
  <si>
    <t>O231</t>
  </si>
  <si>
    <t>O232</t>
  </si>
  <si>
    <t>O233</t>
  </si>
  <si>
    <t>O233a</t>
  </si>
  <si>
    <t>O233b</t>
  </si>
  <si>
    <t>O233c</t>
  </si>
  <si>
    <t>rose pink</t>
  </si>
  <si>
    <t>Easter Island statue</t>
  </si>
  <si>
    <t>5e</t>
  </si>
  <si>
    <t>Yitong (I Tung)</t>
  </si>
  <si>
    <t>Raohe (Jao Ho)</t>
  </si>
  <si>
    <t>Gaiping (Kai Ping)</t>
  </si>
  <si>
    <t>Gannan (Kan Nan)</t>
  </si>
  <si>
    <t>Jiamusi (Kia Mu Sze)</t>
  </si>
  <si>
    <t>Keshan (Ko Shan)</t>
  </si>
  <si>
    <t>Gucheng (Ku Cheng)</t>
  </si>
  <si>
    <t>Guilin (Kwei Lin)</t>
  </si>
  <si>
    <t>Kuishan (Kwei Shan)</t>
  </si>
  <si>
    <t>Laha (La Ha)</t>
  </si>
  <si>
    <t>Lalin (La Lin)</t>
  </si>
  <si>
    <t>Lamadianzi (La Ma Tien Tze)</t>
  </si>
  <si>
    <t>Lishuzhen (Li Shu Jen)</t>
  </si>
  <si>
    <t>Liaoxi (Liao Si)</t>
  </si>
  <si>
    <t>Shitouhezi (Shih Tao Ho Tze)</t>
  </si>
  <si>
    <t>Shahezi (Sha Ho Tze)</t>
  </si>
  <si>
    <t>Xifeng (Si Feng)</t>
  </si>
  <si>
    <t>222h</t>
  </si>
  <si>
    <t>Computer creation by Matthew Healey</t>
  </si>
  <si>
    <t>Katmai</t>
  </si>
  <si>
    <t>souv.sheet</t>
  </si>
  <si>
    <t>volcano and dinosaurs</t>
  </si>
  <si>
    <t>LIBERIA</t>
  </si>
  <si>
    <t>Mawensi (Kilimanjaro)</t>
  </si>
  <si>
    <t>554a</t>
  </si>
  <si>
    <t>5x5</t>
  </si>
  <si>
    <t>217a</t>
  </si>
  <si>
    <t>217b</t>
  </si>
  <si>
    <t>217c</t>
  </si>
  <si>
    <t>218a</t>
  </si>
  <si>
    <t>218b</t>
  </si>
  <si>
    <t>218c</t>
  </si>
  <si>
    <t>C241</t>
  </si>
  <si>
    <t>148.45a</t>
  </si>
  <si>
    <t>148.90a</t>
  </si>
  <si>
    <t>148.99a</t>
  </si>
  <si>
    <t>J38</t>
  </si>
  <si>
    <t>J39</t>
  </si>
  <si>
    <t>dl bl grn</t>
  </si>
  <si>
    <t>J40</t>
  </si>
  <si>
    <t>br ultra</t>
  </si>
  <si>
    <t>J41</t>
  </si>
  <si>
    <t>brown violet</t>
  </si>
  <si>
    <t>Alagöz</t>
  </si>
  <si>
    <t>0103-</t>
  </si>
  <si>
    <t>2000r</t>
  </si>
  <si>
    <t>bister</t>
  </si>
  <si>
    <t>Ararat</t>
  </si>
  <si>
    <t>0103-04</t>
  </si>
  <si>
    <t>1L4</t>
  </si>
  <si>
    <t>1L5</t>
  </si>
  <si>
    <t>6449a</t>
  </si>
  <si>
    <t>blue   &amp; blk</t>
  </si>
  <si>
    <t>Two boat village</t>
  </si>
  <si>
    <t>Devils Riding School</t>
  </si>
  <si>
    <t>viol. Blue</t>
  </si>
  <si>
    <t>5c imp</t>
  </si>
  <si>
    <t>10c/5c sur</t>
  </si>
  <si>
    <t>10c/5c sur. Imp</t>
  </si>
  <si>
    <t>Tenerife</t>
  </si>
  <si>
    <t>1803-01</t>
  </si>
  <si>
    <t>2p no 180</t>
  </si>
  <si>
    <t>2½p perf 13 1/2</t>
  </si>
  <si>
    <t>car rose&amp;blk</t>
  </si>
  <si>
    <t>9c</t>
  </si>
  <si>
    <t>15c</t>
  </si>
  <si>
    <t>45c</t>
  </si>
  <si>
    <t>Deep sea smokers</t>
  </si>
  <si>
    <t>TURKS &amp; CAICOS</t>
  </si>
  <si>
    <t>sea floor smokers</t>
  </si>
  <si>
    <t>Cook Island</t>
  </si>
  <si>
    <t>0505-051</t>
  </si>
  <si>
    <t>Kavachi</t>
  </si>
  <si>
    <t>340p</t>
  </si>
  <si>
    <t>or &amp; yellow</t>
  </si>
  <si>
    <t>Efate</t>
  </si>
  <si>
    <t>Malakula</t>
  </si>
  <si>
    <t>Aoba and Maewo</t>
  </si>
  <si>
    <t>Pentecost</t>
  </si>
  <si>
    <t>C127</t>
  </si>
  <si>
    <t>C128</t>
  </si>
  <si>
    <t>C129</t>
  </si>
  <si>
    <t>C158</t>
  </si>
  <si>
    <t xml:space="preserve">dk gray  </t>
  </si>
  <si>
    <t>C179</t>
  </si>
  <si>
    <t xml:space="preserve">pink  </t>
  </si>
  <si>
    <t>C180</t>
  </si>
  <si>
    <t>Ararat and soldier</t>
  </si>
  <si>
    <t>EQUATORIAL GUINEA</t>
  </si>
  <si>
    <t>Chimborazo?</t>
  </si>
  <si>
    <t>0101-071</t>
  </si>
  <si>
    <t>0101-042</t>
  </si>
  <si>
    <t>O-Akan</t>
  </si>
  <si>
    <t>Longonot</t>
  </si>
  <si>
    <t>1401-07</t>
  </si>
  <si>
    <t>1802-12</t>
  </si>
  <si>
    <t>Dinosaurs and volcanoes</t>
  </si>
  <si>
    <t>Vestmannaeyjar Harbour</t>
  </si>
  <si>
    <t>90a</t>
  </si>
  <si>
    <t>2k</t>
  </si>
  <si>
    <t>Fuji by Jokei</t>
  </si>
  <si>
    <t>Vesuvius ovp Trieste Fair</t>
  </si>
  <si>
    <t>70e</t>
  </si>
  <si>
    <t>GABON</t>
  </si>
  <si>
    <t>GEORGIA</t>
  </si>
  <si>
    <t>30c</t>
  </si>
  <si>
    <t>C4</t>
  </si>
  <si>
    <t>C98</t>
  </si>
  <si>
    <t>RA24</t>
  </si>
  <si>
    <t>O-okan, Akan</t>
  </si>
  <si>
    <t>Iwo, Akan</t>
  </si>
  <si>
    <t>Fuji ??</t>
  </si>
  <si>
    <t>1094a</t>
  </si>
  <si>
    <t>1094b</t>
  </si>
  <si>
    <t>slate grn &amp; y</t>
  </si>
  <si>
    <t>pink &amp; vio bl</t>
  </si>
  <si>
    <t>Showa-Shinzan</t>
  </si>
  <si>
    <t>0805-03</t>
  </si>
  <si>
    <t>20y</t>
  </si>
  <si>
    <t>Kurikoma</t>
  </si>
  <si>
    <t>0803-21</t>
  </si>
  <si>
    <t>95c</t>
  </si>
  <si>
    <t>90c</t>
  </si>
  <si>
    <t>55c</t>
  </si>
  <si>
    <t>dk car rs &amp; em</t>
  </si>
  <si>
    <t>blue &amp; ocher</t>
  </si>
  <si>
    <t>2x32</t>
  </si>
  <si>
    <t>Shiprock, New Mexico</t>
  </si>
  <si>
    <t>Volcano of water</t>
  </si>
  <si>
    <t>1 cor</t>
  </si>
  <si>
    <t>inv $</t>
  </si>
  <si>
    <t>C7c</t>
  </si>
  <si>
    <t>blk inv.</t>
  </si>
  <si>
    <t>C7d</t>
  </si>
  <si>
    <t>dbl red, 1 inv.</t>
  </si>
  <si>
    <t>C8a</t>
  </si>
  <si>
    <t>B47</t>
  </si>
  <si>
    <t>70o + 10o</t>
  </si>
  <si>
    <t>1920's</t>
  </si>
  <si>
    <t>6.50k</t>
  </si>
  <si>
    <t>7.50k</t>
  </si>
  <si>
    <t>Skuvoy</t>
  </si>
  <si>
    <t>Hestoy</t>
  </si>
  <si>
    <t>Koltur</t>
  </si>
  <si>
    <t>Nolsoy</t>
  </si>
  <si>
    <t>Fugloy</t>
  </si>
  <si>
    <t>100f on 13f</t>
  </si>
  <si>
    <t>5r</t>
  </si>
  <si>
    <t>109K</t>
  </si>
  <si>
    <t>deep ultra</t>
  </si>
  <si>
    <t>109L</t>
  </si>
  <si>
    <t>852d</t>
  </si>
  <si>
    <t>852f</t>
  </si>
  <si>
    <t>417d</t>
  </si>
  <si>
    <t>417f</t>
  </si>
  <si>
    <t>multi, ovp "football"</t>
  </si>
  <si>
    <t>Santorini</t>
  </si>
  <si>
    <t>0102-04</t>
  </si>
  <si>
    <t>7d</t>
  </si>
  <si>
    <t>16d</t>
  </si>
  <si>
    <t>Mars Bay</t>
  </si>
  <si>
    <t>J1</t>
  </si>
  <si>
    <t>J2</t>
  </si>
  <si>
    <t>J3</t>
  </si>
  <si>
    <t>J4</t>
  </si>
  <si>
    <t>J5</t>
  </si>
  <si>
    <t>red over violet</t>
  </si>
  <si>
    <t>Elasmosaurus and volcano</t>
  </si>
  <si>
    <t>vert pair,hor. imp</t>
  </si>
  <si>
    <t>E2b</t>
  </si>
  <si>
    <t>pale ultra</t>
  </si>
  <si>
    <t>pale blue</t>
  </si>
  <si>
    <t>E5b</t>
  </si>
  <si>
    <t>E7</t>
  </si>
  <si>
    <t>OMAN</t>
  </si>
  <si>
    <t>Dolina Geyser</t>
  </si>
  <si>
    <t>40c on 1.70</t>
  </si>
  <si>
    <t>family fleeing erupting volcano</t>
  </si>
  <si>
    <t>1507-16</t>
  </si>
  <si>
    <t>1.80p</t>
  </si>
  <si>
    <t>Osorno</t>
  </si>
  <si>
    <t>1508-01</t>
  </si>
  <si>
    <t>dk slate green</t>
  </si>
  <si>
    <t>Villarica</t>
  </si>
  <si>
    <t>1507-12</t>
  </si>
  <si>
    <t>149a</t>
  </si>
  <si>
    <t>149b</t>
  </si>
  <si>
    <t>149c</t>
  </si>
  <si>
    <t>150b</t>
  </si>
  <si>
    <t>1405-</t>
  </si>
  <si>
    <t>O31</t>
  </si>
  <si>
    <t>O32</t>
  </si>
  <si>
    <t>O33</t>
  </si>
  <si>
    <t>O34</t>
  </si>
  <si>
    <t>O35</t>
  </si>
  <si>
    <t>O36</t>
  </si>
  <si>
    <t>O70</t>
  </si>
  <si>
    <t>ultra &amp; blk</t>
  </si>
  <si>
    <t>O71</t>
  </si>
  <si>
    <t>15d x 4</t>
  </si>
  <si>
    <t>Overprint Islas de Juan Fernandez</t>
  </si>
  <si>
    <t>674k</t>
  </si>
  <si>
    <t>Robinson Crusoe Island (Juan Fernandez)</t>
  </si>
  <si>
    <t>Rhumsiki</t>
  </si>
  <si>
    <t>Raymond Priestly (first ascent of Erebus)</t>
  </si>
  <si>
    <t>5c on 12c</t>
  </si>
  <si>
    <t>20c on 1p</t>
  </si>
  <si>
    <t>Lake and black</t>
  </si>
  <si>
    <t>gold, green, and gray</t>
  </si>
  <si>
    <t>1p unwat.</t>
  </si>
  <si>
    <t>1p wmk 61</t>
  </si>
  <si>
    <t>Benifico Sociale</t>
  </si>
  <si>
    <t>1y on 5f</t>
  </si>
  <si>
    <t>gry &amp; red brn</t>
  </si>
  <si>
    <t>car &amp; gray blk</t>
  </si>
  <si>
    <t>72a</t>
  </si>
  <si>
    <t>FACE VALUE</t>
  </si>
  <si>
    <t>COLOR</t>
  </si>
  <si>
    <t>VOLCANO</t>
  </si>
  <si>
    <t>SMITH #</t>
  </si>
  <si>
    <t>VALUE</t>
  </si>
  <si>
    <t>ABU DHABI</t>
  </si>
  <si>
    <t xml:space="preserve"> </t>
  </si>
  <si>
    <t>25f</t>
  </si>
  <si>
    <t>multi</t>
  </si>
  <si>
    <t>Fuji</t>
  </si>
  <si>
    <t>as 176b inverted</t>
  </si>
  <si>
    <t>20sh</t>
  </si>
  <si>
    <t>284a</t>
  </si>
  <si>
    <t>284b</t>
  </si>
  <si>
    <t>284c</t>
  </si>
  <si>
    <t>284d</t>
  </si>
  <si>
    <t>Dbl sur, 1 inv.</t>
  </si>
  <si>
    <t>1LO1</t>
  </si>
  <si>
    <t>1LO1a</t>
  </si>
  <si>
    <t>20¢ Dbl ovp.</t>
  </si>
  <si>
    <t>1LO2</t>
  </si>
  <si>
    <t>1LO3</t>
  </si>
  <si>
    <t>GRENADA</t>
  </si>
  <si>
    <t>1.25$</t>
  </si>
  <si>
    <t>Olympus Mons</t>
  </si>
  <si>
    <t>3000-</t>
  </si>
  <si>
    <t>7.00$</t>
  </si>
  <si>
    <t>Popocatepetl</t>
  </si>
  <si>
    <t>orng brn &amp; blk</t>
  </si>
  <si>
    <t>gry grn &amp; rd viol</t>
  </si>
  <si>
    <t>red viol &amp; blk</t>
  </si>
  <si>
    <t>2040c</t>
  </si>
  <si>
    <t>2040d</t>
  </si>
  <si>
    <t>2040e</t>
  </si>
  <si>
    <t>2040f</t>
  </si>
  <si>
    <t>2040g</t>
  </si>
  <si>
    <t>2040nl</t>
  </si>
  <si>
    <t>Mysterious Island, Verne</t>
  </si>
  <si>
    <t>Upolu?</t>
  </si>
  <si>
    <t>60s</t>
  </si>
  <si>
    <t>Savail?</t>
  </si>
  <si>
    <t>SAN MARINO</t>
  </si>
  <si>
    <t>25l</t>
  </si>
  <si>
    <t>Volcano , St. Brendan</t>
  </si>
  <si>
    <t>265a</t>
  </si>
  <si>
    <t/>
  </si>
  <si>
    <t>FERNANDO PO</t>
  </si>
  <si>
    <t>pink</t>
  </si>
  <si>
    <t>cte</t>
  </si>
  <si>
    <t>Birds, view of Island, Millenium</t>
  </si>
  <si>
    <t>Cutty Sark at Tristan</t>
  </si>
  <si>
    <t>SA Agulhas and Tristan</t>
  </si>
  <si>
    <t>MV Edinburgh and Tristan</t>
  </si>
  <si>
    <t>MV Explorer and Tristan</t>
  </si>
  <si>
    <t>yellow value</t>
  </si>
  <si>
    <t>280b</t>
  </si>
  <si>
    <t>280c</t>
  </si>
  <si>
    <t>280d</t>
  </si>
  <si>
    <t>280e</t>
  </si>
  <si>
    <t>280f</t>
  </si>
  <si>
    <t>TF in black</t>
  </si>
  <si>
    <t>281a</t>
  </si>
  <si>
    <t>281b</t>
  </si>
  <si>
    <t>281c</t>
  </si>
  <si>
    <t>438b</t>
  </si>
  <si>
    <t>multi, no lower right insc.</t>
  </si>
  <si>
    <t>Photographer 9.5mm</t>
  </si>
  <si>
    <t>Mt. Maunganui</t>
  </si>
  <si>
    <t>Whakatane</t>
  </si>
  <si>
    <t>Tongxing (Tung Hsien)</t>
  </si>
  <si>
    <t>Dongxing (Tung Kiang)</t>
  </si>
  <si>
    <t>Weihe (Wei Ho)</t>
  </si>
  <si>
    <t>Yakeyou (Ya Ko Shi)</t>
  </si>
  <si>
    <t>Yangmu (Yang Mu)</t>
  </si>
  <si>
    <t>Yicibei ? (Yeh Ki Pi)</t>
  </si>
  <si>
    <t>Yanjian (Yen Hsing)</t>
  </si>
  <si>
    <t>Yanshou (Yen Show)</t>
  </si>
  <si>
    <t>Yulichen (Yu Li Chen)</t>
  </si>
  <si>
    <t>Cretaceous dinosaurs and volcano</t>
  </si>
  <si>
    <t>John Adams house &amp; tomb</t>
  </si>
  <si>
    <t>HMS Calypso &amp; Bounty Bay</t>
  </si>
  <si>
    <t>School house &amp; chapel</t>
  </si>
  <si>
    <t>HMS Calypso &amp; Pitcairn</t>
  </si>
  <si>
    <t>O202</t>
  </si>
  <si>
    <t>volcano, earth, stylized</t>
  </si>
  <si>
    <t>2sh 8p</t>
  </si>
  <si>
    <t>38a</t>
  </si>
  <si>
    <t>39a</t>
  </si>
  <si>
    <t>39b</t>
  </si>
  <si>
    <t>imp. pair, any</t>
  </si>
  <si>
    <t>red orange</t>
  </si>
  <si>
    <t>yellow brown</t>
  </si>
  <si>
    <t>dk blue</t>
  </si>
  <si>
    <t>vio &amp; ol brn</t>
  </si>
  <si>
    <t>sl &amp; brn</t>
  </si>
  <si>
    <t>ind &amp; dk bl</t>
  </si>
  <si>
    <t>org brn &amp; lt bl</t>
  </si>
  <si>
    <t>brn red &amp; br r</t>
  </si>
  <si>
    <t>bl &amp; rose</t>
  </si>
  <si>
    <t>blk &amp; brn</t>
  </si>
  <si>
    <t>IL84</t>
  </si>
  <si>
    <t>Zavodovski Is</t>
  </si>
  <si>
    <t>1900-13</t>
  </si>
  <si>
    <t>IL85</t>
  </si>
  <si>
    <t>17p</t>
  </si>
  <si>
    <t>C108</t>
  </si>
  <si>
    <t>2L38</t>
  </si>
  <si>
    <t xml:space="preserve">vio bl </t>
  </si>
  <si>
    <t>B73</t>
  </si>
  <si>
    <t>1r + 25s</t>
  </si>
  <si>
    <t>B74</t>
  </si>
  <si>
    <t>Toliman and San Pedro</t>
  </si>
  <si>
    <t>Santa Maria</t>
  </si>
  <si>
    <t>Acatenango</t>
  </si>
  <si>
    <t>22c</t>
  </si>
  <si>
    <t>10f</t>
  </si>
  <si>
    <t>dk grn</t>
  </si>
  <si>
    <t>30 + 10c</t>
  </si>
  <si>
    <t>Five volcanoes of Confederation</t>
  </si>
  <si>
    <t>Child and map of Grenada</t>
  </si>
  <si>
    <t>C961</t>
  </si>
  <si>
    <t>Tiscapa</t>
  </si>
  <si>
    <t>C1039</t>
  </si>
  <si>
    <t>2.50 cor</t>
  </si>
  <si>
    <t>C1041</t>
  </si>
  <si>
    <t>0600-</t>
  </si>
  <si>
    <t>C1171</t>
  </si>
  <si>
    <t>O37</t>
  </si>
  <si>
    <t>O38</t>
  </si>
  <si>
    <t>O39</t>
  </si>
  <si>
    <t>O40</t>
  </si>
  <si>
    <t>O41</t>
  </si>
  <si>
    <t>O52</t>
  </si>
  <si>
    <t>O53</t>
  </si>
  <si>
    <t>O54</t>
  </si>
  <si>
    <t>O55</t>
  </si>
  <si>
    <t>O56</t>
  </si>
  <si>
    <t>O58</t>
  </si>
  <si>
    <t>O59</t>
  </si>
  <si>
    <t>O60</t>
  </si>
  <si>
    <t>O61</t>
  </si>
  <si>
    <t>0507-07</t>
  </si>
  <si>
    <t>Banks</t>
  </si>
  <si>
    <t>0507-02</t>
  </si>
  <si>
    <t>Ambrym</t>
  </si>
  <si>
    <t>0507-04</t>
  </si>
  <si>
    <t>Aneityum</t>
  </si>
  <si>
    <t>0507-11</t>
  </si>
  <si>
    <t>J6</t>
  </si>
  <si>
    <t>J7</t>
  </si>
  <si>
    <t>J8</t>
  </si>
  <si>
    <t>J9</t>
  </si>
  <si>
    <t>J10</t>
  </si>
  <si>
    <t>carmine emer</t>
  </si>
  <si>
    <t>NEW HEBRIDES, FRENCH</t>
  </si>
  <si>
    <t>Mt Wilhelm</t>
  </si>
  <si>
    <t>0500-</t>
  </si>
  <si>
    <t>Mt Yule</t>
  </si>
  <si>
    <t>Mt Giluwe</t>
  </si>
  <si>
    <t>Manam</t>
  </si>
  <si>
    <t>0501-02</t>
  </si>
  <si>
    <t>Matupi</t>
  </si>
  <si>
    <t>Hombom's Bluff</t>
  </si>
  <si>
    <t>Mt Tomavatur,Volcano early warning</t>
  </si>
  <si>
    <t>Holly and Pico El Teide?</t>
  </si>
  <si>
    <t>violet blue &amp; blue green</t>
  </si>
  <si>
    <t>2.50p</t>
  </si>
  <si>
    <t>deep green</t>
  </si>
  <si>
    <t>deep blue</t>
  </si>
  <si>
    <t>violet  blue</t>
  </si>
  <si>
    <t>109A</t>
  </si>
  <si>
    <t>109B</t>
  </si>
  <si>
    <t>109D</t>
  </si>
  <si>
    <t>U1</t>
  </si>
  <si>
    <t>U1a</t>
  </si>
  <si>
    <t>U1b</t>
  </si>
  <si>
    <t>U2</t>
  </si>
  <si>
    <t>U2a</t>
  </si>
  <si>
    <t>U2b</t>
  </si>
  <si>
    <t>U2c</t>
  </si>
  <si>
    <t>light green</t>
  </si>
  <si>
    <t>dark green</t>
  </si>
  <si>
    <t>pale pink</t>
  </si>
  <si>
    <t>U4</t>
  </si>
  <si>
    <t>U5</t>
  </si>
  <si>
    <t>U6</t>
  </si>
  <si>
    <t>U7</t>
  </si>
  <si>
    <t>U8</t>
  </si>
  <si>
    <t>SOUTH AFRICA</t>
  </si>
  <si>
    <t>SOUTH WEST AFRICA</t>
  </si>
  <si>
    <t>219a</t>
  </si>
  <si>
    <t>220a</t>
  </si>
  <si>
    <t>Reunion, map inv. sur.</t>
  </si>
  <si>
    <t xml:space="preserve">Reunion, map </t>
  </si>
  <si>
    <t>B2a</t>
  </si>
  <si>
    <t>B3</t>
  </si>
  <si>
    <t>Help fight TB, Auckland &amp; Northland</t>
  </si>
  <si>
    <t>58fr</t>
  </si>
  <si>
    <t>Hawaii, map</t>
  </si>
  <si>
    <t>59fr</t>
  </si>
  <si>
    <t>bl gray</t>
  </si>
  <si>
    <t>Tin Can Island</t>
  </si>
  <si>
    <t>57s</t>
  </si>
  <si>
    <t xml:space="preserve">42s  </t>
  </si>
  <si>
    <t>Easter Is. map</t>
  </si>
  <si>
    <t>46fr</t>
  </si>
  <si>
    <t>Tahiti</t>
  </si>
  <si>
    <t>72fr</t>
  </si>
  <si>
    <t>Mataiva</t>
  </si>
  <si>
    <t>76fr</t>
  </si>
  <si>
    <t>92fr</t>
  </si>
  <si>
    <t>Tautira</t>
  </si>
  <si>
    <t>C18</t>
  </si>
  <si>
    <t>C19</t>
  </si>
  <si>
    <t>23fr</t>
  </si>
  <si>
    <t>1000fr</t>
  </si>
  <si>
    <t>Mickey Mouse climbing Fuji</t>
  </si>
  <si>
    <t>Mono Lake</t>
  </si>
  <si>
    <t>O91</t>
  </si>
  <si>
    <t>brn vio &amp; blk</t>
  </si>
  <si>
    <t>O92</t>
  </si>
  <si>
    <t>gray bl &amp; blk</t>
  </si>
  <si>
    <t xml:space="preserve">Steamboat </t>
  </si>
  <si>
    <t>1300-</t>
  </si>
  <si>
    <t>C43a</t>
  </si>
  <si>
    <t>C44a</t>
  </si>
  <si>
    <t>lake</t>
  </si>
  <si>
    <t>C47a</t>
  </si>
  <si>
    <t>dk grn &amp; gry b</t>
  </si>
  <si>
    <t>13p</t>
  </si>
  <si>
    <t>Volcano</t>
  </si>
  <si>
    <t>BURMA</t>
  </si>
  <si>
    <t>2N12</t>
  </si>
  <si>
    <t>2N12a</t>
  </si>
  <si>
    <t>Z351</t>
  </si>
  <si>
    <t>6p perf 13 1/2</t>
  </si>
  <si>
    <t>10sh perf 13 1/2</t>
  </si>
  <si>
    <t>10pf</t>
  </si>
  <si>
    <t>bluish green</t>
  </si>
  <si>
    <t>1960e</t>
  </si>
  <si>
    <t>CENTRAL AFRICAN REP.</t>
  </si>
  <si>
    <t>1192-4</t>
  </si>
  <si>
    <t>0803-11</t>
  </si>
  <si>
    <t>601a</t>
  </si>
  <si>
    <t>bl &amp; red brn</t>
  </si>
  <si>
    <t>125o</t>
  </si>
  <si>
    <t>160o</t>
  </si>
  <si>
    <t>carmine &amp; black</t>
  </si>
  <si>
    <t>Carriage for Express Air Honduras</t>
  </si>
  <si>
    <t>slate &amp; org</t>
  </si>
  <si>
    <t>org brn &amp; ol g</t>
  </si>
  <si>
    <t>Pr bl &amp; scar</t>
  </si>
  <si>
    <t>Map of Mustique</t>
  </si>
  <si>
    <t>Mount Kenya</t>
  </si>
  <si>
    <t>rose red  &amp; bl</t>
  </si>
  <si>
    <t xml:space="preserve">bl grn </t>
  </si>
  <si>
    <t>166a</t>
  </si>
  <si>
    <t>148.36a</t>
  </si>
  <si>
    <t>blue &amp; green</t>
  </si>
  <si>
    <t>salmon &amp; blue</t>
  </si>
  <si>
    <t>200s</t>
  </si>
  <si>
    <t>50c on 2c</t>
  </si>
  <si>
    <t>Fuji across Lake Kawaguchi, Hokusai</t>
  </si>
  <si>
    <t>Fuji from Tokaido, Hokusai</t>
  </si>
  <si>
    <t>Fuji meteorological station</t>
  </si>
  <si>
    <t>Fuji and Wakasawa Bay</t>
  </si>
  <si>
    <t>Fuji, Great wave off Kanagawa, Hokusai</t>
  </si>
  <si>
    <t>18c</t>
  </si>
  <si>
    <t>Norfolk map with "Mermaid"</t>
  </si>
  <si>
    <t>Norfolk map with Kingston</t>
  </si>
  <si>
    <t>Norfolk map, pine, star, christmas</t>
  </si>
  <si>
    <t>Champagne Pool</t>
  </si>
  <si>
    <t>sheet of 10</t>
  </si>
  <si>
    <t>strip of 6</t>
  </si>
  <si>
    <t>booklet pane</t>
  </si>
  <si>
    <t xml:space="preserve">Egmont/Taranaki </t>
  </si>
  <si>
    <t>Model ship and map of island</t>
  </si>
  <si>
    <t>339a</t>
  </si>
  <si>
    <t>341a</t>
  </si>
  <si>
    <t>0.10 for 0.01</t>
  </si>
  <si>
    <t>San Cristobal</t>
  </si>
  <si>
    <t>1404-02</t>
  </si>
  <si>
    <t>Cosiguina</t>
  </si>
  <si>
    <t>1404-01</t>
  </si>
  <si>
    <t>1098a</t>
  </si>
  <si>
    <t>50c on 10c ovpt 41 deg</t>
  </si>
  <si>
    <t>50c on 10c ovpt 45 deg</t>
  </si>
  <si>
    <t>50c on 10c cts added</t>
  </si>
  <si>
    <t>LC2</t>
  </si>
  <si>
    <t>Cone cut by marine erosion</t>
  </si>
  <si>
    <t>Laxfoss</t>
  </si>
  <si>
    <t>C322</t>
  </si>
  <si>
    <t>White Island</t>
  </si>
  <si>
    <t>1701-</t>
  </si>
  <si>
    <t>203a</t>
  </si>
  <si>
    <t>15a imperf pair</t>
  </si>
  <si>
    <t>20a</t>
  </si>
  <si>
    <t>40a</t>
  </si>
  <si>
    <t>dk brn</t>
  </si>
  <si>
    <t>50a</t>
  </si>
  <si>
    <t>60a</t>
  </si>
  <si>
    <t>208Ac</t>
  </si>
  <si>
    <t>60a perf 11.5</t>
  </si>
  <si>
    <t>1.50fr</t>
  </si>
  <si>
    <t>2fr</t>
  </si>
  <si>
    <t>red &amp; green</t>
  </si>
  <si>
    <t>5fr</t>
  </si>
  <si>
    <t>car &amp; vio brn</t>
  </si>
  <si>
    <t>50 on 13f</t>
  </si>
  <si>
    <t>5y on 13f</t>
  </si>
  <si>
    <t>70 on 5f</t>
  </si>
  <si>
    <t>5y on 5f</t>
  </si>
  <si>
    <t>blue/black</t>
  </si>
  <si>
    <t>50f on 5f</t>
  </si>
  <si>
    <t>1y on 13f</t>
  </si>
  <si>
    <t>288a</t>
  </si>
  <si>
    <t>inv.sur.</t>
  </si>
  <si>
    <t>Yasur and postal workers</t>
  </si>
  <si>
    <t>Yasur and postal worker</t>
  </si>
  <si>
    <t>14k</t>
  </si>
  <si>
    <t>1213d</t>
  </si>
  <si>
    <t>Komagatake</t>
  </si>
  <si>
    <t>0805-02</t>
  </si>
  <si>
    <t>Edinburgh Castle ovp Tangier</t>
  </si>
  <si>
    <t>6704a</t>
  </si>
  <si>
    <t>6704b</t>
  </si>
  <si>
    <t>6704c</t>
  </si>
  <si>
    <t>6704d</t>
  </si>
  <si>
    <t>Steaming Geysers</t>
  </si>
  <si>
    <t>Mud hole</t>
  </si>
  <si>
    <t>Crater Lake</t>
  </si>
  <si>
    <t>174a</t>
  </si>
  <si>
    <t>20s</t>
  </si>
  <si>
    <t>175a</t>
  </si>
  <si>
    <t>brn violet</t>
  </si>
  <si>
    <t>176a</t>
  </si>
  <si>
    <t>½s</t>
  </si>
  <si>
    <t>1½s</t>
  </si>
  <si>
    <t xml:space="preserve">lt bl  </t>
  </si>
  <si>
    <t xml:space="preserve">1½s </t>
  </si>
  <si>
    <t>222a</t>
  </si>
  <si>
    <t>6s</t>
  </si>
  <si>
    <t>ol bister</t>
  </si>
  <si>
    <t>Nantai</t>
  </si>
  <si>
    <t>0803-141</t>
  </si>
  <si>
    <t xml:space="preserve">dp rose </t>
  </si>
  <si>
    <t>988a</t>
  </si>
  <si>
    <t>2555a</t>
  </si>
  <si>
    <t>2555b</t>
  </si>
  <si>
    <t>2555d</t>
  </si>
  <si>
    <t>SINGAPORE</t>
  </si>
  <si>
    <t>965d</t>
  </si>
  <si>
    <t>ships &amp; helicopters</t>
  </si>
  <si>
    <t>Map of Futuna and Alofi</t>
  </si>
  <si>
    <t>Map of Wallis and Uvea</t>
  </si>
  <si>
    <t>C160</t>
  </si>
  <si>
    <t>120z</t>
  </si>
  <si>
    <t>Rainier, Mt.</t>
  </si>
  <si>
    <t>1201-03</t>
  </si>
  <si>
    <t>742a</t>
  </si>
  <si>
    <t>40fr</t>
  </si>
  <si>
    <t>Cameroon, Mt.</t>
  </si>
  <si>
    <t>0204-01</t>
  </si>
  <si>
    <t>70fr</t>
  </si>
  <si>
    <t>CAPE VERDE</t>
  </si>
  <si>
    <t>10e</t>
  </si>
  <si>
    <t>red &amp; cream</t>
  </si>
  <si>
    <t>Volcano, Fire Island</t>
  </si>
  <si>
    <t>1804-</t>
  </si>
  <si>
    <t>mountains</t>
  </si>
  <si>
    <t>CHAD</t>
  </si>
  <si>
    <t>20fr</t>
  </si>
  <si>
    <t>Tibesti</t>
  </si>
  <si>
    <t>0205-</t>
  </si>
  <si>
    <t>C49</t>
  </si>
  <si>
    <t>100fr</t>
  </si>
  <si>
    <t>NL20</t>
  </si>
  <si>
    <t>NL21</t>
  </si>
  <si>
    <t>NL22</t>
  </si>
  <si>
    <t>NL23</t>
  </si>
  <si>
    <t>NL24</t>
  </si>
  <si>
    <t>NL25</t>
  </si>
  <si>
    <t>10mm</t>
  </si>
  <si>
    <t>NL26</t>
  </si>
  <si>
    <t>NL27</t>
  </si>
  <si>
    <t>NL28</t>
  </si>
  <si>
    <t>NL29</t>
  </si>
  <si>
    <t>NL30</t>
  </si>
  <si>
    <t>NL31</t>
  </si>
  <si>
    <t>Crater Lake Megapode, Volcano</t>
  </si>
  <si>
    <t>NORFOLK ISLAND</t>
  </si>
  <si>
    <t>GRENADA GRENADINES</t>
  </si>
  <si>
    <t>1.00$</t>
  </si>
  <si>
    <t>blk bluish</t>
  </si>
  <si>
    <t>Soufriere</t>
  </si>
  <si>
    <t>1600-06</t>
  </si>
  <si>
    <t>vio brn &amp; stra</t>
  </si>
  <si>
    <t>1700-01</t>
  </si>
  <si>
    <t>reddish brn</t>
  </si>
  <si>
    <t>Oraefajokull</t>
  </si>
  <si>
    <t>1704-01</t>
  </si>
  <si>
    <t>Toliman &amp; San Pedro</t>
  </si>
  <si>
    <t xml:space="preserve">Perfect Crater </t>
  </si>
  <si>
    <t>70p</t>
  </si>
  <si>
    <t>Ascension Island</t>
  </si>
  <si>
    <t>St. Mary's Church</t>
  </si>
  <si>
    <t>sepia</t>
  </si>
  <si>
    <t>AUSTRALIA</t>
  </si>
  <si>
    <t>GUADELOUPE</t>
  </si>
  <si>
    <t xml:space="preserve">Soufriere </t>
  </si>
  <si>
    <t>dp blue &amp; blue</t>
  </si>
  <si>
    <t>carmine &amp; brn</t>
  </si>
  <si>
    <t>35p</t>
  </si>
  <si>
    <t>14p</t>
  </si>
  <si>
    <t>21p</t>
  </si>
  <si>
    <t>Tristan 1961 eruption</t>
  </si>
  <si>
    <t xml:space="preserve">Tristan </t>
  </si>
  <si>
    <t xml:space="preserve">Crater Lake </t>
  </si>
  <si>
    <t>2h</t>
  </si>
  <si>
    <t>5h</t>
  </si>
  <si>
    <t>10h</t>
  </si>
  <si>
    <t>6f perf 11x12 1/2</t>
  </si>
  <si>
    <t>1006-</t>
  </si>
  <si>
    <t>2137a-d</t>
  </si>
  <si>
    <t>190w x 4</t>
  </si>
  <si>
    <t>dbl. sur 1 inv.</t>
  </si>
  <si>
    <t>262f</t>
  </si>
  <si>
    <t>dbl. sur. 2 inv.</t>
  </si>
  <si>
    <t>263a</t>
  </si>
  <si>
    <t>263b</t>
  </si>
  <si>
    <t>263c</t>
  </si>
  <si>
    <t>263d</t>
  </si>
  <si>
    <t>264a</t>
  </si>
  <si>
    <t>264b</t>
  </si>
  <si>
    <t>264c</t>
  </si>
  <si>
    <t>Mayon - social welfare</t>
  </si>
  <si>
    <t>CO55</t>
  </si>
  <si>
    <t>CO56</t>
  </si>
  <si>
    <t>CO57</t>
  </si>
  <si>
    <t>CO58</t>
  </si>
  <si>
    <t>CO59</t>
  </si>
  <si>
    <t>10c on 1 cor</t>
  </si>
  <si>
    <t>View of Moroni</t>
  </si>
  <si>
    <t>23c</t>
  </si>
  <si>
    <t>49c</t>
  </si>
  <si>
    <t>1.06$</t>
  </si>
  <si>
    <t>20nu</t>
  </si>
  <si>
    <t>Yellowstone, Old Faithful</t>
  </si>
  <si>
    <t>Map of Union</t>
  </si>
  <si>
    <t>Map of Canouan</t>
  </si>
  <si>
    <t>Map of Islands</t>
  </si>
  <si>
    <t>Petit St. Vincent</t>
  </si>
  <si>
    <t>C36</t>
  </si>
  <si>
    <t>86fr</t>
  </si>
  <si>
    <t>Map of Wallis and Futuna</t>
  </si>
  <si>
    <t>85fr</t>
  </si>
  <si>
    <t>Nukulaelae</t>
  </si>
  <si>
    <t>Nukufetau</t>
  </si>
  <si>
    <t>Nukfotu, Nukuloa</t>
  </si>
  <si>
    <t>29fr</t>
  </si>
  <si>
    <t>3528a</t>
  </si>
  <si>
    <t>Suao cold springs</t>
  </si>
  <si>
    <t>10$</t>
  </si>
  <si>
    <t>100fr on 85fr</t>
  </si>
  <si>
    <t>Mishan (Mi Shan)</t>
  </si>
  <si>
    <t>Mohe (Mo Ho)</t>
  </si>
  <si>
    <t>Shenyang (Mukden)</t>
  </si>
  <si>
    <t>Ning'an (Ning An)</t>
  </si>
  <si>
    <t>Baiquan (Pai Chuan)</t>
  </si>
  <si>
    <t>Baoqing (Pao Tsing)</t>
  </si>
  <si>
    <t>Five lakes of Fuji</t>
  </si>
  <si>
    <t>Iizunayama</t>
  </si>
  <si>
    <t>strip of four</t>
  </si>
  <si>
    <t>Shirane-sanzan</t>
  </si>
  <si>
    <t>Kitadake</t>
  </si>
  <si>
    <t>Yamanashi Mtns</t>
  </si>
  <si>
    <t>Enoshima</t>
  </si>
  <si>
    <t>Kanagawa mountains</t>
  </si>
  <si>
    <t>Akagisan</t>
  </si>
  <si>
    <t>Mountains and flowers</t>
  </si>
  <si>
    <t>Mountains and fruits</t>
  </si>
  <si>
    <t>1692a</t>
  </si>
  <si>
    <t>110w</t>
  </si>
  <si>
    <t>2094b</t>
  </si>
  <si>
    <t>2098a</t>
  </si>
  <si>
    <t>2098b</t>
  </si>
  <si>
    <t>190w</t>
  </si>
  <si>
    <t>Dokdo Island</t>
  </si>
  <si>
    <t>Seonjakjiwat</t>
  </si>
  <si>
    <t>Baengnokdam</t>
  </si>
  <si>
    <t>Oreum</t>
  </si>
  <si>
    <t>Rainier</t>
  </si>
  <si>
    <t>1377a</t>
  </si>
  <si>
    <t>8m</t>
  </si>
  <si>
    <t>430fr</t>
  </si>
  <si>
    <t>1500fr</t>
  </si>
  <si>
    <t>Fuji by Hiroshige</t>
  </si>
  <si>
    <t>1438f</t>
  </si>
  <si>
    <t>390fr</t>
  </si>
  <si>
    <t>475fr x9</t>
  </si>
  <si>
    <t>Fuji by Hokusai</t>
  </si>
  <si>
    <t>Easter Island statues</t>
  </si>
  <si>
    <t>300p</t>
  </si>
  <si>
    <t>360p</t>
  </si>
  <si>
    <t>Mountains</t>
  </si>
  <si>
    <t>dp carm.rose</t>
  </si>
  <si>
    <t>Taal</t>
  </si>
  <si>
    <t>0703-07</t>
  </si>
  <si>
    <t>70s</t>
  </si>
  <si>
    <t>40s</t>
  </si>
  <si>
    <t>75s</t>
  </si>
  <si>
    <t>30s</t>
  </si>
  <si>
    <t>0702-02</t>
  </si>
  <si>
    <t>80s</t>
  </si>
  <si>
    <t>Mayon?</t>
  </si>
  <si>
    <t>280o</t>
  </si>
  <si>
    <t>550o</t>
  </si>
  <si>
    <t>800o</t>
  </si>
  <si>
    <t>Torshavn</t>
  </si>
  <si>
    <t>Skaeling</t>
  </si>
  <si>
    <t>Stremoy</t>
  </si>
  <si>
    <t>Eysturoy</t>
  </si>
  <si>
    <t>202a</t>
  </si>
  <si>
    <t>Z683</t>
  </si>
  <si>
    <t>Z684</t>
  </si>
  <si>
    <t>Komitas and Ararat</t>
  </si>
  <si>
    <t>Mountain, Kamchatka</t>
  </si>
  <si>
    <t>World Meteorological Assn. 50th</t>
  </si>
  <si>
    <t>O228</t>
  </si>
  <si>
    <t>O228a</t>
  </si>
  <si>
    <t>O228b</t>
  </si>
  <si>
    <t>O229</t>
  </si>
  <si>
    <t>O230</t>
  </si>
  <si>
    <t>Canary Islands:Las Palmas</t>
  </si>
  <si>
    <t>5c &amp; 15c</t>
  </si>
  <si>
    <t>Civil war airmail</t>
  </si>
  <si>
    <t>maps of Netherlands Antilles</t>
  </si>
  <si>
    <t>ornament omit.</t>
  </si>
  <si>
    <t>grn &amp; violet</t>
  </si>
  <si>
    <t>mahogany</t>
  </si>
  <si>
    <t>1 col 1932 ovp</t>
  </si>
  <si>
    <t>sl bk &amp; or brn</t>
  </si>
  <si>
    <t>Saba</t>
  </si>
  <si>
    <t>1600-01</t>
  </si>
  <si>
    <t>2 1/2¢</t>
  </si>
  <si>
    <t>green &amp; or</t>
  </si>
  <si>
    <t>Sint Maarten</t>
  </si>
  <si>
    <t>2s on 3 1/2p</t>
  </si>
  <si>
    <t>7s on 4p</t>
  </si>
  <si>
    <t>Map of Tofua and Kao Islands</t>
  </si>
  <si>
    <t>0403-06</t>
  </si>
  <si>
    <t>42s</t>
  </si>
  <si>
    <t>Map of Saipan</t>
  </si>
  <si>
    <t>11s on 3 1/2p</t>
  </si>
  <si>
    <t>23s on 3 1/2p</t>
  </si>
  <si>
    <t>21s on 3 1/2p</t>
  </si>
  <si>
    <t>10s on 4p</t>
  </si>
  <si>
    <t>75s on 1sh</t>
  </si>
  <si>
    <t>ETHIOPIA</t>
  </si>
  <si>
    <t>FALKLAND IS.</t>
  </si>
  <si>
    <t>orange &amp; blk</t>
  </si>
  <si>
    <t>Deception Is.</t>
  </si>
  <si>
    <t>FALKLAND IS. DEP</t>
  </si>
  <si>
    <t>IL38</t>
  </si>
  <si>
    <t>Falkland Is. Dep. map</t>
  </si>
  <si>
    <t>Apo view hotel 50th Anniversary</t>
  </si>
  <si>
    <t>Mayon and Matterhorn</t>
  </si>
  <si>
    <t>0700-</t>
  </si>
  <si>
    <t>Iraya, Hibok-hibok, Apo, Santo Tomas</t>
  </si>
  <si>
    <t>Overprinted Etat Comorien on C35</t>
  </si>
  <si>
    <t xml:space="preserve">indigo  </t>
  </si>
  <si>
    <t>208Bd</t>
  </si>
  <si>
    <t>12a</t>
  </si>
  <si>
    <t>dk vio brn</t>
  </si>
  <si>
    <t>25a</t>
  </si>
  <si>
    <t>10k</t>
  </si>
  <si>
    <t>violet blk</t>
  </si>
  <si>
    <t>5a</t>
  </si>
  <si>
    <t>Etna: Great Britain</t>
  </si>
  <si>
    <t>Etna: Hungary</t>
  </si>
  <si>
    <t>Etna: Italy</t>
  </si>
  <si>
    <t>Etna: Netherlands</t>
  </si>
  <si>
    <t>Etna: Russia</t>
  </si>
  <si>
    <t>Etna: United States</t>
  </si>
  <si>
    <t>10 Heller</t>
  </si>
  <si>
    <t>10 Ore</t>
  </si>
  <si>
    <t>MONTSERRAT</t>
  </si>
  <si>
    <t>½p</t>
  </si>
  <si>
    <t>1600-05</t>
  </si>
  <si>
    <t>1½p</t>
  </si>
  <si>
    <t>2sh6p</t>
  </si>
  <si>
    <t>Soufriere, map of islands</t>
  </si>
  <si>
    <t>295a</t>
  </si>
  <si>
    <t>483A</t>
  </si>
  <si>
    <t>Mingshui (Ming Shui)</t>
  </si>
  <si>
    <t>Molin (Mo Lin)</t>
  </si>
  <si>
    <t>15p pair</t>
  </si>
  <si>
    <t>1600-14</t>
  </si>
  <si>
    <t>Pigeon Island</t>
  </si>
  <si>
    <t>Keya-no-Ooto</t>
  </si>
  <si>
    <t>Yatsugatake</t>
  </si>
  <si>
    <t>1105a</t>
  </si>
  <si>
    <t>270o</t>
  </si>
  <si>
    <t>420o</t>
  </si>
  <si>
    <t>map of Hestur</t>
  </si>
  <si>
    <t>bird cliff, Hestur</t>
  </si>
  <si>
    <t>olive blk</t>
  </si>
  <si>
    <t>2s</t>
  </si>
  <si>
    <t>lt blue</t>
  </si>
  <si>
    <t>dbl. surch. 1 inverted</t>
  </si>
  <si>
    <t xml:space="preserve">10c on 2p </t>
  </si>
  <si>
    <t>35c on 1p</t>
  </si>
  <si>
    <t>corre</t>
  </si>
  <si>
    <t>C29e</t>
  </si>
  <si>
    <t>C29f</t>
  </si>
  <si>
    <t xml:space="preserve">2c  </t>
  </si>
  <si>
    <t>32c</t>
  </si>
  <si>
    <t>Big George</t>
  </si>
  <si>
    <t>Gannet's ridge</t>
  </si>
  <si>
    <t>Pawala Valley Ridge</t>
  </si>
  <si>
    <t>Tatrimoa</t>
  </si>
  <si>
    <t>483B</t>
  </si>
  <si>
    <t>483C</t>
  </si>
  <si>
    <t>483D</t>
  </si>
  <si>
    <t>483E</t>
  </si>
  <si>
    <t>483F</t>
  </si>
  <si>
    <t>483G</t>
  </si>
  <si>
    <t>483H</t>
  </si>
  <si>
    <t xml:space="preserve">olive  </t>
  </si>
  <si>
    <t>483I</t>
  </si>
  <si>
    <t>2$</t>
  </si>
  <si>
    <t>CANADA</t>
  </si>
  <si>
    <t>48c</t>
  </si>
  <si>
    <t>Las Palmas</t>
  </si>
  <si>
    <t>300r</t>
  </si>
  <si>
    <t>blue &amp; blk</t>
  </si>
  <si>
    <t>100k</t>
  </si>
  <si>
    <t>red &amp; blk</t>
  </si>
  <si>
    <t>15c on 40c</t>
  </si>
  <si>
    <t>15c on 2 col</t>
  </si>
  <si>
    <t>C181</t>
  </si>
  <si>
    <t>pale or red</t>
  </si>
  <si>
    <t>C182</t>
  </si>
  <si>
    <t>C183</t>
  </si>
  <si>
    <t>Deception Base</t>
  </si>
  <si>
    <t>10s on 1sh</t>
  </si>
  <si>
    <t>4s on 4p</t>
  </si>
  <si>
    <t>purple &amp; yl</t>
  </si>
  <si>
    <t>9s on 3 1/2p</t>
  </si>
  <si>
    <t>in violet 6 1/2 or 8mm</t>
  </si>
  <si>
    <t>Gasadalur</t>
  </si>
  <si>
    <t>Post office communities</t>
  </si>
  <si>
    <t>600fr s/s</t>
  </si>
  <si>
    <t>Dinosaurs and volcano</t>
  </si>
  <si>
    <t>C201</t>
  </si>
  <si>
    <t>"Hat on the Mountain"</t>
  </si>
  <si>
    <t>Town</t>
  </si>
  <si>
    <t>Face val.</t>
  </si>
  <si>
    <t>Printing</t>
  </si>
  <si>
    <t>Color</t>
  </si>
  <si>
    <t>Value</t>
  </si>
  <si>
    <t>10 on 5f</t>
  </si>
  <si>
    <t>70th Anniversary of genocide</t>
  </si>
  <si>
    <t>24?</t>
  </si>
  <si>
    <t>RA9a</t>
  </si>
  <si>
    <t>RA25</t>
  </si>
  <si>
    <t>RA25a</t>
  </si>
  <si>
    <t>dbl. ovpt, 1 inv.</t>
  </si>
  <si>
    <t>RA38</t>
  </si>
  <si>
    <t>RA38a</t>
  </si>
  <si>
    <t>RA38b</t>
  </si>
  <si>
    <t>RA38c</t>
  </si>
  <si>
    <t>RA38d</t>
  </si>
  <si>
    <t>dot after de</t>
  </si>
  <si>
    <t>RA38e</t>
  </si>
  <si>
    <t>red  &amp; gray</t>
  </si>
  <si>
    <t>, after R</t>
  </si>
  <si>
    <t>1L1</t>
  </si>
  <si>
    <t>1904-05</t>
  </si>
  <si>
    <t>1L2</t>
  </si>
  <si>
    <t>1L3</t>
  </si>
  <si>
    <t>Yingkou (Ying Kow)</t>
  </si>
  <si>
    <t>273a</t>
  </si>
  <si>
    <t>27fr</t>
  </si>
  <si>
    <t>Larose Bay, Kerguelen</t>
  </si>
  <si>
    <t>pane of 5 + 2 labels</t>
  </si>
  <si>
    <t>IL80</t>
  </si>
  <si>
    <t>IL81</t>
  </si>
  <si>
    <t>IL83</t>
  </si>
  <si>
    <t>Westland Whirlwind &amp;</t>
  </si>
  <si>
    <t>Westland Wasp &amp;</t>
  </si>
  <si>
    <t>Auster &amp;</t>
  </si>
  <si>
    <t>QSL CARDS</t>
  </si>
  <si>
    <t>Aerial view of island, Tommy Tricker</t>
  </si>
  <si>
    <t>Tolima, Mendez overprint</t>
  </si>
  <si>
    <t>Tolima, Postal Aereo</t>
  </si>
  <si>
    <t>Tolima, Transportes Aereos</t>
  </si>
  <si>
    <t>Tolima, ovp Correo Aereo</t>
  </si>
  <si>
    <t>Ruiz, unificado aeroplane</t>
  </si>
  <si>
    <t>D'Ziani Lake, landscapes</t>
  </si>
  <si>
    <t>Poas, Irazu and Turrialba, Panama treaty</t>
  </si>
  <si>
    <t>Cayambe, tourism</t>
  </si>
  <si>
    <t>1404-08</t>
  </si>
  <si>
    <t>Map of Iceland</t>
  </si>
  <si>
    <t>Cyclists</t>
  </si>
  <si>
    <t>5cor</t>
  </si>
  <si>
    <t>6.50cor</t>
  </si>
  <si>
    <t>Photographer 12.5mm</t>
  </si>
  <si>
    <t>Missionary, mountains &amp; map Marquesas</t>
  </si>
  <si>
    <t>95fr</t>
  </si>
  <si>
    <t>230fr souv. Sheet</t>
  </si>
  <si>
    <t>man, map</t>
  </si>
  <si>
    <t>84fr</t>
  </si>
  <si>
    <t>HMS Champion &amp; view of Island</t>
  </si>
  <si>
    <t>30b</t>
  </si>
  <si>
    <t>arms - Potosi</t>
  </si>
  <si>
    <t>dk brn &amp; blk</t>
  </si>
  <si>
    <t>C685a</t>
  </si>
  <si>
    <t>vermilion &amp; green</t>
  </si>
  <si>
    <t>brown &amp; red</t>
  </si>
  <si>
    <t>yellow green &amp; brown</t>
  </si>
  <si>
    <t>violet &amp; yellow green</t>
  </si>
  <si>
    <t>Map and ruins on Easter Island</t>
  </si>
  <si>
    <t>200p pair</t>
  </si>
  <si>
    <t>Jet and Easter Island</t>
  </si>
  <si>
    <t>C25b</t>
  </si>
  <si>
    <t>C25c</t>
  </si>
  <si>
    <t>dbl.sur. 1 inv.</t>
  </si>
  <si>
    <t>C25d</t>
  </si>
  <si>
    <t>C318</t>
  </si>
  <si>
    <t>C334</t>
  </si>
  <si>
    <t>115a</t>
  </si>
  <si>
    <t>light blue</t>
  </si>
  <si>
    <t>C22</t>
  </si>
  <si>
    <t>10s</t>
  </si>
  <si>
    <t>lt red</t>
  </si>
  <si>
    <t>15s</t>
  </si>
  <si>
    <t>25s</t>
  </si>
  <si>
    <t>rose car</t>
  </si>
  <si>
    <t>black brown</t>
  </si>
  <si>
    <t>dark violet</t>
  </si>
  <si>
    <t>C70</t>
  </si>
  <si>
    <t>C71</t>
  </si>
  <si>
    <t>C72</t>
  </si>
  <si>
    <t>C73</t>
  </si>
  <si>
    <t>C74</t>
  </si>
  <si>
    <t xml:space="preserve">rose red  </t>
  </si>
  <si>
    <t>indigo</t>
  </si>
  <si>
    <t>C76</t>
  </si>
  <si>
    <t>C79</t>
  </si>
  <si>
    <t>C81</t>
  </si>
  <si>
    <t>dk carmine</t>
  </si>
  <si>
    <t>deep orange</t>
  </si>
  <si>
    <t>dark gray</t>
  </si>
  <si>
    <t>C282</t>
  </si>
  <si>
    <t>50r</t>
  </si>
  <si>
    <t>Arms of Tulcan - Volcan Chiles</t>
  </si>
  <si>
    <t>Arms of Cotacachi - Cotacachi</t>
  </si>
  <si>
    <t>311b</t>
  </si>
  <si>
    <t>Kangping (Kang Ping)</t>
  </si>
  <si>
    <t>1569a</t>
  </si>
  <si>
    <t>1569b</t>
  </si>
  <si>
    <t>454a</t>
  </si>
  <si>
    <t>454b</t>
  </si>
  <si>
    <t>140e</t>
  </si>
  <si>
    <t>booklet stamp</t>
  </si>
  <si>
    <t>booklet pane of 4</t>
  </si>
  <si>
    <t>594a</t>
  </si>
  <si>
    <t>596a</t>
  </si>
  <si>
    <t>Downtown Tristan</t>
  </si>
  <si>
    <t>Yatsumi Bridge - Fuji - Hiroshige</t>
  </si>
  <si>
    <t>Grandpa's teahouse, Meguro - Fuji -Hirosh</t>
  </si>
  <si>
    <t>Suido bridge &amp; Surugadai - Fuji - Hiroshige</t>
  </si>
  <si>
    <t>1nu</t>
  </si>
  <si>
    <t>Anchain Peak Roland Garros</t>
  </si>
  <si>
    <t>20c on 50 cor</t>
  </si>
  <si>
    <t>20c on 100cor</t>
  </si>
  <si>
    <t>CO51</t>
  </si>
  <si>
    <t>CO52</t>
  </si>
  <si>
    <t>CO53</t>
  </si>
  <si>
    <t>CO54</t>
  </si>
  <si>
    <t>C16a</t>
  </si>
  <si>
    <t>C25a</t>
  </si>
  <si>
    <t>Valc</t>
  </si>
  <si>
    <t>Tokaido road, Hokusai</t>
  </si>
  <si>
    <t xml:space="preserve">10t  </t>
  </si>
  <si>
    <t>Geyser, Fergusson Island</t>
  </si>
  <si>
    <t>Juan Fernandez archipelago</t>
  </si>
  <si>
    <t>Easter Island map</t>
  </si>
  <si>
    <t>480p</t>
  </si>
  <si>
    <t>2000p</t>
  </si>
  <si>
    <t>290p</t>
  </si>
  <si>
    <t>190p</t>
  </si>
  <si>
    <t>1184e</t>
  </si>
  <si>
    <t>2300p x8</t>
  </si>
  <si>
    <t>GUINEA-BISSAU</t>
  </si>
  <si>
    <t>Dinosaurs and hot springs?</t>
  </si>
  <si>
    <t>Ngauruhoe</t>
  </si>
  <si>
    <t>0401-08</t>
  </si>
  <si>
    <t>18p</t>
  </si>
  <si>
    <t>ARMENIA</t>
  </si>
  <si>
    <t>500r</t>
  </si>
  <si>
    <t>Z686</t>
  </si>
  <si>
    <t>Z695</t>
  </si>
  <si>
    <t>Z696</t>
  </si>
  <si>
    <t>Z697</t>
  </si>
  <si>
    <t>Z697a</t>
  </si>
  <si>
    <t>Z469</t>
  </si>
  <si>
    <t>2157a</t>
  </si>
  <si>
    <t>2157c</t>
  </si>
  <si>
    <t>2157d</t>
  </si>
  <si>
    <t>Avarua and map</t>
  </si>
  <si>
    <t>Morne Anglais</t>
  </si>
  <si>
    <t>51a</t>
  </si>
  <si>
    <t>2sh/6p</t>
  </si>
  <si>
    <t>car &amp; black</t>
  </si>
  <si>
    <t>brn &amp; gry green</t>
  </si>
  <si>
    <t>C52</t>
  </si>
  <si>
    <t>CF1</t>
  </si>
  <si>
    <t>CF2</t>
  </si>
  <si>
    <t>CF4</t>
  </si>
  <si>
    <t>30c on C41 (Carmine)</t>
  </si>
  <si>
    <t>30c on C31</t>
  </si>
  <si>
    <t>Edinburgh Castle, syncopated</t>
  </si>
  <si>
    <t>14sh</t>
  </si>
  <si>
    <t>27sh</t>
  </si>
  <si>
    <t>Kilimanjaro</t>
  </si>
  <si>
    <t>0202-15</t>
  </si>
  <si>
    <t>yl brn &amp; blk</t>
  </si>
  <si>
    <t>0202-10</t>
  </si>
  <si>
    <t>54a</t>
  </si>
  <si>
    <t>1sh perf 11½</t>
  </si>
  <si>
    <t>red vio &amp; rs br</t>
  </si>
  <si>
    <t>56a</t>
  </si>
  <si>
    <t>3sh perf 11½</t>
  </si>
  <si>
    <t>org &amp; brn</t>
  </si>
  <si>
    <t>69a</t>
  </si>
  <si>
    <t>COUNTRY</t>
  </si>
  <si>
    <t>SCOTT #</t>
  </si>
  <si>
    <t>YEAR</t>
  </si>
  <si>
    <t>vio &amp; brn</t>
  </si>
  <si>
    <t>gray grn &amp; brn</t>
  </si>
  <si>
    <t>dk brn &amp; brn</t>
  </si>
  <si>
    <t>rose &amp; brown</t>
  </si>
  <si>
    <t>org &amp; grn</t>
  </si>
  <si>
    <t>dk bl &amp; lil ros</t>
  </si>
  <si>
    <t>SCADTA</t>
  </si>
  <si>
    <t>Argentina-Uruguay</t>
  </si>
  <si>
    <t>Scott #</t>
  </si>
  <si>
    <t>Face</t>
  </si>
  <si>
    <t>Year</t>
  </si>
  <si>
    <t>Smith</t>
  </si>
  <si>
    <t>NL7</t>
  </si>
  <si>
    <t>Ishikawa Alps -Hakusan</t>
  </si>
  <si>
    <t>Afforestation, Mt. Gassan (Bandai-Asahi)</t>
  </si>
  <si>
    <t>Choshuenco</t>
  </si>
  <si>
    <t>1507-13</t>
  </si>
  <si>
    <t>Prus. blue</t>
  </si>
  <si>
    <t>500e</t>
  </si>
  <si>
    <t>Gassan</t>
  </si>
  <si>
    <t>Fuji: "Bushu-Senju-zu", Hokusai</t>
  </si>
  <si>
    <t>Z22</t>
  </si>
  <si>
    <t>Z101</t>
  </si>
  <si>
    <t>Nasu ?</t>
  </si>
  <si>
    <t>scarlet and black</t>
  </si>
  <si>
    <t>Grand Etang</t>
  </si>
  <si>
    <t>1.5r</t>
  </si>
  <si>
    <t xml:space="preserve">1r  </t>
  </si>
  <si>
    <t xml:space="preserve">3r  </t>
  </si>
  <si>
    <t>ocher and red brown</t>
  </si>
  <si>
    <t>rose lilac and violet</t>
  </si>
  <si>
    <t>green and claret</t>
  </si>
  <si>
    <t>salmon pink &amp; dk green</t>
  </si>
  <si>
    <t>pale green &amp; deep blue</t>
  </si>
  <si>
    <t>brown orange &amp; dk brown</t>
  </si>
  <si>
    <t>Cartoon volcano (Merapi?)</t>
  </si>
  <si>
    <t>Pieter Both Mtn</t>
  </si>
  <si>
    <t>Rhon mountains</t>
  </si>
  <si>
    <t>50c + 1.50fr</t>
  </si>
  <si>
    <t>2.50fr ovpt</t>
  </si>
  <si>
    <t>739a</t>
  </si>
  <si>
    <t>30r</t>
  </si>
  <si>
    <t>s/s of one</t>
  </si>
  <si>
    <t>volcano West Java</t>
  </si>
  <si>
    <t>brn &amp; ultra</t>
  </si>
  <si>
    <t>ol grn &amp; red</t>
  </si>
  <si>
    <t>grn &amp; red</t>
  </si>
  <si>
    <t>285a</t>
  </si>
  <si>
    <t>285b</t>
  </si>
  <si>
    <t>286a</t>
  </si>
  <si>
    <t>C10</t>
  </si>
  <si>
    <t>8c on 1 col</t>
  </si>
  <si>
    <t>20c on 1col</t>
  </si>
  <si>
    <t>40c on 1 col</t>
  </si>
  <si>
    <t>C134</t>
  </si>
  <si>
    <t>Rio Grande</t>
  </si>
  <si>
    <t>1211-</t>
  </si>
  <si>
    <t>John Adams Bounty Bay</t>
  </si>
  <si>
    <t>Bounty Bay and Hill of Difficulty</t>
  </si>
  <si>
    <t>Christian's cave</t>
  </si>
  <si>
    <t>St. Pauls pool</t>
  </si>
  <si>
    <t>Pineapple, volcanic lake</t>
  </si>
  <si>
    <t>Funchal Bay</t>
  </si>
  <si>
    <t>Offshore rocks</t>
  </si>
  <si>
    <t>blk, gray &amp; salmon</t>
  </si>
  <si>
    <t>0803-05</t>
  </si>
  <si>
    <t>dp prus bl</t>
  </si>
  <si>
    <t>Daisetsuzan</t>
  </si>
  <si>
    <t xml:space="preserve">rose violet </t>
  </si>
  <si>
    <t>kuro-dake</t>
  </si>
  <si>
    <t>Hachijo</t>
  </si>
  <si>
    <t>0804-05</t>
  </si>
  <si>
    <t>40y</t>
  </si>
  <si>
    <t>Niseko</t>
  </si>
  <si>
    <t>brn vio &amp; ind</t>
  </si>
  <si>
    <t>dk brn &amp; y grn</t>
  </si>
  <si>
    <t>Obaegnahan, Halla</t>
  </si>
  <si>
    <t>1006-04</t>
  </si>
  <si>
    <t>10sh no wmk</t>
  </si>
  <si>
    <t>1447b</t>
  </si>
  <si>
    <t>rose violet &amp; blk</t>
  </si>
  <si>
    <t xml:space="preserve">blue &amp; red </t>
  </si>
  <si>
    <t>1sh 9p</t>
  </si>
  <si>
    <t>1025b</t>
  </si>
  <si>
    <t>1$</t>
  </si>
  <si>
    <t>C740</t>
  </si>
  <si>
    <t>C741</t>
  </si>
  <si>
    <t>C741a</t>
  </si>
  <si>
    <t>2.10col</t>
  </si>
  <si>
    <t>dk car rose</t>
  </si>
  <si>
    <t>Hunter and Matthew Islands</t>
  </si>
  <si>
    <t>45v</t>
  </si>
  <si>
    <t>35v</t>
  </si>
  <si>
    <t>Volcanic eruption</t>
  </si>
  <si>
    <t>5v</t>
  </si>
  <si>
    <t>Iririki</t>
  </si>
  <si>
    <t>30v</t>
  </si>
  <si>
    <t>55v</t>
  </si>
  <si>
    <t>60v</t>
  </si>
  <si>
    <t>10c on 2p</t>
  </si>
  <si>
    <t>10c on 5p</t>
  </si>
  <si>
    <t>75v</t>
  </si>
  <si>
    <t>80v</t>
  </si>
  <si>
    <t>300v</t>
  </si>
  <si>
    <t>Yasur, Tannu Island</t>
  </si>
  <si>
    <t>Tanna</t>
  </si>
  <si>
    <t>Shepherd</t>
  </si>
  <si>
    <t>yel green</t>
  </si>
  <si>
    <t>RHODESIA &amp; NYASALAND</t>
  </si>
  <si>
    <t>rose &amp; ol</t>
  </si>
  <si>
    <t>dl red</t>
  </si>
  <si>
    <t>grn bl &amp; ol</t>
  </si>
  <si>
    <t>gry grn &amp; y.grn</t>
  </si>
  <si>
    <t>Tongariki ruins</t>
  </si>
  <si>
    <t>2c inv ovprt</t>
  </si>
  <si>
    <t>brt blue &amp; blk</t>
  </si>
  <si>
    <t>7sh</t>
  </si>
  <si>
    <t>121a</t>
  </si>
  <si>
    <t>1p ovp King Edward</t>
  </si>
  <si>
    <t>6a</t>
  </si>
  <si>
    <t>1p perf 11 x 14</t>
  </si>
  <si>
    <t>1p wmk 61 perf 14</t>
  </si>
  <si>
    <t>1p no dot</t>
  </si>
  <si>
    <t>7b</t>
  </si>
  <si>
    <t>19a</t>
  </si>
  <si>
    <t>1p no dot after peni</t>
  </si>
  <si>
    <t>1p perf 14</t>
  </si>
  <si>
    <t>1p no dot aft peni x14</t>
  </si>
  <si>
    <t>1p dbl ovp</t>
  </si>
  <si>
    <t>1p just Niue ovp</t>
  </si>
  <si>
    <t xml:space="preserve">Paektusan Alpine plant </t>
  </si>
  <si>
    <t>Arms of Saquisili - Cotopaxi</t>
  </si>
  <si>
    <t>279c</t>
  </si>
  <si>
    <t>red val</t>
  </si>
  <si>
    <t>279d</t>
  </si>
  <si>
    <t>Obsidian and opal turtle</t>
  </si>
  <si>
    <t>Volcan ?</t>
  </si>
  <si>
    <t>Sokehs Rock</t>
  </si>
  <si>
    <t>KYRGYZSTAN</t>
  </si>
  <si>
    <t>50t</t>
  </si>
  <si>
    <t>2.00$ x 9</t>
  </si>
  <si>
    <t>2.30$ + 5$</t>
  </si>
  <si>
    <t>Soufriere volcano relief fund</t>
  </si>
  <si>
    <t>Mt. Kenya</t>
  </si>
  <si>
    <t>Dolerite Hills</t>
  </si>
  <si>
    <t>1604-04</t>
  </si>
  <si>
    <t>30c x 4</t>
  </si>
  <si>
    <t>Nevis Four Season resort</t>
  </si>
  <si>
    <t>Mt Adams</t>
  </si>
  <si>
    <t>Cook and Northern Hawaiian islands</t>
  </si>
  <si>
    <t>Cook and Hawaii</t>
  </si>
  <si>
    <t>CO15</t>
  </si>
  <si>
    <t>CO16</t>
  </si>
  <si>
    <t>CO17</t>
  </si>
  <si>
    <t>CO18</t>
  </si>
  <si>
    <t xml:space="preserve">1c  </t>
  </si>
  <si>
    <t>1c</t>
  </si>
  <si>
    <t>2 1/2c</t>
  </si>
  <si>
    <t>s/s of four</t>
  </si>
  <si>
    <t>Map of Easter Island</t>
  </si>
  <si>
    <t>Ruins on Easter Island</t>
  </si>
  <si>
    <t>28fr</t>
  </si>
  <si>
    <t>Ilopango</t>
  </si>
  <si>
    <t>1403-06</t>
  </si>
  <si>
    <t>157b</t>
  </si>
  <si>
    <t>157e</t>
  </si>
  <si>
    <t>157j</t>
  </si>
  <si>
    <t>157m</t>
  </si>
  <si>
    <t>157n</t>
  </si>
  <si>
    <t>170a</t>
  </si>
  <si>
    <t>170d</t>
  </si>
  <si>
    <t>170h</t>
  </si>
  <si>
    <t>170j</t>
  </si>
  <si>
    <t>170k</t>
  </si>
  <si>
    <t>174b</t>
  </si>
  <si>
    <t>174c</t>
  </si>
  <si>
    <t>Five Volcanoes of Confederation</t>
  </si>
  <si>
    <t>1400-</t>
  </si>
  <si>
    <t>481c</t>
  </si>
  <si>
    <t>493a</t>
  </si>
  <si>
    <t>CB5</t>
  </si>
  <si>
    <t>60s strip of 5</t>
  </si>
  <si>
    <t>RA7a</t>
  </si>
  <si>
    <t>dbl. sur</t>
  </si>
  <si>
    <t>RA7b</t>
  </si>
  <si>
    <t>RA8</t>
  </si>
  <si>
    <t>TUVALU</t>
  </si>
  <si>
    <t>896c</t>
  </si>
  <si>
    <t>100v</t>
  </si>
  <si>
    <t>250v</t>
  </si>
  <si>
    <t>Yasur and tourists</t>
  </si>
  <si>
    <t>Yasur and native woman</t>
  </si>
  <si>
    <t>C60</t>
  </si>
  <si>
    <t>dull violet</t>
  </si>
  <si>
    <t>C61</t>
  </si>
  <si>
    <t>dk olive green</t>
  </si>
  <si>
    <t>C62</t>
  </si>
  <si>
    <t>C63</t>
  </si>
  <si>
    <t>C80</t>
  </si>
  <si>
    <t>C86</t>
  </si>
  <si>
    <t>C87</t>
  </si>
  <si>
    <t>C89</t>
  </si>
  <si>
    <t>C90</t>
  </si>
  <si>
    <t>C91</t>
  </si>
  <si>
    <t>C239</t>
  </si>
  <si>
    <t>dp red violet</t>
  </si>
  <si>
    <t>Galeras</t>
  </si>
  <si>
    <t>1501-08</t>
  </si>
  <si>
    <t>C243</t>
  </si>
  <si>
    <t>Ruiz</t>
  </si>
  <si>
    <t>1501-02</t>
  </si>
  <si>
    <t>C244</t>
  </si>
  <si>
    <t>brown orange</t>
  </si>
  <si>
    <t>1963-64</t>
  </si>
  <si>
    <t>130d</t>
  </si>
  <si>
    <t>200d</t>
  </si>
  <si>
    <t>C14b</t>
  </si>
  <si>
    <t xml:space="preserve">org brn </t>
  </si>
  <si>
    <t>yellow green</t>
  </si>
  <si>
    <t>C37</t>
  </si>
  <si>
    <t>blk violet</t>
  </si>
  <si>
    <t>Atitlan</t>
  </si>
  <si>
    <t>1402-06</t>
  </si>
  <si>
    <t>1q</t>
  </si>
  <si>
    <t>ultra &amp; cob</t>
  </si>
  <si>
    <t>purple on blue? Perforate</t>
  </si>
  <si>
    <t>purple on blue? Imperf</t>
  </si>
  <si>
    <t>0401-</t>
  </si>
  <si>
    <t>1505-17</t>
  </si>
  <si>
    <t>110p</t>
  </si>
  <si>
    <t>Lava flow</t>
  </si>
  <si>
    <t>3125a</t>
  </si>
  <si>
    <t>20s imperf</t>
  </si>
  <si>
    <t>1358d</t>
  </si>
  <si>
    <t>260p x 4</t>
  </si>
  <si>
    <t>Humboldt and Parinacota?</t>
  </si>
  <si>
    <t>Strip</t>
  </si>
  <si>
    <t>107a</t>
  </si>
  <si>
    <t>inv. sur.</t>
  </si>
  <si>
    <t>107b</t>
  </si>
  <si>
    <t>dbl. sur.</t>
  </si>
  <si>
    <t>116a</t>
  </si>
  <si>
    <t>1.25fr on 1fr</t>
  </si>
  <si>
    <t>117a</t>
  </si>
  <si>
    <t>1.50fr on 1fr</t>
  </si>
  <si>
    <t>ind &amp; ultra</t>
  </si>
  <si>
    <t>118a</t>
  </si>
  <si>
    <t>3fr on 5fr</t>
  </si>
  <si>
    <t>dl red &amp; lt bl</t>
  </si>
  <si>
    <t>10fr on 5fr</t>
  </si>
  <si>
    <t>bl grn &amp; brn</t>
  </si>
  <si>
    <t>20fr on 5fr</t>
  </si>
  <si>
    <t>blk brn &amp; ros</t>
  </si>
  <si>
    <t>Neiges, Piton de</t>
  </si>
  <si>
    <t>Anchain Peak</t>
  </si>
  <si>
    <t>ultramarine</t>
  </si>
  <si>
    <t xml:space="preserve">brn blk  </t>
  </si>
  <si>
    <t>dl bl</t>
  </si>
  <si>
    <t>ol grn</t>
  </si>
  <si>
    <t xml:space="preserve">carmine </t>
  </si>
  <si>
    <t>dl rose vio</t>
  </si>
  <si>
    <t>1.40fr</t>
  </si>
  <si>
    <t>pck bl</t>
  </si>
  <si>
    <t>1.60fr</t>
  </si>
  <si>
    <t>Mt. Jefferson</t>
  </si>
  <si>
    <t>"The Golden Volcano", Verne</t>
  </si>
  <si>
    <t>Santorin</t>
  </si>
  <si>
    <t>Pelee</t>
  </si>
  <si>
    <t>Mt. St. Helens</t>
  </si>
  <si>
    <t>map</t>
  </si>
  <si>
    <t>726a</t>
  </si>
  <si>
    <t>inverted surch.</t>
  </si>
  <si>
    <t>brown &amp; black</t>
  </si>
  <si>
    <t>Green Mountain</t>
  </si>
  <si>
    <t>green</t>
  </si>
  <si>
    <t>Hot springs</t>
  </si>
  <si>
    <t>45k</t>
  </si>
  <si>
    <t>Namaskard</t>
  </si>
  <si>
    <t>Kverkfjoll</t>
  </si>
  <si>
    <t>1703-05</t>
  </si>
  <si>
    <t>Strokkur</t>
  </si>
  <si>
    <t>30k</t>
  </si>
  <si>
    <t>Svartsengi</t>
  </si>
  <si>
    <t>35k</t>
  </si>
  <si>
    <t>Perlan tanks</t>
  </si>
  <si>
    <t>volcano, St. Brendan</t>
  </si>
  <si>
    <t>volcano lake</t>
  </si>
  <si>
    <t>Hekla &amp; Dynjandi</t>
  </si>
  <si>
    <t>C17a</t>
  </si>
  <si>
    <t>dk violet perf</t>
  </si>
  <si>
    <t>Thingvellir</t>
  </si>
  <si>
    <t>Strandatindur</t>
  </si>
  <si>
    <t>Thyrill</t>
  </si>
  <si>
    <t>3c ovp olimpiadas</t>
  </si>
  <si>
    <t>5 omit.</t>
  </si>
  <si>
    <t>O234</t>
  </si>
  <si>
    <t>Fernando de Novonha</t>
  </si>
  <si>
    <t>1805-</t>
  </si>
  <si>
    <t>Heisei Shinzan (Unzen)</t>
  </si>
  <si>
    <t>strip of five</t>
  </si>
  <si>
    <t>Hiuchi</t>
  </si>
  <si>
    <t>Lord Howe Island</t>
  </si>
  <si>
    <t>hand stamped E.U.</t>
  </si>
  <si>
    <t>in red 6 1/2mm</t>
  </si>
  <si>
    <t>Overprinted EU at</t>
  </si>
  <si>
    <t>Berlin 10mm</t>
  </si>
  <si>
    <t>New York 10mm</t>
  </si>
  <si>
    <t>dp blue &amp;yl gr</t>
  </si>
  <si>
    <t>Sint Eustatius</t>
  </si>
  <si>
    <t>1600-02</t>
  </si>
  <si>
    <t>156-159</t>
  </si>
  <si>
    <t>2L35</t>
  </si>
  <si>
    <t>2L26a</t>
  </si>
  <si>
    <t>Aukland</t>
  </si>
  <si>
    <t>Skeggi</t>
  </si>
  <si>
    <t>1L51</t>
  </si>
  <si>
    <t>1L52</t>
  </si>
  <si>
    <t>1L53</t>
  </si>
  <si>
    <t>1L54</t>
  </si>
  <si>
    <t>1L55</t>
  </si>
  <si>
    <t>1L56</t>
  </si>
  <si>
    <t>1L57</t>
  </si>
  <si>
    <t>1L58</t>
  </si>
  <si>
    <t>1L59</t>
  </si>
  <si>
    <t>1L60</t>
  </si>
  <si>
    <t>1L61</t>
  </si>
  <si>
    <t>3.65fr</t>
  </si>
  <si>
    <t>slate blue</t>
  </si>
  <si>
    <t>6.65fr</t>
  </si>
  <si>
    <t>NL32</t>
  </si>
  <si>
    <t>NL33</t>
  </si>
  <si>
    <t>volcano, monkey, owl, power plant</t>
  </si>
  <si>
    <t>12.80fr</t>
  </si>
  <si>
    <t>6000c</t>
  </si>
  <si>
    <t>15000c</t>
  </si>
  <si>
    <t>ol grn &amp; blue</t>
  </si>
  <si>
    <t>150f</t>
  </si>
  <si>
    <t>20le</t>
  </si>
  <si>
    <t>90y</t>
  </si>
  <si>
    <t>110y</t>
  </si>
  <si>
    <t>100y</t>
  </si>
  <si>
    <t>30y</t>
  </si>
  <si>
    <t>red imperf.</t>
  </si>
  <si>
    <t>2s on 4p</t>
  </si>
  <si>
    <t>5s on 3 1/2p</t>
  </si>
  <si>
    <t>bis brn &amp; az</t>
  </si>
  <si>
    <t>red bluish</t>
  </si>
  <si>
    <t>red green</t>
  </si>
  <si>
    <t>brn ol &amp; lav</t>
  </si>
  <si>
    <t>blk yellow</t>
  </si>
  <si>
    <t>red straw</t>
  </si>
  <si>
    <t>Beach of Mago</t>
  </si>
  <si>
    <t>CB2</t>
  </si>
  <si>
    <t>6c + 1c</t>
  </si>
  <si>
    <t>Black violet</t>
  </si>
  <si>
    <t>14,000d</t>
  </si>
  <si>
    <t>Toliman</t>
  </si>
  <si>
    <t>Izalco</t>
  </si>
  <si>
    <t>1403-03</t>
  </si>
  <si>
    <t>dk bl blk</t>
  </si>
  <si>
    <t>or br &amp; orange</t>
  </si>
  <si>
    <t xml:space="preserve">red orange </t>
  </si>
  <si>
    <t>pale brown</t>
  </si>
  <si>
    <t>rose lilac &amp; bn</t>
  </si>
  <si>
    <t>Fuji by Hiroshige, Maisaka</t>
  </si>
  <si>
    <t>Malagasy</t>
  </si>
  <si>
    <t>B&amp;W</t>
  </si>
  <si>
    <t>Nosi Be</t>
  </si>
  <si>
    <t>O125</t>
  </si>
  <si>
    <t>O126</t>
  </si>
  <si>
    <t>O127</t>
  </si>
  <si>
    <t>O128</t>
  </si>
  <si>
    <t>O150</t>
  </si>
  <si>
    <t>38s on 5sh</t>
  </si>
  <si>
    <t>Cabo de Gato</t>
  </si>
  <si>
    <t>77c</t>
  </si>
  <si>
    <t>Taburiente N.P.</t>
  </si>
  <si>
    <t>Fengcheng (Feng Cheng)</t>
  </si>
  <si>
    <t>Fuzhouzhen (Fu Hsien)</t>
  </si>
  <si>
    <t>Haicheng (Hai Cheng)</t>
  </si>
  <si>
    <t>Hailun (Hai Lun)</t>
  </si>
  <si>
    <t>Mao'ershanchan (Mao Erh Shan Chan)</t>
  </si>
  <si>
    <t>Pingshan (Ping Shan)</t>
  </si>
  <si>
    <t>Binxian (Pin Hsien)</t>
  </si>
  <si>
    <t>Pingyangzhen (Ping Yang Chen)</t>
  </si>
  <si>
    <t>Boli (Po Li)</t>
  </si>
  <si>
    <t>Bokotu (Po Ko Tu)</t>
  </si>
  <si>
    <t>MV Hanseatic and Tristan</t>
  </si>
  <si>
    <t>Tristan and volcano</t>
  </si>
  <si>
    <t>5000le</t>
  </si>
  <si>
    <t>Fuji &amp; Bullet train</t>
  </si>
  <si>
    <t>Bath house, Rotorua</t>
  </si>
  <si>
    <t>blue &amp; red brown</t>
  </si>
  <si>
    <t>Map of Mayotte &amp; Nosi Be</t>
  </si>
  <si>
    <t>Popocatepetl?</t>
  </si>
  <si>
    <t>Huka Falls, Taupo</t>
  </si>
  <si>
    <t xml:space="preserve">Tauranga  </t>
  </si>
  <si>
    <t>6p 12x12 1/2 pf</t>
  </si>
  <si>
    <t>bl pur &amp; yl grn</t>
  </si>
  <si>
    <t>12s</t>
  </si>
  <si>
    <t>16s</t>
  </si>
  <si>
    <t>55s</t>
  </si>
  <si>
    <t>Dawn mist at Mishima, Fuji, Hiroshige</t>
  </si>
  <si>
    <t>Night snow at Kambara, Fuji, Hiroshige</t>
  </si>
  <si>
    <t>Wayside Inn at Mariko, Fuji, Hiroshige</t>
  </si>
  <si>
    <t>Snowfall on the Kisokaido, Fuji, Hiroshige</t>
  </si>
  <si>
    <t>Vaiharuru waterfall</t>
  </si>
  <si>
    <t>Vahiria lake</t>
  </si>
  <si>
    <t>Hakaui valley</t>
  </si>
  <si>
    <t>Yi Xian (I Hsien)</t>
  </si>
  <si>
    <t>American National Red Cross triangle</t>
  </si>
  <si>
    <t>bright ultra</t>
  </si>
  <si>
    <t>50l</t>
  </si>
  <si>
    <t>1r</t>
  </si>
  <si>
    <t>U11b</t>
  </si>
  <si>
    <t>U12</t>
  </si>
  <si>
    <t>U12a</t>
  </si>
  <si>
    <t>U12b</t>
  </si>
  <si>
    <t>U13</t>
  </si>
  <si>
    <t>U13a</t>
  </si>
  <si>
    <t>U14</t>
  </si>
  <si>
    <t>1c dble overpr</t>
  </si>
  <si>
    <t>2c dble overpr</t>
  </si>
  <si>
    <t>2c dble 1 inv</t>
  </si>
  <si>
    <t>5c dble overpr</t>
  </si>
  <si>
    <t>5c triple overpr</t>
  </si>
  <si>
    <t>10c dble overpr</t>
  </si>
  <si>
    <t>2c "goose"</t>
  </si>
  <si>
    <t>109E</t>
  </si>
  <si>
    <t>109G</t>
  </si>
  <si>
    <t>109H</t>
  </si>
  <si>
    <t xml:space="preserve">ultra </t>
  </si>
  <si>
    <t>109I</t>
  </si>
  <si>
    <t>NL6</t>
  </si>
  <si>
    <t>109J</t>
  </si>
  <si>
    <t>CF1a</t>
  </si>
  <si>
    <t>1s on 20c on C3</t>
  </si>
  <si>
    <t>1s on 20c on C3a</t>
  </si>
  <si>
    <t>Tolima with red R overprint</t>
  </si>
  <si>
    <t>sl grn &amp; brn</t>
  </si>
  <si>
    <t>Sulphur Springs</t>
  </si>
  <si>
    <t>Diablotin, Morne</t>
  </si>
  <si>
    <t>1600-09</t>
  </si>
  <si>
    <t>Dominica Map</t>
  </si>
  <si>
    <t>Micotrin, Valley of Desolation</t>
  </si>
  <si>
    <t>1600-10</t>
  </si>
  <si>
    <t>Mountainous Interior</t>
  </si>
  <si>
    <t>Galapagos</t>
  </si>
  <si>
    <t>1503-</t>
  </si>
  <si>
    <t>ECUADOR</t>
  </si>
  <si>
    <t>1s</t>
  </si>
  <si>
    <t>1/2 big 'war tax"</t>
  </si>
  <si>
    <t>3p big "war tax"</t>
  </si>
  <si>
    <t>viol on yell</t>
  </si>
  <si>
    <t>R on C86</t>
  </si>
  <si>
    <t>15¢ Dble ovp</t>
  </si>
  <si>
    <t>1L81</t>
  </si>
  <si>
    <t>1L81a</t>
  </si>
  <si>
    <t>20¢ B invert.</t>
  </si>
  <si>
    <t>1L82</t>
  </si>
  <si>
    <t>1L83</t>
  </si>
  <si>
    <t>1L84</t>
  </si>
  <si>
    <t>1L84a</t>
  </si>
  <si>
    <t>2p Dbl ovp.</t>
  </si>
  <si>
    <t>1L85</t>
  </si>
  <si>
    <t xml:space="preserve">AJMAN </t>
  </si>
  <si>
    <t>ALBANIA</t>
  </si>
  <si>
    <t>Ascension in Atlantic</t>
  </si>
  <si>
    <t>Mountain Road</t>
  </si>
  <si>
    <t>C391</t>
  </si>
  <si>
    <t>C393</t>
  </si>
  <si>
    <t>PHILIPPINES</t>
  </si>
  <si>
    <t>Mayon</t>
  </si>
  <si>
    <t>0703-03</t>
  </si>
  <si>
    <t>C625a</t>
  </si>
  <si>
    <t>75c x 12</t>
  </si>
  <si>
    <t>Perfect Crater</t>
  </si>
  <si>
    <t>purple</t>
  </si>
  <si>
    <t>Perfect Crater from NW</t>
  </si>
  <si>
    <t>Island, Skylab</t>
  </si>
  <si>
    <t>Island, landing 1815</t>
  </si>
  <si>
    <t>Cones</t>
  </si>
  <si>
    <t>15p</t>
  </si>
  <si>
    <t>East Crater (Broken Tooth)</t>
  </si>
  <si>
    <t>Hollands Crater</t>
  </si>
  <si>
    <t>12p</t>
  </si>
  <si>
    <t>or red</t>
  </si>
  <si>
    <t>C194</t>
  </si>
  <si>
    <t>C195</t>
  </si>
  <si>
    <t>C197</t>
  </si>
  <si>
    <t>SRI LANKA</t>
  </si>
  <si>
    <t>16.5r</t>
  </si>
  <si>
    <t>2102f</t>
  </si>
  <si>
    <t>Kilimanjaro World Tourism</t>
  </si>
  <si>
    <t>Kilimanjaro - Comesa</t>
  </si>
  <si>
    <t>Kilimanjaro - tourism</t>
  </si>
  <si>
    <t>70c on 2c</t>
  </si>
  <si>
    <t xml:space="preserve">1p on 2c  </t>
  </si>
  <si>
    <t xml:space="preserve">2p on 2c  </t>
  </si>
  <si>
    <t>C855d</t>
  </si>
  <si>
    <t>1L21</t>
  </si>
  <si>
    <t>1906-07</t>
  </si>
  <si>
    <t>1L22</t>
  </si>
  <si>
    <t>1L23</t>
  </si>
  <si>
    <t>1L24</t>
  </si>
  <si>
    <t>1L25</t>
  </si>
  <si>
    <t>1L26</t>
  </si>
  <si>
    <t>1L27</t>
  </si>
  <si>
    <t>1L28</t>
  </si>
  <si>
    <t>1L29</t>
  </si>
  <si>
    <t>beige &amp; brown</t>
  </si>
  <si>
    <t>orange vermilion &amp; brown</t>
  </si>
  <si>
    <t>violet &amp; black</t>
  </si>
  <si>
    <t>ultra &amp; black</t>
  </si>
  <si>
    <t>pale green &amp; black</t>
  </si>
  <si>
    <t>Arms of Banos - Tungurahua</t>
  </si>
  <si>
    <t>Arms of Pelileo - Tungurahua</t>
  </si>
  <si>
    <t>Arms of Pillaro Tungurahua</t>
  </si>
  <si>
    <t>Arms of Otavalo - Imbabura</t>
  </si>
  <si>
    <t>40c ovprnt</t>
  </si>
  <si>
    <t>2$ ovprnt</t>
  </si>
  <si>
    <t>blk &amp; violet</t>
  </si>
  <si>
    <t>on cover red</t>
  </si>
  <si>
    <t>? On 13f</t>
  </si>
  <si>
    <t>10y on 5f</t>
  </si>
  <si>
    <t>deep blue &amp; sage green</t>
  </si>
  <si>
    <t>Rock of Ifach</t>
  </si>
  <si>
    <t>Palms and Pico El Teide</t>
  </si>
  <si>
    <t>Fuji, Chile friendship</t>
  </si>
  <si>
    <t>1L47</t>
  </si>
  <si>
    <t>1L48</t>
  </si>
  <si>
    <t>1L49</t>
  </si>
  <si>
    <t>1L50</t>
  </si>
  <si>
    <t>C15</t>
  </si>
  <si>
    <t>C16</t>
  </si>
  <si>
    <t>C17</t>
  </si>
  <si>
    <t>C32</t>
  </si>
  <si>
    <t>ol grn &amp; bl gy</t>
  </si>
  <si>
    <t>Troodos Mountain</t>
  </si>
  <si>
    <t>Troodos 87 Ophiolites &amp; Oceanic Lithosph.</t>
  </si>
  <si>
    <t>Verne, Journey to the C.O.T.E.</t>
  </si>
  <si>
    <t>J11</t>
  </si>
  <si>
    <t>J12</t>
  </si>
  <si>
    <t>J13</t>
  </si>
  <si>
    <t>J14</t>
  </si>
  <si>
    <t>J15</t>
  </si>
  <si>
    <t>NEW ZEALAND</t>
  </si>
  <si>
    <t>yl brn &amp; bl</t>
  </si>
  <si>
    <t>1c on 25c ovp 1919 db</t>
  </si>
  <si>
    <t>1c on 50c ovp 1919</t>
  </si>
  <si>
    <t>1c on 50c ovp 1919 db</t>
  </si>
  <si>
    <t>1c on 1p ovp 1919</t>
  </si>
  <si>
    <t>1c on 1p ovp 1919 db</t>
  </si>
  <si>
    <t>BELGIUM</t>
  </si>
  <si>
    <t>B418</t>
  </si>
  <si>
    <t>Eva Wilkins Studio</t>
  </si>
  <si>
    <t>Nevis at Dawn</t>
  </si>
  <si>
    <t>HMS Boreas off Nevis</t>
  </si>
  <si>
    <t>Xiaochezi (Sia Cheng Tze)</t>
  </si>
  <si>
    <t>Xiaojiuzhan (Siao Kiu Chan)</t>
  </si>
  <si>
    <t>Diaoyutai (Sia Kiu Tai)</t>
  </si>
  <si>
    <t>Xinlitun (Sin Li Tun)</t>
  </si>
  <si>
    <t>Xiuyan (Siu Yen)</t>
  </si>
  <si>
    <t>Sujiatun (Su Kia Tun)</t>
  </si>
  <si>
    <t>Suiliang (Sui Leng)</t>
  </si>
  <si>
    <t>Villarica?</t>
  </si>
  <si>
    <t>C41</t>
  </si>
  <si>
    <t>orange brown</t>
  </si>
  <si>
    <t>C42</t>
  </si>
  <si>
    <t>C43</t>
  </si>
  <si>
    <t>Nenjiang (Nun Kiang)</t>
  </si>
  <si>
    <t>Bayan (Pa Yen)</t>
  </si>
  <si>
    <t>Bei'anzhen (Peh An Chan)</t>
  </si>
  <si>
    <t>Mao'ershan (Mao Erh Shan)</t>
  </si>
  <si>
    <t>buff &amp;blk</t>
  </si>
  <si>
    <t>2pa</t>
  </si>
  <si>
    <t>Niuafo'ou</t>
  </si>
  <si>
    <t>29s</t>
  </si>
  <si>
    <t>1.50pa</t>
  </si>
  <si>
    <t>2.5pa</t>
  </si>
  <si>
    <t>Kapoho, Hawaii</t>
  </si>
  <si>
    <t>volcanism</t>
  </si>
  <si>
    <t>707 over Easter Isand</t>
  </si>
  <si>
    <t>B71</t>
  </si>
  <si>
    <t>20c on 4r</t>
  </si>
  <si>
    <t>greenish blue</t>
  </si>
  <si>
    <t>Poas, Irazu and Turrialba</t>
  </si>
  <si>
    <t>red lilac</t>
  </si>
  <si>
    <t>lt green</t>
  </si>
  <si>
    <t xml:space="preserve">Poas, Irazu and Turriabila  </t>
  </si>
  <si>
    <t>1 for 10</t>
  </si>
  <si>
    <t>10c on 50p</t>
  </si>
  <si>
    <t>O178</t>
  </si>
  <si>
    <t>O179</t>
  </si>
  <si>
    <t>O179a</t>
  </si>
  <si>
    <t>O180</t>
  </si>
  <si>
    <t>O180a</t>
  </si>
  <si>
    <t>O181</t>
  </si>
  <si>
    <t>O181a</t>
  </si>
  <si>
    <t>O182</t>
  </si>
  <si>
    <t>O182a</t>
  </si>
  <si>
    <t>O183</t>
  </si>
  <si>
    <t>O184</t>
  </si>
  <si>
    <t>O185</t>
  </si>
  <si>
    <t>O185a</t>
  </si>
  <si>
    <t>O186</t>
  </si>
  <si>
    <t>O186a</t>
  </si>
  <si>
    <t>10c on 2c</t>
  </si>
  <si>
    <t>35c on 1c</t>
  </si>
  <si>
    <t>70c on 1c</t>
  </si>
  <si>
    <t>70c on1c (O)</t>
  </si>
  <si>
    <t>1p on 2c (G)</t>
  </si>
  <si>
    <t>2p on 2c (Br)</t>
  </si>
  <si>
    <t>Mount Vaea?</t>
  </si>
  <si>
    <t>50sh</t>
  </si>
  <si>
    <t>Map of Hawaiian Islands</t>
  </si>
  <si>
    <t>Map of Samoa</t>
  </si>
  <si>
    <t>Samoa</t>
  </si>
  <si>
    <t>56s</t>
  </si>
  <si>
    <t>Nu'Utele Island??</t>
  </si>
  <si>
    <t>32s</t>
  </si>
  <si>
    <t>Tigre, Isla el</t>
  </si>
  <si>
    <t>1403-13</t>
  </si>
  <si>
    <t>slate blk</t>
  </si>
  <si>
    <t>Tigre, Isla el?</t>
  </si>
  <si>
    <t>HUNGARY</t>
  </si>
  <si>
    <t>C306</t>
  </si>
  <si>
    <t>ICELAND</t>
  </si>
  <si>
    <t>1k</t>
  </si>
  <si>
    <t>strip of 3</t>
  </si>
  <si>
    <t>Geothermal power station</t>
  </si>
  <si>
    <t>Map of Mayotte, rotary</t>
  </si>
  <si>
    <t>View of Nevis, rotary</t>
  </si>
  <si>
    <t>HMS Swallow and Island</t>
  </si>
  <si>
    <t>HMS Briton and Island</t>
  </si>
  <si>
    <t>HMS Fly and Island</t>
  </si>
  <si>
    <t>View of lsland</t>
  </si>
  <si>
    <t>Avarua Harbor</t>
  </si>
  <si>
    <t>57a</t>
  </si>
  <si>
    <t>xxx</t>
  </si>
  <si>
    <t>1.15r</t>
  </si>
  <si>
    <t>Java tobacco</t>
  </si>
  <si>
    <t>Java tea</t>
  </si>
  <si>
    <t>Java coffee</t>
  </si>
  <si>
    <t>Java rice</t>
  </si>
  <si>
    <t>Java corn</t>
  </si>
  <si>
    <t>20s + 15s</t>
  </si>
  <si>
    <t>Java coffee - flood relief</t>
  </si>
  <si>
    <t>Java tobacco - flood relief</t>
  </si>
  <si>
    <t>5s + 3s</t>
  </si>
  <si>
    <t>10s + 5s</t>
  </si>
  <si>
    <t>20s + 5s</t>
  </si>
  <si>
    <t>30s + 10s</t>
  </si>
  <si>
    <t>35s + 10s</t>
  </si>
  <si>
    <t>Singgalang</t>
  </si>
  <si>
    <t>INDONESIA - BANK TABUNGAN POS</t>
  </si>
  <si>
    <t>Java cotton</t>
  </si>
  <si>
    <t>10r + 1r</t>
  </si>
  <si>
    <t>? Java</t>
  </si>
  <si>
    <t>15r</t>
  </si>
  <si>
    <t>75r</t>
  </si>
  <si>
    <t>125r</t>
  </si>
  <si>
    <t>West java</t>
  </si>
  <si>
    <t>?? Communication satellite</t>
  </si>
  <si>
    <t>150 s/s</t>
  </si>
  <si>
    <t>175r</t>
  </si>
  <si>
    <t>Merapi, Borobodor</t>
  </si>
  <si>
    <t>None, Mammilaria fragilis</t>
  </si>
  <si>
    <t>Java, Geothermal</t>
  </si>
  <si>
    <t>2500 s/s</t>
  </si>
  <si>
    <t>?? Java World Cup France</t>
  </si>
  <si>
    <t>700r pair</t>
  </si>
  <si>
    <t>?? Prigiwa and Prigiwati</t>
  </si>
  <si>
    <t>Nokilalaki</t>
  </si>
  <si>
    <t>1500r s/s x 20</t>
  </si>
  <si>
    <t>Gamalama + Nokilalaki</t>
  </si>
  <si>
    <t>6000r s/s</t>
  </si>
  <si>
    <t>Krakatau?</t>
  </si>
  <si>
    <t>Diak, Riau?</t>
  </si>
  <si>
    <t>8000r s/s</t>
  </si>
  <si>
    <t>Indonesia Philately Day</t>
  </si>
  <si>
    <t>2500r</t>
  </si>
  <si>
    <t>Golden Years of Friendship Indonesia-Japan</t>
  </si>
  <si>
    <t>2500r s/s</t>
  </si>
  <si>
    <t>Kelimutu + Fuji</t>
  </si>
  <si>
    <t>Provincial Flora &amp; Fauna</t>
  </si>
  <si>
    <t>National Childrens Day 2009</t>
  </si>
  <si>
    <t>Cartoon</t>
  </si>
  <si>
    <t>1500r block of 4</t>
  </si>
  <si>
    <t>Provincial Emblems - Sth Sulawesi</t>
  </si>
  <si>
    <t>Architecture &amp; Coat of Arms of the Provinces</t>
  </si>
  <si>
    <t>Rinjani</t>
  </si>
  <si>
    <t>1500r s/s x 10</t>
  </si>
  <si>
    <t>Architecture &amp; Coat of Arms - Nusa Tenggara Barat</t>
  </si>
  <si>
    <t>Sail Banda</t>
  </si>
  <si>
    <t>Banda Api</t>
  </si>
  <si>
    <t>Chinese New Year - Year of the Horse</t>
  </si>
  <si>
    <t>10000r s/s</t>
  </si>
  <si>
    <t>The 150th Anniversary of the First Stamp in Indonesia (Netherlands Indies)</t>
  </si>
  <si>
    <t>?? Java volcano</t>
  </si>
  <si>
    <t>Architecture - Historic Buildings of Worship</t>
  </si>
  <si>
    <t>UN World Conference of Disaster Risk Reduction - Sendai. Japan</t>
  </si>
  <si>
    <t>5000r</t>
  </si>
  <si>
    <t>5000r s/s</t>
  </si>
  <si>
    <t>Tourism Destinations of Indonesia</t>
  </si>
  <si>
    <t>5000r block 4</t>
  </si>
  <si>
    <t>Toba + Bromo</t>
  </si>
  <si>
    <t>Postcrossing</t>
  </si>
  <si>
    <t>Architecture - Bridges</t>
  </si>
  <si>
    <t>Chinese New Year - Year of the Dog</t>
  </si>
  <si>
    <t>3000r s/s</t>
  </si>
  <si>
    <t>The 50th Anniversary of ORARI - Indonesian Amateur Radio Organization</t>
  </si>
  <si>
    <t>Indonesian Railways</t>
  </si>
  <si>
    <t>"REPOEBLIK INDONESIA"</t>
  </si>
  <si>
    <t>canyon sumatra</t>
  </si>
  <si>
    <t>brown blue</t>
  </si>
  <si>
    <t>"REPOEBLIK INDONESIA" &amp; "POS UDARA"</t>
  </si>
  <si>
    <t>green maroon</t>
  </si>
  <si>
    <t>"REPOEBLIK INDONESIA" &amp; "POS UDARA EXPRES"</t>
  </si>
  <si>
    <t>green brown</t>
  </si>
  <si>
    <t>"REPUBLIK INDONESIA"</t>
  </si>
  <si>
    <t>purple grey</t>
  </si>
  <si>
    <t>brown grey</t>
  </si>
  <si>
    <t>"REPUBLIK INDONESIA" &amp; "POS UDARA"</t>
  </si>
  <si>
    <t>4 1/2r</t>
  </si>
  <si>
    <t>purple maroon</t>
  </si>
  <si>
    <t>"REPUBLIK INDONESIA" &amp; "POS UDARA EXPRES"</t>
  </si>
  <si>
    <t>brown green</t>
  </si>
  <si>
    <t>MERDEKA DJOKJAKARTA 6. DJULI 1949"</t>
  </si>
  <si>
    <t>brown maroon</t>
  </si>
  <si>
    <t>"REPUBLIK INDONESIA" &amp; MERDEKA DJOKJAKARTA 6. DJULI 1949"</t>
  </si>
  <si>
    <t>Airmail - Airplanes over Landscape</t>
  </si>
  <si>
    <t>?? Java volcano?</t>
  </si>
  <si>
    <t>Airmail - Airplanes over Landscape Stamp of 1928 Surcharged</t>
  </si>
  <si>
    <t>Youth Care Charity - Inscription "JEUGDZORG 1930"</t>
  </si>
  <si>
    <t>lilac/depia</t>
  </si>
  <si>
    <t>50c over 150c</t>
  </si>
  <si>
    <t>30c over 40c</t>
  </si>
  <si>
    <t>Local Handicraft - Salvation Army Charity</t>
  </si>
  <si>
    <t>purple brown</t>
  </si>
  <si>
    <t>12 1/2c</t>
  </si>
  <si>
    <t>carmine brown</t>
  </si>
  <si>
    <t>blue brown</t>
  </si>
  <si>
    <t>Airmail Stamps of 1928 &amp; 1931 with 3 Bars over "LUCHTPOST" and Surcharged New Value</t>
  </si>
  <si>
    <t>2c on 10c</t>
  </si>
  <si>
    <t>2c on 20c</t>
  </si>
  <si>
    <t>42 1/2c on 75c</t>
  </si>
  <si>
    <t>42 1/2c on 150c</t>
  </si>
  <si>
    <t>grey brown</t>
  </si>
  <si>
    <t>lilca brown</t>
  </si>
  <si>
    <t>orange red brown</t>
  </si>
  <si>
    <t>Charity for the Christian Military Association - Inscription "CHR.MILITAIRE - TEHUIZEN"</t>
  </si>
  <si>
    <t>Rice Field</t>
  </si>
  <si>
    <t>3 1/2c</t>
  </si>
  <si>
    <t>grey</t>
  </si>
  <si>
    <t>Charity for the Public Relief Fund for the Poor</t>
  </si>
  <si>
    <t>7 1/2c</t>
  </si>
  <si>
    <t>dark grey</t>
  </si>
  <si>
    <t>carmine orange</t>
  </si>
  <si>
    <t>Rice Field &amp; Queen Wilhelmina - Watermarked</t>
  </si>
  <si>
    <t>violet grey</t>
  </si>
  <si>
    <t>lilac red</t>
  </si>
  <si>
    <t>yellowish brown</t>
  </si>
  <si>
    <t>dark olive</t>
  </si>
  <si>
    <t>Surtax for the Bureau of Social Service</t>
  </si>
  <si>
    <t>Local Motives</t>
  </si>
  <si>
    <t>Local Motives Stamps of 1946</t>
  </si>
  <si>
    <t>3c on 2 1/2c</t>
  </si>
  <si>
    <t>3c on 7 1/2c</t>
  </si>
  <si>
    <t>4c on 1c</t>
  </si>
  <si>
    <t>Local Motives &amp; Queen Wilhelmina</t>
  </si>
  <si>
    <t>"Repoeblik Indonesia" over Rice Field &amp; Queen Wilhelmina - Watermarked</t>
  </si>
  <si>
    <t>40s on 2c</t>
  </si>
  <si>
    <t>The 1st Anniversary of the Occupation of Java</t>
  </si>
  <si>
    <t>3 1/2s</t>
  </si>
  <si>
    <t>Local Motifs</t>
  </si>
  <si>
    <t>Java volcano</t>
  </si>
  <si>
    <t>Sumatra volcano</t>
  </si>
  <si>
    <t>Japan Postage Stamps Overprinted</t>
  </si>
  <si>
    <t>60c on Japanese</t>
  </si>
  <si>
    <t>"REPOEBLIK INDONESIA" over Japanese occupation stamp</t>
  </si>
  <si>
    <t>INDONESIA - JAPANESE OCCUPATION JAVA</t>
  </si>
  <si>
    <t>INDONESIA - JAPANESE OCCUPATION SUMATRA</t>
  </si>
  <si>
    <t>INDONESIA - JAPANESE OCCUPATION NAVY</t>
  </si>
  <si>
    <t>Japanese Navy 11v</t>
  </si>
  <si>
    <t>50c on Japanese</t>
  </si>
  <si>
    <t>"REP IND" over Japanese occupation stamp</t>
  </si>
  <si>
    <t>Landscapes &amp; Birds</t>
  </si>
  <si>
    <t>Commemerations</t>
  </si>
  <si>
    <t>The 100th Anniversary of the National Parks Movement</t>
  </si>
  <si>
    <t>New Zealand Heritage - The Land</t>
  </si>
  <si>
    <t>Thermal Wonders, Rotorua</t>
  </si>
  <si>
    <t>Farmyard Animals</t>
  </si>
  <si>
    <t>Souv. Sheet 45c</t>
  </si>
  <si>
    <t>Souv. Sheet 40c</t>
  </si>
  <si>
    <t>Scenic gardens</t>
  </si>
  <si>
    <t>New Zealand Cartoons - Kiwis Taking on the World</t>
  </si>
  <si>
    <t>Best of 1997</t>
  </si>
  <si>
    <t>Best of 1999</t>
  </si>
  <si>
    <t>Tourist Attractions</t>
  </si>
  <si>
    <t>1927a</t>
  </si>
  <si>
    <t>FDC</t>
  </si>
  <si>
    <t>Chinese New Year - Year of the Rooster - New Zealand Farmyard Animals</t>
  </si>
  <si>
    <t>Renewable Energy</t>
  </si>
  <si>
    <t>Summer Festivals</t>
  </si>
  <si>
    <t>Minisheet</t>
  </si>
  <si>
    <t>Scenic Definitives</t>
  </si>
  <si>
    <t>Central Otago</t>
  </si>
  <si>
    <t>Rangitoto Island</t>
  </si>
  <si>
    <t>$1 self adhesive</t>
  </si>
  <si>
    <t>The 100th Anniversary of the North Island Main Trunk Line</t>
  </si>
  <si>
    <t>Raurimu Spiral</t>
  </si>
  <si>
    <t>National Stamp Exhibition "TARAPEX 2008" - New Plymouth</t>
  </si>
  <si>
    <t>Lighthouses of New Zealand</t>
  </si>
  <si>
    <t>Giants of New Zealand</t>
  </si>
  <si>
    <t>50c mini sheet</t>
  </si>
  <si>
    <t>Moa volcano</t>
  </si>
  <si>
    <t>A Tiki Tour of New Zealand</t>
  </si>
  <si>
    <t>Lake Rotorua</t>
  </si>
  <si>
    <t>New Zealand - A Slice of Heaven</t>
  </si>
  <si>
    <t>International Stamp Exhibition INDIPEX 2011 - New Delhi</t>
  </si>
  <si>
    <t>Tourism - The New Zealand Experience</t>
  </si>
  <si>
    <t>Whakarewarewa village, Rotorua</t>
  </si>
  <si>
    <t>Lake Rotorua - Year "2012" on Stamp, Self Adhesive</t>
  </si>
  <si>
    <t>$2.40 self adhesive</t>
  </si>
  <si>
    <t>Classic Travel Posters</t>
  </si>
  <si>
    <t>New Zealand's UNESCO World Heritage Sites</t>
  </si>
  <si>
    <t>Olympic Games - Rio de Janeiro, Brazil</t>
  </si>
  <si>
    <t>New Zealand Surf Breaks</t>
  </si>
  <si>
    <t>The Great Kiwi Road Trip</t>
  </si>
  <si>
    <t>Predator Free 2050</t>
  </si>
  <si>
    <t>Rock Legends</t>
  </si>
  <si>
    <t>FIAP International Stamp Exhibition NZ2020, New Zealand - Kupe</t>
  </si>
  <si>
    <t>Taranaki??</t>
  </si>
  <si>
    <t>NEW ZEALAND - ROSS DEPENDENCY</t>
  </si>
  <si>
    <t>3d</t>
  </si>
  <si>
    <t>Scott of the Antarctic, Local Motives</t>
  </si>
  <si>
    <t>Scott of the Antarctic, Local Motives - New Currency</t>
  </si>
  <si>
    <t>Landscapes</t>
  </si>
  <si>
    <t>Night Skies</t>
  </si>
  <si>
    <t>The 100th Anniversary of the British Antarctic Expedition of 1907-1909</t>
  </si>
  <si>
    <t>Ross Dependency Definitives</t>
  </si>
  <si>
    <t>National Flora and Fauna Day</t>
  </si>
  <si>
    <t>Folktales</t>
  </si>
  <si>
    <t>Rice field</t>
  </si>
  <si>
    <t>"Wirakarya" Scout Camp</t>
  </si>
  <si>
    <t>30r + 3r</t>
  </si>
  <si>
    <t>Tourism</t>
  </si>
  <si>
    <t>The 100th Anniversary of Stamps in Indonesia</t>
  </si>
  <si>
    <t>dark ultramarine</t>
  </si>
  <si>
    <t>1919 -1931 Special Delivery Stamp</t>
  </si>
  <si>
    <t>Christmas</t>
  </si>
  <si>
    <t>Philippines Tobacco Industry</t>
  </si>
  <si>
    <t>"Rice for Progress"</t>
  </si>
  <si>
    <t>The 15th International Conference on Social Welfare</t>
  </si>
  <si>
    <t>Mariveles</t>
  </si>
  <si>
    <t>The 400th Anniversary of "Our Lady of Guia", Ermita, Manila</t>
  </si>
  <si>
    <t>4s on 6s</t>
  </si>
  <si>
    <t>Issues of 1965 and 1966 Surcharged with New Values and Words</t>
  </si>
  <si>
    <t>Projects Inaugurated by Sra Imelda Marcos</t>
  </si>
  <si>
    <t>5s on 6s</t>
  </si>
  <si>
    <t>Issues of 1964 and 1966 Surcharged</t>
  </si>
  <si>
    <t>The 10th Anniversary of Tenant Emancipation Decree</t>
  </si>
  <si>
    <t>40s s/s</t>
  </si>
  <si>
    <t>1983 Christmas</t>
  </si>
  <si>
    <t>Tree Week - International Year of the Forest</t>
  </si>
  <si>
    <t>1.00p</t>
  </si>
  <si>
    <t>The 50th Anniversary of Philippine International Commercial Bank and the 25th Anniversary of Land Bank</t>
  </si>
  <si>
    <t>The 50th Anniversary of Induction of Philippine Reservists into United States Army Forces in the Far East - Yellow or White Background</t>
  </si>
  <si>
    <t>International Year of Indigenous Peoples - Women in Traditional Costumes</t>
  </si>
  <si>
    <t>Archaeology</t>
  </si>
  <si>
    <t>Philippine Guerrilla Units of Second World War</t>
  </si>
  <si>
    <t>The 50th Anniversary of Apo View Hotel, Davao City</t>
  </si>
  <si>
    <t>International Stamp Exhibition "Hong Kong 2001" - Hong Kong, China - Flora and Fauna</t>
  </si>
  <si>
    <t>Olympic Week</t>
  </si>
  <si>
    <t>Colonial bridges</t>
  </si>
  <si>
    <t>Tourism - The 110th Anniversary of the Philippine Postal Service</t>
  </si>
  <si>
    <t>The 100th Anniversary of the Central Mindanao University</t>
  </si>
  <si>
    <t>SW #</t>
  </si>
  <si>
    <t>The 75th Anniversary of the City of Davao</t>
  </si>
  <si>
    <t>Far Eastern University "Save the Tamaraw" Project</t>
  </si>
  <si>
    <t>Halcon</t>
  </si>
  <si>
    <t>The 70th Anniversary of Diplomatic Relations with France - Joint Issue with France</t>
  </si>
  <si>
    <t>12p s/sheet</t>
  </si>
  <si>
    <t>Multiple</t>
  </si>
  <si>
    <t>Philippine Lakes</t>
  </si>
  <si>
    <t>45p &amp; 55p s/sheet</t>
  </si>
  <si>
    <t>World Stamp Exhibition THAILAND 2018 - Philippine Lakes Sheet Overprinted</t>
  </si>
  <si>
    <t>Bulusan</t>
  </si>
  <si>
    <t>The 125th Anniversary of the Province of Sorsogon</t>
  </si>
  <si>
    <t>Isarog</t>
  </si>
  <si>
    <t>The 200th Anniversary of the St. Raphael, The Archangel Parish</t>
  </si>
  <si>
    <t>55p mini sheet</t>
  </si>
  <si>
    <t>3363-3365</t>
  </si>
  <si>
    <t>179-182</t>
  </si>
  <si>
    <t>Australian and New Guinea Air Services</t>
  </si>
  <si>
    <t>Completion of Telecommunications Project</t>
  </si>
  <si>
    <t>Completion of Telecommunications Project, 1968-72</t>
  </si>
  <si>
    <t>Folk Culture</t>
  </si>
  <si>
    <t>William Ross Commemoration, 1895-1973</t>
  </si>
  <si>
    <t>"Mission Aviation"</t>
  </si>
  <si>
    <t>The 50th Anniversary of the First Airmail - Australia-Papua New Guinea</t>
  </si>
  <si>
    <t>The 100th Anniversary of Protectorate Proclamations for British New Guinea and German New Guinea</t>
  </si>
  <si>
    <t>484-485</t>
  </si>
  <si>
    <t>486-487</t>
  </si>
  <si>
    <t>Tourist Scenes</t>
  </si>
  <si>
    <t>Rabaul?</t>
  </si>
  <si>
    <t>Beatification of Peter To Rot, Catechist, and Visit of Pope John Paul II</t>
  </si>
  <si>
    <t>742-743</t>
  </si>
  <si>
    <t>The 1st Anniversary of the Volcanic Eruption, Rabaul</t>
  </si>
  <si>
    <t>International Year of Mountains</t>
  </si>
  <si>
    <t>85t</t>
  </si>
  <si>
    <t>3.70k</t>
  </si>
  <si>
    <t>Vulcan</t>
  </si>
  <si>
    <t>1464-1467</t>
  </si>
  <si>
    <t>Mini sheet</t>
  </si>
  <si>
    <t>Tavurvur</t>
  </si>
  <si>
    <t>Ulawun</t>
  </si>
  <si>
    <t>All</t>
  </si>
  <si>
    <t>234-237</t>
  </si>
  <si>
    <t>Mount Fuji - Picture Size: 19 x 22,5mm</t>
  </si>
  <si>
    <t>Mount Fuji</t>
  </si>
  <si>
    <t>New Daily Stamps</t>
  </si>
  <si>
    <t>Airmail - Airplane</t>
  </si>
  <si>
    <t>Mt Fuji and Deer (1930-37) - New Die - Picture Size: 18½ x 22mm</t>
  </si>
  <si>
    <t>Airmail - Stamp Exhibition, Tokyo - Airmail Stamps from 1929 &amp; 1934</t>
  </si>
  <si>
    <t>New Year</t>
  </si>
  <si>
    <t>Fuji-Hakone National Park</t>
  </si>
  <si>
    <t>Previous Issues - Watermarked</t>
  </si>
  <si>
    <t>1937 -1938 New Watermark</t>
  </si>
  <si>
    <t>1937 -1944 New Daily Stamps</t>
  </si>
  <si>
    <t>285-288</t>
  </si>
  <si>
    <t>Aso Kuju National Park</t>
  </si>
  <si>
    <t>Daisen &amp; Setonaikai National Parks</t>
  </si>
  <si>
    <t>Nikko National Park</t>
  </si>
  <si>
    <t>289-292</t>
  </si>
  <si>
    <t>293-296</t>
  </si>
  <si>
    <t>The 2600th Anniversary of the Japanese Empire</t>
  </si>
  <si>
    <t>Daisetsuzan National Park</t>
  </si>
  <si>
    <t>305-308</t>
  </si>
  <si>
    <t>Kirishima National Park</t>
  </si>
  <si>
    <t>309-312</t>
  </si>
  <si>
    <t>315-318</t>
  </si>
  <si>
    <t>Daiton and Niitaka Arisan National Park, Taiwan</t>
  </si>
  <si>
    <t>1942 -1945 National Defence</t>
  </si>
  <si>
    <t>1942 -1944 Local Motifs</t>
  </si>
  <si>
    <t>1945 -1948 Local Motifs</t>
  </si>
  <si>
    <t>365b</t>
  </si>
  <si>
    <t>365a</t>
  </si>
  <si>
    <t>1946 -1947 Japanese Culture</t>
  </si>
  <si>
    <t>Mountain Hodaka</t>
  </si>
  <si>
    <t>carmine blue</t>
  </si>
  <si>
    <t>green blue</t>
  </si>
  <si>
    <t>Beppu</t>
  </si>
  <si>
    <t>The 25th Anniversary of Beppu</t>
  </si>
  <si>
    <t>Peace Exhibition, Nagano - Mount Hodaka Stamp of 1949 in different Color</t>
  </si>
  <si>
    <t>Fuji - Hakone National Park</t>
  </si>
  <si>
    <t>446-449</t>
  </si>
  <si>
    <t>Akan National Park</t>
  </si>
  <si>
    <t>493-496</t>
  </si>
  <si>
    <t>Scenic Views - Mount Fuji</t>
  </si>
  <si>
    <t>Scenic Views - Skiers on Mount Zao</t>
  </si>
  <si>
    <t>Scenic Views - Hakone</t>
  </si>
  <si>
    <t>Towada National Park</t>
  </si>
  <si>
    <t>518-521</t>
  </si>
  <si>
    <t>Airmail - Douglas DC-4 Airplane and Mount Tate, with Underlined Zeros</t>
  </si>
  <si>
    <t>Airmail - Douglas DC-4 Airplane and Mount Tate, without Underlined Zeros</t>
  </si>
  <si>
    <t>Chubu-Sangaku National Park</t>
  </si>
  <si>
    <t>Shirouma</t>
  </si>
  <si>
    <t>580-583</t>
  </si>
  <si>
    <t>589-592</t>
  </si>
  <si>
    <t>Bandai-Asahi National Park</t>
  </si>
  <si>
    <t>Tourism - Kintai Bridge</t>
  </si>
  <si>
    <t>Shikotsu-Toya National Park</t>
  </si>
  <si>
    <t>602-603</t>
  </si>
  <si>
    <t>Airplane &amp; Great Buddha, Kamakura</t>
  </si>
  <si>
    <t>Unzen National Park</t>
  </si>
  <si>
    <t>615-616</t>
  </si>
  <si>
    <t>Jo-Shin-Etsu Kogen National Park</t>
  </si>
  <si>
    <t>621-622</t>
  </si>
  <si>
    <t>Electrification of Tokaido Railway Line</t>
  </si>
  <si>
    <t>Sado-Yahiko Quasi-National Park</t>
  </si>
  <si>
    <t>International Correspondence Week</t>
  </si>
  <si>
    <t>National Parks Day</t>
  </si>
  <si>
    <t>The 49th Inter-Parliamentary Union Conference</t>
  </si>
  <si>
    <t>Onuma Quasi-National Park</t>
  </si>
  <si>
    <t>Fuji-Hakone-Izu National Park</t>
  </si>
  <si>
    <t>Kinkowan Quasi-National Park</t>
  </si>
  <si>
    <t>Suigo Quasi-National Park</t>
  </si>
  <si>
    <t>Ishizuchi</t>
  </si>
  <si>
    <t>Ishizuchi Quasi-National Park</t>
  </si>
  <si>
    <t>Unzen-Amakusa National Park</t>
  </si>
  <si>
    <t>Hakusan National Park</t>
  </si>
  <si>
    <t>Genkai Quasi-National Park</t>
  </si>
  <si>
    <t>Izu Islands Quasi-National Park</t>
  </si>
  <si>
    <t>Wakasa Bay Quasi-National Park</t>
  </si>
  <si>
    <t>Daisen-Oki National Park</t>
  </si>
  <si>
    <t>Niseko Shakotan Otaru Quasi-National Park</t>
  </si>
  <si>
    <t>Completion of Meteorological Radar Station, Mount Fuji</t>
  </si>
  <si>
    <t>Aso National Park</t>
  </si>
  <si>
    <t>Shiretoko National Park</t>
  </si>
  <si>
    <t>Zao Quasi-National Park</t>
  </si>
  <si>
    <t>International Tourist Year</t>
  </si>
  <si>
    <t>Chichibu-Tama National Park</t>
  </si>
  <si>
    <t>Sobo-Katamuki Quasi-National Park</t>
  </si>
  <si>
    <t>Yatsugatake-Chushin Kogen Quasi-National Park</t>
  </si>
  <si>
    <t>Rishiri-Rebun Quasi-National Park</t>
  </si>
  <si>
    <t>Towada-Hachimantai National Park</t>
  </si>
  <si>
    <t>Kirishima-Yaku National Park</t>
  </si>
  <si>
    <t>Winter Landscape (Sesshu)</t>
  </si>
  <si>
    <t>National Treasures, Muromachi Period</t>
  </si>
  <si>
    <t>Chokai Quasi-National Park</t>
  </si>
  <si>
    <t>Completion of Tokyo-Nagoya Expressway</t>
  </si>
  <si>
    <t>Iki-Tsushima Quasi-National Park</t>
  </si>
  <si>
    <t>Myogi-Arafune-Sakukuogen Quasi-National Park</t>
  </si>
  <si>
    <t>Myogi</t>
  </si>
  <si>
    <t>The 25th National Athletic Meeting, Iwate</t>
  </si>
  <si>
    <t>Saikai National Park</t>
  </si>
  <si>
    <t>1112-1113</t>
  </si>
  <si>
    <t>1112a-1113a</t>
  </si>
  <si>
    <t>European Tour by Emperor Hirohito and Empress Nagako</t>
  </si>
  <si>
    <t>Winter Olympic Games - Sapporo, Japan</t>
  </si>
  <si>
    <t>1128-1130</t>
  </si>
  <si>
    <t>Hiba</t>
  </si>
  <si>
    <t>Hiba-Dogo-Taishaku Quasi-National Park</t>
  </si>
  <si>
    <t>Kurikoma Quasi-National Park</t>
  </si>
  <si>
    <t>Naruko-kyo</t>
  </si>
  <si>
    <t>Chubu Sangaku National Park</t>
  </si>
  <si>
    <t>The 27th National Athletic Meeting, Kagoshima</t>
  </si>
  <si>
    <t>Muroto</t>
  </si>
  <si>
    <t>Muroto-Anan Kaigan Quasi-National Park</t>
  </si>
  <si>
    <t>red purple</t>
  </si>
  <si>
    <t>Kita &amp; Koma</t>
  </si>
  <si>
    <t>Akashi, Hiriji, Higashi</t>
  </si>
  <si>
    <t>Southern Alps National Park</t>
  </si>
  <si>
    <t>EXPO 70 World Fair, Osaka</t>
  </si>
  <si>
    <t>Stylised</t>
  </si>
  <si>
    <t>Tsurugi-San Quasi-National Park</t>
  </si>
  <si>
    <t>Suzuka Quasi-National Park</t>
  </si>
  <si>
    <t>Komagatake/Kama</t>
  </si>
  <si>
    <t>The 32nd National Athletic Meeting</t>
  </si>
  <si>
    <t>Iwaki</t>
  </si>
  <si>
    <t>Rotary International Convention, Tokyo</t>
  </si>
  <si>
    <t>Paintings - Drumtower &amp; Sumo Wrestling</t>
  </si>
  <si>
    <t>Japanese Songs</t>
  </si>
  <si>
    <t>Gozaisho </t>
  </si>
  <si>
    <t>National Afforestation Campaign</t>
  </si>
  <si>
    <t>The 100th Anniversary of the Fire Fighting System</t>
  </si>
  <si>
    <t>The 35th National Athletic Meeting, Tochigi</t>
  </si>
  <si>
    <t>Modern Japanese Art</t>
  </si>
  <si>
    <t>THe 100th Anniversary of Land Erosion Control</t>
  </si>
  <si>
    <t>Volcano and Stylized Debris Barriers</t>
  </si>
  <si>
    <t>The 100th Anniversary of the Government Journal</t>
  </si>
  <si>
    <t>The 38th National Athletic Meeting, Gumman</t>
  </si>
  <si>
    <t>Philatelic Week</t>
  </si>
  <si>
    <t>The 40th International Athletic Meeting, Tottori</t>
  </si>
  <si>
    <t>The 12th Economic Summit of Industrialized Countries, Tokyo</t>
  </si>
  <si>
    <t>The 41st National Athletic Meeting, Yamanashi</t>
  </si>
  <si>
    <t>Kegon Falls</t>
  </si>
  <si>
    <t>Narrow Road to a Far Province - Travel Diary by Basho Matsuo</t>
  </si>
  <si>
    <t>International Conference on Volcanoes, Kagoshima</t>
  </si>
  <si>
    <t>Yashima</t>
  </si>
  <si>
    <t>Mogami</t>
  </si>
  <si>
    <t>Narrow Road to a Far Province by Basho Matsuo</t>
  </si>
  <si>
    <t>1778-1779</t>
  </si>
  <si>
    <t>1821-1822</t>
  </si>
  <si>
    <t>1878-1879</t>
  </si>
  <si>
    <t>1880-1881</t>
  </si>
  <si>
    <t>Prefectural Stamps</t>
  </si>
  <si>
    <t>Prefectural Stamps - Nagano &amp; Yamagata</t>
  </si>
  <si>
    <t>Jigokudani hot springs</t>
  </si>
  <si>
    <t>Prefectural Stamps - Toyama</t>
  </si>
  <si>
    <t>Prefectural Stamps - Shizuoka</t>
  </si>
  <si>
    <t>The 8th International Youth Hostel Federation Congress</t>
  </si>
  <si>
    <t>Prefectural Stamps - Kagoshima &amp; Akita</t>
  </si>
  <si>
    <t>Prefectural Stamps - Miyagi</t>
  </si>
  <si>
    <t>Naruko</t>
  </si>
  <si>
    <t>2034-2037</t>
  </si>
  <si>
    <t>Strip of 4 x 62y</t>
  </si>
  <si>
    <t>Ontake</t>
  </si>
  <si>
    <t>Prefectural Stamps - Gifu</t>
  </si>
  <si>
    <t>Prefectural Stamps - Yamanashi</t>
  </si>
  <si>
    <t>Prefectural Stamps - Tochigi</t>
  </si>
  <si>
    <t>Earthquake and Natural Disaster Countermeasures Conference</t>
  </si>
  <si>
    <t>The 30th International Co-operative Alliance Congress, Tokyo</t>
  </si>
  <si>
    <t>Prefectural Stamps - Iwate</t>
  </si>
  <si>
    <t>The Horse in Culture</t>
  </si>
  <si>
    <t>History of Stamps - Stamps on Stamps, First Airmail Stamps of 1929</t>
  </si>
  <si>
    <t>Prefectural Stamps - Fukui</t>
  </si>
  <si>
    <t>Fuji?</t>
  </si>
  <si>
    <t>Marine Day</t>
  </si>
  <si>
    <t>The 50th Anniversary of Post-war Years - Modern Life</t>
  </si>
  <si>
    <t>Prefectural Stamps - Kanagawa</t>
  </si>
  <si>
    <t>2464-2565</t>
  </si>
  <si>
    <t>2466-2467</t>
  </si>
  <si>
    <t>2468-2469</t>
  </si>
  <si>
    <t>International Correspondence Week. Paintings from 36 Views of Mount Fuji by Hokusai Katsushika</t>
  </si>
  <si>
    <t>2490-2491</t>
  </si>
  <si>
    <t>130 pair</t>
  </si>
  <si>
    <t>The 100th Anniversary of Japan-Chile Relations</t>
  </si>
  <si>
    <t>z223</t>
  </si>
  <si>
    <t>Tsukuba</t>
  </si>
  <si>
    <t>Prefectural Stamps - Ibaragi</t>
  </si>
  <si>
    <t>International Correspondence Week. Paintings by Hiroshige Ando (Nos. 2476, 2478, 2480) and details from The Four Seasons by Hoitsu Sakai (Others)</t>
  </si>
  <si>
    <t>Prefectural Stamps - Nagasaki</t>
  </si>
  <si>
    <t>Prefectural Stamps - Gunma</t>
  </si>
  <si>
    <t>2604-2605</t>
  </si>
  <si>
    <t>Prefectural Stamps - Ishikawa</t>
  </si>
  <si>
    <t>Prefectural Stamps - Tokyo</t>
  </si>
  <si>
    <t>2681-2682</t>
  </si>
  <si>
    <t>Prefectural Stamps - Nagano</t>
  </si>
  <si>
    <t>International Correspondence Week. 125th Anniversary of Universal Postal Union</t>
  </si>
  <si>
    <t>The 50th Anniversary of Japanese Science Council</t>
  </si>
  <si>
    <t>Cultural Pioneers</t>
  </si>
  <si>
    <t>Souv sheet</t>
  </si>
  <si>
    <t>The Twentieth Century</t>
  </si>
  <si>
    <t>2870-2871</t>
  </si>
  <si>
    <t>2912-2921</t>
  </si>
  <si>
    <t>2968-2977</t>
  </si>
  <si>
    <t>Asama, Nagano</t>
  </si>
  <si>
    <t>Prefectural Stamps - Akita</t>
  </si>
  <si>
    <t>3033-3034</t>
  </si>
  <si>
    <t>Prefectural Stamps - Hokkaido</t>
  </si>
  <si>
    <t>Hokkaido volc</t>
  </si>
  <si>
    <t>International Correspondence Week. Paintings from 53 Stations of the Tokaido by Ando Hiroshige</t>
  </si>
  <si>
    <t>3122-3123</t>
  </si>
  <si>
    <t>3138-3139</t>
  </si>
  <si>
    <t>Prefectural Stamps - Miyazaki</t>
  </si>
  <si>
    <t>3035-3036</t>
  </si>
  <si>
    <t>Prefectural Stamps - Fukushima</t>
  </si>
  <si>
    <t>3214-3215</t>
  </si>
  <si>
    <t>Prefectural Stamps - Yamaguchi</t>
  </si>
  <si>
    <t>Abu</t>
  </si>
  <si>
    <t>3226-3229</t>
  </si>
  <si>
    <t>Prefectural Stamps - Tottori</t>
  </si>
  <si>
    <t>World Heritage - Temples and Shrines, Kyoto</t>
  </si>
  <si>
    <t>Kyoto?</t>
  </si>
  <si>
    <t>3247-3251</t>
  </si>
  <si>
    <t>3278-3287</t>
  </si>
  <si>
    <t>International Stamp Exhibition "PHILANIPPON '01" - Tokyo, Japan - Self-Adhesive</t>
  </si>
  <si>
    <t>3288-3297</t>
  </si>
  <si>
    <t>International Stamp Exhibition "PHILLANIPPON '01" - Tokyo, Japan</t>
  </si>
  <si>
    <t>International Correspondence Week - Paintings from 53 Stations of Tokaido by Ando Hiroshige</t>
  </si>
  <si>
    <t>Strip of 4 x 50y</t>
  </si>
  <si>
    <t>Prefectural Stamps - Niigata - Flowers of Echigo</t>
  </si>
  <si>
    <t>Echigo</t>
  </si>
  <si>
    <t>Prefectural Stamps - Yamagata - National Land Afforestation</t>
  </si>
  <si>
    <t>Fukushima volcano</t>
  </si>
  <si>
    <t>Prefectural Stamps - Tokyo - Flowers</t>
  </si>
  <si>
    <t>3415-3418</t>
  </si>
  <si>
    <t>Prefectural Stamps - Ishikawa - Alpine Flora of Mount Hakusan</t>
  </si>
  <si>
    <t>International Letter Writing Week</t>
  </si>
  <si>
    <t>Prefectural Stamps - Aomori</t>
  </si>
  <si>
    <t>Aomori volcano</t>
  </si>
  <si>
    <t>3505-3506</t>
  </si>
  <si>
    <t>z598</t>
  </si>
  <si>
    <t>Prefectural Stamps - Ibaraki</t>
  </si>
  <si>
    <t>Tsukuba?</t>
  </si>
  <si>
    <t>International Letter Writing Week 2003</t>
  </si>
  <si>
    <t>Prefectural Stamps - Kagoshima</t>
  </si>
  <si>
    <t>Prefectural Stamps - Tottori - Flowers</t>
  </si>
  <si>
    <t>3726-3729</t>
  </si>
  <si>
    <t>Prefectural Stamps - Kanagawa - Flowers in Kanagawa</t>
  </si>
  <si>
    <t>Z642</t>
  </si>
  <si>
    <t>Kanto volcano</t>
  </si>
  <si>
    <t>Prefectural Stamps - Ibaraki, Tochigi, Gunma, Saitama and Chiba - A Tour of Beautiful Flowers in Kanto</t>
  </si>
  <si>
    <t>3732-3736</t>
  </si>
  <si>
    <t>The 150th Anniversary of the USA-Japan Relationship</t>
  </si>
  <si>
    <t>3856-3859</t>
  </si>
  <si>
    <t>Mountains and Flowers - The 100th Anniversary of the Japanese Alpine Club</t>
  </si>
  <si>
    <t>3861-3864</t>
  </si>
  <si>
    <t>Prefectural Stamps - Yamanashi - Flowers of Yamanashi</t>
  </si>
  <si>
    <t>Z673</t>
  </si>
  <si>
    <t>Prefectural Stamps - Fukuoka, Saga, Nagasaki, Kumamoto, Oita, Miyazaki and Kagoshima - Flowers</t>
  </si>
  <si>
    <t>Animation - Pokémon</t>
  </si>
  <si>
    <t>3891-3894</t>
  </si>
  <si>
    <t>Prefectural Stamps - Aomori, Iwate, Yamagata and Fukushima - Fruits of Tohoku</t>
  </si>
  <si>
    <t>4040-4043</t>
  </si>
  <si>
    <t>Prefectural Stamps - Niigata and Nagano - Nature of Shin-etsu</t>
  </si>
  <si>
    <t>4044-4053</t>
  </si>
  <si>
    <t>Z736</t>
  </si>
  <si>
    <t>z730</t>
  </si>
  <si>
    <t>Prefectural Stamps - Fukuoka, Saga, Nagasaki, Kumamoto, Oita, Miyazaki and Kagoshima - Flowers of Kyushu</t>
  </si>
  <si>
    <t>Letter Writing Day</t>
  </si>
  <si>
    <t>4097-4100</t>
  </si>
  <si>
    <t>Afforestation Week</t>
  </si>
  <si>
    <t>Opening of Okinawa Highway</t>
  </si>
  <si>
    <t>Opening of Shioya Bridge, Okinawa</t>
  </si>
  <si>
    <t>Bird Week</t>
  </si>
  <si>
    <t>The 70th Anniversary of Toyama's Ryukyu-Hawaii Emigration Project</t>
  </si>
  <si>
    <t>Government Parks</t>
  </si>
  <si>
    <t>Maritime Scenery</t>
  </si>
  <si>
    <t>Airmail - Winter Olympic Games - Sapporo, Japan</t>
  </si>
  <si>
    <t>Prefectural Stamps - Chiba, Ibaraki, Gunma, Saitima and Tochigi - Fruits of Kanto</t>
  </si>
  <si>
    <t>Hakone?</t>
  </si>
  <si>
    <t>International Letter Writing Week - The 50th Anniversary of Japan's Accession of the United Nations</t>
  </si>
  <si>
    <t>Prefectural Stamps - Yamanashi - Flowers and Scenery in Yamanashi</t>
  </si>
  <si>
    <t>Yamanashi volcano</t>
  </si>
  <si>
    <t>4231-4235</t>
  </si>
  <si>
    <t>Yamanashi volcanoes</t>
  </si>
  <si>
    <t>Prefectural Stamps - Tohoku - Flowers and Scenery Places in Tohoku</t>
  </si>
  <si>
    <t>4308-4317</t>
  </si>
  <si>
    <t>Tohoku volcano</t>
  </si>
  <si>
    <t>World Heritage - Shiretoko Five Lakes &amp; Mountain Ranges</t>
  </si>
  <si>
    <t>4318-4327</t>
  </si>
  <si>
    <t>Shiretoko volcanic range</t>
  </si>
  <si>
    <t>Prefectural Stamps - Tokyo - Landmarks and Ukiyoe in the Edo Period</t>
  </si>
  <si>
    <t>4348-4357</t>
  </si>
  <si>
    <t>Yokoso! Japan Weeks - Flowers and Mountains</t>
  </si>
  <si>
    <t>4486-4495</t>
  </si>
  <si>
    <t>Animation - Hanasaka Jisan (The Old Man Who Made Cherry Trees Blossom)</t>
  </si>
  <si>
    <t>4498-4507</t>
  </si>
  <si>
    <t>Greetings International - Joint Issue with Indonesia</t>
  </si>
  <si>
    <t>4565-4574</t>
  </si>
  <si>
    <t>Keli-mutu</t>
  </si>
  <si>
    <t>The 60th Anniversary of the Local Government Law - Hokkaido</t>
  </si>
  <si>
    <t>4575-4578</t>
  </si>
  <si>
    <t>G8 Hokkaido Toyako Summit - Moutains and Nature</t>
  </si>
  <si>
    <t>Showa-shinzan</t>
  </si>
  <si>
    <t>Eniwa</t>
  </si>
  <si>
    <t>Hokkaido volcanoes</t>
  </si>
  <si>
    <t>4590-4599</t>
  </si>
  <si>
    <t>Edo Era Ukiyoe</t>
  </si>
  <si>
    <t>4635-4644</t>
  </si>
  <si>
    <t>Hometowns</t>
  </si>
  <si>
    <t>4685-4694</t>
  </si>
  <si>
    <t>The 60th Anniversary of the Local Government Law - Kyoto</t>
  </si>
  <si>
    <t>4737-4741</t>
  </si>
  <si>
    <t>The 140th Anniversary of Diplomatic Relations with Hungary</t>
  </si>
  <si>
    <t>5099-5108</t>
  </si>
  <si>
    <t>New Year Lottery</t>
  </si>
  <si>
    <t>50y+3y</t>
  </si>
  <si>
    <t>Tourism - Seto Inland Sea</t>
  </si>
  <si>
    <t>5206-5215</t>
  </si>
  <si>
    <t>Hello Kitty - Self Adhesive Stamps</t>
  </si>
  <si>
    <t>5275-5280</t>
  </si>
  <si>
    <t>Greetings Stamps - Self Adhesive</t>
  </si>
  <si>
    <t>5487-5491</t>
  </si>
  <si>
    <t>Hometowns - Tohoku</t>
  </si>
  <si>
    <t>5518-5527</t>
  </si>
  <si>
    <t>Tourism - Winter Through Spring of Hokkaido</t>
  </si>
  <si>
    <t>5553-5562</t>
  </si>
  <si>
    <t>Hometowns - Kanto Area</t>
  </si>
  <si>
    <t>Kanto volcano?</t>
  </si>
  <si>
    <t>5583-5592</t>
  </si>
  <si>
    <t>The 60th Anniversary of the Local Government Law - Kumamoto</t>
  </si>
  <si>
    <t>5638-5642</t>
  </si>
  <si>
    <t>Tourism - Summer of Hokkaido</t>
  </si>
  <si>
    <t>5653-5662</t>
  </si>
  <si>
    <t>International Stamp Exhibition PHILANIPPON '11, Yokohama</t>
  </si>
  <si>
    <t>5726-5735</t>
  </si>
  <si>
    <t>International Stamp Exhibition "PHILANIPPON '11", Yokohama - Self Adhesive Stamps</t>
  </si>
  <si>
    <t>5736-5745</t>
  </si>
  <si>
    <t>International Stamp Exhibition "PHILANIPPON '11", Yokohama - Gold Foil Stamping</t>
  </si>
  <si>
    <t>5746-5747</t>
  </si>
  <si>
    <t>Famous Places and Neat Ukiyoe</t>
  </si>
  <si>
    <t>5748-5757</t>
  </si>
  <si>
    <t>The 60th Anniversary of the Local Government Law - Tottori</t>
  </si>
  <si>
    <t>5764-5768</t>
  </si>
  <si>
    <t>Tourism - Autumn Through Winter of Hokkaido</t>
  </si>
  <si>
    <t>5788-5797</t>
  </si>
  <si>
    <t>Japanese Mountains</t>
  </si>
  <si>
    <t>5798-5807</t>
  </si>
  <si>
    <t>Hometowns - Koshinetsu</t>
  </si>
  <si>
    <t>5881-5890</t>
  </si>
  <si>
    <t>5911-5915</t>
  </si>
  <si>
    <t>The Anniversary of Local Government Law - Kanagawa</t>
  </si>
  <si>
    <t>6085-6089</t>
  </si>
  <si>
    <t>Landscapes - Ukiyoe</t>
  </si>
  <si>
    <t>6109-6118</t>
  </si>
  <si>
    <t>The 60th Anniversary of the Local Government Law - Tochigi</t>
  </si>
  <si>
    <t>6188-6192</t>
  </si>
  <si>
    <t>6312-6321</t>
  </si>
  <si>
    <t>Hometown Festivals - Hirosaki Sakura-Matsuri</t>
  </si>
  <si>
    <t>6347-6348</t>
  </si>
  <si>
    <t>Strip of 2</t>
  </si>
  <si>
    <t>Tourism - Toyama, Tateyama Kurobe Prefecture</t>
  </si>
  <si>
    <t>6359-6368</t>
  </si>
  <si>
    <t>The 60th Anniversary of the Local Government Law - Miyagi</t>
  </si>
  <si>
    <t>6389-6393</t>
  </si>
  <si>
    <t>Naruko or Zao</t>
  </si>
  <si>
    <t>Moto-Shirane</t>
  </si>
  <si>
    <t>The 60th Anniversary of the Local Government Law - Gunma</t>
  </si>
  <si>
    <t>6472-6476</t>
  </si>
  <si>
    <t>Spring Greetings</t>
  </si>
  <si>
    <t>6714-6718</t>
  </si>
  <si>
    <t>The 150th Anniversary of Diplomatic Relations with Switzerland - Joint Issue</t>
  </si>
  <si>
    <t>6719-6728</t>
  </si>
  <si>
    <t>Definitives</t>
  </si>
  <si>
    <t>310y</t>
  </si>
  <si>
    <t>The 50th Anniversary of Japanese Membership of the OECD</t>
  </si>
  <si>
    <t>82y</t>
  </si>
  <si>
    <t>2014 The 60th Anniversary of the Local Government Law - Ehime</t>
  </si>
  <si>
    <t>6760-6764</t>
  </si>
  <si>
    <t>Mt. Akita-komagatake, Akita</t>
  </si>
  <si>
    <t>Mt. Iyogatake, Chiba</t>
  </si>
  <si>
    <t>Mt. Okuhotakadake, Nagano</t>
  </si>
  <si>
    <t>Mt. Fuji, Shizuoka</t>
  </si>
  <si>
    <t>Mt. Rokko, Hyogo</t>
  </si>
  <si>
    <t>Mt. Mikuradake, Hiroshima</t>
  </si>
  <si>
    <t>Mt. Tsurugi, Tokushima</t>
  </si>
  <si>
    <t>Mt. Unzendake, Nagasaki</t>
  </si>
  <si>
    <t>Mt. Okue, Miyazaki</t>
  </si>
  <si>
    <t>Mt. Tamachiji, Okinawa</t>
  </si>
  <si>
    <t>6769-6778</t>
  </si>
  <si>
    <t>Harmony with Nature - Rare Wildlife in Japan</t>
  </si>
  <si>
    <t>World Heritage - Mount Fuji</t>
  </si>
  <si>
    <t>6868-6877</t>
  </si>
  <si>
    <t>Ukiyoe</t>
  </si>
  <si>
    <t>6907-6916</t>
  </si>
  <si>
    <t>Japanese Mountains Series No. 5</t>
  </si>
  <si>
    <t>6917-6926</t>
  </si>
  <si>
    <t>Mt. Sanbe, Shimane</t>
  </si>
  <si>
    <t>Mt. Nantai, Tochigi</t>
  </si>
  <si>
    <t>Mt. Tokusagamine, Yamaguchi</t>
  </si>
  <si>
    <t>Mt. Asahidake, Hokkaido</t>
  </si>
  <si>
    <t>Mt. Takao, Tokyo</t>
  </si>
  <si>
    <t>Mt. Hiko, Fukuoka</t>
  </si>
  <si>
    <t>Mt. Mitsuse-myojin, Aichi</t>
  </si>
  <si>
    <t>Mt. Sanrei, Kochi</t>
  </si>
  <si>
    <t>Mt. Kumano Kodo, Wakayama</t>
  </si>
  <si>
    <t>Mt. Shinmoedake, Kagoshima</t>
  </si>
  <si>
    <t>International Letter-Writing Week</t>
  </si>
  <si>
    <t>Haku</t>
  </si>
  <si>
    <t>The 60th Anniversary of the Local Government Law - Ishikawa</t>
  </si>
  <si>
    <t>7119-7123</t>
  </si>
  <si>
    <t>International Stamp Exhibition "Indonesia 2000" - Bandung, Indonesia - Minerals</t>
  </si>
  <si>
    <t>Minerals</t>
  </si>
  <si>
    <t>175r + 25r</t>
  </si>
  <si>
    <t>Children's Day Surcharged</t>
  </si>
  <si>
    <t>Second Pictorials</t>
  </si>
  <si>
    <t>The 100th Anniversary of Proclamation of British Sovereignty over New Zealand</t>
  </si>
  <si>
    <t>red/olive green</t>
  </si>
  <si>
    <t>Sheeps</t>
  </si>
  <si>
    <t>The 200th Anniversary of the First Fleet Arriving at Tenerife</t>
  </si>
  <si>
    <t>Opening of the Telephone Caple between mainland Australia and Tasmania</t>
  </si>
  <si>
    <t>2d</t>
  </si>
  <si>
    <t>Natural and Cultural Heritage</t>
  </si>
  <si>
    <t>Touristic Attractions in Australia</t>
  </si>
  <si>
    <t>Panorama of Australia</t>
  </si>
  <si>
    <t>Island Jewels</t>
  </si>
  <si>
    <t>Waterfalls - Australia</t>
  </si>
  <si>
    <t>Australian World Heritage Sites</t>
  </si>
  <si>
    <t>Agriculture - Farming Australia</t>
  </si>
  <si>
    <t>Norfolk Island Pines - Joint Issue with Norfolk Island</t>
  </si>
  <si>
    <t>Norfolk Is</t>
  </si>
  <si>
    <t>Gemstones - Rare Beauties</t>
  </si>
  <si>
    <t>3624‑3627</t>
  </si>
  <si>
    <t>$1 &amp; $2</t>
  </si>
  <si>
    <t>Gemstones</t>
  </si>
  <si>
    <t>Caves</t>
  </si>
  <si>
    <t>Heard Island</t>
  </si>
  <si>
    <t>3666‑3669</t>
  </si>
  <si>
    <t>The 100th Anniversary of the Princes Highway</t>
  </si>
  <si>
    <t>World Heritage Australia</t>
  </si>
  <si>
    <t>None</t>
  </si>
  <si>
    <t>Sydpex Lord Howe Island essay (never published)</t>
  </si>
  <si>
    <t>Toba waterfall</t>
  </si>
  <si>
    <t>World Tourism Organization Meeting, Bali</t>
  </si>
  <si>
    <t>Not a volcano</t>
  </si>
  <si>
    <t>AUSTRALIAN ANTARCTIC TERRITORY</t>
  </si>
  <si>
    <t>Macquarie Island</t>
  </si>
  <si>
    <t>184-187</t>
  </si>
  <si>
    <t>227-230</t>
  </si>
  <si>
    <t>The Dogs that Saved Macquarie Island</t>
  </si>
  <si>
    <t>CHRISTMAS ISLAND</t>
  </si>
  <si>
    <t>Map</t>
  </si>
  <si>
    <t>Christmas Island</t>
  </si>
  <si>
    <t>Ships</t>
  </si>
  <si>
    <t>Famous Visitors</t>
  </si>
  <si>
    <t>Map, Sir John Murray, Oceanographe</t>
  </si>
  <si>
    <t>The 25th Anniversary of the Reign of Queen Elizabeth II</t>
  </si>
  <si>
    <t>The 100th Anniversary of the Death of Sir Rowland Hill, 1795-1879</t>
  </si>
  <si>
    <t>The 25th Anniversary of the Australian Territory</t>
  </si>
  <si>
    <t>Appearance of Halley's Comet</t>
  </si>
  <si>
    <t>33c</t>
  </si>
  <si>
    <t>The 100th Anniversary of the Visits by H.M.S. "Flying Fish" and H.M.S. "Egeria"</t>
  </si>
  <si>
    <t>36c</t>
  </si>
  <si>
    <t>The 75th Anniversary of the Death of Sir John Murray - Oceanographer, 1841-1914</t>
  </si>
  <si>
    <t>Maps of Christmas Island</t>
  </si>
  <si>
    <t>43c</t>
  </si>
  <si>
    <t>Seabirds</t>
  </si>
  <si>
    <t>Island</t>
  </si>
  <si>
    <t>45c strip</t>
  </si>
  <si>
    <t>381-385</t>
  </si>
  <si>
    <t>Scenic Views of Christmas Island</t>
  </si>
  <si>
    <t>Dolly Beach outcrop</t>
  </si>
  <si>
    <t>The 350th Anniversary of the Naming of Christmas Island</t>
  </si>
  <si>
    <t>Christmas Island - 50th Anniversary as a Territory</t>
  </si>
  <si>
    <t>Early Voyages</t>
  </si>
  <si>
    <t>minisheet</t>
  </si>
  <si>
    <t>818-819</t>
  </si>
  <si>
    <t>19th-Century Explorers</t>
  </si>
  <si>
    <t>857-858</t>
  </si>
  <si>
    <t>8d</t>
  </si>
  <si>
    <t>Definitive Issues</t>
  </si>
  <si>
    <t>Inauguration of the Independent Postal Service and the First Statutory Council</t>
  </si>
  <si>
    <t>28c</t>
  </si>
  <si>
    <t>The 25th Anniversary of the Territorial Status under Australian Administration</t>
  </si>
  <si>
    <t>"Operation Drake" - Round the World Expedition and the 400th Anniversary of Sir Francis Drake's Circumnavigation of the World</t>
  </si>
  <si>
    <t>Map and aeroplane</t>
  </si>
  <si>
    <t>Aircraft</t>
  </si>
  <si>
    <t>The 100th Anniversary of the Death of Charles Darwin, 1809-1882 and the 150th Anniversary of Charles Darwin's Voyage</t>
  </si>
  <si>
    <t>24c minisheet</t>
  </si>
  <si>
    <t>81-82</t>
  </si>
  <si>
    <t>The 125th Anniversary of Annexation of Cocos Islands to British Empire</t>
  </si>
  <si>
    <t>The 75th Anniversary of the Boy Scout Movement</t>
  </si>
  <si>
    <t>International Stamp Exhibition "Ausipex '84" - Melbourne, Australia</t>
  </si>
  <si>
    <t>$2 minisheet</t>
  </si>
  <si>
    <t>The 25th Anniversary of the First Cocos Islands Stamps</t>
  </si>
  <si>
    <t>International Stamp Exhibition "New Zealand 1990" - Issue of 1988 Overprinted with Logo and "NEW ZEALAND 1990 24 AUG 2 SEP AUCKLAND"</t>
  </si>
  <si>
    <t>Education</t>
  </si>
  <si>
    <t>Transfer of Postal Service to Australia Post</t>
  </si>
  <si>
    <t>305-324</t>
  </si>
  <si>
    <t>Sea-birds of North Keeling Island</t>
  </si>
  <si>
    <t>332-333</t>
  </si>
  <si>
    <t>Map North Keeling Island</t>
  </si>
  <si>
    <t>Maps of Cocos</t>
  </si>
  <si>
    <t>Aviation - Airplanes</t>
  </si>
  <si>
    <t>525-528</t>
  </si>
  <si>
    <t>Minisheet $1</t>
  </si>
  <si>
    <t>Ball Bay</t>
  </si>
  <si>
    <t>emerald green</t>
  </si>
  <si>
    <t>reddish violet</t>
  </si>
  <si>
    <t>purple red</t>
  </si>
  <si>
    <t>brownish purple</t>
  </si>
  <si>
    <t>purple carmine</t>
  </si>
  <si>
    <t>greyish green</t>
  </si>
  <si>
    <t>5 1/2p</t>
  </si>
  <si>
    <t>Bloody Bridge</t>
  </si>
  <si>
    <t>Previous Issues Surcharged</t>
  </si>
  <si>
    <t>The 125th Anniversary of Annexation of Norfolk Island to Van Diemen's Land</t>
  </si>
  <si>
    <t>Visit of Queen Elizabeth II to Norfolk Island</t>
  </si>
  <si>
    <t>The 100th Anniversary of U.P.U.</t>
  </si>
  <si>
    <t>164-167</t>
  </si>
  <si>
    <t>The 150th Anniversary of Second Settlement</t>
  </si>
  <si>
    <t>The 200th Anniversary of American Revolution</t>
  </si>
  <si>
    <t>The 200th Anniversary of Captain Cook's Landing in Hawaii</t>
  </si>
  <si>
    <t>Hawaii islands</t>
  </si>
  <si>
    <t>Scouts Movement - Self-Adhesive</t>
  </si>
  <si>
    <t>Map - self-adhesive</t>
  </si>
  <si>
    <t>The 50th Anniversary of Scout Movement</t>
  </si>
  <si>
    <t>The 100th Anniversary of the Death of Sir Rowland Hill</t>
  </si>
  <si>
    <t>Philip and Nepean Islands</t>
  </si>
  <si>
    <t>Cemetery Bay Beach</t>
  </si>
  <si>
    <t>Philip Island from Point Ross</t>
  </si>
  <si>
    <t>Pitcairn Island</t>
  </si>
  <si>
    <t>The 200th Anniversary of the Mutiny on the "Bounty"</t>
  </si>
  <si>
    <t>History of the Norfolk Islanders - Settlement on Pitcairn Island</t>
  </si>
  <si>
    <t>Sydney Bay, Kingston</t>
  </si>
  <si>
    <t>Amateur Radio</t>
  </si>
  <si>
    <t>Tourism - Historic Buildings of Kingston</t>
  </si>
  <si>
    <t>535-539</t>
  </si>
  <si>
    <t>Hills behind Kingston</t>
  </si>
  <si>
    <t>The 50th Anniversary of Stamps in Norfolk Island</t>
  </si>
  <si>
    <t>National New Zealand Stamp Exhibition "CANPEX 2000" - Christchurch, New Zealand</t>
  </si>
  <si>
    <t>Minisheet $1.20</t>
  </si>
  <si>
    <t>New Millennium - Children's Drawings</t>
  </si>
  <si>
    <t>Islands</t>
  </si>
  <si>
    <t>The 100th Anniversary of First Motorized Flight by the Wright Brothers</t>
  </si>
  <si>
    <t>Norfolk Island and Qantas plane</t>
  </si>
  <si>
    <t>The 150th Anniversary of the Pitcairn Migration</t>
  </si>
  <si>
    <t>Iconic Activities - Self Adhesive Stamps</t>
  </si>
  <si>
    <t>Trans-Tasman FMX</t>
  </si>
  <si>
    <t>Motorbike and island</t>
  </si>
  <si>
    <t>The 35th Anniversary of Quota International on Norfolk Island</t>
  </si>
  <si>
    <t>Phillip Island Landscapes</t>
  </si>
  <si>
    <t>n/a</t>
  </si>
  <si>
    <t>Pink Diamond</t>
  </si>
  <si>
    <t>Rhodonite</t>
  </si>
  <si>
    <t>Golden Sapphire</t>
  </si>
  <si>
    <t>Fluorite</t>
  </si>
  <si>
    <t>GVP #</t>
  </si>
  <si>
    <t>Last eruption</t>
  </si>
  <si>
    <t>na</t>
  </si>
  <si>
    <t>The Nut, Tasmania</t>
  </si>
  <si>
    <t>Teide, Tenerife</t>
  </si>
  <si>
    <t>The Grampians, W Victoria Volc Province</t>
  </si>
  <si>
    <t>Nandroya Falls, Malanda shield volcano, Qld</t>
  </si>
  <si>
    <t>Sheep, Western Victoria Volcanics Province</t>
  </si>
  <si>
    <t>MacKenzie Falls,  W Victoria Volc Province, Grampians</t>
  </si>
  <si>
    <t>Gondwana Rainforests, remnant shield volcano, NSW/Qld</t>
  </si>
  <si>
    <t>Glasshouse Mts (Mt Beerwah &amp; Mt Coonowrin), Qld</t>
  </si>
  <si>
    <t>Mt William, Grampians, Victoria. Not a volcano.</t>
  </si>
  <si>
    <t>Undara lava tubes, shield volcano, Nth Qld</t>
  </si>
  <si>
    <t>Anzac Peak (Big Ben), Heard Island</t>
  </si>
  <si>
    <t>Big Ben, Heard Island</t>
  </si>
  <si>
    <t>Big Ben &amp; Mt Dixon, Heard Island</t>
  </si>
  <si>
    <t>Budj Bim / Mount Eccles, W Victoria Volc Province</t>
  </si>
  <si>
    <t>Blue Lake, Mt Gambier, Sth Aust</t>
  </si>
  <si>
    <t>STAMPWORLD ISSUE</t>
  </si>
  <si>
    <t>33 kya</t>
  </si>
  <si>
    <t>7 mya</t>
  </si>
  <si>
    <t>3 mya</t>
  </si>
  <si>
    <t>1 mya</t>
  </si>
  <si>
    <t>20 mya</t>
  </si>
  <si>
    <t>25 mya</t>
  </si>
  <si>
    <t>2.3 mya</t>
  </si>
  <si>
    <t>10 mya</t>
  </si>
  <si>
    <t>30 kya</t>
  </si>
  <si>
    <t>7 kya</t>
  </si>
  <si>
    <t>2.9 kya</t>
  </si>
  <si>
    <t>Glenn owned</t>
  </si>
  <si>
    <t>Y</t>
  </si>
  <si>
    <t>Cost</t>
  </si>
  <si>
    <t>N</t>
  </si>
  <si>
    <t>RYUKYU IS - Amami District</t>
  </si>
  <si>
    <t>RYUKYU IS - Miyako District</t>
  </si>
  <si>
    <t>RYUKYU IS - Okinawa District</t>
  </si>
  <si>
    <t>RYUKYU IS - Yaeyama District</t>
  </si>
  <si>
    <t>CHINA</t>
  </si>
  <si>
    <t>TAIWAN</t>
  </si>
  <si>
    <t>Birds &amp; Landscapes</t>
  </si>
  <si>
    <t>Landscapes &amp; Birds - Thick paper</t>
  </si>
  <si>
    <t>Zealandia</t>
  </si>
  <si>
    <t>68a</t>
  </si>
  <si>
    <t>First Pictorials</t>
  </si>
  <si>
    <t>Penny Universal - Zealandia</t>
  </si>
  <si>
    <t>King George V</t>
  </si>
  <si>
    <t>The 100th Anniversary of the New Zealand Railway</t>
  </si>
  <si>
    <t>Tongariro National Park - Third Pictorials</t>
  </si>
  <si>
    <t>Local Motifs - Exports</t>
  </si>
  <si>
    <t>Lake Scenes</t>
  </si>
  <si>
    <t>Mountain Views</t>
  </si>
  <si>
    <t>Offshore Islands</t>
  </si>
  <si>
    <t>Anniversaries and Metrication</t>
  </si>
  <si>
    <t>Centenaries</t>
  </si>
  <si>
    <t>Anniversaries and Events</t>
  </si>
  <si>
    <t>Harbours</t>
  </si>
  <si>
    <t>River Scenes</t>
  </si>
  <si>
    <t>New Zealand Scenes</t>
  </si>
  <si>
    <t>Mineral - Nephrite</t>
  </si>
  <si>
    <t>Mineral - Agate</t>
  </si>
  <si>
    <t>Mineral - Iron pyrite</t>
  </si>
  <si>
    <t>Mineral - Amethyst</t>
  </si>
  <si>
    <t>Mineral - Carnelian</t>
  </si>
  <si>
    <t>Mineral - Native sulphur</t>
  </si>
  <si>
    <t>Beautiful New Zealand</t>
  </si>
  <si>
    <t>Ski-slope Scenery</t>
  </si>
  <si>
    <t>1019b</t>
  </si>
  <si>
    <t>The 150th Anniversary of European Settlements</t>
  </si>
  <si>
    <t>Rock Formations</t>
  </si>
  <si>
    <t>1315-1320</t>
  </si>
  <si>
    <t>New Zealand Golf Courses</t>
  </si>
  <si>
    <t>Farmyard Animals - New Value</t>
  </si>
  <si>
    <t>New Zealand Scenery - Self-Adhesive Coil Stamps</t>
  </si>
  <si>
    <t>1560-1565</t>
  </si>
  <si>
    <t>Scenic Trains</t>
  </si>
  <si>
    <t>International Stamp Exhibition "ISREAL '98" - Tel Aviv, Isreal - Fly Fishing</t>
  </si>
  <si>
    <t>The 100th Anniversary of the 1898 Pictorial Stamps</t>
  </si>
  <si>
    <t>Scenic Skies</t>
  </si>
  <si>
    <t>Millennium Series - Urban Transformations</t>
  </si>
  <si>
    <t>Scenic Walks</t>
  </si>
  <si>
    <t>1858-1863</t>
  </si>
  <si>
    <t>Egmont Palmpex 99</t>
  </si>
  <si>
    <t>Chinese New Year - Year of the Dragon - Maori Spirits and Guardians</t>
  </si>
  <si>
    <t>Scenic Reflections</t>
  </si>
  <si>
    <t>The 100th Anniversary of Tourism</t>
  </si>
  <si>
    <t>1941a</t>
  </si>
  <si>
    <t>Scenic Coastlines</t>
  </si>
  <si>
    <t>Scenic Coastlines - Self-Adhesive</t>
  </si>
  <si>
    <t>2116-2118</t>
  </si>
  <si>
    <t>America's Cup</t>
  </si>
  <si>
    <t>International Stamp Exhibition "MELBOURNE '02" - Australia - America's Cup</t>
  </si>
  <si>
    <t>Scenic Waterways</t>
  </si>
  <si>
    <t>New Zealand Scenery - Self-Adhesive</t>
  </si>
  <si>
    <t>2267a</t>
  </si>
  <si>
    <t>The Lord of the Rings - New Zealand Home of Middle-Earth</t>
  </si>
  <si>
    <t>2285-2292</t>
  </si>
  <si>
    <t>2291-2292</t>
  </si>
  <si>
    <t>2311a</t>
  </si>
  <si>
    <t>2327-2331</t>
  </si>
  <si>
    <t>2327-2332</t>
  </si>
  <si>
    <t>2482-2486</t>
  </si>
  <si>
    <t>Scenic Definitives - Self-Adhesive</t>
  </si>
  <si>
    <t>National Stamp Exhibition "TARAPEX 2008" - New Plymouth - Children's Health</t>
  </si>
  <si>
    <t>2708-2712</t>
  </si>
  <si>
    <t>2747-2770</t>
  </si>
  <si>
    <t>2873-2897</t>
  </si>
  <si>
    <t>International Stamp Exhibition PHILANIPPON 2011 - Yokohama, Japan</t>
  </si>
  <si>
    <t>3001-3006</t>
  </si>
  <si>
    <t>3069-3088</t>
  </si>
  <si>
    <t>3168-3187</t>
  </si>
  <si>
    <t>2306-2311</t>
  </si>
  <si>
    <t>3375-3380</t>
  </si>
  <si>
    <t>3445-3454</t>
  </si>
  <si>
    <t>3524-3528</t>
  </si>
  <si>
    <t>3535-3548</t>
  </si>
  <si>
    <t>3634-3638</t>
  </si>
  <si>
    <t>3722-3730</t>
  </si>
  <si>
    <t>Tourism - Te Araroa Trail</t>
  </si>
  <si>
    <t>3731-3736</t>
  </si>
  <si>
    <t>3793-3796</t>
  </si>
  <si>
    <t>135-139</t>
  </si>
  <si>
    <t>Mud pools</t>
  </si>
  <si>
    <t>NEW ZEALAND - PRIVATE - PETE'S POST</t>
  </si>
  <si>
    <t>NEW ZEALAND - PRIVATE - DX MAIL</t>
  </si>
  <si>
    <t>NEW ZEALAND - PRIVATE - FASTWAY</t>
  </si>
  <si>
    <t>NEW ZEALAND - PRIVATE - UNIVERSAL MAIL</t>
  </si>
  <si>
    <t>NL0</t>
  </si>
  <si>
    <t>Dolphins</t>
  </si>
  <si>
    <t>834-837</t>
  </si>
  <si>
    <t>Greeting Stamps</t>
  </si>
  <si>
    <t>Formation of Local Government</t>
  </si>
  <si>
    <t>Local Motives and Queen Elizabeth II</t>
  </si>
  <si>
    <t>Cocoa</t>
  </si>
  <si>
    <t>1911 -1916 Special Delivery Stamp</t>
  </si>
  <si>
    <t>1912 -1916 Special Delivery Stamp</t>
  </si>
  <si>
    <t>1916 -1931 Special Delivery Stamp</t>
  </si>
  <si>
    <t>1917 -1931 Special Delivery Stamp</t>
  </si>
  <si>
    <t>1918 -1931 Special Delivery Stamp</t>
  </si>
  <si>
    <t>296a</t>
  </si>
  <si>
    <t>296b</t>
  </si>
  <si>
    <t>296c</t>
  </si>
  <si>
    <t>Airmail - Issues of 1932 Overprinted with Dornier Do-J flying Boat "Gronland Wal" and "ROUND-THE-WORLD FLIGHT VON GRONAU 1932"</t>
  </si>
  <si>
    <t>1920 -1931 Special Delivery Stamp</t>
  </si>
  <si>
    <t>1921 -1931 Special Delivery Stamp</t>
  </si>
  <si>
    <t>1922 -1931 Special Delivery Stamp</t>
  </si>
  <si>
    <t>1923 -1931 Special Delivery Stamp</t>
  </si>
  <si>
    <t>1906 Special Delivery Stamp</t>
  </si>
  <si>
    <t>For Victims of a Luzon Flood</t>
  </si>
  <si>
    <t>Local Motives (Japanese occupation)</t>
  </si>
  <si>
    <t>Guarding Peaceful Labour</t>
  </si>
  <si>
    <t>543a</t>
  </si>
  <si>
    <t>544a</t>
  </si>
  <si>
    <t>Issues of 1947 Overprinted "MANILA CONFERENCE OF 1954" and Surcharged Value</t>
  </si>
  <si>
    <t>The 50th Anniversary of Rotary International</t>
  </si>
  <si>
    <t>597a</t>
  </si>
  <si>
    <t>The 10th World Scout Jamboree, Manila</t>
  </si>
  <si>
    <t>Issues of 1950, 1954 and 1955 Surcharged</t>
  </si>
  <si>
    <t>Malaria Eradication</t>
  </si>
  <si>
    <t>Airmail - The 3rd Anniversary of the Taal Volcano Eruption (1965)</t>
  </si>
  <si>
    <t>Airmail - The 2nd Anniversary of the Taal Volcano Eruption (1965)</t>
  </si>
  <si>
    <t>The 50th Anniversary of Philippines National Bank</t>
  </si>
  <si>
    <t>Mindanao volc</t>
  </si>
  <si>
    <t>Issue of 1966 Surcharged FIVE 5s</t>
  </si>
  <si>
    <t>The 75th Anniversary of Lands Bureau</t>
  </si>
  <si>
    <t>1542-1546</t>
  </si>
  <si>
    <t>The 50th Anniversary of Davao City</t>
  </si>
  <si>
    <t>multi on yellow</t>
  </si>
  <si>
    <t>multi on white</t>
  </si>
  <si>
    <t>2226-2229</t>
  </si>
  <si>
    <t>The 150th Anniversary of Philippines-Switzerland Diplomatic Relations</t>
  </si>
  <si>
    <t>3414-3417</t>
  </si>
  <si>
    <t>3804-3805</t>
  </si>
  <si>
    <t>The 50th Anniversary of Diplomatic Relations with Japan</t>
  </si>
  <si>
    <t>4082-4085</t>
  </si>
  <si>
    <t>NORFOLK ISLAND (to 2020)</t>
  </si>
  <si>
    <t>INDONESIA (to 2020)</t>
  </si>
  <si>
    <t>INDONESIA - DJOKJAKARTA</t>
  </si>
  <si>
    <t>INDONESIA - REPUBLIC</t>
  </si>
  <si>
    <t>COCOS (KEELING) ISLAND (to 2020)</t>
  </si>
  <si>
    <t>CHRISTMAS ISLAND (to 2020)</t>
  </si>
  <si>
    <t>5437-5442</t>
  </si>
  <si>
    <t>1000y</t>
  </si>
  <si>
    <t>7221-7230</t>
  </si>
  <si>
    <t>UNESCO World Heritage - Tomioka Silk Mill and Related Sites</t>
  </si>
  <si>
    <t>7304-7313</t>
  </si>
  <si>
    <t>Overseas World Heritage</t>
  </si>
  <si>
    <t>7314-7318</t>
  </si>
  <si>
    <t>Greetings Stamps - Hello Kitty - Regional Issues</t>
  </si>
  <si>
    <t>Flowers of Echigo Issue of 2002 Re-issued with New Value</t>
  </si>
  <si>
    <t>Happy Greetings</t>
  </si>
  <si>
    <t>52y</t>
  </si>
  <si>
    <t>7457-7466</t>
  </si>
  <si>
    <t>92y</t>
  </si>
  <si>
    <t>7477-7486</t>
  </si>
  <si>
    <t>Japanese Night Views</t>
  </si>
  <si>
    <t>7657-7666</t>
  </si>
  <si>
    <t>Tourism - Greetings from Japan</t>
  </si>
  <si>
    <t>7708-7709</t>
  </si>
  <si>
    <t>7710-7711</t>
  </si>
  <si>
    <t>7752-7761</t>
  </si>
  <si>
    <t>The 60th Anniversary of the Local Government Law - Tokyo</t>
  </si>
  <si>
    <t>7833-7836</t>
  </si>
  <si>
    <t>7838-7884</t>
  </si>
  <si>
    <t>7942-7946</t>
  </si>
  <si>
    <t>Traditional Japanese Design</t>
  </si>
  <si>
    <t>7959-7968</t>
  </si>
  <si>
    <t>7969-7978</t>
  </si>
  <si>
    <t>Famous Landscapes and Edo Beauty - Ukiyoe</t>
  </si>
  <si>
    <t>8029-8038</t>
  </si>
  <si>
    <t>Mountain Day</t>
  </si>
  <si>
    <t>8069-8078</t>
  </si>
  <si>
    <t>Happy Greetings - Japanese Style</t>
  </si>
  <si>
    <t>Yakedake</t>
  </si>
  <si>
    <t>Flora &amp; Fauna - Natural Monuments, Kamikochi</t>
  </si>
  <si>
    <t>8153-8162</t>
  </si>
  <si>
    <t>Establishment of World Tsunami Awareness Day</t>
  </si>
  <si>
    <t>Natural Monuments - Oze</t>
  </si>
  <si>
    <t>8464-8473</t>
  </si>
  <si>
    <t>8546-8555</t>
  </si>
  <si>
    <t>8675-8684</t>
  </si>
  <si>
    <t>Greetings Stamps - Winter</t>
  </si>
  <si>
    <t>Tourism - My Journey</t>
  </si>
  <si>
    <t>8961-8970</t>
  </si>
  <si>
    <t>8971-8980</t>
  </si>
  <si>
    <t>Tourism - My Journey - Mt. Fuji</t>
  </si>
  <si>
    <t>120y</t>
  </si>
  <si>
    <t>8981-8985</t>
  </si>
  <si>
    <t>Flora and Fauna</t>
  </si>
  <si>
    <t>9006-9015</t>
  </si>
  <si>
    <t>UNESCO World Heritage - Munakata, Okinoshima and Kami Inland Island</t>
  </si>
  <si>
    <t>9142‑9151</t>
  </si>
  <si>
    <t>The 150th Anniversary of Diplomatic Relations with Sweden</t>
  </si>
  <si>
    <t>9192‑9201</t>
  </si>
  <si>
    <t>Rugby World Cup 2019 - Japan</t>
  </si>
  <si>
    <t>82y+10y</t>
  </si>
  <si>
    <t>9222-9228</t>
  </si>
  <si>
    <t>My Journey</t>
  </si>
  <si>
    <t>9264-9273</t>
  </si>
  <si>
    <t>9324-9333</t>
  </si>
  <si>
    <t>Overseas Greetings Stamps - Mount Fuji</t>
  </si>
  <si>
    <t>Trains - Railroads</t>
  </si>
  <si>
    <t>8y pair</t>
  </si>
  <si>
    <t>9394-9395</t>
  </si>
  <si>
    <t>The 150th Anniversary of Modern Survey</t>
  </si>
  <si>
    <t>9637-9646</t>
  </si>
  <si>
    <t>The 74th National Sports Festival, Ibaraki</t>
  </si>
  <si>
    <t>9770‑9779</t>
  </si>
  <si>
    <t>84y</t>
  </si>
  <si>
    <t>The 100th Anniversary of the Japan Art Academy</t>
  </si>
  <si>
    <t>9838-9847</t>
  </si>
  <si>
    <t>9851‑9860</t>
  </si>
  <si>
    <t>The 150th Anniversary of Diplomatic Relations with Hungary - Joint Issue with Hungary</t>
  </si>
  <si>
    <t>9887‑9896</t>
  </si>
  <si>
    <t>Traditional Colors - Winter</t>
  </si>
  <si>
    <t>9943‑9952</t>
  </si>
  <si>
    <t>NEW ZEALAND - LIFE INSURANCE</t>
  </si>
  <si>
    <t>431a</t>
  </si>
  <si>
    <t>41a</t>
  </si>
  <si>
    <t>44b</t>
  </si>
  <si>
    <t>41d</t>
  </si>
  <si>
    <t>792d</t>
  </si>
  <si>
    <t>231g</t>
  </si>
  <si>
    <t>231h</t>
  </si>
  <si>
    <t>231i</t>
  </si>
  <si>
    <t>231jk</t>
  </si>
  <si>
    <t>788a</t>
  </si>
  <si>
    <t>788b</t>
  </si>
  <si>
    <t>1361c</t>
  </si>
  <si>
    <t>C11</t>
  </si>
  <si>
    <t>C12</t>
  </si>
  <si>
    <t>C23</t>
  </si>
  <si>
    <t>C75</t>
  </si>
  <si>
    <t>C77</t>
  </si>
  <si>
    <t>O22</t>
  </si>
  <si>
    <t>O23</t>
  </si>
  <si>
    <t>C34</t>
  </si>
  <si>
    <t>RA24a</t>
  </si>
  <si>
    <t>E2</t>
  </si>
  <si>
    <t>407a</t>
  </si>
  <si>
    <t>329a</t>
  </si>
  <si>
    <t>407b</t>
  </si>
  <si>
    <t>323a</t>
  </si>
  <si>
    <t>766a</t>
  </si>
  <si>
    <t>1559a</t>
  </si>
  <si>
    <t>1559e</t>
  </si>
  <si>
    <t>25e</t>
  </si>
  <si>
    <t>28a</t>
  </si>
  <si>
    <t>IL86</t>
  </si>
  <si>
    <t>282a?</t>
  </si>
  <si>
    <t>125a</t>
  </si>
  <si>
    <t>125b</t>
  </si>
  <si>
    <t>B12b</t>
  </si>
  <si>
    <t>B12c</t>
  </si>
  <si>
    <t>B1d</t>
  </si>
  <si>
    <t>B1b</t>
  </si>
  <si>
    <t>1695-1704</t>
  </si>
  <si>
    <t>B11a</t>
  </si>
  <si>
    <t>B11b</t>
  </si>
  <si>
    <t>C576a</t>
  </si>
  <si>
    <t>208ac</t>
  </si>
  <si>
    <t>208bd</t>
  </si>
  <si>
    <t>3390-3393</t>
  </si>
  <si>
    <t>211a</t>
  </si>
  <si>
    <t>C76a</t>
  </si>
  <si>
    <t>C177ab</t>
  </si>
  <si>
    <t>137b</t>
  </si>
  <si>
    <t>289b</t>
  </si>
  <si>
    <t>289bc</t>
  </si>
  <si>
    <t>289d</t>
  </si>
  <si>
    <t>289de</t>
  </si>
  <si>
    <t>293c</t>
  </si>
  <si>
    <t>293cd</t>
  </si>
  <si>
    <t>293ce</t>
  </si>
  <si>
    <t>293cf</t>
  </si>
  <si>
    <t>337g</t>
  </si>
  <si>
    <t>337gh</t>
  </si>
  <si>
    <t>2L44a</t>
  </si>
  <si>
    <t>1L90a</t>
  </si>
  <si>
    <t>1L48a</t>
  </si>
  <si>
    <t>452b</t>
  </si>
  <si>
    <t>452c</t>
  </si>
  <si>
    <t>452d</t>
  </si>
  <si>
    <t>452e</t>
  </si>
  <si>
    <t>2515a</t>
  </si>
  <si>
    <t>122a</t>
  </si>
  <si>
    <t>122b</t>
  </si>
  <si>
    <t>123a</t>
  </si>
  <si>
    <t>24a</t>
  </si>
  <si>
    <t>1000m</t>
  </si>
  <si>
    <t>2342e</t>
  </si>
  <si>
    <t>745c</t>
  </si>
  <si>
    <t>407c</t>
  </si>
  <si>
    <t>C177a</t>
  </si>
  <si>
    <t>ST. KITTS</t>
  </si>
  <si>
    <t>ST. KITTS-NEVIS</t>
  </si>
  <si>
    <t>SOUTH KOREA</t>
  </si>
  <si>
    <t>TOTAL</t>
  </si>
  <si>
    <t>Blanks</t>
  </si>
  <si>
    <t>1035-1037</t>
  </si>
  <si>
    <t>20c (sheet 50)</t>
  </si>
  <si>
    <t>3639a</t>
  </si>
  <si>
    <t>3639b</t>
  </si>
  <si>
    <t>Maxi card</t>
  </si>
  <si>
    <t>3938b</t>
  </si>
  <si>
    <t>3957b</t>
  </si>
  <si>
    <t>3957a</t>
  </si>
  <si>
    <t>3957c</t>
  </si>
  <si>
    <t>Stamp pack</t>
  </si>
  <si>
    <t>3666b</t>
  </si>
  <si>
    <t>3667b</t>
  </si>
  <si>
    <t>3668b</t>
  </si>
  <si>
    <t>2601b</t>
  </si>
  <si>
    <t>AUSTRALIA - LORD HOWE IS</t>
  </si>
  <si>
    <t>Gower Wilson Memorial Hospital Appeal</t>
  </si>
  <si>
    <t>FDC $1.80 x4</t>
  </si>
  <si>
    <t>3668a</t>
  </si>
  <si>
    <t>FDCa</t>
  </si>
  <si>
    <t>FDCb</t>
  </si>
  <si>
    <t>Australian Birds, LHI postmark</t>
  </si>
  <si>
    <t>Lord Howe Island Courier Post FDC</t>
  </si>
  <si>
    <t>1150a</t>
  </si>
  <si>
    <t>2601a</t>
  </si>
  <si>
    <t>2952a</t>
  </si>
  <si>
    <t>3383-3384</t>
  </si>
  <si>
    <t>Cost per country</t>
  </si>
  <si>
    <t>Multi</t>
  </si>
  <si>
    <t>B69-B76</t>
  </si>
  <si>
    <t>B69-B70</t>
  </si>
  <si>
    <t>Letter</t>
  </si>
  <si>
    <t>508a</t>
  </si>
  <si>
    <t>FDC 15s</t>
  </si>
  <si>
    <t>546-548</t>
  </si>
  <si>
    <t>Comm cover</t>
  </si>
  <si>
    <t>582-584</t>
  </si>
  <si>
    <t>Agung, Bali &amp; Merapi</t>
  </si>
  <si>
    <t>Founding of the Republic</t>
  </si>
  <si>
    <t>Asian Games - New Delhi</t>
  </si>
  <si>
    <t>Natural Disasters Relief Fund Surcharged</t>
  </si>
  <si>
    <t>151-158</t>
  </si>
  <si>
    <t>Agricultural Products</t>
  </si>
  <si>
    <t>Flood Relief Fund - Agricultural Products Stamps of 1960 Overprinted "BENTJANA ALAM 1961" and Surtaxed</t>
  </si>
  <si>
    <t>Tourist Publicity</t>
  </si>
  <si>
    <t>323b</t>
  </si>
  <si>
    <t>332-334</t>
  </si>
  <si>
    <t>335-337</t>
  </si>
  <si>
    <t>338-339</t>
  </si>
  <si>
    <t>340-341</t>
  </si>
  <si>
    <t>Ramayana Dancers</t>
  </si>
  <si>
    <t>366-368a</t>
  </si>
  <si>
    <t>The 12th Pacific Area Travel Association Conference, Jakarta</t>
  </si>
  <si>
    <t>425-428a</t>
  </si>
  <si>
    <t>??Java</t>
  </si>
  <si>
    <t>Freedom from Hunger</t>
  </si>
  <si>
    <t>orange &amp; white</t>
  </si>
  <si>
    <t>Bali Volcano Disaster Fund Surctaxed</t>
  </si>
  <si>
    <t>B155-B155</t>
  </si>
  <si>
    <t>448-449</t>
  </si>
  <si>
    <t>Aerogram</t>
  </si>
  <si>
    <t>Agung</t>
  </si>
  <si>
    <t>National Disaster Fund Surtaxed</t>
  </si>
  <si>
    <t>635-638a</t>
  </si>
  <si>
    <t>637-638b</t>
  </si>
  <si>
    <t>653a</t>
  </si>
  <si>
    <t>Tourism in Bali</t>
  </si>
  <si>
    <t>"Visit ASEAN Year"</t>
  </si>
  <si>
    <t>729a</t>
  </si>
  <si>
    <t>50r minisheet</t>
  </si>
  <si>
    <t>65r</t>
  </si>
  <si>
    <t>Borobudur, Merapi</t>
  </si>
  <si>
    <t>UNESCO "Save Borobudur Temple" Campaign</t>
  </si>
  <si>
    <t>The 30th Anniversary of Independence</t>
  </si>
  <si>
    <t>The 50th Anniversary of 1st England-Australia Flight by Ross and Keith Smith</t>
  </si>
  <si>
    <t>The 25th Anniversary of E.C.A.F.E.</t>
  </si>
  <si>
    <t>Maninjau</t>
  </si>
  <si>
    <t>885a</t>
  </si>
  <si>
    <t>75r block 8</t>
  </si>
  <si>
    <t>Reforestation Week</t>
  </si>
  <si>
    <t>??, reforestation</t>
  </si>
  <si>
    <t>20r</t>
  </si>
  <si>
    <t>The 30th Anniversary of Garuda Indonesian Airways</t>
  </si>
  <si>
    <t>Adventure Sports</t>
  </si>
  <si>
    <t>150r</t>
  </si>
  <si>
    <t>Asia-Pacific Scout Jamboree</t>
  </si>
  <si>
    <t>Provincial Arms</t>
  </si>
  <si>
    <t>Rinjani, west nusa tanggara</t>
  </si>
  <si>
    <t>?? Java</t>
  </si>
  <si>
    <t>Borobudur Temple</t>
  </si>
  <si>
    <t>World Communications Year</t>
  </si>
  <si>
    <t>The 100th Anniversary of Krakatoa Volcanic Eruption</t>
  </si>
  <si>
    <t>1153-1154</t>
  </si>
  <si>
    <t>Economic Census</t>
  </si>
  <si>
    <t>?? (Borobudur, Merapi)</t>
  </si>
  <si>
    <t>The 4th Five-Year Plan</t>
  </si>
  <si>
    <t>1280-1282</t>
  </si>
  <si>
    <t>Bromo and Bratan</t>
  </si>
  <si>
    <t>Plants</t>
  </si>
  <si>
    <t>The 130th Anniversary of 1st Netherlands Indies Stamps</t>
  </si>
  <si>
    <t>International Stamp Exhibition "Philakorea 1994" - Seoul, Korea</t>
  </si>
  <si>
    <t>350r s/s</t>
  </si>
  <si>
    <t>1532a</t>
  </si>
  <si>
    <t>1549a</t>
  </si>
  <si>
    <t>Merapi and Fuji</t>
  </si>
  <si>
    <t>1250r minisheet</t>
  </si>
  <si>
    <t>2000r minisheet</t>
  </si>
  <si>
    <t>1743a</t>
  </si>
  <si>
    <t>2000r special ed</t>
  </si>
  <si>
    <t>Association of Southeast Asian Nations Council on Petroleum Conference, Jakarta</t>
  </si>
  <si>
    <t>1804-1823</t>
  </si>
  <si>
    <t>1824a</t>
  </si>
  <si>
    <t>1804-1823a</t>
  </si>
  <si>
    <t>Info card</t>
  </si>
  <si>
    <t>Presentation pack</t>
  </si>
  <si>
    <t>Tektite, mineral</t>
  </si>
  <si>
    <t>Anethyst, mineral</t>
  </si>
  <si>
    <t>Football World Cup - France</t>
  </si>
  <si>
    <t>1839a</t>
  </si>
  <si>
    <t>1845-1846</t>
  </si>
  <si>
    <t>1845-1846a</t>
  </si>
  <si>
    <t>FDC 2 x 700r</t>
  </si>
  <si>
    <t>FDC 2 x 700r, 1 x 2500r</t>
  </si>
  <si>
    <t>500r x 30 s/s</t>
  </si>
  <si>
    <t>1918-1937</t>
  </si>
  <si>
    <t>The 50th Anniversary of Gadjah Mada University, Yogyakarkta</t>
  </si>
  <si>
    <t>1976a</t>
  </si>
  <si>
    <t>1976b</t>
  </si>
  <si>
    <t>Special edition</t>
  </si>
  <si>
    <t>?? Eruption</t>
  </si>
  <si>
    <t>The 125th Anniversary of Universal Postal Union</t>
  </si>
  <si>
    <t>2023-2025</t>
  </si>
  <si>
    <t>International Stamp Exhibition "Indonesia 2000" - Bandung, Indonesia - Gemstones</t>
  </si>
  <si>
    <t>"The Red and White Flag"</t>
  </si>
  <si>
    <t>2001 International Stamp Exhibition "PHILANIPPON '01" - Tokyo, Japan</t>
  </si>
  <si>
    <t>10,000r minisheet</t>
  </si>
  <si>
    <t>1000r x 20 s/s</t>
  </si>
  <si>
    <t>2201-2205</t>
  </si>
  <si>
    <t>Art - Paintings</t>
  </si>
  <si>
    <t>1500r x 20 s/s</t>
  </si>
  <si>
    <t>2268-2287</t>
  </si>
  <si>
    <t>Volcanoes - The 50th Anniversary of Ascent of Mount Everest</t>
  </si>
  <si>
    <t>2292-2296</t>
  </si>
  <si>
    <t>5 x volcanoes</t>
  </si>
  <si>
    <t>2292-2296a</t>
  </si>
  <si>
    <t>FDC x 3 stamps</t>
  </si>
  <si>
    <t>Krakatau, Merapi, Kerinci</t>
  </si>
  <si>
    <t>2292-2296b</t>
  </si>
  <si>
    <t>FDC x 2 stamps</t>
  </si>
  <si>
    <t>Tambora, Ruang</t>
  </si>
  <si>
    <t>National Stamp Exhibition "EMMITAN PHILEX 2003" - Surabaya, Indonesia - In 4 Different Margin Colors and 1 with Signature (Shown)</t>
  </si>
  <si>
    <t>3,000r minisheet</t>
  </si>
  <si>
    <t>2310-2311a</t>
  </si>
  <si>
    <t>2310-2311b</t>
  </si>
  <si>
    <t>2310-2311c</t>
  </si>
  <si>
    <t>2310-2311d</t>
  </si>
  <si>
    <t>2310-2311e</t>
  </si>
  <si>
    <t>2310-2311f</t>
  </si>
  <si>
    <t>2310-2311g</t>
  </si>
  <si>
    <t>3,000r x2 s/s</t>
  </si>
  <si>
    <t>2372-2391</t>
  </si>
  <si>
    <t>2391a</t>
  </si>
  <si>
    <t>FDC 5 x 1500</t>
  </si>
  <si>
    <t>2386b</t>
  </si>
  <si>
    <t>2431-2450</t>
  </si>
  <si>
    <t>6000 x 4 minisheet</t>
  </si>
  <si>
    <t>National Stamp Exhibition "PANFILA 2005" - Banten, Indonesia</t>
  </si>
  <si>
    <t>2506-2519</t>
  </si>
  <si>
    <t>2500r s/s (Japan)</t>
  </si>
  <si>
    <t>2652-2661a</t>
  </si>
  <si>
    <t>2652-2661b</t>
  </si>
  <si>
    <t>2500r s/s (Indo)</t>
  </si>
  <si>
    <t>2653a</t>
  </si>
  <si>
    <t>FDC 2500r</t>
  </si>
  <si>
    <t>2652a</t>
  </si>
  <si>
    <t>2718-2728</t>
  </si>
  <si>
    <t>2784-2787</t>
  </si>
  <si>
    <t>2789-2799</t>
  </si>
  <si>
    <t>2500r s/s x 11</t>
  </si>
  <si>
    <t>1500r s/s x 11</t>
  </si>
  <si>
    <t>2876-2886</t>
  </si>
  <si>
    <t>3039-3043</t>
  </si>
  <si>
    <t>2500r info envelope</t>
  </si>
  <si>
    <t>Manado Tua</t>
  </si>
  <si>
    <t>3103-3105</t>
  </si>
  <si>
    <t>3281-3284</t>
  </si>
  <si>
    <t>3331a</t>
  </si>
  <si>
    <t>3000r x 15 s/s</t>
  </si>
  <si>
    <t>5000r x 8 s/s</t>
  </si>
  <si>
    <t>Bank Tabungan Post</t>
  </si>
  <si>
    <t>1950?</t>
  </si>
  <si>
    <r>
      <t>ADEN</t>
    </r>
    <r>
      <rPr>
        <sz val="9"/>
        <rFont val="Arial"/>
        <family val="2"/>
      </rPr>
      <t xml:space="preserve"> (ends 1964)</t>
    </r>
  </si>
  <si>
    <t>International Stamp Exhibition "EXPO '70" in Osaka - Japan - Mountains</t>
  </si>
  <si>
    <r>
      <t>ABU DHABI</t>
    </r>
    <r>
      <rPr>
        <sz val="9"/>
        <rFont val="Arial"/>
        <family val="2"/>
      </rPr>
      <t xml:space="preserve"> (ends 1972)</t>
    </r>
  </si>
  <si>
    <r>
      <t>AFARS AND ISSAS</t>
    </r>
    <r>
      <rPr>
        <sz val="9"/>
        <rFont val="Arial"/>
        <family val="2"/>
      </rPr>
      <t xml:space="preserve"> (ends 1977)</t>
    </r>
  </si>
  <si>
    <t>Airmail - Map of Afars and Issas</t>
  </si>
  <si>
    <t>Lake Abbe</t>
  </si>
  <si>
    <t>Stamps of New Zealand Overprinted in Red or Blue</t>
  </si>
  <si>
    <t>Stamp of New Zealand Overprinted in Red or Blue</t>
  </si>
  <si>
    <t>1917 -1920 Stamps of New Zealand Overprinted in Red or Blue</t>
  </si>
  <si>
    <t>Perkins, Bacon Pictorials</t>
  </si>
  <si>
    <t>The 185th Anniversary of Captain William Bligh's Discovery of Aitutaki - For Airmail See Number 117-122</t>
  </si>
  <si>
    <t>Aitutaki map</t>
  </si>
  <si>
    <t>The 100th Anniversary of the Universal Postal Union</t>
  </si>
  <si>
    <t>115-116</t>
  </si>
  <si>
    <t>50c x 2 s/s</t>
  </si>
  <si>
    <t>Airmail - See Also Number 107-112</t>
  </si>
  <si>
    <t>The 25th Anniversary of Queen Elizabeth II's Accession</t>
  </si>
  <si>
    <t>50c s/s</t>
  </si>
  <si>
    <t>261-264</t>
  </si>
  <si>
    <t>The 200th Anniversary of the Death of Captain James Cook, 1728-1779</t>
  </si>
  <si>
    <t>317-318</t>
  </si>
  <si>
    <t>75c s/s</t>
  </si>
  <si>
    <t>331-336</t>
  </si>
  <si>
    <t>30c s/s</t>
  </si>
  <si>
    <t>Commonwealth Day</t>
  </si>
  <si>
    <t>96c</t>
  </si>
  <si>
    <t>Egmont &amp; Aitutaki map</t>
  </si>
  <si>
    <t>International Stamp Exhibition "Ausipex '84" - Melbourne, Australia - Issues of 1984 Surcharged 5c</t>
  </si>
  <si>
    <t>60c + 5c</t>
  </si>
  <si>
    <t>96c + 5c</t>
  </si>
  <si>
    <t>555-557</t>
  </si>
  <si>
    <t>International Stamp Exhibition "Stampex '86" - Adelaide, Australia - Issues of 1984 Surcharged 5c</t>
  </si>
  <si>
    <t>$1.40 + 5c</t>
  </si>
  <si>
    <t>605-607</t>
  </si>
  <si>
    <t>Olympic Games - Sydney, Australia</t>
  </si>
  <si>
    <t>Cook Islands</t>
  </si>
  <si>
    <t>782-785</t>
  </si>
  <si>
    <t>Tourism - Aerial Views of the Islands</t>
  </si>
  <si>
    <t>801-815</t>
  </si>
  <si>
    <t>Aitutaki views</t>
  </si>
  <si>
    <r>
      <t>AITUTAKI</t>
    </r>
    <r>
      <rPr>
        <sz val="9"/>
        <rFont val="Arial"/>
        <family val="2"/>
      </rPr>
      <t xml:space="preserve"> (to 2020)</t>
    </r>
  </si>
  <si>
    <t>Airmail - World Exhibition EXPO'70 - Osaka, Japan</t>
  </si>
  <si>
    <t>10rls s/s</t>
  </si>
  <si>
    <t>10rls s/s imperf</t>
  </si>
  <si>
    <t>Enewa, Sapporo</t>
  </si>
  <si>
    <t>The 13th World Boy Scout Jamboree - Asagiri Heights, Japan - Paintings by Katsushika Hokusai</t>
  </si>
  <si>
    <t>Airmail - The 13th World Boy Scout Jamboree - Asagiri Heights, Japan - Paintings by Katsushika Hokusai</t>
  </si>
  <si>
    <t>The 25th Anniversary of UNICEF</t>
  </si>
  <si>
    <t>Japanese Traditions</t>
  </si>
  <si>
    <t>5rls s/s</t>
  </si>
  <si>
    <t>Airmail - Japanese Traditions</t>
  </si>
  <si>
    <t>Airmail - Winter Olympic Games - Sapporo, Japan 1972</t>
  </si>
  <si>
    <t>5rls s/s imperf</t>
  </si>
  <si>
    <t>Winter Olympic Games - Sapporo, Japan 1972</t>
  </si>
  <si>
    <t>Venice and Pompeii</t>
  </si>
  <si>
    <t>1.25r</t>
  </si>
  <si>
    <t>2.5r</t>
  </si>
  <si>
    <t>Airmail - Locomotives</t>
  </si>
  <si>
    <t>5r s/s imperf</t>
  </si>
  <si>
    <t>Archaeological Discoveries</t>
  </si>
  <si>
    <t>Vesuvius, Pompeii corpse</t>
  </si>
  <si>
    <t>Vesuvius, Pompeii</t>
  </si>
  <si>
    <t>Vesuvius, Pompeii wall paintings</t>
  </si>
  <si>
    <t>Antique Wall Paintings in Pompeii</t>
  </si>
  <si>
    <t>Archaeological Finds from Pompeii - New Value</t>
  </si>
  <si>
    <t>Art from Pompeii</t>
  </si>
  <si>
    <t>Paintings of Young Men from Pompeii</t>
  </si>
  <si>
    <t>Nude Paintings from Pompeii</t>
  </si>
  <si>
    <t>Paintings of Young Women from Pompeii</t>
  </si>
  <si>
    <r>
      <t>AJMAN</t>
    </r>
    <r>
      <rPr>
        <sz val="9"/>
        <rFont val="Arial"/>
        <family val="2"/>
      </rPr>
      <t xml:space="preserve">  (ends 1973)</t>
    </r>
  </si>
  <si>
    <t>12r s/s</t>
  </si>
  <si>
    <t>Airmail - World Exhibition "EXPO '70" - Osaka, Japan</t>
  </si>
  <si>
    <t>15r s/s</t>
  </si>
  <si>
    <t>2.50r</t>
  </si>
  <si>
    <t>1971 Airmail - World Scout Jamboree, Asagiri Heights, Japan</t>
  </si>
  <si>
    <t>Airmail - The 65th Anniversary of Rotary International</t>
  </si>
  <si>
    <t>Enewa, Sapporo, Rotary o/p</t>
  </si>
  <si>
    <t>Airmail - Mammals</t>
  </si>
  <si>
    <t>Kilamanjaro, rhino</t>
  </si>
  <si>
    <r>
      <t>MANAMA</t>
    </r>
    <r>
      <rPr>
        <sz val="9"/>
        <rFont val="Arial"/>
        <family val="2"/>
      </rPr>
      <t xml:space="preserve"> (ends 1972)</t>
    </r>
  </si>
  <si>
    <t>Olympic Games - Tokyo 1964, Japan</t>
  </si>
  <si>
    <t>15L s/s</t>
  </si>
  <si>
    <t>15L s/s imperf</t>
  </si>
  <si>
    <t>670a</t>
  </si>
  <si>
    <t>673a</t>
  </si>
  <si>
    <t>Olympic Games - Tokyo, Japan</t>
  </si>
  <si>
    <t>7L</t>
  </si>
  <si>
    <t>light blue/cobalt blue</t>
  </si>
  <si>
    <t>7L imperf</t>
  </si>
  <si>
    <t>2L s/s</t>
  </si>
  <si>
    <t>2L s/s imperf</t>
  </si>
  <si>
    <t>1436a</t>
  </si>
  <si>
    <t>Football World Cup - Mexico</t>
  </si>
  <si>
    <t>The 19th Anniversary of the International Geological Convention, Algiers</t>
  </si>
  <si>
    <t>Hoggar phonolite dyke</t>
  </si>
  <si>
    <t>The 150th Anniversary of the Death of Katushika Hokusai, Artist, 1760-1849</t>
  </si>
  <si>
    <t>1475-1480</t>
  </si>
  <si>
    <r>
      <t xml:space="preserve">ANGOLA </t>
    </r>
    <r>
      <rPr>
        <sz val="9"/>
        <rFont val="Arial"/>
        <family val="2"/>
      </rPr>
      <t>(to 2020)</t>
    </r>
  </si>
  <si>
    <r>
      <t xml:space="preserve">ALGERIA </t>
    </r>
    <r>
      <rPr>
        <sz val="9"/>
        <rFont val="Arial"/>
        <family val="2"/>
      </rPr>
      <t>(to 2020)</t>
    </r>
  </si>
  <si>
    <r>
      <t>ALBANIA</t>
    </r>
    <r>
      <rPr>
        <sz val="9"/>
        <rFont val="Arial"/>
        <family val="2"/>
      </rPr>
      <t xml:space="preserve"> (to 2020)</t>
    </r>
  </si>
  <si>
    <t>Postage Stamps from St. Kitts and Nevis Overprinted "Independent Anguilla"</t>
  </si>
  <si>
    <r>
      <t xml:space="preserve">ANGUILLA </t>
    </r>
    <r>
      <rPr>
        <sz val="9"/>
        <rFont val="Arial"/>
        <family val="2"/>
      </rPr>
      <t>(to 2016)</t>
    </r>
  </si>
  <si>
    <t>323-329</t>
  </si>
  <si>
    <t>50c on 20c</t>
  </si>
  <si>
    <t>No. 327-329 Surcharged</t>
  </si>
  <si>
    <t>Bariloche</t>
  </si>
  <si>
    <t>Personalities &amp; Local Motifs</t>
  </si>
  <si>
    <t>Antarctic Claims Issue</t>
  </si>
  <si>
    <t>Country Views</t>
  </si>
  <si>
    <t>1971 -1972 Personalities &amp; Local Motifs</t>
  </si>
  <si>
    <t>The 153rd Anniversary of the Political and Military Command for the Malvinas</t>
  </si>
  <si>
    <t>1591-1592</t>
  </si>
  <si>
    <t>Aconcagua International Fair</t>
  </si>
  <si>
    <t>2038-2039</t>
  </si>
  <si>
    <t>National Parks</t>
  </si>
  <si>
    <t>The 100th Anniversary of the First Ascent of Mount Aconcagua</t>
  </si>
  <si>
    <t>The 50th Anniversary of the Deception Antarctic Base</t>
  </si>
  <si>
    <t>The 150th Anniversary of the Foundation of the City of San Carlos de Bariloche, Rio Negro Province</t>
  </si>
  <si>
    <t>Argentine Landscapes</t>
  </si>
  <si>
    <t>Tourism - National Route 40</t>
  </si>
  <si>
    <t>3169-3179</t>
  </si>
  <si>
    <t>Argentine Minerals</t>
  </si>
  <si>
    <t>Rhodochrosite</t>
  </si>
  <si>
    <t>Sulphur</t>
  </si>
  <si>
    <t>Pyrite</t>
  </si>
  <si>
    <t>Quartz</t>
  </si>
  <si>
    <t>$1.25 + $1.25</t>
  </si>
  <si>
    <t>Malvinas Islands</t>
  </si>
  <si>
    <t>Malvinas Is</t>
  </si>
  <si>
    <t>South Sandwich Is</t>
  </si>
  <si>
    <t>Sth Georgia Is</t>
  </si>
  <si>
    <t>xxxx</t>
  </si>
  <si>
    <t>$1.50 + $1.50</t>
  </si>
  <si>
    <t>3592-3595a</t>
  </si>
  <si>
    <t>$5 + $5</t>
  </si>
  <si>
    <t>FDC 4 x $5</t>
  </si>
  <si>
    <t>Payun Liso</t>
  </si>
  <si>
    <t>Llullaillaco</t>
  </si>
  <si>
    <t>Maipo</t>
  </si>
  <si>
    <t>4 x volcanoes</t>
  </si>
  <si>
    <t>The 25th Anniversary of the Antarctic Treaty</t>
  </si>
  <si>
    <t>3701-3702</t>
  </si>
  <si>
    <t>UP Definitives - National Parks</t>
  </si>
  <si>
    <t>Local Motifs - Not Issued</t>
  </si>
  <si>
    <t>2 on 500r</t>
  </si>
  <si>
    <t>No. 128-144 Surcharged in Black</t>
  </si>
  <si>
    <t>20 on 500r</t>
  </si>
  <si>
    <t>50 on 25,000r</t>
  </si>
  <si>
    <t>"50" on 25,000r</t>
  </si>
  <si>
    <t>5 on 50r</t>
  </si>
  <si>
    <t>Red 2 on 500r</t>
  </si>
  <si>
    <t>No. 128-136 Surcharged in Red</t>
  </si>
  <si>
    <t>Red 50 on 25,000r</t>
  </si>
  <si>
    <t>No. 148-156 Surcharged</t>
  </si>
  <si>
    <t>carmine red</t>
  </si>
  <si>
    <t>5 on 2000r</t>
  </si>
  <si>
    <t>10 on 2000r</t>
  </si>
  <si>
    <t>15 on 5000r</t>
  </si>
  <si>
    <t>20 on 5000r</t>
  </si>
  <si>
    <t>Pictorial Issue - Not Issued</t>
  </si>
  <si>
    <t>No. 135 &amp; 170-172 Handstamp Surcharged in Violet</t>
  </si>
  <si>
    <t>2 on 20 on 500r</t>
  </si>
  <si>
    <t>No. 196-205 Handstamp Surcharged in Black, Red or Violet</t>
  </si>
  <si>
    <t>10,000 on 50r Red</t>
  </si>
  <si>
    <t>10,000 on 50r Violet</t>
  </si>
  <si>
    <t>10,000 on 50r Black</t>
  </si>
  <si>
    <t>210b</t>
  </si>
  <si>
    <t>210c</t>
  </si>
  <si>
    <t>210a</t>
  </si>
  <si>
    <t>211b</t>
  </si>
  <si>
    <t>211c</t>
  </si>
  <si>
    <t>220-222</t>
  </si>
  <si>
    <t>Independence Day</t>
  </si>
  <si>
    <t>Inauguration of International Direct-dial Telephone System</t>
  </si>
  <si>
    <t>Armenian Landscapes</t>
  </si>
  <si>
    <t>The 175th Anniversary of the Birth of I.K. Aivazovsky, 1817-1900</t>
  </si>
  <si>
    <t>The 1700th Anniversary of the Christianity in Armenia</t>
  </si>
  <si>
    <t>400d s/s</t>
  </si>
  <si>
    <t>7r s/s</t>
  </si>
  <si>
    <t>Writers' Anniversaries</t>
  </si>
  <si>
    <t>Views of Yerevan</t>
  </si>
  <si>
    <t>The 32nd Chess Olympiad, Yerevan</t>
  </si>
  <si>
    <t>Ararat and chess</t>
  </si>
  <si>
    <t>The 9th World Chess Champion Tigran Petrosyan</t>
  </si>
  <si>
    <t>The 150th Anniversary of the Birth of Jivani</t>
  </si>
  <si>
    <t>Paintings in National Gallery of Armenia</t>
  </si>
  <si>
    <t>The 125th Anniversary of the Birth of Avetik Isaakian</t>
  </si>
  <si>
    <t>350d</t>
  </si>
  <si>
    <t>Ararat?</t>
  </si>
  <si>
    <t>The International Year of Mountains</t>
  </si>
  <si>
    <t>The 125th Anniversary of the Birth of Martiros Sarian</t>
  </si>
  <si>
    <t>Nature and Architecture of Armenia</t>
  </si>
  <si>
    <t>Apricot</t>
  </si>
  <si>
    <t>Paintings - Bashindjaghjan</t>
  </si>
  <si>
    <t>160d</t>
  </si>
  <si>
    <t>220d</t>
  </si>
  <si>
    <t>Day of Independence</t>
  </si>
  <si>
    <t>World Expo 2010</t>
  </si>
  <si>
    <t>Armenian-Belorussian Joint Issue - The Capitals</t>
  </si>
  <si>
    <t>Children's Philately</t>
  </si>
  <si>
    <t>Ararat and child</t>
  </si>
  <si>
    <t>The 125th Anniversary of the Birth of Alexander Miasnikyan, 1887-1925</t>
  </si>
  <si>
    <t>230d</t>
  </si>
  <si>
    <t>The 20th Anniversary of Diplomatic Relations with Belarus - Joint Issue</t>
  </si>
  <si>
    <t>650d s/s</t>
  </si>
  <si>
    <t>The 100th Anniversary of the Birth of Anton Kochinian, 1913-1990</t>
  </si>
  <si>
    <t>Armenia - Cradle of Wine Production</t>
  </si>
  <si>
    <t>330d</t>
  </si>
  <si>
    <t>Paintings - The 150th Anniversary of the Birth of Panos Terlemezian, 1862-1941</t>
  </si>
  <si>
    <t>PostEurop Plenary Assembly - Yerevan, Armenia</t>
  </si>
  <si>
    <t>870d</t>
  </si>
  <si>
    <t>992a</t>
  </si>
  <si>
    <t>The 25th Anniversary of the First Armenian Postage Stamp</t>
  </si>
  <si>
    <t>Soldiers Insurance Fund</t>
  </si>
  <si>
    <t>1055-1056</t>
  </si>
  <si>
    <t>paintings - The 200th Anniversary of the Birth of Hovhannes Aivazovsky, 1817-1900</t>
  </si>
  <si>
    <t>1060-1064</t>
  </si>
  <si>
    <t>paintings - The 200th Anniversary of the Birth of Hovhannes Aivazovsky, 1817-1901</t>
  </si>
  <si>
    <t>The 2800th Anniversary of the City of Yerevan</t>
  </si>
  <si>
    <t>1112-1115</t>
  </si>
  <si>
    <t>Flora and Fauna of the Ancient World</t>
  </si>
  <si>
    <t>World Congress of Information Technology - Yerevan, Armenia</t>
  </si>
  <si>
    <t>Transportation - Civil Aviation</t>
  </si>
  <si>
    <t>Ararat and airplane</t>
  </si>
  <si>
    <t>Transportation - Bicycle</t>
  </si>
  <si>
    <t>Ararat and bicycle</t>
  </si>
  <si>
    <r>
      <t xml:space="preserve">ARMENIA </t>
    </r>
    <r>
      <rPr>
        <sz val="9"/>
        <rFont val="Arial"/>
        <family val="2"/>
      </rPr>
      <t>(to 2020)</t>
    </r>
  </si>
  <si>
    <t>The 150th Anniversary of Great Trek</t>
  </si>
  <si>
    <t>Energy Sources</t>
  </si>
  <si>
    <t>Marion Island weather station</t>
  </si>
  <si>
    <t>Weather Stations</t>
  </si>
  <si>
    <t>UNESCO World Heritage Sites</t>
  </si>
  <si>
    <t>St Lucia island</t>
  </si>
  <si>
    <t>South African Geology</t>
  </si>
  <si>
    <t>2456-2465</t>
  </si>
  <si>
    <t>Igneous features</t>
  </si>
  <si>
    <t>2456-2465a</t>
  </si>
  <si>
    <t>Famous South African Diamonds</t>
  </si>
  <si>
    <t>Diamonds</t>
  </si>
  <si>
    <t>2568-2577</t>
  </si>
  <si>
    <t>Strategic Minerals</t>
  </si>
  <si>
    <t>685-688</t>
  </si>
  <si>
    <t>Minerals and mining</t>
  </si>
  <si>
    <r>
      <t xml:space="preserve">SOUTH AFRICA </t>
    </r>
    <r>
      <rPr>
        <sz val="9"/>
        <rFont val="Arial"/>
        <family val="2"/>
      </rPr>
      <t>(to 2020)</t>
    </r>
  </si>
  <si>
    <t>1939 -1951 Portrait of King George VI and Local Motives</t>
  </si>
  <si>
    <t>1941 -1951 Portrait of King George VI and Local Motives</t>
  </si>
  <si>
    <t>2sh 6d</t>
  </si>
  <si>
    <t>dark purple</t>
  </si>
  <si>
    <t>Savu</t>
  </si>
  <si>
    <t>1956 -1960 Portrait of Queen Elizabeth II</t>
  </si>
  <si>
    <t>1957 -1960 Portrait of Queen Elizabeth II</t>
  </si>
  <si>
    <t>1963 -1964 Portrait of Queen Elizabeth II</t>
  </si>
  <si>
    <t>1964 -1964 Portrait of Queen Elizabeth II</t>
  </si>
  <si>
    <t>Portrait of Queen Elizabeth II on Agricultural, Economic and Transport</t>
  </si>
  <si>
    <t>The 400th Anniversary of Discovery of the Solomon Islands</t>
  </si>
  <si>
    <t>New Constitution</t>
  </si>
  <si>
    <t>Royal Visit</t>
  </si>
  <si>
    <t>318-321</t>
  </si>
  <si>
    <t>Savo and map</t>
  </si>
  <si>
    <t>The 200th Anniversary of Maurelle's Visit and Production of Bauche's Chart, 1791</t>
  </si>
  <si>
    <t>International Stamp Exhibition "WORLD COLUMBIAN STAMP EXPO '92" - Chicago, U.S.A.</t>
  </si>
  <si>
    <t>869-870</t>
  </si>
  <si>
    <t>Volcano?</t>
  </si>
  <si>
    <t>Birds</t>
  </si>
  <si>
    <t>909a</t>
  </si>
  <si>
    <t>International Stamp Exhibition "Pacigic '97" - San Francisco, U.S.A.</t>
  </si>
  <si>
    <t>Volcano? and lories</t>
  </si>
  <si>
    <t>Volcano? and whales</t>
  </si>
  <si>
    <t>International Stamp Exhibition "SINGPEX '98" - Billfish</t>
  </si>
  <si>
    <t>Volcano? and horses</t>
  </si>
  <si>
    <t>Volcano? and billfish</t>
  </si>
  <si>
    <t>1084-1085</t>
  </si>
  <si>
    <t>Prehistoric Animals</t>
  </si>
  <si>
    <t>Volcano? and dinosaur</t>
  </si>
  <si>
    <t>1319a</t>
  </si>
  <si>
    <t>FDC set</t>
  </si>
  <si>
    <t>Minerals &amp; Volcanoes of Solomon Islands</t>
  </si>
  <si>
    <t>Volcanoes x 5</t>
  </si>
  <si>
    <t>1464-1468</t>
  </si>
  <si>
    <t>Sheet $9 x 4, $27 x 1</t>
  </si>
  <si>
    <t>Simbo</t>
  </si>
  <si>
    <t>Tinakula, Simbo, Kavachi</t>
  </si>
  <si>
    <t>Sheet $35</t>
  </si>
  <si>
    <t>2070-2073</t>
  </si>
  <si>
    <t>Sheet $7 x 4</t>
  </si>
  <si>
    <t>Various minerals</t>
  </si>
  <si>
    <t>Pyrite and chalcocite</t>
  </si>
  <si>
    <t>Trains</t>
  </si>
  <si>
    <t>2260-2263</t>
  </si>
  <si>
    <t>2315-2318</t>
  </si>
  <si>
    <t>2825-2828</t>
  </si>
  <si>
    <t>Transportation - High-Speed Trains</t>
  </si>
  <si>
    <t>Sheet $40</t>
  </si>
  <si>
    <t>Sheet $12 x 4</t>
  </si>
  <si>
    <t>3105-3108</t>
  </si>
  <si>
    <t>Malochite and Fluorite</t>
  </si>
  <si>
    <t>Quartz, Citrine, Elbaite</t>
  </si>
  <si>
    <t>3509-3512</t>
  </si>
  <si>
    <t>Amethyst, citrine, garnet, rubin</t>
  </si>
  <si>
    <t>3829-3832</t>
  </si>
  <si>
    <t>Volcano and Minerals</t>
  </si>
  <si>
    <t>Minerals - jeweller</t>
  </si>
  <si>
    <t>Transportation - Japanese High-Speed Trains</t>
  </si>
  <si>
    <t>Sheet $10 x 4</t>
  </si>
  <si>
    <t>Moonstone</t>
  </si>
  <si>
    <t>Morganite, Beryl, Tanzanite, Tourmaline</t>
  </si>
  <si>
    <t>4354-4357</t>
  </si>
  <si>
    <t>Prehistoric Animals - Dinosaurs</t>
  </si>
  <si>
    <t>4594-4597</t>
  </si>
  <si>
    <t>Dioptase, wulfenite, boussingaultite, amazonite</t>
  </si>
  <si>
    <t>Vanadinite</t>
  </si>
  <si>
    <t>Transportation - Speed Trains</t>
  </si>
  <si>
    <r>
      <t>SOLOMON ISLANDS</t>
    </r>
    <r>
      <rPr>
        <sz val="9"/>
        <rFont val="Arial"/>
        <family val="2"/>
      </rPr>
      <t xml:space="preserve"> (to 2017)</t>
    </r>
  </si>
  <si>
    <t>8a</t>
  </si>
  <si>
    <t>10a</t>
  </si>
  <si>
    <t>The 1st Anniversary of Independence</t>
  </si>
  <si>
    <t>Economic Zone</t>
  </si>
  <si>
    <t>94-99</t>
  </si>
  <si>
    <t>The 4th Anniversary of the United Nations Membership</t>
  </si>
  <si>
    <t>Local Scenery</t>
  </si>
  <si>
    <t>400-403</t>
  </si>
  <si>
    <t>Strip of 4, 75v</t>
  </si>
  <si>
    <t>Sheet 55v</t>
  </si>
  <si>
    <t>International Stamp Exhibition PHILAKOREA '94 - Seoul, South Korea</t>
  </si>
  <si>
    <t>The 100th Anniversary of the Radio</t>
  </si>
  <si>
    <t>Volcanoes in Vanuatu</t>
  </si>
  <si>
    <t>513-517a</t>
  </si>
  <si>
    <t>New Millennium</t>
  </si>
  <si>
    <t>538-542</t>
  </si>
  <si>
    <t>225v</t>
  </si>
  <si>
    <t>Marum</t>
  </si>
  <si>
    <t>2000 World Stamp Exhibition "EXPO 2000" - Anaheim, USA - Satellite Communications - Self-Adhesive</t>
  </si>
  <si>
    <t>International Year of Ecotourism</t>
  </si>
  <si>
    <t>592-596</t>
  </si>
  <si>
    <t>Sheet incl 35v</t>
  </si>
  <si>
    <t>Volcano Post</t>
  </si>
  <si>
    <t>681-684a</t>
  </si>
  <si>
    <t>FDC 4 stamps</t>
  </si>
  <si>
    <t>684b</t>
  </si>
  <si>
    <t>681-684b</t>
  </si>
  <si>
    <t>681-684c</t>
  </si>
  <si>
    <t>0507-12</t>
  </si>
  <si>
    <t>0507-13</t>
  </si>
  <si>
    <t>The 100th Anniversary of the Birth of James A. Michener, 1907-1997</t>
  </si>
  <si>
    <t>130v</t>
  </si>
  <si>
    <t>Lopevi?</t>
  </si>
  <si>
    <t>The 20th Anniversary of Air Vanuatu - Self Adhesive Stamps</t>
  </si>
  <si>
    <t>180v</t>
  </si>
  <si>
    <t>783-786a</t>
  </si>
  <si>
    <t>World EXPO 2010 - Shanghai, China. Airmail</t>
  </si>
  <si>
    <t>190v</t>
  </si>
  <si>
    <t>859-862</t>
  </si>
  <si>
    <t>Yasur, coffee</t>
  </si>
  <si>
    <t>Coffee</t>
  </si>
  <si>
    <t>40v</t>
  </si>
  <si>
    <r>
      <t>VANUATU</t>
    </r>
    <r>
      <rPr>
        <sz val="9"/>
        <rFont val="Arial"/>
        <family val="2"/>
      </rPr>
      <t xml:space="preserve"> (to 2020)</t>
    </r>
  </si>
  <si>
    <r>
      <t xml:space="preserve">PAPUA NEW GUINEA </t>
    </r>
    <r>
      <rPr>
        <sz val="9"/>
        <rFont val="Arial"/>
        <family val="2"/>
      </rPr>
      <t>(to 2020)</t>
    </r>
  </si>
  <si>
    <t>1460-1463a</t>
  </si>
  <si>
    <t>179-184</t>
  </si>
  <si>
    <t>FDC 6 stamps</t>
  </si>
  <si>
    <t>763a</t>
  </si>
  <si>
    <t>0502-15</t>
  </si>
  <si>
    <r>
      <t xml:space="preserve">ARGENTINA </t>
    </r>
    <r>
      <rPr>
        <sz val="9"/>
        <rFont val="Arial"/>
        <family val="2"/>
      </rPr>
      <t>(to 2020)</t>
    </r>
  </si>
  <si>
    <r>
      <t>AUSTRALIA</t>
    </r>
    <r>
      <rPr>
        <sz val="9"/>
        <rFont val="Arial"/>
        <family val="2"/>
      </rPr>
      <t xml:space="preserve"> (to 2020)</t>
    </r>
  </si>
  <si>
    <t>EUROPA Stamps - Great Discoveries</t>
  </si>
  <si>
    <r>
      <t>AUSTRIA</t>
    </r>
    <r>
      <rPr>
        <sz val="9"/>
        <rFont val="Arial"/>
        <family val="2"/>
      </rPr>
      <t xml:space="preserve"> (to 2020)</t>
    </r>
  </si>
  <si>
    <t>Transport</t>
  </si>
  <si>
    <t>Mauna Loa, cartoon</t>
  </si>
  <si>
    <t>The 1st Anniversary of the Death of Emperor Hirohito, 1904-1989, and Accession of Emperor Akihito of Japan - The "100 Famous Views of Edo" by Ando Hiroshige</t>
  </si>
  <si>
    <t>1312a</t>
  </si>
  <si>
    <t>Towboats along the Yotsugi-dori Canal - Hiroshige</t>
  </si>
  <si>
    <t>Atagoshita and Yabu Lane - Hiroshige</t>
  </si>
  <si>
    <t>"View to the North from Asukayama" - Ando Hiroshige</t>
  </si>
  <si>
    <t>1318a</t>
  </si>
  <si>
    <t>"Nihonbashi, Clearing after Snow" - Ando Hiroshige</t>
  </si>
  <si>
    <t>1321a</t>
  </si>
  <si>
    <t>1322a</t>
  </si>
  <si>
    <t>Wonders of the World - Designs featuring Walt Disney Cartoon Characters</t>
  </si>
  <si>
    <t>1889-1894</t>
  </si>
  <si>
    <t>The 150th Anniversary of the Death of Katsushika Hokusai, 1760-1849</t>
  </si>
  <si>
    <t>The 150th Anniversary of the Death of Katsushika Hokusai, 1760-1850</t>
  </si>
  <si>
    <t>1910-1921</t>
  </si>
  <si>
    <t>Sheet 10nu x 12</t>
  </si>
  <si>
    <t>The 25th Anniversary of Diplomatic Relations with Japan</t>
  </si>
  <si>
    <t>2653-2656</t>
  </si>
  <si>
    <r>
      <t xml:space="preserve">BHUTAN </t>
    </r>
    <r>
      <rPr>
        <sz val="9"/>
        <rFont val="Arial"/>
        <family val="2"/>
      </rPr>
      <t>(to 2020)</t>
    </r>
  </si>
  <si>
    <t>Sacred White Mountains</t>
  </si>
  <si>
    <t>New Watermark</t>
  </si>
  <si>
    <t>Visit of Emperor of Manchukuo to Tokyo</t>
  </si>
  <si>
    <t>64a</t>
  </si>
  <si>
    <t>64b</t>
  </si>
  <si>
    <t>Sacred White Mountains - New Watermark</t>
  </si>
  <si>
    <t>Overprints</t>
  </si>
  <si>
    <t>New Values</t>
  </si>
  <si>
    <t>98b</t>
  </si>
  <si>
    <t>98a</t>
  </si>
  <si>
    <t>98c</t>
  </si>
  <si>
    <t>98d</t>
  </si>
  <si>
    <t>99a</t>
  </si>
  <si>
    <t>99b</t>
  </si>
  <si>
    <t>99c</t>
  </si>
  <si>
    <r>
      <t>MANCHUKUO</t>
    </r>
    <r>
      <rPr>
        <sz val="9"/>
        <rFont val="Arial"/>
        <family val="2"/>
      </rPr>
      <t xml:space="preserve"> (ends 1945)</t>
    </r>
  </si>
  <si>
    <t>548a</t>
  </si>
  <si>
    <t>FDC 23c</t>
  </si>
  <si>
    <t>633a</t>
  </si>
  <si>
    <t>0401-09</t>
  </si>
  <si>
    <t>659-661</t>
  </si>
  <si>
    <t>"Organ Pipes", Mt. Homes, Dunedin</t>
  </si>
  <si>
    <t>1320a</t>
  </si>
  <si>
    <t>0401-043</t>
  </si>
  <si>
    <t>1631a</t>
  </si>
  <si>
    <t>FDC $10</t>
  </si>
  <si>
    <t>0401-11</t>
  </si>
  <si>
    <t>Pohutu geyser</t>
  </si>
  <si>
    <t>Spring lambs</t>
  </si>
  <si>
    <r>
      <t>NEW ZEALAND</t>
    </r>
    <r>
      <rPr>
        <sz val="9"/>
        <rFont val="Arial"/>
        <family val="2"/>
      </rPr>
      <t xml:space="preserve"> (to 2020)</t>
    </r>
  </si>
  <si>
    <t>Sapporo and skier</t>
  </si>
  <si>
    <t>Airmail - World Exhibtion, Osaka, Japan</t>
  </si>
  <si>
    <t>golden</t>
  </si>
  <si>
    <t>World Exhibition "EXPO '70" - Osaka, Japan</t>
  </si>
  <si>
    <t>Airmail - Railways</t>
  </si>
  <si>
    <t>silver/red</t>
  </si>
  <si>
    <t>golden/red</t>
  </si>
  <si>
    <t>Airmail - World Scout Jamboree, Japan</t>
  </si>
  <si>
    <t>Airmail - Olympic Winter Games 1924-1972 - Posters</t>
  </si>
  <si>
    <t>Airmail - Winner of Olympic Games - Munich, Germany</t>
  </si>
  <si>
    <t>Fuji and gold medal winners</t>
  </si>
  <si>
    <r>
      <t xml:space="preserve">FUJEIRA </t>
    </r>
    <r>
      <rPr>
        <sz val="9"/>
        <rFont val="Arial"/>
        <family val="2"/>
      </rPr>
      <t>(ends 1973)</t>
    </r>
  </si>
  <si>
    <r>
      <t xml:space="preserve">JAPAN </t>
    </r>
    <r>
      <rPr>
        <sz val="9"/>
        <rFont val="Arial"/>
        <family val="2"/>
      </rPr>
      <t>(to 2019)</t>
    </r>
  </si>
  <si>
    <t>675a</t>
  </si>
  <si>
    <t>697a</t>
  </si>
  <si>
    <t>758a</t>
  </si>
  <si>
    <t>783a</t>
  </si>
  <si>
    <t>804a</t>
  </si>
  <si>
    <t>840a</t>
  </si>
  <si>
    <t>FDC 5/10y</t>
  </si>
  <si>
    <t>841-842</t>
  </si>
  <si>
    <t>879-880</t>
  </si>
  <si>
    <t>1112-1113b</t>
  </si>
  <si>
    <t>FDC 15y x 2</t>
  </si>
  <si>
    <t>1113c</t>
  </si>
  <si>
    <t>FDC 15y x 1</t>
  </si>
  <si>
    <t>2751-2755a</t>
  </si>
  <si>
    <t>FDC 5 stamps</t>
  </si>
  <si>
    <t>20c no dot after B</t>
  </si>
  <si>
    <t>20c dbl ovpt.</t>
  </si>
  <si>
    <t>296d</t>
  </si>
  <si>
    <t>296e</t>
  </si>
  <si>
    <t>296g</t>
  </si>
  <si>
    <t>296h</t>
  </si>
  <si>
    <t>834a</t>
  </si>
  <si>
    <t>0703-08</t>
  </si>
  <si>
    <t>851a</t>
  </si>
  <si>
    <t>Env1</t>
  </si>
  <si>
    <t>Volc envelope</t>
  </si>
  <si>
    <t>None. Volcano envelope</t>
  </si>
  <si>
    <t>1936a</t>
  </si>
  <si>
    <t>1936b</t>
  </si>
  <si>
    <t>1868a</t>
  </si>
  <si>
    <t>1868b</t>
  </si>
  <si>
    <t>Strip 5</t>
  </si>
  <si>
    <t>Strip 5 imperf</t>
  </si>
  <si>
    <t>3418-3421</t>
  </si>
  <si>
    <t>3804-3805a</t>
  </si>
  <si>
    <t>FDC 2 stamps</t>
  </si>
  <si>
    <t>Salmon Rivers</t>
  </si>
  <si>
    <t>Faxi</t>
  </si>
  <si>
    <t>Oxararfoss</t>
  </si>
  <si>
    <t>Glymur</t>
  </si>
  <si>
    <t>Hjalparfoss</t>
  </si>
  <si>
    <t>Skeifarfoss</t>
  </si>
  <si>
    <t>Waterfalls</t>
  </si>
  <si>
    <t>55kr</t>
  </si>
  <si>
    <t>65kr</t>
  </si>
  <si>
    <t>75kr</t>
  </si>
  <si>
    <t>95kr</t>
  </si>
  <si>
    <t>220kr</t>
  </si>
  <si>
    <t>International Year of the Arctic</t>
  </si>
  <si>
    <t>1147-1148</t>
  </si>
  <si>
    <t>Glaciers</t>
  </si>
  <si>
    <t>5kr</t>
  </si>
  <si>
    <t>60kr</t>
  </si>
  <si>
    <t>80kr</t>
  </si>
  <si>
    <t>110kr</t>
  </si>
  <si>
    <t>300kr</t>
  </si>
  <si>
    <t>Jökulsárlón</t>
  </si>
  <si>
    <t>Eystri Hagafellsjökull</t>
  </si>
  <si>
    <t>Múlajökull</t>
  </si>
  <si>
    <t>Snæfellsjökull</t>
  </si>
  <si>
    <t>Hvannadalshnúkur</t>
  </si>
  <si>
    <t>1157-1161</t>
  </si>
  <si>
    <t>The Royal Visit of 1907</t>
  </si>
  <si>
    <t>s/s 250kr</t>
  </si>
  <si>
    <t>Jökulsá Canyon</t>
  </si>
  <si>
    <t>1169-1170</t>
  </si>
  <si>
    <t>105kr</t>
  </si>
  <si>
    <t>s/s 2 stamps</t>
  </si>
  <si>
    <t>The 100th Anniversary of the Geothermal Space Heating</t>
  </si>
  <si>
    <t>Geothermal heating</t>
  </si>
  <si>
    <t>Peace Tower in Videy</t>
  </si>
  <si>
    <t>120kr</t>
  </si>
  <si>
    <t>90kr</t>
  </si>
  <si>
    <t>Hjarsey</t>
  </si>
  <si>
    <t>Civil Aviation in Iceland - Imperforated on 1 or 2 Sides</t>
  </si>
  <si>
    <t>Plane over xx</t>
  </si>
  <si>
    <t>NORDIA 2009 - Atlantic Puffin</t>
  </si>
  <si>
    <t>s/s 190kr</t>
  </si>
  <si>
    <t>Puffin at xx</t>
  </si>
  <si>
    <t>Sheep Gathering</t>
  </si>
  <si>
    <t>160kr</t>
  </si>
  <si>
    <t>Sheep 1</t>
  </si>
  <si>
    <t>The 7</t>
  </si>
  <si>
    <t>Summer 2</t>
  </si>
  <si>
    <t>Sheep 2</t>
  </si>
  <si>
    <t>SEPAC - Landscapes</t>
  </si>
  <si>
    <t>Skaltalell</t>
  </si>
  <si>
    <t>Volcanic Eruption in Eyjafjallajokull</t>
  </si>
  <si>
    <t>1266-1268</t>
  </si>
  <si>
    <t>Eyjafjallajokull</t>
  </si>
  <si>
    <t>International Year of Biodiversity</t>
  </si>
  <si>
    <t>s/s 2 x 90kr</t>
  </si>
  <si>
    <t>1308-1309</t>
  </si>
  <si>
    <t>Snafeleness</t>
  </si>
  <si>
    <t>50g (75kr)</t>
  </si>
  <si>
    <t>50g (165kr)</t>
  </si>
  <si>
    <t>50g (220kr)</t>
  </si>
  <si>
    <t>Icelandic Visual Arts - Paintings</t>
  </si>
  <si>
    <t>100g (110kr)</t>
  </si>
  <si>
    <t>Tourism - Icelandic Nature</t>
  </si>
  <si>
    <t>50g (175kr)</t>
  </si>
  <si>
    <t>50g (230kr)</t>
  </si>
  <si>
    <t>Landmannalaugar</t>
  </si>
  <si>
    <t>Hnausapollur</t>
  </si>
  <si>
    <t>Green Energy - Self Adhesive Stamps</t>
  </si>
  <si>
    <t>Geothermal power</t>
  </si>
  <si>
    <t>The 150th Anniversary of the Akureyri Settlement</t>
  </si>
  <si>
    <t>Akureyri</t>
  </si>
  <si>
    <t>EUROPA Stamps - Visit Iceland. Self Adhesive</t>
  </si>
  <si>
    <t>Geyser</t>
  </si>
  <si>
    <t>Aurora</t>
  </si>
  <si>
    <t>Icelandic Art - Paintings</t>
  </si>
  <si>
    <t>Til Evropu</t>
  </si>
  <si>
    <t>Tourism - Aldeyjarfoss &amp; Hafursey</t>
  </si>
  <si>
    <t>Aldeyjarfoss</t>
  </si>
  <si>
    <t>Hafursey</t>
  </si>
  <si>
    <t>EUROPA Stamps - Postal Vehicles. Self Adhesive Stamps</t>
  </si>
  <si>
    <t>Lighthouses - Self Adhesive Stamps</t>
  </si>
  <si>
    <t>50g (130kr)</t>
  </si>
  <si>
    <t>Vattarnes lighthouse</t>
  </si>
  <si>
    <t>UNESCO World Heritage - The 50th Anniversary of Surtsey Island</t>
  </si>
  <si>
    <t>1500g (565kr)</t>
  </si>
  <si>
    <t>The 100th Anniversary of The Morgunbladid Newspaper</t>
  </si>
  <si>
    <t>Paintings - The Landscape Redefined</t>
  </si>
  <si>
    <t>50g (103kr)</t>
  </si>
  <si>
    <t>250g (580kr)</t>
  </si>
  <si>
    <t>250g (955kr)</t>
  </si>
  <si>
    <t>500g (225kr)</t>
  </si>
  <si>
    <t>Tourism - Landscapes</t>
  </si>
  <si>
    <t>Sjalfberg</t>
  </si>
  <si>
    <t>Kviarjokull</t>
  </si>
  <si>
    <t>Lighthouses</t>
  </si>
  <si>
    <t>50g (125kr)</t>
  </si>
  <si>
    <t>Dyrhólaey lighthouse</t>
  </si>
  <si>
    <t>50g (180kr)</t>
  </si>
  <si>
    <t>50g (240kr)</t>
  </si>
  <si>
    <t>Gatastakkur</t>
  </si>
  <si>
    <t>Elonraun</t>
  </si>
  <si>
    <t>The 150th Anniversary of the Town of Ísafjörður</t>
  </si>
  <si>
    <t>Ísafjörður</t>
  </si>
  <si>
    <t>Thjófafoss Waterfall</t>
  </si>
  <si>
    <t>Holuhraun Volcanic Eruption</t>
  </si>
  <si>
    <t>1472a</t>
  </si>
  <si>
    <t>Holuhraun</t>
  </si>
  <si>
    <t>Hesaferder Is</t>
  </si>
  <si>
    <t>Joklaferdir Is</t>
  </si>
  <si>
    <t>International Year of Sustainable Tourism for Development</t>
  </si>
  <si>
    <t>Blaa Ionid</t>
  </si>
  <si>
    <t>Jarobodinvid Myvatn</t>
  </si>
  <si>
    <t>Day of the Stamp - The 250th Anniversary of Foreign Expeditions and Traveling to Iceland</t>
  </si>
  <si>
    <t>s/s 2000g</t>
  </si>
  <si>
    <t>Dagur Frimerkisins</t>
  </si>
  <si>
    <t>Tourism - Caving and Kayaking</t>
  </si>
  <si>
    <t>Kajakferdir Is</t>
  </si>
  <si>
    <t>Hellaskodun Is</t>
  </si>
  <si>
    <t>The 100th Anniversary of the Town of Siglufjörður</t>
  </si>
  <si>
    <t>Siglufjörður</t>
  </si>
  <si>
    <t>Nordic Philatelic Exhibition NORDIA 2018 - Ásgarður Sports Hall, Garðabær</t>
  </si>
  <si>
    <t>Garðabær</t>
  </si>
  <si>
    <t>Agriculture - The Akranes Tractor</t>
  </si>
  <si>
    <t>1000g</t>
  </si>
  <si>
    <t>Drallarnelar Is</t>
  </si>
  <si>
    <t>SEPAC Issue - Spectacular Views</t>
  </si>
  <si>
    <t>Icelandic Contemporary Design - Landscape Architecture</t>
  </si>
  <si>
    <t>250g</t>
  </si>
  <si>
    <t>The 100th Anniversary of the Town of Vestmannaeyjar</t>
  </si>
  <si>
    <t>Vestmannaeyjar</t>
  </si>
  <si>
    <t>Kofunarferdir Is</t>
  </si>
  <si>
    <t>Nordurljosaferdir Is</t>
  </si>
  <si>
    <t>Fludasiglingar Is</t>
  </si>
  <si>
    <t>Hvalaskodun Is</t>
  </si>
  <si>
    <t>EUROPA Stamps - Ancient Postal Routes</t>
  </si>
  <si>
    <t>Map of iceland</t>
  </si>
  <si>
    <t>SEPAC - Landscapes - Artwork from the National Gallery of Iceland</t>
  </si>
  <si>
    <t>Skjaldbreldur</t>
  </si>
  <si>
    <t>1213-1216a</t>
  </si>
  <si>
    <t>Planes</t>
  </si>
  <si>
    <t>FDC s/s x 1</t>
  </si>
  <si>
    <t>1334a</t>
  </si>
  <si>
    <t>1334b</t>
  </si>
  <si>
    <t>570a</t>
  </si>
  <si>
    <t>567a</t>
  </si>
  <si>
    <t>567b</t>
  </si>
  <si>
    <t>1267a</t>
  </si>
  <si>
    <t>Maxicard</t>
  </si>
  <si>
    <t>574a</t>
  </si>
  <si>
    <t>574b</t>
  </si>
  <si>
    <t>Astronomy</t>
  </si>
  <si>
    <t>EUROPA Stamps - Astronomy</t>
  </si>
  <si>
    <t>FDC 3 stamps</t>
  </si>
  <si>
    <t>1388-1391a</t>
  </si>
  <si>
    <t>FDC block of 4</t>
  </si>
  <si>
    <t>613a</t>
  </si>
  <si>
    <t>613b</t>
  </si>
  <si>
    <t>1435-1436</t>
  </si>
  <si>
    <t>Scenery</t>
  </si>
  <si>
    <t>600a</t>
  </si>
  <si>
    <t>600b</t>
  </si>
  <si>
    <t>584a</t>
  </si>
  <si>
    <t>584b</t>
  </si>
  <si>
    <t>588a</t>
  </si>
  <si>
    <t>588b</t>
  </si>
  <si>
    <t>558a</t>
  </si>
  <si>
    <t>558b</t>
  </si>
  <si>
    <t>brown/blue</t>
  </si>
  <si>
    <t>green/brown</t>
  </si>
  <si>
    <t>The 1000th Anniversary of the Althing</t>
  </si>
  <si>
    <t>30a</t>
  </si>
  <si>
    <t>1kr</t>
  </si>
  <si>
    <t>2kr</t>
  </si>
  <si>
    <t>reddish brown</t>
  </si>
  <si>
    <t>Airmail - The 1000th Anniversary of the Althing</t>
  </si>
  <si>
    <t>blue/brown</t>
  </si>
  <si>
    <t>olive/brown</t>
  </si>
  <si>
    <t>green/blue</t>
  </si>
  <si>
    <t>olive/carmine</t>
  </si>
  <si>
    <t>65a</t>
  </si>
  <si>
    <t>Gullfoss</t>
  </si>
  <si>
    <t>1931 -1932 Gullfoss</t>
  </si>
  <si>
    <t>1932 -1932 Gullfoss</t>
  </si>
  <si>
    <t>1933 -1932 Gullfoss</t>
  </si>
  <si>
    <t>1934 -1932 Gullfoss</t>
  </si>
  <si>
    <t>1935 -1932 Gullfoss</t>
  </si>
  <si>
    <t>1936 -1932 Gullfoss</t>
  </si>
  <si>
    <t>Barnahaeli</t>
  </si>
  <si>
    <t>Charity Stamps</t>
  </si>
  <si>
    <t>20a + 20a</t>
  </si>
  <si>
    <t>Airmail</t>
  </si>
  <si>
    <t>The Dynjandi Waterfall and the Volcano Hekla</t>
  </si>
  <si>
    <t>1938 -1939 Geysir</t>
  </si>
  <si>
    <t>Extra Values</t>
  </si>
  <si>
    <t>230a</t>
  </si>
  <si>
    <t>240a</t>
  </si>
  <si>
    <t>Volcano Hekla Eruption</t>
  </si>
  <si>
    <t>The 175th Anniversary of the Iceland Post Service</t>
  </si>
  <si>
    <t>Occupational Activities and Views</t>
  </si>
  <si>
    <t>orange-red</t>
  </si>
  <si>
    <t>Kiriksjokull</t>
  </si>
  <si>
    <t>Airmail - Airplane over Mountains</t>
  </si>
  <si>
    <t>75a + 25a</t>
  </si>
  <si>
    <t>Holland Aid</t>
  </si>
  <si>
    <t>Volcano Hekla Surcharged</t>
  </si>
  <si>
    <t>Sports</t>
  </si>
  <si>
    <t>Waterfalls and Hydroelectric Power Plants</t>
  </si>
  <si>
    <t>brownish yellow</t>
  </si>
  <si>
    <t>wrestling</t>
  </si>
  <si>
    <t>diving</t>
  </si>
  <si>
    <t>Sports - New Values</t>
  </si>
  <si>
    <t>Bessastadir - House of the President</t>
  </si>
  <si>
    <t>Bessastadir</t>
  </si>
  <si>
    <t>Trees - Reforestation</t>
  </si>
  <si>
    <t>Horse</t>
  </si>
  <si>
    <t>Icelandic Pony</t>
  </si>
  <si>
    <t>dark red</t>
  </si>
  <si>
    <t>Ambulance and ??</t>
  </si>
  <si>
    <t>The 100th Anniversary of the Red Cross</t>
  </si>
  <si>
    <t>The Volcanic Island Surtsey</t>
  </si>
  <si>
    <t>The 25th Anniversary of the Death of Einar Benediktsson</t>
  </si>
  <si>
    <t>2.50l</t>
  </si>
  <si>
    <t>Londrangar</t>
  </si>
  <si>
    <t>Dyrholaey</t>
  </si>
  <si>
    <t>Icelandic Landscapes</t>
  </si>
  <si>
    <t>Nature Protection Year</t>
  </si>
  <si>
    <t>International Aid to Refugees</t>
  </si>
  <si>
    <t>The Mountain Herdubreid</t>
  </si>
  <si>
    <t>Geothermal</t>
  </si>
  <si>
    <t>Greenhouses</t>
  </si>
  <si>
    <t>9k</t>
  </si>
  <si>
    <t>Iceland map</t>
  </si>
  <si>
    <t>Iceland and the Continental Shelf</t>
  </si>
  <si>
    <t>The 2nd Anniversary of the Eruption of Heimaey</t>
  </si>
  <si>
    <t>Waterfall</t>
  </si>
  <si>
    <t>EUROPA Stamps - Landscapes</t>
  </si>
  <si>
    <t>International Rheumatism Year</t>
  </si>
  <si>
    <t>The 50th Anniversary of the Tourist Society</t>
  </si>
  <si>
    <t>Painting by Jòn Stefànson</t>
  </si>
  <si>
    <t>Northern Edition - Tourism</t>
  </si>
  <si>
    <t>xx</t>
  </si>
  <si>
    <t>EUROPA Stamps - Inventions</t>
  </si>
  <si>
    <t>The Eruption of the Volcano Skaftá</t>
  </si>
  <si>
    <t>EUROPA Stamps - Nature Conservation</t>
  </si>
  <si>
    <t>Northern Edition - Friendship Towns</t>
  </si>
  <si>
    <t>Day of the Stamp</t>
  </si>
  <si>
    <t>The 100th Anniversary of the Agricultural College of Hvanneyri</t>
  </si>
  <si>
    <t>Hvitservun</t>
  </si>
  <si>
    <t>Lomagnupur</t>
  </si>
  <si>
    <t>Landscapes - Vestrahorn and Kverkfjell</t>
  </si>
  <si>
    <t>Northern Day - Tourism</t>
  </si>
  <si>
    <t>World Handball Championship - Iceland</t>
  </si>
  <si>
    <t>821-824</t>
  </si>
  <si>
    <t>International Stamp Exhibition NORDIA '96 - Reykjavik, Iceland</t>
  </si>
  <si>
    <t>836-837</t>
  </si>
  <si>
    <t>857-859</t>
  </si>
  <si>
    <t>The 100th Anniversary of the Reykjavik Theatre</t>
  </si>
  <si>
    <t>EUROPA Stamps - Nature Reserves and Parks</t>
  </si>
  <si>
    <t>Day of the stamp - Historic Ships</t>
  </si>
  <si>
    <t>International Year of Mountains - Mount Snaefell</t>
  </si>
  <si>
    <t>Stamp Day - A Street Scene from Reykjavik</t>
  </si>
  <si>
    <t>Island Ferries</t>
  </si>
  <si>
    <t>Geothermal Energy in Iceland</t>
  </si>
  <si>
    <t>EUROPA Stamps - Holidays</t>
  </si>
  <si>
    <t>1054a</t>
  </si>
  <si>
    <t>Brúarhlöd Canyon</t>
  </si>
  <si>
    <t>The French Hospital</t>
  </si>
  <si>
    <t>FDC postmark</t>
  </si>
  <si>
    <t>None. FDC Aust birds.</t>
  </si>
  <si>
    <t>3133a</t>
  </si>
  <si>
    <t>186a</t>
  </si>
  <si>
    <t>Anniversaries &amp; Events</t>
  </si>
  <si>
    <t>Queen Elizabeth II</t>
  </si>
  <si>
    <t>Stamps of 1955 Overprinted</t>
  </si>
  <si>
    <t>Aid for the People of Heimaey</t>
  </si>
  <si>
    <t>550a</t>
  </si>
  <si>
    <t>FDC 70+20</t>
  </si>
  <si>
    <t>60 mya</t>
  </si>
  <si>
    <t>AUSTRALIA (to 2020)</t>
  </si>
  <si>
    <t>VOLCANO STAMPS OF AUSTRALIA AND ITS TERRITORIES</t>
  </si>
  <si>
    <t>Updated Jan 2021</t>
  </si>
  <si>
    <t>By Glenn Marshall</t>
  </si>
  <si>
    <t>Stamp World #</t>
  </si>
  <si>
    <t>0601-08</t>
  </si>
  <si>
    <t>Merapi - Borobudur</t>
  </si>
  <si>
    <t>Provincial Emblems - Banten</t>
  </si>
  <si>
    <t>3179a</t>
  </si>
  <si>
    <t>3363-3365a</t>
  </si>
  <si>
    <t>3000r strip of 3</t>
  </si>
  <si>
    <t>Indo museum</t>
  </si>
  <si>
    <t>Indo museum $</t>
  </si>
  <si>
    <t>The 20th Anniversary of the Central American Parliament</t>
  </si>
  <si>
    <t>16cor</t>
  </si>
  <si>
    <t>13.50 cor</t>
  </si>
  <si>
    <t>Paintings</t>
  </si>
  <si>
    <t>The 160th Anniversary of the Cancillería</t>
  </si>
  <si>
    <t>Guazapa</t>
  </si>
  <si>
    <t>Tourism - Landmarks of Suchitoto</t>
  </si>
  <si>
    <t>The 150th Anniversary of the First Postage Stamp</t>
  </si>
  <si>
    <t>Diplomatic Relations with Taiwan</t>
  </si>
  <si>
    <t>The 80th Anniversary of Diplomatic Relations with Japan</t>
  </si>
  <si>
    <t>The 75th Anniversary of AFISAL</t>
  </si>
  <si>
    <t>UPAEP - National Symbols</t>
  </si>
  <si>
    <t>San Vicente</t>
  </si>
  <si>
    <t>The 350th Anniversary of the City of San Vicente</t>
  </si>
  <si>
    <t>The 150th Anniversary of Ministry of Foreign Affairs</t>
  </si>
  <si>
    <t>National Bird &amp; Coat of Arms</t>
  </si>
  <si>
    <t>2626-2633</t>
  </si>
  <si>
    <t>National Plant &amp; Coat of Arms</t>
  </si>
  <si>
    <t>2634-2641</t>
  </si>
  <si>
    <t>2646-2653</t>
  </si>
  <si>
    <t>UPAEP - Children's Games</t>
  </si>
  <si>
    <t>1.50col + 17c</t>
  </si>
  <si>
    <t>International Day of Deserts and Desertification and Disaster Reduction</t>
  </si>
  <si>
    <t>4col + 46c</t>
  </si>
  <si>
    <t>The 150th Anniversary of Puerto de San Carlos de la Union</t>
  </si>
  <si>
    <t>The 150th Anniversary of a Town of Puerto de San Carlos de la Union</t>
  </si>
  <si>
    <t>2446a</t>
  </si>
  <si>
    <t>s/s 4col</t>
  </si>
  <si>
    <t>Golden frog</t>
  </si>
  <si>
    <t>America - Endangered Species</t>
  </si>
  <si>
    <t>Olympic Games - Lake Placid and Moscow - Overprinted</t>
  </si>
  <si>
    <t>Flag Ecuador</t>
  </si>
  <si>
    <t>Football World Cup - Argentina 1978 and Spain 1982</t>
  </si>
  <si>
    <t>Potosi, flag Bolivia</t>
  </si>
  <si>
    <t>Flag Costa Rica</t>
  </si>
  <si>
    <t>Flag El Salvador</t>
  </si>
  <si>
    <t>Flag Nicuragua</t>
  </si>
  <si>
    <t>The 150th Anniversary of Panama Congress</t>
  </si>
  <si>
    <t>1350-1379</t>
  </si>
  <si>
    <t>Multiple volcano flags</t>
  </si>
  <si>
    <t>1411-1440</t>
  </si>
  <si>
    <t>1441-1470</t>
  </si>
  <si>
    <t>1504-1533</t>
  </si>
  <si>
    <t>1534-1563</t>
  </si>
  <si>
    <t>1564-1593</t>
  </si>
  <si>
    <t>1468a</t>
  </si>
  <si>
    <t>y</t>
  </si>
  <si>
    <t>Agate</t>
  </si>
  <si>
    <t>Marine Life &amp; Minerals</t>
  </si>
  <si>
    <t>Sapphire</t>
  </si>
  <si>
    <t>1.00b</t>
  </si>
  <si>
    <t>Airship History</t>
  </si>
  <si>
    <t>Airplane</t>
  </si>
  <si>
    <t>The 43rd Anniversary of the First Airplane Landing on Norfolk Island</t>
  </si>
  <si>
    <t>276-280</t>
  </si>
  <si>
    <t>Strip of 5</t>
  </si>
  <si>
    <t xml:space="preserve">Multi </t>
  </si>
  <si>
    <t>281-285</t>
  </si>
  <si>
    <t>Northerly cliffs</t>
  </si>
  <si>
    <t>625a</t>
  </si>
  <si>
    <t>635-636</t>
  </si>
  <si>
    <t>459-461</t>
  </si>
  <si>
    <t>1287-1288</t>
  </si>
  <si>
    <t>Chrysopal, mineral</t>
  </si>
  <si>
    <t>Kelimutu, Fuji, Tengger</t>
  </si>
  <si>
    <t>Map Indonesia</t>
  </si>
  <si>
    <t>The 4 Pillars of the MPR</t>
  </si>
  <si>
    <t>3449-3452</t>
  </si>
  <si>
    <t>7500rp</t>
  </si>
  <si>
    <t>The 75th Anniversary of the Declaration of Independence</t>
  </si>
  <si>
    <t>2471-2474</t>
  </si>
  <si>
    <t>1879-1880</t>
  </si>
  <si>
    <t>5000r mini sheet</t>
  </si>
  <si>
    <t>5000r single stamp</t>
  </si>
  <si>
    <t>3000r single stamp</t>
  </si>
  <si>
    <t>2500r single stamp</t>
  </si>
  <si>
    <t>1500r single stamp</t>
  </si>
  <si>
    <t>Borobudur painting by Srihadi Soedarsono</t>
  </si>
  <si>
    <t>3,000r single stamp</t>
  </si>
  <si>
    <t>500r single stamp</t>
  </si>
  <si>
    <t>300d single stamp</t>
  </si>
  <si>
    <t>2N</t>
  </si>
  <si>
    <t>50r single stamp</t>
  </si>
  <si>
    <t>Glenn spare</t>
  </si>
  <si>
    <t>Sort</t>
  </si>
  <si>
    <t>blue-sepia</t>
  </si>
  <si>
    <t>Bromo, Tengger, Semeru, Batok</t>
  </si>
  <si>
    <t>Flags of Member Nations</t>
  </si>
  <si>
    <t>Flag of El Salvador</t>
  </si>
  <si>
    <t>Flag of Costa Rica</t>
  </si>
  <si>
    <t>Flag of Bolivia</t>
  </si>
  <si>
    <t>Flag of Nicuragua</t>
  </si>
  <si>
    <t>Flag of Ecuador</t>
  </si>
  <si>
    <t>633-634</t>
  </si>
  <si>
    <t>Flags and Coins of the Member States</t>
  </si>
  <si>
    <t>World Heritage - South America</t>
  </si>
  <si>
    <t>Easter Island</t>
  </si>
  <si>
    <t>44c</t>
  </si>
  <si>
    <t>UNESCO World Heritage - Nordic Countries</t>
  </si>
  <si>
    <t>UNESCO World Heritage - Africa</t>
  </si>
  <si>
    <t>World Heriatge - South East Asia</t>
  </si>
  <si>
    <t>Borobudur</t>
  </si>
  <si>
    <t>386-389</t>
  </si>
  <si>
    <t>Environmental Conference</t>
  </si>
  <si>
    <t>Art volcano</t>
  </si>
  <si>
    <t>221-224</t>
  </si>
  <si>
    <t>Summit Meeting, HABITAT II, Istanbul</t>
  </si>
  <si>
    <t>300-304</t>
  </si>
  <si>
    <t>UNESCO World Heritage - Italy</t>
  </si>
  <si>
    <t>UNESCO World Heritage - United States of America</t>
  </si>
  <si>
    <t>30fs</t>
  </si>
  <si>
    <t>85fs</t>
  </si>
  <si>
    <t>Flags and Coins</t>
  </si>
  <si>
    <t>UNESCO World Heritage - South America</t>
  </si>
  <si>
    <t>50fs</t>
  </si>
  <si>
    <t>90fs</t>
  </si>
  <si>
    <t>160-163</t>
  </si>
  <si>
    <t>Definitive Issue</t>
  </si>
  <si>
    <t>World Heritage - South East Asia</t>
  </si>
  <si>
    <t>International Space Year</t>
  </si>
  <si>
    <t>Volcano on envelope</t>
  </si>
  <si>
    <t>245-248</t>
  </si>
  <si>
    <t>Threatened Species</t>
  </si>
  <si>
    <t>489a</t>
  </si>
  <si>
    <t>s/s 30fs</t>
  </si>
  <si>
    <t>1311a</t>
  </si>
  <si>
    <t>Pane of 4 45c</t>
  </si>
  <si>
    <t>1272a</t>
  </si>
  <si>
    <t>Pane of 4 44c</t>
  </si>
  <si>
    <t>Ngorongoro?</t>
  </si>
  <si>
    <t>Endangered Species</t>
  </si>
  <si>
    <r>
      <t>UNITED NATIONS</t>
    </r>
    <r>
      <rPr>
        <sz val="9"/>
        <rFont val="Arial"/>
        <family val="2"/>
      </rPr>
      <t xml:space="preserve"> (to 2020)</t>
    </r>
  </si>
  <si>
    <r>
      <t>ANTIGUA</t>
    </r>
    <r>
      <rPr>
        <sz val="9"/>
        <rFont val="Arial"/>
        <family val="2"/>
      </rPr>
      <t xml:space="preserve"> (ends 1981)</t>
    </r>
  </si>
  <si>
    <r>
      <t>CHRISTMAS ISLAND</t>
    </r>
    <r>
      <rPr>
        <sz val="9"/>
        <rFont val="Arial"/>
        <family val="2"/>
      </rPr>
      <t xml:space="preserve"> (to 2020)</t>
    </r>
  </si>
  <si>
    <r>
      <t>COCOS (KEELING) ISLAND</t>
    </r>
    <r>
      <rPr>
        <sz val="9"/>
        <rFont val="Arial"/>
        <family val="2"/>
      </rPr>
      <t xml:space="preserve"> (to 2020)</t>
    </r>
  </si>
  <si>
    <r>
      <t>DENMARK</t>
    </r>
    <r>
      <rPr>
        <sz val="9"/>
        <rFont val="Arial"/>
        <family val="2"/>
      </rPr>
      <t xml:space="preserve"> (to 2020)</t>
    </r>
  </si>
  <si>
    <r>
      <t>EL SALVADOR</t>
    </r>
    <r>
      <rPr>
        <sz val="9"/>
        <rFont val="Arial"/>
        <family val="2"/>
      </rPr>
      <t xml:space="preserve"> (to 2019)</t>
    </r>
  </si>
  <si>
    <r>
      <t>ICELAND</t>
    </r>
    <r>
      <rPr>
        <sz val="9"/>
        <rFont val="Arial"/>
        <family val="2"/>
      </rPr>
      <t xml:space="preserve"> (to 2020)</t>
    </r>
  </si>
  <si>
    <r>
      <t>NETHERLANDS INDIES</t>
    </r>
    <r>
      <rPr>
        <sz val="9"/>
        <rFont val="Arial"/>
        <family val="2"/>
      </rPr>
      <t xml:space="preserve"> (ends 1948)</t>
    </r>
  </si>
  <si>
    <r>
      <t>NEW ZEALAND - ROSS DEPENDENCY</t>
    </r>
    <r>
      <rPr>
        <sz val="9"/>
        <rFont val="Arial"/>
        <family val="2"/>
      </rPr>
      <t xml:space="preserve"> (to 2020)</t>
    </r>
  </si>
  <si>
    <r>
      <t>NORFOLK ISLAND</t>
    </r>
    <r>
      <rPr>
        <sz val="9"/>
        <rFont val="Arial"/>
        <family val="2"/>
      </rPr>
      <t xml:space="preserve"> (to 2020)</t>
    </r>
  </si>
  <si>
    <r>
      <t>PANAMA</t>
    </r>
    <r>
      <rPr>
        <sz val="9"/>
        <rFont val="Arial"/>
        <family val="2"/>
      </rPr>
      <t xml:space="preserve"> (to 2019)</t>
    </r>
  </si>
  <si>
    <t>Onyx</t>
  </si>
  <si>
    <t>Yemeni Onyx</t>
  </si>
  <si>
    <t>Airmail - Winter Olympic Games 1972 - Sapporo, Japan - Winter Sports Disciplines in the Modern Age</t>
  </si>
  <si>
    <t>UPPER VOLTA</t>
  </si>
  <si>
    <t>85f</t>
  </si>
  <si>
    <t>The 250th Anniversary of the Birth of Captain James Cook, 1728-1779</t>
  </si>
  <si>
    <r>
      <t xml:space="preserve">UPPER VOLTA </t>
    </r>
    <r>
      <rPr>
        <sz val="9"/>
        <rFont val="Arial"/>
        <family val="2"/>
      </rPr>
      <t>(ends 1984)</t>
    </r>
  </si>
  <si>
    <t>BENIN</t>
  </si>
  <si>
    <t>Airmail - The 200th Anniversary of the Death of Capt. James Cook, 1728-1779</t>
  </si>
  <si>
    <t>Airmail - The 200th Anniversary of the Death of Capt. James Cook, 1728-1780</t>
  </si>
  <si>
    <t>1994 -1995 Various Dahomey Stamps Overprinted</t>
  </si>
  <si>
    <t>Airmail - Various Dahomey Stamps Overprinted</t>
  </si>
  <si>
    <t>Airmail - Dahomey Stamps Overprinted "BENIN" &amp; Surcharged 1000 Fr.</t>
  </si>
  <si>
    <t>Sapporo</t>
  </si>
  <si>
    <r>
      <t>BENIN</t>
    </r>
    <r>
      <rPr>
        <sz val="9"/>
        <rFont val="Arial"/>
        <family val="2"/>
      </rPr>
      <t xml:space="preserve"> (to 2016)</t>
    </r>
  </si>
  <si>
    <t>World EXPO '70 - Osaka</t>
  </si>
  <si>
    <r>
      <t xml:space="preserve">DAHOMEY </t>
    </r>
    <r>
      <rPr>
        <sz val="9"/>
        <rFont val="Arial"/>
        <family val="2"/>
      </rPr>
      <t>(ends 1975)</t>
    </r>
  </si>
  <si>
    <t>BOTSWANA</t>
  </si>
  <si>
    <t>Gemstone - amethyst</t>
  </si>
  <si>
    <t>Gemstone - agate Botswana pink</t>
  </si>
  <si>
    <t>Gemstone - quartz</t>
  </si>
  <si>
    <t>Gemstone - copper nokel</t>
  </si>
  <si>
    <t>Gemstone - moss agate</t>
  </si>
  <si>
    <t>Gemstone - stilbite</t>
  </si>
  <si>
    <t>Gemstone - banded marble</t>
  </si>
  <si>
    <t>Gemstone - gem diamonds</t>
  </si>
  <si>
    <t>Gemstone - chrysotile</t>
  </si>
  <si>
    <t>Gemstone - jasper</t>
  </si>
  <si>
    <t>Gemstone - moss quartz</t>
  </si>
  <si>
    <t>Gemstone - citrine</t>
  </si>
  <si>
    <t>Gemstone - chalcopyrite</t>
  </si>
  <si>
    <t>Botswana Minerals</t>
  </si>
  <si>
    <t>Issues of 1974 Surcharged in New Currency</t>
  </si>
  <si>
    <t>1t on 1c</t>
  </si>
  <si>
    <t>2t on 2c</t>
  </si>
  <si>
    <t>3t on 3c</t>
  </si>
  <si>
    <t>4t on 4c</t>
  </si>
  <si>
    <t>5t on 5c</t>
  </si>
  <si>
    <t>7t on 7c</t>
  </si>
  <si>
    <t>10t on 10c</t>
  </si>
  <si>
    <t>15t on 15c</t>
  </si>
  <si>
    <t>20t on 20c</t>
  </si>
  <si>
    <t>25t on 25c</t>
  </si>
  <si>
    <t>35t on 35c</t>
  </si>
  <si>
    <t>50t on 50c</t>
  </si>
  <si>
    <t>1p on 1r</t>
  </si>
  <si>
    <t>2p on 2r</t>
  </si>
  <si>
    <t>Gemstone - diamonds</t>
  </si>
  <si>
    <t>1.75p</t>
  </si>
  <si>
    <t>2.00p</t>
  </si>
  <si>
    <r>
      <t>BOTSWANA</t>
    </r>
    <r>
      <rPr>
        <sz val="9"/>
        <rFont val="Arial"/>
        <family val="2"/>
      </rPr>
      <t xml:space="preserve"> (to 2020)</t>
    </r>
  </si>
  <si>
    <t>BURUNDI</t>
  </si>
  <si>
    <t>726-729</t>
  </si>
  <si>
    <t>11fr</t>
  </si>
  <si>
    <t>Strip of four 11fr</t>
  </si>
  <si>
    <t>African Animals</t>
  </si>
  <si>
    <t>Airmail - African Animals</t>
  </si>
  <si>
    <t>750-753</t>
  </si>
  <si>
    <t>Airmail - Olympic Commemorations, African Animals stamps of 1971 Overprinted "JEUX PRE-OLYMPIQUES MUNICH 1972"</t>
  </si>
  <si>
    <t>31fr</t>
  </si>
  <si>
    <t>Strip of four 31fr</t>
  </si>
  <si>
    <t>31fr+1fr</t>
  </si>
  <si>
    <t>Strip of four 31fe+1fr</t>
  </si>
  <si>
    <t>14fr</t>
  </si>
  <si>
    <t>African Personalities</t>
  </si>
  <si>
    <t>Malachite and Nelson Mandela</t>
  </si>
  <si>
    <t>2146-2149</t>
  </si>
  <si>
    <t>1020fr</t>
  </si>
  <si>
    <t>3000fr</t>
  </si>
  <si>
    <t>Fluorite and Wangari Maathai</t>
  </si>
  <si>
    <t>Malachite and fluorite</t>
  </si>
  <si>
    <t>Transportation - Japanese Trains</t>
  </si>
  <si>
    <t>560a</t>
  </si>
  <si>
    <t>The 25th Anniversary of the Falkland Islands War</t>
  </si>
  <si>
    <t>997-1000</t>
  </si>
  <si>
    <t>Falkland Is</t>
  </si>
  <si>
    <t>1001-1004</t>
  </si>
  <si>
    <t>The 50th Anniversary of the British Ascension Expedition</t>
  </si>
  <si>
    <t>Whales</t>
  </si>
  <si>
    <t>Birds - White Tailed Tropicbird</t>
  </si>
  <si>
    <t>Tropicbird and peninsula</t>
  </si>
  <si>
    <t>Birds - Yellow Canary</t>
  </si>
  <si>
    <t>Plants - Ferns</t>
  </si>
  <si>
    <t>The 70th Anniversary of RAF Search and Rescue</t>
  </si>
  <si>
    <t>90p</t>
  </si>
  <si>
    <t>The 90th Anniversary of the Shackleton-Rowett Polar Expedition of 1921-1922</t>
  </si>
  <si>
    <t>Airplanes</t>
  </si>
  <si>
    <t>Churches</t>
  </si>
  <si>
    <t>Churches - With White Frame</t>
  </si>
  <si>
    <t>Birds - Red-footed Booby</t>
  </si>
  <si>
    <t>The 50th Anniversary of the BBC Atlantic Relay Station</t>
  </si>
  <si>
    <t>The 100th Anniversary of the RAF - Royal Air Force</t>
  </si>
  <si>
    <t>Definitives - Views of Ascension</t>
  </si>
  <si>
    <r>
      <t>ASCENSION</t>
    </r>
    <r>
      <rPr>
        <sz val="9"/>
        <rFont val="Arial"/>
        <family val="2"/>
      </rPr>
      <t xml:space="preserve"> (to 2020)</t>
    </r>
  </si>
  <si>
    <t>2362-2365</t>
  </si>
  <si>
    <t>1070fr</t>
  </si>
  <si>
    <t>Geology - Minerals</t>
  </si>
  <si>
    <t>2687-2690</t>
  </si>
  <si>
    <t>1180fr</t>
  </si>
  <si>
    <t>1190fr</t>
  </si>
  <si>
    <t>Mineral</t>
  </si>
  <si>
    <t>m/s 7500fr</t>
  </si>
  <si>
    <t>2738-2741</t>
  </si>
  <si>
    <t>The 15th Anniversary of Haroun Tazieff</t>
  </si>
  <si>
    <t>3133-3136</t>
  </si>
  <si>
    <t>3198-3201</t>
  </si>
  <si>
    <t>Jules Verne, 1828-1905</t>
  </si>
  <si>
    <t>Jules Verne</t>
  </si>
  <si>
    <t>3970fr</t>
  </si>
  <si>
    <r>
      <t>BURUNDI</t>
    </r>
    <r>
      <rPr>
        <sz val="9"/>
        <rFont val="Arial"/>
        <family val="2"/>
      </rPr>
      <t xml:space="preserve"> (to 2018)</t>
    </r>
  </si>
  <si>
    <t>Issues of 1956 and 1960 Overprinted "REPUBLIQUE FEDERALE" and Surcharged in Sterling Currency</t>
  </si>
  <si>
    <t>1pound over 500fr</t>
  </si>
  <si>
    <t>Airmail - Tourism</t>
  </si>
  <si>
    <t>Traditional Life and Folklore</t>
  </si>
  <si>
    <t>Marshal Petain</t>
  </si>
  <si>
    <t>2.5fr</t>
  </si>
  <si>
    <t>Land Motives</t>
  </si>
  <si>
    <t>Portuguese Navigators</t>
  </si>
  <si>
    <t>Urban Arms</t>
  </si>
  <si>
    <t>"Produce of Cape Verde Islands"</t>
  </si>
  <si>
    <t>The 400th Anniversary of Camoens' "Lusiad" (Epic Poem)</t>
  </si>
  <si>
    <t>Red Cross</t>
  </si>
  <si>
    <t>The 1st Cape Verde Merchant Ship</t>
  </si>
  <si>
    <t>The 100th Anniversary of Mindelo City</t>
  </si>
  <si>
    <t>The 5th Anniversary of Independence</t>
  </si>
  <si>
    <t>Ship and mount</t>
  </si>
  <si>
    <t>Desert Erosion Prevention</t>
  </si>
  <si>
    <t>Mountain</t>
  </si>
  <si>
    <t>10.5e</t>
  </si>
  <si>
    <t>Telecommunications</t>
  </si>
  <si>
    <t>Crop Protection</t>
  </si>
  <si>
    <t>s/s 50e</t>
  </si>
  <si>
    <t>National agricultural institute</t>
  </si>
  <si>
    <t>Antique Maps of Cape Verde Islands</t>
  </si>
  <si>
    <t>The 125th Anniversary of Red Cross Movement</t>
  </si>
  <si>
    <t>Red Cross workers</t>
  </si>
  <si>
    <t>Tourism - Ruins of Ribeira Grande, Santiago Island</t>
  </si>
  <si>
    <t>Buildings from volcanic rocks</t>
  </si>
  <si>
    <t>12.5e</t>
  </si>
  <si>
    <t>15e</t>
  </si>
  <si>
    <t>s/s 100e</t>
  </si>
  <si>
    <t>The 500th Anniversary of Discovery of America by Columbus - Columbus's Landings in Cape Verde Islands</t>
  </si>
  <si>
    <t>40e</t>
  </si>
  <si>
    <t>Columbus and stylized mountains</t>
  </si>
  <si>
    <t>632-633</t>
  </si>
  <si>
    <t>s/s 40e x 2</t>
  </si>
  <si>
    <t>International Stamp Exhibition "GRANADA '92" - Granada</t>
  </si>
  <si>
    <t>50e</t>
  </si>
  <si>
    <t>International Stamp Exhibition "BRASILIANA '93" - Rio de Janeiro, Brazil</t>
  </si>
  <si>
    <t>Nature Reserves</t>
  </si>
  <si>
    <t>Birds and island</t>
  </si>
  <si>
    <t>The 30th Anniversary of Concorde (Supersonic Airplane)</t>
  </si>
  <si>
    <t>Concorde and mountain</t>
  </si>
  <si>
    <t>Marine Turtles (Caretta caretta)</t>
  </si>
  <si>
    <t>Turtle and mountains</t>
  </si>
  <si>
    <t>27e</t>
  </si>
  <si>
    <t>42e</t>
  </si>
  <si>
    <t>Herons and Egrets</t>
  </si>
  <si>
    <t>Bird and mountain</t>
  </si>
  <si>
    <t>The 25th Anniversary of the Pontificate of Pope John Paul II</t>
  </si>
  <si>
    <t>Trees</t>
  </si>
  <si>
    <t>60e</t>
  </si>
  <si>
    <t>Trees and mountains</t>
  </si>
  <si>
    <t>Volcanic Eruptions</t>
  </si>
  <si>
    <t>Pico do Fogo</t>
  </si>
  <si>
    <t>55e</t>
  </si>
  <si>
    <t>s/s 150e</t>
  </si>
  <si>
    <t>The 500th Anniversary of the Discovery of Cape Verde</t>
  </si>
  <si>
    <t>Mt Gordo</t>
  </si>
  <si>
    <t>Flora &amp; Fauna - Nature Protection</t>
  </si>
  <si>
    <r>
      <t>CAPE VERDE</t>
    </r>
    <r>
      <rPr>
        <sz val="9"/>
        <rFont val="Arial"/>
        <family val="2"/>
      </rPr>
      <t xml:space="preserve"> (to 2020)</t>
    </r>
  </si>
  <si>
    <t>41e</t>
  </si>
  <si>
    <t>The 250th Anniversary of the Birth of James Cook, 1728-1779</t>
  </si>
  <si>
    <t>The 250th Anniversary of the Birth of James Cook, 1728-1780</t>
  </si>
  <si>
    <t>1537-1552</t>
  </si>
  <si>
    <t>Sights from Around the World</t>
  </si>
  <si>
    <t>The 200th Anniversary of the Birth of Ando Hiroshige (1997)</t>
  </si>
  <si>
    <t>Minerals from around the World</t>
  </si>
  <si>
    <t>2277-2282</t>
  </si>
  <si>
    <t>s/s 400fr x6</t>
  </si>
  <si>
    <t>2283-2288</t>
  </si>
  <si>
    <t>600fr</t>
  </si>
  <si>
    <t>s/s 600fr</t>
  </si>
  <si>
    <t>s/s 2000fr</t>
  </si>
  <si>
    <t>2796‑2807</t>
  </si>
  <si>
    <t>s/s 240fr</t>
  </si>
  <si>
    <t>International Stamp Exhibition "BELGICA '01" - Brussels, Belgium - Prehistoric Animals</t>
  </si>
  <si>
    <t>s/s 390fr x6</t>
  </si>
  <si>
    <t>Natural Disasters and Bombings of 2001</t>
  </si>
  <si>
    <t>Natural Disasters and Bombings of 2002</t>
  </si>
  <si>
    <t>Minerals and Scouts</t>
  </si>
  <si>
    <t>840fr</t>
  </si>
  <si>
    <t>s/s 840fr x3</t>
  </si>
  <si>
    <t>2885-2887</t>
  </si>
  <si>
    <t>African Minerals</t>
  </si>
  <si>
    <t>650fr</t>
  </si>
  <si>
    <t>s/s 650fr x4</t>
  </si>
  <si>
    <t>3018‑3021</t>
  </si>
  <si>
    <t>2400fr</t>
  </si>
  <si>
    <t>3022a</t>
  </si>
  <si>
    <t>s/s 2400fr</t>
  </si>
  <si>
    <t>Mineralogists</t>
  </si>
  <si>
    <t>3117‑3119</t>
  </si>
  <si>
    <t>s/s 1000fr x3</t>
  </si>
  <si>
    <t>F.Bascom</t>
  </si>
  <si>
    <t>O.W.Hermann</t>
  </si>
  <si>
    <t>A.M.Levy</t>
  </si>
  <si>
    <t>Minerals and mineralogists</t>
  </si>
  <si>
    <t>I.Domeika</t>
  </si>
  <si>
    <t>2700fr</t>
  </si>
  <si>
    <t>3120a</t>
  </si>
  <si>
    <t>s/s 2700fr</t>
  </si>
  <si>
    <t>Philatelic Expo Jakarta 2012 - Indonesia</t>
  </si>
  <si>
    <t>3137‑3139</t>
  </si>
  <si>
    <t>3140a</t>
  </si>
  <si>
    <t>Ijen</t>
  </si>
  <si>
    <t>Nelson Mandela &amp; Minerals</t>
  </si>
  <si>
    <t>900fr</t>
  </si>
  <si>
    <t>s/s 900fr x4</t>
  </si>
  <si>
    <t>3734‑3737</t>
  </si>
  <si>
    <t>s/s 3000fr</t>
  </si>
  <si>
    <t>3738a</t>
  </si>
  <si>
    <t>Speed Trains of Japan</t>
  </si>
  <si>
    <t>s/s 2650fr</t>
  </si>
  <si>
    <t>750fr</t>
  </si>
  <si>
    <t>s/s 750fr x4</t>
  </si>
  <si>
    <t>2650fr</t>
  </si>
  <si>
    <t>4168‑4171</t>
  </si>
  <si>
    <t>4172a</t>
  </si>
  <si>
    <t>4372‑4375</t>
  </si>
  <si>
    <t>4376a</t>
  </si>
  <si>
    <t>Krakatoa</t>
  </si>
  <si>
    <t>Ol Doinyo Lengai</t>
  </si>
  <si>
    <t>Puu Oo, Hawaii</t>
  </si>
  <si>
    <t>Batu Tara</t>
  </si>
  <si>
    <t>The 25th Anniversary of the Death of Emperor Hirohito, 1901-1989</t>
  </si>
  <si>
    <t>The 25th Anniversary of the Death of Emperor Hirohito, 1901-1990</t>
  </si>
  <si>
    <t>4491‑4494</t>
  </si>
  <si>
    <t>4801-4804</t>
  </si>
  <si>
    <t>4805a</t>
  </si>
  <si>
    <t>Amethyst</t>
  </si>
  <si>
    <t>Cuprite with malachite</t>
  </si>
  <si>
    <t>Azurite</t>
  </si>
  <si>
    <t>Malachite</t>
  </si>
  <si>
    <t>Euclase</t>
  </si>
  <si>
    <t>4981-4984</t>
  </si>
  <si>
    <t>4985a</t>
  </si>
  <si>
    <t>Calcite</t>
  </si>
  <si>
    <t>Lapis lazuli</t>
  </si>
  <si>
    <t>Wulfenite</t>
  </si>
  <si>
    <t>Chalcanthite</t>
  </si>
  <si>
    <t>Sphalerite, Fluorite and Pyrite</t>
  </si>
  <si>
    <t>Cuprite and Mimetite</t>
  </si>
  <si>
    <t>5456‑5458</t>
  </si>
  <si>
    <t>5459a</t>
  </si>
  <si>
    <t>Japanese High-speed Trains</t>
  </si>
  <si>
    <t>5467a</t>
  </si>
  <si>
    <t>The 23rd World Scout Jamboree, Japan</t>
  </si>
  <si>
    <t>5472‑5474</t>
  </si>
  <si>
    <t>Volcanoes and Minerals</t>
  </si>
  <si>
    <t>5816‑5819</t>
  </si>
  <si>
    <t>5820a</t>
  </si>
  <si>
    <t>Mauna Loa and minerals</t>
  </si>
  <si>
    <t>Dinosaurs and Minerals</t>
  </si>
  <si>
    <t>6251‑6254</t>
  </si>
  <si>
    <t>6255a</t>
  </si>
  <si>
    <t>Volcano and minerals</t>
  </si>
  <si>
    <t>6611‑6614</t>
  </si>
  <si>
    <t>6615a</t>
  </si>
  <si>
    <t>Lava</t>
  </si>
  <si>
    <t>Transportation - High-Speed Trains of Japan</t>
  </si>
  <si>
    <t>6636-6639</t>
  </si>
  <si>
    <t>850fr</t>
  </si>
  <si>
    <t>s/s 850fr x4</t>
  </si>
  <si>
    <t>3300fr</t>
  </si>
  <si>
    <t>s/s 3300fr</t>
  </si>
  <si>
    <t>Brazilianite</t>
  </si>
  <si>
    <t>Hauyne</t>
  </si>
  <si>
    <t>Corindon</t>
  </si>
  <si>
    <t>Goethite</t>
  </si>
  <si>
    <t>Acanthite</t>
  </si>
  <si>
    <t>6691‑6694</t>
  </si>
  <si>
    <t>6695a</t>
  </si>
  <si>
    <t>Minerals and Volcanoes</t>
  </si>
  <si>
    <t>Tungurahua </t>
  </si>
  <si>
    <t>Sakurajima </t>
  </si>
  <si>
    <t>Eyjafjallajokull </t>
  </si>
  <si>
    <t>Etna </t>
  </si>
  <si>
    <t>Villarrica </t>
  </si>
  <si>
    <t>7341‑7344</t>
  </si>
  <si>
    <t>7345a</t>
  </si>
  <si>
    <t>Andradite</t>
  </si>
  <si>
    <t>Cassiterite</t>
  </si>
  <si>
    <t>Neptunite and Benitoite</t>
  </si>
  <si>
    <t>Celestine </t>
  </si>
  <si>
    <t>Euclase </t>
  </si>
  <si>
    <t>7586‑7589</t>
  </si>
  <si>
    <t>7590a</t>
  </si>
  <si>
    <t>7887‑7890</t>
  </si>
  <si>
    <t>3600fr</t>
  </si>
  <si>
    <t>s/s 3600fr</t>
  </si>
  <si>
    <t>Scapolite</t>
  </si>
  <si>
    <t>Uvite (Tourmaline)</t>
  </si>
  <si>
    <t>Brookite</t>
  </si>
  <si>
    <t>Ludmalite</t>
  </si>
  <si>
    <t>7907‑7910</t>
  </si>
  <si>
    <t>7911a</t>
  </si>
  <si>
    <t>The 290th Anniversary of the Birth of James Cook, 1728-1779</t>
  </si>
  <si>
    <t>Captain Cook on Hawaii</t>
  </si>
  <si>
    <t>Transportation - Japanese Speed Trains</t>
  </si>
  <si>
    <t>Smokey Quartz</t>
  </si>
  <si>
    <t>Opal</t>
  </si>
  <si>
    <t>Emerald</t>
  </si>
  <si>
    <t>8686‑8689</t>
  </si>
  <si>
    <t>8690a</t>
  </si>
  <si>
    <t>8753‑8756</t>
  </si>
  <si>
    <t>9002‑9005</t>
  </si>
  <si>
    <t>9006a</t>
  </si>
  <si>
    <t>Erta Ale</t>
  </si>
  <si>
    <t>Apatite</t>
  </si>
  <si>
    <t>Celestine</t>
  </si>
  <si>
    <t>Grossular</t>
  </si>
  <si>
    <t>Beryl</t>
  </si>
  <si>
    <t>9091‑9094</t>
  </si>
  <si>
    <t>9095a</t>
  </si>
  <si>
    <t>9491‑9494</t>
  </si>
  <si>
    <t>9490a</t>
  </si>
  <si>
    <t>Dumortierite</t>
  </si>
  <si>
    <t>Hematite</t>
  </si>
  <si>
    <t>Lapis Lazuli</t>
  </si>
  <si>
    <t>Eclogite</t>
  </si>
  <si>
    <r>
      <t>CENTRAL AFRICAN REP.</t>
    </r>
    <r>
      <rPr>
        <sz val="9"/>
        <rFont val="Arial"/>
        <family val="2"/>
      </rPr>
      <t xml:space="preserve"> (to 2020)</t>
    </r>
  </si>
  <si>
    <t>The 1st Anniversary of Independence - Animals and Landscapes</t>
  </si>
  <si>
    <t>Airmail - Chad Explorers</t>
  </si>
  <si>
    <t>Winter Olympic Games - Sapporo 1972, Japan</t>
  </si>
  <si>
    <t>414a</t>
  </si>
  <si>
    <t>416a</t>
  </si>
  <si>
    <t>s/s of 2fr</t>
  </si>
  <si>
    <t>s/s of 50c</t>
  </si>
  <si>
    <t>s/s 200fr</t>
  </si>
  <si>
    <t>Railways</t>
  </si>
  <si>
    <t>800fr</t>
  </si>
  <si>
    <t>s/s 800fr x4</t>
  </si>
  <si>
    <t>2000fr</t>
  </si>
  <si>
    <t>1401‑1404</t>
  </si>
  <si>
    <t>1405a</t>
  </si>
  <si>
    <t>Fossils and Cave Paintings</t>
  </si>
  <si>
    <t>Volcano erupting</t>
  </si>
  <si>
    <t>Steam vents</t>
  </si>
  <si>
    <t>s/s 300fr x4</t>
  </si>
  <si>
    <t>1827‑1830</t>
  </si>
  <si>
    <t>1838‑1843</t>
  </si>
  <si>
    <t>s/s 450fr x6</t>
  </si>
  <si>
    <t>s/s 475fr x6</t>
  </si>
  <si>
    <t>475fr</t>
  </si>
  <si>
    <t>1845-1850</t>
  </si>
  <si>
    <t>s/s 500fr x6</t>
  </si>
  <si>
    <t>1851-1856</t>
  </si>
  <si>
    <t>Wonders of Forgotten Cultures</t>
  </si>
  <si>
    <t>1995‑2000</t>
  </si>
  <si>
    <t>2001a</t>
  </si>
  <si>
    <t>700fr</t>
  </si>
  <si>
    <t>s/s x6</t>
  </si>
  <si>
    <t>s/s 1000f</t>
  </si>
  <si>
    <t>Minerals and Meteorites</t>
  </si>
  <si>
    <t>2268-2271</t>
  </si>
  <si>
    <t>s/s 500fr x4</t>
  </si>
  <si>
    <t>2276‑2279</t>
  </si>
  <si>
    <t>2280-2283</t>
  </si>
  <si>
    <t>s/s 600fr x4</t>
  </si>
  <si>
    <t>2292‑2295</t>
  </si>
  <si>
    <t>T-Rex and volcano</t>
  </si>
  <si>
    <t>2466‑2467</t>
  </si>
  <si>
    <t>Bornite</t>
  </si>
  <si>
    <t>s/s 3000fr x2</t>
  </si>
  <si>
    <t>2565‑2568</t>
  </si>
  <si>
    <t>2569a</t>
  </si>
  <si>
    <t>2570a</t>
  </si>
  <si>
    <t>2571a</t>
  </si>
  <si>
    <t>2572a</t>
  </si>
  <si>
    <t>s/s 750fr</t>
  </si>
  <si>
    <t>2816‑2819</t>
  </si>
  <si>
    <t>2820a</t>
  </si>
  <si>
    <t>Rock Crystal and Tangerine Quartz</t>
  </si>
  <si>
    <t>Zoisite and Tourmaline</t>
  </si>
  <si>
    <t>Blue Halite and Minor Sylvite</t>
  </si>
  <si>
    <t>Barite</t>
  </si>
  <si>
    <t>The 135th Anniversary of the Death of Charles Darwin</t>
  </si>
  <si>
    <t>3086‑3089</t>
  </si>
  <si>
    <t>3090a</t>
  </si>
  <si>
    <t>Magnetite</t>
  </si>
  <si>
    <t>Papagoite</t>
  </si>
  <si>
    <t>Heliodor</t>
  </si>
  <si>
    <t>Siderite with Baryte</t>
  </si>
  <si>
    <t>3151‑3154</t>
  </si>
  <si>
    <t>3155a</t>
  </si>
  <si>
    <t>Piton de la Fournaise</t>
  </si>
  <si>
    <t>Cerro Prieto</t>
  </si>
  <si>
    <t>Pompeii; Vesuvius</t>
  </si>
  <si>
    <t>3281‑3284</t>
  </si>
  <si>
    <t>Hemimorphite</t>
  </si>
  <si>
    <t>Citrine</t>
  </si>
  <si>
    <t>Bornite and Brochantite</t>
  </si>
  <si>
    <t>Lopezite</t>
  </si>
  <si>
    <t>3285a</t>
  </si>
  <si>
    <r>
      <t>CHAD</t>
    </r>
    <r>
      <rPr>
        <sz val="9"/>
        <rFont val="Arial"/>
        <family val="2"/>
      </rPr>
      <t xml:space="preserve"> (to 2020)</t>
    </r>
  </si>
  <si>
    <t>Inauguration of Comoro Broadcasting Service</t>
  </si>
  <si>
    <t>Comoro Views</t>
  </si>
  <si>
    <t>Airmail - Comoro Landscapes</t>
  </si>
  <si>
    <t>Airmail - Anjouan Landscapes</t>
  </si>
  <si>
    <t>Airmail - Map of Anjouan</t>
  </si>
  <si>
    <t>Airmail - Great Comoro Landscapes</t>
  </si>
  <si>
    <t>Airmail - Karthala Volcanic Eruption (Sept 1972)</t>
  </si>
  <si>
    <t>Great Comoro Landscapes</t>
  </si>
  <si>
    <t>Airmail - Mayotte Landscapes</t>
  </si>
  <si>
    <t>Airmail - Moheli Landscapes</t>
  </si>
  <si>
    <t>Airmail - The 70th Anniversary of Rotary International and 10th Anniversary of Moroni Rotary Club</t>
  </si>
  <si>
    <t>Airmail - Definitive Issue</t>
  </si>
  <si>
    <t>Airmail - History of Communications - Airships and Railways</t>
  </si>
  <si>
    <t>s/s 500fr</t>
  </si>
  <si>
    <t>Airmail - The 75th Anniversary of Rotary International and 15th Anniversary of Moroni Rotary Club</t>
  </si>
  <si>
    <t>The 10th Anniversary of Membership of the United Nations</t>
  </si>
  <si>
    <t>Marine Life</t>
  </si>
  <si>
    <t>s/s 150fr x9</t>
  </si>
  <si>
    <t>Island profile and fish</t>
  </si>
  <si>
    <t>1217‑1225</t>
  </si>
  <si>
    <t>1226‑1237</t>
  </si>
  <si>
    <t>s/s 200fr x9</t>
  </si>
  <si>
    <t>1354‑1362</t>
  </si>
  <si>
    <t>375fr</t>
  </si>
  <si>
    <t>s/s 375fr x9</t>
  </si>
  <si>
    <t>s/s 1125fr</t>
  </si>
  <si>
    <t>Environmental Protection from around the World</t>
  </si>
  <si>
    <t>1635‑1638</t>
  </si>
  <si>
    <t>Strip 375fr x4</t>
  </si>
  <si>
    <t>Transportation - Express Trains from all over the World</t>
  </si>
  <si>
    <t>Volcano and lava</t>
  </si>
  <si>
    <t>Paleontologists</t>
  </si>
  <si>
    <t>2017‑2022</t>
  </si>
  <si>
    <t>450fr</t>
  </si>
  <si>
    <t>Ignas Domeika</t>
  </si>
  <si>
    <t>James Dwight Dana</t>
  </si>
  <si>
    <t>William Niven</t>
  </si>
  <si>
    <t>George Kunz</t>
  </si>
  <si>
    <t>Waldemar Brogger</t>
  </si>
  <si>
    <t>Otto von Abich</t>
  </si>
  <si>
    <t>Trains and Locomotives</t>
  </si>
  <si>
    <t>2260‑2265</t>
  </si>
  <si>
    <t>s/s x5</t>
  </si>
  <si>
    <t>2612‑2615</t>
  </si>
  <si>
    <t>2616a</t>
  </si>
  <si>
    <t>Karthala Volcano</t>
  </si>
  <si>
    <t>2617‑2620</t>
  </si>
  <si>
    <t>2621a</t>
  </si>
  <si>
    <t>lac sale nord ngazidja</t>
  </si>
  <si>
    <t>Anjouan waterfall</t>
  </si>
  <si>
    <t>Nimachiwa Island</t>
  </si>
  <si>
    <t>2909‑2913</t>
  </si>
  <si>
    <t>2914a</t>
  </si>
  <si>
    <t>s/s 400fr x5</t>
  </si>
  <si>
    <t>2915‑2919</t>
  </si>
  <si>
    <t>s/s 450fr x5</t>
  </si>
  <si>
    <t>2250fr</t>
  </si>
  <si>
    <t>s/s 2250fr</t>
  </si>
  <si>
    <t>2920a</t>
  </si>
  <si>
    <t>s/s 475fr x5</t>
  </si>
  <si>
    <t>2375fr</t>
  </si>
  <si>
    <t>s/s 2375fr</t>
  </si>
  <si>
    <t>2921‑2925</t>
  </si>
  <si>
    <t>2926a</t>
  </si>
  <si>
    <t>s/s 500fr x5</t>
  </si>
  <si>
    <t>2500fr</t>
  </si>
  <si>
    <t>s/s 2500fr</t>
  </si>
  <si>
    <t>2927‑2931</t>
  </si>
  <si>
    <t>2932a</t>
  </si>
  <si>
    <r>
      <t>COMORO ISLANDS</t>
    </r>
    <r>
      <rPr>
        <sz val="9"/>
        <rFont val="Arial"/>
        <family val="2"/>
      </rPr>
      <t xml:space="preserve"> (to 2019)</t>
    </r>
  </si>
  <si>
    <t>CONGO, R</t>
  </si>
  <si>
    <t>CONGO, DR</t>
  </si>
  <si>
    <t>810a</t>
  </si>
  <si>
    <t>Gold</t>
  </si>
  <si>
    <t>Uranium &amp; Pitchblende</t>
  </si>
  <si>
    <t>Bournonite</t>
  </si>
  <si>
    <t>Dioptase</t>
  </si>
  <si>
    <t>Cuprite</t>
  </si>
  <si>
    <t>Diamond</t>
  </si>
  <si>
    <t>75k</t>
  </si>
  <si>
    <t>1z</t>
  </si>
  <si>
    <t>1.5z</t>
  </si>
  <si>
    <t>3z</t>
  </si>
  <si>
    <t>6z</t>
  </si>
  <si>
    <t>8z</t>
  </si>
  <si>
    <t>10z</t>
  </si>
  <si>
    <t>Various Stamps Surcharged</t>
  </si>
  <si>
    <t>300z on 2z</t>
  </si>
  <si>
    <t>300z on 75z</t>
  </si>
  <si>
    <t>300z on 14z</t>
  </si>
  <si>
    <t>Tourist Sites</t>
  </si>
  <si>
    <t>Nyiragongo</t>
  </si>
  <si>
    <t>Various Stamps Surcharged - Minerals</t>
  </si>
  <si>
    <t>Uraninite</t>
  </si>
  <si>
    <t>Ruby</t>
  </si>
  <si>
    <t>1130-1133</t>
  </si>
  <si>
    <t>40000z</t>
  </si>
  <si>
    <t>s/s 40000z x4</t>
  </si>
  <si>
    <t>s/s 100000z x4</t>
  </si>
  <si>
    <t>1134-1137</t>
  </si>
  <si>
    <t>100000z</t>
  </si>
  <si>
    <t>105000z</t>
  </si>
  <si>
    <t>s/s 105000z</t>
  </si>
  <si>
    <t>1138a</t>
  </si>
  <si>
    <t>45fr on 100000z</t>
  </si>
  <si>
    <t>100fr on 40000z</t>
  </si>
  <si>
    <t>1711a</t>
  </si>
  <si>
    <t>190fr</t>
  </si>
  <si>
    <t>340fr</t>
  </si>
  <si>
    <t>410fr</t>
  </si>
  <si>
    <t>445fr</t>
  </si>
  <si>
    <t>455fr</t>
  </si>
  <si>
    <t>488fr</t>
  </si>
  <si>
    <t>s/s 800fr</t>
  </si>
  <si>
    <t>Willemite Mamette</t>
  </si>
  <si>
    <t>Quartz chlorite</t>
  </si>
  <si>
    <t>Cupro allophane</t>
  </si>
  <si>
    <t>Zircon</t>
  </si>
  <si>
    <t>Anglesite</t>
  </si>
  <si>
    <t>Nobel Prize Winners</t>
  </si>
  <si>
    <t>325fr</t>
  </si>
  <si>
    <t>Mineral and Nobel Prize winner</t>
  </si>
  <si>
    <t>480fr</t>
  </si>
  <si>
    <t>s/s 480fr x3</t>
  </si>
  <si>
    <t>1759-1761</t>
  </si>
  <si>
    <t>Aurichalcite</t>
  </si>
  <si>
    <t>The 100th Anniversary of Scouting - Scouts and Minerals</t>
  </si>
  <si>
    <t>1937-1940</t>
  </si>
  <si>
    <t>1100fr</t>
  </si>
  <si>
    <t>s/s 1100fr x4</t>
  </si>
  <si>
    <t>Barite malachite</t>
  </si>
  <si>
    <t>Carbolite camoto</t>
  </si>
  <si>
    <t>Heterogenite malachite</t>
  </si>
  <si>
    <t>2050-2052</t>
  </si>
  <si>
    <t>1350fr</t>
  </si>
  <si>
    <t>s/s 1350fr x3</t>
  </si>
  <si>
    <t>Chrysophase</t>
  </si>
  <si>
    <t>Quartz amethyste</t>
  </si>
  <si>
    <t>xxx barite</t>
  </si>
  <si>
    <t>2108-2111</t>
  </si>
  <si>
    <t>2112a</t>
  </si>
  <si>
    <t>2113a</t>
  </si>
  <si>
    <t>2114a</t>
  </si>
  <si>
    <t>2115a</t>
  </si>
  <si>
    <t>2116-2119</t>
  </si>
  <si>
    <t>550fr</t>
  </si>
  <si>
    <t>s/s 550fr x4</t>
  </si>
  <si>
    <t>Fauna - Dinosaurs</t>
  </si>
  <si>
    <t>2120a</t>
  </si>
  <si>
    <t>2121a</t>
  </si>
  <si>
    <t>Scouts and Minerals</t>
  </si>
  <si>
    <t>2289-2290</t>
  </si>
  <si>
    <t>10000fr</t>
  </si>
  <si>
    <t>s/s 10000fr x2</t>
  </si>
  <si>
    <t>Scout and dioptase</t>
  </si>
  <si>
    <t>Scout and cobalt rose</t>
  </si>
  <si>
    <t>Scouts and minerals</t>
  </si>
  <si>
    <t>2293a</t>
  </si>
  <si>
    <t>2294a</t>
  </si>
  <si>
    <t>2995a</t>
  </si>
  <si>
    <t>2996a</t>
  </si>
  <si>
    <t>Volcanologists</t>
  </si>
  <si>
    <t>2298-2301</t>
  </si>
  <si>
    <t>Katia &amp; Maurice Krafft</t>
  </si>
  <si>
    <t>Charles Francis Richter</t>
  </si>
  <si>
    <t>Haraldur Sigursson</t>
  </si>
  <si>
    <t>s/s 650fr</t>
  </si>
  <si>
    <t>Etna and Vesuvius</t>
  </si>
  <si>
    <t>Nyamuragira and Pelee</t>
  </si>
  <si>
    <t>Nyiragongo and undersea volcano</t>
  </si>
  <si>
    <t>Ol Dinyo Lengai and Fournaise</t>
  </si>
  <si>
    <t>s/s 650fr x2</t>
  </si>
  <si>
    <t>Etna and Nyamuragira</t>
  </si>
  <si>
    <t>Ol Dinyo Lengai and Nyiragongo</t>
  </si>
  <si>
    <r>
      <t>CONGO, DEMOCRATIC REPUBLIC</t>
    </r>
    <r>
      <rPr>
        <b/>
        <sz val="9"/>
        <color theme="1"/>
        <rFont val="Arial"/>
        <family val="2"/>
      </rPr>
      <t xml:space="preserve"> </t>
    </r>
    <r>
      <rPr>
        <sz val="9"/>
        <color theme="1"/>
        <rFont val="Arial"/>
        <family val="2"/>
      </rPr>
      <t>(to 2014)</t>
    </r>
  </si>
  <si>
    <t>Airmail - Minerals</t>
  </si>
  <si>
    <t>The 200th Anniversary of the Death of Captain James Cook</t>
  </si>
  <si>
    <t>1661-1664</t>
  </si>
  <si>
    <t>s/s 1000fr x4</t>
  </si>
  <si>
    <t>s/s 550fr</t>
  </si>
  <si>
    <t>Haroun Tazieff and volcano</t>
  </si>
  <si>
    <t>Jules Verne and volcano</t>
  </si>
  <si>
    <t>s/s 500fr x9</t>
  </si>
  <si>
    <t>Ingrid Bergman and volcano</t>
  </si>
  <si>
    <t>History of Cinema</t>
  </si>
  <si>
    <r>
      <t>CONGO, REPUBLIC</t>
    </r>
    <r>
      <rPr>
        <sz val="9"/>
        <rFont val="Arial"/>
        <family val="2"/>
      </rPr>
      <t xml:space="preserve"> (to 2015)</t>
    </r>
  </si>
  <si>
    <t>s/s 2.50fr x6</t>
  </si>
  <si>
    <t>209-214</t>
  </si>
  <si>
    <t>Kivu Fest</t>
  </si>
  <si>
    <t>100z</t>
  </si>
  <si>
    <r>
      <t>BELGIAN CONGO</t>
    </r>
    <r>
      <rPr>
        <sz val="9"/>
        <rFont val="Arial"/>
        <family val="2"/>
      </rPr>
      <t xml:space="preserve"> (ends 1960)</t>
    </r>
  </si>
  <si>
    <t>Airmail - Djibouti Aero Club</t>
  </si>
  <si>
    <t>Ardoukoba Volcano</t>
  </si>
  <si>
    <t>Locomotives</t>
  </si>
  <si>
    <t>50fr on 40fr</t>
  </si>
  <si>
    <t>Issue of 1984 Surcharged</t>
  </si>
  <si>
    <t>International Stamp Exhibition "Philexafrique"</t>
  </si>
  <si>
    <t>Wedding of Japan's Crown Prince Naruhito with Masako Owada - Self-Adhesive and Printed on Wood</t>
  </si>
  <si>
    <t>535-542</t>
  </si>
  <si>
    <t>s/s 100fr x8</t>
  </si>
  <si>
    <t>Animals from around the World</t>
  </si>
  <si>
    <t>860-863</t>
  </si>
  <si>
    <t>280fr</t>
  </si>
  <si>
    <t>s/s 280fr x4</t>
  </si>
  <si>
    <t>864a</t>
  </si>
  <si>
    <t>960fr</t>
  </si>
  <si>
    <t>s/s 960fr</t>
  </si>
  <si>
    <t>s/s 260fr x4</t>
  </si>
  <si>
    <t>Rotary in Djibouti</t>
  </si>
  <si>
    <t>1060-1063</t>
  </si>
  <si>
    <t>1064a</t>
  </si>
  <si>
    <t>1285-1288</t>
  </si>
  <si>
    <t>1289a</t>
  </si>
  <si>
    <t>240fr</t>
  </si>
  <si>
    <t>s/s/ 240fr x4</t>
  </si>
  <si>
    <t>1778-1781</t>
  </si>
  <si>
    <t>1782a</t>
  </si>
  <si>
    <t>Brookite on Quartz</t>
  </si>
  <si>
    <t>Uvarovite</t>
  </si>
  <si>
    <t>Andradite-Grossular</t>
  </si>
  <si>
    <t>Willemite</t>
  </si>
  <si>
    <t>950fr</t>
  </si>
  <si>
    <t>s/s 950fr</t>
  </si>
  <si>
    <t>The 55th Anniversary of Organization of African Unity</t>
  </si>
  <si>
    <t>kilimanjaro</t>
  </si>
  <si>
    <t>2125-2128</t>
  </si>
  <si>
    <t>2129a</t>
  </si>
  <si>
    <t>s/s 240fr x4</t>
  </si>
  <si>
    <t>Kunzite </t>
  </si>
  <si>
    <t>Red Bery</t>
  </si>
  <si>
    <t>Anglesite </t>
  </si>
  <si>
    <t>Brookite </t>
  </si>
  <si>
    <t>2316a</t>
  </si>
  <si>
    <t>2486-2489</t>
  </si>
  <si>
    <t>2490a</t>
  </si>
  <si>
    <t>Disthene</t>
  </si>
  <si>
    <t>Anatase</t>
  </si>
  <si>
    <t>Andaradite</t>
  </si>
  <si>
    <t>Red Beryl</t>
  </si>
  <si>
    <t>2662-2665</t>
  </si>
  <si>
    <t>2666a</t>
  </si>
  <si>
    <t>s/s 250fr x4</t>
  </si>
  <si>
    <t>s/s 1000fr</t>
  </si>
  <si>
    <t>Apophyllite</t>
  </si>
  <si>
    <t>2852-2855</t>
  </si>
  <si>
    <t>2856a</t>
  </si>
  <si>
    <t>Volcan de Fuego</t>
  </si>
  <si>
    <t>Parinacota</t>
  </si>
  <si>
    <t>Popocatepetl and Piton de la Fournaise</t>
  </si>
  <si>
    <t>Four volcanoes</t>
  </si>
  <si>
    <t>Demantoid</t>
  </si>
  <si>
    <t>2990-2993</t>
  </si>
  <si>
    <t>2994a</t>
  </si>
  <si>
    <t>Magnesite</t>
  </si>
  <si>
    <t>Amazonite</t>
  </si>
  <si>
    <t>3322-3325</t>
  </si>
  <si>
    <t>3342-3345</t>
  </si>
  <si>
    <t>3346a</t>
  </si>
  <si>
    <t>Fuji and Tungurahua</t>
  </si>
  <si>
    <r>
      <t xml:space="preserve">DJIBOUTI </t>
    </r>
    <r>
      <rPr>
        <sz val="9"/>
        <rFont val="Arial"/>
        <family val="2"/>
      </rPr>
      <t>(to 2020)</t>
    </r>
  </si>
  <si>
    <t>Winter Olympic Games - Innsbruck, Austria 1976</t>
  </si>
  <si>
    <t>1583a</t>
  </si>
  <si>
    <t>150e</t>
  </si>
  <si>
    <t>300fcfa</t>
  </si>
  <si>
    <t>400fcfa</t>
  </si>
  <si>
    <t>600fcfa</t>
  </si>
  <si>
    <t>700fcfa</t>
  </si>
  <si>
    <t>Pyromorphite</t>
  </si>
  <si>
    <t>Halite</t>
  </si>
  <si>
    <t>550fcfa</t>
  </si>
  <si>
    <t>450fcfa</t>
  </si>
  <si>
    <t>Realgar</t>
  </si>
  <si>
    <t>Gypsum</t>
  </si>
  <si>
    <t>Chrysoberyl</t>
  </si>
  <si>
    <r>
      <t xml:space="preserve">EQUATORIAL GUINEA </t>
    </r>
    <r>
      <rPr>
        <sz val="9"/>
        <rFont val="Arial"/>
        <family val="2"/>
      </rPr>
      <t>(to 2018)</t>
    </r>
  </si>
  <si>
    <t>The 25th Anniversary of the Nomination of General Franco as Chief of State</t>
  </si>
  <si>
    <r>
      <t>FERNANDO PO</t>
    </r>
    <r>
      <rPr>
        <sz val="9"/>
        <rFont val="Arial"/>
        <family val="2"/>
      </rPr>
      <t xml:space="preserve"> (ends 1968)</t>
    </r>
  </si>
  <si>
    <t>1949 -1950 San Carlos</t>
  </si>
  <si>
    <t>1950 -1950 San Carlos</t>
  </si>
  <si>
    <t>1951 -1950 San Carlos</t>
  </si>
  <si>
    <t>1952 -1950 San Carlos</t>
  </si>
  <si>
    <t>1953 -1950 San Carlos</t>
  </si>
  <si>
    <t>Fernando Poo</t>
  </si>
  <si>
    <t>3.25p</t>
  </si>
  <si>
    <t>Airmail - Landscapes</t>
  </si>
  <si>
    <t>Special Delivery Stamp</t>
  </si>
  <si>
    <t>Airmail - Stamp Day</t>
  </si>
  <si>
    <t>Stamp Day - Coat of Arms</t>
  </si>
  <si>
    <t>Valencia</t>
  </si>
  <si>
    <r>
      <t xml:space="preserve">SPANISH GUINEA </t>
    </r>
    <r>
      <rPr>
        <sz val="9"/>
        <rFont val="Arial"/>
        <family val="2"/>
      </rPr>
      <t>(ends 1959)</t>
    </r>
  </si>
  <si>
    <r>
      <t>ITALIAN EAST AFRICA</t>
    </r>
    <r>
      <rPr>
        <sz val="9"/>
        <rFont val="Arial"/>
        <family val="2"/>
      </rPr>
      <t xml:space="preserve"> (ends 1941)</t>
    </r>
  </si>
  <si>
    <t>ITALIAN EAST AFRICA</t>
  </si>
  <si>
    <t>25L</t>
  </si>
  <si>
    <t>2L+75c</t>
  </si>
  <si>
    <t>Ankober</t>
  </si>
  <si>
    <t>The 150th Anniversary of Selassie Dynasty</t>
  </si>
  <si>
    <t>Views with Medallion Portrait of Haile Selassie Inset</t>
  </si>
  <si>
    <t>Airmail - Views with Medallion Portrait of Haile Selassie Inset</t>
  </si>
  <si>
    <t>Airmail - Landscapes and Buildings</t>
  </si>
  <si>
    <t>Airmail - The 30th Anniversary of Airmail Service in Ethiopia</t>
  </si>
  <si>
    <t>Ethiopian River Craft</t>
  </si>
  <si>
    <t>Lakes</t>
  </si>
  <si>
    <t>International Decade for Natural Disaster Reduction</t>
  </si>
  <si>
    <t>Landscapes of East African</t>
  </si>
  <si>
    <t>Dallol</t>
  </si>
  <si>
    <r>
      <t>ETHIOPIA</t>
    </r>
    <r>
      <rPr>
        <sz val="9"/>
        <rFont val="Arial"/>
        <family val="2"/>
      </rPr>
      <t xml:space="preserve"> (to 2019)</t>
    </r>
  </si>
  <si>
    <t>Airmail - World Fair "Expo 70" - Osaka, Japan</t>
  </si>
  <si>
    <t>International Stamp Exhibition "SINGAPORE '95" - Singapore - Prehistoric Wildlife</t>
  </si>
  <si>
    <t>1257-1268</t>
  </si>
  <si>
    <t>1634‑1645</t>
  </si>
  <si>
    <t>1672‑1683</t>
  </si>
  <si>
    <r>
      <t>GABON</t>
    </r>
    <r>
      <rPr>
        <sz val="9"/>
        <rFont val="Arial"/>
        <family val="2"/>
      </rPr>
      <t xml:space="preserve"> (to 2019)</t>
    </r>
  </si>
  <si>
    <t>Disney - International Stamp Exhibition "PHILANIPPON '91" - Tokyo, Japan</t>
  </si>
  <si>
    <t>The 100th Anniversary (1992) of the Sierra Club - Endangered Environments</t>
  </si>
  <si>
    <t>1862‑1869</t>
  </si>
  <si>
    <t>1870‑1877</t>
  </si>
  <si>
    <t>1856‑1861</t>
  </si>
  <si>
    <t>2044‑2055</t>
  </si>
  <si>
    <t>The 100th Anniversary (1992) of Sierra Club - Endangered Environments</t>
  </si>
  <si>
    <t>Natural and Man-made Wonders of the World</t>
  </si>
  <si>
    <t>3403‑3414</t>
  </si>
  <si>
    <t>International Stamp Exhibition "PHILANIPPON '01" - Tokyo, Japan - Japanese Art</t>
  </si>
  <si>
    <t>5047‑5050</t>
  </si>
  <si>
    <t>5599‑5602</t>
  </si>
  <si>
    <t>World EXPO 2005 - Aichi, Japan</t>
  </si>
  <si>
    <t>Famous Castles of the World</t>
  </si>
  <si>
    <t>6707‑6711</t>
  </si>
  <si>
    <t>s/s 30d x5</t>
  </si>
  <si>
    <t xml:space="preserve">Minerals </t>
  </si>
  <si>
    <t>7283‑7288</t>
  </si>
  <si>
    <t>7289‑7292</t>
  </si>
  <si>
    <t>7293a</t>
  </si>
  <si>
    <t>45d</t>
  </si>
  <si>
    <t>s/s 45d x6</t>
  </si>
  <si>
    <t>s/s 50d x4</t>
  </si>
  <si>
    <t>s/s 150d</t>
  </si>
  <si>
    <t>Topez</t>
  </si>
  <si>
    <t>xxx mineral</t>
  </si>
  <si>
    <t>Vivante</t>
  </si>
  <si>
    <t>Garnet</t>
  </si>
  <si>
    <t>Volcanoes of the World</t>
  </si>
  <si>
    <t>7363-7368</t>
  </si>
  <si>
    <t>s/s 55d x6</t>
  </si>
  <si>
    <t>55d</t>
  </si>
  <si>
    <t>St Helens</t>
  </si>
  <si>
    <t>Multiple volcanoes</t>
  </si>
  <si>
    <t>7369a</t>
  </si>
  <si>
    <t>s/s 170d</t>
  </si>
  <si>
    <r>
      <t>GAMBIA</t>
    </r>
    <r>
      <rPr>
        <sz val="9"/>
        <rFont val="Arial"/>
        <family val="2"/>
      </rPr>
      <t xml:space="preserve"> (to 2020)</t>
    </r>
  </si>
  <si>
    <t>Issues of 1959 Overprinted "Ghana New Currency 19th July. 1965" and Surcharged</t>
  </si>
  <si>
    <t>4p on 4d</t>
  </si>
  <si>
    <t>1967 New Currency - Issues of 1959 and 1965 Surcharged</t>
  </si>
  <si>
    <t>3.5np on 4d</t>
  </si>
  <si>
    <t>National Symbols</t>
  </si>
  <si>
    <t>Space Flight of "Voyager 2"</t>
  </si>
  <si>
    <t>1410-1418</t>
  </si>
  <si>
    <t>1470a</t>
  </si>
  <si>
    <t>Manganese ore</t>
  </si>
  <si>
    <t>Iron ore</t>
  </si>
  <si>
    <t>Bauxite ore</t>
  </si>
  <si>
    <t>Gold ore</t>
  </si>
  <si>
    <t>2247-2255</t>
  </si>
  <si>
    <t>International Stamp Exhibition "Singapore '95" - Singapore - Prehistoric Animals</t>
  </si>
  <si>
    <t>2499-2504</t>
  </si>
  <si>
    <t>The 200th Anniversary of the Birth of Hiroshige, Japanese Painter, 1797-1858 - "One Hundred Famous Views of Edo"</t>
  </si>
  <si>
    <t>2900-2908</t>
  </si>
  <si>
    <t>Dinosaur and volcano</t>
  </si>
  <si>
    <t>3458a</t>
  </si>
  <si>
    <t>s/s 15000c</t>
  </si>
  <si>
    <t>The 50th Anniversary of Independence - Gold Mining</t>
  </si>
  <si>
    <t>The 24th UPU Congress - Nairobi</t>
  </si>
  <si>
    <t>s/s 3GHc x3</t>
  </si>
  <si>
    <t>4038-4040</t>
  </si>
  <si>
    <t>The 150th Anniversary of the Death of Katsushika Hokusai, Japanese Artist, 1760-1849</t>
  </si>
  <si>
    <t>2995-3000</t>
  </si>
  <si>
    <t>International Stamp Exhibition "Philanippon '01" - Tokyo, Japan - Japanese Paintings</t>
  </si>
  <si>
    <t>3244-3251</t>
  </si>
  <si>
    <t>4224-4229</t>
  </si>
  <si>
    <t>2GHc</t>
  </si>
  <si>
    <t>s/s 2GHc x6</t>
  </si>
  <si>
    <t>Gems and Minerals</t>
  </si>
  <si>
    <t>4230a</t>
  </si>
  <si>
    <t>7GHc</t>
  </si>
  <si>
    <t>s/s 7GHc</t>
  </si>
  <si>
    <r>
      <t>GHANA</t>
    </r>
    <r>
      <rPr>
        <sz val="9"/>
        <rFont val="Arial"/>
        <family val="2"/>
      </rPr>
      <t xml:space="preserve"> (to 2020)</t>
    </r>
  </si>
  <si>
    <t>Airmail - Olympic Games - Tokyo, Japan</t>
  </si>
  <si>
    <t>Airmail - Pan Arab Games - Cairo, Egypt (1965) - Issues of 1965 Overprinted "JEUX PANARABES CAIRE 1965" and Pyramid Motif</t>
  </si>
  <si>
    <t>Fuji/Pyramid</t>
  </si>
  <si>
    <t>The 150th Anniversary (1978) of the Birth of Jules Verne</t>
  </si>
  <si>
    <t>Airmail - Prehistoric Animals</t>
  </si>
  <si>
    <t>1863-1865</t>
  </si>
  <si>
    <t>s/s 750fr x6</t>
  </si>
  <si>
    <t>1866-1868</t>
  </si>
  <si>
    <t>1869-1871</t>
  </si>
  <si>
    <t>1872-1874</t>
  </si>
  <si>
    <t>s/s 1500fr x6</t>
  </si>
  <si>
    <t>s/s 1500fr x3</t>
  </si>
  <si>
    <t>Minerals with nebula background</t>
  </si>
  <si>
    <t>2492-2494</t>
  </si>
  <si>
    <t>2495a</t>
  </si>
  <si>
    <t>Japanese Culture</t>
  </si>
  <si>
    <t>4026-4028</t>
  </si>
  <si>
    <t>300fg</t>
  </si>
  <si>
    <t>750fg</t>
  </si>
  <si>
    <t>5000fg</t>
  </si>
  <si>
    <t>s/s x3</t>
  </si>
  <si>
    <t>Mineral and scout</t>
  </si>
  <si>
    <t>Minerals and scout</t>
  </si>
  <si>
    <t>4270-4271</t>
  </si>
  <si>
    <t>4500fg</t>
  </si>
  <si>
    <t>7500fg</t>
  </si>
  <si>
    <t>s/s x2</t>
  </si>
  <si>
    <t>Bauxite and scout</t>
  </si>
  <si>
    <t>Minerals and scouts</t>
  </si>
  <si>
    <t>s/s 25000fg</t>
  </si>
  <si>
    <t>Transportation - Locomotives</t>
  </si>
  <si>
    <t>Flora - Cactus &amp; Flowers, Minerals</t>
  </si>
  <si>
    <t>4738-4740</t>
  </si>
  <si>
    <t>3000fg</t>
  </si>
  <si>
    <t>10000fg</t>
  </si>
  <si>
    <t>15000fg</t>
  </si>
  <si>
    <t>Mineral and flower</t>
  </si>
  <si>
    <t>4741a</t>
  </si>
  <si>
    <t>25000fg</t>
  </si>
  <si>
    <t>4742a</t>
  </si>
  <si>
    <t>4743a</t>
  </si>
  <si>
    <t>Mineral and dinosaur</t>
  </si>
  <si>
    <t>Fauna - Dinosaurs, Minerals</t>
  </si>
  <si>
    <t>4762-4764</t>
  </si>
  <si>
    <t>4765a</t>
  </si>
  <si>
    <t>4766a</t>
  </si>
  <si>
    <t>4767a</t>
  </si>
  <si>
    <t>Art - Japanese Paintings</t>
  </si>
  <si>
    <t>Fuji and wave</t>
  </si>
  <si>
    <t>4905a</t>
  </si>
  <si>
    <t>Minerals - China in Africa</t>
  </si>
  <si>
    <t>6349-6354</t>
  </si>
  <si>
    <t>s/s 5000fg x6</t>
  </si>
  <si>
    <t>Transport - Trains</t>
  </si>
  <si>
    <t>s/s 29000fg</t>
  </si>
  <si>
    <t>6962a</t>
  </si>
  <si>
    <t>Fuji and train stamp on stamp</t>
  </si>
  <si>
    <t>29000fg</t>
  </si>
  <si>
    <t>Previously Issued Stamps Surcharged</t>
  </si>
  <si>
    <t>s/s 41000fg on 1000fg</t>
  </si>
  <si>
    <t>Transports - Japanese Speed Trains</t>
  </si>
  <si>
    <t>s/s 40000fg</t>
  </si>
  <si>
    <t>Transports - Japanese Speed Trains - Philanippon 2011</t>
  </si>
  <si>
    <t>8634-8638</t>
  </si>
  <si>
    <t>Strip 5 stamps 10000fg</t>
  </si>
  <si>
    <t>8639-8641</t>
  </si>
  <si>
    <t>8730-8734</t>
  </si>
  <si>
    <t>8735-8737</t>
  </si>
  <si>
    <t>Solar Eclipse of 2012</t>
  </si>
  <si>
    <t>40000fg</t>
  </si>
  <si>
    <t>9013a</t>
  </si>
  <si>
    <t>Transports - Japanese High-Speed Trains</t>
  </si>
  <si>
    <t>9047-9049</t>
  </si>
  <si>
    <t>Trains of Japan</t>
  </si>
  <si>
    <t>9532-9534</t>
  </si>
  <si>
    <t>s/s 15000fg x3</t>
  </si>
  <si>
    <t>Volcanic plug?</t>
  </si>
  <si>
    <t>Django Unchained</t>
  </si>
  <si>
    <t>20000fg</t>
  </si>
  <si>
    <t>s/s 20000fg x3</t>
  </si>
  <si>
    <t>9988-9990</t>
  </si>
  <si>
    <t>9991a</t>
  </si>
  <si>
    <t>1171-1176</t>
  </si>
  <si>
    <t>250fcfa</t>
  </si>
  <si>
    <t>s/s 250fcfa x6</t>
  </si>
  <si>
    <t>1177-1185</t>
  </si>
  <si>
    <t>s/s 300fcfa x9</t>
  </si>
  <si>
    <t>1186-1194</t>
  </si>
  <si>
    <t>1195a</t>
  </si>
  <si>
    <t>2000cfca</t>
  </si>
  <si>
    <t>s/s 2000cfca</t>
  </si>
  <si>
    <t>1196a</t>
  </si>
  <si>
    <t>Personalities of the 20th Century - Nelson Mandela</t>
  </si>
  <si>
    <t>1621-1624</t>
  </si>
  <si>
    <t>1000cfca</t>
  </si>
  <si>
    <t>s/s 1000cfca x4</t>
  </si>
  <si>
    <t>Mineral and Nelson Mandela</t>
  </si>
  <si>
    <t>1856-1861</t>
  </si>
  <si>
    <t>450cfca</t>
  </si>
  <si>
    <t>s/s 450cfca x6</t>
  </si>
  <si>
    <t>Pompeii Rescue</t>
  </si>
  <si>
    <t>2018-2023</t>
  </si>
  <si>
    <t>Pompeii, Vesuvius</t>
  </si>
  <si>
    <t>Japanese Art</t>
  </si>
  <si>
    <t>s/s 3500cfca</t>
  </si>
  <si>
    <t>Minerals &amp; Meteorites</t>
  </si>
  <si>
    <t>2448-2453</t>
  </si>
  <si>
    <t>500cfca</t>
  </si>
  <si>
    <t>s/s 500cfca x6</t>
  </si>
  <si>
    <t>2454a</t>
  </si>
  <si>
    <t>4000cfca</t>
  </si>
  <si>
    <t>s/s 4000cfca</t>
  </si>
  <si>
    <t>The 150th Anniversary of the Discovery of Neandertal Man, Prehistoric Humans &amp; Animals</t>
  </si>
  <si>
    <t>Minerals and Homo neanderthal</t>
  </si>
  <si>
    <t>2793-2798</t>
  </si>
  <si>
    <t>s/s 3000fcfa</t>
  </si>
  <si>
    <t>Nobel Prize Winners - Physics</t>
  </si>
  <si>
    <t>Volcano and Nobel Prize</t>
  </si>
  <si>
    <t>2820-2822</t>
  </si>
  <si>
    <t>s/s 750cfca x3</t>
  </si>
  <si>
    <t>Pope in Africa</t>
  </si>
  <si>
    <t>2847-2852</t>
  </si>
  <si>
    <t>s/s 350cfca x6</t>
  </si>
  <si>
    <t>Minerals and pope</t>
  </si>
  <si>
    <t>s/s 2500cfca</t>
  </si>
  <si>
    <t>Fauna - Dinosaurs &amp; Minerals</t>
  </si>
  <si>
    <t>2935-2940</t>
  </si>
  <si>
    <t>2941a</t>
  </si>
  <si>
    <t>s/s 500fcfa x6</t>
  </si>
  <si>
    <t>3000fcfa</t>
  </si>
  <si>
    <t>Minerals and dinosaurs</t>
  </si>
  <si>
    <t>Fauna - Dinosaurs, Minerals &amp; Scouts</t>
  </si>
  <si>
    <t>3036-3039</t>
  </si>
  <si>
    <t>3040a</t>
  </si>
  <si>
    <t>s/s 500cfca x4</t>
  </si>
  <si>
    <t>3000cfca</t>
  </si>
  <si>
    <t>Minerals, dinosaurs and scouts</t>
  </si>
  <si>
    <t>Japanese Nobel Prize Winners</t>
  </si>
  <si>
    <t>3146-3149</t>
  </si>
  <si>
    <t>s/s 3000cfca</t>
  </si>
  <si>
    <t>Chess Champions</t>
  </si>
  <si>
    <t>Fuji, train and chess</t>
  </si>
  <si>
    <t>3499-3502</t>
  </si>
  <si>
    <t>3503a</t>
  </si>
  <si>
    <t>Volcano, mineral and dinosaur</t>
  </si>
  <si>
    <t>Flora - Antique Ruins &amp; Minerals</t>
  </si>
  <si>
    <t>3514-3517</t>
  </si>
  <si>
    <t>Mineral and pyramid</t>
  </si>
  <si>
    <t>Mineral and perthenon</t>
  </si>
  <si>
    <t>Mineral and inca pyramid</t>
  </si>
  <si>
    <t>Mineral and Angkor Wat</t>
  </si>
  <si>
    <t>Mineral and ruins and great wall of china</t>
  </si>
  <si>
    <t>Mineral and matchu pitchu</t>
  </si>
  <si>
    <t>Tribute to Haroun Tazieff, 1914-1998</t>
  </si>
  <si>
    <t>Tribute to Haroun Tazieff, 1914-1999</t>
  </si>
  <si>
    <t>Tribute to Haroun Tazieff, 1914-2000</t>
  </si>
  <si>
    <t>Tribute to Haroun Tazieff, 1914-2001</t>
  </si>
  <si>
    <t>Tribute to Haroun Tazieff, 1914-2002</t>
  </si>
  <si>
    <t>Tribute to Haroun Tazieff, 1914-2003</t>
  </si>
  <si>
    <t>Tribute to Haroun Tazieff, 1914-2004</t>
  </si>
  <si>
    <t>3544-3547</t>
  </si>
  <si>
    <t>3548a</t>
  </si>
  <si>
    <t>Etna, Tazieff and mineral</t>
  </si>
  <si>
    <t>Arenal, Tazieff and mineral</t>
  </si>
  <si>
    <t>Krakatoa, Tazieff and mineral</t>
  </si>
  <si>
    <t>Volcanoes, Tazieff and minerals</t>
  </si>
  <si>
    <t>Villarica, Tazieff and mineral</t>
  </si>
  <si>
    <t>Parkville volcano?, Tazieff and mineral</t>
  </si>
  <si>
    <t>3742-3747</t>
  </si>
  <si>
    <t>3748a</t>
  </si>
  <si>
    <t>350cfca</t>
  </si>
  <si>
    <t>3500cfca</t>
  </si>
  <si>
    <t>4042-4046</t>
  </si>
  <si>
    <t>4047a</t>
  </si>
  <si>
    <t>550cfca</t>
  </si>
  <si>
    <t>800cfca</t>
  </si>
  <si>
    <t>900cfca</t>
  </si>
  <si>
    <t>3300cfca</t>
  </si>
  <si>
    <t>s/s 3300cfca</t>
  </si>
  <si>
    <t>4078-4082</t>
  </si>
  <si>
    <t>4083a</t>
  </si>
  <si>
    <t>400cfca</t>
  </si>
  <si>
    <t>s/s 400cfca x5</t>
  </si>
  <si>
    <t>Volcano and mineral</t>
  </si>
  <si>
    <t>Minerals &amp; Volcanoes</t>
  </si>
  <si>
    <t>Volcanoes and minerals</t>
  </si>
  <si>
    <t>2058-2063</t>
  </si>
  <si>
    <t>Volcano and Haroun Tazieff</t>
  </si>
  <si>
    <t>Famous People</t>
  </si>
  <si>
    <t>2061a</t>
  </si>
  <si>
    <t>s/s 450cfca</t>
  </si>
  <si>
    <t>s/s 3000cfca x6</t>
  </si>
  <si>
    <t>4607-4612</t>
  </si>
  <si>
    <t>200cfca</t>
  </si>
  <si>
    <t>300cfca</t>
  </si>
  <si>
    <t>4613-4614</t>
  </si>
  <si>
    <t>1500cfca</t>
  </si>
  <si>
    <t>s/s 1500cfca x2</t>
  </si>
  <si>
    <t xml:space="preserve">Arenal </t>
  </si>
  <si>
    <t>Colima</t>
  </si>
  <si>
    <t>Fuego</t>
  </si>
  <si>
    <t>San Christobal</t>
  </si>
  <si>
    <t>Volcano cross section</t>
  </si>
  <si>
    <t>Volcanoes x6</t>
  </si>
  <si>
    <t>4631-4636</t>
  </si>
  <si>
    <t>4637-4638</t>
  </si>
  <si>
    <t>600cfca</t>
  </si>
  <si>
    <t>4949-4952</t>
  </si>
  <si>
    <t>4953a</t>
  </si>
  <si>
    <t>s/s 900cfca x4</t>
  </si>
  <si>
    <t>The International Year of Minerals, 2011</t>
  </si>
  <si>
    <t>The International Year of Minerals, 2012</t>
  </si>
  <si>
    <t>The International Year of Minerals, 2013</t>
  </si>
  <si>
    <t>The International Year of Minerals, 2014</t>
  </si>
  <si>
    <t>The International Year of Minerals, 2015</t>
  </si>
  <si>
    <t>The International Year of Minerals, 2016</t>
  </si>
  <si>
    <t>The International Year of Minerals, 2017</t>
  </si>
  <si>
    <t>5571-5574</t>
  </si>
  <si>
    <t>5575a</t>
  </si>
  <si>
    <t>s/s 800cfca x4</t>
  </si>
  <si>
    <t>5945-5948</t>
  </si>
  <si>
    <t>700cfca</t>
  </si>
  <si>
    <t>s/s 700cfca x4</t>
  </si>
  <si>
    <t>6408-6411</t>
  </si>
  <si>
    <t>s/s 2800cfca</t>
  </si>
  <si>
    <t>6498-6501</t>
  </si>
  <si>
    <t>6502a</t>
  </si>
  <si>
    <t>2800cfca</t>
  </si>
  <si>
    <t>Sakurojima and mineral</t>
  </si>
  <si>
    <t>Krakatoa and mineral</t>
  </si>
  <si>
    <t>Stromboli and mineral</t>
  </si>
  <si>
    <t>Paluweh and mineral</t>
  </si>
  <si>
    <t>Popocatepetl and mineral</t>
  </si>
  <si>
    <t>Popocatepetl, Eyjafjallajökull and mineral</t>
  </si>
  <si>
    <t>Volcanoes x4</t>
  </si>
  <si>
    <t>The 95th Anniversary of the Birth of Nelson Mandela, 1918-2013</t>
  </si>
  <si>
    <t>2400cfca</t>
  </si>
  <si>
    <t>6595a</t>
  </si>
  <si>
    <t>s/s 2400cfca</t>
  </si>
  <si>
    <t>The 95th Anniversary of the Birth of Nelson Mandela, 1918-2014</t>
  </si>
  <si>
    <t>6856-6859</t>
  </si>
  <si>
    <t>6860a</t>
  </si>
  <si>
    <t>Quartz with hematite</t>
  </si>
  <si>
    <t>Corundum in zoisite</t>
  </si>
  <si>
    <t>Flourite</t>
  </si>
  <si>
    <t>6960-6963</t>
  </si>
  <si>
    <t>6964a</t>
  </si>
  <si>
    <t>7287-7290</t>
  </si>
  <si>
    <t>7424-7427</t>
  </si>
  <si>
    <t>7428a</t>
  </si>
  <si>
    <t>850cfca</t>
  </si>
  <si>
    <t>s/s 850cfca x4</t>
  </si>
  <si>
    <t>Colima and mineral</t>
  </si>
  <si>
    <t>Pu'u Oo and mineral</t>
  </si>
  <si>
    <t>Nyiragongo and mineral</t>
  </si>
  <si>
    <t>Mayon and mineral</t>
  </si>
  <si>
    <t>Kilauea, Popocatepetl and mineral</t>
  </si>
  <si>
    <t>7535-7538</t>
  </si>
  <si>
    <t>7539a</t>
  </si>
  <si>
    <t>Transportation - Trains</t>
  </si>
  <si>
    <t>7696-7699</t>
  </si>
  <si>
    <t>7852-7855</t>
  </si>
  <si>
    <t>3600cfca</t>
  </si>
  <si>
    <t>s/s 3600cfca</t>
  </si>
  <si>
    <t>7856a</t>
  </si>
  <si>
    <t>8213-8216</t>
  </si>
  <si>
    <t>8217a</t>
  </si>
  <si>
    <t>8447-8451</t>
  </si>
  <si>
    <t>8452a</t>
  </si>
  <si>
    <t>s/s 600cfca x5</t>
  </si>
  <si>
    <t>8572a</t>
  </si>
  <si>
    <t>8686-8690</t>
  </si>
  <si>
    <t>8691a</t>
  </si>
  <si>
    <t>660cfca</t>
  </si>
  <si>
    <t>s/s 660cfca x5</t>
  </si>
  <si>
    <t>Scolecite</t>
  </si>
  <si>
    <t>Hauynite</t>
  </si>
  <si>
    <t>Uranophane</t>
  </si>
  <si>
    <t>Boleite</t>
  </si>
  <si>
    <t>Radioactive minerals</t>
  </si>
  <si>
    <t>8944-8948</t>
  </si>
  <si>
    <t>8949a</t>
  </si>
  <si>
    <t>Topaz</t>
  </si>
  <si>
    <t>Turquoise</t>
  </si>
  <si>
    <t>Aragonite</t>
  </si>
  <si>
    <t>Variscite with Crandallite</t>
  </si>
  <si>
    <t>Titanite</t>
  </si>
  <si>
    <t>Adamite</t>
  </si>
  <si>
    <t>8974-8978</t>
  </si>
  <si>
    <t>8979a</t>
  </si>
  <si>
    <t>Sinabung and minerals</t>
  </si>
  <si>
    <t>Hekla and minerals</t>
  </si>
  <si>
    <t>Etna and minerals</t>
  </si>
  <si>
    <t>Kambalny and minerals</t>
  </si>
  <si>
    <t>Colima and minerals</t>
  </si>
  <si>
    <t>Krakatoa and minerals</t>
  </si>
  <si>
    <t>9218-9222</t>
  </si>
  <si>
    <t>9223a</t>
  </si>
  <si>
    <t>640cfca</t>
  </si>
  <si>
    <t>s/s 640cfca x5</t>
  </si>
  <si>
    <t>Andradite (Garnet</t>
  </si>
  <si>
    <t>Demantoid (Garnet)</t>
  </si>
  <si>
    <t>Andalusite</t>
  </si>
  <si>
    <t>Spodumene</t>
  </si>
  <si>
    <t>9523a</t>
  </si>
  <si>
    <t>9518-9522</t>
  </si>
  <si>
    <t>Ilmenite</t>
  </si>
  <si>
    <t>Milerite</t>
  </si>
  <si>
    <t>Kyanite</t>
  </si>
  <si>
    <t>Spessartine</t>
  </si>
  <si>
    <t>9828-9832</t>
  </si>
  <si>
    <t>9833a</t>
  </si>
  <si>
    <t>9888-9892</t>
  </si>
  <si>
    <t>9893a</t>
  </si>
  <si>
    <t>Koryaksky Volcano, Russia; Aragonite</t>
  </si>
  <si>
    <t>Arenal Volcano, Costa Rica; Smoky Quartz</t>
  </si>
  <si>
    <t>Stromboli Volcano, Sicily, Italy; Mimetite</t>
  </si>
  <si>
    <t>Paranicota Volcano, Chile; Aquamarine</t>
  </si>
  <si>
    <t>Tungurahua Volcano, Ecuador; Baryte</t>
  </si>
  <si>
    <t>Tengger, Indonesia; Amethyst</t>
  </si>
  <si>
    <t>Tengger, Koryaksky, Amethyst, Aragonite</t>
  </si>
  <si>
    <t>Volcanoes x6 and minerals</t>
  </si>
  <si>
    <t>Prehistoric Animals - Flying Dinosaurs</t>
  </si>
  <si>
    <t>9918-9922</t>
  </si>
  <si>
    <t>9923a</t>
  </si>
  <si>
    <t>Afghanite and dinosaur</t>
  </si>
  <si>
    <t>Volcano and lava and dinosaur</t>
  </si>
  <si>
    <t>Volcano and minerals and dinosaur</t>
  </si>
  <si>
    <t>Volcano and Amethyst and dinosaur</t>
  </si>
  <si>
    <t>9936-9940</t>
  </si>
  <si>
    <t>9941a</t>
  </si>
  <si>
    <t>Demantoide</t>
  </si>
  <si>
    <t>Analcite</t>
  </si>
  <si>
    <t>9978-9982</t>
  </si>
  <si>
    <t>Volcano erupting and dinosaur</t>
  </si>
  <si>
    <t>Volcanoes and dinosaurs</t>
  </si>
  <si>
    <t>9984-9988</t>
  </si>
  <si>
    <t>9989a</t>
  </si>
  <si>
    <t>Total stamps issued</t>
  </si>
  <si>
    <r>
      <t xml:space="preserve">GUINEA-BISSAU </t>
    </r>
    <r>
      <rPr>
        <sz val="9"/>
        <rFont val="Arial"/>
        <family val="2"/>
      </rPr>
      <t>(to 2018)</t>
    </r>
  </si>
  <si>
    <t>IVORY COAST</t>
  </si>
  <si>
    <t>Airmail - Mount Niangbo</t>
  </si>
  <si>
    <t>Niangbo</t>
  </si>
  <si>
    <t>Development of the Diamond Industry</t>
  </si>
  <si>
    <t>Minerals - White Frame</t>
  </si>
  <si>
    <t>1408-1411</t>
  </si>
  <si>
    <t>s/s x4</t>
  </si>
  <si>
    <t>Minerals - Without Frame</t>
  </si>
  <si>
    <t>Scouts, Minerals and Chees</t>
  </si>
  <si>
    <t>1436-1439</t>
  </si>
  <si>
    <t>1440-1443</t>
  </si>
  <si>
    <t>s/s 3000fr x4</t>
  </si>
  <si>
    <t>Mineral, scouts</t>
  </si>
  <si>
    <r>
      <t>IVORY COAST</t>
    </r>
    <r>
      <rPr>
        <sz val="9"/>
        <rFont val="Arial"/>
        <family val="2"/>
      </rPr>
      <t xml:space="preserve"> (to 2020)</t>
    </r>
  </si>
  <si>
    <t>76-79</t>
  </si>
  <si>
    <t>The 25th Anniversary of Safari Rally</t>
  </si>
  <si>
    <t>Anethyst</t>
  </si>
  <si>
    <t>Tourmaline</t>
  </si>
  <si>
    <t>Aquamarine</t>
  </si>
  <si>
    <t>Rhodolite garnet</t>
  </si>
  <si>
    <t>Green xx garnet</t>
  </si>
  <si>
    <t>Origins of Mankind</t>
  </si>
  <si>
    <t>Rift valley fossils</t>
  </si>
  <si>
    <t>1.5sh</t>
  </si>
  <si>
    <t>Minerals - Previous Stamp Surcharged</t>
  </si>
  <si>
    <t>70c on 80c</t>
  </si>
  <si>
    <t>401a</t>
  </si>
  <si>
    <t>s/s 30sh</t>
  </si>
  <si>
    <t>Tourism - Tourist Lodges</t>
  </si>
  <si>
    <t>s/s 50sh</t>
  </si>
  <si>
    <t>Historical Sites of East Africa</t>
  </si>
  <si>
    <t>Mountains of Kenya</t>
  </si>
  <si>
    <t>25sh</t>
  </si>
  <si>
    <t>95sh</t>
  </si>
  <si>
    <t>The 50th Anniversary of Independence - Tourism Series</t>
  </si>
  <si>
    <t>Menengai Crater</t>
  </si>
  <si>
    <t>Lake Turkana</t>
  </si>
  <si>
    <t>110sh</t>
  </si>
  <si>
    <r>
      <t xml:space="preserve">KENYA </t>
    </r>
    <r>
      <rPr>
        <sz val="9"/>
        <rFont val="Arial"/>
        <family val="2"/>
      </rPr>
      <t>(to 2020)</t>
    </r>
  </si>
  <si>
    <t>KENYA,UGANDA,TANGANYIKA</t>
  </si>
  <si>
    <t>King George V and Landscapes</t>
  </si>
  <si>
    <t>Issues of 1935 but with Portrait of King George VI</t>
  </si>
  <si>
    <t>grey &amp; brown</t>
  </si>
  <si>
    <t>rose red and black</t>
  </si>
  <si>
    <t>Visit of Queen Elizabeth II (as Princess) and Duke of Edinburgh - Previous Issues of 1935 Overprinted "ROYAL VISIT 1952"</t>
  </si>
  <si>
    <t>Queen Elizabeth II and Landscapes</t>
  </si>
  <si>
    <t>Flowers, Animals and Local Motives</t>
  </si>
  <si>
    <t>Lake Nakura, Rift Valley</t>
  </si>
  <si>
    <t>Mountains of East Africa</t>
  </si>
  <si>
    <t>Visit of Pope Paul VI to Uganda</t>
  </si>
  <si>
    <t>187-190</t>
  </si>
  <si>
    <t>Railway Transport</t>
  </si>
  <si>
    <t>The 10th Anniversary of Tanzanian Independence</t>
  </si>
  <si>
    <t>The 2nd World Black and African Festival of Arts and Culture, Nigeria (1977)</t>
  </si>
  <si>
    <r>
      <t xml:space="preserve">KENYA,UGANDA,TANGANYIKA </t>
    </r>
    <r>
      <rPr>
        <sz val="9"/>
        <rFont val="Arial"/>
        <family val="2"/>
      </rPr>
      <t>(ends 1976)</t>
    </r>
  </si>
  <si>
    <t>National Products and Sightseeing with King's Portrait</t>
  </si>
  <si>
    <t>International Kimberlite Conference</t>
  </si>
  <si>
    <t>Kimberlite thin section</t>
  </si>
  <si>
    <t>Kimberlite map</t>
  </si>
  <si>
    <t>Diamond panning</t>
  </si>
  <si>
    <t>5s on 5c</t>
  </si>
  <si>
    <t>The Death of Emperor Hirohito of Japan, 1901-1989</t>
  </si>
  <si>
    <t>The Death of Emperor Hirohito of Japan, 1901-1990</t>
  </si>
  <si>
    <t>The Death of Emperor Hirohito of Japan, 1901-1991</t>
  </si>
  <si>
    <t>The Death of Emperor Hirohito of Japan, 1901-1992</t>
  </si>
  <si>
    <t>Strip x4 1M</t>
  </si>
  <si>
    <t>Maloti Mountains</t>
  </si>
  <si>
    <t>Maloti mountains</t>
  </si>
  <si>
    <t>s/s 4M</t>
  </si>
  <si>
    <t>Trains of the World</t>
  </si>
  <si>
    <t>1.50M</t>
  </si>
  <si>
    <t>Turn of the Millennium - Significant Events of the Year 1150-1200</t>
  </si>
  <si>
    <t>Easter island statues</t>
  </si>
  <si>
    <t>1562-1578</t>
  </si>
  <si>
    <t>s/s 1.50M x17</t>
  </si>
  <si>
    <t>Turn of the Millennium - Significant Events of the Year 1150-1201</t>
  </si>
  <si>
    <t>International Stamp Exhibition "THE STAMP SHOW 2000" - London, England - Rare Animal Species of Southern Africa</t>
  </si>
  <si>
    <t>1664-1669</t>
  </si>
  <si>
    <t>s/s 4M x6</t>
  </si>
  <si>
    <t>International Year of the Mountains</t>
  </si>
  <si>
    <r>
      <t>LESOTHO</t>
    </r>
    <r>
      <rPr>
        <sz val="9"/>
        <rFont val="Arial"/>
        <family val="2"/>
      </rPr>
      <t xml:space="preserve"> (to 2016)</t>
    </r>
  </si>
  <si>
    <t>The 50th Anniversary of UNESCO - Cultural and Natural Heritage of Mankind</t>
  </si>
  <si>
    <t>1919-1923</t>
  </si>
  <si>
    <t>2198-2222</t>
  </si>
  <si>
    <t>s/s 15c x25</t>
  </si>
  <si>
    <t>Volcano with lava flow into ocean</t>
  </si>
  <si>
    <t>International Year of the Ocean</t>
  </si>
  <si>
    <t>2387-2394</t>
  </si>
  <si>
    <t>s/s 40c x8</t>
  </si>
  <si>
    <t>2642-2653</t>
  </si>
  <si>
    <t>s/s $10 x12</t>
  </si>
  <si>
    <t>2654-2665</t>
  </si>
  <si>
    <t>2678-2689</t>
  </si>
  <si>
    <t>s/s $100</t>
  </si>
  <si>
    <t>Volcano, stylised dormant</t>
  </si>
  <si>
    <t>2786-2795</t>
  </si>
  <si>
    <t>s/s $15 x10</t>
  </si>
  <si>
    <t>Philatelic World Tour</t>
  </si>
  <si>
    <t>3721-3729</t>
  </si>
  <si>
    <t>s/s $15 x9</t>
  </si>
  <si>
    <t>3730-3738</t>
  </si>
  <si>
    <t>4707-4710</t>
  </si>
  <si>
    <t>s/s 40$ x 4</t>
  </si>
  <si>
    <t>4711a</t>
  </si>
  <si>
    <t>5117-5120</t>
  </si>
  <si>
    <t>s/s $50 x4</t>
  </si>
  <si>
    <t>Volcano with lava lake glow and dinosaurs</t>
  </si>
  <si>
    <t>Gems and Rocks</t>
  </si>
  <si>
    <t>6260-6262</t>
  </si>
  <si>
    <t>6263-6265</t>
  </si>
  <si>
    <t>6266-6267</t>
  </si>
  <si>
    <t>s/s $100 x3</t>
  </si>
  <si>
    <t>s/s $140 x2</t>
  </si>
  <si>
    <t>Rhodochyrosite</t>
  </si>
  <si>
    <t>Tanzanite</t>
  </si>
  <si>
    <t>Vuclase</t>
  </si>
  <si>
    <t>Rainbow garnet</t>
  </si>
  <si>
    <t>6607-6615</t>
  </si>
  <si>
    <t>s/s $85 x9</t>
  </si>
  <si>
    <t>National Parks of Africa</t>
  </si>
  <si>
    <t>Visions of Earth from Space</t>
  </si>
  <si>
    <t>6696-6701</t>
  </si>
  <si>
    <t>s/s $100 x6</t>
  </si>
  <si>
    <t>Kizimen</t>
  </si>
  <si>
    <t>The 175th Anniversary of the Worlds First Postage Stamp - One Penny Black</t>
  </si>
  <si>
    <t>Vanuatu map Erromango</t>
  </si>
  <si>
    <t>6829-6834</t>
  </si>
  <si>
    <t>Fauna - White Rhino</t>
  </si>
  <si>
    <t>s/s $800</t>
  </si>
  <si>
    <t>Kilimanjaro and rhino</t>
  </si>
  <si>
    <t>7572-7577</t>
  </si>
  <si>
    <t>s/s $200 x6</t>
  </si>
  <si>
    <t>Galena Ore</t>
  </si>
  <si>
    <t>Quartz on Pyrite</t>
  </si>
  <si>
    <t>Petalite</t>
  </si>
  <si>
    <t>7578a</t>
  </si>
  <si>
    <t>s/s $1200</t>
  </si>
  <si>
    <r>
      <t>LIBERIA</t>
    </r>
    <r>
      <rPr>
        <sz val="9"/>
        <rFont val="Arial"/>
        <family val="2"/>
      </rPr>
      <t xml:space="preserve"> (to 2020)</t>
    </r>
  </si>
  <si>
    <t>Symposium on Geology of Libya</t>
  </si>
  <si>
    <r>
      <t>LIBYA</t>
    </r>
    <r>
      <rPr>
        <sz val="9"/>
        <rFont val="Arial"/>
        <family val="2"/>
      </rPr>
      <t xml:space="preserve"> (to 2020)</t>
    </r>
  </si>
  <si>
    <t>527-530</t>
  </si>
  <si>
    <t>Airmail - Local Motive</t>
  </si>
  <si>
    <t>531a</t>
  </si>
  <si>
    <t>Gemstones and Fossils</t>
  </si>
  <si>
    <t>Lily waterfall</t>
  </si>
  <si>
    <t>Lily Waterfall</t>
  </si>
  <si>
    <t>The 75th Anniversary of the Zeppelin Airships</t>
  </si>
  <si>
    <t>Fuji and zeppelin</t>
  </si>
  <si>
    <t>Minerals and Fossils</t>
  </si>
  <si>
    <t>Celestyte</t>
  </si>
  <si>
    <t>1964-1966</t>
  </si>
  <si>
    <t>s/s 5000fr x3</t>
  </si>
  <si>
    <t>s/s 12500fr</t>
  </si>
  <si>
    <t>Volcano and lava and dinosaurs</t>
  </si>
  <si>
    <t>1971-1973</t>
  </si>
  <si>
    <t>7500fr</t>
  </si>
  <si>
    <t>s/s 7500fr x3</t>
  </si>
  <si>
    <t>12500fr</t>
  </si>
  <si>
    <t>1950fr</t>
  </si>
  <si>
    <t>2381-2386</t>
  </si>
  <si>
    <t>s/s 1950fr x6</t>
  </si>
  <si>
    <t>2437-2440</t>
  </si>
  <si>
    <t>5000fr</t>
  </si>
  <si>
    <t>s/s 5000fr x4</t>
  </si>
  <si>
    <t>Scouts and Natural History - Minerals</t>
  </si>
  <si>
    <t>Tourism - Nosy Antafana</t>
  </si>
  <si>
    <t>100A</t>
  </si>
  <si>
    <t>Nosy Be volcano</t>
  </si>
  <si>
    <t>Regional Coat of Arms of Madagascar</t>
  </si>
  <si>
    <t>500A</t>
  </si>
  <si>
    <t>Nosy Be on coat of arms</t>
  </si>
  <si>
    <t>King George VI, Local Motives</t>
  </si>
  <si>
    <t>Queen Elizabeth II - Different Perforation</t>
  </si>
  <si>
    <r>
      <t xml:space="preserve">NYASALAND </t>
    </r>
    <r>
      <rPr>
        <sz val="9"/>
        <rFont val="Arial"/>
        <family val="2"/>
      </rPr>
      <t>(ends 1964)</t>
    </r>
  </si>
  <si>
    <t>NYASALAND</t>
  </si>
  <si>
    <t>Local Motives - Previous Issues of 1964 of Nyasaland but Overprinted "MALAWI"</t>
  </si>
  <si>
    <t>5T</t>
  </si>
  <si>
    <t>10T</t>
  </si>
  <si>
    <t>20T</t>
  </si>
  <si>
    <t>1K</t>
  </si>
  <si>
    <t>Agate Nodule</t>
  </si>
  <si>
    <t>Sunstone</t>
  </si>
  <si>
    <t>Smoky Quartz</t>
  </si>
  <si>
    <t>Kyanite Crystal</t>
  </si>
  <si>
    <t>1043-1048</t>
  </si>
  <si>
    <t>1049a</t>
  </si>
  <si>
    <t>1050a</t>
  </si>
  <si>
    <t>700k</t>
  </si>
  <si>
    <t>s/s 450k</t>
  </si>
  <si>
    <t>s/s 700k x6</t>
  </si>
  <si>
    <t>Malawi Ruby</t>
  </si>
  <si>
    <t>Iolite</t>
  </si>
  <si>
    <t>Kynite</t>
  </si>
  <si>
    <t>Fire Quartz</t>
  </si>
  <si>
    <t>Prarie Agates</t>
  </si>
  <si>
    <t>Gemstones of Africa</t>
  </si>
  <si>
    <t>1051a</t>
  </si>
  <si>
    <t>1052a</t>
  </si>
  <si>
    <t>1053a</t>
  </si>
  <si>
    <r>
      <t>MALAWI</t>
    </r>
    <r>
      <rPr>
        <sz val="9"/>
        <rFont val="Arial"/>
        <family val="2"/>
      </rPr>
      <t xml:space="preserve"> (to 2019)</t>
    </r>
  </si>
  <si>
    <t>Airmail - The 9th International Cancer Congress, Tokyo</t>
  </si>
  <si>
    <t>The 13th World Scout Jamboree, Asagiri, Japan</t>
  </si>
  <si>
    <t>Vesuvius Pompeii frescoes</t>
  </si>
  <si>
    <t>Roman Frescoes and Mosaics from Pompeii</t>
  </si>
  <si>
    <t>2040-2042</t>
  </si>
  <si>
    <t>The 90th Anniversary of Scouting - Natural History - Without White Frame</t>
  </si>
  <si>
    <t>2422-2430</t>
  </si>
  <si>
    <t>s/s 250fr x9</t>
  </si>
  <si>
    <t>Meteorites, Volcanoes and Prehistoric Animals</t>
  </si>
  <si>
    <t>Volcanoes, dinosaurs and meteorites</t>
  </si>
  <si>
    <t>s/s 1500fr</t>
  </si>
  <si>
    <t>2440a</t>
  </si>
  <si>
    <t>s/s 310fr x 9</t>
  </si>
  <si>
    <t>2431-2439</t>
  </si>
  <si>
    <r>
      <t xml:space="preserve">MALI </t>
    </r>
    <r>
      <rPr>
        <sz val="9"/>
        <rFont val="Arial"/>
        <family val="2"/>
      </rPr>
      <t>(to 2020)</t>
    </r>
  </si>
  <si>
    <t>Airmail - The 13th World Scout Jamboree, Japan</t>
  </si>
  <si>
    <r>
      <t xml:space="preserve">MAURITANIA </t>
    </r>
    <r>
      <rPr>
        <sz val="9"/>
        <rFont val="Arial"/>
        <family val="2"/>
      </rPr>
      <t>(to 2018)</t>
    </r>
  </si>
  <si>
    <t>King George VI - Local Motives</t>
  </si>
  <si>
    <t>Queen Elizabeth II - Local Motives</t>
  </si>
  <si>
    <t>Hills and waterfall</t>
  </si>
  <si>
    <t>Port xxx</t>
  </si>
  <si>
    <t>1963 Queen Elizabeth II - Local Motives</t>
  </si>
  <si>
    <t>1964 Queen Elizabeth II - Local Motives</t>
  </si>
  <si>
    <t>Charles Telfair's Building of the Sugar Industry in the 19th Century</t>
  </si>
  <si>
    <t>Brabant Hotel</t>
  </si>
  <si>
    <t>Inauguration of Lufthansa Flight, Mauritius-Frankfurt</t>
  </si>
  <si>
    <t>385-389</t>
  </si>
  <si>
    <t>Port Louis, the Birthplace of Philately</t>
  </si>
  <si>
    <t>Basalt waterfall</t>
  </si>
  <si>
    <t>Ships and basalt hills</t>
  </si>
  <si>
    <t>Basalt hill</t>
  </si>
  <si>
    <t>Third Commonwealth Medical Conference</t>
  </si>
  <si>
    <t>Pirates and Privateers</t>
  </si>
  <si>
    <t>Maps and Historical Events</t>
  </si>
  <si>
    <t>Map Mauritius</t>
  </si>
  <si>
    <t>Ship and basalt hills</t>
  </si>
  <si>
    <t>Ships - International Stamp Exhibition "LONDON 1980" - London, England</t>
  </si>
  <si>
    <t>The 100th Anniversary of the Death of Charles Darwin and the 150th Anniversary of his Research Trip</t>
  </si>
  <si>
    <t>Satellite dish and rock</t>
  </si>
  <si>
    <t>Communications balloon and rock</t>
  </si>
  <si>
    <t>Fishing</t>
  </si>
  <si>
    <t>Boat and basalt rock</t>
  </si>
  <si>
    <t>Fish and hills</t>
  </si>
  <si>
    <t>The 100th Anniversary of French Cultural Institute</t>
  </si>
  <si>
    <t>The 2nd Indian Ocean Islands Games</t>
  </si>
  <si>
    <t>High jump and basalt hill</t>
  </si>
  <si>
    <t>Cycling and basalt hill</t>
  </si>
  <si>
    <t>The 10th Anniversary of World Tourism Organization</t>
  </si>
  <si>
    <t>Basalt hills</t>
  </si>
  <si>
    <t>People and rocks</t>
  </si>
  <si>
    <t>Serpent Island</t>
  </si>
  <si>
    <t>Bridges</t>
  </si>
  <si>
    <t>Environmental Protection</t>
  </si>
  <si>
    <t>The 350th Anniversary of Introduction of Sugar Cane to Mauritius</t>
  </si>
  <si>
    <t>Rock islands</t>
  </si>
  <si>
    <t>Global Conservation</t>
  </si>
  <si>
    <t>Plane and basalt hills</t>
  </si>
  <si>
    <t>The 25th Anniversary of Air Mauritius</t>
  </si>
  <si>
    <t>Lake and hill</t>
  </si>
  <si>
    <t>Train and basalt hills</t>
  </si>
  <si>
    <t>Transportation</t>
  </si>
  <si>
    <t>The 400th Anniversary of Dutch Landing on Mauritius</t>
  </si>
  <si>
    <t>Waterfall and rocks</t>
  </si>
  <si>
    <t>Bicycle and basalt hills</t>
  </si>
  <si>
    <t>The 3rd Anniversary of Rodrigues Regional Assembly</t>
  </si>
  <si>
    <t>16r</t>
  </si>
  <si>
    <t>Boats and basalt hill</t>
  </si>
  <si>
    <t>Regales Point</t>
  </si>
  <si>
    <t>The 200th Anniversary of the City of Mahébourg</t>
  </si>
  <si>
    <t>Bird and hill</t>
  </si>
  <si>
    <t>Agriculture and hill</t>
  </si>
  <si>
    <t>World Environment Day - Ecological Activities of Man</t>
  </si>
  <si>
    <t>Children's Games</t>
  </si>
  <si>
    <t>Child, kite and hills</t>
  </si>
  <si>
    <t>The Dodo</t>
  </si>
  <si>
    <t>s/s 25r</t>
  </si>
  <si>
    <t>Dodo and hills</t>
  </si>
  <si>
    <t>Logo and mountain</t>
  </si>
  <si>
    <t>Tourism - New Logo of Mauritius</t>
  </si>
  <si>
    <t>s/s 22rs</t>
  </si>
  <si>
    <t>Rempart Mtn and cicadas</t>
  </si>
  <si>
    <t>Cicadas</t>
  </si>
  <si>
    <t>964-967</t>
  </si>
  <si>
    <t>World Heritage Sites</t>
  </si>
  <si>
    <t>1114-1117</t>
  </si>
  <si>
    <t>14r</t>
  </si>
  <si>
    <t>17r</t>
  </si>
  <si>
    <t>The 300th Anniversary of French Landing in Mauritius - Joint Issue with France</t>
  </si>
  <si>
    <t>The 50th Anniversary of Independence</t>
  </si>
  <si>
    <t>1209-1211</t>
  </si>
  <si>
    <r>
      <t xml:space="preserve">MAURITIUS </t>
    </r>
    <r>
      <rPr>
        <sz val="9"/>
        <rFont val="Arial"/>
        <family val="2"/>
      </rPr>
      <t>(to 2020)</t>
    </r>
  </si>
  <si>
    <t>Airmail - The 20th Anniversary of Flight Connection of Mayotte-Reunion</t>
  </si>
  <si>
    <t>Port of Longoni</t>
  </si>
  <si>
    <t>Island Map</t>
  </si>
  <si>
    <t>Boat and island</t>
  </si>
  <si>
    <t>Fishing Boat</t>
  </si>
  <si>
    <t>Painting with lagoon</t>
  </si>
  <si>
    <t>Island and Lagoon</t>
  </si>
  <si>
    <t>Lake Dziani Dzaha, Mayotte</t>
  </si>
  <si>
    <t>Mount Choungui</t>
  </si>
  <si>
    <t>Airmail - Rocks of Dzaoudzi</t>
  </si>
  <si>
    <t>Books of Sada</t>
  </si>
  <si>
    <t>Mamoudzou City</t>
  </si>
  <si>
    <t>Four Brothers</t>
  </si>
  <si>
    <t>229-230</t>
  </si>
  <si>
    <t>Four Brothers Islands</t>
  </si>
  <si>
    <t>The 100th Anniversary of Rotary International</t>
  </si>
  <si>
    <t>White Sand Island</t>
  </si>
  <si>
    <t>Tourism - White Sand Island</t>
  </si>
  <si>
    <t>Le Padza de Dapani</t>
  </si>
  <si>
    <t>The North Coast</t>
  </si>
  <si>
    <r>
      <t>MAYOTTE</t>
    </r>
    <r>
      <rPr>
        <sz val="9"/>
        <rFont val="Arial"/>
        <family val="2"/>
      </rPr>
      <t xml:space="preserve"> (to 2011)</t>
    </r>
  </si>
  <si>
    <r>
      <t>MOROCCO</t>
    </r>
    <r>
      <rPr>
        <sz val="9"/>
        <rFont val="Arial"/>
        <family val="2"/>
      </rPr>
      <t xml:space="preserve"> (to 2020)</t>
    </r>
  </si>
  <si>
    <t>MOROCCO</t>
  </si>
  <si>
    <t>Stones and Minerals of Morocco</t>
  </si>
  <si>
    <t>1923-1932</t>
  </si>
  <si>
    <t>9Dh</t>
  </si>
  <si>
    <t>s/s 9Dh x10</t>
  </si>
  <si>
    <r>
      <t>AUSTRALIAN ANTARCTIC TERRITORY</t>
    </r>
    <r>
      <rPr>
        <sz val="9"/>
        <rFont val="Arial"/>
        <family val="2"/>
      </rPr>
      <t xml:space="preserve"> (to 2020)</t>
    </r>
  </si>
  <si>
    <t>Dynjandi waterfall</t>
  </si>
  <si>
    <t>1702-06</t>
  </si>
  <si>
    <t>blue/red</t>
  </si>
  <si>
    <t>Iceland flag</t>
  </si>
  <si>
    <t>1939 The Icelandic Flag</t>
  </si>
  <si>
    <t>B12</t>
  </si>
  <si>
    <t>The 50th Anniversary of the Telephone and Telegraph Service</t>
  </si>
  <si>
    <t>Painting</t>
  </si>
  <si>
    <t>The 100th Anniversary of the Birth of Asgrimur Jónsson</t>
  </si>
  <si>
    <t>393-395a</t>
  </si>
  <si>
    <t>393-395b</t>
  </si>
  <si>
    <t>393-395c</t>
  </si>
  <si>
    <t>393-395d</t>
  </si>
  <si>
    <t>501-502</t>
  </si>
  <si>
    <t>Postcard</t>
  </si>
  <si>
    <t>801-802</t>
  </si>
  <si>
    <t>1054-1058</t>
  </si>
  <si>
    <t>Malmey</t>
  </si>
  <si>
    <t>1235-1236</t>
  </si>
  <si>
    <t>Pair 120kr</t>
  </si>
  <si>
    <t>50g (165K)</t>
  </si>
  <si>
    <t>Fishing Villages - Jint Issue with Malta</t>
  </si>
  <si>
    <t>Jökulsárlón Lagoon</t>
  </si>
  <si>
    <t>1472b</t>
  </si>
  <si>
    <t>Badge of St. Helena</t>
  </si>
  <si>
    <t>Medallion Portrait of King George V and Views of Ascension</t>
  </si>
  <si>
    <t>King George VI and Views of Ascension</t>
  </si>
  <si>
    <t>52b</t>
  </si>
  <si>
    <t>52a</t>
  </si>
  <si>
    <t>47a</t>
  </si>
  <si>
    <t>48a</t>
  </si>
  <si>
    <t>232-236</t>
  </si>
  <si>
    <t>232-236a</t>
  </si>
  <si>
    <t>Ascension Island Volcanic Rock Formations</t>
  </si>
  <si>
    <t>Ascension Day</t>
  </si>
  <si>
    <t>The 100th Anniversary of the Death of Sir Rowland Hill, 1795-1880</t>
  </si>
  <si>
    <t>The 100th Anniversary of the Death of Sir Rowland Hill, 1795-1881</t>
  </si>
  <si>
    <t>History of Mail Transport - Ships -International Stamp Exhibition "London 1980"</t>
  </si>
  <si>
    <t>259-261</t>
  </si>
  <si>
    <t>s/s 4 stamps</t>
  </si>
  <si>
    <t>The 150th Anniversary of Royal Geographical Society</t>
  </si>
  <si>
    <t>Green Mountain Farm</t>
  </si>
  <si>
    <t>Early Maps of Ascension</t>
  </si>
  <si>
    <t>295-298</t>
  </si>
  <si>
    <t>s/s 5p x4</t>
  </si>
  <si>
    <t>The 40th Anniversary of Wideawake Airfield</t>
  </si>
  <si>
    <t>Christmas - The 50th Anniversary of B.B.C. External Broadcasting</t>
  </si>
  <si>
    <t>Island Views</t>
  </si>
  <si>
    <t>The 200th Anniversary of Manned Flight - British Military Aircraft</t>
  </si>
  <si>
    <t>Island Views of Ascension</t>
  </si>
  <si>
    <t>International Stamp Exhibition "Ameripex '86" - Chicago, USA</t>
  </si>
  <si>
    <t>s/s75p</t>
  </si>
  <si>
    <t>Map of island</t>
  </si>
  <si>
    <t>Sea Birds</t>
  </si>
  <si>
    <t>443-447</t>
  </si>
  <si>
    <t>Strip 5 x 25p</t>
  </si>
  <si>
    <t>The 150th Anniversary of the Death of Captain William Bate (Garrison Commander, 1828-38)</t>
  </si>
  <si>
    <t>Maiden Voyage of "St. Helena II"</t>
  </si>
  <si>
    <t>539a</t>
  </si>
  <si>
    <t>s/s 1pound</t>
  </si>
  <si>
    <t>Map of Ascension, St Helena and Tristan da Cunha</t>
  </si>
  <si>
    <t>The Grotto of Our Land of Ascension</t>
  </si>
  <si>
    <t>Christmas - Ascension Churches</t>
  </si>
  <si>
    <t>The 25th Anniversary of South Atlantic Cable Company</t>
  </si>
  <si>
    <t>586-589</t>
  </si>
  <si>
    <t>Plane landing at Ascension</t>
  </si>
  <si>
    <t>Plane over Ascension</t>
  </si>
  <si>
    <t>The 10th Anniversary of Liberation of Falkland Islands - Aircraft</t>
  </si>
  <si>
    <t>Aircraft and Ascension views</t>
  </si>
  <si>
    <t>The 50th Anniversary of Wideawake Airfield</t>
  </si>
  <si>
    <t>Wakefield airfield</t>
  </si>
  <si>
    <t>Queen and view of Ascension</t>
  </si>
  <si>
    <t>The 40th Anniversary of Queen Elizabeth II's Accession</t>
  </si>
  <si>
    <t>649a</t>
  </si>
  <si>
    <t>Sooty Tern</t>
  </si>
  <si>
    <t>Late 19th-century Scenes</t>
  </si>
  <si>
    <t>Plane and island view</t>
  </si>
  <si>
    <t>785a</t>
  </si>
  <si>
    <t>World Stamp Exhibition "Australia '99" - Melbourne, Australia - Ships</t>
  </si>
  <si>
    <t>The 100th Anniversary of Cable &amp; Wireless Communications plc on Ascension</t>
  </si>
  <si>
    <t>Christmas - Carols</t>
  </si>
  <si>
    <t>Carol singers and view of island</t>
  </si>
  <si>
    <t>Church and view of island</t>
  </si>
  <si>
    <t>International Stamp Exhibition "Hong Kong 2001" - Hong Kong, China</t>
  </si>
  <si>
    <t>International Stamp Exhibition "BELGICA 2001" - Brussels, Belgium - Tourism</t>
  </si>
  <si>
    <t>853-856</t>
  </si>
  <si>
    <t>Birdlife World Bird Festival - Ascension Frigatebirds</t>
  </si>
  <si>
    <t>857-861</t>
  </si>
  <si>
    <t>s/s 5 stamps</t>
  </si>
  <si>
    <t>The 20th Anniversary of Liberation of the Falkland Islands</t>
  </si>
  <si>
    <t>912a</t>
  </si>
  <si>
    <t>The 100th Anniversary of Powered Flight</t>
  </si>
  <si>
    <t>932-935</t>
  </si>
  <si>
    <t>Lunar Eclipse</t>
  </si>
  <si>
    <t>Birdlife International - "The Sea Birds in Return"</t>
  </si>
  <si>
    <t>948-952</t>
  </si>
  <si>
    <t>Queen Elizabeth II and Views of Ascension</t>
  </si>
  <si>
    <t>Space Satellites</t>
  </si>
  <si>
    <t>The 160th Anniversary of Occupation</t>
  </si>
  <si>
    <t>s/s 2x3,5,12,15,25p</t>
  </si>
  <si>
    <t>Strip of 3,5,12,15,25p</t>
  </si>
  <si>
    <t>s/s x16</t>
  </si>
  <si>
    <t>Tangkuban Perahu</t>
  </si>
  <si>
    <t>CONGO, DR   (ZAIRE)</t>
  </si>
  <si>
    <t>s/s 90fr x4</t>
  </si>
  <si>
    <t>Volcano stamp on stamp</t>
  </si>
  <si>
    <t>Airmail - The 100th Anniversary of National Anthem</t>
  </si>
  <si>
    <t>Liberty</t>
  </si>
  <si>
    <t>Postcard 2c</t>
  </si>
  <si>
    <t>C241a</t>
  </si>
  <si>
    <t>s/s 260fr x12</t>
  </si>
  <si>
    <t>s/s x12</t>
  </si>
  <si>
    <t>s/s 20d</t>
  </si>
  <si>
    <t>Mickey Mouse volcano eruption</t>
  </si>
  <si>
    <t>Disney - International Literacy Year (1990)</t>
  </si>
  <si>
    <t>CYPRUS, GREEK</t>
  </si>
  <si>
    <t>Green jasper</t>
  </si>
  <si>
    <t>Iron pyrite</t>
  </si>
  <si>
    <t>Chalcedony</t>
  </si>
  <si>
    <t>CYPRUS, TURKISH</t>
  </si>
  <si>
    <t>430-431</t>
  </si>
  <si>
    <t>50000tl</t>
  </si>
  <si>
    <t>Mountain view</t>
  </si>
  <si>
    <t>Nature Preservation</t>
  </si>
  <si>
    <r>
      <t>CYPRUS, TURKISH</t>
    </r>
    <r>
      <rPr>
        <sz val="9"/>
        <rFont val="Arial"/>
        <family val="2"/>
      </rPr>
      <t xml:space="preserve"> (to 2020)</t>
    </r>
  </si>
  <si>
    <t>Volcano San Miguel</t>
  </si>
  <si>
    <t>No. 1-4 Overprinted - Dot Before and After "1874"</t>
  </si>
  <si>
    <t>No. 1-4 Overprinted - Star Before and After "1874"</t>
  </si>
  <si>
    <t>Coat of Arms</t>
  </si>
  <si>
    <t>17a</t>
  </si>
  <si>
    <t>17b</t>
  </si>
  <si>
    <t>17c</t>
  </si>
  <si>
    <t>Allegorical Figure of El Salvador &amp; San Miguel Volcano</t>
  </si>
  <si>
    <t>23a</t>
  </si>
  <si>
    <t>23b</t>
  </si>
  <si>
    <t>San Miguel Volcano</t>
  </si>
  <si>
    <t>Previous Issue Surcharged</t>
  </si>
  <si>
    <t>105a</t>
  </si>
  <si>
    <t>Not Issued General Antonio Stamps Overprinted Coat of Arms</t>
  </si>
  <si>
    <t>Coat of Arms - Inscription "1895"</t>
  </si>
  <si>
    <t>Coat of Arms Issue of 1895 Surcharged</t>
  </si>
  <si>
    <t>167a</t>
  </si>
  <si>
    <t>168a</t>
  </si>
  <si>
    <t>152a</t>
  </si>
  <si>
    <t>155a</t>
  </si>
  <si>
    <t>No. 160-163 Surcharged "TRECE - centavos"</t>
  </si>
  <si>
    <t>As 1897 Edition with o/p 'Franqueo Oficial'</t>
  </si>
  <si>
    <t>152b</t>
  </si>
  <si>
    <t>155b</t>
  </si>
  <si>
    <t>159b</t>
  </si>
  <si>
    <t>161b</t>
  </si>
  <si>
    <t>152c</t>
  </si>
  <si>
    <t>155c</t>
  </si>
  <si>
    <t>159c</t>
  </si>
  <si>
    <t>161c</t>
  </si>
  <si>
    <t>162c</t>
  </si>
  <si>
    <t>152d</t>
  </si>
  <si>
    <t>155d</t>
  </si>
  <si>
    <t>159d</t>
  </si>
  <si>
    <t>161d</t>
  </si>
  <si>
    <t>162d</t>
  </si>
  <si>
    <t>152e</t>
  </si>
  <si>
    <t>155e</t>
  </si>
  <si>
    <t>159e</t>
  </si>
  <si>
    <t>161e</t>
  </si>
  <si>
    <t>162e</t>
  </si>
  <si>
    <t>139a</t>
  </si>
  <si>
    <t>142a</t>
  </si>
  <si>
    <t>126a</t>
  </si>
  <si>
    <t>Inscription: "CORREOS DE EL SALVADOR" - without Watermark</t>
  </si>
  <si>
    <t>Inscription: "CORREOS DE EL SALVADOR" - with Watermark</t>
  </si>
  <si>
    <t>As 1896 Edition - New Colors. Without Watermark</t>
  </si>
  <si>
    <t>As 1896 Edition - New Colors. With Watermark</t>
  </si>
  <si>
    <t>As 139-149 with o/p 'Franqueo Oficial'</t>
  </si>
  <si>
    <t>139b</t>
  </si>
  <si>
    <t>142b</t>
  </si>
  <si>
    <t>139c</t>
  </si>
  <si>
    <t>142c</t>
  </si>
  <si>
    <t>148c</t>
  </si>
  <si>
    <t>139d</t>
  </si>
  <si>
    <t>142d</t>
  </si>
  <si>
    <t>146d</t>
  </si>
  <si>
    <t>148d</t>
  </si>
  <si>
    <t>149d</t>
  </si>
  <si>
    <t>139e</t>
  </si>
  <si>
    <t>142e</t>
  </si>
  <si>
    <t>146e</t>
  </si>
  <si>
    <t>148e</t>
  </si>
  <si>
    <t>149e</t>
  </si>
  <si>
    <t>Peace - Inscription: CORREOS DE EL SALVADOR"</t>
  </si>
  <si>
    <t>brownish carmine</t>
  </si>
  <si>
    <t>Coat of Arms with De Oricio o/p</t>
  </si>
  <si>
    <t>167b</t>
  </si>
  <si>
    <t>168b</t>
  </si>
  <si>
    <t>Personalities &amp; Monuments</t>
  </si>
  <si>
    <t>1920 -1921 Postal Tax Stamps Surcharged "Correos - Un centavo - 1919"</t>
  </si>
  <si>
    <t>1921 -1921 Postal Tax Stamps Surcharged "Correos - Un centavo - 1919"</t>
  </si>
  <si>
    <t>1922 -1921 Postal Tax Stamps Surcharged "Correos - Un centavo - 1919"</t>
  </si>
  <si>
    <t>1923 -1921 Postal Tax Stamps Surcharged "Correos - Un centavo - 1919"</t>
  </si>
  <si>
    <t>1924 -1921 Postal Tax Stamps Surcharged "Correos - Un centavo - 1919"</t>
  </si>
  <si>
    <t>1925 -1921 Postal Tax Stamps Surcharged "Correos - Un centavo - 1919"</t>
  </si>
  <si>
    <t>439a</t>
  </si>
  <si>
    <t>439b</t>
  </si>
  <si>
    <t>440a</t>
  </si>
  <si>
    <t>441a</t>
  </si>
  <si>
    <t>442a</t>
  </si>
  <si>
    <t>443a</t>
  </si>
  <si>
    <t>1926 -1921 Postal Tax Stamps Surcharged "Correos - Un centavo - 1919"</t>
  </si>
  <si>
    <t>1927 -1921 Postal Tax Stamps Surcharged "Correos - Un centavo - 1919"</t>
  </si>
  <si>
    <t>1928 -1921 Postal Tax Stamps Surcharged "Correos - Un centavo - 1919"</t>
  </si>
  <si>
    <t>1929 -1921 Postal Tax Stamps Surcharged "Correos - Un centavo - 1919"</t>
  </si>
  <si>
    <t>1930 -1921 Postal Tax Stamps Surcharged "Correos - Un centavo - 1919"</t>
  </si>
  <si>
    <t>1931 -1921 Postal Tax Stamps Surcharged "Correos - Un centavo - 1919"</t>
  </si>
  <si>
    <t>1932 -1921 Postal Tax Stamps Surcharged "Correos - Un centavo - 1919"</t>
  </si>
  <si>
    <t>The 100th Anniversary of Independence</t>
  </si>
  <si>
    <t>The 100th Anniversary of Independence Stamps of 1921 Surcharged</t>
  </si>
  <si>
    <t>448a</t>
  </si>
  <si>
    <t>446a</t>
  </si>
  <si>
    <t>446b</t>
  </si>
  <si>
    <t>462a</t>
  </si>
  <si>
    <t>The 400th Anniversary of the City of San Salvador</t>
  </si>
  <si>
    <t>1929 -1930 Stamps of 1924 &amp; 1926 Overprinted "Servicio Aéreo"</t>
  </si>
  <si>
    <t>Airmail - Curtiss "Jenny" over San Salvador</t>
  </si>
  <si>
    <t>1930 -1930 Stamps of 1924 &amp; 1926 Overprinted "Servicio Aéreo"</t>
  </si>
  <si>
    <t>San Salvador and plane</t>
  </si>
  <si>
    <t>Airmail - Overprinted with Curtiss "Jenny" Biplane</t>
  </si>
  <si>
    <t>506a</t>
  </si>
  <si>
    <t>8c on 1c</t>
  </si>
  <si>
    <t>green/ultramarine</t>
  </si>
  <si>
    <t>Stamps of 1924 and 1926 Surcharged</t>
  </si>
  <si>
    <t>The 100th Anniversary of Battle of San Pedro Perulapan - Surcharged "25 Sept - 1839 1939 - BATALLA - SAN PEDRO PERULAPAN" and Value</t>
  </si>
  <si>
    <t>The 100th Anniversary of 1st Adhesive Postage Stamps</t>
  </si>
  <si>
    <t>Five Volcanoes of Confederation and Sir Rowland Hill</t>
  </si>
  <si>
    <t>1946 -1947 Definitive Issue</t>
  </si>
  <si>
    <t>Airmail - The 1st Anniversary of Revolution</t>
  </si>
  <si>
    <t>711a</t>
  </si>
  <si>
    <t>Airmail - Local Motives</t>
  </si>
  <si>
    <t>The 100th Anniversary of Nueva San Salvador City</t>
  </si>
  <si>
    <t>Airmail - The 100th Anniversary of Nueva San Salvador City</t>
  </si>
  <si>
    <t>Stamps of 1954, 1956 and 1957 Surcharged</t>
  </si>
  <si>
    <t>Previous Issue of 1957 Surcharged</t>
  </si>
  <si>
    <t>The 20th Anniversary of Salvador Philatelic Society - Previous Issue of 1957 Overprinted 5 Enero 1960 XX Aniversario Fundacion Sociedad Filatelica de El Salvador</t>
  </si>
  <si>
    <t>The 100th Anniversary of Nueva San Salvador City Stamp of 1957 Surcharged</t>
  </si>
  <si>
    <t>Airmail - The 3rd Central American Industrial Exhibition - Stamps of 1954 and 1957 Overprinted</t>
  </si>
  <si>
    <t>Airmail - Stamp of 1960 Surcharged</t>
  </si>
  <si>
    <t>Stamps of 1962 Surcharged</t>
  </si>
  <si>
    <t>The 100th Anniversary of Stamps</t>
  </si>
  <si>
    <t>Airmail - The 100th Anniversary of Stamps</t>
  </si>
  <si>
    <t>1006a</t>
  </si>
  <si>
    <t>Airmail - The 7th Inter-American Scout Conference, San Salvador</t>
  </si>
  <si>
    <t>Volcano and tourism</t>
  </si>
  <si>
    <t>Stamps of 1967 Surcharged</t>
  </si>
  <si>
    <t>Issue of 1967 Surcharged</t>
  </si>
  <si>
    <t>Industrial Development</t>
  </si>
  <si>
    <t>Airmail - Industrial Development</t>
  </si>
  <si>
    <t>Inauguration of Izalco Satellite Earth Station</t>
  </si>
  <si>
    <t>Airmail - Surcharged</t>
  </si>
  <si>
    <t>Airmail - Inauguration of Izalco Satellite Earth Station</t>
  </si>
  <si>
    <t>Preshistoric Animals</t>
  </si>
  <si>
    <t>Volcano and elephant</t>
  </si>
  <si>
    <t>Volcano and rhino</t>
  </si>
  <si>
    <t>Airmail - Football World Cup - Spain - Flags</t>
  </si>
  <si>
    <t>Five Volcanoes of Confederation on national flag</t>
  </si>
  <si>
    <t>s/s 15c x24</t>
  </si>
  <si>
    <t>1463-1486</t>
  </si>
  <si>
    <t>Airmail - Football World Cup - Spain - Coat of Arms</t>
  </si>
  <si>
    <t>Five Volcanoes of Confederation on coat of arms</t>
  </si>
  <si>
    <t>s/s 25c x24</t>
  </si>
  <si>
    <t>1487-1510</t>
  </si>
  <si>
    <t>Philatelists' Day</t>
  </si>
  <si>
    <t>Airmail - The 25th Anniversary of Inter-American Development Bank</t>
  </si>
  <si>
    <t>The 500th Anniversary (1992) of Discovery of America by Columbus</t>
  </si>
  <si>
    <t>1760-1769</t>
  </si>
  <si>
    <t>s/s 1col x10</t>
  </si>
  <si>
    <t>South American volcanoes map</t>
  </si>
  <si>
    <t>World Food Day</t>
  </si>
  <si>
    <t>Philately</t>
  </si>
  <si>
    <t>Airmail - The 168th Anniversary of Independence</t>
  </si>
  <si>
    <t>1859a</t>
  </si>
  <si>
    <t>s/s 2col</t>
  </si>
  <si>
    <t>San Miguel and San Salvador</t>
  </si>
  <si>
    <t>Football World Cup - Italy</t>
  </si>
  <si>
    <t>Airmail - The 50th Anniversary of El Salvador Philatelic Society</t>
  </si>
  <si>
    <t>America - Natural World</t>
  </si>
  <si>
    <t>The 20th Anniversary of World Tourism Organization</t>
  </si>
  <si>
    <t>The 174th Anniversary of Central American Independence</t>
  </si>
  <si>
    <t>Volcano and duck</t>
  </si>
  <si>
    <t>Water birds</t>
  </si>
  <si>
    <t>Energy in the 21st Century - Geothermal Technology</t>
  </si>
  <si>
    <t>25col/$2.86</t>
  </si>
  <si>
    <t>The 10th Anniversary (2001) of Central American Parliament</t>
  </si>
  <si>
    <t>1col/$0.11</t>
  </si>
  <si>
    <t>Cartoon volcano erupting</t>
  </si>
  <si>
    <t>Cartoon volcano</t>
  </si>
  <si>
    <t>Volcano on coat of arms</t>
  </si>
  <si>
    <t>Volcanoes on coats of arms</t>
  </si>
  <si>
    <t>Cartoon volcano and children</t>
  </si>
  <si>
    <t>15d</t>
  </si>
  <si>
    <t>0202-14</t>
  </si>
  <si>
    <t>greyish olive</t>
  </si>
  <si>
    <t>Airmail - Overprinted "AEREO 1947" and Surcharged</t>
  </si>
  <si>
    <t>420a</t>
  </si>
  <si>
    <t>The 100th Anniversary of Chiriqui Province, Panama</t>
  </si>
  <si>
    <t>453a</t>
  </si>
  <si>
    <t>NEW GUINEA</t>
  </si>
  <si>
    <t>Airmail - Plane over Bulolo Goldfield</t>
  </si>
  <si>
    <t>£5</t>
  </si>
  <si>
    <t>£2</t>
  </si>
  <si>
    <t>Koranga</t>
  </si>
  <si>
    <t>Plane over Bulolo Goldfield - New Design</t>
  </si>
  <si>
    <t>olive yellow</t>
  </si>
  <si>
    <t>yellowish green</t>
  </si>
  <si>
    <r>
      <t>NEW GUINEA</t>
    </r>
    <r>
      <rPr>
        <sz val="9"/>
        <rFont val="Arial"/>
        <family val="2"/>
      </rPr>
      <t xml:space="preserve"> (ends 1939)</t>
    </r>
  </si>
  <si>
    <t>St. Vincent Relief Fund - No. 376 Surcharged</t>
  </si>
  <si>
    <t>International Philatelic Exhibition PHILANIPPON '91 - Japan - Butterflies</t>
  </si>
  <si>
    <r>
      <t>BARBADOS</t>
    </r>
    <r>
      <rPr>
        <sz val="9"/>
        <rFont val="Arial"/>
        <family val="2"/>
      </rPr>
      <t xml:space="preserve"> (to 2020)</t>
    </r>
  </si>
  <si>
    <t>The 150th Anniversary of the Royal Geographical Society - Presidents</t>
  </si>
  <si>
    <t>Gondwanaland</t>
  </si>
  <si>
    <t>Geological Formations</t>
  </si>
  <si>
    <t>Commonwealth Trans-Antarctic Expedition of Vivian Fuchs, British Geologist and Polar Explorer, and International Stamp Exhibition "THE STAMP SHOW 2000" - London, England</t>
  </si>
  <si>
    <t>303‑308</t>
  </si>
  <si>
    <t>37p</t>
  </si>
  <si>
    <t>s/s 37p x6</t>
  </si>
  <si>
    <t>Fumerole</t>
  </si>
  <si>
    <t>Research Stations</t>
  </si>
  <si>
    <t>The 50th Anniversary of the FIDASE Expedition</t>
  </si>
  <si>
    <t>Pater Damianus</t>
  </si>
  <si>
    <t>Export</t>
  </si>
  <si>
    <t>Galena</t>
  </si>
  <si>
    <t>Barytine</t>
  </si>
  <si>
    <t>Geometry in Nature - Pentagon</t>
  </si>
  <si>
    <r>
      <t xml:space="preserve">BELGIUM </t>
    </r>
    <r>
      <rPr>
        <sz val="9"/>
        <rFont val="Arial"/>
        <family val="2"/>
      </rPr>
      <t>(to 2020)</t>
    </r>
  </si>
  <si>
    <t>Czechoslovakia Postage Stamps Overprinted "BÔHMEN u. MÂHREN CECHY a MORAVA"</t>
  </si>
  <si>
    <r>
      <t>BOHEMIA &amp; MORAVIA</t>
    </r>
    <r>
      <rPr>
        <sz val="9"/>
        <rFont val="Arial"/>
        <family val="2"/>
      </rPr>
      <t xml:space="preserve"> (ends 1945)</t>
    </r>
  </si>
  <si>
    <t>The 100th Anniversary of the Brazilian Sovereignty of Trinidade Island</t>
  </si>
  <si>
    <t>Dolphins of Brazil - 500th Anniversary of the Fernando de Noronha Island</t>
  </si>
  <si>
    <t>Amestyth</t>
  </si>
  <si>
    <t>Precious Stones</t>
  </si>
  <si>
    <t>Chrisobelo</t>
  </si>
  <si>
    <t>Indicolita</t>
  </si>
  <si>
    <t>Alexandrita</t>
  </si>
  <si>
    <t>0.22r</t>
  </si>
  <si>
    <t>3233-3234</t>
  </si>
  <si>
    <t>1.30r</t>
  </si>
  <si>
    <t>1,30r</t>
  </si>
  <si>
    <t>s/s 1.30r x2</t>
  </si>
  <si>
    <t>Jewel</t>
  </si>
  <si>
    <t>Jewellery</t>
  </si>
  <si>
    <r>
      <t>BRAZIL</t>
    </r>
    <r>
      <rPr>
        <sz val="9"/>
        <rFont val="Arial"/>
        <family val="2"/>
      </rPr>
      <t xml:space="preserve"> (to 2020)</t>
    </r>
  </si>
  <si>
    <t>Coat of Arms - Nine Stars below Arms</t>
  </si>
  <si>
    <t>Coat of Arms - Eleven Stars below Arms</t>
  </si>
  <si>
    <t>Crest and Book</t>
  </si>
  <si>
    <t>Coat of Arms - Nine Stars below Arms, Perforated</t>
  </si>
  <si>
    <t>Coat of Arms - Nine Stars below Arms, Different Perforation</t>
  </si>
  <si>
    <t>33a</t>
  </si>
  <si>
    <t>33b</t>
  </si>
  <si>
    <t>34a</t>
  </si>
  <si>
    <t>34b</t>
  </si>
  <si>
    <t>Coat of Arms - Eleven Stars below Arms, Perforated</t>
  </si>
  <si>
    <t>Coat of Arms - New Design, Thin Paper</t>
  </si>
  <si>
    <t>As Previous - Paris Print, Different Perforation &amp; Thick Paper</t>
  </si>
  <si>
    <t>Number 38-44 Handstamped</t>
  </si>
  <si>
    <t>Politicians, Coat of Arms</t>
  </si>
  <si>
    <t>The 100th Anniversary of the Revolution of July 1809</t>
  </si>
  <si>
    <t>Politicians, Coat of Arms - New Colours</t>
  </si>
  <si>
    <t>116c</t>
  </si>
  <si>
    <t>116b</t>
  </si>
  <si>
    <t>116d</t>
  </si>
  <si>
    <t>116e</t>
  </si>
  <si>
    <t>Coat of Arms - Dot After "BOLIVIA" in Oval</t>
  </si>
  <si>
    <t>Coat of Arms - Without dot after "BOLIVIA" in Oval</t>
  </si>
  <si>
    <t>5c on 1c</t>
  </si>
  <si>
    <t>15c on 10c</t>
  </si>
  <si>
    <t>15c on 22c</t>
  </si>
  <si>
    <t>Coat of Arms Surcharged</t>
  </si>
  <si>
    <t>Airmail - First Flight from Cochabamba to La Paz. No. 134 Overprinted</t>
  </si>
  <si>
    <t>50c o/p "CORREO A SUCRE 5-8-1925"</t>
  </si>
  <si>
    <t>50c o/p "CORREO A ORURO 11-8-1925"</t>
  </si>
  <si>
    <t>50c o/p "CORREO A LA PAZ 14-8-1925"</t>
  </si>
  <si>
    <t>Coat of Arms Stamps Surcharged</t>
  </si>
  <si>
    <t>10c on 24c</t>
  </si>
  <si>
    <t>light brown</t>
  </si>
  <si>
    <t>Coat of Arms Stamps Surcharged '15c 1928'</t>
  </si>
  <si>
    <t>greyish blue</t>
  </si>
  <si>
    <t>15c on 20c No. 133 - Without dot</t>
  </si>
  <si>
    <t>15c on 50c No. 134 - Without dot</t>
  </si>
  <si>
    <t>0.03 on 2c</t>
  </si>
  <si>
    <t>25 on 2c</t>
  </si>
  <si>
    <t>carmine/black</t>
  </si>
  <si>
    <t>Surcharged &amp; Overprinted "R. S. 21-4 1930"</t>
  </si>
  <si>
    <t>Airmail - Issue of 1928 Surcharged</t>
  </si>
  <si>
    <t>Potosi and Illimani</t>
  </si>
  <si>
    <t>25c on 40c</t>
  </si>
  <si>
    <t>Surcharged &amp; Overprinted "Habilitada D. S. 13-7-1933"</t>
  </si>
  <si>
    <t>Coat of Arms - New Design, 9 Stars in Oval Ring</t>
  </si>
  <si>
    <t>5c on 2c</t>
  </si>
  <si>
    <t>30c on 25c</t>
  </si>
  <si>
    <t>Surcharged "Comuni-caciones - D.S. - 25-2-372" and value</t>
  </si>
  <si>
    <t>Airmail - Overprinted "Correo Aéroe D.S. 25-2-37" &amp; Surcharged</t>
  </si>
  <si>
    <t>20c on 35c</t>
  </si>
  <si>
    <t>50c on 35c</t>
  </si>
  <si>
    <t>Airmail - Emblem of Lloyd Aéreo Boliviano</t>
  </si>
  <si>
    <t>Airmail Stamps</t>
  </si>
  <si>
    <t>Mining Industry</t>
  </si>
  <si>
    <t>Airmail - Popular Revolution of 21 July 1946</t>
  </si>
  <si>
    <t>Airmail - Popular Revolution of 21 July 1947</t>
  </si>
  <si>
    <t>Airmail - Popular Revolution of 21 July 1948</t>
  </si>
  <si>
    <t>Airmail - Popular Revolution of 21 July 1949</t>
  </si>
  <si>
    <t>Airmail - Popular Revolution of 21 July 1950</t>
  </si>
  <si>
    <t>Airmail - The Third Inter-American Catholic Education Congress</t>
  </si>
  <si>
    <t>The 400th Anniversary of the Apparition at El Potosi</t>
  </si>
  <si>
    <t>Airmail - Surcharged "Triunfo de la - Democracia - 24 de Sept. 49 - Bs. 1.40"</t>
  </si>
  <si>
    <t>Poaz</t>
  </si>
  <si>
    <t>South American Tennis Championships, La Paz</t>
  </si>
  <si>
    <t>Potosi stamp on stamp</t>
  </si>
  <si>
    <t>The 100th Anniversary of Bolivian Stamps</t>
  </si>
  <si>
    <t>Airmail - Coat of Arms</t>
  </si>
  <si>
    <t>894-895</t>
  </si>
  <si>
    <t>s/s with 300p Potosi</t>
  </si>
  <si>
    <t>Stamp Exhibitions 1975-1977</t>
  </si>
  <si>
    <t>Stamp Exhibitions 1975-1978</t>
  </si>
  <si>
    <t>Stamp Exhibitions 1975-1979</t>
  </si>
  <si>
    <t>Stamp Exhibitions 1975-1980</t>
  </si>
  <si>
    <t>896-897</t>
  </si>
  <si>
    <t>898-899</t>
  </si>
  <si>
    <t>906-907</t>
  </si>
  <si>
    <t>Stamp Exhibitions 1975-1977 with Overprints</t>
  </si>
  <si>
    <t>908-909</t>
  </si>
  <si>
    <t>910-911</t>
  </si>
  <si>
    <t>Stamp Exhibitions 1975-1977 with Anniversaries and Events Overprint</t>
  </si>
  <si>
    <t>Airmail - The 150th Anniversary of the Republic - First Issue, Provincial Arms</t>
  </si>
  <si>
    <t>Chuzuisaca arms Potosi</t>
  </si>
  <si>
    <t>Oruro arms - Nevado Sajama</t>
  </si>
  <si>
    <t>La Paz arms Poaz</t>
  </si>
  <si>
    <t>Stamp Exhibitions 1975-1977 - Winter Olympic Games - Innsbruck, Austria</t>
  </si>
  <si>
    <t>Geology</t>
  </si>
  <si>
    <t>Bolivian Geological Institute</t>
  </si>
  <si>
    <t>Poveda Commemoration</t>
  </si>
  <si>
    <t>The 200th Anniversary of the American Revolution</t>
  </si>
  <si>
    <t>Brother Vincente Bernedo Commemoration - The 75th Anniversary of the Nobel Prizes</t>
  </si>
  <si>
    <t>Postage Stamps</t>
  </si>
  <si>
    <t>International Stamp Exhibition "HONDURAS '78" - Tegucigalpa, Honduras</t>
  </si>
  <si>
    <t>International Stamp Exhibition "CAPEX '78" - Toronto, Canada</t>
  </si>
  <si>
    <t>International Stamp Exhibition "PRAGA '78" - Prague, Czeck Republic</t>
  </si>
  <si>
    <t>International Stamp Exhibition "PHILASERDICA '79" - Sofia, Bulgaria</t>
  </si>
  <si>
    <t>The 75th Anniversary of the Nobel Prizes</t>
  </si>
  <si>
    <t>The 50th Anniversary of Lufthansa &amp; Football World Cup - Argentina</t>
  </si>
  <si>
    <t>Airmail - The 25th Anniversary of the Coronation of Queen Elizabeth II</t>
  </si>
  <si>
    <t>Airmail - Charles Lindbergh and Zeppelin Letter</t>
  </si>
  <si>
    <t>Avition History &amp; the 75th Anniversary of ICAO</t>
  </si>
  <si>
    <t>"Exfilmar" Bolivian Maritime Stamp Exhibition, La Paz</t>
  </si>
  <si>
    <t>Airmail - The 100th Anniversary of the Death of Rowland Hill</t>
  </si>
  <si>
    <t>1050-1051</t>
  </si>
  <si>
    <t>Olympic Games - Moscow, USSR</t>
  </si>
  <si>
    <t>1064-1065</t>
  </si>
  <si>
    <t>1068-1069</t>
  </si>
  <si>
    <t>Winter Olympic games - Lake Placid, USA</t>
  </si>
  <si>
    <t>The 150th Anniversary of the Death of Simon Bolivar</t>
  </si>
  <si>
    <t>The 150th Anniversary of the Death of Gran Mariscal de Ayacucho</t>
  </si>
  <si>
    <t>The 10th Anniversary of the Bolivian Philatelic Federation</t>
  </si>
  <si>
    <t>The 50th Anniversary of the First Airmail Between Bolivia &amp; Brazil</t>
  </si>
  <si>
    <t>International Stamp Exhibition "WIPA 1981"</t>
  </si>
  <si>
    <t>International Stamp Exhibition "ESPAMER '81""</t>
  </si>
  <si>
    <t>International Stamp Exhibition "PHILATOKYO '81"</t>
  </si>
  <si>
    <t>International Stamp Exhibition "PHILEXFRANCE 82"</t>
  </si>
  <si>
    <t>Football World Cup - Spain '82</t>
  </si>
  <si>
    <t>1097-1098</t>
  </si>
  <si>
    <t>Airmail - Royal Wedding of Prince Charles &amp; Lady Diana Spencer</t>
  </si>
  <si>
    <t>Potosi and Lady Diana</t>
  </si>
  <si>
    <t>The 21th Anniversary of the Birth of Diana, Princess of Wales</t>
  </si>
  <si>
    <t>The 25th Anniversary of the Satellite Sputnik</t>
  </si>
  <si>
    <t>Potosi and sputnik</t>
  </si>
  <si>
    <t>Winter Olympic Games - Sarajevo '84, Yugoslavia</t>
  </si>
  <si>
    <t>Paintings by Peter Paul Rubens &amp; Cecilio Guzmán</t>
  </si>
  <si>
    <t>s/s with Arms of Potosi</t>
  </si>
  <si>
    <t>World Chess Congress</t>
  </si>
  <si>
    <t>s/s with 0.5B Illimani</t>
  </si>
  <si>
    <t>Winter Olympic Games - Calgary, Canada. Tinfoil Stamps</t>
  </si>
  <si>
    <t>The 15th Anniversary of the Bolivian Philatelic Federation</t>
  </si>
  <si>
    <t>Airmail - Winter Olympic Games - Calgary, Canada</t>
  </si>
  <si>
    <t>"Exfivia 87" Stamp Exhibition, Potosi</t>
  </si>
  <si>
    <t>Space - Yury Gagarin &amp; John Glenn</t>
  </si>
  <si>
    <t>Olympic Games - Seoul '88 &amp; Barcelona '92</t>
  </si>
  <si>
    <t>Coins</t>
  </si>
  <si>
    <t>Potosi coin on stamp</t>
  </si>
  <si>
    <t>The 200th Anniversary of the French Revolution</t>
  </si>
  <si>
    <t>World Heritage Site, Potosi</t>
  </si>
  <si>
    <t>Fall of the Berlin Wall</t>
  </si>
  <si>
    <t>The 700th Anniversary of the Swiss Confederacy</t>
  </si>
  <si>
    <t>America UPAEP - Local Motifs</t>
  </si>
  <si>
    <t>Visit of President Rodrigo Borja Cevallos of Ecuador</t>
  </si>
  <si>
    <t>The Fourth Andean Council of Presidents, La Paz</t>
  </si>
  <si>
    <t>"Exfivia 90" National Stamp Exhibition</t>
  </si>
  <si>
    <t>Visit of President Carlos Salinas de Gortari of Mexico</t>
  </si>
  <si>
    <t>The 20th Anniversary of the Bolivian Philatelic Federation</t>
  </si>
  <si>
    <t>Illimani stamp on stamp</t>
  </si>
  <si>
    <t>Rotary Club Miraflores District 4690 "Illimani de Oro" Prize</t>
  </si>
  <si>
    <t>Olympic Games - Barcelona '92, Atalanta '96 &amp; the Berlin 2000 Bid from Germany</t>
  </si>
  <si>
    <t>The 100th Anniversary of the Oruro Technical University</t>
  </si>
  <si>
    <t>Olympic Games - Barcelona '92 &amp; Atalanta '96</t>
  </si>
  <si>
    <t>The 40th Anniversary of German Silver Coins &amp; the 140th Anniversary of Bolivian Silver Coins</t>
  </si>
  <si>
    <t>Winter Olympic Games - Lillehammer '94, Norway</t>
  </si>
  <si>
    <t>The 100th Anniversary of the Birth of Hermann Oberth</t>
  </si>
  <si>
    <t>Stamps on Stamps - The 100th Anniversary of the London Coat of Arms Design of 1894</t>
  </si>
  <si>
    <t>The 50th Anniversary of the ICAO, 1994</t>
  </si>
  <si>
    <t>Bolivian Departments - Oruro</t>
  </si>
  <si>
    <t>Bolivian Departments - La Paz</t>
  </si>
  <si>
    <t>The 450th Anniversary of La Paz</t>
  </si>
  <si>
    <t>Bolivian Departments - Potosi</t>
  </si>
  <si>
    <t>Volcano lake</t>
  </si>
  <si>
    <t>0.50b</t>
  </si>
  <si>
    <t>"Double Copacabana" Cycle Race</t>
  </si>
  <si>
    <t>Patriotic Symbols</t>
  </si>
  <si>
    <t>The 171st Anniversary of the Faculty of Law and Political Sciences, Universidad de Mayor of San Andres, La Paz</t>
  </si>
  <si>
    <t>Devil's Molar, Mountain</t>
  </si>
  <si>
    <t>0.5b</t>
  </si>
  <si>
    <t>Bolivia-Peru Presidential Summit</t>
  </si>
  <si>
    <t>International Year of Mountains and Eco-tourism</t>
  </si>
  <si>
    <t>The 100th Anniversary of the Birth of Armando Alba Zambrana, 2001</t>
  </si>
  <si>
    <t>1816-1817</t>
  </si>
  <si>
    <t>s/s 10b x2</t>
  </si>
  <si>
    <t>Stamp Day</t>
  </si>
  <si>
    <t>1850-1855</t>
  </si>
  <si>
    <t>s/s 2-4b x6</t>
  </si>
  <si>
    <t>The 400th Anniversary of the Foundation of the City of Oruro</t>
  </si>
  <si>
    <t>The 47th Conference of the Chiefs of the Air Force of the Americas - CONJEFAMER</t>
  </si>
  <si>
    <t>10.50b</t>
  </si>
  <si>
    <t>The 50th Anniversary of the Bolivian Air Force</t>
  </si>
  <si>
    <t>9b</t>
  </si>
  <si>
    <t>Tourism - Chuquisaca</t>
  </si>
  <si>
    <t>Chuquisaca</t>
  </si>
  <si>
    <t>Tourism - Oruro</t>
  </si>
  <si>
    <t>Nevado Sajama</t>
  </si>
  <si>
    <t>Tourism - La Paz</t>
  </si>
  <si>
    <t>7.50b</t>
  </si>
  <si>
    <t>5.50b</t>
  </si>
  <si>
    <t>10b</t>
  </si>
  <si>
    <t>20b</t>
  </si>
  <si>
    <t>Tourism - Potosi</t>
  </si>
  <si>
    <t>Tourism - Cochabamba</t>
  </si>
  <si>
    <t>Tourism - Santa Cruz</t>
  </si>
  <si>
    <t>Lagoon Cairan</t>
  </si>
  <si>
    <t>Arcoiris waterfall</t>
  </si>
  <si>
    <t>Football</t>
  </si>
  <si>
    <t>The 78th ANniversary of the First School for Indigenous People of Warisate</t>
  </si>
  <si>
    <t>The 200th Anniversary of the Hogar San Ramon</t>
  </si>
  <si>
    <t>The 16th Bolivian Sports Games</t>
  </si>
  <si>
    <t>Chacaltaya</t>
  </si>
  <si>
    <t>Global Warming</t>
  </si>
  <si>
    <t>The 200th Anniversary of the First Cry for Freedom in Potosi</t>
  </si>
  <si>
    <t>3.50b</t>
  </si>
  <si>
    <t>5b</t>
  </si>
  <si>
    <t>The 50th Anniversary of the I.B.B.A. - Instituto Boliviano de Biología de Altura</t>
  </si>
  <si>
    <t>The 25th Anniversary of the Bolivian D.E.A.</t>
  </si>
  <si>
    <t>The Bolivian Migrant</t>
  </si>
  <si>
    <t>The 100th Anniversary of La Paz Football Association</t>
  </si>
  <si>
    <t>Transportation - Mi Teleférico</t>
  </si>
  <si>
    <t>The 100th Anniversary of Diplomatic Relations with Japan</t>
  </si>
  <si>
    <t>Potosi/Fuji</t>
  </si>
  <si>
    <t>Contoriri</t>
  </si>
  <si>
    <t>Mouintain</t>
  </si>
  <si>
    <t>Pope Francis Visits Bolivia</t>
  </si>
  <si>
    <t>Cultural Heritage - Convent of San Hose de la Recoleta</t>
  </si>
  <si>
    <t>2239-2240</t>
  </si>
  <si>
    <t>The 185th Anniversary of the Foundation of the Universidad Mayor de San Andrés</t>
  </si>
  <si>
    <t>15b</t>
  </si>
  <si>
    <t>Chochis</t>
  </si>
  <si>
    <t>Illimani and Milluni Lake</t>
  </si>
  <si>
    <t>La Paz</t>
  </si>
  <si>
    <t>Las Carreras, Canon de los Cintis, Chuquisaca</t>
  </si>
  <si>
    <t>Springs of Silala</t>
  </si>
  <si>
    <t>Revalidation - Stamp of 2016 Overprinted Seal of the New Post Office</t>
  </si>
  <si>
    <t>Revalidation - Stamp of 2007 Overprinted Seal of the New Post Office</t>
  </si>
  <si>
    <r>
      <t>BOLIVIA</t>
    </r>
    <r>
      <rPr>
        <sz val="9"/>
        <rFont val="Arial"/>
        <family val="2"/>
      </rPr>
      <t xml:space="preserve"> (to 2019)</t>
    </r>
  </si>
  <si>
    <t>s/s 100k x9</t>
  </si>
  <si>
    <t>s/s 100k x10</t>
  </si>
  <si>
    <t>s/s 100k x11</t>
  </si>
  <si>
    <t>Volcanoes and Dinosaurs</t>
  </si>
  <si>
    <t>Queen Elizabeth, Local Motives</t>
  </si>
  <si>
    <t>YEMEN</t>
  </si>
  <si>
    <t>Yemini Onyx</t>
  </si>
  <si>
    <t>80r</t>
  </si>
  <si>
    <t>120r</t>
  </si>
  <si>
    <t>130r</t>
  </si>
  <si>
    <t>160r</t>
  </si>
  <si>
    <r>
      <t>YEMEN</t>
    </r>
    <r>
      <rPr>
        <sz val="9"/>
        <rFont val="Arial"/>
        <family val="2"/>
      </rPr>
      <t xml:space="preserve"> (to 2013)</t>
    </r>
  </si>
  <si>
    <t>YEMEN, MUTAWAKELITE KINGDOM</t>
  </si>
  <si>
    <t>Ibuki?</t>
  </si>
  <si>
    <r>
      <t>RHODESIA &amp; NYASALAND</t>
    </r>
    <r>
      <rPr>
        <sz val="9"/>
        <rFont val="Arial"/>
        <family val="2"/>
      </rPr>
      <t xml:space="preserve"> (ends 1963)</t>
    </r>
  </si>
  <si>
    <r>
      <t>NEW ZEALAND - PRIVATE POST</t>
    </r>
    <r>
      <rPr>
        <b/>
        <sz val="9"/>
        <color rgb="FFFF0000"/>
        <rFont val="Arial"/>
        <family val="2"/>
      </rPr>
      <t xml:space="preserve"> (to 2020)</t>
    </r>
  </si>
  <si>
    <t>20st</t>
  </si>
  <si>
    <t>World Fair EXPO `70- Osaka</t>
  </si>
  <si>
    <t>2st</t>
  </si>
  <si>
    <t>3st</t>
  </si>
  <si>
    <t>28st</t>
  </si>
  <si>
    <t>1L</t>
  </si>
  <si>
    <t>2L</t>
  </si>
  <si>
    <t>5L</t>
  </si>
  <si>
    <t>8L</t>
  </si>
  <si>
    <t>10L</t>
  </si>
  <si>
    <t>Sphalerite</t>
  </si>
  <si>
    <t>Almandine</t>
  </si>
  <si>
    <r>
      <t>BULGARIA</t>
    </r>
    <r>
      <rPr>
        <sz val="9"/>
        <rFont val="Arial"/>
        <family val="2"/>
      </rPr>
      <t xml:space="preserve"> (to 2020)</t>
    </r>
  </si>
  <si>
    <t>Farmer - Laid Paper</t>
  </si>
  <si>
    <t>Japan Postage Stamps Surcharged</t>
  </si>
  <si>
    <t>2r on 20s black surcharge</t>
  </si>
  <si>
    <t>2r on 20s red surcharge</t>
  </si>
  <si>
    <t>5r on 30s red surcharge</t>
  </si>
  <si>
    <t>5r on 30s black surcharge</t>
  </si>
  <si>
    <t>Nawata ruby</t>
  </si>
  <si>
    <t>MYANMAR</t>
  </si>
  <si>
    <t>Rocks, Minerals and Fossils</t>
  </si>
  <si>
    <t>3e</t>
  </si>
  <si>
    <t>Independence - Overprinted "INDEPENDENCIA 25 JUN 75"</t>
  </si>
  <si>
    <t>3.50e</t>
  </si>
  <si>
    <t>Eixenite</t>
  </si>
  <si>
    <t>4mt</t>
  </si>
  <si>
    <t>8mt</t>
  </si>
  <si>
    <t>12mt</t>
  </si>
  <si>
    <t>16mt</t>
  </si>
  <si>
    <t>30mt</t>
  </si>
  <si>
    <t>50mt</t>
  </si>
  <si>
    <t>Amesthy</t>
  </si>
  <si>
    <t>Nature Study</t>
  </si>
  <si>
    <t>12500mt</t>
  </si>
  <si>
    <t>Smithsonite</t>
  </si>
  <si>
    <t>Crocidolite</t>
  </si>
  <si>
    <t>Native gold</t>
  </si>
  <si>
    <t>Monazite</t>
  </si>
  <si>
    <t>35000mt</t>
  </si>
  <si>
    <t>s/s 35000mt</t>
  </si>
  <si>
    <t>Diamond and volcano</t>
  </si>
  <si>
    <t>Personalities - Volcanologist Haroun Tazieff and Dinosaurs</t>
  </si>
  <si>
    <t>25000mt</t>
  </si>
  <si>
    <t>Haroun Tazieff and Vanadinite</t>
  </si>
  <si>
    <t>Haroun Tazieff and Adamite</t>
  </si>
  <si>
    <t>5000mt</t>
  </si>
  <si>
    <t>14000mt</t>
  </si>
  <si>
    <t>19000mt</t>
  </si>
  <si>
    <t>33000mt</t>
  </si>
  <si>
    <t>8.00Mtn</t>
  </si>
  <si>
    <t>33Mtn</t>
  </si>
  <si>
    <t>2913-2918</t>
  </si>
  <si>
    <t>s/s 8-33Mtn x6</t>
  </si>
  <si>
    <t>2563-2566</t>
  </si>
  <si>
    <t>s/s 25000mt x4</t>
  </si>
  <si>
    <t>Haroun Tazieff and dinosaurs</t>
  </si>
  <si>
    <t>s/s 132Mtn</t>
  </si>
  <si>
    <t>Fauna - Minerals</t>
  </si>
  <si>
    <t>2920-2925</t>
  </si>
  <si>
    <t>20Mtn</t>
  </si>
  <si>
    <t>s/s 20Mtn x6</t>
  </si>
  <si>
    <t>2221-2226</t>
  </si>
  <si>
    <t>s/s 17000mt x6</t>
  </si>
  <si>
    <t>Various volcanoes</t>
  </si>
  <si>
    <t>s/s 10000mt x 9</t>
  </si>
  <si>
    <t>2306-2314</t>
  </si>
  <si>
    <t>Personalities</t>
  </si>
  <si>
    <t>Nelson Mandela and minerals</t>
  </si>
  <si>
    <t>1705-1713</t>
  </si>
  <si>
    <t>Volcano erupting and dinosaurs</t>
  </si>
  <si>
    <t>Fauna - Poisonous Fish</t>
  </si>
  <si>
    <t>Volcano erupting and fish</t>
  </si>
  <si>
    <t>Transport - Ships</t>
  </si>
  <si>
    <t>s/s 175Mtn</t>
  </si>
  <si>
    <t>Volcano erupting and ships</t>
  </si>
  <si>
    <t>History of Trains - Asian High Speed Trains</t>
  </si>
  <si>
    <t>3242-3247</t>
  </si>
  <si>
    <t>s/s 33Mtn x6</t>
  </si>
  <si>
    <t>3439-3444</t>
  </si>
  <si>
    <t>Fuji painting</t>
  </si>
  <si>
    <t>The 160th Anniversary of the Death of Katsushika Hokusai, 1760-1849</t>
  </si>
  <si>
    <t>The 160th Anniversary of the Death of Katsushika Hokusai, 1760-1850</t>
  </si>
  <si>
    <t>The 160th Anniversary of the Death of Katsushika Hokusai, 1760-1851</t>
  </si>
  <si>
    <t>The 160th Anniversary of the Death of Katsushika Hokusai, 1760-1852</t>
  </si>
  <si>
    <t>3445a</t>
  </si>
  <si>
    <t>175Mtn</t>
  </si>
  <si>
    <t>3685-3690</t>
  </si>
  <si>
    <t>UNESCO - World Heritage Site - South America</t>
  </si>
  <si>
    <t>s/s 20Mtn</t>
  </si>
  <si>
    <t>3949-3954</t>
  </si>
  <si>
    <t>UNESCO - World Heritage Site - Asia</t>
  </si>
  <si>
    <t>3956-3961</t>
  </si>
  <si>
    <t>UNESCO - World Heritage Site - Europe</t>
  </si>
  <si>
    <t>3983a</t>
  </si>
  <si>
    <t>Transport - Japan Speed Trains</t>
  </si>
  <si>
    <t>4220-4225</t>
  </si>
  <si>
    <t>5231a</t>
  </si>
  <si>
    <t>Volcanoes &amp; Volcanologists</t>
  </si>
  <si>
    <t>5965-5970</t>
  </si>
  <si>
    <t>5971a</t>
  </si>
  <si>
    <t>Volcano and volcanologist</t>
  </si>
  <si>
    <t>Krufts and volcano</t>
  </si>
  <si>
    <t>Japanese High Speed Trains</t>
  </si>
  <si>
    <t>6329-6332</t>
  </si>
  <si>
    <t>6333a</t>
  </si>
  <si>
    <t>Minerals of Mozambique</t>
  </si>
  <si>
    <t>6409-6412</t>
  </si>
  <si>
    <t>6413a</t>
  </si>
  <si>
    <t>6712-6715</t>
  </si>
  <si>
    <t>6716a</t>
  </si>
  <si>
    <t>Popocatépetl and mineral</t>
  </si>
  <si>
    <t>Volcano Alaska and mineral</t>
  </si>
  <si>
    <t>Tengger and mineral</t>
  </si>
  <si>
    <t>Puu Oo and mineral</t>
  </si>
  <si>
    <t>Elephants</t>
  </si>
  <si>
    <t>Prehistoric Man and Dinosaurs</t>
  </si>
  <si>
    <t>6897-6900</t>
  </si>
  <si>
    <t>Homo floresiensis</t>
  </si>
  <si>
    <t>6932-6935</t>
  </si>
  <si>
    <t>6936a</t>
  </si>
  <si>
    <t>Fauna - Animals of Africa</t>
  </si>
  <si>
    <t>Emperor Hirohito</t>
  </si>
  <si>
    <t>Fuji and Hirohito</t>
  </si>
  <si>
    <t>7587-7590</t>
  </si>
  <si>
    <t>7591a</t>
  </si>
  <si>
    <t>Mountains and Birds</t>
  </si>
  <si>
    <t>7723-7726</t>
  </si>
  <si>
    <t>Fuji and swan</t>
  </si>
  <si>
    <t>Kilimanjaro and eagle</t>
  </si>
  <si>
    <t>Kilimanjaro, Fuji and birds</t>
  </si>
  <si>
    <t>8172-8175</t>
  </si>
  <si>
    <t>8176a</t>
  </si>
  <si>
    <t>8322-8325</t>
  </si>
  <si>
    <t>8326a</t>
  </si>
  <si>
    <t>Taranaki and mineral</t>
  </si>
  <si>
    <t>Etna and mineral</t>
  </si>
  <si>
    <t>Cotopaxi and mineral</t>
  </si>
  <si>
    <t>Arenal and mineral</t>
  </si>
  <si>
    <t>Volcano Russia and mineral</t>
  </si>
  <si>
    <t>8847-8850</t>
  </si>
  <si>
    <t>8851a</t>
  </si>
  <si>
    <t>Autunite</t>
  </si>
  <si>
    <t>Dolomite</t>
  </si>
  <si>
    <t>Legrandite</t>
  </si>
  <si>
    <t>Mimetite</t>
  </si>
  <si>
    <t>9122-9125</t>
  </si>
  <si>
    <t>9126a</t>
  </si>
  <si>
    <t>Kilimanjaro and mineral</t>
  </si>
  <si>
    <t>Japanese Speed Trains</t>
  </si>
  <si>
    <t>9201a</t>
  </si>
  <si>
    <t>The Natural History Museum in Berlin</t>
  </si>
  <si>
    <t>Minerals and fossils</t>
  </si>
  <si>
    <t>Millerite</t>
  </si>
  <si>
    <t>9406a</t>
  </si>
  <si>
    <t>9667-9670</t>
  </si>
  <si>
    <t>9671a</t>
  </si>
  <si>
    <t>Phosphophyllite</t>
  </si>
  <si>
    <t>Uvite</t>
  </si>
  <si>
    <t>9964-9967</t>
  </si>
  <si>
    <t>9968a</t>
  </si>
  <si>
    <t>African Fauna</t>
  </si>
  <si>
    <t>9979-9982</t>
  </si>
  <si>
    <t>Kilimanjaro and animals</t>
  </si>
  <si>
    <r>
      <t>MOZAMBIQUE</t>
    </r>
    <r>
      <rPr>
        <sz val="9"/>
        <rFont val="Arial"/>
        <family val="2"/>
      </rPr>
      <t xml:space="preserve"> (to 2019)</t>
    </r>
  </si>
  <si>
    <t>Tourist Camps</t>
  </si>
  <si>
    <t>Mining</t>
  </si>
  <si>
    <t>Minerals and Mines</t>
  </si>
  <si>
    <t>610a</t>
  </si>
  <si>
    <t>590a</t>
  </si>
  <si>
    <r>
      <t xml:space="preserve">SOUTH WEST AFRICA </t>
    </r>
    <r>
      <rPr>
        <sz val="9"/>
        <rFont val="Arial"/>
        <family val="2"/>
      </rPr>
      <t>(ends 1990)</t>
    </r>
  </si>
  <si>
    <t>Mountains of Namibia</t>
  </si>
  <si>
    <t>40-43</t>
  </si>
  <si>
    <t>Namibia Landscapes</t>
  </si>
  <si>
    <t>Geological surveying</t>
  </si>
  <si>
    <t>The 100th Anniversary of Geological Survey</t>
  </si>
  <si>
    <t>Diamond Mining</t>
  </si>
  <si>
    <t>608-611</t>
  </si>
  <si>
    <t>Diamond mining</t>
  </si>
  <si>
    <r>
      <t>NAMIBIA</t>
    </r>
    <r>
      <rPr>
        <sz val="9"/>
        <rFont val="Arial"/>
        <family val="2"/>
      </rPr>
      <t xml:space="preserve"> (to 2020)</t>
    </r>
  </si>
  <si>
    <t>Airmail - International Stamp Exhibition "EUROPAFRIQUE '70" - Naples, Italy</t>
  </si>
  <si>
    <t>1248-1251</t>
  </si>
  <si>
    <t>s/s 300fr X4</t>
  </si>
  <si>
    <t>1257-1260</t>
  </si>
  <si>
    <t>s/s 375fr x4</t>
  </si>
  <si>
    <t>1261-1264</t>
  </si>
  <si>
    <t>1265a</t>
  </si>
  <si>
    <t>The 90th Anniversary of Scouting - Nature Study</t>
  </si>
  <si>
    <t>s/s 450fr x4</t>
  </si>
  <si>
    <t>1500-1503</t>
  </si>
  <si>
    <t>1504-1507</t>
  </si>
  <si>
    <t>Minerals of Niger</t>
  </si>
  <si>
    <t>2225-2228</t>
  </si>
  <si>
    <t>825fr</t>
  </si>
  <si>
    <t>2229a</t>
  </si>
  <si>
    <t>2381a</t>
  </si>
  <si>
    <t>2377-2380</t>
  </si>
  <si>
    <t>Volcano Chile</t>
  </si>
  <si>
    <t>2598-2601</t>
  </si>
  <si>
    <t>2602a</t>
  </si>
  <si>
    <t>2899-2902</t>
  </si>
  <si>
    <t>2903a</t>
  </si>
  <si>
    <t>s/s 825fr x4</t>
  </si>
  <si>
    <t>3241-3244</t>
  </si>
  <si>
    <t>3245a</t>
  </si>
  <si>
    <t>3352-3355</t>
  </si>
  <si>
    <t>3356a</t>
  </si>
  <si>
    <t>3857-3860</t>
  </si>
  <si>
    <t>3861a</t>
  </si>
  <si>
    <t>4419-4422</t>
  </si>
  <si>
    <t>4423a</t>
  </si>
  <si>
    <t>7242-7245</t>
  </si>
  <si>
    <t>7246a</t>
  </si>
  <si>
    <t>Map of Reunion</t>
  </si>
  <si>
    <t>blue &amp; purple brown</t>
  </si>
  <si>
    <t>light brown &amp; green</t>
  </si>
  <si>
    <t>olive brown &amp; blue</t>
  </si>
  <si>
    <t>violet &amp; carmine</t>
  </si>
  <si>
    <t>reddish brown &amp; blue</t>
  </si>
  <si>
    <t>red &amp; rose</t>
  </si>
  <si>
    <t>Port of St. Denis</t>
  </si>
  <si>
    <t>St. Pierre Harbor</t>
  </si>
  <si>
    <t>Red Cross - Stamp of 1907 Surcharged</t>
  </si>
  <si>
    <t>Red Cross Surtaxed</t>
  </si>
  <si>
    <t>Stamp of 1907 Surchared</t>
  </si>
  <si>
    <t>91b</t>
  </si>
  <si>
    <t>92a</t>
  </si>
  <si>
    <t>Stamps of 1907-1917 Surcharged</t>
  </si>
  <si>
    <t>40c on 20c</t>
  </si>
  <si>
    <t>green &amp; orange</t>
  </si>
  <si>
    <t>60c on 75c</t>
  </si>
  <si>
    <t>85c on 75c</t>
  </si>
  <si>
    <t>1922 -1928 Map</t>
  </si>
  <si>
    <t>1923 -1928 Map</t>
  </si>
  <si>
    <t>Port of St. Pierre</t>
  </si>
  <si>
    <t>1922 -1930 Port of St. Denis</t>
  </si>
  <si>
    <t>carmine rose/purple rose</t>
  </si>
  <si>
    <t>grey/rose</t>
  </si>
  <si>
    <t>green/yellowish green</t>
  </si>
  <si>
    <t>olive green/brownish purple</t>
  </si>
  <si>
    <t>brownish purple/red</t>
  </si>
  <si>
    <t>lilac/orange</t>
  </si>
  <si>
    <t>blue/ultramarine</t>
  </si>
  <si>
    <t>yellow/violet</t>
  </si>
  <si>
    <t>blue/reddish brown</t>
  </si>
  <si>
    <t>violet/greenish black</t>
  </si>
  <si>
    <t>brown/lilac</t>
  </si>
  <si>
    <t>red/carmine</t>
  </si>
  <si>
    <t>1926 -1927 Issue of 1922 &amp; Not Issued Stamps Surcharged</t>
  </si>
  <si>
    <t>1927 -1927 Issue of 1922 &amp; Not Issued Stamps Surcharged</t>
  </si>
  <si>
    <t>1928 -1927 Issue of 1922 &amp; Not Issued Stamps Surcharged</t>
  </si>
  <si>
    <t>1929 -1927 Issue of 1922 &amp; Not Issued Stamps Surcharged</t>
  </si>
  <si>
    <t>1924 -1927 Issue of 1922 &amp; Not Issued Stamps Surcharged</t>
  </si>
  <si>
    <t>1925 -1927 Issue of 1922 &amp; Not Issued Stamps Surcharged</t>
  </si>
  <si>
    <t>Tourism - Waterfalls</t>
  </si>
  <si>
    <t>Tourism - Mountain Landscape</t>
  </si>
  <si>
    <t>Airmail - Pioneer Flight from Reunion to France by Laurent, Lenier and Touge - Overprinted "REUNION - FRANCE par avion "ROLAND GARROS"</t>
  </si>
  <si>
    <t>Airmail - Airplanes</t>
  </si>
  <si>
    <t>Tourism - New Values</t>
  </si>
  <si>
    <t>Stamp of France Surcharged</t>
  </si>
  <si>
    <t>50fr on 1fr</t>
  </si>
  <si>
    <t>Mountain and church</t>
  </si>
  <si>
    <t>Tourism Stamps of 1933-1943 Overprinted "France Libre" - Mountain Landscape</t>
  </si>
  <si>
    <t>Stamps of 1907 Overprinted "France Libre"</t>
  </si>
  <si>
    <t>olive violet</t>
  </si>
  <si>
    <t>blue red</t>
  </si>
  <si>
    <t>brown black</t>
  </si>
  <si>
    <t>purple rose &amp; green</t>
  </si>
  <si>
    <t>orange red &amp; brwn</t>
  </si>
  <si>
    <t>Airplane and hills</t>
  </si>
  <si>
    <t>Marshal Philippe Pétain</t>
  </si>
  <si>
    <t>Marshal Philippe Pétain, ship and island</t>
  </si>
  <si>
    <t>Tourism Stamp of 1933 Surcharged - Mountain Landscape</t>
  </si>
  <si>
    <t>Port of St. Denis - Previous Stamps Surcharged</t>
  </si>
  <si>
    <t>50c on 45c</t>
  </si>
  <si>
    <t>50c on 65c</t>
  </si>
  <si>
    <t>violet greenish blue</t>
  </si>
  <si>
    <t>90c on 75c</t>
  </si>
  <si>
    <t>Tourism Stamps of 1933-1940 Overprinted "France - Libre" - Waterfall</t>
  </si>
  <si>
    <t>Airmail - Airplanes Stamps of 1938 Overprinted "France - Libre"</t>
  </si>
  <si>
    <t>Mountain Landscape - Without RF Inscription</t>
  </si>
  <si>
    <t>50c+1.50fr on 2.50fr</t>
  </si>
  <si>
    <t>1fr + 2.50fr</t>
  </si>
  <si>
    <t>Colonial's Fund</t>
  </si>
  <si>
    <t>orange &amp; green</t>
  </si>
  <si>
    <t>orange &amp; blue</t>
  </si>
  <si>
    <t>Rock</t>
  </si>
  <si>
    <t>Airmail - Airplane over Reunion</t>
  </si>
  <si>
    <r>
      <t>REUNION</t>
    </r>
    <r>
      <rPr>
        <sz val="9"/>
        <rFont val="Arial"/>
        <family val="2"/>
      </rPr>
      <t xml:space="preserve"> (ends 1974)</t>
    </r>
  </si>
  <si>
    <t>The 20th Anniversary of the United Nations - International Cooperation Year</t>
  </si>
  <si>
    <t>Waterfalls and Volcanoes</t>
  </si>
  <si>
    <t>The 7th Stamp Exhibition of African States with "European" Motives - Naples, Italy</t>
  </si>
  <si>
    <t>The 10th International Stamp Exhibition "EUROPAFRIQUE" - Naples, Italy</t>
  </si>
  <si>
    <t>International Stamp Exhibition "NAPLES '73" - Naples, Italy</t>
  </si>
  <si>
    <t>s/s 100fr</t>
  </si>
  <si>
    <t>Protection of Nature</t>
  </si>
  <si>
    <t>United Nations Conference over Problems of Water Supply</t>
  </si>
  <si>
    <r>
      <t xml:space="preserve">RWANDA </t>
    </r>
    <r>
      <rPr>
        <sz val="9"/>
        <rFont val="Arial"/>
        <family val="2"/>
      </rPr>
      <t>(to 2010)</t>
    </r>
  </si>
  <si>
    <t>SAO TOME AND PRINCIPE</t>
  </si>
  <si>
    <t>The 10th Anniversary of Commission for Technical Cooperation in Africa</t>
  </si>
  <si>
    <t>Sao Tome</t>
  </si>
  <si>
    <t>The 100th Anniversary of the Birth of Admiral Gago Coutinho, 1869-1959</t>
  </si>
  <si>
    <t>Map Sao Tome</t>
  </si>
  <si>
    <t>The 400th Anniversary of the Completion of the Epic Poem "Os Lusiadas" by Luis Vaz de Camoes</t>
  </si>
  <si>
    <t>The 50th Anniversary of the First Flight from Lisbon to Rio de Janeiro</t>
  </si>
  <si>
    <t>View of Sao Tome, plane and ship</t>
  </si>
  <si>
    <t>Treaty of Algiers</t>
  </si>
  <si>
    <t>View of Sao Tome and flags</t>
  </si>
  <si>
    <t>The 3rd Anniversary of Independence</t>
  </si>
  <si>
    <t>5db</t>
  </si>
  <si>
    <t>50db</t>
  </si>
  <si>
    <t>s/s 50db</t>
  </si>
  <si>
    <t>s/s 50db map Sao Tome</t>
  </si>
  <si>
    <t>Football World Cup - Argentina</t>
  </si>
  <si>
    <t>s/s 25db Sao Tome view</t>
  </si>
  <si>
    <t>25db</t>
  </si>
  <si>
    <t>The 100th Anniversary of the Death of Rowland Hill, 1795-1879</t>
  </si>
  <si>
    <t>View of Sao Tome and plane</t>
  </si>
  <si>
    <t>609a</t>
  </si>
  <si>
    <t>s/s 25db</t>
  </si>
  <si>
    <t>The 100th Anniversary of the Death of Rowland Hill, 1795-1880</t>
  </si>
  <si>
    <t>The 100th Anniversary of the Death of Rowland Hill, 1795-1881</t>
  </si>
  <si>
    <t>View of Sao Tome and airship</t>
  </si>
  <si>
    <t>Sailing Ships</t>
  </si>
  <si>
    <t>View of Sao Tome and birds</t>
  </si>
  <si>
    <t>History of Aviation - Airships</t>
  </si>
  <si>
    <t>8db</t>
  </si>
  <si>
    <t>The 3rd Extraordinary Meeting of M.L.S.T.P.</t>
  </si>
  <si>
    <t>12db</t>
  </si>
  <si>
    <t>16db</t>
  </si>
  <si>
    <t>30db</t>
  </si>
  <si>
    <t>The 200th Anniversary of Aviation and International Stamp Exhibition "BRASILIANA '83" - Rio de Janeiro, Brazil</t>
  </si>
  <si>
    <t>The 25th Anniversary of International Maritime Organization and Universal Postal Congress, Hamburg</t>
  </si>
  <si>
    <t>s/s 7db x4</t>
  </si>
  <si>
    <t>View of Sao Tome, airship and ship</t>
  </si>
  <si>
    <t>46db</t>
  </si>
  <si>
    <t>View of Sao Tome and fruit</t>
  </si>
  <si>
    <t>s/s 30db</t>
  </si>
  <si>
    <t>The 1st Anniversary of Reopening of Air Traffic between Lisbon and Sao Tome</t>
  </si>
  <si>
    <t>966a</t>
  </si>
  <si>
    <t>The 500th Anniversary of Discovery of America 1992</t>
  </si>
  <si>
    <t>s/s 100db</t>
  </si>
  <si>
    <t>Commissioning of the Direct Telephone Link between Sao Tome and Principe</t>
  </si>
  <si>
    <t>Anniversaries and Events - The 15th Anniversary of Independence</t>
  </si>
  <si>
    <t>View Sao Tome and harbour view</t>
  </si>
  <si>
    <t>The 500th Anniversary of Discovery of America</t>
  </si>
  <si>
    <t>s/s 500db</t>
  </si>
  <si>
    <t>Harbour and ships</t>
  </si>
  <si>
    <t>Fungi</t>
  </si>
  <si>
    <t>1000db</t>
  </si>
  <si>
    <t>Fungi and hills</t>
  </si>
  <si>
    <t>World Exhibition "EXPO '98" - Lisbon, Portugal - Fishing</t>
  </si>
  <si>
    <t>3500db</t>
  </si>
  <si>
    <t>View of Sao tome and fishing</t>
  </si>
  <si>
    <t>1816a</t>
  </si>
  <si>
    <t>8000db</t>
  </si>
  <si>
    <t>s/s 8000db</t>
  </si>
  <si>
    <t>The 500th Anniversary of Circumnavigation of the Cape of Good Hope by Vasco de Gama</t>
  </si>
  <si>
    <t>1876a</t>
  </si>
  <si>
    <t>7000db</t>
  </si>
  <si>
    <t>s/s 7000db</t>
  </si>
  <si>
    <t>The 25th Anniversary of Independence</t>
  </si>
  <si>
    <t>1908-1911</t>
  </si>
  <si>
    <t>5000db</t>
  </si>
  <si>
    <t>6000db</t>
  </si>
  <si>
    <t>10000db</t>
  </si>
  <si>
    <t>s/s 5000-10000db</t>
  </si>
  <si>
    <t>View Sao Tome peaks</t>
  </si>
  <si>
    <t>2024-2029</t>
  </si>
  <si>
    <t>2030a</t>
  </si>
  <si>
    <t>2000db</t>
  </si>
  <si>
    <t>3000db</t>
  </si>
  <si>
    <t>15000db</t>
  </si>
  <si>
    <t>38000db</t>
  </si>
  <si>
    <t>s/s 1000-15000db</t>
  </si>
  <si>
    <t>s/s 38000db</t>
  </si>
  <si>
    <t>Volcano lava and minerals</t>
  </si>
  <si>
    <t>2031-2036</t>
  </si>
  <si>
    <t>2037a</t>
  </si>
  <si>
    <t>2550-2553</t>
  </si>
  <si>
    <t>2554a</t>
  </si>
  <si>
    <t>43000db</t>
  </si>
  <si>
    <t>s/s 43000db</t>
  </si>
  <si>
    <t>s/s 5000-15000db</t>
  </si>
  <si>
    <t>Dinosaurs &amp; Minerals</t>
  </si>
  <si>
    <t>2830-2833</t>
  </si>
  <si>
    <t>9000db</t>
  </si>
  <si>
    <t>14000db</t>
  </si>
  <si>
    <t>s/s 7000-14000db</t>
  </si>
  <si>
    <t>40000db</t>
  </si>
  <si>
    <t>s/s 40000db</t>
  </si>
  <si>
    <t>2834a</t>
  </si>
  <si>
    <t>Paintings from Japan</t>
  </si>
  <si>
    <t>2905-2908</t>
  </si>
  <si>
    <t>Scouts - Silver</t>
  </si>
  <si>
    <t>s/s 56000db</t>
  </si>
  <si>
    <t>3025-3028</t>
  </si>
  <si>
    <t>Barite and Calcite</t>
  </si>
  <si>
    <t>Amethyst and Topaz</t>
  </si>
  <si>
    <t>Minerals &amp; Neanderthals</t>
  </si>
  <si>
    <t>3037-3040</t>
  </si>
  <si>
    <t>Mineral and neanderthal</t>
  </si>
  <si>
    <t>3159-3162</t>
  </si>
  <si>
    <t>3163a</t>
  </si>
  <si>
    <t>Humanists</t>
  </si>
  <si>
    <t>Naturalists</t>
  </si>
  <si>
    <t>3566-3571</t>
  </si>
  <si>
    <t>s/s5000-30000db</t>
  </si>
  <si>
    <t>Rupestry Art - Prehistoric People &amp; Animals</t>
  </si>
  <si>
    <t>3622-3625</t>
  </si>
  <si>
    <t>s/s 25000db x4</t>
  </si>
  <si>
    <t>Minerals &amp; Marilyn Monroe</t>
  </si>
  <si>
    <t>3626-3629</t>
  </si>
  <si>
    <t>3630a</t>
  </si>
  <si>
    <t>25000db</t>
  </si>
  <si>
    <t>s/s 14000-25000db</t>
  </si>
  <si>
    <t>Mineral and Marilyn Munroe</t>
  </si>
  <si>
    <t>100000db</t>
  </si>
  <si>
    <t>s/s 100000db</t>
  </si>
  <si>
    <t>3800-3803</t>
  </si>
  <si>
    <t>20000db</t>
  </si>
  <si>
    <t>s/s 20000-40000db</t>
  </si>
  <si>
    <t>Easter Island and ship</t>
  </si>
  <si>
    <t>Paintings by Shi Tao, 1642-1707</t>
  </si>
  <si>
    <t>Paintings by Shi Tao, 1642-1708</t>
  </si>
  <si>
    <t>3954-3957</t>
  </si>
  <si>
    <t>Gastronomy of Sao Tome &amp; Principe</t>
  </si>
  <si>
    <t>30000db</t>
  </si>
  <si>
    <t>3962-3963</t>
  </si>
  <si>
    <t>s/s 25000-30000db</t>
  </si>
  <si>
    <t>The International Year of Science, 2009</t>
  </si>
  <si>
    <t>The International Year of Science, 2010</t>
  </si>
  <si>
    <t>4092-4095</t>
  </si>
  <si>
    <t>13000db</t>
  </si>
  <si>
    <t>s/s 13000-39000db</t>
  </si>
  <si>
    <t>The 90th Anniversary of the Expedition of Sir Arthur Stanley Eddington, 1882-1944</t>
  </si>
  <si>
    <t>The 90th Anniversary of the Expedition of Sir Arthur Stanley Eddington, 1882-1945</t>
  </si>
  <si>
    <t>4119-4122</t>
  </si>
  <si>
    <t>View Sao Tome hill</t>
  </si>
  <si>
    <t>The 90th Anniversary of the Expedition of Sir Arthur Stanley Eddington, 1882-1946</t>
  </si>
  <si>
    <t>Transports - Speed Trains</t>
  </si>
  <si>
    <t>4149-4152</t>
  </si>
  <si>
    <t>s/s 20000-35000db</t>
  </si>
  <si>
    <t>Fuji and trains</t>
  </si>
  <si>
    <t>4164-4167</t>
  </si>
  <si>
    <t>4168a</t>
  </si>
  <si>
    <t>110000db</t>
  </si>
  <si>
    <t>s/s 110000db</t>
  </si>
  <si>
    <t>Buddhist Temples</t>
  </si>
  <si>
    <t>The 35th Anniversary of the Independence of Sao Tome &amp; Principe</t>
  </si>
  <si>
    <t>4823-4826</t>
  </si>
  <si>
    <t>Expo PV 2011 - Japan</t>
  </si>
  <si>
    <t>4901-4904</t>
  </si>
  <si>
    <t>31750db</t>
  </si>
  <si>
    <t>s/s 31750db x4</t>
  </si>
  <si>
    <t>Fauna - African Big Cats</t>
  </si>
  <si>
    <t>4925-4928</t>
  </si>
  <si>
    <t>5016-5017</t>
  </si>
  <si>
    <t>45000db</t>
  </si>
  <si>
    <t>s/s 45000db x2</t>
  </si>
  <si>
    <t>Birds - Owls</t>
  </si>
  <si>
    <t>96000db</t>
  </si>
  <si>
    <t>View of Sao Tome hills and owls</t>
  </si>
  <si>
    <t>5257-5260</t>
  </si>
  <si>
    <t>5261a</t>
  </si>
  <si>
    <t>s/s 96000db</t>
  </si>
  <si>
    <t>The 15th Anniversary of the Death of Haroun Tazieff, 1914-1998</t>
  </si>
  <si>
    <t>The 15th Anniversary of the Death of Haroun Tazieff, 1914-1999</t>
  </si>
  <si>
    <t>The 15th Anniversary of the Death of Haroun Tazieff, 1914-2000</t>
  </si>
  <si>
    <t>The 15th Anniversary of the Death of Haroun Tazieff, 1914-2001</t>
  </si>
  <si>
    <t>The 15th Anniversary of the Death of Haroun Tazieff, 1914-2002</t>
  </si>
  <si>
    <t>The 15th Anniversary of the Death of Haroun Tazieff, 1914-2003</t>
  </si>
  <si>
    <t>The 15th Anniversary of the Death of Haroun Tazieff, 1914-2004</t>
  </si>
  <si>
    <t>5408-5411</t>
  </si>
  <si>
    <t>5412a</t>
  </si>
  <si>
    <t>5483-5486</t>
  </si>
  <si>
    <t>5673-5676</t>
  </si>
  <si>
    <t>5677a</t>
  </si>
  <si>
    <t>5889-5892</t>
  </si>
  <si>
    <t>5893a</t>
  </si>
  <si>
    <t>5984-5987</t>
  </si>
  <si>
    <t>5988a</t>
  </si>
  <si>
    <t>6165-6168</t>
  </si>
  <si>
    <t>6169a</t>
  </si>
  <si>
    <t>19000db</t>
  </si>
  <si>
    <t>s/s 19000db x4</t>
  </si>
  <si>
    <t>86000db</t>
  </si>
  <si>
    <t>s/s 86000db</t>
  </si>
  <si>
    <t>Birds - Owls of the Rainforest</t>
  </si>
  <si>
    <t>6352-6355</t>
  </si>
  <si>
    <t>6356a</t>
  </si>
  <si>
    <t>31000db</t>
  </si>
  <si>
    <t>s/s 31000db x4</t>
  </si>
  <si>
    <t>6457-6460</t>
  </si>
  <si>
    <t>6467-6470</t>
  </si>
  <si>
    <t>6471a</t>
  </si>
  <si>
    <t>6652-6655</t>
  </si>
  <si>
    <t>6656a</t>
  </si>
  <si>
    <t>6802-6805</t>
  </si>
  <si>
    <t>6806a</t>
  </si>
  <si>
    <t>Galeras and mineral</t>
  </si>
  <si>
    <t>Taal and mineral</t>
  </si>
  <si>
    <t>Merapi and Malachite</t>
  </si>
  <si>
    <t>Mauna Loa and mineral</t>
  </si>
  <si>
    <t>7029-7032</t>
  </si>
  <si>
    <t>7033a</t>
  </si>
  <si>
    <t>124000db</t>
  </si>
  <si>
    <t>s/s 124000db</t>
  </si>
  <si>
    <t>7279a</t>
  </si>
  <si>
    <t>Sinabung volcano</t>
  </si>
  <si>
    <t>7275-7528</t>
  </si>
  <si>
    <t>7419-7422</t>
  </si>
  <si>
    <t>7423a</t>
  </si>
  <si>
    <t>7708a</t>
  </si>
  <si>
    <t>7719-7722</t>
  </si>
  <si>
    <t>7723a</t>
  </si>
  <si>
    <t>7986-7989</t>
  </si>
  <si>
    <t>7990a</t>
  </si>
  <si>
    <t>Transportation - Japanese Trams</t>
  </si>
  <si>
    <t>Fuji and tram</t>
  </si>
  <si>
    <t>8206-8209</t>
  </si>
  <si>
    <t>8210a</t>
  </si>
  <si>
    <t>8299-8302</t>
  </si>
  <si>
    <t>8303a</t>
  </si>
  <si>
    <t>8349-8352</t>
  </si>
  <si>
    <t>Volcanoes and Fossils</t>
  </si>
  <si>
    <t>8482-8485</t>
  </si>
  <si>
    <t>8486a</t>
  </si>
  <si>
    <t>Sabancaya</t>
  </si>
  <si>
    <t>Volcanoes and fossils</t>
  </si>
  <si>
    <t>Kilimanjaro and Popocatepetl</t>
  </si>
  <si>
    <t>8487-8490</t>
  </si>
  <si>
    <t>8491a</t>
  </si>
  <si>
    <t>8754-8757</t>
  </si>
  <si>
    <t>8758a</t>
  </si>
  <si>
    <t>Airmail - International Stamp Exhibition "EUROPA '70" - Naples, Italy</t>
  </si>
  <si>
    <t>Airmail - World Fair "EXPO '70" - Osaka, Japan</t>
  </si>
  <si>
    <t>The 13th World Scout Jamboree, Japan</t>
  </si>
  <si>
    <r>
      <t xml:space="preserve">SENEGAL </t>
    </r>
    <r>
      <rPr>
        <sz val="9"/>
        <rFont val="Arial"/>
        <family val="2"/>
      </rPr>
      <t>(to 2020)</t>
    </r>
  </si>
  <si>
    <r>
      <t xml:space="preserve">SAO TOME AND PRINCIPE </t>
    </r>
    <r>
      <rPr>
        <sz val="9"/>
        <rFont val="Arial"/>
        <family val="2"/>
      </rPr>
      <t>(to 2020)</t>
    </r>
  </si>
  <si>
    <r>
      <t>SEYCHELLES</t>
    </r>
    <r>
      <rPr>
        <sz val="9"/>
        <rFont val="Arial"/>
        <family val="2"/>
      </rPr>
      <t xml:space="preserve"> (to 2020)</t>
    </r>
  </si>
  <si>
    <t>SEYCHELLES</t>
  </si>
  <si>
    <t>45c on 35c</t>
  </si>
  <si>
    <t>Island view</t>
  </si>
  <si>
    <t>Issues of 1962 Surcharged</t>
  </si>
  <si>
    <t>First Man on the Moon</t>
  </si>
  <si>
    <t>History</t>
  </si>
  <si>
    <t>The 200th Anniversary of First Settlement, St. Anne Island</t>
  </si>
  <si>
    <t>Map island</t>
  </si>
  <si>
    <t>"Putting Seychelles on the Map"</t>
  </si>
  <si>
    <t>s/s 5r</t>
  </si>
  <si>
    <t>Map seychelles</t>
  </si>
  <si>
    <t>Island and santa</t>
  </si>
  <si>
    <t>Royal Visit - Issues of 1969 Overprinted "ROYAL VISIT 1972"</t>
  </si>
  <si>
    <t>Visit of Liner "Queen Elizabeth II" - Issues of 1969 Overprinted "VISIT OF Q.E. II" and Silhouette of Liner</t>
  </si>
  <si>
    <t>Internal Self-Government - Issues of 1969 Overprinted "INTERNAL SELF-GOVERNMENT OCTOBER 1975"</t>
  </si>
  <si>
    <t>Rural Posts</t>
  </si>
  <si>
    <t>Independence</t>
  </si>
  <si>
    <t>Independence - Issues of 1969 Overprinted "Independence 1976" or Surcharged also</t>
  </si>
  <si>
    <t>The 25th Anniversary of Regency of Queen Elizabeth II</t>
  </si>
  <si>
    <t>Birds - Seychelles Kestrel</t>
  </si>
  <si>
    <t>452-456</t>
  </si>
  <si>
    <t>r2</t>
  </si>
  <si>
    <t>strip of 5</t>
  </si>
  <si>
    <t>Cliff and kestrels</t>
  </si>
  <si>
    <t>International Tourism Conference, Manila</t>
  </si>
  <si>
    <t>The 10th Anniversary of Opening of Seychelles International Airport - Aircraft</t>
  </si>
  <si>
    <t>2.25r</t>
  </si>
  <si>
    <t>3.50r</t>
  </si>
  <si>
    <t>Modern Maps</t>
  </si>
  <si>
    <t>503-506</t>
  </si>
  <si>
    <t>2.75r</t>
  </si>
  <si>
    <t>1.75r</t>
  </si>
  <si>
    <t>Land Transport</t>
  </si>
  <si>
    <t>The 1st International Flight of Air Seychelles</t>
  </si>
  <si>
    <t>The 250th Anniversary of "Lloyd's List", Newspaper</t>
  </si>
  <si>
    <t>Water Sports</t>
  </si>
  <si>
    <t>The 20th Anniversary of Seychelles People's United Party</t>
  </si>
  <si>
    <t>International Stamp Exhibition "Ameripex '86" - Chicago, USA - Inter-island Communications</t>
  </si>
  <si>
    <t>Seychelles Philatelic Exhibition - Tokyo, Japan</t>
  </si>
  <si>
    <t>618-621</t>
  </si>
  <si>
    <t>s/s 50c-5r x4</t>
  </si>
  <si>
    <t>Seychelles Fishing Industry</t>
  </si>
  <si>
    <t>The 1st Anniversary of Defence Forces Day</t>
  </si>
  <si>
    <t>The 25th Anniversary of Seychelles People's United Party</t>
  </si>
  <si>
    <t>Island Birds</t>
  </si>
  <si>
    <t>703-706</t>
  </si>
  <si>
    <t>The 200th Anniversary of French Revolution and International Stamp Exhibition "World Stamp Expo '89" - Washington, USA</t>
  </si>
  <si>
    <t>s/s 10r</t>
  </si>
  <si>
    <t>The 25th Anniversary of African Development Bank</t>
  </si>
  <si>
    <t>International Garden and Greenery Exhibition "EXPO 90" - Osaka, Japan</t>
  </si>
  <si>
    <t>723-726</t>
  </si>
  <si>
    <t>s/s 2r-7r x4</t>
  </si>
  <si>
    <t>Air Seychelles "Boeing 767-200ER" World Record-breaking Flight 1989</t>
  </si>
  <si>
    <t>The 100th Anniversary of Telecommunications</t>
  </si>
  <si>
    <t>International Stamp Exhibition "AUSTRALIA '99" - Melbourne, Australia - Ships of the 18th-century</t>
  </si>
  <si>
    <t>s/s 20r</t>
  </si>
  <si>
    <t>Milestones in Seychelles History</t>
  </si>
  <si>
    <t>The 400th Anniversary of the First Recorded European Landing on the Seychelles</t>
  </si>
  <si>
    <t>s/s 7r</t>
  </si>
  <si>
    <t>The 100th Anniversary of Lions Clubs International</t>
  </si>
  <si>
    <t>The 250th Anniversary of the First French Settlement in Seychelles</t>
  </si>
  <si>
    <t>The 125th Anniversary of International Red Cross</t>
  </si>
  <si>
    <t>Japanese Art - Paintings by Hiroshige of "The Fifty-three Stations on the Tokaido Road"</t>
  </si>
  <si>
    <t>0808-04</t>
  </si>
  <si>
    <t>0808-05</t>
  </si>
  <si>
    <t>0808-06</t>
  </si>
  <si>
    <t>0808-07</t>
  </si>
  <si>
    <t>0808-08</t>
  </si>
  <si>
    <t>Exploration of Mars</t>
  </si>
  <si>
    <t>1385-1393</t>
  </si>
  <si>
    <t>s/s 175le x9</t>
  </si>
  <si>
    <t>1394-1402</t>
  </si>
  <si>
    <t>3336-3341</t>
  </si>
  <si>
    <t>s/s 1000le x6</t>
  </si>
  <si>
    <t>1000le</t>
  </si>
  <si>
    <t>The 150th Anniversary of the Death of Katsushika Hokusai (Japanese Artist), 1760-1849</t>
  </si>
  <si>
    <t>The 150th Anniversary of the Death of Katsushika Hokusai (Japanese Artist), 1760-1850</t>
  </si>
  <si>
    <t>The 150th Anniversary of the Death of Katsushika Hokusai (Japanese Artist), 1760-1851</t>
  </si>
  <si>
    <t>The 150th Anniversary of the Death of Katsushika Hokusai (Japanese Artist), 1760-1852</t>
  </si>
  <si>
    <t>The 150th Anniversary of the Death of Katsushika Hokusai (Japanese Artist), 1760-1845</t>
  </si>
  <si>
    <t>The 150th Anniversary of the Death of Katsushika Hokusai (Japanese Artist), 1760-1846</t>
  </si>
  <si>
    <t>The 150th Anniversary of the Death of Katsushika Hokusai (Japanese Artist), 1760-1847</t>
  </si>
  <si>
    <t>The 150th Anniversary of the Death of Katsushika Hokusai (Japanese Artist), 1760-1848</t>
  </si>
  <si>
    <t>s/s 3000le</t>
  </si>
  <si>
    <t>The 150th Anniversary of the Death of Katsushika Hokusai (Japanese Artist), 1760-1853</t>
  </si>
  <si>
    <t>The 150th Anniversary of the Death of Katsushika Hokusai (Japanese Artist), 1760-1854</t>
  </si>
  <si>
    <t>4309-4312</t>
  </si>
  <si>
    <t>s/s 2000le x4</t>
  </si>
  <si>
    <t>7863-7866</t>
  </si>
  <si>
    <t>7867a</t>
  </si>
  <si>
    <t>6000le</t>
  </si>
  <si>
    <t>s/s 6000le x4</t>
  </si>
  <si>
    <t>24000le</t>
  </si>
  <si>
    <t>s/s 24000le</t>
  </si>
  <si>
    <t>Krakatoa and Mayon</t>
  </si>
  <si>
    <t>6243-6246</t>
  </si>
  <si>
    <t>Transportation - Fastest Trains in the World</t>
  </si>
  <si>
    <t>6247a</t>
  </si>
  <si>
    <t>The 200th Anniversary of Steam Locomotives</t>
  </si>
  <si>
    <t>2292-2303</t>
  </si>
  <si>
    <t>200le</t>
  </si>
  <si>
    <t>s/s 200le x 12</t>
  </si>
  <si>
    <t>The 50th Anniversary of UNESCO</t>
  </si>
  <si>
    <t>2831-2838</t>
  </si>
  <si>
    <t>300le</t>
  </si>
  <si>
    <t>s/s 300le x8</t>
  </si>
  <si>
    <t>s/s 500le x6</t>
  </si>
  <si>
    <r>
      <t xml:space="preserve">SIERRA LEONE </t>
    </r>
    <r>
      <rPr>
        <sz val="9"/>
        <rFont val="Arial"/>
        <family val="2"/>
      </rPr>
      <t>(to 2018)</t>
    </r>
  </si>
  <si>
    <r>
      <t xml:space="preserve">SOMALIA </t>
    </r>
    <r>
      <rPr>
        <sz val="9"/>
        <rFont val="Arial"/>
        <family val="2"/>
      </rPr>
      <t>(to 2020)</t>
    </r>
  </si>
  <si>
    <t>SOMALIA</t>
  </si>
  <si>
    <r>
      <t>CAMEROON</t>
    </r>
    <r>
      <rPr>
        <sz val="9"/>
        <rFont val="Arial"/>
        <family val="2"/>
      </rPr>
      <t xml:space="preserve"> (to 2015)</t>
    </r>
  </si>
  <si>
    <t>CAMEROON</t>
  </si>
  <si>
    <t>1923 -1937 King George V and Ships</t>
  </si>
  <si>
    <t>1922 King George V and Ships</t>
  </si>
  <si>
    <t>1'6sh</t>
  </si>
  <si>
    <t>2'6sh</t>
  </si>
  <si>
    <t>1/2d</t>
  </si>
  <si>
    <t>red/black</t>
  </si>
  <si>
    <t>James valley</t>
  </si>
  <si>
    <t>Jamestown</t>
  </si>
  <si>
    <t>Mundens Point</t>
  </si>
  <si>
    <t>The 100th Anniversary of St. Helena's British Colonization</t>
  </si>
  <si>
    <t>dark blue/black</t>
  </si>
  <si>
    <t>dark brown/black</t>
  </si>
  <si>
    <t>King George VI</t>
  </si>
  <si>
    <t>1923-37</t>
  </si>
  <si>
    <t>dark green/black</t>
  </si>
  <si>
    <t>reddish purple/black</t>
  </si>
  <si>
    <t>bluish green/grey</t>
  </si>
  <si>
    <t>Island view, queen and ship</t>
  </si>
  <si>
    <t>The 300th Anniversary of Settlement</t>
  </si>
  <si>
    <t>Tristan Relief Fund - Tristan de Cunha Postage Stamps Surcharged</t>
  </si>
  <si>
    <t>Coat of arms</t>
  </si>
  <si>
    <t>The 30th Anniversary of Tristan da Cunha as a Dependency of St. Helena</t>
  </si>
  <si>
    <t>Development and Progress</t>
  </si>
  <si>
    <t>The 200th Anniversary of Capt. Cook's Return to St. Helena</t>
  </si>
  <si>
    <t>Island view and Captain Cook</t>
  </si>
  <si>
    <t>First Issue of Currency Notes</t>
  </si>
  <si>
    <t>View of island and ship</t>
  </si>
  <si>
    <t>View of island - stamp on stamp</t>
  </si>
  <si>
    <t>Aquatints and Lithographs of St. Helena</t>
  </si>
  <si>
    <t>Cliff and rowboat</t>
  </si>
  <si>
    <t>27p</t>
  </si>
  <si>
    <t>Island view and Halley</t>
  </si>
  <si>
    <t>The 300th Anniversary of Edmond Halley's Island Visit</t>
  </si>
  <si>
    <t>Shipwrecks of the "Witte Leeuw"</t>
  </si>
  <si>
    <t>The 150th Anniversary of Inclined Plane</t>
  </si>
  <si>
    <t>Cliffs and ship</t>
  </si>
  <si>
    <t>International Stamp Exhibition "LONDON 1980" - London, England</t>
  </si>
  <si>
    <t>The 175th Anniversary of Wellington's Visit</t>
  </si>
  <si>
    <t>Maps of the South Atlantic</t>
  </si>
  <si>
    <t>s/s 24p</t>
  </si>
  <si>
    <t>Maap 16th century</t>
  </si>
  <si>
    <t>The 100th Anniversary of the Death of Charles Darwin, 1809-1882 - The 150th Anniversary of his Research Journey with the Beagle</t>
  </si>
  <si>
    <t>The 21st Anniversary of the Birth of Princess Diana of Wales</t>
  </si>
  <si>
    <t>View of hills</t>
  </si>
  <si>
    <t>First-time Participation in the Commonwealth Games</t>
  </si>
  <si>
    <t>Views of St. Helena</t>
  </si>
  <si>
    <t>The 150th Anniversary of St. Helena's Colonization</t>
  </si>
  <si>
    <t>75p</t>
  </si>
  <si>
    <t>s/s 75p</t>
  </si>
  <si>
    <t>Cliff and whales</t>
  </si>
  <si>
    <t>Island view and ship</t>
  </si>
  <si>
    <t>The 200th Anniversary of the Colonization of Australia - Ships</t>
  </si>
  <si>
    <t>Map St Helena</t>
  </si>
  <si>
    <t>Maiden Voyage of New RMS "St. Helena"</t>
  </si>
  <si>
    <t>The 10th Anniversary of Liberation of Falkland Islands</t>
  </si>
  <si>
    <t>588-591</t>
  </si>
  <si>
    <t>45p+9p</t>
  </si>
  <si>
    <t>38p</t>
  </si>
  <si>
    <t>Anniversaries</t>
  </si>
  <si>
    <t>Island views and birds</t>
  </si>
  <si>
    <t>Emergency Services</t>
  </si>
  <si>
    <t>Rescue boat</t>
  </si>
  <si>
    <t>660-664</t>
  </si>
  <si>
    <t>Strip of 5 x25p</t>
  </si>
  <si>
    <t>Dam construction</t>
  </si>
  <si>
    <t>Construction of Harpers Valley Earth Dam</t>
  </si>
  <si>
    <t>The 50th Anniversary of End of Second World War</t>
  </si>
  <si>
    <t>Endemic Invertebrates</t>
  </si>
  <si>
    <t>Hill and earwig</t>
  </si>
  <si>
    <r>
      <t xml:space="preserve">s/s </t>
    </r>
    <r>
      <rPr>
        <sz val="9"/>
        <rFont val="Calibri"/>
        <family val="2"/>
      </rPr>
      <t>£</t>
    </r>
    <r>
      <rPr>
        <sz val="9"/>
        <rFont val="Arial"/>
        <family val="2"/>
      </rPr>
      <t>1</t>
    </r>
  </si>
  <si>
    <t>International Stamp Exhibition "SINGAPORE '95" - Orchids</t>
  </si>
  <si>
    <t>Hill, dam and orchids</t>
  </si>
  <si>
    <t>679-680</t>
  </si>
  <si>
    <t>s/s 2x50p</t>
  </si>
  <si>
    <t>53p</t>
  </si>
  <si>
    <t>Island view and mail ship</t>
  </si>
  <si>
    <t>Mail Ships</t>
  </si>
  <si>
    <t>The 70th Anniversary of the Birth of Queen Elizabeth II</t>
  </si>
  <si>
    <t>Island view and queen</t>
  </si>
  <si>
    <t>International Stamp Exhibition "CAPEX '96" - Toronto, Canada</t>
  </si>
  <si>
    <t>Napoleonic Sites</t>
  </si>
  <si>
    <t>Christmas - Flowers</t>
  </si>
  <si>
    <t>710-715</t>
  </si>
  <si>
    <t>s/s 25p x4</t>
  </si>
  <si>
    <t>Diana's Peak National Park</t>
  </si>
  <si>
    <t>Diana's Peak</t>
  </si>
  <si>
    <t>The 500th Anniversary of the Discovery of St. Helena</t>
  </si>
  <si>
    <t>Discovery of island</t>
  </si>
  <si>
    <t>Return of Hong Kong to China</t>
  </si>
  <si>
    <t>Island view and bird</t>
  </si>
  <si>
    <t>Island view and scouts</t>
  </si>
  <si>
    <t>Island veiw and ship</t>
  </si>
  <si>
    <t>Island view and sailing ships</t>
  </si>
  <si>
    <t>760a</t>
  </si>
  <si>
    <r>
      <t xml:space="preserve">s/s </t>
    </r>
    <r>
      <rPr>
        <sz val="9"/>
        <rFont val="Calibri"/>
        <family val="2"/>
      </rPr>
      <t>£</t>
    </r>
    <r>
      <rPr>
        <sz val="9"/>
        <rFont val="Arial"/>
        <family val="2"/>
      </rPr>
      <t>1.50</t>
    </r>
  </si>
  <si>
    <t>Island, map and Endeavour</t>
  </si>
  <si>
    <t>International Stamp Exhibition "AUSTRALIA '99" - Melbourne, Australia</t>
  </si>
  <si>
    <t>Island views and settlement</t>
  </si>
  <si>
    <t>The 100th Anniversary of Cable &amp; Wireless Communications on St. Helena</t>
  </si>
  <si>
    <r>
      <t xml:space="preserve">s/s </t>
    </r>
    <r>
      <rPr>
        <sz val="9"/>
        <rFont val="Calibri"/>
        <family val="2"/>
      </rPr>
      <t>£2</t>
    </r>
  </si>
  <si>
    <t>Cruise</t>
  </si>
  <si>
    <t>Island view and historical events</t>
  </si>
  <si>
    <t>Chinese New Year - Year of the Snake</t>
  </si>
  <si>
    <t>802-803</t>
  </si>
  <si>
    <t>s/s 30p-40p x2</t>
  </si>
  <si>
    <t>The 100th Anniversary of the Death of Queen Victoria, 1819-1901</t>
  </si>
  <si>
    <t>The 500th Anniversary of the Discovery of St. Helena - Local Celebrities</t>
  </si>
  <si>
    <t>Island view and local celebrities</t>
  </si>
  <si>
    <t>Worldwide Nature Protection - Sperm Whale</t>
  </si>
  <si>
    <t>Island view and whales</t>
  </si>
  <si>
    <t>869-880</t>
  </si>
  <si>
    <t>s/s 25p x12</t>
  </si>
  <si>
    <t>The 100th Anniversary of the First Motorized Flight by the Wright Brothers - Flight Equipment</t>
  </si>
  <si>
    <t>Island view and helicopter</t>
  </si>
  <si>
    <t>Island view and plane</t>
  </si>
  <si>
    <t>Civilian Ships</t>
  </si>
  <si>
    <t>The Friar rock</t>
  </si>
  <si>
    <t>The Turks Cap rock</t>
  </si>
  <si>
    <t>Lots Wife rock</t>
  </si>
  <si>
    <t>Sugar Loaf rock</t>
  </si>
  <si>
    <t>928-931</t>
  </si>
  <si>
    <t>The 150th Anniversary of the First St. Helena Postage Stamps</t>
  </si>
  <si>
    <t>The 150th Anniversary of the Victoria Cross</t>
  </si>
  <si>
    <t>Island view and Charles Darwin</t>
  </si>
  <si>
    <t>Marine Life of St. Helena - Fish</t>
  </si>
  <si>
    <t>1055-1066</t>
  </si>
  <si>
    <t>The 50th Anniversary of the Donation of Briars Pavilion</t>
  </si>
  <si>
    <t>Island view and Briars Pavilion</t>
  </si>
  <si>
    <t>The 40th Anniversary of the First Man on the Moon</t>
  </si>
  <si>
    <t>Space tracker on Ascension Island</t>
  </si>
  <si>
    <t>The 20th Anniversary of RMS St. Helena</t>
  </si>
  <si>
    <t>The 60th Anniversary of the Coronation of Queen Elizabeth II</t>
  </si>
  <si>
    <t>1144-1149</t>
  </si>
  <si>
    <t>s/s x7</t>
  </si>
  <si>
    <t>The 60th Anniversary of the Accesion of Queen Elizabeth II</t>
  </si>
  <si>
    <t>1169-1174</t>
  </si>
  <si>
    <t>Ships - The 30th Anniversary of the RMS St. Helena's Commission for the Falklands War</t>
  </si>
  <si>
    <t>St. Helena Airport Project</t>
  </si>
  <si>
    <t>Island view and new airport</t>
  </si>
  <si>
    <t>Ships - The 25th Anniversary of RMS St. Helena</t>
  </si>
  <si>
    <t>1226a</t>
  </si>
  <si>
    <t>s/s 60p</t>
  </si>
  <si>
    <t>1227-1230</t>
  </si>
  <si>
    <t>Island view and buildings</t>
  </si>
  <si>
    <t>Airport Project</t>
  </si>
  <si>
    <t>The 200th Anniversary (2015) of the Exile of Napoleon to St. Helena</t>
  </si>
  <si>
    <t>Island views and Napoleon</t>
  </si>
  <si>
    <t>Tourism - Post Box Walks</t>
  </si>
  <si>
    <r>
      <t xml:space="preserve">s/s </t>
    </r>
    <r>
      <rPr>
        <sz val="9"/>
        <rFont val="Calibri"/>
        <family val="2"/>
      </rPr>
      <t>£1.50</t>
    </r>
  </si>
  <si>
    <t>Hilltop</t>
  </si>
  <si>
    <t>Ships - Final Voyage of the RMS St. Helena</t>
  </si>
  <si>
    <t>Island view and runway</t>
  </si>
  <si>
    <t>Seven Wonders Of St. Helena</t>
  </si>
  <si>
    <r>
      <t>ST. HELENA</t>
    </r>
    <r>
      <rPr>
        <sz val="9"/>
        <rFont val="Arial"/>
        <family val="2"/>
      </rPr>
      <t xml:space="preserve"> (to 2020)</t>
    </r>
  </si>
  <si>
    <t>Anniversary of Independence</t>
  </si>
  <si>
    <r>
      <t xml:space="preserve">TANGANYIKA </t>
    </r>
    <r>
      <rPr>
        <sz val="9"/>
        <rFont val="Arial"/>
        <family val="2"/>
      </rPr>
      <t>(ends 1962)</t>
    </r>
  </si>
  <si>
    <t>Second World Black and African Festival of Arts and Culture, Nigeria</t>
  </si>
  <si>
    <t>74-77</t>
  </si>
  <si>
    <t>70-73</t>
  </si>
  <si>
    <t>141-144</t>
  </si>
  <si>
    <t>International Stamp Exhibition "LONDON 1980" - London, England - Previous Issue Overprinted</t>
  </si>
  <si>
    <t>145-148</t>
  </si>
  <si>
    <t>50c o/p "London 1980"</t>
  </si>
  <si>
    <t>10sh o/p "London 1980"</t>
  </si>
  <si>
    <t>s/s x4 o/p "London 1980"</t>
  </si>
  <si>
    <t>The 25th Anniversary of the Economic Commission for Africa</t>
  </si>
  <si>
    <t>319-322</t>
  </si>
  <si>
    <t>REGION</t>
  </si>
  <si>
    <t>Africa</t>
  </si>
  <si>
    <t>COUNTRY NOW</t>
  </si>
  <si>
    <t>Algeria</t>
  </si>
  <si>
    <t>Angola</t>
  </si>
  <si>
    <t>Guinea</t>
  </si>
  <si>
    <t>Benin</t>
  </si>
  <si>
    <t>Botswana</t>
  </si>
  <si>
    <t>Burkina Faso</t>
  </si>
  <si>
    <t>Burundi</t>
  </si>
  <si>
    <t>Cameroon</t>
  </si>
  <si>
    <t>Morocco</t>
  </si>
  <si>
    <t>Cape Verde</t>
  </si>
  <si>
    <t>Ascension</t>
  </si>
  <si>
    <t>Central African Republic</t>
  </si>
  <si>
    <t>Chad</t>
  </si>
  <si>
    <t>Central African Republic, Chad</t>
  </si>
  <si>
    <t>Comoro Is</t>
  </si>
  <si>
    <t>Congo DR</t>
  </si>
  <si>
    <t>Djibouti</t>
  </si>
  <si>
    <t>Egypt</t>
  </si>
  <si>
    <t>Eritrea</t>
  </si>
  <si>
    <t>Equatorial Guinea</t>
  </si>
  <si>
    <t>Ethiopia</t>
  </si>
  <si>
    <t>Finland</t>
  </si>
  <si>
    <t>Gabon</t>
  </si>
  <si>
    <t>Gambia</t>
  </si>
  <si>
    <t>Ghana</t>
  </si>
  <si>
    <t>Greece</t>
  </si>
  <si>
    <t>Equatorial Guinea, Guinea</t>
  </si>
  <si>
    <t>Sudan</t>
  </si>
  <si>
    <t>Guinea Bissau</t>
  </si>
  <si>
    <t>Guinea, Guinea Bissau</t>
  </si>
  <si>
    <t>Angola, Guinea Bissau</t>
  </si>
  <si>
    <t>Ivory Coast</t>
  </si>
  <si>
    <t>Lesotho</t>
  </si>
  <si>
    <t>Liberia</t>
  </si>
  <si>
    <t>Libya</t>
  </si>
  <si>
    <t>Madagascar</t>
  </si>
  <si>
    <t>Malawi</t>
  </si>
  <si>
    <t>Mali</t>
  </si>
  <si>
    <t>Comoro Is, Madagascar</t>
  </si>
  <si>
    <t>Mauritania</t>
  </si>
  <si>
    <t>Mauritius</t>
  </si>
  <si>
    <t>Mozambique</t>
  </si>
  <si>
    <t>Namibia</t>
  </si>
  <si>
    <t>Niger</t>
  </si>
  <si>
    <t>Benin, Guinea, Mali, Niger</t>
  </si>
  <si>
    <t>Benin, Central African Republic, Chad, Guinea, Mali, Niger</t>
  </si>
  <si>
    <t>Nigeria</t>
  </si>
  <si>
    <t>Reunion</t>
  </si>
  <si>
    <t>Rwanda</t>
  </si>
  <si>
    <t>Burundi, Rwanda</t>
  </si>
  <si>
    <t>Sao Tome and Principe</t>
  </si>
  <si>
    <t>Senegal</t>
  </si>
  <si>
    <t>Seychelles</t>
  </si>
  <si>
    <t>Sierra Leone</t>
  </si>
  <si>
    <t>Mali, Niger, Senegal</t>
  </si>
  <si>
    <t>Somalia</t>
  </si>
  <si>
    <t>South Africa</t>
  </si>
  <si>
    <t>Djibouti, Somalia</t>
  </si>
  <si>
    <t>Eritrea, Ethiopia, Somalia</t>
  </si>
  <si>
    <t>South Sudan</t>
  </si>
  <si>
    <t>Mali, Niger, Sudan</t>
  </si>
  <si>
    <t>Swaziland</t>
  </si>
  <si>
    <t>Tanzania</t>
  </si>
  <si>
    <t>National Monuments</t>
  </si>
  <si>
    <t>Kilimanjaro coat of arms</t>
  </si>
  <si>
    <t>The 25th Anniversary of Union of Tanganyika and Zanzibar</t>
  </si>
  <si>
    <t>Historical Craters and Caves</t>
  </si>
  <si>
    <t>International Stamp Exhibition "STAMP WORLD LONDON '90" - London, England - The 150th Anniversary of Stamps - The 500th Anniversary of Post Connection in Europe</t>
  </si>
  <si>
    <t>The 40th Anniversary of Queen Elizabeth's Accession</t>
  </si>
  <si>
    <t>s/s 500sh</t>
  </si>
  <si>
    <t>The United Nations Conference about Environmental and Development, Rio de Janeiro</t>
  </si>
  <si>
    <t>1537-1548</t>
  </si>
  <si>
    <t>s/s 100sh x12</t>
  </si>
  <si>
    <t>Wild Animals</t>
  </si>
  <si>
    <t>1561-1572</t>
  </si>
  <si>
    <t>Flowers</t>
  </si>
  <si>
    <t>The 65th Anniversary of the Walt Disney Character "Mickey Mouse"</t>
  </si>
  <si>
    <t>2024-2039</t>
  </si>
  <si>
    <t>s/s 120sh x16</t>
  </si>
  <si>
    <t>Animals of Kilimanjaro</t>
  </si>
  <si>
    <t>2192-2207</t>
  </si>
  <si>
    <t>s/s 100sh x16</t>
  </si>
  <si>
    <t>The 20th Anniversary of W.T.O.</t>
  </si>
  <si>
    <t>African Hoofed-animals</t>
  </si>
  <si>
    <t>s/s 1000sh</t>
  </si>
  <si>
    <t>2732a</t>
  </si>
  <si>
    <t>3457-3464</t>
  </si>
  <si>
    <t>3526-3531</t>
  </si>
  <si>
    <t>s/s 400sh x6</t>
  </si>
  <si>
    <t>s/s 1500sh</t>
  </si>
  <si>
    <t>The 150th Anniversary of the Death of Katsushika Hokusai, 1760-1851</t>
  </si>
  <si>
    <t>The 150th Anniversary of the Death of Katsushika Hokusai, 1760-1852</t>
  </si>
  <si>
    <t>The 150th Anniversary of the Death of Katsushika Hokusai, 1760-1853</t>
  </si>
  <si>
    <t>UFO Sightings</t>
  </si>
  <si>
    <t>1826a</t>
  </si>
  <si>
    <t>3848-3853</t>
  </si>
  <si>
    <t>370sh</t>
  </si>
  <si>
    <t>s/s 370sh x6</t>
  </si>
  <si>
    <t>s/s 600sh</t>
  </si>
  <si>
    <t>3999a</t>
  </si>
  <si>
    <t>4020a</t>
  </si>
  <si>
    <t>4077a</t>
  </si>
  <si>
    <t>The 40th Anniversary of Independence</t>
  </si>
  <si>
    <t>Mountains and Ranges</t>
  </si>
  <si>
    <t>4099a</t>
  </si>
  <si>
    <t>Tourism in North Tanzania</t>
  </si>
  <si>
    <t>4226a</t>
  </si>
  <si>
    <t>Role of Tanzania in Promoting Rule of Law and Peace in Great Lakes Zone</t>
  </si>
  <si>
    <t>4236a</t>
  </si>
  <si>
    <t>Mt Kenya</t>
  </si>
  <si>
    <t>4437-4438</t>
  </si>
  <si>
    <t>s/s 1000sh x2</t>
  </si>
  <si>
    <t>4439-4440</t>
  </si>
  <si>
    <t>International Stamp Exhibition "PHILA AFRICA '06" - Dar es Salaam, Tanzania</t>
  </si>
  <si>
    <t>Anti Corruption Campaign</t>
  </si>
  <si>
    <t>4537-4541</t>
  </si>
  <si>
    <t>4542a</t>
  </si>
  <si>
    <t>s/s 400sh</t>
  </si>
  <si>
    <t>Animals of Tanzania</t>
  </si>
  <si>
    <t>s/s 600sh x6</t>
  </si>
  <si>
    <t>4580-4585</t>
  </si>
  <si>
    <t>Wild Animals of Africa</t>
  </si>
  <si>
    <t>700sh</t>
  </si>
  <si>
    <t>5000sh</t>
  </si>
  <si>
    <t>4772a</t>
  </si>
  <si>
    <t>Tourist Attractions - Self Adhesive Stamps</t>
  </si>
  <si>
    <t>s/s 900sh x4</t>
  </si>
  <si>
    <t>Tanzania Heritage Sites</t>
  </si>
  <si>
    <t>Old Laetoli footprints Ngorongoro</t>
  </si>
  <si>
    <t>5224a</t>
  </si>
  <si>
    <t>1600sh</t>
  </si>
  <si>
    <t>1800sh</t>
  </si>
  <si>
    <t>s/s 1800sh</t>
  </si>
  <si>
    <t>Katwe craters</t>
  </si>
  <si>
    <t>5303a</t>
  </si>
  <si>
    <t>6000sh</t>
  </si>
  <si>
    <t>s/s 6000sh</t>
  </si>
  <si>
    <t>The 40th Anniversary of the PAPU - Pan African Postal Union</t>
  </si>
  <si>
    <t>5490a</t>
  </si>
  <si>
    <t>2300sh</t>
  </si>
  <si>
    <t>s/s 2300sh</t>
  </si>
  <si>
    <t>Kilimanjaro and Ol Doinyo Lengai</t>
  </si>
  <si>
    <t>Togo</t>
  </si>
  <si>
    <t>Airmail - World's Fair "EXPO '70" - Osaka, Japan</t>
  </si>
  <si>
    <t>s/s 150f</t>
  </si>
  <si>
    <t>200f</t>
  </si>
  <si>
    <t>Mars volcano?</t>
  </si>
  <si>
    <t>Viking Space Mission</t>
  </si>
  <si>
    <t>1247-1248</t>
  </si>
  <si>
    <t>s/s 105f-200f x2</t>
  </si>
  <si>
    <t>Cultural and Natural Heritage of Mankind</t>
  </si>
  <si>
    <t>Yellowstone geyser</t>
  </si>
  <si>
    <t>s/s 2000f</t>
  </si>
  <si>
    <t>cartoon volcano and dinosaurs</t>
  </si>
  <si>
    <t>2735-2740</t>
  </si>
  <si>
    <t>300f</t>
  </si>
  <si>
    <t>s/s 300f x6</t>
  </si>
  <si>
    <t>The 90th Anniversary of the International Scouting Organizations - Natural History</t>
  </si>
  <si>
    <t>s/s 250fr x6</t>
  </si>
  <si>
    <t>Winter Olympic Games - Nagano 1998, Japan</t>
  </si>
  <si>
    <t>s/s 300fr x6</t>
  </si>
  <si>
    <t>2788-2793</t>
  </si>
  <si>
    <t>2794-2799</t>
  </si>
  <si>
    <t>The 200th Anniversary of the Birth of Ando Hiroshige, 1791-1858</t>
  </si>
  <si>
    <t>The 200th Anniversary of the Birth of Ando Hiroshige, 1791-1859</t>
  </si>
  <si>
    <t>2833-2838</t>
  </si>
  <si>
    <t>315f</t>
  </si>
  <si>
    <t>s/s 315f x6</t>
  </si>
  <si>
    <t>2942a</t>
  </si>
  <si>
    <t>400f</t>
  </si>
  <si>
    <t>500f</t>
  </si>
  <si>
    <t>1000f</t>
  </si>
  <si>
    <t>calcite</t>
  </si>
  <si>
    <t>turquoise</t>
  </si>
  <si>
    <t>pyrite</t>
  </si>
  <si>
    <t>tourmaline</t>
  </si>
  <si>
    <t>pyhargirite</t>
  </si>
  <si>
    <t>malachite</t>
  </si>
  <si>
    <t>beryl</t>
  </si>
  <si>
    <t>The 100th Anniversary of the Birth of Mary Leakey, 1913-1996</t>
  </si>
  <si>
    <t>4862-4865</t>
  </si>
  <si>
    <t>750f</t>
  </si>
  <si>
    <t>s/s 750f x4</t>
  </si>
  <si>
    <t>hominid footprints</t>
  </si>
  <si>
    <t>The 100th Anniversary of the Birth of Mary Leakey, 1913-1997</t>
  </si>
  <si>
    <t>3884-3887</t>
  </si>
  <si>
    <t>3888a</t>
  </si>
  <si>
    <t>3000f</t>
  </si>
  <si>
    <t>s/s 3000f</t>
  </si>
  <si>
    <t>Tungurahoa</t>
  </si>
  <si>
    <t>Volcanoes &amp; Flowers</t>
  </si>
  <si>
    <t>Minerals - Nelson Mandela</t>
  </si>
  <si>
    <t>4049-4052</t>
  </si>
  <si>
    <t>4053a</t>
  </si>
  <si>
    <t>4522-4525</t>
  </si>
  <si>
    <t>4526a</t>
  </si>
  <si>
    <r>
      <t xml:space="preserve">TANZANIA </t>
    </r>
    <r>
      <rPr>
        <sz val="9"/>
        <rFont val="Arial"/>
        <family val="2"/>
      </rPr>
      <t>(to 2020)</t>
    </r>
  </si>
  <si>
    <t>St. Helena Postage Stamps Overprinted "TRISTAN DA CUNHA"</t>
  </si>
  <si>
    <t>violet/dark green</t>
  </si>
  <si>
    <t>Portrait Medallion of Queen Elizabeth II</t>
  </si>
  <si>
    <t>The 150th Anniversary of Stationing of the First Garrison on Tristan da Cunha</t>
  </si>
  <si>
    <t>Opening of Calshot Harbor</t>
  </si>
  <si>
    <t>The 100th Anniversary of the Visit of the First Duke of Edinburgh to Tristan da Cunha</t>
  </si>
  <si>
    <t>United Society for the Propagation of the Gospel in Tristan da Cunha</t>
  </si>
  <si>
    <t>The 50th Anniversary of Shackleton-Rowett Expedition</t>
  </si>
  <si>
    <t>1806-02</t>
  </si>
  <si>
    <t>The 100th Anniversary of Visit of H.M.S. "Challenger"</t>
  </si>
  <si>
    <t>The 10th Anniversary of Return to Tristan da Cunha</t>
  </si>
  <si>
    <t>Tristan view and penguin</t>
  </si>
  <si>
    <t>Penguins</t>
  </si>
  <si>
    <t>s/s 35p</t>
  </si>
  <si>
    <t>Tristan da Cunha, The Lonely Island</t>
  </si>
  <si>
    <t>Tristan view and whale</t>
  </si>
  <si>
    <t>Whales and Dolphins</t>
  </si>
  <si>
    <t>Badge of the Colony stamp on stamp</t>
  </si>
  <si>
    <t>Landscape Paintings by Roland Svensson</t>
  </si>
  <si>
    <t>Painting Tristan</t>
  </si>
  <si>
    <t>208-211</t>
  </si>
  <si>
    <t>Tristan profile and ship</t>
  </si>
  <si>
    <t>Ships' Crests of the Royal Navy</t>
  </si>
  <si>
    <t>Issues of 1977 Surcharged</t>
  </si>
  <si>
    <t>Landscape Paintings by Ronald Svensson</t>
  </si>
  <si>
    <t>Visit of the Passenger Ship "Queen Elizabeth II" to Tristan da Cunha</t>
  </si>
  <si>
    <t>s/s 25p</t>
  </si>
  <si>
    <t>Tristan View stamp on stamp</t>
  </si>
  <si>
    <t>s/s 50p</t>
  </si>
  <si>
    <t>Childrens drawing Tristan view</t>
  </si>
  <si>
    <t>International Year of the Child - Children's Drawings</t>
  </si>
  <si>
    <t>269-272</t>
  </si>
  <si>
    <t>International Stamp Exhibition "LONDON 1980" - London, England - Transporting Mail in Tristan da Cunha</t>
  </si>
  <si>
    <t>Fencing</t>
  </si>
  <si>
    <t>The 150th Anniversary of Royal Geographical Society - Maps</t>
  </si>
  <si>
    <t>The 100th Anniversary of Reverend Edwin Dodgson's Arrival on Tristan da Cunha</t>
  </si>
  <si>
    <t>Tristan view and tents</t>
  </si>
  <si>
    <t>The 75th Anniversary of Boy Scout Movement</t>
  </si>
  <si>
    <t>Volcanism</t>
  </si>
  <si>
    <t>History of Tristan da Cunha</t>
  </si>
  <si>
    <t>The 150th Anniversary of St. Helena as British Colony</t>
  </si>
  <si>
    <t>Shipwrecks</t>
  </si>
  <si>
    <t>383a</t>
  </si>
  <si>
    <t>Flags</t>
  </si>
  <si>
    <t>Tristan view and flag</t>
  </si>
  <si>
    <t>The 100th Anniversary of Loss of Lifeboat from Tristan da Cunha</t>
  </si>
  <si>
    <t>Tristan cliff and lifeboat</t>
  </si>
  <si>
    <t>Tristan map</t>
  </si>
  <si>
    <t>Tristan view and comet</t>
  </si>
  <si>
    <t>Halley's Comet</t>
  </si>
  <si>
    <t>Cliff and ships figurehead</t>
  </si>
  <si>
    <t>Animals and Landscapes</t>
  </si>
  <si>
    <t>Tristan view and ships</t>
  </si>
  <si>
    <t>423a</t>
  </si>
  <si>
    <t>s/s 70p</t>
  </si>
  <si>
    <t>Tristan view paintings</t>
  </si>
  <si>
    <t>Tristan view and ship</t>
  </si>
  <si>
    <t>498a</t>
  </si>
  <si>
    <r>
      <t xml:space="preserve">s/s </t>
    </r>
    <r>
      <rPr>
        <sz val="9"/>
        <rFont val="Calibri"/>
        <family val="2"/>
      </rPr>
      <t>£</t>
    </r>
    <r>
      <rPr>
        <sz val="9.9"/>
        <rFont val="Arial"/>
        <family val="2"/>
      </rPr>
      <t>1</t>
    </r>
  </si>
  <si>
    <t>507a</t>
  </si>
  <si>
    <t>Visit of "Royal Viking Sun"</t>
  </si>
  <si>
    <t>Tristan cliff and Prince Philip</t>
  </si>
  <si>
    <t>International Stamp Exhibition "GENOVA '92" - Genova - The 100th Anniversary of the Wreck of Barque "Italia"</t>
  </si>
  <si>
    <t>The 30th Anniversary of Resettlement of Tristan</t>
  </si>
  <si>
    <t>Tristan cliffs and ship</t>
  </si>
  <si>
    <t>Tristan hills and vehicles</t>
  </si>
  <si>
    <t>Local Transport</t>
  </si>
  <si>
    <t>Tristan hills and army training</t>
  </si>
  <si>
    <t>Construction of New Harbor</t>
  </si>
  <si>
    <t>New harbour</t>
  </si>
  <si>
    <t>Tristan cliff and birds</t>
  </si>
  <si>
    <t>Declaration of Gough Island as World Heritage Site - Birds</t>
  </si>
  <si>
    <t>The 100th Anniversary of the Presentation of the Queen Victoria Portrait to Tristan</t>
  </si>
  <si>
    <t>Visual Communications</t>
  </si>
  <si>
    <t>608-609</t>
  </si>
  <si>
    <t>610-611</t>
  </si>
  <si>
    <t>612-613</t>
  </si>
  <si>
    <t>614-615</t>
  </si>
  <si>
    <t>Tristan cliff</t>
  </si>
  <si>
    <t>Cruise Ships of Tristan da Cunha</t>
  </si>
  <si>
    <t>1806-03</t>
  </si>
  <si>
    <t>1806-04</t>
  </si>
  <si>
    <t>Peak and albatross</t>
  </si>
  <si>
    <t>Worldwide Nature Protection - Wandering Albatross</t>
  </si>
  <si>
    <t>New Millennium - Sunrises and Seabirds</t>
  </si>
  <si>
    <t>International Stamp Exhibition "THE STAMP SHOW 2000" - London, England</t>
  </si>
  <si>
    <t>685a</t>
  </si>
  <si>
    <r>
      <t xml:space="preserve">s/s </t>
    </r>
    <r>
      <rPr>
        <sz val="9"/>
        <rFont val="Calibri"/>
        <family val="2"/>
      </rPr>
      <t>£</t>
    </r>
    <r>
      <rPr>
        <sz val="9.9"/>
        <rFont val="Arial"/>
        <family val="2"/>
      </rPr>
      <t>1.50</t>
    </r>
  </si>
  <si>
    <t>695-696</t>
  </si>
  <si>
    <t>697-698</t>
  </si>
  <si>
    <t>Ships with On-board Helicopters</t>
  </si>
  <si>
    <t>s/s 30p-45p x2</t>
  </si>
  <si>
    <t>707-708</t>
  </si>
  <si>
    <t>Longboats</t>
  </si>
  <si>
    <t>s/s 30p x 8</t>
  </si>
  <si>
    <t>716-723</t>
  </si>
  <si>
    <t>Tristan view and longboats</t>
  </si>
  <si>
    <t>732-736</t>
  </si>
  <si>
    <t>s/s 35p x5</t>
  </si>
  <si>
    <t>Birdlife's World Bird Festival</t>
  </si>
  <si>
    <t>The 50th Anniversary of First Stamps of Tristan da Cunha</t>
  </si>
  <si>
    <t>751-754</t>
  </si>
  <si>
    <t>764-767</t>
  </si>
  <si>
    <t>Tristan view and fish</t>
  </si>
  <si>
    <t>Extension of Fishing Industry to New Species</t>
  </si>
  <si>
    <t>772-777</t>
  </si>
  <si>
    <t>s/s 30p x6</t>
  </si>
  <si>
    <t>Tristan view and whales</t>
  </si>
  <si>
    <t>778a</t>
  </si>
  <si>
    <r>
      <t xml:space="preserve">s/s </t>
    </r>
    <r>
      <rPr>
        <sz val="9"/>
        <rFont val="Calibri"/>
        <family val="2"/>
      </rPr>
      <t>£</t>
    </r>
    <r>
      <rPr>
        <sz val="9.9"/>
        <rFont val="Arial"/>
        <family val="2"/>
      </rPr>
      <t>2</t>
    </r>
  </si>
  <si>
    <t>783-788</t>
  </si>
  <si>
    <t>Entry in the Guinness Book of Records</t>
  </si>
  <si>
    <t>794-798</t>
  </si>
  <si>
    <t>806-811</t>
  </si>
  <si>
    <t>Tristan profile</t>
  </si>
  <si>
    <t>The 150th Anniversary of the Death of William Glass, 1787-1853</t>
  </si>
  <si>
    <t>812-813</t>
  </si>
  <si>
    <t>816-817</t>
  </si>
  <si>
    <t>Ships of the Royal Navy</t>
  </si>
  <si>
    <t>814-815</t>
  </si>
  <si>
    <t>Tristan and ship</t>
  </si>
  <si>
    <t>Merchant Ships</t>
  </si>
  <si>
    <t>Flag of Tristan da Cunha</t>
  </si>
  <si>
    <t>829a</t>
  </si>
  <si>
    <t>Nature Protection on Tristan da Cunha</t>
  </si>
  <si>
    <t>844-848</t>
  </si>
  <si>
    <t>849-853</t>
  </si>
  <si>
    <t>Nature Protection on Gough Island</t>
  </si>
  <si>
    <t>Cultural and Natural Heritage of UNESCO - Inaccessible Island</t>
  </si>
  <si>
    <t>854-858</t>
  </si>
  <si>
    <t>Cultural and Natural Heritage of UNESCO - Nightingale Island</t>
  </si>
  <si>
    <t>887-891</t>
  </si>
  <si>
    <t>Cultural and Natural Heritage of UNESCO - Middle Island</t>
  </si>
  <si>
    <t>892-896</t>
  </si>
  <si>
    <t>875-880</t>
  </si>
  <si>
    <t>Tristan views</t>
  </si>
  <si>
    <t>The 500th Anniversary of Discovery of Tristan da Cunha</t>
  </si>
  <si>
    <t>881-886</t>
  </si>
  <si>
    <t>903-908</t>
  </si>
  <si>
    <t>Tristan stamp on stamp</t>
  </si>
  <si>
    <t>Tristan volcano eruption</t>
  </si>
  <si>
    <t>909-914</t>
  </si>
  <si>
    <t>Cultural and Natural Heritage of UNESCO - Stoltenhoff Island</t>
  </si>
  <si>
    <t>915-919</t>
  </si>
  <si>
    <t>Stoltenhoff Island</t>
  </si>
  <si>
    <t>Maps of Tristan da Cunha Islands</t>
  </si>
  <si>
    <t>920-925</t>
  </si>
  <si>
    <t>s/s 50p x6</t>
  </si>
  <si>
    <t>937-942</t>
  </si>
  <si>
    <t>Tristan rocks and birds</t>
  </si>
  <si>
    <t>Birds - BirdLife International</t>
  </si>
  <si>
    <t>The 1st Anniversary of the Death of Allan Bryant Crawford, 1912-2007</t>
  </si>
  <si>
    <t>85p</t>
  </si>
  <si>
    <t>Stamp on stamp</t>
  </si>
  <si>
    <t>The 1st Anniversary of the Death of Allan Bryant Crawford, 1912-2008</t>
  </si>
  <si>
    <t>The 1st Anniversary of the Death of Allan Bryant Crawford, 1912-2009</t>
  </si>
  <si>
    <t>The 1st Anniversary of the Death of Allan Bryant Crawford, 1912-2010</t>
  </si>
  <si>
    <t>The 1st Anniversary of the Death of Allan Bryant Crawford, 1912-2011</t>
  </si>
  <si>
    <t>Ships - Seafaring &amp; Exploration</t>
  </si>
  <si>
    <t>Potato Production</t>
  </si>
  <si>
    <t>Potatoes</t>
  </si>
  <si>
    <t>Mail Arriving</t>
  </si>
  <si>
    <t>Nature Conservation</t>
  </si>
  <si>
    <t>Tristan cliffs</t>
  </si>
  <si>
    <t>Arctic Cruise Liners</t>
  </si>
  <si>
    <t>Volcanoes - The 50th Anniversary of the Evacuation</t>
  </si>
  <si>
    <t>95p</t>
  </si>
  <si>
    <t>Volcano and ship</t>
  </si>
  <si>
    <t>1103a</t>
  </si>
  <si>
    <t>The 90th Anniversary of the Shackleton-Rowett Expedition of 1921-1922</t>
  </si>
  <si>
    <t>The 90th Anniversary of the Shackleton-Rowett Expedition of 1921-1923</t>
  </si>
  <si>
    <t>The 90th Anniversary of the Shackleton-Rowett Expedition of 1921-1924</t>
  </si>
  <si>
    <t>Tristan hills</t>
  </si>
  <si>
    <t>Albatross</t>
  </si>
  <si>
    <t>WWF - Tristan Albatross</t>
  </si>
  <si>
    <t>s/s £3</t>
  </si>
  <si>
    <t>Evacuation Part 1</t>
  </si>
  <si>
    <t>Evacuation Part 2</t>
  </si>
  <si>
    <t>Evacuation Part 3</t>
  </si>
  <si>
    <t>Evacuation Part 4</t>
  </si>
  <si>
    <t>Cliff and building</t>
  </si>
  <si>
    <t>1152a</t>
  </si>
  <si>
    <t>Volcanos - Ships of the Volcano Period</t>
  </si>
  <si>
    <t>1161a</t>
  </si>
  <si>
    <t>Ships and Explorers</t>
  </si>
  <si>
    <t>Potato Essays - A Petition for Postage Stamps</t>
  </si>
  <si>
    <t>1189-1198</t>
  </si>
  <si>
    <t>s/s 50p x10</t>
  </si>
  <si>
    <t>Sailing Ships - USS Hornet Captures HMS Penguin</t>
  </si>
  <si>
    <t>1201a</t>
  </si>
  <si>
    <r>
      <t xml:space="preserve">s/s </t>
    </r>
    <r>
      <rPr>
        <sz val="9"/>
        <rFont val="Calibri"/>
        <family val="2"/>
      </rPr>
      <t>£</t>
    </r>
    <r>
      <rPr>
        <sz val="9.9"/>
        <rFont val="Arial"/>
        <family val="2"/>
      </rPr>
      <t>2</t>
    </r>
    <r>
      <rPr>
        <sz val="9"/>
        <rFont val="Arial"/>
        <family val="2"/>
      </rPr>
      <t>.50</t>
    </r>
  </si>
  <si>
    <t>The 800th Anniversary of the Magna Carta</t>
  </si>
  <si>
    <t>Tristan view and magna carta</t>
  </si>
  <si>
    <t>Definitives - Mail Ships</t>
  </si>
  <si>
    <t>The 200th Anniversary of the British Garrison</t>
  </si>
  <si>
    <t>The 60th Anniversary of the Visit of Prince Philip</t>
  </si>
  <si>
    <t>1255-1260</t>
  </si>
  <si>
    <t>Tristan cliffs and soldiers</t>
  </si>
  <si>
    <t>Tristan slope and Prince Philip</t>
  </si>
  <si>
    <t>Fur Seals</t>
  </si>
  <si>
    <t>Tristan hill and seal</t>
  </si>
  <si>
    <t>The 150th Anniversary of the Visit of Prince Alfred, 1844-1900</t>
  </si>
  <si>
    <t>The 150th Anniversary of the Visit of Prince Alfred, 1844-1901</t>
  </si>
  <si>
    <t>Visiting Royal Navy Ships</t>
  </si>
  <si>
    <t>55p</t>
  </si>
  <si>
    <t>The 70th Anniversary of the Tristan Venture</t>
  </si>
  <si>
    <t>1287-1290</t>
  </si>
  <si>
    <t>Ships - The 140th Anniversary of the Wreck of the Mabel Clark</t>
  </si>
  <si>
    <t>Tristan cliff and ship</t>
  </si>
  <si>
    <t>Island Life - Through Their Eyes</t>
  </si>
  <si>
    <t>Tristan profile childrens drawings</t>
  </si>
  <si>
    <t>Whaling and Sealing Ships</t>
  </si>
  <si>
    <t>The 25th Anniversary of Gough Island as a UNESCO as a World Heritage Site</t>
  </si>
  <si>
    <t>Tristan hill and albatross</t>
  </si>
  <si>
    <t>Vagrant Species</t>
  </si>
  <si>
    <t>Tristan hill and penguin</t>
  </si>
  <si>
    <t>Definitives - Modern Mail Ships</t>
  </si>
  <si>
    <t>Tunisia</t>
  </si>
  <si>
    <r>
      <t>TRISTAN DA CUNHA</t>
    </r>
    <r>
      <rPr>
        <sz val="9"/>
        <rFont val="Arial"/>
        <family val="2"/>
      </rPr>
      <t xml:space="preserve"> (to 2020)</t>
    </r>
  </si>
  <si>
    <t>Kenya, Uganda</t>
  </si>
  <si>
    <t>Kenya, Tanzania, Uganda</t>
  </si>
  <si>
    <t>35sh</t>
  </si>
  <si>
    <t>Columbite tantalite</t>
  </si>
  <si>
    <t>Cassierite</t>
  </si>
  <si>
    <t>Ferberite</t>
  </si>
  <si>
    <t>Microcline</t>
  </si>
  <si>
    <t>Japanese Art - Paintings by Hokusai</t>
  </si>
  <si>
    <t>665a</t>
  </si>
  <si>
    <t>666a</t>
  </si>
  <si>
    <t>s/s 300sh x12</t>
  </si>
  <si>
    <t>The 50th Anniversary of UNESCO (1997)</t>
  </si>
  <si>
    <t>1755a</t>
  </si>
  <si>
    <t>s/s 2500sh</t>
  </si>
  <si>
    <t>2144-2149</t>
  </si>
  <si>
    <t>s/s 700sh x6</t>
  </si>
  <si>
    <t>International Year of Mountains - Japanese Mountains</t>
  </si>
  <si>
    <t>2479a</t>
  </si>
  <si>
    <t>s/s 3500sh</t>
  </si>
  <si>
    <t>Fauna - Gorillas</t>
  </si>
  <si>
    <t>2994-2997</t>
  </si>
  <si>
    <t>s/s 3400-4100sh x4</t>
  </si>
  <si>
    <t>Virunga Range</t>
  </si>
  <si>
    <t>s/s 8300sh</t>
  </si>
  <si>
    <t>World in Stamps - Minerals</t>
  </si>
  <si>
    <t>3153-3156</t>
  </si>
  <si>
    <t>3157a</t>
  </si>
  <si>
    <t>7500sh</t>
  </si>
  <si>
    <t>s/s 7500sh</t>
  </si>
  <si>
    <r>
      <t xml:space="preserve">UGANDA </t>
    </r>
    <r>
      <rPr>
        <sz val="9"/>
        <rFont val="Arial"/>
        <family val="2"/>
      </rPr>
      <t>(to 2020)</t>
    </r>
  </si>
  <si>
    <t>Mauritania, Morocco, Western Sahara</t>
  </si>
  <si>
    <t>Morocco, Western Sahara</t>
  </si>
  <si>
    <t>Zambia</t>
  </si>
  <si>
    <t>8n</t>
  </si>
  <si>
    <t>18n</t>
  </si>
  <si>
    <t>28n</t>
  </si>
  <si>
    <t>32n</t>
  </si>
  <si>
    <t>42n</t>
  </si>
  <si>
    <r>
      <t>ZAMBIA</t>
    </r>
    <r>
      <rPr>
        <sz val="9"/>
        <rFont val="Arial"/>
        <family val="2"/>
      </rPr>
      <t xml:space="preserve"> (to 2018)</t>
    </r>
  </si>
  <si>
    <t>Zimbabwe</t>
  </si>
  <si>
    <r>
      <t>RHODESIA</t>
    </r>
    <r>
      <rPr>
        <sz val="9"/>
        <rFont val="Arial"/>
        <family val="2"/>
      </rPr>
      <t xml:space="preserve"> (ends 1978)</t>
    </r>
  </si>
  <si>
    <t>RHODESIA</t>
  </si>
  <si>
    <t>Gemstones, Wild Animals and Waterfalls</t>
  </si>
  <si>
    <t>Geology Conference</t>
  </si>
  <si>
    <t>International Geological Congress</t>
  </si>
  <si>
    <t>Emeralds</t>
  </si>
  <si>
    <t>Issues of South Rhodesia Overprinted "INDEPENDENCE 11th November 1965"</t>
  </si>
  <si>
    <t>Malawi, Zambia, Zimbabwe</t>
  </si>
  <si>
    <r>
      <t>SOUTHERN RHODESIA</t>
    </r>
    <r>
      <rPr>
        <sz val="9"/>
        <rFont val="Arial"/>
        <family val="2"/>
      </rPr>
      <t xml:space="preserve"> (ends 1964)</t>
    </r>
  </si>
  <si>
    <t>SOUTHERN RHODESIA</t>
  </si>
  <si>
    <t>Botswana, South Africa, Zambia, Zimbabwe</t>
  </si>
  <si>
    <t>South Yemen</t>
  </si>
  <si>
    <t>Yemen</t>
  </si>
  <si>
    <t>Guam</t>
  </si>
  <si>
    <t>Oceania</t>
  </si>
  <si>
    <r>
      <t>ZIMBABWE</t>
    </r>
    <r>
      <rPr>
        <sz val="9"/>
        <rFont val="Arial"/>
        <family val="2"/>
      </rPr>
      <t xml:space="preserve"> (to 2020)</t>
    </r>
  </si>
  <si>
    <t>Issues of 1978 of Rhodesia and New Value inscribed "ZIMBABWE"</t>
  </si>
  <si>
    <t>59c</t>
  </si>
  <si>
    <t>Uganga</t>
  </si>
  <si>
    <t>1094-1097</t>
  </si>
  <si>
    <t>1098b</t>
  </si>
  <si>
    <t>180-183</t>
  </si>
  <si>
    <t>s/s 4p-12 1/2p x4</t>
  </si>
  <si>
    <r>
      <t>YEMEN, NORTH</t>
    </r>
    <r>
      <rPr>
        <sz val="9"/>
        <rFont val="Arial"/>
        <family val="2"/>
      </rPr>
      <t xml:space="preserve"> (ends 1990)</t>
    </r>
  </si>
  <si>
    <t>YEMEN, NORTH</t>
  </si>
  <si>
    <r>
      <t>NIGER</t>
    </r>
    <r>
      <rPr>
        <sz val="9"/>
        <rFont val="Arial"/>
        <family val="2"/>
      </rPr>
      <t xml:space="preserve"> (to 2020)</t>
    </r>
  </si>
  <si>
    <t>6fr on 18fr</t>
  </si>
  <si>
    <t>Arms of St Denis</t>
  </si>
  <si>
    <t>Stamps of France Surcharged</t>
  </si>
  <si>
    <t>Flag of Sao Tome</t>
  </si>
  <si>
    <t>FDC (22c)</t>
  </si>
  <si>
    <t>477a</t>
  </si>
  <si>
    <t>Tengger volcano and neanderthal and mammoth</t>
  </si>
  <si>
    <t>Calbuco</t>
  </si>
  <si>
    <t>Olympic Games - Mexico City, Mexico</t>
  </si>
  <si>
    <t>Native Animals</t>
  </si>
  <si>
    <t>Virunga</t>
  </si>
  <si>
    <t>5sh o/p 'Official'</t>
  </si>
  <si>
    <t>booklet 150sh x24</t>
  </si>
  <si>
    <t>Kilimanjaro and Ngorongoro</t>
  </si>
  <si>
    <t>2282a</t>
  </si>
  <si>
    <t>s/s 500f</t>
  </si>
  <si>
    <t>s/s 2500f</t>
  </si>
  <si>
    <t>tinakula</t>
  </si>
  <si>
    <t>Fossils and Volcanoes</t>
  </si>
  <si>
    <t>5159-5162</t>
  </si>
  <si>
    <t>5163a</t>
  </si>
  <si>
    <t>2500f</t>
  </si>
  <si>
    <t>Nelson Mandela and Minerals</t>
  </si>
  <si>
    <t>5304-5307</t>
  </si>
  <si>
    <t>5308a</t>
  </si>
  <si>
    <t>volcano and flower</t>
  </si>
  <si>
    <t>Natural Disasters &amp; Endangered Flora</t>
  </si>
  <si>
    <t>3879-3882</t>
  </si>
  <si>
    <t>3883a</t>
  </si>
  <si>
    <t>5817-5820</t>
  </si>
  <si>
    <t>5821a</t>
  </si>
  <si>
    <t>Fauna - Elephants</t>
  </si>
  <si>
    <t>5997-6000</t>
  </si>
  <si>
    <t>6132-6135</t>
  </si>
  <si>
    <t>6136a</t>
  </si>
  <si>
    <t>6267-6270</t>
  </si>
  <si>
    <t>6304-6307</t>
  </si>
  <si>
    <t>6308a</t>
  </si>
  <si>
    <t>s/s 1500f</t>
  </si>
  <si>
    <t>Virunga and gorillas</t>
  </si>
  <si>
    <t>WWF - Western Lowland Gorilla</t>
  </si>
  <si>
    <t>s/s 7500fr</t>
  </si>
  <si>
    <t>Virunga and gorilla</t>
  </si>
  <si>
    <t>6825-6828</t>
  </si>
  <si>
    <t>6829a</t>
  </si>
  <si>
    <t>950f</t>
  </si>
  <si>
    <t>s/s 950f</t>
  </si>
  <si>
    <t>6891-6892</t>
  </si>
  <si>
    <t>s/s 1500f x2</t>
  </si>
  <si>
    <t>7196-7199</t>
  </si>
  <si>
    <t>7200a</t>
  </si>
  <si>
    <t>900f</t>
  </si>
  <si>
    <t>s/s 900f x4</t>
  </si>
  <si>
    <r>
      <t>AALAND</t>
    </r>
    <r>
      <rPr>
        <sz val="9"/>
        <rFont val="Arial"/>
        <family val="2"/>
      </rPr>
      <t xml:space="preserve"> (to 2020)</t>
    </r>
  </si>
  <si>
    <t>AALAND</t>
  </si>
  <si>
    <t>Europe</t>
  </si>
  <si>
    <t>2.00mk</t>
  </si>
  <si>
    <t>2.70mk</t>
  </si>
  <si>
    <t>6.00mk</t>
  </si>
  <si>
    <t>0.10mk</t>
  </si>
  <si>
    <t>1.60mk</t>
  </si>
  <si>
    <t>2.90mk</t>
  </si>
  <si>
    <t>2.30mk</t>
  </si>
  <si>
    <t>3.40mk</t>
  </si>
  <si>
    <t>7.00mk</t>
  </si>
  <si>
    <t>Stone Formations</t>
  </si>
  <si>
    <t>Tourism - Excursions to Bomarsund</t>
  </si>
  <si>
    <t>The 150th Anniversary of the Demilitarisation</t>
  </si>
  <si>
    <t>Albania</t>
  </si>
  <si>
    <t>United Kingdom</t>
  </si>
  <si>
    <t>Andorra</t>
  </si>
  <si>
    <t>National Animals of the World</t>
  </si>
  <si>
    <t>7417-7420</t>
  </si>
  <si>
    <t>Mayon and eagle</t>
  </si>
  <si>
    <t>3500f</t>
  </si>
  <si>
    <t>s/s 3500f</t>
  </si>
  <si>
    <t>7487-7490</t>
  </si>
  <si>
    <t>7491a</t>
  </si>
  <si>
    <t>7717-7720</t>
  </si>
  <si>
    <t>7721a</t>
  </si>
  <si>
    <t>International Stamp Exhibition BANDUNG 2017</t>
  </si>
  <si>
    <t>8057-8060</t>
  </si>
  <si>
    <t>s/s 800f x4</t>
  </si>
  <si>
    <t>8061a</t>
  </si>
  <si>
    <t>International Stamp Exhibition BANDUNG 2018</t>
  </si>
  <si>
    <t>International Stamp Exhibition BANDUNG 2019</t>
  </si>
  <si>
    <t>3300f</t>
  </si>
  <si>
    <t>s/s 3300f</t>
  </si>
  <si>
    <t>800f</t>
  </si>
  <si>
    <t>8064-8067</t>
  </si>
  <si>
    <t>8068a</t>
  </si>
  <si>
    <t>8551-8554</t>
  </si>
  <si>
    <t>8555a</t>
  </si>
  <si>
    <t>Volcano Alaska</t>
  </si>
  <si>
    <t>8676-8679</t>
  </si>
  <si>
    <t>8680a</t>
  </si>
  <si>
    <t>9140-9143</t>
  </si>
  <si>
    <t>9144a</t>
  </si>
  <si>
    <t>9739-9742</t>
  </si>
  <si>
    <t>9743a</t>
  </si>
  <si>
    <t>Volcano and caveman</t>
  </si>
  <si>
    <t>Prehistoric Human</t>
  </si>
  <si>
    <t>9749-9752</t>
  </si>
  <si>
    <t>9753a</t>
  </si>
  <si>
    <r>
      <t>TOGO</t>
    </r>
    <r>
      <rPr>
        <sz val="9"/>
        <rFont val="Arial"/>
        <family val="2"/>
      </rPr>
      <t xml:space="preserve"> (to 2019)</t>
    </r>
  </si>
  <si>
    <t>Greece, Turkey</t>
  </si>
  <si>
    <t>Austria, Hungary</t>
  </si>
  <si>
    <t>Czech Republic, Poland</t>
  </si>
  <si>
    <t>Austria</t>
  </si>
  <si>
    <t>AZORES</t>
  </si>
  <si>
    <t>The 112th Anniversary of the First Stamp Issue from Azores</t>
  </si>
  <si>
    <t>313-314</t>
  </si>
  <si>
    <t>Azores profile</t>
  </si>
  <si>
    <t>The World Tourism Conference - Manila, Philippines</t>
  </si>
  <si>
    <t>s/s 6.50e-19.50e x2</t>
  </si>
  <si>
    <t>335a</t>
  </si>
  <si>
    <t>29e</t>
  </si>
  <si>
    <t>87e</t>
  </si>
  <si>
    <t>The 550th Anniversary of the Colonization of the Azores</t>
  </si>
  <si>
    <t>78e</t>
  </si>
  <si>
    <t>s/s 200e</t>
  </si>
  <si>
    <t>Azores profile and lighthouse</t>
  </si>
  <si>
    <r>
      <t>100e/0.50</t>
    </r>
    <r>
      <rPr>
        <sz val="9"/>
        <rFont val="Calibri"/>
        <family val="2"/>
      </rPr>
      <t>€</t>
    </r>
  </si>
  <si>
    <t>453b</t>
  </si>
  <si>
    <t>85e</t>
  </si>
  <si>
    <t>Azores and current drifter</t>
  </si>
  <si>
    <t>Buoys and Zeppelin Post in Azores</t>
  </si>
  <si>
    <t>458-460</t>
  </si>
  <si>
    <t>53e</t>
  </si>
  <si>
    <t>Azores profile and town</t>
  </si>
  <si>
    <t>UNESCO World Heritage - Angra do Heroismo</t>
  </si>
  <si>
    <t>s/s 350e</t>
  </si>
  <si>
    <t>Azores lithograph</t>
  </si>
  <si>
    <t>The Heritage of the Azores - Pineapples</t>
  </si>
  <si>
    <t>Azores profile and people</t>
  </si>
  <si>
    <t>Azores Tourism Regions</t>
  </si>
  <si>
    <t>Hydrothermal Vents</t>
  </si>
  <si>
    <t>Pico and grapes</t>
  </si>
  <si>
    <t>Pico</t>
  </si>
  <si>
    <t>Wines of Pico</t>
  </si>
  <si>
    <t>506-509</t>
  </si>
  <si>
    <t>The 50th Anniversary of the Capelinhos Eruption</t>
  </si>
  <si>
    <t>Capelinhos eruption</t>
  </si>
  <si>
    <t>Capelinhos cape</t>
  </si>
  <si>
    <t>Biodiversity - Lagoon Azores</t>
  </si>
  <si>
    <t>Pico and dragonfly</t>
  </si>
  <si>
    <t>Marine Invertebrates from the Acores</t>
  </si>
  <si>
    <t>Rocks on foreshore and crab</t>
  </si>
  <si>
    <t>EUROPA Stamps - Visit Azores</t>
  </si>
  <si>
    <t>555-556</t>
  </si>
  <si>
    <r>
      <t>s/s 0.68</t>
    </r>
    <r>
      <rPr>
        <sz val="9"/>
        <rFont val="Calibri"/>
        <family val="2"/>
      </rPr>
      <t>€</t>
    </r>
    <r>
      <rPr>
        <sz val="9.9"/>
        <rFont val="Arial"/>
        <family val="2"/>
      </rPr>
      <t xml:space="preserve"> x2</t>
    </r>
  </si>
  <si>
    <t>Pico and ship</t>
  </si>
  <si>
    <r>
      <t>s/s 2.30</t>
    </r>
    <r>
      <rPr>
        <sz val="9"/>
        <rFont val="Calibri"/>
        <family val="2"/>
      </rPr>
      <t>€</t>
    </r>
  </si>
  <si>
    <t>Cliff and rocks</t>
  </si>
  <si>
    <t>Fajas</t>
  </si>
  <si>
    <t>Apiculture - Bees</t>
  </si>
  <si>
    <t>Pico and beekeeper</t>
  </si>
  <si>
    <t>The Aircraft known to the Azores Islands</t>
  </si>
  <si>
    <r>
      <t>s/s 1.00</t>
    </r>
    <r>
      <rPr>
        <sz val="9"/>
        <rFont val="Calibri"/>
        <family val="2"/>
      </rPr>
      <t>€</t>
    </r>
  </si>
  <si>
    <t>Azores profile and planes</t>
  </si>
  <si>
    <t>Self Adhesive Stamps</t>
  </si>
  <si>
    <t>EUROPA Stamps - Think Green</t>
  </si>
  <si>
    <t>592-593</t>
  </si>
  <si>
    <r>
      <t>s/s 0.75</t>
    </r>
    <r>
      <rPr>
        <sz val="9"/>
        <rFont val="Calibri"/>
        <family val="2"/>
      </rPr>
      <t>€</t>
    </r>
    <r>
      <rPr>
        <sz val="9.9"/>
        <rFont val="Arial"/>
        <family val="2"/>
      </rPr>
      <t xml:space="preserve"> x2</t>
    </r>
  </si>
  <si>
    <t>Island profile and harbour</t>
  </si>
  <si>
    <t>Tourism - Certified Azores by Nature</t>
  </si>
  <si>
    <r>
      <t>s/s 1.80</t>
    </r>
    <r>
      <rPr>
        <sz val="9"/>
        <rFont val="Calibri"/>
        <family val="2"/>
      </rPr>
      <t>€</t>
    </r>
  </si>
  <si>
    <t>Pico and tourists</t>
  </si>
  <si>
    <t>EUROPA Stamps - Palaces and Castles</t>
  </si>
  <si>
    <t>600-601</t>
  </si>
  <si>
    <r>
      <t>s/s 0.80</t>
    </r>
    <r>
      <rPr>
        <sz val="9"/>
        <rFont val="Calibri"/>
        <family val="2"/>
      </rPr>
      <t>€</t>
    </r>
    <r>
      <rPr>
        <sz val="9.9"/>
        <rFont val="Arial"/>
        <family val="2"/>
      </rPr>
      <t xml:space="preserve"> x2</t>
    </r>
  </si>
  <si>
    <t>Hill and fort</t>
  </si>
  <si>
    <t>EUROPA Stamps - Bridges</t>
  </si>
  <si>
    <t>Hill and bridge</t>
  </si>
  <si>
    <r>
      <t>BELARUS</t>
    </r>
    <r>
      <rPr>
        <sz val="9"/>
        <rFont val="Arial"/>
        <family val="2"/>
      </rPr>
      <t xml:space="preserve"> (to 2020)</t>
    </r>
  </si>
  <si>
    <t>BELARUS</t>
  </si>
  <si>
    <t>Belarus</t>
  </si>
  <si>
    <t>Bhutan</t>
  </si>
  <si>
    <t>200r</t>
  </si>
  <si>
    <t>Bosnia</t>
  </si>
  <si>
    <r>
      <t>BOSNIA HERZEGOVINA</t>
    </r>
    <r>
      <rPr>
        <sz val="9"/>
        <rFont val="Arial"/>
        <family val="2"/>
      </rPr>
      <t xml:space="preserve"> (to 2020)</t>
    </r>
  </si>
  <si>
    <t>BOSNIA HERZEGOVINA</t>
  </si>
  <si>
    <t>0.40mk</t>
  </si>
  <si>
    <t>0.60mk</t>
  </si>
  <si>
    <t>1.20mk</t>
  </si>
  <si>
    <t>1.80mk</t>
  </si>
  <si>
    <r>
      <t xml:space="preserve">SRPSKA REPUBLIC </t>
    </r>
    <r>
      <rPr>
        <sz val="9"/>
        <rFont val="Arial"/>
        <family val="2"/>
      </rPr>
      <t xml:space="preserve"> (to 2020)</t>
    </r>
  </si>
  <si>
    <t>SRPSKA REPUBLIC</t>
  </si>
  <si>
    <t>0.50km</t>
  </si>
  <si>
    <t>1.00km</t>
  </si>
  <si>
    <t>Romania</t>
  </si>
  <si>
    <t>Bulgaria, Romania</t>
  </si>
  <si>
    <t xml:space="preserve">Bulgaria </t>
  </si>
  <si>
    <t>Bulgaria</t>
  </si>
  <si>
    <t>Croatia</t>
  </si>
  <si>
    <t>CROATIA</t>
  </si>
  <si>
    <r>
      <t>CROATIA</t>
    </r>
    <r>
      <rPr>
        <sz val="9"/>
        <rFont val="Arial"/>
        <family val="2"/>
      </rPr>
      <t xml:space="preserve"> (to 2020)</t>
    </r>
  </si>
  <si>
    <t>956-957</t>
  </si>
  <si>
    <t>3.10k</t>
  </si>
  <si>
    <t>s/s 3.10k x2</t>
  </si>
  <si>
    <t>Geology - Minerals and Rocks</t>
  </si>
  <si>
    <t>1049-1050</t>
  </si>
  <si>
    <t>5.00k</t>
  </si>
  <si>
    <t>s/s 5.00k x2</t>
  </si>
  <si>
    <t>Minerals and Rocks</t>
  </si>
  <si>
    <t>1139a</t>
  </si>
  <si>
    <t>1140a</t>
  </si>
  <si>
    <t>s/s 4.50-6.50k x2</t>
  </si>
  <si>
    <t>Czech Republic</t>
  </si>
  <si>
    <t>The 23rd International Geological Congress, Prague</t>
  </si>
  <si>
    <t>World Fair, Osaka, Japan - Expo 70</t>
  </si>
  <si>
    <r>
      <t>CZECH REPUBLIC</t>
    </r>
    <r>
      <rPr>
        <sz val="9"/>
        <rFont val="Arial"/>
        <family val="2"/>
      </rPr>
      <t xml:space="preserve"> (to 2020)</t>
    </r>
  </si>
  <si>
    <t>CZECH REPUBLIC</t>
  </si>
  <si>
    <r>
      <t xml:space="preserve">CZECHOSLOVAKIA </t>
    </r>
    <r>
      <rPr>
        <sz val="9"/>
        <rFont val="Arial"/>
        <family val="2"/>
      </rPr>
      <t>(ends 1992)</t>
    </r>
  </si>
  <si>
    <t>The Ceske Stredohori Uplands - Tertiary Volcanic Region</t>
  </si>
  <si>
    <t>Stredohori</t>
  </si>
  <si>
    <t>Beautiful Homeland</t>
  </si>
  <si>
    <t>The 200th Anniversary of Freiberg Mining Academy</t>
  </si>
  <si>
    <t>Minerals from the Freiberg Mining Academy Collection</t>
  </si>
  <si>
    <t>The 250th Anniversary of Dresden Museum of Science</t>
  </si>
  <si>
    <t>West Indies</t>
  </si>
  <si>
    <t>North America</t>
  </si>
  <si>
    <t>Estonia</t>
  </si>
  <si>
    <t>First Definitive Issue</t>
  </si>
  <si>
    <t>Introduction of the Financially Independent Postverk Føroya</t>
  </si>
  <si>
    <t>The Faroese Fishing Industry</t>
  </si>
  <si>
    <t>130o</t>
  </si>
  <si>
    <t>Hills and houses</t>
  </si>
  <si>
    <t>Mykines</t>
  </si>
  <si>
    <t>Paintings - Stanley's Journey</t>
  </si>
  <si>
    <t>Faroese Art</t>
  </si>
  <si>
    <t>Hill</t>
  </si>
  <si>
    <t>Coast and lighthouse</t>
  </si>
  <si>
    <t>Coast and plane</t>
  </si>
  <si>
    <t>133-135</t>
  </si>
  <si>
    <t>s/s 300-650o x3</t>
  </si>
  <si>
    <t>Hafnia harbour</t>
  </si>
  <si>
    <t>Hafnia 1987</t>
  </si>
  <si>
    <t>Houses and port</t>
  </si>
  <si>
    <t>View and sheep</t>
  </si>
  <si>
    <t>Hestur Island</t>
  </si>
  <si>
    <t>s/s 300o + 100o</t>
  </si>
  <si>
    <t>National Costumes</t>
  </si>
  <si>
    <t>Faroe hills and costumes</t>
  </si>
  <si>
    <t>Bird Cliffs of Suderoy</t>
  </si>
  <si>
    <t>EUROPA Stamps - Post Offices</t>
  </si>
  <si>
    <t>The Island of Nolsoy</t>
  </si>
  <si>
    <t>3.70kr</t>
  </si>
  <si>
    <t>Cliff and birds</t>
  </si>
  <si>
    <t>Island and birds</t>
  </si>
  <si>
    <t>Faroese Birds - Arctic Tern and Kittiwake</t>
  </si>
  <si>
    <t>Mail Boats</t>
  </si>
  <si>
    <t>Cliff and mail boat</t>
  </si>
  <si>
    <t>Hill and houses</t>
  </si>
  <si>
    <t>Houses in Nordragøta</t>
  </si>
  <si>
    <t>St Brendan and sheep</t>
  </si>
  <si>
    <t>252-253</t>
  </si>
  <si>
    <t>s/s 4kr-7kr x2</t>
  </si>
  <si>
    <t>7kr</t>
  </si>
  <si>
    <t>EUROPA Stamps - Peace and Freedom</t>
  </si>
  <si>
    <t>Olav the Holy</t>
  </si>
  <si>
    <t>4kr</t>
  </si>
  <si>
    <t>Map Faroe</t>
  </si>
  <si>
    <t>Risin and Kellingin</t>
  </si>
  <si>
    <t>Map of Faroe Islands</t>
  </si>
  <si>
    <t>The 25th Anniversary of the Regency of Queen Margrethe II</t>
  </si>
  <si>
    <t>s/s 4.50kr</t>
  </si>
  <si>
    <t>Map of Faroe Islands - Extra Values</t>
  </si>
  <si>
    <t>Map of Faroe Islands - New Values</t>
  </si>
  <si>
    <t>6kr</t>
  </si>
  <si>
    <t>8kr</t>
  </si>
  <si>
    <t>Air Photos of Local Islands</t>
  </si>
  <si>
    <t>EUROPA Stamps - Water, Treasure of Nature - Hydroelectric Power Plants</t>
  </si>
  <si>
    <t>Dam</t>
  </si>
  <si>
    <t>406-408</t>
  </si>
  <si>
    <t>6.50kr</t>
  </si>
  <si>
    <t>s/s 6.50kr x3</t>
  </si>
  <si>
    <t>Vikings</t>
  </si>
  <si>
    <t>The Villages - Bour &amp; Gasadalur</t>
  </si>
  <si>
    <t>452-459</t>
  </si>
  <si>
    <t>Slopes and post offices</t>
  </si>
  <si>
    <t>The 100th Anniversary of The 8 Post Offices</t>
  </si>
  <si>
    <t>s/s 5kr x8</t>
  </si>
  <si>
    <t>The Dimun Islands</t>
  </si>
  <si>
    <t>5.50kr</t>
  </si>
  <si>
    <t>7.00kr</t>
  </si>
  <si>
    <t>Dimun island</t>
  </si>
  <si>
    <t>Suduroy Is scenes</t>
  </si>
  <si>
    <t>Paintings from the Island Suduroy</t>
  </si>
  <si>
    <t>467-476</t>
  </si>
  <si>
    <t>479-486</t>
  </si>
  <si>
    <t>s/s 6.50kr x 8</t>
  </si>
  <si>
    <t>s/s 5.00kr x10</t>
  </si>
  <si>
    <t>Rock isles and 'Mariu' ship</t>
  </si>
  <si>
    <t>The 150th Anniversary of The Cruise on "Maria"</t>
  </si>
  <si>
    <t>505-514</t>
  </si>
  <si>
    <t>s/s 5.50kr x10</t>
  </si>
  <si>
    <t>Tourism - Towns on the Island Vágar</t>
  </si>
  <si>
    <t>Vagar Is scenes</t>
  </si>
  <si>
    <t>Paintings by Jogvan Waagstein</t>
  </si>
  <si>
    <t>7.50kr</t>
  </si>
  <si>
    <t>s/s 7.50kr x8</t>
  </si>
  <si>
    <t>528-536</t>
  </si>
  <si>
    <t>Waagstein painting scenes</t>
  </si>
  <si>
    <t>12kr</t>
  </si>
  <si>
    <t>20kr</t>
  </si>
  <si>
    <t>Sydrugota</t>
  </si>
  <si>
    <t>Fuglafjordur</t>
  </si>
  <si>
    <t>Leirvik</t>
  </si>
  <si>
    <t>Towns on Sandoy Island</t>
  </si>
  <si>
    <t>570-577</t>
  </si>
  <si>
    <t>Sandoy Is scenes</t>
  </si>
  <si>
    <t>Island and ship</t>
  </si>
  <si>
    <t>Faroese Bible Translators</t>
  </si>
  <si>
    <t>604-606</t>
  </si>
  <si>
    <t>s/s 5.50kr x3</t>
  </si>
  <si>
    <t>Island view and bible translators</t>
  </si>
  <si>
    <t>Beautiful Corners of Europe - Sepac 2007</t>
  </si>
  <si>
    <t>Hoyvik village</t>
  </si>
  <si>
    <t>Life in a Stone Fence</t>
  </si>
  <si>
    <t>Stone fence</t>
  </si>
  <si>
    <t>610-617</t>
  </si>
  <si>
    <t>s/s 5.50kr x8</t>
  </si>
  <si>
    <t>Mythical Places</t>
  </si>
  <si>
    <t>628-629</t>
  </si>
  <si>
    <t>s/s 7.50kr x2</t>
  </si>
  <si>
    <t>Rocks and myth woman</t>
  </si>
  <si>
    <t>10kr</t>
  </si>
  <si>
    <t>Islets and planet</t>
  </si>
  <si>
    <t>Origin of the Faroe Islands</t>
  </si>
  <si>
    <t>666-671</t>
  </si>
  <si>
    <t>s/s 10kr x6</t>
  </si>
  <si>
    <t>Faroe volcanic origins</t>
  </si>
  <si>
    <t>Sepac - Leynar</t>
  </si>
  <si>
    <t>Leynar scenery</t>
  </si>
  <si>
    <t>18kr</t>
  </si>
  <si>
    <t>24kr</t>
  </si>
  <si>
    <t>Island painting</t>
  </si>
  <si>
    <t>Landscapes - Paintings by Bergithe Johannessen</t>
  </si>
  <si>
    <t>SEPAC Issue - Landscapes</t>
  </si>
  <si>
    <t>10.50kr</t>
  </si>
  <si>
    <t>Storidrangur rock formations</t>
  </si>
  <si>
    <t>Vintage Cars</t>
  </si>
  <si>
    <t>719-721</t>
  </si>
  <si>
    <t>13kr</t>
  </si>
  <si>
    <t>Car and island profile</t>
  </si>
  <si>
    <t>s/s 13kr x3</t>
  </si>
  <si>
    <t>21kr</t>
  </si>
  <si>
    <t>Island and goat</t>
  </si>
  <si>
    <t>Animals of the Viking Age</t>
  </si>
  <si>
    <t>EUROPA Stamps - Visit the Faroe Islands</t>
  </si>
  <si>
    <t>Island cliffs</t>
  </si>
  <si>
    <t>Faroese Lighthouses</t>
  </si>
  <si>
    <t>14.50kr</t>
  </si>
  <si>
    <t>15.50kr</t>
  </si>
  <si>
    <t>17.00kr</t>
  </si>
  <si>
    <t>Lighthouse and cliffs</t>
  </si>
  <si>
    <t>Atkinson Expedition of 1833</t>
  </si>
  <si>
    <t>Atkinson Expedition of 1834</t>
  </si>
  <si>
    <t>Atkinson Expedition of 1835</t>
  </si>
  <si>
    <t>Atkinson Expedition of 1836</t>
  </si>
  <si>
    <t>Atkinson Expedition of 1837</t>
  </si>
  <si>
    <t>804-807</t>
  </si>
  <si>
    <t>8.50kr</t>
  </si>
  <si>
    <t>Atkinson paintings</t>
  </si>
  <si>
    <t>808-809</t>
  </si>
  <si>
    <t>17kr</t>
  </si>
  <si>
    <t>19kr</t>
  </si>
  <si>
    <t>s/s 17kr-19kr x2</t>
  </si>
  <si>
    <t>Total Solar Eclipse</t>
  </si>
  <si>
    <t>Faroe island solar eclipse</t>
  </si>
  <si>
    <t>818-820</t>
  </si>
  <si>
    <t>s/s 12kr x3</t>
  </si>
  <si>
    <t>Atrunakur scenery</t>
  </si>
  <si>
    <t>Religion in the Viking Age</t>
  </si>
  <si>
    <t>Old Fire Trucks</t>
  </si>
  <si>
    <t>15kr</t>
  </si>
  <si>
    <t>Fire truck and scenery</t>
  </si>
  <si>
    <t>Tourism - River Skorá</t>
  </si>
  <si>
    <t>9.50kr</t>
  </si>
  <si>
    <t>Skora and waterfall</t>
  </si>
  <si>
    <t>Largest Lake in the Faroe Islands - Sørvágsvatn/Leitisvatn</t>
  </si>
  <si>
    <t>Lake</t>
  </si>
  <si>
    <t>Fairy Tales - The Seven Swans</t>
  </si>
  <si>
    <t>881-882</t>
  </si>
  <si>
    <t>s/s 9.50kr-19kr x2</t>
  </si>
  <si>
    <t>Fairy tale and scenery</t>
  </si>
  <si>
    <t>Largest Lakes in the Faroe Islands</t>
  </si>
  <si>
    <t>Seabird Fowling</t>
  </si>
  <si>
    <t>Catching sea birds</t>
  </si>
  <si>
    <t>The 100th Anniversary of the Fuglafjørður Municipality</t>
  </si>
  <si>
    <t>14kr</t>
  </si>
  <si>
    <t>22kr</t>
  </si>
  <si>
    <t>Fuglafjordur scenery</t>
  </si>
  <si>
    <t>Old Maps</t>
  </si>
  <si>
    <t>918-920</t>
  </si>
  <si>
    <t>s/s 11kr-27kr x3</t>
  </si>
  <si>
    <t>Faroe maps</t>
  </si>
  <si>
    <t>The 50th Anniversary of the Apollo 11 Mission to the Moon</t>
  </si>
  <si>
    <t>Island profile and moon</t>
  </si>
  <si>
    <t>Postal routes and maps</t>
  </si>
  <si>
    <t>Kirkja &amp; Hattarvik</t>
  </si>
  <si>
    <t>27kr</t>
  </si>
  <si>
    <t>Kirkja scenery</t>
  </si>
  <si>
    <t>Hattarvik scenery</t>
  </si>
  <si>
    <r>
      <t>FAROE ISLANDS</t>
    </r>
    <r>
      <rPr>
        <sz val="9"/>
        <rFont val="Arial"/>
        <family val="2"/>
      </rPr>
      <t xml:space="preserve"> (to 2020)</t>
    </r>
  </si>
  <si>
    <t>Faroe Is</t>
  </si>
  <si>
    <t>Russia</t>
  </si>
  <si>
    <t>Finland, Russia</t>
  </si>
  <si>
    <t>Croatia, Slovenia</t>
  </si>
  <si>
    <t>Le Puy en Velay</t>
  </si>
  <si>
    <t>The 100th Anniversary of the Birth of Paul Cezanne, 1839-1906</t>
  </si>
  <si>
    <t>Tourist Publicity Series</t>
  </si>
  <si>
    <t>Mont Dore</t>
  </si>
  <si>
    <t>0.50fr</t>
  </si>
  <si>
    <t>Martinique</t>
  </si>
  <si>
    <t>Mont Aiguille</t>
  </si>
  <si>
    <t>The Philately Union Congress in Clermont-Ferrand</t>
  </si>
  <si>
    <t>National Parcs</t>
  </si>
  <si>
    <t>Cultural Inheritance of Martinique</t>
  </si>
  <si>
    <t>Famous Adventurer</t>
  </si>
  <si>
    <t>Tourism - Clermont-Ferrand</t>
  </si>
  <si>
    <t>The 100th Anniversary of the Death of Jules Verne</t>
  </si>
  <si>
    <t>3909-3914</t>
  </si>
  <si>
    <t>Environment Charter - Printed on Re-cycling Paper</t>
  </si>
  <si>
    <t>xxx mountain</t>
  </si>
  <si>
    <t>Machu Picchu</t>
  </si>
  <si>
    <t>UNESCO</t>
  </si>
  <si>
    <t>Flora from France. Self-Adhesive Stamps</t>
  </si>
  <si>
    <t>The 300th Anniversary of the Discovery of Clipperton Islands</t>
  </si>
  <si>
    <t>The French Islands - Guadeloupe</t>
  </si>
  <si>
    <t>5403-5408</t>
  </si>
  <si>
    <t>Guadeloupe scenes</t>
  </si>
  <si>
    <t>The French Islands - Martinique</t>
  </si>
  <si>
    <t>5409-5414</t>
  </si>
  <si>
    <t>Martinique scenes</t>
  </si>
  <si>
    <t>The French Islands - Reunion</t>
  </si>
  <si>
    <t>Reunion scenes</t>
  </si>
  <si>
    <t>5415-5420</t>
  </si>
  <si>
    <t>The French Islands - Mayotte</t>
  </si>
  <si>
    <t>5421-5426</t>
  </si>
  <si>
    <t>Mayotte scenes</t>
  </si>
  <si>
    <t>Philatelic Treasures</t>
  </si>
  <si>
    <t>5744-5748</t>
  </si>
  <si>
    <t>Paintings - The Great Wave by Katsushika Hokusai, 1760-1849</t>
  </si>
  <si>
    <t>The 300th Anniversary of French Landing at Mauritius - Joint Issue with Mauritius</t>
  </si>
  <si>
    <t>6095-6106</t>
  </si>
  <si>
    <t>booklet of 12</t>
  </si>
  <si>
    <t>Reflections - Landscapes of the World</t>
  </si>
  <si>
    <t>Shompole, Tanzania</t>
  </si>
  <si>
    <t>Priority letter</t>
  </si>
  <si>
    <t>6330-6341</t>
  </si>
  <si>
    <t>Fuji and Shompole</t>
  </si>
  <si>
    <t>Tourism - Vacation in France</t>
  </si>
  <si>
    <t>Monde</t>
  </si>
  <si>
    <t>6653-6660</t>
  </si>
  <si>
    <t>Fauna - Birds</t>
  </si>
  <si>
    <t>7409-7412</t>
  </si>
  <si>
    <r>
      <t>s/s 1.80</t>
    </r>
    <r>
      <rPr>
        <sz val="9"/>
        <rFont val="Calibri"/>
        <family val="2"/>
      </rPr>
      <t>€</t>
    </r>
    <r>
      <rPr>
        <sz val="9.9"/>
        <rFont val="Arial"/>
        <family val="2"/>
      </rPr>
      <t xml:space="preserve"> x4</t>
    </r>
  </si>
  <si>
    <t>Reunion, Martinique, Guadeloupe</t>
  </si>
  <si>
    <r>
      <t>FRANCE</t>
    </r>
    <r>
      <rPr>
        <sz val="9"/>
        <rFont val="Arial"/>
        <family val="2"/>
      </rPr>
      <t xml:space="preserve"> (to 2020)</t>
    </r>
  </si>
  <si>
    <t>Regions of France</t>
  </si>
  <si>
    <t>4088-4097</t>
  </si>
  <si>
    <r>
      <t>s/s 0.54</t>
    </r>
    <r>
      <rPr>
        <sz val="9"/>
        <rFont val="Calibri"/>
        <family val="2"/>
      </rPr>
      <t>€</t>
    </r>
    <r>
      <rPr>
        <sz val="9.9"/>
        <rFont val="Arial"/>
        <family val="2"/>
      </rPr>
      <t xml:space="preserve"> x10</t>
    </r>
  </si>
  <si>
    <t>Greenland</t>
  </si>
  <si>
    <t>The 100th Anniversary of the Death of Alexander von Humboldt</t>
  </si>
  <si>
    <t>The 500th Anniversary of Idar-Oberstein Gem-area</t>
  </si>
  <si>
    <t>300pf</t>
  </si>
  <si>
    <t>For the Welfare - Gems</t>
  </si>
  <si>
    <t>55+25c</t>
  </si>
  <si>
    <t>90+40c</t>
  </si>
  <si>
    <t>145+55c</t>
  </si>
  <si>
    <t>Gemstone</t>
  </si>
  <si>
    <t>Saphirre</t>
  </si>
  <si>
    <t>The 200th Anniversary of Freiberg University of Mining and Technology</t>
  </si>
  <si>
    <t>mu</t>
  </si>
  <si>
    <t>The Four Elements</t>
  </si>
  <si>
    <t>Automobile Exhibition in Berlin</t>
  </si>
  <si>
    <t>No. 678-680 Overprinted "Nürburgring-Rennen"</t>
  </si>
  <si>
    <t>Charity Stamps - Castles</t>
  </si>
  <si>
    <t>GERMANY (German Empire)</t>
  </si>
  <si>
    <t>Germany, Poland, Russia</t>
  </si>
  <si>
    <t>France, Belgium, Holland, Germany</t>
  </si>
  <si>
    <t>Poland</t>
  </si>
  <si>
    <t>Kiribati</t>
  </si>
  <si>
    <t>Burundi, Rwanda, Tanzania</t>
  </si>
  <si>
    <t>China</t>
  </si>
  <si>
    <t>Asia</t>
  </si>
  <si>
    <t>Marshall Is</t>
  </si>
  <si>
    <t>PNG</t>
  </si>
  <si>
    <t>Ghana, Togo</t>
  </si>
  <si>
    <t>Turkey</t>
  </si>
  <si>
    <r>
      <t>GIBRALTAR</t>
    </r>
    <r>
      <rPr>
        <sz val="9"/>
        <rFont val="Arial"/>
        <family val="2"/>
      </rPr>
      <t xml:space="preserve"> (to 2020)</t>
    </r>
  </si>
  <si>
    <t>GIBRALTAR</t>
  </si>
  <si>
    <t>The New Seven Wonders of the World</t>
  </si>
  <si>
    <t>Macchu Picchu</t>
  </si>
  <si>
    <t>Gibraltar</t>
  </si>
  <si>
    <t>International Youth Year</t>
  </si>
  <si>
    <t>85-87</t>
  </si>
  <si>
    <t>s/s 1p-72p x3</t>
  </si>
  <si>
    <t>19p</t>
  </si>
  <si>
    <t>Country Definitives - White Frame</t>
  </si>
  <si>
    <t>Country Definitives</t>
  </si>
  <si>
    <t>91-94</t>
  </si>
  <si>
    <t>Celebrating Northern Ireland</t>
  </si>
  <si>
    <t>Country Definitives - New Values</t>
  </si>
  <si>
    <t>Celebrating Scotland</t>
  </si>
  <si>
    <t>Malaysia, Singapore, Australia</t>
  </si>
  <si>
    <t>Nth America</t>
  </si>
  <si>
    <t>Guyana</t>
  </si>
  <si>
    <t>Sth America</t>
  </si>
  <si>
    <t>Belize</t>
  </si>
  <si>
    <r>
      <t>BRITISH ANTARCTIC TERRITORIES</t>
    </r>
    <r>
      <rPr>
        <sz val="9"/>
        <rFont val="Arial"/>
        <family val="2"/>
      </rPr>
      <t xml:space="preserve"> (to 2020)</t>
    </r>
  </si>
  <si>
    <t>BRITISH ANTARCTIC TERRITORIES</t>
  </si>
  <si>
    <r>
      <t>BRITISH INDIAN OCEAN TERRITORIES</t>
    </r>
    <r>
      <rPr>
        <sz val="9"/>
        <rFont val="Arial"/>
        <family val="2"/>
      </rPr>
      <t xml:space="preserve"> (to 2020)</t>
    </r>
  </si>
  <si>
    <t>BRITISH INDIAN OCEAN TERRITORIES</t>
  </si>
  <si>
    <t>Coral Island Aldabra</t>
  </si>
  <si>
    <t>Aldabra island</t>
  </si>
  <si>
    <t>Maps - The 10th Anniversary of the British Indian Ocean Territory</t>
  </si>
  <si>
    <t>82-85</t>
  </si>
  <si>
    <t>Desroches Island</t>
  </si>
  <si>
    <t>Farquhar island</t>
  </si>
  <si>
    <t>Diego Garcia island</t>
  </si>
  <si>
    <t>BIOT islands</t>
  </si>
  <si>
    <t>International Stamp Exhibition "STAMP WORLD LONDON `90" - Stamps on Stamps</t>
  </si>
  <si>
    <t>34p</t>
  </si>
  <si>
    <t>Desroches Island stamp on stamp</t>
  </si>
  <si>
    <t>British Indian Ocean Territory 1965-1990</t>
  </si>
  <si>
    <t>110a</t>
  </si>
  <si>
    <r>
      <rPr>
        <sz val="9"/>
        <rFont val="Calibri"/>
        <family val="2"/>
      </rPr>
      <t>£</t>
    </r>
    <r>
      <rPr>
        <sz val="9.9"/>
        <rFont val="Arial"/>
        <family val="2"/>
      </rPr>
      <t>1</t>
    </r>
  </si>
  <si>
    <t>BIOT map</t>
  </si>
  <si>
    <t>British Indian Ocean Territory 1965-1991</t>
  </si>
  <si>
    <t>24p</t>
  </si>
  <si>
    <t>44p</t>
  </si>
  <si>
    <t>54p</t>
  </si>
  <si>
    <t>black/light blue</t>
  </si>
  <si>
    <t>Diego Garcia Map from the 18th Century</t>
  </si>
  <si>
    <t>New Millennium - Satellite Photos</t>
  </si>
  <si>
    <t>Salomon Is</t>
  </si>
  <si>
    <t>Egmont Is</t>
  </si>
  <si>
    <t>Blenheim Reef</t>
  </si>
  <si>
    <t>World Philatelic Exhibition HONG KONG 2001 - Chinese New Year - Year of the Snake - Butterflies</t>
  </si>
  <si>
    <t>260-261</t>
  </si>
  <si>
    <t>s/s 26p-34p x2</t>
  </si>
  <si>
    <t>Airplanes - The 100th Anniversary of Powered Flight</t>
  </si>
  <si>
    <t>326-335</t>
  </si>
  <si>
    <t>s/s 26p x10</t>
  </si>
  <si>
    <t>BIOT profile and planes</t>
  </si>
  <si>
    <t>Ships &amp; Explorers</t>
  </si>
  <si>
    <t>Island profile and ship</t>
  </si>
  <si>
    <t>St Kitts and Nevis</t>
  </si>
  <si>
    <t>BRITISH VIRGIN ISLANDS</t>
  </si>
  <si>
    <t>Malaysia</t>
  </si>
  <si>
    <t>Great Britain Postage Stamps Overprinted "TANGIER"</t>
  </si>
  <si>
    <t>Great Britain Postage Stamps Overprinted "1857-1957 - TANGIER"</t>
  </si>
  <si>
    <t>GREAT BRITAIN - British Tangier</t>
  </si>
  <si>
    <t>42p</t>
  </si>
  <si>
    <t>51p</t>
  </si>
  <si>
    <t>74p</t>
  </si>
  <si>
    <t>Molybdenite</t>
  </si>
  <si>
    <t>Muscovite in pegmatite</t>
  </si>
  <si>
    <t>Orthoclase &amp; Plagioclase</t>
  </si>
  <si>
    <t>Quartz coated with Manganese oxide</t>
  </si>
  <si>
    <t>Petrology</t>
  </si>
  <si>
    <t>61p</t>
  </si>
  <si>
    <t>Pegmatite</t>
  </si>
  <si>
    <t>Diorite</t>
  </si>
  <si>
    <t>Granite</t>
  </si>
  <si>
    <t>Jasper</t>
  </si>
  <si>
    <t>Granite and andesite</t>
  </si>
  <si>
    <t>The 150th Anniversary of "The Royal Geographical Society"</t>
  </si>
  <si>
    <t>The 200th Anniversary of The Mutiny on the Bounty</t>
  </si>
  <si>
    <t>GREAT BRITAIN - Jersey</t>
  </si>
  <si>
    <t>GREAT BRITAIN - Isle of Man</t>
  </si>
  <si>
    <t>1955 -1958 Castles</t>
  </si>
  <si>
    <t>1956 -1958 Castles</t>
  </si>
  <si>
    <t>1959 -1968 British Castles</t>
  </si>
  <si>
    <t>326a</t>
  </si>
  <si>
    <t>The 50th Anniversary of the National Trust for Scotland</t>
  </si>
  <si>
    <t>1960 -1968 British Castles</t>
  </si>
  <si>
    <t>British Castles</t>
  </si>
  <si>
    <t>British Castles - 1988 Issue Re-Engraved</t>
  </si>
  <si>
    <t>1379a</t>
  </si>
  <si>
    <t>Scotland</t>
  </si>
  <si>
    <t>2130a</t>
  </si>
  <si>
    <t>The 250th Anniversary of The British Museum in London</t>
  </si>
  <si>
    <t>Northern Ireland</t>
  </si>
  <si>
    <t>The 50th Anniversary of the Castle Definitives</t>
  </si>
  <si>
    <t>2276-2279</t>
  </si>
  <si>
    <r>
      <t>s/s 50p-</t>
    </r>
    <r>
      <rPr>
        <sz val="9"/>
        <rFont val="Calibri"/>
        <family val="2"/>
      </rPr>
      <t>£</t>
    </r>
    <r>
      <rPr>
        <sz val="9"/>
        <rFont val="Arial"/>
        <family val="2"/>
      </rPr>
      <t>1 x4</t>
    </r>
  </si>
  <si>
    <t>Celebrating Scotland - National symbols</t>
  </si>
  <si>
    <t>2450-2452</t>
  </si>
  <si>
    <t>s/s 72p x4</t>
  </si>
  <si>
    <t>2681-2684</t>
  </si>
  <si>
    <t>s/s 81p x4</t>
  </si>
  <si>
    <t>The 200th Anniversary of the Birth of Charles Darwin</t>
  </si>
  <si>
    <t>Galapagos Is</t>
  </si>
  <si>
    <t>Local Motifs - UK from A to Z</t>
  </si>
  <si>
    <t>3958-3961</t>
  </si>
  <si>
    <t>s/s 1st x4</t>
  </si>
  <si>
    <t>Captain Cook</t>
  </si>
  <si>
    <t>Captain James Cook, 1728-1779 - The Voyage of the Endeavour</t>
  </si>
  <si>
    <r>
      <t>GREAT BRITAIN</t>
    </r>
    <r>
      <rPr>
        <sz val="9"/>
        <rFont val="Arial"/>
        <family val="2"/>
      </rPr>
      <t xml:space="preserve"> (to 2020)</t>
    </r>
  </si>
  <si>
    <t>1930a</t>
  </si>
  <si>
    <t>World Fair, Osaka, Japan - Expo 71</t>
  </si>
  <si>
    <t>postcard</t>
  </si>
  <si>
    <t>3463a</t>
  </si>
  <si>
    <t>mult</t>
  </si>
  <si>
    <t>envelope</t>
  </si>
  <si>
    <t>Audincourt</t>
  </si>
  <si>
    <t>Festival of Stamps - The Fire</t>
  </si>
  <si>
    <t>A751</t>
  </si>
  <si>
    <t>Marcassite</t>
  </si>
  <si>
    <t>3092a</t>
  </si>
  <si>
    <t>3092b</t>
  </si>
  <si>
    <t>Regions of France, Auvergne</t>
  </si>
  <si>
    <r>
      <t>GERMANY</t>
    </r>
    <r>
      <rPr>
        <sz val="9"/>
        <rFont val="Arial"/>
        <family val="2"/>
      </rPr>
      <t xml:space="preserve"> (to 2020)</t>
    </r>
  </si>
  <si>
    <t>Category</t>
  </si>
  <si>
    <t>UAE</t>
  </si>
  <si>
    <t>Anguilla</t>
  </si>
  <si>
    <t>Antigua</t>
  </si>
  <si>
    <t>Argentina</t>
  </si>
  <si>
    <t>The 19th World Jamboree Mondial - Chile</t>
  </si>
  <si>
    <t>Map Antigua</t>
  </si>
  <si>
    <t>s/s $5</t>
  </si>
  <si>
    <t>Royal Visit of Queen Elizabeth II</t>
  </si>
  <si>
    <t>Halleys Comet</t>
  </si>
  <si>
    <t>Appearance of Halley's Comet - Overprinted</t>
  </si>
  <si>
    <t>The 40th Anniversary of the Acession of Queen Elizabeth II</t>
  </si>
  <si>
    <t>s/s $6</t>
  </si>
  <si>
    <t>Island view and Queen</t>
  </si>
  <si>
    <t>Flora</t>
  </si>
  <si>
    <t>s/s $7</t>
  </si>
  <si>
    <t>Island view and flower</t>
  </si>
  <si>
    <t>s/s $1.65 x9</t>
  </si>
  <si>
    <t>Volcano eruption and dinosaurs</t>
  </si>
  <si>
    <t>2341-2346</t>
  </si>
  <si>
    <t>s/s $1.65 x6</t>
  </si>
  <si>
    <t>The 150th Anniversary of the Death of Katsushika Hokusai, 1760-1854</t>
  </si>
  <si>
    <t>The 150th Anniversary of the Death of Katsushika Hokusai, 1760-1855</t>
  </si>
  <si>
    <t>The 150th Anniversary of the Death of Katsushika Hokusai, 1760-1856</t>
  </si>
  <si>
    <t>The 150th Anniversary of the Death of Katsushika Hokusai, 1760-1857</t>
  </si>
  <si>
    <t>The 150th Anniversary of the Death of Katsushika Hokusai, 1760-1858</t>
  </si>
  <si>
    <t>2347-2352</t>
  </si>
  <si>
    <t>2353a</t>
  </si>
  <si>
    <t>The 150th Anniversary of the Death of Katsushika Hokusai, 1760-1859</t>
  </si>
  <si>
    <t>The 150th Anniversary of the Death of Katsushika Hokusai, 1760-1860</t>
  </si>
  <si>
    <t>2354a</t>
  </si>
  <si>
    <t>2379-2387</t>
  </si>
  <si>
    <t>s/s $1 x9</t>
  </si>
  <si>
    <t>Island view and butterflies</t>
  </si>
  <si>
    <t>Butterflies</t>
  </si>
  <si>
    <t>3077-3079</t>
  </si>
  <si>
    <t>s/s $2 x3</t>
  </si>
  <si>
    <t>s/s 3$ x 4</t>
  </si>
  <si>
    <t>3593-3596</t>
  </si>
  <si>
    <t>s/s$1.50 x6</t>
  </si>
  <si>
    <t>National Parks of USA</t>
  </si>
  <si>
    <t>3674-3679</t>
  </si>
  <si>
    <t>Olympic Winter Games</t>
  </si>
  <si>
    <t>Fuji stamp on stamp</t>
  </si>
  <si>
    <t>Gemstones of the United States of America</t>
  </si>
  <si>
    <t>4663-4668</t>
  </si>
  <si>
    <t>s/s $3.15 x6</t>
  </si>
  <si>
    <t>4669a</t>
  </si>
  <si>
    <t>s/s $10</t>
  </si>
  <si>
    <t>Airmail - The 4th Anniversary of the National Youth Organization</t>
  </si>
  <si>
    <t>Tourism - Landscapes &amp; Monuments</t>
  </si>
  <si>
    <t>6d</t>
  </si>
  <si>
    <t>10d</t>
  </si>
  <si>
    <t>14d</t>
  </si>
  <si>
    <t>18d</t>
  </si>
  <si>
    <t>Greek Islands</t>
  </si>
  <si>
    <t>2245a</t>
  </si>
  <si>
    <t>2253a</t>
  </si>
  <si>
    <t>Nisyros</t>
  </si>
  <si>
    <t>Thermal Springs of Greece</t>
  </si>
  <si>
    <t>Thermal spring</t>
  </si>
  <si>
    <t>Volcanoes of Greece</t>
  </si>
  <si>
    <t>Fumeroles</t>
  </si>
  <si>
    <t>Volcano and crater</t>
  </si>
  <si>
    <r>
      <t>GREECE</t>
    </r>
    <r>
      <rPr>
        <sz val="9"/>
        <rFont val="Arial"/>
        <family val="2"/>
      </rPr>
      <t xml:space="preserve"> (to 2020)</t>
    </r>
  </si>
  <si>
    <t>Aid for the Victims of Heimaey</t>
  </si>
  <si>
    <r>
      <t>GREENLAND</t>
    </r>
    <r>
      <rPr>
        <sz val="9"/>
        <rFont val="Arial"/>
        <family val="2"/>
      </rPr>
      <t xml:space="preserve"> (to 2020)</t>
    </r>
  </si>
  <si>
    <t>Hungary</t>
  </si>
  <si>
    <t>1.20Ft</t>
  </si>
  <si>
    <t>3Ft</t>
  </si>
  <si>
    <t>5Ft</t>
  </si>
  <si>
    <t>The 100th Anniversary of the National Geology Institute</t>
  </si>
  <si>
    <t>2086a</t>
  </si>
  <si>
    <t>World EXPO 70, Osaka</t>
  </si>
  <si>
    <t>Steam Locomotives</t>
  </si>
  <si>
    <t>Olympic Games - Sapporo and Munich</t>
  </si>
  <si>
    <t>Paintings by Tivadar Kosztka</t>
  </si>
  <si>
    <t>The 75th Anniversary of the Hungarian Auto Club - Old Cars</t>
  </si>
  <si>
    <t>Fuji and car</t>
  </si>
  <si>
    <t>International Stamp Exhibition LURABA 1981, Luzern - Airships</t>
  </si>
  <si>
    <t>The 150th Anniversary of Diplomatic Relations with Japan</t>
  </si>
  <si>
    <t>5414-5419</t>
  </si>
  <si>
    <t>260Ft</t>
  </si>
  <si>
    <t>s/s 260Ft x6</t>
  </si>
  <si>
    <t>Hungary’s Geological Treasures</t>
  </si>
  <si>
    <t>115Ft</t>
  </si>
  <si>
    <t>Volcanoes erupting and fossil</t>
  </si>
  <si>
    <t>The 150th Anniversary of Diplomatic Realtions with Japan - Joint Issue with Japan</t>
  </si>
  <si>
    <t>60Ft</t>
  </si>
  <si>
    <t>6123-6132</t>
  </si>
  <si>
    <r>
      <t>HUNGARY</t>
    </r>
    <r>
      <rPr>
        <sz val="9"/>
        <rFont val="Arial"/>
        <family val="2"/>
      </rPr>
      <t xml:space="preserve"> (to 2020)</t>
    </r>
  </si>
  <si>
    <t>Geology map of Ireland</t>
  </si>
  <si>
    <t>The 150th Anniversary of the Geological Studies</t>
  </si>
  <si>
    <t>St. Brendan and sheep</t>
  </si>
  <si>
    <r>
      <t>IRELAND</t>
    </r>
    <r>
      <rPr>
        <sz val="9"/>
        <rFont val="Arial"/>
        <family val="2"/>
      </rPr>
      <t xml:space="preserve"> (to 2020)</t>
    </r>
  </si>
  <si>
    <t>Ireland</t>
  </si>
  <si>
    <t>Indonesia</t>
  </si>
  <si>
    <t>Iceland</t>
  </si>
  <si>
    <t>Express Stamps - The 100th Anniversary of the Uprisings</t>
  </si>
  <si>
    <t>Italy Working</t>
  </si>
  <si>
    <t>The 1900th Anniversary of the Birth of Plinius</t>
  </si>
  <si>
    <t>The 4th Mediterranean Games - Naples</t>
  </si>
  <si>
    <t>Tourist Publicity - Paintings</t>
  </si>
  <si>
    <t>The 200th Anniversary of the Death of A. M. de Liguori</t>
  </si>
  <si>
    <t>Pompei, Vesuvius</t>
  </si>
  <si>
    <t>G-7 Summit, Naples</t>
  </si>
  <si>
    <t>2319a</t>
  </si>
  <si>
    <t>Tourism - 27th Issue</t>
  </si>
  <si>
    <t>World Cultural Heritage, UNESCO</t>
  </si>
  <si>
    <t>Tourism - 31st Issue</t>
  </si>
  <si>
    <t>Sustainable Development - Renewable Energy Sources</t>
  </si>
  <si>
    <t>Natural and Landscape Heritage - Parks and Gardens</t>
  </si>
  <si>
    <r>
      <t>ITALY</t>
    </r>
    <r>
      <rPr>
        <sz val="9"/>
        <rFont val="Arial"/>
        <family val="2"/>
      </rPr>
      <t xml:space="preserve"> (to 2020)</t>
    </r>
  </si>
  <si>
    <t>Slovenia</t>
  </si>
  <si>
    <t>Montenegro</t>
  </si>
  <si>
    <r>
      <t>KOSOVO</t>
    </r>
    <r>
      <rPr>
        <sz val="9"/>
        <rFont val="Arial"/>
        <family val="2"/>
      </rPr>
      <t xml:space="preserve"> (to 2020)</t>
    </r>
  </si>
  <si>
    <t>KOSOVO</t>
  </si>
  <si>
    <t>Kosovo</t>
  </si>
  <si>
    <t>Luxembourg</t>
  </si>
  <si>
    <t>Latvia</t>
  </si>
  <si>
    <r>
      <t>LIECHTENSTEIN</t>
    </r>
    <r>
      <rPr>
        <sz val="9"/>
        <rFont val="Arial"/>
        <family val="2"/>
      </rPr>
      <t xml:space="preserve"> (to 2020)</t>
    </r>
  </si>
  <si>
    <t>LIECHTENSTEIN</t>
  </si>
  <si>
    <t>Liechtenstein</t>
  </si>
  <si>
    <t>60r</t>
  </si>
  <si>
    <t>Lithuania</t>
  </si>
  <si>
    <t>Macedonia</t>
  </si>
  <si>
    <r>
      <t xml:space="preserve">LUXEMBOURG </t>
    </r>
    <r>
      <rPr>
        <sz val="9"/>
        <rFont val="Arial"/>
        <family val="2"/>
      </rPr>
      <t>(to 2020)</t>
    </r>
  </si>
  <si>
    <r>
      <t xml:space="preserve">MACEDONIA </t>
    </r>
    <r>
      <rPr>
        <sz val="9"/>
        <rFont val="Arial"/>
        <family val="2"/>
      </rPr>
      <t>(to 2020)</t>
    </r>
  </si>
  <si>
    <t>MACEDONIA</t>
  </si>
  <si>
    <t>27d</t>
  </si>
  <si>
    <t>62-63</t>
  </si>
  <si>
    <t>The 112th Anniversary of the First Madeira Stamp Issue</t>
  </si>
  <si>
    <t>Rock in harbour</t>
  </si>
  <si>
    <t>MADEIRA</t>
  </si>
  <si>
    <t>Cliffs and road</t>
  </si>
  <si>
    <t>The 25th Anniversary of Madeira Rally</t>
  </si>
  <si>
    <t>16e</t>
  </si>
  <si>
    <t>51e</t>
  </si>
  <si>
    <t>Car and cliff</t>
  </si>
  <si>
    <t>EUROPA Stamps - Tales and Legends</t>
  </si>
  <si>
    <t>Folklore and cliffs</t>
  </si>
  <si>
    <t>Museums in Madeira</t>
  </si>
  <si>
    <t>264-267</t>
  </si>
  <si>
    <t>Madeira Wine</t>
  </si>
  <si>
    <t>Bay</t>
  </si>
  <si>
    <t>Bay and wine</t>
  </si>
  <si>
    <t>The 500th Anniversary of Funchal</t>
  </si>
  <si>
    <t>s/s €2.45</t>
  </si>
  <si>
    <t>EUROPA Stamps - Visit Madeira</t>
  </si>
  <si>
    <t>s/s €0.68 x2</t>
  </si>
  <si>
    <t>Harbour town</t>
  </si>
  <si>
    <t>Levadas</t>
  </si>
  <si>
    <t>s/s €1.75</t>
  </si>
  <si>
    <t>Hill slopes and cliffs</t>
  </si>
  <si>
    <t>s/s €2.30</t>
  </si>
  <si>
    <t>Flower Festival</t>
  </si>
  <si>
    <t>s/s €1.80</t>
  </si>
  <si>
    <t>Funchal Bay and ships</t>
  </si>
  <si>
    <t>Christmas and New Year Festivities</t>
  </si>
  <si>
    <t>s/s €0.80</t>
  </si>
  <si>
    <t>Funchal bay at night</t>
  </si>
  <si>
    <t>372-373</t>
  </si>
  <si>
    <t>s/s €0.80 x2</t>
  </si>
  <si>
    <t>Castle and hill slopes</t>
  </si>
  <si>
    <t>EUROPA Stamps - National Birds</t>
  </si>
  <si>
    <t>s/s €0.86 x2</t>
  </si>
  <si>
    <t>381-382</t>
  </si>
  <si>
    <t>Finches and hill slopes</t>
  </si>
  <si>
    <t>The 600th Anniversary of the Settlement of Madeira</t>
  </si>
  <si>
    <t>Madeira and hillslope</t>
  </si>
  <si>
    <t>Self-Adhesive Reprints</t>
  </si>
  <si>
    <t>Fort and hillslope</t>
  </si>
  <si>
    <r>
      <t>MADEIRA</t>
    </r>
    <r>
      <rPr>
        <sz val="9"/>
        <rFont val="Arial"/>
        <family val="2"/>
      </rPr>
      <t xml:space="preserve"> (to 2020)</t>
    </r>
  </si>
  <si>
    <t>Madeira</t>
  </si>
  <si>
    <t>Japan</t>
  </si>
  <si>
    <t>El Salvador</t>
  </si>
  <si>
    <t>Czech</t>
  </si>
  <si>
    <t>Cyprus</t>
  </si>
  <si>
    <t>Congo Rep</t>
  </si>
  <si>
    <t>Cocos Is</t>
  </si>
  <si>
    <t>Christmas Is</t>
  </si>
  <si>
    <t>Myanmar</t>
  </si>
  <si>
    <t>Australia</t>
  </si>
  <si>
    <t>Barbados</t>
  </si>
  <si>
    <t>BAT</t>
  </si>
  <si>
    <t>BIOT</t>
  </si>
  <si>
    <t>Bahrain</t>
  </si>
  <si>
    <t>Mayotte</t>
  </si>
  <si>
    <t>Philippines</t>
  </si>
  <si>
    <t>KATHIRI</t>
  </si>
  <si>
    <t>Oman, Yemen</t>
  </si>
  <si>
    <t>Solomon Is</t>
  </si>
  <si>
    <t>UN</t>
  </si>
  <si>
    <t>Malta</t>
  </si>
  <si>
    <t>Moldova</t>
  </si>
  <si>
    <t>MONACO</t>
  </si>
  <si>
    <t>2.10fr</t>
  </si>
  <si>
    <t>2.30fr</t>
  </si>
  <si>
    <t>3.20fr</t>
  </si>
  <si>
    <t>4.00fr</t>
  </si>
  <si>
    <t>6.00fr</t>
  </si>
  <si>
    <t>Albite</t>
  </si>
  <si>
    <t>Rutile</t>
  </si>
  <si>
    <t>Chlorite</t>
  </si>
  <si>
    <t>Minerals in Mercantour National Park</t>
  </si>
  <si>
    <r>
      <t>MONACO</t>
    </r>
    <r>
      <rPr>
        <sz val="9"/>
        <rFont val="Arial"/>
        <family val="2"/>
      </rPr>
      <t xml:space="preserve"> (to 2020)</t>
    </r>
  </si>
  <si>
    <t>PNG, Nauru</t>
  </si>
  <si>
    <r>
      <t>NORWAY</t>
    </r>
    <r>
      <rPr>
        <sz val="9"/>
        <rFont val="Arial"/>
        <family val="2"/>
      </rPr>
      <t xml:space="preserve"> (to 2020)</t>
    </r>
  </si>
  <si>
    <t>International Geophysics Year</t>
  </si>
  <si>
    <t>Jan Mayen</t>
  </si>
  <si>
    <t>3.40kr</t>
  </si>
  <si>
    <t>5.20kr</t>
  </si>
  <si>
    <t>Silver</t>
  </si>
  <si>
    <t>Cobaltite</t>
  </si>
  <si>
    <t>POLAND</t>
  </si>
  <si>
    <r>
      <t xml:space="preserve">POLAND </t>
    </r>
    <r>
      <rPr>
        <sz val="9"/>
        <rFont val="Arial"/>
        <family val="2"/>
      </rPr>
      <t>(to 2020)</t>
    </r>
  </si>
  <si>
    <t>1.60z</t>
  </si>
  <si>
    <t>2.35z</t>
  </si>
  <si>
    <t>Polish Minerals</t>
  </si>
  <si>
    <t>Minerals of Poland</t>
  </si>
  <si>
    <t>1.55z</t>
  </si>
  <si>
    <t>1.95z</t>
  </si>
  <si>
    <t>2.40z</t>
  </si>
  <si>
    <t>3.00z</t>
  </si>
  <si>
    <t>Chrysoprase</t>
  </si>
  <si>
    <t>India</t>
  </si>
  <si>
    <t>PORTUGAL</t>
  </si>
  <si>
    <t>0803-07</t>
  </si>
  <si>
    <t>0803-09</t>
  </si>
  <si>
    <t>0803-17</t>
  </si>
  <si>
    <t>0803-20</t>
  </si>
  <si>
    <t>0803-23</t>
  </si>
  <si>
    <t>0803-25</t>
  </si>
  <si>
    <t>0803-26</t>
  </si>
  <si>
    <t>0803-27</t>
  </si>
  <si>
    <t>4345-4346</t>
  </si>
  <si>
    <t>Peaks of Madeira</t>
  </si>
  <si>
    <t>4320-4321</t>
  </si>
  <si>
    <t>Azores Geopark</t>
  </si>
  <si>
    <t>Paial</t>
  </si>
  <si>
    <t>Flores</t>
  </si>
  <si>
    <t>Terceira</t>
  </si>
  <si>
    <t>Graciosa</t>
  </si>
  <si>
    <t>1.00e</t>
  </si>
  <si>
    <t>6.50e</t>
  </si>
  <si>
    <t>The 1st Portuguese-Spanish-American Congress for Economic Geology</t>
  </si>
  <si>
    <t>The 500th Anniversary of the death of Joao Vaz Corte-Real</t>
  </si>
  <si>
    <t>s/s 315e</t>
  </si>
  <si>
    <t>International Year of Planet Earth</t>
  </si>
  <si>
    <t>Pico?</t>
  </si>
  <si>
    <t>Joint Issue with Iran - Birds</t>
  </si>
  <si>
    <t>Damavand, Iran</t>
  </si>
  <si>
    <t>The 150th Anniversary of the Geophysical Institute of the University of Coimbra</t>
  </si>
  <si>
    <t>Rift valley</t>
  </si>
  <si>
    <t>Lisbon - Ibero-American Capital of Culture 2017</t>
  </si>
  <si>
    <t>Electricity in Portugal</t>
  </si>
  <si>
    <t>Porto Santo Madeira</t>
  </si>
  <si>
    <t>The 600th Anniversary of the Discovery of Porto Santo</t>
  </si>
  <si>
    <t>Map Porto Santo</t>
  </si>
  <si>
    <t>s/s 1.50€</t>
  </si>
  <si>
    <t>The 600th Anniversary of the Discovery of Madeira</t>
  </si>
  <si>
    <t>Madeira discovery</t>
  </si>
  <si>
    <t>s/s 2.00€</t>
  </si>
  <si>
    <t>Azores tea</t>
  </si>
  <si>
    <t>Tea from Azores</t>
  </si>
  <si>
    <t>Portugal</t>
  </si>
  <si>
    <t>ROMANIA</t>
  </si>
  <si>
    <r>
      <t xml:space="preserve">ROMANIA </t>
    </r>
    <r>
      <rPr>
        <sz val="9"/>
        <rFont val="Arial"/>
        <family val="2"/>
      </rPr>
      <t>(to 2020)</t>
    </r>
  </si>
  <si>
    <t>1l</t>
  </si>
  <si>
    <t>2l</t>
  </si>
  <si>
    <t>3l</t>
  </si>
  <si>
    <t>4l</t>
  </si>
  <si>
    <t>5l</t>
  </si>
  <si>
    <t>Quartz and calcite</t>
  </si>
  <si>
    <t>Copper</t>
  </si>
  <si>
    <t>Stibium</t>
  </si>
  <si>
    <t>Tetrahedrite</t>
  </si>
  <si>
    <t>1.00l</t>
  </si>
  <si>
    <t>1.20l</t>
  </si>
  <si>
    <t>1.50l</t>
  </si>
  <si>
    <t>2.20l</t>
  </si>
  <si>
    <t>Mineral 'blenda'</t>
  </si>
  <si>
    <t>Mineral 'Stibina'</t>
  </si>
  <si>
    <t>1.40l</t>
  </si>
  <si>
    <t>1.60l</t>
  </si>
  <si>
    <t>2.40l</t>
  </si>
  <si>
    <t>7.60l</t>
  </si>
  <si>
    <t>Mineral 'Rodo crozit'</t>
  </si>
  <si>
    <t>Rose barite</t>
  </si>
  <si>
    <t>Cerro Tronador, Argentina</t>
  </si>
  <si>
    <t>Mountain Lakes - Joint Issue with Argentina</t>
  </si>
  <si>
    <t>2.10l</t>
  </si>
  <si>
    <t>Beerenburg, Denmark</t>
  </si>
  <si>
    <t>Stationary 5000l</t>
  </si>
  <si>
    <t>8.50l</t>
  </si>
  <si>
    <t>12l</t>
  </si>
  <si>
    <t>Minerals from Romania</t>
  </si>
  <si>
    <r>
      <t>RUSSIA</t>
    </r>
    <r>
      <rPr>
        <sz val="9"/>
        <rFont val="Arial"/>
        <family val="2"/>
      </rPr>
      <t xml:space="preserve"> (to 2020)</t>
    </r>
  </si>
  <si>
    <t>Regions of the Russian Federation</t>
  </si>
  <si>
    <t>The 100th Anniversary of the State Russian Museum</t>
  </si>
  <si>
    <t>644-647</t>
  </si>
  <si>
    <t>s/s 3r</t>
  </si>
  <si>
    <t>The 50th anniversary of WMO</t>
  </si>
  <si>
    <t>Charoit</t>
  </si>
  <si>
    <t>Haematite</t>
  </si>
  <si>
    <t>Rock-crystal</t>
  </si>
  <si>
    <t>The 300th Anniversary of Rock-Geological Service</t>
  </si>
  <si>
    <t>Russian Regions</t>
  </si>
  <si>
    <t>Volcanoes of Kamchatka</t>
  </si>
  <si>
    <t>The 100th Anniversary of the Birth of S.N.Rerikh</t>
  </si>
  <si>
    <t>Greater Khingan Mts</t>
  </si>
  <si>
    <t>The 200th Anniversary of the Death of Vitus Bering</t>
  </si>
  <si>
    <t>Arms of Soviet Republics</t>
  </si>
  <si>
    <t>brownish violet</t>
  </si>
  <si>
    <t>Views of Crimea and Caucasus</t>
  </si>
  <si>
    <t>The 30th Anniversary of Armenian SSR</t>
  </si>
  <si>
    <t>The 150th Birth Anniversary of Khachatur Abovyan</t>
  </si>
  <si>
    <t>The 40th Anniversary of Great October Revolution</t>
  </si>
  <si>
    <t>Nature of USSR</t>
  </si>
  <si>
    <t>Soviet Mountain Climbing</t>
  </si>
  <si>
    <t>Writers</t>
  </si>
  <si>
    <t>Soviet Far Eastern Territories</t>
  </si>
  <si>
    <t>The 2750th Anniversary of Yerevan</t>
  </si>
  <si>
    <t>Paintings from Russian Museum in Leningrad</t>
  </si>
  <si>
    <t>Vesuvius (painting last day of pompei) KP Bryullov</t>
  </si>
  <si>
    <t>The 100th Anniversary of the Birth of S.Sogomonyan</t>
  </si>
  <si>
    <t>The 50th Anniversary of Soviet Republics</t>
  </si>
  <si>
    <t>Kazbekh woman and Ararat</t>
  </si>
  <si>
    <t>International Mountaineers' Camps of USSR</t>
  </si>
  <si>
    <t>USSR Mountaineers Camp</t>
  </si>
  <si>
    <t>Precious Stones of the Ural</t>
  </si>
  <si>
    <t>"Shah" diamond</t>
  </si>
  <si>
    <t>Sapphire brooch</t>
  </si>
  <si>
    <t>"Narcissi" diamond</t>
  </si>
  <si>
    <t>Amethyst pendant</t>
  </si>
  <si>
    <t>"Rose" brooch</t>
  </si>
  <si>
    <t>Pearl and diamond pendant</t>
  </si>
  <si>
    <t>Diamond Fund of the USSR</t>
  </si>
  <si>
    <t>Ruby and minerals</t>
  </si>
  <si>
    <t>Soviet Geology</t>
  </si>
  <si>
    <t>International Scientific Congresses</t>
  </si>
  <si>
    <t>International Congresses and Assemblies</t>
  </si>
  <si>
    <t>The 100th Anniversary of Naples Stamps</t>
  </si>
  <si>
    <t>The 100th Anniversary of Sicily Stamps</t>
  </si>
  <si>
    <t>Stamp Exhibition - Naples, Italy</t>
  </si>
  <si>
    <t>International Philatelic Exhibition Europa, Naples</t>
  </si>
  <si>
    <t>To commemorate 26.12.2004 Tsunami</t>
  </si>
  <si>
    <t>International Polar Year</t>
  </si>
  <si>
    <t>International Year of Sustainable Energy for All</t>
  </si>
  <si>
    <t>Geothermal energy</t>
  </si>
  <si>
    <r>
      <t>SAN MARINO</t>
    </r>
    <r>
      <rPr>
        <sz val="9"/>
        <rFont val="Arial"/>
        <family val="2"/>
      </rPr>
      <t xml:space="preserve"> (to 2020)</t>
    </r>
  </si>
  <si>
    <t>San Marino</t>
  </si>
  <si>
    <t>Serbia</t>
  </si>
  <si>
    <t>Slovakia</t>
  </si>
  <si>
    <t>Czechoslovakian Postage Stamps Overprinted "Slovenský štát 1939"</t>
  </si>
  <si>
    <t>35sk</t>
  </si>
  <si>
    <t>Columnar jointing</t>
  </si>
  <si>
    <t>Geological Locality</t>
  </si>
  <si>
    <t>542-543</t>
  </si>
  <si>
    <t>Nature Protection - Slovak Minerals</t>
  </si>
  <si>
    <t>Slovak Minerals</t>
  </si>
  <si>
    <r>
      <t>SLOVAKIA</t>
    </r>
    <r>
      <rPr>
        <sz val="9"/>
        <rFont val="Arial"/>
        <family val="2"/>
      </rPr>
      <t xml:space="preserve"> (to 2020)</t>
    </r>
  </si>
  <si>
    <r>
      <t>SLOVENIA</t>
    </r>
    <r>
      <rPr>
        <sz val="9"/>
        <rFont val="Arial"/>
        <family val="2"/>
      </rPr>
      <t xml:space="preserve"> (to 2020)</t>
    </r>
  </si>
  <si>
    <t>SLOVENIA</t>
  </si>
  <si>
    <t>s/s 14-118s x3</t>
  </si>
  <si>
    <t>Comic volcano and dinosaurs</t>
  </si>
  <si>
    <t>Comics</t>
  </si>
  <si>
    <t>D</t>
  </si>
  <si>
    <t>Baryte</t>
  </si>
  <si>
    <t>Zoisite</t>
  </si>
  <si>
    <r>
      <t>SPAIN</t>
    </r>
    <r>
      <rPr>
        <sz val="9"/>
        <rFont val="Arial"/>
        <family val="2"/>
      </rPr>
      <t xml:space="preserve"> (to 2020)</t>
    </r>
  </si>
  <si>
    <t>Coats of Arms of Provinces</t>
  </si>
  <si>
    <t>Sightseeing</t>
  </si>
  <si>
    <t>Flora of the Canary Islands</t>
  </si>
  <si>
    <t>The 50th Anniversary of Las Palmas de Gran Canaria</t>
  </si>
  <si>
    <t>Spanish Islands</t>
  </si>
  <si>
    <t>Statute of Autonomy of the Canary Islands</t>
  </si>
  <si>
    <t>UNESCO World Heritage</t>
  </si>
  <si>
    <t>Mineral 'cinabrio'</t>
  </si>
  <si>
    <t>Mineral 'esfalerita'</t>
  </si>
  <si>
    <t>National Philatelic Exhibition EXFILNA `94</t>
  </si>
  <si>
    <t>s/s 100p</t>
  </si>
  <si>
    <t>Nature - Sacred Riviera</t>
  </si>
  <si>
    <t>Ciés Islands</t>
  </si>
  <si>
    <t>Earth Sciences</t>
  </si>
  <si>
    <t>Mineral 'Dolomita'</t>
  </si>
  <si>
    <t>s/s €2</t>
  </si>
  <si>
    <t>The 150th Anniversary of the IGN - Spanish National Geographic Institute</t>
  </si>
  <si>
    <t>Minerals - Asturian Jet</t>
  </si>
  <si>
    <t>A</t>
  </si>
  <si>
    <t>Mineral Azabache</t>
  </si>
  <si>
    <t>Sacred Mountains of Grand Canary Island</t>
  </si>
  <si>
    <t>5489a</t>
  </si>
  <si>
    <t>s/s €4</t>
  </si>
  <si>
    <t>Lanzarote?</t>
  </si>
  <si>
    <t>3904a</t>
  </si>
  <si>
    <t>geology map</t>
  </si>
  <si>
    <t>National Geological Map - Plan Magna</t>
  </si>
  <si>
    <t>s/s €0.26</t>
  </si>
  <si>
    <t>Canary islands map</t>
  </si>
  <si>
    <t>Autonomous Communities - Self Adhesive Stamps</t>
  </si>
  <si>
    <t>Teide</t>
  </si>
  <si>
    <t>Collectables</t>
  </si>
  <si>
    <t>Prehistorical Animals - Dinosaurs</t>
  </si>
  <si>
    <t>Volcano, lava and dinosaur</t>
  </si>
  <si>
    <t>Wonders of the Modern World - Machu Picchu</t>
  </si>
  <si>
    <t>Map Vanuatu</t>
  </si>
  <si>
    <t>Great Navigators - The Discovery of Oceania</t>
  </si>
  <si>
    <t>5216-5217</t>
  </si>
  <si>
    <t>The 100th Anniversary of the Birth of César Manrique, 1919-1992</t>
  </si>
  <si>
    <t>s/s €5.20</t>
  </si>
  <si>
    <t>Painting volcano</t>
  </si>
  <si>
    <t>SWITZERLAND</t>
  </si>
  <si>
    <t>Pro Patria - Mothers Aid - Minerals</t>
  </si>
  <si>
    <t>Pro Patria - Minerals &amp; Fossils</t>
  </si>
  <si>
    <t>Pro Patria - Crafts - Minerals &amp; Fossils</t>
  </si>
  <si>
    <t>10c + 10c</t>
  </si>
  <si>
    <t>30c + 10c</t>
  </si>
  <si>
    <t>200c</t>
  </si>
  <si>
    <t>500c</t>
  </si>
  <si>
    <t>300c</t>
  </si>
  <si>
    <t>400c</t>
  </si>
  <si>
    <t>International Year of Crystallography</t>
  </si>
  <si>
    <t>100c</t>
  </si>
  <si>
    <t>The 150th Anniversary of Diplomatic Relations with Japan - Joint Issue</t>
  </si>
  <si>
    <t>Epidote</t>
  </si>
  <si>
    <t>Energie 2000 - The Four Elements</t>
  </si>
  <si>
    <r>
      <t>SWITZERLAND</t>
    </r>
    <r>
      <rPr>
        <sz val="9"/>
        <rFont val="Arial"/>
        <family val="2"/>
      </rPr>
      <t xml:space="preserve"> (to 2020)</t>
    </r>
  </si>
  <si>
    <r>
      <t>TURKEY</t>
    </r>
    <r>
      <rPr>
        <sz val="9"/>
        <rFont val="Arial"/>
        <family val="2"/>
      </rPr>
      <t xml:space="preserve"> (to 2020)</t>
    </r>
  </si>
  <si>
    <t>Anatolian Mountains</t>
  </si>
  <si>
    <t>10l</t>
  </si>
  <si>
    <t>The 10th World Mining Congress</t>
  </si>
  <si>
    <t>Cities</t>
  </si>
  <si>
    <t>10000l</t>
  </si>
  <si>
    <t>Our Geothermal Resources</t>
  </si>
  <si>
    <t>Turkish Provinces</t>
  </si>
  <si>
    <t>Japan Year 2010 in Turkey</t>
  </si>
  <si>
    <t>80k</t>
  </si>
  <si>
    <t>110k</t>
  </si>
  <si>
    <t>Erciyes and flamingos</t>
  </si>
  <si>
    <t>Nature Protection</t>
  </si>
  <si>
    <t>4457a</t>
  </si>
  <si>
    <t>s/s 2l</t>
  </si>
  <si>
    <t>Mineral and jewels</t>
  </si>
  <si>
    <t>Valuable Stones</t>
  </si>
  <si>
    <t>The 50th Anniversary of Diplomatic Relations with Mongolia</t>
  </si>
  <si>
    <t>4497-4498</t>
  </si>
  <si>
    <t>s/s 2l x2</t>
  </si>
  <si>
    <t>Nemrut</t>
  </si>
  <si>
    <t>National Parks - Mount Nemrut National Park, Adıyaman</t>
  </si>
  <si>
    <t>Ukraine</t>
  </si>
  <si>
    <t>UKRAINE</t>
  </si>
  <si>
    <t>Minerals of Ukraine</t>
  </si>
  <si>
    <t>Native sulphur</t>
  </si>
  <si>
    <t>Tigers-eye</t>
  </si>
  <si>
    <t>Kertschenite</t>
  </si>
  <si>
    <t>1107-1112</t>
  </si>
  <si>
    <t>Beauty and Majesty of Ukraine - Zhytomyr Region</t>
  </si>
  <si>
    <t>Karadag</t>
  </si>
  <si>
    <t>Karadag Nature Reserve</t>
  </si>
  <si>
    <t>1179-1184</t>
  </si>
  <si>
    <r>
      <t xml:space="preserve">UKRAINE </t>
    </r>
    <r>
      <rPr>
        <sz val="9"/>
        <rFont val="Arial"/>
        <family val="2"/>
      </rPr>
      <t>(to 2020)</t>
    </r>
  </si>
  <si>
    <t>UNITED NATIONS, Geneva</t>
  </si>
  <si>
    <t>UNITED NATIONS, New York</t>
  </si>
  <si>
    <t>UNITED NATIONS, Vienna</t>
  </si>
  <si>
    <t>Vatican City</t>
  </si>
  <si>
    <t>World Expo '70</t>
  </si>
  <si>
    <t>World Expo '71</t>
  </si>
  <si>
    <r>
      <t>VATICAN CITY</t>
    </r>
    <r>
      <rPr>
        <sz val="9"/>
        <rFont val="Arial"/>
        <family val="2"/>
      </rPr>
      <t xml:space="preserve"> (to 2020)</t>
    </r>
  </si>
  <si>
    <r>
      <t xml:space="preserve">YUGOSLAVIA </t>
    </r>
    <r>
      <rPr>
        <sz val="9"/>
        <rFont val="Arial"/>
        <family val="2"/>
      </rPr>
      <t>(ends 2006)</t>
    </r>
  </si>
  <si>
    <t>YUGOSLAVIA</t>
  </si>
  <si>
    <t>Bosnia and Herzegovina, Croatia, Kosovo, Montenegro, North Macedonia, Serbia, Slovenia</t>
  </si>
  <si>
    <t>2.50d</t>
  </si>
  <si>
    <t>3.40d</t>
  </si>
  <si>
    <t>4.90d</t>
  </si>
  <si>
    <t>13.00d</t>
  </si>
  <si>
    <t>Museum Exhibits - Minerals</t>
  </si>
  <si>
    <t>3083-3086</t>
  </si>
  <si>
    <t>7.00nd</t>
  </si>
  <si>
    <t>14.00nd</t>
  </si>
  <si>
    <t>26.20nd</t>
  </si>
  <si>
    <t>28.70nd</t>
  </si>
  <si>
    <t>Various Stamps Overprinted "ISLAS DE JUAN FERNANDEZ" and Surcharged</t>
  </si>
  <si>
    <t>1934 -1952 Airmail - Local Motives</t>
  </si>
  <si>
    <t>1935 -1952 Airmail - Local Motives</t>
  </si>
  <si>
    <t>1936 -1952 Airmail - Local Motives</t>
  </si>
  <si>
    <t>The 400th Anniversary of Discovery of Chile</t>
  </si>
  <si>
    <t>1938 -1940 Local Motives</t>
  </si>
  <si>
    <t>1939 -1940 Local Motives</t>
  </si>
  <si>
    <t>blackish brown</t>
  </si>
  <si>
    <t>purple violet</t>
  </si>
  <si>
    <t>bluish black</t>
  </si>
  <si>
    <t>San Jose</t>
  </si>
  <si>
    <t>Airmail - Airplane Stamps Overprinted "LINEA AEREA NACIONAL"</t>
  </si>
  <si>
    <t>Airmail - Imprint of a Wing with Inscription "LAN" and Surcharged</t>
  </si>
  <si>
    <t>2p + $5.10</t>
  </si>
  <si>
    <t>1941 -1950 Airmail - Flight Images</t>
  </si>
  <si>
    <t>1942 -1945 Local Motives</t>
  </si>
  <si>
    <t>1944 -1953 Airmail - Local Motives</t>
  </si>
  <si>
    <t>1945 -1953 Airmail - Local Motives</t>
  </si>
  <si>
    <t>1946 -1953 Airmail - Local Motives</t>
  </si>
  <si>
    <t>1942 -1946 Airmail - Flight Images</t>
  </si>
  <si>
    <t>1950 -1954 Airmail</t>
  </si>
  <si>
    <t>1951 -1954 Airmail</t>
  </si>
  <si>
    <t>1951 -1955 Airmail</t>
  </si>
  <si>
    <t xml:space="preserve">blue </t>
  </si>
  <si>
    <t>Chile volc and Argentine volc</t>
  </si>
  <si>
    <t>Exchange of Visits between Argentine and Chilean Presidents</t>
  </si>
  <si>
    <t>Airmail - Aircraft without Watermark</t>
  </si>
  <si>
    <t>1m</t>
  </si>
  <si>
    <t>reddish orange</t>
  </si>
  <si>
    <t>1961 -1964 Airmail</t>
  </si>
  <si>
    <t>1960 -1961 Airmail</t>
  </si>
  <si>
    <t>Easter Island Discoveries</t>
  </si>
  <si>
    <t>The 80th Anniversary of the Occupation of Easter Island</t>
  </si>
  <si>
    <t>The 80th Anniversary of Seizure of Easter Island</t>
  </si>
  <si>
    <t>The 1st Air Service Santiago-Easter Island-Tahiti</t>
  </si>
  <si>
    <t>Inaugural LAN Flight to Tahiti, Fiji and Australia</t>
  </si>
  <si>
    <t>785-788</t>
  </si>
  <si>
    <t>International Symposium of Volcanology, Santiago de Chile</t>
  </si>
  <si>
    <t>791-794</t>
  </si>
  <si>
    <t>200e</t>
  </si>
  <si>
    <t>Map Juan Fernandez archipelago</t>
  </si>
  <si>
    <t>The 400th Anniversary of Discovery of Juan Fernandez Archipelago</t>
  </si>
  <si>
    <t>The 50th Anniversary of Chilean Police Force</t>
  </si>
  <si>
    <t>The 50th Anniversary of Chilean Air Force</t>
  </si>
  <si>
    <t>The 10th Anniversary of Regionalization</t>
  </si>
  <si>
    <t>1018-1032</t>
  </si>
  <si>
    <t>s/s 9p x15</t>
  </si>
  <si>
    <t>El Tatio geyser</t>
  </si>
  <si>
    <t>1104a</t>
  </si>
  <si>
    <t>The 20th Music Weeks, Frutillar</t>
  </si>
  <si>
    <t>Easter Island art</t>
  </si>
  <si>
    <t>Easter Island Art</t>
  </si>
  <si>
    <t>1207-1208</t>
  </si>
  <si>
    <t>s/s 60p x2</t>
  </si>
  <si>
    <t>Railway Anniversaries</t>
  </si>
  <si>
    <t>The 100th Anniversary of Incorporation of Easter Island into Chile</t>
  </si>
  <si>
    <t>1227a</t>
  </si>
  <si>
    <t>1229a</t>
  </si>
  <si>
    <t>1229b</t>
  </si>
  <si>
    <t>1226-1229</t>
  </si>
  <si>
    <t>25+20p</t>
  </si>
  <si>
    <t>Easter Island Art - Issues of 1988 Surcharged</t>
  </si>
  <si>
    <t>brownish red</t>
  </si>
  <si>
    <t>1298-1313</t>
  </si>
  <si>
    <t>Wildlife - National Parks</t>
  </si>
  <si>
    <t>America - The Natural World</t>
  </si>
  <si>
    <t>Traditional Crafts</t>
  </si>
  <si>
    <t>45+20p</t>
  </si>
  <si>
    <t>International Year of Indigenous Peoples</t>
  </si>
  <si>
    <t>150p</t>
  </si>
  <si>
    <t>The 26th Music Weeks, Frutillar</t>
  </si>
  <si>
    <t>The 150th Anniversary of German Immigration</t>
  </si>
  <si>
    <t>1765-1768</t>
  </si>
  <si>
    <t>s/s 100p x4</t>
  </si>
  <si>
    <t>Cities - The 1st Anniversary of Arica and Parinacota</t>
  </si>
  <si>
    <t>The 100th Anniversary of Frontera Region</t>
  </si>
  <si>
    <t>The 100th Anniversary of Chile-Japan Relations</t>
  </si>
  <si>
    <t>The 150th Anniversary of Capuchin Order in Chile</t>
  </si>
  <si>
    <t>The 40th Anniversary of Inter-American Development Bank</t>
  </si>
  <si>
    <t>The 200th Anniversary of Alexander von Humboldt's Exploration of South America</t>
  </si>
  <si>
    <t>Discovery of Juan Fernandez Archipelago</t>
  </si>
  <si>
    <t>s/s 360p x 8</t>
  </si>
  <si>
    <t>1896-1903</t>
  </si>
  <si>
    <t>1989-1990</t>
  </si>
  <si>
    <t>260p</t>
  </si>
  <si>
    <t>Pair 260p</t>
  </si>
  <si>
    <t>Easter Island statue and map</t>
  </si>
  <si>
    <t>Chilean Air Force Anniversaries</t>
  </si>
  <si>
    <t>1981-1984</t>
  </si>
  <si>
    <t>1303-06</t>
  </si>
  <si>
    <t>1991a</t>
  </si>
  <si>
    <t>s/s 2000p</t>
  </si>
  <si>
    <t>The 450th Anniversary of Villarrica</t>
  </si>
  <si>
    <t>2048a</t>
  </si>
  <si>
    <t>Easter Island map and statues</t>
  </si>
  <si>
    <t>The 150th Anniversary of Puerto Varas</t>
  </si>
  <si>
    <t>The 150th Anniversary of German School, Osorno</t>
  </si>
  <si>
    <t>The 100th Anniversary of Cristo Redentor or Christ the Redeemer, Statue commemorating the Delineation of Brazil-Chile Border</t>
  </si>
  <si>
    <t>400p</t>
  </si>
  <si>
    <t>Volcano chain</t>
  </si>
  <si>
    <t>The 75th Anniversary of the Under Secretary of Aviation</t>
  </si>
  <si>
    <t>America UPAEP - Saving Energy</t>
  </si>
  <si>
    <t>390p</t>
  </si>
  <si>
    <t>Chile, All Ways Surprising</t>
  </si>
  <si>
    <t>New Region of Los Rios</t>
  </si>
  <si>
    <t>New Region of Arica and Parinacota</t>
  </si>
  <si>
    <t>PUASP America - Education for All</t>
  </si>
  <si>
    <t>Volcano smoking</t>
  </si>
  <si>
    <t>Tourism - Chile Central Zone - Easter Island</t>
  </si>
  <si>
    <t>2203-2210</t>
  </si>
  <si>
    <t>s/s 390p x10</t>
  </si>
  <si>
    <t>2211-2212</t>
  </si>
  <si>
    <t>1500p</t>
  </si>
  <si>
    <t>s/s 1500p x2</t>
  </si>
  <si>
    <t>The 100th Anniversary of the Birth of Fray Francisco Valdes Subercaseaux, 1908-1982</t>
  </si>
  <si>
    <t>The 100th Anniversary of the Birth of Fray Francisco Valdes Subercaseaux, 1908-1983</t>
  </si>
  <si>
    <t>280p</t>
  </si>
  <si>
    <t>The 450th Anniversary of the Founding of the City of Osorno</t>
  </si>
  <si>
    <t>Inauguration of TAO Mini Telescope</t>
  </si>
  <si>
    <t>430p</t>
  </si>
  <si>
    <t>Cerro Chajnantor</t>
  </si>
  <si>
    <t>2364a</t>
  </si>
  <si>
    <t>3000p</t>
  </si>
  <si>
    <t>s/s 3000p</t>
  </si>
  <si>
    <t>Tourism - Views of Purranque</t>
  </si>
  <si>
    <t>Purranque</t>
  </si>
  <si>
    <t>The 85th Anniversary of the Carabineros de Chile</t>
  </si>
  <si>
    <t>310p</t>
  </si>
  <si>
    <t>The 100th Anniversary of the Arica-La Paz Railroad</t>
  </si>
  <si>
    <t>Volcano and train</t>
  </si>
  <si>
    <t>Chilean Cartography</t>
  </si>
  <si>
    <t>1000p</t>
  </si>
  <si>
    <t>America UPAEP Issue - Tourist Destinations</t>
  </si>
  <si>
    <r>
      <t>CHILE</t>
    </r>
    <r>
      <rPr>
        <sz val="9"/>
        <rFont val="Arial"/>
        <family val="2"/>
      </rPr>
      <t xml:space="preserve"> (to 2020)</t>
    </r>
  </si>
  <si>
    <t>Colombia</t>
  </si>
  <si>
    <t>Airmail - Previous Issues Overprinted "CORREO AEREO"</t>
  </si>
  <si>
    <t>Airmail - Stamp Registered Item - Previous Issue Overprinted "R"</t>
  </si>
  <si>
    <t>International Geophysical Year</t>
  </si>
  <si>
    <t>Airmail - International Geophysical Year</t>
  </si>
  <si>
    <t>Airmail - Unification of Airmail Rates - Overprinted "UNIFICADO"</t>
  </si>
  <si>
    <t>850a</t>
  </si>
  <si>
    <t>Department of the Atlantic Ocean</t>
  </si>
  <si>
    <t>Airmail - Department of the Atlantic Ocean</t>
  </si>
  <si>
    <t>970-973</t>
  </si>
  <si>
    <t>Airmail - The 200th Anniversary of the Birth of Alexander von Humboldt</t>
  </si>
  <si>
    <t>Airmail - Colombian Ecology</t>
  </si>
  <si>
    <t>Airmail - Thanks for Help after Devastation of Armero by Volcanic Eruption, 1985</t>
  </si>
  <si>
    <t>Airmail - The 450th Anniversary of Popayan City</t>
  </si>
  <si>
    <t>Airmail - The 25th Anniversary of Colombian Automobile Club</t>
  </si>
  <si>
    <t>The 500th Anniversary of Discovery of America by Columbus</t>
  </si>
  <si>
    <t>s/s 440p</t>
  </si>
  <si>
    <t>Colombian Emeralds</t>
  </si>
  <si>
    <t>Nature</t>
  </si>
  <si>
    <t>2160-2167</t>
  </si>
  <si>
    <t>Departments - Caldas</t>
  </si>
  <si>
    <t>2206-2217</t>
  </si>
  <si>
    <t>2800p</t>
  </si>
  <si>
    <t>Laguna de Guatavita</t>
  </si>
  <si>
    <t>s/s 2800p x6</t>
  </si>
  <si>
    <t>2272-2276</t>
  </si>
  <si>
    <t>Colombian Departments - Tolima</t>
  </si>
  <si>
    <t>2284-2295</t>
  </si>
  <si>
    <t>s/s 2000p x8</t>
  </si>
  <si>
    <t>s/s 2000p x12</t>
  </si>
  <si>
    <t>Colombian Department - Narino</t>
  </si>
  <si>
    <t>2298-2309</t>
  </si>
  <si>
    <t>s/s 1100p x12</t>
  </si>
  <si>
    <t>1100p</t>
  </si>
  <si>
    <t>America - Environmental Protection</t>
  </si>
  <si>
    <t>2338a</t>
  </si>
  <si>
    <t>s/s 5000p</t>
  </si>
  <si>
    <t>2351-2352</t>
  </si>
  <si>
    <t>s/s 3100p x2</t>
  </si>
  <si>
    <t>The 100th Anniversary of Caldas Department</t>
  </si>
  <si>
    <t>2349-2350</t>
  </si>
  <si>
    <t>s/s 3700p x2</t>
  </si>
  <si>
    <t>The 100th Anniversary of Huila Department</t>
  </si>
  <si>
    <t>Colombian Department - San Andres and Santa Catalina</t>
  </si>
  <si>
    <t>2355-2366</t>
  </si>
  <si>
    <t>s/s 1200p x12</t>
  </si>
  <si>
    <t>Colombian Department - Boyaca</t>
  </si>
  <si>
    <t>2413-2424</t>
  </si>
  <si>
    <t>Boyaca volcs</t>
  </si>
  <si>
    <t>The 500th Anniversary of the Discovery of the Archipelago of St Andres, Providence and St Catherine - Isla de San Andres</t>
  </si>
  <si>
    <t>2623-2631</t>
  </si>
  <si>
    <t>s/s 5900 x9</t>
  </si>
  <si>
    <t>San Andres islands</t>
  </si>
  <si>
    <t>Departments of Colombia - Guainia</t>
  </si>
  <si>
    <t>600p</t>
  </si>
  <si>
    <t>2653-2664</t>
  </si>
  <si>
    <t>s/s 600p x12</t>
  </si>
  <si>
    <t>Las Hermosas National Park</t>
  </si>
  <si>
    <t>1800p</t>
  </si>
  <si>
    <t xml:space="preserve">Las Hermosas </t>
  </si>
  <si>
    <t>The 100th Anniversary of the SGC - Colombian Geological Survey</t>
  </si>
  <si>
    <t>20000p</t>
  </si>
  <si>
    <t>Villarrica</t>
  </si>
  <si>
    <t>The 90th Anniversary of the National Federation of Coffee Growers of Colombia</t>
  </si>
  <si>
    <t>National Parks of Colombia</t>
  </si>
  <si>
    <t>3045-3054</t>
  </si>
  <si>
    <t>s/s 5000p x10</t>
  </si>
  <si>
    <t>Volcanic?</t>
  </si>
  <si>
    <t>Volcanic landscapes</t>
  </si>
  <si>
    <t>National Natural Parks of Colombia</t>
  </si>
  <si>
    <t>3172-3180</t>
  </si>
  <si>
    <t>s/s 500p x8</t>
  </si>
  <si>
    <t>3184-3193</t>
  </si>
  <si>
    <t>s/s 2000p x10</t>
  </si>
  <si>
    <t>3201-3208</t>
  </si>
  <si>
    <t>200p</t>
  </si>
  <si>
    <t>3267-3274</t>
  </si>
  <si>
    <t>s/s 200p x8</t>
  </si>
  <si>
    <r>
      <t xml:space="preserve">COLOMBIA </t>
    </r>
    <r>
      <rPr>
        <sz val="9"/>
        <rFont val="Arial"/>
        <family val="2"/>
      </rPr>
      <t>(to 2020)</t>
    </r>
  </si>
  <si>
    <r>
      <t>ECUADOR (Galapagos)</t>
    </r>
    <r>
      <rPr>
        <sz val="9"/>
        <rFont val="Arial"/>
        <family val="2"/>
      </rPr>
      <t xml:space="preserve"> (ends 1959)</t>
    </r>
  </si>
  <si>
    <t>0.50s</t>
  </si>
  <si>
    <t>1.00s</t>
  </si>
  <si>
    <t>Map Galapagos</t>
  </si>
  <si>
    <t>Iguana and rocks</t>
  </si>
  <si>
    <t>Airmail - Local Motifs</t>
  </si>
  <si>
    <t>St Cruz island</t>
  </si>
  <si>
    <t>ECUADOR (Galapagos)</t>
  </si>
  <si>
    <t>Opening of the Guayaqui-Quito Railway</t>
  </si>
  <si>
    <t>The 100th Anniversary of the Republic</t>
  </si>
  <si>
    <t>Mount Chimborazo</t>
  </si>
  <si>
    <t>The 100th Anniversary of Darwin's Visit to the Galapagos Islands</t>
  </si>
  <si>
    <t>Galapagos island</t>
  </si>
  <si>
    <t>Andean Condor over El Altar</t>
  </si>
  <si>
    <t>The 150th Anniversary of U.S. Constitution</t>
  </si>
  <si>
    <t>Airmail - Ryan B-5 Brougham over Mount Chimborazo</t>
  </si>
  <si>
    <t>Airmail - San Francisco International Exhibition</t>
  </si>
  <si>
    <t>Airmail - New York World's Fair</t>
  </si>
  <si>
    <t>1942 -1947 Mount Chimborazo</t>
  </si>
  <si>
    <t>Welcome to Henry A. Wallace, Vice-President of U.S.A. - Overprinted "BIENVENIDO - WALLACE Abril 15 - 1943"</t>
  </si>
  <si>
    <t>Issues of 1939 Overprinted "POSTAL 30 Centavos" and Surcharged</t>
  </si>
  <si>
    <t>Visit of President Juan Antonio Rios of Chile - Overprinted "LOOR A CHILE OCTUBRE 2 1945"</t>
  </si>
  <si>
    <t>571a</t>
  </si>
  <si>
    <t>Airmail - Juan de Velasco and Riobamba Irrigation Canal</t>
  </si>
  <si>
    <t>1.30s o/p</t>
  </si>
  <si>
    <t>Airmail - National Fair - Issue of 1947 Overprinted "Feria Nacional 1948 ECUADOR de hoy y del MANANA"</t>
  </si>
  <si>
    <t>The 28th Anniversary of Postal Flight in Ecuador</t>
  </si>
  <si>
    <t>Airmail - The 28th Anniversary of Postal Flight in Ecuador</t>
  </si>
  <si>
    <t>Airmail - National Education Campaign</t>
  </si>
  <si>
    <t>red/grey</t>
  </si>
  <si>
    <t>The 200th Anniversary of the Death of Pedro Vicente Maldonado</t>
  </si>
  <si>
    <t>Equatorial Line Monument</t>
  </si>
  <si>
    <t>1s o/p 'OFICIAL SPECIMEN'</t>
  </si>
  <si>
    <t>2s o/p 'OFICIAL SPECIMEN'</t>
  </si>
  <si>
    <t>5s o/p</t>
  </si>
  <si>
    <t>NL 324a</t>
  </si>
  <si>
    <t>NL 436a</t>
  </si>
  <si>
    <t>1.90s o/p 90c</t>
  </si>
  <si>
    <t>brownish olive</t>
  </si>
  <si>
    <t>Airmail - Issues of 1947 Surcharged "90 ctvs. 90"</t>
  </si>
  <si>
    <t>20c on 40c</t>
  </si>
  <si>
    <t>30c on 40c</t>
  </si>
  <si>
    <t>greyish green/violet</t>
  </si>
  <si>
    <t>Literary Campaign - Overprinted "ALFABETIZACION"</t>
  </si>
  <si>
    <t>Airmail - Surcharged 90 c</t>
  </si>
  <si>
    <t>Airmail - Douglas DC-4 over San Pablo Lake</t>
  </si>
  <si>
    <t>Airmail - The 100th Anniversary of the Birth of Jose Abel Castillo, Pioneer Aviator, 1854-1941</t>
  </si>
  <si>
    <t>Airmail - The 100th Anniversary of the Birth of Jose Abel Castillo, Pioneer Aviator, 1854-1942</t>
  </si>
  <si>
    <t>Airmail - The 100th Anniversary of the Birth of Jose Abel Castillo, Pioneer Aviator, 1854-1943</t>
  </si>
  <si>
    <t>Airmail - Carchi Cantonal Arms - Inscribed "PROVINCIA DEL CARCHI"</t>
  </si>
  <si>
    <t>Airmail - Imbabura Cantonal Arms</t>
  </si>
  <si>
    <t>Airmail - Pichincha Cantonal Arms</t>
  </si>
  <si>
    <t>Airmail - Crest of Cotopaxi Province</t>
  </si>
  <si>
    <t>Airmail - Opening of Marine Biology Station on Galapagos Islands and 15th Anniversary of UNESCO</t>
  </si>
  <si>
    <t>1080a</t>
  </si>
  <si>
    <t>Airmail - Cantonal Arms of Province of Tungurahua</t>
  </si>
  <si>
    <t>Airmail - Freedom from Hunger</t>
  </si>
  <si>
    <t>Alliance for Progress</t>
  </si>
  <si>
    <t>Previous Stamps Overprinted "RESELLO" and Surcharged</t>
  </si>
  <si>
    <t>Airmail - State Visit of President Lanusse of Argentine Republic</t>
  </si>
  <si>
    <t>Airmail - The 150th Anniversary of Battle of Pichincha</t>
  </si>
  <si>
    <t>Birds of the Galapagos Islands</t>
  </si>
  <si>
    <t>Airmail - Galapagos Islands</t>
  </si>
  <si>
    <t>13.60s</t>
  </si>
  <si>
    <t>Galapagos view</t>
  </si>
  <si>
    <t>s/s 10s</t>
  </si>
  <si>
    <t>Airmail - The 25th Anniversary of Extension to 200-mile Offshore Limit</t>
  </si>
  <si>
    <t>Galapagos Islands</t>
  </si>
  <si>
    <t>2082-2085</t>
  </si>
  <si>
    <t>International Decade for the Reduction of Natural Disasters - Ecuador Civil Defence Organization</t>
  </si>
  <si>
    <t>The 75th Anniversary of Ecuadorean Air Force</t>
  </si>
  <si>
    <t>Chimborazo, Air Force</t>
  </si>
  <si>
    <t>2600s</t>
  </si>
  <si>
    <t>The 66th Anniversary of Ecuador Flying Club</t>
  </si>
  <si>
    <t>400s</t>
  </si>
  <si>
    <t>600s</t>
  </si>
  <si>
    <t>800s</t>
  </si>
  <si>
    <t>International Mining Congress, Cuenca - Minerals</t>
  </si>
  <si>
    <t>The 5th Anniversary of South Pacific Commission</t>
  </si>
  <si>
    <t>The 200th Anniversary of the Rebuilding of Riobamba</t>
  </si>
  <si>
    <t>The 50th International Flower and Fruit Festival</t>
  </si>
  <si>
    <t>Tourism - Introduction of New Emblem for Ecuador</t>
  </si>
  <si>
    <t>UNESCO World Heritage Sites - Galapagos Islands</t>
  </si>
  <si>
    <t>2603-2607</t>
  </si>
  <si>
    <t>Animal Welfare Organization FRAPZOO - Andean Condor</t>
  </si>
  <si>
    <t>s/s 1.00$</t>
  </si>
  <si>
    <t>Endangered Species - Andean Condor</t>
  </si>
  <si>
    <t>1502-09</t>
  </si>
  <si>
    <t>Banos State, Center for Eco-Tourism</t>
  </si>
  <si>
    <t>Volcano, Andean region</t>
  </si>
  <si>
    <t>Tourism - Chimborazo Province</t>
  </si>
  <si>
    <t>Galapagos view and bird</t>
  </si>
  <si>
    <t>Ibero-American Tourism and the Environment Conference - Galapagos Islands Fauna</t>
  </si>
  <si>
    <t>The 2nd International Mountain Peoples' Meeting</t>
  </si>
  <si>
    <t>The 25th Anniversary of Galapagos Islands' UNESCO World Heritage Site Status</t>
  </si>
  <si>
    <t>3.75$</t>
  </si>
  <si>
    <t>Promotion of Tourism</t>
  </si>
  <si>
    <t>Highlands Ranch Community Association</t>
  </si>
  <si>
    <t>History of Ecuadorian Armed Forces</t>
  </si>
  <si>
    <t>El Cisne</t>
  </si>
  <si>
    <t>Images of El Cisne</t>
  </si>
  <si>
    <t>Crest of Carchi Province</t>
  </si>
  <si>
    <t>Imbabura </t>
  </si>
  <si>
    <t>The 400th Anniversary of the Founding of the City of San Miguel de Ibarra</t>
  </si>
  <si>
    <t>s/s $2.50</t>
  </si>
  <si>
    <t>Otavalo, City of Tourism</t>
  </si>
  <si>
    <t>Eruptions of Tungurahua Volcano</t>
  </si>
  <si>
    <t>3076-3077</t>
  </si>
  <si>
    <t>s/s $1 x2</t>
  </si>
  <si>
    <t>Pair $1</t>
  </si>
  <si>
    <t>Fauna of Galapagos Island</t>
  </si>
  <si>
    <t>30c strip of 5</t>
  </si>
  <si>
    <t>3089-3093</t>
  </si>
  <si>
    <t>Pirates of the Galapagos Islands and Gulf of Guayaquil</t>
  </si>
  <si>
    <t>The 80th Anniversary of Industry and Chamber of Commerce of Tungurahua</t>
  </si>
  <si>
    <t>The 80th Anniversary of Administrative Authority for Control of the Judiciary</t>
  </si>
  <si>
    <t>Proclamation of New Constitution</t>
  </si>
  <si>
    <t>The 90th Anniversary of International Friendship with Japan</t>
  </si>
  <si>
    <t>Tourism - Self Adhesive</t>
  </si>
  <si>
    <t>The 100th Anniversary of Friendship with China</t>
  </si>
  <si>
    <t>The 200th Anniversary of the Birth of Charles Darwin, 1809-1882</t>
  </si>
  <si>
    <t>La Cumbre and Map of Galapagos Islands</t>
  </si>
  <si>
    <t>Tourism - Provinces of Ecuador</t>
  </si>
  <si>
    <t>The 150th Anniversary of Tungurahua Province</t>
  </si>
  <si>
    <t>3345-3347</t>
  </si>
  <si>
    <t>strip3 25c</t>
  </si>
  <si>
    <t>America UPAEP - National Symbols</t>
  </si>
  <si>
    <t>Tourism - Diversity of Ecuador</t>
  </si>
  <si>
    <t>Nature of the Galapagos Islands - Self Adhesive Stamps</t>
  </si>
  <si>
    <t>3372-3379</t>
  </si>
  <si>
    <t>s/s x8</t>
  </si>
  <si>
    <t>3380-3387</t>
  </si>
  <si>
    <t>Disaster Reduction</t>
  </si>
  <si>
    <t>3510-3517</t>
  </si>
  <si>
    <t>Galapagos views</t>
  </si>
  <si>
    <t>America UPAEP - Myths &amp; Legends</t>
  </si>
  <si>
    <t>3564-3571</t>
  </si>
  <si>
    <t>3593-3600</t>
  </si>
  <si>
    <t>3601-3608</t>
  </si>
  <si>
    <t>Galapagos volcano</t>
  </si>
  <si>
    <t>Turtles - Lonesome George, 1910-2013</t>
  </si>
  <si>
    <t>Galapagos rocks and tortoise</t>
  </si>
  <si>
    <t>Active Volcanoes</t>
  </si>
  <si>
    <t>Condor - Joint Issue with Qatar</t>
  </si>
  <si>
    <t>National Stamp Exhibition - EXPO AFE 150 AÑOS</t>
  </si>
  <si>
    <t>3771-3795</t>
  </si>
  <si>
    <t>Tourism - All You Need is Ecuador</t>
  </si>
  <si>
    <t>The 50th Anniversary of the Intisana School</t>
  </si>
  <si>
    <t>French Geodesic Mission</t>
  </si>
  <si>
    <t>Guaranda Carnival</t>
  </si>
  <si>
    <t>Darwin and Wolf Sanctuary</t>
  </si>
  <si>
    <t>3911-3918</t>
  </si>
  <si>
    <t>Volcanoes of Ecuador</t>
  </si>
  <si>
    <t>Corazon</t>
  </si>
  <si>
    <t>Cotacachi</t>
  </si>
  <si>
    <t>Ecuador - A green Destination</t>
  </si>
  <si>
    <t>Volcano symbol</t>
  </si>
  <si>
    <t>3974-3981</t>
  </si>
  <si>
    <t>The 50th Anniversary of the Cotacachi Cayapas Ecological Reserve</t>
  </si>
  <si>
    <t>4004-4011</t>
  </si>
  <si>
    <t>Ethnohistoric Museum of Handicrafts</t>
  </si>
  <si>
    <t>Tourism - Ecuador Live</t>
  </si>
  <si>
    <t>4119-4126</t>
  </si>
  <si>
    <t>4127-4134</t>
  </si>
  <si>
    <t>Copahue </t>
  </si>
  <si>
    <t>Tourism - Lake Agrio</t>
  </si>
  <si>
    <t>4158-4165</t>
  </si>
  <si>
    <r>
      <t xml:space="preserve">ECUADOR </t>
    </r>
    <r>
      <rPr>
        <sz val="9"/>
        <rFont val="Arial"/>
        <family val="2"/>
      </rPr>
      <t>(to 2020)</t>
    </r>
  </si>
  <si>
    <t>Ecuador</t>
  </si>
  <si>
    <r>
      <t xml:space="preserve">FALKLAND IS. </t>
    </r>
    <r>
      <rPr>
        <sz val="9"/>
        <rFont val="Arial"/>
        <family val="2"/>
      </rPr>
      <t>(to 2020)</t>
    </r>
  </si>
  <si>
    <t>Falkland Islands</t>
  </si>
  <si>
    <t>Fauna</t>
  </si>
  <si>
    <t>Fauna - Issues of 1963 Surcharged</t>
  </si>
  <si>
    <t>Issues of 1963 &amp; 1971 Surcharged</t>
  </si>
  <si>
    <t>Captain Cook's Voyages</t>
  </si>
  <si>
    <r>
      <t xml:space="preserve">SOUTH GEORGIA </t>
    </r>
    <r>
      <rPr>
        <sz val="9"/>
        <rFont val="Arial"/>
        <family val="2"/>
      </rPr>
      <t>(ends 1979)</t>
    </r>
  </si>
  <si>
    <t>Sth Georgia</t>
  </si>
  <si>
    <t>Antarctica</t>
  </si>
  <si>
    <t>Sth Orkneys</t>
  </si>
  <si>
    <t>Sth Shetlands</t>
  </si>
  <si>
    <t>The 40th Anniversary of the Accession of Queen Elizabeth II</t>
  </si>
  <si>
    <t>Zavodovski Island</t>
  </si>
  <si>
    <t>SOUTH GEORGIA &amp; Sth Sandwich Is</t>
  </si>
  <si>
    <r>
      <t xml:space="preserve">SOUTH GEORGIA &amp; Sth Sandwich Is </t>
    </r>
    <r>
      <rPr>
        <sz val="9"/>
        <rFont val="Arial"/>
        <family val="2"/>
      </rPr>
      <t>(to 2020)</t>
    </r>
  </si>
  <si>
    <r>
      <t xml:space="preserve">FALKLAND IS. DEP </t>
    </r>
    <r>
      <rPr>
        <sz val="9"/>
        <rFont val="Arial"/>
        <family val="2"/>
      </rPr>
      <t>(ends 1985)</t>
    </r>
  </si>
  <si>
    <t>1980 -1985 Landscapes</t>
  </si>
  <si>
    <t>The 200th Anniversary of Manned Flight</t>
  </si>
  <si>
    <t>French Guiana</t>
  </si>
  <si>
    <t>French Guyane</t>
  </si>
  <si>
    <t>Kaieteur Falls</t>
  </si>
  <si>
    <t>British Guiana Postage Stamps Overprinted "GUYANA INDEPENDENCE 1966"</t>
  </si>
  <si>
    <t>brownish red/ultramarine</t>
  </si>
  <si>
    <t>Independence - British Guiana Postage Stamps Overprinted "GUYANA INDEPENDENCE 1966"</t>
  </si>
  <si>
    <t>The 1st Anniversary of "CARIFTA"</t>
  </si>
  <si>
    <t>Map of Caribbean</t>
  </si>
  <si>
    <t>The 10th Anniversary of Republic</t>
  </si>
  <si>
    <t>Previous Stamps</t>
  </si>
  <si>
    <t>Various Stamps - Others Surcharged</t>
  </si>
  <si>
    <t>Various Stamps Overprinted or Surcharged</t>
  </si>
  <si>
    <t>3618-3629</t>
  </si>
  <si>
    <t>s/s $250</t>
  </si>
  <si>
    <t>The 100th Anniversary of Sierra Club, Environmental Protection Society, 1992 - Endangered Species</t>
  </si>
  <si>
    <t>s/s $70 x6</t>
  </si>
  <si>
    <t>4153-4158</t>
  </si>
  <si>
    <t>4159-4167</t>
  </si>
  <si>
    <t>s/s $70 x9</t>
  </si>
  <si>
    <t>5027-5038</t>
  </si>
  <si>
    <t>s/s $35 x12</t>
  </si>
  <si>
    <t>5054-5065</t>
  </si>
  <si>
    <t>Exploration of the Deep Sea</t>
  </si>
  <si>
    <t>5355-5369</t>
  </si>
  <si>
    <t>The 200th Anniversary of the Birth of Hiroshige - "One Hundred Famous Views of Edo"</t>
  </si>
  <si>
    <t>5563-5568</t>
  </si>
  <si>
    <t>s/s $80 x6</t>
  </si>
  <si>
    <t>s/s $300</t>
  </si>
  <si>
    <t>The 200th Anniversary of the Birth of Hiroshige</t>
  </si>
  <si>
    <t>5531-5535</t>
  </si>
  <si>
    <t>5536-5540</t>
  </si>
  <si>
    <t>6156-6161</t>
  </si>
  <si>
    <t>Japanese Animated Series "Hello Kitty"</t>
  </si>
  <si>
    <t>National Stamp Exhibition "VEGASPEX 2001" - Las Vegas, Nevada, USA - Prehistoric Animals</t>
  </si>
  <si>
    <t>6863-6868</t>
  </si>
  <si>
    <t>The 30th Anniversary of Diplomatic Relations with Republic of China</t>
  </si>
  <si>
    <t>International Year of Freshwater</t>
  </si>
  <si>
    <t>7145-7147</t>
  </si>
  <si>
    <t>s/s $200 x3</t>
  </si>
  <si>
    <t>s/s $200 x4</t>
  </si>
  <si>
    <t>6991-6994</t>
  </si>
  <si>
    <t>International Year of Mountains, 2002</t>
  </si>
  <si>
    <t>The 150th Anniversary of Guyana</t>
  </si>
  <si>
    <t>s/s $400</t>
  </si>
  <si>
    <t>Kaieteur Falls stamp on stamp</t>
  </si>
  <si>
    <t>Cricket World Cup, Antigua, Barbados, Grenada, Guyana, Jamaica, St Kitts, St Lucia, St Vincent and Trinidad</t>
  </si>
  <si>
    <t>s/s $500</t>
  </si>
  <si>
    <t>UNESCO World Heritage Sites of the Americas</t>
  </si>
  <si>
    <t>First Postage Stamps of the United Nations Member States</t>
  </si>
  <si>
    <t>8455-8460</t>
  </si>
  <si>
    <t>s/s $2.50 x6</t>
  </si>
  <si>
    <t>Five peaks of Nicaragua stamp on stamp</t>
  </si>
  <si>
    <t>8479-8484</t>
  </si>
  <si>
    <t>FUN FACTS</t>
  </si>
  <si>
    <t>Gizo or Tulagi stamp on stamp</t>
  </si>
  <si>
    <t>Wildlife of the Galapagos</t>
  </si>
  <si>
    <t>s/s $250 x6</t>
  </si>
  <si>
    <t>8766-8771</t>
  </si>
  <si>
    <t>Landmarks of Guyana</t>
  </si>
  <si>
    <t>8809-8811</t>
  </si>
  <si>
    <t>s/s $300-$500 x3</t>
  </si>
  <si>
    <r>
      <t>GUYANA</t>
    </r>
    <r>
      <rPr>
        <sz val="9"/>
        <rFont val="Arial"/>
        <family val="2"/>
      </rPr>
      <t xml:space="preserve"> (to 2020)</t>
    </r>
  </si>
  <si>
    <t>Airmail - Events in Japan - World's Fair Osaka, Winter Olympic Games - Sapporo, Japan (1972) - Paintings from the National Museum in Tokyo</t>
  </si>
  <si>
    <t>Airmail - Winter Olympic Games - Sapporo, Japan (1972) - Japanese Paintings</t>
  </si>
  <si>
    <t>18.15g</t>
  </si>
  <si>
    <t>Visit of the Presidents of Argentina, Bolivia and Brazil in Paraguay</t>
  </si>
  <si>
    <t>Potosi, coat of arms bolivia</t>
  </si>
  <si>
    <t>0.25g</t>
  </si>
  <si>
    <t>Airmail - Visit of the Presidents of Argentina, Bolivia and Brazil in Paraguay</t>
  </si>
  <si>
    <t>s/s 23.40g</t>
  </si>
  <si>
    <t>Visit of the President of Paraguay in Japan</t>
  </si>
  <si>
    <t>Airmail - The 250th Anniversary of the Birth of James Cook, 1728-1779 and the 200th Anniversary of the Discovery of Hawaii</t>
  </si>
  <si>
    <t>s/s 25g</t>
  </si>
  <si>
    <r>
      <t xml:space="preserve">PARAGUAY </t>
    </r>
    <r>
      <rPr>
        <sz val="9"/>
        <rFont val="Arial"/>
        <family val="2"/>
      </rPr>
      <t>(to 2020)</t>
    </r>
  </si>
  <si>
    <t>Paraguay</t>
  </si>
  <si>
    <t>The 1st Anniversary of Constitutional Government</t>
  </si>
  <si>
    <t>Airmail - The 400th Anniversary of Founding of Lima</t>
  </si>
  <si>
    <t>Airmail - Overprinted "Habilitado" and Surcharged</t>
  </si>
  <si>
    <t>5c + 0.25s</t>
  </si>
  <si>
    <t>2c + 0.05s</t>
  </si>
  <si>
    <t>1945 -1947 Various Stamps with Imprint "Columbian Bank Note Co."</t>
  </si>
  <si>
    <t>1949 -1951 Various Stamps</t>
  </si>
  <si>
    <t>Airmail - The 75th Anniversary of U.P.U. - Unissued Stamps inscribed "VI CONGRESO DE LA UNION POSTAL DE LAS AMREICAS Y ESPANA-1949" Overprinted "U.P.U. 1874-1949"</t>
  </si>
  <si>
    <t>Airmail - The 50th Anniversary of the Discovery of the Inca City of Machu Picchu</t>
  </si>
  <si>
    <t>593-594</t>
  </si>
  <si>
    <t>s/s 5s-10s x2</t>
  </si>
  <si>
    <t>Volcanoes of Peru?</t>
  </si>
  <si>
    <t>Agrarian Reform Decree</t>
  </si>
  <si>
    <t>764-768</t>
  </si>
  <si>
    <t>Airmail - "Landscapes and Cities"</t>
  </si>
  <si>
    <t>6.50s</t>
  </si>
  <si>
    <t>Airmail - Andean Pact Communications Ministers' Meeting, Cali, Colombia</t>
  </si>
  <si>
    <t>World Tourism Conference, Manila</t>
  </si>
  <si>
    <t>9i</t>
  </si>
  <si>
    <t>The 75th Anniversary of Discovery of Machu Picchu</t>
  </si>
  <si>
    <t>1100i</t>
  </si>
  <si>
    <t>Huascaran National Park</t>
  </si>
  <si>
    <t>The 120th Anniversary of Diplomatic Relations and Peace, Friendship, Commerce and Navigation Treaty with Japan</t>
  </si>
  <si>
    <t>The 25th Anniversary of Peruvian Folklore Centre or CENDAF</t>
  </si>
  <si>
    <t>2.70s</t>
  </si>
  <si>
    <t>3.30s</t>
  </si>
  <si>
    <t>Scheelite</t>
  </si>
  <si>
    <t>Fossil</t>
  </si>
  <si>
    <t>Winning Entries in Students' Painting Competition</t>
  </si>
  <si>
    <t>3.20s</t>
  </si>
  <si>
    <t>Chalcopyrite</t>
  </si>
  <si>
    <t>Mineral 'Piragirita'</t>
  </si>
  <si>
    <t>4.80s</t>
  </si>
  <si>
    <t>Mineral 'Oropimente'</t>
  </si>
  <si>
    <t>Mineral 'Rodocrosita'</t>
  </si>
  <si>
    <t>1907-1908</t>
  </si>
  <si>
    <t>s/s 4s x2</t>
  </si>
  <si>
    <t>World Heritage Site - Machu Picchu</t>
  </si>
  <si>
    <t>Inter-American Development Bank Governors' Assembly Annual Reunion</t>
  </si>
  <si>
    <t>Banos del Inca hotsprings</t>
  </si>
  <si>
    <t>Tourism - Banos del Inca</t>
  </si>
  <si>
    <t>s/s 7s</t>
  </si>
  <si>
    <t>The 470th Anniversary of Founding of Jauja</t>
  </si>
  <si>
    <t>Volcanoes of Arequipa</t>
  </si>
  <si>
    <t>2037-2039</t>
  </si>
  <si>
    <t>Hubnerite</t>
  </si>
  <si>
    <t>Minerals of Peru</t>
  </si>
  <si>
    <t>The 35th Anniversary of Diplomatic Relations between Peru and Peoples Republic of China</t>
  </si>
  <si>
    <t>Coricancha temple</t>
  </si>
  <si>
    <t>Archeology - Inca Temples</t>
  </si>
  <si>
    <t>New Seven Wonders of the World</t>
  </si>
  <si>
    <t>2283-2289</t>
  </si>
  <si>
    <t>s/s 2.50s-10.50s x7</t>
  </si>
  <si>
    <t>Archeology</t>
  </si>
  <si>
    <t>s/s 10.50s</t>
  </si>
  <si>
    <t>Cotahuasi canyon</t>
  </si>
  <si>
    <t>Canyons of Peru</t>
  </si>
  <si>
    <t>Colca canyon</t>
  </si>
  <si>
    <t>Pato canyon</t>
  </si>
  <si>
    <t>The 100th Anniversary of the Discovery of Machu Picchu</t>
  </si>
  <si>
    <t>s/s 7.80s</t>
  </si>
  <si>
    <t>Numismatics</t>
  </si>
  <si>
    <t>5.80s</t>
  </si>
  <si>
    <t>The 50th Anniversary of Diplomatic Relations with India</t>
  </si>
  <si>
    <t>3.60s</t>
  </si>
  <si>
    <t>The 50th Anniversary of Diplomatic Relations with South Korea</t>
  </si>
  <si>
    <t>Seongsan Ilchulbong &amp; Machu Picchu</t>
  </si>
  <si>
    <t>Machu Picchu &amp; Seongsan Ilchulbong</t>
  </si>
  <si>
    <t>The 140th Anniversary of Diplomatic Relations with Japan</t>
  </si>
  <si>
    <t>Minerals - Benavidesite</t>
  </si>
  <si>
    <t>Benavidesite</t>
  </si>
  <si>
    <t>The 45th Anniversary of Diplomatic Relations with Russia</t>
  </si>
  <si>
    <t>Inca Walls in Cusco</t>
  </si>
  <si>
    <t>Cusco rock walls</t>
  </si>
  <si>
    <t>Temple of Tambomachay</t>
  </si>
  <si>
    <t>Tambomachay rock walls</t>
  </si>
  <si>
    <t>9s</t>
  </si>
  <si>
    <t>The 30th Anniversary of Diplomatic Relations with Malaysia</t>
  </si>
  <si>
    <t>The 45th Anniversary of Diplomatic Relations with China</t>
  </si>
  <si>
    <t>Tourism - Ancash</t>
  </si>
  <si>
    <t>2795-2798</t>
  </si>
  <si>
    <t>s/s 3s x4</t>
  </si>
  <si>
    <t>Casmo archaeology</t>
  </si>
  <si>
    <t>Mineral 'Plata'</t>
  </si>
  <si>
    <t>Historical Ties - Joint Issue with the Dominican Republic</t>
  </si>
  <si>
    <t>2815-2816</t>
  </si>
  <si>
    <t>s/s 10s x2</t>
  </si>
  <si>
    <t>The 10th World Potato Congress - Cusco, Peru</t>
  </si>
  <si>
    <t>2845-2846</t>
  </si>
  <si>
    <t>strip of 2 4s</t>
  </si>
  <si>
    <t>Definitive - Machu Picchu</t>
  </si>
  <si>
    <r>
      <t>PERU</t>
    </r>
    <r>
      <rPr>
        <sz val="9"/>
        <rFont val="Arial"/>
        <family val="2"/>
      </rPr>
      <t xml:space="preserve"> (to 2020)</t>
    </r>
  </si>
  <si>
    <t>Suriname</t>
  </si>
  <si>
    <t>Uruguay</t>
  </si>
  <si>
    <t>International Year of Chemistry</t>
  </si>
  <si>
    <t>World Fair "EXPO '70" - Osaka, Japan</t>
  </si>
  <si>
    <t>Uruguayan Mineralogy</t>
  </si>
  <si>
    <t>Uruguayan Quality Exports</t>
  </si>
  <si>
    <t>400np</t>
  </si>
  <si>
    <t>Diplomatic Relations with Nicaragua</t>
  </si>
  <si>
    <t>3385a</t>
  </si>
  <si>
    <t>s/s 45p</t>
  </si>
  <si>
    <r>
      <t>URUGUAY</t>
    </r>
    <r>
      <rPr>
        <sz val="9"/>
        <rFont val="Arial"/>
        <family val="2"/>
      </rPr>
      <t xml:space="preserve"> (to 2020)</t>
    </r>
  </si>
  <si>
    <t>Venezuala</t>
  </si>
  <si>
    <t>VENEZUALA</t>
  </si>
  <si>
    <t>1700b</t>
  </si>
  <si>
    <t>Friendship with Iran - Mountains</t>
  </si>
  <si>
    <r>
      <t xml:space="preserve">VENEZUALA </t>
    </r>
    <r>
      <rPr>
        <sz val="9"/>
        <rFont val="Arial"/>
        <family val="2"/>
      </rPr>
      <t>(to 2018)</t>
    </r>
  </si>
  <si>
    <t>s/s 35p x16</t>
  </si>
  <si>
    <t>60C</t>
  </si>
  <si>
    <t>Arms of Imbabura</t>
  </si>
  <si>
    <t>Risk Regional Platform</t>
  </si>
  <si>
    <t>Galapagos tortoise</t>
  </si>
  <si>
    <t>85-88</t>
  </si>
  <si>
    <t>Volcano crater lake</t>
  </si>
  <si>
    <t>Kalaallit Nunaata</t>
  </si>
  <si>
    <t>Hafnia '87</t>
  </si>
  <si>
    <t>Etna &amp; Taormina</t>
  </si>
  <si>
    <t>2607a</t>
  </si>
  <si>
    <t>330f</t>
  </si>
  <si>
    <t>The 3rd World Conference on Disaster Risk Reduction - Sendai City, Japan</t>
  </si>
  <si>
    <t>865-866</t>
  </si>
  <si>
    <t>789a</t>
  </si>
  <si>
    <t>20l o/p 'AMG-FTT</t>
  </si>
  <si>
    <t>FDC 459l</t>
  </si>
  <si>
    <t>547-548</t>
  </si>
  <si>
    <t>s/s 0.68€ x2</t>
  </si>
  <si>
    <t>Hill slopes</t>
  </si>
  <si>
    <t>EUROPA Stamps - Forests</t>
  </si>
  <si>
    <t>4539a</t>
  </si>
  <si>
    <t>FDC 90l</t>
  </si>
  <si>
    <t>AFGHANISTAN</t>
  </si>
  <si>
    <t>Afghanistan</t>
  </si>
  <si>
    <t>Motorcycles</t>
  </si>
  <si>
    <r>
      <t>AFGHANISTAN</t>
    </r>
    <r>
      <rPr>
        <sz val="9"/>
        <rFont val="Arial"/>
        <family val="2"/>
      </rPr>
      <t xml:space="preserve"> (to 2020)</t>
    </r>
  </si>
  <si>
    <t>Azerbaijan</t>
  </si>
  <si>
    <r>
      <t>NAGORNO KARABAKH</t>
    </r>
    <r>
      <rPr>
        <sz val="9"/>
        <rFont val="Arial"/>
        <family val="2"/>
      </rPr>
      <t xml:space="preserve"> (to 2020)</t>
    </r>
  </si>
  <si>
    <t>NAGORNO KARABAKH</t>
  </si>
  <si>
    <t>174-181</t>
  </si>
  <si>
    <t>s/s 100d x8</t>
  </si>
  <si>
    <t>Armenia, Azerbaijan, Georgia, Turkey</t>
  </si>
  <si>
    <t>TRANSCAUCASIAN FED. REP.</t>
  </si>
  <si>
    <t>40000r</t>
  </si>
  <si>
    <t>75000r</t>
  </si>
  <si>
    <t>100000r</t>
  </si>
  <si>
    <t>150000r</t>
  </si>
  <si>
    <t>200000r</t>
  </si>
  <si>
    <t>300000r</t>
  </si>
  <si>
    <t>350000r</t>
  </si>
  <si>
    <t>500000r</t>
  </si>
  <si>
    <t>dull brown</t>
  </si>
  <si>
    <t>No. 23-24 Diagonally Surcharged</t>
  </si>
  <si>
    <t>700000r on 40000r</t>
  </si>
  <si>
    <t>700000r on 75000r</t>
  </si>
  <si>
    <t>Ararat - Value in Kopek</t>
  </si>
  <si>
    <t>bluish grey</t>
  </si>
  <si>
    <t>AZERBAIJAN</t>
  </si>
  <si>
    <t>500m on 5m</t>
  </si>
  <si>
    <t>500m on 10m</t>
  </si>
  <si>
    <t>500m on 15m</t>
  </si>
  <si>
    <t>500m on 20m</t>
  </si>
  <si>
    <t>Epidote calcite</t>
  </si>
  <si>
    <t>Laumontite</t>
  </si>
  <si>
    <t>Andrasite</t>
  </si>
  <si>
    <t>Anmethyst</t>
  </si>
  <si>
    <t>Minerals Stamps of 1994 Surcharged</t>
  </si>
  <si>
    <t>5m</t>
  </si>
  <si>
    <t>10m</t>
  </si>
  <si>
    <t>15m</t>
  </si>
  <si>
    <t>20m</t>
  </si>
  <si>
    <t>3000m</t>
  </si>
  <si>
    <t>Ilandag (Snake Mountain)</t>
  </si>
  <si>
    <t>Nakhichevan</t>
  </si>
  <si>
    <t>The 150th Anniversary of the Birth of Molla Cuma, Singer</t>
  </si>
  <si>
    <t>500m</t>
  </si>
  <si>
    <t>Volcanoes?</t>
  </si>
  <si>
    <t>Nakhichevan AR</t>
  </si>
  <si>
    <t>The 90th Anniversary of the Nakhchivan Autonomous Republic</t>
  </si>
  <si>
    <t>Nature of Azerbaijan</t>
  </si>
  <si>
    <t>Mudpool</t>
  </si>
  <si>
    <t>Volcano aerial photo</t>
  </si>
  <si>
    <t>Azerbaijan from Space</t>
  </si>
  <si>
    <t>Nakhchivan - Capital of Islamic Culture</t>
  </si>
  <si>
    <t>50q</t>
  </si>
  <si>
    <t>Nakhichevan Views - Mt. Ilandag</t>
  </si>
  <si>
    <t>Nakhichevan Nature - Mountains</t>
  </si>
  <si>
    <t>1500-1509</t>
  </si>
  <si>
    <r>
      <t xml:space="preserve">BANGLADESH </t>
    </r>
    <r>
      <rPr>
        <sz val="9"/>
        <rFont val="Arial"/>
        <family val="2"/>
      </rPr>
      <t>(to 2020)</t>
    </r>
  </si>
  <si>
    <t>BANGLADESH</t>
  </si>
  <si>
    <t>Bangladesh</t>
  </si>
  <si>
    <t>International Stamp Exhibition PHILANIPPON '11 - Japan</t>
  </si>
  <si>
    <t>10t</t>
  </si>
  <si>
    <t>1086a</t>
  </si>
  <si>
    <t>s/s 10t x5</t>
  </si>
  <si>
    <t>Brunei</t>
  </si>
  <si>
    <t>Cambodia</t>
  </si>
  <si>
    <t>CAMBODIA</t>
  </si>
  <si>
    <t>900r</t>
  </si>
  <si>
    <t>s/s 5400r</t>
  </si>
  <si>
    <r>
      <t>CAMBODIA</t>
    </r>
    <r>
      <rPr>
        <sz val="9"/>
        <rFont val="Arial"/>
        <family val="2"/>
      </rPr>
      <t xml:space="preserve"> (to 2019)</t>
    </r>
  </si>
  <si>
    <t>The 4th Anniversary of the Puppet Government at Nanking</t>
  </si>
  <si>
    <t>the 5th Anniversary of the Puppet Government at Nanking - No. 101-104 Surcharged</t>
  </si>
  <si>
    <t>CHINA (Japanese Occ in Central China)</t>
  </si>
  <si>
    <t>Signing of Chinese-Japanese Treaty of Peace and Friendship</t>
  </si>
  <si>
    <t>Chinese-Japanese Youth Friendship Festival</t>
  </si>
  <si>
    <t>The 20th Anniversary of Normalization of Diplomatic Relations with Japan</t>
  </si>
  <si>
    <t>Changbai Mountains</t>
  </si>
  <si>
    <t>The 4th All-China Philatelic Federation Congress, Beijing</t>
  </si>
  <si>
    <t>Jingpo Lake, Heilonjiang</t>
  </si>
  <si>
    <t>2986-2989</t>
  </si>
  <si>
    <t>Yandang Mountain</t>
  </si>
  <si>
    <t>Wudalianchi National Park, Heilongjiang Province</t>
  </si>
  <si>
    <t>Geothermal Park in Tengchong, Yunnan Province</t>
  </si>
  <si>
    <t>Tengchong geothermal field</t>
  </si>
  <si>
    <r>
      <t>CHINA</t>
    </r>
    <r>
      <rPr>
        <sz val="9"/>
        <rFont val="Arial"/>
        <family val="2"/>
      </rPr>
      <t xml:space="preserve"> (to 2020)</t>
    </r>
  </si>
  <si>
    <t>Georgia</t>
  </si>
  <si>
    <t>8f</t>
  </si>
  <si>
    <t>Cinnabar</t>
  </si>
  <si>
    <t>Wolframite</t>
  </si>
  <si>
    <t>Emeishan</t>
  </si>
  <si>
    <t>Landscapes of Mount Emei Shan</t>
  </si>
  <si>
    <t>Mt Wuyi</t>
  </si>
  <si>
    <t>Mount Wuyi</t>
  </si>
  <si>
    <t>Mt Wuyi and raft</t>
  </si>
  <si>
    <r>
      <t>GEORGIA</t>
    </r>
    <r>
      <rPr>
        <sz val="9"/>
        <rFont val="Arial"/>
        <family val="2"/>
      </rPr>
      <t xml:space="preserve"> (to 2020)</t>
    </r>
  </si>
  <si>
    <t>139-147</t>
  </si>
  <si>
    <t>s/s 15t x9</t>
  </si>
  <si>
    <t>276-284</t>
  </si>
  <si>
    <t>Agate with amethyst</t>
  </si>
  <si>
    <t>Kazbeg</t>
  </si>
  <si>
    <t>EUROPA Stamps - Visit Georgia</t>
  </si>
  <si>
    <t>608-619</t>
  </si>
  <si>
    <t>s/s 0.1l-3.0l x12</t>
  </si>
  <si>
    <t>National Heroes - Zhiuli Shartava, 1944-1993</t>
  </si>
  <si>
    <t>s/s 2.40l</t>
  </si>
  <si>
    <t>Mountains in Hong Kong</t>
  </si>
  <si>
    <t>Hong Kong Port, Past and Present</t>
  </si>
  <si>
    <t>2300a</t>
  </si>
  <si>
    <t>Hoh Xil</t>
  </si>
  <si>
    <t>World Heritage in China - Qinghai Hoh Xil</t>
  </si>
  <si>
    <t>1900-1903</t>
  </si>
  <si>
    <t>s/s $10-$50 x4</t>
  </si>
  <si>
    <t>Sharp Island</t>
  </si>
  <si>
    <t>High Island</t>
  </si>
  <si>
    <t>Lai Chi Chong</t>
  </si>
  <si>
    <t>Pak Sha Tau Tsui</t>
  </si>
  <si>
    <t>Definitives - Landscapes of Hong Kong</t>
  </si>
  <si>
    <t>Various volcanic features</t>
  </si>
  <si>
    <t>1888-1899</t>
  </si>
  <si>
    <t>Basalt Island</t>
  </si>
  <si>
    <t>Po Pin Chau</t>
  </si>
  <si>
    <t>High Island Reservoir East Dam</t>
  </si>
  <si>
    <t>s/s 10c-$5 x12</t>
  </si>
  <si>
    <t>Geology of Hong Kong</t>
  </si>
  <si>
    <t>1084-1087</t>
  </si>
  <si>
    <t>1515a</t>
  </si>
  <si>
    <t>Huanglong thermal pools</t>
  </si>
  <si>
    <t>China's Sights</t>
  </si>
  <si>
    <t>1687-1695</t>
  </si>
  <si>
    <t>s/s $2.40 x10</t>
  </si>
  <si>
    <t>Mainland Scenery - New Values</t>
  </si>
  <si>
    <t>Hiking Trails - The Lantau Trail</t>
  </si>
  <si>
    <t>2022-2033</t>
  </si>
  <si>
    <t>s/s $1.70 x12</t>
  </si>
  <si>
    <t>Port Island</t>
  </si>
  <si>
    <t>Yan Chau</t>
  </si>
  <si>
    <t>Fo Shun</t>
  </si>
  <si>
    <t>Ma Shi Chau</t>
  </si>
  <si>
    <t>Definitives - Hong Kong UNESCO Global Geopark</t>
  </si>
  <si>
    <t>Hong Kong Hiking Trails - MacLehose Trail</t>
  </si>
  <si>
    <t>2247-2256</t>
  </si>
  <si>
    <t>s/s $2 x12</t>
  </si>
  <si>
    <r>
      <t>HONG KONG</t>
    </r>
    <r>
      <rPr>
        <sz val="9"/>
        <rFont val="Arial"/>
        <family val="2"/>
      </rPr>
      <t xml:space="preserve"> (to 2020)</t>
    </r>
  </si>
  <si>
    <t>INDIA</t>
  </si>
  <si>
    <t>The 150th Anniversary of Geological Survey of India</t>
  </si>
  <si>
    <r>
      <t xml:space="preserve">INDIA </t>
    </r>
    <r>
      <rPr>
        <sz val="9"/>
        <rFont val="Arial"/>
        <family val="2"/>
      </rPr>
      <t>(to 2020)</t>
    </r>
  </si>
  <si>
    <t>Iran</t>
  </si>
  <si>
    <t>BRITISH OCCUPATION BUSHIRE</t>
  </si>
  <si>
    <t>Airmail - Reza Shar Pahlavi</t>
  </si>
  <si>
    <t>Stamps of 1930 Overprinted "Iran"</t>
  </si>
  <si>
    <t>Persian History</t>
  </si>
  <si>
    <t>Airmail - Mohammad Reza Shah Pahlavi</t>
  </si>
  <si>
    <t>The 55th Inter-Parliamentary Conference - Tehran</t>
  </si>
  <si>
    <t>Meeting of the International Olympic Committee - Tehran</t>
  </si>
  <si>
    <t>Outdoor Course for Scout Leaders - PHILA '69</t>
  </si>
  <si>
    <t>Mountains - International Stamp Exhibition PHILANIPPON'01 - Tokyo, Japan</t>
  </si>
  <si>
    <t>First National Car</t>
  </si>
  <si>
    <t>Mountains - Joint Frinedship Issue with Venezuela</t>
  </si>
  <si>
    <t>Sabalan</t>
  </si>
  <si>
    <t>Mountains - Joint Issue with Kyrgyzstan</t>
  </si>
  <si>
    <t>Birds - Joint Issue with Portugal</t>
  </si>
  <si>
    <t>Waterfalls of Iran</t>
  </si>
  <si>
    <t>Laton waterfall</t>
  </si>
  <si>
    <t>18000r</t>
  </si>
  <si>
    <t>3476-3479</t>
  </si>
  <si>
    <t>s/s 18000r x4</t>
  </si>
  <si>
    <r>
      <t xml:space="preserve">IRAN </t>
    </r>
    <r>
      <rPr>
        <sz val="9"/>
        <rFont val="Arial"/>
        <family val="2"/>
      </rPr>
      <t>(to 2020)</t>
    </r>
  </si>
  <si>
    <t>Iraq</t>
  </si>
  <si>
    <r>
      <t xml:space="preserve">IRAQ </t>
    </r>
    <r>
      <rPr>
        <sz val="9"/>
        <rFont val="Arial"/>
        <family val="2"/>
      </rPr>
      <t>(to 2020)</t>
    </r>
  </si>
  <si>
    <t>IRAQ</t>
  </si>
  <si>
    <t>s/s 250d x8</t>
  </si>
  <si>
    <t>Dinosaurs</t>
  </si>
  <si>
    <r>
      <t>ISRAEL</t>
    </r>
    <r>
      <rPr>
        <sz val="9"/>
        <rFont val="Arial"/>
        <family val="2"/>
      </rPr>
      <t xml:space="preserve"> (to 2020)</t>
    </r>
  </si>
  <si>
    <t>ISRAEL</t>
  </si>
  <si>
    <t>Israel</t>
  </si>
  <si>
    <t>Airmail. Israeli Exports</t>
  </si>
  <si>
    <t>2.50is</t>
  </si>
  <si>
    <t>5.50is</t>
  </si>
  <si>
    <t>7.00is</t>
  </si>
  <si>
    <t>elat stone</t>
  </si>
  <si>
    <t>star sapphire</t>
  </si>
  <si>
    <t>Belgica 2001 International Stamp Exhibition, Brussels. Diamonds</t>
  </si>
  <si>
    <t>1624-1626</t>
  </si>
  <si>
    <t>Copper minerals</t>
  </si>
  <si>
    <t>1689-1691</t>
  </si>
  <si>
    <t>The High Priest's Breastplate</t>
  </si>
  <si>
    <t>2.60nis</t>
  </si>
  <si>
    <t>Carnelian</t>
  </si>
  <si>
    <t>Lazurite</t>
  </si>
  <si>
    <t>3.00nis</t>
  </si>
  <si>
    <r>
      <t xml:space="preserve">JORDAN </t>
    </r>
    <r>
      <rPr>
        <sz val="9"/>
        <rFont val="Arial"/>
        <family val="2"/>
      </rPr>
      <t>(to 2020)</t>
    </r>
  </si>
  <si>
    <t>JORDAN</t>
  </si>
  <si>
    <t>Jordan</t>
  </si>
  <si>
    <t>Prehistorical Animals</t>
  </si>
  <si>
    <t>2310-2313</t>
  </si>
  <si>
    <t>s/s 20p x4</t>
  </si>
  <si>
    <t>2314-2317</t>
  </si>
  <si>
    <t>2352-2357</t>
  </si>
  <si>
    <t>s/s 20p x6</t>
  </si>
  <si>
    <t>Red diamond</t>
  </si>
  <si>
    <t>Black opal</t>
  </si>
  <si>
    <t>Pearl</t>
  </si>
  <si>
    <t>New World Wonders</t>
  </si>
  <si>
    <r>
      <t xml:space="preserve">KAZAKHSTAN </t>
    </r>
    <r>
      <rPr>
        <sz val="9"/>
        <rFont val="Arial"/>
        <family val="2"/>
      </rPr>
      <t>(to 2020)</t>
    </r>
  </si>
  <si>
    <t>KAZAKHSTAN</t>
  </si>
  <si>
    <t>Kazakhstan</t>
  </si>
  <si>
    <t>192-195</t>
  </si>
  <si>
    <t>15t</t>
  </si>
  <si>
    <t>s/s 15t-20t x4</t>
  </si>
  <si>
    <t>Katutau</t>
  </si>
  <si>
    <t>478-480</t>
  </si>
  <si>
    <t>s/s 5-t x3</t>
  </si>
  <si>
    <t>Altyn Yemel National Park</t>
  </si>
  <si>
    <t>70t</t>
  </si>
  <si>
    <t>Amathyst</t>
  </si>
  <si>
    <t>1216-1221</t>
  </si>
  <si>
    <t>300t</t>
  </si>
  <si>
    <t>s/s 300t X6</t>
  </si>
  <si>
    <t>Kuwait</t>
  </si>
  <si>
    <t>80t</t>
  </si>
  <si>
    <t>90t</t>
  </si>
  <si>
    <t>100t</t>
  </si>
  <si>
    <t>110t</t>
  </si>
  <si>
    <t>120t</t>
  </si>
  <si>
    <t>140t</t>
  </si>
  <si>
    <t>s/s 200t</t>
  </si>
  <si>
    <t>523-524</t>
  </si>
  <si>
    <t>s/s 16t x2</t>
  </si>
  <si>
    <t>444-447</t>
  </si>
  <si>
    <t>s/s 7t-30t</t>
  </si>
  <si>
    <t>Issyk Kul Lake</t>
  </si>
  <si>
    <t>Lakes of Kyrgyzstan</t>
  </si>
  <si>
    <t>1016-1019</t>
  </si>
  <si>
    <t>100s</t>
  </si>
  <si>
    <t>s/s 50s-100s x4</t>
  </si>
  <si>
    <t>Stibnite</t>
  </si>
  <si>
    <t>Minerals of Kyrgyzstan</t>
  </si>
  <si>
    <t>36s</t>
  </si>
  <si>
    <t>Minerals - Stones</t>
  </si>
  <si>
    <r>
      <t xml:space="preserve">KYRGYZSTAN </t>
    </r>
    <r>
      <rPr>
        <sz val="9"/>
        <rFont val="Arial"/>
        <family val="2"/>
      </rPr>
      <t>(to 2020)</t>
    </r>
  </si>
  <si>
    <t>Natural Wonders of the World</t>
  </si>
  <si>
    <t>P</t>
  </si>
  <si>
    <t>Legends of Kyrgyzstan - The Yeti</t>
  </si>
  <si>
    <t>s/s 259s</t>
  </si>
  <si>
    <t>Gold mine</t>
  </si>
  <si>
    <t>Kumtor Gold Mine</t>
  </si>
  <si>
    <t>46s</t>
  </si>
  <si>
    <t>98s</t>
  </si>
  <si>
    <t>Kyrgyzstan</t>
  </si>
  <si>
    <t>47k</t>
  </si>
  <si>
    <t>Volcano and Phororhacus sp bird</t>
  </si>
  <si>
    <t>Youth Philately Exhibition "Juvalux '88" - Luxembourg, Grand Duchy of Luxembourg - Prehistoric Animals</t>
  </si>
  <si>
    <r>
      <t>LAOS</t>
    </r>
    <r>
      <rPr>
        <sz val="9"/>
        <rFont val="Arial"/>
        <family val="2"/>
      </rPr>
      <t xml:space="preserve"> (to 2019)</t>
    </r>
  </si>
  <si>
    <t>Laos</t>
  </si>
  <si>
    <t>International Stamp Exhibition "PHILATOKYO '81" - Tokyo, Japan</t>
  </si>
  <si>
    <t>s/s 10k</t>
  </si>
  <si>
    <t>UNESCO Campaign for Preservation of Borobudur Temple (in Indonesia)</t>
  </si>
  <si>
    <t>Mineral Riches</t>
  </si>
  <si>
    <t>Mineral panning</t>
  </si>
  <si>
    <t>Lebanon</t>
  </si>
  <si>
    <t>75l</t>
  </si>
  <si>
    <t>The 250th Anniversary of the Birth of Captain James Cook and the 200th Anniversary of the Discovery of Hawaiian Islands</t>
  </si>
  <si>
    <t>Atoll and plane</t>
  </si>
  <si>
    <t>International Year of the Child - Disney Characters</t>
  </si>
  <si>
    <t>s/s 4r</t>
  </si>
  <si>
    <t>Volcano and pluto</t>
  </si>
  <si>
    <t>National Development Programme</t>
  </si>
  <si>
    <t>Map of Maldives</t>
  </si>
  <si>
    <t>The 40th Anniversary of I.C.A.O.</t>
  </si>
  <si>
    <t>s/s 15r</t>
  </si>
  <si>
    <t>The 75th Anniversary of Girl Guide Movement</t>
  </si>
  <si>
    <t>Male atoll and sailing boat</t>
  </si>
  <si>
    <t>The Death of Japanese Emperor Hirohito, 1901-1989</t>
  </si>
  <si>
    <t>The Death of Japanese Emperor Hirohito, 1901-1990</t>
  </si>
  <si>
    <t>The Death of Japanese Emperor Hirohito, 1901-1991</t>
  </si>
  <si>
    <t>The Death of Japanese Emperor Hirohito, 1901-1992</t>
  </si>
  <si>
    <t>The Death of Japanese Emperor Hirohito, 1901-1993</t>
  </si>
  <si>
    <t>The Death of Japanese Emperor Hirohito, 1901-1994</t>
  </si>
  <si>
    <t>The Death of Japanese Emperor Hirohito, 1901-1995</t>
  </si>
  <si>
    <t>The Death of Japanese Emperor Hirohito, 1901-1996</t>
  </si>
  <si>
    <t>The Death of Japanese Emperor Hirohito, 1901-1997</t>
  </si>
  <si>
    <t>The Death of Japanese Emperor Hirohito, 1901-1998</t>
  </si>
  <si>
    <t>s/s 18r</t>
  </si>
  <si>
    <t>Rainier and UFO</t>
  </si>
  <si>
    <t>Mysteries of the Universe</t>
  </si>
  <si>
    <t>Atoll and bird</t>
  </si>
  <si>
    <t>Famous Monuments of the World</t>
  </si>
  <si>
    <t>2881-2888</t>
  </si>
  <si>
    <t>s/s 5r x8</t>
  </si>
  <si>
    <t>Erupting volcano</t>
  </si>
  <si>
    <t>2978-2983</t>
  </si>
  <si>
    <t>s/s 7r x6</t>
  </si>
  <si>
    <t>3332-3337</t>
  </si>
  <si>
    <t>International Stamp Exhibition "The Stamp Show 2000" - London, England - Asian Railways</t>
  </si>
  <si>
    <t>3908-3913</t>
  </si>
  <si>
    <t>s/s 5r x6</t>
  </si>
  <si>
    <t>Island view and birds</t>
  </si>
  <si>
    <t>Atoll view</t>
  </si>
  <si>
    <t>The 30 Years of Maldives' Tourism Promotion</t>
  </si>
  <si>
    <t>4371-4374</t>
  </si>
  <si>
    <t>s/s 12r x4</t>
  </si>
  <si>
    <t>The 176th Anniversary of the Birth of Jules Verne, French Writer, 1828-1905</t>
  </si>
  <si>
    <t>4444-4447</t>
  </si>
  <si>
    <t>s/s 10r x4</t>
  </si>
  <si>
    <t>5462-5465</t>
  </si>
  <si>
    <t>22r</t>
  </si>
  <si>
    <t>s/s 22r x4</t>
  </si>
  <si>
    <t>s/s 70r</t>
  </si>
  <si>
    <t>Copper sulphate &amp; amethsyt</t>
  </si>
  <si>
    <t>5761-5765</t>
  </si>
  <si>
    <t>s/s 15r x4</t>
  </si>
  <si>
    <t>Atolls and resorts</t>
  </si>
  <si>
    <t>Resorts</t>
  </si>
  <si>
    <t>Prehistoric Fauna - Dinosaurs</t>
  </si>
  <si>
    <t>The 25th Anniversary of the Liberatio of Nelson Mandela, 1918-2013</t>
  </si>
  <si>
    <t>The 25th Anniversary of the Liberatio of Nelson Mandela, 1918-2014</t>
  </si>
  <si>
    <t>The 25th Anniversary of the Liberatio of Nelson Mandela, 1918-2015</t>
  </si>
  <si>
    <t>The 25th Anniversary of the Liberatio of Nelson Mandela, 1918-2016</t>
  </si>
  <si>
    <t>The 25th Anniversary of the Liberatio of Nelson Mandela, 1918-2017</t>
  </si>
  <si>
    <t>The 25th Anniversary of the Liberatio of Nelson Mandela, 1918-2018</t>
  </si>
  <si>
    <t>The 25th Anniversary of the Liberatio of Nelson Mandela, 1918-2019</t>
  </si>
  <si>
    <t>6033-6036</t>
  </si>
  <si>
    <t>6037a</t>
  </si>
  <si>
    <t>s/s 20r x4</t>
  </si>
  <si>
    <t>s/s 60r</t>
  </si>
  <si>
    <t>7250-7253</t>
  </si>
  <si>
    <t>Mineral and sea shell</t>
  </si>
  <si>
    <t>Shells and Minerals</t>
  </si>
  <si>
    <t>7438-7441</t>
  </si>
  <si>
    <t>7493-7496</t>
  </si>
  <si>
    <t>7497a</t>
  </si>
  <si>
    <t>70r</t>
  </si>
  <si>
    <t>Rare Minerals</t>
  </si>
  <si>
    <t>7748-7751</t>
  </si>
  <si>
    <t>7752a</t>
  </si>
  <si>
    <t>Maldives released 827 stamps in 2018, crazy.</t>
  </si>
  <si>
    <t>7989-7992</t>
  </si>
  <si>
    <t>8076-8079</t>
  </si>
  <si>
    <t>8080a</t>
  </si>
  <si>
    <t>8165-8168</t>
  </si>
  <si>
    <t>8169a</t>
  </si>
  <si>
    <t>Transportation - The 55th Anniversary of the Japanese Shinkansen Speed Trains</t>
  </si>
  <si>
    <t>8230-8233</t>
  </si>
  <si>
    <t>The 40th Anniversary of Diplomatic Relations with Thailand - Joint Issue with Thailand</t>
  </si>
  <si>
    <t>8384-8391</t>
  </si>
  <si>
    <t>s/s 15r x8</t>
  </si>
  <si>
    <t>Atoll</t>
  </si>
  <si>
    <t>8402-8405</t>
  </si>
  <si>
    <t>8406a</t>
  </si>
  <si>
    <t>8677-8680</t>
  </si>
  <si>
    <t>8681a</t>
  </si>
  <si>
    <t>Fuji and fluorite</t>
  </si>
  <si>
    <t>Vesuvius and baryte</t>
  </si>
  <si>
    <t>Etna and amethyst</t>
  </si>
  <si>
    <t>Popocatepetl and bauxite</t>
  </si>
  <si>
    <t>Mauna Loa and garnet</t>
  </si>
  <si>
    <t>8989-8996</t>
  </si>
  <si>
    <t>s/s 22r x8</t>
  </si>
  <si>
    <t>Maldives</t>
  </si>
  <si>
    <r>
      <t xml:space="preserve">MALDIVES </t>
    </r>
    <r>
      <rPr>
        <sz val="9"/>
        <rFont val="Arial"/>
        <family val="2"/>
      </rPr>
      <t>(to 2020)</t>
    </r>
  </si>
  <si>
    <t>MALDIVES</t>
  </si>
  <si>
    <t>Games Reserves - Fauna</t>
  </si>
  <si>
    <t>International Horticulture Exhibition "EXPO '90" - Osaka, Japan - Flower and Butterflies</t>
  </si>
  <si>
    <t>s/s 7t</t>
  </si>
  <si>
    <t>African Wildlife</t>
  </si>
  <si>
    <t>3638-3639</t>
  </si>
  <si>
    <t>700t</t>
  </si>
  <si>
    <t>s/s 500-700t x2</t>
  </si>
  <si>
    <t>The 35th Anniversary of the Establishment of Diplomatic Relations between Mongolia and Japan</t>
  </si>
  <si>
    <t>The 30th Anniversary of the Establishment of Diplomatic Relations between Mongolia and Japan</t>
  </si>
  <si>
    <t>150t</t>
  </si>
  <si>
    <t>1500t</t>
  </si>
  <si>
    <t>The 50th Anniversary of Diplomatic relations with Turkey - Joint Issue with Turkey</t>
  </si>
  <si>
    <t>4069-4070</t>
  </si>
  <si>
    <t>s/s 2500t x2</t>
  </si>
  <si>
    <r>
      <t>MONGOLIA</t>
    </r>
    <r>
      <rPr>
        <sz val="9"/>
        <rFont val="Arial"/>
        <family val="2"/>
      </rPr>
      <t xml:space="preserve"> (to 2020)</t>
    </r>
  </si>
  <si>
    <t>Mongolia</t>
  </si>
  <si>
    <r>
      <t xml:space="preserve">NEPAL </t>
    </r>
    <r>
      <rPr>
        <sz val="9"/>
        <rFont val="Arial"/>
        <family val="2"/>
      </rPr>
      <t>(to 2019)</t>
    </r>
  </si>
  <si>
    <t>Nepal</t>
  </si>
  <si>
    <t>The 40th Anniversary of Nepal-Japan Diplomatic Relations</t>
  </si>
  <si>
    <t>Sth Korea</t>
  </si>
  <si>
    <r>
      <t>NORTH KOREA</t>
    </r>
    <r>
      <rPr>
        <sz val="9"/>
        <rFont val="Arial"/>
        <family val="2"/>
      </rPr>
      <t xml:space="preserve"> (to 2020)</t>
    </r>
  </si>
  <si>
    <t>Nth Korea</t>
  </si>
  <si>
    <t>The 22nd Anniversary of Battle of Pochondo</t>
  </si>
  <si>
    <t>Mount Paekdu</t>
  </si>
  <si>
    <t>Historic Places on Mount Paektu</t>
  </si>
  <si>
    <t>The 60th Anniversary of the Birth of Kim Il Sung, 1912-1994</t>
  </si>
  <si>
    <t>1wn</t>
  </si>
  <si>
    <t>The 63rd Anniversary of the Birth of Kim Il Sung, 1912-1994</t>
  </si>
  <si>
    <t>The 30th Anniversary of Korean Workers' Party</t>
  </si>
  <si>
    <t>International Seminar on the Juche Ideology</t>
  </si>
  <si>
    <t>The 45th Anniversary of the Revolutionary Army</t>
  </si>
  <si>
    <t>Conquerors and Explorers</t>
  </si>
  <si>
    <t>The 60th Anniversary of "1000-ri Journey for National Liberation" by Kim Il Sung</t>
  </si>
  <si>
    <t>Korean Revolution Headquarters</t>
  </si>
  <si>
    <t>Football World Cup - Mexico 1986</t>
  </si>
  <si>
    <t>Mountain Flowers</t>
  </si>
  <si>
    <t>The 48th Anniversary of the Birth of Kim Jong Il, 1941-2011</t>
  </si>
  <si>
    <t>The 50th Anniversary of the Birth of Kim Jong Il, 1941-2011 - Mount Paektu</t>
  </si>
  <si>
    <t>s/s 80ch</t>
  </si>
  <si>
    <t>Alpine Flowers on Mount Paektu</t>
  </si>
  <si>
    <t>3663-3665</t>
  </si>
  <si>
    <t>s/s 10ch-1w x3</t>
  </si>
  <si>
    <t>3666-3668</t>
  </si>
  <si>
    <t>s/s 20ch-50ch x3</t>
  </si>
  <si>
    <t>s/s 1w</t>
  </si>
  <si>
    <t>3764-3766</t>
  </si>
  <si>
    <t>s/s 40ch x3</t>
  </si>
  <si>
    <t>Kim Il Sung Commemoration, 1912-1994</t>
  </si>
  <si>
    <t>3658-3662</t>
  </si>
  <si>
    <t>s/s 40ch x5</t>
  </si>
  <si>
    <t>Paektusan and song of Kim Il Sung</t>
  </si>
  <si>
    <t>The 82nd Anniversary of the Birth of Kim Il Sung, 1912-1994</t>
  </si>
  <si>
    <t>1w</t>
  </si>
  <si>
    <t>3w</t>
  </si>
  <si>
    <t>Korean coat of arms</t>
  </si>
  <si>
    <t>International Stamp Exhibition "FINLANDIA '95" - Helsinki, Finland</t>
  </si>
  <si>
    <t>The 2nd Anniversary of the Death of Kim Il Sung, 1912-1994</t>
  </si>
  <si>
    <t>s/s 40ch x4</t>
  </si>
  <si>
    <t>The 50th Anniversary of Mangyongdae Revolutionary School</t>
  </si>
  <si>
    <t>Mount Paektu</t>
  </si>
  <si>
    <t>4523a</t>
  </si>
  <si>
    <t>60ch</t>
  </si>
  <si>
    <t>1.60w</t>
  </si>
  <si>
    <t>s/s 1.60w</t>
  </si>
  <si>
    <t>50ch</t>
  </si>
  <si>
    <t>70ch</t>
  </si>
  <si>
    <t>Flowers of Mount Paektu</t>
  </si>
  <si>
    <t>Fungi in Mount Paektu</t>
  </si>
  <si>
    <t>1.20w</t>
  </si>
  <si>
    <t>1.50w</t>
  </si>
  <si>
    <t>12w</t>
  </si>
  <si>
    <t>130w</t>
  </si>
  <si>
    <t>150w</t>
  </si>
  <si>
    <t>The 61st Anniversary of the Birth of Kim Jong Il</t>
  </si>
  <si>
    <t>s/s 12w-112w x3</t>
  </si>
  <si>
    <t>Kim Jong Il as the Choice for the Chairman of the National Defense Commission</t>
  </si>
  <si>
    <t>Song "We are One"</t>
  </si>
  <si>
    <t>s/s 60w</t>
  </si>
  <si>
    <t>The 60th Anniversary of the End of the Second World War</t>
  </si>
  <si>
    <t>s/s 128w</t>
  </si>
  <si>
    <t>The 60th Anniversary of Korean Workers' Party</t>
  </si>
  <si>
    <t>4913-4915</t>
  </si>
  <si>
    <t>s/s 3w-106w x3</t>
  </si>
  <si>
    <t>Demand to Claim Korean Dokdo, Takeshima</t>
  </si>
  <si>
    <t>s/s 116w</t>
  </si>
  <si>
    <t>The 80th Anniversary of Down-with-Imperialism Union or DIU</t>
  </si>
  <si>
    <t>5323-5325</t>
  </si>
  <si>
    <t>s/s 70w-120w x3</t>
  </si>
  <si>
    <t>The 65th Anniversary of the Birth of Kim Jong Il, 1941-2011</t>
  </si>
  <si>
    <t>5346-5349</t>
  </si>
  <si>
    <t>s/s 12w-140w</t>
  </si>
  <si>
    <t>Paektusan and song of Kim Jong Il</t>
  </si>
  <si>
    <t>75w</t>
  </si>
  <si>
    <t>135w</t>
  </si>
  <si>
    <t>155w</t>
  </si>
  <si>
    <t>Transport - Zeppelins</t>
  </si>
  <si>
    <t>s/s 680w</t>
  </si>
  <si>
    <t>Paektusan and zeppelin</t>
  </si>
  <si>
    <t>Chonji Chars</t>
  </si>
  <si>
    <t>s/s 135w</t>
  </si>
  <si>
    <t>Paektusan and fish</t>
  </si>
  <si>
    <t>The 70th Anniversary of Battle of Musan</t>
  </si>
  <si>
    <t>s/s 120w</t>
  </si>
  <si>
    <t>Paektusan profile</t>
  </si>
  <si>
    <t>5765-5767</t>
  </si>
  <si>
    <t>s/s 10w-152w x3</t>
  </si>
  <si>
    <t>National Anthem</t>
  </si>
  <si>
    <t>s/s 50w</t>
  </si>
  <si>
    <t>The 50th Anniversary of Songun Revolutionary Leadership</t>
  </si>
  <si>
    <t>s/s 70w</t>
  </si>
  <si>
    <t>The 100th Anniversary of the Birth of Kim Il Sung</t>
  </si>
  <si>
    <t>5809-5812</t>
  </si>
  <si>
    <t>s/s 10w-90w x4</t>
  </si>
  <si>
    <t>International Youth Philatelic Exhibition - Stockholm, Sweden</t>
  </si>
  <si>
    <t>30w</t>
  </si>
  <si>
    <t>42w</t>
  </si>
  <si>
    <t>58w</t>
  </si>
  <si>
    <t>98w</t>
  </si>
  <si>
    <t>Paektusan caldera</t>
  </si>
  <si>
    <t>The 70th Anniversary of the Birth of Kim Jong Il</t>
  </si>
  <si>
    <t>Bronze Statue on Mansu Hill</t>
  </si>
  <si>
    <t>The 66th Anniversary of the Korean Children's Union</t>
  </si>
  <si>
    <t>6164-6167</t>
  </si>
  <si>
    <t>s/s 10w x4</t>
  </si>
  <si>
    <t>Geographical Map of Tok Islet</t>
  </si>
  <si>
    <t>Map of Tok Islet</t>
  </si>
  <si>
    <t>Patriotic Paintings</t>
  </si>
  <si>
    <t>Bronze Statues of Kim Il Sung and Kim Jong Il</t>
  </si>
  <si>
    <t>Kim Il Sung at Military Parade</t>
  </si>
  <si>
    <t>Sobaeksu Valley</t>
  </si>
  <si>
    <t>6630-6637</t>
  </si>
  <si>
    <t>s/s 10w-80w</t>
  </si>
  <si>
    <t>50w</t>
  </si>
  <si>
    <t>Battle Sites of Mt Paektu - Kim Jong Un</t>
  </si>
  <si>
    <t>s/s 100w</t>
  </si>
  <si>
    <t>Oman</t>
  </si>
  <si>
    <t>Omani Ophiolite Symposium</t>
  </si>
  <si>
    <t>Norway</t>
  </si>
  <si>
    <t>Pakistan</t>
  </si>
  <si>
    <r>
      <t>PAKISTAN</t>
    </r>
    <r>
      <rPr>
        <sz val="9"/>
        <rFont val="Arial"/>
        <family val="2"/>
      </rPr>
      <t xml:space="preserve"> (to 2020)</t>
    </r>
  </si>
  <si>
    <t>PAKISTAN</t>
  </si>
  <si>
    <t>Peridote</t>
  </si>
  <si>
    <t>Gems and Minerals of Pakistan</t>
  </si>
  <si>
    <t>Black tourmaline</t>
  </si>
  <si>
    <t>Vesvaunite</t>
  </si>
  <si>
    <t>Sphene</t>
  </si>
  <si>
    <t>UAR OCCUPATION PALESTINE</t>
  </si>
  <si>
    <t>Phodochrosite</t>
  </si>
  <si>
    <t>Nickel</t>
  </si>
  <si>
    <t>4248-4251</t>
  </si>
  <si>
    <t>s/s 7p x4</t>
  </si>
  <si>
    <t>native copper</t>
  </si>
  <si>
    <t>World's Fair "EXPO '70" - Osaka, Japan</t>
  </si>
  <si>
    <r>
      <t>QATAR</t>
    </r>
    <r>
      <rPr>
        <sz val="9"/>
        <rFont val="Arial"/>
        <family val="2"/>
      </rPr>
      <t xml:space="preserve"> (to 2020)</t>
    </r>
  </si>
  <si>
    <t>Saudi Arabia</t>
  </si>
  <si>
    <t>World Health Day - Natural Disasters Relief</t>
  </si>
  <si>
    <r>
      <t>SAUDI ARABIA</t>
    </r>
    <r>
      <rPr>
        <sz val="9"/>
        <rFont val="Arial"/>
        <family val="2"/>
      </rPr>
      <t xml:space="preserve"> (to 2020)</t>
    </r>
  </si>
  <si>
    <t>International Stamp Exhibition "PHILANIPPON '01" - Tokyo, Japan</t>
  </si>
  <si>
    <t>s/s $2</t>
  </si>
  <si>
    <r>
      <t>SINGAPORE</t>
    </r>
    <r>
      <rPr>
        <sz val="9"/>
        <rFont val="Arial"/>
        <family val="2"/>
      </rPr>
      <t xml:space="preserve"> (to 2020)</t>
    </r>
  </si>
  <si>
    <t>Tokto Island</t>
  </si>
  <si>
    <t>179-181</t>
  </si>
  <si>
    <t>Tourism - Korean Tourist Attractions</t>
  </si>
  <si>
    <t>UNESCO Campaign for Preservation of Borobudur Temple, Indonesia</t>
  </si>
  <si>
    <t>World Tourism Day</t>
  </si>
  <si>
    <t>The 30th Anniversary of Republic of Korea</t>
  </si>
  <si>
    <t>President Chun's Visit to Japan</t>
  </si>
  <si>
    <t>The 40th Anniversary of Liberation</t>
  </si>
  <si>
    <t>The 20th Anniversary of Korea-Japan Treaty on Basic Relations</t>
  </si>
  <si>
    <t>1727a</t>
  </si>
  <si>
    <t>Inauguration of 14th President</t>
  </si>
  <si>
    <t>2059-2063</t>
  </si>
  <si>
    <t>s/s 170w x5</t>
  </si>
  <si>
    <t>2189-2193</t>
  </si>
  <si>
    <t>Millennium</t>
  </si>
  <si>
    <t>2378-2381</t>
  </si>
  <si>
    <t>Mountains of Korea</t>
  </si>
  <si>
    <t>220w</t>
  </si>
  <si>
    <t>Marado Is</t>
  </si>
  <si>
    <t>Marado Island</t>
  </si>
  <si>
    <t>Jeju Island, Island of World Peace</t>
  </si>
  <si>
    <t>Jeju Island</t>
  </si>
  <si>
    <t>Mountains - Mount Paektu</t>
  </si>
  <si>
    <t>250w</t>
  </si>
  <si>
    <t>Paektu</t>
  </si>
  <si>
    <t>UNESCO World Heritage - Jeju Volcanic Island and Lava Tubes</t>
  </si>
  <si>
    <t>Jeju lava tube</t>
  </si>
  <si>
    <t>The 50th Anniversary of Diplomatic Relations with Peru - Joint Issue</t>
  </si>
  <si>
    <t>270w</t>
  </si>
  <si>
    <t>Jeju</t>
  </si>
  <si>
    <t>Macchu Pichu</t>
  </si>
  <si>
    <t>National Beauty &amp; Historical Sites</t>
  </si>
  <si>
    <t>300w</t>
  </si>
  <si>
    <t>Must Visit Tourist Destinations for Koreans</t>
  </si>
  <si>
    <t>330w</t>
  </si>
  <si>
    <t>Volcanic rock?</t>
  </si>
  <si>
    <r>
      <t>SOUTH KOREA</t>
    </r>
    <r>
      <rPr>
        <sz val="9"/>
        <rFont val="Arial"/>
        <family val="2"/>
      </rPr>
      <t xml:space="preserve"> (to 2020)</t>
    </r>
  </si>
  <si>
    <t>Sri Lanka</t>
  </si>
  <si>
    <t>32-35</t>
  </si>
  <si>
    <t>2.00r</t>
  </si>
  <si>
    <t>5.00r</t>
  </si>
  <si>
    <t>s/s 0.60r-5.00r</t>
  </si>
  <si>
    <t>Blue sapphire</t>
  </si>
  <si>
    <t>cats eye</t>
  </si>
  <si>
    <t>ruby</t>
  </si>
  <si>
    <t>minerals</t>
  </si>
  <si>
    <t>Gems of Sri Lanka</t>
  </si>
  <si>
    <t>National Gem Stone of Sri Lanka, Blue Sapphire</t>
  </si>
  <si>
    <t>4.50r</t>
  </si>
  <si>
    <t>Blue Sapphire</t>
  </si>
  <si>
    <t>The 50th Anniversary of Sri Lanka-Japan Diplomatic Relations</t>
  </si>
  <si>
    <r>
      <t xml:space="preserve">SRI LANKA </t>
    </r>
    <r>
      <rPr>
        <sz val="9"/>
        <rFont val="Arial"/>
        <family val="2"/>
      </rPr>
      <t>(to 2020)</t>
    </r>
  </si>
  <si>
    <t>Syria</t>
  </si>
  <si>
    <t>Syria, Turkey</t>
  </si>
  <si>
    <t>Egypt, Syria</t>
  </si>
  <si>
    <t>Taiwan</t>
  </si>
  <si>
    <t>Taiwan Scenery</t>
  </si>
  <si>
    <t>Yangmingshan National Park</t>
  </si>
  <si>
    <t>Tourism - Penghu National Scenic Area</t>
  </si>
  <si>
    <t>Thermal Springs</t>
  </si>
  <si>
    <t>2902-2905</t>
  </si>
  <si>
    <t>Tourism - Penghu Islands</t>
  </si>
  <si>
    <t>Penghu cliff</t>
  </si>
  <si>
    <t>Penghu view</t>
  </si>
  <si>
    <t>Penghu sea rocks</t>
  </si>
  <si>
    <t>Tourism - Penghu County Scenery</t>
  </si>
  <si>
    <t>15$</t>
  </si>
  <si>
    <t>Penghu cliffs</t>
  </si>
  <si>
    <t>Dongsha Atoll National Park</t>
  </si>
  <si>
    <t>8$</t>
  </si>
  <si>
    <t>28$</t>
  </si>
  <si>
    <t>Dongsha atoll</t>
  </si>
  <si>
    <t>South Penghu Marine National Park</t>
  </si>
  <si>
    <t>9$</t>
  </si>
  <si>
    <r>
      <t xml:space="preserve">TAIWAN </t>
    </r>
    <r>
      <rPr>
        <sz val="9"/>
        <rFont val="Arial"/>
        <family val="2"/>
      </rPr>
      <t>(to 2021)</t>
    </r>
  </si>
  <si>
    <r>
      <t xml:space="preserve">TAJIKISTAN </t>
    </r>
    <r>
      <rPr>
        <sz val="9"/>
        <rFont val="Arial"/>
        <family val="2"/>
      </rPr>
      <t>(to 2020)</t>
    </r>
  </si>
  <si>
    <t>TAJIKISTAN</t>
  </si>
  <si>
    <t>50-57</t>
  </si>
  <si>
    <t>1tr</t>
  </si>
  <si>
    <t>12tr</t>
  </si>
  <si>
    <t>150tr</t>
  </si>
  <si>
    <t>350tr</t>
  </si>
  <si>
    <t>s/s 350tr</t>
  </si>
  <si>
    <t>Local Minerals</t>
  </si>
  <si>
    <t>Tajikistan</t>
  </si>
  <si>
    <t>Yellow sapphire</t>
  </si>
  <si>
    <t>1402-1405</t>
  </si>
  <si>
    <t>s/s 2b-6b x4</t>
  </si>
  <si>
    <t>Zinc</t>
  </si>
  <si>
    <t>Lead</t>
  </si>
  <si>
    <t>12b</t>
  </si>
  <si>
    <t>Green sapphire</t>
  </si>
  <si>
    <t>2159-2162</t>
  </si>
  <si>
    <t>s/s 3b-12b x4</t>
  </si>
  <si>
    <t>International Stamp Exhibition BELGICA - Brussels, Belgium</t>
  </si>
  <si>
    <r>
      <t>THAILAND</t>
    </r>
    <r>
      <rPr>
        <sz val="9"/>
        <rFont val="Arial"/>
        <family val="2"/>
      </rPr>
      <t xml:space="preserve"> (to 2020)</t>
    </r>
  </si>
  <si>
    <t>Thailand</t>
  </si>
  <si>
    <t>The 100th Anniversary of Japan-Thailand Friendship Treaty</t>
  </si>
  <si>
    <t>East Timor</t>
  </si>
  <si>
    <t>Turkmenistan</t>
  </si>
  <si>
    <t>407-412</t>
  </si>
  <si>
    <t>s/s 1r-6r x6</t>
  </si>
  <si>
    <t>45dh</t>
  </si>
  <si>
    <t>World Scout Jamboree in Japan</t>
  </si>
  <si>
    <t>5dh</t>
  </si>
  <si>
    <t>Airmail - Japanese Locomotives</t>
  </si>
  <si>
    <t>60dh</t>
  </si>
  <si>
    <r>
      <t>RAS AL KHAIMA</t>
    </r>
    <r>
      <rPr>
        <sz val="9"/>
        <rFont val="Arial"/>
        <family val="2"/>
      </rPr>
      <t xml:space="preserve"> (ends 1972)</t>
    </r>
  </si>
  <si>
    <t>s/s 2r</t>
  </si>
  <si>
    <t>3dh</t>
  </si>
  <si>
    <t>Scout Jamboree - Scouts Americas and Asia</t>
  </si>
  <si>
    <t>Airmail - Scout Jamboree - Scouts Americas and Asia</t>
  </si>
  <si>
    <t>s/s 10dh</t>
  </si>
  <si>
    <t>The Founding of the United Arab of Emirates</t>
  </si>
  <si>
    <r>
      <t xml:space="preserve">SHARJAH </t>
    </r>
    <r>
      <rPr>
        <sz val="9"/>
        <rFont val="Arial"/>
        <family val="2"/>
      </rPr>
      <t>(ends 1972)</t>
    </r>
  </si>
  <si>
    <t>Airmail - Winter Olympic Games - Sapporo, Japan 1973</t>
  </si>
  <si>
    <t>10dh</t>
  </si>
  <si>
    <t>s/s 6r</t>
  </si>
  <si>
    <t>The 13th World Scout Meeting</t>
  </si>
  <si>
    <t>The 13th World Scout Meeting - Different Colors</t>
  </si>
  <si>
    <r>
      <t xml:space="preserve">UMM AL QIWAIN </t>
    </r>
    <r>
      <rPr>
        <sz val="9"/>
        <rFont val="Arial"/>
        <family val="2"/>
      </rPr>
      <t>(ends 1972)</t>
    </r>
  </si>
  <si>
    <r>
      <t>UZBEKISTAN</t>
    </r>
    <r>
      <rPr>
        <sz val="9"/>
        <rFont val="Arial"/>
        <family val="2"/>
      </rPr>
      <t xml:space="preserve"> (to 2020)</t>
    </r>
  </si>
  <si>
    <t>UZBEKISTAN</t>
  </si>
  <si>
    <t>Uzbekistan</t>
  </si>
  <si>
    <t>1800s</t>
  </si>
  <si>
    <t>3700s</t>
  </si>
  <si>
    <t>6500s</t>
  </si>
  <si>
    <t>10700s</t>
  </si>
  <si>
    <t>Minerals of Uzbekistan</t>
  </si>
  <si>
    <t>1900s</t>
  </si>
  <si>
    <t>3100s</t>
  </si>
  <si>
    <t>6400s</t>
  </si>
  <si>
    <t>Vietnam</t>
  </si>
  <si>
    <r>
      <t>VIETNAM</t>
    </r>
    <r>
      <rPr>
        <sz val="9"/>
        <rFont val="Arial"/>
        <family val="2"/>
      </rPr>
      <t xml:space="preserve"> (to 2020)</t>
    </r>
  </si>
  <si>
    <t>VIETNAM</t>
  </si>
  <si>
    <t>6000d</t>
  </si>
  <si>
    <t>2520-2523</t>
  </si>
  <si>
    <t>FDC x4</t>
  </si>
  <si>
    <t>s/s 80f x8</t>
  </si>
  <si>
    <t>Lucky Knot</t>
  </si>
  <si>
    <t>3968-3970</t>
  </si>
  <si>
    <t>FDC x3</t>
  </si>
  <si>
    <r>
      <t>RAROTONGA</t>
    </r>
    <r>
      <rPr>
        <sz val="9"/>
        <rFont val="Arial"/>
        <family val="2"/>
      </rPr>
      <t xml:space="preserve"> (ends 1931, restarted 2011)</t>
    </r>
  </si>
  <si>
    <t>RAROTONGA</t>
  </si>
  <si>
    <t>New Zealand Psoatge Stamps Surcharged and Overprinted "RATONGA"</t>
  </si>
  <si>
    <t>light green/black</t>
  </si>
  <si>
    <t>violet/black</t>
  </si>
  <si>
    <t>Rarotonga</t>
  </si>
  <si>
    <t>1925 -1926 Numbers 14 &amp; 15 Watermarked</t>
  </si>
  <si>
    <t>green/black</t>
  </si>
  <si>
    <t>violet/green</t>
  </si>
  <si>
    <t>Tourism - Island Views</t>
  </si>
  <si>
    <t>28-42</t>
  </si>
  <si>
    <t>s/s 10c-$5 x15</t>
  </si>
  <si>
    <t>WWF - Manta Ray</t>
  </si>
  <si>
    <t>50-53</t>
  </si>
  <si>
    <t>s/s $1-$2 x4</t>
  </si>
  <si>
    <t>Rarotonga and manta rays</t>
  </si>
  <si>
    <t>Island profile and bird</t>
  </si>
  <si>
    <t>Wrybill</t>
  </si>
  <si>
    <t>Local Motifs - See Also No. 35A-40A</t>
  </si>
  <si>
    <t>Local Motifs - Watermarked</t>
  </si>
  <si>
    <t>Local Motives - Not Issued Stamp Surcharged</t>
  </si>
  <si>
    <t>1944 -1946 Local Motives</t>
  </si>
  <si>
    <t>1945 -1946 Local Motives</t>
  </si>
  <si>
    <t>brown/light blue</t>
  </si>
  <si>
    <t>vilet/emerald green</t>
  </si>
  <si>
    <t>Issue of 1949 Surcharged</t>
  </si>
  <si>
    <t>Internal Self-government</t>
  </si>
  <si>
    <t>Churchill Commemoration - Issues of 1963 and 1965 Overprinted "In Memoriam SIR WINSTON CHURCHILL 1874 - 1965"</t>
  </si>
  <si>
    <t>Airmail - Various Stamps Overprinted "Airmail" and Douglas DC-3 Airplane or Surcharged in Addition</t>
  </si>
  <si>
    <t>Local Motives - Various Stamps Surcharged</t>
  </si>
  <si>
    <t>3c on 4p</t>
  </si>
  <si>
    <t>The 75th Anniversary of the First Cook Islands Stamps</t>
  </si>
  <si>
    <t>163-166</t>
  </si>
  <si>
    <t>The 200th Anniversary of Captain Cook's First Voyage of Discovery</t>
  </si>
  <si>
    <t>Airmail - The 200th Anniversary of Captain Cook's First Voyage of Discovery</t>
  </si>
  <si>
    <t>South Pacific Conference, Noumea</t>
  </si>
  <si>
    <t>Ikurangi stamp on stamp</t>
  </si>
  <si>
    <t>The 100th Anniversary of UPU</t>
  </si>
  <si>
    <t>Mariana Is</t>
  </si>
  <si>
    <t>The 16th Anniversary of the Explorers of the Pacific Ocean</t>
  </si>
  <si>
    <t>The 10th Anniversary of the Self Government</t>
  </si>
  <si>
    <t>The 200th Anniversary of the Discovery of Hawaii</t>
  </si>
  <si>
    <t>584-586</t>
  </si>
  <si>
    <t>s/s 50c-$2 x3</t>
  </si>
  <si>
    <t>Issues of 1978 Overprinted "1728 250th ANNIVERSARY OF COOK'S BIRTH 1978"</t>
  </si>
  <si>
    <t>614-616</t>
  </si>
  <si>
    <t>s/s 6c-15c x6</t>
  </si>
  <si>
    <t>Cook Islands Flags and Ensigns</t>
  </si>
  <si>
    <t>Airmail - Cook Islands Flags and Ensigns</t>
  </si>
  <si>
    <t>s/s 20c-35c</t>
  </si>
  <si>
    <t>970-975</t>
  </si>
  <si>
    <t>1132-1134</t>
  </si>
  <si>
    <t>s/s 50c x3</t>
  </si>
  <si>
    <t>Pacific Islands Conference, Ratoronga</t>
  </si>
  <si>
    <t>Aerial view of Rarotonga</t>
  </si>
  <si>
    <t>"The Return of Tommy Tricker"</t>
  </si>
  <si>
    <t>The 28th Anniversary of the South Pacific Forum</t>
  </si>
  <si>
    <t>The 28th Anniversary of the South Pacific Forum - Rarotonga</t>
  </si>
  <si>
    <t>1710-1724</t>
  </si>
  <si>
    <t>s/s 10c-$1.20 x15</t>
  </si>
  <si>
    <t>Island of Cook Islands</t>
  </si>
  <si>
    <t>Marine Park - Healthy Oceans</t>
  </si>
  <si>
    <t>Cook Islands Marine Park</t>
  </si>
  <si>
    <t>Pacific Small Island Developing States</t>
  </si>
  <si>
    <t>Island profile</t>
  </si>
  <si>
    <t>1968-1973</t>
  </si>
  <si>
    <t>s/s $2 x6</t>
  </si>
  <si>
    <t>The 50th Anniversary of Self Government</t>
  </si>
  <si>
    <t>2080-2089</t>
  </si>
  <si>
    <t>s/s 50c x10</t>
  </si>
  <si>
    <t>2101-2112</t>
  </si>
  <si>
    <t>Night Skies of Rarotonga</t>
  </si>
  <si>
    <t>s/s 30c-$1.30 x12</t>
  </si>
  <si>
    <t>Rarotonga night skies</t>
  </si>
  <si>
    <t>Rarotonga aerial view</t>
  </si>
  <si>
    <t>2152-2157</t>
  </si>
  <si>
    <t>s/s $1 x6</t>
  </si>
  <si>
    <t>Islands of the Pacific</t>
  </si>
  <si>
    <t>2247-2252</t>
  </si>
  <si>
    <t>Oahu, Hawaii</t>
  </si>
  <si>
    <t>Fiji</t>
  </si>
  <si>
    <t>Vavau, Tonga</t>
  </si>
  <si>
    <t>Sanoa</t>
  </si>
  <si>
    <t>Rarotonga, Cook Is</t>
  </si>
  <si>
    <t>Pacific islands</t>
  </si>
  <si>
    <r>
      <t>COOK ISLANDS</t>
    </r>
    <r>
      <rPr>
        <sz val="9"/>
        <rFont val="Arial"/>
        <family val="2"/>
      </rPr>
      <t xml:space="preserve"> (to 2020)</t>
    </r>
  </si>
  <si>
    <t>Cook Is</t>
  </si>
  <si>
    <t>Fiji island profile</t>
  </si>
  <si>
    <t>1938 -1949 Local Motifs</t>
  </si>
  <si>
    <t>1939 -1949 Local Motifs</t>
  </si>
  <si>
    <t>1940 -1949 Local Motifs</t>
  </si>
  <si>
    <t>1941 -1949 Local Motifs</t>
  </si>
  <si>
    <t>1938 -1950 Local Motifs</t>
  </si>
  <si>
    <t>120a</t>
  </si>
  <si>
    <t>120b</t>
  </si>
  <si>
    <t>Issue of 1940 Surcharged</t>
  </si>
  <si>
    <t>1954 -1956 Queen Elizabeth II and Local Motives</t>
  </si>
  <si>
    <t>brown/green</t>
  </si>
  <si>
    <t>Fiji view</t>
  </si>
  <si>
    <t>1 1/2p + 1/2p</t>
  </si>
  <si>
    <t>yellowish brown/green</t>
  </si>
  <si>
    <t>Health Stamps</t>
  </si>
  <si>
    <t>1962 -1967 Local Motives and Queen Elizabeth II</t>
  </si>
  <si>
    <t>Royal Visit - Overprinted "ROYAL VISIT 1963"</t>
  </si>
  <si>
    <t>1sh op 'Royal Visit 1963'</t>
  </si>
  <si>
    <t>turkish blue/black</t>
  </si>
  <si>
    <t>The 25th Anniversary of 1st Fiji-Tonga Airmail Service</t>
  </si>
  <si>
    <t>Rotuma view</t>
  </si>
  <si>
    <t>The 175th Anniversary of the Discovery of Rotuma</t>
  </si>
  <si>
    <t>The 150th Anniversary of the Death of Admiral Bligh, 1754-1817</t>
  </si>
  <si>
    <t>The 20th Anniversary of W.H.O.</t>
  </si>
  <si>
    <t>Solomon Is map</t>
  </si>
  <si>
    <t>The 25th Anniversary of Fijian Military Forces' Solomons Campaign</t>
  </si>
  <si>
    <t>Inauguration of the University of the South Pacific</t>
  </si>
  <si>
    <t>European Economic Community, African-Caribbean Pacific Group - Council of Ministers Conference</t>
  </si>
  <si>
    <t>Canoes</t>
  </si>
  <si>
    <t>Fiji island profile and canoes</t>
  </si>
  <si>
    <t>International Year of the Child</t>
  </si>
  <si>
    <t>Universal Postal Union Congress, Hamburg</t>
  </si>
  <si>
    <t>Wainivula Falls</t>
  </si>
  <si>
    <t>Mona Island</t>
  </si>
  <si>
    <t>Sowu-I-Lou Caves</t>
  </si>
  <si>
    <t>World Fair "Expo '85" - Tsukuba, Japan</t>
  </si>
  <si>
    <t>The 200th Anniversary of the Captain Bligh's Boat Voyage</t>
  </si>
  <si>
    <t>The 200th Anniversary of the Discovery of Rotuma Island</t>
  </si>
  <si>
    <t>The 40th Anniversary of the Air Pacific</t>
  </si>
  <si>
    <t>27c</t>
  </si>
  <si>
    <t>World's Fair "Expo '92" - Seville, Spain</t>
  </si>
  <si>
    <t>42c</t>
  </si>
  <si>
    <t>Historic Levuka, former capital</t>
  </si>
  <si>
    <t>741-744</t>
  </si>
  <si>
    <t>81c</t>
  </si>
  <si>
    <t>s/s 81c x4</t>
  </si>
  <si>
    <t>Eco-Tourism in Fiji</t>
  </si>
  <si>
    <t>Fiji view and plane</t>
  </si>
  <si>
    <t>87c</t>
  </si>
  <si>
    <t>Island view and canoe</t>
  </si>
  <si>
    <t>The 50th Anniversary of the Resettlement of Banabans, inhabitans of Ocean Island, in Fiji</t>
  </si>
  <si>
    <t>Sperm Whales</t>
  </si>
  <si>
    <t>Maritime Past and Present</t>
  </si>
  <si>
    <t>1011-1014</t>
  </si>
  <si>
    <t>89c-$2</t>
  </si>
  <si>
    <t>The 50th Anniversary of the Air Pacific</t>
  </si>
  <si>
    <t>The 80th Anniversary of the Southern Cross</t>
  </si>
  <si>
    <r>
      <t>FIJI</t>
    </r>
    <r>
      <rPr>
        <sz val="9"/>
        <rFont val="Arial"/>
        <family val="2"/>
      </rPr>
      <t xml:space="preserve"> (to 2020)</t>
    </r>
  </si>
  <si>
    <t>FRENCH OCEANIA</t>
  </si>
  <si>
    <t>violet/blue</t>
  </si>
  <si>
    <t>1913 -1915 Local Motives</t>
  </si>
  <si>
    <t>1914 -1915 Local Motives</t>
  </si>
  <si>
    <t>1915 -1915 Local Motives</t>
  </si>
  <si>
    <t>1923 -1927 Number 36 and 37 and Not Issued Stamps Surcharged</t>
  </si>
  <si>
    <t>Tahiti view</t>
  </si>
  <si>
    <t>blue/brownish olive</t>
  </si>
  <si>
    <t>ultramarine/blue</t>
  </si>
  <si>
    <t>1924 -1927 Surcharge</t>
  </si>
  <si>
    <t>grey/blue</t>
  </si>
  <si>
    <t>green/grey</t>
  </si>
  <si>
    <t>reddish orange.violet</t>
  </si>
  <si>
    <t>0304-07</t>
  </si>
  <si>
    <t>0304-08</t>
  </si>
  <si>
    <t>0304-09</t>
  </si>
  <si>
    <t>0304-10</t>
  </si>
  <si>
    <t>0304-11</t>
  </si>
  <si>
    <t>0304-12</t>
  </si>
  <si>
    <t>0304-13</t>
  </si>
  <si>
    <t>0304-14</t>
  </si>
  <si>
    <t>0304-15</t>
  </si>
  <si>
    <t>0304-16</t>
  </si>
  <si>
    <t>0304-17</t>
  </si>
  <si>
    <t>0304-18</t>
  </si>
  <si>
    <t>0304-19</t>
  </si>
  <si>
    <t>0304-20</t>
  </si>
  <si>
    <t>0304-21</t>
  </si>
  <si>
    <t>1928 -1929 New Values</t>
  </si>
  <si>
    <t>1929 -1929 New Values</t>
  </si>
  <si>
    <t>1930 -1929 New Values</t>
  </si>
  <si>
    <t>violet.light brown</t>
  </si>
  <si>
    <t>yellowish brown/violet</t>
  </si>
  <si>
    <t>dark blue/blue</t>
  </si>
  <si>
    <t>Papeete Bay</t>
  </si>
  <si>
    <t>light blue.brown</t>
  </si>
  <si>
    <t>red/brown</t>
  </si>
  <si>
    <t>violet/brown</t>
  </si>
  <si>
    <t>Marchall Pétain, 1856-1951</t>
  </si>
  <si>
    <t>Marchall Pétain, 1856-1952</t>
  </si>
  <si>
    <t>French Oceania Postage Stamps Overprinted "FRANCE LIBRE"</t>
  </si>
  <si>
    <t>light blue/brown</t>
  </si>
  <si>
    <t>Tahiti shore and plane</t>
  </si>
  <si>
    <t>Airmail - Overprinted "FRANCE LIBRE"</t>
  </si>
  <si>
    <t>Number 141-142 Surcharged and Overprinted</t>
  </si>
  <si>
    <t>Airmail - Without "RF"</t>
  </si>
  <si>
    <t>1f</t>
  </si>
  <si>
    <t>Airmail - The 10th Anniversary of D-Day</t>
  </si>
  <si>
    <t>emerald green/bluish green</t>
  </si>
  <si>
    <t>Tahiti view and plane</t>
  </si>
  <si>
    <t>Airmail - Mt.Pahia, Bora-Bora</t>
  </si>
  <si>
    <t>dark blue.light blue</t>
  </si>
  <si>
    <r>
      <t>FRENCH OCEANIA</t>
    </r>
    <r>
      <rPr>
        <sz val="9"/>
        <rFont val="Arial"/>
        <family val="2"/>
      </rPr>
      <t xml:space="preserve"> (ends 1956)</t>
    </r>
  </si>
  <si>
    <t>island view</t>
  </si>
  <si>
    <t>Airmail - Painting form a School Dining Room</t>
  </si>
  <si>
    <t>July Festival</t>
  </si>
  <si>
    <t>21fr</t>
  </si>
  <si>
    <t>Canoes and hills</t>
  </si>
  <si>
    <t>Airmail - EXPO '70 - Osaka, Japan</t>
  </si>
  <si>
    <t>The 2nd Anniversary of the Rally of French Boy Scouts and Girl Guides - Tarvao, French Polynesia</t>
  </si>
  <si>
    <t>Tourism - Polynesian Views</t>
  </si>
  <si>
    <t>The 50th Anniversary of the Alain Gerbault's Arrival in Bora-Bora</t>
  </si>
  <si>
    <t>Dugout Canoes</t>
  </si>
  <si>
    <t>Airmail - Nature Protection</t>
  </si>
  <si>
    <t>Airmail - The 19th Anniversary of the South Pacific Conference, Tahiti</t>
  </si>
  <si>
    <t>Airmail - Planes used in Polynesia</t>
  </si>
  <si>
    <t>26fr</t>
  </si>
  <si>
    <t>Planes used in Polynesia</t>
  </si>
  <si>
    <t>Airmail - First International Pirogue Championship</t>
  </si>
  <si>
    <t>Polynesian Islands</t>
  </si>
  <si>
    <t>Airmail - Paintingss from the 18th Century</t>
  </si>
  <si>
    <t>Airmail Stamps - "BRASILIANA 83" International Stamp Exhibition, Rio de Janeiro</t>
  </si>
  <si>
    <t>384a</t>
  </si>
  <si>
    <t>Airmail Stamps - "BANGKOK 1983" International Stamp Exhibition</t>
  </si>
  <si>
    <t>s/s 110fr</t>
  </si>
  <si>
    <t>Marquesian Tikis</t>
  </si>
  <si>
    <t>Tiki statue</t>
  </si>
  <si>
    <t>Airmail Stamps - "espana 84" International Stamp Exhibition, Madrid</t>
  </si>
  <si>
    <t>The 4th South Pacific Arts Festival, Noumea, New Caledoni</t>
  </si>
  <si>
    <t>The 4th Anniversary of the Pacific Arts Festival, Papeete</t>
  </si>
  <si>
    <t>Airmail Stamps - "Italia '85" International Stamp Exhibition, Rome</t>
  </si>
  <si>
    <t>Airmail Stamps - International Stamp Exhibition "STOCKHOLMIA 86"</t>
  </si>
  <si>
    <t>Airmail Stamps - International Stamp Exhibition "Stockholmia 86"</t>
  </si>
  <si>
    <t>Airmail - International Stamp Exhibition "CAPEX '87", Toronto</t>
  </si>
  <si>
    <t>Catholic Missionaries</t>
  </si>
  <si>
    <t>Missionary and mountains</t>
  </si>
  <si>
    <t>Protestant Missionaries</t>
  </si>
  <si>
    <t>Maori World</t>
  </si>
  <si>
    <t>"New Zealand 1990" International Stamp Exhibition, Auckland</t>
  </si>
  <si>
    <t>Stone Fishing</t>
  </si>
  <si>
    <t>International Stamp Exhibition "PHILANIPPON '91, Tokyo</t>
  </si>
  <si>
    <t>Tourist Activities</t>
  </si>
  <si>
    <t>"SPOT" Satellite Pictures of French Polynesia</t>
  </si>
  <si>
    <t>Canoe and hills</t>
  </si>
  <si>
    <t>The 6th Anniversary of the Pacific Arts Festival, Rarotonga, Cook Islands</t>
  </si>
  <si>
    <t>The 50th Anniversary of the Bora-Bora Airfield</t>
  </si>
  <si>
    <t>International Symposium on Intra-plate Volcanism - Punaauia, Tahiti</t>
  </si>
  <si>
    <t>International Stamp Exhibition "TAIPEI '93", Taipei</t>
  </si>
  <si>
    <t>22fr</t>
  </si>
  <si>
    <t>Tahiti hills</t>
  </si>
  <si>
    <t>Tahiti in the Olden Days</t>
  </si>
  <si>
    <t>Racing kayak and islands</t>
  </si>
  <si>
    <t>"Hawaiki Nui Va'a 94" Pirogue Race</t>
  </si>
  <si>
    <t>The 220th Anniversary of the Spanish Expeditions to Tautira</t>
  </si>
  <si>
    <t>The 400th Anniversary of the Discovery of Marquesas Islands</t>
  </si>
  <si>
    <t>692-693</t>
  </si>
  <si>
    <t>Artists in Polynesia</t>
  </si>
  <si>
    <t>s/s 92fr x2</t>
  </si>
  <si>
    <t>Pacific island sailing route</t>
  </si>
  <si>
    <t>International Stamp Exhibition "PACIFIC '97", San Francisco - Sailing Ships</t>
  </si>
  <si>
    <t xml:space="preserve">Tourism </t>
  </si>
  <si>
    <t>Aviation</t>
  </si>
  <si>
    <t>763-766</t>
  </si>
  <si>
    <t>779-780</t>
  </si>
  <si>
    <t>Autumn Stamp Salon, Paris - Paintings by R. Gillotin</t>
  </si>
  <si>
    <t>Mountains over 2000 Metres on Tahiti</t>
  </si>
  <si>
    <t>Polynesian Nature</t>
  </si>
  <si>
    <t>Bora Bora</t>
  </si>
  <si>
    <t>Runway and airplane</t>
  </si>
  <si>
    <t>Aviation in Polynesia</t>
  </si>
  <si>
    <t>Polynesian Landscapes</t>
  </si>
  <si>
    <t>Polynesian Landscapes - O'Parrey Harbour - Island of O'Taheiti</t>
  </si>
  <si>
    <t>Maupiti harbour</t>
  </si>
  <si>
    <t>Famous Ships</t>
  </si>
  <si>
    <t>Ship and hills</t>
  </si>
  <si>
    <t>Polynesian Artists</t>
  </si>
  <si>
    <t>Polynesia booklet - Self-Adhesive</t>
  </si>
  <si>
    <t>Hills</t>
  </si>
  <si>
    <t>Hills and fireman boat</t>
  </si>
  <si>
    <t>Firemen</t>
  </si>
  <si>
    <t>Women in Polynesia</t>
  </si>
  <si>
    <t>Hills and guitar girl</t>
  </si>
  <si>
    <t>Frederick William Beechey - Great Navigator in the Pacific Ocean</t>
  </si>
  <si>
    <t>Atoll map</t>
  </si>
  <si>
    <t>Hills, plane and canoe</t>
  </si>
  <si>
    <t>The 50th Anniversary of the International Airport</t>
  </si>
  <si>
    <t>Hills stamp on stamp</t>
  </si>
  <si>
    <t>Stamps on Stamps</t>
  </si>
  <si>
    <t>Legend of Moua Puta</t>
  </si>
  <si>
    <t>Warrior and hill</t>
  </si>
  <si>
    <t>Tourism - Self Adhesive Stamps</t>
  </si>
  <si>
    <t>The 50th Anniversary of the Shooting of the "Mutiny on the Bounty" Movie</t>
  </si>
  <si>
    <t>Hills and movie set</t>
  </si>
  <si>
    <t>Marquesas Islands</t>
  </si>
  <si>
    <t>1176-1177</t>
  </si>
  <si>
    <t>strip of 2 250fr</t>
  </si>
  <si>
    <t>Fruits - Oranges of the Tamanu Plateau</t>
  </si>
  <si>
    <t>Hill and fruit carrier</t>
  </si>
  <si>
    <t>Airports of the Islands</t>
  </si>
  <si>
    <t>Atoll and runway</t>
  </si>
  <si>
    <t>Mountain and runway</t>
  </si>
  <si>
    <t>Polynesian Landscapes - Self Adhesive Stamps</t>
  </si>
  <si>
    <t>Mangereva</t>
  </si>
  <si>
    <t>Kauchi</t>
  </si>
  <si>
    <t>Hiva Oa</t>
  </si>
  <si>
    <t>Rapa</t>
  </si>
  <si>
    <t>Horses of the Marquesas</t>
  </si>
  <si>
    <t>Hill and horse riders</t>
  </si>
  <si>
    <t>Hill and snake</t>
  </si>
  <si>
    <t>Ancient Canoes</t>
  </si>
  <si>
    <t>Hill and canoe</t>
  </si>
  <si>
    <t>International Year of Family Farming</t>
  </si>
  <si>
    <t>Hills and gardeners</t>
  </si>
  <si>
    <t>The 100th Anniversary of the Beginning of World War i - The Bombing of Papeete</t>
  </si>
  <si>
    <t>Hill and cannons</t>
  </si>
  <si>
    <t>The 50th Anniversary of the First Flight Connection Tahiti-Santiago</t>
  </si>
  <si>
    <t>Atoll, runway and plane</t>
  </si>
  <si>
    <t>Ships in French Polynesia</t>
  </si>
  <si>
    <t>Hill and ship</t>
  </si>
  <si>
    <t>The Route of Bounty - joint Issue with Pitcairn Islands</t>
  </si>
  <si>
    <t>Hills and dancing lady</t>
  </si>
  <si>
    <t>Airplanes - The 60th Anniversary of D'Air Tahiti</t>
  </si>
  <si>
    <t>Fringing reef and plane</t>
  </si>
  <si>
    <t>UNESCO World Heritage - Taputapuatea</t>
  </si>
  <si>
    <t>Taputapuatea Hills and reef</t>
  </si>
  <si>
    <t>The 250th Anniversary of the Arrival of James Cook, 1728-1779</t>
  </si>
  <si>
    <t>Captain Cook and hills</t>
  </si>
  <si>
    <t>The 40th Anniversary of HEIVA</t>
  </si>
  <si>
    <t>Beach rocks and dancers</t>
  </si>
  <si>
    <t>Tourism - Island Images</t>
  </si>
  <si>
    <t>Beach hills and horse</t>
  </si>
  <si>
    <t>The 80th Anniversary of French Polynesia Rally to Free France</t>
  </si>
  <si>
    <t>Hills and ship</t>
  </si>
  <si>
    <r>
      <t>FRENCH POLYNESIA</t>
    </r>
    <r>
      <rPr>
        <sz val="9"/>
        <rFont val="Arial"/>
        <family val="2"/>
      </rPr>
      <t xml:space="preserve"> (to 2020)</t>
    </r>
  </si>
  <si>
    <t>Penguins and Seals</t>
  </si>
  <si>
    <t>Airmail - Local Motifs - Saint Paul Island</t>
  </si>
  <si>
    <t>Airmail - Launching of "Dragon" Space Rockets</t>
  </si>
  <si>
    <t>Orca, Map and Coat of Arms</t>
  </si>
  <si>
    <t>Airmail - The 20th Anniversary of Meteorological Station, New Amsterdam Island</t>
  </si>
  <si>
    <t>Airmail - The 20th Anniversary of Port-aux-Francais, Kerguelen</t>
  </si>
  <si>
    <t>Airmail - The 200th Anniversary of Discovery of Crozet Islands and Kerguelen</t>
  </si>
  <si>
    <t>The 10th Anniversary of Alfred Faure Base, Crozet Archipelago</t>
  </si>
  <si>
    <t>Airmail - "ARAKS" Franco-Soviet Magnetosphere Research Project</t>
  </si>
  <si>
    <t>89-91</t>
  </si>
  <si>
    <t>65-66</t>
  </si>
  <si>
    <t>Ross Commemoration</t>
  </si>
  <si>
    <t>Airmail - The 200th Anniversary of the Discovery of The Kerguelen Islands by James Cook</t>
  </si>
  <si>
    <t>Airmail - Apostles Islands</t>
  </si>
  <si>
    <t>Airmail - "La Novara" (Frigate) at Saint Paul (after J. Noel)</t>
  </si>
  <si>
    <t>Airmail - Penguin Island</t>
  </si>
  <si>
    <t>Antarctic Geology</t>
  </si>
  <si>
    <t>242-243</t>
  </si>
  <si>
    <t>5.10fr</t>
  </si>
  <si>
    <t>Mesotype</t>
  </si>
  <si>
    <t>analcine</t>
  </si>
  <si>
    <t>Crystals</t>
  </si>
  <si>
    <t>Airmail - Pigs Island</t>
  </si>
  <si>
    <t>Mordenite</t>
  </si>
  <si>
    <t>Grenat almandin</t>
  </si>
  <si>
    <t>Cordierite</t>
  </si>
  <si>
    <t>26.70fr</t>
  </si>
  <si>
    <t>Airmail - National Centre for Space Study Satellite Station, Kerguelen</t>
  </si>
  <si>
    <t>Olivine</t>
  </si>
  <si>
    <t>East Is. Map</t>
  </si>
  <si>
    <t>Airmail - East Island</t>
  </si>
  <si>
    <t>Airmail - John Nunn (Shipwreck Survivor)</t>
  </si>
  <si>
    <t>The 200th Anniversary of Disappearance of Admiral Yves Kerguelen-Tremarec (Discoverer of Kerguelen Land)</t>
  </si>
  <si>
    <t>'Cristal de Roche'</t>
  </si>
  <si>
    <t>Ecological Rehabilitation of Saint Paul Island (Rat and Rabbit Eradication)</t>
  </si>
  <si>
    <t>Cat Research Programme, Kerguelen Islands</t>
  </si>
  <si>
    <t>Kerguelen map</t>
  </si>
  <si>
    <t>The 50th Anniversary of Research Bases on Kerguelen and Amsterdam Islands</t>
  </si>
  <si>
    <t>398-399</t>
  </si>
  <si>
    <t>Aquarelle Paintings by Serge Marko, Booklet Stamps - No Value Expressed (5.20Fr)</t>
  </si>
  <si>
    <t>401-412</t>
  </si>
  <si>
    <t>s/s non-denominated x12</t>
  </si>
  <si>
    <t>Mica</t>
  </si>
  <si>
    <t>Oceanographic Survey (Seal Tracking)</t>
  </si>
  <si>
    <t>4.40fr</t>
  </si>
  <si>
    <t>Larose Bay Penguin Colony</t>
  </si>
  <si>
    <t>Explorers</t>
  </si>
  <si>
    <t>434-438</t>
  </si>
  <si>
    <t>Wildlife on French Southern and Antarctic Territories</t>
  </si>
  <si>
    <t>L'Arche des Kerguelen, Christmas Harbour</t>
  </si>
  <si>
    <t>The 127th Anniversary of French Astronomers' Visit to St. Paul Island to Observe Transit of Venus across the Sun</t>
  </si>
  <si>
    <t>449a</t>
  </si>
  <si>
    <t>Nepheline</t>
  </si>
  <si>
    <t>The 100th Anniversary of the Visit of Guass, Survey Barquentine, to Kerguelen Islands</t>
  </si>
  <si>
    <t>The 11th Anniversary (2001) of Cartoker Geological Survey of Kerguelen Islands</t>
  </si>
  <si>
    <t>497-498</t>
  </si>
  <si>
    <t>Factory, St. Paul Island</t>
  </si>
  <si>
    <t>St Paul factory</t>
  </si>
  <si>
    <t>Penguin Island</t>
  </si>
  <si>
    <t>Calcedony</t>
  </si>
  <si>
    <t>The 50th Anniversary of FSAT</t>
  </si>
  <si>
    <t>Geography &amp; Meteorology</t>
  </si>
  <si>
    <t>583-586</t>
  </si>
  <si>
    <t>s/s 0.50€ x4</t>
  </si>
  <si>
    <t>Maps of islands</t>
  </si>
  <si>
    <t>Minerology &amp; Geology</t>
  </si>
  <si>
    <t>Archeology on Saint Paul's Island</t>
  </si>
  <si>
    <t>Archaeology dig</t>
  </si>
  <si>
    <t>Whale Island</t>
  </si>
  <si>
    <t>Whale island</t>
  </si>
  <si>
    <t>Islands in the Indian Ocean</t>
  </si>
  <si>
    <t>624-628</t>
  </si>
  <si>
    <t>s/s 0.50€ x5</t>
  </si>
  <si>
    <t>630-645</t>
  </si>
  <si>
    <t>s/s € x14</t>
  </si>
  <si>
    <t>Rocks and islands</t>
  </si>
  <si>
    <t>Spinelle</t>
  </si>
  <si>
    <t>Cartography</t>
  </si>
  <si>
    <t>Saint Paul island</t>
  </si>
  <si>
    <t>Escort Ship 'Forbin'</t>
  </si>
  <si>
    <t>s/s 1.10€</t>
  </si>
  <si>
    <t>Ship and rocks</t>
  </si>
  <si>
    <t>Diopside</t>
  </si>
  <si>
    <t>Ile Longue</t>
  </si>
  <si>
    <t>780-781</t>
  </si>
  <si>
    <t>0.60€-1€ x2</t>
  </si>
  <si>
    <t>Joint Issue with Monaco</t>
  </si>
  <si>
    <t>787-788</t>
  </si>
  <si>
    <t>s/s 1€ x2</t>
  </si>
  <si>
    <t>Prince of Monaco Island</t>
  </si>
  <si>
    <t>Amsterdam &amp; St. Poul Islands</t>
  </si>
  <si>
    <t>St Paul Is and Amsterdam Is profiles</t>
  </si>
  <si>
    <t>Atelier des Ailleurs</t>
  </si>
  <si>
    <t>s/s 1€</t>
  </si>
  <si>
    <t>Minerals - Fluorite</t>
  </si>
  <si>
    <t>Petroglyphs of Amsterdam</t>
  </si>
  <si>
    <t>Petroglyphs on basalt</t>
  </si>
  <si>
    <t>The White Tower - Crozet</t>
  </si>
  <si>
    <t>Basalt column</t>
  </si>
  <si>
    <t>The 60th Anniversary of The First Amateur Radio Operation from Tromelin Island</t>
  </si>
  <si>
    <t>856-857</t>
  </si>
  <si>
    <t>Tromelin radio communications</t>
  </si>
  <si>
    <t>s/s 0.39€-0.66€ x2</t>
  </si>
  <si>
    <t>Minerals - Beryl</t>
  </si>
  <si>
    <t>The 60th Anniversary of the French Southern and Antarctic Territory</t>
  </si>
  <si>
    <t>The Forgotten People of Saint Poul Island</t>
  </si>
  <si>
    <t>St Paul Is forgotten people</t>
  </si>
  <si>
    <t>Sailing Ships - Rëve</t>
  </si>
  <si>
    <t>St Paul ship</t>
  </si>
  <si>
    <t>Cascade Lozère</t>
  </si>
  <si>
    <t>Waterfall on basalt</t>
  </si>
  <si>
    <t>Point Castreaux</t>
  </si>
  <si>
    <t>Overflights of Kerguellen Islands</t>
  </si>
  <si>
    <t>922-923</t>
  </si>
  <si>
    <t>Kerguellen and plane</t>
  </si>
  <si>
    <t>s/s 0.44€-0.80€ x2</t>
  </si>
  <si>
    <t>Minerals - Pyroxene</t>
  </si>
  <si>
    <t>Pyroxene</t>
  </si>
  <si>
    <t>Ships - Russian Trawler at Kerguelen, 1956</t>
  </si>
  <si>
    <t>Kerguelen hills and trawler</t>
  </si>
  <si>
    <t>Mortadella Huts of Vallée Ampère - Kerguelen</t>
  </si>
  <si>
    <t>Kerguelen valley and cabin</t>
  </si>
  <si>
    <t>Willem de Vlaming, 1640-1698 Lands on Amsterdam Island, 1696</t>
  </si>
  <si>
    <t>Amsterdam Is</t>
  </si>
  <si>
    <t>Fauna - EUROPA Discover and Preserve</t>
  </si>
  <si>
    <t>961-964</t>
  </si>
  <si>
    <t>s/s 0.85€-1.45€ x4</t>
  </si>
  <si>
    <t>Island view and map</t>
  </si>
  <si>
    <t>Minerals - Ilmenite</t>
  </si>
  <si>
    <t>The 300th Anniversary of the Birth of Pierre-Etienne de Boynes, 1718-1783</t>
  </si>
  <si>
    <t>La Quille St. Paul</t>
  </si>
  <si>
    <t>St Paul Is rock</t>
  </si>
  <si>
    <t>Refuge in the Canyon of the Black-Browed Albatross - Kerguelen</t>
  </si>
  <si>
    <t>Kerguelen canyon</t>
  </si>
  <si>
    <t>The Forgotten Airfield of Kerguelen Islands</t>
  </si>
  <si>
    <t>s/s 3.90€</t>
  </si>
  <si>
    <t>The 50th Anniversary of the Death of Alfred Faure, 1925-1968</t>
  </si>
  <si>
    <t>s/s 0.95€</t>
  </si>
  <si>
    <t>Crozet map</t>
  </si>
  <si>
    <t>American Bay Cabin</t>
  </si>
  <si>
    <t>Crozet cabin</t>
  </si>
  <si>
    <t>Birds - White Tern</t>
  </si>
  <si>
    <t>Tromelin map</t>
  </si>
  <si>
    <t>Minerals - Sapphire</t>
  </si>
  <si>
    <t>Kerguelen Island - Bras Jules Laboureur</t>
  </si>
  <si>
    <t>1009-1010</t>
  </si>
  <si>
    <t>strip of 2 0.95€-1.35€</t>
  </si>
  <si>
    <t>Kerguelen rock platforms</t>
  </si>
  <si>
    <t>1011-1013</t>
  </si>
  <si>
    <t>strip of 3 0.95€-2.70€ x3</t>
  </si>
  <si>
    <t>Kerguelen hills</t>
  </si>
  <si>
    <t>Kerguelen Island - Lake Sediment Sampling Program</t>
  </si>
  <si>
    <t>Cabanes D'Entrecasteaux, Amsterdam Island</t>
  </si>
  <si>
    <t>Amsterdam Is rocks</t>
  </si>
  <si>
    <t>Landscapes - The Finger of Sainte-Anne, Kerguelen</t>
  </si>
  <si>
    <t>Kerguelen rocks</t>
  </si>
  <si>
    <t>Pierced Rock of Crozet</t>
  </si>
  <si>
    <t>Crozet Is beach rocks</t>
  </si>
  <si>
    <t>Fauna - Crabs</t>
  </si>
  <si>
    <t>1080-1083</t>
  </si>
  <si>
    <t>Saint Paul Is and crabs</t>
  </si>
  <si>
    <t>The Apostle Islets, Crozet</t>
  </si>
  <si>
    <t>Crozet sea rocks</t>
  </si>
  <si>
    <t>Maintenance of Relais 26</t>
  </si>
  <si>
    <t>Coral Reefs of the Iles Eparses</t>
  </si>
  <si>
    <t>1094-1095</t>
  </si>
  <si>
    <t>s/s 2€-3€ x2</t>
  </si>
  <si>
    <t>Eparses Is atoll</t>
  </si>
  <si>
    <t>La Meurthe at Crozet</t>
  </si>
  <si>
    <t>Crozet Is rocks</t>
  </si>
  <si>
    <t>Cabins at Pointe Basse, Crozet</t>
  </si>
  <si>
    <t>Crozet Is hill and cabin</t>
  </si>
  <si>
    <t>Chalcedone</t>
  </si>
  <si>
    <r>
      <t xml:space="preserve">KUWAIT </t>
    </r>
    <r>
      <rPr>
        <sz val="9"/>
        <rFont val="Arial"/>
        <family val="2"/>
      </rPr>
      <t>(to 2020)</t>
    </r>
  </si>
  <si>
    <t>Castles and Queen Elizabeth II - Stamps of Great Britain Overprinted "KUWAIT" and Surcharged New Values in Two Types</t>
  </si>
  <si>
    <t>KIRIBATI</t>
  </si>
  <si>
    <t>Abalang Is</t>
  </si>
  <si>
    <t>Butaritari Is</t>
  </si>
  <si>
    <t>Malana Is</t>
  </si>
  <si>
    <t>Chirstmas Is</t>
  </si>
  <si>
    <t>Royal Visit of Queen Elizabeth II and Prince Philip</t>
  </si>
  <si>
    <t>s/s 50c</t>
  </si>
  <si>
    <t>Map, island view and Queen</t>
  </si>
  <si>
    <t>Atoll and flying person</t>
  </si>
  <si>
    <t>Island Maps</t>
  </si>
  <si>
    <t>Beru Is</t>
  </si>
  <si>
    <t>Abemama Is</t>
  </si>
  <si>
    <t>Nonouti Is</t>
  </si>
  <si>
    <t>Tarawa Is</t>
  </si>
  <si>
    <t>The 40th Anniversary of Battle of Tarawa</t>
  </si>
  <si>
    <t>Teraina Is</t>
  </si>
  <si>
    <t>Nikunaroro Is</t>
  </si>
  <si>
    <t>Kanton Is</t>
  </si>
  <si>
    <t>Banaba Is</t>
  </si>
  <si>
    <t>Island and boat</t>
  </si>
  <si>
    <t>Kiribati Legends</t>
  </si>
  <si>
    <t>Turtle holding up Banaba Is</t>
  </si>
  <si>
    <t>Tabuaeran Is</t>
  </si>
  <si>
    <t>Rawaki Is</t>
  </si>
  <si>
    <t>Arorae Is</t>
  </si>
  <si>
    <t>Tamana Is</t>
  </si>
  <si>
    <t>Manra Is</t>
  </si>
  <si>
    <t>Birnie Is</t>
  </si>
  <si>
    <t>Orona Is</t>
  </si>
  <si>
    <t>Malden Is</t>
  </si>
  <si>
    <t>Caroline Is</t>
  </si>
  <si>
    <t>Starbuck Is</t>
  </si>
  <si>
    <t>Enderbury Is</t>
  </si>
  <si>
    <t>Tabiteuea Is</t>
  </si>
  <si>
    <t>Onotoa Is</t>
  </si>
  <si>
    <t>Transport and Telecommunications Decade</t>
  </si>
  <si>
    <t>Island and communication</t>
  </si>
  <si>
    <t>The 50th Anniversary of the Battle of Tarawa</t>
  </si>
  <si>
    <t>300-309</t>
  </si>
  <si>
    <t>s/s 75c x10</t>
  </si>
  <si>
    <t>Map - Self-Adhesive</t>
  </si>
  <si>
    <t>310-315</t>
  </si>
  <si>
    <t>s/s 40c x5</t>
  </si>
  <si>
    <t>Kiribati map</t>
  </si>
  <si>
    <t>316-321</t>
  </si>
  <si>
    <t>322-327</t>
  </si>
  <si>
    <t>328-333</t>
  </si>
  <si>
    <t>s/s $1 x5</t>
  </si>
  <si>
    <t>s/s $1.20 x5</t>
  </si>
  <si>
    <t>s/s $1.60 x5</t>
  </si>
  <si>
    <t>The Greenhouse Effect</t>
  </si>
  <si>
    <t>Island - greenhouse effect</t>
  </si>
  <si>
    <t>"Towards the Millennium" - The 20th Anniversary of Independence</t>
  </si>
  <si>
    <t>Island map</t>
  </si>
  <si>
    <t>483-484</t>
  </si>
  <si>
    <t>s/s 75c-$1 x2</t>
  </si>
  <si>
    <t>Tourism - Fanning Island</t>
  </si>
  <si>
    <t>Fanning Is</t>
  </si>
  <si>
    <t>Pacific Explorers</t>
  </si>
  <si>
    <t>The 100th Anniversary of the Powered Flight</t>
  </si>
  <si>
    <t>584-585</t>
  </si>
  <si>
    <t>s/s 40c-60c x2</t>
  </si>
  <si>
    <t>Tarawa Is air battle</t>
  </si>
  <si>
    <t>Phoenix Island Protected Area</t>
  </si>
  <si>
    <t>745-750</t>
  </si>
  <si>
    <t>s/s 75c-$1.75 x6</t>
  </si>
  <si>
    <t>Phoenix Is map</t>
  </si>
  <si>
    <t>Marine Life - Phoenix Island Protected Area</t>
  </si>
  <si>
    <t>804-811</t>
  </si>
  <si>
    <t>s/s 40c-$2.50 x8</t>
  </si>
  <si>
    <t>The 75th Anniversary of the Battle of Tarawa &amp; the 100th Anniversary of the End of World War I</t>
  </si>
  <si>
    <t>Tarawa is battle</t>
  </si>
  <si>
    <t>871-872</t>
  </si>
  <si>
    <t>s/s $1-$5 x2</t>
  </si>
  <si>
    <r>
      <t xml:space="preserve">KIRIBATI (Gilbert Islands) </t>
    </r>
    <r>
      <rPr>
        <sz val="9"/>
        <rFont val="Arial"/>
        <family val="2"/>
      </rPr>
      <t>(ends 1979)</t>
    </r>
  </si>
  <si>
    <t>Separation of the Islands</t>
  </si>
  <si>
    <t>Tarawa and Funafuti Is</t>
  </si>
  <si>
    <t>Marakai Atoll</t>
  </si>
  <si>
    <t>The 25th Anniversary of Return of George V School to Tarawa</t>
  </si>
  <si>
    <t>KIRIBATI (Gilbert Islands)</t>
  </si>
  <si>
    <r>
      <t xml:space="preserve">KIRIBATI </t>
    </r>
    <r>
      <rPr>
        <sz val="9"/>
        <rFont val="Arial"/>
        <family val="2"/>
      </rPr>
      <t>(to 2020)</t>
    </r>
  </si>
  <si>
    <t>700-711</t>
  </si>
  <si>
    <t>s/s 55c x12</t>
  </si>
  <si>
    <t>History of Marshall Islands</t>
  </si>
  <si>
    <t>Inauguration of Postal Independence</t>
  </si>
  <si>
    <t>Maps</t>
  </si>
  <si>
    <t>Mili Is</t>
  </si>
  <si>
    <t>Kikiep Is</t>
  </si>
  <si>
    <t>Ebon Is</t>
  </si>
  <si>
    <t>JaluitIs</t>
  </si>
  <si>
    <t>Ebeye Is</t>
  </si>
  <si>
    <t>Alinglaplap Is</t>
  </si>
  <si>
    <t>Majuro Is</t>
  </si>
  <si>
    <t>Ringelap Is</t>
  </si>
  <si>
    <t>Arno Is</t>
  </si>
  <si>
    <t>Ailinginae Is</t>
  </si>
  <si>
    <t>Wotho Is</t>
  </si>
  <si>
    <t>Enewetak Is</t>
  </si>
  <si>
    <t>Namu Is</t>
  </si>
  <si>
    <t>Taka Is</t>
  </si>
  <si>
    <t>Ujeloand Is</t>
  </si>
  <si>
    <t>Maloelap Is</t>
  </si>
  <si>
    <t>62-66</t>
  </si>
  <si>
    <t>s/s 22c x5</t>
  </si>
  <si>
    <t>Island and Halley's Comet</t>
  </si>
  <si>
    <t>Erkub Is</t>
  </si>
  <si>
    <t>Bikini Is</t>
  </si>
  <si>
    <t>Airmail - International Stamp Exhibition "Capex '87" - Toronto, Canada - The 50th Anniversary of Amelia Earhart's Round the World Flight Attempt</t>
  </si>
  <si>
    <t>s/s $1</t>
  </si>
  <si>
    <t>Map and plane route</t>
  </si>
  <si>
    <t>The 100th Anniversary of Robert Louis Stevenson's Pacific Voyages</t>
  </si>
  <si>
    <t>176-184</t>
  </si>
  <si>
    <t>s/s 25c x9</t>
  </si>
  <si>
    <t>Islands and boats</t>
  </si>
  <si>
    <t>189-193</t>
  </si>
  <si>
    <t>Island aerial view</t>
  </si>
  <si>
    <t>Airmail - Kwajalein Space Shuttle Tracking Station</t>
  </si>
  <si>
    <t>Kwajalein and space shuttle</t>
  </si>
  <si>
    <t>History of the Second World War - V-J, Victory in Japan Day, 1945</t>
  </si>
  <si>
    <t>626-629</t>
  </si>
  <si>
    <t>s/s 75c x4</t>
  </si>
  <si>
    <t>Fuji from Tokyo Bay</t>
  </si>
  <si>
    <t>The 50th Anniversary of the Operation Crossroads, Nuclear Testing, at Bikini Atoll</t>
  </si>
  <si>
    <t>32c + 8c</t>
  </si>
  <si>
    <t>Atomic bomb, Bikini atoll</t>
  </si>
  <si>
    <t>723-728</t>
  </si>
  <si>
    <t>s/s 32c x6</t>
  </si>
  <si>
    <t>The 20th Anniversary of the "Decade of Upheaval and Exploration", 1960-1969</t>
  </si>
  <si>
    <t>1207-1221</t>
  </si>
  <si>
    <t>s/s 60c x15</t>
  </si>
  <si>
    <t>The 60th Anniversaary of the End of World War II</t>
  </si>
  <si>
    <t>1970-1973</t>
  </si>
  <si>
    <t>The 25th Anniversary of the Marshall Islands Postal Service</t>
  </si>
  <si>
    <t>s/s 44c</t>
  </si>
  <si>
    <t>Map Marshall Is</t>
  </si>
  <si>
    <t>Regular Issue - Special Rates</t>
  </si>
  <si>
    <t>Island profile and canoes</t>
  </si>
  <si>
    <t>Yosemite</t>
  </si>
  <si>
    <t>3728-3737</t>
  </si>
  <si>
    <t>s/s 49c x10</t>
  </si>
  <si>
    <t>USA volcanoes</t>
  </si>
  <si>
    <t>Atolls of the Marshall Islands</t>
  </si>
  <si>
    <t>3840-3849</t>
  </si>
  <si>
    <t>Atolls Marshall Is</t>
  </si>
  <si>
    <r>
      <t xml:space="preserve">MARSHALL ISLANDS </t>
    </r>
    <r>
      <rPr>
        <sz val="9"/>
        <rFont val="Arial"/>
        <family val="2"/>
      </rPr>
      <t>(to 2020)</t>
    </r>
  </si>
  <si>
    <t>Yap Is</t>
  </si>
  <si>
    <t>Truk Is</t>
  </si>
  <si>
    <t>Pohnpei Is</t>
  </si>
  <si>
    <t>Kosrae Is</t>
  </si>
  <si>
    <t>Inauguration of Postal Independence - Maps</t>
  </si>
  <si>
    <t>Island hill</t>
  </si>
  <si>
    <t>Navigators, Landscapes and Culture</t>
  </si>
  <si>
    <t>Nan Madol, Pohnpei</t>
  </si>
  <si>
    <t>Nan Madol ruins</t>
  </si>
  <si>
    <t>Inauguration of Postal Independence Stamps of 1984 Surcharged - Maps</t>
  </si>
  <si>
    <t>Island cliff</t>
  </si>
  <si>
    <t>Pohnpei Tourist Sites</t>
  </si>
  <si>
    <t>Kosrae Tourist Sites</t>
  </si>
  <si>
    <t>29c</t>
  </si>
  <si>
    <t>Ruins</t>
  </si>
  <si>
    <t>Islands stamp on stamp</t>
  </si>
  <si>
    <t>The 10th Anniversary of Postal Independence</t>
  </si>
  <si>
    <t>The 50th Anniversary of the End of the Second World War - Liberation of Micronesia</t>
  </si>
  <si>
    <t>Ship and island</t>
  </si>
  <si>
    <t>Patrol Boats</t>
  </si>
  <si>
    <t>498-499</t>
  </si>
  <si>
    <t>Strip of 2 32c</t>
  </si>
  <si>
    <t>Ships and island profile</t>
  </si>
  <si>
    <t>The 200th Anniversary of the Birth of Hiroshige Ando (Painter), 1797-1858</t>
  </si>
  <si>
    <t>Shells</t>
  </si>
  <si>
    <t>1210-1215</t>
  </si>
  <si>
    <t>s/s 50c x6</t>
  </si>
  <si>
    <t>Shells and island profile</t>
  </si>
  <si>
    <t>Micronesia island view</t>
  </si>
  <si>
    <t>1491-1494</t>
  </si>
  <si>
    <t>s/s 80c x4</t>
  </si>
  <si>
    <t>Atoll and birds</t>
  </si>
  <si>
    <t>Flora and Fauna - Reptiles and Amphibians</t>
  </si>
  <si>
    <t>Island view and chamelion</t>
  </si>
  <si>
    <t>1656-1659</t>
  </si>
  <si>
    <t>The 170th Anniversary of the First Postage Stamp</t>
  </si>
  <si>
    <t>2146-2147</t>
  </si>
  <si>
    <t>s/s $2 x2</t>
  </si>
  <si>
    <t>Map of Micronesia stamp on stamp</t>
  </si>
  <si>
    <t>Island profile and canoe</t>
  </si>
  <si>
    <t>2015 Marine Life - Sharks</t>
  </si>
  <si>
    <t>$1,15</t>
  </si>
  <si>
    <t>Island hills and shark</t>
  </si>
  <si>
    <t>Stone money and shark</t>
  </si>
  <si>
    <t>Stone money</t>
  </si>
  <si>
    <t>Yap Culture - People and Nature</t>
  </si>
  <si>
    <t>319-336</t>
  </si>
  <si>
    <t>s/s 29c x18</t>
  </si>
  <si>
    <t>Poas and Irazu stamp on stamp</t>
  </si>
  <si>
    <t>San Miguel stamp on stamp</t>
  </si>
  <si>
    <r>
      <t>MICRONESIA</t>
    </r>
    <r>
      <rPr>
        <sz val="9"/>
        <rFont val="Arial"/>
        <family val="2"/>
      </rPr>
      <t xml:space="preserve"> (to 2017)</t>
    </r>
  </si>
  <si>
    <t>Micronesia</t>
  </si>
  <si>
    <r>
      <t>NAURU</t>
    </r>
    <r>
      <rPr>
        <sz val="9"/>
        <rFont val="Arial"/>
        <family val="2"/>
      </rPr>
      <t xml:space="preserve"> (to 2020)</t>
    </r>
  </si>
  <si>
    <t>Nauru</t>
  </si>
  <si>
    <t>NAURU</t>
  </si>
  <si>
    <t>1954 -1964 Local Motives</t>
  </si>
  <si>
    <t>Nauru map</t>
  </si>
  <si>
    <t>Local Motives - Issues Overprinted "REPUBLIC OF NAURU"</t>
  </si>
  <si>
    <t>$1 o/p 'Republic of Nauru'</t>
  </si>
  <si>
    <t>The 25th Anniversary of South Pacific Commission</t>
  </si>
  <si>
    <t>Nauru profile</t>
  </si>
  <si>
    <t>The 175th Anniversary of First Contact with the Outside World</t>
  </si>
  <si>
    <t>Nauru map and ship</t>
  </si>
  <si>
    <t>Nauru map and plane</t>
  </si>
  <si>
    <t>Phosphate Mining Anniversaries</t>
  </si>
  <si>
    <t>The 30th Anniversary of Islanders' Return from Truk</t>
  </si>
  <si>
    <t>The 20th Anniversary of U.N. Declaration on the Granting of Independence to Colonial Countries and Peoples</t>
  </si>
  <si>
    <t>Nauru island view</t>
  </si>
  <si>
    <t>The 15th Anniversary of Air Nauru</t>
  </si>
  <si>
    <t>Nauru island view and plane</t>
  </si>
  <si>
    <t>The 24th South Pacific Forum Meeting, Nauru</t>
  </si>
  <si>
    <t>411-414</t>
  </si>
  <si>
    <t>s/s 60c x4</t>
  </si>
  <si>
    <t>The 50th Anniversary of United Nations</t>
  </si>
  <si>
    <t>The 50th Anniversary of Nauruans' Return from Truk</t>
  </si>
  <si>
    <t>445-446</t>
  </si>
  <si>
    <t>s/s 75c-$1.25 x2</t>
  </si>
  <si>
    <t>Visit of International Olympic Committee President, Juan Antonio Samaranch in Nauru</t>
  </si>
  <si>
    <t>506-508</t>
  </si>
  <si>
    <t>The 32nd Pacific Islands Forum, Nauru</t>
  </si>
  <si>
    <t>522-525</t>
  </si>
  <si>
    <t>The 100th Anniversary of Powered Flight - Airships</t>
  </si>
  <si>
    <t>583-585</t>
  </si>
  <si>
    <t>Russian Space Program</t>
  </si>
  <si>
    <t>Nauru aerial view</t>
  </si>
  <si>
    <t>Airmail - Word Exhibition "EXPO '70" - Osaka, Japan</t>
  </si>
  <si>
    <t>Airmail - South Pacific Geographical Days, Noumea</t>
  </si>
  <si>
    <t>New Caledonia</t>
  </si>
  <si>
    <t>Opening of the Airport</t>
  </si>
  <si>
    <t>Volcano Eruption</t>
  </si>
  <si>
    <t>The 100th Anniversary of Defining the Prime Meridian and Dateline</t>
  </si>
  <si>
    <t>International Stamp Exhibition "AUSIPEX '84" - Melbourne, Australia</t>
  </si>
  <si>
    <t>50-51</t>
  </si>
  <si>
    <t>s/s 32s-1.50pa x2</t>
  </si>
  <si>
    <t>Map of Niuafo'ou stamp on stamp</t>
  </si>
  <si>
    <t>Tin Can Island stamp on stamp</t>
  </si>
  <si>
    <t>Polynesian Island and Birds</t>
  </si>
  <si>
    <t>The 5th Anniversary of Niuafo'ou Stamps - The 5th Anniversary of Airport</t>
  </si>
  <si>
    <t>123-134</t>
  </si>
  <si>
    <t>s/s 42s x12</t>
  </si>
  <si>
    <t>The 200th Anniversary of the Mutiny on the Bounty</t>
  </si>
  <si>
    <t>Volcano creation</t>
  </si>
  <si>
    <t>The Evolution of the Earth</t>
  </si>
  <si>
    <t>s/s x15</t>
  </si>
  <si>
    <t>154-168</t>
  </si>
  <si>
    <t>s/s 42s &amp; 1pa x6</t>
  </si>
  <si>
    <t>169-174</t>
  </si>
  <si>
    <t>188-190</t>
  </si>
  <si>
    <t>The 200th Anniversary of Charting of the Island Niuafo'ou by Captain Edwards</t>
  </si>
  <si>
    <t>191-192</t>
  </si>
  <si>
    <t>233-236</t>
  </si>
  <si>
    <t>Tongan Megapode</t>
  </si>
  <si>
    <t>Worldwide Nature Protection</t>
  </si>
  <si>
    <t>Niuafo'ou map and dinosaur stamp on stamp</t>
  </si>
  <si>
    <t>The 10th Anniversary of Stamps in Niuafo'ou</t>
  </si>
  <si>
    <t>The 10th Anniversary of First Flight to Niuafo'ou</t>
  </si>
  <si>
    <t>Natural History - Life at Crater Lake Vai Lahi</t>
  </si>
  <si>
    <t>Niuafo'ou crater lake</t>
  </si>
  <si>
    <t>250-254</t>
  </si>
  <si>
    <t>Drawing Constest for Kids</t>
  </si>
  <si>
    <t>Niuafo'ou profile</t>
  </si>
  <si>
    <t>264-268</t>
  </si>
  <si>
    <t>269-273</t>
  </si>
  <si>
    <t>Niuafo'ou harbour and megapode</t>
  </si>
  <si>
    <t>Volcano Eruption and Evacuation of Niuafo'ou Island, 1946-1958</t>
  </si>
  <si>
    <t>The 50th Anniversary of Evacuation of Niuafo'ou Island</t>
  </si>
  <si>
    <t>308-317</t>
  </si>
  <si>
    <t>s/s 45c-60c x10</t>
  </si>
  <si>
    <t>Discoverer</t>
  </si>
  <si>
    <t>350-351</t>
  </si>
  <si>
    <t>s/s 80c-$2.70 x2</t>
  </si>
  <si>
    <t>356-357</t>
  </si>
  <si>
    <t>s/s $1-$2.50 x2</t>
  </si>
  <si>
    <t>Canoe and islands</t>
  </si>
  <si>
    <t>Endangered Animal Species</t>
  </si>
  <si>
    <t>397-398</t>
  </si>
  <si>
    <t>s/s 90c-$2.50 x2</t>
  </si>
  <si>
    <t>Mail Planes</t>
  </si>
  <si>
    <t>402-404</t>
  </si>
  <si>
    <t>600-603</t>
  </si>
  <si>
    <t>s/s $2-$2.70 x4</t>
  </si>
  <si>
    <t>Island profile and discovery</t>
  </si>
  <si>
    <t>The 400th Anniversary of the Discovery of Northern Tonga</t>
  </si>
  <si>
    <t>Tonga</t>
  </si>
  <si>
    <t>New Zealand Postage Stamp Handstamped "NIUE" in Green or Greenish Blue</t>
  </si>
  <si>
    <t>New Zealand Postage Stamp Surcharged - See Also No. 6</t>
  </si>
  <si>
    <t>As No. 3 - New Watermark</t>
  </si>
  <si>
    <t>New Zealand Postage Stamps Surcharged</t>
  </si>
  <si>
    <t>1p wmk 63 soft paper op 'Niue'</t>
  </si>
  <si>
    <t>1p hard paper 11 x 14 op 'Niue Taha Peni.'</t>
  </si>
  <si>
    <t>1p wmk 61 op 'Niue Taha Peni.'</t>
  </si>
  <si>
    <t>1p op 'Niue Taha Peni.'</t>
  </si>
  <si>
    <t>New Zealand Postage Stamps Overprinted "NIUE" - Typhographed</t>
  </si>
  <si>
    <t>Rarotongan Chief &amp; Avarua Harbour</t>
  </si>
  <si>
    <t>Definitive Issue - Not Watermarked. See Also No. 45-51 &amp; 62-70</t>
  </si>
  <si>
    <t>1932 -1936 As Previous - Watermarked. For Watermark 3 See No. 62-70</t>
  </si>
  <si>
    <t>Niue</t>
  </si>
  <si>
    <t>Not Issued Stamp Surcharged</t>
  </si>
  <si>
    <t>1944 -1946 Definitive Issue - Different Watermark</t>
  </si>
  <si>
    <t>1/2c over ½p</t>
  </si>
  <si>
    <t>Local Motives Stamps of 1950 Surcharged</t>
  </si>
  <si>
    <t>The 200th Anniversary of the Landing of Captain James Cook on the West Coast of Niue</t>
  </si>
  <si>
    <t>Niue map and Captain Cook</t>
  </si>
  <si>
    <t>The 200th Anniversary of the Landing of Captain Cook in Hawaii - Painting of John Webber</t>
  </si>
  <si>
    <t>The 10th Anniversary of Self-Government</t>
  </si>
  <si>
    <t>58c</t>
  </si>
  <si>
    <t>The Death of Robert Rex, 1909-1992</t>
  </si>
  <si>
    <t>$1 on 58c</t>
  </si>
  <si>
    <t>International Stamp Exhibition "TAIPEI '96" - Taipei, Taiwan - Sailing Ships</t>
  </si>
  <si>
    <t>s/s $1.50</t>
  </si>
  <si>
    <t>Pacific map</t>
  </si>
  <si>
    <t>891-893</t>
  </si>
  <si>
    <t>s/s 50c-$1.20 x3</t>
  </si>
  <si>
    <t>Island profile and whales</t>
  </si>
  <si>
    <t>The 25th Anniversary of Self-Government</t>
  </si>
  <si>
    <t>937-938</t>
  </si>
  <si>
    <t>s/s 20c-$5 x2</t>
  </si>
  <si>
    <t>Tourism - A Tour of Niue</t>
  </si>
  <si>
    <t>1228-1235</t>
  </si>
  <si>
    <t>s/s 20c-$4 x8</t>
  </si>
  <si>
    <t>Maps - The Island of Niue</t>
  </si>
  <si>
    <t>1308-1311</t>
  </si>
  <si>
    <t>s/s 30c-$4 x4</t>
  </si>
  <si>
    <r>
      <t>NIUE</t>
    </r>
    <r>
      <rPr>
        <sz val="9"/>
        <rFont val="Arial"/>
        <family val="2"/>
      </rPr>
      <t xml:space="preserve"> (to 2020)</t>
    </r>
  </si>
  <si>
    <t>Palau</t>
  </si>
  <si>
    <t>The 19th Universal Postal Union Congress Philatelic Salon, Hamburg</t>
  </si>
  <si>
    <t>188-191</t>
  </si>
  <si>
    <t>s/s 22c x4</t>
  </si>
  <si>
    <t>106-145</t>
  </si>
  <si>
    <t>s/s 14c x40</t>
  </si>
  <si>
    <t>Island subsurface</t>
  </si>
  <si>
    <t>International Stamp Exhibition "Ameripex '86" - Chicago, USA - Sea and Reef World</t>
  </si>
  <si>
    <t>Historical Links with Japan</t>
  </si>
  <si>
    <t>s/s $1.00</t>
  </si>
  <si>
    <t>Japanese fumeroles and grave</t>
  </si>
  <si>
    <t>Angaur, The Phosphate Island</t>
  </si>
  <si>
    <t>411-426</t>
  </si>
  <si>
    <t>s/s 30c x16</t>
  </si>
  <si>
    <t>Angeaur Island</t>
  </si>
  <si>
    <t>International Stamp Exhibition "PHILANIPPON '91" - Tokyo, Japan - Japanese Heritage in Palau</t>
  </si>
  <si>
    <t>Pulau atolls</t>
  </si>
  <si>
    <t>Pacific Theatre in Second World War</t>
  </si>
  <si>
    <t>506-515</t>
  </si>
  <si>
    <t>s/s 20c x10</t>
  </si>
  <si>
    <t>Pacific islands map</t>
  </si>
  <si>
    <t>698-707</t>
  </si>
  <si>
    <t>s/s 29c x10</t>
  </si>
  <si>
    <t>947-950</t>
  </si>
  <si>
    <t>Pulau map</t>
  </si>
  <si>
    <t>International Stamp Exhibition "Pacific '97" - San Francisco, USA - Volcano Goddesses of the Pacific</t>
  </si>
  <si>
    <t>Volcano goddesses</t>
  </si>
  <si>
    <t>Space Missions to Mars</t>
  </si>
  <si>
    <t>Volcano and Mars</t>
  </si>
  <si>
    <t>s/s 2$</t>
  </si>
  <si>
    <t>1777-1782</t>
  </si>
  <si>
    <t>s/s 2$ x6</t>
  </si>
  <si>
    <t>Volcano in Cretaceous</t>
  </si>
  <si>
    <t>New Millennium - Development of Diving Equipment</t>
  </si>
  <si>
    <t>1798-1814</t>
  </si>
  <si>
    <t>Inauguration of Japanese sponsored Koror-Babeldaob Bridge</t>
  </si>
  <si>
    <t>1976-2005</t>
  </si>
  <si>
    <t>s/s 20c x30</t>
  </si>
  <si>
    <t>Pulau island profile</t>
  </si>
  <si>
    <t>2006-2035</t>
  </si>
  <si>
    <t>s/s 34c x30</t>
  </si>
  <si>
    <t>2098-2101</t>
  </si>
  <si>
    <t>s/s 4 x 80c</t>
  </si>
  <si>
    <t>2139-2142</t>
  </si>
  <si>
    <t>2297-2302</t>
  </si>
  <si>
    <t>s/s 55c x6</t>
  </si>
  <si>
    <t>2303a</t>
  </si>
  <si>
    <t>2311-2320</t>
  </si>
  <si>
    <t>s/s 26c x10</t>
  </si>
  <si>
    <t>The 9th Festival of Pacific Arts</t>
  </si>
  <si>
    <t>2321-2330</t>
  </si>
  <si>
    <t>s/s 37c x10</t>
  </si>
  <si>
    <t>2402-2405</t>
  </si>
  <si>
    <t>Erupting volcano and dinosaurs</t>
  </si>
  <si>
    <t>The 100th Anniversary of the Death of Jules Verne, 1828-1905</t>
  </si>
  <si>
    <t>2470-2472</t>
  </si>
  <si>
    <t>The 150rh Anniversary of the First Postage Stamp</t>
  </si>
  <si>
    <t>2959-2960</t>
  </si>
  <si>
    <t>Cats of the World</t>
  </si>
  <si>
    <t>s/s $3.50</t>
  </si>
  <si>
    <t>Fuji and cat</t>
  </si>
  <si>
    <t>U.N. World Heritage Sites of the South Pacific</t>
  </si>
  <si>
    <t>s/s $4</t>
  </si>
  <si>
    <t>Atoll islands</t>
  </si>
  <si>
    <t>Underwater Landscapes</t>
  </si>
  <si>
    <t>4005-4006</t>
  </si>
  <si>
    <t>s/s $3 x2</t>
  </si>
  <si>
    <t>Underwater basalt</t>
  </si>
  <si>
    <t>3.35k</t>
  </si>
  <si>
    <t>5.35k</t>
  </si>
  <si>
    <t>Gold mining</t>
  </si>
  <si>
    <t>Gold Mining Industry</t>
  </si>
  <si>
    <t>1355-1358</t>
  </si>
  <si>
    <r>
      <t>PALAU</t>
    </r>
    <r>
      <rPr>
        <sz val="9"/>
        <rFont val="Arial"/>
        <family val="2"/>
      </rPr>
      <t xml:space="preserve"> (to 2020)</t>
    </r>
  </si>
  <si>
    <t>1p wmk 63 perf 14 o/p 'Penryn Island. Tai Peni.'</t>
  </si>
  <si>
    <t>1p perf 11 o/p 'Penryn Island. Tai Peni.'</t>
  </si>
  <si>
    <t>1p perf 11 x 14 o/p 'Penryn Island. Tai Peni.'</t>
  </si>
  <si>
    <t>Penrhyn map</t>
  </si>
  <si>
    <t>The 100th Anniversary of Universal Postal Union</t>
  </si>
  <si>
    <t>Fish of the Pacific</t>
  </si>
  <si>
    <t>Penrhyn atoll</t>
  </si>
  <si>
    <t>Pacific atolls</t>
  </si>
  <si>
    <t>Landing of the Apollo Astronauts</t>
  </si>
  <si>
    <t>Egmont stamp on stamp</t>
  </si>
  <si>
    <t>124-127</t>
  </si>
  <si>
    <t>s/s 75c-90c x4</t>
  </si>
  <si>
    <t>396-397</t>
  </si>
  <si>
    <t>s/s 96c x2</t>
  </si>
  <si>
    <t>International Stamp Exhibition "STAMPEX '86" - Adelaide, Australia</t>
  </si>
  <si>
    <t>450-451</t>
  </si>
  <si>
    <t>The 40th Anniversary of the Wedding of Queen Elizabeth II and Prince Philip</t>
  </si>
  <si>
    <t>639-653</t>
  </si>
  <si>
    <t>s/s 10c-$3 x15</t>
  </si>
  <si>
    <t>The 200th Anniversary of the First Contact with Explorers</t>
  </si>
  <si>
    <r>
      <t xml:space="preserve">PENRHYN </t>
    </r>
    <r>
      <rPr>
        <sz val="9"/>
        <rFont val="Arial"/>
        <family val="2"/>
      </rPr>
      <t>(to 2020)</t>
    </r>
  </si>
  <si>
    <t>King George VI, Scenes from the History of Mutiny "Bounty", and by Bradbury, other Values of Waterloo</t>
  </si>
  <si>
    <t>Pitcairn shorehills</t>
  </si>
  <si>
    <t>Pitcairn profile</t>
  </si>
  <si>
    <t>The 75th Anniversary of U.P.U.</t>
  </si>
  <si>
    <t>Views with Medallion of Queen Elizabeth II</t>
  </si>
  <si>
    <t>The 100th Anniversary of the Return of Pitcairn Islanders</t>
  </si>
  <si>
    <t>8sh</t>
  </si>
  <si>
    <t>Ships and Birds</t>
  </si>
  <si>
    <t>The 200th Anniversary of the Discovery of Pitcairn Islands</t>
  </si>
  <si>
    <t>Pitcairn profile and Queen</t>
  </si>
  <si>
    <t>Pitcairn profile and canoe</t>
  </si>
  <si>
    <t>Decimal Currency - Issues of 1964 Overprinted "Bounty" Anchor and Value Surcharged</t>
  </si>
  <si>
    <t>45c on 8sh</t>
  </si>
  <si>
    <t>Views of Pitcairn and Items of H.M.S. "Bounty"</t>
  </si>
  <si>
    <t>Royal Visit - Issue of 1969 Overprinted "ROYAL VISIT 1971"</t>
  </si>
  <si>
    <t>Hill view</t>
  </si>
  <si>
    <t>Views of Pitcairn</t>
  </si>
  <si>
    <t>The 19th Anniversary of Engravings</t>
  </si>
  <si>
    <t>Hills and islanders</t>
  </si>
  <si>
    <t>The 125th Anniversary of Pitcairn Islanders' Migration to Norfolk Islands</t>
  </si>
  <si>
    <t>The 175th Anniversary of Folger's Discovery of the Settlers</t>
  </si>
  <si>
    <t>The 19th Anniversary of Paintings</t>
  </si>
  <si>
    <t>Turtles</t>
  </si>
  <si>
    <t>The 19th-Century Paintings - Paintings by Lt. Conway Shipley in 1848</t>
  </si>
  <si>
    <t>The 19th-Century Paintings - Paintings by Lt. Conway Shipley in 1849</t>
  </si>
  <si>
    <t>The 19th-Century Paintings - Paintings by Lt. Conway Shipley in 1850</t>
  </si>
  <si>
    <t>The 19th-Century Paintings - Paintings by Lt. Conway Shipley in 1851</t>
  </si>
  <si>
    <t>The 200th Anniversary of the Pitcairn Island Settlement</t>
  </si>
  <si>
    <t>s/s 90c x3</t>
  </si>
  <si>
    <t>Dulcie Is</t>
  </si>
  <si>
    <t>Henderson Is</t>
  </si>
  <si>
    <t>Oeno Is</t>
  </si>
  <si>
    <t>Pitcairn Is</t>
  </si>
  <si>
    <t>Islands of Pitcairn Group</t>
  </si>
  <si>
    <t>350-355</t>
  </si>
  <si>
    <t>s/s 40c x6</t>
  </si>
  <si>
    <t>Pitcairn settlement</t>
  </si>
  <si>
    <t>International Stamp Exhibition "Stamp World London '90" - London, England</t>
  </si>
  <si>
    <t>Pitcairn stamp on stamp</t>
  </si>
  <si>
    <t>The 50th Anniversary of the Pitcairn Islands Stamps</t>
  </si>
  <si>
    <t>Cruise Liners</t>
  </si>
  <si>
    <t>Queen and cliff</t>
  </si>
  <si>
    <t>Ship and Pitcairn</t>
  </si>
  <si>
    <t>Modern Royal Navy Vessels</t>
  </si>
  <si>
    <t>Supply Ship Day</t>
  </si>
  <si>
    <t>Amateur Radio Operations from Pitcairn Islands</t>
  </si>
  <si>
    <t>The 50th Anniversary of the South Pacific Commission</t>
  </si>
  <si>
    <t>494-495</t>
  </si>
  <si>
    <t>s/s 2 x 2.50$</t>
  </si>
  <si>
    <t>Christian's Cave</t>
  </si>
  <si>
    <t>Millennium Commemoration - Sailing Ships</t>
  </si>
  <si>
    <t>526-529</t>
  </si>
  <si>
    <t>534-537</t>
  </si>
  <si>
    <t>s/s 50c-$2 x4</t>
  </si>
  <si>
    <t>World Stamp Exhibition "Australia '99" - Melbourne, Australia - Pitcairn Archaeology Project</t>
  </si>
  <si>
    <t>Millennium Commemoration</t>
  </si>
  <si>
    <t>544-547</t>
  </si>
  <si>
    <t>s/s 20c-$3 x4</t>
  </si>
  <si>
    <t>Beekeeping</t>
  </si>
  <si>
    <t>Bee-keeping</t>
  </si>
  <si>
    <t>Millennium Commemoration - Communications</t>
  </si>
  <si>
    <t>568-569</t>
  </si>
  <si>
    <t>s/s $2.50 x2</t>
  </si>
  <si>
    <t>Pitcairn group map</t>
  </si>
  <si>
    <t>World Stamp Exhibition "EXPO 2000" - Anaheim, USA - Anglo-American Joint Satellite Recovery Survey Mission, Henderson Island, 1966</t>
  </si>
  <si>
    <t>Cargo ships</t>
  </si>
  <si>
    <t>The 22nd Anniversary of the Blue Star Line Service to Pitcairn Islands</t>
  </si>
  <si>
    <t>639-642</t>
  </si>
  <si>
    <t>Pitcairn map</t>
  </si>
  <si>
    <t>Art of Pitcairn - Painted Leaves</t>
  </si>
  <si>
    <t>Scenic Views</t>
  </si>
  <si>
    <t>HMAV Bounty Replica, Three-masted Ship</t>
  </si>
  <si>
    <t>Sailing Ship "Bounty"</t>
  </si>
  <si>
    <t>s/s $3</t>
  </si>
  <si>
    <t>Henderson Is cliff</t>
  </si>
  <si>
    <t>Tourism - Local Motifs</t>
  </si>
  <si>
    <t>The 150th Anniversary of the Journey to Norfolk - Joint Issue with Norfolk Islands</t>
  </si>
  <si>
    <t>707-710</t>
  </si>
  <si>
    <t>Map of Pitcairn and Norfolk Is</t>
  </si>
  <si>
    <t>711-714</t>
  </si>
  <si>
    <t>s/s 60c-$2/50 x4</t>
  </si>
  <si>
    <t>Early Civilisation - Cave Dwellers of Henderson</t>
  </si>
  <si>
    <t>Whales - Humpback Whale</t>
  </si>
  <si>
    <t>Pitcairn and whales</t>
  </si>
  <si>
    <t>Early Civilisation - Rock Carvers of Pitcairn</t>
  </si>
  <si>
    <t>725-728</t>
  </si>
  <si>
    <t>s/s 60c-$2.50 x4</t>
  </si>
  <si>
    <t>Pitcairns rock carvers</t>
  </si>
  <si>
    <t>743-748</t>
  </si>
  <si>
    <t>block 6</t>
  </si>
  <si>
    <t>Fish and Pitcairn</t>
  </si>
  <si>
    <t>Fish</t>
  </si>
  <si>
    <t>Pitcairn Islands seen from Space - Self Adhesive Stamps</t>
  </si>
  <si>
    <t>Pitcairn Is from space</t>
  </si>
  <si>
    <t>Pitcairn Islands Sunsets</t>
  </si>
  <si>
    <t>Pitcairn sunset</t>
  </si>
  <si>
    <t>The 200th Anniversary of the Discovery of the Pitcairn Islands</t>
  </si>
  <si>
    <t>The 150th Anniversary of the Return to Pitcairn Islands</t>
  </si>
  <si>
    <t>774-777</t>
  </si>
  <si>
    <t>Pitcairn and plane</t>
  </si>
  <si>
    <t>Royal Navy Ships</t>
  </si>
  <si>
    <t>789-794</t>
  </si>
  <si>
    <t>s/s 80c-$2 x6</t>
  </si>
  <si>
    <t>Pitcairn and ships</t>
  </si>
  <si>
    <t>795-800</t>
  </si>
  <si>
    <t>s/s 50c-$2.50 x6</t>
  </si>
  <si>
    <t>Landscapes &amp; Children's Drawings</t>
  </si>
  <si>
    <t>Pitcairn views</t>
  </si>
  <si>
    <t>Volcano Research</t>
  </si>
  <si>
    <t>810-813</t>
  </si>
  <si>
    <t>Pitcairn hotspots</t>
  </si>
  <si>
    <t>818-823</t>
  </si>
  <si>
    <t>s/s $1-$1.80 x6</t>
  </si>
  <si>
    <t>Prominent Pitcairners - Parkin Christian, 1883-1971</t>
  </si>
  <si>
    <t>Marine Life - Dolphins</t>
  </si>
  <si>
    <t>854-855</t>
  </si>
  <si>
    <t>s/s $1.50-$3 x2</t>
  </si>
  <si>
    <t>Pitcairn profile and dolphins</t>
  </si>
  <si>
    <t>Ships - "Bounty"</t>
  </si>
  <si>
    <t>s/s $4.60</t>
  </si>
  <si>
    <t>Pitcairn outline and ship</t>
  </si>
  <si>
    <t>Cruise Ships</t>
  </si>
  <si>
    <t>Pitcairn and cruise ship</t>
  </si>
  <si>
    <t>Tourism - Ship Landing Point, Bounty Bay</t>
  </si>
  <si>
    <t>Bounty bay</t>
  </si>
  <si>
    <t>The 225th Anniversary of the Mutiny on the Bounty</t>
  </si>
  <si>
    <t>Pitcairn and Bounty</t>
  </si>
  <si>
    <t>The 250th Anniversary of the Birth of Fletcher Christian, 1764-1793</t>
  </si>
  <si>
    <t>The 250th Anniversary of the Birth of Fletcher Christian, 1764-1794</t>
  </si>
  <si>
    <t>The 250th Anniversary of the Birth of Fletcher Christian, 1764-1795</t>
  </si>
  <si>
    <t>Pitcairn and movie</t>
  </si>
  <si>
    <t>Paintings - Pitcairn on Canvas</t>
  </si>
  <si>
    <t>Pitcairn paintings</t>
  </si>
  <si>
    <t>The 75th Anniversary of the First Pitcairn Islands Postage Stamp</t>
  </si>
  <si>
    <t>Tourism - Landsacpes</t>
  </si>
  <si>
    <t>958-963</t>
  </si>
  <si>
    <t>block of 6</t>
  </si>
  <si>
    <t>Adamstown Community</t>
  </si>
  <si>
    <t>996-998</t>
  </si>
  <si>
    <t>s/s $1.80-$2.80 x3</t>
  </si>
  <si>
    <t>Pitcairn view and women</t>
  </si>
  <si>
    <t>Women of the Bounty</t>
  </si>
  <si>
    <t>Maps of Pitcairn through the Centuries</t>
  </si>
  <si>
    <t>Pitcairn Islands Marine Reserve</t>
  </si>
  <si>
    <t>1003-1010</t>
  </si>
  <si>
    <t>s/s $1-$2 x8</t>
  </si>
  <si>
    <t>Pitcairn profile and fish</t>
  </si>
  <si>
    <t>The 250th Anniversary of the First European Sighting of Pitcairn Island</t>
  </si>
  <si>
    <t>The 180th Anniversary of the Constitution of Pitcairn</t>
  </si>
  <si>
    <t>1025-1026</t>
  </si>
  <si>
    <t>Pitcairn from the Air</t>
  </si>
  <si>
    <t>Dark Sky - Mata ki te Rangi</t>
  </si>
  <si>
    <t>1063-1066</t>
  </si>
  <si>
    <t>Pitcairn profile and dark skies</t>
  </si>
  <si>
    <t>Christmas - Angels Over Pitcairn</t>
  </si>
  <si>
    <t>1071-1073</t>
  </si>
  <si>
    <t>Pitcairn and angels</t>
  </si>
  <si>
    <t>New Zealand Postage Stamps Overprinted</t>
  </si>
  <si>
    <t>The 25th Anniversary of New Zealand Control</t>
  </si>
  <si>
    <t>Inauguration of Samoan Parliament</t>
  </si>
  <si>
    <t>Symbols of Independence</t>
  </si>
  <si>
    <t>Opening of First Deep Sea Wharf, Apia</t>
  </si>
  <si>
    <t>8d + 6d o/p 'Hurricane Relief 6d'</t>
  </si>
  <si>
    <t>Hurricane Relief Fund</t>
  </si>
  <si>
    <t>The 21st Anniversary of the South Pacific Commission</t>
  </si>
  <si>
    <t>The 200th Anniversary of Count Louis de Bougainville's Visit to Samoa</t>
  </si>
  <si>
    <t>First Manned Moon Landing by Apollo 11 and Control in the Waters of Samoa</t>
  </si>
  <si>
    <t>Airmail - International Air Passenger and Airmail Service on the occasion of the Opening of the Regular Service between Apia and Asau</t>
  </si>
  <si>
    <t>Christmas - Paintings</t>
  </si>
  <si>
    <t>Timber Industry</t>
  </si>
  <si>
    <t>Mt Vaea legend</t>
  </si>
  <si>
    <t>Myths and Legends of Old Samoa</t>
  </si>
  <si>
    <t>22s</t>
  </si>
  <si>
    <t>s/s 70s</t>
  </si>
  <si>
    <t>International Stamp Exhibition "INTERPEX '71" - New York, USA</t>
  </si>
  <si>
    <t>The 1st South Pacific Judicial Conference</t>
  </si>
  <si>
    <t>The 250th Anniversary of Discovery of Samoa by Jacob Roggeveen</t>
  </si>
  <si>
    <t>Airmail - Expansion of the Faleolo Airport</t>
  </si>
  <si>
    <t>Christmas - Paintings of the Holy Virgin and Child</t>
  </si>
  <si>
    <t>Island view and boat</t>
  </si>
  <si>
    <t>"Joyita Mystery" - Stamp Exhibition "INTERPEX '75" - New York, USA - Ships</t>
  </si>
  <si>
    <t>Apia hills view</t>
  </si>
  <si>
    <t>The 25th Anniversary of the Regency of Queen Elizabeth II</t>
  </si>
  <si>
    <t>Airport crater and plane</t>
  </si>
  <si>
    <t>Aviation Progress</t>
  </si>
  <si>
    <t>Airport crater and Hawker Siddeley</t>
  </si>
  <si>
    <t>Afiamalu Satellite Earth Station</t>
  </si>
  <si>
    <t>National Stamp Exhibition "SYDPEX '80" - Sydney, Australia</t>
  </si>
  <si>
    <t>Samoa map stamp on stamp</t>
  </si>
  <si>
    <t>The 250th Anniversary of Lloyd's List</t>
  </si>
  <si>
    <t>The 100th Anniversary of Arrival of the Latter-Day Saints in Samoa</t>
  </si>
  <si>
    <t>View and church</t>
  </si>
  <si>
    <t>Island profile and fishing</t>
  </si>
  <si>
    <t>National Conservation Campaign</t>
  </si>
  <si>
    <t>Modern and Traditional Modes of Transport</t>
  </si>
  <si>
    <t>923-924</t>
  </si>
  <si>
    <t>1003-1004</t>
  </si>
  <si>
    <t>pair 70c-90c</t>
  </si>
  <si>
    <t>Tourism - Savaii Island</t>
  </si>
  <si>
    <t>1018-1020</t>
  </si>
  <si>
    <t>s/s $1-$4 x3</t>
  </si>
  <si>
    <t>Dolphins and small island</t>
  </si>
  <si>
    <t>Dolphins - International Stamp Exhibition "PACIFIC EXPLORER 2005" - Sydney, Australia</t>
  </si>
  <si>
    <t>Island profile and sunset</t>
  </si>
  <si>
    <t>Sunsets</t>
  </si>
  <si>
    <t>1084-1086</t>
  </si>
  <si>
    <t>Map of Samoa and dateline</t>
  </si>
  <si>
    <t>Samoa Date Line Change</t>
  </si>
  <si>
    <t>Waterfalls - Fuipisia</t>
  </si>
  <si>
    <t>Waterfalls - Sopoaga</t>
  </si>
  <si>
    <t>s/s $20</t>
  </si>
  <si>
    <t>The 3rd Pacific SIDS Conference - Small Island Developing States</t>
  </si>
  <si>
    <t>1181-1186</t>
  </si>
  <si>
    <t>s/s $3 x6</t>
  </si>
  <si>
    <t>Previous Issued Stamps Surchrged</t>
  </si>
  <si>
    <t>$2.70 on 70c</t>
  </si>
  <si>
    <t>$15 on $1.85</t>
  </si>
  <si>
    <t>Definitives - Tourism &amp; Culture</t>
  </si>
  <si>
    <t>Offshore island</t>
  </si>
  <si>
    <t>Town view and hills</t>
  </si>
  <si>
    <r>
      <t xml:space="preserve">SAMOA </t>
    </r>
    <r>
      <rPr>
        <sz val="9"/>
        <rFont val="Arial"/>
        <family val="2"/>
      </rPr>
      <t>(to 2017)</t>
    </r>
  </si>
  <si>
    <t>TOKELAU</t>
  </si>
  <si>
    <t>Tokelau</t>
  </si>
  <si>
    <t>yellowish green/blue</t>
  </si>
  <si>
    <t>Map of Tokelau</t>
  </si>
  <si>
    <t>brownish orange/green</t>
  </si>
  <si>
    <t>violet/brownish red</t>
  </si>
  <si>
    <t>Definitive Issue - Issue of 1948 Surcharged</t>
  </si>
  <si>
    <t>1sh on 1/2p</t>
  </si>
  <si>
    <t>Definitive Issues of 1948 Surcharged</t>
  </si>
  <si>
    <t>1c on 1p</t>
  </si>
  <si>
    <t>2c on 2p</t>
  </si>
  <si>
    <t>10c on 1/2p</t>
  </si>
  <si>
    <t>Discovery of Tokelau Islands</t>
  </si>
  <si>
    <t>Political Development</t>
  </si>
  <si>
    <t>The 50th Anniversary of Tokelau Postage Stamps</t>
  </si>
  <si>
    <t>267-269</t>
  </si>
  <si>
    <t>s/s $1 x3</t>
  </si>
  <si>
    <t>Map of Tokelau stamp on stamp</t>
  </si>
  <si>
    <t>439-441</t>
  </si>
  <si>
    <t>s/s 45c-$3 x3</t>
  </si>
  <si>
    <r>
      <t xml:space="preserve">TONGA </t>
    </r>
    <r>
      <rPr>
        <sz val="9"/>
        <rFont val="Arial"/>
        <family val="2"/>
      </rPr>
      <t>(to 2020)</t>
    </r>
  </si>
  <si>
    <t>1897 -1934 Coat of Arms and Local Motifs</t>
  </si>
  <si>
    <t>Issues of 1897 Surcharged</t>
  </si>
  <si>
    <t>1942 -1949 Local Motifs</t>
  </si>
  <si>
    <t>The 50th Anniversary of Treaty of Friendship between Great Britain and Tonga</t>
  </si>
  <si>
    <t>Local Motif, some with the Portrait of Queen Salote</t>
  </si>
  <si>
    <t>Local Motives, some with the Portrait of Queen Salote</t>
  </si>
  <si>
    <t>The 75th Anniversary of Tongan Postal Service</t>
  </si>
  <si>
    <t>The 100th Anniversary of Emancipation - Stamps of 1953 and 1961 Overprinted</t>
  </si>
  <si>
    <t>Airmail - The 100th Anniversary of Tupou-College and Secondary Education</t>
  </si>
  <si>
    <t>Decimal Currency - Various Stamps Surcharged</t>
  </si>
  <si>
    <t>Arrival of U.S. Peace Corps in Tonga</t>
  </si>
  <si>
    <t>Airmail - Arrival of U.S. Peace Corps in Tonga</t>
  </si>
  <si>
    <t>South Pacific Games Field and Track Trials, Port Moresby</t>
  </si>
  <si>
    <t>Airmail - South Pacific Games Field and Track Trials, Port Moresby</t>
  </si>
  <si>
    <t>Emergency Provisionals - Various Stamps Surcharged</t>
  </si>
  <si>
    <t>The 100th Anniversary of First Japanese Stamps - "Philatokyo '71" Stamp Exhibition</t>
  </si>
  <si>
    <t>15s on 1s</t>
  </si>
  <si>
    <t>18s on 1s</t>
  </si>
  <si>
    <t>carmine/yellow</t>
  </si>
  <si>
    <t>The 10th Anniversary of Progress</t>
  </si>
  <si>
    <t>Airmail - The 10th Anniversary of Progress</t>
  </si>
  <si>
    <t>3pa</t>
  </si>
  <si>
    <t>International Year of Disabled Persons</t>
  </si>
  <si>
    <t>Airmail - International Year of Disabled Persons</t>
  </si>
  <si>
    <t>The 200th Anniversary of Maurelle's Discovery of Vava'u</t>
  </si>
  <si>
    <t>The 100th Anniversary of Tin Can Mail</t>
  </si>
  <si>
    <t>s/s 2pa</t>
  </si>
  <si>
    <t>Inauguration of Niuafo'ou Airport</t>
  </si>
  <si>
    <t>Tonga Trench</t>
  </si>
  <si>
    <t>Geological Survey of the Tonga Trench</t>
  </si>
  <si>
    <t>The 150th Anniversary of the Second Voyage of Jules Sébastien César Dumont d'Urville</t>
  </si>
  <si>
    <t>Hill profile</t>
  </si>
  <si>
    <t>Heilala Week</t>
  </si>
  <si>
    <t>History of World War - The 50th Anniversary of Outbreak of Pacific War</t>
  </si>
  <si>
    <t>The 350th Anniversary of Abel Tasman's Discovery of Eua</t>
  </si>
  <si>
    <t>Island view and ships</t>
  </si>
  <si>
    <t>The 25th Anniversary of Tonga's Entry into Commonwealth</t>
  </si>
  <si>
    <t>New Year 1997</t>
  </si>
  <si>
    <t>New Year 1998</t>
  </si>
  <si>
    <t>3.50pa</t>
  </si>
  <si>
    <t>Hill profile and plane</t>
  </si>
  <si>
    <t>Local Motives - Scenic Views of Vava'u</t>
  </si>
  <si>
    <r>
      <t xml:space="preserve">TONGA: NIUAFO'OU </t>
    </r>
    <r>
      <rPr>
        <sz val="9"/>
        <rFont val="Arial"/>
        <family val="2"/>
      </rPr>
      <t>(to 2020)</t>
    </r>
  </si>
  <si>
    <t>s/s .40pa</t>
  </si>
  <si>
    <t>Tin Can Mail</t>
  </si>
  <si>
    <t>Tin Can Island map</t>
  </si>
  <si>
    <t>2084-2087</t>
  </si>
  <si>
    <t>Niuatoputapu and Tafahi maps</t>
  </si>
  <si>
    <t>The 25th Anniversary of Eua National Park</t>
  </si>
  <si>
    <t>5pa</t>
  </si>
  <si>
    <t>Eua Nat park</t>
  </si>
  <si>
    <r>
      <t xml:space="preserve">TUVALU </t>
    </r>
    <r>
      <rPr>
        <sz val="9"/>
        <rFont val="Arial"/>
        <family val="2"/>
      </rPr>
      <t>(to 2020)</t>
    </r>
  </si>
  <si>
    <t>Map Gilbert and Ellice Islands</t>
  </si>
  <si>
    <t>Separation</t>
  </si>
  <si>
    <t>Postage Stamps and Local Motives</t>
  </si>
  <si>
    <t>Nulakita</t>
  </si>
  <si>
    <t>Nui</t>
  </si>
  <si>
    <t>Namamanga</t>
  </si>
  <si>
    <t>Funafuti</t>
  </si>
  <si>
    <t>Tuvalu islands</t>
  </si>
  <si>
    <t>Niutao</t>
  </si>
  <si>
    <t>Vaitupu</t>
  </si>
  <si>
    <t>Nanumea</t>
  </si>
  <si>
    <t>Tuvalu atoll</t>
  </si>
  <si>
    <t>Royal Society Expeditions, 1896-97</t>
  </si>
  <si>
    <t>Independence - Issues of 1976 Overprinted "INDEPENDENCE 1ST OCTOBER 1978"</t>
  </si>
  <si>
    <t>Internal Air Service</t>
  </si>
  <si>
    <t>International Stamp Exhibition "London 1980" - London, England</t>
  </si>
  <si>
    <t>Vaitupu stamp on stamp</t>
  </si>
  <si>
    <t>Island stamp on stamp</t>
  </si>
  <si>
    <t>Amatuku Maritime School</t>
  </si>
  <si>
    <t>Amatuku</t>
  </si>
  <si>
    <t>The 15th Anniversary of the South Pacific Forum</t>
  </si>
  <si>
    <t>387-400</t>
  </si>
  <si>
    <t>s/s 40c x14</t>
  </si>
  <si>
    <t>The 20th Anniversary of the Separation from Gilbert Islands and of the First Tuvalu Postage Stamps</t>
  </si>
  <si>
    <t>736-738</t>
  </si>
  <si>
    <t>s/s 40c-$1</t>
  </si>
  <si>
    <t>882-887</t>
  </si>
  <si>
    <t>s/s 90c x6</t>
  </si>
  <si>
    <t>Island profile and sea</t>
  </si>
  <si>
    <t>888-893</t>
  </si>
  <si>
    <t>894-899</t>
  </si>
  <si>
    <t>South Pacific Butterflies</t>
  </si>
  <si>
    <t>Waterfall and butterflies</t>
  </si>
  <si>
    <t>915-920</t>
  </si>
  <si>
    <t>Hillside and butterflies</t>
  </si>
  <si>
    <t>921-926</t>
  </si>
  <si>
    <t>Waterfall and birds</t>
  </si>
  <si>
    <t>South Pacific Birds</t>
  </si>
  <si>
    <t>934-939</t>
  </si>
  <si>
    <t>940-945</t>
  </si>
  <si>
    <t>974-979</t>
  </si>
  <si>
    <t>Hill profile and birds</t>
  </si>
  <si>
    <t>980-985</t>
  </si>
  <si>
    <t>International Stamp Exhibition "Philanippon '01" - Tokyo, Japan - The 13th Anniversary of the Asian-Pacific Children's Convention, Fukuoka</t>
  </si>
  <si>
    <t>Japanese Woodblocks - International Stamp Exhibition PHILANIPPIN 2011 - Yokohama, Japan</t>
  </si>
  <si>
    <t>1800-1803</t>
  </si>
  <si>
    <t>s/s $1.30 x4</t>
  </si>
  <si>
    <t>Marine Life - Fish</t>
  </si>
  <si>
    <t>The Duke &amp; Duchess of Cambridge Visit Tuvalu</t>
  </si>
  <si>
    <t>Cabo de Gata lava tubes</t>
  </si>
  <si>
    <t>2352-2353</t>
  </si>
  <si>
    <t>s/s $4 x2</t>
  </si>
  <si>
    <t>Underwater Caves</t>
  </si>
  <si>
    <t>Tuvalu</t>
  </si>
  <si>
    <t>GILBERT &amp; ELLICE ISLANDS</t>
  </si>
  <si>
    <t>First Air Service</t>
  </si>
  <si>
    <t>Stylised islands</t>
  </si>
  <si>
    <t>The 25th Anniversary of Battle of Tarawa</t>
  </si>
  <si>
    <t>Tarawa atoll</t>
  </si>
  <si>
    <t>End of Inaugural Year of South Pacific University</t>
  </si>
  <si>
    <t>Gilbert &amp; Ellice Islands map</t>
  </si>
  <si>
    <t>South Pacific map</t>
  </si>
  <si>
    <t>The 25th Anniversary of UN</t>
  </si>
  <si>
    <t>The 100th Anniversary of Landing in Gilbert Islands by London Missionary Society</t>
  </si>
  <si>
    <t>Gilbert islands map</t>
  </si>
  <si>
    <t>Legends of Island Names</t>
  </si>
  <si>
    <t>Tarawa</t>
  </si>
  <si>
    <t>Aramana</t>
  </si>
  <si>
    <t>The 100th Anniversary of I.M.O./W.M.O.</t>
  </si>
  <si>
    <t>Beru</t>
  </si>
  <si>
    <t>Onotoa</t>
  </si>
  <si>
    <t>Abalang</t>
  </si>
  <si>
    <t>Marakei</t>
  </si>
  <si>
    <r>
      <t xml:space="preserve">GILBERT ISLANDS </t>
    </r>
    <r>
      <rPr>
        <sz val="9"/>
        <rFont val="Arial"/>
        <family val="2"/>
      </rPr>
      <t>(ends 1979)</t>
    </r>
  </si>
  <si>
    <t>GILBERT ISLANDS</t>
  </si>
  <si>
    <t>Tarawa and Funafuti Islands</t>
  </si>
  <si>
    <t>Marakei atoll</t>
  </si>
  <si>
    <t>Tarawa and Abemama Islands</t>
  </si>
  <si>
    <r>
      <t>GILBERT &amp; ELLICE ISLANDS</t>
    </r>
    <r>
      <rPr>
        <sz val="9"/>
        <rFont val="Arial"/>
        <family val="2"/>
      </rPr>
      <t xml:space="preserve"> (ends 1975)</t>
    </r>
  </si>
  <si>
    <r>
      <t>WALLIS AND FUTUNA</t>
    </r>
    <r>
      <rPr>
        <sz val="9"/>
        <rFont val="Arial"/>
        <family val="2"/>
      </rPr>
      <t xml:space="preserve"> (to 2020)</t>
    </r>
  </si>
  <si>
    <t>Priest and hill view</t>
  </si>
  <si>
    <t>Airmail - Father Pierre Chanel</t>
  </si>
  <si>
    <t>14f</t>
  </si>
  <si>
    <t>21f</t>
  </si>
  <si>
    <t>33f</t>
  </si>
  <si>
    <t>View of Aerienne</t>
  </si>
  <si>
    <t>Airmail - Mata-Utu</t>
  </si>
  <si>
    <t>Wallis map</t>
  </si>
  <si>
    <t>The 5th South Pacific Conference, Pago Pago</t>
  </si>
  <si>
    <t>16f</t>
  </si>
  <si>
    <t>Wallis &amp; Futuna map</t>
  </si>
  <si>
    <t>Airmail - The 200th Anniversary of Discovery of Wallis Island</t>
  </si>
  <si>
    <t>Wallis Is profile</t>
  </si>
  <si>
    <t>Airmail - Scenes of Everyday Life</t>
  </si>
  <si>
    <t>Island scene</t>
  </si>
  <si>
    <t>21f on 33f</t>
  </si>
  <si>
    <t>Airmail - Tapa Mats</t>
  </si>
  <si>
    <t>32f</t>
  </si>
  <si>
    <t>Futuna Is map</t>
  </si>
  <si>
    <t>Father Chanel Memorial</t>
  </si>
  <si>
    <t>Airmail - Maps of Wallis and Futuna Islands</t>
  </si>
  <si>
    <t>72f</t>
  </si>
  <si>
    <t>Airmail - Arrival of 1st French Missionaries</t>
  </si>
  <si>
    <t>46f</t>
  </si>
  <si>
    <t>Airmail - Inter-Island Communications</t>
  </si>
  <si>
    <t>Airmail - The 75th Anniversary of Rotary International</t>
  </si>
  <si>
    <t>Inter-Island Communications</t>
  </si>
  <si>
    <t>Airmail - Overseas Week</t>
  </si>
  <si>
    <t>105f</t>
  </si>
  <si>
    <t>Airmail - World U.P.U. Day</t>
  </si>
  <si>
    <t>155f</t>
  </si>
  <si>
    <t>The 370th Anniversary of Discovery of Horn Islands</t>
  </si>
  <si>
    <t>Airmail - The 150th Anniversary of Arrival of First Missionaries</t>
  </si>
  <si>
    <t>260f</t>
  </si>
  <si>
    <t>Island profiles</t>
  </si>
  <si>
    <t>Airmail - South Pacific Episcopal Conference</t>
  </si>
  <si>
    <t>Futuna Hydro-electric Power Station</t>
  </si>
  <si>
    <t>International Telecommunications Day</t>
  </si>
  <si>
    <t>Microlight Aircraft Flying in Wallis and Futuna</t>
  </si>
  <si>
    <t>621-625</t>
  </si>
  <si>
    <t>s/s 70f x5</t>
  </si>
  <si>
    <t>Drawing of Wallis Is profiles</t>
  </si>
  <si>
    <t>Wallis Islands</t>
  </si>
  <si>
    <t>Airmail - South Pacific Geographical Days</t>
  </si>
  <si>
    <t>Microlight Aircraft</t>
  </si>
  <si>
    <t>Aerial Views of Lagoon Islets</t>
  </si>
  <si>
    <t>Airmail - Painting</t>
  </si>
  <si>
    <t>Painting of island hills</t>
  </si>
  <si>
    <t>Airmail - Birds of Nuku Fotu</t>
  </si>
  <si>
    <t>26f</t>
  </si>
  <si>
    <t>54f</t>
  </si>
  <si>
    <t>Painting of birds and islands</t>
  </si>
  <si>
    <t>Ship</t>
  </si>
  <si>
    <t>225f</t>
  </si>
  <si>
    <t>Discovery of Futuna</t>
  </si>
  <si>
    <t>822-824</t>
  </si>
  <si>
    <t>s/s 125f x3</t>
  </si>
  <si>
    <t>Map of Futuna Is</t>
  </si>
  <si>
    <t>825-828</t>
  </si>
  <si>
    <t>s/s 95f-135f x4</t>
  </si>
  <si>
    <t>island landscapes</t>
  </si>
  <si>
    <t>Badminton in Wallis and Futuna Islands</t>
  </si>
  <si>
    <t>Map of Wallis Is</t>
  </si>
  <si>
    <t>The 1st Flight over Wallis &amp; Futuna</t>
  </si>
  <si>
    <t>874-875</t>
  </si>
  <si>
    <t>s/s 300f-380f x2</t>
  </si>
  <si>
    <t>Family Budget Census</t>
  </si>
  <si>
    <t>205f</t>
  </si>
  <si>
    <t>International Stamp Exhibition SALON DU TIMBRE '06 - Paris, France</t>
  </si>
  <si>
    <t>Telemedicine Technogogies in Wallis and Fortuna</t>
  </si>
  <si>
    <t>The 240th Anniversary of the Discovery of Wallis Island</t>
  </si>
  <si>
    <t>The 10th Anniversary of Internet Connection</t>
  </si>
  <si>
    <t>Cartography Project for Wallis and Fortuna</t>
  </si>
  <si>
    <t>The 50th Anniversary of the First Doctor in Futuna</t>
  </si>
  <si>
    <t>The 40th Anniversary of Vele Airport</t>
  </si>
  <si>
    <t>Futuna Is view and airport</t>
  </si>
  <si>
    <t>Cyclone Relief</t>
  </si>
  <si>
    <t>600f</t>
  </si>
  <si>
    <t>Futuna Is and cyclone</t>
  </si>
  <si>
    <t>The 50th Anniversary of the Territory of Wallis and Fortuna</t>
  </si>
  <si>
    <t>380f</t>
  </si>
  <si>
    <t>The 20th Anniversary of Wallis and Futuna High School</t>
  </si>
  <si>
    <t>65f</t>
  </si>
  <si>
    <t>The 50th Anniversary of the Court of Mata-Utu</t>
  </si>
  <si>
    <t>190f</t>
  </si>
  <si>
    <t>The Discovery of Horn Island</t>
  </si>
  <si>
    <t>Horn Is discovery</t>
  </si>
  <si>
    <t>Landscape of Wallis and Midi</t>
  </si>
  <si>
    <t>Wallis Is scene</t>
  </si>
  <si>
    <t>Midi Is scene</t>
  </si>
  <si>
    <t>Talietumu Ruins</t>
  </si>
  <si>
    <t>75f</t>
  </si>
  <si>
    <t>Reprint of 1944 Marianne</t>
  </si>
  <si>
    <t>1102-1105</t>
  </si>
  <si>
    <t>s/s 3f-225f x4</t>
  </si>
  <si>
    <t>Tourism - Scenery</t>
  </si>
  <si>
    <t>700f</t>
  </si>
  <si>
    <t>Seashells</t>
  </si>
  <si>
    <t>1124-1125</t>
  </si>
  <si>
    <t>s/s 125f-150f x2</t>
  </si>
  <si>
    <t>Island scene and sailing canoe</t>
  </si>
  <si>
    <t>The 30th Anniversary of the Twin Otter, Ville de Paris</t>
  </si>
  <si>
    <t>Island and plane</t>
  </si>
  <si>
    <t>Birds of Wallis et Fortuna</t>
  </si>
  <si>
    <t>1137-1139</t>
  </si>
  <si>
    <t>s/s 95f x3</t>
  </si>
  <si>
    <t>Official End of Term for French President François Hollande</t>
  </si>
  <si>
    <t>290f</t>
  </si>
  <si>
    <t>World Environment Day - Protect the Whales</t>
  </si>
  <si>
    <t>The 250th Anniversary of the Discovery of Wallis Islands by Samuel Wallis, 1728-1795</t>
  </si>
  <si>
    <t>World Day of the Oceans</t>
  </si>
  <si>
    <t>1184-1185</t>
  </si>
  <si>
    <t>strip of 2 90f</t>
  </si>
  <si>
    <t>Volcano below islands</t>
  </si>
  <si>
    <t>The 20th Anniversary of EU-Wallis &amp; Futuna Accord</t>
  </si>
  <si>
    <t>Pacific Games - Apia, Somoa</t>
  </si>
  <si>
    <t>1189-1193</t>
  </si>
  <si>
    <t>s/s 5f-100f x5</t>
  </si>
  <si>
    <t>Indigenous Languages in French-Speaking Oceania</t>
  </si>
  <si>
    <t>Maps Pacific Islands</t>
  </si>
  <si>
    <t>Traditional Canoes</t>
  </si>
  <si>
    <t>115f</t>
  </si>
  <si>
    <t>Traditional canoe and island</t>
  </si>
  <si>
    <t>Wallis &amp; Futuna Is</t>
  </si>
  <si>
    <t>46-47</t>
  </si>
  <si>
    <t>strip 2 47s</t>
  </si>
  <si>
    <t>Niuafo'ou map</t>
  </si>
  <si>
    <t>s/s 8c x8</t>
  </si>
  <si>
    <t>1511-1516</t>
  </si>
  <si>
    <t>933-936</t>
  </si>
  <si>
    <t>944-948</t>
  </si>
  <si>
    <t>949-953</t>
  </si>
  <si>
    <t>Postcard 2 stamps</t>
  </si>
  <si>
    <t>FDC Erebus postmark</t>
  </si>
  <si>
    <t>Erebus on postmark</t>
  </si>
  <si>
    <t>15-20</t>
  </si>
  <si>
    <t>Life in the Antarctic</t>
  </si>
  <si>
    <t>Erebus on envelope</t>
  </si>
  <si>
    <t>44fr</t>
  </si>
  <si>
    <t>Peak</t>
  </si>
  <si>
    <t>Traditional Resources - The Pineapple</t>
  </si>
  <si>
    <t>110fr</t>
  </si>
  <si>
    <t>Airmail - French Overseas Possessions' Week</t>
  </si>
  <si>
    <t>Pair 650r</t>
  </si>
  <si>
    <t>Fuji and panda</t>
  </si>
  <si>
    <t>Mongolian Folktales</t>
  </si>
  <si>
    <t>Chahar and black-backed gull</t>
  </si>
  <si>
    <t>s/s 800t</t>
  </si>
  <si>
    <t>Fuji and butterfly</t>
  </si>
  <si>
    <t>Kilimanjaro and giraffe</t>
  </si>
  <si>
    <t>Deer and crater lake</t>
  </si>
  <si>
    <t>Fuji and monk</t>
  </si>
  <si>
    <t>Fuji and president</t>
  </si>
  <si>
    <t>The 60th Anniversary of Diplomatic Relations with Japan</t>
  </si>
  <si>
    <t>2702-2703</t>
  </si>
  <si>
    <t>s/s $2.50 x10</t>
  </si>
  <si>
    <t>FDC 1 stamp</t>
  </si>
  <si>
    <t>2919a</t>
  </si>
  <si>
    <t>FDC 1 stamp 270w</t>
  </si>
  <si>
    <t>2919b</t>
  </si>
  <si>
    <t>2509a</t>
  </si>
  <si>
    <t>Postcard 1 stamp 190w</t>
  </si>
  <si>
    <t>Dinosaur on envelope</t>
  </si>
  <si>
    <t>Dinosaur World Expo, Goseong - Self-Adhesive</t>
  </si>
  <si>
    <t>2420-2423</t>
  </si>
  <si>
    <t>Block 4 x 190w</t>
  </si>
  <si>
    <t>Mountains x4</t>
  </si>
  <si>
    <t>FDC 1 x 190w</t>
  </si>
  <si>
    <t>2016 Must-visit Tourist Destinations for Koreans</t>
  </si>
  <si>
    <t>WESTERN SAHARA</t>
  </si>
  <si>
    <t>Airmail - Gold Medal Winners - Winter Olympic Games - Sapporo, Japan</t>
  </si>
  <si>
    <t>Airmail - Winter Olympic Games - Sapporo, Japan 1974</t>
  </si>
  <si>
    <t>80dh</t>
  </si>
  <si>
    <t>Airmail - Medal Winners - Olympic Games - Munich, Germany</t>
  </si>
  <si>
    <t>State of Oman</t>
  </si>
  <si>
    <r>
      <t xml:space="preserve">OMAN, SULTANATE </t>
    </r>
    <r>
      <rPr>
        <sz val="9"/>
        <rFont val="Arial"/>
        <family val="2"/>
      </rPr>
      <t>(to 2020)</t>
    </r>
  </si>
  <si>
    <t>s/s 40r</t>
  </si>
  <si>
    <t>Fuji and scout jamboree</t>
  </si>
  <si>
    <t>block of 4 37c light frame</t>
  </si>
  <si>
    <t>block of 4 37c dark frame</t>
  </si>
  <si>
    <t>s/s 150p</t>
  </si>
  <si>
    <t>SAHARAUI</t>
  </si>
  <si>
    <t>https://www.lastdodo.com/en/areas/3866157-western-sahara?page=8</t>
  </si>
  <si>
    <t>Fuji and dog</t>
  </si>
  <si>
    <r>
      <t>WESTERN SAHARA</t>
    </r>
    <r>
      <rPr>
        <sz val="9"/>
        <rFont val="Arial"/>
        <family val="2"/>
      </rPr>
      <t xml:space="preserve"> (ends 1956/1999)</t>
    </r>
  </si>
  <si>
    <t>Estonia, Latvia, Lithuania, Belarus, Russia</t>
  </si>
  <si>
    <t>Congo</t>
  </si>
  <si>
    <t>Laos, Vietnam</t>
  </si>
  <si>
    <t>greyish violet</t>
  </si>
  <si>
    <r>
      <t xml:space="preserve">CZECHOSLOVAKIA (Bohemia &amp; Moravia) </t>
    </r>
    <r>
      <rPr>
        <sz val="9"/>
        <rFont val="Arial"/>
        <family val="2"/>
      </rPr>
      <t>(ends 1945)</t>
    </r>
  </si>
  <si>
    <t>Czech, Slovakia</t>
  </si>
  <si>
    <t>COUNTRIES AND ISSUES WITH NO VOLCANO STAMPS</t>
  </si>
  <si>
    <t>ST. CHRISTOPHER NEVIS ANGUILLA</t>
  </si>
  <si>
    <t>Anguilla, St Kitts &amp; Nevis</t>
  </si>
  <si>
    <t>583a</t>
  </si>
  <si>
    <t>585a</t>
  </si>
  <si>
    <t>591a</t>
  </si>
  <si>
    <t>591c</t>
  </si>
  <si>
    <t>Corregidor Island</t>
  </si>
  <si>
    <t>Iwo Jima</t>
  </si>
  <si>
    <t>Grand Coulee Dam</t>
  </si>
  <si>
    <t>The 100th Anniversary of Washington Territory</t>
  </si>
  <si>
    <t>The 100th Anniversary of the Opening of Japan</t>
  </si>
  <si>
    <t>Devils Tower National Monument</t>
  </si>
  <si>
    <t>The 100th Anniversary of Oregon Statehood</t>
  </si>
  <si>
    <t>The 50th Anniversary of New Mexico Statehood</t>
  </si>
  <si>
    <t>The 100th Anniversary of National Parks - Yellowstone National Park</t>
  </si>
  <si>
    <t>The 25th Anniversary of Hawaii Statehood</t>
  </si>
  <si>
    <t>The 100th Anniversary of Washington Statehood</t>
  </si>
  <si>
    <t>Variscite</t>
  </si>
  <si>
    <t>American Samoa</t>
  </si>
  <si>
    <t>Duke Kahanamoku - Father of International Surfing - Self-Adhesive</t>
  </si>
  <si>
    <t>Greetings from America</t>
  </si>
  <si>
    <t>The "Hawaiian Missionaries" Stamps</t>
  </si>
  <si>
    <t>3771-3774</t>
  </si>
  <si>
    <t>Greetings from America, New Value - Self-Adhesive</t>
  </si>
  <si>
    <t>Wonders of America - Land of Superlatives - Self-Adhesive</t>
  </si>
  <si>
    <t>Flags of our Nation - Self-Adhesive Coil Stamps</t>
  </si>
  <si>
    <t>American Samoa profile</t>
  </si>
  <si>
    <t>Hawaii profile</t>
  </si>
  <si>
    <t>Express Stamps - Self Adhesive</t>
  </si>
  <si>
    <t>Old faithful geyser</t>
  </si>
  <si>
    <t>Geothermal spring</t>
  </si>
  <si>
    <t>Volcanic crater</t>
  </si>
  <si>
    <t>Earthscapes - Self Adhesive Stamps</t>
  </si>
  <si>
    <t>5412-5429</t>
  </si>
  <si>
    <t>Haleakala NP</t>
  </si>
  <si>
    <t>Forever</t>
  </si>
  <si>
    <t>Wild and Scenic Rivers</t>
  </si>
  <si>
    <t>Mineral Heritage Issue</t>
  </si>
  <si>
    <t>Petrified wood</t>
  </si>
  <si>
    <t>Amthyst</t>
  </si>
  <si>
    <t>Split Rock lighthouse</t>
  </si>
  <si>
    <t>Great Lakes Lighthouses</t>
  </si>
  <si>
    <t>Glacier Peak</t>
  </si>
  <si>
    <r>
      <t xml:space="preserve">CANADA </t>
    </r>
    <r>
      <rPr>
        <sz val="9"/>
        <rFont val="Arial"/>
        <family val="2"/>
      </rPr>
      <t>(to 2020)</t>
    </r>
  </si>
  <si>
    <t>2066-2073</t>
  </si>
  <si>
    <t>s/s 48c x8</t>
  </si>
  <si>
    <t>Coat of Arms and Mexican Landmarks</t>
  </si>
  <si>
    <t>1p o/p 'OFICIAL'</t>
  </si>
  <si>
    <t>Airmail - Caracara</t>
  </si>
  <si>
    <t>Airmail - The Anniversary of the Death of Emilio Carranza, 1905-1928</t>
  </si>
  <si>
    <t>Airmail - The Anniversary of the Death of Emilio Carranza, 1905-1931</t>
  </si>
  <si>
    <t>1929 -1934 Airmail - Coat of Arms &amp; Plane</t>
  </si>
  <si>
    <t>Airmail - No. 676 Overprinted "Primer Congreso - Nacional de Turismo - Mexico - Abril 20-27 de 1930"</t>
  </si>
  <si>
    <t>Airmail - Nos. 660 &amp; 662 Overprinted "HABILITADO - 1930"</t>
  </si>
  <si>
    <t>695a</t>
  </si>
  <si>
    <t>Airmail - Issue of 1929 Overprinted "HABILITADO - AEREO - 1930-1931"</t>
  </si>
  <si>
    <t>Airmail - Nos. 668 &amp; 678 Overprinted "HABILITADO - Quince centavos"</t>
  </si>
  <si>
    <t>Airmail - Nos. 668 &amp; 678 Surcharged</t>
  </si>
  <si>
    <t>Airmail - Nos. 660 &amp; 664 Overprinted "HABILITADO - AEREO - 1932"</t>
  </si>
  <si>
    <t>Issues of 1927 Surcharged</t>
  </si>
  <si>
    <t>Airmail - National University</t>
  </si>
  <si>
    <t>Issue of 1935 Overprinted "AMELIA EARHART - VUELO DE BUENA VOLUNTAD - MEXICO - 1935"</t>
  </si>
  <si>
    <t>1938 -1941 Special Delivery Stamps</t>
  </si>
  <si>
    <t>Airmail - Ethnicity and National History</t>
  </si>
  <si>
    <t>Express Stamp - Archer</t>
  </si>
  <si>
    <t>Archers</t>
  </si>
  <si>
    <t>Orizaba?</t>
  </si>
  <si>
    <t>20c perf 14</t>
  </si>
  <si>
    <t>Airmail - The 20th International Geological Congress</t>
  </si>
  <si>
    <t>The 100th Anniversary of the Battle of Puebla</t>
  </si>
  <si>
    <t>Airmail - The 100th Anniversary of the Battle of Puebla</t>
  </si>
  <si>
    <t>Airmail - Mexican Arts and Sciences - Paintings</t>
  </si>
  <si>
    <t>The 25th Anniversary of Inter-American Development Bank</t>
  </si>
  <si>
    <t>The 100th Anniversary of Geological Institute</t>
  </si>
  <si>
    <t>The 13th International Marathon, Mexico City</t>
  </si>
  <si>
    <t>Definitives - Handicrafts - "2005" Imprint</t>
  </si>
  <si>
    <t>3198-3222</t>
  </si>
  <si>
    <t>6.50p</t>
  </si>
  <si>
    <t>s/s 6.50p x25</t>
  </si>
  <si>
    <t>Definitives - Handicrafts - "2007" Imprint</t>
  </si>
  <si>
    <t>Definitives - Handicrafts - "2008" Imprint</t>
  </si>
  <si>
    <t>Kronotsky</t>
  </si>
  <si>
    <t>2009 Wild Lands</t>
  </si>
  <si>
    <t>13.50p</t>
  </si>
  <si>
    <t>The 20th Anniversary of the National Disaster Prevention Centre</t>
  </si>
  <si>
    <t>Mexican World Heritage Cities</t>
  </si>
  <si>
    <t>11.50p</t>
  </si>
  <si>
    <t>Definitives - Handicrafts - "2012" Imprint</t>
  </si>
  <si>
    <t>Definitives - Handicrafts - "2016" Imprint</t>
  </si>
  <si>
    <t>Definitives - Handicrafts - "2017" Imprint</t>
  </si>
  <si>
    <t>Definitives - Handicrafts - "2018" Imprint</t>
  </si>
  <si>
    <t>Definitives - Handicrafts - "2019" Imprint</t>
  </si>
  <si>
    <t>Definitives - Handicrafts - "2020" Imprint</t>
  </si>
  <si>
    <t>7.50p</t>
  </si>
  <si>
    <t>Flag Day</t>
  </si>
  <si>
    <r>
      <t>MEXICO</t>
    </r>
    <r>
      <rPr>
        <sz val="9"/>
        <rFont val="Arial"/>
        <family val="2"/>
      </rPr>
      <t xml:space="preserve"> (to 2020)</t>
    </r>
  </si>
  <si>
    <t>Mexico</t>
  </si>
  <si>
    <t>1929 -1934 Airmail - Coat of Arms &amp; Plane, Rouletted Perforation</t>
  </si>
  <si>
    <t>The 100th Anniversary of Geological Society</t>
  </si>
  <si>
    <t>8.50p</t>
  </si>
  <si>
    <r>
      <t>UNESCO</t>
    </r>
    <r>
      <rPr>
        <sz val="9"/>
        <rFont val="Arial"/>
        <family val="2"/>
      </rPr>
      <t xml:space="preserve"> (to 2019)</t>
    </r>
  </si>
  <si>
    <t>USA</t>
  </si>
  <si>
    <r>
      <t>UNITED STATES OF AMERICA</t>
    </r>
    <r>
      <rPr>
        <sz val="9"/>
        <rFont val="Arial"/>
        <family val="2"/>
      </rPr>
      <t xml:space="preserve"> (to 2020)</t>
    </r>
  </si>
  <si>
    <t>1863 -1875 Coat of Arms</t>
  </si>
  <si>
    <t>1864 -1875 Coat of Arms</t>
  </si>
  <si>
    <t>1865 -1875 Coat of Arms</t>
  </si>
  <si>
    <t>1866 -1875 Coat of Arms</t>
  </si>
  <si>
    <t>1867 -1875 Coat of Arms</t>
  </si>
  <si>
    <t>1868 -1875 Coat of Arms</t>
  </si>
  <si>
    <t>1881 -1882 No. 1 Surcharged in Red</t>
  </si>
  <si>
    <t>No. 1-3 Surcharged and Overprinted "U.P.U."</t>
  </si>
  <si>
    <t>Local Motives &amp; Famous People</t>
  </si>
  <si>
    <t>Airmail - Fiscal Stamps, Arms Design - Inscribed "TIMBRE 1929", Surcharged "Habilitado 1931 Correo Aereo" and New Value</t>
  </si>
  <si>
    <t>Airmail - Surcharged "CORREO 1930 AEREO", with Bleriot XI Airplane and New Value</t>
  </si>
  <si>
    <t>The 300th Anniversary of Apparition of Our Lady of the Angels</t>
  </si>
  <si>
    <t>Search for the Pirate Treasure on Cocos Island</t>
  </si>
  <si>
    <t>Airmail - The 1st Annual Fair</t>
  </si>
  <si>
    <t>Issue of 1936 Surcharged "15 CENTIMOS 15"</t>
  </si>
  <si>
    <t>Airmail - Pan-American Aviation Day - Surcharged "AERO Aviacion Panamericana Dic. 17 1940" and Value</t>
  </si>
  <si>
    <t>War Effort</t>
  </si>
  <si>
    <t>1.40col</t>
  </si>
  <si>
    <t>reddish purple</t>
  </si>
  <si>
    <t>greyish blaqck</t>
  </si>
  <si>
    <t>Airmail - The 100th Anniversary of San Roman</t>
  </si>
  <si>
    <t>Ratification of Costa Rica and Panama Boundary Treaty - Overprinted "La Entrevista ... 1944"</t>
  </si>
  <si>
    <t>Issue of 1911 Overprinted "CORREOS 1947"</t>
  </si>
  <si>
    <t>Airmail - Malaria Eradication</t>
  </si>
  <si>
    <t>Airmail - The 100th Anniversary of Costa Rican Stamps</t>
  </si>
  <si>
    <t>688a</t>
  </si>
  <si>
    <t>Airmail - Olympic Games (1964)</t>
  </si>
  <si>
    <t>Airmail - Costa Rican Paintings</t>
  </si>
  <si>
    <t>Airmail - Various Costa Rican Coats of Arms (with Dates)</t>
  </si>
  <si>
    <t>Airmail - The 150th Anniversary of Central American Independence</t>
  </si>
  <si>
    <t>Airmail - American Tourist Year</t>
  </si>
  <si>
    <t>Airmail - Presidential Visit to Cocos Island</t>
  </si>
  <si>
    <t>1024-1028</t>
  </si>
  <si>
    <t>Airmail - The 100th Anniversary of Sir Rowland Hill, 1795-1879</t>
  </si>
  <si>
    <t>Airmail - The 10th Anniversary of National Parks Service</t>
  </si>
  <si>
    <t>Airmail - Paintings</t>
  </si>
  <si>
    <t>National Coat of Arms</t>
  </si>
  <si>
    <t>The 50th Anniversary of Costa Rica-Panama Boundary Treaty</t>
  </si>
  <si>
    <t>Issue of 1990 Surcharged</t>
  </si>
  <si>
    <t>The 25th Anniversary of Coco Island National Park</t>
  </si>
  <si>
    <t>1575-1576</t>
  </si>
  <si>
    <t>1599a</t>
  </si>
  <si>
    <t>1600a</t>
  </si>
  <si>
    <t>1601a</t>
  </si>
  <si>
    <t>155col</t>
  </si>
  <si>
    <t>s/s 150-150col x2</t>
  </si>
  <si>
    <t>State Symbols</t>
  </si>
  <si>
    <t>Tortuguero</t>
  </si>
  <si>
    <t>Arenal, Poas, Coco Is</t>
  </si>
  <si>
    <t>1739-1745</t>
  </si>
  <si>
    <t>240c</t>
  </si>
  <si>
    <t>s/s 240c x7</t>
  </si>
  <si>
    <t>The 150th Anniversary of the First Costa Rican Postage Stamp</t>
  </si>
  <si>
    <t>1808-1809</t>
  </si>
  <si>
    <t>1000c</t>
  </si>
  <si>
    <t>s/s 1000c x2</t>
  </si>
  <si>
    <t>Towards the 200th Anniversary of Independence</t>
  </si>
  <si>
    <t>1871-1873</t>
  </si>
  <si>
    <t>800c</t>
  </si>
  <si>
    <t>s/s 650c-900c x3</t>
  </si>
  <si>
    <t>Clean Energy</t>
  </si>
  <si>
    <t>1905a</t>
  </si>
  <si>
    <t>1470c</t>
  </si>
  <si>
    <t>s/s 1470c</t>
  </si>
  <si>
    <t>Turrialba Volcano National Park</t>
  </si>
  <si>
    <t>720c</t>
  </si>
  <si>
    <t>Turrialba</t>
  </si>
  <si>
    <r>
      <t>COSTA RICA</t>
    </r>
    <r>
      <rPr>
        <sz val="9"/>
        <rFont val="Arial"/>
        <family val="2"/>
      </rPr>
      <t xml:space="preserve"> (to 2020)</t>
    </r>
  </si>
  <si>
    <t>Cuba, Dominican Republic, Puerto Rico</t>
  </si>
  <si>
    <t>15col</t>
  </si>
  <si>
    <t>The 450th Anniversary of Discovery of Cocos Island</t>
  </si>
  <si>
    <t>Airmail - American Writers and Artists Association</t>
  </si>
  <si>
    <t>Cuban Minerals</t>
  </si>
  <si>
    <t>4640a</t>
  </si>
  <si>
    <t>s/s 1p</t>
  </si>
  <si>
    <t>Corindonite</t>
  </si>
  <si>
    <t>Uranite</t>
  </si>
  <si>
    <t>Fluroite</t>
  </si>
  <si>
    <t>International Stamp Exhibition PHILANIPPON 2011</t>
  </si>
  <si>
    <r>
      <t>CUBA</t>
    </r>
    <r>
      <rPr>
        <sz val="9"/>
        <rFont val="Arial"/>
        <family val="2"/>
      </rPr>
      <t xml:space="preserve"> (to 2020)</t>
    </r>
  </si>
  <si>
    <t>1872 -1873 Coat of Arms</t>
  </si>
  <si>
    <t>1873 -1873 Coat of Arms</t>
  </si>
  <si>
    <t>National Symbols - Issues of 1902 and 1907 Overprinted</t>
  </si>
  <si>
    <t>140a</t>
  </si>
  <si>
    <t>300a</t>
  </si>
  <si>
    <t>300b</t>
  </si>
  <si>
    <t>Airmail - Issue of 1930 Overprinted "EXTERIOR - 1931"</t>
  </si>
  <si>
    <t>306b</t>
  </si>
  <si>
    <t>345a</t>
  </si>
  <si>
    <t>Airmail - Local Motives - Inscribed "INTERIOR"</t>
  </si>
  <si>
    <t>Airmail - Local Motives - Inscribed "EXTERIOR"</t>
  </si>
  <si>
    <t>Philatelic Exhibition Fund - Overprinted "EXPOSICION FILATELICA 1937" or Surcharged +1 also</t>
  </si>
  <si>
    <t>Airmail - Philatelic Exhibition Fund - Overprinted "EXPOSICION FILATELICA 1937" or Surcharged +1 also</t>
  </si>
  <si>
    <t>Airmail - Second Term of President Ubico</t>
  </si>
  <si>
    <t>436-441</t>
  </si>
  <si>
    <t>s/s 1c-10c x6</t>
  </si>
  <si>
    <t>Airmail - The 1st Central American Philatelic Exhibition - Inscribed "PRIMERA EXPOSICION FILATELICA CENTRO AMERICANA"</t>
  </si>
  <si>
    <t>Coat of arms on national flags</t>
  </si>
  <si>
    <t>Airmail - Buildings Overprinted with Flying Quetzal - Foreign Airmail - Inscribed "AEREO EXTERIOR" or "AEREO INTERNACIONAL"</t>
  </si>
  <si>
    <t>National Symbols - Surcharged</t>
  </si>
  <si>
    <t>473b</t>
  </si>
  <si>
    <t>2 1/2 c on 3c</t>
  </si>
  <si>
    <t>Airmail - Book Fair - Issue of 1939 Overprinted "1945 FERIA DEL LIBRO 2½ CENTAVOS" and Surcharged</t>
  </si>
  <si>
    <t>Jose Batres y Montufar, Military Leader and Writer</t>
  </si>
  <si>
    <t>Airmail - Latin-American Universities' Congress</t>
  </si>
  <si>
    <t>Airmail - National Revolutionary Army Commemoration</t>
  </si>
  <si>
    <t>Airmail - Red Cross - Inscribed "CONMEMORATIVAS CRUZ ROJA"</t>
  </si>
  <si>
    <t>Airmail - Red Cross</t>
  </si>
  <si>
    <t>Airmail - World Refugee Year - Issues of 1958 Overprinted "ANO MUNDIAL DE REFUGIADOS" or Surcharged also</t>
  </si>
  <si>
    <t>Airmail - Red Cross - Issues of 1958 Overprinted "MAYO DE 1960"</t>
  </si>
  <si>
    <t>Airmail - National Fair, 1960</t>
  </si>
  <si>
    <t>Airmail - The 8th Cycle Race - Overprinted "VIII VUELTA CICLISTICA"</t>
  </si>
  <si>
    <t>Airmail - New York World's Fair - Overprinted "FERIA MUNDIAL DE NEW YORK"</t>
  </si>
  <si>
    <t>Airmail - Olympic Games - Tokyo, Japan - Overprinted with Olympic Rings and "OLIMPIADAS TOKIO-1964"</t>
  </si>
  <si>
    <t>Airmail - Overprinted "HABILITADA 1964" and Surcharged</t>
  </si>
  <si>
    <t>783-784</t>
  </si>
  <si>
    <t>s/s 10c-20c</t>
  </si>
  <si>
    <t>Airmail - The 15th UPU Congress, Vienna</t>
  </si>
  <si>
    <t>Airmail - Beatification of Pedro de Betancourt 1963</t>
  </si>
  <si>
    <t>Airmail - Beatification of Pedro de Betancourt 1964</t>
  </si>
  <si>
    <t>Airmail - Beatification of Pedro de Betancourt 1965</t>
  </si>
  <si>
    <t>Airmail - Beatification of Pedro de Betancourt 1966</t>
  </si>
  <si>
    <t>Airmail - State Coat of Arms</t>
  </si>
  <si>
    <t>Airmail - The 3rd Meeting of Central American Presidents - Overprinted "III REUNION DE PRESIDENTES Nov. 15-18, 1967"</t>
  </si>
  <si>
    <t>Airmail - Conservation of Atitlan Grebes</t>
  </si>
  <si>
    <t>Airmail - The 100th Anniversary of Guatemalan Stamps and the 100th Anniversary of Newspaper "Gaceta de Guatemala"</t>
  </si>
  <si>
    <t>Airmail - The 100th Anniversary of Guatemalan Stamps</t>
  </si>
  <si>
    <t>956-960</t>
  </si>
  <si>
    <t>s/s 1c-20c x5</t>
  </si>
  <si>
    <t>Airmail - The 100th Anniversary of Newspaper "Gaceta de Guatemala" 1971, and the 100th Anniversary of Guatemalan Stamps 1971</t>
  </si>
  <si>
    <t>Airmail - The 100th Anniversary of Guatemalan Stamps 1971</t>
  </si>
  <si>
    <t>Airmail - Earthquake of 4 February 1976</t>
  </si>
  <si>
    <t>Airmail - The 200th Anniversary of American Revolution</t>
  </si>
  <si>
    <t>Airmail - The 200th Anniversary of Nueva Guatemala de la Asuncion, Guatemala City</t>
  </si>
  <si>
    <t>1134a</t>
  </si>
  <si>
    <t>Airmail - The 150th Anniversary of Founding of Quetzaltenango</t>
  </si>
  <si>
    <t>Airmail - The 300th Anniversary of San Carlos University of Guatemala</t>
  </si>
  <si>
    <t>Airmail - Archaeological Treasures from Tikal</t>
  </si>
  <si>
    <t>Archaeology treasure</t>
  </si>
  <si>
    <t>Airmail - Municipal Coat of Arms</t>
  </si>
  <si>
    <t>Airmail - Coffee</t>
  </si>
  <si>
    <t>Airmail - The 75th Anniversary of Boy Scout Movement</t>
  </si>
  <si>
    <t>Airmail - America - Natural World</t>
  </si>
  <si>
    <t>The 70th Anniversary of Diplomatic Relations between Japan and Guatemala</t>
  </si>
  <si>
    <t>s/s 14q</t>
  </si>
  <si>
    <t>Coffee Cultivation Areas</t>
  </si>
  <si>
    <t>1530-1531</t>
  </si>
  <si>
    <t>20q</t>
  </si>
  <si>
    <t>s/s 5q-20q x2</t>
  </si>
  <si>
    <t>Airmail - Various Stamps Surcharged</t>
  </si>
  <si>
    <t>1q on 60q</t>
  </si>
  <si>
    <t>8q on 80q</t>
  </si>
  <si>
    <t>The 150th Anniversary of the Battle of La Arda</t>
  </si>
  <si>
    <t>5q</t>
  </si>
  <si>
    <t>Chiquimula</t>
  </si>
  <si>
    <t>s/s 10q</t>
  </si>
  <si>
    <t>The 100th Anniversary of the First Flight in Guatemala</t>
  </si>
  <si>
    <t>America UPAEP - Myths and Legends</t>
  </si>
  <si>
    <t>10q</t>
  </si>
  <si>
    <t>8q</t>
  </si>
  <si>
    <t>3q</t>
  </si>
  <si>
    <t>Laguna El Pino</t>
  </si>
  <si>
    <t>America UPAEP</t>
  </si>
  <si>
    <t>1725-1728</t>
  </si>
  <si>
    <t>s/s 5q x4</t>
  </si>
  <si>
    <r>
      <t xml:space="preserve">GUATEMALA </t>
    </r>
    <r>
      <rPr>
        <sz val="9"/>
        <rFont val="Arial"/>
        <family val="2"/>
      </rPr>
      <t>(to 2020)</t>
    </r>
  </si>
  <si>
    <t>Guatemala</t>
  </si>
  <si>
    <t>1p ovpt T.S.de C</t>
  </si>
  <si>
    <t>Local Motives Stamps of 1931 Overprinted "T. S. de. C." - (Tribunal Superior de Cuentas)</t>
  </si>
  <si>
    <t>rose/black</t>
  </si>
  <si>
    <t>No. 1 &amp; 2 Surcharged - Comayagua Issue, with Frame</t>
  </si>
  <si>
    <t>1/2r on 2r</t>
  </si>
  <si>
    <t>1r on 2r</t>
  </si>
  <si>
    <t>2r on 2r</t>
  </si>
  <si>
    <t>No. 1 &amp; 2 Surcharged - Tegucigalpa Issue, without Frame</t>
  </si>
  <si>
    <t>Coat of Arms of Honduras</t>
  </si>
  <si>
    <t>Airmail - Dedication of Columbus Memorial Lighthouse - Official Stamps of 1939 Overprinted "Correo Aereo Habilitado para Servicio Publico Pro-Faro-Colon-1940"</t>
  </si>
  <si>
    <t>dark blue/green</t>
  </si>
  <si>
    <t>dark blue/orange</t>
  </si>
  <si>
    <t>dark blue/olive brown</t>
  </si>
  <si>
    <t>dark blue/carmine</t>
  </si>
  <si>
    <t>dark blue/violet</t>
  </si>
  <si>
    <t>dark blue/reddish brown</t>
  </si>
  <si>
    <t>dark blue/reddish orange</t>
  </si>
  <si>
    <t>Airmail - Previous Issues Overprinted "Habilitada para el Servicio Publico 1941"</t>
  </si>
  <si>
    <t>3c on 2c</t>
  </si>
  <si>
    <t>8c on 2c</t>
  </si>
  <si>
    <t>8c on 15c</t>
  </si>
  <si>
    <t>8c on 46c</t>
  </si>
  <si>
    <t>8c on 50c</t>
  </si>
  <si>
    <t>dark blue/olive green</t>
  </si>
  <si>
    <t>Airmail - Official Stamps of 1939 Surcharged "Rehabilitada para el Servicio Publico 1941 Vale tres cts"</t>
  </si>
  <si>
    <t>Airmail - The 100th Anniversary of the Death of General Francisco Morazan</t>
  </si>
  <si>
    <t>Airmail - Inauguration of President Juan Manuel Galvez - Inscribed "CONMEMORATIVA DE LA SUCESION PRESIDENCIAL"</t>
  </si>
  <si>
    <t>Airmail - Founding of Central Bank - Previous Issues Overprinted "COMEMORATIVA FUNDACION BANCO CENTRAL ADMINISTRACION GALVEZ-LOZANO JULIO 1 de 1950"</t>
  </si>
  <si>
    <t>Airmail - The 100th Anniversary of Stamp in Honduras</t>
  </si>
  <si>
    <t>0.01L</t>
  </si>
  <si>
    <t>0.40L</t>
  </si>
  <si>
    <t>Airmail - Campaign Against Forest Fires</t>
  </si>
  <si>
    <t>796-800</t>
  </si>
  <si>
    <t>0.05L-1L x5</t>
  </si>
  <si>
    <t>0.04L on 1L</t>
  </si>
  <si>
    <t>Airmail - Visit of King and Queen of Spain</t>
  </si>
  <si>
    <t>Airmail - The 100th Anniversary of the Death of Sir Rowland Hill</t>
  </si>
  <si>
    <t>0.10L</t>
  </si>
  <si>
    <t>Airmail - The 2nd Anniversary of Return of Constitutional Government</t>
  </si>
  <si>
    <t>0.2L</t>
  </si>
  <si>
    <t>Airmail - The 75th Anniversary of Banco Atlantida</t>
  </si>
  <si>
    <t>1091-1092</t>
  </si>
  <si>
    <t>s/s 0.1L-0.85L</t>
  </si>
  <si>
    <t>Airmail - The 200th Anniversary of the Birth of General Francisco Morazan, 1792-1842</t>
  </si>
  <si>
    <t>Five mountains?</t>
  </si>
  <si>
    <t>Airmail - Japanese-Central American Year, and 70 Years of Diplomatic Relations Between Japan and Honduras</t>
  </si>
  <si>
    <t>1890-1893</t>
  </si>
  <si>
    <t>s/s 25L x4</t>
  </si>
  <si>
    <t>Airmail - America UPAEP - National Symbols</t>
  </si>
  <si>
    <t>Conservation of Wildlife</t>
  </si>
  <si>
    <t>Homage to Peru</t>
  </si>
  <si>
    <r>
      <t>HONDURAS</t>
    </r>
    <r>
      <rPr>
        <sz val="9"/>
        <rFont val="Arial"/>
        <family val="2"/>
      </rPr>
      <t xml:space="preserve"> (to 2020)</t>
    </r>
  </si>
  <si>
    <t>Honduras</t>
  </si>
  <si>
    <t>Liberty Cap on Mountain Peak - Yellowish Paper</t>
  </si>
  <si>
    <t>1869 -1871 Liberty Cap on Mountain Peak - White Paper</t>
  </si>
  <si>
    <t>1870 -1871 Liberty Cap on Mountain Peak - White Paper</t>
  </si>
  <si>
    <t>1871 -1871 Liberty Cap on Mountain Peak - White Paper</t>
  </si>
  <si>
    <t>1872 -1871 Liberty Cap on Mountain Peak - White Paper</t>
  </si>
  <si>
    <t>1873 -1871 Liberty Cap on Mountain Peak - White Paper</t>
  </si>
  <si>
    <t>1877 -1880 Liberty Cap on Mountain Peak - Rouletted Perforation</t>
  </si>
  <si>
    <t>1878 -1880 Liberty Cap on Mountain Peak - Rouletted Perforation</t>
  </si>
  <si>
    <t>1879 -1880 Liberty Cap on Mountain Peak - Rouletted Perforation</t>
  </si>
  <si>
    <t>1880 -1880 Liberty Cap on Mountain Peak - Rouletted Perforation</t>
  </si>
  <si>
    <t>1881 -1880 Liberty Cap on Mountain Peak - Rouletted Perforation</t>
  </si>
  <si>
    <t>1882 -1880 Liberty Cap on Mountain Peak - Rouletted Perforation</t>
  </si>
  <si>
    <t>Locomotive and Telegraph</t>
  </si>
  <si>
    <t>Coat of arms of Nicaragua</t>
  </si>
  <si>
    <t>cinnabar</t>
  </si>
  <si>
    <t>Goddess of Plenty</t>
  </si>
  <si>
    <t>violet carmine</t>
  </si>
  <si>
    <t>Columbus Sighting</t>
  </si>
  <si>
    <t>purple slate</t>
  </si>
  <si>
    <t>Mountain View</t>
  </si>
  <si>
    <t>Victory</t>
  </si>
  <si>
    <t>Map of Nicaragua - Without Watermark</t>
  </si>
  <si>
    <t>Map of Nicaragua - With Watermark</t>
  </si>
  <si>
    <t>violet red</t>
  </si>
  <si>
    <t>Coat of Arms - Without Watermark</t>
  </si>
  <si>
    <t>Coat of Arms - With Watermark</t>
  </si>
  <si>
    <t>Momotombo Mountain</t>
  </si>
  <si>
    <t>Momotombo Mountain Stamps of 1900 Surcharged</t>
  </si>
  <si>
    <t>179a</t>
  </si>
  <si>
    <t>179b</t>
  </si>
  <si>
    <t>179c</t>
  </si>
  <si>
    <t>179d</t>
  </si>
  <si>
    <t>180a</t>
  </si>
  <si>
    <t>180b</t>
  </si>
  <si>
    <t>180c</t>
  </si>
  <si>
    <t>181a</t>
  </si>
  <si>
    <t>181b</t>
  </si>
  <si>
    <t>181c</t>
  </si>
  <si>
    <t>182a</t>
  </si>
  <si>
    <t>182b</t>
  </si>
  <si>
    <t>183a</t>
  </si>
  <si>
    <t>183b</t>
  </si>
  <si>
    <t>183c</t>
  </si>
  <si>
    <t>Momotombo Mountain Stamps of 1900 - New Colors</t>
  </si>
  <si>
    <t>185a</t>
  </si>
  <si>
    <t>187a</t>
  </si>
  <si>
    <t>187b</t>
  </si>
  <si>
    <t>188a</t>
  </si>
  <si>
    <t>188b</t>
  </si>
  <si>
    <t>Momotombo Mountain Stamps of 1900 Surcharged in Blue or Black</t>
  </si>
  <si>
    <t>Issue of 1900 Surcharged in Black or Blue</t>
  </si>
  <si>
    <t>218d</t>
  </si>
  <si>
    <t>220b</t>
  </si>
  <si>
    <t>Coat of Arms Stamps of 1905 Surcharged Upwards</t>
  </si>
  <si>
    <t>Revenue Stamps Overprinted "CORREO - 1908" &amp; Surcharged</t>
  </si>
  <si>
    <t>Revenue Stamps Overprinted "CORREOS - 1909" Upwards &amp; Surcharged</t>
  </si>
  <si>
    <t>Coat of Arms Stamps of 1909-1910 Overprinted &amp; Surcharged - Short Distance Between "Vale" and "2 cts."</t>
  </si>
  <si>
    <t>Coat of Arms Stamps of 1909-1910 Overprinted &amp; Surcharged - Long Distance Between "Vale" and "2 cts."</t>
  </si>
  <si>
    <t>Revenue Stamps Surcharged in Black</t>
  </si>
  <si>
    <t>Revenue Stamp Surcharged "CORREOS - 05 cts. - 1911" in Black</t>
  </si>
  <si>
    <t>Revenue Stamps Overprinted &amp; Surcharged "VALE - 05 cts - POSTAL - de 1911"</t>
  </si>
  <si>
    <t>Railroad Coupon Tax Stamps Surcharged</t>
  </si>
  <si>
    <t>Railroad Coupon Tax Stamps Overprinted "TIMBRE FISCAL" &amp; Surcharged</t>
  </si>
  <si>
    <t>Railroad Coupon Tax Overprinted "TIMBRE FISCAL"</t>
  </si>
  <si>
    <t>Railroad Coupon Tax Surcharged</t>
  </si>
  <si>
    <t>Landscape Stamp of 1912 Surcharged in Violet</t>
  </si>
  <si>
    <t>Landscape Stamp of 1912 Overprinted</t>
  </si>
  <si>
    <t>Landscape Stamp of 1913 Surcharged and Overprinted "ct. Cordoba - Correos-1913"</t>
  </si>
  <si>
    <t>Landscape Stamp of 1912 Surcharged and Overprinted "medio - cvo - Córdoba"</t>
  </si>
  <si>
    <t>Official Stamps of 1914 Surcharged</t>
  </si>
  <si>
    <t>Telegraph Stamps Overprinted and Surcharged "Correos - 1928 Vale 2 cent." in Red</t>
  </si>
  <si>
    <t>Airmail - Airplanes over Momotombo</t>
  </si>
  <si>
    <t>Airmail - Airplanes over Momotombo Stamps of 1929 Surcharged</t>
  </si>
  <si>
    <t>Airmail - Airplanes over Momotombo Stamps of 1929 Surcharged "Vale C$" and New Value</t>
  </si>
  <si>
    <t>Airmail - Airplanes over Momotombo Stamps of 1931 Overprinted "Semana Correo Aéreo - Internacional . 11-17 Septiembre 1932"</t>
  </si>
  <si>
    <t>Airmail - Inauguration of Inland Airmail</t>
  </si>
  <si>
    <t>Airmail - Airplanes over Momotombo Stamps of 1929 Surcharged in Black</t>
  </si>
  <si>
    <t>Airmail - Airplanes over Momotombo Surcharged "Servicio - Centroamericano - Vale 10 centavos"</t>
  </si>
  <si>
    <t>731a</t>
  </si>
  <si>
    <t>Airmail - Airplanes over Momotombo Stamp of 1934 Surcharged "Servicio - Centroamericano - Vale 10 centavos" and "RESELLO-1935"</t>
  </si>
  <si>
    <t>Airmail - Airplanes over Momotombo Stamps of 1929 &amp; 1931 Overprinted "RESELLO-1935"</t>
  </si>
  <si>
    <t>Airmail - Airplanes over Momotombo Stamps of 1933 Overprinted "RESELLO-1935"</t>
  </si>
  <si>
    <t>Airmail - Airplanes over Momotombo Stamps of 1929 &amp; 1931 Overprinted Upwards "RESELLO-1935" in Red</t>
  </si>
  <si>
    <t>30cor</t>
  </si>
  <si>
    <t>violet/multi</t>
  </si>
  <si>
    <t>brownish orange/multi</t>
  </si>
  <si>
    <t>The 2nd Anniversary of the Nicaragua's Declaration of War Against Axis</t>
  </si>
  <si>
    <t>40cor</t>
  </si>
  <si>
    <t>60cor</t>
  </si>
  <si>
    <t>bluish green/multi</t>
  </si>
  <si>
    <t>light blue/multi</t>
  </si>
  <si>
    <t>1cor</t>
  </si>
  <si>
    <t>black/brownish orange</t>
  </si>
  <si>
    <t>Foundation of Organization of Central American States</t>
  </si>
  <si>
    <t>United Nations</t>
  </si>
  <si>
    <t>Airmail - United Nations</t>
  </si>
  <si>
    <t>3cor</t>
  </si>
  <si>
    <t>National Exhibition - Overprinted "Conmemoracion Exposicion Nacional Febrero 4-16, 1956" and Surcharged</t>
  </si>
  <si>
    <t>0.05c on 6cor</t>
  </si>
  <si>
    <t>In Memory of the Civil War of 1856</t>
  </si>
  <si>
    <t>Airmail - World's Fair - Brussels, Belgium</t>
  </si>
  <si>
    <t>s/s 25c-10cor x6</t>
  </si>
  <si>
    <t>1220-1225</t>
  </si>
  <si>
    <t>The 17th Convention of Lions International of Central America</t>
  </si>
  <si>
    <t>Airmail - The 17th Convention of Lions International of Central America</t>
  </si>
  <si>
    <t>The 150th Anniversary of the Birth of Abraham Lincoln, 1809-1865</t>
  </si>
  <si>
    <t>1277-1281</t>
  </si>
  <si>
    <t>s/s 5c-2cor</t>
  </si>
  <si>
    <t>1282-1287</t>
  </si>
  <si>
    <t>s/s 30c-5cor</t>
  </si>
  <si>
    <t>Airmail - The 150th Anniversary of the Birth of Abraham Lincoln, 1809-1865</t>
  </si>
  <si>
    <t>Airmail - Consular Fiscal Stamps</t>
  </si>
  <si>
    <t>Airmail - The 1st Central American Philatelic Convention, San Salvador - Overprinted "Convencion Filatelica - Centro - America - Panama - San Salvador - 27 Julio 1961"</t>
  </si>
  <si>
    <t>1337a</t>
  </si>
  <si>
    <t>s/s 7cor</t>
  </si>
  <si>
    <t>Airmail - Malaria Eradication - Issues of 1961 Overprinted "LUCHA CONTRA LA MALARIA" with Anopheles Mosquito</t>
  </si>
  <si>
    <t>Airmail - The 150th Anniversary of Independence</t>
  </si>
  <si>
    <t>Airmail - Nicaraguan Antiquities</t>
  </si>
  <si>
    <t>Basalt carvings</t>
  </si>
  <si>
    <t>s/s 4.25cor</t>
  </si>
  <si>
    <t>Airmail - Fair HEMISFAR 1968</t>
  </si>
  <si>
    <t>s/s 30c-2cor x5</t>
  </si>
  <si>
    <t>0.15c on 35cor</t>
  </si>
  <si>
    <t>Airmail - Issues of 1957, 1958, 1961, 1964, 1965 Overprinted "RESELLO" and Surcharged</t>
  </si>
  <si>
    <t>Airmail - World Exhibition "EXPO 70" - Osaka, Japan - Torii &amp; Mountain</t>
  </si>
  <si>
    <t>s/s 75c-3cor</t>
  </si>
  <si>
    <t>Erupting flower</t>
  </si>
  <si>
    <t>Wild Flowers</t>
  </si>
  <si>
    <t>2116-2117</t>
  </si>
  <si>
    <t>2118-2119</t>
  </si>
  <si>
    <t>Volcanoes and Lakes</t>
  </si>
  <si>
    <t>Airmail - Volcanoes and Lakes</t>
  </si>
  <si>
    <t>s/s 20cor</t>
  </si>
  <si>
    <t>Airmail - Year of Liberation 1979, The 100th Anniversary fo the Death of Sir Rowland Hill, and Nicaragua's Participation in Olympic Games 1980</t>
  </si>
  <si>
    <t>s/s 10cor</t>
  </si>
  <si>
    <t>The 1st Anniversary of the Revolution</t>
  </si>
  <si>
    <t>Literacy Campaign, International Year of the Child, The 100th Anniversary of the Death of Rowland Hill, 1795-1879, International FIP Congress in Essen 1980, International Stamp Exhibition "WIPA 1981", Stamp Exhibition "LURABA 1981" - Overprinted "1980 ANO DE LA ALFABETIZACION"</t>
  </si>
  <si>
    <t>Airmail - Literacy Year and Olympic Games - Moscow, Russia 1980 - Overprinted "1980 ANO DE LA ALFABETIZACION"</t>
  </si>
  <si>
    <t>2197-2202</t>
  </si>
  <si>
    <t>s/s 6 stamps</t>
  </si>
  <si>
    <t>Airmail - Literacy Year, International Year of the Child, The 10th Year Anniversary of the First Manned Lunar Landing, 50th Anniversary of the South America Ride on the Airship "Graf Zeppelin", International Postage Exhibition WIPA 1981 - Overprinted "1980 ANO DE LA ALFABETIZACION"</t>
  </si>
  <si>
    <t>2206-2208</t>
  </si>
  <si>
    <t>Airmail - Literacy Year, International Year of the Child, The First Manned Space Flight by Yuri Gagarin, The 10th Year Anniversary of the First Manned Lunar Landing, 50th Anniversary of the South America Ride on the Airship "Graf Zeppelin", International Postage Exhibition WIPA 1981 - Overprinted "1980 ANO DE LA ALFABETIZACION"</t>
  </si>
  <si>
    <t>Airmail - Literacy Year, International Year of the Child, The 100th Anniversary of the Death of Rowland Hill, 1795-1879, and Stamp Exhibition "PHILATOKIO 1981" - Tokyo, Japan - Overprinted "1980 ANO DE LA ALFABETIZACION"</t>
  </si>
  <si>
    <t>s/s 10/20cor</t>
  </si>
  <si>
    <t>The 1st Anniversary of Literacy Campaign</t>
  </si>
  <si>
    <t>2.10cor</t>
  </si>
  <si>
    <t>Airmail - The 12th Congress of Postal Union of Spain</t>
  </si>
  <si>
    <t>Airmail - Geothermal Power Plant "Momotombo"</t>
  </si>
  <si>
    <t>Momotombo geothermal</t>
  </si>
  <si>
    <t>Airmail - The 1st Nicaraguan Stamp Exhibition "EXPOFILNIC"</t>
  </si>
  <si>
    <t>2474a</t>
  </si>
  <si>
    <t>Nicaragua-Cuba Solidarity</t>
  </si>
  <si>
    <t>The 50th Anniversary of the Death of Augusto Cesar Sandino, 1895-1934</t>
  </si>
  <si>
    <t>The 6th Anniversary of National Fire Brigade</t>
  </si>
  <si>
    <t>2680-2686</t>
  </si>
  <si>
    <t>s/s 7 stamps</t>
  </si>
  <si>
    <t>Airmail - The 125th Anniversary of Nicaraguaian Stamps</t>
  </si>
  <si>
    <t>Airmail - International Stamp Exhibition "FINLANDIA '88" - Helsinki, Finland</t>
  </si>
  <si>
    <t>s/s 120cor</t>
  </si>
  <si>
    <t>Airmail - The 9th Anniversary of the Sandinista Revolution</t>
  </si>
  <si>
    <t>Airmail - The 10th Anniversary of the National Sandinista Revolution</t>
  </si>
  <si>
    <t>s/s 9000 cor</t>
  </si>
  <si>
    <t>3041a</t>
  </si>
  <si>
    <t>9000cor</t>
  </si>
  <si>
    <t>International Stamp Exhibition "STAMPWORLD LONDON '90" - Old Steam Ships</t>
  </si>
  <si>
    <t>75000cor</t>
  </si>
  <si>
    <t>Bahia de Corinto</t>
  </si>
  <si>
    <t>3050a</t>
  </si>
  <si>
    <t>s/s 75000cor</t>
  </si>
  <si>
    <t>America UPAEP - Volcano</t>
  </si>
  <si>
    <t>America (1992) - The 500th Anniversary of the Discovery of America by Christopher Columbus</t>
  </si>
  <si>
    <t>Contemporary Paintings</t>
  </si>
  <si>
    <t>World Amateur Baseball Championship</t>
  </si>
  <si>
    <t>Exotic Birds</t>
  </si>
  <si>
    <t>3637-3648</t>
  </si>
  <si>
    <t>s/s 2cor x12</t>
  </si>
  <si>
    <t>Natural Reservates and National Parks</t>
  </si>
  <si>
    <t>4256-4265</t>
  </si>
  <si>
    <t>s/s 3cor x10</t>
  </si>
  <si>
    <t>s/s 25cor</t>
  </si>
  <si>
    <t>UNESCO World Heritage - Old Leon Ruins</t>
  </si>
  <si>
    <t>Indigenous Birds</t>
  </si>
  <si>
    <t>4361-4366</t>
  </si>
  <si>
    <t>s/s 5cor-12cor x6</t>
  </si>
  <si>
    <t>Endangered Wildlife</t>
  </si>
  <si>
    <t>The 70th Anniversary of Diplomatic Relations between Nicaragua and Japan</t>
  </si>
  <si>
    <t>Momotombo &amp; Fuji</t>
  </si>
  <si>
    <t>s/s 3cor-12cor x4</t>
  </si>
  <si>
    <t>721a</t>
  </si>
  <si>
    <t>721b</t>
  </si>
  <si>
    <t>721c</t>
  </si>
  <si>
    <t>721d</t>
  </si>
  <si>
    <t>721e</t>
  </si>
  <si>
    <t>721f</t>
  </si>
  <si>
    <t>6c on 10c with black bar</t>
  </si>
  <si>
    <t>1c on 10c with black bar</t>
  </si>
  <si>
    <t>5c on 10c with black bar</t>
  </si>
  <si>
    <t>Momotombo Mountain Stamps of 1902 Surcharged in Black</t>
  </si>
  <si>
    <t>201d</t>
  </si>
  <si>
    <t>201e</t>
  </si>
  <si>
    <t>201f</t>
  </si>
  <si>
    <t>201g</t>
  </si>
  <si>
    <t>200a</t>
  </si>
  <si>
    <t>200b</t>
  </si>
  <si>
    <t>200g</t>
  </si>
  <si>
    <t>202b</t>
  </si>
  <si>
    <t>202c</t>
  </si>
  <si>
    <t>202d</t>
  </si>
  <si>
    <t>202e</t>
  </si>
  <si>
    <t>202f</t>
  </si>
  <si>
    <t>202g</t>
  </si>
  <si>
    <t>202h</t>
  </si>
  <si>
    <t>203b</t>
  </si>
  <si>
    <t>203c</t>
  </si>
  <si>
    <t>Coat of Arms - Imprint Bottom "Waterlow &amp; Sons, Ltd"</t>
  </si>
  <si>
    <t>Coat of Arms Stamps of 1907 Stamps Surcharged Downwards</t>
  </si>
  <si>
    <t>Coat of Arms Stamps of 1907 Surcharged Upwards</t>
  </si>
  <si>
    <t>240b</t>
  </si>
  <si>
    <r>
      <t>NICARAGUA</t>
    </r>
    <r>
      <rPr>
        <sz val="9"/>
        <rFont val="Arial"/>
        <family val="2"/>
      </rPr>
      <t xml:space="preserve"> (to 2020)</t>
    </r>
  </si>
  <si>
    <t>251a</t>
  </si>
  <si>
    <t>251b</t>
  </si>
  <si>
    <t>251c</t>
  </si>
  <si>
    <t>251d</t>
  </si>
  <si>
    <t>252d</t>
  </si>
  <si>
    <t>252e</t>
  </si>
  <si>
    <t>252f</t>
  </si>
  <si>
    <t>253a</t>
  </si>
  <si>
    <t>253b</t>
  </si>
  <si>
    <t>253c</t>
  </si>
  <si>
    <t>255f</t>
  </si>
  <si>
    <t>255g</t>
  </si>
  <si>
    <t>255h</t>
  </si>
  <si>
    <t>287c</t>
  </si>
  <si>
    <t>287d</t>
  </si>
  <si>
    <t>287e</t>
  </si>
  <si>
    <t>289c</t>
  </si>
  <si>
    <t>290c</t>
  </si>
  <si>
    <t>291c</t>
  </si>
  <si>
    <t>293d</t>
  </si>
  <si>
    <t>293e</t>
  </si>
  <si>
    <t>294c</t>
  </si>
  <si>
    <t>294d</t>
  </si>
  <si>
    <t>295b</t>
  </si>
  <si>
    <t>295c</t>
  </si>
  <si>
    <t>295d</t>
  </si>
  <si>
    <t>295e</t>
  </si>
  <si>
    <t>295f</t>
  </si>
  <si>
    <t>297a</t>
  </si>
  <si>
    <t>297b</t>
  </si>
  <si>
    <t>297c</t>
  </si>
  <si>
    <t>298a</t>
  </si>
  <si>
    <t>298b</t>
  </si>
  <si>
    <t>298c</t>
  </si>
  <si>
    <t>298d</t>
  </si>
  <si>
    <t>300d</t>
  </si>
  <si>
    <t>301a</t>
  </si>
  <si>
    <t>301b</t>
  </si>
  <si>
    <t>301c</t>
  </si>
  <si>
    <t>301d</t>
  </si>
  <si>
    <t>301e</t>
  </si>
  <si>
    <t>302a</t>
  </si>
  <si>
    <t>302b</t>
  </si>
  <si>
    <t>302c</t>
  </si>
  <si>
    <t>302d</t>
  </si>
  <si>
    <t>303b</t>
  </si>
  <si>
    <t>303c</t>
  </si>
  <si>
    <t>303d</t>
  </si>
  <si>
    <t>303e</t>
  </si>
  <si>
    <t>303f</t>
  </si>
  <si>
    <t>303g</t>
  </si>
  <si>
    <t>304a</t>
  </si>
  <si>
    <t>310b</t>
  </si>
  <si>
    <t>310c</t>
  </si>
  <si>
    <t>310e</t>
  </si>
  <si>
    <t>310f</t>
  </si>
  <si>
    <t>310g</t>
  </si>
  <si>
    <t>311c</t>
  </si>
  <si>
    <t>312a</t>
  </si>
  <si>
    <t>312b</t>
  </si>
  <si>
    <t>312c</t>
  </si>
  <si>
    <t>312d</t>
  </si>
  <si>
    <t>313a</t>
  </si>
  <si>
    <t>313b</t>
  </si>
  <si>
    <t>314a</t>
  </si>
  <si>
    <t>314b</t>
  </si>
  <si>
    <t>316a</t>
  </si>
  <si>
    <t>316b</t>
  </si>
  <si>
    <t>316d</t>
  </si>
  <si>
    <t>316c</t>
  </si>
  <si>
    <t>316e</t>
  </si>
  <si>
    <t>317a</t>
  </si>
  <si>
    <t>317b</t>
  </si>
  <si>
    <t>318b</t>
  </si>
  <si>
    <t>319a</t>
  </si>
  <si>
    <t>319b</t>
  </si>
  <si>
    <t>319c</t>
  </si>
  <si>
    <t>320a</t>
  </si>
  <si>
    <t>320b</t>
  </si>
  <si>
    <t>321c</t>
  </si>
  <si>
    <t>366a</t>
  </si>
  <si>
    <t>366b</t>
  </si>
  <si>
    <t>382a</t>
  </si>
  <si>
    <t>382b</t>
  </si>
  <si>
    <t>382c</t>
  </si>
  <si>
    <t>507b</t>
  </si>
  <si>
    <t>507c</t>
  </si>
  <si>
    <t>507d</t>
  </si>
  <si>
    <t>507e</t>
  </si>
  <si>
    <t>539b</t>
  </si>
  <si>
    <t>539c</t>
  </si>
  <si>
    <t>539d</t>
  </si>
  <si>
    <t>540a</t>
  </si>
  <si>
    <t>540b</t>
  </si>
  <si>
    <t>579b</t>
  </si>
  <si>
    <t>579c</t>
  </si>
  <si>
    <t>579d</t>
  </si>
  <si>
    <t>576a</t>
  </si>
  <si>
    <t>576b</t>
  </si>
  <si>
    <t>576c</t>
  </si>
  <si>
    <t>600c</t>
  </si>
  <si>
    <t>600d</t>
  </si>
  <si>
    <t>600e</t>
  </si>
  <si>
    <t>601b</t>
  </si>
  <si>
    <t>601c</t>
  </si>
  <si>
    <t>601d</t>
  </si>
  <si>
    <t>602a</t>
  </si>
  <si>
    <t>602b</t>
  </si>
  <si>
    <t>602c</t>
  </si>
  <si>
    <t>602d</t>
  </si>
  <si>
    <t>602e</t>
  </si>
  <si>
    <t>602f</t>
  </si>
  <si>
    <t>603a</t>
  </si>
  <si>
    <t>603b</t>
  </si>
  <si>
    <t>603c</t>
  </si>
  <si>
    <t>603d</t>
  </si>
  <si>
    <t>603e</t>
  </si>
  <si>
    <t>603f</t>
  </si>
  <si>
    <t>604a</t>
  </si>
  <si>
    <t>604b</t>
  </si>
  <si>
    <t>605a</t>
  </si>
  <si>
    <t>605b</t>
  </si>
  <si>
    <t>720b</t>
  </si>
  <si>
    <t>731b</t>
  </si>
  <si>
    <t>731c</t>
  </si>
  <si>
    <t>846a</t>
  </si>
  <si>
    <t>Coat of Arms Stamps of 1905 Surcharged</t>
  </si>
  <si>
    <t>Revenue Stamps Overprinted "CORREOS - 1908"</t>
  </si>
  <si>
    <t>250c</t>
  </si>
  <si>
    <t>266c</t>
  </si>
  <si>
    <t>266d</t>
  </si>
  <si>
    <t>Revenue Stamps Overprinted "CORREOS - 1908" Downwards &amp; Surcharged</t>
  </si>
  <si>
    <t>Coat of Arms - New Colors</t>
  </si>
  <si>
    <t>286c</t>
  </si>
  <si>
    <t>286d</t>
  </si>
  <si>
    <t>286e</t>
  </si>
  <si>
    <t>Coat of Arms Stamps of 1909 Surcharged</t>
  </si>
  <si>
    <t>Statue and Landscape</t>
  </si>
  <si>
    <t>601A</t>
  </si>
  <si>
    <t>601Aa</t>
  </si>
  <si>
    <t>720d</t>
  </si>
  <si>
    <t>Airmail - Airplanes over Momotombo Stamps of 1933 Surcharged and Overprinted Upwards "RESELLO-1935" in Red</t>
  </si>
  <si>
    <t>Airmail - Airplanes over Momotombo Stamps of 1931 Overprinted "Resello-1935"</t>
  </si>
  <si>
    <t>Airmail - Airplanes over Momotombo Stamps of 1929 Surcharged "1936 - Vale - Quince Centavos"</t>
  </si>
  <si>
    <t>Airmail - Foundation of Organization of Central American States</t>
  </si>
  <si>
    <t>Momotombo stamp on stamp</t>
  </si>
  <si>
    <t>Airmail - The 100th Anniversary of the Universal Postal Union</t>
  </si>
  <si>
    <t>1846-1848</t>
  </si>
  <si>
    <t>Airmail - The 50th Anniversary of Charles Lindbergh's Transatlantic Flight</t>
  </si>
  <si>
    <t>Momotombo lava</t>
  </si>
  <si>
    <t>Politicians of the 20th Century</t>
  </si>
  <si>
    <t>Kilimanjaro Kenya &amp; Kenyatta</t>
  </si>
  <si>
    <t>4318-4325</t>
  </si>
  <si>
    <t>s/s 5cor x8</t>
  </si>
  <si>
    <t>Maderas</t>
  </si>
  <si>
    <t>Nicaragua Postage Stamps of 1900 Handstamped "B Dpto Zelaya" in Black</t>
  </si>
  <si>
    <t>Nicaragua Postage Stamps of 1901 Handstamped "B Dpto Zelaya" in Black</t>
  </si>
  <si>
    <t>Nicaragua Postage Stamps of 1902 Handstamped "B Dpto Zelaya" in Black</t>
  </si>
  <si>
    <t>Nicaragua Postage Stamps of 1904 Handstamped "B Dpto Zelaya" in Black</t>
  </si>
  <si>
    <t>Nicaragua Postage Stamp of 1904 Handstamped "B Dpto Zelaya" in Black</t>
  </si>
  <si>
    <t>Nicaragua Postage Stamps of 1905 Handstamped "B Dpto Zelaya" in Black</t>
  </si>
  <si>
    <t>Nicaragua Postage Stamps of 1906 Handstamped "B Dpto Zelaya" in Black</t>
  </si>
  <si>
    <t>Nicaragua Postage Stamps of 1906 Overprinted "B Dpto. Zelaya"</t>
  </si>
  <si>
    <t>Nicaragua Postage Stamps of 1907 Overprinted "B Dpto. Zelaya"</t>
  </si>
  <si>
    <r>
      <t xml:space="preserve">TRANSCAUCASIAN FED. REP. </t>
    </r>
    <r>
      <rPr>
        <sz val="9"/>
        <rFont val="Arial"/>
        <family val="2"/>
      </rPr>
      <t>(ends 1923)</t>
    </r>
  </si>
  <si>
    <t>NICARAGUA - Zelaya</t>
  </si>
  <si>
    <t>NICARAGUA - Cabo</t>
  </si>
  <si>
    <t>Italy at Work - Italy Postage Stamps Overprinted "AMG-FTT"</t>
  </si>
  <si>
    <t>Trieste Fair - Italy Postage Stamps Overprinted "AMG-FTT - FIERA - di - TRIESTE - 1951""</t>
  </si>
  <si>
    <t>Landscapes - Italy Postage Stamps Overprinted "AMG-FTT"</t>
  </si>
  <si>
    <t>ITALY - Trieste AMGFTT Zone A</t>
  </si>
  <si>
    <r>
      <t>ITALY - Trieste AMGFTT Zone A</t>
    </r>
    <r>
      <rPr>
        <sz val="9"/>
        <rFont val="Arial"/>
        <family val="2"/>
      </rPr>
      <t xml:space="preserve"> (ends 1954)</t>
    </r>
  </si>
  <si>
    <r>
      <t>CANARY ISLANDS</t>
    </r>
    <r>
      <rPr>
        <sz val="9"/>
        <rFont val="Arial"/>
        <family val="2"/>
      </rPr>
      <t xml:space="preserve"> (ends 1938)</t>
    </r>
  </si>
  <si>
    <t>The 150th Anniversary of Geological Survey of Canada - Minerals</t>
  </si>
  <si>
    <t>FDC 48c x4</t>
  </si>
  <si>
    <t>Kilimanjaro &amp; Elbrus</t>
  </si>
  <si>
    <t>5c imperf</t>
  </si>
  <si>
    <t>Geophysics</t>
  </si>
  <si>
    <t>4272a</t>
  </si>
  <si>
    <t>FDC 39c</t>
  </si>
  <si>
    <t>Envelope 3c</t>
  </si>
  <si>
    <t>Aniakchak</t>
  </si>
  <si>
    <t>Envelope</t>
  </si>
  <si>
    <t>Mt St Helens big blast</t>
  </si>
  <si>
    <t>Kilauea eruption</t>
  </si>
  <si>
    <t>Mt St Helens</t>
  </si>
  <si>
    <t>1c imperf</t>
  </si>
  <si>
    <t>Map of Nicaragua - with red 'FRANQUEO OFICIAL'</t>
  </si>
  <si>
    <t>2c o/p red 'FRANQUEO OFICIAL'</t>
  </si>
  <si>
    <t>2c imperf</t>
  </si>
  <si>
    <t>4c imperf</t>
  </si>
  <si>
    <t>20c imperf</t>
  </si>
  <si>
    <t>50c imperf</t>
  </si>
  <si>
    <t>5c on 5c red</t>
  </si>
  <si>
    <t>321d</t>
  </si>
  <si>
    <t>red/olive</t>
  </si>
  <si>
    <t>Volcano erupting in Vietnam</t>
  </si>
  <si>
    <t>The 80th Anniversary of the Birth of Ho Chi Minh, North Vietnamese Leader</t>
  </si>
  <si>
    <t>1074a</t>
  </si>
  <si>
    <t>FDC 1col</t>
  </si>
  <si>
    <t>Olympus Mons, Mars</t>
  </si>
  <si>
    <t>2000a-i</t>
  </si>
  <si>
    <t>s/s $1.25 x9</t>
  </si>
  <si>
    <t>s/s $2 x9</t>
  </si>
  <si>
    <t>s/s $7 x9</t>
  </si>
  <si>
    <t>Endangered Animals</t>
  </si>
  <si>
    <t>1708a</t>
  </si>
  <si>
    <t>2724a</t>
  </si>
  <si>
    <t>3366a</t>
  </si>
  <si>
    <t>922a</t>
  </si>
  <si>
    <t>s/s $1.50 x9</t>
  </si>
  <si>
    <t>St Kitts view</t>
  </si>
  <si>
    <t>B1-B4</t>
  </si>
  <si>
    <t>Rocks and Minerals</t>
  </si>
  <si>
    <t>Airmail - Rocks and Minerals</t>
  </si>
  <si>
    <t>Tiga Island</t>
  </si>
  <si>
    <t>Tiga Island - New Caledonia</t>
  </si>
  <si>
    <t>Islands - Loyalty Island of Uvea and Mare</t>
  </si>
  <si>
    <t>Uvea Is</t>
  </si>
  <si>
    <t>Mare Is</t>
  </si>
  <si>
    <r>
      <t xml:space="preserve">NEW CALEDONIA </t>
    </r>
    <r>
      <rPr>
        <sz val="9"/>
        <rFont val="Arial"/>
        <family val="2"/>
      </rPr>
      <t>(to 2020)</t>
    </r>
  </si>
  <si>
    <t>Local Landscape Inscribed "NEW HEBRIDES"</t>
  </si>
  <si>
    <t>Local Landscape Inscribed "NOUVELLES HEBRIDES"</t>
  </si>
  <si>
    <t>Local Landscape - Issues of 1938 Overprinted "France Libre"</t>
  </si>
  <si>
    <t>The 50th Anniversary of the Community Management of the Site by England and France - English Version</t>
  </si>
  <si>
    <t>The 50th Anniversary of the Community Management of the Site by England and France - French Version</t>
  </si>
  <si>
    <t>Tabwemasana?</t>
  </si>
  <si>
    <t>Local Flora and Fauna - English Version</t>
  </si>
  <si>
    <t>Local Flora and Fauna - French Version</t>
  </si>
  <si>
    <t>Local Flora and Fauna</t>
  </si>
  <si>
    <t>The 200th Anniversary of Bougainville's World Voyage - English Version</t>
  </si>
  <si>
    <t>The 200th Anniversary of Bougainville's World Voyage - French Version</t>
  </si>
  <si>
    <t>35c on 20c</t>
  </si>
  <si>
    <t>Flora and Fauna - French Version</t>
  </si>
  <si>
    <t>Flora and Fauna - English Version</t>
  </si>
  <si>
    <t>Aircrafts - English Version</t>
  </si>
  <si>
    <t>Aircrafts - French Version</t>
  </si>
  <si>
    <t>Tanna Island - English Version</t>
  </si>
  <si>
    <t>Tanna Island - French Version</t>
  </si>
  <si>
    <t>Volcano profile</t>
  </si>
  <si>
    <t>Christmas - French Version</t>
  </si>
  <si>
    <t>Christmas - English Version</t>
  </si>
  <si>
    <t>391-393</t>
  </si>
  <si>
    <t>Strip of 3 x 35c</t>
  </si>
  <si>
    <t>1.15fr</t>
  </si>
  <si>
    <t>The 200th Anniversary of Discovery - English Version</t>
  </si>
  <si>
    <t>395-397</t>
  </si>
  <si>
    <t>The 200th Anniversary of Discovery - French Version</t>
  </si>
  <si>
    <t>Volcano and scouts</t>
  </si>
  <si>
    <t>World Scout Jamboree, Norway - French Version</t>
  </si>
  <si>
    <t>World Scout Jamboree, Norway - English Version</t>
  </si>
  <si>
    <t>The 1st Anniversary of the National Assembly - English Version</t>
  </si>
  <si>
    <t>The 1st Anniversary of the National Assembly - French Version</t>
  </si>
  <si>
    <t>Islands - English Version</t>
  </si>
  <si>
    <t>Islands - French Version</t>
  </si>
  <si>
    <t>The 1st Anniversary of Internal Self-Government - Overprinted "FIRST ANNIVERSARY INTERNAL SELF-GOVERNMENT" - English Version</t>
  </si>
  <si>
    <t>The 1st Anniversary of Internal Self-Government - Overprinted "FIRST ANNIVERSARY INTERNAL SELF-GOVERNMENT" - French Version</t>
  </si>
  <si>
    <t>The 100th Anniversary of the Death of Sir Rowland Hill, 1795-1879 - English Version</t>
  </si>
  <si>
    <t>Lopevi stamp on stamp</t>
  </si>
  <si>
    <t>The 100th Anniversary of the Death of Sir Rowland Hill, 1795-1879 - French Version</t>
  </si>
  <si>
    <r>
      <t>NEW HEBRIDES, BRITISH</t>
    </r>
    <r>
      <rPr>
        <sz val="9"/>
        <rFont val="Arial"/>
        <family val="2"/>
      </rPr>
      <t xml:space="preserve"> (ends 1980)</t>
    </r>
  </si>
  <si>
    <r>
      <t>NEW HEBRIDES, FRENCH</t>
    </r>
    <r>
      <rPr>
        <sz val="9"/>
        <rFont val="Arial"/>
        <family val="2"/>
      </rPr>
      <t xml:space="preserve"> (ends 1980)</t>
    </r>
  </si>
  <si>
    <t>367-368</t>
  </si>
  <si>
    <t>369-370</t>
  </si>
  <si>
    <t>s/s 20c x3</t>
  </si>
  <si>
    <t>Volcano profile and trees</t>
  </si>
  <si>
    <t>Kauri Pine - English Version</t>
  </si>
  <si>
    <t>Map of Tanna and Captain Cook</t>
  </si>
  <si>
    <t>Yasur and captain cook</t>
  </si>
  <si>
    <t>Yasur and Tanna and Captain Cook</t>
  </si>
  <si>
    <t>Map of Vanuatu and Captain Cook</t>
  </si>
  <si>
    <t>391-394</t>
  </si>
  <si>
    <t>The 111th Annual A.P.S. Convention "STAMPSHOW '97" - Milwaukee, USA - Underwater Exploration</t>
  </si>
  <si>
    <t>1352-1360</t>
  </si>
  <si>
    <t>1653-1658</t>
  </si>
  <si>
    <t>s/s 80c x6</t>
  </si>
  <si>
    <r>
      <t>TURKS &amp; CAICOS</t>
    </r>
    <r>
      <rPr>
        <sz val="9"/>
        <rFont val="Arial"/>
        <family val="2"/>
      </rPr>
      <t xml:space="preserve"> (to 2015)</t>
    </r>
  </si>
  <si>
    <t>Roseau, Capital of Dominica</t>
  </si>
  <si>
    <t>Roseau, Capital of Dominica - New Watermark</t>
  </si>
  <si>
    <t>1908 -1920 Roseau, Capital of Dominica - New Colors</t>
  </si>
  <si>
    <t>No. 44 Overprinted "WAR TAX" &amp; Surcharged</t>
  </si>
  <si>
    <t>No. 44 Overprinted "WAR TAX" - Local Print</t>
  </si>
  <si>
    <t>1918 -1919 No. 44 &amp; 48 Overprinted "WAR TAX" - London Print</t>
  </si>
  <si>
    <t>1919 -1919 No. 44 &amp; 48 Overprinted "WAR TAX" - London Print</t>
  </si>
  <si>
    <t>Not Issued Stamp Overprinted "WAR TAX" &amp; Surcharged</t>
  </si>
  <si>
    <t>1 1/2 on 2 1/2p blue strike thru</t>
  </si>
  <si>
    <t>1 1/2p on 2 1/2p red strikethru</t>
  </si>
  <si>
    <t>1938 -1947 King George VI and Local Motives</t>
  </si>
  <si>
    <t>green &amp; brown</t>
  </si>
  <si>
    <t>violet &amp; green</t>
  </si>
  <si>
    <t>green &amp; yellowish brown</t>
  </si>
  <si>
    <t>New Currency - King George VI in Medallion</t>
  </si>
  <si>
    <t>purple &amp; green</t>
  </si>
  <si>
    <t>Hill view &amp; plantation</t>
  </si>
  <si>
    <t>black &amp; green</t>
  </si>
  <si>
    <t>3c o/p 'NEW CONSTITUTION 1951'</t>
  </si>
  <si>
    <t>New Constitution - Issues of 1951 Overprinted "NEW CONSTITUTION 1951"</t>
  </si>
  <si>
    <t>Issues of 1951 but with Portrait of Queen Elizabeth II</t>
  </si>
  <si>
    <t>British Caribbean Federation</t>
  </si>
  <si>
    <t>carmine pink</t>
  </si>
  <si>
    <t>Map of Caribbean and Queen</t>
  </si>
  <si>
    <t>1963 -1967 Local Motives</t>
  </si>
  <si>
    <t>Hill view &amp; traditional costume</t>
  </si>
  <si>
    <t>National Day</t>
  </si>
  <si>
    <t>Associated Statehood - Issues of 1963 Overprinted "ASSOCIATED STATEHOOD"</t>
  </si>
  <si>
    <t>14c ovpt</t>
  </si>
  <si>
    <t>National Day - Issues of 1963 Overprinted "NATIONAL DAY 3 NOVEMBER 1968"</t>
  </si>
  <si>
    <t>The 1st Anniversary of C.A.R.I.F.T.A. (Caribbean Free Trade Area)</t>
  </si>
  <si>
    <t>Map of Caribbean and plane</t>
  </si>
  <si>
    <t>Views on a Large "D"</t>
  </si>
  <si>
    <t>303-305</t>
  </si>
  <si>
    <t>World Scout Jamboree - Asagiri, Japan</t>
  </si>
  <si>
    <t>Fuji and scout</t>
  </si>
  <si>
    <t>s/s 30c &amp; $1</t>
  </si>
  <si>
    <t>The 100th Anniversary of the Stamps of Dominica</t>
  </si>
  <si>
    <t>394-399</t>
  </si>
  <si>
    <t>Map of Caribbean and cricket</t>
  </si>
  <si>
    <t>West Indian Victory in World Cricket Cup</t>
  </si>
  <si>
    <t>Decade for Women</t>
  </si>
  <si>
    <t>Hill and Elma Napier</t>
  </si>
  <si>
    <t>Hill and butterflies</t>
  </si>
  <si>
    <t>Shipping</t>
  </si>
  <si>
    <t>Hills and canoe</t>
  </si>
  <si>
    <t>The 40th Anniversary of International Civil Aviation Organization</t>
  </si>
  <si>
    <t>Hills and plane</t>
  </si>
  <si>
    <t>Hills and girl guides</t>
  </si>
  <si>
    <t>Map of Caribbean and ship</t>
  </si>
  <si>
    <t>Hills and Halley's Comet</t>
  </si>
  <si>
    <t>s/s $5 ovpt</t>
  </si>
  <si>
    <t>Map of Caribbbean and Columbus ship</t>
  </si>
  <si>
    <t>Tourism Programme "Reunion '88"</t>
  </si>
  <si>
    <t>Hill view and dancing lady</t>
  </si>
  <si>
    <t>International Stamp Exhibitions - Issues of 1987 Overprinted</t>
  </si>
  <si>
    <t>Game Fish</t>
  </si>
  <si>
    <t>Island view and manta ray</t>
  </si>
  <si>
    <t>Island view and fish</t>
  </si>
  <si>
    <t>International Stamp Exhibition "Philexfrance '89" - Paris, France</t>
  </si>
  <si>
    <t>The 500th Anniversary (1992) of Discovery of America by Columbus - New World Natural History - Seashells</t>
  </si>
  <si>
    <t>island profile and shell</t>
  </si>
  <si>
    <t>The 500th Anniversary (1992) of Discovery of America by Columbus - History of Exploration</t>
  </si>
  <si>
    <t>Island profile and ships</t>
  </si>
  <si>
    <t>Year of Environment and Shelter</t>
  </si>
  <si>
    <t>Hills and parrot</t>
  </si>
  <si>
    <t>Orchids</t>
  </si>
  <si>
    <t>Hills and orchid</t>
  </si>
  <si>
    <t>2279-2286</t>
  </si>
  <si>
    <t>s/s $1 x 8</t>
  </si>
  <si>
    <t>Orchids of the Caribbean</t>
  </si>
  <si>
    <t>Modern Aircraft</t>
  </si>
  <si>
    <t>s/s 1$ x 9</t>
  </si>
  <si>
    <t>2666-2674</t>
  </si>
  <si>
    <t>3291-3293</t>
  </si>
  <si>
    <t>Science Fiction</t>
  </si>
  <si>
    <t>Cricket World Cup</t>
  </si>
  <si>
    <t>4212-4217</t>
  </si>
  <si>
    <t>s/s $3.50 x6</t>
  </si>
  <si>
    <t>The 70th Anniversary of the United Nations</t>
  </si>
  <si>
    <t>Morne Trois Pitons NP</t>
  </si>
  <si>
    <t>Dominica</t>
  </si>
  <si>
    <r>
      <t>DOMINICA</t>
    </r>
    <r>
      <rPr>
        <sz val="9"/>
        <rFont val="Arial"/>
        <family val="2"/>
      </rPr>
      <t xml:space="preserve"> (to 2020)</t>
    </r>
  </si>
  <si>
    <t>66a</t>
  </si>
  <si>
    <t>New Colors</t>
  </si>
  <si>
    <t>72aa</t>
  </si>
  <si>
    <r>
      <t>HAWAII</t>
    </r>
    <r>
      <rPr>
        <sz val="9"/>
        <rFont val="Arial"/>
        <family val="2"/>
      </rPr>
      <t xml:space="preserve"> (ends 1899)</t>
    </r>
  </si>
  <si>
    <r>
      <t>MARTINIQUE</t>
    </r>
    <r>
      <rPr>
        <sz val="9"/>
        <rFont val="Arial"/>
        <family val="2"/>
      </rPr>
      <t xml:space="preserve"> (ends 1947)</t>
    </r>
  </si>
  <si>
    <t>Islander, Fort de France</t>
  </si>
  <si>
    <t>1922 -1930 Inslander, Fort de France - New Colours &amp; Values</t>
  </si>
  <si>
    <t>1922 -1927 Issued &amp; Not Issued Stamps Surcharged</t>
  </si>
  <si>
    <t>Previous Issued Stamps Surcharged</t>
  </si>
  <si>
    <t>124a</t>
  </si>
  <si>
    <t>French Overseas Department- Local Motives</t>
  </si>
  <si>
    <t>Monaco</t>
  </si>
  <si>
    <t>Montserrat</t>
  </si>
  <si>
    <t>FSAT</t>
  </si>
  <si>
    <t>French Polynesia</t>
  </si>
  <si>
    <t>Qatar</t>
  </si>
  <si>
    <t>Singapore</t>
  </si>
  <si>
    <t>Turks &amp; Caicos</t>
  </si>
  <si>
    <t>St Lucia</t>
  </si>
  <si>
    <t>St Vincent</t>
  </si>
  <si>
    <t>St Vincent Grenadines</t>
  </si>
  <si>
    <t>The 500th Anniversary of Discovery of the Islands</t>
  </si>
  <si>
    <t>Kilauea and minerals</t>
  </si>
  <si>
    <t>1474a</t>
  </si>
  <si>
    <t>Mt St Helens and minerals</t>
  </si>
  <si>
    <t>1473a</t>
  </si>
  <si>
    <t>Aruba, Curacao, Sint Maarten</t>
  </si>
  <si>
    <t>Guadeloupe</t>
  </si>
  <si>
    <t>Houelmont</t>
  </si>
  <si>
    <t>1905 -1907 Mount Houelmont</t>
  </si>
  <si>
    <t>1905 -1907 Local Motives</t>
  </si>
  <si>
    <t>No. 56 Overprinted "+ 5 c" Red Cross Surcharge</t>
  </si>
  <si>
    <t>No 57. Surcharged</t>
  </si>
  <si>
    <t>1922 -1927 Local Motives - Different Colors</t>
  </si>
  <si>
    <t>1924 -1927 No 66 &amp; 68 And Not Issued Stamps Overprinted &amp; Surcharged</t>
  </si>
  <si>
    <t>Marshal Petain(1856-1951)</t>
  </si>
  <si>
    <t>No. 90, 103, 105, 110, 113, 145, 146 &amp; 156 Surcharged</t>
  </si>
  <si>
    <t>No. 166-167 Overprinted &amp; Surcharged</t>
  </si>
  <si>
    <r>
      <t>GUADELOUPE</t>
    </r>
    <r>
      <rPr>
        <sz val="9"/>
        <rFont val="Arial"/>
        <family val="2"/>
      </rPr>
      <t xml:space="preserve"> (ends 1947)</t>
    </r>
  </si>
  <si>
    <t>3194a</t>
  </si>
  <si>
    <t>FDC 3fr</t>
  </si>
  <si>
    <t>3194b</t>
  </si>
  <si>
    <t>FDC postcard 3fr</t>
  </si>
  <si>
    <t>Restoration of Legislative Coucil</t>
  </si>
  <si>
    <t>British Virgin Is</t>
  </si>
  <si>
    <t>Map of Brit Virg Is</t>
  </si>
  <si>
    <t>blue/olive green</t>
  </si>
  <si>
    <t>ultramarine/black</t>
  </si>
  <si>
    <t>orange brown/bluish green</t>
  </si>
  <si>
    <t>carmine/blue</t>
  </si>
  <si>
    <t>Map of Jost Van Dyke</t>
  </si>
  <si>
    <t>Map of Anegada</t>
  </si>
  <si>
    <t>Map of Virgin Gorda</t>
  </si>
  <si>
    <t>Map of Tortola</t>
  </si>
  <si>
    <t>Dead Mans Chest</t>
  </si>
  <si>
    <t>Sir Francis Drake Channel</t>
  </si>
  <si>
    <t>Road Town</t>
  </si>
  <si>
    <t>brownish purple/black</t>
  </si>
  <si>
    <t>olive/blue</t>
  </si>
  <si>
    <t>Road harbour</t>
  </si>
  <si>
    <t>1c on 1/2c</t>
  </si>
  <si>
    <t>4c on 3c</t>
  </si>
  <si>
    <t>Definitive Issues - Queen Elizabeth II &amp; Local Motifs</t>
  </si>
  <si>
    <t>blue green/dark brown</t>
  </si>
  <si>
    <t>orange/black</t>
  </si>
  <si>
    <t>carmine/brown</t>
  </si>
  <si>
    <t>violet/reddish purple</t>
  </si>
  <si>
    <t>brownish violet/bluish green</t>
  </si>
  <si>
    <t>violet brown/green</t>
  </si>
  <si>
    <t>brownish purple/olive green</t>
  </si>
  <si>
    <t>yellowish brown/black</t>
  </si>
  <si>
    <t>orange brown/green</t>
  </si>
  <si>
    <t>Road Harbour</t>
  </si>
  <si>
    <t>Fallen Jerusalem</t>
  </si>
  <si>
    <t>The Baths, Virgin Gorda</t>
  </si>
  <si>
    <t>Ferry Tortola</t>
  </si>
  <si>
    <t>The Towers</t>
  </si>
  <si>
    <t>Beefie Airport</t>
  </si>
  <si>
    <t>Virgin Gorda</t>
  </si>
  <si>
    <t>Yachts at Anchor</t>
  </si>
  <si>
    <t>50c on 70c</t>
  </si>
  <si>
    <t>$1.50 on $1.40</t>
  </si>
  <si>
    <t>Bermuda-Tortola Cable Wireless Telephone Service</t>
  </si>
  <si>
    <t>Sport Fishing Records</t>
  </si>
  <si>
    <t>Universal Declaration of Human Rights</t>
  </si>
  <si>
    <t>Island view and boats</t>
  </si>
  <si>
    <t>Island view and beach</t>
  </si>
  <si>
    <t>Definitive Issues - Ships</t>
  </si>
  <si>
    <t>Canoe and island view</t>
  </si>
  <si>
    <t>Ship and island profile</t>
  </si>
  <si>
    <t>Ferry and island profile</t>
  </si>
  <si>
    <t>Pirates of the 17th and 18th Centuries during the Spanish Colonial Period</t>
  </si>
  <si>
    <t>Pirate</t>
  </si>
  <si>
    <t>Coin and islands</t>
  </si>
  <si>
    <t>International Stamp Exhibition "INTERPEX 1974" - Naval Crests</t>
  </si>
  <si>
    <t>s/s 5c-50c x4</t>
  </si>
  <si>
    <t>266-269</t>
  </si>
  <si>
    <t>Historical Sites</t>
  </si>
  <si>
    <t>Volcanic building material</t>
  </si>
  <si>
    <t>British Virgin Islands 18th Century Maps</t>
  </si>
  <si>
    <t>The 100th Anniversary of the Death of Rowland Hill, 1795-1879, British Postmaster General</t>
  </si>
  <si>
    <t>Island view stamp on stamp</t>
  </si>
  <si>
    <t>The 10th Anniversary of the Lions Club of Tortola</t>
  </si>
  <si>
    <t>428-431</t>
  </si>
  <si>
    <t>s/s 10c-$1.50 x4</t>
  </si>
  <si>
    <t>The 10th Anniversary of the Airline AIR BVI</t>
  </si>
  <si>
    <t>The 150th Anniversary of Emancipation - Sports Sailing</t>
  </si>
  <si>
    <t>485-489</t>
  </si>
  <si>
    <t>Island profile and yachts</t>
  </si>
  <si>
    <t>494-499</t>
  </si>
  <si>
    <t>Coins and island view</t>
  </si>
  <si>
    <t>yacht and island</t>
  </si>
  <si>
    <t>Cruise ship and island</t>
  </si>
  <si>
    <t>The History of Rum Making</t>
  </si>
  <si>
    <t>Rum making and island</t>
  </si>
  <si>
    <t>The 20th Anniversary of Cable and Wireless in the British Virgin Islands</t>
  </si>
  <si>
    <t>s/s 40c x2</t>
  </si>
  <si>
    <t>570-571</t>
  </si>
  <si>
    <t>572-573</t>
  </si>
  <si>
    <t>s/s 50c x2</t>
  </si>
  <si>
    <t>s/s 80c x2</t>
  </si>
  <si>
    <t>The 11th Meeeting of the Organization of Eastern Caribbean States - Island Maps and National Flags</t>
  </si>
  <si>
    <t>Grenada</t>
  </si>
  <si>
    <t>Virgin Islands</t>
  </si>
  <si>
    <t>Anigua and Barbuda</t>
  </si>
  <si>
    <t>The 200th Anniversary of Postal Services</t>
  </si>
  <si>
    <t>The 1st Annual Open Chess Tournament</t>
  </si>
  <si>
    <t>Chess and island</t>
  </si>
  <si>
    <t>HRH Princess Alexandra's Visit to the British Virgin Islands</t>
  </si>
  <si>
    <t>Princess Alexandra</t>
  </si>
  <si>
    <t>International Stamp Exhibition "STAMP WORLD LONDON '90" - London, England</t>
  </si>
  <si>
    <t>Angus Ogilvy</t>
  </si>
  <si>
    <t>The 30th Anniversary of the British Virgin Islands National Parks Trust</t>
  </si>
  <si>
    <t>The 500th Anniversary of the Discovery of America 1992 - Discovery Voyages</t>
  </si>
  <si>
    <t>The 40th Anniversary of the Accession Queen Elizabeth II</t>
  </si>
  <si>
    <t>Queen and island view</t>
  </si>
  <si>
    <t>The 500th Anniversary of the Discovery of America</t>
  </si>
  <si>
    <t>Columbus and island</t>
  </si>
  <si>
    <t>The 25th Anniversary of Ministerial Government</t>
  </si>
  <si>
    <t>The 420th Anniversary of Francis Drake's Circumnavigation of the World</t>
  </si>
  <si>
    <t>Anniversaries and Events - The 30th Anniversary of Comprehensive Education in British Virgin Islands, The 50th Anniversary of University of the West Indies, The 225th Anniversary of Medical Society of London</t>
  </si>
  <si>
    <t>International Stamp Exhibition "HONG KONG '01" - Hong Kong, China - Birds</t>
  </si>
  <si>
    <t>1018-1019</t>
  </si>
  <si>
    <t>Map and island view</t>
  </si>
  <si>
    <t>The 100th Anniversary of the First Powered Flight by the Wright Brothers</t>
  </si>
  <si>
    <t>The 200th Anniversary of the Battle of Trafalgar</t>
  </si>
  <si>
    <r>
      <t>BRITISH VIRGIN ISLANDS</t>
    </r>
    <r>
      <rPr>
        <sz val="9"/>
        <rFont val="Arial"/>
        <family val="2"/>
      </rPr>
      <t xml:space="preserve"> (to 2020)</t>
    </r>
  </si>
  <si>
    <t>The 300th Anniversary of the Colonization of Montserrat</t>
  </si>
  <si>
    <t>Landscapes, King George VI &amp; Coat of Arms</t>
  </si>
  <si>
    <t>brown carmine</t>
  </si>
  <si>
    <t>pink/green</t>
  </si>
  <si>
    <t>Map of Montserrat</t>
  </si>
  <si>
    <t>Local Motifs &amp; King George VI</t>
  </si>
  <si>
    <t>1953 -1957 Queen Elizabeth II, Local Motifs</t>
  </si>
  <si>
    <t>green/pink</t>
  </si>
  <si>
    <t>purple/olive yellow</t>
  </si>
  <si>
    <t>blue/green</t>
  </si>
  <si>
    <t>West Indies Federation</t>
  </si>
  <si>
    <t>Map of West Indies</t>
  </si>
  <si>
    <t>Queen Elizabeth II, Local Motifs - Inscription "MAP OF THE COLONY"</t>
  </si>
  <si>
    <t>Queen Elizabeth II, Landscape</t>
  </si>
  <si>
    <t>The First Anniversary of CARIFTA</t>
  </si>
  <si>
    <t>Development Projects</t>
  </si>
  <si>
    <t>The 14th Anniversary of the Inauguration of LIAT</t>
  </si>
  <si>
    <t>267-272</t>
  </si>
  <si>
    <t>291-294</t>
  </si>
  <si>
    <t>The 480th Anniversary of the Discovery by Columbus</t>
  </si>
  <si>
    <t>The 100th Anniversary of First Postage Stamp</t>
  </si>
  <si>
    <t>327-332</t>
  </si>
  <si>
    <t>355-358</t>
  </si>
  <si>
    <t>National Development</t>
  </si>
  <si>
    <t>370-373</t>
  </si>
  <si>
    <t>377-380</t>
  </si>
  <si>
    <t>The 350th Anniversary of Settlement of Montserrat by Sir Thomas Warner</t>
  </si>
  <si>
    <t>Easter</t>
  </si>
  <si>
    <t>Cotton Industry</t>
  </si>
  <si>
    <t>582-585</t>
  </si>
  <si>
    <t>Birds - Montserrat Orieole</t>
  </si>
  <si>
    <t>The 5th IAAF Championships in Athletics</t>
  </si>
  <si>
    <t>925-928</t>
  </si>
  <si>
    <t>s/s $1.50 x4</t>
  </si>
  <si>
    <t>Island view and cannon</t>
  </si>
  <si>
    <t>The 25th Anniversary of Montserrat National Trust</t>
  </si>
  <si>
    <t>Tourism Stamps of 1986 Overprinted "25TH ANNIVERSARY - 1970 - 1995"</t>
  </si>
  <si>
    <t>Eruption of Mount Soufriere - Endangered Species</t>
  </si>
  <si>
    <t>Eclipse of the Sun</t>
  </si>
  <si>
    <t>s/s 6.00$</t>
  </si>
  <si>
    <t>Soufriere eruption</t>
  </si>
  <si>
    <t>Soufriere smoking</t>
  </si>
  <si>
    <t>Soufriere ash eruption</t>
  </si>
  <si>
    <t>Soufriere pyroclastic flow</t>
  </si>
  <si>
    <t>Soufriere lava flow</t>
  </si>
  <si>
    <t>Soufriere ash cloud</t>
  </si>
  <si>
    <t>Soufriere lava spine</t>
  </si>
  <si>
    <t>Soufriere new land</t>
  </si>
  <si>
    <t>1011-1019</t>
  </si>
  <si>
    <t>s/s $1.50 x9 ovpt 'Music for….'</t>
  </si>
  <si>
    <t>Buildings</t>
  </si>
  <si>
    <t>Elizabeth the Queen Mother Stamps of 2000 Overprinted with Bar</t>
  </si>
  <si>
    <t>The 100th Anniversary of the Birth of HM Queen Elizabeth the Queen Mother</t>
  </si>
  <si>
    <t>Issues of 2001 Overprinted "THE VISIT OF - HRH THE PRINCESS ROYAL - FEBRUARY 2005"</t>
  </si>
  <si>
    <t>Hillside and houses</t>
  </si>
  <si>
    <t>The 10th Anniversary of the Volcano Eruption Soufriere Hills</t>
  </si>
  <si>
    <t>1289-1297</t>
  </si>
  <si>
    <t>Cricket World Cup in the Caribbean</t>
  </si>
  <si>
    <t>s/s $8</t>
  </si>
  <si>
    <t>The 100th Anniversary of Naval Aviation</t>
  </si>
  <si>
    <t>Warship and island profile</t>
  </si>
  <si>
    <t>Warship and Soufriere</t>
  </si>
  <si>
    <t>Minerals of the World</t>
  </si>
  <si>
    <t>1638-1643</t>
  </si>
  <si>
    <t>Earth from Space</t>
  </si>
  <si>
    <t>Soufriere smoking from space</t>
  </si>
  <si>
    <t>Soufriere Hills Volcano</t>
  </si>
  <si>
    <t>1838-1843</t>
  </si>
  <si>
    <t>Soufriere Hills Volcano - Sites and Scenes</t>
  </si>
  <si>
    <t>1849-1854</t>
  </si>
  <si>
    <t>Soufriere building damage</t>
  </si>
  <si>
    <t>Frogs and Toads of Montserrat</t>
  </si>
  <si>
    <t>Soufriere and frog</t>
  </si>
  <si>
    <t>s/s $11</t>
  </si>
  <si>
    <t>Soufriere and bird</t>
  </si>
  <si>
    <r>
      <t>MONTSERRAT</t>
    </r>
    <r>
      <rPr>
        <sz val="9"/>
        <rFont val="Arial"/>
        <family val="2"/>
      </rPr>
      <t xml:space="preserve"> (to 2019)</t>
    </r>
  </si>
  <si>
    <t>Monserrat</t>
  </si>
  <si>
    <t>Local Motives and King George V</t>
  </si>
  <si>
    <t>Local Motives and King George VI</t>
  </si>
  <si>
    <t>Levera Beach</t>
  </si>
  <si>
    <t>Hillsborough Carriacou</t>
  </si>
  <si>
    <t>Carriacou bay</t>
  </si>
  <si>
    <t>Annandale Falls</t>
  </si>
  <si>
    <t>Inner Harbour</t>
  </si>
  <si>
    <t>St George</t>
  </si>
  <si>
    <t>Grand Anne Beach</t>
  </si>
  <si>
    <t>Statehood - Issues of 1966 Overprinted "ASSOCIATED STATEHOOD - 1967"</t>
  </si>
  <si>
    <t>8c ovpt</t>
  </si>
  <si>
    <t>25c ovpt</t>
  </si>
  <si>
    <t>$1 ovpt</t>
  </si>
  <si>
    <t>World Fair, Montreal - Issue of 1966 Overprinted "Expo 67 MONTREAL CANADA" and Emblem</t>
  </si>
  <si>
    <t>Local Motives Stamps of 1966 Overprinted "ASSOCIATED STATEHOOD"</t>
  </si>
  <si>
    <t>1c ovpt</t>
  </si>
  <si>
    <t>5c ovpt</t>
  </si>
  <si>
    <t>6c ovpt</t>
  </si>
  <si>
    <t>12c ovpt</t>
  </si>
  <si>
    <t>35c ovpt</t>
  </si>
  <si>
    <t>3$ ovpt</t>
  </si>
  <si>
    <t>"Children Need Milk" - Issue of 1966 Overprinted "CHILDREN NEED MILK" and Surcharged Value</t>
  </si>
  <si>
    <t>1c + 3c on $1</t>
  </si>
  <si>
    <t>Island view and lady</t>
  </si>
  <si>
    <t>Island view and man</t>
  </si>
  <si>
    <t>Carifta Expo '69</t>
  </si>
  <si>
    <t>Pirates</t>
  </si>
  <si>
    <t>Pirate and queen</t>
  </si>
  <si>
    <t>The 25th Anniversary of Ending of World War II</t>
  </si>
  <si>
    <t>Winner of "Miss World" Competition (1970)</t>
  </si>
  <si>
    <t>International Stamp Exhibition "Interpex" - New York - Issues of 1971 Overprinted "INTERPEX 1972" - Miss World Winner, Jennifer Hosten</t>
  </si>
  <si>
    <t>10c ovpt</t>
  </si>
  <si>
    <t>15c ovpt</t>
  </si>
  <si>
    <t>Yachting</t>
  </si>
  <si>
    <t>View of bay</t>
  </si>
  <si>
    <t>Carriacou Regatta</t>
  </si>
  <si>
    <t>Yacht and island view</t>
  </si>
  <si>
    <t>75c ovpt</t>
  </si>
  <si>
    <t>Independence - Issues of 1968 Overprinted "INDEPENDENCE 7TH FEB. 1974"</t>
  </si>
  <si>
    <t>Boat and island view</t>
  </si>
  <si>
    <t>Game fishing and island</t>
  </si>
  <si>
    <t>Big Game Fishing</t>
  </si>
  <si>
    <t>Grenada's Admission to the U.N. (1974)</t>
  </si>
  <si>
    <t>Cricket and map of West Indies</t>
  </si>
  <si>
    <t>Easter Water Parade</t>
  </si>
  <si>
    <t>Rowboats and island</t>
  </si>
  <si>
    <t>Yachts and island</t>
  </si>
  <si>
    <t>The 250th Anniversary of the Birth of Captain James Cook and the 200th Anniversary of Discovery of Hawaii</t>
  </si>
  <si>
    <t>Captain Cook &amp; Hawaii</t>
  </si>
  <si>
    <t>International Year of the Child - "Grenada - First Nation 100% Immunized"</t>
  </si>
  <si>
    <t>2c ovpt</t>
  </si>
  <si>
    <t>$2 ovpt</t>
  </si>
  <si>
    <t>$3 ovpt</t>
  </si>
  <si>
    <t>$5 ovpt</t>
  </si>
  <si>
    <t>$10 ovpt</t>
  </si>
  <si>
    <t>The 1st Anniversary of Revolution - Issues of 1975 Overprinted "PEOPLE'S REVOLUTION - 13 MARCH 1979"</t>
  </si>
  <si>
    <t>Ships - Without Imprint</t>
  </si>
  <si>
    <t>Festival of the Revolution</t>
  </si>
  <si>
    <t>1141a</t>
  </si>
  <si>
    <t>1142a</t>
  </si>
  <si>
    <t>Ships - "1982" Imprint</t>
  </si>
  <si>
    <t>1255a</t>
  </si>
  <si>
    <t>Ships - "1984" Imprint</t>
  </si>
  <si>
    <t>Plane and airport</t>
  </si>
  <si>
    <t>Opening of Point Saline International Airport (1984)</t>
  </si>
  <si>
    <t>Map of Grenada and ship</t>
  </si>
  <si>
    <t>Halleys Comet and island</t>
  </si>
  <si>
    <t>Appearance of Halley's Comet Overprinted with Emblem</t>
  </si>
  <si>
    <t>The 500th Anniversary (1992) of Discovery of America by Christopher Columbus</t>
  </si>
  <si>
    <t>Ships sailing</t>
  </si>
  <si>
    <t>Map and ship</t>
  </si>
  <si>
    <t>Rotary District 405 Conference, St. George's</t>
  </si>
  <si>
    <t>Island view and Rotary</t>
  </si>
  <si>
    <t>Bird and island</t>
  </si>
  <si>
    <t>Japanese Art - Paintings by Hiroshige</t>
  </si>
  <si>
    <t>YWCA and island</t>
  </si>
  <si>
    <t>The 100th Anniversary of Young Women's Christian Association</t>
  </si>
  <si>
    <t>Butterfly and island</t>
  </si>
  <si>
    <t>The 500th Anniversary (1992) of Discovery of America by Columbus - New World Natural History - Butterflies</t>
  </si>
  <si>
    <t>Mushrooms and island</t>
  </si>
  <si>
    <t>2337-2345</t>
  </si>
  <si>
    <t>Queen and island</t>
  </si>
  <si>
    <t>2770-2781</t>
  </si>
  <si>
    <t>2782-2793</t>
  </si>
  <si>
    <t>The 12th Anniversary of Liberation of Grenada</t>
  </si>
  <si>
    <t>Waterfall and Ronald Reagan</t>
  </si>
  <si>
    <t>3282-3287</t>
  </si>
  <si>
    <t>Volcano Japan</t>
  </si>
  <si>
    <t>West Indian Birds</t>
  </si>
  <si>
    <t>3330-3335</t>
  </si>
  <si>
    <t>s/s $1.50 x6</t>
  </si>
  <si>
    <t>Birds and islands</t>
  </si>
  <si>
    <t>3346-3354</t>
  </si>
  <si>
    <t>Marine life</t>
  </si>
  <si>
    <t>3355-3363</t>
  </si>
  <si>
    <t>Sea creatures</t>
  </si>
  <si>
    <t>Dolphins and island</t>
  </si>
  <si>
    <t>Seals and island</t>
  </si>
  <si>
    <t>3457-3462</t>
  </si>
  <si>
    <t>Precious Stones and Minerals</t>
  </si>
  <si>
    <t>4923-4928</t>
  </si>
  <si>
    <t>4929-4934</t>
  </si>
  <si>
    <t>4935-4940</t>
  </si>
  <si>
    <t>4998-5001</t>
  </si>
  <si>
    <t>s/s $2 x4</t>
  </si>
  <si>
    <t>Year of Eco Tourism</t>
  </si>
  <si>
    <t>5116-5121</t>
  </si>
  <si>
    <t>Whales and island</t>
  </si>
  <si>
    <t>Lake Grand Etang</t>
  </si>
  <si>
    <t>5355-5358</t>
  </si>
  <si>
    <t>5564-5566</t>
  </si>
  <si>
    <t>s/s $3 x3</t>
  </si>
  <si>
    <t>Volcano and Japan rice planting</t>
  </si>
  <si>
    <t>International Year of Rice (2004)</t>
  </si>
  <si>
    <t>The following countries issue multiple stamps as revenue raisers: Guyana, Maldives, Marshall Is, Micronesia, Tuvalu, Dominica, Grenada</t>
  </si>
  <si>
    <t>Cricket and map of Grenada</t>
  </si>
  <si>
    <t>6675-6680</t>
  </si>
  <si>
    <t>6681-6682</t>
  </si>
  <si>
    <t>s/s $4.50 x2</t>
  </si>
  <si>
    <t>6683-6684</t>
  </si>
  <si>
    <t>Underwater Volcanoes</t>
  </si>
  <si>
    <t>7178-7181</t>
  </si>
  <si>
    <t>s/s $3.25 x4</t>
  </si>
  <si>
    <t>Underwater volcano</t>
  </si>
  <si>
    <t>Honduras coat of arms stamp on stamp</t>
  </si>
  <si>
    <t>7237-7242</t>
  </si>
  <si>
    <t>s/s $3.25 x6</t>
  </si>
  <si>
    <t>Beautiful Beaches of the World</t>
  </si>
  <si>
    <t>7482-7488</t>
  </si>
  <si>
    <t>Hawaii and Grenada</t>
  </si>
  <si>
    <t>Tourism - Beaches of Grenada</t>
  </si>
  <si>
    <t>7779-7783</t>
  </si>
  <si>
    <t>Grenada beaches</t>
  </si>
  <si>
    <t>s/s $14</t>
  </si>
  <si>
    <r>
      <t xml:space="preserve">GRENADA </t>
    </r>
    <r>
      <rPr>
        <sz val="9"/>
        <rFont val="Arial"/>
        <family val="2"/>
      </rPr>
      <t>(to 2020)</t>
    </r>
  </si>
  <si>
    <t>Big Game Fishing - Issues of 1975 of Grenada, but inscribed "GRENADA GRENADINES"</t>
  </si>
  <si>
    <t>Big game fishing and island</t>
  </si>
  <si>
    <t>Sailfish and island</t>
  </si>
  <si>
    <t>Water skier and island</t>
  </si>
  <si>
    <t>Captain Cook and hawaii</t>
  </si>
  <si>
    <t>Owl and island</t>
  </si>
  <si>
    <t>Wild Birds</t>
  </si>
  <si>
    <t>Swimmer and island</t>
  </si>
  <si>
    <t>Hawaii and donald duck</t>
  </si>
  <si>
    <t>Hawaii lava and Donald Duck</t>
  </si>
  <si>
    <t>Hawaii island and Mickey Mouse</t>
  </si>
  <si>
    <t>Monkey and island</t>
  </si>
  <si>
    <t>Wildlife</t>
  </si>
  <si>
    <t>Lizard and island</t>
  </si>
  <si>
    <t>Sugarload Island and Mickey Mouse</t>
  </si>
  <si>
    <t>The 500th Anniversary of Discovery of America by Christopher Columbus</t>
  </si>
  <si>
    <t>Galley boat and island</t>
  </si>
  <si>
    <t>Ships and island</t>
  </si>
  <si>
    <t>The 500th Anniversary of Discovery of America by Columbus - New World Natural History - Insects</t>
  </si>
  <si>
    <t>Fuji and Mickey Mouse</t>
  </si>
  <si>
    <t>Disney - International Stamp Exhibition "Phila Nippon '91" - Tokyo, Japan</t>
  </si>
  <si>
    <t>The 18th World Scout Jamboree, Netherlands</t>
  </si>
  <si>
    <t>Scouts and island</t>
  </si>
  <si>
    <t>2399-2406</t>
  </si>
  <si>
    <t>2732-2737</t>
  </si>
  <si>
    <t>2738-2743</t>
  </si>
  <si>
    <t>Seabirds and cliffs</t>
  </si>
  <si>
    <t>2884-2892</t>
  </si>
  <si>
    <t>Birds, whale and island</t>
  </si>
  <si>
    <t>Fauna and Flora</t>
  </si>
  <si>
    <t>2893-2901</t>
  </si>
  <si>
    <t>Fish and island</t>
  </si>
  <si>
    <t>2929-2934</t>
  </si>
  <si>
    <t>New Millennium - Sea Exploration</t>
  </si>
  <si>
    <t>3037-3053</t>
  </si>
  <si>
    <t>s/s 50c x17</t>
  </si>
  <si>
    <t>3179-3182</t>
  </si>
  <si>
    <t>Prince William and Petite Martinique</t>
  </si>
  <si>
    <t>The 18th Anniversary of the Birth of Prince William</t>
  </si>
  <si>
    <t>GRENADA GRENADINES (Grenada/Carriacou &amp; Petite Martinique)</t>
  </si>
  <si>
    <t>3774-3777</t>
  </si>
  <si>
    <t>s/s 2$ x 4</t>
  </si>
  <si>
    <t>3784-3789</t>
  </si>
  <si>
    <t>Fauna - Year of Eco Tourism</t>
  </si>
  <si>
    <t>Overprinted "Hurricane Relief 2004"</t>
  </si>
  <si>
    <t>Hot spring?/waterfall</t>
  </si>
  <si>
    <t>4216-4219</t>
  </si>
  <si>
    <t>Mushroom and island</t>
  </si>
  <si>
    <t>Mushrooms of the Caribbean</t>
  </si>
  <si>
    <t>4905-4908</t>
  </si>
  <si>
    <t>4909-4912</t>
  </si>
  <si>
    <t>s/s $9</t>
  </si>
  <si>
    <t>5245-5250</t>
  </si>
  <si>
    <t>5251-5253</t>
  </si>
  <si>
    <t>s/s $7 x3</t>
  </si>
  <si>
    <r>
      <t xml:space="preserve">GRENADA GRENADINES </t>
    </r>
    <r>
      <rPr>
        <sz val="9"/>
        <rFont val="Arial"/>
        <family val="2"/>
      </rPr>
      <t>(to 2019)</t>
    </r>
  </si>
  <si>
    <t>Grenada Grenadines</t>
  </si>
  <si>
    <t>1.40g</t>
  </si>
  <si>
    <t>2.80g</t>
  </si>
  <si>
    <t>carmine/light green</t>
  </si>
  <si>
    <t>olive green/brown</t>
  </si>
  <si>
    <t>violet/greyish olive</t>
  </si>
  <si>
    <t>dark blue/light blue</t>
  </si>
  <si>
    <t>Map of Curacao</t>
  </si>
  <si>
    <t>Plane and St Maarten</t>
  </si>
  <si>
    <t>40c+50c on 1.40g</t>
  </si>
  <si>
    <t>45c+50c on 2g</t>
  </si>
  <si>
    <t>111c</t>
  </si>
  <si>
    <t>Autonomy</t>
  </si>
  <si>
    <t>331-333</t>
  </si>
  <si>
    <t>s/s 3 stamps</t>
  </si>
  <si>
    <t>Trains of Curacao</t>
  </si>
  <si>
    <t>385-388</t>
  </si>
  <si>
    <t>Christoffel and trains</t>
  </si>
  <si>
    <t>Virtues</t>
  </si>
  <si>
    <t>Curacao view</t>
  </si>
  <si>
    <t>Harbours - Joint Issue with Malta</t>
  </si>
  <si>
    <t>s/s 1000c</t>
  </si>
  <si>
    <t>Curacao harbour</t>
  </si>
  <si>
    <t>479-488</t>
  </si>
  <si>
    <t>Curacao views</t>
  </si>
  <si>
    <t>CURACAO</t>
  </si>
  <si>
    <r>
      <t>CURACAO</t>
    </r>
    <r>
      <rPr>
        <sz val="9"/>
        <rFont val="Arial"/>
        <family val="2"/>
      </rPr>
      <t xml:space="preserve"> (to 2019)</t>
    </r>
  </si>
  <si>
    <t>Curacao</t>
  </si>
  <si>
    <t>2 1/2c+1c</t>
  </si>
  <si>
    <t>Hill view and bird</t>
  </si>
  <si>
    <t>Islands of the Netherlands Antilles</t>
  </si>
  <si>
    <t>6c+2c</t>
  </si>
  <si>
    <t>7 1/2c+2 1/2c</t>
  </si>
  <si>
    <t>15c+5c</t>
  </si>
  <si>
    <t>22 1/2c+7 1/2c</t>
  </si>
  <si>
    <t>reddish brown/red</t>
  </si>
  <si>
    <t>bluish green/red</t>
  </si>
  <si>
    <t>brownish yellow/red</t>
  </si>
  <si>
    <t>Map of Neth Ant</t>
  </si>
  <si>
    <t>Visit of Admiral Michiel Adriaanszon de Ruyter to St. Eustatius</t>
  </si>
  <si>
    <t>Inauguration of the Inter-Island Submarine Cable</t>
  </si>
  <si>
    <t>269-271</t>
  </si>
  <si>
    <t>348a</t>
  </si>
  <si>
    <t>351a</t>
  </si>
  <si>
    <t>The 70th Anniversary of Ship to Shore Service</t>
  </si>
  <si>
    <t>Map of Curacao and horse</t>
  </si>
  <si>
    <t>The 12th Inter Ministerial Conference on Foot and Mouth Disease and Zoonosis Control, Curacao</t>
  </si>
  <si>
    <t>The 30th Anniversary of Cultural Foundation Center</t>
  </si>
  <si>
    <t>Child Care</t>
  </si>
  <si>
    <t>Evangelical Alliance Mission</t>
  </si>
  <si>
    <t>Aquiba</t>
  </si>
  <si>
    <t>Bonaire</t>
  </si>
  <si>
    <t>The 100th Anniversary of Ship Pilot Service</t>
  </si>
  <si>
    <t>Map of Neth Ant and ship</t>
  </si>
  <si>
    <t>The 150th Anniversary of Maduro Holding Inc.</t>
  </si>
  <si>
    <t>The 50th Anniversary of Rotary Club Curacao</t>
  </si>
  <si>
    <t>Map of Neth Ant and Rotaary</t>
  </si>
  <si>
    <t>St Maarten</t>
  </si>
  <si>
    <t>Neth Ant</t>
  </si>
  <si>
    <t>Dog and hill</t>
  </si>
  <si>
    <t>Dogs</t>
  </si>
  <si>
    <t>International Philatelic Exhibition PHILAKOREA '94, Seoul</t>
  </si>
  <si>
    <t>829-832</t>
  </si>
  <si>
    <t>Island harbour</t>
  </si>
  <si>
    <t>Christmas and New Year</t>
  </si>
  <si>
    <t>Maps of Antilles</t>
  </si>
  <si>
    <t>25c+10c</t>
  </si>
  <si>
    <t>55c+25c</t>
  </si>
  <si>
    <t>95c+40c</t>
  </si>
  <si>
    <t>1196-1200</t>
  </si>
  <si>
    <t>International Philatelic Exhibition "Singapore World Stamp Championship 2004"</t>
  </si>
  <si>
    <t>Coat of Arms &amp; Flags</t>
  </si>
  <si>
    <t>1343-1348</t>
  </si>
  <si>
    <t>1349-1354</t>
  </si>
  <si>
    <t>Youth Stamps</t>
  </si>
  <si>
    <t>95c+35c</t>
  </si>
  <si>
    <t>Island view and children</t>
  </si>
  <si>
    <t>104c</t>
  </si>
  <si>
    <t>285c</t>
  </si>
  <si>
    <t>335c</t>
  </si>
  <si>
    <t>405c</t>
  </si>
  <si>
    <t>Statia volcano</t>
  </si>
  <si>
    <t>Map of Bonaire</t>
  </si>
  <si>
    <t>Map of Saba</t>
  </si>
  <si>
    <t>Map of Statia</t>
  </si>
  <si>
    <t>Map of St Maarten</t>
  </si>
  <si>
    <t>Tourism - "2009" on Stamps</t>
  </si>
  <si>
    <t>168c</t>
  </si>
  <si>
    <r>
      <t xml:space="preserve">NETHERLANDS ANTILLES </t>
    </r>
    <r>
      <rPr>
        <sz val="9"/>
        <rFont val="Arial"/>
        <family val="2"/>
      </rPr>
      <t>(ends 2010)</t>
    </r>
  </si>
  <si>
    <t>Island and cruise ship</t>
  </si>
  <si>
    <t>Issues of St. Christopher, Nevis and Anguilla with "St. Christopher" and "Anguilla" Obliterated.</t>
  </si>
  <si>
    <t>Nevis and catamaran</t>
  </si>
  <si>
    <t>Boats</t>
  </si>
  <si>
    <t>Local Motifs - Without Year on Stamp</t>
  </si>
  <si>
    <t>Local Motifs - "1982" on Stamps</t>
  </si>
  <si>
    <t>No. 22-35 Overprinted "INDEPENDENCE 1983" - No Year on Stamps</t>
  </si>
  <si>
    <t>No. 47-60 Overprinted "INDEPENDENCE "1983" - "1982" on Stamps</t>
  </si>
  <si>
    <t>123-126</t>
  </si>
  <si>
    <t>Nevis and Christmas</t>
  </si>
  <si>
    <t>The 1st Anniversary of Independence of St. Kitts–Nevis</t>
  </si>
  <si>
    <t>Frances Nisbet and mountain</t>
  </si>
  <si>
    <t>The 200th Anniversary of Marriage of Horatio Nelson and Frances Nisbet</t>
  </si>
  <si>
    <t>International Stamp Exhibition "Philexfrance 89" - Paris, France - Battle of Frigate Bay, 1782</t>
  </si>
  <si>
    <t>527-529</t>
  </si>
  <si>
    <t>Nevis and crab</t>
  </si>
  <si>
    <t>The 500th Anniversary of Discovery of America by Columbus - New World Natural History-Crabs</t>
  </si>
  <si>
    <t>613-632</t>
  </si>
  <si>
    <t>s/s 40c x20</t>
  </si>
  <si>
    <t>Nevis and birds</t>
  </si>
  <si>
    <t>International Stamp Exhibition "Phila Nippon '91" - Tokyo, Japan - Japanese Railway Locomotives</t>
  </si>
  <si>
    <t>Japan volcano and train</t>
  </si>
  <si>
    <t>The 50th Anniversary of St. Kitts-Nevis Red Cross</t>
  </si>
  <si>
    <t>Nevis and red cross</t>
  </si>
  <si>
    <t>Opening of Nelson Museum</t>
  </si>
  <si>
    <t>Flowers and hills</t>
  </si>
  <si>
    <t>The 10th Anniversary of Independence of St. Kitts-Nevis</t>
  </si>
  <si>
    <t>map of Nevis and pelican</t>
  </si>
  <si>
    <t>Waterbirds</t>
  </si>
  <si>
    <t>The 50th Anniversary of End of Second World War in the Pacific - United States Aircraft</t>
  </si>
  <si>
    <t>943-948</t>
  </si>
  <si>
    <t>Nevis and warship</t>
  </si>
  <si>
    <t>The 10th Anniversary of American Eagle Air Services to the Caribbean</t>
  </si>
  <si>
    <t>979-980</t>
  </si>
  <si>
    <t>Nevis and plane</t>
  </si>
  <si>
    <t>International Stamp Exhibition "SINGAPORE '95" - Singapore - Marine Life</t>
  </si>
  <si>
    <t>Nevis and coral</t>
  </si>
  <si>
    <t>s/s 50c x16</t>
  </si>
  <si>
    <t>981-996</t>
  </si>
  <si>
    <t>The 5th Anniversary of Four Seasons Resort, Nevis</t>
  </si>
  <si>
    <t>1140-1145</t>
  </si>
  <si>
    <t>s/s $1.60 x6</t>
  </si>
  <si>
    <t>The 200th Anniversary of the Birth of Hiroshige, Japanese Painter - "One Hundred Famous Views of Edo"</t>
  </si>
  <si>
    <t>s/s 6$</t>
  </si>
  <si>
    <t>1250-1257</t>
  </si>
  <si>
    <t>s/s $1 x8</t>
  </si>
  <si>
    <t>Nevis Is and aircraft</t>
  </si>
  <si>
    <t>1384-1387</t>
  </si>
  <si>
    <t>Art</t>
  </si>
  <si>
    <t>New Millennium - "Four Seasons of Millennium 2000"</t>
  </si>
  <si>
    <t>1471-1474</t>
  </si>
  <si>
    <t>1594-1597</t>
  </si>
  <si>
    <t>s/s $1.60 x4</t>
  </si>
  <si>
    <t>Prince William and island</t>
  </si>
  <si>
    <t>1808-1813</t>
  </si>
  <si>
    <t>1820-1825</t>
  </si>
  <si>
    <t>Nevis and ecotourism</t>
  </si>
  <si>
    <t>1828-1831</t>
  </si>
  <si>
    <t>s/s $1.20 x4</t>
  </si>
  <si>
    <t>The 100th Anniversary of United States Forest Service</t>
  </si>
  <si>
    <t>2153-2158</t>
  </si>
  <si>
    <t>Cricket World Championship</t>
  </si>
  <si>
    <t>Map of Nevis</t>
  </si>
  <si>
    <t>The 40th Anniversary of Culturama</t>
  </si>
  <si>
    <t>Nevis and Culturama</t>
  </si>
  <si>
    <t>3042-3048</t>
  </si>
  <si>
    <t>3049a</t>
  </si>
  <si>
    <t>Klyuchevskoy</t>
  </si>
  <si>
    <t>Kamchatka</t>
  </si>
  <si>
    <t>Nevis Peak</t>
  </si>
  <si>
    <t>7 volcanoes</t>
  </si>
  <si>
    <t>Ancient Ruins of the World</t>
  </si>
  <si>
    <t>Easter island</t>
  </si>
  <si>
    <t>3216-3221</t>
  </si>
  <si>
    <t>Beaches of Nevis</t>
  </si>
  <si>
    <t>3262-3265</t>
  </si>
  <si>
    <t>Nevis beaches</t>
  </si>
  <si>
    <t>3266-3267</t>
  </si>
  <si>
    <r>
      <t xml:space="preserve">NEVIS </t>
    </r>
    <r>
      <rPr>
        <sz val="9"/>
        <rFont val="Arial"/>
        <family val="2"/>
      </rPr>
      <t>(to 2020)</t>
    </r>
  </si>
  <si>
    <t>violet/red</t>
  </si>
  <si>
    <t>greyish green/blue</t>
  </si>
  <si>
    <t>red/blackish brown</t>
  </si>
  <si>
    <t>violet brown/olive yellow</t>
  </si>
  <si>
    <t>bluish violet.bluish green</t>
  </si>
  <si>
    <t>King George VI of United Kingdom &amp; Local Motifs</t>
  </si>
  <si>
    <t>1954 -1957 Queen Elizabeth II &amp; Local Motifs</t>
  </si>
  <si>
    <t>The 200th Anniversary of the Birth of Alexander Hamilton</t>
  </si>
  <si>
    <t>reddish orange/black</t>
  </si>
  <si>
    <t>Map Anguilla</t>
  </si>
  <si>
    <t>The West Indies Federation</t>
  </si>
  <si>
    <t>Hill view and school</t>
  </si>
  <si>
    <t>Liamuiga</t>
  </si>
  <si>
    <t>Crater of Mt Liamuiga (Misery)</t>
  </si>
  <si>
    <t>Map of St Chris and Nevis</t>
  </si>
  <si>
    <t>Map of Anguilla</t>
  </si>
  <si>
    <t>Liamuiga and Hill Fort</t>
  </si>
  <si>
    <t>No. 42 &amp; 49 Overprinted "ARTS FESTIVAL ST KITTS, 1964"</t>
  </si>
  <si>
    <t>Statehood</t>
  </si>
  <si>
    <t>Map St Chris, Nevis, Anguilla</t>
  </si>
  <si>
    <t>History of the Isles</t>
  </si>
  <si>
    <t>Pirate treasure</t>
  </si>
  <si>
    <t>Siege of Brimstone Hill</t>
  </si>
  <si>
    <t>Soliders and mountain</t>
  </si>
  <si>
    <t>Soldiers</t>
  </si>
  <si>
    <t>Christ on cross and Liamuiga</t>
  </si>
  <si>
    <t>The 350th Anniversary of the Landing of Sir Thomas Warner</t>
  </si>
  <si>
    <t>Nos. 152-155 Overprinted "VISIT OF H.R.H. THE PRINCE OF WALES, 1973"</t>
  </si>
  <si>
    <t>$2.50 ovpt</t>
  </si>
  <si>
    <t>The Opening of Golden Rock International Airport</t>
  </si>
  <si>
    <t>s/s 40c</t>
  </si>
  <si>
    <t>Map and airport</t>
  </si>
  <si>
    <t>s/s 45c</t>
  </si>
  <si>
    <t>World Cricket Cup</t>
  </si>
  <si>
    <t>Map West Indies</t>
  </si>
  <si>
    <t>The 200th Anniversary of Moravian Brotherhood of St. Kitts</t>
  </si>
  <si>
    <t>Map St Kitts</t>
  </si>
  <si>
    <t>The 50th Anniversary of St. Kitts - Nevis Scouts Association</t>
  </si>
  <si>
    <t>Scouts and hills</t>
  </si>
  <si>
    <t>Sir Thomas Warner First Governor</t>
  </si>
  <si>
    <t>The 300th Anniversary of the Founding of the Colony of St. Kitts</t>
  </si>
  <si>
    <r>
      <t>ST. KITTS-NEVIS</t>
    </r>
    <r>
      <rPr>
        <sz val="9"/>
        <rFont val="Arial"/>
        <family val="2"/>
      </rPr>
      <t xml:space="preserve"> (ends 1949)</t>
    </r>
  </si>
  <si>
    <t>brown/black</t>
  </si>
  <si>
    <t>St Kitts view and cruise ship</t>
  </si>
  <si>
    <t>Stamps of St. Kitts-Nevis Overprinted "St Kitts"</t>
  </si>
  <si>
    <t>St. Kitts and ship</t>
  </si>
  <si>
    <t>The 20th Anniversary of Manned Flight</t>
  </si>
  <si>
    <t>Plane and island</t>
  </si>
  <si>
    <t>Shepherd and hill</t>
  </si>
  <si>
    <t>Christmas - The 400th Anniversary of Sir Francis Drake's Visit, 1540-1596</t>
  </si>
  <si>
    <t>Casino and hills</t>
  </si>
  <si>
    <t>Tourism - Hotels</t>
  </si>
  <si>
    <t>The 500th Anniversary of Discovery of America by Columbus, 1992</t>
  </si>
  <si>
    <t>The 500th Anniversary of Discovery of America by Columbus, 1993</t>
  </si>
  <si>
    <t>The 500th Anniversary of Discovery of America by Columbus, 1994</t>
  </si>
  <si>
    <t>The 300th Anniversary of English Bombardment of Brimstone Hill</t>
  </si>
  <si>
    <t>The 50th Anniversary of St. Kitts-Nevis Red Cross Society</t>
  </si>
  <si>
    <t>The 10th Anniversary of Independence</t>
  </si>
  <si>
    <t>528-533</t>
  </si>
  <si>
    <t>s/s $1.20 x6</t>
  </si>
  <si>
    <t>St Kitts island profile</t>
  </si>
  <si>
    <t>Caribbean Flora and Fauna</t>
  </si>
  <si>
    <t>653-656</t>
  </si>
  <si>
    <t>The 20th Anniversary of "Freewinds"</t>
  </si>
  <si>
    <t>International Stamp Exhibition PHILANIPPON '11, Japan</t>
  </si>
  <si>
    <t>1192a</t>
  </si>
  <si>
    <t>The 30th Anniversary of Diplomatic Relations with Taiwan</t>
  </si>
  <si>
    <t>1339-1340</t>
  </si>
  <si>
    <t>s/s 30c x2</t>
  </si>
  <si>
    <t>Birds - Hummingbirds of St, Kitts</t>
  </si>
  <si>
    <t>Hummingbird and island</t>
  </si>
  <si>
    <t>Land Mammels</t>
  </si>
  <si>
    <t>Bushbaby and volcano</t>
  </si>
  <si>
    <r>
      <t>ST. KITTS</t>
    </r>
    <r>
      <rPr>
        <sz val="9"/>
        <rFont val="Arial"/>
        <family val="2"/>
      </rPr>
      <t xml:space="preserve"> (to 2019)</t>
    </r>
  </si>
  <si>
    <t>Grenadines of St Vincent</t>
  </si>
  <si>
    <t>452-455</t>
  </si>
  <si>
    <t>Sites &amp; Scenes of the World</t>
  </si>
  <si>
    <t>230-233</t>
  </si>
  <si>
    <t>234-235</t>
  </si>
  <si>
    <t>s/s $4.75 x2</t>
  </si>
  <si>
    <t>Birds of the Caribbean</t>
  </si>
  <si>
    <t>reddish brown/blue</t>
  </si>
  <si>
    <t>red/green</t>
  </si>
  <si>
    <t>greenish blue/blackish violet</t>
  </si>
  <si>
    <t>bluish green/bluish black</t>
  </si>
  <si>
    <t>green/lilac</t>
  </si>
  <si>
    <t>Young Island</t>
  </si>
  <si>
    <t>Kingstown &amp; Fort Charlotte</t>
  </si>
  <si>
    <t>Villa</t>
  </si>
  <si>
    <t>Kingstown</t>
  </si>
  <si>
    <t>King George VI, Local Motifs</t>
  </si>
  <si>
    <t>1949 -1952 King George VI</t>
  </si>
  <si>
    <t>bownish purple/green</t>
  </si>
  <si>
    <t>orange/pruple</t>
  </si>
  <si>
    <t>blue/bluish/black</t>
  </si>
  <si>
    <t>New Constitution - Issues of 1942-1952 Overprinted</t>
  </si>
  <si>
    <t>Queen Elizabeth II and Local Motives</t>
  </si>
  <si>
    <t>Harbour and island</t>
  </si>
  <si>
    <t>Autonomous Methodist Church</t>
  </si>
  <si>
    <t>Methodist Conference</t>
  </si>
  <si>
    <t>The 1st Anniversary of Caribbean Free Trade Area or CARIFTA</t>
  </si>
  <si>
    <t>Cannon and harbour</t>
  </si>
  <si>
    <t>Conservation and Historic Preservation</t>
  </si>
  <si>
    <t>The Grenadines of St. Vincent</t>
  </si>
  <si>
    <t>Map Grenadines</t>
  </si>
  <si>
    <t>Fruit Trees</t>
  </si>
  <si>
    <t>Fruit and Island profile</t>
  </si>
  <si>
    <t>The 200th Anniversary of the Birth of Charles Brisbane, 1769-1829</t>
  </si>
  <si>
    <t>Ship and island view</t>
  </si>
  <si>
    <t>Marlin and island profile</t>
  </si>
  <si>
    <t>Golf and mountain</t>
  </si>
  <si>
    <t>Band and hill silhouette</t>
  </si>
  <si>
    <t>Beach and Young Is</t>
  </si>
  <si>
    <t>Map of West Indies and cricket</t>
  </si>
  <si>
    <t>The 100th Anniversary of Anglican Diocese of the Windward Islands</t>
  </si>
  <si>
    <t>Map of Winward Is</t>
  </si>
  <si>
    <t>Soufrière Eruption Relief Fund</t>
  </si>
  <si>
    <t>St. Vincent Post Offices</t>
  </si>
  <si>
    <t>551-553</t>
  </si>
  <si>
    <t>Independence Day - Marine Life Stamps of 1975-1976 Overprinted "INDEPENDENCE 1979"</t>
  </si>
  <si>
    <t>587-589</t>
  </si>
  <si>
    <t>St. Vincent on Various Geographic Maps</t>
  </si>
  <si>
    <t>603-606</t>
  </si>
  <si>
    <t>The 1st Anniversary of Re-introduction of Sugar Industry</t>
  </si>
  <si>
    <t>Sugar and hill</t>
  </si>
  <si>
    <t>The 50th Anniversary of Airmail Service</t>
  </si>
  <si>
    <t>The 10th Anniversary of Treaty of Chaguaramas</t>
  </si>
  <si>
    <t>Fort Duvernette</t>
  </si>
  <si>
    <t>Cannon and island</t>
  </si>
  <si>
    <t>Cap and map</t>
  </si>
  <si>
    <t>The 500th Anniversary of the Discovery of America 1992</t>
  </si>
  <si>
    <t>920-921</t>
  </si>
  <si>
    <t>Ship and Island</t>
  </si>
  <si>
    <t>Old car and hills</t>
  </si>
  <si>
    <t>Sports car and island</t>
  </si>
  <si>
    <t>The 100th Anniversary of Automobiles</t>
  </si>
  <si>
    <t>Eastern Caribbean Currency - Coins and Banknotes</t>
  </si>
  <si>
    <t>Palm and island</t>
  </si>
  <si>
    <t>The 500th Anniversary of Discovery of America 1993</t>
  </si>
  <si>
    <t>The 200th Anniversary of French Revolution and International Stamp Exhibition "PHILEXFRANCE '89" - Paris, France</t>
  </si>
  <si>
    <t>Map of St Vincent</t>
  </si>
  <si>
    <t>1299-1318</t>
  </si>
  <si>
    <t>s/s 50c x20</t>
  </si>
  <si>
    <t>Animals and Plants</t>
  </si>
  <si>
    <t>St Vincent view</t>
  </si>
  <si>
    <t>East Caribbean Currency - Coins and Banknotes</t>
  </si>
  <si>
    <t>The 75th Anniversary of Boy Scout and 60th Anniversary of Girl Guide Movements in St. Vincent</t>
  </si>
  <si>
    <t>St Vincent view and scouts</t>
  </si>
  <si>
    <t>History of the Second World War</t>
  </si>
  <si>
    <t>The 40th Anniversary of Queen Elizabeth II's Accession to the Crown</t>
  </si>
  <si>
    <t>International Stamp Exhibition "WORLD COLUMBIAN STAMP EXPO '92" - Chicago, USA - The 500th Anniversary of Discovery of America</t>
  </si>
  <si>
    <t>International Stamp Exhibition "GENOVA '92" - Genova, Italy - Hummingbirds</t>
  </si>
  <si>
    <t>Bird and island view</t>
  </si>
  <si>
    <t>Wild sage with volcano in margin</t>
  </si>
  <si>
    <t>Medicinal Plants of the Caribbean</t>
  </si>
  <si>
    <t>Fungi and island view</t>
  </si>
  <si>
    <t>Plant and island view</t>
  </si>
  <si>
    <r>
      <t xml:space="preserve">ST. VINCENT </t>
    </r>
    <r>
      <rPr>
        <sz val="9"/>
        <rFont val="Arial"/>
        <family val="2"/>
      </rPr>
      <t>(ends 1992)</t>
    </r>
  </si>
  <si>
    <t>Stamps of St. Vincent Overprinted "GRENADINES OF"</t>
  </si>
  <si>
    <t>Bequia view</t>
  </si>
  <si>
    <t>Mustique view</t>
  </si>
  <si>
    <t>Petit St. Vincent view</t>
  </si>
  <si>
    <t>Maps of Grenadines of St. Vincent - Bequia Island</t>
  </si>
  <si>
    <t>Maps of Grenadines of St. Vincent - Canouan Island</t>
  </si>
  <si>
    <t>Maps of Grenadines of St. Vincent - Mayreau Island</t>
  </si>
  <si>
    <t>1698a</t>
  </si>
  <si>
    <t>FDC $1.80</t>
  </si>
  <si>
    <t>1749-1750</t>
  </si>
  <si>
    <t>Ruapehu &amp; Okataina</t>
  </si>
  <si>
    <t>1478-1487</t>
  </si>
  <si>
    <t>1498-1507</t>
  </si>
  <si>
    <t>FDC 40c x10</t>
  </si>
  <si>
    <t>Zaire River Expedition</t>
  </si>
  <si>
    <t>11c</t>
  </si>
  <si>
    <t>20c + 10c</t>
  </si>
  <si>
    <t>Flugfrimerki</t>
  </si>
  <si>
    <t>Vesuvius and Red Cross</t>
  </si>
  <si>
    <t>c25</t>
  </si>
  <si>
    <t>c27</t>
  </si>
  <si>
    <t>1r ovpt 'Merdeka Djokjakarta 6 Djuli 1949'</t>
  </si>
  <si>
    <t>30s ovpt 'RESMI'</t>
  </si>
  <si>
    <t>o6</t>
  </si>
  <si>
    <t>50s ovpt 'RESMI'</t>
  </si>
  <si>
    <t>15s ovpt "RESMI' &amp; 'Merdeka….'</t>
  </si>
  <si>
    <t>Sheet of 24 x 11fr</t>
  </si>
  <si>
    <t>Booklet of 2</t>
  </si>
  <si>
    <t>1958-1960</t>
  </si>
  <si>
    <t>s/s 4000r</t>
  </si>
  <si>
    <t>s/s x9</t>
  </si>
  <si>
    <t>Rock crystal</t>
  </si>
  <si>
    <t>Orpiment 'rose'</t>
  </si>
  <si>
    <t>Realgar with orpiment</t>
  </si>
  <si>
    <t>Arsenopyrite</t>
  </si>
  <si>
    <t>Chalcopyrite and Blenda</t>
  </si>
  <si>
    <r>
      <t>GERMANY, EAST</t>
    </r>
    <r>
      <rPr>
        <sz val="9"/>
        <rFont val="Arial"/>
        <family val="2"/>
      </rPr>
      <t xml:space="preserve"> (ends 1990)</t>
    </r>
  </si>
  <si>
    <t>GERMANY, EAST</t>
  </si>
  <si>
    <t>5863-5866</t>
  </si>
  <si>
    <t>Quartz &amp; Topaz</t>
  </si>
  <si>
    <t>Ophites &amp; Meerschaum</t>
  </si>
  <si>
    <t>Minerals &amp; Diamonds</t>
  </si>
  <si>
    <t>Minerals &amp; Marilyn Munroe</t>
  </si>
  <si>
    <t>Chaiten, Chile</t>
  </si>
  <si>
    <t>Shinmoe-dake, Japan</t>
  </si>
  <si>
    <t>Semeru, Indonesia</t>
  </si>
  <si>
    <t>Submarine volcano, Tonga</t>
  </si>
  <si>
    <t>B17</t>
  </si>
  <si>
    <t>B18</t>
  </si>
  <si>
    <t>Sheep and volcano</t>
  </si>
  <si>
    <t>530a</t>
  </si>
  <si>
    <t>Volcano stamps</t>
  </si>
  <si>
    <t>Cost (A$)</t>
  </si>
  <si>
    <t>OTHER NON-STAMP ISSUES, FROM JIM WHITFORD-STARK'S 2007 LIST</t>
  </si>
  <si>
    <t>Fuji stamps</t>
  </si>
  <si>
    <t>% volcano stamps</t>
  </si>
  <si>
    <t>ANTIGUA &amp; BARBUDA</t>
  </si>
  <si>
    <r>
      <t xml:space="preserve">ANTIGUA &amp; BARBUDA </t>
    </r>
    <r>
      <rPr>
        <sz val="9"/>
        <rFont val="Arial"/>
        <family val="2"/>
      </rPr>
      <t>(to 2020)</t>
    </r>
  </si>
  <si>
    <r>
      <t>GREAT BRITAIN - British Tangier</t>
    </r>
    <r>
      <rPr>
        <sz val="9"/>
        <rFont val="Arial"/>
        <family val="2"/>
      </rPr>
      <t xml:space="preserve"> (ends 1957)</t>
    </r>
  </si>
  <si>
    <r>
      <t>GREAT BRITAIN - Jersey</t>
    </r>
    <r>
      <rPr>
        <sz val="9"/>
        <rFont val="Arial"/>
        <family val="2"/>
      </rPr>
      <t xml:space="preserve"> (to 2020)</t>
    </r>
  </si>
  <si>
    <r>
      <t>GREAT BRITAIN - Isle of Man</t>
    </r>
    <r>
      <rPr>
        <sz val="9"/>
        <rFont val="Arial"/>
        <family val="2"/>
      </rPr>
      <t xml:space="preserve"> (to 2020)</t>
    </r>
  </si>
  <si>
    <r>
      <t>GREAT BRITAIN - Scotland</t>
    </r>
    <r>
      <rPr>
        <sz val="9"/>
        <rFont val="Arial"/>
        <family val="2"/>
      </rPr>
      <t xml:space="preserve"> (to 2020)</t>
    </r>
  </si>
  <si>
    <t>GREAT BRITAIN - Scotland</t>
  </si>
  <si>
    <r>
      <t>GREAT BRITAIN - Nth Ireland</t>
    </r>
    <r>
      <rPr>
        <sz val="9"/>
        <rFont val="Arial"/>
        <family val="2"/>
      </rPr>
      <t xml:space="preserve"> (to 2020)</t>
    </r>
  </si>
  <si>
    <t>GREAT BRITAIN - Nth Ireland</t>
  </si>
  <si>
    <t>Owned</t>
  </si>
  <si>
    <t>Not owned</t>
  </si>
  <si>
    <t>TOTALS</t>
  </si>
  <si>
    <t>Countries with no volcano stamps</t>
  </si>
  <si>
    <t>Actively issuing</t>
  </si>
  <si>
    <r>
      <t>CHINA (Japanese Occ in Central China)</t>
    </r>
    <r>
      <rPr>
        <sz val="9"/>
        <rFont val="Arial"/>
        <family val="2"/>
      </rPr>
      <t xml:space="preserve"> (ends 1945)</t>
    </r>
  </si>
  <si>
    <r>
      <t>ST. CHRISTOPHER NEVIS ANGUILLA</t>
    </r>
    <r>
      <rPr>
        <sz val="9"/>
        <rFont val="Arial"/>
        <family val="2"/>
      </rPr>
      <t xml:space="preserve"> (ends 1980)</t>
    </r>
  </si>
  <si>
    <r>
      <t xml:space="preserve">YEMEN, MUTAWAKELITE KINGDOM </t>
    </r>
    <r>
      <rPr>
        <sz val="9"/>
        <rFont val="Arial"/>
        <family val="2"/>
      </rPr>
      <t>(ends 1970)</t>
    </r>
  </si>
  <si>
    <t>ST. VINCENT, GRENADINES OF</t>
  </si>
  <si>
    <t>ST. VINCENT AND THE GRENADINES</t>
  </si>
  <si>
    <t>ST. VINCENT, GRENADINES OF - Bequia</t>
  </si>
  <si>
    <r>
      <t>ST. VINCENT, GRENADINES OF - Canouan</t>
    </r>
    <r>
      <rPr>
        <sz val="9"/>
        <rFont val="Arial"/>
        <family val="2"/>
      </rPr>
      <t xml:space="preserve"> (to 2019)</t>
    </r>
  </si>
  <si>
    <t>ST. VINCENT, GRENADINES OF - Canouan</t>
  </si>
  <si>
    <r>
      <t>ST. VINCENT, GRENADINES OF - Mayreau</t>
    </r>
    <r>
      <rPr>
        <sz val="9"/>
        <rFont val="Arial"/>
        <family val="2"/>
      </rPr>
      <t xml:space="preserve"> (to 2019)</t>
    </r>
  </si>
  <si>
    <t>ST. VINCENT, GRENADINES OF - Mayreau</t>
  </si>
  <si>
    <r>
      <t>ST. VINCENT, GRENADINES OF - Mustique</t>
    </r>
    <r>
      <rPr>
        <sz val="9"/>
        <rFont val="Arial"/>
        <family val="2"/>
      </rPr>
      <t xml:space="preserve"> (to 2019)</t>
    </r>
  </si>
  <si>
    <r>
      <t>ST. VINCENT AND THE GRENADINES</t>
    </r>
    <r>
      <rPr>
        <sz val="9"/>
        <rFont val="Arial"/>
        <family val="2"/>
      </rPr>
      <t xml:space="preserve"> (to 2020)</t>
    </r>
  </si>
  <si>
    <t>Uniting the Windward Islands</t>
  </si>
  <si>
    <t>International Philatelic Exhibition INDOPEX '93</t>
  </si>
  <si>
    <t>457‑464</t>
  </si>
  <si>
    <t>s/s 75c x8</t>
  </si>
  <si>
    <t>The 200th Anniversary of the Birth of Ando Hiroshige, 1797-1858</t>
  </si>
  <si>
    <t>The 200th Anniversary of the Birth of Ando Hiroshige, 1797-1859</t>
  </si>
  <si>
    <t>Endangered Animals Of The Caribbean</t>
  </si>
  <si>
    <t>International Philatelic Exhibition AUSTRALIA '99, Melbourne</t>
  </si>
  <si>
    <t>3054‑3059</t>
  </si>
  <si>
    <t>3214‑3219</t>
  </si>
  <si>
    <t>s/s $1.40 x6</t>
  </si>
  <si>
    <t>5369-5364</t>
  </si>
  <si>
    <t>5365-5368</t>
  </si>
  <si>
    <t>Onxy agatte</t>
  </si>
  <si>
    <t>Rose quartz</t>
  </si>
  <si>
    <t>s/s $4-$7 x4</t>
  </si>
  <si>
    <t>Boulder Opal</t>
  </si>
  <si>
    <t>Benitoite</t>
  </si>
  <si>
    <t>Angel aura quartz</t>
  </si>
  <si>
    <t>Super seven</t>
  </si>
  <si>
    <t>Champagne aura quartz</t>
  </si>
  <si>
    <t>Larimar</t>
  </si>
  <si>
    <t>s/s $8 x2</t>
  </si>
  <si>
    <t>5712-5715</t>
  </si>
  <si>
    <t>5716-5719</t>
  </si>
  <si>
    <t>5720-5721</t>
  </si>
  <si>
    <r>
      <t>ST. VINCENT, GRENADINES OF</t>
    </r>
    <r>
      <rPr>
        <sz val="9"/>
        <rFont val="Arial"/>
        <family val="2"/>
      </rPr>
      <t xml:space="preserve"> (ends 1994)</t>
    </r>
  </si>
  <si>
    <t>Maps of Grenadines of St. Vincent - Mustique Island</t>
  </si>
  <si>
    <t>Maps of Grenadines of St. Vincent - Petit St. Vincent</t>
  </si>
  <si>
    <t>Maps of Grenadines of St. Vincent - Prune Island</t>
  </si>
  <si>
    <t>Maps of Grenadines of St. Vincent - Union Island</t>
  </si>
  <si>
    <t>Royal Visit - Surcharged</t>
  </si>
  <si>
    <t>Details from Early Maps</t>
  </si>
  <si>
    <t>3564‑3566</t>
  </si>
  <si>
    <t>International Year of Fresh Water</t>
  </si>
  <si>
    <t>Natural Beauty</t>
  </si>
  <si>
    <t>International Philatelic Exhibition INDOPEX '94</t>
  </si>
  <si>
    <t>The 400th Anniversary of the Discovery of the Island</t>
  </si>
  <si>
    <t>King George V, Landscapes</t>
  </si>
  <si>
    <t>1938 -1948 King George VI</t>
  </si>
  <si>
    <t>New Constitution for the Windward and Leeward Islands</t>
  </si>
  <si>
    <t>1964 -1968 Postage Stamps</t>
  </si>
  <si>
    <t>1965 -1968 Postage Stamps</t>
  </si>
  <si>
    <t>1966 -1968 Postage Stamps</t>
  </si>
  <si>
    <t>Statehood - Issues of 1964 and 1969 Overprinted "STATEHOOD 1st MARCH 1967"</t>
  </si>
  <si>
    <t>Airmail - Independence</t>
  </si>
  <si>
    <t>s/s 15c</t>
  </si>
  <si>
    <t>1970 -1975 Tourist Attractions, Flags and State Coat of Arms</t>
  </si>
  <si>
    <t>1971 -1975 Tourist Attractions, Flags and State Coat of Arms</t>
  </si>
  <si>
    <t>1972 -1975 Tourist Attractions, Flags and State Coat of Arms</t>
  </si>
  <si>
    <t>1973 -1975 Tourist Attractions, Flags and State Coat of Arms</t>
  </si>
  <si>
    <t>Old and New Views of St. Lucia</t>
  </si>
  <si>
    <t>Harbour view</t>
  </si>
  <si>
    <t>The 100th Anniversary of First Postal Service by St. Lucia Steam Conveyance Company Ltd.</t>
  </si>
  <si>
    <t>The 200th Anniversary of Battle of Cul-de-Sac</t>
  </si>
  <si>
    <t>The 50th Anniversary of Lindbergh's Inaugural Airmail Flight via St. Lucia</t>
  </si>
  <si>
    <t>Harbouir view and plane</t>
  </si>
  <si>
    <t>1980 -1984 Transport</t>
  </si>
  <si>
    <t>The 75th Anniversary of Rotary International</t>
  </si>
  <si>
    <t>The 1st Anniversary of U.P.U. Membership</t>
  </si>
  <si>
    <t>The 200th Anniversary of Battle of the Saints</t>
  </si>
  <si>
    <t>577-580</t>
  </si>
  <si>
    <t>The 150th Anniversary of Crown Agents</t>
  </si>
  <si>
    <t>Mining and peak</t>
  </si>
  <si>
    <t>International Youth Year - Paintings by Young St. Lucians</t>
  </si>
  <si>
    <t>1987 -1989 Map of St. Lucia</t>
  </si>
  <si>
    <t>1988 -1989 Map of St. Lucia</t>
  </si>
  <si>
    <t>1989 -1989 Map of St. Lucia</t>
  </si>
  <si>
    <t>1990 -1989 Map of St. Lucia</t>
  </si>
  <si>
    <t>New Cadastral Survey of St. Lucia</t>
  </si>
  <si>
    <t>The 50th Anniversary of Cable and Wireless, West Indies, Ltd.</t>
  </si>
  <si>
    <t>881a</t>
  </si>
  <si>
    <t>882a</t>
  </si>
  <si>
    <t>s/s $5.50</t>
  </si>
  <si>
    <t>The 300th Anniversary of Lloyd's of London</t>
  </si>
  <si>
    <t>The 200th Anniversary of the French Revolution and International Stamp Exhibition "PHILEXFRANCE '89" - Paris, France</t>
  </si>
  <si>
    <t>Atlantic Rally for Cruising Yachts</t>
  </si>
  <si>
    <t>Discovery of St. Lucia</t>
  </si>
  <si>
    <t>Carib Art</t>
  </si>
  <si>
    <t>The 200th Anniversary of the Abolition of Slavery in St. Lucia</t>
  </si>
  <si>
    <t>The 200th Anniversary of Battle of Rabot</t>
  </si>
  <si>
    <t>Map of hills</t>
  </si>
  <si>
    <t>Inauguration of New Irrigation Project</t>
  </si>
  <si>
    <t>Lake and mountain</t>
  </si>
  <si>
    <t>Wedding and peak</t>
  </si>
  <si>
    <t>Marine Disasters</t>
  </si>
  <si>
    <t>Ship sinking</t>
  </si>
  <si>
    <t>The 50th Anniversary of University of West Indies</t>
  </si>
  <si>
    <t>The 21st Anniversary of Independence</t>
  </si>
  <si>
    <t>Emblem</t>
  </si>
  <si>
    <t>The 200th Anniversary of Civil Administration</t>
  </si>
  <si>
    <t>Bird and map</t>
  </si>
  <si>
    <t>Bird and peak</t>
  </si>
  <si>
    <t>Cricket in St Lucia</t>
  </si>
  <si>
    <t>Map of St Lucia</t>
  </si>
  <si>
    <r>
      <t>ST. LUCIA</t>
    </r>
    <r>
      <rPr>
        <sz val="9"/>
        <rFont val="Arial"/>
        <family val="2"/>
      </rPr>
      <t xml:space="preserve"> (to 2019)</t>
    </r>
  </si>
  <si>
    <r>
      <t>PITCAIRN</t>
    </r>
    <r>
      <rPr>
        <sz val="9"/>
        <rFont val="Arial"/>
        <family val="2"/>
      </rPr>
      <t xml:space="preserve"> (to 2020)</t>
    </r>
  </si>
  <si>
    <r>
      <t xml:space="preserve">RYUKYU ISLANDS </t>
    </r>
    <r>
      <rPr>
        <sz val="9"/>
        <rFont val="Arial"/>
        <family val="2"/>
      </rPr>
      <t>(ends 1972)</t>
    </r>
  </si>
  <si>
    <t>958-960</t>
  </si>
  <si>
    <t>Strip 3 x 60e</t>
  </si>
  <si>
    <t>Map, Comores</t>
  </si>
  <si>
    <t>Hong Kong Rugby Sevens Competition</t>
  </si>
  <si>
    <t>No. 89 Surcharged</t>
  </si>
  <si>
    <t>1c on 11c</t>
  </si>
  <si>
    <t>light red</t>
  </si>
  <si>
    <t>reddish orange/yellow</t>
  </si>
  <si>
    <t>2032‑2043</t>
  </si>
  <si>
    <t>215kr</t>
  </si>
  <si>
    <t>Day of the Stamp - International Year of the Planet Earth</t>
  </si>
  <si>
    <t>70y</t>
  </si>
  <si>
    <t>115y</t>
  </si>
  <si>
    <t>145y</t>
  </si>
  <si>
    <t>Mineral, cassiterite, fluorine, ruby</t>
  </si>
  <si>
    <t>Mineral, mordenite, titanite, amethyst</t>
  </si>
  <si>
    <t>Mineral, stilbite, olmiite, cerusite</t>
  </si>
  <si>
    <t>Mineral, topaz, albite, tourmaline</t>
  </si>
  <si>
    <t>Total Cat 1</t>
  </si>
  <si>
    <t>Owned Cat 1</t>
  </si>
  <si>
    <t>Total Cat 2</t>
  </si>
  <si>
    <t>Owned Cat 2</t>
  </si>
  <si>
    <t>Total Cat 3</t>
  </si>
  <si>
    <t>Owned Cat 3</t>
  </si>
  <si>
    <t>Total Cat 4</t>
  </si>
  <si>
    <t>Owned Cat 4</t>
  </si>
  <si>
    <t>Total Cat 5</t>
  </si>
  <si>
    <t>Owned Cat 5</t>
  </si>
  <si>
    <t>Total Cat 6</t>
  </si>
  <si>
    <t>Owned Cat 6</t>
  </si>
  <si>
    <t>Total Cat 7</t>
  </si>
  <si>
    <t>Owned Cat 7</t>
  </si>
  <si>
    <t>CATEGORY KEY</t>
  </si>
  <si>
    <t xml:space="preserve">3 = volcano present in background; volcanic island or range profiles; country emblems or flags that include volcanoes; </t>
  </si>
  <si>
    <t>4 = human constructions made from volcanic rocks or volcanic processes</t>
  </si>
  <si>
    <t>5 = landscape features derived from volcanic processes, but not obviously volcanic on the stamp</t>
  </si>
  <si>
    <t>1 = obvious volcano or volcanic feature on a stamp</t>
  </si>
  <si>
    <t>2 = volcano-based geological feature on a stamp, obvious to an enthusiast</t>
  </si>
  <si>
    <t>6 = map of volcano-created island or atolls left after subsidence of a volcano</t>
  </si>
  <si>
    <t>7 = minerals or gems created by volcanic or igneous processes</t>
  </si>
  <si>
    <t>Agriculture</t>
  </si>
  <si>
    <t>Contemporary Culture</t>
  </si>
  <si>
    <t>Famous people</t>
  </si>
  <si>
    <t>Organisations</t>
  </si>
  <si>
    <t>Music</t>
  </si>
  <si>
    <t>Movies</t>
  </si>
  <si>
    <t>Postal services</t>
  </si>
  <si>
    <t>Religion</t>
  </si>
  <si>
    <t>Sport</t>
  </si>
  <si>
    <t>Celebrations</t>
  </si>
  <si>
    <t>Chinese New Year</t>
  </si>
  <si>
    <t>Rotary</t>
  </si>
  <si>
    <t>World Health Organisation</t>
  </si>
  <si>
    <t>Geologists</t>
  </si>
  <si>
    <t>Actors</t>
  </si>
  <si>
    <t>Royals</t>
  </si>
  <si>
    <t>Politicians</t>
  </si>
  <si>
    <t>Scientists</t>
  </si>
  <si>
    <t>Lithographic</t>
  </si>
  <si>
    <t>Universal Postal Union</t>
  </si>
  <si>
    <t>Flags and Emblems</t>
  </si>
  <si>
    <t>Scouts</t>
  </si>
  <si>
    <t>Communications and IT</t>
  </si>
  <si>
    <t>Airship</t>
  </si>
  <si>
    <t>Train</t>
  </si>
  <si>
    <t>Bullet</t>
  </si>
  <si>
    <t>Normal</t>
  </si>
  <si>
    <t>Cruise liner</t>
  </si>
  <si>
    <t>Sailing ship</t>
  </si>
  <si>
    <t>Canoe</t>
  </si>
  <si>
    <t>War ship</t>
  </si>
  <si>
    <t>Truck</t>
  </si>
  <si>
    <t>Car</t>
  </si>
  <si>
    <t>Horse and cart</t>
  </si>
  <si>
    <t>Farming</t>
  </si>
  <si>
    <t>Food and drink</t>
  </si>
  <si>
    <t>Fruit and Vegetables</t>
  </si>
  <si>
    <t>Disasters</t>
  </si>
  <si>
    <t>Dead people</t>
  </si>
  <si>
    <t>Destroyed infrastructure</t>
  </si>
  <si>
    <t>Emergency personnel</t>
  </si>
  <si>
    <t>Evacuations</t>
  </si>
  <si>
    <t>Atmosphere</t>
  </si>
  <si>
    <t>Snow</t>
  </si>
  <si>
    <t>Pets</t>
  </si>
  <si>
    <t>Insects</t>
  </si>
  <si>
    <t>Reptiles</t>
  </si>
  <si>
    <t>Fruit</t>
  </si>
  <si>
    <t>Traditional Culture</t>
  </si>
  <si>
    <t>Architecture</t>
  </si>
  <si>
    <t>Bridge</t>
  </si>
  <si>
    <t>Lighthouse</t>
  </si>
  <si>
    <t>Early humans</t>
  </si>
  <si>
    <t>Continent</t>
  </si>
  <si>
    <t>Colour</t>
  </si>
  <si>
    <t>Stampworld #</t>
  </si>
  <si>
    <t>Disney</t>
  </si>
  <si>
    <t>Authors</t>
  </si>
  <si>
    <t>Queen Elizabeth</t>
  </si>
  <si>
    <t>George V</t>
  </si>
  <si>
    <t>Shoreline</t>
  </si>
  <si>
    <t>Volcano feature</t>
  </si>
  <si>
    <t>Caldera</t>
  </si>
  <si>
    <t>Vent</t>
  </si>
  <si>
    <t>Smoking</t>
  </si>
  <si>
    <t>Vent plug</t>
  </si>
  <si>
    <t>Cross section</t>
  </si>
  <si>
    <t>Famous Volcanoes</t>
  </si>
  <si>
    <t>Fuji, small in background</t>
  </si>
  <si>
    <t>Fuji, prominent</t>
  </si>
  <si>
    <t>Pompeii</t>
  </si>
  <si>
    <t>Ring of Fire</t>
  </si>
  <si>
    <t>Geological event</t>
  </si>
  <si>
    <t>Earthquake</t>
  </si>
  <si>
    <t>Tsunami</t>
  </si>
  <si>
    <t>Volcanic soils</t>
  </si>
  <si>
    <t>Geography</t>
  </si>
  <si>
    <t>Mountain range</t>
  </si>
  <si>
    <t>Crystal</t>
  </si>
  <si>
    <t>Ore</t>
  </si>
  <si>
    <t>Ash eruption</t>
  </si>
  <si>
    <t>Plane, small</t>
  </si>
  <si>
    <t>Plane, large</t>
  </si>
  <si>
    <t>Souvenir Sheet</t>
  </si>
  <si>
    <t>Rocks being erupted</t>
  </si>
  <si>
    <t>Helicopter</t>
  </si>
  <si>
    <t>Volcano, small in background</t>
  </si>
  <si>
    <t>Science</t>
  </si>
  <si>
    <t>Pope</t>
  </si>
  <si>
    <t>Industry</t>
  </si>
  <si>
    <t>Small islet</t>
  </si>
  <si>
    <t>Stamp Type</t>
  </si>
  <si>
    <t>STAMP TAGS FOR IMAGE DATABASE</t>
  </si>
  <si>
    <t>Face value</t>
  </si>
  <si>
    <t>Non-square shape</t>
  </si>
  <si>
    <t>Coin on stamp</t>
  </si>
  <si>
    <t>Classic volcano shape</t>
  </si>
  <si>
    <t>Crater lake</t>
  </si>
  <si>
    <t>Crater rim</t>
  </si>
  <si>
    <t>Island volcano</t>
  </si>
  <si>
    <t>Hot spring</t>
  </si>
  <si>
    <t>Magma chamber</t>
  </si>
  <si>
    <t>Lava lake</t>
  </si>
  <si>
    <t>Pyroclastic flow</t>
  </si>
  <si>
    <t>Lava eruption</t>
  </si>
  <si>
    <t>Lahar or mudflow</t>
  </si>
  <si>
    <t>Plate tectonics</t>
  </si>
  <si>
    <t>Seismic monitoring</t>
  </si>
  <si>
    <t>Eruption warnings</t>
  </si>
  <si>
    <t>Standalone hill</t>
  </si>
  <si>
    <t>Prominent rock</t>
  </si>
  <si>
    <t>Rivers and lakes</t>
  </si>
  <si>
    <t>Cereals, tea, coffee</t>
  </si>
  <si>
    <t>Sail boat - yacht</t>
  </si>
  <si>
    <t>Art and paintings</t>
  </si>
  <si>
    <t>Diplomatic relations</t>
  </si>
  <si>
    <t>Folklore and legend</t>
  </si>
  <si>
    <t>People and costumes</t>
  </si>
  <si>
    <t>Temples and buildings</t>
  </si>
  <si>
    <t>Mining and construction</t>
  </si>
  <si>
    <t>Religious leaders</t>
  </si>
  <si>
    <t>National flag</t>
  </si>
  <si>
    <t>Flag includes volcano</t>
  </si>
  <si>
    <t>Coat of Arms includes volcano</t>
  </si>
  <si>
    <t>Emblem includes volcano</t>
  </si>
  <si>
    <t>People fleeing</t>
  </si>
  <si>
    <t>Atmospheric impact</t>
  </si>
  <si>
    <t>Fund appeals</t>
  </si>
  <si>
    <t>Climate change</t>
  </si>
  <si>
    <t>Space and satelittes</t>
  </si>
  <si>
    <t>Other planets</t>
  </si>
  <si>
    <t>Oceans</t>
  </si>
  <si>
    <t>Solar System</t>
  </si>
  <si>
    <t>Farm animals</t>
  </si>
  <si>
    <t>Wild animals</t>
  </si>
  <si>
    <t>Map, topographic</t>
  </si>
  <si>
    <t>Map, basic</t>
  </si>
  <si>
    <t>Map, 3D model</t>
  </si>
  <si>
    <t>Gemstone and jewellery</t>
  </si>
  <si>
    <t>Watercraft</t>
  </si>
  <si>
    <t>Train / Bullet</t>
  </si>
  <si>
    <t>Train / Normal</t>
  </si>
  <si>
    <t>Watercraft / Cruise liner</t>
  </si>
  <si>
    <t>Watercraft / Warship</t>
  </si>
  <si>
    <t>Watercraft / Sailing ship</t>
  </si>
  <si>
    <t>Watercraft / Yacht</t>
  </si>
  <si>
    <t>Watercraft / Canoe</t>
  </si>
  <si>
    <t>Motorbike, bicycle</t>
  </si>
  <si>
    <t>Celebrations / Christmas</t>
  </si>
  <si>
    <t>Celebrations / Independence</t>
  </si>
  <si>
    <t>Celebrations / Anniversaries</t>
  </si>
  <si>
    <t>Temples / Machu Picchu</t>
  </si>
  <si>
    <t>Temples / Borobudur</t>
  </si>
  <si>
    <t>Crops / Fruit and vegetables</t>
  </si>
  <si>
    <t>Crops / Tea, coffee, cereals</t>
  </si>
  <si>
    <t>Geologists / Haroun Tazieff</t>
  </si>
  <si>
    <t>Underwater eruption</t>
  </si>
  <si>
    <t>Collapsed caldera lake</t>
  </si>
  <si>
    <t>Geologists / Kraffts</t>
  </si>
  <si>
    <t>Archaeology / Early humans</t>
  </si>
  <si>
    <t>Archaeology / Pompeii</t>
  </si>
  <si>
    <t>Religious leaders / Pope</t>
  </si>
  <si>
    <t>Royals / George V</t>
  </si>
  <si>
    <t>Royals / Elizabeth II</t>
  </si>
  <si>
    <t>Authors / Jules Verne</t>
  </si>
  <si>
    <t>Islands and Maps</t>
  </si>
  <si>
    <t>Castle, church, temple</t>
  </si>
  <si>
    <t>House or building</t>
  </si>
  <si>
    <t>Tag 1</t>
  </si>
  <si>
    <t>Tag 2</t>
  </si>
  <si>
    <t>Tag 3</t>
  </si>
  <si>
    <t>Tag 4</t>
  </si>
  <si>
    <t>Tag 5</t>
  </si>
  <si>
    <t>Tag 6</t>
  </si>
  <si>
    <t>Tag 7</t>
  </si>
  <si>
    <t>Tag 8</t>
  </si>
  <si>
    <t>TAGS IN OWN COLUMNS</t>
  </si>
  <si>
    <t>TAGS IN DROP-DOWN LIST</t>
  </si>
  <si>
    <t>Country, at the time</t>
  </si>
  <si>
    <t>Country, now</t>
  </si>
  <si>
    <t>Other country featured</t>
  </si>
  <si>
    <t>Explorers / Captain Cook</t>
  </si>
  <si>
    <t>Monuments</t>
  </si>
  <si>
    <t>Celebrations / Chinese NY</t>
  </si>
  <si>
    <t>Sport / Olympics, summer</t>
  </si>
  <si>
    <t>Sport / Olympics, winter</t>
  </si>
  <si>
    <t>Olympics, summer</t>
  </si>
  <si>
    <t>Olympics, winter</t>
  </si>
  <si>
    <t>Volcano from diff country</t>
  </si>
  <si>
    <t>Cartoon / Disney</t>
  </si>
  <si>
    <t>Geological event / Plate tectonics</t>
  </si>
  <si>
    <t>Famous Volcanoes / Volcano from diff country</t>
  </si>
  <si>
    <t>Contemporary Culture / Celebrations / Anniversaries</t>
  </si>
  <si>
    <t>Image ref #</t>
  </si>
  <si>
    <t>aden1234</t>
  </si>
  <si>
    <t>afars1234</t>
  </si>
  <si>
    <t>ajman1234</t>
  </si>
  <si>
    <t>ascen1234</t>
  </si>
  <si>
    <t>aust1234</t>
  </si>
  <si>
    <t>azer1234</t>
  </si>
  <si>
    <t>benin1234</t>
  </si>
  <si>
    <t>canada1234</t>
  </si>
  <si>
    <t>chad1234</t>
  </si>
  <si>
    <t>chile1234</t>
  </si>
  <si>
    <t>cocos1234</t>
  </si>
  <si>
    <t>cuba1234</t>
  </si>
  <si>
    <t>faroe1234</t>
  </si>
  <si>
    <t>fiji1234</t>
  </si>
  <si>
    <t>gabon1234</t>
  </si>
  <si>
    <t>ghana1234</t>
  </si>
  <si>
    <t>gibral1234</t>
  </si>
  <si>
    <t>guad1234</t>
  </si>
  <si>
    <t>guat1234</t>
  </si>
  <si>
    <t>guin1234</t>
  </si>
  <si>
    <t>guy1234</t>
  </si>
  <si>
    <t>hond1234</t>
  </si>
  <si>
    <t>hongk1234</t>
  </si>
  <si>
    <t>hung1234</t>
  </si>
  <si>
    <t>ice1234</t>
  </si>
  <si>
    <t>indo1234</t>
  </si>
  <si>
    <t>india1234</t>
  </si>
  <si>
    <t>iran1234</t>
  </si>
  <si>
    <t>iraq1234</t>
  </si>
  <si>
    <t>ire1234</t>
  </si>
  <si>
    <t>ivory1234</t>
  </si>
  <si>
    <t>japan1234</t>
  </si>
  <si>
    <t>jord1234</t>
  </si>
  <si>
    <t>kazak1234</t>
  </si>
  <si>
    <t>kath1234</t>
  </si>
  <si>
    <t>kirib1234</t>
  </si>
  <si>
    <t>koso1234</t>
  </si>
  <si>
    <t>kuw1234</t>
  </si>
  <si>
    <t>kyrgs1234</t>
  </si>
  <si>
    <t>laos1234</t>
  </si>
  <si>
    <t>leso1234</t>
  </si>
  <si>
    <t>liber1234</t>
  </si>
  <si>
    <t>libya1234</t>
  </si>
  <si>
    <t>liech1234</t>
  </si>
  <si>
    <t>lux1234</t>
  </si>
  <si>
    <t>maced1234</t>
  </si>
  <si>
    <t>madei1234</t>
  </si>
  <si>
    <t>madag1234</t>
  </si>
  <si>
    <t>mald1234</t>
  </si>
  <si>
    <t>mali1234</t>
  </si>
  <si>
    <t>manch1234</t>
  </si>
  <si>
    <t>marsh1234</t>
  </si>
  <si>
    <t>mart1234</t>
  </si>
  <si>
    <t>may1234</t>
  </si>
  <si>
    <t>mex1234</t>
  </si>
  <si>
    <t>micro1234</t>
  </si>
  <si>
    <t>monac1234</t>
  </si>
  <si>
    <t>mong1234</t>
  </si>
  <si>
    <t>monts1234</t>
  </si>
  <si>
    <t>moroc1234</t>
  </si>
  <si>
    <t>nagor1234</t>
  </si>
  <si>
    <t>namib1234</t>
  </si>
  <si>
    <t>nauru1234</t>
  </si>
  <si>
    <t>nepal1234</t>
  </si>
  <si>
    <t>nethant1234</t>
  </si>
  <si>
    <t>nethind1234</t>
  </si>
  <si>
    <t>nevis1234</t>
  </si>
  <si>
    <t>nica1234</t>
  </si>
  <si>
    <t>niger1234</t>
  </si>
  <si>
    <t>niue1234</t>
  </si>
  <si>
    <t>norw1234</t>
  </si>
  <si>
    <t>nyasa1234</t>
  </si>
  <si>
    <t>oman1234</t>
  </si>
  <si>
    <t>palau1234</t>
  </si>
  <si>
    <t>pak1234</t>
  </si>
  <si>
    <t>pan1234</t>
  </si>
  <si>
    <t>png1234</t>
  </si>
  <si>
    <t>parag1234</t>
  </si>
  <si>
    <t>penr1234</t>
  </si>
  <si>
    <t>peru1234</t>
  </si>
  <si>
    <t>phil1234</t>
  </si>
  <si>
    <t>pitc1234</t>
  </si>
  <si>
    <t>pol1234</t>
  </si>
  <si>
    <t>port1234</t>
  </si>
  <si>
    <t>qatar1234</t>
  </si>
  <si>
    <t>rhod1234</t>
  </si>
  <si>
    <t>rom1234</t>
  </si>
  <si>
    <t>russ1234</t>
  </si>
  <si>
    <t>rwan1234</t>
  </si>
  <si>
    <t>ryuku1234</t>
  </si>
  <si>
    <t>sahar1234</t>
  </si>
  <si>
    <t>sanm1234</t>
  </si>
  <si>
    <t>sao1234</t>
  </si>
  <si>
    <t>saudi1234</t>
  </si>
  <si>
    <t>seneg1234</t>
  </si>
  <si>
    <t>srps1234</t>
  </si>
  <si>
    <t>seych1234</t>
  </si>
  <si>
    <t>sharj1234</t>
  </si>
  <si>
    <t>sierra1234</t>
  </si>
  <si>
    <t>sing1234</t>
  </si>
  <si>
    <t>sloven1234</t>
  </si>
  <si>
    <t>slovak1234</t>
  </si>
  <si>
    <t>solom1234</t>
  </si>
  <si>
    <t>somal1234</t>
  </si>
  <si>
    <t>sthafr1234</t>
  </si>
  <si>
    <t>sthgeor1234</t>
  </si>
  <si>
    <t>sthkor1234</t>
  </si>
  <si>
    <t>sthrhod1234</t>
  </si>
  <si>
    <t>sthwafr1234</t>
  </si>
  <si>
    <t>spain1234</t>
  </si>
  <si>
    <t>spguin1234</t>
  </si>
  <si>
    <t>sri1234</t>
  </si>
  <si>
    <t>stchris1234</t>
  </si>
  <si>
    <t>sthel1234</t>
  </si>
  <si>
    <t>stkt1234</t>
  </si>
  <si>
    <t>stktnev1234</t>
  </si>
  <si>
    <t>stluc1234</t>
  </si>
  <si>
    <t>stvin1234</t>
  </si>
  <si>
    <t>stvingr1234</t>
  </si>
  <si>
    <t>switz1234</t>
  </si>
  <si>
    <t>taiw1234</t>
  </si>
  <si>
    <t>tajik1234</t>
  </si>
  <si>
    <t>tang1234</t>
  </si>
  <si>
    <t>tanz1234</t>
  </si>
  <si>
    <t>thai1234</t>
  </si>
  <si>
    <t>togo1234</t>
  </si>
  <si>
    <t>toke1234</t>
  </si>
  <si>
    <t>transc1234</t>
  </si>
  <si>
    <t>trist1234</t>
  </si>
  <si>
    <t>turks1234</t>
  </si>
  <si>
    <t>turkey1234</t>
  </si>
  <si>
    <t>tuv1234</t>
  </si>
  <si>
    <t>ugan1234</t>
  </si>
  <si>
    <t>ukr1234</t>
  </si>
  <si>
    <t>umm1234</t>
  </si>
  <si>
    <t>unesco1234</t>
  </si>
  <si>
    <t>un1234</t>
  </si>
  <si>
    <t>usa1234</t>
  </si>
  <si>
    <t>uppvol1234</t>
  </si>
  <si>
    <t>uzbek1234</t>
  </si>
  <si>
    <t>urug1234</t>
  </si>
  <si>
    <t>vanu1234</t>
  </si>
  <si>
    <t>vatcity1234</t>
  </si>
  <si>
    <t>venez1234</t>
  </si>
  <si>
    <t>viet1234</t>
  </si>
  <si>
    <t>wallis1234</t>
  </si>
  <si>
    <t>westsah1234</t>
  </si>
  <si>
    <t>yemen1234</t>
  </si>
  <si>
    <t>yemking1234</t>
  </si>
  <si>
    <t>yemnth1234</t>
  </si>
  <si>
    <t>yugo1234</t>
  </si>
  <si>
    <t>zamb1234</t>
  </si>
  <si>
    <t>zimb1234</t>
  </si>
  <si>
    <t>cind1234</t>
  </si>
  <si>
    <t>aal1234</t>
  </si>
  <si>
    <t>afgh1234</t>
  </si>
  <si>
    <t>aitut1234</t>
  </si>
  <si>
    <t>alban1234</t>
  </si>
  <si>
    <t>alger1234</t>
  </si>
  <si>
    <t>angol1234</t>
  </si>
  <si>
    <t>anguil1234</t>
  </si>
  <si>
    <t>argen1234</t>
  </si>
  <si>
    <t>armen1234</t>
  </si>
  <si>
    <t>azor1234</t>
  </si>
  <si>
    <t>barb1234</t>
  </si>
  <si>
    <t>bang1234</t>
  </si>
  <si>
    <t>bela1234</t>
  </si>
  <si>
    <t>belg1234</t>
  </si>
  <si>
    <t>bhut1234</t>
  </si>
  <si>
    <t>boh1234</t>
  </si>
  <si>
    <t>bol1234</t>
  </si>
  <si>
    <t>bosn1234</t>
  </si>
  <si>
    <t>bots1234</t>
  </si>
  <si>
    <t>braz1234</t>
  </si>
  <si>
    <t>bulg1234</t>
  </si>
  <si>
    <t>burm1234</t>
  </si>
  <si>
    <t>camb1234</t>
  </si>
  <si>
    <t>camer1234</t>
  </si>
  <si>
    <t>chin1234</t>
  </si>
  <si>
    <t>christ1234</t>
  </si>
  <si>
    <t>colom1234</t>
  </si>
  <si>
    <t>como1234</t>
  </si>
  <si>
    <t>cook1234</t>
  </si>
  <si>
    <t>costa1234</t>
  </si>
  <si>
    <t>croat1234</t>
  </si>
  <si>
    <t>curac1234</t>
  </si>
  <si>
    <t>czecho1234</t>
  </si>
  <si>
    <t>dahom1234</t>
  </si>
  <si>
    <t>denm1234</t>
  </si>
  <si>
    <t>djib1234</t>
  </si>
  <si>
    <t>domin1234</t>
  </si>
  <si>
    <t>ethio1234</t>
  </si>
  <si>
    <t>falk1234</t>
  </si>
  <si>
    <t>fran1234</t>
  </si>
  <si>
    <t>fujie1234</t>
  </si>
  <si>
    <t>gamb1234</t>
  </si>
  <si>
    <t>georg1234</t>
  </si>
  <si>
    <t>germ1234</t>
  </si>
  <si>
    <t>gilb1234</t>
  </si>
  <si>
    <t>greec1234</t>
  </si>
  <si>
    <t>green1234</t>
  </si>
  <si>
    <t>gren1234</t>
  </si>
  <si>
    <t>hawai1234</t>
  </si>
  <si>
    <t>isr1234</t>
  </si>
  <si>
    <t>ital1234</t>
  </si>
  <si>
    <t>malaw1234</t>
  </si>
  <si>
    <t>mana1234</t>
  </si>
  <si>
    <t>mauritia1234</t>
  </si>
  <si>
    <t>mauritus1234</t>
  </si>
  <si>
    <t>moz1234</t>
  </si>
  <si>
    <t>nz234</t>
  </si>
  <si>
    <t>norf1234</t>
  </si>
  <si>
    <t>reun1234</t>
  </si>
  <si>
    <r>
      <t xml:space="preserve">USSR </t>
    </r>
    <r>
      <rPr>
        <sz val="9"/>
        <rFont val="Arial"/>
        <family val="2"/>
      </rPr>
      <t>(ends 1990)</t>
    </r>
  </si>
  <si>
    <t>USSR</t>
  </si>
  <si>
    <t>ussr1234</t>
  </si>
  <si>
    <r>
      <t>MYANMAR</t>
    </r>
    <r>
      <rPr>
        <sz val="9"/>
        <rFont val="Arial"/>
        <family val="2"/>
      </rPr>
      <t xml:space="preserve"> (to 2020)</t>
    </r>
  </si>
  <si>
    <t>myan1234</t>
  </si>
  <si>
    <r>
      <t xml:space="preserve">BURMA </t>
    </r>
    <r>
      <rPr>
        <sz val="9"/>
        <rFont val="Arial"/>
        <family val="2"/>
      </rPr>
      <t>(to 1989)</t>
    </r>
  </si>
  <si>
    <t>burun1234</t>
  </si>
  <si>
    <r>
      <t>MADAGASCAR</t>
    </r>
    <r>
      <rPr>
        <sz val="9"/>
        <rFont val="Arial"/>
        <family val="2"/>
      </rPr>
      <t xml:space="preserve"> (to 2019)</t>
    </r>
  </si>
  <si>
    <t>MADAGASCAR</t>
  </si>
  <si>
    <t>abu1234</t>
  </si>
  <si>
    <t>ant1234</t>
  </si>
  <si>
    <t>ecu1234</t>
  </si>
  <si>
    <t>ken1234</t>
  </si>
  <si>
    <t>samo1234</t>
  </si>
  <si>
    <t>stvingrof1234</t>
  </si>
  <si>
    <t>tong1234</t>
  </si>
  <si>
    <t>tongniu1234</t>
  </si>
  <si>
    <t>rhodny1234</t>
  </si>
  <si>
    <t>nthkor1234</t>
  </si>
  <si>
    <t>newhbfr1234</t>
  </si>
  <si>
    <t>newhbbr1234</t>
  </si>
  <si>
    <t>newguin1234</t>
  </si>
  <si>
    <t>newcal1234</t>
  </si>
  <si>
    <t>nzpr1234</t>
  </si>
  <si>
    <t>nzross1234</t>
  </si>
  <si>
    <t>kenutan1234</t>
  </si>
  <si>
    <t>italeafr1234</t>
  </si>
  <si>
    <t>guinbis1234</t>
  </si>
  <si>
    <t>grengren1234</t>
  </si>
  <si>
    <t>grtbr1234</t>
  </si>
  <si>
    <t>grtbrbrtan1234</t>
  </si>
  <si>
    <t>grtbrjers1234</t>
  </si>
  <si>
    <t>grtbrman1234</t>
  </si>
  <si>
    <t>grtbrntire1234</t>
  </si>
  <si>
    <t>grtbrscot1234</t>
  </si>
  <si>
    <t>gilbell1234</t>
  </si>
  <si>
    <t>germeast1234</t>
  </si>
  <si>
    <t>frsthant1234</t>
  </si>
  <si>
    <t>froc1234</t>
  </si>
  <si>
    <t>falkdep1234</t>
  </si>
  <si>
    <t>fernpo1234</t>
  </si>
  <si>
    <t>frpoly1234</t>
  </si>
  <si>
    <t>equguin1234</t>
  </si>
  <si>
    <t>elsalv1234</t>
  </si>
  <si>
    <t>ecugal1234</t>
  </si>
  <si>
    <t>czechrp1234</t>
  </si>
  <si>
    <t>cypturk1234</t>
  </si>
  <si>
    <t>cypgrk1234</t>
  </si>
  <si>
    <t>congrep1234</t>
  </si>
  <si>
    <t>congdr1234</t>
  </si>
  <si>
    <t>chinjap1234</t>
  </si>
  <si>
    <t>centafr1234</t>
  </si>
  <si>
    <t>capever1234</t>
  </si>
  <si>
    <t>canaris1234</t>
  </si>
  <si>
    <t>britvirg1234</t>
  </si>
  <si>
    <t>britind1234</t>
  </si>
  <si>
    <t>britant1234</t>
  </si>
  <si>
    <t>belgcon1234</t>
  </si>
  <si>
    <t>ausoz1234</t>
  </si>
  <si>
    <t>ausant1234</t>
  </si>
  <si>
    <t>antbarb1234</t>
  </si>
  <si>
    <t>rasal1234</t>
  </si>
  <si>
    <t>raro1234</t>
  </si>
  <si>
    <t>Image</t>
  </si>
  <si>
    <t>2319-2327</t>
  </si>
  <si>
    <t>3005-3006</t>
  </si>
  <si>
    <t>250d</t>
  </si>
  <si>
    <t>1900a</t>
  </si>
  <si>
    <t>2831-2832</t>
  </si>
  <si>
    <t>296i</t>
  </si>
  <si>
    <t>296j</t>
  </si>
  <si>
    <t>296k</t>
  </si>
  <si>
    <t>296l</t>
  </si>
  <si>
    <t>296la</t>
  </si>
  <si>
    <t>3064-3069</t>
  </si>
  <si>
    <t>4097a</t>
  </si>
  <si>
    <t>Paintings by Jacob Hendrik Pierneef</t>
  </si>
  <si>
    <t>10c on 4c</t>
  </si>
  <si>
    <t>4454-4457</t>
  </si>
  <si>
    <t>5133-5136</t>
  </si>
  <si>
    <t>Alaska volcano</t>
  </si>
  <si>
    <t>Kilauea and Alaska volcano</t>
  </si>
  <si>
    <t>1500f</t>
  </si>
  <si>
    <t>2476-2478</t>
  </si>
  <si>
    <t>s/s 2000sh x3</t>
  </si>
  <si>
    <t>532a</t>
  </si>
  <si>
    <t>1175-1178</t>
  </si>
  <si>
    <t>block of 4 25c</t>
  </si>
  <si>
    <t>759a</t>
  </si>
  <si>
    <t>10rls</t>
  </si>
  <si>
    <t>10rls imperf</t>
  </si>
  <si>
    <t>Volc is in s/s, not stamp</t>
  </si>
  <si>
    <t>5r imperf</t>
  </si>
  <si>
    <t xml:space="preserve"> 3,500,000kzr</t>
  </si>
  <si>
    <t>Volcano-derived landscape</t>
  </si>
  <si>
    <t>Dinosaur stamp</t>
  </si>
  <si>
    <t>0.20r</t>
  </si>
  <si>
    <t>52r</t>
  </si>
  <si>
    <t>s/s 400d</t>
  </si>
  <si>
    <t>1155a</t>
  </si>
  <si>
    <t>650d</t>
  </si>
  <si>
    <t>1166a</t>
  </si>
  <si>
    <t>1167a</t>
  </si>
  <si>
    <t>1174a</t>
  </si>
  <si>
    <t>1175a</t>
  </si>
  <si>
    <t>15L</t>
  </si>
  <si>
    <t>3680a</t>
  </si>
  <si>
    <t>900a</t>
  </si>
  <si>
    <t>330d s/s</t>
  </si>
  <si>
    <t>1067a</t>
  </si>
  <si>
    <t>1330-1338</t>
  </si>
  <si>
    <t>1483a</t>
  </si>
  <si>
    <t>521a</t>
  </si>
  <si>
    <t>599a</t>
  </si>
  <si>
    <t>s/s 4$</t>
  </si>
  <si>
    <t>1316a</t>
  </si>
  <si>
    <t>s/s 25nu</t>
  </si>
  <si>
    <t>1895a</t>
  </si>
  <si>
    <t>s/s 80nu</t>
  </si>
  <si>
    <t>1208-1209</t>
  </si>
  <si>
    <t>1431a</t>
  </si>
  <si>
    <t>402a</t>
  </si>
  <si>
    <t>636a</t>
  </si>
  <si>
    <t>676a</t>
  </si>
  <si>
    <t>764a</t>
  </si>
  <si>
    <t>774a</t>
  </si>
  <si>
    <t>2020a</t>
  </si>
  <si>
    <t>612a</t>
  </si>
  <si>
    <t>652a</t>
  </si>
  <si>
    <t>955-956</t>
  </si>
  <si>
    <t>1904-1909</t>
  </si>
  <si>
    <t>2828-2833</t>
  </si>
  <si>
    <t>8296a</t>
  </si>
  <si>
    <t>3030a</t>
  </si>
  <si>
    <t>2300p</t>
  </si>
  <si>
    <t>1472-1477</t>
  </si>
  <si>
    <t>s/s 85c x6</t>
  </si>
  <si>
    <t>1517-1522</t>
  </si>
  <si>
    <t>478a</t>
  </si>
  <si>
    <t>2099a</t>
  </si>
  <si>
    <t>330a</t>
  </si>
  <si>
    <t>349-350</t>
  </si>
  <si>
    <t>791a</t>
  </si>
  <si>
    <t>898a</t>
  </si>
  <si>
    <t>1331a</t>
  </si>
  <si>
    <t>1341a</t>
  </si>
  <si>
    <t>3394a</t>
  </si>
  <si>
    <t>3869-3870</t>
  </si>
  <si>
    <t>Pair $0.10</t>
  </si>
  <si>
    <t>3277-3284</t>
  </si>
  <si>
    <t>s/s $0.75 x8</t>
  </si>
  <si>
    <t>s/s $0.75 x25</t>
  </si>
  <si>
    <t>3970-3973</t>
  </si>
  <si>
    <t>Strip of 5 $3</t>
  </si>
  <si>
    <t>4114-4118</t>
  </si>
  <si>
    <t>820a</t>
  </si>
  <si>
    <t>670-673</t>
  </si>
  <si>
    <t>non-denominated</t>
  </si>
  <si>
    <t>1063a</t>
  </si>
  <si>
    <t>392a</t>
  </si>
  <si>
    <t>s/s 23p-35p</t>
  </si>
  <si>
    <t>7182a</t>
  </si>
  <si>
    <t>5002a</t>
  </si>
  <si>
    <t>4177a</t>
  </si>
  <si>
    <t>Coat of arms on Nicaragua flag</t>
  </si>
  <si>
    <t>Coat of arms on El Salvador flag</t>
  </si>
  <si>
    <t>Coat of arms on Costa Rica flag</t>
  </si>
  <si>
    <t>355a</t>
  </si>
  <si>
    <t>356a</t>
  </si>
  <si>
    <t>s/s 300$</t>
  </si>
  <si>
    <t>8401a</t>
  </si>
  <si>
    <t>2792a</t>
  </si>
  <si>
    <t>925a</t>
  </si>
  <si>
    <t>1018a</t>
  </si>
  <si>
    <t>1272-</t>
  </si>
  <si>
    <t>2829-2830</t>
  </si>
  <si>
    <t>2883-2892</t>
  </si>
  <si>
    <t>Japan Mountain</t>
  </si>
  <si>
    <r>
      <t>KATHIRI</t>
    </r>
    <r>
      <rPr>
        <sz val="9"/>
        <rFont val="Arial"/>
        <family val="2"/>
      </rPr>
      <t xml:space="preserve"> STATE OF SEIYUN (ends 1967)</t>
    </r>
  </si>
  <si>
    <t>16t</t>
  </si>
  <si>
    <t>1347a</t>
  </si>
  <si>
    <t>2321a</t>
  </si>
  <si>
    <t>880a</t>
  </si>
  <si>
    <t>1058a</t>
  </si>
  <si>
    <t>2839-</t>
  </si>
  <si>
    <t>705a</t>
  </si>
  <si>
    <t>1129-</t>
  </si>
  <si>
    <t>s/s 70c x4</t>
  </si>
  <si>
    <t>3907-3912</t>
  </si>
  <si>
    <t>3913a</t>
  </si>
  <si>
    <t>3955a</t>
  </si>
  <si>
    <t>6786a</t>
  </si>
  <si>
    <t>6981a</t>
  </si>
  <si>
    <t>9456a</t>
  </si>
  <si>
    <t>439-440</t>
  </si>
  <si>
    <t>768a</t>
  </si>
  <si>
    <t>910a</t>
  </si>
  <si>
    <t>1598a</t>
  </si>
  <si>
    <t>2160a</t>
  </si>
  <si>
    <t>3222a</t>
  </si>
  <si>
    <t>1668-1673</t>
  </si>
  <si>
    <t>2915-2917</t>
  </si>
  <si>
    <t>2191-2196</t>
  </si>
  <si>
    <t>2224a</t>
  </si>
  <si>
    <t>10/20cor</t>
  </si>
  <si>
    <t>4267a</t>
  </si>
  <si>
    <t>1401a</t>
  </si>
  <si>
    <t>2008-2012</t>
  </si>
  <si>
    <t>2821a</t>
  </si>
  <si>
    <t>3998a</t>
  </si>
  <si>
    <t>4118a</t>
  </si>
  <si>
    <t>4793-4795</t>
  </si>
  <si>
    <t>5603a</t>
  </si>
  <si>
    <t>5783a</t>
  </si>
  <si>
    <t>5796a</t>
  </si>
  <si>
    <t>6035a</t>
  </si>
  <si>
    <t>6081a</t>
  </si>
  <si>
    <t>6101a</t>
  </si>
  <si>
    <t>6510a</t>
  </si>
  <si>
    <t>6539a</t>
  </si>
  <si>
    <t>6625a</t>
  </si>
  <si>
    <t>1534a</t>
  </si>
  <si>
    <t>2380a</t>
  </si>
  <si>
    <t>789-792</t>
  </si>
  <si>
    <t>2.50s</t>
  </si>
  <si>
    <t>7.80s</t>
  </si>
  <si>
    <t>2715-2716</t>
  </si>
  <si>
    <t>strip of 2 x 9s</t>
  </si>
  <si>
    <t>2717-2718</t>
  </si>
  <si>
    <t>strip of 2 x 4s</t>
  </si>
  <si>
    <t>2007a</t>
  </si>
  <si>
    <t>Yarigadake</t>
  </si>
  <si>
    <t>3.6r</t>
  </si>
  <si>
    <t>Shaki waterfall</t>
  </si>
  <si>
    <t>Arpa river canyon</t>
  </si>
  <si>
    <t>Sevan lake</t>
  </si>
  <si>
    <t>3220-3221</t>
  </si>
  <si>
    <t>Cotopaxi and Fuji</t>
  </si>
  <si>
    <t>Pair 2 x $0.30</t>
  </si>
  <si>
    <t>65l</t>
  </si>
  <si>
    <t>2164a</t>
  </si>
  <si>
    <t>The 100 Years of Japanese Emigration to Peru</t>
  </si>
  <si>
    <t>2529a</t>
  </si>
  <si>
    <t>Makaling</t>
  </si>
  <si>
    <t>Mating-oy</t>
  </si>
  <si>
    <t>Kanlaon</t>
  </si>
  <si>
    <t>Kitanglad</t>
  </si>
  <si>
    <t>Iraya</t>
  </si>
  <si>
    <t>Hibok-Hibok</t>
  </si>
  <si>
    <t>Santo Tomas</t>
  </si>
  <si>
    <t>5443-5444</t>
  </si>
  <si>
    <t>5514a</t>
  </si>
  <si>
    <t>The 70th Anniversary of Diplomatic Relations with the Philippines - Joint Issue with the Philippines</t>
  </si>
  <si>
    <t>5348-5351</t>
  </si>
  <si>
    <t>Strip of 4 x 12p</t>
  </si>
  <si>
    <t>National Stamp Collecting Month - Evolution of Philippine Jeepney</t>
  </si>
  <si>
    <t>215a</t>
  </si>
  <si>
    <t>374a</t>
  </si>
  <si>
    <t>100fr o/p</t>
  </si>
  <si>
    <t>573a</t>
  </si>
  <si>
    <t>849a</t>
  </si>
  <si>
    <t>1230a</t>
  </si>
  <si>
    <t>4252a</t>
  </si>
  <si>
    <t>5156a</t>
  </si>
  <si>
    <t>6244a</t>
  </si>
  <si>
    <t>709a</t>
  </si>
  <si>
    <t>913a</t>
  </si>
  <si>
    <t>1016a</t>
  </si>
  <si>
    <t>3342-3347</t>
  </si>
  <si>
    <t>942-943a</t>
  </si>
  <si>
    <t>982a</t>
  </si>
  <si>
    <t>3079a</t>
  </si>
  <si>
    <t>678a</t>
  </si>
  <si>
    <t>777a</t>
  </si>
  <si>
    <t>1207a</t>
  </si>
  <si>
    <t>1460a</t>
  </si>
  <si>
    <t>800a</t>
  </si>
  <si>
    <t>volcano,dormant  Rinjani</t>
  </si>
  <si>
    <t xml:space="preserve">AALAND </t>
  </si>
  <si>
    <t xml:space="preserve">ABU DHABI </t>
  </si>
  <si>
    <t xml:space="preserve">ADEN </t>
  </si>
  <si>
    <t xml:space="preserve">AFARS AND ISSAS </t>
  </si>
  <si>
    <t xml:space="preserve">AFGHANISTAN </t>
  </si>
  <si>
    <t xml:space="preserve">AITUTAKI </t>
  </si>
  <si>
    <t xml:space="preserve">AJMAN  </t>
  </si>
  <si>
    <t xml:space="preserve">ALBANIA </t>
  </si>
  <si>
    <t xml:space="preserve">ALGERIA </t>
  </si>
  <si>
    <t xml:space="preserve">ANGOLA </t>
  </si>
  <si>
    <t xml:space="preserve">ANGUILLA </t>
  </si>
  <si>
    <t xml:space="preserve">ANTIGUA </t>
  </si>
  <si>
    <t xml:space="preserve">ANTIGUA &amp; BARBUDA </t>
  </si>
  <si>
    <t xml:space="preserve">ARGENTINA </t>
  </si>
  <si>
    <t xml:space="preserve">ARMENIA </t>
  </si>
  <si>
    <t xml:space="preserve">ASCENSION </t>
  </si>
  <si>
    <t xml:space="preserve">AUSTRALIA </t>
  </si>
  <si>
    <t xml:space="preserve">AUSTRALIAN ANTARCTIC TERRITORY </t>
  </si>
  <si>
    <t xml:space="preserve">AUSTRIA </t>
  </si>
  <si>
    <t xml:space="preserve">AZERBAIJAN </t>
  </si>
  <si>
    <t xml:space="preserve">AZORES </t>
  </si>
  <si>
    <t xml:space="preserve">BANGLADESH </t>
  </si>
  <si>
    <t xml:space="preserve">BARBADOS </t>
  </si>
  <si>
    <t xml:space="preserve">BELARUS </t>
  </si>
  <si>
    <t xml:space="preserve">BELGIAN CONGO </t>
  </si>
  <si>
    <t xml:space="preserve">BELGIUM </t>
  </si>
  <si>
    <t xml:space="preserve">BENIN </t>
  </si>
  <si>
    <t xml:space="preserve">BHUTAN </t>
  </si>
  <si>
    <t xml:space="preserve">BOHEMIA &amp; MORAVIA </t>
  </si>
  <si>
    <t xml:space="preserve">BOLIVIA </t>
  </si>
  <si>
    <t xml:space="preserve">BOSNIA HERZEGOVINA </t>
  </si>
  <si>
    <t xml:space="preserve">BOTSWANA </t>
  </si>
  <si>
    <t xml:space="preserve">BRAZIL </t>
  </si>
  <si>
    <t xml:space="preserve">BRITISH ANTARCTIC TERRITORIES </t>
  </si>
  <si>
    <t xml:space="preserve">BRITISH INDIAN OCEAN TERRITORIES </t>
  </si>
  <si>
    <t xml:space="preserve">BRITISH VIRGIN ISLANDS </t>
  </si>
  <si>
    <t xml:space="preserve">BULGARIA </t>
  </si>
  <si>
    <t xml:space="preserve">BURMA </t>
  </si>
  <si>
    <t xml:space="preserve">BURUNDI </t>
  </si>
  <si>
    <t xml:space="preserve">CAMBODIA </t>
  </si>
  <si>
    <t xml:space="preserve">CAMEROON </t>
  </si>
  <si>
    <t xml:space="preserve">CANADA </t>
  </si>
  <si>
    <t xml:space="preserve">CANARY ISLANDS </t>
  </si>
  <si>
    <t xml:space="preserve">CAPE VERDE </t>
  </si>
  <si>
    <t xml:space="preserve">CENTRAL AFRICAN REP. </t>
  </si>
  <si>
    <t xml:space="preserve">CHAD </t>
  </si>
  <si>
    <t xml:space="preserve">CHILE </t>
  </si>
  <si>
    <t xml:space="preserve">CHINA </t>
  </si>
  <si>
    <t xml:space="preserve">CHRISTMAS ISLAND </t>
  </si>
  <si>
    <t xml:space="preserve">COLOMBIA </t>
  </si>
  <si>
    <t xml:space="preserve">COMORO ISLANDS </t>
  </si>
  <si>
    <t xml:space="preserve">CONGO, DEMOCRATIC REPUBLIC </t>
  </si>
  <si>
    <t xml:space="preserve">CONGO, REPUBLIC </t>
  </si>
  <si>
    <t xml:space="preserve">COOK ISLANDS </t>
  </si>
  <si>
    <t xml:space="preserve">COSTA RICA </t>
  </si>
  <si>
    <t xml:space="preserve">CROATIA </t>
  </si>
  <si>
    <t xml:space="preserve">CUBA </t>
  </si>
  <si>
    <t xml:space="preserve">CURACAO </t>
  </si>
  <si>
    <t xml:space="preserve">CYPRUS, GREEK </t>
  </si>
  <si>
    <t xml:space="preserve">CYPRUS, TURKISH </t>
  </si>
  <si>
    <t xml:space="preserve">CZECHOSLOVAKIA </t>
  </si>
  <si>
    <t xml:space="preserve">CZECH REPUBLIC </t>
  </si>
  <si>
    <t xml:space="preserve">DAHOMEY </t>
  </si>
  <si>
    <t xml:space="preserve">DENMARK </t>
  </si>
  <si>
    <t xml:space="preserve">DJIBOUTI </t>
  </si>
  <si>
    <t xml:space="preserve">DOMINICA </t>
  </si>
  <si>
    <t xml:space="preserve">ECUADOR </t>
  </si>
  <si>
    <t xml:space="preserve">EL SALVADOR </t>
  </si>
  <si>
    <t xml:space="preserve">EQUATORIAL GUINEA </t>
  </si>
  <si>
    <t xml:space="preserve">ETHIOPIA </t>
  </si>
  <si>
    <t xml:space="preserve">FALKLAND IS. </t>
  </si>
  <si>
    <t xml:space="preserve">FALKLAND IS. DEP </t>
  </si>
  <si>
    <t xml:space="preserve">FAROE ISLANDS </t>
  </si>
  <si>
    <t xml:space="preserve">FERNANDO PO </t>
  </si>
  <si>
    <t xml:space="preserve">FIJI </t>
  </si>
  <si>
    <t xml:space="preserve">FRANCE </t>
  </si>
  <si>
    <t xml:space="preserve">FRENCH OCEANIA </t>
  </si>
  <si>
    <t xml:space="preserve">FRENCH POLYNESIA </t>
  </si>
  <si>
    <t xml:space="preserve">FRENCH SOUTHERN &amp; ANTARCTIC TERRITORY </t>
  </si>
  <si>
    <t xml:space="preserve">FUJEIRA </t>
  </si>
  <si>
    <t xml:space="preserve">GABON </t>
  </si>
  <si>
    <t xml:space="preserve">GAMBIA </t>
  </si>
  <si>
    <t xml:space="preserve">GEORGIA </t>
  </si>
  <si>
    <t xml:space="preserve">GERMANY </t>
  </si>
  <si>
    <t xml:space="preserve">GERMANY, EAST </t>
  </si>
  <si>
    <t xml:space="preserve">GHANA </t>
  </si>
  <si>
    <t xml:space="preserve">GIBRALTAR </t>
  </si>
  <si>
    <t xml:space="preserve">GILBERT &amp; ELLICE ISLANDS </t>
  </si>
  <si>
    <t xml:space="preserve">GILBERT ISLANDS </t>
  </si>
  <si>
    <t xml:space="preserve">GREAT BRITAIN </t>
  </si>
  <si>
    <t xml:space="preserve">GREAT BRITAIN - British Tangier </t>
  </si>
  <si>
    <t xml:space="preserve">GREAT BRITAIN - Jersey </t>
  </si>
  <si>
    <t xml:space="preserve">GREAT BRITAIN - Isle of Man </t>
  </si>
  <si>
    <t xml:space="preserve">GREAT BRITAIN - Nth Ireland </t>
  </si>
  <si>
    <t xml:space="preserve">GREAT BRITAIN - Scotland </t>
  </si>
  <si>
    <t xml:space="preserve">GREECE </t>
  </si>
  <si>
    <t xml:space="preserve">GREENLAND </t>
  </si>
  <si>
    <t xml:space="preserve">GRENADA </t>
  </si>
  <si>
    <t xml:space="preserve">GRENADA GRENADINES </t>
  </si>
  <si>
    <t xml:space="preserve">GUADELOUPE </t>
  </si>
  <si>
    <t xml:space="preserve">GUATEMALA </t>
  </si>
  <si>
    <t xml:space="preserve">GUINEA </t>
  </si>
  <si>
    <t xml:space="preserve">GUINEA-BISSAU </t>
  </si>
  <si>
    <t xml:space="preserve">GUYANA </t>
  </si>
  <si>
    <t xml:space="preserve">HAWAII </t>
  </si>
  <si>
    <t xml:space="preserve">HONDURAS </t>
  </si>
  <si>
    <t xml:space="preserve">HONG KONG </t>
  </si>
  <si>
    <t xml:space="preserve">HUNGARY </t>
  </si>
  <si>
    <t xml:space="preserve">ICELAND </t>
  </si>
  <si>
    <t xml:space="preserve">INDIA </t>
  </si>
  <si>
    <t xml:space="preserve">INDONESIA </t>
  </si>
  <si>
    <t xml:space="preserve">IRAN </t>
  </si>
  <si>
    <t xml:space="preserve">IRAQ </t>
  </si>
  <si>
    <t xml:space="preserve">IRELAND </t>
  </si>
  <si>
    <t xml:space="preserve">ISRAEL </t>
  </si>
  <si>
    <t xml:space="preserve">ITALIAN EAST AFRICA </t>
  </si>
  <si>
    <t xml:space="preserve">ITALY </t>
  </si>
  <si>
    <t xml:space="preserve">IVORY COAST </t>
  </si>
  <si>
    <t xml:space="preserve">JAPAN </t>
  </si>
  <si>
    <t xml:space="preserve">JORDAN </t>
  </si>
  <si>
    <t xml:space="preserve">KATHIRI STATE OF SEIYUN </t>
  </si>
  <si>
    <t xml:space="preserve">KAZAKHSTAN </t>
  </si>
  <si>
    <t xml:space="preserve">KENYA </t>
  </si>
  <si>
    <t xml:space="preserve">KENYA,UGANDA,TANGANYIKA </t>
  </si>
  <si>
    <t xml:space="preserve">KIRIBATI </t>
  </si>
  <si>
    <t xml:space="preserve">KOSOVO </t>
  </si>
  <si>
    <t xml:space="preserve">KUWAIT </t>
  </si>
  <si>
    <t xml:space="preserve">KYRGYZSTAN </t>
  </si>
  <si>
    <t xml:space="preserve">LAOS </t>
  </si>
  <si>
    <t xml:space="preserve">LESOTHO </t>
  </si>
  <si>
    <t xml:space="preserve">LIBERIA </t>
  </si>
  <si>
    <t xml:space="preserve">LIBYA </t>
  </si>
  <si>
    <t xml:space="preserve">LIECHTENSTEIN </t>
  </si>
  <si>
    <t xml:space="preserve">LUXEMBOURG </t>
  </si>
  <si>
    <t xml:space="preserve">MACEDONIA </t>
  </si>
  <si>
    <t xml:space="preserve">MADEIRA </t>
  </si>
  <si>
    <t xml:space="preserve">MADAGASCAR </t>
  </si>
  <si>
    <t xml:space="preserve">MALAWI </t>
  </si>
  <si>
    <t xml:space="preserve">MALDIVES </t>
  </si>
  <si>
    <t xml:space="preserve">MALI </t>
  </si>
  <si>
    <t xml:space="preserve">MANAMA </t>
  </si>
  <si>
    <t xml:space="preserve">MANCHUKUO </t>
  </si>
  <si>
    <t xml:space="preserve">MARSHALL ISLANDS </t>
  </si>
  <si>
    <t xml:space="preserve">MARTINIQUE </t>
  </si>
  <si>
    <t xml:space="preserve">MAURITANIA </t>
  </si>
  <si>
    <t xml:space="preserve">MAURITIUS </t>
  </si>
  <si>
    <t xml:space="preserve">MAYOTTE </t>
  </si>
  <si>
    <t xml:space="preserve">MEXICO </t>
  </si>
  <si>
    <t xml:space="preserve">MICRONESIA </t>
  </si>
  <si>
    <t xml:space="preserve">MONACO </t>
  </si>
  <si>
    <t xml:space="preserve">MONGOLIA </t>
  </si>
  <si>
    <t xml:space="preserve">MONTSERRAT </t>
  </si>
  <si>
    <t xml:space="preserve">MOROCCO </t>
  </si>
  <si>
    <t xml:space="preserve">MOZAMBIQUE </t>
  </si>
  <si>
    <t xml:space="preserve">MYANMAR </t>
  </si>
  <si>
    <t xml:space="preserve">NAGORNO KARABAKH </t>
  </si>
  <si>
    <t xml:space="preserve">NAMIBIA </t>
  </si>
  <si>
    <t xml:space="preserve">NAURU </t>
  </si>
  <si>
    <t xml:space="preserve">NEPAL </t>
  </si>
  <si>
    <t xml:space="preserve">NETHERLANDS ANTILLES </t>
  </si>
  <si>
    <t xml:space="preserve">NETHERLANDS INDIES </t>
  </si>
  <si>
    <t xml:space="preserve">NEVIS </t>
  </si>
  <si>
    <t xml:space="preserve">NEW CALEDONIA </t>
  </si>
  <si>
    <t xml:space="preserve">NEW GUINEA </t>
  </si>
  <si>
    <t xml:space="preserve">NEW HEBRIDES, BRITISH </t>
  </si>
  <si>
    <t xml:space="preserve">NEW HEBRIDES, FRENCH </t>
  </si>
  <si>
    <t xml:space="preserve">NEW ZEALAND </t>
  </si>
  <si>
    <t xml:space="preserve">NEW ZEALAND - PRIVATE POST </t>
  </si>
  <si>
    <t xml:space="preserve">NEW ZEALAND - ROSS DEPENDENCY </t>
  </si>
  <si>
    <t xml:space="preserve">NICARAGUA </t>
  </si>
  <si>
    <t xml:space="preserve">NIGER </t>
  </si>
  <si>
    <t xml:space="preserve">NIUE </t>
  </si>
  <si>
    <t xml:space="preserve">NORFOLK ISLAND </t>
  </si>
  <si>
    <t xml:space="preserve">NORTH KOREA </t>
  </si>
  <si>
    <t xml:space="preserve">NORWAY </t>
  </si>
  <si>
    <t xml:space="preserve">NYASALAND </t>
  </si>
  <si>
    <t xml:space="preserve">OMAN, SULTANATE </t>
  </si>
  <si>
    <t xml:space="preserve">PAKISTAN </t>
  </si>
  <si>
    <t xml:space="preserve">PALAU </t>
  </si>
  <si>
    <t xml:space="preserve">PANAMA </t>
  </si>
  <si>
    <t xml:space="preserve">PAPUA NEW GUINEA </t>
  </si>
  <si>
    <t xml:space="preserve">PARAGUAY </t>
  </si>
  <si>
    <t xml:space="preserve">PENRHYN </t>
  </si>
  <si>
    <t xml:space="preserve">PERU </t>
  </si>
  <si>
    <t xml:space="preserve">PHILIPPINES </t>
  </si>
  <si>
    <t xml:space="preserve">PITCAIRN </t>
  </si>
  <si>
    <t xml:space="preserve">POLAND </t>
  </si>
  <si>
    <t xml:space="preserve">PORTUGAL </t>
  </si>
  <si>
    <t xml:space="preserve">QATAR </t>
  </si>
  <si>
    <t xml:space="preserve">RAROTONGA </t>
  </si>
  <si>
    <t xml:space="preserve">RAS AL KHAIMA </t>
  </si>
  <si>
    <t xml:space="preserve">REUNION </t>
  </si>
  <si>
    <t xml:space="preserve">RHODESIA </t>
  </si>
  <si>
    <t xml:space="preserve">RHODESIA &amp; NYASALAND </t>
  </si>
  <si>
    <t xml:space="preserve">ROMANIA </t>
  </si>
  <si>
    <t xml:space="preserve">RUSSIA </t>
  </si>
  <si>
    <t xml:space="preserve">RWANDA </t>
  </si>
  <si>
    <t xml:space="preserve">RYUKYU ISLANDS </t>
  </si>
  <si>
    <t xml:space="preserve">SAHARAUI, REPUBLIC </t>
  </si>
  <si>
    <t xml:space="preserve">SAMOA </t>
  </si>
  <si>
    <t xml:space="preserve">SAN MARINO </t>
  </si>
  <si>
    <t xml:space="preserve">SAO TOME AND PRINCIPE </t>
  </si>
  <si>
    <t xml:space="preserve">SAUDI ARABIA </t>
  </si>
  <si>
    <t xml:space="preserve">SENEGAL </t>
  </si>
  <si>
    <t xml:space="preserve">SRPSKA REPUBLIC  </t>
  </si>
  <si>
    <t xml:space="preserve">SEYCHELLES </t>
  </si>
  <si>
    <t xml:space="preserve">SHARJAH </t>
  </si>
  <si>
    <t xml:space="preserve">SIERRA LEONE </t>
  </si>
  <si>
    <t xml:space="preserve">SINGAPORE </t>
  </si>
  <si>
    <t xml:space="preserve">SLOVAKIA </t>
  </si>
  <si>
    <t xml:space="preserve">SLOVENIA </t>
  </si>
  <si>
    <t xml:space="preserve">SOLOMON ISLANDS </t>
  </si>
  <si>
    <t xml:space="preserve">SOMALIA </t>
  </si>
  <si>
    <t xml:space="preserve">SOUTH AFRICA </t>
  </si>
  <si>
    <t xml:space="preserve">SOUTH GEORGIA </t>
  </si>
  <si>
    <t xml:space="preserve">SOUTH KOREA </t>
  </si>
  <si>
    <t xml:space="preserve">SOUTH WEST AFRICA </t>
  </si>
  <si>
    <t xml:space="preserve">SOUTHERN RHODESIA </t>
  </si>
  <si>
    <t xml:space="preserve">SPAIN </t>
  </si>
  <si>
    <t xml:space="preserve">SPANISH GUINEA </t>
  </si>
  <si>
    <t xml:space="preserve">SRI LANKA </t>
  </si>
  <si>
    <t xml:space="preserve">ST. CHRISTOPHER NEVIS ANGUILLA </t>
  </si>
  <si>
    <t xml:space="preserve">ST. HELENA </t>
  </si>
  <si>
    <t xml:space="preserve">ST. KITTS </t>
  </si>
  <si>
    <t xml:space="preserve">ST. KITTS-NEVIS </t>
  </si>
  <si>
    <t xml:space="preserve">ST. LUCIA </t>
  </si>
  <si>
    <t xml:space="preserve">ST. VINCENT </t>
  </si>
  <si>
    <t xml:space="preserve">ST. VINCENT AND THE GRENADINES </t>
  </si>
  <si>
    <t xml:space="preserve">ST. VINCENT, GRENADINES OF </t>
  </si>
  <si>
    <t xml:space="preserve">SWITZERLAND </t>
  </si>
  <si>
    <t xml:space="preserve">TAIWAN </t>
  </si>
  <si>
    <t xml:space="preserve">TAJIKISTAN </t>
  </si>
  <si>
    <t xml:space="preserve">TANGANYIKA </t>
  </si>
  <si>
    <t xml:space="preserve">TANZANIA </t>
  </si>
  <si>
    <t xml:space="preserve">THAILAND </t>
  </si>
  <si>
    <t xml:space="preserve">TOGO </t>
  </si>
  <si>
    <t xml:space="preserve">TOKELAU </t>
  </si>
  <si>
    <t xml:space="preserve">TONGA </t>
  </si>
  <si>
    <t xml:space="preserve">TONGA: NIUAFO'OU </t>
  </si>
  <si>
    <t xml:space="preserve">TRANSCAUCASIAN FED. REP. </t>
  </si>
  <si>
    <t xml:space="preserve">TRISTAN DA CUNHA </t>
  </si>
  <si>
    <t xml:space="preserve">TURKEY </t>
  </si>
  <si>
    <t xml:space="preserve">TURKS &amp; CAICOS </t>
  </si>
  <si>
    <t xml:space="preserve">TUVALU </t>
  </si>
  <si>
    <t xml:space="preserve">UGANDA </t>
  </si>
  <si>
    <t xml:space="preserve">UKRAINE </t>
  </si>
  <si>
    <t xml:space="preserve">UMM AL QIWAIN </t>
  </si>
  <si>
    <t xml:space="preserve">UNESCO </t>
  </si>
  <si>
    <t xml:space="preserve">UNITED NATIONS </t>
  </si>
  <si>
    <t xml:space="preserve">UNITED STATES OF AMERICA </t>
  </si>
  <si>
    <t xml:space="preserve">UPPER VOLTA </t>
  </si>
  <si>
    <t xml:space="preserve">URUGUAY </t>
  </si>
  <si>
    <t xml:space="preserve">USSR </t>
  </si>
  <si>
    <t xml:space="preserve">UZBEKISTAN </t>
  </si>
  <si>
    <t xml:space="preserve">VANUATU </t>
  </si>
  <si>
    <t xml:space="preserve">VATICAN CITY </t>
  </si>
  <si>
    <t xml:space="preserve">VENEZUALA </t>
  </si>
  <si>
    <t xml:space="preserve">VIETNAM </t>
  </si>
  <si>
    <t xml:space="preserve">WALLIS AND FUTUNA </t>
  </si>
  <si>
    <t xml:space="preserve">WESTERN SAHARA </t>
  </si>
  <si>
    <t xml:space="preserve">YEMEN </t>
  </si>
  <si>
    <t xml:space="preserve">YEMEN, MUTAWAKELITE KINGDOM </t>
  </si>
  <si>
    <t xml:space="preserve">YEMEN, NORTH </t>
  </si>
  <si>
    <t xml:space="preserve">YUGOSLAVIA </t>
  </si>
  <si>
    <t xml:space="preserve">ZAMBIA </t>
  </si>
  <si>
    <t xml:space="preserve">ZIMBABWE </t>
  </si>
  <si>
    <t>1497a</t>
  </si>
  <si>
    <t>1498a</t>
  </si>
  <si>
    <t>2093a</t>
  </si>
  <si>
    <t>2108a</t>
  </si>
  <si>
    <t>s/s $1.10</t>
  </si>
  <si>
    <t>ECUADOR  GALAPAGOS</t>
  </si>
  <si>
    <t>Aaland</t>
  </si>
  <si>
    <t>Abu Dhabi</t>
  </si>
  <si>
    <t>Aden</t>
  </si>
  <si>
    <t>Afars and Issas</t>
  </si>
  <si>
    <t>Aitutaki</t>
  </si>
  <si>
    <t>Ajman</t>
  </si>
  <si>
    <t>Antigua &amp; Barbuda</t>
  </si>
  <si>
    <t>Aust Antarc Terr</t>
  </si>
  <si>
    <t>Belgian Congo</t>
  </si>
  <si>
    <t>Bohemia &amp; Moravia</t>
  </si>
  <si>
    <t>Bosnia Herzegovina</t>
  </si>
  <si>
    <t>British Antarc Terr</t>
  </si>
  <si>
    <t>Brit Indian Ocn Terr</t>
  </si>
  <si>
    <t>Burma</t>
  </si>
  <si>
    <t>Central Afr Rep</t>
  </si>
  <si>
    <t>Cocos</t>
  </si>
  <si>
    <t>Comoro Islands</t>
  </si>
  <si>
    <t>Congo, Dem Rep</t>
  </si>
  <si>
    <t>Congo, Republic</t>
  </si>
  <si>
    <t>Cyprus, Greek</t>
  </si>
  <si>
    <t>Cyprus, Turkish</t>
  </si>
  <si>
    <t>Czechoslovakia</t>
  </si>
  <si>
    <t>Dahomey</t>
  </si>
  <si>
    <t>Ecuador Galapagos</t>
  </si>
  <si>
    <t>Falkland Is.</t>
  </si>
  <si>
    <t>Falkland Is. Dep</t>
  </si>
  <si>
    <t>Faroe Islands</t>
  </si>
  <si>
    <t>French Oceania</t>
  </si>
  <si>
    <t>French Antarc Terr</t>
  </si>
  <si>
    <t>Fujeira</t>
  </si>
  <si>
    <t>Germany, East</t>
  </si>
  <si>
    <t>Gilbert Islands</t>
  </si>
  <si>
    <t>Guinea-Bissau</t>
  </si>
  <si>
    <t>Hong Kong</t>
  </si>
  <si>
    <t>Italian East Africa</t>
  </si>
  <si>
    <t>Kenya,Uganda,Tang</t>
  </si>
  <si>
    <t>Manama</t>
  </si>
  <si>
    <t>Manchukuo</t>
  </si>
  <si>
    <t>Marshall Islands</t>
  </si>
  <si>
    <t>Nagorno Karabakh</t>
  </si>
  <si>
    <t>Netherlands Antilles</t>
  </si>
  <si>
    <t>Netherlands Indies</t>
  </si>
  <si>
    <t>New Guinea</t>
  </si>
  <si>
    <t>NZ - Private Post</t>
  </si>
  <si>
    <t>North Korea</t>
  </si>
  <si>
    <t>Nyasaland</t>
  </si>
  <si>
    <t>Oman, Sultanate</t>
  </si>
  <si>
    <t>Papua New Guinea</t>
  </si>
  <si>
    <t>Penrhyn</t>
  </si>
  <si>
    <t>Ras Al Khaima</t>
  </si>
  <si>
    <t>Rhodesia</t>
  </si>
  <si>
    <t>Rhodesia &amp; Nyasa</t>
  </si>
  <si>
    <t>Saharaui, Republic</t>
  </si>
  <si>
    <t>Srpska Republic</t>
  </si>
  <si>
    <t>Sharjah</t>
  </si>
  <si>
    <t>Solomon Islands</t>
  </si>
  <si>
    <t>South Georgia</t>
  </si>
  <si>
    <t>South Korea</t>
  </si>
  <si>
    <t>South West Africa</t>
  </si>
  <si>
    <t>Southern Rhodesia</t>
  </si>
  <si>
    <t>Spanish Guinea</t>
  </si>
  <si>
    <t>St. Christopher</t>
  </si>
  <si>
    <t>St. Helena</t>
  </si>
  <si>
    <t>St. Kitts</t>
  </si>
  <si>
    <t>St. Kitts-Nevis</t>
  </si>
  <si>
    <t>St. Lucia</t>
  </si>
  <si>
    <t>St. Vincent &amp; Grens</t>
  </si>
  <si>
    <t>Tanganyika</t>
  </si>
  <si>
    <t>Tristan Da Cunha</t>
  </si>
  <si>
    <t>Uganda</t>
  </si>
  <si>
    <t>Umm Al Qiwain</t>
  </si>
  <si>
    <t>Unesco</t>
  </si>
  <si>
    <t>United States Amer</t>
  </si>
  <si>
    <t>Upper Volta</t>
  </si>
  <si>
    <t>Ussr</t>
  </si>
  <si>
    <t>Wallis And Futuna</t>
  </si>
  <si>
    <t>Western Sahara</t>
  </si>
  <si>
    <t>Yemen, North</t>
  </si>
  <si>
    <t>Yugoslavia</t>
  </si>
  <si>
    <t>Gilbert &amp; Ellice Is</t>
  </si>
  <si>
    <t>Kathiri State Seiyun</t>
  </si>
  <si>
    <t>New Hebrides, Brit</t>
  </si>
  <si>
    <t>New Hebrides, Fren</t>
  </si>
  <si>
    <t>NZ - Ross Depend.</t>
  </si>
  <si>
    <t>Sao Tome &amp; Princ</t>
  </si>
  <si>
    <t>St. Vincent, Grens</t>
  </si>
  <si>
    <t>Yemen, Mutawak</t>
  </si>
  <si>
    <t>Transcaucasian Rep</t>
  </si>
  <si>
    <t>Tonga, Niuafo'ou</t>
  </si>
  <si>
    <t>Subjects</t>
  </si>
  <si>
    <t>People fleeing &amp; Red Cross</t>
  </si>
  <si>
    <t>Boy scouts</t>
  </si>
  <si>
    <t>Fuji, big</t>
  </si>
  <si>
    <t>Fuji, small</t>
  </si>
  <si>
    <t>Australian volcanoes</t>
  </si>
  <si>
    <t>Vesuvius (Pompeii)</t>
  </si>
  <si>
    <t>THEMES</t>
  </si>
  <si>
    <t>Tenant strip x10</t>
  </si>
  <si>
    <t>s/s 20c x6</t>
  </si>
  <si>
    <t>338A-341</t>
  </si>
  <si>
    <t>C246</t>
  </si>
  <si>
    <t>C247</t>
  </si>
  <si>
    <t>2279a</t>
  </si>
  <si>
    <t>2493a</t>
  </si>
  <si>
    <t>3532a</t>
  </si>
  <si>
    <t>3951a</t>
  </si>
  <si>
    <t>772-773</t>
  </si>
  <si>
    <t>908a</t>
  </si>
  <si>
    <t>1830a</t>
  </si>
  <si>
    <t>2998a</t>
  </si>
  <si>
    <t>ZIMBABWE</t>
  </si>
  <si>
    <t>Fossils</t>
  </si>
  <si>
    <t>Folklore</t>
  </si>
  <si>
    <t>Traditional people</t>
  </si>
  <si>
    <t>Airships</t>
  </si>
  <si>
    <t>Helicopters</t>
  </si>
  <si>
    <t>Fuji, The Great Wave</t>
  </si>
  <si>
    <t>Snow-capped (ex Fuji)</t>
  </si>
  <si>
    <t>Kilauea and mineral</t>
  </si>
  <si>
    <t>2670a</t>
  </si>
  <si>
    <t>Portraits</t>
  </si>
  <si>
    <t>Summits</t>
  </si>
  <si>
    <t>Aerial maps</t>
  </si>
  <si>
    <t>Human evolution</t>
  </si>
  <si>
    <t>Weather</t>
  </si>
  <si>
    <t>Rotary International</t>
  </si>
  <si>
    <t>Eruption, lava</t>
  </si>
  <si>
    <t>Eruption, pyroclastic</t>
  </si>
  <si>
    <t>Cities beneath volcanoes</t>
  </si>
  <si>
    <t>Armed forces</t>
  </si>
  <si>
    <t>Sports, Olympics</t>
  </si>
  <si>
    <t>Ararat, Noahs Ark</t>
  </si>
  <si>
    <t>Bromo, Indonesia</t>
  </si>
  <si>
    <t>Eyjafjallajokull, Iceland</t>
  </si>
  <si>
    <t>Kilimanjaro, Africa</t>
  </si>
  <si>
    <t>Krakatoa, Indonesia</t>
  </si>
  <si>
    <t>Mt St Helens, USA</t>
  </si>
  <si>
    <t>Classic shape, not erupting (ex Fuji)</t>
  </si>
  <si>
    <t>Eruption, underwater</t>
  </si>
  <si>
    <t>Energy, geothermal &amp; renewable</t>
  </si>
  <si>
    <t>Lava bomb</t>
  </si>
  <si>
    <t>Scoria cone</t>
  </si>
  <si>
    <t>Seafloor smoker</t>
  </si>
  <si>
    <t>Smoking volcano</t>
  </si>
  <si>
    <t>Volcanic plug, flat top</t>
  </si>
  <si>
    <t>Volcanic plug, tall</t>
  </si>
  <si>
    <t>Gemstones &amp; jewellery</t>
  </si>
  <si>
    <t>Farming &amp; food</t>
  </si>
  <si>
    <t>Boats, sailing ship</t>
  </si>
  <si>
    <t>Boats, small &amp; mid</t>
  </si>
  <si>
    <t>Flowers &amp; plants</t>
  </si>
  <si>
    <t>Temples, Borobudur</t>
  </si>
  <si>
    <t>Temples, ex Borobudur</t>
  </si>
  <si>
    <t>Boats, large ship</t>
  </si>
  <si>
    <t>Boats, traditional canoe</t>
  </si>
  <si>
    <t>Temples, Machu Picchu</t>
  </si>
  <si>
    <t>Philately (stamps)</t>
  </si>
  <si>
    <t>Cable car</t>
  </si>
  <si>
    <t>Buildings &amp; monuments</t>
  </si>
  <si>
    <t>Animals, birds</t>
  </si>
  <si>
    <t>Animals, insects</t>
  </si>
  <si>
    <t>Animals, 4-legged</t>
  </si>
  <si>
    <t>Celestial objects</t>
  </si>
  <si>
    <t>Animals, dinosaurs</t>
  </si>
  <si>
    <t>Animals, aquatic</t>
  </si>
  <si>
    <t>Cars &amp; trucks</t>
  </si>
  <si>
    <t>Atolls on submerged volcano</t>
  </si>
  <si>
    <t>Bicycles &amp; motorbikes</t>
  </si>
  <si>
    <t>Sports, ex Olympics</t>
  </si>
  <si>
    <t>Geysers, mudpools, hotsprings</t>
  </si>
  <si>
    <t>Lakes &amp; rivers</t>
  </si>
  <si>
    <t>Stamps &amp; coins on stamps</t>
  </si>
  <si>
    <t>Best of best</t>
  </si>
  <si>
    <t>Superstars</t>
  </si>
  <si>
    <t>Existing country</t>
  </si>
  <si>
    <t>SCARPANTO</t>
  </si>
  <si>
    <t>ANDORRA, FRENCH</t>
  </si>
  <si>
    <t>ANDORRA, SPANISH</t>
  </si>
  <si>
    <t>BAHRAIN</t>
  </si>
  <si>
    <t>BURKINA FASO</t>
  </si>
  <si>
    <t>EGYPT</t>
  </si>
  <si>
    <t>ERITREA</t>
  </si>
  <si>
    <t>ESTONIA</t>
  </si>
  <si>
    <t>FINLAND</t>
  </si>
  <si>
    <t>LATVIA</t>
  </si>
  <si>
    <t>LEBANON</t>
  </si>
  <si>
    <t>LITHUANIA</t>
  </si>
  <si>
    <t>MALAYSIA</t>
  </si>
  <si>
    <t>MALTA</t>
  </si>
  <si>
    <t>MOLDOVA</t>
  </si>
  <si>
    <t>MONTENEGRO</t>
  </si>
  <si>
    <t>NETHERLANDS</t>
  </si>
  <si>
    <t>NIGERIA</t>
  </si>
  <si>
    <t>SERBIA</t>
  </si>
  <si>
    <t>SERBIAN REPUBLIC BOS &amp; HER</t>
  </si>
  <si>
    <t>SOUTH SUDAN</t>
  </si>
  <si>
    <t>SUDAN</t>
  </si>
  <si>
    <t>SURINAME</t>
  </si>
  <si>
    <t>SWAZILAND</t>
  </si>
  <si>
    <t>SYRIA</t>
  </si>
  <si>
    <t>TIMOR LESTE</t>
  </si>
  <si>
    <t>TUNISIA</t>
  </si>
  <si>
    <t>TURKMENISTAN</t>
  </si>
  <si>
    <t>UNITED ARAB EMIRATES</t>
  </si>
  <si>
    <t>AGION ORAS ATHOS</t>
  </si>
  <si>
    <t>ALDERNEY</t>
  </si>
  <si>
    <t>GUERNSEY</t>
  </si>
  <si>
    <t>JOHORE</t>
  </si>
  <si>
    <t>KEDAH</t>
  </si>
  <si>
    <t>KELANTAN</t>
  </si>
  <si>
    <t>MACAU</t>
  </si>
  <si>
    <t>MALACCA/MELAKA</t>
  </si>
  <si>
    <t>NEGERI SEMBILAN</t>
  </si>
  <si>
    <t>PAHANG</t>
  </si>
  <si>
    <t>PALESTINE</t>
  </si>
  <si>
    <t>PENANG/PULAU PINANG</t>
  </si>
  <si>
    <t>PERAK</t>
  </si>
  <si>
    <t>PERLIS</t>
  </si>
  <si>
    <t>SABAH</t>
  </si>
  <si>
    <t>SARAWAK</t>
  </si>
  <si>
    <t>SELANGOR</t>
  </si>
  <si>
    <t>SOVEREIGN ORDER OF MALTA</t>
  </si>
  <si>
    <t>ST PIERRE ET MIQUELON</t>
  </si>
  <si>
    <t>SWEDEN</t>
  </si>
  <si>
    <t>TRENGGANU</t>
  </si>
  <si>
    <t>WILAYAH PERSEKUTUAN</t>
  </si>
  <si>
    <t>YOUNG ISLAND</t>
  </si>
  <si>
    <t>ACHTYRKA</t>
  </si>
  <si>
    <t>AEGEAN ISLANDS</t>
  </si>
  <si>
    <t>AGUERA, LA</t>
  </si>
  <si>
    <t>ALAOUITES</t>
  </si>
  <si>
    <t>ALEXANDRETTA</t>
  </si>
  <si>
    <t>ALLENSTEIN</t>
  </si>
  <si>
    <t>ALLIED MILITARY GOVT ITALY</t>
  </si>
  <si>
    <t>ALWAR</t>
  </si>
  <si>
    <t>AMOY</t>
  </si>
  <si>
    <t>AMUR PROVINCE</t>
  </si>
  <si>
    <t>ANGRA</t>
  </si>
  <si>
    <t>ANJOUAN</t>
  </si>
  <si>
    <t>ANNAM AND TONKIN</t>
  </si>
  <si>
    <t>ANTEQUERA</t>
  </si>
  <si>
    <t>ANTIOQUIA</t>
  </si>
  <si>
    <t>APOLDA</t>
  </si>
  <si>
    <t>ARAD</t>
  </si>
  <si>
    <t>ARAGON</t>
  </si>
  <si>
    <t>ARBE/RAB</t>
  </si>
  <si>
    <t>ARGYROKASTRON/GJIROKASTER</t>
  </si>
  <si>
    <t>ARMAVIR</t>
  </si>
  <si>
    <t>ASHGABAT</t>
  </si>
  <si>
    <t>AUNUS</t>
  </si>
  <si>
    <t>AUSTRIAN POST CRETE</t>
  </si>
  <si>
    <t>AUSTRIAN POST TURKISH EMPIRE</t>
  </si>
  <si>
    <t>AUSTRO HUNGARIAN MILITARY POST</t>
  </si>
  <si>
    <t>AVILA</t>
  </si>
  <si>
    <t>BAD GOTTLEUBA</t>
  </si>
  <si>
    <t>BADEN</t>
  </si>
  <si>
    <t>BAHAWALPUR</t>
  </si>
  <si>
    <t>BAMRA</t>
  </si>
  <si>
    <t>BANAT BACSKA</t>
  </si>
  <si>
    <t>BANJA LUKA</t>
  </si>
  <si>
    <t>BARANYA</t>
  </si>
  <si>
    <t>BARNAUL</t>
  </si>
  <si>
    <t>BARWANI</t>
  </si>
  <si>
    <t>BASE ATLANTICA</t>
  </si>
  <si>
    <t>BASEL</t>
  </si>
  <si>
    <t>BASUTOLAND</t>
  </si>
  <si>
    <t>BATRAKI</t>
  </si>
  <si>
    <t>BATUM</t>
  </si>
  <si>
    <t>BAVARIA</t>
  </si>
  <si>
    <t>BECHUANALAND PROTECTORATE</t>
  </si>
  <si>
    <t>BERAT</t>
  </si>
  <si>
    <t>BERGEDORF</t>
  </si>
  <si>
    <t>BERLIN</t>
  </si>
  <si>
    <t>BHOPAL</t>
  </si>
  <si>
    <t>BIAFRA</t>
  </si>
  <si>
    <t>BOLIVAR</t>
  </si>
  <si>
    <t>BOPHUTHATSWANA</t>
  </si>
  <si>
    <t>BOYACA</t>
  </si>
  <si>
    <t>BRAUNSCHWEIG</t>
  </si>
  <si>
    <t>BRAZIL ZEPPELIN FLIGHTS</t>
  </si>
  <si>
    <t>BREMEN</t>
  </si>
  <si>
    <t>BRITISH AMERICAN ZONE</t>
  </si>
  <si>
    <t>BRITISH ARMY POST EGYPT</t>
  </si>
  <si>
    <t>BRITISH BECHUANALAND</t>
  </si>
  <si>
    <t>BRITISH CANADA</t>
  </si>
  <si>
    <t>BRITISH CENTRAL AFRICA</t>
  </si>
  <si>
    <t>BRITISH COLUMBIA/VANCOUVER ISLAND</t>
  </si>
  <si>
    <t>BRITISH EAST AFRICA</t>
  </si>
  <si>
    <t>BRITISH EAST AFRICA FORCES</t>
  </si>
  <si>
    <t>BRITISH GUIANA</t>
  </si>
  <si>
    <t>BRITISH HONDURAS</t>
  </si>
  <si>
    <t>BRITISH MIDDLE EAST FORCES</t>
  </si>
  <si>
    <t>BRITISH NEVIS</t>
  </si>
  <si>
    <t>BRITISH NEW GUINEA</t>
  </si>
  <si>
    <t>BRITISH OCCUPATION BAGHDAD</t>
  </si>
  <si>
    <t>BRITISH OCCUPATION MOSUL</t>
  </si>
  <si>
    <t>BRITISH PALESTINE</t>
  </si>
  <si>
    <t>BRITISH POST CHINA</t>
  </si>
  <si>
    <t>BRITISH POST FRENCH MOROCCO</t>
  </si>
  <si>
    <t>BRITISH POST MADAGASCAR</t>
  </si>
  <si>
    <t>BRITISH POST MOROCCO</t>
  </si>
  <si>
    <t>BRITISH POST SPANISH MOROCCO</t>
  </si>
  <si>
    <t>BRITISH POST TURKISH EMPIRE</t>
  </si>
  <si>
    <t>BRITISH SOUTH AFRICA COMPANY</t>
  </si>
  <si>
    <t>BRITISH STRAITS SETTLEMENTS</t>
  </si>
  <si>
    <t>BRITISH TANGIER</t>
  </si>
  <si>
    <t>BUENOS AIRES</t>
  </si>
  <si>
    <t>BULGARIAN OCCUPATION IN ROMANIA</t>
  </si>
  <si>
    <t>BURDUKOVA</t>
  </si>
  <si>
    <t>CALIMNO</t>
  </si>
  <si>
    <t>CAMEROON EXPEDITIONARY FORCE</t>
  </si>
  <si>
    <t>CAMEROONS U.K.T.T.</t>
  </si>
  <si>
    <t>CAMPIONE</t>
  </si>
  <si>
    <t>CANAL ZONE, PANAMA</t>
  </si>
  <si>
    <t>CAPE JUBY</t>
  </si>
  <si>
    <t>CAPE OF GOOD HOPE</t>
  </si>
  <si>
    <t>CARLIST GOVERNMENT</t>
  </si>
  <si>
    <t>CARNARO ISLAND</t>
  </si>
  <si>
    <t>CARUPANO</t>
  </si>
  <si>
    <t>CASO</t>
  </si>
  <si>
    <t>CASTELROSSO</t>
  </si>
  <si>
    <t>CENTRAL ALBANIA</t>
  </si>
  <si>
    <t>CENTRAL CHINA</t>
  </si>
  <si>
    <t>CENTRAL LITHUANIA</t>
  </si>
  <si>
    <t>CEYLON</t>
  </si>
  <si>
    <t>CHAMBA</t>
  </si>
  <si>
    <t>CHEFOO</t>
  </si>
  <si>
    <t>CHELJABINSK</t>
  </si>
  <si>
    <t>CHILEAN OCCUPATION OF PERU</t>
  </si>
  <si>
    <t>CHIMARRA</t>
  </si>
  <si>
    <t>CHINA EXPEDITIONARY FORCES</t>
  </si>
  <si>
    <t>CHINA, EMPIRE</t>
  </si>
  <si>
    <t>CHINESE OFFICES IN TIBET</t>
  </si>
  <si>
    <t>CHINKIANG</t>
  </si>
  <si>
    <t>CHIOS</t>
  </si>
  <si>
    <t>CHUNGKING</t>
  </si>
  <si>
    <t>CILICIA</t>
  </si>
  <si>
    <t>CISKEI</t>
  </si>
  <si>
    <t>COCHIN CHINA</t>
  </si>
  <si>
    <t>CORDOBA</t>
  </si>
  <si>
    <t>CORRIENTES</t>
  </si>
  <si>
    <t>COS</t>
  </si>
  <si>
    <t>CRETE</t>
  </si>
  <si>
    <t>CROATIAN POST EAST MOSTAR</t>
  </si>
  <si>
    <t>CROATIAN POST MOSTAR</t>
  </si>
  <si>
    <t>CUCUTA</t>
  </si>
  <si>
    <t>CUNDINAMARCA</t>
  </si>
  <si>
    <t>CYRENAICA</t>
  </si>
  <si>
    <t>DALMATIA/SIBENIK</t>
  </si>
  <si>
    <t>DANILOV</t>
  </si>
  <si>
    <t>DANISH WEST INDIES</t>
  </si>
  <si>
    <t>DANZIG</t>
  </si>
  <si>
    <t>DEBRECEN</t>
  </si>
  <si>
    <t>DEDEAGATCH</t>
  </si>
  <si>
    <t>DENIKIN ARMY</t>
  </si>
  <si>
    <t>DIBER</t>
  </si>
  <si>
    <t>DIEGO SUAREZ</t>
  </si>
  <si>
    <t>DOBELN</t>
  </si>
  <si>
    <t>DOBRUDJA</t>
  </si>
  <si>
    <t>DODECANESE</t>
  </si>
  <si>
    <t>DON COSSACK GOVERNMENT</t>
  </si>
  <si>
    <t>DUBAI</t>
  </si>
  <si>
    <t>EAST AFRICA AND UGANDA PROTECTORATES</t>
  </si>
  <si>
    <t>EAST CHINA</t>
  </si>
  <si>
    <t>EASTERN RUMELIA</t>
  </si>
  <si>
    <t>EASTERN SILESIA</t>
  </si>
  <si>
    <t>EGYPTIAN EXPEDITIONARY FORCE</t>
  </si>
  <si>
    <t>EGYPTIAN OCCUPATION PALESTINE</t>
  </si>
  <si>
    <t>ELOBEY, ANNOBON AND CORISCO</t>
  </si>
  <si>
    <t>EMPEROR BAO DAI PERIOD</t>
  </si>
  <si>
    <t>EPIRUS</t>
  </si>
  <si>
    <t>FAR EASTERN REPUBLIC</t>
  </si>
  <si>
    <t>FEDERATED MALAY STATES</t>
  </si>
  <si>
    <t>FEDERATION OF SOUTH ARABIA</t>
  </si>
  <si>
    <t>FEZZAN</t>
  </si>
  <si>
    <t>FINSTERWALDE</t>
  </si>
  <si>
    <t>FIUME</t>
  </si>
  <si>
    <t>FOOCHOW</t>
  </si>
  <si>
    <t>FORMOSA</t>
  </si>
  <si>
    <t>FRENCH BADEN</t>
  </si>
  <si>
    <t>FRENCH BENIN</t>
  </si>
  <si>
    <t>FRENCH COLONIES, GENERAL ISSUES</t>
  </si>
  <si>
    <t>FRENCH COMMITTEE OF NATIONAL LIBERATION</t>
  </si>
  <si>
    <t>FRENCH CONGO</t>
  </si>
  <si>
    <t>FRENCH EQUATORIAL AFRICA</t>
  </si>
  <si>
    <t>FRENCH GUINEA</t>
  </si>
  <si>
    <t>FRENCH GUYANE</t>
  </si>
  <si>
    <t>FRENCH INDIA</t>
  </si>
  <si>
    <t>FRENCH POST ALEXANDRIA</t>
  </si>
  <si>
    <t>FRENCH POST CHINA</t>
  </si>
  <si>
    <t>FRENCH POST MOROCCO</t>
  </si>
  <si>
    <t>FRENCH POST PORT LAGOS</t>
  </si>
  <si>
    <t>FRENCH POST PORT SAID</t>
  </si>
  <si>
    <t>FRENCH POST TURKISH EMPIRE</t>
  </si>
  <si>
    <t>FRENCH RHEINLAND PFALZ</t>
  </si>
  <si>
    <t>FRENCH SOMALI COAST</t>
  </si>
  <si>
    <t>FRENCH SUDAN</t>
  </si>
  <si>
    <t>FRENCH TANGIER</t>
  </si>
  <si>
    <t>FRENCH WEST AFRICA</t>
  </si>
  <si>
    <t>FRENCH WURTTEMBERG</t>
  </si>
  <si>
    <t>FRENCH ZONE</t>
  </si>
  <si>
    <t>FUKIEN</t>
  </si>
  <si>
    <t>FUNAFUTI</t>
  </si>
  <si>
    <t>FUNCHAL</t>
  </si>
  <si>
    <t>GENERAL GOVERNMENT</t>
  </si>
  <si>
    <t>GENEVA</t>
  </si>
  <si>
    <t>GERMAN CAMEROON</t>
  </si>
  <si>
    <t>GERMAN CAROLINE ISLANDS</t>
  </si>
  <si>
    <t>GERMAN EAST AFRICA</t>
  </si>
  <si>
    <t>GERMAN EASTERN FRONT WW1</t>
  </si>
  <si>
    <t>GERMAN KIAUTSCHOU</t>
  </si>
  <si>
    <t>GERMAN MARIANA ISLANDS</t>
  </si>
  <si>
    <t>GERMAN MARSHALL ISLANDS</t>
  </si>
  <si>
    <t>GERMAN NEW GUINEA</t>
  </si>
  <si>
    <t>GERMAN POST CHINA</t>
  </si>
  <si>
    <t>GERMAN POST MOROCCO</t>
  </si>
  <si>
    <t>GERMAN POST TURKISH EMPIRE</t>
  </si>
  <si>
    <t>GERMAN SAMOA</t>
  </si>
  <si>
    <t>GERMAN SOUTH WEST AFRICA</t>
  </si>
  <si>
    <t>GERMAN TOGO</t>
  </si>
  <si>
    <t>GERMAN WESTERN FRONT WW1</t>
  </si>
  <si>
    <t>GERMAN WW1 OCCUPATION IN BELGIUM</t>
  </si>
  <si>
    <t>GERMAN WW1 OCCUPATION IN POLAND</t>
  </si>
  <si>
    <t>GERMAN WW1 OCCUPATION IN ROMANIA</t>
  </si>
  <si>
    <t>GERMAN WW2 OCCUPATION IN ALBANIA</t>
  </si>
  <si>
    <t>GERMAN WW2 OCCUPATION IN ALSACE</t>
  </si>
  <si>
    <t>GERMAN WW2 OCCUPATION IN ESTONIA</t>
  </si>
  <si>
    <t>GERMAN WW2 OCCUPATION IN FRANCE</t>
  </si>
  <si>
    <t>GERMAN WW2 OCCUPATION IN GUERNSEY</t>
  </si>
  <si>
    <t>GERMAN WW2 OCCUPATION IN JERSEY</t>
  </si>
  <si>
    <t>GERMAN WW2 OCCUPATION IN KOTOR</t>
  </si>
  <si>
    <t>GERMAN WW2 OCCUPATION IN KURLAND</t>
  </si>
  <si>
    <t>GERMAN WW2 OCCUPATION IN LAIBACH</t>
  </si>
  <si>
    <t>GERMAN WW2 OCCUPATION IN LATVIA</t>
  </si>
  <si>
    <t>GERMAN WW2 OCCUPATION IN LITHUANIA</t>
  </si>
  <si>
    <t>GERMAN WW2 OCCUPATION IN LJADY</t>
  </si>
  <si>
    <t>GERMAN WW2 OCCUPATION IN LOTHRINGEN</t>
  </si>
  <si>
    <t>GERMAN WW2 OCCUPATION IN LUXEMBOURG</t>
  </si>
  <si>
    <t>GERMAN WW2 OCCUPATION IN MACEDONIA</t>
  </si>
  <si>
    <t>GERMAN WW2 OCCUPATION IN MONTENEGRO</t>
  </si>
  <si>
    <t>GERMAN WW2 OCCUPATION IN OSTLAND</t>
  </si>
  <si>
    <t>GERMAN WW2 OCCUPATION IN RUSSIA</t>
  </si>
  <si>
    <t>GERMAN WW2 OCCUPATION IN SERBIA</t>
  </si>
  <si>
    <t>GERMAN WW2 OCCUPATION IN UKRAINE</t>
  </si>
  <si>
    <t>GERMAN WW2 OCCUPATION IN ZARA</t>
  </si>
  <si>
    <t>GHADAMES</t>
  </si>
  <si>
    <t>GLAUCHAU</t>
  </si>
  <si>
    <t>GOLD COAST</t>
  </si>
  <si>
    <t>GORLITZ</t>
  </si>
  <si>
    <t>GRAHAM LAND</t>
  </si>
  <si>
    <t>GRAND COMORE</t>
  </si>
  <si>
    <t>GREEK OCCUPATION IN TURKEY</t>
  </si>
  <si>
    <t>GRIQUALAND WEST</t>
  </si>
  <si>
    <t>GRODNO</t>
  </si>
  <si>
    <t>GROSSRASCHEN</t>
  </si>
  <si>
    <t>GUAM</t>
  </si>
  <si>
    <t>GUANACASTE</t>
  </si>
  <si>
    <t>GUAYANA</t>
  </si>
  <si>
    <t>GWALIOR</t>
  </si>
  <si>
    <t>HADHRAMAUT, KATHIRI STATE IN</t>
  </si>
  <si>
    <t>HAMBURG</t>
  </si>
  <si>
    <t>HANKOW</t>
  </si>
  <si>
    <t>HANNOVER</t>
  </si>
  <si>
    <t>HATAY</t>
  </si>
  <si>
    <t>HEJAZ</t>
  </si>
  <si>
    <t>HELGOLAND</t>
  </si>
  <si>
    <t>HO CHI MINH PERIOD</t>
  </si>
  <si>
    <t>HOLZHAUSEN</t>
  </si>
  <si>
    <t>HORTA</t>
  </si>
  <si>
    <t>HUNAN</t>
  </si>
  <si>
    <t>HUPEH</t>
  </si>
  <si>
    <t>ICARIA</t>
  </si>
  <si>
    <t>ICHANG</t>
  </si>
  <si>
    <t>IFNI</t>
  </si>
  <si>
    <t>ILE ROUAD</t>
  </si>
  <si>
    <t>INDIAN EXPEDITIONARY FORCES</t>
  </si>
  <si>
    <t>INDIAN POLICE FORCES IN CAMBODIA</t>
  </si>
  <si>
    <t>INDIAN POLICE FORCES IN CONGO</t>
  </si>
  <si>
    <t>INDIAN POLICE FORCES IN GAZA</t>
  </si>
  <si>
    <t>INDIAN POLICE FORCES IN KOREA</t>
  </si>
  <si>
    <t>INDIAN POLICE FORCES IN LAOS</t>
  </si>
  <si>
    <t>INDIAN POLICE FORCES IN LAOS AND VIETNAM</t>
  </si>
  <si>
    <t>INDIAN POLICE FORCES IN VIETNAM</t>
  </si>
  <si>
    <t>INDOCHINESE POST CANTON</t>
  </si>
  <si>
    <t>INDOCHINESE POST CHINA</t>
  </si>
  <si>
    <t>INDOCHINESE POST HOI HAO</t>
  </si>
  <si>
    <t>INDOCHINESE POST KOUANG/TCHEOU WAN</t>
  </si>
  <si>
    <t>INDOCHINESE POST MONGTZE</t>
  </si>
  <si>
    <t>INDOCHINESE POST PACKHOI</t>
  </si>
  <si>
    <t>INDOCHINESE POST TCHONGKING</t>
  </si>
  <si>
    <t>INDOCHINESE POST YUNNANSEN</t>
  </si>
  <si>
    <t>INHAMBANE</t>
  </si>
  <si>
    <t>ININI</t>
  </si>
  <si>
    <t>ISTRIA SLOVENE COAST</t>
  </si>
  <si>
    <t>ITALIAN CIRENAICA</t>
  </si>
  <si>
    <t>ITALIAN ERITREA</t>
  </si>
  <si>
    <t>ITALIAN ETHIOPIA</t>
  </si>
  <si>
    <t>ITALIAN LIBYA</t>
  </si>
  <si>
    <t>ITALIAN OCCUPATION CEPHALONIA AND ITHACA</t>
  </si>
  <si>
    <t>ITALIAN OCCUPATION CORFU</t>
  </si>
  <si>
    <t>ITALIAN OCCUPATION IONIAN ISLANDS</t>
  </si>
  <si>
    <t>ITALIAN OCCUPATION LJUBLJANA</t>
  </si>
  <si>
    <t>ITALIAN OCCUPATION MONTENEGRO</t>
  </si>
  <si>
    <t>ITALIAN POST ABROAD, GENERAL ISSUES</t>
  </si>
  <si>
    <t>ITALIAN POST ALBANIA</t>
  </si>
  <si>
    <t>ITALIAN POST CHINA</t>
  </si>
  <si>
    <t>ITALIAN POST CRETE</t>
  </si>
  <si>
    <t>ITALIAN POST TURKISH EMPIRE</t>
  </si>
  <si>
    <t>ITALIAN SOMALILAND</t>
  </si>
  <si>
    <t>ITALIAN WW1 OCCUPATION GENERAL ISSUES</t>
  </si>
  <si>
    <t>ITALIAN WW1 OCCUPATION VENEZIA GIULIA</t>
  </si>
  <si>
    <t>JAPANESE AMINISTRATION OF TAIWAN</t>
  </si>
  <si>
    <t>JAPANESE OCCUPATION IN CENTRAL CHINA</t>
  </si>
  <si>
    <t>JAPANESE OCCUPATION IN HONAN</t>
  </si>
  <si>
    <t>JAPANESE OCCUPATION IN HOPEI</t>
  </si>
  <si>
    <t>JAPANESE OCCUPATION IN SOUTH CHINA</t>
  </si>
  <si>
    <t>JAPANESE POST CHINA</t>
  </si>
  <si>
    <t>JAPANESE POST KOREA</t>
  </si>
  <si>
    <t>JAPANESE WW2 OCCUPATION IN BRUNEI</t>
  </si>
  <si>
    <t>JAPANESE WW2 OCCUPATION IN HONG KONG</t>
  </si>
  <si>
    <t>JIND</t>
  </si>
  <si>
    <t>JOINT ALLIED OCCUPATION ZONE</t>
  </si>
  <si>
    <t>JORDANIAN OCCUPATION PALESTINE</t>
  </si>
  <si>
    <t>KARJALA</t>
  </si>
  <si>
    <t>KARKI</t>
  </si>
  <si>
    <t>KATANGA</t>
  </si>
  <si>
    <t>KENYA AND UGANDA</t>
  </si>
  <si>
    <t>KEWKIANG</t>
  </si>
  <si>
    <t>KHOR FAKKAN</t>
  </si>
  <si>
    <t>KIANGSI</t>
  </si>
  <si>
    <t>KIONGA</t>
  </si>
  <si>
    <t>KIRIN HEILUNGKIANG</t>
  </si>
  <si>
    <t>KOLSHAK ARMY</t>
  </si>
  <si>
    <t>KORCE</t>
  </si>
  <si>
    <t>KOREA</t>
  </si>
  <si>
    <t>KUBAN COSSACK GOVERNMENT</t>
  </si>
  <si>
    <t>KWANGSI</t>
  </si>
  <si>
    <t>LABUAN</t>
  </si>
  <si>
    <t>LAGOS</t>
  </si>
  <si>
    <t>LATAKIA</t>
  </si>
  <si>
    <t>LEMNOS</t>
  </si>
  <si>
    <t>LEROS</t>
  </si>
  <si>
    <t>LIPSO</t>
  </si>
  <si>
    <t>LOBAU</t>
  </si>
  <si>
    <t>LOMBARDY VENETIA</t>
  </si>
  <si>
    <t>LOURENCO MARQUES</t>
  </si>
  <si>
    <t>LUBBENAU</t>
  </si>
  <si>
    <t>LUBECK</t>
  </si>
  <si>
    <t>MAFEKING</t>
  </si>
  <si>
    <t>MAFIA</t>
  </si>
  <si>
    <t>MAHRA</t>
  </si>
  <si>
    <t>MAJUNGA</t>
  </si>
  <si>
    <t>MALAYA, FEDERATION</t>
  </si>
  <si>
    <t>MARIANA ISLANDS</t>
  </si>
  <si>
    <t>MARIENWERDER</t>
  </si>
  <si>
    <t>MARINO</t>
  </si>
  <si>
    <t>MARIUPOL</t>
  </si>
  <si>
    <t>MATURIN</t>
  </si>
  <si>
    <t>MECKLENBURG SCHWERIN</t>
  </si>
  <si>
    <t>MECKLENBURG STRELITZ</t>
  </si>
  <si>
    <t>MEISSEN</t>
  </si>
  <si>
    <t>MELILLA</t>
  </si>
  <si>
    <t>MEMEL</t>
  </si>
  <si>
    <t>MIDDLE CONGO</t>
  </si>
  <si>
    <t>MODENA</t>
  </si>
  <si>
    <t>MOHELI</t>
  </si>
  <si>
    <t>MOZAMBIQUE COMPANY</t>
  </si>
  <si>
    <t>MUSCAT</t>
  </si>
  <si>
    <t>MUSCAT AND OMAN</t>
  </si>
  <si>
    <t>MYTILENE</t>
  </si>
  <si>
    <t>N.W. PACIFIC ISLANDS</t>
  </si>
  <si>
    <t>NABHA</t>
  </si>
  <si>
    <t>NANKING</t>
  </si>
  <si>
    <t>NANUMAGA</t>
  </si>
  <si>
    <t>NANUMEA</t>
  </si>
  <si>
    <t>NAPLES</t>
  </si>
  <si>
    <t>NATAL</t>
  </si>
  <si>
    <t>NEJD</t>
  </si>
  <si>
    <t>NETZSCHKAU REICHENBACH</t>
  </si>
  <si>
    <t>NEW BRITAIN</t>
  </si>
  <si>
    <t>NEW BRUNSWICK - GREAT BRITAIN</t>
  </si>
  <si>
    <t>NEW REPUBLIC - SOUTH AFRICA</t>
  </si>
  <si>
    <t>NEWFOUNDLAND</t>
  </si>
  <si>
    <t>NIESKY</t>
  </si>
  <si>
    <t>NIGER COAST PROTECTORATE</t>
  </si>
  <si>
    <t>NIKOLAJEVSK</t>
  </si>
  <si>
    <t>NISIROS</t>
  </si>
  <si>
    <t>NIUTAO</t>
  </si>
  <si>
    <t>NORTH BORNEO</t>
  </si>
  <si>
    <t>NORTH CHINA</t>
  </si>
  <si>
    <t>NORTH EPIRUS</t>
  </si>
  <si>
    <t>NORTH GERMAN POSTAL DISTRICT</t>
  </si>
  <si>
    <t>NORTH INGERMANLAND</t>
  </si>
  <si>
    <t>NORTH KOREAN OCCUPATION SOUTH KOREA</t>
  </si>
  <si>
    <t>NORTH MOROCCO</t>
  </si>
  <si>
    <t>NORTH VIETNAM</t>
  </si>
  <si>
    <t>NORTHEAST</t>
  </si>
  <si>
    <t>NORTHEAST CHINA</t>
  </si>
  <si>
    <t>NORTHERN NIGERIA</t>
  </si>
  <si>
    <t>NORTHERN RHODESIA</t>
  </si>
  <si>
    <t>NORTHWEST CHINA</t>
  </si>
  <si>
    <t>NOSSI BE</t>
  </si>
  <si>
    <t>NOVA SCOTIA</t>
  </si>
  <si>
    <t>NUI</t>
  </si>
  <si>
    <t>NUKUFETAU</t>
  </si>
  <si>
    <t>NUKULAELAE</t>
  </si>
  <si>
    <t>NYASSA</t>
  </si>
  <si>
    <t>OBOCK</t>
  </si>
  <si>
    <t>OIL RIVERS PROTECTORATE</t>
  </si>
  <si>
    <t>OLDENBURG</t>
  </si>
  <si>
    <t>OLTRE GIUBA</t>
  </si>
  <si>
    <t>OPD BERLIN</t>
  </si>
  <si>
    <t>OPD DRESDEN</t>
  </si>
  <si>
    <t>OPD ERFURT</t>
  </si>
  <si>
    <t>OPD HALLE</t>
  </si>
  <si>
    <t>OPD LEIPZIG</t>
  </si>
  <si>
    <t>OPD SCHWERIN</t>
  </si>
  <si>
    <t>ORANGE FREE STATE</t>
  </si>
  <si>
    <t>ORANGE RIVER COLONY</t>
  </si>
  <si>
    <t>PALM ISLAND</t>
  </si>
  <si>
    <t>PAPAL STATE</t>
  </si>
  <si>
    <t>PAPUA</t>
  </si>
  <si>
    <t>PARMA</t>
  </si>
  <si>
    <t>PATIALA</t>
  </si>
  <si>
    <t>PATMOS</t>
  </si>
  <si>
    <t>PISCOPI</t>
  </si>
  <si>
    <t>PLAUEN</t>
  </si>
  <si>
    <t>PONTA DELGADA</t>
  </si>
  <si>
    <t>PORT ARTHUR AND DAIREN</t>
  </si>
  <si>
    <t>PORT GDANSK</t>
  </si>
  <si>
    <t>PORTUGUESE AFRICA</t>
  </si>
  <si>
    <t>PORTUGUESE CONGO</t>
  </si>
  <si>
    <t>PORTUGUESE GUINEA</t>
  </si>
  <si>
    <t>PORTUGUESE INDIA</t>
  </si>
  <si>
    <t>PREUSSN</t>
  </si>
  <si>
    <t>PRINCE EDWARD ISLAND</t>
  </si>
  <si>
    <t>QUELIMANE</t>
  </si>
  <si>
    <t>RIO DE ORO</t>
  </si>
  <si>
    <t>RIO MUNI</t>
  </si>
  <si>
    <t>RODI</t>
  </si>
  <si>
    <t>ROMAGNA</t>
  </si>
  <si>
    <t>ROMANIAN POST KONSTANTINOPEL</t>
  </si>
  <si>
    <t>ROMANIAN POST TURKISH EMPIRE</t>
  </si>
  <si>
    <t>RUANDA-URUNDI</t>
  </si>
  <si>
    <t>RUSSIAN ARMY OF THE NORTH</t>
  </si>
  <si>
    <t>RUSSIAN ARMY OF THE NORTHWEST</t>
  </si>
  <si>
    <t>RUSSIAN ARMY OF THE WEST</t>
  </si>
  <si>
    <t>RUSSIAN POST CHINA</t>
  </si>
  <si>
    <t>RUSSIAN ZONE</t>
  </si>
  <si>
    <t>SAAR</t>
  </si>
  <si>
    <t>SAARGEBIET</t>
  </si>
  <si>
    <t>SAARLAND</t>
  </si>
  <si>
    <t>SACHSEN</t>
  </si>
  <si>
    <t>SAMOS</t>
  </si>
  <si>
    <t>SANTANDER</t>
  </si>
  <si>
    <t>SARDINIA</t>
  </si>
  <si>
    <t>SAXONY</t>
  </si>
  <si>
    <t>SCHLESWIG HOLSTEIN</t>
  </si>
  <si>
    <t>SCHWARZENBERG</t>
  </si>
  <si>
    <t>SENEGAMBIER AND NIGER</t>
  </si>
  <si>
    <t>SERBIAN KRAJINA</t>
  </si>
  <si>
    <t>SEVASTOPOL</t>
  </si>
  <si>
    <t>SHANGHAI</t>
  </si>
  <si>
    <t>SHENSI</t>
  </si>
  <si>
    <t>SHKODRA</t>
  </si>
  <si>
    <t>SICILY</t>
  </si>
  <si>
    <t>SIMI</t>
  </si>
  <si>
    <t>SINKIANG</t>
  </si>
  <si>
    <t>SLESVIG</t>
  </si>
  <si>
    <t>SOMALILAND PROTECTORATE</t>
  </si>
  <si>
    <t>SOPRON</t>
  </si>
  <si>
    <t>SOUTH AFRICAN REPUBLIC</t>
  </si>
  <si>
    <t>SOUTH BULGARIA</t>
  </si>
  <si>
    <t>SOUTH CHINA</t>
  </si>
  <si>
    <t>SOUTH KASAI</t>
  </si>
  <si>
    <t>SOUTH ORKNEYS</t>
  </si>
  <si>
    <t>SOUTH SHETLANDS</t>
  </si>
  <si>
    <t>SOUTH VIETNAM</t>
  </si>
  <si>
    <t>SOUTHERN NIGERIA</t>
  </si>
  <si>
    <t>SOUTHWEST CHINA</t>
  </si>
  <si>
    <t>SPANISH CUBA</t>
  </si>
  <si>
    <t>SPANISH MOROCCO</t>
  </si>
  <si>
    <t>SPANISH SAHARA</t>
  </si>
  <si>
    <t>SPANISH TANGIER</t>
  </si>
  <si>
    <t>SPANISH WEST AFRICA</t>
  </si>
  <si>
    <t>SPANISH WEST INDIES</t>
  </si>
  <si>
    <t>SPREMBERG</t>
  </si>
  <si>
    <t>ST CHRISTOPHER</t>
  </si>
  <si>
    <t>STAMPALIA</t>
  </si>
  <si>
    <t>STE. MARIE DE MADAGASCAR</t>
  </si>
  <si>
    <t>STELLALAND</t>
  </si>
  <si>
    <t>STRAITS SETTLEMENTS</t>
  </si>
  <si>
    <t>SUEZ CANAL</t>
  </si>
  <si>
    <t>SUNGEI UJONG</t>
  </si>
  <si>
    <t>SZECHWAN</t>
  </si>
  <si>
    <t>SZEGED</t>
  </si>
  <si>
    <t>TAHITI</t>
  </si>
  <si>
    <t>TALCA</t>
  </si>
  <si>
    <t>TAMMERFORS</t>
  </si>
  <si>
    <t>TANNU TOUVA</t>
  </si>
  <si>
    <t>TEMESVAR</t>
  </si>
  <si>
    <t>TETE</t>
  </si>
  <si>
    <t>TETUAN</t>
  </si>
  <si>
    <t>THRACE - ALLIED OCCUPATION</t>
  </si>
  <si>
    <t>THRACE - GREEK OCCUPATION</t>
  </si>
  <si>
    <t>THRACE, WEST</t>
  </si>
  <si>
    <t>THURINGEN</t>
  </si>
  <si>
    <t>THURN AND TAXIS</t>
  </si>
  <si>
    <t>TIBET</t>
  </si>
  <si>
    <t>TIBET&lt; CHINESE POST</t>
  </si>
  <si>
    <t>TIFLIS</t>
  </si>
  <si>
    <t>TIMOR</t>
  </si>
  <si>
    <t>TOBAGO CAYS</t>
  </si>
  <si>
    <t>TOLIMA</t>
  </si>
  <si>
    <t>TRANSBAIKAL PROVINCE</t>
  </si>
  <si>
    <t>TRANSKEI</t>
  </si>
  <si>
    <t>TRANSVAAL</t>
  </si>
  <si>
    <t>TRIESTE A.M.G.V.G.</t>
  </si>
  <si>
    <t>TRIESTE ZONE B</t>
  </si>
  <si>
    <t>TRIPOLITANIA</t>
  </si>
  <si>
    <t>TRUCIAL STATES</t>
  </si>
  <si>
    <t>TSING HAI</t>
  </si>
  <si>
    <t>TUSCANY</t>
  </si>
  <si>
    <t>UBANGI SHARI</t>
  </si>
  <si>
    <t>UKTT</t>
  </si>
  <si>
    <t>UNION ISLAND</t>
  </si>
  <si>
    <t>UNITED ARAB REPUBLIC</t>
  </si>
  <si>
    <t>UNITED ARAB REPUBLIC OCCUPATION OF PALESTINE</t>
  </si>
  <si>
    <t>UNITED ARAB REPUBLIC SYRIA</t>
  </si>
  <si>
    <t>UPPER SENEGAL AND NIGER</t>
  </si>
  <si>
    <t>UPPER SILESIA</t>
  </si>
  <si>
    <t>UPPER YAFA</t>
  </si>
  <si>
    <t>US CUBA</t>
  </si>
  <si>
    <t>US POST CHINA</t>
  </si>
  <si>
    <t>VAITUPU</t>
  </si>
  <si>
    <t>VEGLIA/KRK</t>
  </si>
  <si>
    <t>VENDA</t>
  </si>
  <si>
    <t>VIETCONG</t>
  </si>
  <si>
    <t>VLORA</t>
  </si>
  <si>
    <t>WATLAM</t>
  </si>
  <si>
    <t>WESTERN HUNGARY/LAJTABANAT</t>
  </si>
  <si>
    <t>WESTERN UKRAINE</t>
  </si>
  <si>
    <t>WRANGEL ARMY</t>
  </si>
  <si>
    <t>WUHU</t>
  </si>
  <si>
    <t>WURTTEMBERG</t>
  </si>
  <si>
    <t>YEMEN, SOUTH</t>
  </si>
  <si>
    <t>YUGOSLAVIA, SENTA</t>
  </si>
  <si>
    <t>YUNNAN</t>
  </si>
  <si>
    <t>ZAMBEZIA</t>
  </si>
  <si>
    <t>ZANZIBAR</t>
  </si>
  <si>
    <t>ZIL ELOIGNE SESEL</t>
  </si>
  <si>
    <t>ZIL ELWAGNE SESEL</t>
  </si>
  <si>
    <t>ZIL ELWANNYEN SESEL</t>
  </si>
  <si>
    <t>ZULULAND</t>
  </si>
  <si>
    <t>ZURICH</t>
  </si>
  <si>
    <t>GREAT BRITAIN REG DEFIN ENGLAND</t>
  </si>
  <si>
    <t>GREAT BRITAIN REG DEFIN GUERNSEY</t>
  </si>
  <si>
    <t>GREAT BRITAIN REG DEFIN ISLE OF MAN</t>
  </si>
  <si>
    <t>GREAT BRITAIN REG DEFIN JERSEY</t>
  </si>
  <si>
    <t>GREAT BRITAIN REG DEFIN WALES</t>
  </si>
  <si>
    <t>BELGIAN OCC OF GERMAN EAST AFRICA</t>
  </si>
  <si>
    <t>BRITISH MILITARY ADMIN OF ERITREA</t>
  </si>
  <si>
    <t>BRITISH MILITARY ADMIN OF MALAYA</t>
  </si>
  <si>
    <t>BRITISH MILITARY ADMIN OF SOMALIA</t>
  </si>
  <si>
    <t>BRITISH MILITARY ADMIN OF TRIPOLITANIA</t>
  </si>
  <si>
    <t>EXISTING COUNTRY</t>
  </si>
  <si>
    <t>Country now</t>
  </si>
  <si>
    <t>Region</t>
  </si>
  <si>
    <t>Total stamps</t>
  </si>
  <si>
    <t>Year checked</t>
  </si>
  <si>
    <t>EXISTING REGION/STATE</t>
  </si>
  <si>
    <t>NO LONGER ISSUING</t>
  </si>
  <si>
    <t>Last issued</t>
  </si>
  <si>
    <t>4015-</t>
  </si>
  <si>
    <t>FDC $1.10 x4</t>
  </si>
  <si>
    <t>Australia's Volcanic Past</t>
  </si>
  <si>
    <t>Table Cape</t>
  </si>
  <si>
    <t>Mt Warning</t>
  </si>
  <si>
    <t>Mt Elephant</t>
  </si>
  <si>
    <t>Stamp on Letter</t>
  </si>
  <si>
    <t>Volcano postmark</t>
  </si>
  <si>
    <t>None. Postcard</t>
  </si>
  <si>
    <t>Stratigraphic fault</t>
  </si>
  <si>
    <t>461-464</t>
  </si>
  <si>
    <t>296-298</t>
  </si>
  <si>
    <t>s/s 20p</t>
  </si>
  <si>
    <t>3603-3604</t>
  </si>
  <si>
    <t>Coins of the First Currency</t>
  </si>
  <si>
    <t>FDC 90f</t>
  </si>
  <si>
    <t>Not recorded</t>
  </si>
  <si>
    <t>Japanese volcanoes</t>
  </si>
  <si>
    <t>Bandai, Zao, Asama</t>
  </si>
  <si>
    <t>s/s 1000cfca x3</t>
  </si>
  <si>
    <t>Fuji, Zao and train</t>
  </si>
  <si>
    <t>Disney - The 150th Anniversary of the Birth of Mark Twain</t>
  </si>
  <si>
    <t>673b</t>
  </si>
  <si>
    <t>Rochers os Tixem</t>
  </si>
  <si>
    <t>2693-2698</t>
  </si>
  <si>
    <t>The 200th Anniversary of Ando Hiroshige</t>
  </si>
  <si>
    <t>s/s 250sh x6</t>
  </si>
  <si>
    <t>2469-2470</t>
  </si>
  <si>
    <t>1500r x2</t>
  </si>
  <si>
    <t>Borobudur Ship Expedition</t>
  </si>
  <si>
    <t>Feature</t>
  </si>
  <si>
    <t>pillow lava</t>
  </si>
  <si>
    <t>969a</t>
  </si>
  <si>
    <t>970a</t>
  </si>
  <si>
    <t>Eniwa, Sapporo</t>
  </si>
  <si>
    <t>Dinosaur</t>
  </si>
  <si>
    <t>Tronador</t>
  </si>
  <si>
    <t>Payun Liso, Llullaillaco, Maipo, Lanin</t>
  </si>
  <si>
    <t>Alagoz?</t>
  </si>
  <si>
    <t>1278-1285</t>
  </si>
  <si>
    <t>562a</t>
  </si>
  <si>
    <t>4912-4916</t>
  </si>
  <si>
    <t>430-432</t>
  </si>
  <si>
    <t>FDC 1250r</t>
  </si>
  <si>
    <t>FDC 100r</t>
  </si>
  <si>
    <t>0302-02</t>
  </si>
  <si>
    <t>The 20th Anniversary of the Death of Gholamreza Takhti, 1930-1968</t>
  </si>
  <si>
    <t>FDC 2l x2</t>
  </si>
  <si>
    <t>3880-3889</t>
  </si>
  <si>
    <t>Tzipan/Suphan Dagi</t>
  </si>
  <si>
    <t>The 950th Anniversary of the Malzgirt Victo</t>
  </si>
  <si>
    <t>Greek god</t>
  </si>
  <si>
    <t>The 100th Anniversary of I.M.O./W.M.O. - Greek Gods</t>
  </si>
  <si>
    <t>FDC 300t X6</t>
  </si>
  <si>
    <t>1327-1328</t>
  </si>
  <si>
    <t>Ruivo</t>
  </si>
  <si>
    <t>do Castelo</t>
  </si>
  <si>
    <t>do Veado</t>
  </si>
  <si>
    <t>Branco</t>
  </si>
  <si>
    <t>559-562</t>
  </si>
  <si>
    <t>s/s 500m x4</t>
  </si>
  <si>
    <t>38-43</t>
  </si>
  <si>
    <t>2585-2588</t>
  </si>
  <si>
    <t>FDC 50f x4</t>
  </si>
  <si>
    <t>784-787</t>
  </si>
  <si>
    <t>NICARAGUA - CABO/ZELAYA ISSUES</t>
  </si>
  <si>
    <t>NICARAGUA - Cabo (ends 1909)</t>
  </si>
  <si>
    <t>NICARAGUA - Zelaya (to 1907, ends 1911)</t>
  </si>
  <si>
    <t>booklet 4 x 40c, 2 x 70c</t>
  </si>
  <si>
    <t>237-238</t>
  </si>
  <si>
    <t>Stamp Pack</t>
  </si>
  <si>
    <t>Cradle Mountain</t>
  </si>
  <si>
    <t>Aerial views</t>
  </si>
  <si>
    <t>Our Beautiful Continent</t>
  </si>
  <si>
    <t>Battle Sites of Mt Paektu - Headquarters at the Paektusan Secret Camp</t>
  </si>
  <si>
    <t>6846-6849</t>
  </si>
  <si>
    <t>s/s 30w x4</t>
  </si>
  <si>
    <t>The 75th Anniversary of the Liberation of Korea</t>
  </si>
  <si>
    <t>6850-6853</t>
  </si>
  <si>
    <t>6863a</t>
  </si>
  <si>
    <t>s/s110w</t>
  </si>
  <si>
    <t>The 75th Anniversary of the Founding of the Workers' Party of Korea - Kim Il Sung, 1912-1994</t>
  </si>
  <si>
    <t>90w</t>
  </si>
  <si>
    <t>Natural History Museum</t>
  </si>
  <si>
    <t>Natural Monuments</t>
  </si>
  <si>
    <t>1307-1308</t>
  </si>
  <si>
    <t>Queenborough Norfolk Island</t>
  </si>
  <si>
    <t>Sydney Norfolk Island</t>
  </si>
  <si>
    <t>Historical Views of Norfolk Island</t>
  </si>
  <si>
    <t>FDC $1.10 &amp; $2.20</t>
  </si>
  <si>
    <t>"Geosom 87" Geological Evolution of Western Indian Ocean Symposium</t>
  </si>
  <si>
    <r>
      <t xml:space="preserve">ST. PIERRE &amp; MIQUELON </t>
    </r>
    <r>
      <rPr>
        <sz val="9"/>
        <rFont val="Arial"/>
        <family val="2"/>
      </rPr>
      <t>(to 1995)</t>
    </r>
  </si>
  <si>
    <t>St Pierre &amp; Miquelon</t>
  </si>
  <si>
    <t>2.80 fr</t>
  </si>
  <si>
    <t>16 fr</t>
  </si>
  <si>
    <t>Geological Research</t>
  </si>
  <si>
    <t>Map of St Pierre</t>
  </si>
  <si>
    <t>ST. PIERRE &amp; MIQUELON (to 1995)</t>
  </si>
  <si>
    <t>4.50kr</t>
  </si>
  <si>
    <t>Paintings by Hans Hansen</t>
  </si>
  <si>
    <t>220o</t>
  </si>
  <si>
    <t>Faroese Villages</t>
  </si>
  <si>
    <t>1.50kr</t>
  </si>
  <si>
    <t>EUROPA Stamps - Historic Events</t>
  </si>
  <si>
    <t>Omatako</t>
  </si>
  <si>
    <t>1961 Local Motives</t>
  </si>
  <si>
    <t>Australian Jewelry Industry</t>
  </si>
  <si>
    <t>5435-5436</t>
  </si>
  <si>
    <t>s/s 12w-50w</t>
  </si>
  <si>
    <t>Arirang Festival</t>
  </si>
  <si>
    <t>The 8th Iberian and Latin-American Dermatological Congress, El Salvador</t>
  </si>
  <si>
    <t>The 50th Anniversary of Charles Lindbergh's Transatlantic Flight and 75th Anniversary of First Navigable Airships</t>
  </si>
  <si>
    <t>1597a</t>
  </si>
  <si>
    <t>TRINIDAD &amp; TOBAGO</t>
  </si>
  <si>
    <t>TRINIDAD &amp; TOBAGO (to 2020)</t>
  </si>
  <si>
    <t>Trinidad &amp; Tobago</t>
  </si>
  <si>
    <t>322-325</t>
  </si>
  <si>
    <t>The 4th Latin American Geological Congress</t>
  </si>
  <si>
    <t>Lake Abbe flamingos</t>
  </si>
  <si>
    <t>385-392</t>
  </si>
  <si>
    <t>1966 -1968 Local Motives - Lithographed</t>
  </si>
  <si>
    <t>20 cor</t>
  </si>
  <si>
    <t>Year of Liberation 1979 and Nicaragua's Participation in Olympic Games 1980 - The 100th Anniversary of the Death of Sir Rowland Hill, 1795-1879</t>
  </si>
  <si>
    <t>Olympics</t>
  </si>
  <si>
    <t>858-861</t>
  </si>
  <si>
    <t>Letter 25r-100r</t>
  </si>
  <si>
    <t>1740-1742</t>
  </si>
  <si>
    <t>s/s 3x3</t>
  </si>
  <si>
    <t>686a</t>
  </si>
  <si>
    <t>s/s 30r</t>
  </si>
  <si>
    <t>2.50r + 0.25r</t>
  </si>
  <si>
    <t>Borobudur Merapi</t>
  </si>
  <si>
    <t>"Save Borobudur Monument" Surtaxed</t>
  </si>
  <si>
    <t>7.50r + 0.75r</t>
  </si>
  <si>
    <t>4s ovpt "RESMI' &amp; 'Merdeka….'</t>
  </si>
  <si>
    <t>1311-1312</t>
  </si>
  <si>
    <t>Norfolk Island map</t>
  </si>
  <si>
    <t>George Raper on Norfolk Island 1790-91</t>
  </si>
  <si>
    <t>George Raper on Norfolk Island 1790-92</t>
  </si>
  <si>
    <t>George Raper on Norfolk Island 1790-93</t>
  </si>
  <si>
    <t>George Raper on Norfolk Island 1790-94</t>
  </si>
  <si>
    <t>FDC $1.10 &amp; $2.20 s/s</t>
  </si>
  <si>
    <t>Maxi cards</t>
  </si>
  <si>
    <t>Chilbo</t>
  </si>
  <si>
    <t>Ullim Falls</t>
  </si>
  <si>
    <t>15w</t>
  </si>
  <si>
    <t>5792-5795</t>
  </si>
  <si>
    <t>s/s 15w-80w</t>
  </si>
  <si>
    <t>Paektusan Secret Camp</t>
  </si>
  <si>
    <t>6799-6800</t>
  </si>
  <si>
    <t>FDC 50w x 2</t>
  </si>
  <si>
    <t>FDC s/s 70w</t>
  </si>
  <si>
    <t>s/s 440w</t>
  </si>
  <si>
    <t>The 50th Anniversary of Liberation</t>
  </si>
  <si>
    <t>1844a</t>
  </si>
  <si>
    <t>440w</t>
  </si>
  <si>
    <t>FDC 20c</t>
  </si>
  <si>
    <t>"Bounty" Day</t>
  </si>
  <si>
    <t>22c on 20c</t>
  </si>
  <si>
    <t>V</t>
  </si>
  <si>
    <t>S</t>
  </si>
  <si>
    <t>Irrelevant version</t>
  </si>
  <si>
    <t>Total</t>
  </si>
  <si>
    <t>% owned</t>
  </si>
  <si>
    <t>FDC 40v</t>
  </si>
  <si>
    <t>Rotarua</t>
  </si>
  <si>
    <t>AUSTRALIA - TASMANIA</t>
  </si>
  <si>
    <t>Mt Wellington</t>
  </si>
  <si>
    <t>Landscapes - New Watermark, Different Perforation</t>
  </si>
  <si>
    <t>Pico Gogogo</t>
  </si>
  <si>
    <t>472b</t>
  </si>
  <si>
    <t>20c Nov 25 AM. ovprnt</t>
  </si>
  <si>
    <t>10st</t>
  </si>
  <si>
    <t>Tumba Pek (Belasica)</t>
  </si>
  <si>
    <t>The 1915 Occupation of Macedonia</t>
  </si>
  <si>
    <t>GERMANY (French Rheinland Pfalz)</t>
  </si>
  <si>
    <t>The 50th Anniversary of the War in the Pacific</t>
  </si>
  <si>
    <t>s/s 5500le x4</t>
  </si>
  <si>
    <t>6843-6846</t>
  </si>
  <si>
    <t>Nelson Mandela, 1918-2013</t>
  </si>
  <si>
    <t>Nelson Mandela and mineral</t>
  </si>
  <si>
    <t>6500le</t>
  </si>
  <si>
    <t>s/s 6500le x4</t>
  </si>
  <si>
    <t>s/s 26000</t>
  </si>
  <si>
    <t>FDC x6 stamps</t>
  </si>
  <si>
    <t>964-969</t>
  </si>
  <si>
    <t>70c FDC</t>
  </si>
  <si>
    <t>FDC 40y</t>
  </si>
  <si>
    <t>228-230</t>
  </si>
  <si>
    <t>s/s 8c-60c</t>
  </si>
  <si>
    <t>The 10th Anniversary of Nauru Phosphate Corporation and International Stamp Exhibtion "LONDON 1980" - London, England</t>
  </si>
  <si>
    <t>422-425</t>
  </si>
  <si>
    <t>s/s 55c-$1</t>
  </si>
  <si>
    <t>The 50th Anniversary of I.C.A.O.</t>
  </si>
  <si>
    <t>138-141</t>
  </si>
  <si>
    <t>20c x4</t>
  </si>
  <si>
    <t>South Pacific Commission Conference, Nauru</t>
  </si>
  <si>
    <t>1176a</t>
  </si>
  <si>
    <t>s/s 10r imperf</t>
  </si>
  <si>
    <t>The 9th Anniversary of the Asian International Stamp Exhibition "CHINA '96" - Beijing, China</t>
  </si>
  <si>
    <t>China mountain</t>
  </si>
  <si>
    <t>FDC $2</t>
  </si>
  <si>
    <t>Christmas Island National Park</t>
  </si>
  <si>
    <t>757-760</t>
  </si>
  <si>
    <t>177-179</t>
  </si>
  <si>
    <t>FDC 24c-85c</t>
  </si>
  <si>
    <t>500-503</t>
  </si>
  <si>
    <t>FDC 70c-$2.10</t>
  </si>
  <si>
    <t>237-239</t>
  </si>
  <si>
    <t>FDC 40c-$1.30</t>
  </si>
  <si>
    <t>228-231</t>
  </si>
  <si>
    <t>s/s 45c-$1.30</t>
  </si>
  <si>
    <t>Navigators of the Pacific</t>
  </si>
  <si>
    <t>163-165</t>
  </si>
  <si>
    <t>FDC 30c-$1</t>
  </si>
  <si>
    <t>73-75</t>
  </si>
  <si>
    <t>FDC 18c-60c</t>
  </si>
  <si>
    <t>FDC 40c-$1.10</t>
  </si>
  <si>
    <t>220-223</t>
  </si>
  <si>
    <t>The 75th Anniversary of the Destruction of the German Cruiser "Emden"</t>
  </si>
  <si>
    <t>32-33</t>
  </si>
  <si>
    <t>FDC 20c-50c</t>
  </si>
  <si>
    <t>120-123</t>
  </si>
  <si>
    <t>s/s 10c-$1</t>
  </si>
  <si>
    <t>Airmail - The 125th Anniversary of Noumea</t>
  </si>
  <si>
    <t>2.60fr</t>
  </si>
  <si>
    <t>Erebus ship</t>
  </si>
  <si>
    <t>Paul Tchernia (Scientist)</t>
  </si>
  <si>
    <t>Paul Tchernia</t>
  </si>
  <si>
    <t>1092-1093</t>
  </si>
  <si>
    <t>s/s 75fr x2</t>
  </si>
  <si>
    <t>Airmail - International Stamp Exhibition "HONG KONG '97" - Hong Kong, China - Chinese New Year - Year of the Ox</t>
  </si>
  <si>
    <t>Buffalo and hills</t>
  </si>
  <si>
    <t>334-339</t>
  </si>
  <si>
    <t>Issues of 1977 New Hebrides Inscribed "VANUATU" - English</t>
  </si>
  <si>
    <t>Issues of 1977 New Hebrides Inscribed "VANUATU" - French</t>
  </si>
  <si>
    <t>Chatham Island</t>
  </si>
  <si>
    <t>Rainbow Falls</t>
  </si>
  <si>
    <t>Maunganui</t>
  </si>
  <si>
    <t>Definitives - Landscapes</t>
  </si>
  <si>
    <t>Whanganui River</t>
  </si>
  <si>
    <t>3846j</t>
  </si>
  <si>
    <t>3846k</t>
  </si>
  <si>
    <t>Definitives - Scenic Views</t>
  </si>
  <si>
    <t>Llama and volcano</t>
  </si>
  <si>
    <t>Cinderella</t>
  </si>
  <si>
    <t>International Planet Earth Year</t>
  </si>
  <si>
    <t>Island profile and sea animals</t>
  </si>
  <si>
    <t>573-575</t>
  </si>
  <si>
    <t>53-55</t>
  </si>
  <si>
    <t>83-85</t>
  </si>
  <si>
    <t>56-60</t>
  </si>
  <si>
    <t>Hill and Mabel Caudeiron</t>
  </si>
  <si>
    <t>FDC s/s $5</t>
  </si>
  <si>
    <t>412-413</t>
  </si>
  <si>
    <t>445-447</t>
  </si>
  <si>
    <t>625-627</t>
  </si>
  <si>
    <t>850-855</t>
  </si>
  <si>
    <r>
      <t>NETHERLANDS CARIBBEAN</t>
    </r>
    <r>
      <rPr>
        <sz val="9"/>
        <rFont val="Arial"/>
        <family val="2"/>
      </rPr>
      <t xml:space="preserve"> (ends 2012)</t>
    </r>
  </si>
  <si>
    <t>NETHERLANDS CARIBBEAN</t>
  </si>
  <si>
    <t>Incorporation of Bonaire, Saba and St. Eustatius in the Netherlands</t>
  </si>
  <si>
    <t>Map of Saba, Bonaire, Sant Eustatius</t>
  </si>
  <si>
    <t>66c</t>
  </si>
  <si>
    <t>101c</t>
  </si>
  <si>
    <t>Christmas Stamps</t>
  </si>
  <si>
    <t>Map of Sint Eustatius</t>
  </si>
  <si>
    <t>Morne Fortune</t>
  </si>
  <si>
    <t>Castries City</t>
  </si>
  <si>
    <t>Government House</t>
  </si>
  <si>
    <t>3nu</t>
  </si>
  <si>
    <t>Azores Carribean</t>
  </si>
  <si>
    <t>Parliament</t>
  </si>
  <si>
    <t>1489-1494</t>
  </si>
  <si>
    <t>s/s 1500k x4</t>
  </si>
  <si>
    <t>2827-2832</t>
  </si>
  <si>
    <t>Fuji, Horse, Hokusai</t>
  </si>
  <si>
    <t>3326-3331</t>
  </si>
  <si>
    <t>30$ sheet of 15</t>
  </si>
  <si>
    <t>Prehistoric Aquatic Reptiles</t>
  </si>
  <si>
    <t>World Scout Jamboree, Asagiri Heights, Japan</t>
  </si>
  <si>
    <t>Cultural Heritage of Bolivia - Charango</t>
  </si>
  <si>
    <t>Guitar mandolin Charango</t>
  </si>
  <si>
    <t>Virunga gorillas</t>
  </si>
  <si>
    <t>$110/$3</t>
  </si>
  <si>
    <t>s/s $1 and $2</t>
  </si>
  <si>
    <t>1281-1282</t>
  </si>
  <si>
    <t>Norfolk Island Cruise Ships</t>
  </si>
  <si>
    <t>Norfolk Island profile</t>
  </si>
  <si>
    <t>FDC s/s 100fr</t>
  </si>
  <si>
    <t>1971 Airmail - Winter Olympics Sapporo</t>
  </si>
  <si>
    <t>The 75th Charter Day of the City of San Pablo</t>
  </si>
  <si>
    <t>Laguna Volcanic Field</t>
  </si>
  <si>
    <t>3302a</t>
  </si>
  <si>
    <t>Makiling</t>
  </si>
  <si>
    <t>The 50th Anniversary of the International Rice Recearch Institute - Manila &amp; Los Banos, Laguana</t>
  </si>
  <si>
    <t>4459-4462</t>
  </si>
  <si>
    <t>3300-3</t>
  </si>
  <si>
    <t>The 25th Anniversary of Philippines Constitution</t>
  </si>
  <si>
    <t>The 50th Anniversary of General Santos City</t>
  </si>
  <si>
    <t>National Bible Week</t>
  </si>
  <si>
    <t>2840b</t>
  </si>
  <si>
    <t>2840a</t>
  </si>
  <si>
    <t>Makiling, Kanlaon, Kitanglad, Mating-oy</t>
  </si>
  <si>
    <t>Leonard Kniazeff</t>
  </si>
  <si>
    <t>50s on 30s+10s</t>
  </si>
  <si>
    <t>Airmail - The 1st Scout Philatelic Exhibition and the 25th Anniversary of 1st National Jamboree - Issues of 1959 Overprinted "1ST SCOUT PHILATELIC EXHIBITION JULY 4.14, 1979 QUEZON CITY AIRMAIL" &amp; Surcharged</t>
  </si>
  <si>
    <t>Matutum</t>
  </si>
  <si>
    <t>Musuan</t>
  </si>
  <si>
    <t>Folklore - Maria Makiling</t>
  </si>
  <si>
    <t>Cuernos de Negros</t>
  </si>
  <si>
    <t>Taipei Philatelic Exhibition - Philippine Mythical Creatures</t>
  </si>
  <si>
    <t>Arayat </t>
  </si>
  <si>
    <t>Lanao Volcanic Field</t>
  </si>
  <si>
    <t>The 65th Anniversary of the City of Kapatagan - Lanao del Norte</t>
  </si>
  <si>
    <t>Mayon &amp; Masaraga</t>
  </si>
  <si>
    <t>1493-1500</t>
  </si>
  <si>
    <t>FDC 8 x10r</t>
  </si>
  <si>
    <t>Dyke</t>
  </si>
  <si>
    <t>Volcano feature / Dyke</t>
  </si>
  <si>
    <t>Pillow lava</t>
  </si>
  <si>
    <t>Volcano feature / Pillow lava</t>
  </si>
  <si>
    <t>Geography / Rivers and lakes</t>
  </si>
  <si>
    <t>Metamorphic</t>
  </si>
  <si>
    <t>Volcano feature / Metamorphic</t>
  </si>
  <si>
    <t>Volcano feature / Columnar jointing</t>
  </si>
  <si>
    <t>Geography / Small islet</t>
  </si>
  <si>
    <t>Geography / Standalone hill</t>
  </si>
  <si>
    <t>Geography / Shoreline</t>
  </si>
  <si>
    <t>Geography / Prominent rock</t>
  </si>
  <si>
    <t>Volcano feature / Crater lake</t>
  </si>
  <si>
    <t>Bomarsund Fortress</t>
  </si>
  <si>
    <t>Architecture / Castle, church, temple</t>
  </si>
  <si>
    <t>Contemporary Culture / Tourism</t>
  </si>
  <si>
    <t>Contemporary Culture / Military and war</t>
  </si>
  <si>
    <t>Architecture / Monuments</t>
  </si>
  <si>
    <t>Traditional Culture / People and costumes</t>
  </si>
  <si>
    <t>Famous Volcanoes / Fuji, prominent</t>
  </si>
  <si>
    <t>Expo 70</t>
  </si>
  <si>
    <t>Fuji &amp; Arabic man</t>
  </si>
  <si>
    <t>dolerite dyke</t>
  </si>
  <si>
    <t>gneiss rock</t>
  </si>
  <si>
    <t>columnar basalt</t>
  </si>
  <si>
    <t>drumlin ridge</t>
  </si>
  <si>
    <t>roundhill island</t>
  </si>
  <si>
    <t>storage jug rock</t>
  </si>
  <si>
    <t>glacial erratic rock</t>
  </si>
  <si>
    <t>hotpot rock, crater?</t>
  </si>
  <si>
    <t>peace monument</t>
  </si>
  <si>
    <t>Shamsan</t>
  </si>
  <si>
    <t>Seera, crater</t>
  </si>
  <si>
    <t>Famous people / Royals / Elizabeth II</t>
  </si>
  <si>
    <t>Geography / Mountain range</t>
  </si>
  <si>
    <t>Non-English script</t>
  </si>
  <si>
    <t>Contemporary Culture / Non-English script</t>
  </si>
  <si>
    <t>Overprint</t>
  </si>
  <si>
    <t>Stamp Type / Overprint</t>
  </si>
  <si>
    <t>58a</t>
  </si>
  <si>
    <t>59a</t>
  </si>
  <si>
    <t>bridge over crater pass</t>
  </si>
  <si>
    <t>Types of 1953-1959 - Different Watermark</t>
  </si>
  <si>
    <t>Architecture / Bridge</t>
  </si>
  <si>
    <t>Military, war, weapons</t>
  </si>
  <si>
    <t>Contemporary Culture / Military, war, weapons</t>
  </si>
  <si>
    <t>aerial view of territory</t>
  </si>
  <si>
    <t>Thin section</t>
  </si>
  <si>
    <t>Minerals / Thin section</t>
  </si>
  <si>
    <t>Rock type</t>
  </si>
  <si>
    <t>Basalt</t>
  </si>
  <si>
    <t>Dolerite</t>
  </si>
  <si>
    <t>Thunderegg</t>
  </si>
  <si>
    <t>Rock type / Dolerite</t>
  </si>
  <si>
    <t>Rock type / Basalt</t>
  </si>
  <si>
    <t>Minerals / Olivine</t>
  </si>
  <si>
    <t>Olivine dolerite</t>
  </si>
  <si>
    <t>Volcano feature / Thunderegg</t>
  </si>
  <si>
    <t>Animals and Plants / Birds</t>
  </si>
  <si>
    <t>Dama Ali</t>
  </si>
  <si>
    <t>Fuji &amp; motorcycle</t>
  </si>
  <si>
    <t>Famous Volcanoes / Fuji, small in background</t>
  </si>
  <si>
    <t>Transportation / Motorbike, bicycle</t>
  </si>
  <si>
    <t>Minerals / Diamond</t>
  </si>
  <si>
    <t>Minerals / Hornblende</t>
  </si>
  <si>
    <t>Minerals / Hemimorphite</t>
  </si>
  <si>
    <t>Minerals / Calcite</t>
  </si>
  <si>
    <t>Minerals / Hematite</t>
  </si>
  <si>
    <t>Minerals / Malachite</t>
  </si>
  <si>
    <t>Mineral, diamond</t>
  </si>
  <si>
    <t>Mineral, hornblende</t>
  </si>
  <si>
    <t>Mineral, hemimorphite</t>
  </si>
  <si>
    <t>Mineral, calcite</t>
  </si>
  <si>
    <t>Mineral, hematite</t>
  </si>
  <si>
    <t>Mineral, malachite</t>
  </si>
  <si>
    <t>Hawaii, death of Captain Cook</t>
  </si>
  <si>
    <t>Famous people / Explorers / Captain Cook</t>
  </si>
  <si>
    <t>Transportation / Watercraft / Sailing ship</t>
  </si>
  <si>
    <t>Famous Volcanoes / Mauna Loa</t>
  </si>
  <si>
    <t>Transportation / Watercraft / Canoe</t>
  </si>
  <si>
    <t>Islands and Maps / Atoll</t>
  </si>
  <si>
    <t>Islands and Maps / Map, basic</t>
  </si>
  <si>
    <t>Islands and Maps / Pacific islands</t>
  </si>
  <si>
    <t>Flags and Emblems / National flag</t>
  </si>
  <si>
    <t>Famous people / Royals</t>
  </si>
  <si>
    <t>Aitutaki map, Queen Victoria, flag</t>
  </si>
  <si>
    <t>Famous people / Explorers / Captain Bligh</t>
  </si>
  <si>
    <t>Events / Expo 70 world fair</t>
  </si>
  <si>
    <t>Events / Philatelic Exhibition / Ausipex 84</t>
  </si>
  <si>
    <t>Stamp Type / Stamp on stamp</t>
  </si>
  <si>
    <t>Aitutaki, Egmont</t>
  </si>
  <si>
    <t>Organisations / Universal Postal Union</t>
  </si>
  <si>
    <t>Aitutaki, Raratonga</t>
  </si>
  <si>
    <t>Aitutaki, Egmont, Raratonga</t>
  </si>
  <si>
    <t>Transportation / Watercraft</t>
  </si>
  <si>
    <t>Famous Volcanoes / Taranaki</t>
  </si>
  <si>
    <t>Geography / Volcano in background</t>
  </si>
  <si>
    <t>People / Women</t>
  </si>
  <si>
    <t>Famous people / Stamps / Rowland Hill</t>
  </si>
  <si>
    <t>Events / Philatelic Exhibition</t>
  </si>
  <si>
    <t>Geography / Island profile</t>
  </si>
  <si>
    <t>Contemporary Culture / Sport / Olympics, winter</t>
  </si>
  <si>
    <t>Transportation / Plane, large</t>
  </si>
  <si>
    <t>Contemporary Culture / Sport / Skier</t>
  </si>
  <si>
    <t>Geography / Snow</t>
  </si>
  <si>
    <t>Animals and Plants / Trees</t>
  </si>
  <si>
    <t>Contemporary Culture / Scouts</t>
  </si>
  <si>
    <t>Animals and Plants / Horses</t>
  </si>
  <si>
    <t>World Scout Jamboree</t>
  </si>
  <si>
    <t>Organisations / UNICEF</t>
  </si>
  <si>
    <t>Scout Jamboree, UNICEF</t>
  </si>
  <si>
    <t>Famous Volcanoes / Pompeii, Vesuvius</t>
  </si>
  <si>
    <t>Artist / Painting / Hokusai</t>
  </si>
  <si>
    <t>People / Men</t>
  </si>
  <si>
    <t>Artist / Painting</t>
  </si>
  <si>
    <t>Transportation / Horse and cart</t>
  </si>
  <si>
    <t>Animals and Plants / Wild animals</t>
  </si>
  <si>
    <t>Fuji &amp; japanese dancers</t>
  </si>
  <si>
    <t>Traditional Culture / Temples and buildings</t>
  </si>
  <si>
    <t>Fuji &amp; tree</t>
  </si>
  <si>
    <t>Volcanoes / Prominent</t>
  </si>
  <si>
    <t>Architecture / City, town</t>
  </si>
  <si>
    <t>Transportation / Train / Bullet</t>
  </si>
  <si>
    <t>Transportation / Train</t>
  </si>
  <si>
    <t>Science / Archaeology / Pompeii</t>
  </si>
  <si>
    <t>Fuji, horse, painting, Expo 70</t>
  </si>
  <si>
    <t>Fuji, skier, Olympics</t>
  </si>
  <si>
    <t>Painting Pompeii</t>
  </si>
  <si>
    <t>Fuji, train, plane</t>
  </si>
  <si>
    <t>Fuji, Olympics</t>
  </si>
  <si>
    <t>Contemporary Culture / Sport / Olympics, summer</t>
  </si>
  <si>
    <t>Popocatepetl, horse</t>
  </si>
  <si>
    <t>Flags and Emblems / Flag</t>
  </si>
  <si>
    <t>People / Crowd</t>
  </si>
  <si>
    <t>Famous Volcanoes / Popocatepetl</t>
  </si>
  <si>
    <t>Transportation / Horse, cart</t>
  </si>
  <si>
    <t>Contemporary Culture / Sport</t>
  </si>
  <si>
    <t>Volcano feature / Vent plug</t>
  </si>
  <si>
    <t>Science / Geologists</t>
  </si>
  <si>
    <t>Events / Geology conference</t>
  </si>
  <si>
    <t>Animals and Plants / Farm animals</t>
  </si>
  <si>
    <t>World Refugee Year</t>
  </si>
  <si>
    <t>Geology course / Content</t>
  </si>
  <si>
    <t>Atakor Volcanic Field</t>
  </si>
  <si>
    <t>Volcano feature / Crater rim</t>
  </si>
  <si>
    <t>Liamuiga, Nevis Peak</t>
  </si>
  <si>
    <t>UPU centenary</t>
  </si>
  <si>
    <t>Islands and Maps / Map, topographic</t>
  </si>
  <si>
    <t>Animals and Plants / Fruit</t>
  </si>
  <si>
    <t>Contemporary Culture / Celebrations / Independence</t>
  </si>
  <si>
    <t>Weather / Rain, rainbow</t>
  </si>
  <si>
    <t>Islands and Maps / Caribbean</t>
  </si>
  <si>
    <t>Transportation / Watercraft / Cruise liner</t>
  </si>
  <si>
    <t>Mono Lake Volcanic Field</t>
  </si>
  <si>
    <t>Stamp Type / Cartoon / Disney</t>
  </si>
  <si>
    <t>Famous people / Authors</t>
  </si>
  <si>
    <t>Solar System / Comets</t>
  </si>
  <si>
    <t>Geography / Shoreline, harbour</t>
  </si>
  <si>
    <t>Transportation / Watercraft / Yacht</t>
  </si>
  <si>
    <t>Animals and Plants / Flowers</t>
  </si>
  <si>
    <t>Villarrica and scouts</t>
  </si>
  <si>
    <t>Volcano feature / Lava eruption</t>
  </si>
  <si>
    <t>Animals and Plants / Dinosaurs</t>
  </si>
  <si>
    <t>Volcano feature / Ash eruption</t>
  </si>
  <si>
    <t>Volcanoes / Small in background</t>
  </si>
  <si>
    <t>Contemporary Culture / Kite flying</t>
  </si>
  <si>
    <t>Artist / Painting / Great Wave</t>
  </si>
  <si>
    <t>Animals and Plants / Insects</t>
  </si>
  <si>
    <t>Weather / Clouds</t>
  </si>
  <si>
    <t>2575b</t>
  </si>
  <si>
    <t>Traditional Culture / Temples / Machu Picchu</t>
  </si>
  <si>
    <t>Events / International Year of Mountains 2002</t>
  </si>
  <si>
    <t>Mountains / Matterhorn</t>
  </si>
  <si>
    <t>Mountains / Grand Canyon</t>
  </si>
  <si>
    <t>Mountains / Yosemite</t>
  </si>
  <si>
    <t>Famous Volcanoes / Rainier</t>
  </si>
  <si>
    <t>Volcanoes / Representation</t>
  </si>
  <si>
    <t>Minerals / Gemstone and jewellery</t>
  </si>
  <si>
    <t>Minerals / Sapphire</t>
  </si>
  <si>
    <t>Minerals / Aquamarine</t>
  </si>
  <si>
    <t>Minerals / Topaz</t>
  </si>
  <si>
    <t>Minerals / Turquoise</t>
  </si>
  <si>
    <t>Minerals / Emerald</t>
  </si>
  <si>
    <t>Minerals / Opal</t>
  </si>
  <si>
    <t>Islands and Maps / Sandwich Islands</t>
  </si>
  <si>
    <t>Volcano feature / Island volcano</t>
  </si>
  <si>
    <t>Architecture / House or building</t>
  </si>
  <si>
    <t>Transportation / Car</t>
  </si>
  <si>
    <t>Transportation / Train / Normal</t>
  </si>
  <si>
    <t>Minerals / Rhodochrosite</t>
  </si>
  <si>
    <t>Minerals / Sulphur</t>
  </si>
  <si>
    <t>Minerals / Pyrite</t>
  </si>
  <si>
    <t>Minerals / Quartz</t>
  </si>
  <si>
    <t>Minerals / Amethyst</t>
  </si>
  <si>
    <t>Minerals / Crystal</t>
  </si>
  <si>
    <t>Stamp Type / Coin on stamp</t>
  </si>
  <si>
    <t>Flags and Emblems / Cap on five mountains</t>
  </si>
  <si>
    <t>Science / Scientific research</t>
  </si>
  <si>
    <t>Islands and Maps / Antarctica</t>
  </si>
  <si>
    <t>Famous Volcanoes / Ararat</t>
  </si>
  <si>
    <t>Agriculture / Farming</t>
  </si>
  <si>
    <t>Ararat, Alagöz</t>
  </si>
  <si>
    <t>Solar System / Sun, stars</t>
  </si>
  <si>
    <t>Contemporary Culture / Religion</t>
  </si>
  <si>
    <t>Volcano feature / Snow-capped</t>
  </si>
  <si>
    <t>Ararat, apricot</t>
  </si>
  <si>
    <t>Ararat, temple</t>
  </si>
  <si>
    <t>Islands and Maps / World</t>
  </si>
  <si>
    <t>Industry / Communications and IT</t>
  </si>
  <si>
    <t>Famous people / Author, poet</t>
  </si>
  <si>
    <t>The 125th Anniversary of the "Drachenfelsbahn"</t>
  </si>
  <si>
    <t>This range comprises granite, not volcanic</t>
  </si>
  <si>
    <r>
      <t>GUINEA</t>
    </r>
    <r>
      <rPr>
        <sz val="9"/>
        <rFont val="Arial"/>
        <family val="2"/>
      </rPr>
      <t xml:space="preserve"> (to 2013)</t>
    </r>
  </si>
  <si>
    <r>
      <t xml:space="preserve">SAHARAUI, REPUBLIC </t>
    </r>
    <r>
      <rPr>
        <sz val="9"/>
        <rFont val="Arial"/>
        <family val="2"/>
      </rPr>
      <t>(ends 2000)</t>
    </r>
  </si>
  <si>
    <t>Overprinted "POSTE AERIENNE LUCHTPOST" or LUCHTPOST POSTE AERIENNE"</t>
  </si>
  <si>
    <t>1.50/1.35 + 2.50/2fr op 'Poste Aerienne Luchtpost'</t>
  </si>
  <si>
    <t>Natural Resources</t>
  </si>
  <si>
    <t>Marble</t>
  </si>
  <si>
    <t>Uranium</t>
  </si>
  <si>
    <t>European Water Charter</t>
  </si>
  <si>
    <t>5st</t>
  </si>
  <si>
    <t>The 30th Anniversary of the Institute of Mining and Geology, Sofia</t>
  </si>
  <si>
    <t>The 250th Anniversary of Donbass</t>
  </si>
  <si>
    <t>10000d</t>
  </si>
  <si>
    <t>Ching Dynasty Jade Mountain Carvings</t>
  </si>
  <si>
    <t>Jade</t>
  </si>
  <si>
    <t>7$</t>
  </si>
  <si>
    <t>26$</t>
  </si>
  <si>
    <t>3058-3063</t>
  </si>
  <si>
    <r>
      <t>BOPHUTHATSWANA</t>
    </r>
    <r>
      <rPr>
        <sz val="9"/>
        <rFont val="Arial"/>
        <family val="2"/>
      </rPr>
      <t xml:space="preserve"> (ends 1994)</t>
    </r>
  </si>
  <si>
    <t>Semi-precious Stones</t>
  </si>
  <si>
    <t>s/s x9 (diff background)</t>
  </si>
  <si>
    <t>Megafauna mammal and volcano</t>
  </si>
  <si>
    <t>2793-2796</t>
  </si>
  <si>
    <t>34v</t>
  </si>
  <si>
    <t>de Quiros and islands</t>
  </si>
  <si>
    <t>Early Explorers</t>
  </si>
  <si>
    <t>73v</t>
  </si>
  <si>
    <t>de Bougainville and islands</t>
  </si>
  <si>
    <t>84v</t>
  </si>
  <si>
    <t>Captain Cook and islands</t>
  </si>
  <si>
    <t>The 20th Anniversary of Diplomatic Relations with Armenia - Joint Issue</t>
  </si>
  <si>
    <t>Airmail - Aircraft</t>
  </si>
  <si>
    <t>Aeroplane and Island profile</t>
  </si>
  <si>
    <t>140v</t>
  </si>
  <si>
    <t>Greetings from Vanuatu</t>
  </si>
  <si>
    <t>519/521-522</t>
  </si>
  <si>
    <t>s/s 73v 90v 96v</t>
  </si>
  <si>
    <t>French explorers and islands</t>
  </si>
  <si>
    <t>518-520</t>
  </si>
  <si>
    <t>s/s 34v 73v 84v</t>
  </si>
  <si>
    <t>812a</t>
  </si>
  <si>
    <t>0.50$</t>
  </si>
  <si>
    <t>Tecapa</t>
  </si>
  <si>
    <t>Volcanoes of El Salvador</t>
  </si>
  <si>
    <t>0.25$</t>
  </si>
  <si>
    <t>Santa Ana</t>
  </si>
  <si>
    <t>0.20$</t>
  </si>
  <si>
    <t>0.05$</t>
  </si>
  <si>
    <t>0.10$</t>
  </si>
  <si>
    <t>380w</t>
  </si>
  <si>
    <t>National Parks - Joint Issue with Croatia</t>
  </si>
  <si>
    <t>2rls</t>
  </si>
  <si>
    <t>Not found - cinderella?</t>
  </si>
  <si>
    <t>Opals</t>
  </si>
  <si>
    <t>Sandstone</t>
  </si>
  <si>
    <t>Feldspar</t>
  </si>
  <si>
    <t>The Year of Elderly People</t>
  </si>
  <si>
    <t>FDC 170l</t>
  </si>
  <si>
    <t>postcard 500l</t>
  </si>
  <si>
    <t>FDC 1700b</t>
  </si>
  <si>
    <t>Sources of Energy</t>
  </si>
  <si>
    <t>s/s 2900cfca</t>
  </si>
  <si>
    <t>Charles Darwin &amp; Dinosaurs</t>
  </si>
  <si>
    <t>s/s 3400cfca</t>
  </si>
  <si>
    <t>8025-8028</t>
  </si>
  <si>
    <t>7348-7351</t>
  </si>
  <si>
    <t>s/s 3000cfca x4</t>
  </si>
  <si>
    <t>Mineral and hippopotamus</t>
  </si>
  <si>
    <t>Fauna - Hippos &amp; Birds</t>
  </si>
  <si>
    <t>Fauna - Crocodiles &amp; Birds</t>
  </si>
  <si>
    <t>Mineral and crocodile</t>
  </si>
  <si>
    <t>4074-4077</t>
  </si>
  <si>
    <t>The 150th Anniversary of the Death of Pierre Berthier, 1782-1861</t>
  </si>
  <si>
    <t>Cuproadamite</t>
  </si>
  <si>
    <t>Poldervaartite</t>
  </si>
  <si>
    <t>The 150th Anniversary of the Death of Pierre Berthier, 1782-1862</t>
  </si>
  <si>
    <t>The 150th Anniversary of the Death of Pierre Berthier, 1782-1863</t>
  </si>
  <si>
    <t>The 150th Anniversary of the Death of Pierre Berthier, 1782-1864</t>
  </si>
  <si>
    <t>The 150th Anniversary of the Death of Pierre Berthier, 1782-1865</t>
  </si>
  <si>
    <t>The 150th Anniversary of the Death of Pierre Berthier, 1782-1866</t>
  </si>
  <si>
    <t>The 150th Anniversary of the Death of Pierre Berthier, 1782-1867</t>
  </si>
  <si>
    <t>4078a</t>
  </si>
  <si>
    <t>Japanese Cherry Trees</t>
  </si>
  <si>
    <t>4139-4142</t>
  </si>
  <si>
    <t>4143a</t>
  </si>
  <si>
    <t>4477-4480</t>
  </si>
  <si>
    <t>4481a</t>
  </si>
  <si>
    <t>4552-4555</t>
  </si>
  <si>
    <t>4556a</t>
  </si>
  <si>
    <t>5324-5327</t>
  </si>
  <si>
    <t>Prehistoric Life</t>
  </si>
  <si>
    <t>Cavemen and volcano</t>
  </si>
  <si>
    <t>Mineral and Queen Elizabeth</t>
  </si>
  <si>
    <t>6314-6317</t>
  </si>
  <si>
    <t>6562-6565</t>
  </si>
  <si>
    <t>s/s 1000f x4</t>
  </si>
  <si>
    <t>6566a</t>
  </si>
  <si>
    <t>3200f</t>
  </si>
  <si>
    <t>s/s 3200f</t>
  </si>
  <si>
    <t>Prehistoric Water Animals</t>
  </si>
  <si>
    <t>Crocodile and volcano</t>
  </si>
  <si>
    <t>3355-3360</t>
  </si>
  <si>
    <t>5225-5230</t>
  </si>
  <si>
    <t>7128-7131</t>
  </si>
  <si>
    <t>s/s 46Mtn x4</t>
  </si>
  <si>
    <t>Mineral Resources</t>
  </si>
  <si>
    <t>0.70D</t>
  </si>
  <si>
    <t>0.80D</t>
  </si>
  <si>
    <t>1.20D</t>
  </si>
  <si>
    <t>1.30D</t>
  </si>
  <si>
    <t>1568-1569</t>
  </si>
  <si>
    <t>s/s 2.50pa-2.70pa</t>
  </si>
  <si>
    <t>New millenium</t>
  </si>
  <si>
    <t>Woman carrying banana</t>
  </si>
  <si>
    <t>Friendship Beach</t>
  </si>
  <si>
    <t>block 4 35c</t>
  </si>
  <si>
    <t>block 4 45c</t>
  </si>
  <si>
    <t>block 4 $1</t>
  </si>
  <si>
    <t>The 200th Anniversary of Brimstone Hill Siege</t>
  </si>
  <si>
    <t>Aircraft visiting St. Kitts</t>
  </si>
  <si>
    <t>Banana Industry</t>
  </si>
  <si>
    <t>Airplane and bananas</t>
  </si>
  <si>
    <t>FDC 1.20$</t>
  </si>
  <si>
    <t>Sailing Week</t>
  </si>
  <si>
    <t>Nelson's Dockyard</t>
  </si>
  <si>
    <r>
      <t xml:space="preserve">BARBUDA </t>
    </r>
    <r>
      <rPr>
        <sz val="9"/>
        <rFont val="Arial"/>
        <family val="2"/>
      </rPr>
      <t>(ends 2000)</t>
    </r>
  </si>
  <si>
    <t>BARBUDA</t>
  </si>
  <si>
    <t>Nelson's Dockyard - Antigua Postage Stamps Overprinted "BARBUDA"</t>
  </si>
  <si>
    <t>Nelsons Dockyard</t>
  </si>
  <si>
    <t>219-223</t>
  </si>
  <si>
    <t>s/s 12c</t>
  </si>
  <si>
    <t>International Stamp Exhibition "HAFNIA '87" - Copenhagen, Denmark</t>
  </si>
  <si>
    <t>s/s 20s</t>
  </si>
  <si>
    <t>Nudibranch</t>
  </si>
  <si>
    <t>Worldwide Nature Protection - Nudibranch</t>
  </si>
  <si>
    <t>Beachside rocks</t>
  </si>
  <si>
    <t>History of the Second World War - Fall of Wake Island to Japan, 1941</t>
  </si>
  <si>
    <t>War planes and atoll</t>
  </si>
  <si>
    <t>Polynesia map</t>
  </si>
  <si>
    <t>The 5th Anniversary of the South Pacific Conference - Pago Pago</t>
  </si>
  <si>
    <t>Gemstones from Southwest Africa</t>
  </si>
  <si>
    <t>Silver topaz</t>
  </si>
  <si>
    <t>Map Falkland Islands</t>
  </si>
  <si>
    <t>R.A.F. Hawker Siddeley Harrier Fighter</t>
  </si>
  <si>
    <t>The 1st Anniversary of Liberation</t>
  </si>
  <si>
    <t>Early Maps of Falkland Islands</t>
  </si>
  <si>
    <t>The 100th Anniversary of the Death of Charles Darwin, 1809-1882, and the 150th Anniversary of Charles Darwin's Voyage</t>
  </si>
  <si>
    <t>Warrah dog and hill profile</t>
  </si>
  <si>
    <t>Ship and hill profile</t>
  </si>
  <si>
    <t>Road and hill profile</t>
  </si>
  <si>
    <t>Early Settlements</t>
  </si>
  <si>
    <t>Houses and hill profile</t>
  </si>
  <si>
    <t>Harbour and hill profile</t>
  </si>
  <si>
    <t>Eniwa, ice skaters</t>
  </si>
  <si>
    <t>The 65th Anniversary of Rotary International</t>
  </si>
  <si>
    <t>518a</t>
  </si>
  <si>
    <t>1878‑1883</t>
  </si>
  <si>
    <t>5dx6</t>
  </si>
  <si>
    <t>198-206</t>
  </si>
  <si>
    <t>s/s 10t x9</t>
  </si>
  <si>
    <t>1974-1979</t>
  </si>
  <si>
    <t>1980-1985</t>
  </si>
  <si>
    <t>The 200th Anniversary of the First Gun Salute to American Flag</t>
  </si>
  <si>
    <t>Surf boat and hill slope</t>
  </si>
  <si>
    <t>7608-7611</t>
  </si>
  <si>
    <t>Fauna and Flora of the World - Dinosaurs and Minerals</t>
  </si>
  <si>
    <t>Quartz,Tourmaline, dinosaurs</t>
  </si>
  <si>
    <t>Lake Yojoa</t>
  </si>
  <si>
    <t>5c ovpt T.S.de.C.</t>
  </si>
  <si>
    <t>15/50c</t>
  </si>
  <si>
    <t>Airmail - Official Stamps of 1921 &amp; 1929 Surcharged</t>
  </si>
  <si>
    <t>Airmail - Official Stamp of 1929 Overprinted "HABILITADO Servicio Aereo Internacional 1930"</t>
  </si>
  <si>
    <t>Airmail - Official Stamps of 1929 Overprinted "HABILITADO Servicio Aereo MAYO 1930"</t>
  </si>
  <si>
    <t>0.06L</t>
  </si>
  <si>
    <t>Airmail - The 150th Anniversary of Independence, 1970</t>
  </si>
  <si>
    <t>C507</t>
  </si>
  <si>
    <t>95L</t>
  </si>
  <si>
    <t>85L</t>
  </si>
  <si>
    <t>Tourism - Beautiful Honduras</t>
  </si>
  <si>
    <t>From Jaap Mieras 1/4/2023: The stamp from 1931 (stampworld 311; and an overprint, stampworld 320) shows the Loarque Bridge, near the capital city of Tegucigalpa; that’s almost 100 kilometres NNE of the volcanic island of El Tigre</t>
  </si>
  <si>
    <t>100z o/p 1,500,000z</t>
  </si>
  <si>
    <t>120z o/p 2,000,000z</t>
  </si>
  <si>
    <t>s/s 20c</t>
  </si>
  <si>
    <t>s/s $1.80</t>
  </si>
  <si>
    <t>HMS Topaz &amp; view of Island</t>
  </si>
  <si>
    <t>1232-1237</t>
  </si>
  <si>
    <t>s/s 30c-$3</t>
  </si>
  <si>
    <t>Commemorations</t>
  </si>
  <si>
    <t>3680-3685</t>
  </si>
  <si>
    <t>Volcano &amp; geothermal energy</t>
  </si>
  <si>
    <t>0.50g</t>
  </si>
  <si>
    <t>Mineral and butterflies</t>
  </si>
  <si>
    <t>Insects - Butteflies and Minerals</t>
  </si>
  <si>
    <t>Volcano Research and Minerals</t>
  </si>
  <si>
    <t>2017-2022</t>
  </si>
  <si>
    <t>2023a</t>
  </si>
  <si>
    <t>Jamboree Thailand - Dinosaurs and Minerals</t>
  </si>
  <si>
    <t>Minerals dinosaurs scouts</t>
  </si>
  <si>
    <t>Elbaite and Rubellite Tourmaline</t>
  </si>
  <si>
    <t>Fauna - Prehistoric Crocodiles</t>
  </si>
  <si>
    <t>Dinosaur meteorite volcano</t>
  </si>
  <si>
    <t>Dinosaur volcano</t>
  </si>
  <si>
    <t>4982-4983</t>
  </si>
  <si>
    <t>s/s 40000db x2</t>
  </si>
  <si>
    <t>Fauna - Flying Dinosaurs</t>
  </si>
  <si>
    <t>5648-5651</t>
  </si>
  <si>
    <t>Ontake, Japan</t>
  </si>
  <si>
    <t>Tengger, Indonesia</t>
  </si>
  <si>
    <t>Loa, Hawaii</t>
  </si>
  <si>
    <t>Nevado del Ruiz, Colombia</t>
  </si>
  <si>
    <t>Dinosaur and scout</t>
  </si>
  <si>
    <t>The 100th Anniversary of Scouting</t>
  </si>
  <si>
    <t>4373a</t>
  </si>
  <si>
    <t>4449-4452</t>
  </si>
  <si>
    <t>4283-4286</t>
  </si>
  <si>
    <t>4287a</t>
  </si>
  <si>
    <t>Prehistoric Animals - World of Dinosaurs</t>
  </si>
  <si>
    <t>Australian Minerals</t>
  </si>
  <si>
    <t>3250-3253</t>
  </si>
  <si>
    <t>1850-1853</t>
  </si>
  <si>
    <t>Nelson Mandela, 1918-2013 &amp; African Minerals</t>
  </si>
  <si>
    <t>4714-4717</t>
  </si>
  <si>
    <t>3544-3546</t>
  </si>
  <si>
    <t>3547a</t>
  </si>
  <si>
    <t>1200fr</t>
  </si>
  <si>
    <t>s/s 1200fr x3</t>
  </si>
  <si>
    <t>4598a</t>
  </si>
  <si>
    <t>4764-4767</t>
  </si>
  <si>
    <t>4768a</t>
  </si>
  <si>
    <t>4973-4976</t>
  </si>
  <si>
    <t>4977a</t>
  </si>
  <si>
    <t>Prehistoric Animals of Niger</t>
  </si>
  <si>
    <t>5223-5226</t>
  </si>
  <si>
    <t>5227a</t>
  </si>
  <si>
    <t>3042-3045</t>
  </si>
  <si>
    <t>3551a</t>
  </si>
  <si>
    <t>5258-5261</t>
  </si>
  <si>
    <t>5262a</t>
  </si>
  <si>
    <t>The 135th Anniversary of the Death of Charles Darwin, 1809-1882</t>
  </si>
  <si>
    <t>Charles Darwin, volcano, Homo floresiensis</t>
  </si>
  <si>
    <t>5307a</t>
  </si>
  <si>
    <t>5541-5544</t>
  </si>
  <si>
    <t>5545a</t>
  </si>
  <si>
    <t>5616-5619</t>
  </si>
  <si>
    <t>5811-5814</t>
  </si>
  <si>
    <t>5815a</t>
  </si>
  <si>
    <t>6059-6062</t>
  </si>
  <si>
    <t>6063a</t>
  </si>
  <si>
    <t>6139-6142</t>
  </si>
  <si>
    <t>6143a</t>
  </si>
  <si>
    <t>6229-6232</t>
  </si>
  <si>
    <t>6233a</t>
  </si>
  <si>
    <t>6430a</t>
  </si>
  <si>
    <t>Climate Change</t>
  </si>
  <si>
    <t>Volcano and climate change</t>
  </si>
  <si>
    <t>6502-6505</t>
  </si>
  <si>
    <t>6506a</t>
  </si>
  <si>
    <t>6582-6585</t>
  </si>
  <si>
    <t>6586a</t>
  </si>
  <si>
    <t>6659-6662</t>
  </si>
  <si>
    <t>6663a</t>
  </si>
  <si>
    <t>Sebancaya, Peru</t>
  </si>
  <si>
    <t>Augustine Volcano, Alaska</t>
  </si>
  <si>
    <t>Mount Slamet, Indonesia</t>
  </si>
  <si>
    <t>Stromboli, Italy</t>
  </si>
  <si>
    <t>Izalco, El Salvador</t>
  </si>
  <si>
    <t>6942-6945</t>
  </si>
  <si>
    <t>6946a</t>
  </si>
  <si>
    <t>7280a</t>
  </si>
  <si>
    <t>Nicaragua flag and volcano</t>
  </si>
  <si>
    <t>3386a</t>
  </si>
  <si>
    <t>3804-3807</t>
  </si>
  <si>
    <t>3808a</t>
  </si>
  <si>
    <t>National Parks of Africa - Amboseli National Park - Kenya</t>
  </si>
  <si>
    <t>7382a</t>
  </si>
  <si>
    <t>Japanese Paintings</t>
  </si>
  <si>
    <t>7463-7466</t>
  </si>
  <si>
    <t>7467a</t>
  </si>
  <si>
    <t>The Great Wave</t>
  </si>
  <si>
    <t>The 200th Anniversary Since the First Trial of the Davy Lamp for Miners</t>
  </si>
  <si>
    <t>7953-7956</t>
  </si>
  <si>
    <t>7957a</t>
  </si>
  <si>
    <t>Minerals, mining, Davy Lamp</t>
  </si>
  <si>
    <t>8323-8326</t>
  </si>
  <si>
    <t>8327a</t>
  </si>
  <si>
    <t>9800le</t>
  </si>
  <si>
    <t>s/s 9800le x4</t>
  </si>
  <si>
    <t>40000le</t>
  </si>
  <si>
    <t>s/s 40000le</t>
  </si>
  <si>
    <t>Minerals Dioptase</t>
  </si>
  <si>
    <t>Minerals Copper</t>
  </si>
  <si>
    <t>Minerals Wulfenite</t>
  </si>
  <si>
    <t>Minerals fluorite</t>
  </si>
  <si>
    <t>Minerals Gold</t>
  </si>
  <si>
    <t>8479-8482</t>
  </si>
  <si>
    <t>8483a</t>
  </si>
  <si>
    <t>8663-8666</t>
  </si>
  <si>
    <t>8667a</t>
  </si>
  <si>
    <t>Minerals wulfenite with mimetite</t>
  </si>
  <si>
    <t>Minerals prousite</t>
  </si>
  <si>
    <t>Minerals metaroberanite</t>
  </si>
  <si>
    <t>Minerals hauyne</t>
  </si>
  <si>
    <t>Minerals graphite</t>
  </si>
  <si>
    <t>8792a</t>
  </si>
  <si>
    <t>8798-8801</t>
  </si>
  <si>
    <t>8802a</t>
  </si>
  <si>
    <t>The 135th Anniversary of the Birth of Charles Darwin, 1809-1882</t>
  </si>
  <si>
    <t>The 135th Anniversary of the Birth of Charles Darwin, 1809-1883</t>
  </si>
  <si>
    <t>The 135th Anniversary of the Birth of Charles Darwin, 1809-1884</t>
  </si>
  <si>
    <t>The 135th Anniversary of the Birth of Charles Darwin, 1809-1886</t>
  </si>
  <si>
    <t>8878-8881</t>
  </si>
  <si>
    <t>8882a</t>
  </si>
  <si>
    <t>8898-8901</t>
  </si>
  <si>
    <t>8902a</t>
  </si>
  <si>
    <t>Minerals sulphur</t>
  </si>
  <si>
    <t>Minerals chalcopyrite</t>
  </si>
  <si>
    <t>Minerals zircon</t>
  </si>
  <si>
    <t>Minerals malachite</t>
  </si>
  <si>
    <t>Minerals vandanite</t>
  </si>
  <si>
    <t>8918-8921</t>
  </si>
  <si>
    <t>8922a</t>
  </si>
  <si>
    <t>Celestine, Madagascar</t>
  </si>
  <si>
    <t>Chiastolite, Australia</t>
  </si>
  <si>
    <t>Brazilianite, Brazil</t>
  </si>
  <si>
    <t>Benitoite and neptunite, California, USA</t>
  </si>
  <si>
    <t>Spessartine garnet, Nani, Tanzania</t>
  </si>
  <si>
    <t>9323-9326</t>
  </si>
  <si>
    <t>9327a</t>
  </si>
  <si>
    <t>9536a</t>
  </si>
  <si>
    <t>Opal, Australia</t>
  </si>
  <si>
    <t>Malachite, Democratic Republic of Congo</t>
  </si>
  <si>
    <t>Rhodochrosite, South Africa</t>
  </si>
  <si>
    <t>Azurite, Thailand</t>
  </si>
  <si>
    <t>Chrysocolla stalactites, Arizona, USA</t>
  </si>
  <si>
    <t>9707-9710</t>
  </si>
  <si>
    <t>9711a</t>
  </si>
  <si>
    <t>Volcan de Fuego, Guatemala</t>
  </si>
  <si>
    <t>9957-9960</t>
  </si>
  <si>
    <t>9961a</t>
  </si>
  <si>
    <t>Tolbachik, Kamchatka, Russia</t>
  </si>
  <si>
    <t>Nevado del Ruiz, Columbia</t>
  </si>
  <si>
    <t>Villarrica, Chile</t>
  </si>
  <si>
    <t>Mount Etna, Italy</t>
  </si>
  <si>
    <t>Mount Etna, Italy. Nyiragongo, Congo</t>
  </si>
  <si>
    <t>9986a</t>
  </si>
  <si>
    <t>World of Scoutism - The 23rd World Scout Jamboree 2015</t>
  </si>
  <si>
    <t>6797a</t>
  </si>
  <si>
    <t>26000le</t>
  </si>
  <si>
    <t>Fuji scouts &amp; Bullet train</t>
  </si>
  <si>
    <t>3204-3207</t>
  </si>
  <si>
    <t>FDC 46c x4</t>
  </si>
  <si>
    <t>Tourism - G20 ASEAN Summit 2023</t>
  </si>
  <si>
    <t>Lake Toba</t>
  </si>
  <si>
    <t>3625-3629</t>
  </si>
  <si>
    <t>Borobudur, Lake Toba, Komodo dragon</t>
  </si>
  <si>
    <t>Lokon + Empung; Manado Tua; Bunaken</t>
  </si>
  <si>
    <t>3349-3351</t>
  </si>
  <si>
    <t>s/s 3000r x 3</t>
  </si>
  <si>
    <t>Mt. Semeru Eruption - December 2021</t>
  </si>
  <si>
    <t>3634a</t>
  </si>
  <si>
    <t>Mandalika Race Course - Lombok</t>
  </si>
  <si>
    <t>3647-3651</t>
  </si>
  <si>
    <t>3500r/500r</t>
  </si>
  <si>
    <t>3500r/1,000r</t>
  </si>
  <si>
    <t>3500r/2,000r</t>
  </si>
  <si>
    <t>Volcanoes - Issue of 2003 Surcharged</t>
  </si>
  <si>
    <t>G20 World Leader's Summit, Bali</t>
  </si>
  <si>
    <t>3657-3659</t>
  </si>
  <si>
    <t>750l</t>
  </si>
  <si>
    <t>World War II</t>
  </si>
  <si>
    <t>Wall Paintings in Pompeii</t>
  </si>
  <si>
    <t>Paintings from the House of the Vettii in Pompeii</t>
  </si>
  <si>
    <t>Rotuma map</t>
  </si>
  <si>
    <t>Iguaza Falls</t>
  </si>
  <si>
    <t>71-72</t>
  </si>
  <si>
    <t>FDC $2 $5</t>
  </si>
  <si>
    <t>Erkub Is; Bikini Is</t>
  </si>
  <si>
    <t>1863a</t>
  </si>
  <si>
    <t>s/s 6 x stamps</t>
  </si>
  <si>
    <t>3060-3065</t>
  </si>
  <si>
    <t>FDC 6 x stamps</t>
  </si>
  <si>
    <t>Maori Rock Art - Self Adhesive Stamps</t>
  </si>
  <si>
    <t>784-786</t>
  </si>
  <si>
    <r>
      <t>maxicard 0.68</t>
    </r>
    <r>
      <rPr>
        <sz val="9"/>
        <rFont val="Calibri"/>
        <family val="2"/>
      </rPr>
      <t>€</t>
    </r>
  </si>
  <si>
    <t>2305a</t>
  </si>
  <si>
    <t>Antique Bronze Statues</t>
  </si>
  <si>
    <t>2496a</t>
  </si>
  <si>
    <t>2301a</t>
  </si>
  <si>
    <t>2305b</t>
  </si>
  <si>
    <t>Antique Art</t>
  </si>
  <si>
    <t>Vesuvius, Pompeii statue</t>
  </si>
  <si>
    <t>1827-1834</t>
  </si>
  <si>
    <t>Mineral pyrite</t>
  </si>
  <si>
    <t>Mineral agate</t>
  </si>
  <si>
    <t>Mineral quartz</t>
  </si>
  <si>
    <t>Mineral molybdonite</t>
  </si>
  <si>
    <t>3537-3540</t>
  </si>
  <si>
    <t>3537-3540a</t>
  </si>
  <si>
    <t>s/s 3970fr x4 blue surround</t>
  </si>
  <si>
    <t>s/s 3970fr x4 white surround</t>
  </si>
  <si>
    <t>803-804</t>
  </si>
  <si>
    <t>Map New Caledonia Norfolk Island</t>
  </si>
  <si>
    <t>Campaign to Protect the Whales</t>
  </si>
  <si>
    <t>FDC $1 x 2 English version</t>
  </si>
  <si>
    <t>FDC $1 x 2 English and French version</t>
  </si>
  <si>
    <t>3635a</t>
  </si>
  <si>
    <t>Merapi Borobudur</t>
  </si>
  <si>
    <t>The 100th Anniversary of the Archeological Institute</t>
  </si>
  <si>
    <t>6793-6796</t>
  </si>
  <si>
    <t>Norwegian Scientific Expedition 1937-1938</t>
  </si>
  <si>
    <t>Tristan island profile</t>
  </si>
  <si>
    <t>Tristan island profile; surveyor</t>
  </si>
  <si>
    <t>396-399</t>
  </si>
  <si>
    <t>372-375</t>
  </si>
  <si>
    <t>s/s 9p-45p</t>
  </si>
  <si>
    <t>Woolens Industry</t>
  </si>
  <si>
    <t>Tristan view; sheep; wool</t>
  </si>
  <si>
    <t>Tristan view; santa</t>
  </si>
  <si>
    <t>Christmas - Children's Drawings</t>
  </si>
  <si>
    <t>Map of Tristan; mid atlantic ridge</t>
  </si>
  <si>
    <t>Tractor; hill profile</t>
  </si>
  <si>
    <t>926-928</t>
  </si>
  <si>
    <t>s/s 0.5db x3</t>
  </si>
  <si>
    <t>View of Sao Tome; ship</t>
  </si>
  <si>
    <t xml:space="preserve"> 0.5db</t>
  </si>
  <si>
    <t>Montserrat Carib Artifacts</t>
  </si>
  <si>
    <t>Booklet 4 x 5c-70c</t>
  </si>
  <si>
    <t>Cliff views</t>
  </si>
  <si>
    <t>Hills and Queen Elizabeth</t>
  </si>
  <si>
    <t>St Kitts view and sugar cane</t>
  </si>
  <si>
    <t>St Kitts view and airport</t>
  </si>
  <si>
    <t>St Kitts view and cotton plantation</t>
  </si>
  <si>
    <t>The 500th Anniversary of Discovery of America - Scientific Services</t>
  </si>
  <si>
    <t>Columbus; ships; bird; palm tree</t>
  </si>
  <si>
    <t>Erebus; Cape Evans Hut</t>
  </si>
  <si>
    <t>The 75th Anniversary of the Arrival of Robert Falcon Scott at the South Pole</t>
  </si>
  <si>
    <t>31p</t>
  </si>
  <si>
    <t>Erebus; Ship</t>
  </si>
  <si>
    <t>Commissioning of the Research Ship RRS "James Clark Ross"</t>
  </si>
  <si>
    <t>Commissioning of the Research Ship RRS "James Clark Ross" - As Previous with Blue Inscription over Country Name</t>
  </si>
  <si>
    <t>The Nature in the Mesozoic</t>
  </si>
  <si>
    <t>Aquatic dinosaur and volcano</t>
  </si>
  <si>
    <t>800r</t>
  </si>
  <si>
    <t>Asia-Pacific Ministerial Conference on Women, Jakarta</t>
  </si>
  <si>
    <t>The 50th Anniversary of World Meteorological Organization</t>
  </si>
  <si>
    <t>Betio Bairiki Bikenbeu Is</t>
  </si>
  <si>
    <t>Satellite Tracking</t>
  </si>
  <si>
    <t>4745-4748</t>
  </si>
  <si>
    <t>s/s 3w-150w</t>
  </si>
  <si>
    <t>FDC 4 x 7p</t>
  </si>
  <si>
    <t>170w</t>
  </si>
  <si>
    <t>Visit Korea Year 2001</t>
  </si>
  <si>
    <t>2493-2498</t>
  </si>
  <si>
    <t>s/s $2.20-$5.50</t>
  </si>
  <si>
    <t>1841-1844</t>
  </si>
  <si>
    <t>FDC 4f-20f</t>
  </si>
  <si>
    <t>Paektusan; Kim Jong Un</t>
  </si>
  <si>
    <t>5999-6002</t>
  </si>
  <si>
    <t>FDC 30w-98w</t>
  </si>
  <si>
    <t>Emerald Lakes Tongariro Crossing</t>
  </si>
  <si>
    <t>Definitives - Scenic Locations</t>
  </si>
  <si>
    <t>3866‑3874</t>
  </si>
  <si>
    <t>Holiday at Home</t>
  </si>
  <si>
    <t>s/s $1.40 x 9</t>
  </si>
  <si>
    <t>6799a</t>
  </si>
  <si>
    <t>50w imperf</t>
  </si>
  <si>
    <t>6800a</t>
  </si>
  <si>
    <t>5069-5071</t>
  </si>
  <si>
    <t>s/s $60 x3</t>
  </si>
  <si>
    <t>International Alphabetization Year</t>
  </si>
  <si>
    <t>10Ft</t>
  </si>
  <si>
    <t>1p ovpt 'Franqueo Oficial'</t>
  </si>
  <si>
    <t>2p ovpt 'Franqueo Oficial'</t>
  </si>
  <si>
    <t>5p ovpt 'Franqueo Oficial'</t>
  </si>
  <si>
    <t>10p ovpt 'Franqueo Oficial'</t>
  </si>
  <si>
    <t>1c ovpt 'Telegrafos'</t>
  </si>
  <si>
    <t>1c o/p red 'FRANQUEO OFICIAL'</t>
  </si>
  <si>
    <t>1c ovpt 'FRANQUEO OFICIAL'</t>
  </si>
  <si>
    <t>10p ovpt 'TELEGRAFOS'</t>
  </si>
  <si>
    <t>3700-3707</t>
  </si>
  <si>
    <t>FDC  8 x $1.30</t>
  </si>
  <si>
    <t>Kupe - The Great Navigator</t>
  </si>
  <si>
    <t>Mineral fluorite cinnibar</t>
  </si>
  <si>
    <t>Mineral calcite</t>
  </si>
  <si>
    <t>Mineral getchellite</t>
  </si>
  <si>
    <t>Mineral barite</t>
  </si>
  <si>
    <t>Mineral auripigment</t>
  </si>
  <si>
    <t>Mineral antimonite</t>
  </si>
  <si>
    <t>Painting Pompeii walls</t>
  </si>
  <si>
    <t>Liamuiga, Misery Peak</t>
  </si>
  <si>
    <t>363-367</t>
  </si>
  <si>
    <t>Aconcagua </t>
  </si>
  <si>
    <t>Ascension, Perfect Crater</t>
  </si>
  <si>
    <t>Ascension, Green Mountain, Perfect Crater</t>
  </si>
  <si>
    <t>Ascension, East Crater (Broken Tooth)</t>
  </si>
  <si>
    <t>Ascension, Hollands Crater</t>
  </si>
  <si>
    <t>Ascension, Bears Back</t>
  </si>
  <si>
    <t>Ascension, Green Mountain</t>
  </si>
  <si>
    <t>Ascension, Sisters</t>
  </si>
  <si>
    <t>Ascension, Green Mountain, East Crater, Hollands Crater, Bears Back, Sisters</t>
  </si>
  <si>
    <t>Ascension, Broken Tooth</t>
  </si>
  <si>
    <t>Ascension, Sisters Peak</t>
  </si>
  <si>
    <t>Ascension, Daly's Crags</t>
  </si>
  <si>
    <t>The Nut</t>
  </si>
  <si>
    <t>Blue Lake, Mt Gambier</t>
  </si>
  <si>
    <t>Glasshouse Mountains, Mt Beerwah, Mt Coonowrin</t>
  </si>
  <si>
    <t>Big Ben, Mt Dixon, Heard Island</t>
  </si>
  <si>
    <t>Table Cape, Mt Warning, Wollumbin, Mt Elephant, Lord Howe Island</t>
  </si>
  <si>
    <t>Unknown?</t>
  </si>
  <si>
    <t>Ilandag, Snake Mountain</t>
  </si>
  <si>
    <t>Pico, Azores</t>
  </si>
  <si>
    <t>Capelinhos</t>
  </si>
  <si>
    <t>Unknown, Azores</t>
  </si>
  <si>
    <t>Potosi, Karikari caldera</t>
  </si>
  <si>
    <t>Potosi, Illimani</t>
  </si>
  <si>
    <t>Unknown, Bolivia</t>
  </si>
  <si>
    <t>Mt Chorolque</t>
  </si>
  <si>
    <t>Chorolque, Potosi</t>
  </si>
  <si>
    <t>Parinacota, Payachatas</t>
  </si>
  <si>
    <t>Chacaltaya, Potosi</t>
  </si>
  <si>
    <t>Potosi, Fuji</t>
  </si>
  <si>
    <t>Trindade</t>
  </si>
  <si>
    <t>Dead Mans Chest, Tortola</t>
  </si>
  <si>
    <t>British Virgin Islands</t>
  </si>
  <si>
    <t>The 100th Anniversary of the UPU - Antigua Postage Stamps Overprinted "BARBUDA 13 JULY 1922"</t>
  </si>
  <si>
    <t>20c o/p '13 July 1922'</t>
  </si>
  <si>
    <t>20c o/p '15 Sept 1874 G.P.U.'</t>
  </si>
  <si>
    <t>20c o/p</t>
  </si>
  <si>
    <t>1369-1372</t>
  </si>
  <si>
    <t>s/s 4 x stamps</t>
  </si>
  <si>
    <t>Fossils and Minerals</t>
  </si>
  <si>
    <t>1E</t>
  </si>
  <si>
    <t>1.50E</t>
  </si>
  <si>
    <t>2.5E</t>
  </si>
  <si>
    <t>3E</t>
  </si>
  <si>
    <t>4.5E</t>
  </si>
  <si>
    <t>5E</t>
  </si>
  <si>
    <t>Angolan Produce</t>
  </si>
  <si>
    <t>15kz</t>
  </si>
  <si>
    <t>11kz</t>
  </si>
  <si>
    <t>18kz</t>
  </si>
  <si>
    <t>300kz</t>
  </si>
  <si>
    <t>s/s 1200kz</t>
  </si>
  <si>
    <t>3D</t>
  </si>
  <si>
    <t>5D</t>
  </si>
  <si>
    <t>10D</t>
  </si>
  <si>
    <t>20D</t>
  </si>
  <si>
    <t>24D</t>
  </si>
  <si>
    <t>500d</t>
  </si>
  <si>
    <t>Summer Olympic Games 2020 - Tokyo, Japan</t>
  </si>
  <si>
    <t>877-880</t>
  </si>
  <si>
    <t>FDC $2 x 4</t>
  </si>
  <si>
    <t>Lord of the Rings</t>
  </si>
  <si>
    <t>4862a</t>
  </si>
  <si>
    <t>s/s 4.00€</t>
  </si>
  <si>
    <t>Fantasy</t>
  </si>
  <si>
    <r>
      <t xml:space="preserve">PORTUGAL </t>
    </r>
    <r>
      <rPr>
        <sz val="9"/>
        <rFont val="Arial"/>
        <family val="2"/>
      </rPr>
      <t>(to 2022)</t>
    </r>
  </si>
  <si>
    <t>4677-4681</t>
  </si>
  <si>
    <t>s/s 10ch-1.5w x5</t>
  </si>
  <si>
    <t>The Maritime Link Between Cyprus and Greece</t>
  </si>
  <si>
    <t>Greek islands</t>
  </si>
  <si>
    <r>
      <t>CYPRUS, GREEK</t>
    </r>
    <r>
      <rPr>
        <sz val="9"/>
        <rFont val="Arial"/>
        <family val="2"/>
      </rPr>
      <t xml:space="preserve"> (to 2022)</t>
    </r>
  </si>
  <si>
    <t>623-624</t>
  </si>
  <si>
    <t>EUROPA Stamps - Stories and Myths</t>
  </si>
  <si>
    <t>Furnas</t>
  </si>
  <si>
    <t>Legend of the Caldera of Pero Botelho</t>
  </si>
  <si>
    <r>
      <t>AZORES</t>
    </r>
    <r>
      <rPr>
        <sz val="9"/>
        <rFont val="Arial"/>
        <family val="2"/>
      </rPr>
      <t xml:space="preserve"> (to 2022)</t>
    </r>
  </si>
  <si>
    <t>Starry Base or Moonrise on the East Island</t>
  </si>
  <si>
    <t>Crozet</t>
  </si>
  <si>
    <t>East Island profile; moon</t>
  </si>
  <si>
    <t>Minerals - Serpentine</t>
  </si>
  <si>
    <t>"Pointe-Bé" - Pointe-Bénédicte Laboratory</t>
  </si>
  <si>
    <t>The 250th Anniversary of the Discovery of the Crozet Archipelago</t>
  </si>
  <si>
    <t>Crozet archipelago; island profile, ship</t>
  </si>
  <si>
    <t>The 250th Anniversary of the Discovery of the Kerguelen Archipelago</t>
  </si>
  <si>
    <t>Kerguelen; island profile, ship</t>
  </si>
  <si>
    <t>1128a</t>
  </si>
  <si>
    <t>1131a</t>
  </si>
  <si>
    <t>Crozet archipelago map</t>
  </si>
  <si>
    <t>Maintenance of Relay 26 - Mont Fernand Amsterdam</t>
  </si>
  <si>
    <t>Fernand; Amsterdam</t>
  </si>
  <si>
    <t>The 500th Anniversary of the Discovery of Amsterdam Island</t>
  </si>
  <si>
    <t>1136a</t>
  </si>
  <si>
    <t>The 300th Anniversary of the Discovery of Tromelin Island</t>
  </si>
  <si>
    <t>Tromelin Island</t>
  </si>
  <si>
    <t>1144a</t>
  </si>
  <si>
    <t>Minerals - Arfvedsonite</t>
  </si>
  <si>
    <t>Pig Island - Discrict of Crozet</t>
  </si>
  <si>
    <t>Crozet; Pig Island profile</t>
  </si>
  <si>
    <r>
      <t>FRENCH SOUTHERN &amp; ANTARCTIC TERRITORY</t>
    </r>
    <r>
      <rPr>
        <sz val="9"/>
        <rFont val="Arial"/>
        <family val="2"/>
      </rPr>
      <t xml:space="preserve"> (to 2022)</t>
    </r>
  </si>
  <si>
    <t>volcano; airplane; river</t>
  </si>
  <si>
    <t xml:space="preserve">Cerro Mavicure </t>
  </si>
  <si>
    <t>Volcanic landscapes; Galeras</t>
  </si>
  <si>
    <t>80q</t>
  </si>
  <si>
    <t>$3.30 self adhesive</t>
  </si>
  <si>
    <t>151-157</t>
  </si>
  <si>
    <t>20c o/p x 7</t>
  </si>
  <si>
    <t>370a</t>
  </si>
  <si>
    <t>s/s 250r</t>
  </si>
  <si>
    <t>183-185</t>
  </si>
  <si>
    <t>The 100th Anniversary of the UPU</t>
  </si>
  <si>
    <t>UPU centenary, map Barbuda</t>
  </si>
  <si>
    <t>s/s 35c-$2.50 x3 imperf</t>
  </si>
  <si>
    <t>$2.50 imperf</t>
  </si>
  <si>
    <t>1303-1307</t>
  </si>
  <si>
    <t>Sailing Week - Antigua Postage Stamps Overprinted "BARBUDA"</t>
  </si>
  <si>
    <t>Sailing boat</t>
  </si>
  <si>
    <t>150-154</t>
  </si>
  <si>
    <t>Strip 5 x 54p</t>
  </si>
  <si>
    <t>Drachenfels, train</t>
  </si>
  <si>
    <t>1317-1318</t>
  </si>
  <si>
    <t>Philip Island, Nepean Island</t>
  </si>
  <si>
    <t>Norfolk Island Lookouts</t>
  </si>
  <si>
    <t>FDC s/s 2 stamps</t>
  </si>
  <si>
    <t>s/s $1.20 $2.40</t>
  </si>
  <si>
    <t>1510-1515</t>
  </si>
  <si>
    <t>s/s 12500mt x6</t>
  </si>
  <si>
    <t>1252a</t>
  </si>
  <si>
    <t>Pico de Piedra</t>
  </si>
  <si>
    <t>Dome of Escondido</t>
  </si>
  <si>
    <t>Dona Juana</t>
  </si>
  <si>
    <t>Info from Gilberto ColombiaCollections on Delcampe Aug 2023</t>
  </si>
  <si>
    <t>Parque los Nevados</t>
  </si>
  <si>
    <t>Los Nevados</t>
  </si>
  <si>
    <t>Nevado del Ruiz</t>
  </si>
  <si>
    <t>Iceland flag, basalt columns, Thingvellir NP</t>
  </si>
  <si>
    <t>Flag of Iceland</t>
  </si>
  <si>
    <t>Churchill, airplane, islnd</t>
  </si>
  <si>
    <t>1177-1180</t>
  </si>
  <si>
    <t>block of 4 33c</t>
  </si>
  <si>
    <t>The 15th Anniversary of the Marshall Islands Postal Service</t>
  </si>
  <si>
    <t>Underwater volcano stamp on stamp</t>
  </si>
  <si>
    <t>2fr postcard</t>
  </si>
  <si>
    <t>206-210</t>
  </si>
  <si>
    <t>FDC 1c-7c</t>
  </si>
  <si>
    <t>745-747</t>
  </si>
  <si>
    <t>Stamp Exhibition NORDIA ´91</t>
  </si>
  <si>
    <t>3148-3150</t>
  </si>
  <si>
    <t>s/s 10d x3</t>
  </si>
  <si>
    <t>The 19th World Scout Jamboree, Chile</t>
  </si>
  <si>
    <t>Scout jamboree Parinacota Chile</t>
  </si>
  <si>
    <t>Official Seals</t>
  </si>
  <si>
    <t>The 22nd American Air Force Commanders' Conference, Buenos Aires</t>
  </si>
  <si>
    <t>Flag Nicaragua, Ecuador, Costa Rica, El Salvador</t>
  </si>
  <si>
    <t>14b</t>
  </si>
  <si>
    <t>s/s 20c x16</t>
  </si>
  <si>
    <t>1.2fr</t>
  </si>
  <si>
    <t>blue and brown</t>
  </si>
  <si>
    <t>orange and brown</t>
  </si>
  <si>
    <t>Rocks and harbour</t>
  </si>
  <si>
    <t>1517a</t>
  </si>
  <si>
    <t>1743b</t>
  </si>
  <si>
    <t>FDC 2000r</t>
  </si>
  <si>
    <t>1415-7</t>
  </si>
  <si>
    <t>FDC x3 stamps</t>
  </si>
  <si>
    <t>Agung Dancers Traditional houses</t>
  </si>
  <si>
    <t>Visit Indonesia Year - Dancers and Traditional Houses</t>
  </si>
  <si>
    <t>1772-1775</t>
  </si>
  <si>
    <t>FDC 300rp x 4</t>
  </si>
  <si>
    <t>Map Indonesia; armed forces</t>
  </si>
  <si>
    <t>Armed Forces Day</t>
  </si>
  <si>
    <t>FDC 500r</t>
  </si>
  <si>
    <t>2032a</t>
  </si>
  <si>
    <t>FDC 1500rp</t>
  </si>
  <si>
    <t>Borobudur; birthday</t>
  </si>
  <si>
    <t>Greeting Stamps - "Happy Birthday"</t>
  </si>
  <si>
    <t>FDC 2 x 700r China</t>
  </si>
  <si>
    <t>Agung, Bali; Chinese dragon</t>
  </si>
  <si>
    <t>Tourism (2000 issue for 50th Anniversary diplomatic relations Indonesia-China)</t>
  </si>
  <si>
    <t>FDC 500r x5</t>
  </si>
  <si>
    <t>FDC 5000r souv. Sheet</t>
  </si>
  <si>
    <t>Map Indonesia; solar eclipse</t>
  </si>
  <si>
    <t>FDC 300r x5</t>
  </si>
  <si>
    <t>Philippines Wealth of Wonders</t>
  </si>
  <si>
    <t>2305-2313</t>
  </si>
  <si>
    <t>Map Caribbean</t>
  </si>
  <si>
    <t>Penrhyn islands; Pacific islands</t>
  </si>
  <si>
    <t>Football World Cup - Argentina 1978 and Spain 1983</t>
  </si>
  <si>
    <t>Football World Cup - Argentina 1978 and Spain 1984</t>
  </si>
  <si>
    <t>17s</t>
  </si>
  <si>
    <t>39s</t>
  </si>
  <si>
    <t>35s</t>
  </si>
  <si>
    <t>FDC 180fr</t>
  </si>
  <si>
    <t>FDC 34fr</t>
  </si>
  <si>
    <t>FDC 600l</t>
  </si>
  <si>
    <t>EUROPA Stamps - Legend of Colapesce - Romeo and Juliet</t>
  </si>
  <si>
    <t>FDC 50g</t>
  </si>
  <si>
    <t>Taranaki; dairy cows</t>
  </si>
  <si>
    <t>Mayon; coin on stamp</t>
  </si>
  <si>
    <t>1363-1371</t>
  </si>
  <si>
    <t>s/s 400fr x9</t>
  </si>
  <si>
    <t>Hurricane Relief - Issues of 2000 Overprinted "HURRICANE RELIEF 2000"</t>
  </si>
  <si>
    <t>Tristan view, ship, helicopter</t>
  </si>
  <si>
    <t>10p x2</t>
  </si>
  <si>
    <t>724-725</t>
  </si>
  <si>
    <t>15p x2</t>
  </si>
  <si>
    <t>Fuji soccer</t>
  </si>
  <si>
    <t>3d x 12</t>
  </si>
  <si>
    <t>1339-1347</t>
  </si>
  <si>
    <t>souv.sheet 2M x 9</t>
  </si>
  <si>
    <t>574-575</t>
  </si>
  <si>
    <t>s/s $1.50 x2</t>
  </si>
  <si>
    <t>Aloe vera and island view</t>
  </si>
  <si>
    <t>Cloves and soufriere</t>
  </si>
  <si>
    <t>Flowers, cloves and soufriere</t>
  </si>
  <si>
    <t>Wild sage, lantana with volcano in margin</t>
  </si>
  <si>
    <t>s/s 25c x8</t>
  </si>
  <si>
    <t>s/s 50c x8</t>
  </si>
  <si>
    <t>FDC 1c/2c/10c/15c</t>
  </si>
  <si>
    <t>212-218</t>
  </si>
  <si>
    <t>Matavai Bay, Huahine Island, Otaheite, Kealakekua</t>
  </si>
  <si>
    <t>FDC 2c/25c</t>
  </si>
  <si>
    <t>214-219</t>
  </si>
  <si>
    <t>Scouts and Cook Island</t>
  </si>
  <si>
    <t>Sir Baden Powell and mountain</t>
  </si>
  <si>
    <t>Diamond Jubilee of New Zealand Scout Movement and the 5th National (New Zealand) Jamboree</t>
  </si>
  <si>
    <t>FDC 10000r s/s</t>
  </si>
  <si>
    <t>Charles Darwin, minerals, dinosaur</t>
  </si>
  <si>
    <t>704-707</t>
  </si>
  <si>
    <t>FDC 80c-$5 x4</t>
  </si>
  <si>
    <t>Hong Kong's Contribution to Science and Technology</t>
  </si>
  <si>
    <t>Ernest Openheimer diamond hunter</t>
  </si>
  <si>
    <t>August Stauch diamond hunter</t>
  </si>
  <si>
    <t>Diamond Findings in Luderitz</t>
  </si>
  <si>
    <t>Diamond finding</t>
  </si>
  <si>
    <t>Nature - Minerals</t>
  </si>
  <si>
    <t>Mineral vanadinite</t>
  </si>
  <si>
    <t>Mineral carnotite</t>
  </si>
  <si>
    <t>5464-5466</t>
  </si>
  <si>
    <t>s/s 840fr</t>
  </si>
  <si>
    <t>4rls</t>
  </si>
  <si>
    <t>Scout jamboree; Fuji</t>
  </si>
  <si>
    <t>s/s 4rls</t>
  </si>
  <si>
    <t>Fuji; scouts; jamboree; trumpet</t>
  </si>
  <si>
    <t>FDC 15y</t>
  </si>
  <si>
    <t>3652-3655</t>
  </si>
  <si>
    <t>3656a</t>
  </si>
  <si>
    <t>Amesthyst</t>
  </si>
  <si>
    <t>booklet 7t-30t</t>
  </si>
  <si>
    <t>874-879</t>
  </si>
  <si>
    <t>FDC 1c-9c</t>
  </si>
  <si>
    <t>1300-1303</t>
  </si>
  <si>
    <t>FDC 4 x 10c</t>
  </si>
  <si>
    <t>Set 4 stamps</t>
  </si>
  <si>
    <t>Set 4 postcards</t>
  </si>
  <si>
    <t>World Diamond Congresses, Johannesburg</t>
  </si>
  <si>
    <t>FDC 15c-20c</t>
  </si>
  <si>
    <t>FDC 4c-25c</t>
  </si>
  <si>
    <t>Banded ironstone</t>
  </si>
  <si>
    <t>Cobaltocalcite</t>
  </si>
  <si>
    <t>Uranium ore</t>
  </si>
  <si>
    <t>277-281</t>
  </si>
  <si>
    <t>FDC 8n-42n</t>
  </si>
  <si>
    <t>2544-2550</t>
  </si>
  <si>
    <t>Mineralogy</t>
  </si>
  <si>
    <t>Inauguration of Mineralogy Museum</t>
  </si>
  <si>
    <t>FDC 80s</t>
  </si>
  <si>
    <t>USSR - Jewish Republic</t>
  </si>
  <si>
    <t>s/s 6 x 850-3000k</t>
  </si>
  <si>
    <t>Jewish Republic USSR Minerals</t>
  </si>
  <si>
    <t>1.30 cr</t>
  </si>
  <si>
    <t>International Thematic Stamp Exhibition "Portucale 77" - Porto, Portugal - Gemstones</t>
  </si>
  <si>
    <t>RUSSIA - Kuril Island</t>
  </si>
  <si>
    <t>s/s 9 x 1500r</t>
  </si>
  <si>
    <t>Kuril Islands cinderella stamps</t>
  </si>
  <si>
    <t>1559-1566</t>
  </si>
  <si>
    <t>s/s 5fr x8</t>
  </si>
  <si>
    <t>Train and Kilimanjaro</t>
  </si>
  <si>
    <t>Railways from Around the World</t>
  </si>
  <si>
    <t>s/s 55p</t>
  </si>
  <si>
    <t>Mayon, postal truck, van</t>
  </si>
  <si>
    <t>International Stamp Exhibition ASEANPEX 2017 - Pasay City, Philippines - The 250th Anniversary of Postal Service in the Philippines</t>
  </si>
  <si>
    <t>4221-4224</t>
  </si>
  <si>
    <t>Pinatubo, car fleeing, pyroclastic eruption</t>
  </si>
  <si>
    <t>Lava flow, disaster</t>
  </si>
  <si>
    <t>90f</t>
  </si>
  <si>
    <t>Lillecrapp, Alice Springs</t>
  </si>
  <si>
    <t>The 30th Anniversary of National Liberation</t>
  </si>
  <si>
    <t>220f</t>
  </si>
  <si>
    <t>Launching of "Palapa B" Communications Satellite</t>
  </si>
  <si>
    <t>Map Indonesia; satellite</t>
  </si>
  <si>
    <t>s/s 500r</t>
  </si>
  <si>
    <t>Parliamentary Elections</t>
  </si>
  <si>
    <t>Map Indonesiav; ballot box; voting</t>
  </si>
  <si>
    <t>Map Indonesiav; ASEAN</t>
  </si>
  <si>
    <t>The 25th Anniversary of Association of Southeast Asian Nations</t>
  </si>
  <si>
    <t>Map Indonesiav; satellite</t>
  </si>
  <si>
    <t>Communications</t>
  </si>
  <si>
    <t>Map Indonesia, satellite</t>
  </si>
  <si>
    <t>Launch of "Palapa-C" Satellite</t>
  </si>
  <si>
    <t>107A</t>
  </si>
  <si>
    <t>107B</t>
  </si>
  <si>
    <t>Spear Fishing</t>
  </si>
  <si>
    <t>Tahiti view; canoe</t>
  </si>
  <si>
    <t>0.3fr</t>
  </si>
  <si>
    <t>Birds and Coat of Arms</t>
  </si>
  <si>
    <t>orange black</t>
  </si>
  <si>
    <t>Falefa Falls</t>
  </si>
  <si>
    <t>726-727</t>
  </si>
  <si>
    <t>£3</t>
  </si>
  <si>
    <t>The 60th and 50th Anniversary of Decimalisation</t>
  </si>
  <si>
    <t>Tristan profile on banknote; potato</t>
  </si>
  <si>
    <t>The 60th Anniversary of the Volcanic Eruption and Evacuation of Tristan Islanders</t>
  </si>
  <si>
    <t>£1.10</t>
  </si>
  <si>
    <t>£1.80</t>
  </si>
  <si>
    <t>Tristan smoking, Ship, evacuation</t>
  </si>
  <si>
    <t>Ship, lifeboat, evacuation</t>
  </si>
  <si>
    <t>Ship, evacuation, women</t>
  </si>
  <si>
    <t>Tristan, evacuation, people</t>
  </si>
  <si>
    <t>Tristan, Ship, lifeboat, evacuation</t>
  </si>
  <si>
    <t>Tristan, evacuation, women</t>
  </si>
  <si>
    <t>1394-1397</t>
  </si>
  <si>
    <t>45p-£2.10</t>
  </si>
  <si>
    <t>Tristan, map, coral, shark, lobster, ship</t>
  </si>
  <si>
    <t>The Blue Belt Program</t>
  </si>
  <si>
    <t>Tristan, Ship, evacuation</t>
  </si>
  <si>
    <t>Tristan, evacuation, lifeboat</t>
  </si>
  <si>
    <t>Tristan, evacuation, ship, helicopter</t>
  </si>
  <si>
    <t>£1.50</t>
  </si>
  <si>
    <t>Tristan, tugboat, Falkland Islands, ship</t>
  </si>
  <si>
    <t>£1.60</t>
  </si>
  <si>
    <t>Tristan, church, fence</t>
  </si>
  <si>
    <t>Tristan, church, fence, hill</t>
  </si>
  <si>
    <t>The 100th Anniversary of St. Mary's Church</t>
  </si>
  <si>
    <t>Birds - Penguins</t>
  </si>
  <si>
    <t>£2.10</t>
  </si>
  <si>
    <t>Tristan, penguin</t>
  </si>
  <si>
    <t>The 60th Anniversary of the Ressetlement of Tristan da Cunha</t>
  </si>
  <si>
    <t>Tristan, man, parcel, evacuation</t>
  </si>
  <si>
    <t>Tristan, men, evacuation</t>
  </si>
  <si>
    <t>Tristan, evacuation, men</t>
  </si>
  <si>
    <t>Tristan, evacuation, ship, lifeboat, men</t>
  </si>
  <si>
    <t>The 200th Anniversary of the Royal National Lifeboat Institution</t>
  </si>
  <si>
    <t>Tristan, lifeboat</t>
  </si>
  <si>
    <t>1386-1389</t>
  </si>
  <si>
    <t>1398-1401</t>
  </si>
  <si>
    <t>1443-1446</t>
  </si>
  <si>
    <t>The 40th Anniversary of the Liberation of the Falkland Islands</t>
  </si>
  <si>
    <t>Merapi nglanggeran village</t>
  </si>
  <si>
    <t>Tourist villages</t>
  </si>
  <si>
    <t>Agung Bali Handara Gate</t>
  </si>
  <si>
    <t>s/s 10000r</t>
  </si>
  <si>
    <t>PRISM sheetlet</t>
  </si>
  <si>
    <t>Binuluan</t>
  </si>
  <si>
    <t>Binuluan Cordillera</t>
  </si>
  <si>
    <t>Galapogos</t>
  </si>
  <si>
    <t>Galapogos tortoise</t>
  </si>
  <si>
    <t>The 35th Anniversary of the Death of André Japy, 1904-1974</t>
  </si>
  <si>
    <t>Opening of Cross-Harbour Tunnel</t>
  </si>
  <si>
    <t>Parks</t>
  </si>
  <si>
    <t>Government Flying Service – Operations</t>
  </si>
  <si>
    <t>Helicopter; airplane; skyscrapers; city; volcanic hills</t>
  </si>
  <si>
    <t>1.4$</t>
  </si>
  <si>
    <t>Chinese New Year - Year of the Tiger</t>
  </si>
  <si>
    <t>Tiger</t>
  </si>
  <si>
    <t>2.4$</t>
  </si>
  <si>
    <t>1595-1598</t>
  </si>
  <si>
    <t>s/s $1.40-$5</t>
  </si>
  <si>
    <t>s/s 5$</t>
  </si>
  <si>
    <t>50$</t>
  </si>
  <si>
    <t>1600-1601</t>
  </si>
  <si>
    <t>s/s 50$ x2</t>
  </si>
  <si>
    <t>Ox; buffalo</t>
  </si>
  <si>
    <t>Twenty-Four Solar Terms - Spring</t>
  </si>
  <si>
    <t>Peasants, farming</t>
  </si>
  <si>
    <t>Hong Kong Museums Collection - Paintings from the Chih Lo Lou Collection</t>
  </si>
  <si>
    <t>2.60$</t>
  </si>
  <si>
    <t>3.70$</t>
  </si>
  <si>
    <t>4.90$</t>
  </si>
  <si>
    <t>s/s 10$</t>
  </si>
  <si>
    <t>2309-2312</t>
  </si>
  <si>
    <t>s/s $2-$5 x4</t>
  </si>
  <si>
    <t>Hong Kong Past and Present - Victoria Harbour</t>
  </si>
  <si>
    <t>Museum Collection - 19th Century China Trade Paintings</t>
  </si>
  <si>
    <t>2521-2526</t>
  </si>
  <si>
    <t>Contemplation Building</t>
  </si>
  <si>
    <t>s/s $2.20-$5.60 x6</t>
  </si>
  <si>
    <t>2534-2539</t>
  </si>
  <si>
    <t>s/s $2.20 x6</t>
  </si>
  <si>
    <t>24 Solar Terms - Summer</t>
  </si>
  <si>
    <t>2.20$</t>
  </si>
  <si>
    <t>Hong Kong Landscapes - Mountains</t>
  </si>
  <si>
    <t>2.80$</t>
  </si>
  <si>
    <t>4.00$</t>
  </si>
  <si>
    <t>5.40$</t>
  </si>
  <si>
    <t>5.50$</t>
  </si>
  <si>
    <t>Chinese New Year - Year of the Dragon - Heartwarming Stamps</t>
  </si>
  <si>
    <t>Characters in Jin Yong's Novels - A Path to Glory</t>
  </si>
  <si>
    <t>The Hong Kong Landscape - 10 Natural Wonders</t>
  </si>
  <si>
    <t>The 75th Anniversary of the Founding of Kidapawan</t>
  </si>
  <si>
    <r>
      <t>PHILIPPINES</t>
    </r>
    <r>
      <rPr>
        <sz val="9"/>
        <rFont val="Arial"/>
        <family val="2"/>
      </rPr>
      <t xml:space="preserve"> (to 2024)</t>
    </r>
  </si>
  <si>
    <t>Michael gift</t>
  </si>
  <si>
    <t>FDC 22p</t>
  </si>
  <si>
    <t>Souv. Sheet $1.80</t>
  </si>
  <si>
    <t>International Stamp Exhibition "BANGKOK '93" - Thermal Wonders, Rotorua</t>
  </si>
  <si>
    <t>1353a</t>
  </si>
  <si>
    <t>FDC Souv. Sheet $1.80</t>
  </si>
  <si>
    <t>863a</t>
  </si>
  <si>
    <t>FDC s/s 250d x8</t>
  </si>
  <si>
    <t>The 100th Anniversary of the Nakhchivan Autonomous Republic</t>
  </si>
  <si>
    <t>1814a</t>
  </si>
  <si>
    <r>
      <t>AZERBAIJAN</t>
    </r>
    <r>
      <rPr>
        <sz val="9"/>
        <rFont val="Arial"/>
        <family val="2"/>
      </rPr>
      <t xml:space="preserve"> (to 2024)</t>
    </r>
  </si>
  <si>
    <t>1286a</t>
  </si>
  <si>
    <t>Traditional Architecture of Indonesia</t>
  </si>
  <si>
    <t>3559a</t>
  </si>
  <si>
    <t>Moonstone Dam</t>
  </si>
  <si>
    <t>Sumbawa ??</t>
  </si>
  <si>
    <t>Dams</t>
  </si>
  <si>
    <t>Republic Day - Banknotes</t>
  </si>
  <si>
    <t>20000r</t>
  </si>
  <si>
    <t>Elections</t>
  </si>
  <si>
    <t>3500r</t>
  </si>
  <si>
    <r>
      <t>INDONESIA</t>
    </r>
    <r>
      <rPr>
        <sz val="9"/>
        <rFont val="Arial"/>
        <family val="2"/>
      </rPr>
      <t xml:space="preserve"> (to 2024)</t>
    </r>
  </si>
  <si>
    <t>s/s 5000r x4</t>
  </si>
  <si>
    <t>Indonesia Special Issue 2022 Tourism</t>
  </si>
  <si>
    <t>Prambanan</t>
  </si>
  <si>
    <t>Yokyakarta #47</t>
  </si>
  <si>
    <t>Gede</t>
  </si>
  <si>
    <t>West Java #29</t>
  </si>
  <si>
    <t>West Java #34</t>
  </si>
  <si>
    <t>West Java #35</t>
  </si>
  <si>
    <t>Parang</t>
  </si>
  <si>
    <t>West Java #37</t>
  </si>
  <si>
    <t xml:space="preserve">Papandayan </t>
  </si>
  <si>
    <t>Ciremai</t>
  </si>
  <si>
    <t>West Java #38</t>
  </si>
  <si>
    <t>Banten #22</t>
  </si>
  <si>
    <t>Plaosan Temple</t>
  </si>
  <si>
    <t>Yokyakarta #51</t>
  </si>
  <si>
    <t>Kaba</t>
  </si>
  <si>
    <t>Bengkulu #12</t>
  </si>
  <si>
    <t>Suoh Crater</t>
  </si>
  <si>
    <t>Lampung #18</t>
  </si>
  <si>
    <t>East Java #81</t>
  </si>
  <si>
    <t>Bromo Tengger</t>
  </si>
  <si>
    <t>East Java #70</t>
  </si>
  <si>
    <t>Baluran</t>
  </si>
  <si>
    <t>Sikidang Sileri</t>
  </si>
  <si>
    <t>Central Java #41</t>
  </si>
  <si>
    <t>Central Java #40</t>
  </si>
  <si>
    <t>Central Java #44</t>
  </si>
  <si>
    <t>Prau</t>
  </si>
  <si>
    <t>East Java #58</t>
  </si>
  <si>
    <t>Arjuna</t>
  </si>
  <si>
    <t>East Java #64</t>
  </si>
  <si>
    <t>Kelud</t>
  </si>
  <si>
    <t>North Sumatera #05</t>
  </si>
  <si>
    <t>West Sumatera #03</t>
  </si>
  <si>
    <t>Agung Besaki</t>
  </si>
  <si>
    <t>Bali #87</t>
  </si>
  <si>
    <t>Bali #88</t>
  </si>
  <si>
    <t>Agung temples</t>
  </si>
  <si>
    <t>Bali #91</t>
  </si>
  <si>
    <t>West Nusa Tenggara #102</t>
  </si>
  <si>
    <t>Indonesia Special Issue 2022 Volcano Mountain</t>
  </si>
  <si>
    <t>Papandayan #25</t>
  </si>
  <si>
    <t>Papandayan</t>
  </si>
  <si>
    <t>Sumbing #24</t>
  </si>
  <si>
    <t>Sumbing</t>
  </si>
  <si>
    <t>Dempo</t>
  </si>
  <si>
    <t>Dempo #20</t>
  </si>
  <si>
    <t>Egon</t>
  </si>
  <si>
    <t>Egon #21</t>
  </si>
  <si>
    <t>Tangkubang Perahu</t>
  </si>
  <si>
    <r>
      <t xml:space="preserve">Tangkubang Perahu </t>
    </r>
    <r>
      <rPr>
        <i/>
        <sz val="10"/>
        <rFont val="Arial"/>
        <family val="2"/>
      </rPr>
      <t>#23</t>
    </r>
  </si>
  <si>
    <t>Soputan</t>
  </si>
  <si>
    <t>Soputan #22</t>
  </si>
  <si>
    <t>Raung</t>
  </si>
  <si>
    <t>Raung #17</t>
  </si>
  <si>
    <t>Gamkonora</t>
  </si>
  <si>
    <t>Gamkonora #19</t>
  </si>
  <si>
    <t>Lokon Empung</t>
  </si>
  <si>
    <t>Lokon Empung #18</t>
  </si>
  <si>
    <t>Agung #03</t>
  </si>
  <si>
    <t>Kelud #14</t>
  </si>
  <si>
    <t>Ijen #08</t>
  </si>
  <si>
    <t>Merapi #02</t>
  </si>
  <si>
    <t>Karangetang</t>
  </si>
  <si>
    <t>Karangetang #13</t>
  </si>
  <si>
    <t>Merbabu</t>
  </si>
  <si>
    <t>Merbabu #10</t>
  </si>
  <si>
    <t>Bromo #04</t>
  </si>
  <si>
    <t>Batur</t>
  </si>
  <si>
    <t>Batur #15</t>
  </si>
  <si>
    <t>Semeru #05</t>
  </si>
  <si>
    <t>Rinjani #06</t>
  </si>
  <si>
    <t>Marapi</t>
  </si>
  <si>
    <t>Marapi #11</t>
  </si>
  <si>
    <t>Kerinci #07</t>
  </si>
  <si>
    <t>Sinabung #09</t>
  </si>
  <si>
    <t>Sinabung</t>
  </si>
  <si>
    <t>Krakatoa #01</t>
  </si>
  <si>
    <t>Batutara</t>
  </si>
  <si>
    <t>Batutara #16</t>
  </si>
  <si>
    <t>Banda Api #12</t>
  </si>
  <si>
    <t>North Maluku #182</t>
  </si>
  <si>
    <t>North Maluku #184</t>
  </si>
  <si>
    <t>Gawalise</t>
  </si>
  <si>
    <t>Central Sulawesi #156</t>
  </si>
  <si>
    <t>North Maluku #180</t>
  </si>
  <si>
    <t>Dua Saudara</t>
  </si>
  <si>
    <t>North Sulawesi #147</t>
  </si>
  <si>
    <t>Mahoro</t>
  </si>
  <si>
    <t>North Sulawesi #149</t>
  </si>
  <si>
    <t>Ambang</t>
  </si>
  <si>
    <t>Gorontalo #143</t>
  </si>
  <si>
    <t>Banda Neira</t>
  </si>
  <si>
    <t>Maluku #172</t>
  </si>
  <si>
    <t>North Sulawesi #144</t>
  </si>
  <si>
    <t>Empung</t>
  </si>
  <si>
    <t>North Sulawesi #150</t>
  </si>
  <si>
    <t>Prisma</t>
  </si>
  <si>
    <t>Road to 12th BALIPHEX 2020</t>
  </si>
  <si>
    <t>Lake Lalolalo crater lake</t>
  </si>
  <si>
    <t>2935-2942</t>
  </si>
  <si>
    <t>2500r s/s x8</t>
  </si>
  <si>
    <t>Indonesia-Malaysia Joint Friendship Issue</t>
  </si>
  <si>
    <t>The 50th Anniversary of Djuanda Declaration</t>
  </si>
  <si>
    <t>Jakarta-Amsterdam Spice Race</t>
  </si>
  <si>
    <t>Population Census</t>
  </si>
  <si>
    <t>The 10th Anniversary of Asian-Oceanic Postal Union Training School, Bangkok</t>
  </si>
  <si>
    <t>3405-3439</t>
  </si>
  <si>
    <t>s/s 3000r x35</t>
  </si>
  <si>
    <t>Traditional Headdress in Indonesia</t>
  </si>
  <si>
    <t>World Youth Stamp Exhibition - Kuala Lumpur, Malaysia</t>
  </si>
  <si>
    <t>3158a</t>
  </si>
  <si>
    <t>10000r</t>
  </si>
  <si>
    <t>COLOUR</t>
  </si>
  <si>
    <t>Obvious volcano</t>
  </si>
  <si>
    <t>Volcanic geology</t>
  </si>
  <si>
    <t>Volcano constructions</t>
  </si>
  <si>
    <t>Volcano island maps</t>
  </si>
  <si>
    <t>(from visual assessment of Stampworld country catalogues)</t>
  </si>
  <si>
    <t>COUNTRIES WITH VOLCANO STAMPS</t>
  </si>
  <si>
    <t>Great Britain - Brit Tang</t>
  </si>
  <si>
    <t>Great Britain - Jersey</t>
  </si>
  <si>
    <t>Great Britain - Isle Man</t>
  </si>
  <si>
    <t>Great Britain - Nth Ireland</t>
  </si>
  <si>
    <t>Great Britain - Scotland</t>
  </si>
  <si>
    <t>Landscapes and Buildings</t>
  </si>
  <si>
    <t>Opening of the Hokkaido Shinkansen Line from Shin-Aomori to Shin-Hakodate-Hokuto</t>
  </si>
  <si>
    <t>The 70th Anniversary of the Birth of Prince Philip</t>
  </si>
  <si>
    <t>Augustus Earle, 1793-1838</t>
  </si>
  <si>
    <t>1947 -1953 Airmail - Local Motives</t>
  </si>
  <si>
    <t>boph1234</t>
  </si>
  <si>
    <t>386a NL</t>
  </si>
  <si>
    <t>387a NL</t>
  </si>
  <si>
    <t>23a NL</t>
  </si>
  <si>
    <t>23b NL</t>
  </si>
  <si>
    <t>Definitive Issue - Marianne des Français - "ITVF" Imprint</t>
  </si>
  <si>
    <t>New Colours and Values in Dpf. and DM</t>
  </si>
  <si>
    <t>Different Motives</t>
  </si>
  <si>
    <t>As 1947-1948 edition but Without PF</t>
  </si>
  <si>
    <t>The 150th Anniversary of the Birth of Mark Twain, 1835-1910</t>
  </si>
  <si>
    <r>
      <t>CINDERELLAS</t>
    </r>
    <r>
      <rPr>
        <sz val="9"/>
        <rFont val="Arial"/>
        <family val="2"/>
      </rPr>
      <t xml:space="preserve"> (to 2020)</t>
    </r>
  </si>
  <si>
    <t>CINDERELLA - Benin</t>
  </si>
  <si>
    <t>CINDERELLA - Italy</t>
  </si>
  <si>
    <t>CINDERELLA - Oman</t>
  </si>
  <si>
    <t>CINDERELLA - Turkmenistan</t>
  </si>
  <si>
    <t>STAMPS FOR INDONESIA MUSEUM</t>
  </si>
  <si>
    <t>€0.20g</t>
  </si>
  <si>
    <t>0.50e</t>
  </si>
  <si>
    <t>s/s 2€</t>
  </si>
  <si>
    <t>s/s 0.45€-1€ x4</t>
  </si>
  <si>
    <t>s/s 2.45€</t>
  </si>
  <si>
    <t>FDC €0.20g</t>
  </si>
  <si>
    <r>
      <t>s/s €0.20g</t>
    </r>
    <r>
      <rPr>
        <sz val="9.9"/>
        <rFont val="Arial"/>
        <family val="2"/>
      </rPr>
      <t xml:space="preserve"> x2</t>
    </r>
  </si>
  <si>
    <r>
      <t>s/s €0.95</t>
    </r>
    <r>
      <rPr>
        <sz val="9.9"/>
        <rFont val="Arial"/>
        <family val="2"/>
      </rPr>
      <t xml:space="preserve"> x2</t>
    </r>
  </si>
  <si>
    <t>s/s 1€ x5</t>
  </si>
  <si>
    <t>40st + 20st</t>
  </si>
  <si>
    <t>40st</t>
  </si>
  <si>
    <t>s/s 40st</t>
  </si>
  <si>
    <t>s/s 50000tl x2</t>
  </si>
  <si>
    <t>1.20kcs</t>
  </si>
  <si>
    <t>FDC 3kcs</t>
  </si>
  <si>
    <t>8kcs</t>
  </si>
  <si>
    <t>43kcs</t>
  </si>
  <si>
    <t>s/s 43kcs</t>
  </si>
  <si>
    <t>0.70fr</t>
  </si>
  <si>
    <t>FDC 1.30fr</t>
  </si>
  <si>
    <t>postcard 1.30fr</t>
  </si>
  <si>
    <t>FDC postcard 0.50fr</t>
  </si>
  <si>
    <t>FDC 2.80fr</t>
  </si>
  <si>
    <t>postcard 2.80fr</t>
  </si>
  <si>
    <t>FDC 3fr + 60c</t>
  </si>
  <si>
    <t>s/s 2.45€ x5</t>
  </si>
  <si>
    <t>s/s €0.20g x6</t>
  </si>
  <si>
    <t>s/s 0.53€ x6</t>
  </si>
  <si>
    <t>90pf</t>
  </si>
  <si>
    <t>12pf + 8pf</t>
  </si>
  <si>
    <t>4pf + 3pf</t>
  </si>
  <si>
    <t>40pf + 35pf</t>
  </si>
  <si>
    <t>15pf</t>
  </si>
  <si>
    <t>20pf</t>
  </si>
  <si>
    <t>25pf</t>
  </si>
  <si>
    <t>5pf</t>
  </si>
  <si>
    <t>35pf</t>
  </si>
  <si>
    <t>70pf</t>
  </si>
  <si>
    <r>
      <t>2</t>
    </r>
    <r>
      <rPr>
        <sz val="10"/>
        <rFont val="Calibri"/>
        <family val="2"/>
      </rPr>
      <t>£</t>
    </r>
  </si>
  <si>
    <t>1£</t>
  </si>
  <si>
    <t>72c</t>
  </si>
  <si>
    <t>s/s 2.80kr+1.20kr</t>
  </si>
  <si>
    <t>2.80kr+1.20kr</t>
  </si>
  <si>
    <t>s/s 10f</t>
  </si>
  <si>
    <t>FDC 60f-4Ft</t>
  </si>
  <si>
    <t>2Ft</t>
  </si>
  <si>
    <t>4Ft</t>
  </si>
  <si>
    <t>1Ft</t>
  </si>
  <si>
    <t>330Ft</t>
  </si>
  <si>
    <t>s/s 60Ft x10</t>
  </si>
  <si>
    <t>1kr perf 11.5</t>
  </si>
  <si>
    <t>3kr</t>
  </si>
  <si>
    <t>1.80kr</t>
  </si>
  <si>
    <t>2.50kr</t>
  </si>
  <si>
    <t>3.30kr</t>
  </si>
  <si>
    <t>1.25kr</t>
  </si>
  <si>
    <t>2.45kr</t>
  </si>
  <si>
    <t>2.3kr</t>
  </si>
  <si>
    <t>1.75kr</t>
  </si>
  <si>
    <t>25kr</t>
  </si>
  <si>
    <t>2.25kr</t>
  </si>
  <si>
    <t>3.5kr</t>
  </si>
  <si>
    <t>50kr</t>
  </si>
  <si>
    <t>3kr + 50a</t>
  </si>
  <si>
    <t>3.5kr + 50a</t>
  </si>
  <si>
    <t>3.50kr</t>
  </si>
  <si>
    <t>6.5kr</t>
  </si>
  <si>
    <t>250kr</t>
  </si>
  <si>
    <t>9kr</t>
  </si>
  <si>
    <t>150kr</t>
  </si>
  <si>
    <t>45kr</t>
  </si>
  <si>
    <t>85kr</t>
  </si>
  <si>
    <t>1000kr</t>
  </si>
  <si>
    <t>800kr</t>
  </si>
  <si>
    <t>450kr</t>
  </si>
  <si>
    <t>500kr</t>
  </si>
  <si>
    <t>s/s 20kr</t>
  </si>
  <si>
    <t>s/s 30kr</t>
  </si>
  <si>
    <t>s/s 40kr</t>
  </si>
  <si>
    <t>35kr</t>
  </si>
  <si>
    <t>200kr</t>
  </si>
  <si>
    <t>s/s 50kr x3</t>
  </si>
  <si>
    <t>31kr</t>
  </si>
  <si>
    <t>30kr</t>
  </si>
  <si>
    <t>s/s 35kr x4</t>
  </si>
  <si>
    <t>100kr</t>
  </si>
  <si>
    <t>s/s 200kr</t>
  </si>
  <si>
    <t>40kr</t>
  </si>
  <si>
    <t>42kr</t>
  </si>
  <si>
    <t>45kr x 2</t>
  </si>
  <si>
    <t>45 x 2kr</t>
  </si>
  <si>
    <t>s/s 50g (165kr)</t>
  </si>
  <si>
    <t>FDC €0.70</t>
  </si>
  <si>
    <t>postcard €0.70</t>
  </si>
  <si>
    <t>s/s 0.85€-1.00€</t>
  </si>
  <si>
    <t>€I.20g</t>
  </si>
  <si>
    <t>1.20sk</t>
  </si>
  <si>
    <t>s/s 32sk-35sk x2</t>
  </si>
  <si>
    <t>FDC €0.29</t>
  </si>
  <si>
    <t>Strip of 2 €1.35</t>
  </si>
  <si>
    <t>5c+5c</t>
  </si>
  <si>
    <t>70kr</t>
  </si>
  <si>
    <t>s/s 80-100kr</t>
  </si>
  <si>
    <t>s/s x4 45k-3.50h</t>
  </si>
  <si>
    <t>1.50h</t>
  </si>
  <si>
    <t>1.90h</t>
  </si>
  <si>
    <t>2.00h</t>
  </si>
  <si>
    <t>2.20h</t>
  </si>
  <si>
    <t>3.30h</t>
  </si>
  <si>
    <t>4.85h</t>
  </si>
  <si>
    <t>4.00h</t>
  </si>
  <si>
    <t>210fr s/s</t>
  </si>
  <si>
    <t xml:space="preserve">s/s 300Mt </t>
  </si>
  <si>
    <t>FDC 2r</t>
  </si>
  <si>
    <t>FDC 3r</t>
  </si>
  <si>
    <t>FDC 1r</t>
  </si>
  <si>
    <t>FDC x2</t>
  </si>
  <si>
    <t>s/s 15s</t>
  </si>
  <si>
    <t>s/s 1r</t>
  </si>
  <si>
    <t>s/s imperf</t>
  </si>
  <si>
    <t>s/s x 4 $2</t>
  </si>
  <si>
    <t>s/s 8 stamps</t>
  </si>
  <si>
    <t>s/s $1.50 x 4</t>
  </si>
  <si>
    <t>s/s 96v</t>
  </si>
  <si>
    <t>s/s 250v</t>
  </si>
  <si>
    <t>s/s of 3 +3</t>
  </si>
  <si>
    <t>s/s of 6</t>
  </si>
  <si>
    <t>s/s of 4</t>
  </si>
  <si>
    <t>s/s 11 x $1</t>
  </si>
  <si>
    <t>s/s 2 x $11</t>
  </si>
  <si>
    <t>s/s +10000d</t>
  </si>
  <si>
    <t>s/s 650d</t>
  </si>
  <si>
    <t>2 s/s</t>
  </si>
  <si>
    <t>s/s 15nu x 3</t>
  </si>
  <si>
    <t>24c s/s</t>
  </si>
  <si>
    <t>$2 s/s</t>
  </si>
  <si>
    <t>FDC s/s</t>
  </si>
  <si>
    <t>Football World Cup - West Germany - s/s of 1971 Overprinted</t>
  </si>
  <si>
    <t>50r s/s</t>
  </si>
  <si>
    <t>400r s/s</t>
  </si>
  <si>
    <t>1250r s/s</t>
  </si>
  <si>
    <t>2000r s/s</t>
  </si>
  <si>
    <t>1000 s/s</t>
  </si>
  <si>
    <t>10,000r s/s</t>
  </si>
  <si>
    <t>FDC 10,000r s/s</t>
  </si>
  <si>
    <t>5,000r s/s</t>
  </si>
  <si>
    <t>3,000r s/s</t>
  </si>
  <si>
    <t>6000 x 4 s/s</t>
  </si>
  <si>
    <t>1500r s/s</t>
  </si>
  <si>
    <t>82y s/s</t>
  </si>
  <si>
    <t>52y s/s</t>
  </si>
  <si>
    <t>92y s/s</t>
  </si>
  <si>
    <t>1000y s/s</t>
  </si>
  <si>
    <t>The 60th Anniversary of the Local Government Law - Motifs from Frames of s/ss</t>
  </si>
  <si>
    <t>62y s/s</t>
  </si>
  <si>
    <t>62y-120y s/s</t>
  </si>
  <si>
    <t>8y s/s</t>
  </si>
  <si>
    <t>84y s/s</t>
  </si>
  <si>
    <t>$4.60 s/s</t>
  </si>
  <si>
    <t>$5.40 s/s</t>
  </si>
  <si>
    <t>1.80$ s/s</t>
  </si>
  <si>
    <t>s/s 45c-$2</t>
  </si>
  <si>
    <t>1.50$ s/s</t>
  </si>
  <si>
    <t>$4.50 s/s</t>
  </si>
  <si>
    <t>$6.00 s/s</t>
  </si>
  <si>
    <t>60c s/s</t>
  </si>
  <si>
    <t>$2.40 s/s</t>
  </si>
  <si>
    <t>$1.90 s/s</t>
  </si>
  <si>
    <t>70c s/s</t>
  </si>
  <si>
    <t>s/s $1.30-$4.00</t>
  </si>
  <si>
    <t>s/s $1.20</t>
  </si>
  <si>
    <t>s/s 30 stamps</t>
  </si>
  <si>
    <t>10k s/s</t>
  </si>
  <si>
    <t>4 x 6p s/s</t>
  </si>
  <si>
    <t>4 x 7p s/s</t>
  </si>
  <si>
    <t>2$ s/s</t>
  </si>
  <si>
    <t>$3 s/s</t>
  </si>
  <si>
    <t>s/s $4 x 2</t>
  </si>
  <si>
    <t>s/s ISL</t>
  </si>
  <si>
    <t>s/s x 15</t>
  </si>
  <si>
    <t>s/s £1</t>
  </si>
  <si>
    <t>s/s £1.5</t>
  </si>
  <si>
    <t>s/s £1.50</t>
  </si>
  <si>
    <t>£1.25</t>
  </si>
  <si>
    <t>£2.5</t>
  </si>
  <si>
    <t>£2.50</t>
  </si>
  <si>
    <t>20F</t>
  </si>
  <si>
    <t>50F</t>
  </si>
  <si>
    <t>5F</t>
  </si>
  <si>
    <t>150F on 120F</t>
  </si>
  <si>
    <t>135F</t>
  </si>
  <si>
    <t>150F</t>
  </si>
  <si>
    <t>200F</t>
  </si>
  <si>
    <t>270F</t>
  </si>
  <si>
    <t>300F</t>
  </si>
  <si>
    <t>400F</t>
  </si>
  <si>
    <t>s/s 1000F</t>
  </si>
  <si>
    <t>1000F on 150F</t>
  </si>
  <si>
    <t>s/s 100c x9</t>
  </si>
  <si>
    <t>350c</t>
  </si>
  <si>
    <t>s/s 600c</t>
  </si>
  <si>
    <t>400c x 9</t>
  </si>
  <si>
    <t>s/s 600c x6</t>
  </si>
  <si>
    <t>s/s 5000c</t>
  </si>
  <si>
    <t>1300c</t>
  </si>
  <si>
    <t>s/s 1300c x6</t>
  </si>
  <si>
    <t>3000c</t>
  </si>
  <si>
    <t>s/s 3000c x8</t>
  </si>
  <si>
    <t>6500c</t>
  </si>
  <si>
    <t>4000c</t>
  </si>
  <si>
    <t>10c perf 13x11 1/2</t>
  </si>
  <si>
    <t>10c perf 14</t>
  </si>
  <si>
    <t>15c perf 13</t>
  </si>
  <si>
    <t>10c perf 12½</t>
  </si>
  <si>
    <t>10c perf 13x12 1/2</t>
  </si>
  <si>
    <t>25M souv. Sheet</t>
  </si>
  <si>
    <t>40$</t>
  </si>
  <si>
    <t>140$</t>
  </si>
  <si>
    <t>85$</t>
  </si>
  <si>
    <t>200$</t>
  </si>
  <si>
    <t>1200$</t>
  </si>
  <si>
    <t>s/s 0.56€ x2</t>
  </si>
  <si>
    <t>s/s 3000mt x9</t>
  </si>
  <si>
    <t>s/s 110000mt</t>
  </si>
  <si>
    <t>17000mt</t>
  </si>
  <si>
    <t>16Mtn</t>
  </si>
  <si>
    <t>66Mtn</t>
  </si>
  <si>
    <t>s/s 16-66Mtn x6</t>
  </si>
  <si>
    <t>s/s 16Mtn x6</t>
  </si>
  <si>
    <t>s/s 16-92Mtn x4</t>
  </si>
  <si>
    <t>92Mtn</t>
  </si>
  <si>
    <t>46Mtn</t>
  </si>
  <si>
    <t>s/s 66Mtn x4</t>
  </si>
  <si>
    <t>100Mtn</t>
  </si>
  <si>
    <t>s/s 100Mtn</t>
  </si>
  <si>
    <t>350Mtn</t>
  </si>
  <si>
    <t>s/s 350Mtn</t>
  </si>
  <si>
    <t>116Mtn</t>
  </si>
  <si>
    <t>300Mtn</t>
  </si>
  <si>
    <t>s/s 300Mtn</t>
  </si>
  <si>
    <t>s/s 116Mtn x4</t>
  </si>
  <si>
    <t>20n$</t>
  </si>
  <si>
    <t>s/s 2n$ x4</t>
  </si>
  <si>
    <t>10c + 5c bk</t>
  </si>
  <si>
    <t>10c + 5c r</t>
  </si>
  <si>
    <t>1c on 4c</t>
  </si>
  <si>
    <t>25c on 5fr</t>
  </si>
  <si>
    <t>25c on 5fr dbl sur.</t>
  </si>
  <si>
    <t>65c on 15c</t>
  </si>
  <si>
    <t>85c on 15c</t>
  </si>
  <si>
    <t>4c block 4</t>
  </si>
  <si>
    <t>28ptas</t>
  </si>
  <si>
    <t>29ptas</t>
  </si>
  <si>
    <t>40ptas</t>
  </si>
  <si>
    <t>68ptas</t>
  </si>
  <si>
    <t>105ptas</t>
  </si>
  <si>
    <t>136ptas</t>
  </si>
  <si>
    <t>s/s 200ptas</t>
  </si>
  <si>
    <t>31db</t>
  </si>
  <si>
    <t>s/s 31db x4</t>
  </si>
  <si>
    <t>124db</t>
  </si>
  <si>
    <t>s/s 124db</t>
  </si>
  <si>
    <t>130sh</t>
  </si>
  <si>
    <t>s/s 9 x 2600sh</t>
  </si>
  <si>
    <t>1.30R</t>
  </si>
  <si>
    <t>£1.5</t>
  </si>
  <si>
    <r>
      <t>s/s</t>
    </r>
    <r>
      <rPr>
        <sz val="10"/>
        <rFont val="Arial"/>
        <family val="2"/>
      </rPr>
      <t xml:space="preserve"> </t>
    </r>
    <r>
      <rPr>
        <sz val="10"/>
        <rFont val="Calibri"/>
        <family val="2"/>
      </rPr>
      <t>£2</t>
    </r>
  </si>
  <si>
    <t>1sh 30p</t>
  </si>
  <si>
    <t>1sh30c</t>
  </si>
  <si>
    <t>£1.2</t>
  </si>
  <si>
    <t>£1.1</t>
  </si>
  <si>
    <t>£1.6</t>
  </si>
  <si>
    <t>£1.15</t>
  </si>
  <si>
    <t>£1.62</t>
  </si>
  <si>
    <t>1.16$</t>
  </si>
  <si>
    <t>35$</t>
  </si>
  <si>
    <t>45$</t>
  </si>
  <si>
    <t>13afs</t>
  </si>
  <si>
    <t>10000afs</t>
  </si>
  <si>
    <t>20000afs</t>
  </si>
  <si>
    <t>30000afs</t>
  </si>
  <si>
    <t>40000afs</t>
  </si>
  <si>
    <t>50000afs</t>
  </si>
  <si>
    <t>60000afs</t>
  </si>
  <si>
    <t>3rls</t>
  </si>
  <si>
    <t>1.25rls</t>
  </si>
  <si>
    <t>2.5rls</t>
  </si>
  <si>
    <t>1.50rls</t>
  </si>
  <si>
    <t>s/s 1.50rls imperf</t>
  </si>
  <si>
    <t>s/s 1.50rls</t>
  </si>
  <si>
    <t>1rls</t>
  </si>
  <si>
    <t>s/s 0.2m x8</t>
  </si>
  <si>
    <t>0.2m</t>
  </si>
  <si>
    <t>s/s 0.5m</t>
  </si>
  <si>
    <t>FDC s/s 0.5m</t>
  </si>
  <si>
    <t>s/s 0.2m x9</t>
  </si>
  <si>
    <t>s/s 1m</t>
  </si>
  <si>
    <t>0.6m</t>
  </si>
  <si>
    <t>s/s 0.6m x10</t>
  </si>
  <si>
    <t>FDC s/s 1m</t>
  </si>
  <si>
    <t>60qep on 3000m</t>
  </si>
  <si>
    <t>60qep</t>
  </si>
  <si>
    <t>1.20y</t>
  </si>
  <si>
    <t>s/s 3y</t>
  </si>
  <si>
    <t>2f</t>
  </si>
  <si>
    <t>60y on 2f</t>
  </si>
  <si>
    <t>200y on 5f</t>
  </si>
  <si>
    <t>1.7$</t>
  </si>
  <si>
    <t>15.5$</t>
  </si>
  <si>
    <t>2.6$</t>
  </si>
  <si>
    <t>3.4$</t>
  </si>
  <si>
    <t>4.9$</t>
  </si>
  <si>
    <t>0$ local</t>
  </si>
  <si>
    <t>300r x20 s.s.</t>
  </si>
  <si>
    <t>7500r</t>
  </si>
  <si>
    <t>Strip 5 x 5000r</t>
  </si>
  <si>
    <t>s/s 3000r</t>
  </si>
  <si>
    <t>FDC 3000r</t>
  </si>
  <si>
    <t>3000r x15 block</t>
  </si>
  <si>
    <t>strip 3 x 10000r</t>
  </si>
  <si>
    <t>1ch</t>
  </si>
  <si>
    <t>3ch</t>
  </si>
  <si>
    <t>4ch</t>
  </si>
  <si>
    <t>6ch</t>
  </si>
  <si>
    <t>8ch</t>
  </si>
  <si>
    <t>12ch</t>
  </si>
  <si>
    <t>15ch</t>
  </si>
  <si>
    <t>1ch o/p 'Iran'</t>
  </si>
  <si>
    <t>2ch o/p 'Iran'</t>
  </si>
  <si>
    <t>3ch o/p 'Iran'</t>
  </si>
  <si>
    <t>4ch o/p 'Iran'</t>
  </si>
  <si>
    <t>5ch o/p 'Iran'</t>
  </si>
  <si>
    <t>6ch o/p 'Iran'</t>
  </si>
  <si>
    <t>8ch o/p 'Iran'</t>
  </si>
  <si>
    <t>10ch o/p 'Iran'</t>
  </si>
  <si>
    <t>12ch o/p 'Iran'</t>
  </si>
  <si>
    <t>15ch o/p 'Iran'</t>
  </si>
  <si>
    <t>s/s 1.40nis-4.70nis x3</t>
  </si>
  <si>
    <t>3.40nis</t>
  </si>
  <si>
    <t>2.20nis-4.40nis</t>
  </si>
  <si>
    <t>10r on 10sh</t>
  </si>
  <si>
    <t>2.5c</t>
  </si>
  <si>
    <t>7.5c</t>
  </si>
  <si>
    <t>7½c</t>
  </si>
  <si>
    <t>7w</t>
  </si>
  <si>
    <t>20c O.B. overprint</t>
  </si>
  <si>
    <t>2c overprint</t>
  </si>
  <si>
    <t>20c Commonwealth</t>
  </si>
  <si>
    <t>21c + 40c</t>
  </si>
  <si>
    <t>20c on E5b Victory</t>
  </si>
  <si>
    <t>20c on E7 Victory</t>
  </si>
  <si>
    <t>20c Victory</t>
  </si>
  <si>
    <t>20c close IC</t>
  </si>
  <si>
    <t>6c imperf</t>
  </si>
  <si>
    <t>18c imperf</t>
  </si>
  <si>
    <t>18c on 20c</t>
  </si>
  <si>
    <t>5c on 18c</t>
  </si>
  <si>
    <t>s/s 500tr x6</t>
  </si>
  <si>
    <t>Bonaire, Sint Eustatius, and Saba</t>
  </si>
  <si>
    <r>
      <rPr>
        <sz val="9"/>
        <rFont val="Arial"/>
        <family val="2"/>
      </rPr>
      <t>TOKELAU (to 2020)</t>
    </r>
  </si>
  <si>
    <t>28c &amp; 4c on 35c</t>
  </si>
  <si>
    <t>s/s 175c x10</t>
  </si>
  <si>
    <t>4c ovpt</t>
  </si>
  <si>
    <t>½c</t>
  </si>
  <si>
    <t>1c inv. V</t>
  </si>
  <si>
    <t>2c inv. scroll</t>
  </si>
  <si>
    <t>10c violet hstmp</t>
  </si>
  <si>
    <t>10c black hstmp</t>
  </si>
  <si>
    <t>1c black hstmp</t>
  </si>
  <si>
    <t>2c black hstmp</t>
  </si>
  <si>
    <t>20c black hstmp</t>
  </si>
  <si>
    <t>1c on 2c</t>
  </si>
  <si>
    <t>5c on 3c</t>
  </si>
  <si>
    <t>1c on 12c</t>
  </si>
  <si>
    <t>1c on 24c</t>
  </si>
  <si>
    <t>1c on 30c</t>
  </si>
  <si>
    <t>3c on 30c</t>
  </si>
  <si>
    <t>1c wmk 117</t>
  </si>
  <si>
    <t>1c no wmk</t>
  </si>
  <si>
    <t>1c with 'Franqueo Oficial'</t>
  </si>
  <si>
    <t>5c with 'Franqueo Oficial'</t>
  </si>
  <si>
    <t>13c on 30c</t>
  </si>
  <si>
    <t>13c on 50c</t>
  </si>
  <si>
    <t xml:space="preserve">5c centenario </t>
  </si>
  <si>
    <t>6c on 10c</t>
  </si>
  <si>
    <t>50c on 1 col</t>
  </si>
  <si>
    <t>10c yellow omit</t>
  </si>
  <si>
    <t>6c on 7c</t>
  </si>
  <si>
    <t>5c on 7c</t>
  </si>
  <si>
    <t>10c on 1 col</t>
  </si>
  <si>
    <t>10c on 2 col</t>
  </si>
  <si>
    <t>FDC 70c + 50c</t>
  </si>
  <si>
    <t>10c on 70c</t>
  </si>
  <si>
    <t>1col on 1c ovp 1919</t>
  </si>
  <si>
    <r>
      <t>2.50</t>
    </r>
    <r>
      <rPr>
        <u/>
        <sz val="10"/>
        <rFont val="Arial"/>
        <family val="2"/>
      </rPr>
      <t>$</t>
    </r>
  </si>
  <si>
    <t>3.25$</t>
  </si>
  <si>
    <t>40c on 35c</t>
  </si>
  <si>
    <t>50c on 25c</t>
  </si>
  <si>
    <t>1fr on 90c</t>
  </si>
  <si>
    <t>1c imperf pair</t>
  </si>
  <si>
    <t>1c p both sides</t>
  </si>
  <si>
    <t>5c imperf pair</t>
  </si>
  <si>
    <t>5c tete beche</t>
  </si>
  <si>
    <t>5c t.b. imp.</t>
  </si>
  <si>
    <t>10c imperf pair</t>
  </si>
  <si>
    <t>10c imperf.pair</t>
  </si>
  <si>
    <t>20c imperf.pair</t>
  </si>
  <si>
    <t>10c imperf. pair</t>
  </si>
  <si>
    <t>1c on 10c</t>
  </si>
  <si>
    <t>1c on 10c d.sur</t>
  </si>
  <si>
    <t>1c on 10c i.sur</t>
  </si>
  <si>
    <t>6c on 10c d.s.</t>
  </si>
  <si>
    <t>6c double impress</t>
  </si>
  <si>
    <t>6c imperf pair</t>
  </si>
  <si>
    <t>6c o/p 'EXTERIOR - 1931'</t>
  </si>
  <si>
    <t>6c ovp on C7a</t>
  </si>
  <si>
    <t>6c inv. ovp</t>
  </si>
  <si>
    <t>½ + ½c</t>
  </si>
  <si>
    <t>½ + ½c (1c)</t>
  </si>
  <si>
    <t>5c on 50c s.tn</t>
  </si>
  <si>
    <t>5c on 50c l.thick</t>
  </si>
  <si>
    <t>5c on 50c l.thin</t>
  </si>
  <si>
    <t>4c souv. Sheet</t>
  </si>
  <si>
    <t>10c ovpt T.S.de C</t>
  </si>
  <si>
    <t>8c on 2L</t>
  </si>
  <si>
    <t>65c on 45c</t>
  </si>
  <si>
    <t>15c on 30c</t>
  </si>
  <si>
    <t>15c on 30c up</t>
  </si>
  <si>
    <t>15c on 30c down</t>
  </si>
  <si>
    <t>35c imperf pair</t>
  </si>
  <si>
    <t>50c 3 imperf</t>
  </si>
  <si>
    <t>25c no dot</t>
  </si>
  <si>
    <t>20c imperf pair</t>
  </si>
  <si>
    <t>5c o/p HABILITADO 1930'</t>
  </si>
  <si>
    <t>15c o/p HABILITADO 1930'</t>
  </si>
  <si>
    <t>10c dbl ovpr.</t>
  </si>
  <si>
    <t>15c on 20c</t>
  </si>
  <si>
    <t>15c on 20c roul</t>
  </si>
  <si>
    <t>40c on 25c</t>
  </si>
  <si>
    <t>80c on 25c</t>
  </si>
  <si>
    <t>10c unwat.</t>
  </si>
  <si>
    <t>25c  + 10c</t>
  </si>
  <si>
    <t>10c imperf</t>
  </si>
  <si>
    <t>25c imperf</t>
  </si>
  <si>
    <t>1c rouletted</t>
  </si>
  <si>
    <t>2c rouletted</t>
  </si>
  <si>
    <t>5c rouletted</t>
  </si>
  <si>
    <t>10c rouletted</t>
  </si>
  <si>
    <t>25c rouletted</t>
  </si>
  <si>
    <t>1c ovpt 'Franqueo Oficial'</t>
  </si>
  <si>
    <t>2c ovpt 'Franqueo Oficial'</t>
  </si>
  <si>
    <t>5c ovpt 'Franqueo Oficial'</t>
  </si>
  <si>
    <t>10c ovpt 'Franqueo Oficial'</t>
  </si>
  <si>
    <t>20c ovpt 'Franqueo Oficial'</t>
  </si>
  <si>
    <t>25c ovpt 'Franqueo Oficial'</t>
  </si>
  <si>
    <t>50c ovpt 'Franqueo Oficial'</t>
  </si>
  <si>
    <t>1c blue ovpt</t>
  </si>
  <si>
    <t>2c on 1p</t>
  </si>
  <si>
    <t>20c on 2p</t>
  </si>
  <si>
    <t>3c on 6c</t>
  </si>
  <si>
    <t>4c on 6c</t>
  </si>
  <si>
    <t>1c instd of 4c</t>
  </si>
  <si>
    <t>20c on 5p</t>
  </si>
  <si>
    <t>15c on 2c</t>
  </si>
  <si>
    <t>30c on 1c</t>
  </si>
  <si>
    <t>1c on 10c black</t>
  </si>
  <si>
    <t>2c on 3c</t>
  </si>
  <si>
    <t>4c on 10c</t>
  </si>
  <si>
    <t>5c on 10c</t>
  </si>
  <si>
    <t>10c on 2c up</t>
  </si>
  <si>
    <t>10c on 3c up</t>
  </si>
  <si>
    <t>c normal</t>
  </si>
  <si>
    <t>15c on 1c</t>
  </si>
  <si>
    <t>50c on 6c</t>
  </si>
  <si>
    <t>20c on 2c</t>
  </si>
  <si>
    <t>10c on 1c blk or blblk</t>
  </si>
  <si>
    <t>20c on 1c</t>
  </si>
  <si>
    <t>1p on 1c red</t>
  </si>
  <si>
    <t>35c on 6c</t>
  </si>
  <si>
    <t>10c on 20c</t>
  </si>
  <si>
    <t>10c on 3c yellow</t>
  </si>
  <si>
    <t>15c on 3c</t>
  </si>
  <si>
    <t>20c on 3c</t>
  </si>
  <si>
    <t>35c on 3c</t>
  </si>
  <si>
    <t>50c on 3c</t>
  </si>
  <si>
    <t>35c on 3c black</t>
  </si>
  <si>
    <t>10c on 15c</t>
  </si>
  <si>
    <t>5c on 20c</t>
  </si>
  <si>
    <t>c omit.</t>
  </si>
  <si>
    <t>10c omit.</t>
  </si>
  <si>
    <t>2c on 4c</t>
  </si>
  <si>
    <t>5c on 5c</t>
  </si>
  <si>
    <t>10c on 5c</t>
  </si>
  <si>
    <t>20c on 10c</t>
  </si>
  <si>
    <t>50c on 10c</t>
  </si>
  <si>
    <t>10c on 10c</t>
  </si>
  <si>
    <t>2c on 35c</t>
  </si>
  <si>
    <t>½c on 15c</t>
  </si>
  <si>
    <t>1c on 15c</t>
  </si>
  <si>
    <t>1c on 35c</t>
  </si>
  <si>
    <t>1c on 1c</t>
  </si>
  <si>
    <t>15c on 25c R or B</t>
  </si>
  <si>
    <t>20c on 25c</t>
  </si>
  <si>
    <t>15c on 20c on 25c Blue</t>
  </si>
  <si>
    <t>15c on 25c 1391</t>
  </si>
  <si>
    <t>15c on 1 cor</t>
  </si>
  <si>
    <t>15c on 1cor</t>
  </si>
  <si>
    <t>30c on 50c R or B</t>
  </si>
  <si>
    <t>35c on 50c(bk)</t>
  </si>
  <si>
    <t>40c on 1 cor</t>
  </si>
  <si>
    <t>55c on 1 cor</t>
  </si>
  <si>
    <t>15c 11-17 Sept</t>
  </si>
  <si>
    <t>8c on 1 cor 12 Oct</t>
  </si>
  <si>
    <t>30c on 50c black</t>
  </si>
  <si>
    <t>10c on 20c red</t>
  </si>
  <si>
    <t>10c on 25c red</t>
  </si>
  <si>
    <t>15c blue up</t>
  </si>
  <si>
    <t>30c on 50c up/down</t>
  </si>
  <si>
    <t>10c on 20c down c110</t>
  </si>
  <si>
    <t>15c red on C4</t>
  </si>
  <si>
    <t>30c on 50c red on c106</t>
  </si>
  <si>
    <t>10c on 25c red/blue</t>
  </si>
  <si>
    <t>10c on 25c</t>
  </si>
  <si>
    <t>15c on 50c 1936 quince</t>
  </si>
  <si>
    <t>15c carmine</t>
  </si>
  <si>
    <t>10c on 1 cor viol</t>
  </si>
  <si>
    <t>5c wmk dif</t>
  </si>
  <si>
    <t>10c wmk dif</t>
  </si>
  <si>
    <t>10c+5c</t>
  </si>
  <si>
    <t>50c + 25c</t>
  </si>
  <si>
    <t>1$ + 50c</t>
  </si>
  <si>
    <t>2$ + 50c</t>
  </si>
  <si>
    <t>Souv. sheet 3c</t>
  </si>
  <si>
    <t>6c pair</t>
  </si>
  <si>
    <t>3.60$</t>
  </si>
  <si>
    <t>2.25$</t>
  </si>
  <si>
    <t>2.95$</t>
  </si>
  <si>
    <t>4.50$</t>
  </si>
  <si>
    <t>3.15$</t>
  </si>
  <si>
    <t>Centavos</t>
  </si>
  <si>
    <t>1.40$</t>
  </si>
  <si>
    <t>75fs</t>
  </si>
  <si>
    <t>70fs</t>
  </si>
  <si>
    <t>1.30fs</t>
  </si>
  <si>
    <t>0.50fs</t>
  </si>
  <si>
    <t>Strip of five 7s</t>
  </si>
  <si>
    <t>17.50$</t>
  </si>
  <si>
    <t>3.85$</t>
  </si>
  <si>
    <t>4.10$</t>
  </si>
  <si>
    <t>2.90$</t>
  </si>
  <si>
    <t>1.45$</t>
  </si>
  <si>
    <t>2.45$</t>
  </si>
  <si>
    <t>1.05$</t>
  </si>
  <si>
    <t>2.10$</t>
  </si>
  <si>
    <t>$1.50 souv. Sheet</t>
  </si>
  <si>
    <t>25c on 2fr</t>
  </si>
  <si>
    <t>65c on 1fr</t>
  </si>
  <si>
    <t>85c on 1fr</t>
  </si>
  <si>
    <t>1.25f on 1fr</t>
  </si>
  <si>
    <t>1.50f on 1fr</t>
  </si>
  <si>
    <t>fr on 5fr</t>
  </si>
  <si>
    <t>1.1fr</t>
  </si>
  <si>
    <t>1.4fr</t>
  </si>
  <si>
    <t>1.5fr</t>
  </si>
  <si>
    <t>50+1.50 on 2.50fr</t>
  </si>
  <si>
    <t>1.20fr</t>
  </si>
  <si>
    <t>13fr</t>
  </si>
  <si>
    <t>19fr</t>
  </si>
  <si>
    <t>21t &amp; 1k</t>
  </si>
  <si>
    <t>5c ovprint</t>
  </si>
  <si>
    <t xml:space="preserve"> 10c ovpt</t>
  </si>
  <si>
    <r>
      <t>1</t>
    </r>
    <r>
      <rPr>
        <sz val="10"/>
        <rFont val="Calibri"/>
        <family val="2"/>
      </rPr>
      <t>£</t>
    </r>
  </si>
  <si>
    <t>1.35$</t>
  </si>
  <si>
    <t>2.40$</t>
  </si>
  <si>
    <t>1.90$</t>
  </si>
  <si>
    <t>2.30$</t>
  </si>
  <si>
    <t>4.20$</t>
  </si>
  <si>
    <t>4.70$</t>
  </si>
  <si>
    <t>5.10$</t>
  </si>
  <si>
    <t>3.30$</t>
  </si>
  <si>
    <t>0.80$</t>
  </si>
  <si>
    <t>0.70$</t>
  </si>
  <si>
    <t>1.55$</t>
  </si>
  <si>
    <t>2.75$</t>
  </si>
  <si>
    <t>4.6$</t>
  </si>
  <si>
    <t>4.40$</t>
  </si>
  <si>
    <t>4.60$</t>
  </si>
  <si>
    <t>24s</t>
  </si>
  <si>
    <t>2.70$</t>
  </si>
  <si>
    <t>1sh3p wmk 314</t>
  </si>
  <si>
    <t>27$</t>
  </si>
  <si>
    <t>1s on 5sh</t>
  </si>
  <si>
    <t>1s on 4/6 on 1 sh</t>
  </si>
  <si>
    <t>s/s 1.20pa-5pa x4</t>
  </si>
  <si>
    <t>13s</t>
  </si>
  <si>
    <t>11$</t>
  </si>
  <si>
    <t>10c bisect cov.</t>
  </si>
  <si>
    <t>10c ½ used</t>
  </si>
  <si>
    <t>20c ½ used</t>
  </si>
  <si>
    <t>1c o/p 'E.F. 1899'</t>
  </si>
  <si>
    <t>2c o/p 'E.F. 1899'</t>
  </si>
  <si>
    <t>5c o/p 'E.F. 1899'</t>
  </si>
  <si>
    <t>10c o/p 'E.F. 1899'</t>
  </si>
  <si>
    <t>20c o/p 'E.F. 1899'</t>
  </si>
  <si>
    <t>50c o/p 'E.F. 1899'</t>
  </si>
  <si>
    <t>100c o/p 'E.F. 1899'</t>
  </si>
  <si>
    <t>0.20$b</t>
  </si>
  <si>
    <t>0.30$b</t>
  </si>
  <si>
    <t>s/s 0.1-0.3$b</t>
  </si>
  <si>
    <t>1.40$b</t>
  </si>
  <si>
    <t>2.80$b</t>
  </si>
  <si>
    <t>0.10$b</t>
  </si>
  <si>
    <t>2.00$b</t>
  </si>
  <si>
    <t>4$b</t>
  </si>
  <si>
    <t>s/s 14.90$b with 300p Potosi</t>
  </si>
  <si>
    <t>s/s 15.50$b with 300p Potosi</t>
  </si>
  <si>
    <t>s/s 16.70$b with 300c Potosi</t>
  </si>
  <si>
    <t>4$b imperf</t>
  </si>
  <si>
    <t>s/s 16$b with 300p Potosi</t>
  </si>
  <si>
    <t>s/s 16$b with 300f Potosi</t>
  </si>
  <si>
    <t>s/s 19.70$b with 300p Potosi</t>
  </si>
  <si>
    <t>s/s17.50$b with 300p Potosi</t>
  </si>
  <si>
    <t>s/s 15.00$b with 300p Potosi</t>
  </si>
  <si>
    <t>2$b</t>
  </si>
  <si>
    <t>1$b</t>
  </si>
  <si>
    <t>3$b</t>
  </si>
  <si>
    <t>s/s 3.00$b + 2.50$b with 300p Potosi</t>
  </si>
  <si>
    <t>s/s 4.50$b with 300p Potosi</t>
  </si>
  <si>
    <t>s/s 30$b with 300p Potosi</t>
  </si>
  <si>
    <t>s/s 40$b with 300p Potosi</t>
  </si>
  <si>
    <t>s/s 4.50$b + 15.50$b with 300p Potosi</t>
  </si>
  <si>
    <t>s/s 1.50$b + 18.50$b with 300p Potosi</t>
  </si>
  <si>
    <t>s/s 5$b + 15$b with 300p Potosi</t>
  </si>
  <si>
    <t>s/s 3$b + 17$b with 300p Potosi</t>
  </si>
  <si>
    <t>s/s 25$b with 300p Potosi</t>
  </si>
  <si>
    <t>s/s + 12$b with Potosi and Illimani</t>
  </si>
  <si>
    <t>s/s 2.80$b + 25$b with 300p Potosi</t>
  </si>
  <si>
    <t>s/s 4$b with 300p Potosi</t>
  </si>
  <si>
    <t>s/s with 0.5$b Illimani</t>
  </si>
  <si>
    <t>1.50$b</t>
  </si>
  <si>
    <t>50$b</t>
  </si>
  <si>
    <t>0.8b</t>
  </si>
  <si>
    <t>0.6b</t>
  </si>
  <si>
    <t>s/s 3b</t>
  </si>
  <si>
    <t>s/s 1.50b</t>
  </si>
  <si>
    <t>s/s 1b</t>
  </si>
  <si>
    <t>s/s 2b</t>
  </si>
  <si>
    <t>s/s 1.80b</t>
  </si>
  <si>
    <t>15c on 20c No. 123 - Dot after "bOLIVIA" in oval, Perf: 12</t>
  </si>
  <si>
    <t>15c on 20c No. 151 - Dot after "bOLIVIA" in oval, Perf: 12½ - Red overprint</t>
  </si>
  <si>
    <t>15c on 20c No. 151 - Dot after - black overprint</t>
  </si>
  <si>
    <t>15c on 24c No. 125 - Dot after "bOLIVIA" in oval</t>
  </si>
  <si>
    <t>15c on 50c No. 126 - Dot after "bOLIVIA" in oval</t>
  </si>
  <si>
    <t>1.50b on 15c</t>
  </si>
  <si>
    <t>3b on 20c</t>
  </si>
  <si>
    <t>6b on 35c</t>
  </si>
  <si>
    <t>5c on 1b</t>
  </si>
  <si>
    <t>45c on 1b</t>
  </si>
  <si>
    <t>1b on 2b</t>
  </si>
  <si>
    <t>2b on 25c</t>
  </si>
  <si>
    <t>1b on 35c</t>
  </si>
  <si>
    <t>0.50NCz$</t>
  </si>
  <si>
    <t>1.50NCz$</t>
  </si>
  <si>
    <t>10c on 80c</t>
  </si>
  <si>
    <t>20c dble ovpt.</t>
  </si>
  <si>
    <t>10c o/p 'OFICIAL SPECIMEN'</t>
  </si>
  <si>
    <t>20c o/p 'OFICIAL SPECIMEN'</t>
  </si>
  <si>
    <t>70c o/p 'OFICIAL SPECIMEN'</t>
  </si>
  <si>
    <t>10c o/p 'POSTAL'</t>
  </si>
  <si>
    <t>20c o/p 'POSTAL'</t>
  </si>
  <si>
    <t>1.10p</t>
  </si>
  <si>
    <t>0.3$</t>
  </si>
  <si>
    <t>0.40$</t>
  </si>
  <si>
    <r>
      <t>3</t>
    </r>
    <r>
      <rPr>
        <u/>
        <sz val="10"/>
        <rFont val="Arial"/>
        <family val="2"/>
      </rPr>
      <t>$</t>
    </r>
  </si>
  <si>
    <t>0.32$</t>
  </si>
  <si>
    <t>0.30$</t>
  </si>
  <si>
    <t>0.75$</t>
  </si>
  <si>
    <r>
      <t>1.25</t>
    </r>
    <r>
      <rPr>
        <sz val="10"/>
        <rFont val="Calibri"/>
        <family val="2"/>
      </rPr>
      <t>£</t>
    </r>
  </si>
  <si>
    <r>
      <t>8fr or 1.22</t>
    </r>
    <r>
      <rPr>
        <sz val="10"/>
        <rFont val="Calibri"/>
        <family val="2"/>
      </rPr>
      <t>€</t>
    </r>
  </si>
  <si>
    <t>s/s €1.10</t>
  </si>
  <si>
    <t>s/s €1.50</t>
  </si>
  <si>
    <t>12.80$</t>
  </si>
  <si>
    <t>130$</t>
  </si>
  <si>
    <t>80$</t>
  </si>
  <si>
    <t>800$</t>
  </si>
  <si>
    <t>10s imprint Col. BNC</t>
  </si>
  <si>
    <t>3.80s</t>
  </si>
  <si>
    <t>3 x 2.50s</t>
  </si>
  <si>
    <t>2.5s</t>
  </si>
  <si>
    <t>9159‑9163</t>
  </si>
  <si>
    <t>NA - Volcanoes and earthquakes</t>
  </si>
  <si>
    <t>FDC €0.50g</t>
  </si>
  <si>
    <t>FEATURE</t>
  </si>
  <si>
    <t>Actively issuing stamps</t>
  </si>
  <si>
    <t>Cost per country (A$)</t>
  </si>
  <si>
    <t>Stamps owned by Glenn</t>
  </si>
  <si>
    <t>Glenn has Image</t>
  </si>
  <si>
    <t>Fuji per country</t>
  </si>
  <si>
    <t>Expensive - not owned</t>
  </si>
  <si>
    <t>TOTAL VOLC STAMPS</t>
  </si>
  <si>
    <t>TOTAL - minus irrelevant</t>
  </si>
  <si>
    <t>Best of</t>
  </si>
  <si>
    <t>Greek</t>
  </si>
  <si>
    <t>The 150th Anniversary of the Fights at Missolonghi</t>
  </si>
  <si>
    <t>International Congress on Thermal Waters, Geothermal Energy and Vulcanism of the Mediterranean Area, Athens, October 6-10 1976</t>
  </si>
  <si>
    <t>Postmark on 4d envelope</t>
  </si>
  <si>
    <t>Postmark 3 stamps</t>
  </si>
  <si>
    <t>FDC 4 stamps postmark</t>
  </si>
  <si>
    <t>Postcard and postmark</t>
  </si>
  <si>
    <t>Envelope 50g postmark</t>
  </si>
  <si>
    <t>1500r FDC postmark</t>
  </si>
  <si>
    <t>FDCa postmark</t>
  </si>
  <si>
    <t>FDCe postmark</t>
  </si>
  <si>
    <t>FDCd postmark</t>
  </si>
  <si>
    <t>FDCb postmark</t>
  </si>
  <si>
    <t>FDCc postmark</t>
  </si>
  <si>
    <t>FDC x 3 stamps postmark</t>
  </si>
  <si>
    <t>FDC x 2 stamps postmark</t>
  </si>
  <si>
    <t>NL (2784)</t>
  </si>
  <si>
    <t>0.23€ postmark</t>
  </si>
  <si>
    <t>The Woman in Art (2002)</t>
  </si>
  <si>
    <t>Commemorative letter RoboCup Jnr Catania 2011</t>
  </si>
  <si>
    <t>FDC 10y postmark</t>
  </si>
  <si>
    <t>NL (1478)</t>
  </si>
  <si>
    <t>FDC 60y x4 postmark</t>
  </si>
  <si>
    <t>International Stamp Exhibition "PHILATOKYO '81" - Tokyo, Japan - Stamps on Stamps from 1871</t>
  </si>
  <si>
    <t>FDC 62y postmark</t>
  </si>
  <si>
    <t>FDC 5 stamps bookmark</t>
  </si>
  <si>
    <t>FDC 110y postmark</t>
  </si>
  <si>
    <t>FDC $1.50 postmark</t>
  </si>
  <si>
    <t>FDC 32s postmark</t>
  </si>
  <si>
    <t>FDC x5 postmark</t>
  </si>
  <si>
    <t>FDC $10 postmark</t>
  </si>
  <si>
    <t>FDC x8 postmark</t>
  </si>
  <si>
    <t>FDC Erebus on envelope postmark</t>
  </si>
  <si>
    <t>FDC 2k postmark</t>
  </si>
  <si>
    <t>FDC 2c and 5c postmark</t>
  </si>
  <si>
    <t>FDC 70s postmark</t>
  </si>
  <si>
    <t>FDC 1 stamp 270w postmark</t>
  </si>
  <si>
    <t>Postcard 1 stamp 270w postmark</t>
  </si>
  <si>
    <t>FDC €0.45 postmark</t>
  </si>
  <si>
    <t>NL (4679)</t>
  </si>
  <si>
    <t>King Juan Carlos I</t>
  </si>
  <si>
    <t>FDC 0.36€ postmark</t>
  </si>
  <si>
    <t>50th anniversary automobile races on Tenerife</t>
  </si>
  <si>
    <t>Envelope postmark</t>
  </si>
  <si>
    <t>Envelope 37c postmark</t>
  </si>
  <si>
    <t>FDC 250v postmark</t>
  </si>
  <si>
    <t>Percent being volcano stamps</t>
  </si>
  <si>
    <t>TOTAL stamps issued globally</t>
  </si>
  <si>
    <t>Volcano background</t>
  </si>
  <si>
    <t>TOTAL best-of stamps</t>
  </si>
  <si>
    <t>* excludes irrelevant stamps</t>
  </si>
  <si>
    <t>Glenn owned %</t>
  </si>
  <si>
    <t>Owned by Glenn</t>
  </si>
  <si>
    <t>currently issuing volcano stamps</t>
  </si>
  <si>
    <t>total</t>
  </si>
  <si>
    <t>total stamps featuring Mt Fuji</t>
  </si>
  <si>
    <t>number of countries that have issued Mt Fuji stamps</t>
  </si>
  <si>
    <t>obvious volcano or volcanic feature on a stamp</t>
  </si>
  <si>
    <t>volcano-based geological feature on a stamp, obvious to an enthusiast</t>
  </si>
  <si>
    <t>human constructions made from volcanic rocks or volcanic processes</t>
  </si>
  <si>
    <t>landscape features derived from volcanic processes, but not obviously volcanic on the stamp</t>
  </si>
  <si>
    <t>map of volcano-created island or atolls left after subsidence of a volcano</t>
  </si>
  <si>
    <t>minerals or gems created by volcanic or igneous processes</t>
  </si>
  <si>
    <t>Best-of volcano stamps</t>
  </si>
  <si>
    <t>VOLCANO STAMPS OF THE WORLD</t>
  </si>
  <si>
    <t>This version</t>
  </si>
  <si>
    <t>Contact</t>
  </si>
  <si>
    <t>volcano.stamps@gmail.com</t>
  </si>
  <si>
    <t>Website</t>
  </si>
  <si>
    <t>www.volcanostamps.com</t>
  </si>
  <si>
    <t>volcano present in background; volcanic island or range profiles; country emblems or flags that include volcanoes</t>
  </si>
  <si>
    <t>3 = volcano present in background; volcanic island or range profiles; country emblems or flags that include volcanoes</t>
  </si>
  <si>
    <t>Category Key</t>
  </si>
  <si>
    <t>total number of volcano stamps</t>
  </si>
  <si>
    <t>owned by Glenn</t>
  </si>
  <si>
    <t>not owned</t>
  </si>
  <si>
    <t>expensive - not owned</t>
  </si>
  <si>
    <t>irrelevant version</t>
  </si>
  <si>
    <t>total - minus irrelevant</t>
  </si>
  <si>
    <t>volcano postmarks on FDCs / envelopes</t>
  </si>
  <si>
    <t>souvenir sheets feauturing volcanoes stamps</t>
  </si>
  <si>
    <t>souvenir sheets where volcano is not on the stamps</t>
  </si>
  <si>
    <t>volcano stamps issued by a country where the volcano is from another country</t>
  </si>
  <si>
    <t>best-of-the-best stamps</t>
  </si>
  <si>
    <t>superstar stamps</t>
  </si>
  <si>
    <t>total stamps issued by countries that have volcano stamps</t>
  </si>
  <si>
    <t>total stamps issued by countries with no volcano stamps</t>
  </si>
  <si>
    <t>total postage stamps issued globally</t>
  </si>
  <si>
    <t>Total*</t>
  </si>
  <si>
    <t>Countries issuing volcano stamps</t>
  </si>
  <si>
    <t>have issued volcano stamps now or historically</t>
  </si>
  <si>
    <t>percentage of global stamps that include volcanic features</t>
  </si>
  <si>
    <t>Barbuda</t>
  </si>
  <si>
    <t>Bophuthatswana</t>
  </si>
  <si>
    <t>Netherlands Caribbean</t>
  </si>
  <si>
    <t>ST. PIERRE &amp; MIQUELON</t>
  </si>
  <si>
    <t>St. Pierre &amp; Miquelon</t>
  </si>
  <si>
    <t>CINDERELLAS</t>
  </si>
  <si>
    <t>Cinderellas</t>
  </si>
  <si>
    <t>How the database was populated</t>
  </si>
  <si>
    <t>I used the Stampworld website. It has an image of virtually every stamp ever issued, roughly 760,000. I looked at all of them over a 6-month period, most evenings.</t>
  </si>
  <si>
    <t>When I found a volcanic feature on a stamp, I'd log it in the database, under one of seven categories: </t>
  </si>
  <si>
    <t>2 = volcano-based geological feature on a stamp, obvious to an enthusiast (e.g. volcanic plug)</t>
  </si>
  <si>
    <t>3 = volcano present in background; volcanic island or range profiles; country emblems or flags that include volcanoes; </t>
  </si>
  <si>
    <t>4 = human constructions made from volcanic rocks or volcanic processes (e.g. Easter Island statues)</t>
  </si>
  <si>
    <t>6 = map of volcano-created islands or atolls (e.g. Pitcairn Island)</t>
  </si>
  <si>
    <t>If a country had no volcano stamps, this was recorded as 'No stamps' in the database. There were 601 such countries or provinces, many now non-existent.</t>
  </si>
  <si>
    <t>The next significant task will be to do high resolution scans of my stamps and upload them to this website. It is difficult to find high-res versions online.</t>
  </si>
  <si>
    <t>Glenn Marshall's story on collecting volcano stamps</t>
  </si>
  <si>
    <t>Why do we collect things? David Attenborough is a collector, and tells a lovely story about his obsession.</t>
  </si>
  <si>
    <t>'Gees that looks good....' I thought.</t>
  </si>
  <si>
    <t>I had climbed about 10 volcanoes that year (2006), but then we returned to Australia and it wasn't easy to get to volcanoes any more.</t>
  </si>
  <si>
    <t>Even without Jim's catalogue, it was easy to type 'volcano' into eBay. I bought many of my early stamps like that.</t>
  </si>
  <si>
    <t>Glenn Marshall reflects "This was a big job that took about a year. I started with Jim Whitford-Stark's fantastic database which had 7,000 stamps from 188 countries up to 2007.</t>
  </si>
  <si>
    <t>When I say 'countries' it includes where a country has changed its name, amalgamated or split (e.g. Djibouti was called Afars &amp; Issas until 1977).</t>
  </si>
  <si>
    <t>But I've been collecting for 14 years, so that's $560 per year which is less than lots of hobbies (please, back me up here!).</t>
  </si>
  <si>
    <t xml:space="preserve">I have not-yet commenced the last (huge) task to add searchable tags to every stamp in the database. There will be up to 7 tags per stamp, so the collection is searchable in detail. </t>
  </si>
  <si>
    <t>For example, if you search for 'dinosaur',  it will display every stamp with a dinosaur on it. I'd really appreciate help with tagging these stamps, contact Glenn.</t>
  </si>
  <si>
    <t>A year earlier, I had rekindled my enthusiasm for volcano climbing when my wife Jane and I took our kids to live in Indonesia for a year.</t>
  </si>
  <si>
    <t xml:space="preserve"> I studied geology at university in the mid-1980s and had worked in gold and diamond exploration for several years after that, so I had a solid grounding on how volcanoes work. </t>
  </si>
  <si>
    <t>I fondly remember my volcanology lecturers Ray Cas and Ian Nichols at Monash University. Indeed I always remember Ian lecturing about the Mt St Helens' eruption in 1980.</t>
  </si>
  <si>
    <t xml:space="preserve">So collecting volcano stamps became my proxy for continuing to enjoy volcanoes. My early technique was to visit Peter Strich's stamp shop in the Melbourne CBD. </t>
  </si>
  <si>
    <t xml:space="preserve">He was a lovely man and allowed me to flip through albums from countries that had lots of volcanoes including Indonesia, the Philippines, Russia, Iceland, Japan and Chile. </t>
  </si>
  <si>
    <t>I would stumble upon a stamp and buy it (if it wasn't too dear) and soon I built up a small collection of lovely stamps.</t>
  </si>
  <si>
    <t>It was amazing, it listed 7,000 stamps from 180 countries, all with Scott numbers, and a small colour image for each stamp.</t>
  </si>
  <si>
    <t>I communicated a few times with Jim over the next few years, but sadly never asked him how he had compiled such an amazing list before he passed away in 2018.</t>
  </si>
  <si>
    <t>I printed out Jim's list and images into a physical catalogue, and began marking off each stamp as I bought them. I still have that catalogue, with its now well-worn pages.</t>
  </si>
  <si>
    <t xml:space="preserve">But it is a joyful part of my hobby to open our post office box and find a fresh envelope from Azerbaijan or Japan, Russia, Singapore, USA or New Zealand in there. </t>
  </si>
  <si>
    <t xml:space="preserve">Delightfully, these sellers mostly use proper old (mint) stamps on their envelopes (presumably bought cheap at auctions) so they are inevitably very colourful and entertaining. </t>
  </si>
  <si>
    <t>Occasionally they use volcano stamps for their postage (deliberately I assume) and I duly insert these envelopes into my collection as well.</t>
  </si>
  <si>
    <t xml:space="preserve">Earlier that year, Hindu priests wanted to postpone a hundred-year ceremony on Agung which was meant to appease the gods, saying it wasn't a good time. </t>
  </si>
  <si>
    <t>The range of volcano stamp topics is vast, from big eruptions to undersea smokers, tectonic plate diagrams, minerals, geologists, the Olympics, lava lakes and much more.</t>
  </si>
  <si>
    <t>Indeed, I am trying to convince a geology lecturer friend of mine to present their entire first year course using only volcano stamps for powerpoint presentations (no luck yet).</t>
  </si>
  <si>
    <t>I read it alot, especially their Volcano Stamp posts, but haven't contributed much.</t>
  </si>
  <si>
    <t xml:space="preserve"> I expanded it to 15,700 stamps from 275 countries up to 2020. I included minerals on stamps that derive from volcanic processes (Jim only had a few of those). </t>
  </si>
  <si>
    <t xml:space="preserve">I started collecting volcano stamps in 2007. I had 3 young daughters and thought I'd introduce them to stamp collecting, like I enjoyed when I was a kid. </t>
  </si>
  <si>
    <t>I then uploaded what it cost me to buy each stamp in my collection. This made me nervous as I had never tried to guess how much I spent on them.</t>
  </si>
  <si>
    <t xml:space="preserve">It turned out my 3,500 stamps have cost A$7,800, which includes probably $2,000 of postage costs. </t>
  </si>
  <si>
    <t xml:space="preserve">He had built up a nice collection of stamps, but more importantly had recently compiled a database of about 7,000 volcano stamps. </t>
  </si>
  <si>
    <t>Jim was selling his database for $30 so I sent him some money and a few weeks later a CD arrived in the mail.</t>
  </si>
  <si>
    <t xml:space="preserve">Over the years, I have had hot and cold patches with my collecting. </t>
  </si>
  <si>
    <t xml:space="preserve">Sometimes I go 9 months without buying anything, other times I have my wife saying 'Hey, there are too many emails saying 'congratulations on buying more stamps'!". </t>
  </si>
  <si>
    <t xml:space="preserve">But President Sukarno insisted it go ahead and the mountain erupted a fortnight later, killing more than a thousand people. </t>
  </si>
  <si>
    <t>Political unrest followed. I would not have known any of that if I didn't collect those stamps and enquired as to their origins.</t>
  </si>
  <si>
    <t xml:space="preserve">I have around 3,500 stamps now and presume it might be the biggest volcano stamp collection in the world (maybe Jim's is bigger?). </t>
  </si>
  <si>
    <t xml:space="preserve">Jim Whitford-Stark. Then one night I was surfing the internet and stumbled upon Jim Whitfield-Stark's website 'Io moon'. </t>
  </si>
  <si>
    <t xml:space="preserve">Jim was a UK geologist living in the USA, with a passion for collecting volcano stamps. </t>
  </si>
  <si>
    <t>I am yet to systematically scan each stamp so that I have a high resolution image of each. </t>
  </si>
  <si>
    <t xml:space="preserve">I have kept a low profile over the years, never engaging enough with enjoyable websites like the StampBoard forums. </t>
  </si>
  <si>
    <t xml:space="preserve">As I went I downloaded an image of all 15,700 stamps from the StampWorld website (I sometimes used Jim's images). </t>
  </si>
  <si>
    <t>I lodged them all on Google Drive, per country, and then transferred them all to this website.</t>
  </si>
  <si>
    <t xml:space="preserve">He lamented that a few volcanologists died after rushing to the imminent eruption and getting too close. </t>
  </si>
  <si>
    <t>He paused for a second, looked wistfully into space and sighed ".....but what a way to go".</t>
  </si>
  <si>
    <t xml:space="preserve">It has taught me much about volcanic events and consequences around the world. </t>
  </si>
  <si>
    <t xml:space="preserve">For example, Indonesia released two stamps in 1963 showing the eruption of Agung volcano on Bali that year. </t>
  </si>
  <si>
    <t>Written in 2021</t>
  </si>
  <si>
    <t>(In Feb 2025, I now have over 10,000 stamps)</t>
  </si>
  <si>
    <t>Their interest faded fairly quickly, but whilst poking around a stamp shop in Melbourne (Australia), I stumbled upon an Ecuadorian stamp with a volcano on it.</t>
  </si>
  <si>
    <t xml:space="preserve">Of course I have spent a LOT of money on postage over the years. An envelope of stamps costs roughly $2 to $6 per order as most come from overseas. </t>
  </si>
  <si>
    <t>It brings me pleasure. I like the idea of slowly building up a substantial body of work.</t>
  </si>
  <si>
    <t xml:space="preserve">I currently have 8 albums (now 17) to house my collection, sorted by continents and countries. </t>
  </si>
  <si>
    <t xml:space="preserve">When I get a new stamp I write a label for it, mark it off the Excel database (I stopped marking Jim's catalogue when I compiled my database) and put it into my collection. </t>
  </si>
  <si>
    <t>Database by Glenn Marshall</t>
  </si>
  <si>
    <t>Volcano stamps in database</t>
  </si>
  <si>
    <t>ORIGINS OF THE DATABASE</t>
  </si>
  <si>
    <t>JIM WHITFORD-STARK'S LIST 2007 - ITEMS EXCLUDED FROM GLENN'S DATABASE</t>
  </si>
  <si>
    <t>LISTINGS THAT ARE NOT VOLCANO STAMPS</t>
  </si>
  <si>
    <t>first day covers with volcano stamps or volcano on envelope</t>
  </si>
  <si>
    <t>Owned*</t>
  </si>
  <si>
    <t>Not owned*</t>
  </si>
  <si>
    <t>* Includes irrelevant versions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</si>
</sst>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quot;$&quot;#,##0\ ;\(&quot;$&quot;#,##0\)"/>
    <numFmt numFmtId="165" formatCode="_-* #,##0_-;\-* #,##0_-;_-* &quot;-&quot;??_-;_-@_-"/>
    <numFmt numFmtId="166" formatCode="#,##0.00\ [$€-1];[Red]\-#,##0.00\ [$€-1]"/>
    <numFmt numFmtId="167" formatCode="0.0%"/>
    <numFmt numFmtId="168" formatCode="#,##0\ [$€-1];[Red]\-#,##0\ [$€-1]"/>
    <numFmt numFmtId="169" formatCode="&quot;$&quot;#,##0"/>
  </numFmts>
  <fonts count="28" x14ac:knownFonts="1">
    <font>
      <sz val="10"/>
      <name val="Arial"/>
    </font>
    <font>
      <sz val="11"/>
      <color theme="1"/>
      <name val="Calibri"/>
      <family val="2"/>
      <scheme val="minor"/>
    </font>
    <font>
      <sz val="11"/>
      <color theme="1"/>
      <name val="Calibri"/>
      <family val="2"/>
      <scheme val="minor"/>
    </font>
    <font>
      <b/>
      <sz val="18"/>
      <name val="Arial"/>
      <family val="2"/>
    </font>
    <font>
      <b/>
      <sz val="12"/>
      <name val="Arial"/>
      <family val="2"/>
    </font>
    <font>
      <sz val="10"/>
      <name val="Arial"/>
      <family val="2"/>
    </font>
    <font>
      <sz val="10"/>
      <name val="Arial"/>
      <family val="2"/>
    </font>
    <font>
      <sz val="9"/>
      <name val="Arial"/>
      <family val="2"/>
    </font>
    <font>
      <u/>
      <sz val="11"/>
      <color theme="10"/>
      <name val="Calibri"/>
      <family val="2"/>
      <scheme val="minor"/>
    </font>
    <font>
      <b/>
      <sz val="9"/>
      <color rgb="FFFF0000"/>
      <name val="Arial"/>
      <family val="2"/>
    </font>
    <font>
      <b/>
      <sz val="9"/>
      <color theme="1"/>
      <name val="Arial"/>
      <family val="2"/>
    </font>
    <font>
      <sz val="9"/>
      <color theme="1"/>
      <name val="Arial"/>
      <family val="2"/>
    </font>
    <font>
      <sz val="9"/>
      <name val="Calibri"/>
      <family val="2"/>
    </font>
    <font>
      <sz val="9.9"/>
      <name val="Arial"/>
      <family val="2"/>
    </font>
    <font>
      <sz val="9"/>
      <color indexed="81"/>
      <name val="Tahoma"/>
      <family val="2"/>
    </font>
    <font>
      <b/>
      <sz val="9"/>
      <color indexed="81"/>
      <name val="Tahoma"/>
      <family val="2"/>
    </font>
    <font>
      <sz val="10"/>
      <name val="Arial"/>
      <family val="2"/>
    </font>
    <font>
      <i/>
      <sz val="10"/>
      <name val="Arial"/>
      <family val="2"/>
    </font>
    <font>
      <b/>
      <sz val="10"/>
      <name val="Arial"/>
      <family val="2"/>
    </font>
    <font>
      <b/>
      <sz val="16"/>
      <name val="Arial"/>
      <family val="2"/>
    </font>
    <font>
      <sz val="10"/>
      <name val="Calibri"/>
      <family val="2"/>
    </font>
    <font>
      <u/>
      <sz val="10"/>
      <name val="Arial"/>
      <family val="2"/>
    </font>
    <font>
      <u/>
      <sz val="10"/>
      <color theme="10"/>
      <name val="Arial"/>
      <family val="2"/>
    </font>
    <font>
      <sz val="8"/>
      <name val="Arial"/>
      <family val="2"/>
    </font>
    <font>
      <b/>
      <sz val="8"/>
      <name val="Arial"/>
      <family val="2"/>
    </font>
    <font>
      <sz val="9"/>
      <color indexed="81"/>
      <name val="Tahoma"/>
      <charset val="1"/>
    </font>
    <font>
      <b/>
      <sz val="9"/>
      <color indexed="81"/>
      <name val="Tahoma"/>
      <charset val="1"/>
    </font>
    <font>
      <sz val="7"/>
      <name val="Arial"/>
      <family val="2"/>
    </font>
  </fonts>
  <fills count="8">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9" tint="0.79998168889431442"/>
        <bgColor indexed="64"/>
      </patternFill>
    </fill>
  </fills>
  <borders count="41">
    <border>
      <left/>
      <right/>
      <top/>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s>
  <cellStyleXfs count="16">
    <xf numFmtId="0" fontId="0" fillId="0" borderId="0"/>
    <xf numFmtId="3"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3" fillId="0" borderId="0" applyNumberFormat="0" applyFont="0" applyFill="0" applyAlignment="0" applyProtection="0"/>
    <xf numFmtId="0" fontId="4" fillId="0" borderId="0" applyNumberFormat="0" applyFont="0" applyFill="0" applyAlignment="0" applyProtection="0"/>
    <xf numFmtId="0" fontId="6" fillId="0" borderId="1" applyNumberFormat="0" applyFont="0" applyBorder="0" applyAlignment="0" applyProtection="0"/>
    <xf numFmtId="0" fontId="5" fillId="0" borderId="0"/>
    <xf numFmtId="0" fontId="2" fillId="0" borderId="0"/>
    <xf numFmtId="44" fontId="2" fillId="0" borderId="0" applyFont="0" applyFill="0" applyBorder="0" applyAlignment="0" applyProtection="0"/>
    <xf numFmtId="0" fontId="8" fillId="0" borderId="0" applyNumberFormat="0" applyFill="0" applyBorder="0" applyAlignment="0" applyProtection="0"/>
    <xf numFmtId="0" fontId="1" fillId="0" borderId="0"/>
    <xf numFmtId="9" fontId="16" fillId="0" borderId="0" applyFont="0" applyFill="0" applyBorder="0" applyAlignment="0" applyProtection="0"/>
    <xf numFmtId="43" fontId="16" fillId="0" borderId="0" applyFont="0" applyFill="0" applyBorder="0" applyAlignment="0" applyProtection="0"/>
    <xf numFmtId="0" fontId="22" fillId="0" borderId="0" applyNumberFormat="0" applyFill="0" applyBorder="0" applyAlignment="0" applyProtection="0"/>
  </cellStyleXfs>
  <cellXfs count="143">
    <xf numFmtId="0" fontId="0" fillId="0" borderId="0" xfId="0"/>
    <xf numFmtId="0" fontId="0" fillId="0" borderId="0" xfId="0" applyFill="1"/>
    <xf numFmtId="0" fontId="5" fillId="0" borderId="0" xfId="0" applyFont="1"/>
    <xf numFmtId="0" fontId="0" fillId="0" borderId="0" xfId="0" applyAlignment="1">
      <alignment horizontal="right"/>
    </xf>
    <xf numFmtId="0" fontId="0" fillId="0" borderId="0" xfId="0" applyFill="1" applyAlignment="1">
      <alignment horizontal="right"/>
    </xf>
    <xf numFmtId="0" fontId="5" fillId="0" borderId="0" xfId="0" applyFont="1" applyAlignment="1">
      <alignment horizontal="right"/>
    </xf>
    <xf numFmtId="0" fontId="0" fillId="2" borderId="0" xfId="0" applyFill="1"/>
    <xf numFmtId="0" fontId="0" fillId="0" borderId="0" xfId="0" applyAlignment="1">
      <alignment horizontal="left"/>
    </xf>
    <xf numFmtId="0" fontId="0" fillId="0" borderId="0" xfId="0" applyAlignment="1">
      <alignment horizontal="left" indent="1"/>
    </xf>
    <xf numFmtId="0" fontId="0" fillId="0" borderId="0" xfId="0" applyAlignment="1">
      <alignment horizontal="right" indent="1"/>
    </xf>
    <xf numFmtId="0" fontId="5" fillId="0" borderId="0" xfId="0" applyFont="1" applyAlignment="1">
      <alignment horizontal="left"/>
    </xf>
    <xf numFmtId="2" fontId="0" fillId="0" borderId="0" xfId="0" applyNumberFormat="1"/>
    <xf numFmtId="0" fontId="18" fillId="0" borderId="0" xfId="0" applyFont="1"/>
    <xf numFmtId="0" fontId="18" fillId="0" borderId="0" xfId="0" applyFont="1" applyAlignment="1">
      <alignment horizontal="left" indent="1"/>
    </xf>
    <xf numFmtId="0" fontId="18" fillId="0" borderId="0" xfId="0" applyFont="1" applyAlignment="1">
      <alignment horizontal="center" vertical="center" wrapText="1"/>
    </xf>
    <xf numFmtId="0" fontId="18" fillId="0" borderId="0" xfId="0" applyFont="1" applyAlignment="1">
      <alignment vertical="center"/>
    </xf>
    <xf numFmtId="3" fontId="18" fillId="0" borderId="0" xfId="0" applyNumberFormat="1" applyFont="1" applyAlignment="1">
      <alignment horizontal="right" indent="1"/>
    </xf>
    <xf numFmtId="0" fontId="17" fillId="0" borderId="0" xfId="0" applyFont="1" applyAlignment="1">
      <alignment horizontal="right"/>
    </xf>
    <xf numFmtId="0" fontId="19"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applyAlignment="1">
      <alignment horizontal="left"/>
    </xf>
    <xf numFmtId="166" fontId="0" fillId="0" borderId="0" xfId="0" applyNumberFormat="1" applyAlignment="1">
      <alignment horizontal="left"/>
    </xf>
    <xf numFmtId="165" fontId="0" fillId="0" borderId="0" xfId="14" applyNumberFormat="1" applyFont="1"/>
    <xf numFmtId="3" fontId="0" fillId="0" borderId="0" xfId="0" applyNumberFormat="1"/>
    <xf numFmtId="0" fontId="5" fillId="0" borderId="0" xfId="8"/>
    <xf numFmtId="0" fontId="19" fillId="0" borderId="0" xfId="8" applyFont="1"/>
    <xf numFmtId="0" fontId="18" fillId="0" borderId="0" xfId="8" applyFont="1"/>
    <xf numFmtId="0" fontId="18" fillId="0" borderId="0" xfId="8" applyFont="1" applyAlignment="1">
      <alignment horizontal="center" vertical="center" wrapText="1"/>
    </xf>
    <xf numFmtId="0" fontId="18" fillId="0" borderId="0" xfId="8" applyFont="1" applyAlignment="1">
      <alignment horizontal="left" vertical="center" wrapText="1" indent="1"/>
    </xf>
    <xf numFmtId="0" fontId="5" fillId="0" borderId="0" xfId="8" applyAlignment="1">
      <alignment horizontal="right"/>
    </xf>
    <xf numFmtId="0" fontId="5" fillId="0" borderId="0" xfId="8" applyAlignment="1">
      <alignment horizontal="left" indent="1"/>
    </xf>
    <xf numFmtId="167" fontId="0" fillId="0" borderId="0" xfId="13" applyNumberFormat="1" applyFont="1"/>
    <xf numFmtId="167" fontId="0" fillId="0" borderId="0" xfId="0" applyNumberFormat="1"/>
    <xf numFmtId="166" fontId="5" fillId="0" borderId="0" xfId="0" applyNumberFormat="1" applyFont="1" applyAlignment="1">
      <alignment horizontal="left"/>
    </xf>
    <xf numFmtId="0" fontId="5" fillId="2" borderId="0" xfId="0" applyFont="1" applyFill="1"/>
    <xf numFmtId="168" fontId="0" fillId="0" borderId="0" xfId="0" applyNumberFormat="1" applyAlignment="1">
      <alignment horizontal="left"/>
    </xf>
    <xf numFmtId="8" fontId="5" fillId="0" borderId="0" xfId="0" applyNumberFormat="1" applyFont="1" applyAlignment="1">
      <alignment horizontal="left"/>
    </xf>
    <xf numFmtId="8" fontId="0" fillId="0" borderId="0" xfId="0" applyNumberFormat="1" applyAlignment="1">
      <alignment horizontal="left"/>
    </xf>
    <xf numFmtId="0" fontId="5" fillId="0" borderId="0" xfId="0" applyFont="1" applyFill="1" applyAlignment="1">
      <alignment horizontal="left"/>
    </xf>
    <xf numFmtId="0" fontId="0" fillId="0" borderId="0" xfId="0" applyAlignment="1">
      <alignment horizontal="center" vertical="center" wrapText="1"/>
    </xf>
    <xf numFmtId="166" fontId="0" fillId="0" borderId="0" xfId="0" applyNumberForma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indent="1"/>
    </xf>
    <xf numFmtId="0" fontId="0" fillId="0" borderId="0" xfId="0" applyAlignment="1">
      <alignment horizontal="left" indent="2"/>
    </xf>
    <xf numFmtId="0" fontId="0" fillId="0" borderId="0" xfId="0" applyFill="1" applyAlignment="1">
      <alignment horizontal="left" indent="1"/>
    </xf>
    <xf numFmtId="0" fontId="5" fillId="0" borderId="0" xfId="0" applyFont="1" applyAlignment="1">
      <alignment horizontal="left" indent="2"/>
    </xf>
    <xf numFmtId="0" fontId="5" fillId="0" borderId="0" xfId="0" applyFont="1" applyAlignment="1">
      <alignment horizontal="right" indent="1"/>
    </xf>
    <xf numFmtId="3" fontId="23" fillId="0" borderId="0" xfId="0" applyNumberFormat="1" applyFont="1"/>
    <xf numFmtId="0" fontId="0" fillId="0" borderId="0" xfId="0" applyFill="1" applyAlignment="1">
      <alignment horizontal="center" vertical="center" wrapText="1"/>
    </xf>
    <xf numFmtId="0" fontId="0" fillId="0" borderId="3" xfId="0" applyBorder="1"/>
    <xf numFmtId="0" fontId="0" fillId="0" borderId="0" xfId="0" applyBorder="1"/>
    <xf numFmtId="3" fontId="0" fillId="0" borderId="2" xfId="0" applyNumberFormat="1" applyBorder="1"/>
    <xf numFmtId="0" fontId="0" fillId="0" borderId="2" xfId="0" applyBorder="1"/>
    <xf numFmtId="167" fontId="0" fillId="0" borderId="2" xfId="13" applyNumberFormat="1" applyFont="1" applyBorder="1"/>
    <xf numFmtId="3" fontId="0" fillId="0" borderId="18" xfId="0" applyNumberFormat="1" applyBorder="1"/>
    <xf numFmtId="0" fontId="0" fillId="3" borderId="19" xfId="0" applyFill="1" applyBorder="1"/>
    <xf numFmtId="0" fontId="0" fillId="3" borderId="13" xfId="0" applyFill="1" applyBorder="1"/>
    <xf numFmtId="0" fontId="0" fillId="3" borderId="20" xfId="0" applyFill="1" applyBorder="1"/>
    <xf numFmtId="9" fontId="0" fillId="3" borderId="21" xfId="13" applyFont="1" applyFill="1" applyBorder="1"/>
    <xf numFmtId="0" fontId="5" fillId="3" borderId="7" xfId="0" applyFont="1" applyFill="1" applyBorder="1" applyAlignment="1">
      <alignment horizontal="left" indent="1"/>
    </xf>
    <xf numFmtId="0" fontId="0" fillId="3" borderId="10" xfId="0" applyFill="1" applyBorder="1"/>
    <xf numFmtId="0" fontId="0" fillId="3" borderId="23" xfId="0" applyFill="1" applyBorder="1"/>
    <xf numFmtId="0" fontId="0" fillId="3" borderId="25" xfId="0" applyFill="1" applyBorder="1"/>
    <xf numFmtId="9" fontId="0" fillId="3" borderId="26" xfId="13" applyFont="1" applyFill="1" applyBorder="1"/>
    <xf numFmtId="0" fontId="5" fillId="3" borderId="27" xfId="0" applyFont="1" applyFill="1" applyBorder="1" applyAlignment="1">
      <alignment horizontal="left" indent="1"/>
    </xf>
    <xf numFmtId="0" fontId="5" fillId="3" borderId="25" xfId="0" applyFont="1" applyFill="1" applyBorder="1" applyAlignment="1">
      <alignment horizontal="left" indent="1"/>
    </xf>
    <xf numFmtId="0" fontId="0" fillId="3" borderId="25" xfId="0" applyFill="1" applyBorder="1" applyAlignment="1">
      <alignment horizontal="left" indent="1"/>
    </xf>
    <xf numFmtId="0" fontId="5" fillId="3" borderId="26" xfId="0" applyFont="1" applyFill="1" applyBorder="1" applyAlignment="1">
      <alignment horizontal="left" indent="1"/>
    </xf>
    <xf numFmtId="3" fontId="0" fillId="0" borderId="12" xfId="0" applyNumberFormat="1" applyBorder="1"/>
    <xf numFmtId="0" fontId="5" fillId="0" borderId="0" xfId="0" applyFont="1" applyBorder="1"/>
    <xf numFmtId="0" fontId="0" fillId="4" borderId="27" xfId="0" applyFill="1" applyBorder="1"/>
    <xf numFmtId="167" fontId="0" fillId="4" borderId="8" xfId="13" applyNumberFormat="1" applyFont="1" applyFill="1" applyBorder="1"/>
    <xf numFmtId="0" fontId="0" fillId="4" borderId="9" xfId="0" applyFill="1" applyBorder="1"/>
    <xf numFmtId="0" fontId="5" fillId="4" borderId="25" xfId="0" applyFont="1" applyFill="1" applyBorder="1"/>
    <xf numFmtId="167" fontId="0" fillId="4" borderId="10" xfId="13" applyNumberFormat="1" applyFont="1" applyFill="1" applyBorder="1"/>
    <xf numFmtId="0" fontId="0" fillId="4" borderId="11" xfId="0" applyFill="1" applyBorder="1"/>
    <xf numFmtId="0" fontId="5" fillId="4" borderId="26" xfId="0" applyFont="1" applyFill="1" applyBorder="1"/>
    <xf numFmtId="167" fontId="0" fillId="4" borderId="23" xfId="13" applyNumberFormat="1" applyFont="1" applyFill="1" applyBorder="1"/>
    <xf numFmtId="0" fontId="0" fillId="4" borderId="24" xfId="0" applyFill="1" applyBorder="1"/>
    <xf numFmtId="0" fontId="0" fillId="5" borderId="28" xfId="0" applyFill="1" applyBorder="1" applyAlignment="1">
      <alignment horizontal="right"/>
    </xf>
    <xf numFmtId="0" fontId="0" fillId="5" borderId="29" xfId="0" applyFill="1" applyBorder="1" applyAlignment="1">
      <alignment horizontal="right"/>
    </xf>
    <xf numFmtId="3" fontId="0" fillId="5" borderId="32" xfId="0" applyNumberFormat="1" applyFill="1" applyBorder="1"/>
    <xf numFmtId="9" fontId="0" fillId="5" borderId="33" xfId="13" applyFont="1" applyFill="1" applyBorder="1"/>
    <xf numFmtId="0" fontId="0" fillId="5" borderId="34" xfId="0" applyFill="1" applyBorder="1" applyAlignment="1">
      <alignment horizontal="right"/>
    </xf>
    <xf numFmtId="3" fontId="0" fillId="5" borderId="35" xfId="0" applyNumberFormat="1" applyFill="1" applyBorder="1"/>
    <xf numFmtId="9" fontId="0" fillId="5" borderId="36" xfId="13" applyFont="1" applyFill="1" applyBorder="1"/>
    <xf numFmtId="0" fontId="0" fillId="6" borderId="19" xfId="0" applyFill="1" applyBorder="1" applyAlignment="1">
      <alignment horizontal="right" indent="1"/>
    </xf>
    <xf numFmtId="3" fontId="0" fillId="6" borderId="13" xfId="0" applyNumberFormat="1" applyFill="1" applyBorder="1"/>
    <xf numFmtId="0" fontId="5" fillId="6" borderId="20" xfId="0" applyFont="1" applyFill="1" applyBorder="1" applyAlignment="1">
      <alignment horizontal="right" indent="1"/>
    </xf>
    <xf numFmtId="3" fontId="0" fillId="6" borderId="14" xfId="0" applyNumberFormat="1" applyFill="1" applyBorder="1"/>
    <xf numFmtId="0" fontId="0" fillId="6" borderId="20" xfId="0" applyFill="1" applyBorder="1" applyAlignment="1">
      <alignment horizontal="right" indent="1"/>
    </xf>
    <xf numFmtId="0" fontId="0" fillId="6" borderId="20" xfId="0" applyFont="1" applyFill="1" applyBorder="1" applyAlignment="1">
      <alignment horizontal="right" indent="1"/>
    </xf>
    <xf numFmtId="0" fontId="0" fillId="6" borderId="21" xfId="0" applyFont="1" applyFill="1" applyBorder="1" applyAlignment="1">
      <alignment horizontal="right" indent="1"/>
    </xf>
    <xf numFmtId="0" fontId="0" fillId="6" borderId="39" xfId="0" applyFill="1" applyBorder="1"/>
    <xf numFmtId="3" fontId="0" fillId="6" borderId="22" xfId="0" applyNumberFormat="1" applyFill="1" applyBorder="1"/>
    <xf numFmtId="2" fontId="0" fillId="0" borderId="2" xfId="0" applyNumberFormat="1" applyBorder="1"/>
    <xf numFmtId="3" fontId="0" fillId="7" borderId="15" xfId="0" applyNumberFormat="1" applyFill="1" applyBorder="1" applyAlignment="1">
      <alignment horizontal="center"/>
    </xf>
    <xf numFmtId="3" fontId="0" fillId="7" borderId="13" xfId="0" applyNumberFormat="1" applyFill="1" applyBorder="1" applyAlignment="1">
      <alignment horizontal="center"/>
    </xf>
    <xf numFmtId="0" fontId="7" fillId="7" borderId="16" xfId="0" applyFont="1" applyFill="1" applyBorder="1" applyAlignment="1">
      <alignment horizontal="right" indent="1"/>
    </xf>
    <xf numFmtId="9" fontId="7" fillId="7" borderId="14" xfId="13" applyFont="1" applyFill="1" applyBorder="1" applyAlignment="1">
      <alignment horizontal="right" indent="1"/>
    </xf>
    <xf numFmtId="0" fontId="7" fillId="7" borderId="17" xfId="0" applyFont="1" applyFill="1" applyBorder="1" applyAlignment="1">
      <alignment horizontal="right" indent="1"/>
    </xf>
    <xf numFmtId="0" fontId="23" fillId="7" borderId="4" xfId="0" applyFont="1" applyFill="1" applyBorder="1" applyAlignment="1">
      <alignment horizontal="left" indent="1"/>
    </xf>
    <xf numFmtId="0" fontId="23" fillId="7" borderId="6" xfId="0" applyFont="1" applyFill="1" applyBorder="1" applyAlignment="1">
      <alignment horizontal="left" indent="1"/>
    </xf>
    <xf numFmtId="0" fontId="23" fillId="7" borderId="5" xfId="0" applyFont="1" applyFill="1" applyBorder="1" applyAlignment="1">
      <alignment horizontal="left" indent="1"/>
    </xf>
    <xf numFmtId="3" fontId="0" fillId="0" borderId="2" xfId="0" applyNumberFormat="1" applyBorder="1" applyAlignment="1">
      <alignment horizontal="center"/>
    </xf>
    <xf numFmtId="0" fontId="0" fillId="3" borderId="17" xfId="0" applyFill="1" applyBorder="1"/>
    <xf numFmtId="9" fontId="23" fillId="6" borderId="37" xfId="13" applyFont="1" applyFill="1" applyBorder="1"/>
    <xf numFmtId="9" fontId="23" fillId="6" borderId="38" xfId="13" applyFont="1" applyFill="1" applyBorder="1"/>
    <xf numFmtId="0" fontId="7" fillId="0" borderId="0" xfId="0" applyFont="1" applyAlignment="1">
      <alignment horizontal="right"/>
    </xf>
    <xf numFmtId="0" fontId="0" fillId="5" borderId="31" xfId="0" applyFill="1" applyBorder="1" applyAlignment="1">
      <alignment horizontal="right" indent="1"/>
    </xf>
    <xf numFmtId="0" fontId="0" fillId="5" borderId="34" xfId="0" applyFill="1" applyBorder="1" applyAlignment="1">
      <alignment horizontal="right" indent="1"/>
    </xf>
    <xf numFmtId="0" fontId="0" fillId="3" borderId="9" xfId="0" applyFill="1" applyBorder="1" applyAlignment="1">
      <alignment horizontal="right" indent="1"/>
    </xf>
    <xf numFmtId="0" fontId="0" fillId="3" borderId="40" xfId="0" applyFill="1" applyBorder="1" applyAlignment="1">
      <alignment horizontal="right" indent="1"/>
    </xf>
    <xf numFmtId="0" fontId="0" fillId="3" borderId="11" xfId="0" applyFill="1" applyBorder="1" applyAlignment="1">
      <alignment horizontal="right" indent="1"/>
    </xf>
    <xf numFmtId="0" fontId="0" fillId="3" borderId="24" xfId="0" applyFill="1" applyBorder="1" applyAlignment="1">
      <alignment horizontal="right" indent="1"/>
    </xf>
    <xf numFmtId="3" fontId="0" fillId="0" borderId="0" xfId="0" applyNumberFormat="1" applyAlignment="1">
      <alignment horizontal="right" indent="1"/>
    </xf>
    <xf numFmtId="0" fontId="18" fillId="0" borderId="0" xfId="0" applyFont="1" applyBorder="1"/>
    <xf numFmtId="3" fontId="0" fillId="0" borderId="0" xfId="0" applyNumberFormat="1" applyBorder="1" applyAlignment="1">
      <alignment horizontal="right" indent="1"/>
    </xf>
    <xf numFmtId="0" fontId="5" fillId="0" borderId="0" xfId="0" applyFont="1" applyFill="1" applyBorder="1" applyAlignment="1">
      <alignment horizontal="left" indent="1"/>
    </xf>
    <xf numFmtId="0" fontId="0" fillId="0" borderId="0" xfId="0" applyFill="1" applyBorder="1"/>
    <xf numFmtId="0" fontId="18" fillId="0" borderId="0" xfId="0" applyFont="1" applyFill="1" applyBorder="1"/>
    <xf numFmtId="167" fontId="0" fillId="0" borderId="0" xfId="13" applyNumberFormat="1" applyFont="1" applyFill="1" applyBorder="1" applyAlignment="1">
      <alignment horizontal="right" indent="1"/>
    </xf>
    <xf numFmtId="9" fontId="23" fillId="0" borderId="0" xfId="13" applyFont="1" applyFill="1" applyBorder="1" applyAlignment="1">
      <alignment horizontal="right" indent="1"/>
    </xf>
    <xf numFmtId="0" fontId="0" fillId="0" borderId="0" xfId="0" applyFill="1" applyBorder="1" applyAlignment="1">
      <alignment horizontal="right" indent="1"/>
    </xf>
    <xf numFmtId="3" fontId="0" fillId="0" borderId="0" xfId="0" applyNumberFormat="1" applyFill="1" applyBorder="1" applyAlignment="1">
      <alignment horizontal="right" indent="1"/>
    </xf>
    <xf numFmtId="3" fontId="18" fillId="0" borderId="0" xfId="0" applyNumberFormat="1" applyFont="1" applyFill="1" applyBorder="1" applyAlignment="1">
      <alignment horizontal="right" indent="1"/>
    </xf>
    <xf numFmtId="9" fontId="24" fillId="0" borderId="0" xfId="13" applyFont="1" applyFill="1" applyBorder="1" applyAlignment="1">
      <alignment horizontal="right" indent="1"/>
    </xf>
    <xf numFmtId="9" fontId="23" fillId="0" borderId="0" xfId="13" applyFont="1" applyAlignment="1">
      <alignment horizontal="right" indent="1"/>
    </xf>
    <xf numFmtId="0" fontId="18" fillId="0" borderId="0" xfId="0" applyFont="1" applyFill="1" applyBorder="1" applyAlignment="1">
      <alignment horizontal="right" indent="1"/>
    </xf>
    <xf numFmtId="0" fontId="7" fillId="0" borderId="0" xfId="0" applyFont="1" applyAlignment="1">
      <alignment horizontal="right" indent="1"/>
    </xf>
    <xf numFmtId="15" fontId="0" fillId="0" borderId="0" xfId="0" applyNumberFormat="1" applyAlignment="1">
      <alignment horizontal="left" indent="1"/>
    </xf>
    <xf numFmtId="0" fontId="22" fillId="0" borderId="0" xfId="15" applyAlignment="1">
      <alignment horizontal="left" indent="1"/>
    </xf>
    <xf numFmtId="167" fontId="23" fillId="0" borderId="0" xfId="13" applyNumberFormat="1" applyFont="1" applyFill="1" applyBorder="1" applyAlignment="1">
      <alignment horizontal="right" indent="1"/>
    </xf>
    <xf numFmtId="4" fontId="0" fillId="0" borderId="0" xfId="0" applyNumberFormat="1"/>
    <xf numFmtId="3" fontId="18" fillId="0" borderId="0" xfId="0" applyNumberFormat="1" applyFont="1"/>
    <xf numFmtId="0" fontId="19" fillId="0" borderId="0" xfId="0" applyFont="1" applyAlignment="1">
      <alignment vertical="center"/>
    </xf>
    <xf numFmtId="169" fontId="27" fillId="0" borderId="0" xfId="0" applyNumberFormat="1" applyFont="1"/>
    <xf numFmtId="3" fontId="0" fillId="4" borderId="19" xfId="0" applyNumberFormat="1" applyFill="1" applyBorder="1" applyAlignment="1">
      <alignment horizontal="right" indent="1"/>
    </xf>
    <xf numFmtId="3" fontId="0" fillId="4" borderId="20" xfId="0" applyNumberFormat="1" applyFill="1" applyBorder="1" applyAlignment="1">
      <alignment horizontal="right" indent="1"/>
    </xf>
    <xf numFmtId="167" fontId="0" fillId="4" borderId="21" xfId="13" applyNumberFormat="1" applyFont="1" applyFill="1" applyBorder="1" applyAlignment="1">
      <alignment horizontal="right" indent="1"/>
    </xf>
    <xf numFmtId="0" fontId="5" fillId="5" borderId="30" xfId="0" applyFont="1" applyFill="1" applyBorder="1" applyAlignment="1">
      <alignment horizontal="right"/>
    </xf>
    <xf numFmtId="0" fontId="23" fillId="0" borderId="0" xfId="0" applyFont="1"/>
  </cellXfs>
  <cellStyles count="16">
    <cellStyle name="Comma" xfId="14" builtinId="3"/>
    <cellStyle name="Comma0" xfId="1" xr:uid="{00000000-0005-0000-0000-000000000000}"/>
    <cellStyle name="Currency 2" xfId="10" xr:uid="{B5BD23E2-3EE3-428D-BA68-A7B5F79C2105}"/>
    <cellStyle name="Currency0" xfId="2" xr:uid="{00000000-0005-0000-0000-000001000000}"/>
    <cellStyle name="Date" xfId="3" xr:uid="{00000000-0005-0000-0000-000002000000}"/>
    <cellStyle name="Fixed" xfId="4" xr:uid="{00000000-0005-0000-0000-000003000000}"/>
    <cellStyle name="Heading 1" xfId="5" builtinId="16" customBuiltin="1"/>
    <cellStyle name="Heading 2" xfId="6" builtinId="17" customBuiltin="1"/>
    <cellStyle name="Hyperlink" xfId="15" builtinId="8"/>
    <cellStyle name="Hyperlink 2" xfId="11" xr:uid="{838F2376-5DC5-4C2A-9DB5-0F55140CB64D}"/>
    <cellStyle name="Normal" xfId="0" builtinId="0"/>
    <cellStyle name="Normal 2" xfId="8" xr:uid="{760EBE04-183A-43D0-9E84-C961A155FA9C}"/>
    <cellStyle name="Normal 3" xfId="9" xr:uid="{9722D08A-A712-4314-A363-4602A9C1256A}"/>
    <cellStyle name="Normal 4" xfId="12" xr:uid="{FAF4189A-463E-41D2-83B8-C4EB511FF365}"/>
    <cellStyle name="Percent" xfId="13" builtinId="5"/>
    <cellStyle name="Total" xfId="7" builtinId="25" customBuiltin="1"/>
  </cellStyles>
  <dxfs count="745">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C1E0"/>
      <color rgb="FFFF3300"/>
      <color rgb="FF66FFFF"/>
      <color rgb="FFCCCCFF"/>
      <color rgb="FFCC99FF"/>
      <color rgb="FFFF3399"/>
      <color rgb="FFFF66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worksheet" Target="worksheets/sheet1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AU" sz="1800" b="1"/>
              <a:t>Number of Volcano Stamps per Category</a:t>
            </a:r>
          </a:p>
        </c:rich>
      </c:tx>
      <c:layout>
        <c:manualLayout>
          <c:xMode val="edge"/>
          <c:yMode val="edge"/>
          <c:x val="0.33388755276687021"/>
          <c:y val="4.85757101368805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CF-4560-9161-F7A56231AE5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5CF-4560-9161-F7A56231AE5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5CF-4560-9161-F7A56231AE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5CF-4560-9161-F7A56231AE5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5CF-4560-9161-F7A56231AE5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5CF-4560-9161-F7A56231AE5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5CF-4560-9161-F7A56231AE5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(DATABASE!$AI$15972,DATABASE!$AK$15972,DATABASE!$AM$15972,DATABASE!$AO$15972,DATABASE!$AQ$15972,DATABASE!$AS$15972,DATABASE!$AU$15972)</c:f>
              <c:strCache>
                <c:ptCount val="7"/>
                <c:pt idx="0">
                  <c:v>Obvious volcano</c:v>
                </c:pt>
                <c:pt idx="1">
                  <c:v>Volcanic geology</c:v>
                </c:pt>
                <c:pt idx="2">
                  <c:v>Volcano background</c:v>
                </c:pt>
                <c:pt idx="3">
                  <c:v>Volcano constructions</c:v>
                </c:pt>
                <c:pt idx="4">
                  <c:v>Volcano-derived landscape</c:v>
                </c:pt>
                <c:pt idx="5">
                  <c:v>Volcano island maps</c:v>
                </c:pt>
                <c:pt idx="6">
                  <c:v>Minerals</c:v>
                </c:pt>
              </c:strCache>
            </c:strRef>
          </c:cat>
          <c:val>
            <c:numRef>
              <c:f>(DATABASE!$AI$15970,DATABASE!$AK$15970,DATABASE!$AM$15970,DATABASE!$AO$15970,DATABASE!$AQ$15970,DATABASE!$AS$15970,DATABASE!$AU$15970)</c:f>
              <c:numCache>
                <c:formatCode>#,##0</c:formatCode>
                <c:ptCount val="7"/>
                <c:pt idx="0">
                  <c:v>2899</c:v>
                </c:pt>
                <c:pt idx="1">
                  <c:v>466</c:v>
                </c:pt>
                <c:pt idx="2">
                  <c:v>4480</c:v>
                </c:pt>
                <c:pt idx="3">
                  <c:v>489</c:v>
                </c:pt>
                <c:pt idx="4">
                  <c:v>2699</c:v>
                </c:pt>
                <c:pt idx="5">
                  <c:v>1465</c:v>
                </c:pt>
                <c:pt idx="6">
                  <c:v>2599</c:v>
                </c:pt>
              </c:numCache>
            </c:numRef>
          </c:val>
          <c:extLst>
            <c:ext xmlns:c16="http://schemas.microsoft.com/office/drawing/2014/chart" uri="{C3380CC4-5D6E-409C-BE32-E72D297353CC}">
              <c16:uniqueId val="{0000000E-85CF-4560-9161-F7A56231AE50}"/>
            </c:ext>
          </c:extLst>
        </c:ser>
        <c:dLbls>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0633156225754101"/>
          <c:y val="0.8416089205913041"/>
          <c:w val="0.80201067267180182"/>
          <c:h val="0.1361272122626256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0602F7-D725-4198-ACE1-0A9A14EB0A92}">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511056</xdr:colOff>
      <xdr:row>1</xdr:row>
      <xdr:rowOff>7620</xdr:rowOff>
    </xdr:from>
    <xdr:to>
      <xdr:col>4</xdr:col>
      <xdr:colOff>465253</xdr:colOff>
      <xdr:row>4</xdr:row>
      <xdr:rowOff>83820</xdr:rowOff>
    </xdr:to>
    <xdr:pic>
      <xdr:nvPicPr>
        <xdr:cNvPr id="7" name="Picture 6">
          <a:extLst>
            <a:ext uri="{FF2B5EF4-FFF2-40B4-BE49-F238E27FC236}">
              <a16:creationId xmlns:a16="http://schemas.microsoft.com/office/drawing/2014/main" id="{20652B31-9099-44A7-8CF3-73E054DAEC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5156" y="175260"/>
          <a:ext cx="739057" cy="579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54815" cy="6274741"/>
    <xdr:graphicFrame macro="">
      <xdr:nvGraphicFramePr>
        <xdr:cNvPr id="2" name="Chart 1">
          <a:extLst>
            <a:ext uri="{FF2B5EF4-FFF2-40B4-BE49-F238E27FC236}">
              <a16:creationId xmlns:a16="http://schemas.microsoft.com/office/drawing/2014/main" id="{D9C0A135-5718-4B3E-8785-F4398EA457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lastdodo.com/en/areas/3866157-western-sahara?page=10"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6" Type="http://schemas.openxmlformats.org/officeDocument/2006/relationships/hyperlink" Target="file:///C:\Users\jpgs\indonesia2031nm.jpg" TargetMode="External"/><Relationship Id="rId117" Type="http://schemas.openxmlformats.org/officeDocument/2006/relationships/hyperlink" Target="https://drive.google.com/file/d/1c-Jmpwnj11tHrgzEwLh4W_QLIKQqM2b1/view?usp=sharing" TargetMode="External"/><Relationship Id="rId21" Type="http://schemas.openxmlformats.org/officeDocument/2006/relationships/hyperlink" Target="file:///C:\Users\jpgs\indonesia1961.jpg" TargetMode="External"/><Relationship Id="rId42" Type="http://schemas.openxmlformats.org/officeDocument/2006/relationships/hyperlink" Target="https://drive.google.com/file/d/1R-RH65Ylw7XN6dtK_tqLB7HQM_qtNSQT/view?usp=sharing" TargetMode="External"/><Relationship Id="rId47" Type="http://schemas.openxmlformats.org/officeDocument/2006/relationships/hyperlink" Target="https://drive.google.com/file/d/1ktbpNrjvdgv2iTFdHtoP5taJnl81Ao7b/view?usp=sharing" TargetMode="External"/><Relationship Id="rId63" Type="http://schemas.openxmlformats.org/officeDocument/2006/relationships/hyperlink" Target="https://drive.google.com/file/d/1ExJln5xDI9FrKf4r0V4LzwUIOz1cUiZY/view?usp=sharing" TargetMode="External"/><Relationship Id="rId68" Type="http://schemas.openxmlformats.org/officeDocument/2006/relationships/hyperlink" Target="https://drive.google.com/file/d/1VJ8hkxOrppmQxoaE1qvEnwQ822sAbbNm/view?usp=sharing" TargetMode="External"/><Relationship Id="rId84" Type="http://schemas.openxmlformats.org/officeDocument/2006/relationships/hyperlink" Target="file:///C:\Users\jpgs\nin37nm.jpg" TargetMode="External"/><Relationship Id="rId89" Type="http://schemas.openxmlformats.org/officeDocument/2006/relationships/hyperlink" Target="file:///C:\Users\jpgs\nib5nm.jpg" TargetMode="External"/><Relationship Id="rId112" Type="http://schemas.openxmlformats.org/officeDocument/2006/relationships/hyperlink" Target="https://drive.google.com/file/d/1G_EJKP7ev4M2CzV5oI0HAA8x4iwPO4lo/view?usp=sharing" TargetMode="External"/><Relationship Id="rId16" Type="http://schemas.openxmlformats.org/officeDocument/2006/relationships/hyperlink" Target="file:///C:\Users\jpgs\indonesia798anm.jpg" TargetMode="External"/><Relationship Id="rId107" Type="http://schemas.openxmlformats.org/officeDocument/2006/relationships/hyperlink" Target="https://drive.google.com/file/d/1KpvVdIP_qbhwrocwCxzGn5Zk-FP92xHy/view?usp=sharing" TargetMode="External"/><Relationship Id="rId11" Type="http://schemas.openxmlformats.org/officeDocument/2006/relationships/hyperlink" Target="file:///C:\Users\jpgs\indonesia1204.jpg" TargetMode="External"/><Relationship Id="rId32" Type="http://schemas.openxmlformats.org/officeDocument/2006/relationships/hyperlink" Target="file:///C:\Users\jpgs\indonesiab76.jpg" TargetMode="External"/><Relationship Id="rId37" Type="http://schemas.openxmlformats.org/officeDocument/2006/relationships/hyperlink" Target="https://drive.google.com/file/d/1coNCtHpuTHCfodjTa_jwx-zd8nPUCRyw/view?usp=sharing" TargetMode="External"/><Relationship Id="rId53" Type="http://schemas.openxmlformats.org/officeDocument/2006/relationships/hyperlink" Target="https://drive.google.com/file/d/1NoAFunJ_NZsc5qTipLG9-L6LJQmktHvk/view?usp=sharing" TargetMode="External"/><Relationship Id="rId58" Type="http://schemas.openxmlformats.org/officeDocument/2006/relationships/hyperlink" Target="https://drive.google.com/file/d/1ZcFQyluZAmXBNTtRuKxGbrcEky5U_-ne/view?usp=sharing" TargetMode="External"/><Relationship Id="rId74" Type="http://schemas.openxmlformats.org/officeDocument/2006/relationships/hyperlink" Target="https://drive.google.com/file/d/1Y-P8u_un80-shW2e2hM6AV4_Fu-vj9-e/view?usp=sharing" TargetMode="External"/><Relationship Id="rId79" Type="http://schemas.openxmlformats.org/officeDocument/2006/relationships/hyperlink" Target="https://drive.google.com/file/d/10aFjhhkOYbfcYQw07SNv60qqUHqCTTas/view?usp=sharing" TargetMode="External"/><Relationship Id="rId102" Type="http://schemas.openxmlformats.org/officeDocument/2006/relationships/hyperlink" Target="https://drive.google.com/file/d/1KSS-ZpMaLo-ICXIeYDhqL_dO-pM6-XQv/view?usp=sharing" TargetMode="External"/><Relationship Id="rId5" Type="http://schemas.openxmlformats.org/officeDocument/2006/relationships/hyperlink" Target="file:///C:\Users\jpgs\indonesiab73.jpg" TargetMode="External"/><Relationship Id="rId90" Type="http://schemas.openxmlformats.org/officeDocument/2006/relationships/hyperlink" Target="https://drive.google.com/file/d/1KgvI0JuSStm2Vmo4i02yIXIFUZX0iA1k/view?usp=sharing" TargetMode="External"/><Relationship Id="rId95" Type="http://schemas.openxmlformats.org/officeDocument/2006/relationships/hyperlink" Target="https://drive.google.com/file/d/1E6ZMZdWWyy6B_qIcT3TUvR_e2aaVuN1p/view?usp=sharing" TargetMode="External"/><Relationship Id="rId22" Type="http://schemas.openxmlformats.org/officeDocument/2006/relationships/hyperlink" Target="file:///C:\Users\jpgs\indonesia2027nm.jpg" TargetMode="External"/><Relationship Id="rId27" Type="http://schemas.openxmlformats.org/officeDocument/2006/relationships/hyperlink" Target="file:///C:\Users\jpgs\indonesia798nm.jpg" TargetMode="External"/><Relationship Id="rId43" Type="http://schemas.openxmlformats.org/officeDocument/2006/relationships/hyperlink" Target="https://drive.google.com/file/d/1w3-lKmFvZOM3lWoyMhRofmYxXNiErQpi/view?usp=sharing" TargetMode="External"/><Relationship Id="rId48" Type="http://schemas.openxmlformats.org/officeDocument/2006/relationships/hyperlink" Target="https://drive.google.com/file/d/1TSa34AB9enSad0u4I-US62G_3ogabuQk/view?usp=sharing" TargetMode="External"/><Relationship Id="rId64" Type="http://schemas.openxmlformats.org/officeDocument/2006/relationships/hyperlink" Target="https://drive.google.com/file/d/1c1qjvjKSYfkkFQy3JpO5B2NwKUPoUUxr/view?usp=sharing" TargetMode="External"/><Relationship Id="rId69" Type="http://schemas.openxmlformats.org/officeDocument/2006/relationships/hyperlink" Target="https://drive.google.com/file/d/1CM6CzBzvXejsL_YdixlJUI-KS09fJH78/view?usp=sharing" TargetMode="External"/><Relationship Id="rId113" Type="http://schemas.openxmlformats.org/officeDocument/2006/relationships/hyperlink" Target="https://drive.google.com/file/d/1oyOXFwGCPbSwr6CG7d6YausmoH5l6WS8/view?usp=sharing" TargetMode="External"/><Relationship Id="rId118" Type="http://schemas.openxmlformats.org/officeDocument/2006/relationships/hyperlink" Target="https://drive.google.com/file/d/1p6DhD4EZCntX9X7IW3bFV54I1AK685Zt/view?usp=sharing" TargetMode="External"/><Relationship Id="rId80" Type="http://schemas.openxmlformats.org/officeDocument/2006/relationships/hyperlink" Target="file:///C:\Users\jpgs\ni254.jpg" TargetMode="External"/><Relationship Id="rId85" Type="http://schemas.openxmlformats.org/officeDocument/2006/relationships/hyperlink" Target="file:///C:\Users\jpgs\nin2nm.jpg" TargetMode="External"/><Relationship Id="rId12" Type="http://schemas.openxmlformats.org/officeDocument/2006/relationships/hyperlink" Target="file:///C:\Users\jpgs\indonesia1555.jpg" TargetMode="External"/><Relationship Id="rId17" Type="http://schemas.openxmlformats.org/officeDocument/2006/relationships/hyperlink" Target="file:///C:\Users\jpgs\indonesia973nm.jpg" TargetMode="External"/><Relationship Id="rId33" Type="http://schemas.openxmlformats.org/officeDocument/2006/relationships/hyperlink" Target="file:///C:\Users\jpgs\indonesia1205.jpg" TargetMode="External"/><Relationship Id="rId38" Type="http://schemas.openxmlformats.org/officeDocument/2006/relationships/hyperlink" Target="https://drive.google.com/file/d/1rTETND01OSR6zx5hNqJN15XrBkVND-vR/view?usp=sharing" TargetMode="External"/><Relationship Id="rId59" Type="http://schemas.openxmlformats.org/officeDocument/2006/relationships/hyperlink" Target="https://drive.google.com/file/d/1O0hOTJOGy2JUPcorbjjwWSWdlnWYqB0_/view?usp=sharing" TargetMode="External"/><Relationship Id="rId103" Type="http://schemas.openxmlformats.org/officeDocument/2006/relationships/hyperlink" Target="file:///C:\Users\jpgs\indonesia1759nm.jpg" TargetMode="External"/><Relationship Id="rId108" Type="http://schemas.openxmlformats.org/officeDocument/2006/relationships/hyperlink" Target="file:///C:\Users\jpgs\indonesia2055nm.jpg" TargetMode="External"/><Relationship Id="rId54" Type="http://schemas.openxmlformats.org/officeDocument/2006/relationships/hyperlink" Target="https://drive.google.com/file/d/1wyvnp98oy3jM7eGhwXNN8-XhN4tkh9Yb/view?usp=sharing" TargetMode="External"/><Relationship Id="rId70" Type="http://schemas.openxmlformats.org/officeDocument/2006/relationships/hyperlink" Target="https://drive.google.com/file/d/1mXgtPz_l3ebtThmNs2jlS5vv__prt7Cx/view?usp=sharing" TargetMode="External"/><Relationship Id="rId75" Type="http://schemas.openxmlformats.org/officeDocument/2006/relationships/hyperlink" Target="https://drive.google.com/file/d/1oyOXFwGCPbSwr6CG7d6YausmoH5l6WS8/view?usp=sharing" TargetMode="External"/><Relationship Id="rId91" Type="http://schemas.openxmlformats.org/officeDocument/2006/relationships/hyperlink" Target="file:///C:\Users\jpgs\indonesia2031nm.jpg" TargetMode="External"/><Relationship Id="rId96" Type="http://schemas.openxmlformats.org/officeDocument/2006/relationships/hyperlink" Target="https://drive.google.com/file/d/1kWiBs0cQ8Zg7-OQrXXBg0u0QRdoPkVhQ/view?usp=sharing" TargetMode="External"/><Relationship Id="rId1" Type="http://schemas.openxmlformats.org/officeDocument/2006/relationships/hyperlink" Target="file:///C:\Users\jpgs\indonesiab69.jpg" TargetMode="External"/><Relationship Id="rId6" Type="http://schemas.openxmlformats.org/officeDocument/2006/relationships/hyperlink" Target="file:///C:\Users\jpgs\indonesiab74.jpg" TargetMode="External"/><Relationship Id="rId23" Type="http://schemas.openxmlformats.org/officeDocument/2006/relationships/hyperlink" Target="file:///C:\Users\jpgs\indonesia2028nm.jpg" TargetMode="External"/><Relationship Id="rId28" Type="http://schemas.openxmlformats.org/officeDocument/2006/relationships/hyperlink" Target="file:///C:\Users\jpgs\indonesia2040cnm.jpg" TargetMode="External"/><Relationship Id="rId49" Type="http://schemas.openxmlformats.org/officeDocument/2006/relationships/hyperlink" Target="https://drive.google.com/file/d/1xiUqtQWM8gTGlIY8Cpm8-AUEfw5Zji2a/view?usp=sharing" TargetMode="External"/><Relationship Id="rId114" Type="http://schemas.openxmlformats.org/officeDocument/2006/relationships/hyperlink" Target="https://drive.google.com/file/d/14_QnwA1TbhoEKDhZvCGFiy77KeByJXnt/view?usp=sharing" TargetMode="External"/><Relationship Id="rId119" Type="http://schemas.openxmlformats.org/officeDocument/2006/relationships/hyperlink" Target="https://drive.google.com/file/d/1CM6CzBzvXejsL_YdixlJUI-KS09fJH78/view?usp=sharing" TargetMode="External"/><Relationship Id="rId44" Type="http://schemas.openxmlformats.org/officeDocument/2006/relationships/hyperlink" Target="https://drive.google.com/file/d/1cNar2aSgNE23L0YSBMd2sAHfl_Hk4smr/view?usp=sharing" TargetMode="External"/><Relationship Id="rId60" Type="http://schemas.openxmlformats.org/officeDocument/2006/relationships/hyperlink" Target="https://drive.google.com/file/d/1Ajcva6w-9zq-PaZz39NLcpFd2g2cMO0Q/view?usp=sharing" TargetMode="External"/><Relationship Id="rId65" Type="http://schemas.openxmlformats.org/officeDocument/2006/relationships/hyperlink" Target="https://drive.google.com/file/d/1QGfQIAgeY4depjuzyaaXqnKuAs0Q4ofw/view?usp=sharing" TargetMode="External"/><Relationship Id="rId81" Type="http://schemas.openxmlformats.org/officeDocument/2006/relationships/hyperlink" Target="file:///C:\Users\jpgs\nin34nm.jpg" TargetMode="External"/><Relationship Id="rId86" Type="http://schemas.openxmlformats.org/officeDocument/2006/relationships/hyperlink" Target="file:///C:\Users\jpgs\nin3nm.jpg" TargetMode="External"/><Relationship Id="rId4" Type="http://schemas.openxmlformats.org/officeDocument/2006/relationships/hyperlink" Target="file:///C:\Users\jpgs\indonesiab72.jpg" TargetMode="External"/><Relationship Id="rId9" Type="http://schemas.openxmlformats.org/officeDocument/2006/relationships/hyperlink" Target="file:///C:\Users\jpgs\indonesia1205.jpg" TargetMode="External"/><Relationship Id="rId13" Type="http://schemas.openxmlformats.org/officeDocument/2006/relationships/hyperlink" Target="file:///C:\Users\jpgs\indonesiab155.jpg" TargetMode="External"/><Relationship Id="rId18" Type="http://schemas.openxmlformats.org/officeDocument/2006/relationships/hyperlink" Target="file:///C:\Users\jpgs\indonesia1329nm.jpg" TargetMode="External"/><Relationship Id="rId39" Type="http://schemas.openxmlformats.org/officeDocument/2006/relationships/hyperlink" Target="https://drive.google.com/file/d/1k4tnmGu_q3ZkQUMycJDq2bkEWrgd3jQp/view?usp=sharing" TargetMode="External"/><Relationship Id="rId109" Type="http://schemas.openxmlformats.org/officeDocument/2006/relationships/hyperlink" Target="https://drive.google.com/file/d/1XyHcQQZvu-m3xuZ9-zSeb-PNhDBU7HsK/view?usp=sharing" TargetMode="External"/><Relationship Id="rId34" Type="http://schemas.openxmlformats.org/officeDocument/2006/relationships/hyperlink" Target="file:///C:\Users\jpgs\indonesia2031nm.jpg" TargetMode="External"/><Relationship Id="rId50" Type="http://schemas.openxmlformats.org/officeDocument/2006/relationships/hyperlink" Target="https://drive.google.com/file/d/1u1l5scmsgfN9loPEtrM8FMVEunEpeW7n/view?usp=sharing" TargetMode="External"/><Relationship Id="rId55" Type="http://schemas.openxmlformats.org/officeDocument/2006/relationships/hyperlink" Target="https://drive.google.com/file/d/125IRtB8fuwIVjERt1FfnO-UcRFOZgEqC/view?usp=sharing" TargetMode="External"/><Relationship Id="rId76" Type="http://schemas.openxmlformats.org/officeDocument/2006/relationships/hyperlink" Target="https://drive.google.com/file/d/1wyjrL109_EKxSNh6CyIBphNfDIApYaLr/view?usp=sharing" TargetMode="External"/><Relationship Id="rId97" Type="http://schemas.openxmlformats.org/officeDocument/2006/relationships/hyperlink" Target="https://drive.google.com/file/d/1O4VZcuLkJYbbLleBnyUQRvwES-9Aufxm/view?usp=sharing" TargetMode="External"/><Relationship Id="rId104" Type="http://schemas.openxmlformats.org/officeDocument/2006/relationships/hyperlink" Target="https://drive.google.com/file/d/1L1JwNikCcmguoY8Z9WaxM-wI6gT31HgT/view?usp=sharing" TargetMode="External"/><Relationship Id="rId120" Type="http://schemas.openxmlformats.org/officeDocument/2006/relationships/hyperlink" Target="https://drive.google.com/file/d/1mXgtPz_l3ebtThmNs2jlS5vv__prt7Cx/view?usp=sharing" TargetMode="External"/><Relationship Id="rId7" Type="http://schemas.openxmlformats.org/officeDocument/2006/relationships/hyperlink" Target="file:///C:\Users\jpgs\indonesiab210a.jpg" TargetMode="External"/><Relationship Id="rId71" Type="http://schemas.openxmlformats.org/officeDocument/2006/relationships/hyperlink" Target="https://drive.google.com/file/d/1HEdwHxLuL3yHivFRFjFUjaK-D8kDqnB1/view?usp=sharing" TargetMode="External"/><Relationship Id="rId92" Type="http://schemas.openxmlformats.org/officeDocument/2006/relationships/hyperlink" Target="file:///C:\Users\jpgs\indonesia2031nm.jpg" TargetMode="External"/><Relationship Id="rId2" Type="http://schemas.openxmlformats.org/officeDocument/2006/relationships/hyperlink" Target="file:///C:\Users\jpgs\indonesiab70.jpg" TargetMode="External"/><Relationship Id="rId29" Type="http://schemas.openxmlformats.org/officeDocument/2006/relationships/hyperlink" Target="file:///C:\Users\jpgs\indonesia739nm.jpg" TargetMode="External"/><Relationship Id="rId24" Type="http://schemas.openxmlformats.org/officeDocument/2006/relationships/hyperlink" Target="file:///C:\Users\jpgs\indonesia2029nm.jpg" TargetMode="External"/><Relationship Id="rId40" Type="http://schemas.openxmlformats.org/officeDocument/2006/relationships/hyperlink" Target="https://drive.google.com/file/d/1K4VzRk3324-JXT440xdLobiQ8CNwvjZd/view?usp=sharing" TargetMode="External"/><Relationship Id="rId45" Type="http://schemas.openxmlformats.org/officeDocument/2006/relationships/hyperlink" Target="https://drive.google.com/file/d/1IyfjE3ZZrdXYzp4QSvhfEuQ2o5fgM2Eq/view?usp=sharing" TargetMode="External"/><Relationship Id="rId66" Type="http://schemas.openxmlformats.org/officeDocument/2006/relationships/hyperlink" Target="https://drive.google.com/file/d/16XLfOEjVUjM1pAEv7S4yioqu2bYll3gN/view?usp=sharing" TargetMode="External"/><Relationship Id="rId87" Type="http://schemas.openxmlformats.org/officeDocument/2006/relationships/hyperlink" Target="file:///C:\Users\jpgs\nin11nm.jpg" TargetMode="External"/><Relationship Id="rId110" Type="http://schemas.openxmlformats.org/officeDocument/2006/relationships/hyperlink" Target="https://drive.google.com/file/d/1nKVYgmEyze55_bort6D9YvSkbEYblYWA/view?usp=sharing" TargetMode="External"/><Relationship Id="rId115" Type="http://schemas.openxmlformats.org/officeDocument/2006/relationships/hyperlink" Target="https://drive.google.com/file/d/1DWDyt1pC--Xt1mcGFNIZ8aRFXxDH0Z2A/view?usp=sharing" TargetMode="External"/><Relationship Id="rId61" Type="http://schemas.openxmlformats.org/officeDocument/2006/relationships/hyperlink" Target="https://drive.google.com/file/d/1x1MuCd0eQ8BswX16kTWzMdNSqA0CQ-Uk/view?usp=sharing" TargetMode="External"/><Relationship Id="rId82" Type="http://schemas.openxmlformats.org/officeDocument/2006/relationships/hyperlink" Target="file:///C:\Users\jpgs\nin35nm.jpg" TargetMode="External"/><Relationship Id="rId19" Type="http://schemas.openxmlformats.org/officeDocument/2006/relationships/hyperlink" Target="file:///C:\Users\jpgs\indonesiab210nm.jpg" TargetMode="External"/><Relationship Id="rId14" Type="http://schemas.openxmlformats.org/officeDocument/2006/relationships/hyperlink" Target="file:///C:\Users\jpgs\indonesiab154.jpg" TargetMode="External"/><Relationship Id="rId30" Type="http://schemas.openxmlformats.org/officeDocument/2006/relationships/hyperlink" Target="file:///C:\Users\jpgs\indonesia739anm.jpg" TargetMode="External"/><Relationship Id="rId35" Type="http://schemas.openxmlformats.org/officeDocument/2006/relationships/hyperlink" Target="https://drive.google.com/file/d/1yrXTQXhQZdevmmFpjkwL7mdX7d5JCK6q/view?usp=sharing" TargetMode="External"/><Relationship Id="rId56" Type="http://schemas.openxmlformats.org/officeDocument/2006/relationships/hyperlink" Target="https://drive.google.com/file/d/1u-bEEmJ0rArVsnSeW3h3SWF3QtWIDd1h/view?usp=sharing" TargetMode="External"/><Relationship Id="rId77" Type="http://schemas.openxmlformats.org/officeDocument/2006/relationships/hyperlink" Target="https://drive.google.com/file/d/1DWDyt1pC--Xt1mcGFNIZ8aRFXxDH0Z2A/view?usp=sharing" TargetMode="External"/><Relationship Id="rId100" Type="http://schemas.openxmlformats.org/officeDocument/2006/relationships/hyperlink" Target="https://drive.google.com/file/d/1l9sBVYm709MctD6WzFgD5Doqkh31oo0W/view?usp=sharing" TargetMode="External"/><Relationship Id="rId105" Type="http://schemas.openxmlformats.org/officeDocument/2006/relationships/hyperlink" Target="https://drive.google.com/file/d/1It_VJEYXWl1s1AEM2biURZUPXbae2a3_/view?usp=sharing" TargetMode="External"/><Relationship Id="rId8" Type="http://schemas.openxmlformats.org/officeDocument/2006/relationships/hyperlink" Target="file:///C:\Users\jpgs\indonesia508.jpg" TargetMode="External"/><Relationship Id="rId51" Type="http://schemas.openxmlformats.org/officeDocument/2006/relationships/hyperlink" Target="https://drive.google.com/file/d/1tPQYrJYj-5I7NDqsG7J1JPYhWu53sGSx/view?usp=sharing" TargetMode="External"/><Relationship Id="rId72" Type="http://schemas.openxmlformats.org/officeDocument/2006/relationships/hyperlink" Target="https://drive.google.com/file/d/1l5eSg2NnwA7aXiKe2XGvfdoAA0tH9Zam/view?usp=sharing" TargetMode="External"/><Relationship Id="rId93" Type="http://schemas.openxmlformats.org/officeDocument/2006/relationships/hyperlink" Target="https://drive.google.com/file/d/1DFqny9Y5Dd_r8KSrn5s_ZGVDDkq0HXd0/view?usp=sharing" TargetMode="External"/><Relationship Id="rId98" Type="http://schemas.openxmlformats.org/officeDocument/2006/relationships/hyperlink" Target="https://drive.google.com/file/d/13GjRrN5yZnGPC5PkEN-X3J2lZMspNMvX/view?usp=sharing" TargetMode="External"/><Relationship Id="rId121" Type="http://schemas.openxmlformats.org/officeDocument/2006/relationships/hyperlink" Target="https://drive.google.com/file/d/1JKBwZGoPCxYSykBIkXA3h3yUgJ110lsn/view?usp=sharing" TargetMode="External"/><Relationship Id="rId3" Type="http://schemas.openxmlformats.org/officeDocument/2006/relationships/hyperlink" Target="file:///C:\Users\jpgs\indonesiab71.jpg" TargetMode="External"/><Relationship Id="rId25" Type="http://schemas.openxmlformats.org/officeDocument/2006/relationships/hyperlink" Target="file:///C:\Users\jpgs\indonesia2030nm.jpg" TargetMode="External"/><Relationship Id="rId46" Type="http://schemas.openxmlformats.org/officeDocument/2006/relationships/hyperlink" Target="https://drive.google.com/file/d/1539oPcUwfiXBIMVEhnRIKLaRup2Jbh3h/view?usp=sharing" TargetMode="External"/><Relationship Id="rId67" Type="http://schemas.openxmlformats.org/officeDocument/2006/relationships/hyperlink" Target="https://drive.google.com/file/d/1jv7K7qzpHPKnFPlp_EaZMtPDzN8EHjQn/view?usp=sharing" TargetMode="External"/><Relationship Id="rId116" Type="http://schemas.openxmlformats.org/officeDocument/2006/relationships/hyperlink" Target="https://drive.google.com/file/d/1gVN3UmwO8HkPugHKLrA2_DB5qn-La0K-/view?usp=sharing" TargetMode="External"/><Relationship Id="rId20" Type="http://schemas.openxmlformats.org/officeDocument/2006/relationships/hyperlink" Target="file:///C:\Users\jpgs\indonesia1760nm.jpg" TargetMode="External"/><Relationship Id="rId41" Type="http://schemas.openxmlformats.org/officeDocument/2006/relationships/hyperlink" Target="https://drive.google.com/file/d/1z72BxmEBwbozG6Y_2lnco78vGRqOXiql/view?usp=sharing" TargetMode="External"/><Relationship Id="rId62" Type="http://schemas.openxmlformats.org/officeDocument/2006/relationships/hyperlink" Target="https://drive.google.com/file/d/1WRaK6SBe_6abwCv7FruF_0MZTVPiDcAX/view?usp=sharing" TargetMode="External"/><Relationship Id="rId83" Type="http://schemas.openxmlformats.org/officeDocument/2006/relationships/hyperlink" Target="file:///C:\Users\jpgs\nin36nm.jpg" TargetMode="External"/><Relationship Id="rId88" Type="http://schemas.openxmlformats.org/officeDocument/2006/relationships/hyperlink" Target="file:///C:\Users\jpgs\nin25nm.jpg" TargetMode="External"/><Relationship Id="rId111" Type="http://schemas.openxmlformats.org/officeDocument/2006/relationships/hyperlink" Target="https://drive.google.com/file/d/1ckD8-7gvGatWJN7JVcCgb4-k95Zub-JW/view?usp=sharing" TargetMode="External"/><Relationship Id="rId15" Type="http://schemas.openxmlformats.org/officeDocument/2006/relationships/hyperlink" Target="file:///C:\Users\jpgs\indonesia1039.jpg" TargetMode="External"/><Relationship Id="rId36" Type="http://schemas.openxmlformats.org/officeDocument/2006/relationships/hyperlink" Target="https://drive.google.com/file/d/1uiQFl38VMdaMiDApjnl0y3cs8iTvVvvw/view?usp=sharing" TargetMode="External"/><Relationship Id="rId57" Type="http://schemas.openxmlformats.org/officeDocument/2006/relationships/hyperlink" Target="https://drive.google.com/file/d/1dkxfjuYnLLEg2NroKeIpbtU1lHadkg6o/view?usp=sharing" TargetMode="External"/><Relationship Id="rId106" Type="http://schemas.openxmlformats.org/officeDocument/2006/relationships/hyperlink" Target="file:///C:\Users\jpgs\indonesia2040abnm.jpg" TargetMode="External"/><Relationship Id="rId10" Type="http://schemas.openxmlformats.org/officeDocument/2006/relationships/hyperlink" Target="file:///C:\Users\jpgs\indonesia1151.jpg" TargetMode="External"/><Relationship Id="rId31" Type="http://schemas.openxmlformats.org/officeDocument/2006/relationships/hyperlink" Target="https://www.stampworld.com/stamps/Indonesia/Postage-stamps/g3329/" TargetMode="External"/><Relationship Id="rId52" Type="http://schemas.openxmlformats.org/officeDocument/2006/relationships/hyperlink" Target="https://drive.google.com/file/d/1HqboATt2N5idZhlj4j9ZznDDneF0vnBy/view?usp=sharing" TargetMode="External"/><Relationship Id="rId73" Type="http://schemas.openxmlformats.org/officeDocument/2006/relationships/hyperlink" Target="https://drive.google.com/file/d/14kHg_bEsJ0kKugN8LtfOdmThuYQu6IRn/view?usp=sharing" TargetMode="External"/><Relationship Id="rId78" Type="http://schemas.openxmlformats.org/officeDocument/2006/relationships/hyperlink" Target="https://drive.google.com/file/d/16sElSVTyeIDjocE6j84AUyh2o4b_v385/view?usp=sharing" TargetMode="External"/><Relationship Id="rId94" Type="http://schemas.openxmlformats.org/officeDocument/2006/relationships/hyperlink" Target="https://drive.google.com/file/d/1u15eqNrsVwK0ATJUQ8nghMm1-1so6cd7/view?usp=sharing" TargetMode="External"/><Relationship Id="rId99" Type="http://schemas.openxmlformats.org/officeDocument/2006/relationships/hyperlink" Target="https://drive.google.com/file/d/1yeB3M4XnLwG6y3nVpSpRtGIErDQBHZPO/view?usp=sharing" TargetMode="External"/><Relationship Id="rId101" Type="http://schemas.openxmlformats.org/officeDocument/2006/relationships/hyperlink" Target="https://drive.google.com/file/d/13jmKHj-HVs_GZ6wqMzCHKjSwP17AFHgt/view?usp=sharing" TargetMode="External"/><Relationship Id="rId122" Type="http://schemas.openxmlformats.org/officeDocument/2006/relationships/hyperlink" Target="https://drive.google.com/file/d/1c-Jmpwnj11tHrgzEwLh4W_QLIKQqM2b1/view?usp=sharing"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volcanostamps.com/" TargetMode="External"/><Relationship Id="rId1" Type="http://schemas.openxmlformats.org/officeDocument/2006/relationships/hyperlink" Target="mailto:volcano.stamp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3" Type="http://schemas.openxmlformats.org/officeDocument/2006/relationships/hyperlink" Target="https://www.stampworld.com/stamps/Australia/Postage-stamps/g3132/" TargetMode="External"/><Relationship Id="rId18" Type="http://schemas.openxmlformats.org/officeDocument/2006/relationships/hyperlink" Target="https://www.stampworld.com/stamps/Australia/Postage-stamps/g3624/" TargetMode="External"/><Relationship Id="rId26" Type="http://schemas.openxmlformats.org/officeDocument/2006/relationships/hyperlink" Target="https://www.stampworld.com/stamps/Australia/Postage-stamps/g3666/" TargetMode="External"/><Relationship Id="rId39" Type="http://schemas.openxmlformats.org/officeDocument/2006/relationships/hyperlink" Target="https://drive.google.com/file/d/1hGJOskQxDXT5A9M5Utje4fw_WdTAFLLK/view?usp=sharing" TargetMode="External"/><Relationship Id="rId21" Type="http://schemas.openxmlformats.org/officeDocument/2006/relationships/hyperlink" Target="https://www.stampworld.com/stamps/Australia/Postage-stamps/g3624/" TargetMode="External"/><Relationship Id="rId34" Type="http://schemas.openxmlformats.org/officeDocument/2006/relationships/hyperlink" Target="https://drive.google.com/file/d/1B4m1OJSWZScRp8XsXWWZNUF1GAfMyLOf/view?usp=sharing" TargetMode="External"/><Relationship Id="rId42" Type="http://schemas.openxmlformats.org/officeDocument/2006/relationships/hyperlink" Target="https://drive.google.com/file/d/1L3I-HVcxQyGTaPzrBLDSS2Q0IIvXKLCp/view?usp=sharing" TargetMode="External"/><Relationship Id="rId47" Type="http://schemas.openxmlformats.org/officeDocument/2006/relationships/hyperlink" Target="https://drive.google.com/file/d/11Ylh9M0pPqllIGhL_X9QhuhQV7Q5in3Q/view?usp=sharing" TargetMode="External"/><Relationship Id="rId50" Type="http://schemas.openxmlformats.org/officeDocument/2006/relationships/hyperlink" Target="https://drive.google.com/file/d/1sxR0GG4Aj_nejf3NDvrL2cndr2K3O123/view?usp=sharing" TargetMode="External"/><Relationship Id="rId55" Type="http://schemas.openxmlformats.org/officeDocument/2006/relationships/hyperlink" Target="https://drive.google.com/file/d/1vntdTo9qBpQfSxy7CGAZPJnQU2dOj3O_/view?usp=sharing" TargetMode="External"/><Relationship Id="rId63" Type="http://schemas.openxmlformats.org/officeDocument/2006/relationships/printerSettings" Target="../printerSettings/printerSettings3.bin"/><Relationship Id="rId7" Type="http://schemas.openxmlformats.org/officeDocument/2006/relationships/hyperlink" Target="https://www.stampworld.com/stamps/Australia/Postage-stamps/g1539/" TargetMode="External"/><Relationship Id="rId2" Type="http://schemas.openxmlformats.org/officeDocument/2006/relationships/hyperlink" Target="https://www.stampworld.com/stamps/Australia/Postage-stamps/g0128/" TargetMode="External"/><Relationship Id="rId16" Type="http://schemas.openxmlformats.org/officeDocument/2006/relationships/hyperlink" Target="https://www.stampworld.com/stamps/Australia/Postage-stamps/g3383/" TargetMode="External"/><Relationship Id="rId29" Type="http://schemas.openxmlformats.org/officeDocument/2006/relationships/hyperlink" Target="https://drive.google.com/file/d/1g2mQ3mglxbDyeWgzujYoTlrbpJIMxExK/view?usp=sharing" TargetMode="External"/><Relationship Id="rId11" Type="http://schemas.openxmlformats.org/officeDocument/2006/relationships/hyperlink" Target="https://www.stampworld.com/stamps/Australia/Postage-stamps/g2762/" TargetMode="External"/><Relationship Id="rId24" Type="http://schemas.openxmlformats.org/officeDocument/2006/relationships/hyperlink" Target="https://www.stampworld.com/stamps/Australia/Postage-stamps/g3666/" TargetMode="External"/><Relationship Id="rId32" Type="http://schemas.openxmlformats.org/officeDocument/2006/relationships/hyperlink" Target="https://drive.google.com/file/d/1z4QPxsBSBg6zQLu-58xFW4860EcbwAdL/view?usp=sharing" TargetMode="External"/><Relationship Id="rId37" Type="http://schemas.openxmlformats.org/officeDocument/2006/relationships/hyperlink" Target="https://drive.google.com/file/d/14IFHPWBupTtZ17FcgWZXvv5-95-P7Y8I/view?usp=sharing" TargetMode="External"/><Relationship Id="rId40" Type="http://schemas.openxmlformats.org/officeDocument/2006/relationships/hyperlink" Target="https://drive.google.com/file/d/1DkqaWdbd7JwTT1_uuriCzHC8LmyxeO4j/view?usp=sharing" TargetMode="External"/><Relationship Id="rId45" Type="http://schemas.openxmlformats.org/officeDocument/2006/relationships/hyperlink" Target="https://drive.google.com/file/d/1uMTmp9mXxg56k2HQwMToHqroCTIuyb0q/view?usp=sharing" TargetMode="External"/><Relationship Id="rId53" Type="http://schemas.openxmlformats.org/officeDocument/2006/relationships/hyperlink" Target="https://drive.google.com/file/d/1NzeKFd-BRovBQIs29RamUDHt3HgMKEwO/view?usp=sharing" TargetMode="External"/><Relationship Id="rId58" Type="http://schemas.openxmlformats.org/officeDocument/2006/relationships/hyperlink" Target="https://www.stampworld.com/stamps/Australian-Antarctic/Postage-stamps/g0184/" TargetMode="External"/><Relationship Id="rId5" Type="http://schemas.openxmlformats.org/officeDocument/2006/relationships/hyperlink" Target="https://www.stampworld.com/stamps/Australia/Postage-stamps/g1035/" TargetMode="External"/><Relationship Id="rId61" Type="http://schemas.openxmlformats.org/officeDocument/2006/relationships/hyperlink" Target="https://www.stampworld.com/stamps/Australian-Antarctic/Postage-stamps/g0227/" TargetMode="External"/><Relationship Id="rId19" Type="http://schemas.openxmlformats.org/officeDocument/2006/relationships/hyperlink" Target="https://www.stampworld.com/stamps/Australia/Postage-stamps/g3624/" TargetMode="External"/><Relationship Id="rId14" Type="http://schemas.openxmlformats.org/officeDocument/2006/relationships/hyperlink" Target="https://www.stampworld.com/stamps/Australia/Postage-stamps/g3247/" TargetMode="External"/><Relationship Id="rId22" Type="http://schemas.openxmlformats.org/officeDocument/2006/relationships/hyperlink" Target="https://www.stampworld.com/stamps/Australia/Postage-stamps/g3637/" TargetMode="External"/><Relationship Id="rId27" Type="http://schemas.openxmlformats.org/officeDocument/2006/relationships/hyperlink" Target="https://www.stampworld.com/stamps/Australia/Postage-stamps/g3956/" TargetMode="External"/><Relationship Id="rId30" Type="http://schemas.openxmlformats.org/officeDocument/2006/relationships/hyperlink" Target="https://drive.google.com/file/d/1IFjHY9h0k0ufnT6tP-ZUpC-qMbkZjii6/view?usp=sharing" TargetMode="External"/><Relationship Id="rId35" Type="http://schemas.openxmlformats.org/officeDocument/2006/relationships/hyperlink" Target="https://drive.google.com/file/d/1apFrCcdtOV8ed9n8s-zU1UNoyocN-0yS/view?usp=sharing" TargetMode="External"/><Relationship Id="rId43" Type="http://schemas.openxmlformats.org/officeDocument/2006/relationships/hyperlink" Target="https://drive.google.com/file/d/1vKPo-Pu4GiE1ZPW8Dh-6-_W8Qj6tRgtg/view?usp=sharing" TargetMode="External"/><Relationship Id="rId48" Type="http://schemas.openxmlformats.org/officeDocument/2006/relationships/hyperlink" Target="https://drive.google.com/file/d/1r3i7c8bHWNvUqcYlXtMvDCv--S2jh6Ue/view?usp=sharing" TargetMode="External"/><Relationship Id="rId56" Type="http://schemas.openxmlformats.org/officeDocument/2006/relationships/hyperlink" Target="https://www.stampworld.com/stamps/Australian-Antarctic/Postage-stamps/g0184/" TargetMode="External"/><Relationship Id="rId8" Type="http://schemas.openxmlformats.org/officeDocument/2006/relationships/hyperlink" Target="https://www.stampworld.com/stamps/Australia/Postage-stamps/g1932/" TargetMode="External"/><Relationship Id="rId51" Type="http://schemas.openxmlformats.org/officeDocument/2006/relationships/hyperlink" Target="https://drive.google.com/file/d/11AkTciwTlvj1v5B_jVJkqW18a_9kD-PR/view?usp=sharing" TargetMode="External"/><Relationship Id="rId3" Type="http://schemas.openxmlformats.org/officeDocument/2006/relationships/hyperlink" Target="https://www.stampworld.com/stamps/Australia/Postage-stamps/g0128/" TargetMode="External"/><Relationship Id="rId12" Type="http://schemas.openxmlformats.org/officeDocument/2006/relationships/hyperlink" Target="https://www.stampworld.com/stamps/Australia/Postage-stamps/g2950/" TargetMode="External"/><Relationship Id="rId17" Type="http://schemas.openxmlformats.org/officeDocument/2006/relationships/hyperlink" Target="https://www.stampworld.com/stamps/Australia/Postage-stamps/g3624/" TargetMode="External"/><Relationship Id="rId25" Type="http://schemas.openxmlformats.org/officeDocument/2006/relationships/hyperlink" Target="https://www.stampworld.com/stamps/Australia/Postage-stamps/g3666/" TargetMode="External"/><Relationship Id="rId33" Type="http://schemas.openxmlformats.org/officeDocument/2006/relationships/hyperlink" Target="https://drive.google.com/file/d/1Z87ipgp_u-wVzCpPPnUkuFQP0Tn0uvyR/view?usp=sharing" TargetMode="External"/><Relationship Id="rId38" Type="http://schemas.openxmlformats.org/officeDocument/2006/relationships/hyperlink" Target="https://drive.google.com/file/d/1ONQfyUfQ0t7Toxr3sau9dvLrmASdOLGP/view?usp=sharing" TargetMode="External"/><Relationship Id="rId46" Type="http://schemas.openxmlformats.org/officeDocument/2006/relationships/hyperlink" Target="https://drive.google.com/file/d/1XT2hA57wW2JLpO76KS4fBZsfDIPMSFy9/view?usp=sharing" TargetMode="External"/><Relationship Id="rId59" Type="http://schemas.openxmlformats.org/officeDocument/2006/relationships/hyperlink" Target="https://www.stampworld.com/stamps/Australian-Antarctic/Postage-stamps/g0227/" TargetMode="External"/><Relationship Id="rId20" Type="http://schemas.openxmlformats.org/officeDocument/2006/relationships/hyperlink" Target="https://www.stampworld.com/stamps/Australia/Postage-stamps/g3624/" TargetMode="External"/><Relationship Id="rId41" Type="http://schemas.openxmlformats.org/officeDocument/2006/relationships/hyperlink" Target="https://drive.google.com/file/d/1Kg_XpU7XxkR3srtvuugNTxYIstMojhf0/view?usp=sharing" TargetMode="External"/><Relationship Id="rId54" Type="http://schemas.openxmlformats.org/officeDocument/2006/relationships/hyperlink" Target="https://drive.google.com/file/d/1MVkRKcnvXsEDCjnRfBHQoHIZ70TN8mxt/view?usp=sharing" TargetMode="External"/><Relationship Id="rId62" Type="http://schemas.openxmlformats.org/officeDocument/2006/relationships/hyperlink" Target="https://www.stampworld.com/stamps/Australian-Antarctic/Postage-stamps/g0227/" TargetMode="External"/><Relationship Id="rId1" Type="http://schemas.openxmlformats.org/officeDocument/2006/relationships/hyperlink" Target="file:///C:\Users\jpgs\australia1025.jpg" TargetMode="External"/><Relationship Id="rId6" Type="http://schemas.openxmlformats.org/officeDocument/2006/relationships/hyperlink" Target="https://www.stampworld.com/stamps/Australia/Postage-stamps/g1148/" TargetMode="External"/><Relationship Id="rId15" Type="http://schemas.openxmlformats.org/officeDocument/2006/relationships/hyperlink" Target="https://www.stampworld.com/stamps/Australia/Postage-stamps/g3383/" TargetMode="External"/><Relationship Id="rId23" Type="http://schemas.openxmlformats.org/officeDocument/2006/relationships/hyperlink" Target="https://www.stampworld.com/stamps/Australia/Postage-stamps/g3666/" TargetMode="External"/><Relationship Id="rId28" Type="http://schemas.openxmlformats.org/officeDocument/2006/relationships/hyperlink" Target="https://www.stampworld.com/stamps/Australia/Postage-stamps/g3938/" TargetMode="External"/><Relationship Id="rId36" Type="http://schemas.openxmlformats.org/officeDocument/2006/relationships/hyperlink" Target="https://drive.google.com/file/d/10X2iuRnW_s1D7SHXqdZpBClMr_IFI75o/view?usp=sharing" TargetMode="External"/><Relationship Id="rId49" Type="http://schemas.openxmlformats.org/officeDocument/2006/relationships/hyperlink" Target="https://drive.google.com/file/d/18dHRoV4roavEkh-o9oClCT-RLLYMRdeB/view?usp=sharing" TargetMode="External"/><Relationship Id="rId57" Type="http://schemas.openxmlformats.org/officeDocument/2006/relationships/hyperlink" Target="https://www.stampworld.com/stamps/Australian-Antarctic/Postage-stamps/g0184/" TargetMode="External"/><Relationship Id="rId10" Type="http://schemas.openxmlformats.org/officeDocument/2006/relationships/hyperlink" Target="https://www.stampworld.com/stamps/Australia/Postage-stamps/g2596/" TargetMode="External"/><Relationship Id="rId31" Type="http://schemas.openxmlformats.org/officeDocument/2006/relationships/hyperlink" Target="https://drive.google.com/file/d/1bLMfuVcJzthqH_fn-JTxRcKMa3TIMqHn/view?usp=sharing" TargetMode="External"/><Relationship Id="rId44" Type="http://schemas.openxmlformats.org/officeDocument/2006/relationships/hyperlink" Target="https://drive.google.com/file/d/15E27tYP6WYGez2uyqmymr57njwlqDuey/view?usp=sharing" TargetMode="External"/><Relationship Id="rId52" Type="http://schemas.openxmlformats.org/officeDocument/2006/relationships/hyperlink" Target="https://drive.google.com/file/d/1PiiaX_fLEnK6TIJQRQfxjid9-S6Gw-ug/view?usp=sharing" TargetMode="External"/><Relationship Id="rId60" Type="http://schemas.openxmlformats.org/officeDocument/2006/relationships/hyperlink" Target="https://www.stampworld.com/stamps/Australian-Antarctic/Postage-stamps/g0227/" TargetMode="External"/><Relationship Id="rId4" Type="http://schemas.openxmlformats.org/officeDocument/2006/relationships/hyperlink" Target="https://www.stampworld.com/stamps/Australia/Postage-stamps/g1035/" TargetMode="External"/><Relationship Id="rId9" Type="http://schemas.openxmlformats.org/officeDocument/2006/relationships/hyperlink" Target="https://www.stampworld.com/stamps/Australia/Postage-stamps/g214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15992"/>
  <sheetViews>
    <sheetView showGridLines="0" tabSelected="1" zoomScale="110" zoomScaleNormal="110" workbookViewId="0">
      <pane xSplit="1" ySplit="1" topLeftCell="B2" activePane="bottomRight" state="frozen"/>
      <selection activeCell="E17" sqref="E17"/>
      <selection pane="topRight" activeCell="E17" sqref="E17"/>
      <selection pane="bottomLeft" activeCell="E17" sqref="E17"/>
      <selection pane="bottomRight" activeCell="O15985" sqref="O15985"/>
    </sheetView>
  </sheetViews>
  <sheetFormatPr defaultColWidth="8.77734375" defaultRowHeight="13.2" outlineLevelRow="1" x14ac:dyDescent="0.25"/>
  <cols>
    <col min="1" max="1" width="18.77734375" customWidth="1"/>
    <col min="2" max="2" width="12.5546875" customWidth="1"/>
    <col min="3" max="3" width="9.33203125" customWidth="1"/>
    <col min="4" max="4" width="9.88671875" style="3" customWidth="1"/>
    <col min="5" max="5" width="8.33203125" customWidth="1"/>
    <col min="6" max="6" width="9" customWidth="1"/>
    <col min="7" max="7" width="6.88671875" customWidth="1"/>
    <col min="8" max="8" width="14.77734375" customWidth="1"/>
    <col min="9" max="9" width="22.77734375" customWidth="1"/>
    <col min="10" max="10" width="6" customWidth="1"/>
    <col min="11" max="11" width="7.109375" customWidth="1"/>
    <col min="12" max="12" width="9" customWidth="1"/>
    <col min="13" max="13" width="9.88671875" customWidth="1"/>
    <col min="14" max="14" width="10.33203125" customWidth="1"/>
    <col min="15" max="17" width="8.109375" customWidth="1"/>
    <col min="18" max="19" width="6.44140625" customWidth="1"/>
    <col min="20" max="20" width="8.109375" customWidth="1"/>
    <col min="21" max="21" width="5.44140625" customWidth="1"/>
    <col min="22" max="22" width="8.109375" customWidth="1"/>
    <col min="23" max="23" width="6.21875" customWidth="1"/>
    <col min="24" max="24" width="5.77734375" customWidth="1"/>
    <col min="25" max="25" width="8.109375" customWidth="1"/>
    <col min="26" max="26" width="7.21875" customWidth="1"/>
    <col min="27" max="27" width="8.6640625" customWidth="1"/>
    <col min="28" max="28" width="9.109375" customWidth="1"/>
    <col min="29" max="29" width="21.6640625" customWidth="1"/>
    <col min="30" max="50" width="8.109375" customWidth="1"/>
    <col min="51" max="55" width="8" customWidth="1"/>
    <col min="56" max="59" width="8.109375" customWidth="1"/>
  </cols>
  <sheetData>
    <row r="1" spans="1:58" ht="41.4" customHeight="1" x14ac:dyDescent="0.25">
      <c r="A1" s="40" t="s">
        <v>6230</v>
      </c>
      <c r="B1" s="40" t="s">
        <v>11995</v>
      </c>
      <c r="C1" s="41" t="s">
        <v>11993</v>
      </c>
      <c r="D1" s="40" t="s">
        <v>7111</v>
      </c>
      <c r="E1" s="40" t="s">
        <v>6232</v>
      </c>
      <c r="F1" s="40" t="s">
        <v>5393</v>
      </c>
      <c r="G1" s="42" t="s">
        <v>21488</v>
      </c>
      <c r="H1" s="40" t="s">
        <v>5395</v>
      </c>
      <c r="I1" s="40" t="s">
        <v>7723</v>
      </c>
      <c r="J1" s="40" t="s">
        <v>13095</v>
      </c>
      <c r="K1" s="40" t="s">
        <v>7735</v>
      </c>
      <c r="L1" s="40" t="s">
        <v>18035</v>
      </c>
      <c r="M1" s="42" t="s">
        <v>22215</v>
      </c>
      <c r="N1" s="40" t="s">
        <v>10262</v>
      </c>
      <c r="O1" s="40" t="s">
        <v>18034</v>
      </c>
      <c r="P1" s="40" t="s">
        <v>18038</v>
      </c>
      <c r="Q1" s="42" t="s">
        <v>22216</v>
      </c>
      <c r="R1" s="40" t="s">
        <v>19333</v>
      </c>
      <c r="S1" s="42" t="s">
        <v>22222</v>
      </c>
      <c r="T1" s="42" t="s">
        <v>22214</v>
      </c>
      <c r="U1" s="40" t="s">
        <v>6231</v>
      </c>
      <c r="V1" s="40" t="s">
        <v>18396</v>
      </c>
      <c r="W1" s="42" t="s">
        <v>22217</v>
      </c>
      <c r="X1" s="40" t="s">
        <v>7034</v>
      </c>
      <c r="Y1" s="49" t="s">
        <v>19940</v>
      </c>
      <c r="Z1" s="40" t="s">
        <v>755</v>
      </c>
      <c r="AA1" s="40" t="s">
        <v>18701</v>
      </c>
      <c r="AB1" s="40" t="s">
        <v>18383</v>
      </c>
      <c r="AC1" s="42" t="s">
        <v>22213</v>
      </c>
      <c r="AD1" s="40" t="s">
        <v>5402</v>
      </c>
      <c r="AE1" s="42" t="s">
        <v>22218</v>
      </c>
      <c r="AF1" s="40" t="s">
        <v>18705</v>
      </c>
      <c r="AG1" s="40" t="s">
        <v>5396</v>
      </c>
      <c r="AH1" s="40" t="s">
        <v>5397</v>
      </c>
      <c r="AI1" s="40" t="s">
        <v>18181</v>
      </c>
      <c r="AJ1" s="40" t="s">
        <v>18182</v>
      </c>
      <c r="AK1" s="40" t="s">
        <v>18183</v>
      </c>
      <c r="AL1" s="40" t="s">
        <v>18184</v>
      </c>
      <c r="AM1" s="40" t="s">
        <v>18185</v>
      </c>
      <c r="AN1" s="40" t="s">
        <v>18186</v>
      </c>
      <c r="AO1" s="40" t="s">
        <v>18187</v>
      </c>
      <c r="AP1" s="40" t="s">
        <v>18188</v>
      </c>
      <c r="AQ1" s="40" t="s">
        <v>18189</v>
      </c>
      <c r="AR1" s="40" t="s">
        <v>18190</v>
      </c>
      <c r="AS1" s="40" t="s">
        <v>18191</v>
      </c>
      <c r="AT1" s="40" t="s">
        <v>18192</v>
      </c>
      <c r="AU1" s="40" t="s">
        <v>18193</v>
      </c>
      <c r="AV1" s="40" t="s">
        <v>18194</v>
      </c>
      <c r="AW1" s="40" t="s">
        <v>18371</v>
      </c>
      <c r="AX1" s="40" t="s">
        <v>18372</v>
      </c>
      <c r="AY1" s="40" t="s">
        <v>18373</v>
      </c>
      <c r="AZ1" s="40" t="s">
        <v>18374</v>
      </c>
      <c r="BA1" s="40" t="s">
        <v>18375</v>
      </c>
      <c r="BB1" s="40" t="s">
        <v>18376</v>
      </c>
      <c r="BC1" s="40" t="s">
        <v>18377</v>
      </c>
      <c r="BD1" s="40" t="s">
        <v>18378</v>
      </c>
      <c r="BE1" s="40" t="s">
        <v>8989</v>
      </c>
      <c r="BF1" s="40" t="s">
        <v>8990</v>
      </c>
    </row>
    <row r="2" spans="1:58" ht="10.95" customHeight="1" x14ac:dyDescent="0.25">
      <c r="A2" s="6" t="s">
        <v>12531</v>
      </c>
      <c r="B2" t="s">
        <v>12017</v>
      </c>
      <c r="C2" s="3" t="s">
        <v>12533</v>
      </c>
      <c r="E2" s="9"/>
      <c r="F2" s="7"/>
      <c r="G2" s="7"/>
      <c r="H2" s="8"/>
      <c r="I2" s="8"/>
      <c r="J2" s="19"/>
      <c r="K2" s="19"/>
      <c r="L2" s="11"/>
      <c r="M2" s="11">
        <f>SUM(L3:L13)</f>
        <v>22.1</v>
      </c>
      <c r="N2" s="24">
        <v>501</v>
      </c>
      <c r="O2">
        <f>COUNTIF(K3:K13,"*")</f>
        <v>11</v>
      </c>
      <c r="P2" s="32">
        <f>O2/N2</f>
        <v>2.1956087824351298E-2</v>
      </c>
      <c r="Q2">
        <f>COUNTIF(K3:K13,"Y")+COUNTIF(K3:K13,"S")</f>
        <v>11</v>
      </c>
      <c r="T2" s="19" t="s">
        <v>7736</v>
      </c>
      <c r="U2" s="3"/>
      <c r="V2" t="s">
        <v>18551</v>
      </c>
      <c r="X2" t="str">
        <f t="shared" ref="X2:X65" si="0">IF(COUNTIF(F2,"*fdc*"),1,"")</f>
        <v/>
      </c>
      <c r="Z2" t="str">
        <f t="shared" ref="Z2:Z65" si="1">IF(COUNTIF(F2,"*s/s*"),1,"")</f>
        <v/>
      </c>
      <c r="AB2" s="9"/>
      <c r="AE2">
        <f>COUNTIF(AD3:AD13,"1")</f>
        <v>0</v>
      </c>
      <c r="AF2" s="3"/>
      <c r="AH2" s="9"/>
      <c r="AI2">
        <f>COUNTIF($J3:$J13,"1")-COUNTIFS($J3:$J13,"1",$K3:$K13,"V")</f>
        <v>0</v>
      </c>
      <c r="AJ2">
        <f>COUNTIFS($J3:$J13,"1",$K3:$K13,"Y")+COUNTIFS($J3:$J13,"1",$K3:$K13,"s")</f>
        <v>0</v>
      </c>
      <c r="AK2">
        <f>COUNTIF($J3:$J13,"2")-COUNTIFS($J3:$J13,"2",$K3:$K13,"V")</f>
        <v>4</v>
      </c>
      <c r="AL2">
        <f>COUNTIFS($J3:$J13,"2",$K3:$K13,"Y")+COUNTIFS($J3:$J13,"2",$K3:$K13,"s")</f>
        <v>4</v>
      </c>
      <c r="AM2">
        <f>COUNTIF($J3:$J13,"3")-COUNTIFS($J3:$J13,"3",$K3:$K13,"V")</f>
        <v>0</v>
      </c>
      <c r="AN2">
        <f>COUNTIFS($J3:$J13,"3",$K3:$K13,"Y")+COUNTIFS($J3:$J13,"3",$K3:$K13,"s")</f>
        <v>0</v>
      </c>
      <c r="AO2">
        <f>COUNTIF($J3:$J13,"4")-COUNTIFS($J3:$J13,"4",$K3:$K13,"V")</f>
        <v>0</v>
      </c>
      <c r="AP2">
        <f>COUNTIFS($J3:$J13,"4",$K3:$K13,"Y")+COUNTIFS($J3:$J13,"4",$K3:$K13,"s")</f>
        <v>0</v>
      </c>
      <c r="AQ2">
        <f>COUNTIF($J3:$J13,"5")-COUNTIFS($J3:$J13,"5",$K3:$K13,"V")</f>
        <v>5</v>
      </c>
      <c r="AR2">
        <f>COUNTIFS($J3:$J13,"5",$K3:$K13,"Y")+COUNTIFS($J3:$J13,"5",$K3:$K13,"s")</f>
        <v>5</v>
      </c>
      <c r="AS2">
        <f>COUNTIF($J3:$J13,"6")-COUNTIFS($J3:$J13,"6",$K3:$K13,"V")</f>
        <v>2</v>
      </c>
      <c r="AT2">
        <f>COUNTIFS($J3:$J13,"6",$K3:$K13,"Y")+COUNTIFS($J3:$J13,"6",$K3:$K13,"s")</f>
        <v>2</v>
      </c>
      <c r="AU2">
        <f>COUNTIF($J3:$J13,"7")-COUNTIFS($J3:$J13,"7",$K3:$K13,"V")</f>
        <v>0</v>
      </c>
      <c r="AV2">
        <f>COUNTIFS($J3:$J13,"7",$K3:$K13,"Y")+COUNTIFS($J3:$J13,"7",$K3:$K13,"s")</f>
        <v>0</v>
      </c>
    </row>
    <row r="3" spans="1:58" ht="10.95" customHeight="1" outlineLevel="1" x14ac:dyDescent="0.25">
      <c r="A3" t="s">
        <v>12532</v>
      </c>
      <c r="C3" s="3" t="s">
        <v>12533</v>
      </c>
      <c r="D3" s="3">
        <v>75</v>
      </c>
      <c r="E3" s="9">
        <v>1993</v>
      </c>
      <c r="F3" s="7" t="s">
        <v>12534</v>
      </c>
      <c r="G3" s="7" t="s">
        <v>5401</v>
      </c>
      <c r="H3" s="8"/>
      <c r="I3" s="8" t="s">
        <v>7774</v>
      </c>
      <c r="J3" s="19">
        <v>2</v>
      </c>
      <c r="K3" s="19" t="s">
        <v>7736</v>
      </c>
      <c r="L3" s="11">
        <v>2</v>
      </c>
      <c r="M3" s="11"/>
      <c r="N3" s="24"/>
      <c r="P3" s="32"/>
      <c r="R3">
        <v>1</v>
      </c>
      <c r="S3">
        <v>1</v>
      </c>
      <c r="T3" s="19"/>
      <c r="U3" s="3">
        <v>45</v>
      </c>
      <c r="X3" t="str">
        <f t="shared" si="0"/>
        <v/>
      </c>
      <c r="Z3" t="str">
        <f t="shared" si="1"/>
        <v/>
      </c>
      <c r="AB3" s="9"/>
      <c r="AC3" t="s">
        <v>20272</v>
      </c>
      <c r="AD3">
        <f t="shared" ref="AD3:AD13" si="2">COUNTIF(H3,"*Fuji*")</f>
        <v>0</v>
      </c>
      <c r="AF3" s="3"/>
      <c r="AH3" s="9"/>
      <c r="AW3" t="s">
        <v>20251</v>
      </c>
      <c r="AX3" t="s">
        <v>20392</v>
      </c>
    </row>
    <row r="4" spans="1:58" ht="10.95" customHeight="1" outlineLevel="1" x14ac:dyDescent="0.25">
      <c r="A4" t="s">
        <v>12532</v>
      </c>
      <c r="C4" s="3" t="s">
        <v>12533</v>
      </c>
      <c r="D4" s="3">
        <v>76</v>
      </c>
      <c r="E4" s="9">
        <v>1993</v>
      </c>
      <c r="F4" s="7" t="s">
        <v>12535</v>
      </c>
      <c r="G4" s="7" t="s">
        <v>5401</v>
      </c>
      <c r="H4" s="8"/>
      <c r="I4" s="8" t="s">
        <v>7774</v>
      </c>
      <c r="J4" s="19">
        <v>2</v>
      </c>
      <c r="K4" s="19" t="s">
        <v>7736</v>
      </c>
      <c r="L4" s="11">
        <v>2.7</v>
      </c>
      <c r="M4" s="11"/>
      <c r="N4" s="24"/>
      <c r="P4" s="32"/>
      <c r="T4" s="19"/>
      <c r="U4" s="3">
        <v>49</v>
      </c>
      <c r="X4" t="str">
        <f t="shared" si="0"/>
        <v/>
      </c>
      <c r="Z4" t="str">
        <f t="shared" si="1"/>
        <v/>
      </c>
      <c r="AB4" s="9"/>
      <c r="AC4" t="s">
        <v>19964</v>
      </c>
      <c r="AD4">
        <f t="shared" si="2"/>
        <v>0</v>
      </c>
      <c r="AF4" s="3"/>
      <c r="AH4" s="9"/>
      <c r="AW4" t="s">
        <v>20253</v>
      </c>
      <c r="AX4" t="s">
        <v>20254</v>
      </c>
    </row>
    <row r="5" spans="1:58" ht="10.95" customHeight="1" outlineLevel="1" x14ac:dyDescent="0.25">
      <c r="A5" t="s">
        <v>12532</v>
      </c>
      <c r="C5" s="3" t="s">
        <v>12533</v>
      </c>
      <c r="D5" s="3">
        <v>77</v>
      </c>
      <c r="E5" s="9">
        <v>1993</v>
      </c>
      <c r="F5" s="7" t="s">
        <v>12536</v>
      </c>
      <c r="G5" s="7" t="s">
        <v>5401</v>
      </c>
      <c r="H5" s="8"/>
      <c r="I5" s="8" t="s">
        <v>7774</v>
      </c>
      <c r="J5" s="19">
        <v>2</v>
      </c>
      <c r="K5" s="19" t="s">
        <v>7736</v>
      </c>
      <c r="L5" s="11">
        <v>2</v>
      </c>
      <c r="M5" s="11"/>
      <c r="N5" s="24"/>
      <c r="P5" s="32"/>
      <c r="S5">
        <v>1</v>
      </c>
      <c r="T5" s="19"/>
      <c r="U5" s="3"/>
      <c r="X5" t="str">
        <f t="shared" si="0"/>
        <v/>
      </c>
      <c r="Z5" t="str">
        <f t="shared" si="1"/>
        <v/>
      </c>
      <c r="AB5" s="9"/>
      <c r="AC5" t="s">
        <v>20273</v>
      </c>
      <c r="AD5">
        <f t="shared" si="2"/>
        <v>0</v>
      </c>
      <c r="AF5" s="3"/>
      <c r="AH5" s="9"/>
      <c r="AW5" t="s">
        <v>20256</v>
      </c>
      <c r="AX5" t="s">
        <v>20254</v>
      </c>
    </row>
    <row r="6" spans="1:58" ht="10.95" customHeight="1" outlineLevel="1" x14ac:dyDescent="0.25">
      <c r="A6" t="s">
        <v>12532</v>
      </c>
      <c r="C6" s="3" t="s">
        <v>12533</v>
      </c>
      <c r="D6" s="3">
        <v>79</v>
      </c>
      <c r="E6" s="9">
        <v>1994</v>
      </c>
      <c r="F6" s="7" t="s">
        <v>12537</v>
      </c>
      <c r="G6" s="7" t="s">
        <v>5401</v>
      </c>
      <c r="H6" s="8"/>
      <c r="I6" s="8" t="s">
        <v>7774</v>
      </c>
      <c r="J6" s="19">
        <v>2</v>
      </c>
      <c r="K6" s="19" t="s">
        <v>7736</v>
      </c>
      <c r="L6" s="11">
        <v>0.3</v>
      </c>
      <c r="M6" s="11"/>
      <c r="N6" s="24"/>
      <c r="P6" s="32"/>
      <c r="T6" s="19"/>
      <c r="U6" s="3"/>
      <c r="X6" t="str">
        <f t="shared" si="0"/>
        <v/>
      </c>
      <c r="Z6" t="str">
        <f t="shared" si="1"/>
        <v/>
      </c>
      <c r="AB6" s="9"/>
      <c r="AC6" t="s">
        <v>20274</v>
      </c>
      <c r="AD6">
        <f t="shared" si="2"/>
        <v>0</v>
      </c>
      <c r="AF6" s="3"/>
      <c r="AH6" s="9"/>
      <c r="AW6" t="s">
        <v>20257</v>
      </c>
    </row>
    <row r="7" spans="1:58" ht="10.95" customHeight="1" outlineLevel="1" x14ac:dyDescent="0.25">
      <c r="A7" t="s">
        <v>12532</v>
      </c>
      <c r="C7" s="3" t="s">
        <v>12533</v>
      </c>
      <c r="D7" s="3">
        <v>80</v>
      </c>
      <c r="E7" s="9">
        <v>1994</v>
      </c>
      <c r="F7" s="7" t="s">
        <v>12538</v>
      </c>
      <c r="G7" s="7" t="s">
        <v>5401</v>
      </c>
      <c r="H7" s="8"/>
      <c r="I7" s="8" t="s">
        <v>7774</v>
      </c>
      <c r="J7" s="19">
        <v>5</v>
      </c>
      <c r="K7" s="19" t="s">
        <v>7736</v>
      </c>
      <c r="L7" s="11">
        <v>0.9</v>
      </c>
      <c r="M7" s="11"/>
      <c r="N7" s="24"/>
      <c r="P7" s="32"/>
      <c r="T7" s="19"/>
      <c r="U7" s="3"/>
      <c r="X7" t="str">
        <f t="shared" si="0"/>
        <v/>
      </c>
      <c r="Z7" t="str">
        <f t="shared" si="1"/>
        <v/>
      </c>
      <c r="AB7" s="9"/>
      <c r="AC7" t="s">
        <v>20275</v>
      </c>
      <c r="AD7">
        <f t="shared" si="2"/>
        <v>0</v>
      </c>
      <c r="AF7" s="3"/>
      <c r="AH7" s="9"/>
      <c r="AW7" t="s">
        <v>20259</v>
      </c>
      <c r="AX7" t="s">
        <v>20254</v>
      </c>
    </row>
    <row r="8" spans="1:58" ht="10.95" customHeight="1" outlineLevel="1" x14ac:dyDescent="0.25">
      <c r="A8" t="s">
        <v>12532</v>
      </c>
      <c r="C8" s="3" t="s">
        <v>12533</v>
      </c>
      <c r="D8" s="3">
        <v>81</v>
      </c>
      <c r="E8" s="9">
        <v>1994</v>
      </c>
      <c r="F8" s="7" t="s">
        <v>12539</v>
      </c>
      <c r="G8" s="7" t="s">
        <v>5401</v>
      </c>
      <c r="H8" s="8"/>
      <c r="I8" s="8" t="s">
        <v>7774</v>
      </c>
      <c r="J8" s="19">
        <v>5</v>
      </c>
      <c r="K8" s="19" t="s">
        <v>7736</v>
      </c>
      <c r="L8" s="11">
        <v>0.9</v>
      </c>
      <c r="M8" s="11"/>
      <c r="N8" s="24"/>
      <c r="P8" s="32"/>
      <c r="T8" s="19"/>
      <c r="U8" s="3"/>
      <c r="X8" t="str">
        <f t="shared" si="0"/>
        <v/>
      </c>
      <c r="Z8" t="str">
        <f t="shared" si="1"/>
        <v/>
      </c>
      <c r="AB8" s="9"/>
      <c r="AC8" t="s">
        <v>20276</v>
      </c>
      <c r="AD8">
        <f t="shared" si="2"/>
        <v>0</v>
      </c>
      <c r="AF8" s="3"/>
      <c r="AH8" s="9"/>
      <c r="AW8" t="s">
        <v>20258</v>
      </c>
      <c r="AX8" t="s">
        <v>20259</v>
      </c>
      <c r="AY8" t="s">
        <v>20407</v>
      </c>
    </row>
    <row r="9" spans="1:58" ht="10.95" customHeight="1" outlineLevel="1" x14ac:dyDescent="0.25">
      <c r="A9" t="s">
        <v>12532</v>
      </c>
      <c r="C9" s="3" t="s">
        <v>12533</v>
      </c>
      <c r="D9" s="3">
        <v>92</v>
      </c>
      <c r="E9" s="9">
        <v>1995</v>
      </c>
      <c r="F9" s="7" t="s">
        <v>12540</v>
      </c>
      <c r="G9" s="7" t="s">
        <v>5401</v>
      </c>
      <c r="H9" s="8"/>
      <c r="I9" s="8" t="s">
        <v>12543</v>
      </c>
      <c r="J9" s="19">
        <v>5</v>
      </c>
      <c r="K9" s="19" t="s">
        <v>7736</v>
      </c>
      <c r="L9" s="11">
        <v>1.8</v>
      </c>
      <c r="M9" s="11"/>
      <c r="N9" s="24"/>
      <c r="P9" s="32"/>
      <c r="T9" s="19"/>
      <c r="U9" s="3"/>
      <c r="X9" t="str">
        <f t="shared" si="0"/>
        <v/>
      </c>
      <c r="Z9" t="str">
        <f t="shared" si="1"/>
        <v/>
      </c>
      <c r="AB9" s="9"/>
      <c r="AC9" t="s">
        <v>20277</v>
      </c>
      <c r="AD9">
        <f t="shared" si="2"/>
        <v>0</v>
      </c>
      <c r="AF9" s="3"/>
      <c r="AH9" s="9"/>
      <c r="AW9" t="s">
        <v>20261</v>
      </c>
    </row>
    <row r="10" spans="1:58" ht="10.95" customHeight="1" outlineLevel="1" x14ac:dyDescent="0.25">
      <c r="A10" t="s">
        <v>12532</v>
      </c>
      <c r="C10" s="3" t="s">
        <v>12533</v>
      </c>
      <c r="D10" s="3">
        <v>93</v>
      </c>
      <c r="E10" s="9">
        <v>1995</v>
      </c>
      <c r="F10" s="7" t="s">
        <v>12541</v>
      </c>
      <c r="G10" s="7" t="s">
        <v>5401</v>
      </c>
      <c r="H10" s="8"/>
      <c r="I10" s="8" t="s">
        <v>12543</v>
      </c>
      <c r="J10" s="19">
        <v>5</v>
      </c>
      <c r="K10" s="19" t="s">
        <v>7736</v>
      </c>
      <c r="L10" s="11">
        <v>1.8</v>
      </c>
      <c r="M10" s="11"/>
      <c r="N10" s="24"/>
      <c r="P10" s="32"/>
      <c r="T10" s="19"/>
      <c r="U10" s="3"/>
      <c r="X10" t="str">
        <f t="shared" si="0"/>
        <v/>
      </c>
      <c r="Z10" t="str">
        <f t="shared" si="1"/>
        <v/>
      </c>
      <c r="AB10" s="9"/>
      <c r="AC10" t="s">
        <v>20278</v>
      </c>
      <c r="AD10">
        <f t="shared" si="2"/>
        <v>0</v>
      </c>
      <c r="AF10" s="3"/>
      <c r="AH10" s="9"/>
      <c r="AW10" t="s">
        <v>20261</v>
      </c>
    </row>
    <row r="11" spans="1:58" ht="10.95" customHeight="1" outlineLevel="1" x14ac:dyDescent="0.25">
      <c r="A11" t="s">
        <v>12532</v>
      </c>
      <c r="C11" s="3" t="s">
        <v>12533</v>
      </c>
      <c r="D11" s="3">
        <v>94</v>
      </c>
      <c r="E11" s="9">
        <v>1995</v>
      </c>
      <c r="F11" s="7" t="s">
        <v>12542</v>
      </c>
      <c r="G11" s="7" t="s">
        <v>5401</v>
      </c>
      <c r="H11" s="8"/>
      <c r="I11" s="8" t="s">
        <v>12543</v>
      </c>
      <c r="J11" s="19">
        <v>5</v>
      </c>
      <c r="K11" s="19" t="s">
        <v>7736</v>
      </c>
      <c r="L11" s="11">
        <v>1.8</v>
      </c>
      <c r="M11" s="11"/>
      <c r="N11" s="24"/>
      <c r="P11" s="32"/>
      <c r="T11" s="19"/>
      <c r="U11" s="3"/>
      <c r="X11" t="str">
        <f t="shared" si="0"/>
        <v/>
      </c>
      <c r="Z11" t="str">
        <f t="shared" si="1"/>
        <v/>
      </c>
      <c r="AB11" s="9"/>
      <c r="AC11" t="s">
        <v>20279</v>
      </c>
      <c r="AD11">
        <f t="shared" si="2"/>
        <v>0</v>
      </c>
      <c r="AF11" s="3"/>
      <c r="AH11" s="9"/>
      <c r="AW11" t="s">
        <v>20262</v>
      </c>
    </row>
    <row r="12" spans="1:58" ht="10.95" customHeight="1" outlineLevel="1" x14ac:dyDescent="0.25">
      <c r="A12" t="s">
        <v>12532</v>
      </c>
      <c r="C12" s="3" t="s">
        <v>12533</v>
      </c>
      <c r="D12" s="3">
        <v>254</v>
      </c>
      <c r="E12" s="9">
        <v>2005</v>
      </c>
      <c r="F12" s="22">
        <v>1.3</v>
      </c>
      <c r="G12" s="7" t="s">
        <v>5401</v>
      </c>
      <c r="H12" s="8"/>
      <c r="I12" s="8" t="s">
        <v>12544</v>
      </c>
      <c r="J12" s="19">
        <v>6</v>
      </c>
      <c r="K12" s="19" t="s">
        <v>7736</v>
      </c>
      <c r="L12" s="11">
        <v>3.5</v>
      </c>
      <c r="M12" s="11"/>
      <c r="N12" s="24"/>
      <c r="P12" s="32"/>
      <c r="T12" s="19"/>
      <c r="U12" s="3"/>
      <c r="X12" t="str">
        <f t="shared" si="0"/>
        <v/>
      </c>
      <c r="Z12" t="str">
        <f t="shared" si="1"/>
        <v/>
      </c>
      <c r="AB12" s="9"/>
      <c r="AC12" t="s">
        <v>20263</v>
      </c>
      <c r="AD12">
        <f t="shared" si="2"/>
        <v>0</v>
      </c>
      <c r="AF12" s="3"/>
      <c r="AH12" s="9"/>
      <c r="AW12" t="s">
        <v>20259</v>
      </c>
      <c r="AX12" t="s">
        <v>20264</v>
      </c>
      <c r="AY12" t="s">
        <v>20265</v>
      </c>
    </row>
    <row r="13" spans="1:58" ht="10.95" customHeight="1" outlineLevel="1" x14ac:dyDescent="0.25">
      <c r="A13" t="s">
        <v>12532</v>
      </c>
      <c r="C13" s="3" t="s">
        <v>12533</v>
      </c>
      <c r="D13" s="3">
        <v>264</v>
      </c>
      <c r="E13" s="9">
        <v>2006</v>
      </c>
      <c r="F13" s="22">
        <v>1.5</v>
      </c>
      <c r="G13" s="7" t="s">
        <v>5401</v>
      </c>
      <c r="H13" s="8"/>
      <c r="I13" s="8" t="s">
        <v>12545</v>
      </c>
      <c r="J13" s="19">
        <v>6</v>
      </c>
      <c r="K13" s="19" t="s">
        <v>7736</v>
      </c>
      <c r="L13" s="11">
        <v>4.4000000000000004</v>
      </c>
      <c r="M13" s="11"/>
      <c r="N13" s="24"/>
      <c r="P13" s="32"/>
      <c r="T13" s="19"/>
      <c r="U13" s="3"/>
      <c r="X13" t="str">
        <f t="shared" si="0"/>
        <v/>
      </c>
      <c r="Z13" t="str">
        <f t="shared" si="1"/>
        <v/>
      </c>
      <c r="AB13" s="9"/>
      <c r="AC13" t="s">
        <v>20280</v>
      </c>
      <c r="AD13">
        <f t="shared" si="2"/>
        <v>0</v>
      </c>
      <c r="AF13" s="3"/>
      <c r="AH13" s="9"/>
      <c r="AW13" t="s">
        <v>18395</v>
      </c>
      <c r="AX13" t="s">
        <v>20266</v>
      </c>
      <c r="AY13" t="s">
        <v>20267</v>
      </c>
    </row>
    <row r="14" spans="1:58" ht="10.95" customHeight="1" x14ac:dyDescent="0.25">
      <c r="A14" s="6" t="s">
        <v>8236</v>
      </c>
      <c r="B14" t="s">
        <v>13096</v>
      </c>
      <c r="C14" s="3" t="s">
        <v>12965</v>
      </c>
      <c r="E14" s="9"/>
      <c r="F14" s="7"/>
      <c r="G14" s="7"/>
      <c r="H14" s="8"/>
      <c r="I14" s="8"/>
      <c r="J14" s="19"/>
      <c r="K14" s="19"/>
      <c r="L14" s="11"/>
      <c r="M14" s="11">
        <f>SUM(L15:L17)</f>
        <v>20.34</v>
      </c>
      <c r="N14" s="24">
        <v>96</v>
      </c>
      <c r="O14">
        <f>COUNTIF(K15:K17,"*")</f>
        <v>3</v>
      </c>
      <c r="P14" s="32">
        <f>O14/N14</f>
        <v>3.125E-2</v>
      </c>
      <c r="Q14">
        <f>COUNTIF(K15:K17,"Y")+COUNTIF(K15:K17,"S")</f>
        <v>3</v>
      </c>
      <c r="T14" s="20" t="s">
        <v>7738</v>
      </c>
      <c r="U14" s="3"/>
      <c r="V14" t="s">
        <v>18619</v>
      </c>
      <c r="X14" t="str">
        <f t="shared" si="0"/>
        <v/>
      </c>
      <c r="Z14" t="str">
        <f t="shared" si="1"/>
        <v/>
      </c>
      <c r="AB14" s="9"/>
      <c r="AE14">
        <f>COUNTIF(AD15:AD17,"1")</f>
        <v>3</v>
      </c>
      <c r="AF14" s="3"/>
      <c r="AH14" s="9"/>
      <c r="AI14">
        <f>COUNTIF($J15:$J17,"1")-COUNTIFS($J15:$J17,"1",$J15:$J17,"V")</f>
        <v>3</v>
      </c>
      <c r="AJ14">
        <f>COUNTIFS($J15:$J17,"1",$K15:$K17,"Y")+COUNTIFS($J15:$J17,"1",$K15:$K17,"s")</f>
        <v>3</v>
      </c>
      <c r="AK14">
        <f>COUNTIF($J15:$J17,"2")-COUNTIFS($J15:$J17,"2",$J15:$J17,"V")</f>
        <v>0</v>
      </c>
      <c r="AL14">
        <f>COUNTIFS($J15:$J17,"2",$K15:$K17,"Y")+COUNTIFS($J15:$J17,"2",$K15:$K17,"s")</f>
        <v>0</v>
      </c>
      <c r="AM14">
        <f>COUNTIF($J15:$J17,"3")-COUNTIFS($J15:$J17,"3",$J15:$J17,"V")</f>
        <v>0</v>
      </c>
      <c r="AN14">
        <f>COUNTIFS($J15:$J17,"3",$K15:$K17,"Y")+COUNTIFS($J15:$J17,"3",$K15:$K17,"s")</f>
        <v>0</v>
      </c>
      <c r="AO14">
        <f>COUNTIF($J15:$J17,"4")-COUNTIFS($J15:$J17,"4",$J15:$J17,"V")</f>
        <v>0</v>
      </c>
      <c r="AP14">
        <f>COUNTIFS($J15:$J17,"4",$K15:$K17,"Y")+COUNTIFS($J15:$J17,"4",$K15:$K17,"s")</f>
        <v>0</v>
      </c>
      <c r="AQ14">
        <f>COUNTIF($J15:$J17,"5")-COUNTIFS($J15:$J17,"5",$J15:$J17,"V")</f>
        <v>0</v>
      </c>
      <c r="AR14">
        <f>COUNTIFS($J15:$J17,"5",$K15:$K17,"Y")+COUNTIFS($J15:$J17,"5",$K15:$K17,"s")</f>
        <v>0</v>
      </c>
      <c r="AS14">
        <f>COUNTIF($J15:$J17,"6")-COUNTIFS($J15:$J17,"6",$J15:$J17,"V")</f>
        <v>0</v>
      </c>
      <c r="AT14">
        <f>COUNTIFS($J15:$J17,"6",$K15:$K17,"Y")+COUNTIFS($J15:$J17,"6",$K15:$K17,"s")</f>
        <v>0</v>
      </c>
      <c r="AU14">
        <f>COUNTIF($J15:$J17,"7")-COUNTIFS($J15:$J17,"7",$J15:$J17,"V")</f>
        <v>0</v>
      </c>
      <c r="AV14">
        <f>COUNTIFS($J15:$J17,"7",$K15:$K17,"Y")+COUNTIFS($J15:$J17,"7",$K15:$K17,"s")</f>
        <v>0</v>
      </c>
    </row>
    <row r="15" spans="1:58" ht="10.95" customHeight="1" outlineLevel="1" x14ac:dyDescent="0.25">
      <c r="A15" t="s">
        <v>5398</v>
      </c>
      <c r="C15" s="3" t="s">
        <v>12965</v>
      </c>
      <c r="D15" s="3">
        <v>64</v>
      </c>
      <c r="E15" s="9">
        <v>1970</v>
      </c>
      <c r="F15" s="7" t="s">
        <v>5400</v>
      </c>
      <c r="G15" s="7" t="s">
        <v>5401</v>
      </c>
      <c r="H15" s="8" t="s">
        <v>5402</v>
      </c>
      <c r="I15" s="8" t="s">
        <v>8235</v>
      </c>
      <c r="J15" s="19">
        <v>1</v>
      </c>
      <c r="K15" s="19" t="s">
        <v>7736</v>
      </c>
      <c r="L15" s="11">
        <v>2.67</v>
      </c>
      <c r="M15" s="11"/>
      <c r="N15" s="24"/>
      <c r="P15" s="32"/>
      <c r="T15" s="19"/>
      <c r="U15" s="3">
        <v>68</v>
      </c>
      <c r="X15" t="str">
        <f t="shared" si="0"/>
        <v/>
      </c>
      <c r="Z15" t="str">
        <f t="shared" si="1"/>
        <v/>
      </c>
      <c r="AB15" s="9" t="s">
        <v>13269</v>
      </c>
      <c r="AC15" t="s">
        <v>20271</v>
      </c>
      <c r="AD15">
        <f>COUNTIF(H15,"*Fuji*")</f>
        <v>1</v>
      </c>
      <c r="AF15" s="3"/>
      <c r="AG15" t="s">
        <v>4924</v>
      </c>
      <c r="AH15" s="9" t="s">
        <v>4925</v>
      </c>
      <c r="AW15" t="s">
        <v>20268</v>
      </c>
      <c r="AX15" t="s">
        <v>20269</v>
      </c>
      <c r="AY15" t="s">
        <v>20337</v>
      </c>
    </row>
    <row r="16" spans="1:58" ht="10.95" customHeight="1" outlineLevel="1" x14ac:dyDescent="0.25">
      <c r="A16" t="s">
        <v>5398</v>
      </c>
      <c r="C16" s="3" t="s">
        <v>12965</v>
      </c>
      <c r="D16" s="3">
        <v>65</v>
      </c>
      <c r="E16" s="9">
        <v>1970</v>
      </c>
      <c r="F16" s="7" t="s">
        <v>4926</v>
      </c>
      <c r="G16" s="7" t="s">
        <v>5401</v>
      </c>
      <c r="H16" s="8" t="s">
        <v>5402</v>
      </c>
      <c r="I16" s="8" t="s">
        <v>8235</v>
      </c>
      <c r="J16" s="19">
        <v>1</v>
      </c>
      <c r="K16" s="19" t="s">
        <v>7736</v>
      </c>
      <c r="L16" s="11">
        <v>2.67</v>
      </c>
      <c r="M16" s="11"/>
      <c r="N16" s="24"/>
      <c r="P16" s="32"/>
      <c r="T16" s="19"/>
      <c r="U16" s="3">
        <v>69</v>
      </c>
      <c r="X16" t="str">
        <f t="shared" si="0"/>
        <v/>
      </c>
      <c r="Z16" t="str">
        <f t="shared" si="1"/>
        <v/>
      </c>
      <c r="AB16" s="9" t="s">
        <v>13269</v>
      </c>
      <c r="AC16" t="s">
        <v>20271</v>
      </c>
      <c r="AD16">
        <f>COUNTIF(H16,"*Fuji*")</f>
        <v>1</v>
      </c>
      <c r="AF16" s="3"/>
      <c r="AG16" t="s">
        <v>4924</v>
      </c>
      <c r="AH16" s="9" t="s">
        <v>4925</v>
      </c>
      <c r="AW16" t="s">
        <v>20268</v>
      </c>
      <c r="AX16" t="s">
        <v>20269</v>
      </c>
      <c r="AY16" t="s">
        <v>20337</v>
      </c>
    </row>
    <row r="17" spans="1:53" ht="10.95" customHeight="1" outlineLevel="1" x14ac:dyDescent="0.25">
      <c r="A17" t="s">
        <v>5398</v>
      </c>
      <c r="C17" s="3" t="s">
        <v>12965</v>
      </c>
      <c r="D17" s="3">
        <v>66</v>
      </c>
      <c r="E17" s="9">
        <v>1970</v>
      </c>
      <c r="F17" s="7" t="s">
        <v>3313</v>
      </c>
      <c r="G17" s="7" t="s">
        <v>5401</v>
      </c>
      <c r="H17" s="8" t="s">
        <v>5402</v>
      </c>
      <c r="I17" s="8" t="s">
        <v>8235</v>
      </c>
      <c r="J17" s="19">
        <v>1</v>
      </c>
      <c r="K17" s="19" t="s">
        <v>7736</v>
      </c>
      <c r="L17" s="11">
        <v>15</v>
      </c>
      <c r="M17" s="11"/>
      <c r="N17" s="24"/>
      <c r="P17" s="32"/>
      <c r="T17" s="19"/>
      <c r="U17" s="3">
        <v>70</v>
      </c>
      <c r="X17" t="str">
        <f t="shared" si="0"/>
        <v/>
      </c>
      <c r="Z17" t="str">
        <f t="shared" si="1"/>
        <v/>
      </c>
      <c r="AB17" s="9" t="s">
        <v>13269</v>
      </c>
      <c r="AC17" t="s">
        <v>20271</v>
      </c>
      <c r="AD17">
        <f>COUNTIF(H17,"*Fuji*")</f>
        <v>1</v>
      </c>
      <c r="AF17" s="3"/>
      <c r="AG17" t="s">
        <v>4924</v>
      </c>
      <c r="AH17" s="9" t="s">
        <v>4925</v>
      </c>
      <c r="AW17" t="s">
        <v>20268</v>
      </c>
      <c r="AX17" t="s">
        <v>20269</v>
      </c>
      <c r="AY17" t="s">
        <v>20337</v>
      </c>
    </row>
    <row r="18" spans="1:53" ht="10.95" customHeight="1" x14ac:dyDescent="0.25">
      <c r="A18" s="6" t="s">
        <v>8234</v>
      </c>
      <c r="B18" t="s">
        <v>12464</v>
      </c>
      <c r="C18" s="3" t="s">
        <v>12965</v>
      </c>
      <c r="E18" s="9"/>
      <c r="F18" s="7"/>
      <c r="G18" s="7"/>
      <c r="H18" s="8"/>
      <c r="I18" s="8"/>
      <c r="J18" s="19"/>
      <c r="K18" s="19"/>
      <c r="L18" s="11"/>
      <c r="M18" s="11">
        <f>SUM(L19:L24)</f>
        <v>15</v>
      </c>
      <c r="N18" s="24">
        <v>90</v>
      </c>
      <c r="O18">
        <f>COUNTIF(K19:K24,"*")</f>
        <v>6</v>
      </c>
      <c r="P18" s="32">
        <f>O18/N18</f>
        <v>6.6666666666666666E-2</v>
      </c>
      <c r="Q18">
        <f>COUNTIF(K19:K24,"Y")+COUNTIF(K19:K24,"S")</f>
        <v>6</v>
      </c>
      <c r="T18" s="20" t="s">
        <v>7738</v>
      </c>
      <c r="U18" s="3"/>
      <c r="V18" t="s">
        <v>18397</v>
      </c>
      <c r="X18" t="str">
        <f t="shared" si="0"/>
        <v/>
      </c>
      <c r="Z18" t="str">
        <f t="shared" si="1"/>
        <v/>
      </c>
      <c r="AB18" s="9"/>
      <c r="AE18">
        <f>COUNTIF(AD19:AD24,"1")</f>
        <v>0</v>
      </c>
      <c r="AF18" s="3"/>
      <c r="AH18" s="9"/>
      <c r="AI18">
        <f>COUNTIF($J19:$J24,"1")-COUNTIFS($J19:$J24,"1",$J19:$J24,"V")</f>
        <v>0</v>
      </c>
      <c r="AJ18">
        <f>COUNTIFS($J19:$J24,"1",$K19:$K24,"Y")+COUNTIFS($J19:$J24,"1",$K19:$K24,"s")</f>
        <v>0</v>
      </c>
      <c r="AK18">
        <f>COUNTIF($J19:$J24,"2")-COUNTIFS($J19:$J24,"2",$J19:$J24,"V")</f>
        <v>0</v>
      </c>
      <c r="AL18">
        <f>COUNTIFS($J19:$J24,"2",$K19:$K24,"Y")+COUNTIFS($J19:$J24,"2",$K19:$K24,"s")</f>
        <v>0</v>
      </c>
      <c r="AM18">
        <f>COUNTIF($J19:$J24,"3")-COUNTIFS($J19:$J24,"3",$J19:$J24,"V")</f>
        <v>0</v>
      </c>
      <c r="AN18">
        <f>COUNTIFS($J19:$J24,"3",$K19:$K24,"Y")+COUNTIFS($J19:$J24,"3",$K19:$K24,"s")</f>
        <v>0</v>
      </c>
      <c r="AO18">
        <f>COUNTIF($J19:$J24,"4")-COUNTIFS($J19:$J24,"4",$J19:$J24,"V")</f>
        <v>0</v>
      </c>
      <c r="AP18">
        <f>COUNTIFS($J19:$J24,"4",$K19:$K24,"Y")+COUNTIFS($J19:$J24,"4",$K19:$K24,"s")</f>
        <v>0</v>
      </c>
      <c r="AQ18">
        <f>COUNTIF($J19:$J24,"5")-COUNTIFS($J19:$J24,"5",$J19:$J24,"V")</f>
        <v>6</v>
      </c>
      <c r="AR18">
        <f>COUNTIFS($J19:$J24,"5",$K19:$K24,"Y")+COUNTIFS($J19:$J24,"5",$K19:$K24,"s")</f>
        <v>6</v>
      </c>
      <c r="AS18">
        <f>COUNTIF($J19:$J24,"6")-COUNTIFS($J19:$J24,"6",$J19:$J24,"V")</f>
        <v>0</v>
      </c>
      <c r="AT18">
        <f>COUNTIFS($J19:$J24,"6",$K19:$K24,"Y")+COUNTIFS($J19:$J24,"6",$K19:$K24,"s")</f>
        <v>0</v>
      </c>
      <c r="AU18">
        <f>COUNTIF($J19:$J24,"7")-COUNTIFS($J19:$J24,"7",$J19:$J24,"V")</f>
        <v>0</v>
      </c>
      <c r="AV18">
        <f>COUNTIFS($J19:$J24,"7",$K19:$K24,"Y")+COUNTIFS($J19:$J24,"7",$K19:$K24,"s")</f>
        <v>0</v>
      </c>
    </row>
    <row r="19" spans="1:53" ht="10.95" customHeight="1" outlineLevel="1" x14ac:dyDescent="0.25">
      <c r="A19" t="s">
        <v>3314</v>
      </c>
      <c r="C19" s="3" t="s">
        <v>12965</v>
      </c>
      <c r="D19" s="3">
        <v>51</v>
      </c>
      <c r="E19" s="9">
        <v>1953</v>
      </c>
      <c r="F19" s="10" t="s">
        <v>5242</v>
      </c>
      <c r="G19" s="7" t="s">
        <v>3316</v>
      </c>
      <c r="H19" s="8" t="s">
        <v>20281</v>
      </c>
      <c r="I19" s="8" t="s">
        <v>7155</v>
      </c>
      <c r="J19" s="19">
        <v>5</v>
      </c>
      <c r="K19" s="19" t="s">
        <v>7736</v>
      </c>
      <c r="L19" s="11">
        <v>0.7</v>
      </c>
      <c r="M19" s="11"/>
      <c r="N19" s="24"/>
      <c r="P19" s="32"/>
      <c r="T19" s="19"/>
      <c r="U19" s="3">
        <v>50</v>
      </c>
      <c r="X19" t="str">
        <f t="shared" si="0"/>
        <v/>
      </c>
      <c r="Z19" t="str">
        <f t="shared" si="1"/>
        <v/>
      </c>
      <c r="AB19" s="9"/>
      <c r="AC19" t="s">
        <v>20282</v>
      </c>
      <c r="AD19">
        <f t="shared" ref="AD19:AD24" si="3">COUNTIF(H19,"*Fuji*")</f>
        <v>0</v>
      </c>
      <c r="AF19" s="3"/>
      <c r="AG19" t="s">
        <v>4612</v>
      </c>
      <c r="AH19" s="9" t="s">
        <v>4613</v>
      </c>
      <c r="AW19" t="s">
        <v>20407</v>
      </c>
      <c r="AX19" t="s">
        <v>20283</v>
      </c>
      <c r="AY19" t="s">
        <v>20284</v>
      </c>
      <c r="AZ19" t="s">
        <v>20286</v>
      </c>
    </row>
    <row r="20" spans="1:53" ht="10.95" customHeight="1" outlineLevel="1" x14ac:dyDescent="0.25">
      <c r="A20" t="s">
        <v>3314</v>
      </c>
      <c r="C20" s="3" t="s">
        <v>12965</v>
      </c>
      <c r="D20" s="3" t="s">
        <v>6206</v>
      </c>
      <c r="E20" s="9">
        <v>1953</v>
      </c>
      <c r="F20" s="10" t="s">
        <v>5242</v>
      </c>
      <c r="G20" s="7" t="s">
        <v>7660</v>
      </c>
      <c r="H20" s="8" t="s">
        <v>20281</v>
      </c>
      <c r="I20" s="8" t="s">
        <v>7155</v>
      </c>
      <c r="J20" s="19">
        <v>5</v>
      </c>
      <c r="K20" s="19" t="s">
        <v>7736</v>
      </c>
      <c r="L20" s="11">
        <v>2.2000000000000002</v>
      </c>
      <c r="M20" s="11"/>
      <c r="N20" s="24"/>
      <c r="P20" s="32"/>
      <c r="T20" s="19"/>
      <c r="U20" s="3">
        <v>50</v>
      </c>
      <c r="X20" t="str">
        <f t="shared" si="0"/>
        <v/>
      </c>
      <c r="Z20" t="str">
        <f t="shared" si="1"/>
        <v/>
      </c>
      <c r="AB20" s="9"/>
      <c r="AC20" t="s">
        <v>20282</v>
      </c>
      <c r="AD20">
        <f t="shared" si="3"/>
        <v>0</v>
      </c>
      <c r="AF20" s="3"/>
      <c r="AG20" t="s">
        <v>4612</v>
      </c>
      <c r="AH20" s="9" t="s">
        <v>4613</v>
      </c>
      <c r="AW20" t="s">
        <v>20407</v>
      </c>
      <c r="AX20" t="s">
        <v>20283</v>
      </c>
      <c r="AY20" t="s">
        <v>20284</v>
      </c>
      <c r="AZ20" t="s">
        <v>20286</v>
      </c>
    </row>
    <row r="21" spans="1:53" ht="10.95" customHeight="1" outlineLevel="1" x14ac:dyDescent="0.25">
      <c r="A21" t="s">
        <v>3314</v>
      </c>
      <c r="C21" s="3" t="s">
        <v>12965</v>
      </c>
      <c r="D21" s="3">
        <v>59</v>
      </c>
      <c r="E21" s="9">
        <v>1953</v>
      </c>
      <c r="F21" s="7" t="s">
        <v>4614</v>
      </c>
      <c r="G21" s="7" t="s">
        <v>4615</v>
      </c>
      <c r="H21" s="8" t="s">
        <v>20281</v>
      </c>
      <c r="I21" s="8" t="s">
        <v>7155</v>
      </c>
      <c r="J21" s="19">
        <v>5</v>
      </c>
      <c r="K21" s="19" t="s">
        <v>7736</v>
      </c>
      <c r="L21" s="11">
        <v>2.8</v>
      </c>
      <c r="M21" s="11"/>
      <c r="N21" s="24"/>
      <c r="P21" s="32"/>
      <c r="T21" s="19"/>
      <c r="U21" s="3">
        <v>58</v>
      </c>
      <c r="X21" t="str">
        <f t="shared" si="0"/>
        <v/>
      </c>
      <c r="Z21" t="str">
        <f t="shared" si="1"/>
        <v/>
      </c>
      <c r="AB21" s="9"/>
      <c r="AC21" t="s">
        <v>20291</v>
      </c>
      <c r="AD21">
        <f t="shared" si="3"/>
        <v>0</v>
      </c>
      <c r="AF21" s="3"/>
      <c r="AG21" t="s">
        <v>4612</v>
      </c>
      <c r="AH21" s="9" t="s">
        <v>4613</v>
      </c>
      <c r="AW21" t="s">
        <v>20293</v>
      </c>
      <c r="AX21" t="s">
        <v>20283</v>
      </c>
      <c r="AY21" t="s">
        <v>20295</v>
      </c>
      <c r="AZ21" t="s">
        <v>20286</v>
      </c>
    </row>
    <row r="22" spans="1:53" ht="10.95" customHeight="1" outlineLevel="1" x14ac:dyDescent="0.25">
      <c r="A22" t="s">
        <v>3314</v>
      </c>
      <c r="C22" s="3" t="s">
        <v>12965</v>
      </c>
      <c r="D22" s="3" t="s">
        <v>20290</v>
      </c>
      <c r="E22" s="9">
        <v>1956</v>
      </c>
      <c r="F22" s="7" t="s">
        <v>4614</v>
      </c>
      <c r="G22" s="7" t="s">
        <v>4615</v>
      </c>
      <c r="H22" s="8" t="s">
        <v>20281</v>
      </c>
      <c r="I22" s="8" t="s">
        <v>7155</v>
      </c>
      <c r="J22" s="19">
        <v>5</v>
      </c>
      <c r="K22" s="19" t="s">
        <v>7736</v>
      </c>
      <c r="L22" s="11">
        <v>2.8</v>
      </c>
      <c r="M22" s="11"/>
      <c r="N22" s="24"/>
      <c r="P22" s="32"/>
      <c r="T22" s="19"/>
      <c r="U22" s="3" t="s">
        <v>20289</v>
      </c>
      <c r="X22" t="str">
        <f t="shared" si="0"/>
        <v/>
      </c>
      <c r="Z22" t="str">
        <f t="shared" si="1"/>
        <v/>
      </c>
      <c r="AB22" s="9"/>
      <c r="AC22" t="s">
        <v>20291</v>
      </c>
      <c r="AD22">
        <f t="shared" si="3"/>
        <v>0</v>
      </c>
      <c r="AF22" s="3"/>
      <c r="AG22" t="s">
        <v>4612</v>
      </c>
      <c r="AH22" s="9" t="s">
        <v>4613</v>
      </c>
      <c r="AW22" t="s">
        <v>20293</v>
      </c>
      <c r="AX22" t="s">
        <v>20283</v>
      </c>
      <c r="AY22" t="s">
        <v>20295</v>
      </c>
      <c r="AZ22" t="s">
        <v>20286</v>
      </c>
    </row>
    <row r="23" spans="1:53" ht="10.95" customHeight="1" outlineLevel="1" x14ac:dyDescent="0.25">
      <c r="A23" t="s">
        <v>3314</v>
      </c>
      <c r="C23" s="3" t="s">
        <v>12965</v>
      </c>
      <c r="D23" s="3">
        <v>63</v>
      </c>
      <c r="E23" s="9">
        <v>1959</v>
      </c>
      <c r="F23" s="10" t="s">
        <v>5242</v>
      </c>
      <c r="G23" s="7" t="s">
        <v>4616</v>
      </c>
      <c r="H23" s="8" t="s">
        <v>20281</v>
      </c>
      <c r="I23" s="8" t="s">
        <v>7155</v>
      </c>
      <c r="J23" s="19">
        <v>5</v>
      </c>
      <c r="K23" s="19" t="s">
        <v>7736</v>
      </c>
      <c r="L23" s="11">
        <v>1.5</v>
      </c>
      <c r="M23" s="11"/>
      <c r="N23" s="24"/>
      <c r="P23" s="32"/>
      <c r="T23" s="19"/>
      <c r="U23" s="3">
        <v>63</v>
      </c>
      <c r="X23" t="str">
        <f t="shared" si="0"/>
        <v/>
      </c>
      <c r="Z23" t="str">
        <f t="shared" si="1"/>
        <v/>
      </c>
      <c r="AB23" s="9"/>
      <c r="AC23" t="s">
        <v>20282</v>
      </c>
      <c r="AD23">
        <f t="shared" si="3"/>
        <v>0</v>
      </c>
      <c r="AF23" s="3"/>
      <c r="AG23" t="s">
        <v>4612</v>
      </c>
      <c r="AH23" s="9" t="s">
        <v>4613</v>
      </c>
      <c r="AW23" t="s">
        <v>20260</v>
      </c>
      <c r="AX23" t="s">
        <v>20283</v>
      </c>
      <c r="AY23" t="s">
        <v>20284</v>
      </c>
      <c r="AZ23" t="s">
        <v>20286</v>
      </c>
      <c r="BA23" t="s">
        <v>20288</v>
      </c>
    </row>
    <row r="24" spans="1:53" ht="10.95" customHeight="1" outlineLevel="1" x14ac:dyDescent="0.25">
      <c r="A24" t="s">
        <v>3314</v>
      </c>
      <c r="C24" s="3" t="s">
        <v>12965</v>
      </c>
      <c r="D24" s="3">
        <v>68</v>
      </c>
      <c r="E24" s="9">
        <v>1964</v>
      </c>
      <c r="F24" s="10" t="s">
        <v>5242</v>
      </c>
      <c r="G24" s="7" t="s">
        <v>4617</v>
      </c>
      <c r="H24" s="8" t="s">
        <v>20281</v>
      </c>
      <c r="I24" s="8" t="s">
        <v>20292</v>
      </c>
      <c r="J24" s="19">
        <v>5</v>
      </c>
      <c r="K24" s="19" t="s">
        <v>7736</v>
      </c>
      <c r="L24" s="11">
        <v>5</v>
      </c>
      <c r="M24" s="11"/>
      <c r="N24" s="24"/>
      <c r="P24" s="32"/>
      <c r="T24" s="19"/>
      <c r="U24" s="3">
        <v>68</v>
      </c>
      <c r="X24" t="str">
        <f t="shared" si="0"/>
        <v/>
      </c>
      <c r="Z24" t="str">
        <f t="shared" si="1"/>
        <v/>
      </c>
      <c r="AB24" s="9"/>
      <c r="AC24" t="s">
        <v>20282</v>
      </c>
      <c r="AD24">
        <f t="shared" si="3"/>
        <v>0</v>
      </c>
      <c r="AF24" s="3"/>
      <c r="AG24" t="s">
        <v>4612</v>
      </c>
      <c r="AH24" s="9" t="s">
        <v>4613</v>
      </c>
      <c r="AW24" t="s">
        <v>20407</v>
      </c>
      <c r="AX24" t="s">
        <v>20283</v>
      </c>
      <c r="AY24" t="s">
        <v>20284</v>
      </c>
      <c r="AZ24" t="s">
        <v>20286</v>
      </c>
    </row>
    <row r="25" spans="1:53" ht="10.95" customHeight="1" x14ac:dyDescent="0.25">
      <c r="A25" s="6" t="s">
        <v>8237</v>
      </c>
      <c r="B25" t="s">
        <v>12012</v>
      </c>
      <c r="C25" s="3" t="s">
        <v>11994</v>
      </c>
      <c r="E25" s="9"/>
      <c r="F25" s="7"/>
      <c r="G25" s="7"/>
      <c r="H25" s="8"/>
      <c r="I25" s="8"/>
      <c r="J25" s="19"/>
      <c r="K25" s="19"/>
      <c r="L25" s="11"/>
      <c r="M25" s="11">
        <f>SUM(L26:L35)</f>
        <v>43.5</v>
      </c>
      <c r="N25" s="24">
        <v>172</v>
      </c>
      <c r="O25">
        <f>COUNTIF(K26:K35,"*")</f>
        <v>10</v>
      </c>
      <c r="P25" s="32">
        <f>O25/N25</f>
        <v>5.8139534883720929E-2</v>
      </c>
      <c r="Q25">
        <f>COUNTIF(K26:K35,"Y")+COUNTIF(K26:K35,"S")</f>
        <v>10</v>
      </c>
      <c r="T25" s="20" t="s">
        <v>7738</v>
      </c>
      <c r="U25" s="3"/>
      <c r="V25" t="s">
        <v>18398</v>
      </c>
      <c r="X25" t="str">
        <f t="shared" si="0"/>
        <v/>
      </c>
      <c r="Z25" t="str">
        <f t="shared" si="1"/>
        <v/>
      </c>
      <c r="AB25" s="9"/>
      <c r="AE25">
        <f>COUNTIF(AD26:AD35,"1")</f>
        <v>0</v>
      </c>
      <c r="AF25" s="3"/>
      <c r="AH25" s="9"/>
      <c r="AI25">
        <f>COUNTIF($J26:$J35,"1")-COUNTIFS($J26:$J35,"1",$K26:$K35,"V")</f>
        <v>0</v>
      </c>
      <c r="AJ25">
        <f>COUNTIFS($J26:$J35,"1",$K26:$K35,"Y")+COUNTIFS($J26:$J35,"1",$K26:$K35,"s")</f>
        <v>0</v>
      </c>
      <c r="AK25">
        <f>COUNTIF($J26:$J35,"2")-COUNTIFS($J26:$J35,"2",$K26:$K35,"V")</f>
        <v>0</v>
      </c>
      <c r="AL25">
        <f>COUNTIFS($J26:$J35,"2",$K26:$K35,"Y")+COUNTIFS($J26:$J35,"2",$K26:$K35,"s")</f>
        <v>0</v>
      </c>
      <c r="AM25">
        <f>COUNTIF($J26:$J35,"3")-COUNTIFS($J26:$J35,"3",$K26:$K35,"V")</f>
        <v>0</v>
      </c>
      <c r="AN25">
        <f>COUNTIFS($J26:$J35,"3",$K26:$K35,"Y")+COUNTIFS($J26:$J35,"3",$K26:$K35,"s")</f>
        <v>0</v>
      </c>
      <c r="AO25">
        <f>COUNTIF($J26:$J35,"4")-COUNTIFS($J26:$J35,"4",$K26:$K35,"V")</f>
        <v>0</v>
      </c>
      <c r="AP25">
        <f>COUNTIFS($J26:$J35,"4",$K26:$K35,"Y")+COUNTIFS($J26:$J35,"4",$K26:$K35,"s")</f>
        <v>0</v>
      </c>
      <c r="AQ25">
        <f>COUNTIF($J26:$J35,"5")-COUNTIFS($J26:$J35,"5",$K26:$K35,"V")</f>
        <v>6</v>
      </c>
      <c r="AR25">
        <f>COUNTIFS($J26:$J35,"5",$K26:$K35,"Y")+COUNTIFS($J26:$J35,"5",$K26:$K35,"s")</f>
        <v>6</v>
      </c>
      <c r="AS25">
        <f>COUNTIF($J26:$J35,"6")-COUNTIFS($J26:$J35,"6",$K26:$K35,"V")</f>
        <v>0</v>
      </c>
      <c r="AT25">
        <f>COUNTIFS($J26:$J35,"6",$K26:$K35,"Y")+COUNTIFS($J26:$J35,"6",$K26:$K35,"s")</f>
        <v>0</v>
      </c>
      <c r="AU25">
        <f>COUNTIF($J26:$J35,"7")-COUNTIFS($J26:$J35,"7",$K26:$K35,"V")</f>
        <v>4</v>
      </c>
      <c r="AV25">
        <f>COUNTIFS($J26:$J35,"7",$K26:$K35,"Y")+COUNTIFS($J26:$J35,"7",$K26:$K35,"s")</f>
        <v>4</v>
      </c>
    </row>
    <row r="26" spans="1:53" ht="10.95" customHeight="1" outlineLevel="1" x14ac:dyDescent="0.25">
      <c r="A26" t="s">
        <v>4973</v>
      </c>
      <c r="C26" s="3" t="s">
        <v>11994</v>
      </c>
      <c r="D26" s="3">
        <v>18</v>
      </c>
      <c r="E26" s="9">
        <v>1968</v>
      </c>
      <c r="F26" s="7" t="s">
        <v>3542</v>
      </c>
      <c r="G26" s="7" t="s">
        <v>5401</v>
      </c>
      <c r="H26" s="8" t="s">
        <v>3537</v>
      </c>
      <c r="I26" s="8" t="s">
        <v>8238</v>
      </c>
      <c r="J26" s="19">
        <v>5</v>
      </c>
      <c r="K26" s="19" t="s">
        <v>7736</v>
      </c>
      <c r="L26" s="11">
        <v>12</v>
      </c>
      <c r="M26" s="11"/>
      <c r="N26" s="24"/>
      <c r="P26" s="32"/>
      <c r="T26" s="19"/>
      <c r="U26" s="3" t="s">
        <v>685</v>
      </c>
      <c r="X26" t="str">
        <f t="shared" si="0"/>
        <v/>
      </c>
      <c r="Z26" t="str">
        <f t="shared" si="1"/>
        <v/>
      </c>
      <c r="AB26" s="9"/>
      <c r="AC26" t="s">
        <v>20296</v>
      </c>
      <c r="AD26">
        <f t="shared" ref="AD26:AD35" si="4">COUNTIF(H26,"*Fuji*")</f>
        <v>0</v>
      </c>
      <c r="AF26" s="3"/>
      <c r="AG26" t="s">
        <v>3541</v>
      </c>
      <c r="AH26" s="9" t="s">
        <v>4623</v>
      </c>
      <c r="AW26" t="s">
        <v>20284</v>
      </c>
      <c r="AX26" t="s">
        <v>20407</v>
      </c>
    </row>
    <row r="27" spans="1:53" ht="10.95" customHeight="1" outlineLevel="1" x14ac:dyDescent="0.25">
      <c r="A27" t="s">
        <v>4973</v>
      </c>
      <c r="C27" s="3" t="s">
        <v>11994</v>
      </c>
      <c r="D27" s="3">
        <v>50</v>
      </c>
      <c r="E27" s="9">
        <v>1971</v>
      </c>
      <c r="F27" s="7" t="s">
        <v>3440</v>
      </c>
      <c r="G27" s="7" t="s">
        <v>5401</v>
      </c>
      <c r="H27" s="8"/>
      <c r="I27" s="8" t="s">
        <v>7560</v>
      </c>
      <c r="J27" s="19">
        <v>7</v>
      </c>
      <c r="K27" s="19" t="s">
        <v>7736</v>
      </c>
      <c r="L27" s="11">
        <v>6</v>
      </c>
      <c r="M27" s="11"/>
      <c r="N27" s="24"/>
      <c r="P27" s="32"/>
      <c r="T27" s="19"/>
      <c r="U27" s="3">
        <v>349</v>
      </c>
      <c r="X27" t="str">
        <f t="shared" si="0"/>
        <v/>
      </c>
      <c r="Z27" t="str">
        <f t="shared" si="1"/>
        <v/>
      </c>
      <c r="AB27" s="9"/>
      <c r="AC27" t="s">
        <v>4974</v>
      </c>
      <c r="AD27">
        <f t="shared" si="4"/>
        <v>0</v>
      </c>
      <c r="AF27" s="3"/>
      <c r="AG27" t="s">
        <v>3357</v>
      </c>
      <c r="AH27" s="9" t="s">
        <v>4613</v>
      </c>
      <c r="AW27" t="s">
        <v>20298</v>
      </c>
      <c r="AX27" t="s">
        <v>20303</v>
      </c>
      <c r="AY27" t="s">
        <v>20392</v>
      </c>
    </row>
    <row r="28" spans="1:53" ht="10.95" customHeight="1" outlineLevel="1" x14ac:dyDescent="0.25">
      <c r="A28" t="s">
        <v>4973</v>
      </c>
      <c r="C28" s="3" t="s">
        <v>11994</v>
      </c>
      <c r="D28" s="3">
        <v>51</v>
      </c>
      <c r="E28" s="9">
        <v>1971</v>
      </c>
      <c r="F28" s="7" t="s">
        <v>3442</v>
      </c>
      <c r="G28" s="7" t="s">
        <v>5401</v>
      </c>
      <c r="H28" s="8"/>
      <c r="I28" s="8" t="s">
        <v>7560</v>
      </c>
      <c r="J28" s="19">
        <v>7</v>
      </c>
      <c r="K28" s="19" t="s">
        <v>7736</v>
      </c>
      <c r="L28" s="11">
        <v>6</v>
      </c>
      <c r="M28" s="11"/>
      <c r="N28" s="24"/>
      <c r="P28" s="32"/>
      <c r="T28" s="19"/>
      <c r="U28" s="3">
        <v>350</v>
      </c>
      <c r="X28" t="str">
        <f t="shared" si="0"/>
        <v/>
      </c>
      <c r="Z28" t="str">
        <f t="shared" si="1"/>
        <v/>
      </c>
      <c r="AB28" s="9"/>
      <c r="AC28" t="s">
        <v>4975</v>
      </c>
      <c r="AD28">
        <f t="shared" si="4"/>
        <v>0</v>
      </c>
      <c r="AF28" s="3"/>
      <c r="AG28" t="s">
        <v>3357</v>
      </c>
      <c r="AH28" s="9" t="s">
        <v>4613</v>
      </c>
      <c r="AW28" t="s">
        <v>20298</v>
      </c>
      <c r="AX28" t="s">
        <v>20304</v>
      </c>
      <c r="AY28" t="s">
        <v>20305</v>
      </c>
      <c r="AZ28" t="s">
        <v>20392</v>
      </c>
    </row>
    <row r="29" spans="1:53" ht="10.95" customHeight="1" outlineLevel="1" x14ac:dyDescent="0.25">
      <c r="A29" t="s">
        <v>4973</v>
      </c>
      <c r="C29" s="3" t="s">
        <v>11994</v>
      </c>
      <c r="D29" s="3">
        <v>52</v>
      </c>
      <c r="E29" s="9">
        <v>1971</v>
      </c>
      <c r="F29" s="7" t="s">
        <v>3445</v>
      </c>
      <c r="G29" s="7" t="s">
        <v>5401</v>
      </c>
      <c r="H29" s="8"/>
      <c r="I29" s="8" t="s">
        <v>7560</v>
      </c>
      <c r="J29" s="19">
        <v>7</v>
      </c>
      <c r="K29" s="19" t="s">
        <v>7736</v>
      </c>
      <c r="L29" s="11">
        <v>6</v>
      </c>
      <c r="M29" s="11"/>
      <c r="N29" s="24"/>
      <c r="P29" s="32"/>
      <c r="T29" s="19"/>
      <c r="U29" s="3">
        <v>351</v>
      </c>
      <c r="X29" t="str">
        <f t="shared" si="0"/>
        <v/>
      </c>
      <c r="Z29" t="str">
        <f t="shared" si="1"/>
        <v/>
      </c>
      <c r="AB29" s="9"/>
      <c r="AC29" t="s">
        <v>4976</v>
      </c>
      <c r="AD29">
        <f t="shared" si="4"/>
        <v>0</v>
      </c>
      <c r="AF29" s="3"/>
      <c r="AG29" t="s">
        <v>3357</v>
      </c>
      <c r="AH29" s="9" t="s">
        <v>4925</v>
      </c>
      <c r="AW29" t="s">
        <v>20307</v>
      </c>
      <c r="AY29" t="s">
        <v>20392</v>
      </c>
    </row>
    <row r="30" spans="1:53" ht="10.95" customHeight="1" outlineLevel="1" x14ac:dyDescent="0.25">
      <c r="A30" t="s">
        <v>4973</v>
      </c>
      <c r="C30" s="3" t="s">
        <v>11994</v>
      </c>
      <c r="D30" s="3">
        <v>53</v>
      </c>
      <c r="E30" s="9">
        <v>1971</v>
      </c>
      <c r="F30" s="7" t="s">
        <v>5753</v>
      </c>
      <c r="G30" s="7" t="s">
        <v>5401</v>
      </c>
      <c r="H30" s="8"/>
      <c r="I30" s="8" t="s">
        <v>7560</v>
      </c>
      <c r="J30" s="19">
        <v>7</v>
      </c>
      <c r="K30" s="19" t="s">
        <v>7736</v>
      </c>
      <c r="L30" s="11">
        <v>6</v>
      </c>
      <c r="M30" s="11"/>
      <c r="N30" s="24"/>
      <c r="P30" s="32"/>
      <c r="T30" s="19"/>
      <c r="U30" s="3">
        <v>352</v>
      </c>
      <c r="X30" t="str">
        <f t="shared" si="0"/>
        <v/>
      </c>
      <c r="Z30" t="str">
        <f t="shared" si="1"/>
        <v/>
      </c>
      <c r="AB30" s="9"/>
      <c r="AC30" t="s">
        <v>20306</v>
      </c>
      <c r="AD30">
        <f t="shared" si="4"/>
        <v>0</v>
      </c>
      <c r="AF30" s="3"/>
      <c r="AG30" t="s">
        <v>3357</v>
      </c>
      <c r="AH30" s="9" t="s">
        <v>4925</v>
      </c>
      <c r="AW30" t="s">
        <v>20298</v>
      </c>
      <c r="AX30" t="s">
        <v>20303</v>
      </c>
      <c r="AY30" t="s">
        <v>20305</v>
      </c>
      <c r="AZ30" t="s">
        <v>20392</v>
      </c>
    </row>
    <row r="31" spans="1:53" ht="10.95" customHeight="1" outlineLevel="1" x14ac:dyDescent="0.25">
      <c r="A31" t="s">
        <v>4973</v>
      </c>
      <c r="C31" s="3" t="s">
        <v>11994</v>
      </c>
      <c r="D31" s="3">
        <v>98</v>
      </c>
      <c r="E31" s="9">
        <v>1974</v>
      </c>
      <c r="F31" s="7" t="s">
        <v>5699</v>
      </c>
      <c r="G31" s="7" t="s">
        <v>5401</v>
      </c>
      <c r="H31" s="8" t="s">
        <v>20309</v>
      </c>
      <c r="I31" s="8" t="s">
        <v>20051</v>
      </c>
      <c r="J31" s="19">
        <v>5</v>
      </c>
      <c r="K31" s="19" t="s">
        <v>7736</v>
      </c>
      <c r="L31" s="11">
        <v>1.5</v>
      </c>
      <c r="M31" s="11"/>
      <c r="N31" s="24"/>
      <c r="P31" s="32"/>
      <c r="T31" s="19"/>
      <c r="U31" s="3">
        <v>370</v>
      </c>
      <c r="X31" t="str">
        <f t="shared" si="0"/>
        <v/>
      </c>
      <c r="Z31" t="str">
        <f t="shared" si="1"/>
        <v/>
      </c>
      <c r="AB31" s="9"/>
      <c r="AC31" t="s">
        <v>3846</v>
      </c>
      <c r="AD31">
        <f t="shared" si="4"/>
        <v>0</v>
      </c>
      <c r="AF31" s="3"/>
      <c r="AG31" t="s">
        <v>3541</v>
      </c>
      <c r="AH31" s="9" t="s">
        <v>4613</v>
      </c>
      <c r="AW31" t="s">
        <v>20308</v>
      </c>
      <c r="AX31" t="s">
        <v>20254</v>
      </c>
      <c r="AY31" t="s">
        <v>20261</v>
      </c>
      <c r="AZ31" t="s">
        <v>18393</v>
      </c>
    </row>
    <row r="32" spans="1:53" ht="10.95" customHeight="1" outlineLevel="1" x14ac:dyDescent="0.25">
      <c r="A32" t="s">
        <v>4973</v>
      </c>
      <c r="C32" s="3" t="s">
        <v>11994</v>
      </c>
      <c r="D32" s="3">
        <v>99</v>
      </c>
      <c r="E32" s="9">
        <v>1974</v>
      </c>
      <c r="F32" s="7" t="s">
        <v>3442</v>
      </c>
      <c r="G32" s="7" t="s">
        <v>5401</v>
      </c>
      <c r="H32" s="8" t="s">
        <v>20309</v>
      </c>
      <c r="I32" s="8" t="s">
        <v>20051</v>
      </c>
      <c r="J32" s="19">
        <v>5</v>
      </c>
      <c r="K32" s="19" t="s">
        <v>7736</v>
      </c>
      <c r="L32" s="11">
        <v>1.5</v>
      </c>
      <c r="M32" s="11"/>
      <c r="N32" s="24"/>
      <c r="P32" s="32"/>
      <c r="T32" s="19"/>
      <c r="U32" s="3">
        <v>371</v>
      </c>
      <c r="X32" t="str">
        <f t="shared" si="0"/>
        <v/>
      </c>
      <c r="Z32" t="str">
        <f t="shared" si="1"/>
        <v/>
      </c>
      <c r="AB32" s="9"/>
      <c r="AC32" t="s">
        <v>3846</v>
      </c>
      <c r="AD32">
        <f t="shared" si="4"/>
        <v>0</v>
      </c>
      <c r="AF32" s="3"/>
      <c r="AG32" t="s">
        <v>3541</v>
      </c>
      <c r="AH32" s="9" t="s">
        <v>4613</v>
      </c>
      <c r="AW32" t="s">
        <v>20308</v>
      </c>
      <c r="AX32" t="s">
        <v>20254</v>
      </c>
      <c r="AY32" t="s">
        <v>20261</v>
      </c>
      <c r="AZ32" t="s">
        <v>18393</v>
      </c>
    </row>
    <row r="33" spans="1:53" ht="10.95" customHeight="1" outlineLevel="1" x14ac:dyDescent="0.25">
      <c r="A33" t="s">
        <v>4973</v>
      </c>
      <c r="C33" s="3" t="s">
        <v>11994</v>
      </c>
      <c r="D33" s="3">
        <v>100</v>
      </c>
      <c r="E33" s="9">
        <v>1974</v>
      </c>
      <c r="F33" s="7" t="s">
        <v>1017</v>
      </c>
      <c r="G33" s="7" t="s">
        <v>5401</v>
      </c>
      <c r="H33" s="8" t="s">
        <v>20309</v>
      </c>
      <c r="I33" s="8" t="s">
        <v>20051</v>
      </c>
      <c r="J33" s="19">
        <v>5</v>
      </c>
      <c r="K33" s="19" t="s">
        <v>7736</v>
      </c>
      <c r="L33" s="11">
        <v>1.5</v>
      </c>
      <c r="M33" s="11"/>
      <c r="N33" s="24"/>
      <c r="P33" s="32"/>
      <c r="T33" s="19"/>
      <c r="U33" s="3">
        <v>372</v>
      </c>
      <c r="X33" t="str">
        <f t="shared" si="0"/>
        <v/>
      </c>
      <c r="Z33" t="str">
        <f t="shared" si="1"/>
        <v/>
      </c>
      <c r="AB33" s="9"/>
      <c r="AC33" t="s">
        <v>3846</v>
      </c>
      <c r="AD33">
        <f t="shared" si="4"/>
        <v>0</v>
      </c>
      <c r="AF33" s="3"/>
      <c r="AG33" t="s">
        <v>3541</v>
      </c>
      <c r="AH33" s="9" t="s">
        <v>4925</v>
      </c>
      <c r="AW33" t="s">
        <v>20308</v>
      </c>
      <c r="AX33" t="s">
        <v>20254</v>
      </c>
      <c r="AY33" t="s">
        <v>20261</v>
      </c>
      <c r="AZ33" t="s">
        <v>18393</v>
      </c>
    </row>
    <row r="34" spans="1:53" ht="10.95" customHeight="1" outlineLevel="1" x14ac:dyDescent="0.25">
      <c r="A34" t="s">
        <v>4973</v>
      </c>
      <c r="C34" s="3" t="s">
        <v>11994</v>
      </c>
      <c r="D34" s="3">
        <v>108</v>
      </c>
      <c r="E34" s="9">
        <v>1974</v>
      </c>
      <c r="F34" s="7" t="s">
        <v>3847</v>
      </c>
      <c r="G34" s="7" t="s">
        <v>5401</v>
      </c>
      <c r="H34" s="8" t="s">
        <v>3537</v>
      </c>
      <c r="I34" s="8" t="s">
        <v>3848</v>
      </c>
      <c r="J34" s="19">
        <v>5</v>
      </c>
      <c r="K34" s="19" t="s">
        <v>7736</v>
      </c>
      <c r="L34" s="11">
        <v>1.5</v>
      </c>
      <c r="M34" s="11"/>
      <c r="N34" s="24"/>
      <c r="P34" s="32"/>
      <c r="T34" s="19"/>
      <c r="U34" s="3" t="s">
        <v>908</v>
      </c>
      <c r="X34" t="str">
        <f t="shared" si="0"/>
        <v/>
      </c>
      <c r="Z34" t="str">
        <f t="shared" si="1"/>
        <v/>
      </c>
      <c r="AB34" s="9"/>
      <c r="AC34" t="s">
        <v>3848</v>
      </c>
      <c r="AD34">
        <f t="shared" si="4"/>
        <v>0</v>
      </c>
      <c r="AF34" s="3"/>
      <c r="AG34" t="s">
        <v>3541</v>
      </c>
      <c r="AH34" s="9" t="s">
        <v>4925</v>
      </c>
      <c r="AW34" t="s">
        <v>20254</v>
      </c>
      <c r="AX34" t="s">
        <v>18393</v>
      </c>
    </row>
    <row r="35" spans="1:53" ht="10.95" customHeight="1" outlineLevel="1" x14ac:dyDescent="0.25">
      <c r="A35" t="s">
        <v>4973</v>
      </c>
      <c r="C35" s="3" t="s">
        <v>11994</v>
      </c>
      <c r="D35" s="3">
        <v>109</v>
      </c>
      <c r="E35" s="9">
        <v>1974</v>
      </c>
      <c r="F35" s="7" t="s">
        <v>1017</v>
      </c>
      <c r="G35" s="7" t="s">
        <v>5401</v>
      </c>
      <c r="H35" s="8" t="s">
        <v>3537</v>
      </c>
      <c r="I35" s="8" t="s">
        <v>3848</v>
      </c>
      <c r="J35" s="19">
        <v>5</v>
      </c>
      <c r="K35" s="19" t="s">
        <v>7736</v>
      </c>
      <c r="L35" s="11">
        <v>1.5</v>
      </c>
      <c r="M35" s="11"/>
      <c r="N35" s="24"/>
      <c r="P35" s="32"/>
      <c r="T35" s="19"/>
      <c r="U35" s="3" t="s">
        <v>891</v>
      </c>
      <c r="X35" t="str">
        <f t="shared" si="0"/>
        <v/>
      </c>
      <c r="Z35" t="str">
        <f t="shared" si="1"/>
        <v/>
      </c>
      <c r="AB35" s="9"/>
      <c r="AC35" t="s">
        <v>3849</v>
      </c>
      <c r="AD35">
        <f t="shared" si="4"/>
        <v>0</v>
      </c>
      <c r="AF35" s="3"/>
      <c r="AG35" t="s">
        <v>3541</v>
      </c>
      <c r="AH35" s="9" t="s">
        <v>4925</v>
      </c>
      <c r="AW35" t="s">
        <v>20254</v>
      </c>
      <c r="AX35" t="s">
        <v>18393</v>
      </c>
    </row>
    <row r="36" spans="1:53" ht="10.95" customHeight="1" x14ac:dyDescent="0.25">
      <c r="A36" s="6" t="s">
        <v>14186</v>
      </c>
      <c r="B36" t="s">
        <v>14184</v>
      </c>
      <c r="C36" s="3" t="s">
        <v>12965</v>
      </c>
      <c r="E36" s="9"/>
      <c r="F36" s="7"/>
      <c r="G36" s="7"/>
      <c r="H36" s="8"/>
      <c r="I36" s="8"/>
      <c r="J36" s="19"/>
      <c r="K36" s="19"/>
      <c r="L36" s="11"/>
      <c r="M36" s="11">
        <f>SUM(L37:L43)</f>
        <v>4.2</v>
      </c>
      <c r="N36" s="24">
        <v>2434</v>
      </c>
      <c r="O36">
        <f>COUNTIF(K37:K43,"*")</f>
        <v>7</v>
      </c>
      <c r="P36" s="32">
        <f>O36/N36</f>
        <v>2.8759244042728021E-3</v>
      </c>
      <c r="Q36">
        <f>COUNTIF(K37:K43,"Y")+COUNTIF(K37:K43,"S")</f>
        <v>7</v>
      </c>
      <c r="T36" s="19" t="s">
        <v>7736</v>
      </c>
      <c r="U36" s="3"/>
      <c r="V36" t="s">
        <v>18552</v>
      </c>
      <c r="X36" t="str">
        <f t="shared" si="0"/>
        <v/>
      </c>
      <c r="Z36" t="str">
        <f t="shared" si="1"/>
        <v/>
      </c>
      <c r="AB36" s="9"/>
      <c r="AE36">
        <f>COUNTIF(AD37:AD43,"1")</f>
        <v>1</v>
      </c>
      <c r="AF36" s="3"/>
      <c r="AH36" s="9"/>
      <c r="AI36">
        <f>COUNTIF($J37:$J43,"1")-COUNTIFS($J37:$J43,"1",$K37:$K43,"V")</f>
        <v>1</v>
      </c>
      <c r="AJ36">
        <f>COUNTIFS($J37:$J43,"1",$K37:$K43,"Y")+COUNTIFS($J37:$J43,"1",$K37:$K43,"s")</f>
        <v>1</v>
      </c>
      <c r="AK36">
        <f>COUNTIF($J37:$J43,"2")-COUNTIFS($J37:$J43,"2",$K37:$K43,"V")</f>
        <v>0</v>
      </c>
      <c r="AL36">
        <f>COUNTIFS($J37:$J43,"2",$K37:$K43,"Y")+COUNTIFS($J37:$J43,"2",$K37:$K43,"s")</f>
        <v>0</v>
      </c>
      <c r="AM36">
        <f>COUNTIF($J37:$J43,"3")-COUNTIFS($J37:$J43,"3",$K37:$K43,"V")</f>
        <v>0</v>
      </c>
      <c r="AN36">
        <f>COUNTIFS($J37:$J43,"3",$K37:$K43,"Y")+COUNTIFS($J37:$J43,"3",$K37:$K43,"s")</f>
        <v>0</v>
      </c>
      <c r="AO36">
        <f>COUNTIF($J37:$J43,"4")-COUNTIFS($J37:$J43,"4",$K37:$K43,"V")</f>
        <v>0</v>
      </c>
      <c r="AP36">
        <f>COUNTIFS($J37:$J43,"4",$K37:$K43,"Y")+COUNTIFS($J37:$J43,"4",$K37:$K43,"s")</f>
        <v>0</v>
      </c>
      <c r="AQ36">
        <f>COUNTIF($J37:$J43,"5")-COUNTIFS($J37:$J43,"5",$K37:$K43,"V")</f>
        <v>0</v>
      </c>
      <c r="AR36">
        <f>COUNTIFS($J37:$J43,"5",$K37:$K43,"Y")+COUNTIFS($J37:$J43,"5",$K37:$K43,"s")</f>
        <v>0</v>
      </c>
      <c r="AS36">
        <f>COUNTIF($J37:$J43,"6")-COUNTIFS($J37:$J43,"6",$K37:$K43,"V")</f>
        <v>0</v>
      </c>
      <c r="AT36">
        <f>COUNTIFS($J37:$J43,"6",$K37:$K43,"Y")+COUNTIFS($J37:$J43,"6",$K37:$K43,"s")</f>
        <v>0</v>
      </c>
      <c r="AU36">
        <f>COUNTIF($J37:$J43,"7")-COUNTIFS($J37:$J43,"7",$K37:$K43,"V")</f>
        <v>6</v>
      </c>
      <c r="AV36">
        <f>COUNTIFS($J37:$J43,"7",$K37:$K43,"Y")+COUNTIFS($J37:$J43,"7",$K37:$K43,"s")</f>
        <v>6</v>
      </c>
    </row>
    <row r="37" spans="1:53" ht="10.95" customHeight="1" outlineLevel="1" collapsed="1" x14ac:dyDescent="0.25">
      <c r="A37" t="s">
        <v>14183</v>
      </c>
      <c r="C37" s="3" t="s">
        <v>12965</v>
      </c>
      <c r="D37" s="3">
        <v>1492</v>
      </c>
      <c r="E37" s="9">
        <v>1985</v>
      </c>
      <c r="F37" s="7" t="s">
        <v>21798</v>
      </c>
      <c r="G37" s="7" t="s">
        <v>5401</v>
      </c>
      <c r="H37" s="8" t="s">
        <v>5402</v>
      </c>
      <c r="I37" s="8" t="s">
        <v>14185</v>
      </c>
      <c r="J37" s="19">
        <v>1</v>
      </c>
      <c r="K37" s="19" t="s">
        <v>7736</v>
      </c>
      <c r="L37" s="11">
        <v>0.6</v>
      </c>
      <c r="M37" s="11"/>
      <c r="N37" s="24"/>
      <c r="P37" s="32"/>
      <c r="R37">
        <v>1</v>
      </c>
      <c r="S37">
        <v>1</v>
      </c>
      <c r="T37" s="19"/>
      <c r="U37" s="3"/>
      <c r="X37" t="str">
        <f t="shared" si="0"/>
        <v/>
      </c>
      <c r="Z37" t="str">
        <f t="shared" si="1"/>
        <v/>
      </c>
      <c r="AB37" s="9"/>
      <c r="AC37" t="s">
        <v>20310</v>
      </c>
      <c r="AD37">
        <f t="shared" ref="AD37:AD43" si="5">COUNTIF(H37,"*Fuji*")</f>
        <v>1</v>
      </c>
      <c r="AF37" s="3"/>
      <c r="AG37" t="s">
        <v>4924</v>
      </c>
      <c r="AH37" s="9"/>
      <c r="AW37" t="s">
        <v>20311</v>
      </c>
      <c r="AX37" t="s">
        <v>20312</v>
      </c>
      <c r="AY37" t="s">
        <v>20286</v>
      </c>
    </row>
    <row r="38" spans="1:53" ht="10.95" customHeight="1" outlineLevel="1" x14ac:dyDescent="0.25">
      <c r="A38" t="s">
        <v>14183</v>
      </c>
      <c r="C38" s="3" t="s">
        <v>12965</v>
      </c>
      <c r="D38" s="3">
        <v>1897</v>
      </c>
      <c r="E38" s="9">
        <v>1999</v>
      </c>
      <c r="F38" s="7" t="s">
        <v>21799</v>
      </c>
      <c r="G38" s="7" t="s">
        <v>5401</v>
      </c>
      <c r="H38" s="8"/>
      <c r="I38" s="8" t="s">
        <v>7560</v>
      </c>
      <c r="J38" s="19">
        <v>7</v>
      </c>
      <c r="K38" s="19" t="s">
        <v>7736</v>
      </c>
      <c r="L38" s="11">
        <v>0.3</v>
      </c>
      <c r="M38" s="11"/>
      <c r="N38" s="24"/>
      <c r="P38" s="32"/>
      <c r="T38" s="19"/>
      <c r="U38" s="3"/>
      <c r="X38" t="str">
        <f t="shared" si="0"/>
        <v/>
      </c>
      <c r="Z38" t="str">
        <f t="shared" si="1"/>
        <v/>
      </c>
      <c r="AB38" s="9"/>
      <c r="AC38" t="s">
        <v>20319</v>
      </c>
      <c r="AD38">
        <f t="shared" si="5"/>
        <v>0</v>
      </c>
      <c r="AF38" s="3"/>
      <c r="AH38" s="9"/>
      <c r="AW38" t="s">
        <v>20313</v>
      </c>
      <c r="AX38" t="s">
        <v>20286</v>
      </c>
    </row>
    <row r="39" spans="1:53" ht="10.95" customHeight="1" outlineLevel="1" x14ac:dyDescent="0.25">
      <c r="A39" t="s">
        <v>14183</v>
      </c>
      <c r="C39" s="3" t="s">
        <v>12965</v>
      </c>
      <c r="D39" s="3">
        <v>1898</v>
      </c>
      <c r="E39" s="9">
        <v>1999</v>
      </c>
      <c r="F39" s="7" t="s">
        <v>21800</v>
      </c>
      <c r="G39" s="7" t="s">
        <v>5401</v>
      </c>
      <c r="H39" s="8"/>
      <c r="I39" s="8" t="s">
        <v>7560</v>
      </c>
      <c r="J39" s="19">
        <v>7</v>
      </c>
      <c r="K39" s="19" t="s">
        <v>7736</v>
      </c>
      <c r="L39" s="11">
        <v>1.5</v>
      </c>
      <c r="M39" s="11"/>
      <c r="N39" s="24"/>
      <c r="P39" s="32"/>
      <c r="T39" s="19"/>
      <c r="U39" s="3"/>
      <c r="X39" t="str">
        <f t="shared" si="0"/>
        <v/>
      </c>
      <c r="Z39" t="str">
        <f t="shared" si="1"/>
        <v/>
      </c>
      <c r="AB39" s="9"/>
      <c r="AC39" t="s">
        <v>20320</v>
      </c>
      <c r="AD39">
        <f t="shared" si="5"/>
        <v>0</v>
      </c>
      <c r="AF39" s="3"/>
      <c r="AH39" s="9"/>
      <c r="AW39" t="s">
        <v>20314</v>
      </c>
      <c r="AX39" t="s">
        <v>20286</v>
      </c>
    </row>
    <row r="40" spans="1:53" ht="10.95" customHeight="1" outlineLevel="1" x14ac:dyDescent="0.25">
      <c r="A40" t="s">
        <v>14183</v>
      </c>
      <c r="C40" s="3" t="s">
        <v>12965</v>
      </c>
      <c r="D40" s="3">
        <v>1899</v>
      </c>
      <c r="E40" s="9">
        <v>1999</v>
      </c>
      <c r="F40" s="7" t="s">
        <v>21801</v>
      </c>
      <c r="G40" s="7" t="s">
        <v>5401</v>
      </c>
      <c r="H40" s="8"/>
      <c r="I40" s="8" t="s">
        <v>7560</v>
      </c>
      <c r="J40" s="19">
        <v>7</v>
      </c>
      <c r="K40" s="19" t="s">
        <v>7736</v>
      </c>
      <c r="L40" s="11">
        <v>0.25</v>
      </c>
      <c r="M40" s="11"/>
      <c r="N40" s="24"/>
      <c r="P40" s="32"/>
      <c r="T40" s="19"/>
      <c r="U40" s="3"/>
      <c r="X40" t="str">
        <f t="shared" si="0"/>
        <v/>
      </c>
      <c r="Z40" t="str">
        <f t="shared" si="1"/>
        <v/>
      </c>
      <c r="AB40" s="9"/>
      <c r="AC40" t="s">
        <v>20321</v>
      </c>
      <c r="AD40">
        <f t="shared" si="5"/>
        <v>0</v>
      </c>
      <c r="AF40" s="3"/>
      <c r="AH40" s="9"/>
      <c r="AW40" t="s">
        <v>20315</v>
      </c>
      <c r="AX40" t="s">
        <v>20286</v>
      </c>
    </row>
    <row r="41" spans="1:53" ht="10.95" customHeight="1" outlineLevel="1" x14ac:dyDescent="0.25">
      <c r="A41" t="s">
        <v>14183</v>
      </c>
      <c r="C41" s="3" t="s">
        <v>12965</v>
      </c>
      <c r="D41" s="3">
        <v>1900</v>
      </c>
      <c r="E41" s="9">
        <v>1999</v>
      </c>
      <c r="F41" s="7" t="s">
        <v>21802</v>
      </c>
      <c r="G41" s="7" t="s">
        <v>5401</v>
      </c>
      <c r="H41" s="8"/>
      <c r="I41" s="8" t="s">
        <v>7560</v>
      </c>
      <c r="J41" s="19">
        <v>7</v>
      </c>
      <c r="K41" s="19" t="s">
        <v>7736</v>
      </c>
      <c r="L41" s="11">
        <v>0.25</v>
      </c>
      <c r="M41" s="11"/>
      <c r="N41" s="24"/>
      <c r="P41" s="32"/>
      <c r="T41" s="19"/>
      <c r="U41" s="3"/>
      <c r="X41" t="str">
        <f t="shared" si="0"/>
        <v/>
      </c>
      <c r="Z41" t="str">
        <f t="shared" si="1"/>
        <v/>
      </c>
      <c r="AB41" s="9"/>
      <c r="AC41" t="s">
        <v>20322</v>
      </c>
      <c r="AD41">
        <f t="shared" si="5"/>
        <v>0</v>
      </c>
      <c r="AF41" s="3"/>
      <c r="AH41" s="9"/>
      <c r="AW41" t="s">
        <v>20316</v>
      </c>
      <c r="AX41" t="s">
        <v>20286</v>
      </c>
    </row>
    <row r="42" spans="1:53" ht="10.95" customHeight="1" outlineLevel="1" x14ac:dyDescent="0.25">
      <c r="A42" t="s">
        <v>14183</v>
      </c>
      <c r="C42" s="3" t="s">
        <v>12965</v>
      </c>
      <c r="D42" s="3">
        <v>1901</v>
      </c>
      <c r="E42" s="9">
        <v>1999</v>
      </c>
      <c r="F42" s="7" t="s">
        <v>21803</v>
      </c>
      <c r="G42" s="7" t="s">
        <v>5401</v>
      </c>
      <c r="H42" s="8"/>
      <c r="I42" s="8" t="s">
        <v>7560</v>
      </c>
      <c r="J42" s="19">
        <v>7</v>
      </c>
      <c r="K42" s="19" t="s">
        <v>7736</v>
      </c>
      <c r="L42" s="11">
        <v>0.5</v>
      </c>
      <c r="M42" s="11"/>
      <c r="N42" s="24"/>
      <c r="P42" s="32"/>
      <c r="T42" s="19"/>
      <c r="U42" s="3"/>
      <c r="X42" t="str">
        <f t="shared" si="0"/>
        <v/>
      </c>
      <c r="Z42" t="str">
        <f t="shared" si="1"/>
        <v/>
      </c>
      <c r="AB42" s="9"/>
      <c r="AC42" t="s">
        <v>20323</v>
      </c>
      <c r="AD42">
        <f t="shared" si="5"/>
        <v>0</v>
      </c>
      <c r="AF42" s="3"/>
      <c r="AH42" s="9"/>
      <c r="AW42" t="s">
        <v>20317</v>
      </c>
      <c r="AX42" t="s">
        <v>20286</v>
      </c>
    </row>
    <row r="43" spans="1:53" ht="10.95" customHeight="1" outlineLevel="1" x14ac:dyDescent="0.25">
      <c r="A43" t="s">
        <v>14183</v>
      </c>
      <c r="C43" s="3" t="s">
        <v>12965</v>
      </c>
      <c r="D43" s="3">
        <v>1902</v>
      </c>
      <c r="E43" s="9">
        <v>1999</v>
      </c>
      <c r="F43" s="7" t="s">
        <v>21804</v>
      </c>
      <c r="G43" s="7" t="s">
        <v>5401</v>
      </c>
      <c r="H43" s="8"/>
      <c r="I43" s="8" t="s">
        <v>7560</v>
      </c>
      <c r="J43" s="19">
        <v>7</v>
      </c>
      <c r="K43" s="19" t="s">
        <v>7736</v>
      </c>
      <c r="L43" s="11">
        <v>0.8</v>
      </c>
      <c r="M43" s="11"/>
      <c r="N43" s="24"/>
      <c r="P43" s="32"/>
      <c r="T43" s="19"/>
      <c r="U43" s="3"/>
      <c r="X43" t="str">
        <f t="shared" si="0"/>
        <v/>
      </c>
      <c r="Z43" t="str">
        <f t="shared" si="1"/>
        <v/>
      </c>
      <c r="AB43" s="9"/>
      <c r="AC43" t="s">
        <v>20324</v>
      </c>
      <c r="AD43">
        <f t="shared" si="5"/>
        <v>0</v>
      </c>
      <c r="AF43" s="3"/>
      <c r="AH43" s="9"/>
      <c r="AW43" t="s">
        <v>20318</v>
      </c>
      <c r="AX43" t="s">
        <v>20286</v>
      </c>
    </row>
    <row r="44" spans="1:53" ht="10.95" customHeight="1" x14ac:dyDescent="0.25">
      <c r="A44" s="6" t="s">
        <v>8274</v>
      </c>
      <c r="B44" t="s">
        <v>8269</v>
      </c>
      <c r="C44" s="3" t="s">
        <v>12466</v>
      </c>
      <c r="E44" s="9"/>
      <c r="F44" s="7"/>
      <c r="G44" s="7"/>
      <c r="H44" s="8"/>
      <c r="I44" s="8"/>
      <c r="J44" s="19"/>
      <c r="K44" s="19"/>
      <c r="L44" s="11"/>
      <c r="M44" s="11">
        <f>SUM(L45:L74)</f>
        <v>109.44999999999999</v>
      </c>
      <c r="N44" s="24">
        <v>1095</v>
      </c>
      <c r="O44">
        <f>COUNTIF(K45:K74,"*")</f>
        <v>30</v>
      </c>
      <c r="P44" s="32">
        <f>O44/N44</f>
        <v>2.7397260273972601E-2</v>
      </c>
      <c r="Q44">
        <f>COUNTIF(K45:K74,"Y")+COUNTIF(K45:K74,"S")</f>
        <v>30</v>
      </c>
      <c r="T44" s="19" t="s">
        <v>7736</v>
      </c>
      <c r="U44" s="3"/>
      <c r="V44" t="s">
        <v>18553</v>
      </c>
      <c r="X44" t="str">
        <f t="shared" si="0"/>
        <v/>
      </c>
      <c r="Z44" t="str">
        <f t="shared" si="1"/>
        <v/>
      </c>
      <c r="AB44" s="9"/>
      <c r="AE44">
        <f>COUNTIF(AD45:AD74,"1")</f>
        <v>0</v>
      </c>
      <c r="AF44" s="3"/>
      <c r="AH44" s="9"/>
      <c r="AI44">
        <f>COUNTIF($J45:$J74,"1")-COUNTIFS($J45:$J74,"1",$K45:$K74,"V")</f>
        <v>0</v>
      </c>
      <c r="AJ44">
        <f>COUNTIFS($J45:$J74,"1",$K45:$K74,"Y")+COUNTIFS($J45:$J74,"1",$K45:$K74,"s")</f>
        <v>0</v>
      </c>
      <c r="AK44">
        <f>COUNTIF($J45:$J74,"2")-COUNTIFS($J45:$J74,"2",$K45:$K74,"V")</f>
        <v>0</v>
      </c>
      <c r="AL44">
        <f>COUNTIFS($J45:$J74,"2",$K45:$K74,"Y")+COUNTIFS($J45:$J74,"2",$K45:$K74,"s")</f>
        <v>0</v>
      </c>
      <c r="AM44">
        <f>COUNTIF($J45:$J74,"3")-COUNTIFS($J45:$J74,"3",$K45:$K74,"V")</f>
        <v>3</v>
      </c>
      <c r="AN44">
        <f>COUNTIFS($J45:$J74,"3",$K45:$K74,"Y")+COUNTIFS($J45:$J74,"3",$K45:$K74,"s")</f>
        <v>3</v>
      </c>
      <c r="AO44">
        <f>COUNTIF($J45:$J74,"4")-COUNTIFS($J45:$J74,"4",$K45:$K74,"V")</f>
        <v>0</v>
      </c>
      <c r="AP44">
        <f>COUNTIFS($J45:$J74,"4",$K45:$K74,"Y")+COUNTIFS($J45:$J74,"4",$K45:$K74,"s")</f>
        <v>0</v>
      </c>
      <c r="AQ44">
        <f>COUNTIF($J45:$J74,"5")-COUNTIFS($J45:$J74,"5",$K45:$K74,"V")</f>
        <v>5</v>
      </c>
      <c r="AR44">
        <f>COUNTIFS($J45:$J74,"5",$K45:$K74,"Y")+COUNTIFS($J45:$J74,"5",$K45:$K74,"s")</f>
        <v>5</v>
      </c>
      <c r="AS44">
        <f>COUNTIF($J45:$J74,"6")-COUNTIFS($J45:$J74,"6",$K45:$K74,"V")</f>
        <v>22</v>
      </c>
      <c r="AT44">
        <f>COUNTIFS($J45:$J74,"6",$K45:$K74,"Y")+COUNTIFS($J45:$J74,"6",$K45:$K74,"s")</f>
        <v>22</v>
      </c>
      <c r="AU44">
        <f>COUNTIF($J45:$J74,"7")-COUNTIFS($J45:$J74,"7",$K45:$K74,"V")</f>
        <v>0</v>
      </c>
      <c r="AV44">
        <f>COUNTIFS($J45:$J74,"7",$K45:$K74,"Y")+COUNTIFS($J45:$J74,"7",$K45:$K74,"s")</f>
        <v>0</v>
      </c>
    </row>
    <row r="45" spans="1:53" ht="10.95" customHeight="1" outlineLevel="1" x14ac:dyDescent="0.25">
      <c r="A45" t="s">
        <v>4618</v>
      </c>
      <c r="C45" s="3" t="s">
        <v>12466</v>
      </c>
      <c r="D45" s="3">
        <v>2</v>
      </c>
      <c r="E45" s="9">
        <v>1903</v>
      </c>
      <c r="F45" s="7" t="s">
        <v>1101</v>
      </c>
      <c r="G45" s="7" t="s">
        <v>590</v>
      </c>
      <c r="H45" s="8" t="s">
        <v>2247</v>
      </c>
      <c r="I45" s="8" t="s">
        <v>8240</v>
      </c>
      <c r="J45" s="19">
        <v>3</v>
      </c>
      <c r="K45" s="19" t="s">
        <v>7736</v>
      </c>
      <c r="L45" s="11">
        <v>3</v>
      </c>
      <c r="M45" s="11"/>
      <c r="N45" s="24"/>
      <c r="P45" s="32"/>
      <c r="T45" s="19"/>
      <c r="U45" s="3">
        <v>2</v>
      </c>
      <c r="X45" t="str">
        <f t="shared" si="0"/>
        <v/>
      </c>
      <c r="Z45" t="str">
        <f t="shared" si="1"/>
        <v/>
      </c>
      <c r="AB45" s="9" t="s">
        <v>3147</v>
      </c>
      <c r="AD45">
        <f t="shared" ref="AD45:AD74" si="6">COUNTIF(H45,"*Fuji*")</f>
        <v>0</v>
      </c>
      <c r="AF45" s="3"/>
      <c r="AG45" t="s">
        <v>1886</v>
      </c>
      <c r="AH45" s="9" t="s">
        <v>4925</v>
      </c>
      <c r="AW45" t="s">
        <v>20345</v>
      </c>
      <c r="AX45" t="s">
        <v>20346</v>
      </c>
      <c r="AY45" t="s">
        <v>20344</v>
      </c>
      <c r="AZ45" t="s">
        <v>20347</v>
      </c>
      <c r="BA45" t="s">
        <v>20288</v>
      </c>
    </row>
    <row r="46" spans="1:53" ht="10.95" customHeight="1" outlineLevel="1" x14ac:dyDescent="0.25">
      <c r="A46" t="s">
        <v>4618</v>
      </c>
      <c r="C46" s="3" t="s">
        <v>12466</v>
      </c>
      <c r="D46" s="3">
        <v>9</v>
      </c>
      <c r="E46" s="9">
        <v>1913</v>
      </c>
      <c r="F46" s="7" t="s">
        <v>1101</v>
      </c>
      <c r="G46" s="7" t="s">
        <v>4524</v>
      </c>
      <c r="H46" s="8" t="s">
        <v>2247</v>
      </c>
      <c r="I46" s="8" t="s">
        <v>8241</v>
      </c>
      <c r="J46" s="19">
        <v>3</v>
      </c>
      <c r="K46" s="19" t="s">
        <v>7736</v>
      </c>
      <c r="L46" s="11">
        <v>2.8</v>
      </c>
      <c r="M46" s="11"/>
      <c r="N46" s="24"/>
      <c r="P46" s="32"/>
      <c r="T46" s="19"/>
      <c r="U46" s="3">
        <v>10</v>
      </c>
      <c r="X46" t="str">
        <f t="shared" si="0"/>
        <v/>
      </c>
      <c r="Z46" t="str">
        <f t="shared" si="1"/>
        <v/>
      </c>
      <c r="AB46" s="9" t="s">
        <v>3147</v>
      </c>
      <c r="AD46">
        <f t="shared" si="6"/>
        <v>0</v>
      </c>
      <c r="AF46" s="3"/>
      <c r="AG46" t="s">
        <v>1886</v>
      </c>
      <c r="AH46" s="9" t="s">
        <v>4925</v>
      </c>
      <c r="AW46" t="s">
        <v>20345</v>
      </c>
      <c r="AX46" t="s">
        <v>20346</v>
      </c>
      <c r="AY46" t="s">
        <v>20344</v>
      </c>
      <c r="AZ46" t="s">
        <v>20347</v>
      </c>
      <c r="BA46" t="s">
        <v>20288</v>
      </c>
    </row>
    <row r="47" spans="1:53" ht="10.95" customHeight="1" outlineLevel="1" x14ac:dyDescent="0.25">
      <c r="A47" t="s">
        <v>4618</v>
      </c>
      <c r="C47" s="3" t="s">
        <v>12466</v>
      </c>
      <c r="D47" s="3">
        <v>15</v>
      </c>
      <c r="E47" s="9">
        <v>1920</v>
      </c>
      <c r="F47" s="7" t="s">
        <v>1101</v>
      </c>
      <c r="G47" s="7" t="s">
        <v>3971</v>
      </c>
      <c r="H47" s="8" t="s">
        <v>2247</v>
      </c>
      <c r="I47" s="8" t="s">
        <v>8242</v>
      </c>
      <c r="J47" s="19">
        <v>3</v>
      </c>
      <c r="K47" s="19" t="s">
        <v>7736</v>
      </c>
      <c r="L47" s="11">
        <v>5</v>
      </c>
      <c r="M47" s="11"/>
      <c r="N47" s="24"/>
      <c r="P47" s="32"/>
      <c r="T47" s="19"/>
      <c r="U47" s="3">
        <v>20</v>
      </c>
      <c r="X47" t="str">
        <f t="shared" si="0"/>
        <v/>
      </c>
      <c r="Z47" t="str">
        <f t="shared" si="1"/>
        <v/>
      </c>
      <c r="AB47" s="9" t="s">
        <v>3147</v>
      </c>
      <c r="AD47">
        <f t="shared" si="6"/>
        <v>0</v>
      </c>
      <c r="AF47" s="3"/>
      <c r="AG47" t="s">
        <v>1886</v>
      </c>
      <c r="AH47" s="9" t="s">
        <v>4925</v>
      </c>
      <c r="AW47" t="s">
        <v>20345</v>
      </c>
      <c r="AX47" t="s">
        <v>20346</v>
      </c>
      <c r="AY47" t="s">
        <v>20344</v>
      </c>
      <c r="AZ47" t="s">
        <v>20347</v>
      </c>
      <c r="BA47" t="s">
        <v>20288</v>
      </c>
    </row>
    <row r="48" spans="1:53" ht="10.95" customHeight="1" outlineLevel="1" x14ac:dyDescent="0.25">
      <c r="A48" t="s">
        <v>4618</v>
      </c>
      <c r="C48" s="3" t="s">
        <v>12466</v>
      </c>
      <c r="D48" s="3">
        <v>28</v>
      </c>
      <c r="E48" s="9">
        <v>1920</v>
      </c>
      <c r="F48" s="7" t="s">
        <v>4619</v>
      </c>
      <c r="G48" s="7" t="s">
        <v>4620</v>
      </c>
      <c r="H48" s="8" t="s">
        <v>5144</v>
      </c>
      <c r="I48" s="8" t="s">
        <v>8243</v>
      </c>
      <c r="J48" s="19">
        <v>5</v>
      </c>
      <c r="K48" s="19" t="s">
        <v>7736</v>
      </c>
      <c r="L48" s="11">
        <v>5.75</v>
      </c>
      <c r="M48" s="11"/>
      <c r="N48" s="24"/>
      <c r="P48" s="32"/>
      <c r="T48" s="19"/>
      <c r="U48" s="3">
        <v>33</v>
      </c>
      <c r="X48" t="str">
        <f t="shared" si="0"/>
        <v/>
      </c>
      <c r="Z48" t="str">
        <f t="shared" si="1"/>
        <v/>
      </c>
      <c r="AB48" s="9"/>
      <c r="AC48" t="s">
        <v>4621</v>
      </c>
      <c r="AD48">
        <f t="shared" si="6"/>
        <v>0</v>
      </c>
      <c r="AF48" s="3"/>
      <c r="AG48" t="s">
        <v>4622</v>
      </c>
      <c r="AH48" s="9" t="s">
        <v>4623</v>
      </c>
      <c r="AW48" t="s">
        <v>20284</v>
      </c>
      <c r="AX48" t="s">
        <v>20260</v>
      </c>
      <c r="AY48" t="s">
        <v>20344</v>
      </c>
    </row>
    <row r="49" spans="1:54" ht="10.95" customHeight="1" outlineLevel="1" x14ac:dyDescent="0.25">
      <c r="A49" t="s">
        <v>4618</v>
      </c>
      <c r="C49" s="3" t="s">
        <v>12466</v>
      </c>
      <c r="D49" s="3">
        <v>114</v>
      </c>
      <c r="E49" s="9">
        <v>1974</v>
      </c>
      <c r="F49" s="7" t="s">
        <v>5140</v>
      </c>
      <c r="G49" s="7" t="s">
        <v>5401</v>
      </c>
      <c r="H49" s="8" t="s">
        <v>19164</v>
      </c>
      <c r="I49" s="8" t="s">
        <v>8244</v>
      </c>
      <c r="J49" s="19">
        <v>6</v>
      </c>
      <c r="K49" s="19" t="s">
        <v>7736</v>
      </c>
      <c r="L49" s="11">
        <v>5.6</v>
      </c>
      <c r="M49" s="11"/>
      <c r="N49" s="24"/>
      <c r="P49" s="32"/>
      <c r="T49" s="19"/>
      <c r="U49" s="3"/>
      <c r="X49" t="str">
        <f t="shared" si="0"/>
        <v/>
      </c>
      <c r="Z49" t="str">
        <f t="shared" si="1"/>
        <v/>
      </c>
      <c r="AB49" s="9"/>
      <c r="AC49" t="s">
        <v>8245</v>
      </c>
      <c r="AD49">
        <f t="shared" si="6"/>
        <v>0</v>
      </c>
      <c r="AF49" s="3"/>
      <c r="AH49" s="9"/>
      <c r="AW49" t="s">
        <v>20330</v>
      </c>
      <c r="AX49" t="s">
        <v>20331</v>
      </c>
      <c r="AY49" t="s">
        <v>20332</v>
      </c>
    </row>
    <row r="50" spans="1:54" ht="10.95" customHeight="1" outlineLevel="1" x14ac:dyDescent="0.25">
      <c r="A50" t="s">
        <v>4618</v>
      </c>
      <c r="C50" s="3" t="s">
        <v>12466</v>
      </c>
      <c r="D50" s="3">
        <v>115</v>
      </c>
      <c r="E50" s="9">
        <v>1974</v>
      </c>
      <c r="F50" s="7">
        <v>25</v>
      </c>
      <c r="G50" s="7" t="s">
        <v>5401</v>
      </c>
      <c r="H50" s="8" t="s">
        <v>20340</v>
      </c>
      <c r="I50" s="8" t="s">
        <v>8246</v>
      </c>
      <c r="J50" s="19">
        <v>6</v>
      </c>
      <c r="K50" s="19" t="s">
        <v>7736</v>
      </c>
      <c r="L50" s="11">
        <v>1.25</v>
      </c>
      <c r="M50" s="11"/>
      <c r="N50" s="24"/>
      <c r="P50" s="32"/>
      <c r="T50" s="19"/>
      <c r="U50" s="3"/>
      <c r="X50" t="str">
        <f t="shared" si="0"/>
        <v/>
      </c>
      <c r="Z50" t="str">
        <f t="shared" si="1"/>
        <v/>
      </c>
      <c r="AB50" s="9" t="s">
        <v>3147</v>
      </c>
      <c r="AC50" t="s">
        <v>8260</v>
      </c>
      <c r="AD50">
        <f t="shared" si="6"/>
        <v>0</v>
      </c>
      <c r="AF50" s="3"/>
      <c r="AH50" s="9"/>
      <c r="AW50" t="s">
        <v>20330</v>
      </c>
      <c r="AX50" t="s">
        <v>20331</v>
      </c>
      <c r="AY50" t="s">
        <v>20339</v>
      </c>
      <c r="AZ50" t="s">
        <v>20341</v>
      </c>
      <c r="BA50" t="s">
        <v>18395</v>
      </c>
    </row>
    <row r="51" spans="1:54" ht="10.95" customHeight="1" outlineLevel="1" x14ac:dyDescent="0.25">
      <c r="A51" t="s">
        <v>4618</v>
      </c>
      <c r="C51" s="3" t="s">
        <v>12466</v>
      </c>
      <c r="D51" s="3">
        <v>116</v>
      </c>
      <c r="E51" s="9">
        <v>1974</v>
      </c>
      <c r="F51" s="7">
        <v>50</v>
      </c>
      <c r="G51" s="7" t="s">
        <v>5401</v>
      </c>
      <c r="H51" s="8" t="s">
        <v>20342</v>
      </c>
      <c r="I51" s="8" t="s">
        <v>8246</v>
      </c>
      <c r="J51" s="19">
        <v>6</v>
      </c>
      <c r="K51" s="19" t="s">
        <v>7736</v>
      </c>
      <c r="L51" s="11">
        <v>1.25</v>
      </c>
      <c r="M51" s="11"/>
      <c r="N51" s="24"/>
      <c r="P51" s="32"/>
      <c r="T51" s="19"/>
      <c r="U51" s="3"/>
      <c r="X51" t="str">
        <f t="shared" si="0"/>
        <v/>
      </c>
      <c r="Z51" t="str">
        <f t="shared" si="1"/>
        <v/>
      </c>
      <c r="AB51" s="9" t="s">
        <v>3147</v>
      </c>
      <c r="AC51" t="s">
        <v>8245</v>
      </c>
      <c r="AD51">
        <f t="shared" si="6"/>
        <v>0</v>
      </c>
      <c r="AF51" s="3"/>
      <c r="AH51" s="9"/>
      <c r="AW51" t="s">
        <v>20330</v>
      </c>
      <c r="AX51" t="s">
        <v>20331</v>
      </c>
      <c r="AY51" t="s">
        <v>20339</v>
      </c>
      <c r="AZ51" t="s">
        <v>20341</v>
      </c>
      <c r="BA51" t="s">
        <v>18395</v>
      </c>
    </row>
    <row r="52" spans="1:54" ht="10.95" customHeight="1" outlineLevel="1" x14ac:dyDescent="0.25">
      <c r="A52" t="s">
        <v>4618</v>
      </c>
      <c r="C52" s="3" t="s">
        <v>12466</v>
      </c>
      <c r="D52" s="3" t="s">
        <v>8247</v>
      </c>
      <c r="E52" s="9">
        <v>1974</v>
      </c>
      <c r="F52" s="7" t="s">
        <v>8248</v>
      </c>
      <c r="G52" s="7" t="s">
        <v>5401</v>
      </c>
      <c r="H52" s="8" t="s">
        <v>20343</v>
      </c>
      <c r="I52" s="8" t="s">
        <v>8246</v>
      </c>
      <c r="J52" s="19">
        <v>6</v>
      </c>
      <c r="K52" s="19" t="s">
        <v>7736</v>
      </c>
      <c r="L52" s="11">
        <v>4.5</v>
      </c>
      <c r="M52" s="11"/>
      <c r="N52" s="24"/>
      <c r="P52" s="32"/>
      <c r="T52" s="19"/>
      <c r="U52" s="3"/>
      <c r="X52" t="str">
        <f t="shared" si="0"/>
        <v/>
      </c>
      <c r="Z52">
        <f t="shared" si="1"/>
        <v>1</v>
      </c>
      <c r="AB52" s="9" t="s">
        <v>3147</v>
      </c>
      <c r="AC52" t="s">
        <v>8245</v>
      </c>
      <c r="AD52">
        <f t="shared" si="6"/>
        <v>0</v>
      </c>
      <c r="AF52" s="3"/>
      <c r="AH52" s="9"/>
      <c r="AW52" t="s">
        <v>20330</v>
      </c>
      <c r="AX52" t="s">
        <v>20331</v>
      </c>
      <c r="AY52" t="s">
        <v>20339</v>
      </c>
      <c r="AZ52" t="s">
        <v>20341</v>
      </c>
      <c r="BA52" t="s">
        <v>18395</v>
      </c>
    </row>
    <row r="53" spans="1:54" ht="10.95" customHeight="1" outlineLevel="1" x14ac:dyDescent="0.25">
      <c r="A53" t="s">
        <v>4618</v>
      </c>
      <c r="C53" s="3" t="s">
        <v>12466</v>
      </c>
      <c r="D53" s="3">
        <v>121</v>
      </c>
      <c r="E53" s="9">
        <v>1974</v>
      </c>
      <c r="F53" s="7" t="s">
        <v>5282</v>
      </c>
      <c r="G53" s="7" t="s">
        <v>5401</v>
      </c>
      <c r="H53" s="8" t="s">
        <v>19164</v>
      </c>
      <c r="I53" s="8" t="s">
        <v>8249</v>
      </c>
      <c r="J53" s="19">
        <v>6</v>
      </c>
      <c r="K53" s="19" t="s">
        <v>7736</v>
      </c>
      <c r="L53" s="11">
        <v>5.3</v>
      </c>
      <c r="M53" s="11"/>
      <c r="N53" s="24"/>
      <c r="P53" s="32"/>
      <c r="T53" s="19"/>
      <c r="U53" s="3"/>
      <c r="X53" t="str">
        <f t="shared" si="0"/>
        <v/>
      </c>
      <c r="Z53" t="str">
        <f t="shared" si="1"/>
        <v/>
      </c>
      <c r="AB53" s="9"/>
      <c r="AC53" t="s">
        <v>8245</v>
      </c>
      <c r="AD53">
        <f t="shared" si="6"/>
        <v>0</v>
      </c>
      <c r="AF53" s="3"/>
      <c r="AH53" s="9"/>
      <c r="AW53" t="s">
        <v>20330</v>
      </c>
      <c r="AX53" t="s">
        <v>20331</v>
      </c>
      <c r="AY53" t="s">
        <v>20332</v>
      </c>
    </row>
    <row r="54" spans="1:54" ht="10.95" customHeight="1" outlineLevel="1" x14ac:dyDescent="0.25">
      <c r="A54" t="s">
        <v>4618</v>
      </c>
      <c r="C54" s="3" t="s">
        <v>12466</v>
      </c>
      <c r="D54" s="3">
        <v>259</v>
      </c>
      <c r="E54" s="9">
        <v>1977</v>
      </c>
      <c r="F54" s="7" t="s">
        <v>3424</v>
      </c>
      <c r="G54" s="7" t="s">
        <v>5401</v>
      </c>
      <c r="H54" s="8" t="s">
        <v>19164</v>
      </c>
      <c r="I54" s="8" t="s">
        <v>8250</v>
      </c>
      <c r="J54" s="19">
        <v>6</v>
      </c>
      <c r="K54" s="19" t="s">
        <v>20093</v>
      </c>
      <c r="L54" s="11"/>
      <c r="M54" s="11"/>
      <c r="N54" s="24"/>
      <c r="P54" s="32"/>
      <c r="T54" s="19"/>
      <c r="U54" s="3"/>
      <c r="X54" t="str">
        <f t="shared" si="0"/>
        <v/>
      </c>
      <c r="Z54" t="str">
        <f t="shared" si="1"/>
        <v/>
      </c>
      <c r="AB54" s="9"/>
      <c r="AC54" t="s">
        <v>20335</v>
      </c>
      <c r="AD54">
        <f t="shared" si="6"/>
        <v>0</v>
      </c>
      <c r="AF54" s="3"/>
      <c r="AH54" s="9"/>
      <c r="AW54" t="s">
        <v>20330</v>
      </c>
      <c r="AX54" t="s">
        <v>20331</v>
      </c>
      <c r="AY54" t="s">
        <v>20333</v>
      </c>
      <c r="AZ54" t="s">
        <v>20334</v>
      </c>
      <c r="BA54" t="s">
        <v>20283</v>
      </c>
    </row>
    <row r="55" spans="1:54" ht="10.95" customHeight="1" outlineLevel="1" x14ac:dyDescent="0.25">
      <c r="A55" t="s">
        <v>4618</v>
      </c>
      <c r="C55" s="3" t="s">
        <v>12466</v>
      </c>
      <c r="D55" s="3" t="s">
        <v>8252</v>
      </c>
      <c r="E55" s="9">
        <v>1977</v>
      </c>
      <c r="F55" s="7" t="s">
        <v>8251</v>
      </c>
      <c r="G55" s="7" t="s">
        <v>5401</v>
      </c>
      <c r="H55" s="8" t="s">
        <v>19164</v>
      </c>
      <c r="I55" s="8" t="s">
        <v>8250</v>
      </c>
      <c r="J55" s="19">
        <v>6</v>
      </c>
      <c r="K55" s="19" t="s">
        <v>7736</v>
      </c>
      <c r="L55" s="11">
        <v>5</v>
      </c>
      <c r="M55" s="11"/>
      <c r="N55" s="24"/>
      <c r="P55" s="32"/>
      <c r="T55" s="19"/>
      <c r="U55" s="3"/>
      <c r="X55" t="str">
        <f t="shared" si="0"/>
        <v/>
      </c>
      <c r="Z55">
        <f t="shared" si="1"/>
        <v>1</v>
      </c>
      <c r="AB55" s="9"/>
      <c r="AC55" t="s">
        <v>20335</v>
      </c>
      <c r="AD55">
        <f t="shared" si="6"/>
        <v>0</v>
      </c>
      <c r="AF55" s="3"/>
      <c r="AH55" s="9"/>
      <c r="AW55" t="s">
        <v>20330</v>
      </c>
      <c r="AX55" t="s">
        <v>20331</v>
      </c>
      <c r="AY55" t="s">
        <v>20333</v>
      </c>
      <c r="AZ55" t="s">
        <v>20334</v>
      </c>
      <c r="BA55" t="s">
        <v>20283</v>
      </c>
    </row>
    <row r="56" spans="1:54" ht="10.95" customHeight="1" outlineLevel="1" x14ac:dyDescent="0.25">
      <c r="A56" t="s">
        <v>4618</v>
      </c>
      <c r="C56" s="3" t="s">
        <v>12466</v>
      </c>
      <c r="D56" s="3">
        <v>316</v>
      </c>
      <c r="E56" s="9">
        <v>1979</v>
      </c>
      <c r="F56" s="7" t="s">
        <v>3776</v>
      </c>
      <c r="G56" s="7" t="s">
        <v>5401</v>
      </c>
      <c r="H56" s="8" t="s">
        <v>1666</v>
      </c>
      <c r="I56" s="8" t="s">
        <v>8253</v>
      </c>
      <c r="J56" s="19">
        <v>5</v>
      </c>
      <c r="K56" s="19" t="s">
        <v>7736</v>
      </c>
      <c r="L56" s="11">
        <v>4</v>
      </c>
      <c r="M56" s="11"/>
      <c r="N56" s="24"/>
      <c r="P56" s="32"/>
      <c r="T56" s="19"/>
      <c r="U56" s="3"/>
      <c r="X56" t="str">
        <f t="shared" si="0"/>
        <v/>
      </c>
      <c r="Z56" t="str">
        <f t="shared" si="1"/>
        <v/>
      </c>
      <c r="AB56" s="9"/>
      <c r="AC56" t="s">
        <v>20325</v>
      </c>
      <c r="AD56">
        <f t="shared" si="6"/>
        <v>0</v>
      </c>
      <c r="AF56" s="3"/>
      <c r="AH56" s="9"/>
      <c r="AW56" t="s">
        <v>20326</v>
      </c>
      <c r="AX56" t="s">
        <v>20327</v>
      </c>
      <c r="AY56" t="s">
        <v>20328</v>
      </c>
      <c r="AZ56" t="s">
        <v>20329</v>
      </c>
      <c r="BA56" t="s">
        <v>20268</v>
      </c>
    </row>
    <row r="57" spans="1:54" ht="10.95" customHeight="1" outlineLevel="1" x14ac:dyDescent="0.25">
      <c r="A57" t="s">
        <v>4618</v>
      </c>
      <c r="C57" s="3" t="s">
        <v>12466</v>
      </c>
      <c r="D57" s="3" t="s">
        <v>8254</v>
      </c>
      <c r="E57" s="9">
        <v>1979</v>
      </c>
      <c r="F57" s="7" t="s">
        <v>8255</v>
      </c>
      <c r="G57" s="7" t="s">
        <v>5401</v>
      </c>
      <c r="H57" s="8" t="s">
        <v>1666</v>
      </c>
      <c r="I57" s="8" t="s">
        <v>8253</v>
      </c>
      <c r="J57" s="19">
        <v>5</v>
      </c>
      <c r="K57" s="19" t="s">
        <v>7736</v>
      </c>
      <c r="L57" s="11">
        <v>3.2</v>
      </c>
      <c r="M57" s="11"/>
      <c r="N57" s="24"/>
      <c r="P57" s="32"/>
      <c r="T57" s="19"/>
      <c r="U57" s="3"/>
      <c r="X57" t="str">
        <f t="shared" si="0"/>
        <v/>
      </c>
      <c r="Z57">
        <f t="shared" si="1"/>
        <v>1</v>
      </c>
      <c r="AB57" s="9"/>
      <c r="AC57" t="s">
        <v>20325</v>
      </c>
      <c r="AD57">
        <f t="shared" si="6"/>
        <v>0</v>
      </c>
      <c r="AF57" s="3"/>
      <c r="AH57" s="9"/>
      <c r="AW57" t="s">
        <v>20326</v>
      </c>
      <c r="AX57" t="s">
        <v>20327</v>
      </c>
      <c r="AY57" t="s">
        <v>20328</v>
      </c>
      <c r="AZ57" t="s">
        <v>20329</v>
      </c>
      <c r="BA57" t="s">
        <v>20268</v>
      </c>
    </row>
    <row r="58" spans="1:54" ht="10.95" customHeight="1" outlineLevel="1" x14ac:dyDescent="0.25">
      <c r="A58" t="s">
        <v>4618</v>
      </c>
      <c r="C58" s="3" t="s">
        <v>12466</v>
      </c>
      <c r="D58" s="3">
        <v>326</v>
      </c>
      <c r="E58" s="9">
        <v>1979</v>
      </c>
      <c r="F58" s="7" t="s">
        <v>3424</v>
      </c>
      <c r="G58" s="7" t="s">
        <v>5401</v>
      </c>
      <c r="H58" s="8" t="s">
        <v>20340</v>
      </c>
      <c r="I58" s="8" t="s">
        <v>7605</v>
      </c>
      <c r="J58" s="19">
        <v>6</v>
      </c>
      <c r="K58" s="19" t="s">
        <v>7736</v>
      </c>
      <c r="L58" s="11">
        <v>1.85</v>
      </c>
      <c r="M58" s="11"/>
      <c r="N58" s="24"/>
      <c r="P58" s="32"/>
      <c r="T58" s="19"/>
      <c r="U58" s="3"/>
      <c r="X58" t="str">
        <f t="shared" si="0"/>
        <v/>
      </c>
      <c r="Z58" t="str">
        <f t="shared" si="1"/>
        <v/>
      </c>
      <c r="AB58" s="9" t="s">
        <v>3147</v>
      </c>
      <c r="AC58" t="s">
        <v>8260</v>
      </c>
      <c r="AD58">
        <f t="shared" si="6"/>
        <v>0</v>
      </c>
      <c r="AF58" s="3"/>
      <c r="AH58" s="9"/>
      <c r="AW58" t="s">
        <v>20330</v>
      </c>
      <c r="AX58" t="s">
        <v>20331</v>
      </c>
      <c r="AY58" t="s">
        <v>20339</v>
      </c>
      <c r="AZ58" t="s">
        <v>20341</v>
      </c>
      <c r="BA58" t="s">
        <v>18395</v>
      </c>
      <c r="BB58" t="s">
        <v>20348</v>
      </c>
    </row>
    <row r="59" spans="1:54" ht="10.95" customHeight="1" outlineLevel="1" x14ac:dyDescent="0.25">
      <c r="A59" t="s">
        <v>4618</v>
      </c>
      <c r="C59" s="3" t="s">
        <v>12466</v>
      </c>
      <c r="D59" s="3">
        <v>329</v>
      </c>
      <c r="E59" s="9">
        <v>1979</v>
      </c>
      <c r="F59" s="7" t="s">
        <v>1959</v>
      </c>
      <c r="G59" s="7" t="s">
        <v>5401</v>
      </c>
      <c r="H59" s="8" t="s">
        <v>20340</v>
      </c>
      <c r="I59" s="8" t="s">
        <v>7605</v>
      </c>
      <c r="J59" s="19">
        <v>6</v>
      </c>
      <c r="K59" s="19" t="s">
        <v>7736</v>
      </c>
      <c r="L59" s="11">
        <v>1.85</v>
      </c>
      <c r="M59" s="11"/>
      <c r="N59" s="24"/>
      <c r="P59" s="32"/>
      <c r="T59" s="19"/>
      <c r="U59" s="3"/>
      <c r="X59" t="str">
        <f t="shared" si="0"/>
        <v/>
      </c>
      <c r="Z59" t="str">
        <f t="shared" si="1"/>
        <v/>
      </c>
      <c r="AB59" s="9" t="s">
        <v>3147</v>
      </c>
      <c r="AC59" t="s">
        <v>8260</v>
      </c>
      <c r="AD59">
        <f t="shared" si="6"/>
        <v>0</v>
      </c>
      <c r="AF59" s="3"/>
      <c r="AH59" s="9"/>
      <c r="AW59" t="s">
        <v>20330</v>
      </c>
      <c r="AX59" t="s">
        <v>20331</v>
      </c>
      <c r="AY59" t="s">
        <v>20339</v>
      </c>
      <c r="AZ59" t="s">
        <v>20341</v>
      </c>
      <c r="BA59" t="s">
        <v>18395</v>
      </c>
      <c r="BB59" t="s">
        <v>20348</v>
      </c>
    </row>
    <row r="60" spans="1:54" ht="10.95" customHeight="1" outlineLevel="1" x14ac:dyDescent="0.25">
      <c r="A60" t="s">
        <v>4618</v>
      </c>
      <c r="C60" s="3" t="s">
        <v>12466</v>
      </c>
      <c r="D60" s="3" t="s">
        <v>8256</v>
      </c>
      <c r="E60" s="9">
        <v>1979</v>
      </c>
      <c r="F60" s="7" t="s">
        <v>8257</v>
      </c>
      <c r="G60" s="7" t="s">
        <v>5401</v>
      </c>
      <c r="H60" s="8" t="s">
        <v>2247</v>
      </c>
      <c r="I60" s="8" t="s">
        <v>7605</v>
      </c>
      <c r="J60" s="19">
        <v>6</v>
      </c>
      <c r="K60" s="19" t="s">
        <v>7736</v>
      </c>
      <c r="L60" s="11">
        <v>7</v>
      </c>
      <c r="M60" s="11"/>
      <c r="N60" s="24"/>
      <c r="P60" s="32"/>
      <c r="T60" s="19"/>
      <c r="U60" s="3"/>
      <c r="X60" t="str">
        <f t="shared" si="0"/>
        <v/>
      </c>
      <c r="Z60">
        <f t="shared" si="1"/>
        <v>1</v>
      </c>
      <c r="AB60" s="9"/>
      <c r="AC60" t="s">
        <v>8260</v>
      </c>
      <c r="AD60">
        <f t="shared" si="6"/>
        <v>0</v>
      </c>
      <c r="AF60" s="3"/>
      <c r="AH60" s="9"/>
      <c r="AW60" t="s">
        <v>20330</v>
      </c>
      <c r="AX60" t="s">
        <v>20331</v>
      </c>
      <c r="AY60" t="s">
        <v>20339</v>
      </c>
      <c r="AZ60" t="s">
        <v>20341</v>
      </c>
      <c r="BA60" t="s">
        <v>18395</v>
      </c>
      <c r="BB60" t="s">
        <v>20348</v>
      </c>
    </row>
    <row r="61" spans="1:54" ht="10.95" customHeight="1" outlineLevel="1" x14ac:dyDescent="0.25">
      <c r="A61" t="s">
        <v>4618</v>
      </c>
      <c r="C61" s="3" t="s">
        <v>12466</v>
      </c>
      <c r="D61" s="3">
        <v>474</v>
      </c>
      <c r="E61" s="9">
        <v>1983</v>
      </c>
      <c r="F61" s="7" t="s">
        <v>6025</v>
      </c>
      <c r="G61" s="7" t="s">
        <v>5401</v>
      </c>
      <c r="H61" s="8" t="s">
        <v>19164</v>
      </c>
      <c r="I61" s="8" t="s">
        <v>8258</v>
      </c>
      <c r="J61" s="19">
        <v>6</v>
      </c>
      <c r="K61" s="19" t="s">
        <v>7736</v>
      </c>
      <c r="L61" s="11">
        <v>4.4000000000000004</v>
      </c>
      <c r="M61" s="11"/>
      <c r="N61" s="24"/>
      <c r="P61" s="32"/>
      <c r="T61" s="19"/>
      <c r="U61" s="3"/>
      <c r="X61" t="str">
        <f t="shared" si="0"/>
        <v/>
      </c>
      <c r="Z61" t="str">
        <f t="shared" si="1"/>
        <v/>
      </c>
      <c r="AB61" s="9"/>
      <c r="AC61" t="s">
        <v>8245</v>
      </c>
      <c r="AD61">
        <f t="shared" si="6"/>
        <v>0</v>
      </c>
      <c r="AF61" s="3"/>
      <c r="AH61" s="9"/>
      <c r="AW61" t="s">
        <v>20330</v>
      </c>
      <c r="AX61" t="s">
        <v>20331</v>
      </c>
      <c r="AY61" t="s">
        <v>20336</v>
      </c>
      <c r="AZ61" t="s">
        <v>20327</v>
      </c>
      <c r="BA61" t="s">
        <v>18395</v>
      </c>
    </row>
    <row r="62" spans="1:54" ht="10.95" customHeight="1" outlineLevel="1" x14ac:dyDescent="0.25">
      <c r="A62" t="s">
        <v>4618</v>
      </c>
      <c r="C62" s="3" t="s">
        <v>12466</v>
      </c>
      <c r="D62" s="3">
        <v>552</v>
      </c>
      <c r="E62" s="9">
        <v>1984</v>
      </c>
      <c r="F62" s="7" t="s">
        <v>1349</v>
      </c>
      <c r="G62" s="7" t="s">
        <v>5401</v>
      </c>
      <c r="H62" s="8" t="s">
        <v>19164</v>
      </c>
      <c r="I62" s="8" t="s">
        <v>7640</v>
      </c>
      <c r="J62" s="19">
        <v>6</v>
      </c>
      <c r="K62" s="19" t="s">
        <v>7736</v>
      </c>
      <c r="L62" s="11">
        <v>2.6</v>
      </c>
      <c r="M62" s="11"/>
      <c r="N62" s="24"/>
      <c r="P62" s="32"/>
      <c r="T62" s="19"/>
      <c r="U62" s="3"/>
      <c r="X62" t="str">
        <f t="shared" si="0"/>
        <v/>
      </c>
      <c r="Z62" t="str">
        <f t="shared" si="1"/>
        <v/>
      </c>
      <c r="AB62" s="9"/>
      <c r="AC62" t="s">
        <v>8245</v>
      </c>
      <c r="AD62">
        <f t="shared" si="6"/>
        <v>0</v>
      </c>
      <c r="AF62" s="3"/>
      <c r="AH62" s="9"/>
      <c r="AW62" t="s">
        <v>20330</v>
      </c>
      <c r="AX62" t="s">
        <v>20331</v>
      </c>
      <c r="AY62" t="s">
        <v>20336</v>
      </c>
      <c r="AZ62" t="s">
        <v>20327</v>
      </c>
      <c r="BA62" t="s">
        <v>20338</v>
      </c>
    </row>
    <row r="63" spans="1:54" ht="10.95" customHeight="1" outlineLevel="1" x14ac:dyDescent="0.25">
      <c r="A63" t="s">
        <v>4618</v>
      </c>
      <c r="C63" s="3" t="s">
        <v>12466</v>
      </c>
      <c r="D63" s="3">
        <v>553</v>
      </c>
      <c r="E63" s="9">
        <v>1984</v>
      </c>
      <c r="F63" s="7" t="s">
        <v>8259</v>
      </c>
      <c r="G63" s="7" t="s">
        <v>5401</v>
      </c>
      <c r="H63" s="8" t="s">
        <v>19164</v>
      </c>
      <c r="I63" s="8" t="s">
        <v>7640</v>
      </c>
      <c r="J63" s="19">
        <v>6</v>
      </c>
      <c r="K63" s="19" t="s">
        <v>7736</v>
      </c>
      <c r="L63" s="11">
        <v>2.6</v>
      </c>
      <c r="M63" s="11"/>
      <c r="N63" s="24"/>
      <c r="P63" s="32"/>
      <c r="T63" s="19"/>
      <c r="U63" s="3"/>
      <c r="X63" t="str">
        <f t="shared" si="0"/>
        <v/>
      </c>
      <c r="Z63" t="str">
        <f t="shared" si="1"/>
        <v/>
      </c>
      <c r="AB63" s="9"/>
      <c r="AC63" t="s">
        <v>8245</v>
      </c>
      <c r="AD63">
        <f t="shared" si="6"/>
        <v>0</v>
      </c>
      <c r="AF63" s="3"/>
      <c r="AH63" s="9"/>
      <c r="AW63" t="s">
        <v>20330</v>
      </c>
      <c r="AX63" t="s">
        <v>20331</v>
      </c>
      <c r="AY63" t="s">
        <v>20327</v>
      </c>
      <c r="AZ63" t="s">
        <v>20338</v>
      </c>
    </row>
    <row r="64" spans="1:54" ht="10.95" customHeight="1" outlineLevel="1" x14ac:dyDescent="0.25">
      <c r="A64" t="s">
        <v>4618</v>
      </c>
      <c r="C64" s="3" t="s">
        <v>12466</v>
      </c>
      <c r="D64" s="3">
        <v>554</v>
      </c>
      <c r="E64" s="9">
        <v>1984</v>
      </c>
      <c r="F64" s="10" t="s">
        <v>22061</v>
      </c>
      <c r="G64" s="7" t="s">
        <v>5401</v>
      </c>
      <c r="H64" s="8" t="s">
        <v>20340</v>
      </c>
      <c r="I64" s="8" t="s">
        <v>7640</v>
      </c>
      <c r="J64" s="19">
        <v>6</v>
      </c>
      <c r="K64" s="19" t="s">
        <v>7736</v>
      </c>
      <c r="L64" s="11">
        <v>2.6</v>
      </c>
      <c r="M64" s="11"/>
      <c r="N64" s="24"/>
      <c r="P64" s="32"/>
      <c r="T64" s="19"/>
      <c r="U64" s="3"/>
      <c r="X64" t="str">
        <f t="shared" si="0"/>
        <v/>
      </c>
      <c r="Z64" t="str">
        <f t="shared" si="1"/>
        <v/>
      </c>
      <c r="AB64" s="9"/>
      <c r="AC64" t="s">
        <v>8260</v>
      </c>
      <c r="AD64">
        <f t="shared" si="6"/>
        <v>0</v>
      </c>
      <c r="AF64" s="3"/>
      <c r="AH64" s="9"/>
      <c r="AW64" t="s">
        <v>20330</v>
      </c>
      <c r="AX64" t="s">
        <v>20331</v>
      </c>
      <c r="AY64" t="s">
        <v>20339</v>
      </c>
      <c r="AZ64" t="s">
        <v>20338</v>
      </c>
    </row>
    <row r="65" spans="1:56" ht="10.95" customHeight="1" outlineLevel="1" x14ac:dyDescent="0.25">
      <c r="A65" t="s">
        <v>4618</v>
      </c>
      <c r="C65" s="3" t="s">
        <v>12466</v>
      </c>
      <c r="D65" s="3">
        <v>555</v>
      </c>
      <c r="E65" s="9">
        <v>1984</v>
      </c>
      <c r="F65" s="7" t="s">
        <v>8262</v>
      </c>
      <c r="G65" s="7" t="s">
        <v>5401</v>
      </c>
      <c r="H65" s="8" t="s">
        <v>19164</v>
      </c>
      <c r="I65" s="8" t="s">
        <v>8261</v>
      </c>
      <c r="J65" s="19">
        <v>6</v>
      </c>
      <c r="K65" s="19" t="s">
        <v>20093</v>
      </c>
      <c r="L65" s="11"/>
      <c r="M65" s="11"/>
      <c r="N65" s="24"/>
      <c r="P65" s="32"/>
      <c r="T65" s="19"/>
      <c r="U65" s="3"/>
      <c r="X65" t="str">
        <f t="shared" si="0"/>
        <v/>
      </c>
      <c r="Z65" t="str">
        <f t="shared" si="1"/>
        <v/>
      </c>
      <c r="AB65" s="9"/>
      <c r="AC65" t="s">
        <v>8245</v>
      </c>
      <c r="AD65">
        <f t="shared" si="6"/>
        <v>0</v>
      </c>
      <c r="AF65" s="3"/>
      <c r="AH65" s="9"/>
      <c r="AW65" t="s">
        <v>20330</v>
      </c>
      <c r="AX65" t="s">
        <v>20331</v>
      </c>
      <c r="AY65" t="s">
        <v>20336</v>
      </c>
      <c r="AZ65" t="s">
        <v>20327</v>
      </c>
      <c r="BA65" t="s">
        <v>20338</v>
      </c>
    </row>
    <row r="66" spans="1:56" ht="10.95" customHeight="1" outlineLevel="1" x14ac:dyDescent="0.25">
      <c r="A66" t="s">
        <v>4618</v>
      </c>
      <c r="C66" s="3" t="s">
        <v>12466</v>
      </c>
      <c r="D66" s="3">
        <v>556</v>
      </c>
      <c r="E66" s="9">
        <v>1984</v>
      </c>
      <c r="F66" s="7" t="s">
        <v>8263</v>
      </c>
      <c r="G66" s="7" t="s">
        <v>5401</v>
      </c>
      <c r="H66" s="8" t="s">
        <v>19164</v>
      </c>
      <c r="I66" s="8" t="s">
        <v>8261</v>
      </c>
      <c r="J66" s="19">
        <v>6</v>
      </c>
      <c r="K66" s="19" t="s">
        <v>20093</v>
      </c>
      <c r="L66" s="11"/>
      <c r="M66" s="11"/>
      <c r="N66" s="24"/>
      <c r="P66" s="32"/>
      <c r="T66" s="19"/>
      <c r="U66" s="3"/>
      <c r="X66" t="str">
        <f t="shared" ref="X66:X129" si="7">IF(COUNTIF(F66,"*fdc*"),1,"")</f>
        <v/>
      </c>
      <c r="Z66" t="str">
        <f t="shared" ref="Z66:Z129" si="8">IF(COUNTIF(F66,"*s/s*"),1,"")</f>
        <v/>
      </c>
      <c r="AB66" s="9"/>
      <c r="AC66" t="s">
        <v>8245</v>
      </c>
      <c r="AD66">
        <f t="shared" si="6"/>
        <v>0</v>
      </c>
      <c r="AF66" s="3"/>
      <c r="AH66" s="9"/>
      <c r="AW66" t="s">
        <v>20330</v>
      </c>
      <c r="AX66" t="s">
        <v>20331</v>
      </c>
      <c r="AY66" t="s">
        <v>20327</v>
      </c>
      <c r="AZ66" t="s">
        <v>20338</v>
      </c>
    </row>
    <row r="67" spans="1:56" ht="10.95" customHeight="1" outlineLevel="1" x14ac:dyDescent="0.25">
      <c r="A67" t="s">
        <v>4618</v>
      </c>
      <c r="C67" s="3" t="s">
        <v>12466</v>
      </c>
      <c r="D67" s="3">
        <v>557</v>
      </c>
      <c r="E67" s="9">
        <v>1984</v>
      </c>
      <c r="F67" s="7" t="s">
        <v>8266</v>
      </c>
      <c r="G67" s="7" t="s">
        <v>5401</v>
      </c>
      <c r="H67" s="8" t="s">
        <v>20340</v>
      </c>
      <c r="I67" s="8" t="s">
        <v>8261</v>
      </c>
      <c r="J67" s="19">
        <v>6</v>
      </c>
      <c r="K67" s="19" t="s">
        <v>20093</v>
      </c>
      <c r="L67" s="11"/>
      <c r="M67" s="11"/>
      <c r="N67" s="24"/>
      <c r="P67" s="32"/>
      <c r="T67" s="19"/>
      <c r="U67" s="3"/>
      <c r="X67" t="str">
        <f t="shared" si="7"/>
        <v/>
      </c>
      <c r="Z67" t="str">
        <f t="shared" si="8"/>
        <v/>
      </c>
      <c r="AB67" s="9"/>
      <c r="AC67" t="s">
        <v>8260</v>
      </c>
      <c r="AD67">
        <f t="shared" si="6"/>
        <v>0</v>
      </c>
      <c r="AF67" s="3"/>
      <c r="AH67" s="9"/>
      <c r="AW67" t="s">
        <v>20330</v>
      </c>
      <c r="AX67" t="s">
        <v>20331</v>
      </c>
      <c r="AY67" t="s">
        <v>20339</v>
      </c>
      <c r="AZ67" t="s">
        <v>20338</v>
      </c>
    </row>
    <row r="68" spans="1:56" ht="10.95" customHeight="1" outlineLevel="1" x14ac:dyDescent="0.25">
      <c r="A68" t="s">
        <v>4618</v>
      </c>
      <c r="C68" s="3" t="s">
        <v>12466</v>
      </c>
      <c r="D68" s="3" t="s">
        <v>8264</v>
      </c>
      <c r="E68" s="9">
        <v>1984</v>
      </c>
      <c r="F68" s="7" t="s">
        <v>755</v>
      </c>
      <c r="G68" s="7" t="s">
        <v>5401</v>
      </c>
      <c r="H68" s="8" t="s">
        <v>20340</v>
      </c>
      <c r="I68" s="8" t="s">
        <v>8261</v>
      </c>
      <c r="J68" s="19">
        <v>6</v>
      </c>
      <c r="K68" s="19" t="s">
        <v>7736</v>
      </c>
      <c r="L68" s="11">
        <v>5.7</v>
      </c>
      <c r="M68" s="11"/>
      <c r="N68" s="24"/>
      <c r="P68" s="32"/>
      <c r="T68" s="19"/>
      <c r="U68" s="3"/>
      <c r="X68" t="str">
        <f t="shared" si="7"/>
        <v/>
      </c>
      <c r="Z68">
        <f t="shared" si="8"/>
        <v>1</v>
      </c>
      <c r="AB68" s="9"/>
      <c r="AC68" t="s">
        <v>8260</v>
      </c>
      <c r="AD68">
        <f t="shared" si="6"/>
        <v>0</v>
      </c>
      <c r="AF68" s="3"/>
      <c r="AH68" s="9"/>
      <c r="AW68" t="s">
        <v>20330</v>
      </c>
      <c r="AX68" t="s">
        <v>20331</v>
      </c>
      <c r="AY68" t="s">
        <v>20336</v>
      </c>
      <c r="AZ68" t="s">
        <v>20327</v>
      </c>
      <c r="BA68" t="s">
        <v>20338</v>
      </c>
      <c r="BB68" t="s">
        <v>20339</v>
      </c>
    </row>
    <row r="69" spans="1:56" ht="10.95" customHeight="1" outlineLevel="1" x14ac:dyDescent="0.25">
      <c r="A69" t="s">
        <v>4618</v>
      </c>
      <c r="C69" s="3" t="s">
        <v>12466</v>
      </c>
      <c r="D69" s="3">
        <v>605</v>
      </c>
      <c r="E69" s="9">
        <v>1986</v>
      </c>
      <c r="F69" s="7" t="s">
        <v>8262</v>
      </c>
      <c r="G69" s="7" t="s">
        <v>5401</v>
      </c>
      <c r="H69" s="8" t="s">
        <v>19164</v>
      </c>
      <c r="I69" s="8" t="s">
        <v>8265</v>
      </c>
      <c r="J69" s="19">
        <v>6</v>
      </c>
      <c r="K69" s="19" t="s">
        <v>20093</v>
      </c>
      <c r="L69" s="11"/>
      <c r="M69" s="11"/>
      <c r="N69" s="24"/>
      <c r="P69" s="32"/>
      <c r="T69" s="19"/>
      <c r="U69" s="3"/>
      <c r="X69" t="str">
        <f t="shared" si="7"/>
        <v/>
      </c>
      <c r="Z69" t="str">
        <f t="shared" si="8"/>
        <v/>
      </c>
      <c r="AB69" s="9"/>
      <c r="AC69" t="s">
        <v>8245</v>
      </c>
      <c r="AD69">
        <f t="shared" si="6"/>
        <v>0</v>
      </c>
      <c r="AF69" s="3"/>
      <c r="AH69" s="9"/>
      <c r="AW69" t="s">
        <v>20330</v>
      </c>
      <c r="AX69" t="s">
        <v>20331</v>
      </c>
      <c r="AY69" t="s">
        <v>20336</v>
      </c>
      <c r="AZ69" t="s">
        <v>20327</v>
      </c>
      <c r="BA69" t="s">
        <v>20349</v>
      </c>
    </row>
    <row r="70" spans="1:56" ht="10.95" customHeight="1" outlineLevel="1" x14ac:dyDescent="0.25">
      <c r="A70" t="s">
        <v>4618</v>
      </c>
      <c r="C70" s="3" t="s">
        <v>12466</v>
      </c>
      <c r="D70" s="3">
        <v>606</v>
      </c>
      <c r="E70" s="9">
        <v>1986</v>
      </c>
      <c r="F70" s="7" t="s">
        <v>8263</v>
      </c>
      <c r="G70" s="7" t="s">
        <v>5401</v>
      </c>
      <c r="H70" s="8" t="s">
        <v>19164</v>
      </c>
      <c r="I70" s="8" t="s">
        <v>8265</v>
      </c>
      <c r="J70" s="19">
        <v>6</v>
      </c>
      <c r="K70" s="19" t="s">
        <v>20093</v>
      </c>
      <c r="L70" s="11"/>
      <c r="M70" s="11"/>
      <c r="N70" s="24"/>
      <c r="P70" s="32"/>
      <c r="T70" s="19"/>
      <c r="U70" s="3"/>
      <c r="X70" t="str">
        <f t="shared" si="7"/>
        <v/>
      </c>
      <c r="Z70" t="str">
        <f t="shared" si="8"/>
        <v/>
      </c>
      <c r="AB70" s="9"/>
      <c r="AC70" t="s">
        <v>8245</v>
      </c>
      <c r="AD70">
        <f t="shared" si="6"/>
        <v>0</v>
      </c>
      <c r="AF70" s="3"/>
      <c r="AH70" s="9"/>
      <c r="AW70" t="s">
        <v>20330</v>
      </c>
      <c r="AX70" t="s">
        <v>20331</v>
      </c>
      <c r="AY70" t="s">
        <v>20327</v>
      </c>
      <c r="AZ70" t="s">
        <v>20349</v>
      </c>
    </row>
    <row r="71" spans="1:56" ht="10.95" customHeight="1" outlineLevel="1" x14ac:dyDescent="0.25">
      <c r="A71" t="s">
        <v>4618</v>
      </c>
      <c r="C71" s="3" t="s">
        <v>12466</v>
      </c>
      <c r="D71" s="3">
        <v>607</v>
      </c>
      <c r="E71" s="9">
        <v>1986</v>
      </c>
      <c r="F71" s="7" t="s">
        <v>8266</v>
      </c>
      <c r="G71" s="7" t="s">
        <v>5401</v>
      </c>
      <c r="H71" s="8" t="s">
        <v>20340</v>
      </c>
      <c r="I71" s="8" t="s">
        <v>8265</v>
      </c>
      <c r="J71" s="19">
        <v>6</v>
      </c>
      <c r="K71" s="19" t="s">
        <v>20093</v>
      </c>
      <c r="L71" s="11"/>
      <c r="M71" s="11"/>
      <c r="N71" s="24"/>
      <c r="P71" s="32"/>
      <c r="T71" s="19"/>
      <c r="U71" s="3"/>
      <c r="X71" t="str">
        <f t="shared" si="7"/>
        <v/>
      </c>
      <c r="Z71" t="str">
        <f t="shared" si="8"/>
        <v/>
      </c>
      <c r="AB71" s="9" t="s">
        <v>3147</v>
      </c>
      <c r="AC71" t="s">
        <v>8260</v>
      </c>
      <c r="AD71">
        <f t="shared" si="6"/>
        <v>0</v>
      </c>
      <c r="AF71" s="3"/>
      <c r="AH71" s="9"/>
      <c r="AW71" t="s">
        <v>20330</v>
      </c>
      <c r="AX71" t="s">
        <v>20331</v>
      </c>
      <c r="AY71" t="s">
        <v>20339</v>
      </c>
      <c r="AZ71" t="s">
        <v>20349</v>
      </c>
    </row>
    <row r="72" spans="1:56" ht="10.95" customHeight="1" outlineLevel="1" x14ac:dyDescent="0.25">
      <c r="A72" t="s">
        <v>4618</v>
      </c>
      <c r="C72" s="3" t="s">
        <v>12466</v>
      </c>
      <c r="D72" s="3" t="s">
        <v>8267</v>
      </c>
      <c r="E72" s="9">
        <v>1986</v>
      </c>
      <c r="F72" s="7" t="s">
        <v>755</v>
      </c>
      <c r="G72" s="7" t="s">
        <v>5401</v>
      </c>
      <c r="H72" s="8" t="s">
        <v>20340</v>
      </c>
      <c r="I72" s="8" t="s">
        <v>8265</v>
      </c>
      <c r="J72" s="19">
        <v>6</v>
      </c>
      <c r="K72" s="19" t="s">
        <v>7736</v>
      </c>
      <c r="L72" s="11">
        <v>12</v>
      </c>
      <c r="M72" s="11"/>
      <c r="N72" s="24"/>
      <c r="P72" s="32"/>
      <c r="T72" s="19"/>
      <c r="U72" s="3"/>
      <c r="X72" t="str">
        <f t="shared" si="7"/>
        <v/>
      </c>
      <c r="Z72">
        <f t="shared" si="8"/>
        <v>1</v>
      </c>
      <c r="AB72" s="9" t="s">
        <v>3147</v>
      </c>
      <c r="AC72" t="s">
        <v>8260</v>
      </c>
      <c r="AD72">
        <f t="shared" si="6"/>
        <v>0</v>
      </c>
      <c r="AF72" s="3"/>
      <c r="AH72" s="9"/>
      <c r="AW72" t="s">
        <v>20330</v>
      </c>
      <c r="AX72" t="s">
        <v>20331</v>
      </c>
      <c r="AY72" t="s">
        <v>20336</v>
      </c>
      <c r="AZ72" t="s">
        <v>20327</v>
      </c>
      <c r="BA72" t="s">
        <v>20349</v>
      </c>
      <c r="BB72" t="s">
        <v>20339</v>
      </c>
    </row>
    <row r="73" spans="1:56" ht="10.95" customHeight="1" outlineLevel="1" x14ac:dyDescent="0.25">
      <c r="A73" t="s">
        <v>4618</v>
      </c>
      <c r="C73" s="3" t="s">
        <v>12466</v>
      </c>
      <c r="D73" s="3" t="s">
        <v>8270</v>
      </c>
      <c r="E73" s="9">
        <v>2000</v>
      </c>
      <c r="F73" s="7" t="s">
        <v>21641</v>
      </c>
      <c r="G73" s="7" t="s">
        <v>5401</v>
      </c>
      <c r="H73" s="8" t="s">
        <v>8269</v>
      </c>
      <c r="I73" s="8" t="s">
        <v>8268</v>
      </c>
      <c r="J73" s="19">
        <v>5</v>
      </c>
      <c r="K73" s="19" t="s">
        <v>7736</v>
      </c>
      <c r="L73" s="11">
        <v>6.7</v>
      </c>
      <c r="M73" s="11"/>
      <c r="N73" s="24"/>
      <c r="P73" s="32"/>
      <c r="T73" s="19"/>
      <c r="U73" s="3"/>
      <c r="X73" t="str">
        <f t="shared" si="7"/>
        <v/>
      </c>
      <c r="Z73">
        <f t="shared" si="8"/>
        <v>1</v>
      </c>
      <c r="AA73" t="s">
        <v>7736</v>
      </c>
      <c r="AB73" s="9"/>
      <c r="AC73" t="s">
        <v>8269</v>
      </c>
      <c r="AD73">
        <f t="shared" si="6"/>
        <v>0</v>
      </c>
      <c r="AF73" s="3"/>
      <c r="AH73" s="9"/>
      <c r="AW73" t="s">
        <v>20330</v>
      </c>
    </row>
    <row r="74" spans="1:56" ht="10.95" customHeight="1" outlineLevel="1" x14ac:dyDescent="0.25">
      <c r="A74" t="s">
        <v>4618</v>
      </c>
      <c r="C74" s="3" t="s">
        <v>12466</v>
      </c>
      <c r="D74" s="3" t="s">
        <v>8272</v>
      </c>
      <c r="E74" s="9">
        <v>2010</v>
      </c>
      <c r="F74" s="10" t="s">
        <v>21700</v>
      </c>
      <c r="G74" s="7" t="s">
        <v>5401</v>
      </c>
      <c r="H74" s="8" t="s">
        <v>19164</v>
      </c>
      <c r="I74" s="8" t="s">
        <v>8271</v>
      </c>
      <c r="J74" s="19">
        <v>5</v>
      </c>
      <c r="K74" s="19" t="s">
        <v>7736</v>
      </c>
      <c r="L74" s="11">
        <v>15.5</v>
      </c>
      <c r="M74" s="11"/>
      <c r="N74" s="24"/>
      <c r="P74" s="32"/>
      <c r="T74" s="19"/>
      <c r="U74" s="3"/>
      <c r="X74" t="str">
        <f t="shared" si="7"/>
        <v/>
      </c>
      <c r="Z74">
        <f t="shared" si="8"/>
        <v>1</v>
      </c>
      <c r="AB74" s="9"/>
      <c r="AC74" t="s">
        <v>8273</v>
      </c>
      <c r="AD74">
        <f t="shared" si="6"/>
        <v>0</v>
      </c>
      <c r="AF74" s="3"/>
      <c r="AH74" s="9"/>
      <c r="AW74" t="s">
        <v>20330</v>
      </c>
      <c r="AX74" t="s">
        <v>20350</v>
      </c>
    </row>
    <row r="75" spans="1:56" ht="10.95" customHeight="1" x14ac:dyDescent="0.25">
      <c r="A75" t="s">
        <v>8303</v>
      </c>
      <c r="B75" t="s">
        <v>13096</v>
      </c>
      <c r="C75" s="3" t="s">
        <v>12965</v>
      </c>
      <c r="E75" s="9"/>
      <c r="F75" s="7"/>
      <c r="G75" s="7"/>
      <c r="H75" s="8"/>
      <c r="I75" s="8"/>
      <c r="J75" s="19"/>
      <c r="K75" s="19"/>
      <c r="L75" s="11"/>
      <c r="M75" s="11">
        <f>SUM(L76:L161)</f>
        <v>97.750000000000028</v>
      </c>
      <c r="N75" s="24">
        <v>3154</v>
      </c>
      <c r="O75">
        <f>COUNTIF(K76:K161,"*")</f>
        <v>86</v>
      </c>
      <c r="P75" s="32">
        <f>O75/N75</f>
        <v>2.7266962587190868E-2</v>
      </c>
      <c r="Q75">
        <f>COUNTIF(K76:K161,"Y")+COUNTIF(K76:K161,"S")</f>
        <v>52</v>
      </c>
      <c r="T75" s="20" t="s">
        <v>7738</v>
      </c>
      <c r="U75" s="3"/>
      <c r="V75" t="s">
        <v>18399</v>
      </c>
      <c r="X75" t="str">
        <f t="shared" si="7"/>
        <v/>
      </c>
      <c r="Z75" t="str">
        <f t="shared" si="8"/>
        <v/>
      </c>
      <c r="AB75" s="9"/>
      <c r="AE75">
        <f>COUNTIF(AD76:AD161,"1")</f>
        <v>29</v>
      </c>
      <c r="AF75" s="3"/>
      <c r="AH75" s="9"/>
      <c r="AI75">
        <f>COUNTIF($J76:$J161,"1")-COUNTIFS($J76:$J161,"1",$K76:$K161,"V")</f>
        <v>9</v>
      </c>
      <c r="AJ75">
        <f>COUNTIFS($J76:$J161,"1",$K76:$K161,"Y")+COUNTIFS($J76:$J161,"1",$K76:$K161,"s")</f>
        <v>9</v>
      </c>
      <c r="AK75">
        <f>COUNTIF($J76:$J161,"2")-COUNTIFS($J76:$J161,"2",$K76:$K161,"V")</f>
        <v>0</v>
      </c>
      <c r="AL75">
        <f>COUNTIFS($J76:$J161,"2",$K76:$K161,"Y")+COUNTIFS($J76:$J161,"2",$K76:$K161,"s")</f>
        <v>0</v>
      </c>
      <c r="AM75">
        <f>COUNTIF($J76:$J161,"3")-COUNTIFS($J76:$J161,"3",$K76:$K161,"V")</f>
        <v>23</v>
      </c>
      <c r="AN75">
        <f>COUNTIFS($J76:$J161,"3",$K76:$K161,"Y")+COUNTIFS($J76:$J161,"3",$K76:$K161,"s")</f>
        <v>20</v>
      </c>
      <c r="AO75">
        <f>COUNTIF($J76:$J161,"4")-COUNTIFS($J76:$J161,"4",$K76:$K161,"V")</f>
        <v>49</v>
      </c>
      <c r="AP75">
        <f>COUNTIFS($J76:$J161,"4",$K76:$K161,"Y")+COUNTIFS($J76:$J161,"4",$K76:$K161,"s")</f>
        <v>21</v>
      </c>
      <c r="AQ75">
        <f>COUNTIF($J76:$J161,"5")-COUNTIFS($J76:$J161,"5",$K76:$K161,"V")</f>
        <v>2</v>
      </c>
      <c r="AR75">
        <f>COUNTIFS($J76:$J161,"5",$K76:$K161,"Y")+COUNTIFS($J76:$J161,"5",$K76:$K161,"s")</f>
        <v>2</v>
      </c>
      <c r="AS75">
        <f>COUNTIF($J76:$J161,"6")-COUNTIFS($J76:$J161,"6",$K76:$K161,"V")</f>
        <v>0</v>
      </c>
      <c r="AT75">
        <f>COUNTIFS($J76:$J161,"6",$K76:$K161,"Y")+COUNTIFS($J76:$J161,"6",$K76:$K161,"s")</f>
        <v>0</v>
      </c>
      <c r="AU75">
        <f>COUNTIF($J76:$J161,"7")-COUNTIFS($J76:$J161,"7",$K76:$K161,"V")</f>
        <v>0</v>
      </c>
      <c r="AV75">
        <f>COUNTIFS($J76:$J161,"7",$K76:$K161,"Y")+COUNTIFS($J76:$J161,"7",$K76:$K161,"s")</f>
        <v>0</v>
      </c>
    </row>
    <row r="76" spans="1:56" ht="10.95" customHeight="1" outlineLevel="1" x14ac:dyDescent="0.25">
      <c r="A76" t="s">
        <v>6698</v>
      </c>
      <c r="C76" s="3" t="s">
        <v>12965</v>
      </c>
      <c r="D76" s="3">
        <v>758</v>
      </c>
      <c r="E76" s="9">
        <v>1970</v>
      </c>
      <c r="F76" s="7" t="s">
        <v>18699</v>
      </c>
      <c r="G76" s="7" t="s">
        <v>5401</v>
      </c>
      <c r="H76" s="8" t="s">
        <v>5402</v>
      </c>
      <c r="I76" s="8" t="s">
        <v>8275</v>
      </c>
      <c r="J76" s="19">
        <v>1</v>
      </c>
      <c r="K76" s="19" t="s">
        <v>20093</v>
      </c>
      <c r="L76" s="11"/>
      <c r="M76" s="11"/>
      <c r="N76" s="24"/>
      <c r="P76" s="32"/>
      <c r="T76" s="19"/>
      <c r="U76" s="3" t="s">
        <v>4065</v>
      </c>
      <c r="X76" t="str">
        <f t="shared" si="7"/>
        <v/>
      </c>
      <c r="Z76" t="str">
        <f t="shared" si="8"/>
        <v/>
      </c>
      <c r="AB76" s="9" t="s">
        <v>13269</v>
      </c>
      <c r="AC76" t="s">
        <v>20375</v>
      </c>
      <c r="AD76">
        <f t="shared" ref="AD76:AD107" si="9">COUNTIF(H76,"*Fuji*")</f>
        <v>1</v>
      </c>
      <c r="AF76" s="3"/>
      <c r="AG76" t="s">
        <v>4924</v>
      </c>
      <c r="AH76" s="9"/>
      <c r="AW76" t="s">
        <v>20269</v>
      </c>
      <c r="AX76" t="s">
        <v>20357</v>
      </c>
      <c r="AY76" t="s">
        <v>20337</v>
      </c>
      <c r="AZ76" t="s">
        <v>20268</v>
      </c>
      <c r="BA76" t="s">
        <v>20355</v>
      </c>
      <c r="BB76" t="s">
        <v>20362</v>
      </c>
      <c r="BC76" t="s">
        <v>20286</v>
      </c>
    </row>
    <row r="77" spans="1:56" ht="10.95" customHeight="1" outlineLevel="1" x14ac:dyDescent="0.25">
      <c r="A77" t="s">
        <v>6698</v>
      </c>
      <c r="C77" s="3" t="s">
        <v>12965</v>
      </c>
      <c r="D77" s="3" t="s">
        <v>8665</v>
      </c>
      <c r="E77" s="9">
        <v>1970</v>
      </c>
      <c r="F77" s="7" t="s">
        <v>8276</v>
      </c>
      <c r="G77" s="7" t="s">
        <v>5401</v>
      </c>
      <c r="H77" s="8" t="s">
        <v>5402</v>
      </c>
      <c r="I77" s="8" t="s">
        <v>8275</v>
      </c>
      <c r="J77" s="19">
        <v>1</v>
      </c>
      <c r="K77" s="19" t="s">
        <v>7736</v>
      </c>
      <c r="L77" s="11">
        <v>6.5</v>
      </c>
      <c r="M77" s="11"/>
      <c r="N77" s="24"/>
      <c r="P77" s="32"/>
      <c r="T77" s="19"/>
      <c r="U77" s="3" t="s">
        <v>4065</v>
      </c>
      <c r="X77" t="str">
        <f t="shared" si="7"/>
        <v/>
      </c>
      <c r="Z77">
        <f t="shared" si="8"/>
        <v>1</v>
      </c>
      <c r="AB77" s="9" t="s">
        <v>13269</v>
      </c>
      <c r="AC77" t="s">
        <v>20375</v>
      </c>
      <c r="AD77">
        <f t="shared" si="9"/>
        <v>1</v>
      </c>
      <c r="AF77" s="3"/>
      <c r="AG77" t="s">
        <v>4924</v>
      </c>
      <c r="AH77" s="9"/>
      <c r="AW77" t="s">
        <v>20269</v>
      </c>
      <c r="AX77" t="s">
        <v>20357</v>
      </c>
      <c r="AY77" t="s">
        <v>20337</v>
      </c>
      <c r="AZ77" t="s">
        <v>20268</v>
      </c>
      <c r="BA77" t="s">
        <v>20355</v>
      </c>
      <c r="BB77" t="s">
        <v>20362</v>
      </c>
      <c r="BC77" t="s">
        <v>20267</v>
      </c>
      <c r="BD77" t="s">
        <v>20286</v>
      </c>
    </row>
    <row r="78" spans="1:56" ht="10.95" customHeight="1" outlineLevel="1" x14ac:dyDescent="0.25">
      <c r="A78" t="s">
        <v>6698</v>
      </c>
      <c r="C78" s="3" t="s">
        <v>12965</v>
      </c>
      <c r="D78" s="3">
        <v>759</v>
      </c>
      <c r="E78" s="9">
        <v>1970</v>
      </c>
      <c r="F78" s="7" t="s">
        <v>18700</v>
      </c>
      <c r="G78" s="7" t="s">
        <v>5401</v>
      </c>
      <c r="H78" s="8" t="s">
        <v>5402</v>
      </c>
      <c r="I78" s="8" t="s">
        <v>8275</v>
      </c>
      <c r="J78" s="19">
        <v>1</v>
      </c>
      <c r="K78" s="19" t="s">
        <v>20092</v>
      </c>
      <c r="L78" s="11"/>
      <c r="M78" s="11"/>
      <c r="N78" s="24"/>
      <c r="P78" s="32"/>
      <c r="T78" s="19"/>
      <c r="U78" s="3" t="s">
        <v>4065</v>
      </c>
      <c r="X78" t="str">
        <f t="shared" si="7"/>
        <v/>
      </c>
      <c r="Z78" t="str">
        <f t="shared" si="8"/>
        <v/>
      </c>
      <c r="AB78" s="9" t="s">
        <v>13269</v>
      </c>
      <c r="AC78" t="s">
        <v>20375</v>
      </c>
      <c r="AD78">
        <f t="shared" si="9"/>
        <v>1</v>
      </c>
      <c r="AF78" s="3"/>
      <c r="AG78" t="s">
        <v>4924</v>
      </c>
      <c r="AH78" s="9"/>
      <c r="AW78" t="s">
        <v>20269</v>
      </c>
      <c r="AX78" t="s">
        <v>20357</v>
      </c>
      <c r="AY78" t="s">
        <v>20337</v>
      </c>
      <c r="AZ78" t="s">
        <v>20268</v>
      </c>
      <c r="BA78" t="s">
        <v>20355</v>
      </c>
      <c r="BB78" t="s">
        <v>20362</v>
      </c>
      <c r="BC78" t="s">
        <v>20286</v>
      </c>
    </row>
    <row r="79" spans="1:56" ht="10.95" customHeight="1" outlineLevel="1" x14ac:dyDescent="0.25">
      <c r="A79" t="s">
        <v>6698</v>
      </c>
      <c r="C79" s="3" t="s">
        <v>12965</v>
      </c>
      <c r="D79" s="3" t="s">
        <v>18698</v>
      </c>
      <c r="E79" s="9">
        <v>1970</v>
      </c>
      <c r="F79" s="7" t="s">
        <v>8277</v>
      </c>
      <c r="G79" s="7" t="s">
        <v>5401</v>
      </c>
      <c r="H79" s="8" t="s">
        <v>5402</v>
      </c>
      <c r="I79" s="8" t="s">
        <v>8275</v>
      </c>
      <c r="J79" s="19">
        <v>1</v>
      </c>
      <c r="K79" s="19" t="s">
        <v>20092</v>
      </c>
      <c r="L79" s="11"/>
      <c r="M79" s="11"/>
      <c r="N79" s="24"/>
      <c r="P79" s="32"/>
      <c r="T79" s="19"/>
      <c r="U79" s="3" t="s">
        <v>4065</v>
      </c>
      <c r="X79" t="str">
        <f t="shared" si="7"/>
        <v/>
      </c>
      <c r="Z79">
        <f t="shared" si="8"/>
        <v>1</v>
      </c>
      <c r="AB79" s="9" t="s">
        <v>13269</v>
      </c>
      <c r="AC79" t="s">
        <v>20375</v>
      </c>
      <c r="AD79">
        <f t="shared" si="9"/>
        <v>1</v>
      </c>
      <c r="AF79" s="3"/>
      <c r="AG79" t="s">
        <v>4924</v>
      </c>
      <c r="AH79" s="9"/>
      <c r="AW79" t="s">
        <v>20269</v>
      </c>
      <c r="AX79" t="s">
        <v>20357</v>
      </c>
      <c r="AY79" t="s">
        <v>20337</v>
      </c>
      <c r="AZ79" t="s">
        <v>20268</v>
      </c>
      <c r="BA79" t="s">
        <v>20355</v>
      </c>
      <c r="BB79" t="s">
        <v>20362</v>
      </c>
      <c r="BC79" t="s">
        <v>20267</v>
      </c>
      <c r="BD79" t="s">
        <v>20286</v>
      </c>
    </row>
    <row r="80" spans="1:56" ht="10.95" customHeight="1" outlineLevel="1" x14ac:dyDescent="0.25">
      <c r="A80" t="s">
        <v>6698</v>
      </c>
      <c r="C80" s="3" t="s">
        <v>12965</v>
      </c>
      <c r="D80" s="3" t="s">
        <v>19965</v>
      </c>
      <c r="E80" s="9">
        <v>1971</v>
      </c>
      <c r="F80" s="7" t="s">
        <v>8276</v>
      </c>
      <c r="G80" s="7" t="s">
        <v>5401</v>
      </c>
      <c r="H80" s="8" t="s">
        <v>7452</v>
      </c>
      <c r="I80" s="8" t="s">
        <v>7425</v>
      </c>
      <c r="J80" s="19">
        <v>5</v>
      </c>
      <c r="K80" s="19" t="s">
        <v>20092</v>
      </c>
      <c r="L80" s="11"/>
      <c r="M80" s="11"/>
      <c r="N80" s="24"/>
      <c r="P80" s="32"/>
      <c r="T80" s="19"/>
      <c r="U80" s="3"/>
      <c r="X80" t="str">
        <f t="shared" si="7"/>
        <v/>
      </c>
      <c r="Z80">
        <f t="shared" si="8"/>
        <v>1</v>
      </c>
      <c r="AB80" s="9" t="s">
        <v>13269</v>
      </c>
      <c r="AC80" t="s">
        <v>19967</v>
      </c>
      <c r="AD80">
        <f t="shared" si="9"/>
        <v>0</v>
      </c>
      <c r="AF80" s="3"/>
      <c r="AH80" s="9"/>
      <c r="AW80" t="s">
        <v>20370</v>
      </c>
      <c r="AX80" t="s">
        <v>20351</v>
      </c>
      <c r="AY80" t="s">
        <v>20371</v>
      </c>
      <c r="AZ80" t="s">
        <v>20286</v>
      </c>
      <c r="BA80" t="s">
        <v>20354</v>
      </c>
    </row>
    <row r="81" spans="1:56" ht="10.95" customHeight="1" outlineLevel="1" x14ac:dyDescent="0.25">
      <c r="A81" t="s">
        <v>6698</v>
      </c>
      <c r="C81" s="3" t="s">
        <v>12965</v>
      </c>
      <c r="D81" s="3" t="s">
        <v>19966</v>
      </c>
      <c r="E81" s="9">
        <v>1971</v>
      </c>
      <c r="F81" s="7" t="s">
        <v>8277</v>
      </c>
      <c r="G81" s="7" t="s">
        <v>5401</v>
      </c>
      <c r="H81" s="8" t="s">
        <v>7452</v>
      </c>
      <c r="I81" s="8" t="s">
        <v>7425</v>
      </c>
      <c r="J81" s="19">
        <v>5</v>
      </c>
      <c r="K81" s="19" t="s">
        <v>7736</v>
      </c>
      <c r="L81" s="11">
        <v>5.3</v>
      </c>
      <c r="M81" s="11"/>
      <c r="N81" s="24"/>
      <c r="P81" s="32"/>
      <c r="T81" s="19"/>
      <c r="U81" s="3"/>
      <c r="X81" t="str">
        <f t="shared" si="7"/>
        <v/>
      </c>
      <c r="Z81">
        <f t="shared" si="8"/>
        <v>1</v>
      </c>
      <c r="AB81" s="9" t="s">
        <v>13269</v>
      </c>
      <c r="AC81" t="s">
        <v>19967</v>
      </c>
      <c r="AD81">
        <f t="shared" si="9"/>
        <v>0</v>
      </c>
      <c r="AF81" s="3"/>
      <c r="AH81" s="9"/>
      <c r="AW81" t="s">
        <v>20370</v>
      </c>
      <c r="AX81" t="s">
        <v>20351</v>
      </c>
      <c r="AY81" t="s">
        <v>20371</v>
      </c>
      <c r="AZ81" t="s">
        <v>20286</v>
      </c>
      <c r="BA81" t="s">
        <v>20354</v>
      </c>
    </row>
    <row r="82" spans="1:56" ht="10.95" customHeight="1" outlineLevel="1" x14ac:dyDescent="0.25">
      <c r="A82" t="s">
        <v>6698</v>
      </c>
      <c r="C82" s="3" t="s">
        <v>12965</v>
      </c>
      <c r="D82" s="3">
        <v>1160</v>
      </c>
      <c r="E82" s="9">
        <v>1971</v>
      </c>
      <c r="F82" s="7" t="s">
        <v>2521</v>
      </c>
      <c r="G82" s="7" t="s">
        <v>5401</v>
      </c>
      <c r="H82" s="8" t="s">
        <v>5402</v>
      </c>
      <c r="I82" s="8" t="s">
        <v>8279</v>
      </c>
      <c r="J82" s="19">
        <v>1</v>
      </c>
      <c r="K82" s="19" t="s">
        <v>7736</v>
      </c>
      <c r="L82" s="11">
        <v>1.5</v>
      </c>
      <c r="M82" s="11"/>
      <c r="N82" s="24"/>
      <c r="P82" s="32"/>
      <c r="T82" s="19"/>
      <c r="U82" s="3" t="s">
        <v>4065</v>
      </c>
      <c r="X82" t="str">
        <f t="shared" si="7"/>
        <v/>
      </c>
      <c r="Z82" t="str">
        <f t="shared" si="8"/>
        <v/>
      </c>
      <c r="AB82" s="9" t="s">
        <v>13269</v>
      </c>
      <c r="AC82" t="s">
        <v>20358</v>
      </c>
      <c r="AD82">
        <f t="shared" si="9"/>
        <v>1</v>
      </c>
      <c r="AF82" s="3"/>
      <c r="AG82" t="s">
        <v>4924</v>
      </c>
      <c r="AH82" s="9"/>
      <c r="AW82" t="s">
        <v>20269</v>
      </c>
      <c r="AX82" t="s">
        <v>20308</v>
      </c>
      <c r="AY82" t="s">
        <v>20286</v>
      </c>
      <c r="AZ82" t="s">
        <v>20254</v>
      </c>
      <c r="BA82" t="s">
        <v>18395</v>
      </c>
      <c r="BC82" t="s">
        <v>20362</v>
      </c>
      <c r="BD82" t="s">
        <v>20356</v>
      </c>
    </row>
    <row r="83" spans="1:56" ht="10.95" customHeight="1" outlineLevel="1" x14ac:dyDescent="0.25">
      <c r="A83" t="s">
        <v>6698</v>
      </c>
      <c r="C83" s="3" t="s">
        <v>12965</v>
      </c>
      <c r="D83" s="3">
        <v>1161</v>
      </c>
      <c r="E83" s="9">
        <v>1971</v>
      </c>
      <c r="F83" s="7" t="s">
        <v>4000</v>
      </c>
      <c r="G83" s="7" t="s">
        <v>5401</v>
      </c>
      <c r="H83" s="8" t="s">
        <v>5402</v>
      </c>
      <c r="I83" s="8" t="s">
        <v>8279</v>
      </c>
      <c r="J83" s="19">
        <v>3</v>
      </c>
      <c r="K83" s="19" t="s">
        <v>7736</v>
      </c>
      <c r="L83" s="11">
        <v>1.5</v>
      </c>
      <c r="M83" s="11"/>
      <c r="N83" s="24"/>
      <c r="P83" s="32"/>
      <c r="T83" s="19"/>
      <c r="U83" s="3" t="s">
        <v>4065</v>
      </c>
      <c r="X83" t="str">
        <f t="shared" si="7"/>
        <v/>
      </c>
      <c r="Z83" t="str">
        <f t="shared" si="8"/>
        <v/>
      </c>
      <c r="AB83" s="9" t="s">
        <v>13269</v>
      </c>
      <c r="AC83" t="s">
        <v>20358</v>
      </c>
      <c r="AD83">
        <f t="shared" si="9"/>
        <v>1</v>
      </c>
      <c r="AF83" s="3"/>
      <c r="AG83" t="s">
        <v>4924</v>
      </c>
      <c r="AH83" s="9"/>
      <c r="AW83" t="s">
        <v>20311</v>
      </c>
      <c r="AX83" t="s">
        <v>20268</v>
      </c>
      <c r="AY83" t="s">
        <v>20286</v>
      </c>
      <c r="BA83" t="s">
        <v>18395</v>
      </c>
      <c r="BC83" t="s">
        <v>20362</v>
      </c>
      <c r="BD83" t="s">
        <v>20356</v>
      </c>
    </row>
    <row r="84" spans="1:56" ht="10.95" customHeight="1" outlineLevel="1" x14ac:dyDescent="0.25">
      <c r="A84" t="s">
        <v>6698</v>
      </c>
      <c r="C84" s="3" t="s">
        <v>12965</v>
      </c>
      <c r="D84" s="3">
        <v>1163</v>
      </c>
      <c r="E84" s="9">
        <v>1971</v>
      </c>
      <c r="F84" s="7" t="s">
        <v>4002</v>
      </c>
      <c r="G84" s="7" t="s">
        <v>5401</v>
      </c>
      <c r="H84" s="8" t="s">
        <v>5402</v>
      </c>
      <c r="I84" s="8" t="s">
        <v>8279</v>
      </c>
      <c r="J84" s="19">
        <v>3</v>
      </c>
      <c r="K84" s="19" t="s">
        <v>7736</v>
      </c>
      <c r="L84" s="11">
        <v>1.5</v>
      </c>
      <c r="M84" s="11"/>
      <c r="N84" s="24"/>
      <c r="P84" s="32"/>
      <c r="T84" s="19"/>
      <c r="U84" s="3" t="s">
        <v>4065</v>
      </c>
      <c r="X84" t="str">
        <f t="shared" si="7"/>
        <v/>
      </c>
      <c r="Z84" t="str">
        <f t="shared" si="8"/>
        <v/>
      </c>
      <c r="AB84" s="9" t="s">
        <v>13269</v>
      </c>
      <c r="AC84" t="s">
        <v>20358</v>
      </c>
      <c r="AD84">
        <f t="shared" si="9"/>
        <v>1</v>
      </c>
      <c r="AF84" s="3"/>
      <c r="AG84" t="s">
        <v>4924</v>
      </c>
      <c r="AH84" s="9"/>
      <c r="AW84" t="s">
        <v>20311</v>
      </c>
      <c r="AY84" t="s">
        <v>20286</v>
      </c>
      <c r="BA84" t="s">
        <v>18395</v>
      </c>
      <c r="BC84" t="s">
        <v>20362</v>
      </c>
      <c r="BD84" t="s">
        <v>20356</v>
      </c>
    </row>
    <row r="85" spans="1:56" ht="10.95" customHeight="1" outlineLevel="1" x14ac:dyDescent="0.25">
      <c r="A85" t="s">
        <v>6698</v>
      </c>
      <c r="C85" s="3" t="s">
        <v>12965</v>
      </c>
      <c r="D85" s="3">
        <v>1164</v>
      </c>
      <c r="E85" s="9">
        <v>1971</v>
      </c>
      <c r="F85" s="7" t="s">
        <v>4003</v>
      </c>
      <c r="G85" s="7" t="s">
        <v>5401</v>
      </c>
      <c r="H85" s="8" t="s">
        <v>5402</v>
      </c>
      <c r="I85" s="8" t="s">
        <v>8279</v>
      </c>
      <c r="J85" s="19">
        <v>3</v>
      </c>
      <c r="K85" s="19" t="s">
        <v>7736</v>
      </c>
      <c r="L85" s="11">
        <v>1.5</v>
      </c>
      <c r="M85" s="11"/>
      <c r="N85" s="24"/>
      <c r="P85" s="32"/>
      <c r="T85" s="19"/>
      <c r="U85" s="3" t="s">
        <v>4065</v>
      </c>
      <c r="X85" t="str">
        <f t="shared" si="7"/>
        <v/>
      </c>
      <c r="Z85" t="str">
        <f t="shared" si="8"/>
        <v/>
      </c>
      <c r="AB85" s="9" t="s">
        <v>13269</v>
      </c>
      <c r="AC85" t="s">
        <v>20358</v>
      </c>
      <c r="AD85">
        <f t="shared" si="9"/>
        <v>1</v>
      </c>
      <c r="AF85" s="3"/>
      <c r="AG85" t="s">
        <v>4924</v>
      </c>
      <c r="AH85" s="9"/>
      <c r="AW85" t="s">
        <v>20311</v>
      </c>
      <c r="AX85" t="s">
        <v>20357</v>
      </c>
      <c r="AY85" t="s">
        <v>20286</v>
      </c>
      <c r="AZ85" t="s">
        <v>20355</v>
      </c>
      <c r="BA85" t="s">
        <v>18395</v>
      </c>
      <c r="BC85" t="s">
        <v>20362</v>
      </c>
      <c r="BD85" t="s">
        <v>20356</v>
      </c>
    </row>
    <row r="86" spans="1:56" ht="10.95" customHeight="1" outlineLevel="1" x14ac:dyDescent="0.25">
      <c r="A86" t="s">
        <v>6698</v>
      </c>
      <c r="C86" s="3" t="s">
        <v>12965</v>
      </c>
      <c r="D86" s="3">
        <v>1165</v>
      </c>
      <c r="E86" s="9">
        <v>1971</v>
      </c>
      <c r="F86" s="7" t="s">
        <v>21805</v>
      </c>
      <c r="G86" s="7" t="s">
        <v>5401</v>
      </c>
      <c r="H86" s="8" t="s">
        <v>5402</v>
      </c>
      <c r="I86" s="8" t="s">
        <v>8279</v>
      </c>
      <c r="J86" s="19">
        <v>3</v>
      </c>
      <c r="K86" s="19" t="s">
        <v>7736</v>
      </c>
      <c r="L86" s="11">
        <v>1.5</v>
      </c>
      <c r="M86" s="11"/>
      <c r="N86" s="24"/>
      <c r="P86" s="32"/>
      <c r="T86" s="19"/>
      <c r="U86" s="3" t="s">
        <v>4065</v>
      </c>
      <c r="X86" t="str">
        <f t="shared" si="7"/>
        <v/>
      </c>
      <c r="Z86" t="str">
        <f t="shared" si="8"/>
        <v/>
      </c>
      <c r="AB86" s="9" t="s">
        <v>13269</v>
      </c>
      <c r="AC86" t="s">
        <v>20358</v>
      </c>
      <c r="AD86">
        <f t="shared" si="9"/>
        <v>1</v>
      </c>
      <c r="AF86" s="3"/>
      <c r="AG86" t="s">
        <v>4924</v>
      </c>
      <c r="AH86" s="9"/>
      <c r="AW86" t="s">
        <v>20311</v>
      </c>
      <c r="AY86" t="s">
        <v>20286</v>
      </c>
      <c r="BA86" t="s">
        <v>18395</v>
      </c>
      <c r="BC86" t="s">
        <v>20362</v>
      </c>
      <c r="BD86" t="s">
        <v>20356</v>
      </c>
    </row>
    <row r="87" spans="1:56" ht="10.95" customHeight="1" outlineLevel="1" x14ac:dyDescent="0.25">
      <c r="A87" t="s">
        <v>6698</v>
      </c>
      <c r="C87" s="3" t="s">
        <v>12965</v>
      </c>
      <c r="D87" s="3">
        <v>1166</v>
      </c>
      <c r="E87" s="9">
        <v>1971</v>
      </c>
      <c r="F87" s="7" t="s">
        <v>18699</v>
      </c>
      <c r="G87" s="7" t="s">
        <v>5401</v>
      </c>
      <c r="H87" s="8" t="s">
        <v>5402</v>
      </c>
      <c r="I87" s="8" t="s">
        <v>8280</v>
      </c>
      <c r="J87" s="19">
        <v>3</v>
      </c>
      <c r="K87" s="19" t="s">
        <v>20093</v>
      </c>
      <c r="L87" s="11"/>
      <c r="M87" s="11"/>
      <c r="N87" s="24"/>
      <c r="P87" s="32"/>
      <c r="T87" s="19"/>
      <c r="U87" s="3"/>
      <c r="X87" t="str">
        <f t="shared" si="7"/>
        <v/>
      </c>
      <c r="Z87" t="str">
        <f t="shared" si="8"/>
        <v/>
      </c>
      <c r="AB87" s="9" t="s">
        <v>13269</v>
      </c>
      <c r="AC87" t="s">
        <v>20358</v>
      </c>
      <c r="AD87">
        <f t="shared" si="9"/>
        <v>1</v>
      </c>
      <c r="AF87" s="3"/>
      <c r="AG87" t="s">
        <v>4924</v>
      </c>
      <c r="AH87" s="9"/>
      <c r="AW87" t="s">
        <v>20311</v>
      </c>
      <c r="AX87" t="s">
        <v>20356</v>
      </c>
      <c r="AY87" t="s">
        <v>20286</v>
      </c>
      <c r="AZ87" t="s">
        <v>20268</v>
      </c>
      <c r="BA87" t="s">
        <v>20357</v>
      </c>
      <c r="BB87" t="s">
        <v>20355</v>
      </c>
      <c r="BC87" t="s">
        <v>20362</v>
      </c>
    </row>
    <row r="88" spans="1:56" ht="10.95" customHeight="1" outlineLevel="1" x14ac:dyDescent="0.25">
      <c r="A88" t="s">
        <v>6698</v>
      </c>
      <c r="C88" s="3" t="s">
        <v>12965</v>
      </c>
      <c r="D88" s="3" t="s">
        <v>18711</v>
      </c>
      <c r="E88" s="9">
        <v>1971</v>
      </c>
      <c r="F88" s="7" t="s">
        <v>8276</v>
      </c>
      <c r="G88" s="7" t="s">
        <v>5401</v>
      </c>
      <c r="H88" s="8" t="s">
        <v>5402</v>
      </c>
      <c r="I88" s="8" t="s">
        <v>8280</v>
      </c>
      <c r="J88" s="19">
        <v>3</v>
      </c>
      <c r="K88" s="19" t="s">
        <v>7736</v>
      </c>
      <c r="L88" s="11">
        <v>4</v>
      </c>
      <c r="M88" s="11"/>
      <c r="N88" s="24"/>
      <c r="P88" s="32"/>
      <c r="T88" s="19"/>
      <c r="U88" s="3" t="s">
        <v>4065</v>
      </c>
      <c r="X88" t="str">
        <f t="shared" si="7"/>
        <v/>
      </c>
      <c r="Z88">
        <f t="shared" si="8"/>
        <v>1</v>
      </c>
      <c r="AB88" s="9" t="s">
        <v>13269</v>
      </c>
      <c r="AC88" t="s">
        <v>20358</v>
      </c>
      <c r="AD88">
        <f t="shared" si="9"/>
        <v>1</v>
      </c>
      <c r="AF88" s="3"/>
      <c r="AG88" t="s">
        <v>4924</v>
      </c>
      <c r="AH88" s="9"/>
      <c r="AW88" t="s">
        <v>20311</v>
      </c>
      <c r="AX88" t="s">
        <v>20356</v>
      </c>
      <c r="AY88" t="s">
        <v>20286</v>
      </c>
      <c r="AZ88" t="s">
        <v>20268</v>
      </c>
      <c r="BA88" t="s">
        <v>20357</v>
      </c>
      <c r="BB88" t="s">
        <v>20355</v>
      </c>
      <c r="BC88" t="s">
        <v>20362</v>
      </c>
    </row>
    <row r="89" spans="1:56" ht="10.95" customHeight="1" outlineLevel="1" x14ac:dyDescent="0.25">
      <c r="A89" t="s">
        <v>6698</v>
      </c>
      <c r="C89" s="3" t="s">
        <v>12965</v>
      </c>
      <c r="D89" s="3">
        <v>1167</v>
      </c>
      <c r="E89" s="9">
        <v>1971</v>
      </c>
      <c r="F89" s="7" t="s">
        <v>18700</v>
      </c>
      <c r="G89" s="7" t="s">
        <v>5401</v>
      </c>
      <c r="H89" s="8" t="s">
        <v>5402</v>
      </c>
      <c r="I89" s="8" t="s">
        <v>8280</v>
      </c>
      <c r="J89" s="19">
        <v>3</v>
      </c>
      <c r="K89" s="19" t="s">
        <v>20093</v>
      </c>
      <c r="L89" s="11"/>
      <c r="M89" s="11"/>
      <c r="N89" s="24"/>
      <c r="P89" s="32"/>
      <c r="T89" s="19"/>
      <c r="U89" s="3"/>
      <c r="X89" t="str">
        <f t="shared" si="7"/>
        <v/>
      </c>
      <c r="Z89" t="str">
        <f t="shared" si="8"/>
        <v/>
      </c>
      <c r="AB89" s="9" t="s">
        <v>13269</v>
      </c>
      <c r="AC89" t="s">
        <v>20358</v>
      </c>
      <c r="AD89">
        <f t="shared" si="9"/>
        <v>1</v>
      </c>
      <c r="AF89" s="3"/>
      <c r="AG89" t="s">
        <v>4924</v>
      </c>
      <c r="AH89" s="9"/>
      <c r="AW89" t="s">
        <v>20311</v>
      </c>
      <c r="AX89" t="s">
        <v>20356</v>
      </c>
      <c r="AY89" t="s">
        <v>20286</v>
      </c>
      <c r="AZ89" t="s">
        <v>20268</v>
      </c>
      <c r="BA89" t="s">
        <v>20357</v>
      </c>
      <c r="BB89" t="s">
        <v>20355</v>
      </c>
      <c r="BC89" t="s">
        <v>20362</v>
      </c>
    </row>
    <row r="90" spans="1:56" ht="10.95" customHeight="1" outlineLevel="1" x14ac:dyDescent="0.25">
      <c r="A90" t="s">
        <v>6698</v>
      </c>
      <c r="C90" s="3" t="s">
        <v>12965</v>
      </c>
      <c r="D90" s="3" t="s">
        <v>18712</v>
      </c>
      <c r="E90" s="9">
        <v>1971</v>
      </c>
      <c r="F90" s="7" t="s">
        <v>8277</v>
      </c>
      <c r="G90" s="7" t="s">
        <v>5401</v>
      </c>
      <c r="H90" s="8" t="s">
        <v>5402</v>
      </c>
      <c r="I90" s="8" t="s">
        <v>8280</v>
      </c>
      <c r="J90" s="19">
        <v>3</v>
      </c>
      <c r="K90" s="19" t="s">
        <v>20093</v>
      </c>
      <c r="L90" s="11"/>
      <c r="M90" s="11"/>
      <c r="N90" s="24"/>
      <c r="P90" s="32"/>
      <c r="T90" s="19"/>
      <c r="U90" s="3"/>
      <c r="X90" t="str">
        <f t="shared" si="7"/>
        <v/>
      </c>
      <c r="Z90">
        <f t="shared" si="8"/>
        <v>1</v>
      </c>
      <c r="AB90" s="9" t="s">
        <v>13269</v>
      </c>
      <c r="AC90" t="s">
        <v>20358</v>
      </c>
      <c r="AD90">
        <f t="shared" si="9"/>
        <v>1</v>
      </c>
      <c r="AF90" s="3"/>
      <c r="AG90" t="s">
        <v>4924</v>
      </c>
      <c r="AH90" s="9"/>
      <c r="AW90" t="s">
        <v>20311</v>
      </c>
      <c r="AX90" t="s">
        <v>20356</v>
      </c>
      <c r="AY90" t="s">
        <v>20286</v>
      </c>
      <c r="AZ90" t="s">
        <v>20268</v>
      </c>
      <c r="BA90" t="s">
        <v>20357</v>
      </c>
      <c r="BB90" t="s">
        <v>20355</v>
      </c>
      <c r="BC90" t="s">
        <v>20362</v>
      </c>
    </row>
    <row r="91" spans="1:56" ht="10.95" customHeight="1" outlineLevel="1" x14ac:dyDescent="0.25">
      <c r="A91" t="s">
        <v>6698</v>
      </c>
      <c r="C91" s="3" t="s">
        <v>12965</v>
      </c>
      <c r="D91" s="3">
        <v>1168</v>
      </c>
      <c r="E91" s="9">
        <v>1971</v>
      </c>
      <c r="F91" s="7" t="s">
        <v>2521</v>
      </c>
      <c r="G91" s="7" t="s">
        <v>5401</v>
      </c>
      <c r="H91" s="8" t="s">
        <v>5402</v>
      </c>
      <c r="I91" s="8" t="s">
        <v>8281</v>
      </c>
      <c r="J91" s="19">
        <v>1</v>
      </c>
      <c r="K91" s="19" t="s">
        <v>7736</v>
      </c>
      <c r="L91" s="11">
        <v>0.4</v>
      </c>
      <c r="M91" s="11"/>
      <c r="N91" s="24"/>
      <c r="P91" s="32"/>
      <c r="T91" s="19"/>
      <c r="U91" s="3" t="s">
        <v>4065</v>
      </c>
      <c r="X91" t="str">
        <f t="shared" si="7"/>
        <v/>
      </c>
      <c r="Z91" t="str">
        <f t="shared" si="8"/>
        <v/>
      </c>
      <c r="AB91" s="9" t="s">
        <v>13269</v>
      </c>
      <c r="AC91" t="s">
        <v>20360</v>
      </c>
      <c r="AD91">
        <f t="shared" si="9"/>
        <v>1</v>
      </c>
      <c r="AF91" s="3"/>
      <c r="AG91" t="s">
        <v>4924</v>
      </c>
      <c r="AH91" s="9"/>
      <c r="AW91" t="s">
        <v>20269</v>
      </c>
      <c r="AX91" t="s">
        <v>20308</v>
      </c>
      <c r="AY91" t="s">
        <v>20286</v>
      </c>
      <c r="AZ91" t="s">
        <v>20254</v>
      </c>
      <c r="BA91" t="s">
        <v>18395</v>
      </c>
      <c r="BB91" t="s">
        <v>20359</v>
      </c>
      <c r="BC91" t="s">
        <v>20362</v>
      </c>
      <c r="BD91" t="s">
        <v>20356</v>
      </c>
    </row>
    <row r="92" spans="1:56" ht="10.95" customHeight="1" outlineLevel="1" x14ac:dyDescent="0.25">
      <c r="A92" t="s">
        <v>6698</v>
      </c>
      <c r="C92" s="3" t="s">
        <v>12965</v>
      </c>
      <c r="D92" s="3">
        <v>1169</v>
      </c>
      <c r="E92" s="9">
        <v>1971</v>
      </c>
      <c r="F92" s="7" t="s">
        <v>4000</v>
      </c>
      <c r="G92" s="7" t="s">
        <v>5401</v>
      </c>
      <c r="H92" s="8" t="s">
        <v>5402</v>
      </c>
      <c r="I92" s="8" t="s">
        <v>8281</v>
      </c>
      <c r="J92" s="19">
        <v>3</v>
      </c>
      <c r="K92" s="19" t="s">
        <v>7736</v>
      </c>
      <c r="L92" s="11">
        <v>0.4</v>
      </c>
      <c r="M92" s="11"/>
      <c r="N92" s="24"/>
      <c r="P92" s="32"/>
      <c r="T92" s="19"/>
      <c r="U92" s="3" t="s">
        <v>4065</v>
      </c>
      <c r="X92" t="str">
        <f t="shared" si="7"/>
        <v/>
      </c>
      <c r="Z92" t="str">
        <f t="shared" si="8"/>
        <v/>
      </c>
      <c r="AB92" s="9" t="s">
        <v>13269</v>
      </c>
      <c r="AC92" t="s">
        <v>20360</v>
      </c>
      <c r="AD92">
        <f t="shared" si="9"/>
        <v>1</v>
      </c>
      <c r="AF92" s="3"/>
      <c r="AG92" t="s">
        <v>4924</v>
      </c>
      <c r="AH92" s="9"/>
      <c r="AW92" t="s">
        <v>20311</v>
      </c>
      <c r="AX92" t="s">
        <v>20268</v>
      </c>
      <c r="AY92" t="s">
        <v>20286</v>
      </c>
      <c r="BA92" t="s">
        <v>18395</v>
      </c>
      <c r="BB92" t="s">
        <v>20359</v>
      </c>
      <c r="BC92" t="s">
        <v>20362</v>
      </c>
      <c r="BD92" t="s">
        <v>20356</v>
      </c>
    </row>
    <row r="93" spans="1:56" ht="10.95" customHeight="1" outlineLevel="1" x14ac:dyDescent="0.25">
      <c r="A93" t="s">
        <v>6698</v>
      </c>
      <c r="C93" s="3" t="s">
        <v>12965</v>
      </c>
      <c r="D93" s="3">
        <v>1171</v>
      </c>
      <c r="E93" s="9">
        <v>1971</v>
      </c>
      <c r="F93" s="7" t="s">
        <v>4002</v>
      </c>
      <c r="G93" s="7" t="s">
        <v>5401</v>
      </c>
      <c r="H93" s="8" t="s">
        <v>5402</v>
      </c>
      <c r="I93" s="8" t="s">
        <v>8281</v>
      </c>
      <c r="J93" s="19">
        <v>3</v>
      </c>
      <c r="K93" s="19" t="s">
        <v>7736</v>
      </c>
      <c r="L93" s="11">
        <v>0.4</v>
      </c>
      <c r="M93" s="11"/>
      <c r="N93" s="24"/>
      <c r="P93" s="32"/>
      <c r="T93" s="19"/>
      <c r="U93" s="3" t="s">
        <v>4065</v>
      </c>
      <c r="X93" t="str">
        <f t="shared" si="7"/>
        <v/>
      </c>
      <c r="Z93" t="str">
        <f t="shared" si="8"/>
        <v/>
      </c>
      <c r="AB93" s="9" t="s">
        <v>13269</v>
      </c>
      <c r="AC93" t="s">
        <v>20360</v>
      </c>
      <c r="AD93">
        <f t="shared" si="9"/>
        <v>1</v>
      </c>
      <c r="AF93" s="3"/>
      <c r="AG93" t="s">
        <v>4924</v>
      </c>
      <c r="AH93" s="9"/>
      <c r="AW93" t="s">
        <v>20311</v>
      </c>
      <c r="AY93" t="s">
        <v>20286</v>
      </c>
      <c r="BA93" t="s">
        <v>18395</v>
      </c>
      <c r="BB93" t="s">
        <v>20359</v>
      </c>
      <c r="BC93" t="s">
        <v>20362</v>
      </c>
      <c r="BD93" t="s">
        <v>20356</v>
      </c>
    </row>
    <row r="94" spans="1:56" ht="10.95" customHeight="1" outlineLevel="1" x14ac:dyDescent="0.25">
      <c r="A94" t="s">
        <v>6698</v>
      </c>
      <c r="C94" s="3" t="s">
        <v>12965</v>
      </c>
      <c r="D94" s="3">
        <v>1172</v>
      </c>
      <c r="E94" s="9">
        <v>1971</v>
      </c>
      <c r="F94" s="7" t="s">
        <v>4003</v>
      </c>
      <c r="G94" s="7" t="s">
        <v>5401</v>
      </c>
      <c r="H94" s="8" t="s">
        <v>5402</v>
      </c>
      <c r="I94" s="8" t="s">
        <v>8281</v>
      </c>
      <c r="J94" s="19">
        <v>3</v>
      </c>
      <c r="K94" s="19" t="s">
        <v>7736</v>
      </c>
      <c r="L94" s="11">
        <v>0.4</v>
      </c>
      <c r="M94" s="11"/>
      <c r="N94" s="24"/>
      <c r="P94" s="32"/>
      <c r="T94" s="19"/>
      <c r="U94" s="3" t="s">
        <v>4065</v>
      </c>
      <c r="X94" t="str">
        <f t="shared" si="7"/>
        <v/>
      </c>
      <c r="Z94" t="str">
        <f t="shared" si="8"/>
        <v/>
      </c>
      <c r="AB94" s="9" t="s">
        <v>13269</v>
      </c>
      <c r="AC94" t="s">
        <v>20360</v>
      </c>
      <c r="AD94">
        <f t="shared" si="9"/>
        <v>1</v>
      </c>
      <c r="AF94" s="3"/>
      <c r="AG94" t="s">
        <v>4924</v>
      </c>
      <c r="AH94" s="9"/>
      <c r="AW94" t="s">
        <v>20311</v>
      </c>
      <c r="AX94" t="s">
        <v>20357</v>
      </c>
      <c r="AY94" t="s">
        <v>20286</v>
      </c>
      <c r="AZ94" t="s">
        <v>20355</v>
      </c>
      <c r="BA94" t="s">
        <v>18395</v>
      </c>
      <c r="BB94" t="s">
        <v>20359</v>
      </c>
      <c r="BC94" t="s">
        <v>20362</v>
      </c>
      <c r="BD94" t="s">
        <v>20356</v>
      </c>
    </row>
    <row r="95" spans="1:56" ht="10.95" customHeight="1" outlineLevel="1" x14ac:dyDescent="0.25">
      <c r="A95" t="s">
        <v>6698</v>
      </c>
      <c r="C95" s="3" t="s">
        <v>12965</v>
      </c>
      <c r="D95" s="3">
        <v>1173</v>
      </c>
      <c r="E95" s="9">
        <v>1971</v>
      </c>
      <c r="F95" s="7" t="s">
        <v>21805</v>
      </c>
      <c r="G95" s="7" t="s">
        <v>5401</v>
      </c>
      <c r="H95" s="8" t="s">
        <v>5402</v>
      </c>
      <c r="I95" s="8" t="s">
        <v>8281</v>
      </c>
      <c r="J95" s="19">
        <v>3</v>
      </c>
      <c r="K95" s="19" t="s">
        <v>7736</v>
      </c>
      <c r="L95" s="11">
        <v>0.4</v>
      </c>
      <c r="M95" s="11"/>
      <c r="N95" s="24"/>
      <c r="P95" s="32"/>
      <c r="T95" s="19"/>
      <c r="U95" s="3" t="s">
        <v>4065</v>
      </c>
      <c r="X95" t="str">
        <f t="shared" si="7"/>
        <v/>
      </c>
      <c r="Z95" t="str">
        <f t="shared" si="8"/>
        <v/>
      </c>
      <c r="AB95" s="9" t="s">
        <v>13269</v>
      </c>
      <c r="AC95" t="s">
        <v>20360</v>
      </c>
      <c r="AD95">
        <f t="shared" si="9"/>
        <v>1</v>
      </c>
      <c r="AF95" s="3"/>
      <c r="AG95" t="s">
        <v>4924</v>
      </c>
      <c r="AH95" s="9"/>
      <c r="AW95" t="s">
        <v>20311</v>
      </c>
      <c r="AY95" t="s">
        <v>20286</v>
      </c>
      <c r="BA95" t="s">
        <v>18395</v>
      </c>
      <c r="BB95" t="s">
        <v>20359</v>
      </c>
      <c r="BC95" t="s">
        <v>20362</v>
      </c>
      <c r="BD95" t="s">
        <v>20356</v>
      </c>
    </row>
    <row r="96" spans="1:56" ht="10.95" customHeight="1" outlineLevel="1" x14ac:dyDescent="0.25">
      <c r="A96" t="s">
        <v>6698</v>
      </c>
      <c r="C96" s="3" t="s">
        <v>12965</v>
      </c>
      <c r="D96" s="3">
        <v>1174</v>
      </c>
      <c r="E96" s="9">
        <v>1971</v>
      </c>
      <c r="F96" s="7" t="s">
        <v>18699</v>
      </c>
      <c r="G96" s="7" t="s">
        <v>5401</v>
      </c>
      <c r="H96" s="8" t="s">
        <v>5402</v>
      </c>
      <c r="I96" s="8" t="s">
        <v>8281</v>
      </c>
      <c r="J96" s="19">
        <v>3</v>
      </c>
      <c r="K96" s="19" t="s">
        <v>7738</v>
      </c>
      <c r="L96" s="11"/>
      <c r="M96" s="11"/>
      <c r="N96" s="24"/>
      <c r="P96" s="32"/>
      <c r="T96" s="19"/>
      <c r="U96" s="3" t="s">
        <v>4065</v>
      </c>
      <c r="X96" t="str">
        <f t="shared" si="7"/>
        <v/>
      </c>
      <c r="Z96" t="str">
        <f t="shared" si="8"/>
        <v/>
      </c>
      <c r="AB96" s="9" t="s">
        <v>13269</v>
      </c>
      <c r="AC96" t="s">
        <v>20360</v>
      </c>
      <c r="AD96">
        <f t="shared" si="9"/>
        <v>1</v>
      </c>
      <c r="AF96" s="3"/>
      <c r="AG96" t="s">
        <v>4924</v>
      </c>
      <c r="AH96" s="9"/>
      <c r="AW96" t="s">
        <v>20311</v>
      </c>
      <c r="AX96" t="s">
        <v>20356</v>
      </c>
      <c r="AY96" t="s">
        <v>20286</v>
      </c>
      <c r="AZ96" t="s">
        <v>20268</v>
      </c>
      <c r="BA96" t="s">
        <v>20357</v>
      </c>
      <c r="BB96" t="s">
        <v>20355</v>
      </c>
      <c r="BC96" t="s">
        <v>20362</v>
      </c>
      <c r="BD96" t="s">
        <v>20359</v>
      </c>
    </row>
    <row r="97" spans="1:56" ht="10.95" customHeight="1" outlineLevel="1" x14ac:dyDescent="0.25">
      <c r="A97" t="s">
        <v>6698</v>
      </c>
      <c r="C97" s="3" t="s">
        <v>12965</v>
      </c>
      <c r="D97" s="3" t="s">
        <v>18713</v>
      </c>
      <c r="E97" s="9">
        <v>1971</v>
      </c>
      <c r="F97" s="7" t="s">
        <v>8276</v>
      </c>
      <c r="G97" s="7" t="s">
        <v>5401</v>
      </c>
      <c r="H97" s="8" t="s">
        <v>5402</v>
      </c>
      <c r="I97" s="8" t="s">
        <v>8281</v>
      </c>
      <c r="J97" s="19">
        <v>3</v>
      </c>
      <c r="K97" s="19" t="s">
        <v>7738</v>
      </c>
      <c r="L97" s="11"/>
      <c r="M97" s="11"/>
      <c r="N97" s="24"/>
      <c r="P97" s="32"/>
      <c r="T97" s="19"/>
      <c r="U97" s="3" t="s">
        <v>4065</v>
      </c>
      <c r="X97" t="str">
        <f t="shared" si="7"/>
        <v/>
      </c>
      <c r="Z97">
        <f t="shared" si="8"/>
        <v>1</v>
      </c>
      <c r="AB97" s="9" t="s">
        <v>13269</v>
      </c>
      <c r="AC97" t="s">
        <v>20360</v>
      </c>
      <c r="AD97">
        <f t="shared" si="9"/>
        <v>1</v>
      </c>
      <c r="AF97" s="3"/>
      <c r="AG97" t="s">
        <v>4924</v>
      </c>
      <c r="AH97" s="9"/>
      <c r="AW97" t="s">
        <v>20311</v>
      </c>
      <c r="AX97" t="s">
        <v>20356</v>
      </c>
      <c r="AY97" t="s">
        <v>20286</v>
      </c>
      <c r="AZ97" t="s">
        <v>20268</v>
      </c>
      <c r="BA97" t="s">
        <v>20357</v>
      </c>
      <c r="BB97" t="s">
        <v>20355</v>
      </c>
      <c r="BC97" t="s">
        <v>20362</v>
      </c>
      <c r="BD97" t="s">
        <v>20359</v>
      </c>
    </row>
    <row r="98" spans="1:56" ht="10.95" customHeight="1" outlineLevel="1" x14ac:dyDescent="0.25">
      <c r="A98" t="s">
        <v>6698</v>
      </c>
      <c r="C98" s="3" t="s">
        <v>12965</v>
      </c>
      <c r="D98" s="3">
        <v>1175</v>
      </c>
      <c r="E98" s="9">
        <v>1971</v>
      </c>
      <c r="F98" s="7" t="s">
        <v>18700</v>
      </c>
      <c r="G98" s="7" t="s">
        <v>5401</v>
      </c>
      <c r="H98" s="8" t="s">
        <v>5402</v>
      </c>
      <c r="I98" s="8" t="s">
        <v>8281</v>
      </c>
      <c r="J98" s="19">
        <v>3</v>
      </c>
      <c r="K98" s="19" t="s">
        <v>20093</v>
      </c>
      <c r="L98" s="11"/>
      <c r="M98" s="11"/>
      <c r="N98" s="24"/>
      <c r="P98" s="32"/>
      <c r="T98" s="19"/>
      <c r="U98" s="3" t="s">
        <v>4065</v>
      </c>
      <c r="X98" t="str">
        <f t="shared" si="7"/>
        <v/>
      </c>
      <c r="Z98" t="str">
        <f t="shared" si="8"/>
        <v/>
      </c>
      <c r="AB98" s="9" t="s">
        <v>13269</v>
      </c>
      <c r="AC98" t="s">
        <v>20360</v>
      </c>
      <c r="AD98">
        <f t="shared" si="9"/>
        <v>1</v>
      </c>
      <c r="AF98" s="3"/>
      <c r="AG98" t="s">
        <v>4924</v>
      </c>
      <c r="AH98" s="9"/>
      <c r="AW98" t="s">
        <v>20311</v>
      </c>
      <c r="AX98" t="s">
        <v>20357</v>
      </c>
      <c r="AY98" t="s">
        <v>20286</v>
      </c>
      <c r="AZ98" t="s">
        <v>20355</v>
      </c>
      <c r="BA98" t="s">
        <v>18395</v>
      </c>
      <c r="BB98" t="s">
        <v>20359</v>
      </c>
      <c r="BC98" t="s">
        <v>20362</v>
      </c>
      <c r="BD98" t="s">
        <v>20356</v>
      </c>
    </row>
    <row r="99" spans="1:56" ht="10.95" customHeight="1" outlineLevel="1" x14ac:dyDescent="0.25">
      <c r="A99" t="s">
        <v>6698</v>
      </c>
      <c r="C99" s="3" t="s">
        <v>12965</v>
      </c>
      <c r="D99" s="3" t="s">
        <v>18714</v>
      </c>
      <c r="E99" s="9">
        <v>1971</v>
      </c>
      <c r="F99" s="7" t="s">
        <v>8277</v>
      </c>
      <c r="G99" s="7" t="s">
        <v>5401</v>
      </c>
      <c r="H99" s="8" t="s">
        <v>5402</v>
      </c>
      <c r="I99" s="8" t="s">
        <v>8281</v>
      </c>
      <c r="J99" s="19">
        <v>3</v>
      </c>
      <c r="K99" s="19" t="s">
        <v>20093</v>
      </c>
      <c r="L99" s="11"/>
      <c r="M99" s="11"/>
      <c r="N99" s="24"/>
      <c r="P99" s="32"/>
      <c r="T99" s="19"/>
      <c r="U99" s="3" t="s">
        <v>4065</v>
      </c>
      <c r="X99" t="str">
        <f t="shared" si="7"/>
        <v/>
      </c>
      <c r="Z99">
        <f t="shared" si="8"/>
        <v>1</v>
      </c>
      <c r="AB99" s="9" t="s">
        <v>13269</v>
      </c>
      <c r="AC99" t="s">
        <v>20360</v>
      </c>
      <c r="AD99">
        <f t="shared" si="9"/>
        <v>1</v>
      </c>
      <c r="AF99" s="3"/>
      <c r="AG99" t="s">
        <v>4924</v>
      </c>
      <c r="AH99" s="9"/>
      <c r="AW99" t="s">
        <v>20311</v>
      </c>
      <c r="AX99" t="s">
        <v>20357</v>
      </c>
      <c r="AY99" t="s">
        <v>20286</v>
      </c>
      <c r="AZ99" t="s">
        <v>20355</v>
      </c>
      <c r="BA99" t="s">
        <v>18395</v>
      </c>
      <c r="BB99" t="s">
        <v>20359</v>
      </c>
      <c r="BC99" t="s">
        <v>20362</v>
      </c>
      <c r="BD99" t="s">
        <v>20356</v>
      </c>
    </row>
    <row r="100" spans="1:56" ht="10.95" customHeight="1" outlineLevel="1" x14ac:dyDescent="0.25">
      <c r="A100" t="s">
        <v>6698</v>
      </c>
      <c r="C100" s="3" t="s">
        <v>12965</v>
      </c>
      <c r="D100" s="3">
        <v>1332</v>
      </c>
      <c r="E100" s="9">
        <v>1971</v>
      </c>
      <c r="F100" s="7" t="s">
        <v>2521</v>
      </c>
      <c r="G100" s="7" t="s">
        <v>5401</v>
      </c>
      <c r="H100" s="8" t="s">
        <v>5402</v>
      </c>
      <c r="I100" s="8" t="s">
        <v>8282</v>
      </c>
      <c r="J100" s="19">
        <v>1</v>
      </c>
      <c r="K100" s="19" t="s">
        <v>7736</v>
      </c>
      <c r="L100" s="11">
        <v>1.5</v>
      </c>
      <c r="M100" s="11"/>
      <c r="N100" s="24"/>
      <c r="P100" s="32"/>
      <c r="T100" s="19"/>
      <c r="U100" s="3"/>
      <c r="X100" t="str">
        <f t="shared" si="7"/>
        <v/>
      </c>
      <c r="Z100" t="str">
        <f t="shared" si="8"/>
        <v/>
      </c>
      <c r="AB100" s="9" t="s">
        <v>13269</v>
      </c>
      <c r="AC100" t="s">
        <v>20369</v>
      </c>
      <c r="AD100">
        <f t="shared" si="9"/>
        <v>1</v>
      </c>
      <c r="AF100" s="3"/>
      <c r="AG100" t="s">
        <v>4924</v>
      </c>
      <c r="AH100" s="9"/>
      <c r="AW100" t="s">
        <v>20311</v>
      </c>
      <c r="AX100" t="s">
        <v>20355</v>
      </c>
      <c r="AZ100" t="s">
        <v>20286</v>
      </c>
    </row>
    <row r="101" spans="1:56" ht="10.95" customHeight="1" outlineLevel="1" x14ac:dyDescent="0.25">
      <c r="A101" t="s">
        <v>6698</v>
      </c>
      <c r="C101" s="3" t="s">
        <v>12965</v>
      </c>
      <c r="D101" s="3">
        <v>1334</v>
      </c>
      <c r="E101" s="9">
        <v>1971</v>
      </c>
      <c r="F101" s="7" t="s">
        <v>4000</v>
      </c>
      <c r="G101" s="7" t="s">
        <v>5401</v>
      </c>
      <c r="H101" s="8" t="s">
        <v>5402</v>
      </c>
      <c r="I101" s="8" t="s">
        <v>8282</v>
      </c>
      <c r="J101" s="19">
        <v>3</v>
      </c>
      <c r="K101" s="19" t="s">
        <v>7736</v>
      </c>
      <c r="L101" s="11">
        <v>1.5</v>
      </c>
      <c r="M101" s="11"/>
      <c r="N101" s="24"/>
      <c r="P101" s="32"/>
      <c r="T101" s="19"/>
      <c r="U101" s="3"/>
      <c r="X101" t="str">
        <f t="shared" si="7"/>
        <v/>
      </c>
      <c r="Z101" t="str">
        <f t="shared" si="8"/>
        <v/>
      </c>
      <c r="AB101" s="9" t="s">
        <v>13269</v>
      </c>
      <c r="AC101" t="s">
        <v>20369</v>
      </c>
      <c r="AD101">
        <f t="shared" si="9"/>
        <v>1</v>
      </c>
      <c r="AF101" s="3"/>
      <c r="AG101" t="s">
        <v>4924</v>
      </c>
      <c r="AH101" s="9"/>
      <c r="AW101" t="s">
        <v>20311</v>
      </c>
      <c r="AX101" t="s">
        <v>20268</v>
      </c>
      <c r="AY101" t="s">
        <v>20362</v>
      </c>
      <c r="AZ101" t="s">
        <v>20286</v>
      </c>
    </row>
    <row r="102" spans="1:56" ht="10.95" customHeight="1" outlineLevel="1" x14ac:dyDescent="0.25">
      <c r="A102" t="s">
        <v>6698</v>
      </c>
      <c r="C102" s="3" t="s">
        <v>12965</v>
      </c>
      <c r="D102" s="3">
        <v>1343</v>
      </c>
      <c r="E102" s="9">
        <v>1971</v>
      </c>
      <c r="F102" s="7" t="s">
        <v>849</v>
      </c>
      <c r="G102" s="7" t="s">
        <v>5401</v>
      </c>
      <c r="H102" s="8" t="s">
        <v>5402</v>
      </c>
      <c r="I102" s="8" t="s">
        <v>8282</v>
      </c>
      <c r="J102" s="19">
        <v>1</v>
      </c>
      <c r="K102" s="19" t="s">
        <v>7736</v>
      </c>
      <c r="L102" s="11">
        <v>1.5</v>
      </c>
      <c r="M102" s="11"/>
      <c r="N102" s="24"/>
      <c r="P102" s="32"/>
      <c r="T102" s="19"/>
      <c r="U102" s="3"/>
      <c r="X102" t="str">
        <f t="shared" si="7"/>
        <v/>
      </c>
      <c r="Z102" t="str">
        <f t="shared" si="8"/>
        <v/>
      </c>
      <c r="AB102" s="9" t="s">
        <v>13269</v>
      </c>
      <c r="AC102" t="s">
        <v>20369</v>
      </c>
      <c r="AD102">
        <f t="shared" si="9"/>
        <v>1</v>
      </c>
      <c r="AF102" s="3"/>
      <c r="AG102" t="s">
        <v>4924</v>
      </c>
      <c r="AH102" s="9"/>
      <c r="AW102" t="s">
        <v>20311</v>
      </c>
      <c r="AX102" t="s">
        <v>20355</v>
      </c>
      <c r="AY102" t="s">
        <v>20254</v>
      </c>
      <c r="AZ102" t="s">
        <v>20286</v>
      </c>
    </row>
    <row r="103" spans="1:56" ht="10.95" customHeight="1" outlineLevel="1" x14ac:dyDescent="0.25">
      <c r="A103" t="s">
        <v>6698</v>
      </c>
      <c r="C103" s="3" t="s">
        <v>12965</v>
      </c>
      <c r="D103" s="3">
        <v>1350</v>
      </c>
      <c r="E103" s="9">
        <v>1971</v>
      </c>
      <c r="F103" s="7" t="s">
        <v>8283</v>
      </c>
      <c r="G103" s="7" t="s">
        <v>5401</v>
      </c>
      <c r="H103" s="8" t="s">
        <v>5402</v>
      </c>
      <c r="I103" s="8" t="s">
        <v>8284</v>
      </c>
      <c r="J103" s="19">
        <v>1</v>
      </c>
      <c r="K103" s="19" t="s">
        <v>7736</v>
      </c>
      <c r="L103" s="11">
        <v>3</v>
      </c>
      <c r="M103" s="11"/>
      <c r="N103" s="24"/>
      <c r="P103" s="32"/>
      <c r="T103" s="19"/>
      <c r="U103" s="3" t="s">
        <v>4065</v>
      </c>
      <c r="X103" t="str">
        <f t="shared" si="7"/>
        <v/>
      </c>
      <c r="Z103">
        <f t="shared" si="8"/>
        <v>1</v>
      </c>
      <c r="AA103">
        <v>1</v>
      </c>
      <c r="AB103" s="9" t="s">
        <v>13269</v>
      </c>
      <c r="AC103" t="s">
        <v>20367</v>
      </c>
      <c r="AD103">
        <f t="shared" si="9"/>
        <v>1</v>
      </c>
      <c r="AF103" s="3"/>
      <c r="AG103" t="s">
        <v>4924</v>
      </c>
      <c r="AH103" s="9"/>
      <c r="AW103" t="s">
        <v>20269</v>
      </c>
      <c r="AX103" t="s">
        <v>20368</v>
      </c>
      <c r="AY103" t="s">
        <v>20268</v>
      </c>
      <c r="AZ103" t="s">
        <v>20286</v>
      </c>
    </row>
    <row r="104" spans="1:56" ht="10.95" customHeight="1" outlineLevel="1" x14ac:dyDescent="0.25">
      <c r="A104" t="s">
        <v>6698</v>
      </c>
      <c r="C104" s="3" t="s">
        <v>12965</v>
      </c>
      <c r="D104" s="3">
        <v>1370</v>
      </c>
      <c r="E104" s="9">
        <v>1971</v>
      </c>
      <c r="F104" s="7" t="s">
        <v>8286</v>
      </c>
      <c r="G104" s="7" t="s">
        <v>5401</v>
      </c>
      <c r="H104" s="8" t="s">
        <v>5402</v>
      </c>
      <c r="I104" s="8" t="s">
        <v>8285</v>
      </c>
      <c r="J104" s="19">
        <v>1</v>
      </c>
      <c r="K104" s="19" t="s">
        <v>7736</v>
      </c>
      <c r="L104" s="11">
        <v>2.5</v>
      </c>
      <c r="M104" s="11"/>
      <c r="N104" s="24"/>
      <c r="P104" s="32"/>
      <c r="R104">
        <v>1</v>
      </c>
      <c r="S104">
        <v>1</v>
      </c>
      <c r="T104" s="19"/>
      <c r="U104" s="3" t="s">
        <v>4065</v>
      </c>
      <c r="X104" t="str">
        <f t="shared" si="7"/>
        <v/>
      </c>
      <c r="Z104">
        <f t="shared" si="8"/>
        <v>1</v>
      </c>
      <c r="AA104">
        <v>1</v>
      </c>
      <c r="AB104" s="9" t="s">
        <v>13269</v>
      </c>
      <c r="AC104" t="s">
        <v>20376</v>
      </c>
      <c r="AD104">
        <f t="shared" si="9"/>
        <v>1</v>
      </c>
      <c r="AF104" s="3"/>
      <c r="AG104" t="s">
        <v>4924</v>
      </c>
      <c r="AH104" s="9"/>
      <c r="AW104" t="s">
        <v>20269</v>
      </c>
      <c r="AX104" t="s">
        <v>20351</v>
      </c>
      <c r="AY104" t="s">
        <v>20352</v>
      </c>
      <c r="AZ104" t="s">
        <v>20353</v>
      </c>
      <c r="BA104" t="s">
        <v>20354</v>
      </c>
      <c r="BB104" t="s">
        <v>20286</v>
      </c>
      <c r="BC104" t="s">
        <v>20355</v>
      </c>
    </row>
    <row r="105" spans="1:56" ht="10.95" customHeight="1" outlineLevel="1" x14ac:dyDescent="0.25">
      <c r="A105" t="s">
        <v>6698</v>
      </c>
      <c r="C105" s="3" t="s">
        <v>12965</v>
      </c>
      <c r="D105" s="3">
        <v>1405</v>
      </c>
      <c r="E105" s="9">
        <v>1971</v>
      </c>
      <c r="F105" s="7" t="s">
        <v>411</v>
      </c>
      <c r="G105" s="7" t="s">
        <v>5401</v>
      </c>
      <c r="H105" s="8" t="s">
        <v>7452</v>
      </c>
      <c r="I105" s="8" t="s">
        <v>20615</v>
      </c>
      <c r="J105" s="19">
        <v>5</v>
      </c>
      <c r="K105" s="19" t="s">
        <v>7736</v>
      </c>
      <c r="L105" s="11">
        <v>4</v>
      </c>
      <c r="M105" s="11"/>
      <c r="N105" s="24"/>
      <c r="P105" s="32"/>
      <c r="T105" s="19"/>
      <c r="U105" s="3" t="s">
        <v>4065</v>
      </c>
      <c r="X105" t="str">
        <f t="shared" si="7"/>
        <v/>
      </c>
      <c r="Z105" t="str">
        <f t="shared" si="8"/>
        <v/>
      </c>
      <c r="AA105">
        <v>1</v>
      </c>
      <c r="AB105" s="9" t="s">
        <v>13269</v>
      </c>
      <c r="AC105" t="s">
        <v>20614</v>
      </c>
      <c r="AD105">
        <f t="shared" si="9"/>
        <v>0</v>
      </c>
      <c r="AF105" s="3"/>
      <c r="AG105" t="s">
        <v>4924</v>
      </c>
      <c r="AH105" s="9"/>
      <c r="AW105" t="s">
        <v>20269</v>
      </c>
      <c r="AX105" t="s">
        <v>20351</v>
      </c>
      <c r="AY105" t="s">
        <v>20352</v>
      </c>
      <c r="AZ105" t="s">
        <v>20353</v>
      </c>
      <c r="BA105" t="s">
        <v>20354</v>
      </c>
      <c r="BB105" t="s">
        <v>20286</v>
      </c>
      <c r="BC105" t="s">
        <v>20355</v>
      </c>
    </row>
    <row r="106" spans="1:56" ht="10.95" customHeight="1" outlineLevel="1" x14ac:dyDescent="0.25">
      <c r="A106" t="s">
        <v>6698</v>
      </c>
      <c r="C106" s="3" t="s">
        <v>12965</v>
      </c>
      <c r="D106" s="3">
        <v>1520</v>
      </c>
      <c r="E106" s="9">
        <v>1971</v>
      </c>
      <c r="F106" s="7" t="s">
        <v>2521</v>
      </c>
      <c r="G106" s="7" t="s">
        <v>5401</v>
      </c>
      <c r="H106" s="8" t="s">
        <v>7452</v>
      </c>
      <c r="I106" s="8" t="s">
        <v>8287</v>
      </c>
      <c r="J106" s="19">
        <v>3</v>
      </c>
      <c r="K106" s="19" t="s">
        <v>7736</v>
      </c>
      <c r="L106" s="11">
        <v>2.2000000000000002</v>
      </c>
      <c r="M106" s="11"/>
      <c r="N106" s="24"/>
      <c r="P106" s="32"/>
      <c r="T106" s="19"/>
      <c r="U106" s="3" t="s">
        <v>4065</v>
      </c>
      <c r="X106" t="str">
        <f t="shared" si="7"/>
        <v/>
      </c>
      <c r="Z106" t="str">
        <f t="shared" si="8"/>
        <v/>
      </c>
      <c r="AB106" s="9" t="s">
        <v>13269</v>
      </c>
      <c r="AC106" t="s">
        <v>19967</v>
      </c>
      <c r="AD106">
        <f t="shared" si="9"/>
        <v>0</v>
      </c>
      <c r="AF106" s="3"/>
      <c r="AG106" t="s">
        <v>4924</v>
      </c>
      <c r="AH106" s="9"/>
      <c r="AW106" t="s">
        <v>20269</v>
      </c>
      <c r="AX106" t="s">
        <v>20351</v>
      </c>
      <c r="AY106" t="s">
        <v>20353</v>
      </c>
      <c r="AZ106" t="s">
        <v>20286</v>
      </c>
    </row>
    <row r="107" spans="1:56" ht="10.95" customHeight="1" outlineLevel="1" x14ac:dyDescent="0.25">
      <c r="A107" t="s">
        <v>6698</v>
      </c>
      <c r="C107" s="3" t="s">
        <v>12965</v>
      </c>
      <c r="D107" s="3">
        <v>2055</v>
      </c>
      <c r="E107" s="9">
        <v>1972</v>
      </c>
      <c r="F107" s="7" t="s">
        <v>4003</v>
      </c>
      <c r="G107" s="7" t="s">
        <v>5401</v>
      </c>
      <c r="H107" s="8" t="s">
        <v>8295</v>
      </c>
      <c r="I107" s="8" t="s">
        <v>8288</v>
      </c>
      <c r="J107" s="19">
        <v>4</v>
      </c>
      <c r="K107" s="19" t="s">
        <v>7738</v>
      </c>
      <c r="L107" s="11"/>
      <c r="M107" s="11"/>
      <c r="N107" s="24"/>
      <c r="P107" s="32"/>
      <c r="T107" s="19"/>
      <c r="U107" s="3"/>
      <c r="X107" t="str">
        <f t="shared" si="7"/>
        <v/>
      </c>
      <c r="Z107" t="str">
        <f t="shared" si="8"/>
        <v/>
      </c>
      <c r="AB107" s="9" t="s">
        <v>2376</v>
      </c>
      <c r="AC107" t="s">
        <v>20377</v>
      </c>
      <c r="AD107">
        <f t="shared" si="9"/>
        <v>0</v>
      </c>
      <c r="AF107" s="3"/>
      <c r="AH107" s="9"/>
      <c r="AW107" t="s">
        <v>20361</v>
      </c>
      <c r="AX107" t="s">
        <v>20368</v>
      </c>
      <c r="AY107" t="s">
        <v>20286</v>
      </c>
    </row>
    <row r="108" spans="1:56" ht="10.95" customHeight="1" outlineLevel="1" x14ac:dyDescent="0.25">
      <c r="A108" t="s">
        <v>6698</v>
      </c>
      <c r="C108" s="3" t="s">
        <v>12965</v>
      </c>
      <c r="D108" s="3">
        <v>2057</v>
      </c>
      <c r="E108" s="9">
        <v>1972</v>
      </c>
      <c r="F108" s="7" t="s">
        <v>21806</v>
      </c>
      <c r="G108" s="7" t="s">
        <v>5401</v>
      </c>
      <c r="H108" s="8" t="s">
        <v>8295</v>
      </c>
      <c r="I108" s="8" t="s">
        <v>8288</v>
      </c>
      <c r="J108" s="19">
        <v>3</v>
      </c>
      <c r="K108" s="19" t="s">
        <v>7738</v>
      </c>
      <c r="L108" s="11"/>
      <c r="M108" s="11"/>
      <c r="N108" s="24"/>
      <c r="P108" s="32"/>
      <c r="T108" s="19"/>
      <c r="U108" s="3"/>
      <c r="X108" t="str">
        <f t="shared" si="7"/>
        <v/>
      </c>
      <c r="Z108" t="str">
        <f t="shared" si="8"/>
        <v/>
      </c>
      <c r="AB108" s="9" t="s">
        <v>2376</v>
      </c>
      <c r="AC108" t="s">
        <v>20377</v>
      </c>
      <c r="AD108">
        <f t="shared" ref="AD108:AD139" si="10">COUNTIF(H108,"*Fuji*")</f>
        <v>0</v>
      </c>
      <c r="AF108" s="3"/>
      <c r="AH108" s="9"/>
      <c r="AW108" t="s">
        <v>20361</v>
      </c>
      <c r="AX108" t="s">
        <v>20368</v>
      </c>
      <c r="AY108" t="s">
        <v>20286</v>
      </c>
    </row>
    <row r="109" spans="1:56" ht="10.95" customHeight="1" outlineLevel="1" x14ac:dyDescent="0.25">
      <c r="A109" t="s">
        <v>6698</v>
      </c>
      <c r="C109" s="3" t="s">
        <v>12965</v>
      </c>
      <c r="D109" s="3">
        <v>2059</v>
      </c>
      <c r="E109" s="9">
        <v>1972</v>
      </c>
      <c r="F109" s="7" t="s">
        <v>21807</v>
      </c>
      <c r="G109" s="7" t="s">
        <v>5401</v>
      </c>
      <c r="H109" s="8" t="s">
        <v>8295</v>
      </c>
      <c r="I109" s="8" t="s">
        <v>8288</v>
      </c>
      <c r="J109" s="19">
        <v>4</v>
      </c>
      <c r="K109" s="19" t="s">
        <v>7738</v>
      </c>
      <c r="L109" s="11"/>
      <c r="M109" s="11"/>
      <c r="N109" s="24"/>
      <c r="P109" s="32"/>
      <c r="T109" s="19"/>
      <c r="U109" s="3"/>
      <c r="X109" t="str">
        <f t="shared" si="7"/>
        <v/>
      </c>
      <c r="Z109" t="str">
        <f t="shared" si="8"/>
        <v/>
      </c>
      <c r="AB109" s="9" t="s">
        <v>2376</v>
      </c>
      <c r="AC109" t="s">
        <v>20377</v>
      </c>
      <c r="AD109">
        <f t="shared" si="10"/>
        <v>0</v>
      </c>
      <c r="AF109" s="3"/>
      <c r="AH109" s="9"/>
      <c r="AW109" t="s">
        <v>20361</v>
      </c>
      <c r="AX109" t="s">
        <v>20368</v>
      </c>
      <c r="AY109" t="s">
        <v>20286</v>
      </c>
    </row>
    <row r="110" spans="1:56" ht="10.95" customHeight="1" outlineLevel="1" x14ac:dyDescent="0.25">
      <c r="A110" t="s">
        <v>6698</v>
      </c>
      <c r="C110" s="3" t="s">
        <v>12965</v>
      </c>
      <c r="D110" s="3">
        <v>2115</v>
      </c>
      <c r="E110" s="9">
        <v>1972</v>
      </c>
      <c r="F110" s="7" t="s">
        <v>18702</v>
      </c>
      <c r="G110" s="7" t="s">
        <v>5401</v>
      </c>
      <c r="H110" s="8" t="s">
        <v>5402</v>
      </c>
      <c r="I110" s="8" t="s">
        <v>8291</v>
      </c>
      <c r="J110" s="19">
        <v>1</v>
      </c>
      <c r="K110" s="19" t="s">
        <v>20093</v>
      </c>
      <c r="L110" s="11"/>
      <c r="M110" s="11"/>
      <c r="N110" s="24"/>
      <c r="P110" s="32"/>
      <c r="T110" s="19"/>
      <c r="U110" s="3"/>
      <c r="X110" t="str">
        <f t="shared" si="7"/>
        <v/>
      </c>
      <c r="Z110" t="str">
        <f t="shared" si="8"/>
        <v/>
      </c>
      <c r="AB110" s="9" t="s">
        <v>13269</v>
      </c>
      <c r="AC110" t="s">
        <v>20378</v>
      </c>
      <c r="AD110">
        <f t="shared" si="10"/>
        <v>1</v>
      </c>
      <c r="AF110" s="3"/>
      <c r="AG110" t="s">
        <v>4924</v>
      </c>
      <c r="AH110" s="9"/>
      <c r="AW110" t="s">
        <v>20269</v>
      </c>
      <c r="AX110" t="s">
        <v>20352</v>
      </c>
      <c r="AY110" t="s">
        <v>20372</v>
      </c>
      <c r="AZ110" t="s">
        <v>18395</v>
      </c>
      <c r="BA110" t="s">
        <v>20286</v>
      </c>
    </row>
    <row r="111" spans="1:56" ht="10.95" customHeight="1" outlineLevel="1" x14ac:dyDescent="0.25">
      <c r="A111" t="s">
        <v>6698</v>
      </c>
      <c r="C111" s="3" t="s">
        <v>12965</v>
      </c>
      <c r="D111" s="3" t="s">
        <v>9682</v>
      </c>
      <c r="E111" s="9">
        <v>1972</v>
      </c>
      <c r="F111" s="7" t="s">
        <v>8292</v>
      </c>
      <c r="G111" s="7" t="s">
        <v>5401</v>
      </c>
      <c r="H111" s="8" t="s">
        <v>5402</v>
      </c>
      <c r="I111" s="8" t="s">
        <v>8291</v>
      </c>
      <c r="J111" s="19">
        <v>3</v>
      </c>
      <c r="K111" s="19" t="s">
        <v>7736</v>
      </c>
      <c r="L111" s="11">
        <v>2.4</v>
      </c>
      <c r="M111" s="11"/>
      <c r="N111" s="24"/>
      <c r="P111" s="32"/>
      <c r="T111" s="19"/>
      <c r="U111" s="3"/>
      <c r="X111" t="str">
        <f t="shared" si="7"/>
        <v/>
      </c>
      <c r="Z111">
        <f t="shared" si="8"/>
        <v>1</v>
      </c>
      <c r="AB111" s="9" t="s">
        <v>13269</v>
      </c>
      <c r="AC111" t="s">
        <v>20378</v>
      </c>
      <c r="AD111">
        <f t="shared" si="10"/>
        <v>1</v>
      </c>
      <c r="AF111" s="3"/>
      <c r="AG111" t="s">
        <v>4924</v>
      </c>
      <c r="AH111" s="9"/>
      <c r="AW111" t="s">
        <v>20269</v>
      </c>
      <c r="AX111" t="s">
        <v>20352</v>
      </c>
      <c r="AY111" t="s">
        <v>20372</v>
      </c>
      <c r="AZ111" t="s">
        <v>18395</v>
      </c>
      <c r="BA111" t="s">
        <v>20286</v>
      </c>
      <c r="BB111" t="s">
        <v>20373</v>
      </c>
    </row>
    <row r="112" spans="1:56" ht="10.95" customHeight="1" outlineLevel="1" x14ac:dyDescent="0.25">
      <c r="A112" t="s">
        <v>6698</v>
      </c>
      <c r="C112" s="3" t="s">
        <v>12965</v>
      </c>
      <c r="D112" s="3">
        <v>2294</v>
      </c>
      <c r="E112" s="9">
        <v>1972</v>
      </c>
      <c r="F112" s="7" t="s">
        <v>21808</v>
      </c>
      <c r="G112" s="7" t="s">
        <v>5401</v>
      </c>
      <c r="H112" s="8" t="s">
        <v>8296</v>
      </c>
      <c r="I112" s="8" t="s">
        <v>20832</v>
      </c>
      <c r="J112" s="19">
        <v>4</v>
      </c>
      <c r="K112" s="19" t="s">
        <v>7738</v>
      </c>
      <c r="L112" s="11"/>
      <c r="M112" s="11"/>
      <c r="N112" s="24"/>
      <c r="P112" s="32"/>
      <c r="T112" s="19"/>
      <c r="U112" s="3"/>
      <c r="X112" t="str">
        <f t="shared" si="7"/>
        <v/>
      </c>
      <c r="Z112" t="str">
        <f t="shared" si="8"/>
        <v/>
      </c>
      <c r="AB112" s="9" t="s">
        <v>2376</v>
      </c>
      <c r="AC112" t="s">
        <v>20377</v>
      </c>
      <c r="AD112">
        <f t="shared" si="10"/>
        <v>0</v>
      </c>
      <c r="AF112" s="3"/>
      <c r="AH112" s="9"/>
      <c r="AW112" t="s">
        <v>20361</v>
      </c>
      <c r="AX112" t="s">
        <v>20363</v>
      </c>
      <c r="AY112" t="s">
        <v>20364</v>
      </c>
      <c r="AZ112" t="s">
        <v>20286</v>
      </c>
      <c r="BA112" t="s">
        <v>20365</v>
      </c>
    </row>
    <row r="113" spans="1:53" ht="10.95" customHeight="1" outlineLevel="1" x14ac:dyDescent="0.25">
      <c r="A113" t="s">
        <v>6698</v>
      </c>
      <c r="C113" s="3" t="s">
        <v>12965</v>
      </c>
      <c r="D113" s="3">
        <v>2295</v>
      </c>
      <c r="E113" s="9">
        <v>1972</v>
      </c>
      <c r="F113" s="7" t="s">
        <v>21808</v>
      </c>
      <c r="G113" s="7" t="s">
        <v>5401</v>
      </c>
      <c r="H113" s="8" t="s">
        <v>8296</v>
      </c>
      <c r="I113" s="8" t="s">
        <v>20832</v>
      </c>
      <c r="J113" s="19">
        <v>4</v>
      </c>
      <c r="K113" s="19" t="s">
        <v>20093</v>
      </c>
      <c r="L113" s="11"/>
      <c r="M113" s="11"/>
      <c r="N113" s="24"/>
      <c r="P113" s="32"/>
      <c r="T113" s="19"/>
      <c r="U113" s="3"/>
      <c r="X113" t="str">
        <f t="shared" si="7"/>
        <v/>
      </c>
      <c r="Z113" t="str">
        <f t="shared" si="8"/>
        <v/>
      </c>
      <c r="AB113" s="9" t="s">
        <v>2376</v>
      </c>
      <c r="AC113" t="s">
        <v>20377</v>
      </c>
      <c r="AD113">
        <f t="shared" si="10"/>
        <v>0</v>
      </c>
      <c r="AF113" s="3"/>
      <c r="AH113" s="9"/>
      <c r="AW113" t="s">
        <v>20361</v>
      </c>
      <c r="AX113" t="s">
        <v>20363</v>
      </c>
      <c r="AY113" t="s">
        <v>20364</v>
      </c>
      <c r="AZ113" t="s">
        <v>20286</v>
      </c>
      <c r="BA113" t="s">
        <v>20365</v>
      </c>
    </row>
    <row r="114" spans="1:53" ht="10.95" customHeight="1" outlineLevel="1" x14ac:dyDescent="0.25">
      <c r="A114" t="s">
        <v>6698</v>
      </c>
      <c r="C114" s="3" t="s">
        <v>12965</v>
      </c>
      <c r="D114" s="3">
        <v>2295</v>
      </c>
      <c r="E114" s="9">
        <v>1972</v>
      </c>
      <c r="F114" s="7" t="s">
        <v>21809</v>
      </c>
      <c r="G114" s="7" t="s">
        <v>5401</v>
      </c>
      <c r="H114" s="8" t="s">
        <v>8296</v>
      </c>
      <c r="I114" s="8" t="s">
        <v>20832</v>
      </c>
      <c r="J114" s="19">
        <v>4</v>
      </c>
      <c r="K114" s="19" t="s">
        <v>7736</v>
      </c>
      <c r="L114" s="11">
        <v>1.2</v>
      </c>
      <c r="M114" s="11"/>
      <c r="N114" s="24"/>
      <c r="P114" s="32"/>
      <c r="T114" s="19"/>
      <c r="U114" s="3"/>
      <c r="X114" t="str">
        <f t="shared" si="7"/>
        <v/>
      </c>
      <c r="Z114">
        <f t="shared" si="8"/>
        <v>1</v>
      </c>
      <c r="AB114" s="9" t="s">
        <v>2376</v>
      </c>
      <c r="AC114" t="s">
        <v>20377</v>
      </c>
      <c r="AD114">
        <f t="shared" si="10"/>
        <v>0</v>
      </c>
      <c r="AF114" s="3"/>
      <c r="AH114" s="9"/>
      <c r="AW114" t="s">
        <v>20361</v>
      </c>
      <c r="AX114" t="s">
        <v>20363</v>
      </c>
      <c r="AY114" t="s">
        <v>20364</v>
      </c>
      <c r="AZ114" t="s">
        <v>20286</v>
      </c>
      <c r="BA114" t="s">
        <v>20365</v>
      </c>
    </row>
    <row r="115" spans="1:53" ht="10.95" customHeight="1" outlineLevel="1" x14ac:dyDescent="0.25">
      <c r="A115" t="s">
        <v>6698</v>
      </c>
      <c r="C115" s="3" t="s">
        <v>12965</v>
      </c>
      <c r="D115" s="3">
        <v>2296</v>
      </c>
      <c r="E115" s="9">
        <v>1972</v>
      </c>
      <c r="F115" s="7" t="s">
        <v>21808</v>
      </c>
      <c r="G115" s="7" t="s">
        <v>5401</v>
      </c>
      <c r="H115" s="8" t="s">
        <v>8296</v>
      </c>
      <c r="I115" s="8" t="s">
        <v>20832</v>
      </c>
      <c r="J115" s="19">
        <v>4</v>
      </c>
      <c r="K115" s="19" t="s">
        <v>7738</v>
      </c>
      <c r="L115" s="11"/>
      <c r="M115" s="11"/>
      <c r="N115" s="24"/>
      <c r="P115" s="32"/>
      <c r="T115" s="19"/>
      <c r="U115" s="3"/>
      <c r="X115" t="str">
        <f t="shared" si="7"/>
        <v/>
      </c>
      <c r="Z115" t="str">
        <f t="shared" si="8"/>
        <v/>
      </c>
      <c r="AB115" s="9" t="s">
        <v>2376</v>
      </c>
      <c r="AC115" t="s">
        <v>20377</v>
      </c>
      <c r="AD115">
        <f t="shared" si="10"/>
        <v>0</v>
      </c>
      <c r="AF115" s="3"/>
      <c r="AH115" s="9"/>
      <c r="AW115" t="s">
        <v>20361</v>
      </c>
      <c r="AX115" t="s">
        <v>20363</v>
      </c>
      <c r="AY115" t="s">
        <v>20364</v>
      </c>
      <c r="AZ115" t="s">
        <v>20286</v>
      </c>
      <c r="BA115" t="s">
        <v>20365</v>
      </c>
    </row>
    <row r="116" spans="1:53" ht="10.95" customHeight="1" outlineLevel="1" x14ac:dyDescent="0.25">
      <c r="A116" t="s">
        <v>6698</v>
      </c>
      <c r="C116" s="3" t="s">
        <v>12965</v>
      </c>
      <c r="D116" s="3">
        <v>2297</v>
      </c>
      <c r="E116" s="9">
        <v>1972</v>
      </c>
      <c r="F116" s="7" t="s">
        <v>21808</v>
      </c>
      <c r="G116" s="7" t="s">
        <v>5401</v>
      </c>
      <c r="H116" s="8" t="s">
        <v>8296</v>
      </c>
      <c r="I116" s="8" t="s">
        <v>20832</v>
      </c>
      <c r="J116" s="19">
        <v>4</v>
      </c>
      <c r="K116" s="19" t="s">
        <v>7738</v>
      </c>
      <c r="L116" s="11"/>
      <c r="M116" s="11"/>
      <c r="N116" s="24"/>
      <c r="P116" s="32"/>
      <c r="T116" s="19"/>
      <c r="U116" s="3"/>
      <c r="X116" t="str">
        <f t="shared" si="7"/>
        <v/>
      </c>
      <c r="Z116" t="str">
        <f t="shared" si="8"/>
        <v/>
      </c>
      <c r="AB116" s="9" t="s">
        <v>2376</v>
      </c>
      <c r="AC116" t="s">
        <v>20377</v>
      </c>
      <c r="AD116">
        <f t="shared" si="10"/>
        <v>0</v>
      </c>
      <c r="AF116" s="3"/>
      <c r="AH116" s="9"/>
      <c r="AW116" t="s">
        <v>20361</v>
      </c>
      <c r="AX116" t="s">
        <v>20363</v>
      </c>
      <c r="AY116" t="s">
        <v>20364</v>
      </c>
      <c r="AZ116" t="s">
        <v>20286</v>
      </c>
      <c r="BA116" t="s">
        <v>20365</v>
      </c>
    </row>
    <row r="117" spans="1:53" ht="10.95" customHeight="1" outlineLevel="1" x14ac:dyDescent="0.25">
      <c r="A117" t="s">
        <v>6698</v>
      </c>
      <c r="C117" s="3" t="s">
        <v>12965</v>
      </c>
      <c r="D117" s="3">
        <v>2298</v>
      </c>
      <c r="E117" s="9">
        <v>1972</v>
      </c>
      <c r="F117" s="7" t="s">
        <v>21808</v>
      </c>
      <c r="G117" s="7" t="s">
        <v>5401</v>
      </c>
      <c r="H117" s="8" t="s">
        <v>8296</v>
      </c>
      <c r="I117" s="8" t="s">
        <v>20832</v>
      </c>
      <c r="J117" s="19">
        <v>4</v>
      </c>
      <c r="K117" s="19" t="s">
        <v>7738</v>
      </c>
      <c r="L117" s="11"/>
      <c r="M117" s="11"/>
      <c r="N117" s="24"/>
      <c r="P117" s="32"/>
      <c r="T117" s="19"/>
      <c r="U117" s="3"/>
      <c r="X117" t="str">
        <f t="shared" si="7"/>
        <v/>
      </c>
      <c r="Z117" t="str">
        <f t="shared" si="8"/>
        <v/>
      </c>
      <c r="AB117" s="9" t="s">
        <v>2376</v>
      </c>
      <c r="AC117" t="s">
        <v>20377</v>
      </c>
      <c r="AD117">
        <f t="shared" si="10"/>
        <v>0</v>
      </c>
      <c r="AF117" s="3"/>
      <c r="AH117" s="9"/>
      <c r="AW117" t="s">
        <v>20361</v>
      </c>
      <c r="AX117" t="s">
        <v>20363</v>
      </c>
      <c r="AY117" t="s">
        <v>20364</v>
      </c>
      <c r="AZ117" t="s">
        <v>20286</v>
      </c>
      <c r="BA117" t="s">
        <v>20365</v>
      </c>
    </row>
    <row r="118" spans="1:53" ht="10.95" customHeight="1" outlineLevel="1" x14ac:dyDescent="0.25">
      <c r="A118" t="s">
        <v>6698</v>
      </c>
      <c r="C118" s="3" t="s">
        <v>12965</v>
      </c>
      <c r="D118" s="3">
        <v>2299</v>
      </c>
      <c r="E118" s="9">
        <v>1972</v>
      </c>
      <c r="F118" s="7" t="s">
        <v>21808</v>
      </c>
      <c r="G118" s="7" t="s">
        <v>5401</v>
      </c>
      <c r="H118" s="8" t="s">
        <v>8296</v>
      </c>
      <c r="I118" s="8" t="s">
        <v>20831</v>
      </c>
      <c r="J118" s="19">
        <v>4</v>
      </c>
      <c r="K118" s="19" t="s">
        <v>7738</v>
      </c>
      <c r="L118" s="11"/>
      <c r="M118" s="11"/>
      <c r="N118" s="24"/>
      <c r="P118" s="32"/>
      <c r="T118" s="19"/>
      <c r="U118" s="3"/>
      <c r="X118" t="str">
        <f t="shared" si="7"/>
        <v/>
      </c>
      <c r="Z118" t="str">
        <f t="shared" si="8"/>
        <v/>
      </c>
      <c r="AB118" s="9" t="s">
        <v>2376</v>
      </c>
      <c r="AC118" t="s">
        <v>20377</v>
      </c>
      <c r="AD118">
        <f t="shared" si="10"/>
        <v>0</v>
      </c>
      <c r="AF118" s="3"/>
      <c r="AH118" s="9"/>
      <c r="AW118" t="s">
        <v>20361</v>
      </c>
      <c r="AX118" t="s">
        <v>20363</v>
      </c>
      <c r="AY118" t="s">
        <v>20364</v>
      </c>
      <c r="AZ118" t="s">
        <v>20286</v>
      </c>
      <c r="BA118" t="s">
        <v>20365</v>
      </c>
    </row>
    <row r="119" spans="1:53" ht="10.95" customHeight="1" outlineLevel="1" x14ac:dyDescent="0.25">
      <c r="A119" t="s">
        <v>6698</v>
      </c>
      <c r="C119" s="3" t="s">
        <v>12965</v>
      </c>
      <c r="D119" s="3">
        <v>2300</v>
      </c>
      <c r="E119" s="9">
        <v>1972</v>
      </c>
      <c r="F119" s="7" t="s">
        <v>21808</v>
      </c>
      <c r="G119" s="7" t="s">
        <v>5401</v>
      </c>
      <c r="H119" s="8" t="s">
        <v>8296</v>
      </c>
      <c r="I119" s="8" t="s">
        <v>20831</v>
      </c>
      <c r="J119" s="19">
        <v>4</v>
      </c>
      <c r="K119" s="19" t="s">
        <v>7738</v>
      </c>
      <c r="L119" s="11"/>
      <c r="M119" s="11"/>
      <c r="N119" s="24"/>
      <c r="P119" s="32"/>
      <c r="T119" s="19"/>
      <c r="U119" s="3"/>
      <c r="X119" t="str">
        <f t="shared" si="7"/>
        <v/>
      </c>
      <c r="Z119" t="str">
        <f t="shared" si="8"/>
        <v/>
      </c>
      <c r="AB119" s="9" t="s">
        <v>2376</v>
      </c>
      <c r="AC119" t="s">
        <v>20377</v>
      </c>
      <c r="AD119">
        <f t="shared" si="10"/>
        <v>0</v>
      </c>
      <c r="AF119" s="3"/>
      <c r="AH119" s="9"/>
      <c r="AW119" t="s">
        <v>20361</v>
      </c>
      <c r="AX119" t="s">
        <v>20363</v>
      </c>
      <c r="AY119" t="s">
        <v>20364</v>
      </c>
      <c r="AZ119" t="s">
        <v>20286</v>
      </c>
      <c r="BA119" t="s">
        <v>20365</v>
      </c>
    </row>
    <row r="120" spans="1:53" ht="10.95" customHeight="1" outlineLevel="1" x14ac:dyDescent="0.25">
      <c r="A120" t="s">
        <v>6698</v>
      </c>
      <c r="C120" s="3" t="s">
        <v>12965</v>
      </c>
      <c r="D120" s="3">
        <v>2301</v>
      </c>
      <c r="E120" s="9">
        <v>1972</v>
      </c>
      <c r="F120" s="7" t="s">
        <v>21808</v>
      </c>
      <c r="G120" s="7" t="s">
        <v>5401</v>
      </c>
      <c r="H120" s="8" t="s">
        <v>8296</v>
      </c>
      <c r="I120" s="8" t="s">
        <v>20831</v>
      </c>
      <c r="J120" s="19">
        <v>4</v>
      </c>
      <c r="K120" s="19" t="s">
        <v>20093</v>
      </c>
      <c r="L120" s="11"/>
      <c r="M120" s="11"/>
      <c r="N120" s="24"/>
      <c r="P120" s="32"/>
      <c r="T120" s="19"/>
      <c r="U120" s="3"/>
      <c r="X120" t="str">
        <f t="shared" si="7"/>
        <v/>
      </c>
      <c r="Z120" t="str">
        <f t="shared" si="8"/>
        <v/>
      </c>
      <c r="AB120" s="9" t="s">
        <v>2376</v>
      </c>
      <c r="AC120" t="s">
        <v>20377</v>
      </c>
      <c r="AD120">
        <f t="shared" si="10"/>
        <v>0</v>
      </c>
      <c r="AF120" s="3"/>
      <c r="AH120" s="9"/>
      <c r="AW120" t="s">
        <v>20361</v>
      </c>
      <c r="AX120" t="s">
        <v>20363</v>
      </c>
      <c r="AY120" t="s">
        <v>20364</v>
      </c>
      <c r="AZ120" t="s">
        <v>20286</v>
      </c>
      <c r="BA120" t="s">
        <v>20365</v>
      </c>
    </row>
    <row r="121" spans="1:53" ht="10.95" customHeight="1" outlineLevel="1" x14ac:dyDescent="0.25">
      <c r="A121" t="s">
        <v>6698</v>
      </c>
      <c r="C121" s="3" t="s">
        <v>12965</v>
      </c>
      <c r="D121" s="3" t="s">
        <v>20848</v>
      </c>
      <c r="E121" s="9">
        <v>1972</v>
      </c>
      <c r="F121" s="7" t="s">
        <v>21810</v>
      </c>
      <c r="G121" s="7" t="s">
        <v>5401</v>
      </c>
      <c r="H121" s="8" t="s">
        <v>8295</v>
      </c>
      <c r="I121" s="8" t="s">
        <v>20831</v>
      </c>
      <c r="J121" s="19">
        <v>3</v>
      </c>
      <c r="K121" s="19" t="s">
        <v>7736</v>
      </c>
      <c r="L121" s="11">
        <v>1.2</v>
      </c>
      <c r="M121" s="11"/>
      <c r="N121" s="24"/>
      <c r="P121" s="32"/>
      <c r="S121">
        <v>1</v>
      </c>
      <c r="T121" s="19"/>
      <c r="U121" s="3"/>
      <c r="X121" t="str">
        <f t="shared" si="7"/>
        <v/>
      </c>
      <c r="Z121">
        <f t="shared" si="8"/>
        <v>1</v>
      </c>
      <c r="AB121" s="9" t="s">
        <v>2376</v>
      </c>
      <c r="AC121" t="s">
        <v>20949</v>
      </c>
      <c r="AD121">
        <f t="shared" si="10"/>
        <v>0</v>
      </c>
      <c r="AF121" s="3"/>
      <c r="AH121" s="9"/>
      <c r="AW121" t="s">
        <v>20361</v>
      </c>
      <c r="AX121" t="s">
        <v>20363</v>
      </c>
      <c r="AY121" t="s">
        <v>20364</v>
      </c>
      <c r="AZ121" t="s">
        <v>20286</v>
      </c>
      <c r="BA121" t="s">
        <v>20365</v>
      </c>
    </row>
    <row r="122" spans="1:53" ht="10.95" customHeight="1" outlineLevel="1" x14ac:dyDescent="0.25">
      <c r="A122" t="s">
        <v>6698</v>
      </c>
      <c r="C122" s="3" t="s">
        <v>12965</v>
      </c>
      <c r="D122" s="3">
        <v>2302</v>
      </c>
      <c r="E122" s="9">
        <v>1972</v>
      </c>
      <c r="F122" s="7" t="s">
        <v>21808</v>
      </c>
      <c r="G122" s="7" t="s">
        <v>5401</v>
      </c>
      <c r="H122" s="8" t="s">
        <v>8296</v>
      </c>
      <c r="I122" s="8" t="s">
        <v>20831</v>
      </c>
      <c r="J122" s="19">
        <v>4</v>
      </c>
      <c r="K122" s="19" t="s">
        <v>7738</v>
      </c>
      <c r="L122" s="11"/>
      <c r="M122" s="11"/>
      <c r="N122" s="24"/>
      <c r="P122" s="32"/>
      <c r="T122" s="19"/>
      <c r="U122" s="3"/>
      <c r="X122" t="str">
        <f t="shared" si="7"/>
        <v/>
      </c>
      <c r="Z122" t="str">
        <f t="shared" si="8"/>
        <v/>
      </c>
      <c r="AB122" s="9" t="s">
        <v>2376</v>
      </c>
      <c r="AC122" t="s">
        <v>20377</v>
      </c>
      <c r="AD122">
        <f t="shared" si="10"/>
        <v>0</v>
      </c>
      <c r="AF122" s="3"/>
      <c r="AH122" s="9"/>
      <c r="AW122" t="s">
        <v>20361</v>
      </c>
      <c r="AX122" t="s">
        <v>20363</v>
      </c>
      <c r="AY122" t="s">
        <v>20364</v>
      </c>
      <c r="AZ122" t="s">
        <v>20286</v>
      </c>
      <c r="BA122" t="s">
        <v>20365</v>
      </c>
    </row>
    <row r="123" spans="1:53" ht="10.95" customHeight="1" outlineLevel="1" x14ac:dyDescent="0.25">
      <c r="A123" t="s">
        <v>6698</v>
      </c>
      <c r="C123" s="3" t="s">
        <v>12965</v>
      </c>
      <c r="D123" s="3">
        <v>2303</v>
      </c>
      <c r="E123" s="9">
        <v>1972</v>
      </c>
      <c r="F123" s="7" t="s">
        <v>21808</v>
      </c>
      <c r="G123" s="7" t="s">
        <v>5401</v>
      </c>
      <c r="H123" s="8" t="s">
        <v>8296</v>
      </c>
      <c r="I123" s="8" t="s">
        <v>20831</v>
      </c>
      <c r="J123" s="19">
        <v>4</v>
      </c>
      <c r="K123" s="19" t="s">
        <v>7738</v>
      </c>
      <c r="L123" s="11"/>
      <c r="M123" s="11"/>
      <c r="N123" s="24"/>
      <c r="P123" s="32"/>
      <c r="T123" s="19"/>
      <c r="U123" s="3"/>
      <c r="X123" t="str">
        <f t="shared" si="7"/>
        <v/>
      </c>
      <c r="Z123" t="str">
        <f t="shared" si="8"/>
        <v/>
      </c>
      <c r="AB123" s="9" t="s">
        <v>2376</v>
      </c>
      <c r="AC123" t="s">
        <v>20377</v>
      </c>
      <c r="AD123">
        <f t="shared" si="10"/>
        <v>0</v>
      </c>
      <c r="AF123" s="3"/>
      <c r="AH123" s="9"/>
      <c r="AW123" t="s">
        <v>20361</v>
      </c>
      <c r="AX123" t="s">
        <v>20363</v>
      </c>
      <c r="AY123" t="s">
        <v>20364</v>
      </c>
      <c r="AZ123" t="s">
        <v>20286</v>
      </c>
      <c r="BA123" t="s">
        <v>20365</v>
      </c>
    </row>
    <row r="124" spans="1:53" ht="10.95" customHeight="1" outlineLevel="1" x14ac:dyDescent="0.25">
      <c r="A124" t="s">
        <v>6698</v>
      </c>
      <c r="C124" s="3" t="s">
        <v>12965</v>
      </c>
      <c r="D124" s="3">
        <v>2304</v>
      </c>
      <c r="E124" s="9">
        <v>1972</v>
      </c>
      <c r="F124" s="7" t="s">
        <v>21808</v>
      </c>
      <c r="G124" s="7" t="s">
        <v>5401</v>
      </c>
      <c r="H124" s="8" t="s">
        <v>8296</v>
      </c>
      <c r="I124" s="8" t="s">
        <v>20831</v>
      </c>
      <c r="J124" s="19">
        <v>4</v>
      </c>
      <c r="K124" s="19" t="s">
        <v>7738</v>
      </c>
      <c r="L124" s="11"/>
      <c r="M124" s="11"/>
      <c r="N124" s="24"/>
      <c r="P124" s="32"/>
      <c r="T124" s="19"/>
      <c r="U124" s="3"/>
      <c r="X124" t="str">
        <f t="shared" si="7"/>
        <v/>
      </c>
      <c r="Z124" t="str">
        <f t="shared" si="8"/>
        <v/>
      </c>
      <c r="AB124" s="9" t="s">
        <v>2376</v>
      </c>
      <c r="AC124" t="s">
        <v>20377</v>
      </c>
      <c r="AD124">
        <f t="shared" si="10"/>
        <v>0</v>
      </c>
      <c r="AF124" s="3"/>
      <c r="AH124" s="9"/>
      <c r="AW124" t="s">
        <v>20361</v>
      </c>
      <c r="AX124" t="s">
        <v>20363</v>
      </c>
      <c r="AY124" t="s">
        <v>20364</v>
      </c>
      <c r="AZ124" t="s">
        <v>20286</v>
      </c>
      <c r="BA124" t="s">
        <v>20365</v>
      </c>
    </row>
    <row r="125" spans="1:53" ht="10.95" customHeight="1" outlineLevel="1" x14ac:dyDescent="0.25">
      <c r="A125" t="s">
        <v>6698</v>
      </c>
      <c r="C125" s="3" t="s">
        <v>12965</v>
      </c>
      <c r="D125" s="3">
        <v>2305</v>
      </c>
      <c r="E125" s="9">
        <v>1972</v>
      </c>
      <c r="F125" s="7" t="s">
        <v>21808</v>
      </c>
      <c r="G125" s="7" t="s">
        <v>5401</v>
      </c>
      <c r="H125" s="8" t="s">
        <v>8296</v>
      </c>
      <c r="I125" s="8" t="s">
        <v>20831</v>
      </c>
      <c r="J125" s="19">
        <v>4</v>
      </c>
      <c r="K125" s="19" t="s">
        <v>7736</v>
      </c>
      <c r="L125" s="11">
        <v>1.1499999999999999</v>
      </c>
      <c r="M125" s="11"/>
      <c r="N125" s="24"/>
      <c r="P125" s="32"/>
      <c r="T125" s="19"/>
      <c r="U125" s="3"/>
      <c r="X125" t="str">
        <f t="shared" si="7"/>
        <v/>
      </c>
      <c r="Z125" t="str">
        <f t="shared" si="8"/>
        <v/>
      </c>
      <c r="AB125" s="9" t="s">
        <v>2376</v>
      </c>
      <c r="AC125" t="s">
        <v>20377</v>
      </c>
      <c r="AD125">
        <f t="shared" si="10"/>
        <v>0</v>
      </c>
      <c r="AF125" s="3"/>
      <c r="AH125" s="9"/>
      <c r="AW125" t="s">
        <v>20361</v>
      </c>
      <c r="AX125" t="s">
        <v>20363</v>
      </c>
      <c r="AY125" t="s">
        <v>20364</v>
      </c>
      <c r="AZ125" t="s">
        <v>20286</v>
      </c>
      <c r="BA125" t="s">
        <v>20365</v>
      </c>
    </row>
    <row r="126" spans="1:53" ht="10.95" customHeight="1" outlineLevel="1" x14ac:dyDescent="0.25">
      <c r="A126" t="s">
        <v>6698</v>
      </c>
      <c r="C126" s="3" t="s">
        <v>12965</v>
      </c>
      <c r="D126" s="3" t="s">
        <v>20845</v>
      </c>
      <c r="E126" s="9">
        <v>1972</v>
      </c>
      <c r="F126" s="7" t="s">
        <v>21810</v>
      </c>
      <c r="G126" s="7" t="s">
        <v>5401</v>
      </c>
      <c r="H126" s="8" t="s">
        <v>8296</v>
      </c>
      <c r="I126" s="8" t="s">
        <v>20831</v>
      </c>
      <c r="J126" s="19">
        <v>4</v>
      </c>
      <c r="K126" s="19" t="s">
        <v>7736</v>
      </c>
      <c r="L126" s="11">
        <v>1.2</v>
      </c>
      <c r="M126" s="11"/>
      <c r="N126" s="24"/>
      <c r="P126" s="32"/>
      <c r="T126" s="19"/>
      <c r="U126" s="3"/>
      <c r="X126" t="str">
        <f t="shared" si="7"/>
        <v/>
      </c>
      <c r="Z126">
        <f t="shared" si="8"/>
        <v>1</v>
      </c>
      <c r="AB126" s="9" t="s">
        <v>2376</v>
      </c>
      <c r="AC126" t="s">
        <v>20377</v>
      </c>
      <c r="AD126">
        <f t="shared" si="10"/>
        <v>0</v>
      </c>
      <c r="AF126" s="3"/>
      <c r="AH126" s="9"/>
      <c r="AW126" t="s">
        <v>20361</v>
      </c>
      <c r="AX126" t="s">
        <v>20363</v>
      </c>
      <c r="AY126" t="s">
        <v>20364</v>
      </c>
      <c r="AZ126" t="s">
        <v>20286</v>
      </c>
      <c r="BA126" t="s">
        <v>20365</v>
      </c>
    </row>
    <row r="127" spans="1:53" ht="10.95" customHeight="1" outlineLevel="1" x14ac:dyDescent="0.25">
      <c r="A127" t="s">
        <v>6698</v>
      </c>
      <c r="C127" s="3" t="s">
        <v>12965</v>
      </c>
      <c r="D127" s="3" t="s">
        <v>20849</v>
      </c>
      <c r="E127" s="9">
        <v>1972</v>
      </c>
      <c r="F127" s="7" t="s">
        <v>21809</v>
      </c>
      <c r="G127" s="7" t="s">
        <v>5401</v>
      </c>
      <c r="H127" s="8" t="s">
        <v>8296</v>
      </c>
      <c r="I127" s="8" t="s">
        <v>20831</v>
      </c>
      <c r="J127" s="19">
        <v>4</v>
      </c>
      <c r="K127" s="19" t="s">
        <v>7736</v>
      </c>
      <c r="L127" s="11">
        <v>4</v>
      </c>
      <c r="M127" s="11"/>
      <c r="N127" s="24"/>
      <c r="P127" s="32"/>
      <c r="T127" s="19"/>
      <c r="U127" s="3"/>
      <c r="X127" t="str">
        <f t="shared" si="7"/>
        <v/>
      </c>
      <c r="Z127">
        <f t="shared" si="8"/>
        <v>1</v>
      </c>
      <c r="AB127" s="9" t="s">
        <v>2376</v>
      </c>
      <c r="AC127" t="s">
        <v>20377</v>
      </c>
      <c r="AD127">
        <f t="shared" si="10"/>
        <v>0</v>
      </c>
      <c r="AF127" s="3"/>
      <c r="AH127" s="9"/>
      <c r="AW127" t="s">
        <v>20361</v>
      </c>
      <c r="AX127" t="s">
        <v>20363</v>
      </c>
      <c r="AY127" t="s">
        <v>20364</v>
      </c>
      <c r="AZ127" t="s">
        <v>20286</v>
      </c>
      <c r="BA127" t="s">
        <v>20365</v>
      </c>
    </row>
    <row r="128" spans="1:53" ht="10.95" customHeight="1" outlineLevel="1" x14ac:dyDescent="0.25">
      <c r="A128" t="s">
        <v>6698</v>
      </c>
      <c r="C128" s="3" t="s">
        <v>12965</v>
      </c>
      <c r="D128" s="3">
        <v>2306</v>
      </c>
      <c r="E128" s="9">
        <v>1972</v>
      </c>
      <c r="F128" s="7" t="s">
        <v>21808</v>
      </c>
      <c r="G128" s="7" t="s">
        <v>5401</v>
      </c>
      <c r="H128" s="8" t="s">
        <v>8296</v>
      </c>
      <c r="I128" s="8" t="s">
        <v>20831</v>
      </c>
      <c r="J128" s="19">
        <v>4</v>
      </c>
      <c r="K128" s="19" t="s">
        <v>7736</v>
      </c>
      <c r="L128" s="11">
        <v>1.1499999999999999</v>
      </c>
      <c r="M128" s="11"/>
      <c r="N128" s="24"/>
      <c r="P128" s="32"/>
      <c r="T128" s="19"/>
      <c r="U128" s="3"/>
      <c r="X128" t="str">
        <f t="shared" si="7"/>
        <v/>
      </c>
      <c r="Z128" t="str">
        <f t="shared" si="8"/>
        <v/>
      </c>
      <c r="AB128" s="9" t="s">
        <v>2376</v>
      </c>
      <c r="AC128" t="s">
        <v>20377</v>
      </c>
      <c r="AD128">
        <f t="shared" si="10"/>
        <v>0</v>
      </c>
      <c r="AF128" s="3"/>
      <c r="AH128" s="9"/>
      <c r="AW128" t="s">
        <v>20361</v>
      </c>
      <c r="AX128" t="s">
        <v>20363</v>
      </c>
      <c r="AY128" t="s">
        <v>20364</v>
      </c>
      <c r="AZ128" t="s">
        <v>20286</v>
      </c>
      <c r="BA128" t="s">
        <v>20365</v>
      </c>
    </row>
    <row r="129" spans="1:53" ht="10.95" customHeight="1" outlineLevel="1" x14ac:dyDescent="0.25">
      <c r="A129" t="s">
        <v>6698</v>
      </c>
      <c r="C129" s="3" t="s">
        <v>12965</v>
      </c>
      <c r="D129" s="3">
        <v>2307</v>
      </c>
      <c r="E129" s="9">
        <v>1972</v>
      </c>
      <c r="F129" s="7" t="s">
        <v>21808</v>
      </c>
      <c r="G129" s="7" t="s">
        <v>5401</v>
      </c>
      <c r="H129" s="8" t="s">
        <v>8296</v>
      </c>
      <c r="I129" s="8" t="s">
        <v>20831</v>
      </c>
      <c r="J129" s="19">
        <v>4</v>
      </c>
      <c r="K129" s="19" t="s">
        <v>7736</v>
      </c>
      <c r="L129" s="11">
        <v>1.1499999999999999</v>
      </c>
      <c r="M129" s="11"/>
      <c r="N129" s="24"/>
      <c r="P129" s="32"/>
      <c r="T129" s="19"/>
      <c r="U129" s="3"/>
      <c r="X129" t="str">
        <f t="shared" si="7"/>
        <v/>
      </c>
      <c r="Z129" t="str">
        <f t="shared" si="8"/>
        <v/>
      </c>
      <c r="AB129" s="9" t="s">
        <v>2376</v>
      </c>
      <c r="AC129" t="s">
        <v>20377</v>
      </c>
      <c r="AD129">
        <f t="shared" si="10"/>
        <v>0</v>
      </c>
      <c r="AF129" s="3"/>
      <c r="AH129" s="9"/>
      <c r="AW129" t="s">
        <v>20361</v>
      </c>
      <c r="AX129" t="s">
        <v>20363</v>
      </c>
      <c r="AY129" t="s">
        <v>20364</v>
      </c>
      <c r="AZ129" t="s">
        <v>20286</v>
      </c>
      <c r="BA129" t="s">
        <v>20365</v>
      </c>
    </row>
    <row r="130" spans="1:53" ht="10.95" customHeight="1" outlineLevel="1" x14ac:dyDescent="0.25">
      <c r="A130" t="s">
        <v>6698</v>
      </c>
      <c r="C130" s="3" t="s">
        <v>12965</v>
      </c>
      <c r="D130" s="3">
        <v>2308</v>
      </c>
      <c r="E130" s="9">
        <v>1972</v>
      </c>
      <c r="F130" s="7" t="s">
        <v>21808</v>
      </c>
      <c r="G130" s="7" t="s">
        <v>5401</v>
      </c>
      <c r="H130" s="8" t="s">
        <v>8296</v>
      </c>
      <c r="I130" s="8" t="s">
        <v>20831</v>
      </c>
      <c r="J130" s="19">
        <v>4</v>
      </c>
      <c r="K130" s="19" t="s">
        <v>7736</v>
      </c>
      <c r="L130" s="11">
        <v>1.1499999999999999</v>
      </c>
      <c r="M130" s="11"/>
      <c r="N130" s="24"/>
      <c r="P130" s="32"/>
      <c r="T130" s="19"/>
      <c r="U130" s="3"/>
      <c r="X130" t="str">
        <f t="shared" ref="X130:X193" si="11">IF(COUNTIF(F130,"*fdc*"),1,"")</f>
        <v/>
      </c>
      <c r="Z130" t="str">
        <f t="shared" ref="Z130:Z193" si="12">IF(COUNTIF(F130,"*s/s*"),1,"")</f>
        <v/>
      </c>
      <c r="AB130" s="9" t="s">
        <v>2376</v>
      </c>
      <c r="AC130" t="s">
        <v>20377</v>
      </c>
      <c r="AD130">
        <f t="shared" si="10"/>
        <v>0</v>
      </c>
      <c r="AF130" s="3"/>
      <c r="AH130" s="9"/>
      <c r="AW130" t="s">
        <v>20361</v>
      </c>
      <c r="AX130" t="s">
        <v>20363</v>
      </c>
      <c r="AY130" t="s">
        <v>20364</v>
      </c>
      <c r="AZ130" t="s">
        <v>20286</v>
      </c>
      <c r="BA130" t="s">
        <v>20365</v>
      </c>
    </row>
    <row r="131" spans="1:53" ht="10.95" customHeight="1" outlineLevel="1" x14ac:dyDescent="0.25">
      <c r="A131" t="s">
        <v>6698</v>
      </c>
      <c r="C131" s="3" t="s">
        <v>12965</v>
      </c>
      <c r="D131" s="3">
        <v>2309</v>
      </c>
      <c r="E131" s="9">
        <v>1972</v>
      </c>
      <c r="F131" s="7" t="s">
        <v>21808</v>
      </c>
      <c r="G131" s="7" t="s">
        <v>5401</v>
      </c>
      <c r="H131" s="8" t="s">
        <v>8296</v>
      </c>
      <c r="I131" s="8" t="s">
        <v>20831</v>
      </c>
      <c r="J131" s="19">
        <v>4</v>
      </c>
      <c r="K131" s="19" t="s">
        <v>7736</v>
      </c>
      <c r="L131" s="11">
        <v>1.1499999999999999</v>
      </c>
      <c r="M131" s="11"/>
      <c r="N131" s="24"/>
      <c r="P131" s="32"/>
      <c r="T131" s="19"/>
      <c r="U131" s="3"/>
      <c r="X131" t="str">
        <f t="shared" si="11"/>
        <v/>
      </c>
      <c r="Z131" t="str">
        <f t="shared" si="12"/>
        <v/>
      </c>
      <c r="AB131" s="9" t="s">
        <v>2376</v>
      </c>
      <c r="AC131" t="s">
        <v>20377</v>
      </c>
      <c r="AD131">
        <f t="shared" si="10"/>
        <v>0</v>
      </c>
      <c r="AF131" s="3"/>
      <c r="AH131" s="9"/>
      <c r="AW131" t="s">
        <v>20361</v>
      </c>
      <c r="AX131" t="s">
        <v>20363</v>
      </c>
      <c r="AY131" t="s">
        <v>20364</v>
      </c>
      <c r="AZ131" t="s">
        <v>20286</v>
      </c>
      <c r="BA131" t="s">
        <v>20365</v>
      </c>
    </row>
    <row r="132" spans="1:53" ht="10.95" customHeight="1" outlineLevel="1" x14ac:dyDescent="0.25">
      <c r="A132" t="s">
        <v>6698</v>
      </c>
      <c r="C132" s="3" t="s">
        <v>12965</v>
      </c>
      <c r="D132" s="3">
        <v>2309</v>
      </c>
      <c r="E132" s="9">
        <v>1972</v>
      </c>
      <c r="F132" s="7" t="s">
        <v>21808</v>
      </c>
      <c r="G132" s="7" t="s">
        <v>5401</v>
      </c>
      <c r="H132" s="8" t="s">
        <v>8296</v>
      </c>
      <c r="I132" s="8" t="s">
        <v>20831</v>
      </c>
      <c r="J132" s="19">
        <v>4</v>
      </c>
      <c r="K132" s="19" t="s">
        <v>7736</v>
      </c>
      <c r="L132" s="11">
        <v>1.1499999999999999</v>
      </c>
      <c r="M132" s="11"/>
      <c r="N132" s="24"/>
      <c r="P132" s="32"/>
      <c r="T132" s="19"/>
      <c r="U132" s="3"/>
      <c r="X132" t="str">
        <f t="shared" si="11"/>
        <v/>
      </c>
      <c r="Z132" t="str">
        <f t="shared" si="12"/>
        <v/>
      </c>
      <c r="AB132" s="9" t="s">
        <v>2376</v>
      </c>
      <c r="AC132" t="s">
        <v>20377</v>
      </c>
      <c r="AD132">
        <f t="shared" si="10"/>
        <v>0</v>
      </c>
      <c r="AF132" s="3"/>
      <c r="AH132" s="9"/>
      <c r="AW132" t="s">
        <v>20361</v>
      </c>
      <c r="AX132" t="s">
        <v>20363</v>
      </c>
      <c r="AY132" t="s">
        <v>20364</v>
      </c>
      <c r="AZ132" t="s">
        <v>20286</v>
      </c>
      <c r="BA132" t="s">
        <v>20365</v>
      </c>
    </row>
    <row r="133" spans="1:53" ht="10.95" customHeight="1" outlineLevel="1" x14ac:dyDescent="0.25">
      <c r="A133" t="s">
        <v>6698</v>
      </c>
      <c r="C133" s="3" t="s">
        <v>12965</v>
      </c>
      <c r="D133" s="3">
        <v>2310</v>
      </c>
      <c r="E133" s="9">
        <v>1972</v>
      </c>
      <c r="F133" s="7" t="s">
        <v>21808</v>
      </c>
      <c r="G133" s="7" t="s">
        <v>5401</v>
      </c>
      <c r="H133" s="8" t="s">
        <v>8296</v>
      </c>
      <c r="I133" s="8" t="s">
        <v>20831</v>
      </c>
      <c r="J133" s="19">
        <v>4</v>
      </c>
      <c r="K133" s="19" t="s">
        <v>7736</v>
      </c>
      <c r="L133" s="11">
        <v>1.1499999999999999</v>
      </c>
      <c r="M133" s="11"/>
      <c r="N133" s="24"/>
      <c r="P133" s="32"/>
      <c r="T133" s="19"/>
      <c r="U133" s="3"/>
      <c r="X133" t="str">
        <f t="shared" si="11"/>
        <v/>
      </c>
      <c r="Z133" t="str">
        <f t="shared" si="12"/>
        <v/>
      </c>
      <c r="AB133" s="9" t="s">
        <v>2376</v>
      </c>
      <c r="AC133" t="s">
        <v>20377</v>
      </c>
      <c r="AD133">
        <f t="shared" si="10"/>
        <v>0</v>
      </c>
      <c r="AF133" s="3"/>
      <c r="AH133" s="9"/>
      <c r="AW133" t="s">
        <v>20361</v>
      </c>
      <c r="AX133" t="s">
        <v>20363</v>
      </c>
      <c r="AY133" t="s">
        <v>20364</v>
      </c>
      <c r="AZ133" t="s">
        <v>20286</v>
      </c>
      <c r="BA133" t="s">
        <v>20365</v>
      </c>
    </row>
    <row r="134" spans="1:53" ht="10.95" customHeight="1" outlineLevel="1" x14ac:dyDescent="0.25">
      <c r="A134" t="s">
        <v>6698</v>
      </c>
      <c r="C134" s="3" t="s">
        <v>12965</v>
      </c>
      <c r="D134" s="3">
        <v>2315</v>
      </c>
      <c r="E134" s="9">
        <v>1972</v>
      </c>
      <c r="F134" s="7" t="s">
        <v>21808</v>
      </c>
      <c r="G134" s="7" t="s">
        <v>5401</v>
      </c>
      <c r="H134" s="8" t="s">
        <v>20851</v>
      </c>
      <c r="I134" s="8" t="s">
        <v>20850</v>
      </c>
      <c r="J134" s="19">
        <v>4</v>
      </c>
      <c r="K134" s="19" t="s">
        <v>7736</v>
      </c>
      <c r="L134" s="11">
        <v>1.2</v>
      </c>
      <c r="M134" s="11"/>
      <c r="N134" s="24"/>
      <c r="P134" s="32"/>
      <c r="T134" s="19"/>
      <c r="U134" s="3"/>
      <c r="X134" t="str">
        <f t="shared" si="11"/>
        <v/>
      </c>
      <c r="Z134" t="str">
        <f t="shared" si="12"/>
        <v/>
      </c>
      <c r="AB134" s="9" t="s">
        <v>2376</v>
      </c>
      <c r="AC134" t="s">
        <v>20377</v>
      </c>
      <c r="AD134">
        <f t="shared" si="10"/>
        <v>0</v>
      </c>
      <c r="AF134" s="3"/>
      <c r="AH134" s="9"/>
      <c r="AW134" t="s">
        <v>20361</v>
      </c>
      <c r="AX134" t="s">
        <v>20363</v>
      </c>
      <c r="AY134" t="s">
        <v>20364</v>
      </c>
      <c r="AZ134" t="s">
        <v>20286</v>
      </c>
      <c r="BA134" t="s">
        <v>20365</v>
      </c>
    </row>
    <row r="135" spans="1:53" ht="10.95" customHeight="1" outlineLevel="1" x14ac:dyDescent="0.25">
      <c r="A135" t="s">
        <v>6698</v>
      </c>
      <c r="C135" s="3" t="s">
        <v>12965</v>
      </c>
      <c r="D135" s="3">
        <v>2480</v>
      </c>
      <c r="E135" s="9">
        <v>1972</v>
      </c>
      <c r="F135" s="7" t="s">
        <v>4003</v>
      </c>
      <c r="G135" s="7" t="s">
        <v>5401</v>
      </c>
      <c r="H135" s="8" t="s">
        <v>8296</v>
      </c>
      <c r="I135" s="8" t="s">
        <v>20831</v>
      </c>
      <c r="J135" s="19">
        <v>4</v>
      </c>
      <c r="K135" s="19" t="s">
        <v>7738</v>
      </c>
      <c r="L135" s="11"/>
      <c r="M135" s="11"/>
      <c r="N135" s="24"/>
      <c r="P135" s="32"/>
      <c r="T135" s="19"/>
      <c r="U135" s="3"/>
      <c r="X135" t="str">
        <f t="shared" si="11"/>
        <v/>
      </c>
      <c r="Z135" t="str">
        <f t="shared" si="12"/>
        <v/>
      </c>
      <c r="AB135" s="9" t="s">
        <v>2376</v>
      </c>
      <c r="AC135" t="s">
        <v>20377</v>
      </c>
      <c r="AD135">
        <f t="shared" si="10"/>
        <v>0</v>
      </c>
      <c r="AF135" s="3"/>
      <c r="AH135" s="9"/>
      <c r="AW135" t="s">
        <v>20361</v>
      </c>
      <c r="AX135" t="s">
        <v>20363</v>
      </c>
      <c r="AY135" t="s">
        <v>20364</v>
      </c>
      <c r="AZ135" t="s">
        <v>20286</v>
      </c>
      <c r="BA135" t="s">
        <v>20365</v>
      </c>
    </row>
    <row r="136" spans="1:53" ht="10.95" customHeight="1" outlineLevel="1" x14ac:dyDescent="0.25">
      <c r="A136" t="s">
        <v>6698</v>
      </c>
      <c r="C136" s="3" t="s">
        <v>12965</v>
      </c>
      <c r="D136" s="3">
        <v>2481</v>
      </c>
      <c r="E136" s="9">
        <v>1972</v>
      </c>
      <c r="F136" s="7" t="s">
        <v>21811</v>
      </c>
      <c r="G136" s="7" t="s">
        <v>5401</v>
      </c>
      <c r="H136" s="8" t="s">
        <v>8296</v>
      </c>
      <c r="I136" s="8" t="s">
        <v>20831</v>
      </c>
      <c r="J136" s="19">
        <v>4</v>
      </c>
      <c r="K136" s="19" t="s">
        <v>7738</v>
      </c>
      <c r="L136" s="11"/>
      <c r="M136" s="11"/>
      <c r="N136" s="24"/>
      <c r="P136" s="32"/>
      <c r="T136" s="19"/>
      <c r="U136" s="3"/>
      <c r="X136" t="str">
        <f t="shared" si="11"/>
        <v/>
      </c>
      <c r="Z136" t="str">
        <f t="shared" si="12"/>
        <v/>
      </c>
      <c r="AB136" s="9" t="s">
        <v>2376</v>
      </c>
      <c r="AC136" t="s">
        <v>20377</v>
      </c>
      <c r="AD136">
        <f t="shared" si="10"/>
        <v>0</v>
      </c>
      <c r="AF136" s="3"/>
      <c r="AH136" s="9"/>
      <c r="AW136" t="s">
        <v>20361</v>
      </c>
      <c r="AX136" t="s">
        <v>20363</v>
      </c>
      <c r="AY136" t="s">
        <v>20364</v>
      </c>
      <c r="AZ136" t="s">
        <v>20286</v>
      </c>
      <c r="BA136" t="s">
        <v>20365</v>
      </c>
    </row>
    <row r="137" spans="1:53" ht="10.95" customHeight="1" outlineLevel="1" x14ac:dyDescent="0.25">
      <c r="A137" t="s">
        <v>6698</v>
      </c>
      <c r="C137" s="3" t="s">
        <v>12965</v>
      </c>
      <c r="D137" s="3">
        <v>2482</v>
      </c>
      <c r="E137" s="9">
        <v>1972</v>
      </c>
      <c r="F137" s="7" t="s">
        <v>21806</v>
      </c>
      <c r="G137" s="7" t="s">
        <v>5401</v>
      </c>
      <c r="H137" s="8" t="s">
        <v>8296</v>
      </c>
      <c r="I137" s="8" t="s">
        <v>20831</v>
      </c>
      <c r="J137" s="19">
        <v>4</v>
      </c>
      <c r="K137" s="19" t="s">
        <v>7738</v>
      </c>
      <c r="L137" s="11"/>
      <c r="M137" s="11"/>
      <c r="N137" s="24"/>
      <c r="P137" s="32"/>
      <c r="T137" s="19"/>
      <c r="U137" s="3"/>
      <c r="X137" t="str">
        <f t="shared" si="11"/>
        <v/>
      </c>
      <c r="Z137" t="str">
        <f t="shared" si="12"/>
        <v/>
      </c>
      <c r="AB137" s="9" t="s">
        <v>2376</v>
      </c>
      <c r="AC137" t="s">
        <v>20377</v>
      </c>
      <c r="AD137">
        <f t="shared" si="10"/>
        <v>0</v>
      </c>
      <c r="AF137" s="3"/>
      <c r="AH137" s="9"/>
      <c r="AW137" t="s">
        <v>20361</v>
      </c>
      <c r="AX137" t="s">
        <v>20363</v>
      </c>
      <c r="AY137" t="s">
        <v>20364</v>
      </c>
      <c r="AZ137" t="s">
        <v>20286</v>
      </c>
      <c r="BA137" t="s">
        <v>20365</v>
      </c>
    </row>
    <row r="138" spans="1:53" ht="10.95" customHeight="1" outlineLevel="1" x14ac:dyDescent="0.25">
      <c r="A138" t="s">
        <v>6698</v>
      </c>
      <c r="C138" s="3" t="s">
        <v>12965</v>
      </c>
      <c r="D138" s="3">
        <v>2483</v>
      </c>
      <c r="E138" s="9">
        <v>1972</v>
      </c>
      <c r="F138" s="7" t="s">
        <v>21808</v>
      </c>
      <c r="G138" s="7" t="s">
        <v>5401</v>
      </c>
      <c r="H138" s="8" t="s">
        <v>8296</v>
      </c>
      <c r="I138" s="8" t="s">
        <v>20831</v>
      </c>
      <c r="J138" s="19">
        <v>4</v>
      </c>
      <c r="K138" s="19" t="s">
        <v>7738</v>
      </c>
      <c r="L138" s="11"/>
      <c r="M138" s="11"/>
      <c r="N138" s="24"/>
      <c r="P138" s="32"/>
      <c r="T138" s="19"/>
      <c r="U138" s="3"/>
      <c r="X138" t="str">
        <f t="shared" si="11"/>
        <v/>
      </c>
      <c r="Z138" t="str">
        <f t="shared" si="12"/>
        <v/>
      </c>
      <c r="AB138" s="9" t="s">
        <v>2376</v>
      </c>
      <c r="AC138" t="s">
        <v>20377</v>
      </c>
      <c r="AD138">
        <f t="shared" si="10"/>
        <v>0</v>
      </c>
      <c r="AF138" s="3"/>
      <c r="AH138" s="9"/>
      <c r="AW138" t="s">
        <v>20361</v>
      </c>
      <c r="AX138" t="s">
        <v>20363</v>
      </c>
      <c r="AY138" t="s">
        <v>20364</v>
      </c>
      <c r="AZ138" t="s">
        <v>20286</v>
      </c>
      <c r="BA138" t="s">
        <v>20365</v>
      </c>
    </row>
    <row r="139" spans="1:53" ht="10.95" customHeight="1" outlineLevel="1" x14ac:dyDescent="0.25">
      <c r="A139" t="s">
        <v>6698</v>
      </c>
      <c r="C139" s="3" t="s">
        <v>12965</v>
      </c>
      <c r="D139" s="3">
        <v>2484</v>
      </c>
      <c r="E139" s="9">
        <v>1972</v>
      </c>
      <c r="F139" s="7" t="s">
        <v>20512</v>
      </c>
      <c r="G139" s="7" t="s">
        <v>5401</v>
      </c>
      <c r="H139" s="8" t="s">
        <v>8296</v>
      </c>
      <c r="I139" s="8" t="s">
        <v>20831</v>
      </c>
      <c r="J139" s="19">
        <v>4</v>
      </c>
      <c r="K139" s="19" t="s">
        <v>7738</v>
      </c>
      <c r="L139" s="11"/>
      <c r="M139" s="11"/>
      <c r="N139" s="24"/>
      <c r="P139" s="32"/>
      <c r="T139" s="19"/>
      <c r="U139" s="3"/>
      <c r="X139" t="str">
        <f t="shared" si="11"/>
        <v/>
      </c>
      <c r="Z139" t="str">
        <f t="shared" si="12"/>
        <v/>
      </c>
      <c r="AB139" s="9" t="s">
        <v>2376</v>
      </c>
      <c r="AC139" t="s">
        <v>20377</v>
      </c>
      <c r="AD139">
        <f t="shared" si="10"/>
        <v>0</v>
      </c>
      <c r="AF139" s="3"/>
      <c r="AH139" s="9"/>
      <c r="AW139" t="s">
        <v>20361</v>
      </c>
      <c r="AX139" t="s">
        <v>20363</v>
      </c>
      <c r="AY139" t="s">
        <v>20364</v>
      </c>
      <c r="AZ139" t="s">
        <v>20286</v>
      </c>
      <c r="BA139" t="s">
        <v>20365</v>
      </c>
    </row>
    <row r="140" spans="1:53" ht="10.95" customHeight="1" outlineLevel="1" x14ac:dyDescent="0.25">
      <c r="A140" t="s">
        <v>6698</v>
      </c>
      <c r="C140" s="3" t="s">
        <v>12965</v>
      </c>
      <c r="D140" s="3">
        <v>2485</v>
      </c>
      <c r="E140" s="9">
        <v>1972</v>
      </c>
      <c r="F140" s="7" t="s">
        <v>8307</v>
      </c>
      <c r="G140" s="7" t="s">
        <v>5401</v>
      </c>
      <c r="H140" s="8" t="s">
        <v>8296</v>
      </c>
      <c r="I140" s="8" t="s">
        <v>20831</v>
      </c>
      <c r="J140" s="19">
        <v>4</v>
      </c>
      <c r="K140" s="19" t="s">
        <v>7738</v>
      </c>
      <c r="L140" s="11"/>
      <c r="M140" s="11"/>
      <c r="N140" s="24"/>
      <c r="P140" s="32"/>
      <c r="T140" s="19"/>
      <c r="U140" s="3"/>
      <c r="X140" t="str">
        <f t="shared" si="11"/>
        <v/>
      </c>
      <c r="Z140" t="str">
        <f t="shared" si="12"/>
        <v/>
      </c>
      <c r="AB140" s="9" t="s">
        <v>2376</v>
      </c>
      <c r="AC140" t="s">
        <v>20377</v>
      </c>
      <c r="AD140">
        <f t="shared" ref="AD140:AD161" si="13">COUNTIF(H140,"*Fuji*")</f>
        <v>0</v>
      </c>
      <c r="AF140" s="3"/>
      <c r="AH140" s="9"/>
      <c r="AW140" t="s">
        <v>20361</v>
      </c>
      <c r="AX140" t="s">
        <v>20363</v>
      </c>
      <c r="AY140" t="s">
        <v>20364</v>
      </c>
      <c r="AZ140" t="s">
        <v>20286</v>
      </c>
      <c r="BA140" t="s">
        <v>20365</v>
      </c>
    </row>
    <row r="141" spans="1:53" ht="10.95" customHeight="1" outlineLevel="1" x14ac:dyDescent="0.25">
      <c r="A141" t="s">
        <v>6698</v>
      </c>
      <c r="C141" s="3" t="s">
        <v>12965</v>
      </c>
      <c r="D141" s="3">
        <v>2496</v>
      </c>
      <c r="E141" s="9">
        <v>1972</v>
      </c>
      <c r="F141" s="7" t="s">
        <v>21808</v>
      </c>
      <c r="G141" s="7" t="s">
        <v>5401</v>
      </c>
      <c r="H141" s="8" t="s">
        <v>8295</v>
      </c>
      <c r="I141" s="8" t="s">
        <v>20846</v>
      </c>
      <c r="J141" s="19">
        <v>3</v>
      </c>
      <c r="K141" s="19" t="s">
        <v>7736</v>
      </c>
      <c r="L141" s="11">
        <v>2</v>
      </c>
      <c r="M141" s="11"/>
      <c r="N141" s="24"/>
      <c r="P141" s="32"/>
      <c r="T141" s="19"/>
      <c r="U141" s="3"/>
      <c r="X141" t="str">
        <f t="shared" si="11"/>
        <v/>
      </c>
      <c r="Z141" t="str">
        <f t="shared" si="12"/>
        <v/>
      </c>
      <c r="AB141" s="9" t="s">
        <v>2376</v>
      </c>
      <c r="AC141" t="s">
        <v>20949</v>
      </c>
      <c r="AD141">
        <f t="shared" si="13"/>
        <v>0</v>
      </c>
      <c r="AF141" s="3"/>
      <c r="AH141" s="9"/>
      <c r="AW141" t="s">
        <v>20361</v>
      </c>
      <c r="AX141" t="s">
        <v>20363</v>
      </c>
      <c r="AY141" t="s">
        <v>20364</v>
      </c>
      <c r="AZ141" t="s">
        <v>20286</v>
      </c>
    </row>
    <row r="142" spans="1:53" ht="10.95" customHeight="1" outlineLevel="1" x14ac:dyDescent="0.25">
      <c r="A142" t="s">
        <v>6698</v>
      </c>
      <c r="C142" s="3" t="s">
        <v>12965</v>
      </c>
      <c r="D142" s="3" t="s">
        <v>20847</v>
      </c>
      <c r="E142" s="9">
        <v>1972</v>
      </c>
      <c r="F142" s="7" t="s">
        <v>21810</v>
      </c>
      <c r="G142" s="7" t="s">
        <v>5401</v>
      </c>
      <c r="H142" s="8" t="s">
        <v>8295</v>
      </c>
      <c r="I142" s="8" t="s">
        <v>20846</v>
      </c>
      <c r="J142" s="19">
        <v>3</v>
      </c>
      <c r="K142" s="19" t="s">
        <v>7736</v>
      </c>
      <c r="L142" s="11">
        <v>2</v>
      </c>
      <c r="M142" s="11"/>
      <c r="N142" s="24"/>
      <c r="P142" s="32"/>
      <c r="T142" s="19"/>
      <c r="U142" s="3"/>
      <c r="X142" t="str">
        <f t="shared" si="11"/>
        <v/>
      </c>
      <c r="Z142">
        <f t="shared" si="12"/>
        <v>1</v>
      </c>
      <c r="AB142" s="9" t="s">
        <v>2376</v>
      </c>
      <c r="AC142" t="s">
        <v>20949</v>
      </c>
      <c r="AD142">
        <f t="shared" si="13"/>
        <v>0</v>
      </c>
      <c r="AF142" s="3"/>
      <c r="AH142" s="9"/>
      <c r="AW142" t="s">
        <v>20361</v>
      </c>
      <c r="AX142" t="s">
        <v>20363</v>
      </c>
      <c r="AY142" t="s">
        <v>20364</v>
      </c>
      <c r="AZ142" t="s">
        <v>20286</v>
      </c>
    </row>
    <row r="143" spans="1:53" ht="10.95" customHeight="1" outlineLevel="1" x14ac:dyDescent="0.25">
      <c r="A143" t="s">
        <v>6698</v>
      </c>
      <c r="C143" s="3" t="s">
        <v>12965</v>
      </c>
      <c r="D143" s="3">
        <v>2499</v>
      </c>
      <c r="E143" s="9">
        <v>1972</v>
      </c>
      <c r="F143" s="7" t="s">
        <v>21811</v>
      </c>
      <c r="G143" s="7" t="s">
        <v>5401</v>
      </c>
      <c r="H143" s="8" t="s">
        <v>8294</v>
      </c>
      <c r="I143" s="8" t="s">
        <v>8293</v>
      </c>
      <c r="J143" s="19">
        <v>4</v>
      </c>
      <c r="K143" s="19" t="s">
        <v>7736</v>
      </c>
      <c r="L143" s="11">
        <v>12</v>
      </c>
      <c r="M143" s="11"/>
      <c r="N143" s="24"/>
      <c r="P143" s="32"/>
      <c r="R143">
        <v>1</v>
      </c>
      <c r="S143">
        <v>1</v>
      </c>
      <c r="T143" s="19"/>
      <c r="U143" s="3"/>
      <c r="X143" t="str">
        <f t="shared" si="11"/>
        <v/>
      </c>
      <c r="Z143" t="str">
        <f t="shared" si="12"/>
        <v/>
      </c>
      <c r="AB143" s="9" t="s">
        <v>2376</v>
      </c>
      <c r="AC143" t="s">
        <v>20377</v>
      </c>
      <c r="AD143">
        <f t="shared" si="13"/>
        <v>0</v>
      </c>
      <c r="AF143" s="3"/>
      <c r="AH143" s="9"/>
      <c r="AW143" t="s">
        <v>20361</v>
      </c>
      <c r="AX143" t="s">
        <v>20363</v>
      </c>
      <c r="AY143" t="s">
        <v>20364</v>
      </c>
      <c r="AZ143" t="s">
        <v>20286</v>
      </c>
    </row>
    <row r="144" spans="1:53" ht="10.95" customHeight="1" outlineLevel="1" x14ac:dyDescent="0.25">
      <c r="A144" t="s">
        <v>6698</v>
      </c>
      <c r="C144" s="3" t="s">
        <v>12965</v>
      </c>
      <c r="D144" s="3">
        <v>2502</v>
      </c>
      <c r="E144" s="9">
        <v>1972</v>
      </c>
      <c r="F144" s="7" t="s">
        <v>4003</v>
      </c>
      <c r="G144" s="7" t="s">
        <v>5401</v>
      </c>
      <c r="H144" s="8" t="s">
        <v>8296</v>
      </c>
      <c r="I144" s="8" t="s">
        <v>8297</v>
      </c>
      <c r="J144" s="19">
        <v>4</v>
      </c>
      <c r="K144" s="19" t="s">
        <v>7736</v>
      </c>
      <c r="L144" s="11">
        <v>3.15</v>
      </c>
      <c r="M144" s="11"/>
      <c r="N144" s="24"/>
      <c r="P144" s="32"/>
      <c r="T144" s="19"/>
      <c r="U144" s="3"/>
      <c r="X144" t="str">
        <f t="shared" si="11"/>
        <v/>
      </c>
      <c r="Z144" t="str">
        <f t="shared" si="12"/>
        <v/>
      </c>
      <c r="AB144" s="9" t="s">
        <v>2376</v>
      </c>
      <c r="AC144" t="s">
        <v>20377</v>
      </c>
      <c r="AD144">
        <f t="shared" si="13"/>
        <v>0</v>
      </c>
      <c r="AF144" s="3"/>
      <c r="AH144" s="9"/>
      <c r="AW144" t="s">
        <v>20361</v>
      </c>
      <c r="AX144" t="s">
        <v>20363</v>
      </c>
      <c r="AY144" t="s">
        <v>20364</v>
      </c>
      <c r="AZ144" t="s">
        <v>20286</v>
      </c>
      <c r="BA144" t="s">
        <v>20365</v>
      </c>
    </row>
    <row r="145" spans="1:53" ht="10.95" customHeight="1" outlineLevel="1" x14ac:dyDescent="0.25">
      <c r="A145" t="s">
        <v>6698</v>
      </c>
      <c r="C145" s="3" t="s">
        <v>12965</v>
      </c>
      <c r="D145" s="3">
        <v>2503</v>
      </c>
      <c r="E145" s="9">
        <v>1972</v>
      </c>
      <c r="F145" s="7" t="s">
        <v>21811</v>
      </c>
      <c r="G145" s="7" t="s">
        <v>5401</v>
      </c>
      <c r="H145" s="8" t="s">
        <v>8296</v>
      </c>
      <c r="I145" s="8" t="s">
        <v>8297</v>
      </c>
      <c r="J145" s="19">
        <v>4</v>
      </c>
      <c r="K145" s="19" t="s">
        <v>7736</v>
      </c>
      <c r="L145" s="11">
        <v>3.15</v>
      </c>
      <c r="M145" s="11"/>
      <c r="N145" s="24"/>
      <c r="P145" s="32"/>
      <c r="T145" s="19"/>
      <c r="U145" s="3"/>
      <c r="X145" t="str">
        <f t="shared" si="11"/>
        <v/>
      </c>
      <c r="Z145" t="str">
        <f t="shared" si="12"/>
        <v/>
      </c>
      <c r="AB145" s="9" t="s">
        <v>2376</v>
      </c>
      <c r="AC145" t="s">
        <v>20377</v>
      </c>
      <c r="AD145">
        <f t="shared" si="13"/>
        <v>0</v>
      </c>
      <c r="AF145" s="3"/>
      <c r="AH145" s="9"/>
      <c r="AW145" t="s">
        <v>20361</v>
      </c>
      <c r="AX145" t="s">
        <v>20363</v>
      </c>
      <c r="AY145" t="s">
        <v>20364</v>
      </c>
      <c r="AZ145" t="s">
        <v>20286</v>
      </c>
    </row>
    <row r="146" spans="1:53" ht="10.95" customHeight="1" outlineLevel="1" x14ac:dyDescent="0.25">
      <c r="A146" t="s">
        <v>6698</v>
      </c>
      <c r="C146" s="3" t="s">
        <v>12965</v>
      </c>
      <c r="D146" s="3">
        <v>2504</v>
      </c>
      <c r="E146" s="9">
        <v>1972</v>
      </c>
      <c r="F146" s="7" t="s">
        <v>21806</v>
      </c>
      <c r="G146" s="7" t="s">
        <v>5401</v>
      </c>
      <c r="H146" s="8" t="s">
        <v>8296</v>
      </c>
      <c r="I146" s="8" t="s">
        <v>8297</v>
      </c>
      <c r="J146" s="19">
        <v>4</v>
      </c>
      <c r="K146" s="19" t="s">
        <v>7738</v>
      </c>
      <c r="L146" s="11"/>
      <c r="M146" s="11"/>
      <c r="N146" s="24"/>
      <c r="P146" s="32"/>
      <c r="T146" s="19"/>
      <c r="U146" s="3"/>
      <c r="X146" t="str">
        <f t="shared" si="11"/>
        <v/>
      </c>
      <c r="Z146" t="str">
        <f t="shared" si="12"/>
        <v/>
      </c>
      <c r="AB146" s="9" t="s">
        <v>2376</v>
      </c>
      <c r="AC146" t="s">
        <v>20377</v>
      </c>
      <c r="AD146">
        <f t="shared" si="13"/>
        <v>0</v>
      </c>
      <c r="AF146" s="3"/>
      <c r="AH146" s="9"/>
      <c r="AW146" t="s">
        <v>20361</v>
      </c>
      <c r="AX146" t="s">
        <v>20363</v>
      </c>
      <c r="AY146" t="s">
        <v>20364</v>
      </c>
      <c r="AZ146" t="s">
        <v>20286</v>
      </c>
      <c r="BA146" t="s">
        <v>20366</v>
      </c>
    </row>
    <row r="147" spans="1:53" ht="10.95" customHeight="1" outlineLevel="1" x14ac:dyDescent="0.25">
      <c r="A147" t="s">
        <v>6698</v>
      </c>
      <c r="C147" s="3" t="s">
        <v>12965</v>
      </c>
      <c r="D147" s="3">
        <v>2505</v>
      </c>
      <c r="E147" s="9">
        <v>1972</v>
      </c>
      <c r="F147" s="7" t="s">
        <v>21808</v>
      </c>
      <c r="G147" s="7" t="s">
        <v>5401</v>
      </c>
      <c r="H147" s="8" t="s">
        <v>8296</v>
      </c>
      <c r="I147" s="8" t="s">
        <v>8297</v>
      </c>
      <c r="J147" s="19">
        <v>4</v>
      </c>
      <c r="K147" s="19" t="s">
        <v>7736</v>
      </c>
      <c r="L147" s="11">
        <v>3.15</v>
      </c>
      <c r="M147" s="11"/>
      <c r="N147" s="24"/>
      <c r="P147" s="32"/>
      <c r="T147" s="19"/>
      <c r="U147" s="3"/>
      <c r="X147" t="str">
        <f t="shared" si="11"/>
        <v/>
      </c>
      <c r="Z147" t="str">
        <f t="shared" si="12"/>
        <v/>
      </c>
      <c r="AB147" s="9" t="s">
        <v>2376</v>
      </c>
      <c r="AC147" t="s">
        <v>20377</v>
      </c>
      <c r="AD147">
        <f t="shared" si="13"/>
        <v>0</v>
      </c>
      <c r="AF147" s="3"/>
      <c r="AH147" s="9"/>
      <c r="AW147" t="s">
        <v>20361</v>
      </c>
      <c r="AX147" t="s">
        <v>20347</v>
      </c>
      <c r="AY147" t="s">
        <v>20364</v>
      </c>
      <c r="AZ147" t="s">
        <v>20286</v>
      </c>
    </row>
    <row r="148" spans="1:53" ht="10.95" customHeight="1" outlineLevel="1" x14ac:dyDescent="0.25">
      <c r="A148" t="s">
        <v>6698</v>
      </c>
      <c r="C148" s="3" t="s">
        <v>12965</v>
      </c>
      <c r="D148" s="3">
        <v>2506</v>
      </c>
      <c r="E148" s="9">
        <v>1972</v>
      </c>
      <c r="F148" s="7" t="s">
        <v>20512</v>
      </c>
      <c r="G148" s="7" t="s">
        <v>5401</v>
      </c>
      <c r="H148" s="8" t="s">
        <v>8296</v>
      </c>
      <c r="I148" s="8" t="s">
        <v>8297</v>
      </c>
      <c r="J148" s="19">
        <v>4</v>
      </c>
      <c r="K148" s="19" t="s">
        <v>7736</v>
      </c>
      <c r="L148" s="11">
        <v>3.15</v>
      </c>
      <c r="M148" s="11"/>
      <c r="N148" s="24"/>
      <c r="P148" s="32"/>
      <c r="T148" s="19"/>
      <c r="U148" s="3"/>
      <c r="X148" t="str">
        <f t="shared" si="11"/>
        <v/>
      </c>
      <c r="Z148" t="str">
        <f t="shared" si="12"/>
        <v/>
      </c>
      <c r="AB148" s="9" t="s">
        <v>2376</v>
      </c>
      <c r="AC148" t="s">
        <v>20377</v>
      </c>
      <c r="AD148">
        <f t="shared" si="13"/>
        <v>0</v>
      </c>
      <c r="AF148" s="3"/>
      <c r="AH148" s="9"/>
      <c r="AW148" t="s">
        <v>20361</v>
      </c>
      <c r="AX148" t="s">
        <v>20347</v>
      </c>
      <c r="AY148" t="s">
        <v>20364</v>
      </c>
      <c r="AZ148" t="s">
        <v>20286</v>
      </c>
    </row>
    <row r="149" spans="1:53" ht="10.95" customHeight="1" outlineLevel="1" x14ac:dyDescent="0.25">
      <c r="A149" t="s">
        <v>6698</v>
      </c>
      <c r="C149" s="3" t="s">
        <v>12965</v>
      </c>
      <c r="D149" s="3">
        <v>2599</v>
      </c>
      <c r="E149" s="9">
        <v>1972</v>
      </c>
      <c r="F149" s="7" t="s">
        <v>20512</v>
      </c>
      <c r="G149" s="7" t="s">
        <v>5401</v>
      </c>
      <c r="H149" s="8" t="s">
        <v>8295</v>
      </c>
      <c r="I149" s="8" t="s">
        <v>8298</v>
      </c>
      <c r="J149" s="19">
        <v>4</v>
      </c>
      <c r="K149" s="19" t="s">
        <v>7738</v>
      </c>
      <c r="L149" s="11"/>
      <c r="M149" s="11"/>
      <c r="N149" s="24"/>
      <c r="P149" s="32"/>
      <c r="T149" s="19"/>
      <c r="U149" s="3"/>
      <c r="W149" t="s">
        <v>7738</v>
      </c>
      <c r="X149" t="str">
        <f t="shared" si="11"/>
        <v/>
      </c>
      <c r="Z149" t="str">
        <f t="shared" si="12"/>
        <v/>
      </c>
      <c r="AB149" s="9" t="s">
        <v>2376</v>
      </c>
      <c r="AC149" t="s">
        <v>20377</v>
      </c>
      <c r="AD149">
        <f t="shared" si="13"/>
        <v>0</v>
      </c>
      <c r="AF149" s="3"/>
      <c r="AH149" s="9"/>
      <c r="AW149" t="s">
        <v>20361</v>
      </c>
      <c r="AX149" t="s">
        <v>20347</v>
      </c>
      <c r="AY149" t="s">
        <v>20364</v>
      </c>
      <c r="AZ149" t="s">
        <v>20286</v>
      </c>
      <c r="BA149" t="s">
        <v>20374</v>
      </c>
    </row>
    <row r="150" spans="1:53" ht="10.95" customHeight="1" outlineLevel="1" x14ac:dyDescent="0.25">
      <c r="A150" t="s">
        <v>6698</v>
      </c>
      <c r="C150" s="3" t="s">
        <v>12965</v>
      </c>
      <c r="D150" s="3">
        <v>2635</v>
      </c>
      <c r="E150" s="9">
        <v>1972</v>
      </c>
      <c r="F150" s="7" t="s">
        <v>21811</v>
      </c>
      <c r="G150" s="7" t="s">
        <v>5401</v>
      </c>
      <c r="H150" s="8" t="s">
        <v>8295</v>
      </c>
      <c r="I150" s="8" t="s">
        <v>8299</v>
      </c>
      <c r="J150" s="19">
        <v>4</v>
      </c>
      <c r="K150" s="19" t="s">
        <v>7736</v>
      </c>
      <c r="L150" s="11">
        <v>3.2</v>
      </c>
      <c r="M150" s="11"/>
      <c r="N150" s="24"/>
      <c r="P150" s="32"/>
      <c r="T150" s="19"/>
      <c r="U150" s="3"/>
      <c r="X150" t="str">
        <f t="shared" si="11"/>
        <v/>
      </c>
      <c r="Z150" t="str">
        <f t="shared" si="12"/>
        <v/>
      </c>
      <c r="AB150" s="9" t="s">
        <v>2376</v>
      </c>
      <c r="AC150" t="s">
        <v>20377</v>
      </c>
      <c r="AD150">
        <f t="shared" si="13"/>
        <v>0</v>
      </c>
      <c r="AF150" s="3"/>
      <c r="AH150" s="9"/>
      <c r="AW150" t="s">
        <v>20361</v>
      </c>
      <c r="AX150" t="s">
        <v>20363</v>
      </c>
      <c r="AY150" t="s">
        <v>20364</v>
      </c>
      <c r="AZ150" t="s">
        <v>20286</v>
      </c>
    </row>
    <row r="151" spans="1:53" ht="10.95" customHeight="1" outlineLevel="1" x14ac:dyDescent="0.25">
      <c r="A151" t="s">
        <v>6698</v>
      </c>
      <c r="C151" s="3" t="s">
        <v>12965</v>
      </c>
      <c r="D151" s="3">
        <v>2636</v>
      </c>
      <c r="E151" s="9">
        <v>1972</v>
      </c>
      <c r="F151" s="7" t="s">
        <v>21811</v>
      </c>
      <c r="G151" s="7" t="s">
        <v>5401</v>
      </c>
      <c r="H151" s="8" t="s">
        <v>8295</v>
      </c>
      <c r="I151" s="8" t="s">
        <v>8299</v>
      </c>
      <c r="J151" s="19">
        <v>4</v>
      </c>
      <c r="K151" s="19" t="s">
        <v>7738</v>
      </c>
      <c r="L151" s="11"/>
      <c r="M151" s="11"/>
      <c r="N151" s="24"/>
      <c r="P151" s="32"/>
      <c r="T151" s="19"/>
      <c r="U151" s="3"/>
      <c r="X151" t="str">
        <f t="shared" si="11"/>
        <v/>
      </c>
      <c r="Z151" t="str">
        <f t="shared" si="12"/>
        <v/>
      </c>
      <c r="AB151" s="9" t="s">
        <v>2376</v>
      </c>
      <c r="AC151" t="s">
        <v>20377</v>
      </c>
      <c r="AD151">
        <f t="shared" si="13"/>
        <v>0</v>
      </c>
      <c r="AF151" s="3"/>
      <c r="AH151" s="9"/>
      <c r="AW151" t="s">
        <v>20361</v>
      </c>
      <c r="AX151" t="s">
        <v>20347</v>
      </c>
      <c r="AY151" t="s">
        <v>20364</v>
      </c>
      <c r="AZ151" t="s">
        <v>20286</v>
      </c>
    </row>
    <row r="152" spans="1:53" ht="10.95" customHeight="1" outlineLevel="1" x14ac:dyDescent="0.25">
      <c r="A152" t="s">
        <v>6698</v>
      </c>
      <c r="C152" s="3" t="s">
        <v>12965</v>
      </c>
      <c r="D152" s="3">
        <v>2637</v>
      </c>
      <c r="E152" s="9">
        <v>1972</v>
      </c>
      <c r="F152" s="7" t="s">
        <v>21806</v>
      </c>
      <c r="G152" s="7" t="s">
        <v>5401</v>
      </c>
      <c r="H152" s="8" t="s">
        <v>8295</v>
      </c>
      <c r="I152" s="8" t="s">
        <v>8299</v>
      </c>
      <c r="J152" s="19">
        <v>4</v>
      </c>
      <c r="K152" s="19" t="s">
        <v>7738</v>
      </c>
      <c r="L152" s="11"/>
      <c r="M152" s="11"/>
      <c r="N152" s="24"/>
      <c r="P152" s="32"/>
      <c r="T152" s="19"/>
      <c r="U152" s="3"/>
      <c r="X152" t="str">
        <f t="shared" si="11"/>
        <v/>
      </c>
      <c r="Z152" t="str">
        <f t="shared" si="12"/>
        <v/>
      </c>
      <c r="AB152" s="9" t="s">
        <v>2376</v>
      </c>
      <c r="AC152" t="s">
        <v>20377</v>
      </c>
      <c r="AD152">
        <f t="shared" si="13"/>
        <v>0</v>
      </c>
      <c r="AF152" s="3"/>
      <c r="AH152" s="9"/>
      <c r="AW152" t="s">
        <v>20361</v>
      </c>
      <c r="AX152" t="s">
        <v>20347</v>
      </c>
      <c r="AY152" t="s">
        <v>20364</v>
      </c>
      <c r="AZ152" t="s">
        <v>20286</v>
      </c>
    </row>
    <row r="153" spans="1:53" ht="10.95" customHeight="1" outlineLevel="1" x14ac:dyDescent="0.25">
      <c r="A153" t="s">
        <v>6698</v>
      </c>
      <c r="C153" s="3" t="s">
        <v>12965</v>
      </c>
      <c r="D153" s="3">
        <v>2638</v>
      </c>
      <c r="E153" s="9">
        <v>1972</v>
      </c>
      <c r="F153" s="7" t="s">
        <v>21811</v>
      </c>
      <c r="G153" s="7" t="s">
        <v>5401</v>
      </c>
      <c r="H153" s="8" t="s">
        <v>8295</v>
      </c>
      <c r="I153" s="8" t="s">
        <v>8300</v>
      </c>
      <c r="J153" s="19">
        <v>4</v>
      </c>
      <c r="K153" s="19" t="s">
        <v>7736</v>
      </c>
      <c r="L153" s="11">
        <v>4.5</v>
      </c>
      <c r="M153" s="11"/>
      <c r="N153" s="24"/>
      <c r="P153" s="32"/>
      <c r="T153" s="19"/>
      <c r="U153" s="3"/>
      <c r="X153" t="str">
        <f t="shared" si="11"/>
        <v/>
      </c>
      <c r="Z153" t="str">
        <f t="shared" si="12"/>
        <v/>
      </c>
      <c r="AB153" s="9" t="s">
        <v>2376</v>
      </c>
      <c r="AC153" t="s">
        <v>20377</v>
      </c>
      <c r="AD153">
        <f t="shared" si="13"/>
        <v>0</v>
      </c>
      <c r="AF153" s="3"/>
      <c r="AH153" s="9"/>
      <c r="AW153" t="s">
        <v>20361</v>
      </c>
      <c r="AX153" t="s">
        <v>20363</v>
      </c>
      <c r="AY153" t="s">
        <v>20364</v>
      </c>
      <c r="AZ153" t="s">
        <v>20286</v>
      </c>
    </row>
    <row r="154" spans="1:53" ht="10.95" customHeight="1" outlineLevel="1" x14ac:dyDescent="0.25">
      <c r="A154" t="s">
        <v>6698</v>
      </c>
      <c r="C154" s="3" t="s">
        <v>12965</v>
      </c>
      <c r="D154" s="3">
        <v>2639</v>
      </c>
      <c r="E154" s="9">
        <v>1972</v>
      </c>
      <c r="F154" s="7" t="s">
        <v>21806</v>
      </c>
      <c r="G154" s="7" t="s">
        <v>5401</v>
      </c>
      <c r="H154" s="8" t="s">
        <v>8295</v>
      </c>
      <c r="I154" s="8" t="s">
        <v>8300</v>
      </c>
      <c r="J154" s="19">
        <v>4</v>
      </c>
      <c r="K154" s="19" t="s">
        <v>7738</v>
      </c>
      <c r="L154" s="11"/>
      <c r="M154" s="11"/>
      <c r="N154" s="24"/>
      <c r="P154" s="32"/>
      <c r="T154" s="19"/>
      <c r="U154" s="3"/>
      <c r="X154" t="str">
        <f t="shared" si="11"/>
        <v/>
      </c>
      <c r="Z154" t="str">
        <f t="shared" si="12"/>
        <v/>
      </c>
      <c r="AB154" s="9" t="s">
        <v>2376</v>
      </c>
      <c r="AC154" t="s">
        <v>20377</v>
      </c>
      <c r="AD154">
        <f t="shared" si="13"/>
        <v>0</v>
      </c>
      <c r="AF154" s="3"/>
      <c r="AH154" s="9"/>
      <c r="AW154" t="s">
        <v>20361</v>
      </c>
      <c r="AX154" t="s">
        <v>20363</v>
      </c>
      <c r="AY154" t="s">
        <v>20364</v>
      </c>
      <c r="AZ154" t="s">
        <v>20286</v>
      </c>
    </row>
    <row r="155" spans="1:53" ht="10.95" customHeight="1" outlineLevel="1" x14ac:dyDescent="0.25">
      <c r="A155" t="s">
        <v>6698</v>
      </c>
      <c r="C155" s="3" t="s">
        <v>12965</v>
      </c>
      <c r="D155" s="3">
        <v>2640</v>
      </c>
      <c r="E155" s="9">
        <v>1972</v>
      </c>
      <c r="F155" s="7" t="s">
        <v>20512</v>
      </c>
      <c r="G155" s="7" t="s">
        <v>5401</v>
      </c>
      <c r="H155" s="8" t="s">
        <v>8295</v>
      </c>
      <c r="I155" s="8" t="s">
        <v>8300</v>
      </c>
      <c r="J155" s="19">
        <v>4</v>
      </c>
      <c r="K155" s="19" t="s">
        <v>7738</v>
      </c>
      <c r="L155" s="11"/>
      <c r="M155" s="11"/>
      <c r="N155" s="24"/>
      <c r="P155" s="32"/>
      <c r="T155" s="19"/>
      <c r="U155" s="3"/>
      <c r="X155" t="str">
        <f t="shared" si="11"/>
        <v/>
      </c>
      <c r="Z155" t="str">
        <f t="shared" si="12"/>
        <v/>
      </c>
      <c r="AB155" s="9" t="s">
        <v>2376</v>
      </c>
      <c r="AC155" t="s">
        <v>20377</v>
      </c>
      <c r="AD155">
        <f t="shared" si="13"/>
        <v>0</v>
      </c>
      <c r="AF155" s="3"/>
      <c r="AH155" s="9"/>
      <c r="AW155" t="s">
        <v>20361</v>
      </c>
      <c r="AX155" t="s">
        <v>20363</v>
      </c>
      <c r="AY155" t="s">
        <v>20364</v>
      </c>
      <c r="AZ155" t="s">
        <v>20286</v>
      </c>
    </row>
    <row r="156" spans="1:53" ht="10.95" customHeight="1" outlineLevel="1" x14ac:dyDescent="0.25">
      <c r="A156" t="s">
        <v>6698</v>
      </c>
      <c r="C156" s="3" t="s">
        <v>12965</v>
      </c>
      <c r="D156" s="3">
        <v>2650</v>
      </c>
      <c r="E156" s="9">
        <v>1972</v>
      </c>
      <c r="F156" s="7" t="s">
        <v>21806</v>
      </c>
      <c r="G156" s="7" t="s">
        <v>5401</v>
      </c>
      <c r="H156" s="8" t="s">
        <v>8295</v>
      </c>
      <c r="I156" s="8" t="s">
        <v>8301</v>
      </c>
      <c r="J156" s="19">
        <v>4</v>
      </c>
      <c r="K156" s="19" t="s">
        <v>7738</v>
      </c>
      <c r="L156" s="11"/>
      <c r="M156" s="11"/>
      <c r="N156" s="24"/>
      <c r="P156" s="32"/>
      <c r="T156" s="19"/>
      <c r="U156" s="3"/>
      <c r="X156" t="str">
        <f t="shared" si="11"/>
        <v/>
      </c>
      <c r="Z156" t="str">
        <f t="shared" si="12"/>
        <v/>
      </c>
      <c r="AB156" s="9" t="s">
        <v>2376</v>
      </c>
      <c r="AC156" t="s">
        <v>20377</v>
      </c>
      <c r="AD156">
        <f t="shared" si="13"/>
        <v>0</v>
      </c>
      <c r="AF156" s="3"/>
      <c r="AH156" s="9"/>
      <c r="AW156" t="s">
        <v>20361</v>
      </c>
      <c r="AX156" t="s">
        <v>20347</v>
      </c>
      <c r="AY156" t="s">
        <v>20364</v>
      </c>
      <c r="AZ156" t="s">
        <v>20286</v>
      </c>
    </row>
    <row r="157" spans="1:53" ht="10.95" customHeight="1" outlineLevel="1" x14ac:dyDescent="0.25">
      <c r="A157" t="s">
        <v>6698</v>
      </c>
      <c r="C157" s="3" t="s">
        <v>12965</v>
      </c>
      <c r="D157" s="3">
        <v>2651</v>
      </c>
      <c r="E157" s="9">
        <v>1972</v>
      </c>
      <c r="F157" s="7" t="s">
        <v>21808</v>
      </c>
      <c r="G157" s="7" t="s">
        <v>5401</v>
      </c>
      <c r="H157" s="8" t="s">
        <v>8295</v>
      </c>
      <c r="I157" s="8" t="s">
        <v>8301</v>
      </c>
      <c r="J157" s="19">
        <v>4</v>
      </c>
      <c r="K157" s="19" t="s">
        <v>7738</v>
      </c>
      <c r="L157" s="11"/>
      <c r="M157" s="11"/>
      <c r="N157" s="24"/>
      <c r="P157" s="32"/>
      <c r="T157" s="19"/>
      <c r="U157" s="3"/>
      <c r="X157" t="str">
        <f t="shared" si="11"/>
        <v/>
      </c>
      <c r="Z157" t="str">
        <f t="shared" si="12"/>
        <v/>
      </c>
      <c r="AB157" s="9" t="s">
        <v>2376</v>
      </c>
      <c r="AC157" t="s">
        <v>20377</v>
      </c>
      <c r="AD157">
        <f t="shared" si="13"/>
        <v>0</v>
      </c>
      <c r="AF157" s="3"/>
      <c r="AH157" s="9"/>
      <c r="AW157" t="s">
        <v>20361</v>
      </c>
      <c r="AX157" t="s">
        <v>20347</v>
      </c>
      <c r="AY157" t="s">
        <v>20364</v>
      </c>
      <c r="AZ157" t="s">
        <v>20286</v>
      </c>
    </row>
    <row r="158" spans="1:53" ht="10.95" customHeight="1" outlineLevel="1" x14ac:dyDescent="0.25">
      <c r="A158" t="s">
        <v>6698</v>
      </c>
      <c r="C158" s="3" t="s">
        <v>12965</v>
      </c>
      <c r="D158" s="3">
        <v>2652</v>
      </c>
      <c r="E158" s="9">
        <v>1972</v>
      </c>
      <c r="F158" s="7" t="s">
        <v>20512</v>
      </c>
      <c r="G158" s="7" t="s">
        <v>5401</v>
      </c>
      <c r="H158" s="8" t="s">
        <v>8295</v>
      </c>
      <c r="I158" s="8" t="s">
        <v>8301</v>
      </c>
      <c r="J158" s="19">
        <v>4</v>
      </c>
      <c r="K158" s="19" t="s">
        <v>7738</v>
      </c>
      <c r="L158" s="11"/>
      <c r="M158" s="11"/>
      <c r="N158" s="24"/>
      <c r="P158" s="32"/>
      <c r="T158" s="19"/>
      <c r="U158" s="3"/>
      <c r="X158" t="str">
        <f t="shared" si="11"/>
        <v/>
      </c>
      <c r="Z158" t="str">
        <f t="shared" si="12"/>
        <v/>
      </c>
      <c r="AB158" s="9" t="s">
        <v>2376</v>
      </c>
      <c r="AC158" t="s">
        <v>20377</v>
      </c>
      <c r="AD158">
        <f t="shared" si="13"/>
        <v>0</v>
      </c>
      <c r="AF158" s="3"/>
      <c r="AH158" s="9"/>
      <c r="AW158" t="s">
        <v>20361</v>
      </c>
      <c r="AX158" t="s">
        <v>20347</v>
      </c>
      <c r="AY158" t="s">
        <v>20364</v>
      </c>
      <c r="AZ158" t="s">
        <v>20286</v>
      </c>
    </row>
    <row r="159" spans="1:53" ht="10.95" customHeight="1" outlineLevel="1" x14ac:dyDescent="0.25">
      <c r="A159" t="s">
        <v>6698</v>
      </c>
      <c r="C159" s="3" t="s">
        <v>12965</v>
      </c>
      <c r="D159" s="3">
        <v>2668</v>
      </c>
      <c r="E159" s="9">
        <v>1972</v>
      </c>
      <c r="F159" s="7" t="s">
        <v>21811</v>
      </c>
      <c r="G159" s="7" t="s">
        <v>5401</v>
      </c>
      <c r="H159" s="8" t="s">
        <v>8295</v>
      </c>
      <c r="I159" s="8" t="s">
        <v>8302</v>
      </c>
      <c r="J159" s="19">
        <v>4</v>
      </c>
      <c r="K159" s="19" t="s">
        <v>7738</v>
      </c>
      <c r="L159" s="11"/>
      <c r="M159" s="11"/>
      <c r="N159" s="24"/>
      <c r="P159" s="32"/>
      <c r="T159" s="19"/>
      <c r="U159" s="3"/>
      <c r="X159" t="str">
        <f t="shared" si="11"/>
        <v/>
      </c>
      <c r="Z159" t="str">
        <f t="shared" si="12"/>
        <v/>
      </c>
      <c r="AB159" s="9" t="s">
        <v>2376</v>
      </c>
      <c r="AC159" t="s">
        <v>20377</v>
      </c>
      <c r="AD159">
        <f t="shared" si="13"/>
        <v>0</v>
      </c>
      <c r="AF159" s="3"/>
      <c r="AH159" s="9"/>
      <c r="AW159" t="s">
        <v>20361</v>
      </c>
      <c r="AX159" t="s">
        <v>20347</v>
      </c>
      <c r="AY159" t="s">
        <v>20364</v>
      </c>
      <c r="AZ159" t="s">
        <v>20286</v>
      </c>
    </row>
    <row r="160" spans="1:53" ht="10.95" customHeight="1" outlineLevel="1" x14ac:dyDescent="0.25">
      <c r="A160" t="s">
        <v>6698</v>
      </c>
      <c r="C160" s="3" t="s">
        <v>12965</v>
      </c>
      <c r="D160" s="3">
        <v>2669</v>
      </c>
      <c r="E160" s="9">
        <v>1972</v>
      </c>
      <c r="F160" s="7" t="s">
        <v>21811</v>
      </c>
      <c r="G160" s="7" t="s">
        <v>5401</v>
      </c>
      <c r="H160" s="8" t="s">
        <v>8295</v>
      </c>
      <c r="I160" s="8" t="s">
        <v>8302</v>
      </c>
      <c r="J160" s="19">
        <v>4</v>
      </c>
      <c r="K160" s="19" t="s">
        <v>7736</v>
      </c>
      <c r="L160" s="11">
        <v>0.7</v>
      </c>
      <c r="M160" s="11"/>
      <c r="N160" s="24"/>
      <c r="P160" s="32"/>
      <c r="T160" s="19"/>
      <c r="U160" s="3"/>
      <c r="X160" t="str">
        <f t="shared" si="11"/>
        <v/>
      </c>
      <c r="Z160" t="str">
        <f t="shared" si="12"/>
        <v/>
      </c>
      <c r="AB160" s="9" t="s">
        <v>2376</v>
      </c>
      <c r="AC160" t="s">
        <v>20377</v>
      </c>
      <c r="AD160">
        <f t="shared" si="13"/>
        <v>0</v>
      </c>
      <c r="AF160" s="3"/>
      <c r="AH160" s="9"/>
      <c r="AW160" t="s">
        <v>20361</v>
      </c>
      <c r="AX160" t="s">
        <v>20347</v>
      </c>
      <c r="AY160" t="s">
        <v>20364</v>
      </c>
      <c r="AZ160" t="s">
        <v>20286</v>
      </c>
    </row>
    <row r="161" spans="1:54" ht="10.95" customHeight="1" outlineLevel="1" x14ac:dyDescent="0.25">
      <c r="A161" t="s">
        <v>6698</v>
      </c>
      <c r="C161" s="3" t="s">
        <v>12965</v>
      </c>
      <c r="D161" s="3">
        <v>2670</v>
      </c>
      <c r="E161" s="9">
        <v>1972</v>
      </c>
      <c r="F161" s="7" t="s">
        <v>21806</v>
      </c>
      <c r="G161" s="7" t="s">
        <v>5401</v>
      </c>
      <c r="H161" s="8" t="s">
        <v>8295</v>
      </c>
      <c r="I161" s="8" t="s">
        <v>8302</v>
      </c>
      <c r="J161" s="19">
        <v>4</v>
      </c>
      <c r="K161" s="19" t="s">
        <v>7738</v>
      </c>
      <c r="L161" s="11"/>
      <c r="M161" s="11"/>
      <c r="N161" s="24"/>
      <c r="P161" s="32"/>
      <c r="T161" s="19"/>
      <c r="U161" s="3"/>
      <c r="X161" t="str">
        <f t="shared" si="11"/>
        <v/>
      </c>
      <c r="Z161" t="str">
        <f t="shared" si="12"/>
        <v/>
      </c>
      <c r="AB161" s="9" t="s">
        <v>2376</v>
      </c>
      <c r="AC161" t="s">
        <v>20377</v>
      </c>
      <c r="AD161">
        <f t="shared" si="13"/>
        <v>0</v>
      </c>
      <c r="AF161" s="3"/>
      <c r="AH161" s="9"/>
      <c r="AW161" t="s">
        <v>20361</v>
      </c>
      <c r="AX161" t="s">
        <v>20347</v>
      </c>
      <c r="AY161" t="s">
        <v>20364</v>
      </c>
      <c r="AZ161" t="s">
        <v>20286</v>
      </c>
    </row>
    <row r="162" spans="1:54" ht="10.95" customHeight="1" x14ac:dyDescent="0.25">
      <c r="A162" s="6" t="s">
        <v>8333</v>
      </c>
      <c r="B162" t="s">
        <v>12546</v>
      </c>
      <c r="C162" s="3" t="s">
        <v>12533</v>
      </c>
      <c r="E162" s="9"/>
      <c r="F162" s="7"/>
      <c r="G162" s="7"/>
      <c r="H162" s="8"/>
      <c r="I162" s="8"/>
      <c r="J162" s="19"/>
      <c r="K162" s="19"/>
      <c r="L162" s="11"/>
      <c r="M162" s="11">
        <f>SUM(L163:L173)</f>
        <v>94.8</v>
      </c>
      <c r="N162" s="24">
        <v>3755</v>
      </c>
      <c r="O162">
        <f>COUNTIF(K163:K173,"*")</f>
        <v>11</v>
      </c>
      <c r="P162" s="32">
        <f>O162/N162</f>
        <v>2.9294274300932089E-3</v>
      </c>
      <c r="Q162">
        <f>COUNTIF(K163:K173,"Y")+COUNTIF(K163:K173,"S")</f>
        <v>11</v>
      </c>
      <c r="T162" s="19" t="s">
        <v>7736</v>
      </c>
      <c r="U162" s="3"/>
      <c r="V162" t="s">
        <v>18554</v>
      </c>
      <c r="X162" t="str">
        <f t="shared" si="11"/>
        <v/>
      </c>
      <c r="Z162" t="str">
        <f t="shared" si="12"/>
        <v/>
      </c>
      <c r="AB162" s="9"/>
      <c r="AE162">
        <f>COUNTIF(AD163:AD173,"1")</f>
        <v>9</v>
      </c>
      <c r="AF162" s="3"/>
      <c r="AH162" s="9"/>
      <c r="AI162">
        <f>COUNTIF($J163:$J173,"1")-COUNTIFS($J163:$J173,"1",$K163:$K173,"V")</f>
        <v>11</v>
      </c>
      <c r="AJ162">
        <f>COUNTIFS($J163:$J173,"1",$K163:$K173,"Y")+COUNTIFS($J163:$J173,"1",$K163:$K173,"s")</f>
        <v>11</v>
      </c>
      <c r="AK162">
        <f>COUNTIF($J163:$J173,"2")-COUNTIFS($J163:$J173,"2",$K163:$K173,"V")</f>
        <v>0</v>
      </c>
      <c r="AL162">
        <f>COUNTIFS($J163:$J173,"2",$K163:$K173,"Y")+COUNTIFS($J163:$J173,"2",$K163:$K173,"s")</f>
        <v>0</v>
      </c>
      <c r="AM162">
        <f>COUNTIF($J163:$J173,"3")-COUNTIFS($J163:$J173,"3",$K163:$K173,"V")</f>
        <v>0</v>
      </c>
      <c r="AN162">
        <f>COUNTIFS($J163:$J173,"3",$K163:$K173,"Y")+COUNTIFS($J163:$J173,"3",$K163:$K173,"s")</f>
        <v>0</v>
      </c>
      <c r="AO162">
        <f>COUNTIF($J163:$J173,"4")-COUNTIFS($J163:$J173,"4",$K163:$K173,"V")</f>
        <v>0</v>
      </c>
      <c r="AP162">
        <f>COUNTIFS($J163:$J173,"4",$K163:$K173,"Y")+COUNTIFS($J163:$J173,"4",$K163:$K173,"s")</f>
        <v>0</v>
      </c>
      <c r="AQ162">
        <f>COUNTIF($J163:$J173,"5")-COUNTIFS($J163:$J173,"5",$K163:$K173,"V")</f>
        <v>0</v>
      </c>
      <c r="AR162">
        <f>COUNTIFS($J163:$J173,"5",$K163:$K173,"Y")+COUNTIFS($J163:$J173,"5",$K163:$K173,"s")</f>
        <v>0</v>
      </c>
      <c r="AS162">
        <f>COUNTIF($J163:$J173,"6")-COUNTIFS($J163:$J173,"6",$K163:$K173,"V")</f>
        <v>0</v>
      </c>
      <c r="AT162">
        <f>COUNTIFS($J163:$J173,"6",$K163:$K173,"Y")+COUNTIFS($J163:$J173,"6",$K163:$K173,"s")</f>
        <v>0</v>
      </c>
      <c r="AU162">
        <f>COUNTIF($J163:$J173,"7")-COUNTIFS($J163:$J173,"7",$K163:$K173,"V")</f>
        <v>0</v>
      </c>
      <c r="AV162">
        <f>COUNTIFS($J163:$J173,"7",$K163:$K173,"Y")+COUNTIFS($J163:$J173,"7",$K163:$K173,"s")</f>
        <v>0</v>
      </c>
    </row>
    <row r="163" spans="1:54" ht="10.95" customHeight="1" outlineLevel="1" x14ac:dyDescent="0.25">
      <c r="A163" t="s">
        <v>6699</v>
      </c>
      <c r="C163" s="3" t="s">
        <v>12533</v>
      </c>
      <c r="D163" s="3">
        <v>670</v>
      </c>
      <c r="E163" s="9">
        <v>1962</v>
      </c>
      <c r="F163" s="7" t="s">
        <v>3997</v>
      </c>
      <c r="G163" s="7" t="s">
        <v>3998</v>
      </c>
      <c r="H163" s="8" t="s">
        <v>5402</v>
      </c>
      <c r="I163" s="8" t="s">
        <v>8314</v>
      </c>
      <c r="J163" s="19">
        <v>1</v>
      </c>
      <c r="K163" s="19" t="s">
        <v>7736</v>
      </c>
      <c r="L163" s="11">
        <v>0.8</v>
      </c>
      <c r="M163" s="11"/>
      <c r="N163" s="24"/>
      <c r="P163" s="32"/>
      <c r="S163">
        <v>1</v>
      </c>
      <c r="T163" s="19"/>
      <c r="U163" s="3">
        <v>618</v>
      </c>
      <c r="X163" t="str">
        <f t="shared" si="11"/>
        <v/>
      </c>
      <c r="Z163" t="str">
        <f t="shared" si="12"/>
        <v/>
      </c>
      <c r="AB163" s="9"/>
      <c r="AC163" t="s">
        <v>20379</v>
      </c>
      <c r="AD163">
        <f t="shared" ref="AD163:AD173" si="14">COUNTIF(H163,"*Fuji*")</f>
        <v>1</v>
      </c>
      <c r="AF163" s="3"/>
      <c r="AG163" t="s">
        <v>4924</v>
      </c>
      <c r="AH163" s="9" t="s">
        <v>4613</v>
      </c>
      <c r="AW163" t="s">
        <v>20269</v>
      </c>
      <c r="AX163" t="s">
        <v>20380</v>
      </c>
      <c r="AY163" t="s">
        <v>20286</v>
      </c>
    </row>
    <row r="164" spans="1:54" ht="10.95" customHeight="1" outlineLevel="1" x14ac:dyDescent="0.25">
      <c r="A164" t="s">
        <v>6699</v>
      </c>
      <c r="C164" s="3" t="s">
        <v>12533</v>
      </c>
      <c r="D164" s="3" t="s">
        <v>8317</v>
      </c>
      <c r="E164" s="9">
        <v>1962</v>
      </c>
      <c r="F164" s="7" t="s">
        <v>5047</v>
      </c>
      <c r="G164" s="7" t="s">
        <v>3998</v>
      </c>
      <c r="H164" s="8" t="s">
        <v>5402</v>
      </c>
      <c r="I164" s="8" t="s">
        <v>8314</v>
      </c>
      <c r="J164" s="19">
        <v>1</v>
      </c>
      <c r="K164" s="19" t="s">
        <v>7736</v>
      </c>
      <c r="L164" s="11">
        <v>15</v>
      </c>
      <c r="M164" s="11"/>
      <c r="N164" s="24"/>
      <c r="P164" s="32"/>
      <c r="T164" s="19"/>
      <c r="U164" s="3">
        <v>618</v>
      </c>
      <c r="X164" t="str">
        <f t="shared" si="11"/>
        <v/>
      </c>
      <c r="Z164" t="str">
        <f t="shared" si="12"/>
        <v/>
      </c>
      <c r="AB164" s="9"/>
      <c r="AC164" t="s">
        <v>20379</v>
      </c>
      <c r="AD164">
        <f t="shared" si="14"/>
        <v>1</v>
      </c>
      <c r="AF164" s="3"/>
      <c r="AG164" t="s">
        <v>4924</v>
      </c>
      <c r="AH164" s="9" t="s">
        <v>4613</v>
      </c>
      <c r="AW164" t="s">
        <v>20269</v>
      </c>
      <c r="AX164" t="s">
        <v>20380</v>
      </c>
      <c r="AY164" t="s">
        <v>20286</v>
      </c>
    </row>
    <row r="165" spans="1:54" ht="10.95" customHeight="1" outlineLevel="1" x14ac:dyDescent="0.25">
      <c r="A165" t="s">
        <v>6699</v>
      </c>
      <c r="C165" s="3" t="s">
        <v>12533</v>
      </c>
      <c r="D165" s="3">
        <v>673</v>
      </c>
      <c r="E165" s="9">
        <v>1962</v>
      </c>
      <c r="F165" s="7" t="s">
        <v>18715</v>
      </c>
      <c r="G165" s="7" t="s">
        <v>3998</v>
      </c>
      <c r="H165" s="8" t="s">
        <v>5402</v>
      </c>
      <c r="I165" s="8" t="s">
        <v>8314</v>
      </c>
      <c r="J165" s="19">
        <v>1</v>
      </c>
      <c r="K165" s="19" t="s">
        <v>7736</v>
      </c>
      <c r="L165" s="11">
        <v>13</v>
      </c>
      <c r="M165" s="11"/>
      <c r="N165" s="24"/>
      <c r="P165" s="32"/>
      <c r="T165" s="19"/>
      <c r="U165" s="3">
        <v>733</v>
      </c>
      <c r="X165" t="str">
        <f t="shared" si="11"/>
        <v/>
      </c>
      <c r="Z165" t="str">
        <f t="shared" si="12"/>
        <v/>
      </c>
      <c r="AB165" s="9"/>
      <c r="AC165" t="s">
        <v>20379</v>
      </c>
      <c r="AD165">
        <f t="shared" si="14"/>
        <v>1</v>
      </c>
      <c r="AF165" s="3"/>
      <c r="AG165" t="s">
        <v>4924</v>
      </c>
      <c r="AH165" s="9" t="s">
        <v>4623</v>
      </c>
      <c r="AW165" t="s">
        <v>20269</v>
      </c>
      <c r="AX165" t="s">
        <v>20380</v>
      </c>
      <c r="AY165" t="s">
        <v>20286</v>
      </c>
    </row>
    <row r="166" spans="1:54" ht="10.95" customHeight="1" outlineLevel="1" x14ac:dyDescent="0.25">
      <c r="A166" t="s">
        <v>6699</v>
      </c>
      <c r="C166" s="3" t="s">
        <v>12533</v>
      </c>
      <c r="D166" s="3" t="s">
        <v>8318</v>
      </c>
      <c r="E166" s="9">
        <v>1962</v>
      </c>
      <c r="F166" s="7" t="s">
        <v>8315</v>
      </c>
      <c r="G166" s="7" t="s">
        <v>3998</v>
      </c>
      <c r="H166" s="8" t="s">
        <v>5402</v>
      </c>
      <c r="I166" s="8" t="s">
        <v>8314</v>
      </c>
      <c r="J166" s="19">
        <v>1</v>
      </c>
      <c r="K166" s="19" t="s">
        <v>7736</v>
      </c>
      <c r="L166" s="11">
        <v>12</v>
      </c>
      <c r="M166" s="11"/>
      <c r="N166" s="24"/>
      <c r="P166" s="32"/>
      <c r="T166" s="19"/>
      <c r="U166" s="3">
        <v>734</v>
      </c>
      <c r="X166" t="str">
        <f t="shared" si="11"/>
        <v/>
      </c>
      <c r="Z166">
        <f t="shared" si="12"/>
        <v>1</v>
      </c>
      <c r="AB166" s="9"/>
      <c r="AC166" t="s">
        <v>20379</v>
      </c>
      <c r="AD166">
        <f t="shared" si="14"/>
        <v>1</v>
      </c>
      <c r="AF166" s="3"/>
      <c r="AG166" t="s">
        <v>4924</v>
      </c>
      <c r="AH166" s="9" t="s">
        <v>4623</v>
      </c>
      <c r="AW166" t="s">
        <v>20269</v>
      </c>
      <c r="AX166" t="s">
        <v>20380</v>
      </c>
      <c r="AY166" t="s">
        <v>20286</v>
      </c>
    </row>
    <row r="167" spans="1:54" ht="10.95" customHeight="1" outlineLevel="1" x14ac:dyDescent="0.25">
      <c r="A167" t="s">
        <v>6699</v>
      </c>
      <c r="C167" s="3" t="s">
        <v>12533</v>
      </c>
      <c r="D167" s="3" t="s">
        <v>19955</v>
      </c>
      <c r="E167" s="9">
        <v>1962</v>
      </c>
      <c r="F167" s="7" t="s">
        <v>8316</v>
      </c>
      <c r="G167" s="7" t="s">
        <v>3998</v>
      </c>
      <c r="H167" s="8" t="s">
        <v>5402</v>
      </c>
      <c r="I167" s="8" t="s">
        <v>8314</v>
      </c>
      <c r="J167" s="19">
        <v>1</v>
      </c>
      <c r="K167" s="19" t="s">
        <v>7736</v>
      </c>
      <c r="L167" s="11">
        <v>12</v>
      </c>
      <c r="M167" s="11"/>
      <c r="N167" s="24"/>
      <c r="P167" s="32"/>
      <c r="T167" s="19"/>
      <c r="U167" s="3">
        <v>734</v>
      </c>
      <c r="X167" t="str">
        <f t="shared" si="11"/>
        <v/>
      </c>
      <c r="Z167">
        <f t="shared" si="12"/>
        <v>1</v>
      </c>
      <c r="AB167" s="9"/>
      <c r="AC167" t="s">
        <v>20379</v>
      </c>
      <c r="AD167">
        <f t="shared" si="14"/>
        <v>1</v>
      </c>
      <c r="AF167" s="3"/>
      <c r="AG167" t="s">
        <v>4924</v>
      </c>
      <c r="AH167" s="9" t="s">
        <v>4623</v>
      </c>
      <c r="AW167" t="s">
        <v>20269</v>
      </c>
      <c r="AX167" t="s">
        <v>20380</v>
      </c>
      <c r="AY167" t="s">
        <v>20286</v>
      </c>
    </row>
    <row r="168" spans="1:54" ht="10.95" customHeight="1" outlineLevel="1" x14ac:dyDescent="0.25">
      <c r="A168" t="s">
        <v>6699</v>
      </c>
      <c r="C168" s="3" t="s">
        <v>12533</v>
      </c>
      <c r="D168" s="3">
        <v>834</v>
      </c>
      <c r="E168" s="9">
        <v>1964</v>
      </c>
      <c r="F168" s="7" t="s">
        <v>8320</v>
      </c>
      <c r="G168" s="7" t="s">
        <v>460</v>
      </c>
      <c r="H168" s="8" t="s">
        <v>5402</v>
      </c>
      <c r="I168" s="8" t="s">
        <v>8319</v>
      </c>
      <c r="J168" s="19">
        <v>1</v>
      </c>
      <c r="K168" s="19" t="s">
        <v>7736</v>
      </c>
      <c r="L168" s="11">
        <v>1</v>
      </c>
      <c r="M168" s="11"/>
      <c r="N168" s="24"/>
      <c r="P168" s="32"/>
      <c r="T168" s="19"/>
      <c r="U168" s="3">
        <v>732</v>
      </c>
      <c r="X168" t="str">
        <f t="shared" si="11"/>
        <v/>
      </c>
      <c r="Z168" t="str">
        <f t="shared" si="12"/>
        <v/>
      </c>
      <c r="AB168" s="9"/>
      <c r="AC168" t="s">
        <v>20379</v>
      </c>
      <c r="AD168">
        <f t="shared" si="14"/>
        <v>1</v>
      </c>
      <c r="AF168" s="3"/>
      <c r="AG168" t="s">
        <v>4924</v>
      </c>
      <c r="AH168" s="9" t="s">
        <v>4925</v>
      </c>
      <c r="AW168" t="s">
        <v>20269</v>
      </c>
      <c r="AX168" t="s">
        <v>20380</v>
      </c>
      <c r="AY168" t="s">
        <v>20286</v>
      </c>
      <c r="AZ168" t="s">
        <v>20382</v>
      </c>
      <c r="BA168" t="s">
        <v>20383</v>
      </c>
    </row>
    <row r="169" spans="1:54" ht="10.95" customHeight="1" outlineLevel="1" x14ac:dyDescent="0.25">
      <c r="A169" t="s">
        <v>6699</v>
      </c>
      <c r="C169" s="3" t="s">
        <v>12533</v>
      </c>
      <c r="D169" s="3">
        <v>836</v>
      </c>
      <c r="E169" s="9">
        <v>1964</v>
      </c>
      <c r="F169" s="7" t="s">
        <v>8315</v>
      </c>
      <c r="G169" s="7" t="s">
        <v>8321</v>
      </c>
      <c r="H169" s="8" t="s">
        <v>5402</v>
      </c>
      <c r="I169" s="8" t="s">
        <v>8319</v>
      </c>
      <c r="J169" s="19">
        <v>1</v>
      </c>
      <c r="K169" s="19" t="s">
        <v>7736</v>
      </c>
      <c r="L169" s="11">
        <v>5</v>
      </c>
      <c r="M169" s="11"/>
      <c r="N169" s="24"/>
      <c r="P169" s="32"/>
      <c r="R169">
        <v>1</v>
      </c>
      <c r="S169">
        <v>1</v>
      </c>
      <c r="T169" s="19"/>
      <c r="U169" s="3"/>
      <c r="X169" t="str">
        <f t="shared" si="11"/>
        <v/>
      </c>
      <c r="Z169">
        <f t="shared" si="12"/>
        <v>1</v>
      </c>
      <c r="AB169" s="9"/>
      <c r="AC169" t="s">
        <v>20379</v>
      </c>
      <c r="AD169">
        <f t="shared" si="14"/>
        <v>1</v>
      </c>
      <c r="AF169" s="3"/>
      <c r="AG169" t="s">
        <v>4924</v>
      </c>
      <c r="AH169" s="9"/>
      <c r="AW169" t="s">
        <v>20269</v>
      </c>
      <c r="AX169" t="s">
        <v>20380</v>
      </c>
      <c r="AY169" t="s">
        <v>20286</v>
      </c>
      <c r="AZ169" t="s">
        <v>20382</v>
      </c>
      <c r="BA169" t="s">
        <v>20383</v>
      </c>
    </row>
    <row r="170" spans="1:54" ht="10.95" customHeight="1" outlineLevel="1" x14ac:dyDescent="0.25">
      <c r="A170" t="s">
        <v>6699</v>
      </c>
      <c r="C170" s="3" t="s">
        <v>12533</v>
      </c>
      <c r="D170" s="3">
        <v>839</v>
      </c>
      <c r="E170" s="9">
        <v>1964</v>
      </c>
      <c r="F170" s="7" t="s">
        <v>8322</v>
      </c>
      <c r="G170" s="7" t="s">
        <v>460</v>
      </c>
      <c r="H170" s="8" t="s">
        <v>5402</v>
      </c>
      <c r="I170" s="8" t="s">
        <v>8319</v>
      </c>
      <c r="J170" s="19">
        <v>1</v>
      </c>
      <c r="K170" s="19" t="s">
        <v>7736</v>
      </c>
      <c r="L170" s="11">
        <v>2</v>
      </c>
      <c r="M170" s="11"/>
      <c r="N170" s="24"/>
      <c r="P170" s="32"/>
      <c r="T170" s="19"/>
      <c r="U170" s="3"/>
      <c r="X170" t="str">
        <f t="shared" si="11"/>
        <v/>
      </c>
      <c r="Z170" t="str">
        <f t="shared" si="12"/>
        <v/>
      </c>
      <c r="AB170" s="9"/>
      <c r="AC170" t="s">
        <v>20379</v>
      </c>
      <c r="AD170">
        <f t="shared" si="14"/>
        <v>1</v>
      </c>
      <c r="AF170" s="3"/>
      <c r="AG170" t="s">
        <v>4924</v>
      </c>
      <c r="AH170" s="9" t="s">
        <v>4925</v>
      </c>
      <c r="AW170" t="s">
        <v>20269</v>
      </c>
      <c r="AX170" t="s">
        <v>20380</v>
      </c>
      <c r="AY170" t="s">
        <v>20286</v>
      </c>
      <c r="AZ170" t="s">
        <v>20382</v>
      </c>
      <c r="BA170" t="s">
        <v>20383</v>
      </c>
    </row>
    <row r="171" spans="1:54" ht="10.95" customHeight="1" outlineLevel="1" x14ac:dyDescent="0.25">
      <c r="A171" t="s">
        <v>6699</v>
      </c>
      <c r="C171" s="3" t="s">
        <v>12533</v>
      </c>
      <c r="D171" s="3">
        <v>841</v>
      </c>
      <c r="E171" s="9">
        <v>1964</v>
      </c>
      <c r="F171" s="7" t="s">
        <v>8316</v>
      </c>
      <c r="G171" s="7"/>
      <c r="H171" s="8" t="s">
        <v>5402</v>
      </c>
      <c r="I171" s="8" t="s">
        <v>8319</v>
      </c>
      <c r="J171" s="19">
        <v>1</v>
      </c>
      <c r="K171" s="19" t="s">
        <v>7736</v>
      </c>
      <c r="L171" s="11">
        <v>24</v>
      </c>
      <c r="M171" s="11"/>
      <c r="N171" s="24"/>
      <c r="P171" s="32"/>
      <c r="T171" s="19"/>
      <c r="U171" s="3"/>
      <c r="X171" t="str">
        <f t="shared" si="11"/>
        <v/>
      </c>
      <c r="Z171">
        <f t="shared" si="12"/>
        <v>1</v>
      </c>
      <c r="AB171" s="9"/>
      <c r="AC171" t="s">
        <v>20379</v>
      </c>
      <c r="AD171">
        <f t="shared" si="14"/>
        <v>1</v>
      </c>
      <c r="AF171" s="3"/>
      <c r="AG171" t="s">
        <v>4924</v>
      </c>
      <c r="AH171" s="9"/>
      <c r="AW171" t="s">
        <v>20269</v>
      </c>
      <c r="AX171" t="s">
        <v>20380</v>
      </c>
      <c r="AY171" t="s">
        <v>20286</v>
      </c>
      <c r="AZ171" t="s">
        <v>20382</v>
      </c>
      <c r="BA171" t="s">
        <v>20383</v>
      </c>
    </row>
    <row r="172" spans="1:54" ht="10.95" customHeight="1" outlineLevel="1" x14ac:dyDescent="0.25">
      <c r="A172" t="s">
        <v>6699</v>
      </c>
      <c r="C172" s="3" t="s">
        <v>12533</v>
      </c>
      <c r="D172" s="3">
        <v>1436</v>
      </c>
      <c r="E172" s="9">
        <v>1970</v>
      </c>
      <c r="F172" s="7" t="s">
        <v>8323</v>
      </c>
      <c r="G172" s="7" t="s">
        <v>5401</v>
      </c>
      <c r="H172" s="8" t="s">
        <v>5420</v>
      </c>
      <c r="I172" s="8" t="s">
        <v>8326</v>
      </c>
      <c r="J172" s="19">
        <v>1</v>
      </c>
      <c r="K172" s="19" t="s">
        <v>7736</v>
      </c>
      <c r="L172" s="11">
        <v>5</v>
      </c>
      <c r="M172" s="11"/>
      <c r="N172" s="24"/>
      <c r="P172" s="32"/>
      <c r="R172">
        <v>1</v>
      </c>
      <c r="S172">
        <v>1</v>
      </c>
      <c r="T172" s="19"/>
      <c r="U172" s="3">
        <v>1297</v>
      </c>
      <c r="X172" t="str">
        <f t="shared" si="11"/>
        <v/>
      </c>
      <c r="Z172">
        <f t="shared" si="12"/>
        <v>1</v>
      </c>
      <c r="AB172" s="9"/>
      <c r="AC172" t="s">
        <v>20381</v>
      </c>
      <c r="AD172">
        <f t="shared" si="14"/>
        <v>0</v>
      </c>
      <c r="AF172" s="3"/>
      <c r="AG172" t="s">
        <v>4013</v>
      </c>
      <c r="AH172" s="9" t="s">
        <v>4925</v>
      </c>
      <c r="AW172" t="s">
        <v>20384</v>
      </c>
      <c r="AX172" t="s">
        <v>20385</v>
      </c>
      <c r="AY172" t="s">
        <v>20357</v>
      </c>
      <c r="AZ172" t="s">
        <v>20254</v>
      </c>
      <c r="BA172" t="s">
        <v>20355</v>
      </c>
      <c r="BB172" t="s">
        <v>20386</v>
      </c>
    </row>
    <row r="173" spans="1:54" ht="10.95" customHeight="1" outlineLevel="1" x14ac:dyDescent="0.25">
      <c r="A173" t="s">
        <v>6699</v>
      </c>
      <c r="C173" s="3" t="s">
        <v>12533</v>
      </c>
      <c r="D173" s="3" t="s">
        <v>8325</v>
      </c>
      <c r="E173" s="9">
        <v>1970</v>
      </c>
      <c r="F173" s="7" t="s">
        <v>8324</v>
      </c>
      <c r="G173" s="7" t="s">
        <v>5401</v>
      </c>
      <c r="H173" s="8" t="s">
        <v>5420</v>
      </c>
      <c r="I173" s="8" t="s">
        <v>8326</v>
      </c>
      <c r="J173" s="19">
        <v>1</v>
      </c>
      <c r="K173" s="19" t="s">
        <v>7736</v>
      </c>
      <c r="L173" s="11">
        <v>5</v>
      </c>
      <c r="M173" s="11"/>
      <c r="N173" s="24"/>
      <c r="P173" s="32"/>
      <c r="T173" s="19"/>
      <c r="U173" s="3">
        <v>1297</v>
      </c>
      <c r="W173" t="s">
        <v>7738</v>
      </c>
      <c r="X173" t="str">
        <f t="shared" si="11"/>
        <v/>
      </c>
      <c r="Z173">
        <f t="shared" si="12"/>
        <v>1</v>
      </c>
      <c r="AB173" s="9"/>
      <c r="AC173" t="s">
        <v>20381</v>
      </c>
      <c r="AD173">
        <f t="shared" si="14"/>
        <v>0</v>
      </c>
      <c r="AF173" s="3"/>
      <c r="AG173" t="s">
        <v>4013</v>
      </c>
      <c r="AH173" s="9" t="s">
        <v>4925</v>
      </c>
      <c r="AW173" t="s">
        <v>20384</v>
      </c>
      <c r="AX173" t="s">
        <v>20385</v>
      </c>
      <c r="AY173" t="s">
        <v>20357</v>
      </c>
      <c r="AZ173" t="s">
        <v>20254</v>
      </c>
      <c r="BA173" t="s">
        <v>20355</v>
      </c>
      <c r="BB173" t="s">
        <v>20386</v>
      </c>
    </row>
    <row r="174" spans="1:54" ht="10.95" customHeight="1" x14ac:dyDescent="0.25">
      <c r="A174" s="6" t="s">
        <v>8332</v>
      </c>
      <c r="B174" t="s">
        <v>11996</v>
      </c>
      <c r="C174" s="3" t="s">
        <v>11994</v>
      </c>
      <c r="E174" s="9"/>
      <c r="F174" s="7"/>
      <c r="G174" s="7"/>
      <c r="H174" s="8"/>
      <c r="I174" s="8"/>
      <c r="J174" s="19"/>
      <c r="K174" s="19"/>
      <c r="L174" s="11"/>
      <c r="M174" s="11">
        <f>SUM(L175:L191)</f>
        <v>46.599999999999987</v>
      </c>
      <c r="N174" s="24">
        <v>1971</v>
      </c>
      <c r="O174">
        <f>COUNTIF(K175:K191,"*")</f>
        <v>17</v>
      </c>
      <c r="P174" s="32">
        <f>O174/N174</f>
        <v>8.6250634195839671E-3</v>
      </c>
      <c r="Q174">
        <f>COUNTIF(K175:K191,"Y")+COUNTIF(K175:K191,"S")</f>
        <v>17</v>
      </c>
      <c r="T174" s="19" t="s">
        <v>7736</v>
      </c>
      <c r="U174" s="3"/>
      <c r="V174" t="s">
        <v>18555</v>
      </c>
      <c r="X174" t="str">
        <f t="shared" si="11"/>
        <v/>
      </c>
      <c r="Z174" t="str">
        <f t="shared" si="12"/>
        <v/>
      </c>
      <c r="AB174" s="9"/>
      <c r="AE174">
        <f>COUNTIF(AD175:AD175,"1")</f>
        <v>0</v>
      </c>
      <c r="AF174" s="3"/>
      <c r="AH174" s="9"/>
      <c r="AI174">
        <f>COUNTIF($J175:$J191,"1")-COUNTIFS($J175:$J191,"1",$K175:$K191,"V")</f>
        <v>0</v>
      </c>
      <c r="AJ174">
        <f>COUNTIFS($J175:$J191,"1",$K175:$K191,"Y")+COUNTIFS($J175:$J191,"1",$K175:$K191,"s")</f>
        <v>0</v>
      </c>
      <c r="AK174">
        <f>COUNTIF($J175:$J191,"2")-COUNTIFS($J175:$J191,"2",$K175:$K191,"V")</f>
        <v>1</v>
      </c>
      <c r="AL174">
        <f>COUNTIFS($J175:$J191,"2",$K175:$K191,"Y")+COUNTIFS($J175:$J191,"2",$K175:$K191,"s")</f>
        <v>1</v>
      </c>
      <c r="AM174">
        <f>COUNTIF($J175:$J191,"3")-COUNTIFS($J175:$J191,"3",$K175:$K191,"V")</f>
        <v>0</v>
      </c>
      <c r="AN174">
        <f>COUNTIFS($J175:$J191,"3",$K175:$K191,"Y")+COUNTIFS($J175:$J191,"3",$K175:$K191,"s")</f>
        <v>0</v>
      </c>
      <c r="AO174">
        <f>COUNTIF($J175:$J191,"4")-COUNTIFS($J175:$J191,"4",$K175:$K191,"V")</f>
        <v>0</v>
      </c>
      <c r="AP174">
        <f>COUNTIFS($J175:$J191,"4",$K175:$K191,"Y")+COUNTIFS($J175:$J191,"4",$K175:$K191,"s")</f>
        <v>0</v>
      </c>
      <c r="AQ174">
        <f>COUNTIF($J175:$J191,"5")-COUNTIFS($J175:$J191,"5",$K175:$K191,"V")</f>
        <v>0</v>
      </c>
      <c r="AR174">
        <f>COUNTIFS($J175:$J191,"5",$K175:$K191,"Y")+COUNTIFS($J175:$J191,"5",$K175:$K191,"s")</f>
        <v>0</v>
      </c>
      <c r="AS174">
        <f>COUNTIF($J175:$J191,"6")-COUNTIFS($J175:$J191,"6",$K175:$K191,"V")</f>
        <v>0</v>
      </c>
      <c r="AT174">
        <f>COUNTIFS($J175:$J191,"6",$K175:$K191,"Y")+COUNTIFS($J175:$J191,"6",$K175:$K191,"s")</f>
        <v>0</v>
      </c>
      <c r="AU174">
        <f>COUNTIF($J175:$J191,"7")-COUNTIFS($J175:$J191,"7",$K175:$K191,"V")</f>
        <v>16</v>
      </c>
      <c r="AV174">
        <f>COUNTIFS($J175:$J191,"7",$K175:$K191,"Y")+COUNTIFS($J175:$J191,"7",$K175:$K191,"s")</f>
        <v>16</v>
      </c>
    </row>
    <row r="175" spans="1:54" ht="10.95" customHeight="1" outlineLevel="1" x14ac:dyDescent="0.25">
      <c r="A175" t="s">
        <v>3710</v>
      </c>
      <c r="C175" s="3" t="s">
        <v>11994</v>
      </c>
      <c r="D175" s="3">
        <v>310</v>
      </c>
      <c r="E175" s="9">
        <v>1952</v>
      </c>
      <c r="F175" s="7" t="s">
        <v>3536</v>
      </c>
      <c r="G175" s="7" t="s">
        <v>5326</v>
      </c>
      <c r="H175" s="8" t="s">
        <v>20393</v>
      </c>
      <c r="I175" s="8" t="s">
        <v>8327</v>
      </c>
      <c r="J175" s="19">
        <v>2</v>
      </c>
      <c r="K175" s="19" t="s">
        <v>7736</v>
      </c>
      <c r="L175" s="11">
        <v>3</v>
      </c>
      <c r="M175" s="11"/>
      <c r="N175" s="24"/>
      <c r="P175" s="32"/>
      <c r="T175" s="19"/>
      <c r="U175" s="3">
        <v>248</v>
      </c>
      <c r="X175" t="str">
        <f t="shared" si="11"/>
        <v/>
      </c>
      <c r="Z175" t="str">
        <f t="shared" si="12"/>
        <v/>
      </c>
      <c r="AB175" s="9"/>
      <c r="AC175" t="s">
        <v>8328</v>
      </c>
      <c r="AD175">
        <f t="shared" ref="AD175:AD191" si="15">COUNTIF(H175,"*Fuji*")</f>
        <v>0</v>
      </c>
      <c r="AF175" s="3"/>
      <c r="AG175" t="s">
        <v>5766</v>
      </c>
      <c r="AH175" s="9" t="s">
        <v>4925</v>
      </c>
      <c r="AW175" t="s">
        <v>20387</v>
      </c>
      <c r="AX175" t="s">
        <v>20388</v>
      </c>
      <c r="AY175" t="s">
        <v>20389</v>
      </c>
    </row>
    <row r="176" spans="1:54" ht="10.95" customHeight="1" outlineLevel="1" x14ac:dyDescent="0.25">
      <c r="A176" t="s">
        <v>3710</v>
      </c>
      <c r="C176" s="3" t="s">
        <v>11994</v>
      </c>
      <c r="D176" s="3">
        <v>822</v>
      </c>
      <c r="E176" s="9">
        <v>1983</v>
      </c>
      <c r="F176" s="7" t="s">
        <v>20567</v>
      </c>
      <c r="G176" s="7" t="s">
        <v>5401</v>
      </c>
      <c r="H176" s="8" t="s">
        <v>9233</v>
      </c>
      <c r="I176" s="8" t="s">
        <v>20566</v>
      </c>
      <c r="J176" s="19">
        <v>7</v>
      </c>
      <c r="K176" s="19" t="s">
        <v>7736</v>
      </c>
      <c r="L176" s="11">
        <v>1.3</v>
      </c>
      <c r="M176" s="11"/>
      <c r="N176" s="24"/>
      <c r="P176" s="32"/>
      <c r="T176" s="19"/>
      <c r="U176" s="3">
        <v>248</v>
      </c>
      <c r="X176" t="str">
        <f t="shared" si="11"/>
        <v/>
      </c>
      <c r="Z176" t="str">
        <f t="shared" si="12"/>
        <v/>
      </c>
      <c r="AB176" s="9"/>
      <c r="AC176" t="s">
        <v>9233</v>
      </c>
      <c r="AD176">
        <f t="shared" si="15"/>
        <v>0</v>
      </c>
      <c r="AF176" s="3"/>
      <c r="AG176" t="s">
        <v>5766</v>
      </c>
      <c r="AH176" s="9" t="s">
        <v>4925</v>
      </c>
    </row>
    <row r="177" spans="1:48" ht="10.95" customHeight="1" outlineLevel="1" x14ac:dyDescent="0.25">
      <c r="A177" t="s">
        <v>3710</v>
      </c>
      <c r="C177" s="3" t="s">
        <v>11994</v>
      </c>
      <c r="D177" s="3">
        <v>823</v>
      </c>
      <c r="E177" s="9">
        <v>1983</v>
      </c>
      <c r="F177" s="7" t="s">
        <v>20568</v>
      </c>
      <c r="G177" s="7" t="s">
        <v>5401</v>
      </c>
      <c r="H177" s="8" t="s">
        <v>9233</v>
      </c>
      <c r="I177" s="8" t="s">
        <v>20566</v>
      </c>
      <c r="J177" s="19">
        <v>7</v>
      </c>
      <c r="K177" s="19" t="s">
        <v>7736</v>
      </c>
      <c r="L177" s="11">
        <v>1.3</v>
      </c>
      <c r="M177" s="11"/>
      <c r="N177" s="24"/>
      <c r="P177" s="32"/>
      <c r="T177" s="19"/>
      <c r="U177" s="3">
        <v>248</v>
      </c>
      <c r="X177" t="str">
        <f t="shared" si="11"/>
        <v/>
      </c>
      <c r="Z177" t="str">
        <f t="shared" si="12"/>
        <v/>
      </c>
      <c r="AB177" s="9"/>
      <c r="AC177" t="s">
        <v>9233</v>
      </c>
      <c r="AD177">
        <f t="shared" si="15"/>
        <v>0</v>
      </c>
      <c r="AF177" s="3"/>
      <c r="AG177" t="s">
        <v>5766</v>
      </c>
      <c r="AH177" s="9" t="s">
        <v>4925</v>
      </c>
    </row>
    <row r="178" spans="1:48" ht="10.95" customHeight="1" outlineLevel="1" x14ac:dyDescent="0.25">
      <c r="A178" t="s">
        <v>3710</v>
      </c>
      <c r="C178" s="3" t="s">
        <v>11994</v>
      </c>
      <c r="D178" s="3">
        <v>824</v>
      </c>
      <c r="E178" s="9">
        <v>1983</v>
      </c>
      <c r="F178" s="7" t="s">
        <v>20569</v>
      </c>
      <c r="G178" s="7" t="s">
        <v>5401</v>
      </c>
      <c r="H178" s="8" t="s">
        <v>9233</v>
      </c>
      <c r="I178" s="8" t="s">
        <v>20566</v>
      </c>
      <c r="J178" s="19">
        <v>7</v>
      </c>
      <c r="K178" s="19" t="s">
        <v>7736</v>
      </c>
      <c r="L178" s="11">
        <v>1.3</v>
      </c>
      <c r="M178" s="11"/>
      <c r="N178" s="24"/>
      <c r="P178" s="32"/>
      <c r="T178" s="19"/>
      <c r="U178" s="3">
        <v>248</v>
      </c>
      <c r="X178" t="str">
        <f t="shared" si="11"/>
        <v/>
      </c>
      <c r="Z178" t="str">
        <f t="shared" si="12"/>
        <v/>
      </c>
      <c r="AB178" s="9"/>
      <c r="AC178" t="s">
        <v>9233</v>
      </c>
      <c r="AD178">
        <f t="shared" si="15"/>
        <v>0</v>
      </c>
      <c r="AF178" s="3"/>
      <c r="AG178" t="s">
        <v>5766</v>
      </c>
      <c r="AH178" s="9" t="s">
        <v>4925</v>
      </c>
    </row>
    <row r="179" spans="1:48" ht="10.95" customHeight="1" outlineLevel="1" x14ac:dyDescent="0.25">
      <c r="A179" t="s">
        <v>3710</v>
      </c>
      <c r="C179" s="3" t="s">
        <v>11994</v>
      </c>
      <c r="D179" s="3">
        <v>825</v>
      </c>
      <c r="E179" s="9">
        <v>1983</v>
      </c>
      <c r="F179" s="7" t="s">
        <v>20570</v>
      </c>
      <c r="G179" s="7" t="s">
        <v>5401</v>
      </c>
      <c r="H179" s="8" t="s">
        <v>9233</v>
      </c>
      <c r="I179" s="8" t="s">
        <v>20566</v>
      </c>
      <c r="J179" s="19">
        <v>7</v>
      </c>
      <c r="K179" s="19" t="s">
        <v>7736</v>
      </c>
      <c r="L179" s="11">
        <v>1.3</v>
      </c>
      <c r="M179" s="11"/>
      <c r="N179" s="24"/>
      <c r="P179" s="32"/>
      <c r="T179" s="19"/>
      <c r="U179" s="3">
        <v>248</v>
      </c>
      <c r="X179" t="str">
        <f t="shared" si="11"/>
        <v/>
      </c>
      <c r="Z179" t="str">
        <f t="shared" si="12"/>
        <v/>
      </c>
      <c r="AB179" s="9"/>
      <c r="AC179" t="s">
        <v>9233</v>
      </c>
      <c r="AD179">
        <f t="shared" si="15"/>
        <v>0</v>
      </c>
      <c r="AF179" s="3"/>
      <c r="AG179" t="s">
        <v>5766</v>
      </c>
      <c r="AH179" s="9" t="s">
        <v>4925</v>
      </c>
    </row>
    <row r="180" spans="1:48" ht="10.95" customHeight="1" outlineLevel="1" x14ac:dyDescent="0.25">
      <c r="A180" t="s">
        <v>3710</v>
      </c>
      <c r="C180" s="3" t="s">
        <v>11994</v>
      </c>
      <c r="D180" s="3">
        <v>1114</v>
      </c>
      <c r="E180" s="9">
        <v>1994</v>
      </c>
      <c r="F180" s="7" t="s">
        <v>21004</v>
      </c>
      <c r="G180" s="7" t="s">
        <v>5401</v>
      </c>
      <c r="H180" s="8" t="s">
        <v>9233</v>
      </c>
      <c r="I180" s="8" t="s">
        <v>7560</v>
      </c>
      <c r="J180" s="19">
        <v>7</v>
      </c>
      <c r="K180" s="19" t="s">
        <v>7736</v>
      </c>
      <c r="L180" s="11">
        <v>2.9</v>
      </c>
      <c r="M180" s="11"/>
      <c r="N180" s="24"/>
      <c r="P180" s="32"/>
      <c r="T180" s="19"/>
      <c r="U180" s="3">
        <v>248</v>
      </c>
      <c r="X180" t="str">
        <f t="shared" si="11"/>
        <v/>
      </c>
      <c r="Z180" t="str">
        <f t="shared" si="12"/>
        <v/>
      </c>
      <c r="AB180" s="9"/>
      <c r="AC180" t="s">
        <v>9233</v>
      </c>
      <c r="AD180">
        <f t="shared" si="15"/>
        <v>0</v>
      </c>
      <c r="AF180" s="3"/>
      <c r="AG180" t="s">
        <v>5766</v>
      </c>
      <c r="AH180" s="9"/>
    </row>
    <row r="181" spans="1:48" ht="10.95" customHeight="1" outlineLevel="1" x14ac:dyDescent="0.25">
      <c r="A181" t="s">
        <v>3710</v>
      </c>
      <c r="C181" s="3" t="s">
        <v>11994</v>
      </c>
      <c r="D181" s="3">
        <v>1115</v>
      </c>
      <c r="E181" s="9">
        <v>1994</v>
      </c>
      <c r="F181" s="7" t="s">
        <v>21005</v>
      </c>
      <c r="G181" s="7" t="s">
        <v>5401</v>
      </c>
      <c r="H181" s="8" t="s">
        <v>9233</v>
      </c>
      <c r="I181" s="8" t="s">
        <v>7560</v>
      </c>
      <c r="J181" s="19">
        <v>7</v>
      </c>
      <c r="K181" s="19" t="s">
        <v>7736</v>
      </c>
      <c r="L181" s="11">
        <v>2.9</v>
      </c>
      <c r="M181" s="11"/>
      <c r="N181" s="24"/>
      <c r="P181" s="32"/>
      <c r="T181" s="19"/>
      <c r="U181" s="3">
        <v>248</v>
      </c>
      <c r="X181" t="str">
        <f t="shared" si="11"/>
        <v/>
      </c>
      <c r="Z181" t="str">
        <f t="shared" si="12"/>
        <v/>
      </c>
      <c r="AB181" s="9"/>
      <c r="AC181" t="s">
        <v>9233</v>
      </c>
      <c r="AD181">
        <f t="shared" si="15"/>
        <v>0</v>
      </c>
      <c r="AF181" s="3"/>
      <c r="AG181" t="s">
        <v>5766</v>
      </c>
      <c r="AH181" s="9"/>
    </row>
    <row r="182" spans="1:48" ht="10.95" customHeight="1" outlineLevel="1" x14ac:dyDescent="0.25">
      <c r="A182" t="s">
        <v>3710</v>
      </c>
      <c r="C182" s="3" t="s">
        <v>11994</v>
      </c>
      <c r="D182" s="3">
        <v>1116</v>
      </c>
      <c r="E182" s="9">
        <v>1994</v>
      </c>
      <c r="F182" s="7" t="s">
        <v>21006</v>
      </c>
      <c r="G182" s="7" t="s">
        <v>5401</v>
      </c>
      <c r="H182" s="8" t="s">
        <v>9233</v>
      </c>
      <c r="I182" s="8" t="s">
        <v>7560</v>
      </c>
      <c r="J182" s="19">
        <v>7</v>
      </c>
      <c r="K182" s="19" t="s">
        <v>7736</v>
      </c>
      <c r="L182" s="11">
        <v>2.9</v>
      </c>
      <c r="M182" s="11"/>
      <c r="N182" s="24"/>
      <c r="P182" s="32"/>
      <c r="T182" s="19"/>
      <c r="U182" s="3">
        <v>248</v>
      </c>
      <c r="X182" t="str">
        <f t="shared" si="11"/>
        <v/>
      </c>
      <c r="Z182" t="str">
        <f t="shared" si="12"/>
        <v/>
      </c>
      <c r="AB182" s="9"/>
      <c r="AC182" t="s">
        <v>9233</v>
      </c>
      <c r="AD182">
        <f t="shared" si="15"/>
        <v>0</v>
      </c>
      <c r="AF182" s="3"/>
      <c r="AG182" t="s">
        <v>5766</v>
      </c>
      <c r="AH182" s="9"/>
    </row>
    <row r="183" spans="1:48" ht="10.95" customHeight="1" outlineLevel="1" x14ac:dyDescent="0.25">
      <c r="A183" t="s">
        <v>3710</v>
      </c>
      <c r="C183" s="3" t="s">
        <v>11994</v>
      </c>
      <c r="D183" s="3">
        <v>1157</v>
      </c>
      <c r="E183" s="9">
        <v>1996</v>
      </c>
      <c r="F183" s="7" t="s">
        <v>21006</v>
      </c>
      <c r="G183" s="7" t="s">
        <v>5401</v>
      </c>
      <c r="H183" s="8" t="s">
        <v>9233</v>
      </c>
      <c r="I183" s="8" t="s">
        <v>7560</v>
      </c>
      <c r="J183" s="19">
        <v>7</v>
      </c>
      <c r="K183" s="19" t="s">
        <v>7736</v>
      </c>
      <c r="L183" s="11">
        <v>4.2</v>
      </c>
      <c r="M183" s="11"/>
      <c r="N183" s="24"/>
      <c r="P183" s="32"/>
      <c r="T183" s="19"/>
      <c r="U183" s="3">
        <v>248</v>
      </c>
      <c r="X183" t="str">
        <f t="shared" si="11"/>
        <v/>
      </c>
      <c r="Z183" t="str">
        <f t="shared" si="12"/>
        <v/>
      </c>
      <c r="AB183" s="9"/>
      <c r="AC183" t="s">
        <v>9233</v>
      </c>
      <c r="AD183">
        <f t="shared" si="15"/>
        <v>0</v>
      </c>
      <c r="AF183" s="3"/>
      <c r="AG183" t="s">
        <v>5766</v>
      </c>
      <c r="AH183" s="9"/>
    </row>
    <row r="184" spans="1:48" ht="10.95" customHeight="1" outlineLevel="1" x14ac:dyDescent="0.25">
      <c r="A184" t="s">
        <v>3710</v>
      </c>
      <c r="C184" s="3" t="s">
        <v>11994</v>
      </c>
      <c r="D184" s="3">
        <v>1158</v>
      </c>
      <c r="E184" s="9">
        <v>1996</v>
      </c>
      <c r="F184" s="7" t="s">
        <v>21007</v>
      </c>
      <c r="G184" s="7" t="s">
        <v>5401</v>
      </c>
      <c r="H184" s="8" t="s">
        <v>9233</v>
      </c>
      <c r="I184" s="8" t="s">
        <v>7560</v>
      </c>
      <c r="J184" s="19">
        <v>7</v>
      </c>
      <c r="K184" s="19" t="s">
        <v>7736</v>
      </c>
      <c r="L184" s="11">
        <v>4.2</v>
      </c>
      <c r="M184" s="11"/>
      <c r="N184" s="24"/>
      <c r="P184" s="32"/>
      <c r="T184" s="19"/>
      <c r="U184" s="3">
        <v>248</v>
      </c>
      <c r="X184" t="str">
        <f t="shared" si="11"/>
        <v/>
      </c>
      <c r="Z184" t="str">
        <f t="shared" si="12"/>
        <v/>
      </c>
      <c r="AB184" s="9"/>
      <c r="AC184" t="s">
        <v>9233</v>
      </c>
      <c r="AD184">
        <f t="shared" si="15"/>
        <v>0</v>
      </c>
      <c r="AF184" s="3"/>
      <c r="AG184" t="s">
        <v>5766</v>
      </c>
      <c r="AH184" s="9"/>
    </row>
    <row r="185" spans="1:48" ht="10.95" customHeight="1" outlineLevel="1" x14ac:dyDescent="0.25">
      <c r="A185" t="s">
        <v>3710</v>
      </c>
      <c r="C185" s="3" t="s">
        <v>11994</v>
      </c>
      <c r="D185" s="3">
        <v>1250</v>
      </c>
      <c r="E185" s="9">
        <v>1999</v>
      </c>
      <c r="F185" s="7" t="s">
        <v>21005</v>
      </c>
      <c r="G185" s="7" t="s">
        <v>5401</v>
      </c>
      <c r="H185" s="8" t="s">
        <v>9233</v>
      </c>
      <c r="I185" s="8" t="s">
        <v>7560</v>
      </c>
      <c r="J185" s="19">
        <v>7</v>
      </c>
      <c r="K185" s="19" t="s">
        <v>7736</v>
      </c>
      <c r="L185" s="11">
        <v>2.9</v>
      </c>
      <c r="M185" s="11"/>
      <c r="N185" s="24"/>
      <c r="P185" s="32"/>
      <c r="T185" s="19"/>
      <c r="U185" s="3">
        <v>248</v>
      </c>
      <c r="X185" t="str">
        <f t="shared" si="11"/>
        <v/>
      </c>
      <c r="Z185" t="str">
        <f t="shared" si="12"/>
        <v/>
      </c>
      <c r="AB185" s="9"/>
      <c r="AC185" t="s">
        <v>9233</v>
      </c>
      <c r="AD185">
        <f t="shared" si="15"/>
        <v>0</v>
      </c>
      <c r="AF185" s="3"/>
      <c r="AG185" t="s">
        <v>5766</v>
      </c>
      <c r="AH185" s="9"/>
    </row>
    <row r="186" spans="1:48" ht="10.95" customHeight="1" outlineLevel="1" x14ac:dyDescent="0.25">
      <c r="A186" t="s">
        <v>3710</v>
      </c>
      <c r="C186" s="3" t="s">
        <v>11994</v>
      </c>
      <c r="D186" s="3">
        <v>1251</v>
      </c>
      <c r="E186" s="9">
        <v>1999</v>
      </c>
      <c r="F186" s="7" t="s">
        <v>21007</v>
      </c>
      <c r="G186" s="7" t="s">
        <v>5401</v>
      </c>
      <c r="H186" s="8" t="s">
        <v>9233</v>
      </c>
      <c r="I186" s="8" t="s">
        <v>7560</v>
      </c>
      <c r="J186" s="19">
        <v>7</v>
      </c>
      <c r="K186" s="19" t="s">
        <v>7736</v>
      </c>
      <c r="L186" s="11">
        <v>2.9</v>
      </c>
      <c r="M186" s="11"/>
      <c r="N186" s="24"/>
      <c r="P186" s="32"/>
      <c r="T186" s="19"/>
      <c r="U186" s="3">
        <v>248</v>
      </c>
      <c r="X186" t="str">
        <f t="shared" si="11"/>
        <v/>
      </c>
      <c r="Z186" t="str">
        <f t="shared" si="12"/>
        <v/>
      </c>
      <c r="AB186" s="9"/>
      <c r="AC186" t="s">
        <v>9233</v>
      </c>
      <c r="AD186">
        <f t="shared" si="15"/>
        <v>0</v>
      </c>
      <c r="AF186" s="3"/>
      <c r="AG186" t="s">
        <v>5766</v>
      </c>
      <c r="AH186" s="9"/>
    </row>
    <row r="187" spans="1:48" ht="10.95" customHeight="1" outlineLevel="1" x14ac:dyDescent="0.25">
      <c r="A187" t="s">
        <v>3710</v>
      </c>
      <c r="C187" s="3" t="s">
        <v>11994</v>
      </c>
      <c r="D187" s="3">
        <v>1252</v>
      </c>
      <c r="E187" s="9">
        <v>1999</v>
      </c>
      <c r="F187" s="7" t="s">
        <v>21008</v>
      </c>
      <c r="G187" s="7" t="s">
        <v>5401</v>
      </c>
      <c r="H187" s="8" t="s">
        <v>9233</v>
      </c>
      <c r="I187" s="8" t="s">
        <v>7560</v>
      </c>
      <c r="J187" s="19">
        <v>7</v>
      </c>
      <c r="K187" s="19" t="s">
        <v>7736</v>
      </c>
      <c r="L187" s="11">
        <v>2.9</v>
      </c>
      <c r="M187" s="11"/>
      <c r="N187" s="24"/>
      <c r="P187" s="32"/>
      <c r="T187" s="19"/>
      <c r="U187" s="3">
        <v>248</v>
      </c>
      <c r="X187" t="str">
        <f t="shared" si="11"/>
        <v/>
      </c>
      <c r="Z187" t="str">
        <f t="shared" si="12"/>
        <v/>
      </c>
      <c r="AB187" s="9"/>
      <c r="AC187" t="s">
        <v>9233</v>
      </c>
      <c r="AD187">
        <f t="shared" si="15"/>
        <v>0</v>
      </c>
      <c r="AF187" s="3"/>
      <c r="AG187" t="s">
        <v>5766</v>
      </c>
      <c r="AH187" s="9"/>
    </row>
    <row r="188" spans="1:48" ht="10.95" customHeight="1" outlineLevel="1" x14ac:dyDescent="0.25">
      <c r="A188" t="s">
        <v>3710</v>
      </c>
      <c r="C188" s="3" t="s">
        <v>11994</v>
      </c>
      <c r="D188" s="3">
        <v>1367</v>
      </c>
      <c r="E188" s="9">
        <v>2002</v>
      </c>
      <c r="F188" s="7" t="s">
        <v>21005</v>
      </c>
      <c r="G188" s="7" t="s">
        <v>5401</v>
      </c>
      <c r="H188" s="8" t="s">
        <v>9233</v>
      </c>
      <c r="I188" s="8" t="s">
        <v>7560</v>
      </c>
      <c r="J188" s="19">
        <v>7</v>
      </c>
      <c r="K188" s="19" t="s">
        <v>7736</v>
      </c>
      <c r="L188" s="11">
        <v>3.15</v>
      </c>
      <c r="M188" s="11"/>
      <c r="N188" s="24"/>
      <c r="P188" s="32"/>
      <c r="T188" s="19"/>
      <c r="U188" s="3">
        <v>248</v>
      </c>
      <c r="X188" t="str">
        <f t="shared" si="11"/>
        <v/>
      </c>
      <c r="Z188" t="str">
        <f t="shared" si="12"/>
        <v/>
      </c>
      <c r="AB188" s="9"/>
      <c r="AC188" t="s">
        <v>9233</v>
      </c>
      <c r="AD188">
        <f t="shared" si="15"/>
        <v>0</v>
      </c>
      <c r="AF188" s="3"/>
      <c r="AG188" t="s">
        <v>5766</v>
      </c>
      <c r="AH188" s="9"/>
    </row>
    <row r="189" spans="1:48" ht="10.95" customHeight="1" outlineLevel="1" x14ac:dyDescent="0.25">
      <c r="A189" t="s">
        <v>3710</v>
      </c>
      <c r="C189" s="3" t="s">
        <v>11994</v>
      </c>
      <c r="D189" s="3">
        <v>1368</v>
      </c>
      <c r="E189" s="9">
        <v>2002</v>
      </c>
      <c r="F189" s="7" t="s">
        <v>21005</v>
      </c>
      <c r="G189" s="7" t="s">
        <v>5401</v>
      </c>
      <c r="H189" s="8" t="s">
        <v>9233</v>
      </c>
      <c r="I189" s="8" t="s">
        <v>7560</v>
      </c>
      <c r="J189" s="19">
        <v>7</v>
      </c>
      <c r="K189" s="19" t="s">
        <v>7736</v>
      </c>
      <c r="L189" s="11">
        <v>3.15</v>
      </c>
      <c r="M189" s="11"/>
      <c r="N189" s="24"/>
      <c r="P189" s="32"/>
      <c r="T189" s="19"/>
      <c r="U189" s="3">
        <v>248</v>
      </c>
      <c r="X189" t="str">
        <f t="shared" si="11"/>
        <v/>
      </c>
      <c r="Z189" t="str">
        <f t="shared" si="12"/>
        <v/>
      </c>
      <c r="AB189" s="9"/>
      <c r="AC189" t="s">
        <v>9233</v>
      </c>
      <c r="AD189">
        <f t="shared" si="15"/>
        <v>0</v>
      </c>
      <c r="AF189" s="3"/>
      <c r="AG189" t="s">
        <v>5766</v>
      </c>
      <c r="AH189" s="9"/>
    </row>
    <row r="190" spans="1:48" ht="10.95" customHeight="1" outlineLevel="1" x14ac:dyDescent="0.25">
      <c r="A190" t="s">
        <v>3710</v>
      </c>
      <c r="C190" s="3" t="s">
        <v>11994</v>
      </c>
      <c r="D190" s="3">
        <v>1369</v>
      </c>
      <c r="E190" s="9">
        <v>2002</v>
      </c>
      <c r="F190" s="7" t="s">
        <v>21005</v>
      </c>
      <c r="G190" s="7" t="s">
        <v>5401</v>
      </c>
      <c r="H190" s="8" t="s">
        <v>9233</v>
      </c>
      <c r="I190" s="8" t="s">
        <v>7560</v>
      </c>
      <c r="J190" s="19">
        <v>7</v>
      </c>
      <c r="K190" s="19" t="s">
        <v>7736</v>
      </c>
      <c r="L190" s="11">
        <v>3.15</v>
      </c>
      <c r="M190" s="11"/>
      <c r="N190" s="24"/>
      <c r="P190" s="32"/>
      <c r="T190" s="19"/>
      <c r="U190" s="3">
        <v>248</v>
      </c>
      <c r="X190" t="str">
        <f t="shared" si="11"/>
        <v/>
      </c>
      <c r="Z190" t="str">
        <f t="shared" si="12"/>
        <v/>
      </c>
      <c r="AB190" s="9"/>
      <c r="AC190" t="s">
        <v>9233</v>
      </c>
      <c r="AD190">
        <f t="shared" si="15"/>
        <v>0</v>
      </c>
      <c r="AF190" s="3"/>
      <c r="AG190" t="s">
        <v>5766</v>
      </c>
      <c r="AH190" s="9"/>
    </row>
    <row r="191" spans="1:48" ht="10.95" customHeight="1" outlineLevel="1" x14ac:dyDescent="0.25">
      <c r="A191" t="s">
        <v>3710</v>
      </c>
      <c r="C191" s="3" t="s">
        <v>11994</v>
      </c>
      <c r="D191" s="3">
        <v>1370</v>
      </c>
      <c r="E191" s="9">
        <v>2002</v>
      </c>
      <c r="F191" s="7" t="s">
        <v>21005</v>
      </c>
      <c r="G191" s="7" t="s">
        <v>5401</v>
      </c>
      <c r="H191" s="8" t="s">
        <v>9233</v>
      </c>
      <c r="I191" s="8" t="s">
        <v>7560</v>
      </c>
      <c r="J191" s="19">
        <v>7</v>
      </c>
      <c r="K191" s="19" t="s">
        <v>7736</v>
      </c>
      <c r="L191" s="11">
        <v>3.15</v>
      </c>
      <c r="M191" s="11"/>
      <c r="N191" s="24"/>
      <c r="P191" s="32"/>
      <c r="T191" s="19"/>
      <c r="U191" s="3">
        <v>248</v>
      </c>
      <c r="X191" t="str">
        <f t="shared" si="11"/>
        <v/>
      </c>
      <c r="Z191" t="str">
        <f t="shared" si="12"/>
        <v/>
      </c>
      <c r="AB191" s="9"/>
      <c r="AC191" t="s">
        <v>9233</v>
      </c>
      <c r="AD191">
        <f t="shared" si="15"/>
        <v>0</v>
      </c>
      <c r="AF191" s="3"/>
      <c r="AG191" t="s">
        <v>5766</v>
      </c>
      <c r="AH191" s="9"/>
    </row>
    <row r="192" spans="1:48" ht="10.95" customHeight="1" x14ac:dyDescent="0.25">
      <c r="A192" t="s">
        <v>8331</v>
      </c>
      <c r="B192" t="s">
        <v>11997</v>
      </c>
      <c r="C192" s="3" t="s">
        <v>11994</v>
      </c>
      <c r="E192" s="9"/>
      <c r="F192" s="7"/>
      <c r="G192" s="7"/>
      <c r="H192" s="8"/>
      <c r="I192" s="8"/>
      <c r="J192" s="19"/>
      <c r="K192" s="19"/>
      <c r="L192" s="11"/>
      <c r="M192" s="11">
        <f>SUM(L193:L215)</f>
        <v>52.2</v>
      </c>
      <c r="N192" s="24">
        <v>2454</v>
      </c>
      <c r="O192">
        <f>COUNTIF(K193:K215,"*")</f>
        <v>23</v>
      </c>
      <c r="P192" s="32">
        <f>O192/N192</f>
        <v>9.3724531377343111E-3</v>
      </c>
      <c r="Q192">
        <f>COUNTIF(K193:K215,"Y")+COUNTIF(K193:K215,"S")</f>
        <v>18</v>
      </c>
      <c r="T192" s="19" t="s">
        <v>7736</v>
      </c>
      <c r="U192" s="3"/>
      <c r="V192" t="s">
        <v>18556</v>
      </c>
      <c r="X192" t="str">
        <f t="shared" si="11"/>
        <v/>
      </c>
      <c r="Z192" t="str">
        <f t="shared" si="12"/>
        <v/>
      </c>
      <c r="AB192" s="9"/>
      <c r="AE192">
        <f>COUNTIF(AD193:AD201,"1")</f>
        <v>2</v>
      </c>
      <c r="AF192" s="3"/>
      <c r="AH192" s="9"/>
      <c r="AI192">
        <f>COUNTIF($J193:$J215,"1")-COUNTIFS($J193:$J215,"1",$K193:$K215,"V")</f>
        <v>0</v>
      </c>
      <c r="AJ192">
        <f>COUNTIFS($J193:$J215,"1",$K193:$K215,"Y")+COUNTIFS($J193:$J215,"1",$K193:$K215,"s")</f>
        <v>0</v>
      </c>
      <c r="AK192">
        <f>COUNTIF($J193:$J215,"2")-COUNTIFS($J193:$J215,"2",$K193:$K215,"V")</f>
        <v>0</v>
      </c>
      <c r="AL192">
        <f>COUNTIFS($J193:$J215,"2",$K193:$K215,"Y")+COUNTIFS($J193:$J215,"2",$K193:$K215,"s")</f>
        <v>0</v>
      </c>
      <c r="AM192">
        <f>COUNTIF($J193:$J215,"3")-COUNTIFS($J193:$J215,"3",$K193:$K215,"V")</f>
        <v>2</v>
      </c>
      <c r="AN192">
        <f>COUNTIFS($J193:$J215,"3",$K193:$K215,"Y")+COUNTIFS($J193:$J215,"3",$K193:$K215,"s")</f>
        <v>2</v>
      </c>
      <c r="AO192">
        <f>COUNTIF($J193:$J215,"4")-COUNTIFS($J193:$J215,"4",$K193:$K215,"V")</f>
        <v>0</v>
      </c>
      <c r="AP192">
        <f>COUNTIFS($J193:$J215,"4",$K193:$K215,"Y")+COUNTIFS($J193:$J215,"4",$K193:$K215,"s")</f>
        <v>0</v>
      </c>
      <c r="AQ192">
        <f>COUNTIF($J193:$J215,"5")-COUNTIFS($J193:$J215,"5",$K193:$K215,"V")</f>
        <v>0</v>
      </c>
      <c r="AR192">
        <f>COUNTIFS($J193:$J215,"5",$K193:$K215,"Y")+COUNTIFS($J193:$J215,"5",$K193:$K215,"s")</f>
        <v>0</v>
      </c>
      <c r="AS192">
        <f>COUNTIF($J193:$J215,"6")-COUNTIFS($J193:$J215,"6",$K193:$K215,"V")</f>
        <v>0</v>
      </c>
      <c r="AT192">
        <f>COUNTIFS($J193:$J215,"6",$K193:$K215,"Y")+COUNTIFS($J193:$J215,"6",$K193:$K215,"s")</f>
        <v>0</v>
      </c>
      <c r="AU192">
        <f>COUNTIF($J193:$J215,"7")-COUNTIFS($J193:$J215,"7",$K193:$K215,"V")</f>
        <v>21</v>
      </c>
      <c r="AV192">
        <f>COUNTIFS($J193:$J215,"7",$K193:$K215,"Y")+COUNTIFS($J193:$J215,"7",$K193:$K215,"s")</f>
        <v>16</v>
      </c>
    </row>
    <row r="193" spans="1:53" ht="10.95" customHeight="1" outlineLevel="1" x14ac:dyDescent="0.25">
      <c r="A193" t="s">
        <v>4196</v>
      </c>
      <c r="C193" s="3" t="s">
        <v>11994</v>
      </c>
      <c r="D193" s="3">
        <v>577</v>
      </c>
      <c r="E193" s="9">
        <v>1970</v>
      </c>
      <c r="F193" s="7" t="s">
        <v>20992</v>
      </c>
      <c r="G193" s="7" t="s">
        <v>5401</v>
      </c>
      <c r="H193" s="8"/>
      <c r="I193" s="8" t="s">
        <v>20991</v>
      </c>
      <c r="J193" s="19">
        <v>7</v>
      </c>
      <c r="K193" s="19" t="s">
        <v>7736</v>
      </c>
      <c r="L193" s="11">
        <v>3.1</v>
      </c>
      <c r="M193" s="11"/>
      <c r="N193" s="24"/>
      <c r="P193" s="32"/>
      <c r="T193" s="19"/>
      <c r="U193" s="3"/>
      <c r="X193" t="str">
        <f t="shared" si="11"/>
        <v/>
      </c>
      <c r="Z193" t="str">
        <f t="shared" si="12"/>
        <v/>
      </c>
      <c r="AB193" s="9" t="s">
        <v>13269</v>
      </c>
      <c r="AC193" t="s">
        <v>7560</v>
      </c>
      <c r="AD193">
        <f t="shared" ref="AD193:AD215" si="16">COUNTIF(H193,"*Fuji*")</f>
        <v>0</v>
      </c>
      <c r="AF193" s="3"/>
      <c r="AG193" t="s">
        <v>4924</v>
      </c>
      <c r="AH193" s="9"/>
      <c r="AW193" t="s">
        <v>20311</v>
      </c>
      <c r="AX193" t="s">
        <v>20362</v>
      </c>
      <c r="AY193" t="s">
        <v>20268</v>
      </c>
    </row>
    <row r="194" spans="1:53" ht="10.95" customHeight="1" outlineLevel="1" x14ac:dyDescent="0.25">
      <c r="A194" t="s">
        <v>4196</v>
      </c>
      <c r="C194" s="3" t="s">
        <v>11994</v>
      </c>
      <c r="D194" s="3">
        <v>578</v>
      </c>
      <c r="E194" s="9">
        <v>1970</v>
      </c>
      <c r="F194" s="7" t="s">
        <v>20993</v>
      </c>
      <c r="G194" s="7" t="s">
        <v>5401</v>
      </c>
      <c r="H194" s="8"/>
      <c r="I194" s="8" t="s">
        <v>20991</v>
      </c>
      <c r="J194" s="19">
        <v>7</v>
      </c>
      <c r="K194" s="19" t="s">
        <v>7736</v>
      </c>
      <c r="L194" s="11">
        <v>0.3</v>
      </c>
      <c r="M194" s="11"/>
      <c r="N194" s="24"/>
      <c r="P194" s="32"/>
      <c r="T194" s="19"/>
      <c r="U194" s="3"/>
      <c r="X194" t="str">
        <f t="shared" ref="X194:X257" si="17">IF(COUNTIF(F194,"*fdc*"),1,"")</f>
        <v/>
      </c>
      <c r="Z194" t="str">
        <f t="shared" ref="Z194:Z257" si="18">IF(COUNTIF(F194,"*s/s*"),1,"")</f>
        <v/>
      </c>
      <c r="AB194" s="9" t="s">
        <v>13269</v>
      </c>
      <c r="AC194" t="s">
        <v>7560</v>
      </c>
      <c r="AD194">
        <f t="shared" si="16"/>
        <v>0</v>
      </c>
      <c r="AF194" s="3"/>
      <c r="AG194" t="s">
        <v>4924</v>
      </c>
      <c r="AH194" s="9"/>
      <c r="AW194" t="s">
        <v>20311</v>
      </c>
      <c r="AX194" t="s">
        <v>20362</v>
      </c>
      <c r="AY194" t="s">
        <v>20268</v>
      </c>
    </row>
    <row r="195" spans="1:53" ht="10.95" customHeight="1" outlineLevel="1" x14ac:dyDescent="0.25">
      <c r="A195" t="s">
        <v>4196</v>
      </c>
      <c r="C195" s="3" t="s">
        <v>11994</v>
      </c>
      <c r="D195" s="3">
        <v>580</v>
      </c>
      <c r="E195" s="9">
        <v>1970</v>
      </c>
      <c r="F195" s="7" t="s">
        <v>20994</v>
      </c>
      <c r="G195" s="7" t="s">
        <v>5401</v>
      </c>
      <c r="H195" s="8"/>
      <c r="I195" s="8" t="s">
        <v>20991</v>
      </c>
      <c r="J195" s="19">
        <v>7</v>
      </c>
      <c r="K195" s="19" t="s">
        <v>7736</v>
      </c>
      <c r="L195" s="11">
        <v>0.2</v>
      </c>
      <c r="M195" s="11"/>
      <c r="N195" s="24"/>
      <c r="P195" s="32"/>
      <c r="T195" s="19"/>
      <c r="U195" s="3"/>
      <c r="X195" t="str">
        <f t="shared" si="17"/>
        <v/>
      </c>
      <c r="Z195" t="str">
        <f t="shared" si="18"/>
        <v/>
      </c>
      <c r="AB195" s="9" t="s">
        <v>13269</v>
      </c>
      <c r="AC195" t="s">
        <v>7560</v>
      </c>
      <c r="AD195">
        <f t="shared" si="16"/>
        <v>0</v>
      </c>
      <c r="AF195" s="3"/>
      <c r="AG195" t="s">
        <v>4924</v>
      </c>
      <c r="AH195" s="9"/>
      <c r="AW195" t="s">
        <v>20311</v>
      </c>
      <c r="AX195" t="s">
        <v>20362</v>
      </c>
      <c r="AY195" t="s">
        <v>20268</v>
      </c>
    </row>
    <row r="196" spans="1:53" ht="10.95" customHeight="1" outlineLevel="1" x14ac:dyDescent="0.25">
      <c r="A196" t="s">
        <v>4196</v>
      </c>
      <c r="C196" s="3" t="s">
        <v>11994</v>
      </c>
      <c r="D196" s="3">
        <v>581</v>
      </c>
      <c r="E196" s="9">
        <v>1970</v>
      </c>
      <c r="F196" s="7" t="s">
        <v>20995</v>
      </c>
      <c r="G196" s="7" t="s">
        <v>5401</v>
      </c>
      <c r="H196" s="8"/>
      <c r="I196" s="8" t="s">
        <v>20991</v>
      </c>
      <c r="J196" s="19">
        <v>7</v>
      </c>
      <c r="K196" s="19" t="s">
        <v>7736</v>
      </c>
      <c r="L196" s="11">
        <v>0.2</v>
      </c>
      <c r="M196" s="11"/>
      <c r="N196" s="24"/>
      <c r="P196" s="32"/>
      <c r="T196" s="19"/>
      <c r="U196" s="3"/>
      <c r="X196" t="str">
        <f t="shared" si="17"/>
        <v/>
      </c>
      <c r="Z196" t="str">
        <f t="shared" si="18"/>
        <v/>
      </c>
      <c r="AB196" s="9" t="s">
        <v>13269</v>
      </c>
      <c r="AC196" t="s">
        <v>7560</v>
      </c>
      <c r="AD196">
        <f t="shared" si="16"/>
        <v>0</v>
      </c>
      <c r="AF196" s="3"/>
      <c r="AG196" t="s">
        <v>4924</v>
      </c>
      <c r="AH196" s="9"/>
      <c r="AW196" t="s">
        <v>20311</v>
      </c>
      <c r="AX196" t="s">
        <v>20362</v>
      </c>
      <c r="AY196" t="s">
        <v>20268</v>
      </c>
    </row>
    <row r="197" spans="1:53" ht="10.95" customHeight="1" outlineLevel="1" x14ac:dyDescent="0.25">
      <c r="A197" t="s">
        <v>4196</v>
      </c>
      <c r="C197" s="3" t="s">
        <v>11994</v>
      </c>
      <c r="D197" s="3">
        <v>584</v>
      </c>
      <c r="E197" s="9">
        <v>1970</v>
      </c>
      <c r="F197" s="7" t="s">
        <v>20996</v>
      </c>
      <c r="G197" s="7" t="s">
        <v>5401</v>
      </c>
      <c r="H197" s="8"/>
      <c r="I197" s="8" t="s">
        <v>20991</v>
      </c>
      <c r="J197" s="19">
        <v>7</v>
      </c>
      <c r="K197" s="19" t="s">
        <v>7736</v>
      </c>
      <c r="L197" s="11">
        <v>3.3</v>
      </c>
      <c r="M197" s="11"/>
      <c r="N197" s="24"/>
      <c r="P197" s="32"/>
      <c r="T197" s="19"/>
      <c r="U197" s="3"/>
      <c r="X197" t="str">
        <f t="shared" si="17"/>
        <v/>
      </c>
      <c r="Z197" t="str">
        <f t="shared" si="18"/>
        <v/>
      </c>
      <c r="AB197" s="9" t="s">
        <v>13269</v>
      </c>
      <c r="AC197" t="s">
        <v>7560</v>
      </c>
      <c r="AD197">
        <f t="shared" si="16"/>
        <v>0</v>
      </c>
      <c r="AF197" s="3"/>
      <c r="AG197" t="s">
        <v>4924</v>
      </c>
      <c r="AH197" s="9"/>
      <c r="AW197" t="s">
        <v>20311</v>
      </c>
      <c r="AX197" t="s">
        <v>20362</v>
      </c>
      <c r="AY197" t="s">
        <v>20268</v>
      </c>
    </row>
    <row r="198" spans="1:53" ht="10.95" customHeight="1" outlineLevel="1" x14ac:dyDescent="0.25">
      <c r="A198" t="s">
        <v>4196</v>
      </c>
      <c r="C198" s="3" t="s">
        <v>11994</v>
      </c>
      <c r="D198" s="3">
        <v>585</v>
      </c>
      <c r="E198" s="9">
        <v>1970</v>
      </c>
      <c r="F198" s="7" t="s">
        <v>20997</v>
      </c>
      <c r="G198" s="7" t="s">
        <v>5401</v>
      </c>
      <c r="H198" s="8"/>
      <c r="I198" s="8" t="s">
        <v>20991</v>
      </c>
      <c r="J198" s="19">
        <v>7</v>
      </c>
      <c r="K198" s="19" t="s">
        <v>7736</v>
      </c>
      <c r="L198" s="11">
        <v>0.4</v>
      </c>
      <c r="M198" s="11"/>
      <c r="N198" s="24"/>
      <c r="P198" s="32"/>
      <c r="T198" s="19"/>
      <c r="U198" s="3"/>
      <c r="X198" t="str">
        <f t="shared" si="17"/>
        <v/>
      </c>
      <c r="Z198" t="str">
        <f t="shared" si="18"/>
        <v/>
      </c>
      <c r="AB198" s="9" t="s">
        <v>13269</v>
      </c>
      <c r="AC198" t="s">
        <v>7560</v>
      </c>
      <c r="AD198">
        <f t="shared" si="16"/>
        <v>0</v>
      </c>
      <c r="AF198" s="3"/>
      <c r="AG198" t="s">
        <v>4924</v>
      </c>
      <c r="AH198" s="9"/>
      <c r="AW198" t="s">
        <v>20311</v>
      </c>
      <c r="AX198" t="s">
        <v>20362</v>
      </c>
      <c r="AY198" t="s">
        <v>20268</v>
      </c>
    </row>
    <row r="199" spans="1:53" ht="10.95" customHeight="1" outlineLevel="1" x14ac:dyDescent="0.25">
      <c r="A199" t="s">
        <v>4196</v>
      </c>
      <c r="C199" s="3" t="s">
        <v>11994</v>
      </c>
      <c r="D199" s="3">
        <v>654</v>
      </c>
      <c r="E199" s="9">
        <v>1981</v>
      </c>
      <c r="F199" s="7" t="s">
        <v>20999</v>
      </c>
      <c r="G199" s="7" t="s">
        <v>5401</v>
      </c>
      <c r="H199" s="8"/>
      <c r="I199" s="8" t="s">
        <v>20998</v>
      </c>
      <c r="J199" s="19">
        <v>7</v>
      </c>
      <c r="K199" s="19" t="s">
        <v>7736</v>
      </c>
      <c r="L199" s="11">
        <v>1.2</v>
      </c>
      <c r="M199" s="11"/>
      <c r="N199" s="24"/>
      <c r="P199" s="32"/>
      <c r="T199" s="19"/>
      <c r="U199" s="3"/>
      <c r="X199" t="str">
        <f t="shared" si="17"/>
        <v/>
      </c>
      <c r="Z199" t="str">
        <f t="shared" si="18"/>
        <v/>
      </c>
      <c r="AB199" s="9" t="s">
        <v>13269</v>
      </c>
      <c r="AC199" t="s">
        <v>9617</v>
      </c>
      <c r="AD199">
        <f t="shared" si="16"/>
        <v>0</v>
      </c>
      <c r="AF199" s="3"/>
      <c r="AG199" t="s">
        <v>4924</v>
      </c>
      <c r="AH199" s="9"/>
      <c r="AW199" t="s">
        <v>20311</v>
      </c>
      <c r="AX199" t="s">
        <v>20362</v>
      </c>
      <c r="AY199" t="s">
        <v>20268</v>
      </c>
    </row>
    <row r="200" spans="1:53" ht="10.95" customHeight="1" outlineLevel="1" x14ac:dyDescent="0.25">
      <c r="A200" t="s">
        <v>4196</v>
      </c>
      <c r="C200" s="3" t="s">
        <v>11994</v>
      </c>
      <c r="D200" s="3">
        <v>1479</v>
      </c>
      <c r="E200" s="9">
        <v>1999</v>
      </c>
      <c r="F200" s="7" t="s">
        <v>18703</v>
      </c>
      <c r="G200" s="7" t="s">
        <v>5401</v>
      </c>
      <c r="H200" s="8" t="s">
        <v>5402</v>
      </c>
      <c r="I200" s="8" t="s">
        <v>8329</v>
      </c>
      <c r="J200" s="19">
        <v>3</v>
      </c>
      <c r="K200" s="19" t="s">
        <v>20093</v>
      </c>
      <c r="L200" s="11"/>
      <c r="M200" s="11"/>
      <c r="N200" s="24"/>
      <c r="P200" s="32"/>
      <c r="T200" s="19"/>
      <c r="U200" s="3">
        <v>1117</v>
      </c>
      <c r="X200" t="str">
        <f t="shared" si="17"/>
        <v/>
      </c>
      <c r="Z200" t="str">
        <f t="shared" si="18"/>
        <v/>
      </c>
      <c r="AB200" s="9" t="s">
        <v>13269</v>
      </c>
      <c r="AC200" t="s">
        <v>2349</v>
      </c>
      <c r="AD200">
        <f t="shared" si="16"/>
        <v>1</v>
      </c>
      <c r="AF200" s="3"/>
      <c r="AG200" t="s">
        <v>4924</v>
      </c>
      <c r="AH200" s="9" t="s">
        <v>4925</v>
      </c>
      <c r="AW200" t="s">
        <v>20311</v>
      </c>
      <c r="AX200" t="s">
        <v>20362</v>
      </c>
      <c r="AY200" t="s">
        <v>20268</v>
      </c>
    </row>
    <row r="201" spans="1:53" ht="10.95" customHeight="1" outlineLevel="1" x14ac:dyDescent="0.25">
      <c r="A201" t="s">
        <v>4196</v>
      </c>
      <c r="C201" s="3" t="s">
        <v>11994</v>
      </c>
      <c r="D201" s="3" t="s">
        <v>8330</v>
      </c>
      <c r="E201" s="9">
        <v>1999</v>
      </c>
      <c r="F201" s="7" t="s">
        <v>2348</v>
      </c>
      <c r="G201" s="7" t="s">
        <v>5401</v>
      </c>
      <c r="H201" s="8" t="s">
        <v>5402</v>
      </c>
      <c r="I201" s="8" t="s">
        <v>8329</v>
      </c>
      <c r="J201" s="19">
        <v>3</v>
      </c>
      <c r="K201" s="19" t="s">
        <v>7736</v>
      </c>
      <c r="L201" s="11">
        <v>14</v>
      </c>
      <c r="M201" s="11"/>
      <c r="N201" s="24"/>
      <c r="P201" s="32"/>
      <c r="T201" s="19"/>
      <c r="U201" s="3">
        <v>1117</v>
      </c>
      <c r="X201" t="str">
        <f t="shared" si="17"/>
        <v/>
      </c>
      <c r="Z201" t="str">
        <f t="shared" si="18"/>
        <v/>
      </c>
      <c r="AB201" s="9" t="s">
        <v>13269</v>
      </c>
      <c r="AC201" t="s">
        <v>2349</v>
      </c>
      <c r="AD201">
        <f t="shared" si="16"/>
        <v>1</v>
      </c>
      <c r="AF201" s="3"/>
      <c r="AG201" t="s">
        <v>4924</v>
      </c>
      <c r="AH201" s="9" t="s">
        <v>4925</v>
      </c>
      <c r="AW201" t="s">
        <v>20311</v>
      </c>
      <c r="AX201" t="s">
        <v>20362</v>
      </c>
      <c r="AY201" t="s">
        <v>20268</v>
      </c>
      <c r="AZ201" t="s">
        <v>20390</v>
      </c>
      <c r="BA201" t="s">
        <v>18395</v>
      </c>
    </row>
    <row r="202" spans="1:53" ht="10.95" customHeight="1" outlineLevel="1" x14ac:dyDescent="0.25">
      <c r="A202" t="s">
        <v>4196</v>
      </c>
      <c r="C202" s="3" t="s">
        <v>11994</v>
      </c>
      <c r="D202" s="3">
        <v>1672</v>
      </c>
      <c r="E202" s="9">
        <v>2001</v>
      </c>
      <c r="F202" s="7" t="s">
        <v>21000</v>
      </c>
      <c r="G202" s="7" t="s">
        <v>5401</v>
      </c>
      <c r="H202" s="8"/>
      <c r="I202" s="8" t="s">
        <v>7560</v>
      </c>
      <c r="J202" s="19">
        <v>7</v>
      </c>
      <c r="K202" s="19" t="s">
        <v>7736</v>
      </c>
      <c r="L202" s="11">
        <v>2.25</v>
      </c>
      <c r="M202" s="11"/>
      <c r="N202" s="24"/>
      <c r="P202" s="32"/>
      <c r="T202" s="19"/>
      <c r="U202" s="3"/>
      <c r="X202" t="str">
        <f t="shared" si="17"/>
        <v/>
      </c>
      <c r="Z202" t="str">
        <f t="shared" si="18"/>
        <v/>
      </c>
      <c r="AB202" s="9" t="s">
        <v>13269</v>
      </c>
      <c r="AC202" t="s">
        <v>7560</v>
      </c>
      <c r="AD202">
        <f t="shared" si="16"/>
        <v>0</v>
      </c>
      <c r="AF202" s="3"/>
      <c r="AG202" t="s">
        <v>4924</v>
      </c>
      <c r="AH202" s="9"/>
      <c r="AW202" t="s">
        <v>20311</v>
      </c>
      <c r="AX202" t="s">
        <v>20362</v>
      </c>
      <c r="AY202" t="s">
        <v>20268</v>
      </c>
    </row>
    <row r="203" spans="1:53" ht="10.95" customHeight="1" outlineLevel="1" x14ac:dyDescent="0.25">
      <c r="A203" t="s">
        <v>4196</v>
      </c>
      <c r="C203" s="3" t="s">
        <v>11994</v>
      </c>
      <c r="D203" s="3">
        <v>1673</v>
      </c>
      <c r="E203" s="9">
        <v>2001</v>
      </c>
      <c r="F203" s="7" t="s">
        <v>21000</v>
      </c>
      <c r="G203" s="7" t="s">
        <v>5401</v>
      </c>
      <c r="H203" s="8"/>
      <c r="I203" s="8" t="s">
        <v>7560</v>
      </c>
      <c r="J203" s="19">
        <v>7</v>
      </c>
      <c r="K203" s="19" t="s">
        <v>7736</v>
      </c>
      <c r="L203" s="11">
        <v>2.25</v>
      </c>
      <c r="M203" s="11"/>
      <c r="N203" s="24"/>
      <c r="P203" s="32"/>
      <c r="T203" s="19"/>
      <c r="U203" s="3"/>
      <c r="X203" t="str">
        <f t="shared" si="17"/>
        <v/>
      </c>
      <c r="Z203" t="str">
        <f t="shared" si="18"/>
        <v/>
      </c>
      <c r="AB203" s="9" t="s">
        <v>13269</v>
      </c>
      <c r="AC203" t="s">
        <v>7560</v>
      </c>
      <c r="AD203">
        <f t="shared" si="16"/>
        <v>0</v>
      </c>
      <c r="AF203" s="3"/>
      <c r="AG203" t="s">
        <v>4924</v>
      </c>
      <c r="AH203" s="9"/>
      <c r="AW203" t="s">
        <v>20311</v>
      </c>
      <c r="AX203" t="s">
        <v>20362</v>
      </c>
      <c r="AY203" t="s">
        <v>20268</v>
      </c>
    </row>
    <row r="204" spans="1:53" ht="10.95" customHeight="1" outlineLevel="1" x14ac:dyDescent="0.25">
      <c r="A204" t="s">
        <v>4196</v>
      </c>
      <c r="C204" s="3" t="s">
        <v>11994</v>
      </c>
      <c r="D204" s="3">
        <v>1674</v>
      </c>
      <c r="E204" s="9">
        <v>2001</v>
      </c>
      <c r="F204" s="7" t="s">
        <v>21001</v>
      </c>
      <c r="G204" s="7" t="s">
        <v>5401</v>
      </c>
      <c r="H204" s="8"/>
      <c r="I204" s="8" t="s">
        <v>7560</v>
      </c>
      <c r="J204" s="19">
        <v>7</v>
      </c>
      <c r="K204" s="19" t="s">
        <v>7736</v>
      </c>
      <c r="L204" s="11">
        <v>2.25</v>
      </c>
      <c r="M204" s="11"/>
      <c r="N204" s="24"/>
      <c r="P204" s="32"/>
      <c r="T204" s="19"/>
      <c r="U204" s="3">
        <v>1117</v>
      </c>
      <c r="X204" t="str">
        <f t="shared" si="17"/>
        <v/>
      </c>
      <c r="Z204" t="str">
        <f t="shared" si="18"/>
        <v/>
      </c>
      <c r="AB204" s="9" t="s">
        <v>13269</v>
      </c>
      <c r="AC204" t="s">
        <v>7560</v>
      </c>
      <c r="AD204">
        <f t="shared" si="16"/>
        <v>0</v>
      </c>
      <c r="AF204" s="3"/>
      <c r="AG204" t="s">
        <v>4924</v>
      </c>
      <c r="AH204" s="9"/>
      <c r="AW204" t="s">
        <v>20311</v>
      </c>
      <c r="AX204" t="s">
        <v>20362</v>
      </c>
      <c r="AY204" t="s">
        <v>20268</v>
      </c>
    </row>
    <row r="205" spans="1:53" ht="10.95" customHeight="1" outlineLevel="1" x14ac:dyDescent="0.25">
      <c r="A205" t="s">
        <v>4196</v>
      </c>
      <c r="C205" s="3" t="s">
        <v>11994</v>
      </c>
      <c r="D205" s="3">
        <v>1675</v>
      </c>
      <c r="E205" s="9">
        <v>2001</v>
      </c>
      <c r="F205" s="7" t="s">
        <v>21001</v>
      </c>
      <c r="G205" s="7" t="s">
        <v>5401</v>
      </c>
      <c r="H205" s="8"/>
      <c r="I205" s="8" t="s">
        <v>7560</v>
      </c>
      <c r="J205" s="19">
        <v>7</v>
      </c>
      <c r="K205" s="19" t="s">
        <v>7736</v>
      </c>
      <c r="L205" s="11">
        <v>2.25</v>
      </c>
      <c r="M205" s="11"/>
      <c r="N205" s="24"/>
      <c r="P205" s="32"/>
      <c r="T205" s="19"/>
      <c r="U205" s="3">
        <v>1117</v>
      </c>
      <c r="X205" t="str">
        <f t="shared" si="17"/>
        <v/>
      </c>
      <c r="Z205" t="str">
        <f t="shared" si="18"/>
        <v/>
      </c>
      <c r="AB205" s="9" t="s">
        <v>13269</v>
      </c>
      <c r="AC205" t="s">
        <v>7560</v>
      </c>
      <c r="AD205">
        <f t="shared" si="16"/>
        <v>0</v>
      </c>
      <c r="AF205" s="3"/>
      <c r="AG205" t="s">
        <v>4924</v>
      </c>
      <c r="AH205" s="9"/>
      <c r="AW205" t="s">
        <v>20311</v>
      </c>
      <c r="AX205" t="s">
        <v>20362</v>
      </c>
      <c r="AY205" t="s">
        <v>20268</v>
      </c>
      <c r="AZ205" t="s">
        <v>20390</v>
      </c>
      <c r="BA205" t="s">
        <v>18395</v>
      </c>
    </row>
    <row r="206" spans="1:53" ht="10.95" customHeight="1" outlineLevel="1" x14ac:dyDescent="0.25">
      <c r="A206" t="s">
        <v>4196</v>
      </c>
      <c r="C206" s="3" t="s">
        <v>11994</v>
      </c>
      <c r="D206" s="3">
        <v>1956</v>
      </c>
      <c r="E206" s="9">
        <v>2018</v>
      </c>
      <c r="F206" s="7" t="s">
        <v>21002</v>
      </c>
      <c r="G206" s="7" t="s">
        <v>5401</v>
      </c>
      <c r="H206" s="8"/>
      <c r="I206" s="8" t="s">
        <v>9396</v>
      </c>
      <c r="J206" s="19">
        <v>7</v>
      </c>
      <c r="K206" s="19" t="s">
        <v>7738</v>
      </c>
      <c r="L206" s="11"/>
      <c r="M206" s="11"/>
      <c r="N206" s="24"/>
      <c r="P206" s="32"/>
      <c r="T206" s="19"/>
      <c r="U206" s="3"/>
      <c r="X206" t="str">
        <f t="shared" si="17"/>
        <v/>
      </c>
      <c r="Z206" t="str">
        <f t="shared" si="18"/>
        <v/>
      </c>
      <c r="AB206" s="9" t="s">
        <v>13269</v>
      </c>
      <c r="AC206" t="s">
        <v>7560</v>
      </c>
      <c r="AD206">
        <f t="shared" si="16"/>
        <v>0</v>
      </c>
      <c r="AF206" s="3">
        <v>1</v>
      </c>
      <c r="AG206" t="s">
        <v>4924</v>
      </c>
      <c r="AH206" s="9"/>
      <c r="AW206" t="s">
        <v>20311</v>
      </c>
      <c r="AX206" t="s">
        <v>20362</v>
      </c>
      <c r="AY206" t="s">
        <v>20268</v>
      </c>
    </row>
    <row r="207" spans="1:53" ht="10.95" customHeight="1" outlineLevel="1" x14ac:dyDescent="0.25">
      <c r="A207" t="s">
        <v>4196</v>
      </c>
      <c r="C207" s="3" t="s">
        <v>11994</v>
      </c>
      <c r="D207" s="3">
        <v>1957</v>
      </c>
      <c r="E207" s="9">
        <v>2018</v>
      </c>
      <c r="F207" s="7" t="s">
        <v>21002</v>
      </c>
      <c r="G207" s="7" t="s">
        <v>5401</v>
      </c>
      <c r="H207" s="8"/>
      <c r="I207" s="8" t="s">
        <v>9396</v>
      </c>
      <c r="J207" s="19">
        <v>7</v>
      </c>
      <c r="K207" s="19" t="s">
        <v>7738</v>
      </c>
      <c r="L207" s="11"/>
      <c r="M207" s="11"/>
      <c r="N207" s="24"/>
      <c r="P207" s="32"/>
      <c r="T207" s="19"/>
      <c r="U207" s="3"/>
      <c r="X207" t="str">
        <f t="shared" si="17"/>
        <v/>
      </c>
      <c r="Z207" t="str">
        <f t="shared" si="18"/>
        <v/>
      </c>
      <c r="AB207" s="9" t="s">
        <v>13269</v>
      </c>
      <c r="AC207" t="s">
        <v>7560</v>
      </c>
      <c r="AD207">
        <f t="shared" si="16"/>
        <v>0</v>
      </c>
      <c r="AF207" s="3">
        <v>1</v>
      </c>
      <c r="AG207" t="s">
        <v>4924</v>
      </c>
      <c r="AH207" s="9"/>
      <c r="AW207" t="s">
        <v>20311</v>
      </c>
      <c r="AX207" t="s">
        <v>20362</v>
      </c>
      <c r="AY207" t="s">
        <v>20268</v>
      </c>
    </row>
    <row r="208" spans="1:53" ht="10.95" customHeight="1" outlineLevel="1" x14ac:dyDescent="0.25">
      <c r="A208" t="s">
        <v>4196</v>
      </c>
      <c r="C208" s="3" t="s">
        <v>11994</v>
      </c>
      <c r="D208" s="3">
        <v>1958</v>
      </c>
      <c r="E208" s="9">
        <v>2018</v>
      </c>
      <c r="F208" s="7" t="s">
        <v>21002</v>
      </c>
      <c r="G208" s="7" t="s">
        <v>5401</v>
      </c>
      <c r="H208" s="8"/>
      <c r="I208" s="8" t="s">
        <v>9396</v>
      </c>
      <c r="J208" s="19">
        <v>7</v>
      </c>
      <c r="K208" s="19" t="s">
        <v>7738</v>
      </c>
      <c r="L208" s="11"/>
      <c r="M208" s="11"/>
      <c r="N208" s="24"/>
      <c r="P208" s="32"/>
      <c r="T208" s="19"/>
      <c r="U208" s="3">
        <v>1117</v>
      </c>
      <c r="X208" t="str">
        <f t="shared" si="17"/>
        <v/>
      </c>
      <c r="Z208" t="str">
        <f t="shared" si="18"/>
        <v/>
      </c>
      <c r="AB208" s="9" t="s">
        <v>13269</v>
      </c>
      <c r="AC208" t="s">
        <v>7560</v>
      </c>
      <c r="AD208">
        <f t="shared" si="16"/>
        <v>0</v>
      </c>
      <c r="AF208" s="3">
        <v>1</v>
      </c>
      <c r="AG208" t="s">
        <v>4924</v>
      </c>
      <c r="AH208" s="9"/>
      <c r="AW208" t="s">
        <v>20311</v>
      </c>
      <c r="AX208" t="s">
        <v>20362</v>
      </c>
      <c r="AY208" t="s">
        <v>20268</v>
      </c>
    </row>
    <row r="209" spans="1:56" ht="10.95" customHeight="1" outlineLevel="1" x14ac:dyDescent="0.25">
      <c r="A209" t="s">
        <v>4196</v>
      </c>
      <c r="C209" s="3" t="s">
        <v>11994</v>
      </c>
      <c r="D209" s="3">
        <v>1959</v>
      </c>
      <c r="E209" s="9">
        <v>2018</v>
      </c>
      <c r="F209" s="7" t="s">
        <v>21002</v>
      </c>
      <c r="G209" s="7" t="s">
        <v>5401</v>
      </c>
      <c r="H209" s="8"/>
      <c r="I209" s="8" t="s">
        <v>9396</v>
      </c>
      <c r="J209" s="19">
        <v>7</v>
      </c>
      <c r="K209" s="19" t="s">
        <v>7738</v>
      </c>
      <c r="L209" s="11"/>
      <c r="M209" s="11"/>
      <c r="N209" s="24"/>
      <c r="P209" s="32"/>
      <c r="T209" s="19"/>
      <c r="U209" s="3">
        <v>1117</v>
      </c>
      <c r="X209" t="str">
        <f t="shared" si="17"/>
        <v/>
      </c>
      <c r="Z209" t="str">
        <f t="shared" si="18"/>
        <v/>
      </c>
      <c r="AB209" s="9" t="s">
        <v>13269</v>
      </c>
      <c r="AC209" t="s">
        <v>7560</v>
      </c>
      <c r="AD209">
        <f t="shared" si="16"/>
        <v>0</v>
      </c>
      <c r="AF209" s="3">
        <v>1</v>
      </c>
      <c r="AG209" t="s">
        <v>4924</v>
      </c>
      <c r="AH209" s="9"/>
      <c r="AW209" t="s">
        <v>20311</v>
      </c>
      <c r="AX209" t="s">
        <v>20362</v>
      </c>
      <c r="AY209" t="s">
        <v>20268</v>
      </c>
      <c r="AZ209" t="s">
        <v>20390</v>
      </c>
      <c r="BA209" t="s">
        <v>18395</v>
      </c>
    </row>
    <row r="210" spans="1:56" ht="10.95" customHeight="1" outlineLevel="1" x14ac:dyDescent="0.25">
      <c r="A210" t="s">
        <v>4196</v>
      </c>
      <c r="C210" s="3" t="s">
        <v>11994</v>
      </c>
      <c r="D210" s="3">
        <v>1960</v>
      </c>
      <c r="E210" s="9">
        <v>2018</v>
      </c>
      <c r="F210" s="7" t="s">
        <v>21003</v>
      </c>
      <c r="G210" s="7" t="s">
        <v>5401</v>
      </c>
      <c r="H210" s="8"/>
      <c r="I210" s="8" t="s">
        <v>9396</v>
      </c>
      <c r="J210" s="19">
        <v>7</v>
      </c>
      <c r="K210" s="19" t="s">
        <v>7738</v>
      </c>
      <c r="L210" s="11"/>
      <c r="M210" s="11"/>
      <c r="N210" s="24"/>
      <c r="P210" s="32"/>
      <c r="T210" s="19"/>
      <c r="U210" s="3">
        <v>1117</v>
      </c>
      <c r="X210" t="str">
        <f t="shared" si="17"/>
        <v/>
      </c>
      <c r="Z210">
        <f t="shared" si="18"/>
        <v>1</v>
      </c>
      <c r="AB210" s="9" t="s">
        <v>13269</v>
      </c>
      <c r="AC210" t="s">
        <v>7560</v>
      </c>
      <c r="AD210">
        <f t="shared" si="16"/>
        <v>0</v>
      </c>
      <c r="AF210" s="3">
        <v>1</v>
      </c>
      <c r="AG210" t="s">
        <v>4924</v>
      </c>
      <c r="AH210" s="9"/>
      <c r="AW210" t="s">
        <v>20311</v>
      </c>
      <c r="AX210" t="s">
        <v>20362</v>
      </c>
      <c r="AY210" t="s">
        <v>20268</v>
      </c>
      <c r="AZ210" t="s">
        <v>20390</v>
      </c>
      <c r="BA210" t="s">
        <v>18395</v>
      </c>
    </row>
    <row r="211" spans="1:56" ht="10.95" customHeight="1" outlineLevel="1" x14ac:dyDescent="0.25">
      <c r="A211" t="s">
        <v>4196</v>
      </c>
      <c r="C211" s="3" t="s">
        <v>11994</v>
      </c>
      <c r="D211" s="3">
        <v>2225</v>
      </c>
      <c r="E211" s="9">
        <v>2019</v>
      </c>
      <c r="F211" s="7" t="s">
        <v>21002</v>
      </c>
      <c r="G211" s="7" t="s">
        <v>5401</v>
      </c>
      <c r="H211" s="8"/>
      <c r="I211" s="8" t="s">
        <v>7560</v>
      </c>
      <c r="J211" s="19">
        <v>7</v>
      </c>
      <c r="K211" s="19" t="s">
        <v>7736</v>
      </c>
      <c r="L211" s="11">
        <v>2.5</v>
      </c>
      <c r="M211" s="11"/>
      <c r="N211" s="24"/>
      <c r="P211" s="32"/>
      <c r="T211" s="19"/>
      <c r="U211" s="3"/>
      <c r="X211" t="str">
        <f t="shared" si="17"/>
        <v/>
      </c>
      <c r="Z211" t="str">
        <f t="shared" si="18"/>
        <v/>
      </c>
      <c r="AB211" s="9" t="s">
        <v>13269</v>
      </c>
      <c r="AC211" t="s">
        <v>7560</v>
      </c>
      <c r="AD211">
        <f t="shared" si="16"/>
        <v>0</v>
      </c>
      <c r="AF211" s="3"/>
      <c r="AG211" t="s">
        <v>4924</v>
      </c>
      <c r="AH211" s="9"/>
      <c r="AW211" t="s">
        <v>20311</v>
      </c>
      <c r="AX211" t="s">
        <v>20362</v>
      </c>
      <c r="AY211" t="s">
        <v>20268</v>
      </c>
    </row>
    <row r="212" spans="1:56" ht="10.95" customHeight="1" outlineLevel="1" x14ac:dyDescent="0.25">
      <c r="A212" t="s">
        <v>4196</v>
      </c>
      <c r="C212" s="3" t="s">
        <v>11994</v>
      </c>
      <c r="D212" s="3">
        <v>2226</v>
      </c>
      <c r="E212" s="9">
        <v>2019</v>
      </c>
      <c r="F212" s="7" t="s">
        <v>21002</v>
      </c>
      <c r="G212" s="7" t="s">
        <v>5401</v>
      </c>
      <c r="H212" s="8"/>
      <c r="I212" s="8" t="s">
        <v>7560</v>
      </c>
      <c r="J212" s="19">
        <v>7</v>
      </c>
      <c r="K212" s="19" t="s">
        <v>7736</v>
      </c>
      <c r="L212" s="11">
        <v>2.5</v>
      </c>
      <c r="M212" s="11"/>
      <c r="N212" s="24"/>
      <c r="P212" s="32"/>
      <c r="T212" s="19"/>
      <c r="U212" s="3"/>
      <c r="X212" t="str">
        <f t="shared" si="17"/>
        <v/>
      </c>
      <c r="Z212" t="str">
        <f t="shared" si="18"/>
        <v/>
      </c>
      <c r="AB212" s="9" t="s">
        <v>13269</v>
      </c>
      <c r="AC212" t="s">
        <v>7560</v>
      </c>
      <c r="AD212">
        <f t="shared" si="16"/>
        <v>0</v>
      </c>
      <c r="AF212" s="3"/>
      <c r="AG212" t="s">
        <v>4924</v>
      </c>
      <c r="AH212" s="9"/>
      <c r="AW212" t="s">
        <v>20311</v>
      </c>
      <c r="AX212" t="s">
        <v>20362</v>
      </c>
      <c r="AY212" t="s">
        <v>20268</v>
      </c>
    </row>
    <row r="213" spans="1:56" ht="10.95" customHeight="1" outlineLevel="1" x14ac:dyDescent="0.25">
      <c r="A213" t="s">
        <v>4196</v>
      </c>
      <c r="C213" s="3" t="s">
        <v>11994</v>
      </c>
      <c r="D213" s="3">
        <v>2227</v>
      </c>
      <c r="E213" s="9">
        <v>2019</v>
      </c>
      <c r="F213" s="7" t="s">
        <v>21002</v>
      </c>
      <c r="G213" s="7" t="s">
        <v>5401</v>
      </c>
      <c r="H213" s="8"/>
      <c r="I213" s="8" t="s">
        <v>7560</v>
      </c>
      <c r="J213" s="19">
        <v>7</v>
      </c>
      <c r="K213" s="19" t="s">
        <v>7736</v>
      </c>
      <c r="L213" s="11">
        <v>2.5</v>
      </c>
      <c r="M213" s="11"/>
      <c r="N213" s="24"/>
      <c r="P213" s="32"/>
      <c r="T213" s="19"/>
      <c r="U213" s="3">
        <v>1117</v>
      </c>
      <c r="X213" t="str">
        <f t="shared" si="17"/>
        <v/>
      </c>
      <c r="Z213" t="str">
        <f t="shared" si="18"/>
        <v/>
      </c>
      <c r="AB213" s="9" t="s">
        <v>13269</v>
      </c>
      <c r="AC213" t="s">
        <v>7560</v>
      </c>
      <c r="AD213">
        <f t="shared" si="16"/>
        <v>0</v>
      </c>
      <c r="AF213" s="3"/>
      <c r="AG213" t="s">
        <v>4924</v>
      </c>
      <c r="AH213" s="9"/>
      <c r="AW213" t="s">
        <v>20311</v>
      </c>
      <c r="AX213" t="s">
        <v>20362</v>
      </c>
      <c r="AY213" t="s">
        <v>20268</v>
      </c>
    </row>
    <row r="214" spans="1:56" ht="10.95" customHeight="1" outlineLevel="1" x14ac:dyDescent="0.25">
      <c r="A214" t="s">
        <v>4196</v>
      </c>
      <c r="C214" s="3" t="s">
        <v>11994</v>
      </c>
      <c r="D214" s="3">
        <v>2228</v>
      </c>
      <c r="E214" s="9">
        <v>2019</v>
      </c>
      <c r="F214" s="7" t="s">
        <v>21002</v>
      </c>
      <c r="G214" s="7" t="s">
        <v>5401</v>
      </c>
      <c r="H214" s="8"/>
      <c r="I214" s="8" t="s">
        <v>7560</v>
      </c>
      <c r="J214" s="19">
        <v>7</v>
      </c>
      <c r="K214" s="19" t="s">
        <v>7736</v>
      </c>
      <c r="L214" s="11">
        <v>2.5</v>
      </c>
      <c r="M214" s="11"/>
      <c r="N214" s="24"/>
      <c r="P214" s="32"/>
      <c r="T214" s="19"/>
      <c r="U214" s="3">
        <v>1117</v>
      </c>
      <c r="X214" t="str">
        <f t="shared" si="17"/>
        <v/>
      </c>
      <c r="Z214" t="str">
        <f t="shared" si="18"/>
        <v/>
      </c>
      <c r="AB214" s="9" t="s">
        <v>13269</v>
      </c>
      <c r="AC214" t="s">
        <v>7560</v>
      </c>
      <c r="AD214">
        <f t="shared" si="16"/>
        <v>0</v>
      </c>
      <c r="AF214" s="3"/>
      <c r="AG214" t="s">
        <v>4924</v>
      </c>
      <c r="AH214" s="9"/>
      <c r="AW214" t="s">
        <v>20311</v>
      </c>
      <c r="AX214" t="s">
        <v>20362</v>
      </c>
      <c r="AY214" t="s">
        <v>20268</v>
      </c>
      <c r="AZ214" t="s">
        <v>20390</v>
      </c>
      <c r="BA214" t="s">
        <v>18395</v>
      </c>
    </row>
    <row r="215" spans="1:56" ht="10.95" customHeight="1" outlineLevel="1" x14ac:dyDescent="0.25">
      <c r="A215" t="s">
        <v>4196</v>
      </c>
      <c r="C215" s="3" t="s">
        <v>11994</v>
      </c>
      <c r="D215" s="3">
        <v>2229</v>
      </c>
      <c r="E215" s="9">
        <v>2019</v>
      </c>
      <c r="F215" s="7" t="s">
        <v>21003</v>
      </c>
      <c r="G215" s="7" t="s">
        <v>5401</v>
      </c>
      <c r="H215" s="8"/>
      <c r="I215" s="8" t="s">
        <v>7560</v>
      </c>
      <c r="J215" s="19">
        <v>7</v>
      </c>
      <c r="K215" s="19" t="s">
        <v>7736</v>
      </c>
      <c r="L215" s="11">
        <v>10.5</v>
      </c>
      <c r="M215" s="11"/>
      <c r="N215" s="24"/>
      <c r="P215" s="32"/>
      <c r="T215" s="19"/>
      <c r="U215" s="3">
        <v>1117</v>
      </c>
      <c r="X215" t="str">
        <f t="shared" si="17"/>
        <v/>
      </c>
      <c r="Z215">
        <f t="shared" si="18"/>
        <v>1</v>
      </c>
      <c r="AB215" s="9" t="s">
        <v>13269</v>
      </c>
      <c r="AC215" t="s">
        <v>7560</v>
      </c>
      <c r="AD215">
        <f t="shared" si="16"/>
        <v>0</v>
      </c>
      <c r="AF215" s="3"/>
      <c r="AG215" t="s">
        <v>4924</v>
      </c>
      <c r="AH215" s="9"/>
      <c r="AW215" t="s">
        <v>20311</v>
      </c>
      <c r="AX215" t="s">
        <v>20362</v>
      </c>
      <c r="AY215" t="s">
        <v>20268</v>
      </c>
      <c r="AZ215" t="s">
        <v>20390</v>
      </c>
      <c r="BA215" t="s">
        <v>18395</v>
      </c>
    </row>
    <row r="216" spans="1:56" ht="10.95" customHeight="1" x14ac:dyDescent="0.25">
      <c r="A216" s="6" t="s">
        <v>8335</v>
      </c>
      <c r="B216" t="s">
        <v>13097</v>
      </c>
      <c r="C216" s="3" t="s">
        <v>12986</v>
      </c>
      <c r="E216" s="9"/>
      <c r="F216" s="7"/>
      <c r="G216" s="7"/>
      <c r="H216" s="8"/>
      <c r="I216" s="8"/>
      <c r="J216" s="19"/>
      <c r="K216" s="19"/>
      <c r="L216" s="11"/>
      <c r="M216" s="11">
        <f>SUM(L217:L219)</f>
        <v>17</v>
      </c>
      <c r="N216" s="24">
        <v>1304</v>
      </c>
      <c r="O216">
        <f>COUNTIF(K217:K219,"*")</f>
        <v>3</v>
      </c>
      <c r="P216" s="32">
        <f>O216/N216</f>
        <v>2.3006134969325155E-3</v>
      </c>
      <c r="Q216">
        <f>COUNTIF(K217:K219,"Y")+COUNTIF(K217:K219,"S")</f>
        <v>1</v>
      </c>
      <c r="T216" s="19" t="s">
        <v>7736</v>
      </c>
      <c r="U216" s="3"/>
      <c r="V216" t="s">
        <v>18557</v>
      </c>
      <c r="X216" t="str">
        <f t="shared" si="17"/>
        <v/>
      </c>
      <c r="Z216" t="str">
        <f t="shared" si="18"/>
        <v/>
      </c>
      <c r="AB216" s="9"/>
      <c r="AE216">
        <f>COUNTIF(AD217:AD219,"1")</f>
        <v>0</v>
      </c>
      <c r="AF216" s="3"/>
      <c r="AH216" s="9"/>
      <c r="AI216">
        <f>COUNTIF($J217:$J219,"1")-COUNTIFS($J217:$J219,"1",$K217:$K219,"V")</f>
        <v>1</v>
      </c>
      <c r="AJ216">
        <f>COUNTIFS($J217:$J219,"1",$K217:$K219,"Y")+COUNTIFS($J217:$J219,"1",$K217:$K219,"s")</f>
        <v>0</v>
      </c>
      <c r="AK216">
        <f>COUNTIF($J217:$J219,"2")-COUNTIFS($J217:$J219,"2",$K217:$K219,"V")</f>
        <v>0</v>
      </c>
      <c r="AL216">
        <f>COUNTIFS($J217:$J219,"2",$K217:$K219,"Y")+COUNTIFS($J217:$J219,"2",$K217:$K219,"s")</f>
        <v>0</v>
      </c>
      <c r="AM216">
        <f>COUNTIF($J217:$J219,"3")-COUNTIFS($J217:$J219,"3",$K217:$K219,"V")</f>
        <v>1</v>
      </c>
      <c r="AN216">
        <f>COUNTIFS($J217:$J219,"3",$K217:$K219,"Y")+COUNTIFS($J217:$J219,"3",$K217:$K219,"s")</f>
        <v>1</v>
      </c>
      <c r="AO216">
        <f>COUNTIF($J217:$J219,"4")-COUNTIFS($J217:$J219,"4",$K217:$K219,"V")</f>
        <v>0</v>
      </c>
      <c r="AP216">
        <f>COUNTIFS($J217:$J219,"4",$K217:$K219,"Y")+COUNTIFS($J217:$J219,"4",$K217:$K219,"s")</f>
        <v>0</v>
      </c>
      <c r="AQ216">
        <f>COUNTIF($J217:$J219,"5")-COUNTIFS($J217:$J219,"5",$K217:$K219,"V")</f>
        <v>0</v>
      </c>
      <c r="AR216">
        <f>COUNTIFS($J217:$J219,"5",$K217:$K219,"Y")+COUNTIFS($J217:$J219,"5",$K217:$K219,"s")</f>
        <v>0</v>
      </c>
      <c r="AS216">
        <f>COUNTIF($J217:$J219,"6")-COUNTIFS($J217:$J219,"6",$K217:$K219,"V")</f>
        <v>1</v>
      </c>
      <c r="AT216">
        <f>COUNTIFS($J217:$J219,"6",$K217:$K219,"Y")+COUNTIFS($J217:$J219,"6",$K217:$K219,"s")</f>
        <v>0</v>
      </c>
      <c r="AU216">
        <f>COUNTIF($J217:$J219,"7")-COUNTIFS($J217:$J219,"7",$K217:$K219,"V")</f>
        <v>0</v>
      </c>
      <c r="AV216">
        <f>COUNTIFS($J217:$J219,"7",$K217:$K219,"Y")+COUNTIFS($J217:$J219,"7",$K217:$K219,"s")</f>
        <v>0</v>
      </c>
    </row>
    <row r="217" spans="1:56" ht="10.95" customHeight="1" outlineLevel="1" x14ac:dyDescent="0.25">
      <c r="A217" t="s">
        <v>4624</v>
      </c>
      <c r="C217" s="3" t="s">
        <v>12986</v>
      </c>
      <c r="D217" s="3">
        <v>4</v>
      </c>
      <c r="E217" s="9">
        <v>1967</v>
      </c>
      <c r="F217" s="7" t="s">
        <v>1824</v>
      </c>
      <c r="G217" s="7" t="s">
        <v>5401</v>
      </c>
      <c r="H217" s="8" t="s">
        <v>20950</v>
      </c>
      <c r="I217" s="8" t="s">
        <v>8334</v>
      </c>
      <c r="J217" s="19">
        <v>3</v>
      </c>
      <c r="K217" s="19" t="s">
        <v>7736</v>
      </c>
      <c r="L217" s="11">
        <v>17</v>
      </c>
      <c r="M217" s="11"/>
      <c r="N217" s="24"/>
      <c r="P217" s="32"/>
      <c r="T217" s="19"/>
      <c r="U217" s="3">
        <v>4</v>
      </c>
      <c r="X217" t="str">
        <f t="shared" si="17"/>
        <v/>
      </c>
      <c r="Z217" t="str">
        <f t="shared" si="18"/>
        <v/>
      </c>
      <c r="AB217" s="9"/>
      <c r="AC217" t="s">
        <v>1823</v>
      </c>
      <c r="AD217">
        <f>COUNTIF(H217,"*Fuji*")</f>
        <v>0</v>
      </c>
      <c r="AF217" s="3"/>
      <c r="AG217" t="s">
        <v>1391</v>
      </c>
      <c r="AH217" s="9" t="s">
        <v>4925</v>
      </c>
      <c r="AW217" t="s">
        <v>20346</v>
      </c>
      <c r="AX217" t="s">
        <v>20283</v>
      </c>
      <c r="AY217" t="s">
        <v>20267</v>
      </c>
      <c r="AZ217" t="s">
        <v>20288</v>
      </c>
      <c r="BA217" t="s">
        <v>20264</v>
      </c>
    </row>
    <row r="218" spans="1:56" ht="10.95" customHeight="1" outlineLevel="1" x14ac:dyDescent="0.25">
      <c r="A218" t="s">
        <v>4624</v>
      </c>
      <c r="C218" s="3" t="s">
        <v>12986</v>
      </c>
      <c r="D218" s="3">
        <v>7</v>
      </c>
      <c r="E218" s="9">
        <v>1967</v>
      </c>
      <c r="F218" s="7" t="s">
        <v>17483</v>
      </c>
      <c r="G218" s="7" t="s">
        <v>5401</v>
      </c>
      <c r="H218" s="8" t="s">
        <v>20950</v>
      </c>
      <c r="I218" s="8" t="s">
        <v>8334</v>
      </c>
      <c r="J218" s="19">
        <v>1</v>
      </c>
      <c r="K218" s="19" t="s">
        <v>123</v>
      </c>
      <c r="L218" s="11"/>
      <c r="M218" s="11"/>
      <c r="N218" s="24"/>
      <c r="P218" s="32"/>
      <c r="T218" s="19"/>
      <c r="U218" s="3">
        <v>7</v>
      </c>
      <c r="X218" t="str">
        <f t="shared" si="17"/>
        <v/>
      </c>
      <c r="Z218" t="str">
        <f t="shared" si="18"/>
        <v/>
      </c>
      <c r="AB218" s="9"/>
      <c r="AC218" t="s">
        <v>1390</v>
      </c>
      <c r="AD218">
        <f>COUNTIF(H218,"*Fuji*")</f>
        <v>0</v>
      </c>
      <c r="AF218" s="3"/>
      <c r="AG218" t="s">
        <v>1391</v>
      </c>
      <c r="AH218" s="9" t="s">
        <v>4623</v>
      </c>
      <c r="AW218" t="s">
        <v>20394</v>
      </c>
      <c r="AX218" t="s">
        <v>20283</v>
      </c>
      <c r="AY218" t="s">
        <v>20288</v>
      </c>
    </row>
    <row r="219" spans="1:56" ht="10.95" customHeight="1" outlineLevel="1" x14ac:dyDescent="0.25">
      <c r="A219" t="s">
        <v>4624</v>
      </c>
      <c r="C219" s="3" t="s">
        <v>12986</v>
      </c>
      <c r="D219" s="3">
        <v>14</v>
      </c>
      <c r="E219" s="9">
        <v>1967</v>
      </c>
      <c r="F219" s="7" t="s">
        <v>371</v>
      </c>
      <c r="G219" s="7" t="s">
        <v>5401</v>
      </c>
      <c r="H219" s="8" t="s">
        <v>20395</v>
      </c>
      <c r="I219" s="8" t="s">
        <v>8334</v>
      </c>
      <c r="J219" s="19">
        <v>6</v>
      </c>
      <c r="K219" s="19" t="s">
        <v>123</v>
      </c>
      <c r="L219" s="11"/>
      <c r="M219" s="11"/>
      <c r="N219" s="24"/>
      <c r="P219" s="32"/>
      <c r="T219" s="19"/>
      <c r="U219" s="3">
        <v>14</v>
      </c>
      <c r="X219" t="str">
        <f t="shared" si="17"/>
        <v/>
      </c>
      <c r="Z219" t="str">
        <f t="shared" si="18"/>
        <v/>
      </c>
      <c r="AB219" s="9"/>
      <c r="AC219" t="s">
        <v>269</v>
      </c>
      <c r="AD219">
        <f>COUNTIF(H219,"*Fuji*")</f>
        <v>0</v>
      </c>
      <c r="AF219" s="3"/>
      <c r="AG219" t="s">
        <v>1391</v>
      </c>
      <c r="AH219" s="9" t="s">
        <v>4526</v>
      </c>
      <c r="AW219" t="s">
        <v>20331</v>
      </c>
      <c r="AX219" t="s">
        <v>20283</v>
      </c>
      <c r="AY219" t="s">
        <v>20288</v>
      </c>
    </row>
    <row r="220" spans="1:56" ht="10.95" customHeight="1" x14ac:dyDescent="0.25">
      <c r="A220" s="6" t="s">
        <v>9123</v>
      </c>
      <c r="B220" t="s">
        <v>13098</v>
      </c>
      <c r="C220" s="3" t="s">
        <v>12986</v>
      </c>
      <c r="E220" s="9"/>
      <c r="F220" s="7"/>
      <c r="G220" s="7"/>
      <c r="H220" s="8"/>
      <c r="I220" s="8"/>
      <c r="J220" s="19"/>
      <c r="K220" s="19"/>
      <c r="L220" s="11"/>
      <c r="M220" s="11">
        <f>SUM(L221:L228)</f>
        <v>22.6</v>
      </c>
      <c r="N220" s="24">
        <v>669</v>
      </c>
      <c r="O220">
        <f>COUNTIF(K221:K228,"*")</f>
        <v>8</v>
      </c>
      <c r="P220" s="32">
        <f>O220/N220</f>
        <v>1.195814648729447E-2</v>
      </c>
      <c r="Q220">
        <f>COUNTIF(K221:K228,"Y")+COUNTIF(K221:K228,"S")</f>
        <v>8</v>
      </c>
      <c r="T220" s="20" t="s">
        <v>7738</v>
      </c>
      <c r="U220" s="3"/>
      <c r="V220" t="s">
        <v>18620</v>
      </c>
      <c r="X220" t="str">
        <f t="shared" si="17"/>
        <v/>
      </c>
      <c r="Z220" t="str">
        <f t="shared" si="18"/>
        <v/>
      </c>
      <c r="AB220" s="9"/>
      <c r="AE220">
        <f>COUNTIF(AD221:AD228,"1")</f>
        <v>3</v>
      </c>
      <c r="AF220" s="3"/>
      <c r="AH220" s="9"/>
      <c r="AI220">
        <f>COUNTIF($J221:$J228,"1")-COUNTIFS($J221:$J228,"1",$K221:$K228,"V")</f>
        <v>2</v>
      </c>
      <c r="AJ220">
        <f>COUNTIFS($J221:$J228,"1",$K221:$K228,"Y")+COUNTIFS($J221:$J228,"1",$K221:$K228,"s")</f>
        <v>2</v>
      </c>
      <c r="AK220">
        <f>COUNTIF($J221:$J228,"2")-COUNTIFS($J221:$J228,"2",$K221:$K228,"V")</f>
        <v>0</v>
      </c>
      <c r="AL220">
        <f>COUNTIFS($J221:$J228,"2",$K221:$K228,"Y")+COUNTIFS($J221:$J228,"2",$K221:$K228,"s")</f>
        <v>0</v>
      </c>
      <c r="AM220">
        <f>COUNTIF($J221:$J228,"3")-COUNTIFS($J221:$J228,"3",$K221:$K228,"V")</f>
        <v>2</v>
      </c>
      <c r="AN220">
        <f>COUNTIFS($J221:$J228,"3",$K221:$K228,"Y")+COUNTIFS($J221:$J228,"3",$K221:$K228,"s")</f>
        <v>2</v>
      </c>
      <c r="AO220">
        <f>COUNTIF($J221:$J228,"4")-COUNTIFS($J221:$J228,"4",$K221:$K228,"V")</f>
        <v>0</v>
      </c>
      <c r="AP220">
        <f>COUNTIFS($J221:$J228,"4",$K221:$K228,"Y")+COUNTIFS($J221:$J228,"4",$K221:$K228,"s")</f>
        <v>0</v>
      </c>
      <c r="AQ220">
        <f>COUNTIF($J221:$J228,"5")-COUNTIFS($J221:$J228,"5",$K221:$K228,"V")</f>
        <v>4</v>
      </c>
      <c r="AR220">
        <f>COUNTIFS($J221:$J228,"5",$K221:$K228,"Y")+COUNTIFS($J221:$J228,"5",$K221:$K228,"s")</f>
        <v>4</v>
      </c>
      <c r="AS220">
        <f>COUNTIF($J221:$J228,"6")-COUNTIFS($J221:$J228,"6",$K221:$K228,"V")</f>
        <v>0</v>
      </c>
      <c r="AT220">
        <f>COUNTIFS($J221:$J228,"6",$K221:$K228,"Y")+COUNTIFS($J221:$J228,"6",$K221:$K228,"s")</f>
        <v>0</v>
      </c>
      <c r="AU220">
        <f>COUNTIF($J221:$J228,"7")-COUNTIFS($J221:$J228,"7",$K221:$K228,"V")</f>
        <v>0</v>
      </c>
      <c r="AV220">
        <f>COUNTIFS($J221:$J228,"7",$K221:$K228,"Y")+COUNTIFS($J221:$J228,"7",$K221:$K228,"s")</f>
        <v>0</v>
      </c>
    </row>
    <row r="221" spans="1:56" ht="10.95" customHeight="1" outlineLevel="1" x14ac:dyDescent="0.25">
      <c r="A221" t="s">
        <v>1738</v>
      </c>
      <c r="C221" s="3" t="s">
        <v>12986</v>
      </c>
      <c r="D221" s="3">
        <v>327</v>
      </c>
      <c r="E221" s="9">
        <v>1974</v>
      </c>
      <c r="F221" s="7" t="s">
        <v>2977</v>
      </c>
      <c r="G221" s="7" t="s">
        <v>5401</v>
      </c>
      <c r="H221" s="8" t="s">
        <v>5402</v>
      </c>
      <c r="I221" s="8" t="s">
        <v>8246</v>
      </c>
      <c r="J221" s="19">
        <v>1</v>
      </c>
      <c r="K221" s="19" t="s">
        <v>20093</v>
      </c>
      <c r="L221" s="11"/>
      <c r="M221" s="11"/>
      <c r="N221" s="24"/>
      <c r="P221" s="32"/>
      <c r="T221" s="19"/>
      <c r="U221" s="3">
        <v>338</v>
      </c>
      <c r="X221" t="str">
        <f t="shared" si="17"/>
        <v/>
      </c>
      <c r="Z221" t="str">
        <f t="shared" si="18"/>
        <v/>
      </c>
      <c r="AB221" s="9" t="s">
        <v>13269</v>
      </c>
      <c r="AC221" t="s">
        <v>20396</v>
      </c>
      <c r="AD221">
        <f t="shared" ref="AD221:AD228" si="19">COUNTIF(H221,"*Fuji*")</f>
        <v>1</v>
      </c>
      <c r="AF221" s="3"/>
      <c r="AG221" t="s">
        <v>4924</v>
      </c>
      <c r="AH221" s="9" t="s">
        <v>4613</v>
      </c>
      <c r="AW221" t="s">
        <v>20269</v>
      </c>
      <c r="AX221" t="s">
        <v>20308</v>
      </c>
      <c r="AY221" t="s">
        <v>20385</v>
      </c>
      <c r="AZ221" t="s">
        <v>20283</v>
      </c>
      <c r="BA221" t="s">
        <v>20268</v>
      </c>
      <c r="BB221" t="s">
        <v>20333</v>
      </c>
      <c r="BC221" t="s">
        <v>20341</v>
      </c>
      <c r="BD221" t="s">
        <v>18395</v>
      </c>
    </row>
    <row r="222" spans="1:56" ht="10.95" customHeight="1" outlineLevel="1" x14ac:dyDescent="0.25">
      <c r="A222" t="s">
        <v>1738</v>
      </c>
      <c r="C222" s="3" t="s">
        <v>12986</v>
      </c>
      <c r="D222" s="3" t="s">
        <v>8336</v>
      </c>
      <c r="E222" s="9">
        <v>1974</v>
      </c>
      <c r="F222" s="10" t="s">
        <v>755</v>
      </c>
      <c r="G222" s="7" t="s">
        <v>5401</v>
      </c>
      <c r="H222" s="8" t="s">
        <v>5402</v>
      </c>
      <c r="I222" s="8" t="s">
        <v>8246</v>
      </c>
      <c r="J222" s="19">
        <v>3</v>
      </c>
      <c r="K222" s="19" t="s">
        <v>7736</v>
      </c>
      <c r="L222" s="11">
        <v>4</v>
      </c>
      <c r="M222" s="11"/>
      <c r="N222" s="24"/>
      <c r="P222" s="32"/>
      <c r="T222" s="19"/>
      <c r="U222" s="3" t="s">
        <v>1739</v>
      </c>
      <c r="X222" t="str">
        <f t="shared" si="17"/>
        <v/>
      </c>
      <c r="Z222">
        <f t="shared" si="18"/>
        <v>1</v>
      </c>
      <c r="AB222" s="9"/>
      <c r="AC222" t="s">
        <v>20396</v>
      </c>
      <c r="AD222">
        <f t="shared" si="19"/>
        <v>1</v>
      </c>
      <c r="AF222" s="3"/>
      <c r="AG222" t="s">
        <v>4924</v>
      </c>
      <c r="AH222" s="9" t="s">
        <v>4925</v>
      </c>
      <c r="AW222" t="s">
        <v>20269</v>
      </c>
      <c r="AX222" t="s">
        <v>20308</v>
      </c>
      <c r="AY222" t="s">
        <v>10524</v>
      </c>
      <c r="AZ222" t="s">
        <v>20283</v>
      </c>
      <c r="BA222" t="s">
        <v>20268</v>
      </c>
      <c r="BB222" t="s">
        <v>20333</v>
      </c>
      <c r="BC222" t="s">
        <v>20341</v>
      </c>
      <c r="BD222" t="s">
        <v>18395</v>
      </c>
    </row>
    <row r="223" spans="1:56" ht="10.95" customHeight="1" outlineLevel="1" x14ac:dyDescent="0.25">
      <c r="A223" t="s">
        <v>1738</v>
      </c>
      <c r="C223" s="3" t="s">
        <v>12986</v>
      </c>
      <c r="D223" s="3">
        <v>355</v>
      </c>
      <c r="E223" s="9">
        <v>1975</v>
      </c>
      <c r="F223" s="7" t="s">
        <v>8337</v>
      </c>
      <c r="G223" s="7" t="s">
        <v>5401</v>
      </c>
      <c r="H223" s="8" t="s">
        <v>5402</v>
      </c>
      <c r="I223" s="8" t="s">
        <v>8338</v>
      </c>
      <c r="J223" s="19">
        <v>1</v>
      </c>
      <c r="K223" s="19" t="s">
        <v>7736</v>
      </c>
      <c r="L223" s="11">
        <v>9</v>
      </c>
      <c r="M223" s="11"/>
      <c r="N223" s="24"/>
      <c r="P223" s="32"/>
      <c r="T223" s="19"/>
      <c r="U223" s="3"/>
      <c r="X223" t="str">
        <f t="shared" si="17"/>
        <v/>
      </c>
      <c r="Z223" t="str">
        <f t="shared" si="18"/>
        <v/>
      </c>
      <c r="AB223" s="9"/>
      <c r="AC223" t="s">
        <v>5402</v>
      </c>
      <c r="AD223">
        <f t="shared" si="19"/>
        <v>1</v>
      </c>
      <c r="AF223" s="3"/>
      <c r="AG223" t="s">
        <v>4924</v>
      </c>
      <c r="AH223" s="9"/>
      <c r="AW223" t="s">
        <v>20269</v>
      </c>
      <c r="AX223" t="s">
        <v>20308</v>
      </c>
      <c r="AY223" t="s">
        <v>20385</v>
      </c>
      <c r="AZ223" t="s">
        <v>20283</v>
      </c>
      <c r="BA223" t="s">
        <v>20268</v>
      </c>
      <c r="BB223" t="s">
        <v>20333</v>
      </c>
      <c r="BC223" t="s">
        <v>20341</v>
      </c>
      <c r="BD223" t="s">
        <v>20288</v>
      </c>
    </row>
    <row r="224" spans="1:56" ht="10.95" customHeight="1" outlineLevel="1" x14ac:dyDescent="0.25">
      <c r="A224" t="s">
        <v>1738</v>
      </c>
      <c r="C224" s="3" t="s">
        <v>12986</v>
      </c>
      <c r="D224" s="3" t="s">
        <v>20951</v>
      </c>
      <c r="E224" s="9">
        <v>1975</v>
      </c>
      <c r="F224" s="7" t="s">
        <v>9581</v>
      </c>
      <c r="G224" s="7" t="s">
        <v>5401</v>
      </c>
      <c r="H224" s="8"/>
      <c r="I224" s="8" t="s">
        <v>20585</v>
      </c>
      <c r="J224" s="19">
        <v>3</v>
      </c>
      <c r="K224" s="19" t="s">
        <v>7736</v>
      </c>
      <c r="L224" s="11">
        <v>2.2999999999999998</v>
      </c>
      <c r="M224" s="11"/>
      <c r="N224" s="24"/>
      <c r="P224" s="32"/>
      <c r="T224" s="19"/>
      <c r="U224" s="3"/>
      <c r="X224" t="str">
        <f t="shared" si="17"/>
        <v/>
      </c>
      <c r="Z224">
        <f t="shared" si="18"/>
        <v>1</v>
      </c>
      <c r="AB224" s="9"/>
      <c r="AC224" t="s">
        <v>11716</v>
      </c>
      <c r="AD224">
        <f t="shared" si="19"/>
        <v>0</v>
      </c>
      <c r="AF224" s="3"/>
      <c r="AG224" t="s">
        <v>4924</v>
      </c>
      <c r="AH224" s="9"/>
      <c r="AW224" t="s">
        <v>20269</v>
      </c>
      <c r="AX224" t="s">
        <v>20308</v>
      </c>
      <c r="AY224" t="s">
        <v>20385</v>
      </c>
      <c r="AZ224" t="s">
        <v>20283</v>
      </c>
      <c r="BA224" t="s">
        <v>20268</v>
      </c>
      <c r="BB224" t="s">
        <v>20333</v>
      </c>
      <c r="BC224" t="s">
        <v>20341</v>
      </c>
      <c r="BD224" t="s">
        <v>20288</v>
      </c>
    </row>
    <row r="225" spans="1:56" ht="10.95" customHeight="1" outlineLevel="1" x14ac:dyDescent="0.25">
      <c r="A225" t="s">
        <v>1738</v>
      </c>
      <c r="C225" s="3" t="s">
        <v>12986</v>
      </c>
      <c r="D225" s="3">
        <v>504</v>
      </c>
      <c r="E225" s="9">
        <v>1978</v>
      </c>
      <c r="F225" s="7" t="s">
        <v>5141</v>
      </c>
      <c r="G225" s="7" t="s">
        <v>5401</v>
      </c>
      <c r="H225" s="8" t="s">
        <v>11716</v>
      </c>
      <c r="I225" s="8" t="s">
        <v>20584</v>
      </c>
      <c r="J225" s="19">
        <v>5</v>
      </c>
      <c r="K225" s="19" t="s">
        <v>7736</v>
      </c>
      <c r="L225" s="11">
        <v>0.6</v>
      </c>
      <c r="M225" s="11"/>
      <c r="N225" s="24"/>
      <c r="P225" s="32"/>
      <c r="T225" s="19"/>
      <c r="U225" s="3"/>
      <c r="X225" t="str">
        <f t="shared" si="17"/>
        <v/>
      </c>
      <c r="Z225" t="str">
        <f t="shared" si="18"/>
        <v/>
      </c>
      <c r="AB225" s="9"/>
      <c r="AC225" t="s">
        <v>11716</v>
      </c>
      <c r="AD225">
        <f t="shared" si="19"/>
        <v>0</v>
      </c>
      <c r="AF225" s="3"/>
      <c r="AG225" t="s">
        <v>4924</v>
      </c>
      <c r="AH225" s="9"/>
      <c r="AW225" t="s">
        <v>20269</v>
      </c>
      <c r="AX225" t="s">
        <v>20308</v>
      </c>
      <c r="AY225" t="s">
        <v>20385</v>
      </c>
      <c r="AZ225" t="s">
        <v>20283</v>
      </c>
      <c r="BA225" t="s">
        <v>20268</v>
      </c>
      <c r="BB225" t="s">
        <v>20333</v>
      </c>
      <c r="BC225" t="s">
        <v>20341</v>
      </c>
      <c r="BD225" t="s">
        <v>20288</v>
      </c>
    </row>
    <row r="226" spans="1:56" ht="10.95" customHeight="1" outlineLevel="1" x14ac:dyDescent="0.25">
      <c r="A226" t="s">
        <v>1738</v>
      </c>
      <c r="C226" s="3" t="s">
        <v>12986</v>
      </c>
      <c r="D226" s="3">
        <v>505</v>
      </c>
      <c r="E226" s="9">
        <v>1978</v>
      </c>
      <c r="F226" s="7" t="s">
        <v>3424</v>
      </c>
      <c r="G226" s="7" t="s">
        <v>5401</v>
      </c>
      <c r="H226" s="8" t="s">
        <v>11716</v>
      </c>
      <c r="I226" s="8" t="s">
        <v>20584</v>
      </c>
      <c r="J226" s="19">
        <v>5</v>
      </c>
      <c r="K226" s="19" t="s">
        <v>7736</v>
      </c>
      <c r="L226" s="11">
        <v>0.6</v>
      </c>
      <c r="M226" s="11"/>
      <c r="N226" s="24"/>
      <c r="P226" s="32"/>
      <c r="T226" s="19"/>
      <c r="U226" s="3"/>
      <c r="X226" t="str">
        <f t="shared" si="17"/>
        <v/>
      </c>
      <c r="Z226" t="str">
        <f t="shared" si="18"/>
        <v/>
      </c>
      <c r="AB226" s="9"/>
      <c r="AC226" t="s">
        <v>11716</v>
      </c>
      <c r="AD226">
        <f t="shared" si="19"/>
        <v>0</v>
      </c>
      <c r="AF226" s="3"/>
      <c r="AG226" t="s">
        <v>4924</v>
      </c>
      <c r="AH226" s="9"/>
      <c r="AW226" t="s">
        <v>20269</v>
      </c>
      <c r="AX226" t="s">
        <v>20308</v>
      </c>
      <c r="AY226" t="s">
        <v>20385</v>
      </c>
      <c r="AZ226" t="s">
        <v>20283</v>
      </c>
      <c r="BA226" t="s">
        <v>20268</v>
      </c>
      <c r="BB226" t="s">
        <v>20333</v>
      </c>
      <c r="BC226" t="s">
        <v>20341</v>
      </c>
      <c r="BD226" t="s">
        <v>20288</v>
      </c>
    </row>
    <row r="227" spans="1:56" ht="10.95" customHeight="1" outlineLevel="1" x14ac:dyDescent="0.25">
      <c r="A227" t="s">
        <v>1738</v>
      </c>
      <c r="C227" s="3" t="s">
        <v>12986</v>
      </c>
      <c r="D227" s="3">
        <v>506</v>
      </c>
      <c r="E227" s="9">
        <v>1978</v>
      </c>
      <c r="F227" s="7" t="s">
        <v>5299</v>
      </c>
      <c r="G227" s="7" t="s">
        <v>5401</v>
      </c>
      <c r="H227" s="8" t="s">
        <v>11716</v>
      </c>
      <c r="I227" s="8" t="s">
        <v>20584</v>
      </c>
      <c r="J227" s="19">
        <v>5</v>
      </c>
      <c r="K227" s="19" t="s">
        <v>7736</v>
      </c>
      <c r="L227" s="11">
        <v>0.6</v>
      </c>
      <c r="M227" s="11"/>
      <c r="N227" s="24"/>
      <c r="P227" s="32"/>
      <c r="T227" s="19"/>
      <c r="U227" s="3"/>
      <c r="X227" t="str">
        <f t="shared" si="17"/>
        <v/>
      </c>
      <c r="Z227" t="str">
        <f t="shared" si="18"/>
        <v/>
      </c>
      <c r="AB227" s="9"/>
      <c r="AC227" t="s">
        <v>11716</v>
      </c>
      <c r="AD227">
        <f t="shared" si="19"/>
        <v>0</v>
      </c>
      <c r="AF227" s="3"/>
      <c r="AG227" t="s">
        <v>4924</v>
      </c>
      <c r="AH227" s="9"/>
      <c r="AW227" t="s">
        <v>20269</v>
      </c>
      <c r="AX227" t="s">
        <v>20308</v>
      </c>
      <c r="AY227" t="s">
        <v>20385</v>
      </c>
      <c r="AZ227" t="s">
        <v>20283</v>
      </c>
      <c r="BA227" t="s">
        <v>20268</v>
      </c>
      <c r="BB227" t="s">
        <v>20333</v>
      </c>
      <c r="BC227" t="s">
        <v>20341</v>
      </c>
      <c r="BD227" t="s">
        <v>20288</v>
      </c>
    </row>
    <row r="228" spans="1:56" ht="10.95" customHeight="1" outlineLevel="1" x14ac:dyDescent="0.25">
      <c r="A228" t="s">
        <v>1738</v>
      </c>
      <c r="C228" s="3" t="s">
        <v>12986</v>
      </c>
      <c r="D228" s="3">
        <v>591</v>
      </c>
      <c r="E228" s="9">
        <v>1980</v>
      </c>
      <c r="F228" s="7" t="s">
        <v>5299</v>
      </c>
      <c r="G228" s="7" t="s">
        <v>5401</v>
      </c>
      <c r="H228" s="8" t="s">
        <v>10635</v>
      </c>
      <c r="I228" s="8" t="s">
        <v>18123</v>
      </c>
      <c r="J228" s="19">
        <v>5</v>
      </c>
      <c r="K228" s="19" t="s">
        <v>7736</v>
      </c>
      <c r="L228" s="11">
        <v>5.5</v>
      </c>
      <c r="M228" s="11"/>
      <c r="N228" s="24"/>
      <c r="P228" s="32"/>
      <c r="T228" s="19"/>
      <c r="U228" s="3"/>
      <c r="X228" t="str">
        <f t="shared" si="17"/>
        <v/>
      </c>
      <c r="Z228" t="str">
        <f t="shared" si="18"/>
        <v/>
      </c>
      <c r="AB228" s="9"/>
      <c r="AC228" t="s">
        <v>10635</v>
      </c>
      <c r="AD228">
        <f t="shared" si="19"/>
        <v>0</v>
      </c>
      <c r="AF228" s="3"/>
      <c r="AG228" t="s">
        <v>4924</v>
      </c>
      <c r="AH228" s="9"/>
      <c r="AW228" t="s">
        <v>20269</v>
      </c>
      <c r="AX228" t="s">
        <v>20308</v>
      </c>
      <c r="AY228" t="s">
        <v>20385</v>
      </c>
      <c r="AZ228" t="s">
        <v>20283</v>
      </c>
      <c r="BA228" t="s">
        <v>20268</v>
      </c>
      <c r="BB228" t="s">
        <v>20333</v>
      </c>
      <c r="BC228" t="s">
        <v>20341</v>
      </c>
      <c r="BD228" t="s">
        <v>20288</v>
      </c>
    </row>
    <row r="229" spans="1:56" ht="10.95" customHeight="1" x14ac:dyDescent="0.25">
      <c r="A229" t="s">
        <v>18040</v>
      </c>
      <c r="B229" t="s">
        <v>13098</v>
      </c>
      <c r="C229" s="3" t="s">
        <v>12986</v>
      </c>
      <c r="E229" s="9"/>
      <c r="F229" s="7"/>
      <c r="G229" s="7"/>
      <c r="H229" s="8"/>
      <c r="I229" s="8"/>
      <c r="J229" s="19"/>
      <c r="K229" s="19"/>
      <c r="L229" s="11"/>
      <c r="M229" s="11">
        <f>SUM(L230:L275)</f>
        <v>140.1</v>
      </c>
      <c r="N229" s="24">
        <v>5254</v>
      </c>
      <c r="O229">
        <f>COUNTIF(K230:K275,"*")</f>
        <v>46</v>
      </c>
      <c r="P229" s="32">
        <f>O229/N229</f>
        <v>8.7552341073467831E-3</v>
      </c>
      <c r="Q229">
        <f>COUNTIF(K230:K275,"Y")+COUNTIF(K230:K275,"S")</f>
        <v>38</v>
      </c>
      <c r="T229" s="19" t="s">
        <v>7736</v>
      </c>
      <c r="U229" s="3"/>
      <c r="V229" t="s">
        <v>18670</v>
      </c>
      <c r="X229" t="str">
        <f t="shared" si="17"/>
        <v/>
      </c>
      <c r="Z229" t="str">
        <f t="shared" si="18"/>
        <v/>
      </c>
      <c r="AB229" s="9"/>
      <c r="AE229">
        <f>COUNTIF(AD230:AD275,"1")</f>
        <v>17</v>
      </c>
      <c r="AF229" s="3"/>
      <c r="AH229" s="9"/>
      <c r="AI229">
        <f>COUNTIF($J230:$J275,"1")-COUNTIFS($J230:$J275,"1",$K230:$K275,"V")</f>
        <v>15</v>
      </c>
      <c r="AJ229">
        <f>COUNTIFS($J230:$J275,"1",$K230:$K275,"Y")+COUNTIFS($J230:$J275,"1",$K230:$K275,"s")</f>
        <v>15</v>
      </c>
      <c r="AK229">
        <f>COUNTIF($J230:$J275,"2")-COUNTIFS($J230:$J275,"2",$K230:$K275,"V")</f>
        <v>0</v>
      </c>
      <c r="AL229">
        <f>COUNTIFS($J230:$J275,"2",$K230:$K275,"Y")+COUNTIFS($J230:$J275,"2",$K230:$K275,"s")</f>
        <v>0</v>
      </c>
      <c r="AM229">
        <f>COUNTIF($J230:$J275,"3")-COUNTIFS($J230:$J275,"3",$K230:$K275,"V")</f>
        <v>13</v>
      </c>
      <c r="AN229">
        <f>COUNTIFS($J230:$J275,"3",$K230:$K275,"Y")+COUNTIFS($J230:$J275,"3",$K230:$K275,"s")</f>
        <v>11</v>
      </c>
      <c r="AO229">
        <f>COUNTIF($J230:$J275,"4")-COUNTIFS($J230:$J275,"4",$K230:$K275,"V")</f>
        <v>0</v>
      </c>
      <c r="AP229">
        <f>COUNTIFS($J230:$J275,"4",$K230:$K275,"Y")+COUNTIFS($J230:$J275,"4",$K230:$K275,"s")</f>
        <v>0</v>
      </c>
      <c r="AQ229">
        <f>COUNTIF($J230:$J275,"5")-COUNTIFS($J230:$J275,"5",$K230:$K275,"V")</f>
        <v>6</v>
      </c>
      <c r="AR229">
        <f>COUNTIFS($J230:$J275,"5",$K230:$K275,"Y")+COUNTIFS($J230:$J275,"5",$K230:$K275,"s")</f>
        <v>3</v>
      </c>
      <c r="AS229">
        <f>COUNTIF($J230:$J275,"6")-COUNTIFS($J230:$J275,"6",$K230:$K275,"V")</f>
        <v>3</v>
      </c>
      <c r="AT229">
        <f>COUNTIFS($J230:$J275,"6",$K230:$K275,"Y")+COUNTIFS($J230:$J275,"6",$K230:$K275,"s")</f>
        <v>2</v>
      </c>
      <c r="AU229">
        <f>COUNTIF($J230:$J275,"7")-COUNTIFS($J230:$J275,"7",$K230:$K275,"V")</f>
        <v>9</v>
      </c>
      <c r="AV229">
        <f>COUNTIFS($J230:$J275,"7",$K230:$K275,"Y")+COUNTIFS($J230:$J275,"7",$K230:$K275,"s")</f>
        <v>7</v>
      </c>
    </row>
    <row r="230" spans="1:56" ht="10.95" customHeight="1" outlineLevel="1" x14ac:dyDescent="0.25">
      <c r="A230" t="s">
        <v>18039</v>
      </c>
      <c r="C230" s="3" t="s">
        <v>12986</v>
      </c>
      <c r="D230" s="3">
        <v>2</v>
      </c>
      <c r="E230" s="9">
        <v>1981</v>
      </c>
      <c r="F230" s="7" t="s">
        <v>3424</v>
      </c>
      <c r="G230" s="7" t="s">
        <v>5401</v>
      </c>
      <c r="H230" s="8"/>
      <c r="I230" s="8" t="s">
        <v>11730</v>
      </c>
      <c r="J230" s="19">
        <v>6</v>
      </c>
      <c r="K230" s="19" t="s">
        <v>7738</v>
      </c>
      <c r="L230" s="11"/>
      <c r="M230" s="11"/>
      <c r="N230" s="24"/>
      <c r="P230" s="32"/>
      <c r="T230" s="19"/>
      <c r="U230" s="3"/>
      <c r="X230" t="str">
        <f t="shared" si="17"/>
        <v/>
      </c>
      <c r="Z230" t="str">
        <f t="shared" si="18"/>
        <v/>
      </c>
      <c r="AB230" s="9"/>
      <c r="AC230" t="s">
        <v>13101</v>
      </c>
      <c r="AD230">
        <f t="shared" ref="AD230:AD270" si="20">COUNTIF(H230,"*Fuji*")</f>
        <v>0</v>
      </c>
      <c r="AF230" s="3"/>
      <c r="AH230" s="9"/>
      <c r="AW230" t="s">
        <v>20397</v>
      </c>
      <c r="AX230" t="s">
        <v>20333</v>
      </c>
      <c r="AY230" t="s">
        <v>20398</v>
      </c>
      <c r="AZ230" t="s">
        <v>20399</v>
      </c>
    </row>
    <row r="231" spans="1:56" ht="10.95" customHeight="1" outlineLevel="1" x14ac:dyDescent="0.25">
      <c r="A231" t="s">
        <v>18039</v>
      </c>
      <c r="C231" s="3" t="s">
        <v>12986</v>
      </c>
      <c r="D231" s="3">
        <v>5</v>
      </c>
      <c r="E231" s="9">
        <v>1981</v>
      </c>
      <c r="F231" s="7" t="s">
        <v>13102</v>
      </c>
      <c r="G231" s="7" t="s">
        <v>5401</v>
      </c>
      <c r="H231" s="8"/>
      <c r="I231" s="8" t="s">
        <v>11730</v>
      </c>
      <c r="J231" s="19">
        <v>6</v>
      </c>
      <c r="K231" s="19" t="s">
        <v>7736</v>
      </c>
      <c r="L231" s="11">
        <v>9.1</v>
      </c>
      <c r="M231" s="11"/>
      <c r="N231" s="24"/>
      <c r="P231" s="32"/>
      <c r="T231" s="19"/>
      <c r="U231" s="3"/>
      <c r="X231" t="str">
        <f t="shared" si="17"/>
        <v/>
      </c>
      <c r="Z231">
        <f t="shared" si="18"/>
        <v>1</v>
      </c>
      <c r="AB231" s="9"/>
      <c r="AC231" t="s">
        <v>13101</v>
      </c>
      <c r="AD231">
        <f t="shared" si="20"/>
        <v>0</v>
      </c>
      <c r="AF231" s="3"/>
      <c r="AH231" s="9"/>
      <c r="AW231" t="s">
        <v>20397</v>
      </c>
      <c r="AX231" t="s">
        <v>20399</v>
      </c>
      <c r="AY231" t="s">
        <v>20400</v>
      </c>
    </row>
    <row r="232" spans="1:56" ht="10.95" customHeight="1" outlineLevel="1" x14ac:dyDescent="0.25">
      <c r="A232" t="s">
        <v>18039</v>
      </c>
      <c r="C232" s="3" t="s">
        <v>12986</v>
      </c>
      <c r="D232" s="3">
        <v>245</v>
      </c>
      <c r="E232" s="9">
        <v>1985</v>
      </c>
      <c r="F232" s="7" t="s">
        <v>13102</v>
      </c>
      <c r="G232" s="7" t="s">
        <v>5401</v>
      </c>
      <c r="H232" s="8"/>
      <c r="I232" s="8" t="s">
        <v>13103</v>
      </c>
      <c r="J232" s="19">
        <v>6</v>
      </c>
      <c r="K232" s="19" t="s">
        <v>7736</v>
      </c>
      <c r="L232" s="11">
        <v>2.2999999999999998</v>
      </c>
      <c r="M232" s="11"/>
      <c r="N232" s="24"/>
      <c r="P232" s="32"/>
      <c r="T232" s="19"/>
      <c r="U232" s="3"/>
      <c r="X232" t="str">
        <f t="shared" si="17"/>
        <v/>
      </c>
      <c r="Z232">
        <f t="shared" si="18"/>
        <v>1</v>
      </c>
      <c r="AB232" s="9"/>
      <c r="AC232" t="s">
        <v>13101</v>
      </c>
      <c r="AD232">
        <f t="shared" si="20"/>
        <v>0</v>
      </c>
      <c r="AF232" s="3"/>
      <c r="AH232" s="9"/>
      <c r="AW232" t="s">
        <v>20397</v>
      </c>
      <c r="AX232" t="s">
        <v>20401</v>
      </c>
      <c r="AY232" t="s">
        <v>20402</v>
      </c>
      <c r="AZ232" t="s">
        <v>20283</v>
      </c>
    </row>
    <row r="233" spans="1:56" ht="10.95" customHeight="1" outlineLevel="1" x14ac:dyDescent="0.25">
      <c r="A233" t="s">
        <v>18039</v>
      </c>
      <c r="C233" s="3" t="s">
        <v>12986</v>
      </c>
      <c r="D233" s="3">
        <v>247</v>
      </c>
      <c r="E233" s="9">
        <v>1985</v>
      </c>
      <c r="F233" s="7" t="s">
        <v>3424</v>
      </c>
      <c r="G233" s="7"/>
      <c r="H233" s="8" t="s">
        <v>20403</v>
      </c>
      <c r="I233" s="8" t="s">
        <v>19954</v>
      </c>
      <c r="J233" s="19">
        <v>3</v>
      </c>
      <c r="K233" s="19" t="s">
        <v>7736</v>
      </c>
      <c r="L233" s="11">
        <v>13</v>
      </c>
      <c r="M233" s="11"/>
      <c r="N233" s="24"/>
      <c r="P233" s="32"/>
      <c r="T233" s="19"/>
      <c r="U233" s="3"/>
      <c r="X233" t="str">
        <f t="shared" si="17"/>
        <v/>
      </c>
      <c r="Z233" t="str">
        <f t="shared" si="18"/>
        <v/>
      </c>
      <c r="AB233" s="9" t="s">
        <v>3241</v>
      </c>
      <c r="AC233" t="s">
        <v>5610</v>
      </c>
      <c r="AD233">
        <f t="shared" si="20"/>
        <v>0</v>
      </c>
      <c r="AF233" s="3"/>
      <c r="AH233" s="9"/>
      <c r="AW233" t="s">
        <v>20404</v>
      </c>
      <c r="AX233" t="s">
        <v>20329</v>
      </c>
      <c r="AY233" t="s">
        <v>20346</v>
      </c>
      <c r="AZ233" t="s">
        <v>20405</v>
      </c>
      <c r="BA233" t="s">
        <v>18395</v>
      </c>
      <c r="BB233" t="s">
        <v>20254</v>
      </c>
      <c r="BC233" t="s">
        <v>20454</v>
      </c>
    </row>
    <row r="234" spans="1:56" ht="10.95" customHeight="1" outlineLevel="1" x14ac:dyDescent="0.25">
      <c r="A234" t="s">
        <v>18039</v>
      </c>
      <c r="C234" s="3" t="s">
        <v>12986</v>
      </c>
      <c r="D234" s="3">
        <v>281</v>
      </c>
      <c r="E234" s="9">
        <v>1986</v>
      </c>
      <c r="F234" s="7" t="s">
        <v>13102</v>
      </c>
      <c r="G234" s="7" t="s">
        <v>5401</v>
      </c>
      <c r="H234" s="8"/>
      <c r="I234" s="8" t="s">
        <v>7607</v>
      </c>
      <c r="J234" s="19">
        <v>5</v>
      </c>
      <c r="K234" s="19" t="s">
        <v>7736</v>
      </c>
      <c r="L234" s="11">
        <v>8.6</v>
      </c>
      <c r="M234" s="11"/>
      <c r="N234" s="24"/>
      <c r="P234" s="32"/>
      <c r="T234" s="19"/>
      <c r="U234" s="3"/>
      <c r="X234" t="str">
        <f t="shared" si="17"/>
        <v/>
      </c>
      <c r="Z234">
        <f t="shared" si="18"/>
        <v>1</v>
      </c>
      <c r="AB234" s="9"/>
      <c r="AC234" t="s">
        <v>13104</v>
      </c>
      <c r="AD234">
        <f t="shared" si="20"/>
        <v>0</v>
      </c>
      <c r="AF234" s="3"/>
      <c r="AH234" s="9"/>
      <c r="AW234" t="s">
        <v>20406</v>
      </c>
      <c r="AX234" t="s">
        <v>20407</v>
      </c>
      <c r="AY234" t="s">
        <v>20327</v>
      </c>
      <c r="AZ234" t="s">
        <v>20371</v>
      </c>
    </row>
    <row r="235" spans="1:56" ht="10.95" customHeight="1" outlineLevel="1" x14ac:dyDescent="0.25">
      <c r="A235" t="s">
        <v>18039</v>
      </c>
      <c r="C235" s="3" t="s">
        <v>12986</v>
      </c>
      <c r="D235" s="3">
        <v>329</v>
      </c>
      <c r="E235" s="9">
        <v>1986</v>
      </c>
      <c r="F235" s="7" t="s">
        <v>13102</v>
      </c>
      <c r="G235" s="7" t="s">
        <v>5401</v>
      </c>
      <c r="H235" s="8"/>
      <c r="I235" s="8" t="s">
        <v>13105</v>
      </c>
      <c r="J235" s="19">
        <v>5</v>
      </c>
      <c r="K235" s="19" t="s">
        <v>7738</v>
      </c>
      <c r="L235" s="11"/>
      <c r="M235" s="11"/>
      <c r="N235" s="24"/>
      <c r="P235" s="32"/>
      <c r="T235" s="19"/>
      <c r="U235" s="3"/>
      <c r="X235" t="str">
        <f t="shared" si="17"/>
        <v/>
      </c>
      <c r="Z235">
        <f t="shared" si="18"/>
        <v>1</v>
      </c>
      <c r="AB235" s="9"/>
      <c r="AC235" t="s">
        <v>13104</v>
      </c>
      <c r="AD235">
        <f t="shared" si="20"/>
        <v>0</v>
      </c>
      <c r="AF235" s="3"/>
      <c r="AH235" s="9"/>
      <c r="AW235" t="s">
        <v>20406</v>
      </c>
      <c r="AX235" t="s">
        <v>20407</v>
      </c>
      <c r="AY235" t="s">
        <v>20327</v>
      </c>
      <c r="AZ235" t="s">
        <v>20371</v>
      </c>
      <c r="BA235" t="s">
        <v>20288</v>
      </c>
    </row>
    <row r="236" spans="1:56" ht="10.95" customHeight="1" outlineLevel="1" x14ac:dyDescent="0.25">
      <c r="A236" t="s">
        <v>18039</v>
      </c>
      <c r="C236" s="3" t="s">
        <v>12986</v>
      </c>
      <c r="D236" s="3">
        <v>945</v>
      </c>
      <c r="E236" s="9">
        <v>1992</v>
      </c>
      <c r="F236" s="7" t="s">
        <v>13107</v>
      </c>
      <c r="G236" s="7" t="s">
        <v>5401</v>
      </c>
      <c r="H236" s="8"/>
      <c r="I236" s="8" t="s">
        <v>13106</v>
      </c>
      <c r="J236" s="19">
        <v>5</v>
      </c>
      <c r="K236" s="19" t="s">
        <v>7736</v>
      </c>
      <c r="L236" s="11">
        <v>10.8</v>
      </c>
      <c r="M236" s="11"/>
      <c r="N236" s="24"/>
      <c r="P236" s="32"/>
      <c r="T236" s="19"/>
      <c r="U236" s="3"/>
      <c r="X236" t="str">
        <f t="shared" si="17"/>
        <v/>
      </c>
      <c r="Z236">
        <f t="shared" si="18"/>
        <v>1</v>
      </c>
      <c r="AB236" s="9"/>
      <c r="AC236" t="s">
        <v>13108</v>
      </c>
      <c r="AD236">
        <f t="shared" si="20"/>
        <v>0</v>
      </c>
      <c r="AF236" s="3"/>
      <c r="AH236" s="9"/>
      <c r="AW236" t="s">
        <v>20284</v>
      </c>
      <c r="AX236" t="s">
        <v>20283</v>
      </c>
      <c r="AY236" t="s">
        <v>20408</v>
      </c>
      <c r="AZ236" t="s">
        <v>20407</v>
      </c>
      <c r="BA236" t="s">
        <v>18395</v>
      </c>
    </row>
    <row r="237" spans="1:56" ht="10.95" customHeight="1" outlineLevel="1" x14ac:dyDescent="0.25">
      <c r="A237" t="s">
        <v>18039</v>
      </c>
      <c r="C237" s="3" t="s">
        <v>12986</v>
      </c>
      <c r="D237" s="3">
        <v>1104</v>
      </c>
      <c r="E237" s="9">
        <v>1993</v>
      </c>
      <c r="F237" s="7" t="s">
        <v>13110</v>
      </c>
      <c r="G237" s="7" t="s">
        <v>5401</v>
      </c>
      <c r="H237" s="8"/>
      <c r="I237" s="8" t="s">
        <v>13109</v>
      </c>
      <c r="J237" s="19">
        <v>5</v>
      </c>
      <c r="K237" s="19" t="s">
        <v>7736</v>
      </c>
      <c r="L237" s="11">
        <v>9.1</v>
      </c>
      <c r="M237" s="11"/>
      <c r="N237" s="24"/>
      <c r="P237" s="32"/>
      <c r="T237" s="19"/>
      <c r="U237" s="3"/>
      <c r="X237" t="str">
        <f t="shared" si="17"/>
        <v/>
      </c>
      <c r="Z237">
        <f t="shared" si="18"/>
        <v>1</v>
      </c>
      <c r="AB237" s="9"/>
      <c r="AC237" t="s">
        <v>13111</v>
      </c>
      <c r="AD237">
        <f t="shared" si="20"/>
        <v>0</v>
      </c>
      <c r="AF237" s="3"/>
      <c r="AH237" s="9"/>
      <c r="AW237" t="s">
        <v>20284</v>
      </c>
      <c r="AX237" t="s">
        <v>20409</v>
      </c>
      <c r="AY237" t="s">
        <v>20408</v>
      </c>
      <c r="AZ237" t="s">
        <v>20407</v>
      </c>
    </row>
    <row r="238" spans="1:56" ht="10.95" customHeight="1" outlineLevel="1" x14ac:dyDescent="0.25">
      <c r="A238" t="s">
        <v>18039</v>
      </c>
      <c r="C238" s="3" t="s">
        <v>12986</v>
      </c>
      <c r="D238" s="3" t="s">
        <v>18850</v>
      </c>
      <c r="E238" s="9">
        <v>1998</v>
      </c>
      <c r="F238" s="7" t="s">
        <v>13107</v>
      </c>
      <c r="G238" s="7" t="s">
        <v>5401</v>
      </c>
      <c r="H238" s="8" t="s">
        <v>13773</v>
      </c>
      <c r="I238" s="8" t="s">
        <v>13100</v>
      </c>
      <c r="J238" s="19">
        <v>1</v>
      </c>
      <c r="K238" s="19" t="s">
        <v>7736</v>
      </c>
      <c r="L238" s="11">
        <v>11</v>
      </c>
      <c r="M238" s="11"/>
      <c r="N238" s="24"/>
      <c r="P238" s="32"/>
      <c r="R238">
        <v>1</v>
      </c>
      <c r="S238">
        <v>1</v>
      </c>
      <c r="T238" s="19"/>
      <c r="U238" s="3">
        <v>2197</v>
      </c>
      <c r="X238" t="str">
        <f t="shared" si="17"/>
        <v/>
      </c>
      <c r="Z238">
        <f t="shared" si="18"/>
        <v>1</v>
      </c>
      <c r="AA238">
        <v>1</v>
      </c>
      <c r="AB238" s="9" t="s">
        <v>2290</v>
      </c>
      <c r="AC238" t="s">
        <v>20410</v>
      </c>
      <c r="AD238">
        <f t="shared" si="20"/>
        <v>0</v>
      </c>
      <c r="AF238" s="3"/>
      <c r="AH238" s="9"/>
      <c r="AW238" t="s">
        <v>20370</v>
      </c>
      <c r="AX238" t="s">
        <v>20356</v>
      </c>
      <c r="AY238" t="s">
        <v>20254</v>
      </c>
      <c r="AZ238" t="s">
        <v>20454</v>
      </c>
    </row>
    <row r="239" spans="1:56" ht="10.95" customHeight="1" outlineLevel="1" x14ac:dyDescent="0.25">
      <c r="A239" t="s">
        <v>18039</v>
      </c>
      <c r="C239" s="3" t="s">
        <v>12986</v>
      </c>
      <c r="D239" s="3">
        <v>2292</v>
      </c>
      <c r="E239" s="9">
        <v>1999</v>
      </c>
      <c r="F239" s="7" t="s">
        <v>1959</v>
      </c>
      <c r="G239" s="7" t="s">
        <v>5401</v>
      </c>
      <c r="H239" s="8" t="s">
        <v>19968</v>
      </c>
      <c r="I239" s="8" t="s">
        <v>8506</v>
      </c>
      <c r="J239" s="19">
        <v>1</v>
      </c>
      <c r="K239" s="19" t="s">
        <v>7736</v>
      </c>
      <c r="L239" s="11">
        <v>1</v>
      </c>
      <c r="M239" s="11"/>
      <c r="N239" s="24"/>
      <c r="P239" s="32"/>
      <c r="T239" s="19"/>
      <c r="U239" s="3"/>
      <c r="X239" t="str">
        <f t="shared" si="17"/>
        <v/>
      </c>
      <c r="Z239" t="str">
        <f t="shared" si="18"/>
        <v/>
      </c>
      <c r="AA239">
        <v>1</v>
      </c>
      <c r="AB239" s="9"/>
      <c r="AC239" t="s">
        <v>13113</v>
      </c>
      <c r="AD239">
        <f t="shared" si="20"/>
        <v>0</v>
      </c>
      <c r="AF239" s="3">
        <v>1</v>
      </c>
      <c r="AH239" s="9"/>
      <c r="AW239" t="s">
        <v>20411</v>
      </c>
      <c r="AX239" t="s">
        <v>20412</v>
      </c>
    </row>
    <row r="240" spans="1:56" ht="10.95" customHeight="1" outlineLevel="1" x14ac:dyDescent="0.25">
      <c r="A240" t="s">
        <v>18039</v>
      </c>
      <c r="C240" s="3" t="s">
        <v>12986</v>
      </c>
      <c r="D240" s="3">
        <v>2293</v>
      </c>
      <c r="E240" s="9">
        <v>1999</v>
      </c>
      <c r="F240" s="7" t="s">
        <v>3776</v>
      </c>
      <c r="G240" s="7" t="s">
        <v>5401</v>
      </c>
      <c r="H240" s="8" t="s">
        <v>19968</v>
      </c>
      <c r="I240" s="8" t="s">
        <v>8614</v>
      </c>
      <c r="J240" s="19">
        <v>3</v>
      </c>
      <c r="K240" s="19" t="s">
        <v>7736</v>
      </c>
      <c r="L240" s="11">
        <v>1</v>
      </c>
      <c r="M240" s="11"/>
      <c r="N240" s="24"/>
      <c r="P240" s="32"/>
      <c r="T240" s="19"/>
      <c r="U240" s="3" t="s">
        <v>4149</v>
      </c>
      <c r="X240" t="str">
        <f t="shared" si="17"/>
        <v/>
      </c>
      <c r="Z240" t="str">
        <f t="shared" si="18"/>
        <v/>
      </c>
      <c r="AB240" s="9" t="s">
        <v>13269</v>
      </c>
      <c r="AC240" t="s">
        <v>13113</v>
      </c>
      <c r="AD240">
        <f t="shared" si="20"/>
        <v>0</v>
      </c>
      <c r="AF240" s="3">
        <v>1</v>
      </c>
      <c r="AG240" t="s">
        <v>4924</v>
      </c>
      <c r="AH240" s="9" t="s">
        <v>4925</v>
      </c>
      <c r="AW240" t="s">
        <v>20362</v>
      </c>
      <c r="AX240" t="s">
        <v>20311</v>
      </c>
      <c r="AY240" t="s">
        <v>20415</v>
      </c>
      <c r="AZ240" t="s">
        <v>20368</v>
      </c>
    </row>
    <row r="241" spans="1:56" ht="10.95" customHeight="1" outlineLevel="1" x14ac:dyDescent="0.25">
      <c r="A241" t="s">
        <v>18039</v>
      </c>
      <c r="C241" s="3" t="s">
        <v>12986</v>
      </c>
      <c r="D241" s="3" t="s">
        <v>21135</v>
      </c>
      <c r="E241" s="9">
        <v>1999</v>
      </c>
      <c r="F241" s="7" t="s">
        <v>13112</v>
      </c>
      <c r="G241" s="7" t="s">
        <v>5401</v>
      </c>
      <c r="H241" s="8" t="s">
        <v>19968</v>
      </c>
      <c r="I241" s="8" t="s">
        <v>8506</v>
      </c>
      <c r="J241" s="19">
        <v>1</v>
      </c>
      <c r="K241" s="19" t="s">
        <v>7736</v>
      </c>
      <c r="L241" s="11">
        <v>10</v>
      </c>
      <c r="M241" s="11"/>
      <c r="N241" s="24"/>
      <c r="P241" s="32"/>
      <c r="T241" s="19"/>
      <c r="U241" s="3"/>
      <c r="X241" t="str">
        <f t="shared" si="17"/>
        <v/>
      </c>
      <c r="Z241">
        <f t="shared" si="18"/>
        <v>1</v>
      </c>
      <c r="AA241">
        <v>1</v>
      </c>
      <c r="AB241" s="9"/>
      <c r="AC241" t="s">
        <v>13113</v>
      </c>
      <c r="AD241">
        <f t="shared" si="20"/>
        <v>0</v>
      </c>
      <c r="AF241" s="3">
        <v>1</v>
      </c>
      <c r="AH241" s="9"/>
      <c r="AW241" t="s">
        <v>20411</v>
      </c>
      <c r="AX241" t="s">
        <v>20412</v>
      </c>
    </row>
    <row r="242" spans="1:56" ht="10.95" customHeight="1" outlineLevel="1" x14ac:dyDescent="0.25">
      <c r="A242" t="s">
        <v>18039</v>
      </c>
      <c r="C242" s="3" t="s">
        <v>12986</v>
      </c>
      <c r="D242" s="3">
        <v>2315</v>
      </c>
      <c r="E242" s="9">
        <v>1999</v>
      </c>
      <c r="F242" s="7" t="s">
        <v>13107</v>
      </c>
      <c r="G242" s="7" t="s">
        <v>5401</v>
      </c>
      <c r="H242" s="8" t="s">
        <v>19968</v>
      </c>
      <c r="I242" s="8" t="s">
        <v>8506</v>
      </c>
      <c r="J242" s="19">
        <v>1</v>
      </c>
      <c r="K242" s="19" t="s">
        <v>7736</v>
      </c>
      <c r="L242" s="11">
        <v>2</v>
      </c>
      <c r="M242" s="11"/>
      <c r="N242" s="24"/>
      <c r="P242" s="32"/>
      <c r="T242" s="19"/>
      <c r="U242" s="3"/>
      <c r="X242" t="str">
        <f t="shared" si="17"/>
        <v/>
      </c>
      <c r="Z242">
        <f t="shared" si="18"/>
        <v>1</v>
      </c>
      <c r="AA242">
        <v>1</v>
      </c>
      <c r="AB242" s="9"/>
      <c r="AC242" t="s">
        <v>13113</v>
      </c>
      <c r="AD242">
        <f t="shared" si="20"/>
        <v>0</v>
      </c>
      <c r="AF242" s="3">
        <v>1</v>
      </c>
      <c r="AH242" s="9"/>
      <c r="AW242" t="s">
        <v>20411</v>
      </c>
      <c r="AX242" t="s">
        <v>20412</v>
      </c>
    </row>
    <row r="243" spans="1:56" ht="10.95" customHeight="1" outlineLevel="1" x14ac:dyDescent="0.25">
      <c r="A243" t="s">
        <v>18039</v>
      </c>
      <c r="C243" s="3" t="s">
        <v>12986</v>
      </c>
      <c r="D243" s="3">
        <v>2341</v>
      </c>
      <c r="E243" s="9">
        <v>1999</v>
      </c>
      <c r="F243" s="38">
        <v>1.65</v>
      </c>
      <c r="G243" s="7" t="s">
        <v>5401</v>
      </c>
      <c r="H243" s="8" t="s">
        <v>5402</v>
      </c>
      <c r="I243" s="8" t="s">
        <v>8614</v>
      </c>
      <c r="J243" s="19">
        <v>3</v>
      </c>
      <c r="K243" s="19" t="s">
        <v>20093</v>
      </c>
      <c r="L243" s="11"/>
      <c r="M243" s="11"/>
      <c r="N243" s="24"/>
      <c r="P243" s="32"/>
      <c r="S243">
        <v>1</v>
      </c>
      <c r="T243" s="19"/>
      <c r="U243" s="3" t="s">
        <v>4149</v>
      </c>
      <c r="X243" t="str">
        <f t="shared" si="17"/>
        <v/>
      </c>
      <c r="Z243" t="str">
        <f t="shared" si="18"/>
        <v/>
      </c>
      <c r="AB243" s="9" t="s">
        <v>13269</v>
      </c>
      <c r="AC243" t="s">
        <v>5893</v>
      </c>
      <c r="AD243">
        <f t="shared" si="20"/>
        <v>1</v>
      </c>
      <c r="AF243" s="3"/>
      <c r="AG243" t="s">
        <v>4924</v>
      </c>
      <c r="AH243" s="9" t="s">
        <v>4925</v>
      </c>
      <c r="AW243" t="s">
        <v>20362</v>
      </c>
      <c r="AX243" t="s">
        <v>20311</v>
      </c>
      <c r="AY243" t="s">
        <v>20415</v>
      </c>
      <c r="AZ243" t="s">
        <v>20368</v>
      </c>
    </row>
    <row r="244" spans="1:56" ht="10.95" customHeight="1" outlineLevel="1" x14ac:dyDescent="0.25">
      <c r="A244" t="s">
        <v>18039</v>
      </c>
      <c r="C244" s="3" t="s">
        <v>12986</v>
      </c>
      <c r="D244" s="3">
        <v>2342</v>
      </c>
      <c r="E244" s="9">
        <v>1999</v>
      </c>
      <c r="F244" s="38">
        <v>1.65</v>
      </c>
      <c r="G244" s="7" t="s">
        <v>5401</v>
      </c>
      <c r="H244" s="8" t="s">
        <v>5402</v>
      </c>
      <c r="I244" s="8" t="s">
        <v>12086</v>
      </c>
      <c r="J244" s="19">
        <v>1</v>
      </c>
      <c r="K244" s="19" t="s">
        <v>20093</v>
      </c>
      <c r="L244" s="11"/>
      <c r="M244" s="11"/>
      <c r="N244" s="24"/>
      <c r="P244" s="32"/>
      <c r="T244" s="19"/>
      <c r="U244" s="3" t="s">
        <v>4150</v>
      </c>
      <c r="X244" t="str">
        <f t="shared" si="17"/>
        <v/>
      </c>
      <c r="Z244" t="str">
        <f t="shared" si="18"/>
        <v/>
      </c>
      <c r="AB244" s="9" t="s">
        <v>13269</v>
      </c>
      <c r="AC244" t="s">
        <v>5893</v>
      </c>
      <c r="AD244">
        <f t="shared" si="20"/>
        <v>1</v>
      </c>
      <c r="AF244" s="3"/>
      <c r="AG244" t="s">
        <v>4924</v>
      </c>
      <c r="AH244" s="9" t="s">
        <v>4925</v>
      </c>
      <c r="AW244" t="s">
        <v>20362</v>
      </c>
      <c r="AX244" t="s">
        <v>20311</v>
      </c>
      <c r="AY244" t="s">
        <v>20371</v>
      </c>
    </row>
    <row r="245" spans="1:56" ht="10.95" customHeight="1" outlineLevel="1" x14ac:dyDescent="0.25">
      <c r="A245" t="s">
        <v>18039</v>
      </c>
      <c r="C245" s="3" t="s">
        <v>12986</v>
      </c>
      <c r="D245" s="3">
        <v>2345</v>
      </c>
      <c r="E245" s="9">
        <v>1999</v>
      </c>
      <c r="F245" s="38">
        <v>1.65</v>
      </c>
      <c r="G245" s="7" t="s">
        <v>5401</v>
      </c>
      <c r="H245" s="8" t="s">
        <v>5402</v>
      </c>
      <c r="I245" s="8" t="s">
        <v>12087</v>
      </c>
      <c r="J245" s="19">
        <v>3</v>
      </c>
      <c r="K245" s="19" t="s">
        <v>20093</v>
      </c>
      <c r="L245" s="11"/>
      <c r="M245" s="11"/>
      <c r="N245" s="24"/>
      <c r="P245" s="32"/>
      <c r="T245" s="19"/>
      <c r="U245" s="3"/>
      <c r="X245" t="str">
        <f t="shared" si="17"/>
        <v/>
      </c>
      <c r="Z245" t="str">
        <f t="shared" si="18"/>
        <v/>
      </c>
      <c r="AB245" s="9" t="s">
        <v>13269</v>
      </c>
      <c r="AC245" t="s">
        <v>5893</v>
      </c>
      <c r="AD245">
        <f t="shared" si="20"/>
        <v>1</v>
      </c>
      <c r="AF245" s="3"/>
      <c r="AG245" t="s">
        <v>4924</v>
      </c>
      <c r="AH245" s="9"/>
      <c r="AW245" t="s">
        <v>20362</v>
      </c>
      <c r="AX245" t="s">
        <v>20311</v>
      </c>
      <c r="AY245" t="s">
        <v>20363</v>
      </c>
    </row>
    <row r="246" spans="1:56" ht="10.95" customHeight="1" outlineLevel="1" x14ac:dyDescent="0.25">
      <c r="A246" t="s">
        <v>18039</v>
      </c>
      <c r="C246" s="3" t="s">
        <v>12986</v>
      </c>
      <c r="D246" s="3">
        <v>2346</v>
      </c>
      <c r="E246" s="9">
        <v>1999</v>
      </c>
      <c r="F246" s="38">
        <v>1.65</v>
      </c>
      <c r="G246" s="7" t="s">
        <v>5401</v>
      </c>
      <c r="H246" s="8" t="s">
        <v>5402</v>
      </c>
      <c r="I246" s="8" t="s">
        <v>12088</v>
      </c>
      <c r="J246" s="19">
        <v>3</v>
      </c>
      <c r="K246" s="19" t="s">
        <v>20093</v>
      </c>
      <c r="L246" s="11"/>
      <c r="M246" s="11"/>
      <c r="N246" s="24"/>
      <c r="P246" s="32"/>
      <c r="S246">
        <v>1</v>
      </c>
      <c r="T246" s="19"/>
      <c r="U246" s="3">
        <v>2263</v>
      </c>
      <c r="X246" t="str">
        <f t="shared" si="17"/>
        <v/>
      </c>
      <c r="Z246" t="str">
        <f t="shared" si="18"/>
        <v/>
      </c>
      <c r="AB246" s="9" t="s">
        <v>13269</v>
      </c>
      <c r="AC246" t="s">
        <v>5893</v>
      </c>
      <c r="AD246">
        <f t="shared" si="20"/>
        <v>1</v>
      </c>
      <c r="AF246" s="3"/>
      <c r="AG246" t="s">
        <v>4924</v>
      </c>
      <c r="AH246" s="9" t="s">
        <v>4925</v>
      </c>
      <c r="AW246" t="s">
        <v>20362</v>
      </c>
      <c r="AX246" t="s">
        <v>20311</v>
      </c>
      <c r="AY246" t="s">
        <v>20416</v>
      </c>
    </row>
    <row r="247" spans="1:56" ht="10.95" customHeight="1" outlineLevel="1" x14ac:dyDescent="0.25">
      <c r="A247" t="s">
        <v>18039</v>
      </c>
      <c r="C247" s="3" t="s">
        <v>12986</v>
      </c>
      <c r="D247" s="3" t="s">
        <v>13114</v>
      </c>
      <c r="E247" s="9">
        <v>1999</v>
      </c>
      <c r="F247" s="7" t="s">
        <v>13115</v>
      </c>
      <c r="G247" s="7" t="s">
        <v>5401</v>
      </c>
      <c r="H247" s="8" t="s">
        <v>5402</v>
      </c>
      <c r="I247" s="8" t="s">
        <v>13116</v>
      </c>
      <c r="J247" s="19">
        <v>1</v>
      </c>
      <c r="K247" s="19" t="s">
        <v>7736</v>
      </c>
      <c r="L247" s="11">
        <v>5</v>
      </c>
      <c r="M247" s="11"/>
      <c r="N247" s="24"/>
      <c r="P247" s="32"/>
      <c r="T247" s="19"/>
      <c r="U247" s="3"/>
      <c r="X247" t="str">
        <f t="shared" si="17"/>
        <v/>
      </c>
      <c r="Z247">
        <f t="shared" si="18"/>
        <v>1</v>
      </c>
      <c r="AB247" s="9" t="s">
        <v>13269</v>
      </c>
      <c r="AC247" t="s">
        <v>5893</v>
      </c>
      <c r="AD247">
        <f t="shared" si="20"/>
        <v>1</v>
      </c>
      <c r="AF247" s="3"/>
      <c r="AG247" t="s">
        <v>4924</v>
      </c>
      <c r="AH247" s="9"/>
      <c r="AW247" t="s">
        <v>20362</v>
      </c>
      <c r="AX247" t="s">
        <v>20311</v>
      </c>
      <c r="AY247" t="s">
        <v>20415</v>
      </c>
      <c r="AZ247" t="s">
        <v>20368</v>
      </c>
      <c r="BA247" t="s">
        <v>20416</v>
      </c>
      <c r="BB247" t="s">
        <v>20417</v>
      </c>
      <c r="BC247" t="s">
        <v>18395</v>
      </c>
      <c r="BD247" t="s">
        <v>20386</v>
      </c>
    </row>
    <row r="248" spans="1:56" ht="10.95" customHeight="1" outlineLevel="1" x14ac:dyDescent="0.25">
      <c r="A248" t="s">
        <v>18039</v>
      </c>
      <c r="C248" s="3" t="s">
        <v>12986</v>
      </c>
      <c r="D248" s="3">
        <v>2348</v>
      </c>
      <c r="E248" s="9">
        <v>1999</v>
      </c>
      <c r="F248" s="38">
        <v>1.65</v>
      </c>
      <c r="G248" s="7" t="s">
        <v>5401</v>
      </c>
      <c r="H248" s="8" t="s">
        <v>5402</v>
      </c>
      <c r="I248" s="8" t="s">
        <v>13117</v>
      </c>
      <c r="J248" s="19">
        <v>3</v>
      </c>
      <c r="K248" s="19" t="s">
        <v>20093</v>
      </c>
      <c r="L248" s="11"/>
      <c r="M248" s="11"/>
      <c r="N248" s="24"/>
      <c r="P248" s="32"/>
      <c r="T248" s="19"/>
      <c r="U248" s="3"/>
      <c r="X248" t="str">
        <f t="shared" si="17"/>
        <v/>
      </c>
      <c r="Z248" t="str">
        <f t="shared" si="18"/>
        <v/>
      </c>
      <c r="AB248" s="9" t="s">
        <v>13269</v>
      </c>
      <c r="AC248" t="s">
        <v>5893</v>
      </c>
      <c r="AD248">
        <f t="shared" si="20"/>
        <v>1</v>
      </c>
      <c r="AF248" s="3"/>
      <c r="AG248" t="s">
        <v>4924</v>
      </c>
      <c r="AH248" s="9"/>
      <c r="AW248" t="s">
        <v>20362</v>
      </c>
      <c r="AX248" t="s">
        <v>20311</v>
      </c>
      <c r="AY248" t="s">
        <v>20268</v>
      </c>
      <c r="AZ248" t="s">
        <v>20254</v>
      </c>
    </row>
    <row r="249" spans="1:56" ht="10.95" customHeight="1" outlineLevel="1" x14ac:dyDescent="0.25">
      <c r="A249" t="s">
        <v>18039</v>
      </c>
      <c r="C249" s="3" t="s">
        <v>12986</v>
      </c>
      <c r="D249" s="3">
        <v>2351</v>
      </c>
      <c r="E249" s="9">
        <v>1999</v>
      </c>
      <c r="F249" s="38">
        <v>1.65</v>
      </c>
      <c r="G249" s="7" t="s">
        <v>5401</v>
      </c>
      <c r="H249" s="8" t="s">
        <v>5402</v>
      </c>
      <c r="I249" s="8" t="s">
        <v>13118</v>
      </c>
      <c r="J249" s="19">
        <v>1</v>
      </c>
      <c r="K249" s="19" t="s">
        <v>20093</v>
      </c>
      <c r="L249" s="11"/>
      <c r="M249" s="11"/>
      <c r="N249" s="24"/>
      <c r="P249" s="32"/>
      <c r="T249" s="19"/>
      <c r="U249" s="3"/>
      <c r="X249" t="str">
        <f t="shared" si="17"/>
        <v/>
      </c>
      <c r="Z249" t="str">
        <f t="shared" si="18"/>
        <v/>
      </c>
      <c r="AB249" s="9" t="s">
        <v>13269</v>
      </c>
      <c r="AC249" t="s">
        <v>5893</v>
      </c>
      <c r="AD249">
        <f t="shared" si="20"/>
        <v>1</v>
      </c>
      <c r="AF249" s="3"/>
      <c r="AG249" t="s">
        <v>4924</v>
      </c>
      <c r="AH249" s="9"/>
      <c r="AW249" t="s">
        <v>20362</v>
      </c>
      <c r="AX249" t="s">
        <v>20269</v>
      </c>
      <c r="AY249" t="s">
        <v>20418</v>
      </c>
    </row>
    <row r="250" spans="1:56" ht="10.95" customHeight="1" outlineLevel="1" x14ac:dyDescent="0.25">
      <c r="A250" t="s">
        <v>18039</v>
      </c>
      <c r="C250" s="3" t="s">
        <v>12986</v>
      </c>
      <c r="D250" s="3">
        <v>2352</v>
      </c>
      <c r="E250" s="9">
        <v>1999</v>
      </c>
      <c r="F250" s="38">
        <v>1.65</v>
      </c>
      <c r="G250" s="7" t="s">
        <v>5401</v>
      </c>
      <c r="H250" s="8" t="s">
        <v>5402</v>
      </c>
      <c r="I250" s="8" t="s">
        <v>13119</v>
      </c>
      <c r="J250" s="19">
        <v>3</v>
      </c>
      <c r="K250" s="19" t="s">
        <v>20093</v>
      </c>
      <c r="L250" s="11"/>
      <c r="M250" s="11"/>
      <c r="N250" s="24"/>
      <c r="P250" s="32"/>
      <c r="T250" s="19"/>
      <c r="U250" s="3"/>
      <c r="X250" t="str">
        <f t="shared" si="17"/>
        <v/>
      </c>
      <c r="Z250" t="str">
        <f t="shared" si="18"/>
        <v/>
      </c>
      <c r="AB250" s="9" t="s">
        <v>13269</v>
      </c>
      <c r="AC250" t="s">
        <v>5893</v>
      </c>
      <c r="AD250">
        <f t="shared" si="20"/>
        <v>1</v>
      </c>
      <c r="AF250" s="3"/>
      <c r="AG250" t="s">
        <v>4924</v>
      </c>
      <c r="AH250" s="9"/>
      <c r="AW250" t="s">
        <v>20362</v>
      </c>
      <c r="AX250" t="s">
        <v>20311</v>
      </c>
      <c r="AY250" t="s">
        <v>20268</v>
      </c>
      <c r="AZ250" t="s">
        <v>20329</v>
      </c>
      <c r="BA250" t="s">
        <v>20371</v>
      </c>
    </row>
    <row r="251" spans="1:56" ht="10.95" customHeight="1" outlineLevel="1" x14ac:dyDescent="0.25">
      <c r="A251" t="s">
        <v>18039</v>
      </c>
      <c r="C251" s="3" t="s">
        <v>12986</v>
      </c>
      <c r="D251" s="3" t="s">
        <v>13121</v>
      </c>
      <c r="E251" s="9">
        <v>1999</v>
      </c>
      <c r="F251" s="7" t="s">
        <v>13115</v>
      </c>
      <c r="G251" s="7" t="s">
        <v>5401</v>
      </c>
      <c r="H251" s="8" t="s">
        <v>5402</v>
      </c>
      <c r="I251" s="8" t="s">
        <v>13120</v>
      </c>
      <c r="J251" s="19">
        <v>1</v>
      </c>
      <c r="K251" s="19" t="s">
        <v>7736</v>
      </c>
      <c r="L251" s="11">
        <v>5</v>
      </c>
      <c r="M251" s="11"/>
      <c r="N251" s="24"/>
      <c r="P251" s="32"/>
      <c r="T251" s="19"/>
      <c r="U251" s="3"/>
      <c r="X251" t="str">
        <f t="shared" si="17"/>
        <v/>
      </c>
      <c r="Z251">
        <f t="shared" si="18"/>
        <v>1</v>
      </c>
      <c r="AB251" s="9" t="s">
        <v>13269</v>
      </c>
      <c r="AC251" t="s">
        <v>5893</v>
      </c>
      <c r="AD251">
        <f t="shared" si="20"/>
        <v>1</v>
      </c>
      <c r="AF251" s="3"/>
      <c r="AG251" t="s">
        <v>4924</v>
      </c>
      <c r="AH251" s="9"/>
      <c r="AW251" t="s">
        <v>20362</v>
      </c>
      <c r="AX251" t="s">
        <v>20269</v>
      </c>
      <c r="AY251" t="s">
        <v>20268</v>
      </c>
      <c r="AZ251" t="s">
        <v>20386</v>
      </c>
      <c r="BA251" t="s">
        <v>20417</v>
      </c>
      <c r="BB251" t="s">
        <v>18395</v>
      </c>
    </row>
    <row r="252" spans="1:56" ht="10.95" customHeight="1" outlineLevel="1" x14ac:dyDescent="0.25">
      <c r="A252" t="s">
        <v>18039</v>
      </c>
      <c r="C252" s="3" t="s">
        <v>12986</v>
      </c>
      <c r="D252" s="3">
        <v>2353</v>
      </c>
      <c r="E252" s="9">
        <v>1999</v>
      </c>
      <c r="F252" s="38">
        <v>6</v>
      </c>
      <c r="G252" s="7" t="s">
        <v>5401</v>
      </c>
      <c r="H252" s="8" t="s">
        <v>5402</v>
      </c>
      <c r="I252" s="8" t="s">
        <v>13123</v>
      </c>
      <c r="J252" s="19">
        <v>3</v>
      </c>
      <c r="K252" s="19" t="s">
        <v>20093</v>
      </c>
      <c r="L252" s="11"/>
      <c r="M252" s="11"/>
      <c r="N252" s="24"/>
      <c r="P252" s="32"/>
      <c r="T252" s="19"/>
      <c r="U252" s="3"/>
      <c r="X252" t="str">
        <f t="shared" si="17"/>
        <v/>
      </c>
      <c r="Z252" t="str">
        <f t="shared" si="18"/>
        <v/>
      </c>
      <c r="AB252" s="9" t="s">
        <v>13269</v>
      </c>
      <c r="AC252" t="s">
        <v>5893</v>
      </c>
      <c r="AD252">
        <f t="shared" si="20"/>
        <v>1</v>
      </c>
      <c r="AF252" s="3"/>
      <c r="AG252" t="s">
        <v>4924</v>
      </c>
      <c r="AH252" s="9"/>
      <c r="AW252" t="s">
        <v>20362</v>
      </c>
      <c r="AX252" t="s">
        <v>20311</v>
      </c>
      <c r="AY252" t="s">
        <v>20409</v>
      </c>
      <c r="AZ252" t="s">
        <v>20268</v>
      </c>
    </row>
    <row r="253" spans="1:56" ht="10.95" customHeight="1" outlineLevel="1" x14ac:dyDescent="0.25">
      <c r="A253" t="s">
        <v>18039</v>
      </c>
      <c r="C253" s="3" t="s">
        <v>12986</v>
      </c>
      <c r="D253" s="3" t="s">
        <v>13122</v>
      </c>
      <c r="E253" s="9">
        <v>1999</v>
      </c>
      <c r="F253" s="7" t="s">
        <v>13107</v>
      </c>
      <c r="G253" s="7" t="s">
        <v>5401</v>
      </c>
      <c r="H253" s="8" t="s">
        <v>5402</v>
      </c>
      <c r="I253" s="8" t="s">
        <v>13124</v>
      </c>
      <c r="J253" s="19">
        <v>3</v>
      </c>
      <c r="K253" s="19" t="s">
        <v>7736</v>
      </c>
      <c r="L253" s="11">
        <v>4</v>
      </c>
      <c r="M253" s="11"/>
      <c r="N253" s="24"/>
      <c r="P253" s="32"/>
      <c r="T253" s="19"/>
      <c r="U253" s="3"/>
      <c r="X253" t="str">
        <f t="shared" si="17"/>
        <v/>
      </c>
      <c r="Z253">
        <f t="shared" si="18"/>
        <v>1</v>
      </c>
      <c r="AB253" s="9" t="s">
        <v>13269</v>
      </c>
      <c r="AC253" t="s">
        <v>5893</v>
      </c>
      <c r="AD253">
        <f t="shared" si="20"/>
        <v>1</v>
      </c>
      <c r="AF253" s="3"/>
      <c r="AG253" t="s">
        <v>4924</v>
      </c>
      <c r="AH253" s="9"/>
      <c r="AW253" t="s">
        <v>20362</v>
      </c>
      <c r="AX253" t="s">
        <v>20311</v>
      </c>
      <c r="AY253" t="s">
        <v>20409</v>
      </c>
      <c r="AZ253" t="s">
        <v>20268</v>
      </c>
    </row>
    <row r="254" spans="1:56" ht="10.95" customHeight="1" outlineLevel="1" x14ac:dyDescent="0.25">
      <c r="A254" t="s">
        <v>18039</v>
      </c>
      <c r="C254" s="3" t="s">
        <v>12986</v>
      </c>
      <c r="D254" s="3">
        <v>2354</v>
      </c>
      <c r="E254" s="9">
        <v>1999</v>
      </c>
      <c r="F254" s="38">
        <v>6</v>
      </c>
      <c r="G254" s="7" t="s">
        <v>5401</v>
      </c>
      <c r="H254" s="8" t="s">
        <v>5402</v>
      </c>
      <c r="I254" s="8" t="s">
        <v>13123</v>
      </c>
      <c r="J254" s="19">
        <v>1</v>
      </c>
      <c r="K254" s="19" t="s">
        <v>20093</v>
      </c>
      <c r="L254" s="11"/>
      <c r="M254" s="11"/>
      <c r="N254" s="24"/>
      <c r="P254" s="32"/>
      <c r="T254" s="19"/>
      <c r="U254" s="3"/>
      <c r="X254" t="str">
        <f t="shared" si="17"/>
        <v/>
      </c>
      <c r="Z254" t="str">
        <f t="shared" si="18"/>
        <v/>
      </c>
      <c r="AB254" s="9" t="s">
        <v>13269</v>
      </c>
      <c r="AC254" t="s">
        <v>5893</v>
      </c>
      <c r="AD254">
        <f t="shared" si="20"/>
        <v>1</v>
      </c>
      <c r="AF254" s="3"/>
      <c r="AG254" t="s">
        <v>4924</v>
      </c>
      <c r="AH254" s="9"/>
      <c r="AW254" t="s">
        <v>20362</v>
      </c>
      <c r="AX254" t="s">
        <v>20311</v>
      </c>
      <c r="AY254" t="s">
        <v>20268</v>
      </c>
    </row>
    <row r="255" spans="1:56" ht="10.95" customHeight="1" outlineLevel="1" x14ac:dyDescent="0.25">
      <c r="A255" t="s">
        <v>18039</v>
      </c>
      <c r="C255" s="3" t="s">
        <v>12986</v>
      </c>
      <c r="D255" s="3" t="s">
        <v>13125</v>
      </c>
      <c r="E255" s="9">
        <v>1999</v>
      </c>
      <c r="F255" s="7" t="s">
        <v>13107</v>
      </c>
      <c r="G255" s="7" t="s">
        <v>5401</v>
      </c>
      <c r="H255" s="8" t="s">
        <v>5402</v>
      </c>
      <c r="I255" s="8" t="s">
        <v>13124</v>
      </c>
      <c r="J255" s="19">
        <v>1</v>
      </c>
      <c r="K255" s="19" t="s">
        <v>7736</v>
      </c>
      <c r="L255" s="11">
        <v>4</v>
      </c>
      <c r="M255" s="11"/>
      <c r="N255" s="24"/>
      <c r="P255" s="32"/>
      <c r="T255" s="19"/>
      <c r="U255" s="3"/>
      <c r="X255" t="str">
        <f t="shared" si="17"/>
        <v/>
      </c>
      <c r="Z255">
        <f t="shared" si="18"/>
        <v>1</v>
      </c>
      <c r="AB255" s="9" t="s">
        <v>13269</v>
      </c>
      <c r="AC255" t="s">
        <v>5893</v>
      </c>
      <c r="AD255">
        <f t="shared" si="20"/>
        <v>1</v>
      </c>
      <c r="AF255" s="3"/>
      <c r="AG255" t="s">
        <v>4924</v>
      </c>
      <c r="AH255" s="9"/>
      <c r="AW255" t="s">
        <v>20362</v>
      </c>
      <c r="AX255" t="s">
        <v>20311</v>
      </c>
      <c r="AY255" t="s">
        <v>20268</v>
      </c>
    </row>
    <row r="256" spans="1:56" ht="10.95" customHeight="1" outlineLevel="1" x14ac:dyDescent="0.25">
      <c r="A256" t="s">
        <v>18039</v>
      </c>
      <c r="C256" s="3" t="s">
        <v>12986</v>
      </c>
      <c r="D256" s="3" t="s">
        <v>13126</v>
      </c>
      <c r="E256" s="9">
        <v>1999</v>
      </c>
      <c r="F256" s="7" t="s">
        <v>13127</v>
      </c>
      <c r="G256" s="7" t="s">
        <v>5401</v>
      </c>
      <c r="H256" s="8"/>
      <c r="I256" s="8" t="s">
        <v>13129</v>
      </c>
      <c r="J256" s="19">
        <v>5</v>
      </c>
      <c r="K256" s="19" t="s">
        <v>7738</v>
      </c>
      <c r="L256" s="11"/>
      <c r="M256" s="11"/>
      <c r="N256" s="24"/>
      <c r="P256" s="32"/>
      <c r="T256" s="19"/>
      <c r="U256" s="3"/>
      <c r="X256" t="str">
        <f t="shared" si="17"/>
        <v/>
      </c>
      <c r="Z256">
        <f t="shared" si="18"/>
        <v>1</v>
      </c>
      <c r="AB256" s="9"/>
      <c r="AC256" t="s">
        <v>13128</v>
      </c>
      <c r="AD256">
        <f t="shared" si="20"/>
        <v>0</v>
      </c>
      <c r="AF256" s="3"/>
      <c r="AH256" s="9"/>
      <c r="AW256" t="s">
        <v>20284</v>
      </c>
      <c r="AX256" t="s">
        <v>20417</v>
      </c>
      <c r="AY256" t="s">
        <v>20254</v>
      </c>
      <c r="AZ256" t="s">
        <v>20346</v>
      </c>
    </row>
    <row r="257" spans="1:54" ht="10.95" customHeight="1" outlineLevel="1" x14ac:dyDescent="0.25">
      <c r="A257" t="s">
        <v>18039</v>
      </c>
      <c r="C257" s="3" t="s">
        <v>12986</v>
      </c>
      <c r="D257" s="3">
        <v>3077</v>
      </c>
      <c r="E257" s="9">
        <v>2002</v>
      </c>
      <c r="F257" s="38">
        <v>2</v>
      </c>
      <c r="G257" s="7" t="s">
        <v>5401</v>
      </c>
      <c r="H257" s="8" t="s">
        <v>5402</v>
      </c>
      <c r="I257" s="8" t="s">
        <v>10343</v>
      </c>
      <c r="J257" s="19">
        <v>1</v>
      </c>
      <c r="K257" s="19" t="s">
        <v>20093</v>
      </c>
      <c r="L257" s="11"/>
      <c r="M257" s="11"/>
      <c r="N257" s="24"/>
      <c r="P257" s="32"/>
      <c r="T257" s="19"/>
      <c r="U257" s="3" t="s">
        <v>4151</v>
      </c>
      <c r="X257" t="str">
        <f t="shared" si="17"/>
        <v/>
      </c>
      <c r="Z257" t="str">
        <f t="shared" si="18"/>
        <v/>
      </c>
      <c r="AB257" s="9" t="s">
        <v>13269</v>
      </c>
      <c r="AC257" t="s">
        <v>5402</v>
      </c>
      <c r="AD257">
        <f t="shared" si="20"/>
        <v>1</v>
      </c>
      <c r="AF257" s="3"/>
      <c r="AG257" t="s">
        <v>4924</v>
      </c>
      <c r="AH257" s="9" t="s">
        <v>4925</v>
      </c>
      <c r="AW257" t="s">
        <v>20269</v>
      </c>
      <c r="AX257" t="s">
        <v>20418</v>
      </c>
      <c r="AY257" t="s">
        <v>20421</v>
      </c>
    </row>
    <row r="258" spans="1:54" ht="10.95" customHeight="1" outlineLevel="1" x14ac:dyDescent="0.25">
      <c r="A258" t="s">
        <v>18039</v>
      </c>
      <c r="C258" s="3" t="s">
        <v>12986</v>
      </c>
      <c r="D258" s="3">
        <v>3078</v>
      </c>
      <c r="E258" s="9">
        <v>2002</v>
      </c>
      <c r="F258" s="38">
        <v>2</v>
      </c>
      <c r="G258" s="7" t="s">
        <v>5401</v>
      </c>
      <c r="H258" s="8"/>
      <c r="I258" s="8" t="s">
        <v>10343</v>
      </c>
      <c r="J258" s="19">
        <v>1</v>
      </c>
      <c r="K258" s="19" t="s">
        <v>20093</v>
      </c>
      <c r="L258" s="11"/>
      <c r="M258" s="11"/>
      <c r="N258" s="24"/>
      <c r="P258" s="32"/>
      <c r="T258" s="19"/>
      <c r="U258" s="3" t="s">
        <v>20419</v>
      </c>
      <c r="X258" t="str">
        <f t="shared" ref="X258:X321" si="21">IF(COUNTIF(F258,"*fdc*"),1,"")</f>
        <v/>
      </c>
      <c r="Z258" t="str">
        <f t="shared" ref="Z258:Z321" si="22">IF(COUNTIF(F258,"*s/s*"),1,"")</f>
        <v/>
      </c>
      <c r="AB258" s="9"/>
      <c r="AC258" t="s">
        <v>14733</v>
      </c>
      <c r="AD258">
        <f t="shared" si="20"/>
        <v>0</v>
      </c>
      <c r="AF258" s="3"/>
      <c r="AG258" t="s">
        <v>4924</v>
      </c>
      <c r="AH258" s="9" t="s">
        <v>4925</v>
      </c>
      <c r="AW258" t="s">
        <v>20420</v>
      </c>
      <c r="AY258" t="s">
        <v>20421</v>
      </c>
    </row>
    <row r="259" spans="1:54" ht="10.95" customHeight="1" outlineLevel="1" x14ac:dyDescent="0.25">
      <c r="A259" t="s">
        <v>18039</v>
      </c>
      <c r="C259" s="3" t="s">
        <v>12986</v>
      </c>
      <c r="D259" s="3" t="s">
        <v>13130</v>
      </c>
      <c r="E259" s="9">
        <v>2002</v>
      </c>
      <c r="F259" s="7" t="s">
        <v>13131</v>
      </c>
      <c r="G259" s="7" t="s">
        <v>5401</v>
      </c>
      <c r="H259" s="8" t="s">
        <v>5402</v>
      </c>
      <c r="I259" s="8" t="s">
        <v>10343</v>
      </c>
      <c r="J259" s="19">
        <v>1</v>
      </c>
      <c r="K259" s="19" t="s">
        <v>7736</v>
      </c>
      <c r="L259" s="11">
        <v>10</v>
      </c>
      <c r="M259" s="11"/>
      <c r="N259" s="24"/>
      <c r="P259" s="32"/>
      <c r="T259" s="19"/>
      <c r="U259" s="3" t="s">
        <v>4151</v>
      </c>
      <c r="X259" t="str">
        <f t="shared" si="21"/>
        <v/>
      </c>
      <c r="Z259">
        <f t="shared" si="22"/>
        <v>1</v>
      </c>
      <c r="AB259" s="9" t="s">
        <v>13269</v>
      </c>
      <c r="AC259" t="s">
        <v>5402</v>
      </c>
      <c r="AD259">
        <f t="shared" si="20"/>
        <v>1</v>
      </c>
      <c r="AF259" s="3"/>
      <c r="AG259" t="s">
        <v>4924</v>
      </c>
      <c r="AH259" s="9" t="s">
        <v>4925</v>
      </c>
      <c r="AW259" t="s">
        <v>20269</v>
      </c>
      <c r="AX259" t="s">
        <v>20418</v>
      </c>
      <c r="AY259" t="s">
        <v>20421</v>
      </c>
      <c r="AZ259" t="s">
        <v>20420</v>
      </c>
      <c r="BA259" t="s">
        <v>20422</v>
      </c>
    </row>
    <row r="260" spans="1:54" ht="10.95" customHeight="1" outlineLevel="1" x14ac:dyDescent="0.25">
      <c r="A260" t="s">
        <v>18039</v>
      </c>
      <c r="C260" s="3" t="s">
        <v>12986</v>
      </c>
      <c r="D260" s="3" t="s">
        <v>13133</v>
      </c>
      <c r="E260" s="9">
        <v>2005</v>
      </c>
      <c r="F260" s="7" t="s">
        <v>13132</v>
      </c>
      <c r="G260" s="7" t="s">
        <v>5401</v>
      </c>
      <c r="H260" s="8" t="s">
        <v>19968</v>
      </c>
      <c r="I260" s="8" t="s">
        <v>8506</v>
      </c>
      <c r="J260" s="19">
        <v>3</v>
      </c>
      <c r="K260" s="19" t="s">
        <v>7736</v>
      </c>
      <c r="L260" s="11">
        <v>7</v>
      </c>
      <c r="M260" s="11"/>
      <c r="N260" s="24"/>
      <c r="P260" s="32"/>
      <c r="T260" s="19"/>
      <c r="U260" s="3">
        <v>2810</v>
      </c>
      <c r="X260" t="str">
        <f t="shared" si="21"/>
        <v/>
      </c>
      <c r="Z260">
        <f t="shared" si="22"/>
        <v>1</v>
      </c>
      <c r="AA260">
        <v>1</v>
      </c>
      <c r="AB260" s="9"/>
      <c r="AC260" t="s">
        <v>6046</v>
      </c>
      <c r="AD260">
        <f t="shared" si="20"/>
        <v>0</v>
      </c>
      <c r="AF260" s="3">
        <v>1</v>
      </c>
      <c r="AG260" t="s">
        <v>3357</v>
      </c>
      <c r="AH260" s="9" t="s">
        <v>4623</v>
      </c>
      <c r="AW260" t="s">
        <v>20412</v>
      </c>
      <c r="AX260" t="s">
        <v>20413</v>
      </c>
      <c r="AY260" t="s">
        <v>20411</v>
      </c>
      <c r="AZ260" t="s">
        <v>20414</v>
      </c>
      <c r="BA260" t="s">
        <v>20355</v>
      </c>
    </row>
    <row r="261" spans="1:54" ht="10.95" customHeight="1" outlineLevel="1" x14ac:dyDescent="0.25">
      <c r="A261" t="s">
        <v>18039</v>
      </c>
      <c r="C261" s="3" t="s">
        <v>12986</v>
      </c>
      <c r="D261" s="3">
        <v>3597</v>
      </c>
      <c r="E261" s="9">
        <v>2005</v>
      </c>
      <c r="F261" s="10" t="s">
        <v>18724</v>
      </c>
      <c r="G261" s="7" t="s">
        <v>5401</v>
      </c>
      <c r="H261" s="8" t="s">
        <v>19968</v>
      </c>
      <c r="I261" s="8" t="s">
        <v>8506</v>
      </c>
      <c r="J261" s="19">
        <v>3</v>
      </c>
      <c r="K261" s="19" t="s">
        <v>7736</v>
      </c>
      <c r="L261" s="11">
        <v>7</v>
      </c>
      <c r="M261" s="11"/>
      <c r="N261" s="24"/>
      <c r="P261" s="32"/>
      <c r="T261" s="19"/>
      <c r="U261" s="3">
        <v>2811</v>
      </c>
      <c r="X261" t="str">
        <f t="shared" si="21"/>
        <v/>
      </c>
      <c r="Z261">
        <f t="shared" si="22"/>
        <v>1</v>
      </c>
      <c r="AA261">
        <v>1</v>
      </c>
      <c r="AB261" s="9"/>
      <c r="AC261" t="s">
        <v>6046</v>
      </c>
      <c r="AD261">
        <f t="shared" si="20"/>
        <v>0</v>
      </c>
      <c r="AF261" s="3">
        <v>1</v>
      </c>
      <c r="AG261" t="s">
        <v>3357</v>
      </c>
      <c r="AH261" s="9" t="s">
        <v>4925</v>
      </c>
      <c r="AW261" t="s">
        <v>20412</v>
      </c>
      <c r="AX261" t="s">
        <v>20413</v>
      </c>
      <c r="AY261" t="s">
        <v>20411</v>
      </c>
      <c r="AZ261" t="s">
        <v>20414</v>
      </c>
      <c r="BA261" t="s">
        <v>20355</v>
      </c>
    </row>
    <row r="262" spans="1:54" ht="10.95" customHeight="1" outlineLevel="1" x14ac:dyDescent="0.25">
      <c r="A262" t="s">
        <v>18039</v>
      </c>
      <c r="C262" s="3" t="s">
        <v>12986</v>
      </c>
      <c r="D262" s="3" t="s">
        <v>13136</v>
      </c>
      <c r="E262" s="9">
        <v>2006</v>
      </c>
      <c r="F262" s="7" t="s">
        <v>13134</v>
      </c>
      <c r="G262" s="7" t="s">
        <v>5401</v>
      </c>
      <c r="H262" s="8" t="s">
        <v>559</v>
      </c>
      <c r="I262" s="8" t="s">
        <v>13135</v>
      </c>
      <c r="J262" s="19">
        <v>5</v>
      </c>
      <c r="K262" s="19" t="s">
        <v>7738</v>
      </c>
      <c r="L262" s="11"/>
      <c r="M262" s="11"/>
      <c r="N262" s="24"/>
      <c r="P262" s="32"/>
      <c r="T262" s="19"/>
      <c r="U262" s="3">
        <v>2868</v>
      </c>
      <c r="X262" t="str">
        <f t="shared" si="21"/>
        <v/>
      </c>
      <c r="Z262">
        <f t="shared" si="22"/>
        <v>1</v>
      </c>
      <c r="AB262" s="9" t="s">
        <v>16440</v>
      </c>
      <c r="AC262" t="s">
        <v>559</v>
      </c>
      <c r="AD262">
        <f t="shared" si="20"/>
        <v>0</v>
      </c>
      <c r="AF262" s="3"/>
      <c r="AG262" t="s">
        <v>412</v>
      </c>
      <c r="AH262" s="9" t="s">
        <v>4925</v>
      </c>
      <c r="AW262" t="s">
        <v>20284</v>
      </c>
      <c r="AX262" t="s">
        <v>20423</v>
      </c>
      <c r="AY262" t="s">
        <v>20424</v>
      </c>
      <c r="AZ262" t="s">
        <v>20355</v>
      </c>
    </row>
    <row r="263" spans="1:54" ht="10.95" customHeight="1" outlineLevel="1" x14ac:dyDescent="0.25">
      <c r="A263" t="s">
        <v>18039</v>
      </c>
      <c r="C263" s="3" t="s">
        <v>12986</v>
      </c>
      <c r="D263" s="3">
        <v>3680</v>
      </c>
      <c r="E263" s="9">
        <v>2006</v>
      </c>
      <c r="F263" s="38">
        <v>6</v>
      </c>
      <c r="G263" s="7" t="s">
        <v>5401</v>
      </c>
      <c r="H263" s="8" t="s">
        <v>5884</v>
      </c>
      <c r="I263" s="8" t="s">
        <v>13135</v>
      </c>
      <c r="J263" s="19">
        <v>3</v>
      </c>
      <c r="K263" s="19" t="s">
        <v>7738</v>
      </c>
      <c r="L263" s="11"/>
      <c r="M263" s="11"/>
      <c r="N263" s="24"/>
      <c r="P263" s="32"/>
      <c r="T263" s="19"/>
      <c r="U263" s="3"/>
      <c r="X263" t="str">
        <f t="shared" si="21"/>
        <v/>
      </c>
      <c r="Z263" t="str">
        <f t="shared" si="22"/>
        <v/>
      </c>
      <c r="AB263" s="9" t="s">
        <v>16440</v>
      </c>
      <c r="AC263" t="s">
        <v>5884</v>
      </c>
      <c r="AD263">
        <f t="shared" si="20"/>
        <v>0</v>
      </c>
      <c r="AF263" s="3"/>
      <c r="AH263" s="9"/>
      <c r="AW263" t="s">
        <v>20425</v>
      </c>
      <c r="AX263" t="s">
        <v>20370</v>
      </c>
      <c r="AY263" t="s">
        <v>20454</v>
      </c>
    </row>
    <row r="264" spans="1:54" ht="10.95" customHeight="1" outlineLevel="1" x14ac:dyDescent="0.25">
      <c r="A264" t="s">
        <v>18039</v>
      </c>
      <c r="C264" s="3" t="s">
        <v>12986</v>
      </c>
      <c r="D264" s="3" t="s">
        <v>18716</v>
      </c>
      <c r="E264" s="9">
        <v>2006</v>
      </c>
      <c r="F264" s="7" t="s">
        <v>13107</v>
      </c>
      <c r="G264" s="7" t="s">
        <v>5401</v>
      </c>
      <c r="H264" s="8" t="s">
        <v>5884</v>
      </c>
      <c r="I264" s="8" t="s">
        <v>13135</v>
      </c>
      <c r="J264" s="19">
        <v>3</v>
      </c>
      <c r="K264" s="19" t="s">
        <v>7738</v>
      </c>
      <c r="L264" s="11"/>
      <c r="M264" s="11"/>
      <c r="N264" s="24"/>
      <c r="P264" s="32"/>
      <c r="T264" s="19"/>
      <c r="U264" s="3"/>
      <c r="X264" t="str">
        <f t="shared" si="21"/>
        <v/>
      </c>
      <c r="Z264">
        <f t="shared" si="22"/>
        <v>1</v>
      </c>
      <c r="AB264" s="9" t="s">
        <v>16440</v>
      </c>
      <c r="AC264" t="s">
        <v>5884</v>
      </c>
      <c r="AD264">
        <f t="shared" si="20"/>
        <v>0</v>
      </c>
      <c r="AF264" s="3"/>
      <c r="AH264" s="9"/>
      <c r="AW264" t="s">
        <v>20425</v>
      </c>
      <c r="AX264" t="s">
        <v>20370</v>
      </c>
      <c r="AY264" t="s">
        <v>20355</v>
      </c>
      <c r="AZ264" t="s">
        <v>20454</v>
      </c>
    </row>
    <row r="265" spans="1:54" ht="10.95" customHeight="1" outlineLevel="1" x14ac:dyDescent="0.25">
      <c r="A265" t="s">
        <v>18039</v>
      </c>
      <c r="C265" s="3" t="s">
        <v>12986</v>
      </c>
      <c r="D265" s="3">
        <v>3694</v>
      </c>
      <c r="E265" s="9">
        <v>2006</v>
      </c>
      <c r="F265" s="7" t="s">
        <v>3776</v>
      </c>
      <c r="G265" s="7" t="s">
        <v>5401</v>
      </c>
      <c r="H265" s="8" t="s">
        <v>5402</v>
      </c>
      <c r="I265" s="8" t="s">
        <v>13137</v>
      </c>
      <c r="J265" s="19">
        <v>1</v>
      </c>
      <c r="K265" s="20" t="s">
        <v>7736</v>
      </c>
      <c r="L265" s="11">
        <v>3.3</v>
      </c>
      <c r="M265" s="11"/>
      <c r="N265" s="24"/>
      <c r="P265" s="32"/>
      <c r="T265" s="19"/>
      <c r="U265" s="3"/>
      <c r="X265" t="str">
        <f t="shared" si="21"/>
        <v/>
      </c>
      <c r="Z265" t="str">
        <f t="shared" si="22"/>
        <v/>
      </c>
      <c r="AB265" s="9" t="s">
        <v>13269</v>
      </c>
      <c r="AC265" t="s">
        <v>5402</v>
      </c>
      <c r="AD265">
        <f t="shared" si="20"/>
        <v>1</v>
      </c>
      <c r="AF265" s="3"/>
      <c r="AG265" t="s">
        <v>4924</v>
      </c>
      <c r="AH265" s="9"/>
      <c r="AW265" t="s">
        <v>20351</v>
      </c>
      <c r="AX265" t="s">
        <v>20426</v>
      </c>
    </row>
    <row r="266" spans="1:54" ht="10.95" customHeight="1" outlineLevel="1" x14ac:dyDescent="0.25">
      <c r="A266" t="s">
        <v>18039</v>
      </c>
      <c r="C266" s="3" t="s">
        <v>12986</v>
      </c>
      <c r="D266" s="3">
        <v>3697</v>
      </c>
      <c r="E266" s="9">
        <v>2006</v>
      </c>
      <c r="F266" s="7" t="s">
        <v>5299</v>
      </c>
      <c r="G266" s="7" t="s">
        <v>5401</v>
      </c>
      <c r="H266" s="8" t="s">
        <v>5402</v>
      </c>
      <c r="I266" s="8" t="s">
        <v>13137</v>
      </c>
      <c r="J266" s="19">
        <v>1</v>
      </c>
      <c r="K266" s="20" t="s">
        <v>7736</v>
      </c>
      <c r="L266" s="11">
        <v>3.8</v>
      </c>
      <c r="M266" s="11"/>
      <c r="N266" s="24"/>
      <c r="P266" s="32"/>
      <c r="T266" s="19"/>
      <c r="U266" s="3"/>
      <c r="X266" t="str">
        <f t="shared" si="21"/>
        <v/>
      </c>
      <c r="Z266" t="str">
        <f t="shared" si="22"/>
        <v/>
      </c>
      <c r="AB266" s="9" t="s">
        <v>13269</v>
      </c>
      <c r="AC266" t="s">
        <v>13138</v>
      </c>
      <c r="AD266">
        <f t="shared" si="20"/>
        <v>1</v>
      </c>
      <c r="AF266" s="3"/>
      <c r="AG266" t="s">
        <v>4924</v>
      </c>
      <c r="AH266" s="9"/>
      <c r="AW266" t="s">
        <v>20351</v>
      </c>
      <c r="AX266" t="s">
        <v>20354</v>
      </c>
      <c r="AY266" t="s">
        <v>20353</v>
      </c>
      <c r="AZ266" t="s">
        <v>20311</v>
      </c>
      <c r="BA266" t="s">
        <v>20286</v>
      </c>
      <c r="BB266" t="s">
        <v>20339</v>
      </c>
    </row>
    <row r="267" spans="1:54" ht="10.95" customHeight="1" outlineLevel="1" x14ac:dyDescent="0.25">
      <c r="A267" t="s">
        <v>18039</v>
      </c>
      <c r="C267" s="3" t="s">
        <v>12986</v>
      </c>
      <c r="D267" s="3">
        <v>4663</v>
      </c>
      <c r="E267" s="9">
        <v>2015</v>
      </c>
      <c r="F267" s="38">
        <v>3.15</v>
      </c>
      <c r="G267" s="7" t="s">
        <v>5401</v>
      </c>
      <c r="H267" s="8"/>
      <c r="I267" s="8" t="s">
        <v>13139</v>
      </c>
      <c r="J267" s="19">
        <v>7</v>
      </c>
      <c r="K267" s="19" t="s">
        <v>20093</v>
      </c>
      <c r="L267" s="11"/>
      <c r="M267" s="11"/>
      <c r="N267" s="24"/>
      <c r="P267" s="32"/>
      <c r="T267" s="19"/>
      <c r="U267" s="3"/>
      <c r="X267" t="str">
        <f t="shared" si="21"/>
        <v/>
      </c>
      <c r="Z267" t="str">
        <f t="shared" si="22"/>
        <v/>
      </c>
      <c r="AB267" s="9" t="s">
        <v>16440</v>
      </c>
      <c r="AC267" t="s">
        <v>9617</v>
      </c>
      <c r="AD267">
        <f t="shared" si="20"/>
        <v>0</v>
      </c>
      <c r="AF267" s="3"/>
      <c r="AH267" s="9"/>
      <c r="AW267" t="s">
        <v>20427</v>
      </c>
      <c r="AX267" t="s">
        <v>20313</v>
      </c>
    </row>
    <row r="268" spans="1:54" ht="10.95" customHeight="1" outlineLevel="1" x14ac:dyDescent="0.25">
      <c r="A268" t="s">
        <v>18039</v>
      </c>
      <c r="C268" s="3" t="s">
        <v>12986</v>
      </c>
      <c r="D268" s="3">
        <v>4664</v>
      </c>
      <c r="E268" s="9">
        <v>2015</v>
      </c>
      <c r="F268" s="38">
        <v>3.15</v>
      </c>
      <c r="G268" s="7" t="s">
        <v>5401</v>
      </c>
      <c r="H268" s="8"/>
      <c r="I268" s="8" t="s">
        <v>13139</v>
      </c>
      <c r="J268" s="19">
        <v>7</v>
      </c>
      <c r="K268" s="19" t="s">
        <v>20093</v>
      </c>
      <c r="L268" s="11"/>
      <c r="M268" s="11"/>
      <c r="N268" s="24"/>
      <c r="P268" s="32"/>
      <c r="T268" s="19"/>
      <c r="U268" s="3"/>
      <c r="X268" t="str">
        <f t="shared" si="21"/>
        <v/>
      </c>
      <c r="Z268" t="str">
        <f t="shared" si="22"/>
        <v/>
      </c>
      <c r="AB268" s="9" t="s">
        <v>16440</v>
      </c>
      <c r="AC268" t="s">
        <v>9040</v>
      </c>
      <c r="AD268">
        <f t="shared" si="20"/>
        <v>0</v>
      </c>
      <c r="AF268" s="3"/>
      <c r="AH268" s="9"/>
      <c r="AW268" t="s">
        <v>20427</v>
      </c>
      <c r="AX268" t="s">
        <v>20428</v>
      </c>
    </row>
    <row r="269" spans="1:54" ht="10.95" customHeight="1" outlineLevel="1" x14ac:dyDescent="0.25">
      <c r="A269" t="s">
        <v>18039</v>
      </c>
      <c r="C269" s="3" t="s">
        <v>12986</v>
      </c>
      <c r="D269" s="3">
        <v>4665</v>
      </c>
      <c r="E269" s="9">
        <v>2015</v>
      </c>
      <c r="F269" s="38">
        <v>3.15</v>
      </c>
      <c r="G269" s="7" t="s">
        <v>5401</v>
      </c>
      <c r="H269" s="8"/>
      <c r="I269" s="8" t="s">
        <v>13139</v>
      </c>
      <c r="J269" s="19">
        <v>7</v>
      </c>
      <c r="K269" s="19" t="s">
        <v>20093</v>
      </c>
      <c r="L269" s="11"/>
      <c r="M269" s="11"/>
      <c r="N269" s="24"/>
      <c r="P269" s="32"/>
      <c r="T269" s="19"/>
      <c r="U269" s="3"/>
      <c r="X269" t="str">
        <f t="shared" si="21"/>
        <v/>
      </c>
      <c r="Z269" t="str">
        <f t="shared" si="22"/>
        <v/>
      </c>
      <c r="AB269" s="9" t="s">
        <v>16440</v>
      </c>
      <c r="AC269" t="s">
        <v>10282</v>
      </c>
      <c r="AD269">
        <f t="shared" si="20"/>
        <v>0</v>
      </c>
      <c r="AF269" s="3"/>
      <c r="AH269" s="9"/>
      <c r="AW269" t="s">
        <v>20427</v>
      </c>
      <c r="AX269" t="s">
        <v>20429</v>
      </c>
    </row>
    <row r="270" spans="1:54" ht="10.95" customHeight="1" outlineLevel="1" x14ac:dyDescent="0.25">
      <c r="A270" t="s">
        <v>18039</v>
      </c>
      <c r="C270" s="3" t="s">
        <v>12986</v>
      </c>
      <c r="D270" s="3">
        <v>4666</v>
      </c>
      <c r="E270" s="9">
        <v>2015</v>
      </c>
      <c r="F270" s="38">
        <v>3.15</v>
      </c>
      <c r="G270" s="7" t="s">
        <v>5401</v>
      </c>
      <c r="H270" s="8"/>
      <c r="I270" s="8" t="s">
        <v>13139</v>
      </c>
      <c r="J270" s="19">
        <v>7</v>
      </c>
      <c r="K270" s="19" t="s">
        <v>20093</v>
      </c>
      <c r="L270" s="11"/>
      <c r="M270" s="11"/>
      <c r="N270" s="24"/>
      <c r="P270" s="32"/>
      <c r="T270" s="19"/>
      <c r="U270" s="3"/>
      <c r="X270" t="str">
        <f t="shared" si="21"/>
        <v/>
      </c>
      <c r="Z270" t="str">
        <f t="shared" si="22"/>
        <v/>
      </c>
      <c r="AB270" s="9" t="s">
        <v>16440</v>
      </c>
      <c r="AC270" t="s">
        <v>10206</v>
      </c>
      <c r="AD270">
        <f t="shared" si="20"/>
        <v>0</v>
      </c>
      <c r="AF270" s="3"/>
      <c r="AH270" s="9"/>
      <c r="AW270" t="s">
        <v>20427</v>
      </c>
      <c r="AX270" t="s">
        <v>20430</v>
      </c>
    </row>
    <row r="271" spans="1:54" ht="10.95" customHeight="1" outlineLevel="1" x14ac:dyDescent="0.25">
      <c r="A271" t="s">
        <v>18039</v>
      </c>
      <c r="C271" s="3" t="s">
        <v>12986</v>
      </c>
      <c r="D271" s="3">
        <v>4667</v>
      </c>
      <c r="E271" s="9">
        <v>2015</v>
      </c>
      <c r="F271" s="38">
        <v>3.15</v>
      </c>
      <c r="G271" s="7" t="s">
        <v>5401</v>
      </c>
      <c r="H271" s="8"/>
      <c r="I271" s="8" t="s">
        <v>13139</v>
      </c>
      <c r="J271" s="19">
        <v>7</v>
      </c>
      <c r="K271" s="19" t="s">
        <v>20093</v>
      </c>
      <c r="L271" s="11"/>
      <c r="M271" s="11"/>
      <c r="N271" s="24"/>
      <c r="P271" s="32"/>
      <c r="T271" s="19"/>
      <c r="U271" s="3"/>
      <c r="X271" t="str">
        <f t="shared" si="21"/>
        <v/>
      </c>
      <c r="Z271" t="str">
        <f t="shared" si="22"/>
        <v/>
      </c>
      <c r="AB271" s="9" t="s">
        <v>16440</v>
      </c>
      <c r="AC271" t="s">
        <v>10207</v>
      </c>
      <c r="AD271">
        <f>COUNTIF(H272,"*Fuji*")</f>
        <v>0</v>
      </c>
      <c r="AF271" s="3"/>
      <c r="AH271" s="9"/>
      <c r="AW271" t="s">
        <v>20427</v>
      </c>
      <c r="AX271" t="s">
        <v>20431</v>
      </c>
    </row>
    <row r="272" spans="1:54" ht="10.95" customHeight="1" outlineLevel="1" x14ac:dyDescent="0.25">
      <c r="A272" t="s">
        <v>18039</v>
      </c>
      <c r="C272" s="3" t="s">
        <v>12986</v>
      </c>
      <c r="D272" s="3">
        <v>4668</v>
      </c>
      <c r="E272" s="9">
        <v>2015</v>
      </c>
      <c r="F272" s="38">
        <v>3.15</v>
      </c>
      <c r="G272" s="7" t="s">
        <v>5401</v>
      </c>
      <c r="H272" s="8"/>
      <c r="I272" s="8" t="s">
        <v>13139</v>
      </c>
      <c r="J272" s="19">
        <v>7</v>
      </c>
      <c r="K272" s="19" t="s">
        <v>20093</v>
      </c>
      <c r="L272" s="11"/>
      <c r="M272" s="11"/>
      <c r="N272" s="24"/>
      <c r="P272" s="32"/>
      <c r="T272" s="19"/>
      <c r="U272" s="3"/>
      <c r="X272" t="str">
        <f t="shared" si="21"/>
        <v/>
      </c>
      <c r="Z272" t="str">
        <f t="shared" si="22"/>
        <v/>
      </c>
      <c r="AB272" s="9" t="s">
        <v>16440</v>
      </c>
      <c r="AC272" t="s">
        <v>9445</v>
      </c>
      <c r="AD272">
        <f>COUNTIF(H273,"*Fuji*")</f>
        <v>0</v>
      </c>
      <c r="AF272" s="3"/>
      <c r="AH272" s="9"/>
      <c r="AW272" t="s">
        <v>20427</v>
      </c>
      <c r="AX272" t="s">
        <v>20432</v>
      </c>
    </row>
    <row r="273" spans="1:55" ht="10.95" customHeight="1" outlineLevel="1" x14ac:dyDescent="0.25">
      <c r="A273" t="s">
        <v>18039</v>
      </c>
      <c r="C273" s="3" t="s">
        <v>12986</v>
      </c>
      <c r="D273" s="3" t="s">
        <v>13140</v>
      </c>
      <c r="E273" s="9">
        <v>2015</v>
      </c>
      <c r="F273" s="7" t="s">
        <v>13141</v>
      </c>
      <c r="G273" s="7" t="s">
        <v>5401</v>
      </c>
      <c r="H273" s="8"/>
      <c r="I273" s="8" t="s">
        <v>13139</v>
      </c>
      <c r="J273" s="19">
        <v>7</v>
      </c>
      <c r="K273" s="19" t="s">
        <v>7736</v>
      </c>
      <c r="L273" s="11">
        <v>13.1</v>
      </c>
      <c r="M273" s="11"/>
      <c r="N273" s="24"/>
      <c r="P273" s="32"/>
      <c r="T273" s="19"/>
      <c r="U273" s="3"/>
      <c r="X273" t="str">
        <f t="shared" si="21"/>
        <v/>
      </c>
      <c r="Z273">
        <f t="shared" si="22"/>
        <v>1</v>
      </c>
      <c r="AB273" s="9" t="s">
        <v>16440</v>
      </c>
      <c r="AC273" t="s">
        <v>7582</v>
      </c>
      <c r="AD273">
        <f>COUNTIF(H274,"*Fuji*")</f>
        <v>0</v>
      </c>
      <c r="AF273" s="3"/>
      <c r="AH273" s="9"/>
      <c r="AW273" t="s">
        <v>20427</v>
      </c>
      <c r="AX273" t="s">
        <v>20313</v>
      </c>
      <c r="AY273" t="s">
        <v>20428</v>
      </c>
      <c r="AZ273" t="s">
        <v>20429</v>
      </c>
      <c r="BA273" t="s">
        <v>20430</v>
      </c>
      <c r="BB273" t="s">
        <v>20431</v>
      </c>
      <c r="BC273" t="s">
        <v>20432</v>
      </c>
    </row>
    <row r="274" spans="1:55" ht="10.95" customHeight="1" outlineLevel="1" x14ac:dyDescent="0.25">
      <c r="A274" t="s">
        <v>18039</v>
      </c>
      <c r="C274" s="3" t="s">
        <v>12986</v>
      </c>
      <c r="D274" s="3">
        <v>4669</v>
      </c>
      <c r="E274" s="9">
        <v>2015</v>
      </c>
      <c r="F274" s="38">
        <v>10</v>
      </c>
      <c r="G274" s="7" t="s">
        <v>5401</v>
      </c>
      <c r="H274" s="8"/>
      <c r="I274" s="8" t="s">
        <v>13139</v>
      </c>
      <c r="J274" s="19">
        <v>7</v>
      </c>
      <c r="K274" s="19" t="s">
        <v>7738</v>
      </c>
      <c r="L274" s="11"/>
      <c r="M274" s="11"/>
      <c r="N274" s="24"/>
      <c r="P274" s="32"/>
      <c r="T274" s="19"/>
      <c r="U274" s="3"/>
      <c r="X274" t="str">
        <f t="shared" si="21"/>
        <v/>
      </c>
      <c r="Z274" t="str">
        <f t="shared" si="22"/>
        <v/>
      </c>
      <c r="AB274" s="9" t="s">
        <v>16440</v>
      </c>
      <c r="AC274" t="s">
        <v>9444</v>
      </c>
      <c r="AD274">
        <f>COUNTIF(H275,"*Fuji*")</f>
        <v>0</v>
      </c>
      <c r="AF274" s="3"/>
      <c r="AH274" s="9"/>
      <c r="AW274" t="s">
        <v>20427</v>
      </c>
      <c r="AX274" t="s">
        <v>20433</v>
      </c>
    </row>
    <row r="275" spans="1:55" ht="10.95" customHeight="1" outlineLevel="1" x14ac:dyDescent="0.25">
      <c r="A275" t="s">
        <v>18039</v>
      </c>
      <c r="C275" s="3" t="s">
        <v>12986</v>
      </c>
      <c r="D275" s="3" t="s">
        <v>13142</v>
      </c>
      <c r="E275" s="9">
        <v>2015</v>
      </c>
      <c r="F275" s="7" t="s">
        <v>13143</v>
      </c>
      <c r="G275" s="7" t="s">
        <v>5401</v>
      </c>
      <c r="H275" s="8"/>
      <c r="I275" s="8" t="s">
        <v>13139</v>
      </c>
      <c r="J275" s="19">
        <v>7</v>
      </c>
      <c r="K275" s="19" t="s">
        <v>7738</v>
      </c>
      <c r="L275" s="11"/>
      <c r="M275" s="11"/>
      <c r="N275" s="24"/>
      <c r="P275" s="32"/>
      <c r="T275" s="19"/>
      <c r="U275" s="3"/>
      <c r="X275" t="str">
        <f t="shared" si="21"/>
        <v/>
      </c>
      <c r="Z275">
        <f t="shared" si="22"/>
        <v>1</v>
      </c>
      <c r="AB275" s="9" t="s">
        <v>16440</v>
      </c>
      <c r="AC275" t="s">
        <v>9444</v>
      </c>
      <c r="AD275">
        <f>COUNTIF(H276,"*Fuji*")</f>
        <v>0</v>
      </c>
      <c r="AF275" s="3"/>
      <c r="AH275" s="9"/>
      <c r="AW275" t="s">
        <v>20427</v>
      </c>
      <c r="AX275" t="s">
        <v>20433</v>
      </c>
    </row>
    <row r="276" spans="1:55" ht="10.95" customHeight="1" x14ac:dyDescent="0.25">
      <c r="A276" s="6" t="s">
        <v>8596</v>
      </c>
      <c r="B276" t="s">
        <v>13099</v>
      </c>
      <c r="C276" s="3" t="s">
        <v>12988</v>
      </c>
      <c r="E276" s="9"/>
      <c r="F276" s="7"/>
      <c r="G276" s="7"/>
      <c r="H276" s="8"/>
      <c r="I276" s="8"/>
      <c r="J276" s="19"/>
      <c r="K276" s="19"/>
      <c r="L276" s="11"/>
      <c r="M276" s="11">
        <f>SUM(L277:L314)</f>
        <v>155.19999999999999</v>
      </c>
      <c r="N276" s="24">
        <v>3934</v>
      </c>
      <c r="O276">
        <f>COUNTIF(K277:K314,"*")</f>
        <v>38</v>
      </c>
      <c r="P276" s="32">
        <f>O276/N276</f>
        <v>9.6593797661413319E-3</v>
      </c>
      <c r="Q276">
        <f>COUNTIF(K277:K314,"Y")+COUNTIF(K277:K314,"S")</f>
        <v>38</v>
      </c>
      <c r="T276" s="19" t="s">
        <v>7736</v>
      </c>
      <c r="U276" s="3"/>
      <c r="V276" t="s">
        <v>18558</v>
      </c>
      <c r="X276" t="str">
        <f t="shared" si="21"/>
        <v/>
      </c>
      <c r="Z276" t="str">
        <f t="shared" si="22"/>
        <v/>
      </c>
      <c r="AB276" s="9"/>
      <c r="AE276">
        <f>COUNTIF(AD277:AD314,"1")</f>
        <v>0</v>
      </c>
      <c r="AF276" s="3"/>
      <c r="AH276" s="9"/>
      <c r="AI276">
        <f>COUNTIF($J277:$J314,"1")-COUNTIFS($J277:$J314,"1",$K277:$K314,"V")</f>
        <v>9</v>
      </c>
      <c r="AJ276">
        <f>COUNTIFS($J277:$J314,"1",$K277:$K314,"Y")+COUNTIFS($J277:$J314,"1",$K277:$K314,"s")</f>
        <v>9</v>
      </c>
      <c r="AK276">
        <f>COUNTIF($J277:$J314,"2")-COUNTIFS($J277:$J314,"2",$K277:$K314,"V")</f>
        <v>2</v>
      </c>
      <c r="AL276">
        <f>COUNTIFS($J277:$J314,"2",$K277:$K314,"Y")+COUNTIFS($J277:$J314,"2",$K277:$K314,"s")</f>
        <v>2</v>
      </c>
      <c r="AM276">
        <f>COUNTIF($J277:$J314,"3")-COUNTIFS($J277:$J314,"3",$K277:$K314,"V")</f>
        <v>4</v>
      </c>
      <c r="AN276">
        <f>COUNTIFS($J277:$J314,"3",$K277:$K314,"Y")+COUNTIFS($J277:$J314,"3",$K277:$K314,"s")</f>
        <v>4</v>
      </c>
      <c r="AO276">
        <f>COUNTIF($J277:$J314,"4")-COUNTIFS($J277:$J314,"4",$K277:$K314,"V")</f>
        <v>0</v>
      </c>
      <c r="AP276">
        <f>COUNTIFS($J277:$J314,"4",$K277:$K314,"Y")+COUNTIFS($J277:$J314,"4",$K277:$K314,"s")</f>
        <v>0</v>
      </c>
      <c r="AQ276">
        <f>COUNTIF($J277:$J314,"5")-COUNTIFS($J277:$J314,"5",$K277:$K314,"V")</f>
        <v>7</v>
      </c>
      <c r="AR276">
        <f>COUNTIFS($J277:$J314,"5",$K277:$K314,"Y")+COUNTIFS($J277:$J314,"5",$K277:$K314,"s")</f>
        <v>7</v>
      </c>
      <c r="AS276">
        <f>COUNTIF($J277:$J314,"6")-COUNTIFS($J277:$J314,"6",$K277:$K314,"V")</f>
        <v>8</v>
      </c>
      <c r="AT276">
        <f>COUNTIFS($J277:$J314,"6",$K277:$K314,"Y")+COUNTIFS($J277:$J314,"6",$K277:$K314,"s")</f>
        <v>8</v>
      </c>
      <c r="AU276">
        <f>COUNTIF($J277:$J314,"7")-COUNTIFS($J277:$J314,"7",$K277:$K314,"V")</f>
        <v>8</v>
      </c>
      <c r="AV276">
        <f>COUNTIFS($J277:$J314,"7",$K277:$K314,"Y")+COUNTIFS($J277:$J314,"7",$K277:$K314,"s")</f>
        <v>8</v>
      </c>
    </row>
    <row r="277" spans="1:55" ht="10.95" customHeight="1" outlineLevel="1" x14ac:dyDescent="0.25">
      <c r="A277" t="s">
        <v>632</v>
      </c>
      <c r="C277" s="3" t="s">
        <v>12988</v>
      </c>
      <c r="D277" s="3">
        <v>728</v>
      </c>
      <c r="E277" s="9">
        <v>1959</v>
      </c>
      <c r="F277" s="10" t="s">
        <v>633</v>
      </c>
      <c r="G277" s="10" t="s">
        <v>2294</v>
      </c>
      <c r="H277" s="8"/>
      <c r="I277" s="8" t="s">
        <v>8342</v>
      </c>
      <c r="J277" s="19">
        <v>5</v>
      </c>
      <c r="K277" s="19" t="s">
        <v>7736</v>
      </c>
      <c r="L277" s="11">
        <v>0.7</v>
      </c>
      <c r="M277" s="11"/>
      <c r="N277" s="24"/>
      <c r="P277" s="32"/>
      <c r="T277" s="19"/>
      <c r="U277" s="3"/>
      <c r="X277" t="str">
        <f t="shared" si="21"/>
        <v/>
      </c>
      <c r="Z277" t="str">
        <f t="shared" si="22"/>
        <v/>
      </c>
      <c r="AB277" s="9"/>
      <c r="AC277" s="2" t="s">
        <v>635</v>
      </c>
      <c r="AD277">
        <f t="shared" ref="AD277:AD314" si="23">COUNTIF(H277,"*Fuji*")</f>
        <v>0</v>
      </c>
      <c r="AF277" s="3"/>
      <c r="AH277" s="9"/>
      <c r="AW277" t="s">
        <v>20414</v>
      </c>
      <c r="AX277" t="s">
        <v>20353</v>
      </c>
      <c r="AY277" t="s">
        <v>20354</v>
      </c>
      <c r="AZ277" t="s">
        <v>20383</v>
      </c>
      <c r="BA277" t="s">
        <v>20355</v>
      </c>
      <c r="BB277" t="s">
        <v>20454</v>
      </c>
    </row>
    <row r="278" spans="1:55" ht="10.95" customHeight="1" outlineLevel="1" x14ac:dyDescent="0.25">
      <c r="A278" t="s">
        <v>632</v>
      </c>
      <c r="C278" s="3" t="s">
        <v>12988</v>
      </c>
      <c r="D278" s="3">
        <v>795</v>
      </c>
      <c r="E278" s="9">
        <v>1961</v>
      </c>
      <c r="F278" s="7" t="s">
        <v>2593</v>
      </c>
      <c r="G278" s="7" t="s">
        <v>1677</v>
      </c>
      <c r="H278" s="8" t="s">
        <v>19969</v>
      </c>
      <c r="I278" s="8" t="s">
        <v>8340</v>
      </c>
      <c r="J278" s="19">
        <v>5</v>
      </c>
      <c r="K278" s="19" t="s">
        <v>7736</v>
      </c>
      <c r="L278" s="11">
        <v>0.2</v>
      </c>
      <c r="M278" s="11"/>
      <c r="N278" s="24"/>
      <c r="P278" s="32"/>
      <c r="T278" s="19"/>
      <c r="U278" s="3"/>
      <c r="X278" t="str">
        <f t="shared" si="21"/>
        <v/>
      </c>
      <c r="Z278" t="str">
        <f t="shared" si="22"/>
        <v/>
      </c>
      <c r="AB278" s="9"/>
      <c r="AC278" t="s">
        <v>8339</v>
      </c>
      <c r="AD278">
        <f t="shared" si="23"/>
        <v>0</v>
      </c>
      <c r="AF278" s="3"/>
      <c r="AH278" s="9"/>
      <c r="AW278" t="s">
        <v>20414</v>
      </c>
      <c r="AX278" t="s">
        <v>20353</v>
      </c>
      <c r="AY278" t="s">
        <v>20354</v>
      </c>
      <c r="AZ278" t="s">
        <v>20383</v>
      </c>
      <c r="BA278" t="s">
        <v>20355</v>
      </c>
      <c r="BB278" t="s">
        <v>20454</v>
      </c>
    </row>
    <row r="279" spans="1:55" ht="10.95" customHeight="1" outlineLevel="1" x14ac:dyDescent="0.25">
      <c r="A279" t="s">
        <v>632</v>
      </c>
      <c r="C279" s="3" t="s">
        <v>12988</v>
      </c>
      <c r="D279" s="3">
        <v>859</v>
      </c>
      <c r="E279" s="9">
        <v>1964</v>
      </c>
      <c r="F279" s="7" t="s">
        <v>639</v>
      </c>
      <c r="G279" s="7" t="s">
        <v>5401</v>
      </c>
      <c r="H279" s="8"/>
      <c r="I279" s="8" t="s">
        <v>8341</v>
      </c>
      <c r="J279" s="19">
        <v>6</v>
      </c>
      <c r="K279" s="19" t="s">
        <v>7736</v>
      </c>
      <c r="L279" s="11">
        <v>0.5</v>
      </c>
      <c r="M279" s="11"/>
      <c r="N279" s="24"/>
      <c r="P279" s="32"/>
      <c r="T279" s="19"/>
      <c r="U279" s="3">
        <v>757</v>
      </c>
      <c r="X279" t="str">
        <f t="shared" si="21"/>
        <v/>
      </c>
      <c r="Z279" t="str">
        <f t="shared" si="22"/>
        <v/>
      </c>
      <c r="AB279" s="9"/>
      <c r="AC279" t="s">
        <v>3759</v>
      </c>
      <c r="AD279">
        <f t="shared" si="23"/>
        <v>0</v>
      </c>
      <c r="AF279" s="3"/>
      <c r="AG279" t="s">
        <v>3760</v>
      </c>
      <c r="AH279" s="9" t="s">
        <v>4925</v>
      </c>
      <c r="AW279" t="s">
        <v>20331</v>
      </c>
      <c r="AX279" t="s">
        <v>20434</v>
      </c>
      <c r="AY279" t="s">
        <v>20333</v>
      </c>
    </row>
    <row r="280" spans="1:55" ht="10.95" customHeight="1" outlineLevel="1" x14ac:dyDescent="0.25">
      <c r="A280" t="s">
        <v>632</v>
      </c>
      <c r="C280" s="3" t="s">
        <v>12988</v>
      </c>
      <c r="D280" s="3">
        <v>860</v>
      </c>
      <c r="E280" s="9">
        <v>1964</v>
      </c>
      <c r="F280" s="7" t="s">
        <v>4883</v>
      </c>
      <c r="G280" s="7" t="s">
        <v>5401</v>
      </c>
      <c r="H280" s="8"/>
      <c r="I280" s="8" t="s">
        <v>8341</v>
      </c>
      <c r="J280" s="19">
        <v>6</v>
      </c>
      <c r="K280" s="19" t="s">
        <v>7736</v>
      </c>
      <c r="L280" s="11">
        <v>0.5</v>
      </c>
      <c r="M280" s="11"/>
      <c r="N280" s="24"/>
      <c r="P280" s="32"/>
      <c r="T280" s="19"/>
      <c r="U280" s="3">
        <v>758</v>
      </c>
      <c r="X280" t="str">
        <f t="shared" si="21"/>
        <v/>
      </c>
      <c r="Z280" t="str">
        <f t="shared" si="22"/>
        <v/>
      </c>
      <c r="AB280" s="9"/>
      <c r="AC280" t="s">
        <v>3759</v>
      </c>
      <c r="AD280">
        <f t="shared" si="23"/>
        <v>0</v>
      </c>
      <c r="AF280" s="3"/>
      <c r="AG280" t="s">
        <v>3760</v>
      </c>
      <c r="AH280" s="9" t="s">
        <v>4925</v>
      </c>
      <c r="AW280" t="s">
        <v>20331</v>
      </c>
      <c r="AX280" t="s">
        <v>20434</v>
      </c>
      <c r="AY280" t="s">
        <v>20333</v>
      </c>
    </row>
    <row r="281" spans="1:55" ht="10.95" customHeight="1" outlineLevel="1" x14ac:dyDescent="0.25">
      <c r="A281" t="s">
        <v>632</v>
      </c>
      <c r="C281" s="3" t="s">
        <v>12988</v>
      </c>
      <c r="D281" s="3">
        <v>1109</v>
      </c>
      <c r="E281" s="9">
        <v>1971</v>
      </c>
      <c r="F281" s="7" t="s">
        <v>2593</v>
      </c>
      <c r="G281" s="7" t="s">
        <v>1677</v>
      </c>
      <c r="H281" s="8" t="s">
        <v>19969</v>
      </c>
      <c r="I281" s="8" t="s">
        <v>8342</v>
      </c>
      <c r="J281" s="19">
        <v>5</v>
      </c>
      <c r="K281" s="19" t="s">
        <v>7736</v>
      </c>
      <c r="L281" s="11">
        <v>6.6</v>
      </c>
      <c r="M281" s="11"/>
      <c r="N281" s="24"/>
      <c r="P281" s="32"/>
      <c r="T281" s="19"/>
      <c r="U281" s="3"/>
      <c r="X281" t="str">
        <f t="shared" si="21"/>
        <v/>
      </c>
      <c r="Z281" t="str">
        <f t="shared" si="22"/>
        <v/>
      </c>
      <c r="AB281" s="9"/>
      <c r="AC281" t="s">
        <v>8339</v>
      </c>
      <c r="AD281">
        <f t="shared" si="23"/>
        <v>0</v>
      </c>
      <c r="AF281" s="3"/>
      <c r="AH281" s="9"/>
      <c r="AW281" t="s">
        <v>20414</v>
      </c>
      <c r="AX281" t="s">
        <v>20353</v>
      </c>
      <c r="AY281" t="s">
        <v>20354</v>
      </c>
      <c r="AZ281" t="s">
        <v>20383</v>
      </c>
      <c r="BA281" t="s">
        <v>20355</v>
      </c>
      <c r="BB281" t="s">
        <v>20454</v>
      </c>
    </row>
    <row r="282" spans="1:55" ht="10.95" customHeight="1" outlineLevel="1" x14ac:dyDescent="0.25">
      <c r="A282" t="s">
        <v>632</v>
      </c>
      <c r="C282" s="3" t="s">
        <v>12988</v>
      </c>
      <c r="D282" s="3">
        <v>1123</v>
      </c>
      <c r="E282" s="9">
        <v>1971</v>
      </c>
      <c r="F282" s="7" t="s">
        <v>1101</v>
      </c>
      <c r="G282" s="7" t="s">
        <v>2294</v>
      </c>
      <c r="H282" s="8" t="s">
        <v>19969</v>
      </c>
      <c r="I282" s="8" t="s">
        <v>8343</v>
      </c>
      <c r="J282" s="19">
        <v>5</v>
      </c>
      <c r="K282" s="19" t="s">
        <v>7736</v>
      </c>
      <c r="L282" s="11">
        <v>0.6</v>
      </c>
      <c r="M282" s="11"/>
      <c r="N282" s="24"/>
      <c r="P282" s="32"/>
      <c r="T282" s="19"/>
      <c r="U282" s="3"/>
      <c r="X282" t="str">
        <f t="shared" si="21"/>
        <v/>
      </c>
      <c r="Z282" t="str">
        <f t="shared" si="22"/>
        <v/>
      </c>
      <c r="AB282" s="9"/>
      <c r="AC282" t="s">
        <v>8339</v>
      </c>
      <c r="AD282">
        <f t="shared" si="23"/>
        <v>0</v>
      </c>
      <c r="AF282" s="3"/>
      <c r="AH282" s="9"/>
      <c r="AW282" t="s">
        <v>20414</v>
      </c>
      <c r="AX282" t="s">
        <v>20353</v>
      </c>
      <c r="AY282" t="s">
        <v>20354</v>
      </c>
      <c r="AZ282" t="s">
        <v>20383</v>
      </c>
      <c r="BA282" t="s">
        <v>20355</v>
      </c>
      <c r="BB282" t="s">
        <v>20454</v>
      </c>
    </row>
    <row r="283" spans="1:55" ht="10.95" customHeight="1" outlineLevel="1" x14ac:dyDescent="0.25">
      <c r="A283" t="s">
        <v>632</v>
      </c>
      <c r="C283" s="3" t="s">
        <v>12988</v>
      </c>
      <c r="D283" s="3">
        <v>1592</v>
      </c>
      <c r="E283" s="9">
        <v>1982</v>
      </c>
      <c r="F283" s="7" t="s">
        <v>4929</v>
      </c>
      <c r="G283" s="7" t="s">
        <v>5401</v>
      </c>
      <c r="H283" s="8"/>
      <c r="I283" s="8" t="s">
        <v>8344</v>
      </c>
      <c r="J283" s="19">
        <v>6</v>
      </c>
      <c r="K283" s="19" t="s">
        <v>20093</v>
      </c>
      <c r="L283" s="11"/>
      <c r="M283" s="11"/>
      <c r="N283" s="24"/>
      <c r="P283" s="32"/>
      <c r="T283" s="19"/>
      <c r="U283" s="3">
        <v>1366</v>
      </c>
      <c r="X283" t="str">
        <f t="shared" si="21"/>
        <v/>
      </c>
      <c r="Z283" t="str">
        <f t="shared" si="22"/>
        <v/>
      </c>
      <c r="AB283" s="9"/>
      <c r="AC283" t="s">
        <v>4930</v>
      </c>
      <c r="AD283">
        <f t="shared" si="23"/>
        <v>0</v>
      </c>
      <c r="AF283" s="3"/>
      <c r="AG283" t="s">
        <v>3760</v>
      </c>
      <c r="AH283" s="9" t="s">
        <v>4613</v>
      </c>
      <c r="AW283" t="s">
        <v>20331</v>
      </c>
      <c r="AX283" t="s">
        <v>20434</v>
      </c>
      <c r="AY283" t="s">
        <v>18395</v>
      </c>
    </row>
    <row r="284" spans="1:55" ht="10.95" customHeight="1" outlineLevel="1" x14ac:dyDescent="0.25">
      <c r="A284" t="s">
        <v>632</v>
      </c>
      <c r="C284" s="3" t="s">
        <v>12988</v>
      </c>
      <c r="D284" s="3" t="s">
        <v>8345</v>
      </c>
      <c r="E284" s="9">
        <v>1982</v>
      </c>
      <c r="F284" s="7" t="s">
        <v>1276</v>
      </c>
      <c r="G284" s="7" t="s">
        <v>5401</v>
      </c>
      <c r="H284" s="8"/>
      <c r="I284" s="8" t="s">
        <v>8344</v>
      </c>
      <c r="J284" s="19">
        <v>6</v>
      </c>
      <c r="K284" s="19" t="s">
        <v>7736</v>
      </c>
      <c r="L284" s="11">
        <v>2</v>
      </c>
      <c r="M284" s="11"/>
      <c r="N284" s="24"/>
      <c r="P284" s="32"/>
      <c r="T284" s="19"/>
      <c r="U284" s="3" t="s">
        <v>4928</v>
      </c>
      <c r="X284" t="str">
        <f t="shared" si="21"/>
        <v/>
      </c>
      <c r="Z284" t="str">
        <f t="shared" si="22"/>
        <v/>
      </c>
      <c r="AB284" s="9"/>
      <c r="AC284" t="s">
        <v>4930</v>
      </c>
      <c r="AD284">
        <f t="shared" si="23"/>
        <v>0</v>
      </c>
      <c r="AF284" s="3"/>
      <c r="AG284" t="s">
        <v>3760</v>
      </c>
      <c r="AH284" s="9" t="s">
        <v>4925</v>
      </c>
      <c r="AW284" t="s">
        <v>20331</v>
      </c>
      <c r="AX284" t="s">
        <v>20434</v>
      </c>
      <c r="AY284" t="s">
        <v>18395</v>
      </c>
    </row>
    <row r="285" spans="1:55" ht="10.95" customHeight="1" outlineLevel="1" x14ac:dyDescent="0.25">
      <c r="A285" t="s">
        <v>632</v>
      </c>
      <c r="C285" s="3" t="s">
        <v>12988</v>
      </c>
      <c r="D285" s="3" t="s">
        <v>8347</v>
      </c>
      <c r="E285" s="9">
        <v>1990</v>
      </c>
      <c r="F285" s="7" t="s">
        <v>459</v>
      </c>
      <c r="G285" s="7" t="s">
        <v>5401</v>
      </c>
      <c r="H285" s="8" t="s">
        <v>4477</v>
      </c>
      <c r="I285" s="8" t="s">
        <v>8346</v>
      </c>
      <c r="J285" s="19">
        <v>3</v>
      </c>
      <c r="K285" s="19" t="s">
        <v>7736</v>
      </c>
      <c r="L285" s="11">
        <v>1.5</v>
      </c>
      <c r="M285" s="11"/>
      <c r="N285" s="24"/>
      <c r="P285" s="32"/>
      <c r="T285" s="19"/>
      <c r="U285" s="3">
        <v>1677</v>
      </c>
      <c r="X285" t="str">
        <f t="shared" si="21"/>
        <v/>
      </c>
      <c r="Z285" t="str">
        <f t="shared" si="22"/>
        <v/>
      </c>
      <c r="AB285" s="9"/>
      <c r="AC285" t="s">
        <v>4477</v>
      </c>
      <c r="AD285">
        <f t="shared" si="23"/>
        <v>0</v>
      </c>
      <c r="AF285" s="3"/>
      <c r="AG285" t="s">
        <v>1674</v>
      </c>
      <c r="AH285" s="9" t="s">
        <v>4925</v>
      </c>
      <c r="AW285" t="s">
        <v>20370</v>
      </c>
      <c r="AX285" t="s">
        <v>20254</v>
      </c>
    </row>
    <row r="286" spans="1:55" ht="10.95" customHeight="1" outlineLevel="1" x14ac:dyDescent="0.25">
      <c r="A286" t="s">
        <v>632</v>
      </c>
      <c r="C286" s="3" t="s">
        <v>12988</v>
      </c>
      <c r="D286" s="3">
        <v>2077</v>
      </c>
      <c r="E286" s="9">
        <v>1990</v>
      </c>
      <c r="F286" s="7" t="s">
        <v>4478</v>
      </c>
      <c r="G286" s="7" t="s">
        <v>5401</v>
      </c>
      <c r="H286" s="8" t="s">
        <v>4479</v>
      </c>
      <c r="I286" s="8" t="s">
        <v>8348</v>
      </c>
      <c r="J286" s="19">
        <v>1</v>
      </c>
      <c r="K286" s="19" t="s">
        <v>7736</v>
      </c>
      <c r="L286" s="11">
        <v>8</v>
      </c>
      <c r="M286" s="11"/>
      <c r="N286" s="24"/>
      <c r="P286" s="32"/>
      <c r="T286" s="19"/>
      <c r="U286" s="3">
        <v>1715</v>
      </c>
      <c r="X286" t="str">
        <f t="shared" si="21"/>
        <v/>
      </c>
      <c r="Z286" t="str">
        <f t="shared" si="22"/>
        <v/>
      </c>
      <c r="AB286" s="9"/>
      <c r="AC286" t="s">
        <v>4479</v>
      </c>
      <c r="AD286">
        <f t="shared" si="23"/>
        <v>0</v>
      </c>
      <c r="AF286" s="3"/>
      <c r="AG286" t="s">
        <v>4480</v>
      </c>
      <c r="AH286" s="9" t="s">
        <v>4613</v>
      </c>
      <c r="AW286" t="s">
        <v>20370</v>
      </c>
      <c r="AX286" t="s">
        <v>20308</v>
      </c>
      <c r="AY286" t="s">
        <v>20354</v>
      </c>
      <c r="AZ286" t="s">
        <v>20454</v>
      </c>
    </row>
    <row r="287" spans="1:55" ht="10.95" customHeight="1" outlineLevel="1" x14ac:dyDescent="0.25">
      <c r="A287" t="s">
        <v>632</v>
      </c>
      <c r="C287" s="3" t="s">
        <v>12988</v>
      </c>
      <c r="D287" s="3">
        <v>2423</v>
      </c>
      <c r="E287" s="9">
        <v>1998</v>
      </c>
      <c r="F287" s="7" t="s">
        <v>4481</v>
      </c>
      <c r="G287" s="7" t="s">
        <v>5401</v>
      </c>
      <c r="H287" s="8" t="s">
        <v>4477</v>
      </c>
      <c r="I287" s="8" t="s">
        <v>8349</v>
      </c>
      <c r="J287" s="19">
        <v>5</v>
      </c>
      <c r="K287" s="19" t="s">
        <v>7736</v>
      </c>
      <c r="L287" s="11">
        <v>2</v>
      </c>
      <c r="M287" s="11"/>
      <c r="N287" s="24"/>
      <c r="P287" s="32"/>
      <c r="T287" s="19"/>
      <c r="U287" s="3">
        <v>1986</v>
      </c>
      <c r="X287" t="str">
        <f t="shared" si="21"/>
        <v/>
      </c>
      <c r="Z287" t="str">
        <f t="shared" si="22"/>
        <v/>
      </c>
      <c r="AB287" s="9"/>
      <c r="AC287" t="s">
        <v>4477</v>
      </c>
      <c r="AD287">
        <f t="shared" si="23"/>
        <v>0</v>
      </c>
      <c r="AF287" s="3"/>
      <c r="AG287" t="s">
        <v>1674</v>
      </c>
      <c r="AH287" s="9" t="s">
        <v>4925</v>
      </c>
      <c r="AW287" t="s">
        <v>20284</v>
      </c>
      <c r="AX287" t="s">
        <v>20385</v>
      </c>
      <c r="AY287" t="s">
        <v>20354</v>
      </c>
      <c r="AZ287" t="s">
        <v>18395</v>
      </c>
    </row>
    <row r="288" spans="1:55" ht="10.95" customHeight="1" outlineLevel="1" x14ac:dyDescent="0.25">
      <c r="A288" t="s">
        <v>632</v>
      </c>
      <c r="C288" s="3" t="s">
        <v>12988</v>
      </c>
      <c r="D288" s="3">
        <v>2456</v>
      </c>
      <c r="E288" s="9">
        <v>1998</v>
      </c>
      <c r="F288" s="7" t="s">
        <v>2161</v>
      </c>
      <c r="G288" s="7" t="s">
        <v>5401</v>
      </c>
      <c r="H288" s="8" t="s">
        <v>2162</v>
      </c>
      <c r="I288" s="8" t="s">
        <v>8350</v>
      </c>
      <c r="J288" s="19">
        <v>6</v>
      </c>
      <c r="K288" s="19" t="s">
        <v>7736</v>
      </c>
      <c r="L288" s="11">
        <v>4.5</v>
      </c>
      <c r="M288" s="11"/>
      <c r="N288" s="24"/>
      <c r="P288" s="32"/>
      <c r="T288" s="19"/>
      <c r="U288" s="3">
        <v>2012</v>
      </c>
      <c r="X288" t="str">
        <f t="shared" si="21"/>
        <v/>
      </c>
      <c r="Z288" t="str">
        <f t="shared" si="22"/>
        <v/>
      </c>
      <c r="AB288" s="9" t="s">
        <v>13967</v>
      </c>
      <c r="AC288" t="s">
        <v>2162</v>
      </c>
      <c r="AD288">
        <f t="shared" si="23"/>
        <v>0</v>
      </c>
      <c r="AF288" s="3"/>
      <c r="AG288" t="s">
        <v>2163</v>
      </c>
      <c r="AH288" s="9" t="s">
        <v>4925</v>
      </c>
      <c r="AW288" t="s">
        <v>20331</v>
      </c>
      <c r="AX288" t="s">
        <v>20394</v>
      </c>
      <c r="AY288" t="s">
        <v>20435</v>
      </c>
      <c r="AZ288" t="s">
        <v>20354</v>
      </c>
      <c r="BA288" t="s">
        <v>20436</v>
      </c>
    </row>
    <row r="289" spans="1:55" ht="10.95" customHeight="1" outlineLevel="1" x14ac:dyDescent="0.25">
      <c r="A289" t="s">
        <v>632</v>
      </c>
      <c r="C289" s="3" t="s">
        <v>12988</v>
      </c>
      <c r="D289" s="3">
        <v>2750</v>
      </c>
      <c r="E289" s="9">
        <v>2002</v>
      </c>
      <c r="F289" s="7" t="s">
        <v>3776</v>
      </c>
      <c r="G289" s="7" t="s">
        <v>5401</v>
      </c>
      <c r="H289" s="8" t="s">
        <v>19969</v>
      </c>
      <c r="I289" s="8" t="s">
        <v>8351</v>
      </c>
      <c r="J289" s="19">
        <v>5</v>
      </c>
      <c r="K289" s="19" t="s">
        <v>7736</v>
      </c>
      <c r="L289" s="11">
        <v>7</v>
      </c>
      <c r="M289" s="11"/>
      <c r="N289" s="24"/>
      <c r="P289" s="32"/>
      <c r="T289" s="19"/>
      <c r="U289" s="3"/>
      <c r="X289" t="str">
        <f t="shared" si="21"/>
        <v/>
      </c>
      <c r="Z289" t="str">
        <f t="shared" si="22"/>
        <v/>
      </c>
      <c r="AB289" s="9"/>
      <c r="AC289" t="s">
        <v>8339</v>
      </c>
      <c r="AD289">
        <f t="shared" si="23"/>
        <v>0</v>
      </c>
      <c r="AF289" s="3"/>
      <c r="AH289" s="9"/>
      <c r="AW289" t="s">
        <v>20284</v>
      </c>
      <c r="AX289" t="s">
        <v>20409</v>
      </c>
      <c r="AY289" t="s">
        <v>20354</v>
      </c>
      <c r="AZ289" t="s">
        <v>20407</v>
      </c>
      <c r="BA289" t="s">
        <v>20371</v>
      </c>
      <c r="BB289" t="s">
        <v>18395</v>
      </c>
      <c r="BC289" t="s">
        <v>20454</v>
      </c>
    </row>
    <row r="290" spans="1:55" ht="10.95" customHeight="1" outlineLevel="1" x14ac:dyDescent="0.25">
      <c r="A290" t="s">
        <v>632</v>
      </c>
      <c r="C290" s="3" t="s">
        <v>12988</v>
      </c>
      <c r="D290" s="3">
        <v>2751</v>
      </c>
      <c r="E290" s="9">
        <v>2002</v>
      </c>
      <c r="F290" s="7" t="s">
        <v>3776</v>
      </c>
      <c r="G290" s="7" t="s">
        <v>5401</v>
      </c>
      <c r="H290" s="8" t="s">
        <v>19969</v>
      </c>
      <c r="I290" s="8" t="s">
        <v>8351</v>
      </c>
      <c r="J290" s="19">
        <v>5</v>
      </c>
      <c r="K290" s="19" t="s">
        <v>7736</v>
      </c>
      <c r="L290" s="11">
        <v>7</v>
      </c>
      <c r="M290" s="11"/>
      <c r="N290" s="24"/>
      <c r="P290" s="32"/>
      <c r="T290" s="19"/>
      <c r="U290" s="3"/>
      <c r="X290" t="str">
        <f t="shared" si="21"/>
        <v/>
      </c>
      <c r="Z290" t="str">
        <f t="shared" si="22"/>
        <v/>
      </c>
      <c r="AB290" s="9"/>
      <c r="AC290" t="s">
        <v>8339</v>
      </c>
      <c r="AD290">
        <f t="shared" si="23"/>
        <v>0</v>
      </c>
      <c r="AF290" s="3"/>
      <c r="AH290" s="9"/>
      <c r="AW290" t="s">
        <v>20284</v>
      </c>
      <c r="AX290" t="s">
        <v>20264</v>
      </c>
      <c r="AY290" t="s">
        <v>20354</v>
      </c>
      <c r="AZ290" t="s">
        <v>20407</v>
      </c>
      <c r="BA290" t="s">
        <v>18395</v>
      </c>
      <c r="BB290" t="s">
        <v>20454</v>
      </c>
    </row>
    <row r="291" spans="1:55" ht="10.95" customHeight="1" outlineLevel="1" x14ac:dyDescent="0.25">
      <c r="A291" t="s">
        <v>632</v>
      </c>
      <c r="C291" s="3" t="s">
        <v>12988</v>
      </c>
      <c r="D291" s="3">
        <v>2769</v>
      </c>
      <c r="E291" s="9">
        <v>2002</v>
      </c>
      <c r="F291" s="7" t="s">
        <v>3776</v>
      </c>
      <c r="G291" s="7" t="s">
        <v>5401</v>
      </c>
      <c r="H291" s="8" t="s">
        <v>4477</v>
      </c>
      <c r="I291" s="8" t="s">
        <v>8352</v>
      </c>
      <c r="J291" s="19">
        <v>3</v>
      </c>
      <c r="K291" s="19" t="s">
        <v>7736</v>
      </c>
      <c r="L291" s="11">
        <v>6.5</v>
      </c>
      <c r="M291" s="11"/>
      <c r="N291" s="24"/>
      <c r="P291" s="32"/>
      <c r="T291" s="19"/>
      <c r="U291" s="3" t="s">
        <v>456</v>
      </c>
      <c r="X291" t="str">
        <f t="shared" si="21"/>
        <v/>
      </c>
      <c r="Z291" t="str">
        <f t="shared" si="22"/>
        <v/>
      </c>
      <c r="AB291" s="9"/>
      <c r="AC291" t="s">
        <v>4477</v>
      </c>
      <c r="AD291">
        <f t="shared" si="23"/>
        <v>0</v>
      </c>
      <c r="AF291" s="3"/>
      <c r="AG291" t="s">
        <v>1674</v>
      </c>
      <c r="AH291" s="9" t="s">
        <v>4613</v>
      </c>
      <c r="AW291" t="s">
        <v>20370</v>
      </c>
      <c r="AX291" t="s">
        <v>20254</v>
      </c>
      <c r="AY291" t="s">
        <v>20357</v>
      </c>
      <c r="AZ291" t="s">
        <v>20454</v>
      </c>
    </row>
    <row r="292" spans="1:55" ht="10.95" customHeight="1" outlineLevel="1" x14ac:dyDescent="0.25">
      <c r="A292" t="s">
        <v>632</v>
      </c>
      <c r="C292" s="3" t="s">
        <v>12988</v>
      </c>
      <c r="D292" s="3">
        <v>2869</v>
      </c>
      <c r="E292" s="9">
        <v>2003</v>
      </c>
      <c r="F292" s="7" t="s">
        <v>3776</v>
      </c>
      <c r="G292" s="7" t="s">
        <v>5401</v>
      </c>
      <c r="H292" s="8" t="s">
        <v>4479</v>
      </c>
      <c r="I292" s="8" t="s">
        <v>8352</v>
      </c>
      <c r="J292" s="19">
        <v>1</v>
      </c>
      <c r="K292" s="19" t="s">
        <v>7736</v>
      </c>
      <c r="L292" s="11">
        <v>6.3</v>
      </c>
      <c r="M292" s="11"/>
      <c r="N292" s="24"/>
      <c r="P292" s="32"/>
      <c r="T292" s="19"/>
      <c r="U292" s="3" t="s">
        <v>458</v>
      </c>
      <c r="X292" t="str">
        <f t="shared" si="21"/>
        <v/>
      </c>
      <c r="Z292" t="str">
        <f t="shared" si="22"/>
        <v/>
      </c>
      <c r="AB292" s="9"/>
      <c r="AC292" t="s">
        <v>4479</v>
      </c>
      <c r="AD292">
        <f t="shared" si="23"/>
        <v>0</v>
      </c>
      <c r="AF292" s="3"/>
      <c r="AG292" t="s">
        <v>4480</v>
      </c>
      <c r="AH292" s="9" t="s">
        <v>4925</v>
      </c>
      <c r="AW292" t="s">
        <v>20414</v>
      </c>
      <c r="AX292" t="s">
        <v>20254</v>
      </c>
      <c r="AY292" t="s">
        <v>20354</v>
      </c>
      <c r="AZ292" t="s">
        <v>20254</v>
      </c>
      <c r="BA292" t="s">
        <v>20418</v>
      </c>
      <c r="BB292" t="s">
        <v>20355</v>
      </c>
      <c r="BC292" t="s">
        <v>20454</v>
      </c>
    </row>
    <row r="293" spans="1:55" ht="10.95" customHeight="1" outlineLevel="1" x14ac:dyDescent="0.25">
      <c r="A293" t="s">
        <v>632</v>
      </c>
      <c r="C293" s="3" t="s">
        <v>12988</v>
      </c>
      <c r="D293" s="3">
        <v>3172</v>
      </c>
      <c r="E293" s="9">
        <v>2007</v>
      </c>
      <c r="F293" s="10" t="s">
        <v>6317</v>
      </c>
      <c r="G293" s="7" t="s">
        <v>5401</v>
      </c>
      <c r="H293" s="8" t="s">
        <v>4479</v>
      </c>
      <c r="I293" s="8" t="s">
        <v>8353</v>
      </c>
      <c r="J293" s="19">
        <v>1</v>
      </c>
      <c r="K293" s="19" t="s">
        <v>20093</v>
      </c>
      <c r="L293" s="11"/>
      <c r="M293" s="11"/>
      <c r="N293" s="24"/>
      <c r="P293" s="32"/>
      <c r="T293" s="19"/>
      <c r="U293" s="3"/>
      <c r="X293" t="str">
        <f t="shared" si="21"/>
        <v/>
      </c>
      <c r="Z293" t="str">
        <f t="shared" si="22"/>
        <v/>
      </c>
      <c r="AB293" s="9"/>
      <c r="AC293" t="s">
        <v>4479</v>
      </c>
      <c r="AD293">
        <f t="shared" si="23"/>
        <v>0</v>
      </c>
      <c r="AF293" s="3"/>
      <c r="AH293" s="9"/>
      <c r="AW293" t="s">
        <v>20370</v>
      </c>
      <c r="AX293" t="s">
        <v>20418</v>
      </c>
    </row>
    <row r="294" spans="1:55" ht="10.95" customHeight="1" outlineLevel="1" x14ac:dyDescent="0.25">
      <c r="A294" t="s">
        <v>632</v>
      </c>
      <c r="C294" s="3" t="s">
        <v>12988</v>
      </c>
      <c r="D294" s="3" t="s">
        <v>8354</v>
      </c>
      <c r="E294" s="9">
        <v>2007</v>
      </c>
      <c r="F294" s="7" t="s">
        <v>21649</v>
      </c>
      <c r="G294" s="7" t="s">
        <v>5401</v>
      </c>
      <c r="H294" s="8" t="s">
        <v>4479</v>
      </c>
      <c r="I294" s="8" t="s">
        <v>8353</v>
      </c>
      <c r="J294" s="19">
        <v>1</v>
      </c>
      <c r="K294" s="19" t="s">
        <v>7736</v>
      </c>
      <c r="L294" s="11">
        <v>13.4</v>
      </c>
      <c r="M294" s="11"/>
      <c r="N294" s="24"/>
      <c r="P294" s="32"/>
      <c r="T294" s="19"/>
      <c r="U294" s="3"/>
      <c r="X294" t="str">
        <f t="shared" si="21"/>
        <v/>
      </c>
      <c r="Z294">
        <f t="shared" si="22"/>
        <v>1</v>
      </c>
      <c r="AB294" s="9"/>
      <c r="AC294" t="s">
        <v>4479</v>
      </c>
      <c r="AD294">
        <f t="shared" si="23"/>
        <v>0</v>
      </c>
      <c r="AF294" s="3"/>
      <c r="AH294" s="9"/>
      <c r="AW294" t="s">
        <v>20370</v>
      </c>
      <c r="AX294" t="s">
        <v>20418</v>
      </c>
      <c r="AY294" t="s">
        <v>20437</v>
      </c>
      <c r="AZ294" t="s">
        <v>20438</v>
      </c>
      <c r="BA294" t="s">
        <v>20308</v>
      </c>
      <c r="BB294" t="s">
        <v>20366</v>
      </c>
    </row>
    <row r="295" spans="1:55" ht="10.95" customHeight="1" outlineLevel="1" x14ac:dyDescent="0.25">
      <c r="A295" t="s">
        <v>632</v>
      </c>
      <c r="C295" s="3" t="s">
        <v>12988</v>
      </c>
      <c r="D295" s="3">
        <v>3428</v>
      </c>
      <c r="E295" s="9">
        <v>2011</v>
      </c>
      <c r="F295" s="7" t="s">
        <v>8360</v>
      </c>
      <c r="G295" s="7" t="s">
        <v>5401</v>
      </c>
      <c r="H295" s="8"/>
      <c r="I295" s="8" t="s">
        <v>8355</v>
      </c>
      <c r="J295" s="19">
        <v>7</v>
      </c>
      <c r="K295" s="19" t="s">
        <v>7736</v>
      </c>
      <c r="L295" s="11">
        <v>1.85</v>
      </c>
      <c r="M295" s="11"/>
      <c r="N295" s="24"/>
      <c r="P295" s="32"/>
      <c r="T295" s="19"/>
      <c r="U295" s="3"/>
      <c r="X295" t="str">
        <f t="shared" si="21"/>
        <v/>
      </c>
      <c r="Z295" t="str">
        <f t="shared" si="22"/>
        <v/>
      </c>
      <c r="AB295" s="9"/>
      <c r="AC295" t="s">
        <v>8356</v>
      </c>
      <c r="AD295">
        <f t="shared" si="23"/>
        <v>0</v>
      </c>
      <c r="AF295" s="3"/>
      <c r="AH295" s="9"/>
      <c r="AW295" t="s">
        <v>20439</v>
      </c>
    </row>
    <row r="296" spans="1:55" ht="10.95" customHeight="1" outlineLevel="1" x14ac:dyDescent="0.25">
      <c r="A296" t="s">
        <v>632</v>
      </c>
      <c r="C296" s="3" t="s">
        <v>12988</v>
      </c>
      <c r="D296" s="3">
        <v>3429</v>
      </c>
      <c r="E296" s="9">
        <v>2011</v>
      </c>
      <c r="F296" s="7" t="s">
        <v>8360</v>
      </c>
      <c r="G296" s="7" t="s">
        <v>5401</v>
      </c>
      <c r="H296" s="8"/>
      <c r="I296" s="8" t="s">
        <v>8355</v>
      </c>
      <c r="J296" s="19">
        <v>7</v>
      </c>
      <c r="K296" s="19" t="s">
        <v>7736</v>
      </c>
      <c r="L296" s="11">
        <v>1.85</v>
      </c>
      <c r="M296" s="11"/>
      <c r="N296" s="24"/>
      <c r="P296" s="32"/>
      <c r="T296" s="19"/>
      <c r="U296" s="3"/>
      <c r="X296" t="str">
        <f t="shared" si="21"/>
        <v/>
      </c>
      <c r="Z296" t="str">
        <f t="shared" si="22"/>
        <v/>
      </c>
      <c r="AB296" s="9"/>
      <c r="AC296" t="s">
        <v>8357</v>
      </c>
      <c r="AD296">
        <f t="shared" si="23"/>
        <v>0</v>
      </c>
      <c r="AF296" s="3"/>
      <c r="AH296" s="9"/>
      <c r="AW296" t="s">
        <v>20440</v>
      </c>
    </row>
    <row r="297" spans="1:55" ht="10.95" customHeight="1" outlineLevel="1" x14ac:dyDescent="0.25">
      <c r="A297" t="s">
        <v>632</v>
      </c>
      <c r="C297" s="3" t="s">
        <v>12988</v>
      </c>
      <c r="D297" s="3">
        <v>3430</v>
      </c>
      <c r="E297" s="9">
        <v>2011</v>
      </c>
      <c r="F297" s="7" t="s">
        <v>8360</v>
      </c>
      <c r="G297" s="7" t="s">
        <v>5401</v>
      </c>
      <c r="H297" s="8"/>
      <c r="I297" s="8" t="s">
        <v>8355</v>
      </c>
      <c r="J297" s="19">
        <v>7</v>
      </c>
      <c r="K297" s="19" t="s">
        <v>7736</v>
      </c>
      <c r="L297" s="11">
        <v>1.85</v>
      </c>
      <c r="M297" s="11"/>
      <c r="N297" s="24"/>
      <c r="P297" s="32"/>
      <c r="T297" s="19"/>
      <c r="U297" s="3"/>
      <c r="X297" t="str">
        <f t="shared" si="21"/>
        <v/>
      </c>
      <c r="Z297" t="str">
        <f t="shared" si="22"/>
        <v/>
      </c>
      <c r="AB297" s="9"/>
      <c r="AC297" t="s">
        <v>8358</v>
      </c>
      <c r="AD297">
        <f t="shared" si="23"/>
        <v>0</v>
      </c>
      <c r="AF297" s="3"/>
      <c r="AH297" s="9"/>
      <c r="AW297" t="s">
        <v>20441</v>
      </c>
    </row>
    <row r="298" spans="1:55" ht="10.95" customHeight="1" outlineLevel="1" x14ac:dyDescent="0.25">
      <c r="A298" t="s">
        <v>632</v>
      </c>
      <c r="C298" s="3" t="s">
        <v>12988</v>
      </c>
      <c r="D298" s="3">
        <v>3431</v>
      </c>
      <c r="E298" s="9">
        <v>2011</v>
      </c>
      <c r="F298" s="7" t="s">
        <v>8360</v>
      </c>
      <c r="G298" s="7" t="s">
        <v>5401</v>
      </c>
      <c r="H298" s="8"/>
      <c r="I298" s="8" t="s">
        <v>8355</v>
      </c>
      <c r="J298" s="19">
        <v>7</v>
      </c>
      <c r="K298" s="19" t="s">
        <v>7736</v>
      </c>
      <c r="L298" s="11">
        <v>1.85</v>
      </c>
      <c r="M298" s="11"/>
      <c r="N298" s="24"/>
      <c r="P298" s="32"/>
      <c r="T298" s="19"/>
      <c r="U298" s="3"/>
      <c r="X298" t="str">
        <f t="shared" si="21"/>
        <v/>
      </c>
      <c r="Z298" t="str">
        <f t="shared" si="22"/>
        <v/>
      </c>
      <c r="AB298" s="9"/>
      <c r="AC298" t="s">
        <v>8359</v>
      </c>
      <c r="AD298">
        <f t="shared" si="23"/>
        <v>0</v>
      </c>
      <c r="AF298" s="3"/>
      <c r="AH298" s="9"/>
      <c r="AW298" t="s">
        <v>20442</v>
      </c>
    </row>
    <row r="299" spans="1:55" ht="10.95" customHeight="1" outlineLevel="1" x14ac:dyDescent="0.25">
      <c r="A299" t="s">
        <v>632</v>
      </c>
      <c r="C299" s="3" t="s">
        <v>12988</v>
      </c>
      <c r="D299" s="3">
        <v>3462</v>
      </c>
      <c r="E299" s="9">
        <v>2012</v>
      </c>
      <c r="F299" s="10" t="s">
        <v>541</v>
      </c>
      <c r="G299" s="7" t="s">
        <v>5401</v>
      </c>
      <c r="H299" s="8"/>
      <c r="I299" s="8" t="s">
        <v>8361</v>
      </c>
      <c r="J299" s="19">
        <v>6</v>
      </c>
      <c r="K299" s="19" t="s">
        <v>7736</v>
      </c>
      <c r="L299" s="11">
        <v>5.35</v>
      </c>
      <c r="M299" s="11"/>
      <c r="N299" s="24"/>
      <c r="P299" s="32"/>
      <c r="T299" s="19"/>
      <c r="U299" s="3"/>
      <c r="X299" t="str">
        <f t="shared" si="21"/>
        <v/>
      </c>
      <c r="Z299" t="str">
        <f t="shared" si="22"/>
        <v/>
      </c>
      <c r="AB299" s="9"/>
      <c r="AC299" t="s">
        <v>8362</v>
      </c>
      <c r="AD299">
        <f t="shared" si="23"/>
        <v>0</v>
      </c>
      <c r="AF299" s="3"/>
      <c r="AH299" s="9"/>
      <c r="AW299" t="s">
        <v>20331</v>
      </c>
      <c r="AX299" t="s">
        <v>20333</v>
      </c>
    </row>
    <row r="300" spans="1:55" ht="10.95" customHeight="1" outlineLevel="1" x14ac:dyDescent="0.25">
      <c r="A300" t="s">
        <v>632</v>
      </c>
      <c r="C300" s="3" t="s">
        <v>12988</v>
      </c>
      <c r="D300" s="3">
        <v>3463</v>
      </c>
      <c r="E300" s="9">
        <v>2012</v>
      </c>
      <c r="F300" s="10" t="s">
        <v>541</v>
      </c>
      <c r="G300" s="7" t="s">
        <v>5401</v>
      </c>
      <c r="H300" s="8"/>
      <c r="I300" s="8" t="s">
        <v>8361</v>
      </c>
      <c r="J300" s="19">
        <v>6</v>
      </c>
      <c r="K300" s="19" t="s">
        <v>7736</v>
      </c>
      <c r="L300" s="11">
        <v>4</v>
      </c>
      <c r="M300" s="11"/>
      <c r="N300" s="24"/>
      <c r="P300" s="32"/>
      <c r="T300" s="19"/>
      <c r="U300" s="3"/>
      <c r="X300" t="str">
        <f t="shared" si="21"/>
        <v/>
      </c>
      <c r="Z300" t="str">
        <f t="shared" si="22"/>
        <v/>
      </c>
      <c r="AB300" s="9"/>
      <c r="AC300" t="s">
        <v>8363</v>
      </c>
      <c r="AD300">
        <f t="shared" si="23"/>
        <v>0</v>
      </c>
      <c r="AF300" s="3"/>
      <c r="AH300" s="9"/>
      <c r="AW300" t="s">
        <v>20331</v>
      </c>
      <c r="AX300" t="s">
        <v>20333</v>
      </c>
      <c r="AY300" t="s">
        <v>20434</v>
      </c>
    </row>
    <row r="301" spans="1:55" ht="10.95" customHeight="1" outlineLevel="1" x14ac:dyDescent="0.25">
      <c r="A301" t="s">
        <v>632</v>
      </c>
      <c r="C301" s="3" t="s">
        <v>12988</v>
      </c>
      <c r="D301" s="3">
        <v>3464</v>
      </c>
      <c r="E301" s="9">
        <v>2012</v>
      </c>
      <c r="F301" s="10" t="s">
        <v>541</v>
      </c>
      <c r="G301" s="7" t="s">
        <v>5401</v>
      </c>
      <c r="H301" s="8"/>
      <c r="I301" s="8" t="s">
        <v>8361</v>
      </c>
      <c r="J301" s="19">
        <v>6</v>
      </c>
      <c r="K301" s="19" t="s">
        <v>7736</v>
      </c>
      <c r="L301" s="11">
        <v>5.35</v>
      </c>
      <c r="M301" s="11"/>
      <c r="N301" s="24"/>
      <c r="P301" s="32"/>
      <c r="T301" s="19"/>
      <c r="U301" s="3"/>
      <c r="X301" t="str">
        <f t="shared" si="21"/>
        <v/>
      </c>
      <c r="Z301" t="str">
        <f t="shared" si="22"/>
        <v/>
      </c>
      <c r="AB301" s="9"/>
      <c r="AC301" t="s">
        <v>8364</v>
      </c>
      <c r="AD301">
        <f t="shared" si="23"/>
        <v>0</v>
      </c>
      <c r="AF301" s="3"/>
      <c r="AH301" s="9"/>
      <c r="AW301" t="s">
        <v>20331</v>
      </c>
      <c r="AX301" t="s">
        <v>20333</v>
      </c>
    </row>
    <row r="302" spans="1:55" ht="10.95" customHeight="1" outlineLevel="1" x14ac:dyDescent="0.25">
      <c r="A302" t="s">
        <v>632</v>
      </c>
      <c r="C302" s="3" t="s">
        <v>12988</v>
      </c>
      <c r="D302" s="3">
        <v>3479</v>
      </c>
      <c r="E302" s="9">
        <v>2012</v>
      </c>
      <c r="F302" s="7" t="s">
        <v>8366</v>
      </c>
      <c r="G302" s="7" t="s">
        <v>5401</v>
      </c>
      <c r="H302" s="8"/>
      <c r="I302" s="8" t="s">
        <v>7560</v>
      </c>
      <c r="J302" s="19">
        <v>7</v>
      </c>
      <c r="K302" s="19" t="s">
        <v>7736</v>
      </c>
      <c r="L302" s="11">
        <v>1.45</v>
      </c>
      <c r="M302" s="11"/>
      <c r="N302" s="24"/>
      <c r="P302" s="32"/>
      <c r="T302" s="19"/>
      <c r="U302" s="3"/>
      <c r="X302" t="str">
        <f t="shared" si="21"/>
        <v/>
      </c>
      <c r="Z302" t="str">
        <f t="shared" si="22"/>
        <v/>
      </c>
      <c r="AB302" s="9"/>
      <c r="AC302" t="s">
        <v>9038</v>
      </c>
      <c r="AD302">
        <f t="shared" si="23"/>
        <v>0</v>
      </c>
      <c r="AF302" s="3"/>
      <c r="AH302" s="9"/>
      <c r="AW302" t="s">
        <v>20307</v>
      </c>
    </row>
    <row r="303" spans="1:55" ht="10.95" customHeight="1" outlineLevel="1" x14ac:dyDescent="0.25">
      <c r="A303" t="s">
        <v>632</v>
      </c>
      <c r="C303" s="3" t="s">
        <v>12988</v>
      </c>
      <c r="D303" s="3">
        <v>3480</v>
      </c>
      <c r="E303" s="9">
        <v>2012</v>
      </c>
      <c r="F303" s="7" t="s">
        <v>8366</v>
      </c>
      <c r="G303" s="7" t="s">
        <v>5401</v>
      </c>
      <c r="H303" s="8"/>
      <c r="I303" s="8" t="s">
        <v>7560</v>
      </c>
      <c r="J303" s="19">
        <v>7</v>
      </c>
      <c r="K303" s="19" t="s">
        <v>7736</v>
      </c>
      <c r="L303" s="11">
        <v>1.45</v>
      </c>
      <c r="M303" s="11"/>
      <c r="N303" s="24"/>
      <c r="P303" s="32"/>
      <c r="T303" s="19"/>
      <c r="U303" s="3"/>
      <c r="X303" t="str">
        <f t="shared" si="21"/>
        <v/>
      </c>
      <c r="Z303" t="str">
        <f t="shared" si="22"/>
        <v/>
      </c>
      <c r="AB303" s="9"/>
      <c r="AC303" t="s">
        <v>9373</v>
      </c>
      <c r="AD303">
        <f t="shared" si="23"/>
        <v>0</v>
      </c>
      <c r="AF303" s="3"/>
      <c r="AH303" s="9"/>
      <c r="AW303" t="s">
        <v>20443</v>
      </c>
    </row>
    <row r="304" spans="1:55" ht="10.95" customHeight="1" outlineLevel="1" x14ac:dyDescent="0.25">
      <c r="A304" t="s">
        <v>632</v>
      </c>
      <c r="C304" s="3" t="s">
        <v>12988</v>
      </c>
      <c r="D304" s="3">
        <v>3481</v>
      </c>
      <c r="E304" s="9">
        <v>2012</v>
      </c>
      <c r="F304" s="7" t="s">
        <v>8366</v>
      </c>
      <c r="G304" s="7" t="s">
        <v>5401</v>
      </c>
      <c r="H304" s="8"/>
      <c r="I304" s="8" t="s">
        <v>7560</v>
      </c>
      <c r="J304" s="19">
        <v>7</v>
      </c>
      <c r="K304" s="19" t="s">
        <v>7736</v>
      </c>
      <c r="L304" s="11">
        <v>1.45</v>
      </c>
      <c r="M304" s="11"/>
      <c r="N304" s="24"/>
      <c r="P304" s="32"/>
      <c r="T304" s="19"/>
      <c r="U304" s="3"/>
      <c r="X304" t="str">
        <f t="shared" si="21"/>
        <v/>
      </c>
      <c r="Z304" t="str">
        <f t="shared" si="22"/>
        <v/>
      </c>
      <c r="AB304" s="9"/>
      <c r="AC304" t="s">
        <v>9376</v>
      </c>
      <c r="AD304">
        <f t="shared" si="23"/>
        <v>0</v>
      </c>
      <c r="AF304" s="3"/>
      <c r="AH304" s="9"/>
      <c r="AW304" t="s">
        <v>20318</v>
      </c>
    </row>
    <row r="305" spans="1:54" ht="10.95" customHeight="1" outlineLevel="1" x14ac:dyDescent="0.25">
      <c r="A305" t="s">
        <v>632</v>
      </c>
      <c r="C305" s="3" t="s">
        <v>12988</v>
      </c>
      <c r="D305" s="3">
        <v>3482</v>
      </c>
      <c r="E305" s="9">
        <v>2012</v>
      </c>
      <c r="F305" s="7" t="s">
        <v>8366</v>
      </c>
      <c r="G305" s="7" t="s">
        <v>5401</v>
      </c>
      <c r="H305" s="8"/>
      <c r="I305" s="8" t="s">
        <v>7560</v>
      </c>
      <c r="J305" s="19">
        <v>7</v>
      </c>
      <c r="K305" s="19" t="s">
        <v>7736</v>
      </c>
      <c r="L305" s="11">
        <v>1.45</v>
      </c>
      <c r="M305" s="11"/>
      <c r="N305" s="24"/>
      <c r="P305" s="32"/>
      <c r="T305" s="19"/>
      <c r="U305" s="3"/>
      <c r="X305" t="str">
        <f t="shared" si="21"/>
        <v/>
      </c>
      <c r="Z305" t="str">
        <f t="shared" si="22"/>
        <v/>
      </c>
      <c r="AB305" s="9"/>
      <c r="AC305" t="s">
        <v>7704</v>
      </c>
      <c r="AD305">
        <f t="shared" si="23"/>
        <v>0</v>
      </c>
      <c r="AF305" s="3"/>
      <c r="AH305" s="9"/>
      <c r="AW305" t="s">
        <v>20444</v>
      </c>
    </row>
    <row r="306" spans="1:54" ht="10.95" customHeight="1" outlineLevel="1" collapsed="1" x14ac:dyDescent="0.25">
      <c r="A306" t="s">
        <v>632</v>
      </c>
      <c r="C306" s="3" t="s">
        <v>12988</v>
      </c>
      <c r="D306" s="3">
        <v>3592</v>
      </c>
      <c r="E306" s="9">
        <v>2014</v>
      </c>
      <c r="F306" s="7" t="s">
        <v>8368</v>
      </c>
      <c r="G306" s="7" t="s">
        <v>5401</v>
      </c>
      <c r="H306" s="8" t="s">
        <v>8370</v>
      </c>
      <c r="I306" s="8" t="s">
        <v>991</v>
      </c>
      <c r="J306" s="19">
        <v>1</v>
      </c>
      <c r="K306" s="19" t="s">
        <v>7736</v>
      </c>
      <c r="L306" s="11">
        <v>4</v>
      </c>
      <c r="M306" s="11"/>
      <c r="N306" s="24"/>
      <c r="P306" s="32"/>
      <c r="T306" s="19"/>
      <c r="U306" s="3"/>
      <c r="X306" t="str">
        <f t="shared" si="21"/>
        <v/>
      </c>
      <c r="Z306" t="str">
        <f t="shared" si="22"/>
        <v/>
      </c>
      <c r="AB306" s="9"/>
      <c r="AC306" t="s">
        <v>8370</v>
      </c>
      <c r="AD306">
        <f t="shared" si="23"/>
        <v>0</v>
      </c>
      <c r="AF306" s="3"/>
      <c r="AH306" s="9"/>
      <c r="AW306" t="s">
        <v>20370</v>
      </c>
    </row>
    <row r="307" spans="1:54" ht="10.95" customHeight="1" outlineLevel="1" x14ac:dyDescent="0.25">
      <c r="A307" t="s">
        <v>632</v>
      </c>
      <c r="C307" s="3" t="s">
        <v>12988</v>
      </c>
      <c r="D307" s="3">
        <v>3593</v>
      </c>
      <c r="E307" s="9">
        <v>2014</v>
      </c>
      <c r="F307" s="7" t="s">
        <v>8368</v>
      </c>
      <c r="G307" s="7" t="s">
        <v>5401</v>
      </c>
      <c r="H307" s="8" t="s">
        <v>8371</v>
      </c>
      <c r="I307" s="8" t="s">
        <v>991</v>
      </c>
      <c r="J307" s="19">
        <v>1</v>
      </c>
      <c r="K307" s="19" t="s">
        <v>7736</v>
      </c>
      <c r="L307" s="11">
        <v>4</v>
      </c>
      <c r="M307" s="11"/>
      <c r="N307" s="24"/>
      <c r="P307" s="32"/>
      <c r="T307" s="19"/>
      <c r="U307" s="3"/>
      <c r="X307" t="str">
        <f t="shared" si="21"/>
        <v/>
      </c>
      <c r="Z307" t="str">
        <f t="shared" si="22"/>
        <v/>
      </c>
      <c r="AB307" s="9"/>
      <c r="AC307" t="s">
        <v>8371</v>
      </c>
      <c r="AD307">
        <f t="shared" si="23"/>
        <v>0</v>
      </c>
      <c r="AF307" s="3"/>
      <c r="AH307" s="9"/>
      <c r="AW307" t="s">
        <v>20370</v>
      </c>
      <c r="AX307" t="s">
        <v>20254</v>
      </c>
      <c r="AY307" t="s">
        <v>20354</v>
      </c>
    </row>
    <row r="308" spans="1:54" ht="10.95" customHeight="1" outlineLevel="1" x14ac:dyDescent="0.25">
      <c r="A308" t="s">
        <v>632</v>
      </c>
      <c r="C308" s="3" t="s">
        <v>12988</v>
      </c>
      <c r="D308" s="3">
        <v>3594</v>
      </c>
      <c r="E308" s="9">
        <v>2014</v>
      </c>
      <c r="F308" s="7" t="s">
        <v>8368</v>
      </c>
      <c r="G308" s="7" t="s">
        <v>5401</v>
      </c>
      <c r="H308" s="8" t="s">
        <v>8372</v>
      </c>
      <c r="I308" s="8" t="s">
        <v>991</v>
      </c>
      <c r="J308" s="19">
        <v>1</v>
      </c>
      <c r="K308" s="19" t="s">
        <v>7736</v>
      </c>
      <c r="L308" s="11">
        <v>4</v>
      </c>
      <c r="M308" s="11"/>
      <c r="N308" s="24"/>
      <c r="P308" s="32"/>
      <c r="S308">
        <v>1</v>
      </c>
      <c r="T308" s="19"/>
      <c r="U308" s="3"/>
      <c r="X308" t="str">
        <f t="shared" si="21"/>
        <v/>
      </c>
      <c r="Z308" t="str">
        <f t="shared" si="22"/>
        <v/>
      </c>
      <c r="AB308" s="9"/>
      <c r="AC308" t="s">
        <v>8372</v>
      </c>
      <c r="AD308">
        <f t="shared" si="23"/>
        <v>0</v>
      </c>
      <c r="AF308" s="3"/>
      <c r="AH308" s="9"/>
      <c r="AW308" t="s">
        <v>20370</v>
      </c>
      <c r="AX308" t="s">
        <v>20354</v>
      </c>
      <c r="AY308" t="s">
        <v>20454</v>
      </c>
    </row>
    <row r="309" spans="1:54" ht="10.95" customHeight="1" outlineLevel="1" x14ac:dyDescent="0.25">
      <c r="A309" t="s">
        <v>632</v>
      </c>
      <c r="C309" s="3" t="s">
        <v>12988</v>
      </c>
      <c r="D309" s="3">
        <v>3595</v>
      </c>
      <c r="E309" s="9">
        <v>2014</v>
      </c>
      <c r="F309" s="7" t="s">
        <v>8368</v>
      </c>
      <c r="G309" s="7" t="s">
        <v>5401</v>
      </c>
      <c r="H309" s="8" t="s">
        <v>4479</v>
      </c>
      <c r="I309" s="8" t="s">
        <v>991</v>
      </c>
      <c r="J309" s="19">
        <v>1</v>
      </c>
      <c r="K309" s="19" t="s">
        <v>7736</v>
      </c>
      <c r="L309" s="11">
        <v>4</v>
      </c>
      <c r="M309" s="11"/>
      <c r="N309" s="24"/>
      <c r="P309" s="32"/>
      <c r="T309" s="19"/>
      <c r="U309" s="3"/>
      <c r="X309" t="str">
        <f t="shared" si="21"/>
        <v/>
      </c>
      <c r="Z309" t="str">
        <f t="shared" si="22"/>
        <v/>
      </c>
      <c r="AB309" s="9"/>
      <c r="AC309" t="s">
        <v>4479</v>
      </c>
      <c r="AD309">
        <f t="shared" si="23"/>
        <v>0</v>
      </c>
      <c r="AF309" s="3"/>
      <c r="AH309" s="9"/>
      <c r="AW309" t="s">
        <v>20370</v>
      </c>
      <c r="AX309" t="s">
        <v>20354</v>
      </c>
      <c r="AY309" t="s">
        <v>20454</v>
      </c>
    </row>
    <row r="310" spans="1:54" ht="10.95" customHeight="1" outlineLevel="1" x14ac:dyDescent="0.25">
      <c r="A310" t="s">
        <v>632</v>
      </c>
      <c r="C310" s="3" t="s">
        <v>12988</v>
      </c>
      <c r="D310" s="3" t="s">
        <v>8367</v>
      </c>
      <c r="E310" s="9">
        <v>2014</v>
      </c>
      <c r="F310" s="7" t="s">
        <v>8369</v>
      </c>
      <c r="G310" s="7" t="s">
        <v>5401</v>
      </c>
      <c r="H310" s="8" t="s">
        <v>19970</v>
      </c>
      <c r="I310" s="8" t="s">
        <v>991</v>
      </c>
      <c r="J310" s="19">
        <v>1</v>
      </c>
      <c r="K310" s="19" t="s">
        <v>7736</v>
      </c>
      <c r="L310" s="11">
        <v>15</v>
      </c>
      <c r="M310" s="11"/>
      <c r="N310" s="24"/>
      <c r="P310" s="32"/>
      <c r="T310" s="19"/>
      <c r="U310" s="3"/>
      <c r="W310" t="s">
        <v>7738</v>
      </c>
      <c r="X310">
        <f t="shared" si="21"/>
        <v>1</v>
      </c>
      <c r="Y310">
        <v>1</v>
      </c>
      <c r="Z310" t="str">
        <f t="shared" si="22"/>
        <v/>
      </c>
      <c r="AB310" s="9"/>
      <c r="AC310" t="s">
        <v>8373</v>
      </c>
      <c r="AD310">
        <f t="shared" si="23"/>
        <v>0</v>
      </c>
      <c r="AF310" s="3"/>
      <c r="AH310" s="9"/>
      <c r="AW310" t="s">
        <v>20370</v>
      </c>
      <c r="AX310" t="s">
        <v>20254</v>
      </c>
      <c r="AY310" t="s">
        <v>20354</v>
      </c>
    </row>
    <row r="311" spans="1:54" ht="10.95" customHeight="1" outlineLevel="1" x14ac:dyDescent="0.25">
      <c r="A311" t="s">
        <v>632</v>
      </c>
      <c r="C311" s="3" t="s">
        <v>12988</v>
      </c>
      <c r="D311" s="3" t="s">
        <v>19946</v>
      </c>
      <c r="E311" s="9">
        <v>2014</v>
      </c>
      <c r="F311" s="7" t="s">
        <v>13107</v>
      </c>
      <c r="G311" s="7"/>
      <c r="H311" s="8" t="s">
        <v>20952</v>
      </c>
      <c r="I311" s="8" t="s">
        <v>19947</v>
      </c>
      <c r="J311" s="19">
        <v>3</v>
      </c>
      <c r="K311" s="19" t="s">
        <v>7736</v>
      </c>
      <c r="L311" s="11">
        <v>12</v>
      </c>
      <c r="M311" s="11"/>
      <c r="N311" s="24"/>
      <c r="P311" s="32"/>
      <c r="T311" s="19"/>
      <c r="U311" s="3"/>
      <c r="X311" t="str">
        <f t="shared" si="21"/>
        <v/>
      </c>
      <c r="Z311">
        <f t="shared" si="22"/>
        <v>1</v>
      </c>
      <c r="AB311" s="9"/>
      <c r="AC311" t="s">
        <v>11066</v>
      </c>
      <c r="AD311">
        <f t="shared" si="23"/>
        <v>0</v>
      </c>
      <c r="AF311" s="3"/>
      <c r="AH311" s="9"/>
      <c r="AW311" t="s">
        <v>20370</v>
      </c>
      <c r="AX311" t="s">
        <v>20445</v>
      </c>
      <c r="AY311" t="s">
        <v>20371</v>
      </c>
      <c r="AZ311" t="s">
        <v>20446</v>
      </c>
      <c r="BA311" t="s">
        <v>20371</v>
      </c>
      <c r="BB311" t="s">
        <v>20452</v>
      </c>
    </row>
    <row r="312" spans="1:54" ht="10.95" customHeight="1" outlineLevel="1" x14ac:dyDescent="0.25">
      <c r="A312" t="s">
        <v>632</v>
      </c>
      <c r="C312" s="3" t="s">
        <v>12988</v>
      </c>
      <c r="D312" s="3">
        <v>3701</v>
      </c>
      <c r="E312" s="9">
        <v>2016</v>
      </c>
      <c r="F312" s="10" t="s">
        <v>22116</v>
      </c>
      <c r="G312" s="7" t="s">
        <v>5401</v>
      </c>
      <c r="H312" s="8" t="s">
        <v>2162</v>
      </c>
      <c r="I312" s="8" t="s">
        <v>8374</v>
      </c>
      <c r="J312" s="19">
        <v>2</v>
      </c>
      <c r="K312" s="19" t="s">
        <v>20093</v>
      </c>
      <c r="L312" s="11"/>
      <c r="M312" s="11"/>
      <c r="N312" s="24"/>
      <c r="P312" s="32"/>
      <c r="T312" s="19"/>
      <c r="U312" s="3"/>
      <c r="X312" t="str">
        <f t="shared" si="21"/>
        <v/>
      </c>
      <c r="Z312" t="str">
        <f t="shared" si="22"/>
        <v/>
      </c>
      <c r="AB312" s="9"/>
      <c r="AC312" t="s">
        <v>2162</v>
      </c>
      <c r="AD312">
        <f t="shared" si="23"/>
        <v>0</v>
      </c>
      <c r="AF312" s="3"/>
      <c r="AH312" s="9"/>
      <c r="AW312" t="s">
        <v>20370</v>
      </c>
      <c r="AX312" t="s">
        <v>20407</v>
      </c>
      <c r="AY312" t="s">
        <v>20436</v>
      </c>
      <c r="AZ312" t="s">
        <v>20447</v>
      </c>
      <c r="BA312" t="s">
        <v>20448</v>
      </c>
    </row>
    <row r="313" spans="1:54" ht="10.95" customHeight="1" outlineLevel="1" x14ac:dyDescent="0.25">
      <c r="A313" t="s">
        <v>632</v>
      </c>
      <c r="C313" s="3" t="s">
        <v>12988</v>
      </c>
      <c r="D313" s="3" t="s">
        <v>8375</v>
      </c>
      <c r="E313" s="9">
        <v>2016</v>
      </c>
      <c r="F313" s="7" t="s">
        <v>21650</v>
      </c>
      <c r="G313" s="7" t="s">
        <v>5401</v>
      </c>
      <c r="H313" s="8" t="s">
        <v>2162</v>
      </c>
      <c r="I313" s="8" t="s">
        <v>8374</v>
      </c>
      <c r="J313" s="19">
        <v>2</v>
      </c>
      <c r="K313" s="19" t="s">
        <v>7736</v>
      </c>
      <c r="L313" s="11">
        <v>6</v>
      </c>
      <c r="M313" s="11"/>
      <c r="N313" s="24"/>
      <c r="P313" s="32"/>
      <c r="T313" s="19"/>
      <c r="U313" s="3"/>
      <c r="X313" t="str">
        <f t="shared" si="21"/>
        <v/>
      </c>
      <c r="Z313">
        <f t="shared" si="22"/>
        <v>1</v>
      </c>
      <c r="AB313" s="9"/>
      <c r="AC313" t="s">
        <v>2162</v>
      </c>
      <c r="AD313">
        <f t="shared" si="23"/>
        <v>0</v>
      </c>
      <c r="AF313" s="3"/>
      <c r="AH313" s="9"/>
      <c r="AW313" t="s">
        <v>20370</v>
      </c>
      <c r="AX313" t="s">
        <v>20407</v>
      </c>
      <c r="AY313" t="s">
        <v>20436</v>
      </c>
      <c r="AZ313" t="s">
        <v>20447</v>
      </c>
      <c r="BA313" t="s">
        <v>20331</v>
      </c>
      <c r="BB313" t="s">
        <v>20448</v>
      </c>
    </row>
    <row r="314" spans="1:54" ht="10.95" customHeight="1" outlineLevel="1" x14ac:dyDescent="0.25">
      <c r="A314" t="s">
        <v>632</v>
      </c>
      <c r="C314" s="3" t="s">
        <v>12988</v>
      </c>
      <c r="D314" s="3">
        <v>3803</v>
      </c>
      <c r="E314" s="9">
        <v>2019</v>
      </c>
      <c r="F314" s="10" t="s">
        <v>21740</v>
      </c>
      <c r="G314" s="7" t="s">
        <v>5401</v>
      </c>
      <c r="H314" s="8" t="s">
        <v>4479</v>
      </c>
      <c r="I314" s="8" t="s">
        <v>8376</v>
      </c>
      <c r="J314" s="19">
        <v>3</v>
      </c>
      <c r="K314" s="19" t="s">
        <v>7736</v>
      </c>
      <c r="L314" s="11">
        <v>11</v>
      </c>
      <c r="M314" s="11"/>
      <c r="N314" s="24"/>
      <c r="P314" s="32"/>
      <c r="T314" s="19"/>
      <c r="U314" s="3"/>
      <c r="X314" t="str">
        <f t="shared" si="21"/>
        <v/>
      </c>
      <c r="Z314" t="str">
        <f t="shared" si="22"/>
        <v/>
      </c>
      <c r="AB314" s="9"/>
      <c r="AC314" t="s">
        <v>4479</v>
      </c>
      <c r="AD314">
        <f t="shared" si="23"/>
        <v>0</v>
      </c>
      <c r="AF314" s="3"/>
      <c r="AH314" s="9"/>
      <c r="AW314" t="s">
        <v>20370</v>
      </c>
      <c r="AX314" t="s">
        <v>20354</v>
      </c>
      <c r="AY314" t="s">
        <v>20355</v>
      </c>
      <c r="AZ314" t="s">
        <v>20454</v>
      </c>
    </row>
    <row r="315" spans="1:54" ht="10.95" customHeight="1" x14ac:dyDescent="0.25">
      <c r="A315" t="s">
        <v>8460</v>
      </c>
      <c r="B315" t="s">
        <v>4421</v>
      </c>
      <c r="C315" s="3" t="s">
        <v>12965</v>
      </c>
      <c r="E315" s="9"/>
      <c r="F315" s="7"/>
      <c r="G315" s="7"/>
      <c r="H315" s="8"/>
      <c r="I315" s="8"/>
      <c r="J315" s="19"/>
      <c r="K315" s="19"/>
      <c r="L315" s="11"/>
      <c r="M315" s="11">
        <f>SUM(L316:L414)</f>
        <v>219.30000000000007</v>
      </c>
      <c r="N315" s="24">
        <v>1248</v>
      </c>
      <c r="O315">
        <f>COUNTIF(K316:K414,"*")</f>
        <v>99</v>
      </c>
      <c r="P315" s="32">
        <f>O315/N315</f>
        <v>7.9326923076923073E-2</v>
      </c>
      <c r="Q315">
        <f>COUNTIF(K316:K414,"Y")+COUNTIF(K316:K414,"S")</f>
        <v>74</v>
      </c>
      <c r="T315" s="19" t="s">
        <v>7736</v>
      </c>
      <c r="U315" s="3"/>
      <c r="V315" t="s">
        <v>18559</v>
      </c>
      <c r="X315" t="str">
        <f t="shared" si="21"/>
        <v/>
      </c>
      <c r="Z315" t="str">
        <f t="shared" si="22"/>
        <v/>
      </c>
      <c r="AB315" s="9"/>
      <c r="AE315">
        <f>COUNTIF(AD316:AD414,"1")</f>
        <v>1</v>
      </c>
      <c r="AF315" s="3"/>
      <c r="AH315" s="9"/>
      <c r="AI315">
        <f>COUNTIF($J316:$J414,"1")-COUNTIFS($J316:$J414,"1",$K316:$K414,"V")</f>
        <v>37</v>
      </c>
      <c r="AJ315">
        <f>COUNTIFS($J316:$J414,"1",$K316:$K414,"Y")+COUNTIFS($J316:$J414,"1",$K316:$K414,"s")</f>
        <v>25</v>
      </c>
      <c r="AK315">
        <f>COUNTIF($J316:$J414,"2")-COUNTIFS($J316:$J414,"2",$K316:$K414,"V")</f>
        <v>1</v>
      </c>
      <c r="AL315">
        <f>COUNTIFS($J316:$J414,"2",$K316:$K414,"Y")+COUNTIFS($J316:$J414,"2",$K316:$K414,"s")</f>
        <v>1</v>
      </c>
      <c r="AM315">
        <f>COUNTIF($J316:$J414,"3")-COUNTIFS($J316:$J414,"3",$K316:$K414,"V")</f>
        <v>53</v>
      </c>
      <c r="AN315">
        <f>COUNTIFS($J316:$J414,"3",$K316:$K414,"Y")+COUNTIFS($J316:$J414,"3",$K316:$K414,"s")</f>
        <v>40</v>
      </c>
      <c r="AO315">
        <f>COUNTIF($J316:$J414,"4")-COUNTIFS($J316:$J414,"4",$K316:$K414,"V")</f>
        <v>0</v>
      </c>
      <c r="AP315">
        <f>COUNTIFS($J316:$J414,"4",$K316:$K414,"Y")+COUNTIFS($J316:$J414,"4",$K316:$K414,"s")</f>
        <v>0</v>
      </c>
      <c r="AQ315">
        <f>COUNTIF($J316:$J414,"5")-COUNTIFS($J316:$J414,"5",$K316:$K414,"V")</f>
        <v>4</v>
      </c>
      <c r="AR315">
        <f>COUNTIFS($J316:$J414,"5",$K316:$K414,"Y")+COUNTIFS($J316:$J414,"5",$K316:$K414,"s")</f>
        <v>4</v>
      </c>
      <c r="AS315">
        <f>COUNTIF($J316:$J414,"6")-COUNTIFS($J316:$J414,"6",$K316:$K414,"V")</f>
        <v>0</v>
      </c>
      <c r="AT315">
        <f>COUNTIFS($J316:$J414,"6",$K316:$K414,"Y")+COUNTIFS($J316:$J414,"6",$K316:$K414,"s")</f>
        <v>0</v>
      </c>
      <c r="AU315">
        <f>COUNTIF($J316:$J414,"7")-COUNTIFS($J316:$J414,"7",$K316:$K414,"V")</f>
        <v>4</v>
      </c>
      <c r="AV315">
        <f>COUNTIFS($J316:$J414,"7",$K316:$K414,"Y")+COUNTIFS($J316:$J414,"7",$K316:$K414,"s")</f>
        <v>4</v>
      </c>
    </row>
    <row r="316" spans="1:54" ht="10.95" customHeight="1" outlineLevel="1" x14ac:dyDescent="0.25">
      <c r="A316" t="s">
        <v>6193</v>
      </c>
      <c r="C316" s="3" t="s">
        <v>12965</v>
      </c>
      <c r="D316" s="3">
        <v>123</v>
      </c>
      <c r="E316" s="9">
        <v>1920</v>
      </c>
      <c r="F316" s="7" t="s">
        <v>2669</v>
      </c>
      <c r="G316" s="7" t="s">
        <v>1102</v>
      </c>
      <c r="H316" s="8" t="s">
        <v>5224</v>
      </c>
      <c r="I316" s="8" t="s">
        <v>8377</v>
      </c>
      <c r="J316" s="19">
        <v>3</v>
      </c>
      <c r="K316" s="19" t="s">
        <v>7736</v>
      </c>
      <c r="L316" s="11">
        <v>2</v>
      </c>
      <c r="M316" s="11"/>
      <c r="N316" s="24"/>
      <c r="P316" s="32"/>
      <c r="T316" s="19"/>
      <c r="U316" s="3" t="s">
        <v>1072</v>
      </c>
      <c r="X316" t="str">
        <f t="shared" si="21"/>
        <v/>
      </c>
      <c r="Z316" t="str">
        <f t="shared" si="22"/>
        <v/>
      </c>
      <c r="AB316" s="9"/>
      <c r="AC316" t="s">
        <v>5224</v>
      </c>
      <c r="AD316">
        <f t="shared" ref="AD316:AD347" si="24">COUNTIF(H316,"*Fuji*")</f>
        <v>0</v>
      </c>
      <c r="AF316" s="3"/>
      <c r="AG316" t="s">
        <v>5225</v>
      </c>
      <c r="AH316" s="9"/>
      <c r="AW316" t="s">
        <v>20449</v>
      </c>
      <c r="AX316" t="s">
        <v>20370</v>
      </c>
      <c r="AY316" t="s">
        <v>20354</v>
      </c>
      <c r="AZ316" t="s">
        <v>20286</v>
      </c>
      <c r="BA316" t="s">
        <v>20454</v>
      </c>
    </row>
    <row r="317" spans="1:54" ht="10.95" customHeight="1" outlineLevel="1" x14ac:dyDescent="0.25">
      <c r="A317" t="s">
        <v>6193</v>
      </c>
      <c r="C317" s="3" t="s">
        <v>12965</v>
      </c>
      <c r="D317" s="3">
        <v>125</v>
      </c>
      <c r="E317" s="9">
        <v>1920</v>
      </c>
      <c r="F317" s="7" t="s">
        <v>479</v>
      </c>
      <c r="G317" s="7" t="s">
        <v>6028</v>
      </c>
      <c r="H317" s="8" t="s">
        <v>5224</v>
      </c>
      <c r="I317" s="8" t="s">
        <v>8377</v>
      </c>
      <c r="J317" s="19">
        <v>3</v>
      </c>
      <c r="K317" s="19" t="s">
        <v>7736</v>
      </c>
      <c r="L317" s="11">
        <v>1.5</v>
      </c>
      <c r="M317" s="11"/>
      <c r="N317" s="24"/>
      <c r="P317" s="32"/>
      <c r="T317" s="19"/>
      <c r="U317" s="3" t="s">
        <v>1073</v>
      </c>
      <c r="X317" t="str">
        <f t="shared" si="21"/>
        <v/>
      </c>
      <c r="Z317" t="str">
        <f t="shared" si="22"/>
        <v/>
      </c>
      <c r="AB317" s="9"/>
      <c r="AC317" t="s">
        <v>5224</v>
      </c>
      <c r="AD317">
        <f t="shared" si="24"/>
        <v>0</v>
      </c>
      <c r="AF317" s="3"/>
      <c r="AG317" t="s">
        <v>5225</v>
      </c>
      <c r="AH317" s="9"/>
      <c r="AW317" t="s">
        <v>20449</v>
      </c>
      <c r="AX317" t="s">
        <v>20370</v>
      </c>
      <c r="AY317" t="s">
        <v>20354</v>
      </c>
      <c r="AZ317" t="s">
        <v>20286</v>
      </c>
      <c r="BA317" t="s">
        <v>20454</v>
      </c>
    </row>
    <row r="318" spans="1:54" ht="10.95" customHeight="1" outlineLevel="1" x14ac:dyDescent="0.25">
      <c r="A318" t="s">
        <v>6193</v>
      </c>
      <c r="C318" s="3" t="s">
        <v>12965</v>
      </c>
      <c r="D318" s="3">
        <v>127</v>
      </c>
      <c r="E318" s="9">
        <v>1920</v>
      </c>
      <c r="F318" s="7" t="s">
        <v>6029</v>
      </c>
      <c r="G318" s="7" t="s">
        <v>6030</v>
      </c>
      <c r="H318" s="8" t="s">
        <v>5224</v>
      </c>
      <c r="I318" s="8" t="s">
        <v>8377</v>
      </c>
      <c r="J318" s="19">
        <v>3</v>
      </c>
      <c r="K318" s="19" t="s">
        <v>7736</v>
      </c>
      <c r="L318" s="11">
        <v>1.2</v>
      </c>
      <c r="M318" s="11"/>
      <c r="N318" s="24"/>
      <c r="P318" s="32"/>
      <c r="T318" s="19"/>
      <c r="U318" s="3" t="s">
        <v>1074</v>
      </c>
      <c r="X318" t="str">
        <f t="shared" si="21"/>
        <v/>
      </c>
      <c r="Z318" t="str">
        <f t="shared" si="22"/>
        <v/>
      </c>
      <c r="AB318" s="9"/>
      <c r="AC318" t="s">
        <v>5224</v>
      </c>
      <c r="AD318">
        <f t="shared" si="24"/>
        <v>0</v>
      </c>
      <c r="AF318" s="3"/>
      <c r="AG318" t="s">
        <v>5225</v>
      </c>
      <c r="AH318" s="9"/>
      <c r="AW318" t="s">
        <v>20449</v>
      </c>
      <c r="AX318" t="s">
        <v>20370</v>
      </c>
      <c r="AY318" t="s">
        <v>20354</v>
      </c>
      <c r="AZ318" t="s">
        <v>20286</v>
      </c>
      <c r="BA318" t="s">
        <v>20454</v>
      </c>
    </row>
    <row r="319" spans="1:54" ht="10.95" customHeight="1" outlineLevel="1" x14ac:dyDescent="0.25">
      <c r="A319" t="s">
        <v>6193</v>
      </c>
      <c r="C319" s="3" t="s">
        <v>12965</v>
      </c>
      <c r="D319" s="3">
        <v>133</v>
      </c>
      <c r="E319" s="9">
        <v>1921</v>
      </c>
      <c r="F319" s="7" t="s">
        <v>6148</v>
      </c>
      <c r="G319" s="7" t="s">
        <v>4215</v>
      </c>
      <c r="H319" s="8" t="s">
        <v>5224</v>
      </c>
      <c r="I319" s="8" t="s">
        <v>8377</v>
      </c>
      <c r="J319" s="19">
        <v>3</v>
      </c>
      <c r="K319" s="19" t="s">
        <v>7736</v>
      </c>
      <c r="L319" s="11">
        <v>0.8</v>
      </c>
      <c r="M319" s="11"/>
      <c r="N319" s="24"/>
      <c r="P319" s="32"/>
      <c r="T319" s="19"/>
      <c r="U319" s="3">
        <v>283</v>
      </c>
      <c r="W319" t="s">
        <v>7738</v>
      </c>
      <c r="X319" t="str">
        <f t="shared" si="21"/>
        <v/>
      </c>
      <c r="Z319" t="str">
        <f t="shared" si="22"/>
        <v/>
      </c>
      <c r="AB319" s="9"/>
      <c r="AC319" t="s">
        <v>5264</v>
      </c>
      <c r="AD319">
        <f t="shared" si="24"/>
        <v>0</v>
      </c>
      <c r="AF319" s="3"/>
      <c r="AG319" t="s">
        <v>5225</v>
      </c>
      <c r="AH319" s="9" t="s">
        <v>4613</v>
      </c>
      <c r="AW319" t="s">
        <v>20449</v>
      </c>
      <c r="AX319" t="s">
        <v>20414</v>
      </c>
      <c r="AY319" t="s">
        <v>20295</v>
      </c>
      <c r="AZ319" t="s">
        <v>20286</v>
      </c>
      <c r="BA319" t="s">
        <v>20454</v>
      </c>
    </row>
    <row r="320" spans="1:54" ht="10.95" customHeight="1" outlineLevel="1" x14ac:dyDescent="0.25">
      <c r="A320" t="s">
        <v>6193</v>
      </c>
      <c r="C320" s="3" t="s">
        <v>12965</v>
      </c>
      <c r="D320" s="3">
        <v>136</v>
      </c>
      <c r="E320" s="9">
        <v>1921</v>
      </c>
      <c r="F320" s="7" t="s">
        <v>6194</v>
      </c>
      <c r="G320" s="7" t="s">
        <v>5219</v>
      </c>
      <c r="H320" s="8" t="s">
        <v>5220</v>
      </c>
      <c r="I320" s="8" t="s">
        <v>8377</v>
      </c>
      <c r="J320" s="19">
        <v>1</v>
      </c>
      <c r="K320" s="19" t="s">
        <v>7736</v>
      </c>
      <c r="L320" s="11">
        <v>0.8</v>
      </c>
      <c r="M320" s="11"/>
      <c r="N320" s="24"/>
      <c r="P320" s="32"/>
      <c r="T320" s="19"/>
      <c r="U320" s="3">
        <v>286</v>
      </c>
      <c r="X320" t="str">
        <f t="shared" si="21"/>
        <v/>
      </c>
      <c r="Z320" t="str">
        <f t="shared" si="22"/>
        <v/>
      </c>
      <c r="AB320" s="9"/>
      <c r="AC320" t="s">
        <v>5220</v>
      </c>
      <c r="AD320">
        <f t="shared" si="24"/>
        <v>0</v>
      </c>
      <c r="AF320" s="3"/>
      <c r="AG320" t="s">
        <v>5221</v>
      </c>
      <c r="AH320" s="9" t="s">
        <v>4613</v>
      </c>
      <c r="AW320" t="s">
        <v>20370</v>
      </c>
      <c r="AX320" t="s">
        <v>20450</v>
      </c>
      <c r="AY320" t="s">
        <v>20390</v>
      </c>
      <c r="AZ320" t="s">
        <v>20286</v>
      </c>
      <c r="BA320" t="s">
        <v>20454</v>
      </c>
    </row>
    <row r="321" spans="1:55" ht="10.95" customHeight="1" outlineLevel="1" x14ac:dyDescent="0.25">
      <c r="A321" t="s">
        <v>6193</v>
      </c>
      <c r="C321" s="3" t="s">
        <v>12965</v>
      </c>
      <c r="D321" s="3">
        <v>138</v>
      </c>
      <c r="E321" s="9">
        <v>1921</v>
      </c>
      <c r="F321" s="7" t="s">
        <v>5222</v>
      </c>
      <c r="G321" s="7" t="s">
        <v>5223</v>
      </c>
      <c r="H321" s="8" t="s">
        <v>5224</v>
      </c>
      <c r="I321" s="8" t="s">
        <v>8377</v>
      </c>
      <c r="J321" s="19">
        <v>1</v>
      </c>
      <c r="K321" s="19" t="s">
        <v>7736</v>
      </c>
      <c r="L321" s="11">
        <v>0.8</v>
      </c>
      <c r="M321" s="11"/>
      <c r="N321" s="24"/>
      <c r="P321" s="32"/>
      <c r="T321" s="19"/>
      <c r="U321" s="3">
        <v>288</v>
      </c>
      <c r="X321" t="str">
        <f t="shared" si="21"/>
        <v/>
      </c>
      <c r="Z321" t="str">
        <f t="shared" si="22"/>
        <v/>
      </c>
      <c r="AB321" s="9"/>
      <c r="AC321" t="s">
        <v>5224</v>
      </c>
      <c r="AD321">
        <f t="shared" si="24"/>
        <v>0</v>
      </c>
      <c r="AF321" s="3"/>
      <c r="AG321" t="s">
        <v>5225</v>
      </c>
      <c r="AH321" s="9" t="s">
        <v>4613</v>
      </c>
      <c r="AW321" t="s">
        <v>20449</v>
      </c>
      <c r="AX321" t="s">
        <v>20414</v>
      </c>
      <c r="AY321" t="s">
        <v>20371</v>
      </c>
      <c r="AZ321" t="s">
        <v>20436</v>
      </c>
      <c r="BA321" t="s">
        <v>20286</v>
      </c>
      <c r="BB321" t="s">
        <v>20454</v>
      </c>
    </row>
    <row r="322" spans="1:55" ht="10.95" customHeight="1" outlineLevel="1" x14ac:dyDescent="0.25">
      <c r="A322" t="s">
        <v>6193</v>
      </c>
      <c r="C322" s="3" t="s">
        <v>12965</v>
      </c>
      <c r="D322" s="3">
        <v>143</v>
      </c>
      <c r="E322" s="9">
        <v>1921</v>
      </c>
      <c r="F322" s="7" t="s">
        <v>4521</v>
      </c>
      <c r="G322" s="7" t="s">
        <v>4522</v>
      </c>
      <c r="H322" s="8" t="s">
        <v>5224</v>
      </c>
      <c r="I322" s="8" t="s">
        <v>8377</v>
      </c>
      <c r="J322" s="19">
        <v>1</v>
      </c>
      <c r="K322" s="19" t="s">
        <v>7736</v>
      </c>
      <c r="L322" s="11">
        <v>1.8</v>
      </c>
      <c r="M322" s="11"/>
      <c r="N322" s="24"/>
      <c r="P322" s="32"/>
      <c r="T322" s="19"/>
      <c r="U322" s="3">
        <v>293</v>
      </c>
      <c r="X322" t="str">
        <f t="shared" ref="X322:X385" si="25">IF(COUNTIF(F322,"*fdc*"),1,"")</f>
        <v/>
      </c>
      <c r="Z322" t="str">
        <f t="shared" ref="Z322:Z385" si="26">IF(COUNTIF(F322,"*s/s*"),1,"")</f>
        <v/>
      </c>
      <c r="AB322" s="9"/>
      <c r="AC322" t="s">
        <v>5224</v>
      </c>
      <c r="AD322">
        <f t="shared" si="24"/>
        <v>0</v>
      </c>
      <c r="AF322" s="3"/>
      <c r="AG322" t="s">
        <v>5225</v>
      </c>
      <c r="AH322" s="9" t="s">
        <v>4613</v>
      </c>
      <c r="AW322" t="s">
        <v>20449</v>
      </c>
      <c r="AX322" t="s">
        <v>20370</v>
      </c>
      <c r="AY322" t="s">
        <v>20450</v>
      </c>
      <c r="AZ322" t="s">
        <v>20390</v>
      </c>
      <c r="BA322" t="s">
        <v>20286</v>
      </c>
      <c r="BB322" t="s">
        <v>20454</v>
      </c>
    </row>
    <row r="323" spans="1:55" ht="10.95" customHeight="1" outlineLevel="1" x14ac:dyDescent="0.25">
      <c r="A323" t="s">
        <v>6193</v>
      </c>
      <c r="C323" s="3" t="s">
        <v>12965</v>
      </c>
      <c r="D323" s="3">
        <v>144</v>
      </c>
      <c r="E323" s="9">
        <v>1921</v>
      </c>
      <c r="F323" s="7" t="s">
        <v>4521</v>
      </c>
      <c r="G323" s="7" t="s">
        <v>4523</v>
      </c>
      <c r="H323" s="8" t="s">
        <v>5224</v>
      </c>
      <c r="I323" s="8" t="s">
        <v>8377</v>
      </c>
      <c r="J323" s="19">
        <v>1</v>
      </c>
      <c r="K323" s="19" t="s">
        <v>7736</v>
      </c>
      <c r="L323" s="11">
        <v>2</v>
      </c>
      <c r="M323" s="11"/>
      <c r="N323" s="24"/>
      <c r="P323" s="32"/>
      <c r="T323" s="19"/>
      <c r="U323" s="3">
        <v>294</v>
      </c>
      <c r="X323" t="str">
        <f t="shared" si="25"/>
        <v/>
      </c>
      <c r="Z323" t="str">
        <f t="shared" si="26"/>
        <v/>
      </c>
      <c r="AB323" s="9"/>
      <c r="AC323" t="s">
        <v>5224</v>
      </c>
      <c r="AD323">
        <f t="shared" si="24"/>
        <v>0</v>
      </c>
      <c r="AF323" s="3"/>
      <c r="AG323" t="s">
        <v>5225</v>
      </c>
      <c r="AH323" s="9" t="s">
        <v>4925</v>
      </c>
      <c r="AW323" t="s">
        <v>20449</v>
      </c>
      <c r="AX323" t="s">
        <v>20370</v>
      </c>
      <c r="AY323" t="s">
        <v>20450</v>
      </c>
      <c r="AZ323" t="s">
        <v>20390</v>
      </c>
      <c r="BA323" t="s">
        <v>20286</v>
      </c>
      <c r="BB323" t="s">
        <v>20454</v>
      </c>
    </row>
    <row r="324" spans="1:55" ht="10.95" customHeight="1" outlineLevel="1" x14ac:dyDescent="0.25">
      <c r="A324" t="s">
        <v>6193</v>
      </c>
      <c r="C324" s="3" t="s">
        <v>12965</v>
      </c>
      <c r="D324" s="3">
        <v>147</v>
      </c>
      <c r="E324" s="9">
        <v>1921</v>
      </c>
      <c r="F324" s="7" t="s">
        <v>3567</v>
      </c>
      <c r="G324" s="7" t="s">
        <v>2993</v>
      </c>
      <c r="H324" s="8" t="s">
        <v>5224</v>
      </c>
      <c r="I324" s="8" t="s">
        <v>8377</v>
      </c>
      <c r="J324" s="19">
        <v>1</v>
      </c>
      <c r="K324" s="19" t="s">
        <v>7736</v>
      </c>
      <c r="L324" s="11">
        <v>5.6</v>
      </c>
      <c r="M324" s="11"/>
      <c r="N324" s="24"/>
      <c r="P324" s="32"/>
      <c r="T324" s="19"/>
      <c r="U324" s="3">
        <v>294</v>
      </c>
      <c r="X324" t="str">
        <f t="shared" si="25"/>
        <v/>
      </c>
      <c r="Z324" t="str">
        <f t="shared" si="26"/>
        <v/>
      </c>
      <c r="AB324" s="9"/>
      <c r="AC324" t="s">
        <v>5224</v>
      </c>
      <c r="AD324">
        <f t="shared" si="24"/>
        <v>0</v>
      </c>
      <c r="AF324" s="3"/>
      <c r="AG324" t="s">
        <v>5225</v>
      </c>
      <c r="AH324" s="9" t="s">
        <v>4925</v>
      </c>
      <c r="AW324" t="s">
        <v>20449</v>
      </c>
      <c r="AX324" t="s">
        <v>20370</v>
      </c>
      <c r="AY324" t="s">
        <v>20450</v>
      </c>
      <c r="AZ324" t="s">
        <v>20390</v>
      </c>
      <c r="BA324" t="s">
        <v>20286</v>
      </c>
      <c r="BB324" t="s">
        <v>20454</v>
      </c>
    </row>
    <row r="325" spans="1:55" ht="10.95" customHeight="1" outlineLevel="1" x14ac:dyDescent="0.25">
      <c r="A325" t="s">
        <v>6193</v>
      </c>
      <c r="C325" s="3" t="s">
        <v>12965</v>
      </c>
      <c r="D325" s="3">
        <v>148</v>
      </c>
      <c r="E325" s="9">
        <v>1921</v>
      </c>
      <c r="F325" s="7" t="s">
        <v>3567</v>
      </c>
      <c r="G325" s="7" t="s">
        <v>8388</v>
      </c>
      <c r="H325" s="8" t="s">
        <v>5224</v>
      </c>
      <c r="I325" s="8" t="s">
        <v>8377</v>
      </c>
      <c r="J325" s="19">
        <v>1</v>
      </c>
      <c r="K325" s="19" t="s">
        <v>7736</v>
      </c>
      <c r="L325" s="11">
        <v>5.6</v>
      </c>
      <c r="M325" s="11"/>
      <c r="N325" s="24"/>
      <c r="P325" s="32"/>
      <c r="T325" s="19"/>
      <c r="U325" s="3">
        <v>294</v>
      </c>
      <c r="X325" t="str">
        <f t="shared" si="25"/>
        <v/>
      </c>
      <c r="Z325" t="str">
        <f t="shared" si="26"/>
        <v/>
      </c>
      <c r="AB325" s="9"/>
      <c r="AC325" t="s">
        <v>5224</v>
      </c>
      <c r="AD325">
        <f t="shared" si="24"/>
        <v>0</v>
      </c>
      <c r="AF325" s="3"/>
      <c r="AG325" t="s">
        <v>5225</v>
      </c>
      <c r="AH325" s="9" t="s">
        <v>4925</v>
      </c>
      <c r="AW325" t="s">
        <v>20449</v>
      </c>
      <c r="AX325" t="s">
        <v>20370</v>
      </c>
      <c r="AY325" t="s">
        <v>20450</v>
      </c>
      <c r="AZ325" t="s">
        <v>20390</v>
      </c>
      <c r="BA325" t="s">
        <v>20286</v>
      </c>
      <c r="BB325" t="s">
        <v>20454</v>
      </c>
    </row>
    <row r="326" spans="1:55" ht="10.95" customHeight="1" outlineLevel="1" x14ac:dyDescent="0.25">
      <c r="A326" t="s">
        <v>6193</v>
      </c>
      <c r="C326" s="3" t="s">
        <v>12965</v>
      </c>
      <c r="D326" s="3">
        <v>153</v>
      </c>
      <c r="E326" s="9">
        <v>1921</v>
      </c>
      <c r="F326" s="7" t="s">
        <v>5222</v>
      </c>
      <c r="G326" s="7" t="s">
        <v>2993</v>
      </c>
      <c r="H326" s="8" t="s">
        <v>5224</v>
      </c>
      <c r="I326" s="8" t="s">
        <v>8377</v>
      </c>
      <c r="J326" s="19">
        <v>1</v>
      </c>
      <c r="K326" s="19" t="s">
        <v>7736</v>
      </c>
      <c r="L326" s="11">
        <v>3.2</v>
      </c>
      <c r="M326" s="11"/>
      <c r="N326" s="24"/>
      <c r="P326" s="32"/>
      <c r="T326" s="19"/>
      <c r="U326" s="3"/>
      <c r="X326" t="str">
        <f t="shared" si="25"/>
        <v/>
      </c>
      <c r="Z326" t="str">
        <f t="shared" si="26"/>
        <v/>
      </c>
      <c r="AB326" s="9"/>
      <c r="AC326" t="s">
        <v>5224</v>
      </c>
      <c r="AD326">
        <f t="shared" si="24"/>
        <v>0</v>
      </c>
      <c r="AF326" s="3"/>
      <c r="AG326" t="s">
        <v>5225</v>
      </c>
      <c r="AH326" s="9"/>
      <c r="AW326" t="s">
        <v>20449</v>
      </c>
      <c r="AX326" t="s">
        <v>20370</v>
      </c>
      <c r="AY326" t="s">
        <v>20454</v>
      </c>
    </row>
    <row r="327" spans="1:55" ht="10.95" customHeight="1" outlineLevel="1" x14ac:dyDescent="0.25">
      <c r="A327" t="s">
        <v>6193</v>
      </c>
      <c r="C327" s="3" t="s">
        <v>12965</v>
      </c>
      <c r="D327" s="3">
        <v>154</v>
      </c>
      <c r="E327" s="9">
        <v>1921</v>
      </c>
      <c r="F327" s="7" t="s">
        <v>5222</v>
      </c>
      <c r="G327" s="7" t="s">
        <v>8388</v>
      </c>
      <c r="H327" s="8" t="s">
        <v>5224</v>
      </c>
      <c r="I327" s="8" t="s">
        <v>8377</v>
      </c>
      <c r="J327" s="19">
        <v>1</v>
      </c>
      <c r="K327" s="19" t="s">
        <v>7738</v>
      </c>
      <c r="L327" s="11"/>
      <c r="M327" s="11"/>
      <c r="N327" s="24"/>
      <c r="P327" s="32"/>
      <c r="T327" s="19"/>
      <c r="U327" s="3"/>
      <c r="W327" t="s">
        <v>7738</v>
      </c>
      <c r="X327" t="str">
        <f t="shared" si="25"/>
        <v/>
      </c>
      <c r="Z327" t="str">
        <f t="shared" si="26"/>
        <v/>
      </c>
      <c r="AB327" s="9"/>
      <c r="AC327" t="s">
        <v>5224</v>
      </c>
      <c r="AD327">
        <f t="shared" si="24"/>
        <v>0</v>
      </c>
      <c r="AF327" s="3"/>
      <c r="AH327" s="9"/>
      <c r="AW327" t="s">
        <v>20449</v>
      </c>
      <c r="AX327" t="s">
        <v>20370</v>
      </c>
      <c r="AY327" t="s">
        <v>20454</v>
      </c>
    </row>
    <row r="328" spans="1:55" ht="10.95" customHeight="1" outlineLevel="1" x14ac:dyDescent="0.25">
      <c r="A328" t="s">
        <v>6193</v>
      </c>
      <c r="C328" s="3" t="s">
        <v>12965</v>
      </c>
      <c r="D328" s="3">
        <v>155</v>
      </c>
      <c r="E328" s="9">
        <v>1921</v>
      </c>
      <c r="F328" s="7" t="s">
        <v>6935</v>
      </c>
      <c r="G328" s="7" t="s">
        <v>2993</v>
      </c>
      <c r="H328" s="8" t="s">
        <v>5224</v>
      </c>
      <c r="I328" s="8" t="s">
        <v>8377</v>
      </c>
      <c r="J328" s="19">
        <v>1</v>
      </c>
      <c r="K328" s="19" t="s">
        <v>7736</v>
      </c>
      <c r="L328" s="11">
        <v>3.2</v>
      </c>
      <c r="M328" s="11"/>
      <c r="N328" s="24"/>
      <c r="P328" s="32"/>
      <c r="T328" s="19"/>
      <c r="U328" s="3"/>
      <c r="W328" t="s">
        <v>7738</v>
      </c>
      <c r="X328" t="str">
        <f t="shared" si="25"/>
        <v/>
      </c>
      <c r="Z328" t="str">
        <f t="shared" si="26"/>
        <v/>
      </c>
      <c r="AB328" s="9"/>
      <c r="AC328" t="s">
        <v>5224</v>
      </c>
      <c r="AD328">
        <f t="shared" si="24"/>
        <v>0</v>
      </c>
      <c r="AF328" s="3"/>
      <c r="AH328" s="9"/>
      <c r="AW328" t="s">
        <v>20449</v>
      </c>
      <c r="AY328" t="s">
        <v>20454</v>
      </c>
    </row>
    <row r="329" spans="1:55" ht="10.95" customHeight="1" outlineLevel="1" x14ac:dyDescent="0.25">
      <c r="A329" t="s">
        <v>6193</v>
      </c>
      <c r="C329" s="3" t="s">
        <v>12965</v>
      </c>
      <c r="D329" s="3">
        <v>156</v>
      </c>
      <c r="E329" s="9">
        <v>1921</v>
      </c>
      <c r="F329" s="7" t="s">
        <v>6935</v>
      </c>
      <c r="G329" s="7" t="s">
        <v>8388</v>
      </c>
      <c r="H329" s="8" t="s">
        <v>5224</v>
      </c>
      <c r="I329" s="8" t="s">
        <v>8377</v>
      </c>
      <c r="J329" s="19">
        <v>1</v>
      </c>
      <c r="K329" s="19" t="s">
        <v>7736</v>
      </c>
      <c r="L329" s="11">
        <v>5.6</v>
      </c>
      <c r="M329" s="11"/>
      <c r="N329" s="24"/>
      <c r="P329" s="32"/>
      <c r="T329" s="19"/>
      <c r="U329" s="3"/>
      <c r="W329" t="s">
        <v>7738</v>
      </c>
      <c r="X329" t="str">
        <f t="shared" si="25"/>
        <v/>
      </c>
      <c r="Z329" t="str">
        <f t="shared" si="26"/>
        <v/>
      </c>
      <c r="AB329" s="9"/>
      <c r="AC329" t="s">
        <v>5224</v>
      </c>
      <c r="AD329">
        <f t="shared" si="24"/>
        <v>0</v>
      </c>
      <c r="AF329" s="3"/>
      <c r="AH329" s="9"/>
      <c r="AW329" t="s">
        <v>20449</v>
      </c>
      <c r="AY329" t="s">
        <v>20454</v>
      </c>
    </row>
    <row r="330" spans="1:55" ht="10.95" customHeight="1" outlineLevel="1" x14ac:dyDescent="0.25">
      <c r="A330" t="s">
        <v>6193</v>
      </c>
      <c r="C330" s="3" t="s">
        <v>12965</v>
      </c>
      <c r="D330" s="3">
        <v>164</v>
      </c>
      <c r="E330" s="9">
        <v>1922</v>
      </c>
      <c r="F330" s="7" t="s">
        <v>8378</v>
      </c>
      <c r="G330" s="7" t="s">
        <v>5219</v>
      </c>
      <c r="H330" s="8" t="s">
        <v>5220</v>
      </c>
      <c r="I330" s="8" t="s">
        <v>8379</v>
      </c>
      <c r="J330" s="19">
        <v>1</v>
      </c>
      <c r="K330" s="19" t="s">
        <v>7738</v>
      </c>
      <c r="L330" s="11"/>
      <c r="M330" s="11"/>
      <c r="N330" s="24"/>
      <c r="P330" s="32"/>
      <c r="T330" s="19"/>
      <c r="U330" s="3">
        <v>363</v>
      </c>
      <c r="X330" t="str">
        <f t="shared" si="25"/>
        <v/>
      </c>
      <c r="Z330" t="str">
        <f t="shared" si="26"/>
        <v/>
      </c>
      <c r="AB330" s="9"/>
      <c r="AC330" t="s">
        <v>5220</v>
      </c>
      <c r="AD330">
        <f t="shared" si="24"/>
        <v>0</v>
      </c>
      <c r="AF330" s="3"/>
      <c r="AH330" s="9"/>
      <c r="AW330" t="s">
        <v>20370</v>
      </c>
      <c r="AX330" t="s">
        <v>20450</v>
      </c>
      <c r="AY330" t="s">
        <v>20390</v>
      </c>
      <c r="AZ330" t="s">
        <v>20286</v>
      </c>
      <c r="BA330" t="s">
        <v>20288</v>
      </c>
      <c r="BB330" t="s">
        <v>20454</v>
      </c>
    </row>
    <row r="331" spans="1:55" ht="10.95" customHeight="1" outlineLevel="1" x14ac:dyDescent="0.25">
      <c r="A331" t="s">
        <v>6193</v>
      </c>
      <c r="C331" s="3" t="s">
        <v>12965</v>
      </c>
      <c r="D331" s="3" t="s">
        <v>4682</v>
      </c>
      <c r="E331" s="9">
        <v>1922</v>
      </c>
      <c r="F331" s="7" t="s">
        <v>8378</v>
      </c>
      <c r="G331" s="7" t="s">
        <v>8388</v>
      </c>
      <c r="H331" s="8" t="s">
        <v>5220</v>
      </c>
      <c r="I331" s="8" t="s">
        <v>8379</v>
      </c>
      <c r="J331" s="19">
        <v>1</v>
      </c>
      <c r="K331" s="19" t="s">
        <v>7738</v>
      </c>
      <c r="L331" s="11"/>
      <c r="M331" s="11"/>
      <c r="N331" s="24"/>
      <c r="P331" s="32"/>
      <c r="T331" s="19"/>
      <c r="U331" s="3">
        <v>363</v>
      </c>
      <c r="X331" t="str">
        <f t="shared" si="25"/>
        <v/>
      </c>
      <c r="Z331" t="str">
        <f t="shared" si="26"/>
        <v/>
      </c>
      <c r="AB331" s="9"/>
      <c r="AC331" t="s">
        <v>5220</v>
      </c>
      <c r="AD331">
        <f t="shared" si="24"/>
        <v>0</v>
      </c>
      <c r="AF331" s="3"/>
      <c r="AH331" s="9"/>
      <c r="AW331" t="s">
        <v>20370</v>
      </c>
      <c r="AX331" t="s">
        <v>20450</v>
      </c>
      <c r="AY331" t="s">
        <v>20390</v>
      </c>
      <c r="AZ331" t="s">
        <v>20286</v>
      </c>
      <c r="BA331" t="s">
        <v>20288</v>
      </c>
      <c r="BB331" t="s">
        <v>20454</v>
      </c>
    </row>
    <row r="332" spans="1:55" ht="10.95" customHeight="1" outlineLevel="1" x14ac:dyDescent="0.25">
      <c r="A332" t="s">
        <v>6193</v>
      </c>
      <c r="C332" s="3" t="s">
        <v>12965</v>
      </c>
      <c r="D332" s="3">
        <v>168</v>
      </c>
      <c r="E332" s="9">
        <v>1922</v>
      </c>
      <c r="F332" s="7" t="s">
        <v>8383</v>
      </c>
      <c r="G332" s="7" t="s">
        <v>4215</v>
      </c>
      <c r="H332" s="8" t="s">
        <v>5224</v>
      </c>
      <c r="I332" s="8" t="s">
        <v>8379</v>
      </c>
      <c r="J332" s="19">
        <v>5</v>
      </c>
      <c r="K332" s="19" t="s">
        <v>7736</v>
      </c>
      <c r="L332" s="11">
        <v>11</v>
      </c>
      <c r="M332" s="11"/>
      <c r="N332" s="24"/>
      <c r="P332" s="32"/>
      <c r="T332" s="19"/>
      <c r="U332" s="3">
        <v>366</v>
      </c>
      <c r="X332" t="str">
        <f t="shared" si="25"/>
        <v/>
      </c>
      <c r="Z332" t="str">
        <f t="shared" si="26"/>
        <v/>
      </c>
      <c r="AB332" s="9"/>
      <c r="AC332" t="s">
        <v>5264</v>
      </c>
      <c r="AD332">
        <f t="shared" si="24"/>
        <v>0</v>
      </c>
      <c r="AF332" s="3"/>
      <c r="AH332" s="9"/>
      <c r="AW332" t="s">
        <v>20449</v>
      </c>
      <c r="AX332" t="s">
        <v>20414</v>
      </c>
      <c r="AY332" t="s">
        <v>20295</v>
      </c>
      <c r="AZ332" t="s">
        <v>20286</v>
      </c>
      <c r="BA332" t="s">
        <v>20288</v>
      </c>
      <c r="BB332" t="s">
        <v>20454</v>
      </c>
    </row>
    <row r="333" spans="1:55" ht="10.95" customHeight="1" outlineLevel="1" x14ac:dyDescent="0.25">
      <c r="A333" t="s">
        <v>6193</v>
      </c>
      <c r="C333" s="3" t="s">
        <v>12965</v>
      </c>
      <c r="D333" s="3">
        <v>171</v>
      </c>
      <c r="E333" s="9">
        <v>1922</v>
      </c>
      <c r="F333" s="7" t="s">
        <v>8380</v>
      </c>
      <c r="G333" s="7" t="s">
        <v>5219</v>
      </c>
      <c r="H333" s="8" t="s">
        <v>5220</v>
      </c>
      <c r="I333" s="8" t="s">
        <v>8379</v>
      </c>
      <c r="J333" s="19">
        <v>1</v>
      </c>
      <c r="K333" s="19" t="s">
        <v>7738</v>
      </c>
      <c r="L333" s="11"/>
      <c r="M333" s="11"/>
      <c r="N333" s="24"/>
      <c r="P333" s="32"/>
      <c r="T333" s="19"/>
      <c r="U333" s="3">
        <v>355</v>
      </c>
      <c r="X333" t="str">
        <f t="shared" si="25"/>
        <v/>
      </c>
      <c r="Z333" t="str">
        <f t="shared" si="26"/>
        <v/>
      </c>
      <c r="AB333" s="9"/>
      <c r="AC333" t="s">
        <v>5220</v>
      </c>
      <c r="AD333">
        <f t="shared" si="24"/>
        <v>0</v>
      </c>
      <c r="AF333" s="3"/>
      <c r="AH333" s="9"/>
      <c r="AW333" t="s">
        <v>20370</v>
      </c>
      <c r="AX333" t="s">
        <v>20450</v>
      </c>
      <c r="AY333" t="s">
        <v>20390</v>
      </c>
      <c r="AZ333" t="s">
        <v>20286</v>
      </c>
      <c r="BA333" t="s">
        <v>20288</v>
      </c>
      <c r="BB333" t="s">
        <v>20454</v>
      </c>
    </row>
    <row r="334" spans="1:55" ht="10.95" customHeight="1" outlineLevel="1" x14ac:dyDescent="0.25">
      <c r="A334" t="s">
        <v>6193</v>
      </c>
      <c r="C334" s="3" t="s">
        <v>12965</v>
      </c>
      <c r="D334" s="3">
        <v>173</v>
      </c>
      <c r="E334" s="9">
        <v>1922</v>
      </c>
      <c r="F334" s="7" t="s">
        <v>8381</v>
      </c>
      <c r="G334" s="7" t="s">
        <v>4522</v>
      </c>
      <c r="H334" s="8" t="s">
        <v>5224</v>
      </c>
      <c r="I334" s="8" t="s">
        <v>8379</v>
      </c>
      <c r="J334" s="19">
        <v>1</v>
      </c>
      <c r="K334" s="19" t="s">
        <v>7738</v>
      </c>
      <c r="L334" s="11"/>
      <c r="M334" s="11"/>
      <c r="N334" s="24"/>
      <c r="P334" s="32"/>
      <c r="T334" s="19"/>
      <c r="U334" s="3">
        <v>357</v>
      </c>
      <c r="X334" t="str">
        <f t="shared" si="25"/>
        <v/>
      </c>
      <c r="Z334" t="str">
        <f t="shared" si="26"/>
        <v/>
      </c>
      <c r="AB334" s="9"/>
      <c r="AC334" t="s">
        <v>5224</v>
      </c>
      <c r="AD334">
        <f t="shared" si="24"/>
        <v>0</v>
      </c>
      <c r="AF334" s="3"/>
      <c r="AH334" s="9"/>
      <c r="AW334" t="s">
        <v>20449</v>
      </c>
      <c r="AX334" t="s">
        <v>20370</v>
      </c>
      <c r="AY334" t="s">
        <v>20450</v>
      </c>
      <c r="AZ334" t="s">
        <v>20390</v>
      </c>
      <c r="BA334" t="s">
        <v>20286</v>
      </c>
      <c r="BB334" t="s">
        <v>20288</v>
      </c>
      <c r="BC334" t="s">
        <v>20454</v>
      </c>
    </row>
    <row r="335" spans="1:55" ht="10.95" customHeight="1" outlineLevel="1" x14ac:dyDescent="0.25">
      <c r="A335" t="s">
        <v>6193</v>
      </c>
      <c r="C335" s="3" t="s">
        <v>12965</v>
      </c>
      <c r="D335" s="3">
        <v>174</v>
      </c>
      <c r="E335" s="9">
        <v>1922</v>
      </c>
      <c r="F335" s="7" t="s">
        <v>8382</v>
      </c>
      <c r="G335" s="7" t="s">
        <v>4522</v>
      </c>
      <c r="H335" s="8" t="s">
        <v>5224</v>
      </c>
      <c r="I335" s="8" t="s">
        <v>8379</v>
      </c>
      <c r="J335" s="19">
        <v>1</v>
      </c>
      <c r="K335" s="19" t="s">
        <v>7738</v>
      </c>
      <c r="L335" s="11"/>
      <c r="M335" s="11"/>
      <c r="N335" s="24"/>
      <c r="P335" s="32"/>
      <c r="T335" s="19"/>
      <c r="U335" s="3" t="s">
        <v>474</v>
      </c>
      <c r="X335" t="str">
        <f t="shared" si="25"/>
        <v/>
      </c>
      <c r="Z335" t="str">
        <f t="shared" si="26"/>
        <v/>
      </c>
      <c r="AB335" s="9"/>
      <c r="AC335" t="s">
        <v>5224</v>
      </c>
      <c r="AD335">
        <f t="shared" si="24"/>
        <v>0</v>
      </c>
      <c r="AF335" s="3"/>
      <c r="AH335" s="9"/>
      <c r="AW335" t="s">
        <v>20449</v>
      </c>
      <c r="AX335" t="s">
        <v>20370</v>
      </c>
      <c r="AY335" t="s">
        <v>20450</v>
      </c>
      <c r="AZ335" t="s">
        <v>20390</v>
      </c>
      <c r="BA335" t="s">
        <v>20286</v>
      </c>
      <c r="BB335" t="s">
        <v>20288</v>
      </c>
      <c r="BC335" t="s">
        <v>20454</v>
      </c>
    </row>
    <row r="336" spans="1:55" ht="10.95" customHeight="1" outlineLevel="1" x14ac:dyDescent="0.25">
      <c r="A336" t="s">
        <v>6193</v>
      </c>
      <c r="C336" s="3" t="s">
        <v>12965</v>
      </c>
      <c r="D336" s="3">
        <v>175</v>
      </c>
      <c r="E336" s="9">
        <v>1922</v>
      </c>
      <c r="F336" s="7" t="s">
        <v>8381</v>
      </c>
      <c r="G336" s="7" t="s">
        <v>4523</v>
      </c>
      <c r="H336" s="8" t="s">
        <v>5224</v>
      </c>
      <c r="I336" s="8" t="s">
        <v>8379</v>
      </c>
      <c r="J336" s="19">
        <v>1</v>
      </c>
      <c r="K336" s="19" t="s">
        <v>7738</v>
      </c>
      <c r="L336" s="11"/>
      <c r="M336" s="11"/>
      <c r="N336" s="24"/>
      <c r="P336" s="32"/>
      <c r="T336" s="19"/>
      <c r="U336" s="3">
        <v>359</v>
      </c>
      <c r="W336" t="s">
        <v>7738</v>
      </c>
      <c r="X336" t="str">
        <f t="shared" si="25"/>
        <v/>
      </c>
      <c r="Z336" t="str">
        <f t="shared" si="26"/>
        <v/>
      </c>
      <c r="AB336" s="9"/>
      <c r="AC336" t="s">
        <v>5224</v>
      </c>
      <c r="AD336">
        <f t="shared" si="24"/>
        <v>0</v>
      </c>
      <c r="AF336" s="3"/>
      <c r="AH336" s="9"/>
      <c r="AW336" t="s">
        <v>20449</v>
      </c>
      <c r="AX336" t="s">
        <v>20370</v>
      </c>
      <c r="AY336" t="s">
        <v>20450</v>
      </c>
      <c r="AZ336" t="s">
        <v>20390</v>
      </c>
      <c r="BA336" t="s">
        <v>20286</v>
      </c>
      <c r="BB336" t="s">
        <v>20288</v>
      </c>
      <c r="BC336" t="s">
        <v>20454</v>
      </c>
    </row>
    <row r="337" spans="1:55" ht="10.95" customHeight="1" outlineLevel="1" x14ac:dyDescent="0.25">
      <c r="A337" t="s">
        <v>6193</v>
      </c>
      <c r="C337" s="3" t="s">
        <v>12965</v>
      </c>
      <c r="D337" s="3">
        <v>180</v>
      </c>
      <c r="E337" s="9">
        <v>1922</v>
      </c>
      <c r="F337" s="7" t="s">
        <v>8384</v>
      </c>
      <c r="G337" s="7" t="s">
        <v>5219</v>
      </c>
      <c r="H337" s="8" t="s">
        <v>5220</v>
      </c>
      <c r="I337" s="8" t="s">
        <v>8385</v>
      </c>
      <c r="J337" s="19">
        <v>3</v>
      </c>
      <c r="K337" s="19" t="s">
        <v>7738</v>
      </c>
      <c r="L337" s="11"/>
      <c r="M337" s="11"/>
      <c r="N337" s="24"/>
      <c r="P337" s="32"/>
      <c r="T337" s="19"/>
      <c r="U337" s="3">
        <v>364</v>
      </c>
      <c r="W337" t="s">
        <v>7738</v>
      </c>
      <c r="X337" t="str">
        <f t="shared" si="25"/>
        <v/>
      </c>
      <c r="Z337" t="str">
        <f t="shared" si="26"/>
        <v/>
      </c>
      <c r="AB337" s="9"/>
      <c r="AC337" t="s">
        <v>5220</v>
      </c>
      <c r="AD337">
        <f t="shared" si="24"/>
        <v>0</v>
      </c>
      <c r="AF337" s="3"/>
      <c r="AH337" s="9"/>
      <c r="AW337" t="s">
        <v>20370</v>
      </c>
      <c r="AX337" t="s">
        <v>20450</v>
      </c>
      <c r="AY337" t="s">
        <v>20390</v>
      </c>
      <c r="AZ337" t="s">
        <v>20286</v>
      </c>
      <c r="BA337" t="s">
        <v>20288</v>
      </c>
      <c r="BB337" t="s">
        <v>20454</v>
      </c>
    </row>
    <row r="338" spans="1:55" ht="10.95" customHeight="1" outlineLevel="1" x14ac:dyDescent="0.25">
      <c r="A338" t="s">
        <v>6193</v>
      </c>
      <c r="C338" s="3" t="s">
        <v>12965</v>
      </c>
      <c r="D338" s="3">
        <v>184</v>
      </c>
      <c r="E338" s="9">
        <v>1922</v>
      </c>
      <c r="F338" s="7" t="s">
        <v>8386</v>
      </c>
      <c r="G338" s="7" t="s">
        <v>4522</v>
      </c>
      <c r="H338" s="8" t="s">
        <v>5224</v>
      </c>
      <c r="I338" s="8" t="s">
        <v>8385</v>
      </c>
      <c r="J338" s="19">
        <v>3</v>
      </c>
      <c r="K338" s="19" t="s">
        <v>7738</v>
      </c>
      <c r="L338" s="11"/>
      <c r="M338" s="11"/>
      <c r="N338" s="24"/>
      <c r="P338" s="32"/>
      <c r="T338" s="19"/>
      <c r="U338" s="3">
        <v>381</v>
      </c>
      <c r="W338" t="s">
        <v>7738</v>
      </c>
      <c r="X338" t="str">
        <f t="shared" si="25"/>
        <v/>
      </c>
      <c r="Z338" t="str">
        <f t="shared" si="26"/>
        <v/>
      </c>
      <c r="AB338" s="9"/>
      <c r="AC338" t="s">
        <v>5224</v>
      </c>
      <c r="AD338">
        <f t="shared" si="24"/>
        <v>0</v>
      </c>
      <c r="AF338" s="3"/>
      <c r="AH338" s="9"/>
      <c r="AW338" t="s">
        <v>20449</v>
      </c>
      <c r="AY338" t="s">
        <v>20454</v>
      </c>
      <c r="BB338" t="s">
        <v>20288</v>
      </c>
      <c r="BC338" t="s">
        <v>20454</v>
      </c>
    </row>
    <row r="339" spans="1:55" ht="10.95" customHeight="1" outlineLevel="1" x14ac:dyDescent="0.25">
      <c r="A339" t="s">
        <v>6193</v>
      </c>
      <c r="C339" s="3" t="s">
        <v>12965</v>
      </c>
      <c r="D339" s="3">
        <v>185</v>
      </c>
      <c r="E339" s="9">
        <v>1922</v>
      </c>
      <c r="F339" s="7" t="s">
        <v>8386</v>
      </c>
      <c r="G339" s="7" t="s">
        <v>4523</v>
      </c>
      <c r="H339" s="8" t="s">
        <v>5224</v>
      </c>
      <c r="I339" s="8" t="s">
        <v>8385</v>
      </c>
      <c r="J339" s="19">
        <v>1</v>
      </c>
      <c r="K339" s="19" t="s">
        <v>7738</v>
      </c>
      <c r="L339" s="11"/>
      <c r="M339" s="11"/>
      <c r="N339" s="24"/>
      <c r="P339" s="32"/>
      <c r="T339" s="19"/>
      <c r="U339" s="3">
        <v>358</v>
      </c>
      <c r="X339" t="str">
        <f t="shared" si="25"/>
        <v/>
      </c>
      <c r="Z339" t="str">
        <f t="shared" si="26"/>
        <v/>
      </c>
      <c r="AB339" s="9"/>
      <c r="AC339" t="s">
        <v>5224</v>
      </c>
      <c r="AD339">
        <f t="shared" si="24"/>
        <v>0</v>
      </c>
      <c r="AF339" s="3"/>
      <c r="AH339" s="9"/>
      <c r="AW339" t="s">
        <v>20449</v>
      </c>
      <c r="AX339" t="s">
        <v>20370</v>
      </c>
      <c r="AY339" t="s">
        <v>20450</v>
      </c>
      <c r="AZ339" t="s">
        <v>20390</v>
      </c>
      <c r="BA339" t="s">
        <v>20286</v>
      </c>
      <c r="BB339" t="s">
        <v>20288</v>
      </c>
      <c r="BC339" t="s">
        <v>20454</v>
      </c>
    </row>
    <row r="340" spans="1:55" ht="10.95" customHeight="1" outlineLevel="1" x14ac:dyDescent="0.25">
      <c r="A340" t="s">
        <v>6193</v>
      </c>
      <c r="C340" s="3" t="s">
        <v>12965</v>
      </c>
      <c r="D340" s="3">
        <v>192</v>
      </c>
      <c r="E340" s="9">
        <v>1922</v>
      </c>
      <c r="F340" s="7" t="s">
        <v>8389</v>
      </c>
      <c r="G340" s="7" t="s">
        <v>2993</v>
      </c>
      <c r="H340" s="8" t="s">
        <v>5224</v>
      </c>
      <c r="I340" s="8" t="s">
        <v>8387</v>
      </c>
      <c r="J340" s="19">
        <v>1</v>
      </c>
      <c r="K340" s="19" t="s">
        <v>7738</v>
      </c>
      <c r="L340" s="11"/>
      <c r="M340" s="11"/>
      <c r="N340" s="24"/>
      <c r="P340" s="32"/>
      <c r="T340" s="19"/>
      <c r="U340" s="3">
        <v>340</v>
      </c>
      <c r="X340" t="str">
        <f t="shared" si="25"/>
        <v/>
      </c>
      <c r="Z340" t="str">
        <f t="shared" si="26"/>
        <v/>
      </c>
      <c r="AB340" s="9"/>
      <c r="AC340" t="s">
        <v>5224</v>
      </c>
      <c r="AD340">
        <f t="shared" si="24"/>
        <v>0</v>
      </c>
      <c r="AF340" s="3"/>
      <c r="AH340" s="9"/>
      <c r="AW340" t="s">
        <v>20449</v>
      </c>
      <c r="AX340" t="s">
        <v>20370</v>
      </c>
      <c r="AY340" t="s">
        <v>20438</v>
      </c>
      <c r="AZ340" t="s">
        <v>20286</v>
      </c>
      <c r="BA340" t="s">
        <v>20288</v>
      </c>
      <c r="BB340" t="s">
        <v>20454</v>
      </c>
    </row>
    <row r="341" spans="1:55" ht="10.95" customHeight="1" outlineLevel="1" x14ac:dyDescent="0.25">
      <c r="A341" t="s">
        <v>6193</v>
      </c>
      <c r="C341" s="3" t="s">
        <v>12965</v>
      </c>
      <c r="D341" s="3">
        <v>193</v>
      </c>
      <c r="E341" s="9">
        <v>1922</v>
      </c>
      <c r="F341" s="7" t="s">
        <v>8390</v>
      </c>
      <c r="G341" s="7" t="s">
        <v>8388</v>
      </c>
      <c r="H341" s="8" t="s">
        <v>5224</v>
      </c>
      <c r="I341" s="8" t="s">
        <v>8387</v>
      </c>
      <c r="J341" s="19">
        <v>1</v>
      </c>
      <c r="K341" s="19" t="s">
        <v>7738</v>
      </c>
      <c r="L341" s="11"/>
      <c r="M341" s="11"/>
      <c r="N341" s="24"/>
      <c r="P341" s="32"/>
      <c r="T341" s="19"/>
      <c r="U341" s="3">
        <v>341</v>
      </c>
      <c r="X341" t="str">
        <f t="shared" si="25"/>
        <v/>
      </c>
      <c r="Z341" t="str">
        <f t="shared" si="26"/>
        <v/>
      </c>
      <c r="AB341" s="9"/>
      <c r="AC341" t="s">
        <v>5224</v>
      </c>
      <c r="AD341">
        <f t="shared" si="24"/>
        <v>0</v>
      </c>
      <c r="AF341" s="3"/>
      <c r="AH341" s="9"/>
      <c r="AW341" t="s">
        <v>20449</v>
      </c>
      <c r="AX341" t="s">
        <v>20370</v>
      </c>
      <c r="AY341" t="s">
        <v>20438</v>
      </c>
      <c r="AZ341" t="s">
        <v>20286</v>
      </c>
      <c r="BA341" t="s">
        <v>20288</v>
      </c>
      <c r="BB341" t="s">
        <v>20454</v>
      </c>
    </row>
    <row r="342" spans="1:55" ht="10.95" customHeight="1" outlineLevel="1" x14ac:dyDescent="0.25">
      <c r="A342" t="s">
        <v>6193</v>
      </c>
      <c r="C342" s="3" t="s">
        <v>12965</v>
      </c>
      <c r="D342" s="3">
        <v>194</v>
      </c>
      <c r="E342" s="9">
        <v>1922</v>
      </c>
      <c r="F342" s="7" t="s">
        <v>8391</v>
      </c>
      <c r="G342" s="7" t="s">
        <v>8388</v>
      </c>
      <c r="H342" s="8" t="s">
        <v>20451</v>
      </c>
      <c r="I342" s="8" t="s">
        <v>8387</v>
      </c>
      <c r="J342" s="19">
        <v>1</v>
      </c>
      <c r="K342" s="19" t="s">
        <v>123</v>
      </c>
      <c r="L342" s="11"/>
      <c r="M342" s="11"/>
      <c r="N342" s="24"/>
      <c r="P342" s="32"/>
      <c r="S342">
        <v>1</v>
      </c>
      <c r="T342" s="19"/>
      <c r="U342" s="3">
        <v>342</v>
      </c>
      <c r="X342" t="str">
        <f t="shared" si="25"/>
        <v/>
      </c>
      <c r="Z342" t="str">
        <f t="shared" si="26"/>
        <v/>
      </c>
      <c r="AB342" s="9"/>
      <c r="AC342" t="s">
        <v>5224</v>
      </c>
      <c r="AD342">
        <f t="shared" si="24"/>
        <v>0</v>
      </c>
      <c r="AF342" s="3"/>
      <c r="AH342" s="9"/>
      <c r="AW342" t="s">
        <v>20449</v>
      </c>
      <c r="AX342" t="s">
        <v>20370</v>
      </c>
      <c r="AY342" t="s">
        <v>20385</v>
      </c>
      <c r="AZ342" t="s">
        <v>20295</v>
      </c>
      <c r="BA342" t="s">
        <v>20286</v>
      </c>
      <c r="BB342" t="s">
        <v>20288</v>
      </c>
      <c r="BC342" t="s">
        <v>20454</v>
      </c>
    </row>
    <row r="343" spans="1:55" ht="10.95" customHeight="1" outlineLevel="1" x14ac:dyDescent="0.25">
      <c r="A343" t="s">
        <v>6193</v>
      </c>
      <c r="C343" s="3" t="s">
        <v>12965</v>
      </c>
      <c r="D343" s="3">
        <v>195</v>
      </c>
      <c r="E343" s="9">
        <v>1922</v>
      </c>
      <c r="F343" s="7" t="s">
        <v>8392</v>
      </c>
      <c r="G343" s="7" t="s">
        <v>2993</v>
      </c>
      <c r="H343" s="8" t="s">
        <v>20451</v>
      </c>
      <c r="I343" s="8" t="s">
        <v>8387</v>
      </c>
      <c r="J343" s="19">
        <v>1</v>
      </c>
      <c r="K343" s="19" t="s">
        <v>7738</v>
      </c>
      <c r="L343" s="11"/>
      <c r="M343" s="11"/>
      <c r="N343" s="24"/>
      <c r="P343" s="32"/>
      <c r="T343" s="19"/>
      <c r="U343" s="3">
        <v>343</v>
      </c>
      <c r="X343" t="str">
        <f t="shared" si="25"/>
        <v/>
      </c>
      <c r="Z343" t="str">
        <f t="shared" si="26"/>
        <v/>
      </c>
      <c r="AB343" s="9"/>
      <c r="AC343" t="s">
        <v>5224</v>
      </c>
      <c r="AD343">
        <f t="shared" si="24"/>
        <v>0</v>
      </c>
      <c r="AF343" s="3"/>
      <c r="AH343" s="9"/>
      <c r="AW343" t="s">
        <v>20449</v>
      </c>
      <c r="AX343" t="s">
        <v>20370</v>
      </c>
      <c r="AY343" t="s">
        <v>20385</v>
      </c>
      <c r="AZ343" t="s">
        <v>20295</v>
      </c>
      <c r="BA343" t="s">
        <v>20286</v>
      </c>
      <c r="BB343" t="s">
        <v>20288</v>
      </c>
      <c r="BC343" t="s">
        <v>20454</v>
      </c>
    </row>
    <row r="344" spans="1:55" ht="10.95" customHeight="1" outlineLevel="1" x14ac:dyDescent="0.25">
      <c r="A344" t="s">
        <v>6193</v>
      </c>
      <c r="C344" s="3" t="s">
        <v>12965</v>
      </c>
      <c r="D344" s="3">
        <v>196</v>
      </c>
      <c r="E344" s="9">
        <v>1922</v>
      </c>
      <c r="F344" s="7" t="s">
        <v>6148</v>
      </c>
      <c r="G344" s="7" t="s">
        <v>6279</v>
      </c>
      <c r="H344" s="8" t="s">
        <v>20451</v>
      </c>
      <c r="I344" s="8" t="s">
        <v>8393</v>
      </c>
      <c r="J344" s="19">
        <v>3</v>
      </c>
      <c r="K344" s="19" t="s">
        <v>7736</v>
      </c>
      <c r="L344" s="11">
        <v>1.3</v>
      </c>
      <c r="M344" s="11"/>
      <c r="N344" s="24"/>
      <c r="P344" s="32"/>
      <c r="T344" s="19"/>
      <c r="U344" s="3">
        <v>300</v>
      </c>
      <c r="X344" t="str">
        <f t="shared" si="25"/>
        <v/>
      </c>
      <c r="Z344" t="str">
        <f t="shared" si="26"/>
        <v/>
      </c>
      <c r="AB344" s="9"/>
      <c r="AC344" t="s">
        <v>5224</v>
      </c>
      <c r="AD344">
        <f t="shared" si="24"/>
        <v>0</v>
      </c>
      <c r="AF344" s="3"/>
      <c r="AG344" t="s">
        <v>5225</v>
      </c>
      <c r="AH344" s="9" t="s">
        <v>4613</v>
      </c>
      <c r="AW344" t="s">
        <v>20449</v>
      </c>
      <c r="AX344" t="s">
        <v>20414</v>
      </c>
      <c r="AY344" t="s">
        <v>20452</v>
      </c>
      <c r="AZ344" t="s">
        <v>20286</v>
      </c>
      <c r="BA344" t="s">
        <v>20288</v>
      </c>
      <c r="BB344" t="s">
        <v>20454</v>
      </c>
    </row>
    <row r="345" spans="1:55" ht="10.95" customHeight="1" outlineLevel="1" x14ac:dyDescent="0.25">
      <c r="A345" t="s">
        <v>6193</v>
      </c>
      <c r="C345" s="3" t="s">
        <v>12965</v>
      </c>
      <c r="D345" s="3">
        <v>197</v>
      </c>
      <c r="E345" s="9">
        <v>1922</v>
      </c>
      <c r="F345" s="7" t="s">
        <v>6027</v>
      </c>
      <c r="G345" s="7" t="s">
        <v>1334</v>
      </c>
      <c r="H345" s="8" t="s">
        <v>20451</v>
      </c>
      <c r="I345" s="8" t="s">
        <v>8393</v>
      </c>
      <c r="J345" s="19">
        <v>3</v>
      </c>
      <c r="K345" s="19" t="s">
        <v>7736</v>
      </c>
      <c r="L345" s="11">
        <v>1.3</v>
      </c>
      <c r="M345" s="11"/>
      <c r="N345" s="24"/>
      <c r="P345" s="32"/>
      <c r="R345">
        <v>1</v>
      </c>
      <c r="S345">
        <v>1</v>
      </c>
      <c r="T345" s="19"/>
      <c r="U345" s="3">
        <v>301</v>
      </c>
      <c r="X345" t="str">
        <f t="shared" si="25"/>
        <v/>
      </c>
      <c r="Z345" t="str">
        <f t="shared" si="26"/>
        <v/>
      </c>
      <c r="AB345" s="9"/>
      <c r="AC345" t="s">
        <v>5224</v>
      </c>
      <c r="AD345">
        <f t="shared" si="24"/>
        <v>0</v>
      </c>
      <c r="AF345" s="3"/>
      <c r="AG345" t="s">
        <v>5225</v>
      </c>
      <c r="AH345" s="9" t="s">
        <v>4613</v>
      </c>
      <c r="AW345" t="s">
        <v>20449</v>
      </c>
      <c r="AX345" t="s">
        <v>20414</v>
      </c>
      <c r="AY345" t="s">
        <v>20452</v>
      </c>
      <c r="AZ345" t="s">
        <v>20286</v>
      </c>
      <c r="BA345" t="s">
        <v>20288</v>
      </c>
      <c r="BB345" t="s">
        <v>20454</v>
      </c>
    </row>
    <row r="346" spans="1:55" ht="10.95" customHeight="1" outlineLevel="1" x14ac:dyDescent="0.25">
      <c r="A346" t="s">
        <v>6193</v>
      </c>
      <c r="C346" s="3" t="s">
        <v>12965</v>
      </c>
      <c r="D346" s="3">
        <v>203</v>
      </c>
      <c r="E346" s="9">
        <v>1922</v>
      </c>
      <c r="F346" s="7" t="s">
        <v>3115</v>
      </c>
      <c r="G346" s="7" t="s">
        <v>3116</v>
      </c>
      <c r="H346" s="8" t="s">
        <v>5224</v>
      </c>
      <c r="I346" s="8" t="s">
        <v>8393</v>
      </c>
      <c r="J346" s="19">
        <v>3</v>
      </c>
      <c r="K346" s="19" t="s">
        <v>7736</v>
      </c>
      <c r="L346" s="11">
        <v>1.3</v>
      </c>
      <c r="M346" s="11"/>
      <c r="N346" s="24"/>
      <c r="P346" s="32"/>
      <c r="T346" s="19"/>
      <c r="U346" s="3">
        <v>307</v>
      </c>
      <c r="X346" t="str">
        <f t="shared" si="25"/>
        <v/>
      </c>
      <c r="Z346" t="str">
        <f t="shared" si="26"/>
        <v/>
      </c>
      <c r="AB346" s="9"/>
      <c r="AC346" t="s">
        <v>5224</v>
      </c>
      <c r="AD346">
        <f t="shared" si="24"/>
        <v>0</v>
      </c>
      <c r="AF346" s="3"/>
      <c r="AG346" t="s">
        <v>5225</v>
      </c>
      <c r="AH346" s="9" t="s">
        <v>4613</v>
      </c>
      <c r="AW346" t="s">
        <v>20449</v>
      </c>
      <c r="AX346" t="s">
        <v>20414</v>
      </c>
      <c r="AY346" t="s">
        <v>20452</v>
      </c>
      <c r="AZ346" t="s">
        <v>20286</v>
      </c>
      <c r="BA346" t="s">
        <v>20366</v>
      </c>
      <c r="BB346" t="s">
        <v>20288</v>
      </c>
      <c r="BC346" t="s">
        <v>20454</v>
      </c>
    </row>
    <row r="347" spans="1:55" ht="10.95" customHeight="1" outlineLevel="1" x14ac:dyDescent="0.25">
      <c r="A347" t="s">
        <v>6193</v>
      </c>
      <c r="C347" s="3" t="s">
        <v>12965</v>
      </c>
      <c r="D347" s="3">
        <v>208</v>
      </c>
      <c r="E347" s="9">
        <v>1923</v>
      </c>
      <c r="F347" s="7" t="s">
        <v>8395</v>
      </c>
      <c r="G347" s="7" t="s">
        <v>5219</v>
      </c>
      <c r="H347" s="8" t="s">
        <v>5220</v>
      </c>
      <c r="I347" s="8" t="s">
        <v>8394</v>
      </c>
      <c r="J347" s="19">
        <v>3</v>
      </c>
      <c r="K347" s="19" t="s">
        <v>7738</v>
      </c>
      <c r="L347" s="11"/>
      <c r="M347" s="11"/>
      <c r="N347" s="24"/>
      <c r="P347" s="32"/>
      <c r="T347" s="19"/>
      <c r="U347" s="3"/>
      <c r="W347" t="s">
        <v>7738</v>
      </c>
      <c r="X347" t="str">
        <f t="shared" si="25"/>
        <v/>
      </c>
      <c r="Z347" t="str">
        <f t="shared" si="26"/>
        <v/>
      </c>
      <c r="AB347" s="9"/>
      <c r="AC347" t="s">
        <v>5220</v>
      </c>
      <c r="AD347">
        <f t="shared" si="24"/>
        <v>0</v>
      </c>
      <c r="AF347" s="3"/>
      <c r="AH347" s="9"/>
      <c r="AW347" t="s">
        <v>20370</v>
      </c>
      <c r="AX347" t="s">
        <v>20450</v>
      </c>
      <c r="AY347" t="s">
        <v>20390</v>
      </c>
      <c r="AZ347" t="s">
        <v>20286</v>
      </c>
      <c r="BA347" t="s">
        <v>20288</v>
      </c>
      <c r="BB347" t="s">
        <v>20454</v>
      </c>
    </row>
    <row r="348" spans="1:55" ht="10.95" customHeight="1" outlineLevel="1" x14ac:dyDescent="0.25">
      <c r="A348" t="s">
        <v>6193</v>
      </c>
      <c r="C348" s="3" t="s">
        <v>12965</v>
      </c>
      <c r="D348" s="3" t="s">
        <v>8402</v>
      </c>
      <c r="E348" s="9">
        <v>1923</v>
      </c>
      <c r="F348" s="7" t="s">
        <v>8397</v>
      </c>
      <c r="G348" s="7" t="s">
        <v>6279</v>
      </c>
      <c r="H348" s="8" t="s">
        <v>20451</v>
      </c>
      <c r="I348" s="8" t="s">
        <v>8396</v>
      </c>
      <c r="J348" s="19">
        <v>3</v>
      </c>
      <c r="K348" s="19" t="s">
        <v>7738</v>
      </c>
      <c r="L348" s="11"/>
      <c r="M348" s="11"/>
      <c r="N348" s="24"/>
      <c r="P348" s="32"/>
      <c r="T348" s="19"/>
      <c r="U348" s="3">
        <v>310</v>
      </c>
      <c r="X348" t="str">
        <f t="shared" si="25"/>
        <v/>
      </c>
      <c r="Z348" t="str">
        <f t="shared" si="26"/>
        <v/>
      </c>
      <c r="AB348" s="9"/>
      <c r="AC348" t="s">
        <v>5224</v>
      </c>
      <c r="AD348">
        <f t="shared" ref="AD348:AD379" si="27">COUNTIF(H348,"*Fuji*")</f>
        <v>0</v>
      </c>
      <c r="AF348" s="3"/>
      <c r="AG348" t="s">
        <v>5225</v>
      </c>
      <c r="AH348" s="9" t="s">
        <v>4623</v>
      </c>
      <c r="AW348" t="s">
        <v>20449</v>
      </c>
      <c r="AX348" t="s">
        <v>20414</v>
      </c>
      <c r="AY348" t="s">
        <v>20452</v>
      </c>
      <c r="AZ348" t="s">
        <v>20286</v>
      </c>
      <c r="BA348" t="s">
        <v>20288</v>
      </c>
      <c r="BB348" t="s">
        <v>20454</v>
      </c>
    </row>
    <row r="349" spans="1:55" ht="10.95" customHeight="1" outlineLevel="1" x14ac:dyDescent="0.25">
      <c r="A349" t="s">
        <v>6193</v>
      </c>
      <c r="C349" s="3" t="s">
        <v>12965</v>
      </c>
      <c r="D349" s="3" t="s">
        <v>8400</v>
      </c>
      <c r="E349" s="9">
        <v>1923</v>
      </c>
      <c r="F349" s="7" t="s">
        <v>8398</v>
      </c>
      <c r="G349" s="7" t="s">
        <v>6279</v>
      </c>
      <c r="H349" s="8" t="s">
        <v>20451</v>
      </c>
      <c r="I349" s="8" t="s">
        <v>8396</v>
      </c>
      <c r="J349" s="19">
        <v>3</v>
      </c>
      <c r="K349" s="19" t="s">
        <v>7738</v>
      </c>
      <c r="L349" s="11"/>
      <c r="M349" s="11"/>
      <c r="N349" s="24"/>
      <c r="P349" s="32"/>
      <c r="T349" s="19"/>
      <c r="U349" s="3">
        <v>311</v>
      </c>
      <c r="X349" t="str">
        <f t="shared" si="25"/>
        <v/>
      </c>
      <c r="Z349" t="str">
        <f t="shared" si="26"/>
        <v/>
      </c>
      <c r="AB349" s="9"/>
      <c r="AC349" t="s">
        <v>5224</v>
      </c>
      <c r="AD349">
        <f t="shared" si="27"/>
        <v>0</v>
      </c>
      <c r="AF349" s="3"/>
      <c r="AG349" t="s">
        <v>5225</v>
      </c>
      <c r="AH349" s="9" t="s">
        <v>4623</v>
      </c>
      <c r="AW349" t="s">
        <v>20449</v>
      </c>
      <c r="AX349" t="s">
        <v>20414</v>
      </c>
      <c r="AY349" t="s">
        <v>20452</v>
      </c>
      <c r="AZ349" t="s">
        <v>20286</v>
      </c>
      <c r="BA349" t="s">
        <v>20288</v>
      </c>
      <c r="BB349" t="s">
        <v>20454</v>
      </c>
    </row>
    <row r="350" spans="1:55" ht="10.95" customHeight="1" outlineLevel="1" x14ac:dyDescent="0.25">
      <c r="A350" t="s">
        <v>6193</v>
      </c>
      <c r="C350" s="3" t="s">
        <v>12965</v>
      </c>
      <c r="D350" s="3" t="s">
        <v>8401</v>
      </c>
      <c r="E350" s="9">
        <v>1923</v>
      </c>
      <c r="F350" s="7" t="s">
        <v>8399</v>
      </c>
      <c r="G350" s="7" t="s">
        <v>6279</v>
      </c>
      <c r="H350" s="8" t="s">
        <v>20451</v>
      </c>
      <c r="I350" s="8" t="s">
        <v>8396</v>
      </c>
      <c r="J350" s="19">
        <v>3</v>
      </c>
      <c r="K350" s="19" t="s">
        <v>7736</v>
      </c>
      <c r="L350" s="11">
        <v>4</v>
      </c>
      <c r="M350" s="11"/>
      <c r="N350" s="24"/>
      <c r="P350" s="32"/>
      <c r="T350" s="19"/>
      <c r="U350" s="3">
        <v>312</v>
      </c>
      <c r="X350" t="str">
        <f t="shared" si="25"/>
        <v/>
      </c>
      <c r="Z350" t="str">
        <f t="shared" si="26"/>
        <v/>
      </c>
      <c r="AB350" s="9"/>
      <c r="AC350" t="s">
        <v>5224</v>
      </c>
      <c r="AD350">
        <f t="shared" si="27"/>
        <v>0</v>
      </c>
      <c r="AF350" s="3"/>
      <c r="AG350" t="s">
        <v>5225</v>
      </c>
      <c r="AH350" s="9" t="s">
        <v>4623</v>
      </c>
      <c r="AW350" t="s">
        <v>20449</v>
      </c>
      <c r="AX350" t="s">
        <v>20414</v>
      </c>
      <c r="AY350" t="s">
        <v>20452</v>
      </c>
      <c r="AZ350" t="s">
        <v>20286</v>
      </c>
      <c r="BA350" t="s">
        <v>20288</v>
      </c>
      <c r="BB350" t="s">
        <v>20454</v>
      </c>
    </row>
    <row r="351" spans="1:55" ht="10.95" customHeight="1" outlineLevel="1" x14ac:dyDescent="0.25">
      <c r="A351" t="s">
        <v>6193</v>
      </c>
      <c r="C351" s="3" t="s">
        <v>12965</v>
      </c>
      <c r="D351" s="3" t="s">
        <v>8008</v>
      </c>
      <c r="E351" s="9">
        <v>1923</v>
      </c>
      <c r="F351" s="7" t="s">
        <v>4093</v>
      </c>
      <c r="G351" s="7" t="s">
        <v>4096</v>
      </c>
      <c r="H351" s="8" t="s">
        <v>20451</v>
      </c>
      <c r="I351" s="8" t="s">
        <v>8396</v>
      </c>
      <c r="J351" s="19">
        <v>3</v>
      </c>
      <c r="K351" s="19" t="s">
        <v>7738</v>
      </c>
      <c r="L351" s="11"/>
      <c r="M351" s="11"/>
      <c r="N351" s="24"/>
      <c r="P351" s="32"/>
      <c r="T351" s="19"/>
      <c r="U351" s="3">
        <v>313</v>
      </c>
      <c r="X351" t="str">
        <f t="shared" si="25"/>
        <v/>
      </c>
      <c r="Z351" t="str">
        <f t="shared" si="26"/>
        <v/>
      </c>
      <c r="AB351" s="9"/>
      <c r="AC351" t="s">
        <v>5224</v>
      </c>
      <c r="AD351">
        <f t="shared" si="27"/>
        <v>0</v>
      </c>
      <c r="AF351" s="3"/>
      <c r="AG351" t="s">
        <v>5225</v>
      </c>
      <c r="AH351" s="9" t="s">
        <v>4623</v>
      </c>
      <c r="AW351" t="s">
        <v>20449</v>
      </c>
      <c r="AX351" t="s">
        <v>20414</v>
      </c>
      <c r="AY351" t="s">
        <v>20452</v>
      </c>
      <c r="AZ351" t="s">
        <v>20286</v>
      </c>
      <c r="BA351" t="s">
        <v>20288</v>
      </c>
      <c r="BB351" t="s">
        <v>20454</v>
      </c>
    </row>
    <row r="352" spans="1:55" ht="10.95" customHeight="1" outlineLevel="1" x14ac:dyDescent="0.25">
      <c r="A352" t="s">
        <v>6193</v>
      </c>
      <c r="C352" s="3" t="s">
        <v>12965</v>
      </c>
      <c r="D352" s="3" t="s">
        <v>8403</v>
      </c>
      <c r="E352" s="9">
        <v>1923</v>
      </c>
      <c r="F352" s="7" t="s">
        <v>4094</v>
      </c>
      <c r="G352" s="7" t="s">
        <v>4096</v>
      </c>
      <c r="H352" s="8" t="s">
        <v>20451</v>
      </c>
      <c r="I352" s="8" t="s">
        <v>8396</v>
      </c>
      <c r="J352" s="19">
        <v>3</v>
      </c>
      <c r="K352" s="19" t="s">
        <v>7738</v>
      </c>
      <c r="L352" s="11"/>
      <c r="M352" s="11"/>
      <c r="N352" s="24"/>
      <c r="P352" s="32"/>
      <c r="T352" s="19"/>
      <c r="U352" s="3">
        <v>314</v>
      </c>
      <c r="X352" t="str">
        <f t="shared" si="25"/>
        <v/>
      </c>
      <c r="Z352" t="str">
        <f t="shared" si="26"/>
        <v/>
      </c>
      <c r="AB352" s="9"/>
      <c r="AC352" t="s">
        <v>5224</v>
      </c>
      <c r="AD352">
        <f t="shared" si="27"/>
        <v>0</v>
      </c>
      <c r="AF352" s="3"/>
      <c r="AG352" t="s">
        <v>5225</v>
      </c>
      <c r="AH352" s="9" t="s">
        <v>4623</v>
      </c>
      <c r="AW352" t="s">
        <v>20449</v>
      </c>
      <c r="AX352" t="s">
        <v>20414</v>
      </c>
      <c r="AY352" t="s">
        <v>20452</v>
      </c>
      <c r="AZ352" t="s">
        <v>20286</v>
      </c>
      <c r="BA352" t="s">
        <v>20288</v>
      </c>
      <c r="BB352" t="s">
        <v>20454</v>
      </c>
    </row>
    <row r="353" spans="1:54" ht="10.95" customHeight="1" outlineLevel="1" x14ac:dyDescent="0.25">
      <c r="A353" t="s">
        <v>6193</v>
      </c>
      <c r="C353" s="3" t="s">
        <v>12965</v>
      </c>
      <c r="D353" s="3" t="s">
        <v>8404</v>
      </c>
      <c r="E353" s="9">
        <v>1923</v>
      </c>
      <c r="F353" s="7" t="s">
        <v>4095</v>
      </c>
      <c r="G353" s="7" t="s">
        <v>4096</v>
      </c>
      <c r="H353" s="8" t="s">
        <v>20451</v>
      </c>
      <c r="I353" s="8" t="s">
        <v>8396</v>
      </c>
      <c r="J353" s="19">
        <v>3</v>
      </c>
      <c r="K353" s="19" t="s">
        <v>7738</v>
      </c>
      <c r="L353" s="11"/>
      <c r="M353" s="11"/>
      <c r="N353" s="24"/>
      <c r="P353" s="32"/>
      <c r="T353" s="19"/>
      <c r="U353" s="3">
        <v>315</v>
      </c>
      <c r="X353" t="str">
        <f t="shared" si="25"/>
        <v/>
      </c>
      <c r="Z353" t="str">
        <f t="shared" si="26"/>
        <v/>
      </c>
      <c r="AB353" s="9"/>
      <c r="AC353" t="s">
        <v>5224</v>
      </c>
      <c r="AD353">
        <f t="shared" si="27"/>
        <v>0</v>
      </c>
      <c r="AF353" s="3"/>
      <c r="AG353" t="s">
        <v>5225</v>
      </c>
      <c r="AH353" s="9" t="s">
        <v>4623</v>
      </c>
      <c r="AW353" t="s">
        <v>20449</v>
      </c>
      <c r="AX353" t="s">
        <v>20414</v>
      </c>
      <c r="AY353" t="s">
        <v>20452</v>
      </c>
      <c r="AZ353" t="s">
        <v>20286</v>
      </c>
      <c r="BA353" t="s">
        <v>20288</v>
      </c>
      <c r="BB353" t="s">
        <v>20454</v>
      </c>
    </row>
    <row r="354" spans="1:54" ht="10.95" customHeight="1" outlineLevel="1" x14ac:dyDescent="0.25">
      <c r="A354" t="s">
        <v>6193</v>
      </c>
      <c r="C354" s="3" t="s">
        <v>12965</v>
      </c>
      <c r="D354" s="3" t="s">
        <v>5203</v>
      </c>
      <c r="E354" s="9">
        <v>1923</v>
      </c>
      <c r="F354" s="7" t="s">
        <v>3117</v>
      </c>
      <c r="G354" s="7" t="s">
        <v>3116</v>
      </c>
      <c r="H354" s="8" t="s">
        <v>5224</v>
      </c>
      <c r="I354" s="8" t="s">
        <v>8396</v>
      </c>
      <c r="J354" s="19">
        <v>3</v>
      </c>
      <c r="K354" s="19" t="s">
        <v>7738</v>
      </c>
      <c r="L354" s="11"/>
      <c r="M354" s="11"/>
      <c r="N354" s="24"/>
      <c r="P354" s="32"/>
      <c r="T354" s="19"/>
      <c r="U354" s="3">
        <v>328</v>
      </c>
      <c r="W354" t="s">
        <v>7738</v>
      </c>
      <c r="X354" t="str">
        <f t="shared" si="25"/>
        <v/>
      </c>
      <c r="Z354" t="str">
        <f t="shared" si="26"/>
        <v/>
      </c>
      <c r="AB354" s="9"/>
      <c r="AC354" t="s">
        <v>5224</v>
      </c>
      <c r="AD354">
        <f t="shared" si="27"/>
        <v>0</v>
      </c>
      <c r="AF354" s="3"/>
      <c r="AG354" t="s">
        <v>5225</v>
      </c>
      <c r="AH354" s="9" t="s">
        <v>4623</v>
      </c>
      <c r="AW354" t="s">
        <v>20449</v>
      </c>
    </row>
    <row r="355" spans="1:54" ht="10.95" customHeight="1" outlineLevel="1" x14ac:dyDescent="0.25">
      <c r="A355" t="s">
        <v>6193</v>
      </c>
      <c r="C355" s="3" t="s">
        <v>12965</v>
      </c>
      <c r="D355" s="3" t="s">
        <v>5204</v>
      </c>
      <c r="E355" s="9">
        <v>1923</v>
      </c>
      <c r="F355" s="7" t="s">
        <v>1717</v>
      </c>
      <c r="G355" s="7" t="s">
        <v>3116</v>
      </c>
      <c r="H355" s="8" t="s">
        <v>5224</v>
      </c>
      <c r="I355" s="8" t="s">
        <v>8396</v>
      </c>
      <c r="J355" s="19">
        <v>3</v>
      </c>
      <c r="K355" s="19" t="s">
        <v>7738</v>
      </c>
      <c r="L355" s="11"/>
      <c r="M355" s="11"/>
      <c r="N355" s="24"/>
      <c r="P355" s="32"/>
      <c r="T355" s="19"/>
      <c r="U355" s="3">
        <v>329</v>
      </c>
      <c r="W355" t="s">
        <v>7738</v>
      </c>
      <c r="X355" t="str">
        <f t="shared" si="25"/>
        <v/>
      </c>
      <c r="Z355" t="str">
        <f t="shared" si="26"/>
        <v/>
      </c>
      <c r="AB355" s="9"/>
      <c r="AC355" t="s">
        <v>5224</v>
      </c>
      <c r="AD355">
        <f t="shared" si="27"/>
        <v>0</v>
      </c>
      <c r="AF355" s="3"/>
      <c r="AG355" t="s">
        <v>5225</v>
      </c>
      <c r="AH355" s="9" t="s">
        <v>4623</v>
      </c>
      <c r="AW355" t="s">
        <v>20449</v>
      </c>
    </row>
    <row r="356" spans="1:54" ht="10.95" customHeight="1" outlineLevel="1" x14ac:dyDescent="0.25">
      <c r="A356" t="s">
        <v>6193</v>
      </c>
      <c r="C356" s="3" t="s">
        <v>12965</v>
      </c>
      <c r="D356" s="3">
        <v>220</v>
      </c>
      <c r="E356" s="9">
        <v>1992</v>
      </c>
      <c r="F356" s="7" t="s">
        <v>18706</v>
      </c>
      <c r="G356" s="7" t="s">
        <v>5401</v>
      </c>
      <c r="H356" s="8" t="s">
        <v>5224</v>
      </c>
      <c r="I356" s="8" t="s">
        <v>8406</v>
      </c>
      <c r="J356" s="19">
        <v>1</v>
      </c>
      <c r="K356" s="19" t="s">
        <v>7736</v>
      </c>
      <c r="L356" s="11">
        <v>1</v>
      </c>
      <c r="M356" s="11"/>
      <c r="N356" s="24"/>
      <c r="P356" s="32"/>
      <c r="T356" s="19"/>
      <c r="U356" s="3"/>
      <c r="X356" t="str">
        <f t="shared" si="25"/>
        <v/>
      </c>
      <c r="Z356" t="str">
        <f t="shared" si="26"/>
        <v/>
      </c>
      <c r="AB356" s="9"/>
      <c r="AC356" t="s">
        <v>5224</v>
      </c>
      <c r="AD356">
        <f t="shared" si="27"/>
        <v>0</v>
      </c>
      <c r="AF356" s="3"/>
      <c r="AG356" t="s">
        <v>5225</v>
      </c>
      <c r="AH356" s="9"/>
    </row>
    <row r="357" spans="1:54" ht="10.95" customHeight="1" outlineLevel="1" x14ac:dyDescent="0.25">
      <c r="A357" t="s">
        <v>6193</v>
      </c>
      <c r="C357" s="3" t="s">
        <v>12965</v>
      </c>
      <c r="D357" s="3">
        <v>221</v>
      </c>
      <c r="E357" s="9">
        <v>1992</v>
      </c>
      <c r="F357" s="7" t="s">
        <v>4689</v>
      </c>
      <c r="G357" s="7" t="s">
        <v>5401</v>
      </c>
      <c r="H357" s="8" t="s">
        <v>5224</v>
      </c>
      <c r="I357" s="8" t="s">
        <v>8406</v>
      </c>
      <c r="J357" s="19">
        <v>1</v>
      </c>
      <c r="K357" s="19" t="s">
        <v>7736</v>
      </c>
      <c r="L357" s="11">
        <v>1</v>
      </c>
      <c r="M357" s="11"/>
      <c r="N357" s="24"/>
      <c r="P357" s="32"/>
      <c r="T357" s="19"/>
      <c r="U357" s="3"/>
      <c r="X357" t="str">
        <f t="shared" si="25"/>
        <v/>
      </c>
      <c r="Z357" t="str">
        <f t="shared" si="26"/>
        <v/>
      </c>
      <c r="AB357" s="9"/>
      <c r="AC357" t="s">
        <v>5224</v>
      </c>
      <c r="AD357">
        <f t="shared" si="27"/>
        <v>0</v>
      </c>
      <c r="AF357" s="3"/>
      <c r="AG357" t="s">
        <v>5225</v>
      </c>
      <c r="AH357" s="9"/>
    </row>
    <row r="358" spans="1:54" ht="10.95" customHeight="1" outlineLevel="1" x14ac:dyDescent="0.25">
      <c r="A358" t="s">
        <v>6193</v>
      </c>
      <c r="C358" s="3" t="s">
        <v>12965</v>
      </c>
      <c r="D358" s="3">
        <v>222</v>
      </c>
      <c r="E358" s="9">
        <v>1992</v>
      </c>
      <c r="F358" s="7" t="s">
        <v>18707</v>
      </c>
      <c r="G358" s="7" t="s">
        <v>5401</v>
      </c>
      <c r="H358" s="8" t="s">
        <v>5224</v>
      </c>
      <c r="I358" s="8" t="s">
        <v>8406</v>
      </c>
      <c r="J358" s="19">
        <v>1</v>
      </c>
      <c r="K358" s="19" t="s">
        <v>7736</v>
      </c>
      <c r="L358" s="11">
        <v>1</v>
      </c>
      <c r="M358" s="11"/>
      <c r="N358" s="24"/>
      <c r="P358" s="32"/>
      <c r="T358" s="19"/>
      <c r="U358" s="3"/>
      <c r="X358" t="str">
        <f t="shared" si="25"/>
        <v/>
      </c>
      <c r="Z358" t="str">
        <f t="shared" si="26"/>
        <v/>
      </c>
      <c r="AB358" s="9"/>
      <c r="AC358" t="s">
        <v>5224</v>
      </c>
      <c r="AD358">
        <f t="shared" si="27"/>
        <v>0</v>
      </c>
      <c r="AF358" s="3"/>
      <c r="AG358" t="s">
        <v>5225</v>
      </c>
      <c r="AH358" s="9"/>
    </row>
    <row r="359" spans="1:54" ht="10.95" customHeight="1" outlineLevel="1" x14ac:dyDescent="0.25">
      <c r="A359" t="s">
        <v>6193</v>
      </c>
      <c r="C359" s="3" t="s">
        <v>12965</v>
      </c>
      <c r="D359" s="3" t="s">
        <v>8405</v>
      </c>
      <c r="E359" s="9">
        <v>1992</v>
      </c>
      <c r="F359" s="7" t="s">
        <v>475</v>
      </c>
      <c r="G359" s="7" t="s">
        <v>5401</v>
      </c>
      <c r="H359" s="8" t="s">
        <v>5224</v>
      </c>
      <c r="I359" s="8" t="s">
        <v>8406</v>
      </c>
      <c r="J359" s="19">
        <v>1</v>
      </c>
      <c r="K359" s="19" t="s">
        <v>7736</v>
      </c>
      <c r="L359" s="11">
        <v>2.5</v>
      </c>
      <c r="M359" s="11"/>
      <c r="N359" s="24"/>
      <c r="P359" s="32"/>
      <c r="T359" s="19"/>
      <c r="U359" s="3">
        <v>430</v>
      </c>
      <c r="X359" t="str">
        <f t="shared" si="25"/>
        <v/>
      </c>
      <c r="Z359" t="str">
        <f t="shared" si="26"/>
        <v/>
      </c>
      <c r="AB359" s="9"/>
      <c r="AC359" t="s">
        <v>476</v>
      </c>
      <c r="AD359">
        <f t="shared" si="27"/>
        <v>0</v>
      </c>
      <c r="AF359" s="3"/>
      <c r="AG359" t="s">
        <v>5225</v>
      </c>
      <c r="AH359" s="9" t="s">
        <v>4925</v>
      </c>
    </row>
    <row r="360" spans="1:54" ht="10.95" customHeight="1" outlineLevel="1" x14ac:dyDescent="0.25">
      <c r="A360" t="s">
        <v>6193</v>
      </c>
      <c r="C360" s="3" t="s">
        <v>12965</v>
      </c>
      <c r="D360" s="3">
        <v>223</v>
      </c>
      <c r="E360" s="9">
        <v>1992</v>
      </c>
      <c r="F360" s="7" t="s">
        <v>477</v>
      </c>
      <c r="G360" s="7" t="s">
        <v>5401</v>
      </c>
      <c r="H360" s="8" t="s">
        <v>5224</v>
      </c>
      <c r="I360" s="8" t="s">
        <v>8406</v>
      </c>
      <c r="J360" s="19">
        <v>1</v>
      </c>
      <c r="K360" s="19" t="s">
        <v>20093</v>
      </c>
      <c r="L360" s="11"/>
      <c r="M360" s="11"/>
      <c r="N360" s="24"/>
      <c r="P360" s="32"/>
      <c r="T360" s="19"/>
      <c r="U360" s="3">
        <v>431</v>
      </c>
      <c r="X360" t="str">
        <f t="shared" si="25"/>
        <v/>
      </c>
      <c r="Z360" t="str">
        <f t="shared" si="26"/>
        <v/>
      </c>
      <c r="AB360" s="9"/>
      <c r="AC360" t="s">
        <v>478</v>
      </c>
      <c r="AD360">
        <f t="shared" si="27"/>
        <v>0</v>
      </c>
      <c r="AF360" s="3"/>
      <c r="AG360" t="s">
        <v>5225</v>
      </c>
      <c r="AH360" s="9" t="s">
        <v>4623</v>
      </c>
    </row>
    <row r="361" spans="1:54" ht="10.95" customHeight="1" outlineLevel="1" x14ac:dyDescent="0.25">
      <c r="A361" t="s">
        <v>6193</v>
      </c>
      <c r="C361" s="3" t="s">
        <v>12965</v>
      </c>
      <c r="D361" s="3" t="s">
        <v>271</v>
      </c>
      <c r="E361" s="9">
        <v>1992</v>
      </c>
      <c r="F361" s="7" t="s">
        <v>11772</v>
      </c>
      <c r="G361" s="7" t="s">
        <v>5401</v>
      </c>
      <c r="H361" s="8" t="s">
        <v>5224</v>
      </c>
      <c r="I361" s="8" t="s">
        <v>8406</v>
      </c>
      <c r="J361" s="19">
        <v>3</v>
      </c>
      <c r="K361" s="19" t="s">
        <v>7736</v>
      </c>
      <c r="L361" s="11">
        <v>13.6</v>
      </c>
      <c r="M361" s="11"/>
      <c r="N361" s="24"/>
      <c r="P361" s="32"/>
      <c r="T361" s="19"/>
      <c r="U361" s="3"/>
      <c r="X361" t="str">
        <f t="shared" si="25"/>
        <v/>
      </c>
      <c r="Z361">
        <f t="shared" si="26"/>
        <v>1</v>
      </c>
      <c r="AB361" s="9"/>
      <c r="AC361" t="s">
        <v>478</v>
      </c>
      <c r="AD361">
        <f t="shared" si="27"/>
        <v>0</v>
      </c>
      <c r="AF361" s="3"/>
      <c r="AG361" t="s">
        <v>5225</v>
      </c>
      <c r="AH361" s="9"/>
    </row>
    <row r="362" spans="1:54" ht="10.95" customHeight="1" outlineLevel="1" x14ac:dyDescent="0.25">
      <c r="A362" t="s">
        <v>6193</v>
      </c>
      <c r="C362" s="3" t="s">
        <v>12965</v>
      </c>
      <c r="D362" s="3">
        <v>224</v>
      </c>
      <c r="E362" s="9">
        <v>1992</v>
      </c>
      <c r="F362" s="7" t="s">
        <v>479</v>
      </c>
      <c r="G362" s="7" t="s">
        <v>5401</v>
      </c>
      <c r="H362" s="8" t="s">
        <v>20451</v>
      </c>
      <c r="I362" s="8" t="s">
        <v>8407</v>
      </c>
      <c r="J362" s="19">
        <v>3</v>
      </c>
      <c r="K362" s="19" t="s">
        <v>7736</v>
      </c>
      <c r="L362" s="11">
        <v>2.5</v>
      </c>
      <c r="M362" s="11"/>
      <c r="N362" s="24"/>
      <c r="P362" s="32"/>
      <c r="T362" s="19"/>
      <c r="U362" s="3" t="s">
        <v>7962</v>
      </c>
      <c r="X362" t="str">
        <f t="shared" si="25"/>
        <v/>
      </c>
      <c r="Z362" t="str">
        <f t="shared" si="26"/>
        <v/>
      </c>
      <c r="AB362" s="9"/>
      <c r="AC362" t="s">
        <v>480</v>
      </c>
      <c r="AD362">
        <f t="shared" si="27"/>
        <v>0</v>
      </c>
      <c r="AF362" s="3"/>
      <c r="AG362" t="s">
        <v>5225</v>
      </c>
      <c r="AH362" s="9" t="s">
        <v>4925</v>
      </c>
      <c r="AW362" t="s">
        <v>20449</v>
      </c>
      <c r="AX362" t="s">
        <v>20414</v>
      </c>
      <c r="AY362" t="s">
        <v>20457</v>
      </c>
      <c r="AZ362" t="s">
        <v>20458</v>
      </c>
      <c r="BA362" t="s">
        <v>20286</v>
      </c>
      <c r="BB362" t="s">
        <v>20454</v>
      </c>
    </row>
    <row r="363" spans="1:54" ht="10.95" customHeight="1" outlineLevel="1" x14ac:dyDescent="0.25">
      <c r="A363" t="s">
        <v>6193</v>
      </c>
      <c r="C363" s="3" t="s">
        <v>12965</v>
      </c>
      <c r="D363" s="3">
        <v>241</v>
      </c>
      <c r="E363" s="9">
        <v>1993</v>
      </c>
      <c r="F363" s="7" t="s">
        <v>1757</v>
      </c>
      <c r="G363" s="7" t="s">
        <v>5401</v>
      </c>
      <c r="H363" s="8" t="s">
        <v>3999</v>
      </c>
      <c r="I363" s="8" t="s">
        <v>8408</v>
      </c>
      <c r="J363" s="19">
        <v>2</v>
      </c>
      <c r="K363" s="19" t="s">
        <v>7736</v>
      </c>
      <c r="L363" s="11">
        <v>0.4</v>
      </c>
      <c r="M363" s="11"/>
      <c r="N363" s="24"/>
      <c r="P363" s="32"/>
      <c r="R363">
        <v>1</v>
      </c>
      <c r="S363">
        <v>1</v>
      </c>
      <c r="T363" s="19"/>
      <c r="U363" s="3">
        <v>452</v>
      </c>
      <c r="X363" t="str">
        <f t="shared" si="25"/>
        <v/>
      </c>
      <c r="Z363" t="str">
        <f t="shared" si="26"/>
        <v/>
      </c>
      <c r="AB363" s="9"/>
      <c r="AC363" t="s">
        <v>3999</v>
      </c>
      <c r="AD363">
        <f t="shared" si="27"/>
        <v>0</v>
      </c>
      <c r="AF363" s="3"/>
      <c r="AG363" t="s">
        <v>4136</v>
      </c>
      <c r="AH363" s="9" t="s">
        <v>4613</v>
      </c>
    </row>
    <row r="364" spans="1:54" ht="10.95" customHeight="1" outlineLevel="1" x14ac:dyDescent="0.25">
      <c r="A364" t="s">
        <v>6193</v>
      </c>
      <c r="C364" s="3" t="s">
        <v>12965</v>
      </c>
      <c r="D364" s="3">
        <v>242</v>
      </c>
      <c r="E364" s="9">
        <v>1993</v>
      </c>
      <c r="F364" s="7" t="s">
        <v>13532</v>
      </c>
      <c r="G364" s="7" t="s">
        <v>5401</v>
      </c>
      <c r="H364" s="8"/>
      <c r="I364" s="8" t="s">
        <v>8408</v>
      </c>
      <c r="J364" s="19">
        <v>5</v>
      </c>
      <c r="K364" s="19" t="s">
        <v>7736</v>
      </c>
      <c r="L364" s="11">
        <v>0.4</v>
      </c>
      <c r="M364" s="11"/>
      <c r="N364" s="24"/>
      <c r="P364" s="32"/>
      <c r="T364" s="19"/>
      <c r="U364" s="3">
        <v>456</v>
      </c>
      <c r="X364" t="str">
        <f t="shared" si="25"/>
        <v/>
      </c>
      <c r="Z364" t="str">
        <f t="shared" si="26"/>
        <v/>
      </c>
      <c r="AB364" s="9"/>
      <c r="AC364" t="s">
        <v>18843</v>
      </c>
      <c r="AD364">
        <f t="shared" si="27"/>
        <v>0</v>
      </c>
      <c r="AF364" s="3"/>
      <c r="AG364" t="s">
        <v>4431</v>
      </c>
      <c r="AH364" s="9" t="s">
        <v>4925</v>
      </c>
    </row>
    <row r="365" spans="1:54" ht="10.95" customHeight="1" outlineLevel="1" x14ac:dyDescent="0.25">
      <c r="A365" t="s">
        <v>6193</v>
      </c>
      <c r="C365" s="3" t="s">
        <v>12965</v>
      </c>
      <c r="D365" s="3">
        <v>243</v>
      </c>
      <c r="E365" s="9">
        <v>1993</v>
      </c>
      <c r="F365" s="7" t="s">
        <v>18842</v>
      </c>
      <c r="G365" s="7" t="s">
        <v>5401</v>
      </c>
      <c r="H365" s="8"/>
      <c r="I365" s="8" t="s">
        <v>8408</v>
      </c>
      <c r="J365" s="19">
        <v>5</v>
      </c>
      <c r="K365" s="19" t="s">
        <v>7736</v>
      </c>
      <c r="L365" s="11">
        <v>0.4</v>
      </c>
      <c r="M365" s="11"/>
      <c r="N365" s="24"/>
      <c r="P365" s="32"/>
      <c r="T365" s="19"/>
      <c r="U365" s="3">
        <v>456</v>
      </c>
      <c r="X365" t="str">
        <f t="shared" si="25"/>
        <v/>
      </c>
      <c r="Z365" t="str">
        <f t="shared" si="26"/>
        <v/>
      </c>
      <c r="AB365" s="9"/>
      <c r="AC365" t="s">
        <v>18844</v>
      </c>
      <c r="AD365">
        <f t="shared" si="27"/>
        <v>0</v>
      </c>
      <c r="AF365" s="3"/>
      <c r="AG365" t="s">
        <v>4431</v>
      </c>
      <c r="AH365" s="9" t="s">
        <v>4925</v>
      </c>
    </row>
    <row r="366" spans="1:54" ht="10.95" customHeight="1" outlineLevel="1" x14ac:dyDescent="0.25">
      <c r="A366" t="s">
        <v>6193</v>
      </c>
      <c r="C366" s="3" t="s">
        <v>12965</v>
      </c>
      <c r="D366" s="3">
        <v>244</v>
      </c>
      <c r="E366" s="9">
        <v>1993</v>
      </c>
      <c r="F366" s="7" t="s">
        <v>5324</v>
      </c>
      <c r="G366" s="7" t="s">
        <v>5401</v>
      </c>
      <c r="H366" s="8"/>
      <c r="I366" s="8" t="s">
        <v>8408</v>
      </c>
      <c r="J366" s="19">
        <v>5</v>
      </c>
      <c r="K366" s="19" t="s">
        <v>7736</v>
      </c>
      <c r="L366" s="11">
        <v>0.4</v>
      </c>
      <c r="M366" s="11"/>
      <c r="N366" s="24"/>
      <c r="P366" s="32"/>
      <c r="T366" s="19"/>
      <c r="U366" s="3">
        <v>456</v>
      </c>
      <c r="X366" t="str">
        <f t="shared" si="25"/>
        <v/>
      </c>
      <c r="Z366" t="str">
        <f t="shared" si="26"/>
        <v/>
      </c>
      <c r="AB366" s="9"/>
      <c r="AC366" t="s">
        <v>18845</v>
      </c>
      <c r="AD366">
        <f t="shared" si="27"/>
        <v>0</v>
      </c>
      <c r="AF366" s="3"/>
      <c r="AG366" t="s">
        <v>4431</v>
      </c>
      <c r="AH366" s="9" t="s">
        <v>4925</v>
      </c>
    </row>
    <row r="367" spans="1:54" ht="10.95" customHeight="1" outlineLevel="1" x14ac:dyDescent="0.25">
      <c r="A367" t="s">
        <v>6193</v>
      </c>
      <c r="C367" s="3" t="s">
        <v>12965</v>
      </c>
      <c r="D367" s="3">
        <v>245</v>
      </c>
      <c r="E367" s="9">
        <v>1993</v>
      </c>
      <c r="F367" s="7" t="s">
        <v>481</v>
      </c>
      <c r="G367" s="7" t="s">
        <v>5401</v>
      </c>
      <c r="H367" s="8" t="s">
        <v>4430</v>
      </c>
      <c r="I367" s="8" t="s">
        <v>8408</v>
      </c>
      <c r="J367" s="19">
        <v>3</v>
      </c>
      <c r="K367" s="19" t="s">
        <v>7736</v>
      </c>
      <c r="L367" s="11">
        <v>0.4</v>
      </c>
      <c r="M367" s="11"/>
      <c r="N367" s="24"/>
      <c r="P367" s="32"/>
      <c r="T367" s="19"/>
      <c r="U367" s="3">
        <v>456</v>
      </c>
      <c r="X367" t="str">
        <f t="shared" si="25"/>
        <v/>
      </c>
      <c r="Z367" t="str">
        <f t="shared" si="26"/>
        <v/>
      </c>
      <c r="AB367" s="9"/>
      <c r="AC367" t="s">
        <v>4430</v>
      </c>
      <c r="AD367">
        <f t="shared" si="27"/>
        <v>0</v>
      </c>
      <c r="AF367" s="3"/>
      <c r="AG367" t="s">
        <v>4431</v>
      </c>
      <c r="AH367" s="9" t="s">
        <v>4925</v>
      </c>
    </row>
    <row r="368" spans="1:54" ht="10.95" customHeight="1" outlineLevel="1" x14ac:dyDescent="0.25">
      <c r="A368" t="s">
        <v>6193</v>
      </c>
      <c r="C368" s="3" t="s">
        <v>12965</v>
      </c>
      <c r="D368" s="3">
        <v>246</v>
      </c>
      <c r="E368" s="9">
        <v>1993</v>
      </c>
      <c r="F368" s="7" t="s">
        <v>8412</v>
      </c>
      <c r="G368" s="7" t="s">
        <v>5401</v>
      </c>
      <c r="H368" s="8" t="s">
        <v>5224</v>
      </c>
      <c r="I368" s="8" t="s">
        <v>8409</v>
      </c>
      <c r="J368" s="19">
        <v>1</v>
      </c>
      <c r="K368" s="19" t="s">
        <v>7736</v>
      </c>
      <c r="L368" s="11">
        <v>4</v>
      </c>
      <c r="M368" s="11"/>
      <c r="N368" s="24"/>
      <c r="P368" s="32"/>
      <c r="T368" s="19"/>
      <c r="U368" s="3">
        <v>458</v>
      </c>
      <c r="X368" t="str">
        <f t="shared" si="25"/>
        <v/>
      </c>
      <c r="Z368">
        <f t="shared" si="26"/>
        <v>1</v>
      </c>
      <c r="AA368">
        <v>1</v>
      </c>
      <c r="AB368" s="9"/>
      <c r="AC368" t="s">
        <v>5224</v>
      </c>
      <c r="AD368">
        <f t="shared" si="27"/>
        <v>0</v>
      </c>
      <c r="AF368" s="3"/>
      <c r="AG368" t="s">
        <v>5225</v>
      </c>
      <c r="AH368" s="9" t="s">
        <v>4925</v>
      </c>
      <c r="AW368" t="s">
        <v>20449</v>
      </c>
      <c r="AX368" t="s">
        <v>20414</v>
      </c>
      <c r="AY368" t="s">
        <v>20453</v>
      </c>
      <c r="AZ368" t="s">
        <v>20286</v>
      </c>
      <c r="BA368" t="s">
        <v>20454</v>
      </c>
    </row>
    <row r="369" spans="1:54" ht="10.95" customHeight="1" outlineLevel="1" x14ac:dyDescent="0.25">
      <c r="A369" t="s">
        <v>6193</v>
      </c>
      <c r="C369" s="3" t="s">
        <v>12965</v>
      </c>
      <c r="D369" s="3">
        <v>270</v>
      </c>
      <c r="E369" s="9">
        <v>1995</v>
      </c>
      <c r="F369" s="7" t="s">
        <v>8411</v>
      </c>
      <c r="G369" s="7" t="s">
        <v>5401</v>
      </c>
      <c r="H369" s="8" t="s">
        <v>5224</v>
      </c>
      <c r="I369" s="8" t="s">
        <v>8410</v>
      </c>
      <c r="J369" s="19">
        <v>1</v>
      </c>
      <c r="K369" s="19" t="s">
        <v>7736</v>
      </c>
      <c r="L369" s="11">
        <v>3.5</v>
      </c>
      <c r="M369" s="11"/>
      <c r="N369" s="24"/>
      <c r="P369" s="32"/>
      <c r="T369" s="19"/>
      <c r="U369" s="3">
        <v>492</v>
      </c>
      <c r="X369" t="str">
        <f t="shared" si="25"/>
        <v/>
      </c>
      <c r="Z369">
        <f t="shared" si="26"/>
        <v>1</v>
      </c>
      <c r="AA369">
        <v>1</v>
      </c>
      <c r="AB369" s="9"/>
      <c r="AC369" t="s">
        <v>5224</v>
      </c>
      <c r="AD369">
        <f t="shared" si="27"/>
        <v>0</v>
      </c>
      <c r="AF369" s="3"/>
      <c r="AG369" t="s">
        <v>5225</v>
      </c>
      <c r="AH369" s="9" t="s">
        <v>4925</v>
      </c>
      <c r="AW369" t="s">
        <v>20449</v>
      </c>
      <c r="AX369" t="s">
        <v>20414</v>
      </c>
      <c r="AY369" t="s">
        <v>20453</v>
      </c>
      <c r="AZ369" t="s">
        <v>20264</v>
      </c>
      <c r="BA369" t="s">
        <v>20454</v>
      </c>
    </row>
    <row r="370" spans="1:54" ht="10.95" customHeight="1" outlineLevel="1" x14ac:dyDescent="0.25">
      <c r="A370" t="s">
        <v>6193</v>
      </c>
      <c r="C370" s="3" t="s">
        <v>12965</v>
      </c>
      <c r="D370" s="3">
        <v>289</v>
      </c>
      <c r="E370" s="9">
        <v>1995</v>
      </c>
      <c r="F370" s="7" t="s">
        <v>4474</v>
      </c>
      <c r="G370" s="7" t="s">
        <v>5401</v>
      </c>
      <c r="H370" s="8" t="s">
        <v>19971</v>
      </c>
      <c r="I370" s="8" t="s">
        <v>8413</v>
      </c>
      <c r="J370" s="19">
        <v>3</v>
      </c>
      <c r="K370" s="19" t="s">
        <v>7736</v>
      </c>
      <c r="L370" s="11">
        <v>4</v>
      </c>
      <c r="M370" s="11"/>
      <c r="N370" s="24"/>
      <c r="P370" s="32"/>
      <c r="T370" s="19"/>
      <c r="U370" s="3">
        <v>508</v>
      </c>
      <c r="X370" t="str">
        <f t="shared" si="25"/>
        <v/>
      </c>
      <c r="Z370" t="str">
        <f t="shared" si="26"/>
        <v/>
      </c>
      <c r="AB370" s="9"/>
      <c r="AC370" t="s">
        <v>4475</v>
      </c>
      <c r="AD370">
        <f t="shared" si="27"/>
        <v>0</v>
      </c>
      <c r="AF370" s="3"/>
      <c r="AG370" t="s">
        <v>5221</v>
      </c>
      <c r="AH370" s="9" t="s">
        <v>4613</v>
      </c>
      <c r="AW370" t="s">
        <v>20449</v>
      </c>
      <c r="AX370" t="s">
        <v>20414</v>
      </c>
      <c r="AY370" t="s">
        <v>20264</v>
      </c>
      <c r="AZ370" t="s">
        <v>20459</v>
      </c>
      <c r="BA370" t="s">
        <v>20454</v>
      </c>
      <c r="BB370" t="s">
        <v>18395</v>
      </c>
    </row>
    <row r="371" spans="1:54" ht="10.95" customHeight="1" outlineLevel="1" x14ac:dyDescent="0.25">
      <c r="A371" t="s">
        <v>6193</v>
      </c>
      <c r="C371" s="3" t="s">
        <v>12965</v>
      </c>
      <c r="D371" s="3">
        <v>297</v>
      </c>
      <c r="E371" s="9">
        <v>1995</v>
      </c>
      <c r="F371" s="7" t="s">
        <v>2034</v>
      </c>
      <c r="G371" s="7" t="s">
        <v>5401</v>
      </c>
      <c r="H371" s="8" t="s">
        <v>20451</v>
      </c>
      <c r="I371" s="8" t="s">
        <v>8414</v>
      </c>
      <c r="J371" s="19">
        <v>3</v>
      </c>
      <c r="K371" s="19" t="s">
        <v>7736</v>
      </c>
      <c r="L371" s="11">
        <v>5</v>
      </c>
      <c r="M371" s="11"/>
      <c r="N371" s="24"/>
      <c r="P371" s="32"/>
      <c r="T371" s="19"/>
      <c r="U371" s="3">
        <v>520</v>
      </c>
      <c r="X371" t="str">
        <f t="shared" si="25"/>
        <v/>
      </c>
      <c r="Z371" t="str">
        <f t="shared" si="26"/>
        <v/>
      </c>
      <c r="AB371" s="9"/>
      <c r="AC371" t="s">
        <v>20456</v>
      </c>
      <c r="AD371">
        <f t="shared" si="27"/>
        <v>0</v>
      </c>
      <c r="AF371" s="3"/>
      <c r="AG371" t="s">
        <v>5225</v>
      </c>
      <c r="AH371" s="9" t="s">
        <v>4925</v>
      </c>
      <c r="AW371" t="s">
        <v>20449</v>
      </c>
      <c r="AX371" t="s">
        <v>20370</v>
      </c>
      <c r="AY371" t="s">
        <v>20371</v>
      </c>
      <c r="AZ371" t="s">
        <v>20286</v>
      </c>
      <c r="BA371" t="s">
        <v>20454</v>
      </c>
    </row>
    <row r="372" spans="1:54" ht="10.95" customHeight="1" outlineLevel="1" x14ac:dyDescent="0.25">
      <c r="A372" t="s">
        <v>6193</v>
      </c>
      <c r="C372" s="3" t="s">
        <v>12965</v>
      </c>
      <c r="D372" s="3" t="s">
        <v>16910</v>
      </c>
      <c r="E372" s="9">
        <v>1995</v>
      </c>
      <c r="F372" s="7" t="s">
        <v>18708</v>
      </c>
      <c r="G372" s="7" t="s">
        <v>5401</v>
      </c>
      <c r="H372" s="8" t="s">
        <v>20451</v>
      </c>
      <c r="I372" s="8" t="s">
        <v>8414</v>
      </c>
      <c r="J372" s="19">
        <v>3</v>
      </c>
      <c r="K372" s="19" t="s">
        <v>7736</v>
      </c>
      <c r="L372" s="11">
        <v>5</v>
      </c>
      <c r="M372" s="11"/>
      <c r="N372" s="24"/>
      <c r="P372" s="32"/>
      <c r="T372" s="19"/>
      <c r="U372" s="3">
        <v>520</v>
      </c>
      <c r="X372" t="str">
        <f t="shared" si="25"/>
        <v/>
      </c>
      <c r="Z372">
        <f t="shared" si="26"/>
        <v>1</v>
      </c>
      <c r="AB372" s="9"/>
      <c r="AC372" t="s">
        <v>20456</v>
      </c>
      <c r="AD372">
        <f t="shared" si="27"/>
        <v>0</v>
      </c>
      <c r="AF372" s="3"/>
      <c r="AG372" t="s">
        <v>5225</v>
      </c>
      <c r="AH372" s="9" t="s">
        <v>4925</v>
      </c>
      <c r="AW372" t="s">
        <v>20449</v>
      </c>
      <c r="AX372" t="s">
        <v>20370</v>
      </c>
      <c r="AY372" t="s">
        <v>20371</v>
      </c>
      <c r="AZ372" t="s">
        <v>20286</v>
      </c>
      <c r="BA372" t="s">
        <v>20454</v>
      </c>
    </row>
    <row r="373" spans="1:54" ht="10.95" customHeight="1" outlineLevel="1" x14ac:dyDescent="0.25">
      <c r="A373" t="s">
        <v>6193</v>
      </c>
      <c r="C373" s="3" t="s">
        <v>12965</v>
      </c>
      <c r="D373" s="3">
        <v>319</v>
      </c>
      <c r="E373" s="9">
        <v>1996</v>
      </c>
      <c r="F373" s="7" t="s">
        <v>4001</v>
      </c>
      <c r="G373" s="7" t="s">
        <v>5401</v>
      </c>
      <c r="H373" s="8" t="s">
        <v>5224</v>
      </c>
      <c r="I373" s="8" t="s">
        <v>8415</v>
      </c>
      <c r="J373" s="19">
        <v>3</v>
      </c>
      <c r="K373" s="19" t="s">
        <v>7736</v>
      </c>
      <c r="L373" s="11">
        <v>1</v>
      </c>
      <c r="M373" s="11"/>
      <c r="N373" s="24"/>
      <c r="P373" s="32"/>
      <c r="T373" s="19"/>
      <c r="U373" s="3"/>
      <c r="X373" t="str">
        <f t="shared" si="25"/>
        <v/>
      </c>
      <c r="Z373" t="str">
        <f t="shared" si="26"/>
        <v/>
      </c>
      <c r="AB373" s="9"/>
      <c r="AC373" t="s">
        <v>8416</v>
      </c>
      <c r="AD373">
        <f t="shared" si="27"/>
        <v>0</v>
      </c>
      <c r="AF373" s="3"/>
      <c r="AH373" s="9"/>
    </row>
    <row r="374" spans="1:54" ht="10.95" customHeight="1" outlineLevel="1" x14ac:dyDescent="0.25">
      <c r="A374" t="s">
        <v>6193</v>
      </c>
      <c r="C374" s="3" t="s">
        <v>12965</v>
      </c>
      <c r="D374" s="3">
        <v>320</v>
      </c>
      <c r="E374" s="9">
        <v>1996</v>
      </c>
      <c r="F374" s="7" t="s">
        <v>4001</v>
      </c>
      <c r="G374" s="7" t="s">
        <v>5401</v>
      </c>
      <c r="H374" s="8" t="s">
        <v>5224</v>
      </c>
      <c r="I374" s="8" t="s">
        <v>8415</v>
      </c>
      <c r="J374" s="19">
        <v>3</v>
      </c>
      <c r="K374" s="19" t="s">
        <v>7736</v>
      </c>
      <c r="L374" s="11">
        <v>1</v>
      </c>
      <c r="M374" s="11"/>
      <c r="N374" s="24"/>
      <c r="P374" s="32"/>
      <c r="T374" s="19"/>
      <c r="U374" s="3"/>
      <c r="X374" t="str">
        <f t="shared" si="25"/>
        <v/>
      </c>
      <c r="Z374" t="str">
        <f t="shared" si="26"/>
        <v/>
      </c>
      <c r="AB374" s="9"/>
      <c r="AC374" t="s">
        <v>8416</v>
      </c>
      <c r="AD374">
        <f t="shared" si="27"/>
        <v>0</v>
      </c>
      <c r="AF374" s="3"/>
      <c r="AH374" s="9"/>
    </row>
    <row r="375" spans="1:54" ht="10.95" customHeight="1" outlineLevel="1" x14ac:dyDescent="0.25">
      <c r="A375" t="s">
        <v>6193</v>
      </c>
      <c r="C375" s="3" t="s">
        <v>12965</v>
      </c>
      <c r="D375" s="3">
        <v>321</v>
      </c>
      <c r="E375" s="9">
        <v>1996</v>
      </c>
      <c r="F375" s="7" t="s">
        <v>4001</v>
      </c>
      <c r="G375" s="7" t="s">
        <v>5401</v>
      </c>
      <c r="H375" s="8" t="s">
        <v>5224</v>
      </c>
      <c r="I375" s="8" t="s">
        <v>8415</v>
      </c>
      <c r="J375" s="19">
        <v>3</v>
      </c>
      <c r="K375" s="19" t="s">
        <v>7736</v>
      </c>
      <c r="L375" s="11">
        <v>1</v>
      </c>
      <c r="M375" s="11"/>
      <c r="N375" s="24"/>
      <c r="P375" s="32"/>
      <c r="T375" s="19"/>
      <c r="U375" s="3"/>
      <c r="X375" t="str">
        <f t="shared" si="25"/>
        <v/>
      </c>
      <c r="Z375" t="str">
        <f t="shared" si="26"/>
        <v/>
      </c>
      <c r="AB375" s="9"/>
      <c r="AC375" t="s">
        <v>8416</v>
      </c>
      <c r="AD375">
        <f t="shared" si="27"/>
        <v>0</v>
      </c>
      <c r="AF375" s="3"/>
      <c r="AH375" s="9"/>
    </row>
    <row r="376" spans="1:54" ht="10.95" customHeight="1" outlineLevel="1" x14ac:dyDescent="0.25">
      <c r="A376" t="s">
        <v>6193</v>
      </c>
      <c r="C376" s="3" t="s">
        <v>12965</v>
      </c>
      <c r="D376" s="3">
        <v>322</v>
      </c>
      <c r="E376" s="9">
        <v>1996</v>
      </c>
      <c r="F376" s="7" t="s">
        <v>4001</v>
      </c>
      <c r="G376" s="7" t="s">
        <v>5401</v>
      </c>
      <c r="H376" s="8" t="s">
        <v>5224</v>
      </c>
      <c r="I376" s="8" t="s">
        <v>8415</v>
      </c>
      <c r="J376" s="19">
        <v>1</v>
      </c>
      <c r="K376" s="19" t="s">
        <v>7736</v>
      </c>
      <c r="L376" s="11">
        <v>1</v>
      </c>
      <c r="M376" s="11"/>
      <c r="N376" s="24"/>
      <c r="P376" s="32"/>
      <c r="R376">
        <v>1</v>
      </c>
      <c r="S376">
        <v>1</v>
      </c>
      <c r="T376" s="19"/>
      <c r="U376" s="3"/>
      <c r="X376" t="str">
        <f t="shared" si="25"/>
        <v/>
      </c>
      <c r="Z376" t="str">
        <f t="shared" si="26"/>
        <v/>
      </c>
      <c r="AB376" s="9"/>
      <c r="AC376" t="s">
        <v>8416</v>
      </c>
      <c r="AD376">
        <f t="shared" si="27"/>
        <v>0</v>
      </c>
      <c r="AF376" s="3"/>
      <c r="AH376" s="9"/>
    </row>
    <row r="377" spans="1:54" ht="10.95" customHeight="1" outlineLevel="1" collapsed="1" x14ac:dyDescent="0.25">
      <c r="A377" t="s">
        <v>6193</v>
      </c>
      <c r="C377" s="3" t="s">
        <v>12965</v>
      </c>
      <c r="D377" s="3">
        <v>323</v>
      </c>
      <c r="E377" s="9">
        <v>1996</v>
      </c>
      <c r="F377" s="7" t="s">
        <v>4474</v>
      </c>
      <c r="G377" s="7" t="s">
        <v>5401</v>
      </c>
      <c r="H377" s="8" t="s">
        <v>5224</v>
      </c>
      <c r="I377" s="8" t="s">
        <v>8417</v>
      </c>
      <c r="J377" s="19">
        <v>3</v>
      </c>
      <c r="K377" s="19" t="s">
        <v>7736</v>
      </c>
      <c r="L377" s="11">
        <v>1.7</v>
      </c>
      <c r="M377" s="11"/>
      <c r="N377" s="24"/>
      <c r="P377" s="32"/>
      <c r="T377" s="19"/>
      <c r="U377" s="3"/>
      <c r="X377" t="str">
        <f t="shared" si="25"/>
        <v/>
      </c>
      <c r="Z377" t="str">
        <f t="shared" si="26"/>
        <v/>
      </c>
      <c r="AB377" s="9"/>
      <c r="AC377" t="s">
        <v>8416</v>
      </c>
      <c r="AD377">
        <f t="shared" si="27"/>
        <v>0</v>
      </c>
      <c r="AF377" s="3"/>
      <c r="AH377" s="9"/>
    </row>
    <row r="378" spans="1:54" ht="10.95" customHeight="1" outlineLevel="1" x14ac:dyDescent="0.25">
      <c r="A378" t="s">
        <v>6193</v>
      </c>
      <c r="C378" s="3" t="s">
        <v>12965</v>
      </c>
      <c r="D378" s="3">
        <v>334</v>
      </c>
      <c r="E378" s="9">
        <v>1997</v>
      </c>
      <c r="F378" s="7" t="s">
        <v>4474</v>
      </c>
      <c r="G378" s="7" t="s">
        <v>5401</v>
      </c>
      <c r="H378" s="8" t="s">
        <v>5224</v>
      </c>
      <c r="I378" s="8" t="s">
        <v>8418</v>
      </c>
      <c r="J378" s="19">
        <v>3</v>
      </c>
      <c r="K378" s="19" t="s">
        <v>7736</v>
      </c>
      <c r="L378" s="11">
        <v>0.7</v>
      </c>
      <c r="M378" s="11"/>
      <c r="N378" s="24"/>
      <c r="P378" s="32"/>
      <c r="T378" s="19"/>
      <c r="U378" s="3">
        <v>551</v>
      </c>
      <c r="X378" t="str">
        <f t="shared" si="25"/>
        <v/>
      </c>
      <c r="Z378" t="str">
        <f t="shared" si="26"/>
        <v/>
      </c>
      <c r="AB378" s="9"/>
      <c r="AC378" t="s">
        <v>3470</v>
      </c>
      <c r="AD378">
        <f t="shared" si="27"/>
        <v>0</v>
      </c>
      <c r="AF378" s="3"/>
      <c r="AG378" t="s">
        <v>5225</v>
      </c>
      <c r="AH378" s="9" t="s">
        <v>4613</v>
      </c>
    </row>
    <row r="379" spans="1:54" ht="10.95" customHeight="1" outlineLevel="1" x14ac:dyDescent="0.25">
      <c r="A379" t="s">
        <v>6193</v>
      </c>
      <c r="C379" s="3" t="s">
        <v>12965</v>
      </c>
      <c r="D379" s="3">
        <v>337</v>
      </c>
      <c r="E379" s="9">
        <v>1997</v>
      </c>
      <c r="F379" s="7" t="s">
        <v>1474</v>
      </c>
      <c r="G379" s="7" t="s">
        <v>5401</v>
      </c>
      <c r="H379" s="8" t="s">
        <v>5224</v>
      </c>
      <c r="I379" s="8" t="s">
        <v>8419</v>
      </c>
      <c r="J379" s="19">
        <v>3</v>
      </c>
      <c r="K379" s="19" t="s">
        <v>7736</v>
      </c>
      <c r="L379" s="11">
        <v>3.5</v>
      </c>
      <c r="M379" s="11"/>
      <c r="N379" s="24"/>
      <c r="P379" s="32"/>
      <c r="T379" s="19"/>
      <c r="U379" s="3"/>
      <c r="X379" t="str">
        <f t="shared" si="25"/>
        <v/>
      </c>
      <c r="Z379" t="str">
        <f t="shared" si="26"/>
        <v/>
      </c>
      <c r="AB379" s="9"/>
      <c r="AC379" t="s">
        <v>5224</v>
      </c>
      <c r="AD379">
        <f t="shared" si="27"/>
        <v>0</v>
      </c>
      <c r="AF379" s="3"/>
      <c r="AH379" s="9"/>
    </row>
    <row r="380" spans="1:54" ht="10.95" customHeight="1" outlineLevel="1" x14ac:dyDescent="0.25">
      <c r="A380" t="s">
        <v>6193</v>
      </c>
      <c r="C380" s="3" t="s">
        <v>12965</v>
      </c>
      <c r="D380" s="3">
        <v>373</v>
      </c>
      <c r="E380" s="9">
        <v>1998</v>
      </c>
      <c r="F380" s="7" t="s">
        <v>6403</v>
      </c>
      <c r="G380" s="7" t="s">
        <v>5401</v>
      </c>
      <c r="H380" s="8" t="s">
        <v>20853</v>
      </c>
      <c r="I380" s="8" t="s">
        <v>7560</v>
      </c>
      <c r="J380" s="19">
        <v>7</v>
      </c>
      <c r="K380" s="19" t="s">
        <v>7736</v>
      </c>
      <c r="L380" s="11">
        <v>1.4</v>
      </c>
      <c r="M380" s="11"/>
      <c r="N380" s="24"/>
      <c r="P380" s="32"/>
      <c r="T380" s="19"/>
      <c r="U380" s="3"/>
      <c r="X380" t="str">
        <f t="shared" si="25"/>
        <v/>
      </c>
      <c r="Z380" t="str">
        <f t="shared" si="26"/>
        <v/>
      </c>
      <c r="AB380" s="9"/>
      <c r="AC380" t="s">
        <v>5224</v>
      </c>
      <c r="AD380">
        <f t="shared" ref="AD380:AD414" si="28">COUNTIF(H380,"*Fuji*")</f>
        <v>0</v>
      </c>
      <c r="AF380" s="3"/>
      <c r="AH380" s="9"/>
    </row>
    <row r="381" spans="1:54" ht="10.95" customHeight="1" outlineLevel="1" x14ac:dyDescent="0.25">
      <c r="A381" t="s">
        <v>6193</v>
      </c>
      <c r="C381" s="3" t="s">
        <v>12965</v>
      </c>
      <c r="D381" s="3">
        <v>374</v>
      </c>
      <c r="E381" s="9">
        <v>1998</v>
      </c>
      <c r="F381" s="7" t="s">
        <v>18676</v>
      </c>
      <c r="G381" s="7" t="s">
        <v>5401</v>
      </c>
      <c r="H381" s="8" t="s">
        <v>20854</v>
      </c>
      <c r="I381" s="8" t="s">
        <v>7560</v>
      </c>
      <c r="J381" s="19">
        <v>7</v>
      </c>
      <c r="K381" s="19" t="s">
        <v>7736</v>
      </c>
      <c r="L381" s="11">
        <v>1.4</v>
      </c>
      <c r="M381" s="11"/>
      <c r="N381" s="24"/>
      <c r="P381" s="32"/>
      <c r="T381" s="19"/>
      <c r="U381" s="3"/>
      <c r="X381" t="str">
        <f t="shared" si="25"/>
        <v/>
      </c>
      <c r="Z381" t="str">
        <f t="shared" si="26"/>
        <v/>
      </c>
      <c r="AB381" s="9"/>
      <c r="AC381" t="s">
        <v>5224</v>
      </c>
      <c r="AD381">
        <f t="shared" si="28"/>
        <v>0</v>
      </c>
      <c r="AF381" s="3"/>
      <c r="AH381" s="9"/>
    </row>
    <row r="382" spans="1:54" ht="10.95" customHeight="1" outlineLevel="1" x14ac:dyDescent="0.25">
      <c r="A382" t="s">
        <v>6193</v>
      </c>
      <c r="C382" s="3" t="s">
        <v>12965</v>
      </c>
      <c r="D382" s="3">
        <v>412</v>
      </c>
      <c r="E382" s="9">
        <v>2000</v>
      </c>
      <c r="F382" s="7" t="s">
        <v>6403</v>
      </c>
      <c r="G382" s="7" t="s">
        <v>5401</v>
      </c>
      <c r="H382" s="8" t="s">
        <v>20855</v>
      </c>
      <c r="I382" s="8" t="s">
        <v>7560</v>
      </c>
      <c r="J382" s="19">
        <v>7</v>
      </c>
      <c r="K382" s="19" t="s">
        <v>7736</v>
      </c>
      <c r="L382" s="11">
        <v>1.4</v>
      </c>
      <c r="M382" s="11"/>
      <c r="N382" s="24"/>
      <c r="P382" s="32"/>
      <c r="T382" s="19"/>
      <c r="U382" s="3"/>
      <c r="X382" t="str">
        <f t="shared" si="25"/>
        <v/>
      </c>
      <c r="Z382" t="str">
        <f t="shared" si="26"/>
        <v/>
      </c>
      <c r="AB382" s="9"/>
      <c r="AC382" t="s">
        <v>5224</v>
      </c>
      <c r="AD382">
        <f t="shared" si="28"/>
        <v>0</v>
      </c>
      <c r="AF382" s="3"/>
      <c r="AH382" s="9"/>
    </row>
    <row r="383" spans="1:54" ht="10.95" customHeight="1" outlineLevel="1" x14ac:dyDescent="0.25">
      <c r="A383" t="s">
        <v>6193</v>
      </c>
      <c r="C383" s="3" t="s">
        <v>12965</v>
      </c>
      <c r="D383" s="3">
        <v>413</v>
      </c>
      <c r="E383" s="9">
        <v>2000</v>
      </c>
      <c r="F383" s="7" t="s">
        <v>18676</v>
      </c>
      <c r="G383" s="7" t="s">
        <v>5401</v>
      </c>
      <c r="H383" s="8" t="s">
        <v>20856</v>
      </c>
      <c r="I383" s="8" t="s">
        <v>7560</v>
      </c>
      <c r="J383" s="19">
        <v>7</v>
      </c>
      <c r="K383" s="19" t="s">
        <v>7736</v>
      </c>
      <c r="L383" s="11">
        <v>1.4</v>
      </c>
      <c r="M383" s="11"/>
      <c r="N383" s="24"/>
      <c r="P383" s="32"/>
      <c r="T383" s="19"/>
      <c r="U383" s="3"/>
      <c r="X383" t="str">
        <f t="shared" si="25"/>
        <v/>
      </c>
      <c r="Z383" t="str">
        <f t="shared" si="26"/>
        <v/>
      </c>
      <c r="AB383" s="9"/>
      <c r="AC383" t="s">
        <v>5224</v>
      </c>
      <c r="AD383">
        <f t="shared" si="28"/>
        <v>0</v>
      </c>
      <c r="AF383" s="3"/>
      <c r="AH383" s="9"/>
    </row>
    <row r="384" spans="1:54" ht="10.95" customHeight="1" outlineLevel="1" x14ac:dyDescent="0.25">
      <c r="A384" t="s">
        <v>6193</v>
      </c>
      <c r="C384" s="3" t="s">
        <v>12965</v>
      </c>
      <c r="D384" s="3">
        <v>416</v>
      </c>
      <c r="E384" s="9">
        <v>2000</v>
      </c>
      <c r="F384" s="7" t="s">
        <v>6447</v>
      </c>
      <c r="G384" s="7" t="s">
        <v>5401</v>
      </c>
      <c r="H384" s="8" t="s">
        <v>20451</v>
      </c>
      <c r="I384" s="8" t="s">
        <v>8420</v>
      </c>
      <c r="J384" s="19">
        <v>3</v>
      </c>
      <c r="K384" s="19" t="s">
        <v>7736</v>
      </c>
      <c r="L384" s="11">
        <v>1</v>
      </c>
      <c r="M384" s="11"/>
      <c r="N384" s="24"/>
      <c r="P384" s="32"/>
      <c r="T384" s="19"/>
      <c r="U384" s="3">
        <v>620</v>
      </c>
      <c r="X384" t="str">
        <f t="shared" si="25"/>
        <v/>
      </c>
      <c r="Z384" t="str">
        <f t="shared" si="26"/>
        <v/>
      </c>
      <c r="AB384" s="9"/>
      <c r="AC384" t="s">
        <v>5224</v>
      </c>
      <c r="AD384">
        <f t="shared" si="28"/>
        <v>0</v>
      </c>
      <c r="AF384" s="3"/>
      <c r="AG384" t="s">
        <v>5225</v>
      </c>
      <c r="AH384" s="9" t="s">
        <v>4613</v>
      </c>
      <c r="AW384" t="s">
        <v>20449</v>
      </c>
      <c r="AX384" t="s">
        <v>20414</v>
      </c>
      <c r="AY384" t="s">
        <v>20459</v>
      </c>
      <c r="AZ384" t="s">
        <v>20454</v>
      </c>
      <c r="BA384" t="s">
        <v>18395</v>
      </c>
    </row>
    <row r="385" spans="1:53" ht="10.95" customHeight="1" outlineLevel="1" x14ac:dyDescent="0.25">
      <c r="A385" t="s">
        <v>6193</v>
      </c>
      <c r="C385" s="3" t="s">
        <v>12965</v>
      </c>
      <c r="D385" s="3">
        <v>495</v>
      </c>
      <c r="E385" s="9">
        <v>2002</v>
      </c>
      <c r="F385" s="7" t="s">
        <v>8421</v>
      </c>
      <c r="G385" s="7" t="s">
        <v>5401</v>
      </c>
      <c r="H385" s="8" t="s">
        <v>8422</v>
      </c>
      <c r="I385" s="8" t="s">
        <v>8423</v>
      </c>
      <c r="J385" s="19">
        <v>3</v>
      </c>
      <c r="K385" s="19" t="s">
        <v>7736</v>
      </c>
      <c r="L385" s="11">
        <v>4</v>
      </c>
      <c r="M385" s="11"/>
      <c r="N385" s="24"/>
      <c r="P385" s="32"/>
      <c r="T385" s="19"/>
      <c r="U385" s="3"/>
      <c r="X385" t="str">
        <f t="shared" si="25"/>
        <v/>
      </c>
      <c r="Z385" t="str">
        <f t="shared" si="26"/>
        <v/>
      </c>
      <c r="AB385" s="9"/>
      <c r="AC385" t="s">
        <v>8422</v>
      </c>
      <c r="AD385">
        <f t="shared" si="28"/>
        <v>0</v>
      </c>
      <c r="AF385" s="3"/>
      <c r="AH385" s="9"/>
    </row>
    <row r="386" spans="1:53" ht="10.95" customHeight="1" outlineLevel="1" x14ac:dyDescent="0.25">
      <c r="A386" t="s">
        <v>6193</v>
      </c>
      <c r="C386" s="3" t="s">
        <v>12965</v>
      </c>
      <c r="D386" s="3">
        <v>544</v>
      </c>
      <c r="E386" s="9">
        <v>2005</v>
      </c>
      <c r="F386" s="7" t="s">
        <v>6403</v>
      </c>
      <c r="G386" s="7" t="s">
        <v>5401</v>
      </c>
      <c r="H386" s="8" t="s">
        <v>4430</v>
      </c>
      <c r="I386" s="8" t="s">
        <v>8424</v>
      </c>
      <c r="J386" s="19">
        <v>3</v>
      </c>
      <c r="K386" s="19" t="s">
        <v>7736</v>
      </c>
      <c r="L386" s="11">
        <v>5</v>
      </c>
      <c r="M386" s="11"/>
      <c r="N386" s="24"/>
      <c r="P386" s="32"/>
      <c r="T386" s="19"/>
      <c r="U386" s="3">
        <v>711</v>
      </c>
      <c r="X386" t="str">
        <f t="shared" ref="X386:X449" si="29">IF(COUNTIF(F386,"*fdc*"),1,"")</f>
        <v/>
      </c>
      <c r="Z386" t="str">
        <f t="shared" ref="Z386:Z449" si="30">IF(COUNTIF(F386,"*s/s*"),1,"")</f>
        <v/>
      </c>
      <c r="AB386" s="9"/>
      <c r="AC386" t="s">
        <v>4430</v>
      </c>
      <c r="AD386">
        <f t="shared" si="28"/>
        <v>0</v>
      </c>
      <c r="AF386" s="3"/>
      <c r="AG386" t="s">
        <v>4431</v>
      </c>
      <c r="AH386" s="9" t="s">
        <v>4925</v>
      </c>
    </row>
    <row r="387" spans="1:53" ht="10.95" customHeight="1" outlineLevel="1" x14ac:dyDescent="0.25">
      <c r="A387" t="s">
        <v>6193</v>
      </c>
      <c r="C387" s="3" t="s">
        <v>12965</v>
      </c>
      <c r="D387" s="3">
        <v>545</v>
      </c>
      <c r="E387" s="9">
        <v>2005</v>
      </c>
      <c r="F387" s="7" t="s">
        <v>6448</v>
      </c>
      <c r="G387" s="7" t="s">
        <v>5401</v>
      </c>
      <c r="H387" s="8" t="s">
        <v>4430</v>
      </c>
      <c r="I387" s="8" t="s">
        <v>8424</v>
      </c>
      <c r="J387" s="19">
        <v>3</v>
      </c>
      <c r="K387" s="19" t="s">
        <v>7736</v>
      </c>
      <c r="L387" s="11">
        <v>5</v>
      </c>
      <c r="M387" s="11"/>
      <c r="N387" s="24"/>
      <c r="P387" s="32"/>
      <c r="T387" s="19"/>
      <c r="U387" s="3">
        <v>711</v>
      </c>
      <c r="X387" t="str">
        <f t="shared" si="29"/>
        <v/>
      </c>
      <c r="Z387" t="str">
        <f t="shared" si="30"/>
        <v/>
      </c>
      <c r="AB387" s="9"/>
      <c r="AC387" t="s">
        <v>4430</v>
      </c>
      <c r="AD387">
        <f t="shared" si="28"/>
        <v>0</v>
      </c>
      <c r="AF387" s="3"/>
      <c r="AG387" t="s">
        <v>4431</v>
      </c>
      <c r="AH387" s="9" t="s">
        <v>4925</v>
      </c>
    </row>
    <row r="388" spans="1:53" ht="10.95" customHeight="1" outlineLevel="1" x14ac:dyDescent="0.25">
      <c r="A388" t="s">
        <v>6193</v>
      </c>
      <c r="C388" s="3" t="s">
        <v>12965</v>
      </c>
      <c r="D388" s="3">
        <v>621</v>
      </c>
      <c r="E388" s="9">
        <v>2007</v>
      </c>
      <c r="F388" s="7" t="s">
        <v>6448</v>
      </c>
      <c r="G388" s="7" t="s">
        <v>5401</v>
      </c>
      <c r="H388" s="8" t="s">
        <v>8422</v>
      </c>
      <c r="I388" s="8" t="s">
        <v>8425</v>
      </c>
      <c r="J388" s="19">
        <v>3</v>
      </c>
      <c r="K388" s="19" t="s">
        <v>7738</v>
      </c>
      <c r="L388" s="11"/>
      <c r="M388" s="11"/>
      <c r="N388" s="24"/>
      <c r="P388" s="32"/>
      <c r="T388" s="19"/>
      <c r="U388" s="3"/>
      <c r="X388" t="str">
        <f t="shared" si="29"/>
        <v/>
      </c>
      <c r="Z388" t="str">
        <f t="shared" si="30"/>
        <v/>
      </c>
      <c r="AB388" s="9"/>
      <c r="AC388" t="s">
        <v>8422</v>
      </c>
      <c r="AD388">
        <f t="shared" si="28"/>
        <v>0</v>
      </c>
      <c r="AF388" s="3"/>
      <c r="AH388" s="9"/>
    </row>
    <row r="389" spans="1:53" ht="10.95" customHeight="1" outlineLevel="1" x14ac:dyDescent="0.25">
      <c r="A389" t="s">
        <v>6193</v>
      </c>
      <c r="C389" s="3" t="s">
        <v>12965</v>
      </c>
      <c r="D389" s="3">
        <v>637</v>
      </c>
      <c r="E389" s="9">
        <v>2007</v>
      </c>
      <c r="F389" s="7" t="s">
        <v>8421</v>
      </c>
      <c r="G389" s="7" t="s">
        <v>5401</v>
      </c>
      <c r="H389" s="8" t="s">
        <v>20451</v>
      </c>
      <c r="I389" s="8" t="s">
        <v>8426</v>
      </c>
      <c r="J389" s="19">
        <v>3</v>
      </c>
      <c r="K389" s="19" t="s">
        <v>7736</v>
      </c>
      <c r="L389" s="11">
        <v>7</v>
      </c>
      <c r="M389" s="11"/>
      <c r="N389" s="24"/>
      <c r="P389" s="32"/>
      <c r="R389">
        <v>1</v>
      </c>
      <c r="S389">
        <v>1</v>
      </c>
      <c r="T389" s="19"/>
      <c r="U389" s="3"/>
      <c r="X389" t="str">
        <f t="shared" si="29"/>
        <v/>
      </c>
      <c r="Z389" t="str">
        <f t="shared" si="30"/>
        <v/>
      </c>
      <c r="AB389" s="9"/>
      <c r="AC389" t="s">
        <v>20455</v>
      </c>
      <c r="AD389">
        <f t="shared" si="28"/>
        <v>0</v>
      </c>
      <c r="AF389" s="3"/>
      <c r="AH389" s="9"/>
      <c r="AW389" t="s">
        <v>20449</v>
      </c>
      <c r="AX389" t="s">
        <v>20414</v>
      </c>
      <c r="AY389" t="s">
        <v>20398</v>
      </c>
      <c r="AZ389" t="s">
        <v>20355</v>
      </c>
      <c r="BA389" t="s">
        <v>20286</v>
      </c>
    </row>
    <row r="390" spans="1:53" ht="10.95" customHeight="1" outlineLevel="1" x14ac:dyDescent="0.25">
      <c r="A390" t="s">
        <v>6193</v>
      </c>
      <c r="C390" s="3" t="s">
        <v>12965</v>
      </c>
      <c r="D390" s="3">
        <v>647</v>
      </c>
      <c r="E390" s="9">
        <v>2007</v>
      </c>
      <c r="F390" s="7" t="s">
        <v>8428</v>
      </c>
      <c r="G390" s="7" t="s">
        <v>5401</v>
      </c>
      <c r="H390" s="8" t="s">
        <v>5224</v>
      </c>
      <c r="I390" s="8" t="s">
        <v>8427</v>
      </c>
      <c r="J390" s="19">
        <v>3</v>
      </c>
      <c r="K390" s="19" t="s">
        <v>7736</v>
      </c>
      <c r="L390" s="11">
        <v>2.25</v>
      </c>
      <c r="M390" s="11"/>
      <c r="N390" s="24"/>
      <c r="P390" s="32"/>
      <c r="T390" s="19"/>
      <c r="U390" s="3"/>
      <c r="X390" t="str">
        <f t="shared" si="29"/>
        <v/>
      </c>
      <c r="Z390" t="str">
        <f t="shared" si="30"/>
        <v/>
      </c>
      <c r="AB390" s="9"/>
      <c r="AC390" t="s">
        <v>5224</v>
      </c>
      <c r="AD390">
        <f t="shared" si="28"/>
        <v>0</v>
      </c>
      <c r="AF390" s="3"/>
      <c r="AH390" s="9"/>
    </row>
    <row r="391" spans="1:53" ht="10.95" customHeight="1" outlineLevel="1" x14ac:dyDescent="0.25">
      <c r="A391" t="s">
        <v>6193</v>
      </c>
      <c r="C391" s="3" t="s">
        <v>12965</v>
      </c>
      <c r="D391" s="3">
        <v>648</v>
      </c>
      <c r="E391" s="9">
        <v>2007</v>
      </c>
      <c r="F391" s="7" t="s">
        <v>8429</v>
      </c>
      <c r="G391" s="7" t="s">
        <v>5401</v>
      </c>
      <c r="H391" s="8" t="s">
        <v>5224</v>
      </c>
      <c r="I391" s="8" t="s">
        <v>8427</v>
      </c>
      <c r="J391" s="19">
        <v>3</v>
      </c>
      <c r="K391" s="19" t="s">
        <v>7736</v>
      </c>
      <c r="L391" s="11">
        <v>2.25</v>
      </c>
      <c r="M391" s="11"/>
      <c r="N391" s="24"/>
      <c r="P391" s="32"/>
      <c r="T391" s="19"/>
      <c r="U391" s="3"/>
      <c r="X391" t="str">
        <f t="shared" si="29"/>
        <v/>
      </c>
      <c r="Z391" t="str">
        <f t="shared" si="30"/>
        <v/>
      </c>
      <c r="AB391" s="9"/>
      <c r="AC391" t="s">
        <v>5224</v>
      </c>
      <c r="AD391">
        <f t="shared" si="28"/>
        <v>0</v>
      </c>
      <c r="AF391" s="3"/>
      <c r="AH391" s="9"/>
    </row>
    <row r="392" spans="1:53" ht="10.95" customHeight="1" outlineLevel="1" x14ac:dyDescent="0.25">
      <c r="A392" t="s">
        <v>6193</v>
      </c>
      <c r="C392" s="3" t="s">
        <v>12965</v>
      </c>
      <c r="D392" s="3">
        <v>736</v>
      </c>
      <c r="E392" s="9">
        <v>2010</v>
      </c>
      <c r="F392" s="7" t="s">
        <v>8421</v>
      </c>
      <c r="G392" s="7" t="s">
        <v>5401</v>
      </c>
      <c r="H392" s="8" t="s">
        <v>5224</v>
      </c>
      <c r="I392" s="8" t="s">
        <v>8430</v>
      </c>
      <c r="J392" s="19">
        <v>3</v>
      </c>
      <c r="K392" s="19" t="s">
        <v>7736</v>
      </c>
      <c r="L392" s="11">
        <v>7</v>
      </c>
      <c r="M392" s="11"/>
      <c r="N392" s="24"/>
      <c r="P392" s="32"/>
      <c r="T392" s="19"/>
      <c r="U392" s="3"/>
      <c r="X392" t="str">
        <f t="shared" si="29"/>
        <v/>
      </c>
      <c r="Z392" t="str">
        <f t="shared" si="30"/>
        <v/>
      </c>
      <c r="AB392" s="9"/>
      <c r="AC392" t="s">
        <v>5224</v>
      </c>
      <c r="AD392">
        <f t="shared" si="28"/>
        <v>0</v>
      </c>
      <c r="AF392" s="3"/>
      <c r="AH392" s="9"/>
    </row>
    <row r="393" spans="1:53" ht="10.95" customHeight="1" outlineLevel="1" collapsed="1" x14ac:dyDescent="0.25">
      <c r="A393" t="s">
        <v>6193</v>
      </c>
      <c r="C393" s="3" t="s">
        <v>12965</v>
      </c>
      <c r="D393" s="3">
        <v>738</v>
      </c>
      <c r="E393" s="9">
        <v>2010</v>
      </c>
      <c r="F393" s="7" t="s">
        <v>5450</v>
      </c>
      <c r="G393" s="7" t="s">
        <v>5401</v>
      </c>
      <c r="H393" s="8" t="s">
        <v>5224</v>
      </c>
      <c r="I393" s="8" t="s">
        <v>8431</v>
      </c>
      <c r="J393" s="19">
        <v>1</v>
      </c>
      <c r="K393" s="19" t="s">
        <v>7736</v>
      </c>
      <c r="L393" s="11">
        <v>7</v>
      </c>
      <c r="M393" s="11"/>
      <c r="N393" s="24"/>
      <c r="P393" s="32"/>
      <c r="T393" s="19"/>
      <c r="U393" s="3"/>
      <c r="X393" t="str">
        <f t="shared" si="29"/>
        <v/>
      </c>
      <c r="Z393" t="str">
        <f t="shared" si="30"/>
        <v/>
      </c>
      <c r="AB393" s="9"/>
      <c r="AC393" t="s">
        <v>5224</v>
      </c>
      <c r="AD393">
        <f t="shared" si="28"/>
        <v>0</v>
      </c>
      <c r="AF393" s="3"/>
      <c r="AH393" s="9"/>
    </row>
    <row r="394" spans="1:53" ht="10.95" customHeight="1" outlineLevel="1" x14ac:dyDescent="0.25">
      <c r="A394" t="s">
        <v>6193</v>
      </c>
      <c r="C394" s="3" t="s">
        <v>12965</v>
      </c>
      <c r="D394" s="3">
        <v>777</v>
      </c>
      <c r="E394" s="9">
        <v>2011</v>
      </c>
      <c r="F394" s="7" t="s">
        <v>6448</v>
      </c>
      <c r="G394" s="7" t="s">
        <v>5401</v>
      </c>
      <c r="H394" s="8" t="s">
        <v>5224</v>
      </c>
      <c r="I394" s="8" t="s">
        <v>8432</v>
      </c>
      <c r="J394" s="19">
        <v>3</v>
      </c>
      <c r="K394" s="19" t="s">
        <v>7736</v>
      </c>
      <c r="L394" s="11">
        <v>3.4</v>
      </c>
      <c r="M394" s="11"/>
      <c r="N394" s="24"/>
      <c r="P394" s="32"/>
      <c r="T394" s="19"/>
      <c r="U394" s="3"/>
      <c r="X394" t="str">
        <f t="shared" si="29"/>
        <v/>
      </c>
      <c r="Z394" t="str">
        <f t="shared" si="30"/>
        <v/>
      </c>
      <c r="AB394" s="9"/>
      <c r="AC394" t="s">
        <v>5224</v>
      </c>
      <c r="AD394">
        <f t="shared" si="28"/>
        <v>0</v>
      </c>
      <c r="AF394" s="3"/>
      <c r="AH394" s="9"/>
    </row>
    <row r="395" spans="1:53" ht="10.95" customHeight="1" outlineLevel="1" x14ac:dyDescent="0.25">
      <c r="A395" t="s">
        <v>6193</v>
      </c>
      <c r="C395" s="3" t="s">
        <v>12965</v>
      </c>
      <c r="D395" s="3">
        <v>792</v>
      </c>
      <c r="E395" s="9">
        <v>2011</v>
      </c>
      <c r="F395" s="7" t="s">
        <v>149</v>
      </c>
      <c r="G395" s="7" t="s">
        <v>5401</v>
      </c>
      <c r="H395" s="8" t="s">
        <v>5224</v>
      </c>
      <c r="I395" s="8" t="s">
        <v>8433</v>
      </c>
      <c r="J395" s="19">
        <v>3</v>
      </c>
      <c r="K395" s="19" t="s">
        <v>7736</v>
      </c>
      <c r="L395" s="11">
        <v>4</v>
      </c>
      <c r="M395" s="11"/>
      <c r="N395" s="24"/>
      <c r="P395" s="32"/>
      <c r="T395" s="19"/>
      <c r="U395" s="3"/>
      <c r="X395" t="str">
        <f t="shared" si="29"/>
        <v/>
      </c>
      <c r="Z395" t="str">
        <f t="shared" si="30"/>
        <v/>
      </c>
      <c r="AB395" s="9"/>
      <c r="AC395" t="s">
        <v>8434</v>
      </c>
      <c r="AD395">
        <f t="shared" si="28"/>
        <v>0</v>
      </c>
      <c r="AF395" s="3"/>
      <c r="AH395" s="9"/>
    </row>
    <row r="396" spans="1:53" ht="10.95" customHeight="1" outlineLevel="1" collapsed="1" x14ac:dyDescent="0.25">
      <c r="A396" t="s">
        <v>6193</v>
      </c>
      <c r="C396" s="3" t="s">
        <v>12965</v>
      </c>
      <c r="D396" s="3">
        <v>819</v>
      </c>
      <c r="E396" s="9">
        <v>2012</v>
      </c>
      <c r="F396" s="7" t="s">
        <v>8436</v>
      </c>
      <c r="G396" s="7" t="s">
        <v>5401</v>
      </c>
      <c r="H396" s="8" t="s">
        <v>5224</v>
      </c>
      <c r="I396" s="8" t="s">
        <v>8435</v>
      </c>
      <c r="J396" s="19">
        <v>3</v>
      </c>
      <c r="K396" s="19" t="s">
        <v>7736</v>
      </c>
      <c r="L396" s="11">
        <v>3.4</v>
      </c>
      <c r="M396" s="11"/>
      <c r="N396" s="24"/>
      <c r="P396" s="32"/>
      <c r="S396">
        <v>1</v>
      </c>
      <c r="T396" s="19"/>
      <c r="U396" s="3"/>
      <c r="X396" t="str">
        <f t="shared" si="29"/>
        <v/>
      </c>
      <c r="Z396" t="str">
        <f t="shared" si="30"/>
        <v/>
      </c>
      <c r="AB396" s="9"/>
      <c r="AC396" t="s">
        <v>5224</v>
      </c>
      <c r="AD396">
        <f t="shared" si="28"/>
        <v>0</v>
      </c>
      <c r="AF396" s="3"/>
      <c r="AH396" s="9"/>
    </row>
    <row r="397" spans="1:53" ht="10.95" customHeight="1" outlineLevel="1" x14ac:dyDescent="0.25">
      <c r="A397" t="s">
        <v>6193</v>
      </c>
      <c r="C397" s="3" t="s">
        <v>12965</v>
      </c>
      <c r="D397" s="3">
        <v>866</v>
      </c>
      <c r="E397" s="9">
        <v>2013</v>
      </c>
      <c r="F397" s="7" t="s">
        <v>8438</v>
      </c>
      <c r="G397" s="7" t="s">
        <v>5401</v>
      </c>
      <c r="H397" s="8" t="s">
        <v>5224</v>
      </c>
      <c r="I397" s="8" t="s">
        <v>8437</v>
      </c>
      <c r="J397" s="19">
        <v>1</v>
      </c>
      <c r="K397" s="19" t="s">
        <v>7736</v>
      </c>
      <c r="L397" s="11">
        <v>9</v>
      </c>
      <c r="M397" s="11"/>
      <c r="N397" s="24"/>
      <c r="P397" s="32"/>
      <c r="T397" s="19"/>
      <c r="U397" s="3"/>
      <c r="X397" t="str">
        <f t="shared" si="29"/>
        <v/>
      </c>
      <c r="Z397">
        <f t="shared" si="30"/>
        <v>1</v>
      </c>
      <c r="AA397">
        <v>1</v>
      </c>
      <c r="AB397" s="9"/>
      <c r="AC397" t="s">
        <v>5224</v>
      </c>
      <c r="AD397">
        <f t="shared" si="28"/>
        <v>0</v>
      </c>
      <c r="AF397" s="3"/>
      <c r="AH397" s="9"/>
    </row>
    <row r="398" spans="1:53" ht="10.95" customHeight="1" outlineLevel="1" x14ac:dyDescent="0.25">
      <c r="A398" t="s">
        <v>6193</v>
      </c>
      <c r="C398" s="3" t="s">
        <v>12965</v>
      </c>
      <c r="D398" s="3">
        <v>867</v>
      </c>
      <c r="E398" s="9">
        <v>2013</v>
      </c>
      <c r="F398" s="7" t="s">
        <v>8436</v>
      </c>
      <c r="G398" s="7" t="s">
        <v>5401</v>
      </c>
      <c r="H398" s="8" t="s">
        <v>5224</v>
      </c>
      <c r="I398" s="8" t="s">
        <v>8439</v>
      </c>
      <c r="J398" s="19">
        <v>3</v>
      </c>
      <c r="K398" s="19" t="s">
        <v>7736</v>
      </c>
      <c r="L398" s="11">
        <v>1.5</v>
      </c>
      <c r="M398" s="11"/>
      <c r="N398" s="24"/>
      <c r="P398" s="32"/>
      <c r="S398">
        <v>1</v>
      </c>
      <c r="T398" s="19"/>
      <c r="U398" s="3"/>
      <c r="X398" t="str">
        <f t="shared" si="29"/>
        <v/>
      </c>
      <c r="Z398" t="str">
        <f t="shared" si="30"/>
        <v/>
      </c>
      <c r="AB398" s="9"/>
      <c r="AC398" t="s">
        <v>5224</v>
      </c>
      <c r="AD398">
        <f t="shared" si="28"/>
        <v>0</v>
      </c>
      <c r="AF398" s="3"/>
      <c r="AH398" s="9"/>
    </row>
    <row r="399" spans="1:53" ht="10.95" customHeight="1" outlineLevel="1" collapsed="1" x14ac:dyDescent="0.25">
      <c r="A399" t="s">
        <v>6193</v>
      </c>
      <c r="C399" s="3" t="s">
        <v>12965</v>
      </c>
      <c r="D399" s="3">
        <v>900</v>
      </c>
      <c r="E399" s="9">
        <v>2013</v>
      </c>
      <c r="F399" s="7" t="s">
        <v>8441</v>
      </c>
      <c r="G399" s="7" t="s">
        <v>5401</v>
      </c>
      <c r="H399" s="8" t="s">
        <v>5224</v>
      </c>
      <c r="I399" s="8" t="s">
        <v>8440</v>
      </c>
      <c r="J399" s="19">
        <v>3</v>
      </c>
      <c r="K399" s="19" t="s">
        <v>7736</v>
      </c>
      <c r="L399" s="11">
        <v>3.5</v>
      </c>
      <c r="M399" s="11"/>
      <c r="N399" s="24"/>
      <c r="P399" s="32"/>
      <c r="T399" s="19"/>
      <c r="U399" s="3"/>
      <c r="X399" t="str">
        <f t="shared" si="29"/>
        <v/>
      </c>
      <c r="Z399" t="str">
        <f t="shared" si="30"/>
        <v/>
      </c>
      <c r="AB399" s="9"/>
      <c r="AC399" t="s">
        <v>5224</v>
      </c>
      <c r="AD399">
        <f t="shared" si="28"/>
        <v>0</v>
      </c>
      <c r="AF399" s="3"/>
      <c r="AH399" s="9"/>
    </row>
    <row r="400" spans="1:53" ht="10.95" customHeight="1" outlineLevel="1" x14ac:dyDescent="0.25">
      <c r="A400" t="s">
        <v>6193</v>
      </c>
      <c r="C400" s="3" t="s">
        <v>12965</v>
      </c>
      <c r="D400" s="3" t="s">
        <v>18717</v>
      </c>
      <c r="E400" s="9">
        <v>2013</v>
      </c>
      <c r="F400" s="7" t="s">
        <v>18718</v>
      </c>
      <c r="G400" s="7" t="s">
        <v>5401</v>
      </c>
      <c r="H400" s="8" t="s">
        <v>5224</v>
      </c>
      <c r="I400" s="8" t="s">
        <v>8440</v>
      </c>
      <c r="J400" s="19">
        <v>3</v>
      </c>
      <c r="K400" s="19" t="s">
        <v>20093</v>
      </c>
      <c r="L400" s="11"/>
      <c r="M400" s="11"/>
      <c r="N400" s="24"/>
      <c r="P400" s="32"/>
      <c r="T400" s="19"/>
      <c r="U400" s="3"/>
      <c r="X400" t="str">
        <f t="shared" si="29"/>
        <v/>
      </c>
      <c r="Z400">
        <f t="shared" si="30"/>
        <v>1</v>
      </c>
      <c r="AB400" s="9"/>
      <c r="AC400" t="s">
        <v>5224</v>
      </c>
      <c r="AD400">
        <f t="shared" si="28"/>
        <v>0</v>
      </c>
      <c r="AF400" s="3"/>
      <c r="AH400" s="9"/>
    </row>
    <row r="401" spans="1:48" ht="10.95" customHeight="1" outlineLevel="1" x14ac:dyDescent="0.25">
      <c r="A401" t="s">
        <v>6193</v>
      </c>
      <c r="C401" s="3" t="s">
        <v>12965</v>
      </c>
      <c r="D401" s="3">
        <v>960</v>
      </c>
      <c r="E401" s="9">
        <v>2015</v>
      </c>
      <c r="F401" s="7" t="s">
        <v>8441</v>
      </c>
      <c r="G401" s="7" t="s">
        <v>5401</v>
      </c>
      <c r="H401" s="8" t="s">
        <v>5224</v>
      </c>
      <c r="I401" s="8" t="s">
        <v>8442</v>
      </c>
      <c r="J401" s="19">
        <v>1</v>
      </c>
      <c r="K401" s="19" t="s">
        <v>7736</v>
      </c>
      <c r="L401" s="11">
        <v>3</v>
      </c>
      <c r="M401" s="11"/>
      <c r="N401" s="24"/>
      <c r="P401" s="32"/>
      <c r="T401" s="19"/>
      <c r="U401" s="3"/>
      <c r="X401" t="str">
        <f t="shared" si="29"/>
        <v/>
      </c>
      <c r="Z401" t="str">
        <f t="shared" si="30"/>
        <v/>
      </c>
      <c r="AB401" s="9"/>
      <c r="AC401" t="s">
        <v>5224</v>
      </c>
      <c r="AD401">
        <f t="shared" si="28"/>
        <v>0</v>
      </c>
      <c r="AF401" s="3"/>
      <c r="AH401" s="9"/>
    </row>
    <row r="402" spans="1:48" ht="10.95" customHeight="1" outlineLevel="1" x14ac:dyDescent="0.25">
      <c r="A402" t="s">
        <v>6193</v>
      </c>
      <c r="C402" s="3" t="s">
        <v>12965</v>
      </c>
      <c r="D402" s="3">
        <v>992</v>
      </c>
      <c r="E402" s="9">
        <v>2016</v>
      </c>
      <c r="F402" s="7" t="s">
        <v>8444</v>
      </c>
      <c r="G402" s="7" t="s">
        <v>5401</v>
      </c>
      <c r="H402" s="8" t="s">
        <v>5224</v>
      </c>
      <c r="I402" s="8" t="s">
        <v>8443</v>
      </c>
      <c r="J402" s="19">
        <v>3</v>
      </c>
      <c r="K402" s="19" t="s">
        <v>20093</v>
      </c>
      <c r="L402" s="11"/>
      <c r="M402" s="11"/>
      <c r="N402" s="24"/>
      <c r="P402" s="32"/>
      <c r="T402" s="19"/>
      <c r="U402" s="3"/>
      <c r="X402" t="str">
        <f t="shared" si="29"/>
        <v/>
      </c>
      <c r="Z402" t="str">
        <f t="shared" si="30"/>
        <v/>
      </c>
      <c r="AB402" s="9"/>
      <c r="AC402" t="s">
        <v>5224</v>
      </c>
      <c r="AD402">
        <f t="shared" si="28"/>
        <v>0</v>
      </c>
      <c r="AF402" s="3"/>
      <c r="AH402" s="9"/>
    </row>
    <row r="403" spans="1:48" ht="10.95" customHeight="1" outlineLevel="1" x14ac:dyDescent="0.25">
      <c r="A403" t="s">
        <v>6193</v>
      </c>
      <c r="C403" s="3" t="s">
        <v>12965</v>
      </c>
      <c r="D403" s="3" t="s">
        <v>8445</v>
      </c>
      <c r="E403" s="9">
        <v>2016</v>
      </c>
      <c r="F403" s="7" t="s">
        <v>755</v>
      </c>
      <c r="G403" s="7" t="s">
        <v>5401</v>
      </c>
      <c r="H403" s="8" t="s">
        <v>5224</v>
      </c>
      <c r="I403" s="8" t="s">
        <v>8443</v>
      </c>
      <c r="J403" s="19">
        <v>1</v>
      </c>
      <c r="K403" s="19" t="s">
        <v>7736</v>
      </c>
      <c r="L403" s="11">
        <v>6.5</v>
      </c>
      <c r="M403" s="11"/>
      <c r="N403" s="24"/>
      <c r="P403" s="32"/>
      <c r="T403" s="19"/>
      <c r="U403" s="3"/>
      <c r="X403" t="str">
        <f t="shared" si="29"/>
        <v/>
      </c>
      <c r="Z403">
        <f t="shared" si="30"/>
        <v>1</v>
      </c>
      <c r="AA403">
        <v>1</v>
      </c>
      <c r="AB403" s="9"/>
      <c r="AC403" t="s">
        <v>5224</v>
      </c>
      <c r="AD403">
        <f t="shared" si="28"/>
        <v>0</v>
      </c>
      <c r="AF403" s="3"/>
      <c r="AH403" s="9"/>
    </row>
    <row r="404" spans="1:48" ht="10.95" customHeight="1" outlineLevel="1" x14ac:dyDescent="0.25">
      <c r="A404" t="s">
        <v>6193</v>
      </c>
      <c r="C404" s="3" t="s">
        <v>12965</v>
      </c>
      <c r="D404" s="3">
        <v>1043</v>
      </c>
      <c r="E404" s="9">
        <v>2017</v>
      </c>
      <c r="F404" s="7" t="s">
        <v>149</v>
      </c>
      <c r="G404" s="7" t="s">
        <v>5401</v>
      </c>
      <c r="H404" s="8" t="s">
        <v>5224</v>
      </c>
      <c r="I404" s="8" t="s">
        <v>8446</v>
      </c>
      <c r="J404" s="19">
        <v>3</v>
      </c>
      <c r="K404" s="19" t="s">
        <v>7736</v>
      </c>
      <c r="L404" s="11">
        <v>1.1000000000000001</v>
      </c>
      <c r="M404" s="11"/>
      <c r="N404" s="24"/>
      <c r="P404" s="32"/>
      <c r="T404" s="19"/>
      <c r="U404" s="3"/>
      <c r="X404" t="str">
        <f t="shared" si="29"/>
        <v/>
      </c>
      <c r="Z404" t="str">
        <f t="shared" si="30"/>
        <v/>
      </c>
      <c r="AB404" s="9"/>
      <c r="AC404" t="s">
        <v>5224</v>
      </c>
      <c r="AD404">
        <f t="shared" si="28"/>
        <v>0</v>
      </c>
      <c r="AF404" s="3"/>
      <c r="AH404" s="9"/>
    </row>
    <row r="405" spans="1:48" ht="10.95" customHeight="1" outlineLevel="1" x14ac:dyDescent="0.25">
      <c r="A405" t="s">
        <v>6193</v>
      </c>
      <c r="C405" s="3" t="s">
        <v>12965</v>
      </c>
      <c r="D405" s="3" t="s">
        <v>8448</v>
      </c>
      <c r="E405" s="9">
        <v>2017</v>
      </c>
      <c r="F405" s="7" t="s">
        <v>21651</v>
      </c>
      <c r="G405" s="7" t="s">
        <v>5401</v>
      </c>
      <c r="H405" s="8" t="s">
        <v>5224</v>
      </c>
      <c r="I405" s="8" t="s">
        <v>8447</v>
      </c>
      <c r="J405" s="19">
        <v>3</v>
      </c>
      <c r="K405" s="19" t="s">
        <v>7738</v>
      </c>
      <c r="L405" s="11"/>
      <c r="M405" s="11"/>
      <c r="N405" s="24"/>
      <c r="P405" s="32"/>
      <c r="T405" s="19"/>
      <c r="U405" s="3"/>
      <c r="X405" t="str">
        <f t="shared" si="29"/>
        <v/>
      </c>
      <c r="Z405">
        <f t="shared" si="30"/>
        <v>1</v>
      </c>
      <c r="AA405">
        <v>1</v>
      </c>
      <c r="AB405" s="9"/>
      <c r="AC405" t="s">
        <v>5224</v>
      </c>
      <c r="AD405">
        <f t="shared" si="28"/>
        <v>0</v>
      </c>
      <c r="AF405" s="3"/>
      <c r="AH405" s="9"/>
    </row>
    <row r="406" spans="1:48" ht="10.95" customHeight="1" outlineLevel="1" x14ac:dyDescent="0.25">
      <c r="A406" t="s">
        <v>6193</v>
      </c>
      <c r="C406" s="3" t="s">
        <v>12965</v>
      </c>
      <c r="D406" s="3">
        <v>1061</v>
      </c>
      <c r="E406" s="9">
        <v>2017</v>
      </c>
      <c r="F406" s="7" t="s">
        <v>8429</v>
      </c>
      <c r="G406" s="7" t="s">
        <v>5401</v>
      </c>
      <c r="H406" s="8" t="s">
        <v>5224</v>
      </c>
      <c r="I406" s="8" t="s">
        <v>8449</v>
      </c>
      <c r="J406" s="19">
        <v>1</v>
      </c>
      <c r="K406" s="19" t="s">
        <v>20093</v>
      </c>
      <c r="L406" s="11"/>
      <c r="M406" s="11"/>
      <c r="N406" s="24"/>
      <c r="P406" s="32"/>
      <c r="T406" s="19"/>
      <c r="U406" s="3"/>
      <c r="X406" t="str">
        <f t="shared" si="29"/>
        <v/>
      </c>
      <c r="Z406" t="str">
        <f t="shared" si="30"/>
        <v/>
      </c>
      <c r="AB406" s="9"/>
      <c r="AC406" t="s">
        <v>5224</v>
      </c>
      <c r="AD406">
        <f t="shared" si="28"/>
        <v>0</v>
      </c>
      <c r="AF406" s="3"/>
      <c r="AH406" s="9"/>
    </row>
    <row r="407" spans="1:48" ht="10.95" customHeight="1" outlineLevel="1" x14ac:dyDescent="0.25">
      <c r="A407" t="s">
        <v>6193</v>
      </c>
      <c r="C407" s="3" t="s">
        <v>12965</v>
      </c>
      <c r="D407" s="3" t="s">
        <v>8450</v>
      </c>
      <c r="E407" s="9">
        <v>2017</v>
      </c>
      <c r="F407" s="7" t="s">
        <v>755</v>
      </c>
      <c r="G407" s="7" t="s">
        <v>5401</v>
      </c>
      <c r="H407" s="8" t="s">
        <v>5224</v>
      </c>
      <c r="I407" s="8" t="s">
        <v>8451</v>
      </c>
      <c r="J407" s="19">
        <v>3</v>
      </c>
      <c r="K407" s="19" t="s">
        <v>7736</v>
      </c>
      <c r="L407" s="11">
        <v>7.8</v>
      </c>
      <c r="M407" s="11"/>
      <c r="N407" s="24"/>
      <c r="P407" s="32"/>
      <c r="T407" s="19"/>
      <c r="U407" s="3"/>
      <c r="X407" t="str">
        <f t="shared" si="29"/>
        <v/>
      </c>
      <c r="Z407">
        <f t="shared" si="30"/>
        <v>1</v>
      </c>
      <c r="AB407" s="9"/>
      <c r="AC407" t="s">
        <v>5224</v>
      </c>
      <c r="AD407">
        <f t="shared" si="28"/>
        <v>0</v>
      </c>
      <c r="AF407" s="3"/>
      <c r="AH407" s="9"/>
    </row>
    <row r="408" spans="1:48" ht="10.95" customHeight="1" outlineLevel="1" x14ac:dyDescent="0.25">
      <c r="A408" t="s">
        <v>6193</v>
      </c>
      <c r="C408" s="3" t="s">
        <v>12965</v>
      </c>
      <c r="D408" s="3" t="s">
        <v>8453</v>
      </c>
      <c r="E408" s="9">
        <v>2018</v>
      </c>
      <c r="F408" s="7" t="s">
        <v>755</v>
      </c>
      <c r="G408" s="7" t="s">
        <v>5401</v>
      </c>
      <c r="H408" s="8" t="s">
        <v>5224</v>
      </c>
      <c r="I408" s="8" t="s">
        <v>8452</v>
      </c>
      <c r="J408" s="19">
        <v>3</v>
      </c>
      <c r="K408" s="19" t="s">
        <v>7738</v>
      </c>
      <c r="L408" s="11"/>
      <c r="M408" s="11"/>
      <c r="N408" s="24"/>
      <c r="P408" s="32"/>
      <c r="T408" s="19"/>
      <c r="U408" s="3"/>
      <c r="X408" t="str">
        <f t="shared" si="29"/>
        <v/>
      </c>
      <c r="Z408">
        <f t="shared" si="30"/>
        <v>1</v>
      </c>
      <c r="AA408">
        <v>1</v>
      </c>
      <c r="AB408" s="9"/>
      <c r="AC408" t="s">
        <v>5224</v>
      </c>
      <c r="AD408">
        <f t="shared" si="28"/>
        <v>0</v>
      </c>
      <c r="AF408" s="3"/>
      <c r="AH408" s="9"/>
    </row>
    <row r="409" spans="1:48" ht="10.95" customHeight="1" outlineLevel="1" x14ac:dyDescent="0.25">
      <c r="A409" t="s">
        <v>6193</v>
      </c>
      <c r="C409" s="3" t="s">
        <v>12965</v>
      </c>
      <c r="D409" s="3">
        <v>1120</v>
      </c>
      <c r="E409" s="9">
        <v>2018</v>
      </c>
      <c r="F409" s="7" t="s">
        <v>8429</v>
      </c>
      <c r="G409" s="7" t="s">
        <v>5401</v>
      </c>
      <c r="H409" s="8" t="s">
        <v>19968</v>
      </c>
      <c r="I409" s="8" t="s">
        <v>8454</v>
      </c>
      <c r="J409" s="19">
        <v>3</v>
      </c>
      <c r="K409" s="19" t="s">
        <v>7736</v>
      </c>
      <c r="L409" s="11">
        <v>5</v>
      </c>
      <c r="M409" s="11"/>
      <c r="N409" s="24"/>
      <c r="P409" s="32"/>
      <c r="S409">
        <v>1</v>
      </c>
      <c r="T409" s="19"/>
      <c r="U409" s="3"/>
      <c r="X409" t="str">
        <f t="shared" si="29"/>
        <v/>
      </c>
      <c r="Z409" t="str">
        <f t="shared" si="30"/>
        <v/>
      </c>
      <c r="AB409" s="9"/>
      <c r="AC409" t="s">
        <v>6046</v>
      </c>
      <c r="AD409">
        <f t="shared" si="28"/>
        <v>0</v>
      </c>
      <c r="AF409" s="3">
        <v>1</v>
      </c>
      <c r="AH409" s="9"/>
    </row>
    <row r="410" spans="1:48" ht="10.95" customHeight="1" outlineLevel="1" x14ac:dyDescent="0.25">
      <c r="A410" t="s">
        <v>6193</v>
      </c>
      <c r="C410" s="3" t="s">
        <v>12965</v>
      </c>
      <c r="D410" s="3">
        <v>1155</v>
      </c>
      <c r="E410" s="9">
        <v>2019</v>
      </c>
      <c r="F410" s="7" t="s">
        <v>18710</v>
      </c>
      <c r="G410" s="7" t="s">
        <v>5401</v>
      </c>
      <c r="H410" s="8" t="s">
        <v>5224</v>
      </c>
      <c r="I410" s="8" t="s">
        <v>8455</v>
      </c>
      <c r="J410" s="19">
        <v>1</v>
      </c>
      <c r="K410" s="19" t="s">
        <v>20093</v>
      </c>
      <c r="L410" s="11"/>
      <c r="M410" s="11"/>
      <c r="N410" s="24"/>
      <c r="P410" s="32"/>
      <c r="T410" s="19"/>
      <c r="U410" s="3"/>
      <c r="X410" t="str">
        <f t="shared" si="29"/>
        <v/>
      </c>
      <c r="Z410" t="str">
        <f t="shared" si="30"/>
        <v/>
      </c>
      <c r="AB410" s="9"/>
      <c r="AC410" t="s">
        <v>5224</v>
      </c>
      <c r="AD410">
        <f t="shared" si="28"/>
        <v>0</v>
      </c>
      <c r="AF410" s="3"/>
      <c r="AH410" s="9"/>
    </row>
    <row r="411" spans="1:48" ht="10.95" customHeight="1" outlineLevel="1" x14ac:dyDescent="0.25">
      <c r="A411" t="s">
        <v>6193</v>
      </c>
      <c r="C411" s="3" t="s">
        <v>12965</v>
      </c>
      <c r="D411" s="3" t="s">
        <v>18709</v>
      </c>
      <c r="E411" s="9">
        <v>2019</v>
      </c>
      <c r="F411" s="7" t="s">
        <v>21652</v>
      </c>
      <c r="G411" s="7" t="s">
        <v>5401</v>
      </c>
      <c r="H411" s="8" t="s">
        <v>5224</v>
      </c>
      <c r="I411" s="8" t="s">
        <v>8455</v>
      </c>
      <c r="J411" s="19">
        <v>1</v>
      </c>
      <c r="K411" s="19" t="s">
        <v>7736</v>
      </c>
      <c r="L411" s="11">
        <v>5</v>
      </c>
      <c r="M411" s="11"/>
      <c r="N411" s="24"/>
      <c r="P411" s="32"/>
      <c r="T411" s="19"/>
      <c r="U411" s="3"/>
      <c r="X411" t="str">
        <f t="shared" si="29"/>
        <v/>
      </c>
      <c r="Z411">
        <f t="shared" si="30"/>
        <v>1</v>
      </c>
      <c r="AA411">
        <v>1</v>
      </c>
      <c r="AB411" s="9"/>
      <c r="AC411" t="s">
        <v>5224</v>
      </c>
      <c r="AD411">
        <f t="shared" si="28"/>
        <v>0</v>
      </c>
      <c r="AF411" s="3"/>
      <c r="AH411" s="9"/>
    </row>
    <row r="412" spans="1:48" ht="10.95" customHeight="1" outlineLevel="1" x14ac:dyDescent="0.25">
      <c r="A412" t="s">
        <v>6193</v>
      </c>
      <c r="C412" s="3" t="s">
        <v>12965</v>
      </c>
      <c r="D412" s="3">
        <v>1169</v>
      </c>
      <c r="E412" s="9">
        <v>2019</v>
      </c>
      <c r="F412" s="7" t="s">
        <v>8429</v>
      </c>
      <c r="G412" s="7" t="s">
        <v>5401</v>
      </c>
      <c r="H412" s="8" t="s">
        <v>5224</v>
      </c>
      <c r="I412" s="8" t="s">
        <v>8456</v>
      </c>
      <c r="J412" s="19">
        <v>1</v>
      </c>
      <c r="K412" s="19" t="s">
        <v>7736</v>
      </c>
      <c r="L412" s="11">
        <v>2</v>
      </c>
      <c r="M412" s="11"/>
      <c r="N412" s="24"/>
      <c r="P412" s="32"/>
      <c r="R412">
        <v>1</v>
      </c>
      <c r="S412">
        <v>1</v>
      </c>
      <c r="T412" s="19"/>
      <c r="U412" s="3"/>
      <c r="X412" t="str">
        <f t="shared" si="29"/>
        <v/>
      </c>
      <c r="Z412" t="str">
        <f t="shared" si="30"/>
        <v/>
      </c>
      <c r="AB412" s="9"/>
      <c r="AC412" t="s">
        <v>8457</v>
      </c>
      <c r="AD412">
        <f t="shared" si="28"/>
        <v>0</v>
      </c>
      <c r="AF412" s="3"/>
      <c r="AH412" s="9"/>
    </row>
    <row r="413" spans="1:48" ht="10.95" customHeight="1" outlineLevel="1" x14ac:dyDescent="0.25">
      <c r="A413" t="s">
        <v>6193</v>
      </c>
      <c r="C413" s="3" t="s">
        <v>12965</v>
      </c>
      <c r="D413" s="3">
        <v>1208</v>
      </c>
      <c r="E413" s="9">
        <v>2020</v>
      </c>
      <c r="F413" s="7" t="s">
        <v>8429</v>
      </c>
      <c r="G413" s="7" t="s">
        <v>5401</v>
      </c>
      <c r="H413" s="8" t="s">
        <v>5224</v>
      </c>
      <c r="I413" s="8" t="s">
        <v>8458</v>
      </c>
      <c r="J413" s="19">
        <v>3</v>
      </c>
      <c r="K413" s="19" t="s">
        <v>7736</v>
      </c>
      <c r="L413" s="11">
        <v>2</v>
      </c>
      <c r="M413" s="11"/>
      <c r="N413" s="24"/>
      <c r="P413" s="32"/>
      <c r="T413" s="19"/>
      <c r="U413" s="3"/>
      <c r="X413" t="str">
        <f t="shared" si="29"/>
        <v/>
      </c>
      <c r="Z413" t="str">
        <f t="shared" si="30"/>
        <v/>
      </c>
      <c r="AB413" s="9"/>
      <c r="AC413" t="s">
        <v>8459</v>
      </c>
      <c r="AD413">
        <f t="shared" si="28"/>
        <v>0</v>
      </c>
      <c r="AF413" s="3"/>
      <c r="AH413" s="9"/>
    </row>
    <row r="414" spans="1:48" ht="10.95" customHeight="1" outlineLevel="1" x14ac:dyDescent="0.25">
      <c r="A414" t="s">
        <v>6193</v>
      </c>
      <c r="C414" s="3" t="s">
        <v>12965</v>
      </c>
      <c r="D414" s="3">
        <v>1234</v>
      </c>
      <c r="E414" s="9">
        <v>2021</v>
      </c>
      <c r="F414" s="7" t="s">
        <v>21009</v>
      </c>
      <c r="G414" s="7" t="s">
        <v>5401</v>
      </c>
      <c r="H414" s="8" t="s">
        <v>5402</v>
      </c>
      <c r="I414" s="8" t="s">
        <v>21010</v>
      </c>
      <c r="J414" s="19">
        <v>3</v>
      </c>
      <c r="K414" s="19" t="s">
        <v>7736</v>
      </c>
      <c r="L414" s="11">
        <v>8</v>
      </c>
      <c r="M414" s="11"/>
      <c r="N414" s="24"/>
      <c r="P414" s="32"/>
      <c r="T414" s="19"/>
      <c r="U414" s="3"/>
      <c r="X414" t="str">
        <f t="shared" si="29"/>
        <v/>
      </c>
      <c r="Z414" t="str">
        <f t="shared" si="30"/>
        <v/>
      </c>
      <c r="AB414" s="9"/>
      <c r="AC414" t="s">
        <v>5402</v>
      </c>
      <c r="AD414">
        <f t="shared" si="28"/>
        <v>1</v>
      </c>
      <c r="AF414" s="3"/>
      <c r="AH414" s="9"/>
    </row>
    <row r="415" spans="1:48" ht="10.95" customHeight="1" x14ac:dyDescent="0.25">
      <c r="A415" t="s">
        <v>9226</v>
      </c>
      <c r="B415" t="s">
        <v>12006</v>
      </c>
      <c r="C415" s="3" t="s">
        <v>11994</v>
      </c>
      <c r="E415" s="9"/>
      <c r="F415" s="7"/>
      <c r="G415" s="7"/>
      <c r="H415" s="8"/>
      <c r="I415" s="8"/>
      <c r="J415" s="19"/>
      <c r="K415" s="19"/>
      <c r="L415" s="11"/>
      <c r="M415" s="11">
        <f>SUM(L416:L607)</f>
        <v>297.75000000000006</v>
      </c>
      <c r="N415" s="24">
        <v>1399</v>
      </c>
      <c r="O415">
        <f>COUNTIF(K416:K607,"*")</f>
        <v>192</v>
      </c>
      <c r="P415" s="32">
        <f>O415/N415</f>
        <v>0.13724088634739098</v>
      </c>
      <c r="Q415">
        <f>COUNTIF(K416:K607,"Y")+COUNTIF(K416:K607,"S")</f>
        <v>114</v>
      </c>
      <c r="T415" s="19" t="s">
        <v>7736</v>
      </c>
      <c r="U415" s="3"/>
      <c r="V415" t="s">
        <v>18400</v>
      </c>
      <c r="X415" t="str">
        <f t="shared" si="29"/>
        <v/>
      </c>
      <c r="Z415" t="str">
        <f t="shared" si="30"/>
        <v/>
      </c>
      <c r="AB415" s="9"/>
      <c r="AE415">
        <f>COUNTIF(AD416:AD607,"1")</f>
        <v>0</v>
      </c>
      <c r="AF415" s="3"/>
      <c r="AH415" s="9"/>
      <c r="AI415">
        <f>COUNTIF($J416:$J607,"1")-COUNTIFS($J416:$J416,"1",$K416:$K416,"V")</f>
        <v>16</v>
      </c>
      <c r="AJ415">
        <f>COUNTIFS($J416:$J607,"1",$K416:$K607,"Y")+COUNTIFS($J416:$J607,"1",$K416:$K607,"s")</f>
        <v>16</v>
      </c>
      <c r="AK415">
        <f>COUNTIF($J416:$J607,"2")-COUNTIFS($J416:$J416,"2",$K416:$K416,"V")</f>
        <v>1</v>
      </c>
      <c r="AL415">
        <f>COUNTIFS($J416:$J607,"2",$K416:$K607,"Y")+COUNTIFS($J416:$J607,"2",$K416:$K607,"s")</f>
        <v>1</v>
      </c>
      <c r="AM415">
        <f>COUNTIF($J416:$J607,"3")-COUNTIFS($J416:$J416,"3",$K416:$K416,"V")</f>
        <v>59</v>
      </c>
      <c r="AN415">
        <f>COUNTIFS($J416:$J607,"3",$K416:$K607,"Y")+COUNTIFS($J416:$J607,"3",$K416:$K607,"s")</f>
        <v>37</v>
      </c>
      <c r="AO415">
        <f>COUNTIF($J416:$J607,"4")-COUNTIFS($J416:$J416,"4",$K416:$K416,"V")</f>
        <v>0</v>
      </c>
      <c r="AP415">
        <f>COUNTIFS($J416:$J607,"4",$K416:$K607,"Y")+COUNTIFS($J416:$J607,"4",$K416:$K607,"s")</f>
        <v>0</v>
      </c>
      <c r="AQ415">
        <f>COUNTIF($J416:$J607,"5")-COUNTIFS($J416:$J607,"5",$K416:$K607,"V")</f>
        <v>82</v>
      </c>
      <c r="AR415">
        <f>COUNTIFS($J416:$J607,"5",$K416:$K607,"Y")+COUNTIFS($J416:$J607,"5",$K416:$K607,"s")</f>
        <v>50</v>
      </c>
      <c r="AS415">
        <f>COUNTIF($J416:$J607,"6")-COUNTIFS($J416:$J416,"6",$K416:$K416,"V")</f>
        <v>27</v>
      </c>
      <c r="AT415">
        <f>COUNTIFS($J416:$J607,"6",$K416:$K607,"Y")+COUNTIFS($J416:$J607,"6",$K416:$K607,"s")</f>
        <v>10</v>
      </c>
      <c r="AU415">
        <f>COUNTIF($J416:$J607,"7")-COUNTIFS($J416:$J416,"7",$K416:$K416,"V")</f>
        <v>0</v>
      </c>
      <c r="AV415">
        <f>COUNTIFS($J416:$J607,"7",$K416:$K607,"Y")+COUNTIFS($J416:$J607,"7",$K416:$K607,"s")</f>
        <v>0</v>
      </c>
    </row>
    <row r="416" spans="1:48" ht="10.95" customHeight="1" outlineLevel="1" x14ac:dyDescent="0.25">
      <c r="A416" t="s">
        <v>1532</v>
      </c>
      <c r="C416" s="3" t="s">
        <v>11994</v>
      </c>
      <c r="D416" s="3">
        <v>10</v>
      </c>
      <c r="E416" s="9">
        <v>1924</v>
      </c>
      <c r="F416" s="7" t="s">
        <v>1533</v>
      </c>
      <c r="G416" s="7" t="s">
        <v>1534</v>
      </c>
      <c r="H416" s="8" t="s">
        <v>5084</v>
      </c>
      <c r="I416" s="8" t="s">
        <v>10607</v>
      </c>
      <c r="J416" s="19">
        <v>5</v>
      </c>
      <c r="K416" s="19" t="s">
        <v>7736</v>
      </c>
      <c r="L416" s="11">
        <v>2.2000000000000002</v>
      </c>
      <c r="M416" s="11"/>
      <c r="N416" s="24"/>
      <c r="P416" s="32"/>
      <c r="T416" s="19"/>
      <c r="U416" s="3">
        <v>10</v>
      </c>
      <c r="X416" t="str">
        <f t="shared" si="29"/>
        <v/>
      </c>
      <c r="Z416" t="str">
        <f t="shared" si="30"/>
        <v/>
      </c>
      <c r="AB416" s="9"/>
      <c r="AC416" t="s">
        <v>5084</v>
      </c>
      <c r="AD416">
        <f t="shared" ref="AD416:AD447" si="31">COUNTIF(H416,"*Fuji*")</f>
        <v>0</v>
      </c>
      <c r="AF416" s="3"/>
      <c r="AG416" t="s">
        <v>1100</v>
      </c>
      <c r="AH416" s="9" t="s">
        <v>4925</v>
      </c>
    </row>
    <row r="417" spans="1:34" ht="10.95" customHeight="1" outlineLevel="1" x14ac:dyDescent="0.25">
      <c r="A417" t="s">
        <v>1532</v>
      </c>
      <c r="C417" s="3" t="s">
        <v>11994</v>
      </c>
      <c r="D417" s="3">
        <v>11</v>
      </c>
      <c r="E417" s="9">
        <v>1924</v>
      </c>
      <c r="F417" s="7" t="s">
        <v>1101</v>
      </c>
      <c r="G417" s="7" t="s">
        <v>1102</v>
      </c>
      <c r="H417" s="8" t="s">
        <v>5084</v>
      </c>
      <c r="I417" s="8" t="s">
        <v>10607</v>
      </c>
      <c r="J417" s="19">
        <v>5</v>
      </c>
      <c r="K417" s="19" t="s">
        <v>7738</v>
      </c>
      <c r="L417" s="11"/>
      <c r="M417" s="11"/>
      <c r="N417" s="24"/>
      <c r="P417" s="32"/>
      <c r="T417" s="19"/>
      <c r="U417" s="3">
        <v>11</v>
      </c>
      <c r="X417" t="str">
        <f t="shared" si="29"/>
        <v/>
      </c>
      <c r="Z417" t="str">
        <f t="shared" si="30"/>
        <v/>
      </c>
      <c r="AB417" s="9"/>
      <c r="AC417" t="s">
        <v>5084</v>
      </c>
      <c r="AD417">
        <f t="shared" si="31"/>
        <v>0</v>
      </c>
      <c r="AF417" s="3"/>
      <c r="AG417" t="s">
        <v>1100</v>
      </c>
      <c r="AH417" s="9" t="s">
        <v>4925</v>
      </c>
    </row>
    <row r="418" spans="1:34" ht="10.95" customHeight="1" outlineLevel="1" x14ac:dyDescent="0.25">
      <c r="A418" t="s">
        <v>1532</v>
      </c>
      <c r="C418" s="3" t="s">
        <v>11994</v>
      </c>
      <c r="D418" s="3">
        <v>12</v>
      </c>
      <c r="E418" s="9">
        <v>1924</v>
      </c>
      <c r="F418" s="7" t="s">
        <v>1103</v>
      </c>
      <c r="G418" s="7" t="s">
        <v>1104</v>
      </c>
      <c r="H418" s="8" t="s">
        <v>5084</v>
      </c>
      <c r="I418" s="8" t="s">
        <v>10607</v>
      </c>
      <c r="J418" s="19">
        <v>5</v>
      </c>
      <c r="K418" s="19" t="s">
        <v>7738</v>
      </c>
      <c r="L418" s="11"/>
      <c r="M418" s="11"/>
      <c r="N418" s="24"/>
      <c r="P418" s="32"/>
      <c r="T418" s="19"/>
      <c r="U418" s="3">
        <v>12</v>
      </c>
      <c r="X418" t="str">
        <f t="shared" si="29"/>
        <v/>
      </c>
      <c r="Z418" t="str">
        <f t="shared" si="30"/>
        <v/>
      </c>
      <c r="AB418" s="9"/>
      <c r="AC418" t="s">
        <v>5084</v>
      </c>
      <c r="AD418">
        <f t="shared" si="31"/>
        <v>0</v>
      </c>
      <c r="AF418" s="3"/>
      <c r="AG418" t="s">
        <v>1100</v>
      </c>
      <c r="AH418" s="9" t="s">
        <v>4925</v>
      </c>
    </row>
    <row r="419" spans="1:34" ht="10.95" customHeight="1" outlineLevel="1" x14ac:dyDescent="0.25">
      <c r="A419" t="s">
        <v>1532</v>
      </c>
      <c r="C419" s="3" t="s">
        <v>11994</v>
      </c>
      <c r="D419" s="3">
        <v>13</v>
      </c>
      <c r="E419" s="9">
        <v>1924</v>
      </c>
      <c r="F419" s="7" t="s">
        <v>639</v>
      </c>
      <c r="G419" s="7" t="s">
        <v>1105</v>
      </c>
      <c r="H419" s="8" t="s">
        <v>5084</v>
      </c>
      <c r="I419" s="8" t="s">
        <v>10607</v>
      </c>
      <c r="J419" s="19">
        <v>5</v>
      </c>
      <c r="K419" s="19" t="s">
        <v>7738</v>
      </c>
      <c r="L419" s="11"/>
      <c r="M419" s="11"/>
      <c r="N419" s="24"/>
      <c r="P419" s="32"/>
      <c r="T419" s="19"/>
      <c r="U419" s="3">
        <v>13</v>
      </c>
      <c r="X419" t="str">
        <f t="shared" si="29"/>
        <v/>
      </c>
      <c r="Z419" t="str">
        <f t="shared" si="30"/>
        <v/>
      </c>
      <c r="AB419" s="9"/>
      <c r="AC419" t="s">
        <v>5084</v>
      </c>
      <c r="AD419">
        <f t="shared" si="31"/>
        <v>0</v>
      </c>
      <c r="AF419" s="3"/>
      <c r="AG419" t="s">
        <v>1100</v>
      </c>
      <c r="AH419" s="9" t="s">
        <v>4925</v>
      </c>
    </row>
    <row r="420" spans="1:34" ht="10.95" customHeight="1" outlineLevel="1" x14ac:dyDescent="0.25">
      <c r="A420" t="s">
        <v>1532</v>
      </c>
      <c r="C420" s="3" t="s">
        <v>11994</v>
      </c>
      <c r="D420" s="3">
        <v>14</v>
      </c>
      <c r="E420" s="9">
        <v>1924</v>
      </c>
      <c r="F420" s="7" t="s">
        <v>1106</v>
      </c>
      <c r="G420" s="7" t="s">
        <v>2293</v>
      </c>
      <c r="H420" s="8" t="s">
        <v>5084</v>
      </c>
      <c r="I420" s="8" t="s">
        <v>10607</v>
      </c>
      <c r="J420" s="19">
        <v>5</v>
      </c>
      <c r="K420" s="19" t="s">
        <v>7738</v>
      </c>
      <c r="L420" s="11"/>
      <c r="M420" s="11"/>
      <c r="N420" s="24"/>
      <c r="P420" s="32"/>
      <c r="T420" s="19"/>
      <c r="U420" s="3">
        <v>14</v>
      </c>
      <c r="X420" t="str">
        <f t="shared" si="29"/>
        <v/>
      </c>
      <c r="Z420" t="str">
        <f t="shared" si="30"/>
        <v/>
      </c>
      <c r="AB420" s="9"/>
      <c r="AC420" t="s">
        <v>5084</v>
      </c>
      <c r="AD420">
        <f t="shared" si="31"/>
        <v>0</v>
      </c>
      <c r="AF420" s="3"/>
      <c r="AG420" t="s">
        <v>1100</v>
      </c>
      <c r="AH420" s="9" t="s">
        <v>4623</v>
      </c>
    </row>
    <row r="421" spans="1:34" ht="10.95" customHeight="1" outlineLevel="1" x14ac:dyDescent="0.25">
      <c r="A421" t="s">
        <v>1532</v>
      </c>
      <c r="C421" s="3" t="s">
        <v>11994</v>
      </c>
      <c r="D421" s="3">
        <v>15</v>
      </c>
      <c r="E421" s="9">
        <v>1924</v>
      </c>
      <c r="F421" s="7" t="s">
        <v>4883</v>
      </c>
      <c r="G421" s="7" t="s">
        <v>1107</v>
      </c>
      <c r="H421" s="8" t="s">
        <v>5084</v>
      </c>
      <c r="I421" s="8" t="s">
        <v>10607</v>
      </c>
      <c r="J421" s="19">
        <v>5</v>
      </c>
      <c r="K421" s="19" t="s">
        <v>7738</v>
      </c>
      <c r="L421" s="11"/>
      <c r="M421" s="11"/>
      <c r="N421" s="24"/>
      <c r="P421" s="32"/>
      <c r="T421" s="19"/>
      <c r="U421" s="3">
        <v>15</v>
      </c>
      <c r="X421" t="str">
        <f t="shared" si="29"/>
        <v/>
      </c>
      <c r="Z421" t="str">
        <f t="shared" si="30"/>
        <v/>
      </c>
      <c r="AB421" s="9"/>
      <c r="AC421" t="s">
        <v>5084</v>
      </c>
      <c r="AD421">
        <f t="shared" si="31"/>
        <v>0</v>
      </c>
      <c r="AF421" s="3"/>
      <c r="AG421" t="s">
        <v>1100</v>
      </c>
      <c r="AH421" s="9" t="s">
        <v>4623</v>
      </c>
    </row>
    <row r="422" spans="1:34" ht="10.95" customHeight="1" outlineLevel="1" x14ac:dyDescent="0.25">
      <c r="A422" t="s">
        <v>1532</v>
      </c>
      <c r="C422" s="3" t="s">
        <v>11994</v>
      </c>
      <c r="D422" s="3">
        <v>16</v>
      </c>
      <c r="E422" s="9">
        <v>1924</v>
      </c>
      <c r="F422" s="7" t="s">
        <v>633</v>
      </c>
      <c r="G422" s="7" t="s">
        <v>1108</v>
      </c>
      <c r="H422" s="8" t="s">
        <v>5084</v>
      </c>
      <c r="I422" s="8" t="s">
        <v>10607</v>
      </c>
      <c r="J422" s="19">
        <v>5</v>
      </c>
      <c r="K422" s="19" t="s">
        <v>7738</v>
      </c>
      <c r="L422" s="11"/>
      <c r="M422" s="11"/>
      <c r="N422" s="24"/>
      <c r="P422" s="32"/>
      <c r="T422" s="19"/>
      <c r="U422" s="3">
        <v>16</v>
      </c>
      <c r="X422" t="str">
        <f t="shared" si="29"/>
        <v/>
      </c>
      <c r="Z422" t="str">
        <f t="shared" si="30"/>
        <v/>
      </c>
      <c r="AB422" s="9"/>
      <c r="AC422" t="s">
        <v>5084</v>
      </c>
      <c r="AD422">
        <f t="shared" si="31"/>
        <v>0</v>
      </c>
      <c r="AF422" s="3"/>
      <c r="AG422" t="s">
        <v>1100</v>
      </c>
      <c r="AH422" s="9" t="s">
        <v>4623</v>
      </c>
    </row>
    <row r="423" spans="1:34" ht="10.95" customHeight="1" outlineLevel="1" x14ac:dyDescent="0.25">
      <c r="A423" t="s">
        <v>1532</v>
      </c>
      <c r="C423" s="3" t="s">
        <v>11994</v>
      </c>
      <c r="D423" s="3">
        <v>17</v>
      </c>
      <c r="E423" s="9">
        <v>1924</v>
      </c>
      <c r="F423" s="7" t="s">
        <v>1109</v>
      </c>
      <c r="G423" s="7" t="s">
        <v>1110</v>
      </c>
      <c r="H423" s="8" t="s">
        <v>5084</v>
      </c>
      <c r="I423" s="8" t="s">
        <v>10607</v>
      </c>
      <c r="J423" s="19">
        <v>5</v>
      </c>
      <c r="K423" s="19" t="s">
        <v>7738</v>
      </c>
      <c r="L423" s="11"/>
      <c r="M423" s="11"/>
      <c r="N423" s="24"/>
      <c r="P423" s="32"/>
      <c r="T423" s="19"/>
      <c r="U423" s="3">
        <v>17</v>
      </c>
      <c r="X423" t="str">
        <f t="shared" si="29"/>
        <v/>
      </c>
      <c r="Z423" t="str">
        <f t="shared" si="30"/>
        <v/>
      </c>
      <c r="AB423" s="9"/>
      <c r="AC423" t="s">
        <v>5084</v>
      </c>
      <c r="AD423">
        <f t="shared" si="31"/>
        <v>0</v>
      </c>
      <c r="AF423" s="3"/>
      <c r="AG423" t="s">
        <v>1100</v>
      </c>
      <c r="AH423" s="9" t="s">
        <v>4623</v>
      </c>
    </row>
    <row r="424" spans="1:34" ht="10.95" customHeight="1" outlineLevel="1" x14ac:dyDescent="0.25">
      <c r="A424" t="s">
        <v>1532</v>
      </c>
      <c r="C424" s="3" t="s">
        <v>11994</v>
      </c>
      <c r="D424" s="3">
        <v>18</v>
      </c>
      <c r="E424" s="9">
        <v>1924</v>
      </c>
      <c r="F424" s="7" t="s">
        <v>1111</v>
      </c>
      <c r="G424" s="7" t="s">
        <v>2659</v>
      </c>
      <c r="H424" s="8" t="s">
        <v>5084</v>
      </c>
      <c r="I424" s="8" t="s">
        <v>10607</v>
      </c>
      <c r="J424" s="19">
        <v>5</v>
      </c>
      <c r="K424" s="19" t="s">
        <v>7738</v>
      </c>
      <c r="L424" s="11"/>
      <c r="M424" s="11"/>
      <c r="N424" s="24"/>
      <c r="P424" s="32"/>
      <c r="T424" s="19"/>
      <c r="U424" s="3">
        <v>18</v>
      </c>
      <c r="X424" t="str">
        <f t="shared" si="29"/>
        <v/>
      </c>
      <c r="Z424" t="str">
        <f t="shared" si="30"/>
        <v/>
      </c>
      <c r="AB424" s="9"/>
      <c r="AC424" t="s">
        <v>5084</v>
      </c>
      <c r="AD424">
        <f t="shared" si="31"/>
        <v>0</v>
      </c>
      <c r="AF424" s="3"/>
      <c r="AG424" t="s">
        <v>1100</v>
      </c>
      <c r="AH424" s="9" t="s">
        <v>4623</v>
      </c>
    </row>
    <row r="425" spans="1:34" ht="10.95" customHeight="1" outlineLevel="1" x14ac:dyDescent="0.25">
      <c r="A425" t="s">
        <v>1532</v>
      </c>
      <c r="C425" s="3" t="s">
        <v>11994</v>
      </c>
      <c r="D425" s="3">
        <v>19</v>
      </c>
      <c r="E425" s="9">
        <v>1924</v>
      </c>
      <c r="F425" s="7" t="s">
        <v>4619</v>
      </c>
      <c r="G425" s="7" t="s">
        <v>2660</v>
      </c>
      <c r="H425" s="8" t="s">
        <v>5084</v>
      </c>
      <c r="I425" s="8" t="s">
        <v>10607</v>
      </c>
      <c r="J425" s="19">
        <v>5</v>
      </c>
      <c r="K425" s="19" t="s">
        <v>7738</v>
      </c>
      <c r="L425" s="11"/>
      <c r="M425" s="11"/>
      <c r="N425" s="24"/>
      <c r="P425" s="32"/>
      <c r="T425" s="19"/>
      <c r="U425" s="3">
        <v>19</v>
      </c>
      <c r="X425" t="str">
        <f t="shared" si="29"/>
        <v/>
      </c>
      <c r="Z425" t="str">
        <f t="shared" si="30"/>
        <v/>
      </c>
      <c r="AB425" s="9"/>
      <c r="AC425" t="s">
        <v>5084</v>
      </c>
      <c r="AD425">
        <f t="shared" si="31"/>
        <v>0</v>
      </c>
      <c r="AF425" s="3"/>
      <c r="AG425" t="s">
        <v>1100</v>
      </c>
      <c r="AH425" s="9" t="s">
        <v>4623</v>
      </c>
    </row>
    <row r="426" spans="1:34" ht="10.95" customHeight="1" outlineLevel="1" x14ac:dyDescent="0.25">
      <c r="A426" t="s">
        <v>1532</v>
      </c>
      <c r="C426" s="3" t="s">
        <v>11994</v>
      </c>
      <c r="D426" s="3">
        <v>20</v>
      </c>
      <c r="E426" s="9">
        <v>1924</v>
      </c>
      <c r="F426" s="7" t="s">
        <v>2661</v>
      </c>
      <c r="G426" s="7" t="s">
        <v>2662</v>
      </c>
      <c r="H426" s="8" t="s">
        <v>5084</v>
      </c>
      <c r="I426" s="8" t="s">
        <v>10607</v>
      </c>
      <c r="J426" s="19">
        <v>5</v>
      </c>
      <c r="K426" s="19" t="s">
        <v>7738</v>
      </c>
      <c r="L426" s="11"/>
      <c r="M426" s="11"/>
      <c r="N426" s="24"/>
      <c r="P426" s="32"/>
      <c r="T426" s="19"/>
      <c r="U426" s="3">
        <v>20</v>
      </c>
      <c r="X426" t="str">
        <f t="shared" si="29"/>
        <v/>
      </c>
      <c r="Z426" t="str">
        <f t="shared" si="30"/>
        <v/>
      </c>
      <c r="AB426" s="9"/>
      <c r="AC426" t="s">
        <v>5084</v>
      </c>
      <c r="AD426">
        <f t="shared" si="31"/>
        <v>0</v>
      </c>
      <c r="AF426" s="3"/>
      <c r="AG426" t="s">
        <v>1100</v>
      </c>
      <c r="AH426" s="9" t="s">
        <v>4623</v>
      </c>
    </row>
    <row r="427" spans="1:34" ht="10.95" customHeight="1" outlineLevel="1" x14ac:dyDescent="0.25">
      <c r="A427" t="s">
        <v>1532</v>
      </c>
      <c r="C427" s="3" t="s">
        <v>11994</v>
      </c>
      <c r="D427" s="3">
        <v>21</v>
      </c>
      <c r="E427" s="9">
        <v>1924</v>
      </c>
      <c r="F427" s="7" t="s">
        <v>2663</v>
      </c>
      <c r="G427" s="7" t="s">
        <v>1534</v>
      </c>
      <c r="H427" s="8" t="s">
        <v>5084</v>
      </c>
      <c r="I427" s="8" t="s">
        <v>10607</v>
      </c>
      <c r="J427" s="19">
        <v>5</v>
      </c>
      <c r="K427" s="19" t="s">
        <v>7738</v>
      </c>
      <c r="L427" s="11"/>
      <c r="M427" s="11"/>
      <c r="N427" s="24"/>
      <c r="P427" s="32"/>
      <c r="T427" s="19"/>
      <c r="U427" s="3">
        <v>21</v>
      </c>
      <c r="X427" t="str">
        <f t="shared" si="29"/>
        <v/>
      </c>
      <c r="Z427" t="str">
        <f t="shared" si="30"/>
        <v/>
      </c>
      <c r="AB427" s="9"/>
      <c r="AC427" t="s">
        <v>5084</v>
      </c>
      <c r="AD427">
        <f t="shared" si="31"/>
        <v>0</v>
      </c>
      <c r="AF427" s="3"/>
      <c r="AG427" t="s">
        <v>1100</v>
      </c>
      <c r="AH427" s="9" t="s">
        <v>4623</v>
      </c>
    </row>
    <row r="428" spans="1:34" ht="10.95" customHeight="1" outlineLevel="1" x14ac:dyDescent="0.25">
      <c r="A428" t="s">
        <v>1532</v>
      </c>
      <c r="C428" s="3" t="s">
        <v>11994</v>
      </c>
      <c r="D428" s="3">
        <v>23</v>
      </c>
      <c r="E428" s="9">
        <v>1934</v>
      </c>
      <c r="F428" s="7" t="s">
        <v>1101</v>
      </c>
      <c r="G428" s="7" t="s">
        <v>3991</v>
      </c>
      <c r="H428" s="8" t="s">
        <v>2983</v>
      </c>
      <c r="I428" s="8" t="s">
        <v>10608</v>
      </c>
      <c r="J428" s="19">
        <v>6</v>
      </c>
      <c r="K428" s="19" t="s">
        <v>7738</v>
      </c>
      <c r="L428" s="11"/>
      <c r="M428" s="11"/>
      <c r="N428" s="24"/>
      <c r="P428" s="32"/>
      <c r="T428" s="19"/>
      <c r="U428" s="3">
        <v>24</v>
      </c>
      <c r="X428" t="str">
        <f t="shared" si="29"/>
        <v/>
      </c>
      <c r="Z428" t="str">
        <f t="shared" si="30"/>
        <v/>
      </c>
      <c r="AB428" s="9"/>
      <c r="AC428" t="s">
        <v>2983</v>
      </c>
      <c r="AD428">
        <f t="shared" si="31"/>
        <v>0</v>
      </c>
      <c r="AF428" s="3"/>
      <c r="AG428" t="s">
        <v>1100</v>
      </c>
      <c r="AH428" s="9" t="s">
        <v>4925</v>
      </c>
    </row>
    <row r="429" spans="1:34" ht="10.95" customHeight="1" outlineLevel="1" x14ac:dyDescent="0.25">
      <c r="A429" t="s">
        <v>1532</v>
      </c>
      <c r="C429" s="3" t="s">
        <v>11994</v>
      </c>
      <c r="D429" s="3">
        <v>25</v>
      </c>
      <c r="E429" s="9">
        <v>1934</v>
      </c>
      <c r="F429" s="7" t="s">
        <v>639</v>
      </c>
      <c r="G429" s="7" t="s">
        <v>3270</v>
      </c>
      <c r="H429" s="8" t="s">
        <v>2983</v>
      </c>
      <c r="I429" s="8" t="s">
        <v>10608</v>
      </c>
      <c r="J429" s="19">
        <v>6</v>
      </c>
      <c r="K429" s="19" t="s">
        <v>7738</v>
      </c>
      <c r="L429" s="11"/>
      <c r="M429" s="11"/>
      <c r="N429" s="24"/>
      <c r="P429" s="32"/>
      <c r="T429" s="19"/>
      <c r="U429" s="3">
        <v>26</v>
      </c>
      <c r="X429" t="str">
        <f t="shared" si="29"/>
        <v/>
      </c>
      <c r="Z429" t="str">
        <f t="shared" si="30"/>
        <v/>
      </c>
      <c r="AB429" s="9"/>
      <c r="AC429" t="s">
        <v>2983</v>
      </c>
      <c r="AD429">
        <f t="shared" si="31"/>
        <v>0</v>
      </c>
      <c r="AF429" s="3"/>
      <c r="AG429" t="s">
        <v>1100</v>
      </c>
      <c r="AH429" s="9" t="s">
        <v>4925</v>
      </c>
    </row>
    <row r="430" spans="1:34" ht="10.95" customHeight="1" outlineLevel="1" x14ac:dyDescent="0.25">
      <c r="A430" t="s">
        <v>1532</v>
      </c>
      <c r="C430" s="3" t="s">
        <v>11994</v>
      </c>
      <c r="D430" s="3">
        <v>27</v>
      </c>
      <c r="E430" s="9">
        <v>1934</v>
      </c>
      <c r="F430" s="7" t="s">
        <v>633</v>
      </c>
      <c r="G430" s="7" t="s">
        <v>2664</v>
      </c>
      <c r="H430" s="8" t="s">
        <v>2665</v>
      </c>
      <c r="I430" s="8" t="s">
        <v>10608</v>
      </c>
      <c r="J430" s="19">
        <v>5</v>
      </c>
      <c r="K430" s="19" t="s">
        <v>7738</v>
      </c>
      <c r="L430" s="11"/>
      <c r="M430" s="11"/>
      <c r="N430" s="24"/>
      <c r="P430" s="32"/>
      <c r="T430" s="19"/>
      <c r="U430" s="3">
        <v>28</v>
      </c>
      <c r="X430" t="str">
        <f t="shared" si="29"/>
        <v/>
      </c>
      <c r="Z430" t="str">
        <f t="shared" si="30"/>
        <v/>
      </c>
      <c r="AB430" s="9"/>
      <c r="AC430" t="s">
        <v>2665</v>
      </c>
      <c r="AD430">
        <f t="shared" si="31"/>
        <v>0</v>
      </c>
      <c r="AF430" s="3"/>
      <c r="AG430" t="s">
        <v>1100</v>
      </c>
      <c r="AH430" s="9" t="s">
        <v>4925</v>
      </c>
    </row>
    <row r="431" spans="1:34" ht="10.95" customHeight="1" outlineLevel="1" x14ac:dyDescent="0.25">
      <c r="A431" t="s">
        <v>1532</v>
      </c>
      <c r="C431" s="3" t="s">
        <v>11994</v>
      </c>
      <c r="D431" s="3">
        <v>28</v>
      </c>
      <c r="E431" s="9">
        <v>1934</v>
      </c>
      <c r="F431" s="7" t="s">
        <v>1111</v>
      </c>
      <c r="G431" s="7" t="s">
        <v>6109</v>
      </c>
      <c r="H431" s="8" t="s">
        <v>2983</v>
      </c>
      <c r="I431" s="8" t="s">
        <v>10608</v>
      </c>
      <c r="J431" s="19">
        <v>6</v>
      </c>
      <c r="K431" s="19" t="s">
        <v>7738</v>
      </c>
      <c r="L431" s="11"/>
      <c r="M431" s="11"/>
      <c r="N431" s="24"/>
      <c r="P431" s="32"/>
      <c r="T431" s="19"/>
      <c r="U431" s="3">
        <v>29</v>
      </c>
      <c r="X431" t="str">
        <f t="shared" si="29"/>
        <v/>
      </c>
      <c r="Z431" t="str">
        <f t="shared" si="30"/>
        <v/>
      </c>
      <c r="AB431" s="9"/>
      <c r="AC431" t="s">
        <v>2983</v>
      </c>
      <c r="AD431">
        <f t="shared" si="31"/>
        <v>0</v>
      </c>
      <c r="AF431" s="3"/>
      <c r="AG431" t="s">
        <v>1100</v>
      </c>
      <c r="AH431" s="9" t="s">
        <v>4925</v>
      </c>
    </row>
    <row r="432" spans="1:34" ht="10.95" customHeight="1" outlineLevel="1" x14ac:dyDescent="0.25">
      <c r="A432" t="s">
        <v>1532</v>
      </c>
      <c r="C432" s="3" t="s">
        <v>11994</v>
      </c>
      <c r="D432" s="3">
        <v>30</v>
      </c>
      <c r="E432" s="9">
        <v>1934</v>
      </c>
      <c r="F432" s="7" t="s">
        <v>1288</v>
      </c>
      <c r="G432" s="7" t="s">
        <v>1285</v>
      </c>
      <c r="H432" s="8" t="s">
        <v>2983</v>
      </c>
      <c r="I432" s="8" t="s">
        <v>10608</v>
      </c>
      <c r="J432" s="19">
        <v>6</v>
      </c>
      <c r="K432" s="19" t="s">
        <v>7738</v>
      </c>
      <c r="L432" s="11"/>
      <c r="M432" s="11"/>
      <c r="N432" s="24"/>
      <c r="P432" s="32"/>
      <c r="T432" s="19"/>
      <c r="U432" s="3">
        <v>31</v>
      </c>
      <c r="X432" t="str">
        <f t="shared" si="29"/>
        <v/>
      </c>
      <c r="Z432" t="str">
        <f t="shared" si="30"/>
        <v/>
      </c>
      <c r="AB432" s="9"/>
      <c r="AC432" t="s">
        <v>2983</v>
      </c>
      <c r="AD432">
        <f t="shared" si="31"/>
        <v>0</v>
      </c>
      <c r="AF432" s="3"/>
      <c r="AG432" t="s">
        <v>1100</v>
      </c>
      <c r="AH432" s="9" t="s">
        <v>4623</v>
      </c>
    </row>
    <row r="433" spans="1:34" ht="10.95" customHeight="1" outlineLevel="1" x14ac:dyDescent="0.25">
      <c r="A433" t="s">
        <v>1532</v>
      </c>
      <c r="C433" s="3" t="s">
        <v>11994</v>
      </c>
      <c r="D433" s="3">
        <v>31</v>
      </c>
      <c r="E433" s="9">
        <v>1934</v>
      </c>
      <c r="F433" s="7" t="s">
        <v>4614</v>
      </c>
      <c r="G433" s="7" t="s">
        <v>6505</v>
      </c>
      <c r="H433" s="8" t="s">
        <v>6506</v>
      </c>
      <c r="I433" s="8" t="s">
        <v>10608</v>
      </c>
      <c r="J433" s="19">
        <v>5</v>
      </c>
      <c r="K433" s="19" t="s">
        <v>7738</v>
      </c>
      <c r="L433" s="11"/>
      <c r="M433" s="11"/>
      <c r="N433" s="24"/>
      <c r="P433" s="32"/>
      <c r="T433" s="19"/>
      <c r="U433" s="3">
        <v>32</v>
      </c>
      <c r="X433" t="str">
        <f t="shared" si="29"/>
        <v/>
      </c>
      <c r="Z433" t="str">
        <f t="shared" si="30"/>
        <v/>
      </c>
      <c r="AB433" s="9"/>
      <c r="AC433" t="s">
        <v>6506</v>
      </c>
      <c r="AD433">
        <f t="shared" si="31"/>
        <v>0</v>
      </c>
      <c r="AF433" s="3"/>
      <c r="AG433" t="s">
        <v>1100</v>
      </c>
      <c r="AH433" s="9" t="s">
        <v>4623</v>
      </c>
    </row>
    <row r="434" spans="1:34" ht="10.95" customHeight="1" outlineLevel="1" x14ac:dyDescent="0.25">
      <c r="A434" t="s">
        <v>1532</v>
      </c>
      <c r="C434" s="3" t="s">
        <v>11994</v>
      </c>
      <c r="D434" s="3">
        <v>40</v>
      </c>
      <c r="E434" s="9">
        <v>1938</v>
      </c>
      <c r="F434" s="7" t="s">
        <v>1101</v>
      </c>
      <c r="G434" s="7" t="s">
        <v>6507</v>
      </c>
      <c r="H434" s="8" t="s">
        <v>6506</v>
      </c>
      <c r="I434" s="8" t="s">
        <v>10609</v>
      </c>
      <c r="J434" s="19">
        <v>5</v>
      </c>
      <c r="K434" s="19" t="s">
        <v>7736</v>
      </c>
      <c r="L434" s="11">
        <v>6</v>
      </c>
      <c r="M434" s="11"/>
      <c r="N434" s="24"/>
      <c r="P434" s="32"/>
      <c r="T434" s="19"/>
      <c r="U434" s="3">
        <v>41</v>
      </c>
      <c r="X434" t="str">
        <f t="shared" si="29"/>
        <v/>
      </c>
      <c r="Z434" t="str">
        <f t="shared" si="30"/>
        <v/>
      </c>
      <c r="AB434" s="9"/>
      <c r="AC434" t="s">
        <v>6506</v>
      </c>
      <c r="AD434">
        <f t="shared" si="31"/>
        <v>0</v>
      </c>
      <c r="AF434" s="3"/>
      <c r="AG434" t="s">
        <v>1100</v>
      </c>
      <c r="AH434" s="9" t="s">
        <v>4623</v>
      </c>
    </row>
    <row r="435" spans="1:34" ht="10.95" customHeight="1" outlineLevel="1" x14ac:dyDescent="0.25">
      <c r="A435" t="s">
        <v>1532</v>
      </c>
      <c r="C435" s="3" t="s">
        <v>11994</v>
      </c>
      <c r="D435" s="3">
        <v>41</v>
      </c>
      <c r="E435" s="9">
        <v>1938</v>
      </c>
      <c r="F435" s="7" t="s">
        <v>1292</v>
      </c>
      <c r="G435" s="7" t="s">
        <v>1289</v>
      </c>
      <c r="H435" s="8" t="s">
        <v>6506</v>
      </c>
      <c r="I435" s="8" t="s">
        <v>10609</v>
      </c>
      <c r="J435" s="19">
        <v>5</v>
      </c>
      <c r="K435" s="19" t="s">
        <v>20092</v>
      </c>
      <c r="L435" s="11"/>
      <c r="M435" s="11"/>
      <c r="N435" s="24"/>
      <c r="P435" s="32"/>
      <c r="T435" s="19"/>
      <c r="U435" s="3" t="s">
        <v>583</v>
      </c>
      <c r="X435" t="str">
        <f t="shared" si="29"/>
        <v/>
      </c>
      <c r="Z435" t="str">
        <f t="shared" si="30"/>
        <v/>
      </c>
      <c r="AB435" s="9"/>
      <c r="AC435" t="s">
        <v>6506</v>
      </c>
      <c r="AD435">
        <f t="shared" si="31"/>
        <v>0</v>
      </c>
      <c r="AF435" s="3"/>
      <c r="AG435" t="s">
        <v>1100</v>
      </c>
      <c r="AH435" s="9" t="s">
        <v>4925</v>
      </c>
    </row>
    <row r="436" spans="1:34" ht="10.95" customHeight="1" outlineLevel="1" x14ac:dyDescent="0.25">
      <c r="A436" t="s">
        <v>1532</v>
      </c>
      <c r="C436" s="3" t="s">
        <v>11994</v>
      </c>
      <c r="D436" s="3">
        <v>44</v>
      </c>
      <c r="E436" s="9">
        <v>1938</v>
      </c>
      <c r="F436" s="7" t="s">
        <v>1161</v>
      </c>
      <c r="G436" s="7" t="s">
        <v>1472</v>
      </c>
      <c r="H436" s="8" t="s">
        <v>6506</v>
      </c>
      <c r="I436" s="8" t="s">
        <v>10609</v>
      </c>
      <c r="J436" s="19">
        <v>5</v>
      </c>
      <c r="K436" s="19" t="s">
        <v>7736</v>
      </c>
      <c r="L436" s="11">
        <v>0.5</v>
      </c>
      <c r="M436" s="11"/>
      <c r="N436" s="24"/>
      <c r="P436" s="32"/>
      <c r="T436" s="19"/>
      <c r="U436" s="3">
        <v>43</v>
      </c>
      <c r="X436" t="str">
        <f t="shared" si="29"/>
        <v/>
      </c>
      <c r="Z436" t="str">
        <f t="shared" si="30"/>
        <v/>
      </c>
      <c r="AB436" s="9"/>
      <c r="AC436" t="s">
        <v>6506</v>
      </c>
      <c r="AD436">
        <f t="shared" si="31"/>
        <v>0</v>
      </c>
      <c r="AF436" s="3"/>
      <c r="AG436" t="s">
        <v>1100</v>
      </c>
      <c r="AH436" s="9" t="s">
        <v>4613</v>
      </c>
    </row>
    <row r="437" spans="1:34" ht="10.95" customHeight="1" outlineLevel="1" x14ac:dyDescent="0.25">
      <c r="A437" t="s">
        <v>1532</v>
      </c>
      <c r="C437" s="3" t="s">
        <v>11994</v>
      </c>
      <c r="D437" s="3">
        <v>47</v>
      </c>
      <c r="E437" s="9">
        <v>1938</v>
      </c>
      <c r="F437" s="7" t="s">
        <v>2699</v>
      </c>
      <c r="G437" s="7" t="s">
        <v>2293</v>
      </c>
      <c r="H437" s="8" t="s">
        <v>6506</v>
      </c>
      <c r="I437" s="8" t="s">
        <v>10609</v>
      </c>
      <c r="J437" s="19">
        <v>5</v>
      </c>
      <c r="K437" s="19" t="s">
        <v>7736</v>
      </c>
      <c r="L437" s="11">
        <v>4</v>
      </c>
      <c r="M437" s="11"/>
      <c r="N437" s="24"/>
      <c r="P437" s="32"/>
      <c r="T437" s="19"/>
      <c r="U437" s="3" t="s">
        <v>4368</v>
      </c>
      <c r="X437" t="str">
        <f t="shared" si="29"/>
        <v/>
      </c>
      <c r="Z437" t="str">
        <f t="shared" si="30"/>
        <v/>
      </c>
      <c r="AB437" s="9"/>
      <c r="AC437" t="s">
        <v>6506</v>
      </c>
      <c r="AD437">
        <f t="shared" si="31"/>
        <v>0</v>
      </c>
      <c r="AF437" s="3"/>
      <c r="AG437" t="s">
        <v>1100</v>
      </c>
      <c r="AH437" s="9" t="s">
        <v>4925</v>
      </c>
    </row>
    <row r="438" spans="1:34" ht="10.95" customHeight="1" outlineLevel="1" x14ac:dyDescent="0.25">
      <c r="A438" t="s">
        <v>1532</v>
      </c>
      <c r="C438" s="3" t="s">
        <v>11994</v>
      </c>
      <c r="D438" s="3">
        <v>48</v>
      </c>
      <c r="E438" s="9">
        <v>1938</v>
      </c>
      <c r="F438" s="7" t="s">
        <v>5628</v>
      </c>
      <c r="G438" s="7" t="s">
        <v>4522</v>
      </c>
      <c r="H438" s="8" t="s">
        <v>2665</v>
      </c>
      <c r="I438" s="8" t="s">
        <v>10609</v>
      </c>
      <c r="J438" s="19">
        <v>5</v>
      </c>
      <c r="K438" s="19" t="s">
        <v>7736</v>
      </c>
      <c r="L438" s="11">
        <v>3</v>
      </c>
      <c r="M438" s="11"/>
      <c r="N438" s="24"/>
      <c r="P438" s="32"/>
      <c r="T438" s="19"/>
      <c r="U438" s="3">
        <v>45</v>
      </c>
      <c r="X438" t="str">
        <f t="shared" si="29"/>
        <v/>
      </c>
      <c r="Z438" t="str">
        <f t="shared" si="30"/>
        <v/>
      </c>
      <c r="AB438" s="9"/>
      <c r="AC438" t="s">
        <v>2665</v>
      </c>
      <c r="AD438">
        <f t="shared" si="31"/>
        <v>0</v>
      </c>
      <c r="AF438" s="3"/>
      <c r="AG438" t="s">
        <v>1100</v>
      </c>
      <c r="AH438" s="9" t="s">
        <v>4925</v>
      </c>
    </row>
    <row r="439" spans="1:34" ht="10.95" customHeight="1" outlineLevel="1" x14ac:dyDescent="0.25">
      <c r="A439" t="s">
        <v>1532</v>
      </c>
      <c r="C439" s="3" t="s">
        <v>11994</v>
      </c>
      <c r="D439" s="3" t="s">
        <v>10611</v>
      </c>
      <c r="E439" s="9">
        <v>1938</v>
      </c>
      <c r="F439" s="7" t="s">
        <v>5629</v>
      </c>
      <c r="G439" s="7" t="s">
        <v>4371</v>
      </c>
      <c r="H439" s="8" t="s">
        <v>2665</v>
      </c>
      <c r="I439" s="8" t="s">
        <v>10609</v>
      </c>
      <c r="J439" s="19">
        <v>5</v>
      </c>
      <c r="K439" s="19" t="s">
        <v>20092</v>
      </c>
      <c r="L439" s="11"/>
      <c r="M439" s="11"/>
      <c r="N439" s="24"/>
      <c r="P439" s="32"/>
      <c r="T439" s="19"/>
      <c r="U439" s="3" t="s">
        <v>3403</v>
      </c>
      <c r="X439" t="str">
        <f t="shared" si="29"/>
        <v/>
      </c>
      <c r="Z439" t="str">
        <f t="shared" si="30"/>
        <v/>
      </c>
      <c r="AB439" s="9"/>
      <c r="AC439" t="s">
        <v>2665</v>
      </c>
      <c r="AD439">
        <f t="shared" si="31"/>
        <v>0</v>
      </c>
      <c r="AF439" s="3"/>
      <c r="AG439" t="s">
        <v>1100</v>
      </c>
      <c r="AH439" s="9" t="s">
        <v>4623</v>
      </c>
    </row>
    <row r="440" spans="1:34" ht="10.95" customHeight="1" outlineLevel="1" x14ac:dyDescent="0.25">
      <c r="A440" t="s">
        <v>1532</v>
      </c>
      <c r="C440" s="3" t="s">
        <v>11994</v>
      </c>
      <c r="D440" s="3" t="s">
        <v>10610</v>
      </c>
      <c r="E440" s="9">
        <v>1938</v>
      </c>
      <c r="F440" s="7" t="s">
        <v>3950</v>
      </c>
      <c r="G440" s="7" t="s">
        <v>4450</v>
      </c>
      <c r="H440" s="8" t="s">
        <v>2665</v>
      </c>
      <c r="I440" s="8" t="s">
        <v>10609</v>
      </c>
      <c r="J440" s="19">
        <v>5</v>
      </c>
      <c r="K440" s="19" t="s">
        <v>20092</v>
      </c>
      <c r="L440" s="11"/>
      <c r="M440" s="11"/>
      <c r="N440" s="24"/>
      <c r="P440" s="32"/>
      <c r="T440" s="19"/>
      <c r="U440" s="3" t="s">
        <v>4449</v>
      </c>
      <c r="X440" t="str">
        <f t="shared" si="29"/>
        <v/>
      </c>
      <c r="Z440" t="str">
        <f t="shared" si="30"/>
        <v/>
      </c>
      <c r="AB440" s="9"/>
      <c r="AC440" t="s">
        <v>2665</v>
      </c>
      <c r="AD440">
        <f t="shared" si="31"/>
        <v>0</v>
      </c>
      <c r="AF440" s="3"/>
      <c r="AG440" t="s">
        <v>1100</v>
      </c>
      <c r="AH440" s="9" t="s">
        <v>4623</v>
      </c>
    </row>
    <row r="441" spans="1:34" ht="10.95" customHeight="1" outlineLevel="1" x14ac:dyDescent="0.25">
      <c r="A441" t="s">
        <v>1532</v>
      </c>
      <c r="C441" s="3" t="s">
        <v>11994</v>
      </c>
      <c r="D441" s="3" t="s">
        <v>7963</v>
      </c>
      <c r="E441" s="9">
        <v>1942</v>
      </c>
      <c r="F441" s="7" t="s">
        <v>372</v>
      </c>
      <c r="G441" s="7" t="s">
        <v>1289</v>
      </c>
      <c r="H441" s="8" t="s">
        <v>6506</v>
      </c>
      <c r="I441" s="8" t="s">
        <v>10609</v>
      </c>
      <c r="J441" s="19">
        <v>5</v>
      </c>
      <c r="K441" s="19" t="s">
        <v>7736</v>
      </c>
      <c r="L441" s="11">
        <v>0.5</v>
      </c>
      <c r="M441" s="11"/>
      <c r="N441" s="24"/>
      <c r="P441" s="32"/>
      <c r="T441" s="19"/>
      <c r="U441" s="3" t="s">
        <v>7963</v>
      </c>
      <c r="X441" t="str">
        <f t="shared" si="29"/>
        <v/>
      </c>
      <c r="Z441" t="str">
        <f t="shared" si="30"/>
        <v/>
      </c>
      <c r="AB441" s="9"/>
      <c r="AC441" t="s">
        <v>6506</v>
      </c>
      <c r="AD441">
        <f t="shared" si="31"/>
        <v>0</v>
      </c>
      <c r="AF441" s="3"/>
      <c r="AG441" t="s">
        <v>1100</v>
      </c>
      <c r="AH441" s="9" t="s">
        <v>4613</v>
      </c>
    </row>
    <row r="442" spans="1:34" ht="10.95" customHeight="1" outlineLevel="1" x14ac:dyDescent="0.25">
      <c r="A442" t="s">
        <v>1532</v>
      </c>
      <c r="C442" s="3" t="s">
        <v>11994</v>
      </c>
      <c r="D442" s="3" t="s">
        <v>2507</v>
      </c>
      <c r="E442" s="9">
        <v>1944</v>
      </c>
      <c r="F442" s="7" t="s">
        <v>3947</v>
      </c>
      <c r="G442" s="7" t="s">
        <v>1472</v>
      </c>
      <c r="H442" s="8" t="s">
        <v>6506</v>
      </c>
      <c r="I442" s="8" t="s">
        <v>10609</v>
      </c>
      <c r="J442" s="19">
        <v>5</v>
      </c>
      <c r="K442" s="19" t="s">
        <v>7736</v>
      </c>
      <c r="L442" s="11">
        <v>2</v>
      </c>
      <c r="M442" s="11"/>
      <c r="N442" s="24"/>
      <c r="P442" s="32"/>
      <c r="T442" s="19"/>
      <c r="U442" s="3" t="s">
        <v>4367</v>
      </c>
      <c r="X442" t="str">
        <f t="shared" si="29"/>
        <v/>
      </c>
      <c r="Z442" t="str">
        <f t="shared" si="30"/>
        <v/>
      </c>
      <c r="AB442" s="9"/>
      <c r="AC442" t="s">
        <v>6506</v>
      </c>
      <c r="AD442">
        <f t="shared" si="31"/>
        <v>0</v>
      </c>
      <c r="AF442" s="3"/>
      <c r="AG442" t="s">
        <v>1100</v>
      </c>
      <c r="AH442" s="9" t="s">
        <v>4925</v>
      </c>
    </row>
    <row r="443" spans="1:34" ht="10.95" customHeight="1" outlineLevel="1" x14ac:dyDescent="0.25">
      <c r="A443" t="s">
        <v>1532</v>
      </c>
      <c r="C443" s="3" t="s">
        <v>11994</v>
      </c>
      <c r="D443" s="3" t="s">
        <v>10612</v>
      </c>
      <c r="E443" s="9">
        <v>1944</v>
      </c>
      <c r="F443" s="7" t="s">
        <v>3948</v>
      </c>
      <c r="G443" s="7" t="s">
        <v>2293</v>
      </c>
      <c r="H443" s="8" t="s">
        <v>6506</v>
      </c>
      <c r="I443" s="8" t="s">
        <v>10609</v>
      </c>
      <c r="J443" s="19">
        <v>5</v>
      </c>
      <c r="K443" s="19" t="s">
        <v>20092</v>
      </c>
      <c r="L443" s="11"/>
      <c r="M443" s="11"/>
      <c r="N443" s="24"/>
      <c r="P443" s="32"/>
      <c r="T443" s="19"/>
      <c r="U443" s="3" t="s">
        <v>7964</v>
      </c>
      <c r="X443" t="str">
        <f t="shared" si="29"/>
        <v/>
      </c>
      <c r="Z443" t="str">
        <f t="shared" si="30"/>
        <v/>
      </c>
      <c r="AB443" s="9"/>
      <c r="AC443" t="s">
        <v>6506</v>
      </c>
      <c r="AD443">
        <f t="shared" si="31"/>
        <v>0</v>
      </c>
      <c r="AF443" s="3"/>
      <c r="AG443" t="s">
        <v>1100</v>
      </c>
      <c r="AH443" s="9" t="s">
        <v>4925</v>
      </c>
    </row>
    <row r="444" spans="1:34" ht="10.95" customHeight="1" outlineLevel="1" x14ac:dyDescent="0.25">
      <c r="A444" t="s">
        <v>1532</v>
      </c>
      <c r="C444" s="3" t="s">
        <v>11994</v>
      </c>
      <c r="D444" s="3" t="s">
        <v>10613</v>
      </c>
      <c r="E444" s="9">
        <v>1944</v>
      </c>
      <c r="F444" s="7" t="s">
        <v>3949</v>
      </c>
      <c r="G444" s="7" t="s">
        <v>4522</v>
      </c>
      <c r="H444" s="8" t="s">
        <v>2665</v>
      </c>
      <c r="I444" s="8" t="s">
        <v>10609</v>
      </c>
      <c r="J444" s="19">
        <v>5</v>
      </c>
      <c r="K444" s="19" t="s">
        <v>7736</v>
      </c>
      <c r="L444" s="11">
        <v>2</v>
      </c>
      <c r="M444" s="11"/>
      <c r="N444" s="24"/>
      <c r="P444" s="32"/>
      <c r="T444" s="19"/>
      <c r="U444" s="3" t="s">
        <v>4369</v>
      </c>
      <c r="X444" t="str">
        <f t="shared" si="29"/>
        <v/>
      </c>
      <c r="Z444" t="str">
        <f t="shared" si="30"/>
        <v/>
      </c>
      <c r="AB444" s="9"/>
      <c r="AC444" t="s">
        <v>2665</v>
      </c>
      <c r="AD444">
        <f t="shared" si="31"/>
        <v>0</v>
      </c>
      <c r="AF444" s="3"/>
      <c r="AG444" t="s">
        <v>1100</v>
      </c>
      <c r="AH444" s="9" t="s">
        <v>4925</v>
      </c>
    </row>
    <row r="445" spans="1:34" ht="10.95" customHeight="1" outlineLevel="1" x14ac:dyDescent="0.25">
      <c r="A445" t="s">
        <v>1532</v>
      </c>
      <c r="C445" s="3" t="s">
        <v>11994</v>
      </c>
      <c r="D445" s="3" t="s">
        <v>10611</v>
      </c>
      <c r="E445" s="9">
        <v>1944</v>
      </c>
      <c r="F445" s="7" t="s">
        <v>3950</v>
      </c>
      <c r="G445" s="7" t="s">
        <v>4371</v>
      </c>
      <c r="H445" s="8" t="s">
        <v>2665</v>
      </c>
      <c r="I445" s="8" t="s">
        <v>10609</v>
      </c>
      <c r="J445" s="19">
        <v>5</v>
      </c>
      <c r="K445" s="19" t="s">
        <v>20092</v>
      </c>
      <c r="L445" s="11"/>
      <c r="M445" s="11"/>
      <c r="N445" s="24"/>
      <c r="P445" s="32"/>
      <c r="T445" s="19"/>
      <c r="U445" s="3">
        <v>49</v>
      </c>
      <c r="X445" t="str">
        <f t="shared" si="29"/>
        <v/>
      </c>
      <c r="Z445" t="str">
        <f t="shared" si="30"/>
        <v/>
      </c>
      <c r="AB445" s="9"/>
      <c r="AC445" t="s">
        <v>2665</v>
      </c>
      <c r="AD445">
        <f t="shared" si="31"/>
        <v>0</v>
      </c>
      <c r="AF445" s="3"/>
      <c r="AG445" t="s">
        <v>1100</v>
      </c>
      <c r="AH445" s="9" t="s">
        <v>4623</v>
      </c>
    </row>
    <row r="446" spans="1:34" ht="10.95" customHeight="1" outlineLevel="1" x14ac:dyDescent="0.25">
      <c r="A446" t="s">
        <v>1532</v>
      </c>
      <c r="C446" s="3" t="s">
        <v>11994</v>
      </c>
      <c r="D446" s="3" t="s">
        <v>1290</v>
      </c>
      <c r="E446" s="9">
        <v>1949</v>
      </c>
      <c r="F446" s="7" t="s">
        <v>1291</v>
      </c>
      <c r="G446" s="7" t="s">
        <v>1289</v>
      </c>
      <c r="H446" s="8" t="s">
        <v>6506</v>
      </c>
      <c r="I446" s="8" t="s">
        <v>10609</v>
      </c>
      <c r="J446" s="19">
        <v>5</v>
      </c>
      <c r="K446" s="19" t="s">
        <v>20092</v>
      </c>
      <c r="L446" s="11"/>
      <c r="M446" s="11"/>
      <c r="N446" s="24"/>
      <c r="P446" s="32"/>
      <c r="T446" s="19"/>
      <c r="U446" s="3" t="s">
        <v>1290</v>
      </c>
      <c r="X446" t="str">
        <f t="shared" si="29"/>
        <v/>
      </c>
      <c r="Z446" t="str">
        <f t="shared" si="30"/>
        <v/>
      </c>
      <c r="AB446" s="9"/>
      <c r="AC446" t="s">
        <v>6506</v>
      </c>
      <c r="AD446">
        <f t="shared" si="31"/>
        <v>0</v>
      </c>
      <c r="AF446" s="3"/>
      <c r="AG446" t="s">
        <v>1100</v>
      </c>
      <c r="AH446" s="9" t="s">
        <v>4613</v>
      </c>
    </row>
    <row r="447" spans="1:34" ht="10.95" customHeight="1" outlineLevel="1" x14ac:dyDescent="0.25">
      <c r="A447" t="s">
        <v>1532</v>
      </c>
      <c r="C447" s="3" t="s">
        <v>11994</v>
      </c>
      <c r="D447" s="5" t="s">
        <v>4065</v>
      </c>
      <c r="E447" s="9">
        <v>1949</v>
      </c>
      <c r="F447" s="7" t="s">
        <v>1101</v>
      </c>
      <c r="G447" s="7" t="s">
        <v>3404</v>
      </c>
      <c r="H447" s="8" t="s">
        <v>2665</v>
      </c>
      <c r="I447" s="8" t="s">
        <v>10609</v>
      </c>
      <c r="J447" s="19">
        <v>5</v>
      </c>
      <c r="K447" s="19" t="s">
        <v>7736</v>
      </c>
      <c r="L447" s="11">
        <v>1</v>
      </c>
      <c r="M447" s="11"/>
      <c r="N447" s="24"/>
      <c r="P447" s="32"/>
      <c r="T447" s="19"/>
      <c r="U447" s="3" t="s">
        <v>7965</v>
      </c>
      <c r="X447" t="str">
        <f t="shared" si="29"/>
        <v/>
      </c>
      <c r="Z447" t="str">
        <f t="shared" si="30"/>
        <v/>
      </c>
      <c r="AB447" s="9"/>
      <c r="AC447" t="s">
        <v>2665</v>
      </c>
      <c r="AD447">
        <f t="shared" si="31"/>
        <v>0</v>
      </c>
      <c r="AF447" s="3"/>
      <c r="AG447" t="s">
        <v>1100</v>
      </c>
      <c r="AH447" s="9" t="s">
        <v>4613</v>
      </c>
    </row>
    <row r="448" spans="1:34" ht="10.95" customHeight="1" outlineLevel="1" x14ac:dyDescent="0.25">
      <c r="A448" t="s">
        <v>1532</v>
      </c>
      <c r="C448" s="3" t="s">
        <v>11994</v>
      </c>
      <c r="D448" s="3" t="s">
        <v>4368</v>
      </c>
      <c r="E448" s="9">
        <v>1949</v>
      </c>
      <c r="F448" s="7" t="s">
        <v>1160</v>
      </c>
      <c r="G448" s="7" t="s">
        <v>1472</v>
      </c>
      <c r="H448" s="8" t="s">
        <v>6506</v>
      </c>
      <c r="I448" s="8" t="s">
        <v>10609</v>
      </c>
      <c r="J448" s="19">
        <v>5</v>
      </c>
      <c r="K448" s="19" t="s">
        <v>20092</v>
      </c>
      <c r="L448" s="11"/>
      <c r="M448" s="11"/>
      <c r="N448" s="24"/>
      <c r="P448" s="32"/>
      <c r="T448" s="19"/>
      <c r="U448" s="3" t="s">
        <v>2748</v>
      </c>
      <c r="X448" t="str">
        <f t="shared" si="29"/>
        <v/>
      </c>
      <c r="Z448" t="str">
        <f t="shared" si="30"/>
        <v/>
      </c>
      <c r="AB448" s="9"/>
      <c r="AC448" t="s">
        <v>6506</v>
      </c>
      <c r="AD448">
        <f t="shared" ref="AD448:AD479" si="32">COUNTIF(H448,"*Fuji*")</f>
        <v>0</v>
      </c>
      <c r="AF448" s="3"/>
      <c r="AG448" t="s">
        <v>1100</v>
      </c>
      <c r="AH448" s="9" t="s">
        <v>4925</v>
      </c>
    </row>
    <row r="449" spans="1:34" ht="10.95" customHeight="1" outlineLevel="1" x14ac:dyDescent="0.25">
      <c r="A449" t="s">
        <v>1532</v>
      </c>
      <c r="C449" s="3" t="s">
        <v>11994</v>
      </c>
      <c r="D449" s="5" t="s">
        <v>4065</v>
      </c>
      <c r="E449" s="9">
        <v>1949</v>
      </c>
      <c r="F449" s="7" t="s">
        <v>639</v>
      </c>
      <c r="G449" s="7" t="s">
        <v>3405</v>
      </c>
      <c r="H449" s="8" t="s">
        <v>6506</v>
      </c>
      <c r="I449" s="8" t="s">
        <v>10609</v>
      </c>
      <c r="J449" s="19">
        <v>5</v>
      </c>
      <c r="K449" s="19" t="s">
        <v>7736</v>
      </c>
      <c r="L449" s="11">
        <v>0.7</v>
      </c>
      <c r="M449" s="11"/>
      <c r="N449" s="24"/>
      <c r="P449" s="32"/>
      <c r="T449" s="19"/>
      <c r="U449" s="3" t="s">
        <v>7613</v>
      </c>
      <c r="X449" t="str">
        <f t="shared" si="29"/>
        <v/>
      </c>
      <c r="Z449" t="str">
        <f t="shared" si="30"/>
        <v/>
      </c>
      <c r="AB449" s="9"/>
      <c r="AC449" t="s">
        <v>6506</v>
      </c>
      <c r="AD449">
        <f t="shared" si="32"/>
        <v>0</v>
      </c>
      <c r="AF449" s="3"/>
      <c r="AG449" t="s">
        <v>1100</v>
      </c>
      <c r="AH449" s="9" t="s">
        <v>4613</v>
      </c>
    </row>
    <row r="450" spans="1:34" ht="10.95" customHeight="1" outlineLevel="1" x14ac:dyDescent="0.25">
      <c r="A450" t="s">
        <v>1532</v>
      </c>
      <c r="C450" s="3" t="s">
        <v>11994</v>
      </c>
      <c r="D450" s="3">
        <v>63</v>
      </c>
      <c r="E450" s="9">
        <v>1956</v>
      </c>
      <c r="F450" s="7" t="s">
        <v>1101</v>
      </c>
      <c r="G450" s="7" t="s">
        <v>3969</v>
      </c>
      <c r="H450" s="8" t="s">
        <v>2983</v>
      </c>
      <c r="I450" s="8" t="s">
        <v>10679</v>
      </c>
      <c r="J450" s="19">
        <v>6</v>
      </c>
      <c r="K450" s="19" t="s">
        <v>7736</v>
      </c>
      <c r="L450" s="11">
        <v>1.2</v>
      </c>
      <c r="M450" s="11"/>
      <c r="N450" s="24"/>
      <c r="P450" s="32"/>
      <c r="T450" s="19"/>
      <c r="U450" s="3">
        <v>63</v>
      </c>
      <c r="X450" t="str">
        <f t="shared" ref="X450:X513" si="33">IF(COUNTIF(F450,"*fdc*"),1,"")</f>
        <v/>
      </c>
      <c r="Z450" t="str">
        <f t="shared" ref="Z450:Z513" si="34">IF(COUNTIF(F450,"*s/s*"),1,"")</f>
        <v/>
      </c>
      <c r="AB450" s="9"/>
      <c r="AC450" t="s">
        <v>2983</v>
      </c>
      <c r="AD450">
        <f t="shared" si="32"/>
        <v>0</v>
      </c>
      <c r="AF450" s="3"/>
      <c r="AG450" t="s">
        <v>1100</v>
      </c>
      <c r="AH450" s="9" t="s">
        <v>4613</v>
      </c>
    </row>
    <row r="451" spans="1:34" ht="10.95" customHeight="1" outlineLevel="1" x14ac:dyDescent="0.25">
      <c r="A451" t="s">
        <v>1532</v>
      </c>
      <c r="C451" s="3" t="s">
        <v>11994</v>
      </c>
      <c r="D451" s="3">
        <v>65</v>
      </c>
      <c r="E451" s="9">
        <v>1956</v>
      </c>
      <c r="F451" s="7" t="s">
        <v>639</v>
      </c>
      <c r="G451" s="7" t="s">
        <v>3971</v>
      </c>
      <c r="H451" s="8" t="s">
        <v>6700</v>
      </c>
      <c r="I451" s="8" t="s">
        <v>10679</v>
      </c>
      <c r="J451" s="19">
        <v>6</v>
      </c>
      <c r="K451" s="19" t="s">
        <v>7738</v>
      </c>
      <c r="L451" s="11"/>
      <c r="M451" s="11"/>
      <c r="N451" s="24"/>
      <c r="P451" s="32"/>
      <c r="T451" s="19"/>
      <c r="U451" s="3">
        <v>65</v>
      </c>
      <c r="X451" t="str">
        <f t="shared" si="33"/>
        <v/>
      </c>
      <c r="Z451" t="str">
        <f t="shared" si="34"/>
        <v/>
      </c>
      <c r="AB451" s="9"/>
      <c r="AC451" t="s">
        <v>6700</v>
      </c>
      <c r="AD451">
        <f t="shared" si="32"/>
        <v>0</v>
      </c>
      <c r="AF451" s="3"/>
      <c r="AG451" t="s">
        <v>1100</v>
      </c>
      <c r="AH451" s="9" t="s">
        <v>4613</v>
      </c>
    </row>
    <row r="452" spans="1:34" ht="10.95" customHeight="1" outlineLevel="1" x14ac:dyDescent="0.25">
      <c r="A452" t="s">
        <v>1532</v>
      </c>
      <c r="C452" s="3" t="s">
        <v>11994</v>
      </c>
      <c r="D452" s="3">
        <v>66</v>
      </c>
      <c r="E452" s="9">
        <v>1956</v>
      </c>
      <c r="F452" s="7" t="s">
        <v>1287</v>
      </c>
      <c r="G452" s="7" t="s">
        <v>6800</v>
      </c>
      <c r="H452" s="8" t="s">
        <v>6701</v>
      </c>
      <c r="I452" s="8" t="s">
        <v>10679</v>
      </c>
      <c r="J452" s="19">
        <v>5</v>
      </c>
      <c r="K452" s="19" t="s">
        <v>7738</v>
      </c>
      <c r="L452" s="11"/>
      <c r="M452" s="11"/>
      <c r="N452" s="24"/>
      <c r="P452" s="32"/>
      <c r="T452" s="19"/>
      <c r="U452" s="3">
        <v>66</v>
      </c>
      <c r="X452" t="str">
        <f t="shared" si="33"/>
        <v/>
      </c>
      <c r="Z452" t="str">
        <f t="shared" si="34"/>
        <v/>
      </c>
      <c r="AB452" s="9"/>
      <c r="AC452" t="s">
        <v>6701</v>
      </c>
      <c r="AD452">
        <f t="shared" si="32"/>
        <v>0</v>
      </c>
      <c r="AF452" s="3"/>
      <c r="AG452" t="s">
        <v>1100</v>
      </c>
      <c r="AH452" s="9" t="s">
        <v>4925</v>
      </c>
    </row>
    <row r="453" spans="1:34" ht="10.95" customHeight="1" outlineLevel="1" x14ac:dyDescent="0.25">
      <c r="A453" t="s">
        <v>1532</v>
      </c>
      <c r="C453" s="3" t="s">
        <v>11994</v>
      </c>
      <c r="D453" s="3">
        <v>73</v>
      </c>
      <c r="E453" s="9">
        <v>1956</v>
      </c>
      <c r="F453" s="7" t="s">
        <v>4614</v>
      </c>
      <c r="G453" s="7" t="s">
        <v>3406</v>
      </c>
      <c r="H453" s="8" t="s">
        <v>20954</v>
      </c>
      <c r="I453" s="8" t="s">
        <v>10679</v>
      </c>
      <c r="J453" s="19">
        <v>1</v>
      </c>
      <c r="K453" s="19" t="s">
        <v>7736</v>
      </c>
      <c r="L453" s="11">
        <v>33</v>
      </c>
      <c r="M453" s="11"/>
      <c r="N453" s="24"/>
      <c r="P453" s="32"/>
      <c r="R453">
        <v>1</v>
      </c>
      <c r="S453">
        <v>1</v>
      </c>
      <c r="T453" s="19"/>
      <c r="U453" s="3">
        <v>73</v>
      </c>
      <c r="X453" t="str">
        <f t="shared" si="33"/>
        <v/>
      </c>
      <c r="Z453" t="str">
        <f t="shared" si="34"/>
        <v/>
      </c>
      <c r="AB453" s="9"/>
      <c r="AC453" t="s">
        <v>6709</v>
      </c>
      <c r="AD453">
        <f t="shared" si="32"/>
        <v>0</v>
      </c>
      <c r="AF453" s="3"/>
      <c r="AG453" t="s">
        <v>1100</v>
      </c>
      <c r="AH453" s="9" t="s">
        <v>4623</v>
      </c>
    </row>
    <row r="454" spans="1:34" ht="10.95" customHeight="1" outlineLevel="1" x14ac:dyDescent="0.25">
      <c r="A454" t="s">
        <v>1532</v>
      </c>
      <c r="C454" s="3" t="s">
        <v>11994</v>
      </c>
      <c r="D454" s="3">
        <v>74</v>
      </c>
      <c r="E454" s="9">
        <v>1956</v>
      </c>
      <c r="F454" s="7" t="s">
        <v>4370</v>
      </c>
      <c r="G454" s="7" t="s">
        <v>6710</v>
      </c>
      <c r="H454" s="8" t="s">
        <v>6711</v>
      </c>
      <c r="I454" s="8" t="s">
        <v>10679</v>
      </c>
      <c r="J454" s="19">
        <v>5</v>
      </c>
      <c r="K454" s="19" t="s">
        <v>7738</v>
      </c>
      <c r="L454" s="11"/>
      <c r="M454" s="11"/>
      <c r="N454" s="24"/>
      <c r="P454" s="32"/>
      <c r="T454" s="19"/>
      <c r="U454" s="3">
        <v>74</v>
      </c>
      <c r="X454" t="str">
        <f t="shared" si="33"/>
        <v/>
      </c>
      <c r="Z454" t="str">
        <f t="shared" si="34"/>
        <v/>
      </c>
      <c r="AB454" s="9"/>
      <c r="AC454" t="s">
        <v>6711</v>
      </c>
      <c r="AD454">
        <f t="shared" si="32"/>
        <v>0</v>
      </c>
      <c r="AF454" s="3"/>
      <c r="AG454" t="s">
        <v>1100</v>
      </c>
      <c r="AH454" s="9" t="s">
        <v>4623</v>
      </c>
    </row>
    <row r="455" spans="1:34" ht="10.95" customHeight="1" outlineLevel="1" x14ac:dyDescent="0.25">
      <c r="A455" t="s">
        <v>1532</v>
      </c>
      <c r="C455" s="3" t="s">
        <v>11994</v>
      </c>
      <c r="D455" s="3">
        <v>183</v>
      </c>
      <c r="E455" s="9">
        <v>1975</v>
      </c>
      <c r="F455" s="7" t="s">
        <v>639</v>
      </c>
      <c r="G455" s="7" t="s">
        <v>5401</v>
      </c>
      <c r="H455" s="8" t="s">
        <v>6712</v>
      </c>
      <c r="I455" s="8" t="s">
        <v>10680</v>
      </c>
      <c r="J455" s="19">
        <v>6</v>
      </c>
      <c r="K455" s="19" t="s">
        <v>7736</v>
      </c>
      <c r="L455" s="11">
        <v>0.5</v>
      </c>
      <c r="M455" s="11"/>
      <c r="N455" s="24"/>
      <c r="P455" s="32"/>
      <c r="T455" s="19"/>
      <c r="U455" s="3">
        <v>183</v>
      </c>
      <c r="X455" t="str">
        <f t="shared" si="33"/>
        <v/>
      </c>
      <c r="Z455" t="str">
        <f t="shared" si="34"/>
        <v/>
      </c>
      <c r="AB455" s="9"/>
      <c r="AC455" t="s">
        <v>6712</v>
      </c>
      <c r="AD455">
        <f t="shared" si="32"/>
        <v>0</v>
      </c>
      <c r="AF455" s="3"/>
      <c r="AG455" t="s">
        <v>1100</v>
      </c>
      <c r="AH455" s="9" t="s">
        <v>4613</v>
      </c>
    </row>
    <row r="456" spans="1:34" ht="10.95" customHeight="1" outlineLevel="1" x14ac:dyDescent="0.25">
      <c r="A456" t="s">
        <v>1532</v>
      </c>
      <c r="C456" s="3" t="s">
        <v>11994</v>
      </c>
      <c r="D456" s="3">
        <v>184</v>
      </c>
      <c r="E456" s="9">
        <v>1975</v>
      </c>
      <c r="F456" s="7" t="s">
        <v>6192</v>
      </c>
      <c r="G456" s="7" t="s">
        <v>5401</v>
      </c>
      <c r="H456" s="8" t="s">
        <v>6712</v>
      </c>
      <c r="I456" s="8" t="s">
        <v>10680</v>
      </c>
      <c r="J456" s="19">
        <v>6</v>
      </c>
      <c r="K456" s="19" t="s">
        <v>7736</v>
      </c>
      <c r="L456" s="11">
        <v>0.5</v>
      </c>
      <c r="M456" s="11"/>
      <c r="N456" s="24"/>
      <c r="P456" s="32"/>
      <c r="T456" s="19"/>
      <c r="U456" s="3">
        <v>184</v>
      </c>
      <c r="X456" t="str">
        <f t="shared" si="33"/>
        <v/>
      </c>
      <c r="Z456" t="str">
        <f t="shared" si="34"/>
        <v/>
      </c>
      <c r="AB456" s="9"/>
      <c r="AC456" t="s">
        <v>6712</v>
      </c>
      <c r="AD456">
        <f t="shared" si="32"/>
        <v>0</v>
      </c>
      <c r="AF456" s="3"/>
      <c r="AG456" t="s">
        <v>1100</v>
      </c>
      <c r="AH456" s="9" t="s">
        <v>4925</v>
      </c>
    </row>
    <row r="457" spans="1:34" ht="10.95" customHeight="1" outlineLevel="1" x14ac:dyDescent="0.25">
      <c r="A457" t="s">
        <v>1532</v>
      </c>
      <c r="C457" s="3" t="s">
        <v>11994</v>
      </c>
      <c r="D457" s="3">
        <v>192</v>
      </c>
      <c r="E457" s="9">
        <v>1975</v>
      </c>
      <c r="F457" s="7" t="s">
        <v>639</v>
      </c>
      <c r="G457" s="7" t="s">
        <v>5401</v>
      </c>
      <c r="H457" s="8" t="s">
        <v>12006</v>
      </c>
      <c r="I457" s="8" t="s">
        <v>10681</v>
      </c>
      <c r="J457" s="19">
        <v>1</v>
      </c>
      <c r="K457" s="19" t="s">
        <v>7736</v>
      </c>
      <c r="L457" s="11">
        <v>0.7</v>
      </c>
      <c r="M457" s="11"/>
      <c r="N457" s="24"/>
      <c r="P457" s="32"/>
      <c r="S457">
        <v>1</v>
      </c>
      <c r="T457" s="19"/>
      <c r="U457" s="3">
        <v>192</v>
      </c>
      <c r="X457" t="str">
        <f t="shared" si="33"/>
        <v/>
      </c>
      <c r="Z457" t="str">
        <f t="shared" si="34"/>
        <v/>
      </c>
      <c r="AB457" s="9"/>
      <c r="AC457" t="s">
        <v>6713</v>
      </c>
      <c r="AD457">
        <f t="shared" si="32"/>
        <v>0</v>
      </c>
      <c r="AF457" s="3"/>
      <c r="AG457" t="s">
        <v>1100</v>
      </c>
      <c r="AH457" s="9" t="s">
        <v>4613</v>
      </c>
    </row>
    <row r="458" spans="1:34" ht="10.95" customHeight="1" outlineLevel="1" x14ac:dyDescent="0.25">
      <c r="A458" t="s">
        <v>1532</v>
      </c>
      <c r="C458" s="3" t="s">
        <v>11994</v>
      </c>
      <c r="D458" s="3">
        <v>193</v>
      </c>
      <c r="E458" s="9">
        <v>1975</v>
      </c>
      <c r="F458" s="7" t="s">
        <v>633</v>
      </c>
      <c r="G458" s="7" t="s">
        <v>5401</v>
      </c>
      <c r="H458" s="8" t="s">
        <v>20953</v>
      </c>
      <c r="I458" s="8" t="s">
        <v>10681</v>
      </c>
      <c r="J458" s="19">
        <v>1</v>
      </c>
      <c r="K458" s="19" t="s">
        <v>7736</v>
      </c>
      <c r="L458" s="11">
        <v>0.7</v>
      </c>
      <c r="M458" s="11"/>
      <c r="N458" s="24"/>
      <c r="P458" s="32"/>
      <c r="T458" s="19"/>
      <c r="U458" s="3">
        <v>193</v>
      </c>
      <c r="X458" t="str">
        <f t="shared" si="33"/>
        <v/>
      </c>
      <c r="Z458" t="str">
        <f t="shared" si="34"/>
        <v/>
      </c>
      <c r="AB458" s="9"/>
      <c r="AC458" t="s">
        <v>6714</v>
      </c>
      <c r="AD458">
        <f t="shared" si="32"/>
        <v>0</v>
      </c>
      <c r="AF458" s="3"/>
      <c r="AG458" t="s">
        <v>1100</v>
      </c>
      <c r="AH458" s="9" t="s">
        <v>4613</v>
      </c>
    </row>
    <row r="459" spans="1:34" ht="10.95" customHeight="1" outlineLevel="1" x14ac:dyDescent="0.25">
      <c r="A459" t="s">
        <v>1532</v>
      </c>
      <c r="C459" s="3" t="s">
        <v>11994</v>
      </c>
      <c r="D459" s="3">
        <v>195</v>
      </c>
      <c r="E459" s="9">
        <v>1975</v>
      </c>
      <c r="F459" s="7" t="s">
        <v>6715</v>
      </c>
      <c r="G459" s="7" t="s">
        <v>5401</v>
      </c>
      <c r="H459" s="8" t="s">
        <v>20958</v>
      </c>
      <c r="I459" s="8" t="s">
        <v>10681</v>
      </c>
      <c r="J459" s="19">
        <v>3</v>
      </c>
      <c r="K459" s="19" t="s">
        <v>7736</v>
      </c>
      <c r="L459" s="11">
        <v>0.7</v>
      </c>
      <c r="M459" s="11"/>
      <c r="N459" s="24"/>
      <c r="P459" s="32"/>
      <c r="T459" s="19"/>
      <c r="U459" s="3">
        <v>195</v>
      </c>
      <c r="X459" t="str">
        <f t="shared" si="33"/>
        <v/>
      </c>
      <c r="Z459" t="str">
        <f t="shared" si="34"/>
        <v/>
      </c>
      <c r="AB459" s="9"/>
      <c r="AC459" t="s">
        <v>6506</v>
      </c>
      <c r="AD459">
        <f t="shared" si="32"/>
        <v>0</v>
      </c>
      <c r="AF459" s="3"/>
      <c r="AG459" t="s">
        <v>1100</v>
      </c>
      <c r="AH459" s="9" t="s">
        <v>4613</v>
      </c>
    </row>
    <row r="460" spans="1:34" ht="10.95" customHeight="1" outlineLevel="1" x14ac:dyDescent="0.25">
      <c r="A460" t="s">
        <v>1532</v>
      </c>
      <c r="C460" s="3" t="s">
        <v>11994</v>
      </c>
      <c r="D460" s="3">
        <v>232</v>
      </c>
      <c r="E460" s="9">
        <v>1978</v>
      </c>
      <c r="F460" s="7" t="s">
        <v>1106</v>
      </c>
      <c r="G460" s="7" t="s">
        <v>5401</v>
      </c>
      <c r="H460" s="8" t="s">
        <v>20955</v>
      </c>
      <c r="I460" s="8" t="s">
        <v>10616</v>
      </c>
      <c r="J460" s="19">
        <v>1</v>
      </c>
      <c r="K460" s="19" t="s">
        <v>7736</v>
      </c>
      <c r="L460" s="11">
        <v>0.7</v>
      </c>
      <c r="M460" s="11"/>
      <c r="N460" s="24"/>
      <c r="P460" s="32"/>
      <c r="T460" s="19"/>
      <c r="U460" s="3">
        <v>230</v>
      </c>
      <c r="X460" t="str">
        <f t="shared" si="33"/>
        <v/>
      </c>
      <c r="Z460" t="str">
        <f t="shared" si="34"/>
        <v/>
      </c>
      <c r="AB460" s="9"/>
      <c r="AC460" t="s">
        <v>6716</v>
      </c>
      <c r="AD460">
        <f t="shared" si="32"/>
        <v>0</v>
      </c>
      <c r="AF460" s="3"/>
      <c r="AG460" t="s">
        <v>1100</v>
      </c>
      <c r="AH460" s="9" t="s">
        <v>4613</v>
      </c>
    </row>
    <row r="461" spans="1:34" ht="10.95" customHeight="1" outlineLevel="1" x14ac:dyDescent="0.25">
      <c r="A461" t="s">
        <v>1532</v>
      </c>
      <c r="C461" s="3" t="s">
        <v>11994</v>
      </c>
      <c r="D461" s="3">
        <v>233</v>
      </c>
      <c r="E461" s="9">
        <v>1978</v>
      </c>
      <c r="F461" s="7" t="s">
        <v>633</v>
      </c>
      <c r="G461" s="7" t="s">
        <v>5401</v>
      </c>
      <c r="H461" s="8" t="s">
        <v>20956</v>
      </c>
      <c r="I461" s="8" t="s">
        <v>10616</v>
      </c>
      <c r="J461" s="19">
        <v>1</v>
      </c>
      <c r="K461" s="19" t="s">
        <v>7736</v>
      </c>
      <c r="L461" s="11">
        <v>0.7</v>
      </c>
      <c r="M461" s="11"/>
      <c r="N461" s="24"/>
      <c r="P461" s="32"/>
      <c r="T461" s="19"/>
      <c r="U461" s="3">
        <v>231</v>
      </c>
      <c r="X461" t="str">
        <f t="shared" si="33"/>
        <v/>
      </c>
      <c r="Z461" t="str">
        <f t="shared" si="34"/>
        <v/>
      </c>
      <c r="AB461" s="9"/>
      <c r="AC461" t="s">
        <v>6717</v>
      </c>
      <c r="AD461">
        <f t="shared" si="32"/>
        <v>0</v>
      </c>
      <c r="AF461" s="3"/>
      <c r="AG461" t="s">
        <v>1100</v>
      </c>
      <c r="AH461" s="9" t="s">
        <v>4613</v>
      </c>
    </row>
    <row r="462" spans="1:34" ht="10.95" customHeight="1" outlineLevel="1" x14ac:dyDescent="0.25">
      <c r="A462" t="s">
        <v>1532</v>
      </c>
      <c r="C462" s="3" t="s">
        <v>11994</v>
      </c>
      <c r="D462" s="3">
        <v>234</v>
      </c>
      <c r="E462" s="9">
        <v>1978</v>
      </c>
      <c r="F462" s="7" t="s">
        <v>6718</v>
      </c>
      <c r="G462" s="7" t="s">
        <v>5401</v>
      </c>
      <c r="H462" s="8" t="s">
        <v>20957</v>
      </c>
      <c r="I462" s="8" t="s">
        <v>10616</v>
      </c>
      <c r="J462" s="19">
        <v>1</v>
      </c>
      <c r="K462" s="19" t="s">
        <v>7736</v>
      </c>
      <c r="L462" s="11">
        <v>0.7</v>
      </c>
      <c r="M462" s="11"/>
      <c r="N462" s="24"/>
      <c r="P462" s="32"/>
      <c r="T462" s="19"/>
      <c r="U462" s="3">
        <v>232</v>
      </c>
      <c r="X462" t="str">
        <f t="shared" si="33"/>
        <v/>
      </c>
      <c r="Z462" t="str">
        <f t="shared" si="34"/>
        <v/>
      </c>
      <c r="AB462" s="9"/>
      <c r="AC462" t="s">
        <v>4238</v>
      </c>
      <c r="AD462">
        <f t="shared" si="32"/>
        <v>0</v>
      </c>
      <c r="AF462" s="3"/>
      <c r="AG462" t="s">
        <v>1100</v>
      </c>
      <c r="AH462" s="9" t="s">
        <v>4613</v>
      </c>
    </row>
    <row r="463" spans="1:34" ht="10.95" customHeight="1" outlineLevel="1" x14ac:dyDescent="0.25">
      <c r="A463" t="s">
        <v>1532</v>
      </c>
      <c r="C463" s="3" t="s">
        <v>11994</v>
      </c>
      <c r="D463" s="3">
        <v>235</v>
      </c>
      <c r="E463" s="9">
        <v>1978</v>
      </c>
      <c r="F463" s="7" t="s">
        <v>6715</v>
      </c>
      <c r="G463" s="7" t="s">
        <v>5401</v>
      </c>
      <c r="H463" s="8" t="s">
        <v>20958</v>
      </c>
      <c r="I463" s="8" t="s">
        <v>10616</v>
      </c>
      <c r="J463" s="19">
        <v>1</v>
      </c>
      <c r="K463" s="19" t="s">
        <v>7736</v>
      </c>
      <c r="L463" s="11">
        <v>0.7</v>
      </c>
      <c r="M463" s="11"/>
      <c r="N463" s="24"/>
      <c r="P463" s="32"/>
      <c r="T463" s="19"/>
      <c r="U463" s="3">
        <v>233</v>
      </c>
      <c r="X463" t="str">
        <f t="shared" si="33"/>
        <v/>
      </c>
      <c r="Z463" t="str">
        <f t="shared" si="34"/>
        <v/>
      </c>
      <c r="AB463" s="9"/>
      <c r="AC463" t="s">
        <v>6506</v>
      </c>
      <c r="AD463">
        <f t="shared" si="32"/>
        <v>0</v>
      </c>
      <c r="AF463" s="3"/>
      <c r="AG463" t="s">
        <v>1100</v>
      </c>
      <c r="AH463" s="9" t="s">
        <v>4613</v>
      </c>
    </row>
    <row r="464" spans="1:34" ht="10.95" customHeight="1" outlineLevel="1" x14ac:dyDescent="0.25">
      <c r="A464" t="s">
        <v>1532</v>
      </c>
      <c r="C464" s="3" t="s">
        <v>11994</v>
      </c>
      <c r="D464" s="3">
        <v>236</v>
      </c>
      <c r="E464" s="9">
        <v>1978</v>
      </c>
      <c r="F464" s="7" t="s">
        <v>4239</v>
      </c>
      <c r="G464" s="7" t="s">
        <v>5401</v>
      </c>
      <c r="H464" s="8" t="s">
        <v>20959</v>
      </c>
      <c r="I464" s="8" t="s">
        <v>10616</v>
      </c>
      <c r="J464" s="19">
        <v>1</v>
      </c>
      <c r="K464" s="19" t="s">
        <v>7736</v>
      </c>
      <c r="L464" s="11">
        <v>0.7</v>
      </c>
      <c r="M464" s="11"/>
      <c r="N464" s="24"/>
      <c r="P464" s="32"/>
      <c r="T464" s="19"/>
      <c r="U464" s="3">
        <v>234</v>
      </c>
      <c r="X464" t="str">
        <f t="shared" si="33"/>
        <v/>
      </c>
      <c r="Z464" t="str">
        <f t="shared" si="34"/>
        <v/>
      </c>
      <c r="AB464" s="9"/>
      <c r="AC464" t="s">
        <v>4021</v>
      </c>
      <c r="AD464">
        <f t="shared" si="32"/>
        <v>0</v>
      </c>
      <c r="AF464" s="3"/>
      <c r="AG464" t="s">
        <v>1100</v>
      </c>
      <c r="AH464" s="9" t="s">
        <v>4613</v>
      </c>
    </row>
    <row r="465" spans="1:34" ht="10.95" customHeight="1" outlineLevel="1" x14ac:dyDescent="0.25">
      <c r="A465" t="s">
        <v>1532</v>
      </c>
      <c r="C465" s="3" t="s">
        <v>11994</v>
      </c>
      <c r="D465" s="3" t="s">
        <v>10614</v>
      </c>
      <c r="E465" s="9">
        <v>1978</v>
      </c>
      <c r="F465" s="7" t="s">
        <v>10682</v>
      </c>
      <c r="G465" s="7" t="s">
        <v>5401</v>
      </c>
      <c r="H465" s="8" t="s">
        <v>20960</v>
      </c>
      <c r="I465" s="8" t="s">
        <v>10616</v>
      </c>
      <c r="J465" s="19">
        <v>1</v>
      </c>
      <c r="K465" s="19" t="s">
        <v>7736</v>
      </c>
      <c r="L465" s="11">
        <v>7</v>
      </c>
      <c r="M465" s="11"/>
      <c r="N465" s="24"/>
      <c r="P465" s="32"/>
      <c r="T465" s="19"/>
      <c r="U465" s="3" t="s">
        <v>4022</v>
      </c>
      <c r="X465" t="str">
        <f t="shared" si="33"/>
        <v/>
      </c>
      <c r="Z465">
        <f t="shared" si="34"/>
        <v>1</v>
      </c>
      <c r="AB465" s="9"/>
      <c r="AC465" t="s">
        <v>2927</v>
      </c>
      <c r="AD465">
        <f t="shared" si="32"/>
        <v>0</v>
      </c>
      <c r="AF465" s="3"/>
      <c r="AG465" t="s">
        <v>1100</v>
      </c>
      <c r="AH465" s="9" t="s">
        <v>4925</v>
      </c>
    </row>
    <row r="466" spans="1:34" ht="10.95" customHeight="1" outlineLevel="1" x14ac:dyDescent="0.25">
      <c r="A466" t="s">
        <v>1532</v>
      </c>
      <c r="C466" s="3" t="s">
        <v>11994</v>
      </c>
      <c r="D466" s="3" t="s">
        <v>10615</v>
      </c>
      <c r="E466" s="9">
        <v>1978</v>
      </c>
      <c r="F466" s="7" t="s">
        <v>10683</v>
      </c>
      <c r="G466" s="7" t="s">
        <v>5401</v>
      </c>
      <c r="H466" s="8" t="s">
        <v>20960</v>
      </c>
      <c r="I466" s="8" t="s">
        <v>10616</v>
      </c>
      <c r="J466" s="19">
        <v>1</v>
      </c>
      <c r="K466" s="19" t="s">
        <v>7736</v>
      </c>
      <c r="L466" s="11">
        <v>4</v>
      </c>
      <c r="M466" s="11"/>
      <c r="N466" s="24"/>
      <c r="P466" s="32"/>
      <c r="T466" s="19"/>
      <c r="U466" s="3" t="s">
        <v>2928</v>
      </c>
      <c r="X466" t="str">
        <f t="shared" si="33"/>
        <v/>
      </c>
      <c r="Z466" t="str">
        <f t="shared" si="34"/>
        <v/>
      </c>
      <c r="AB466" s="9"/>
      <c r="AC466" t="s">
        <v>6469</v>
      </c>
      <c r="AD466">
        <f t="shared" si="32"/>
        <v>0</v>
      </c>
      <c r="AF466" s="3"/>
      <c r="AG466" t="s">
        <v>1100</v>
      </c>
      <c r="AH466" s="9" t="s">
        <v>4925</v>
      </c>
    </row>
    <row r="467" spans="1:34" ht="10.95" customHeight="1" outlineLevel="1" x14ac:dyDescent="0.25">
      <c r="A467" t="s">
        <v>1532</v>
      </c>
      <c r="C467" s="3" t="s">
        <v>11994</v>
      </c>
      <c r="D467" s="3">
        <v>242</v>
      </c>
      <c r="E467" s="9">
        <v>1979</v>
      </c>
      <c r="F467" s="7" t="s">
        <v>6718</v>
      </c>
      <c r="G467" s="7" t="s">
        <v>5401</v>
      </c>
      <c r="H467" s="8" t="s">
        <v>2983</v>
      </c>
      <c r="I467" s="8" t="s">
        <v>10617</v>
      </c>
      <c r="J467" s="19">
        <v>6</v>
      </c>
      <c r="K467" s="19" t="s">
        <v>7736</v>
      </c>
      <c r="L467" s="11">
        <v>0.4</v>
      </c>
      <c r="M467" s="11"/>
      <c r="N467" s="24"/>
      <c r="P467" s="32"/>
      <c r="T467" s="19"/>
      <c r="U467" s="3">
        <v>240</v>
      </c>
      <c r="X467" t="str">
        <f t="shared" si="33"/>
        <v/>
      </c>
      <c r="Z467" t="str">
        <f t="shared" si="34"/>
        <v/>
      </c>
      <c r="AB467" s="9"/>
      <c r="AC467" t="s">
        <v>2983</v>
      </c>
      <c r="AD467">
        <f t="shared" si="32"/>
        <v>0</v>
      </c>
      <c r="AF467" s="3"/>
      <c r="AG467" t="s">
        <v>1100</v>
      </c>
      <c r="AH467" s="9" t="s">
        <v>4613</v>
      </c>
    </row>
    <row r="468" spans="1:34" ht="10.95" customHeight="1" outlineLevel="1" x14ac:dyDescent="0.25">
      <c r="A468" t="s">
        <v>1532</v>
      </c>
      <c r="C468" s="3" t="s">
        <v>11994</v>
      </c>
      <c r="D468" s="3">
        <v>249</v>
      </c>
      <c r="E468" s="9">
        <v>1979</v>
      </c>
      <c r="F468" s="7" t="s">
        <v>1106</v>
      </c>
      <c r="G468" s="7" t="s">
        <v>4522</v>
      </c>
      <c r="H468" s="8" t="s">
        <v>2665</v>
      </c>
      <c r="I468" s="8" t="s">
        <v>7605</v>
      </c>
      <c r="J468" s="19">
        <v>5</v>
      </c>
      <c r="K468" s="19" t="s">
        <v>7736</v>
      </c>
      <c r="L468" s="11">
        <v>0.3</v>
      </c>
      <c r="M468" s="11"/>
      <c r="N468" s="24"/>
      <c r="P468" s="32"/>
      <c r="T468" s="19"/>
      <c r="U468" s="3">
        <v>247</v>
      </c>
      <c r="X468" t="str">
        <f t="shared" si="33"/>
        <v/>
      </c>
      <c r="Z468" t="str">
        <f t="shared" si="34"/>
        <v/>
      </c>
      <c r="AB468" s="9"/>
      <c r="AC468" t="s">
        <v>2665</v>
      </c>
      <c r="AD468">
        <f t="shared" si="32"/>
        <v>0</v>
      </c>
      <c r="AF468" s="3"/>
      <c r="AG468" t="s">
        <v>1100</v>
      </c>
      <c r="AH468" s="9" t="s">
        <v>4613</v>
      </c>
    </row>
    <row r="469" spans="1:34" ht="10.95" customHeight="1" outlineLevel="1" x14ac:dyDescent="0.25">
      <c r="A469" t="s">
        <v>1532</v>
      </c>
      <c r="C469" s="3" t="s">
        <v>11994</v>
      </c>
      <c r="D469" s="3">
        <v>250</v>
      </c>
      <c r="E469" s="9">
        <v>1979</v>
      </c>
      <c r="F469" s="7" t="s">
        <v>1111</v>
      </c>
      <c r="G469" s="7" t="s">
        <v>3406</v>
      </c>
      <c r="H469" s="8" t="s">
        <v>20953</v>
      </c>
      <c r="I469" s="8" t="s">
        <v>10618</v>
      </c>
      <c r="J469" s="19">
        <v>1</v>
      </c>
      <c r="K469" s="19" t="s">
        <v>7736</v>
      </c>
      <c r="L469" s="11">
        <v>0.3</v>
      </c>
      <c r="M469" s="11"/>
      <c r="N469" s="24"/>
      <c r="P469" s="32"/>
      <c r="T469" s="19"/>
      <c r="U469" s="3">
        <v>248</v>
      </c>
      <c r="X469" t="str">
        <f t="shared" si="33"/>
        <v/>
      </c>
      <c r="Z469" t="str">
        <f t="shared" si="34"/>
        <v/>
      </c>
      <c r="AB469" s="9"/>
      <c r="AC469" t="s">
        <v>5795</v>
      </c>
      <c r="AD469">
        <f t="shared" si="32"/>
        <v>0</v>
      </c>
      <c r="AF469" s="3"/>
      <c r="AG469" t="s">
        <v>1100</v>
      </c>
      <c r="AH469" s="9" t="s">
        <v>4613</v>
      </c>
    </row>
    <row r="470" spans="1:34" ht="10.95" customHeight="1" outlineLevel="1" x14ac:dyDescent="0.25">
      <c r="A470" t="s">
        <v>1532</v>
      </c>
      <c r="C470" s="3" t="s">
        <v>11994</v>
      </c>
      <c r="D470" s="3">
        <v>251</v>
      </c>
      <c r="E470" s="9">
        <v>1979</v>
      </c>
      <c r="F470" s="7" t="s">
        <v>6718</v>
      </c>
      <c r="G470" s="7" t="s">
        <v>5401</v>
      </c>
      <c r="H470" s="8" t="s">
        <v>5084</v>
      </c>
      <c r="I470" s="8" t="s">
        <v>10619</v>
      </c>
      <c r="J470" s="19">
        <v>5</v>
      </c>
      <c r="K470" s="19" t="s">
        <v>7736</v>
      </c>
      <c r="L470" s="11">
        <v>0.3</v>
      </c>
      <c r="M470" s="11"/>
      <c r="N470" s="24"/>
      <c r="P470" s="32"/>
      <c r="T470" s="19"/>
      <c r="U470" s="3">
        <v>249</v>
      </c>
      <c r="X470" t="str">
        <f t="shared" si="33"/>
        <v/>
      </c>
      <c r="Z470" t="str">
        <f t="shared" si="34"/>
        <v/>
      </c>
      <c r="AB470" s="9"/>
      <c r="AC470" t="s">
        <v>5084</v>
      </c>
      <c r="AD470">
        <f t="shared" si="32"/>
        <v>0</v>
      </c>
      <c r="AF470" s="3"/>
      <c r="AG470" t="s">
        <v>1100</v>
      </c>
      <c r="AH470" s="9" t="s">
        <v>4613</v>
      </c>
    </row>
    <row r="471" spans="1:34" ht="10.95" customHeight="1" outlineLevel="1" x14ac:dyDescent="0.25">
      <c r="A471" t="s">
        <v>1532</v>
      </c>
      <c r="C471" s="3" t="s">
        <v>11994</v>
      </c>
      <c r="D471" s="3">
        <v>259</v>
      </c>
      <c r="E471" s="9">
        <v>1980</v>
      </c>
      <c r="F471" s="7" t="s">
        <v>1111</v>
      </c>
      <c r="G471" s="7" t="s">
        <v>5401</v>
      </c>
      <c r="H471" s="8" t="s">
        <v>97</v>
      </c>
      <c r="I471" s="8" t="s">
        <v>10620</v>
      </c>
      <c r="J471" s="19">
        <v>5</v>
      </c>
      <c r="K471" s="19" t="s">
        <v>7736</v>
      </c>
      <c r="L471" s="11">
        <v>0.5</v>
      </c>
      <c r="M471" s="11"/>
      <c r="N471" s="24"/>
      <c r="P471" s="32"/>
      <c r="T471" s="19"/>
      <c r="U471" s="3">
        <v>257</v>
      </c>
      <c r="X471" t="str">
        <f t="shared" si="33"/>
        <v/>
      </c>
      <c r="Z471" t="str">
        <f t="shared" si="34"/>
        <v/>
      </c>
      <c r="AB471" s="9"/>
      <c r="AC471" t="s">
        <v>97</v>
      </c>
      <c r="AD471">
        <f t="shared" si="32"/>
        <v>0</v>
      </c>
      <c r="AF471" s="3"/>
      <c r="AG471" t="s">
        <v>1100</v>
      </c>
      <c r="AH471" s="9" t="s">
        <v>4613</v>
      </c>
    </row>
    <row r="472" spans="1:34" ht="10.95" customHeight="1" outlineLevel="1" x14ac:dyDescent="0.25">
      <c r="A472" t="s">
        <v>1532</v>
      </c>
      <c r="C472" s="3" t="s">
        <v>11994</v>
      </c>
      <c r="D472" s="3">
        <v>260</v>
      </c>
      <c r="E472" s="9">
        <v>1980</v>
      </c>
      <c r="F472" s="7" t="s">
        <v>6718</v>
      </c>
      <c r="G472" s="7" t="s">
        <v>5401</v>
      </c>
      <c r="H472" s="8" t="s">
        <v>97</v>
      </c>
      <c r="I472" s="8" t="s">
        <v>10620</v>
      </c>
      <c r="J472" s="19">
        <v>5</v>
      </c>
      <c r="K472" s="19" t="s">
        <v>7736</v>
      </c>
      <c r="L472" s="11">
        <v>0.5</v>
      </c>
      <c r="M472" s="11"/>
      <c r="N472" s="24"/>
      <c r="P472" s="32"/>
      <c r="T472" s="19"/>
      <c r="U472" s="3">
        <v>258</v>
      </c>
      <c r="X472" t="str">
        <f t="shared" si="33"/>
        <v/>
      </c>
      <c r="Z472" t="str">
        <f t="shared" si="34"/>
        <v/>
      </c>
      <c r="AB472" s="9"/>
      <c r="AC472" t="s">
        <v>97</v>
      </c>
      <c r="AD472">
        <f t="shared" si="32"/>
        <v>0</v>
      </c>
      <c r="AF472" s="3"/>
      <c r="AG472" t="s">
        <v>1100</v>
      </c>
      <c r="AH472" s="9" t="s">
        <v>4613</v>
      </c>
    </row>
    <row r="473" spans="1:34" ht="10.95" customHeight="1" outlineLevel="1" x14ac:dyDescent="0.25">
      <c r="A473" t="s">
        <v>1532</v>
      </c>
      <c r="C473" s="3" t="s">
        <v>11994</v>
      </c>
      <c r="D473" s="3">
        <v>261</v>
      </c>
      <c r="E473" s="9">
        <v>1980</v>
      </c>
      <c r="F473" s="7" t="s">
        <v>2533</v>
      </c>
      <c r="G473" s="7" t="s">
        <v>5401</v>
      </c>
      <c r="H473" s="8" t="s">
        <v>97</v>
      </c>
      <c r="I473" s="8" t="s">
        <v>10620</v>
      </c>
      <c r="J473" s="19">
        <v>5</v>
      </c>
      <c r="K473" s="19" t="s">
        <v>7736</v>
      </c>
      <c r="L473" s="11">
        <v>0.5</v>
      </c>
      <c r="M473" s="11"/>
      <c r="N473" s="24"/>
      <c r="P473" s="32"/>
      <c r="T473" s="19"/>
      <c r="U473" s="3">
        <v>260</v>
      </c>
      <c r="X473" t="str">
        <f t="shared" si="33"/>
        <v/>
      </c>
      <c r="Z473" t="str">
        <f t="shared" si="34"/>
        <v/>
      </c>
      <c r="AB473" s="9"/>
      <c r="AC473" t="s">
        <v>97</v>
      </c>
      <c r="AD473">
        <f t="shared" si="32"/>
        <v>0</v>
      </c>
      <c r="AF473" s="3"/>
      <c r="AG473" t="s">
        <v>1100</v>
      </c>
      <c r="AH473" s="9" t="s">
        <v>4613</v>
      </c>
    </row>
    <row r="474" spans="1:34" ht="10.95" customHeight="1" outlineLevel="1" x14ac:dyDescent="0.25">
      <c r="A474" t="s">
        <v>1532</v>
      </c>
      <c r="C474" s="3" t="s">
        <v>11994</v>
      </c>
      <c r="D474" s="3" t="s">
        <v>10621</v>
      </c>
      <c r="E474" s="9">
        <v>1980</v>
      </c>
      <c r="F474" s="7" t="s">
        <v>10622</v>
      </c>
      <c r="G474" s="7" t="s">
        <v>5401</v>
      </c>
      <c r="H474" s="8" t="s">
        <v>97</v>
      </c>
      <c r="I474" s="8" t="s">
        <v>10620</v>
      </c>
      <c r="J474" s="19">
        <v>5</v>
      </c>
      <c r="K474" s="19" t="s">
        <v>7736</v>
      </c>
      <c r="L474" s="11">
        <v>1.2</v>
      </c>
      <c r="M474" s="11"/>
      <c r="N474" s="24"/>
      <c r="P474" s="32"/>
      <c r="T474" s="19"/>
      <c r="U474" s="3"/>
      <c r="X474" t="str">
        <f t="shared" si="33"/>
        <v/>
      </c>
      <c r="Z474">
        <f t="shared" si="34"/>
        <v>1</v>
      </c>
      <c r="AB474" s="9"/>
      <c r="AC474" t="s">
        <v>97</v>
      </c>
      <c r="AD474">
        <f t="shared" si="32"/>
        <v>0</v>
      </c>
      <c r="AF474" s="3"/>
      <c r="AH474" s="9"/>
    </row>
    <row r="475" spans="1:34" ht="10.95" customHeight="1" outlineLevel="1" x14ac:dyDescent="0.25">
      <c r="A475" t="s">
        <v>1532</v>
      </c>
      <c r="C475" s="3" t="s">
        <v>11994</v>
      </c>
      <c r="D475" s="3">
        <v>268</v>
      </c>
      <c r="E475" s="9">
        <v>1980</v>
      </c>
      <c r="F475" s="7" t="s">
        <v>817</v>
      </c>
      <c r="G475" s="7" t="s">
        <v>5401</v>
      </c>
      <c r="H475" s="8" t="s">
        <v>3663</v>
      </c>
      <c r="I475" s="8" t="s">
        <v>10623</v>
      </c>
      <c r="J475" s="19">
        <v>5</v>
      </c>
      <c r="K475" s="19" t="s">
        <v>7736</v>
      </c>
      <c r="L475" s="11">
        <v>0.7</v>
      </c>
      <c r="M475" s="11"/>
      <c r="N475" s="24"/>
      <c r="P475" s="32"/>
      <c r="T475" s="19"/>
      <c r="U475" s="3">
        <v>266</v>
      </c>
      <c r="X475" t="str">
        <f t="shared" si="33"/>
        <v/>
      </c>
      <c r="Z475" t="str">
        <f t="shared" si="34"/>
        <v/>
      </c>
      <c r="AB475" s="9"/>
      <c r="AC475" t="s">
        <v>3663</v>
      </c>
      <c r="AD475">
        <f t="shared" si="32"/>
        <v>0</v>
      </c>
      <c r="AF475" s="3"/>
      <c r="AG475" t="s">
        <v>1100</v>
      </c>
      <c r="AH475" s="9" t="s">
        <v>4613</v>
      </c>
    </row>
    <row r="476" spans="1:34" ht="10.95" customHeight="1" outlineLevel="1" x14ac:dyDescent="0.25">
      <c r="A476" t="s">
        <v>1532</v>
      </c>
      <c r="C476" s="3" t="s">
        <v>11994</v>
      </c>
      <c r="D476" s="3">
        <v>269</v>
      </c>
      <c r="E476" s="9">
        <v>1980</v>
      </c>
      <c r="F476" s="7" t="s">
        <v>6715</v>
      </c>
      <c r="G476" s="7" t="s">
        <v>5401</v>
      </c>
      <c r="H476" s="8" t="s">
        <v>2981</v>
      </c>
      <c r="I476" s="8" t="s">
        <v>10623</v>
      </c>
      <c r="J476" s="19">
        <v>5</v>
      </c>
      <c r="K476" s="19" t="s">
        <v>7736</v>
      </c>
      <c r="L476" s="11">
        <v>0.7</v>
      </c>
      <c r="M476" s="11"/>
      <c r="N476" s="24"/>
      <c r="P476" s="32"/>
      <c r="T476" s="19"/>
      <c r="U476" s="3">
        <v>267</v>
      </c>
      <c r="X476" t="str">
        <f t="shared" si="33"/>
        <v/>
      </c>
      <c r="Z476" t="str">
        <f t="shared" si="34"/>
        <v/>
      </c>
      <c r="AB476" s="9"/>
      <c r="AC476" t="s">
        <v>2981</v>
      </c>
      <c r="AD476">
        <f t="shared" si="32"/>
        <v>0</v>
      </c>
      <c r="AF476" s="3"/>
      <c r="AG476" t="s">
        <v>1100</v>
      </c>
      <c r="AH476" s="9" t="s">
        <v>4613</v>
      </c>
    </row>
    <row r="477" spans="1:34" ht="10.95" customHeight="1" outlineLevel="1" x14ac:dyDescent="0.25">
      <c r="A477" t="s">
        <v>1532</v>
      </c>
      <c r="C477" s="3" t="s">
        <v>11994</v>
      </c>
      <c r="D477" s="3">
        <v>270</v>
      </c>
      <c r="E477" s="9">
        <v>1980</v>
      </c>
      <c r="F477" s="7" t="s">
        <v>4772</v>
      </c>
      <c r="G477" s="7" t="s">
        <v>5401</v>
      </c>
      <c r="H477" s="8" t="s">
        <v>2982</v>
      </c>
      <c r="I477" s="8" t="s">
        <v>10623</v>
      </c>
      <c r="J477" s="19">
        <v>2</v>
      </c>
      <c r="K477" s="19" t="s">
        <v>7736</v>
      </c>
      <c r="L477" s="11">
        <v>0.7</v>
      </c>
      <c r="M477" s="11"/>
      <c r="N477" s="24"/>
      <c r="P477" s="32"/>
      <c r="R477">
        <v>1</v>
      </c>
      <c r="S477">
        <v>1</v>
      </c>
      <c r="T477" s="19"/>
      <c r="U477" s="3">
        <v>268</v>
      </c>
      <c r="X477" t="str">
        <f t="shared" si="33"/>
        <v/>
      </c>
      <c r="Z477" t="str">
        <f t="shared" si="34"/>
        <v/>
      </c>
      <c r="AB477" s="9"/>
      <c r="AC477" t="s">
        <v>2982</v>
      </c>
      <c r="AD477">
        <f t="shared" si="32"/>
        <v>0</v>
      </c>
      <c r="AF477" s="3"/>
      <c r="AG477" t="s">
        <v>1100</v>
      </c>
      <c r="AH477" s="9" t="s">
        <v>4925</v>
      </c>
    </row>
    <row r="478" spans="1:34" ht="10.95" customHeight="1" outlineLevel="1" x14ac:dyDescent="0.25">
      <c r="A478" t="s">
        <v>1532</v>
      </c>
      <c r="C478" s="3" t="s">
        <v>11994</v>
      </c>
      <c r="D478" s="3">
        <v>271</v>
      </c>
      <c r="E478" s="9">
        <v>1981</v>
      </c>
      <c r="F478" s="7" t="s">
        <v>6718</v>
      </c>
      <c r="G478" s="7" t="s">
        <v>5401</v>
      </c>
      <c r="H478" s="8" t="s">
        <v>6506</v>
      </c>
      <c r="I478" s="8" t="s">
        <v>10624</v>
      </c>
      <c r="J478" s="19">
        <v>5</v>
      </c>
      <c r="K478" s="19" t="s">
        <v>7736</v>
      </c>
      <c r="L478" s="11">
        <v>0.5</v>
      </c>
      <c r="M478" s="11"/>
      <c r="N478" s="24"/>
      <c r="P478" s="32"/>
      <c r="T478" s="19"/>
      <c r="U478" s="3">
        <v>269</v>
      </c>
      <c r="X478" t="str">
        <f t="shared" si="33"/>
        <v/>
      </c>
      <c r="Z478" t="str">
        <f t="shared" si="34"/>
        <v/>
      </c>
      <c r="AB478" s="9"/>
      <c r="AC478" t="s">
        <v>6506</v>
      </c>
      <c r="AD478">
        <f t="shared" si="32"/>
        <v>0</v>
      </c>
      <c r="AF478" s="3"/>
      <c r="AG478" t="s">
        <v>1100</v>
      </c>
      <c r="AH478" s="9" t="s">
        <v>4613</v>
      </c>
    </row>
    <row r="479" spans="1:34" ht="10.95" customHeight="1" outlineLevel="1" x14ac:dyDescent="0.25">
      <c r="A479" t="s">
        <v>1532</v>
      </c>
      <c r="C479" s="3" t="s">
        <v>11994</v>
      </c>
      <c r="D479" s="3">
        <v>272</v>
      </c>
      <c r="E479" s="9">
        <v>1981</v>
      </c>
      <c r="F479" s="7" t="s">
        <v>6715</v>
      </c>
      <c r="G479" s="7" t="s">
        <v>5401</v>
      </c>
      <c r="H479" s="8" t="s">
        <v>6506</v>
      </c>
      <c r="I479" s="8" t="s">
        <v>10624</v>
      </c>
      <c r="J479" s="19">
        <v>5</v>
      </c>
      <c r="K479" s="19" t="s">
        <v>7736</v>
      </c>
      <c r="L479" s="11">
        <v>0.5</v>
      </c>
      <c r="M479" s="11"/>
      <c r="N479" s="24"/>
      <c r="P479" s="32"/>
      <c r="T479" s="19"/>
      <c r="U479" s="3">
        <v>270</v>
      </c>
      <c r="X479" t="str">
        <f t="shared" si="33"/>
        <v/>
      </c>
      <c r="Z479" t="str">
        <f t="shared" si="34"/>
        <v/>
      </c>
      <c r="AB479" s="9"/>
      <c r="AC479" t="s">
        <v>6506</v>
      </c>
      <c r="AD479">
        <f t="shared" si="32"/>
        <v>0</v>
      </c>
      <c r="AF479" s="3"/>
      <c r="AG479" t="s">
        <v>1100</v>
      </c>
      <c r="AH479" s="9" t="s">
        <v>4613</v>
      </c>
    </row>
    <row r="480" spans="1:34" ht="10.95" customHeight="1" outlineLevel="1" x14ac:dyDescent="0.25">
      <c r="A480" t="s">
        <v>1532</v>
      </c>
      <c r="C480" s="3" t="s">
        <v>11994</v>
      </c>
      <c r="D480" s="3">
        <v>273</v>
      </c>
      <c r="E480" s="9">
        <v>1981</v>
      </c>
      <c r="F480" s="7" t="s">
        <v>2311</v>
      </c>
      <c r="G480" s="7" t="s">
        <v>5401</v>
      </c>
      <c r="H480" s="8" t="s">
        <v>6506</v>
      </c>
      <c r="I480" s="8" t="s">
        <v>10624</v>
      </c>
      <c r="J480" s="19">
        <v>5</v>
      </c>
      <c r="K480" s="19" t="s">
        <v>7736</v>
      </c>
      <c r="L480" s="11">
        <v>0.5</v>
      </c>
      <c r="M480" s="11"/>
      <c r="N480" s="24"/>
      <c r="P480" s="32"/>
      <c r="T480" s="19"/>
      <c r="U480" s="3">
        <v>271</v>
      </c>
      <c r="X480" t="str">
        <f t="shared" si="33"/>
        <v/>
      </c>
      <c r="Z480" t="str">
        <f t="shared" si="34"/>
        <v/>
      </c>
      <c r="AB480" s="9"/>
      <c r="AC480" t="s">
        <v>6506</v>
      </c>
      <c r="AD480">
        <f t="shared" ref="AD480:AD511" si="35">COUNTIF(H480,"*Fuji*")</f>
        <v>0</v>
      </c>
      <c r="AF480" s="3"/>
      <c r="AG480" t="s">
        <v>1100</v>
      </c>
      <c r="AH480" s="9" t="s">
        <v>4613</v>
      </c>
    </row>
    <row r="481" spans="1:34" ht="10.95" customHeight="1" outlineLevel="1" x14ac:dyDescent="0.25">
      <c r="A481" t="s">
        <v>1532</v>
      </c>
      <c r="C481" s="3" t="s">
        <v>11994</v>
      </c>
      <c r="D481" s="3">
        <v>274</v>
      </c>
      <c r="E481" s="9">
        <v>1981</v>
      </c>
      <c r="F481" s="7" t="s">
        <v>2591</v>
      </c>
      <c r="G481" s="7" t="s">
        <v>5401</v>
      </c>
      <c r="H481" s="8" t="s">
        <v>20958</v>
      </c>
      <c r="I481" s="8" t="s">
        <v>10624</v>
      </c>
      <c r="J481" s="19">
        <v>3</v>
      </c>
      <c r="K481" s="19" t="s">
        <v>7736</v>
      </c>
      <c r="L481" s="11">
        <v>0.5</v>
      </c>
      <c r="M481" s="11"/>
      <c r="N481" s="24"/>
      <c r="P481" s="32"/>
      <c r="T481" s="19"/>
      <c r="U481" s="3">
        <v>272</v>
      </c>
      <c r="X481" t="str">
        <f t="shared" si="33"/>
        <v/>
      </c>
      <c r="Z481" t="str">
        <f t="shared" si="34"/>
        <v/>
      </c>
      <c r="AB481" s="9"/>
      <c r="AC481" t="s">
        <v>6506</v>
      </c>
      <c r="AD481">
        <f t="shared" si="35"/>
        <v>0</v>
      </c>
      <c r="AF481" s="3"/>
      <c r="AG481" t="s">
        <v>1100</v>
      </c>
      <c r="AH481" s="9" t="s">
        <v>4613</v>
      </c>
    </row>
    <row r="482" spans="1:34" ht="10.95" customHeight="1" outlineLevel="1" x14ac:dyDescent="0.25">
      <c r="A482" t="s">
        <v>1532</v>
      </c>
      <c r="C482" s="3" t="s">
        <v>11994</v>
      </c>
      <c r="D482" s="3">
        <v>291</v>
      </c>
      <c r="E482" s="9">
        <v>1981</v>
      </c>
      <c r="F482" s="7" t="s">
        <v>817</v>
      </c>
      <c r="G482" s="7" t="s">
        <v>5401</v>
      </c>
      <c r="H482" s="8" t="s">
        <v>2983</v>
      </c>
      <c r="I482" s="8" t="s">
        <v>10625</v>
      </c>
      <c r="J482" s="19">
        <v>6</v>
      </c>
      <c r="K482" s="19" t="s">
        <v>7736</v>
      </c>
      <c r="L482" s="11">
        <v>1.75</v>
      </c>
      <c r="M482" s="11"/>
      <c r="N482" s="24"/>
      <c r="P482" s="32"/>
      <c r="T482" s="19"/>
      <c r="U482" s="3">
        <v>290</v>
      </c>
      <c r="X482" t="str">
        <f t="shared" si="33"/>
        <v/>
      </c>
      <c r="Z482" t="str">
        <f t="shared" si="34"/>
        <v/>
      </c>
      <c r="AB482" s="9"/>
      <c r="AC482" t="s">
        <v>2983</v>
      </c>
      <c r="AD482">
        <f t="shared" si="35"/>
        <v>0</v>
      </c>
      <c r="AF482" s="3"/>
      <c r="AG482" t="s">
        <v>1100</v>
      </c>
      <c r="AH482" s="9" t="s">
        <v>4613</v>
      </c>
    </row>
    <row r="483" spans="1:34" ht="10.95" customHeight="1" outlineLevel="1" x14ac:dyDescent="0.25">
      <c r="A483" t="s">
        <v>1532</v>
      </c>
      <c r="C483" s="3" t="s">
        <v>11994</v>
      </c>
      <c r="D483" s="3">
        <v>292</v>
      </c>
      <c r="E483" s="9">
        <v>1981</v>
      </c>
      <c r="F483" s="7" t="s">
        <v>6718</v>
      </c>
      <c r="G483" s="7" t="s">
        <v>5401</v>
      </c>
      <c r="H483" s="8" t="s">
        <v>12006</v>
      </c>
      <c r="I483" s="8" t="s">
        <v>10625</v>
      </c>
      <c r="J483" s="19">
        <v>1</v>
      </c>
      <c r="K483" s="19" t="s">
        <v>7736</v>
      </c>
      <c r="L483" s="11">
        <v>1.75</v>
      </c>
      <c r="M483" s="11"/>
      <c r="N483" s="24"/>
      <c r="P483" s="32"/>
      <c r="S483">
        <v>1</v>
      </c>
      <c r="T483" s="19"/>
      <c r="U483" s="3">
        <v>291</v>
      </c>
      <c r="X483" t="str">
        <f t="shared" si="33"/>
        <v/>
      </c>
      <c r="Z483" t="str">
        <f t="shared" si="34"/>
        <v/>
      </c>
      <c r="AB483" s="9"/>
      <c r="AC483" t="s">
        <v>2983</v>
      </c>
      <c r="AD483">
        <f t="shared" si="35"/>
        <v>0</v>
      </c>
      <c r="AF483" s="3"/>
      <c r="AG483" t="s">
        <v>1100</v>
      </c>
      <c r="AH483" s="9" t="s">
        <v>4613</v>
      </c>
    </row>
    <row r="484" spans="1:34" ht="10.95" customHeight="1" outlineLevel="1" x14ac:dyDescent="0.25">
      <c r="A484" t="s">
        <v>1532</v>
      </c>
      <c r="C484" s="3" t="s">
        <v>11994</v>
      </c>
      <c r="D484" s="3">
        <v>293</v>
      </c>
      <c r="E484" s="9">
        <v>1981</v>
      </c>
      <c r="F484" s="7" t="s">
        <v>6715</v>
      </c>
      <c r="G484" s="7" t="s">
        <v>5401</v>
      </c>
      <c r="H484" s="8" t="s">
        <v>12006</v>
      </c>
      <c r="I484" s="8" t="s">
        <v>10625</v>
      </c>
      <c r="J484" s="19">
        <v>1</v>
      </c>
      <c r="K484" s="19" t="s">
        <v>7736</v>
      </c>
      <c r="L484" s="11">
        <v>1.75</v>
      </c>
      <c r="M484" s="11"/>
      <c r="N484" s="24"/>
      <c r="P484" s="32"/>
      <c r="T484" s="19"/>
      <c r="U484" s="3">
        <v>292</v>
      </c>
      <c r="X484" t="str">
        <f t="shared" si="33"/>
        <v/>
      </c>
      <c r="Z484" t="str">
        <f t="shared" si="34"/>
        <v/>
      </c>
      <c r="AB484" s="9"/>
      <c r="AC484" t="s">
        <v>2983</v>
      </c>
      <c r="AD484">
        <f t="shared" si="35"/>
        <v>0</v>
      </c>
      <c r="AF484" s="3"/>
      <c r="AG484" t="s">
        <v>1100</v>
      </c>
      <c r="AH484" s="9" t="s">
        <v>4613</v>
      </c>
    </row>
    <row r="485" spans="1:34" ht="10.95" customHeight="1" outlineLevel="1" x14ac:dyDescent="0.25">
      <c r="A485" t="s">
        <v>1532</v>
      </c>
      <c r="C485" s="3" t="s">
        <v>11994</v>
      </c>
      <c r="D485" s="3">
        <v>294</v>
      </c>
      <c r="E485" s="9">
        <v>1981</v>
      </c>
      <c r="F485" s="7" t="s">
        <v>584</v>
      </c>
      <c r="G485" s="7" t="s">
        <v>5401</v>
      </c>
      <c r="H485" s="8" t="s">
        <v>2983</v>
      </c>
      <c r="I485" s="8" t="s">
        <v>10625</v>
      </c>
      <c r="J485" s="19">
        <v>6</v>
      </c>
      <c r="K485" s="19" t="s">
        <v>7736</v>
      </c>
      <c r="L485" s="11">
        <v>1.75</v>
      </c>
      <c r="M485" s="11"/>
      <c r="N485" s="24"/>
      <c r="P485" s="32"/>
      <c r="T485" s="19"/>
      <c r="U485" s="3">
        <v>293</v>
      </c>
      <c r="X485" t="str">
        <f t="shared" si="33"/>
        <v/>
      </c>
      <c r="Z485" t="str">
        <f t="shared" si="34"/>
        <v/>
      </c>
      <c r="AB485" s="9"/>
      <c r="AC485" t="s">
        <v>2983</v>
      </c>
      <c r="AD485">
        <f t="shared" si="35"/>
        <v>0</v>
      </c>
      <c r="AF485" s="3"/>
      <c r="AG485" t="s">
        <v>1100</v>
      </c>
      <c r="AH485" s="9" t="s">
        <v>4925</v>
      </c>
    </row>
    <row r="486" spans="1:34" ht="10.95" customHeight="1" outlineLevel="1" x14ac:dyDescent="0.25">
      <c r="A486" t="s">
        <v>1532</v>
      </c>
      <c r="C486" s="3" t="s">
        <v>11994</v>
      </c>
      <c r="D486" s="3">
        <v>295</v>
      </c>
      <c r="E486" s="9">
        <v>1981</v>
      </c>
      <c r="F486" s="7" t="s">
        <v>633</v>
      </c>
      <c r="G486" s="7" t="s">
        <v>5401</v>
      </c>
      <c r="H486" s="8" t="s">
        <v>12006</v>
      </c>
      <c r="I486" s="8" t="s">
        <v>10625</v>
      </c>
      <c r="J486" s="19">
        <v>1</v>
      </c>
      <c r="K486" s="19" t="s">
        <v>7736</v>
      </c>
      <c r="L486" s="11">
        <v>0.25</v>
      </c>
      <c r="M486" s="11"/>
      <c r="N486" s="24"/>
      <c r="P486" s="32"/>
      <c r="T486" s="19"/>
      <c r="U486" s="3">
        <v>289</v>
      </c>
      <c r="X486" t="str">
        <f t="shared" si="33"/>
        <v/>
      </c>
      <c r="Z486" t="str">
        <f t="shared" si="34"/>
        <v/>
      </c>
      <c r="AB486" s="9"/>
      <c r="AC486" t="s">
        <v>2983</v>
      </c>
      <c r="AD486">
        <f t="shared" si="35"/>
        <v>0</v>
      </c>
      <c r="AF486" s="3"/>
      <c r="AG486" t="s">
        <v>1100</v>
      </c>
      <c r="AH486" s="9" t="s">
        <v>4613</v>
      </c>
    </row>
    <row r="487" spans="1:34" ht="10.95" customHeight="1" outlineLevel="1" x14ac:dyDescent="0.25">
      <c r="A487" t="s">
        <v>1532</v>
      </c>
      <c r="C487" s="3" t="s">
        <v>11994</v>
      </c>
      <c r="D487" s="3">
        <v>296</v>
      </c>
      <c r="E487" s="9">
        <v>1981</v>
      </c>
      <c r="F487" s="7" t="s">
        <v>633</v>
      </c>
      <c r="G487" s="7" t="s">
        <v>5401</v>
      </c>
      <c r="H487" s="8" t="s">
        <v>12006</v>
      </c>
      <c r="I487" s="8" t="s">
        <v>10625</v>
      </c>
      <c r="J487" s="19">
        <v>3</v>
      </c>
      <c r="K487" s="19" t="s">
        <v>7736</v>
      </c>
      <c r="L487" s="11">
        <v>0.25</v>
      </c>
      <c r="M487" s="11"/>
      <c r="N487" s="24"/>
      <c r="P487" s="32"/>
      <c r="T487" s="19"/>
      <c r="U487" s="3"/>
      <c r="X487" t="str">
        <f t="shared" si="33"/>
        <v/>
      </c>
      <c r="Z487" t="str">
        <f t="shared" si="34"/>
        <v/>
      </c>
      <c r="AB487" s="9"/>
      <c r="AC487" t="s">
        <v>2983</v>
      </c>
      <c r="AD487">
        <f t="shared" si="35"/>
        <v>0</v>
      </c>
      <c r="AF487" s="3"/>
      <c r="AH487" s="9"/>
    </row>
    <row r="488" spans="1:34" ht="10.95" customHeight="1" outlineLevel="1" x14ac:dyDescent="0.25">
      <c r="A488" t="s">
        <v>1532</v>
      </c>
      <c r="C488" s="3" t="s">
        <v>11994</v>
      </c>
      <c r="D488" s="3">
        <v>297</v>
      </c>
      <c r="E488" s="9">
        <v>1981</v>
      </c>
      <c r="F488" s="7" t="s">
        <v>633</v>
      </c>
      <c r="G488" s="7" t="s">
        <v>5401</v>
      </c>
      <c r="H488" s="8" t="s">
        <v>12006</v>
      </c>
      <c r="I488" s="8" t="s">
        <v>10625</v>
      </c>
      <c r="J488" s="19">
        <v>3</v>
      </c>
      <c r="K488" s="19" t="s">
        <v>7736</v>
      </c>
      <c r="L488" s="11">
        <v>0.25</v>
      </c>
      <c r="M488" s="11"/>
      <c r="N488" s="24"/>
      <c r="P488" s="32"/>
      <c r="T488" s="19"/>
      <c r="U488" s="3"/>
      <c r="X488" t="str">
        <f t="shared" si="33"/>
        <v/>
      </c>
      <c r="Z488" t="str">
        <f t="shared" si="34"/>
        <v/>
      </c>
      <c r="AB488" s="9"/>
      <c r="AC488" t="s">
        <v>2983</v>
      </c>
      <c r="AD488">
        <f t="shared" si="35"/>
        <v>0</v>
      </c>
      <c r="AF488" s="3"/>
      <c r="AH488" s="9"/>
    </row>
    <row r="489" spans="1:34" ht="10.95" customHeight="1" outlineLevel="1" x14ac:dyDescent="0.25">
      <c r="A489" t="s">
        <v>1532</v>
      </c>
      <c r="C489" s="3" t="s">
        <v>11994</v>
      </c>
      <c r="D489" s="3">
        <v>298</v>
      </c>
      <c r="E489" s="9">
        <v>1981</v>
      </c>
      <c r="F489" s="7" t="s">
        <v>633</v>
      </c>
      <c r="G489" s="7" t="s">
        <v>5401</v>
      </c>
      <c r="H489" s="8" t="s">
        <v>12006</v>
      </c>
      <c r="I489" s="8" t="s">
        <v>10625</v>
      </c>
      <c r="J489" s="19">
        <v>3</v>
      </c>
      <c r="K489" s="19" t="s">
        <v>7736</v>
      </c>
      <c r="L489" s="11">
        <v>0.25</v>
      </c>
      <c r="M489" s="11"/>
      <c r="N489" s="24"/>
      <c r="P489" s="32"/>
      <c r="T489" s="19"/>
      <c r="U489" s="3"/>
      <c r="X489" t="str">
        <f t="shared" si="33"/>
        <v/>
      </c>
      <c r="Z489" t="str">
        <f t="shared" si="34"/>
        <v/>
      </c>
      <c r="AB489" s="9"/>
      <c r="AC489" t="s">
        <v>2983</v>
      </c>
      <c r="AD489">
        <f t="shared" si="35"/>
        <v>0</v>
      </c>
      <c r="AF489" s="3"/>
      <c r="AH489" s="9"/>
    </row>
    <row r="490" spans="1:34" ht="10.95" customHeight="1" outlineLevel="1" x14ac:dyDescent="0.25">
      <c r="A490" t="s">
        <v>1532</v>
      </c>
      <c r="C490" s="3" t="s">
        <v>11994</v>
      </c>
      <c r="D490" s="3" t="s">
        <v>10626</v>
      </c>
      <c r="E490" s="9">
        <v>1981</v>
      </c>
      <c r="F490" s="7" t="s">
        <v>10627</v>
      </c>
      <c r="G490" s="7" t="s">
        <v>5401</v>
      </c>
      <c r="H490" s="8" t="s">
        <v>12006</v>
      </c>
      <c r="I490" s="8" t="s">
        <v>10625</v>
      </c>
      <c r="J490" s="19">
        <v>1</v>
      </c>
      <c r="K490" s="19" t="s">
        <v>7736</v>
      </c>
      <c r="L490" s="11">
        <v>0.9</v>
      </c>
      <c r="M490" s="11"/>
      <c r="N490" s="24"/>
      <c r="P490" s="32"/>
      <c r="T490" s="19"/>
      <c r="U490" s="3"/>
      <c r="X490" t="str">
        <f t="shared" si="33"/>
        <v/>
      </c>
      <c r="Z490">
        <f t="shared" si="34"/>
        <v>1</v>
      </c>
      <c r="AB490" s="9"/>
      <c r="AC490" t="s">
        <v>2983</v>
      </c>
      <c r="AD490">
        <f t="shared" si="35"/>
        <v>0</v>
      </c>
      <c r="AF490" s="3"/>
      <c r="AH490" s="9"/>
    </row>
    <row r="491" spans="1:34" ht="10.95" customHeight="1" outlineLevel="1" x14ac:dyDescent="0.25">
      <c r="A491" t="s">
        <v>1532</v>
      </c>
      <c r="C491" s="3" t="s">
        <v>11994</v>
      </c>
      <c r="D491" s="3">
        <v>318</v>
      </c>
      <c r="E491" s="9">
        <v>1982</v>
      </c>
      <c r="F491" s="7" t="s">
        <v>633</v>
      </c>
      <c r="G491" s="7" t="s">
        <v>5401</v>
      </c>
      <c r="H491" s="8" t="s">
        <v>1689</v>
      </c>
      <c r="I491" s="8" t="s">
        <v>10628</v>
      </c>
      <c r="J491" s="19">
        <v>5</v>
      </c>
      <c r="K491" s="19" t="s">
        <v>7736</v>
      </c>
      <c r="L491" s="11">
        <v>1</v>
      </c>
      <c r="M491" s="11"/>
      <c r="N491" s="24"/>
      <c r="P491" s="32"/>
      <c r="T491" s="19"/>
      <c r="U491" s="3">
        <v>309</v>
      </c>
      <c r="X491" t="str">
        <f t="shared" si="33"/>
        <v/>
      </c>
      <c r="Z491" t="str">
        <f t="shared" si="34"/>
        <v/>
      </c>
      <c r="AB491" s="9"/>
      <c r="AC491" t="s">
        <v>1689</v>
      </c>
      <c r="AD491">
        <f t="shared" si="35"/>
        <v>0</v>
      </c>
      <c r="AF491" s="3"/>
      <c r="AG491" t="s">
        <v>1100</v>
      </c>
      <c r="AH491" s="9" t="s">
        <v>4925</v>
      </c>
    </row>
    <row r="492" spans="1:34" ht="10.95" customHeight="1" outlineLevel="1" x14ac:dyDescent="0.25">
      <c r="A492" t="s">
        <v>1532</v>
      </c>
      <c r="C492" s="3" t="s">
        <v>11994</v>
      </c>
      <c r="D492" s="3">
        <v>319</v>
      </c>
      <c r="E492" s="9">
        <v>1982</v>
      </c>
      <c r="F492" s="7" t="s">
        <v>817</v>
      </c>
      <c r="G492" s="7" t="s">
        <v>5401</v>
      </c>
      <c r="H492" s="8" t="s">
        <v>20953</v>
      </c>
      <c r="I492" s="8" t="s">
        <v>10628</v>
      </c>
      <c r="J492" s="19">
        <v>3</v>
      </c>
      <c r="K492" s="19" t="s">
        <v>7736</v>
      </c>
      <c r="L492" s="11">
        <v>1</v>
      </c>
      <c r="M492" s="11"/>
      <c r="N492" s="24"/>
      <c r="P492" s="32"/>
      <c r="T492" s="19"/>
      <c r="U492" s="3">
        <v>310</v>
      </c>
      <c r="X492" t="str">
        <f t="shared" si="33"/>
        <v/>
      </c>
      <c r="Z492" t="str">
        <f t="shared" si="34"/>
        <v/>
      </c>
      <c r="AB492" s="9"/>
      <c r="AC492" t="s">
        <v>1689</v>
      </c>
      <c r="AD492">
        <f t="shared" si="35"/>
        <v>0</v>
      </c>
      <c r="AF492" s="3"/>
      <c r="AG492" t="s">
        <v>1100</v>
      </c>
      <c r="AH492" s="9" t="s">
        <v>4925</v>
      </c>
    </row>
    <row r="493" spans="1:34" ht="10.95" customHeight="1" outlineLevel="1" x14ac:dyDescent="0.25">
      <c r="A493" t="s">
        <v>1532</v>
      </c>
      <c r="C493" s="3" t="s">
        <v>11994</v>
      </c>
      <c r="D493" s="3">
        <v>320</v>
      </c>
      <c r="E493" s="9">
        <v>1982</v>
      </c>
      <c r="F493" s="7" t="s">
        <v>6715</v>
      </c>
      <c r="G493" s="7" t="s">
        <v>5401</v>
      </c>
      <c r="H493" s="8" t="s">
        <v>1689</v>
      </c>
      <c r="I493" s="8" t="s">
        <v>10628</v>
      </c>
      <c r="J493" s="19">
        <v>5</v>
      </c>
      <c r="K493" s="19" t="s">
        <v>7736</v>
      </c>
      <c r="L493" s="11">
        <v>1</v>
      </c>
      <c r="M493" s="11"/>
      <c r="N493" s="24"/>
      <c r="P493" s="32"/>
      <c r="T493" s="19"/>
      <c r="U493" s="3">
        <v>311</v>
      </c>
      <c r="X493" t="str">
        <f t="shared" si="33"/>
        <v/>
      </c>
      <c r="Z493" t="str">
        <f t="shared" si="34"/>
        <v/>
      </c>
      <c r="AB493" s="9"/>
      <c r="AC493" t="s">
        <v>1689</v>
      </c>
      <c r="AD493">
        <f t="shared" si="35"/>
        <v>0</v>
      </c>
      <c r="AF493" s="3"/>
      <c r="AG493" t="s">
        <v>1100</v>
      </c>
      <c r="AH493" s="9" t="s">
        <v>4925</v>
      </c>
    </row>
    <row r="494" spans="1:34" ht="10.95" customHeight="1" outlineLevel="1" x14ac:dyDescent="0.25">
      <c r="A494" t="s">
        <v>1532</v>
      </c>
      <c r="C494" s="3" t="s">
        <v>11994</v>
      </c>
      <c r="D494" s="3">
        <v>321</v>
      </c>
      <c r="E494" s="9">
        <v>1982</v>
      </c>
      <c r="F494" s="7" t="s">
        <v>2533</v>
      </c>
      <c r="G494" s="7" t="s">
        <v>5401</v>
      </c>
      <c r="H494" s="8" t="s">
        <v>1689</v>
      </c>
      <c r="I494" s="8" t="s">
        <v>10628</v>
      </c>
      <c r="J494" s="19">
        <v>5</v>
      </c>
      <c r="K494" s="19" t="s">
        <v>7736</v>
      </c>
      <c r="L494" s="11">
        <v>1</v>
      </c>
      <c r="M494" s="11"/>
      <c r="N494" s="24"/>
      <c r="P494" s="32"/>
      <c r="T494" s="19"/>
      <c r="U494" s="3">
        <v>312</v>
      </c>
      <c r="X494" t="str">
        <f t="shared" si="33"/>
        <v/>
      </c>
      <c r="Z494" t="str">
        <f t="shared" si="34"/>
        <v/>
      </c>
      <c r="AB494" s="9"/>
      <c r="AC494" t="s">
        <v>1689</v>
      </c>
      <c r="AD494">
        <f t="shared" si="35"/>
        <v>0</v>
      </c>
      <c r="AF494" s="3"/>
      <c r="AG494" t="s">
        <v>1100</v>
      </c>
      <c r="AH494" s="9" t="s">
        <v>4925</v>
      </c>
    </row>
    <row r="495" spans="1:34" ht="10.95" customHeight="1" outlineLevel="1" x14ac:dyDescent="0.25">
      <c r="A495" t="s">
        <v>1532</v>
      </c>
      <c r="C495" s="3" t="s">
        <v>11994</v>
      </c>
      <c r="D495" s="3" t="s">
        <v>8491</v>
      </c>
      <c r="E495" s="9">
        <v>1982</v>
      </c>
      <c r="F495" s="7" t="s">
        <v>10627</v>
      </c>
      <c r="G495" s="7" t="s">
        <v>5401</v>
      </c>
      <c r="H495" s="8" t="s">
        <v>1689</v>
      </c>
      <c r="I495" s="8" t="s">
        <v>10628</v>
      </c>
      <c r="J495" s="19">
        <v>5</v>
      </c>
      <c r="K495" s="19" t="s">
        <v>7736</v>
      </c>
      <c r="L495" s="11">
        <v>5</v>
      </c>
      <c r="M495" s="11"/>
      <c r="N495" s="24"/>
      <c r="P495" s="32"/>
      <c r="T495" s="19"/>
      <c r="U495" s="3"/>
      <c r="X495" t="str">
        <f t="shared" si="33"/>
        <v/>
      </c>
      <c r="Z495">
        <f t="shared" si="34"/>
        <v>1</v>
      </c>
      <c r="AB495" s="9"/>
      <c r="AC495" t="s">
        <v>1689</v>
      </c>
      <c r="AD495">
        <f t="shared" si="35"/>
        <v>0</v>
      </c>
      <c r="AF495" s="3"/>
      <c r="AH495" s="9"/>
    </row>
    <row r="496" spans="1:34" ht="10.95" customHeight="1" outlineLevel="1" x14ac:dyDescent="0.25">
      <c r="A496" t="s">
        <v>1532</v>
      </c>
      <c r="C496" s="3" t="s">
        <v>11994</v>
      </c>
      <c r="D496" s="3">
        <v>329</v>
      </c>
      <c r="E496" s="9">
        <v>1982</v>
      </c>
      <c r="F496" s="7" t="s">
        <v>817</v>
      </c>
      <c r="G496" s="7" t="s">
        <v>5401</v>
      </c>
      <c r="H496" s="8" t="s">
        <v>12006</v>
      </c>
      <c r="I496" s="8" t="s">
        <v>10629</v>
      </c>
      <c r="J496" s="19">
        <v>3</v>
      </c>
      <c r="K496" s="19" t="s">
        <v>7736</v>
      </c>
      <c r="L496" s="11">
        <v>1.3</v>
      </c>
      <c r="M496" s="11"/>
      <c r="N496" s="24"/>
      <c r="P496" s="32"/>
      <c r="T496" s="19"/>
      <c r="U496" s="3">
        <v>318</v>
      </c>
      <c r="X496" t="str">
        <f t="shared" si="33"/>
        <v/>
      </c>
      <c r="Z496" t="str">
        <f t="shared" si="34"/>
        <v/>
      </c>
      <c r="AB496" s="9"/>
      <c r="AC496" t="s">
        <v>98</v>
      </c>
      <c r="AD496">
        <f t="shared" si="35"/>
        <v>0</v>
      </c>
      <c r="AF496" s="3"/>
      <c r="AG496" t="s">
        <v>1100</v>
      </c>
      <c r="AH496" s="9" t="s">
        <v>4613</v>
      </c>
    </row>
    <row r="497" spans="1:34" ht="10.95" customHeight="1" outlineLevel="1" x14ac:dyDescent="0.25">
      <c r="A497" t="s">
        <v>1532</v>
      </c>
      <c r="C497" s="3" t="s">
        <v>11994</v>
      </c>
      <c r="D497" s="3">
        <v>337</v>
      </c>
      <c r="E497" s="9">
        <v>1983</v>
      </c>
      <c r="F497" s="7" t="s">
        <v>6718</v>
      </c>
      <c r="G497" s="7" t="s">
        <v>5401</v>
      </c>
      <c r="H497" s="8" t="s">
        <v>4483</v>
      </c>
      <c r="I497" s="8" t="s">
        <v>10630</v>
      </c>
      <c r="J497" s="19">
        <v>5</v>
      </c>
      <c r="K497" s="19" t="s">
        <v>7736</v>
      </c>
      <c r="L497" s="11">
        <v>0.45</v>
      </c>
      <c r="M497" s="11"/>
      <c r="N497" s="24"/>
      <c r="P497" s="32"/>
      <c r="T497" s="19"/>
      <c r="U497" s="3">
        <v>328</v>
      </c>
      <c r="X497" t="str">
        <f t="shared" si="33"/>
        <v/>
      </c>
      <c r="Z497" t="str">
        <f t="shared" si="34"/>
        <v/>
      </c>
      <c r="AB497" s="9"/>
      <c r="AC497" t="s">
        <v>4483</v>
      </c>
      <c r="AD497">
        <f t="shared" si="35"/>
        <v>0</v>
      </c>
      <c r="AF497" s="3"/>
      <c r="AG497" t="s">
        <v>1100</v>
      </c>
      <c r="AH497" s="9" t="s">
        <v>4613</v>
      </c>
    </row>
    <row r="498" spans="1:34" ht="10.95" customHeight="1" outlineLevel="1" x14ac:dyDescent="0.25">
      <c r="A498" t="s">
        <v>1532</v>
      </c>
      <c r="C498" s="3" t="s">
        <v>11994</v>
      </c>
      <c r="D498" s="3">
        <v>339</v>
      </c>
      <c r="E498" s="9">
        <v>1983</v>
      </c>
      <c r="F498" s="7" t="s">
        <v>2311</v>
      </c>
      <c r="G498" s="7" t="s">
        <v>5401</v>
      </c>
      <c r="H498" s="8" t="s">
        <v>4470</v>
      </c>
      <c r="I498" s="8" t="s">
        <v>10630</v>
      </c>
      <c r="J498" s="19">
        <v>5</v>
      </c>
      <c r="K498" s="19" t="s">
        <v>7736</v>
      </c>
      <c r="L498" s="11">
        <v>0.45</v>
      </c>
      <c r="M498" s="11"/>
      <c r="N498" s="24"/>
      <c r="P498" s="32"/>
      <c r="T498" s="19"/>
      <c r="U498" s="3">
        <v>330</v>
      </c>
      <c r="X498" t="str">
        <f t="shared" si="33"/>
        <v/>
      </c>
      <c r="Z498" t="str">
        <f t="shared" si="34"/>
        <v/>
      </c>
      <c r="AB498" s="9"/>
      <c r="AC498" t="s">
        <v>4470</v>
      </c>
      <c r="AD498">
        <f t="shared" si="35"/>
        <v>0</v>
      </c>
      <c r="AF498" s="3"/>
      <c r="AG498" t="s">
        <v>1100</v>
      </c>
      <c r="AH498" s="9" t="s">
        <v>4613</v>
      </c>
    </row>
    <row r="499" spans="1:34" ht="10.95" customHeight="1" outlineLevel="1" x14ac:dyDescent="0.25">
      <c r="A499" t="s">
        <v>1532</v>
      </c>
      <c r="C499" s="3" t="s">
        <v>11994</v>
      </c>
      <c r="D499" s="3">
        <v>340</v>
      </c>
      <c r="E499" s="9">
        <v>1983</v>
      </c>
      <c r="F499" s="7" t="s">
        <v>4772</v>
      </c>
      <c r="G499" s="7" t="s">
        <v>5401</v>
      </c>
      <c r="H499" s="8" t="s">
        <v>4471</v>
      </c>
      <c r="I499" s="8" t="s">
        <v>10630</v>
      </c>
      <c r="J499" s="19">
        <v>5</v>
      </c>
      <c r="K499" s="19" t="s">
        <v>7736</v>
      </c>
      <c r="L499" s="11">
        <v>0.45</v>
      </c>
      <c r="M499" s="11"/>
      <c r="N499" s="24"/>
      <c r="P499" s="32"/>
      <c r="T499" s="19"/>
      <c r="U499" s="3">
        <v>331</v>
      </c>
      <c r="X499" t="str">
        <f t="shared" si="33"/>
        <v/>
      </c>
      <c r="Z499" t="str">
        <f t="shared" si="34"/>
        <v/>
      </c>
      <c r="AB499" s="9"/>
      <c r="AC499" t="s">
        <v>4471</v>
      </c>
      <c r="AD499">
        <f t="shared" si="35"/>
        <v>0</v>
      </c>
      <c r="AF499" s="3"/>
      <c r="AG499" t="s">
        <v>1100</v>
      </c>
      <c r="AH499" s="9" t="s">
        <v>4613</v>
      </c>
    </row>
    <row r="500" spans="1:34" ht="10.95" customHeight="1" outlineLevel="1" x14ac:dyDescent="0.25">
      <c r="A500" t="s">
        <v>1532</v>
      </c>
      <c r="C500" s="3" t="s">
        <v>11994</v>
      </c>
      <c r="D500" s="3">
        <v>341</v>
      </c>
      <c r="E500" s="9">
        <v>1983</v>
      </c>
      <c r="F500" s="7" t="s">
        <v>6718</v>
      </c>
      <c r="G500" s="7" t="s">
        <v>5401</v>
      </c>
      <c r="H500" s="8" t="s">
        <v>4472</v>
      </c>
      <c r="I500" s="8" t="s">
        <v>10631</v>
      </c>
      <c r="J500" s="19">
        <v>5</v>
      </c>
      <c r="K500" s="19" t="s">
        <v>7736</v>
      </c>
      <c r="L500" s="11">
        <v>2</v>
      </c>
      <c r="M500" s="11"/>
      <c r="N500" s="24"/>
      <c r="P500" s="32"/>
      <c r="T500" s="19"/>
      <c r="U500" s="3">
        <v>332</v>
      </c>
      <c r="X500" t="str">
        <f t="shared" si="33"/>
        <v/>
      </c>
      <c r="Z500" t="str">
        <f t="shared" si="34"/>
        <v/>
      </c>
      <c r="AB500" s="9"/>
      <c r="AC500" t="s">
        <v>4472</v>
      </c>
      <c r="AD500">
        <f t="shared" si="35"/>
        <v>0</v>
      </c>
      <c r="AF500" s="3"/>
      <c r="AG500" t="s">
        <v>1100</v>
      </c>
      <c r="AH500" s="9" t="s">
        <v>4613</v>
      </c>
    </row>
    <row r="501" spans="1:34" ht="10.95" customHeight="1" outlineLevel="1" x14ac:dyDescent="0.25">
      <c r="A501" t="s">
        <v>1532</v>
      </c>
      <c r="C501" s="3" t="s">
        <v>11994</v>
      </c>
      <c r="D501" s="3">
        <v>343</v>
      </c>
      <c r="E501" s="9">
        <v>1983</v>
      </c>
      <c r="F501" s="7" t="s">
        <v>2311</v>
      </c>
      <c r="G501" s="7" t="s">
        <v>5401</v>
      </c>
      <c r="H501" s="8" t="s">
        <v>4473</v>
      </c>
      <c r="I501" s="8" t="s">
        <v>10631</v>
      </c>
      <c r="J501" s="19">
        <v>5</v>
      </c>
      <c r="K501" s="19" t="s">
        <v>7736</v>
      </c>
      <c r="L501" s="11">
        <v>2</v>
      </c>
      <c r="M501" s="11"/>
      <c r="N501" s="24"/>
      <c r="P501" s="32"/>
      <c r="T501" s="19"/>
      <c r="U501" s="3">
        <v>334</v>
      </c>
      <c r="X501" t="str">
        <f t="shared" si="33"/>
        <v/>
      </c>
      <c r="Z501" t="str">
        <f t="shared" si="34"/>
        <v/>
      </c>
      <c r="AB501" s="9"/>
      <c r="AC501" t="s">
        <v>4473</v>
      </c>
      <c r="AD501">
        <f t="shared" si="35"/>
        <v>0</v>
      </c>
      <c r="AF501" s="3"/>
      <c r="AG501" t="s">
        <v>1100</v>
      </c>
      <c r="AH501" s="9" t="s">
        <v>4925</v>
      </c>
    </row>
    <row r="502" spans="1:34" ht="10.95" customHeight="1" outlineLevel="1" x14ac:dyDescent="0.25">
      <c r="A502" t="s">
        <v>1532</v>
      </c>
      <c r="C502" s="3" t="s">
        <v>11994</v>
      </c>
      <c r="D502" s="3">
        <v>368</v>
      </c>
      <c r="E502" s="9">
        <v>1984</v>
      </c>
      <c r="F502" s="7" t="s">
        <v>6718</v>
      </c>
      <c r="G502" s="7" t="s">
        <v>5401</v>
      </c>
      <c r="H502" s="8" t="s">
        <v>12006</v>
      </c>
      <c r="I502" s="8" t="s">
        <v>10632</v>
      </c>
      <c r="J502" s="19">
        <v>3</v>
      </c>
      <c r="K502" s="19" t="s">
        <v>7736</v>
      </c>
      <c r="L502" s="11">
        <v>1</v>
      </c>
      <c r="M502" s="11"/>
      <c r="N502" s="24"/>
      <c r="P502" s="32"/>
      <c r="T502" s="19"/>
      <c r="U502" s="3">
        <v>359</v>
      </c>
      <c r="X502" t="str">
        <f t="shared" si="33"/>
        <v/>
      </c>
      <c r="Z502" t="str">
        <f t="shared" si="34"/>
        <v/>
      </c>
      <c r="AB502" s="9"/>
      <c r="AC502" t="s">
        <v>5231</v>
      </c>
      <c r="AD502">
        <f t="shared" si="35"/>
        <v>0</v>
      </c>
      <c r="AF502" s="3"/>
      <c r="AG502" t="s">
        <v>1100</v>
      </c>
      <c r="AH502" s="9" t="s">
        <v>4613</v>
      </c>
    </row>
    <row r="503" spans="1:34" ht="10.95" customHeight="1" outlineLevel="1" x14ac:dyDescent="0.25">
      <c r="A503" t="s">
        <v>1532</v>
      </c>
      <c r="C503" s="3" t="s">
        <v>11994</v>
      </c>
      <c r="D503" s="3">
        <v>370</v>
      </c>
      <c r="E503" s="9">
        <v>1984</v>
      </c>
      <c r="F503" s="7" t="s">
        <v>2311</v>
      </c>
      <c r="G503" s="7" t="s">
        <v>5401</v>
      </c>
      <c r="H503" s="8" t="s">
        <v>12006</v>
      </c>
      <c r="I503" s="8" t="s">
        <v>10632</v>
      </c>
      <c r="J503" s="19">
        <v>3</v>
      </c>
      <c r="K503" s="19" t="s">
        <v>7736</v>
      </c>
      <c r="L503" s="11">
        <v>0.75</v>
      </c>
      <c r="M503" s="11"/>
      <c r="N503" s="24"/>
      <c r="P503" s="32"/>
      <c r="T503" s="19"/>
      <c r="U503" s="3">
        <v>361</v>
      </c>
      <c r="X503" t="str">
        <f t="shared" si="33"/>
        <v/>
      </c>
      <c r="Z503" t="str">
        <f t="shared" si="34"/>
        <v/>
      </c>
      <c r="AB503" s="9"/>
      <c r="AC503" t="s">
        <v>5230</v>
      </c>
      <c r="AD503">
        <f t="shared" si="35"/>
        <v>0</v>
      </c>
      <c r="AF503" s="3"/>
      <c r="AG503" t="s">
        <v>1100</v>
      </c>
      <c r="AH503" s="9" t="s">
        <v>4613</v>
      </c>
    </row>
    <row r="504" spans="1:34" ht="10.95" customHeight="1" outlineLevel="1" x14ac:dyDescent="0.25">
      <c r="A504" t="s">
        <v>1532</v>
      </c>
      <c r="C504" s="3" t="s">
        <v>11994</v>
      </c>
      <c r="D504" s="3">
        <v>371</v>
      </c>
      <c r="E504" s="9">
        <v>1984</v>
      </c>
      <c r="F504" s="7" t="s">
        <v>5796</v>
      </c>
      <c r="G504" s="7" t="s">
        <v>5401</v>
      </c>
      <c r="H504" s="8" t="s">
        <v>12006</v>
      </c>
      <c r="I504" s="8" t="s">
        <v>10632</v>
      </c>
      <c r="J504" s="19">
        <v>3</v>
      </c>
      <c r="K504" s="19" t="s">
        <v>7736</v>
      </c>
      <c r="L504" s="11">
        <v>0.75</v>
      </c>
      <c r="M504" s="11"/>
      <c r="N504" s="24"/>
      <c r="P504" s="32"/>
      <c r="T504" s="19"/>
      <c r="U504" s="3">
        <v>362</v>
      </c>
      <c r="X504" t="str">
        <f t="shared" si="33"/>
        <v/>
      </c>
      <c r="Z504" t="str">
        <f t="shared" si="34"/>
        <v/>
      </c>
      <c r="AB504" s="9"/>
      <c r="AC504" t="s">
        <v>5797</v>
      </c>
      <c r="AD504">
        <f t="shared" si="35"/>
        <v>0</v>
      </c>
      <c r="AF504" s="3"/>
      <c r="AG504" t="s">
        <v>1100</v>
      </c>
      <c r="AH504" s="9" t="s">
        <v>4925</v>
      </c>
    </row>
    <row r="505" spans="1:34" ht="10.95" customHeight="1" outlineLevel="1" x14ac:dyDescent="0.25">
      <c r="A505" t="s">
        <v>1532</v>
      </c>
      <c r="C505" s="3" t="s">
        <v>11994</v>
      </c>
      <c r="D505" s="3" t="s">
        <v>4065</v>
      </c>
      <c r="E505" s="9">
        <v>1986</v>
      </c>
      <c r="F505" s="7" t="s">
        <v>1101</v>
      </c>
      <c r="G505" s="7" t="s">
        <v>6743</v>
      </c>
      <c r="H505" s="8" t="s">
        <v>2983</v>
      </c>
      <c r="I505" s="8"/>
      <c r="J505" s="19">
        <v>6</v>
      </c>
      <c r="K505" s="19" t="s">
        <v>7738</v>
      </c>
      <c r="L505" s="11"/>
      <c r="M505" s="11"/>
      <c r="N505" s="24"/>
      <c r="P505" s="32"/>
      <c r="T505" s="19"/>
      <c r="U505" s="3" t="s">
        <v>5338</v>
      </c>
      <c r="X505" t="str">
        <f t="shared" si="33"/>
        <v/>
      </c>
      <c r="Z505" t="str">
        <f t="shared" si="34"/>
        <v/>
      </c>
      <c r="AB505" s="9"/>
      <c r="AC505" t="s">
        <v>2983</v>
      </c>
      <c r="AD505">
        <f t="shared" si="35"/>
        <v>0</v>
      </c>
      <c r="AF505" s="3"/>
      <c r="AG505" t="s">
        <v>1100</v>
      </c>
      <c r="AH505" s="9" t="s">
        <v>4613</v>
      </c>
    </row>
    <row r="506" spans="1:34" ht="10.95" customHeight="1" outlineLevel="1" x14ac:dyDescent="0.25">
      <c r="A506" t="s">
        <v>1532</v>
      </c>
      <c r="C506" s="3" t="s">
        <v>11994</v>
      </c>
      <c r="D506" s="3" t="s">
        <v>4065</v>
      </c>
      <c r="E506" s="9">
        <v>1986</v>
      </c>
      <c r="F506" s="7" t="s">
        <v>639</v>
      </c>
      <c r="G506" s="7" t="s">
        <v>1924</v>
      </c>
      <c r="H506" s="8" t="s">
        <v>2983</v>
      </c>
      <c r="I506" s="8"/>
      <c r="J506" s="19">
        <v>6</v>
      </c>
      <c r="K506" s="19" t="s">
        <v>7738</v>
      </c>
      <c r="L506" s="11"/>
      <c r="M506" s="11"/>
      <c r="N506" s="24"/>
      <c r="P506" s="32"/>
      <c r="T506" s="19"/>
      <c r="U506" s="3" t="s">
        <v>5339</v>
      </c>
      <c r="X506" t="str">
        <f t="shared" si="33"/>
        <v/>
      </c>
      <c r="Z506" t="str">
        <f t="shared" si="34"/>
        <v/>
      </c>
      <c r="AB506" s="9"/>
      <c r="AC506" t="s">
        <v>2983</v>
      </c>
      <c r="AD506">
        <f t="shared" si="35"/>
        <v>0</v>
      </c>
      <c r="AF506" s="3"/>
      <c r="AG506" t="s">
        <v>1100</v>
      </c>
      <c r="AH506" s="9" t="s">
        <v>4613</v>
      </c>
    </row>
    <row r="507" spans="1:34" ht="10.95" customHeight="1" outlineLevel="1" x14ac:dyDescent="0.25">
      <c r="A507" t="s">
        <v>1532</v>
      </c>
      <c r="C507" s="3" t="s">
        <v>11994</v>
      </c>
      <c r="D507" s="3" t="s">
        <v>4065</v>
      </c>
      <c r="E507" s="9">
        <v>1986</v>
      </c>
      <c r="F507" s="7" t="s">
        <v>633</v>
      </c>
      <c r="G507" s="7" t="s">
        <v>6744</v>
      </c>
      <c r="H507" s="8" t="s">
        <v>2983</v>
      </c>
      <c r="I507" s="8"/>
      <c r="J507" s="19">
        <v>6</v>
      </c>
      <c r="K507" s="19" t="s">
        <v>7738</v>
      </c>
      <c r="L507" s="11"/>
      <c r="M507" s="11"/>
      <c r="N507" s="24"/>
      <c r="P507" s="32"/>
      <c r="T507" s="19"/>
      <c r="U507" s="3" t="s">
        <v>5340</v>
      </c>
      <c r="X507" t="str">
        <f t="shared" si="33"/>
        <v/>
      </c>
      <c r="Z507" t="str">
        <f t="shared" si="34"/>
        <v/>
      </c>
      <c r="AB507" s="9"/>
      <c r="AC507" t="s">
        <v>2983</v>
      </c>
      <c r="AD507">
        <f t="shared" si="35"/>
        <v>0</v>
      </c>
      <c r="AF507" s="3"/>
      <c r="AG507" t="s">
        <v>1100</v>
      </c>
      <c r="AH507" s="9" t="s">
        <v>4613</v>
      </c>
    </row>
    <row r="508" spans="1:34" ht="10.95" customHeight="1" outlineLevel="1" x14ac:dyDescent="0.25">
      <c r="A508" t="s">
        <v>1532</v>
      </c>
      <c r="C508" s="3" t="s">
        <v>11994</v>
      </c>
      <c r="D508" s="3" t="s">
        <v>4065</v>
      </c>
      <c r="E508" s="9">
        <v>1986</v>
      </c>
      <c r="F508" s="7" t="s">
        <v>3880</v>
      </c>
      <c r="G508" s="7" t="s">
        <v>6745</v>
      </c>
      <c r="H508" s="8" t="s">
        <v>2983</v>
      </c>
      <c r="I508" s="8"/>
      <c r="J508" s="19">
        <v>6</v>
      </c>
      <c r="K508" s="19" t="s">
        <v>7738</v>
      </c>
      <c r="L508" s="11"/>
      <c r="M508" s="11"/>
      <c r="N508" s="24"/>
      <c r="P508" s="32"/>
      <c r="T508" s="19"/>
      <c r="U508" s="3" t="s">
        <v>5341</v>
      </c>
      <c r="X508" t="str">
        <f t="shared" si="33"/>
        <v/>
      </c>
      <c r="Z508" t="str">
        <f t="shared" si="34"/>
        <v/>
      </c>
      <c r="AB508" s="9"/>
      <c r="AC508" t="s">
        <v>2983</v>
      </c>
      <c r="AD508">
        <f t="shared" si="35"/>
        <v>0</v>
      </c>
      <c r="AF508" s="3"/>
      <c r="AG508" t="s">
        <v>1100</v>
      </c>
      <c r="AH508" s="9" t="s">
        <v>4613</v>
      </c>
    </row>
    <row r="509" spans="1:34" ht="10.95" customHeight="1" outlineLevel="1" x14ac:dyDescent="0.25">
      <c r="A509" t="s">
        <v>1532</v>
      </c>
      <c r="C509" s="3" t="s">
        <v>11994</v>
      </c>
      <c r="D509" s="3" t="s">
        <v>4065</v>
      </c>
      <c r="E509" s="9">
        <v>1986</v>
      </c>
      <c r="F509" s="7" t="s">
        <v>817</v>
      </c>
      <c r="G509" s="7" t="s">
        <v>6746</v>
      </c>
      <c r="H509" s="8" t="s">
        <v>2983</v>
      </c>
      <c r="I509" s="8"/>
      <c r="J509" s="19">
        <v>6</v>
      </c>
      <c r="K509" s="19" t="s">
        <v>7738</v>
      </c>
      <c r="L509" s="11"/>
      <c r="M509" s="11"/>
      <c r="N509" s="24"/>
      <c r="P509" s="32"/>
      <c r="T509" s="19"/>
      <c r="U509" s="3" t="s">
        <v>5342</v>
      </c>
      <c r="X509" t="str">
        <f t="shared" si="33"/>
        <v/>
      </c>
      <c r="Z509" t="str">
        <f t="shared" si="34"/>
        <v/>
      </c>
      <c r="AB509" s="9"/>
      <c r="AC509" t="s">
        <v>2983</v>
      </c>
      <c r="AD509">
        <f t="shared" si="35"/>
        <v>0</v>
      </c>
      <c r="AF509" s="3"/>
      <c r="AG509" t="s">
        <v>1100</v>
      </c>
      <c r="AH509" s="9" t="s">
        <v>4613</v>
      </c>
    </row>
    <row r="510" spans="1:34" ht="10.95" customHeight="1" outlineLevel="1" x14ac:dyDescent="0.25">
      <c r="A510" t="s">
        <v>1532</v>
      </c>
      <c r="C510" s="3" t="s">
        <v>11994</v>
      </c>
      <c r="D510" s="3" t="s">
        <v>4065</v>
      </c>
      <c r="E510" s="9">
        <v>1986</v>
      </c>
      <c r="F510" s="7" t="s">
        <v>4239</v>
      </c>
      <c r="G510" s="7" t="s">
        <v>6747</v>
      </c>
      <c r="H510" s="8" t="s">
        <v>2983</v>
      </c>
      <c r="I510" s="8"/>
      <c r="J510" s="19">
        <v>6</v>
      </c>
      <c r="K510" s="19" t="s">
        <v>7738</v>
      </c>
      <c r="L510" s="11"/>
      <c r="M510" s="11"/>
      <c r="N510" s="24"/>
      <c r="P510" s="32"/>
      <c r="T510" s="19"/>
      <c r="U510" s="3" t="s">
        <v>5541</v>
      </c>
      <c r="X510" t="str">
        <f t="shared" si="33"/>
        <v/>
      </c>
      <c r="Z510" t="str">
        <f t="shared" si="34"/>
        <v/>
      </c>
      <c r="AB510" s="9"/>
      <c r="AC510" t="s">
        <v>2983</v>
      </c>
      <c r="AD510">
        <f t="shared" si="35"/>
        <v>0</v>
      </c>
      <c r="AF510" s="3"/>
      <c r="AG510" t="s">
        <v>1100</v>
      </c>
      <c r="AH510" s="9" t="s">
        <v>4925</v>
      </c>
    </row>
    <row r="511" spans="1:34" ht="10.95" customHeight="1" outlineLevel="1" x14ac:dyDescent="0.25">
      <c r="A511" t="s">
        <v>1532</v>
      </c>
      <c r="C511" s="3" t="s">
        <v>11994</v>
      </c>
      <c r="D511" s="3">
        <v>404</v>
      </c>
      <c r="E511" s="9">
        <v>1986</v>
      </c>
      <c r="F511" s="7" t="s">
        <v>6715</v>
      </c>
      <c r="G511" s="7" t="s">
        <v>5401</v>
      </c>
      <c r="H511" s="8" t="s">
        <v>12006</v>
      </c>
      <c r="I511" s="8" t="s">
        <v>10633</v>
      </c>
      <c r="J511" s="19">
        <v>3</v>
      </c>
      <c r="K511" s="19" t="s">
        <v>7738</v>
      </c>
      <c r="L511" s="11"/>
      <c r="M511" s="11"/>
      <c r="N511" s="24"/>
      <c r="P511" s="32"/>
      <c r="T511" s="19"/>
      <c r="U511" s="3"/>
      <c r="X511" t="str">
        <f t="shared" si="33"/>
        <v/>
      </c>
      <c r="Z511" t="str">
        <f t="shared" si="34"/>
        <v/>
      </c>
      <c r="AB511" s="9"/>
      <c r="AC511" t="s">
        <v>97</v>
      </c>
      <c r="AD511">
        <f t="shared" si="35"/>
        <v>0</v>
      </c>
      <c r="AF511" s="3"/>
      <c r="AH511" s="9"/>
    </row>
    <row r="512" spans="1:34" ht="10.95" customHeight="1" outlineLevel="1" x14ac:dyDescent="0.25">
      <c r="A512" t="s">
        <v>1532</v>
      </c>
      <c r="C512" s="3" t="s">
        <v>11994</v>
      </c>
      <c r="D512" s="3">
        <v>406</v>
      </c>
      <c r="E512" s="9">
        <v>1986</v>
      </c>
      <c r="F512" s="7" t="s">
        <v>5796</v>
      </c>
      <c r="G512" s="7" t="s">
        <v>5401</v>
      </c>
      <c r="H512" s="8" t="s">
        <v>20953</v>
      </c>
      <c r="I512" s="8" t="s">
        <v>10633</v>
      </c>
      <c r="J512" s="19">
        <v>3</v>
      </c>
      <c r="K512" s="19" t="s">
        <v>7738</v>
      </c>
      <c r="L512" s="11"/>
      <c r="M512" s="11"/>
      <c r="N512" s="24"/>
      <c r="P512" s="32"/>
      <c r="T512" s="19"/>
      <c r="U512" s="3"/>
      <c r="X512" t="str">
        <f t="shared" si="33"/>
        <v/>
      </c>
      <c r="Z512" t="str">
        <f t="shared" si="34"/>
        <v/>
      </c>
      <c r="AB512" s="9"/>
      <c r="AC512" t="s">
        <v>4473</v>
      </c>
      <c r="AD512">
        <f t="shared" ref="AD512:AD543" si="36">COUNTIF(H512,"*Fuji*")</f>
        <v>0</v>
      </c>
      <c r="AF512" s="3"/>
      <c r="AH512" s="9"/>
    </row>
    <row r="513" spans="1:34" ht="10.95" customHeight="1" outlineLevel="1" x14ac:dyDescent="0.25">
      <c r="A513" t="s">
        <v>1532</v>
      </c>
      <c r="C513" s="3" t="s">
        <v>11994</v>
      </c>
      <c r="D513" s="3">
        <v>407</v>
      </c>
      <c r="E513" s="9">
        <v>1986</v>
      </c>
      <c r="F513" s="7" t="s">
        <v>10634</v>
      </c>
      <c r="G513" s="7" t="s">
        <v>5401</v>
      </c>
      <c r="H513" s="8" t="s">
        <v>10635</v>
      </c>
      <c r="I513" s="8" t="s">
        <v>10633</v>
      </c>
      <c r="J513" s="19">
        <v>6</v>
      </c>
      <c r="K513" s="19" t="s">
        <v>7736</v>
      </c>
      <c r="L513" s="11">
        <v>3</v>
      </c>
      <c r="M513" s="11"/>
      <c r="N513" s="24"/>
      <c r="P513" s="32"/>
      <c r="T513" s="19"/>
      <c r="U513" s="3"/>
      <c r="X513" t="str">
        <f t="shared" si="33"/>
        <v/>
      </c>
      <c r="Z513">
        <f t="shared" si="34"/>
        <v>1</v>
      </c>
      <c r="AB513" s="9"/>
      <c r="AC513" t="s">
        <v>10635</v>
      </c>
      <c r="AD513">
        <f t="shared" si="36"/>
        <v>0</v>
      </c>
      <c r="AF513" s="3"/>
      <c r="AH513" s="9"/>
    </row>
    <row r="514" spans="1:34" ht="10.95" customHeight="1" outlineLevel="1" x14ac:dyDescent="0.25">
      <c r="A514" t="s">
        <v>1532</v>
      </c>
      <c r="C514" s="3" t="s">
        <v>11994</v>
      </c>
      <c r="D514" s="3" t="s">
        <v>10637</v>
      </c>
      <c r="E514" s="9">
        <v>1987</v>
      </c>
      <c r="F514" s="7" t="s">
        <v>10638</v>
      </c>
      <c r="G514" s="7" t="s">
        <v>5401</v>
      </c>
      <c r="H514" s="8" t="s">
        <v>9283</v>
      </c>
      <c r="I514" s="8" t="s">
        <v>10636</v>
      </c>
      <c r="J514" s="19">
        <v>5</v>
      </c>
      <c r="K514" s="19" t="s">
        <v>7736</v>
      </c>
      <c r="L514" s="11">
        <v>8.8000000000000007</v>
      </c>
      <c r="M514" s="11"/>
      <c r="N514" s="24"/>
      <c r="P514" s="32"/>
      <c r="T514" s="19"/>
      <c r="U514" s="3"/>
      <c r="X514" t="str">
        <f t="shared" ref="X514:X577" si="37">IF(COUNTIF(F514,"*fdc*"),1,"")</f>
        <v/>
      </c>
      <c r="Z514" t="str">
        <f t="shared" ref="Z514:Z577" si="38">IF(COUNTIF(F514,"*s/s*"),1,"")</f>
        <v/>
      </c>
      <c r="AB514" s="9"/>
      <c r="AC514" t="s">
        <v>9283</v>
      </c>
      <c r="AD514">
        <f t="shared" si="36"/>
        <v>0</v>
      </c>
      <c r="AF514" s="3"/>
      <c r="AH514" s="9"/>
    </row>
    <row r="515" spans="1:34" ht="10.95" customHeight="1" outlineLevel="1" x14ac:dyDescent="0.25">
      <c r="A515" t="s">
        <v>1532</v>
      </c>
      <c r="C515" s="3" t="s">
        <v>11994</v>
      </c>
      <c r="D515" s="3">
        <v>460</v>
      </c>
      <c r="E515" s="9">
        <v>1988</v>
      </c>
      <c r="F515" s="7" t="s">
        <v>4239</v>
      </c>
      <c r="G515" s="7" t="s">
        <v>5401</v>
      </c>
      <c r="H515" s="8" t="s">
        <v>10635</v>
      </c>
      <c r="I515" s="8" t="s">
        <v>10639</v>
      </c>
      <c r="J515" s="19">
        <v>6</v>
      </c>
      <c r="K515" s="19" t="s">
        <v>7736</v>
      </c>
      <c r="L515" s="11">
        <v>4.2</v>
      </c>
      <c r="M515" s="11"/>
      <c r="N515" s="24"/>
      <c r="P515" s="32"/>
      <c r="T515" s="19"/>
      <c r="U515" s="3"/>
      <c r="X515" t="str">
        <f t="shared" si="37"/>
        <v/>
      </c>
      <c r="Z515" t="str">
        <f t="shared" si="38"/>
        <v/>
      </c>
      <c r="AB515" s="9"/>
      <c r="AC515" t="s">
        <v>10635</v>
      </c>
      <c r="AD515">
        <f t="shared" si="36"/>
        <v>0</v>
      </c>
      <c r="AF515" s="3"/>
      <c r="AH515" s="9"/>
    </row>
    <row r="516" spans="1:34" ht="10.95" customHeight="1" outlineLevel="1" x14ac:dyDescent="0.25">
      <c r="A516" t="s">
        <v>1532</v>
      </c>
      <c r="C516" s="3" t="s">
        <v>11994</v>
      </c>
      <c r="D516" s="3">
        <v>539</v>
      </c>
      <c r="E516" s="9">
        <v>1990</v>
      </c>
      <c r="F516" s="10" t="s">
        <v>21560</v>
      </c>
      <c r="G516" s="7" t="s">
        <v>5401</v>
      </c>
      <c r="H516" s="8" t="s">
        <v>10635</v>
      </c>
      <c r="I516" s="8" t="s">
        <v>10640</v>
      </c>
      <c r="J516" s="19">
        <v>6</v>
      </c>
      <c r="K516" s="19" t="s">
        <v>7738</v>
      </c>
      <c r="L516" s="11"/>
      <c r="M516" s="11"/>
      <c r="N516" s="24"/>
      <c r="P516" s="32"/>
      <c r="T516" s="19"/>
      <c r="U516" s="3"/>
      <c r="X516" t="str">
        <f t="shared" si="37"/>
        <v/>
      </c>
      <c r="Z516" t="str">
        <f t="shared" si="38"/>
        <v/>
      </c>
      <c r="AB516" s="9"/>
      <c r="AC516" t="s">
        <v>10635</v>
      </c>
      <c r="AD516">
        <f t="shared" si="36"/>
        <v>0</v>
      </c>
      <c r="AF516" s="3"/>
      <c r="AH516" s="9"/>
    </row>
    <row r="517" spans="1:34" ht="10.95" customHeight="1" outlineLevel="1" x14ac:dyDescent="0.25">
      <c r="A517" t="s">
        <v>1532</v>
      </c>
      <c r="C517" s="3" t="s">
        <v>11994</v>
      </c>
      <c r="D517" s="3" t="s">
        <v>10641</v>
      </c>
      <c r="E517" s="9">
        <v>1990</v>
      </c>
      <c r="F517" s="10" t="s">
        <v>21701</v>
      </c>
      <c r="G517" s="7" t="s">
        <v>5401</v>
      </c>
      <c r="H517" s="8" t="s">
        <v>10643</v>
      </c>
      <c r="I517" s="8" t="s">
        <v>10640</v>
      </c>
      <c r="J517" s="19">
        <v>6</v>
      </c>
      <c r="K517" s="19" t="s">
        <v>7736</v>
      </c>
      <c r="L517" s="11">
        <v>7.5</v>
      </c>
      <c r="M517" s="11"/>
      <c r="N517" s="24"/>
      <c r="P517" s="32"/>
      <c r="T517" s="19"/>
      <c r="U517" s="3"/>
      <c r="X517" t="str">
        <f t="shared" si="37"/>
        <v/>
      </c>
      <c r="Z517">
        <f t="shared" si="38"/>
        <v>1</v>
      </c>
      <c r="AB517" s="9"/>
      <c r="AC517" t="s">
        <v>10643</v>
      </c>
      <c r="AD517">
        <f t="shared" si="36"/>
        <v>0</v>
      </c>
      <c r="AF517" s="3"/>
      <c r="AH517" s="9"/>
    </row>
    <row r="518" spans="1:34" ht="10.95" customHeight="1" outlineLevel="1" x14ac:dyDescent="0.25">
      <c r="A518" t="s">
        <v>1532</v>
      </c>
      <c r="C518" s="3" t="s">
        <v>11994</v>
      </c>
      <c r="D518" s="3">
        <v>554</v>
      </c>
      <c r="E518" s="9">
        <v>1991</v>
      </c>
      <c r="F518" s="7" t="s">
        <v>1111</v>
      </c>
      <c r="G518" s="7" t="s">
        <v>5401</v>
      </c>
      <c r="H518" s="8" t="s">
        <v>12006</v>
      </c>
      <c r="I518" s="8" t="s">
        <v>10645</v>
      </c>
      <c r="J518" s="19">
        <v>3</v>
      </c>
      <c r="K518" s="19" t="s">
        <v>7736</v>
      </c>
      <c r="L518" s="11">
        <v>3.75</v>
      </c>
      <c r="M518" s="11"/>
      <c r="N518" s="24"/>
      <c r="P518" s="32"/>
      <c r="R518">
        <v>1</v>
      </c>
      <c r="S518">
        <v>1</v>
      </c>
      <c r="T518" s="19"/>
      <c r="U518" s="3">
        <v>512</v>
      </c>
      <c r="X518" t="str">
        <f t="shared" si="37"/>
        <v/>
      </c>
      <c r="Z518" t="str">
        <f t="shared" si="38"/>
        <v/>
      </c>
      <c r="AB518" s="9"/>
      <c r="AC518" t="s">
        <v>5798</v>
      </c>
      <c r="AD518">
        <f t="shared" si="36"/>
        <v>0</v>
      </c>
      <c r="AF518" s="3"/>
      <c r="AG518" t="s">
        <v>1100</v>
      </c>
      <c r="AH518" s="9" t="s">
        <v>4613</v>
      </c>
    </row>
    <row r="519" spans="1:34" ht="10.95" customHeight="1" outlineLevel="1" x14ac:dyDescent="0.25">
      <c r="A519" t="s">
        <v>1532</v>
      </c>
      <c r="C519" s="3" t="s">
        <v>11994</v>
      </c>
      <c r="D519" s="3">
        <v>556</v>
      </c>
      <c r="E519" s="9">
        <v>1991</v>
      </c>
      <c r="F519" s="7" t="s">
        <v>4239</v>
      </c>
      <c r="G519" s="7" t="s">
        <v>5401</v>
      </c>
      <c r="H519" s="8" t="s">
        <v>12006</v>
      </c>
      <c r="I519" s="8" t="s">
        <v>10645</v>
      </c>
      <c r="J519" s="19">
        <v>3</v>
      </c>
      <c r="K519" s="19" t="s">
        <v>7736</v>
      </c>
      <c r="L519" s="11">
        <v>3.75</v>
      </c>
      <c r="M519" s="11"/>
      <c r="N519" s="24"/>
      <c r="P519" s="32"/>
      <c r="T519" s="19"/>
      <c r="U519" s="3"/>
      <c r="X519" t="str">
        <f t="shared" si="37"/>
        <v/>
      </c>
      <c r="Z519" t="str">
        <f t="shared" si="38"/>
        <v/>
      </c>
      <c r="AB519" s="9"/>
      <c r="AC519" t="s">
        <v>10644</v>
      </c>
      <c r="AD519">
        <f t="shared" si="36"/>
        <v>0</v>
      </c>
      <c r="AF519" s="3"/>
      <c r="AH519" s="9"/>
    </row>
    <row r="520" spans="1:34" ht="10.95" customHeight="1" outlineLevel="1" x14ac:dyDescent="0.25">
      <c r="A520" t="s">
        <v>1532</v>
      </c>
      <c r="C520" s="3" t="s">
        <v>11994</v>
      </c>
      <c r="D520" s="3">
        <v>573</v>
      </c>
      <c r="E520" s="9">
        <v>1992</v>
      </c>
      <c r="F520" s="7" t="s">
        <v>3764</v>
      </c>
      <c r="G520" s="7" t="s">
        <v>5401</v>
      </c>
      <c r="H520" s="8" t="s">
        <v>12006</v>
      </c>
      <c r="I520" s="8" t="s">
        <v>10655</v>
      </c>
      <c r="J520" s="19">
        <v>3</v>
      </c>
      <c r="K520" s="19" t="s">
        <v>7736</v>
      </c>
      <c r="L520" s="11">
        <v>1.5</v>
      </c>
      <c r="M520" s="11"/>
      <c r="N520" s="24"/>
      <c r="P520" s="32"/>
      <c r="T520" s="19"/>
      <c r="U520" s="3">
        <v>531</v>
      </c>
      <c r="X520" t="str">
        <f t="shared" si="37"/>
        <v/>
      </c>
      <c r="Z520" t="str">
        <f t="shared" si="38"/>
        <v/>
      </c>
      <c r="AB520" s="9"/>
      <c r="AC520" t="s">
        <v>10654</v>
      </c>
      <c r="AD520">
        <f t="shared" si="36"/>
        <v>0</v>
      </c>
      <c r="AF520" s="3"/>
      <c r="AG520" t="s">
        <v>1100</v>
      </c>
      <c r="AH520" s="9" t="s">
        <v>4613</v>
      </c>
    </row>
    <row r="521" spans="1:34" ht="10.95" customHeight="1" outlineLevel="1" x14ac:dyDescent="0.25">
      <c r="A521" t="s">
        <v>1532</v>
      </c>
      <c r="C521" s="3" t="s">
        <v>11994</v>
      </c>
      <c r="D521" s="3">
        <v>574</v>
      </c>
      <c r="E521" s="9">
        <v>1992</v>
      </c>
      <c r="F521" s="7" t="s">
        <v>6715</v>
      </c>
      <c r="G521" s="7" t="s">
        <v>5401</v>
      </c>
      <c r="H521" s="8" t="s">
        <v>12006</v>
      </c>
      <c r="I521" s="8" t="s">
        <v>10655</v>
      </c>
      <c r="J521" s="19">
        <v>3</v>
      </c>
      <c r="K521" s="19" t="s">
        <v>7736</v>
      </c>
      <c r="L521" s="11">
        <v>1.5</v>
      </c>
      <c r="M521" s="11"/>
      <c r="N521" s="24"/>
      <c r="P521" s="32"/>
      <c r="T521" s="19"/>
      <c r="U521" s="3"/>
      <c r="X521" t="str">
        <f t="shared" si="37"/>
        <v/>
      </c>
      <c r="Z521" t="str">
        <f t="shared" si="38"/>
        <v/>
      </c>
      <c r="AB521" s="9"/>
      <c r="AC521" t="s">
        <v>10654</v>
      </c>
      <c r="AD521">
        <f t="shared" si="36"/>
        <v>0</v>
      </c>
      <c r="AF521" s="3"/>
      <c r="AH521" s="9"/>
    </row>
    <row r="522" spans="1:34" ht="10.95" customHeight="1" outlineLevel="1" x14ac:dyDescent="0.25">
      <c r="A522" t="s">
        <v>1532</v>
      </c>
      <c r="C522" s="3" t="s">
        <v>11994</v>
      </c>
      <c r="D522" s="3">
        <v>575</v>
      </c>
      <c r="E522" s="9">
        <v>1992</v>
      </c>
      <c r="F522" s="7" t="s">
        <v>6192</v>
      </c>
      <c r="G522" s="7" t="s">
        <v>5401</v>
      </c>
      <c r="H522" s="8" t="s">
        <v>10654</v>
      </c>
      <c r="I522" s="8" t="s">
        <v>10655</v>
      </c>
      <c r="J522" s="19">
        <v>5</v>
      </c>
      <c r="K522" s="19" t="s">
        <v>7736</v>
      </c>
      <c r="L522" s="11">
        <v>1.5</v>
      </c>
      <c r="M522" s="11"/>
      <c r="N522" s="24"/>
      <c r="P522" s="32"/>
      <c r="T522" s="19"/>
      <c r="U522" s="3"/>
      <c r="X522" t="str">
        <f t="shared" si="37"/>
        <v/>
      </c>
      <c r="Z522" t="str">
        <f t="shared" si="38"/>
        <v/>
      </c>
      <c r="AB522" s="9"/>
      <c r="AC522" t="s">
        <v>10654</v>
      </c>
      <c r="AD522">
        <f t="shared" si="36"/>
        <v>0</v>
      </c>
      <c r="AF522" s="3"/>
      <c r="AH522" s="9"/>
    </row>
    <row r="523" spans="1:34" ht="10.95" customHeight="1" outlineLevel="1" x14ac:dyDescent="0.25">
      <c r="A523" t="s">
        <v>1532</v>
      </c>
      <c r="C523" s="3" t="s">
        <v>11994</v>
      </c>
      <c r="D523" s="3" t="s">
        <v>20181</v>
      </c>
      <c r="E523" s="9">
        <v>1992</v>
      </c>
      <c r="F523" s="7" t="s">
        <v>7034</v>
      </c>
      <c r="G523" s="7" t="s">
        <v>5401</v>
      </c>
      <c r="H523" s="8" t="s">
        <v>10654</v>
      </c>
      <c r="I523" s="8" t="s">
        <v>10655</v>
      </c>
      <c r="J523" s="19">
        <v>5</v>
      </c>
      <c r="K523" s="19" t="s">
        <v>7736</v>
      </c>
      <c r="L523" s="11">
        <v>5.2</v>
      </c>
      <c r="M523" s="11"/>
      <c r="N523" s="24"/>
      <c r="P523" s="32"/>
      <c r="T523" s="19"/>
      <c r="U523" s="3"/>
      <c r="X523">
        <f t="shared" si="37"/>
        <v>1</v>
      </c>
      <c r="Z523" t="str">
        <f t="shared" si="38"/>
        <v/>
      </c>
      <c r="AB523" s="9"/>
      <c r="AC523" t="s">
        <v>10654</v>
      </c>
      <c r="AD523">
        <f t="shared" si="36"/>
        <v>0</v>
      </c>
      <c r="AF523" s="3"/>
      <c r="AH523" s="9"/>
    </row>
    <row r="524" spans="1:34" ht="10.95" customHeight="1" outlineLevel="1" x14ac:dyDescent="0.25">
      <c r="A524" t="s">
        <v>1532</v>
      </c>
      <c r="C524" s="3" t="s">
        <v>11994</v>
      </c>
      <c r="D524" s="3">
        <v>582</v>
      </c>
      <c r="E524" s="9">
        <v>1992</v>
      </c>
      <c r="F524" s="7" t="s">
        <v>6715</v>
      </c>
      <c r="G524" s="7" t="s">
        <v>5401</v>
      </c>
      <c r="H524" s="8" t="s">
        <v>10653</v>
      </c>
      <c r="I524" s="8" t="s">
        <v>10652</v>
      </c>
      <c r="J524" s="19">
        <v>5</v>
      </c>
      <c r="K524" s="19" t="s">
        <v>7736</v>
      </c>
      <c r="L524" s="11">
        <v>0.9</v>
      </c>
      <c r="M524" s="11"/>
      <c r="N524" s="24"/>
      <c r="P524" s="32"/>
      <c r="T524" s="19"/>
      <c r="U524" s="3"/>
      <c r="X524" t="str">
        <f t="shared" si="37"/>
        <v/>
      </c>
      <c r="Z524" t="str">
        <f t="shared" si="38"/>
        <v/>
      </c>
      <c r="AB524" s="9"/>
      <c r="AC524" t="s">
        <v>10653</v>
      </c>
      <c r="AD524">
        <f t="shared" si="36"/>
        <v>0</v>
      </c>
      <c r="AF524" s="3"/>
      <c r="AH524" s="9"/>
    </row>
    <row r="525" spans="1:34" ht="10.95" customHeight="1" outlineLevel="1" x14ac:dyDescent="0.25">
      <c r="A525" t="s">
        <v>1532</v>
      </c>
      <c r="C525" s="3" t="s">
        <v>11994</v>
      </c>
      <c r="D525" s="3">
        <v>583</v>
      </c>
      <c r="E525" s="9">
        <v>1992</v>
      </c>
      <c r="F525" s="7" t="s">
        <v>6192</v>
      </c>
      <c r="G525" s="7" t="s">
        <v>5401</v>
      </c>
      <c r="H525" s="8" t="s">
        <v>10653</v>
      </c>
      <c r="I525" s="8" t="s">
        <v>10652</v>
      </c>
      <c r="J525" s="19">
        <v>5</v>
      </c>
      <c r="K525" s="19" t="s">
        <v>7736</v>
      </c>
      <c r="L525" s="11">
        <v>0.9</v>
      </c>
      <c r="M525" s="11"/>
      <c r="N525" s="24"/>
      <c r="P525" s="32"/>
      <c r="T525" s="19"/>
      <c r="U525" s="3"/>
      <c r="X525" t="str">
        <f t="shared" si="37"/>
        <v/>
      </c>
      <c r="Z525" t="str">
        <f t="shared" si="38"/>
        <v/>
      </c>
      <c r="AB525" s="9"/>
      <c r="AC525" t="s">
        <v>10653</v>
      </c>
      <c r="AD525">
        <f t="shared" si="36"/>
        <v>0</v>
      </c>
      <c r="AF525" s="3"/>
      <c r="AH525" s="9"/>
    </row>
    <row r="526" spans="1:34" ht="10.95" customHeight="1" outlineLevel="1" x14ac:dyDescent="0.25">
      <c r="A526" t="s">
        <v>1532</v>
      </c>
      <c r="C526" s="3" t="s">
        <v>11994</v>
      </c>
      <c r="D526" s="3">
        <v>584</v>
      </c>
      <c r="E526" s="9">
        <v>1992</v>
      </c>
      <c r="F526" s="7" t="s">
        <v>4239</v>
      </c>
      <c r="G526" s="7" t="s">
        <v>5401</v>
      </c>
      <c r="H526" s="8" t="s">
        <v>10653</v>
      </c>
      <c r="I526" s="8" t="s">
        <v>10652</v>
      </c>
      <c r="J526" s="19">
        <v>5</v>
      </c>
      <c r="K526" s="19" t="s">
        <v>7736</v>
      </c>
      <c r="L526" s="11">
        <v>0.9</v>
      </c>
      <c r="M526" s="11"/>
      <c r="N526" s="24"/>
      <c r="P526" s="32"/>
      <c r="T526" s="19"/>
      <c r="U526" s="3"/>
      <c r="X526" t="str">
        <f t="shared" si="37"/>
        <v/>
      </c>
      <c r="Z526" t="str">
        <f t="shared" si="38"/>
        <v/>
      </c>
      <c r="AB526" s="9"/>
      <c r="AC526" t="s">
        <v>10653</v>
      </c>
      <c r="AD526">
        <f t="shared" si="36"/>
        <v>0</v>
      </c>
      <c r="AF526" s="3"/>
      <c r="AH526" s="9"/>
    </row>
    <row r="527" spans="1:34" ht="10.95" customHeight="1" outlineLevel="1" x14ac:dyDescent="0.25">
      <c r="A527" t="s">
        <v>1532</v>
      </c>
      <c r="C527" s="3" t="s">
        <v>11994</v>
      </c>
      <c r="D527" s="3">
        <v>585</v>
      </c>
      <c r="E527" s="9">
        <v>1992</v>
      </c>
      <c r="F527" s="7" t="s">
        <v>5796</v>
      </c>
      <c r="G527" s="7" t="s">
        <v>5401</v>
      </c>
      <c r="H527" s="8" t="s">
        <v>10653</v>
      </c>
      <c r="I527" s="8" t="s">
        <v>10652</v>
      </c>
      <c r="J527" s="19">
        <v>5</v>
      </c>
      <c r="K527" s="19" t="s">
        <v>7736</v>
      </c>
      <c r="L527" s="11">
        <v>0.9</v>
      </c>
      <c r="M527" s="11"/>
      <c r="N527" s="24"/>
      <c r="P527" s="32"/>
      <c r="T527" s="19"/>
      <c r="U527" s="3"/>
      <c r="X527" t="str">
        <f t="shared" si="37"/>
        <v/>
      </c>
      <c r="Z527" t="str">
        <f t="shared" si="38"/>
        <v/>
      </c>
      <c r="AB527" s="9"/>
      <c r="AC527" t="s">
        <v>10653</v>
      </c>
      <c r="AD527">
        <f t="shared" si="36"/>
        <v>0</v>
      </c>
      <c r="AF527" s="3"/>
      <c r="AH527" s="9"/>
    </row>
    <row r="528" spans="1:34" ht="10.95" customHeight="1" outlineLevel="1" x14ac:dyDescent="0.25">
      <c r="A528" t="s">
        <v>1532</v>
      </c>
      <c r="C528" s="3" t="s">
        <v>11994</v>
      </c>
      <c r="D528" s="3">
        <v>587</v>
      </c>
      <c r="E528" s="9">
        <v>1992</v>
      </c>
      <c r="F528" s="7" t="s">
        <v>6192</v>
      </c>
      <c r="G528" s="7" t="s">
        <v>5401</v>
      </c>
      <c r="H528" s="8" t="s">
        <v>12006</v>
      </c>
      <c r="I528" s="8" t="s">
        <v>10650</v>
      </c>
      <c r="J528" s="19">
        <v>3</v>
      </c>
      <c r="K528" s="19" t="s">
        <v>7736</v>
      </c>
      <c r="L528" s="11">
        <v>3.5</v>
      </c>
      <c r="M528" s="11"/>
      <c r="N528" s="24"/>
      <c r="P528" s="32"/>
      <c r="T528" s="19"/>
      <c r="U528" s="3"/>
      <c r="X528" t="str">
        <f t="shared" si="37"/>
        <v/>
      </c>
      <c r="Z528" t="str">
        <f t="shared" si="38"/>
        <v/>
      </c>
      <c r="AB528" s="9"/>
      <c r="AC528" t="s">
        <v>10648</v>
      </c>
      <c r="AD528">
        <f t="shared" si="36"/>
        <v>0</v>
      </c>
      <c r="AF528" s="3"/>
      <c r="AH528" s="9"/>
    </row>
    <row r="529" spans="1:34" ht="10.95" customHeight="1" outlineLevel="1" x14ac:dyDescent="0.25">
      <c r="A529" t="s">
        <v>1532</v>
      </c>
      <c r="C529" s="3" t="s">
        <v>11994</v>
      </c>
      <c r="D529" s="3">
        <v>589</v>
      </c>
      <c r="E529" s="9">
        <v>1992</v>
      </c>
      <c r="F529" s="7" t="s">
        <v>4451</v>
      </c>
      <c r="G529" s="7" t="s">
        <v>5401</v>
      </c>
      <c r="H529" s="8" t="s">
        <v>12006</v>
      </c>
      <c r="I529" s="8" t="s">
        <v>10650</v>
      </c>
      <c r="J529" s="19">
        <v>3</v>
      </c>
      <c r="K529" s="19" t="s">
        <v>7736</v>
      </c>
      <c r="L529" s="11">
        <v>3.5</v>
      </c>
      <c r="M529" s="11"/>
      <c r="N529" s="24"/>
      <c r="P529" s="32"/>
      <c r="T529" s="19"/>
      <c r="U529" s="3"/>
      <c r="W529" t="s">
        <v>7738</v>
      </c>
      <c r="X529" t="str">
        <f t="shared" si="37"/>
        <v/>
      </c>
      <c r="Z529" t="str">
        <f t="shared" si="38"/>
        <v/>
      </c>
      <c r="AB529" s="9"/>
      <c r="AC529" t="s">
        <v>10649</v>
      </c>
      <c r="AD529">
        <f t="shared" si="36"/>
        <v>0</v>
      </c>
      <c r="AF529" s="3"/>
      <c r="AH529" s="9"/>
    </row>
    <row r="530" spans="1:34" ht="10.95" customHeight="1" outlineLevel="1" x14ac:dyDescent="0.25">
      <c r="A530" t="s">
        <v>1532</v>
      </c>
      <c r="C530" s="3" t="s">
        <v>11994</v>
      </c>
      <c r="D530" s="3" t="s">
        <v>10647</v>
      </c>
      <c r="E530" s="9">
        <v>1992</v>
      </c>
      <c r="F530" s="7" t="s">
        <v>10622</v>
      </c>
      <c r="G530" s="7" t="s">
        <v>5401</v>
      </c>
      <c r="H530" s="8" t="s">
        <v>12006</v>
      </c>
      <c r="I530" s="8" t="s">
        <v>10650</v>
      </c>
      <c r="J530" s="19">
        <v>3</v>
      </c>
      <c r="K530" s="19" t="s">
        <v>7738</v>
      </c>
      <c r="L530" s="11"/>
      <c r="M530" s="11"/>
      <c r="N530" s="24"/>
      <c r="P530" s="32"/>
      <c r="T530" s="19"/>
      <c r="U530" s="3"/>
      <c r="W530" t="s">
        <v>7738</v>
      </c>
      <c r="X530" t="str">
        <f t="shared" si="37"/>
        <v/>
      </c>
      <c r="Z530">
        <f t="shared" si="38"/>
        <v>1</v>
      </c>
      <c r="AB530" s="9"/>
      <c r="AC530" t="s">
        <v>10651</v>
      </c>
      <c r="AD530">
        <f t="shared" si="36"/>
        <v>0</v>
      </c>
      <c r="AF530" s="3"/>
      <c r="AH530" s="9"/>
    </row>
    <row r="531" spans="1:34" ht="10.95" customHeight="1" outlineLevel="1" x14ac:dyDescent="0.25">
      <c r="A531" t="s">
        <v>1532</v>
      </c>
      <c r="C531" s="3" t="s">
        <v>11994</v>
      </c>
      <c r="D531" s="3">
        <v>610</v>
      </c>
      <c r="E531" s="9">
        <v>1993</v>
      </c>
      <c r="F531" s="7" t="s">
        <v>2311</v>
      </c>
      <c r="G531" s="7" t="s">
        <v>5401</v>
      </c>
      <c r="H531" s="8" t="s">
        <v>2982</v>
      </c>
      <c r="I531" s="8" t="s">
        <v>10646</v>
      </c>
      <c r="J531" s="19">
        <v>6</v>
      </c>
      <c r="K531" s="19" t="s">
        <v>7738</v>
      </c>
      <c r="L531" s="11"/>
      <c r="M531" s="11"/>
      <c r="N531" s="24"/>
      <c r="P531" s="32"/>
      <c r="T531" s="19"/>
      <c r="U531" s="3">
        <v>562</v>
      </c>
      <c r="X531" t="str">
        <f t="shared" si="37"/>
        <v/>
      </c>
      <c r="Z531" t="str">
        <f t="shared" si="38"/>
        <v/>
      </c>
      <c r="AB531" s="9"/>
      <c r="AC531" t="s">
        <v>2982</v>
      </c>
      <c r="AD531">
        <f t="shared" si="36"/>
        <v>0</v>
      </c>
      <c r="AF531" s="3"/>
      <c r="AG531" t="s">
        <v>1100</v>
      </c>
      <c r="AH531" s="9" t="s">
        <v>4613</v>
      </c>
    </row>
    <row r="532" spans="1:34" ht="10.95" customHeight="1" outlineLevel="1" x14ac:dyDescent="0.25">
      <c r="A532" t="s">
        <v>1532</v>
      </c>
      <c r="C532" s="3" t="s">
        <v>11994</v>
      </c>
      <c r="D532" s="3">
        <v>612</v>
      </c>
      <c r="E532" s="9">
        <v>1993</v>
      </c>
      <c r="F532" s="7" t="s">
        <v>2591</v>
      </c>
      <c r="G532" s="7" t="s">
        <v>5401</v>
      </c>
      <c r="H532" s="8" t="s">
        <v>2983</v>
      </c>
      <c r="I532" s="8" t="s">
        <v>10646</v>
      </c>
      <c r="J532" s="19">
        <v>6</v>
      </c>
      <c r="K532" s="19" t="s">
        <v>7738</v>
      </c>
      <c r="L532" s="11"/>
      <c r="M532" s="11"/>
      <c r="N532" s="24"/>
      <c r="P532" s="32"/>
      <c r="T532" s="19"/>
      <c r="U532" s="3">
        <v>564</v>
      </c>
      <c r="X532" t="str">
        <f t="shared" si="37"/>
        <v/>
      </c>
      <c r="Z532" t="str">
        <f t="shared" si="38"/>
        <v/>
      </c>
      <c r="AB532" s="9"/>
      <c r="AC532" t="s">
        <v>2983</v>
      </c>
      <c r="AD532">
        <f t="shared" si="36"/>
        <v>0</v>
      </c>
      <c r="AF532" s="3"/>
      <c r="AG532" t="s">
        <v>1100</v>
      </c>
      <c r="AH532" s="9" t="s">
        <v>4613</v>
      </c>
    </row>
    <row r="533" spans="1:34" ht="10.95" customHeight="1" outlineLevel="1" x14ac:dyDescent="0.25">
      <c r="A533" t="s">
        <v>1532</v>
      </c>
      <c r="C533" s="3" t="s">
        <v>11994</v>
      </c>
      <c r="D533" s="3">
        <v>626</v>
      </c>
      <c r="E533" s="9">
        <v>1994</v>
      </c>
      <c r="F533" s="7" t="s">
        <v>2591</v>
      </c>
      <c r="G533" s="7" t="s">
        <v>5401</v>
      </c>
      <c r="H533" s="8" t="s">
        <v>19968</v>
      </c>
      <c r="I533" s="8" t="s">
        <v>20211</v>
      </c>
      <c r="J533" s="19">
        <v>3</v>
      </c>
      <c r="K533" s="19" t="s">
        <v>7738</v>
      </c>
      <c r="L533" s="11"/>
      <c r="M533" s="11"/>
      <c r="N533" s="24"/>
      <c r="P533" s="32"/>
      <c r="T533" s="19"/>
      <c r="U533" s="3"/>
      <c r="X533" t="str">
        <f t="shared" si="37"/>
        <v/>
      </c>
      <c r="Z533" t="str">
        <f t="shared" si="38"/>
        <v/>
      </c>
      <c r="AB533" s="9"/>
      <c r="AC533" t="s">
        <v>9905</v>
      </c>
      <c r="AD533">
        <f t="shared" si="36"/>
        <v>0</v>
      </c>
      <c r="AF533" s="3">
        <v>1</v>
      </c>
      <c r="AG533" t="s">
        <v>1100</v>
      </c>
      <c r="AH533" s="9" t="s">
        <v>4613</v>
      </c>
    </row>
    <row r="534" spans="1:34" ht="10.95" customHeight="1" outlineLevel="1" x14ac:dyDescent="0.25">
      <c r="A534" t="s">
        <v>1532</v>
      </c>
      <c r="C534" s="3" t="s">
        <v>11994</v>
      </c>
      <c r="D534" s="3" t="s">
        <v>10656</v>
      </c>
      <c r="E534" s="9">
        <v>1994</v>
      </c>
      <c r="F534" s="10" t="s">
        <v>11895</v>
      </c>
      <c r="G534" s="7" t="s">
        <v>5401</v>
      </c>
      <c r="H534" s="8" t="s">
        <v>9283</v>
      </c>
      <c r="I534" s="8" t="s">
        <v>10657</v>
      </c>
      <c r="J534" s="19">
        <v>5</v>
      </c>
      <c r="K534" s="19" t="s">
        <v>7738</v>
      </c>
      <c r="L534" s="11"/>
      <c r="M534" s="11"/>
      <c r="N534" s="24"/>
      <c r="P534" s="32"/>
      <c r="T534" s="19"/>
      <c r="U534" s="3"/>
      <c r="X534" t="str">
        <f t="shared" si="37"/>
        <v/>
      </c>
      <c r="Z534">
        <f t="shared" si="38"/>
        <v>1</v>
      </c>
      <c r="AA534">
        <v>1</v>
      </c>
      <c r="AB534" s="9"/>
      <c r="AC534" t="s">
        <v>9283</v>
      </c>
      <c r="AD534">
        <f t="shared" si="36"/>
        <v>0</v>
      </c>
      <c r="AF534" s="3"/>
      <c r="AH534" s="9"/>
    </row>
    <row r="535" spans="1:34" ht="10.95" customHeight="1" outlineLevel="1" x14ac:dyDescent="0.25">
      <c r="A535" t="s">
        <v>1532</v>
      </c>
      <c r="C535" s="3" t="s">
        <v>11994</v>
      </c>
      <c r="D535" s="3">
        <v>659</v>
      </c>
      <c r="E535" s="9">
        <v>1995</v>
      </c>
      <c r="F535" s="7" t="s">
        <v>6718</v>
      </c>
      <c r="G535" s="7" t="s">
        <v>5799</v>
      </c>
      <c r="H535" s="8" t="s">
        <v>6506</v>
      </c>
      <c r="I535" s="8" t="s">
        <v>10658</v>
      </c>
      <c r="J535" s="19">
        <v>5</v>
      </c>
      <c r="K535" s="19" t="s">
        <v>7738</v>
      </c>
      <c r="L535" s="11"/>
      <c r="M535" s="11"/>
      <c r="N535" s="24"/>
      <c r="P535" s="32"/>
      <c r="T535" s="19"/>
      <c r="U535" s="3">
        <v>608</v>
      </c>
      <c r="X535" t="str">
        <f t="shared" si="37"/>
        <v/>
      </c>
      <c r="Z535" t="str">
        <f t="shared" si="38"/>
        <v/>
      </c>
      <c r="AB535" s="9"/>
      <c r="AC535" t="s">
        <v>6506</v>
      </c>
      <c r="AD535">
        <f t="shared" si="36"/>
        <v>0</v>
      </c>
      <c r="AF535" s="3"/>
      <c r="AG535" t="s">
        <v>1100</v>
      </c>
      <c r="AH535" s="9" t="s">
        <v>4613</v>
      </c>
    </row>
    <row r="536" spans="1:34" ht="10.95" customHeight="1" outlineLevel="1" x14ac:dyDescent="0.25">
      <c r="A536" t="s">
        <v>1532</v>
      </c>
      <c r="C536" s="3" t="s">
        <v>11994</v>
      </c>
      <c r="D536" s="3">
        <v>776</v>
      </c>
      <c r="E536" s="9">
        <v>1999</v>
      </c>
      <c r="F536" s="7" t="s">
        <v>6715</v>
      </c>
      <c r="G536" s="7" t="s">
        <v>5401</v>
      </c>
      <c r="H536" s="8" t="s">
        <v>10659</v>
      </c>
      <c r="I536" s="8" t="s">
        <v>7634</v>
      </c>
      <c r="J536" s="19">
        <v>5</v>
      </c>
      <c r="K536" s="19" t="s">
        <v>7738</v>
      </c>
      <c r="L536" s="11"/>
      <c r="M536" s="11"/>
      <c r="N536" s="24"/>
      <c r="P536" s="32"/>
      <c r="T536" s="19"/>
      <c r="U536" s="3"/>
      <c r="X536" t="str">
        <f t="shared" si="37"/>
        <v/>
      </c>
      <c r="Z536" t="str">
        <f t="shared" si="38"/>
        <v/>
      </c>
      <c r="AB536" s="9"/>
      <c r="AC536" t="s">
        <v>10659</v>
      </c>
      <c r="AD536">
        <f t="shared" si="36"/>
        <v>0</v>
      </c>
      <c r="AF536" s="3"/>
      <c r="AH536" s="9"/>
    </row>
    <row r="537" spans="1:34" ht="10.95" customHeight="1" outlineLevel="1" x14ac:dyDescent="0.25">
      <c r="A537" t="s">
        <v>1532</v>
      </c>
      <c r="C537" s="3" t="s">
        <v>11994</v>
      </c>
      <c r="D537" s="3">
        <v>777</v>
      </c>
      <c r="E537" s="9">
        <v>1999</v>
      </c>
      <c r="F537" s="7" t="s">
        <v>5805</v>
      </c>
      <c r="G537" s="7" t="s">
        <v>5401</v>
      </c>
      <c r="H537" s="8" t="s">
        <v>10659</v>
      </c>
      <c r="I537" s="8" t="s">
        <v>7634</v>
      </c>
      <c r="J537" s="19">
        <v>5</v>
      </c>
      <c r="K537" s="19" t="s">
        <v>7738</v>
      </c>
      <c r="L537" s="11"/>
      <c r="M537" s="11"/>
      <c r="N537" s="24"/>
      <c r="P537" s="32"/>
      <c r="T537" s="19"/>
      <c r="U537" s="3"/>
      <c r="X537" t="str">
        <f t="shared" si="37"/>
        <v/>
      </c>
      <c r="Z537" t="str">
        <f t="shared" si="38"/>
        <v/>
      </c>
      <c r="AB537" s="9"/>
      <c r="AC537" t="s">
        <v>10659</v>
      </c>
      <c r="AD537">
        <f t="shared" si="36"/>
        <v>0</v>
      </c>
      <c r="AF537" s="3"/>
      <c r="AH537" s="9"/>
    </row>
    <row r="538" spans="1:34" ht="10.95" customHeight="1" outlineLevel="1" x14ac:dyDescent="0.25">
      <c r="A538" t="s">
        <v>1532</v>
      </c>
      <c r="C538" s="3" t="s">
        <v>11994</v>
      </c>
      <c r="D538" s="3">
        <v>780</v>
      </c>
      <c r="E538" s="9">
        <v>1999</v>
      </c>
      <c r="F538" s="10" t="s">
        <v>21702</v>
      </c>
      <c r="G538" s="7" t="s">
        <v>5401</v>
      </c>
      <c r="H538" s="8" t="s">
        <v>12006</v>
      </c>
      <c r="I538" s="8" t="s">
        <v>7634</v>
      </c>
      <c r="J538" s="19">
        <v>3</v>
      </c>
      <c r="K538" s="19" t="s">
        <v>7736</v>
      </c>
      <c r="L538" s="11">
        <v>12</v>
      </c>
      <c r="M538" s="11"/>
      <c r="N538" s="24"/>
      <c r="P538" s="32"/>
      <c r="T538" s="19"/>
      <c r="U538" s="3"/>
      <c r="X538" t="str">
        <f t="shared" si="37"/>
        <v/>
      </c>
      <c r="Z538">
        <f t="shared" si="38"/>
        <v>1</v>
      </c>
      <c r="AB538" s="9"/>
      <c r="AC538" t="s">
        <v>21088</v>
      </c>
      <c r="AD538">
        <f t="shared" si="36"/>
        <v>0</v>
      </c>
      <c r="AF538" s="3"/>
      <c r="AH538" s="9"/>
    </row>
    <row r="539" spans="1:34" ht="10.95" customHeight="1" outlineLevel="1" x14ac:dyDescent="0.25">
      <c r="A539" t="s">
        <v>1532</v>
      </c>
      <c r="C539" s="3" t="s">
        <v>11994</v>
      </c>
      <c r="D539" s="3">
        <v>785</v>
      </c>
      <c r="E539" s="9">
        <v>1999</v>
      </c>
      <c r="F539" s="10" t="s">
        <v>21560</v>
      </c>
      <c r="G539" s="7" t="s">
        <v>5401</v>
      </c>
      <c r="H539" s="8" t="s">
        <v>97</v>
      </c>
      <c r="I539" s="8" t="s">
        <v>10661</v>
      </c>
      <c r="J539" s="19">
        <v>5</v>
      </c>
      <c r="K539" s="19" t="s">
        <v>20093</v>
      </c>
      <c r="L539" s="11"/>
      <c r="M539" s="11"/>
      <c r="N539" s="24"/>
      <c r="P539" s="32"/>
      <c r="T539" s="19"/>
      <c r="U539" s="3"/>
      <c r="X539" t="str">
        <f t="shared" si="37"/>
        <v/>
      </c>
      <c r="Z539" t="str">
        <f t="shared" si="38"/>
        <v/>
      </c>
      <c r="AB539" s="9"/>
      <c r="AC539" t="s">
        <v>97</v>
      </c>
      <c r="AD539">
        <f t="shared" si="36"/>
        <v>0</v>
      </c>
      <c r="AF539" s="3"/>
      <c r="AH539" s="9"/>
    </row>
    <row r="540" spans="1:34" ht="10.95" customHeight="1" outlineLevel="1" x14ac:dyDescent="0.25">
      <c r="A540" t="s">
        <v>1532</v>
      </c>
      <c r="C540" s="3" t="s">
        <v>11994</v>
      </c>
      <c r="D540" s="3" t="s">
        <v>10660</v>
      </c>
      <c r="E540" s="9">
        <v>1999</v>
      </c>
      <c r="F540" s="7" t="s">
        <v>10642</v>
      </c>
      <c r="G540" s="7" t="s">
        <v>5401</v>
      </c>
      <c r="H540" s="8" t="s">
        <v>97</v>
      </c>
      <c r="I540" s="8" t="s">
        <v>10661</v>
      </c>
      <c r="J540" s="19">
        <v>5</v>
      </c>
      <c r="K540" s="19" t="s">
        <v>7736</v>
      </c>
      <c r="L540" s="11">
        <v>3.5</v>
      </c>
      <c r="M540" s="11"/>
      <c r="N540" s="24"/>
      <c r="P540" s="32"/>
      <c r="T540" s="19"/>
      <c r="U540" s="3"/>
      <c r="X540" t="str">
        <f t="shared" si="37"/>
        <v/>
      </c>
      <c r="Z540">
        <f t="shared" si="38"/>
        <v>1</v>
      </c>
      <c r="AB540" s="9"/>
      <c r="AC540" t="s">
        <v>97</v>
      </c>
      <c r="AD540">
        <f t="shared" si="36"/>
        <v>0</v>
      </c>
      <c r="AF540" s="3"/>
      <c r="AH540" s="9"/>
    </row>
    <row r="541" spans="1:34" ht="10.95" customHeight="1" outlineLevel="1" x14ac:dyDescent="0.25">
      <c r="A541" t="s">
        <v>1532</v>
      </c>
      <c r="C541" s="3" t="s">
        <v>11994</v>
      </c>
      <c r="D541" s="3">
        <v>806</v>
      </c>
      <c r="E541" s="9">
        <v>1999</v>
      </c>
      <c r="F541" s="7" t="s">
        <v>6715</v>
      </c>
      <c r="G541" s="7" t="s">
        <v>5401</v>
      </c>
      <c r="H541" s="8" t="s">
        <v>97</v>
      </c>
      <c r="I541" s="8" t="s">
        <v>10662</v>
      </c>
      <c r="J541" s="19">
        <v>5</v>
      </c>
      <c r="K541" s="19" t="s">
        <v>7738</v>
      </c>
      <c r="L541" s="11"/>
      <c r="M541" s="11"/>
      <c r="N541" s="24"/>
      <c r="P541" s="32"/>
      <c r="T541" s="19"/>
      <c r="U541" s="3"/>
      <c r="X541" t="str">
        <f t="shared" si="37"/>
        <v/>
      </c>
      <c r="Z541" t="str">
        <f t="shared" si="38"/>
        <v/>
      </c>
      <c r="AB541" s="9"/>
      <c r="AC541" t="s">
        <v>97</v>
      </c>
      <c r="AD541">
        <f t="shared" si="36"/>
        <v>0</v>
      </c>
      <c r="AF541" s="3"/>
      <c r="AH541" s="9"/>
    </row>
    <row r="542" spans="1:34" ht="10.95" customHeight="1" outlineLevel="1" x14ac:dyDescent="0.25">
      <c r="A542" t="s">
        <v>1532</v>
      </c>
      <c r="C542" s="3" t="s">
        <v>11994</v>
      </c>
      <c r="D542" s="3">
        <v>807</v>
      </c>
      <c r="E542" s="9">
        <v>1999</v>
      </c>
      <c r="F542" s="7" t="s">
        <v>5805</v>
      </c>
      <c r="G542" s="7" t="s">
        <v>5401</v>
      </c>
      <c r="H542" s="8" t="s">
        <v>12006</v>
      </c>
      <c r="I542" s="8" t="s">
        <v>10662</v>
      </c>
      <c r="J542" s="19">
        <v>3</v>
      </c>
      <c r="K542" s="19" t="s">
        <v>7738</v>
      </c>
      <c r="L542" s="11"/>
      <c r="M542" s="11"/>
      <c r="N542" s="24"/>
      <c r="P542" s="32"/>
      <c r="T542" s="19"/>
      <c r="U542" s="3"/>
      <c r="X542" t="str">
        <f t="shared" si="37"/>
        <v/>
      </c>
      <c r="Z542" t="str">
        <f t="shared" si="38"/>
        <v/>
      </c>
      <c r="AB542" s="9"/>
      <c r="AC542" t="s">
        <v>97</v>
      </c>
      <c r="AD542">
        <f t="shared" si="36"/>
        <v>0</v>
      </c>
      <c r="AF542" s="3"/>
      <c r="AH542" s="9"/>
    </row>
    <row r="543" spans="1:34" ht="10.95" customHeight="1" outlineLevel="1" x14ac:dyDescent="0.25">
      <c r="A543" t="s">
        <v>1532</v>
      </c>
      <c r="C543" s="3" t="s">
        <v>11994</v>
      </c>
      <c r="D543" s="3">
        <v>808</v>
      </c>
      <c r="E543" s="9">
        <v>1999</v>
      </c>
      <c r="F543" s="7" t="s">
        <v>584</v>
      </c>
      <c r="G543" s="7" t="s">
        <v>5401</v>
      </c>
      <c r="H543" s="8" t="s">
        <v>2982</v>
      </c>
      <c r="I543" s="8" t="s">
        <v>10662</v>
      </c>
      <c r="J543" s="19">
        <v>6</v>
      </c>
      <c r="K543" s="19" t="s">
        <v>7738</v>
      </c>
      <c r="L543" s="11"/>
      <c r="M543" s="11"/>
      <c r="N543" s="24"/>
      <c r="P543" s="32"/>
      <c r="T543" s="19"/>
      <c r="U543" s="3"/>
      <c r="X543" t="str">
        <f t="shared" si="37"/>
        <v/>
      </c>
      <c r="Z543" t="str">
        <f t="shared" si="38"/>
        <v/>
      </c>
      <c r="AB543" s="9"/>
      <c r="AC543" t="s">
        <v>2982</v>
      </c>
      <c r="AD543">
        <f t="shared" si="36"/>
        <v>0</v>
      </c>
      <c r="AF543" s="3"/>
      <c r="AH543" s="9"/>
    </row>
    <row r="544" spans="1:34" ht="10.95" customHeight="1" outlineLevel="1" x14ac:dyDescent="0.25">
      <c r="A544" t="s">
        <v>1532</v>
      </c>
      <c r="C544" s="3" t="s">
        <v>11994</v>
      </c>
      <c r="D544" s="3">
        <v>833</v>
      </c>
      <c r="E544" s="9">
        <v>2000</v>
      </c>
      <c r="F544" s="7" t="s">
        <v>4239</v>
      </c>
      <c r="G544" s="7" t="s">
        <v>5401</v>
      </c>
      <c r="H544" s="8" t="s">
        <v>12006</v>
      </c>
      <c r="I544" s="8" t="s">
        <v>10663</v>
      </c>
      <c r="J544" s="19">
        <v>3</v>
      </c>
      <c r="K544" s="19" t="s">
        <v>7736</v>
      </c>
      <c r="L544" s="11">
        <v>3.3</v>
      </c>
      <c r="M544" s="11"/>
      <c r="N544" s="24"/>
      <c r="P544" s="32"/>
      <c r="T544" s="19"/>
      <c r="U544" s="3"/>
      <c r="X544" t="str">
        <f t="shared" si="37"/>
        <v/>
      </c>
      <c r="Z544" t="str">
        <f t="shared" si="38"/>
        <v/>
      </c>
      <c r="AB544" s="9"/>
      <c r="AC544" t="s">
        <v>10664</v>
      </c>
      <c r="AD544">
        <f t="shared" ref="AD544:AD575" si="39">COUNTIF(H544,"*Fuji*")</f>
        <v>0</v>
      </c>
      <c r="AF544" s="3"/>
      <c r="AH544" s="9"/>
    </row>
    <row r="545" spans="1:34" ht="10.95" customHeight="1" outlineLevel="1" x14ac:dyDescent="0.25">
      <c r="A545" t="s">
        <v>1532</v>
      </c>
      <c r="C545" s="3" t="s">
        <v>11994</v>
      </c>
      <c r="D545" s="3">
        <v>834</v>
      </c>
      <c r="E545" s="9">
        <v>2000</v>
      </c>
      <c r="F545" s="7" t="s">
        <v>584</v>
      </c>
      <c r="G545" s="7" t="s">
        <v>5401</v>
      </c>
      <c r="H545" s="8" t="s">
        <v>10665</v>
      </c>
      <c r="I545" s="8" t="s">
        <v>10663</v>
      </c>
      <c r="J545" s="19">
        <v>5</v>
      </c>
      <c r="K545" s="19" t="s">
        <v>7736</v>
      </c>
      <c r="L545" s="11">
        <v>3.3</v>
      </c>
      <c r="M545" s="11"/>
      <c r="N545" s="24"/>
      <c r="P545" s="32"/>
      <c r="T545" s="19"/>
      <c r="U545" s="3"/>
      <c r="X545" t="str">
        <f t="shared" si="37"/>
        <v/>
      </c>
      <c r="Z545" t="str">
        <f t="shared" si="38"/>
        <v/>
      </c>
      <c r="AB545" s="9"/>
      <c r="AC545" t="s">
        <v>10665</v>
      </c>
      <c r="AD545">
        <f t="shared" si="39"/>
        <v>0</v>
      </c>
      <c r="AF545" s="3"/>
      <c r="AH545" s="9"/>
    </row>
    <row r="546" spans="1:34" ht="10.95" customHeight="1" outlineLevel="1" x14ac:dyDescent="0.25">
      <c r="A546" t="s">
        <v>1532</v>
      </c>
      <c r="C546" s="3" t="s">
        <v>11994</v>
      </c>
      <c r="D546" s="3">
        <v>836</v>
      </c>
      <c r="E546" s="9">
        <v>2001</v>
      </c>
      <c r="F546" s="7" t="s">
        <v>755</v>
      </c>
      <c r="G546" s="7" t="s">
        <v>5401</v>
      </c>
      <c r="H546" s="8" t="s">
        <v>2983</v>
      </c>
      <c r="I546" s="8" t="s">
        <v>10666</v>
      </c>
      <c r="J546" s="19">
        <v>6</v>
      </c>
      <c r="K546" s="19" t="s">
        <v>7736</v>
      </c>
      <c r="L546" s="11">
        <v>3.5</v>
      </c>
      <c r="M546" s="11"/>
      <c r="N546" s="24"/>
      <c r="P546" s="32"/>
      <c r="T546" s="19"/>
      <c r="U546" s="3">
        <v>768</v>
      </c>
      <c r="X546" t="str">
        <f t="shared" si="37"/>
        <v/>
      </c>
      <c r="Z546">
        <f t="shared" si="38"/>
        <v>1</v>
      </c>
      <c r="AB546" s="9"/>
      <c r="AC546" t="s">
        <v>2983</v>
      </c>
      <c r="AD546">
        <f t="shared" si="39"/>
        <v>0</v>
      </c>
      <c r="AF546" s="3"/>
      <c r="AG546" t="s">
        <v>1100</v>
      </c>
      <c r="AH546" s="9" t="s">
        <v>4925</v>
      </c>
    </row>
    <row r="547" spans="1:34" ht="10.95" customHeight="1" outlineLevel="1" x14ac:dyDescent="0.25">
      <c r="A547" t="s">
        <v>1532</v>
      </c>
      <c r="C547" s="3" t="s">
        <v>11994</v>
      </c>
      <c r="D547" s="3">
        <v>856</v>
      </c>
      <c r="E547" s="9">
        <v>2001</v>
      </c>
      <c r="F547" s="7" t="s">
        <v>584</v>
      </c>
      <c r="G547" s="7" t="s">
        <v>5401</v>
      </c>
      <c r="H547" s="8" t="s">
        <v>12006</v>
      </c>
      <c r="I547" s="8" t="s">
        <v>10667</v>
      </c>
      <c r="J547" s="19">
        <v>3</v>
      </c>
      <c r="K547" s="19" t="s">
        <v>7738</v>
      </c>
      <c r="L547" s="11"/>
      <c r="M547" s="11"/>
      <c r="N547" s="24"/>
      <c r="P547" s="32"/>
      <c r="T547" s="19"/>
      <c r="U547" s="3"/>
      <c r="X547" t="str">
        <f t="shared" si="37"/>
        <v/>
      </c>
      <c r="Z547" t="str">
        <f t="shared" si="38"/>
        <v/>
      </c>
      <c r="AB547" s="9"/>
      <c r="AC547" t="s">
        <v>2489</v>
      </c>
      <c r="AD547">
        <f t="shared" si="39"/>
        <v>0</v>
      </c>
      <c r="AF547" s="3"/>
      <c r="AH547" s="9"/>
    </row>
    <row r="548" spans="1:34" ht="10.95" customHeight="1" outlineLevel="1" x14ac:dyDescent="0.25">
      <c r="A548" t="s">
        <v>1532</v>
      </c>
      <c r="C548" s="3" t="s">
        <v>11994</v>
      </c>
      <c r="D548" s="3" t="s">
        <v>10668</v>
      </c>
      <c r="E548" s="9">
        <v>2001</v>
      </c>
      <c r="F548" s="7" t="s">
        <v>755</v>
      </c>
      <c r="G548" s="7" t="s">
        <v>5401</v>
      </c>
      <c r="H548" s="8" t="s">
        <v>2983</v>
      </c>
      <c r="I548" s="8" t="s">
        <v>10667</v>
      </c>
      <c r="J548" s="19">
        <v>6</v>
      </c>
      <c r="K548" s="19" t="s">
        <v>7738</v>
      </c>
      <c r="L548" s="11"/>
      <c r="M548" s="11"/>
      <c r="N548" s="24"/>
      <c r="P548" s="32"/>
      <c r="T548" s="19"/>
      <c r="U548" s="3">
        <v>784</v>
      </c>
      <c r="X548" t="str">
        <f t="shared" si="37"/>
        <v/>
      </c>
      <c r="Z548">
        <f t="shared" si="38"/>
        <v>1</v>
      </c>
      <c r="AB548" s="9"/>
      <c r="AC548" t="s">
        <v>2983</v>
      </c>
      <c r="AD548">
        <f t="shared" si="39"/>
        <v>0</v>
      </c>
      <c r="AF548" s="3"/>
      <c r="AG548" t="s">
        <v>1100</v>
      </c>
      <c r="AH548" s="9" t="s">
        <v>4925</v>
      </c>
    </row>
    <row r="549" spans="1:34" ht="10.95" customHeight="1" outlineLevel="1" x14ac:dyDescent="0.25">
      <c r="A549" t="s">
        <v>1532</v>
      </c>
      <c r="C549" s="3" t="s">
        <v>11994</v>
      </c>
      <c r="D549" s="3" t="s">
        <v>10670</v>
      </c>
      <c r="E549" s="9">
        <v>2001</v>
      </c>
      <c r="F549" s="7" t="s">
        <v>10671</v>
      </c>
      <c r="G549" s="7" t="s">
        <v>5401</v>
      </c>
      <c r="H549" s="8" t="s">
        <v>9283</v>
      </c>
      <c r="I549" s="8" t="s">
        <v>10669</v>
      </c>
      <c r="J549" s="19">
        <v>5</v>
      </c>
      <c r="K549" s="19" t="s">
        <v>7738</v>
      </c>
      <c r="L549" s="11"/>
      <c r="M549" s="11"/>
      <c r="N549" s="24"/>
      <c r="P549" s="32"/>
      <c r="T549" s="19"/>
      <c r="U549" s="3"/>
      <c r="X549" t="str">
        <f t="shared" si="37"/>
        <v/>
      </c>
      <c r="Z549">
        <f t="shared" si="38"/>
        <v>1</v>
      </c>
      <c r="AB549" s="9"/>
      <c r="AC549" t="s">
        <v>9283</v>
      </c>
      <c r="AD549">
        <f t="shared" si="39"/>
        <v>0</v>
      </c>
      <c r="AF549" s="3"/>
      <c r="AH549" s="9"/>
    </row>
    <row r="550" spans="1:34" ht="10.95" customHeight="1" outlineLevel="1" x14ac:dyDescent="0.25">
      <c r="A550" t="s">
        <v>1532</v>
      </c>
      <c r="C550" s="3" t="s">
        <v>11994</v>
      </c>
      <c r="D550" s="3">
        <v>873</v>
      </c>
      <c r="E550" s="9">
        <v>2002</v>
      </c>
      <c r="F550" s="7" t="s">
        <v>584</v>
      </c>
      <c r="G550" s="7" t="s">
        <v>5401</v>
      </c>
      <c r="H550" s="8" t="s">
        <v>12006</v>
      </c>
      <c r="I550" s="8" t="s">
        <v>10672</v>
      </c>
      <c r="J550" s="19">
        <v>3</v>
      </c>
      <c r="K550" s="19" t="s">
        <v>7736</v>
      </c>
      <c r="L550" s="11">
        <v>5.3</v>
      </c>
      <c r="M550" s="11"/>
      <c r="N550" s="24"/>
      <c r="P550" s="32"/>
      <c r="S550">
        <v>1</v>
      </c>
      <c r="T550" s="19"/>
      <c r="U550" s="3">
        <v>797</v>
      </c>
      <c r="X550" t="str">
        <f t="shared" si="37"/>
        <v/>
      </c>
      <c r="Z550" t="str">
        <f t="shared" si="38"/>
        <v/>
      </c>
      <c r="AB550" s="9"/>
      <c r="AC550" t="s">
        <v>4455</v>
      </c>
      <c r="AD550">
        <f t="shared" si="39"/>
        <v>0</v>
      </c>
      <c r="AF550" s="3"/>
      <c r="AG550" t="s">
        <v>1100</v>
      </c>
      <c r="AH550" s="9" t="s">
        <v>4613</v>
      </c>
    </row>
    <row r="551" spans="1:34" ht="10.95" customHeight="1" outlineLevel="1" x14ac:dyDescent="0.25">
      <c r="A551" t="s">
        <v>1532</v>
      </c>
      <c r="C551" s="3" t="s">
        <v>11994</v>
      </c>
      <c r="D551" s="3">
        <v>880</v>
      </c>
      <c r="E551" s="9">
        <v>2002</v>
      </c>
      <c r="F551" s="7" t="s">
        <v>6715</v>
      </c>
      <c r="G551" s="7" t="s">
        <v>5401</v>
      </c>
      <c r="H551" s="8" t="s">
        <v>20961</v>
      </c>
      <c r="I551" s="8" t="s">
        <v>10630</v>
      </c>
      <c r="J551" s="19">
        <v>3</v>
      </c>
      <c r="K551" s="19" t="s">
        <v>7738</v>
      </c>
      <c r="L551" s="11"/>
      <c r="M551" s="11"/>
      <c r="N551" s="24"/>
      <c r="P551" s="32"/>
      <c r="T551" s="19"/>
      <c r="U551" s="3">
        <v>803</v>
      </c>
      <c r="X551" t="str">
        <f t="shared" si="37"/>
        <v/>
      </c>
      <c r="Z551" t="str">
        <f t="shared" si="38"/>
        <v/>
      </c>
      <c r="AB551" s="9"/>
      <c r="AC551" t="s">
        <v>4452</v>
      </c>
      <c r="AD551">
        <f t="shared" si="39"/>
        <v>0</v>
      </c>
      <c r="AF551" s="3"/>
      <c r="AG551" t="s">
        <v>1100</v>
      </c>
      <c r="AH551" s="9" t="s">
        <v>4925</v>
      </c>
    </row>
    <row r="552" spans="1:34" ht="10.95" customHeight="1" outlineLevel="1" x14ac:dyDescent="0.25">
      <c r="A552" t="s">
        <v>1532</v>
      </c>
      <c r="C552" s="3" t="s">
        <v>11994</v>
      </c>
      <c r="D552" s="3">
        <v>882</v>
      </c>
      <c r="E552" s="9">
        <v>2002</v>
      </c>
      <c r="F552" s="7" t="s">
        <v>4239</v>
      </c>
      <c r="G552" s="7" t="s">
        <v>5401</v>
      </c>
      <c r="H552" s="8" t="s">
        <v>4453</v>
      </c>
      <c r="I552" s="8" t="s">
        <v>10630</v>
      </c>
      <c r="J552" s="19">
        <v>5</v>
      </c>
      <c r="K552" s="19" t="s">
        <v>7738</v>
      </c>
      <c r="L552" s="11"/>
      <c r="M552" s="11"/>
      <c r="N552" s="24"/>
      <c r="P552" s="32"/>
      <c r="T552" s="19"/>
      <c r="U552" s="3">
        <v>805</v>
      </c>
      <c r="X552" t="str">
        <f t="shared" si="37"/>
        <v/>
      </c>
      <c r="Z552" t="str">
        <f t="shared" si="38"/>
        <v/>
      </c>
      <c r="AB552" s="9"/>
      <c r="AC552" t="s">
        <v>4453</v>
      </c>
      <c r="AD552">
        <f t="shared" si="39"/>
        <v>0</v>
      </c>
      <c r="AF552" s="3"/>
      <c r="AG552" t="s">
        <v>1100</v>
      </c>
      <c r="AH552" s="9" t="s">
        <v>4925</v>
      </c>
    </row>
    <row r="553" spans="1:34" ht="10.95" customHeight="1" outlineLevel="1" x14ac:dyDescent="0.25">
      <c r="A553" t="s">
        <v>1532</v>
      </c>
      <c r="C553" s="3" t="s">
        <v>11994</v>
      </c>
      <c r="D553" s="3">
        <v>887</v>
      </c>
      <c r="E553" s="9">
        <v>2002</v>
      </c>
      <c r="F553" s="7" t="s">
        <v>4451</v>
      </c>
      <c r="G553" s="7" t="s">
        <v>5401</v>
      </c>
      <c r="H553" s="8" t="s">
        <v>20962</v>
      </c>
      <c r="I553" s="8" t="s">
        <v>10630</v>
      </c>
      <c r="J553" s="19">
        <v>3</v>
      </c>
      <c r="K553" s="19" t="s">
        <v>7738</v>
      </c>
      <c r="L553" s="11"/>
      <c r="M553" s="11"/>
      <c r="N553" s="24"/>
      <c r="P553" s="32"/>
      <c r="T553" s="19"/>
      <c r="U553" s="3">
        <v>810</v>
      </c>
      <c r="X553" t="str">
        <f t="shared" si="37"/>
        <v/>
      </c>
      <c r="Z553" t="str">
        <f t="shared" si="38"/>
        <v/>
      </c>
      <c r="AB553" s="9"/>
      <c r="AC553" t="s">
        <v>4454</v>
      </c>
      <c r="AD553">
        <f t="shared" si="39"/>
        <v>0</v>
      </c>
      <c r="AF553" s="3"/>
      <c r="AG553" t="s">
        <v>1100</v>
      </c>
      <c r="AH553" s="9" t="s">
        <v>4925</v>
      </c>
    </row>
    <row r="554" spans="1:34" ht="10.95" customHeight="1" outlineLevel="1" x14ac:dyDescent="0.25">
      <c r="A554" t="s">
        <v>1532</v>
      </c>
      <c r="C554" s="3" t="s">
        <v>11994</v>
      </c>
      <c r="D554" s="3">
        <v>890</v>
      </c>
      <c r="E554" s="9">
        <v>2002</v>
      </c>
      <c r="F554" s="10" t="s">
        <v>10889</v>
      </c>
      <c r="G554" s="7" t="s">
        <v>5401</v>
      </c>
      <c r="H554" s="8" t="s">
        <v>1689</v>
      </c>
      <c r="I554" s="8" t="s">
        <v>10630</v>
      </c>
      <c r="J554" s="19">
        <v>5</v>
      </c>
      <c r="K554" s="19" t="s">
        <v>7738</v>
      </c>
      <c r="L554" s="11"/>
      <c r="M554" s="11"/>
      <c r="N554" s="24"/>
      <c r="P554" s="32"/>
      <c r="T554" s="19"/>
      <c r="U554" s="3">
        <v>813</v>
      </c>
      <c r="X554" t="str">
        <f t="shared" si="37"/>
        <v/>
      </c>
      <c r="Z554" t="str">
        <f t="shared" si="38"/>
        <v/>
      </c>
      <c r="AB554" s="9"/>
      <c r="AC554" t="s">
        <v>1689</v>
      </c>
      <c r="AD554">
        <f t="shared" si="39"/>
        <v>0</v>
      </c>
      <c r="AF554" s="3"/>
      <c r="AG554" t="s">
        <v>1100</v>
      </c>
      <c r="AH554" s="9" t="s">
        <v>4623</v>
      </c>
    </row>
    <row r="555" spans="1:34" ht="10.95" customHeight="1" outlineLevel="1" x14ac:dyDescent="0.25">
      <c r="A555" t="s">
        <v>1532</v>
      </c>
      <c r="C555" s="3" t="s">
        <v>11994</v>
      </c>
      <c r="D555" s="3">
        <v>912</v>
      </c>
      <c r="E555" s="9">
        <v>2003</v>
      </c>
      <c r="F555" s="10" t="s">
        <v>21279</v>
      </c>
      <c r="G555" s="7" t="s">
        <v>5401</v>
      </c>
      <c r="H555" s="8" t="s">
        <v>10651</v>
      </c>
      <c r="I555" s="8" t="s">
        <v>10674</v>
      </c>
      <c r="J555" s="19">
        <v>5</v>
      </c>
      <c r="K555" s="19" t="s">
        <v>7738</v>
      </c>
      <c r="L555" s="11"/>
      <c r="M555" s="11"/>
      <c r="N555" s="24"/>
      <c r="P555" s="32"/>
      <c r="T555" s="19"/>
      <c r="U555" s="3"/>
      <c r="X555" t="str">
        <f t="shared" si="37"/>
        <v/>
      </c>
      <c r="Z555" t="str">
        <f t="shared" si="38"/>
        <v/>
      </c>
      <c r="AB555" s="9"/>
      <c r="AC555" t="s">
        <v>10651</v>
      </c>
      <c r="AD555">
        <f t="shared" si="39"/>
        <v>0</v>
      </c>
      <c r="AF555" s="3"/>
      <c r="AH555" s="9"/>
    </row>
    <row r="556" spans="1:34" ht="10.95" customHeight="1" outlineLevel="1" x14ac:dyDescent="0.25">
      <c r="A556" t="s">
        <v>1532</v>
      </c>
      <c r="C556" s="3" t="s">
        <v>11994</v>
      </c>
      <c r="D556" s="3" t="s">
        <v>10673</v>
      </c>
      <c r="E556" s="9">
        <v>2003</v>
      </c>
      <c r="F556" s="10" t="s">
        <v>21703</v>
      </c>
      <c r="G556" s="7" t="s">
        <v>5401</v>
      </c>
      <c r="H556" s="8" t="s">
        <v>10651</v>
      </c>
      <c r="I556" s="8" t="s">
        <v>10674</v>
      </c>
      <c r="J556" s="19">
        <v>5</v>
      </c>
      <c r="K556" s="19" t="s">
        <v>7738</v>
      </c>
      <c r="L556" s="11"/>
      <c r="M556" s="11"/>
      <c r="N556" s="24"/>
      <c r="P556" s="32"/>
      <c r="T556" s="19"/>
      <c r="U556" s="3"/>
      <c r="X556" t="str">
        <f t="shared" si="37"/>
        <v/>
      </c>
      <c r="Z556">
        <f t="shared" si="38"/>
        <v>1</v>
      </c>
      <c r="AB556" s="9"/>
      <c r="AC556" t="s">
        <v>10651</v>
      </c>
      <c r="AD556">
        <f t="shared" si="39"/>
        <v>0</v>
      </c>
      <c r="AF556" s="3"/>
      <c r="AH556" s="9"/>
    </row>
    <row r="557" spans="1:34" ht="10.95" customHeight="1" outlineLevel="1" x14ac:dyDescent="0.25">
      <c r="A557" t="s">
        <v>1532</v>
      </c>
      <c r="C557" s="3" t="s">
        <v>11994</v>
      </c>
      <c r="D557" s="3">
        <v>932</v>
      </c>
      <c r="E557" s="9">
        <v>2004</v>
      </c>
      <c r="F557" s="7" t="s">
        <v>6715</v>
      </c>
      <c r="G557" s="7" t="s">
        <v>5401</v>
      </c>
      <c r="H557" s="8" t="s">
        <v>4457</v>
      </c>
      <c r="I557" s="8" t="s">
        <v>10676</v>
      </c>
      <c r="J557" s="19">
        <v>5</v>
      </c>
      <c r="K557" s="19" t="s">
        <v>7736</v>
      </c>
      <c r="L557" s="11">
        <v>4</v>
      </c>
      <c r="M557" s="11"/>
      <c r="N557" s="24"/>
      <c r="P557" s="32"/>
      <c r="T557" s="19"/>
      <c r="U557" s="3">
        <v>853</v>
      </c>
      <c r="X557" t="str">
        <f t="shared" si="37"/>
        <v/>
      </c>
      <c r="Z557" t="str">
        <f t="shared" si="38"/>
        <v/>
      </c>
      <c r="AB557" s="9"/>
      <c r="AC557" t="s">
        <v>4457</v>
      </c>
      <c r="AD557">
        <f t="shared" si="39"/>
        <v>0</v>
      </c>
      <c r="AF557" s="3"/>
      <c r="AG557" t="s">
        <v>1100</v>
      </c>
      <c r="AH557" s="9" t="s">
        <v>4925</v>
      </c>
    </row>
    <row r="558" spans="1:34" ht="10.95" customHeight="1" outlineLevel="1" x14ac:dyDescent="0.25">
      <c r="A558" t="s">
        <v>1532</v>
      </c>
      <c r="C558" s="3" t="s">
        <v>11994</v>
      </c>
      <c r="D558" s="3">
        <v>933</v>
      </c>
      <c r="E558" s="9">
        <v>2004</v>
      </c>
      <c r="F558" s="7" t="s">
        <v>4239</v>
      </c>
      <c r="G558" s="7" t="s">
        <v>5401</v>
      </c>
      <c r="H558" s="8" t="s">
        <v>20962</v>
      </c>
      <c r="I558" s="8" t="s">
        <v>10676</v>
      </c>
      <c r="J558" s="19">
        <v>3</v>
      </c>
      <c r="K558" s="19" t="s">
        <v>7736</v>
      </c>
      <c r="L558" s="11">
        <v>4</v>
      </c>
      <c r="M558" s="11"/>
      <c r="N558" s="24"/>
      <c r="P558" s="32"/>
      <c r="T558" s="19"/>
      <c r="U558" s="3">
        <v>854</v>
      </c>
      <c r="X558" t="str">
        <f t="shared" si="37"/>
        <v/>
      </c>
      <c r="Z558" t="str">
        <f t="shared" si="38"/>
        <v/>
      </c>
      <c r="AB558" s="9"/>
      <c r="AC558" t="s">
        <v>4454</v>
      </c>
      <c r="AD558">
        <f t="shared" si="39"/>
        <v>0</v>
      </c>
      <c r="AF558" s="3"/>
      <c r="AG558" t="s">
        <v>1100</v>
      </c>
      <c r="AH558" s="9" t="s">
        <v>4925</v>
      </c>
    </row>
    <row r="559" spans="1:34" ht="10.95" customHeight="1" outlineLevel="1" x14ac:dyDescent="0.25">
      <c r="A559" t="s">
        <v>1532</v>
      </c>
      <c r="C559" s="3" t="s">
        <v>11994</v>
      </c>
      <c r="D559" s="3">
        <v>934</v>
      </c>
      <c r="E559" s="9">
        <v>2004</v>
      </c>
      <c r="F559" s="7" t="s">
        <v>5805</v>
      </c>
      <c r="G559" s="7" t="s">
        <v>5401</v>
      </c>
      <c r="H559" s="8" t="s">
        <v>20963</v>
      </c>
      <c r="I559" s="8" t="s">
        <v>10676</v>
      </c>
      <c r="J559" s="19">
        <v>3</v>
      </c>
      <c r="K559" s="19" t="s">
        <v>7736</v>
      </c>
      <c r="L559" s="11">
        <v>4</v>
      </c>
      <c r="M559" s="11"/>
      <c r="N559" s="24"/>
      <c r="P559" s="32"/>
      <c r="S559">
        <v>1</v>
      </c>
      <c r="T559" s="19"/>
      <c r="U559" s="3">
        <v>855</v>
      </c>
      <c r="X559" t="str">
        <f t="shared" si="37"/>
        <v/>
      </c>
      <c r="Z559" t="str">
        <f t="shared" si="38"/>
        <v/>
      </c>
      <c r="AB559" s="9"/>
      <c r="AC559" t="s">
        <v>4458</v>
      </c>
      <c r="AD559">
        <f t="shared" si="39"/>
        <v>0</v>
      </c>
      <c r="AF559" s="3"/>
      <c r="AG559" t="s">
        <v>1100</v>
      </c>
      <c r="AH559" s="9" t="s">
        <v>4925</v>
      </c>
    </row>
    <row r="560" spans="1:34" ht="10.95" customHeight="1" outlineLevel="1" x14ac:dyDescent="0.25">
      <c r="A560" t="s">
        <v>1532</v>
      </c>
      <c r="C560" s="3" t="s">
        <v>11994</v>
      </c>
      <c r="D560" s="3">
        <v>935</v>
      </c>
      <c r="E560" s="9">
        <v>2004</v>
      </c>
      <c r="F560" s="10" t="s">
        <v>21704</v>
      </c>
      <c r="G560" s="7" t="s">
        <v>5401</v>
      </c>
      <c r="H560" s="8" t="s">
        <v>5337</v>
      </c>
      <c r="I560" s="8" t="s">
        <v>10676</v>
      </c>
      <c r="J560" s="19">
        <v>5</v>
      </c>
      <c r="K560" s="19" t="s">
        <v>7736</v>
      </c>
      <c r="L560" s="11">
        <v>4</v>
      </c>
      <c r="M560" s="11"/>
      <c r="N560" s="24"/>
      <c r="P560" s="32"/>
      <c r="T560" s="19"/>
      <c r="U560" s="3">
        <v>856</v>
      </c>
      <c r="X560" t="str">
        <f t="shared" si="37"/>
        <v/>
      </c>
      <c r="Z560" t="str">
        <f t="shared" si="38"/>
        <v/>
      </c>
      <c r="AB560" s="9"/>
      <c r="AC560" t="s">
        <v>5337</v>
      </c>
      <c r="AD560">
        <f t="shared" si="39"/>
        <v>0</v>
      </c>
      <c r="AF560" s="3"/>
      <c r="AG560" t="s">
        <v>1100</v>
      </c>
      <c r="AH560" s="9" t="s">
        <v>4925</v>
      </c>
    </row>
    <row r="561" spans="1:34" ht="10.95" customHeight="1" outlineLevel="1" x14ac:dyDescent="0.25">
      <c r="A561" t="s">
        <v>1532</v>
      </c>
      <c r="C561" s="3" t="s">
        <v>11994</v>
      </c>
      <c r="D561" s="3" t="s">
        <v>10675</v>
      </c>
      <c r="E561" s="9">
        <v>2004</v>
      </c>
      <c r="F561" s="7" t="s">
        <v>755</v>
      </c>
      <c r="G561" s="7" t="s">
        <v>5401</v>
      </c>
      <c r="H561" s="8" t="s">
        <v>12006</v>
      </c>
      <c r="I561" s="8" t="s">
        <v>10676</v>
      </c>
      <c r="J561" s="19">
        <v>3</v>
      </c>
      <c r="K561" s="19" t="s">
        <v>7738</v>
      </c>
      <c r="L561" s="11"/>
      <c r="M561" s="11"/>
      <c r="N561" s="24"/>
      <c r="P561" s="32"/>
      <c r="T561" s="19"/>
      <c r="U561" s="3" t="s">
        <v>4456</v>
      </c>
      <c r="W561" t="s">
        <v>7738</v>
      </c>
      <c r="X561" t="str">
        <f t="shared" si="37"/>
        <v/>
      </c>
      <c r="Z561">
        <f t="shared" si="38"/>
        <v>1</v>
      </c>
      <c r="AB561" s="9"/>
      <c r="AC561" t="s">
        <v>5337</v>
      </c>
      <c r="AD561">
        <f t="shared" si="39"/>
        <v>0</v>
      </c>
      <c r="AF561" s="3"/>
      <c r="AG561" t="s">
        <v>1100</v>
      </c>
      <c r="AH561" s="9" t="s">
        <v>4925</v>
      </c>
    </row>
    <row r="562" spans="1:34" ht="10.95" customHeight="1" outlineLevel="1" x14ac:dyDescent="0.25">
      <c r="A562" t="s">
        <v>1532</v>
      </c>
      <c r="C562" s="3" t="s">
        <v>11994</v>
      </c>
      <c r="D562" s="3" t="s">
        <v>10678</v>
      </c>
      <c r="E562" s="9">
        <v>2005</v>
      </c>
      <c r="F562" s="7" t="s">
        <v>10671</v>
      </c>
      <c r="G562" s="7" t="s">
        <v>5401</v>
      </c>
      <c r="H562" s="8" t="s">
        <v>9283</v>
      </c>
      <c r="I562" s="8" t="s">
        <v>10677</v>
      </c>
      <c r="J562" s="19">
        <v>5</v>
      </c>
      <c r="K562" s="19" t="s">
        <v>7738</v>
      </c>
      <c r="L562" s="11"/>
      <c r="M562" s="11"/>
      <c r="N562" s="24"/>
      <c r="P562" s="32"/>
      <c r="T562" s="19"/>
      <c r="U562" s="3"/>
      <c r="X562" t="str">
        <f t="shared" si="37"/>
        <v/>
      </c>
      <c r="Z562">
        <f t="shared" si="38"/>
        <v>1</v>
      </c>
      <c r="AB562" s="9"/>
      <c r="AC562" t="s">
        <v>9283</v>
      </c>
      <c r="AD562">
        <f t="shared" si="39"/>
        <v>0</v>
      </c>
      <c r="AF562" s="3"/>
      <c r="AH562" s="9"/>
    </row>
    <row r="563" spans="1:34" ht="10.95" customHeight="1" outlineLevel="1" x14ac:dyDescent="0.25">
      <c r="A563" t="s">
        <v>1532</v>
      </c>
      <c r="C563" s="3" t="s">
        <v>11994</v>
      </c>
      <c r="D563" s="3">
        <v>985</v>
      </c>
      <c r="E563" s="9">
        <v>2006</v>
      </c>
      <c r="F563" s="7" t="s">
        <v>6715</v>
      </c>
      <c r="G563" s="7" t="s">
        <v>5401</v>
      </c>
      <c r="H563" s="8" t="s">
        <v>12006</v>
      </c>
      <c r="I563" s="8" t="s">
        <v>7835</v>
      </c>
      <c r="J563" s="19">
        <v>3</v>
      </c>
      <c r="K563" s="19" t="s">
        <v>7736</v>
      </c>
      <c r="L563" s="11">
        <v>1.4</v>
      </c>
      <c r="M563" s="11"/>
      <c r="N563" s="24"/>
      <c r="P563" s="32"/>
      <c r="T563" s="19"/>
      <c r="U563" s="3"/>
      <c r="X563" t="str">
        <f t="shared" si="37"/>
        <v/>
      </c>
      <c r="Z563" t="str">
        <f t="shared" si="38"/>
        <v/>
      </c>
      <c r="AB563" s="9"/>
      <c r="AC563" t="s">
        <v>4970</v>
      </c>
      <c r="AD563">
        <f t="shared" si="39"/>
        <v>0</v>
      </c>
      <c r="AF563" s="3"/>
      <c r="AH563" s="9"/>
    </row>
    <row r="564" spans="1:34" ht="10.95" customHeight="1" outlineLevel="1" x14ac:dyDescent="0.25">
      <c r="A564" t="s">
        <v>1532</v>
      </c>
      <c r="C564" s="3" t="s">
        <v>11994</v>
      </c>
      <c r="D564" s="3">
        <v>986</v>
      </c>
      <c r="E564" s="9">
        <v>2006</v>
      </c>
      <c r="F564" s="7" t="s">
        <v>4239</v>
      </c>
      <c r="G564" s="7" t="s">
        <v>5401</v>
      </c>
      <c r="H564" s="8" t="s">
        <v>4970</v>
      </c>
      <c r="I564" s="8" t="s">
        <v>7835</v>
      </c>
      <c r="J564" s="19">
        <v>5</v>
      </c>
      <c r="K564" s="19" t="s">
        <v>7736</v>
      </c>
      <c r="L564" s="11">
        <v>1.4</v>
      </c>
      <c r="M564" s="11"/>
      <c r="N564" s="24"/>
      <c r="P564" s="32"/>
      <c r="T564" s="19"/>
      <c r="U564" s="3"/>
      <c r="X564" t="str">
        <f t="shared" si="37"/>
        <v/>
      </c>
      <c r="Z564" t="str">
        <f t="shared" si="38"/>
        <v/>
      </c>
      <c r="AB564" s="9"/>
      <c r="AC564" t="s">
        <v>4970</v>
      </c>
      <c r="AD564">
        <f t="shared" si="39"/>
        <v>0</v>
      </c>
      <c r="AF564" s="3"/>
      <c r="AH564" s="9"/>
    </row>
    <row r="565" spans="1:34" ht="10.95" customHeight="1" outlineLevel="1" x14ac:dyDescent="0.25">
      <c r="A565" t="s">
        <v>1532</v>
      </c>
      <c r="C565" s="3" t="s">
        <v>11994</v>
      </c>
      <c r="D565" s="3">
        <v>987</v>
      </c>
      <c r="E565" s="9">
        <v>2006</v>
      </c>
      <c r="F565" s="7" t="s">
        <v>5805</v>
      </c>
      <c r="G565" s="7" t="s">
        <v>5401</v>
      </c>
      <c r="H565" s="8" t="s">
        <v>4970</v>
      </c>
      <c r="I565" s="8" t="s">
        <v>7835</v>
      </c>
      <c r="J565" s="19">
        <v>5</v>
      </c>
      <c r="K565" s="19" t="s">
        <v>7736</v>
      </c>
      <c r="L565" s="11">
        <v>1.4</v>
      </c>
      <c r="M565" s="11"/>
      <c r="N565" s="24"/>
      <c r="P565" s="32"/>
      <c r="T565" s="19"/>
      <c r="U565" s="3"/>
      <c r="X565" t="str">
        <f t="shared" si="37"/>
        <v/>
      </c>
      <c r="Z565" t="str">
        <f t="shared" si="38"/>
        <v/>
      </c>
      <c r="AB565" s="9"/>
      <c r="AC565" t="s">
        <v>4970</v>
      </c>
      <c r="AD565">
        <f t="shared" si="39"/>
        <v>0</v>
      </c>
      <c r="AF565" s="3"/>
      <c r="AH565" s="9"/>
    </row>
    <row r="566" spans="1:34" ht="10.95" customHeight="1" outlineLevel="1" x14ac:dyDescent="0.25">
      <c r="A566" t="s">
        <v>1532</v>
      </c>
      <c r="C566" s="3" t="s">
        <v>11994</v>
      </c>
      <c r="D566" s="3">
        <v>988</v>
      </c>
      <c r="E566" s="9">
        <v>2006</v>
      </c>
      <c r="F566" s="10" t="s">
        <v>21704</v>
      </c>
      <c r="G566" s="7" t="s">
        <v>5401</v>
      </c>
      <c r="H566" s="8" t="s">
        <v>4970</v>
      </c>
      <c r="I566" s="8" t="s">
        <v>7835</v>
      </c>
      <c r="J566" s="19">
        <v>5</v>
      </c>
      <c r="K566" s="19" t="s">
        <v>7736</v>
      </c>
      <c r="L566" s="11">
        <v>1.4</v>
      </c>
      <c r="M566" s="11"/>
      <c r="N566" s="24"/>
      <c r="P566" s="32"/>
      <c r="T566" s="19"/>
      <c r="U566" s="3"/>
      <c r="X566" t="str">
        <f t="shared" si="37"/>
        <v/>
      </c>
      <c r="Z566" t="str">
        <f t="shared" si="38"/>
        <v/>
      </c>
      <c r="AB566" s="9"/>
      <c r="AC566" t="s">
        <v>4970</v>
      </c>
      <c r="AD566">
        <f t="shared" si="39"/>
        <v>0</v>
      </c>
      <c r="AF566" s="3"/>
      <c r="AH566" s="9"/>
    </row>
    <row r="567" spans="1:34" ht="10.95" customHeight="1" outlineLevel="1" x14ac:dyDescent="0.25">
      <c r="A567" t="s">
        <v>1532</v>
      </c>
      <c r="C567" s="3" t="s">
        <v>11994</v>
      </c>
      <c r="D567" s="3">
        <v>997</v>
      </c>
      <c r="E567" s="9">
        <v>2007</v>
      </c>
      <c r="F567" s="7" t="s">
        <v>5805</v>
      </c>
      <c r="G567" s="7" t="s">
        <v>5401</v>
      </c>
      <c r="H567" s="8" t="s">
        <v>9208</v>
      </c>
      <c r="I567" s="8" t="s">
        <v>9206</v>
      </c>
      <c r="J567" s="19">
        <v>6</v>
      </c>
      <c r="K567" s="19" t="s">
        <v>7738</v>
      </c>
      <c r="L567" s="11"/>
      <c r="M567" s="11"/>
      <c r="N567" s="24"/>
      <c r="P567" s="32"/>
      <c r="T567" s="19"/>
      <c r="U567" s="3"/>
      <c r="X567" t="str">
        <f t="shared" si="37"/>
        <v/>
      </c>
      <c r="Z567" t="str">
        <f t="shared" si="38"/>
        <v/>
      </c>
      <c r="AB567" s="9"/>
      <c r="AC567" t="s">
        <v>9208</v>
      </c>
      <c r="AD567">
        <f t="shared" si="39"/>
        <v>0</v>
      </c>
      <c r="AF567" s="3"/>
      <c r="AH567" s="9"/>
    </row>
    <row r="568" spans="1:34" ht="10.95" customHeight="1" outlineLevel="1" x14ac:dyDescent="0.25">
      <c r="A568" t="s">
        <v>1532</v>
      </c>
      <c r="C568" s="3" t="s">
        <v>11994</v>
      </c>
      <c r="D568" s="3">
        <v>998</v>
      </c>
      <c r="E568" s="9">
        <v>2007</v>
      </c>
      <c r="F568" s="7" t="s">
        <v>584</v>
      </c>
      <c r="G568" s="7" t="s">
        <v>5401</v>
      </c>
      <c r="H568" s="8" t="s">
        <v>12006</v>
      </c>
      <c r="I568" s="8" t="s">
        <v>9206</v>
      </c>
      <c r="J568" s="19">
        <v>3</v>
      </c>
      <c r="K568" s="19" t="s">
        <v>7738</v>
      </c>
      <c r="L568" s="11"/>
      <c r="M568" s="11"/>
      <c r="N568" s="24"/>
      <c r="P568" s="32"/>
      <c r="T568" s="19"/>
      <c r="U568" s="3"/>
      <c r="X568" t="str">
        <f t="shared" si="37"/>
        <v/>
      </c>
      <c r="Z568" t="str">
        <f t="shared" si="38"/>
        <v/>
      </c>
      <c r="AB568" s="9"/>
      <c r="AC568" t="s">
        <v>9208</v>
      </c>
      <c r="AD568">
        <f t="shared" si="39"/>
        <v>0</v>
      </c>
      <c r="AF568" s="3"/>
      <c r="AH568" s="9"/>
    </row>
    <row r="569" spans="1:34" ht="10.95" customHeight="1" outlineLevel="1" x14ac:dyDescent="0.25">
      <c r="A569" t="s">
        <v>1532</v>
      </c>
      <c r="C569" s="3" t="s">
        <v>11994</v>
      </c>
      <c r="D569" s="3" t="s">
        <v>9207</v>
      </c>
      <c r="E569" s="9">
        <v>2007</v>
      </c>
      <c r="F569" s="10" t="s">
        <v>755</v>
      </c>
      <c r="G569" s="7" t="s">
        <v>5401</v>
      </c>
      <c r="H569" s="8" t="s">
        <v>12006</v>
      </c>
      <c r="I569" s="8" t="s">
        <v>9206</v>
      </c>
      <c r="J569" s="19">
        <v>3</v>
      </c>
      <c r="K569" s="19" t="s">
        <v>7738</v>
      </c>
      <c r="L569" s="11"/>
      <c r="M569" s="11"/>
      <c r="N569" s="24"/>
      <c r="P569" s="32"/>
      <c r="T569" s="19"/>
      <c r="U569" s="3"/>
      <c r="X569" t="str">
        <f t="shared" si="37"/>
        <v/>
      </c>
      <c r="Z569">
        <f t="shared" si="38"/>
        <v>1</v>
      </c>
      <c r="AB569" s="9"/>
      <c r="AC569" t="s">
        <v>9208</v>
      </c>
      <c r="AD569">
        <f t="shared" si="39"/>
        <v>0</v>
      </c>
      <c r="AF569" s="3"/>
      <c r="AH569" s="9"/>
    </row>
    <row r="570" spans="1:34" ht="10.95" customHeight="1" outlineLevel="1" x14ac:dyDescent="0.25">
      <c r="A570" t="s">
        <v>1532</v>
      </c>
      <c r="C570" s="3" t="s">
        <v>11994</v>
      </c>
      <c r="D570" s="3" t="s">
        <v>9209</v>
      </c>
      <c r="E570" s="9">
        <v>2007</v>
      </c>
      <c r="F570" s="7" t="s">
        <v>755</v>
      </c>
      <c r="G570" s="7" t="s">
        <v>5401</v>
      </c>
      <c r="H570" s="8" t="s">
        <v>12006</v>
      </c>
      <c r="I570" s="8" t="s">
        <v>9206</v>
      </c>
      <c r="J570" s="19">
        <v>1</v>
      </c>
      <c r="K570" s="19" t="s">
        <v>7736</v>
      </c>
      <c r="L570" s="11">
        <v>15.8</v>
      </c>
      <c r="M570" s="11"/>
      <c r="N570" s="24"/>
      <c r="P570" s="32"/>
      <c r="S570">
        <v>1</v>
      </c>
      <c r="T570" s="19"/>
      <c r="U570" s="3"/>
      <c r="X570" t="str">
        <f t="shared" si="37"/>
        <v/>
      </c>
      <c r="Z570">
        <f t="shared" si="38"/>
        <v>1</v>
      </c>
      <c r="AA570">
        <v>1</v>
      </c>
      <c r="AB570" s="9"/>
      <c r="AC570" t="s">
        <v>9208</v>
      </c>
      <c r="AD570">
        <f t="shared" si="39"/>
        <v>0</v>
      </c>
      <c r="AF570" s="3"/>
      <c r="AH570" s="9"/>
    </row>
    <row r="571" spans="1:34" ht="10.95" customHeight="1" outlineLevel="1" x14ac:dyDescent="0.25">
      <c r="A571" t="s">
        <v>1532</v>
      </c>
      <c r="C571" s="3" t="s">
        <v>11994</v>
      </c>
      <c r="D571" s="3">
        <v>1013</v>
      </c>
      <c r="E571" s="9">
        <v>2007</v>
      </c>
      <c r="F571" s="7" t="s">
        <v>6715</v>
      </c>
      <c r="G571" s="7" t="s">
        <v>5401</v>
      </c>
      <c r="H571" s="8" t="s">
        <v>4455</v>
      </c>
      <c r="I571" s="8" t="s">
        <v>9210</v>
      </c>
      <c r="J571" s="19">
        <v>5</v>
      </c>
      <c r="K571" s="19" t="s">
        <v>7738</v>
      </c>
      <c r="L571" s="11"/>
      <c r="M571" s="11"/>
      <c r="N571" s="24"/>
      <c r="P571" s="32"/>
      <c r="T571" s="19"/>
      <c r="U571" s="3"/>
      <c r="X571" t="str">
        <f t="shared" si="37"/>
        <v/>
      </c>
      <c r="Z571" t="str">
        <f t="shared" si="38"/>
        <v/>
      </c>
      <c r="AB571" s="9"/>
      <c r="AC571" t="s">
        <v>4455</v>
      </c>
      <c r="AD571">
        <f t="shared" si="39"/>
        <v>0</v>
      </c>
      <c r="AF571" s="3"/>
      <c r="AH571" s="9"/>
    </row>
    <row r="572" spans="1:34" ht="10.95" customHeight="1" outlineLevel="1" x14ac:dyDescent="0.25">
      <c r="A572" t="s">
        <v>1532</v>
      </c>
      <c r="C572" s="3" t="s">
        <v>11994</v>
      </c>
      <c r="D572" s="3">
        <v>1054</v>
      </c>
      <c r="E572" s="9">
        <v>2008</v>
      </c>
      <c r="F572" s="7" t="s">
        <v>6715</v>
      </c>
      <c r="G572" s="7" t="s">
        <v>5401</v>
      </c>
      <c r="H572" s="8" t="s">
        <v>4455</v>
      </c>
      <c r="I572" s="8" t="s">
        <v>7084</v>
      </c>
      <c r="J572" s="19">
        <v>5</v>
      </c>
      <c r="K572" s="19" t="s">
        <v>7736</v>
      </c>
      <c r="L572" s="11">
        <v>1.85</v>
      </c>
      <c r="M572" s="11"/>
      <c r="N572" s="24"/>
      <c r="P572" s="32"/>
      <c r="T572" s="19"/>
      <c r="U572" s="3"/>
      <c r="X572" t="str">
        <f t="shared" si="37"/>
        <v/>
      </c>
      <c r="Z572" t="str">
        <f t="shared" si="38"/>
        <v/>
      </c>
      <c r="AB572" s="9"/>
      <c r="AC572" t="s">
        <v>4455</v>
      </c>
      <c r="AD572">
        <f t="shared" si="39"/>
        <v>0</v>
      </c>
      <c r="AF572" s="3"/>
      <c r="AH572" s="9"/>
    </row>
    <row r="573" spans="1:34" ht="10.95" customHeight="1" outlineLevel="1" x14ac:dyDescent="0.25">
      <c r="A573" t="s">
        <v>1532</v>
      </c>
      <c r="C573" s="3" t="s">
        <v>11994</v>
      </c>
      <c r="D573" s="3">
        <v>1055</v>
      </c>
      <c r="E573" s="9">
        <v>2008</v>
      </c>
      <c r="F573" s="7" t="s">
        <v>4239</v>
      </c>
      <c r="G573" s="7" t="s">
        <v>5401</v>
      </c>
      <c r="H573" s="8" t="s">
        <v>4455</v>
      </c>
      <c r="I573" s="8" t="s">
        <v>7084</v>
      </c>
      <c r="J573" s="19">
        <v>5</v>
      </c>
      <c r="K573" s="19" t="s">
        <v>7736</v>
      </c>
      <c r="L573" s="11">
        <v>1.85</v>
      </c>
      <c r="M573" s="11"/>
      <c r="N573" s="24"/>
      <c r="P573" s="32"/>
      <c r="T573" s="19"/>
      <c r="U573" s="3"/>
      <c r="X573" t="str">
        <f t="shared" si="37"/>
        <v/>
      </c>
      <c r="Z573" t="str">
        <f t="shared" si="38"/>
        <v/>
      </c>
      <c r="AB573" s="9"/>
      <c r="AC573" t="s">
        <v>4455</v>
      </c>
      <c r="AD573">
        <f t="shared" si="39"/>
        <v>0</v>
      </c>
      <c r="AF573" s="3"/>
      <c r="AH573" s="9"/>
    </row>
    <row r="574" spans="1:34" ht="10.95" customHeight="1" outlineLevel="1" x14ac:dyDescent="0.25">
      <c r="A574" t="s">
        <v>1532</v>
      </c>
      <c r="C574" s="3" t="s">
        <v>11994</v>
      </c>
      <c r="D574" s="3">
        <v>1056</v>
      </c>
      <c r="E574" s="9">
        <v>2008</v>
      </c>
      <c r="F574" s="7" t="s">
        <v>2533</v>
      </c>
      <c r="G574" s="7" t="s">
        <v>5401</v>
      </c>
      <c r="H574" s="8" t="s">
        <v>12006</v>
      </c>
      <c r="I574" s="8" t="s">
        <v>7084</v>
      </c>
      <c r="J574" s="19">
        <v>3</v>
      </c>
      <c r="K574" s="19" t="s">
        <v>7736</v>
      </c>
      <c r="L574" s="11">
        <v>1.85</v>
      </c>
      <c r="M574" s="11"/>
      <c r="N574" s="24"/>
      <c r="P574" s="32"/>
      <c r="T574" s="19"/>
      <c r="U574" s="3"/>
      <c r="X574" t="str">
        <f t="shared" si="37"/>
        <v/>
      </c>
      <c r="Z574" t="str">
        <f t="shared" si="38"/>
        <v/>
      </c>
      <c r="AB574" s="9"/>
      <c r="AC574" t="s">
        <v>4455</v>
      </c>
      <c r="AD574">
        <f t="shared" si="39"/>
        <v>0</v>
      </c>
      <c r="AF574" s="3"/>
      <c r="AH574" s="9"/>
    </row>
    <row r="575" spans="1:34" ht="10.95" customHeight="1" outlineLevel="1" x14ac:dyDescent="0.25">
      <c r="A575" t="s">
        <v>1532</v>
      </c>
      <c r="C575" s="3" t="s">
        <v>11994</v>
      </c>
      <c r="D575" s="3">
        <v>1057</v>
      </c>
      <c r="E575" s="9">
        <v>2008</v>
      </c>
      <c r="F575" s="10" t="s">
        <v>10890</v>
      </c>
      <c r="G575" s="7" t="s">
        <v>5401</v>
      </c>
      <c r="H575" s="8" t="s">
        <v>4455</v>
      </c>
      <c r="I575" s="8" t="s">
        <v>7084</v>
      </c>
      <c r="J575" s="19">
        <v>5</v>
      </c>
      <c r="K575" s="19" t="s">
        <v>7736</v>
      </c>
      <c r="L575" s="11">
        <v>1.85</v>
      </c>
      <c r="M575" s="11"/>
      <c r="N575" s="24"/>
      <c r="P575" s="32"/>
      <c r="T575" s="19"/>
      <c r="U575" s="3"/>
      <c r="X575" t="str">
        <f t="shared" si="37"/>
        <v/>
      </c>
      <c r="Z575" t="str">
        <f t="shared" si="38"/>
        <v/>
      </c>
      <c r="AB575" s="9"/>
      <c r="AC575" t="s">
        <v>4455</v>
      </c>
      <c r="AD575">
        <f t="shared" si="39"/>
        <v>0</v>
      </c>
      <c r="AF575" s="3"/>
      <c r="AH575" s="9"/>
    </row>
    <row r="576" spans="1:34" ht="10.95" customHeight="1" outlineLevel="1" x14ac:dyDescent="0.25">
      <c r="A576" t="s">
        <v>1532</v>
      </c>
      <c r="C576" s="3" t="s">
        <v>11994</v>
      </c>
      <c r="D576" s="3" t="s">
        <v>18719</v>
      </c>
      <c r="E576" s="9">
        <v>2009</v>
      </c>
      <c r="F576" s="10" t="s">
        <v>21653</v>
      </c>
      <c r="G576" s="7" t="s">
        <v>5401</v>
      </c>
      <c r="H576" s="8" t="s">
        <v>12006</v>
      </c>
      <c r="I576" s="8" t="s">
        <v>9211</v>
      </c>
      <c r="J576" s="19">
        <v>3</v>
      </c>
      <c r="K576" s="19" t="s">
        <v>7738</v>
      </c>
      <c r="L576" s="11"/>
      <c r="M576" s="11"/>
      <c r="N576" s="24"/>
      <c r="P576" s="32"/>
      <c r="T576" s="19"/>
      <c r="U576" s="3"/>
      <c r="X576" t="str">
        <f t="shared" si="37"/>
        <v/>
      </c>
      <c r="Z576">
        <f t="shared" si="38"/>
        <v>1</v>
      </c>
      <c r="AA576">
        <v>1</v>
      </c>
      <c r="AB576" s="9"/>
      <c r="AC576" t="s">
        <v>4455</v>
      </c>
      <c r="AD576">
        <f t="shared" ref="AD576:AD607" si="40">COUNTIF(H576,"*Fuji*")</f>
        <v>0</v>
      </c>
      <c r="AF576" s="3"/>
      <c r="AH576" s="9"/>
    </row>
    <row r="577" spans="1:34" ht="10.95" customHeight="1" outlineLevel="1" x14ac:dyDescent="0.25">
      <c r="A577" t="s">
        <v>1532</v>
      </c>
      <c r="C577" s="3" t="s">
        <v>11994</v>
      </c>
      <c r="D577" s="3">
        <v>1097</v>
      </c>
      <c r="E577" s="9">
        <v>2009</v>
      </c>
      <c r="F577" s="10" t="s">
        <v>21704</v>
      </c>
      <c r="G577" s="7" t="s">
        <v>5401</v>
      </c>
      <c r="H577" s="8" t="s">
        <v>9213</v>
      </c>
      <c r="I577" s="8" t="s">
        <v>9212</v>
      </c>
      <c r="J577" s="19">
        <v>5</v>
      </c>
      <c r="K577" s="19" t="s">
        <v>7738</v>
      </c>
      <c r="L577" s="11"/>
      <c r="M577" s="11"/>
      <c r="N577" s="24"/>
      <c r="P577" s="32"/>
      <c r="T577" s="19"/>
      <c r="U577" s="3"/>
      <c r="X577" t="str">
        <f t="shared" si="37"/>
        <v/>
      </c>
      <c r="Z577" t="str">
        <f t="shared" si="38"/>
        <v/>
      </c>
      <c r="AB577" s="9"/>
      <c r="AC577" t="s">
        <v>9213</v>
      </c>
      <c r="AD577">
        <f t="shared" si="40"/>
        <v>0</v>
      </c>
      <c r="AF577" s="3"/>
      <c r="AH577" s="9"/>
    </row>
    <row r="578" spans="1:34" ht="10.95" customHeight="1" outlineLevel="1" x14ac:dyDescent="0.25">
      <c r="A578" t="s">
        <v>1532</v>
      </c>
      <c r="C578" s="3" t="s">
        <v>11994</v>
      </c>
      <c r="D578" s="3">
        <v>1118</v>
      </c>
      <c r="E578" s="9">
        <v>2010</v>
      </c>
      <c r="F578" s="7" t="s">
        <v>6715</v>
      </c>
      <c r="G578" s="7" t="s">
        <v>5401</v>
      </c>
      <c r="H578" s="8" t="s">
        <v>12006</v>
      </c>
      <c r="I578" s="8" t="s">
        <v>9214</v>
      </c>
      <c r="J578" s="19">
        <v>3</v>
      </c>
      <c r="K578" s="19" t="s">
        <v>7736</v>
      </c>
      <c r="L578" s="11">
        <v>3.75</v>
      </c>
      <c r="M578" s="11"/>
      <c r="N578" s="24"/>
      <c r="P578" s="32"/>
      <c r="T578" s="19"/>
      <c r="U578" s="3"/>
      <c r="X578" t="str">
        <f t="shared" ref="X578:X641" si="41">IF(COUNTIF(F578,"*fdc*"),1,"")</f>
        <v/>
      </c>
      <c r="Z578" t="str">
        <f t="shared" ref="Z578:Z641" si="42">IF(COUNTIF(F578,"*s/s*"),1,"")</f>
        <v/>
      </c>
      <c r="AB578" s="9"/>
      <c r="AC578" t="s">
        <v>4455</v>
      </c>
      <c r="AD578">
        <f t="shared" si="40"/>
        <v>0</v>
      </c>
      <c r="AF578" s="3"/>
      <c r="AH578" s="9"/>
    </row>
    <row r="579" spans="1:34" ht="10.95" customHeight="1" outlineLevel="1" x14ac:dyDescent="0.25">
      <c r="A579" t="s">
        <v>1532</v>
      </c>
      <c r="C579" s="3" t="s">
        <v>11994</v>
      </c>
      <c r="D579" s="3">
        <v>1119</v>
      </c>
      <c r="E579" s="9">
        <v>2010</v>
      </c>
      <c r="F579" s="7" t="s">
        <v>5805</v>
      </c>
      <c r="G579" s="7" t="s">
        <v>5401</v>
      </c>
      <c r="H579" s="8" t="s">
        <v>12006</v>
      </c>
      <c r="I579" s="8" t="s">
        <v>9214</v>
      </c>
      <c r="J579" s="19">
        <v>3</v>
      </c>
      <c r="K579" s="19" t="s">
        <v>7736</v>
      </c>
      <c r="L579" s="11">
        <v>3.75</v>
      </c>
      <c r="M579" s="11"/>
      <c r="N579" s="24"/>
      <c r="P579" s="32"/>
      <c r="T579" s="19"/>
      <c r="U579" s="3"/>
      <c r="X579" t="str">
        <f t="shared" si="41"/>
        <v/>
      </c>
      <c r="Z579" t="str">
        <f t="shared" si="42"/>
        <v/>
      </c>
      <c r="AB579" s="9"/>
      <c r="AC579" t="s">
        <v>4455</v>
      </c>
      <c r="AD579">
        <f t="shared" si="40"/>
        <v>0</v>
      </c>
      <c r="AF579" s="3"/>
      <c r="AH579" s="9"/>
    </row>
    <row r="580" spans="1:34" ht="10.95" customHeight="1" outlineLevel="1" x14ac:dyDescent="0.25">
      <c r="A580" t="s">
        <v>1532</v>
      </c>
      <c r="C580" s="3" t="s">
        <v>11994</v>
      </c>
      <c r="D580" s="3">
        <v>1130</v>
      </c>
      <c r="E580" s="9">
        <v>2011</v>
      </c>
      <c r="F580" s="10" t="s">
        <v>3873</v>
      </c>
      <c r="G580" s="7" t="s">
        <v>5401</v>
      </c>
      <c r="H580" s="8" t="s">
        <v>12006</v>
      </c>
      <c r="I580" s="8" t="s">
        <v>9215</v>
      </c>
      <c r="J580" s="19">
        <v>3</v>
      </c>
      <c r="K580" s="19" t="s">
        <v>7738</v>
      </c>
      <c r="L580" s="11"/>
      <c r="M580" s="11"/>
      <c r="N580" s="24"/>
      <c r="P580" s="32"/>
      <c r="T580" s="19"/>
      <c r="U580" s="3"/>
      <c r="X580" t="str">
        <f t="shared" si="41"/>
        <v/>
      </c>
      <c r="Z580" t="str">
        <f t="shared" si="42"/>
        <v/>
      </c>
      <c r="AB580" s="9"/>
      <c r="AC580" t="s">
        <v>97</v>
      </c>
      <c r="AD580">
        <f t="shared" si="40"/>
        <v>0</v>
      </c>
      <c r="AF580" s="3"/>
      <c r="AH580" s="9"/>
    </row>
    <row r="581" spans="1:34" ht="10.95" customHeight="1" outlineLevel="1" x14ac:dyDescent="0.25">
      <c r="A581" t="s">
        <v>1532</v>
      </c>
      <c r="C581" s="3" t="s">
        <v>11994</v>
      </c>
      <c r="D581" s="3">
        <v>1138</v>
      </c>
      <c r="E581" s="9">
        <v>2011</v>
      </c>
      <c r="F581" s="7" t="s">
        <v>5805</v>
      </c>
      <c r="G581" s="7" t="s">
        <v>5401</v>
      </c>
      <c r="H581" s="8" t="s">
        <v>12006</v>
      </c>
      <c r="I581" s="8" t="s">
        <v>9216</v>
      </c>
      <c r="J581" s="19">
        <v>3</v>
      </c>
      <c r="K581" s="19" t="s">
        <v>7738</v>
      </c>
      <c r="L581" s="11"/>
      <c r="M581" s="11"/>
      <c r="N581" s="24"/>
      <c r="P581" s="32"/>
      <c r="T581" s="19"/>
      <c r="U581" s="3"/>
      <c r="X581" t="str">
        <f t="shared" si="41"/>
        <v/>
      </c>
      <c r="Z581" t="str">
        <f t="shared" si="42"/>
        <v/>
      </c>
      <c r="AB581" s="9"/>
      <c r="AC581" t="s">
        <v>4455</v>
      </c>
      <c r="AD581">
        <f t="shared" si="40"/>
        <v>0</v>
      </c>
      <c r="AF581" s="3"/>
      <c r="AH581" s="9"/>
    </row>
    <row r="582" spans="1:34" ht="10.95" customHeight="1" outlineLevel="1" x14ac:dyDescent="0.25">
      <c r="A582" t="s">
        <v>1532</v>
      </c>
      <c r="C582" s="3" t="s">
        <v>11994</v>
      </c>
      <c r="D582" s="3">
        <v>1139</v>
      </c>
      <c r="E582" s="9">
        <v>2011</v>
      </c>
      <c r="F582" s="7" t="s">
        <v>584</v>
      </c>
      <c r="G582" s="7" t="s">
        <v>5401</v>
      </c>
      <c r="H582" s="8" t="s">
        <v>4455</v>
      </c>
      <c r="I582" s="8" t="s">
        <v>9216</v>
      </c>
      <c r="J582" s="19">
        <v>5</v>
      </c>
      <c r="K582" s="19" t="s">
        <v>7738</v>
      </c>
      <c r="L582" s="11"/>
      <c r="M582" s="11"/>
      <c r="N582" s="24"/>
      <c r="P582" s="32"/>
      <c r="T582" s="19"/>
      <c r="U582" s="3"/>
      <c r="X582" t="str">
        <f t="shared" si="41"/>
        <v/>
      </c>
      <c r="Z582" t="str">
        <f t="shared" si="42"/>
        <v/>
      </c>
      <c r="AB582" s="9"/>
      <c r="AC582" t="s">
        <v>4455</v>
      </c>
      <c r="AD582">
        <f t="shared" si="40"/>
        <v>0</v>
      </c>
      <c r="AF582" s="3"/>
      <c r="AH582" s="9"/>
    </row>
    <row r="583" spans="1:34" ht="10.95" customHeight="1" outlineLevel="1" x14ac:dyDescent="0.25">
      <c r="A583" t="s">
        <v>1532</v>
      </c>
      <c r="C583" s="3" t="s">
        <v>11994</v>
      </c>
      <c r="D583" s="3">
        <v>1140</v>
      </c>
      <c r="E583" s="9">
        <v>2011</v>
      </c>
      <c r="F583" s="7" t="s">
        <v>9217</v>
      </c>
      <c r="G583" s="7" t="s">
        <v>5401</v>
      </c>
      <c r="H583" s="8" t="s">
        <v>12006</v>
      </c>
      <c r="I583" s="8" t="s">
        <v>9216</v>
      </c>
      <c r="J583" s="19">
        <v>3</v>
      </c>
      <c r="K583" s="19" t="s">
        <v>7738</v>
      </c>
      <c r="L583" s="11"/>
      <c r="M583" s="11"/>
      <c r="N583" s="24"/>
      <c r="P583" s="32"/>
      <c r="T583" s="19"/>
      <c r="U583" s="3"/>
      <c r="X583" t="str">
        <f t="shared" si="41"/>
        <v/>
      </c>
      <c r="Z583" t="str">
        <f t="shared" si="42"/>
        <v/>
      </c>
      <c r="AB583" s="9"/>
      <c r="AC583" t="s">
        <v>4455</v>
      </c>
      <c r="AD583">
        <f t="shared" si="40"/>
        <v>0</v>
      </c>
      <c r="AF583" s="3"/>
      <c r="AH583" s="9"/>
    </row>
    <row r="584" spans="1:34" ht="10.95" customHeight="1" outlineLevel="1" x14ac:dyDescent="0.25">
      <c r="A584" t="s">
        <v>1532</v>
      </c>
      <c r="C584" s="3" t="s">
        <v>11994</v>
      </c>
      <c r="D584" s="3">
        <v>1141</v>
      </c>
      <c r="E584" s="9">
        <v>2011</v>
      </c>
      <c r="F584" s="10" t="s">
        <v>3873</v>
      </c>
      <c r="G584" s="7" t="s">
        <v>5401</v>
      </c>
      <c r="H584" s="8" t="s">
        <v>12006</v>
      </c>
      <c r="I584" s="8" t="s">
        <v>9216</v>
      </c>
      <c r="J584" s="19">
        <v>3</v>
      </c>
      <c r="K584" s="19" t="s">
        <v>7738</v>
      </c>
      <c r="L584" s="11"/>
      <c r="M584" s="11"/>
      <c r="N584" s="24"/>
      <c r="P584" s="32"/>
      <c r="T584" s="19"/>
      <c r="U584" s="3"/>
      <c r="X584" t="str">
        <f t="shared" si="41"/>
        <v/>
      </c>
      <c r="Z584" t="str">
        <f t="shared" si="42"/>
        <v/>
      </c>
      <c r="AB584" s="9"/>
      <c r="AC584" t="s">
        <v>4455</v>
      </c>
      <c r="AD584">
        <f t="shared" si="40"/>
        <v>0</v>
      </c>
      <c r="AF584" s="3"/>
      <c r="AH584" s="9"/>
    </row>
    <row r="585" spans="1:34" ht="10.95" customHeight="1" outlineLevel="1" x14ac:dyDescent="0.25">
      <c r="A585" t="s">
        <v>1532</v>
      </c>
      <c r="C585" s="3" t="s">
        <v>11994</v>
      </c>
      <c r="D585" s="3">
        <v>1184</v>
      </c>
      <c r="E585" s="9">
        <v>2012</v>
      </c>
      <c r="F585" s="7" t="s">
        <v>2533</v>
      </c>
      <c r="G585" s="7" t="s">
        <v>5401</v>
      </c>
      <c r="H585" s="8" t="s">
        <v>12006</v>
      </c>
      <c r="I585" s="8" t="s">
        <v>9218</v>
      </c>
      <c r="J585" s="19">
        <v>3</v>
      </c>
      <c r="K585" s="19" t="s">
        <v>7738</v>
      </c>
      <c r="L585" s="11"/>
      <c r="M585" s="11"/>
      <c r="N585" s="24"/>
      <c r="P585" s="32"/>
      <c r="T585" s="19"/>
      <c r="U585" s="3"/>
      <c r="X585" t="str">
        <f t="shared" si="41"/>
        <v/>
      </c>
      <c r="Z585" t="str">
        <f t="shared" si="42"/>
        <v/>
      </c>
      <c r="AB585" s="9"/>
      <c r="AC585" t="s">
        <v>4455</v>
      </c>
      <c r="AD585">
        <f t="shared" si="40"/>
        <v>0</v>
      </c>
      <c r="AF585" s="3"/>
      <c r="AH585" s="9"/>
    </row>
    <row r="586" spans="1:34" ht="10.95" customHeight="1" outlineLevel="1" x14ac:dyDescent="0.25">
      <c r="A586" t="s">
        <v>1532</v>
      </c>
      <c r="C586" s="3" t="s">
        <v>11994</v>
      </c>
      <c r="D586" s="3">
        <v>1190</v>
      </c>
      <c r="E586" s="9">
        <v>2013</v>
      </c>
      <c r="F586" s="7" t="s">
        <v>6715</v>
      </c>
      <c r="G586" s="7" t="s">
        <v>5401</v>
      </c>
      <c r="H586" s="8" t="s">
        <v>12006</v>
      </c>
      <c r="I586" s="8" t="s">
        <v>9219</v>
      </c>
      <c r="J586" s="19">
        <v>3</v>
      </c>
      <c r="K586" s="19" t="s">
        <v>7736</v>
      </c>
      <c r="L586" s="11">
        <v>2.75</v>
      </c>
      <c r="M586" s="11"/>
      <c r="N586" s="24"/>
      <c r="P586" s="32"/>
      <c r="T586" s="19"/>
      <c r="U586" s="3"/>
      <c r="X586" t="str">
        <f t="shared" si="41"/>
        <v/>
      </c>
      <c r="Z586" t="str">
        <f t="shared" si="42"/>
        <v/>
      </c>
      <c r="AB586" s="9"/>
      <c r="AC586" t="s">
        <v>4455</v>
      </c>
      <c r="AD586">
        <f t="shared" si="40"/>
        <v>0</v>
      </c>
      <c r="AF586" s="3"/>
      <c r="AH586" s="9"/>
    </row>
    <row r="587" spans="1:34" ht="10.95" customHeight="1" outlineLevel="1" x14ac:dyDescent="0.25">
      <c r="A587" t="s">
        <v>1532</v>
      </c>
      <c r="C587" s="3" t="s">
        <v>11994</v>
      </c>
      <c r="D587" s="3">
        <v>1191</v>
      </c>
      <c r="E587" s="9">
        <v>2013</v>
      </c>
      <c r="F587" s="7" t="s">
        <v>2311</v>
      </c>
      <c r="G587" s="7" t="s">
        <v>5401</v>
      </c>
      <c r="H587" s="8" t="s">
        <v>4455</v>
      </c>
      <c r="I587" s="8" t="s">
        <v>9219</v>
      </c>
      <c r="J587" s="19">
        <v>5</v>
      </c>
      <c r="K587" s="19" t="s">
        <v>7736</v>
      </c>
      <c r="L587" s="11">
        <v>2.75</v>
      </c>
      <c r="M587" s="11"/>
      <c r="N587" s="24"/>
      <c r="P587" s="32"/>
      <c r="T587" s="19"/>
      <c r="U587" s="3"/>
      <c r="X587" t="str">
        <f t="shared" si="41"/>
        <v/>
      </c>
      <c r="Z587" t="str">
        <f t="shared" si="42"/>
        <v/>
      </c>
      <c r="AB587" s="9"/>
      <c r="AC587" t="s">
        <v>4455</v>
      </c>
      <c r="AD587">
        <f t="shared" si="40"/>
        <v>0</v>
      </c>
      <c r="AF587" s="3"/>
      <c r="AH587" s="9"/>
    </row>
    <row r="588" spans="1:34" ht="10.95" customHeight="1" outlineLevel="1" x14ac:dyDescent="0.25">
      <c r="A588" t="s">
        <v>1532</v>
      </c>
      <c r="C588" s="3" t="s">
        <v>11994</v>
      </c>
      <c r="D588" s="3">
        <v>1192</v>
      </c>
      <c r="E588" s="9">
        <v>2013</v>
      </c>
      <c r="F588" s="7" t="s">
        <v>4239</v>
      </c>
      <c r="G588" s="7" t="s">
        <v>5401</v>
      </c>
      <c r="H588" s="8" t="s">
        <v>12006</v>
      </c>
      <c r="I588" s="8" t="s">
        <v>9219</v>
      </c>
      <c r="J588" s="19">
        <v>3</v>
      </c>
      <c r="K588" s="19" t="s">
        <v>7736</v>
      </c>
      <c r="L588" s="11">
        <v>2.75</v>
      </c>
      <c r="M588" s="11"/>
      <c r="N588" s="24"/>
      <c r="P588" s="32"/>
      <c r="T588" s="19"/>
      <c r="U588" s="3"/>
      <c r="X588" t="str">
        <f t="shared" si="41"/>
        <v/>
      </c>
      <c r="Z588" t="str">
        <f t="shared" si="42"/>
        <v/>
      </c>
      <c r="AB588" s="9"/>
      <c r="AC588" t="s">
        <v>4455</v>
      </c>
      <c r="AD588">
        <f t="shared" si="40"/>
        <v>0</v>
      </c>
      <c r="AF588" s="3"/>
      <c r="AH588" s="9"/>
    </row>
    <row r="589" spans="1:34" ht="10.95" customHeight="1" outlineLevel="1" x14ac:dyDescent="0.25">
      <c r="A589" t="s">
        <v>1532</v>
      </c>
      <c r="C589" s="3" t="s">
        <v>11994</v>
      </c>
      <c r="D589" s="3">
        <v>1193</v>
      </c>
      <c r="E589" s="9">
        <v>2013</v>
      </c>
      <c r="F589" s="7" t="s">
        <v>2591</v>
      </c>
      <c r="G589" s="7" t="s">
        <v>5401</v>
      </c>
      <c r="H589" s="8" t="s">
        <v>12006</v>
      </c>
      <c r="I589" s="8" t="s">
        <v>9219</v>
      </c>
      <c r="J589" s="19">
        <v>3</v>
      </c>
      <c r="K589" s="19" t="s">
        <v>7736</v>
      </c>
      <c r="L589" s="11">
        <v>2.75</v>
      </c>
      <c r="M589" s="11"/>
      <c r="N589" s="24"/>
      <c r="P589" s="32"/>
      <c r="T589" s="19"/>
      <c r="U589" s="3"/>
      <c r="X589" t="str">
        <f t="shared" si="41"/>
        <v/>
      </c>
      <c r="Z589" t="str">
        <f t="shared" si="42"/>
        <v/>
      </c>
      <c r="AB589" s="9"/>
      <c r="AC589" t="s">
        <v>4455</v>
      </c>
      <c r="AD589">
        <f t="shared" si="40"/>
        <v>0</v>
      </c>
      <c r="AF589" s="3"/>
      <c r="AH589" s="9"/>
    </row>
    <row r="590" spans="1:34" ht="10.95" customHeight="1" outlineLevel="1" x14ac:dyDescent="0.25">
      <c r="A590" t="s">
        <v>1532</v>
      </c>
      <c r="C590" s="3" t="s">
        <v>11994</v>
      </c>
      <c r="D590" s="3">
        <v>1194</v>
      </c>
      <c r="E590" s="9">
        <v>2013</v>
      </c>
      <c r="F590" s="7" t="s">
        <v>584</v>
      </c>
      <c r="G590" s="7" t="s">
        <v>5401</v>
      </c>
      <c r="H590" s="8" t="s">
        <v>12006</v>
      </c>
      <c r="I590" s="8" t="s">
        <v>9219</v>
      </c>
      <c r="J590" s="19">
        <v>3</v>
      </c>
      <c r="K590" s="19" t="s">
        <v>7736</v>
      </c>
      <c r="L590" s="11">
        <v>2.75</v>
      </c>
      <c r="M590" s="11"/>
      <c r="N590" s="24"/>
      <c r="P590" s="32"/>
      <c r="R590">
        <v>1</v>
      </c>
      <c r="S590">
        <v>1</v>
      </c>
      <c r="T590" s="19"/>
      <c r="U590" s="3"/>
      <c r="X590" t="str">
        <f t="shared" si="41"/>
        <v/>
      </c>
      <c r="Z590" t="str">
        <f t="shared" si="42"/>
        <v/>
      </c>
      <c r="AB590" s="9"/>
      <c r="AC590" t="s">
        <v>4455</v>
      </c>
      <c r="AD590">
        <f t="shared" si="40"/>
        <v>0</v>
      </c>
      <c r="AF590" s="3"/>
      <c r="AH590" s="9"/>
    </row>
    <row r="591" spans="1:34" ht="10.95" customHeight="1" outlineLevel="1" x14ac:dyDescent="0.25">
      <c r="A591" t="s">
        <v>1532</v>
      </c>
      <c r="C591" s="3" t="s">
        <v>11994</v>
      </c>
      <c r="D591" s="3">
        <v>1195</v>
      </c>
      <c r="E591" s="9">
        <v>2013</v>
      </c>
      <c r="F591" s="7" t="s">
        <v>1378</v>
      </c>
      <c r="G591" s="7" t="s">
        <v>5401</v>
      </c>
      <c r="H591" s="8" t="s">
        <v>12006</v>
      </c>
      <c r="I591" s="8" t="s">
        <v>9219</v>
      </c>
      <c r="J591" s="19">
        <v>3</v>
      </c>
      <c r="K591" s="19" t="s">
        <v>7736</v>
      </c>
      <c r="L591" s="11">
        <v>2.75</v>
      </c>
      <c r="M591" s="11"/>
      <c r="N591" s="24"/>
      <c r="P591" s="32"/>
      <c r="S591">
        <v>1</v>
      </c>
      <c r="T591" s="19"/>
      <c r="U591" s="3"/>
      <c r="X591" t="str">
        <f t="shared" si="41"/>
        <v/>
      </c>
      <c r="Z591" t="str">
        <f t="shared" si="42"/>
        <v/>
      </c>
      <c r="AB591" s="9"/>
      <c r="AC591" t="s">
        <v>4455</v>
      </c>
      <c r="AD591">
        <f t="shared" si="40"/>
        <v>0</v>
      </c>
      <c r="AF591" s="3"/>
      <c r="AH591" s="9"/>
    </row>
    <row r="592" spans="1:34" ht="10.95" customHeight="1" outlineLevel="1" x14ac:dyDescent="0.25">
      <c r="A592" t="s">
        <v>1532</v>
      </c>
      <c r="C592" s="3" t="s">
        <v>11994</v>
      </c>
      <c r="D592" s="3">
        <v>1196</v>
      </c>
      <c r="E592" s="9">
        <v>2013</v>
      </c>
      <c r="F592" s="7" t="s">
        <v>2533</v>
      </c>
      <c r="G592" s="7" t="s">
        <v>5401</v>
      </c>
      <c r="H592" s="8" t="s">
        <v>12006</v>
      </c>
      <c r="I592" s="8" t="s">
        <v>9219</v>
      </c>
      <c r="J592" s="19">
        <v>3</v>
      </c>
      <c r="K592" s="19" t="s">
        <v>7736</v>
      </c>
      <c r="L592" s="11">
        <v>2.75</v>
      </c>
      <c r="M592" s="11"/>
      <c r="N592" s="24"/>
      <c r="P592" s="32"/>
      <c r="T592" s="19"/>
      <c r="U592" s="3"/>
      <c r="X592" t="str">
        <f t="shared" si="41"/>
        <v/>
      </c>
      <c r="Z592" t="str">
        <f t="shared" si="42"/>
        <v/>
      </c>
      <c r="AB592" s="9"/>
      <c r="AC592" t="s">
        <v>4455</v>
      </c>
      <c r="AD592">
        <f t="shared" si="40"/>
        <v>0</v>
      </c>
      <c r="AF592" s="3"/>
      <c r="AH592" s="9"/>
    </row>
    <row r="593" spans="1:48" ht="10.95" customHeight="1" outlineLevel="1" x14ac:dyDescent="0.25">
      <c r="A593" t="s">
        <v>1532</v>
      </c>
      <c r="C593" s="3" t="s">
        <v>11994</v>
      </c>
      <c r="D593" s="3">
        <v>1197</v>
      </c>
      <c r="E593" s="9">
        <v>2013</v>
      </c>
      <c r="F593" s="7" t="s">
        <v>4451</v>
      </c>
      <c r="G593" s="7" t="s">
        <v>5401</v>
      </c>
      <c r="H593" s="8" t="s">
        <v>12006</v>
      </c>
      <c r="I593" s="8" t="s">
        <v>9219</v>
      </c>
      <c r="J593" s="19">
        <v>3</v>
      </c>
      <c r="K593" s="19" t="s">
        <v>7736</v>
      </c>
      <c r="L593" s="11">
        <v>2.75</v>
      </c>
      <c r="M593" s="11"/>
      <c r="N593" s="24"/>
      <c r="P593" s="32"/>
      <c r="T593" s="19"/>
      <c r="U593" s="3"/>
      <c r="X593" t="str">
        <f t="shared" si="41"/>
        <v/>
      </c>
      <c r="Z593" t="str">
        <f t="shared" si="42"/>
        <v/>
      </c>
      <c r="AB593" s="9"/>
      <c r="AC593" t="s">
        <v>4455</v>
      </c>
      <c r="AD593">
        <f t="shared" si="40"/>
        <v>0</v>
      </c>
      <c r="AF593" s="3"/>
      <c r="AH593" s="9"/>
    </row>
    <row r="594" spans="1:48" ht="10.95" customHeight="1" outlineLevel="1" x14ac:dyDescent="0.25">
      <c r="A594" t="s">
        <v>1532</v>
      </c>
      <c r="C594" s="3" t="s">
        <v>11994</v>
      </c>
      <c r="D594" s="3">
        <v>1198</v>
      </c>
      <c r="E594" s="9">
        <v>2013</v>
      </c>
      <c r="F594" s="7" t="s">
        <v>9217</v>
      </c>
      <c r="G594" s="7" t="s">
        <v>5401</v>
      </c>
      <c r="H594" s="8" t="s">
        <v>12006</v>
      </c>
      <c r="I594" s="8" t="s">
        <v>9219</v>
      </c>
      <c r="J594" s="19">
        <v>3</v>
      </c>
      <c r="K594" s="19" t="s">
        <v>7736</v>
      </c>
      <c r="L594" s="11">
        <v>2.75</v>
      </c>
      <c r="M594" s="11"/>
      <c r="N594" s="24"/>
      <c r="P594" s="32"/>
      <c r="T594" s="19"/>
      <c r="U594" s="3"/>
      <c r="X594" t="str">
        <f t="shared" si="41"/>
        <v/>
      </c>
      <c r="Z594" t="str">
        <f t="shared" si="42"/>
        <v/>
      </c>
      <c r="AB594" s="9"/>
      <c r="AC594" t="s">
        <v>4455</v>
      </c>
      <c r="AD594">
        <f t="shared" si="40"/>
        <v>0</v>
      </c>
      <c r="AF594" s="3"/>
      <c r="AH594" s="9"/>
    </row>
    <row r="595" spans="1:48" ht="10.95" customHeight="1" outlineLevel="1" x14ac:dyDescent="0.25">
      <c r="A595" t="s">
        <v>1532</v>
      </c>
      <c r="C595" s="3" t="s">
        <v>11994</v>
      </c>
      <c r="D595" s="3">
        <v>1199</v>
      </c>
      <c r="E595" s="9">
        <v>2013</v>
      </c>
      <c r="F595" s="10" t="s">
        <v>3873</v>
      </c>
      <c r="G595" s="7" t="s">
        <v>5401</v>
      </c>
      <c r="H595" s="8" t="s">
        <v>12006</v>
      </c>
      <c r="I595" s="8" t="s">
        <v>9219</v>
      </c>
      <c r="J595" s="19">
        <v>3</v>
      </c>
      <c r="K595" s="19" t="s">
        <v>7736</v>
      </c>
      <c r="L595" s="11">
        <v>2.75</v>
      </c>
      <c r="M595" s="11"/>
      <c r="N595" s="24"/>
      <c r="P595" s="32"/>
      <c r="T595" s="19"/>
      <c r="U595" s="3"/>
      <c r="X595" t="str">
        <f t="shared" si="41"/>
        <v/>
      </c>
      <c r="Z595" t="str">
        <f t="shared" si="42"/>
        <v/>
      </c>
      <c r="AB595" s="9"/>
      <c r="AC595" t="s">
        <v>4455</v>
      </c>
      <c r="AD595">
        <f t="shared" si="40"/>
        <v>0</v>
      </c>
      <c r="AF595" s="3"/>
      <c r="AH595" s="9"/>
    </row>
    <row r="596" spans="1:48" ht="10.95" customHeight="1" outlineLevel="1" x14ac:dyDescent="0.25">
      <c r="A596" t="s">
        <v>1532</v>
      </c>
      <c r="C596" s="3" t="s">
        <v>11994</v>
      </c>
      <c r="D596" s="3">
        <v>1200</v>
      </c>
      <c r="E596" s="9">
        <v>2013</v>
      </c>
      <c r="F596" s="10" t="s">
        <v>21706</v>
      </c>
      <c r="G596" s="7" t="s">
        <v>5401</v>
      </c>
      <c r="H596" s="8" t="s">
        <v>12006</v>
      </c>
      <c r="I596" s="8" t="s">
        <v>9219</v>
      </c>
      <c r="J596" s="19">
        <v>3</v>
      </c>
      <c r="K596" s="19" t="s">
        <v>7736</v>
      </c>
      <c r="L596" s="11">
        <v>2.75</v>
      </c>
      <c r="M596" s="11"/>
      <c r="N596" s="24"/>
      <c r="P596" s="32"/>
      <c r="T596" s="19"/>
      <c r="U596" s="3"/>
      <c r="X596" t="str">
        <f t="shared" si="41"/>
        <v/>
      </c>
      <c r="Z596" t="str">
        <f t="shared" si="42"/>
        <v/>
      </c>
      <c r="AB596" s="9"/>
      <c r="AC596" t="s">
        <v>4455</v>
      </c>
      <c r="AD596">
        <f t="shared" si="40"/>
        <v>0</v>
      </c>
      <c r="AF596" s="3"/>
      <c r="AH596" s="9"/>
    </row>
    <row r="597" spans="1:48" ht="10.95" customHeight="1" outlineLevel="1" x14ac:dyDescent="0.25">
      <c r="A597" t="s">
        <v>1532</v>
      </c>
      <c r="C597" s="3" t="s">
        <v>11994</v>
      </c>
      <c r="D597" s="3">
        <v>1201</v>
      </c>
      <c r="E597" s="9">
        <v>2013</v>
      </c>
      <c r="F597" s="10" t="s">
        <v>10889</v>
      </c>
      <c r="G597" s="7" t="s">
        <v>5401</v>
      </c>
      <c r="H597" s="8" t="s">
        <v>12006</v>
      </c>
      <c r="I597" s="8" t="s">
        <v>9219</v>
      </c>
      <c r="J597" s="19">
        <v>3</v>
      </c>
      <c r="K597" s="19" t="s">
        <v>7736</v>
      </c>
      <c r="L597" s="11">
        <v>2.75</v>
      </c>
      <c r="M597" s="11"/>
      <c r="N597" s="24"/>
      <c r="P597" s="32"/>
      <c r="T597" s="19"/>
      <c r="U597" s="3"/>
      <c r="X597" t="str">
        <f t="shared" si="41"/>
        <v/>
      </c>
      <c r="Z597" t="str">
        <f t="shared" si="42"/>
        <v/>
      </c>
      <c r="AB597" s="9"/>
      <c r="AC597" t="s">
        <v>4455</v>
      </c>
      <c r="AD597">
        <f t="shared" si="40"/>
        <v>0</v>
      </c>
      <c r="AF597" s="3"/>
      <c r="AH597" s="9"/>
    </row>
    <row r="598" spans="1:48" ht="10.95" customHeight="1" outlineLevel="1" x14ac:dyDescent="0.25">
      <c r="A598" t="s">
        <v>1532</v>
      </c>
      <c r="C598" s="3" t="s">
        <v>11994</v>
      </c>
      <c r="D598" s="3">
        <v>1233</v>
      </c>
      <c r="E598" s="9">
        <v>2013</v>
      </c>
      <c r="F598" s="7" t="s">
        <v>4772</v>
      </c>
      <c r="G598" s="7" t="s">
        <v>5401</v>
      </c>
      <c r="H598" s="8" t="s">
        <v>12006</v>
      </c>
      <c r="I598" s="8" t="s">
        <v>9220</v>
      </c>
      <c r="J598" s="19">
        <v>3</v>
      </c>
      <c r="K598" s="19" t="s">
        <v>7738</v>
      </c>
      <c r="L598" s="11"/>
      <c r="M598" s="11"/>
      <c r="N598" s="24"/>
      <c r="P598" s="32"/>
      <c r="T598" s="19"/>
      <c r="U598" s="3"/>
      <c r="X598" t="str">
        <f t="shared" si="41"/>
        <v/>
      </c>
      <c r="Z598" t="str">
        <f t="shared" si="42"/>
        <v/>
      </c>
      <c r="AB598" s="9"/>
      <c r="AC598" t="s">
        <v>4455</v>
      </c>
      <c r="AD598">
        <f t="shared" si="40"/>
        <v>0</v>
      </c>
      <c r="AF598" s="3"/>
      <c r="AH598" s="9"/>
    </row>
    <row r="599" spans="1:48" ht="10.95" customHeight="1" outlineLevel="1" x14ac:dyDescent="0.25">
      <c r="A599" t="s">
        <v>1532</v>
      </c>
      <c r="C599" s="3" t="s">
        <v>11994</v>
      </c>
      <c r="D599" s="3">
        <v>1237</v>
      </c>
      <c r="E599" s="9">
        <v>2013</v>
      </c>
      <c r="F599" s="7" t="s">
        <v>4772</v>
      </c>
      <c r="G599" s="7" t="s">
        <v>5401</v>
      </c>
      <c r="H599" s="8" t="s">
        <v>12006</v>
      </c>
      <c r="I599" s="8" t="s">
        <v>9221</v>
      </c>
      <c r="J599" s="19">
        <v>3</v>
      </c>
      <c r="K599" s="19" t="s">
        <v>7736</v>
      </c>
      <c r="L599" s="11">
        <v>6.4</v>
      </c>
      <c r="M599" s="11"/>
      <c r="N599" s="24"/>
      <c r="P599" s="32"/>
      <c r="S599">
        <v>1</v>
      </c>
      <c r="T599" s="19"/>
      <c r="U599" s="3"/>
      <c r="X599" t="str">
        <f t="shared" si="41"/>
        <v/>
      </c>
      <c r="Z599" t="str">
        <f t="shared" si="42"/>
        <v/>
      </c>
      <c r="AB599" s="9"/>
      <c r="AC599" t="s">
        <v>4455</v>
      </c>
      <c r="AD599">
        <f t="shared" si="40"/>
        <v>0</v>
      </c>
      <c r="AF599" s="3"/>
      <c r="AH599" s="9"/>
    </row>
    <row r="600" spans="1:48" ht="10.95" customHeight="1" outlineLevel="1" x14ac:dyDescent="0.25">
      <c r="A600" t="s">
        <v>1532</v>
      </c>
      <c r="C600" s="3" t="s">
        <v>11994</v>
      </c>
      <c r="D600" s="3">
        <v>1289</v>
      </c>
      <c r="E600" s="9">
        <v>2016</v>
      </c>
      <c r="F600" s="7" t="s">
        <v>2533</v>
      </c>
      <c r="G600" s="7" t="s">
        <v>5401</v>
      </c>
      <c r="H600" s="8" t="s">
        <v>4455</v>
      </c>
      <c r="I600" s="8" t="s">
        <v>9222</v>
      </c>
      <c r="J600" s="19">
        <v>5</v>
      </c>
      <c r="K600" s="19" t="s">
        <v>7738</v>
      </c>
      <c r="L600" s="11"/>
      <c r="M600" s="11"/>
      <c r="N600" s="24"/>
      <c r="P600" s="32"/>
      <c r="T600" s="19"/>
      <c r="U600" s="3"/>
      <c r="X600" t="str">
        <f t="shared" si="41"/>
        <v/>
      </c>
      <c r="Z600" t="str">
        <f t="shared" si="42"/>
        <v/>
      </c>
      <c r="AB600" s="9"/>
      <c r="AC600" t="s">
        <v>4455</v>
      </c>
      <c r="AD600">
        <f t="shared" si="40"/>
        <v>0</v>
      </c>
      <c r="AF600" s="3"/>
      <c r="AH600" s="9"/>
    </row>
    <row r="601" spans="1:48" ht="10.95" customHeight="1" outlineLevel="1" x14ac:dyDescent="0.25">
      <c r="A601" t="s">
        <v>1532</v>
      </c>
      <c r="C601" s="3" t="s">
        <v>11994</v>
      </c>
      <c r="D601" s="3">
        <v>1291</v>
      </c>
      <c r="E601" s="9">
        <v>2016</v>
      </c>
      <c r="F601" s="10" t="s">
        <v>10890</v>
      </c>
      <c r="G601" s="7" t="s">
        <v>5401</v>
      </c>
      <c r="H601" s="8" t="s">
        <v>4455</v>
      </c>
      <c r="I601" s="8" t="s">
        <v>9222</v>
      </c>
      <c r="J601" s="19">
        <v>5</v>
      </c>
      <c r="K601" s="19" t="s">
        <v>7738</v>
      </c>
      <c r="L601" s="11"/>
      <c r="M601" s="11"/>
      <c r="N601" s="24"/>
      <c r="P601" s="32"/>
      <c r="T601" s="19"/>
      <c r="U601" s="3"/>
      <c r="X601" t="str">
        <f t="shared" si="41"/>
        <v/>
      </c>
      <c r="Z601" t="str">
        <f t="shared" si="42"/>
        <v/>
      </c>
      <c r="AB601" s="9"/>
      <c r="AC601" t="s">
        <v>4455</v>
      </c>
      <c r="AD601">
        <f t="shared" si="40"/>
        <v>0</v>
      </c>
      <c r="AF601" s="3"/>
      <c r="AH601" s="9"/>
    </row>
    <row r="602" spans="1:48" ht="10.95" customHeight="1" outlineLevel="1" x14ac:dyDescent="0.25">
      <c r="A602" t="s">
        <v>1532</v>
      </c>
      <c r="C602" s="3" t="s">
        <v>11994</v>
      </c>
      <c r="D602" s="3">
        <v>1298</v>
      </c>
      <c r="E602" s="9">
        <v>2016</v>
      </c>
      <c r="F602" s="7" t="s">
        <v>4239</v>
      </c>
      <c r="G602" s="7" t="s">
        <v>5401</v>
      </c>
      <c r="H602" s="8" t="s">
        <v>4455</v>
      </c>
      <c r="I602" s="8" t="s">
        <v>9223</v>
      </c>
      <c r="J602" s="19">
        <v>5</v>
      </c>
      <c r="K602" s="19" t="s">
        <v>7738</v>
      </c>
      <c r="L602" s="11"/>
      <c r="M602" s="11"/>
      <c r="N602" s="24"/>
      <c r="P602" s="32"/>
      <c r="T602" s="19"/>
      <c r="U602" s="3"/>
      <c r="X602" t="str">
        <f t="shared" si="41"/>
        <v/>
      </c>
      <c r="Z602" t="str">
        <f t="shared" si="42"/>
        <v/>
      </c>
      <c r="AB602" s="9"/>
      <c r="AC602" t="s">
        <v>4455</v>
      </c>
      <c r="AD602">
        <f t="shared" si="40"/>
        <v>0</v>
      </c>
      <c r="AF602" s="3"/>
      <c r="AH602" s="9"/>
    </row>
    <row r="603" spans="1:48" ht="10.95" customHeight="1" outlineLevel="1" x14ac:dyDescent="0.25">
      <c r="A603" t="s">
        <v>1532</v>
      </c>
      <c r="C603" s="3" t="s">
        <v>11994</v>
      </c>
      <c r="D603" s="3">
        <v>1299</v>
      </c>
      <c r="E603" s="9">
        <v>2016</v>
      </c>
      <c r="F603" s="7" t="s">
        <v>2533</v>
      </c>
      <c r="G603" s="7" t="s">
        <v>5401</v>
      </c>
      <c r="H603" s="8" t="s">
        <v>12006</v>
      </c>
      <c r="I603" s="8" t="s">
        <v>9223</v>
      </c>
      <c r="J603" s="19">
        <v>3</v>
      </c>
      <c r="K603" s="19" t="s">
        <v>7738</v>
      </c>
      <c r="L603" s="11"/>
      <c r="M603" s="11"/>
      <c r="N603" s="24"/>
      <c r="P603" s="32"/>
      <c r="T603" s="19"/>
      <c r="U603" s="3"/>
      <c r="X603" t="str">
        <f t="shared" si="41"/>
        <v/>
      </c>
      <c r="Z603" t="str">
        <f t="shared" si="42"/>
        <v/>
      </c>
      <c r="AB603" s="9"/>
      <c r="AC603" t="s">
        <v>4455</v>
      </c>
      <c r="AD603">
        <f t="shared" si="40"/>
        <v>0</v>
      </c>
      <c r="AF603" s="3"/>
      <c r="AH603" s="9"/>
    </row>
    <row r="604" spans="1:48" ht="10.95" customHeight="1" outlineLevel="1" x14ac:dyDescent="0.25">
      <c r="A604" t="s">
        <v>1532</v>
      </c>
      <c r="C604" s="3" t="s">
        <v>11994</v>
      </c>
      <c r="D604" s="3">
        <v>1301</v>
      </c>
      <c r="E604" s="9">
        <v>2016</v>
      </c>
      <c r="F604" s="7" t="s">
        <v>4451</v>
      </c>
      <c r="G604" s="7" t="s">
        <v>5401</v>
      </c>
      <c r="H604" s="8" t="s">
        <v>12006</v>
      </c>
      <c r="I604" s="8" t="s">
        <v>9223</v>
      </c>
      <c r="J604" s="19">
        <v>3</v>
      </c>
      <c r="K604" s="19" t="s">
        <v>7738</v>
      </c>
      <c r="L604" s="11"/>
      <c r="M604" s="11"/>
      <c r="N604" s="24"/>
      <c r="P604" s="32"/>
      <c r="T604" s="19"/>
      <c r="U604" s="3"/>
      <c r="X604" t="str">
        <f t="shared" si="41"/>
        <v/>
      </c>
      <c r="Z604" t="str">
        <f t="shared" si="42"/>
        <v/>
      </c>
      <c r="AB604" s="9"/>
      <c r="AC604" t="s">
        <v>4455</v>
      </c>
      <c r="AD604">
        <f t="shared" si="40"/>
        <v>0</v>
      </c>
      <c r="AF604" s="3"/>
      <c r="AH604" s="9"/>
    </row>
    <row r="605" spans="1:48" ht="10.95" customHeight="1" outlineLevel="1" x14ac:dyDescent="0.25">
      <c r="A605" t="s">
        <v>1532</v>
      </c>
      <c r="C605" s="3" t="s">
        <v>11994</v>
      </c>
      <c r="D605" s="3">
        <v>1302</v>
      </c>
      <c r="E605" s="9">
        <v>2016</v>
      </c>
      <c r="F605" s="10" t="s">
        <v>21281</v>
      </c>
      <c r="G605" s="7" t="s">
        <v>5401</v>
      </c>
      <c r="H605" s="8" t="s">
        <v>12006</v>
      </c>
      <c r="I605" s="8" t="s">
        <v>9223</v>
      </c>
      <c r="J605" s="19">
        <v>3</v>
      </c>
      <c r="K605" s="19" t="s">
        <v>7738</v>
      </c>
      <c r="L605" s="11"/>
      <c r="M605" s="11"/>
      <c r="N605" s="24"/>
      <c r="P605" s="32"/>
      <c r="T605" s="19"/>
      <c r="U605" s="3"/>
      <c r="X605" t="str">
        <f t="shared" si="41"/>
        <v/>
      </c>
      <c r="Z605" t="str">
        <f t="shared" si="42"/>
        <v/>
      </c>
      <c r="AB605" s="9"/>
      <c r="AC605" t="s">
        <v>4455</v>
      </c>
      <c r="AD605">
        <f t="shared" si="40"/>
        <v>0</v>
      </c>
      <c r="AF605" s="3"/>
      <c r="AH605" s="9"/>
    </row>
    <row r="606" spans="1:48" ht="10.95" customHeight="1" outlineLevel="1" x14ac:dyDescent="0.25">
      <c r="A606" t="s">
        <v>1532</v>
      </c>
      <c r="C606" s="3" t="s">
        <v>11994</v>
      </c>
      <c r="D606" s="3">
        <v>1336</v>
      </c>
      <c r="E606" s="9">
        <v>2018</v>
      </c>
      <c r="F606" s="10" t="s">
        <v>10890</v>
      </c>
      <c r="G606" s="7" t="s">
        <v>5401</v>
      </c>
      <c r="H606" s="8" t="s">
        <v>4455</v>
      </c>
      <c r="I606" s="8" t="s">
        <v>9224</v>
      </c>
      <c r="J606" s="19">
        <v>5</v>
      </c>
      <c r="K606" s="19" t="s">
        <v>7736</v>
      </c>
      <c r="L606" s="11">
        <v>15</v>
      </c>
      <c r="M606" s="11"/>
      <c r="N606" s="24"/>
      <c r="P606" s="32"/>
      <c r="T606" s="19"/>
      <c r="U606" s="3"/>
      <c r="X606" t="str">
        <f t="shared" si="41"/>
        <v/>
      </c>
      <c r="Z606" t="str">
        <f t="shared" si="42"/>
        <v/>
      </c>
      <c r="AB606" s="9"/>
      <c r="AC606" t="s">
        <v>4455</v>
      </c>
      <c r="AD606">
        <f t="shared" si="40"/>
        <v>0</v>
      </c>
      <c r="AF606" s="3"/>
      <c r="AH606" s="9"/>
    </row>
    <row r="607" spans="1:48" ht="10.95" customHeight="1" outlineLevel="1" x14ac:dyDescent="0.25">
      <c r="A607" t="s">
        <v>1532</v>
      </c>
      <c r="C607" s="3" t="s">
        <v>11994</v>
      </c>
      <c r="D607" s="3">
        <v>1372</v>
      </c>
      <c r="E607" s="9">
        <v>2020</v>
      </c>
      <c r="F607" s="7" t="s">
        <v>584</v>
      </c>
      <c r="G607" s="7" t="s">
        <v>5401</v>
      </c>
      <c r="H607" s="8" t="s">
        <v>12006</v>
      </c>
      <c r="I607" s="8" t="s">
        <v>9225</v>
      </c>
      <c r="J607" s="19">
        <v>3</v>
      </c>
      <c r="K607" s="19" t="s">
        <v>7738</v>
      </c>
      <c r="L607" s="11"/>
      <c r="M607" s="11"/>
      <c r="N607" s="24"/>
      <c r="P607" s="32"/>
      <c r="T607" s="19"/>
      <c r="U607" s="3"/>
      <c r="X607" t="str">
        <f t="shared" si="41"/>
        <v/>
      </c>
      <c r="Z607" t="str">
        <f t="shared" si="42"/>
        <v/>
      </c>
      <c r="AB607" s="9"/>
      <c r="AC607" t="s">
        <v>4455</v>
      </c>
      <c r="AD607">
        <f t="shared" si="40"/>
        <v>0</v>
      </c>
      <c r="AF607" s="3"/>
      <c r="AH607" s="9"/>
    </row>
    <row r="608" spans="1:48" ht="10.95" customHeight="1" x14ac:dyDescent="0.25">
      <c r="A608" s="6" t="s">
        <v>8597</v>
      </c>
      <c r="B608" t="s">
        <v>13277</v>
      </c>
      <c r="C608" s="3" t="s">
        <v>12466</v>
      </c>
      <c r="E608" s="9"/>
      <c r="F608" s="7"/>
      <c r="G608" s="7"/>
      <c r="H608" s="8"/>
      <c r="I608" s="8"/>
      <c r="J608" s="19"/>
      <c r="K608" s="19"/>
      <c r="L608" s="11"/>
      <c r="M608" s="11">
        <f>SUM(L609:L676)</f>
        <v>370.65</v>
      </c>
      <c r="N608" s="24">
        <v>4024</v>
      </c>
      <c r="O608">
        <f>COUNTIF(K609:K676,"*")</f>
        <v>68</v>
      </c>
      <c r="P608" s="32">
        <f>O608/N608</f>
        <v>1.6898608349900597E-2</v>
      </c>
      <c r="Q608">
        <f>COUNTIF(K609:K676,"Y")+COUNTIF(K609:K676,"S")</f>
        <v>68</v>
      </c>
      <c r="T608" s="19" t="s">
        <v>7736</v>
      </c>
      <c r="U608" s="3"/>
      <c r="V608" t="s">
        <v>18668</v>
      </c>
      <c r="X608" t="str">
        <f t="shared" si="41"/>
        <v/>
      </c>
      <c r="Z608" t="str">
        <f t="shared" si="42"/>
        <v/>
      </c>
      <c r="AB608" s="9"/>
      <c r="AE608">
        <f>COUNTIF(AD609:AD676,"1")</f>
        <v>0</v>
      </c>
      <c r="AF608" s="3"/>
      <c r="AH608" s="9"/>
      <c r="AI608">
        <f>COUNTIF($J609:$J676,"1")-COUNTIFS($J609:$J676,"1",$K609:$K676,"V")</f>
        <v>4</v>
      </c>
      <c r="AJ608">
        <f>COUNTIFS($J609:$J676,"1",$K609:$K676,"Y")+COUNTIFS($J609:$J676,"1",$K609:$K676,"s")</f>
        <v>4</v>
      </c>
      <c r="AK608">
        <f>COUNTIF($J609:$J676,"2")-COUNTIFS($J609:$J676,"2",$K609:$K676,"V")</f>
        <v>4</v>
      </c>
      <c r="AL608">
        <f>COUNTIFS($J609:$J676,"2",$K609:$K676,"Y")+COUNTIFS($J609:$J676,"2",$K609:$K676,"s")</f>
        <v>4</v>
      </c>
      <c r="AM608">
        <f>COUNTIF($J609:$J676,"3")-COUNTIFS($J609:$J676,"3",$K609:$K676,"V")</f>
        <v>27</v>
      </c>
      <c r="AN608">
        <f>COUNTIFS($J609:$J676,"3",$K609:$K676,"Y")+COUNTIFS($J609:$J676,"3",$K609:$K676,"s")</f>
        <v>27</v>
      </c>
      <c r="AO608">
        <f>COUNTIF($J609:$J676,"4")-COUNTIFS($J609:$J676,"4",$K609:$K676,"V")</f>
        <v>0</v>
      </c>
      <c r="AP608">
        <f>COUNTIFS($J609:$J676,"4",$K609:$K676,"Y")+COUNTIFS($J609:$J676,"4",$K609:$K676,"s")</f>
        <v>0</v>
      </c>
      <c r="AQ608">
        <f>COUNTIF($J609:$J676,"5")-COUNTIFS($J609:$J676,"5",$K609:$K676,"V")</f>
        <v>21</v>
      </c>
      <c r="AR608">
        <f>COUNTIFS($J609:$J676,"5",$K609:$K676,"Y")+COUNTIFS($J609:$J676,"5",$K609:$K676,"s")</f>
        <v>21</v>
      </c>
      <c r="AS608">
        <f>COUNTIF($J609:$J676,"6")-COUNTIFS($J609:$J676,"6",$K609:$K676,"V")</f>
        <v>0</v>
      </c>
      <c r="AT608">
        <f>COUNTIFS($J609:$J676,"6",$K609:$K676,"Y")+COUNTIFS($J609:$J676,"6",$K609:$K676,"s")</f>
        <v>0</v>
      </c>
      <c r="AU608">
        <f>COUNTIF($J609:$J676,"7")-COUNTIFS($J609:$J676,"7",$K609:$K676,"V")</f>
        <v>12</v>
      </c>
      <c r="AV608">
        <f>COUNTIFS($J609:$J676,"7",$K609:$K676,"Y")+COUNTIFS($J609:$J676,"7",$K609:$K676,"s")</f>
        <v>12</v>
      </c>
    </row>
    <row r="609" spans="1:34" ht="10.95" customHeight="1" outlineLevel="1" x14ac:dyDescent="0.25">
      <c r="A609" t="s">
        <v>5800</v>
      </c>
      <c r="C609" s="3" t="s">
        <v>12466</v>
      </c>
      <c r="D609" s="4">
        <v>128</v>
      </c>
      <c r="E609" s="9">
        <v>1936</v>
      </c>
      <c r="F609" s="21" t="s">
        <v>7569</v>
      </c>
      <c r="G609" s="7" t="s">
        <v>3834</v>
      </c>
      <c r="H609" s="8" t="s">
        <v>20964</v>
      </c>
      <c r="I609" s="8" t="s">
        <v>7568</v>
      </c>
      <c r="J609" s="19">
        <v>3</v>
      </c>
      <c r="K609" s="19" t="s">
        <v>7736</v>
      </c>
      <c r="L609" s="11">
        <v>1.4</v>
      </c>
      <c r="M609" s="11"/>
      <c r="N609" s="24"/>
      <c r="P609" s="32"/>
      <c r="T609" s="19"/>
      <c r="U609" s="3"/>
      <c r="X609" t="str">
        <f t="shared" si="41"/>
        <v/>
      </c>
      <c r="Z609" t="str">
        <f t="shared" si="42"/>
        <v/>
      </c>
      <c r="AB609" s="9"/>
      <c r="AC609" t="s">
        <v>7708</v>
      </c>
      <c r="AD609">
        <f t="shared" ref="AD609:AD640" si="43">COUNTIF(H609,"*Fuji*")</f>
        <v>0</v>
      </c>
      <c r="AF609" s="3"/>
      <c r="AH609" s="9"/>
    </row>
    <row r="610" spans="1:34" ht="10.95" customHeight="1" outlineLevel="1" x14ac:dyDescent="0.25">
      <c r="A610" t="s">
        <v>5800</v>
      </c>
      <c r="C610" s="3" t="s">
        <v>12466</v>
      </c>
      <c r="D610" s="4">
        <v>129</v>
      </c>
      <c r="E610" s="9">
        <v>1936</v>
      </c>
      <c r="F610" s="21" t="s">
        <v>7068</v>
      </c>
      <c r="G610" s="7" t="s">
        <v>1677</v>
      </c>
      <c r="H610" s="8" t="s">
        <v>20964</v>
      </c>
      <c r="I610" s="8" t="s">
        <v>7568</v>
      </c>
      <c r="J610" s="19">
        <v>3</v>
      </c>
      <c r="K610" s="19" t="s">
        <v>7736</v>
      </c>
      <c r="L610" s="11">
        <v>1.4</v>
      </c>
      <c r="M610" s="11"/>
      <c r="N610" s="24"/>
      <c r="P610" s="32"/>
      <c r="T610" s="19"/>
      <c r="U610" s="3"/>
      <c r="X610" t="str">
        <f t="shared" si="41"/>
        <v/>
      </c>
      <c r="Z610" t="str">
        <f t="shared" si="42"/>
        <v/>
      </c>
      <c r="AB610" s="9"/>
      <c r="AC610" t="s">
        <v>7708</v>
      </c>
      <c r="AD610">
        <f t="shared" si="43"/>
        <v>0</v>
      </c>
      <c r="AF610" s="3"/>
      <c r="AH610" s="9"/>
    </row>
    <row r="611" spans="1:34" ht="10.95" customHeight="1" outlineLevel="1" x14ac:dyDescent="0.25">
      <c r="A611" t="s">
        <v>20099</v>
      </c>
      <c r="C611" s="3" t="s">
        <v>12466</v>
      </c>
      <c r="D611" s="3">
        <v>63</v>
      </c>
      <c r="E611" s="9">
        <v>1902</v>
      </c>
      <c r="F611" s="7" t="s">
        <v>1177</v>
      </c>
      <c r="G611" s="7" t="s">
        <v>3090</v>
      </c>
      <c r="H611" s="8" t="s">
        <v>20100</v>
      </c>
      <c r="I611" s="8" t="s">
        <v>20101</v>
      </c>
      <c r="J611" s="19">
        <v>5</v>
      </c>
      <c r="K611" s="19" t="s">
        <v>7736</v>
      </c>
      <c r="L611" s="11">
        <v>0.8</v>
      </c>
      <c r="M611" s="11"/>
      <c r="N611" s="24"/>
      <c r="P611" s="32"/>
      <c r="T611" s="19"/>
      <c r="U611" s="3"/>
      <c r="X611" t="str">
        <f t="shared" si="41"/>
        <v/>
      </c>
      <c r="Z611" t="str">
        <f t="shared" si="42"/>
        <v/>
      </c>
      <c r="AB611" s="9"/>
      <c r="AC611" t="s">
        <v>20100</v>
      </c>
      <c r="AD611">
        <f t="shared" si="43"/>
        <v>0</v>
      </c>
      <c r="AF611" s="3"/>
      <c r="AH611" s="9"/>
    </row>
    <row r="612" spans="1:34" ht="10.95" customHeight="1" outlineLevel="1" x14ac:dyDescent="0.25">
      <c r="A612" t="s">
        <v>5800</v>
      </c>
      <c r="C612" s="3" t="s">
        <v>12466</v>
      </c>
      <c r="D612" s="3">
        <v>530</v>
      </c>
      <c r="E612" s="9">
        <v>1973</v>
      </c>
      <c r="F612" s="21" t="s">
        <v>96</v>
      </c>
      <c r="G612" s="7" t="s">
        <v>5401</v>
      </c>
      <c r="H612" s="8" t="s">
        <v>9038</v>
      </c>
      <c r="I612" s="8" t="s">
        <v>9039</v>
      </c>
      <c r="J612" s="19">
        <v>7</v>
      </c>
      <c r="K612" s="19" t="s">
        <v>7736</v>
      </c>
      <c r="L612" s="11">
        <v>0</v>
      </c>
      <c r="M612" s="11"/>
      <c r="N612" s="24"/>
      <c r="P612" s="32"/>
      <c r="T612" s="19"/>
      <c r="U612" s="3"/>
      <c r="X612" t="str">
        <f t="shared" si="41"/>
        <v/>
      </c>
      <c r="Z612" t="str">
        <f t="shared" si="42"/>
        <v/>
      </c>
      <c r="AB612" s="9"/>
      <c r="AC612" t="s">
        <v>9038</v>
      </c>
      <c r="AD612">
        <f t="shared" si="43"/>
        <v>0</v>
      </c>
      <c r="AF612" s="3"/>
      <c r="AH612" s="9"/>
    </row>
    <row r="613" spans="1:34" ht="10.95" customHeight="1" outlineLevel="1" x14ac:dyDescent="0.25">
      <c r="A613" t="s">
        <v>5800</v>
      </c>
      <c r="C613" s="3" t="s">
        <v>12466</v>
      </c>
      <c r="D613" s="3" t="s">
        <v>18033</v>
      </c>
      <c r="E613" s="9">
        <v>1973</v>
      </c>
      <c r="F613" s="7" t="s">
        <v>14840</v>
      </c>
      <c r="G613" s="7" t="s">
        <v>5401</v>
      </c>
      <c r="H613" s="8" t="s">
        <v>9038</v>
      </c>
      <c r="I613" s="8" t="s">
        <v>9039</v>
      </c>
      <c r="J613" s="19">
        <v>7</v>
      </c>
      <c r="K613" s="19" t="s">
        <v>7736</v>
      </c>
      <c r="L613" s="11">
        <v>3</v>
      </c>
      <c r="M613" s="11"/>
      <c r="N613" s="24"/>
      <c r="P613" s="32"/>
      <c r="T613" s="19"/>
      <c r="U613" s="3"/>
      <c r="X613">
        <f t="shared" si="41"/>
        <v>1</v>
      </c>
      <c r="Z613" t="str">
        <f t="shared" si="42"/>
        <v/>
      </c>
      <c r="AB613" s="9"/>
      <c r="AC613" t="s">
        <v>9038</v>
      </c>
      <c r="AD613">
        <f t="shared" si="43"/>
        <v>0</v>
      </c>
      <c r="AF613" s="3"/>
      <c r="AH613" s="9"/>
    </row>
    <row r="614" spans="1:34" ht="10.95" customHeight="1" outlineLevel="1" x14ac:dyDescent="0.25">
      <c r="A614" t="s">
        <v>5800</v>
      </c>
      <c r="C614" s="3" t="s">
        <v>12466</v>
      </c>
      <c r="D614" s="3">
        <v>560</v>
      </c>
      <c r="E614" s="9">
        <v>1974</v>
      </c>
      <c r="F614" s="21" t="s">
        <v>5141</v>
      </c>
      <c r="G614" s="7" t="s">
        <v>5401</v>
      </c>
      <c r="H614" s="8" t="s">
        <v>9040</v>
      </c>
      <c r="I614" s="8" t="s">
        <v>7560</v>
      </c>
      <c r="J614" s="19">
        <v>7</v>
      </c>
      <c r="K614" s="19" t="s">
        <v>7736</v>
      </c>
      <c r="L614" s="11">
        <v>0</v>
      </c>
      <c r="M614" s="11"/>
      <c r="N614" s="24"/>
      <c r="P614" s="32"/>
      <c r="T614" s="19"/>
      <c r="U614" s="3"/>
      <c r="X614" t="str">
        <f t="shared" si="41"/>
        <v/>
      </c>
      <c r="Z614" t="str">
        <f t="shared" si="42"/>
        <v/>
      </c>
      <c r="AB614" s="9"/>
      <c r="AC614" t="s">
        <v>9040</v>
      </c>
      <c r="AD614">
        <f t="shared" si="43"/>
        <v>0</v>
      </c>
      <c r="AF614" s="3"/>
      <c r="AH614" s="9"/>
    </row>
    <row r="615" spans="1:34" ht="10.95" customHeight="1" outlineLevel="1" x14ac:dyDescent="0.25">
      <c r="A615" t="s">
        <v>5800</v>
      </c>
      <c r="C615" s="3" t="s">
        <v>12466</v>
      </c>
      <c r="D615" s="3" t="s">
        <v>9205</v>
      </c>
      <c r="E615" s="9">
        <v>1974</v>
      </c>
      <c r="F615" s="7" t="s">
        <v>7034</v>
      </c>
      <c r="G615" s="7" t="s">
        <v>5401</v>
      </c>
      <c r="H615" s="8" t="s">
        <v>9040</v>
      </c>
      <c r="I615" s="8" t="s">
        <v>7560</v>
      </c>
      <c r="J615" s="19">
        <v>7</v>
      </c>
      <c r="K615" s="19" t="s">
        <v>7736</v>
      </c>
      <c r="L615" s="11">
        <v>3.25</v>
      </c>
      <c r="M615" s="11"/>
      <c r="N615" s="24"/>
      <c r="P615" s="32"/>
      <c r="T615" s="19"/>
      <c r="U615" s="3"/>
      <c r="X615">
        <f t="shared" si="41"/>
        <v>1</v>
      </c>
      <c r="Z615" t="str">
        <f t="shared" si="42"/>
        <v/>
      </c>
      <c r="AB615" s="9"/>
      <c r="AC615" t="s">
        <v>9040</v>
      </c>
      <c r="AD615">
        <f t="shared" si="43"/>
        <v>0</v>
      </c>
      <c r="AF615" s="3"/>
      <c r="AH615" s="9"/>
    </row>
    <row r="616" spans="1:34" ht="10.95" customHeight="1" outlineLevel="1" x14ac:dyDescent="0.25">
      <c r="A616" t="s">
        <v>5800</v>
      </c>
      <c r="C616" s="3" t="s">
        <v>12466</v>
      </c>
      <c r="D616" s="3" t="s">
        <v>7700</v>
      </c>
      <c r="E616" s="9">
        <v>1978</v>
      </c>
      <c r="F616" s="7" t="s">
        <v>8967</v>
      </c>
      <c r="G616" s="7" t="s">
        <v>5401</v>
      </c>
      <c r="H616" s="8" t="s">
        <v>6534</v>
      </c>
      <c r="I616" s="8" t="s">
        <v>8968</v>
      </c>
      <c r="J616" s="19">
        <v>3</v>
      </c>
      <c r="K616" s="19" t="s">
        <v>7736</v>
      </c>
      <c r="L616" s="11">
        <v>8</v>
      </c>
      <c r="M616" s="11"/>
      <c r="N616" s="24"/>
      <c r="P616" s="32"/>
      <c r="T616" s="19"/>
      <c r="U616" s="3"/>
      <c r="X616">
        <f t="shared" si="41"/>
        <v>1</v>
      </c>
      <c r="Y616">
        <v>1</v>
      </c>
      <c r="Z616" t="str">
        <f t="shared" si="42"/>
        <v/>
      </c>
      <c r="AB616" s="9"/>
      <c r="AC616" t="s">
        <v>6534</v>
      </c>
      <c r="AD616">
        <f t="shared" si="43"/>
        <v>0</v>
      </c>
      <c r="AF616" s="3"/>
      <c r="AH616" s="9"/>
    </row>
    <row r="617" spans="1:34" ht="10.95" customHeight="1" outlineLevel="1" x14ac:dyDescent="0.25">
      <c r="A617" t="s">
        <v>5800</v>
      </c>
      <c r="C617" s="3" t="s">
        <v>12466</v>
      </c>
      <c r="D617" s="3" t="s">
        <v>7700</v>
      </c>
      <c r="E617" s="9">
        <v>1978</v>
      </c>
      <c r="F617" s="7"/>
      <c r="G617" s="7"/>
      <c r="H617" s="8" t="s">
        <v>20965</v>
      </c>
      <c r="I617" s="8" t="s">
        <v>19941</v>
      </c>
      <c r="J617" s="19">
        <v>3</v>
      </c>
      <c r="K617" s="19" t="s">
        <v>7736</v>
      </c>
      <c r="L617" s="11">
        <v>0</v>
      </c>
      <c r="M617" s="11"/>
      <c r="N617" s="24"/>
      <c r="P617" s="32"/>
      <c r="T617" s="19"/>
      <c r="U617" s="3"/>
      <c r="X617" t="str">
        <f t="shared" si="41"/>
        <v/>
      </c>
      <c r="Z617" t="str">
        <f t="shared" si="42"/>
        <v/>
      </c>
      <c r="AB617" s="9"/>
      <c r="AC617" t="s">
        <v>7722</v>
      </c>
      <c r="AD617">
        <f t="shared" si="43"/>
        <v>0</v>
      </c>
      <c r="AF617" s="3"/>
      <c r="AH617" s="9"/>
    </row>
    <row r="618" spans="1:34" ht="10.95" customHeight="1" outlineLevel="1" x14ac:dyDescent="0.25">
      <c r="A618" t="s">
        <v>5800</v>
      </c>
      <c r="C618" s="3" t="s">
        <v>12466</v>
      </c>
      <c r="D618" s="3">
        <v>704</v>
      </c>
      <c r="E618" s="9">
        <v>1980</v>
      </c>
      <c r="F618" s="7"/>
      <c r="G618" s="7"/>
      <c r="H618" s="8" t="s">
        <v>857</v>
      </c>
      <c r="I618" s="8" t="s">
        <v>8497</v>
      </c>
      <c r="J618" s="19">
        <v>1</v>
      </c>
      <c r="K618" s="19" t="s">
        <v>7736</v>
      </c>
      <c r="L618" s="11">
        <v>2</v>
      </c>
      <c r="M618" s="11"/>
      <c r="N618" s="24"/>
      <c r="P618" s="32"/>
      <c r="T618" s="19"/>
      <c r="U618" s="3"/>
      <c r="X618" t="str">
        <f t="shared" si="41"/>
        <v/>
      </c>
      <c r="Y618">
        <v>1</v>
      </c>
      <c r="Z618" t="str">
        <f t="shared" si="42"/>
        <v/>
      </c>
      <c r="AB618" s="9"/>
      <c r="AC618" t="s">
        <v>857</v>
      </c>
      <c r="AD618">
        <f t="shared" si="43"/>
        <v>0</v>
      </c>
      <c r="AF618" s="3"/>
      <c r="AH618" s="9"/>
    </row>
    <row r="619" spans="1:34" ht="10.95" customHeight="1" outlineLevel="1" x14ac:dyDescent="0.25">
      <c r="A619" t="s">
        <v>5800</v>
      </c>
      <c r="C619" s="3" t="s">
        <v>12466</v>
      </c>
      <c r="D619" s="3" t="s">
        <v>7700</v>
      </c>
      <c r="E619" s="9">
        <v>1980</v>
      </c>
      <c r="F619" s="7" t="s">
        <v>7588</v>
      </c>
      <c r="G619" s="7" t="s">
        <v>5401</v>
      </c>
      <c r="H619" s="8" t="s">
        <v>6534</v>
      </c>
      <c r="I619" s="8" t="s">
        <v>7589</v>
      </c>
      <c r="J619" s="19">
        <v>3</v>
      </c>
      <c r="K619" s="19" t="s">
        <v>7736</v>
      </c>
      <c r="L619" s="11">
        <v>6.5</v>
      </c>
      <c r="M619" s="11"/>
      <c r="N619" s="24"/>
      <c r="P619" s="32"/>
      <c r="T619" s="19"/>
      <c r="U619" s="3"/>
      <c r="X619" t="str">
        <f t="shared" si="41"/>
        <v/>
      </c>
      <c r="Z619" t="str">
        <f t="shared" si="42"/>
        <v/>
      </c>
      <c r="AB619" s="9"/>
      <c r="AC619" t="s">
        <v>6534</v>
      </c>
      <c r="AD619">
        <f t="shared" si="43"/>
        <v>0</v>
      </c>
      <c r="AF619" s="3"/>
      <c r="AH619" s="9"/>
    </row>
    <row r="620" spans="1:34" ht="10.95" customHeight="1" outlineLevel="1" x14ac:dyDescent="0.25">
      <c r="A620" t="s">
        <v>5800</v>
      </c>
      <c r="C620" s="3" t="s">
        <v>12466</v>
      </c>
      <c r="D620" s="4">
        <v>1035</v>
      </c>
      <c r="E620" s="9">
        <v>1987</v>
      </c>
      <c r="F620" s="21" t="s">
        <v>3671</v>
      </c>
      <c r="G620" s="7" t="s">
        <v>5401</v>
      </c>
      <c r="H620" s="8" t="s">
        <v>7709</v>
      </c>
      <c r="I620" s="8" t="s">
        <v>7567</v>
      </c>
      <c r="J620" s="19">
        <v>3</v>
      </c>
      <c r="K620" s="19" t="s">
        <v>7736</v>
      </c>
      <c r="L620" s="11">
        <v>0.5</v>
      </c>
      <c r="M620" s="11"/>
      <c r="N620" s="24"/>
      <c r="P620" s="32"/>
      <c r="T620" s="19"/>
      <c r="U620" s="3" t="s">
        <v>3670</v>
      </c>
      <c r="X620" t="str">
        <f t="shared" si="41"/>
        <v/>
      </c>
      <c r="Z620" t="str">
        <f t="shared" si="42"/>
        <v/>
      </c>
      <c r="AB620" s="9"/>
      <c r="AC620" t="s">
        <v>7709</v>
      </c>
      <c r="AD620">
        <f t="shared" si="43"/>
        <v>0</v>
      </c>
      <c r="AF620" s="3"/>
      <c r="AG620" t="s">
        <v>1465</v>
      </c>
      <c r="AH620" s="9" t="s">
        <v>4613</v>
      </c>
    </row>
    <row r="621" spans="1:34" ht="10.95" customHeight="1" outlineLevel="1" x14ac:dyDescent="0.25">
      <c r="A621" t="s">
        <v>5800</v>
      </c>
      <c r="C621" s="3" t="s">
        <v>12466</v>
      </c>
      <c r="D621" s="4">
        <v>1036</v>
      </c>
      <c r="E621" s="9">
        <v>1987</v>
      </c>
      <c r="F621" s="21" t="s">
        <v>3671</v>
      </c>
      <c r="G621" s="7" t="s">
        <v>5401</v>
      </c>
      <c r="H621" s="8" t="s">
        <v>7709</v>
      </c>
      <c r="I621" s="8" t="s">
        <v>7567</v>
      </c>
      <c r="J621" s="19">
        <v>3</v>
      </c>
      <c r="K621" s="19" t="s">
        <v>7736</v>
      </c>
      <c r="L621" s="11">
        <v>0.5</v>
      </c>
      <c r="M621" s="11"/>
      <c r="N621" s="24"/>
      <c r="P621" s="32"/>
      <c r="T621" s="19"/>
      <c r="U621" s="3" t="s">
        <v>6316</v>
      </c>
      <c r="X621" t="str">
        <f t="shared" si="41"/>
        <v/>
      </c>
      <c r="Z621" t="str">
        <f t="shared" si="42"/>
        <v/>
      </c>
      <c r="AB621" s="9"/>
      <c r="AC621" t="s">
        <v>7709</v>
      </c>
      <c r="AD621">
        <f t="shared" si="43"/>
        <v>0</v>
      </c>
      <c r="AF621" s="3"/>
      <c r="AG621" t="s">
        <v>1465</v>
      </c>
      <c r="AH621" s="9" t="s">
        <v>4613</v>
      </c>
    </row>
    <row r="622" spans="1:34" ht="10.95" customHeight="1" outlineLevel="1" x14ac:dyDescent="0.25">
      <c r="A622" t="s">
        <v>5800</v>
      </c>
      <c r="C622" s="3" t="s">
        <v>12466</v>
      </c>
      <c r="D622" s="3" t="s">
        <v>8044</v>
      </c>
      <c r="E622" s="9">
        <v>1987</v>
      </c>
      <c r="F622" s="21" t="s">
        <v>7034</v>
      </c>
      <c r="G622" s="7" t="s">
        <v>5401</v>
      </c>
      <c r="H622" s="8" t="s">
        <v>7709</v>
      </c>
      <c r="I622" s="8" t="s">
        <v>7567</v>
      </c>
      <c r="J622" s="19">
        <v>3</v>
      </c>
      <c r="K622" s="19" t="s">
        <v>7736</v>
      </c>
      <c r="L622" s="11">
        <v>5</v>
      </c>
      <c r="M622" s="11"/>
      <c r="N622" s="24"/>
      <c r="P622" s="32"/>
      <c r="T622" s="19"/>
      <c r="U622" s="3"/>
      <c r="X622">
        <f t="shared" si="41"/>
        <v>1</v>
      </c>
      <c r="Z622" t="str">
        <f t="shared" si="42"/>
        <v/>
      </c>
      <c r="AB622" s="9"/>
      <c r="AC622" t="s">
        <v>7709</v>
      </c>
      <c r="AD622">
        <f t="shared" si="43"/>
        <v>0</v>
      </c>
      <c r="AF622" s="3"/>
      <c r="AG622" t="s">
        <v>1465</v>
      </c>
      <c r="AH622" s="9"/>
    </row>
    <row r="623" spans="1:34" ht="10.95" customHeight="1" outlineLevel="1" x14ac:dyDescent="0.25">
      <c r="A623" t="s">
        <v>5800</v>
      </c>
      <c r="C623" s="3" t="s">
        <v>12466</v>
      </c>
      <c r="D623" s="4">
        <v>1542</v>
      </c>
      <c r="E623" s="9">
        <v>1996</v>
      </c>
      <c r="F623" s="39" t="s">
        <v>6317</v>
      </c>
      <c r="G623" s="7" t="s">
        <v>5401</v>
      </c>
      <c r="H623" s="8" t="s">
        <v>6534</v>
      </c>
      <c r="I623" s="8" t="s">
        <v>7570</v>
      </c>
      <c r="J623" s="19">
        <v>5</v>
      </c>
      <c r="K623" s="19" t="s">
        <v>7736</v>
      </c>
      <c r="L623" s="11">
        <v>2.5</v>
      </c>
      <c r="M623" s="11"/>
      <c r="N623" s="24"/>
      <c r="P623" s="32"/>
      <c r="T623" s="19"/>
      <c r="U623" s="3">
        <v>1488</v>
      </c>
      <c r="X623" t="str">
        <f t="shared" si="41"/>
        <v/>
      </c>
      <c r="Z623" t="str">
        <f t="shared" si="42"/>
        <v/>
      </c>
      <c r="AB623" s="9"/>
      <c r="AC623" t="s">
        <v>6534</v>
      </c>
      <c r="AD623">
        <f t="shared" si="43"/>
        <v>0</v>
      </c>
      <c r="AF623" s="3"/>
      <c r="AG623" t="s">
        <v>1834</v>
      </c>
      <c r="AH623" s="9" t="s">
        <v>4925</v>
      </c>
    </row>
    <row r="624" spans="1:34" ht="10.95" customHeight="1" outlineLevel="1" x14ac:dyDescent="0.25">
      <c r="A624" t="s">
        <v>5800</v>
      </c>
      <c r="C624" s="3" t="s">
        <v>12466</v>
      </c>
      <c r="D624" s="3">
        <v>1597</v>
      </c>
      <c r="E624" s="9">
        <v>1996</v>
      </c>
      <c r="F624" s="10" t="s">
        <v>4650</v>
      </c>
      <c r="G624" s="7" t="s">
        <v>5401</v>
      </c>
      <c r="H624" s="8" t="s">
        <v>9617</v>
      </c>
      <c r="I624" s="8" t="s">
        <v>20039</v>
      </c>
      <c r="J624" s="19">
        <v>7</v>
      </c>
      <c r="K624" s="19" t="s">
        <v>7736</v>
      </c>
      <c r="L624" s="11">
        <v>3.5</v>
      </c>
      <c r="M624" s="11"/>
      <c r="N624" s="24"/>
      <c r="P624" s="32"/>
      <c r="T624" s="19"/>
      <c r="U624" s="3"/>
      <c r="X624" t="str">
        <f t="shared" si="41"/>
        <v/>
      </c>
      <c r="Z624" t="str">
        <f t="shared" si="42"/>
        <v/>
      </c>
      <c r="AB624" s="9"/>
      <c r="AC624" t="s">
        <v>9617</v>
      </c>
      <c r="AD624">
        <f t="shared" si="43"/>
        <v>0</v>
      </c>
      <c r="AF624" s="3"/>
      <c r="AH624" s="9"/>
    </row>
    <row r="625" spans="1:34" ht="10.95" customHeight="1" outlineLevel="1" x14ac:dyDescent="0.25">
      <c r="A625" t="s">
        <v>5800</v>
      </c>
      <c r="C625" s="3" t="s">
        <v>12466</v>
      </c>
      <c r="D625" s="3" t="s">
        <v>20045</v>
      </c>
      <c r="E625" s="9">
        <v>1996</v>
      </c>
      <c r="F625" s="7" t="s">
        <v>8053</v>
      </c>
      <c r="G625" s="7" t="s">
        <v>5401</v>
      </c>
      <c r="H625" s="8" t="s">
        <v>9617</v>
      </c>
      <c r="I625" s="8" t="s">
        <v>20039</v>
      </c>
      <c r="J625" s="19">
        <v>7</v>
      </c>
      <c r="K625" s="19" t="s">
        <v>7736</v>
      </c>
      <c r="L625" s="11">
        <v>6</v>
      </c>
      <c r="M625" s="11"/>
      <c r="N625" s="24"/>
      <c r="P625" s="32"/>
      <c r="T625" s="19"/>
      <c r="U625" s="3"/>
      <c r="X625" t="str">
        <f t="shared" si="41"/>
        <v/>
      </c>
      <c r="Z625" t="str">
        <f t="shared" si="42"/>
        <v/>
      </c>
      <c r="AB625" s="9"/>
      <c r="AC625" t="s">
        <v>9617</v>
      </c>
      <c r="AD625">
        <f t="shared" si="43"/>
        <v>0</v>
      </c>
      <c r="AF625" s="3"/>
      <c r="AH625" s="9"/>
    </row>
    <row r="626" spans="1:34" ht="10.95" customHeight="1" outlineLevel="1" x14ac:dyDescent="0.25">
      <c r="A626" t="s">
        <v>5800</v>
      </c>
      <c r="C626" s="3" t="s">
        <v>12466</v>
      </c>
      <c r="D626" s="3" t="s">
        <v>20045</v>
      </c>
      <c r="E626" s="9">
        <v>1996</v>
      </c>
      <c r="F626" s="7" t="s">
        <v>7034</v>
      </c>
      <c r="G626" s="7" t="s">
        <v>5401</v>
      </c>
      <c r="H626" s="8" t="s">
        <v>9617</v>
      </c>
      <c r="I626" s="8" t="s">
        <v>20039</v>
      </c>
      <c r="J626" s="19">
        <v>7</v>
      </c>
      <c r="K626" s="19" t="s">
        <v>7736</v>
      </c>
      <c r="L626" s="11">
        <v>2</v>
      </c>
      <c r="M626" s="11"/>
      <c r="N626" s="24"/>
      <c r="P626" s="32"/>
      <c r="T626" s="19"/>
      <c r="U626" s="3"/>
      <c r="X626">
        <f t="shared" si="41"/>
        <v>1</v>
      </c>
      <c r="Z626" t="str">
        <f t="shared" si="42"/>
        <v/>
      </c>
      <c r="AB626" s="9"/>
      <c r="AC626" t="s">
        <v>9617</v>
      </c>
      <c r="AD626">
        <f t="shared" si="43"/>
        <v>0</v>
      </c>
      <c r="AF626" s="3"/>
      <c r="AH626" s="9"/>
    </row>
    <row r="627" spans="1:34" ht="10.95" customHeight="1" outlineLevel="1" x14ac:dyDescent="0.25">
      <c r="A627" t="s">
        <v>5800</v>
      </c>
      <c r="C627" s="3" t="s">
        <v>12466</v>
      </c>
      <c r="D627" s="4">
        <v>1933</v>
      </c>
      <c r="E627" s="9">
        <v>2000</v>
      </c>
      <c r="F627" s="39" t="s">
        <v>6317</v>
      </c>
      <c r="G627" s="7" t="s">
        <v>5401</v>
      </c>
      <c r="H627" s="8" t="s">
        <v>7711</v>
      </c>
      <c r="I627" s="8" t="s">
        <v>7571</v>
      </c>
      <c r="J627" s="19">
        <v>5</v>
      </c>
      <c r="K627" s="19" t="s">
        <v>7736</v>
      </c>
      <c r="L627" s="11">
        <v>3.2</v>
      </c>
      <c r="M627" s="11"/>
      <c r="N627" s="24"/>
      <c r="P627" s="32"/>
      <c r="T627" s="19"/>
      <c r="U627" s="3"/>
      <c r="X627" t="str">
        <f t="shared" si="41"/>
        <v/>
      </c>
      <c r="Z627" t="str">
        <f t="shared" si="42"/>
        <v/>
      </c>
      <c r="AB627" s="9"/>
      <c r="AC627" t="s">
        <v>7711</v>
      </c>
      <c r="AD627">
        <f t="shared" si="43"/>
        <v>0</v>
      </c>
      <c r="AF627" s="3"/>
      <c r="AH627" s="9"/>
    </row>
    <row r="628" spans="1:34" ht="10.95" customHeight="1" outlineLevel="1" x14ac:dyDescent="0.25">
      <c r="A628" t="s">
        <v>5800</v>
      </c>
      <c r="C628" s="3" t="s">
        <v>12466</v>
      </c>
      <c r="D628" s="4">
        <v>2601</v>
      </c>
      <c r="E628" s="9">
        <v>2007</v>
      </c>
      <c r="F628" s="39" t="s">
        <v>22068</v>
      </c>
      <c r="G628" s="7" t="s">
        <v>5401</v>
      </c>
      <c r="H628" s="8" t="s">
        <v>6534</v>
      </c>
      <c r="I628" s="8" t="s">
        <v>7573</v>
      </c>
      <c r="J628" s="19">
        <v>3</v>
      </c>
      <c r="K628" s="19" t="s">
        <v>7736</v>
      </c>
      <c r="L628" s="11">
        <v>5.6</v>
      </c>
      <c r="M628" s="11"/>
      <c r="N628" s="24"/>
      <c r="P628" s="32"/>
      <c r="T628" s="19"/>
      <c r="U628" s="3"/>
      <c r="X628" t="str">
        <f t="shared" si="41"/>
        <v/>
      </c>
      <c r="Z628" t="str">
        <f t="shared" si="42"/>
        <v/>
      </c>
      <c r="AB628" s="9"/>
      <c r="AC628" t="s">
        <v>6534</v>
      </c>
      <c r="AD628">
        <f t="shared" si="43"/>
        <v>0</v>
      </c>
      <c r="AF628" s="3"/>
      <c r="AH628" s="9"/>
    </row>
    <row r="629" spans="1:34" ht="10.95" customHeight="1" outlineLevel="1" x14ac:dyDescent="0.25">
      <c r="A629" t="s">
        <v>5800</v>
      </c>
      <c r="C629" s="3" t="s">
        <v>12466</v>
      </c>
      <c r="D629" s="4" t="s">
        <v>8067</v>
      </c>
      <c r="E629" s="9">
        <v>2007</v>
      </c>
      <c r="F629" s="21" t="s">
        <v>7034</v>
      </c>
      <c r="G629" s="7" t="s">
        <v>5401</v>
      </c>
      <c r="H629" s="8" t="s">
        <v>6534</v>
      </c>
      <c r="I629" s="8" t="s">
        <v>7573</v>
      </c>
      <c r="J629" s="19">
        <v>3</v>
      </c>
      <c r="K629" s="19" t="s">
        <v>7736</v>
      </c>
      <c r="L629" s="11">
        <v>15</v>
      </c>
      <c r="M629" s="11"/>
      <c r="N629" s="24"/>
      <c r="P629" s="32"/>
      <c r="T629" s="19"/>
      <c r="U629" s="3"/>
      <c r="X629">
        <f t="shared" si="41"/>
        <v>1</v>
      </c>
      <c r="Z629" t="str">
        <f t="shared" si="42"/>
        <v/>
      </c>
      <c r="AB629" s="9"/>
      <c r="AC629" t="s">
        <v>6534</v>
      </c>
      <c r="AD629">
        <f t="shared" si="43"/>
        <v>0</v>
      </c>
      <c r="AF629" s="3"/>
      <c r="AH629" s="9"/>
    </row>
    <row r="630" spans="1:34" ht="10.95" customHeight="1" outlineLevel="1" x14ac:dyDescent="0.25">
      <c r="A630" t="s">
        <v>5800</v>
      </c>
      <c r="C630" s="3" t="s">
        <v>12466</v>
      </c>
      <c r="D630" s="4" t="s">
        <v>8057</v>
      </c>
      <c r="E630" s="9">
        <v>2007</v>
      </c>
      <c r="F630" s="21" t="s">
        <v>8048</v>
      </c>
      <c r="G630" s="7" t="s">
        <v>5401</v>
      </c>
      <c r="H630" s="8" t="s">
        <v>6534</v>
      </c>
      <c r="I630" s="8" t="s">
        <v>7573</v>
      </c>
      <c r="J630" s="19">
        <v>3</v>
      </c>
      <c r="K630" s="19" t="s">
        <v>7736</v>
      </c>
      <c r="L630" s="11">
        <v>7</v>
      </c>
      <c r="M630" s="11"/>
      <c r="N630" s="24"/>
      <c r="P630" s="32"/>
      <c r="T630" s="19"/>
      <c r="U630" s="3"/>
      <c r="X630" t="str">
        <f t="shared" si="41"/>
        <v/>
      </c>
      <c r="Z630" t="str">
        <f t="shared" si="42"/>
        <v/>
      </c>
      <c r="AB630" s="9"/>
      <c r="AC630" t="s">
        <v>6534</v>
      </c>
      <c r="AD630">
        <f t="shared" si="43"/>
        <v>0</v>
      </c>
      <c r="AF630" s="3"/>
      <c r="AH630" s="9"/>
    </row>
    <row r="631" spans="1:34" ht="10.95" customHeight="1" outlineLevel="1" x14ac:dyDescent="0.25">
      <c r="A631" t="s">
        <v>5800</v>
      </c>
      <c r="C631" s="3" t="s">
        <v>12466</v>
      </c>
      <c r="D631" s="4">
        <v>2765</v>
      </c>
      <c r="E631" s="9">
        <v>2008</v>
      </c>
      <c r="F631" s="39" t="s">
        <v>22069</v>
      </c>
      <c r="G631" s="7" t="s">
        <v>5401</v>
      </c>
      <c r="H631" s="8" t="s">
        <v>7713</v>
      </c>
      <c r="I631" s="8" t="s">
        <v>7574</v>
      </c>
      <c r="J631" s="19">
        <v>5</v>
      </c>
      <c r="K631" s="19" t="s">
        <v>7736</v>
      </c>
      <c r="L631" s="11">
        <v>5</v>
      </c>
      <c r="M631" s="11"/>
      <c r="N631" s="24"/>
      <c r="P631" s="32"/>
      <c r="T631" s="19"/>
      <c r="U631" s="3"/>
      <c r="X631" t="str">
        <f t="shared" si="41"/>
        <v/>
      </c>
      <c r="Z631" t="str">
        <f t="shared" si="42"/>
        <v/>
      </c>
      <c r="AB631" s="9"/>
      <c r="AC631" t="s">
        <v>7713</v>
      </c>
      <c r="AD631">
        <f t="shared" si="43"/>
        <v>0</v>
      </c>
      <c r="AF631" s="3"/>
      <c r="AH631" s="9"/>
    </row>
    <row r="632" spans="1:34" ht="10.95" customHeight="1" outlineLevel="1" x14ac:dyDescent="0.25">
      <c r="A632" t="s">
        <v>5800</v>
      </c>
      <c r="C632" s="3" t="s">
        <v>12466</v>
      </c>
      <c r="D632" s="4">
        <v>2952</v>
      </c>
      <c r="E632" s="9">
        <v>2010</v>
      </c>
      <c r="F632" s="39" t="s">
        <v>2985</v>
      </c>
      <c r="G632" s="7" t="s">
        <v>5401</v>
      </c>
      <c r="H632" s="8" t="s">
        <v>7714</v>
      </c>
      <c r="I632" s="8" t="s">
        <v>7575</v>
      </c>
      <c r="J632" s="19">
        <v>5</v>
      </c>
      <c r="K632" s="19" t="s">
        <v>7736</v>
      </c>
      <c r="L632" s="11">
        <v>6.5</v>
      </c>
      <c r="M632" s="11"/>
      <c r="N632" s="24"/>
      <c r="P632" s="32"/>
      <c r="T632" s="19"/>
      <c r="U632" s="3"/>
      <c r="X632" t="str">
        <f t="shared" si="41"/>
        <v/>
      </c>
      <c r="Z632" t="str">
        <f t="shared" si="42"/>
        <v/>
      </c>
      <c r="AB632" s="9"/>
      <c r="AC632" t="s">
        <v>7714</v>
      </c>
      <c r="AD632">
        <f t="shared" si="43"/>
        <v>0</v>
      </c>
      <c r="AF632" s="3"/>
      <c r="AH632" s="9"/>
    </row>
    <row r="633" spans="1:34" ht="10.95" customHeight="1" outlineLevel="1" x14ac:dyDescent="0.25">
      <c r="A633" t="s">
        <v>5800</v>
      </c>
      <c r="C633" s="3" t="s">
        <v>12466</v>
      </c>
      <c r="D633" s="4" t="s">
        <v>8068</v>
      </c>
      <c r="E633" s="9">
        <v>2010</v>
      </c>
      <c r="F633" s="21" t="s">
        <v>7034</v>
      </c>
      <c r="G633" s="7" t="s">
        <v>5401</v>
      </c>
      <c r="H633" s="8" t="s">
        <v>7714</v>
      </c>
      <c r="I633" s="8" t="s">
        <v>7575</v>
      </c>
      <c r="J633" s="19">
        <v>5</v>
      </c>
      <c r="K633" s="19" t="s">
        <v>7736</v>
      </c>
      <c r="L633" s="11">
        <v>8</v>
      </c>
      <c r="M633" s="11"/>
      <c r="N633" s="24"/>
      <c r="P633" s="32"/>
      <c r="T633" s="19"/>
      <c r="U633" s="3"/>
      <c r="X633">
        <f t="shared" si="41"/>
        <v>1</v>
      </c>
      <c r="Z633" t="str">
        <f t="shared" si="42"/>
        <v/>
      </c>
      <c r="AB633" s="9"/>
      <c r="AC633" t="s">
        <v>7714</v>
      </c>
      <c r="AD633">
        <f t="shared" si="43"/>
        <v>0</v>
      </c>
      <c r="AF633" s="3"/>
      <c r="AH633" s="9"/>
    </row>
    <row r="634" spans="1:34" ht="10.95" customHeight="1" outlineLevel="1" x14ac:dyDescent="0.25">
      <c r="A634" t="s">
        <v>5800</v>
      </c>
      <c r="C634" s="3" t="s">
        <v>12466</v>
      </c>
      <c r="D634" s="3">
        <v>3133</v>
      </c>
      <c r="E634" s="9">
        <v>2012</v>
      </c>
      <c r="F634" s="7" t="s">
        <v>2977</v>
      </c>
      <c r="G634" s="7" t="s">
        <v>5401</v>
      </c>
      <c r="H634" s="8" t="s">
        <v>20966</v>
      </c>
      <c r="I634" s="8" t="s">
        <v>7576</v>
      </c>
      <c r="J634" s="19">
        <v>3</v>
      </c>
      <c r="K634" s="19" t="s">
        <v>7736</v>
      </c>
      <c r="L634" s="11">
        <v>0.5</v>
      </c>
      <c r="M634" s="11"/>
      <c r="N634" s="24"/>
      <c r="P634" s="32"/>
      <c r="S634">
        <v>1</v>
      </c>
      <c r="T634" s="19"/>
      <c r="U634" s="3"/>
      <c r="X634" t="str">
        <f t="shared" si="41"/>
        <v/>
      </c>
      <c r="Z634" t="str">
        <f t="shared" si="42"/>
        <v/>
      </c>
      <c r="AB634" s="9"/>
      <c r="AC634" t="s">
        <v>7715</v>
      </c>
      <c r="AD634">
        <f t="shared" si="43"/>
        <v>0</v>
      </c>
      <c r="AF634" s="3"/>
      <c r="AH634" s="9"/>
    </row>
    <row r="635" spans="1:34" ht="10.95" customHeight="1" outlineLevel="1" x14ac:dyDescent="0.25">
      <c r="A635" t="s">
        <v>5800</v>
      </c>
      <c r="C635" s="3" t="s">
        <v>12466</v>
      </c>
      <c r="D635" s="4" t="s">
        <v>8969</v>
      </c>
      <c r="E635" s="9">
        <v>2012</v>
      </c>
      <c r="F635" s="21" t="s">
        <v>8045</v>
      </c>
      <c r="G635" s="7" t="s">
        <v>5401</v>
      </c>
      <c r="H635" s="8" t="s">
        <v>20966</v>
      </c>
      <c r="I635" s="8" t="s">
        <v>7576</v>
      </c>
      <c r="J635" s="19">
        <v>3</v>
      </c>
      <c r="K635" s="19" t="s">
        <v>7736</v>
      </c>
      <c r="L635" s="11">
        <v>10</v>
      </c>
      <c r="M635" s="11"/>
      <c r="N635" s="24"/>
      <c r="P635" s="32"/>
      <c r="T635" s="19"/>
      <c r="U635" s="3"/>
      <c r="X635" t="str">
        <f t="shared" si="41"/>
        <v/>
      </c>
      <c r="Z635" t="str">
        <f t="shared" si="42"/>
        <v/>
      </c>
      <c r="AB635" s="9"/>
      <c r="AC635" t="s">
        <v>7715</v>
      </c>
      <c r="AD635">
        <f t="shared" si="43"/>
        <v>0</v>
      </c>
      <c r="AF635" s="3"/>
      <c r="AH635" s="9"/>
    </row>
    <row r="636" spans="1:34" ht="10.95" customHeight="1" outlineLevel="1" x14ac:dyDescent="0.25">
      <c r="A636" t="s">
        <v>5800</v>
      </c>
      <c r="C636" s="3" t="s">
        <v>12466</v>
      </c>
      <c r="D636" s="4">
        <v>3384</v>
      </c>
      <c r="E636" s="9">
        <v>2014</v>
      </c>
      <c r="F636" s="39" t="s">
        <v>22061</v>
      </c>
      <c r="G636" s="7" t="s">
        <v>5401</v>
      </c>
      <c r="H636" s="8" t="s">
        <v>7578</v>
      </c>
      <c r="I636" s="8" t="s">
        <v>7577</v>
      </c>
      <c r="J636" s="19">
        <v>5</v>
      </c>
      <c r="K636" s="19" t="s">
        <v>7736</v>
      </c>
      <c r="L636" s="11">
        <v>6</v>
      </c>
      <c r="M636" s="11"/>
      <c r="N636" s="24"/>
      <c r="P636" s="32"/>
      <c r="T636" s="19"/>
      <c r="U636" s="3"/>
      <c r="X636" t="str">
        <f t="shared" si="41"/>
        <v/>
      </c>
      <c r="Z636" t="str">
        <f t="shared" si="42"/>
        <v/>
      </c>
      <c r="AB636" s="9"/>
      <c r="AC636" t="s">
        <v>7578</v>
      </c>
      <c r="AD636">
        <f t="shared" si="43"/>
        <v>0</v>
      </c>
      <c r="AF636" s="3"/>
      <c r="AH636" s="9"/>
    </row>
    <row r="637" spans="1:34" ht="10.95" customHeight="1" outlineLevel="1" x14ac:dyDescent="0.25">
      <c r="A637" t="s">
        <v>5800</v>
      </c>
      <c r="C637" s="3" t="s">
        <v>12466</v>
      </c>
      <c r="D637" s="4" t="s">
        <v>8069</v>
      </c>
      <c r="E637" s="9">
        <v>2014</v>
      </c>
      <c r="F637" s="21" t="s">
        <v>7034</v>
      </c>
      <c r="G637" s="7" t="s">
        <v>5401</v>
      </c>
      <c r="H637" s="8" t="s">
        <v>7578</v>
      </c>
      <c r="I637" s="8" t="s">
        <v>7577</v>
      </c>
      <c r="J637" s="19">
        <v>5</v>
      </c>
      <c r="K637" s="19" t="s">
        <v>7736</v>
      </c>
      <c r="L637" s="11">
        <v>5</v>
      </c>
      <c r="M637" s="11"/>
      <c r="N637" s="24"/>
      <c r="P637" s="32"/>
      <c r="T637" s="19"/>
      <c r="U637" s="3"/>
      <c r="X637">
        <f t="shared" si="41"/>
        <v>1</v>
      </c>
      <c r="Z637" t="str">
        <f t="shared" si="42"/>
        <v/>
      </c>
      <c r="AB637" s="9"/>
      <c r="AC637" t="s">
        <v>7578</v>
      </c>
      <c r="AD637">
        <f t="shared" si="43"/>
        <v>0</v>
      </c>
      <c r="AF637" s="3"/>
      <c r="AH637" s="9"/>
    </row>
    <row r="638" spans="1:34" ht="10.95" customHeight="1" outlineLevel="1" x14ac:dyDescent="0.25">
      <c r="A638" t="s">
        <v>5800</v>
      </c>
      <c r="C638" s="3" t="s">
        <v>12466</v>
      </c>
      <c r="D638" s="4">
        <v>3624</v>
      </c>
      <c r="E638" s="9">
        <v>2017</v>
      </c>
      <c r="F638" s="39" t="s">
        <v>6317</v>
      </c>
      <c r="G638" s="7" t="s">
        <v>5401</v>
      </c>
      <c r="H638" s="8" t="s">
        <v>7702</v>
      </c>
      <c r="I638" s="8" t="s">
        <v>7579</v>
      </c>
      <c r="J638" s="19">
        <v>7</v>
      </c>
      <c r="K638" s="19" t="s">
        <v>7736</v>
      </c>
      <c r="L638" s="11">
        <v>1</v>
      </c>
      <c r="M638" s="11"/>
      <c r="N638" s="24"/>
      <c r="P638" s="32"/>
      <c r="T638" s="19"/>
      <c r="U638" s="3"/>
      <c r="X638" t="str">
        <f t="shared" si="41"/>
        <v/>
      </c>
      <c r="Z638" t="str">
        <f t="shared" si="42"/>
        <v/>
      </c>
      <c r="AB638" s="9"/>
      <c r="AC638" t="s">
        <v>7702</v>
      </c>
      <c r="AD638">
        <f t="shared" si="43"/>
        <v>0</v>
      </c>
      <c r="AF638" s="3"/>
      <c r="AH638" s="9"/>
    </row>
    <row r="639" spans="1:34" ht="10.95" customHeight="1" outlineLevel="1" x14ac:dyDescent="0.25">
      <c r="A639" t="s">
        <v>5800</v>
      </c>
      <c r="C639" s="3" t="s">
        <v>12466</v>
      </c>
      <c r="D639" s="4">
        <v>3625</v>
      </c>
      <c r="E639" s="9">
        <v>2017</v>
      </c>
      <c r="F639" s="39" t="s">
        <v>6317</v>
      </c>
      <c r="G639" s="7" t="s">
        <v>5401</v>
      </c>
      <c r="H639" s="8" t="s">
        <v>7703</v>
      </c>
      <c r="I639" s="8" t="s">
        <v>7579</v>
      </c>
      <c r="J639" s="19">
        <v>7</v>
      </c>
      <c r="K639" s="19" t="s">
        <v>7736</v>
      </c>
      <c r="L639" s="11">
        <v>1</v>
      </c>
      <c r="M639" s="11"/>
      <c r="N639" s="24"/>
      <c r="P639" s="32"/>
      <c r="T639" s="19"/>
      <c r="U639" s="3"/>
      <c r="X639" t="str">
        <f t="shared" si="41"/>
        <v/>
      </c>
      <c r="Z639" t="str">
        <f t="shared" si="42"/>
        <v/>
      </c>
      <c r="AB639" s="9"/>
      <c r="AC639" t="s">
        <v>7703</v>
      </c>
      <c r="AD639">
        <f t="shared" si="43"/>
        <v>0</v>
      </c>
      <c r="AF639" s="3"/>
      <c r="AH639" s="9"/>
    </row>
    <row r="640" spans="1:34" ht="10.95" customHeight="1" outlineLevel="1" x14ac:dyDescent="0.25">
      <c r="A640" t="s">
        <v>5800</v>
      </c>
      <c r="C640" s="3" t="s">
        <v>12466</v>
      </c>
      <c r="D640" s="4">
        <v>3626</v>
      </c>
      <c r="E640" s="9">
        <v>2017</v>
      </c>
      <c r="F640" s="39" t="s">
        <v>6023</v>
      </c>
      <c r="G640" s="7" t="s">
        <v>5401</v>
      </c>
      <c r="H640" s="8" t="s">
        <v>7701</v>
      </c>
      <c r="I640" s="8" t="s">
        <v>7579</v>
      </c>
      <c r="J640" s="19">
        <v>7</v>
      </c>
      <c r="K640" s="19" t="s">
        <v>7736</v>
      </c>
      <c r="L640" s="11">
        <v>2</v>
      </c>
      <c r="M640" s="11"/>
      <c r="N640" s="24"/>
      <c r="P640" s="32"/>
      <c r="T640" s="19"/>
      <c r="U640" s="3"/>
      <c r="X640" t="str">
        <f t="shared" si="41"/>
        <v/>
      </c>
      <c r="Z640" t="str">
        <f t="shared" si="42"/>
        <v/>
      </c>
      <c r="AB640" s="9"/>
      <c r="AC640" t="s">
        <v>7701</v>
      </c>
      <c r="AD640">
        <f t="shared" si="43"/>
        <v>0</v>
      </c>
      <c r="AF640" s="3"/>
      <c r="AH640" s="9"/>
    </row>
    <row r="641" spans="1:34" ht="10.95" customHeight="1" outlineLevel="1" x14ac:dyDescent="0.25">
      <c r="A641" t="s">
        <v>5800</v>
      </c>
      <c r="C641" s="3" t="s">
        <v>12466</v>
      </c>
      <c r="D641" s="4">
        <v>3627</v>
      </c>
      <c r="E641" s="9">
        <v>2017</v>
      </c>
      <c r="F641" s="39" t="s">
        <v>6023</v>
      </c>
      <c r="G641" s="7" t="s">
        <v>5401</v>
      </c>
      <c r="H641" s="8" t="s">
        <v>7704</v>
      </c>
      <c r="I641" s="8" t="s">
        <v>7579</v>
      </c>
      <c r="J641" s="19">
        <v>7</v>
      </c>
      <c r="K641" s="19" t="s">
        <v>7736</v>
      </c>
      <c r="L641" s="11">
        <v>2</v>
      </c>
      <c r="M641" s="11"/>
      <c r="N641" s="24"/>
      <c r="P641" s="32"/>
      <c r="T641" s="19"/>
      <c r="U641" s="3"/>
      <c r="X641" t="str">
        <f t="shared" si="41"/>
        <v/>
      </c>
      <c r="Z641" t="str">
        <f t="shared" si="42"/>
        <v/>
      </c>
      <c r="AB641" s="9"/>
      <c r="AC641" t="s">
        <v>7704</v>
      </c>
      <c r="AD641">
        <f t="shared" ref="AD641:AD676" si="44">COUNTIF(H641,"*Fuji*")</f>
        <v>0</v>
      </c>
      <c r="AF641" s="3"/>
      <c r="AH641" s="9"/>
    </row>
    <row r="642" spans="1:34" ht="10.95" customHeight="1" outlineLevel="1" x14ac:dyDescent="0.25">
      <c r="A642" t="s">
        <v>5800</v>
      </c>
      <c r="C642" s="3" t="s">
        <v>12466</v>
      </c>
      <c r="D642" s="4" t="s">
        <v>7580</v>
      </c>
      <c r="E642" s="9">
        <v>2017</v>
      </c>
      <c r="F642" s="21" t="s">
        <v>7581</v>
      </c>
      <c r="G642" s="7" t="s">
        <v>5401</v>
      </c>
      <c r="H642" s="8" t="s">
        <v>7582</v>
      </c>
      <c r="I642" s="8" t="s">
        <v>7579</v>
      </c>
      <c r="J642" s="19">
        <v>7</v>
      </c>
      <c r="K642" s="19" t="s">
        <v>7736</v>
      </c>
      <c r="L642" s="11">
        <v>9</v>
      </c>
      <c r="M642" s="11"/>
      <c r="N642" s="24"/>
      <c r="P642" s="32"/>
      <c r="T642" s="19"/>
      <c r="U642" s="3"/>
      <c r="X642" t="str">
        <f t="shared" ref="X642:X705" si="45">IF(COUNTIF(F642,"*fdc*"),1,"")</f>
        <v/>
      </c>
      <c r="Z642" t="str">
        <f t="shared" ref="Z642:Z705" si="46">IF(COUNTIF(F642,"*s/s*"),1,"")</f>
        <v/>
      </c>
      <c r="AB642" s="9"/>
      <c r="AC642" t="s">
        <v>7582</v>
      </c>
      <c r="AD642">
        <f t="shared" si="44"/>
        <v>0</v>
      </c>
      <c r="AF642" s="3"/>
      <c r="AH642" s="9"/>
    </row>
    <row r="643" spans="1:34" ht="10.95" customHeight="1" outlineLevel="1" x14ac:dyDescent="0.25">
      <c r="A643" t="s">
        <v>5800</v>
      </c>
      <c r="C643" s="3" t="s">
        <v>12466</v>
      </c>
      <c r="D643" s="4">
        <v>3639</v>
      </c>
      <c r="E643" s="9">
        <v>2017</v>
      </c>
      <c r="F643" s="39" t="s">
        <v>6023</v>
      </c>
      <c r="G643" s="7" t="s">
        <v>5401</v>
      </c>
      <c r="H643" s="8" t="s">
        <v>7717</v>
      </c>
      <c r="I643" s="8" t="s">
        <v>7583</v>
      </c>
      <c r="J643" s="19">
        <v>2</v>
      </c>
      <c r="K643" s="19" t="s">
        <v>7736</v>
      </c>
      <c r="L643" s="11">
        <v>3</v>
      </c>
      <c r="M643" s="11"/>
      <c r="N643" s="24"/>
      <c r="P643" s="32"/>
      <c r="R643">
        <v>1</v>
      </c>
      <c r="S643">
        <v>1</v>
      </c>
      <c r="T643" s="19"/>
      <c r="U643" s="3"/>
      <c r="X643" t="str">
        <f t="shared" si="45"/>
        <v/>
      </c>
      <c r="Z643" t="str">
        <f t="shared" si="46"/>
        <v/>
      </c>
      <c r="AB643" s="9"/>
      <c r="AC643" t="s">
        <v>7717</v>
      </c>
      <c r="AD643">
        <f t="shared" si="44"/>
        <v>0</v>
      </c>
      <c r="AF643" s="3"/>
      <c r="AH643" s="9"/>
    </row>
    <row r="644" spans="1:34" ht="10.95" customHeight="1" outlineLevel="1" x14ac:dyDescent="0.25">
      <c r="A644" t="s">
        <v>5800</v>
      </c>
      <c r="C644" s="3" t="s">
        <v>12466</v>
      </c>
      <c r="D644" s="4" t="s">
        <v>8046</v>
      </c>
      <c r="E644" s="9">
        <v>2017</v>
      </c>
      <c r="F644" s="21" t="s">
        <v>7034</v>
      </c>
      <c r="G644" s="7" t="s">
        <v>5401</v>
      </c>
      <c r="H644" s="8" t="s">
        <v>7717</v>
      </c>
      <c r="I644" s="8" t="s">
        <v>7583</v>
      </c>
      <c r="J644" s="19">
        <v>2</v>
      </c>
      <c r="K644" s="19" t="s">
        <v>7736</v>
      </c>
      <c r="L644" s="11">
        <v>5.5</v>
      </c>
      <c r="M644" s="11"/>
      <c r="N644" s="24"/>
      <c r="P644" s="32"/>
      <c r="T644" s="19"/>
      <c r="U644" s="3"/>
      <c r="X644">
        <f t="shared" si="45"/>
        <v>1</v>
      </c>
      <c r="Z644" t="str">
        <f t="shared" si="46"/>
        <v/>
      </c>
      <c r="AB644" s="9"/>
      <c r="AC644" t="s">
        <v>7717</v>
      </c>
      <c r="AD644">
        <f t="shared" si="44"/>
        <v>0</v>
      </c>
      <c r="AF644" s="3"/>
      <c r="AH644" s="9"/>
    </row>
    <row r="645" spans="1:34" ht="10.95" customHeight="1" outlineLevel="1" x14ac:dyDescent="0.25">
      <c r="A645" t="s">
        <v>5800</v>
      </c>
      <c r="C645" s="3" t="s">
        <v>12466</v>
      </c>
      <c r="D645" s="4" t="s">
        <v>8047</v>
      </c>
      <c r="E645" s="9">
        <v>2017</v>
      </c>
      <c r="F645" s="21" t="s">
        <v>8048</v>
      </c>
      <c r="G645" s="7" t="s">
        <v>5401</v>
      </c>
      <c r="H645" s="8" t="s">
        <v>7717</v>
      </c>
      <c r="I645" s="8" t="s">
        <v>7583</v>
      </c>
      <c r="J645" s="19">
        <v>2</v>
      </c>
      <c r="K645" s="19" t="s">
        <v>7736</v>
      </c>
      <c r="L645" s="11">
        <v>9</v>
      </c>
      <c r="M645" s="11"/>
      <c r="N645" s="24"/>
      <c r="P645" s="32"/>
      <c r="T645" s="19"/>
      <c r="U645" s="3"/>
      <c r="X645" t="str">
        <f t="shared" si="45"/>
        <v/>
      </c>
      <c r="Z645" t="str">
        <f t="shared" si="46"/>
        <v/>
      </c>
      <c r="AB645" s="9"/>
      <c r="AC645" t="s">
        <v>7717</v>
      </c>
      <c r="AD645">
        <f t="shared" si="44"/>
        <v>0</v>
      </c>
      <c r="AF645" s="3"/>
      <c r="AH645" s="9"/>
    </row>
    <row r="646" spans="1:34" ht="10.95" customHeight="1" outlineLevel="1" x14ac:dyDescent="0.25">
      <c r="A646" t="s">
        <v>5800</v>
      </c>
      <c r="C646" s="3" t="s">
        <v>12466</v>
      </c>
      <c r="D646" s="4">
        <v>3666</v>
      </c>
      <c r="E646" s="9">
        <v>2017</v>
      </c>
      <c r="F646" s="39" t="s">
        <v>6317</v>
      </c>
      <c r="G646" s="7" t="s">
        <v>5401</v>
      </c>
      <c r="H646" s="8" t="s">
        <v>7718</v>
      </c>
      <c r="I646" s="8" t="s">
        <v>7584</v>
      </c>
      <c r="J646" s="19">
        <v>5</v>
      </c>
      <c r="K646" s="19" t="s">
        <v>7736</v>
      </c>
      <c r="L646" s="11">
        <v>2</v>
      </c>
      <c r="M646" s="11"/>
      <c r="N646" s="24"/>
      <c r="P646" s="32"/>
      <c r="S646">
        <v>1</v>
      </c>
      <c r="T646" s="19"/>
      <c r="U646" s="3"/>
      <c r="X646" t="str">
        <f t="shared" si="45"/>
        <v/>
      </c>
      <c r="Z646" t="str">
        <f t="shared" si="46"/>
        <v/>
      </c>
      <c r="AB646" s="9"/>
      <c r="AC646" t="s">
        <v>7718</v>
      </c>
      <c r="AD646">
        <f t="shared" si="44"/>
        <v>0</v>
      </c>
      <c r="AF646" s="3"/>
      <c r="AH646" s="9"/>
    </row>
    <row r="647" spans="1:34" ht="10.95" customHeight="1" outlineLevel="1" x14ac:dyDescent="0.25">
      <c r="A647" t="s">
        <v>5800</v>
      </c>
      <c r="C647" s="3" t="s">
        <v>12466</v>
      </c>
      <c r="D647" s="4">
        <v>3667</v>
      </c>
      <c r="E647" s="9">
        <v>2017</v>
      </c>
      <c r="F647" s="39" t="s">
        <v>6317</v>
      </c>
      <c r="G647" s="7" t="s">
        <v>5401</v>
      </c>
      <c r="H647" s="8" t="s">
        <v>7719</v>
      </c>
      <c r="I647" s="8" t="s">
        <v>7584</v>
      </c>
      <c r="J647" s="19">
        <v>3</v>
      </c>
      <c r="K647" s="19" t="s">
        <v>7736</v>
      </c>
      <c r="L647" s="11">
        <v>2</v>
      </c>
      <c r="M647" s="11"/>
      <c r="N647" s="24"/>
      <c r="P647" s="32"/>
      <c r="T647" s="19"/>
      <c r="U647" s="3"/>
      <c r="X647" t="str">
        <f t="shared" si="45"/>
        <v/>
      </c>
      <c r="Z647" t="str">
        <f t="shared" si="46"/>
        <v/>
      </c>
      <c r="AB647" s="9"/>
      <c r="AC647" t="s">
        <v>7719</v>
      </c>
      <c r="AD647">
        <f t="shared" si="44"/>
        <v>0</v>
      </c>
      <c r="AF647" s="3"/>
      <c r="AH647" s="9"/>
    </row>
    <row r="648" spans="1:34" ht="10.95" customHeight="1" outlineLevel="1" x14ac:dyDescent="0.25">
      <c r="A648" t="s">
        <v>5800</v>
      </c>
      <c r="C648" s="3" t="s">
        <v>12466</v>
      </c>
      <c r="D648" s="4">
        <v>3668</v>
      </c>
      <c r="E648" s="9">
        <v>2017</v>
      </c>
      <c r="F648" s="39" t="s">
        <v>6317</v>
      </c>
      <c r="G648" s="7" t="s">
        <v>5401</v>
      </c>
      <c r="H648" s="8" t="s">
        <v>7719</v>
      </c>
      <c r="I648" s="8" t="s">
        <v>7584</v>
      </c>
      <c r="J648" s="19">
        <v>3</v>
      </c>
      <c r="K648" s="19" t="s">
        <v>7736</v>
      </c>
      <c r="L648" s="11">
        <v>2</v>
      </c>
      <c r="M648" s="11"/>
      <c r="N648" s="24"/>
      <c r="P648" s="32"/>
      <c r="T648" s="19"/>
      <c r="U648" s="3"/>
      <c r="X648" t="str">
        <f t="shared" si="45"/>
        <v/>
      </c>
      <c r="Z648" t="str">
        <f t="shared" si="46"/>
        <v/>
      </c>
      <c r="AB648" s="9"/>
      <c r="AC648" t="s">
        <v>7719</v>
      </c>
      <c r="AD648">
        <f t="shared" si="44"/>
        <v>0</v>
      </c>
      <c r="AF648" s="3"/>
      <c r="AH648" s="9"/>
    </row>
    <row r="649" spans="1:34" ht="10.95" customHeight="1" outlineLevel="1" x14ac:dyDescent="0.25">
      <c r="A649" t="s">
        <v>5800</v>
      </c>
      <c r="C649" s="3" t="s">
        <v>12466</v>
      </c>
      <c r="D649" s="4" t="s">
        <v>8061</v>
      </c>
      <c r="E649" s="9">
        <v>2017</v>
      </c>
      <c r="F649" s="21" t="s">
        <v>8062</v>
      </c>
      <c r="G649" s="7" t="s">
        <v>5401</v>
      </c>
      <c r="H649" s="8" t="s">
        <v>7719</v>
      </c>
      <c r="I649" s="8" t="s">
        <v>7584</v>
      </c>
      <c r="J649" s="19">
        <v>3</v>
      </c>
      <c r="K649" s="19" t="s">
        <v>7736</v>
      </c>
      <c r="L649" s="11">
        <v>5.5</v>
      </c>
      <c r="M649" s="11"/>
      <c r="N649" s="24"/>
      <c r="P649" s="32"/>
      <c r="T649" s="19"/>
      <c r="U649" s="3"/>
      <c r="X649">
        <f t="shared" si="45"/>
        <v>1</v>
      </c>
      <c r="Y649">
        <v>1</v>
      </c>
      <c r="Z649" t="str">
        <f t="shared" si="46"/>
        <v/>
      </c>
      <c r="AB649" s="9"/>
      <c r="AC649" t="s">
        <v>7719</v>
      </c>
      <c r="AD649">
        <f t="shared" si="44"/>
        <v>0</v>
      </c>
      <c r="AF649" s="3"/>
      <c r="AH649" s="9"/>
    </row>
    <row r="650" spans="1:34" ht="10.95" customHeight="1" outlineLevel="1" x14ac:dyDescent="0.25">
      <c r="A650" t="s">
        <v>5800</v>
      </c>
      <c r="C650" s="3" t="s">
        <v>12466</v>
      </c>
      <c r="D650" s="4" t="s">
        <v>8061</v>
      </c>
      <c r="E650" s="9">
        <v>2017</v>
      </c>
      <c r="F650" s="21" t="s">
        <v>8063</v>
      </c>
      <c r="G650" s="7" t="s">
        <v>5401</v>
      </c>
      <c r="H650" s="8" t="s">
        <v>7719</v>
      </c>
      <c r="I650" s="8" t="s">
        <v>7584</v>
      </c>
      <c r="J650" s="19">
        <v>3</v>
      </c>
      <c r="K650" s="19" t="s">
        <v>7736</v>
      </c>
      <c r="L650" s="11">
        <v>11</v>
      </c>
      <c r="M650" s="11"/>
      <c r="N650" s="24"/>
      <c r="P650" s="32"/>
      <c r="T650" s="19"/>
      <c r="U650" s="3"/>
      <c r="X650">
        <f t="shared" si="45"/>
        <v>1</v>
      </c>
      <c r="Z650" t="str">
        <f t="shared" si="46"/>
        <v/>
      </c>
      <c r="AB650" s="9"/>
      <c r="AC650" t="s">
        <v>7719</v>
      </c>
      <c r="AD650">
        <f t="shared" si="44"/>
        <v>0</v>
      </c>
      <c r="AF650" s="3"/>
      <c r="AH650" s="9"/>
    </row>
    <row r="651" spans="1:34" ht="10.95" customHeight="1" outlineLevel="1" x14ac:dyDescent="0.25">
      <c r="A651" t="s">
        <v>5800</v>
      </c>
      <c r="C651" s="3" t="s">
        <v>12466</v>
      </c>
      <c r="D651" s="4" t="s">
        <v>8054</v>
      </c>
      <c r="E651" s="9">
        <v>2017</v>
      </c>
      <c r="F651" s="21" t="s">
        <v>8048</v>
      </c>
      <c r="G651" s="7" t="s">
        <v>5401</v>
      </c>
      <c r="H651" s="8" t="s">
        <v>7718</v>
      </c>
      <c r="I651" s="8" t="s">
        <v>7584</v>
      </c>
      <c r="J651" s="19">
        <v>5</v>
      </c>
      <c r="K651" s="19" t="s">
        <v>7736</v>
      </c>
      <c r="L651" s="11">
        <v>3</v>
      </c>
      <c r="M651" s="11"/>
      <c r="N651" s="24"/>
      <c r="P651" s="32"/>
      <c r="T651" s="19"/>
      <c r="U651" s="3"/>
      <c r="X651" t="str">
        <f t="shared" si="45"/>
        <v/>
      </c>
      <c r="Y651">
        <v>1</v>
      </c>
      <c r="Z651" t="str">
        <f t="shared" si="46"/>
        <v/>
      </c>
      <c r="AB651" s="9"/>
      <c r="AC651" t="s">
        <v>7718</v>
      </c>
      <c r="AD651">
        <f t="shared" si="44"/>
        <v>0</v>
      </c>
      <c r="AF651" s="3"/>
      <c r="AH651" s="9"/>
    </row>
    <row r="652" spans="1:34" ht="10.95" customHeight="1" outlineLevel="1" x14ac:dyDescent="0.25">
      <c r="A652" t="s">
        <v>5800</v>
      </c>
      <c r="C652" s="3" t="s">
        <v>12466</v>
      </c>
      <c r="D652" s="4" t="s">
        <v>8055</v>
      </c>
      <c r="E652" s="9">
        <v>2017</v>
      </c>
      <c r="F652" s="21" t="s">
        <v>8048</v>
      </c>
      <c r="G652" s="7" t="s">
        <v>5401</v>
      </c>
      <c r="H652" s="8" t="s">
        <v>7719</v>
      </c>
      <c r="I652" s="8" t="s">
        <v>7584</v>
      </c>
      <c r="J652" s="19">
        <v>3</v>
      </c>
      <c r="K652" s="19" t="s">
        <v>7736</v>
      </c>
      <c r="L652" s="11">
        <v>3</v>
      </c>
      <c r="M652" s="11"/>
      <c r="N652" s="24"/>
      <c r="P652" s="32"/>
      <c r="T652" s="19"/>
      <c r="U652" s="3"/>
      <c r="X652" t="str">
        <f t="shared" si="45"/>
        <v/>
      </c>
      <c r="Z652" t="str">
        <f t="shared" si="46"/>
        <v/>
      </c>
      <c r="AB652" s="9"/>
      <c r="AC652" t="s">
        <v>7719</v>
      </c>
      <c r="AD652">
        <f t="shared" si="44"/>
        <v>0</v>
      </c>
      <c r="AF652" s="3"/>
      <c r="AH652" s="9"/>
    </row>
    <row r="653" spans="1:34" ht="10.95" customHeight="1" outlineLevel="1" x14ac:dyDescent="0.25">
      <c r="A653" t="s">
        <v>5800</v>
      </c>
      <c r="C653" s="3" t="s">
        <v>12466</v>
      </c>
      <c r="D653" s="4" t="s">
        <v>8056</v>
      </c>
      <c r="E653" s="9">
        <v>2017</v>
      </c>
      <c r="F653" s="21" t="s">
        <v>8048</v>
      </c>
      <c r="G653" s="7" t="s">
        <v>5401</v>
      </c>
      <c r="H653" s="8" t="s">
        <v>7719</v>
      </c>
      <c r="I653" s="8" t="s">
        <v>7584</v>
      </c>
      <c r="J653" s="19">
        <v>5</v>
      </c>
      <c r="K653" s="19" t="s">
        <v>7736</v>
      </c>
      <c r="L653" s="11">
        <v>3</v>
      </c>
      <c r="M653" s="11"/>
      <c r="N653" s="24"/>
      <c r="P653" s="32"/>
      <c r="T653" s="19"/>
      <c r="U653" s="3"/>
      <c r="X653" t="str">
        <f t="shared" si="45"/>
        <v/>
      </c>
      <c r="Z653" t="str">
        <f t="shared" si="46"/>
        <v/>
      </c>
      <c r="AB653" s="9"/>
      <c r="AC653" t="s">
        <v>7719</v>
      </c>
      <c r="AD653">
        <f t="shared" si="44"/>
        <v>0</v>
      </c>
      <c r="AF653" s="3"/>
      <c r="AH653" s="9"/>
    </row>
    <row r="654" spans="1:34" ht="10.95" customHeight="1" outlineLevel="1" x14ac:dyDescent="0.25">
      <c r="A654" t="s">
        <v>5800</v>
      </c>
      <c r="C654" s="3" t="s">
        <v>12466</v>
      </c>
      <c r="D654" s="4" t="s">
        <v>7585</v>
      </c>
      <c r="E654" s="9">
        <v>2017</v>
      </c>
      <c r="F654" s="21" t="s">
        <v>755</v>
      </c>
      <c r="G654" s="7" t="s">
        <v>5401</v>
      </c>
      <c r="H654" s="8" t="s">
        <v>20967</v>
      </c>
      <c r="I654" s="8" t="s">
        <v>7584</v>
      </c>
      <c r="J654" s="19">
        <v>3</v>
      </c>
      <c r="K654" s="19" t="s">
        <v>7736</v>
      </c>
      <c r="L654" s="11">
        <v>7</v>
      </c>
      <c r="M654" s="11"/>
      <c r="N654" s="24"/>
      <c r="P654" s="32"/>
      <c r="T654" s="19"/>
      <c r="U654" s="3"/>
      <c r="X654" t="str">
        <f t="shared" si="45"/>
        <v/>
      </c>
      <c r="Z654">
        <f t="shared" si="46"/>
        <v>1</v>
      </c>
      <c r="AB654" s="9"/>
      <c r="AC654" t="s">
        <v>7720</v>
      </c>
      <c r="AD654">
        <f t="shared" si="44"/>
        <v>0</v>
      </c>
      <c r="AF654" s="3"/>
      <c r="AH654" s="9"/>
    </row>
    <row r="655" spans="1:34" ht="10.95" customHeight="1" outlineLevel="1" x14ac:dyDescent="0.25">
      <c r="A655" t="s">
        <v>5800</v>
      </c>
      <c r="C655" s="3" t="s">
        <v>12466</v>
      </c>
      <c r="D655" s="4">
        <v>3938</v>
      </c>
      <c r="E655" s="9">
        <v>2020</v>
      </c>
      <c r="F655" s="39" t="s">
        <v>2985</v>
      </c>
      <c r="G655" s="7" t="s">
        <v>5401</v>
      </c>
      <c r="H655" s="8" t="s">
        <v>7722</v>
      </c>
      <c r="I655" s="8" t="s">
        <v>7586</v>
      </c>
      <c r="J655" s="19">
        <v>5</v>
      </c>
      <c r="K655" s="19" t="s">
        <v>7736</v>
      </c>
      <c r="L655" s="11">
        <v>11</v>
      </c>
      <c r="M655" s="11"/>
      <c r="N655" s="24"/>
      <c r="P655" s="32"/>
      <c r="T655" s="19"/>
      <c r="U655" s="3"/>
      <c r="X655" t="str">
        <f t="shared" si="45"/>
        <v/>
      </c>
      <c r="Z655" t="str">
        <f t="shared" si="46"/>
        <v/>
      </c>
      <c r="AB655" s="9"/>
      <c r="AC655" t="s">
        <v>7722</v>
      </c>
      <c r="AD655">
        <f t="shared" si="44"/>
        <v>0</v>
      </c>
      <c r="AF655" s="3"/>
      <c r="AH655" s="9"/>
    </row>
    <row r="656" spans="1:34" ht="10.95" customHeight="1" outlineLevel="1" x14ac:dyDescent="0.25">
      <c r="A656" t="s">
        <v>5800</v>
      </c>
      <c r="C656" s="3" t="s">
        <v>12466</v>
      </c>
      <c r="D656" s="4" t="s">
        <v>8049</v>
      </c>
      <c r="E656" s="9">
        <v>2020</v>
      </c>
      <c r="F656" s="21" t="s">
        <v>8048</v>
      </c>
      <c r="G656" s="7" t="s">
        <v>5401</v>
      </c>
      <c r="H656" s="8" t="s">
        <v>7722</v>
      </c>
      <c r="I656" s="8" t="s">
        <v>7586</v>
      </c>
      <c r="J656" s="19">
        <v>5</v>
      </c>
      <c r="K656" s="19" t="s">
        <v>7736</v>
      </c>
      <c r="L656" s="11">
        <v>7.4</v>
      </c>
      <c r="M656" s="11"/>
      <c r="N656" s="24"/>
      <c r="P656" s="32"/>
      <c r="T656" s="19"/>
      <c r="U656" s="3"/>
      <c r="X656" t="str">
        <f t="shared" si="45"/>
        <v/>
      </c>
      <c r="Z656" t="str">
        <f t="shared" si="46"/>
        <v/>
      </c>
      <c r="AB656" s="9"/>
      <c r="AC656" t="s">
        <v>7722</v>
      </c>
      <c r="AD656">
        <f t="shared" si="44"/>
        <v>0</v>
      </c>
      <c r="AF656" s="3"/>
      <c r="AH656" s="9"/>
    </row>
    <row r="657" spans="1:34" ht="10.95" customHeight="1" outlineLevel="1" x14ac:dyDescent="0.25">
      <c r="A657" t="s">
        <v>5800</v>
      </c>
      <c r="C657" s="3" t="s">
        <v>12466</v>
      </c>
      <c r="D657" s="4">
        <v>3957</v>
      </c>
      <c r="E657" s="9">
        <v>2020</v>
      </c>
      <c r="F657" s="39" t="s">
        <v>2985</v>
      </c>
      <c r="G657" s="7" t="s">
        <v>5401</v>
      </c>
      <c r="H657" s="8" t="s">
        <v>7721</v>
      </c>
      <c r="I657" s="8" t="s">
        <v>7587</v>
      </c>
      <c r="J657" s="19">
        <v>5</v>
      </c>
      <c r="K657" s="19" t="s">
        <v>7736</v>
      </c>
      <c r="L657" s="11">
        <v>4.4000000000000004</v>
      </c>
      <c r="M657" s="11"/>
      <c r="N657" s="24"/>
      <c r="P657" s="32"/>
      <c r="T657" s="19"/>
      <c r="U657" s="3"/>
      <c r="X657" t="str">
        <f t="shared" si="45"/>
        <v/>
      </c>
      <c r="Z657" t="str">
        <f t="shared" si="46"/>
        <v/>
      </c>
      <c r="AB657" s="9"/>
      <c r="AC657" t="s">
        <v>7721</v>
      </c>
      <c r="AD657">
        <f t="shared" si="44"/>
        <v>0</v>
      </c>
      <c r="AF657" s="3"/>
      <c r="AH657" s="9"/>
    </row>
    <row r="658" spans="1:34" ht="10.95" customHeight="1" outlineLevel="1" x14ac:dyDescent="0.25">
      <c r="A658" t="s">
        <v>5800</v>
      </c>
      <c r="C658" s="3" t="s">
        <v>12466</v>
      </c>
      <c r="D658" s="4" t="s">
        <v>8051</v>
      </c>
      <c r="E658" s="9">
        <v>2020</v>
      </c>
      <c r="F658" s="21" t="s">
        <v>7034</v>
      </c>
      <c r="G658" s="7" t="s">
        <v>5401</v>
      </c>
      <c r="H658" s="8" t="s">
        <v>7721</v>
      </c>
      <c r="I658" s="8" t="s">
        <v>7587</v>
      </c>
      <c r="J658" s="19">
        <v>5</v>
      </c>
      <c r="K658" s="19" t="s">
        <v>7736</v>
      </c>
      <c r="L658" s="11">
        <v>5</v>
      </c>
      <c r="M658" s="11"/>
      <c r="N658" s="24"/>
      <c r="P658" s="32"/>
      <c r="T658" s="19"/>
      <c r="U658" s="3"/>
      <c r="X658">
        <f t="shared" si="45"/>
        <v>1</v>
      </c>
      <c r="Z658" t="str">
        <f t="shared" si="46"/>
        <v/>
      </c>
      <c r="AB658" s="9"/>
      <c r="AC658" t="s">
        <v>7721</v>
      </c>
      <c r="AD658">
        <f t="shared" si="44"/>
        <v>0</v>
      </c>
      <c r="AF658" s="3"/>
      <c r="AH658" s="9"/>
    </row>
    <row r="659" spans="1:34" ht="10.95" customHeight="1" outlineLevel="1" x14ac:dyDescent="0.25">
      <c r="A659" t="s">
        <v>5800</v>
      </c>
      <c r="C659" s="3" t="s">
        <v>12466</v>
      </c>
      <c r="D659" s="4" t="s">
        <v>8050</v>
      </c>
      <c r="E659" s="9">
        <v>2020</v>
      </c>
      <c r="F659" s="21" t="s">
        <v>8048</v>
      </c>
      <c r="G659" s="7" t="s">
        <v>5401</v>
      </c>
      <c r="H659" s="8" t="s">
        <v>7721</v>
      </c>
      <c r="I659" s="8" t="s">
        <v>7587</v>
      </c>
      <c r="J659" s="19">
        <v>5</v>
      </c>
      <c r="K659" s="19" t="s">
        <v>7736</v>
      </c>
      <c r="L659" s="11">
        <v>4.4000000000000004</v>
      </c>
      <c r="M659" s="11"/>
      <c r="N659" s="24"/>
      <c r="P659" s="32"/>
      <c r="T659" s="19"/>
      <c r="U659" s="3"/>
      <c r="X659" t="str">
        <f t="shared" si="45"/>
        <v/>
      </c>
      <c r="Z659" t="str">
        <f t="shared" si="46"/>
        <v/>
      </c>
      <c r="AB659" s="9"/>
      <c r="AC659" t="s">
        <v>7721</v>
      </c>
      <c r="AD659">
        <f t="shared" si="44"/>
        <v>0</v>
      </c>
      <c r="AF659" s="3"/>
      <c r="AH659" s="9"/>
    </row>
    <row r="660" spans="1:34" ht="10.95" customHeight="1" outlineLevel="1" x14ac:dyDescent="0.25">
      <c r="A660" t="s">
        <v>5800</v>
      </c>
      <c r="C660" s="3" t="s">
        <v>12466</v>
      </c>
      <c r="D660" s="4" t="s">
        <v>8052</v>
      </c>
      <c r="E660" s="9">
        <v>2020</v>
      </c>
      <c r="F660" s="21" t="s">
        <v>8053</v>
      </c>
      <c r="G660" s="7" t="s">
        <v>5401</v>
      </c>
      <c r="H660" s="8" t="s">
        <v>7721</v>
      </c>
      <c r="I660" s="8" t="s">
        <v>7587</v>
      </c>
      <c r="J660" s="19">
        <v>5</v>
      </c>
      <c r="K660" s="19" t="s">
        <v>7736</v>
      </c>
      <c r="L660" s="11">
        <v>5</v>
      </c>
      <c r="M660" s="11"/>
      <c r="N660" s="24"/>
      <c r="P660" s="32"/>
      <c r="T660" s="19"/>
      <c r="U660" s="3"/>
      <c r="X660" t="str">
        <f t="shared" si="45"/>
        <v/>
      </c>
      <c r="Z660" t="str">
        <f t="shared" si="46"/>
        <v/>
      </c>
      <c r="AB660" s="9"/>
      <c r="AC660" t="s">
        <v>7721</v>
      </c>
      <c r="AD660">
        <f t="shared" si="44"/>
        <v>0</v>
      </c>
      <c r="AF660" s="3"/>
      <c r="AH660" s="9"/>
    </row>
    <row r="661" spans="1:34" ht="10.95" customHeight="1" outlineLevel="1" x14ac:dyDescent="0.25">
      <c r="A661" t="s">
        <v>5800</v>
      </c>
      <c r="C661" s="3" t="s">
        <v>12466</v>
      </c>
      <c r="D661" s="3">
        <v>4015</v>
      </c>
      <c r="E661" s="9">
        <v>2021</v>
      </c>
      <c r="F661" s="39" t="s">
        <v>2985</v>
      </c>
      <c r="G661" s="7" t="s">
        <v>5401</v>
      </c>
      <c r="H661" s="8" t="s">
        <v>19936</v>
      </c>
      <c r="I661" s="8" t="s">
        <v>19935</v>
      </c>
      <c r="J661" s="19">
        <v>1</v>
      </c>
      <c r="K661" s="19" t="s">
        <v>7736</v>
      </c>
      <c r="L661" s="11">
        <v>1.2</v>
      </c>
      <c r="M661" s="11"/>
      <c r="N661" s="24"/>
      <c r="P661" s="32"/>
      <c r="S661">
        <v>1</v>
      </c>
      <c r="T661" s="19"/>
      <c r="U661" s="3"/>
      <c r="X661" t="str">
        <f t="shared" si="45"/>
        <v/>
      </c>
      <c r="Z661" t="str">
        <f t="shared" si="46"/>
        <v/>
      </c>
      <c r="AB661" s="9"/>
      <c r="AC661" t="s">
        <v>19936</v>
      </c>
      <c r="AD661">
        <f t="shared" si="44"/>
        <v>0</v>
      </c>
      <c r="AF661" s="3"/>
      <c r="AH661" s="9"/>
    </row>
    <row r="662" spans="1:34" ht="10.95" customHeight="1" outlineLevel="1" x14ac:dyDescent="0.25">
      <c r="A662" t="s">
        <v>5800</v>
      </c>
      <c r="C662" s="3" t="s">
        <v>12466</v>
      </c>
      <c r="D662" s="3">
        <v>4016</v>
      </c>
      <c r="E662" s="9">
        <v>2021</v>
      </c>
      <c r="F662" s="39" t="s">
        <v>2985</v>
      </c>
      <c r="G662" s="7" t="s">
        <v>5401</v>
      </c>
      <c r="H662" s="8" t="s">
        <v>19937</v>
      </c>
      <c r="I662" s="8" t="s">
        <v>19935</v>
      </c>
      <c r="J662" s="19">
        <v>2</v>
      </c>
      <c r="K662" s="19" t="s">
        <v>7736</v>
      </c>
      <c r="L662" s="11">
        <v>1.2</v>
      </c>
      <c r="M662" s="11"/>
      <c r="N662" s="24"/>
      <c r="P662" s="32"/>
      <c r="T662" s="19"/>
      <c r="U662" s="3"/>
      <c r="X662" t="str">
        <f t="shared" si="45"/>
        <v/>
      </c>
      <c r="Z662" t="str">
        <f t="shared" si="46"/>
        <v/>
      </c>
      <c r="AB662" s="9"/>
      <c r="AC662" t="s">
        <v>19937</v>
      </c>
      <c r="AD662">
        <f t="shared" si="44"/>
        <v>0</v>
      </c>
      <c r="AF662" s="3"/>
      <c r="AH662" s="9"/>
    </row>
    <row r="663" spans="1:34" ht="10.95" customHeight="1" outlineLevel="1" x14ac:dyDescent="0.25">
      <c r="A663" t="s">
        <v>5800</v>
      </c>
      <c r="C663" s="3" t="s">
        <v>12466</v>
      </c>
      <c r="D663" s="3">
        <v>4017</v>
      </c>
      <c r="E663" s="9">
        <v>2021</v>
      </c>
      <c r="F663" s="39" t="s">
        <v>2985</v>
      </c>
      <c r="G663" s="7" t="s">
        <v>5401</v>
      </c>
      <c r="H663" s="8" t="s">
        <v>19938</v>
      </c>
      <c r="I663" s="8" t="s">
        <v>19935</v>
      </c>
      <c r="J663" s="19">
        <v>1</v>
      </c>
      <c r="K663" s="19" t="s">
        <v>7736</v>
      </c>
      <c r="L663" s="11">
        <v>1.2</v>
      </c>
      <c r="M663" s="11"/>
      <c r="N663" s="24"/>
      <c r="P663" s="32"/>
      <c r="S663">
        <v>1</v>
      </c>
      <c r="T663" s="19"/>
      <c r="U663" s="3"/>
      <c r="X663" t="str">
        <f t="shared" si="45"/>
        <v/>
      </c>
      <c r="Z663" t="str">
        <f t="shared" si="46"/>
        <v/>
      </c>
      <c r="AB663" s="9"/>
      <c r="AC663" t="s">
        <v>19938</v>
      </c>
      <c r="AD663">
        <f t="shared" si="44"/>
        <v>0</v>
      </c>
      <c r="AF663" s="3"/>
      <c r="AH663" s="9"/>
    </row>
    <row r="664" spans="1:34" ht="10.95" customHeight="1" outlineLevel="1" x14ac:dyDescent="0.25">
      <c r="A664" t="s">
        <v>5800</v>
      </c>
      <c r="C664" s="3" t="s">
        <v>12466</v>
      </c>
      <c r="D664" s="3">
        <v>4018</v>
      </c>
      <c r="E664" s="9">
        <v>2021</v>
      </c>
      <c r="F664" s="39" t="s">
        <v>2985</v>
      </c>
      <c r="G664" s="7" t="s">
        <v>5401</v>
      </c>
      <c r="H664" s="8" t="s">
        <v>6534</v>
      </c>
      <c r="I664" s="8" t="s">
        <v>19935</v>
      </c>
      <c r="J664" s="19">
        <v>3</v>
      </c>
      <c r="K664" s="19" t="s">
        <v>7736</v>
      </c>
      <c r="L664" s="11">
        <v>1.2</v>
      </c>
      <c r="M664" s="11"/>
      <c r="N664" s="24"/>
      <c r="P664" s="32"/>
      <c r="T664" s="19"/>
      <c r="U664" s="3"/>
      <c r="X664" t="str">
        <f t="shared" si="45"/>
        <v/>
      </c>
      <c r="Z664" t="str">
        <f t="shared" si="46"/>
        <v/>
      </c>
      <c r="AB664" s="9"/>
      <c r="AC664" t="s">
        <v>6534</v>
      </c>
      <c r="AD664">
        <f t="shared" si="44"/>
        <v>0</v>
      </c>
      <c r="AF664" s="3"/>
      <c r="AH664" s="9"/>
    </row>
    <row r="665" spans="1:34" ht="10.95" customHeight="1" outlineLevel="1" x14ac:dyDescent="0.25">
      <c r="A665" t="s">
        <v>5800</v>
      </c>
      <c r="C665" s="3" t="s">
        <v>12466</v>
      </c>
      <c r="D665" s="3" t="s">
        <v>19933</v>
      </c>
      <c r="E665" s="9">
        <v>2021</v>
      </c>
      <c r="F665" s="7" t="s">
        <v>19934</v>
      </c>
      <c r="G665" s="7" t="s">
        <v>5401</v>
      </c>
      <c r="H665" s="8" t="s">
        <v>20968</v>
      </c>
      <c r="I665" s="8" t="s">
        <v>19935</v>
      </c>
      <c r="J665" s="19">
        <v>1</v>
      </c>
      <c r="K665" s="19" t="s">
        <v>7736</v>
      </c>
      <c r="L665" s="11">
        <v>4.5</v>
      </c>
      <c r="M665" s="11"/>
      <c r="N665" s="24"/>
      <c r="P665" s="32"/>
      <c r="T665" s="19"/>
      <c r="U665" s="3"/>
      <c r="X665">
        <f t="shared" si="45"/>
        <v>1</v>
      </c>
      <c r="Z665" t="str">
        <f t="shared" si="46"/>
        <v/>
      </c>
      <c r="AB665" s="9"/>
      <c r="AC665" t="s">
        <v>19254</v>
      </c>
      <c r="AD665">
        <f t="shared" si="44"/>
        <v>0</v>
      </c>
      <c r="AF665" s="3"/>
      <c r="AH665" s="9"/>
    </row>
    <row r="666" spans="1:34" ht="10.95" customHeight="1" outlineLevel="1" x14ac:dyDescent="0.25">
      <c r="A666" t="s">
        <v>5800</v>
      </c>
      <c r="C666" s="3" t="s">
        <v>12466</v>
      </c>
      <c r="D666" s="3">
        <v>4087</v>
      </c>
      <c r="E666" s="9">
        <v>2022</v>
      </c>
      <c r="F666" s="39" t="s">
        <v>2985</v>
      </c>
      <c r="G666" s="7" t="s">
        <v>5401</v>
      </c>
      <c r="H666" s="8" t="s">
        <v>7714</v>
      </c>
      <c r="I666" s="8" t="s">
        <v>20006</v>
      </c>
      <c r="J666" s="19">
        <v>5</v>
      </c>
      <c r="K666" s="19" t="s">
        <v>7736</v>
      </c>
      <c r="L666" s="11">
        <v>7.5</v>
      </c>
      <c r="M666" s="11"/>
      <c r="N666" s="24"/>
      <c r="P666" s="32"/>
      <c r="T666" s="19"/>
      <c r="U666" s="3"/>
      <c r="X666" t="str">
        <f t="shared" si="45"/>
        <v/>
      </c>
      <c r="Z666" t="str">
        <f t="shared" si="46"/>
        <v/>
      </c>
      <c r="AB666" s="9"/>
      <c r="AC666" t="s">
        <v>7714</v>
      </c>
      <c r="AD666">
        <f t="shared" si="44"/>
        <v>0</v>
      </c>
      <c r="AF666" s="3"/>
      <c r="AH666" s="9"/>
    </row>
    <row r="667" spans="1:34" ht="10.95" customHeight="1" outlineLevel="1" x14ac:dyDescent="0.25">
      <c r="A667" t="s">
        <v>5800</v>
      </c>
      <c r="C667" s="3" t="s">
        <v>12466</v>
      </c>
      <c r="D667" s="3">
        <v>4087</v>
      </c>
      <c r="E667" s="9">
        <v>2022</v>
      </c>
      <c r="F667" s="7" t="s">
        <v>7034</v>
      </c>
      <c r="G667" s="7" t="s">
        <v>5401</v>
      </c>
      <c r="H667" s="8" t="s">
        <v>7714</v>
      </c>
      <c r="I667" s="8" t="s">
        <v>20006</v>
      </c>
      <c r="J667" s="19">
        <v>5</v>
      </c>
      <c r="K667" s="19" t="s">
        <v>7736</v>
      </c>
      <c r="L667" s="11">
        <v>7.5</v>
      </c>
      <c r="M667" s="11"/>
      <c r="N667" s="24"/>
      <c r="P667" s="32"/>
      <c r="T667" s="19"/>
      <c r="U667" s="3"/>
      <c r="X667">
        <f t="shared" si="45"/>
        <v>1</v>
      </c>
      <c r="Z667" t="str">
        <f t="shared" si="46"/>
        <v/>
      </c>
      <c r="AB667" s="9"/>
      <c r="AC667" t="s">
        <v>7714</v>
      </c>
      <c r="AD667">
        <f t="shared" si="44"/>
        <v>0</v>
      </c>
      <c r="AF667" s="3"/>
      <c r="AH667" s="9"/>
    </row>
    <row r="668" spans="1:34" ht="10.95" customHeight="1" outlineLevel="1" x14ac:dyDescent="0.25">
      <c r="A668" t="s">
        <v>5800</v>
      </c>
      <c r="C668" s="3" t="s">
        <v>12466</v>
      </c>
      <c r="D668" s="3">
        <v>4087</v>
      </c>
      <c r="E668" s="9">
        <v>2022</v>
      </c>
      <c r="F668" s="7" t="s">
        <v>20003</v>
      </c>
      <c r="G668" s="7" t="s">
        <v>5401</v>
      </c>
      <c r="H668" s="8" t="s">
        <v>7714</v>
      </c>
      <c r="I668" s="8" t="s">
        <v>20006</v>
      </c>
      <c r="J668" s="19">
        <v>5</v>
      </c>
      <c r="K668" s="19" t="s">
        <v>7736</v>
      </c>
      <c r="L668" s="11">
        <v>8</v>
      </c>
      <c r="M668" s="11"/>
      <c r="N668" s="24"/>
      <c r="P668" s="32"/>
      <c r="T668" s="19"/>
      <c r="U668" s="3"/>
      <c r="X668" t="str">
        <f t="shared" si="45"/>
        <v/>
      </c>
      <c r="Z668" t="str">
        <f t="shared" si="46"/>
        <v/>
      </c>
      <c r="AB668" s="9"/>
      <c r="AC668" t="s">
        <v>7714</v>
      </c>
      <c r="AD668">
        <f t="shared" si="44"/>
        <v>0</v>
      </c>
      <c r="AF668" s="3"/>
      <c r="AH668" s="9"/>
    </row>
    <row r="669" spans="1:34" ht="10.95" customHeight="1" outlineLevel="1" x14ac:dyDescent="0.25">
      <c r="A669" t="s">
        <v>5800</v>
      </c>
      <c r="C669" s="3" t="s">
        <v>12466</v>
      </c>
      <c r="D669" s="3">
        <v>4087</v>
      </c>
      <c r="E669" s="9">
        <v>2022</v>
      </c>
      <c r="F669" s="7" t="s">
        <v>8048</v>
      </c>
      <c r="G669" s="7" t="s">
        <v>5401</v>
      </c>
      <c r="H669" s="8" t="s">
        <v>7714</v>
      </c>
      <c r="I669" s="8" t="s">
        <v>20006</v>
      </c>
      <c r="J669" s="19">
        <v>5</v>
      </c>
      <c r="K669" s="19" t="s">
        <v>7736</v>
      </c>
      <c r="L669" s="11">
        <v>12.5</v>
      </c>
      <c r="M669" s="11"/>
      <c r="N669" s="24"/>
      <c r="P669" s="32"/>
      <c r="T669" s="19"/>
      <c r="U669" s="3"/>
      <c r="X669" t="str">
        <f t="shared" si="45"/>
        <v/>
      </c>
      <c r="Z669" t="str">
        <f t="shared" si="46"/>
        <v/>
      </c>
      <c r="AB669" s="9"/>
      <c r="AC669" t="s">
        <v>7714</v>
      </c>
      <c r="AD669">
        <f t="shared" si="44"/>
        <v>0</v>
      </c>
      <c r="AF669" s="3"/>
      <c r="AH669" s="9"/>
    </row>
    <row r="670" spans="1:34" ht="10.95" customHeight="1" outlineLevel="1" x14ac:dyDescent="0.25">
      <c r="A670" t="s">
        <v>5800</v>
      </c>
      <c r="C670" s="3" t="s">
        <v>12466</v>
      </c>
      <c r="D670" s="3">
        <v>4127</v>
      </c>
      <c r="E670" s="9">
        <v>2022</v>
      </c>
      <c r="F670" s="10" t="s">
        <v>22070</v>
      </c>
      <c r="G670" s="7" t="s">
        <v>5401</v>
      </c>
      <c r="H670" s="8" t="s">
        <v>20004</v>
      </c>
      <c r="I670" s="8" t="s">
        <v>20005</v>
      </c>
      <c r="J670" s="19">
        <v>3</v>
      </c>
      <c r="K670" s="19" t="s">
        <v>7736</v>
      </c>
      <c r="L670" s="11">
        <v>2.9</v>
      </c>
      <c r="M670" s="11"/>
      <c r="N670" s="24"/>
      <c r="P670" s="32"/>
      <c r="T670" s="19"/>
      <c r="U670" s="3"/>
      <c r="X670" t="str">
        <f t="shared" si="45"/>
        <v/>
      </c>
      <c r="Z670" t="str">
        <f t="shared" si="46"/>
        <v/>
      </c>
      <c r="AB670" s="9"/>
      <c r="AC670" t="s">
        <v>20004</v>
      </c>
      <c r="AD670">
        <f t="shared" si="44"/>
        <v>0</v>
      </c>
      <c r="AF670" s="3"/>
      <c r="AH670" s="9"/>
    </row>
    <row r="671" spans="1:34" ht="10.95" customHeight="1" outlineLevel="1" x14ac:dyDescent="0.25">
      <c r="A671" t="s">
        <v>5800</v>
      </c>
      <c r="C671" s="3" t="s">
        <v>12466</v>
      </c>
      <c r="D671" s="3">
        <v>4127</v>
      </c>
      <c r="E671" s="9">
        <v>2022</v>
      </c>
      <c r="F671" s="7" t="s">
        <v>7034</v>
      </c>
      <c r="G671" s="7" t="s">
        <v>5401</v>
      </c>
      <c r="H671" s="8" t="s">
        <v>20004</v>
      </c>
      <c r="I671" s="8" t="s">
        <v>20005</v>
      </c>
      <c r="J671" s="19">
        <v>3</v>
      </c>
      <c r="K671" s="19" t="s">
        <v>7736</v>
      </c>
      <c r="L671" s="11">
        <v>14</v>
      </c>
      <c r="M671" s="11"/>
      <c r="N671" s="24"/>
      <c r="P671" s="32"/>
      <c r="T671" s="19"/>
      <c r="U671" s="3"/>
      <c r="X671">
        <f t="shared" si="45"/>
        <v>1</v>
      </c>
      <c r="Z671" t="str">
        <f t="shared" si="46"/>
        <v/>
      </c>
      <c r="AB671" s="9"/>
      <c r="AC671" t="s">
        <v>20004</v>
      </c>
      <c r="AD671">
        <f t="shared" si="44"/>
        <v>0</v>
      </c>
      <c r="AF671" s="3"/>
      <c r="AH671" s="9"/>
    </row>
    <row r="672" spans="1:34" ht="10.95" customHeight="1" outlineLevel="1" x14ac:dyDescent="0.25">
      <c r="A672" t="s">
        <v>5800</v>
      </c>
      <c r="C672" s="3" t="s">
        <v>12466</v>
      </c>
      <c r="D672" s="3">
        <v>4127</v>
      </c>
      <c r="E672" s="9">
        <v>2022</v>
      </c>
      <c r="F672" s="7" t="s">
        <v>20003</v>
      </c>
      <c r="G672" s="7" t="s">
        <v>5401</v>
      </c>
      <c r="H672" s="8" t="s">
        <v>20004</v>
      </c>
      <c r="I672" s="8" t="s">
        <v>20005</v>
      </c>
      <c r="J672" s="19">
        <v>3</v>
      </c>
      <c r="K672" s="19" t="s">
        <v>7736</v>
      </c>
      <c r="L672" s="11">
        <v>14.5</v>
      </c>
      <c r="M672" s="11"/>
      <c r="N672" s="24"/>
      <c r="P672" s="32"/>
      <c r="T672" s="19"/>
      <c r="U672" s="3"/>
      <c r="X672" t="str">
        <f t="shared" si="45"/>
        <v/>
      </c>
      <c r="Z672" t="str">
        <f t="shared" si="46"/>
        <v/>
      </c>
      <c r="AB672" s="9"/>
      <c r="AC672" t="s">
        <v>20004</v>
      </c>
      <c r="AD672">
        <f t="shared" si="44"/>
        <v>0</v>
      </c>
      <c r="AF672" s="3"/>
      <c r="AH672" s="9"/>
    </row>
    <row r="673" spans="1:48" ht="10.95" customHeight="1" outlineLevel="1" x14ac:dyDescent="0.25">
      <c r="A673" t="s">
        <v>5800</v>
      </c>
      <c r="C673" s="3" t="s">
        <v>12466</v>
      </c>
      <c r="D673" s="3">
        <v>4127</v>
      </c>
      <c r="E673" s="9">
        <v>2022</v>
      </c>
      <c r="F673" s="7" t="s">
        <v>8048</v>
      </c>
      <c r="G673" s="7" t="s">
        <v>5401</v>
      </c>
      <c r="H673" s="8" t="s">
        <v>20004</v>
      </c>
      <c r="I673" s="8" t="s">
        <v>20005</v>
      </c>
      <c r="J673" s="19">
        <v>3</v>
      </c>
      <c r="K673" s="19" t="s">
        <v>7736</v>
      </c>
      <c r="L673" s="11">
        <v>17.100000000000001</v>
      </c>
      <c r="M673" s="11"/>
      <c r="N673" s="24"/>
      <c r="P673" s="32"/>
      <c r="T673" s="19"/>
      <c r="U673" s="3"/>
      <c r="X673" t="str">
        <f t="shared" si="45"/>
        <v/>
      </c>
      <c r="Z673" t="str">
        <f t="shared" si="46"/>
        <v/>
      </c>
      <c r="AB673" s="9"/>
      <c r="AC673" t="s">
        <v>20004</v>
      </c>
      <c r="AD673">
        <f t="shared" si="44"/>
        <v>0</v>
      </c>
      <c r="AF673" s="3"/>
      <c r="AH673" s="9"/>
    </row>
    <row r="674" spans="1:48" ht="10.95" customHeight="1" outlineLevel="1" x14ac:dyDescent="0.25">
      <c r="A674" t="s">
        <v>8058</v>
      </c>
      <c r="C674" s="3" t="s">
        <v>12466</v>
      </c>
      <c r="D674" s="5" t="s">
        <v>7700</v>
      </c>
      <c r="E674" s="9">
        <v>1998</v>
      </c>
      <c r="F674" s="10" t="s">
        <v>1680</v>
      </c>
      <c r="G674" s="7" t="s">
        <v>5401</v>
      </c>
      <c r="H674" s="8" t="s">
        <v>6534</v>
      </c>
      <c r="I674" s="8" t="s">
        <v>8059</v>
      </c>
      <c r="J674" s="19">
        <v>3</v>
      </c>
      <c r="K674" s="19" t="s">
        <v>7736</v>
      </c>
      <c r="L674" s="11">
        <v>25</v>
      </c>
      <c r="M674" s="11"/>
      <c r="N674" s="24"/>
      <c r="P674" s="32"/>
      <c r="T674" s="19"/>
      <c r="U674" s="3"/>
      <c r="X674" t="str">
        <f t="shared" si="45"/>
        <v/>
      </c>
      <c r="Z674" t="str">
        <f t="shared" si="46"/>
        <v/>
      </c>
      <c r="AB674" s="9"/>
      <c r="AC674" t="s">
        <v>6534</v>
      </c>
      <c r="AD674">
        <f t="shared" si="44"/>
        <v>0</v>
      </c>
      <c r="AF674" s="3"/>
      <c r="AH674" s="9"/>
    </row>
    <row r="675" spans="1:48" ht="10.95" customHeight="1" outlineLevel="1" x14ac:dyDescent="0.25">
      <c r="A675" t="s">
        <v>8058</v>
      </c>
      <c r="C675" s="3" t="s">
        <v>12466</v>
      </c>
      <c r="D675" s="5" t="s">
        <v>7700</v>
      </c>
      <c r="E675" s="9">
        <v>2000</v>
      </c>
      <c r="F675" s="7" t="s">
        <v>8060</v>
      </c>
      <c r="G675" s="7" t="s">
        <v>5401</v>
      </c>
      <c r="H675" s="8" t="s">
        <v>6534</v>
      </c>
      <c r="I675" s="8" t="s">
        <v>8065</v>
      </c>
      <c r="J675" s="19">
        <v>3</v>
      </c>
      <c r="K675" s="19" t="s">
        <v>7736</v>
      </c>
      <c r="L675" s="11">
        <v>21</v>
      </c>
      <c r="M675" s="11"/>
      <c r="N675" s="24"/>
      <c r="P675" s="32"/>
      <c r="T675" s="19"/>
      <c r="U675" s="3"/>
      <c r="X675">
        <f t="shared" si="45"/>
        <v>1</v>
      </c>
      <c r="Z675" t="str">
        <f t="shared" si="46"/>
        <v/>
      </c>
      <c r="AB675" s="9"/>
      <c r="AC675" t="s">
        <v>6534</v>
      </c>
      <c r="AD675">
        <f t="shared" si="44"/>
        <v>0</v>
      </c>
      <c r="AF675" s="3"/>
      <c r="AH675" s="9"/>
    </row>
    <row r="676" spans="1:48" ht="10.95" customHeight="1" outlineLevel="1" x14ac:dyDescent="0.25">
      <c r="A676" t="s">
        <v>8058</v>
      </c>
      <c r="C676" s="3" t="s">
        <v>12466</v>
      </c>
      <c r="D676" s="5" t="s">
        <v>7700</v>
      </c>
      <c r="E676" s="9">
        <v>1978</v>
      </c>
      <c r="F676" s="7" t="s">
        <v>8060</v>
      </c>
      <c r="G676" s="7" t="s">
        <v>5401</v>
      </c>
      <c r="H676" s="8" t="s">
        <v>6534</v>
      </c>
      <c r="I676" s="8" t="s">
        <v>8064</v>
      </c>
      <c r="J676" s="19">
        <v>3</v>
      </c>
      <c r="K676" s="19" t="s">
        <v>7736</v>
      </c>
      <c r="L676" s="11">
        <v>5</v>
      </c>
      <c r="M676" s="11"/>
      <c r="N676" s="24"/>
      <c r="P676" s="32"/>
      <c r="T676" s="19"/>
      <c r="U676" s="3"/>
      <c r="X676">
        <f t="shared" si="45"/>
        <v>1</v>
      </c>
      <c r="Z676" t="str">
        <f t="shared" si="46"/>
        <v/>
      </c>
      <c r="AB676" s="9"/>
      <c r="AC676" t="s">
        <v>6534</v>
      </c>
      <c r="AD676">
        <f t="shared" si="44"/>
        <v>0</v>
      </c>
      <c r="AF676" s="3"/>
      <c r="AH676" s="9"/>
    </row>
    <row r="677" spans="1:48" ht="10.95" customHeight="1" x14ac:dyDescent="0.25">
      <c r="A677" s="6" t="s">
        <v>10582</v>
      </c>
      <c r="B677" t="s">
        <v>13277</v>
      </c>
      <c r="C677" s="3" t="s">
        <v>12466</v>
      </c>
      <c r="E677" s="9"/>
      <c r="F677" s="7"/>
      <c r="G677" s="7"/>
      <c r="H677" s="8"/>
      <c r="I677" s="8"/>
      <c r="J677" s="19"/>
      <c r="K677" s="19"/>
      <c r="L677" s="11"/>
      <c r="M677" s="11">
        <f>SUM(L678:L687)</f>
        <v>71.699999999999989</v>
      </c>
      <c r="N677" s="24">
        <v>269</v>
      </c>
      <c r="O677">
        <f>COUNTIF(K678:K687,"*")</f>
        <v>10</v>
      </c>
      <c r="P677" s="32">
        <f>O677/N677</f>
        <v>3.717472118959108E-2</v>
      </c>
      <c r="Q677">
        <f>COUNTIF(K678:K687,"Y")+COUNTIF(K678:K687,"S")</f>
        <v>10</v>
      </c>
      <c r="T677" s="19" t="s">
        <v>7736</v>
      </c>
      <c r="U677" s="3"/>
      <c r="V677" t="s">
        <v>18669</v>
      </c>
      <c r="X677" t="str">
        <f t="shared" si="45"/>
        <v/>
      </c>
      <c r="Z677" t="str">
        <f t="shared" si="46"/>
        <v/>
      </c>
      <c r="AB677" s="9"/>
      <c r="AE677">
        <f>COUNTIF(AD678:AD687,"1")</f>
        <v>0</v>
      </c>
      <c r="AF677" s="3"/>
      <c r="AH677" s="9"/>
      <c r="AI677">
        <f>COUNTIF($J678:$J687,"1")-COUNTIFS($J678:$J687,"1",$K678:$K687,"V")</f>
        <v>0</v>
      </c>
      <c r="AJ677">
        <f>COUNTIFS($J678:$J687,"1",$K678:$K687,"Y")+COUNTIFS($J678:$J687,"1",$K678:$K687,"s")</f>
        <v>0</v>
      </c>
      <c r="AK677">
        <f>COUNTIF($J678:$J687,"2")-COUNTIFS($J678:$J687,"2",$K678:$K687,"V")</f>
        <v>0</v>
      </c>
      <c r="AL677">
        <f>COUNTIFS($J678:$J687,"2",$K678:$K687,"Y")+COUNTIFS($J678:$J687,"2",$K678:$K687,"s")</f>
        <v>0</v>
      </c>
      <c r="AM677">
        <f>COUNTIF($J678:$J687,"3")-COUNTIFS($J678:$J687,"3",$K678:$K687,"V")</f>
        <v>1</v>
      </c>
      <c r="AN677">
        <f>COUNTIFS($J678:$J687,"3",$K678:$K687,"Y")+COUNTIFS($J678:$J687,"3",$K678:$K687,"s")</f>
        <v>1</v>
      </c>
      <c r="AO677">
        <f>COUNTIF($J678:$J687,"4")-COUNTIFS($J678:$J687,"4",$K678:$K687,"V")</f>
        <v>0</v>
      </c>
      <c r="AP677">
        <f>COUNTIFS($J678:$J687,"4",$K678:$K687,"Y")+COUNTIFS($J678:$J687,"4",$K678:$K687,"s")</f>
        <v>0</v>
      </c>
      <c r="AQ677">
        <f>COUNTIF($J678:$J687,"5")-COUNTIFS($J678:$J687,"5",$K678:$K687,"V")</f>
        <v>9</v>
      </c>
      <c r="AR677">
        <f>COUNTIFS($J678:$J687,"5",$K678:$K687,"Y")+COUNTIFS($J678:$J687,"5",$K678:$K687,"s")</f>
        <v>9</v>
      </c>
      <c r="AS677">
        <f>COUNTIF($J678:$J687,"6")-COUNTIFS($J678:$J687,"6",$K678:$K687,"V")</f>
        <v>0</v>
      </c>
      <c r="AT677">
        <f>COUNTIFS($J678:$J687,"6",$K678:$K687,"Y")+COUNTIFS($J678:$J687,"6",$K678:$K687,"s")</f>
        <v>0</v>
      </c>
      <c r="AU677">
        <f>COUNTIF($J678:$J687,"7")-COUNTIFS($J678:$J687,"7",$K678:$K687,"V")</f>
        <v>0</v>
      </c>
      <c r="AV677">
        <f>COUNTIFS($J678:$J687,"7",$K678:$K687,"Y")+COUNTIFS($J678:$J687,"7",$K678:$K687,"s")</f>
        <v>0</v>
      </c>
    </row>
    <row r="678" spans="1:48" ht="10.95" customHeight="1" outlineLevel="1" x14ac:dyDescent="0.25">
      <c r="A678" t="s">
        <v>7593</v>
      </c>
      <c r="C678" s="3" t="s">
        <v>12466</v>
      </c>
      <c r="D678" s="3">
        <v>186</v>
      </c>
      <c r="E678" s="9">
        <v>2010</v>
      </c>
      <c r="F678" s="39" t="s">
        <v>4650</v>
      </c>
      <c r="G678" s="7" t="s">
        <v>5401</v>
      </c>
      <c r="H678" s="8" t="s">
        <v>7594</v>
      </c>
      <c r="I678" s="8" t="s">
        <v>7594</v>
      </c>
      <c r="J678" s="19">
        <v>5</v>
      </c>
      <c r="K678" s="19" t="s">
        <v>7736</v>
      </c>
      <c r="L678" s="11">
        <v>4.5</v>
      </c>
      <c r="M678" s="11"/>
      <c r="N678" s="24"/>
      <c r="P678" s="32"/>
      <c r="T678" s="19"/>
      <c r="U678" s="3"/>
      <c r="X678" t="str">
        <f t="shared" si="45"/>
        <v/>
      </c>
      <c r="Z678" t="str">
        <f t="shared" si="46"/>
        <v/>
      </c>
      <c r="AB678" s="9"/>
      <c r="AC678" t="s">
        <v>7594</v>
      </c>
      <c r="AD678">
        <f t="shared" ref="AD678:AD687" si="47">COUNTIF(H678,"*Fuji*")</f>
        <v>0</v>
      </c>
      <c r="AF678" s="3"/>
      <c r="AH678" s="9"/>
    </row>
    <row r="679" spans="1:48" ht="10.95" customHeight="1" outlineLevel="1" x14ac:dyDescent="0.25">
      <c r="A679" t="s">
        <v>7593</v>
      </c>
      <c r="C679" s="3" t="s">
        <v>12466</v>
      </c>
      <c r="D679" s="3">
        <v>187</v>
      </c>
      <c r="E679" s="9">
        <v>2010</v>
      </c>
      <c r="F679" s="39" t="s">
        <v>4650</v>
      </c>
      <c r="G679" s="7" t="s">
        <v>5401</v>
      </c>
      <c r="H679" s="8" t="s">
        <v>7594</v>
      </c>
      <c r="I679" s="8" t="s">
        <v>7594</v>
      </c>
      <c r="J679" s="19">
        <v>5</v>
      </c>
      <c r="K679" s="19" t="s">
        <v>7736</v>
      </c>
      <c r="L679" s="11">
        <v>4.5</v>
      </c>
      <c r="M679" s="11"/>
      <c r="N679" s="24"/>
      <c r="P679" s="32"/>
      <c r="T679" s="19"/>
      <c r="U679" s="3"/>
      <c r="X679" t="str">
        <f t="shared" si="45"/>
        <v/>
      </c>
      <c r="Z679" t="str">
        <f t="shared" si="46"/>
        <v/>
      </c>
      <c r="AB679" s="9"/>
      <c r="AC679" t="s">
        <v>7594</v>
      </c>
      <c r="AD679">
        <f t="shared" si="47"/>
        <v>0</v>
      </c>
      <c r="AF679" s="3"/>
      <c r="AH679" s="9"/>
    </row>
    <row r="680" spans="1:48" ht="10.95" customHeight="1" outlineLevel="1" x14ac:dyDescent="0.25">
      <c r="A680" t="s">
        <v>7593</v>
      </c>
      <c r="C680" s="3" t="s">
        <v>12466</v>
      </c>
      <c r="D680" s="3" t="s">
        <v>7595</v>
      </c>
      <c r="E680" s="9">
        <v>2010</v>
      </c>
      <c r="F680" s="21" t="s">
        <v>7034</v>
      </c>
      <c r="G680" s="7" t="s">
        <v>5401</v>
      </c>
      <c r="H680" s="8" t="s">
        <v>7594</v>
      </c>
      <c r="I680" s="8" t="s">
        <v>7594</v>
      </c>
      <c r="J680" s="19">
        <v>5</v>
      </c>
      <c r="K680" s="19" t="s">
        <v>7736</v>
      </c>
      <c r="L680" s="11">
        <v>7.5</v>
      </c>
      <c r="M680" s="11"/>
      <c r="N680" s="24"/>
      <c r="P680" s="32"/>
      <c r="T680" s="19"/>
      <c r="U680" s="3"/>
      <c r="X680">
        <f t="shared" si="45"/>
        <v>1</v>
      </c>
      <c r="Z680" t="str">
        <f t="shared" si="46"/>
        <v/>
      </c>
      <c r="AB680" s="9"/>
      <c r="AC680" t="s">
        <v>7594</v>
      </c>
      <c r="AD680">
        <f t="shared" si="47"/>
        <v>0</v>
      </c>
      <c r="AF680" s="3"/>
      <c r="AH680" s="9"/>
    </row>
    <row r="681" spans="1:48" ht="10.95" customHeight="1" outlineLevel="1" x14ac:dyDescent="0.25">
      <c r="A681" t="s">
        <v>7593</v>
      </c>
      <c r="C681" s="3" t="s">
        <v>12466</v>
      </c>
      <c r="D681" s="3" t="s">
        <v>7595</v>
      </c>
      <c r="E681" s="9">
        <v>2010</v>
      </c>
      <c r="F681" s="21" t="s">
        <v>755</v>
      </c>
      <c r="G681" s="7" t="s">
        <v>5401</v>
      </c>
      <c r="H681" s="8" t="s">
        <v>7594</v>
      </c>
      <c r="I681" s="8" t="s">
        <v>7594</v>
      </c>
      <c r="J681" s="19">
        <v>5</v>
      </c>
      <c r="K681" s="19" t="s">
        <v>7736</v>
      </c>
      <c r="L681" s="11">
        <v>10</v>
      </c>
      <c r="M681" s="11"/>
      <c r="N681" s="24"/>
      <c r="P681" s="32"/>
      <c r="T681" s="19"/>
      <c r="U681" s="3"/>
      <c r="X681" t="str">
        <f t="shared" si="45"/>
        <v/>
      </c>
      <c r="Z681">
        <f t="shared" si="46"/>
        <v>1</v>
      </c>
      <c r="AB681" s="9"/>
      <c r="AC681" t="s">
        <v>7594</v>
      </c>
      <c r="AD681">
        <f t="shared" si="47"/>
        <v>0</v>
      </c>
      <c r="AF681" s="3"/>
      <c r="AH681" s="9"/>
    </row>
    <row r="682" spans="1:48" ht="10.95" customHeight="1" outlineLevel="1" x14ac:dyDescent="0.25">
      <c r="A682" t="s">
        <v>7593</v>
      </c>
      <c r="C682" s="3" t="s">
        <v>12466</v>
      </c>
      <c r="D682" s="3">
        <v>228</v>
      </c>
      <c r="E682" s="9">
        <v>2015</v>
      </c>
      <c r="F682" s="21" t="s">
        <v>2624</v>
      </c>
      <c r="G682" s="7" t="s">
        <v>5401</v>
      </c>
      <c r="H682" s="8" t="s">
        <v>7594</v>
      </c>
      <c r="I682" s="8" t="s">
        <v>7597</v>
      </c>
      <c r="J682" s="19">
        <v>3</v>
      </c>
      <c r="K682" s="19" t="s">
        <v>7736</v>
      </c>
      <c r="L682" s="11">
        <v>4.3</v>
      </c>
      <c r="M682" s="11"/>
      <c r="N682" s="24"/>
      <c r="P682" s="32"/>
      <c r="T682" s="19"/>
      <c r="U682" s="3"/>
      <c r="X682" t="str">
        <f t="shared" si="45"/>
        <v/>
      </c>
      <c r="Z682" t="str">
        <f t="shared" si="46"/>
        <v/>
      </c>
      <c r="AB682" s="9"/>
      <c r="AC682" t="s">
        <v>7594</v>
      </c>
      <c r="AD682">
        <f t="shared" si="47"/>
        <v>0</v>
      </c>
      <c r="AF682" s="3"/>
      <c r="AH682" s="9"/>
    </row>
    <row r="683" spans="1:48" ht="10.95" customHeight="1" outlineLevel="1" x14ac:dyDescent="0.25">
      <c r="A683" t="s">
        <v>7593</v>
      </c>
      <c r="C683" s="3" t="s">
        <v>12466</v>
      </c>
      <c r="D683" s="3">
        <v>229</v>
      </c>
      <c r="E683" s="9">
        <v>2015</v>
      </c>
      <c r="F683" s="39" t="s">
        <v>22061</v>
      </c>
      <c r="G683" s="7" t="s">
        <v>5401</v>
      </c>
      <c r="H683" s="8" t="s">
        <v>7594</v>
      </c>
      <c r="I683" s="8" t="s">
        <v>7597</v>
      </c>
      <c r="J683" s="19">
        <v>5</v>
      </c>
      <c r="K683" s="19" t="s">
        <v>7736</v>
      </c>
      <c r="L683" s="11">
        <v>4.3</v>
      </c>
      <c r="M683" s="11"/>
      <c r="N683" s="24"/>
      <c r="P683" s="32"/>
      <c r="T683" s="19"/>
      <c r="U683" s="3"/>
      <c r="X683" t="str">
        <f t="shared" si="45"/>
        <v/>
      </c>
      <c r="Z683" t="str">
        <f t="shared" si="46"/>
        <v/>
      </c>
      <c r="AB683" s="9"/>
      <c r="AC683" t="s">
        <v>7594</v>
      </c>
      <c r="AD683">
        <f t="shared" si="47"/>
        <v>0</v>
      </c>
      <c r="AF683" s="3"/>
      <c r="AH683" s="9"/>
    </row>
    <row r="684" spans="1:48" ht="10.95" customHeight="1" outlineLevel="1" x14ac:dyDescent="0.25">
      <c r="A684" t="s">
        <v>7593</v>
      </c>
      <c r="C684" s="3" t="s">
        <v>12466</v>
      </c>
      <c r="D684" s="3">
        <v>230</v>
      </c>
      <c r="E684" s="9">
        <v>2015</v>
      </c>
      <c r="F684" s="39" t="s">
        <v>22061</v>
      </c>
      <c r="G684" s="7" t="s">
        <v>5401</v>
      </c>
      <c r="H684" s="8" t="s">
        <v>7594</v>
      </c>
      <c r="I684" s="8" t="s">
        <v>7597</v>
      </c>
      <c r="J684" s="19">
        <v>5</v>
      </c>
      <c r="K684" s="19" t="s">
        <v>7736</v>
      </c>
      <c r="L684" s="11">
        <v>4.3</v>
      </c>
      <c r="M684" s="11"/>
      <c r="N684" s="24"/>
      <c r="P684" s="32"/>
      <c r="T684" s="19"/>
      <c r="U684" s="3"/>
      <c r="X684" t="str">
        <f t="shared" si="45"/>
        <v/>
      </c>
      <c r="Z684" t="str">
        <f t="shared" si="46"/>
        <v/>
      </c>
      <c r="AB684" s="9"/>
      <c r="AC684" t="s">
        <v>7594</v>
      </c>
      <c r="AD684">
        <f t="shared" si="47"/>
        <v>0</v>
      </c>
      <c r="AF684" s="3"/>
      <c r="AH684" s="9"/>
    </row>
    <row r="685" spans="1:48" ht="10.95" customHeight="1" outlineLevel="1" x14ac:dyDescent="0.25">
      <c r="A685" t="s">
        <v>7593</v>
      </c>
      <c r="C685" s="3" t="s">
        <v>12466</v>
      </c>
      <c r="D685" s="3" t="s">
        <v>7596</v>
      </c>
      <c r="E685" s="9">
        <v>2015</v>
      </c>
      <c r="F685" s="21" t="s">
        <v>7034</v>
      </c>
      <c r="G685" s="7" t="s">
        <v>5401</v>
      </c>
      <c r="H685" s="8" t="s">
        <v>7594</v>
      </c>
      <c r="I685" s="8" t="s">
        <v>7597</v>
      </c>
      <c r="J685" s="19">
        <v>5</v>
      </c>
      <c r="K685" s="19" t="s">
        <v>7736</v>
      </c>
      <c r="L685" s="11">
        <v>6.3</v>
      </c>
      <c r="M685" s="11"/>
      <c r="N685" s="24"/>
      <c r="P685" s="32"/>
      <c r="T685" s="19"/>
      <c r="U685" s="3"/>
      <c r="X685">
        <f t="shared" si="45"/>
        <v>1</v>
      </c>
      <c r="Z685" t="str">
        <f t="shared" si="46"/>
        <v/>
      </c>
      <c r="AB685" s="9"/>
      <c r="AC685" t="s">
        <v>7594</v>
      </c>
      <c r="AD685">
        <f t="shared" si="47"/>
        <v>0</v>
      </c>
      <c r="AF685" s="3"/>
      <c r="AH685" s="9"/>
    </row>
    <row r="686" spans="1:48" ht="10.95" customHeight="1" outlineLevel="1" x14ac:dyDescent="0.25">
      <c r="A686" t="s">
        <v>7593</v>
      </c>
      <c r="C686" s="3" t="s">
        <v>12466</v>
      </c>
      <c r="D686" s="3" t="s">
        <v>7596</v>
      </c>
      <c r="E686" s="9">
        <v>2015</v>
      </c>
      <c r="F686" s="21" t="s">
        <v>20075</v>
      </c>
      <c r="G686" s="7" t="s">
        <v>5401</v>
      </c>
      <c r="H686" s="8" t="s">
        <v>7594</v>
      </c>
      <c r="I686" s="8" t="s">
        <v>7597</v>
      </c>
      <c r="J686" s="19">
        <v>5</v>
      </c>
      <c r="K686" s="19" t="s">
        <v>7736</v>
      </c>
      <c r="L686" s="11">
        <v>11</v>
      </c>
      <c r="M686" s="11"/>
      <c r="N686" s="24"/>
      <c r="P686" s="32"/>
      <c r="T686" s="19"/>
      <c r="U686" s="3"/>
      <c r="X686" t="str">
        <f t="shared" si="45"/>
        <v/>
      </c>
      <c r="Z686" t="str">
        <f t="shared" si="46"/>
        <v/>
      </c>
      <c r="AB686" s="9"/>
      <c r="AC686" t="s">
        <v>7594</v>
      </c>
      <c r="AD686">
        <f t="shared" si="47"/>
        <v>0</v>
      </c>
      <c r="AF686" s="3"/>
      <c r="AH686" s="9"/>
    </row>
    <row r="687" spans="1:48" ht="10.95" customHeight="1" outlineLevel="1" x14ac:dyDescent="0.25">
      <c r="A687" t="s">
        <v>7593</v>
      </c>
      <c r="C687" s="3" t="s">
        <v>12466</v>
      </c>
      <c r="D687" s="3" t="s">
        <v>7596</v>
      </c>
      <c r="E687" s="9">
        <v>2015</v>
      </c>
      <c r="F687" s="21" t="s">
        <v>755</v>
      </c>
      <c r="G687" s="7" t="s">
        <v>5401</v>
      </c>
      <c r="H687" s="8" t="s">
        <v>7594</v>
      </c>
      <c r="I687" s="8" t="s">
        <v>7597</v>
      </c>
      <c r="J687" s="19">
        <v>5</v>
      </c>
      <c r="K687" s="19" t="s">
        <v>7736</v>
      </c>
      <c r="L687" s="11">
        <v>15</v>
      </c>
      <c r="M687" s="11"/>
      <c r="N687" s="24"/>
      <c r="P687" s="32"/>
      <c r="T687" s="19"/>
      <c r="U687" s="3"/>
      <c r="X687" t="str">
        <f t="shared" si="45"/>
        <v/>
      </c>
      <c r="Z687">
        <f t="shared" si="46"/>
        <v>1</v>
      </c>
      <c r="AB687" s="9"/>
      <c r="AC687" t="s">
        <v>7594</v>
      </c>
      <c r="AD687">
        <f t="shared" si="47"/>
        <v>0</v>
      </c>
      <c r="AF687" s="3"/>
      <c r="AH687" s="9"/>
    </row>
    <row r="688" spans="1:48" ht="10.95" customHeight="1" x14ac:dyDescent="0.25">
      <c r="A688" s="6" t="s">
        <v>8599</v>
      </c>
      <c r="B688" t="s">
        <v>12586</v>
      </c>
      <c r="C688" s="3" t="s">
        <v>12533</v>
      </c>
      <c r="E688" s="9"/>
      <c r="F688" s="7"/>
      <c r="G688" s="7"/>
      <c r="H688" s="8"/>
      <c r="I688" s="8"/>
      <c r="J688" s="19"/>
      <c r="K688" s="19"/>
      <c r="L688" s="11"/>
      <c r="M688" s="11">
        <f>SUM(L689:L689)</f>
        <v>1</v>
      </c>
      <c r="N688" s="24">
        <v>3815</v>
      </c>
      <c r="O688">
        <f>COUNTIF(K689:K689,"*")</f>
        <v>1</v>
      </c>
      <c r="P688" s="32">
        <f>O688/N688</f>
        <v>2.6212319790301441E-4</v>
      </c>
      <c r="Q688">
        <f>COUNTIF(K689:K689,"Y")+COUNTIF(K689:K689,"S")</f>
        <v>1</v>
      </c>
      <c r="T688" s="19" t="s">
        <v>7736</v>
      </c>
      <c r="U688" s="3"/>
      <c r="V688" t="s">
        <v>18401</v>
      </c>
      <c r="X688" t="str">
        <f t="shared" si="45"/>
        <v/>
      </c>
      <c r="Z688" t="str">
        <f t="shared" si="46"/>
        <v/>
      </c>
      <c r="AB688" s="9"/>
      <c r="AE688">
        <f>COUNTIF(AD689:AD689,"1")</f>
        <v>0</v>
      </c>
      <c r="AF688" s="3"/>
      <c r="AH688" s="9"/>
      <c r="AI688">
        <f>COUNTIF($J689:$J689,"1")-COUNTIFS($J689:$J689,"1",$K689:$K689,"V")</f>
        <v>0</v>
      </c>
      <c r="AJ688">
        <f>COUNTIFS($J689:$J689,"1",$K689:$K689,"Y")+COUNTIFS($J689:$J689,"1",$K689:$K689,"s")</f>
        <v>0</v>
      </c>
      <c r="AK688">
        <f>COUNTIF($J689:$J689,"2")-COUNTIFS($J689:$J689,"2",$K689:$K689,"V")</f>
        <v>0</v>
      </c>
      <c r="AL688">
        <f>COUNTIFS($J689:$J689,"2",$K689:$K689,"Y")+COUNTIFS($J689:$J689,"2",$K689:$K689,"s")</f>
        <v>0</v>
      </c>
      <c r="AM688">
        <f>COUNTIF($J689:$J689,"3")-COUNTIFS($J689:$J689,"3",$K689:$K689,"V")</f>
        <v>0</v>
      </c>
      <c r="AN688">
        <f>COUNTIFS($J689:$J689,"3",$K689:$K689,"Y")+COUNTIFS($J689:$J689,"3",$K689:$K689,"s")</f>
        <v>0</v>
      </c>
      <c r="AO688">
        <f>COUNTIF($J689:$J689,"4")-COUNTIFS($J689:$J689,"4",$K689:$K689,"V")</f>
        <v>0</v>
      </c>
      <c r="AP688">
        <f>COUNTIFS($J689:$J689,"4",$K689:$K689,"Y")+COUNTIFS($J689:$J689,"4",$K689:$K689,"s")</f>
        <v>0</v>
      </c>
      <c r="AQ688">
        <f>COUNTIF($J689:$J689,"5")-COUNTIFS($J689:$J689,"5",$K689:$K689,"V")</f>
        <v>1</v>
      </c>
      <c r="AR688">
        <f>COUNTIFS($J689:$J689,"5",$K689:$K689,"Y")+COUNTIFS($J689:$J689,"5",$K689:$K689,"s")</f>
        <v>1</v>
      </c>
      <c r="AS688">
        <f>COUNTIF($J689:$J689,"6")-COUNTIFS($J689:$J689,"6",$K689:$K689,"V")</f>
        <v>0</v>
      </c>
      <c r="AT688">
        <f>COUNTIFS($J689:$J689,"6",$K689:$K689,"Y")+COUNTIFS($J689:$J689,"6",$K689:$K689,"s")</f>
        <v>0</v>
      </c>
      <c r="AU688">
        <f>COUNTIF($J689:$J689,"7")-COUNTIFS($J689:$J689,"7",$K689:$K689,"V")</f>
        <v>0</v>
      </c>
      <c r="AV688">
        <f>COUNTIFS($J689:$J689,"7",$K689:$K689,"Y")+COUNTIFS($J689:$J689,"7",$K689:$K689,"s")</f>
        <v>0</v>
      </c>
    </row>
    <row r="689" spans="1:48" ht="10.95" customHeight="1" outlineLevel="1" x14ac:dyDescent="0.25">
      <c r="A689" t="s">
        <v>461</v>
      </c>
      <c r="C689" s="3" t="s">
        <v>12533</v>
      </c>
      <c r="D689" s="3">
        <v>2172</v>
      </c>
      <c r="E689" s="9">
        <v>1994</v>
      </c>
      <c r="F689" s="7" t="s">
        <v>4916</v>
      </c>
      <c r="G689" s="7" t="s">
        <v>5401</v>
      </c>
      <c r="H689" s="8" t="s">
        <v>462</v>
      </c>
      <c r="I689" s="8" t="s">
        <v>8598</v>
      </c>
      <c r="J689" s="19">
        <v>5</v>
      </c>
      <c r="K689" s="19" t="s">
        <v>7736</v>
      </c>
      <c r="L689" s="11">
        <v>1</v>
      </c>
      <c r="M689" s="11"/>
      <c r="N689" s="24"/>
      <c r="P689" s="32"/>
      <c r="T689" s="19"/>
      <c r="U689" s="3">
        <v>1641</v>
      </c>
      <c r="X689" t="str">
        <f t="shared" si="45"/>
        <v/>
      </c>
      <c r="Z689" t="str">
        <f t="shared" si="46"/>
        <v/>
      </c>
      <c r="AB689" s="9"/>
      <c r="AC689" t="s">
        <v>462</v>
      </c>
      <c r="AD689">
        <f>COUNTIF(H689,"*Fuji*")</f>
        <v>0</v>
      </c>
      <c r="AF689" s="3"/>
      <c r="AG689" t="s">
        <v>2289</v>
      </c>
      <c r="AH689" s="9" t="s">
        <v>4925</v>
      </c>
    </row>
    <row r="690" spans="1:48" ht="10.95" customHeight="1" x14ac:dyDescent="0.25">
      <c r="A690" s="2" t="s">
        <v>21362</v>
      </c>
      <c r="B690" t="s">
        <v>14187</v>
      </c>
      <c r="C690" s="3" t="s">
        <v>12965</v>
      </c>
      <c r="E690" s="9"/>
      <c r="F690" s="7"/>
      <c r="G690" s="7"/>
      <c r="H690" s="8"/>
      <c r="I690" s="8"/>
      <c r="J690" s="19"/>
      <c r="K690" s="19"/>
      <c r="L690" s="11"/>
      <c r="M690" s="11">
        <f>SUM(L691:L717)</f>
        <v>97.25</v>
      </c>
      <c r="N690" s="24">
        <v>1617</v>
      </c>
      <c r="O690">
        <f>COUNTIF(K691:K717,"*")</f>
        <v>27</v>
      </c>
      <c r="P690" s="32">
        <f>O690/N690</f>
        <v>1.6697588126159554E-2</v>
      </c>
      <c r="Q690">
        <f>COUNTIF(K691:K717,"Y")+COUNTIF(K691:K717,"S")</f>
        <v>26</v>
      </c>
      <c r="T690" s="19" t="s">
        <v>7736</v>
      </c>
      <c r="U690" s="3"/>
      <c r="V690" t="s">
        <v>18402</v>
      </c>
      <c r="X690" t="str">
        <f t="shared" si="45"/>
        <v/>
      </c>
      <c r="Z690" t="str">
        <f t="shared" si="46"/>
        <v/>
      </c>
      <c r="AB690" s="9"/>
      <c r="AE690">
        <f>COUNTIF(AD691:AD717,"1")</f>
        <v>0</v>
      </c>
      <c r="AF690" s="3"/>
      <c r="AH690" s="9"/>
      <c r="AI690">
        <f>COUNTIF($J691:$J717,"1")-COUNTIFS($J691:$J717,"1",$K691:$K717,"V")</f>
        <v>1</v>
      </c>
      <c r="AJ690">
        <f>COUNTIFS($J691:$J717,"1",$K691:$K717,"Y")+COUNTIFS($J691:$J717,"1",$K691:$K717,"s")</f>
        <v>1</v>
      </c>
      <c r="AK690">
        <f>COUNTIF($J691:$J717,"2")-COUNTIFS($J691:$J717,"2",$K691:$K717,"V")</f>
        <v>13</v>
      </c>
      <c r="AL690">
        <f>COUNTIFS($J691:$J717,"2",$K691:$K717,"Y")+COUNTIFS($J691:$J717,"2",$K691:$K717,"s")</f>
        <v>12</v>
      </c>
      <c r="AM690">
        <f>COUNTIF($J691:$J717,"3")-COUNTIFS($J691:$J717,"3",$K691:$K717,"V")</f>
        <v>2</v>
      </c>
      <c r="AN690">
        <f>COUNTIFS($J691:$J717,"3",$K691:$K717,"Y")+COUNTIFS($J691:$J717,"3",$K691:$K717,"s")</f>
        <v>2</v>
      </c>
      <c r="AO690">
        <f>COUNTIF($J691:$J717,"4")-COUNTIFS($J691:$J717,"4",$K691:$K717,"V")</f>
        <v>0</v>
      </c>
      <c r="AP690">
        <f>COUNTIFS($J691:$J717,"4",$K691:$K717,"Y")+COUNTIFS($J691:$J717,"4",$K691:$K717,"s")</f>
        <v>0</v>
      </c>
      <c r="AQ690">
        <f>COUNTIF($J691:$J717,"5")-COUNTIFS($J691:$J717,"5",$K691:$K717,"V")</f>
        <v>2</v>
      </c>
      <c r="AR690">
        <f>COUNTIFS($J691:$J717,"5",$K691:$K717,"Y")+COUNTIFS($J691:$J717,"5",$K691:$K717,"s")</f>
        <v>2</v>
      </c>
      <c r="AS690">
        <f>COUNTIF($J691:$J717,"6")-COUNTIFS($J691:$J717,"6",$K691:$K717,"V")</f>
        <v>0</v>
      </c>
      <c r="AT690">
        <f>COUNTIFS($J691:$J717,"6",$K691:$K717,"Y")+COUNTIFS($J691:$J717,"6",$K691:$K717,"s")</f>
        <v>0</v>
      </c>
      <c r="AU690">
        <f>COUNTIF($J691:$J717,"7")-COUNTIFS($J691:$J717,"7",$K691:$K717,"V")</f>
        <v>9</v>
      </c>
      <c r="AV690">
        <f>COUNTIFS($J691:$J717,"7",$K691:$K717,"Y")+COUNTIFS($J691:$J717,"7",$K691:$K717,"s")</f>
        <v>9</v>
      </c>
    </row>
    <row r="691" spans="1:48" ht="10.95" customHeight="1" outlineLevel="1" x14ac:dyDescent="0.25">
      <c r="A691" t="s">
        <v>14208</v>
      </c>
      <c r="C691" s="3" t="s">
        <v>12965</v>
      </c>
      <c r="D691" s="3">
        <v>136</v>
      </c>
      <c r="E691" s="9">
        <v>1994</v>
      </c>
      <c r="F691" s="7" t="s">
        <v>14218</v>
      </c>
      <c r="G691" s="7" t="s">
        <v>5401</v>
      </c>
      <c r="H691" s="8" t="s">
        <v>14214</v>
      </c>
      <c r="I691" s="8" t="s">
        <v>7560</v>
      </c>
      <c r="J691" s="19">
        <v>7</v>
      </c>
      <c r="K691" s="19" t="s">
        <v>7736</v>
      </c>
      <c r="L691" s="11">
        <v>0.5</v>
      </c>
      <c r="M691" s="11"/>
      <c r="N691" s="24"/>
      <c r="P691" s="32"/>
      <c r="T691" s="19"/>
      <c r="U691" s="3"/>
      <c r="X691" t="str">
        <f t="shared" si="45"/>
        <v/>
      </c>
      <c r="Z691" t="str">
        <f t="shared" si="46"/>
        <v/>
      </c>
      <c r="AB691" s="9"/>
      <c r="AC691" t="s">
        <v>14214</v>
      </c>
      <c r="AD691">
        <f t="shared" ref="AD691:AD717" si="48">COUNTIF(H691,"*Fuji*")</f>
        <v>0</v>
      </c>
      <c r="AF691" s="3"/>
      <c r="AH691" s="9"/>
    </row>
    <row r="692" spans="1:48" ht="10.95" customHeight="1" outlineLevel="1" x14ac:dyDescent="0.25">
      <c r="A692" t="s">
        <v>14208</v>
      </c>
      <c r="C692" s="3" t="s">
        <v>12965</v>
      </c>
      <c r="D692" s="3">
        <v>137</v>
      </c>
      <c r="E692" s="9">
        <v>1994</v>
      </c>
      <c r="F692" s="7" t="s">
        <v>14219</v>
      </c>
      <c r="G692" s="7" t="s">
        <v>5401</v>
      </c>
      <c r="H692" s="8" t="s">
        <v>14213</v>
      </c>
      <c r="I692" s="8" t="s">
        <v>7560</v>
      </c>
      <c r="J692" s="19">
        <v>7</v>
      </c>
      <c r="K692" s="19" t="s">
        <v>7736</v>
      </c>
      <c r="L692" s="11">
        <v>2</v>
      </c>
      <c r="M692" s="11"/>
      <c r="N692" s="24"/>
      <c r="P692" s="32"/>
      <c r="T692" s="19"/>
      <c r="U692" s="3"/>
      <c r="X692" t="str">
        <f t="shared" si="45"/>
        <v/>
      </c>
      <c r="Z692" t="str">
        <f t="shared" si="46"/>
        <v/>
      </c>
      <c r="AB692" s="9"/>
      <c r="AC692" t="s">
        <v>14213</v>
      </c>
      <c r="AD692">
        <f t="shared" si="48"/>
        <v>0</v>
      </c>
      <c r="AF692" s="3"/>
      <c r="AH692" s="9"/>
    </row>
    <row r="693" spans="1:48" ht="10.95" customHeight="1" outlineLevel="1" x14ac:dyDescent="0.25">
      <c r="A693" t="s">
        <v>14208</v>
      </c>
      <c r="C693" s="3" t="s">
        <v>12965</v>
      </c>
      <c r="D693" s="3">
        <v>138</v>
      </c>
      <c r="E693" s="9">
        <v>1994</v>
      </c>
      <c r="F693" s="7" t="s">
        <v>14220</v>
      </c>
      <c r="G693" s="7" t="s">
        <v>5401</v>
      </c>
      <c r="H693" s="8" t="s">
        <v>14215</v>
      </c>
      <c r="I693" s="8" t="s">
        <v>7560</v>
      </c>
      <c r="J693" s="19">
        <v>7</v>
      </c>
      <c r="K693" s="19" t="s">
        <v>7736</v>
      </c>
      <c r="L693" s="11">
        <v>0.5</v>
      </c>
      <c r="M693" s="11"/>
      <c r="N693" s="24"/>
      <c r="P693" s="32"/>
      <c r="T693" s="19"/>
      <c r="U693" s="3"/>
      <c r="X693" t="str">
        <f t="shared" si="45"/>
        <v/>
      </c>
      <c r="Z693" t="str">
        <f t="shared" si="46"/>
        <v/>
      </c>
      <c r="AB693" s="9"/>
      <c r="AC693" t="s">
        <v>14215</v>
      </c>
      <c r="AD693">
        <f t="shared" si="48"/>
        <v>0</v>
      </c>
      <c r="AF693" s="3"/>
      <c r="AH693" s="9"/>
    </row>
    <row r="694" spans="1:48" ht="10.95" customHeight="1" outlineLevel="1" x14ac:dyDescent="0.25">
      <c r="A694" t="s">
        <v>14208</v>
      </c>
      <c r="C694" s="3" t="s">
        <v>12965</v>
      </c>
      <c r="D694" s="3">
        <v>139</v>
      </c>
      <c r="E694" s="9">
        <v>1994</v>
      </c>
      <c r="F694" s="7" t="s">
        <v>14221</v>
      </c>
      <c r="G694" s="7" t="s">
        <v>5401</v>
      </c>
      <c r="H694" s="8" t="s">
        <v>14216</v>
      </c>
      <c r="I694" s="8" t="s">
        <v>7560</v>
      </c>
      <c r="J694" s="19">
        <v>7</v>
      </c>
      <c r="K694" s="19" t="s">
        <v>7736</v>
      </c>
      <c r="L694" s="11">
        <v>2</v>
      </c>
      <c r="M694" s="11"/>
      <c r="N694" s="24"/>
      <c r="P694" s="32"/>
      <c r="T694" s="19"/>
      <c r="U694" s="3"/>
      <c r="X694" t="str">
        <f t="shared" si="45"/>
        <v/>
      </c>
      <c r="Z694" t="str">
        <f t="shared" si="46"/>
        <v/>
      </c>
      <c r="AB694" s="9"/>
      <c r="AC694" t="s">
        <v>14216</v>
      </c>
      <c r="AD694">
        <f t="shared" si="48"/>
        <v>0</v>
      </c>
      <c r="AF694" s="3"/>
      <c r="AH694" s="9"/>
    </row>
    <row r="695" spans="1:48" ht="10.95" customHeight="1" outlineLevel="1" x14ac:dyDescent="0.25">
      <c r="A695" t="s">
        <v>14208</v>
      </c>
      <c r="C695" s="3" t="s">
        <v>12965</v>
      </c>
      <c r="D695" s="3">
        <v>547</v>
      </c>
      <c r="E695" s="9">
        <v>2003</v>
      </c>
      <c r="F695" s="7" t="s">
        <v>14222</v>
      </c>
      <c r="G695" s="7" t="s">
        <v>5401</v>
      </c>
      <c r="H695" s="8" t="s">
        <v>14223</v>
      </c>
      <c r="I695" s="8" t="s">
        <v>14224</v>
      </c>
      <c r="J695" s="19">
        <v>2</v>
      </c>
      <c r="K695" s="19" t="s">
        <v>7736</v>
      </c>
      <c r="L695" s="11">
        <v>4</v>
      </c>
      <c r="M695" s="11"/>
      <c r="N695" s="24"/>
      <c r="P695" s="32"/>
      <c r="S695">
        <v>1</v>
      </c>
      <c r="T695" s="19"/>
      <c r="U695" s="3"/>
      <c r="X695" t="str">
        <f t="shared" si="45"/>
        <v/>
      </c>
      <c r="Z695" t="str">
        <f t="shared" si="46"/>
        <v/>
      </c>
      <c r="AB695" s="9"/>
      <c r="AC695" t="s">
        <v>14223</v>
      </c>
      <c r="AD695">
        <f t="shared" si="48"/>
        <v>0</v>
      </c>
      <c r="AF695" s="3"/>
      <c r="AH695" s="9"/>
    </row>
    <row r="696" spans="1:48" ht="10.95" customHeight="1" outlineLevel="1" x14ac:dyDescent="0.25">
      <c r="A696" t="s">
        <v>14208</v>
      </c>
      <c r="C696" s="3" t="s">
        <v>12965</v>
      </c>
      <c r="D696" s="3">
        <v>559</v>
      </c>
      <c r="E696" s="9">
        <v>2003</v>
      </c>
      <c r="F696" s="7" t="s">
        <v>14209</v>
      </c>
      <c r="G696" s="7" t="s">
        <v>5401</v>
      </c>
      <c r="H696" s="8" t="s">
        <v>14214</v>
      </c>
      <c r="I696" s="8" t="s">
        <v>14217</v>
      </c>
      <c r="J696" s="19">
        <v>7</v>
      </c>
      <c r="K696" s="19" t="s">
        <v>7736</v>
      </c>
      <c r="L696" s="11">
        <v>1.25</v>
      </c>
      <c r="M696" s="11"/>
      <c r="N696" s="24"/>
      <c r="P696" s="32"/>
      <c r="T696" s="19"/>
      <c r="U696" s="3"/>
      <c r="X696" t="str">
        <f t="shared" si="45"/>
        <v/>
      </c>
      <c r="Z696" t="str">
        <f t="shared" si="46"/>
        <v/>
      </c>
      <c r="AB696" s="9"/>
      <c r="AC696" t="s">
        <v>14214</v>
      </c>
      <c r="AD696">
        <f t="shared" si="48"/>
        <v>0</v>
      </c>
      <c r="AF696" s="3"/>
      <c r="AH696" s="9"/>
    </row>
    <row r="697" spans="1:48" ht="10.95" customHeight="1" outlineLevel="1" x14ac:dyDescent="0.25">
      <c r="A697" t="s">
        <v>14208</v>
      </c>
      <c r="C697" s="3" t="s">
        <v>12965</v>
      </c>
      <c r="D697" s="3">
        <v>560</v>
      </c>
      <c r="E697" s="9">
        <v>2003</v>
      </c>
      <c r="F697" s="7" t="s">
        <v>14210</v>
      </c>
      <c r="G697" s="7" t="s">
        <v>5401</v>
      </c>
      <c r="H697" s="8" t="s">
        <v>14213</v>
      </c>
      <c r="I697" s="8" t="s">
        <v>14217</v>
      </c>
      <c r="J697" s="19">
        <v>7</v>
      </c>
      <c r="K697" s="19" t="s">
        <v>7736</v>
      </c>
      <c r="L697" s="11">
        <v>1.25</v>
      </c>
      <c r="M697" s="11"/>
      <c r="N697" s="24"/>
      <c r="P697" s="32"/>
      <c r="T697" s="19"/>
      <c r="U697" s="3"/>
      <c r="X697" t="str">
        <f t="shared" si="45"/>
        <v/>
      </c>
      <c r="Z697" t="str">
        <f t="shared" si="46"/>
        <v/>
      </c>
      <c r="AB697" s="9"/>
      <c r="AC697" t="s">
        <v>14213</v>
      </c>
      <c r="AD697">
        <f t="shared" si="48"/>
        <v>0</v>
      </c>
      <c r="AF697" s="3"/>
      <c r="AH697" s="9"/>
    </row>
    <row r="698" spans="1:48" ht="10.95" customHeight="1" outlineLevel="1" x14ac:dyDescent="0.25">
      <c r="A698" t="s">
        <v>14208</v>
      </c>
      <c r="C698" s="3" t="s">
        <v>12965</v>
      </c>
      <c r="D698" s="3">
        <v>561</v>
      </c>
      <c r="E698" s="9">
        <v>2003</v>
      </c>
      <c r="F698" s="7" t="s">
        <v>14211</v>
      </c>
      <c r="G698" s="7" t="s">
        <v>5401</v>
      </c>
      <c r="H698" s="8" t="s">
        <v>14215</v>
      </c>
      <c r="I698" s="8" t="s">
        <v>14217</v>
      </c>
      <c r="J698" s="19">
        <v>7</v>
      </c>
      <c r="K698" s="19" t="s">
        <v>7736</v>
      </c>
      <c r="L698" s="11">
        <v>1.25</v>
      </c>
      <c r="M698" s="11"/>
      <c r="N698" s="24"/>
      <c r="P698" s="32"/>
      <c r="T698" s="19"/>
      <c r="U698" s="3"/>
      <c r="X698" t="str">
        <f t="shared" si="45"/>
        <v/>
      </c>
      <c r="Z698" t="str">
        <f t="shared" si="46"/>
        <v/>
      </c>
      <c r="AB698" s="9"/>
      <c r="AC698" t="s">
        <v>14215</v>
      </c>
      <c r="AD698">
        <f t="shared" si="48"/>
        <v>0</v>
      </c>
      <c r="AF698" s="3"/>
      <c r="AH698" s="9"/>
    </row>
    <row r="699" spans="1:48" ht="10.95" customHeight="1" outlineLevel="1" x14ac:dyDescent="0.25">
      <c r="A699" t="s">
        <v>14208</v>
      </c>
      <c r="C699" s="3" t="s">
        <v>12965</v>
      </c>
      <c r="D699" s="3">
        <v>562</v>
      </c>
      <c r="E699" s="9">
        <v>2003</v>
      </c>
      <c r="F699" s="7" t="s">
        <v>14212</v>
      </c>
      <c r="G699" s="7" t="s">
        <v>5401</v>
      </c>
      <c r="H699" s="8" t="s">
        <v>14216</v>
      </c>
      <c r="I699" s="8" t="s">
        <v>14217</v>
      </c>
      <c r="J699" s="19">
        <v>7</v>
      </c>
      <c r="K699" s="19" t="s">
        <v>7736</v>
      </c>
      <c r="L699" s="11">
        <v>1.25</v>
      </c>
      <c r="M699" s="11"/>
      <c r="N699" s="24"/>
      <c r="P699" s="32"/>
      <c r="T699" s="19"/>
      <c r="U699" s="3"/>
      <c r="X699" t="str">
        <f t="shared" si="45"/>
        <v/>
      </c>
      <c r="Z699" t="str">
        <f t="shared" si="46"/>
        <v/>
      </c>
      <c r="AB699" s="9"/>
      <c r="AC699" t="s">
        <v>14216</v>
      </c>
      <c r="AD699">
        <f t="shared" si="48"/>
        <v>0</v>
      </c>
      <c r="AF699" s="3"/>
      <c r="AH699" s="9"/>
    </row>
    <row r="700" spans="1:48" ht="10.95" customHeight="1" outlineLevel="1" x14ac:dyDescent="0.25">
      <c r="A700" t="s">
        <v>14208</v>
      </c>
      <c r="C700" s="3" t="s">
        <v>12965</v>
      </c>
      <c r="D700" s="3" t="s">
        <v>19992</v>
      </c>
      <c r="E700" s="9">
        <v>2003</v>
      </c>
      <c r="F700" s="7" t="s">
        <v>19993</v>
      </c>
      <c r="G700" s="7" t="s">
        <v>5401</v>
      </c>
      <c r="H700" s="8" t="s">
        <v>7560</v>
      </c>
      <c r="I700" s="8" t="s">
        <v>14217</v>
      </c>
      <c r="J700" s="19">
        <v>7</v>
      </c>
      <c r="K700" s="19" t="s">
        <v>7736</v>
      </c>
      <c r="L700" s="11">
        <v>10</v>
      </c>
      <c r="M700" s="11"/>
      <c r="N700" s="24"/>
      <c r="P700" s="32"/>
      <c r="T700" s="19"/>
      <c r="U700" s="3"/>
      <c r="X700" t="str">
        <f t="shared" si="45"/>
        <v/>
      </c>
      <c r="Z700">
        <f t="shared" si="46"/>
        <v>1</v>
      </c>
      <c r="AB700" s="9"/>
      <c r="AC700" t="s">
        <v>7560</v>
      </c>
      <c r="AD700">
        <f t="shared" si="48"/>
        <v>0</v>
      </c>
      <c r="AF700" s="3"/>
      <c r="AH700" s="9"/>
    </row>
    <row r="701" spans="1:48" ht="10.95" customHeight="1" outlineLevel="1" x14ac:dyDescent="0.25">
      <c r="A701" t="s">
        <v>14208</v>
      </c>
      <c r="C701" s="3" t="s">
        <v>12965</v>
      </c>
      <c r="D701" s="3">
        <v>576</v>
      </c>
      <c r="E701" s="9">
        <v>2004</v>
      </c>
      <c r="F701" s="7" t="s">
        <v>14226</v>
      </c>
      <c r="G701" s="7" t="s">
        <v>5401</v>
      </c>
      <c r="H701" s="8" t="s">
        <v>20969</v>
      </c>
      <c r="I701" s="8" t="s">
        <v>14225</v>
      </c>
      <c r="J701" s="19">
        <v>3</v>
      </c>
      <c r="K701" s="19" t="s">
        <v>7736</v>
      </c>
      <c r="L701" s="11">
        <v>2</v>
      </c>
      <c r="M701" s="11"/>
      <c r="N701" s="24"/>
      <c r="P701" s="32"/>
      <c r="R701">
        <v>1</v>
      </c>
      <c r="S701">
        <v>1</v>
      </c>
      <c r="T701" s="19"/>
      <c r="U701" s="3"/>
      <c r="X701" t="str">
        <f t="shared" si="45"/>
        <v/>
      </c>
      <c r="Z701" t="str">
        <f t="shared" si="46"/>
        <v/>
      </c>
      <c r="AB701" s="9"/>
      <c r="AC701" t="s">
        <v>14227</v>
      </c>
      <c r="AD701">
        <f t="shared" si="48"/>
        <v>0</v>
      </c>
      <c r="AF701" s="3"/>
      <c r="AH701" s="9"/>
    </row>
    <row r="702" spans="1:48" ht="10.95" customHeight="1" outlineLevel="1" x14ac:dyDescent="0.25">
      <c r="A702" t="s">
        <v>14208</v>
      </c>
      <c r="C702" s="3" t="s">
        <v>12965</v>
      </c>
      <c r="D702" s="3">
        <v>687</v>
      </c>
      <c r="E702" s="9">
        <v>2007</v>
      </c>
      <c r="F702" s="7" t="s">
        <v>21821</v>
      </c>
      <c r="G702" s="7" t="s">
        <v>5401</v>
      </c>
      <c r="H702" s="8" t="s">
        <v>20970</v>
      </c>
      <c r="I702" s="8" t="s">
        <v>14228</v>
      </c>
      <c r="J702" s="19">
        <v>3</v>
      </c>
      <c r="K702" s="19" t="s">
        <v>7736</v>
      </c>
      <c r="L702" s="11">
        <v>11</v>
      </c>
      <c r="M702" s="11"/>
      <c r="N702" s="24"/>
      <c r="P702" s="32"/>
      <c r="T702" s="19"/>
      <c r="U702" s="3"/>
      <c r="X702" t="str">
        <f t="shared" si="45"/>
        <v/>
      </c>
      <c r="Z702" t="str">
        <f t="shared" si="46"/>
        <v/>
      </c>
      <c r="AB702" s="9"/>
      <c r="AC702" t="s">
        <v>14223</v>
      </c>
      <c r="AD702">
        <f t="shared" si="48"/>
        <v>0</v>
      </c>
      <c r="AF702" s="3"/>
      <c r="AH702" s="9"/>
    </row>
    <row r="703" spans="1:48" ht="10.95" customHeight="1" outlineLevel="1" x14ac:dyDescent="0.25">
      <c r="A703" t="s">
        <v>14208</v>
      </c>
      <c r="C703" s="3" t="s">
        <v>12965</v>
      </c>
      <c r="D703" s="3">
        <v>1039</v>
      </c>
      <c r="E703" s="9">
        <v>2014</v>
      </c>
      <c r="F703" s="7" t="s">
        <v>21822</v>
      </c>
      <c r="G703" s="7" t="s">
        <v>5401</v>
      </c>
      <c r="H703" s="8" t="s">
        <v>14223</v>
      </c>
      <c r="I703" s="8" t="s">
        <v>14229</v>
      </c>
      <c r="J703" s="19">
        <v>2</v>
      </c>
      <c r="K703" s="19" t="s">
        <v>7736</v>
      </c>
      <c r="L703" s="11">
        <v>3.5</v>
      </c>
      <c r="M703" s="11"/>
      <c r="N703" s="24"/>
      <c r="P703" s="32"/>
      <c r="S703">
        <v>1</v>
      </c>
      <c r="T703" s="19"/>
      <c r="U703" s="3"/>
      <c r="X703" t="str">
        <f t="shared" si="45"/>
        <v/>
      </c>
      <c r="Z703" t="str">
        <f t="shared" si="46"/>
        <v/>
      </c>
      <c r="AB703" s="9"/>
      <c r="AC703" t="s">
        <v>14223</v>
      </c>
      <c r="AD703">
        <f t="shared" si="48"/>
        <v>0</v>
      </c>
      <c r="AF703" s="3"/>
      <c r="AH703" s="9"/>
    </row>
    <row r="704" spans="1:48" ht="10.95" customHeight="1" outlineLevel="1" x14ac:dyDescent="0.25">
      <c r="A704" t="s">
        <v>14208</v>
      </c>
      <c r="C704" s="3" t="s">
        <v>12965</v>
      </c>
      <c r="D704" s="3" t="s">
        <v>19972</v>
      </c>
      <c r="E704" s="9">
        <v>2017</v>
      </c>
      <c r="F704" s="7" t="s">
        <v>21812</v>
      </c>
      <c r="G704" s="7" t="s">
        <v>5401</v>
      </c>
      <c r="H704" s="8" t="s">
        <v>14223</v>
      </c>
      <c r="I704" s="8" t="s">
        <v>14230</v>
      </c>
      <c r="J704" s="19">
        <v>5</v>
      </c>
      <c r="K704" s="19" t="s">
        <v>7736</v>
      </c>
      <c r="L704" s="11">
        <v>9</v>
      </c>
      <c r="M704" s="11"/>
      <c r="N704" s="24"/>
      <c r="P704" s="32"/>
      <c r="T704" s="19"/>
      <c r="U704" s="3"/>
      <c r="X704" t="str">
        <f t="shared" si="45"/>
        <v/>
      </c>
      <c r="Z704">
        <f t="shared" si="46"/>
        <v>1</v>
      </c>
      <c r="AB704" s="9"/>
      <c r="AC704" t="s">
        <v>14223</v>
      </c>
      <c r="AD704">
        <f t="shared" si="48"/>
        <v>0</v>
      </c>
      <c r="AF704" s="3"/>
      <c r="AH704" s="9"/>
    </row>
    <row r="705" spans="1:48" ht="10.95" customHeight="1" outlineLevel="1" x14ac:dyDescent="0.25">
      <c r="A705" t="s">
        <v>14208</v>
      </c>
      <c r="C705" s="3" t="s">
        <v>12965</v>
      </c>
      <c r="D705" s="3">
        <v>1280</v>
      </c>
      <c r="E705" s="9">
        <v>2017</v>
      </c>
      <c r="F705" s="7" t="s">
        <v>21813</v>
      </c>
      <c r="G705" s="7" t="s">
        <v>5401</v>
      </c>
      <c r="H705" s="8" t="s">
        <v>14223</v>
      </c>
      <c r="I705" s="8" t="s">
        <v>14230</v>
      </c>
      <c r="J705" s="19">
        <v>5</v>
      </c>
      <c r="K705" s="19" t="s">
        <v>20093</v>
      </c>
      <c r="L705" s="11"/>
      <c r="M705" s="11"/>
      <c r="N705" s="24"/>
      <c r="P705" s="32"/>
      <c r="T705" s="19"/>
      <c r="U705" s="3"/>
      <c r="X705" t="str">
        <f t="shared" si="45"/>
        <v/>
      </c>
      <c r="Z705" t="str">
        <f t="shared" si="46"/>
        <v/>
      </c>
      <c r="AB705" s="9"/>
      <c r="AC705" t="s">
        <v>14223</v>
      </c>
      <c r="AD705">
        <f t="shared" si="48"/>
        <v>0</v>
      </c>
      <c r="AF705" s="3"/>
      <c r="AH705" s="9"/>
    </row>
    <row r="706" spans="1:48" ht="10.95" customHeight="1" outlineLevel="1" x14ac:dyDescent="0.25">
      <c r="A706" t="s">
        <v>14208</v>
      </c>
      <c r="C706" s="3" t="s">
        <v>12965</v>
      </c>
      <c r="D706" s="3">
        <v>1286</v>
      </c>
      <c r="E706" s="9">
        <v>2017</v>
      </c>
      <c r="F706" s="7" t="s">
        <v>21814</v>
      </c>
      <c r="G706" s="7" t="s">
        <v>5401</v>
      </c>
      <c r="H706" s="8" t="s">
        <v>14223</v>
      </c>
      <c r="I706" s="8" t="s">
        <v>14230</v>
      </c>
      <c r="J706" s="19">
        <v>2</v>
      </c>
      <c r="K706" s="20" t="s">
        <v>20093</v>
      </c>
      <c r="L706" s="11"/>
      <c r="M706" s="11"/>
      <c r="N706" s="24"/>
      <c r="P706" s="32"/>
      <c r="T706" s="19"/>
      <c r="U706" s="3"/>
      <c r="X706" t="str">
        <f t="shared" ref="X706:X769" si="49">IF(COUNTIF(F706,"*fdc*"),1,"")</f>
        <v/>
      </c>
      <c r="Z706">
        <f t="shared" ref="Z706:Z769" si="50">IF(COUNTIF(F706,"*s/s*"),1,"")</f>
        <v>1</v>
      </c>
      <c r="AB706" s="9"/>
      <c r="AC706" t="s">
        <v>14223</v>
      </c>
      <c r="AD706">
        <f t="shared" si="48"/>
        <v>0</v>
      </c>
      <c r="AF706" s="3"/>
      <c r="AH706" s="9"/>
    </row>
    <row r="707" spans="1:48" ht="10.95" customHeight="1" outlineLevel="1" x14ac:dyDescent="0.25">
      <c r="A707" t="s">
        <v>14208</v>
      </c>
      <c r="C707" s="3" t="s">
        <v>12965</v>
      </c>
      <c r="D707" s="5" t="s">
        <v>21363</v>
      </c>
      <c r="E707" s="9">
        <v>2017</v>
      </c>
      <c r="F707" s="10" t="s">
        <v>21815</v>
      </c>
      <c r="G707" s="7" t="s">
        <v>5401</v>
      </c>
      <c r="H707" s="8" t="s">
        <v>14223</v>
      </c>
      <c r="I707" s="8" t="s">
        <v>14230</v>
      </c>
      <c r="J707" s="19">
        <v>2</v>
      </c>
      <c r="K707" s="20" t="s">
        <v>7736</v>
      </c>
      <c r="L707" s="11">
        <v>8</v>
      </c>
      <c r="M707" s="11"/>
      <c r="N707" s="24"/>
      <c r="P707" s="32"/>
      <c r="T707" s="19"/>
      <c r="U707" s="3"/>
      <c r="X707">
        <f t="shared" si="49"/>
        <v>1</v>
      </c>
      <c r="Z707">
        <f t="shared" si="50"/>
        <v>1</v>
      </c>
      <c r="AB707" s="9"/>
      <c r="AC707" t="s">
        <v>14223</v>
      </c>
      <c r="AD707">
        <f t="shared" si="48"/>
        <v>0</v>
      </c>
      <c r="AF707" s="3"/>
      <c r="AH707" s="9"/>
    </row>
    <row r="708" spans="1:48" ht="10.95" customHeight="1" outlineLevel="1" x14ac:dyDescent="0.25">
      <c r="A708" t="s">
        <v>14208</v>
      </c>
      <c r="C708" s="3" t="s">
        <v>12965</v>
      </c>
      <c r="D708" s="3">
        <v>1287</v>
      </c>
      <c r="E708" s="9">
        <v>2017</v>
      </c>
      <c r="F708" s="7" t="s">
        <v>21814</v>
      </c>
      <c r="G708" s="7" t="s">
        <v>5401</v>
      </c>
      <c r="H708" s="8" t="s">
        <v>14231</v>
      </c>
      <c r="I708" s="8" t="s">
        <v>14230</v>
      </c>
      <c r="J708" s="19">
        <v>2</v>
      </c>
      <c r="K708" s="19" t="s">
        <v>7736</v>
      </c>
      <c r="L708" s="11">
        <v>7</v>
      </c>
      <c r="M708" s="11"/>
      <c r="N708" s="24"/>
      <c r="P708" s="32"/>
      <c r="R708">
        <v>1</v>
      </c>
      <c r="S708">
        <v>1</v>
      </c>
      <c r="T708" s="19"/>
      <c r="U708" s="3"/>
      <c r="X708" t="str">
        <f t="shared" si="49"/>
        <v/>
      </c>
      <c r="Z708">
        <f t="shared" si="50"/>
        <v>1</v>
      </c>
      <c r="AB708" s="9"/>
      <c r="AC708" t="s">
        <v>14231</v>
      </c>
      <c r="AD708">
        <f t="shared" si="48"/>
        <v>0</v>
      </c>
      <c r="AF708" s="3"/>
      <c r="AH708" s="9"/>
    </row>
    <row r="709" spans="1:48" ht="10.95" customHeight="1" outlineLevel="1" x14ac:dyDescent="0.25">
      <c r="A709" t="s">
        <v>14208</v>
      </c>
      <c r="C709" s="3" t="s">
        <v>12965</v>
      </c>
      <c r="D709" s="3">
        <v>1335</v>
      </c>
      <c r="E709" s="9">
        <v>2017</v>
      </c>
      <c r="F709" s="7" t="s">
        <v>21813</v>
      </c>
      <c r="G709" s="7" t="s">
        <v>5401</v>
      </c>
      <c r="H709" s="8" t="s">
        <v>14232</v>
      </c>
      <c r="I709" s="8" t="s">
        <v>14233</v>
      </c>
      <c r="J709" s="19">
        <v>2</v>
      </c>
      <c r="K709" s="19" t="s">
        <v>20093</v>
      </c>
      <c r="L709" s="11"/>
      <c r="M709" s="11"/>
      <c r="N709" s="24"/>
      <c r="P709" s="32"/>
      <c r="T709" s="19"/>
      <c r="U709" s="3"/>
      <c r="X709" t="str">
        <f t="shared" si="49"/>
        <v/>
      </c>
      <c r="Z709" t="str">
        <f t="shared" si="50"/>
        <v/>
      </c>
      <c r="AB709" s="9"/>
      <c r="AC709" t="s">
        <v>14232</v>
      </c>
      <c r="AD709">
        <f t="shared" si="48"/>
        <v>0</v>
      </c>
      <c r="AF709" s="3"/>
      <c r="AH709" s="9"/>
    </row>
    <row r="710" spans="1:48" ht="10.95" customHeight="1" outlineLevel="1" x14ac:dyDescent="0.25">
      <c r="A710" t="s">
        <v>14208</v>
      </c>
      <c r="C710" s="3" t="s">
        <v>12965</v>
      </c>
      <c r="D710" s="3" t="s">
        <v>18720</v>
      </c>
      <c r="E710" s="9">
        <v>2017</v>
      </c>
      <c r="F710" s="7" t="s">
        <v>21816</v>
      </c>
      <c r="G710" s="7" t="s">
        <v>5401</v>
      </c>
      <c r="H710" s="8" t="s">
        <v>14232</v>
      </c>
      <c r="I710" s="8" t="s">
        <v>14233</v>
      </c>
      <c r="J710" s="19">
        <v>2</v>
      </c>
      <c r="K710" s="19" t="s">
        <v>7736</v>
      </c>
      <c r="L710" s="11">
        <v>12.7</v>
      </c>
      <c r="M710" s="11"/>
      <c r="N710" s="24"/>
      <c r="P710" s="32"/>
      <c r="T710" s="19"/>
      <c r="U710" s="3"/>
      <c r="X710" t="str">
        <f t="shared" si="49"/>
        <v/>
      </c>
      <c r="Z710">
        <f t="shared" si="50"/>
        <v>1</v>
      </c>
      <c r="AB710" s="9"/>
      <c r="AC710" t="s">
        <v>14232</v>
      </c>
      <c r="AD710">
        <f t="shared" si="48"/>
        <v>0</v>
      </c>
      <c r="AF710" s="3"/>
      <c r="AH710" s="9"/>
    </row>
    <row r="711" spans="1:48" ht="10.95" customHeight="1" outlineLevel="1" x14ac:dyDescent="0.25">
      <c r="A711" t="s">
        <v>14208</v>
      </c>
      <c r="C711" s="3" t="s">
        <v>12965</v>
      </c>
      <c r="D711" s="3">
        <v>1360</v>
      </c>
      <c r="E711" s="9">
        <v>2018</v>
      </c>
      <c r="F711" s="7" t="s">
        <v>14235</v>
      </c>
      <c r="G711" s="7" t="s">
        <v>5401</v>
      </c>
      <c r="H711" s="8" t="s">
        <v>20970</v>
      </c>
      <c r="I711" s="8" t="s">
        <v>14234</v>
      </c>
      <c r="J711" s="19">
        <v>1</v>
      </c>
      <c r="K711" s="19" t="s">
        <v>7736</v>
      </c>
      <c r="L711" s="11">
        <v>3.8</v>
      </c>
      <c r="M711" s="11"/>
      <c r="N711" s="24"/>
      <c r="P711" s="32"/>
      <c r="R711">
        <v>1</v>
      </c>
      <c r="S711">
        <v>1</v>
      </c>
      <c r="T711" s="19"/>
      <c r="U711" s="3"/>
      <c r="X711" t="str">
        <f t="shared" si="49"/>
        <v/>
      </c>
      <c r="Z711" t="str">
        <f t="shared" si="50"/>
        <v/>
      </c>
      <c r="AB711" s="9"/>
      <c r="AC711" t="s">
        <v>14223</v>
      </c>
      <c r="AD711">
        <f t="shared" si="48"/>
        <v>0</v>
      </c>
      <c r="AF711" s="3"/>
      <c r="AH711" s="9"/>
    </row>
    <row r="712" spans="1:48" ht="10.95" customHeight="1" outlineLevel="1" x14ac:dyDescent="0.25">
      <c r="A712" t="s">
        <v>14208</v>
      </c>
      <c r="C712" s="3" t="s">
        <v>12965</v>
      </c>
      <c r="D712" s="3">
        <v>1483</v>
      </c>
      <c r="E712" s="9">
        <v>2019</v>
      </c>
      <c r="F712" s="7" t="s">
        <v>13604</v>
      </c>
      <c r="G712" s="7" t="s">
        <v>5401</v>
      </c>
      <c r="H712" s="8" t="s">
        <v>14223</v>
      </c>
      <c r="I712" s="8" t="s">
        <v>14236</v>
      </c>
      <c r="J712" s="19">
        <v>2</v>
      </c>
      <c r="K712" s="19" t="s">
        <v>20093</v>
      </c>
      <c r="L712" s="11"/>
      <c r="M712" s="11"/>
      <c r="N712" s="24"/>
      <c r="P712" s="32"/>
      <c r="T712" s="19"/>
      <c r="U712" s="3"/>
      <c r="X712" t="str">
        <f t="shared" si="49"/>
        <v/>
      </c>
      <c r="Z712" t="str">
        <f t="shared" si="50"/>
        <v/>
      </c>
      <c r="AB712" s="9"/>
      <c r="AC712" t="s">
        <v>14223</v>
      </c>
      <c r="AD712">
        <f t="shared" si="48"/>
        <v>0</v>
      </c>
      <c r="AF712" s="3"/>
      <c r="AH712" s="9"/>
    </row>
    <row r="713" spans="1:48" ht="10.95" customHeight="1" outlineLevel="1" x14ac:dyDescent="0.25">
      <c r="A713" t="s">
        <v>14208</v>
      </c>
      <c r="C713" s="3" t="s">
        <v>12965</v>
      </c>
      <c r="D713" s="3" t="s">
        <v>18721</v>
      </c>
      <c r="E713" s="9">
        <v>2019</v>
      </c>
      <c r="F713" s="7" t="s">
        <v>21817</v>
      </c>
      <c r="G713" s="7" t="s">
        <v>5401</v>
      </c>
      <c r="H713" s="8" t="s">
        <v>14223</v>
      </c>
      <c r="I713" s="8" t="s">
        <v>14236</v>
      </c>
      <c r="J713" s="19">
        <v>2</v>
      </c>
      <c r="K713" s="19" t="s">
        <v>7736</v>
      </c>
      <c r="L713" s="11">
        <v>5</v>
      </c>
      <c r="M713" s="11"/>
      <c r="N713" s="24"/>
      <c r="P713" s="32"/>
      <c r="T713" s="19"/>
      <c r="U713" s="3"/>
      <c r="X713" t="str">
        <f t="shared" si="49"/>
        <v/>
      </c>
      <c r="Z713">
        <f t="shared" si="50"/>
        <v>1</v>
      </c>
      <c r="AB713" s="9"/>
      <c r="AC713" t="s">
        <v>14223</v>
      </c>
      <c r="AD713">
        <f t="shared" si="48"/>
        <v>0</v>
      </c>
      <c r="AF713" s="3"/>
      <c r="AH713" s="9"/>
    </row>
    <row r="714" spans="1:48" ht="10.95" customHeight="1" outlineLevel="1" x14ac:dyDescent="0.25">
      <c r="A714" t="s">
        <v>14208</v>
      </c>
      <c r="C714" s="3" t="s">
        <v>12965</v>
      </c>
      <c r="D714" s="3">
        <v>1500</v>
      </c>
      <c r="E714" s="9">
        <v>2019</v>
      </c>
      <c r="F714" s="7" t="s">
        <v>21818</v>
      </c>
      <c r="G714" s="7" t="s">
        <v>5401</v>
      </c>
      <c r="H714" s="8" t="s">
        <v>14223</v>
      </c>
      <c r="I714" s="8" t="s">
        <v>14237</v>
      </c>
      <c r="J714" s="19">
        <v>2</v>
      </c>
      <c r="K714" s="19" t="s">
        <v>20093</v>
      </c>
      <c r="L714" s="11"/>
      <c r="M714" s="11"/>
      <c r="N714" s="24"/>
      <c r="P714" s="32"/>
      <c r="T714" s="19"/>
      <c r="U714" s="3"/>
      <c r="X714" t="str">
        <f t="shared" si="49"/>
        <v/>
      </c>
      <c r="Z714" t="str">
        <f t="shared" si="50"/>
        <v/>
      </c>
      <c r="AB714" s="9"/>
      <c r="AC714" t="s">
        <v>14223</v>
      </c>
      <c r="AD714">
        <f t="shared" si="48"/>
        <v>0</v>
      </c>
      <c r="AF714" s="3"/>
      <c r="AH714" s="9"/>
    </row>
    <row r="715" spans="1:48" ht="10.95" customHeight="1" outlineLevel="1" x14ac:dyDescent="0.25">
      <c r="A715" t="s">
        <v>14208</v>
      </c>
      <c r="C715" s="3" t="s">
        <v>12965</v>
      </c>
      <c r="D715" s="3" t="s">
        <v>14238</v>
      </c>
      <c r="E715" s="9">
        <v>2019</v>
      </c>
      <c r="F715" s="7" t="s">
        <v>21819</v>
      </c>
      <c r="G715" s="7" t="s">
        <v>5401</v>
      </c>
      <c r="H715" s="8" t="s">
        <v>14223</v>
      </c>
      <c r="I715" s="8" t="s">
        <v>14237</v>
      </c>
      <c r="J715" s="19">
        <v>2</v>
      </c>
      <c r="K715" s="19" t="s">
        <v>7738</v>
      </c>
      <c r="L715" s="11"/>
      <c r="M715" s="11"/>
      <c r="N715" s="24"/>
      <c r="P715" s="32"/>
      <c r="T715" s="19"/>
      <c r="U715" s="3"/>
      <c r="X715" t="str">
        <f t="shared" si="49"/>
        <v/>
      </c>
      <c r="Z715">
        <f t="shared" si="50"/>
        <v>1</v>
      </c>
      <c r="AB715" s="9"/>
      <c r="AC715" t="s">
        <v>14223</v>
      </c>
      <c r="AD715">
        <f t="shared" si="48"/>
        <v>0</v>
      </c>
      <c r="AF715" s="3"/>
      <c r="AH715" s="9"/>
    </row>
    <row r="716" spans="1:48" ht="10.95" customHeight="1" outlineLevel="1" x14ac:dyDescent="0.25">
      <c r="A716" t="s">
        <v>14208</v>
      </c>
      <c r="C716" s="3" t="s">
        <v>12965</v>
      </c>
      <c r="D716" s="3">
        <v>1814</v>
      </c>
      <c r="E716" s="9">
        <v>2024</v>
      </c>
      <c r="F716" s="10" t="s">
        <v>21817</v>
      </c>
      <c r="G716" s="7" t="s">
        <v>5401</v>
      </c>
      <c r="H716" s="8" t="s">
        <v>14223</v>
      </c>
      <c r="I716" s="8" t="s">
        <v>21360</v>
      </c>
      <c r="J716" s="19">
        <v>2</v>
      </c>
      <c r="K716" s="20" t="s">
        <v>7736</v>
      </c>
      <c r="L716" s="11">
        <v>4.1500000000000004</v>
      </c>
      <c r="M716" s="11"/>
      <c r="N716" s="24"/>
      <c r="P716" s="32"/>
      <c r="T716" s="19"/>
      <c r="U716" s="3"/>
      <c r="X716" t="str">
        <f t="shared" si="49"/>
        <v/>
      </c>
      <c r="Z716">
        <f t="shared" si="50"/>
        <v>1</v>
      </c>
      <c r="AB716" s="9"/>
      <c r="AC716" t="s">
        <v>14223</v>
      </c>
      <c r="AD716">
        <f t="shared" si="48"/>
        <v>0</v>
      </c>
      <c r="AF716" s="3"/>
      <c r="AH716" s="9"/>
    </row>
    <row r="717" spans="1:48" ht="10.95" customHeight="1" outlineLevel="1" x14ac:dyDescent="0.25">
      <c r="A717" t="s">
        <v>14208</v>
      </c>
      <c r="C717" s="3" t="s">
        <v>12965</v>
      </c>
      <c r="D717" s="5" t="s">
        <v>21361</v>
      </c>
      <c r="E717" s="9">
        <v>2024</v>
      </c>
      <c r="F717" s="10" t="s">
        <v>21820</v>
      </c>
      <c r="G717" s="7" t="s">
        <v>5401</v>
      </c>
      <c r="H717" s="8" t="s">
        <v>14223</v>
      </c>
      <c r="I717" s="8" t="s">
        <v>21360</v>
      </c>
      <c r="J717" s="19">
        <v>2</v>
      </c>
      <c r="K717" s="20" t="s">
        <v>7736</v>
      </c>
      <c r="L717" s="11">
        <v>7.1</v>
      </c>
      <c r="M717" s="11"/>
      <c r="N717" s="24"/>
      <c r="P717" s="32"/>
      <c r="T717" s="19"/>
      <c r="U717" s="3"/>
      <c r="X717">
        <f t="shared" si="49"/>
        <v>1</v>
      </c>
      <c r="Z717">
        <f t="shared" si="50"/>
        <v>1</v>
      </c>
      <c r="AB717" s="9"/>
      <c r="AC717" t="s">
        <v>14223</v>
      </c>
      <c r="AD717">
        <f t="shared" si="48"/>
        <v>0</v>
      </c>
      <c r="AF717" s="3"/>
      <c r="AH717" s="9"/>
    </row>
    <row r="718" spans="1:48" ht="10.95" customHeight="1" x14ac:dyDescent="0.25">
      <c r="A718" s="6" t="s">
        <v>21027</v>
      </c>
      <c r="B718" t="s">
        <v>5066</v>
      </c>
      <c r="C718" s="3" t="s">
        <v>12533</v>
      </c>
      <c r="E718" s="9"/>
      <c r="F718" s="7"/>
      <c r="G718" s="7"/>
      <c r="H718" s="8"/>
      <c r="I718" s="8"/>
      <c r="J718" s="19"/>
      <c r="K718" s="19"/>
      <c r="L718" s="11"/>
      <c r="M718" s="11">
        <f>SUM(L719:L771)</f>
        <v>175.60000000000002</v>
      </c>
      <c r="N718" s="24">
        <v>634</v>
      </c>
      <c r="O718">
        <f>COUNTIF(K719:K771,"*")</f>
        <v>53</v>
      </c>
      <c r="P718" s="32">
        <f>O718/N718</f>
        <v>8.3596214511041003E-2</v>
      </c>
      <c r="Q718">
        <f>COUNTIF(K719:K771,"Y")+COUNTIF(K719:K771,"S")</f>
        <v>51</v>
      </c>
      <c r="T718" s="19" t="s">
        <v>7736</v>
      </c>
      <c r="U718" s="3"/>
      <c r="V718" t="s">
        <v>18560</v>
      </c>
      <c r="X718" t="str">
        <f t="shared" si="49"/>
        <v/>
      </c>
      <c r="Z718" t="str">
        <f t="shared" si="50"/>
        <v/>
      </c>
      <c r="AB718" s="9"/>
      <c r="AE718">
        <f>COUNTIF(AD719:AD771,"1")</f>
        <v>0</v>
      </c>
      <c r="AF718" s="3"/>
      <c r="AH718" s="9"/>
      <c r="AI718">
        <f>COUNTIF($J719:$J771,"1")-COUNTIFS($J719:$J771,"1",$K719:$K771,"V")</f>
        <v>15</v>
      </c>
      <c r="AJ718">
        <f>COUNTIFS($J719:$J771,"1",$K719:$K771,"Y")+COUNTIFS($J719:$J771,"1",$K719:$K771,"s")</f>
        <v>15</v>
      </c>
      <c r="AK718">
        <f>COUNTIF($J719:$J771,"2")-COUNTIFS($J719:$J771,"2",$K719:$K771,"V")</f>
        <v>8</v>
      </c>
      <c r="AL718">
        <f>COUNTIFS($J719:$J771,"2",$K719:$K771,"Y")+COUNTIFS($J719:$J771,"2",$K719:$K771,"s")</f>
        <v>8</v>
      </c>
      <c r="AM718">
        <f>COUNTIF($J719:$J771,"3")-COUNTIFS($J719:$J771,"3",$K719:$K771,"V")</f>
        <v>14</v>
      </c>
      <c r="AN718">
        <f>COUNTIFS($J719:$J771,"3",$K719:$K771,"Y")+COUNTIFS($J719:$J771,"3",$K719:$K771,"s")</f>
        <v>14</v>
      </c>
      <c r="AO718">
        <f>COUNTIF($J719:$J771,"4")-COUNTIFS($J719:$J771,"4",$K719:$K771,"V")</f>
        <v>2</v>
      </c>
      <c r="AP718">
        <f>COUNTIFS($J719:$J771,"4",$K719:$K771,"Y")+COUNTIFS($J719:$J771,"4",$K719:$K771,"s")</f>
        <v>2</v>
      </c>
      <c r="AQ718">
        <f>COUNTIF($J719:$J771,"5")-COUNTIFS($J719:$J771,"5",$K719:$K771,"V")</f>
        <v>11</v>
      </c>
      <c r="AR718">
        <f>COUNTIFS($J719:$J771,"5",$K719:$K771,"Y")+COUNTIFS($J719:$J771,"5",$K719:$K771,"s")</f>
        <v>11</v>
      </c>
      <c r="AS718">
        <f>COUNTIF($J719:$J771,"6")-COUNTIFS($J719:$J771,"6",$K719:$K771,"V")</f>
        <v>1</v>
      </c>
      <c r="AT718">
        <f>COUNTIFS($J719:$J771,"6",$K719:$K771,"Y")+COUNTIFS($J719:$J771,"6",$K719:$K771,"s")</f>
        <v>1</v>
      </c>
      <c r="AU718">
        <f>COUNTIF($J719:$J771,"7")-COUNTIFS($J719:$J771,"7",$K719:$K771,"V")</f>
        <v>0</v>
      </c>
      <c r="AV718">
        <f>COUNTIFS($J719:$J771,"7",$K719:$K771,"Y")+COUNTIFS($J719:$J771,"7",$K719:$K771,"s")</f>
        <v>0</v>
      </c>
    </row>
    <row r="719" spans="1:48" ht="10.95" customHeight="1" outlineLevel="1" x14ac:dyDescent="0.25">
      <c r="A719" t="s">
        <v>12587</v>
      </c>
      <c r="C719" s="3" t="s">
        <v>12533</v>
      </c>
      <c r="D719" s="3" t="s">
        <v>12589</v>
      </c>
      <c r="E719" s="9">
        <v>1980</v>
      </c>
      <c r="F719" s="7" t="s">
        <v>12592</v>
      </c>
      <c r="G719" s="7" t="s">
        <v>5401</v>
      </c>
      <c r="H719" s="8" t="s">
        <v>20971</v>
      </c>
      <c r="I719" s="8" t="s">
        <v>12588</v>
      </c>
      <c r="J719" s="19">
        <v>1</v>
      </c>
      <c r="K719" s="19" t="s">
        <v>7736</v>
      </c>
      <c r="L719" s="11">
        <v>1</v>
      </c>
      <c r="M719" s="11"/>
      <c r="N719" s="24"/>
      <c r="P719" s="32"/>
      <c r="S719">
        <v>1</v>
      </c>
      <c r="T719" s="19"/>
      <c r="U719" s="3" t="s">
        <v>5065</v>
      </c>
      <c r="X719" t="str">
        <f t="shared" si="49"/>
        <v/>
      </c>
      <c r="Z719">
        <f t="shared" si="50"/>
        <v>1</v>
      </c>
      <c r="AA719">
        <v>1</v>
      </c>
      <c r="AB719" s="9"/>
      <c r="AC719" t="s">
        <v>12590</v>
      </c>
      <c r="AD719">
        <f t="shared" ref="AD719:AD750" si="51">COUNTIF(H719,"*Fuji*")</f>
        <v>0</v>
      </c>
      <c r="AF719" s="3"/>
      <c r="AG719" t="s">
        <v>5067</v>
      </c>
      <c r="AH719" s="9" t="s">
        <v>4613</v>
      </c>
    </row>
    <row r="720" spans="1:48" ht="10.95" customHeight="1" outlineLevel="1" x14ac:dyDescent="0.25">
      <c r="A720" t="s">
        <v>12587</v>
      </c>
      <c r="C720" s="3" t="s">
        <v>12533</v>
      </c>
      <c r="D720" s="3">
        <v>315</v>
      </c>
      <c r="E720" s="9">
        <v>1980</v>
      </c>
      <c r="F720" s="10" t="s">
        <v>21522</v>
      </c>
      <c r="G720" s="7" t="s">
        <v>5401</v>
      </c>
      <c r="H720" s="8" t="s">
        <v>5068</v>
      </c>
      <c r="I720" s="8" t="s">
        <v>12591</v>
      </c>
      <c r="J720" s="19">
        <v>6</v>
      </c>
      <c r="K720" s="19" t="s">
        <v>7736</v>
      </c>
      <c r="L720" s="11">
        <v>0.4</v>
      </c>
      <c r="M720" s="11"/>
      <c r="N720" s="24"/>
      <c r="P720" s="32"/>
      <c r="T720" s="19"/>
      <c r="U720" s="3">
        <v>316</v>
      </c>
      <c r="X720" t="str">
        <f t="shared" si="49"/>
        <v/>
      </c>
      <c r="Z720" t="str">
        <f t="shared" si="50"/>
        <v/>
      </c>
      <c r="AB720" s="9"/>
      <c r="AC720" t="s">
        <v>5068</v>
      </c>
      <c r="AD720">
        <f t="shared" si="51"/>
        <v>0</v>
      </c>
      <c r="AF720" s="3"/>
      <c r="AH720" s="9"/>
    </row>
    <row r="721" spans="1:34" ht="10.95" customHeight="1" outlineLevel="1" x14ac:dyDescent="0.25">
      <c r="A721" t="s">
        <v>12587</v>
      </c>
      <c r="C721" s="3" t="s">
        <v>12533</v>
      </c>
      <c r="D721" s="3">
        <v>317</v>
      </c>
      <c r="E721" s="9">
        <v>1980</v>
      </c>
      <c r="F721" s="10" t="s">
        <v>5176</v>
      </c>
      <c r="G721" s="7" t="s">
        <v>5401</v>
      </c>
      <c r="H721" s="8" t="s">
        <v>20971</v>
      </c>
      <c r="I721" s="8" t="s">
        <v>12591</v>
      </c>
      <c r="J721" s="19">
        <v>3</v>
      </c>
      <c r="K721" s="19" t="s">
        <v>7736</v>
      </c>
      <c r="L721" s="11">
        <v>1</v>
      </c>
      <c r="M721" s="11"/>
      <c r="N721" s="24"/>
      <c r="P721" s="32"/>
      <c r="T721" s="19"/>
      <c r="U721" s="3"/>
      <c r="X721" t="str">
        <f t="shared" si="49"/>
        <v/>
      </c>
      <c r="Z721" t="str">
        <f t="shared" si="50"/>
        <v/>
      </c>
      <c r="AB721" s="9"/>
      <c r="AC721" t="s">
        <v>12590</v>
      </c>
      <c r="AD721">
        <f t="shared" si="51"/>
        <v>0</v>
      </c>
      <c r="AF721" s="3"/>
      <c r="AH721" s="9"/>
    </row>
    <row r="722" spans="1:34" ht="10.95" customHeight="1" outlineLevel="1" x14ac:dyDescent="0.25">
      <c r="A722" t="s">
        <v>12587</v>
      </c>
      <c r="C722" s="3" t="s">
        <v>12533</v>
      </c>
      <c r="D722" s="3">
        <v>319</v>
      </c>
      <c r="E722" s="9">
        <v>1980</v>
      </c>
      <c r="F722" s="10" t="s">
        <v>5069</v>
      </c>
      <c r="G722" s="7" t="s">
        <v>5401</v>
      </c>
      <c r="H722" s="8" t="s">
        <v>5070</v>
      </c>
      <c r="I722" s="8" t="s">
        <v>12591</v>
      </c>
      <c r="J722" s="19">
        <v>2</v>
      </c>
      <c r="K722" s="19" t="s">
        <v>7736</v>
      </c>
      <c r="L722" s="11">
        <v>1.4</v>
      </c>
      <c r="M722" s="11"/>
      <c r="N722" s="24"/>
      <c r="P722" s="32"/>
      <c r="T722" s="19"/>
      <c r="U722" s="3">
        <v>320</v>
      </c>
      <c r="X722" t="str">
        <f t="shared" si="49"/>
        <v/>
      </c>
      <c r="Z722" t="str">
        <f t="shared" si="50"/>
        <v/>
      </c>
      <c r="AB722" s="9"/>
      <c r="AC722" t="s">
        <v>5070</v>
      </c>
      <c r="AD722">
        <f t="shared" si="51"/>
        <v>0</v>
      </c>
      <c r="AF722" s="3"/>
      <c r="AH722" s="9"/>
    </row>
    <row r="723" spans="1:34" ht="10.95" customHeight="1" outlineLevel="1" x14ac:dyDescent="0.25">
      <c r="A723" t="s">
        <v>12587</v>
      </c>
      <c r="C723" s="3" t="s">
        <v>12533</v>
      </c>
      <c r="D723" s="3">
        <v>335</v>
      </c>
      <c r="E723" s="9">
        <v>1983</v>
      </c>
      <c r="F723" s="7" t="s">
        <v>4032</v>
      </c>
      <c r="G723" s="7" t="s">
        <v>5401</v>
      </c>
      <c r="H723" s="8" t="s">
        <v>6863</v>
      </c>
      <c r="I723" s="8" t="s">
        <v>8941</v>
      </c>
      <c r="J723" s="19">
        <v>4</v>
      </c>
      <c r="K723" s="19" t="s">
        <v>7736</v>
      </c>
      <c r="L723" s="11">
        <v>0.2</v>
      </c>
      <c r="M723" s="11"/>
      <c r="N723" s="24"/>
      <c r="P723" s="32"/>
      <c r="T723" s="19"/>
      <c r="U723" s="3">
        <v>336</v>
      </c>
      <c r="X723" t="str">
        <f t="shared" si="49"/>
        <v/>
      </c>
      <c r="Z723" t="str">
        <f t="shared" si="50"/>
        <v/>
      </c>
      <c r="AB723" s="9"/>
      <c r="AC723" t="s">
        <v>6863</v>
      </c>
      <c r="AD723">
        <f t="shared" si="51"/>
        <v>0</v>
      </c>
      <c r="AF723" s="3"/>
      <c r="AG723" t="s">
        <v>3357</v>
      </c>
      <c r="AH723" s="9" t="s">
        <v>4613</v>
      </c>
    </row>
    <row r="724" spans="1:34" ht="10.95" customHeight="1" outlineLevel="1" x14ac:dyDescent="0.25">
      <c r="A724" t="s">
        <v>12587</v>
      </c>
      <c r="C724" s="3" t="s">
        <v>12533</v>
      </c>
      <c r="D724" s="3" t="s">
        <v>12593</v>
      </c>
      <c r="E724" s="9">
        <v>1983</v>
      </c>
      <c r="F724" s="7" t="s">
        <v>6862</v>
      </c>
      <c r="G724" s="7" t="s">
        <v>5401</v>
      </c>
      <c r="H724" s="8" t="s">
        <v>6863</v>
      </c>
      <c r="I724" s="8" t="s">
        <v>8941</v>
      </c>
      <c r="J724" s="19">
        <v>4</v>
      </c>
      <c r="K724" s="19" t="s">
        <v>7736</v>
      </c>
      <c r="L724" s="11">
        <v>3.5</v>
      </c>
      <c r="M724" s="11"/>
      <c r="N724" s="24"/>
      <c r="P724" s="32"/>
      <c r="T724" s="19"/>
      <c r="U724" s="3" t="s">
        <v>4031</v>
      </c>
      <c r="X724" t="str">
        <f t="shared" si="49"/>
        <v/>
      </c>
      <c r="Z724" t="str">
        <f t="shared" si="50"/>
        <v/>
      </c>
      <c r="AB724" s="9"/>
      <c r="AC724" t="s">
        <v>6863</v>
      </c>
      <c r="AD724">
        <f t="shared" si="51"/>
        <v>0</v>
      </c>
      <c r="AF724" s="3"/>
      <c r="AG724" t="s">
        <v>3357</v>
      </c>
      <c r="AH724" s="9" t="s">
        <v>4925</v>
      </c>
    </row>
    <row r="725" spans="1:34" ht="10.95" customHeight="1" outlineLevel="1" x14ac:dyDescent="0.25">
      <c r="A725" t="s">
        <v>12587</v>
      </c>
      <c r="C725" s="3" t="s">
        <v>12533</v>
      </c>
      <c r="D725" s="3">
        <v>382</v>
      </c>
      <c r="E725" s="9">
        <v>1989</v>
      </c>
      <c r="F725" s="10" t="s">
        <v>12594</v>
      </c>
      <c r="G725" s="7" t="s">
        <v>5401</v>
      </c>
      <c r="H725" s="8" t="s">
        <v>5070</v>
      </c>
      <c r="I725" s="8" t="s">
        <v>12596</v>
      </c>
      <c r="J725" s="19">
        <v>5</v>
      </c>
      <c r="K725" s="19" t="s">
        <v>7736</v>
      </c>
      <c r="L725" s="11">
        <v>1.2</v>
      </c>
      <c r="M725" s="11"/>
      <c r="N725" s="24"/>
      <c r="P725" s="32"/>
      <c r="T725" s="19"/>
      <c r="U725" s="3"/>
      <c r="X725" t="str">
        <f t="shared" si="49"/>
        <v/>
      </c>
      <c r="Z725" t="str">
        <f t="shared" si="50"/>
        <v/>
      </c>
      <c r="AB725" s="9"/>
      <c r="AC725" t="s">
        <v>5070</v>
      </c>
      <c r="AD725">
        <f t="shared" si="51"/>
        <v>0</v>
      </c>
      <c r="AF725" s="3"/>
      <c r="AH725" s="9"/>
    </row>
    <row r="726" spans="1:34" ht="10.95" customHeight="1" outlineLevel="1" x14ac:dyDescent="0.25">
      <c r="A726" t="s">
        <v>12587</v>
      </c>
      <c r="C726" s="3" t="s">
        <v>12533</v>
      </c>
      <c r="D726" s="3">
        <v>383</v>
      </c>
      <c r="E726" s="9">
        <v>1989</v>
      </c>
      <c r="F726" s="10" t="s">
        <v>12595</v>
      </c>
      <c r="G726" s="7" t="s">
        <v>5401</v>
      </c>
      <c r="H726" s="8" t="s">
        <v>20971</v>
      </c>
      <c r="I726" s="8" t="s">
        <v>12596</v>
      </c>
      <c r="J726" s="19">
        <v>3</v>
      </c>
      <c r="K726" s="19" t="s">
        <v>7736</v>
      </c>
      <c r="L726" s="11">
        <v>1.2</v>
      </c>
      <c r="M726" s="11"/>
      <c r="N726" s="24"/>
      <c r="P726" s="32"/>
      <c r="S726">
        <v>1</v>
      </c>
      <c r="T726" s="19"/>
      <c r="U726" s="3"/>
      <c r="X726" t="str">
        <f t="shared" si="49"/>
        <v/>
      </c>
      <c r="Z726" t="str">
        <f t="shared" si="50"/>
        <v/>
      </c>
      <c r="AB726" s="9"/>
      <c r="AC726" t="s">
        <v>12590</v>
      </c>
      <c r="AD726">
        <f t="shared" si="51"/>
        <v>0</v>
      </c>
      <c r="AF726" s="3"/>
      <c r="AH726" s="9"/>
    </row>
    <row r="727" spans="1:34" ht="10.95" customHeight="1" outlineLevel="1" x14ac:dyDescent="0.25">
      <c r="A727" t="s">
        <v>12587</v>
      </c>
      <c r="C727" s="3" t="s">
        <v>12533</v>
      </c>
      <c r="D727" s="3">
        <v>437</v>
      </c>
      <c r="E727" s="9">
        <v>1996</v>
      </c>
      <c r="F727" s="10" t="s">
        <v>12597</v>
      </c>
      <c r="G727" s="7" t="s">
        <v>5401</v>
      </c>
      <c r="H727" s="8" t="s">
        <v>5066</v>
      </c>
      <c r="I727" s="8" t="s">
        <v>8794</v>
      </c>
      <c r="J727" s="19">
        <v>3</v>
      </c>
      <c r="K727" s="19" t="s">
        <v>7736</v>
      </c>
      <c r="L727" s="11">
        <v>3</v>
      </c>
      <c r="M727" s="11"/>
      <c r="N727" s="24"/>
      <c r="P727" s="32"/>
      <c r="T727" s="19"/>
      <c r="U727" s="3"/>
      <c r="X727" t="str">
        <f t="shared" si="49"/>
        <v/>
      </c>
      <c r="Z727" t="str">
        <f t="shared" si="50"/>
        <v/>
      </c>
      <c r="AB727" s="9"/>
      <c r="AC727" t="s">
        <v>12599</v>
      </c>
      <c r="AD727">
        <f t="shared" si="51"/>
        <v>0</v>
      </c>
      <c r="AF727" s="3"/>
      <c r="AH727" s="9"/>
    </row>
    <row r="728" spans="1:34" ht="10.95" customHeight="1" outlineLevel="1" x14ac:dyDescent="0.25">
      <c r="A728" t="s">
        <v>12587</v>
      </c>
      <c r="C728" s="3" t="s">
        <v>12533</v>
      </c>
      <c r="D728" s="3">
        <v>439</v>
      </c>
      <c r="E728" s="9">
        <v>1996</v>
      </c>
      <c r="F728" s="10" t="s">
        <v>6157</v>
      </c>
      <c r="G728" s="7" t="s">
        <v>5401</v>
      </c>
      <c r="H728" s="8" t="s">
        <v>5066</v>
      </c>
      <c r="I728" s="8" t="s">
        <v>8794</v>
      </c>
      <c r="J728" s="19">
        <v>3</v>
      </c>
      <c r="K728" s="19" t="s">
        <v>7736</v>
      </c>
      <c r="L728" s="11">
        <v>3</v>
      </c>
      <c r="M728" s="11"/>
      <c r="N728" s="24"/>
      <c r="P728" s="32"/>
      <c r="T728" s="19"/>
      <c r="U728" s="3"/>
      <c r="X728" t="str">
        <f t="shared" si="49"/>
        <v/>
      </c>
      <c r="Z728" t="str">
        <f t="shared" si="50"/>
        <v/>
      </c>
      <c r="AB728" s="9"/>
      <c r="AC728" t="s">
        <v>12599</v>
      </c>
      <c r="AD728">
        <f t="shared" si="51"/>
        <v>0</v>
      </c>
      <c r="AF728" s="3"/>
      <c r="AH728" s="9"/>
    </row>
    <row r="729" spans="1:34" ht="10.95" customHeight="1" outlineLevel="1" x14ac:dyDescent="0.25">
      <c r="A729" t="s">
        <v>12587</v>
      </c>
      <c r="C729" s="3" t="s">
        <v>12533</v>
      </c>
      <c r="D729" s="3">
        <v>440</v>
      </c>
      <c r="E729" s="9">
        <v>1996</v>
      </c>
      <c r="F729" s="10" t="s">
        <v>12598</v>
      </c>
      <c r="G729" s="7" t="s">
        <v>5401</v>
      </c>
      <c r="H729" s="8" t="s">
        <v>5066</v>
      </c>
      <c r="I729" s="8" t="s">
        <v>8794</v>
      </c>
      <c r="J729" s="19">
        <v>1</v>
      </c>
      <c r="K729" s="19" t="s">
        <v>7736</v>
      </c>
      <c r="L729" s="11">
        <v>4</v>
      </c>
      <c r="M729" s="11"/>
      <c r="N729" s="24"/>
      <c r="P729" s="32"/>
      <c r="T729" s="19"/>
      <c r="U729" s="3"/>
      <c r="X729" t="str">
        <f t="shared" si="49"/>
        <v/>
      </c>
      <c r="Z729">
        <f t="shared" si="50"/>
        <v>1</v>
      </c>
      <c r="AB729" s="9"/>
      <c r="AC729" t="s">
        <v>12599</v>
      </c>
      <c r="AD729">
        <f t="shared" si="51"/>
        <v>0</v>
      </c>
      <c r="AF729" s="3"/>
      <c r="AH729" s="9"/>
    </row>
    <row r="730" spans="1:34" ht="10.95" customHeight="1" outlineLevel="1" x14ac:dyDescent="0.25">
      <c r="A730" t="s">
        <v>12587</v>
      </c>
      <c r="C730" s="3" t="s">
        <v>12533</v>
      </c>
      <c r="D730" s="3">
        <v>449</v>
      </c>
      <c r="E730" s="9">
        <v>1999</v>
      </c>
      <c r="F730" s="10" t="s">
        <v>12600</v>
      </c>
      <c r="G730" s="7" t="s">
        <v>5401</v>
      </c>
      <c r="H730" s="8" t="s">
        <v>20971</v>
      </c>
      <c r="I730" s="8" t="s">
        <v>8957</v>
      </c>
      <c r="J730" s="19">
        <v>3</v>
      </c>
      <c r="K730" s="19" t="s">
        <v>7736</v>
      </c>
      <c r="L730" s="11">
        <v>1.5</v>
      </c>
      <c r="M730" s="11"/>
      <c r="N730" s="24"/>
      <c r="P730" s="32"/>
      <c r="S730">
        <v>1</v>
      </c>
      <c r="T730" s="19"/>
      <c r="U730" s="3"/>
      <c r="X730" t="str">
        <f t="shared" si="49"/>
        <v/>
      </c>
      <c r="Z730" t="str">
        <f t="shared" si="50"/>
        <v/>
      </c>
      <c r="AB730" s="9"/>
      <c r="AC730" t="s">
        <v>12616</v>
      </c>
      <c r="AD730">
        <f t="shared" si="51"/>
        <v>0</v>
      </c>
      <c r="AF730" s="3"/>
      <c r="AH730" s="9"/>
    </row>
    <row r="731" spans="1:34" ht="10.95" customHeight="1" outlineLevel="1" x14ac:dyDescent="0.25">
      <c r="A731" t="s">
        <v>12587</v>
      </c>
      <c r="C731" s="3" t="s">
        <v>12533</v>
      </c>
      <c r="D731" s="3">
        <v>453</v>
      </c>
      <c r="E731" s="9">
        <v>1999</v>
      </c>
      <c r="F731" s="34" t="s">
        <v>6157</v>
      </c>
      <c r="G731" s="7" t="s">
        <v>5401</v>
      </c>
      <c r="H731" s="8" t="s">
        <v>2489</v>
      </c>
      <c r="I731" s="8" t="s">
        <v>8994</v>
      </c>
      <c r="J731" s="19">
        <v>5</v>
      </c>
      <c r="K731" s="19" t="s">
        <v>7736</v>
      </c>
      <c r="L731" s="11">
        <v>1</v>
      </c>
      <c r="M731" s="11"/>
      <c r="N731" s="24"/>
      <c r="P731" s="32"/>
      <c r="T731" s="19"/>
      <c r="U731" s="3">
        <v>454</v>
      </c>
      <c r="X731" t="str">
        <f t="shared" si="49"/>
        <v/>
      </c>
      <c r="Z731" t="str">
        <f t="shared" si="50"/>
        <v/>
      </c>
      <c r="AB731" s="9"/>
      <c r="AC731" t="s">
        <v>2489</v>
      </c>
      <c r="AD731">
        <f t="shared" si="51"/>
        <v>0</v>
      </c>
      <c r="AF731" s="3"/>
      <c r="AG731" t="s">
        <v>5067</v>
      </c>
      <c r="AH731" s="9" t="s">
        <v>4613</v>
      </c>
    </row>
    <row r="732" spans="1:34" ht="10.95" customHeight="1" outlineLevel="1" x14ac:dyDescent="0.25">
      <c r="A732" t="s">
        <v>12587</v>
      </c>
      <c r="C732" s="3" t="s">
        <v>12533</v>
      </c>
      <c r="D732" s="3" t="s">
        <v>10886</v>
      </c>
      <c r="E732" s="9">
        <v>1999</v>
      </c>
      <c r="F732" s="7" t="s">
        <v>6158</v>
      </c>
      <c r="G732" s="7" t="s">
        <v>5401</v>
      </c>
      <c r="H732" s="8" t="s">
        <v>2489</v>
      </c>
      <c r="I732" s="8" t="s">
        <v>8994</v>
      </c>
      <c r="J732" s="19">
        <v>5</v>
      </c>
      <c r="K732" s="19" t="s">
        <v>20092</v>
      </c>
      <c r="L732" s="11"/>
      <c r="M732" s="11"/>
      <c r="N732" s="24"/>
      <c r="P732" s="32"/>
      <c r="T732" s="19"/>
      <c r="U732" s="3" t="s">
        <v>6155</v>
      </c>
      <c r="X732" t="str">
        <f t="shared" si="49"/>
        <v/>
      </c>
      <c r="Z732" t="str">
        <f t="shared" si="50"/>
        <v/>
      </c>
      <c r="AB732" s="9"/>
      <c r="AC732" t="s">
        <v>2489</v>
      </c>
      <c r="AD732">
        <f t="shared" si="51"/>
        <v>0</v>
      </c>
      <c r="AF732" s="3"/>
      <c r="AG732" t="s">
        <v>5067</v>
      </c>
      <c r="AH732" s="9" t="s">
        <v>4613</v>
      </c>
    </row>
    <row r="733" spans="1:34" ht="10.95" customHeight="1" outlineLevel="1" x14ac:dyDescent="0.25">
      <c r="A733" t="s">
        <v>12587</v>
      </c>
      <c r="C733" s="3" t="s">
        <v>12533</v>
      </c>
      <c r="D733" s="3" t="s">
        <v>12601</v>
      </c>
      <c r="E733" s="9">
        <v>1999</v>
      </c>
      <c r="F733" s="7" t="s">
        <v>6159</v>
      </c>
      <c r="G733" s="7" t="s">
        <v>5401</v>
      </c>
      <c r="H733" s="8" t="s">
        <v>2489</v>
      </c>
      <c r="I733" s="8" t="s">
        <v>8994</v>
      </c>
      <c r="J733" s="19">
        <v>5</v>
      </c>
      <c r="K733" s="19" t="s">
        <v>20092</v>
      </c>
      <c r="L733" s="11"/>
      <c r="M733" s="11"/>
      <c r="N733" s="24"/>
      <c r="P733" s="32"/>
      <c r="T733" s="19"/>
      <c r="U733" s="3" t="s">
        <v>6156</v>
      </c>
      <c r="X733" t="str">
        <f t="shared" si="49"/>
        <v/>
      </c>
      <c r="Z733" t="str">
        <f t="shared" si="50"/>
        <v/>
      </c>
      <c r="AB733" s="9"/>
      <c r="AC733" t="s">
        <v>2489</v>
      </c>
      <c r="AD733">
        <f t="shared" si="51"/>
        <v>0</v>
      </c>
      <c r="AF733" s="3"/>
      <c r="AG733" t="s">
        <v>5067</v>
      </c>
      <c r="AH733" s="9" t="s">
        <v>4925</v>
      </c>
    </row>
    <row r="734" spans="1:34" ht="10.95" customHeight="1" outlineLevel="1" x14ac:dyDescent="0.25">
      <c r="A734" t="s">
        <v>12587</v>
      </c>
      <c r="C734" s="3" t="s">
        <v>12533</v>
      </c>
      <c r="D734" s="3">
        <v>455</v>
      </c>
      <c r="E734" s="9">
        <v>2000</v>
      </c>
      <c r="F734" s="7" t="s">
        <v>12602</v>
      </c>
      <c r="G734" s="7" t="s">
        <v>5401</v>
      </c>
      <c r="H734" s="8" t="s">
        <v>20971</v>
      </c>
      <c r="I734" s="8" t="s">
        <v>12604</v>
      </c>
      <c r="J734" s="19">
        <v>3</v>
      </c>
      <c r="K734" s="19" t="s">
        <v>7736</v>
      </c>
      <c r="L734" s="11">
        <v>4</v>
      </c>
      <c r="M734" s="11"/>
      <c r="N734" s="24"/>
      <c r="P734" s="32"/>
      <c r="T734" s="19"/>
      <c r="U734" s="3"/>
      <c r="X734" t="str">
        <f t="shared" si="49"/>
        <v/>
      </c>
      <c r="Z734" t="str">
        <f t="shared" si="50"/>
        <v/>
      </c>
      <c r="AB734" s="9"/>
      <c r="AC734" t="s">
        <v>12603</v>
      </c>
      <c r="AD734">
        <f t="shared" si="51"/>
        <v>0</v>
      </c>
      <c r="AF734" s="3"/>
      <c r="AH734" s="9"/>
    </row>
    <row r="735" spans="1:34" ht="10.95" customHeight="1" outlineLevel="1" x14ac:dyDescent="0.25">
      <c r="A735" t="s">
        <v>12587</v>
      </c>
      <c r="C735" s="3" t="s">
        <v>12533</v>
      </c>
      <c r="D735" s="3">
        <v>458</v>
      </c>
      <c r="E735" s="9">
        <v>2001</v>
      </c>
      <c r="F735" s="7" t="s">
        <v>12606</v>
      </c>
      <c r="G735" s="7" t="s">
        <v>5401</v>
      </c>
      <c r="H735" s="8" t="s">
        <v>12607</v>
      </c>
      <c r="I735" s="8" t="s">
        <v>12608</v>
      </c>
      <c r="J735" s="19">
        <v>5</v>
      </c>
      <c r="K735" s="19" t="s">
        <v>7736</v>
      </c>
      <c r="L735" s="11">
        <v>1.3</v>
      </c>
      <c r="M735" s="11"/>
      <c r="N735" s="24"/>
      <c r="P735" s="32"/>
      <c r="T735" s="19"/>
      <c r="U735" s="3"/>
      <c r="X735" t="str">
        <f t="shared" si="49"/>
        <v/>
      </c>
      <c r="Z735" t="str">
        <f t="shared" si="50"/>
        <v/>
      </c>
      <c r="AB735" s="9"/>
      <c r="AC735" t="s">
        <v>12607</v>
      </c>
      <c r="AD735">
        <f t="shared" si="51"/>
        <v>0</v>
      </c>
      <c r="AF735" s="3"/>
      <c r="AH735" s="9"/>
    </row>
    <row r="736" spans="1:34" ht="10.95" customHeight="1" outlineLevel="1" x14ac:dyDescent="0.25">
      <c r="A736" t="s">
        <v>12587</v>
      </c>
      <c r="C736" s="3" t="s">
        <v>12533</v>
      </c>
      <c r="D736" s="3">
        <v>459</v>
      </c>
      <c r="E736" s="9">
        <v>2001</v>
      </c>
      <c r="F736" s="7" t="s">
        <v>12602</v>
      </c>
      <c r="G736" s="7" t="s">
        <v>5401</v>
      </c>
      <c r="H736" s="8" t="s">
        <v>12607</v>
      </c>
      <c r="I736" s="8" t="s">
        <v>12608</v>
      </c>
      <c r="J736" s="19">
        <v>5</v>
      </c>
      <c r="K736" s="19" t="s">
        <v>7736</v>
      </c>
      <c r="L736" s="11">
        <v>1.3</v>
      </c>
      <c r="M736" s="11"/>
      <c r="N736" s="24"/>
      <c r="P736" s="32"/>
      <c r="T736" s="19"/>
      <c r="U736" s="3"/>
      <c r="X736" t="str">
        <f t="shared" si="49"/>
        <v/>
      </c>
      <c r="Z736" t="str">
        <f t="shared" si="50"/>
        <v/>
      </c>
      <c r="AB736" s="9"/>
      <c r="AC736" t="s">
        <v>12607</v>
      </c>
      <c r="AD736">
        <f t="shared" si="51"/>
        <v>0</v>
      </c>
      <c r="AF736" s="3"/>
      <c r="AH736" s="9"/>
    </row>
    <row r="737" spans="1:34" ht="10.95" customHeight="1" outlineLevel="1" x14ac:dyDescent="0.25">
      <c r="A737" t="s">
        <v>12587</v>
      </c>
      <c r="C737" s="3" t="s">
        <v>12533</v>
      </c>
      <c r="D737" s="3">
        <v>460</v>
      </c>
      <c r="E737" s="9">
        <v>2001</v>
      </c>
      <c r="F737" s="7" t="s">
        <v>6157</v>
      </c>
      <c r="G737" s="7" t="s">
        <v>5401</v>
      </c>
      <c r="H737" s="8" t="s">
        <v>12607</v>
      </c>
      <c r="I737" s="8" t="s">
        <v>12608</v>
      </c>
      <c r="J737" s="19">
        <v>5</v>
      </c>
      <c r="K737" s="19" t="s">
        <v>7736</v>
      </c>
      <c r="L737" s="11">
        <v>1.3</v>
      </c>
      <c r="M737" s="11"/>
      <c r="N737" s="24"/>
      <c r="P737" s="32"/>
      <c r="T737" s="19"/>
      <c r="U737" s="3"/>
      <c r="X737" t="str">
        <f t="shared" si="49"/>
        <v/>
      </c>
      <c r="Z737" t="str">
        <f t="shared" si="50"/>
        <v/>
      </c>
      <c r="AB737" s="9"/>
      <c r="AC737" t="s">
        <v>12607</v>
      </c>
      <c r="AD737">
        <f t="shared" si="51"/>
        <v>0</v>
      </c>
      <c r="AF737" s="3"/>
      <c r="AH737" s="9"/>
    </row>
    <row r="738" spans="1:34" ht="10.95" customHeight="1" outlineLevel="1" x14ac:dyDescent="0.25">
      <c r="A738" t="s">
        <v>12587</v>
      </c>
      <c r="C738" s="3" t="s">
        <v>12533</v>
      </c>
      <c r="D738" s="3" t="s">
        <v>12605</v>
      </c>
      <c r="E738" s="9">
        <v>2001</v>
      </c>
      <c r="F738" s="7" t="s">
        <v>6862</v>
      </c>
      <c r="G738" s="7" t="s">
        <v>5401</v>
      </c>
      <c r="H738" s="8" t="s">
        <v>12607</v>
      </c>
      <c r="I738" s="8" t="s">
        <v>12608</v>
      </c>
      <c r="J738" s="19">
        <v>5</v>
      </c>
      <c r="K738" s="19" t="s">
        <v>20093</v>
      </c>
      <c r="L738" s="11"/>
      <c r="M738" s="11"/>
      <c r="N738" s="24"/>
      <c r="P738" s="32"/>
      <c r="T738" s="19"/>
      <c r="U738" s="3"/>
      <c r="X738" t="str">
        <f t="shared" si="49"/>
        <v/>
      </c>
      <c r="Z738" t="str">
        <f t="shared" si="50"/>
        <v/>
      </c>
      <c r="AB738" s="9"/>
      <c r="AC738" t="s">
        <v>12607</v>
      </c>
      <c r="AD738">
        <f t="shared" si="51"/>
        <v>0</v>
      </c>
      <c r="AF738" s="3"/>
      <c r="AH738" s="9"/>
    </row>
    <row r="739" spans="1:34" ht="10.95" customHeight="1" outlineLevel="1" x14ac:dyDescent="0.25">
      <c r="A739" t="s">
        <v>12587</v>
      </c>
      <c r="C739" s="3" t="s">
        <v>12533</v>
      </c>
      <c r="D739" s="3">
        <v>461</v>
      </c>
      <c r="E739" s="9">
        <v>2001</v>
      </c>
      <c r="F739" s="7" t="s">
        <v>12609</v>
      </c>
      <c r="G739" s="7" t="s">
        <v>5401</v>
      </c>
      <c r="H739" s="8" t="s">
        <v>20971</v>
      </c>
      <c r="I739" s="8" t="s">
        <v>12608</v>
      </c>
      <c r="J739" s="19">
        <v>1</v>
      </c>
      <c r="K739" s="19" t="s">
        <v>7736</v>
      </c>
      <c r="L739" s="11">
        <v>4.7</v>
      </c>
      <c r="M739" s="11"/>
      <c r="N739" s="24"/>
      <c r="P739" s="32"/>
      <c r="T739" s="19"/>
      <c r="U739" s="3"/>
      <c r="X739" t="str">
        <f t="shared" si="49"/>
        <v/>
      </c>
      <c r="Z739">
        <f t="shared" si="50"/>
        <v>1</v>
      </c>
      <c r="AB739" s="9"/>
      <c r="AC739" t="s">
        <v>12610</v>
      </c>
      <c r="AD739">
        <f t="shared" si="51"/>
        <v>0</v>
      </c>
      <c r="AF739" s="3"/>
      <c r="AH739" s="9"/>
    </row>
    <row r="740" spans="1:34" ht="10.95" customHeight="1" outlineLevel="1" x14ac:dyDescent="0.25">
      <c r="A740" t="s">
        <v>12587</v>
      </c>
      <c r="C740" s="3" t="s">
        <v>12533</v>
      </c>
      <c r="D740" s="3">
        <v>475</v>
      </c>
      <c r="E740" s="9">
        <v>2003</v>
      </c>
      <c r="F740" s="22">
        <v>0.43</v>
      </c>
      <c r="G740" s="7" t="s">
        <v>5401</v>
      </c>
      <c r="H740" s="8" t="s">
        <v>20971</v>
      </c>
      <c r="I740" s="8" t="s">
        <v>12611</v>
      </c>
      <c r="J740" s="19">
        <v>1</v>
      </c>
      <c r="K740" s="19" t="s">
        <v>7736</v>
      </c>
      <c r="L740" s="11">
        <v>6.5</v>
      </c>
      <c r="M740" s="11"/>
      <c r="N740" s="24"/>
      <c r="P740" s="32"/>
      <c r="R740">
        <v>1</v>
      </c>
      <c r="S740">
        <v>1</v>
      </c>
      <c r="T740" s="19"/>
      <c r="U740" s="3"/>
      <c r="X740" t="str">
        <f t="shared" si="49"/>
        <v/>
      </c>
      <c r="Z740" t="str">
        <f t="shared" si="50"/>
        <v/>
      </c>
      <c r="AB740" s="9"/>
      <c r="AC740" t="s">
        <v>12615</v>
      </c>
      <c r="AD740">
        <f t="shared" si="51"/>
        <v>0</v>
      </c>
      <c r="AF740" s="3"/>
      <c r="AH740" s="9"/>
    </row>
    <row r="741" spans="1:34" ht="10.95" customHeight="1" outlineLevel="1" x14ac:dyDescent="0.25">
      <c r="A741" t="s">
        <v>12587</v>
      </c>
      <c r="C741" s="3" t="s">
        <v>12533</v>
      </c>
      <c r="D741" s="3">
        <v>480</v>
      </c>
      <c r="E741" s="9">
        <v>2004</v>
      </c>
      <c r="F741" s="22">
        <v>0.56000000000000005</v>
      </c>
      <c r="G741" s="7" t="s">
        <v>5401</v>
      </c>
      <c r="H741" s="8" t="s">
        <v>20971</v>
      </c>
      <c r="I741" s="8" t="s">
        <v>8963</v>
      </c>
      <c r="J741" s="19">
        <v>3</v>
      </c>
      <c r="K741" s="19" t="s">
        <v>7736</v>
      </c>
      <c r="L741" s="11">
        <v>3</v>
      </c>
      <c r="M741" s="11"/>
      <c r="N741" s="24"/>
      <c r="P741" s="32"/>
      <c r="R741">
        <v>1</v>
      </c>
      <c r="S741">
        <v>1</v>
      </c>
      <c r="T741" s="19"/>
      <c r="U741" s="3"/>
      <c r="X741" t="str">
        <f t="shared" si="49"/>
        <v/>
      </c>
      <c r="Z741" t="str">
        <f t="shared" si="50"/>
        <v/>
      </c>
      <c r="AB741" s="9"/>
      <c r="AC741" t="s">
        <v>12612</v>
      </c>
      <c r="AD741">
        <f t="shared" si="51"/>
        <v>0</v>
      </c>
      <c r="AF741" s="3"/>
      <c r="AH741" s="9"/>
    </row>
    <row r="742" spans="1:34" ht="10.95" customHeight="1" outlineLevel="1" x14ac:dyDescent="0.25">
      <c r="A742" t="s">
        <v>12587</v>
      </c>
      <c r="C742" s="3" t="s">
        <v>12533</v>
      </c>
      <c r="D742" s="3">
        <v>488</v>
      </c>
      <c r="E742" s="9">
        <v>2005</v>
      </c>
      <c r="F742" s="22">
        <v>0.3</v>
      </c>
      <c r="G742" s="7" t="s">
        <v>5401</v>
      </c>
      <c r="H742" s="8" t="s">
        <v>1270</v>
      </c>
      <c r="I742" s="8" t="s">
        <v>12613</v>
      </c>
      <c r="J742" s="19">
        <v>5</v>
      </c>
      <c r="K742" s="19" t="s">
        <v>7736</v>
      </c>
      <c r="L742" s="11">
        <v>3.2</v>
      </c>
      <c r="M742" s="11"/>
      <c r="N742" s="24"/>
      <c r="P742" s="32"/>
      <c r="T742" s="19"/>
      <c r="U742" s="3">
        <v>484</v>
      </c>
      <c r="X742" t="str">
        <f t="shared" si="49"/>
        <v/>
      </c>
      <c r="Z742" t="str">
        <f t="shared" si="50"/>
        <v/>
      </c>
      <c r="AB742" s="9"/>
      <c r="AC742" t="s">
        <v>1270</v>
      </c>
      <c r="AD742">
        <f t="shared" si="51"/>
        <v>0</v>
      </c>
      <c r="AF742" s="3"/>
      <c r="AG742" t="s">
        <v>5067</v>
      </c>
      <c r="AH742" s="9" t="s">
        <v>4613</v>
      </c>
    </row>
    <row r="743" spans="1:34" ht="10.95" customHeight="1" outlineLevel="1" x14ac:dyDescent="0.25">
      <c r="A743" t="s">
        <v>12587</v>
      </c>
      <c r="C743" s="3" t="s">
        <v>12533</v>
      </c>
      <c r="D743" s="3">
        <v>492</v>
      </c>
      <c r="E743" s="9">
        <v>2005</v>
      </c>
      <c r="F743" s="22">
        <v>0.74</v>
      </c>
      <c r="G743" s="7" t="s">
        <v>5401</v>
      </c>
      <c r="H743" s="8" t="s">
        <v>6294</v>
      </c>
      <c r="I743" s="8" t="s">
        <v>12613</v>
      </c>
      <c r="J743" s="19">
        <v>2</v>
      </c>
      <c r="K743" s="19" t="s">
        <v>7736</v>
      </c>
      <c r="L743" s="11">
        <v>0.2</v>
      </c>
      <c r="M743" s="11"/>
      <c r="N743" s="24"/>
      <c r="P743" s="32"/>
      <c r="R743">
        <v>1</v>
      </c>
      <c r="S743">
        <v>1</v>
      </c>
      <c r="T743" s="19"/>
      <c r="U743" s="3">
        <v>488</v>
      </c>
      <c r="X743" t="str">
        <f t="shared" si="49"/>
        <v/>
      </c>
      <c r="Z743" t="str">
        <f t="shared" si="50"/>
        <v/>
      </c>
      <c r="AB743" s="9"/>
      <c r="AC743" t="s">
        <v>6294</v>
      </c>
      <c r="AD743">
        <f t="shared" si="51"/>
        <v>0</v>
      </c>
      <c r="AF743" s="3"/>
      <c r="AG743" t="s">
        <v>5067</v>
      </c>
      <c r="AH743" s="9" t="s">
        <v>4613</v>
      </c>
    </row>
    <row r="744" spans="1:34" ht="10.95" customHeight="1" outlineLevel="1" x14ac:dyDescent="0.25">
      <c r="A744" t="s">
        <v>12587</v>
      </c>
      <c r="C744" s="3" t="s">
        <v>12533</v>
      </c>
      <c r="D744" s="3">
        <v>498</v>
      </c>
      <c r="E744" s="9">
        <v>2006</v>
      </c>
      <c r="F744" s="22">
        <v>0.2</v>
      </c>
      <c r="G744" s="7" t="s">
        <v>5401</v>
      </c>
      <c r="H744" s="8" t="s">
        <v>4699</v>
      </c>
      <c r="I744" s="8" t="s">
        <v>12614</v>
      </c>
      <c r="J744" s="19">
        <v>2</v>
      </c>
      <c r="K744" s="19" t="s">
        <v>7736</v>
      </c>
      <c r="L744" s="11">
        <v>2.1</v>
      </c>
      <c r="M744" s="11"/>
      <c r="N744" s="24"/>
      <c r="P744" s="32"/>
      <c r="T744" s="19"/>
      <c r="U744" s="3" t="s">
        <v>4698</v>
      </c>
      <c r="X744" t="str">
        <f t="shared" si="49"/>
        <v/>
      </c>
      <c r="Z744" t="str">
        <f t="shared" si="50"/>
        <v/>
      </c>
      <c r="AB744" s="9"/>
      <c r="AC744" t="s">
        <v>4699</v>
      </c>
      <c r="AD744">
        <f t="shared" si="51"/>
        <v>0</v>
      </c>
      <c r="AF744" s="3"/>
      <c r="AG744" t="s">
        <v>3357</v>
      </c>
      <c r="AH744" s="9"/>
    </row>
    <row r="745" spans="1:34" ht="10.95" customHeight="1" outlineLevel="1" x14ac:dyDescent="0.25">
      <c r="A745" t="s">
        <v>12587</v>
      </c>
      <c r="C745" s="3" t="s">
        <v>12533</v>
      </c>
      <c r="D745" s="3">
        <v>499</v>
      </c>
      <c r="E745" s="9">
        <v>2006</v>
      </c>
      <c r="F745" s="22">
        <v>0.3</v>
      </c>
      <c r="G745" s="7" t="s">
        <v>5401</v>
      </c>
      <c r="H745" s="8" t="s">
        <v>4699</v>
      </c>
      <c r="I745" s="8" t="s">
        <v>12614</v>
      </c>
      <c r="J745" s="19">
        <v>2</v>
      </c>
      <c r="K745" s="19" t="s">
        <v>7736</v>
      </c>
      <c r="L745" s="11">
        <v>2.1</v>
      </c>
      <c r="M745" s="11"/>
      <c r="N745" s="24"/>
      <c r="P745" s="32"/>
      <c r="T745" s="19"/>
      <c r="U745" s="3" t="s">
        <v>4698</v>
      </c>
      <c r="X745" t="str">
        <f t="shared" si="49"/>
        <v/>
      </c>
      <c r="Z745" t="str">
        <f t="shared" si="50"/>
        <v/>
      </c>
      <c r="AB745" s="9"/>
      <c r="AC745" t="s">
        <v>4699</v>
      </c>
      <c r="AD745">
        <f t="shared" si="51"/>
        <v>0</v>
      </c>
      <c r="AF745" s="3"/>
      <c r="AG745" t="s">
        <v>3357</v>
      </c>
      <c r="AH745" s="9"/>
    </row>
    <row r="746" spans="1:34" ht="10.95" customHeight="1" outlineLevel="1" x14ac:dyDescent="0.25">
      <c r="A746" t="s">
        <v>12587</v>
      </c>
      <c r="C746" s="3" t="s">
        <v>12533</v>
      </c>
      <c r="D746" s="3">
        <v>500</v>
      </c>
      <c r="E746" s="9">
        <v>2006</v>
      </c>
      <c r="F746" s="22">
        <v>0.74</v>
      </c>
      <c r="G746" s="7" t="s">
        <v>5401</v>
      </c>
      <c r="H746" s="8" t="s">
        <v>4699</v>
      </c>
      <c r="I746" s="8" t="s">
        <v>12614</v>
      </c>
      <c r="J746" s="19">
        <v>2</v>
      </c>
      <c r="K746" s="19" t="s">
        <v>7736</v>
      </c>
      <c r="L746" s="11">
        <v>2.1</v>
      </c>
      <c r="M746" s="11"/>
      <c r="N746" s="24"/>
      <c r="P746" s="32"/>
      <c r="S746">
        <v>1</v>
      </c>
      <c r="T746" s="19"/>
      <c r="U746" s="3" t="s">
        <v>4698</v>
      </c>
      <c r="X746" t="str">
        <f t="shared" si="49"/>
        <v/>
      </c>
      <c r="Z746" t="str">
        <f t="shared" si="50"/>
        <v/>
      </c>
      <c r="AB746" s="9"/>
      <c r="AC746" t="s">
        <v>4699</v>
      </c>
      <c r="AD746">
        <f t="shared" si="51"/>
        <v>0</v>
      </c>
      <c r="AF746" s="3"/>
      <c r="AG746" t="s">
        <v>3357</v>
      </c>
      <c r="AH746" s="9"/>
    </row>
    <row r="747" spans="1:34" ht="10.95" customHeight="1" outlineLevel="1" x14ac:dyDescent="0.25">
      <c r="A747" t="s">
        <v>12587</v>
      </c>
      <c r="C747" s="3" t="s">
        <v>12533</v>
      </c>
      <c r="D747" s="3">
        <v>501</v>
      </c>
      <c r="E747" s="9">
        <v>2006</v>
      </c>
      <c r="F747" s="22">
        <v>2</v>
      </c>
      <c r="G747" s="7" t="s">
        <v>5401</v>
      </c>
      <c r="H747" s="8" t="s">
        <v>4699</v>
      </c>
      <c r="I747" s="8" t="s">
        <v>12614</v>
      </c>
      <c r="J747" s="19">
        <v>2</v>
      </c>
      <c r="K747" s="19" t="s">
        <v>7736</v>
      </c>
      <c r="L747" s="11">
        <v>2.1</v>
      </c>
      <c r="M747" s="11"/>
      <c r="N747" s="24"/>
      <c r="P747" s="32"/>
      <c r="T747" s="19"/>
      <c r="U747" s="3" t="s">
        <v>4698</v>
      </c>
      <c r="X747" t="str">
        <f t="shared" si="49"/>
        <v/>
      </c>
      <c r="Z747" t="str">
        <f t="shared" si="50"/>
        <v/>
      </c>
      <c r="AB747" s="9"/>
      <c r="AC747" t="s">
        <v>4699</v>
      </c>
      <c r="AD747">
        <f t="shared" si="51"/>
        <v>0</v>
      </c>
      <c r="AF747" s="3"/>
      <c r="AG747" t="s">
        <v>3357</v>
      </c>
      <c r="AH747" s="9"/>
    </row>
    <row r="748" spans="1:34" ht="10.95" customHeight="1" outlineLevel="1" x14ac:dyDescent="0.25">
      <c r="A748" t="s">
        <v>12587</v>
      </c>
      <c r="C748" s="3" t="s">
        <v>12533</v>
      </c>
      <c r="D748" s="3" t="s">
        <v>1155</v>
      </c>
      <c r="E748" s="9">
        <v>2006</v>
      </c>
      <c r="F748" s="10" t="s">
        <v>21523</v>
      </c>
      <c r="G748" s="7" t="s">
        <v>5401</v>
      </c>
      <c r="H748" s="8" t="s">
        <v>4699</v>
      </c>
      <c r="I748" s="8" t="s">
        <v>12614</v>
      </c>
      <c r="J748" s="19">
        <v>2</v>
      </c>
      <c r="K748" s="19" t="s">
        <v>7736</v>
      </c>
      <c r="L748" s="11">
        <v>5.5</v>
      </c>
      <c r="M748" s="11"/>
      <c r="N748" s="24"/>
      <c r="P748" s="32"/>
      <c r="T748" s="19"/>
      <c r="U748" s="3" t="s">
        <v>4698</v>
      </c>
      <c r="W748" t="s">
        <v>7738</v>
      </c>
      <c r="X748" t="str">
        <f t="shared" si="49"/>
        <v/>
      </c>
      <c r="Z748">
        <f t="shared" si="50"/>
        <v>1</v>
      </c>
      <c r="AB748" s="9"/>
      <c r="AC748" t="s">
        <v>4699</v>
      </c>
      <c r="AD748">
        <f t="shared" si="51"/>
        <v>0</v>
      </c>
      <c r="AF748" s="3"/>
      <c r="AG748" t="s">
        <v>3357</v>
      </c>
      <c r="AH748" s="9"/>
    </row>
    <row r="749" spans="1:34" ht="10.95" customHeight="1" outlineLevel="1" x14ac:dyDescent="0.25">
      <c r="A749" t="s">
        <v>12587</v>
      </c>
      <c r="C749" s="3" t="s">
        <v>12533</v>
      </c>
      <c r="D749" s="3">
        <v>502</v>
      </c>
      <c r="E749" s="9">
        <v>2006</v>
      </c>
      <c r="F749" s="22">
        <v>0.3</v>
      </c>
      <c r="G749" s="7" t="s">
        <v>5401</v>
      </c>
      <c r="H749" s="8" t="s">
        <v>20971</v>
      </c>
      <c r="I749" s="8" t="s">
        <v>12617</v>
      </c>
      <c r="J749" s="19">
        <v>3</v>
      </c>
      <c r="K749" s="19" t="s">
        <v>7736</v>
      </c>
      <c r="L749" s="11">
        <v>5.5</v>
      </c>
      <c r="M749" s="11"/>
      <c r="N749" s="24"/>
      <c r="P749" s="32"/>
      <c r="T749" s="19"/>
      <c r="U749" s="3" t="s">
        <v>4698</v>
      </c>
      <c r="X749" t="str">
        <f t="shared" si="49"/>
        <v/>
      </c>
      <c r="Z749" t="str">
        <f t="shared" si="50"/>
        <v/>
      </c>
      <c r="AB749" s="9"/>
      <c r="AC749" t="s">
        <v>12615</v>
      </c>
      <c r="AD749">
        <f t="shared" si="51"/>
        <v>0</v>
      </c>
      <c r="AF749" s="3"/>
      <c r="AG749" t="s">
        <v>5067</v>
      </c>
      <c r="AH749" s="9"/>
    </row>
    <row r="750" spans="1:34" ht="10.95" customHeight="1" outlineLevel="1" x14ac:dyDescent="0.25">
      <c r="A750" t="s">
        <v>12587</v>
      </c>
      <c r="C750" s="3" t="s">
        <v>12533</v>
      </c>
      <c r="D750" s="3">
        <v>506</v>
      </c>
      <c r="E750" s="9">
        <v>2006</v>
      </c>
      <c r="F750" s="22">
        <v>0.45</v>
      </c>
      <c r="G750" s="7" t="s">
        <v>5401</v>
      </c>
      <c r="H750" s="8" t="s">
        <v>20971</v>
      </c>
      <c r="I750" s="8" t="s">
        <v>12617</v>
      </c>
      <c r="J750" s="19">
        <v>1</v>
      </c>
      <c r="K750" s="19" t="s">
        <v>20093</v>
      </c>
      <c r="L750" s="11"/>
      <c r="M750" s="11"/>
      <c r="N750" s="24"/>
      <c r="P750" s="32"/>
      <c r="T750" s="19"/>
      <c r="U750" s="3" t="s">
        <v>4698</v>
      </c>
      <c r="X750" t="str">
        <f t="shared" si="49"/>
        <v/>
      </c>
      <c r="Z750" t="str">
        <f t="shared" si="50"/>
        <v/>
      </c>
      <c r="AB750" s="9"/>
      <c r="AC750" t="s">
        <v>12615</v>
      </c>
      <c r="AD750">
        <f t="shared" si="51"/>
        <v>0</v>
      </c>
      <c r="AF750" s="3"/>
      <c r="AG750" t="s">
        <v>5067</v>
      </c>
      <c r="AH750" s="9"/>
    </row>
    <row r="751" spans="1:34" ht="10.95" customHeight="1" outlineLevel="1" x14ac:dyDescent="0.25">
      <c r="A751" t="s">
        <v>12587</v>
      </c>
      <c r="C751" s="3" t="s">
        <v>12533</v>
      </c>
      <c r="D751" s="3" t="s">
        <v>12618</v>
      </c>
      <c r="E751" s="9">
        <v>2006</v>
      </c>
      <c r="F751" s="10" t="s">
        <v>21524</v>
      </c>
      <c r="G751" s="7" t="s">
        <v>5401</v>
      </c>
      <c r="H751" s="8" t="s">
        <v>20971</v>
      </c>
      <c r="I751" s="8" t="s">
        <v>12617</v>
      </c>
      <c r="J751" s="19">
        <v>3</v>
      </c>
      <c r="K751" s="19" t="s">
        <v>7736</v>
      </c>
      <c r="L751" s="11">
        <v>7</v>
      </c>
      <c r="M751" s="11"/>
      <c r="N751" s="24"/>
      <c r="P751" s="32"/>
      <c r="T751" s="19"/>
      <c r="U751" s="3"/>
      <c r="X751" t="str">
        <f t="shared" si="49"/>
        <v/>
      </c>
      <c r="Z751">
        <f t="shared" si="50"/>
        <v>1</v>
      </c>
      <c r="AB751" s="9"/>
      <c r="AC751" t="s">
        <v>12615</v>
      </c>
      <c r="AD751">
        <f t="shared" ref="AD751:AD771" si="52">COUNTIF(H751,"*Fuji*")</f>
        <v>0</v>
      </c>
      <c r="AF751" s="3"/>
      <c r="AH751" s="9"/>
    </row>
    <row r="752" spans="1:34" ht="10.95" customHeight="1" outlineLevel="1" x14ac:dyDescent="0.25">
      <c r="A752" t="s">
        <v>12587</v>
      </c>
      <c r="C752" s="3" t="s">
        <v>12533</v>
      </c>
      <c r="D752" s="3">
        <v>519</v>
      </c>
      <c r="E752" s="9">
        <v>2007</v>
      </c>
      <c r="F752" s="22">
        <v>0.3</v>
      </c>
      <c r="G752" s="7" t="s">
        <v>5401</v>
      </c>
      <c r="H752" s="8" t="s">
        <v>20972</v>
      </c>
      <c r="I752" s="8" t="s">
        <v>12619</v>
      </c>
      <c r="J752" s="19">
        <v>1</v>
      </c>
      <c r="K752" s="19" t="s">
        <v>7736</v>
      </c>
      <c r="L752" s="11">
        <v>1.75</v>
      </c>
      <c r="M752" s="11"/>
      <c r="N752" s="24"/>
      <c r="P752" s="32"/>
      <c r="S752">
        <v>1</v>
      </c>
      <c r="T752" s="19"/>
      <c r="U752" s="3"/>
      <c r="X752" t="str">
        <f t="shared" si="49"/>
        <v/>
      </c>
      <c r="Z752" t="str">
        <f t="shared" si="50"/>
        <v/>
      </c>
      <c r="AB752" s="9"/>
      <c r="AC752" t="s">
        <v>12620</v>
      </c>
      <c r="AD752">
        <f t="shared" si="52"/>
        <v>0</v>
      </c>
      <c r="AF752" s="3"/>
      <c r="AH752" s="9"/>
    </row>
    <row r="753" spans="1:34" ht="10.95" customHeight="1" outlineLevel="1" x14ac:dyDescent="0.25">
      <c r="A753" t="s">
        <v>12587</v>
      </c>
      <c r="C753" s="3" t="s">
        <v>12533</v>
      </c>
      <c r="D753" s="3">
        <v>520</v>
      </c>
      <c r="E753" s="9">
        <v>2007</v>
      </c>
      <c r="F753" s="22">
        <v>0.75</v>
      </c>
      <c r="G753" s="7" t="s">
        <v>5401</v>
      </c>
      <c r="H753" s="8" t="s">
        <v>20972</v>
      </c>
      <c r="I753" s="8" t="s">
        <v>12619</v>
      </c>
      <c r="J753" s="19">
        <v>1</v>
      </c>
      <c r="K753" s="19" t="s">
        <v>7736</v>
      </c>
      <c r="L753" s="11">
        <v>1.75</v>
      </c>
      <c r="M753" s="11"/>
      <c r="N753" s="24"/>
      <c r="P753" s="32"/>
      <c r="R753">
        <v>1</v>
      </c>
      <c r="S753">
        <v>1</v>
      </c>
      <c r="T753" s="19"/>
      <c r="U753" s="3"/>
      <c r="X753" t="str">
        <f t="shared" si="49"/>
        <v/>
      </c>
      <c r="Z753" t="str">
        <f t="shared" si="50"/>
        <v/>
      </c>
      <c r="AB753" s="9"/>
      <c r="AC753" t="s">
        <v>12620</v>
      </c>
      <c r="AD753">
        <f t="shared" si="52"/>
        <v>0</v>
      </c>
      <c r="AF753" s="3"/>
      <c r="AH753" s="9"/>
    </row>
    <row r="754" spans="1:34" ht="10.95" customHeight="1" outlineLevel="1" x14ac:dyDescent="0.25">
      <c r="A754" t="s">
        <v>12587</v>
      </c>
      <c r="C754" s="3" t="s">
        <v>12533</v>
      </c>
      <c r="D754" s="3" t="s">
        <v>18722</v>
      </c>
      <c r="E754" s="9">
        <v>2007</v>
      </c>
      <c r="F754" s="10" t="s">
        <v>21525</v>
      </c>
      <c r="G754" s="7" t="s">
        <v>5401</v>
      </c>
      <c r="H754" s="8" t="s">
        <v>12621</v>
      </c>
      <c r="I754" s="8" t="s">
        <v>12619</v>
      </c>
      <c r="J754" s="19">
        <v>2</v>
      </c>
      <c r="K754" s="19" t="s">
        <v>7736</v>
      </c>
      <c r="L754" s="11">
        <v>8</v>
      </c>
      <c r="M754" s="11"/>
      <c r="N754" s="24"/>
      <c r="P754" s="32"/>
      <c r="T754" s="19"/>
      <c r="U754" s="3"/>
      <c r="X754" t="str">
        <f t="shared" si="49"/>
        <v/>
      </c>
      <c r="Z754">
        <f t="shared" si="50"/>
        <v>1</v>
      </c>
      <c r="AB754" s="9"/>
      <c r="AC754" t="s">
        <v>12621</v>
      </c>
      <c r="AD754">
        <f t="shared" si="52"/>
        <v>0</v>
      </c>
      <c r="AF754" s="3"/>
      <c r="AH754" s="9"/>
    </row>
    <row r="755" spans="1:34" ht="10.95" customHeight="1" outlineLevel="1" x14ac:dyDescent="0.25">
      <c r="A755" t="s">
        <v>12587</v>
      </c>
      <c r="C755" s="3" t="s">
        <v>12533</v>
      </c>
      <c r="D755" s="3">
        <v>533</v>
      </c>
      <c r="E755" s="9">
        <v>2009</v>
      </c>
      <c r="F755" s="22">
        <v>0.8</v>
      </c>
      <c r="G755" s="7" t="s">
        <v>5401</v>
      </c>
      <c r="H755" s="8" t="s">
        <v>20971</v>
      </c>
      <c r="I755" s="8" t="s">
        <v>12622</v>
      </c>
      <c r="J755" s="19">
        <v>3</v>
      </c>
      <c r="K755" s="19" t="s">
        <v>7736</v>
      </c>
      <c r="L755" s="11">
        <v>9.1999999999999993</v>
      </c>
      <c r="M755" s="11"/>
      <c r="N755" s="24"/>
      <c r="P755" s="32"/>
      <c r="R755">
        <v>1</v>
      </c>
      <c r="S755">
        <v>1</v>
      </c>
      <c r="T755" s="19"/>
      <c r="U755" s="3"/>
      <c r="X755" t="str">
        <f t="shared" si="49"/>
        <v/>
      </c>
      <c r="Z755" t="str">
        <f t="shared" si="50"/>
        <v/>
      </c>
      <c r="AB755" s="9"/>
      <c r="AC755" t="s">
        <v>12623</v>
      </c>
      <c r="AD755">
        <f t="shared" si="52"/>
        <v>0</v>
      </c>
      <c r="AF755" s="3"/>
      <c r="AH755" s="9"/>
    </row>
    <row r="756" spans="1:34" ht="10.95" customHeight="1" outlineLevel="1" x14ac:dyDescent="0.25">
      <c r="A756" t="s">
        <v>12587</v>
      </c>
      <c r="C756" s="3" t="s">
        <v>12533</v>
      </c>
      <c r="D756" s="3">
        <v>546</v>
      </c>
      <c r="E756" s="9">
        <v>2010</v>
      </c>
      <c r="F756" s="10" t="s">
        <v>13357</v>
      </c>
      <c r="G756" s="7" t="s">
        <v>5401</v>
      </c>
      <c r="H756" s="8" t="s">
        <v>12625</v>
      </c>
      <c r="I756" s="8" t="s">
        <v>12624</v>
      </c>
      <c r="J756" s="19">
        <v>5</v>
      </c>
      <c r="K756" s="19" t="s">
        <v>7736</v>
      </c>
      <c r="L756" s="11">
        <v>6.7</v>
      </c>
      <c r="M756" s="11"/>
      <c r="N756" s="24"/>
      <c r="P756" s="32"/>
      <c r="T756" s="19"/>
      <c r="U756" s="3"/>
      <c r="X756" t="str">
        <f t="shared" si="49"/>
        <v/>
      </c>
      <c r="Z756">
        <f t="shared" si="50"/>
        <v>1</v>
      </c>
      <c r="AB756" s="9"/>
      <c r="AC756" t="s">
        <v>12625</v>
      </c>
      <c r="AD756">
        <f t="shared" si="52"/>
        <v>0</v>
      </c>
      <c r="AF756" s="3"/>
      <c r="AH756" s="9"/>
    </row>
    <row r="757" spans="1:34" ht="10.95" customHeight="1" outlineLevel="1" x14ac:dyDescent="0.25">
      <c r="A757" t="s">
        <v>12587</v>
      </c>
      <c r="C757" s="3" t="s">
        <v>12533</v>
      </c>
      <c r="D757" s="3" t="s">
        <v>14177</v>
      </c>
      <c r="E757" s="9">
        <v>2011</v>
      </c>
      <c r="F757" s="7" t="s">
        <v>14178</v>
      </c>
      <c r="G757" s="7" t="s">
        <v>5401</v>
      </c>
      <c r="H757" s="8" t="s">
        <v>14179</v>
      </c>
      <c r="I757" s="8" t="s">
        <v>14180</v>
      </c>
      <c r="J757" s="19">
        <v>5</v>
      </c>
      <c r="K757" s="19" t="s">
        <v>7736</v>
      </c>
      <c r="L757" s="11">
        <v>2</v>
      </c>
      <c r="M757" s="11"/>
      <c r="N757" s="24"/>
      <c r="P757" s="32"/>
      <c r="T757" s="19"/>
      <c r="U757" s="3"/>
      <c r="X757" t="str">
        <f t="shared" si="49"/>
        <v/>
      </c>
      <c r="Z757">
        <f t="shared" si="50"/>
        <v>1</v>
      </c>
      <c r="AB757" s="9"/>
      <c r="AC757" t="s">
        <v>14179</v>
      </c>
      <c r="AD757">
        <f t="shared" si="52"/>
        <v>0</v>
      </c>
      <c r="AF757" s="3"/>
      <c r="AH757" s="9"/>
    </row>
    <row r="758" spans="1:34" ht="10.95" customHeight="1" outlineLevel="1" x14ac:dyDescent="0.25">
      <c r="A758" t="s">
        <v>12587</v>
      </c>
      <c r="C758" s="3" t="s">
        <v>12533</v>
      </c>
      <c r="D758" s="3">
        <v>555</v>
      </c>
      <c r="E758" s="9">
        <v>2012</v>
      </c>
      <c r="F758" s="22">
        <v>0.68</v>
      </c>
      <c r="G758" s="7" t="s">
        <v>5401</v>
      </c>
      <c r="H758" s="8" t="s">
        <v>20971</v>
      </c>
      <c r="I758" s="8" t="s">
        <v>12626</v>
      </c>
      <c r="J758" s="19">
        <v>1</v>
      </c>
      <c r="K758" s="19" t="s">
        <v>20093</v>
      </c>
      <c r="L758" s="11"/>
      <c r="M758" s="11"/>
      <c r="N758" s="24"/>
      <c r="P758" s="32"/>
      <c r="T758" s="19"/>
      <c r="U758" s="3"/>
      <c r="X758" t="str">
        <f t="shared" si="49"/>
        <v/>
      </c>
      <c r="Z758" t="str">
        <f t="shared" si="50"/>
        <v/>
      </c>
      <c r="AB758" s="9"/>
      <c r="AC758" t="s">
        <v>12629</v>
      </c>
      <c r="AD758">
        <f t="shared" si="52"/>
        <v>0</v>
      </c>
      <c r="AF758" s="3"/>
      <c r="AH758" s="9"/>
    </row>
    <row r="759" spans="1:34" ht="10.95" customHeight="1" outlineLevel="1" x14ac:dyDescent="0.25">
      <c r="A759" t="s">
        <v>12587</v>
      </c>
      <c r="C759" s="3" t="s">
        <v>12533</v>
      </c>
      <c r="D759" s="3">
        <v>555</v>
      </c>
      <c r="E759" s="9">
        <v>2012</v>
      </c>
      <c r="F759" s="7" t="s">
        <v>20844</v>
      </c>
      <c r="G759" s="7" t="s">
        <v>5401</v>
      </c>
      <c r="H759" s="8" t="s">
        <v>20971</v>
      </c>
      <c r="I759" s="8" t="s">
        <v>12626</v>
      </c>
      <c r="J759" s="19">
        <v>1</v>
      </c>
      <c r="K759" s="19" t="s">
        <v>7736</v>
      </c>
      <c r="L759" s="11">
        <v>8</v>
      </c>
      <c r="M759" s="11"/>
      <c r="N759" s="24"/>
      <c r="P759" s="32"/>
      <c r="T759" s="19"/>
      <c r="U759" s="3"/>
      <c r="X759" t="str">
        <f t="shared" si="49"/>
        <v/>
      </c>
      <c r="Z759" t="str">
        <f t="shared" si="50"/>
        <v/>
      </c>
      <c r="AB759" s="9"/>
      <c r="AC759" t="s">
        <v>12629</v>
      </c>
      <c r="AD759">
        <f t="shared" si="52"/>
        <v>0</v>
      </c>
      <c r="AF759" s="3"/>
      <c r="AH759" s="9"/>
    </row>
    <row r="760" spans="1:34" ht="10.95" customHeight="1" outlineLevel="1" x14ac:dyDescent="0.25">
      <c r="A760" t="s">
        <v>12587</v>
      </c>
      <c r="C760" s="3" t="s">
        <v>12533</v>
      </c>
      <c r="D760" s="3" t="s">
        <v>12627</v>
      </c>
      <c r="E760" s="9">
        <v>2012</v>
      </c>
      <c r="F760" s="7" t="s">
        <v>12628</v>
      </c>
      <c r="G760" s="7" t="s">
        <v>5401</v>
      </c>
      <c r="H760" s="8" t="s">
        <v>20971</v>
      </c>
      <c r="I760" s="8" t="s">
        <v>12626</v>
      </c>
      <c r="J760" s="19">
        <v>1</v>
      </c>
      <c r="K760" s="19" t="s">
        <v>7736</v>
      </c>
      <c r="L760" s="11">
        <v>5</v>
      </c>
      <c r="M760" s="11"/>
      <c r="N760" s="24"/>
      <c r="P760" s="32"/>
      <c r="T760" s="19"/>
      <c r="U760" s="3"/>
      <c r="X760" t="str">
        <f t="shared" si="49"/>
        <v/>
      </c>
      <c r="Z760">
        <f t="shared" si="50"/>
        <v>1</v>
      </c>
      <c r="AB760" s="9"/>
      <c r="AC760" t="s">
        <v>12629</v>
      </c>
      <c r="AD760">
        <f t="shared" si="52"/>
        <v>0</v>
      </c>
      <c r="AF760" s="3"/>
      <c r="AH760" s="9"/>
    </row>
    <row r="761" spans="1:34" ht="10.95" customHeight="1" outlineLevel="1" x14ac:dyDescent="0.25">
      <c r="A761" t="s">
        <v>12587</v>
      </c>
      <c r="C761" s="3" t="s">
        <v>12533</v>
      </c>
      <c r="D761" s="3" t="s">
        <v>19973</v>
      </c>
      <c r="E761" s="9">
        <v>2012</v>
      </c>
      <c r="F761" s="7" t="s">
        <v>12630</v>
      </c>
      <c r="G761" s="7" t="s">
        <v>5401</v>
      </c>
      <c r="H761" s="8" t="s">
        <v>12631</v>
      </c>
      <c r="I761" s="8" t="s">
        <v>12632</v>
      </c>
      <c r="J761" s="19">
        <v>5</v>
      </c>
      <c r="K761" s="19" t="s">
        <v>7736</v>
      </c>
      <c r="L761" s="11">
        <v>10</v>
      </c>
      <c r="M761" s="11"/>
      <c r="N761" s="24"/>
      <c r="P761" s="32"/>
      <c r="T761" s="19"/>
      <c r="U761" s="3"/>
      <c r="X761" t="str">
        <f t="shared" si="49"/>
        <v/>
      </c>
      <c r="Z761">
        <f t="shared" si="50"/>
        <v>1</v>
      </c>
      <c r="AB761" s="9"/>
      <c r="AC761" t="s">
        <v>12631</v>
      </c>
      <c r="AD761">
        <f t="shared" si="52"/>
        <v>0</v>
      </c>
      <c r="AF761" s="3"/>
      <c r="AH761" s="9"/>
    </row>
    <row r="762" spans="1:34" ht="10.95" customHeight="1" outlineLevel="1" x14ac:dyDescent="0.25">
      <c r="A762" t="s">
        <v>12587</v>
      </c>
      <c r="C762" s="3" t="s">
        <v>12533</v>
      </c>
      <c r="D762" s="3">
        <v>566</v>
      </c>
      <c r="E762" s="9">
        <v>2013</v>
      </c>
      <c r="F762" s="22">
        <v>0.7</v>
      </c>
      <c r="G762" s="7" t="s">
        <v>5401</v>
      </c>
      <c r="H762" s="8" t="s">
        <v>20971</v>
      </c>
      <c r="I762" s="8" t="s">
        <v>12633</v>
      </c>
      <c r="J762" s="19">
        <v>1</v>
      </c>
      <c r="K762" s="19" t="s">
        <v>7736</v>
      </c>
      <c r="L762" s="11">
        <v>4</v>
      </c>
      <c r="M762" s="11"/>
      <c r="N762" s="24"/>
      <c r="P762" s="32"/>
      <c r="R762">
        <v>1</v>
      </c>
      <c r="S762">
        <v>1</v>
      </c>
      <c r="T762" s="19"/>
      <c r="U762" s="3"/>
      <c r="X762" t="str">
        <f t="shared" si="49"/>
        <v/>
      </c>
      <c r="Z762" t="str">
        <f t="shared" si="50"/>
        <v/>
      </c>
      <c r="AB762" s="9"/>
      <c r="AC762" t="s">
        <v>12634</v>
      </c>
      <c r="AD762">
        <f t="shared" si="52"/>
        <v>0</v>
      </c>
      <c r="AF762" s="3"/>
      <c r="AH762" s="9"/>
    </row>
    <row r="763" spans="1:34" ht="10.95" customHeight="1" outlineLevel="1" x14ac:dyDescent="0.25">
      <c r="A763" t="s">
        <v>12587</v>
      </c>
      <c r="C763" s="3" t="s">
        <v>12533</v>
      </c>
      <c r="D763" s="3" t="s">
        <v>3159</v>
      </c>
      <c r="E763" s="9">
        <v>2014</v>
      </c>
      <c r="F763" s="10" t="s">
        <v>12636</v>
      </c>
      <c r="G763" s="7" t="s">
        <v>5401</v>
      </c>
      <c r="H763" s="8" t="s">
        <v>12637</v>
      </c>
      <c r="I763" s="8" t="s">
        <v>12635</v>
      </c>
      <c r="J763" s="19">
        <v>5</v>
      </c>
      <c r="K763" s="19" t="s">
        <v>7736</v>
      </c>
      <c r="L763" s="11">
        <v>5.3</v>
      </c>
      <c r="M763" s="11"/>
      <c r="N763" s="24"/>
      <c r="P763" s="32"/>
      <c r="T763" s="19"/>
      <c r="U763" s="3"/>
      <c r="X763" t="str">
        <f t="shared" si="49"/>
        <v/>
      </c>
      <c r="Z763">
        <f t="shared" si="50"/>
        <v>1</v>
      </c>
      <c r="AB763" s="9"/>
      <c r="AC763" t="s">
        <v>12637</v>
      </c>
      <c r="AD763">
        <f t="shared" si="52"/>
        <v>0</v>
      </c>
      <c r="AF763" s="3"/>
      <c r="AH763" s="9"/>
    </row>
    <row r="764" spans="1:34" ht="10.95" customHeight="1" outlineLevel="1" x14ac:dyDescent="0.25">
      <c r="A764" t="s">
        <v>12587</v>
      </c>
      <c r="C764" s="3" t="s">
        <v>12533</v>
      </c>
      <c r="D764" s="3">
        <v>590</v>
      </c>
      <c r="E764" s="9">
        <v>2015</v>
      </c>
      <c r="F764" s="10" t="s">
        <v>21521</v>
      </c>
      <c r="G764" s="7" t="s">
        <v>5401</v>
      </c>
      <c r="H764" s="8" t="s">
        <v>20971</v>
      </c>
      <c r="I764" s="8" t="s">
        <v>12638</v>
      </c>
      <c r="J764" s="19">
        <v>1</v>
      </c>
      <c r="K764" s="19" t="s">
        <v>7736</v>
      </c>
      <c r="L764" s="11">
        <v>3</v>
      </c>
      <c r="M764" s="11"/>
      <c r="N764" s="24"/>
      <c r="P764" s="32"/>
      <c r="T764" s="19"/>
      <c r="U764" s="3"/>
      <c r="X764" t="str">
        <f t="shared" si="49"/>
        <v/>
      </c>
      <c r="Z764" t="str">
        <f t="shared" si="50"/>
        <v/>
      </c>
      <c r="AB764" s="9"/>
      <c r="AC764" t="s">
        <v>12634</v>
      </c>
      <c r="AD764">
        <f t="shared" si="52"/>
        <v>0</v>
      </c>
      <c r="AF764" s="3"/>
      <c r="AH764" s="9"/>
    </row>
    <row r="765" spans="1:34" ht="10.95" customHeight="1" outlineLevel="1" x14ac:dyDescent="0.25">
      <c r="A765" t="s">
        <v>12587</v>
      </c>
      <c r="C765" s="3" t="s">
        <v>12533</v>
      </c>
      <c r="D765" s="3" t="s">
        <v>11342</v>
      </c>
      <c r="E765" s="9">
        <v>2015</v>
      </c>
      <c r="F765" s="10" t="s">
        <v>21526</v>
      </c>
      <c r="G765" s="7" t="s">
        <v>5401</v>
      </c>
      <c r="H765" s="8" t="s">
        <v>20971</v>
      </c>
      <c r="I765" s="8" t="s">
        <v>12638</v>
      </c>
      <c r="J765" s="19">
        <v>1</v>
      </c>
      <c r="K765" s="19" t="s">
        <v>7736</v>
      </c>
      <c r="L765" s="11">
        <v>6</v>
      </c>
      <c r="M765" s="11"/>
      <c r="N765" s="24"/>
      <c r="P765" s="32"/>
      <c r="T765" s="19"/>
      <c r="U765" s="3"/>
      <c r="W765" t="s">
        <v>7738</v>
      </c>
      <c r="X765">
        <f t="shared" si="49"/>
        <v>1</v>
      </c>
      <c r="Z765" t="str">
        <f t="shared" si="50"/>
        <v/>
      </c>
      <c r="AB765" s="9"/>
      <c r="AC765" t="s">
        <v>12634</v>
      </c>
      <c r="AD765">
        <f t="shared" si="52"/>
        <v>0</v>
      </c>
      <c r="AF765" s="3"/>
      <c r="AH765" s="9"/>
    </row>
    <row r="766" spans="1:34" ht="10.95" customHeight="1" outlineLevel="1" x14ac:dyDescent="0.25">
      <c r="A766" t="s">
        <v>12587</v>
      </c>
      <c r="C766" s="3" t="s">
        <v>12533</v>
      </c>
      <c r="D766" s="3">
        <v>592</v>
      </c>
      <c r="E766" s="9">
        <v>2016</v>
      </c>
      <c r="F766" s="22">
        <v>0.75</v>
      </c>
      <c r="G766" s="7" t="s">
        <v>5401</v>
      </c>
      <c r="H766" s="8" t="s">
        <v>20973</v>
      </c>
      <c r="I766" s="8" t="s">
        <v>12639</v>
      </c>
      <c r="J766" s="19">
        <v>3</v>
      </c>
      <c r="K766" s="19" t="s">
        <v>20093</v>
      </c>
      <c r="L766" s="11"/>
      <c r="M766" s="11"/>
      <c r="N766" s="24"/>
      <c r="P766" s="32"/>
      <c r="T766" s="19"/>
      <c r="U766" s="3"/>
      <c r="X766" t="str">
        <f t="shared" si="49"/>
        <v/>
      </c>
      <c r="Z766" t="str">
        <f t="shared" si="50"/>
        <v/>
      </c>
      <c r="AB766" s="9"/>
      <c r="AC766" t="s">
        <v>12642</v>
      </c>
      <c r="AD766">
        <f t="shared" si="52"/>
        <v>0</v>
      </c>
      <c r="AF766" s="3"/>
      <c r="AH766" s="9"/>
    </row>
    <row r="767" spans="1:34" ht="10.95" customHeight="1" outlineLevel="1" collapsed="1" x14ac:dyDescent="0.25">
      <c r="A767" t="s">
        <v>12587</v>
      </c>
      <c r="C767" s="3" t="s">
        <v>12533</v>
      </c>
      <c r="D767" s="3" t="s">
        <v>12640</v>
      </c>
      <c r="E767" s="9">
        <v>2016</v>
      </c>
      <c r="F767" s="7" t="s">
        <v>12641</v>
      </c>
      <c r="G767" s="7" t="s">
        <v>5401</v>
      </c>
      <c r="H767" s="8" t="s">
        <v>20973</v>
      </c>
      <c r="I767" s="8" t="s">
        <v>12639</v>
      </c>
      <c r="J767" s="19">
        <v>3</v>
      </c>
      <c r="K767" s="19" t="s">
        <v>7736</v>
      </c>
      <c r="L767" s="11">
        <v>4</v>
      </c>
      <c r="M767" s="11"/>
      <c r="N767" s="24"/>
      <c r="P767" s="32"/>
      <c r="T767" s="19"/>
      <c r="U767" s="3"/>
      <c r="X767" t="str">
        <f t="shared" si="49"/>
        <v/>
      </c>
      <c r="Z767">
        <f t="shared" si="50"/>
        <v>1</v>
      </c>
      <c r="AB767" s="9"/>
      <c r="AC767" t="s">
        <v>12642</v>
      </c>
      <c r="AD767">
        <f t="shared" si="52"/>
        <v>0</v>
      </c>
      <c r="AF767" s="3"/>
      <c r="AH767" s="9"/>
    </row>
    <row r="768" spans="1:34" ht="10.95" customHeight="1" outlineLevel="1" x14ac:dyDescent="0.25">
      <c r="A768" t="s">
        <v>12587</v>
      </c>
      <c r="C768" s="3" t="s">
        <v>12533</v>
      </c>
      <c r="D768" s="3" t="s">
        <v>18723</v>
      </c>
      <c r="E768" s="9">
        <v>2016</v>
      </c>
      <c r="F768" s="10" t="s">
        <v>12644</v>
      </c>
      <c r="G768" s="7" t="s">
        <v>5401</v>
      </c>
      <c r="H768" s="8" t="s">
        <v>20971</v>
      </c>
      <c r="I768" s="8" t="s">
        <v>12643</v>
      </c>
      <c r="J768" s="19">
        <v>3</v>
      </c>
      <c r="K768" s="19" t="s">
        <v>7736</v>
      </c>
      <c r="L768" s="11">
        <v>5</v>
      </c>
      <c r="M768" s="11"/>
      <c r="N768" s="24"/>
      <c r="P768" s="32"/>
      <c r="T768" s="19"/>
      <c r="U768" s="3"/>
      <c r="X768" t="str">
        <f t="shared" si="49"/>
        <v/>
      </c>
      <c r="Z768">
        <f t="shared" si="50"/>
        <v>1</v>
      </c>
      <c r="AA768">
        <v>1</v>
      </c>
      <c r="AB768" s="9"/>
      <c r="AC768" t="s">
        <v>12645</v>
      </c>
      <c r="AD768">
        <f t="shared" si="52"/>
        <v>0</v>
      </c>
      <c r="AF768" s="3"/>
      <c r="AH768" s="9"/>
    </row>
    <row r="769" spans="1:52" ht="10.95" customHeight="1" outlineLevel="1" x14ac:dyDescent="0.25">
      <c r="A769" t="s">
        <v>12587</v>
      </c>
      <c r="C769" s="3" t="s">
        <v>12533</v>
      </c>
      <c r="D769" s="3" t="s">
        <v>12647</v>
      </c>
      <c r="E769" s="9">
        <v>2017</v>
      </c>
      <c r="F769" s="10" t="s">
        <v>12648</v>
      </c>
      <c r="G769" s="7" t="s">
        <v>5401</v>
      </c>
      <c r="H769" s="8" t="s">
        <v>20971</v>
      </c>
      <c r="I769" s="8" t="s">
        <v>12646</v>
      </c>
      <c r="J769" s="19">
        <v>1</v>
      </c>
      <c r="K769" s="19" t="s">
        <v>7736</v>
      </c>
      <c r="L769" s="11">
        <v>6</v>
      </c>
      <c r="M769" s="11"/>
      <c r="N769" s="24"/>
      <c r="P769" s="32"/>
      <c r="T769" s="19"/>
      <c r="U769" s="3"/>
      <c r="X769" t="str">
        <f t="shared" si="49"/>
        <v/>
      </c>
      <c r="Z769">
        <f t="shared" si="50"/>
        <v>1</v>
      </c>
      <c r="AA769">
        <v>1</v>
      </c>
      <c r="AB769" s="9"/>
      <c r="AC769" t="s">
        <v>12649</v>
      </c>
      <c r="AD769">
        <f t="shared" si="52"/>
        <v>0</v>
      </c>
      <c r="AF769" s="3"/>
      <c r="AH769" s="9"/>
    </row>
    <row r="770" spans="1:52" ht="10.95" customHeight="1" outlineLevel="1" x14ac:dyDescent="0.25">
      <c r="A770" t="s">
        <v>12587</v>
      </c>
      <c r="C770" s="3" t="s">
        <v>12533</v>
      </c>
      <c r="D770" s="3" t="s">
        <v>7207</v>
      </c>
      <c r="E770" s="9">
        <v>2018</v>
      </c>
      <c r="F770" s="10" t="s">
        <v>21527</v>
      </c>
      <c r="G770" s="7" t="s">
        <v>5401</v>
      </c>
      <c r="H770" s="8" t="s">
        <v>20971</v>
      </c>
      <c r="I770" s="8" t="s">
        <v>12650</v>
      </c>
      <c r="J770" s="19">
        <v>3</v>
      </c>
      <c r="K770" s="19" t="s">
        <v>7736</v>
      </c>
      <c r="L770" s="11">
        <v>7</v>
      </c>
      <c r="M770" s="11"/>
      <c r="N770" s="24"/>
      <c r="P770" s="32"/>
      <c r="T770" s="19"/>
      <c r="U770" s="3"/>
      <c r="X770" t="str">
        <f t="shared" ref="X770:X833" si="53">IF(COUNTIF(F770,"*fdc*"),1,"")</f>
        <v/>
      </c>
      <c r="Z770">
        <f t="shared" ref="Z770:Z833" si="54">IF(COUNTIF(F770,"*s/s*"),1,"")</f>
        <v>1</v>
      </c>
      <c r="AA770">
        <v>1</v>
      </c>
      <c r="AB770" s="9"/>
      <c r="AC770" t="s">
        <v>12651</v>
      </c>
      <c r="AD770">
        <f t="shared" si="52"/>
        <v>0</v>
      </c>
      <c r="AF770" s="3"/>
      <c r="AH770" s="9"/>
    </row>
    <row r="771" spans="1:52" ht="10.95" customHeight="1" outlineLevel="1" x14ac:dyDescent="0.25">
      <c r="A771" t="s">
        <v>12587</v>
      </c>
      <c r="C771" s="3" t="s">
        <v>12533</v>
      </c>
      <c r="D771" s="3" t="s">
        <v>21023</v>
      </c>
      <c r="E771" s="9">
        <v>2022</v>
      </c>
      <c r="F771" s="10" t="s">
        <v>21528</v>
      </c>
      <c r="G771" s="7" t="s">
        <v>5401</v>
      </c>
      <c r="H771" s="8" t="s">
        <v>21025</v>
      </c>
      <c r="I771" s="8" t="s">
        <v>21024</v>
      </c>
      <c r="J771" s="19">
        <v>1</v>
      </c>
      <c r="K771" s="19" t="s">
        <v>7736</v>
      </c>
      <c r="L771" s="11">
        <v>8.6</v>
      </c>
      <c r="M771" s="11"/>
      <c r="N771" s="24"/>
      <c r="P771" s="32"/>
      <c r="T771" s="19"/>
      <c r="U771" s="3"/>
      <c r="X771" t="str">
        <f t="shared" si="53"/>
        <v/>
      </c>
      <c r="Z771">
        <f t="shared" si="54"/>
        <v>1</v>
      </c>
      <c r="AA771">
        <v>1</v>
      </c>
      <c r="AB771" s="9"/>
      <c r="AC771" t="s">
        <v>21026</v>
      </c>
      <c r="AD771">
        <f t="shared" si="52"/>
        <v>0</v>
      </c>
      <c r="AF771" s="3"/>
      <c r="AH771" s="9"/>
    </row>
    <row r="772" spans="1:52" ht="10.95" customHeight="1" x14ac:dyDescent="0.25">
      <c r="A772" s="6" t="s">
        <v>14239</v>
      </c>
      <c r="B772" t="s">
        <v>14241</v>
      </c>
      <c r="C772" s="3" t="s">
        <v>12965</v>
      </c>
      <c r="E772" s="9"/>
      <c r="F772" s="7"/>
      <c r="G772" s="7"/>
      <c r="H772" s="8"/>
      <c r="I772" s="8"/>
      <c r="J772" s="19"/>
      <c r="K772" s="19"/>
      <c r="L772" s="11"/>
      <c r="M772" s="11">
        <f>SUM(L773:L774)</f>
        <v>12</v>
      </c>
      <c r="N772" s="24">
        <v>1438</v>
      </c>
      <c r="O772">
        <f>COUNTIF(K773:K774,"*")</f>
        <v>2</v>
      </c>
      <c r="P772" s="32">
        <f>O772/N772</f>
        <v>1.3908205841446453E-3</v>
      </c>
      <c r="Q772">
        <f>COUNTIF(K773:K774,"Y")+COUNTIF(K773:K774,"S")</f>
        <v>2</v>
      </c>
      <c r="T772" s="19" t="s">
        <v>7736</v>
      </c>
      <c r="U772" s="3"/>
      <c r="V772" t="s">
        <v>18562</v>
      </c>
      <c r="X772" t="str">
        <f t="shared" si="53"/>
        <v/>
      </c>
      <c r="Z772" t="str">
        <f t="shared" si="54"/>
        <v/>
      </c>
      <c r="AB772" s="9"/>
      <c r="AE772">
        <f>COUNTIF(AD773:AD774,"1")</f>
        <v>2</v>
      </c>
      <c r="AF772" s="3"/>
      <c r="AH772" s="9"/>
      <c r="AI772">
        <f>COUNTIF($J773:$J774,"1")-COUNTIFS($J773:$J774,"1",$K773:$K774,"V")</f>
        <v>2</v>
      </c>
      <c r="AJ772">
        <f>COUNTIFS($J773:$J774,"1",$K773:$K774,"Y")+COUNTIFS($J773:$J774,"1",$K773:$K774,"s")</f>
        <v>2</v>
      </c>
      <c r="AK772">
        <f>COUNTIF($J773:$J774,"2")-COUNTIFS($J773:$J774,"2",$K773:$K774,"V")</f>
        <v>0</v>
      </c>
      <c r="AL772">
        <f>COUNTIFS($J773:$J774,"2",$K773:$K774,"Y")+COUNTIFS($J773:$J774,"2",$K773:$K774,"s")</f>
        <v>0</v>
      </c>
      <c r="AM772">
        <f>COUNTIF($J773:$J774,"3")-COUNTIFS($J773:$J774,"3",$K773:$K774,"V")</f>
        <v>0</v>
      </c>
      <c r="AN772">
        <f>COUNTIFS($J773:$J774,"3",$K773:$K774,"Y")+COUNTIFS($J773:$J774,"3",$K773:$K774,"s")</f>
        <v>0</v>
      </c>
      <c r="AO772">
        <f>COUNTIF($J773:$J774,"4")-COUNTIFS($J773:$J774,"4",$K773:$K774,"V")</f>
        <v>0</v>
      </c>
      <c r="AP772">
        <f>COUNTIFS($J773:$J774,"4",$K773:$K774,"Y")+COUNTIFS($J773:$J774,"4",$K773:$K774,"s")</f>
        <v>0</v>
      </c>
      <c r="AQ772">
        <f>COUNTIF($J773:$J774,"5")-COUNTIFS($J773:$J774,"5",$K773:$K774,"V")</f>
        <v>0</v>
      </c>
      <c r="AR772">
        <f>COUNTIFS($J773:$J774,"5",$K773:$K774,"Y")+COUNTIFS($J773:$J774,"5",$K773:$K774,"s")</f>
        <v>0</v>
      </c>
      <c r="AS772">
        <f>COUNTIF($J773:$J774,"6")-COUNTIFS($J773:$J774,"6",$K773:$K774,"V")</f>
        <v>0</v>
      </c>
      <c r="AT772">
        <f>COUNTIFS($J773:$J774,"6",$K773:$K774,"Y")+COUNTIFS($J773:$J774,"6",$K773:$K774,"s")</f>
        <v>0</v>
      </c>
      <c r="AU772">
        <f>COUNTIF($J773:$J774,"7")-COUNTIFS($J773:$J774,"7",$K773:$K774,"V")</f>
        <v>0</v>
      </c>
      <c r="AV772">
        <f>COUNTIFS($J773:$J774,"7",$K773:$K774,"Y")+COUNTIFS($J773:$J774,"7",$K773:$K774,"s")</f>
        <v>0</v>
      </c>
    </row>
    <row r="773" spans="1:52" ht="10.95" customHeight="1" outlineLevel="1" x14ac:dyDescent="0.25">
      <c r="A773" t="s">
        <v>14240</v>
      </c>
      <c r="C773" s="3" t="s">
        <v>12965</v>
      </c>
      <c r="D773" s="3">
        <v>1086</v>
      </c>
      <c r="E773" s="9">
        <v>2011</v>
      </c>
      <c r="F773" s="7" t="s">
        <v>14243</v>
      </c>
      <c r="G773" s="7" t="s">
        <v>5401</v>
      </c>
      <c r="H773" s="8" t="s">
        <v>5402</v>
      </c>
      <c r="I773" s="8" t="s">
        <v>14242</v>
      </c>
      <c r="J773" s="19">
        <v>1</v>
      </c>
      <c r="K773" s="19" t="s">
        <v>20093</v>
      </c>
      <c r="L773" s="11"/>
      <c r="M773" s="11"/>
      <c r="N773" s="24"/>
      <c r="P773" s="32"/>
      <c r="T773" s="19"/>
      <c r="U773" s="3"/>
      <c r="X773" t="str">
        <f t="shared" si="53"/>
        <v/>
      </c>
      <c r="Z773" t="str">
        <f t="shared" si="54"/>
        <v/>
      </c>
      <c r="AB773" s="9"/>
      <c r="AC773" t="s">
        <v>5402</v>
      </c>
      <c r="AD773">
        <f>COUNTIF(H773,"*Fuji*")</f>
        <v>1</v>
      </c>
      <c r="AF773" s="3"/>
      <c r="AG773" t="s">
        <v>4924</v>
      </c>
      <c r="AH773" s="9"/>
    </row>
    <row r="774" spans="1:52" ht="10.95" customHeight="1" outlineLevel="1" x14ac:dyDescent="0.25">
      <c r="A774" t="s">
        <v>14240</v>
      </c>
      <c r="C774" s="3" t="s">
        <v>12965</v>
      </c>
      <c r="D774" s="3" t="s">
        <v>14244</v>
      </c>
      <c r="E774" s="9">
        <v>2011</v>
      </c>
      <c r="F774" s="7" t="s">
        <v>14245</v>
      </c>
      <c r="G774" s="7" t="s">
        <v>5401</v>
      </c>
      <c r="H774" s="8" t="s">
        <v>5402</v>
      </c>
      <c r="I774" s="8" t="s">
        <v>14242</v>
      </c>
      <c r="J774" s="19">
        <v>1</v>
      </c>
      <c r="K774" s="19" t="s">
        <v>7736</v>
      </c>
      <c r="L774" s="11">
        <v>12</v>
      </c>
      <c r="M774" s="11"/>
      <c r="N774" s="24"/>
      <c r="P774" s="32"/>
      <c r="T774" s="19"/>
      <c r="U774" s="3"/>
      <c r="X774" t="str">
        <f t="shared" si="53"/>
        <v/>
      </c>
      <c r="Z774">
        <f t="shared" si="54"/>
        <v>1</v>
      </c>
      <c r="AB774" s="9"/>
      <c r="AC774" t="s">
        <v>5402</v>
      </c>
      <c r="AD774">
        <f>COUNTIF(H774,"*Fuji*")</f>
        <v>1</v>
      </c>
      <c r="AF774" s="3"/>
      <c r="AG774" t="s">
        <v>4924</v>
      </c>
      <c r="AH774" s="9"/>
    </row>
    <row r="775" spans="1:52" ht="10.95" customHeight="1" x14ac:dyDescent="0.25">
      <c r="A775" s="6" t="s">
        <v>10898</v>
      </c>
      <c r="B775" t="s">
        <v>13278</v>
      </c>
      <c r="C775" s="3" t="s">
        <v>12986</v>
      </c>
      <c r="E775" s="9"/>
      <c r="F775" s="7"/>
      <c r="G775" s="7"/>
      <c r="H775" s="8"/>
      <c r="I775" s="8"/>
      <c r="J775" s="19"/>
      <c r="K775" s="19"/>
      <c r="L775" s="11"/>
      <c r="M775" s="11">
        <f>SUM(L776:L777)</f>
        <v>7</v>
      </c>
      <c r="N775" s="24">
        <v>1416</v>
      </c>
      <c r="O775">
        <f>COUNTIF(K776:K777,"*")</f>
        <v>2</v>
      </c>
      <c r="P775" s="32">
        <f>O775/N775</f>
        <v>1.4124293785310734E-3</v>
      </c>
      <c r="Q775">
        <f>COUNTIF(K776:K777,"Y")+COUNTIF(K776:K777,"S")</f>
        <v>2</v>
      </c>
      <c r="T775" s="19" t="s">
        <v>7736</v>
      </c>
      <c r="U775" s="3"/>
      <c r="V775" t="s">
        <v>18561</v>
      </c>
      <c r="X775" t="str">
        <f t="shared" si="53"/>
        <v/>
      </c>
      <c r="Z775" t="str">
        <f t="shared" si="54"/>
        <v/>
      </c>
      <c r="AB775" s="9"/>
      <c r="AE775">
        <f>COUNTIF(AD776:AD777,"1")</f>
        <v>1</v>
      </c>
      <c r="AF775" s="3"/>
      <c r="AH775" s="9"/>
      <c r="AI775">
        <f>COUNTIF($J776:$J777,"1")-COUNTIFS($J776:$J777,"1",$K776:$K777,"V")</f>
        <v>1</v>
      </c>
      <c r="AJ775">
        <f>COUNTIFS($J776:$J777,"1",$K776:$K777,"Y")+COUNTIFS($J776:$J777,"1",$K776:$K777,"s")</f>
        <v>1</v>
      </c>
      <c r="AK775">
        <f>COUNTIF($J776:$J777,"2")-COUNTIFS($J776:$J777,"2",$K776:$K777,"V")</f>
        <v>0</v>
      </c>
      <c r="AL775">
        <f>COUNTIFS($J776:$J777,"2",$K776:$K777,"Y")+COUNTIFS($J776:$J777,"2",$K776:$K777,"s")</f>
        <v>0</v>
      </c>
      <c r="AM775">
        <f>COUNTIF($J776:$J777,"3")-COUNTIFS($J776:$J777,"3",$K776:$K777,"V")</f>
        <v>0</v>
      </c>
      <c r="AN775">
        <f>COUNTIFS($J776:$J777,"3",$K776:$K777,"Y")+COUNTIFS($J776:$J777,"3",$K776:$K777,"s")</f>
        <v>0</v>
      </c>
      <c r="AO775">
        <f>COUNTIF($J776:$J777,"4")-COUNTIFS($J776:$J777,"4",$K776:$K777,"V")</f>
        <v>1</v>
      </c>
      <c r="AP775">
        <f>COUNTIFS($J776:$J777,"4",$K776:$K777,"Y")+COUNTIFS($J776:$J777,"4",$K776:$K777,"s")</f>
        <v>1</v>
      </c>
      <c r="AQ775">
        <f>COUNTIF($J776:$J777,"5")-COUNTIFS($J776:$J777,"5",$K776:$K777,"V")</f>
        <v>0</v>
      </c>
      <c r="AR775">
        <f>COUNTIFS($J776:$J777,"5",$K776:$K777,"Y")+COUNTIFS($J776:$J777,"5",$K776:$K777,"s")</f>
        <v>0</v>
      </c>
      <c r="AS775">
        <f>COUNTIF($J776:$J777,"6")-COUNTIFS($J776:$J777,"6",$K776:$K777,"V")</f>
        <v>0</v>
      </c>
      <c r="AT775">
        <f>COUNTIFS($J776:$J777,"6",$K776:$K777,"Y")+COUNTIFS($J776:$J777,"6",$K776:$K777,"s")</f>
        <v>0</v>
      </c>
      <c r="AU775">
        <f>COUNTIF($J776:$J777,"7")-COUNTIFS($J776:$J777,"7",$K776:$K777,"V")</f>
        <v>0</v>
      </c>
      <c r="AV775">
        <f>COUNTIFS($J776:$J777,"7",$K776:$K777,"Y")+COUNTIFS($J776:$J777,"7",$K776:$K777,"s")</f>
        <v>0</v>
      </c>
    </row>
    <row r="776" spans="1:52" ht="10.95" customHeight="1" outlineLevel="1" x14ac:dyDescent="0.25">
      <c r="A776" t="s">
        <v>1835</v>
      </c>
      <c r="C776" s="3" t="s">
        <v>12986</v>
      </c>
      <c r="D776" s="3">
        <v>465</v>
      </c>
      <c r="E776" s="9">
        <v>1979</v>
      </c>
      <c r="F776" s="7" t="s">
        <v>21881</v>
      </c>
      <c r="G776" s="7" t="s">
        <v>5401</v>
      </c>
      <c r="H776" s="8" t="s">
        <v>1836</v>
      </c>
      <c r="I776" s="8" t="s">
        <v>10896</v>
      </c>
      <c r="J776" s="19">
        <v>4</v>
      </c>
      <c r="K776" s="19" t="s">
        <v>7736</v>
      </c>
      <c r="L776" s="11">
        <v>1</v>
      </c>
      <c r="M776" s="11"/>
      <c r="N776" s="24"/>
      <c r="P776" s="32"/>
      <c r="S776">
        <v>1</v>
      </c>
      <c r="T776" s="19"/>
      <c r="U776" s="3" t="s">
        <v>2979</v>
      </c>
      <c r="X776" t="str">
        <f t="shared" si="53"/>
        <v/>
      </c>
      <c r="Z776" t="str">
        <f t="shared" si="54"/>
        <v/>
      </c>
      <c r="AB776" s="9"/>
      <c r="AC776" t="s">
        <v>1836</v>
      </c>
      <c r="AD776">
        <f>COUNTIF(H776,"*Fuji*")</f>
        <v>0</v>
      </c>
      <c r="AF776" s="3"/>
      <c r="AG776" t="s">
        <v>1837</v>
      </c>
      <c r="AH776" s="9" t="s">
        <v>4613</v>
      </c>
    </row>
    <row r="777" spans="1:52" ht="10.95" customHeight="1" outlineLevel="1" x14ac:dyDescent="0.25">
      <c r="A777" t="s">
        <v>1835</v>
      </c>
      <c r="C777" s="3" t="s">
        <v>12986</v>
      </c>
      <c r="D777" s="3">
        <v>787</v>
      </c>
      <c r="E777" s="9">
        <v>1991</v>
      </c>
      <c r="F777" s="7" t="s">
        <v>18724</v>
      </c>
      <c r="G777" s="7" t="s">
        <v>5401</v>
      </c>
      <c r="H777" s="8" t="s">
        <v>5402</v>
      </c>
      <c r="I777" s="8" t="s">
        <v>10897</v>
      </c>
      <c r="J777" s="19">
        <v>1</v>
      </c>
      <c r="K777" s="19" t="s">
        <v>7736</v>
      </c>
      <c r="L777" s="11">
        <v>6</v>
      </c>
      <c r="M777" s="11"/>
      <c r="N777" s="24"/>
      <c r="P777" s="32"/>
      <c r="T777" s="19"/>
      <c r="U777" s="3">
        <v>811</v>
      </c>
      <c r="X777" t="str">
        <f t="shared" si="53"/>
        <v/>
      </c>
      <c r="Z777">
        <f t="shared" si="54"/>
        <v>1</v>
      </c>
      <c r="AA777">
        <v>1</v>
      </c>
      <c r="AB777" s="9"/>
      <c r="AC777" t="s">
        <v>5402</v>
      </c>
      <c r="AD777">
        <f>COUNTIF(H777,"*Fuji*")</f>
        <v>1</v>
      </c>
      <c r="AF777" s="3"/>
      <c r="AG777" t="s">
        <v>4924</v>
      </c>
      <c r="AH777" s="9" t="s">
        <v>4925</v>
      </c>
    </row>
    <row r="778" spans="1:52" ht="10.95" customHeight="1" x14ac:dyDescent="0.25">
      <c r="A778" s="35" t="s">
        <v>20586</v>
      </c>
      <c r="B778" t="s">
        <v>13098</v>
      </c>
      <c r="C778" s="3" t="s">
        <v>12986</v>
      </c>
      <c r="E778" s="9"/>
      <c r="F778" s="7"/>
      <c r="G778" s="7"/>
      <c r="H778" s="8"/>
      <c r="I778" s="8"/>
      <c r="J778" s="19"/>
      <c r="K778" s="19"/>
      <c r="L778" s="11"/>
      <c r="M778" s="11">
        <f>SUM(L779:L787)</f>
        <v>24.2</v>
      </c>
      <c r="N778" s="24">
        <v>5254</v>
      </c>
      <c r="O778">
        <f>COUNTIF(K779:K787,"*")</f>
        <v>9</v>
      </c>
      <c r="P778" s="32">
        <f>O778/N778</f>
        <v>1.7129805862200228E-3</v>
      </c>
      <c r="Q778">
        <f>COUNTIF(K779:K787,"Y")+COUNTIF(K779:K787,"S")</f>
        <v>9</v>
      </c>
      <c r="T778" s="19" t="s">
        <v>7736</v>
      </c>
      <c r="U778" s="3"/>
      <c r="V778" t="s">
        <v>18670</v>
      </c>
      <c r="X778" t="str">
        <f t="shared" si="53"/>
        <v/>
      </c>
      <c r="Z778" t="str">
        <f t="shared" si="54"/>
        <v/>
      </c>
      <c r="AB778" s="9"/>
      <c r="AE778">
        <f>COUNTIF(AD276:AD295,"1")</f>
        <v>0</v>
      </c>
      <c r="AF778" s="3"/>
      <c r="AH778" s="9"/>
      <c r="AI778">
        <f>COUNTIF($J779:$J787,"1")-COUNTIFS($J779:$J787,"1",$K779:$K787,"V")</f>
        <v>0</v>
      </c>
      <c r="AJ778">
        <f>COUNTIFS($J779:$J787,"1",$K779:$K787,"Y")+COUNTIFS($J779:$J787,"1",$K779:$K787,"s")</f>
        <v>0</v>
      </c>
      <c r="AK778">
        <f>COUNTIF($J779:$J787,"2")-COUNTIFS($J779:$J787,"2",$K779:$K787,"V")</f>
        <v>0</v>
      </c>
      <c r="AL778">
        <f>COUNTIFS($J779:$J787,"2",$K779:$K787,"Y")+COUNTIFS($J779:$J787,"2",$K779:$K787,"s")</f>
        <v>0</v>
      </c>
      <c r="AM778">
        <f>COUNTIF($J779:$J787,"3")-COUNTIFS($J779:$J787,"3",$K779:$K787,"V")</f>
        <v>4</v>
      </c>
      <c r="AN778">
        <f>COUNTIFS($J779:$J787,"3",$K779:$K787,"Y")+COUNTIFS($J779:$J787,"3",$K779:$K787,"s")</f>
        <v>4</v>
      </c>
      <c r="AO778">
        <f>COUNTIF($J779:$J787,"4")-COUNTIFS($J779:$J787,"4",$K779:$K787,"V")</f>
        <v>0</v>
      </c>
      <c r="AP778">
        <f>COUNTIFS($J779:$J787,"4",$K779:$K787,"Y")+COUNTIFS($J779:$J787,"4",$K779:$K787,"s")</f>
        <v>0</v>
      </c>
      <c r="AQ778">
        <f>COUNTIF($J779:$J787,"5")-COUNTIFS($J779:$J787,"5",$K779:$K787,"V")</f>
        <v>3</v>
      </c>
      <c r="AR778">
        <f>COUNTIFS($J779:$J787,"5",$K779:$K787,"Y")+COUNTIFS($J779:$J787,"5",$K779:$K787,"s")</f>
        <v>3</v>
      </c>
      <c r="AS778">
        <f>COUNTIF($J779:$J787,"6")-COUNTIFS($J779:$J787,"6",$K779:$K787,"V")</f>
        <v>2</v>
      </c>
      <c r="AT778">
        <f>COUNTIFS($J779:$J787,"6",$K779:$K787,"Y")+COUNTIFS($J779:$J787,"6",$K779:$K787,"s")</f>
        <v>2</v>
      </c>
      <c r="AU778">
        <f>COUNTIF($J779:$J787,"7")-COUNTIFS($J779:$J787,"7",$K779:$K787,"V")</f>
        <v>0</v>
      </c>
      <c r="AV778">
        <f>COUNTIFS($J779:$J787,"7",$K779:$K787,"Y")+COUNTIFS($J779:$J787,"7",$K779:$K787,"s")</f>
        <v>0</v>
      </c>
    </row>
    <row r="779" spans="1:52" ht="10.95" customHeight="1" outlineLevel="1" x14ac:dyDescent="0.25">
      <c r="A779" t="s">
        <v>20587</v>
      </c>
      <c r="C779" s="3" t="s">
        <v>12986</v>
      </c>
      <c r="D779" s="3">
        <v>155</v>
      </c>
      <c r="E779" s="9">
        <v>1974</v>
      </c>
      <c r="F779" s="7" t="s">
        <v>20988</v>
      </c>
      <c r="G779" s="7" t="s">
        <v>5401</v>
      </c>
      <c r="H779" s="8"/>
      <c r="I779" s="8" t="s">
        <v>20985</v>
      </c>
      <c r="J779" s="19">
        <v>3</v>
      </c>
      <c r="K779" s="19" t="s">
        <v>20093</v>
      </c>
      <c r="L779" s="11"/>
      <c r="M779" s="11"/>
      <c r="N779" s="24"/>
      <c r="P779" s="32"/>
      <c r="T779" s="19"/>
      <c r="U779" s="3"/>
      <c r="X779" t="str">
        <f t="shared" si="53"/>
        <v/>
      </c>
      <c r="Z779" t="str">
        <f t="shared" si="54"/>
        <v/>
      </c>
      <c r="AB779" s="9"/>
      <c r="AC779" t="s">
        <v>20396</v>
      </c>
      <c r="AD779">
        <f t="shared" ref="AD779:AD787" si="55">COUNTIF(H779,"*Fuji*")</f>
        <v>0</v>
      </c>
      <c r="AF779" s="3"/>
      <c r="AH779" s="9"/>
      <c r="AW779" t="s">
        <v>20397</v>
      </c>
      <c r="AX779" t="s">
        <v>20333</v>
      </c>
      <c r="AY779" t="s">
        <v>20398</v>
      </c>
      <c r="AZ779" t="s">
        <v>20399</v>
      </c>
    </row>
    <row r="780" spans="1:52" ht="10.95" customHeight="1" outlineLevel="1" x14ac:dyDescent="0.25">
      <c r="A780" t="s">
        <v>20587</v>
      </c>
      <c r="C780" s="3" t="s">
        <v>12986</v>
      </c>
      <c r="D780" s="3" t="s">
        <v>21056</v>
      </c>
      <c r="E780" s="9">
        <v>1974</v>
      </c>
      <c r="F780" s="7" t="s">
        <v>21057</v>
      </c>
      <c r="G780" s="7" t="s">
        <v>5401</v>
      </c>
      <c r="H780" s="8"/>
      <c r="I780" s="8" t="s">
        <v>20985</v>
      </c>
      <c r="J780" s="19">
        <v>3</v>
      </c>
      <c r="K780" s="19" t="s">
        <v>7736</v>
      </c>
      <c r="L780" s="11">
        <v>5</v>
      </c>
      <c r="M780" s="11"/>
      <c r="N780" s="24"/>
      <c r="P780" s="32"/>
      <c r="T780" s="19"/>
      <c r="U780" s="3"/>
      <c r="X780" t="str">
        <f t="shared" si="53"/>
        <v/>
      </c>
      <c r="Z780" t="str">
        <f t="shared" si="54"/>
        <v/>
      </c>
      <c r="AB780" s="9"/>
      <c r="AC780" t="s">
        <v>20396</v>
      </c>
      <c r="AD780">
        <f t="shared" si="55"/>
        <v>0</v>
      </c>
      <c r="AF780" s="3"/>
      <c r="AH780" s="9"/>
      <c r="AW780" t="s">
        <v>20397</v>
      </c>
      <c r="AX780" t="s">
        <v>20333</v>
      </c>
      <c r="AY780" t="s">
        <v>20398</v>
      </c>
      <c r="AZ780" t="s">
        <v>20399</v>
      </c>
    </row>
    <row r="781" spans="1:52" ht="10.95" customHeight="1" outlineLevel="1" x14ac:dyDescent="0.25">
      <c r="A781" t="s">
        <v>20587</v>
      </c>
      <c r="C781" s="3" t="s">
        <v>12986</v>
      </c>
      <c r="D781" s="3">
        <v>166</v>
      </c>
      <c r="E781" s="9">
        <v>1974</v>
      </c>
      <c r="F781" s="7" t="s">
        <v>20987</v>
      </c>
      <c r="G781" s="7" t="s">
        <v>5401</v>
      </c>
      <c r="H781" s="8"/>
      <c r="I781" s="8" t="s">
        <v>20985</v>
      </c>
      <c r="J781" s="19">
        <v>3</v>
      </c>
      <c r="K781" s="19" t="s">
        <v>7736</v>
      </c>
      <c r="L781" s="11">
        <v>2</v>
      </c>
      <c r="M781" s="11"/>
      <c r="N781" s="24"/>
      <c r="P781" s="32"/>
      <c r="T781" s="19"/>
      <c r="U781" s="3"/>
      <c r="X781" t="str">
        <f t="shared" si="53"/>
        <v/>
      </c>
      <c r="Z781" t="str">
        <f t="shared" si="54"/>
        <v/>
      </c>
      <c r="AB781" s="9"/>
      <c r="AC781" t="s">
        <v>20396</v>
      </c>
      <c r="AD781">
        <f t="shared" si="55"/>
        <v>0</v>
      </c>
      <c r="AF781" s="3"/>
      <c r="AH781" s="9"/>
      <c r="AW781" t="s">
        <v>20397</v>
      </c>
      <c r="AX781" t="s">
        <v>20333</v>
      </c>
      <c r="AY781" t="s">
        <v>20398</v>
      </c>
      <c r="AZ781" t="s">
        <v>20399</v>
      </c>
    </row>
    <row r="782" spans="1:52" ht="10.95" customHeight="1" outlineLevel="1" x14ac:dyDescent="0.25">
      <c r="A782" t="s">
        <v>20587</v>
      </c>
      <c r="C782" s="3" t="s">
        <v>12986</v>
      </c>
      <c r="D782" s="3">
        <v>167</v>
      </c>
      <c r="E782" s="9">
        <v>1974</v>
      </c>
      <c r="F782" s="7" t="s">
        <v>20986</v>
      </c>
      <c r="G782" s="7" t="s">
        <v>5401</v>
      </c>
      <c r="H782" s="8"/>
      <c r="I782" s="8" t="s">
        <v>20985</v>
      </c>
      <c r="J782" s="19">
        <v>3</v>
      </c>
      <c r="K782" s="19" t="s">
        <v>7736</v>
      </c>
      <c r="L782" s="11">
        <v>2.5</v>
      </c>
      <c r="M782" s="11"/>
      <c r="N782" s="24"/>
      <c r="P782" s="32"/>
      <c r="T782" s="19"/>
      <c r="U782" s="3"/>
      <c r="X782" t="str">
        <f t="shared" si="53"/>
        <v/>
      </c>
      <c r="Z782" t="str">
        <f t="shared" si="54"/>
        <v/>
      </c>
      <c r="AB782" s="9"/>
      <c r="AC782" t="s">
        <v>20396</v>
      </c>
      <c r="AD782">
        <f t="shared" si="55"/>
        <v>0</v>
      </c>
      <c r="AF782" s="3"/>
      <c r="AH782" s="9"/>
      <c r="AW782" t="s">
        <v>20397</v>
      </c>
      <c r="AX782" t="s">
        <v>20333</v>
      </c>
      <c r="AY782" t="s">
        <v>20398</v>
      </c>
      <c r="AZ782" t="s">
        <v>20399</v>
      </c>
    </row>
    <row r="783" spans="1:52" ht="10.95" customHeight="1" outlineLevel="1" x14ac:dyDescent="0.25">
      <c r="A783" t="s">
        <v>20587</v>
      </c>
      <c r="C783" s="3" t="s">
        <v>12986</v>
      </c>
      <c r="D783" s="3" t="s">
        <v>21060</v>
      </c>
      <c r="E783" s="9">
        <v>1974</v>
      </c>
      <c r="F783" s="7" t="s">
        <v>21063</v>
      </c>
      <c r="G783" s="7" t="s">
        <v>5401</v>
      </c>
      <c r="H783" s="8"/>
      <c r="I783" s="8" t="s">
        <v>21061</v>
      </c>
      <c r="J783" s="19">
        <v>6</v>
      </c>
      <c r="K783" s="19" t="s">
        <v>7736</v>
      </c>
      <c r="L783" s="11">
        <v>3.6</v>
      </c>
      <c r="M783" s="11"/>
      <c r="N783" s="24"/>
      <c r="P783" s="32"/>
      <c r="T783" s="19"/>
      <c r="U783" s="3"/>
      <c r="X783" t="str">
        <f t="shared" si="53"/>
        <v/>
      </c>
      <c r="Z783">
        <f t="shared" si="54"/>
        <v>1</v>
      </c>
      <c r="AB783" s="9"/>
      <c r="AC783" t="s">
        <v>21062</v>
      </c>
      <c r="AD783">
        <f t="shared" si="55"/>
        <v>0</v>
      </c>
      <c r="AF783" s="3"/>
      <c r="AH783" s="9"/>
      <c r="AW783" t="s">
        <v>20397</v>
      </c>
      <c r="AX783" t="s">
        <v>20333</v>
      </c>
      <c r="AY783" t="s">
        <v>20398</v>
      </c>
      <c r="AZ783" t="s">
        <v>20399</v>
      </c>
    </row>
    <row r="784" spans="1:52" ht="10.95" customHeight="1" outlineLevel="1" x14ac:dyDescent="0.25">
      <c r="A784" t="s">
        <v>20587</v>
      </c>
      <c r="C784" s="3" t="s">
        <v>12986</v>
      </c>
      <c r="D784" s="3">
        <v>185</v>
      </c>
      <c r="E784" s="9">
        <v>1974</v>
      </c>
      <c r="F784" s="7" t="s">
        <v>21064</v>
      </c>
      <c r="G784" s="7" t="s">
        <v>5401</v>
      </c>
      <c r="H784" s="8"/>
      <c r="I784" s="8" t="s">
        <v>21061</v>
      </c>
      <c r="J784" s="19">
        <v>6</v>
      </c>
      <c r="K784" s="19" t="s">
        <v>20093</v>
      </c>
      <c r="L784" s="11"/>
      <c r="M784" s="11"/>
      <c r="N784" s="24"/>
      <c r="P784" s="32"/>
      <c r="T784" s="19"/>
      <c r="U784" s="3"/>
      <c r="X784" t="str">
        <f t="shared" si="53"/>
        <v/>
      </c>
      <c r="Z784" t="str">
        <f t="shared" si="54"/>
        <v/>
      </c>
      <c r="AB784" s="9"/>
      <c r="AC784" t="s">
        <v>21062</v>
      </c>
      <c r="AD784">
        <f t="shared" si="55"/>
        <v>0</v>
      </c>
      <c r="AF784" s="3"/>
      <c r="AH784" s="9"/>
      <c r="AW784" t="s">
        <v>20397</v>
      </c>
      <c r="AX784" t="s">
        <v>20333</v>
      </c>
      <c r="AY784" t="s">
        <v>20398</v>
      </c>
      <c r="AZ784" t="s">
        <v>20399</v>
      </c>
    </row>
    <row r="785" spans="1:52" ht="10.95" customHeight="1" outlineLevel="1" x14ac:dyDescent="0.25">
      <c r="A785" t="s">
        <v>20587</v>
      </c>
      <c r="C785" s="3" t="s">
        <v>12986</v>
      </c>
      <c r="D785" s="3" t="s">
        <v>20590</v>
      </c>
      <c r="E785" s="9">
        <v>1975</v>
      </c>
      <c r="F785" s="7" t="s">
        <v>9581</v>
      </c>
      <c r="G785" s="7" t="s">
        <v>5401</v>
      </c>
      <c r="H785" s="8"/>
      <c r="I785" s="8" t="s">
        <v>20588</v>
      </c>
      <c r="J785" s="19">
        <v>5</v>
      </c>
      <c r="K785" s="19" t="s">
        <v>7736</v>
      </c>
      <c r="L785" s="11">
        <v>2.2999999999999998</v>
      </c>
      <c r="M785" s="11"/>
      <c r="N785" s="24"/>
      <c r="P785" s="32"/>
      <c r="T785" s="19"/>
      <c r="U785" s="3"/>
      <c r="X785" t="str">
        <f t="shared" si="53"/>
        <v/>
      </c>
      <c r="Z785">
        <f t="shared" si="54"/>
        <v>1</v>
      </c>
      <c r="AB785" s="9"/>
      <c r="AC785" t="s">
        <v>20589</v>
      </c>
      <c r="AD785">
        <f t="shared" si="55"/>
        <v>0</v>
      </c>
      <c r="AF785" s="3"/>
      <c r="AH785" s="9"/>
      <c r="AW785" t="s">
        <v>20397</v>
      </c>
      <c r="AX785" t="s">
        <v>20333</v>
      </c>
      <c r="AY785" t="s">
        <v>20398</v>
      </c>
      <c r="AZ785" t="s">
        <v>20399</v>
      </c>
    </row>
    <row r="786" spans="1:52" ht="10.95" customHeight="1" outlineLevel="1" x14ac:dyDescent="0.25">
      <c r="A786" t="s">
        <v>20587</v>
      </c>
      <c r="C786" s="3" t="s">
        <v>12986</v>
      </c>
      <c r="D786" s="3">
        <v>395</v>
      </c>
      <c r="E786" s="9">
        <v>1978</v>
      </c>
      <c r="F786" s="7" t="s">
        <v>13894</v>
      </c>
      <c r="G786" s="7" t="s">
        <v>5401</v>
      </c>
      <c r="H786" s="8"/>
      <c r="I786" s="8" t="s">
        <v>21066</v>
      </c>
      <c r="J786" s="19">
        <v>5</v>
      </c>
      <c r="K786" s="19" t="s">
        <v>7736</v>
      </c>
      <c r="L786" s="11">
        <v>5</v>
      </c>
      <c r="M786" s="11"/>
      <c r="N786" s="24"/>
      <c r="P786" s="32"/>
      <c r="T786" s="19"/>
      <c r="U786" s="3"/>
      <c r="X786" t="str">
        <f t="shared" si="53"/>
        <v/>
      </c>
      <c r="Z786">
        <f t="shared" si="54"/>
        <v>1</v>
      </c>
      <c r="AB786" s="9"/>
      <c r="AC786" t="s">
        <v>21067</v>
      </c>
      <c r="AD786">
        <f t="shared" si="55"/>
        <v>0</v>
      </c>
      <c r="AF786" s="3"/>
      <c r="AH786" s="9"/>
      <c r="AW786" t="s">
        <v>20397</v>
      </c>
      <c r="AX786" t="s">
        <v>20333</v>
      </c>
      <c r="AY786" t="s">
        <v>20398</v>
      </c>
      <c r="AZ786" t="s">
        <v>20399</v>
      </c>
    </row>
    <row r="787" spans="1:52" ht="10.95" customHeight="1" outlineLevel="1" x14ac:dyDescent="0.25">
      <c r="A787" t="s">
        <v>20587</v>
      </c>
      <c r="C787" s="3" t="s">
        <v>12986</v>
      </c>
      <c r="D787" s="3">
        <v>900</v>
      </c>
      <c r="E787" s="9">
        <v>1986</v>
      </c>
      <c r="F787" s="7" t="s">
        <v>13102</v>
      </c>
      <c r="G787" s="7" t="s">
        <v>5401</v>
      </c>
      <c r="H787" s="8"/>
      <c r="I787" s="8" t="s">
        <v>7607</v>
      </c>
      <c r="J787" s="19">
        <v>5</v>
      </c>
      <c r="K787" s="19" t="s">
        <v>7736</v>
      </c>
      <c r="L787" s="11">
        <v>3.8</v>
      </c>
      <c r="M787" s="11"/>
      <c r="N787" s="24"/>
      <c r="P787" s="32"/>
      <c r="T787" s="19"/>
      <c r="U787" s="3"/>
      <c r="X787" t="str">
        <f t="shared" si="53"/>
        <v/>
      </c>
      <c r="Z787">
        <f t="shared" si="54"/>
        <v>1</v>
      </c>
      <c r="AB787" s="9"/>
      <c r="AC787" t="s">
        <v>13104</v>
      </c>
      <c r="AD787">
        <f t="shared" si="55"/>
        <v>0</v>
      </c>
      <c r="AF787" s="3"/>
      <c r="AH787" s="9"/>
      <c r="AW787" t="s">
        <v>20406</v>
      </c>
      <c r="AX787" t="s">
        <v>20407</v>
      </c>
      <c r="AY787" t="s">
        <v>20327</v>
      </c>
      <c r="AZ787" t="s">
        <v>20371</v>
      </c>
    </row>
    <row r="788" spans="1:52" ht="10.95" customHeight="1" x14ac:dyDescent="0.25">
      <c r="A788" s="6" t="s">
        <v>12652</v>
      </c>
      <c r="B788" t="s">
        <v>12654</v>
      </c>
      <c r="C788" s="3" t="s">
        <v>12533</v>
      </c>
      <c r="E788" s="9"/>
      <c r="F788" s="7"/>
      <c r="G788" s="7"/>
      <c r="H788" s="8"/>
      <c r="I788" s="8"/>
      <c r="J788" s="19"/>
      <c r="K788" s="19"/>
      <c r="L788" s="11"/>
      <c r="M788" s="11">
        <f>SUM(L789:L793)</f>
        <v>10</v>
      </c>
      <c r="N788" s="24">
        <v>1418</v>
      </c>
      <c r="O788">
        <f>COUNTIF(K789:K793,"*")</f>
        <v>5</v>
      </c>
      <c r="P788" s="32">
        <f>O788/N788</f>
        <v>3.526093088857546E-3</v>
      </c>
      <c r="Q788">
        <f>COUNTIF(K789:K793,"Y")+COUNTIF(K789:K793,"S")</f>
        <v>5</v>
      </c>
      <c r="T788" s="19" t="s">
        <v>7736</v>
      </c>
      <c r="U788" s="3"/>
      <c r="V788" t="s">
        <v>18563</v>
      </c>
      <c r="X788" t="str">
        <f t="shared" si="53"/>
        <v/>
      </c>
      <c r="Z788" t="str">
        <f t="shared" si="54"/>
        <v/>
      </c>
      <c r="AB788" s="9"/>
      <c r="AE788">
        <f>COUNTIF(AD789:AD793,"1")</f>
        <v>0</v>
      </c>
      <c r="AF788" s="3"/>
      <c r="AH788" s="9"/>
      <c r="AI788">
        <f>COUNTIF($J789:$J793,"1")-COUNTIFS($J789:$J793,"1",$K789:$K793,"V")</f>
        <v>0</v>
      </c>
      <c r="AJ788">
        <f>COUNTIFS($J789:$J793,"1",$K789:$K793,"Y")+COUNTIFS($J789:$J793,"1",$K789:$K793,"s")</f>
        <v>0</v>
      </c>
      <c r="AK788">
        <f>COUNTIF($J789:$J793,"2")-COUNTIFS($J789:$J793,"2",$K789:$K793,"V")</f>
        <v>0</v>
      </c>
      <c r="AL788">
        <f>COUNTIFS($J789:$J793,"2",$K789:$K793,"Y")+COUNTIFS($J789:$J793,"2",$K789:$K793,"s")</f>
        <v>0</v>
      </c>
      <c r="AM788">
        <f>COUNTIF($J789:$J793,"3")-COUNTIFS($J789:$J793,"3",$K789:$K793,"V")</f>
        <v>1</v>
      </c>
      <c r="AN788">
        <f>COUNTIFS($J789:$J793,"3",$K789:$K793,"Y")+COUNTIFS($J789:$J793,"3",$K789:$K793,"s")</f>
        <v>1</v>
      </c>
      <c r="AO788">
        <f>COUNTIF($J789:$J793,"4")-COUNTIFS($J789:$J793,"4",$K789:$K793,"V")</f>
        <v>0</v>
      </c>
      <c r="AP788">
        <f>COUNTIFS($J789:$J793,"4",$K789:$K793,"Y")+COUNTIFS($J789:$J793,"4",$K789:$K793,"s")</f>
        <v>0</v>
      </c>
      <c r="AQ788">
        <f>COUNTIF($J789:$J793,"5")-COUNTIFS($J789:$J793,"5",$K789:$K793,"V")</f>
        <v>0</v>
      </c>
      <c r="AR788">
        <f>COUNTIFS($J789:$J793,"5",$K789:$K793,"Y")+COUNTIFS($J789:$J793,"5",$K789:$K793,"s")</f>
        <v>0</v>
      </c>
      <c r="AS788">
        <f>COUNTIF($J789:$J793,"6")-COUNTIFS($J789:$J793,"6",$K789:$K793,"V")</f>
        <v>0</v>
      </c>
      <c r="AT788">
        <f>COUNTIFS($J789:$J793,"6",$K789:$K793,"Y")+COUNTIFS($J789:$J793,"6",$K789:$K793,"s")</f>
        <v>0</v>
      </c>
      <c r="AU788">
        <f>COUNTIF($J789:$J793,"7")-COUNTIFS($J789:$J793,"7",$K789:$K793,"V")</f>
        <v>4</v>
      </c>
      <c r="AV788">
        <f>COUNTIFS($J789:$J793,"7",$K789:$K793,"Y")+COUNTIFS($J789:$J793,"7",$K789:$K793,"s")</f>
        <v>4</v>
      </c>
    </row>
    <row r="789" spans="1:52" ht="10.95" customHeight="1" outlineLevel="1" x14ac:dyDescent="0.25">
      <c r="A789" t="s">
        <v>12653</v>
      </c>
      <c r="C789" s="3" t="s">
        <v>12533</v>
      </c>
      <c r="D789" s="3">
        <v>400</v>
      </c>
      <c r="E789" s="9">
        <v>2000</v>
      </c>
      <c r="F789" s="7" t="s">
        <v>12656</v>
      </c>
      <c r="G789" s="7" t="s">
        <v>5401</v>
      </c>
      <c r="H789" s="8" t="s">
        <v>9233</v>
      </c>
      <c r="I789" s="8" t="s">
        <v>7560</v>
      </c>
      <c r="J789" s="19">
        <v>7</v>
      </c>
      <c r="K789" s="19" t="s">
        <v>7736</v>
      </c>
      <c r="L789" s="11">
        <v>1.2</v>
      </c>
      <c r="M789" s="11"/>
      <c r="N789" s="24"/>
      <c r="P789" s="32"/>
      <c r="T789" s="19"/>
      <c r="U789" s="3"/>
      <c r="X789" t="str">
        <f t="shared" si="53"/>
        <v/>
      </c>
      <c r="Z789" t="str">
        <f t="shared" si="54"/>
        <v/>
      </c>
      <c r="AB789" s="9"/>
      <c r="AC789" t="s">
        <v>9233</v>
      </c>
      <c r="AD789">
        <f>COUNTIF(H789,"*Fuji*")</f>
        <v>0</v>
      </c>
      <c r="AF789" s="3"/>
      <c r="AH789" s="9"/>
    </row>
    <row r="790" spans="1:52" ht="10.95" customHeight="1" outlineLevel="1" x14ac:dyDescent="0.25">
      <c r="A790" t="s">
        <v>12653</v>
      </c>
      <c r="C790" s="3" t="s">
        <v>12533</v>
      </c>
      <c r="D790" s="3">
        <v>401</v>
      </c>
      <c r="E790" s="9">
        <v>2000</v>
      </c>
      <c r="F790" s="7" t="s">
        <v>12656</v>
      </c>
      <c r="G790" s="7" t="s">
        <v>5401</v>
      </c>
      <c r="H790" s="8" t="s">
        <v>9233</v>
      </c>
      <c r="I790" s="8" t="s">
        <v>7560</v>
      </c>
      <c r="J790" s="19">
        <v>7</v>
      </c>
      <c r="K790" s="19" t="s">
        <v>7736</v>
      </c>
      <c r="L790" s="11">
        <v>1.2</v>
      </c>
      <c r="M790" s="11"/>
      <c r="N790" s="24"/>
      <c r="P790" s="32"/>
      <c r="T790" s="19"/>
      <c r="U790" s="3"/>
      <c r="X790" t="str">
        <f t="shared" si="53"/>
        <v/>
      </c>
      <c r="Z790" t="str">
        <f t="shared" si="54"/>
        <v/>
      </c>
      <c r="AB790" s="9"/>
      <c r="AC790" t="s">
        <v>9233</v>
      </c>
      <c r="AD790">
        <f>COUNTIF(H790,"*Fuji*")</f>
        <v>0</v>
      </c>
      <c r="AF790" s="3"/>
      <c r="AH790" s="9"/>
    </row>
    <row r="791" spans="1:52" ht="10.95" customHeight="1" outlineLevel="1" x14ac:dyDescent="0.25">
      <c r="A791" t="s">
        <v>12653</v>
      </c>
      <c r="C791" s="3" t="s">
        <v>12533</v>
      </c>
      <c r="D791" s="3">
        <v>402</v>
      </c>
      <c r="E791" s="9">
        <v>2000</v>
      </c>
      <c r="F791" s="7" t="s">
        <v>12656</v>
      </c>
      <c r="G791" s="7" t="s">
        <v>5401</v>
      </c>
      <c r="H791" s="8" t="s">
        <v>9233</v>
      </c>
      <c r="I791" s="8" t="s">
        <v>7560</v>
      </c>
      <c r="J791" s="19">
        <v>7</v>
      </c>
      <c r="K791" s="19" t="s">
        <v>7736</v>
      </c>
      <c r="L791" s="11">
        <v>1.2</v>
      </c>
      <c r="M791" s="11"/>
      <c r="N791" s="24"/>
      <c r="P791" s="32"/>
      <c r="T791" s="19"/>
      <c r="U791" s="3"/>
      <c r="X791" t="str">
        <f t="shared" si="53"/>
        <v/>
      </c>
      <c r="Z791" t="str">
        <f t="shared" si="54"/>
        <v/>
      </c>
      <c r="AB791" s="9"/>
      <c r="AC791" t="s">
        <v>9233</v>
      </c>
      <c r="AD791">
        <f>COUNTIF(H791,"*Fuji*")</f>
        <v>0</v>
      </c>
      <c r="AF791" s="3"/>
      <c r="AH791" s="9"/>
    </row>
    <row r="792" spans="1:52" ht="10.95" customHeight="1" outlineLevel="1" x14ac:dyDescent="0.25">
      <c r="A792" t="s">
        <v>12653</v>
      </c>
      <c r="C792" s="3" t="s">
        <v>12533</v>
      </c>
      <c r="D792" s="3">
        <v>403</v>
      </c>
      <c r="E792" s="9">
        <v>2000</v>
      </c>
      <c r="F792" s="7" t="s">
        <v>12656</v>
      </c>
      <c r="G792" s="7" t="s">
        <v>5401</v>
      </c>
      <c r="H792" s="8" t="s">
        <v>9233</v>
      </c>
      <c r="I792" s="8" t="s">
        <v>7560</v>
      </c>
      <c r="J792" s="19">
        <v>7</v>
      </c>
      <c r="K792" s="19" t="s">
        <v>7736</v>
      </c>
      <c r="L792" s="11">
        <v>1.2</v>
      </c>
      <c r="M792" s="11"/>
      <c r="N792" s="24"/>
      <c r="P792" s="32"/>
      <c r="T792" s="19"/>
      <c r="U792" s="3"/>
      <c r="X792" t="str">
        <f t="shared" si="53"/>
        <v/>
      </c>
      <c r="Z792" t="str">
        <f t="shared" si="54"/>
        <v/>
      </c>
      <c r="AB792" s="9"/>
      <c r="AC792" t="s">
        <v>9233</v>
      </c>
      <c r="AD792">
        <f>COUNTIF(H792,"*Fuji*")</f>
        <v>0</v>
      </c>
      <c r="AF792" s="3"/>
      <c r="AH792" s="9"/>
    </row>
    <row r="793" spans="1:52" ht="10.95" customHeight="1" outlineLevel="1" x14ac:dyDescent="0.25">
      <c r="A793" t="s">
        <v>12653</v>
      </c>
      <c r="C793" s="3" t="s">
        <v>12533</v>
      </c>
      <c r="D793" s="3">
        <v>988</v>
      </c>
      <c r="E793" s="9">
        <v>2013</v>
      </c>
      <c r="F793" s="7" t="s">
        <v>12656</v>
      </c>
      <c r="G793" s="7" t="s">
        <v>5401</v>
      </c>
      <c r="H793" s="8" t="s">
        <v>5224</v>
      </c>
      <c r="I793" s="8" t="s">
        <v>20491</v>
      </c>
      <c r="J793" s="19">
        <v>3</v>
      </c>
      <c r="K793" s="19" t="s">
        <v>7736</v>
      </c>
      <c r="L793" s="11">
        <v>5.2</v>
      </c>
      <c r="M793" s="11"/>
      <c r="N793" s="24"/>
      <c r="P793" s="32"/>
      <c r="T793" s="19"/>
      <c r="U793" s="3"/>
      <c r="X793" t="str">
        <f t="shared" si="53"/>
        <v/>
      </c>
      <c r="Z793" t="str">
        <f t="shared" si="54"/>
        <v/>
      </c>
      <c r="AB793" s="9"/>
      <c r="AC793" t="s">
        <v>5224</v>
      </c>
      <c r="AD793">
        <f>COUNTIF(H793,"*Fuji*")</f>
        <v>0</v>
      </c>
      <c r="AF793" s="3"/>
      <c r="AH793" s="9"/>
    </row>
    <row r="794" spans="1:52" ht="10.95" customHeight="1" x14ac:dyDescent="0.25">
      <c r="A794" s="6" t="s">
        <v>9729</v>
      </c>
      <c r="B794" t="s">
        <v>12011</v>
      </c>
      <c r="C794" s="3" t="s">
        <v>11994</v>
      </c>
      <c r="E794" s="9"/>
      <c r="F794" s="7"/>
      <c r="G794" s="7"/>
      <c r="H794" s="8"/>
      <c r="I794" s="8"/>
      <c r="J794" s="19"/>
      <c r="K794" s="19"/>
      <c r="L794" s="11"/>
      <c r="M794" s="11">
        <f>SUM(L795:L798)</f>
        <v>33</v>
      </c>
      <c r="N794" s="24">
        <v>400</v>
      </c>
      <c r="O794">
        <f>COUNTIF(K795:K798,"*")</f>
        <v>4</v>
      </c>
      <c r="P794" s="32">
        <f>O794/N794</f>
        <v>0.01</v>
      </c>
      <c r="Q794">
        <f>COUNTIF(K795:K798,"Y")+COUNTIF(K795:K798,"S")</f>
        <v>4</v>
      </c>
      <c r="T794" s="20" t="s">
        <v>7738</v>
      </c>
      <c r="U794" s="3"/>
      <c r="V794" t="s">
        <v>18667</v>
      </c>
      <c r="X794" t="str">
        <f t="shared" si="53"/>
        <v/>
      </c>
      <c r="Z794" t="str">
        <f t="shared" si="54"/>
        <v/>
      </c>
      <c r="AB794" s="9"/>
      <c r="AE794">
        <f>COUNTIF(AD795:AD798,"1")</f>
        <v>0</v>
      </c>
      <c r="AF794" s="3"/>
      <c r="AH794" s="9"/>
      <c r="AI794">
        <f>COUNTIF($J795:$J798,"1")-COUNTIFS($J795:$J798,"1",$K795:$K798,"V")</f>
        <v>2</v>
      </c>
      <c r="AJ794">
        <f>COUNTIFS($J795:$J798,"1",$K795:$K798,"Y")+COUNTIFS($J795:$J798,"1",$K795:$K798,"s")</f>
        <v>2</v>
      </c>
      <c r="AK794">
        <f>COUNTIF($J795:$J798,"2")-COUNTIFS($J795:$J798,"2",$K795:$K798,"V")</f>
        <v>0</v>
      </c>
      <c r="AL794">
        <f>COUNTIFS($J795:$J798,"2",$K795:$K798,"Y")+COUNTIFS($J795:$J798,"2",$K795:$K798,"s")</f>
        <v>0</v>
      </c>
      <c r="AM794">
        <f>COUNTIF($J795:$J798,"3")-COUNTIFS($J795:$J798,"3",$K795:$K798,"V")</f>
        <v>0</v>
      </c>
      <c r="AN794">
        <f>COUNTIFS($J795:$J798,"3",$K795:$K798,"Y")+COUNTIFS($J795:$J798,"3",$K795:$K798,"s")</f>
        <v>0</v>
      </c>
      <c r="AO794">
        <f>COUNTIF($J795:$J798,"4")-COUNTIFS($J795:$J798,"4",$K795:$K798,"V")</f>
        <v>0</v>
      </c>
      <c r="AP794">
        <f>COUNTIFS($J795:$J798,"4",$K795:$K798,"Y")+COUNTIFS($J795:$J798,"4",$K795:$K798,"s")</f>
        <v>0</v>
      </c>
      <c r="AQ794">
        <f>COUNTIF($J795:$J798,"5")-COUNTIFS($J795:$J798,"5",$K795:$K798,"V")</f>
        <v>2</v>
      </c>
      <c r="AR794">
        <f>COUNTIFS($J795:$J798,"5",$K795:$K798,"Y")+COUNTIFS($J795:$J798,"5",$K795:$K798,"s")</f>
        <v>2</v>
      </c>
      <c r="AS794">
        <f>COUNTIF($J795:$J798,"6")-COUNTIFS($J795:$J798,"6",$K795:$K798,"V")</f>
        <v>0</v>
      </c>
      <c r="AT794">
        <f>COUNTIFS($J795:$J798,"6",$K795:$K798,"Y")+COUNTIFS($J795:$J798,"6",$K795:$K798,"s")</f>
        <v>0</v>
      </c>
      <c r="AU794">
        <f>COUNTIF($J795:$J798,"7")-COUNTIFS($J795:$J798,"7",$K795:$K798,"V")</f>
        <v>0</v>
      </c>
      <c r="AV794">
        <f>COUNTIFS($J795:$J798,"7",$K795:$K798,"Y")+COUNTIFS($J795:$J798,"7",$K795:$K798,"s")</f>
        <v>0</v>
      </c>
    </row>
    <row r="795" spans="1:52" ht="10.95" customHeight="1" outlineLevel="1" x14ac:dyDescent="0.25">
      <c r="A795" t="s">
        <v>1838</v>
      </c>
      <c r="C795" s="3" t="s">
        <v>11994</v>
      </c>
      <c r="D795" s="3">
        <v>207</v>
      </c>
      <c r="E795" s="9">
        <v>1938</v>
      </c>
      <c r="F795" s="7" t="s">
        <v>1839</v>
      </c>
      <c r="G795" s="7" t="s">
        <v>1840</v>
      </c>
      <c r="H795" s="8" t="s">
        <v>1841</v>
      </c>
      <c r="I795" s="8" t="s">
        <v>7080</v>
      </c>
      <c r="J795" s="19">
        <v>1</v>
      </c>
      <c r="K795" s="19" t="s">
        <v>7736</v>
      </c>
      <c r="L795" s="11">
        <v>0.2</v>
      </c>
      <c r="M795" s="11"/>
      <c r="N795" s="24"/>
      <c r="P795" s="32"/>
      <c r="T795" s="19"/>
      <c r="U795" s="3">
        <v>170</v>
      </c>
      <c r="X795" t="str">
        <f t="shared" si="53"/>
        <v/>
      </c>
      <c r="Z795" t="str">
        <f t="shared" si="54"/>
        <v/>
      </c>
      <c r="AB795" s="9"/>
      <c r="AC795" t="s">
        <v>1841</v>
      </c>
      <c r="AD795">
        <f>COUNTIF(H795,"*Fuji*")</f>
        <v>0</v>
      </c>
      <c r="AF795" s="3"/>
      <c r="AG795" t="s">
        <v>1842</v>
      </c>
      <c r="AH795" s="9" t="s">
        <v>4613</v>
      </c>
    </row>
    <row r="796" spans="1:52" ht="10.95" customHeight="1" outlineLevel="1" x14ac:dyDescent="0.25">
      <c r="A796" t="s">
        <v>1838</v>
      </c>
      <c r="C796" s="3" t="s">
        <v>11994</v>
      </c>
      <c r="D796" s="3" t="s">
        <v>9726</v>
      </c>
      <c r="E796" s="9">
        <v>1938</v>
      </c>
      <c r="F796" s="7" t="s">
        <v>9725</v>
      </c>
      <c r="G796" s="7" t="s">
        <v>1844</v>
      </c>
      <c r="H796" s="8" t="s">
        <v>1841</v>
      </c>
      <c r="I796" s="8" t="s">
        <v>7080</v>
      </c>
      <c r="J796" s="19">
        <v>1</v>
      </c>
      <c r="K796" s="19" t="s">
        <v>7736</v>
      </c>
      <c r="L796" s="11">
        <v>32</v>
      </c>
      <c r="M796" s="11"/>
      <c r="N796" s="24"/>
      <c r="P796" s="32"/>
      <c r="T796" s="19"/>
      <c r="U796" s="3" t="s">
        <v>1843</v>
      </c>
      <c r="X796" t="str">
        <f t="shared" si="53"/>
        <v/>
      </c>
      <c r="Z796">
        <f t="shared" si="54"/>
        <v>1</v>
      </c>
      <c r="AB796" s="9"/>
      <c r="AC796" t="s">
        <v>1841</v>
      </c>
      <c r="AD796">
        <f>COUNTIF(H796,"*Fuji*")</f>
        <v>0</v>
      </c>
      <c r="AF796" s="3"/>
      <c r="AG796" t="s">
        <v>1842</v>
      </c>
      <c r="AH796" s="9" t="s">
        <v>4925</v>
      </c>
    </row>
    <row r="797" spans="1:52" ht="10.95" customHeight="1" outlineLevel="1" x14ac:dyDescent="0.25">
      <c r="A797" t="s">
        <v>1838</v>
      </c>
      <c r="C797" s="3" t="s">
        <v>11994</v>
      </c>
      <c r="D797" s="3">
        <v>340</v>
      </c>
      <c r="E797" s="9">
        <v>1953</v>
      </c>
      <c r="F797" s="7" t="s">
        <v>108</v>
      </c>
      <c r="G797" s="7" t="s">
        <v>464</v>
      </c>
      <c r="H797" s="8" t="s">
        <v>466</v>
      </c>
      <c r="I797" s="8" t="s">
        <v>9727</v>
      </c>
      <c r="J797" s="19">
        <v>5</v>
      </c>
      <c r="K797" s="19" t="s">
        <v>7736</v>
      </c>
      <c r="L797" s="11">
        <v>0.4</v>
      </c>
      <c r="M797" s="11"/>
      <c r="N797" s="24"/>
      <c r="P797" s="32"/>
      <c r="T797" s="19"/>
      <c r="U797" s="3">
        <v>286</v>
      </c>
      <c r="X797" t="str">
        <f t="shared" si="53"/>
        <v/>
      </c>
      <c r="Z797" t="str">
        <f t="shared" si="54"/>
        <v/>
      </c>
      <c r="AB797" s="9"/>
      <c r="AC797" t="s">
        <v>466</v>
      </c>
      <c r="AD797">
        <f>COUNTIF(H797,"*Fuji*")</f>
        <v>0</v>
      </c>
      <c r="AF797" s="3"/>
      <c r="AG797" t="s">
        <v>2289</v>
      </c>
      <c r="AH797" s="9" t="s">
        <v>4613</v>
      </c>
    </row>
    <row r="798" spans="1:52" ht="10.95" customHeight="1" outlineLevel="1" x14ac:dyDescent="0.25">
      <c r="A798" t="s">
        <v>1838</v>
      </c>
      <c r="C798" s="3" t="s">
        <v>11994</v>
      </c>
      <c r="D798" s="3">
        <v>341</v>
      </c>
      <c r="E798" s="9">
        <v>1953</v>
      </c>
      <c r="F798" s="7" t="s">
        <v>463</v>
      </c>
      <c r="G798" s="7" t="s">
        <v>465</v>
      </c>
      <c r="H798" s="8" t="s">
        <v>466</v>
      </c>
      <c r="I798" s="8" t="s">
        <v>9727</v>
      </c>
      <c r="J798" s="19">
        <v>5</v>
      </c>
      <c r="K798" s="19" t="s">
        <v>7736</v>
      </c>
      <c r="L798" s="11">
        <v>0.4</v>
      </c>
      <c r="M798" s="11"/>
      <c r="N798" s="24"/>
      <c r="P798" s="32"/>
      <c r="T798" s="19"/>
      <c r="U798" s="3">
        <v>287</v>
      </c>
      <c r="X798" t="str">
        <f t="shared" si="53"/>
        <v/>
      </c>
      <c r="Z798" t="str">
        <f t="shared" si="54"/>
        <v/>
      </c>
      <c r="AB798" s="9"/>
      <c r="AC798" t="s">
        <v>466</v>
      </c>
      <c r="AD798">
        <f>COUNTIF(H798,"*Fuji*")</f>
        <v>0</v>
      </c>
      <c r="AF798" s="3"/>
      <c r="AG798" t="s">
        <v>2289</v>
      </c>
      <c r="AH798" s="9" t="s">
        <v>4613</v>
      </c>
    </row>
    <row r="799" spans="1:52" ht="10.95" customHeight="1" x14ac:dyDescent="0.25">
      <c r="A799" s="6" t="s">
        <v>10914</v>
      </c>
      <c r="B799" t="s">
        <v>2303</v>
      </c>
      <c r="C799" s="3" t="s">
        <v>12533</v>
      </c>
      <c r="E799" s="9"/>
      <c r="F799" s="7"/>
      <c r="G799" s="7"/>
      <c r="H799" s="8"/>
      <c r="I799" s="8"/>
      <c r="J799" s="19"/>
      <c r="K799" s="19"/>
      <c r="L799" s="11"/>
      <c r="M799" s="11">
        <f>SUM(L800:L810)</f>
        <v>34.200000000000003</v>
      </c>
      <c r="N799" s="24">
        <v>5092</v>
      </c>
      <c r="O799">
        <f>COUNTIF(K800:K810,"*")</f>
        <v>11</v>
      </c>
      <c r="P799" s="32">
        <f>O799/N799</f>
        <v>2.1602513747054201E-3</v>
      </c>
      <c r="Q799">
        <f>COUNTIF(K800:K810,"Y")+COUNTIF(K800:K810,"S")</f>
        <v>11</v>
      </c>
      <c r="T799" s="19" t="s">
        <v>7736</v>
      </c>
      <c r="U799" s="3"/>
      <c r="V799" t="s">
        <v>18564</v>
      </c>
      <c r="X799" t="str">
        <f t="shared" si="53"/>
        <v/>
      </c>
      <c r="Z799" t="str">
        <f t="shared" si="54"/>
        <v/>
      </c>
      <c r="AB799" s="9"/>
      <c r="AE799">
        <f>COUNTIF(AD801:AD810,"1")</f>
        <v>0</v>
      </c>
      <c r="AF799" s="3"/>
      <c r="AH799" s="9"/>
      <c r="AI799">
        <f>COUNTIF($J800:$J810,"1")-COUNTIFS($J800:$J810,"1",$K800:$K810,"V")</f>
        <v>0</v>
      </c>
      <c r="AJ799">
        <f>COUNTIFS($J800:$J810,"1",$K800:$K810,"Y")+COUNTIFS($J800:$J810,"1",$K800:$K810,"s")</f>
        <v>0</v>
      </c>
      <c r="AK799">
        <f>COUNTIF($J800:$J810,"2")-COUNTIFS($J800:$J810,"2",$K800:$K810,"V")</f>
        <v>0</v>
      </c>
      <c r="AL799">
        <f>COUNTIFS($J800:$J810,"2",$K800:$K810,"Y")+COUNTIFS($J800:$J810,"2",$K800:$K810,"s")</f>
        <v>0</v>
      </c>
      <c r="AM799">
        <f>COUNTIF($J800:$J810,"3")-COUNTIFS($J800:$J810,"3",$K800:$K810,"V")</f>
        <v>0</v>
      </c>
      <c r="AN799">
        <f>COUNTIFS($J800:$J810,"3",$K800:$K810,"Y")+COUNTIFS($J800:$J810,"3",$K800:$K810,"s")</f>
        <v>0</v>
      </c>
      <c r="AO799">
        <f>COUNTIF($J800:$J810,"4")-COUNTIFS($J800:$J810,"4",$K800:$K810,"V")</f>
        <v>0</v>
      </c>
      <c r="AP799">
        <f>COUNTIFS($J800:$J810,"4",$K800:$K810,"Y")+COUNTIFS($J800:$J810,"4",$K800:$K810,"s")</f>
        <v>0</v>
      </c>
      <c r="AQ799">
        <f>COUNTIF($J800:$J810,"5")-COUNTIFS($J800:$J810,"5",$K800:$K810,"V")</f>
        <v>2</v>
      </c>
      <c r="AR799">
        <f>COUNTIFS($J800:$J810,"5",$K800:$K810,"Y")+COUNTIFS($J800:$J810,"5",$K800:$K810,"s")</f>
        <v>2</v>
      </c>
      <c r="AS799">
        <f>COUNTIF($J800:$J810,"6")-COUNTIFS($J800:$J810,"6",$K800:$K810,"V")</f>
        <v>0</v>
      </c>
      <c r="AT799">
        <f>COUNTIFS($J800:$J810,"6",$K800:$K810,"Y")+COUNTIFS($J800:$J810,"6",$K800:$K810,"s")</f>
        <v>0</v>
      </c>
      <c r="AU799">
        <f>COUNTIF($J800:$J810,"7")-COUNTIFS($J800:$J810,"7",$K800:$K810,"V")</f>
        <v>9</v>
      </c>
      <c r="AV799">
        <f>COUNTIFS($J800:$J810,"7",$K800:$K810,"Y")+COUNTIFS($J800:$J810,"7",$K800:$K810,"s")</f>
        <v>9</v>
      </c>
    </row>
    <row r="800" spans="1:52" ht="10.95" customHeight="1" outlineLevel="1" x14ac:dyDescent="0.25">
      <c r="A800" t="s">
        <v>6786</v>
      </c>
      <c r="C800" s="3" t="s">
        <v>12533</v>
      </c>
      <c r="D800" s="3">
        <v>763</v>
      </c>
      <c r="E800" s="9">
        <v>1946</v>
      </c>
      <c r="F800" s="7" t="s">
        <v>1660</v>
      </c>
      <c r="G800" s="7" t="s">
        <v>1661</v>
      </c>
      <c r="H800" s="8" t="s">
        <v>1662</v>
      </c>
      <c r="I800" s="8" t="s">
        <v>10909</v>
      </c>
      <c r="J800" s="19">
        <v>5</v>
      </c>
      <c r="K800" s="19" t="s">
        <v>7736</v>
      </c>
      <c r="L800" s="11">
        <v>0.9</v>
      </c>
      <c r="M800" s="11"/>
      <c r="N800" s="24"/>
      <c r="P800" s="32"/>
      <c r="T800" s="19"/>
      <c r="U800" s="3" t="s">
        <v>6787</v>
      </c>
      <c r="X800" t="str">
        <f t="shared" si="53"/>
        <v/>
      </c>
      <c r="Z800" t="str">
        <f t="shared" si="54"/>
        <v/>
      </c>
      <c r="AB800" s="9"/>
      <c r="AC800" t="s">
        <v>1662</v>
      </c>
      <c r="AD800">
        <f t="shared" ref="AD800:AD810" si="56">COUNTIF(H800,"*Fuji*")</f>
        <v>0</v>
      </c>
      <c r="AF800" s="3"/>
      <c r="AG800" t="s">
        <v>1663</v>
      </c>
      <c r="AH800" s="9" t="s">
        <v>4925</v>
      </c>
    </row>
    <row r="801" spans="1:48" ht="10.95" customHeight="1" outlineLevel="1" x14ac:dyDescent="0.25">
      <c r="A801" t="s">
        <v>6786</v>
      </c>
      <c r="C801" s="3" t="s">
        <v>12533</v>
      </c>
      <c r="D801" s="3">
        <v>787</v>
      </c>
      <c r="E801" s="9">
        <v>1947</v>
      </c>
      <c r="F801" s="7" t="s">
        <v>20465</v>
      </c>
      <c r="G801" s="7" t="s">
        <v>1661</v>
      </c>
      <c r="H801" s="8" t="s">
        <v>1662</v>
      </c>
      <c r="I801" s="8" t="s">
        <v>20464</v>
      </c>
      <c r="J801" s="19">
        <v>5</v>
      </c>
      <c r="K801" s="19" t="s">
        <v>7736</v>
      </c>
      <c r="L801" s="11">
        <v>3.3</v>
      </c>
      <c r="M801" s="11"/>
      <c r="N801" s="24"/>
      <c r="P801" s="32"/>
      <c r="T801" s="19"/>
      <c r="U801" s="3" t="s">
        <v>6413</v>
      </c>
      <c r="X801" t="str">
        <f t="shared" si="53"/>
        <v/>
      </c>
      <c r="Z801" t="str">
        <f t="shared" si="54"/>
        <v/>
      </c>
      <c r="AB801" s="9"/>
      <c r="AC801" t="s">
        <v>1662</v>
      </c>
      <c r="AD801">
        <f t="shared" si="56"/>
        <v>0</v>
      </c>
      <c r="AF801" s="3"/>
      <c r="AG801" t="s">
        <v>1663</v>
      </c>
      <c r="AH801" s="9" t="s">
        <v>4925</v>
      </c>
    </row>
    <row r="802" spans="1:48" ht="10.95" customHeight="1" outlineLevel="1" x14ac:dyDescent="0.25">
      <c r="A802" t="s">
        <v>6786</v>
      </c>
      <c r="C802" s="3" t="s">
        <v>12533</v>
      </c>
      <c r="D802" s="3">
        <v>2160</v>
      </c>
      <c r="E802" s="9">
        <v>1983</v>
      </c>
      <c r="F802" s="7" t="s">
        <v>3440</v>
      </c>
      <c r="G802" s="7" t="s">
        <v>5401</v>
      </c>
      <c r="H802" s="8" t="s">
        <v>9617</v>
      </c>
      <c r="I802" s="8" t="s">
        <v>10910</v>
      </c>
      <c r="J802" s="19">
        <v>7</v>
      </c>
      <c r="K802" s="19" t="s">
        <v>7736</v>
      </c>
      <c r="L802" s="11">
        <v>1</v>
      </c>
      <c r="M802" s="11"/>
      <c r="N802" s="24"/>
      <c r="P802" s="32"/>
      <c r="T802" s="19"/>
      <c r="U802" s="3"/>
      <c r="X802" t="str">
        <f t="shared" si="53"/>
        <v/>
      </c>
      <c r="Z802" t="str">
        <f t="shared" si="54"/>
        <v/>
      </c>
      <c r="AB802" s="9"/>
      <c r="AC802" t="s">
        <v>9617</v>
      </c>
      <c r="AD802">
        <f t="shared" si="56"/>
        <v>0</v>
      </c>
      <c r="AF802" s="3"/>
      <c r="AH802" s="9"/>
    </row>
    <row r="803" spans="1:48" ht="10.95" customHeight="1" outlineLevel="1" x14ac:dyDescent="0.25">
      <c r="A803" t="s">
        <v>6786</v>
      </c>
      <c r="C803" s="3" t="s">
        <v>12533</v>
      </c>
      <c r="D803" s="3">
        <v>3228</v>
      </c>
      <c r="E803" s="9">
        <v>2003</v>
      </c>
      <c r="F803" s="22">
        <v>0.49</v>
      </c>
      <c r="G803" s="7" t="s">
        <v>5401</v>
      </c>
      <c r="H803" s="8" t="s">
        <v>10207</v>
      </c>
      <c r="I803" s="8" t="s">
        <v>7560</v>
      </c>
      <c r="J803" s="19">
        <v>7</v>
      </c>
      <c r="K803" s="19" t="s">
        <v>7736</v>
      </c>
      <c r="L803" s="11">
        <v>1</v>
      </c>
      <c r="M803" s="11"/>
      <c r="N803" s="24"/>
      <c r="P803" s="32"/>
      <c r="T803" s="19"/>
      <c r="U803" s="3"/>
      <c r="X803" t="str">
        <f t="shared" si="53"/>
        <v/>
      </c>
      <c r="Z803" t="str">
        <f t="shared" si="54"/>
        <v/>
      </c>
      <c r="AB803" s="9"/>
      <c r="AC803" t="s">
        <v>10207</v>
      </c>
      <c r="AD803">
        <f t="shared" si="56"/>
        <v>0</v>
      </c>
      <c r="AF803" s="3"/>
      <c r="AH803" s="9"/>
    </row>
    <row r="804" spans="1:48" ht="10.95" customHeight="1" outlineLevel="1" x14ac:dyDescent="0.25">
      <c r="A804" t="s">
        <v>6786</v>
      </c>
      <c r="C804" s="3" t="s">
        <v>12533</v>
      </c>
      <c r="D804" s="3">
        <v>3229</v>
      </c>
      <c r="E804" s="9">
        <v>2003</v>
      </c>
      <c r="F804" s="22">
        <v>0.49</v>
      </c>
      <c r="G804" s="7" t="s">
        <v>5401</v>
      </c>
      <c r="H804" s="8" t="s">
        <v>10911</v>
      </c>
      <c r="I804" s="8" t="s">
        <v>7560</v>
      </c>
      <c r="J804" s="19">
        <v>7</v>
      </c>
      <c r="K804" s="19" t="s">
        <v>7736</v>
      </c>
      <c r="L804" s="11">
        <v>1</v>
      </c>
      <c r="M804" s="11"/>
      <c r="N804" s="24"/>
      <c r="P804" s="32"/>
      <c r="T804" s="19"/>
      <c r="U804" s="3"/>
      <c r="X804" t="str">
        <f t="shared" si="53"/>
        <v/>
      </c>
      <c r="Z804" t="str">
        <f t="shared" si="54"/>
        <v/>
      </c>
      <c r="AB804" s="9"/>
      <c r="AC804" t="s">
        <v>10911</v>
      </c>
      <c r="AD804">
        <f t="shared" si="56"/>
        <v>0</v>
      </c>
      <c r="AF804" s="3"/>
      <c r="AH804" s="9"/>
    </row>
    <row r="805" spans="1:48" ht="10.95" customHeight="1" outlineLevel="1" x14ac:dyDescent="0.25">
      <c r="A805" t="s">
        <v>6786</v>
      </c>
      <c r="C805" s="3" t="s">
        <v>12533</v>
      </c>
      <c r="D805" s="3">
        <v>3230</v>
      </c>
      <c r="E805" s="9">
        <v>2003</v>
      </c>
      <c r="F805" s="22">
        <v>0.49</v>
      </c>
      <c r="G805" s="7" t="s">
        <v>5401</v>
      </c>
      <c r="H805" s="8" t="s">
        <v>10912</v>
      </c>
      <c r="I805" s="8" t="s">
        <v>7560</v>
      </c>
      <c r="J805" s="19">
        <v>7</v>
      </c>
      <c r="K805" s="19" t="s">
        <v>7736</v>
      </c>
      <c r="L805" s="11">
        <v>1</v>
      </c>
      <c r="M805" s="11"/>
      <c r="N805" s="24"/>
      <c r="P805" s="32"/>
      <c r="T805" s="19"/>
      <c r="U805" s="3"/>
      <c r="X805" t="str">
        <f t="shared" si="53"/>
        <v/>
      </c>
      <c r="Z805" t="str">
        <f t="shared" si="54"/>
        <v/>
      </c>
      <c r="AB805" s="9"/>
      <c r="AC805" t="s">
        <v>10912</v>
      </c>
      <c r="AD805">
        <f t="shared" si="56"/>
        <v>0</v>
      </c>
      <c r="AF805" s="3"/>
      <c r="AH805" s="9"/>
    </row>
    <row r="806" spans="1:48" ht="10.95" customHeight="1" outlineLevel="1" x14ac:dyDescent="0.25">
      <c r="A806" t="s">
        <v>6786</v>
      </c>
      <c r="C806" s="3" t="s">
        <v>12533</v>
      </c>
      <c r="D806" s="3">
        <v>3231</v>
      </c>
      <c r="E806" s="9">
        <v>2003</v>
      </c>
      <c r="F806" s="22">
        <v>0.49</v>
      </c>
      <c r="G806" s="7" t="s">
        <v>5401</v>
      </c>
      <c r="H806" s="8" t="s">
        <v>8359</v>
      </c>
      <c r="I806" s="8" t="s">
        <v>7560</v>
      </c>
      <c r="J806" s="19">
        <v>7</v>
      </c>
      <c r="K806" s="19" t="s">
        <v>7736</v>
      </c>
      <c r="L806" s="11">
        <v>1</v>
      </c>
      <c r="M806" s="11"/>
      <c r="N806" s="24"/>
      <c r="P806" s="32"/>
      <c r="T806" s="19"/>
      <c r="U806" s="3"/>
      <c r="X806" t="str">
        <f t="shared" si="53"/>
        <v/>
      </c>
      <c r="Z806" t="str">
        <f t="shared" si="54"/>
        <v/>
      </c>
      <c r="AB806" s="9"/>
      <c r="AC806" t="s">
        <v>8359</v>
      </c>
      <c r="AD806">
        <f t="shared" si="56"/>
        <v>0</v>
      </c>
      <c r="AF806" s="3"/>
      <c r="AH806" s="9"/>
    </row>
    <row r="807" spans="1:48" ht="10.95" customHeight="1" outlineLevel="1" x14ac:dyDescent="0.25">
      <c r="A807" t="s">
        <v>6786</v>
      </c>
      <c r="C807" s="3" t="s">
        <v>12533</v>
      </c>
      <c r="D807" s="3">
        <v>3232</v>
      </c>
      <c r="E807" s="9">
        <v>2003</v>
      </c>
      <c r="F807" s="22">
        <v>0.49</v>
      </c>
      <c r="G807" s="7" t="s">
        <v>5401</v>
      </c>
      <c r="H807" s="8" t="s">
        <v>9380</v>
      </c>
      <c r="I807" s="8" t="s">
        <v>7560</v>
      </c>
      <c r="J807" s="19">
        <v>7</v>
      </c>
      <c r="K807" s="19" t="s">
        <v>7736</v>
      </c>
      <c r="L807" s="11">
        <v>1</v>
      </c>
      <c r="M807" s="11"/>
      <c r="N807" s="24"/>
      <c r="P807" s="32"/>
      <c r="T807" s="19"/>
      <c r="U807" s="3"/>
      <c r="X807" t="str">
        <f t="shared" si="53"/>
        <v/>
      </c>
      <c r="Z807" t="str">
        <f t="shared" si="54"/>
        <v/>
      </c>
      <c r="AB807" s="9"/>
      <c r="AC807" t="s">
        <v>9380</v>
      </c>
      <c r="AD807">
        <f t="shared" si="56"/>
        <v>0</v>
      </c>
      <c r="AF807" s="3"/>
      <c r="AH807" s="9"/>
    </row>
    <row r="808" spans="1:48" ht="10.95" customHeight="1" outlineLevel="1" x14ac:dyDescent="0.25">
      <c r="A808" t="s">
        <v>6786</v>
      </c>
      <c r="C808" s="3" t="s">
        <v>12533</v>
      </c>
      <c r="D808" s="3">
        <v>4912</v>
      </c>
      <c r="E808" s="9">
        <v>2020</v>
      </c>
      <c r="F808" s="34">
        <v>1</v>
      </c>
      <c r="G808" s="7" t="s">
        <v>5401</v>
      </c>
      <c r="H808" s="8" t="s">
        <v>9233</v>
      </c>
      <c r="I808" s="8" t="s">
        <v>10913</v>
      </c>
      <c r="J808" s="19">
        <v>7</v>
      </c>
      <c r="K808" s="19" t="s">
        <v>20093</v>
      </c>
      <c r="L808" s="11"/>
      <c r="M808" s="11"/>
      <c r="N808" s="24"/>
      <c r="P808" s="32"/>
      <c r="T808" s="19"/>
      <c r="U808" s="3"/>
      <c r="X808" t="str">
        <f t="shared" si="53"/>
        <v/>
      </c>
      <c r="Z808" t="str">
        <f t="shared" si="54"/>
        <v/>
      </c>
      <c r="AB808" s="9"/>
      <c r="AC808" t="s">
        <v>9233</v>
      </c>
      <c r="AD808">
        <f t="shared" si="56"/>
        <v>0</v>
      </c>
      <c r="AF808" s="3"/>
      <c r="AH808" s="9"/>
    </row>
    <row r="809" spans="1:48" ht="10.95" customHeight="1" outlineLevel="1" x14ac:dyDescent="0.25">
      <c r="A809" t="s">
        <v>6786</v>
      </c>
      <c r="C809" s="3" t="s">
        <v>12533</v>
      </c>
      <c r="D809" s="3">
        <v>4914</v>
      </c>
      <c r="E809" s="9">
        <v>2020</v>
      </c>
      <c r="F809" s="22">
        <v>1</v>
      </c>
      <c r="G809" s="7" t="s">
        <v>5401</v>
      </c>
      <c r="H809" s="8" t="s">
        <v>9233</v>
      </c>
      <c r="I809" s="8" t="s">
        <v>10913</v>
      </c>
      <c r="J809" s="19">
        <v>7</v>
      </c>
      <c r="K809" s="19" t="s">
        <v>20093</v>
      </c>
      <c r="L809" s="11"/>
      <c r="M809" s="11"/>
      <c r="N809" s="24"/>
      <c r="P809" s="32"/>
      <c r="T809" s="19"/>
      <c r="U809" s="3"/>
      <c r="X809" t="str">
        <f t="shared" si="53"/>
        <v/>
      </c>
      <c r="Z809" t="str">
        <f t="shared" si="54"/>
        <v/>
      </c>
      <c r="AB809" s="9"/>
      <c r="AC809" t="s">
        <v>9233</v>
      </c>
      <c r="AD809">
        <f t="shared" si="56"/>
        <v>0</v>
      </c>
      <c r="AF809" s="3"/>
      <c r="AH809" s="9"/>
    </row>
    <row r="810" spans="1:48" ht="10.95" customHeight="1" outlineLevel="1" x14ac:dyDescent="0.25">
      <c r="A810" t="s">
        <v>6786</v>
      </c>
      <c r="C810" s="3" t="s">
        <v>12533</v>
      </c>
      <c r="D810" s="3" t="s">
        <v>19974</v>
      </c>
      <c r="E810" s="9">
        <v>2020</v>
      </c>
      <c r="F810" s="10" t="s">
        <v>21529</v>
      </c>
      <c r="G810" s="7" t="s">
        <v>5401</v>
      </c>
      <c r="H810" s="8" t="s">
        <v>7560</v>
      </c>
      <c r="I810" s="8" t="s">
        <v>10913</v>
      </c>
      <c r="J810" s="19">
        <v>7</v>
      </c>
      <c r="K810" s="19" t="s">
        <v>7736</v>
      </c>
      <c r="L810" s="11">
        <v>24</v>
      </c>
      <c r="M810" s="11"/>
      <c r="N810" s="24"/>
      <c r="P810" s="32"/>
      <c r="T810" s="19"/>
      <c r="U810" s="3"/>
      <c r="X810" t="str">
        <f t="shared" si="53"/>
        <v/>
      </c>
      <c r="Z810">
        <f t="shared" si="54"/>
        <v>1</v>
      </c>
      <c r="AB810" s="9"/>
      <c r="AC810" t="s">
        <v>7560</v>
      </c>
      <c r="AD810">
        <f t="shared" si="56"/>
        <v>0</v>
      </c>
      <c r="AF810" s="3"/>
      <c r="AH810" s="9"/>
    </row>
    <row r="811" spans="1:48" ht="10.95" customHeight="1" x14ac:dyDescent="0.25">
      <c r="A811" s="6" t="s">
        <v>9147</v>
      </c>
      <c r="B811" t="s">
        <v>11999</v>
      </c>
      <c r="C811" s="3" t="s">
        <v>11994</v>
      </c>
      <c r="E811" s="9"/>
      <c r="F811" s="7"/>
      <c r="G811" s="7"/>
      <c r="H811" s="8"/>
      <c r="I811" s="8"/>
      <c r="J811" s="19"/>
      <c r="K811" s="19"/>
      <c r="L811" s="11"/>
      <c r="M811" s="11">
        <f>SUM(L812:L823)</f>
        <v>17.8</v>
      </c>
      <c r="N811" s="24">
        <v>1752</v>
      </c>
      <c r="O811">
        <f>COUNTIF(K812:K823,"*")</f>
        <v>12</v>
      </c>
      <c r="P811" s="32">
        <f>O811/N811</f>
        <v>6.8493150684931503E-3</v>
      </c>
      <c r="Q811">
        <f>COUNTIF(K812:K823,"Y")+COUNTIF(K812:K823,"S")</f>
        <v>9</v>
      </c>
      <c r="T811" s="19" t="s">
        <v>7736</v>
      </c>
      <c r="U811" s="3"/>
      <c r="V811" t="s">
        <v>18403</v>
      </c>
      <c r="X811" t="str">
        <f t="shared" si="53"/>
        <v/>
      </c>
      <c r="Z811" t="str">
        <f t="shared" si="54"/>
        <v/>
      </c>
      <c r="AB811" s="9"/>
      <c r="AE811">
        <f>COUNTIF(AD812:AD823,"1")</f>
        <v>2</v>
      </c>
      <c r="AF811" s="3"/>
      <c r="AH811" s="9"/>
      <c r="AI811">
        <f>COUNTIF($J812:$J823,"1")-COUNTIFS($J812:$J823,"1",$K812:$K823,"V")</f>
        <v>2</v>
      </c>
      <c r="AJ811">
        <f>COUNTIFS($J812:$J823,"1",$K812:$K823,"Y")+COUNTIFS($J812:$J823,"1",$K812:$K823,"s")</f>
        <v>0</v>
      </c>
      <c r="AK811">
        <f>COUNTIF($J812:$J823,"2")-COUNTIFS($J812:$J823,"2",$K812:$K823,"V")</f>
        <v>0</v>
      </c>
      <c r="AL811">
        <f>COUNTIFS($J812:$J823,"2",$K812:$K823,"Y")+COUNTIFS($J812:$J823,"2",$K812:$K823,"s")</f>
        <v>0</v>
      </c>
      <c r="AM811">
        <f>COUNTIF($J812:$J823,"3")-COUNTIFS($J812:$J823,"3",$K812:$K823,"V")</f>
        <v>0</v>
      </c>
      <c r="AN811">
        <f>COUNTIFS($J812:$J823,"3",$K812:$K823,"Y")+COUNTIFS($J812:$J823,"3",$K812:$K823,"s")</f>
        <v>0</v>
      </c>
      <c r="AO811">
        <f>COUNTIF($J812:$J823,"4")-COUNTIFS($J812:$J823,"4",$K812:$K823,"V")</f>
        <v>0</v>
      </c>
      <c r="AP811">
        <f>COUNTIFS($J812:$J823,"4",$K812:$K823,"Y")+COUNTIFS($J812:$J823,"4",$K812:$K823,"s")</f>
        <v>0</v>
      </c>
      <c r="AQ811">
        <f>COUNTIF($J812:$J823,"5")-COUNTIFS($J812:$J823,"5",$K812:$K823,"V")</f>
        <v>3</v>
      </c>
      <c r="AR811">
        <f>COUNTIFS($J812:$J823,"5",$K812:$K823,"Y")+COUNTIFS($J812:$J823,"5",$K812:$K823,"s")</f>
        <v>2</v>
      </c>
      <c r="AS811">
        <f>COUNTIF($J812:$J823,"6")-COUNTIFS($J812:$J823,"6",$K812:$K823,"V")</f>
        <v>0</v>
      </c>
      <c r="AT811">
        <f>COUNTIFS($J812:$J823,"6",$K812:$K823,"Y")+COUNTIFS($J812:$J823,"6",$K812:$K823,"s")</f>
        <v>0</v>
      </c>
      <c r="AU811">
        <f>COUNTIF($J812:$J823,"7")-COUNTIFS($J812:$J823,"7",$K812:$K823,"V")</f>
        <v>7</v>
      </c>
      <c r="AV811">
        <f>COUNTIFS($J812:$J823,"7",$K812:$K823,"Y")+COUNTIFS($J812:$J823,"7",$K812:$K823,"s")</f>
        <v>7</v>
      </c>
    </row>
    <row r="812" spans="1:48" ht="10.95" customHeight="1" outlineLevel="1" x14ac:dyDescent="0.25">
      <c r="A812" t="s">
        <v>9140</v>
      </c>
      <c r="C812" s="3" t="s">
        <v>11994</v>
      </c>
      <c r="D812" s="3">
        <v>140</v>
      </c>
      <c r="E812" s="9">
        <v>1979</v>
      </c>
      <c r="F812" s="7" t="s">
        <v>21707</v>
      </c>
      <c r="G812" s="7" t="s">
        <v>5401</v>
      </c>
      <c r="H812" s="8" t="s">
        <v>3241</v>
      </c>
      <c r="I812" s="8" t="s">
        <v>9141</v>
      </c>
      <c r="J812" s="19">
        <v>5</v>
      </c>
      <c r="K812" s="19" t="s">
        <v>7736</v>
      </c>
      <c r="L812" s="11">
        <v>0.8</v>
      </c>
      <c r="M812" s="11"/>
      <c r="N812" s="24"/>
      <c r="P812" s="32"/>
      <c r="T812" s="19"/>
      <c r="U812" s="3"/>
      <c r="X812" t="str">
        <f t="shared" si="53"/>
        <v/>
      </c>
      <c r="Z812" t="str">
        <f t="shared" si="54"/>
        <v/>
      </c>
      <c r="AB812" s="9"/>
      <c r="AC812" t="s">
        <v>3241</v>
      </c>
      <c r="AD812">
        <f t="shared" ref="AD812:AD823" si="57">COUNTIF(H812,"*Fuji*")</f>
        <v>0</v>
      </c>
      <c r="AF812" s="3"/>
      <c r="AH812" s="9"/>
    </row>
    <row r="813" spans="1:48" ht="10.95" customHeight="1" outlineLevel="1" x14ac:dyDescent="0.25">
      <c r="A813" t="s">
        <v>9140</v>
      </c>
      <c r="C813" s="3" t="s">
        <v>11994</v>
      </c>
      <c r="D813" s="3">
        <v>141</v>
      </c>
      <c r="E813" s="9">
        <v>1979</v>
      </c>
      <c r="F813" s="7" t="s">
        <v>21708</v>
      </c>
      <c r="G813" s="7" t="s">
        <v>5401</v>
      </c>
      <c r="H813" s="8" t="s">
        <v>3241</v>
      </c>
      <c r="I813" s="8" t="s">
        <v>9142</v>
      </c>
      <c r="J813" s="19">
        <v>5</v>
      </c>
      <c r="K813" s="19" t="s">
        <v>7736</v>
      </c>
      <c r="L813" s="11">
        <v>1.1000000000000001</v>
      </c>
      <c r="M813" s="11"/>
      <c r="N813" s="24"/>
      <c r="P813" s="32"/>
      <c r="T813" s="19"/>
      <c r="U813" s="3"/>
      <c r="X813" t="str">
        <f t="shared" si="53"/>
        <v/>
      </c>
      <c r="Z813" t="str">
        <f t="shared" si="54"/>
        <v/>
      </c>
      <c r="AB813" s="9"/>
      <c r="AC813" t="s">
        <v>3241</v>
      </c>
      <c r="AD813">
        <f t="shared" si="57"/>
        <v>0</v>
      </c>
      <c r="AF813" s="3"/>
      <c r="AH813" s="9"/>
    </row>
    <row r="814" spans="1:48" ht="10.95" customHeight="1" outlineLevel="1" x14ac:dyDescent="0.25">
      <c r="A814" t="s">
        <v>9140</v>
      </c>
      <c r="C814" s="3" t="s">
        <v>11994</v>
      </c>
      <c r="D814" s="3">
        <v>596</v>
      </c>
      <c r="E814" s="9">
        <v>1994</v>
      </c>
      <c r="F814" s="7" t="s">
        <v>21709</v>
      </c>
      <c r="G814" s="7" t="s">
        <v>5401</v>
      </c>
      <c r="H814" s="8" t="s">
        <v>5402</v>
      </c>
      <c r="I814" s="8" t="s">
        <v>9143</v>
      </c>
      <c r="J814" s="19">
        <v>1</v>
      </c>
      <c r="K814" s="19" t="s">
        <v>123</v>
      </c>
      <c r="L814" s="11"/>
      <c r="M814" s="11"/>
      <c r="N814" s="24"/>
      <c r="P814" s="32"/>
      <c r="S814">
        <v>1</v>
      </c>
      <c r="T814" s="19"/>
      <c r="U814" s="3"/>
      <c r="X814" t="str">
        <f t="shared" si="53"/>
        <v/>
      </c>
      <c r="Z814" t="str">
        <f t="shared" si="54"/>
        <v/>
      </c>
      <c r="AB814" s="9"/>
      <c r="AC814" t="s">
        <v>5402</v>
      </c>
      <c r="AD814">
        <f t="shared" si="57"/>
        <v>1</v>
      </c>
      <c r="AF814" s="3"/>
      <c r="AG814" t="s">
        <v>4924</v>
      </c>
      <c r="AH814" s="9"/>
    </row>
    <row r="815" spans="1:48" ht="10.95" customHeight="1" outlineLevel="1" x14ac:dyDescent="0.25">
      <c r="A815" t="s">
        <v>9140</v>
      </c>
      <c r="C815" s="3" t="s">
        <v>11994</v>
      </c>
      <c r="D815" s="3">
        <v>818</v>
      </c>
      <c r="E815" s="9">
        <v>1996</v>
      </c>
      <c r="F815" s="7" t="s">
        <v>21710</v>
      </c>
      <c r="G815" s="7" t="s">
        <v>5401</v>
      </c>
      <c r="H815" s="8" t="s">
        <v>5402</v>
      </c>
      <c r="I815" s="8" t="s">
        <v>9144</v>
      </c>
      <c r="J815" s="19">
        <v>1</v>
      </c>
      <c r="K815" s="19" t="s">
        <v>123</v>
      </c>
      <c r="L815" s="11"/>
      <c r="M815" s="11"/>
      <c r="N815" s="24"/>
      <c r="P815" s="32"/>
      <c r="T815" s="19"/>
      <c r="U815" s="3"/>
      <c r="X815" t="str">
        <f t="shared" si="53"/>
        <v/>
      </c>
      <c r="Z815" t="str">
        <f t="shared" si="54"/>
        <v/>
      </c>
      <c r="AB815" s="9"/>
      <c r="AC815" t="s">
        <v>5402</v>
      </c>
      <c r="AD815">
        <f t="shared" si="57"/>
        <v>1</v>
      </c>
      <c r="AF815" s="3"/>
      <c r="AG815" t="s">
        <v>4924</v>
      </c>
      <c r="AH815" s="9"/>
    </row>
    <row r="816" spans="1:48" ht="10.95" customHeight="1" outlineLevel="1" x14ac:dyDescent="0.25">
      <c r="A816" t="s">
        <v>9140</v>
      </c>
      <c r="C816" s="3" t="s">
        <v>11994</v>
      </c>
      <c r="D816" s="3">
        <v>1098</v>
      </c>
      <c r="E816" s="9">
        <v>1998</v>
      </c>
      <c r="F816" s="7" t="s">
        <v>21711</v>
      </c>
      <c r="G816" s="7" t="s">
        <v>5401</v>
      </c>
      <c r="H816" s="8" t="s">
        <v>9233</v>
      </c>
      <c r="I816" s="8" t="s">
        <v>7560</v>
      </c>
      <c r="J816" s="19">
        <v>7</v>
      </c>
      <c r="K816" s="19" t="s">
        <v>7736</v>
      </c>
      <c r="L816" s="11">
        <v>0.45</v>
      </c>
      <c r="M816" s="11"/>
      <c r="N816" s="24"/>
      <c r="P816" s="32"/>
      <c r="T816" s="19"/>
      <c r="U816" s="3"/>
      <c r="X816" t="str">
        <f t="shared" si="53"/>
        <v/>
      </c>
      <c r="Z816" t="str">
        <f t="shared" si="54"/>
        <v/>
      </c>
      <c r="AB816" s="9"/>
      <c r="AC816" t="s">
        <v>9233</v>
      </c>
      <c r="AD816">
        <f t="shared" si="57"/>
        <v>0</v>
      </c>
      <c r="AF816" s="3"/>
      <c r="AH816" s="9"/>
    </row>
    <row r="817" spans="1:48" ht="10.95" customHeight="1" outlineLevel="1" x14ac:dyDescent="0.25">
      <c r="A817" t="s">
        <v>9140</v>
      </c>
      <c r="C817" s="3" t="s">
        <v>11994</v>
      </c>
      <c r="D817" s="3">
        <v>1099</v>
      </c>
      <c r="E817" s="9">
        <v>1998</v>
      </c>
      <c r="F817" s="7" t="s">
        <v>21712</v>
      </c>
      <c r="G817" s="7" t="s">
        <v>5401</v>
      </c>
      <c r="H817" s="8" t="s">
        <v>9233</v>
      </c>
      <c r="I817" s="8" t="s">
        <v>7560</v>
      </c>
      <c r="J817" s="19">
        <v>7</v>
      </c>
      <c r="K817" s="19" t="s">
        <v>7736</v>
      </c>
      <c r="L817" s="11">
        <v>0.45</v>
      </c>
      <c r="M817" s="11"/>
      <c r="N817" s="24"/>
      <c r="P817" s="32"/>
      <c r="T817" s="19"/>
      <c r="U817" s="3"/>
      <c r="X817" t="str">
        <f t="shared" si="53"/>
        <v/>
      </c>
      <c r="Z817" t="str">
        <f t="shared" si="54"/>
        <v/>
      </c>
      <c r="AB817" s="9"/>
      <c r="AC817" t="s">
        <v>9233</v>
      </c>
      <c r="AD817">
        <f t="shared" si="57"/>
        <v>0</v>
      </c>
      <c r="AF817" s="3"/>
      <c r="AH817" s="9"/>
    </row>
    <row r="818" spans="1:48" ht="10.95" customHeight="1" outlineLevel="1" x14ac:dyDescent="0.25">
      <c r="A818" t="s">
        <v>9140</v>
      </c>
      <c r="C818" s="3" t="s">
        <v>11994</v>
      </c>
      <c r="D818" s="3">
        <v>1100</v>
      </c>
      <c r="E818" s="9">
        <v>1998</v>
      </c>
      <c r="F818" s="7" t="s">
        <v>21713</v>
      </c>
      <c r="G818" s="7" t="s">
        <v>5401</v>
      </c>
      <c r="H818" s="8" t="s">
        <v>9233</v>
      </c>
      <c r="I818" s="8" t="s">
        <v>7560</v>
      </c>
      <c r="J818" s="19">
        <v>7</v>
      </c>
      <c r="K818" s="19" t="s">
        <v>7736</v>
      </c>
      <c r="L818" s="11">
        <v>0.5</v>
      </c>
      <c r="M818" s="11"/>
      <c r="N818" s="24"/>
      <c r="P818" s="32"/>
      <c r="T818" s="19"/>
      <c r="U818" s="3"/>
      <c r="X818" t="str">
        <f t="shared" si="53"/>
        <v/>
      </c>
      <c r="Z818" t="str">
        <f t="shared" si="54"/>
        <v/>
      </c>
      <c r="AB818" s="9"/>
      <c r="AC818" t="s">
        <v>9233</v>
      </c>
      <c r="AD818">
        <f t="shared" si="57"/>
        <v>0</v>
      </c>
      <c r="AF818" s="3"/>
      <c r="AH818" s="9"/>
    </row>
    <row r="819" spans="1:48" ht="10.95" customHeight="1" outlineLevel="1" x14ac:dyDescent="0.25">
      <c r="A819" t="s">
        <v>9140</v>
      </c>
      <c r="C819" s="3" t="s">
        <v>11994</v>
      </c>
      <c r="D819" s="3">
        <v>1101</v>
      </c>
      <c r="E819" s="9">
        <v>1998</v>
      </c>
      <c r="F819" s="7" t="s">
        <v>21714</v>
      </c>
      <c r="G819" s="7" t="s">
        <v>5401</v>
      </c>
      <c r="H819" s="8" t="s">
        <v>9233</v>
      </c>
      <c r="I819" s="8" t="s">
        <v>7560</v>
      </c>
      <c r="J819" s="19">
        <v>7</v>
      </c>
      <c r="K819" s="19" t="s">
        <v>7736</v>
      </c>
      <c r="L819" s="11">
        <v>0.5</v>
      </c>
      <c r="M819" s="11"/>
      <c r="N819" s="24"/>
      <c r="P819" s="32"/>
      <c r="T819" s="19"/>
      <c r="U819" s="3"/>
      <c r="X819" t="str">
        <f t="shared" si="53"/>
        <v/>
      </c>
      <c r="Z819" t="str">
        <f t="shared" si="54"/>
        <v/>
      </c>
      <c r="AB819" s="9"/>
      <c r="AC819" t="s">
        <v>9233</v>
      </c>
      <c r="AD819">
        <f t="shared" si="57"/>
        <v>0</v>
      </c>
      <c r="AF819" s="3"/>
      <c r="AH819" s="9"/>
    </row>
    <row r="820" spans="1:48" ht="10.95" customHeight="1" outlineLevel="1" x14ac:dyDescent="0.25">
      <c r="A820" t="s">
        <v>9140</v>
      </c>
      <c r="C820" s="3" t="s">
        <v>11994</v>
      </c>
      <c r="D820" s="3">
        <v>1102</v>
      </c>
      <c r="E820" s="9">
        <v>1998</v>
      </c>
      <c r="F820" s="7" t="s">
        <v>21715</v>
      </c>
      <c r="G820" s="7" t="s">
        <v>5401</v>
      </c>
      <c r="H820" s="8" t="s">
        <v>9233</v>
      </c>
      <c r="I820" s="8" t="s">
        <v>7560</v>
      </c>
      <c r="J820" s="19">
        <v>7</v>
      </c>
      <c r="K820" s="19" t="s">
        <v>7736</v>
      </c>
      <c r="L820" s="11">
        <v>5</v>
      </c>
      <c r="M820" s="11"/>
      <c r="N820" s="24"/>
      <c r="P820" s="32"/>
      <c r="T820" s="19"/>
      <c r="U820" s="3"/>
      <c r="X820" t="str">
        <f t="shared" si="53"/>
        <v/>
      </c>
      <c r="Z820" t="str">
        <f t="shared" si="54"/>
        <v/>
      </c>
      <c r="AB820" s="9"/>
      <c r="AC820" t="s">
        <v>9233</v>
      </c>
      <c r="AD820">
        <f t="shared" si="57"/>
        <v>0</v>
      </c>
      <c r="AF820" s="3"/>
      <c r="AH820" s="9"/>
    </row>
    <row r="821" spans="1:48" ht="10.95" customHeight="1" outlineLevel="1" x14ac:dyDescent="0.25">
      <c r="A821" t="s">
        <v>9140</v>
      </c>
      <c r="C821" s="3" t="s">
        <v>11994</v>
      </c>
      <c r="D821" s="3">
        <v>1103</v>
      </c>
      <c r="E821" s="9">
        <v>1998</v>
      </c>
      <c r="F821" s="7" t="s">
        <v>21716</v>
      </c>
      <c r="G821" s="7" t="s">
        <v>5401</v>
      </c>
      <c r="H821" s="8" t="s">
        <v>9233</v>
      </c>
      <c r="I821" s="8" t="s">
        <v>7560</v>
      </c>
      <c r="J821" s="19">
        <v>7</v>
      </c>
      <c r="K821" s="19" t="s">
        <v>7736</v>
      </c>
      <c r="L821" s="11">
        <v>5</v>
      </c>
      <c r="M821" s="11"/>
      <c r="N821" s="24"/>
      <c r="P821" s="32"/>
      <c r="T821" s="19"/>
      <c r="U821" s="3"/>
      <c r="X821" t="str">
        <f t="shared" si="53"/>
        <v/>
      </c>
      <c r="Z821" t="str">
        <f t="shared" si="54"/>
        <v/>
      </c>
      <c r="AB821" s="9"/>
      <c r="AC821" t="s">
        <v>9233</v>
      </c>
      <c r="AD821">
        <f t="shared" si="57"/>
        <v>0</v>
      </c>
      <c r="AF821" s="3"/>
      <c r="AH821" s="9"/>
    </row>
    <row r="822" spans="1:48" ht="10.95" customHeight="1" outlineLevel="1" x14ac:dyDescent="0.25">
      <c r="A822" t="s">
        <v>9140</v>
      </c>
      <c r="C822" s="3" t="s">
        <v>11994</v>
      </c>
      <c r="D822" s="3">
        <v>1104</v>
      </c>
      <c r="E822" s="9">
        <v>1998</v>
      </c>
      <c r="F822" s="7" t="s">
        <v>21717</v>
      </c>
      <c r="G822" s="7" t="s">
        <v>5401</v>
      </c>
      <c r="H822" s="8" t="s">
        <v>9233</v>
      </c>
      <c r="I822" s="8" t="s">
        <v>7560</v>
      </c>
      <c r="J822" s="19">
        <v>7</v>
      </c>
      <c r="K822" s="19" t="s">
        <v>7736</v>
      </c>
      <c r="L822" s="11">
        <v>4</v>
      </c>
      <c r="M822" s="11"/>
      <c r="N822" s="24"/>
      <c r="P822" s="32"/>
      <c r="T822" s="19"/>
      <c r="U822" s="3"/>
      <c r="X822" t="str">
        <f t="shared" si="53"/>
        <v/>
      </c>
      <c r="Z822">
        <f t="shared" si="54"/>
        <v>1</v>
      </c>
      <c r="AB822" s="9"/>
      <c r="AC822" t="s">
        <v>9233</v>
      </c>
      <c r="AD822">
        <f t="shared" si="57"/>
        <v>0</v>
      </c>
      <c r="AF822" s="3"/>
      <c r="AH822" s="9"/>
    </row>
    <row r="823" spans="1:48" ht="10.95" customHeight="1" outlineLevel="1" x14ac:dyDescent="0.25">
      <c r="A823" t="s">
        <v>9140</v>
      </c>
      <c r="C823" s="3" t="s">
        <v>11994</v>
      </c>
      <c r="D823" s="3">
        <v>1695</v>
      </c>
      <c r="E823" s="9">
        <v>2009</v>
      </c>
      <c r="F823" s="7" t="s">
        <v>21718</v>
      </c>
      <c r="G823" s="7" t="s">
        <v>5401</v>
      </c>
      <c r="H823" s="8" t="s">
        <v>9146</v>
      </c>
      <c r="I823" s="8" t="s">
        <v>9145</v>
      </c>
      <c r="J823" s="19">
        <v>5</v>
      </c>
      <c r="K823" s="19" t="s">
        <v>123</v>
      </c>
      <c r="L823" s="11"/>
      <c r="M823" s="11"/>
      <c r="N823" s="24"/>
      <c r="P823" s="32"/>
      <c r="T823" s="19"/>
      <c r="U823" s="3"/>
      <c r="X823" t="str">
        <f t="shared" si="53"/>
        <v/>
      </c>
      <c r="Z823" t="str">
        <f t="shared" si="54"/>
        <v/>
      </c>
      <c r="AB823" s="9"/>
      <c r="AC823" t="s">
        <v>9146</v>
      </c>
      <c r="AD823">
        <f t="shared" si="57"/>
        <v>0</v>
      </c>
      <c r="AF823" s="3"/>
      <c r="AH823" s="9"/>
    </row>
    <row r="824" spans="1:48" ht="10.95" customHeight="1" x14ac:dyDescent="0.25">
      <c r="A824" t="s">
        <v>8619</v>
      </c>
      <c r="B824" t="s">
        <v>12655</v>
      </c>
      <c r="C824" s="3" t="s">
        <v>12965</v>
      </c>
      <c r="E824" s="9"/>
      <c r="F824" s="7"/>
      <c r="G824" s="7"/>
      <c r="H824" s="8"/>
      <c r="I824" s="8"/>
      <c r="J824" s="19"/>
      <c r="K824" s="19"/>
      <c r="L824" s="11"/>
      <c r="M824" s="11">
        <f>SUM(L825:L853)</f>
        <v>89.899999999999991</v>
      </c>
      <c r="N824" s="24">
        <v>3177</v>
      </c>
      <c r="O824">
        <f>COUNTIF(K825:K853,"*")</f>
        <v>29</v>
      </c>
      <c r="P824" s="32">
        <f>O824/N824</f>
        <v>9.1281082782499207E-3</v>
      </c>
      <c r="Q824">
        <f>COUNTIF(K825:K853,"Y")+COUNTIF(K825:K853,"S")</f>
        <v>17</v>
      </c>
      <c r="T824" s="19" t="s">
        <v>7736</v>
      </c>
      <c r="U824" s="3"/>
      <c r="V824" t="s">
        <v>18565</v>
      </c>
      <c r="X824" t="str">
        <f t="shared" si="53"/>
        <v/>
      </c>
      <c r="Z824" t="str">
        <f t="shared" si="54"/>
        <v/>
      </c>
      <c r="AB824" s="9"/>
      <c r="AE824">
        <f>COUNTIF(AD826:AD853,"1")</f>
        <v>24</v>
      </c>
      <c r="AF824" s="3"/>
      <c r="AH824" s="9"/>
      <c r="AI824">
        <f>COUNTIF($J825:$J853,"1")-COUNTIFS($J825:$J853,"1",$K825:$K853,"V")</f>
        <v>10</v>
      </c>
      <c r="AJ824">
        <f>COUNTIFS($J825:$J853,"1",$K825:$K853,"Y")+COUNTIFS($J825:$J853,"1",$K825:$K853,"s")</f>
        <v>10</v>
      </c>
      <c r="AK824">
        <f>COUNTIF($J825:$J853,"2")-COUNTIFS($J825:$J853,"2",$K825:$K853,"V")</f>
        <v>2</v>
      </c>
      <c r="AL824">
        <f>COUNTIFS($J825:$J853,"2",$K825:$K853,"Y")+COUNTIFS($J825:$J853,"2",$K825:$K853,"s")</f>
        <v>1</v>
      </c>
      <c r="AM824">
        <f>COUNTIF($J825:$J853,"3")-COUNTIFS($J825:$J853,"3",$K825:$K853,"V")</f>
        <v>16</v>
      </c>
      <c r="AN824">
        <f>COUNTIFS($J825:$J853,"3",$K825:$K853,"Y")+COUNTIFS($J825:$J853,"3",$K825:$K853,"s")</f>
        <v>5</v>
      </c>
      <c r="AO824">
        <f>COUNTIF($J825:$J853,"4")-COUNTIFS($J825:$J853,"4",$K825:$K853,"V")</f>
        <v>0</v>
      </c>
      <c r="AP824">
        <f>COUNTIFS($J825:$J853,"4",$K825:$K853,"Y")+COUNTIFS($J825:$J853,"4",$K825:$K853,"s")</f>
        <v>0</v>
      </c>
      <c r="AQ824">
        <f>COUNTIF($J825:$J853,"5")-COUNTIFS($J825:$J853,"5",$K825:$K853,"V")</f>
        <v>0</v>
      </c>
      <c r="AR824">
        <f>COUNTIFS($J825:$J853,"5",$K825:$K853,"Y")+COUNTIFS($J825:$J853,"5",$K825:$K853,"s")</f>
        <v>0</v>
      </c>
      <c r="AS824">
        <f>COUNTIF($J825:$J853,"6")-COUNTIFS($J825:$J853,"6",$K825:$K853,"V")</f>
        <v>1</v>
      </c>
      <c r="AT824">
        <f>COUNTIFS($J825:$J853,"6",$K825:$K853,"Y")+COUNTIFS($J825:$J853,"6",$K825:$K853,"s")</f>
        <v>1</v>
      </c>
      <c r="AU824">
        <f>COUNTIF($J825:$J853,"7")-COUNTIFS($J825:$J853,"7",$K825:$K853,"V")</f>
        <v>0</v>
      </c>
      <c r="AV824">
        <f>COUNTIFS($J825:$J853,"7",$K825:$K853,"Y")+COUNTIFS($J825:$J853,"7",$K825:$K853,"s")</f>
        <v>0</v>
      </c>
    </row>
    <row r="825" spans="1:48" ht="10.95" customHeight="1" outlineLevel="1" x14ac:dyDescent="0.25">
      <c r="A825" t="s">
        <v>1664</v>
      </c>
      <c r="C825" s="3" t="s">
        <v>12965</v>
      </c>
      <c r="D825" s="3">
        <v>1024</v>
      </c>
      <c r="E825" s="9">
        <v>1987</v>
      </c>
      <c r="F825" s="7" t="s">
        <v>20202</v>
      </c>
      <c r="G825" s="7" t="s">
        <v>5401</v>
      </c>
      <c r="H825" s="8" t="s">
        <v>20203</v>
      </c>
      <c r="I825" s="8" t="s">
        <v>13726</v>
      </c>
      <c r="J825" s="19">
        <v>6</v>
      </c>
      <c r="K825" s="19" t="s">
        <v>7736</v>
      </c>
      <c r="L825" s="11">
        <v>8</v>
      </c>
      <c r="M825" s="11"/>
      <c r="N825" s="24"/>
      <c r="P825" s="32"/>
      <c r="T825" s="19"/>
      <c r="U825" s="3">
        <v>847</v>
      </c>
      <c r="X825" t="str">
        <f t="shared" si="53"/>
        <v/>
      </c>
      <c r="Z825" t="str">
        <f t="shared" si="54"/>
        <v/>
      </c>
      <c r="AB825" s="9"/>
      <c r="AC825" t="s">
        <v>20203</v>
      </c>
      <c r="AD825">
        <f t="shared" ref="AD825:AD851" si="58">COUNTIF(H825,"*Fuji*")</f>
        <v>0</v>
      </c>
      <c r="AF825" s="3"/>
      <c r="AG825" t="s">
        <v>4924</v>
      </c>
      <c r="AH825" s="9" t="s">
        <v>4613</v>
      </c>
    </row>
    <row r="826" spans="1:48" ht="10.95" customHeight="1" outlineLevel="1" x14ac:dyDescent="0.25">
      <c r="A826" t="s">
        <v>1664</v>
      </c>
      <c r="C826" s="3" t="s">
        <v>12965</v>
      </c>
      <c r="D826" s="3">
        <v>1082</v>
      </c>
      <c r="E826" s="9">
        <v>1988</v>
      </c>
      <c r="F826" s="7" t="s">
        <v>2280</v>
      </c>
      <c r="G826" s="7" t="s">
        <v>5401</v>
      </c>
      <c r="H826" s="8" t="s">
        <v>5402</v>
      </c>
      <c r="I826" s="8" t="s">
        <v>8600</v>
      </c>
      <c r="J826" s="19">
        <v>1</v>
      </c>
      <c r="K826" s="19" t="s">
        <v>7736</v>
      </c>
      <c r="L826" s="11">
        <v>7</v>
      </c>
      <c r="M826" s="11"/>
      <c r="N826" s="24"/>
      <c r="P826" s="32"/>
      <c r="R826">
        <v>1</v>
      </c>
      <c r="S826">
        <v>1</v>
      </c>
      <c r="T826" s="19"/>
      <c r="U826" s="3"/>
      <c r="X826" t="str">
        <f t="shared" si="53"/>
        <v/>
      </c>
      <c r="Z826" t="str">
        <f t="shared" si="54"/>
        <v/>
      </c>
      <c r="AB826" s="9"/>
      <c r="AC826" t="s">
        <v>4364</v>
      </c>
      <c r="AD826">
        <f t="shared" si="58"/>
        <v>1</v>
      </c>
      <c r="AF826" s="3"/>
      <c r="AG826" t="s">
        <v>4924</v>
      </c>
      <c r="AH826" s="9"/>
    </row>
    <row r="827" spans="1:48" ht="10.95" customHeight="1" outlineLevel="1" x14ac:dyDescent="0.25">
      <c r="A827" t="s">
        <v>1664</v>
      </c>
      <c r="C827" s="3" t="s">
        <v>12965</v>
      </c>
      <c r="D827" s="3">
        <v>1301</v>
      </c>
      <c r="E827" s="9">
        <v>1990</v>
      </c>
      <c r="F827" s="7" t="s">
        <v>2248</v>
      </c>
      <c r="G827" s="7" t="s">
        <v>5401</v>
      </c>
      <c r="H827" s="8" t="s">
        <v>5402</v>
      </c>
      <c r="I827" s="8" t="s">
        <v>8602</v>
      </c>
      <c r="J827" s="19">
        <v>3</v>
      </c>
      <c r="K827" s="19" t="s">
        <v>7736</v>
      </c>
      <c r="L827" s="11">
        <v>0.2</v>
      </c>
      <c r="M827" s="11"/>
      <c r="N827" s="24"/>
      <c r="P827" s="32"/>
      <c r="S827">
        <v>1</v>
      </c>
      <c r="T827" s="19"/>
      <c r="U827" s="3">
        <v>847</v>
      </c>
      <c r="X827" t="str">
        <f t="shared" si="53"/>
        <v/>
      </c>
      <c r="Z827" t="str">
        <f t="shared" si="54"/>
        <v/>
      </c>
      <c r="AB827" s="9"/>
      <c r="AC827" t="s">
        <v>6163</v>
      </c>
      <c r="AD827">
        <f t="shared" si="58"/>
        <v>1</v>
      </c>
      <c r="AF827" s="3"/>
      <c r="AG827" t="s">
        <v>4924</v>
      </c>
      <c r="AH827" s="9" t="s">
        <v>4613</v>
      </c>
    </row>
    <row r="828" spans="1:48" ht="10.95" customHeight="1" outlineLevel="1" x14ac:dyDescent="0.25">
      <c r="A828" t="s">
        <v>1664</v>
      </c>
      <c r="C828" s="3" t="s">
        <v>12965</v>
      </c>
      <c r="D828" s="3">
        <v>1304</v>
      </c>
      <c r="E828" s="9">
        <v>1990</v>
      </c>
      <c r="F828" s="7" t="s">
        <v>6166</v>
      </c>
      <c r="G828" s="7" t="s">
        <v>5401</v>
      </c>
      <c r="H828" s="8" t="s">
        <v>5402</v>
      </c>
      <c r="I828" s="8" t="s">
        <v>8602</v>
      </c>
      <c r="J828" s="19">
        <v>3</v>
      </c>
      <c r="K828" s="19" t="s">
        <v>7736</v>
      </c>
      <c r="L828" s="11">
        <v>6.6</v>
      </c>
      <c r="M828" s="11"/>
      <c r="N828" s="24"/>
      <c r="P828" s="32"/>
      <c r="T828" s="19"/>
      <c r="U828" s="3">
        <v>850</v>
      </c>
      <c r="X828" t="str">
        <f t="shared" si="53"/>
        <v/>
      </c>
      <c r="Z828" t="str">
        <f t="shared" si="54"/>
        <v/>
      </c>
      <c r="AB828" s="9"/>
      <c r="AC828" t="s">
        <v>6164</v>
      </c>
      <c r="AD828">
        <f t="shared" si="58"/>
        <v>1</v>
      </c>
      <c r="AF828" s="3"/>
      <c r="AG828" t="s">
        <v>4924</v>
      </c>
      <c r="AH828" s="9" t="s">
        <v>4613</v>
      </c>
    </row>
    <row r="829" spans="1:48" ht="10.95" customHeight="1" outlineLevel="1" x14ac:dyDescent="0.25">
      <c r="A829" t="s">
        <v>1664</v>
      </c>
      <c r="C829" s="3" t="s">
        <v>12965</v>
      </c>
      <c r="D829" s="3">
        <v>1309</v>
      </c>
      <c r="E829" s="9">
        <v>1990</v>
      </c>
      <c r="F829" s="7" t="s">
        <v>2690</v>
      </c>
      <c r="G829" s="7" t="s">
        <v>5401</v>
      </c>
      <c r="H829" s="8" t="s">
        <v>5402</v>
      </c>
      <c r="I829" s="8" t="s">
        <v>8602</v>
      </c>
      <c r="J829" s="19">
        <v>3</v>
      </c>
      <c r="K829" s="19" t="s">
        <v>7736</v>
      </c>
      <c r="L829" s="11">
        <v>4</v>
      </c>
      <c r="M829" s="11"/>
      <c r="N829" s="24"/>
      <c r="P829" s="32"/>
      <c r="T829" s="19"/>
      <c r="U829" s="3">
        <v>855</v>
      </c>
      <c r="X829" t="str">
        <f t="shared" si="53"/>
        <v/>
      </c>
      <c r="Z829" t="str">
        <f t="shared" si="54"/>
        <v/>
      </c>
      <c r="AB829" s="9"/>
      <c r="AC829" t="s">
        <v>6165</v>
      </c>
      <c r="AD829">
        <f t="shared" si="58"/>
        <v>1</v>
      </c>
      <c r="AF829" s="3"/>
      <c r="AG829" t="s">
        <v>4924</v>
      </c>
      <c r="AH829" s="9" t="s">
        <v>4925</v>
      </c>
    </row>
    <row r="830" spans="1:48" ht="10.95" customHeight="1" outlineLevel="1" x14ac:dyDescent="0.25">
      <c r="A830" t="s">
        <v>1664</v>
      </c>
      <c r="C830" s="3" t="s">
        <v>12965</v>
      </c>
      <c r="D830" s="3">
        <v>1311</v>
      </c>
      <c r="E830" s="9">
        <v>1990</v>
      </c>
      <c r="F830" s="7" t="s">
        <v>2280</v>
      </c>
      <c r="G830" s="7" t="s">
        <v>5401</v>
      </c>
      <c r="H830" s="8" t="s">
        <v>5402</v>
      </c>
      <c r="I830" s="8" t="s">
        <v>8602</v>
      </c>
      <c r="J830" s="19">
        <v>3</v>
      </c>
      <c r="K830" s="19" t="s">
        <v>7738</v>
      </c>
      <c r="L830" s="11"/>
      <c r="M830" s="11"/>
      <c r="N830" s="24"/>
      <c r="P830" s="32"/>
      <c r="T830" s="19"/>
      <c r="U830" s="3"/>
      <c r="X830" t="str">
        <f t="shared" si="53"/>
        <v/>
      </c>
      <c r="Z830" t="str">
        <f t="shared" si="54"/>
        <v/>
      </c>
      <c r="AB830" s="9"/>
      <c r="AC830" t="s">
        <v>8605</v>
      </c>
      <c r="AD830">
        <f t="shared" si="58"/>
        <v>1</v>
      </c>
      <c r="AF830" s="3"/>
      <c r="AH830" s="9"/>
    </row>
    <row r="831" spans="1:48" ht="10.95" customHeight="1" outlineLevel="1" x14ac:dyDescent="0.25">
      <c r="A831" t="s">
        <v>1664</v>
      </c>
      <c r="C831" s="3" t="s">
        <v>12965</v>
      </c>
      <c r="D831" s="3">
        <v>1312</v>
      </c>
      <c r="E831" s="9">
        <v>1990</v>
      </c>
      <c r="F831" s="7" t="s">
        <v>2280</v>
      </c>
      <c r="G831" s="7" t="s">
        <v>5401</v>
      </c>
      <c r="H831" s="8" t="s">
        <v>5402</v>
      </c>
      <c r="I831" s="8" t="s">
        <v>8602</v>
      </c>
      <c r="J831" s="19">
        <v>3</v>
      </c>
      <c r="K831" s="19" t="s">
        <v>7738</v>
      </c>
      <c r="L831" s="11"/>
      <c r="M831" s="11"/>
      <c r="N831" s="24"/>
      <c r="P831" s="32"/>
      <c r="T831" s="19"/>
      <c r="U831" s="3"/>
      <c r="X831" t="str">
        <f t="shared" si="53"/>
        <v/>
      </c>
      <c r="Z831" t="str">
        <f t="shared" si="54"/>
        <v/>
      </c>
      <c r="AB831" s="9"/>
      <c r="AC831" t="s">
        <v>8604</v>
      </c>
      <c r="AD831">
        <f t="shared" si="58"/>
        <v>1</v>
      </c>
      <c r="AF831" s="3"/>
      <c r="AH831" s="9"/>
    </row>
    <row r="832" spans="1:48" ht="10.95" customHeight="1" outlineLevel="1" x14ac:dyDescent="0.25">
      <c r="A832" t="s">
        <v>1664</v>
      </c>
      <c r="C832" s="3" t="s">
        <v>12965</v>
      </c>
      <c r="D832" s="3" t="s">
        <v>8603</v>
      </c>
      <c r="E832" s="9">
        <v>1990</v>
      </c>
      <c r="F832" s="7" t="s">
        <v>755</v>
      </c>
      <c r="G832" s="7" t="s">
        <v>5401</v>
      </c>
      <c r="H832" s="8" t="s">
        <v>5402</v>
      </c>
      <c r="I832" s="8" t="s">
        <v>8602</v>
      </c>
      <c r="J832" s="19">
        <v>3</v>
      </c>
      <c r="K832" s="19" t="s">
        <v>7738</v>
      </c>
      <c r="L832" s="11"/>
      <c r="M832" s="11"/>
      <c r="N832" s="24"/>
      <c r="P832" s="32"/>
      <c r="T832" s="19"/>
      <c r="U832" s="3"/>
      <c r="X832" t="str">
        <f t="shared" si="53"/>
        <v/>
      </c>
      <c r="Z832">
        <f t="shared" si="54"/>
        <v>1</v>
      </c>
      <c r="AB832" s="9"/>
      <c r="AC832" t="s">
        <v>8604</v>
      </c>
      <c r="AD832">
        <f t="shared" si="58"/>
        <v>1</v>
      </c>
      <c r="AF832" s="3"/>
      <c r="AH832" s="9"/>
    </row>
    <row r="833" spans="1:34" ht="10.95" customHeight="1" outlineLevel="1" x14ac:dyDescent="0.25">
      <c r="A833" t="s">
        <v>1664</v>
      </c>
      <c r="C833" s="3" t="s">
        <v>12965</v>
      </c>
      <c r="D833" s="3">
        <v>1316</v>
      </c>
      <c r="E833" s="9">
        <v>1990</v>
      </c>
      <c r="F833" s="7" t="s">
        <v>2280</v>
      </c>
      <c r="G833" s="7" t="s">
        <v>5401</v>
      </c>
      <c r="H833" s="8" t="s">
        <v>5402</v>
      </c>
      <c r="I833" s="8" t="s">
        <v>8602</v>
      </c>
      <c r="J833" s="19">
        <v>3</v>
      </c>
      <c r="K833" s="19" t="s">
        <v>7738</v>
      </c>
      <c r="L833" s="11"/>
      <c r="M833" s="11"/>
      <c r="N833" s="24"/>
      <c r="P833" s="32"/>
      <c r="T833" s="19"/>
      <c r="U833" s="3">
        <v>862</v>
      </c>
      <c r="X833" t="str">
        <f t="shared" si="53"/>
        <v/>
      </c>
      <c r="Z833" t="str">
        <f t="shared" si="54"/>
        <v/>
      </c>
      <c r="AB833" s="9"/>
      <c r="AC833" t="s">
        <v>2281</v>
      </c>
      <c r="AD833">
        <f t="shared" si="58"/>
        <v>1</v>
      </c>
      <c r="AF833" s="3"/>
      <c r="AG833" t="s">
        <v>4924</v>
      </c>
      <c r="AH833" s="9" t="s">
        <v>4613</v>
      </c>
    </row>
    <row r="834" spans="1:34" ht="10.95" customHeight="1" outlineLevel="1" x14ac:dyDescent="0.25">
      <c r="A834" t="s">
        <v>1664</v>
      </c>
      <c r="C834" s="3" t="s">
        <v>12965</v>
      </c>
      <c r="D834" s="3" t="s">
        <v>18725</v>
      </c>
      <c r="E834" s="9">
        <v>1990</v>
      </c>
      <c r="F834" s="7" t="s">
        <v>18726</v>
      </c>
      <c r="G834" s="7" t="s">
        <v>5401</v>
      </c>
      <c r="H834" s="8" t="s">
        <v>5402</v>
      </c>
      <c r="I834" s="8" t="s">
        <v>8602</v>
      </c>
      <c r="J834" s="19">
        <v>3</v>
      </c>
      <c r="K834" s="19" t="s">
        <v>7738</v>
      </c>
      <c r="L834" s="11"/>
      <c r="M834" s="11"/>
      <c r="N834" s="24"/>
      <c r="P834" s="32"/>
      <c r="T834" s="19"/>
      <c r="U834" s="3">
        <v>862</v>
      </c>
      <c r="X834" t="str">
        <f t="shared" ref="X834:X897" si="59">IF(COUNTIF(F834,"*fdc*"),1,"")</f>
        <v/>
      </c>
      <c r="Z834">
        <f t="shared" ref="Z834:Z897" si="60">IF(COUNTIF(F834,"*s/s*"),1,"")</f>
        <v>1</v>
      </c>
      <c r="AB834" s="9"/>
      <c r="AC834" t="s">
        <v>2281</v>
      </c>
      <c r="AD834">
        <f t="shared" si="58"/>
        <v>1</v>
      </c>
      <c r="AF834" s="3"/>
      <c r="AG834" t="s">
        <v>4924</v>
      </c>
      <c r="AH834" s="9" t="s">
        <v>4613</v>
      </c>
    </row>
    <row r="835" spans="1:34" ht="10.95" customHeight="1" outlineLevel="1" x14ac:dyDescent="0.25">
      <c r="A835" t="s">
        <v>1664</v>
      </c>
      <c r="C835" s="3" t="s">
        <v>12965</v>
      </c>
      <c r="D835" s="3">
        <v>1318</v>
      </c>
      <c r="E835" s="9">
        <v>1990</v>
      </c>
      <c r="F835" s="7" t="s">
        <v>2280</v>
      </c>
      <c r="G835" s="7" t="s">
        <v>5401</v>
      </c>
      <c r="H835" s="8" t="s">
        <v>5402</v>
      </c>
      <c r="I835" s="8" t="s">
        <v>8602</v>
      </c>
      <c r="J835" s="19">
        <v>3</v>
      </c>
      <c r="K835" s="19" t="s">
        <v>7738</v>
      </c>
      <c r="L835" s="11"/>
      <c r="M835" s="11"/>
      <c r="N835" s="24"/>
      <c r="P835" s="32"/>
      <c r="T835" s="19"/>
      <c r="U835" s="3"/>
      <c r="X835" t="str">
        <f t="shared" si="59"/>
        <v/>
      </c>
      <c r="Z835" t="str">
        <f t="shared" si="60"/>
        <v/>
      </c>
      <c r="AB835" s="9"/>
      <c r="AC835" t="s">
        <v>8606</v>
      </c>
      <c r="AD835">
        <f t="shared" si="58"/>
        <v>1</v>
      </c>
      <c r="AF835" s="3"/>
      <c r="AH835" s="9"/>
    </row>
    <row r="836" spans="1:34" ht="10.95" customHeight="1" outlineLevel="1" x14ac:dyDescent="0.25">
      <c r="A836" t="s">
        <v>1664</v>
      </c>
      <c r="C836" s="3" t="s">
        <v>12965</v>
      </c>
      <c r="D836" s="3" t="s">
        <v>8607</v>
      </c>
      <c r="E836" s="9">
        <v>1990</v>
      </c>
      <c r="F836" s="7" t="s">
        <v>755</v>
      </c>
      <c r="G836" s="7" t="s">
        <v>5401</v>
      </c>
      <c r="H836" s="8" t="s">
        <v>5402</v>
      </c>
      <c r="I836" s="8" t="s">
        <v>8602</v>
      </c>
      <c r="J836" s="19">
        <v>3</v>
      </c>
      <c r="K836" s="19" t="s">
        <v>7738</v>
      </c>
      <c r="L836" s="11"/>
      <c r="M836" s="11"/>
      <c r="N836" s="24"/>
      <c r="P836" s="32"/>
      <c r="T836" s="19"/>
      <c r="U836" s="3"/>
      <c r="X836" t="str">
        <f t="shared" si="59"/>
        <v/>
      </c>
      <c r="Z836">
        <f t="shared" si="60"/>
        <v>1</v>
      </c>
      <c r="AB836" s="9"/>
      <c r="AC836" t="s">
        <v>8606</v>
      </c>
      <c r="AD836">
        <f t="shared" si="58"/>
        <v>1</v>
      </c>
      <c r="AF836" s="3"/>
      <c r="AH836" s="9"/>
    </row>
    <row r="837" spans="1:34" ht="10.95" customHeight="1" outlineLevel="1" x14ac:dyDescent="0.25">
      <c r="A837" t="s">
        <v>1664</v>
      </c>
      <c r="C837" s="3" t="s">
        <v>12965</v>
      </c>
      <c r="D837" s="3">
        <v>1319</v>
      </c>
      <c r="E837" s="9">
        <v>1990</v>
      </c>
      <c r="F837" s="7" t="s">
        <v>2280</v>
      </c>
      <c r="G837" s="7" t="s">
        <v>5401</v>
      </c>
      <c r="H837" s="8" t="s">
        <v>5402</v>
      </c>
      <c r="I837" s="8" t="s">
        <v>8602</v>
      </c>
      <c r="J837" s="19">
        <v>1</v>
      </c>
      <c r="K837" s="19" t="s">
        <v>20093</v>
      </c>
      <c r="L837" s="11"/>
      <c r="M837" s="11"/>
      <c r="N837" s="24"/>
      <c r="P837" s="32"/>
      <c r="T837" s="19"/>
      <c r="U837" s="3"/>
      <c r="X837" t="str">
        <f t="shared" si="59"/>
        <v/>
      </c>
      <c r="Z837" t="str">
        <f t="shared" si="60"/>
        <v/>
      </c>
      <c r="AB837" s="9"/>
      <c r="AC837" t="s">
        <v>8608</v>
      </c>
      <c r="AD837">
        <f t="shared" si="58"/>
        <v>1</v>
      </c>
      <c r="AF837" s="3"/>
      <c r="AH837" s="9"/>
    </row>
    <row r="838" spans="1:34" ht="10.95" customHeight="1" outlineLevel="1" x14ac:dyDescent="0.25">
      <c r="A838" t="s">
        <v>1664</v>
      </c>
      <c r="C838" s="3" t="s">
        <v>12965</v>
      </c>
      <c r="D838" s="3" t="s">
        <v>8508</v>
      </c>
      <c r="E838" s="9">
        <v>1990</v>
      </c>
      <c r="F838" s="7" t="s">
        <v>755</v>
      </c>
      <c r="G838" s="7" t="s">
        <v>5401</v>
      </c>
      <c r="H838" s="8" t="s">
        <v>5402</v>
      </c>
      <c r="I838" s="8" t="s">
        <v>8602</v>
      </c>
      <c r="J838" s="19">
        <v>1</v>
      </c>
      <c r="K838" s="19" t="s">
        <v>7736</v>
      </c>
      <c r="L838" s="11">
        <v>7.5</v>
      </c>
      <c r="M838" s="11"/>
      <c r="N838" s="24"/>
      <c r="P838" s="32"/>
      <c r="S838">
        <v>1</v>
      </c>
      <c r="T838" s="19"/>
      <c r="U838" s="3"/>
      <c r="X838" t="str">
        <f t="shared" si="59"/>
        <v/>
      </c>
      <c r="Z838">
        <f t="shared" si="60"/>
        <v>1</v>
      </c>
      <c r="AB838" s="9"/>
      <c r="AC838" t="s">
        <v>8608</v>
      </c>
      <c r="AD838">
        <f t="shared" si="58"/>
        <v>1</v>
      </c>
      <c r="AF838" s="3"/>
      <c r="AH838" s="9"/>
    </row>
    <row r="839" spans="1:34" ht="10.95" customHeight="1" outlineLevel="1" x14ac:dyDescent="0.25">
      <c r="A839" t="s">
        <v>1664</v>
      </c>
      <c r="C839" s="3" t="s">
        <v>12965</v>
      </c>
      <c r="D839" s="3">
        <v>1321</v>
      </c>
      <c r="E839" s="9">
        <v>1990</v>
      </c>
      <c r="F839" s="7" t="s">
        <v>2280</v>
      </c>
      <c r="G839" s="7" t="s">
        <v>5401</v>
      </c>
      <c r="H839" s="8" t="s">
        <v>5402</v>
      </c>
      <c r="I839" s="8" t="s">
        <v>8602</v>
      </c>
      <c r="J839" s="19">
        <v>3</v>
      </c>
      <c r="K839" s="19" t="s">
        <v>7738</v>
      </c>
      <c r="L839" s="11"/>
      <c r="M839" s="11"/>
      <c r="N839" s="24"/>
      <c r="P839" s="32"/>
      <c r="T839" s="19"/>
      <c r="U839" s="3">
        <v>867</v>
      </c>
      <c r="X839" t="str">
        <f t="shared" si="59"/>
        <v/>
      </c>
      <c r="Z839" t="str">
        <f t="shared" si="60"/>
        <v/>
      </c>
      <c r="AB839" s="9"/>
      <c r="AC839" t="s">
        <v>2282</v>
      </c>
      <c r="AD839">
        <f t="shared" si="58"/>
        <v>1</v>
      </c>
      <c r="AF839" s="3"/>
      <c r="AG839" t="s">
        <v>4924</v>
      </c>
      <c r="AH839" s="9" t="s">
        <v>4613</v>
      </c>
    </row>
    <row r="840" spans="1:34" ht="10.95" customHeight="1" outlineLevel="1" x14ac:dyDescent="0.25">
      <c r="A840" t="s">
        <v>1664</v>
      </c>
      <c r="C840" s="3" t="s">
        <v>12965</v>
      </c>
      <c r="D840" s="3" t="s">
        <v>8609</v>
      </c>
      <c r="E840" s="9">
        <v>1990</v>
      </c>
      <c r="F840" s="7" t="s">
        <v>755</v>
      </c>
      <c r="G840" s="7" t="s">
        <v>5401</v>
      </c>
      <c r="H840" s="8" t="s">
        <v>5402</v>
      </c>
      <c r="I840" s="8" t="s">
        <v>8602</v>
      </c>
      <c r="J840" s="19">
        <v>3</v>
      </c>
      <c r="K840" s="19" t="s">
        <v>7738</v>
      </c>
      <c r="L840" s="11"/>
      <c r="M840" s="11"/>
      <c r="N840" s="24"/>
      <c r="P840" s="32"/>
      <c r="T840" s="19"/>
      <c r="U840" s="3"/>
      <c r="X840" t="str">
        <f t="shared" si="59"/>
        <v/>
      </c>
      <c r="Z840">
        <f t="shared" si="60"/>
        <v>1</v>
      </c>
      <c r="AB840" s="9"/>
      <c r="AC840" t="s">
        <v>2282</v>
      </c>
      <c r="AD840">
        <f t="shared" si="58"/>
        <v>1</v>
      </c>
      <c r="AF840" s="3"/>
      <c r="AG840" t="s">
        <v>4924</v>
      </c>
      <c r="AH840" s="9"/>
    </row>
    <row r="841" spans="1:34" ht="10.95" customHeight="1" outlineLevel="1" x14ac:dyDescent="0.25">
      <c r="A841" t="s">
        <v>1664</v>
      </c>
      <c r="C841" s="3" t="s">
        <v>12965</v>
      </c>
      <c r="D841" s="3">
        <v>1322</v>
      </c>
      <c r="E841" s="9">
        <v>1990</v>
      </c>
      <c r="F841" s="7" t="s">
        <v>2280</v>
      </c>
      <c r="G841" s="7" t="s">
        <v>5401</v>
      </c>
      <c r="H841" s="8" t="s">
        <v>5402</v>
      </c>
      <c r="I841" s="8" t="s">
        <v>8602</v>
      </c>
      <c r="J841" s="19">
        <v>1</v>
      </c>
      <c r="K841" s="19" t="s">
        <v>20093</v>
      </c>
      <c r="L841" s="11"/>
      <c r="M841" s="11"/>
      <c r="N841" s="24"/>
      <c r="P841" s="32"/>
      <c r="T841" s="19"/>
      <c r="U841" s="3">
        <v>868</v>
      </c>
      <c r="X841" t="str">
        <f t="shared" si="59"/>
        <v/>
      </c>
      <c r="Z841" t="str">
        <f t="shared" si="60"/>
        <v/>
      </c>
      <c r="AB841" s="9"/>
      <c r="AC841" t="s">
        <v>2283</v>
      </c>
      <c r="AD841">
        <f t="shared" si="58"/>
        <v>1</v>
      </c>
      <c r="AF841" s="3"/>
      <c r="AG841" t="s">
        <v>4924</v>
      </c>
      <c r="AH841" s="9" t="s">
        <v>4613</v>
      </c>
    </row>
    <row r="842" spans="1:34" ht="10.95" customHeight="1" outlineLevel="1" x14ac:dyDescent="0.25">
      <c r="A842" t="s">
        <v>1664</v>
      </c>
      <c r="C842" s="3" t="s">
        <v>12965</v>
      </c>
      <c r="D842" s="3" t="s">
        <v>8610</v>
      </c>
      <c r="E842" s="9">
        <v>1990</v>
      </c>
      <c r="F842" s="7" t="s">
        <v>755</v>
      </c>
      <c r="G842" s="7" t="s">
        <v>5401</v>
      </c>
      <c r="H842" s="8" t="s">
        <v>5402</v>
      </c>
      <c r="I842" s="8" t="s">
        <v>8602</v>
      </c>
      <c r="J842" s="19">
        <v>1</v>
      </c>
      <c r="K842" s="19" t="s">
        <v>7736</v>
      </c>
      <c r="L842" s="11">
        <v>7</v>
      </c>
      <c r="M842" s="11"/>
      <c r="N842" s="24"/>
      <c r="P842" s="32"/>
      <c r="T842" s="19"/>
      <c r="U842" s="3"/>
      <c r="X842" t="str">
        <f t="shared" si="59"/>
        <v/>
      </c>
      <c r="Z842">
        <f t="shared" si="60"/>
        <v>1</v>
      </c>
      <c r="AB842" s="9"/>
      <c r="AC842" t="s">
        <v>2283</v>
      </c>
      <c r="AD842">
        <f t="shared" si="58"/>
        <v>1</v>
      </c>
      <c r="AF842" s="3"/>
      <c r="AG842" t="s">
        <v>4924</v>
      </c>
      <c r="AH842" s="9" t="s">
        <v>4613</v>
      </c>
    </row>
    <row r="843" spans="1:34" ht="10.95" customHeight="1" outlineLevel="1" x14ac:dyDescent="0.25">
      <c r="A843" t="s">
        <v>1664</v>
      </c>
      <c r="C843" s="3" t="s">
        <v>12965</v>
      </c>
      <c r="D843" s="3">
        <v>1397</v>
      </c>
      <c r="E843" s="9">
        <v>1991</v>
      </c>
      <c r="F843" s="7" t="s">
        <v>1665</v>
      </c>
      <c r="G843" s="7" t="s">
        <v>5401</v>
      </c>
      <c r="H843" s="8" t="s">
        <v>1666</v>
      </c>
      <c r="I843" s="8" t="s">
        <v>8611</v>
      </c>
      <c r="J843" s="19">
        <v>1</v>
      </c>
      <c r="K843" s="19" t="s">
        <v>7736</v>
      </c>
      <c r="L843" s="11">
        <v>10</v>
      </c>
      <c r="M843" s="11"/>
      <c r="N843" s="24"/>
      <c r="P843" s="32"/>
      <c r="R843">
        <v>1</v>
      </c>
      <c r="S843">
        <v>1</v>
      </c>
      <c r="T843" s="19"/>
      <c r="U843" s="3">
        <v>959</v>
      </c>
      <c r="X843" t="str">
        <f t="shared" si="59"/>
        <v/>
      </c>
      <c r="Z843" t="str">
        <f t="shared" si="60"/>
        <v/>
      </c>
      <c r="AB843" s="9"/>
      <c r="AC843" t="s">
        <v>8601</v>
      </c>
      <c r="AD843">
        <f t="shared" si="58"/>
        <v>0</v>
      </c>
      <c r="AF843" s="3"/>
      <c r="AG843" t="s">
        <v>1667</v>
      </c>
      <c r="AH843" s="9" t="s">
        <v>4613</v>
      </c>
    </row>
    <row r="844" spans="1:34" ht="10.95" customHeight="1" outlineLevel="1" x14ac:dyDescent="0.25">
      <c r="A844" t="s">
        <v>1664</v>
      </c>
      <c r="C844" s="3" t="s">
        <v>12965</v>
      </c>
      <c r="D844" s="3">
        <v>1401</v>
      </c>
      <c r="E844" s="9">
        <v>1991</v>
      </c>
      <c r="F844" s="7" t="s">
        <v>5839</v>
      </c>
      <c r="G844" s="7" t="s">
        <v>5401</v>
      </c>
      <c r="H844" s="8" t="s">
        <v>5840</v>
      </c>
      <c r="I844" s="8" t="s">
        <v>8611</v>
      </c>
      <c r="J844" s="19">
        <v>2</v>
      </c>
      <c r="K844" s="19" t="s">
        <v>7738</v>
      </c>
      <c r="L844" s="11"/>
      <c r="M844" s="11"/>
      <c r="N844" s="24"/>
      <c r="P844" s="32"/>
      <c r="T844" s="19"/>
      <c r="U844" s="3">
        <v>963</v>
      </c>
      <c r="X844" t="str">
        <f t="shared" si="59"/>
        <v/>
      </c>
      <c r="Z844" t="str">
        <f t="shared" si="60"/>
        <v/>
      </c>
      <c r="AB844" s="9"/>
      <c r="AC844" t="s">
        <v>5840</v>
      </c>
      <c r="AD844">
        <f t="shared" si="58"/>
        <v>0</v>
      </c>
      <c r="AF844" s="3"/>
      <c r="AG844" t="s">
        <v>412</v>
      </c>
      <c r="AH844" s="9" t="s">
        <v>4925</v>
      </c>
    </row>
    <row r="845" spans="1:34" ht="10.95" customHeight="1" outlineLevel="1" x14ac:dyDescent="0.25">
      <c r="A845" t="s">
        <v>1664</v>
      </c>
      <c r="C845" s="3" t="s">
        <v>12965</v>
      </c>
      <c r="D845" s="3">
        <v>1403</v>
      </c>
      <c r="E845" s="9">
        <v>1991</v>
      </c>
      <c r="F845" s="7" t="s">
        <v>1668</v>
      </c>
      <c r="G845" s="7" t="s">
        <v>5401</v>
      </c>
      <c r="H845" s="8" t="s">
        <v>1669</v>
      </c>
      <c r="I845" s="8" t="s">
        <v>8611</v>
      </c>
      <c r="J845" s="19">
        <v>2</v>
      </c>
      <c r="K845" s="19" t="s">
        <v>7736</v>
      </c>
      <c r="L845" s="11">
        <v>10</v>
      </c>
      <c r="M845" s="11"/>
      <c r="N845" s="24"/>
      <c r="P845" s="32"/>
      <c r="R845">
        <v>1</v>
      </c>
      <c r="S845">
        <v>1</v>
      </c>
      <c r="T845" s="19"/>
      <c r="U845" s="3">
        <v>965</v>
      </c>
      <c r="X845" t="str">
        <f t="shared" si="59"/>
        <v/>
      </c>
      <c r="Z845" t="str">
        <f t="shared" si="60"/>
        <v/>
      </c>
      <c r="AB845" s="9"/>
      <c r="AC845" t="s">
        <v>1669</v>
      </c>
      <c r="AD845">
        <f t="shared" si="58"/>
        <v>0</v>
      </c>
      <c r="AF845" s="3"/>
      <c r="AG845" t="s">
        <v>1670</v>
      </c>
      <c r="AH845" s="9" t="s">
        <v>4925</v>
      </c>
    </row>
    <row r="846" spans="1:34" ht="10.95" customHeight="1" outlineLevel="1" x14ac:dyDescent="0.25">
      <c r="A846" t="s">
        <v>1664</v>
      </c>
      <c r="C846" s="3" t="s">
        <v>12965</v>
      </c>
      <c r="D846" s="3">
        <v>1889</v>
      </c>
      <c r="E846" s="9">
        <v>1999</v>
      </c>
      <c r="F846" s="7" t="s">
        <v>2690</v>
      </c>
      <c r="G846" s="7" t="s">
        <v>5401</v>
      </c>
      <c r="H846" s="8" t="s">
        <v>5402</v>
      </c>
      <c r="I846" s="8" t="s">
        <v>8613</v>
      </c>
      <c r="J846" s="19">
        <v>1</v>
      </c>
      <c r="K846" s="19" t="s">
        <v>20093</v>
      </c>
      <c r="L846" s="11"/>
      <c r="M846" s="11"/>
      <c r="N846" s="24"/>
      <c r="P846" s="32"/>
      <c r="R846">
        <v>1</v>
      </c>
      <c r="S846">
        <v>1</v>
      </c>
      <c r="T846" s="19"/>
      <c r="U846" s="3"/>
      <c r="X846" t="str">
        <f t="shared" si="59"/>
        <v/>
      </c>
      <c r="Z846" t="str">
        <f t="shared" si="60"/>
        <v/>
      </c>
      <c r="AB846" s="9"/>
      <c r="AC846" t="s">
        <v>4627</v>
      </c>
      <c r="AD846">
        <f t="shared" si="58"/>
        <v>1</v>
      </c>
      <c r="AF846" s="3"/>
      <c r="AG846" t="s">
        <v>4924</v>
      </c>
      <c r="AH846" s="9"/>
    </row>
    <row r="847" spans="1:34" ht="10.95" customHeight="1" outlineLevel="1" x14ac:dyDescent="0.25">
      <c r="A847" t="s">
        <v>1664</v>
      </c>
      <c r="C847" s="3" t="s">
        <v>12965</v>
      </c>
      <c r="D847" s="3">
        <v>1890</v>
      </c>
      <c r="E847" s="9">
        <v>1999</v>
      </c>
      <c r="F847" s="7" t="s">
        <v>2690</v>
      </c>
      <c r="G847" s="7" t="s">
        <v>5401</v>
      </c>
      <c r="H847" s="8" t="s">
        <v>5402</v>
      </c>
      <c r="I847" s="8" t="s">
        <v>8613</v>
      </c>
      <c r="J847" s="19">
        <v>3</v>
      </c>
      <c r="K847" s="19" t="s">
        <v>20093</v>
      </c>
      <c r="L847" s="11"/>
      <c r="M847" s="11"/>
      <c r="N847" s="24"/>
      <c r="P847" s="32"/>
      <c r="T847" s="19"/>
      <c r="U847" s="3"/>
      <c r="X847" t="str">
        <f t="shared" si="59"/>
        <v/>
      </c>
      <c r="Z847" t="str">
        <f t="shared" si="60"/>
        <v/>
      </c>
      <c r="AB847" s="9"/>
      <c r="AC847" t="s">
        <v>4627</v>
      </c>
      <c r="AD847">
        <f t="shared" si="58"/>
        <v>1</v>
      </c>
      <c r="AF847" s="3"/>
      <c r="AG847" t="s">
        <v>4924</v>
      </c>
      <c r="AH847" s="9"/>
    </row>
    <row r="848" spans="1:34" ht="10.95" customHeight="1" outlineLevel="1" x14ac:dyDescent="0.25">
      <c r="A848" t="s">
        <v>1664</v>
      </c>
      <c r="C848" s="3" t="s">
        <v>12965</v>
      </c>
      <c r="D848" s="3">
        <v>1893</v>
      </c>
      <c r="E848" s="9">
        <v>1999</v>
      </c>
      <c r="F848" s="7" t="s">
        <v>2690</v>
      </c>
      <c r="G848" s="7" t="s">
        <v>5401</v>
      </c>
      <c r="H848" s="8" t="s">
        <v>5402</v>
      </c>
      <c r="I848" s="8" t="s">
        <v>8613</v>
      </c>
      <c r="J848" s="19">
        <v>1</v>
      </c>
      <c r="K848" s="19" t="s">
        <v>20093</v>
      </c>
      <c r="L848" s="11"/>
      <c r="M848" s="11"/>
      <c r="N848" s="24"/>
      <c r="P848" s="32"/>
      <c r="T848" s="19"/>
      <c r="U848" s="3"/>
      <c r="X848" t="str">
        <f t="shared" si="59"/>
        <v/>
      </c>
      <c r="Z848" t="str">
        <f t="shared" si="60"/>
        <v/>
      </c>
      <c r="AB848" s="9"/>
      <c r="AC848" t="s">
        <v>4627</v>
      </c>
      <c r="AD848">
        <f t="shared" si="58"/>
        <v>1</v>
      </c>
      <c r="AF848" s="3"/>
      <c r="AG848" t="s">
        <v>4924</v>
      </c>
      <c r="AH848" s="9"/>
    </row>
    <row r="849" spans="1:48" ht="10.95" customHeight="1" outlineLevel="1" x14ac:dyDescent="0.25">
      <c r="A849" t="s">
        <v>1664</v>
      </c>
      <c r="C849" s="3" t="s">
        <v>12965</v>
      </c>
      <c r="D849" s="3" t="s">
        <v>8612</v>
      </c>
      <c r="E849" s="9">
        <v>1999</v>
      </c>
      <c r="F849" s="7" t="s">
        <v>21654</v>
      </c>
      <c r="G849" s="7" t="s">
        <v>5401</v>
      </c>
      <c r="H849" s="8" t="s">
        <v>5402</v>
      </c>
      <c r="I849" s="8" t="s">
        <v>8613</v>
      </c>
      <c r="J849" s="19">
        <v>3</v>
      </c>
      <c r="K849" s="19" t="s">
        <v>7736</v>
      </c>
      <c r="L849" s="11">
        <v>15.6</v>
      </c>
      <c r="M849" s="11"/>
      <c r="N849" s="24"/>
      <c r="P849" s="32"/>
      <c r="T849" s="19"/>
      <c r="U849" s="3">
        <v>1212</v>
      </c>
      <c r="X849" t="str">
        <f t="shared" si="59"/>
        <v/>
      </c>
      <c r="Z849">
        <f t="shared" si="60"/>
        <v>1</v>
      </c>
      <c r="AB849" s="9"/>
      <c r="AC849" t="s">
        <v>4627</v>
      </c>
      <c r="AD849">
        <f t="shared" si="58"/>
        <v>1</v>
      </c>
      <c r="AF849" s="3"/>
      <c r="AG849" t="s">
        <v>4924</v>
      </c>
      <c r="AH849" s="9" t="s">
        <v>4925</v>
      </c>
    </row>
    <row r="850" spans="1:48" ht="10.95" customHeight="1" outlineLevel="1" x14ac:dyDescent="0.25">
      <c r="A850" t="s">
        <v>1664</v>
      </c>
      <c r="C850" s="3" t="s">
        <v>12965</v>
      </c>
      <c r="D850" s="3" t="s">
        <v>18727</v>
      </c>
      <c r="E850" s="9">
        <v>1999</v>
      </c>
      <c r="F850" s="7" t="s">
        <v>18728</v>
      </c>
      <c r="G850" s="7" t="s">
        <v>5401</v>
      </c>
      <c r="H850" s="8" t="s">
        <v>5402</v>
      </c>
      <c r="I850" s="8" t="s">
        <v>8614</v>
      </c>
      <c r="J850" s="19">
        <v>1</v>
      </c>
      <c r="K850" s="19" t="s">
        <v>7736</v>
      </c>
      <c r="L850" s="11">
        <v>4</v>
      </c>
      <c r="M850" s="11"/>
      <c r="N850" s="24"/>
      <c r="P850" s="32"/>
      <c r="T850" s="19"/>
      <c r="U850" s="3">
        <v>1215</v>
      </c>
      <c r="X850" t="str">
        <f t="shared" si="59"/>
        <v/>
      </c>
      <c r="Z850">
        <f t="shared" si="60"/>
        <v>1</v>
      </c>
      <c r="AA850">
        <v>1</v>
      </c>
      <c r="AB850" s="9"/>
      <c r="AC850" t="s">
        <v>4627</v>
      </c>
      <c r="AD850">
        <f t="shared" si="58"/>
        <v>1</v>
      </c>
      <c r="AF850" s="3"/>
      <c r="AG850" t="s">
        <v>4924</v>
      </c>
      <c r="AH850" s="9" t="s">
        <v>4925</v>
      </c>
    </row>
    <row r="851" spans="1:48" ht="10.95" customHeight="1" outlineLevel="1" x14ac:dyDescent="0.25">
      <c r="A851" t="s">
        <v>1664</v>
      </c>
      <c r="C851" s="3" t="s">
        <v>12965</v>
      </c>
      <c r="D851" s="3" t="s">
        <v>8615</v>
      </c>
      <c r="E851" s="9">
        <v>1999</v>
      </c>
      <c r="F851" s="7" t="s">
        <v>8616</v>
      </c>
      <c r="G851" s="7" t="s">
        <v>5401</v>
      </c>
      <c r="H851" s="8" t="s">
        <v>19968</v>
      </c>
      <c r="I851" s="8" t="s">
        <v>8506</v>
      </c>
      <c r="J851" s="19">
        <v>1</v>
      </c>
      <c r="K851" s="19" t="s">
        <v>7736</v>
      </c>
      <c r="L851" s="11">
        <v>10</v>
      </c>
      <c r="M851" s="11"/>
      <c r="N851" s="24"/>
      <c r="P851" s="32"/>
      <c r="T851" s="19"/>
      <c r="U851" s="3"/>
      <c r="X851" t="str">
        <f t="shared" si="59"/>
        <v/>
      </c>
      <c r="Z851" t="str">
        <f t="shared" si="60"/>
        <v/>
      </c>
      <c r="AA851">
        <v>1</v>
      </c>
      <c r="AB851" s="9"/>
      <c r="AC851" t="s">
        <v>2355</v>
      </c>
      <c r="AD851">
        <f t="shared" si="58"/>
        <v>0</v>
      </c>
      <c r="AF851" s="3">
        <v>1</v>
      </c>
      <c r="AH851" s="9"/>
    </row>
    <row r="852" spans="1:48" ht="10.95" customHeight="1" outlineLevel="1" x14ac:dyDescent="0.25">
      <c r="A852" t="s">
        <v>1664</v>
      </c>
      <c r="C852" s="3" t="s">
        <v>12965</v>
      </c>
      <c r="D852" s="3">
        <v>2653</v>
      </c>
      <c r="E852" s="9">
        <v>2011</v>
      </c>
      <c r="F852" s="7" t="s">
        <v>5839</v>
      </c>
      <c r="G852" s="7" t="s">
        <v>5401</v>
      </c>
      <c r="H852" s="8" t="s">
        <v>5402</v>
      </c>
      <c r="I852" s="8" t="s">
        <v>8617</v>
      </c>
      <c r="J852" s="19">
        <v>3</v>
      </c>
      <c r="K852" s="19" t="s">
        <v>7738</v>
      </c>
      <c r="L852" s="11"/>
      <c r="M852" s="11"/>
      <c r="N852" s="24"/>
      <c r="P852" s="32"/>
      <c r="T852" s="19"/>
      <c r="U852" s="3"/>
      <c r="X852" t="str">
        <f t="shared" si="59"/>
        <v/>
      </c>
      <c r="Z852" t="str">
        <f t="shared" si="60"/>
        <v/>
      </c>
      <c r="AB852" s="9"/>
      <c r="AC852" t="s">
        <v>5402</v>
      </c>
      <c r="AD852">
        <v>1</v>
      </c>
      <c r="AF852" s="3"/>
      <c r="AG852" t="s">
        <v>4924</v>
      </c>
      <c r="AH852" s="9"/>
    </row>
    <row r="853" spans="1:48" ht="10.95" customHeight="1" outlineLevel="1" x14ac:dyDescent="0.25">
      <c r="A853" t="s">
        <v>1664</v>
      </c>
      <c r="C853" s="3" t="s">
        <v>12965</v>
      </c>
      <c r="D853" s="3" t="s">
        <v>8618</v>
      </c>
      <c r="E853" s="9">
        <v>2011</v>
      </c>
      <c r="F853" s="7" t="s">
        <v>5839</v>
      </c>
      <c r="G853" s="7" t="s">
        <v>5401</v>
      </c>
      <c r="H853" s="8" t="s">
        <v>5402</v>
      </c>
      <c r="I853" s="8" t="s">
        <v>8617</v>
      </c>
      <c r="J853" s="19">
        <v>3</v>
      </c>
      <c r="K853" s="19" t="s">
        <v>7738</v>
      </c>
      <c r="L853" s="11"/>
      <c r="M853" s="11"/>
      <c r="N853" s="24"/>
      <c r="P853" s="32"/>
      <c r="T853" s="19"/>
      <c r="U853" s="3"/>
      <c r="X853" t="str">
        <f t="shared" si="59"/>
        <v/>
      </c>
      <c r="Z853" t="str">
        <f t="shared" si="60"/>
        <v/>
      </c>
      <c r="AB853" s="9"/>
      <c r="AC853" t="s">
        <v>5402</v>
      </c>
      <c r="AD853">
        <v>1</v>
      </c>
      <c r="AF853" s="3"/>
      <c r="AG853" t="s">
        <v>4924</v>
      </c>
      <c r="AH853" s="9"/>
    </row>
    <row r="854" spans="1:48" ht="10.95" customHeight="1" x14ac:dyDescent="0.25">
      <c r="A854" s="6" t="s">
        <v>10916</v>
      </c>
      <c r="B854" t="s">
        <v>13271</v>
      </c>
      <c r="C854" s="3" t="s">
        <v>12533</v>
      </c>
      <c r="E854" s="9"/>
      <c r="F854" s="7"/>
      <c r="G854" s="7"/>
      <c r="H854" s="8"/>
      <c r="I854" s="8"/>
      <c r="J854" s="19"/>
      <c r="K854" s="19"/>
      <c r="L854" s="11"/>
      <c r="M854" s="11">
        <f>SUM(L855:L855)</f>
        <v>15.4</v>
      </c>
      <c r="N854" s="24">
        <v>144</v>
      </c>
      <c r="O854">
        <f>COUNTIF(K855:K855,"*")</f>
        <v>1</v>
      </c>
      <c r="P854" s="32">
        <f>O854/N854</f>
        <v>6.9444444444444441E-3</v>
      </c>
      <c r="Q854">
        <f>COUNTIF(K855:K855,"Y")+COUNTIF(K855:K855,"S")</f>
        <v>1</v>
      </c>
      <c r="T854" s="20" t="s">
        <v>7738</v>
      </c>
      <c r="U854" s="3"/>
      <c r="V854" t="s">
        <v>18566</v>
      </c>
      <c r="X854" t="str">
        <f t="shared" si="59"/>
        <v/>
      </c>
      <c r="Z854" t="str">
        <f t="shared" si="60"/>
        <v/>
      </c>
      <c r="AB854" s="9"/>
      <c r="AE854">
        <f>COUNTIF(AD855:AD855,"1")</f>
        <v>0</v>
      </c>
      <c r="AF854" s="3"/>
      <c r="AH854" s="9"/>
      <c r="AI854">
        <f>COUNTIF($J855:$J855,"1")-COUNTIFS($J855:$J855,"1",$K855:$K855,"V")</f>
        <v>0</v>
      </c>
      <c r="AJ854">
        <f>COUNTIFS($J855:$J855,"1",$K855:$K855,"Y")+COUNTIFS($J855:$J855,"1",$K855:$K855,"s")</f>
        <v>0</v>
      </c>
      <c r="AK854">
        <f>COUNTIF($J855:$J855,"2")-COUNTIFS($J855:$J855,"2",$K855:$K855,"V")</f>
        <v>0</v>
      </c>
      <c r="AL854">
        <f>COUNTIFS($J855:$J855,"2",$K855:$K855,"Y")+COUNTIFS($J855:$J855,"2",$K855:$K855,"s")</f>
        <v>0</v>
      </c>
      <c r="AM854">
        <f>COUNTIF($J855:$J855,"3")-COUNTIFS($J855:$J855,"3",$K855:$K855,"V")</f>
        <v>0</v>
      </c>
      <c r="AN854">
        <f>COUNTIFS($J855:$J855,"3",$K855:$K855,"Y")+COUNTIFS($J855:$J855,"3",$K855:$K855,"s")</f>
        <v>0</v>
      </c>
      <c r="AO854">
        <f>COUNTIF($J855:$J855,"4")-COUNTIFS($J855:$J855,"4",$K855:$K855,"V")</f>
        <v>1</v>
      </c>
      <c r="AP854">
        <f>COUNTIFS($J855:$J855,"4",$K855:$K855,"Y")+COUNTIFS($J855:$J855,"4",$K855:$K855,"s")</f>
        <v>1</v>
      </c>
      <c r="AQ854">
        <f>COUNTIF($J855:$J855,"5")-COUNTIFS($J855:$J855,"5",$K855:$K855,"V")</f>
        <v>0</v>
      </c>
      <c r="AR854">
        <f>COUNTIFS($J855:$J855,"5",$K855:$K855,"Y")+COUNTIFS($J855:$J855,"5",$K855:$K855,"s")</f>
        <v>0</v>
      </c>
      <c r="AS854">
        <f>COUNTIF($J855:$J855,"6")-COUNTIFS($J855:$J855,"6",$K855:$K855,"V")</f>
        <v>0</v>
      </c>
      <c r="AT854">
        <f>COUNTIFS($J855:$J855,"6",$K855:$K855,"Y")+COUNTIFS($J855:$J855,"6",$K855:$K855,"s")</f>
        <v>0</v>
      </c>
      <c r="AU854">
        <f>COUNTIF($J855:$J855,"7")-COUNTIFS($J855:$J855,"7",$K855:$K855,"V")</f>
        <v>0</v>
      </c>
      <c r="AV854">
        <f>COUNTIFS($J855:$J855,"7",$K855:$K855,"Y")+COUNTIFS($J855:$J855,"7",$K855:$K855,"s")</f>
        <v>0</v>
      </c>
    </row>
    <row r="855" spans="1:48" ht="10.95" customHeight="1" outlineLevel="1" x14ac:dyDescent="0.25">
      <c r="A855" t="s">
        <v>2471</v>
      </c>
      <c r="C855" s="3" t="s">
        <v>12533</v>
      </c>
      <c r="D855" s="3">
        <v>13</v>
      </c>
      <c r="E855" s="9">
        <v>1939</v>
      </c>
      <c r="F855" s="7" t="s">
        <v>2469</v>
      </c>
      <c r="G855" s="7" t="s">
        <v>586</v>
      </c>
      <c r="H855" s="8" t="s">
        <v>2470</v>
      </c>
      <c r="I855" s="8" t="s">
        <v>10915</v>
      </c>
      <c r="J855" s="19">
        <v>4</v>
      </c>
      <c r="K855" s="19" t="s">
        <v>7736</v>
      </c>
      <c r="L855" s="11">
        <v>15.4</v>
      </c>
      <c r="M855" s="11"/>
      <c r="N855" s="24"/>
      <c r="P855" s="32"/>
      <c r="T855" s="19"/>
      <c r="U855" s="3">
        <v>11</v>
      </c>
      <c r="X855" t="str">
        <f t="shared" si="59"/>
        <v/>
      </c>
      <c r="Z855" t="str">
        <f t="shared" si="60"/>
        <v/>
      </c>
      <c r="AB855" s="9"/>
      <c r="AC855" t="s">
        <v>2470</v>
      </c>
      <c r="AD855">
        <f>COUNTIF(H855,"*Fuji*")</f>
        <v>0</v>
      </c>
      <c r="AF855" s="3"/>
      <c r="AG855" t="s">
        <v>671</v>
      </c>
      <c r="AH855" s="9" t="s">
        <v>4925</v>
      </c>
    </row>
    <row r="856" spans="1:48" ht="10.95" customHeight="1" x14ac:dyDescent="0.25">
      <c r="A856" t="s">
        <v>11156</v>
      </c>
      <c r="B856" t="s">
        <v>2728</v>
      </c>
      <c r="C856" s="3" t="s">
        <v>12988</v>
      </c>
      <c r="E856" s="9"/>
      <c r="F856" s="7"/>
      <c r="G856" s="7"/>
      <c r="H856" s="8"/>
      <c r="I856" s="8"/>
      <c r="J856" s="19"/>
      <c r="K856" s="19"/>
      <c r="L856" s="11"/>
      <c r="M856" s="11">
        <f>SUM(L857:L1219)</f>
        <v>338.80000000000024</v>
      </c>
      <c r="N856" s="24">
        <v>2299</v>
      </c>
      <c r="O856">
        <f>COUNTIF(K857:K1219,"*")</f>
        <v>363</v>
      </c>
      <c r="P856" s="32">
        <f>O856/N856</f>
        <v>0.15789473684210525</v>
      </c>
      <c r="Q856">
        <f>COUNTIF(K857:K1219,"Y")+COUNTIF(K857:K1219,"S")</f>
        <v>121</v>
      </c>
      <c r="T856" s="19" t="s">
        <v>7736</v>
      </c>
      <c r="U856" s="3"/>
      <c r="V856" t="s">
        <v>18567</v>
      </c>
      <c r="X856" t="str">
        <f t="shared" si="59"/>
        <v/>
      </c>
      <c r="Z856" t="str">
        <f t="shared" si="60"/>
        <v/>
      </c>
      <c r="AB856" s="9"/>
      <c r="AE856">
        <f>COUNTIF(AD857:AD1219,"1")</f>
        <v>1</v>
      </c>
      <c r="AF856" s="3"/>
      <c r="AH856" s="9"/>
      <c r="AI856">
        <f>COUNTIF($J857:$J1219,"1")-COUNTIFS($J857:$J1219,"1",$K857:$K1219,"V")</f>
        <v>62</v>
      </c>
      <c r="AJ856">
        <f>COUNTIFS($J857:$J1219,"1",$K857:$K1219,"Y")+COUNTIFS($J857:$J1219,"1",$K857:$K1219,"s")</f>
        <v>44</v>
      </c>
      <c r="AK856">
        <f>COUNTIF($J857:$J1219,"2")-COUNTIFS($J857:$J1219,"2",$K857:$K1219,"V")</f>
        <v>4</v>
      </c>
      <c r="AL856">
        <f>COUNTIFS($J857:$J1219,"2",$K857:$K1219,"Y")+COUNTIFS($J857:$J1219,"2",$K857:$K1219,"s")</f>
        <v>1</v>
      </c>
      <c r="AM856">
        <f>COUNTIF($J857:$J1219,"3")-COUNTIFS($J857:$J1219,"3",$K857:$K1219,"V")</f>
        <v>255</v>
      </c>
      <c r="AN856">
        <f>COUNTIFS($J857:$J1219,"3",$K857:$K1219,"Y")+COUNTIFS($J857:$J1219,"3",$K857:$K1219,"s")</f>
        <v>75</v>
      </c>
      <c r="AO856">
        <f>COUNTIF($J857:$J1219,"4")-COUNTIFS($J857:$J1219,"4",$K857:$K1219,"V")</f>
        <v>1</v>
      </c>
      <c r="AP856">
        <f>COUNTIFS($J857:$J1219,"4",$K857:$K1219,"Y")+COUNTIFS($J857:$J1219,"4",$K857:$K1219,"s")</f>
        <v>0</v>
      </c>
      <c r="AQ856">
        <f>COUNTIF($J857:$J1219,"5")-COUNTIFS($J857:$J1219,"5",$K857:$K1219,"V")</f>
        <v>17</v>
      </c>
      <c r="AR856">
        <f>COUNTIFS($J857:$J1219,"5",$K857:$K1219,"Y")+COUNTIFS($J857:$J1219,"5",$K857:$K1219,"s")</f>
        <v>1</v>
      </c>
      <c r="AS856">
        <f>COUNTIF($J857:$J1219,"6")-COUNTIFS($J857:$J1219,"6",$K857:$K1219,"V")</f>
        <v>0</v>
      </c>
      <c r="AT856">
        <f>COUNTIFS($J857:$J1219,"6",$K857:$K1219,"Y")+COUNTIFS($J857:$J1219,"6",$K857:$K1219,"s")</f>
        <v>0</v>
      </c>
      <c r="AU856">
        <f>COUNTIF($J857:$J1219,"7")-COUNTIFS($J857:$J1219,"7",$K857:$K1219,"V")</f>
        <v>5</v>
      </c>
      <c r="AV856">
        <f>COUNTIFS($J857:$J1219,"7",$K857:$K1219,"Y")+COUNTIFS($J857:$J1219,"7",$K857:$K1219,"s")</f>
        <v>0</v>
      </c>
    </row>
    <row r="857" spans="1:48" ht="10.95" customHeight="1" outlineLevel="1" x14ac:dyDescent="0.25">
      <c r="A857" t="s">
        <v>1671</v>
      </c>
      <c r="C857" s="3" t="s">
        <v>12988</v>
      </c>
      <c r="D857" s="3">
        <v>8</v>
      </c>
      <c r="E857" s="9">
        <v>1868</v>
      </c>
      <c r="F857" s="10" t="s">
        <v>5142</v>
      </c>
      <c r="G857" s="7" t="s">
        <v>6507</v>
      </c>
      <c r="H857" s="8" t="s">
        <v>20974</v>
      </c>
      <c r="I857" s="8" t="s">
        <v>10932</v>
      </c>
      <c r="J857" s="19">
        <v>1</v>
      </c>
      <c r="K857" s="19" t="s">
        <v>7736</v>
      </c>
      <c r="L857" s="11">
        <v>10.5</v>
      </c>
      <c r="M857" s="11"/>
      <c r="N857" s="24"/>
      <c r="P857" s="32"/>
      <c r="T857" s="19"/>
      <c r="U857" s="3">
        <v>10</v>
      </c>
      <c r="X857" t="str">
        <f t="shared" si="59"/>
        <v/>
      </c>
      <c r="Z857" t="str">
        <f t="shared" si="60"/>
        <v/>
      </c>
      <c r="AB857" s="9"/>
      <c r="AC857" t="s">
        <v>1526</v>
      </c>
      <c r="AD857">
        <f t="shared" ref="AD857:AD920" si="61">COUNTIF(H857,"*Fuji*")</f>
        <v>0</v>
      </c>
      <c r="AF857" s="3"/>
      <c r="AG857" t="s">
        <v>1674</v>
      </c>
      <c r="AH857" s="9" t="s">
        <v>4623</v>
      </c>
    </row>
    <row r="858" spans="1:48" ht="10.95" customHeight="1" outlineLevel="1" x14ac:dyDescent="0.25">
      <c r="A858" t="s">
        <v>1671</v>
      </c>
      <c r="C858" s="3" t="s">
        <v>12988</v>
      </c>
      <c r="D858" s="3">
        <v>9</v>
      </c>
      <c r="E858" s="9">
        <v>1868</v>
      </c>
      <c r="F858" s="7" t="s">
        <v>5141</v>
      </c>
      <c r="G858" s="7" t="s">
        <v>1676</v>
      </c>
      <c r="H858" s="8" t="s">
        <v>1673</v>
      </c>
      <c r="I858" s="8" t="s">
        <v>10932</v>
      </c>
      <c r="J858" s="19">
        <v>1</v>
      </c>
      <c r="K858" s="19" t="s">
        <v>7736</v>
      </c>
      <c r="L858" s="11">
        <v>5</v>
      </c>
      <c r="M858" s="11"/>
      <c r="N858" s="24"/>
      <c r="P858" s="32"/>
      <c r="T858" s="19"/>
      <c r="U858" s="3">
        <v>11</v>
      </c>
      <c r="X858" t="str">
        <f t="shared" si="59"/>
        <v/>
      </c>
      <c r="Z858" t="str">
        <f t="shared" si="60"/>
        <v/>
      </c>
      <c r="AB858" s="9"/>
      <c r="AC858" t="s">
        <v>1673</v>
      </c>
      <c r="AD858">
        <f t="shared" si="61"/>
        <v>0</v>
      </c>
      <c r="AF858" s="3"/>
      <c r="AG858" t="s">
        <v>1674</v>
      </c>
      <c r="AH858" s="9" t="s">
        <v>4623</v>
      </c>
    </row>
    <row r="859" spans="1:48" ht="10.95" customHeight="1" outlineLevel="1" x14ac:dyDescent="0.25">
      <c r="A859" t="s">
        <v>1671</v>
      </c>
      <c r="C859" s="3" t="s">
        <v>12988</v>
      </c>
      <c r="D859" s="3">
        <v>10</v>
      </c>
      <c r="E859" s="9">
        <v>1868</v>
      </c>
      <c r="F859" s="7" t="s">
        <v>3424</v>
      </c>
      <c r="G859" s="7" t="s">
        <v>1677</v>
      </c>
      <c r="H859" s="8" t="s">
        <v>1673</v>
      </c>
      <c r="I859" s="8" t="s">
        <v>10932</v>
      </c>
      <c r="J859" s="19">
        <v>1</v>
      </c>
      <c r="K859" s="19" t="s">
        <v>7738</v>
      </c>
      <c r="L859" s="11"/>
      <c r="M859" s="11"/>
      <c r="N859" s="24"/>
      <c r="P859" s="32"/>
      <c r="T859" s="19"/>
      <c r="U859" s="3">
        <v>12</v>
      </c>
      <c r="X859" t="str">
        <f t="shared" si="59"/>
        <v/>
      </c>
      <c r="Z859" t="str">
        <f t="shared" si="60"/>
        <v/>
      </c>
      <c r="AB859" s="9"/>
      <c r="AC859" t="s">
        <v>1673</v>
      </c>
      <c r="AD859">
        <f t="shared" si="61"/>
        <v>0</v>
      </c>
      <c r="AF859" s="3"/>
      <c r="AG859" t="s">
        <v>1674</v>
      </c>
      <c r="AH859" s="9" t="s">
        <v>4623</v>
      </c>
    </row>
    <row r="860" spans="1:48" ht="10.95" customHeight="1" outlineLevel="1" x14ac:dyDescent="0.25">
      <c r="A860" t="s">
        <v>1671</v>
      </c>
      <c r="C860" s="3" t="s">
        <v>12988</v>
      </c>
      <c r="D860" s="3">
        <v>11</v>
      </c>
      <c r="E860" s="9">
        <v>1868</v>
      </c>
      <c r="F860" s="7" t="s">
        <v>13518</v>
      </c>
      <c r="G860" s="7" t="s">
        <v>5040</v>
      </c>
      <c r="H860" s="8" t="s">
        <v>1673</v>
      </c>
      <c r="I860" s="8" t="s">
        <v>10932</v>
      </c>
      <c r="J860" s="19">
        <v>1</v>
      </c>
      <c r="K860" s="19" t="s">
        <v>123</v>
      </c>
      <c r="L860" s="11"/>
      <c r="M860" s="11"/>
      <c r="N860" s="24"/>
      <c r="P860" s="32"/>
      <c r="T860" s="19"/>
      <c r="U860" s="3">
        <v>13</v>
      </c>
      <c r="X860" t="str">
        <f t="shared" si="59"/>
        <v/>
      </c>
      <c r="Z860" t="str">
        <f t="shared" si="60"/>
        <v/>
      </c>
      <c r="AB860" s="9"/>
      <c r="AC860" t="s">
        <v>1673</v>
      </c>
      <c r="AD860">
        <f t="shared" si="61"/>
        <v>0</v>
      </c>
      <c r="AF860" s="3"/>
      <c r="AG860" t="s">
        <v>1674</v>
      </c>
      <c r="AH860" s="9" t="s">
        <v>4623</v>
      </c>
    </row>
    <row r="861" spans="1:48" ht="10.95" customHeight="1" outlineLevel="1" x14ac:dyDescent="0.25">
      <c r="A861" t="s">
        <v>1671</v>
      </c>
      <c r="C861" s="3" t="s">
        <v>12988</v>
      </c>
      <c r="D861" s="3">
        <v>12</v>
      </c>
      <c r="E861" s="9">
        <v>1868</v>
      </c>
      <c r="F861" s="7" t="s">
        <v>13514</v>
      </c>
      <c r="G861" s="7" t="s">
        <v>5041</v>
      </c>
      <c r="H861" s="8" t="s">
        <v>1673</v>
      </c>
      <c r="I861" s="8" t="s">
        <v>10932</v>
      </c>
      <c r="J861" s="19">
        <v>1</v>
      </c>
      <c r="K861" s="19" t="s">
        <v>123</v>
      </c>
      <c r="L861" s="11"/>
      <c r="M861" s="11"/>
      <c r="N861" s="24"/>
      <c r="P861" s="32"/>
      <c r="T861" s="19"/>
      <c r="U861" s="3">
        <v>14</v>
      </c>
      <c r="X861" t="str">
        <f t="shared" si="59"/>
        <v/>
      </c>
      <c r="Z861" t="str">
        <f t="shared" si="60"/>
        <v/>
      </c>
      <c r="AB861" s="9"/>
      <c r="AC861" t="s">
        <v>1673</v>
      </c>
      <c r="AD861">
        <f t="shared" si="61"/>
        <v>0</v>
      </c>
      <c r="AF861" s="3"/>
      <c r="AG861" t="s">
        <v>1674</v>
      </c>
      <c r="AH861" s="9" t="s">
        <v>4526</v>
      </c>
    </row>
    <row r="862" spans="1:48" ht="10.95" customHeight="1" outlineLevel="1" x14ac:dyDescent="0.25">
      <c r="A862" t="s">
        <v>1671</v>
      </c>
      <c r="C862" s="3" t="s">
        <v>12988</v>
      </c>
      <c r="D862" s="3">
        <v>13</v>
      </c>
      <c r="E862" s="9">
        <v>1871</v>
      </c>
      <c r="F862" s="7" t="s">
        <v>5142</v>
      </c>
      <c r="G862" s="7" t="s">
        <v>6507</v>
      </c>
      <c r="H862" s="8" t="s">
        <v>1673</v>
      </c>
      <c r="I862" s="8" t="s">
        <v>10933</v>
      </c>
      <c r="J862" s="19">
        <v>1</v>
      </c>
      <c r="K862" s="19" t="s">
        <v>7736</v>
      </c>
      <c r="L862" s="11">
        <v>4</v>
      </c>
      <c r="M862" s="11"/>
      <c r="N862" s="24"/>
      <c r="P862" s="32"/>
      <c r="T862" s="19"/>
      <c r="U862" s="3">
        <v>15</v>
      </c>
      <c r="X862" t="str">
        <f t="shared" si="59"/>
        <v/>
      </c>
      <c r="Z862" t="str">
        <f t="shared" si="60"/>
        <v/>
      </c>
      <c r="AB862" s="9"/>
      <c r="AC862" t="s">
        <v>1673</v>
      </c>
      <c r="AD862">
        <f t="shared" si="61"/>
        <v>0</v>
      </c>
      <c r="AF862" s="3"/>
      <c r="AG862" t="s">
        <v>1674</v>
      </c>
      <c r="AH862" s="9" t="s">
        <v>4623</v>
      </c>
    </row>
    <row r="863" spans="1:48" ht="10.95" customHeight="1" outlineLevel="1" x14ac:dyDescent="0.25">
      <c r="A863" t="s">
        <v>1671</v>
      </c>
      <c r="C863" s="3" t="s">
        <v>12988</v>
      </c>
      <c r="D863" s="3">
        <v>14</v>
      </c>
      <c r="E863" s="9">
        <v>1871</v>
      </c>
      <c r="F863" s="7" t="s">
        <v>5141</v>
      </c>
      <c r="G863" s="7" t="s">
        <v>1676</v>
      </c>
      <c r="H863" s="8" t="s">
        <v>1673</v>
      </c>
      <c r="I863" s="8" t="s">
        <v>10933</v>
      </c>
      <c r="J863" s="19">
        <v>1</v>
      </c>
      <c r="K863" s="19" t="s">
        <v>7736</v>
      </c>
      <c r="L863" s="11">
        <v>9</v>
      </c>
      <c r="M863" s="11"/>
      <c r="N863" s="24"/>
      <c r="P863" s="32"/>
      <c r="T863" s="19"/>
      <c r="U863" s="3">
        <v>16</v>
      </c>
      <c r="X863" t="str">
        <f t="shared" si="59"/>
        <v/>
      </c>
      <c r="Z863" t="str">
        <f t="shared" si="60"/>
        <v/>
      </c>
      <c r="AB863" s="9"/>
      <c r="AC863" t="s">
        <v>1673</v>
      </c>
      <c r="AD863">
        <f t="shared" si="61"/>
        <v>0</v>
      </c>
      <c r="AF863" s="3"/>
      <c r="AG863" t="s">
        <v>1674</v>
      </c>
      <c r="AH863" s="9" t="s">
        <v>4623</v>
      </c>
    </row>
    <row r="864" spans="1:48" ht="10.95" customHeight="1" outlineLevel="1" x14ac:dyDescent="0.25">
      <c r="A864" t="s">
        <v>1671</v>
      </c>
      <c r="C864" s="3" t="s">
        <v>12988</v>
      </c>
      <c r="D864" s="3" t="s">
        <v>4721</v>
      </c>
      <c r="E864" s="9">
        <v>1871</v>
      </c>
      <c r="F864" s="7" t="s">
        <v>22117</v>
      </c>
      <c r="G864" s="7" t="s">
        <v>1676</v>
      </c>
      <c r="H864" s="8" t="s">
        <v>1673</v>
      </c>
      <c r="I864" s="8" t="s">
        <v>10933</v>
      </c>
      <c r="J864" s="19">
        <v>1</v>
      </c>
      <c r="K864" s="19" t="s">
        <v>20092</v>
      </c>
      <c r="L864" s="11"/>
      <c r="M864" s="11"/>
      <c r="N864" s="24"/>
      <c r="P864" s="32"/>
      <c r="T864" s="19"/>
      <c r="U864" s="3" t="s">
        <v>5042</v>
      </c>
      <c r="W864" t="s">
        <v>7738</v>
      </c>
      <c r="X864" t="str">
        <f t="shared" si="59"/>
        <v/>
      </c>
      <c r="Z864" t="str">
        <f t="shared" si="60"/>
        <v/>
      </c>
      <c r="AB864" s="9"/>
      <c r="AC864" t="s">
        <v>1673</v>
      </c>
      <c r="AD864">
        <f t="shared" si="61"/>
        <v>0</v>
      </c>
      <c r="AF864" s="3"/>
      <c r="AG864" t="s">
        <v>1674</v>
      </c>
      <c r="AH864" s="9" t="s">
        <v>4526</v>
      </c>
    </row>
    <row r="865" spans="1:34" ht="10.95" customHeight="1" outlineLevel="1" x14ac:dyDescent="0.25">
      <c r="A865" t="s">
        <v>1671</v>
      </c>
      <c r="C865" s="3" t="s">
        <v>12988</v>
      </c>
      <c r="D865" s="3">
        <v>15</v>
      </c>
      <c r="E865" s="9">
        <v>1871</v>
      </c>
      <c r="F865" s="7" t="s">
        <v>3424</v>
      </c>
      <c r="G865" s="7" t="s">
        <v>1677</v>
      </c>
      <c r="H865" s="8" t="s">
        <v>1673</v>
      </c>
      <c r="I865" s="8" t="s">
        <v>10933</v>
      </c>
      <c r="J865" s="19">
        <v>1</v>
      </c>
      <c r="K865" s="19" t="s">
        <v>7736</v>
      </c>
      <c r="L865" s="11">
        <v>4</v>
      </c>
      <c r="M865" s="11"/>
      <c r="N865" s="24"/>
      <c r="P865" s="32"/>
      <c r="T865" s="19"/>
      <c r="U865" s="3">
        <v>17</v>
      </c>
      <c r="X865" t="str">
        <f t="shared" si="59"/>
        <v/>
      </c>
      <c r="Z865" t="str">
        <f t="shared" si="60"/>
        <v/>
      </c>
      <c r="AB865" s="9"/>
      <c r="AC865" t="s">
        <v>1673</v>
      </c>
      <c r="AD865">
        <f t="shared" si="61"/>
        <v>0</v>
      </c>
      <c r="AF865" s="3"/>
      <c r="AG865" t="s">
        <v>1674</v>
      </c>
      <c r="AH865" s="9" t="s">
        <v>4623</v>
      </c>
    </row>
    <row r="866" spans="1:34" ht="10.95" customHeight="1" outlineLevel="1" x14ac:dyDescent="0.25">
      <c r="A866" t="s">
        <v>1671</v>
      </c>
      <c r="C866" s="3" t="s">
        <v>12988</v>
      </c>
      <c r="D866" s="3">
        <v>16</v>
      </c>
      <c r="E866" s="9">
        <v>1871</v>
      </c>
      <c r="F866" s="7" t="s">
        <v>13518</v>
      </c>
      <c r="G866" s="7" t="s">
        <v>5043</v>
      </c>
      <c r="H866" s="8" t="s">
        <v>1673</v>
      </c>
      <c r="I866" s="8" t="s">
        <v>10933</v>
      </c>
      <c r="J866" s="19">
        <v>1</v>
      </c>
      <c r="K866" s="19" t="s">
        <v>123</v>
      </c>
      <c r="L866" s="11"/>
      <c r="M866" s="11"/>
      <c r="N866" s="24"/>
      <c r="P866" s="32"/>
      <c r="T866" s="19"/>
      <c r="U866" s="3">
        <v>18</v>
      </c>
      <c r="X866" t="str">
        <f t="shared" si="59"/>
        <v/>
      </c>
      <c r="Z866" t="str">
        <f t="shared" si="60"/>
        <v/>
      </c>
      <c r="AB866" s="9"/>
      <c r="AC866" t="s">
        <v>1673</v>
      </c>
      <c r="AD866">
        <f t="shared" si="61"/>
        <v>0</v>
      </c>
      <c r="AF866" s="3"/>
      <c r="AG866" t="s">
        <v>1674</v>
      </c>
      <c r="AH866" s="9" t="s">
        <v>4623</v>
      </c>
    </row>
    <row r="867" spans="1:34" ht="10.95" customHeight="1" outlineLevel="1" x14ac:dyDescent="0.25">
      <c r="A867" t="s">
        <v>1671</v>
      </c>
      <c r="C867" s="3" t="s">
        <v>12988</v>
      </c>
      <c r="D867" s="3">
        <v>17</v>
      </c>
      <c r="E867" s="9">
        <v>1871</v>
      </c>
      <c r="F867" s="7" t="s">
        <v>13514</v>
      </c>
      <c r="G867" s="7" t="s">
        <v>5041</v>
      </c>
      <c r="H867" s="8" t="s">
        <v>1673</v>
      </c>
      <c r="I867" s="8" t="s">
        <v>10933</v>
      </c>
      <c r="J867" s="19">
        <v>1</v>
      </c>
      <c r="K867" s="19" t="s">
        <v>123</v>
      </c>
      <c r="L867" s="11"/>
      <c r="M867" s="11"/>
      <c r="N867" s="24"/>
      <c r="P867" s="32"/>
      <c r="T867" s="19"/>
      <c r="U867" s="3">
        <v>19</v>
      </c>
      <c r="X867" t="str">
        <f t="shared" si="59"/>
        <v/>
      </c>
      <c r="Z867" t="str">
        <f t="shared" si="60"/>
        <v/>
      </c>
      <c r="AB867" s="9"/>
      <c r="AC867" t="s">
        <v>1673</v>
      </c>
      <c r="AD867">
        <f t="shared" si="61"/>
        <v>0</v>
      </c>
      <c r="AF867" s="3"/>
      <c r="AG867" t="s">
        <v>1674</v>
      </c>
      <c r="AH867" s="9" t="s">
        <v>5044</v>
      </c>
    </row>
    <row r="868" spans="1:34" ht="10.95" customHeight="1" outlineLevel="1" x14ac:dyDescent="0.25">
      <c r="A868" t="s">
        <v>1671</v>
      </c>
      <c r="C868" s="3" t="s">
        <v>12988</v>
      </c>
      <c r="D868" s="3">
        <v>18</v>
      </c>
      <c r="E868" s="9">
        <v>1878</v>
      </c>
      <c r="F868" s="7" t="s">
        <v>5142</v>
      </c>
      <c r="G868" s="7" t="s">
        <v>2293</v>
      </c>
      <c r="H868" s="8" t="s">
        <v>1673</v>
      </c>
      <c r="I868" s="8" t="s">
        <v>10934</v>
      </c>
      <c r="J868" s="19">
        <v>3</v>
      </c>
      <c r="K868" s="19" t="s">
        <v>7736</v>
      </c>
      <c r="L868" s="11">
        <v>4</v>
      </c>
      <c r="M868" s="11"/>
      <c r="N868" s="24"/>
      <c r="P868" s="32"/>
      <c r="T868" s="19"/>
      <c r="U868" s="3">
        <v>20</v>
      </c>
      <c r="X868" t="str">
        <f t="shared" si="59"/>
        <v/>
      </c>
      <c r="Z868" t="str">
        <f t="shared" si="60"/>
        <v/>
      </c>
      <c r="AB868" s="9"/>
      <c r="AC868" t="s">
        <v>1673</v>
      </c>
      <c r="AD868">
        <f t="shared" si="61"/>
        <v>0</v>
      </c>
      <c r="AF868" s="3"/>
      <c r="AG868" t="s">
        <v>1674</v>
      </c>
      <c r="AH868" s="9" t="s">
        <v>4623</v>
      </c>
    </row>
    <row r="869" spans="1:34" ht="10.95" customHeight="1" outlineLevel="1" x14ac:dyDescent="0.25">
      <c r="A869" t="s">
        <v>1671</v>
      </c>
      <c r="C869" s="3" t="s">
        <v>12988</v>
      </c>
      <c r="D869" s="3">
        <v>19</v>
      </c>
      <c r="E869" s="9">
        <v>1878</v>
      </c>
      <c r="F869" s="7" t="s">
        <v>5141</v>
      </c>
      <c r="G869" s="7" t="s">
        <v>5040</v>
      </c>
      <c r="H869" s="8" t="s">
        <v>1673</v>
      </c>
      <c r="I869" s="8" t="s">
        <v>10934</v>
      </c>
      <c r="J869" s="19">
        <v>3</v>
      </c>
      <c r="K869" s="19" t="s">
        <v>7736</v>
      </c>
      <c r="L869" s="11">
        <v>2</v>
      </c>
      <c r="M869" s="11"/>
      <c r="N869" s="24"/>
      <c r="P869" s="32"/>
      <c r="T869" s="19"/>
      <c r="U869" s="3">
        <v>21</v>
      </c>
      <c r="X869" t="str">
        <f t="shared" si="59"/>
        <v/>
      </c>
      <c r="Z869" t="str">
        <f t="shared" si="60"/>
        <v/>
      </c>
      <c r="AB869" s="9"/>
      <c r="AC869" t="s">
        <v>1673</v>
      </c>
      <c r="AD869">
        <f t="shared" si="61"/>
        <v>0</v>
      </c>
      <c r="AF869" s="3"/>
      <c r="AG869" t="s">
        <v>1674</v>
      </c>
      <c r="AH869" s="9" t="s">
        <v>4623</v>
      </c>
    </row>
    <row r="870" spans="1:34" ht="10.95" customHeight="1" outlineLevel="1" x14ac:dyDescent="0.25">
      <c r="A870" t="s">
        <v>1671</v>
      </c>
      <c r="C870" s="3" t="s">
        <v>12988</v>
      </c>
      <c r="D870" s="3" t="s">
        <v>6357</v>
      </c>
      <c r="E870" s="9">
        <v>1878</v>
      </c>
      <c r="F870" s="7" t="s">
        <v>22118</v>
      </c>
      <c r="G870" s="7" t="s">
        <v>5040</v>
      </c>
      <c r="H870" s="8" t="s">
        <v>1673</v>
      </c>
      <c r="I870" s="8" t="s">
        <v>10934</v>
      </c>
      <c r="J870" s="19">
        <v>3</v>
      </c>
      <c r="K870" s="19" t="s">
        <v>20092</v>
      </c>
      <c r="L870" s="11"/>
      <c r="M870" s="11"/>
      <c r="N870" s="24"/>
      <c r="P870" s="32"/>
      <c r="T870" s="19"/>
      <c r="U870" s="3" t="s">
        <v>5045</v>
      </c>
      <c r="X870" t="str">
        <f t="shared" si="59"/>
        <v/>
      </c>
      <c r="Z870" t="str">
        <f t="shared" si="60"/>
        <v/>
      </c>
      <c r="AB870" s="9"/>
      <c r="AC870" t="s">
        <v>1673</v>
      </c>
      <c r="AD870">
        <f t="shared" si="61"/>
        <v>0</v>
      </c>
      <c r="AF870" s="3"/>
      <c r="AG870" t="s">
        <v>1674</v>
      </c>
      <c r="AH870" s="9" t="s">
        <v>4623</v>
      </c>
    </row>
    <row r="871" spans="1:34" ht="10.95" customHeight="1" outlineLevel="1" x14ac:dyDescent="0.25">
      <c r="A871" t="s">
        <v>1671</v>
      </c>
      <c r="C871" s="3" t="s">
        <v>12988</v>
      </c>
      <c r="D871" s="3">
        <v>20</v>
      </c>
      <c r="E871" s="9">
        <v>1878</v>
      </c>
      <c r="F871" s="7" t="s">
        <v>2977</v>
      </c>
      <c r="G871" s="7" t="s">
        <v>6507</v>
      </c>
      <c r="H871" s="8" t="s">
        <v>1673</v>
      </c>
      <c r="I871" s="8" t="s">
        <v>10934</v>
      </c>
      <c r="J871" s="19">
        <v>3</v>
      </c>
      <c r="K871" s="19" t="s">
        <v>7736</v>
      </c>
      <c r="L871" s="11">
        <v>5</v>
      </c>
      <c r="M871" s="11"/>
      <c r="N871" s="24"/>
      <c r="P871" s="32"/>
      <c r="T871" s="19"/>
      <c r="U871" s="3">
        <v>22</v>
      </c>
      <c r="X871" t="str">
        <f t="shared" si="59"/>
        <v/>
      </c>
      <c r="Z871" t="str">
        <f t="shared" si="60"/>
        <v/>
      </c>
      <c r="AB871" s="9"/>
      <c r="AC871" t="s">
        <v>1673</v>
      </c>
      <c r="AD871">
        <f t="shared" si="61"/>
        <v>0</v>
      </c>
      <c r="AF871" s="3"/>
      <c r="AG871" t="s">
        <v>1674</v>
      </c>
      <c r="AH871" s="9" t="s">
        <v>4623</v>
      </c>
    </row>
    <row r="872" spans="1:34" ht="10.95" customHeight="1" outlineLevel="1" x14ac:dyDescent="0.25">
      <c r="A872" t="s">
        <v>1671</v>
      </c>
      <c r="C872" s="3" t="s">
        <v>12988</v>
      </c>
      <c r="D872" s="3" t="s">
        <v>5689</v>
      </c>
      <c r="E872" s="9">
        <v>1878</v>
      </c>
      <c r="F872" s="7" t="s">
        <v>22119</v>
      </c>
      <c r="G872" s="7" t="s">
        <v>131</v>
      </c>
      <c r="H872" s="8" t="s">
        <v>1673</v>
      </c>
      <c r="I872" s="8" t="s">
        <v>10934</v>
      </c>
      <c r="J872" s="19">
        <v>3</v>
      </c>
      <c r="K872" s="19" t="s">
        <v>20092</v>
      </c>
      <c r="L872" s="11"/>
      <c r="M872" s="11"/>
      <c r="N872" s="24"/>
      <c r="P872" s="32"/>
      <c r="T872" s="19"/>
      <c r="U872" s="3" t="s">
        <v>5048</v>
      </c>
      <c r="X872" t="str">
        <f t="shared" si="59"/>
        <v/>
      </c>
      <c r="Z872" t="str">
        <f t="shared" si="60"/>
        <v/>
      </c>
      <c r="AB872" s="9"/>
      <c r="AC872" t="s">
        <v>1673</v>
      </c>
      <c r="AD872">
        <f t="shared" si="61"/>
        <v>0</v>
      </c>
      <c r="AF872" s="3"/>
      <c r="AG872" t="s">
        <v>1674</v>
      </c>
      <c r="AH872" s="9" t="s">
        <v>4526</v>
      </c>
    </row>
    <row r="873" spans="1:34" ht="10.95" customHeight="1" outlineLevel="1" x14ac:dyDescent="0.25">
      <c r="A873" t="s">
        <v>1671</v>
      </c>
      <c r="C873" s="3" t="s">
        <v>12988</v>
      </c>
      <c r="D873" s="3">
        <v>21</v>
      </c>
      <c r="E873" s="9">
        <v>1878</v>
      </c>
      <c r="F873" s="7" t="s">
        <v>3424</v>
      </c>
      <c r="G873" s="7" t="s">
        <v>132</v>
      </c>
      <c r="H873" s="8" t="s">
        <v>1673</v>
      </c>
      <c r="I873" s="8" t="s">
        <v>10934</v>
      </c>
      <c r="J873" s="19">
        <v>3</v>
      </c>
      <c r="K873" s="19" t="s">
        <v>7738</v>
      </c>
      <c r="L873" s="11"/>
      <c r="M873" s="11"/>
      <c r="N873" s="24"/>
      <c r="P873" s="32"/>
      <c r="T873" s="19"/>
      <c r="U873" s="3">
        <v>23</v>
      </c>
      <c r="X873" t="str">
        <f t="shared" si="59"/>
        <v/>
      </c>
      <c r="Z873" t="str">
        <f t="shared" si="60"/>
        <v/>
      </c>
      <c r="AB873" s="9"/>
      <c r="AC873" t="s">
        <v>1673</v>
      </c>
      <c r="AD873">
        <f t="shared" si="61"/>
        <v>0</v>
      </c>
      <c r="AF873" s="3"/>
      <c r="AG873" t="s">
        <v>1674</v>
      </c>
      <c r="AH873" s="9" t="s">
        <v>4623</v>
      </c>
    </row>
    <row r="874" spans="1:34" ht="10.95" customHeight="1" outlineLevel="1" x14ac:dyDescent="0.25">
      <c r="A874" t="s">
        <v>1671</v>
      </c>
      <c r="C874" s="3" t="s">
        <v>12988</v>
      </c>
      <c r="D874" s="3">
        <v>22</v>
      </c>
      <c r="E874" s="9">
        <v>1887</v>
      </c>
      <c r="F874" s="7" t="s">
        <v>6389</v>
      </c>
      <c r="G874" s="7" t="s">
        <v>134</v>
      </c>
      <c r="H874" s="8" t="s">
        <v>1673</v>
      </c>
      <c r="I874" s="8" t="s">
        <v>10933</v>
      </c>
      <c r="J874" s="19">
        <v>1</v>
      </c>
      <c r="K874" s="19" t="s">
        <v>7736</v>
      </c>
      <c r="L874" s="11">
        <v>3</v>
      </c>
      <c r="M874" s="11"/>
      <c r="N874" s="24"/>
      <c r="P874" s="32"/>
      <c r="T874" s="19"/>
      <c r="U874" s="3">
        <v>24</v>
      </c>
      <c r="X874" t="str">
        <f t="shared" si="59"/>
        <v/>
      </c>
      <c r="Z874" t="str">
        <f t="shared" si="60"/>
        <v/>
      </c>
      <c r="AB874" s="9"/>
      <c r="AC874" t="s">
        <v>1673</v>
      </c>
      <c r="AD874">
        <f t="shared" si="61"/>
        <v>0</v>
      </c>
      <c r="AF874" s="3"/>
      <c r="AG874" t="s">
        <v>1674</v>
      </c>
      <c r="AH874" s="9" t="s">
        <v>4925</v>
      </c>
    </row>
    <row r="875" spans="1:34" ht="10.95" customHeight="1" outlineLevel="1" x14ac:dyDescent="0.25">
      <c r="A875" t="s">
        <v>1671</v>
      </c>
      <c r="C875" s="3" t="s">
        <v>12988</v>
      </c>
      <c r="D875" s="3">
        <v>23</v>
      </c>
      <c r="E875" s="9">
        <v>1887</v>
      </c>
      <c r="F875" s="7" t="s">
        <v>4735</v>
      </c>
      <c r="G875" s="7" t="s">
        <v>3832</v>
      </c>
      <c r="H875" s="8" t="s">
        <v>1673</v>
      </c>
      <c r="I875" s="8" t="s">
        <v>10933</v>
      </c>
      <c r="J875" s="19">
        <v>1</v>
      </c>
      <c r="K875" s="19" t="s">
        <v>7736</v>
      </c>
      <c r="L875" s="11">
        <v>3</v>
      </c>
      <c r="M875" s="11"/>
      <c r="N875" s="24"/>
      <c r="P875" s="32"/>
      <c r="T875" s="19"/>
      <c r="U875" s="3">
        <v>25</v>
      </c>
      <c r="X875" t="str">
        <f t="shared" si="59"/>
        <v/>
      </c>
      <c r="Z875" t="str">
        <f t="shared" si="60"/>
        <v/>
      </c>
      <c r="AB875" s="9"/>
      <c r="AC875" t="s">
        <v>1673</v>
      </c>
      <c r="AD875">
        <f t="shared" si="61"/>
        <v>0</v>
      </c>
      <c r="AF875" s="3"/>
      <c r="AG875" t="s">
        <v>1674</v>
      </c>
      <c r="AH875" s="9" t="s">
        <v>4925</v>
      </c>
    </row>
    <row r="876" spans="1:34" ht="10.95" customHeight="1" outlineLevel="1" x14ac:dyDescent="0.25">
      <c r="A876" t="s">
        <v>1671</v>
      </c>
      <c r="C876" s="3" t="s">
        <v>12988</v>
      </c>
      <c r="D876" s="3">
        <v>24</v>
      </c>
      <c r="E876" s="9">
        <v>1887</v>
      </c>
      <c r="F876" s="7" t="s">
        <v>5142</v>
      </c>
      <c r="G876" s="7" t="s">
        <v>1677</v>
      </c>
      <c r="H876" s="8" t="s">
        <v>1673</v>
      </c>
      <c r="I876" s="8" t="s">
        <v>10933</v>
      </c>
      <c r="J876" s="19">
        <v>1</v>
      </c>
      <c r="K876" s="19" t="s">
        <v>7736</v>
      </c>
      <c r="L876" s="11">
        <v>2</v>
      </c>
      <c r="M876" s="11"/>
      <c r="N876" s="24"/>
      <c r="P876" s="32"/>
      <c r="T876" s="19"/>
      <c r="U876" s="3">
        <v>26</v>
      </c>
      <c r="X876" t="str">
        <f t="shared" si="59"/>
        <v/>
      </c>
      <c r="Z876" t="str">
        <f t="shared" si="60"/>
        <v/>
      </c>
      <c r="AB876" s="9"/>
      <c r="AC876" t="s">
        <v>1673</v>
      </c>
      <c r="AD876">
        <f t="shared" si="61"/>
        <v>0</v>
      </c>
      <c r="AF876" s="3"/>
      <c r="AG876" t="s">
        <v>1674</v>
      </c>
      <c r="AH876" s="9" t="s">
        <v>4925</v>
      </c>
    </row>
    <row r="877" spans="1:34" ht="10.95" customHeight="1" outlineLevel="1" x14ac:dyDescent="0.25">
      <c r="A877" t="s">
        <v>1671</v>
      </c>
      <c r="C877" s="3" t="s">
        <v>12988</v>
      </c>
      <c r="D877" s="3">
        <v>25</v>
      </c>
      <c r="E877" s="9">
        <v>1887</v>
      </c>
      <c r="F877" s="7" t="s">
        <v>5141</v>
      </c>
      <c r="G877" s="7" t="s">
        <v>5040</v>
      </c>
      <c r="H877" s="8" t="s">
        <v>1673</v>
      </c>
      <c r="I877" s="8" t="s">
        <v>10933</v>
      </c>
      <c r="J877" s="19">
        <v>1</v>
      </c>
      <c r="K877" s="19" t="s">
        <v>7736</v>
      </c>
      <c r="L877" s="11">
        <v>3.5</v>
      </c>
      <c r="M877" s="11"/>
      <c r="N877" s="24"/>
      <c r="P877" s="32"/>
      <c r="T877" s="19"/>
      <c r="U877" s="3">
        <v>27</v>
      </c>
      <c r="X877" t="str">
        <f t="shared" si="59"/>
        <v/>
      </c>
      <c r="Z877" t="str">
        <f t="shared" si="60"/>
        <v/>
      </c>
      <c r="AB877" s="9"/>
      <c r="AC877" t="s">
        <v>1673</v>
      </c>
      <c r="AD877">
        <f t="shared" si="61"/>
        <v>0</v>
      </c>
      <c r="AF877" s="3"/>
      <c r="AG877" t="s">
        <v>1674</v>
      </c>
      <c r="AH877" s="9" t="s">
        <v>4925</v>
      </c>
    </row>
    <row r="878" spans="1:34" ht="10.95" customHeight="1" outlineLevel="1" x14ac:dyDescent="0.25">
      <c r="A878" t="s">
        <v>1671</v>
      </c>
      <c r="C878" s="3" t="s">
        <v>12988</v>
      </c>
      <c r="D878" s="3">
        <v>26</v>
      </c>
      <c r="E878" s="9">
        <v>1890</v>
      </c>
      <c r="F878" s="7" t="s">
        <v>6389</v>
      </c>
      <c r="G878" s="7" t="s">
        <v>134</v>
      </c>
      <c r="H878" s="8" t="s">
        <v>1673</v>
      </c>
      <c r="I878" s="8" t="s">
        <v>10935</v>
      </c>
      <c r="J878" s="19">
        <v>1</v>
      </c>
      <c r="K878" s="19" t="s">
        <v>7736</v>
      </c>
      <c r="L878" s="11">
        <v>3</v>
      </c>
      <c r="M878" s="11"/>
      <c r="N878" s="24"/>
      <c r="P878" s="32"/>
      <c r="T878" s="19"/>
      <c r="U878" s="3">
        <v>28</v>
      </c>
      <c r="X878" t="str">
        <f t="shared" si="59"/>
        <v/>
      </c>
      <c r="Z878" t="str">
        <f t="shared" si="60"/>
        <v/>
      </c>
      <c r="AB878" s="9"/>
      <c r="AC878" t="s">
        <v>1673</v>
      </c>
      <c r="AD878">
        <f t="shared" si="61"/>
        <v>0</v>
      </c>
      <c r="AF878" s="3"/>
      <c r="AG878" t="s">
        <v>1674</v>
      </c>
      <c r="AH878" s="9" t="s">
        <v>4925</v>
      </c>
    </row>
    <row r="879" spans="1:34" ht="10.95" customHeight="1" outlineLevel="1" x14ac:dyDescent="0.25">
      <c r="A879" t="s">
        <v>1671</v>
      </c>
      <c r="C879" s="3" t="s">
        <v>12988</v>
      </c>
      <c r="D879" s="3">
        <v>27</v>
      </c>
      <c r="E879" s="9">
        <v>1890</v>
      </c>
      <c r="F879" s="7" t="s">
        <v>4735</v>
      </c>
      <c r="G879" s="7" t="s">
        <v>3832</v>
      </c>
      <c r="H879" s="8" t="s">
        <v>1673</v>
      </c>
      <c r="I879" s="8" t="s">
        <v>10935</v>
      </c>
      <c r="J879" s="19">
        <v>1</v>
      </c>
      <c r="K879" s="19" t="s">
        <v>7736</v>
      </c>
      <c r="L879" s="11">
        <v>7</v>
      </c>
      <c r="M879" s="11"/>
      <c r="N879" s="24"/>
      <c r="P879" s="32"/>
      <c r="T879" s="19"/>
      <c r="U879" s="3">
        <v>29</v>
      </c>
      <c r="X879" t="str">
        <f t="shared" si="59"/>
        <v/>
      </c>
      <c r="Z879" t="str">
        <f t="shared" si="60"/>
        <v/>
      </c>
      <c r="AB879" s="9"/>
      <c r="AC879" t="s">
        <v>1673</v>
      </c>
      <c r="AD879">
        <f t="shared" si="61"/>
        <v>0</v>
      </c>
      <c r="AF879" s="3"/>
      <c r="AG879" t="s">
        <v>1674</v>
      </c>
      <c r="AH879" s="9" t="s">
        <v>4925</v>
      </c>
    </row>
    <row r="880" spans="1:34" ht="10.95" customHeight="1" outlineLevel="1" x14ac:dyDescent="0.25">
      <c r="A880" t="s">
        <v>1671</v>
      </c>
      <c r="C880" s="3" t="s">
        <v>12988</v>
      </c>
      <c r="D880" s="3">
        <v>28</v>
      </c>
      <c r="E880" s="9">
        <v>1890</v>
      </c>
      <c r="F880" s="7" t="s">
        <v>5142</v>
      </c>
      <c r="G880" s="7" t="s">
        <v>1677</v>
      </c>
      <c r="H880" s="8" t="s">
        <v>1673</v>
      </c>
      <c r="I880" s="8" t="s">
        <v>10935</v>
      </c>
      <c r="J880" s="19">
        <v>1</v>
      </c>
      <c r="K880" s="19" t="s">
        <v>7736</v>
      </c>
      <c r="L880" s="11">
        <v>2.5</v>
      </c>
      <c r="M880" s="11"/>
      <c r="N880" s="24"/>
      <c r="P880" s="32"/>
      <c r="T880" s="19"/>
      <c r="U880" s="3">
        <v>30</v>
      </c>
      <c r="X880" t="str">
        <f t="shared" si="59"/>
        <v/>
      </c>
      <c r="Z880" t="str">
        <f t="shared" si="60"/>
        <v/>
      </c>
      <c r="AB880" s="9"/>
      <c r="AC880" t="s">
        <v>1673</v>
      </c>
      <c r="AD880">
        <f t="shared" si="61"/>
        <v>0</v>
      </c>
      <c r="AF880" s="3"/>
      <c r="AG880" t="s">
        <v>1674</v>
      </c>
      <c r="AH880" s="9" t="s">
        <v>4925</v>
      </c>
    </row>
    <row r="881" spans="1:34" ht="10.95" customHeight="1" outlineLevel="1" x14ac:dyDescent="0.25">
      <c r="A881" t="s">
        <v>1671</v>
      </c>
      <c r="C881" s="3" t="s">
        <v>12988</v>
      </c>
      <c r="D881" s="3">
        <v>29</v>
      </c>
      <c r="E881" s="9">
        <v>1890</v>
      </c>
      <c r="F881" s="7" t="s">
        <v>5141</v>
      </c>
      <c r="G881" s="7" t="s">
        <v>5040</v>
      </c>
      <c r="H881" s="8" t="s">
        <v>1673</v>
      </c>
      <c r="I881" s="8" t="s">
        <v>10935</v>
      </c>
      <c r="J881" s="19">
        <v>1</v>
      </c>
      <c r="K881" s="19" t="s">
        <v>7736</v>
      </c>
      <c r="L881" s="11">
        <v>3</v>
      </c>
      <c r="M881" s="11"/>
      <c r="N881" s="24"/>
      <c r="P881" s="32"/>
      <c r="T881" s="19"/>
      <c r="U881" s="3">
        <v>31</v>
      </c>
      <c r="X881" t="str">
        <f t="shared" si="59"/>
        <v/>
      </c>
      <c r="Z881" t="str">
        <f t="shared" si="60"/>
        <v/>
      </c>
      <c r="AB881" s="9"/>
      <c r="AC881" t="s">
        <v>1673</v>
      </c>
      <c r="AD881">
        <f t="shared" si="61"/>
        <v>0</v>
      </c>
      <c r="AF881" s="3"/>
      <c r="AG881" t="s">
        <v>1674</v>
      </c>
      <c r="AH881" s="9" t="s">
        <v>4925</v>
      </c>
    </row>
    <row r="882" spans="1:34" ht="10.95" customHeight="1" outlineLevel="1" x14ac:dyDescent="0.25">
      <c r="A882" t="s">
        <v>1671</v>
      </c>
      <c r="C882" s="3" t="s">
        <v>12988</v>
      </c>
      <c r="D882" s="3">
        <v>30</v>
      </c>
      <c r="E882" s="9">
        <v>1890</v>
      </c>
      <c r="F882" s="7" t="s">
        <v>2977</v>
      </c>
      <c r="G882" s="7" t="s">
        <v>3833</v>
      </c>
      <c r="H882" s="8" t="s">
        <v>1673</v>
      </c>
      <c r="I882" s="8" t="s">
        <v>10935</v>
      </c>
      <c r="J882" s="19">
        <v>1</v>
      </c>
      <c r="K882" s="19" t="s">
        <v>7736</v>
      </c>
      <c r="L882" s="11">
        <v>10</v>
      </c>
      <c r="M882" s="11"/>
      <c r="N882" s="24"/>
      <c r="P882" s="32"/>
      <c r="T882" s="19"/>
      <c r="U882" s="3">
        <v>32</v>
      </c>
      <c r="X882" t="str">
        <f t="shared" si="59"/>
        <v/>
      </c>
      <c r="Z882" t="str">
        <f t="shared" si="60"/>
        <v/>
      </c>
      <c r="AB882" s="9"/>
      <c r="AC882" t="s">
        <v>1673</v>
      </c>
      <c r="AD882">
        <f t="shared" si="61"/>
        <v>0</v>
      </c>
      <c r="AF882" s="3"/>
      <c r="AG882" t="s">
        <v>1674</v>
      </c>
      <c r="AH882" s="9" t="s">
        <v>4623</v>
      </c>
    </row>
    <row r="883" spans="1:34" ht="10.95" customHeight="1" outlineLevel="1" x14ac:dyDescent="0.25">
      <c r="A883" t="s">
        <v>1671</v>
      </c>
      <c r="C883" s="3" t="s">
        <v>12988</v>
      </c>
      <c r="D883" s="3">
        <v>31</v>
      </c>
      <c r="E883" s="9">
        <v>1890</v>
      </c>
      <c r="F883" s="7" t="s">
        <v>3424</v>
      </c>
      <c r="G883" s="7" t="s">
        <v>3834</v>
      </c>
      <c r="H883" s="8" t="s">
        <v>1673</v>
      </c>
      <c r="I883" s="8" t="s">
        <v>10935</v>
      </c>
      <c r="J883" s="19">
        <v>1</v>
      </c>
      <c r="K883" s="19" t="s">
        <v>7736</v>
      </c>
      <c r="L883" s="11">
        <v>2.5</v>
      </c>
      <c r="M883" s="11"/>
      <c r="N883" s="24"/>
      <c r="P883" s="32"/>
      <c r="T883" s="19"/>
      <c r="U883" s="3">
        <v>33</v>
      </c>
      <c r="X883" t="str">
        <f t="shared" si="59"/>
        <v/>
      </c>
      <c r="Z883" t="str">
        <f t="shared" si="60"/>
        <v/>
      </c>
      <c r="AB883" s="9"/>
      <c r="AC883" t="s">
        <v>1673</v>
      </c>
      <c r="AD883">
        <f t="shared" si="61"/>
        <v>0</v>
      </c>
      <c r="AF883" s="3"/>
      <c r="AG883" t="s">
        <v>1674</v>
      </c>
      <c r="AH883" s="9" t="s">
        <v>4925</v>
      </c>
    </row>
    <row r="884" spans="1:34" ht="10.95" customHeight="1" outlineLevel="1" x14ac:dyDescent="0.25">
      <c r="A884" t="s">
        <v>1671</v>
      </c>
      <c r="C884" s="3" t="s">
        <v>12988</v>
      </c>
      <c r="D884" s="3">
        <v>32</v>
      </c>
      <c r="E884" s="9">
        <v>1890</v>
      </c>
      <c r="F884" s="7" t="s">
        <v>13518</v>
      </c>
      <c r="G884" s="7" t="s">
        <v>3835</v>
      </c>
      <c r="H884" s="8" t="s">
        <v>1673</v>
      </c>
      <c r="I884" s="8" t="s">
        <v>10935</v>
      </c>
      <c r="J884" s="19">
        <v>1</v>
      </c>
      <c r="K884" s="19" t="s">
        <v>7736</v>
      </c>
      <c r="L884" s="11">
        <v>13</v>
      </c>
      <c r="M884" s="11"/>
      <c r="N884" s="24"/>
      <c r="P884" s="32"/>
      <c r="T884" s="19"/>
      <c r="U884" s="3">
        <v>34</v>
      </c>
      <c r="X884" t="str">
        <f t="shared" si="59"/>
        <v/>
      </c>
      <c r="Z884" t="str">
        <f t="shared" si="60"/>
        <v/>
      </c>
      <c r="AB884" s="9"/>
      <c r="AC884" t="s">
        <v>1673</v>
      </c>
      <c r="AD884">
        <f t="shared" si="61"/>
        <v>0</v>
      </c>
      <c r="AF884" s="3"/>
      <c r="AG884" t="s">
        <v>1674</v>
      </c>
      <c r="AH884" s="9" t="s">
        <v>4623</v>
      </c>
    </row>
    <row r="885" spans="1:34" ht="10.95" customHeight="1" outlineLevel="1" x14ac:dyDescent="0.25">
      <c r="A885" t="s">
        <v>1671</v>
      </c>
      <c r="C885" s="3" t="s">
        <v>12988</v>
      </c>
      <c r="D885" s="3">
        <v>33</v>
      </c>
      <c r="E885" s="9">
        <v>1893</v>
      </c>
      <c r="F885" s="7" t="s">
        <v>6389</v>
      </c>
      <c r="G885" s="7" t="s">
        <v>134</v>
      </c>
      <c r="H885" s="8" t="s">
        <v>1673</v>
      </c>
      <c r="I885" s="8" t="s">
        <v>10936</v>
      </c>
      <c r="J885" s="19">
        <v>3</v>
      </c>
      <c r="K885" s="19" t="s">
        <v>7736</v>
      </c>
      <c r="L885" s="11">
        <v>5.8</v>
      </c>
      <c r="M885" s="11"/>
      <c r="N885" s="24"/>
      <c r="P885" s="32"/>
      <c r="T885" s="19"/>
      <c r="U885" s="3">
        <v>35</v>
      </c>
      <c r="X885" t="str">
        <f t="shared" si="59"/>
        <v/>
      </c>
      <c r="Z885" t="str">
        <f t="shared" si="60"/>
        <v/>
      </c>
      <c r="AB885" s="9"/>
      <c r="AC885" t="s">
        <v>1673</v>
      </c>
      <c r="AD885">
        <f t="shared" si="61"/>
        <v>0</v>
      </c>
      <c r="AF885" s="3"/>
      <c r="AG885" t="s">
        <v>1674</v>
      </c>
      <c r="AH885" s="9" t="s">
        <v>4925</v>
      </c>
    </row>
    <row r="886" spans="1:34" ht="10.95" customHeight="1" outlineLevel="1" x14ac:dyDescent="0.25">
      <c r="A886" t="s">
        <v>1671</v>
      </c>
      <c r="C886" s="3" t="s">
        <v>12988</v>
      </c>
      <c r="D886" s="3" t="s">
        <v>10937</v>
      </c>
      <c r="E886" s="9">
        <v>1893</v>
      </c>
      <c r="F886" s="7" t="s">
        <v>4218</v>
      </c>
      <c r="G886" s="7" t="s">
        <v>134</v>
      </c>
      <c r="H886" s="8" t="s">
        <v>1673</v>
      </c>
      <c r="I886" s="8" t="s">
        <v>10936</v>
      </c>
      <c r="J886" s="19">
        <v>3</v>
      </c>
      <c r="K886" s="19" t="s">
        <v>20092</v>
      </c>
      <c r="L886" s="11"/>
      <c r="M886" s="11"/>
      <c r="N886" s="24"/>
      <c r="P886" s="32"/>
      <c r="T886" s="19"/>
      <c r="U886" s="3" t="s">
        <v>4217</v>
      </c>
      <c r="W886" t="s">
        <v>7738</v>
      </c>
      <c r="X886" t="str">
        <f t="shared" si="59"/>
        <v/>
      </c>
      <c r="Z886" t="str">
        <f t="shared" si="60"/>
        <v/>
      </c>
      <c r="AB886" s="9"/>
      <c r="AC886" t="s">
        <v>1673</v>
      </c>
      <c r="AD886">
        <f t="shared" si="61"/>
        <v>0</v>
      </c>
      <c r="AF886" s="3"/>
      <c r="AG886" t="s">
        <v>1674</v>
      </c>
      <c r="AH886" s="9" t="s">
        <v>4623</v>
      </c>
    </row>
    <row r="887" spans="1:34" ht="10.95" customHeight="1" outlineLevel="1" x14ac:dyDescent="0.25">
      <c r="A887" t="s">
        <v>1671</v>
      </c>
      <c r="C887" s="3" t="s">
        <v>12988</v>
      </c>
      <c r="D887" s="3" t="s">
        <v>10938</v>
      </c>
      <c r="E887" s="9">
        <v>1893</v>
      </c>
      <c r="F887" s="7" t="s">
        <v>4220</v>
      </c>
      <c r="G887" s="7" t="s">
        <v>134</v>
      </c>
      <c r="H887" s="8" t="s">
        <v>1673</v>
      </c>
      <c r="I887" s="8" t="s">
        <v>10936</v>
      </c>
      <c r="J887" s="19">
        <v>3</v>
      </c>
      <c r="K887" s="19" t="s">
        <v>20092</v>
      </c>
      <c r="L887" s="11"/>
      <c r="M887" s="11"/>
      <c r="N887" s="24"/>
      <c r="P887" s="32"/>
      <c r="T887" s="19"/>
      <c r="U887" s="3" t="s">
        <v>4219</v>
      </c>
      <c r="W887" t="s">
        <v>7738</v>
      </c>
      <c r="X887" t="str">
        <f t="shared" si="59"/>
        <v/>
      </c>
      <c r="Z887" t="str">
        <f t="shared" si="60"/>
        <v/>
      </c>
      <c r="AB887" s="9"/>
      <c r="AC887" t="s">
        <v>1673</v>
      </c>
      <c r="AD887">
        <f t="shared" si="61"/>
        <v>0</v>
      </c>
      <c r="AF887" s="3"/>
      <c r="AG887" t="s">
        <v>1674</v>
      </c>
      <c r="AH887" s="9" t="s">
        <v>4623</v>
      </c>
    </row>
    <row r="888" spans="1:34" ht="10.95" customHeight="1" outlineLevel="1" x14ac:dyDescent="0.25">
      <c r="A888" t="s">
        <v>1671</v>
      </c>
      <c r="C888" s="3" t="s">
        <v>12988</v>
      </c>
      <c r="D888" s="3" t="s">
        <v>7608</v>
      </c>
      <c r="E888" s="9">
        <v>1893</v>
      </c>
      <c r="F888" s="7" t="s">
        <v>1644</v>
      </c>
      <c r="G888" s="7" t="s">
        <v>134</v>
      </c>
      <c r="H888" s="8" t="s">
        <v>1673</v>
      </c>
      <c r="I888" s="8" t="s">
        <v>10936</v>
      </c>
      <c r="J888" s="19">
        <v>3</v>
      </c>
      <c r="K888" s="19" t="s">
        <v>20092</v>
      </c>
      <c r="L888" s="11"/>
      <c r="M888" s="11"/>
      <c r="N888" s="24"/>
      <c r="P888" s="32"/>
      <c r="T888" s="19"/>
      <c r="U888" s="3" t="s">
        <v>1643</v>
      </c>
      <c r="W888" t="s">
        <v>7738</v>
      </c>
      <c r="X888" t="str">
        <f t="shared" si="59"/>
        <v/>
      </c>
      <c r="Z888" t="str">
        <f t="shared" si="60"/>
        <v/>
      </c>
      <c r="AB888" s="9"/>
      <c r="AC888" t="s">
        <v>1673</v>
      </c>
      <c r="AD888">
        <f t="shared" si="61"/>
        <v>0</v>
      </c>
      <c r="AF888" s="3"/>
      <c r="AG888" t="s">
        <v>1674</v>
      </c>
      <c r="AH888" s="9" t="s">
        <v>4623</v>
      </c>
    </row>
    <row r="889" spans="1:34" ht="10.95" customHeight="1" outlineLevel="1" x14ac:dyDescent="0.25">
      <c r="A889" t="s">
        <v>1671</v>
      </c>
      <c r="C889" s="3" t="s">
        <v>12988</v>
      </c>
      <c r="D889" s="3">
        <v>34</v>
      </c>
      <c r="E889" s="9">
        <v>1893</v>
      </c>
      <c r="F889" s="7" t="s">
        <v>4735</v>
      </c>
      <c r="G889" s="7" t="s">
        <v>3832</v>
      </c>
      <c r="H889" s="8" t="s">
        <v>1673</v>
      </c>
      <c r="I889" s="8" t="s">
        <v>10936</v>
      </c>
      <c r="J889" s="19">
        <v>3</v>
      </c>
      <c r="K889" s="19" t="s">
        <v>7736</v>
      </c>
      <c r="L889" s="11">
        <v>3.5</v>
      </c>
      <c r="M889" s="11"/>
      <c r="N889" s="24"/>
      <c r="P889" s="32"/>
      <c r="T889" s="19"/>
      <c r="U889" s="3">
        <v>36</v>
      </c>
      <c r="X889" t="str">
        <f t="shared" si="59"/>
        <v/>
      </c>
      <c r="Z889" t="str">
        <f t="shared" si="60"/>
        <v/>
      </c>
      <c r="AB889" s="9"/>
      <c r="AC889" t="s">
        <v>1673</v>
      </c>
      <c r="AD889">
        <f t="shared" si="61"/>
        <v>0</v>
      </c>
      <c r="AF889" s="3"/>
      <c r="AG889" t="s">
        <v>1674</v>
      </c>
      <c r="AH889" s="9" t="s">
        <v>4925</v>
      </c>
    </row>
    <row r="890" spans="1:34" ht="10.95" customHeight="1" outlineLevel="1" x14ac:dyDescent="0.25">
      <c r="A890" t="s">
        <v>1671</v>
      </c>
      <c r="C890" s="3" t="s">
        <v>12988</v>
      </c>
      <c r="D890" s="3" t="s">
        <v>10939</v>
      </c>
      <c r="E890" s="9">
        <v>1893</v>
      </c>
      <c r="F890" s="7" t="s">
        <v>1646</v>
      </c>
      <c r="G890" s="7" t="s">
        <v>1647</v>
      </c>
      <c r="H890" s="8" t="s">
        <v>1673</v>
      </c>
      <c r="I890" s="8" t="s">
        <v>10936</v>
      </c>
      <c r="J890" s="19">
        <v>3</v>
      </c>
      <c r="K890" s="19" t="s">
        <v>20092</v>
      </c>
      <c r="L890" s="11"/>
      <c r="M890" s="11"/>
      <c r="N890" s="24"/>
      <c r="P890" s="32"/>
      <c r="T890" s="19"/>
      <c r="U890" s="3" t="s">
        <v>1645</v>
      </c>
      <c r="W890" t="s">
        <v>7738</v>
      </c>
      <c r="X890" t="str">
        <f t="shared" si="59"/>
        <v/>
      </c>
      <c r="Z890" t="str">
        <f t="shared" si="60"/>
        <v/>
      </c>
      <c r="AB890" s="9"/>
      <c r="AC890" t="s">
        <v>1673</v>
      </c>
      <c r="AD890">
        <f t="shared" si="61"/>
        <v>0</v>
      </c>
      <c r="AF890" s="3"/>
      <c r="AG890" t="s">
        <v>1674</v>
      </c>
      <c r="AH890" s="9" t="s">
        <v>4623</v>
      </c>
    </row>
    <row r="891" spans="1:34" ht="10.95" customHeight="1" outlineLevel="1" x14ac:dyDescent="0.25">
      <c r="A891" t="s">
        <v>1671</v>
      </c>
      <c r="C891" s="3" t="s">
        <v>12988</v>
      </c>
      <c r="D891" s="3" t="s">
        <v>10940</v>
      </c>
      <c r="E891" s="9">
        <v>1893</v>
      </c>
      <c r="F891" s="7" t="s">
        <v>4218</v>
      </c>
      <c r="G891" s="7" t="s">
        <v>1647</v>
      </c>
      <c r="H891" s="8" t="s">
        <v>1673</v>
      </c>
      <c r="I891" s="8" t="s">
        <v>10936</v>
      </c>
      <c r="J891" s="19">
        <v>3</v>
      </c>
      <c r="K891" s="19" t="s">
        <v>20092</v>
      </c>
      <c r="L891" s="11"/>
      <c r="M891" s="11"/>
      <c r="N891" s="24"/>
      <c r="P891" s="32"/>
      <c r="T891" s="19"/>
      <c r="U891" s="3" t="s">
        <v>1648</v>
      </c>
      <c r="W891" t="s">
        <v>7738</v>
      </c>
      <c r="X891" t="str">
        <f t="shared" si="59"/>
        <v/>
      </c>
      <c r="Z891" t="str">
        <f t="shared" si="60"/>
        <v/>
      </c>
      <c r="AB891" s="9"/>
      <c r="AC891" t="s">
        <v>1673</v>
      </c>
      <c r="AD891">
        <f t="shared" si="61"/>
        <v>0</v>
      </c>
      <c r="AF891" s="3"/>
      <c r="AG891" t="s">
        <v>1674</v>
      </c>
      <c r="AH891" s="9" t="s">
        <v>4623</v>
      </c>
    </row>
    <row r="892" spans="1:34" ht="10.95" customHeight="1" outlineLevel="1" x14ac:dyDescent="0.25">
      <c r="A892" t="s">
        <v>1671</v>
      </c>
      <c r="C892" s="3" t="s">
        <v>12988</v>
      </c>
      <c r="D892" s="3">
        <v>37</v>
      </c>
      <c r="E892" s="9">
        <v>1893</v>
      </c>
      <c r="F892" s="7" t="s">
        <v>5142</v>
      </c>
      <c r="G892" s="7" t="s">
        <v>1677</v>
      </c>
      <c r="H892" s="8" t="s">
        <v>1673</v>
      </c>
      <c r="I892" s="8" t="s">
        <v>10941</v>
      </c>
      <c r="J892" s="19">
        <v>1</v>
      </c>
      <c r="K892" s="19" t="s">
        <v>7736</v>
      </c>
      <c r="L892" s="11">
        <v>4</v>
      </c>
      <c r="M892" s="11"/>
      <c r="N892" s="24"/>
      <c r="P892" s="32"/>
      <c r="T892" s="19"/>
      <c r="U892" s="3">
        <v>37</v>
      </c>
      <c r="X892" t="str">
        <f t="shared" si="59"/>
        <v/>
      </c>
      <c r="Z892" t="str">
        <f t="shared" si="60"/>
        <v/>
      </c>
      <c r="AB892" s="9"/>
      <c r="AC892" t="s">
        <v>1673</v>
      </c>
      <c r="AD892">
        <f t="shared" si="61"/>
        <v>0</v>
      </c>
      <c r="AF892" s="3"/>
      <c r="AG892" t="s">
        <v>1674</v>
      </c>
      <c r="AH892" s="9" t="s">
        <v>4925</v>
      </c>
    </row>
    <row r="893" spans="1:34" ht="10.95" customHeight="1" outlineLevel="1" x14ac:dyDescent="0.25">
      <c r="A893" t="s">
        <v>1671</v>
      </c>
      <c r="C893" s="3" t="s">
        <v>12988</v>
      </c>
      <c r="D893" s="3" t="s">
        <v>1649</v>
      </c>
      <c r="E893" s="9">
        <v>1893</v>
      </c>
      <c r="F893" s="7" t="s">
        <v>1650</v>
      </c>
      <c r="G893" s="7" t="s">
        <v>2159</v>
      </c>
      <c r="H893" s="8" t="s">
        <v>1673</v>
      </c>
      <c r="I893" s="8" t="s">
        <v>10941</v>
      </c>
      <c r="J893" s="19">
        <v>1</v>
      </c>
      <c r="K893" s="19" t="s">
        <v>20092</v>
      </c>
      <c r="L893" s="11"/>
      <c r="M893" s="11"/>
      <c r="N893" s="24"/>
      <c r="P893" s="32"/>
      <c r="T893" s="19"/>
      <c r="U893" s="3" t="s">
        <v>1649</v>
      </c>
      <c r="W893" t="s">
        <v>7738</v>
      </c>
      <c r="X893" t="str">
        <f t="shared" si="59"/>
        <v/>
      </c>
      <c r="Z893" t="str">
        <f t="shared" si="60"/>
        <v/>
      </c>
      <c r="AB893" s="9"/>
      <c r="AC893" t="s">
        <v>1673</v>
      </c>
      <c r="AD893">
        <f t="shared" si="61"/>
        <v>0</v>
      </c>
      <c r="AF893" s="3"/>
      <c r="AG893" t="s">
        <v>1674</v>
      </c>
      <c r="AH893" s="9" t="s">
        <v>4623</v>
      </c>
    </row>
    <row r="894" spans="1:34" ht="10.95" customHeight="1" outlineLevel="1" x14ac:dyDescent="0.25">
      <c r="A894" t="s">
        <v>1671</v>
      </c>
      <c r="C894" s="3" t="s">
        <v>12988</v>
      </c>
      <c r="D894" s="3" t="s">
        <v>1651</v>
      </c>
      <c r="E894" s="9">
        <v>1893</v>
      </c>
      <c r="F894" s="7" t="s">
        <v>1644</v>
      </c>
      <c r="G894" s="7" t="s">
        <v>2159</v>
      </c>
      <c r="H894" s="8" t="s">
        <v>1673</v>
      </c>
      <c r="I894" s="8" t="s">
        <v>10941</v>
      </c>
      <c r="J894" s="19">
        <v>1</v>
      </c>
      <c r="K894" s="19" t="s">
        <v>20092</v>
      </c>
      <c r="L894" s="11"/>
      <c r="M894" s="11"/>
      <c r="N894" s="24"/>
      <c r="P894" s="32"/>
      <c r="T894" s="19"/>
      <c r="U894" s="3" t="s">
        <v>1651</v>
      </c>
      <c r="W894" t="s">
        <v>7738</v>
      </c>
      <c r="X894" t="str">
        <f t="shared" si="59"/>
        <v/>
      </c>
      <c r="Z894" t="str">
        <f t="shared" si="60"/>
        <v/>
      </c>
      <c r="AB894" s="9"/>
      <c r="AC894" t="s">
        <v>1673</v>
      </c>
      <c r="AD894">
        <f t="shared" si="61"/>
        <v>0</v>
      </c>
      <c r="AF894" s="3"/>
      <c r="AG894" t="s">
        <v>1674</v>
      </c>
      <c r="AH894" s="9" t="s">
        <v>4623</v>
      </c>
    </row>
    <row r="895" spans="1:34" ht="10.95" customHeight="1" outlineLevel="1" x14ac:dyDescent="0.25">
      <c r="A895" t="s">
        <v>1671</v>
      </c>
      <c r="C895" s="3" t="s">
        <v>12988</v>
      </c>
      <c r="D895" s="3">
        <v>35</v>
      </c>
      <c r="E895" s="9">
        <v>1893</v>
      </c>
      <c r="F895" s="7" t="s">
        <v>5141</v>
      </c>
      <c r="G895" s="7" t="s">
        <v>5040</v>
      </c>
      <c r="H895" s="8" t="s">
        <v>1673</v>
      </c>
      <c r="I895" s="8" t="s">
        <v>10941</v>
      </c>
      <c r="J895" s="19">
        <v>3</v>
      </c>
      <c r="K895" s="19" t="s">
        <v>7736</v>
      </c>
      <c r="L895" s="11">
        <v>4</v>
      </c>
      <c r="M895" s="11"/>
      <c r="N895" s="24"/>
      <c r="P895" s="32"/>
      <c r="T895" s="19"/>
      <c r="U895" s="3">
        <v>38</v>
      </c>
      <c r="X895" t="str">
        <f t="shared" si="59"/>
        <v/>
      </c>
      <c r="Z895" t="str">
        <f t="shared" si="60"/>
        <v/>
      </c>
      <c r="AB895" s="9"/>
      <c r="AC895" t="s">
        <v>1673</v>
      </c>
      <c r="AD895">
        <f t="shared" si="61"/>
        <v>0</v>
      </c>
      <c r="AF895" s="3"/>
      <c r="AG895" t="s">
        <v>1674</v>
      </c>
      <c r="AH895" s="9" t="s">
        <v>4623</v>
      </c>
    </row>
    <row r="896" spans="1:34" ht="10.95" customHeight="1" outlineLevel="1" x14ac:dyDescent="0.25">
      <c r="A896" t="s">
        <v>1671</v>
      </c>
      <c r="C896" s="3" t="s">
        <v>12988</v>
      </c>
      <c r="D896" s="3" t="s">
        <v>4217</v>
      </c>
      <c r="E896" s="9">
        <v>1893</v>
      </c>
      <c r="F896" s="7" t="s">
        <v>1644</v>
      </c>
      <c r="G896" s="7" t="s">
        <v>5040</v>
      </c>
      <c r="H896" s="8" t="s">
        <v>1673</v>
      </c>
      <c r="I896" s="8" t="s">
        <v>10941</v>
      </c>
      <c r="J896" s="19">
        <v>3</v>
      </c>
      <c r="K896" s="19" t="s">
        <v>20092</v>
      </c>
      <c r="L896" s="11"/>
      <c r="M896" s="11"/>
      <c r="N896" s="24"/>
      <c r="P896" s="32"/>
      <c r="T896" s="19"/>
      <c r="U896" s="3" t="s">
        <v>5479</v>
      </c>
      <c r="W896" t="s">
        <v>7738</v>
      </c>
      <c r="X896" t="str">
        <f t="shared" si="59"/>
        <v/>
      </c>
      <c r="Z896" t="str">
        <f t="shared" si="60"/>
        <v/>
      </c>
      <c r="AB896" s="9"/>
      <c r="AC896" t="s">
        <v>1673</v>
      </c>
      <c r="AD896">
        <f t="shared" si="61"/>
        <v>0</v>
      </c>
      <c r="AF896" s="3"/>
      <c r="AG896" t="s">
        <v>1674</v>
      </c>
      <c r="AH896" s="9" t="s">
        <v>4623</v>
      </c>
    </row>
    <row r="897" spans="1:34" ht="10.95" customHeight="1" outlineLevel="1" x14ac:dyDescent="0.25">
      <c r="A897" t="s">
        <v>1671</v>
      </c>
      <c r="C897" s="3" t="s">
        <v>12988</v>
      </c>
      <c r="D897" s="3">
        <v>36</v>
      </c>
      <c r="E897" s="9">
        <v>1893</v>
      </c>
      <c r="F897" s="7" t="s">
        <v>2977</v>
      </c>
      <c r="G897" s="7" t="s">
        <v>3833</v>
      </c>
      <c r="H897" s="8" t="s">
        <v>1673</v>
      </c>
      <c r="I897" s="8" t="s">
        <v>10941</v>
      </c>
      <c r="J897" s="19">
        <v>3</v>
      </c>
      <c r="K897" s="19" t="s">
        <v>7738</v>
      </c>
      <c r="L897" s="11"/>
      <c r="M897" s="11"/>
      <c r="N897" s="24"/>
      <c r="P897" s="32"/>
      <c r="T897" s="19"/>
      <c r="U897" s="3">
        <v>39</v>
      </c>
      <c r="X897" t="str">
        <f t="shared" si="59"/>
        <v/>
      </c>
      <c r="Z897" t="str">
        <f t="shared" si="60"/>
        <v/>
      </c>
      <c r="AB897" s="9"/>
      <c r="AC897" t="s">
        <v>1673</v>
      </c>
      <c r="AD897">
        <f t="shared" si="61"/>
        <v>0</v>
      </c>
      <c r="AF897" s="3"/>
      <c r="AG897" t="s">
        <v>1674</v>
      </c>
      <c r="AH897" s="9" t="s">
        <v>4623</v>
      </c>
    </row>
    <row r="898" spans="1:34" ht="10.95" customHeight="1" outlineLevel="1" x14ac:dyDescent="0.25">
      <c r="A898" t="s">
        <v>1671</v>
      </c>
      <c r="C898" s="3" t="s">
        <v>12988</v>
      </c>
      <c r="D898" s="3" t="s">
        <v>1645</v>
      </c>
      <c r="E898" s="9">
        <v>1893</v>
      </c>
      <c r="F898" s="7" t="s">
        <v>4218</v>
      </c>
      <c r="G898" s="7" t="s">
        <v>3833</v>
      </c>
      <c r="H898" s="8" t="s">
        <v>1673</v>
      </c>
      <c r="I898" s="8" t="s">
        <v>10941</v>
      </c>
      <c r="J898" s="19">
        <v>3</v>
      </c>
      <c r="K898" s="19" t="s">
        <v>20092</v>
      </c>
      <c r="L898" s="11"/>
      <c r="M898" s="11"/>
      <c r="N898" s="24"/>
      <c r="P898" s="32"/>
      <c r="T898" s="19"/>
      <c r="U898" s="3" t="s">
        <v>5480</v>
      </c>
      <c r="W898" t="s">
        <v>7738</v>
      </c>
      <c r="X898" t="str">
        <f t="shared" ref="X898:X961" si="62">IF(COUNTIF(F898,"*fdc*"),1,"")</f>
        <v/>
      </c>
      <c r="Z898" t="str">
        <f t="shared" ref="Z898:Z961" si="63">IF(COUNTIF(F898,"*s/s*"),1,"")</f>
        <v/>
      </c>
      <c r="AB898" s="9"/>
      <c r="AC898" t="s">
        <v>1673</v>
      </c>
      <c r="AD898">
        <f t="shared" si="61"/>
        <v>0</v>
      </c>
      <c r="AF898" s="3"/>
      <c r="AG898" t="s">
        <v>1674</v>
      </c>
      <c r="AH898" s="9" t="s">
        <v>4526</v>
      </c>
    </row>
    <row r="899" spans="1:34" ht="10.95" customHeight="1" outlineLevel="1" x14ac:dyDescent="0.25">
      <c r="A899" t="s">
        <v>1671</v>
      </c>
      <c r="C899" s="3" t="s">
        <v>12988</v>
      </c>
      <c r="D899" s="3" t="s">
        <v>1648</v>
      </c>
      <c r="E899" s="9">
        <v>1893</v>
      </c>
      <c r="F899" s="7" t="s">
        <v>5482</v>
      </c>
      <c r="G899" s="7" t="s">
        <v>3833</v>
      </c>
      <c r="H899" s="8" t="s">
        <v>1673</v>
      </c>
      <c r="I899" s="8" t="s">
        <v>10941</v>
      </c>
      <c r="J899" s="19">
        <v>3</v>
      </c>
      <c r="K899" s="19" t="s">
        <v>20092</v>
      </c>
      <c r="L899" s="11"/>
      <c r="M899" s="11"/>
      <c r="N899" s="24"/>
      <c r="P899" s="32"/>
      <c r="T899" s="19"/>
      <c r="U899" s="3" t="s">
        <v>5481</v>
      </c>
      <c r="W899" t="s">
        <v>7738</v>
      </c>
      <c r="X899" t="str">
        <f t="shared" si="62"/>
        <v/>
      </c>
      <c r="Z899" t="str">
        <f t="shared" si="63"/>
        <v/>
      </c>
      <c r="AB899" s="9"/>
      <c r="AC899" t="s">
        <v>1673</v>
      </c>
      <c r="AD899">
        <f t="shared" si="61"/>
        <v>0</v>
      </c>
      <c r="AF899" s="3"/>
      <c r="AG899" t="s">
        <v>1674</v>
      </c>
      <c r="AH899" s="9" t="s">
        <v>4526</v>
      </c>
    </row>
    <row r="900" spans="1:34" ht="10.95" customHeight="1" outlineLevel="1" x14ac:dyDescent="0.25">
      <c r="A900" t="s">
        <v>1671</v>
      </c>
      <c r="C900" s="3" t="s">
        <v>12988</v>
      </c>
      <c r="D900" s="3">
        <v>38</v>
      </c>
      <c r="E900" s="9">
        <v>1894</v>
      </c>
      <c r="F900" s="7" t="s">
        <v>6389</v>
      </c>
      <c r="G900" s="7" t="s">
        <v>5223</v>
      </c>
      <c r="H900" s="8" t="s">
        <v>1673</v>
      </c>
      <c r="I900" s="8" t="s">
        <v>10942</v>
      </c>
      <c r="J900" s="19">
        <v>1</v>
      </c>
      <c r="K900" s="19" t="s">
        <v>7736</v>
      </c>
      <c r="L900" s="11">
        <v>1.65</v>
      </c>
      <c r="M900" s="11"/>
      <c r="N900" s="24"/>
      <c r="P900" s="32"/>
      <c r="T900" s="19"/>
      <c r="U900" s="3">
        <v>40</v>
      </c>
      <c r="X900" t="str">
        <f t="shared" si="62"/>
        <v/>
      </c>
      <c r="Z900" t="str">
        <f t="shared" si="63"/>
        <v/>
      </c>
      <c r="AB900" s="9"/>
      <c r="AC900" t="s">
        <v>1673</v>
      </c>
      <c r="AD900">
        <f t="shared" si="61"/>
        <v>0</v>
      </c>
      <c r="AF900" s="3"/>
      <c r="AG900" t="s">
        <v>1674</v>
      </c>
      <c r="AH900" s="9" t="s">
        <v>4613</v>
      </c>
    </row>
    <row r="901" spans="1:34" ht="10.95" customHeight="1" outlineLevel="1" x14ac:dyDescent="0.25">
      <c r="A901" t="s">
        <v>1671</v>
      </c>
      <c r="C901" s="3" t="s">
        <v>12988</v>
      </c>
      <c r="D901" s="3">
        <v>39</v>
      </c>
      <c r="E901" s="9">
        <v>1894</v>
      </c>
      <c r="F901" s="7" t="s">
        <v>4735</v>
      </c>
      <c r="G901" s="7" t="s">
        <v>5483</v>
      </c>
      <c r="H901" s="8" t="s">
        <v>1673</v>
      </c>
      <c r="I901" s="8" t="s">
        <v>10942</v>
      </c>
      <c r="J901" s="19">
        <v>1</v>
      </c>
      <c r="K901" s="19" t="s">
        <v>7736</v>
      </c>
      <c r="L901" s="11">
        <v>0.8</v>
      </c>
      <c r="M901" s="11"/>
      <c r="N901" s="24"/>
      <c r="P901" s="32"/>
      <c r="T901" s="19"/>
      <c r="U901" s="3">
        <v>41</v>
      </c>
      <c r="X901" t="str">
        <f t="shared" si="62"/>
        <v/>
      </c>
      <c r="Z901" t="str">
        <f t="shared" si="63"/>
        <v/>
      </c>
      <c r="AB901" s="9"/>
      <c r="AC901" t="s">
        <v>1673</v>
      </c>
      <c r="AD901">
        <f t="shared" si="61"/>
        <v>0</v>
      </c>
      <c r="AF901" s="3"/>
      <c r="AG901" t="s">
        <v>1674</v>
      </c>
      <c r="AH901" s="9" t="s">
        <v>4613</v>
      </c>
    </row>
    <row r="902" spans="1:34" ht="10.95" customHeight="1" outlineLevel="1" x14ac:dyDescent="0.25">
      <c r="A902" t="s">
        <v>1671</v>
      </c>
      <c r="C902" s="3" t="s">
        <v>12988</v>
      </c>
      <c r="D902" s="3">
        <v>40</v>
      </c>
      <c r="E902" s="9">
        <v>1894</v>
      </c>
      <c r="F902" s="7" t="s">
        <v>5142</v>
      </c>
      <c r="G902" s="7" t="s">
        <v>6507</v>
      </c>
      <c r="H902" s="8" t="s">
        <v>1673</v>
      </c>
      <c r="I902" s="8" t="s">
        <v>10942</v>
      </c>
      <c r="J902" s="19">
        <v>1</v>
      </c>
      <c r="K902" s="19" t="s">
        <v>7736</v>
      </c>
      <c r="L902" s="11">
        <v>1.65</v>
      </c>
      <c r="M902" s="11"/>
      <c r="N902" s="24"/>
      <c r="P902" s="32"/>
      <c r="T902" s="19"/>
      <c r="U902" s="3">
        <v>42</v>
      </c>
      <c r="X902" t="str">
        <f t="shared" si="62"/>
        <v/>
      </c>
      <c r="Z902" t="str">
        <f t="shared" si="63"/>
        <v/>
      </c>
      <c r="AB902" s="9"/>
      <c r="AC902" t="s">
        <v>1673</v>
      </c>
      <c r="AD902">
        <f t="shared" si="61"/>
        <v>0</v>
      </c>
      <c r="AF902" s="3"/>
      <c r="AG902" t="s">
        <v>1674</v>
      </c>
      <c r="AH902" s="9" t="s">
        <v>4613</v>
      </c>
    </row>
    <row r="903" spans="1:34" ht="10.95" customHeight="1" outlineLevel="1" x14ac:dyDescent="0.25">
      <c r="A903" t="s">
        <v>1671</v>
      </c>
      <c r="C903" s="3" t="s">
        <v>12988</v>
      </c>
      <c r="D903" s="3">
        <v>41</v>
      </c>
      <c r="E903" s="9">
        <v>1894</v>
      </c>
      <c r="F903" s="7" t="s">
        <v>5141</v>
      </c>
      <c r="G903" s="7" t="s">
        <v>5484</v>
      </c>
      <c r="H903" s="8" t="s">
        <v>1673</v>
      </c>
      <c r="I903" s="8" t="s">
        <v>10942</v>
      </c>
      <c r="J903" s="19">
        <v>1</v>
      </c>
      <c r="K903" s="19" t="s">
        <v>7736</v>
      </c>
      <c r="L903" s="11">
        <v>1.65</v>
      </c>
      <c r="M903" s="11"/>
      <c r="N903" s="24"/>
      <c r="P903" s="32"/>
      <c r="T903" s="19"/>
      <c r="U903" s="3">
        <v>43</v>
      </c>
      <c r="X903" t="str">
        <f t="shared" si="62"/>
        <v/>
      </c>
      <c r="Z903" t="str">
        <f t="shared" si="63"/>
        <v/>
      </c>
      <c r="AB903" s="9"/>
      <c r="AC903" t="s">
        <v>1673</v>
      </c>
      <c r="AD903">
        <f t="shared" si="61"/>
        <v>0</v>
      </c>
      <c r="AF903" s="3"/>
      <c r="AG903" t="s">
        <v>1674</v>
      </c>
      <c r="AH903" s="9" t="s">
        <v>4613</v>
      </c>
    </row>
    <row r="904" spans="1:34" ht="10.95" customHeight="1" outlineLevel="1" x14ac:dyDescent="0.25">
      <c r="A904" t="s">
        <v>1671</v>
      </c>
      <c r="C904" s="3" t="s">
        <v>12988</v>
      </c>
      <c r="D904" s="3">
        <v>42</v>
      </c>
      <c r="E904" s="9">
        <v>1894</v>
      </c>
      <c r="F904" s="7" t="s">
        <v>2977</v>
      </c>
      <c r="G904" s="7" t="s">
        <v>5485</v>
      </c>
      <c r="H904" s="8" t="s">
        <v>1673</v>
      </c>
      <c r="I904" s="8" t="s">
        <v>10942</v>
      </c>
      <c r="J904" s="19">
        <v>1</v>
      </c>
      <c r="K904" s="19" t="s">
        <v>7736</v>
      </c>
      <c r="L904" s="11">
        <v>12.1</v>
      </c>
      <c r="M904" s="11"/>
      <c r="N904" s="24"/>
      <c r="P904" s="32"/>
      <c r="T904" s="19"/>
      <c r="U904" s="3">
        <v>44</v>
      </c>
      <c r="X904" t="str">
        <f t="shared" si="62"/>
        <v/>
      </c>
      <c r="Z904" t="str">
        <f t="shared" si="63"/>
        <v/>
      </c>
      <c r="AB904" s="9"/>
      <c r="AC904" t="s">
        <v>1673</v>
      </c>
      <c r="AD904">
        <f t="shared" si="61"/>
        <v>0</v>
      </c>
      <c r="AF904" s="3"/>
      <c r="AG904" t="s">
        <v>1674</v>
      </c>
      <c r="AH904" s="9" t="s">
        <v>4925</v>
      </c>
    </row>
    <row r="905" spans="1:34" ht="10.95" customHeight="1" outlineLevel="1" x14ac:dyDescent="0.25">
      <c r="A905" t="s">
        <v>1671</v>
      </c>
      <c r="C905" s="3" t="s">
        <v>12988</v>
      </c>
      <c r="D905" s="3">
        <v>43</v>
      </c>
      <c r="E905" s="9">
        <v>1894</v>
      </c>
      <c r="F905" s="7" t="s">
        <v>3424</v>
      </c>
      <c r="G905" s="7" t="s">
        <v>1510</v>
      </c>
      <c r="H905" s="8" t="s">
        <v>1673</v>
      </c>
      <c r="I905" s="8" t="s">
        <v>10942</v>
      </c>
      <c r="J905" s="19">
        <v>1</v>
      </c>
      <c r="K905" s="19" t="s">
        <v>7736</v>
      </c>
      <c r="L905" s="11">
        <v>14</v>
      </c>
      <c r="M905" s="11"/>
      <c r="N905" s="24"/>
      <c r="P905" s="32"/>
      <c r="T905" s="19"/>
      <c r="U905" s="3">
        <v>45</v>
      </c>
      <c r="X905" t="str">
        <f t="shared" si="62"/>
        <v/>
      </c>
      <c r="Z905" t="str">
        <f t="shared" si="63"/>
        <v/>
      </c>
      <c r="AB905" s="9"/>
      <c r="AC905" t="s">
        <v>1673</v>
      </c>
      <c r="AD905">
        <f t="shared" si="61"/>
        <v>0</v>
      </c>
      <c r="AF905" s="3"/>
      <c r="AG905" t="s">
        <v>1674</v>
      </c>
      <c r="AH905" s="9" t="s">
        <v>4925</v>
      </c>
    </row>
    <row r="906" spans="1:34" ht="10.95" customHeight="1" outlineLevel="1" x14ac:dyDescent="0.25">
      <c r="A906" t="s">
        <v>1671</v>
      </c>
      <c r="C906" s="3" t="s">
        <v>12988</v>
      </c>
      <c r="D906" s="3">
        <v>44</v>
      </c>
      <c r="E906" s="9">
        <v>1894</v>
      </c>
      <c r="F906" s="7" t="s">
        <v>13518</v>
      </c>
      <c r="G906" s="7" t="s">
        <v>1511</v>
      </c>
      <c r="H906" s="8" t="s">
        <v>1673</v>
      </c>
      <c r="I906" s="8" t="s">
        <v>10942</v>
      </c>
      <c r="J906" s="19">
        <v>1</v>
      </c>
      <c r="K906" s="19" t="s">
        <v>7736</v>
      </c>
      <c r="L906" s="11">
        <v>3.5</v>
      </c>
      <c r="M906" s="11"/>
      <c r="N906" s="24"/>
      <c r="P906" s="32"/>
      <c r="T906" s="19"/>
      <c r="U906" s="3">
        <v>46</v>
      </c>
      <c r="X906" t="str">
        <f t="shared" si="62"/>
        <v/>
      </c>
      <c r="Z906" t="str">
        <f t="shared" si="63"/>
        <v/>
      </c>
      <c r="AB906" s="9"/>
      <c r="AC906" t="s">
        <v>1673</v>
      </c>
      <c r="AD906">
        <f t="shared" si="61"/>
        <v>0</v>
      </c>
      <c r="AF906" s="3"/>
      <c r="AG906" t="s">
        <v>1674</v>
      </c>
      <c r="AH906" s="9" t="s">
        <v>4925</v>
      </c>
    </row>
    <row r="907" spans="1:34" ht="10.95" customHeight="1" outlineLevel="1" x14ac:dyDescent="0.25">
      <c r="A907" t="s">
        <v>1671</v>
      </c>
      <c r="C907" s="3" t="s">
        <v>12988</v>
      </c>
      <c r="D907" s="3">
        <v>45</v>
      </c>
      <c r="E907" s="9">
        <v>1897</v>
      </c>
      <c r="F907" s="7" t="s">
        <v>6389</v>
      </c>
      <c r="G907" s="7" t="s">
        <v>5223</v>
      </c>
      <c r="H907" s="8" t="s">
        <v>1673</v>
      </c>
      <c r="I907" s="8" t="s">
        <v>10943</v>
      </c>
      <c r="J907" s="19">
        <v>1</v>
      </c>
      <c r="K907" s="19" t="s">
        <v>7736</v>
      </c>
      <c r="L907" s="11">
        <v>0.5</v>
      </c>
      <c r="M907" s="11"/>
      <c r="N907" s="24"/>
      <c r="P907" s="32"/>
      <c r="T907" s="19"/>
      <c r="U907" s="3"/>
      <c r="X907" t="str">
        <f t="shared" si="62"/>
        <v/>
      </c>
      <c r="Z907" t="str">
        <f t="shared" si="63"/>
        <v/>
      </c>
      <c r="AB907" s="9"/>
      <c r="AC907" t="s">
        <v>1673</v>
      </c>
      <c r="AD907">
        <f t="shared" si="61"/>
        <v>0</v>
      </c>
      <c r="AF907" s="3"/>
      <c r="AH907" s="9"/>
    </row>
    <row r="908" spans="1:34" ht="10.95" customHeight="1" outlineLevel="1" x14ac:dyDescent="0.25">
      <c r="A908" t="s">
        <v>1671</v>
      </c>
      <c r="C908" s="3" t="s">
        <v>12988</v>
      </c>
      <c r="D908" s="3">
        <v>46</v>
      </c>
      <c r="E908" s="9">
        <v>1897</v>
      </c>
      <c r="F908" s="7" t="s">
        <v>4735</v>
      </c>
      <c r="G908" s="7" t="s">
        <v>5483</v>
      </c>
      <c r="H908" s="8" t="s">
        <v>1673</v>
      </c>
      <c r="I908" s="8" t="s">
        <v>10943</v>
      </c>
      <c r="J908" s="19">
        <v>1</v>
      </c>
      <c r="K908" s="19" t="s">
        <v>7736</v>
      </c>
      <c r="L908" s="11">
        <v>1.8</v>
      </c>
      <c r="M908" s="11"/>
      <c r="N908" s="24"/>
      <c r="P908" s="32"/>
      <c r="T908" s="19"/>
      <c r="U908" s="3">
        <v>41</v>
      </c>
      <c r="X908" t="str">
        <f t="shared" si="62"/>
        <v/>
      </c>
      <c r="Z908" t="str">
        <f t="shared" si="63"/>
        <v/>
      </c>
      <c r="AB908" s="9"/>
      <c r="AC908" t="s">
        <v>1673</v>
      </c>
      <c r="AD908">
        <f t="shared" si="61"/>
        <v>0</v>
      </c>
      <c r="AF908" s="3"/>
      <c r="AH908" s="9"/>
    </row>
    <row r="909" spans="1:34" ht="10.95" customHeight="1" outlineLevel="1" x14ac:dyDescent="0.25">
      <c r="A909" t="s">
        <v>1671</v>
      </c>
      <c r="C909" s="3" t="s">
        <v>12988</v>
      </c>
      <c r="D909" s="3">
        <v>47</v>
      </c>
      <c r="E909" s="9">
        <v>1897</v>
      </c>
      <c r="F909" s="7" t="s">
        <v>5142</v>
      </c>
      <c r="G909" s="7" t="s">
        <v>6507</v>
      </c>
      <c r="H909" s="8" t="s">
        <v>1673</v>
      </c>
      <c r="I909" s="8" t="s">
        <v>10943</v>
      </c>
      <c r="J909" s="19">
        <v>1</v>
      </c>
      <c r="K909" s="19" t="s">
        <v>7736</v>
      </c>
      <c r="L909" s="11">
        <v>0.4</v>
      </c>
      <c r="M909" s="11"/>
      <c r="N909" s="24"/>
      <c r="P909" s="32"/>
      <c r="T909" s="19"/>
      <c r="U909" s="3">
        <v>42</v>
      </c>
      <c r="X909" t="str">
        <f t="shared" si="62"/>
        <v/>
      </c>
      <c r="Z909" t="str">
        <f t="shared" si="63"/>
        <v/>
      </c>
      <c r="AB909" s="9"/>
      <c r="AC909" t="s">
        <v>1673</v>
      </c>
      <c r="AD909">
        <f t="shared" si="61"/>
        <v>0</v>
      </c>
      <c r="AF909" s="3"/>
      <c r="AH909" s="9"/>
    </row>
    <row r="910" spans="1:34" ht="10.95" customHeight="1" outlineLevel="1" x14ac:dyDescent="0.25">
      <c r="A910" t="s">
        <v>1671</v>
      </c>
      <c r="C910" s="3" t="s">
        <v>12988</v>
      </c>
      <c r="D910" s="3">
        <v>48</v>
      </c>
      <c r="E910" s="9">
        <v>1897</v>
      </c>
      <c r="F910" s="7" t="s">
        <v>5141</v>
      </c>
      <c r="G910" s="7" t="s">
        <v>5484</v>
      </c>
      <c r="H910" s="8" t="s">
        <v>1673</v>
      </c>
      <c r="I910" s="8" t="s">
        <v>10943</v>
      </c>
      <c r="J910" s="19">
        <v>1</v>
      </c>
      <c r="K910" s="19" t="s">
        <v>7736</v>
      </c>
      <c r="L910" s="11">
        <v>0.8</v>
      </c>
      <c r="M910" s="11"/>
      <c r="N910" s="24"/>
      <c r="P910" s="32"/>
      <c r="T910" s="19"/>
      <c r="U910" s="3">
        <v>43</v>
      </c>
      <c r="X910" t="str">
        <f t="shared" si="62"/>
        <v/>
      </c>
      <c r="Z910" t="str">
        <f t="shared" si="63"/>
        <v/>
      </c>
      <c r="AB910" s="9"/>
      <c r="AC910" t="s">
        <v>1673</v>
      </c>
      <c r="AD910">
        <f t="shared" si="61"/>
        <v>0</v>
      </c>
      <c r="AF910" s="3"/>
      <c r="AH910" s="9"/>
    </row>
    <row r="911" spans="1:34" ht="10.95" customHeight="1" outlineLevel="1" x14ac:dyDescent="0.25">
      <c r="A911" t="s">
        <v>1671</v>
      </c>
      <c r="C911" s="3" t="s">
        <v>12988</v>
      </c>
      <c r="D911" s="3">
        <v>49</v>
      </c>
      <c r="E911" s="9">
        <v>1897</v>
      </c>
      <c r="F911" s="7" t="s">
        <v>2977</v>
      </c>
      <c r="G911" s="7" t="s">
        <v>5485</v>
      </c>
      <c r="H911" s="8" t="s">
        <v>1673</v>
      </c>
      <c r="I911" s="8" t="s">
        <v>10943</v>
      </c>
      <c r="J911" s="19">
        <v>1</v>
      </c>
      <c r="K911" s="19" t="s">
        <v>7736</v>
      </c>
      <c r="L911" s="11">
        <v>4</v>
      </c>
      <c r="M911" s="11"/>
      <c r="N911" s="24"/>
      <c r="P911" s="32"/>
      <c r="T911" s="19"/>
      <c r="U911" s="3">
        <v>44</v>
      </c>
      <c r="X911" t="str">
        <f t="shared" si="62"/>
        <v/>
      </c>
      <c r="Z911" t="str">
        <f t="shared" si="63"/>
        <v/>
      </c>
      <c r="AB911" s="9"/>
      <c r="AC911" t="s">
        <v>1673</v>
      </c>
      <c r="AD911">
        <f t="shared" si="61"/>
        <v>0</v>
      </c>
      <c r="AF911" s="3"/>
      <c r="AH911" s="9"/>
    </row>
    <row r="912" spans="1:34" ht="10.95" customHeight="1" outlineLevel="1" x14ac:dyDescent="0.25">
      <c r="A912" t="s">
        <v>1671</v>
      </c>
      <c r="C912" s="3" t="s">
        <v>12988</v>
      </c>
      <c r="D912" s="3">
        <v>50</v>
      </c>
      <c r="E912" s="9">
        <v>1897</v>
      </c>
      <c r="F912" s="7" t="s">
        <v>3424</v>
      </c>
      <c r="G912" s="7" t="s">
        <v>1510</v>
      </c>
      <c r="H912" s="8" t="s">
        <v>1673</v>
      </c>
      <c r="I912" s="8" t="s">
        <v>10943</v>
      </c>
      <c r="J912" s="19">
        <v>1</v>
      </c>
      <c r="K912" s="19" t="s">
        <v>7736</v>
      </c>
      <c r="L912" s="11">
        <v>3</v>
      </c>
      <c r="M912" s="11"/>
      <c r="N912" s="24"/>
      <c r="P912" s="32"/>
      <c r="T912" s="19"/>
      <c r="U912" s="3">
        <v>45</v>
      </c>
      <c r="W912" t="s">
        <v>7738</v>
      </c>
      <c r="X912" t="str">
        <f t="shared" si="62"/>
        <v/>
      </c>
      <c r="Z912" t="str">
        <f t="shared" si="63"/>
        <v/>
      </c>
      <c r="AB912" s="9"/>
      <c r="AC912" t="s">
        <v>1673</v>
      </c>
      <c r="AD912">
        <f t="shared" si="61"/>
        <v>0</v>
      </c>
      <c r="AF912" s="3"/>
      <c r="AH912" s="9"/>
    </row>
    <row r="913" spans="1:34" ht="10.95" customHeight="1" outlineLevel="1" x14ac:dyDescent="0.25">
      <c r="A913" t="s">
        <v>1671</v>
      </c>
      <c r="C913" s="3" t="s">
        <v>12988</v>
      </c>
      <c r="D913" s="3">
        <v>51</v>
      </c>
      <c r="E913" s="9">
        <v>1897</v>
      </c>
      <c r="F913" s="7" t="s">
        <v>13518</v>
      </c>
      <c r="G913" s="7" t="s">
        <v>1511</v>
      </c>
      <c r="H913" s="8" t="s">
        <v>1673</v>
      </c>
      <c r="I913" s="8" t="s">
        <v>10943</v>
      </c>
      <c r="J913" s="19">
        <v>1</v>
      </c>
      <c r="K913" s="19" t="s">
        <v>7736</v>
      </c>
      <c r="L913" s="11">
        <v>0.8</v>
      </c>
      <c r="M913" s="11"/>
      <c r="N913" s="24"/>
      <c r="P913" s="32"/>
      <c r="T913" s="19"/>
      <c r="U913" s="3">
        <v>46</v>
      </c>
      <c r="X913" t="str">
        <f t="shared" si="62"/>
        <v/>
      </c>
      <c r="Z913" t="str">
        <f t="shared" si="63"/>
        <v/>
      </c>
      <c r="AB913" s="9"/>
      <c r="AC913" t="s">
        <v>1673</v>
      </c>
      <c r="AD913">
        <f t="shared" si="61"/>
        <v>0</v>
      </c>
      <c r="AF913" s="3"/>
      <c r="AH913" s="9"/>
    </row>
    <row r="914" spans="1:34" ht="10.95" customHeight="1" outlineLevel="1" x14ac:dyDescent="0.25">
      <c r="A914" t="s">
        <v>1671</v>
      </c>
      <c r="C914" s="3" t="s">
        <v>12988</v>
      </c>
      <c r="D914" s="3">
        <v>60</v>
      </c>
      <c r="E914" s="9">
        <v>1899</v>
      </c>
      <c r="F914" s="7" t="s">
        <v>22120</v>
      </c>
      <c r="G914" s="7" t="s">
        <v>5223</v>
      </c>
      <c r="H914" s="8" t="s">
        <v>1673</v>
      </c>
      <c r="I914" s="8" t="s">
        <v>10944</v>
      </c>
      <c r="J914" s="19">
        <v>1</v>
      </c>
      <c r="K914" s="19" t="s">
        <v>7738</v>
      </c>
      <c r="L914" s="11"/>
      <c r="M914" s="11"/>
      <c r="N914" s="24"/>
      <c r="P914" s="32"/>
      <c r="T914" s="19"/>
      <c r="U914" s="3"/>
      <c r="X914" t="str">
        <f t="shared" si="62"/>
        <v/>
      </c>
      <c r="Z914" t="str">
        <f t="shared" si="63"/>
        <v/>
      </c>
      <c r="AB914" s="9"/>
      <c r="AC914" t="s">
        <v>1673</v>
      </c>
      <c r="AD914">
        <f t="shared" si="61"/>
        <v>0</v>
      </c>
      <c r="AF914" s="3"/>
      <c r="AH914" s="9"/>
    </row>
    <row r="915" spans="1:34" ht="10.95" customHeight="1" outlineLevel="1" x14ac:dyDescent="0.25">
      <c r="A915" t="s">
        <v>1671</v>
      </c>
      <c r="C915" s="3" t="s">
        <v>12988</v>
      </c>
      <c r="D915" s="3">
        <v>61</v>
      </c>
      <c r="E915" s="9">
        <v>1899</v>
      </c>
      <c r="F915" s="7" t="s">
        <v>22121</v>
      </c>
      <c r="G915" s="7" t="s">
        <v>5483</v>
      </c>
      <c r="H915" s="8" t="s">
        <v>1673</v>
      </c>
      <c r="I915" s="8" t="s">
        <v>10944</v>
      </c>
      <c r="J915" s="19">
        <v>1</v>
      </c>
      <c r="K915" s="19" t="s">
        <v>7738</v>
      </c>
      <c r="L915" s="11"/>
      <c r="M915" s="11"/>
      <c r="N915" s="24"/>
      <c r="P915" s="32"/>
      <c r="T915" s="19"/>
      <c r="U915" s="3"/>
      <c r="X915" t="str">
        <f t="shared" si="62"/>
        <v/>
      </c>
      <c r="Z915" t="str">
        <f t="shared" si="63"/>
        <v/>
      </c>
      <c r="AB915" s="9"/>
      <c r="AC915" t="s">
        <v>1673</v>
      </c>
      <c r="AD915">
        <f t="shared" si="61"/>
        <v>0</v>
      </c>
      <c r="AF915" s="3"/>
      <c r="AH915" s="9"/>
    </row>
    <row r="916" spans="1:34" ht="10.95" customHeight="1" outlineLevel="1" x14ac:dyDescent="0.25">
      <c r="A916" t="s">
        <v>1671</v>
      </c>
      <c r="C916" s="3" t="s">
        <v>12988</v>
      </c>
      <c r="D916" s="3">
        <v>62</v>
      </c>
      <c r="E916" s="9">
        <v>1899</v>
      </c>
      <c r="F916" s="7" t="s">
        <v>22122</v>
      </c>
      <c r="G916" s="7" t="s">
        <v>6507</v>
      </c>
      <c r="H916" s="8" t="s">
        <v>1673</v>
      </c>
      <c r="I916" s="8" t="s">
        <v>10944</v>
      </c>
      <c r="J916" s="19">
        <v>1</v>
      </c>
      <c r="K916" s="19" t="s">
        <v>7738</v>
      </c>
      <c r="L916" s="11"/>
      <c r="M916" s="11"/>
      <c r="N916" s="24"/>
      <c r="P916" s="32"/>
      <c r="T916" s="19"/>
      <c r="U916" s="3"/>
      <c r="X916" t="str">
        <f t="shared" si="62"/>
        <v/>
      </c>
      <c r="Z916" t="str">
        <f t="shared" si="63"/>
        <v/>
      </c>
      <c r="AB916" s="9"/>
      <c r="AC916" t="s">
        <v>1673</v>
      </c>
      <c r="AD916">
        <f t="shared" si="61"/>
        <v>0</v>
      </c>
      <c r="AF916" s="3"/>
      <c r="AH916" s="9"/>
    </row>
    <row r="917" spans="1:34" ht="10.95" customHeight="1" outlineLevel="1" x14ac:dyDescent="0.25">
      <c r="A917" t="s">
        <v>1671</v>
      </c>
      <c r="C917" s="3" t="s">
        <v>12988</v>
      </c>
      <c r="D917" s="3">
        <v>63</v>
      </c>
      <c r="E917" s="9">
        <v>1899</v>
      </c>
      <c r="F917" s="7" t="s">
        <v>22123</v>
      </c>
      <c r="G917" s="7" t="s">
        <v>5484</v>
      </c>
      <c r="H917" s="8" t="s">
        <v>1673</v>
      </c>
      <c r="I917" s="8" t="s">
        <v>10944</v>
      </c>
      <c r="J917" s="19">
        <v>1</v>
      </c>
      <c r="K917" s="19" t="s">
        <v>7738</v>
      </c>
      <c r="L917" s="11"/>
      <c r="M917" s="11"/>
      <c r="N917" s="24"/>
      <c r="P917" s="32"/>
      <c r="T917" s="19"/>
      <c r="U917" s="3"/>
      <c r="X917" t="str">
        <f t="shared" si="62"/>
        <v/>
      </c>
      <c r="Z917" t="str">
        <f t="shared" si="63"/>
        <v/>
      </c>
      <c r="AB917" s="9"/>
      <c r="AC917" t="s">
        <v>1673</v>
      </c>
      <c r="AD917">
        <f t="shared" si="61"/>
        <v>0</v>
      </c>
      <c r="AF917" s="3"/>
      <c r="AH917" s="9"/>
    </row>
    <row r="918" spans="1:34" ht="10.95" customHeight="1" outlineLevel="1" x14ac:dyDescent="0.25">
      <c r="A918" t="s">
        <v>1671</v>
      </c>
      <c r="C918" s="3" t="s">
        <v>12988</v>
      </c>
      <c r="D918" s="3">
        <v>64</v>
      </c>
      <c r="E918" s="9">
        <v>1899</v>
      </c>
      <c r="F918" s="7" t="s">
        <v>22124</v>
      </c>
      <c r="G918" s="7" t="s">
        <v>5485</v>
      </c>
      <c r="H918" s="8" t="s">
        <v>1673</v>
      </c>
      <c r="I918" s="8" t="s">
        <v>10944</v>
      </c>
      <c r="J918" s="19">
        <v>1</v>
      </c>
      <c r="K918" s="19" t="s">
        <v>123</v>
      </c>
      <c r="L918" s="11"/>
      <c r="M918" s="11"/>
      <c r="N918" s="24"/>
      <c r="P918" s="32"/>
      <c r="T918" s="19"/>
      <c r="U918" s="3"/>
      <c r="X918" t="str">
        <f t="shared" si="62"/>
        <v/>
      </c>
      <c r="Z918" t="str">
        <f t="shared" si="63"/>
        <v/>
      </c>
      <c r="AB918" s="9"/>
      <c r="AC918" t="s">
        <v>1673</v>
      </c>
      <c r="AD918">
        <f t="shared" si="61"/>
        <v>0</v>
      </c>
      <c r="AF918" s="3"/>
      <c r="AH918" s="9"/>
    </row>
    <row r="919" spans="1:34" ht="10.95" customHeight="1" outlineLevel="1" x14ac:dyDescent="0.25">
      <c r="A919" t="s">
        <v>1671</v>
      </c>
      <c r="C919" s="3" t="s">
        <v>12988</v>
      </c>
      <c r="D919" s="3">
        <v>65</v>
      </c>
      <c r="E919" s="9">
        <v>1899</v>
      </c>
      <c r="F919" s="7" t="s">
        <v>22125</v>
      </c>
      <c r="G919" s="7" t="s">
        <v>1510</v>
      </c>
      <c r="H919" s="8" t="s">
        <v>1673</v>
      </c>
      <c r="I919" s="8" t="s">
        <v>10944</v>
      </c>
      <c r="J919" s="19">
        <v>1</v>
      </c>
      <c r="K919" s="19" t="s">
        <v>123</v>
      </c>
      <c r="L919" s="11"/>
      <c r="M919" s="11"/>
      <c r="N919" s="24"/>
      <c r="P919" s="32"/>
      <c r="T919" s="19"/>
      <c r="U919" s="3"/>
      <c r="X919" t="str">
        <f t="shared" si="62"/>
        <v/>
      </c>
      <c r="Z919" t="str">
        <f t="shared" si="63"/>
        <v/>
      </c>
      <c r="AB919" s="9"/>
      <c r="AC919" t="s">
        <v>1673</v>
      </c>
      <c r="AD919">
        <f t="shared" si="61"/>
        <v>0</v>
      </c>
      <c r="AF919" s="3"/>
      <c r="AH919" s="9"/>
    </row>
    <row r="920" spans="1:34" ht="10.95" customHeight="1" outlineLevel="1" collapsed="1" x14ac:dyDescent="0.25">
      <c r="A920" t="s">
        <v>1671</v>
      </c>
      <c r="C920" s="3" t="s">
        <v>12988</v>
      </c>
      <c r="D920" s="3">
        <v>66</v>
      </c>
      <c r="E920" s="9">
        <v>1899</v>
      </c>
      <c r="F920" s="7" t="s">
        <v>22126</v>
      </c>
      <c r="G920" s="7" t="s">
        <v>1511</v>
      </c>
      <c r="H920" s="8" t="s">
        <v>1673</v>
      </c>
      <c r="I920" s="8" t="s">
        <v>10944</v>
      </c>
      <c r="J920" s="19">
        <v>1</v>
      </c>
      <c r="K920" s="19" t="s">
        <v>123</v>
      </c>
      <c r="L920" s="11"/>
      <c r="M920" s="11"/>
      <c r="N920" s="24"/>
      <c r="P920" s="32"/>
      <c r="T920" s="19"/>
      <c r="U920" s="3"/>
      <c r="X920" t="str">
        <f t="shared" si="62"/>
        <v/>
      </c>
      <c r="Z920" t="str">
        <f t="shared" si="63"/>
        <v/>
      </c>
      <c r="AB920" s="9"/>
      <c r="AC920" t="s">
        <v>1673</v>
      </c>
      <c r="AD920">
        <f t="shared" si="61"/>
        <v>0</v>
      </c>
      <c r="AF920" s="3"/>
      <c r="AH920" s="9"/>
    </row>
    <row r="921" spans="1:34" ht="10.95" customHeight="1" outlineLevel="1" x14ac:dyDescent="0.25">
      <c r="A921" t="s">
        <v>1671</v>
      </c>
      <c r="C921" s="3" t="s">
        <v>12988</v>
      </c>
      <c r="D921" s="3">
        <v>80</v>
      </c>
      <c r="E921" s="9">
        <v>1901</v>
      </c>
      <c r="F921" s="7" t="s">
        <v>3972</v>
      </c>
      <c r="G921" s="7" t="s">
        <v>638</v>
      </c>
      <c r="H921" s="8" t="s">
        <v>1673</v>
      </c>
      <c r="I921" s="8" t="s">
        <v>10945</v>
      </c>
      <c r="J921" s="19">
        <v>3</v>
      </c>
      <c r="K921" s="19" t="s">
        <v>7736</v>
      </c>
      <c r="L921" s="11">
        <v>2.6</v>
      </c>
      <c r="M921" s="11"/>
      <c r="N921" s="24"/>
      <c r="P921" s="32"/>
      <c r="T921" s="19"/>
      <c r="U921" s="3"/>
      <c r="X921" t="str">
        <f t="shared" si="62"/>
        <v/>
      </c>
      <c r="Z921" t="str">
        <f t="shared" si="63"/>
        <v/>
      </c>
      <c r="AB921" s="9"/>
      <c r="AC921" t="s">
        <v>1673</v>
      </c>
      <c r="AD921">
        <f t="shared" ref="AD921:AD984" si="64">COUNTIF(H921,"*Fuji*")</f>
        <v>0</v>
      </c>
      <c r="AF921" s="3"/>
      <c r="AH921" s="9"/>
    </row>
    <row r="922" spans="1:34" ht="10.95" customHeight="1" outlineLevel="1" x14ac:dyDescent="0.25">
      <c r="A922" t="s">
        <v>1671</v>
      </c>
      <c r="C922" s="3" t="s">
        <v>12988</v>
      </c>
      <c r="D922" s="3">
        <v>82</v>
      </c>
      <c r="E922" s="9">
        <v>1909</v>
      </c>
      <c r="F922" s="7" t="s">
        <v>5142</v>
      </c>
      <c r="G922" s="7" t="s">
        <v>6028</v>
      </c>
      <c r="H922" s="8" t="s">
        <v>1673</v>
      </c>
      <c r="I922" s="8" t="s">
        <v>10946</v>
      </c>
      <c r="J922" s="19">
        <v>3</v>
      </c>
      <c r="K922" s="19" t="s">
        <v>7736</v>
      </c>
      <c r="L922" s="11">
        <v>0</v>
      </c>
      <c r="M922" s="11"/>
      <c r="N922" s="24"/>
      <c r="P922" s="32"/>
      <c r="T922" s="19"/>
      <c r="U922" s="3">
        <v>78</v>
      </c>
      <c r="X922" t="str">
        <f t="shared" si="62"/>
        <v/>
      </c>
      <c r="Z922" t="str">
        <f t="shared" si="63"/>
        <v/>
      </c>
      <c r="AB922" s="9"/>
      <c r="AC922" t="s">
        <v>4932</v>
      </c>
      <c r="AD922">
        <f t="shared" si="64"/>
        <v>0</v>
      </c>
      <c r="AF922" s="3"/>
      <c r="AG922" t="s">
        <v>1674</v>
      </c>
      <c r="AH922" s="9" t="s">
        <v>4925</v>
      </c>
    </row>
    <row r="923" spans="1:34" ht="10.95" customHeight="1" outlineLevel="1" x14ac:dyDescent="0.25">
      <c r="A923" t="s">
        <v>1671</v>
      </c>
      <c r="C923" s="3" t="s">
        <v>12988</v>
      </c>
      <c r="D923" s="3">
        <v>112</v>
      </c>
      <c r="E923" s="9">
        <v>1913</v>
      </c>
      <c r="F923" s="7" t="s">
        <v>3972</v>
      </c>
      <c r="G923" s="7" t="s">
        <v>5041</v>
      </c>
      <c r="H923" s="8" t="s">
        <v>1673</v>
      </c>
      <c r="I923" s="8" t="s">
        <v>10947</v>
      </c>
      <c r="J923" s="19">
        <v>3</v>
      </c>
      <c r="K923" s="19" t="s">
        <v>7738</v>
      </c>
      <c r="L923" s="11"/>
      <c r="M923" s="11"/>
      <c r="N923" s="24"/>
      <c r="P923" s="32"/>
      <c r="T923" s="19"/>
      <c r="U923" s="3"/>
      <c r="X923" t="str">
        <f t="shared" si="62"/>
        <v/>
      </c>
      <c r="Z923" t="str">
        <f t="shared" si="63"/>
        <v/>
      </c>
      <c r="AB923" s="9"/>
      <c r="AC923" t="s">
        <v>1673</v>
      </c>
      <c r="AD923">
        <f t="shared" si="64"/>
        <v>0</v>
      </c>
      <c r="AF923" s="3"/>
      <c r="AH923" s="9"/>
    </row>
    <row r="924" spans="1:34" ht="10.95" customHeight="1" outlineLevel="1" collapsed="1" x14ac:dyDescent="0.25">
      <c r="A924" t="s">
        <v>1671</v>
      </c>
      <c r="C924" s="3" t="s">
        <v>12988</v>
      </c>
      <c r="D924" s="3">
        <v>114</v>
      </c>
      <c r="E924" s="9">
        <v>1916</v>
      </c>
      <c r="F924" s="7" t="s">
        <v>6389</v>
      </c>
      <c r="G924" s="7" t="s">
        <v>1512</v>
      </c>
      <c r="H924" s="8" t="s">
        <v>1673</v>
      </c>
      <c r="I924" s="8" t="s">
        <v>7008</v>
      </c>
      <c r="J924" s="19">
        <v>1</v>
      </c>
      <c r="K924" s="19" t="s">
        <v>7736</v>
      </c>
      <c r="L924" s="11">
        <v>0.2</v>
      </c>
      <c r="M924" s="11"/>
      <c r="N924" s="24"/>
      <c r="P924" s="32"/>
      <c r="T924" s="19"/>
      <c r="U924" s="3">
        <v>112</v>
      </c>
      <c r="X924" t="str">
        <f t="shared" si="62"/>
        <v/>
      </c>
      <c r="Z924" t="str">
        <f t="shared" si="63"/>
        <v/>
      </c>
      <c r="AB924" s="9"/>
      <c r="AC924" t="s">
        <v>1673</v>
      </c>
      <c r="AD924">
        <f t="shared" si="64"/>
        <v>0</v>
      </c>
      <c r="AF924" s="3"/>
      <c r="AG924" t="s">
        <v>1674</v>
      </c>
      <c r="AH924" s="9" t="s">
        <v>4613</v>
      </c>
    </row>
    <row r="925" spans="1:34" ht="10.95" customHeight="1" outlineLevel="1" x14ac:dyDescent="0.25">
      <c r="A925" t="s">
        <v>1671</v>
      </c>
      <c r="C925" s="3" t="s">
        <v>12988</v>
      </c>
      <c r="D925" s="3" t="s">
        <v>1516</v>
      </c>
      <c r="E925" s="9">
        <v>1916</v>
      </c>
      <c r="F925" s="7" t="s">
        <v>4218</v>
      </c>
      <c r="G925" s="7" t="s">
        <v>1512</v>
      </c>
      <c r="H925" s="8" t="s">
        <v>1673</v>
      </c>
      <c r="I925" s="8" t="s">
        <v>7008</v>
      </c>
      <c r="J925" s="19">
        <v>1</v>
      </c>
      <c r="K925" s="19" t="s">
        <v>20092</v>
      </c>
      <c r="L925" s="11"/>
      <c r="M925" s="11"/>
      <c r="N925" s="24"/>
      <c r="P925" s="32"/>
      <c r="T925" s="19"/>
      <c r="U925" s="3" t="s">
        <v>1513</v>
      </c>
      <c r="W925" t="s">
        <v>7738</v>
      </c>
      <c r="X925" t="str">
        <f t="shared" si="62"/>
        <v/>
      </c>
      <c r="Z925" t="str">
        <f t="shared" si="63"/>
        <v/>
      </c>
      <c r="AB925" s="9"/>
      <c r="AC925" t="s">
        <v>1673</v>
      </c>
      <c r="AD925">
        <f t="shared" si="64"/>
        <v>0</v>
      </c>
      <c r="AF925" s="3"/>
      <c r="AG925" t="s">
        <v>1674</v>
      </c>
      <c r="AH925" s="9" t="s">
        <v>4925</v>
      </c>
    </row>
    <row r="926" spans="1:34" ht="10.95" customHeight="1" outlineLevel="1" x14ac:dyDescent="0.25">
      <c r="A926" t="s">
        <v>1671</v>
      </c>
      <c r="C926" s="3" t="s">
        <v>12988</v>
      </c>
      <c r="D926" s="3">
        <v>116</v>
      </c>
      <c r="E926" s="9">
        <v>1916</v>
      </c>
      <c r="F926" s="7" t="s">
        <v>5142</v>
      </c>
      <c r="G926" s="7" t="s">
        <v>1514</v>
      </c>
      <c r="H926" s="8" t="s">
        <v>1515</v>
      </c>
      <c r="I926" s="8" t="s">
        <v>7008</v>
      </c>
      <c r="J926" s="19">
        <v>3</v>
      </c>
      <c r="K926" s="19" t="s">
        <v>7736</v>
      </c>
      <c r="L926" s="11">
        <v>0.6</v>
      </c>
      <c r="M926" s="11"/>
      <c r="N926" s="24"/>
      <c r="P926" s="32"/>
      <c r="T926" s="19"/>
      <c r="U926" s="3">
        <v>114</v>
      </c>
      <c r="X926" t="str">
        <f t="shared" si="62"/>
        <v/>
      </c>
      <c r="Z926" t="str">
        <f t="shared" si="63"/>
        <v/>
      </c>
      <c r="AB926" s="9"/>
      <c r="AC926" t="s">
        <v>1515</v>
      </c>
      <c r="AD926">
        <f t="shared" si="64"/>
        <v>0</v>
      </c>
      <c r="AF926" s="3"/>
      <c r="AG926" t="s">
        <v>1674</v>
      </c>
      <c r="AH926" s="9" t="s">
        <v>4613</v>
      </c>
    </row>
    <row r="927" spans="1:34" ht="10.95" customHeight="1" outlineLevel="1" x14ac:dyDescent="0.25">
      <c r="A927" t="s">
        <v>1671</v>
      </c>
      <c r="C927" s="3" t="s">
        <v>12988</v>
      </c>
      <c r="D927" s="3" t="s">
        <v>6474</v>
      </c>
      <c r="E927" s="9">
        <v>1916</v>
      </c>
      <c r="F927" s="7" t="s">
        <v>4218</v>
      </c>
      <c r="G927" s="7" t="s">
        <v>1514</v>
      </c>
      <c r="H927" s="8" t="s">
        <v>1515</v>
      </c>
      <c r="I927" s="8" t="s">
        <v>7008</v>
      </c>
      <c r="J927" s="19">
        <v>3</v>
      </c>
      <c r="K927" s="19" t="s">
        <v>20092</v>
      </c>
      <c r="L927" s="11"/>
      <c r="M927" s="11"/>
      <c r="N927" s="24"/>
      <c r="P927" s="32"/>
      <c r="T927" s="19"/>
      <c r="U927" s="3" t="s">
        <v>1516</v>
      </c>
      <c r="W927" t="s">
        <v>7738</v>
      </c>
      <c r="X927" t="str">
        <f t="shared" si="62"/>
        <v/>
      </c>
      <c r="Z927" t="str">
        <f t="shared" si="63"/>
        <v/>
      </c>
      <c r="AB927" s="9"/>
      <c r="AC927" t="s">
        <v>1515</v>
      </c>
      <c r="AD927">
        <f t="shared" si="64"/>
        <v>0</v>
      </c>
      <c r="AF927" s="3"/>
      <c r="AG927" t="s">
        <v>1674</v>
      </c>
      <c r="AH927" s="9" t="s">
        <v>4925</v>
      </c>
    </row>
    <row r="928" spans="1:34" ht="10.95" customHeight="1" outlineLevel="1" collapsed="1" x14ac:dyDescent="0.25">
      <c r="A928" t="s">
        <v>1671</v>
      </c>
      <c r="C928" s="3" t="s">
        <v>12988</v>
      </c>
      <c r="D928" s="3" t="s">
        <v>10949</v>
      </c>
      <c r="E928" s="9">
        <v>1916</v>
      </c>
      <c r="F928" s="7" t="s">
        <v>1650</v>
      </c>
      <c r="G928" s="7" t="s">
        <v>1514</v>
      </c>
      <c r="H928" s="8" t="s">
        <v>1515</v>
      </c>
      <c r="I928" s="8" t="s">
        <v>7008</v>
      </c>
      <c r="J928" s="19">
        <v>3</v>
      </c>
      <c r="K928" s="19" t="s">
        <v>20092</v>
      </c>
      <c r="L928" s="11"/>
      <c r="M928" s="11"/>
      <c r="N928" s="24"/>
      <c r="P928" s="32"/>
      <c r="T928" s="19"/>
      <c r="U928" s="3" t="s">
        <v>1517</v>
      </c>
      <c r="W928" t="s">
        <v>7738</v>
      </c>
      <c r="X928" t="str">
        <f t="shared" si="62"/>
        <v/>
      </c>
      <c r="Z928" t="str">
        <f t="shared" si="63"/>
        <v/>
      </c>
      <c r="AB928" s="9"/>
      <c r="AC928" t="s">
        <v>1515</v>
      </c>
      <c r="AD928">
        <f t="shared" si="64"/>
        <v>0</v>
      </c>
      <c r="AF928" s="3"/>
      <c r="AG928" t="s">
        <v>1674</v>
      </c>
      <c r="AH928" s="9" t="s">
        <v>4925</v>
      </c>
    </row>
    <row r="929" spans="1:34" ht="10.95" customHeight="1" outlineLevel="1" x14ac:dyDescent="0.25">
      <c r="A929" t="s">
        <v>1671</v>
      </c>
      <c r="C929" s="3" t="s">
        <v>12988</v>
      </c>
      <c r="D929" s="3" t="s">
        <v>10948</v>
      </c>
      <c r="E929" s="9">
        <v>1916</v>
      </c>
      <c r="F929" s="7" t="s">
        <v>4220</v>
      </c>
      <c r="G929" s="7" t="s">
        <v>1514</v>
      </c>
      <c r="H929" s="8" t="s">
        <v>1515</v>
      </c>
      <c r="I929" s="8" t="s">
        <v>7008</v>
      </c>
      <c r="J929" s="19">
        <v>3</v>
      </c>
      <c r="K929" s="19" t="s">
        <v>20092</v>
      </c>
      <c r="L929" s="11"/>
      <c r="M929" s="11"/>
      <c r="N929" s="24"/>
      <c r="P929" s="32"/>
      <c r="T929" s="19"/>
      <c r="U929" s="3" t="s">
        <v>1518</v>
      </c>
      <c r="W929" t="s">
        <v>7738</v>
      </c>
      <c r="X929" t="str">
        <f t="shared" si="62"/>
        <v/>
      </c>
      <c r="Z929" t="str">
        <f t="shared" si="63"/>
        <v/>
      </c>
      <c r="AB929" s="9"/>
      <c r="AC929" t="s">
        <v>1515</v>
      </c>
      <c r="AD929">
        <f t="shared" si="64"/>
        <v>0</v>
      </c>
      <c r="AF929" s="3"/>
      <c r="AG929" t="s">
        <v>1674</v>
      </c>
      <c r="AH929" s="9" t="s">
        <v>4925</v>
      </c>
    </row>
    <row r="930" spans="1:34" ht="10.95" customHeight="1" outlineLevel="1" x14ac:dyDescent="0.25">
      <c r="A930" t="s">
        <v>1671</v>
      </c>
      <c r="C930" s="3" t="s">
        <v>12988</v>
      </c>
      <c r="D930" s="3" t="s">
        <v>10950</v>
      </c>
      <c r="E930" s="9">
        <v>1916</v>
      </c>
      <c r="F930" s="7" t="s">
        <v>5142</v>
      </c>
      <c r="G930" s="7" t="s">
        <v>1521</v>
      </c>
      <c r="H930" s="8" t="s">
        <v>1515</v>
      </c>
      <c r="I930" s="8" t="s">
        <v>7008</v>
      </c>
      <c r="J930" s="19">
        <v>3</v>
      </c>
      <c r="K930" s="19" t="s">
        <v>7736</v>
      </c>
      <c r="L930" s="11">
        <v>0.5</v>
      </c>
      <c r="M930" s="11"/>
      <c r="N930" s="24"/>
      <c r="P930" s="32"/>
      <c r="T930" s="19"/>
      <c r="U930" s="3">
        <v>115</v>
      </c>
      <c r="W930" t="s">
        <v>7738</v>
      </c>
      <c r="X930" t="str">
        <f t="shared" si="62"/>
        <v/>
      </c>
      <c r="Z930" t="str">
        <f t="shared" si="63"/>
        <v/>
      </c>
      <c r="AB930" s="9"/>
      <c r="AC930" t="s">
        <v>1515</v>
      </c>
      <c r="AD930">
        <f t="shared" si="64"/>
        <v>0</v>
      </c>
      <c r="AF930" s="3"/>
      <c r="AG930" t="s">
        <v>1674</v>
      </c>
      <c r="AH930" s="9" t="s">
        <v>4613</v>
      </c>
    </row>
    <row r="931" spans="1:34" ht="10.95" customHeight="1" outlineLevel="1" x14ac:dyDescent="0.25">
      <c r="A931" t="s">
        <v>1671</v>
      </c>
      <c r="C931" s="3" t="s">
        <v>12988</v>
      </c>
      <c r="D931" s="3" t="s">
        <v>10951</v>
      </c>
      <c r="E931" s="9">
        <v>1916</v>
      </c>
      <c r="F931" s="7" t="s">
        <v>4218</v>
      </c>
      <c r="G931" s="7" t="s">
        <v>1521</v>
      </c>
      <c r="H931" s="8" t="s">
        <v>1515</v>
      </c>
      <c r="I931" s="8" t="s">
        <v>7008</v>
      </c>
      <c r="J931" s="19">
        <v>3</v>
      </c>
      <c r="K931" s="19" t="s">
        <v>20092</v>
      </c>
      <c r="L931" s="11"/>
      <c r="M931" s="11"/>
      <c r="N931" s="24"/>
      <c r="P931" s="32"/>
      <c r="T931" s="19"/>
      <c r="U931" s="3" t="s">
        <v>6124</v>
      </c>
      <c r="W931" t="s">
        <v>7738</v>
      </c>
      <c r="X931" t="str">
        <f t="shared" si="62"/>
        <v/>
      </c>
      <c r="Z931" t="str">
        <f t="shared" si="63"/>
        <v/>
      </c>
      <c r="AB931" s="9"/>
      <c r="AC931" t="s">
        <v>1515</v>
      </c>
      <c r="AD931">
        <f t="shared" si="64"/>
        <v>0</v>
      </c>
      <c r="AF931" s="3"/>
      <c r="AG931" t="s">
        <v>1674</v>
      </c>
      <c r="AH931" s="9" t="s">
        <v>4925</v>
      </c>
    </row>
    <row r="932" spans="1:34" ht="10.95" customHeight="1" outlineLevel="1" x14ac:dyDescent="0.25">
      <c r="A932" t="s">
        <v>1671</v>
      </c>
      <c r="C932" s="3" t="s">
        <v>12988</v>
      </c>
      <c r="D932" s="3">
        <v>119</v>
      </c>
      <c r="E932" s="9">
        <v>1919</v>
      </c>
      <c r="F932" s="7" t="s">
        <v>6389</v>
      </c>
      <c r="G932" s="7" t="s">
        <v>3971</v>
      </c>
      <c r="H932" s="8" t="s">
        <v>1673</v>
      </c>
      <c r="I932" s="8" t="s">
        <v>10952</v>
      </c>
      <c r="J932" s="19">
        <v>3</v>
      </c>
      <c r="K932" s="19" t="s">
        <v>7736</v>
      </c>
      <c r="L932" s="11">
        <v>0.4</v>
      </c>
      <c r="M932" s="11"/>
      <c r="N932" s="24"/>
      <c r="P932" s="32"/>
      <c r="T932" s="19"/>
      <c r="U932" s="3"/>
      <c r="X932" t="str">
        <f t="shared" si="62"/>
        <v/>
      </c>
      <c r="Z932" t="str">
        <f t="shared" si="63"/>
        <v/>
      </c>
      <c r="AB932" s="9"/>
      <c r="AC932" t="s">
        <v>4932</v>
      </c>
      <c r="AD932">
        <f t="shared" si="64"/>
        <v>0</v>
      </c>
      <c r="AF932" s="3"/>
      <c r="AH932" s="9"/>
    </row>
    <row r="933" spans="1:34" ht="10.95" customHeight="1" outlineLevel="1" x14ac:dyDescent="0.25">
      <c r="A933" t="s">
        <v>1671</v>
      </c>
      <c r="C933" s="3" t="s">
        <v>12988</v>
      </c>
      <c r="D933" s="3">
        <v>120</v>
      </c>
      <c r="E933" s="9">
        <v>1919</v>
      </c>
      <c r="F933" s="7" t="s">
        <v>4735</v>
      </c>
      <c r="G933" s="7" t="s">
        <v>6133</v>
      </c>
      <c r="H933" s="8" t="s">
        <v>1673</v>
      </c>
      <c r="I933" s="8" t="s">
        <v>10952</v>
      </c>
      <c r="J933" s="19">
        <v>3</v>
      </c>
      <c r="K933" s="19" t="s">
        <v>7736</v>
      </c>
      <c r="L933" s="11">
        <v>0.4</v>
      </c>
      <c r="M933" s="11"/>
      <c r="N933" s="24"/>
      <c r="P933" s="32"/>
      <c r="T933" s="19"/>
      <c r="U933" s="3"/>
      <c r="X933" t="str">
        <f t="shared" si="62"/>
        <v/>
      </c>
      <c r="Z933" t="str">
        <f t="shared" si="63"/>
        <v/>
      </c>
      <c r="AB933" s="9"/>
      <c r="AC933" t="s">
        <v>4932</v>
      </c>
      <c r="AD933">
        <f t="shared" si="64"/>
        <v>0</v>
      </c>
      <c r="AF933" s="3"/>
      <c r="AH933" s="9"/>
    </row>
    <row r="934" spans="1:34" ht="10.95" customHeight="1" outlineLevel="1" x14ac:dyDescent="0.25">
      <c r="A934" t="s">
        <v>1671</v>
      </c>
      <c r="C934" s="3" t="s">
        <v>12988</v>
      </c>
      <c r="D934" s="3">
        <v>121</v>
      </c>
      <c r="E934" s="9">
        <v>1919</v>
      </c>
      <c r="F934" s="7" t="s">
        <v>5142</v>
      </c>
      <c r="G934" s="7" t="s">
        <v>5574</v>
      </c>
      <c r="H934" s="8" t="s">
        <v>1673</v>
      </c>
      <c r="I934" s="8" t="s">
        <v>10952</v>
      </c>
      <c r="J934" s="19">
        <v>3</v>
      </c>
      <c r="K934" s="19" t="s">
        <v>7736</v>
      </c>
      <c r="L934" s="11">
        <v>0.4</v>
      </c>
      <c r="M934" s="11"/>
      <c r="N934" s="24"/>
      <c r="P934" s="32"/>
      <c r="T934" s="19"/>
      <c r="U934" s="3"/>
      <c r="X934" t="str">
        <f t="shared" si="62"/>
        <v/>
      </c>
      <c r="Z934" t="str">
        <f t="shared" si="63"/>
        <v/>
      </c>
      <c r="AB934" s="9"/>
      <c r="AC934" t="s">
        <v>4932</v>
      </c>
      <c r="AD934">
        <f t="shared" si="64"/>
        <v>0</v>
      </c>
      <c r="AF934" s="3"/>
      <c r="AH934" s="9"/>
    </row>
    <row r="935" spans="1:34" ht="10.95" customHeight="1" outlineLevel="1" x14ac:dyDescent="0.25">
      <c r="A935" t="s">
        <v>1671</v>
      </c>
      <c r="C935" s="3" t="s">
        <v>12988</v>
      </c>
      <c r="D935" s="3">
        <v>122</v>
      </c>
      <c r="E935" s="9">
        <v>1919</v>
      </c>
      <c r="F935" s="7" t="s">
        <v>5141</v>
      </c>
      <c r="G935" s="7" t="s">
        <v>3834</v>
      </c>
      <c r="H935" s="8" t="s">
        <v>1673</v>
      </c>
      <c r="I935" s="8" t="s">
        <v>10952</v>
      </c>
      <c r="J935" s="19">
        <v>3</v>
      </c>
      <c r="K935" s="19" t="s">
        <v>7738</v>
      </c>
      <c r="L935" s="11"/>
      <c r="M935" s="11"/>
      <c r="N935" s="24"/>
      <c r="P935" s="32"/>
      <c r="T935" s="19"/>
      <c r="U935" s="3"/>
      <c r="X935" t="str">
        <f t="shared" si="62"/>
        <v/>
      </c>
      <c r="Z935" t="str">
        <f t="shared" si="63"/>
        <v/>
      </c>
      <c r="AB935" s="9"/>
      <c r="AC935" t="s">
        <v>4932</v>
      </c>
      <c r="AD935">
        <f t="shared" si="64"/>
        <v>0</v>
      </c>
      <c r="AF935" s="3"/>
      <c r="AH935" s="9"/>
    </row>
    <row r="936" spans="1:34" ht="10.95" customHeight="1" outlineLevel="1" x14ac:dyDescent="0.25">
      <c r="A936" t="s">
        <v>1671</v>
      </c>
      <c r="C936" s="3" t="s">
        <v>12988</v>
      </c>
      <c r="D936" s="3">
        <v>123</v>
      </c>
      <c r="E936" s="9">
        <v>1919</v>
      </c>
      <c r="F936" s="7" t="s">
        <v>2977</v>
      </c>
      <c r="G936" s="7" t="s">
        <v>4029</v>
      </c>
      <c r="H936" s="8" t="s">
        <v>1673</v>
      </c>
      <c r="I936" s="8" t="s">
        <v>10952</v>
      </c>
      <c r="J936" s="19">
        <v>3</v>
      </c>
      <c r="K936" s="19" t="s">
        <v>7736</v>
      </c>
      <c r="L936" s="11">
        <v>0.9</v>
      </c>
      <c r="M936" s="11"/>
      <c r="N936" s="24"/>
      <c r="P936" s="32"/>
      <c r="T936" s="19"/>
      <c r="U936" s="3"/>
      <c r="X936" t="str">
        <f t="shared" si="62"/>
        <v/>
      </c>
      <c r="Z936" t="str">
        <f t="shared" si="63"/>
        <v/>
      </c>
      <c r="AB936" s="9"/>
      <c r="AC936" t="s">
        <v>4932</v>
      </c>
      <c r="AD936">
        <f t="shared" si="64"/>
        <v>0</v>
      </c>
      <c r="AF936" s="3"/>
      <c r="AH936" s="9"/>
    </row>
    <row r="937" spans="1:34" ht="10.95" customHeight="1" outlineLevel="1" x14ac:dyDescent="0.25">
      <c r="A937" t="s">
        <v>1671</v>
      </c>
      <c r="C937" s="3" t="s">
        <v>12988</v>
      </c>
      <c r="D937" s="3">
        <v>124</v>
      </c>
      <c r="E937" s="9">
        <v>1919</v>
      </c>
      <c r="F937" s="7" t="s">
        <v>5507</v>
      </c>
      <c r="G937" s="7" t="s">
        <v>6125</v>
      </c>
      <c r="H937" s="8" t="s">
        <v>1673</v>
      </c>
      <c r="I937" s="8" t="s">
        <v>10952</v>
      </c>
      <c r="J937" s="19">
        <v>3</v>
      </c>
      <c r="K937" s="19" t="s">
        <v>7738</v>
      </c>
      <c r="L937" s="11"/>
      <c r="M937" s="11"/>
      <c r="N937" s="24"/>
      <c r="P937" s="32"/>
      <c r="T937" s="19"/>
      <c r="U937" s="3"/>
      <c r="X937" t="str">
        <f t="shared" si="62"/>
        <v/>
      </c>
      <c r="Z937" t="str">
        <f t="shared" si="63"/>
        <v/>
      </c>
      <c r="AB937" s="9"/>
      <c r="AC937" t="s">
        <v>4932</v>
      </c>
      <c r="AD937">
        <f t="shared" si="64"/>
        <v>0</v>
      </c>
      <c r="AF937" s="3"/>
      <c r="AH937" s="9"/>
    </row>
    <row r="938" spans="1:34" ht="10.95" customHeight="1" outlineLevel="1" x14ac:dyDescent="0.25">
      <c r="A938" t="s">
        <v>1671</v>
      </c>
      <c r="C938" s="3" t="s">
        <v>12988</v>
      </c>
      <c r="D938" s="3">
        <v>125</v>
      </c>
      <c r="E938" s="9">
        <v>1919</v>
      </c>
      <c r="F938" s="7" t="s">
        <v>2891</v>
      </c>
      <c r="G938" s="7" t="s">
        <v>3832</v>
      </c>
      <c r="H938" s="8" t="s">
        <v>1673</v>
      </c>
      <c r="I938" s="8" t="s">
        <v>10952</v>
      </c>
      <c r="J938" s="19">
        <v>3</v>
      </c>
      <c r="K938" s="19" t="s">
        <v>7736</v>
      </c>
      <c r="L938" s="11">
        <v>0.4</v>
      </c>
      <c r="M938" s="11"/>
      <c r="N938" s="24"/>
      <c r="P938" s="32"/>
      <c r="T938" s="19"/>
      <c r="U938" s="3"/>
      <c r="X938" t="str">
        <f t="shared" si="62"/>
        <v/>
      </c>
      <c r="Z938" t="str">
        <f t="shared" si="63"/>
        <v/>
      </c>
      <c r="AB938" s="9"/>
      <c r="AC938" t="s">
        <v>4932</v>
      </c>
      <c r="AD938">
        <f t="shared" si="64"/>
        <v>0</v>
      </c>
      <c r="AF938" s="3"/>
      <c r="AH938" s="9"/>
    </row>
    <row r="939" spans="1:34" ht="10.95" customHeight="1" outlineLevel="1" x14ac:dyDescent="0.25">
      <c r="A939" t="s">
        <v>1671</v>
      </c>
      <c r="C939" s="3" t="s">
        <v>12988</v>
      </c>
      <c r="D939" s="3">
        <v>126</v>
      </c>
      <c r="E939" s="9">
        <v>1919</v>
      </c>
      <c r="F939" s="7" t="s">
        <v>3424</v>
      </c>
      <c r="G939" s="7" t="s">
        <v>5040</v>
      </c>
      <c r="H939" s="8" t="s">
        <v>1673</v>
      </c>
      <c r="I939" s="8" t="s">
        <v>10952</v>
      </c>
      <c r="J939" s="19">
        <v>3</v>
      </c>
      <c r="K939" s="19" t="s">
        <v>7736</v>
      </c>
      <c r="L939" s="11">
        <v>0.4</v>
      </c>
      <c r="M939" s="11"/>
      <c r="N939" s="24"/>
      <c r="P939" s="32"/>
      <c r="T939" s="19"/>
      <c r="U939" s="3"/>
      <c r="X939" t="str">
        <f t="shared" si="62"/>
        <v/>
      </c>
      <c r="Z939" t="str">
        <f t="shared" si="63"/>
        <v/>
      </c>
      <c r="AB939" s="9"/>
      <c r="AC939" t="s">
        <v>4932</v>
      </c>
      <c r="AD939">
        <f t="shared" si="64"/>
        <v>0</v>
      </c>
      <c r="AF939" s="3"/>
      <c r="AH939" s="9"/>
    </row>
    <row r="940" spans="1:34" ht="10.95" customHeight="1" outlineLevel="1" x14ac:dyDescent="0.25">
      <c r="A940" t="s">
        <v>1671</v>
      </c>
      <c r="C940" s="3" t="s">
        <v>12988</v>
      </c>
      <c r="D940" s="3">
        <v>127</v>
      </c>
      <c r="E940" s="9">
        <v>1919</v>
      </c>
      <c r="F940" s="7" t="s">
        <v>3970</v>
      </c>
      <c r="G940" s="7" t="s">
        <v>8873</v>
      </c>
      <c r="H940" s="8" t="s">
        <v>1673</v>
      </c>
      <c r="I940" s="8" t="s">
        <v>10952</v>
      </c>
      <c r="J940" s="19">
        <v>3</v>
      </c>
      <c r="K940" s="19" t="s">
        <v>7738</v>
      </c>
      <c r="L940" s="11"/>
      <c r="M940" s="11"/>
      <c r="N940" s="24"/>
      <c r="P940" s="32"/>
      <c r="T940" s="19"/>
      <c r="U940" s="3"/>
      <c r="X940" t="str">
        <f t="shared" si="62"/>
        <v/>
      </c>
      <c r="Z940" t="str">
        <f t="shared" si="63"/>
        <v/>
      </c>
      <c r="AB940" s="9"/>
      <c r="AC940" t="s">
        <v>4932</v>
      </c>
      <c r="AD940">
        <f t="shared" si="64"/>
        <v>0</v>
      </c>
      <c r="AF940" s="3"/>
      <c r="AH940" s="9"/>
    </row>
    <row r="941" spans="1:34" ht="10.95" customHeight="1" outlineLevel="1" x14ac:dyDescent="0.25">
      <c r="A941" t="s">
        <v>1671</v>
      </c>
      <c r="C941" s="3" t="s">
        <v>12988</v>
      </c>
      <c r="D941" s="3">
        <v>128</v>
      </c>
      <c r="E941" s="9">
        <v>1919</v>
      </c>
      <c r="F941" s="7" t="s">
        <v>3972</v>
      </c>
      <c r="G941" s="7" t="s">
        <v>638</v>
      </c>
      <c r="H941" s="8" t="s">
        <v>1673</v>
      </c>
      <c r="I941" s="8" t="s">
        <v>10952</v>
      </c>
      <c r="J941" s="19">
        <v>3</v>
      </c>
      <c r="K941" s="19" t="s">
        <v>7738</v>
      </c>
      <c r="L941" s="11"/>
      <c r="M941" s="11"/>
      <c r="N941" s="24"/>
      <c r="P941" s="32"/>
      <c r="T941" s="19"/>
      <c r="U941" s="3"/>
      <c r="X941" t="str">
        <f t="shared" si="62"/>
        <v/>
      </c>
      <c r="Z941" t="str">
        <f t="shared" si="63"/>
        <v/>
      </c>
      <c r="AB941" s="9"/>
      <c r="AC941" t="s">
        <v>4932</v>
      </c>
      <c r="AD941">
        <f t="shared" si="64"/>
        <v>0</v>
      </c>
      <c r="AF941" s="3"/>
      <c r="AH941" s="9"/>
    </row>
    <row r="942" spans="1:34" ht="10.95" customHeight="1" outlineLevel="1" x14ac:dyDescent="0.25">
      <c r="A942" t="s">
        <v>1671</v>
      </c>
      <c r="C942" s="3" t="s">
        <v>12988</v>
      </c>
      <c r="D942" s="3">
        <v>129</v>
      </c>
      <c r="E942" s="9">
        <v>1923</v>
      </c>
      <c r="F942" s="7" t="s">
        <v>6389</v>
      </c>
      <c r="G942" s="7" t="s">
        <v>3971</v>
      </c>
      <c r="H942" s="8" t="s">
        <v>1673</v>
      </c>
      <c r="I942" s="8" t="s">
        <v>10953</v>
      </c>
      <c r="J942" s="19">
        <v>3</v>
      </c>
      <c r="K942" s="19" t="s">
        <v>7736</v>
      </c>
      <c r="L942" s="11">
        <v>0.5</v>
      </c>
      <c r="M942" s="11"/>
      <c r="N942" s="24"/>
      <c r="P942" s="32"/>
      <c r="T942" s="19"/>
      <c r="U942" s="3"/>
      <c r="X942" t="str">
        <f t="shared" si="62"/>
        <v/>
      </c>
      <c r="Z942" t="str">
        <f t="shared" si="63"/>
        <v/>
      </c>
      <c r="AB942" s="9"/>
      <c r="AC942" t="s">
        <v>4932</v>
      </c>
      <c r="AD942">
        <f t="shared" si="64"/>
        <v>0</v>
      </c>
      <c r="AF942" s="3"/>
      <c r="AH942" s="9"/>
    </row>
    <row r="943" spans="1:34" ht="10.95" customHeight="1" outlineLevel="1" x14ac:dyDescent="0.25">
      <c r="A943" t="s">
        <v>1671</v>
      </c>
      <c r="C943" s="3" t="s">
        <v>12988</v>
      </c>
      <c r="D943" s="3">
        <v>130</v>
      </c>
      <c r="E943" s="9">
        <v>1923</v>
      </c>
      <c r="F943" s="7" t="s">
        <v>4735</v>
      </c>
      <c r="G943" s="7" t="s">
        <v>6133</v>
      </c>
      <c r="H943" s="8" t="s">
        <v>1673</v>
      </c>
      <c r="I943" s="8" t="s">
        <v>10953</v>
      </c>
      <c r="J943" s="19">
        <v>3</v>
      </c>
      <c r="K943" s="19" t="s">
        <v>7738</v>
      </c>
      <c r="L943" s="11"/>
      <c r="M943" s="11"/>
      <c r="N943" s="24"/>
      <c r="P943" s="32"/>
      <c r="T943" s="19"/>
      <c r="U943" s="3"/>
      <c r="X943" t="str">
        <f t="shared" si="62"/>
        <v/>
      </c>
      <c r="Z943" t="str">
        <f t="shared" si="63"/>
        <v/>
      </c>
      <c r="AB943" s="9"/>
      <c r="AC943" t="s">
        <v>4932</v>
      </c>
      <c r="AD943">
        <f t="shared" si="64"/>
        <v>0</v>
      </c>
      <c r="AF943" s="3"/>
      <c r="AH943" s="9"/>
    </row>
    <row r="944" spans="1:34" ht="10.95" customHeight="1" outlineLevel="1" x14ac:dyDescent="0.25">
      <c r="A944" t="s">
        <v>1671</v>
      </c>
      <c r="C944" s="3" t="s">
        <v>12988</v>
      </c>
      <c r="D944" s="3">
        <v>131</v>
      </c>
      <c r="E944" s="9">
        <v>1923</v>
      </c>
      <c r="F944" s="7" t="s">
        <v>5142</v>
      </c>
      <c r="G944" s="7" t="s">
        <v>5574</v>
      </c>
      <c r="H944" s="8" t="s">
        <v>1673</v>
      </c>
      <c r="I944" s="8" t="s">
        <v>10953</v>
      </c>
      <c r="J944" s="19">
        <v>3</v>
      </c>
      <c r="K944" s="19" t="s">
        <v>7736</v>
      </c>
      <c r="L944" s="11">
        <v>0.5</v>
      </c>
      <c r="M944" s="11"/>
      <c r="N944" s="24"/>
      <c r="P944" s="32"/>
      <c r="T944" s="19"/>
      <c r="U944" s="3"/>
      <c r="X944" t="str">
        <f t="shared" si="62"/>
        <v/>
      </c>
      <c r="Z944" t="str">
        <f t="shared" si="63"/>
        <v/>
      </c>
      <c r="AB944" s="9"/>
      <c r="AC944" t="s">
        <v>4932</v>
      </c>
      <c r="AD944">
        <f t="shared" si="64"/>
        <v>0</v>
      </c>
      <c r="AF944" s="3"/>
      <c r="AH944" s="9"/>
    </row>
    <row r="945" spans="1:34" ht="10.95" customHeight="1" outlineLevel="1" x14ac:dyDescent="0.25">
      <c r="A945" t="s">
        <v>1671</v>
      </c>
      <c r="C945" s="3" t="s">
        <v>12988</v>
      </c>
      <c r="D945" s="3">
        <v>132</v>
      </c>
      <c r="E945" s="9">
        <v>1923</v>
      </c>
      <c r="F945" s="7" t="s">
        <v>5141</v>
      </c>
      <c r="G945" s="7" t="s">
        <v>3834</v>
      </c>
      <c r="H945" s="8" t="s">
        <v>1673</v>
      </c>
      <c r="I945" s="8" t="s">
        <v>10953</v>
      </c>
      <c r="J945" s="19">
        <v>3</v>
      </c>
      <c r="K945" s="19" t="s">
        <v>7738</v>
      </c>
      <c r="L945" s="11"/>
      <c r="M945" s="11"/>
      <c r="N945" s="24"/>
      <c r="P945" s="32"/>
      <c r="T945" s="19"/>
      <c r="U945" s="3"/>
      <c r="X945" t="str">
        <f t="shared" si="62"/>
        <v/>
      </c>
      <c r="Z945" t="str">
        <f t="shared" si="63"/>
        <v/>
      </c>
      <c r="AB945" s="9"/>
      <c r="AC945" t="s">
        <v>4932</v>
      </c>
      <c r="AD945">
        <f t="shared" si="64"/>
        <v>0</v>
      </c>
      <c r="AF945" s="3"/>
      <c r="AH945" s="9"/>
    </row>
    <row r="946" spans="1:34" ht="10.95" customHeight="1" outlineLevel="1" x14ac:dyDescent="0.25">
      <c r="A946" t="s">
        <v>1671</v>
      </c>
      <c r="C946" s="3" t="s">
        <v>12988</v>
      </c>
      <c r="D946" s="3">
        <v>133</v>
      </c>
      <c r="E946" s="9">
        <v>1923</v>
      </c>
      <c r="F946" s="7" t="s">
        <v>2977</v>
      </c>
      <c r="G946" s="7" t="s">
        <v>4029</v>
      </c>
      <c r="H946" s="8" t="s">
        <v>1673</v>
      </c>
      <c r="I946" s="8" t="s">
        <v>10953</v>
      </c>
      <c r="J946" s="19">
        <v>3</v>
      </c>
      <c r="K946" s="19" t="s">
        <v>7736</v>
      </c>
      <c r="L946" s="11">
        <v>0.5</v>
      </c>
      <c r="M946" s="11"/>
      <c r="N946" s="24"/>
      <c r="P946" s="32"/>
      <c r="T946" s="19"/>
      <c r="U946" s="3"/>
      <c r="X946" t="str">
        <f t="shared" si="62"/>
        <v/>
      </c>
      <c r="Z946" t="str">
        <f t="shared" si="63"/>
        <v/>
      </c>
      <c r="AB946" s="9"/>
      <c r="AC946" t="s">
        <v>4932</v>
      </c>
      <c r="AD946">
        <f t="shared" si="64"/>
        <v>0</v>
      </c>
      <c r="AF946" s="3"/>
      <c r="AH946" s="9"/>
    </row>
    <row r="947" spans="1:34" ht="10.95" customHeight="1" outlineLevel="1" x14ac:dyDescent="0.25">
      <c r="A947" t="s">
        <v>1671</v>
      </c>
      <c r="C947" s="3" t="s">
        <v>12988</v>
      </c>
      <c r="D947" s="3">
        <v>134</v>
      </c>
      <c r="E947" s="9">
        <v>1923</v>
      </c>
      <c r="F947" s="7" t="s">
        <v>3424</v>
      </c>
      <c r="G947" s="7" t="s">
        <v>5040</v>
      </c>
      <c r="H947" s="8" t="s">
        <v>1673</v>
      </c>
      <c r="I947" s="8" t="s">
        <v>10953</v>
      </c>
      <c r="J947" s="19">
        <v>3</v>
      </c>
      <c r="K947" s="19" t="s">
        <v>7738</v>
      </c>
      <c r="L947" s="11"/>
      <c r="M947" s="11"/>
      <c r="N947" s="24"/>
      <c r="P947" s="32"/>
      <c r="T947" s="19"/>
      <c r="U947" s="3"/>
      <c r="X947" t="str">
        <f t="shared" si="62"/>
        <v/>
      </c>
      <c r="Z947" t="str">
        <f t="shared" si="63"/>
        <v/>
      </c>
      <c r="AB947" s="9"/>
      <c r="AC947" t="s">
        <v>4932</v>
      </c>
      <c r="AD947">
        <f t="shared" si="64"/>
        <v>0</v>
      </c>
      <c r="AF947" s="3"/>
      <c r="AH947" s="9"/>
    </row>
    <row r="948" spans="1:34" ht="10.95" customHeight="1" outlineLevel="1" x14ac:dyDescent="0.25">
      <c r="A948" t="s">
        <v>1671</v>
      </c>
      <c r="C948" s="3" t="s">
        <v>12988</v>
      </c>
      <c r="D948" s="3">
        <v>135</v>
      </c>
      <c r="E948" s="9">
        <v>1923</v>
      </c>
      <c r="F948" s="7" t="s">
        <v>3970</v>
      </c>
      <c r="G948" s="7" t="s">
        <v>8873</v>
      </c>
      <c r="H948" s="8" t="s">
        <v>1673</v>
      </c>
      <c r="I948" s="8" t="s">
        <v>10953</v>
      </c>
      <c r="J948" s="19">
        <v>3</v>
      </c>
      <c r="K948" s="19" t="s">
        <v>7736</v>
      </c>
      <c r="L948" s="11">
        <v>1.9</v>
      </c>
      <c r="M948" s="11"/>
      <c r="N948" s="24"/>
      <c r="P948" s="32"/>
      <c r="T948" s="19"/>
      <c r="U948" s="3"/>
      <c r="X948" t="str">
        <f t="shared" si="62"/>
        <v/>
      </c>
      <c r="Z948" t="str">
        <f t="shared" si="63"/>
        <v/>
      </c>
      <c r="AB948" s="9"/>
      <c r="AC948" t="s">
        <v>4932</v>
      </c>
      <c r="AD948">
        <f t="shared" si="64"/>
        <v>0</v>
      </c>
      <c r="AF948" s="3"/>
      <c r="AH948" s="9"/>
    </row>
    <row r="949" spans="1:34" ht="10.95" customHeight="1" outlineLevel="1" x14ac:dyDescent="0.25">
      <c r="A949" t="s">
        <v>1671</v>
      </c>
      <c r="C949" s="3" t="s">
        <v>12988</v>
      </c>
      <c r="D949" s="3">
        <v>136</v>
      </c>
      <c r="E949" s="9">
        <v>1923</v>
      </c>
      <c r="F949" s="7" t="s">
        <v>3972</v>
      </c>
      <c r="G949" s="7" t="s">
        <v>638</v>
      </c>
      <c r="H949" s="8" t="s">
        <v>1673</v>
      </c>
      <c r="I949" s="8" t="s">
        <v>10953</v>
      </c>
      <c r="J949" s="19">
        <v>3</v>
      </c>
      <c r="K949" s="19" t="s">
        <v>7738</v>
      </c>
      <c r="L949" s="11"/>
      <c r="M949" s="11"/>
      <c r="N949" s="24"/>
      <c r="P949" s="32"/>
      <c r="T949" s="19"/>
      <c r="U949" s="3"/>
      <c r="X949" t="str">
        <f t="shared" si="62"/>
        <v/>
      </c>
      <c r="Z949" t="str">
        <f t="shared" si="63"/>
        <v/>
      </c>
      <c r="AB949" s="9"/>
      <c r="AC949" t="s">
        <v>4932</v>
      </c>
      <c r="AD949">
        <f t="shared" si="64"/>
        <v>0</v>
      </c>
      <c r="AF949" s="3"/>
      <c r="AH949" s="9"/>
    </row>
    <row r="950" spans="1:34" ht="10.95" customHeight="1" outlineLevel="1" x14ac:dyDescent="0.25">
      <c r="A950" t="s">
        <v>1671</v>
      </c>
      <c r="C950" s="3" t="s">
        <v>12988</v>
      </c>
      <c r="D950" s="3">
        <v>137</v>
      </c>
      <c r="E950" s="9">
        <v>1924</v>
      </c>
      <c r="F950" s="7" t="s">
        <v>10954</v>
      </c>
      <c r="G950" s="7" t="s">
        <v>3971</v>
      </c>
      <c r="H950" s="8" t="s">
        <v>1673</v>
      </c>
      <c r="I950" s="8" t="s">
        <v>10957</v>
      </c>
      <c r="J950" s="19">
        <v>3</v>
      </c>
      <c r="K950" s="19" t="s">
        <v>7736</v>
      </c>
      <c r="L950" s="11">
        <v>0.5</v>
      </c>
      <c r="M950" s="11"/>
      <c r="N950" s="24"/>
      <c r="P950" s="32"/>
      <c r="T950" s="19"/>
      <c r="U950" s="3"/>
      <c r="X950" t="str">
        <f t="shared" si="62"/>
        <v/>
      </c>
      <c r="Z950" t="str">
        <f t="shared" si="63"/>
        <v/>
      </c>
      <c r="AB950" s="9"/>
      <c r="AC950" t="s">
        <v>4932</v>
      </c>
      <c r="AD950">
        <f t="shared" si="64"/>
        <v>0</v>
      </c>
      <c r="AF950" s="3"/>
      <c r="AH950" s="9"/>
    </row>
    <row r="951" spans="1:34" ht="10.95" customHeight="1" outlineLevel="1" x14ac:dyDescent="0.25">
      <c r="A951" t="s">
        <v>1671</v>
      </c>
      <c r="C951" s="3" t="s">
        <v>12988</v>
      </c>
      <c r="D951" s="3">
        <v>138</v>
      </c>
      <c r="E951" s="9">
        <v>1924</v>
      </c>
      <c r="F951" s="7" t="s">
        <v>10955</v>
      </c>
      <c r="G951" s="7" t="s">
        <v>3834</v>
      </c>
      <c r="H951" s="8" t="s">
        <v>1673</v>
      </c>
      <c r="I951" s="8" t="s">
        <v>10957</v>
      </c>
      <c r="J951" s="19">
        <v>3</v>
      </c>
      <c r="K951" s="19" t="s">
        <v>7736</v>
      </c>
      <c r="L951" s="11">
        <v>0.5</v>
      </c>
      <c r="M951" s="11"/>
      <c r="N951" s="24"/>
      <c r="P951" s="32"/>
      <c r="T951" s="19"/>
      <c r="U951" s="3"/>
      <c r="X951" t="str">
        <f t="shared" si="62"/>
        <v/>
      </c>
      <c r="Z951" t="str">
        <f t="shared" si="63"/>
        <v/>
      </c>
      <c r="AB951" s="9"/>
      <c r="AC951" t="s">
        <v>4932</v>
      </c>
      <c r="AD951">
        <f t="shared" si="64"/>
        <v>0</v>
      </c>
      <c r="AF951" s="3"/>
      <c r="AH951" s="9"/>
    </row>
    <row r="952" spans="1:34" ht="10.95" customHeight="1" outlineLevel="1" x14ac:dyDescent="0.25">
      <c r="A952" t="s">
        <v>1671</v>
      </c>
      <c r="C952" s="3" t="s">
        <v>12988</v>
      </c>
      <c r="D952" s="3">
        <v>139</v>
      </c>
      <c r="E952" s="9">
        <v>1924</v>
      </c>
      <c r="F952" s="7" t="s">
        <v>10955</v>
      </c>
      <c r="G952" s="7" t="s">
        <v>3834</v>
      </c>
      <c r="H952" s="8" t="s">
        <v>1673</v>
      </c>
      <c r="I952" s="8" t="s">
        <v>10957</v>
      </c>
      <c r="J952" s="19">
        <v>3</v>
      </c>
      <c r="K952" s="19" t="s">
        <v>7738</v>
      </c>
      <c r="L952" s="11"/>
      <c r="M952" s="11"/>
      <c r="N952" s="24"/>
      <c r="P952" s="32"/>
      <c r="T952" s="19"/>
      <c r="U952" s="3"/>
      <c r="W952" t="s">
        <v>7738</v>
      </c>
      <c r="X952" t="str">
        <f t="shared" si="62"/>
        <v/>
      </c>
      <c r="Z952" t="str">
        <f t="shared" si="63"/>
        <v/>
      </c>
      <c r="AB952" s="9"/>
      <c r="AC952" t="s">
        <v>4932</v>
      </c>
      <c r="AD952">
        <f t="shared" si="64"/>
        <v>0</v>
      </c>
      <c r="AF952" s="3"/>
      <c r="AH952" s="9"/>
    </row>
    <row r="953" spans="1:34" ht="10.95" customHeight="1" outlineLevel="1" x14ac:dyDescent="0.25">
      <c r="A953" t="s">
        <v>1671</v>
      </c>
      <c r="C953" s="3" t="s">
        <v>12988</v>
      </c>
      <c r="D953" s="3">
        <v>140</v>
      </c>
      <c r="E953" s="9">
        <v>1924</v>
      </c>
      <c r="F953" s="7" t="s">
        <v>10955</v>
      </c>
      <c r="G953" s="7" t="s">
        <v>3834</v>
      </c>
      <c r="H953" s="8" t="s">
        <v>1673</v>
      </c>
      <c r="I953" s="8" t="s">
        <v>10957</v>
      </c>
      <c r="J953" s="19">
        <v>3</v>
      </c>
      <c r="K953" s="19" t="s">
        <v>7738</v>
      </c>
      <c r="L953" s="11"/>
      <c r="M953" s="11"/>
      <c r="N953" s="24"/>
      <c r="P953" s="32"/>
      <c r="T953" s="19"/>
      <c r="U953" s="3"/>
      <c r="X953" t="str">
        <f t="shared" si="62"/>
        <v/>
      </c>
      <c r="Z953" t="str">
        <f t="shared" si="63"/>
        <v/>
      </c>
      <c r="AB953" s="9"/>
      <c r="AC953" t="s">
        <v>4932</v>
      </c>
      <c r="AD953">
        <f t="shared" si="64"/>
        <v>0</v>
      </c>
      <c r="AF953" s="3"/>
      <c r="AH953" s="9"/>
    </row>
    <row r="954" spans="1:34" ht="10.95" customHeight="1" outlineLevel="1" x14ac:dyDescent="0.25">
      <c r="A954" t="s">
        <v>1671</v>
      </c>
      <c r="C954" s="3" t="s">
        <v>12988</v>
      </c>
      <c r="D954" s="3">
        <v>141</v>
      </c>
      <c r="E954" s="9">
        <v>1924</v>
      </c>
      <c r="F954" s="7" t="s">
        <v>10956</v>
      </c>
      <c r="G954" s="7" t="s">
        <v>6125</v>
      </c>
      <c r="H954" s="8" t="s">
        <v>1673</v>
      </c>
      <c r="I954" s="8" t="s">
        <v>10957</v>
      </c>
      <c r="J954" s="19">
        <v>3</v>
      </c>
      <c r="K954" s="19" t="s">
        <v>7736</v>
      </c>
      <c r="L954" s="11">
        <v>0.5</v>
      </c>
      <c r="M954" s="11"/>
      <c r="N954" s="24"/>
      <c r="P954" s="32"/>
      <c r="T954" s="19"/>
      <c r="U954" s="3"/>
      <c r="X954" t="str">
        <f t="shared" si="62"/>
        <v/>
      </c>
      <c r="Z954" t="str">
        <f t="shared" si="63"/>
        <v/>
      </c>
      <c r="AB954" s="9"/>
      <c r="AC954" t="s">
        <v>4932</v>
      </c>
      <c r="AD954">
        <f t="shared" si="64"/>
        <v>0</v>
      </c>
      <c r="AF954" s="3"/>
      <c r="AH954" s="9"/>
    </row>
    <row r="955" spans="1:34" ht="10.95" customHeight="1" outlineLevel="1" x14ac:dyDescent="0.25">
      <c r="A955" t="s">
        <v>1671</v>
      </c>
      <c r="C955" s="3" t="s">
        <v>12988</v>
      </c>
      <c r="D955" s="3">
        <v>149</v>
      </c>
      <c r="E955" s="9">
        <v>1925</v>
      </c>
      <c r="F955" s="7" t="s">
        <v>5142</v>
      </c>
      <c r="G955" s="7" t="s">
        <v>6507</v>
      </c>
      <c r="H955" s="8" t="s">
        <v>1673</v>
      </c>
      <c r="I955" s="8" t="s">
        <v>10952</v>
      </c>
      <c r="J955" s="19">
        <v>3</v>
      </c>
      <c r="K955" s="19" t="s">
        <v>7736</v>
      </c>
      <c r="L955" s="11">
        <v>0.5</v>
      </c>
      <c r="M955" s="11"/>
      <c r="N955" s="24"/>
      <c r="P955" s="32"/>
      <c r="T955" s="19"/>
      <c r="U955" s="3"/>
      <c r="X955" t="str">
        <f t="shared" si="62"/>
        <v/>
      </c>
      <c r="Z955" t="str">
        <f t="shared" si="63"/>
        <v/>
      </c>
      <c r="AB955" s="9"/>
      <c r="AC955" t="s">
        <v>4932</v>
      </c>
      <c r="AD955">
        <f t="shared" si="64"/>
        <v>0</v>
      </c>
      <c r="AF955" s="3"/>
      <c r="AH955" s="9"/>
    </row>
    <row r="956" spans="1:34" ht="10.95" customHeight="1" outlineLevel="1" x14ac:dyDescent="0.25">
      <c r="A956" t="s">
        <v>1671</v>
      </c>
      <c r="C956" s="3" t="s">
        <v>12988</v>
      </c>
      <c r="D956" s="3">
        <v>150</v>
      </c>
      <c r="E956" s="9">
        <v>1925</v>
      </c>
      <c r="F956" s="7" t="s">
        <v>5242</v>
      </c>
      <c r="G956" s="7" t="s">
        <v>6125</v>
      </c>
      <c r="H956" s="8" t="s">
        <v>1673</v>
      </c>
      <c r="I956" s="8" t="s">
        <v>10952</v>
      </c>
      <c r="J956" s="19">
        <v>3</v>
      </c>
      <c r="K956" s="19" t="s">
        <v>7736</v>
      </c>
      <c r="L956" s="11">
        <v>0.5</v>
      </c>
      <c r="M956" s="11"/>
      <c r="N956" s="24"/>
      <c r="P956" s="32"/>
      <c r="T956" s="19"/>
      <c r="U956" s="3"/>
      <c r="X956" t="str">
        <f t="shared" si="62"/>
        <v/>
      </c>
      <c r="Z956" t="str">
        <f t="shared" si="63"/>
        <v/>
      </c>
      <c r="AB956" s="9"/>
      <c r="AC956" t="s">
        <v>4932</v>
      </c>
      <c r="AD956">
        <f t="shared" si="64"/>
        <v>0</v>
      </c>
      <c r="AF956" s="3"/>
      <c r="AH956" s="9"/>
    </row>
    <row r="957" spans="1:34" ht="10.95" customHeight="1" outlineLevel="1" x14ac:dyDescent="0.25">
      <c r="A957" t="s">
        <v>1671</v>
      </c>
      <c r="C957" s="3" t="s">
        <v>12988</v>
      </c>
      <c r="D957" s="3">
        <v>151</v>
      </c>
      <c r="E957" s="9">
        <v>1925</v>
      </c>
      <c r="F957" s="7" t="s">
        <v>2977</v>
      </c>
      <c r="G957" s="7" t="s">
        <v>4029</v>
      </c>
      <c r="H957" s="8" t="s">
        <v>1673</v>
      </c>
      <c r="I957" s="8" t="s">
        <v>10952</v>
      </c>
      <c r="J957" s="19">
        <v>3</v>
      </c>
      <c r="K957" s="19" t="s">
        <v>7738</v>
      </c>
      <c r="L957" s="11"/>
      <c r="M957" s="11"/>
      <c r="N957" s="24"/>
      <c r="P957" s="32"/>
      <c r="T957" s="19"/>
      <c r="U957" s="3"/>
      <c r="X957" t="str">
        <f t="shared" si="62"/>
        <v/>
      </c>
      <c r="Z957" t="str">
        <f t="shared" si="63"/>
        <v/>
      </c>
      <c r="AB957" s="9"/>
      <c r="AC957" t="s">
        <v>4932</v>
      </c>
      <c r="AD957">
        <f t="shared" si="64"/>
        <v>0</v>
      </c>
      <c r="AF957" s="3"/>
      <c r="AH957" s="9"/>
    </row>
    <row r="958" spans="1:34" ht="10.95" customHeight="1" outlineLevel="1" x14ac:dyDescent="0.25">
      <c r="A958" t="s">
        <v>1671</v>
      </c>
      <c r="C958" s="3" t="s">
        <v>12988</v>
      </c>
      <c r="D958" s="3">
        <v>160</v>
      </c>
      <c r="E958" s="9">
        <v>1925</v>
      </c>
      <c r="F958" s="7" t="s">
        <v>10959</v>
      </c>
      <c r="G958" s="7" t="s">
        <v>5040</v>
      </c>
      <c r="H958" s="8" t="s">
        <v>1673</v>
      </c>
      <c r="I958" s="8" t="s">
        <v>10958</v>
      </c>
      <c r="J958" s="19">
        <v>3</v>
      </c>
      <c r="K958" s="19" t="s">
        <v>7738</v>
      </c>
      <c r="L958" s="11"/>
      <c r="M958" s="11"/>
      <c r="N958" s="24"/>
      <c r="P958" s="32"/>
      <c r="T958" s="19"/>
      <c r="U958" s="3"/>
      <c r="X958" t="str">
        <f t="shared" si="62"/>
        <v/>
      </c>
      <c r="Z958" t="str">
        <f t="shared" si="63"/>
        <v/>
      </c>
      <c r="AB958" s="9"/>
      <c r="AC958" t="s">
        <v>4932</v>
      </c>
      <c r="AD958">
        <f t="shared" si="64"/>
        <v>0</v>
      </c>
      <c r="AF958" s="3"/>
      <c r="AH958" s="9"/>
    </row>
    <row r="959" spans="1:34" ht="10.95" customHeight="1" outlineLevel="1" x14ac:dyDescent="0.25">
      <c r="A959" t="s">
        <v>1671</v>
      </c>
      <c r="C959" s="3" t="s">
        <v>12988</v>
      </c>
      <c r="D959" s="3">
        <v>161</v>
      </c>
      <c r="E959" s="9">
        <v>1925</v>
      </c>
      <c r="F959" s="7" t="s">
        <v>10960</v>
      </c>
      <c r="G959" s="7" t="s">
        <v>5040</v>
      </c>
      <c r="H959" s="8" t="s">
        <v>1673</v>
      </c>
      <c r="I959" s="8" t="s">
        <v>10958</v>
      </c>
      <c r="J959" s="19">
        <v>3</v>
      </c>
      <c r="K959" s="19" t="s">
        <v>7738</v>
      </c>
      <c r="L959" s="11"/>
      <c r="M959" s="11"/>
      <c r="N959" s="24"/>
      <c r="P959" s="32"/>
      <c r="T959" s="19"/>
      <c r="U959" s="3"/>
      <c r="W959" t="s">
        <v>7738</v>
      </c>
      <c r="X959" t="str">
        <f t="shared" si="62"/>
        <v/>
      </c>
      <c r="Z959" t="str">
        <f t="shared" si="63"/>
        <v/>
      </c>
      <c r="AB959" s="9"/>
      <c r="AC959" t="s">
        <v>4932</v>
      </c>
      <c r="AD959">
        <f t="shared" si="64"/>
        <v>0</v>
      </c>
      <c r="AF959" s="3"/>
      <c r="AH959" s="9"/>
    </row>
    <row r="960" spans="1:34" ht="10.95" customHeight="1" outlineLevel="1" x14ac:dyDescent="0.25">
      <c r="A960" t="s">
        <v>1671</v>
      </c>
      <c r="C960" s="3" t="s">
        <v>12988</v>
      </c>
      <c r="D960" s="3">
        <v>162</v>
      </c>
      <c r="E960" s="9">
        <v>1925</v>
      </c>
      <c r="F960" s="7" t="s">
        <v>10961</v>
      </c>
      <c r="G960" s="7" t="s">
        <v>5040</v>
      </c>
      <c r="H960" s="8" t="s">
        <v>1673</v>
      </c>
      <c r="I960" s="8" t="s">
        <v>10958</v>
      </c>
      <c r="J960" s="19">
        <v>3</v>
      </c>
      <c r="K960" s="19" t="s">
        <v>7738</v>
      </c>
      <c r="L960" s="11"/>
      <c r="M960" s="11"/>
      <c r="N960" s="24"/>
      <c r="P960" s="32"/>
      <c r="T960" s="19"/>
      <c r="U960" s="3"/>
      <c r="X960" t="str">
        <f t="shared" si="62"/>
        <v/>
      </c>
      <c r="Z960" t="str">
        <f t="shared" si="63"/>
        <v/>
      </c>
      <c r="AB960" s="9"/>
      <c r="AC960" t="s">
        <v>4932</v>
      </c>
      <c r="AD960">
        <f t="shared" si="64"/>
        <v>0</v>
      </c>
      <c r="AF960" s="3"/>
      <c r="AH960" s="9"/>
    </row>
    <row r="961" spans="1:34" ht="10.95" customHeight="1" outlineLevel="1" x14ac:dyDescent="0.25">
      <c r="A961" t="s">
        <v>1671</v>
      </c>
      <c r="C961" s="3" t="s">
        <v>12988</v>
      </c>
      <c r="D961" s="3">
        <v>163</v>
      </c>
      <c r="E961" s="9">
        <v>1927</v>
      </c>
      <c r="F961" s="7" t="s">
        <v>10954</v>
      </c>
      <c r="G961" s="7" t="s">
        <v>3971</v>
      </c>
      <c r="H961" s="8" t="s">
        <v>1673</v>
      </c>
      <c r="I961" s="8" t="s">
        <v>10962</v>
      </c>
      <c r="J961" s="19">
        <v>3</v>
      </c>
      <c r="K961" s="19" t="s">
        <v>7738</v>
      </c>
      <c r="L961" s="11"/>
      <c r="M961" s="11"/>
      <c r="N961" s="24"/>
      <c r="P961" s="32"/>
      <c r="T961" s="19"/>
      <c r="U961" s="3"/>
      <c r="X961" t="str">
        <f t="shared" si="62"/>
        <v/>
      </c>
      <c r="Z961" t="str">
        <f t="shared" si="63"/>
        <v/>
      </c>
      <c r="AB961" s="9"/>
      <c r="AC961" t="s">
        <v>4932</v>
      </c>
      <c r="AD961">
        <f t="shared" si="64"/>
        <v>0</v>
      </c>
      <c r="AF961" s="3"/>
      <c r="AH961" s="9"/>
    </row>
    <row r="962" spans="1:34" ht="10.95" customHeight="1" outlineLevel="1" x14ac:dyDescent="0.25">
      <c r="A962" t="s">
        <v>1671</v>
      </c>
      <c r="C962" s="3" t="s">
        <v>12988</v>
      </c>
      <c r="D962" s="3">
        <v>164</v>
      </c>
      <c r="E962" s="9">
        <v>1927</v>
      </c>
      <c r="F962" s="7" t="s">
        <v>10963</v>
      </c>
      <c r="G962" s="7" t="s">
        <v>3832</v>
      </c>
      <c r="H962" s="8" t="s">
        <v>1673</v>
      </c>
      <c r="I962" s="8" t="s">
        <v>10962</v>
      </c>
      <c r="J962" s="19">
        <v>3</v>
      </c>
      <c r="K962" s="19" t="s">
        <v>7738</v>
      </c>
      <c r="L962" s="11"/>
      <c r="M962" s="11"/>
      <c r="N962" s="24"/>
      <c r="P962" s="32"/>
      <c r="T962" s="19"/>
      <c r="U962" s="3"/>
      <c r="X962" t="str">
        <f t="shared" ref="X962:X1025" si="65">IF(COUNTIF(F962,"*fdc*"),1,"")</f>
        <v/>
      </c>
      <c r="Z962" t="str">
        <f t="shared" ref="Z962:Z1025" si="66">IF(COUNTIF(F962,"*s/s*"),1,"")</f>
        <v/>
      </c>
      <c r="AB962" s="9"/>
      <c r="AC962" t="s">
        <v>4932</v>
      </c>
      <c r="AD962">
        <f t="shared" si="64"/>
        <v>0</v>
      </c>
      <c r="AF962" s="3"/>
      <c r="AH962" s="9"/>
    </row>
    <row r="963" spans="1:34" ht="10.95" customHeight="1" outlineLevel="1" x14ac:dyDescent="0.25">
      <c r="A963" t="s">
        <v>1671</v>
      </c>
      <c r="C963" s="3" t="s">
        <v>12988</v>
      </c>
      <c r="D963" s="3">
        <v>165</v>
      </c>
      <c r="E963" s="9">
        <v>1927</v>
      </c>
      <c r="F963" s="7" t="s">
        <v>4735</v>
      </c>
      <c r="G963" s="7" t="s">
        <v>3835</v>
      </c>
      <c r="H963" s="8" t="s">
        <v>1673</v>
      </c>
      <c r="I963" s="8" t="s">
        <v>10711</v>
      </c>
      <c r="J963" s="19">
        <v>3</v>
      </c>
      <c r="K963" s="19" t="s">
        <v>7738</v>
      </c>
      <c r="L963" s="11"/>
      <c r="M963" s="11"/>
      <c r="N963" s="24"/>
      <c r="P963" s="32"/>
      <c r="T963" s="19"/>
      <c r="U963" s="3"/>
      <c r="X963" t="str">
        <f t="shared" si="65"/>
        <v/>
      </c>
      <c r="Z963" t="str">
        <f t="shared" si="66"/>
        <v/>
      </c>
      <c r="AB963" s="9"/>
      <c r="AC963" t="s">
        <v>4932</v>
      </c>
      <c r="AD963">
        <f t="shared" si="64"/>
        <v>0</v>
      </c>
      <c r="AF963" s="3"/>
      <c r="AH963" s="9"/>
    </row>
    <row r="964" spans="1:34" ht="10.95" customHeight="1" outlineLevel="1" x14ac:dyDescent="0.25">
      <c r="A964" t="s">
        <v>1671</v>
      </c>
      <c r="C964" s="3" t="s">
        <v>12988</v>
      </c>
      <c r="D964" s="3">
        <v>166</v>
      </c>
      <c r="E964" s="9">
        <v>1927</v>
      </c>
      <c r="F964" s="7" t="s">
        <v>3220</v>
      </c>
      <c r="G964" s="7" t="s">
        <v>134</v>
      </c>
      <c r="H964" s="8" t="s">
        <v>1673</v>
      </c>
      <c r="I964" s="8" t="s">
        <v>10711</v>
      </c>
      <c r="J964" s="19">
        <v>3</v>
      </c>
      <c r="K964" s="19" t="s">
        <v>7738</v>
      </c>
      <c r="L964" s="11"/>
      <c r="M964" s="11"/>
      <c r="N964" s="24"/>
      <c r="P964" s="32"/>
      <c r="T964" s="19"/>
      <c r="U964" s="3"/>
      <c r="X964" t="str">
        <f t="shared" si="65"/>
        <v/>
      </c>
      <c r="Z964" t="str">
        <f t="shared" si="66"/>
        <v/>
      </c>
      <c r="AB964" s="9"/>
      <c r="AC964" t="s">
        <v>4932</v>
      </c>
      <c r="AD964">
        <f t="shared" si="64"/>
        <v>0</v>
      </c>
      <c r="AF964" s="3"/>
      <c r="AH964" s="9"/>
    </row>
    <row r="965" spans="1:34" ht="10.95" customHeight="1" outlineLevel="1" x14ac:dyDescent="0.25">
      <c r="A965" t="s">
        <v>1671</v>
      </c>
      <c r="C965" s="3" t="s">
        <v>12988</v>
      </c>
      <c r="D965" s="3">
        <v>167</v>
      </c>
      <c r="E965" s="9">
        <v>1927</v>
      </c>
      <c r="F965" s="7" t="s">
        <v>184</v>
      </c>
      <c r="G965" s="7" t="s">
        <v>5401</v>
      </c>
      <c r="H965" s="8" t="s">
        <v>1673</v>
      </c>
      <c r="I965" s="8" t="s">
        <v>10711</v>
      </c>
      <c r="J965" s="19">
        <v>3</v>
      </c>
      <c r="K965" s="19" t="s">
        <v>7738</v>
      </c>
      <c r="L965" s="11"/>
      <c r="M965" s="11"/>
      <c r="N965" s="24"/>
      <c r="P965" s="32"/>
      <c r="T965" s="19"/>
      <c r="U965" s="3"/>
      <c r="X965" t="str">
        <f t="shared" si="65"/>
        <v/>
      </c>
      <c r="Z965" t="str">
        <f t="shared" si="66"/>
        <v/>
      </c>
      <c r="AB965" s="9"/>
      <c r="AC965" t="s">
        <v>4932</v>
      </c>
      <c r="AD965">
        <f t="shared" si="64"/>
        <v>0</v>
      </c>
      <c r="AF965" s="3"/>
      <c r="AH965" s="9"/>
    </row>
    <row r="966" spans="1:34" ht="10.95" customHeight="1" outlineLevel="1" x14ac:dyDescent="0.25">
      <c r="A966" t="s">
        <v>1671</v>
      </c>
      <c r="C966" s="3" t="s">
        <v>12988</v>
      </c>
      <c r="D966" s="3">
        <v>168</v>
      </c>
      <c r="E966" s="9">
        <v>1927</v>
      </c>
      <c r="F966" s="7" t="s">
        <v>2977</v>
      </c>
      <c r="G966" s="7" t="s">
        <v>684</v>
      </c>
      <c r="H966" s="8" t="s">
        <v>1673</v>
      </c>
      <c r="I966" s="8" t="s">
        <v>10711</v>
      </c>
      <c r="J966" s="19">
        <v>3</v>
      </c>
      <c r="K966" s="19" t="s">
        <v>7738</v>
      </c>
      <c r="L966" s="11"/>
      <c r="M966" s="11"/>
      <c r="N966" s="24"/>
      <c r="P966" s="32"/>
      <c r="T966" s="19"/>
      <c r="U966" s="3"/>
      <c r="X966" t="str">
        <f t="shared" si="65"/>
        <v/>
      </c>
      <c r="Z966" t="str">
        <f t="shared" si="66"/>
        <v/>
      </c>
      <c r="AB966" s="9"/>
      <c r="AC966" t="s">
        <v>4932</v>
      </c>
      <c r="AD966">
        <f t="shared" si="64"/>
        <v>0</v>
      </c>
      <c r="AF966" s="3"/>
      <c r="AH966" s="9"/>
    </row>
    <row r="967" spans="1:34" ht="10.95" customHeight="1" outlineLevel="1" x14ac:dyDescent="0.25">
      <c r="A967" t="s">
        <v>1671</v>
      </c>
      <c r="C967" s="3" t="s">
        <v>12988</v>
      </c>
      <c r="D967" s="3">
        <v>169</v>
      </c>
      <c r="E967" s="9">
        <v>1927</v>
      </c>
      <c r="F967" s="7" t="s">
        <v>5143</v>
      </c>
      <c r="G967" s="7" t="s">
        <v>1677</v>
      </c>
      <c r="H967" s="8" t="s">
        <v>1673</v>
      </c>
      <c r="I967" s="8" t="s">
        <v>10711</v>
      </c>
      <c r="J967" s="19">
        <v>3</v>
      </c>
      <c r="K967" s="19" t="s">
        <v>7738</v>
      </c>
      <c r="L967" s="11"/>
      <c r="M967" s="11"/>
      <c r="N967" s="24"/>
      <c r="P967" s="32"/>
      <c r="T967" s="19"/>
      <c r="U967" s="3"/>
      <c r="X967" t="str">
        <f t="shared" si="65"/>
        <v/>
      </c>
      <c r="Z967" t="str">
        <f t="shared" si="66"/>
        <v/>
      </c>
      <c r="AB967" s="9"/>
      <c r="AC967" t="s">
        <v>4932</v>
      </c>
      <c r="AD967">
        <f t="shared" si="64"/>
        <v>0</v>
      </c>
      <c r="AF967" s="3"/>
      <c r="AH967" s="9"/>
    </row>
    <row r="968" spans="1:34" ht="10.95" customHeight="1" outlineLevel="1" x14ac:dyDescent="0.25">
      <c r="A968" t="s">
        <v>1671</v>
      </c>
      <c r="C968" s="3" t="s">
        <v>12988</v>
      </c>
      <c r="D968" s="3">
        <v>170</v>
      </c>
      <c r="E968" s="9">
        <v>1927</v>
      </c>
      <c r="F968" s="7" t="s">
        <v>5282</v>
      </c>
      <c r="G968" s="7" t="s">
        <v>3832</v>
      </c>
      <c r="H968" s="8" t="s">
        <v>1673</v>
      </c>
      <c r="I968" s="8" t="s">
        <v>10711</v>
      </c>
      <c r="J968" s="19">
        <v>3</v>
      </c>
      <c r="K968" s="19" t="s">
        <v>7738</v>
      </c>
      <c r="L968" s="11"/>
      <c r="M968" s="11"/>
      <c r="N968" s="24"/>
      <c r="P968" s="32"/>
      <c r="T968" s="19"/>
      <c r="U968" s="3"/>
      <c r="X968" t="str">
        <f t="shared" si="65"/>
        <v/>
      </c>
      <c r="Z968" t="str">
        <f t="shared" si="66"/>
        <v/>
      </c>
      <c r="AB968" s="9"/>
      <c r="AC968" t="s">
        <v>4932</v>
      </c>
      <c r="AD968">
        <f t="shared" si="64"/>
        <v>0</v>
      </c>
      <c r="AF968" s="3"/>
      <c r="AH968" s="9"/>
    </row>
    <row r="969" spans="1:34" ht="10.95" customHeight="1" outlineLevel="1" x14ac:dyDescent="0.25">
      <c r="A969" t="s">
        <v>1671</v>
      </c>
      <c r="C969" s="3" t="s">
        <v>12988</v>
      </c>
      <c r="D969" s="3">
        <v>171</v>
      </c>
      <c r="E969" s="9">
        <v>1927</v>
      </c>
      <c r="F969" s="7" t="s">
        <v>2351</v>
      </c>
      <c r="G969" s="7" t="s">
        <v>5040</v>
      </c>
      <c r="H969" s="8" t="s">
        <v>1673</v>
      </c>
      <c r="I969" s="8" t="s">
        <v>10711</v>
      </c>
      <c r="J969" s="19">
        <v>3</v>
      </c>
      <c r="K969" s="19" t="s">
        <v>7738</v>
      </c>
      <c r="L969" s="11"/>
      <c r="M969" s="11"/>
      <c r="N969" s="24"/>
      <c r="P969" s="32"/>
      <c r="T969" s="19"/>
      <c r="U969" s="3"/>
      <c r="X969" t="str">
        <f t="shared" si="65"/>
        <v/>
      </c>
      <c r="Z969" t="str">
        <f t="shared" si="66"/>
        <v/>
      </c>
      <c r="AB969" s="9"/>
      <c r="AC969" t="s">
        <v>4932</v>
      </c>
      <c r="AD969">
        <f t="shared" si="64"/>
        <v>0</v>
      </c>
      <c r="AF969" s="3"/>
      <c r="AH969" s="9"/>
    </row>
    <row r="970" spans="1:34" ht="10.95" customHeight="1" outlineLevel="1" x14ac:dyDescent="0.25">
      <c r="A970" t="s">
        <v>1671</v>
      </c>
      <c r="C970" s="3" t="s">
        <v>12988</v>
      </c>
      <c r="D970" s="3">
        <v>172</v>
      </c>
      <c r="E970" s="9">
        <v>1927</v>
      </c>
      <c r="F970" s="7" t="s">
        <v>3424</v>
      </c>
      <c r="G970" s="7" t="s">
        <v>2294</v>
      </c>
      <c r="H970" s="8" t="s">
        <v>1673</v>
      </c>
      <c r="I970" s="8" t="s">
        <v>10711</v>
      </c>
      <c r="J970" s="19">
        <v>3</v>
      </c>
      <c r="K970" s="19" t="s">
        <v>7738</v>
      </c>
      <c r="L970" s="11"/>
      <c r="M970" s="11"/>
      <c r="N970" s="24"/>
      <c r="P970" s="32"/>
      <c r="T970" s="19"/>
      <c r="U970" s="3"/>
      <c r="X970" t="str">
        <f t="shared" si="65"/>
        <v/>
      </c>
      <c r="Z970" t="str">
        <f t="shared" si="66"/>
        <v/>
      </c>
      <c r="AB970" s="9"/>
      <c r="AC970" t="s">
        <v>4932</v>
      </c>
      <c r="AD970">
        <f t="shared" si="64"/>
        <v>0</v>
      </c>
      <c r="AF970" s="3"/>
      <c r="AH970" s="9"/>
    </row>
    <row r="971" spans="1:34" ht="10.95" customHeight="1" outlineLevel="1" x14ac:dyDescent="0.25">
      <c r="A971" t="s">
        <v>1671</v>
      </c>
      <c r="C971" s="3" t="s">
        <v>12988</v>
      </c>
      <c r="D971" s="3">
        <v>173</v>
      </c>
      <c r="E971" s="9">
        <v>1927</v>
      </c>
      <c r="F971" s="7" t="s">
        <v>3970</v>
      </c>
      <c r="G971" s="7" t="s">
        <v>3834</v>
      </c>
      <c r="H971" s="8" t="s">
        <v>1673</v>
      </c>
      <c r="I971" s="8" t="s">
        <v>10711</v>
      </c>
      <c r="J971" s="19">
        <v>3</v>
      </c>
      <c r="K971" s="19" t="s">
        <v>7738</v>
      </c>
      <c r="L971" s="11"/>
      <c r="M971" s="11"/>
      <c r="N971" s="24"/>
      <c r="P971" s="32"/>
      <c r="T971" s="19"/>
      <c r="U971" s="3"/>
      <c r="X971" t="str">
        <f t="shared" si="65"/>
        <v/>
      </c>
      <c r="Z971" t="str">
        <f t="shared" si="66"/>
        <v/>
      </c>
      <c r="AB971" s="9"/>
      <c r="AC971" t="s">
        <v>4932</v>
      </c>
      <c r="AD971">
        <f t="shared" si="64"/>
        <v>0</v>
      </c>
      <c r="AF971" s="3"/>
      <c r="AH971" s="9"/>
    </row>
    <row r="972" spans="1:34" ht="10.95" customHeight="1" outlineLevel="1" x14ac:dyDescent="0.25">
      <c r="A972" t="s">
        <v>1671</v>
      </c>
      <c r="C972" s="3" t="s">
        <v>12988</v>
      </c>
      <c r="D972" s="3">
        <v>174</v>
      </c>
      <c r="E972" s="9">
        <v>1927</v>
      </c>
      <c r="F972" s="7" t="s">
        <v>3972</v>
      </c>
      <c r="G972" s="7" t="s">
        <v>8481</v>
      </c>
      <c r="H972" s="8" t="s">
        <v>1673</v>
      </c>
      <c r="I972" s="8" t="s">
        <v>10711</v>
      </c>
      <c r="J972" s="19">
        <v>3</v>
      </c>
      <c r="K972" s="19" t="s">
        <v>7738</v>
      </c>
      <c r="L972" s="11"/>
      <c r="M972" s="11"/>
      <c r="N972" s="24"/>
      <c r="P972" s="32"/>
      <c r="T972" s="19"/>
      <c r="U972" s="3"/>
      <c r="X972" t="str">
        <f t="shared" si="65"/>
        <v/>
      </c>
      <c r="Z972" t="str">
        <f t="shared" si="66"/>
        <v/>
      </c>
      <c r="AB972" s="9"/>
      <c r="AC972" t="s">
        <v>4932</v>
      </c>
      <c r="AD972">
        <f t="shared" si="64"/>
        <v>0</v>
      </c>
      <c r="AF972" s="3"/>
      <c r="AH972" s="9"/>
    </row>
    <row r="973" spans="1:34" ht="10.95" customHeight="1" outlineLevel="1" x14ac:dyDescent="0.25">
      <c r="A973" t="s">
        <v>1671</v>
      </c>
      <c r="C973" s="3" t="s">
        <v>12988</v>
      </c>
      <c r="D973" s="3">
        <v>175</v>
      </c>
      <c r="E973" s="9">
        <v>1927</v>
      </c>
      <c r="F973" s="7" t="s">
        <v>597</v>
      </c>
      <c r="G973" s="7" t="s">
        <v>684</v>
      </c>
      <c r="H973" s="8" t="s">
        <v>1673</v>
      </c>
      <c r="I973" s="8" t="s">
        <v>10711</v>
      </c>
      <c r="J973" s="19">
        <v>3</v>
      </c>
      <c r="K973" s="19" t="s">
        <v>7738</v>
      </c>
      <c r="L973" s="11"/>
      <c r="M973" s="11"/>
      <c r="N973" s="24"/>
      <c r="P973" s="32"/>
      <c r="T973" s="19"/>
      <c r="U973" s="3"/>
      <c r="X973" t="str">
        <f t="shared" si="65"/>
        <v/>
      </c>
      <c r="Z973" t="str">
        <f t="shared" si="66"/>
        <v/>
      </c>
      <c r="AB973" s="9"/>
      <c r="AC973" t="s">
        <v>4932</v>
      </c>
      <c r="AD973">
        <f t="shared" si="64"/>
        <v>0</v>
      </c>
      <c r="AF973" s="3"/>
      <c r="AH973" s="9"/>
    </row>
    <row r="974" spans="1:34" ht="10.95" customHeight="1" outlineLevel="1" x14ac:dyDescent="0.25">
      <c r="A974" t="s">
        <v>1671</v>
      </c>
      <c r="C974" s="3" t="s">
        <v>12988</v>
      </c>
      <c r="D974" s="3">
        <v>176</v>
      </c>
      <c r="E974" s="9">
        <v>1927</v>
      </c>
      <c r="F974" s="7" t="s">
        <v>3267</v>
      </c>
      <c r="G974" s="7" t="s">
        <v>7657</v>
      </c>
      <c r="H974" s="8" t="s">
        <v>1673</v>
      </c>
      <c r="I974" s="8" t="s">
        <v>10711</v>
      </c>
      <c r="J974" s="19">
        <v>3</v>
      </c>
      <c r="K974" s="19" t="s">
        <v>7738</v>
      </c>
      <c r="L974" s="11"/>
      <c r="M974" s="11"/>
      <c r="N974" s="24"/>
      <c r="P974" s="32"/>
      <c r="T974" s="19"/>
      <c r="U974" s="3"/>
      <c r="X974" t="str">
        <f t="shared" si="65"/>
        <v/>
      </c>
      <c r="Z974" t="str">
        <f t="shared" si="66"/>
        <v/>
      </c>
      <c r="AB974" s="9"/>
      <c r="AC974" t="s">
        <v>4932</v>
      </c>
      <c r="AD974">
        <f t="shared" si="64"/>
        <v>0</v>
      </c>
      <c r="AF974" s="3"/>
      <c r="AH974" s="9"/>
    </row>
    <row r="975" spans="1:34" ht="10.95" customHeight="1" outlineLevel="1" x14ac:dyDescent="0.25">
      <c r="A975" t="s">
        <v>1671</v>
      </c>
      <c r="C975" s="3" t="s">
        <v>12988</v>
      </c>
      <c r="D975" s="3">
        <v>177</v>
      </c>
      <c r="E975" s="9">
        <v>1927</v>
      </c>
      <c r="F975" s="7" t="s">
        <v>11134</v>
      </c>
      <c r="G975" s="7" t="s">
        <v>10964</v>
      </c>
      <c r="H975" s="8" t="s">
        <v>1673</v>
      </c>
      <c r="I975" s="8" t="s">
        <v>10711</v>
      </c>
      <c r="J975" s="19">
        <v>3</v>
      </c>
      <c r="K975" s="19" t="s">
        <v>7738</v>
      </c>
      <c r="L975" s="11"/>
      <c r="M975" s="11"/>
      <c r="N975" s="24"/>
      <c r="P975" s="32"/>
      <c r="T975" s="19"/>
      <c r="U975" s="3"/>
      <c r="X975" t="str">
        <f t="shared" si="65"/>
        <v/>
      </c>
      <c r="Z975" t="str">
        <f t="shared" si="66"/>
        <v/>
      </c>
      <c r="AB975" s="9"/>
      <c r="AC975" t="s">
        <v>4932</v>
      </c>
      <c r="AD975">
        <f t="shared" si="64"/>
        <v>0</v>
      </c>
      <c r="AF975" s="3"/>
      <c r="AH975" s="9"/>
    </row>
    <row r="976" spans="1:34" ht="10.95" customHeight="1" outlineLevel="1" x14ac:dyDescent="0.25">
      <c r="A976" t="s">
        <v>1671</v>
      </c>
      <c r="C976" s="3" t="s">
        <v>12988</v>
      </c>
      <c r="D976" s="3">
        <v>181</v>
      </c>
      <c r="E976" s="9">
        <v>1928</v>
      </c>
      <c r="F976" s="7" t="s">
        <v>5242</v>
      </c>
      <c r="G976" s="7" t="s">
        <v>5631</v>
      </c>
      <c r="H976" s="8" t="s">
        <v>20975</v>
      </c>
      <c r="I976" s="8" t="s">
        <v>10984</v>
      </c>
      <c r="J976" s="19">
        <v>3</v>
      </c>
      <c r="K976" s="19" t="s">
        <v>7738</v>
      </c>
      <c r="L976" s="11"/>
      <c r="M976" s="11"/>
      <c r="N976" s="24"/>
      <c r="P976" s="32"/>
      <c r="T976" s="19"/>
      <c r="U976" s="3"/>
      <c r="X976" t="str">
        <f t="shared" si="65"/>
        <v/>
      </c>
      <c r="Z976" t="str">
        <f t="shared" si="66"/>
        <v/>
      </c>
      <c r="AB976" s="9"/>
      <c r="AC976" t="s">
        <v>10974</v>
      </c>
      <c r="AD976">
        <f t="shared" si="64"/>
        <v>0</v>
      </c>
      <c r="AF976" s="3"/>
      <c r="AH976" s="9"/>
    </row>
    <row r="977" spans="1:34" ht="10.95" customHeight="1" outlineLevel="1" x14ac:dyDescent="0.25">
      <c r="A977" t="s">
        <v>1671</v>
      </c>
      <c r="C977" s="3" t="s">
        <v>12988</v>
      </c>
      <c r="D977" s="3">
        <v>182</v>
      </c>
      <c r="E977" s="9">
        <v>1928</v>
      </c>
      <c r="F977" s="7" t="s">
        <v>2977</v>
      </c>
      <c r="G977" s="7" t="s">
        <v>4029</v>
      </c>
      <c r="H977" s="8" t="s">
        <v>20975</v>
      </c>
      <c r="I977" s="8" t="s">
        <v>10984</v>
      </c>
      <c r="J977" s="19">
        <v>3</v>
      </c>
      <c r="K977" s="19" t="s">
        <v>7736</v>
      </c>
      <c r="L977" s="11">
        <v>5.8</v>
      </c>
      <c r="M977" s="11"/>
      <c r="N977" s="24"/>
      <c r="P977" s="32"/>
      <c r="T977" s="19"/>
      <c r="U977" s="3"/>
      <c r="X977" t="str">
        <f t="shared" si="65"/>
        <v/>
      </c>
      <c r="Z977" t="str">
        <f t="shared" si="66"/>
        <v/>
      </c>
      <c r="AB977" s="9"/>
      <c r="AC977" t="s">
        <v>10974</v>
      </c>
      <c r="AD977">
        <f t="shared" si="64"/>
        <v>0</v>
      </c>
      <c r="AF977" s="3"/>
      <c r="AH977" s="9"/>
    </row>
    <row r="978" spans="1:34" ht="10.95" customHeight="1" outlineLevel="1" x14ac:dyDescent="0.25">
      <c r="A978" t="s">
        <v>1671</v>
      </c>
      <c r="C978" s="3" t="s">
        <v>12988</v>
      </c>
      <c r="D978" s="3">
        <v>183</v>
      </c>
      <c r="E978" s="9">
        <v>1928</v>
      </c>
      <c r="F978" s="7" t="s">
        <v>1643</v>
      </c>
      <c r="G978" s="7" t="s">
        <v>8873</v>
      </c>
      <c r="H978" s="8" t="s">
        <v>20975</v>
      </c>
      <c r="I978" s="8" t="s">
        <v>10984</v>
      </c>
      <c r="J978" s="19">
        <v>3</v>
      </c>
      <c r="K978" s="19" t="s">
        <v>7738</v>
      </c>
      <c r="L978" s="11"/>
      <c r="M978" s="11"/>
      <c r="N978" s="24"/>
      <c r="P978" s="32"/>
      <c r="T978" s="19"/>
      <c r="U978" s="3"/>
      <c r="X978" t="str">
        <f t="shared" si="65"/>
        <v/>
      </c>
      <c r="Z978" t="str">
        <f t="shared" si="66"/>
        <v/>
      </c>
      <c r="AB978" s="9"/>
      <c r="AC978" t="s">
        <v>10974</v>
      </c>
      <c r="AD978">
        <f t="shared" si="64"/>
        <v>0</v>
      </c>
      <c r="AF978" s="3"/>
      <c r="AH978" s="9"/>
    </row>
    <row r="979" spans="1:34" ht="10.95" customHeight="1" outlineLevel="1" x14ac:dyDescent="0.25">
      <c r="A979" t="s">
        <v>1671</v>
      </c>
      <c r="C979" s="3" t="s">
        <v>12988</v>
      </c>
      <c r="D979" s="3">
        <v>184</v>
      </c>
      <c r="E979" s="9">
        <v>1928</v>
      </c>
      <c r="F979" s="7" t="s">
        <v>22169</v>
      </c>
      <c r="G979" s="7" t="s">
        <v>4029</v>
      </c>
      <c r="H979" s="8" t="s">
        <v>1673</v>
      </c>
      <c r="I979" s="8" t="s">
        <v>10965</v>
      </c>
      <c r="J979" s="19">
        <v>3</v>
      </c>
      <c r="K979" s="19" t="s">
        <v>7738</v>
      </c>
      <c r="L979" s="11"/>
      <c r="M979" s="11"/>
      <c r="N979" s="24"/>
      <c r="P979" s="32"/>
      <c r="T979" s="19"/>
      <c r="U979" s="3"/>
      <c r="X979" t="str">
        <f t="shared" si="65"/>
        <v/>
      </c>
      <c r="Z979" t="str">
        <f t="shared" si="66"/>
        <v/>
      </c>
      <c r="AB979" s="9"/>
      <c r="AC979" t="s">
        <v>4932</v>
      </c>
      <c r="AD979">
        <f t="shared" si="64"/>
        <v>0</v>
      </c>
      <c r="AF979" s="3"/>
      <c r="AH979" s="9"/>
    </row>
    <row r="980" spans="1:34" ht="10.95" customHeight="1" outlineLevel="1" x14ac:dyDescent="0.25">
      <c r="A980" t="s">
        <v>1671</v>
      </c>
      <c r="C980" s="3" t="s">
        <v>12988</v>
      </c>
      <c r="D980" s="3">
        <v>185</v>
      </c>
      <c r="E980" s="9">
        <v>1928</v>
      </c>
      <c r="F980" s="7" t="s">
        <v>10967</v>
      </c>
      <c r="G980" s="7" t="s">
        <v>10966</v>
      </c>
      <c r="H980" s="8" t="s">
        <v>1673</v>
      </c>
      <c r="I980" s="8" t="s">
        <v>10965</v>
      </c>
      <c r="J980" s="19">
        <v>3</v>
      </c>
      <c r="K980" s="19" t="s">
        <v>7738</v>
      </c>
      <c r="L980" s="11"/>
      <c r="M980" s="11"/>
      <c r="N980" s="24"/>
      <c r="P980" s="32"/>
      <c r="T980" s="19"/>
      <c r="U980" s="3"/>
      <c r="X980" t="str">
        <f t="shared" si="65"/>
        <v/>
      </c>
      <c r="Z980" t="str">
        <f t="shared" si="66"/>
        <v/>
      </c>
      <c r="AB980" s="9"/>
      <c r="AC980" t="s">
        <v>4932</v>
      </c>
      <c r="AD980">
        <f t="shared" si="64"/>
        <v>0</v>
      </c>
      <c r="AF980" s="3"/>
      <c r="AH980" s="9"/>
    </row>
    <row r="981" spans="1:34" ht="10.95" customHeight="1" outlineLevel="1" x14ac:dyDescent="0.25">
      <c r="A981" t="s">
        <v>1671</v>
      </c>
      <c r="C981" s="3" t="s">
        <v>12988</v>
      </c>
      <c r="D981" s="3">
        <v>186</v>
      </c>
      <c r="E981" s="9">
        <v>1928</v>
      </c>
      <c r="F981" s="7" t="s">
        <v>22170</v>
      </c>
      <c r="G981" s="7" t="s">
        <v>4029</v>
      </c>
      <c r="H981" s="8" t="s">
        <v>1673</v>
      </c>
      <c r="I981" s="8" t="s">
        <v>10965</v>
      </c>
      <c r="J981" s="19">
        <v>3</v>
      </c>
      <c r="K981" s="19" t="s">
        <v>7738</v>
      </c>
      <c r="L981" s="11"/>
      <c r="M981" s="11"/>
      <c r="N981" s="24"/>
      <c r="P981" s="32"/>
      <c r="T981" s="19"/>
      <c r="U981" s="3"/>
      <c r="X981" t="str">
        <f t="shared" si="65"/>
        <v/>
      </c>
      <c r="Z981" t="str">
        <f t="shared" si="66"/>
        <v/>
      </c>
      <c r="AB981" s="9"/>
      <c r="AC981" t="s">
        <v>4932</v>
      </c>
      <c r="AD981">
        <f t="shared" si="64"/>
        <v>0</v>
      </c>
      <c r="AF981" s="3"/>
      <c r="AH981" s="9"/>
    </row>
    <row r="982" spans="1:34" ht="10.95" customHeight="1" outlineLevel="1" x14ac:dyDescent="0.25">
      <c r="A982" t="s">
        <v>1671</v>
      </c>
      <c r="C982" s="3" t="s">
        <v>12988</v>
      </c>
      <c r="D982" s="3" t="s">
        <v>8970</v>
      </c>
      <c r="E982" s="9">
        <v>1928</v>
      </c>
      <c r="F982" s="7" t="s">
        <v>22171</v>
      </c>
      <c r="G982" s="7" t="s">
        <v>4029</v>
      </c>
      <c r="H982" s="8" t="s">
        <v>1673</v>
      </c>
      <c r="I982" s="8" t="s">
        <v>10965</v>
      </c>
      <c r="J982" s="19">
        <v>3</v>
      </c>
      <c r="K982" s="19" t="s">
        <v>20092</v>
      </c>
      <c r="L982" s="11"/>
      <c r="M982" s="11"/>
      <c r="N982" s="24"/>
      <c r="P982" s="32"/>
      <c r="T982" s="19"/>
      <c r="U982" s="3"/>
      <c r="X982" t="str">
        <f t="shared" si="65"/>
        <v/>
      </c>
      <c r="Z982" t="str">
        <f t="shared" si="66"/>
        <v/>
      </c>
      <c r="AB982" s="9"/>
      <c r="AC982" t="s">
        <v>4932</v>
      </c>
      <c r="AD982">
        <f t="shared" si="64"/>
        <v>0</v>
      </c>
      <c r="AF982" s="3"/>
      <c r="AH982" s="9"/>
    </row>
    <row r="983" spans="1:34" ht="10.95" customHeight="1" outlineLevel="1" x14ac:dyDescent="0.25">
      <c r="A983" t="s">
        <v>1671</v>
      </c>
      <c r="C983" s="3" t="s">
        <v>12988</v>
      </c>
      <c r="D983" s="3">
        <v>187</v>
      </c>
      <c r="E983" s="9">
        <v>1928</v>
      </c>
      <c r="F983" s="7" t="s">
        <v>22172</v>
      </c>
      <c r="G983" s="7" t="s">
        <v>3832</v>
      </c>
      <c r="H983" s="8" t="s">
        <v>1673</v>
      </c>
      <c r="I983" s="8" t="s">
        <v>10965</v>
      </c>
      <c r="J983" s="19">
        <v>3</v>
      </c>
      <c r="K983" s="19" t="s">
        <v>7738</v>
      </c>
      <c r="L983" s="11"/>
      <c r="M983" s="11"/>
      <c r="N983" s="24"/>
      <c r="P983" s="32"/>
      <c r="T983" s="19"/>
      <c r="U983" s="3"/>
      <c r="X983" t="str">
        <f t="shared" si="65"/>
        <v/>
      </c>
      <c r="Z983" t="str">
        <f t="shared" si="66"/>
        <v/>
      </c>
      <c r="AB983" s="9"/>
      <c r="AC983" t="s">
        <v>4932</v>
      </c>
      <c r="AD983">
        <f t="shared" si="64"/>
        <v>0</v>
      </c>
      <c r="AF983" s="3"/>
      <c r="AH983" s="9"/>
    </row>
    <row r="984" spans="1:34" ht="10.95" customHeight="1" outlineLevel="1" x14ac:dyDescent="0.25">
      <c r="A984" t="s">
        <v>1671</v>
      </c>
      <c r="C984" s="3" t="s">
        <v>12988</v>
      </c>
      <c r="D984" s="3">
        <v>188</v>
      </c>
      <c r="E984" s="9">
        <v>1928</v>
      </c>
      <c r="F984" s="7" t="s">
        <v>22173</v>
      </c>
      <c r="G984" s="7" t="s">
        <v>5040</v>
      </c>
      <c r="H984" s="8" t="s">
        <v>1673</v>
      </c>
      <c r="I984" s="8" t="s">
        <v>10965</v>
      </c>
      <c r="J984" s="19">
        <v>3</v>
      </c>
      <c r="K984" s="19" t="s">
        <v>7738</v>
      </c>
      <c r="L984" s="11"/>
      <c r="M984" s="11"/>
      <c r="N984" s="24"/>
      <c r="P984" s="32"/>
      <c r="T984" s="19"/>
      <c r="U984" s="3"/>
      <c r="X984" t="str">
        <f t="shared" si="65"/>
        <v/>
      </c>
      <c r="Z984" t="str">
        <f t="shared" si="66"/>
        <v/>
      </c>
      <c r="AB984" s="9"/>
      <c r="AC984" t="s">
        <v>4932</v>
      </c>
      <c r="AD984">
        <f t="shared" si="64"/>
        <v>0</v>
      </c>
      <c r="AF984" s="3"/>
      <c r="AH984" s="9"/>
    </row>
    <row r="985" spans="1:34" ht="10.95" customHeight="1" outlineLevel="1" x14ac:dyDescent="0.25">
      <c r="A985" t="s">
        <v>1671</v>
      </c>
      <c r="C985" s="3" t="s">
        <v>12988</v>
      </c>
      <c r="D985" s="3">
        <v>189</v>
      </c>
      <c r="E985" s="9">
        <v>1928</v>
      </c>
      <c r="F985" s="7" t="s">
        <v>10968</v>
      </c>
      <c r="G985" s="7" t="s">
        <v>5040</v>
      </c>
      <c r="H985" s="8" t="s">
        <v>1673</v>
      </c>
      <c r="I985" s="8" t="s">
        <v>10965</v>
      </c>
      <c r="J985" s="19">
        <v>3</v>
      </c>
      <c r="K985" s="19" t="s">
        <v>7738</v>
      </c>
      <c r="L985" s="11"/>
      <c r="M985" s="11"/>
      <c r="N985" s="24"/>
      <c r="P985" s="32"/>
      <c r="T985" s="19"/>
      <c r="U985" s="3"/>
      <c r="X985" t="str">
        <f t="shared" si="65"/>
        <v/>
      </c>
      <c r="Z985" t="str">
        <f t="shared" si="66"/>
        <v/>
      </c>
      <c r="AB985" s="9"/>
      <c r="AC985" t="s">
        <v>4932</v>
      </c>
      <c r="AD985">
        <f t="shared" ref="AD985:AD1048" si="67">COUNTIF(H985,"*Fuji*")</f>
        <v>0</v>
      </c>
      <c r="AF985" s="3"/>
      <c r="AH985" s="9"/>
    </row>
    <row r="986" spans="1:34" ht="10.95" customHeight="1" outlineLevel="1" x14ac:dyDescent="0.25">
      <c r="A986" t="s">
        <v>1671</v>
      </c>
      <c r="C986" s="3" t="s">
        <v>12988</v>
      </c>
      <c r="D986" s="3">
        <v>194</v>
      </c>
      <c r="E986" s="9">
        <v>1930</v>
      </c>
      <c r="F986" s="7" t="s">
        <v>10969</v>
      </c>
      <c r="G986" s="7" t="s">
        <v>10971</v>
      </c>
      <c r="H986" s="8" t="s">
        <v>1515</v>
      </c>
      <c r="I986" s="8" t="s">
        <v>10972</v>
      </c>
      <c r="J986" s="19">
        <v>3</v>
      </c>
      <c r="K986" s="19" t="s">
        <v>7738</v>
      </c>
      <c r="L986" s="11"/>
      <c r="M986" s="11"/>
      <c r="N986" s="24"/>
      <c r="P986" s="32"/>
      <c r="T986" s="19"/>
      <c r="U986" s="3"/>
      <c r="X986" t="str">
        <f t="shared" si="65"/>
        <v/>
      </c>
      <c r="Z986" t="str">
        <f t="shared" si="66"/>
        <v/>
      </c>
      <c r="AB986" s="9"/>
      <c r="AC986" t="s">
        <v>1515</v>
      </c>
      <c r="AD986">
        <f t="shared" si="67"/>
        <v>0</v>
      </c>
      <c r="AF986" s="3"/>
      <c r="AH986" s="9"/>
    </row>
    <row r="987" spans="1:34" ht="10.95" customHeight="1" outlineLevel="1" x14ac:dyDescent="0.25">
      <c r="A987" t="s">
        <v>1671</v>
      </c>
      <c r="C987" s="3" t="s">
        <v>12988</v>
      </c>
      <c r="D987" s="3">
        <v>196</v>
      </c>
      <c r="E987" s="9">
        <v>1930</v>
      </c>
      <c r="F987" s="7" t="s">
        <v>10970</v>
      </c>
      <c r="G987" s="7" t="s">
        <v>10971</v>
      </c>
      <c r="H987" s="8" t="s">
        <v>1515</v>
      </c>
      <c r="I987" s="8" t="s">
        <v>10972</v>
      </c>
      <c r="J987" s="19">
        <v>3</v>
      </c>
      <c r="K987" s="19" t="s">
        <v>7738</v>
      </c>
      <c r="L987" s="11"/>
      <c r="M987" s="11"/>
      <c r="N987" s="24"/>
      <c r="P987" s="32"/>
      <c r="T987" s="19"/>
      <c r="U987" s="3"/>
      <c r="X987" t="str">
        <f t="shared" si="65"/>
        <v/>
      </c>
      <c r="Z987" t="str">
        <f t="shared" si="66"/>
        <v/>
      </c>
      <c r="AB987" s="9"/>
      <c r="AC987" t="s">
        <v>1515</v>
      </c>
      <c r="AD987">
        <f t="shared" si="67"/>
        <v>0</v>
      </c>
      <c r="AF987" s="3"/>
      <c r="AH987" s="9"/>
    </row>
    <row r="988" spans="1:34" ht="10.95" customHeight="1" outlineLevel="1" x14ac:dyDescent="0.25">
      <c r="A988" t="s">
        <v>1671</v>
      </c>
      <c r="C988" s="3" t="s">
        <v>12988</v>
      </c>
      <c r="D988" s="3">
        <v>197</v>
      </c>
      <c r="E988" s="9">
        <v>1930</v>
      </c>
      <c r="F988" s="7" t="s">
        <v>22174</v>
      </c>
      <c r="G988" s="7" t="s">
        <v>5631</v>
      </c>
      <c r="H988" s="8" t="s">
        <v>20975</v>
      </c>
      <c r="I988" s="8" t="s">
        <v>10973</v>
      </c>
      <c r="J988" s="19">
        <v>3</v>
      </c>
      <c r="K988" s="19" t="s">
        <v>7738</v>
      </c>
      <c r="L988" s="11"/>
      <c r="M988" s="11"/>
      <c r="N988" s="24"/>
      <c r="P988" s="32"/>
      <c r="T988" s="19"/>
      <c r="U988" s="3"/>
      <c r="X988" t="str">
        <f t="shared" si="65"/>
        <v/>
      </c>
      <c r="Z988" t="str">
        <f t="shared" si="66"/>
        <v/>
      </c>
      <c r="AB988" s="9"/>
      <c r="AC988" t="s">
        <v>10974</v>
      </c>
      <c r="AD988">
        <f t="shared" si="67"/>
        <v>0</v>
      </c>
      <c r="AF988" s="3"/>
      <c r="AH988" s="9"/>
    </row>
    <row r="989" spans="1:34" ht="10.95" customHeight="1" outlineLevel="1" x14ac:dyDescent="0.25">
      <c r="A989" t="s">
        <v>1671</v>
      </c>
      <c r="C989" s="3" t="s">
        <v>12988</v>
      </c>
      <c r="D989" s="3">
        <v>198</v>
      </c>
      <c r="E989" s="9">
        <v>1930</v>
      </c>
      <c r="F989" s="7" t="s">
        <v>22175</v>
      </c>
      <c r="G989" s="7" t="s">
        <v>4029</v>
      </c>
      <c r="H989" s="8" t="s">
        <v>20975</v>
      </c>
      <c r="I989" s="8" t="s">
        <v>10973</v>
      </c>
      <c r="J989" s="19">
        <v>3</v>
      </c>
      <c r="K989" s="19" t="s">
        <v>7738</v>
      </c>
      <c r="L989" s="11"/>
      <c r="M989" s="11"/>
      <c r="N989" s="24"/>
      <c r="P989" s="32"/>
      <c r="T989" s="19"/>
      <c r="U989" s="3"/>
      <c r="X989" t="str">
        <f t="shared" si="65"/>
        <v/>
      </c>
      <c r="Z989" t="str">
        <f t="shared" si="66"/>
        <v/>
      </c>
      <c r="AB989" s="9"/>
      <c r="AC989" t="s">
        <v>10974</v>
      </c>
      <c r="AD989">
        <f t="shared" si="67"/>
        <v>0</v>
      </c>
      <c r="AF989" s="3"/>
      <c r="AH989" s="9"/>
    </row>
    <row r="990" spans="1:34" ht="10.95" customHeight="1" outlineLevel="1" x14ac:dyDescent="0.25">
      <c r="A990" t="s">
        <v>1671</v>
      </c>
      <c r="C990" s="3" t="s">
        <v>12988</v>
      </c>
      <c r="D990" s="3">
        <v>199</v>
      </c>
      <c r="E990" s="9">
        <v>1930</v>
      </c>
      <c r="F990" s="7" t="s">
        <v>22176</v>
      </c>
      <c r="G990" s="7" t="s">
        <v>8873</v>
      </c>
      <c r="H990" s="8" t="s">
        <v>20975</v>
      </c>
      <c r="I990" s="8" t="s">
        <v>10973</v>
      </c>
      <c r="J990" s="19">
        <v>3</v>
      </c>
      <c r="K990" s="19" t="s">
        <v>7738</v>
      </c>
      <c r="L990" s="11"/>
      <c r="M990" s="11"/>
      <c r="N990" s="24"/>
      <c r="P990" s="32"/>
      <c r="T990" s="19"/>
      <c r="U990" s="3"/>
      <c r="X990" t="str">
        <f t="shared" si="65"/>
        <v/>
      </c>
      <c r="Z990" t="str">
        <f t="shared" si="66"/>
        <v/>
      </c>
      <c r="AB990" s="9"/>
      <c r="AC990" t="s">
        <v>10974</v>
      </c>
      <c r="AD990">
        <f t="shared" si="67"/>
        <v>0</v>
      </c>
      <c r="AF990" s="3"/>
      <c r="AH990" s="9"/>
    </row>
    <row r="991" spans="1:34" ht="10.95" customHeight="1" outlineLevel="1" x14ac:dyDescent="0.25">
      <c r="A991" t="s">
        <v>1671</v>
      </c>
      <c r="C991" s="3" t="s">
        <v>12988</v>
      </c>
      <c r="D991" s="3">
        <v>207</v>
      </c>
      <c r="E991" s="9">
        <v>1930</v>
      </c>
      <c r="F991" s="7" t="s">
        <v>5242</v>
      </c>
      <c r="G991" s="7" t="s">
        <v>3834</v>
      </c>
      <c r="H991" s="8" t="s">
        <v>1673</v>
      </c>
      <c r="I991" s="8" t="s">
        <v>8890</v>
      </c>
      <c r="J991" s="19">
        <v>3</v>
      </c>
      <c r="K991" s="19" t="s">
        <v>7738</v>
      </c>
      <c r="L991" s="11"/>
      <c r="M991" s="11"/>
      <c r="N991" s="24"/>
      <c r="P991" s="32"/>
      <c r="T991" s="19"/>
      <c r="U991" s="3"/>
      <c r="X991" t="str">
        <f t="shared" si="65"/>
        <v/>
      </c>
      <c r="Z991" t="str">
        <f t="shared" si="66"/>
        <v/>
      </c>
      <c r="AB991" s="9"/>
      <c r="AC991" t="s">
        <v>1673</v>
      </c>
      <c r="AD991">
        <f t="shared" si="67"/>
        <v>0</v>
      </c>
      <c r="AF991" s="3"/>
      <c r="AH991" s="9"/>
    </row>
    <row r="992" spans="1:34" ht="10.95" customHeight="1" outlineLevel="1" x14ac:dyDescent="0.25">
      <c r="A992" t="s">
        <v>1671</v>
      </c>
      <c r="C992" s="3" t="s">
        <v>12988</v>
      </c>
      <c r="D992" s="3">
        <v>208</v>
      </c>
      <c r="E992" s="9">
        <v>1930</v>
      </c>
      <c r="F992" s="7" t="s">
        <v>2977</v>
      </c>
      <c r="G992" s="7" t="s">
        <v>3835</v>
      </c>
      <c r="H992" s="8" t="s">
        <v>1673</v>
      </c>
      <c r="I992" s="8" t="s">
        <v>8890</v>
      </c>
      <c r="J992" s="19">
        <v>3</v>
      </c>
      <c r="K992" s="19" t="s">
        <v>7738</v>
      </c>
      <c r="L992" s="11"/>
      <c r="M992" s="11"/>
      <c r="N992" s="24"/>
      <c r="P992" s="32"/>
      <c r="T992" s="19"/>
      <c r="U992" s="3"/>
      <c r="X992" t="str">
        <f t="shared" si="65"/>
        <v/>
      </c>
      <c r="Z992" t="str">
        <f t="shared" si="66"/>
        <v/>
      </c>
      <c r="AB992" s="9"/>
      <c r="AC992" t="s">
        <v>1673</v>
      </c>
      <c r="AD992">
        <f t="shared" si="67"/>
        <v>0</v>
      </c>
      <c r="AF992" s="3"/>
      <c r="AH992" s="9"/>
    </row>
    <row r="993" spans="1:34" ht="10.95" customHeight="1" outlineLevel="1" x14ac:dyDescent="0.25">
      <c r="A993" t="s">
        <v>1671</v>
      </c>
      <c r="C993" s="3" t="s">
        <v>12988</v>
      </c>
      <c r="D993" s="3">
        <v>210</v>
      </c>
      <c r="E993" s="9">
        <v>1930</v>
      </c>
      <c r="F993" s="7" t="s">
        <v>3424</v>
      </c>
      <c r="G993" s="7" t="s">
        <v>1677</v>
      </c>
      <c r="H993" s="8" t="s">
        <v>1673</v>
      </c>
      <c r="I993" s="8" t="s">
        <v>8890</v>
      </c>
      <c r="J993" s="19">
        <v>3</v>
      </c>
      <c r="K993" s="19" t="s">
        <v>7738</v>
      </c>
      <c r="L993" s="11"/>
      <c r="M993" s="11"/>
      <c r="N993" s="24"/>
      <c r="P993" s="32"/>
      <c r="T993" s="19"/>
      <c r="U993" s="3"/>
      <c r="X993" t="str">
        <f t="shared" si="65"/>
        <v/>
      </c>
      <c r="Z993" t="str">
        <f t="shared" si="66"/>
        <v/>
      </c>
      <c r="AB993" s="9"/>
      <c r="AC993" t="s">
        <v>1673</v>
      </c>
      <c r="AD993">
        <f t="shared" si="67"/>
        <v>0</v>
      </c>
      <c r="AF993" s="3"/>
      <c r="AH993" s="9"/>
    </row>
    <row r="994" spans="1:34" ht="10.95" customHeight="1" outlineLevel="1" x14ac:dyDescent="0.25">
      <c r="A994" t="s">
        <v>1671</v>
      </c>
      <c r="C994" s="3" t="s">
        <v>12988</v>
      </c>
      <c r="D994" s="3">
        <v>212</v>
      </c>
      <c r="E994" s="9">
        <v>1930</v>
      </c>
      <c r="F994" s="7" t="s">
        <v>3972</v>
      </c>
      <c r="G994" s="7" t="s">
        <v>8388</v>
      </c>
      <c r="H994" s="8" t="s">
        <v>1673</v>
      </c>
      <c r="I994" s="8" t="s">
        <v>8890</v>
      </c>
      <c r="J994" s="19">
        <v>3</v>
      </c>
      <c r="K994" s="19" t="s">
        <v>7738</v>
      </c>
      <c r="L994" s="11"/>
      <c r="M994" s="11"/>
      <c r="N994" s="24"/>
      <c r="P994" s="32"/>
      <c r="T994" s="19"/>
      <c r="U994" s="3"/>
      <c r="X994" t="str">
        <f t="shared" si="65"/>
        <v/>
      </c>
      <c r="Z994" t="str">
        <f t="shared" si="66"/>
        <v/>
      </c>
      <c r="AB994" s="9"/>
      <c r="AC994" t="s">
        <v>1673</v>
      </c>
      <c r="AD994">
        <f t="shared" si="67"/>
        <v>0</v>
      </c>
      <c r="AF994" s="3"/>
      <c r="AH994" s="9"/>
    </row>
    <row r="995" spans="1:34" ht="10.95" customHeight="1" outlineLevel="1" x14ac:dyDescent="0.25">
      <c r="A995" t="s">
        <v>1671</v>
      </c>
      <c r="C995" s="3" t="s">
        <v>12988</v>
      </c>
      <c r="D995" s="3">
        <v>214</v>
      </c>
      <c r="E995" s="9">
        <v>1931</v>
      </c>
      <c r="F995" s="7" t="s">
        <v>4735</v>
      </c>
      <c r="G995" s="7" t="s">
        <v>6507</v>
      </c>
      <c r="H995" s="8" t="s">
        <v>1673</v>
      </c>
      <c r="I995" s="8" t="s">
        <v>7008</v>
      </c>
      <c r="J995" s="19">
        <v>1</v>
      </c>
      <c r="K995" s="19" t="s">
        <v>7736</v>
      </c>
      <c r="L995" s="11">
        <v>1.8</v>
      </c>
      <c r="M995" s="11"/>
      <c r="N995" s="24"/>
      <c r="P995" s="32"/>
      <c r="T995" s="19"/>
      <c r="U995" s="3">
        <v>197</v>
      </c>
      <c r="X995" t="str">
        <f t="shared" si="65"/>
        <v/>
      </c>
      <c r="Z995" t="str">
        <f t="shared" si="66"/>
        <v/>
      </c>
      <c r="AB995" s="9"/>
      <c r="AC995" t="s">
        <v>1673</v>
      </c>
      <c r="AD995">
        <f t="shared" si="67"/>
        <v>0</v>
      </c>
      <c r="AF995" s="3"/>
      <c r="AG995" t="s">
        <v>1674</v>
      </c>
      <c r="AH995" s="9" t="s">
        <v>4925</v>
      </c>
    </row>
    <row r="996" spans="1:34" ht="10.95" customHeight="1" outlineLevel="1" x14ac:dyDescent="0.25">
      <c r="A996" t="s">
        <v>1671</v>
      </c>
      <c r="C996" s="3" t="s">
        <v>12988</v>
      </c>
      <c r="D996" s="3">
        <v>215</v>
      </c>
      <c r="E996" s="9">
        <v>1931</v>
      </c>
      <c r="F996" s="7" t="s">
        <v>5142</v>
      </c>
      <c r="G996" s="7" t="s">
        <v>6125</v>
      </c>
      <c r="H996" s="8" t="s">
        <v>1515</v>
      </c>
      <c r="I996" s="8" t="s">
        <v>7008</v>
      </c>
      <c r="J996" s="19">
        <v>3</v>
      </c>
      <c r="K996" s="19" t="s">
        <v>7736</v>
      </c>
      <c r="L996" s="11">
        <v>0.2</v>
      </c>
      <c r="M996" s="11"/>
      <c r="N996" s="24"/>
      <c r="P996" s="32"/>
      <c r="T996" s="19"/>
      <c r="U996" s="3">
        <v>198</v>
      </c>
      <c r="X996" t="str">
        <f t="shared" si="65"/>
        <v/>
      </c>
      <c r="Z996" t="str">
        <f t="shared" si="66"/>
        <v/>
      </c>
      <c r="AB996" s="9"/>
      <c r="AC996" t="s">
        <v>1515</v>
      </c>
      <c r="AD996">
        <f t="shared" si="67"/>
        <v>0</v>
      </c>
      <c r="AF996" s="3"/>
      <c r="AG996" t="s">
        <v>1674</v>
      </c>
      <c r="AH996" s="9" t="s">
        <v>4925</v>
      </c>
    </row>
    <row r="997" spans="1:34" ht="10.95" customHeight="1" outlineLevel="1" x14ac:dyDescent="0.25">
      <c r="A997" t="s">
        <v>1671</v>
      </c>
      <c r="C997" s="3" t="s">
        <v>12988</v>
      </c>
      <c r="D997" s="3">
        <v>231</v>
      </c>
      <c r="E997" s="9">
        <v>1933</v>
      </c>
      <c r="F997" s="7" t="s">
        <v>22177</v>
      </c>
      <c r="G997" s="7" t="s">
        <v>3834</v>
      </c>
      <c r="H997" s="8" t="s">
        <v>1673</v>
      </c>
      <c r="I997" s="8" t="s">
        <v>10976</v>
      </c>
      <c r="J997" s="19">
        <v>3</v>
      </c>
      <c r="K997" s="19" t="s">
        <v>7738</v>
      </c>
      <c r="L997" s="11"/>
      <c r="M997" s="11"/>
      <c r="N997" s="24"/>
      <c r="P997" s="32"/>
      <c r="T997" s="19"/>
      <c r="U997" s="3"/>
      <c r="X997" t="str">
        <f t="shared" si="65"/>
        <v/>
      </c>
      <c r="Z997" t="str">
        <f t="shared" si="66"/>
        <v/>
      </c>
      <c r="AB997" s="9"/>
      <c r="AC997" t="s">
        <v>4932</v>
      </c>
      <c r="AD997">
        <f t="shared" si="67"/>
        <v>0</v>
      </c>
      <c r="AF997" s="3"/>
      <c r="AH997" s="9"/>
    </row>
    <row r="998" spans="1:34" ht="10.95" customHeight="1" outlineLevel="1" x14ac:dyDescent="0.25">
      <c r="A998" t="s">
        <v>1671</v>
      </c>
      <c r="C998" s="3" t="s">
        <v>12988</v>
      </c>
      <c r="D998" s="3">
        <v>232</v>
      </c>
      <c r="E998" s="9">
        <v>1933</v>
      </c>
      <c r="F998" s="7" t="s">
        <v>3060</v>
      </c>
      <c r="G998" s="7" t="s">
        <v>2294</v>
      </c>
      <c r="H998" s="8" t="s">
        <v>1673</v>
      </c>
      <c r="I998" s="8" t="s">
        <v>10976</v>
      </c>
      <c r="J998" s="19">
        <v>3</v>
      </c>
      <c r="K998" s="19" t="s">
        <v>7738</v>
      </c>
      <c r="L998" s="11"/>
      <c r="M998" s="11"/>
      <c r="N998" s="24"/>
      <c r="P998" s="32"/>
      <c r="T998" s="19"/>
      <c r="U998" s="3"/>
      <c r="X998" t="str">
        <f t="shared" si="65"/>
        <v/>
      </c>
      <c r="Z998" t="str">
        <f t="shared" si="66"/>
        <v/>
      </c>
      <c r="AB998" s="9"/>
      <c r="AC998" t="s">
        <v>4932</v>
      </c>
      <c r="AD998">
        <f t="shared" si="67"/>
        <v>0</v>
      </c>
      <c r="AF998" s="3"/>
      <c r="AH998" s="9"/>
    </row>
    <row r="999" spans="1:34" ht="10.95" customHeight="1" outlineLevel="1" x14ac:dyDescent="0.25">
      <c r="A999" t="s">
        <v>1671</v>
      </c>
      <c r="C999" s="3" t="s">
        <v>12988</v>
      </c>
      <c r="D999" s="3">
        <v>233</v>
      </c>
      <c r="E999" s="9">
        <v>1933</v>
      </c>
      <c r="F999" s="7" t="s">
        <v>10975</v>
      </c>
      <c r="G999" s="7" t="s">
        <v>5040</v>
      </c>
      <c r="H999" s="8" t="s">
        <v>1673</v>
      </c>
      <c r="I999" s="8" t="s">
        <v>10976</v>
      </c>
      <c r="J999" s="19">
        <v>3</v>
      </c>
      <c r="K999" s="19" t="s">
        <v>7738</v>
      </c>
      <c r="L999" s="11"/>
      <c r="M999" s="11"/>
      <c r="N999" s="24"/>
      <c r="P999" s="32"/>
      <c r="T999" s="19"/>
      <c r="U999" s="3"/>
      <c r="X999" t="str">
        <f t="shared" si="65"/>
        <v/>
      </c>
      <c r="Z999" t="str">
        <f t="shared" si="66"/>
        <v/>
      </c>
      <c r="AB999" s="9"/>
      <c r="AC999" t="s">
        <v>4932</v>
      </c>
      <c r="AD999">
        <f t="shared" si="67"/>
        <v>0</v>
      </c>
      <c r="AF999" s="3"/>
      <c r="AH999" s="9"/>
    </row>
    <row r="1000" spans="1:34" ht="10.95" customHeight="1" outlineLevel="1" x14ac:dyDescent="0.25">
      <c r="A1000" t="s">
        <v>1671</v>
      </c>
      <c r="C1000" s="3" t="s">
        <v>12988</v>
      </c>
      <c r="D1000" s="3">
        <v>236</v>
      </c>
      <c r="E1000" s="9">
        <v>1933</v>
      </c>
      <c r="F1000" s="7" t="s">
        <v>4735</v>
      </c>
      <c r="G1000" s="7" t="s">
        <v>6507</v>
      </c>
      <c r="H1000" s="8" t="s">
        <v>1673</v>
      </c>
      <c r="I1000" s="8" t="s">
        <v>10977</v>
      </c>
      <c r="J1000" s="19">
        <v>3</v>
      </c>
      <c r="K1000" s="19" t="s">
        <v>7738</v>
      </c>
      <c r="L1000" s="11"/>
      <c r="M1000" s="11"/>
      <c r="N1000" s="24"/>
      <c r="P1000" s="32"/>
      <c r="T1000" s="19"/>
      <c r="U1000" s="3"/>
      <c r="X1000" t="str">
        <f t="shared" si="65"/>
        <v/>
      </c>
      <c r="Z1000" t="str">
        <f t="shared" si="66"/>
        <v/>
      </c>
      <c r="AB1000" s="9"/>
      <c r="AC1000" t="s">
        <v>4932</v>
      </c>
      <c r="AD1000">
        <f t="shared" si="67"/>
        <v>0</v>
      </c>
      <c r="AF1000" s="3"/>
      <c r="AH1000" s="9"/>
    </row>
    <row r="1001" spans="1:34" ht="10.95" customHeight="1" outlineLevel="1" x14ac:dyDescent="0.25">
      <c r="A1001" t="s">
        <v>1671</v>
      </c>
      <c r="C1001" s="3" t="s">
        <v>12988</v>
      </c>
      <c r="D1001" s="3">
        <v>237</v>
      </c>
      <c r="E1001" s="9">
        <v>1933</v>
      </c>
      <c r="F1001" s="7" t="s">
        <v>5142</v>
      </c>
      <c r="G1001" s="7" t="s">
        <v>1677</v>
      </c>
      <c r="H1001" s="8" t="s">
        <v>1673</v>
      </c>
      <c r="I1001" s="8" t="s">
        <v>10977</v>
      </c>
      <c r="J1001" s="19">
        <v>3</v>
      </c>
      <c r="K1001" s="19" t="s">
        <v>7736</v>
      </c>
      <c r="L1001" s="11">
        <v>0.3</v>
      </c>
      <c r="M1001" s="11"/>
      <c r="N1001" s="24"/>
      <c r="P1001" s="32"/>
      <c r="T1001" s="19"/>
      <c r="U1001" s="3"/>
      <c r="X1001" t="str">
        <f t="shared" si="65"/>
        <v/>
      </c>
      <c r="Z1001" t="str">
        <f t="shared" si="66"/>
        <v/>
      </c>
      <c r="AB1001" s="9"/>
      <c r="AC1001" t="s">
        <v>4932</v>
      </c>
      <c r="AD1001">
        <f t="shared" si="67"/>
        <v>0</v>
      </c>
      <c r="AF1001" s="3"/>
      <c r="AH1001" s="9"/>
    </row>
    <row r="1002" spans="1:34" ht="10.95" customHeight="1" outlineLevel="1" x14ac:dyDescent="0.25">
      <c r="A1002" t="s">
        <v>1671</v>
      </c>
      <c r="C1002" s="3" t="s">
        <v>12988</v>
      </c>
      <c r="D1002" s="3">
        <v>238</v>
      </c>
      <c r="E1002" s="9">
        <v>1933</v>
      </c>
      <c r="F1002" s="7" t="s">
        <v>5141</v>
      </c>
      <c r="G1002" s="7" t="s">
        <v>8388</v>
      </c>
      <c r="H1002" s="8" t="s">
        <v>1673</v>
      </c>
      <c r="I1002" s="8" t="s">
        <v>10977</v>
      </c>
      <c r="J1002" s="19">
        <v>3</v>
      </c>
      <c r="K1002" s="19" t="s">
        <v>7736</v>
      </c>
      <c r="L1002" s="11">
        <v>0.3</v>
      </c>
      <c r="M1002" s="11"/>
      <c r="N1002" s="24"/>
      <c r="P1002" s="32"/>
      <c r="T1002" s="19"/>
      <c r="U1002" s="3"/>
      <c r="X1002" t="str">
        <f t="shared" si="65"/>
        <v/>
      </c>
      <c r="Z1002" t="str">
        <f t="shared" si="66"/>
        <v/>
      </c>
      <c r="AB1002" s="9"/>
      <c r="AC1002" t="s">
        <v>4932</v>
      </c>
      <c r="AD1002">
        <f t="shared" si="67"/>
        <v>0</v>
      </c>
      <c r="AF1002" s="3"/>
      <c r="AH1002" s="9"/>
    </row>
    <row r="1003" spans="1:34" ht="10.95" customHeight="1" outlineLevel="1" x14ac:dyDescent="0.25">
      <c r="A1003" t="s">
        <v>1671</v>
      </c>
      <c r="C1003" s="3" t="s">
        <v>12988</v>
      </c>
      <c r="D1003" s="3">
        <v>239</v>
      </c>
      <c r="E1003" s="9">
        <v>1933</v>
      </c>
      <c r="F1003" s="7" t="s">
        <v>5242</v>
      </c>
      <c r="G1003" s="7" t="s">
        <v>6133</v>
      </c>
      <c r="H1003" s="8" t="s">
        <v>1673</v>
      </c>
      <c r="I1003" s="8" t="s">
        <v>10977</v>
      </c>
      <c r="J1003" s="19">
        <v>3</v>
      </c>
      <c r="K1003" s="19" t="s">
        <v>7736</v>
      </c>
      <c r="L1003" s="11">
        <v>0.5</v>
      </c>
      <c r="M1003" s="11"/>
      <c r="N1003" s="24"/>
      <c r="P1003" s="32"/>
      <c r="T1003" s="19"/>
      <c r="U1003" s="3"/>
      <c r="X1003" t="str">
        <f t="shared" si="65"/>
        <v/>
      </c>
      <c r="Z1003" t="str">
        <f t="shared" si="66"/>
        <v/>
      </c>
      <c r="AB1003" s="9"/>
      <c r="AC1003" t="s">
        <v>4932</v>
      </c>
      <c r="AD1003">
        <f t="shared" si="67"/>
        <v>0</v>
      </c>
      <c r="AF1003" s="3"/>
      <c r="AH1003" s="9"/>
    </row>
    <row r="1004" spans="1:34" ht="10.95" customHeight="1" outlineLevel="1" x14ac:dyDescent="0.25">
      <c r="A1004" t="s">
        <v>1671</v>
      </c>
      <c r="C1004" s="3" t="s">
        <v>12988</v>
      </c>
      <c r="D1004" s="3">
        <v>240</v>
      </c>
      <c r="E1004" s="9">
        <v>1933</v>
      </c>
      <c r="F1004" s="7" t="s">
        <v>5143</v>
      </c>
      <c r="G1004" s="7" t="s">
        <v>1583</v>
      </c>
      <c r="H1004" s="8" t="s">
        <v>1673</v>
      </c>
      <c r="I1004" s="8" t="s">
        <v>10977</v>
      </c>
      <c r="J1004" s="19">
        <v>3</v>
      </c>
      <c r="K1004" s="19" t="s">
        <v>7738</v>
      </c>
      <c r="L1004" s="11"/>
      <c r="M1004" s="11"/>
      <c r="N1004" s="24"/>
      <c r="P1004" s="32"/>
      <c r="T1004" s="19"/>
      <c r="U1004" s="3"/>
      <c r="X1004" t="str">
        <f t="shared" si="65"/>
        <v/>
      </c>
      <c r="Z1004" t="str">
        <f t="shared" si="66"/>
        <v/>
      </c>
      <c r="AB1004" s="9"/>
      <c r="AC1004" t="s">
        <v>4932</v>
      </c>
      <c r="AD1004">
        <f t="shared" si="67"/>
        <v>0</v>
      </c>
      <c r="AF1004" s="3"/>
      <c r="AH1004" s="9"/>
    </row>
    <row r="1005" spans="1:34" ht="10.95" customHeight="1" outlineLevel="1" x14ac:dyDescent="0.25">
      <c r="A1005" t="s">
        <v>1671</v>
      </c>
      <c r="C1005" s="3" t="s">
        <v>12988</v>
      </c>
      <c r="D1005" s="3">
        <v>266</v>
      </c>
      <c r="E1005" s="9">
        <v>1937</v>
      </c>
      <c r="F1005" s="7" t="s">
        <v>10978</v>
      </c>
      <c r="G1005" s="7" t="s">
        <v>6507</v>
      </c>
      <c r="H1005" s="8" t="s">
        <v>1673</v>
      </c>
      <c r="I1005" s="8" t="s">
        <v>10980</v>
      </c>
      <c r="J1005" s="19">
        <v>3</v>
      </c>
      <c r="K1005" s="19" t="s">
        <v>7736</v>
      </c>
      <c r="L1005" s="11">
        <v>0.5</v>
      </c>
      <c r="M1005" s="11"/>
      <c r="N1005" s="24"/>
      <c r="P1005" s="32"/>
      <c r="T1005" s="19"/>
      <c r="U1005" s="3"/>
      <c r="X1005" t="str">
        <f t="shared" si="65"/>
        <v/>
      </c>
      <c r="Z1005" t="str">
        <f t="shared" si="66"/>
        <v/>
      </c>
      <c r="AB1005" s="9"/>
      <c r="AC1005" t="s">
        <v>4932</v>
      </c>
      <c r="AD1005">
        <f t="shared" si="67"/>
        <v>0</v>
      </c>
      <c r="AF1005" s="3"/>
      <c r="AH1005" s="9"/>
    </row>
    <row r="1006" spans="1:34" ht="10.95" customHeight="1" outlineLevel="1" x14ac:dyDescent="0.25">
      <c r="A1006" t="s">
        <v>1671</v>
      </c>
      <c r="C1006" s="3" t="s">
        <v>12988</v>
      </c>
      <c r="D1006" s="3">
        <v>267</v>
      </c>
      <c r="E1006" s="9">
        <v>1937</v>
      </c>
      <c r="F1006" s="7" t="s">
        <v>5166</v>
      </c>
      <c r="G1006" s="7" t="s">
        <v>1583</v>
      </c>
      <c r="H1006" s="8" t="s">
        <v>1673</v>
      </c>
      <c r="I1006" s="8" t="s">
        <v>10980</v>
      </c>
      <c r="J1006" s="19">
        <v>3</v>
      </c>
      <c r="K1006" s="19" t="s">
        <v>7736</v>
      </c>
      <c r="L1006" s="11">
        <v>0.5</v>
      </c>
      <c r="M1006" s="11"/>
      <c r="N1006" s="24"/>
      <c r="P1006" s="32"/>
      <c r="T1006" s="19"/>
      <c r="U1006" s="3"/>
      <c r="X1006" t="str">
        <f t="shared" si="65"/>
        <v/>
      </c>
      <c r="Z1006" t="str">
        <f t="shared" si="66"/>
        <v/>
      </c>
      <c r="AB1006" s="9"/>
      <c r="AC1006" t="s">
        <v>4932</v>
      </c>
      <c r="AD1006">
        <f t="shared" si="67"/>
        <v>0</v>
      </c>
      <c r="AF1006" s="3"/>
      <c r="AH1006" s="9"/>
    </row>
    <row r="1007" spans="1:34" ht="10.95" customHeight="1" outlineLevel="1" x14ac:dyDescent="0.25">
      <c r="A1007" t="s">
        <v>1671</v>
      </c>
      <c r="C1007" s="3" t="s">
        <v>12988</v>
      </c>
      <c r="D1007" s="3">
        <v>268</v>
      </c>
      <c r="E1007" s="9">
        <v>1937</v>
      </c>
      <c r="F1007" s="7" t="s">
        <v>10979</v>
      </c>
      <c r="G1007" s="7" t="s">
        <v>1583</v>
      </c>
      <c r="H1007" s="8" t="s">
        <v>1673</v>
      </c>
      <c r="I1007" s="8" t="s">
        <v>10980</v>
      </c>
      <c r="J1007" s="19">
        <v>3</v>
      </c>
      <c r="K1007" s="19" t="s">
        <v>7738</v>
      </c>
      <c r="L1007" s="11"/>
      <c r="M1007" s="11"/>
      <c r="N1007" s="24"/>
      <c r="P1007" s="32"/>
      <c r="T1007" s="19"/>
      <c r="U1007" s="3"/>
      <c r="X1007" t="str">
        <f t="shared" si="65"/>
        <v/>
      </c>
      <c r="Z1007" t="str">
        <f t="shared" si="66"/>
        <v/>
      </c>
      <c r="AB1007" s="9"/>
      <c r="AC1007" t="s">
        <v>4932</v>
      </c>
      <c r="AD1007">
        <f t="shared" si="67"/>
        <v>0</v>
      </c>
      <c r="AF1007" s="3"/>
      <c r="AH1007" s="9"/>
    </row>
    <row r="1008" spans="1:34" ht="10.95" customHeight="1" outlineLevel="1" x14ac:dyDescent="0.25">
      <c r="A1008" t="s">
        <v>1671</v>
      </c>
      <c r="C1008" s="3" t="s">
        <v>12988</v>
      </c>
      <c r="D1008" s="3">
        <v>269</v>
      </c>
      <c r="E1008" s="9">
        <v>1937</v>
      </c>
      <c r="F1008" s="7" t="s">
        <v>22178</v>
      </c>
      <c r="G1008" s="7" t="s">
        <v>8873</v>
      </c>
      <c r="H1008" s="8" t="s">
        <v>1673</v>
      </c>
      <c r="I1008" s="8" t="s">
        <v>10980</v>
      </c>
      <c r="J1008" s="19">
        <v>3</v>
      </c>
      <c r="K1008" s="19" t="s">
        <v>7738</v>
      </c>
      <c r="L1008" s="11"/>
      <c r="M1008" s="11"/>
      <c r="N1008" s="24"/>
      <c r="P1008" s="32"/>
      <c r="T1008" s="19"/>
      <c r="U1008" s="3"/>
      <c r="X1008" t="str">
        <f t="shared" si="65"/>
        <v/>
      </c>
      <c r="Z1008" t="str">
        <f t="shared" si="66"/>
        <v/>
      </c>
      <c r="AB1008" s="9"/>
      <c r="AC1008" t="s">
        <v>4932</v>
      </c>
      <c r="AD1008">
        <f t="shared" si="67"/>
        <v>0</v>
      </c>
      <c r="AF1008" s="3"/>
      <c r="AH1008" s="9"/>
    </row>
    <row r="1009" spans="1:34" ht="10.95" customHeight="1" outlineLevel="1" x14ac:dyDescent="0.25">
      <c r="A1009" t="s">
        <v>1671</v>
      </c>
      <c r="C1009" s="3" t="s">
        <v>12988</v>
      </c>
      <c r="D1009" s="3">
        <v>270</v>
      </c>
      <c r="E1009" s="9">
        <v>1937</v>
      </c>
      <c r="F1009" s="7" t="s">
        <v>22179</v>
      </c>
      <c r="G1009" s="7" t="s">
        <v>8481</v>
      </c>
      <c r="H1009" s="8" t="s">
        <v>1673</v>
      </c>
      <c r="I1009" s="8" t="s">
        <v>10980</v>
      </c>
      <c r="J1009" s="19">
        <v>3</v>
      </c>
      <c r="K1009" s="19" t="s">
        <v>7738</v>
      </c>
      <c r="L1009" s="11"/>
      <c r="M1009" s="11"/>
      <c r="N1009" s="24"/>
      <c r="P1009" s="32"/>
      <c r="T1009" s="19"/>
      <c r="U1009" s="3"/>
      <c r="X1009" t="str">
        <f t="shared" si="65"/>
        <v/>
      </c>
      <c r="Z1009" t="str">
        <f t="shared" si="66"/>
        <v/>
      </c>
      <c r="AB1009" s="9"/>
      <c r="AC1009" t="s">
        <v>4932</v>
      </c>
      <c r="AD1009">
        <f t="shared" si="67"/>
        <v>0</v>
      </c>
      <c r="AF1009" s="3"/>
      <c r="AH1009" s="9"/>
    </row>
    <row r="1010" spans="1:34" ht="10.95" customHeight="1" outlineLevel="1" x14ac:dyDescent="0.25">
      <c r="A1010" t="s">
        <v>1671</v>
      </c>
      <c r="C1010" s="3" t="s">
        <v>12988</v>
      </c>
      <c r="D1010" s="3">
        <v>271</v>
      </c>
      <c r="E1010" s="9">
        <v>1937</v>
      </c>
      <c r="F1010" s="7" t="s">
        <v>22180</v>
      </c>
      <c r="G1010" s="7" t="s">
        <v>1583</v>
      </c>
      <c r="H1010" s="8" t="s">
        <v>1673</v>
      </c>
      <c r="I1010" s="8" t="s">
        <v>10980</v>
      </c>
      <c r="J1010" s="19">
        <v>3</v>
      </c>
      <c r="K1010" s="19" t="s">
        <v>7738</v>
      </c>
      <c r="L1010" s="11"/>
      <c r="M1010" s="11"/>
      <c r="N1010" s="24"/>
      <c r="P1010" s="32"/>
      <c r="T1010" s="19"/>
      <c r="U1010" s="3"/>
      <c r="X1010" t="str">
        <f t="shared" si="65"/>
        <v/>
      </c>
      <c r="Z1010" t="str">
        <f t="shared" si="66"/>
        <v/>
      </c>
      <c r="AB1010" s="9"/>
      <c r="AC1010" t="s">
        <v>4932</v>
      </c>
      <c r="AD1010">
        <f t="shared" si="67"/>
        <v>0</v>
      </c>
      <c r="AF1010" s="3"/>
      <c r="AH1010" s="9"/>
    </row>
    <row r="1011" spans="1:34" ht="10.95" customHeight="1" outlineLevel="1" x14ac:dyDescent="0.25">
      <c r="A1011" t="s">
        <v>1671</v>
      </c>
      <c r="C1011" s="3" t="s">
        <v>12988</v>
      </c>
      <c r="D1011" s="3">
        <v>276</v>
      </c>
      <c r="E1011" s="9">
        <v>1937</v>
      </c>
      <c r="F1011" s="7" t="s">
        <v>10982</v>
      </c>
      <c r="G1011" s="7" t="s">
        <v>8873</v>
      </c>
      <c r="H1011" s="8" t="s">
        <v>20975</v>
      </c>
      <c r="I1011" s="8" t="s">
        <v>10981</v>
      </c>
      <c r="J1011" s="19">
        <v>3</v>
      </c>
      <c r="K1011" s="19" t="s">
        <v>7738</v>
      </c>
      <c r="L1011" s="11"/>
      <c r="M1011" s="11"/>
      <c r="N1011" s="24"/>
      <c r="P1011" s="32"/>
      <c r="T1011" s="19"/>
      <c r="U1011" s="3"/>
      <c r="X1011" t="str">
        <f t="shared" si="65"/>
        <v/>
      </c>
      <c r="Z1011" t="str">
        <f t="shared" si="66"/>
        <v/>
      </c>
      <c r="AB1011" s="9"/>
      <c r="AC1011" t="s">
        <v>10974</v>
      </c>
      <c r="AD1011">
        <f t="shared" si="67"/>
        <v>0</v>
      </c>
      <c r="AF1011" s="3"/>
      <c r="AH1011" s="9"/>
    </row>
    <row r="1012" spans="1:34" ht="10.95" customHeight="1" outlineLevel="1" x14ac:dyDescent="0.25">
      <c r="A1012" t="s">
        <v>1671</v>
      </c>
      <c r="C1012" s="3" t="s">
        <v>12988</v>
      </c>
      <c r="D1012" s="3">
        <v>277</v>
      </c>
      <c r="E1012" s="9">
        <v>1937</v>
      </c>
      <c r="F1012" s="7" t="s">
        <v>10983</v>
      </c>
      <c r="G1012" s="7" t="s">
        <v>8873</v>
      </c>
      <c r="H1012" s="8" t="s">
        <v>20975</v>
      </c>
      <c r="I1012" s="8" t="s">
        <v>10981</v>
      </c>
      <c r="J1012" s="19">
        <v>3</v>
      </c>
      <c r="K1012" s="19" t="s">
        <v>7738</v>
      </c>
      <c r="L1012" s="11"/>
      <c r="M1012" s="11"/>
      <c r="N1012" s="24"/>
      <c r="P1012" s="32"/>
      <c r="T1012" s="19"/>
      <c r="U1012" s="3"/>
      <c r="X1012" t="str">
        <f t="shared" si="65"/>
        <v/>
      </c>
      <c r="Z1012" t="str">
        <f t="shared" si="66"/>
        <v/>
      </c>
      <c r="AB1012" s="9"/>
      <c r="AC1012" t="s">
        <v>10974</v>
      </c>
      <c r="AD1012">
        <f t="shared" si="67"/>
        <v>0</v>
      </c>
      <c r="AF1012" s="3"/>
      <c r="AH1012" s="9"/>
    </row>
    <row r="1013" spans="1:34" ht="10.95" customHeight="1" outlineLevel="1" x14ac:dyDescent="0.25">
      <c r="A1013" t="s">
        <v>1671</v>
      </c>
      <c r="C1013" s="3" t="s">
        <v>12988</v>
      </c>
      <c r="D1013" s="3">
        <v>278</v>
      </c>
      <c r="E1013" s="9">
        <v>1937</v>
      </c>
      <c r="F1013" s="7" t="s">
        <v>22181</v>
      </c>
      <c r="G1013" s="7" t="s">
        <v>8873</v>
      </c>
      <c r="H1013" s="8" t="s">
        <v>20975</v>
      </c>
      <c r="I1013" s="8" t="s">
        <v>10981</v>
      </c>
      <c r="J1013" s="19">
        <v>3</v>
      </c>
      <c r="K1013" s="19" t="s">
        <v>7738</v>
      </c>
      <c r="L1013" s="11"/>
      <c r="M1013" s="11"/>
      <c r="N1013" s="24"/>
      <c r="P1013" s="32"/>
      <c r="T1013" s="19"/>
      <c r="U1013" s="3"/>
      <c r="X1013" t="str">
        <f t="shared" si="65"/>
        <v/>
      </c>
      <c r="Z1013" t="str">
        <f t="shared" si="66"/>
        <v/>
      </c>
      <c r="AB1013" s="9"/>
      <c r="AC1013" t="s">
        <v>10974</v>
      </c>
      <c r="AD1013">
        <f t="shared" si="67"/>
        <v>0</v>
      </c>
      <c r="AF1013" s="3"/>
      <c r="AH1013" s="9"/>
    </row>
    <row r="1014" spans="1:34" ht="10.95" customHeight="1" outlineLevel="1" x14ac:dyDescent="0.25">
      <c r="A1014" t="s">
        <v>1671</v>
      </c>
      <c r="C1014" s="3" t="s">
        <v>12988</v>
      </c>
      <c r="D1014" s="3">
        <v>339</v>
      </c>
      <c r="E1014" s="9">
        <v>1941</v>
      </c>
      <c r="F1014" s="7" t="s">
        <v>585</v>
      </c>
      <c r="G1014" s="7" t="s">
        <v>586</v>
      </c>
      <c r="H1014" s="8" t="s">
        <v>1515</v>
      </c>
      <c r="I1014" s="8" t="s">
        <v>10985</v>
      </c>
      <c r="J1014" s="19">
        <v>1</v>
      </c>
      <c r="K1014" s="19" t="s">
        <v>7736</v>
      </c>
      <c r="L1014" s="11">
        <v>1.8</v>
      </c>
      <c r="M1014" s="11"/>
      <c r="N1014" s="24"/>
      <c r="P1014" s="32"/>
      <c r="T1014" s="19"/>
      <c r="U1014" s="3" t="s">
        <v>3269</v>
      </c>
      <c r="X1014" t="str">
        <f t="shared" si="65"/>
        <v/>
      </c>
      <c r="Z1014" t="str">
        <f t="shared" si="66"/>
        <v/>
      </c>
      <c r="AB1014" s="9"/>
      <c r="AC1014" t="s">
        <v>1515</v>
      </c>
      <c r="AD1014">
        <f t="shared" si="67"/>
        <v>0</v>
      </c>
      <c r="AF1014" s="3"/>
      <c r="AG1014" t="s">
        <v>1674</v>
      </c>
      <c r="AH1014" s="9" t="s">
        <v>4925</v>
      </c>
    </row>
    <row r="1015" spans="1:34" ht="10.95" customHeight="1" outlineLevel="1" x14ac:dyDescent="0.25">
      <c r="A1015" t="s">
        <v>1671</v>
      </c>
      <c r="C1015" s="3" t="s">
        <v>12988</v>
      </c>
      <c r="D1015" s="3">
        <v>340</v>
      </c>
      <c r="E1015" s="9">
        <v>1941</v>
      </c>
      <c r="F1015" s="7" t="s">
        <v>588</v>
      </c>
      <c r="G1015" s="7" t="s">
        <v>3976</v>
      </c>
      <c r="H1015" s="8" t="s">
        <v>1515</v>
      </c>
      <c r="I1015" s="8" t="s">
        <v>10985</v>
      </c>
      <c r="J1015" s="19">
        <v>1</v>
      </c>
      <c r="K1015" s="19" t="s">
        <v>7736</v>
      </c>
      <c r="L1015" s="11">
        <v>13</v>
      </c>
      <c r="M1015" s="11"/>
      <c r="N1015" s="24"/>
      <c r="P1015" s="32"/>
      <c r="T1015" s="19"/>
      <c r="U1015" s="3" t="s">
        <v>587</v>
      </c>
      <c r="X1015" t="str">
        <f t="shared" si="65"/>
        <v/>
      </c>
      <c r="Z1015" t="str">
        <f t="shared" si="66"/>
        <v/>
      </c>
      <c r="AB1015" s="9"/>
      <c r="AC1015" t="s">
        <v>1515</v>
      </c>
      <c r="AD1015">
        <f t="shared" si="67"/>
        <v>0</v>
      </c>
      <c r="AF1015" s="3"/>
      <c r="AG1015" t="s">
        <v>1674</v>
      </c>
      <c r="AH1015" s="9" t="s">
        <v>4623</v>
      </c>
    </row>
    <row r="1016" spans="1:34" ht="10.95" customHeight="1" outlineLevel="1" x14ac:dyDescent="0.25">
      <c r="A1016" t="s">
        <v>1671</v>
      </c>
      <c r="C1016" s="3" t="s">
        <v>12988</v>
      </c>
      <c r="D1016" s="3">
        <v>353</v>
      </c>
      <c r="E1016" s="9">
        <v>1943</v>
      </c>
      <c r="F1016" s="7" t="s">
        <v>5242</v>
      </c>
      <c r="G1016" s="7" t="s">
        <v>3967</v>
      </c>
      <c r="H1016" s="8" t="s">
        <v>1673</v>
      </c>
      <c r="I1016" s="8" t="s">
        <v>10986</v>
      </c>
      <c r="J1016" s="19">
        <v>1</v>
      </c>
      <c r="K1016" s="19" t="s">
        <v>7736</v>
      </c>
      <c r="L1016" s="11">
        <v>0.2</v>
      </c>
      <c r="M1016" s="11"/>
      <c r="N1016" s="24"/>
      <c r="P1016" s="32"/>
      <c r="S1016">
        <v>1</v>
      </c>
      <c r="T1016" s="19"/>
      <c r="U1016" s="3">
        <v>290</v>
      </c>
      <c r="X1016" t="str">
        <f t="shared" si="65"/>
        <v/>
      </c>
      <c r="Z1016" t="str">
        <f t="shared" si="66"/>
        <v/>
      </c>
      <c r="AB1016" s="9"/>
      <c r="AC1016" t="s">
        <v>1673</v>
      </c>
      <c r="AD1016">
        <f t="shared" si="67"/>
        <v>0</v>
      </c>
      <c r="AF1016" s="3"/>
      <c r="AG1016" t="s">
        <v>1674</v>
      </c>
      <c r="AH1016" s="9" t="s">
        <v>4613</v>
      </c>
    </row>
    <row r="1017" spans="1:34" ht="10.95" customHeight="1" outlineLevel="1" x14ac:dyDescent="0.25">
      <c r="A1017" t="s">
        <v>1671</v>
      </c>
      <c r="C1017" s="3" t="s">
        <v>12988</v>
      </c>
      <c r="D1017" s="3">
        <v>354</v>
      </c>
      <c r="E1017" s="9">
        <v>1943</v>
      </c>
      <c r="F1017" s="7" t="s">
        <v>5243</v>
      </c>
      <c r="G1017" s="7" t="s">
        <v>1677</v>
      </c>
      <c r="H1017" s="8" t="s">
        <v>1673</v>
      </c>
      <c r="I1017" s="8" t="s">
        <v>10986</v>
      </c>
      <c r="J1017" s="19">
        <v>3</v>
      </c>
      <c r="K1017" s="19" t="s">
        <v>7736</v>
      </c>
      <c r="L1017" s="11">
        <v>0.5</v>
      </c>
      <c r="M1017" s="11"/>
      <c r="N1017" s="24"/>
      <c r="P1017" s="32"/>
      <c r="T1017" s="19"/>
      <c r="U1017" s="3">
        <v>291</v>
      </c>
      <c r="X1017" t="str">
        <f t="shared" si="65"/>
        <v/>
      </c>
      <c r="Z1017" t="str">
        <f t="shared" si="66"/>
        <v/>
      </c>
      <c r="AB1017" s="9"/>
      <c r="AC1017" t="s">
        <v>1673</v>
      </c>
      <c r="AD1017">
        <f t="shared" si="67"/>
        <v>0</v>
      </c>
      <c r="AF1017" s="3"/>
      <c r="AG1017" t="s">
        <v>1674</v>
      </c>
      <c r="AH1017" s="9" t="s">
        <v>4613</v>
      </c>
    </row>
    <row r="1018" spans="1:34" ht="10.95" customHeight="1" outlineLevel="1" x14ac:dyDescent="0.25">
      <c r="A1018" t="s">
        <v>1671</v>
      </c>
      <c r="C1018" s="3" t="s">
        <v>12988</v>
      </c>
      <c r="D1018" s="3">
        <v>416</v>
      </c>
      <c r="E1018" s="9">
        <v>1947</v>
      </c>
      <c r="F1018" s="7" t="s">
        <v>3970</v>
      </c>
      <c r="G1018" s="7" t="s">
        <v>590</v>
      </c>
      <c r="H1018" s="8" t="s">
        <v>1515</v>
      </c>
      <c r="I1018" s="8" t="s">
        <v>10987</v>
      </c>
      <c r="J1018" s="19">
        <v>3</v>
      </c>
      <c r="K1018" s="19" t="s">
        <v>7736</v>
      </c>
      <c r="L1018" s="11">
        <v>0.5</v>
      </c>
      <c r="M1018" s="11"/>
      <c r="N1018" s="24"/>
      <c r="P1018" s="32"/>
      <c r="T1018" s="19"/>
      <c r="U1018" s="3" t="s">
        <v>589</v>
      </c>
      <c r="X1018" t="str">
        <f t="shared" si="65"/>
        <v/>
      </c>
      <c r="Z1018" t="str">
        <f t="shared" si="66"/>
        <v/>
      </c>
      <c r="AB1018" s="9"/>
      <c r="AC1018" t="s">
        <v>1515</v>
      </c>
      <c r="AD1018">
        <f t="shared" si="67"/>
        <v>0</v>
      </c>
      <c r="AF1018" s="3"/>
      <c r="AG1018" t="s">
        <v>1674</v>
      </c>
      <c r="AH1018" s="9" t="s">
        <v>4613</v>
      </c>
    </row>
    <row r="1019" spans="1:34" ht="10.95" customHeight="1" outlineLevel="1" x14ac:dyDescent="0.25">
      <c r="A1019" t="s">
        <v>1671</v>
      </c>
      <c r="C1019" s="3" t="s">
        <v>12988</v>
      </c>
      <c r="D1019" s="3">
        <v>417</v>
      </c>
      <c r="E1019" s="9">
        <v>1947</v>
      </c>
      <c r="F1019" s="7" t="s">
        <v>592</v>
      </c>
      <c r="G1019" s="7" t="s">
        <v>593</v>
      </c>
      <c r="H1019" s="8" t="s">
        <v>1515</v>
      </c>
      <c r="I1019" s="8" t="s">
        <v>10988</v>
      </c>
      <c r="J1019" s="19">
        <v>3</v>
      </c>
      <c r="K1019" s="19" t="s">
        <v>7736</v>
      </c>
      <c r="L1019" s="11">
        <v>0.25</v>
      </c>
      <c r="M1019" s="11"/>
      <c r="N1019" s="24"/>
      <c r="P1019" s="32"/>
      <c r="T1019" s="19"/>
      <c r="U1019" s="3" t="s">
        <v>591</v>
      </c>
      <c r="X1019" t="str">
        <f t="shared" si="65"/>
        <v/>
      </c>
      <c r="Z1019" t="str">
        <f t="shared" si="66"/>
        <v/>
      </c>
      <c r="AB1019" s="9"/>
      <c r="AC1019" t="s">
        <v>1515</v>
      </c>
      <c r="AD1019">
        <f t="shared" si="67"/>
        <v>0</v>
      </c>
      <c r="AF1019" s="3"/>
      <c r="AG1019" t="s">
        <v>1674</v>
      </c>
      <c r="AH1019" s="9" t="s">
        <v>4613</v>
      </c>
    </row>
    <row r="1020" spans="1:34" ht="10.95" customHeight="1" outlineLevel="1" x14ac:dyDescent="0.25">
      <c r="A1020" t="s">
        <v>1671</v>
      </c>
      <c r="C1020" s="3" t="s">
        <v>12988</v>
      </c>
      <c r="D1020" s="3">
        <v>418</v>
      </c>
      <c r="E1020" s="9">
        <v>1947</v>
      </c>
      <c r="F1020" s="7" t="s">
        <v>595</v>
      </c>
      <c r="G1020" s="7" t="s">
        <v>1677</v>
      </c>
      <c r="H1020" s="8" t="s">
        <v>1515</v>
      </c>
      <c r="I1020" s="8" t="s">
        <v>10989</v>
      </c>
      <c r="J1020" s="19">
        <v>3</v>
      </c>
      <c r="K1020" s="19" t="s">
        <v>7736</v>
      </c>
      <c r="L1020" s="11">
        <v>0.25</v>
      </c>
      <c r="M1020" s="11"/>
      <c r="N1020" s="24"/>
      <c r="P1020" s="32"/>
      <c r="T1020" s="19"/>
      <c r="U1020" s="3" t="s">
        <v>594</v>
      </c>
      <c r="X1020" t="str">
        <f t="shared" si="65"/>
        <v/>
      </c>
      <c r="Z1020" t="str">
        <f t="shared" si="66"/>
        <v/>
      </c>
      <c r="AB1020" s="9"/>
      <c r="AC1020" t="s">
        <v>1515</v>
      </c>
      <c r="AD1020">
        <f t="shared" si="67"/>
        <v>0</v>
      </c>
      <c r="AF1020" s="3"/>
      <c r="AG1020" t="s">
        <v>1674</v>
      </c>
      <c r="AH1020" s="9" t="s">
        <v>4613</v>
      </c>
    </row>
    <row r="1021" spans="1:34" ht="10.95" customHeight="1" outlineLevel="1" x14ac:dyDescent="0.25">
      <c r="A1021" t="s">
        <v>1671</v>
      </c>
      <c r="C1021" s="3" t="s">
        <v>12988</v>
      </c>
      <c r="D1021" s="3">
        <v>419</v>
      </c>
      <c r="E1021" s="9">
        <v>1947</v>
      </c>
      <c r="F1021" s="7" t="s">
        <v>597</v>
      </c>
      <c r="G1021" s="7" t="s">
        <v>5043</v>
      </c>
      <c r="H1021" s="8" t="s">
        <v>1515</v>
      </c>
      <c r="I1021" s="8" t="s">
        <v>10990</v>
      </c>
      <c r="J1021" s="19">
        <v>3</v>
      </c>
      <c r="K1021" s="19" t="s">
        <v>7736</v>
      </c>
      <c r="L1021" s="11">
        <v>0.25</v>
      </c>
      <c r="M1021" s="11"/>
      <c r="N1021" s="24"/>
      <c r="P1021" s="32"/>
      <c r="T1021" s="19"/>
      <c r="U1021" s="3" t="s">
        <v>596</v>
      </c>
      <c r="X1021" t="str">
        <f t="shared" si="65"/>
        <v/>
      </c>
      <c r="Z1021" t="str">
        <f t="shared" si="66"/>
        <v/>
      </c>
      <c r="AB1021" s="9"/>
      <c r="AC1021" t="s">
        <v>1515</v>
      </c>
      <c r="AD1021">
        <f t="shared" si="67"/>
        <v>0</v>
      </c>
      <c r="AF1021" s="3"/>
      <c r="AG1021" t="s">
        <v>1674</v>
      </c>
      <c r="AH1021" s="9" t="s">
        <v>4613</v>
      </c>
    </row>
    <row r="1022" spans="1:34" ht="10.95" customHeight="1" outlineLevel="1" x14ac:dyDescent="0.25">
      <c r="A1022" t="s">
        <v>1671</v>
      </c>
      <c r="C1022" s="3" t="s">
        <v>12988</v>
      </c>
      <c r="D1022" s="3">
        <v>420</v>
      </c>
      <c r="E1022" s="9">
        <v>1947</v>
      </c>
      <c r="F1022" s="7" t="s">
        <v>3267</v>
      </c>
      <c r="G1022" s="7" t="s">
        <v>586</v>
      </c>
      <c r="H1022" s="8" t="s">
        <v>1515</v>
      </c>
      <c r="I1022" s="8" t="s">
        <v>10991</v>
      </c>
      <c r="J1022" s="19">
        <v>3</v>
      </c>
      <c r="K1022" s="19" t="s">
        <v>7736</v>
      </c>
      <c r="L1022" s="11">
        <v>0.25</v>
      </c>
      <c r="M1022" s="11"/>
      <c r="N1022" s="24"/>
      <c r="P1022" s="32"/>
      <c r="T1022" s="19"/>
      <c r="U1022" s="3" t="s">
        <v>598</v>
      </c>
      <c r="X1022" t="str">
        <f t="shared" si="65"/>
        <v/>
      </c>
      <c r="Z1022" t="str">
        <f t="shared" si="66"/>
        <v/>
      </c>
      <c r="AB1022" s="9"/>
      <c r="AC1022" t="s">
        <v>1515</v>
      </c>
      <c r="AD1022">
        <f t="shared" si="67"/>
        <v>0</v>
      </c>
      <c r="AF1022" s="3"/>
      <c r="AG1022" t="s">
        <v>1674</v>
      </c>
      <c r="AH1022" s="9" t="s">
        <v>4613</v>
      </c>
    </row>
    <row r="1023" spans="1:34" ht="10.95" customHeight="1" outlineLevel="1" x14ac:dyDescent="0.25">
      <c r="A1023" t="s">
        <v>1671</v>
      </c>
      <c r="C1023" s="3" t="s">
        <v>12988</v>
      </c>
      <c r="D1023" s="3">
        <v>423</v>
      </c>
      <c r="E1023" s="9">
        <v>1948</v>
      </c>
      <c r="F1023" s="7" t="s">
        <v>592</v>
      </c>
      <c r="G1023" s="7" t="s">
        <v>3223</v>
      </c>
      <c r="H1023" s="8" t="s">
        <v>1515</v>
      </c>
      <c r="I1023" s="8" t="s">
        <v>10992</v>
      </c>
      <c r="J1023" s="19">
        <v>3</v>
      </c>
      <c r="K1023" s="19" t="s">
        <v>7736</v>
      </c>
      <c r="L1023" s="11">
        <v>0.6</v>
      </c>
      <c r="M1023" s="11"/>
      <c r="N1023" s="24"/>
      <c r="P1023" s="32"/>
      <c r="T1023" s="19"/>
      <c r="U1023" s="3">
        <v>325</v>
      </c>
      <c r="X1023" t="str">
        <f t="shared" si="65"/>
        <v/>
      </c>
      <c r="Z1023" t="str">
        <f t="shared" si="66"/>
        <v/>
      </c>
      <c r="AB1023" s="9"/>
      <c r="AC1023" t="s">
        <v>1515</v>
      </c>
      <c r="AD1023">
        <f t="shared" si="67"/>
        <v>0</v>
      </c>
      <c r="AF1023" s="3"/>
      <c r="AG1023" t="s">
        <v>1674</v>
      </c>
      <c r="AH1023" s="9" t="s">
        <v>4613</v>
      </c>
    </row>
    <row r="1024" spans="1:34" ht="10.95" customHeight="1" outlineLevel="1" x14ac:dyDescent="0.25">
      <c r="A1024" t="s">
        <v>1671</v>
      </c>
      <c r="C1024" s="3" t="s">
        <v>12988</v>
      </c>
      <c r="D1024" s="3">
        <v>428</v>
      </c>
      <c r="E1024" s="9">
        <v>1948</v>
      </c>
      <c r="F1024" s="7" t="s">
        <v>595</v>
      </c>
      <c r="G1024" s="7" t="s">
        <v>3225</v>
      </c>
      <c r="H1024" s="8" t="s">
        <v>1515</v>
      </c>
      <c r="I1024" s="8" t="s">
        <v>10992</v>
      </c>
      <c r="J1024" s="19">
        <v>3</v>
      </c>
      <c r="K1024" s="19" t="s">
        <v>7736</v>
      </c>
      <c r="L1024" s="11">
        <v>0.3</v>
      </c>
      <c r="M1024" s="11"/>
      <c r="N1024" s="24"/>
      <c r="P1024" s="32"/>
      <c r="T1024" s="19"/>
      <c r="U1024" s="3" t="s">
        <v>1866</v>
      </c>
      <c r="X1024" t="str">
        <f t="shared" si="65"/>
        <v/>
      </c>
      <c r="Z1024" t="str">
        <f t="shared" si="66"/>
        <v/>
      </c>
      <c r="AB1024" s="9"/>
      <c r="AC1024" t="s">
        <v>1515</v>
      </c>
      <c r="AD1024">
        <f t="shared" si="67"/>
        <v>0</v>
      </c>
      <c r="AF1024" s="3"/>
      <c r="AG1024" t="s">
        <v>1674</v>
      </c>
      <c r="AH1024" s="9" t="s">
        <v>4613</v>
      </c>
    </row>
    <row r="1025" spans="1:34" ht="10.95" customHeight="1" outlineLevel="1" x14ac:dyDescent="0.25">
      <c r="A1025" t="s">
        <v>1671</v>
      </c>
      <c r="C1025" s="3" t="s">
        <v>12988</v>
      </c>
      <c r="D1025" s="3">
        <v>440</v>
      </c>
      <c r="E1025" s="9">
        <v>1950</v>
      </c>
      <c r="F1025" s="7" t="s">
        <v>2977</v>
      </c>
      <c r="G1025" s="7" t="s">
        <v>3832</v>
      </c>
      <c r="H1025" s="8" t="s">
        <v>1673</v>
      </c>
      <c r="I1025" s="8" t="s">
        <v>10993</v>
      </c>
      <c r="J1025" s="19">
        <v>3</v>
      </c>
      <c r="K1025" s="19" t="s">
        <v>7736</v>
      </c>
      <c r="L1025" s="11">
        <v>0.4</v>
      </c>
      <c r="M1025" s="11"/>
      <c r="N1025" s="24"/>
      <c r="P1025" s="32"/>
      <c r="T1025" s="19"/>
      <c r="U1025" s="3">
        <v>334</v>
      </c>
      <c r="X1025" t="str">
        <f t="shared" si="65"/>
        <v/>
      </c>
      <c r="Z1025" t="str">
        <f t="shared" si="66"/>
        <v/>
      </c>
      <c r="AB1025" s="9"/>
      <c r="AC1025" t="s">
        <v>1673</v>
      </c>
      <c r="AD1025">
        <f t="shared" si="67"/>
        <v>0</v>
      </c>
      <c r="AF1025" s="3"/>
      <c r="AG1025" t="s">
        <v>1674</v>
      </c>
      <c r="AH1025" s="9" t="s">
        <v>4613</v>
      </c>
    </row>
    <row r="1026" spans="1:34" ht="10.95" customHeight="1" outlineLevel="1" x14ac:dyDescent="0.25">
      <c r="A1026" t="s">
        <v>1671</v>
      </c>
      <c r="C1026" s="3" t="s">
        <v>12988</v>
      </c>
      <c r="D1026" s="3">
        <v>441</v>
      </c>
      <c r="E1026" s="9">
        <v>1950</v>
      </c>
      <c r="F1026" s="7" t="s">
        <v>5282</v>
      </c>
      <c r="G1026" s="7" t="s">
        <v>5043</v>
      </c>
      <c r="H1026" s="8" t="s">
        <v>1673</v>
      </c>
      <c r="I1026" s="8" t="s">
        <v>10993</v>
      </c>
      <c r="J1026" s="19">
        <v>3</v>
      </c>
      <c r="K1026" s="19" t="s">
        <v>7736</v>
      </c>
      <c r="L1026" s="11">
        <v>0.2</v>
      </c>
      <c r="M1026" s="11"/>
      <c r="N1026" s="24"/>
      <c r="P1026" s="32"/>
      <c r="T1026" s="19"/>
      <c r="U1026" s="3">
        <v>335</v>
      </c>
      <c r="X1026" t="str">
        <f t="shared" ref="X1026:X1089" si="68">IF(COUNTIF(F1026,"*fdc*"),1,"")</f>
        <v/>
      </c>
      <c r="Z1026" t="str">
        <f t="shared" ref="Z1026:Z1089" si="69">IF(COUNTIF(F1026,"*s/s*"),1,"")</f>
        <v/>
      </c>
      <c r="AB1026" s="9"/>
      <c r="AC1026" t="s">
        <v>1673</v>
      </c>
      <c r="AD1026">
        <f t="shared" si="67"/>
        <v>0</v>
      </c>
      <c r="AF1026" s="3"/>
      <c r="AG1026" t="s">
        <v>1674</v>
      </c>
      <c r="AH1026" s="9" t="s">
        <v>4613</v>
      </c>
    </row>
    <row r="1027" spans="1:34" ht="10.95" customHeight="1" outlineLevel="1" x14ac:dyDescent="0.25">
      <c r="A1027" t="s">
        <v>1671</v>
      </c>
      <c r="C1027" s="3" t="s">
        <v>12988</v>
      </c>
      <c r="D1027" s="3">
        <v>442</v>
      </c>
      <c r="E1027" s="9">
        <v>1950</v>
      </c>
      <c r="F1027" s="7" t="s">
        <v>3424</v>
      </c>
      <c r="G1027" s="7" t="s">
        <v>3969</v>
      </c>
      <c r="H1027" s="8" t="s">
        <v>1673</v>
      </c>
      <c r="I1027" s="8" t="s">
        <v>10993</v>
      </c>
      <c r="J1027" s="19">
        <v>3</v>
      </c>
      <c r="K1027" s="19" t="s">
        <v>7736</v>
      </c>
      <c r="L1027" s="11">
        <v>0.35</v>
      </c>
      <c r="M1027" s="11"/>
      <c r="N1027" s="24"/>
      <c r="P1027" s="32"/>
      <c r="T1027" s="19"/>
      <c r="U1027" s="3">
        <v>336</v>
      </c>
      <c r="X1027" t="str">
        <f t="shared" si="68"/>
        <v/>
      </c>
      <c r="Z1027" t="str">
        <f t="shared" si="69"/>
        <v/>
      </c>
      <c r="AB1027" s="9"/>
      <c r="AC1027" t="s">
        <v>1673</v>
      </c>
      <c r="AD1027">
        <f t="shared" si="67"/>
        <v>0</v>
      </c>
      <c r="AF1027" s="3"/>
      <c r="AG1027" t="s">
        <v>1674</v>
      </c>
      <c r="AH1027" s="9" t="s">
        <v>4613</v>
      </c>
    </row>
    <row r="1028" spans="1:34" ht="10.95" customHeight="1" outlineLevel="1" x14ac:dyDescent="0.25">
      <c r="A1028" t="s">
        <v>1671</v>
      </c>
      <c r="C1028" s="3" t="s">
        <v>12988</v>
      </c>
      <c r="D1028" s="3">
        <v>443</v>
      </c>
      <c r="E1028" s="9">
        <v>1950</v>
      </c>
      <c r="F1028" s="7" t="s">
        <v>3970</v>
      </c>
      <c r="G1028" s="7" t="s">
        <v>3971</v>
      </c>
      <c r="H1028" s="8" t="s">
        <v>1673</v>
      </c>
      <c r="I1028" s="8" t="s">
        <v>10993</v>
      </c>
      <c r="J1028" s="19">
        <v>3</v>
      </c>
      <c r="K1028" s="19" t="s">
        <v>7736</v>
      </c>
      <c r="L1028" s="11">
        <v>0.4</v>
      </c>
      <c r="M1028" s="11"/>
      <c r="N1028" s="24"/>
      <c r="P1028" s="32"/>
      <c r="T1028" s="19"/>
      <c r="U1028" s="3">
        <v>337</v>
      </c>
      <c r="X1028" t="str">
        <f t="shared" si="68"/>
        <v/>
      </c>
      <c r="Z1028" t="str">
        <f t="shared" si="69"/>
        <v/>
      </c>
      <c r="AB1028" s="9"/>
      <c r="AC1028" t="s">
        <v>1673</v>
      </c>
      <c r="AD1028">
        <f t="shared" si="67"/>
        <v>0</v>
      </c>
      <c r="AF1028" s="3"/>
      <c r="AG1028" t="s">
        <v>1674</v>
      </c>
      <c r="AH1028" s="9" t="s">
        <v>4613</v>
      </c>
    </row>
    <row r="1029" spans="1:34" ht="10.95" customHeight="1" outlineLevel="1" x14ac:dyDescent="0.25">
      <c r="A1029" t="s">
        <v>1671</v>
      </c>
      <c r="C1029" s="3" t="s">
        <v>12988</v>
      </c>
      <c r="D1029" s="3">
        <v>444</v>
      </c>
      <c r="E1029" s="9">
        <v>1950</v>
      </c>
      <c r="F1029" s="7" t="s">
        <v>3972</v>
      </c>
      <c r="G1029" s="7" t="s">
        <v>1677</v>
      </c>
      <c r="H1029" s="8" t="s">
        <v>1673</v>
      </c>
      <c r="I1029" s="8" t="s">
        <v>10993</v>
      </c>
      <c r="J1029" s="19">
        <v>3</v>
      </c>
      <c r="K1029" s="19" t="s">
        <v>7736</v>
      </c>
      <c r="L1029" s="11">
        <v>0.35</v>
      </c>
      <c r="M1029" s="11"/>
      <c r="N1029" s="24"/>
      <c r="P1029" s="32"/>
      <c r="T1029" s="19"/>
      <c r="U1029" s="3">
        <v>338</v>
      </c>
      <c r="X1029" t="str">
        <f t="shared" si="68"/>
        <v/>
      </c>
      <c r="Z1029" t="str">
        <f t="shared" si="69"/>
        <v/>
      </c>
      <c r="AB1029" s="9"/>
      <c r="AC1029" t="s">
        <v>1673</v>
      </c>
      <c r="AD1029">
        <f t="shared" si="67"/>
        <v>0</v>
      </c>
      <c r="AF1029" s="3"/>
      <c r="AG1029" t="s">
        <v>1674</v>
      </c>
      <c r="AH1029" s="9" t="s">
        <v>4613</v>
      </c>
    </row>
    <row r="1030" spans="1:34" ht="10.95" customHeight="1" outlineLevel="1" x14ac:dyDescent="0.25">
      <c r="A1030" t="s">
        <v>1671</v>
      </c>
      <c r="C1030" s="3" t="s">
        <v>12988</v>
      </c>
      <c r="D1030" s="3">
        <v>445</v>
      </c>
      <c r="E1030" s="9">
        <v>1950</v>
      </c>
      <c r="F1030" s="7" t="s">
        <v>3973</v>
      </c>
      <c r="G1030" s="7" t="s">
        <v>3974</v>
      </c>
      <c r="H1030" s="8" t="s">
        <v>1673</v>
      </c>
      <c r="I1030" s="8" t="s">
        <v>10993</v>
      </c>
      <c r="J1030" s="19">
        <v>3</v>
      </c>
      <c r="K1030" s="19" t="s">
        <v>7736</v>
      </c>
      <c r="L1030" s="11">
        <v>0.35</v>
      </c>
      <c r="M1030" s="11"/>
      <c r="N1030" s="24"/>
      <c r="P1030" s="32"/>
      <c r="T1030" s="19"/>
      <c r="U1030" s="3">
        <v>339</v>
      </c>
      <c r="X1030" t="str">
        <f t="shared" si="68"/>
        <v/>
      </c>
      <c r="Z1030" t="str">
        <f t="shared" si="69"/>
        <v/>
      </c>
      <c r="AB1030" s="9"/>
      <c r="AC1030" t="s">
        <v>1673</v>
      </c>
      <c r="AD1030">
        <f t="shared" si="67"/>
        <v>0</v>
      </c>
      <c r="AF1030" s="3"/>
      <c r="AG1030" t="s">
        <v>1674</v>
      </c>
      <c r="AH1030" s="9" t="s">
        <v>4613</v>
      </c>
    </row>
    <row r="1031" spans="1:34" ht="10.95" customHeight="1" outlineLevel="1" x14ac:dyDescent="0.25">
      <c r="A1031" t="s">
        <v>1671</v>
      </c>
      <c r="C1031" s="3" t="s">
        <v>12988</v>
      </c>
      <c r="D1031" s="3">
        <v>449</v>
      </c>
      <c r="E1031" s="9">
        <v>1950</v>
      </c>
      <c r="F1031" s="7" t="s">
        <v>910</v>
      </c>
      <c r="G1031" s="7" t="s">
        <v>5043</v>
      </c>
      <c r="H1031" s="8" t="s">
        <v>1515</v>
      </c>
      <c r="I1031" s="8" t="s">
        <v>10994</v>
      </c>
      <c r="J1031" s="19">
        <v>3</v>
      </c>
      <c r="K1031" s="19" t="s">
        <v>7736</v>
      </c>
      <c r="L1031" s="11">
        <v>0.3</v>
      </c>
      <c r="M1031" s="11"/>
      <c r="N1031" s="24"/>
      <c r="P1031" s="32"/>
      <c r="T1031" s="19"/>
      <c r="U1031" s="3" t="s">
        <v>1868</v>
      </c>
      <c r="X1031" t="str">
        <f t="shared" si="68"/>
        <v/>
      </c>
      <c r="Z1031" t="str">
        <f t="shared" si="69"/>
        <v/>
      </c>
      <c r="AB1031" s="9"/>
      <c r="AC1031" t="s">
        <v>1515</v>
      </c>
      <c r="AD1031">
        <f t="shared" si="67"/>
        <v>0</v>
      </c>
      <c r="AF1031" s="3"/>
      <c r="AG1031" t="s">
        <v>1674</v>
      </c>
      <c r="AH1031" s="9" t="s">
        <v>4613</v>
      </c>
    </row>
    <row r="1032" spans="1:34" ht="10.95" customHeight="1" outlineLevel="1" x14ac:dyDescent="0.25">
      <c r="A1032" t="s">
        <v>1671</v>
      </c>
      <c r="C1032" s="3" t="s">
        <v>12988</v>
      </c>
      <c r="D1032" s="3">
        <v>601</v>
      </c>
      <c r="E1032" s="9">
        <v>1960</v>
      </c>
      <c r="F1032" s="7" t="s">
        <v>3975</v>
      </c>
      <c r="G1032" s="7" t="s">
        <v>3976</v>
      </c>
      <c r="H1032" s="8" t="s">
        <v>1515</v>
      </c>
      <c r="I1032" s="8" t="s">
        <v>8087</v>
      </c>
      <c r="J1032" s="19">
        <v>3</v>
      </c>
      <c r="K1032" s="19" t="s">
        <v>7736</v>
      </c>
      <c r="L1032" s="11">
        <v>3</v>
      </c>
      <c r="M1032" s="11"/>
      <c r="N1032" s="24"/>
      <c r="P1032" s="32"/>
      <c r="T1032" s="19"/>
      <c r="U1032" s="3">
        <v>414</v>
      </c>
      <c r="X1032" t="str">
        <f t="shared" si="68"/>
        <v/>
      </c>
      <c r="Z1032" t="str">
        <f t="shared" si="69"/>
        <v/>
      </c>
      <c r="AB1032" s="9"/>
      <c r="AC1032" t="s">
        <v>1515</v>
      </c>
      <c r="AD1032">
        <f t="shared" si="67"/>
        <v>0</v>
      </c>
      <c r="AF1032" s="3"/>
      <c r="AG1032" t="s">
        <v>1674</v>
      </c>
      <c r="AH1032" s="9" t="s">
        <v>4613</v>
      </c>
    </row>
    <row r="1033" spans="1:34" ht="10.95" customHeight="1" outlineLevel="1" x14ac:dyDescent="0.25">
      <c r="A1033" t="s">
        <v>1671</v>
      </c>
      <c r="C1033" s="3" t="s">
        <v>12988</v>
      </c>
      <c r="D1033" s="3">
        <v>602</v>
      </c>
      <c r="E1033" s="9">
        <v>1960</v>
      </c>
      <c r="F1033" s="7" t="s">
        <v>1348</v>
      </c>
      <c r="G1033" s="7" t="s">
        <v>4235</v>
      </c>
      <c r="H1033" s="8" t="s">
        <v>1515</v>
      </c>
      <c r="I1033" s="8" t="s">
        <v>8087</v>
      </c>
      <c r="J1033" s="19">
        <v>3</v>
      </c>
      <c r="K1033" s="19" t="s">
        <v>7736</v>
      </c>
      <c r="L1033" s="11">
        <v>0.3</v>
      </c>
      <c r="M1033" s="11"/>
      <c r="N1033" s="24"/>
      <c r="P1033" s="32"/>
      <c r="S1033">
        <v>1</v>
      </c>
      <c r="T1033" s="19"/>
      <c r="U1033" s="3">
        <v>415</v>
      </c>
      <c r="X1033" t="str">
        <f t="shared" si="68"/>
        <v/>
      </c>
      <c r="Z1033" t="str">
        <f t="shared" si="69"/>
        <v/>
      </c>
      <c r="AB1033" s="9"/>
      <c r="AC1033" t="s">
        <v>1515</v>
      </c>
      <c r="AD1033">
        <f t="shared" si="67"/>
        <v>0</v>
      </c>
      <c r="AF1033" s="3"/>
      <c r="AG1033" t="s">
        <v>1674</v>
      </c>
      <c r="AH1033" s="9" t="s">
        <v>4613</v>
      </c>
    </row>
    <row r="1034" spans="1:34" ht="10.95" customHeight="1" outlineLevel="1" x14ac:dyDescent="0.25">
      <c r="A1034" t="s">
        <v>1671</v>
      </c>
      <c r="C1034" s="3" t="s">
        <v>12988</v>
      </c>
      <c r="D1034" s="3">
        <v>603</v>
      </c>
      <c r="E1034" s="9">
        <v>1960</v>
      </c>
      <c r="F1034" s="7" t="s">
        <v>4236</v>
      </c>
      <c r="G1034" s="7" t="s">
        <v>4237</v>
      </c>
      <c r="H1034" s="8" t="s">
        <v>1515</v>
      </c>
      <c r="I1034" s="8" t="s">
        <v>8087</v>
      </c>
      <c r="J1034" s="19">
        <v>3</v>
      </c>
      <c r="K1034" s="19" t="s">
        <v>7738</v>
      </c>
      <c r="L1034" s="11"/>
      <c r="M1034" s="11"/>
      <c r="N1034" s="24"/>
      <c r="P1034" s="32"/>
      <c r="T1034" s="19"/>
      <c r="U1034" s="3">
        <v>416</v>
      </c>
      <c r="X1034" t="str">
        <f t="shared" si="68"/>
        <v/>
      </c>
      <c r="Z1034" t="str">
        <f t="shared" si="69"/>
        <v/>
      </c>
      <c r="AB1034" s="9"/>
      <c r="AC1034" t="s">
        <v>1515</v>
      </c>
      <c r="AD1034">
        <f t="shared" si="67"/>
        <v>0</v>
      </c>
      <c r="AF1034" s="3"/>
      <c r="AG1034" t="s">
        <v>1674</v>
      </c>
      <c r="AH1034" s="9" t="s">
        <v>4925</v>
      </c>
    </row>
    <row r="1035" spans="1:34" ht="10.95" customHeight="1" outlineLevel="1" x14ac:dyDescent="0.25">
      <c r="A1035" t="s">
        <v>1671</v>
      </c>
      <c r="C1035" s="3" t="s">
        <v>12988</v>
      </c>
      <c r="D1035" s="3">
        <v>604</v>
      </c>
      <c r="E1035" s="9">
        <v>1960</v>
      </c>
      <c r="F1035" s="7" t="s">
        <v>4782</v>
      </c>
      <c r="G1035" s="7" t="s">
        <v>6507</v>
      </c>
      <c r="H1035" s="8" t="s">
        <v>1515</v>
      </c>
      <c r="I1035" s="8" t="s">
        <v>8087</v>
      </c>
      <c r="J1035" s="19">
        <v>3</v>
      </c>
      <c r="K1035" s="19" t="s">
        <v>7736</v>
      </c>
      <c r="L1035" s="11">
        <v>7</v>
      </c>
      <c r="M1035" s="11"/>
      <c r="N1035" s="24"/>
      <c r="P1035" s="32"/>
      <c r="T1035" s="19"/>
      <c r="U1035" s="3">
        <v>417</v>
      </c>
      <c r="X1035" t="str">
        <f t="shared" si="68"/>
        <v/>
      </c>
      <c r="Z1035" t="str">
        <f t="shared" si="69"/>
        <v/>
      </c>
      <c r="AB1035" s="9"/>
      <c r="AC1035" t="s">
        <v>1515</v>
      </c>
      <c r="AD1035">
        <f t="shared" si="67"/>
        <v>0</v>
      </c>
      <c r="AF1035" s="3"/>
      <c r="AG1035" t="s">
        <v>1674</v>
      </c>
      <c r="AH1035" s="9" t="s">
        <v>4925</v>
      </c>
    </row>
    <row r="1036" spans="1:34" ht="10.95" customHeight="1" outlineLevel="1" x14ac:dyDescent="0.25">
      <c r="A1036" t="s">
        <v>1671</v>
      </c>
      <c r="C1036" s="3" t="s">
        <v>12988</v>
      </c>
      <c r="D1036" s="3">
        <v>784</v>
      </c>
      <c r="E1036" s="9">
        <v>1968</v>
      </c>
      <c r="F1036" s="10" t="s">
        <v>22132</v>
      </c>
      <c r="G1036" s="7" t="s">
        <v>5401</v>
      </c>
      <c r="H1036" s="8" t="s">
        <v>10995</v>
      </c>
      <c r="I1036" s="8" t="s">
        <v>10996</v>
      </c>
      <c r="J1036" s="19">
        <v>3</v>
      </c>
      <c r="K1036" s="19" t="s">
        <v>20093</v>
      </c>
      <c r="L1036" s="11"/>
      <c r="M1036" s="11"/>
      <c r="N1036" s="24"/>
      <c r="P1036" s="32"/>
      <c r="T1036" s="19"/>
      <c r="U1036" s="3"/>
      <c r="X1036" t="str">
        <f t="shared" si="68"/>
        <v/>
      </c>
      <c r="Z1036" t="str">
        <f t="shared" si="69"/>
        <v/>
      </c>
      <c r="AB1036" s="9"/>
      <c r="AC1036" t="s">
        <v>10995</v>
      </c>
      <c r="AD1036">
        <f t="shared" si="67"/>
        <v>0</v>
      </c>
      <c r="AF1036" s="3"/>
      <c r="AH1036" s="9"/>
    </row>
    <row r="1037" spans="1:34" ht="10.95" customHeight="1" outlineLevel="1" x14ac:dyDescent="0.25">
      <c r="A1037" t="s">
        <v>1671</v>
      </c>
      <c r="C1037" s="3" t="s">
        <v>12988</v>
      </c>
      <c r="D1037" s="3">
        <v>785</v>
      </c>
      <c r="E1037" s="9">
        <v>1968</v>
      </c>
      <c r="F1037" s="7" t="s">
        <v>22127</v>
      </c>
      <c r="G1037" s="7" t="s">
        <v>5401</v>
      </c>
      <c r="H1037" s="8" t="s">
        <v>10995</v>
      </c>
      <c r="I1037" s="8" t="s">
        <v>10996</v>
      </c>
      <c r="J1037" s="19">
        <v>3</v>
      </c>
      <c r="K1037" s="19" t="s">
        <v>20093</v>
      </c>
      <c r="L1037" s="11"/>
      <c r="M1037" s="11"/>
      <c r="N1037" s="24"/>
      <c r="P1037" s="32"/>
      <c r="T1037" s="19"/>
      <c r="U1037" s="3"/>
      <c r="X1037" t="str">
        <f t="shared" si="68"/>
        <v/>
      </c>
      <c r="Z1037" t="str">
        <f t="shared" si="69"/>
        <v/>
      </c>
      <c r="AB1037" s="9"/>
      <c r="AC1037" t="s">
        <v>10995</v>
      </c>
      <c r="AD1037">
        <f t="shared" si="67"/>
        <v>0</v>
      </c>
      <c r="AF1037" s="3"/>
      <c r="AH1037" s="9"/>
    </row>
    <row r="1038" spans="1:34" ht="10.95" customHeight="1" outlineLevel="1" x14ac:dyDescent="0.25">
      <c r="A1038" t="s">
        <v>1671</v>
      </c>
      <c r="C1038" s="3" t="s">
        <v>12988</v>
      </c>
      <c r="D1038" s="3">
        <v>786</v>
      </c>
      <c r="E1038" s="9">
        <v>1968</v>
      </c>
      <c r="F1038" s="7" t="s">
        <v>22128</v>
      </c>
      <c r="G1038" s="7" t="s">
        <v>5401</v>
      </c>
      <c r="H1038" s="8" t="s">
        <v>10995</v>
      </c>
      <c r="I1038" s="8" t="s">
        <v>10996</v>
      </c>
      <c r="J1038" s="19">
        <v>3</v>
      </c>
      <c r="K1038" s="19" t="s">
        <v>20093</v>
      </c>
      <c r="L1038" s="11"/>
      <c r="M1038" s="11"/>
      <c r="N1038" s="24"/>
      <c r="P1038" s="32"/>
      <c r="T1038" s="19"/>
      <c r="U1038" s="3"/>
      <c r="X1038" t="str">
        <f t="shared" si="68"/>
        <v/>
      </c>
      <c r="Z1038" t="str">
        <f t="shared" si="69"/>
        <v/>
      </c>
      <c r="AB1038" s="9"/>
      <c r="AC1038" t="s">
        <v>10995</v>
      </c>
      <c r="AD1038">
        <f t="shared" si="67"/>
        <v>0</v>
      </c>
      <c r="AF1038" s="3"/>
      <c r="AH1038" s="9"/>
    </row>
    <row r="1039" spans="1:34" ht="10.95" customHeight="1" outlineLevel="1" x14ac:dyDescent="0.25">
      <c r="A1039" t="s">
        <v>1671</v>
      </c>
      <c r="C1039" s="3" t="s">
        <v>12988</v>
      </c>
      <c r="D1039" s="3" t="s">
        <v>20843</v>
      </c>
      <c r="E1039" s="9">
        <v>1968</v>
      </c>
      <c r="F1039" s="7" t="s">
        <v>22129</v>
      </c>
      <c r="G1039" s="7" t="s">
        <v>5401</v>
      </c>
      <c r="H1039" s="8" t="s">
        <v>10995</v>
      </c>
      <c r="I1039" s="8" t="s">
        <v>10996</v>
      </c>
      <c r="J1039" s="19">
        <v>3</v>
      </c>
      <c r="K1039" s="19" t="s">
        <v>7736</v>
      </c>
      <c r="L1039" s="11">
        <v>3.3</v>
      </c>
      <c r="M1039" s="11"/>
      <c r="N1039" s="24"/>
      <c r="P1039" s="32"/>
      <c r="T1039" s="19"/>
      <c r="U1039" s="3"/>
      <c r="X1039" t="str">
        <f t="shared" si="68"/>
        <v/>
      </c>
      <c r="Z1039">
        <f t="shared" si="69"/>
        <v>1</v>
      </c>
      <c r="AB1039" s="9"/>
      <c r="AC1039" t="s">
        <v>10995</v>
      </c>
      <c r="AD1039">
        <f t="shared" si="67"/>
        <v>0</v>
      </c>
      <c r="AF1039" s="3"/>
      <c r="AH1039" s="9"/>
    </row>
    <row r="1040" spans="1:34" ht="10.95" customHeight="1" outlineLevel="1" x14ac:dyDescent="0.25">
      <c r="A1040" t="s">
        <v>1671</v>
      </c>
      <c r="C1040" s="3" t="s">
        <v>12988</v>
      </c>
      <c r="D1040" s="3">
        <v>787</v>
      </c>
      <c r="E1040" s="9">
        <v>1968</v>
      </c>
      <c r="F1040" s="7" t="s">
        <v>22130</v>
      </c>
      <c r="G1040" s="7" t="s">
        <v>5401</v>
      </c>
      <c r="H1040" s="8" t="s">
        <v>10995</v>
      </c>
      <c r="I1040" s="8" t="s">
        <v>10996</v>
      </c>
      <c r="J1040" s="19">
        <v>3</v>
      </c>
      <c r="K1040" s="19" t="s">
        <v>7736</v>
      </c>
      <c r="L1040" s="11">
        <v>3.5</v>
      </c>
      <c r="M1040" s="11"/>
      <c r="N1040" s="24"/>
      <c r="P1040" s="32"/>
      <c r="T1040" s="19"/>
      <c r="U1040" s="3"/>
      <c r="X1040" t="str">
        <f t="shared" si="68"/>
        <v/>
      </c>
      <c r="Z1040" t="str">
        <f t="shared" si="69"/>
        <v/>
      </c>
      <c r="AB1040" s="9"/>
      <c r="AC1040" t="s">
        <v>10995</v>
      </c>
      <c r="AD1040">
        <f t="shared" si="67"/>
        <v>0</v>
      </c>
      <c r="AF1040" s="3"/>
      <c r="AH1040" s="9"/>
    </row>
    <row r="1041" spans="1:34" ht="10.95" customHeight="1" outlineLevel="1" x14ac:dyDescent="0.25">
      <c r="A1041" t="s">
        <v>1671</v>
      </c>
      <c r="C1041" s="3" t="s">
        <v>12988</v>
      </c>
      <c r="D1041" s="3">
        <v>788</v>
      </c>
      <c r="E1041" s="9">
        <v>1968</v>
      </c>
      <c r="F1041" s="7" t="s">
        <v>22131</v>
      </c>
      <c r="G1041" s="7" t="s">
        <v>5401</v>
      </c>
      <c r="H1041" s="8" t="s">
        <v>10995</v>
      </c>
      <c r="I1041" s="8" t="s">
        <v>10996</v>
      </c>
      <c r="J1041" s="19">
        <v>3</v>
      </c>
      <c r="K1041" s="19" t="s">
        <v>7736</v>
      </c>
      <c r="L1041" s="11">
        <v>3.5</v>
      </c>
      <c r="M1041" s="11"/>
      <c r="N1041" s="24"/>
      <c r="P1041" s="32"/>
      <c r="T1041" s="19"/>
      <c r="U1041" s="3"/>
      <c r="X1041" t="str">
        <f t="shared" si="68"/>
        <v/>
      </c>
      <c r="Z1041" t="str">
        <f t="shared" si="69"/>
        <v/>
      </c>
      <c r="AB1041" s="9"/>
      <c r="AC1041" t="s">
        <v>10995</v>
      </c>
      <c r="AD1041">
        <f t="shared" si="67"/>
        <v>0</v>
      </c>
      <c r="AF1041" s="3"/>
      <c r="AH1041" s="9"/>
    </row>
    <row r="1042" spans="1:34" ht="10.95" customHeight="1" outlineLevel="1" x14ac:dyDescent="0.25">
      <c r="A1042" t="s">
        <v>1671</v>
      </c>
      <c r="C1042" s="3" t="s">
        <v>12988</v>
      </c>
      <c r="D1042" s="3">
        <v>789</v>
      </c>
      <c r="E1042" s="9">
        <v>1968</v>
      </c>
      <c r="F1042" s="7" t="s">
        <v>22132</v>
      </c>
      <c r="G1042" s="7" t="s">
        <v>5401</v>
      </c>
      <c r="H1042" s="8" t="s">
        <v>1673</v>
      </c>
      <c r="I1042" s="8" t="s">
        <v>10998</v>
      </c>
      <c r="J1042" s="19">
        <v>1</v>
      </c>
      <c r="K1042" s="19" t="s">
        <v>7736</v>
      </c>
      <c r="L1042" s="11">
        <v>2</v>
      </c>
      <c r="M1042" s="11"/>
      <c r="N1042" s="24"/>
      <c r="P1042" s="32"/>
      <c r="S1042">
        <v>1</v>
      </c>
      <c r="T1042" s="19"/>
      <c r="U1042" s="3"/>
      <c r="X1042" t="str">
        <f t="shared" si="68"/>
        <v/>
      </c>
      <c r="Z1042" t="str">
        <f t="shared" si="69"/>
        <v/>
      </c>
      <c r="AB1042" s="9"/>
      <c r="AC1042" t="s">
        <v>10997</v>
      </c>
      <c r="AD1042">
        <f t="shared" si="67"/>
        <v>0</v>
      </c>
      <c r="AF1042" s="3"/>
      <c r="AH1042" s="9"/>
    </row>
    <row r="1043" spans="1:34" ht="10.95" customHeight="1" outlineLevel="1" x14ac:dyDescent="0.25">
      <c r="A1043" t="s">
        <v>1671</v>
      </c>
      <c r="C1043" s="3" t="s">
        <v>12988</v>
      </c>
      <c r="D1043" s="3">
        <v>790</v>
      </c>
      <c r="E1043" s="9">
        <v>1968</v>
      </c>
      <c r="F1043" s="7" t="s">
        <v>22128</v>
      </c>
      <c r="G1043" s="7" t="s">
        <v>5401</v>
      </c>
      <c r="H1043" s="8" t="s">
        <v>1673</v>
      </c>
      <c r="I1043" s="8" t="s">
        <v>10998</v>
      </c>
      <c r="J1043" s="19">
        <v>1</v>
      </c>
      <c r="K1043" s="19" t="s">
        <v>7736</v>
      </c>
      <c r="L1043" s="11">
        <v>2</v>
      </c>
      <c r="M1043" s="11"/>
      <c r="N1043" s="24"/>
      <c r="P1043" s="32"/>
      <c r="T1043" s="19"/>
      <c r="U1043" s="3"/>
      <c r="X1043" t="str">
        <f t="shared" si="68"/>
        <v/>
      </c>
      <c r="Z1043" t="str">
        <f t="shared" si="69"/>
        <v/>
      </c>
      <c r="AB1043" s="9"/>
      <c r="AC1043" t="s">
        <v>10997</v>
      </c>
      <c r="AD1043">
        <f t="shared" si="67"/>
        <v>0</v>
      </c>
      <c r="AF1043" s="3"/>
      <c r="AH1043" s="9"/>
    </row>
    <row r="1044" spans="1:34" ht="10.95" customHeight="1" outlineLevel="1" x14ac:dyDescent="0.25">
      <c r="A1044" t="s">
        <v>1671</v>
      </c>
      <c r="C1044" s="3" t="s">
        <v>12988</v>
      </c>
      <c r="D1044" s="3">
        <v>791</v>
      </c>
      <c r="E1044" s="9">
        <v>1968</v>
      </c>
      <c r="F1044" s="7" t="s">
        <v>22133</v>
      </c>
      <c r="G1044" s="7" t="s">
        <v>5401</v>
      </c>
      <c r="H1044" s="8" t="s">
        <v>1673</v>
      </c>
      <c r="I1044" s="8" t="s">
        <v>10998</v>
      </c>
      <c r="J1044" s="19">
        <v>1</v>
      </c>
      <c r="K1044" s="19" t="s">
        <v>7736</v>
      </c>
      <c r="L1044" s="11">
        <v>2</v>
      </c>
      <c r="M1044" s="11"/>
      <c r="N1044" s="24"/>
      <c r="P1044" s="32"/>
      <c r="T1044" s="19"/>
      <c r="U1044" s="3"/>
      <c r="X1044" t="str">
        <f t="shared" si="68"/>
        <v/>
      </c>
      <c r="Z1044" t="str">
        <f t="shared" si="69"/>
        <v/>
      </c>
      <c r="AB1044" s="9"/>
      <c r="AC1044" t="s">
        <v>10997</v>
      </c>
      <c r="AD1044">
        <f t="shared" si="67"/>
        <v>0</v>
      </c>
      <c r="AF1044" s="3"/>
      <c r="AH1044" s="9"/>
    </row>
    <row r="1045" spans="1:34" ht="10.95" customHeight="1" outlineLevel="1" x14ac:dyDescent="0.25">
      <c r="A1045" t="s">
        <v>1671</v>
      </c>
      <c r="C1045" s="3" t="s">
        <v>12988</v>
      </c>
      <c r="D1045" s="3">
        <v>864</v>
      </c>
      <c r="E1045" s="9">
        <v>1972</v>
      </c>
      <c r="F1045" s="7" t="s">
        <v>22134</v>
      </c>
      <c r="G1045" s="7" t="s">
        <v>5401</v>
      </c>
      <c r="H1045" s="8" t="s">
        <v>1673</v>
      </c>
      <c r="I1045" s="8" t="s">
        <v>10999</v>
      </c>
      <c r="J1045" s="19">
        <v>3</v>
      </c>
      <c r="K1045" s="19" t="s">
        <v>7736</v>
      </c>
      <c r="L1045" s="11">
        <v>2.5</v>
      </c>
      <c r="M1045" s="11"/>
      <c r="N1045" s="24"/>
      <c r="P1045" s="32"/>
      <c r="S1045">
        <v>1</v>
      </c>
      <c r="T1045" s="19"/>
      <c r="U1045" s="3"/>
      <c r="X1045" t="str">
        <f t="shared" si="68"/>
        <v/>
      </c>
      <c r="Z1045" t="str">
        <f t="shared" si="69"/>
        <v/>
      </c>
      <c r="AB1045" s="9"/>
      <c r="AC1045" t="s">
        <v>4932</v>
      </c>
      <c r="AD1045">
        <f t="shared" si="67"/>
        <v>0</v>
      </c>
      <c r="AF1045" s="3"/>
      <c r="AH1045" s="9"/>
    </row>
    <row r="1046" spans="1:34" ht="10.95" customHeight="1" outlineLevel="1" x14ac:dyDescent="0.25">
      <c r="A1046" t="s">
        <v>1671</v>
      </c>
      <c r="C1046" s="3" t="s">
        <v>12988</v>
      </c>
      <c r="D1046" s="3" t="s">
        <v>11000</v>
      </c>
      <c r="E1046" s="9">
        <v>1974</v>
      </c>
      <c r="F1046" s="10" t="s">
        <v>22135</v>
      </c>
      <c r="G1046" s="7" t="s">
        <v>5401</v>
      </c>
      <c r="H1046" s="8" t="s">
        <v>1673</v>
      </c>
      <c r="I1046" s="8" t="s">
        <v>11002</v>
      </c>
      <c r="J1046" s="19">
        <v>3</v>
      </c>
      <c r="K1046" s="19" t="s">
        <v>7738</v>
      </c>
      <c r="L1046" s="11"/>
      <c r="M1046" s="11"/>
      <c r="N1046" s="24"/>
      <c r="P1046" s="32"/>
      <c r="T1046" s="19"/>
      <c r="U1046" s="3"/>
      <c r="X1046" t="str">
        <f t="shared" si="68"/>
        <v/>
      </c>
      <c r="Z1046">
        <f t="shared" si="69"/>
        <v>1</v>
      </c>
      <c r="AA1046">
        <v>1</v>
      </c>
      <c r="AB1046" s="9"/>
      <c r="AC1046" t="s">
        <v>1673</v>
      </c>
      <c r="AD1046">
        <f t="shared" si="67"/>
        <v>0</v>
      </c>
      <c r="AF1046" s="3"/>
      <c r="AH1046" s="9"/>
    </row>
    <row r="1047" spans="1:34" ht="10.95" customHeight="1" outlineLevel="1" x14ac:dyDescent="0.25">
      <c r="A1047" t="s">
        <v>1671</v>
      </c>
      <c r="C1047" s="3" t="s">
        <v>12988</v>
      </c>
      <c r="D1047" s="3" t="s">
        <v>11006</v>
      </c>
      <c r="E1047" s="9">
        <v>1974</v>
      </c>
      <c r="F1047" s="10" t="s">
        <v>22136</v>
      </c>
      <c r="G1047" s="7" t="s">
        <v>5401</v>
      </c>
      <c r="H1047" s="8" t="s">
        <v>1673</v>
      </c>
      <c r="I1047" s="8" t="s">
        <v>11003</v>
      </c>
      <c r="J1047" s="19">
        <v>3</v>
      </c>
      <c r="K1047" s="19" t="s">
        <v>7738</v>
      </c>
      <c r="L1047" s="11"/>
      <c r="M1047" s="11"/>
      <c r="N1047" s="24"/>
      <c r="P1047" s="32"/>
      <c r="T1047" s="19"/>
      <c r="U1047" s="3"/>
      <c r="X1047" t="str">
        <f t="shared" si="68"/>
        <v/>
      </c>
      <c r="Z1047">
        <f t="shared" si="69"/>
        <v>1</v>
      </c>
      <c r="AA1047">
        <v>1</v>
      </c>
      <c r="AB1047" s="9"/>
      <c r="AC1047" t="s">
        <v>1673</v>
      </c>
      <c r="AD1047">
        <f t="shared" si="67"/>
        <v>0</v>
      </c>
      <c r="AF1047" s="3"/>
      <c r="AH1047" s="9"/>
    </row>
    <row r="1048" spans="1:34" ht="10.95" customHeight="1" outlineLevel="1" x14ac:dyDescent="0.25">
      <c r="A1048" t="s">
        <v>1671</v>
      </c>
      <c r="C1048" s="3" t="s">
        <v>12988</v>
      </c>
      <c r="D1048" s="3" t="s">
        <v>11007</v>
      </c>
      <c r="E1048" s="9">
        <v>1974</v>
      </c>
      <c r="F1048" s="10" t="s">
        <v>22137</v>
      </c>
      <c r="G1048" s="7" t="s">
        <v>5401</v>
      </c>
      <c r="H1048" s="8" t="s">
        <v>1673</v>
      </c>
      <c r="I1048" s="8" t="s">
        <v>11004</v>
      </c>
      <c r="J1048" s="19">
        <v>3</v>
      </c>
      <c r="K1048" s="19" t="s">
        <v>7738</v>
      </c>
      <c r="L1048" s="11"/>
      <c r="M1048" s="11"/>
      <c r="N1048" s="24"/>
      <c r="P1048" s="32"/>
      <c r="T1048" s="19"/>
      <c r="U1048" s="3"/>
      <c r="X1048" t="str">
        <f t="shared" si="68"/>
        <v/>
      </c>
      <c r="Z1048">
        <f t="shared" si="69"/>
        <v>1</v>
      </c>
      <c r="AA1048">
        <v>1</v>
      </c>
      <c r="AB1048" s="9"/>
      <c r="AC1048" t="s">
        <v>1673</v>
      </c>
      <c r="AD1048">
        <f t="shared" si="67"/>
        <v>0</v>
      </c>
      <c r="AF1048" s="3"/>
      <c r="AH1048" s="9"/>
    </row>
    <row r="1049" spans="1:34" ht="10.95" customHeight="1" outlineLevel="1" x14ac:dyDescent="0.25">
      <c r="A1049" t="s">
        <v>1671</v>
      </c>
      <c r="C1049" s="3" t="s">
        <v>12988</v>
      </c>
      <c r="D1049" s="3">
        <v>900</v>
      </c>
      <c r="E1049" s="9">
        <v>1974</v>
      </c>
      <c r="F1049" s="10" t="s">
        <v>22138</v>
      </c>
      <c r="G1049" s="7" t="s">
        <v>5401</v>
      </c>
      <c r="H1049" s="8" t="s">
        <v>1673</v>
      </c>
      <c r="I1049" s="8" t="s">
        <v>11005</v>
      </c>
      <c r="J1049" s="19">
        <v>3</v>
      </c>
      <c r="K1049" s="19" t="s">
        <v>7738</v>
      </c>
      <c r="L1049" s="11"/>
      <c r="M1049" s="11"/>
      <c r="N1049" s="24"/>
      <c r="P1049" s="32"/>
      <c r="T1049" s="19"/>
      <c r="U1049" s="3"/>
      <c r="X1049" t="str">
        <f t="shared" si="68"/>
        <v/>
      </c>
      <c r="Z1049" t="str">
        <f t="shared" si="69"/>
        <v/>
      </c>
      <c r="AB1049" s="9"/>
      <c r="AC1049" t="s">
        <v>1673</v>
      </c>
      <c r="AD1049">
        <f t="shared" ref="AD1049:AD1112" si="70">COUNTIF(H1049,"*Fuji*")</f>
        <v>0</v>
      </c>
      <c r="AF1049" s="3"/>
      <c r="AH1049" s="9"/>
    </row>
    <row r="1050" spans="1:34" ht="10.95" customHeight="1" outlineLevel="1" x14ac:dyDescent="0.25">
      <c r="A1050" t="s">
        <v>1671</v>
      </c>
      <c r="C1050" s="3" t="s">
        <v>12988</v>
      </c>
      <c r="D1050" s="3" t="s">
        <v>18717</v>
      </c>
      <c r="E1050" s="9">
        <v>1974</v>
      </c>
      <c r="F1050" s="10" t="s">
        <v>22139</v>
      </c>
      <c r="G1050" s="7" t="s">
        <v>5401</v>
      </c>
      <c r="H1050" s="8" t="s">
        <v>1673</v>
      </c>
      <c r="I1050" s="8" t="s">
        <v>11005</v>
      </c>
      <c r="J1050" s="19">
        <v>3</v>
      </c>
      <c r="K1050" s="19" t="s">
        <v>7738</v>
      </c>
      <c r="L1050" s="11"/>
      <c r="M1050" s="11"/>
      <c r="N1050" s="24"/>
      <c r="P1050" s="32"/>
      <c r="T1050" s="19"/>
      <c r="U1050" s="3"/>
      <c r="X1050" t="str">
        <f t="shared" si="68"/>
        <v/>
      </c>
      <c r="Z1050">
        <f t="shared" si="69"/>
        <v>1</v>
      </c>
      <c r="AB1050" s="9"/>
      <c r="AC1050" t="s">
        <v>1673</v>
      </c>
      <c r="AD1050">
        <f t="shared" si="70"/>
        <v>0</v>
      </c>
      <c r="AF1050" s="3"/>
      <c r="AH1050" s="9"/>
    </row>
    <row r="1051" spans="1:34" ht="10.95" customHeight="1" outlineLevel="1" x14ac:dyDescent="0.25">
      <c r="A1051" t="s">
        <v>1671</v>
      </c>
      <c r="C1051" s="3" t="s">
        <v>12988</v>
      </c>
      <c r="D1051" s="3" t="s">
        <v>11008</v>
      </c>
      <c r="E1051" s="9">
        <v>1974</v>
      </c>
      <c r="F1051" s="7" t="s">
        <v>22135</v>
      </c>
      <c r="G1051" s="7" t="s">
        <v>5401</v>
      </c>
      <c r="H1051" s="8" t="s">
        <v>1673</v>
      </c>
      <c r="I1051" s="8" t="s">
        <v>11009</v>
      </c>
      <c r="J1051" s="19">
        <v>3</v>
      </c>
      <c r="K1051" s="19" t="s">
        <v>7738</v>
      </c>
      <c r="L1051" s="11"/>
      <c r="M1051" s="11"/>
      <c r="N1051" s="24"/>
      <c r="P1051" s="32"/>
      <c r="T1051" s="19"/>
      <c r="U1051" s="3"/>
      <c r="X1051" t="str">
        <f t="shared" si="68"/>
        <v/>
      </c>
      <c r="Z1051">
        <f t="shared" si="69"/>
        <v>1</v>
      </c>
      <c r="AA1051">
        <v>1</v>
      </c>
      <c r="AB1051" s="9"/>
      <c r="AC1051" t="s">
        <v>1673</v>
      </c>
      <c r="AD1051">
        <f t="shared" si="70"/>
        <v>0</v>
      </c>
      <c r="AF1051" s="3"/>
      <c r="AH1051" s="9"/>
    </row>
    <row r="1052" spans="1:34" ht="10.95" customHeight="1" outlineLevel="1" x14ac:dyDescent="0.25">
      <c r="A1052" t="s">
        <v>1671</v>
      </c>
      <c r="C1052" s="3" t="s">
        <v>12988</v>
      </c>
      <c r="D1052" s="3" t="s">
        <v>11010</v>
      </c>
      <c r="E1052" s="9">
        <v>1974</v>
      </c>
      <c r="F1052" s="7" t="s">
        <v>22136</v>
      </c>
      <c r="G1052" s="7" t="s">
        <v>5401</v>
      </c>
      <c r="H1052" s="8" t="s">
        <v>1673</v>
      </c>
      <c r="I1052" s="8" t="s">
        <v>11009</v>
      </c>
      <c r="J1052" s="19">
        <v>3</v>
      </c>
      <c r="K1052" s="19" t="s">
        <v>7738</v>
      </c>
      <c r="L1052" s="11"/>
      <c r="M1052" s="11"/>
      <c r="N1052" s="24"/>
      <c r="P1052" s="32"/>
      <c r="T1052" s="19"/>
      <c r="U1052" s="3"/>
      <c r="X1052" t="str">
        <f t="shared" si="68"/>
        <v/>
      </c>
      <c r="Z1052">
        <f t="shared" si="69"/>
        <v>1</v>
      </c>
      <c r="AA1052">
        <v>1</v>
      </c>
      <c r="AB1052" s="9"/>
      <c r="AC1052" t="s">
        <v>1673</v>
      </c>
      <c r="AD1052">
        <f t="shared" si="70"/>
        <v>0</v>
      </c>
      <c r="AF1052" s="3"/>
      <c r="AH1052" s="9"/>
    </row>
    <row r="1053" spans="1:34" ht="10.95" customHeight="1" outlineLevel="1" x14ac:dyDescent="0.25">
      <c r="A1053" t="s">
        <v>1671</v>
      </c>
      <c r="C1053" s="3" t="s">
        <v>12988</v>
      </c>
      <c r="D1053" s="3" t="s">
        <v>11011</v>
      </c>
      <c r="E1053" s="9">
        <v>1974</v>
      </c>
      <c r="F1053" s="7" t="s">
        <v>22137</v>
      </c>
      <c r="G1053" s="7" t="s">
        <v>5401</v>
      </c>
      <c r="H1053" s="8" t="s">
        <v>1673</v>
      </c>
      <c r="I1053" s="8" t="s">
        <v>11009</v>
      </c>
      <c r="J1053" s="19">
        <v>3</v>
      </c>
      <c r="K1053" s="19" t="s">
        <v>7738</v>
      </c>
      <c r="L1053" s="11"/>
      <c r="M1053" s="11"/>
      <c r="N1053" s="24"/>
      <c r="P1053" s="32"/>
      <c r="T1053" s="19"/>
      <c r="U1053" s="3"/>
      <c r="X1053" t="str">
        <f t="shared" si="68"/>
        <v/>
      </c>
      <c r="Z1053">
        <f t="shared" si="69"/>
        <v>1</v>
      </c>
      <c r="AA1053">
        <v>1</v>
      </c>
      <c r="AB1053" s="9"/>
      <c r="AC1053" t="s">
        <v>1673</v>
      </c>
      <c r="AD1053">
        <f t="shared" si="70"/>
        <v>0</v>
      </c>
      <c r="AF1053" s="3"/>
      <c r="AH1053" s="9"/>
    </row>
    <row r="1054" spans="1:34" ht="10.95" customHeight="1" outlineLevel="1" x14ac:dyDescent="0.25">
      <c r="A1054" t="s">
        <v>1671</v>
      </c>
      <c r="C1054" s="3" t="s">
        <v>12988</v>
      </c>
      <c r="D1054" s="3">
        <v>912</v>
      </c>
      <c r="E1054" s="9">
        <v>1974</v>
      </c>
      <c r="F1054" s="7" t="s">
        <v>22140</v>
      </c>
      <c r="G1054" s="7" t="s">
        <v>5401</v>
      </c>
      <c r="H1054" s="8" t="s">
        <v>1673</v>
      </c>
      <c r="I1054" s="8" t="s">
        <v>11009</v>
      </c>
      <c r="J1054" s="19">
        <v>3</v>
      </c>
      <c r="K1054" s="19" t="s">
        <v>7738</v>
      </c>
      <c r="L1054" s="11"/>
      <c r="M1054" s="11"/>
      <c r="N1054" s="24"/>
      <c r="P1054" s="32"/>
      <c r="T1054" s="19"/>
      <c r="U1054" s="3"/>
      <c r="X1054" t="str">
        <f t="shared" si="68"/>
        <v/>
      </c>
      <c r="Z1054">
        <f t="shared" si="69"/>
        <v>1</v>
      </c>
      <c r="AB1054" s="9"/>
      <c r="AC1054" t="s">
        <v>1673</v>
      </c>
      <c r="AD1054">
        <f t="shared" si="70"/>
        <v>0</v>
      </c>
      <c r="AF1054" s="3"/>
      <c r="AH1054" s="9"/>
    </row>
    <row r="1055" spans="1:34" ht="10.95" customHeight="1" outlineLevel="1" x14ac:dyDescent="0.25">
      <c r="A1055" t="s">
        <v>1671</v>
      </c>
      <c r="C1055" s="3" t="s">
        <v>12988</v>
      </c>
      <c r="D1055" s="3">
        <v>918</v>
      </c>
      <c r="E1055" s="9">
        <v>1975</v>
      </c>
      <c r="F1055" s="7" t="s">
        <v>22141</v>
      </c>
      <c r="G1055" s="7" t="s">
        <v>5401</v>
      </c>
      <c r="H1055" s="8" t="s">
        <v>1673</v>
      </c>
      <c r="I1055" s="8" t="s">
        <v>11012</v>
      </c>
      <c r="J1055" s="19">
        <v>3</v>
      </c>
      <c r="K1055" s="19" t="s">
        <v>7738</v>
      </c>
      <c r="L1055" s="11"/>
      <c r="M1055" s="11"/>
      <c r="N1055" s="24"/>
      <c r="P1055" s="32"/>
      <c r="T1055" s="19"/>
      <c r="U1055" s="3"/>
      <c r="X1055" t="str">
        <f t="shared" si="68"/>
        <v/>
      </c>
      <c r="Z1055">
        <f t="shared" si="69"/>
        <v>1</v>
      </c>
      <c r="AA1055">
        <v>1</v>
      </c>
      <c r="AB1055" s="9"/>
      <c r="AC1055" t="s">
        <v>1673</v>
      </c>
      <c r="AD1055">
        <f t="shared" si="70"/>
        <v>0</v>
      </c>
      <c r="AF1055" s="3"/>
      <c r="AH1055" s="9"/>
    </row>
    <row r="1056" spans="1:34" ht="10.95" customHeight="1" outlineLevel="1" x14ac:dyDescent="0.25">
      <c r="A1056" t="s">
        <v>1671</v>
      </c>
      <c r="C1056" s="3" t="s">
        <v>12988</v>
      </c>
      <c r="D1056" s="3">
        <v>919</v>
      </c>
      <c r="E1056" s="9">
        <v>1975</v>
      </c>
      <c r="F1056" s="7" t="s">
        <v>22142</v>
      </c>
      <c r="G1056" s="7" t="s">
        <v>5401</v>
      </c>
      <c r="H1056" s="8" t="s">
        <v>1673</v>
      </c>
      <c r="I1056" s="8" t="s">
        <v>11012</v>
      </c>
      <c r="J1056" s="19">
        <v>3</v>
      </c>
      <c r="K1056" s="19" t="s">
        <v>7738</v>
      </c>
      <c r="L1056" s="11"/>
      <c r="M1056" s="11"/>
      <c r="N1056" s="24"/>
      <c r="P1056" s="32"/>
      <c r="T1056" s="19"/>
      <c r="U1056" s="3"/>
      <c r="X1056" t="str">
        <f t="shared" si="68"/>
        <v/>
      </c>
      <c r="Z1056">
        <f t="shared" si="69"/>
        <v>1</v>
      </c>
      <c r="AA1056">
        <v>1</v>
      </c>
      <c r="AB1056" s="9"/>
      <c r="AC1056" t="s">
        <v>1673</v>
      </c>
      <c r="AD1056">
        <f t="shared" si="70"/>
        <v>0</v>
      </c>
      <c r="AF1056" s="3"/>
      <c r="AH1056" s="9"/>
    </row>
    <row r="1057" spans="1:34" ht="10.95" customHeight="1" outlineLevel="1" x14ac:dyDescent="0.25">
      <c r="A1057" t="s">
        <v>1671</v>
      </c>
      <c r="C1057" s="3" t="s">
        <v>12988</v>
      </c>
      <c r="D1057" s="3">
        <v>920</v>
      </c>
      <c r="E1057" s="9">
        <v>1975</v>
      </c>
      <c r="F1057" s="7" t="s">
        <v>22136</v>
      </c>
      <c r="G1057" s="7" t="s">
        <v>5401</v>
      </c>
      <c r="H1057" s="8" t="s">
        <v>1673</v>
      </c>
      <c r="I1057" s="8" t="s">
        <v>11012</v>
      </c>
      <c r="J1057" s="19">
        <v>3</v>
      </c>
      <c r="K1057" s="19" t="s">
        <v>7738</v>
      </c>
      <c r="L1057" s="11"/>
      <c r="M1057" s="11"/>
      <c r="N1057" s="24"/>
      <c r="P1057" s="32"/>
      <c r="T1057" s="19"/>
      <c r="U1057" s="3"/>
      <c r="X1057" t="str">
        <f t="shared" si="68"/>
        <v/>
      </c>
      <c r="Z1057">
        <f t="shared" si="69"/>
        <v>1</v>
      </c>
      <c r="AA1057">
        <v>1</v>
      </c>
      <c r="AB1057" s="9"/>
      <c r="AC1057" t="s">
        <v>1673</v>
      </c>
      <c r="AD1057">
        <f t="shared" si="70"/>
        <v>0</v>
      </c>
      <c r="AF1057" s="3"/>
      <c r="AH1057" s="9"/>
    </row>
    <row r="1058" spans="1:34" ht="10.95" customHeight="1" outlineLevel="1" x14ac:dyDescent="0.25">
      <c r="A1058" t="s">
        <v>1671</v>
      </c>
      <c r="C1058" s="3" t="s">
        <v>12988</v>
      </c>
      <c r="D1058" s="3">
        <v>921</v>
      </c>
      <c r="E1058" s="9">
        <v>1975</v>
      </c>
      <c r="F1058" s="7" t="s">
        <v>22143</v>
      </c>
      <c r="G1058" s="7" t="s">
        <v>5401</v>
      </c>
      <c r="H1058" s="8" t="s">
        <v>1673</v>
      </c>
      <c r="I1058" s="8" t="s">
        <v>11012</v>
      </c>
      <c r="J1058" s="19">
        <v>3</v>
      </c>
      <c r="K1058" s="19" t="s">
        <v>7738</v>
      </c>
      <c r="L1058" s="11"/>
      <c r="M1058" s="11"/>
      <c r="N1058" s="24"/>
      <c r="P1058" s="32"/>
      <c r="T1058" s="19"/>
      <c r="U1058" s="3"/>
      <c r="X1058" t="str">
        <f t="shared" si="68"/>
        <v/>
      </c>
      <c r="Z1058">
        <f t="shared" si="69"/>
        <v>1</v>
      </c>
      <c r="AA1058">
        <v>1</v>
      </c>
      <c r="AB1058" s="9"/>
      <c r="AC1058" t="s">
        <v>1673</v>
      </c>
      <c r="AD1058">
        <f t="shared" si="70"/>
        <v>0</v>
      </c>
      <c r="AF1058" s="3"/>
      <c r="AH1058" s="9"/>
    </row>
    <row r="1059" spans="1:34" ht="10.95" customHeight="1" outlineLevel="1" x14ac:dyDescent="0.25">
      <c r="A1059" t="s">
        <v>1671</v>
      </c>
      <c r="C1059" s="3" t="s">
        <v>12988</v>
      </c>
      <c r="D1059" s="3">
        <v>922</v>
      </c>
      <c r="E1059" s="9">
        <v>1975</v>
      </c>
      <c r="F1059" s="7" t="s">
        <v>22141</v>
      </c>
      <c r="G1059" s="7" t="s">
        <v>5401</v>
      </c>
      <c r="H1059" s="8" t="s">
        <v>1673</v>
      </c>
      <c r="I1059" s="8" t="s">
        <v>11012</v>
      </c>
      <c r="J1059" s="19">
        <v>3</v>
      </c>
      <c r="K1059" s="19" t="s">
        <v>7738</v>
      </c>
      <c r="L1059" s="11"/>
      <c r="M1059" s="11"/>
      <c r="N1059" s="24"/>
      <c r="P1059" s="32"/>
      <c r="T1059" s="19"/>
      <c r="U1059" s="3"/>
      <c r="X1059" t="str">
        <f t="shared" si="68"/>
        <v/>
      </c>
      <c r="Z1059">
        <f t="shared" si="69"/>
        <v>1</v>
      </c>
      <c r="AA1059">
        <v>1</v>
      </c>
      <c r="AB1059" s="9"/>
      <c r="AC1059" t="s">
        <v>1673</v>
      </c>
      <c r="AD1059">
        <f t="shared" si="70"/>
        <v>0</v>
      </c>
      <c r="AF1059" s="3"/>
      <c r="AH1059" s="9"/>
    </row>
    <row r="1060" spans="1:34" ht="10.95" customHeight="1" outlineLevel="1" x14ac:dyDescent="0.25">
      <c r="A1060" t="s">
        <v>1671</v>
      </c>
      <c r="C1060" s="3" t="s">
        <v>12988</v>
      </c>
      <c r="D1060" s="3">
        <v>923</v>
      </c>
      <c r="E1060" s="9">
        <v>1975</v>
      </c>
      <c r="F1060" s="7" t="s">
        <v>22142</v>
      </c>
      <c r="G1060" s="7" t="s">
        <v>5401</v>
      </c>
      <c r="H1060" s="8" t="s">
        <v>1673</v>
      </c>
      <c r="I1060" s="8" t="s">
        <v>11012</v>
      </c>
      <c r="J1060" s="19">
        <v>3</v>
      </c>
      <c r="K1060" s="19" t="s">
        <v>7738</v>
      </c>
      <c r="L1060" s="11"/>
      <c r="M1060" s="11"/>
      <c r="N1060" s="24"/>
      <c r="P1060" s="32"/>
      <c r="T1060" s="19"/>
      <c r="U1060" s="3"/>
      <c r="X1060" t="str">
        <f t="shared" si="68"/>
        <v/>
      </c>
      <c r="Z1060">
        <f t="shared" si="69"/>
        <v>1</v>
      </c>
      <c r="AA1060">
        <v>1</v>
      </c>
      <c r="AB1060" s="9"/>
      <c r="AC1060" t="s">
        <v>1673</v>
      </c>
      <c r="AD1060">
        <f t="shared" si="70"/>
        <v>0</v>
      </c>
      <c r="AF1060" s="3"/>
      <c r="AH1060" s="9"/>
    </row>
    <row r="1061" spans="1:34" ht="10.95" customHeight="1" outlineLevel="1" x14ac:dyDescent="0.25">
      <c r="A1061" t="s">
        <v>1671</v>
      </c>
      <c r="C1061" s="3" t="s">
        <v>12988</v>
      </c>
      <c r="D1061" s="3">
        <v>924</v>
      </c>
      <c r="E1061" s="9">
        <v>1975</v>
      </c>
      <c r="F1061" s="7" t="s">
        <v>22136</v>
      </c>
      <c r="G1061" s="7" t="s">
        <v>5401</v>
      </c>
      <c r="H1061" s="8" t="s">
        <v>1673</v>
      </c>
      <c r="I1061" s="8" t="s">
        <v>11012</v>
      </c>
      <c r="J1061" s="19">
        <v>3</v>
      </c>
      <c r="K1061" s="19" t="s">
        <v>7738</v>
      </c>
      <c r="L1061" s="11"/>
      <c r="M1061" s="11"/>
      <c r="N1061" s="24"/>
      <c r="P1061" s="32"/>
      <c r="T1061" s="19"/>
      <c r="U1061" s="3"/>
      <c r="X1061" t="str">
        <f t="shared" si="68"/>
        <v/>
      </c>
      <c r="Z1061">
        <f t="shared" si="69"/>
        <v>1</v>
      </c>
      <c r="AA1061">
        <v>1</v>
      </c>
      <c r="AB1061" s="9"/>
      <c r="AC1061" t="s">
        <v>1673</v>
      </c>
      <c r="AD1061">
        <f t="shared" si="70"/>
        <v>0</v>
      </c>
      <c r="AF1061" s="3"/>
      <c r="AH1061" s="9"/>
    </row>
    <row r="1062" spans="1:34" ht="10.95" customHeight="1" outlineLevel="1" x14ac:dyDescent="0.25">
      <c r="A1062" t="s">
        <v>1671</v>
      </c>
      <c r="C1062" s="3" t="s">
        <v>12988</v>
      </c>
      <c r="D1062" s="3">
        <v>925</v>
      </c>
      <c r="E1062" s="9">
        <v>1975</v>
      </c>
      <c r="F1062" s="7" t="s">
        <v>22143</v>
      </c>
      <c r="G1062" s="7" t="s">
        <v>5401</v>
      </c>
      <c r="H1062" s="8" t="s">
        <v>1673</v>
      </c>
      <c r="I1062" s="8" t="s">
        <v>11012</v>
      </c>
      <c r="J1062" s="19">
        <v>3</v>
      </c>
      <c r="K1062" s="19" t="s">
        <v>7738</v>
      </c>
      <c r="L1062" s="11"/>
      <c r="M1062" s="11"/>
      <c r="N1062" s="24"/>
      <c r="P1062" s="32"/>
      <c r="T1062" s="19"/>
      <c r="U1062" s="3"/>
      <c r="X1062" t="str">
        <f t="shared" si="68"/>
        <v/>
      </c>
      <c r="Z1062">
        <f t="shared" si="69"/>
        <v>1</v>
      </c>
      <c r="AA1062">
        <v>1</v>
      </c>
      <c r="AB1062" s="9"/>
      <c r="AC1062" t="s">
        <v>1673</v>
      </c>
      <c r="AD1062">
        <f t="shared" si="70"/>
        <v>0</v>
      </c>
      <c r="AF1062" s="3"/>
      <c r="AH1062" s="9"/>
    </row>
    <row r="1063" spans="1:34" ht="10.95" customHeight="1" outlineLevel="1" x14ac:dyDescent="0.25">
      <c r="A1063" t="s">
        <v>1671</v>
      </c>
      <c r="C1063" s="3" t="s">
        <v>12988</v>
      </c>
      <c r="D1063" s="3">
        <v>927</v>
      </c>
      <c r="E1063" s="9">
        <v>1975</v>
      </c>
      <c r="F1063" s="7" t="s">
        <v>22144</v>
      </c>
      <c r="G1063" s="7" t="s">
        <v>5401</v>
      </c>
      <c r="H1063" s="8" t="s">
        <v>1673</v>
      </c>
      <c r="I1063" s="8" t="s">
        <v>11013</v>
      </c>
      <c r="J1063" s="19">
        <v>3</v>
      </c>
      <c r="K1063" s="19" t="s">
        <v>7738</v>
      </c>
      <c r="L1063" s="11"/>
      <c r="M1063" s="11"/>
      <c r="N1063" s="24"/>
      <c r="P1063" s="32"/>
      <c r="T1063" s="19"/>
      <c r="U1063" s="3"/>
      <c r="X1063" t="str">
        <f t="shared" si="68"/>
        <v/>
      </c>
      <c r="Z1063" t="str">
        <f t="shared" si="69"/>
        <v/>
      </c>
      <c r="AB1063" s="9"/>
      <c r="AC1063" t="s">
        <v>11014</v>
      </c>
      <c r="AD1063">
        <f t="shared" si="70"/>
        <v>0</v>
      </c>
      <c r="AF1063" s="3"/>
      <c r="AH1063" s="9"/>
    </row>
    <row r="1064" spans="1:34" ht="10.95" customHeight="1" outlineLevel="1" x14ac:dyDescent="0.25">
      <c r="A1064" t="s">
        <v>1671</v>
      </c>
      <c r="C1064" s="3" t="s">
        <v>12988</v>
      </c>
      <c r="D1064" s="3">
        <v>928</v>
      </c>
      <c r="E1064" s="9">
        <v>1975</v>
      </c>
      <c r="F1064" s="7" t="s">
        <v>22145</v>
      </c>
      <c r="G1064" s="7" t="s">
        <v>5401</v>
      </c>
      <c r="H1064" s="8" t="s">
        <v>11115</v>
      </c>
      <c r="I1064" s="8" t="s">
        <v>11013</v>
      </c>
      <c r="J1064" s="19">
        <v>3</v>
      </c>
      <c r="K1064" s="19" t="s">
        <v>7738</v>
      </c>
      <c r="L1064" s="11"/>
      <c r="M1064" s="11"/>
      <c r="N1064" s="24"/>
      <c r="P1064" s="32"/>
      <c r="T1064" s="19"/>
      <c r="U1064" s="3"/>
      <c r="X1064" t="str">
        <f t="shared" si="68"/>
        <v/>
      </c>
      <c r="Z1064" t="str">
        <f t="shared" si="69"/>
        <v/>
      </c>
      <c r="AB1064" s="9"/>
      <c r="AC1064" t="s">
        <v>11015</v>
      </c>
      <c r="AD1064">
        <f t="shared" si="70"/>
        <v>0</v>
      </c>
      <c r="AF1064" s="3"/>
      <c r="AH1064" s="9"/>
    </row>
    <row r="1065" spans="1:34" ht="10.95" customHeight="1" outlineLevel="1" x14ac:dyDescent="0.25">
      <c r="A1065" t="s">
        <v>1671</v>
      </c>
      <c r="C1065" s="3" t="s">
        <v>12988</v>
      </c>
      <c r="D1065" s="3">
        <v>934</v>
      </c>
      <c r="E1065" s="9">
        <v>1975</v>
      </c>
      <c r="F1065" s="7" t="s">
        <v>22146</v>
      </c>
      <c r="G1065" s="7" t="s">
        <v>5401</v>
      </c>
      <c r="H1065" s="8" t="s">
        <v>4583</v>
      </c>
      <c r="I1065" s="8" t="s">
        <v>11013</v>
      </c>
      <c r="J1065" s="19">
        <v>3</v>
      </c>
      <c r="K1065" s="19" t="s">
        <v>7736</v>
      </c>
      <c r="L1065" s="11">
        <v>1.7</v>
      </c>
      <c r="M1065" s="11"/>
      <c r="N1065" s="24"/>
      <c r="P1065" s="32"/>
      <c r="T1065" s="19"/>
      <c r="U1065" s="3"/>
      <c r="X1065" t="str">
        <f t="shared" si="68"/>
        <v/>
      </c>
      <c r="Z1065" t="str">
        <f t="shared" si="69"/>
        <v/>
      </c>
      <c r="AB1065" s="9"/>
      <c r="AC1065" t="s">
        <v>11016</v>
      </c>
      <c r="AD1065">
        <f t="shared" si="70"/>
        <v>0</v>
      </c>
      <c r="AF1065" s="3"/>
      <c r="AH1065" s="9"/>
    </row>
    <row r="1066" spans="1:34" ht="10.95" customHeight="1" outlineLevel="1" x14ac:dyDescent="0.25">
      <c r="A1066" t="s">
        <v>1671</v>
      </c>
      <c r="C1066" s="3" t="s">
        <v>12988</v>
      </c>
      <c r="D1066" s="3">
        <v>943</v>
      </c>
      <c r="E1066" s="9">
        <v>1975</v>
      </c>
      <c r="F1066" s="7" t="s">
        <v>22147</v>
      </c>
      <c r="G1066" s="7" t="s">
        <v>5401</v>
      </c>
      <c r="H1066" s="8" t="s">
        <v>1673</v>
      </c>
      <c r="I1066" s="8" t="s">
        <v>11017</v>
      </c>
      <c r="J1066" s="19">
        <v>3</v>
      </c>
      <c r="K1066" s="19" t="s">
        <v>7738</v>
      </c>
      <c r="L1066" s="11"/>
      <c r="M1066" s="11"/>
      <c r="N1066" s="24"/>
      <c r="P1066" s="32"/>
      <c r="T1066" s="19"/>
      <c r="U1066" s="3"/>
      <c r="X1066" t="str">
        <f t="shared" si="68"/>
        <v/>
      </c>
      <c r="Z1066">
        <f t="shared" si="69"/>
        <v>1</v>
      </c>
      <c r="AA1066">
        <v>1</v>
      </c>
      <c r="AB1066" s="9"/>
      <c r="AC1066" t="s">
        <v>1673</v>
      </c>
      <c r="AD1066">
        <f t="shared" si="70"/>
        <v>0</v>
      </c>
      <c r="AF1066" s="3"/>
      <c r="AH1066" s="9"/>
    </row>
    <row r="1067" spans="1:34" ht="10.95" customHeight="1" outlineLevel="1" x14ac:dyDescent="0.25">
      <c r="A1067" t="s">
        <v>1671</v>
      </c>
      <c r="C1067" s="3" t="s">
        <v>12988</v>
      </c>
      <c r="D1067" s="3">
        <v>944</v>
      </c>
      <c r="E1067" s="9">
        <v>1975</v>
      </c>
      <c r="F1067" s="7" t="s">
        <v>22147</v>
      </c>
      <c r="G1067" s="7" t="s">
        <v>5401</v>
      </c>
      <c r="H1067" s="8" t="s">
        <v>1673</v>
      </c>
      <c r="I1067" s="8" t="s">
        <v>11017</v>
      </c>
      <c r="J1067" s="19">
        <v>3</v>
      </c>
      <c r="K1067" s="19" t="s">
        <v>7738</v>
      </c>
      <c r="L1067" s="11"/>
      <c r="M1067" s="11"/>
      <c r="N1067" s="24"/>
      <c r="P1067" s="32"/>
      <c r="T1067" s="19"/>
      <c r="U1067" s="3"/>
      <c r="X1067" t="str">
        <f t="shared" si="68"/>
        <v/>
      </c>
      <c r="Z1067">
        <f t="shared" si="69"/>
        <v>1</v>
      </c>
      <c r="AA1067">
        <v>1</v>
      </c>
      <c r="AB1067" s="9"/>
      <c r="AC1067" t="s">
        <v>1673</v>
      </c>
      <c r="AD1067">
        <f t="shared" si="70"/>
        <v>0</v>
      </c>
      <c r="AF1067" s="3"/>
      <c r="AH1067" s="9"/>
    </row>
    <row r="1068" spans="1:34" ht="10.95" customHeight="1" outlineLevel="1" x14ac:dyDescent="0.25">
      <c r="A1068" t="s">
        <v>1671</v>
      </c>
      <c r="C1068" s="3" t="s">
        <v>12988</v>
      </c>
      <c r="D1068" s="3">
        <v>945</v>
      </c>
      <c r="E1068" s="9">
        <v>1975</v>
      </c>
      <c r="F1068" s="7" t="s">
        <v>22148</v>
      </c>
      <c r="G1068" s="7" t="s">
        <v>5401</v>
      </c>
      <c r="H1068" s="8" t="s">
        <v>1673</v>
      </c>
      <c r="I1068" s="8" t="s">
        <v>11017</v>
      </c>
      <c r="J1068" s="19">
        <v>3</v>
      </c>
      <c r="K1068" s="19" t="s">
        <v>7738</v>
      </c>
      <c r="L1068" s="11"/>
      <c r="M1068" s="11"/>
      <c r="N1068" s="24"/>
      <c r="P1068" s="32"/>
      <c r="T1068" s="19"/>
      <c r="U1068" s="3"/>
      <c r="X1068" t="str">
        <f t="shared" si="68"/>
        <v/>
      </c>
      <c r="Z1068">
        <f t="shared" si="69"/>
        <v>1</v>
      </c>
      <c r="AA1068">
        <v>1</v>
      </c>
      <c r="AB1068" s="9"/>
      <c r="AC1068" t="s">
        <v>1673</v>
      </c>
      <c r="AD1068">
        <f t="shared" si="70"/>
        <v>0</v>
      </c>
      <c r="AF1068" s="3"/>
      <c r="AH1068" s="9"/>
    </row>
    <row r="1069" spans="1:34" ht="10.95" customHeight="1" outlineLevel="1" x14ac:dyDescent="0.25">
      <c r="A1069" t="s">
        <v>1671</v>
      </c>
      <c r="C1069" s="3" t="s">
        <v>12988</v>
      </c>
      <c r="D1069" s="3">
        <v>946</v>
      </c>
      <c r="E1069" s="9">
        <v>1975</v>
      </c>
      <c r="F1069" s="7" t="s">
        <v>22148</v>
      </c>
      <c r="G1069" s="7" t="s">
        <v>5401</v>
      </c>
      <c r="H1069" s="8" t="s">
        <v>1673</v>
      </c>
      <c r="I1069" s="8" t="s">
        <v>11017</v>
      </c>
      <c r="J1069" s="19">
        <v>3</v>
      </c>
      <c r="K1069" s="19" t="s">
        <v>7738</v>
      </c>
      <c r="L1069" s="11"/>
      <c r="M1069" s="11"/>
      <c r="N1069" s="24"/>
      <c r="P1069" s="32"/>
      <c r="T1069" s="19"/>
      <c r="U1069" s="3"/>
      <c r="X1069" t="str">
        <f t="shared" si="68"/>
        <v/>
      </c>
      <c r="Z1069">
        <f t="shared" si="69"/>
        <v>1</v>
      </c>
      <c r="AA1069">
        <v>1</v>
      </c>
      <c r="AB1069" s="9"/>
      <c r="AC1069" t="s">
        <v>1673</v>
      </c>
      <c r="AD1069">
        <f t="shared" si="70"/>
        <v>0</v>
      </c>
      <c r="AF1069" s="3"/>
      <c r="AH1069" s="9"/>
    </row>
    <row r="1070" spans="1:34" ht="10.95" customHeight="1" outlineLevel="1" x14ac:dyDescent="0.25">
      <c r="A1070" t="s">
        <v>1671</v>
      </c>
      <c r="C1070" s="3" t="s">
        <v>12988</v>
      </c>
      <c r="D1070" s="3">
        <v>947</v>
      </c>
      <c r="E1070" s="9">
        <v>1975</v>
      </c>
      <c r="F1070" s="7" t="s">
        <v>22149</v>
      </c>
      <c r="G1070" s="7" t="s">
        <v>5401</v>
      </c>
      <c r="H1070" s="8" t="s">
        <v>1673</v>
      </c>
      <c r="I1070" s="8" t="s">
        <v>11017</v>
      </c>
      <c r="J1070" s="19">
        <v>3</v>
      </c>
      <c r="K1070" s="19" t="s">
        <v>7738</v>
      </c>
      <c r="L1070" s="11"/>
      <c r="M1070" s="11"/>
      <c r="N1070" s="24"/>
      <c r="P1070" s="32"/>
      <c r="T1070" s="19"/>
      <c r="U1070" s="3"/>
      <c r="X1070" t="str">
        <f t="shared" si="68"/>
        <v/>
      </c>
      <c r="Z1070">
        <f t="shared" si="69"/>
        <v>1</v>
      </c>
      <c r="AA1070">
        <v>1</v>
      </c>
      <c r="AB1070" s="9"/>
      <c r="AC1070" t="s">
        <v>1673</v>
      </c>
      <c r="AD1070">
        <f t="shared" si="70"/>
        <v>0</v>
      </c>
      <c r="AF1070" s="3"/>
      <c r="AH1070" s="9"/>
    </row>
    <row r="1071" spans="1:34" ht="10.95" customHeight="1" outlineLevel="1" x14ac:dyDescent="0.25">
      <c r="A1071" t="s">
        <v>1671</v>
      </c>
      <c r="C1071" s="3" t="s">
        <v>12988</v>
      </c>
      <c r="D1071" s="3">
        <v>948</v>
      </c>
      <c r="E1071" s="9">
        <v>1975</v>
      </c>
      <c r="F1071" s="7" t="s">
        <v>22149</v>
      </c>
      <c r="G1071" s="7" t="s">
        <v>5401</v>
      </c>
      <c r="H1071" s="8" t="s">
        <v>1673</v>
      </c>
      <c r="I1071" s="8" t="s">
        <v>11017</v>
      </c>
      <c r="J1071" s="19">
        <v>3</v>
      </c>
      <c r="K1071" s="19" t="s">
        <v>7738</v>
      </c>
      <c r="L1071" s="11"/>
      <c r="M1071" s="11"/>
      <c r="N1071" s="24"/>
      <c r="P1071" s="32"/>
      <c r="T1071" s="19"/>
      <c r="U1071" s="3"/>
      <c r="X1071" t="str">
        <f t="shared" si="68"/>
        <v/>
      </c>
      <c r="Z1071">
        <f t="shared" si="69"/>
        <v>1</v>
      </c>
      <c r="AA1071">
        <v>1</v>
      </c>
      <c r="AB1071" s="9"/>
      <c r="AC1071" t="s">
        <v>1673</v>
      </c>
      <c r="AD1071">
        <f t="shared" si="70"/>
        <v>0</v>
      </c>
      <c r="AF1071" s="3"/>
      <c r="AH1071" s="9"/>
    </row>
    <row r="1072" spans="1:34" ht="10.95" customHeight="1" outlineLevel="1" x14ac:dyDescent="0.25">
      <c r="A1072" t="s">
        <v>1671</v>
      </c>
      <c r="C1072" s="3" t="s">
        <v>12988</v>
      </c>
      <c r="D1072" s="3">
        <v>949</v>
      </c>
      <c r="E1072" s="9">
        <v>1975</v>
      </c>
      <c r="F1072" s="7" t="s">
        <v>22150</v>
      </c>
      <c r="G1072" s="7" t="s">
        <v>5401</v>
      </c>
      <c r="H1072" s="8" t="s">
        <v>1673</v>
      </c>
      <c r="I1072" s="8" t="s">
        <v>11017</v>
      </c>
      <c r="J1072" s="19">
        <v>3</v>
      </c>
      <c r="K1072" s="19" t="s">
        <v>7738</v>
      </c>
      <c r="L1072" s="11"/>
      <c r="M1072" s="11"/>
      <c r="N1072" s="24"/>
      <c r="P1072" s="32"/>
      <c r="T1072" s="19"/>
      <c r="U1072" s="3"/>
      <c r="X1072" t="str">
        <f t="shared" si="68"/>
        <v/>
      </c>
      <c r="Z1072">
        <f t="shared" si="69"/>
        <v>1</v>
      </c>
      <c r="AA1072">
        <v>1</v>
      </c>
      <c r="AB1072" s="9"/>
      <c r="AC1072" t="s">
        <v>1673</v>
      </c>
      <c r="AD1072">
        <f t="shared" si="70"/>
        <v>0</v>
      </c>
      <c r="AF1072" s="3"/>
      <c r="AH1072" s="9"/>
    </row>
    <row r="1073" spans="1:34" ht="10.95" customHeight="1" outlineLevel="1" x14ac:dyDescent="0.25">
      <c r="A1073" t="s">
        <v>1671</v>
      </c>
      <c r="C1073" s="3" t="s">
        <v>12988</v>
      </c>
      <c r="D1073" s="3">
        <v>950</v>
      </c>
      <c r="E1073" s="9">
        <v>1975</v>
      </c>
      <c r="F1073" s="7" t="s">
        <v>22150</v>
      </c>
      <c r="G1073" s="7" t="s">
        <v>5401</v>
      </c>
      <c r="H1073" s="8" t="s">
        <v>1673</v>
      </c>
      <c r="I1073" s="8" t="s">
        <v>11017</v>
      </c>
      <c r="J1073" s="19">
        <v>3</v>
      </c>
      <c r="K1073" s="19" t="s">
        <v>7738</v>
      </c>
      <c r="L1073" s="11"/>
      <c r="M1073" s="11"/>
      <c r="N1073" s="24"/>
      <c r="P1073" s="32"/>
      <c r="T1073" s="19"/>
      <c r="U1073" s="3"/>
      <c r="X1073" t="str">
        <f t="shared" si="68"/>
        <v/>
      </c>
      <c r="Z1073">
        <f t="shared" si="69"/>
        <v>1</v>
      </c>
      <c r="AA1073">
        <v>1</v>
      </c>
      <c r="AB1073" s="9"/>
      <c r="AC1073" t="s">
        <v>1673</v>
      </c>
      <c r="AD1073">
        <f t="shared" si="70"/>
        <v>0</v>
      </c>
      <c r="AF1073" s="3"/>
      <c r="AH1073" s="9"/>
    </row>
    <row r="1074" spans="1:34" ht="10.95" customHeight="1" outlineLevel="1" x14ac:dyDescent="0.25">
      <c r="A1074" t="s">
        <v>1671</v>
      </c>
      <c r="C1074" s="3" t="s">
        <v>12988</v>
      </c>
      <c r="D1074" s="3">
        <v>966</v>
      </c>
      <c r="E1074" s="9">
        <v>1976</v>
      </c>
      <c r="F1074" s="7" t="s">
        <v>22134</v>
      </c>
      <c r="G1074" s="7" t="s">
        <v>5401</v>
      </c>
      <c r="H1074" s="8" t="s">
        <v>11018</v>
      </c>
      <c r="I1074" s="8" t="s">
        <v>11019</v>
      </c>
      <c r="J1074" s="19">
        <v>4</v>
      </c>
      <c r="K1074" s="19" t="s">
        <v>7738</v>
      </c>
      <c r="L1074" s="11"/>
      <c r="M1074" s="11"/>
      <c r="N1074" s="24"/>
      <c r="P1074" s="32"/>
      <c r="T1074" s="19"/>
      <c r="U1074" s="3"/>
      <c r="X1074" t="str">
        <f t="shared" si="68"/>
        <v/>
      </c>
      <c r="Z1074" t="str">
        <f t="shared" si="69"/>
        <v/>
      </c>
      <c r="AB1074" s="9"/>
      <c r="AC1074" t="s">
        <v>11018</v>
      </c>
      <c r="AD1074">
        <f t="shared" si="70"/>
        <v>0</v>
      </c>
      <c r="AF1074" s="3"/>
      <c r="AH1074" s="9"/>
    </row>
    <row r="1075" spans="1:34" ht="10.95" customHeight="1" outlineLevel="1" x14ac:dyDescent="0.25">
      <c r="A1075" t="s">
        <v>1671</v>
      </c>
      <c r="C1075" s="3" t="s">
        <v>12988</v>
      </c>
      <c r="D1075" s="3">
        <v>973</v>
      </c>
      <c r="E1075" s="9">
        <v>1976</v>
      </c>
      <c r="F1075" s="7" t="s">
        <v>4783</v>
      </c>
      <c r="G1075" s="7" t="s">
        <v>5401</v>
      </c>
      <c r="H1075" s="8" t="s">
        <v>1515</v>
      </c>
      <c r="I1075" s="8" t="s">
        <v>11020</v>
      </c>
      <c r="J1075" s="19">
        <v>3</v>
      </c>
      <c r="K1075" s="19" t="s">
        <v>7736</v>
      </c>
      <c r="L1075" s="11">
        <v>1.2</v>
      </c>
      <c r="M1075" s="11"/>
      <c r="N1075" s="24"/>
      <c r="P1075" s="32"/>
      <c r="T1075" s="19"/>
      <c r="U1075" s="3">
        <v>588</v>
      </c>
      <c r="X1075" t="str">
        <f t="shared" si="68"/>
        <v/>
      </c>
      <c r="Z1075" t="str">
        <f t="shared" si="69"/>
        <v/>
      </c>
      <c r="AB1075" s="9"/>
      <c r="AC1075" t="s">
        <v>1515</v>
      </c>
      <c r="AD1075">
        <f t="shared" si="70"/>
        <v>0</v>
      </c>
      <c r="AF1075" s="3"/>
      <c r="AG1075" t="s">
        <v>1674</v>
      </c>
      <c r="AH1075" s="9" t="s">
        <v>4613</v>
      </c>
    </row>
    <row r="1076" spans="1:34" ht="10.95" customHeight="1" outlineLevel="1" x14ac:dyDescent="0.25">
      <c r="A1076" t="s">
        <v>1671</v>
      </c>
      <c r="C1076" s="3" t="s">
        <v>12988</v>
      </c>
      <c r="D1076" s="3">
        <v>979</v>
      </c>
      <c r="E1076" s="9">
        <v>1976</v>
      </c>
      <c r="F1076" s="7" t="s">
        <v>22151</v>
      </c>
      <c r="G1076" s="7" t="s">
        <v>5401</v>
      </c>
      <c r="H1076" s="8" t="s">
        <v>1673</v>
      </c>
      <c r="I1076" s="8" t="s">
        <v>11021</v>
      </c>
      <c r="J1076" s="19">
        <v>3</v>
      </c>
      <c r="K1076" s="19" t="s">
        <v>7738</v>
      </c>
      <c r="L1076" s="11"/>
      <c r="M1076" s="11"/>
      <c r="N1076" s="24"/>
      <c r="P1076" s="32"/>
      <c r="T1076" s="19"/>
      <c r="U1076" s="3"/>
      <c r="X1076" t="str">
        <f t="shared" si="68"/>
        <v/>
      </c>
      <c r="Z1076">
        <f t="shared" si="69"/>
        <v>1</v>
      </c>
      <c r="AA1076">
        <v>1</v>
      </c>
      <c r="AB1076" s="9"/>
      <c r="AC1076" t="s">
        <v>1673</v>
      </c>
      <c r="AD1076">
        <f t="shared" si="70"/>
        <v>0</v>
      </c>
      <c r="AF1076" s="3"/>
      <c r="AH1076" s="9"/>
    </row>
    <row r="1077" spans="1:34" ht="10.95" customHeight="1" outlineLevel="1" x14ac:dyDescent="0.25">
      <c r="A1077" t="s">
        <v>1671</v>
      </c>
      <c r="C1077" s="3" t="s">
        <v>12988</v>
      </c>
      <c r="D1077" s="3">
        <v>980</v>
      </c>
      <c r="E1077" s="9">
        <v>1976</v>
      </c>
      <c r="F1077" s="7" t="s">
        <v>22151</v>
      </c>
      <c r="G1077" s="7" t="s">
        <v>5401</v>
      </c>
      <c r="H1077" s="8" t="s">
        <v>1673</v>
      </c>
      <c r="I1077" s="8" t="s">
        <v>11021</v>
      </c>
      <c r="J1077" s="19">
        <v>3</v>
      </c>
      <c r="K1077" s="19" t="s">
        <v>7738</v>
      </c>
      <c r="L1077" s="11"/>
      <c r="M1077" s="11"/>
      <c r="N1077" s="24"/>
      <c r="P1077" s="32"/>
      <c r="T1077" s="19"/>
      <c r="U1077" s="3"/>
      <c r="X1077" t="str">
        <f t="shared" si="68"/>
        <v/>
      </c>
      <c r="Z1077">
        <f t="shared" si="69"/>
        <v>1</v>
      </c>
      <c r="AA1077">
        <v>1</v>
      </c>
      <c r="AB1077" s="9"/>
      <c r="AC1077" t="s">
        <v>1673</v>
      </c>
      <c r="AD1077">
        <f t="shared" si="70"/>
        <v>0</v>
      </c>
      <c r="AF1077" s="3"/>
      <c r="AH1077" s="9"/>
    </row>
    <row r="1078" spans="1:34" ht="10.95" customHeight="1" outlineLevel="1" x14ac:dyDescent="0.25">
      <c r="A1078" t="s">
        <v>1671</v>
      </c>
      <c r="C1078" s="3" t="s">
        <v>12988</v>
      </c>
      <c r="D1078" s="3">
        <v>981</v>
      </c>
      <c r="E1078" s="9">
        <v>1976</v>
      </c>
      <c r="F1078" s="7" t="s">
        <v>22151</v>
      </c>
      <c r="G1078" s="7" t="s">
        <v>5401</v>
      </c>
      <c r="H1078" s="8" t="s">
        <v>1673</v>
      </c>
      <c r="I1078" s="8" t="s">
        <v>11021</v>
      </c>
      <c r="J1078" s="19">
        <v>3</v>
      </c>
      <c r="K1078" s="19" t="s">
        <v>7738</v>
      </c>
      <c r="L1078" s="11"/>
      <c r="M1078" s="11"/>
      <c r="N1078" s="24"/>
      <c r="P1078" s="32"/>
      <c r="T1078" s="19"/>
      <c r="U1078" s="3"/>
      <c r="X1078" t="str">
        <f t="shared" si="68"/>
        <v/>
      </c>
      <c r="Z1078">
        <f t="shared" si="69"/>
        <v>1</v>
      </c>
      <c r="AA1078">
        <v>1</v>
      </c>
      <c r="AB1078" s="9"/>
      <c r="AC1078" t="s">
        <v>1673</v>
      </c>
      <c r="AD1078">
        <f t="shared" si="70"/>
        <v>0</v>
      </c>
      <c r="AF1078" s="3"/>
      <c r="AH1078" s="9"/>
    </row>
    <row r="1079" spans="1:34" ht="10.95" customHeight="1" outlineLevel="1" x14ac:dyDescent="0.25">
      <c r="A1079" t="s">
        <v>1671</v>
      </c>
      <c r="C1079" s="3" t="s">
        <v>12988</v>
      </c>
      <c r="D1079" s="3">
        <v>982</v>
      </c>
      <c r="E1079" s="9">
        <v>1976</v>
      </c>
      <c r="F1079" s="7" t="s">
        <v>22152</v>
      </c>
      <c r="G1079" s="7" t="s">
        <v>5401</v>
      </c>
      <c r="H1079" s="8" t="s">
        <v>1673</v>
      </c>
      <c r="I1079" s="8" t="s">
        <v>11022</v>
      </c>
      <c r="J1079" s="19">
        <v>3</v>
      </c>
      <c r="K1079" s="19" t="s">
        <v>7738</v>
      </c>
      <c r="L1079" s="11"/>
      <c r="M1079" s="11"/>
      <c r="N1079" s="24"/>
      <c r="P1079" s="32"/>
      <c r="T1079" s="19"/>
      <c r="U1079" s="3"/>
      <c r="X1079" t="str">
        <f t="shared" si="68"/>
        <v/>
      </c>
      <c r="Z1079">
        <f t="shared" si="69"/>
        <v>1</v>
      </c>
      <c r="AA1079">
        <v>1</v>
      </c>
      <c r="AB1079" s="9"/>
      <c r="AC1079" t="s">
        <v>1673</v>
      </c>
      <c r="AD1079">
        <f t="shared" si="70"/>
        <v>0</v>
      </c>
      <c r="AF1079" s="3"/>
      <c r="AH1079" s="9"/>
    </row>
    <row r="1080" spans="1:34" ht="10.95" customHeight="1" outlineLevel="1" x14ac:dyDescent="0.25">
      <c r="A1080" t="s">
        <v>1671</v>
      </c>
      <c r="C1080" s="3" t="s">
        <v>12988</v>
      </c>
      <c r="D1080" s="3">
        <v>983</v>
      </c>
      <c r="E1080" s="9">
        <v>1976</v>
      </c>
      <c r="F1080" s="7" t="s">
        <v>22152</v>
      </c>
      <c r="G1080" s="7" t="s">
        <v>5401</v>
      </c>
      <c r="H1080" s="8" t="s">
        <v>1673</v>
      </c>
      <c r="I1080" s="8" t="s">
        <v>11022</v>
      </c>
      <c r="J1080" s="19">
        <v>3</v>
      </c>
      <c r="K1080" s="19" t="s">
        <v>7738</v>
      </c>
      <c r="L1080" s="11"/>
      <c r="M1080" s="11"/>
      <c r="N1080" s="24"/>
      <c r="P1080" s="32"/>
      <c r="T1080" s="19"/>
      <c r="U1080" s="3"/>
      <c r="X1080" t="str">
        <f t="shared" si="68"/>
        <v/>
      </c>
      <c r="Z1080">
        <f t="shared" si="69"/>
        <v>1</v>
      </c>
      <c r="AA1080">
        <v>1</v>
      </c>
      <c r="AB1080" s="9"/>
      <c r="AC1080" t="s">
        <v>1673</v>
      </c>
      <c r="AD1080">
        <f t="shared" si="70"/>
        <v>0</v>
      </c>
      <c r="AF1080" s="3"/>
      <c r="AH1080" s="9"/>
    </row>
    <row r="1081" spans="1:34" ht="10.95" customHeight="1" outlineLevel="1" x14ac:dyDescent="0.25">
      <c r="A1081" t="s">
        <v>1671</v>
      </c>
      <c r="C1081" s="3" t="s">
        <v>12988</v>
      </c>
      <c r="D1081" s="3">
        <v>984</v>
      </c>
      <c r="E1081" s="9">
        <v>1976</v>
      </c>
      <c r="F1081" s="7" t="s">
        <v>22152</v>
      </c>
      <c r="G1081" s="7" t="s">
        <v>5401</v>
      </c>
      <c r="H1081" s="8" t="s">
        <v>1673</v>
      </c>
      <c r="I1081" s="8" t="s">
        <v>11022</v>
      </c>
      <c r="J1081" s="19">
        <v>3</v>
      </c>
      <c r="K1081" s="19" t="s">
        <v>7738</v>
      </c>
      <c r="L1081" s="11"/>
      <c r="M1081" s="11"/>
      <c r="N1081" s="24"/>
      <c r="P1081" s="32"/>
      <c r="T1081" s="19"/>
      <c r="U1081" s="3"/>
      <c r="X1081" t="str">
        <f t="shared" si="68"/>
        <v/>
      </c>
      <c r="Z1081">
        <f t="shared" si="69"/>
        <v>1</v>
      </c>
      <c r="AA1081">
        <v>1</v>
      </c>
      <c r="AB1081" s="9"/>
      <c r="AC1081" t="s">
        <v>1673</v>
      </c>
      <c r="AD1081">
        <f t="shared" si="70"/>
        <v>0</v>
      </c>
      <c r="AF1081" s="3"/>
      <c r="AH1081" s="9"/>
    </row>
    <row r="1082" spans="1:34" ht="10.95" customHeight="1" outlineLevel="1" x14ac:dyDescent="0.25">
      <c r="A1082" t="s">
        <v>1671</v>
      </c>
      <c r="C1082" s="3" t="s">
        <v>12988</v>
      </c>
      <c r="D1082" s="3">
        <v>985</v>
      </c>
      <c r="E1082" s="9">
        <v>1976</v>
      </c>
      <c r="F1082" s="7" t="s">
        <v>22152</v>
      </c>
      <c r="G1082" s="7" t="s">
        <v>5401</v>
      </c>
      <c r="H1082" s="8" t="s">
        <v>1673</v>
      </c>
      <c r="I1082" s="8" t="s">
        <v>11022</v>
      </c>
      <c r="J1082" s="19">
        <v>3</v>
      </c>
      <c r="K1082" s="19" t="s">
        <v>7738</v>
      </c>
      <c r="L1082" s="11"/>
      <c r="M1082" s="11"/>
      <c r="N1082" s="24"/>
      <c r="P1082" s="32"/>
      <c r="T1082" s="19"/>
      <c r="U1082" s="3"/>
      <c r="X1082" t="str">
        <f t="shared" si="68"/>
        <v/>
      </c>
      <c r="Z1082">
        <f t="shared" si="69"/>
        <v>1</v>
      </c>
      <c r="AA1082">
        <v>1</v>
      </c>
      <c r="AB1082" s="9"/>
      <c r="AC1082" t="s">
        <v>1673</v>
      </c>
      <c r="AD1082">
        <f t="shared" si="70"/>
        <v>0</v>
      </c>
      <c r="AF1082" s="3"/>
      <c r="AH1082" s="9"/>
    </row>
    <row r="1083" spans="1:34" ht="10.95" customHeight="1" outlineLevel="1" x14ac:dyDescent="0.25">
      <c r="A1083" t="s">
        <v>1671</v>
      </c>
      <c r="C1083" s="3" t="s">
        <v>12988</v>
      </c>
      <c r="D1083" s="3">
        <v>1003</v>
      </c>
      <c r="E1083" s="9">
        <v>1978</v>
      </c>
      <c r="F1083" s="10" t="s">
        <v>22161</v>
      </c>
      <c r="G1083" s="7" t="s">
        <v>5401</v>
      </c>
      <c r="H1083" s="8" t="s">
        <v>1515</v>
      </c>
      <c r="I1083" s="8" t="s">
        <v>11023</v>
      </c>
      <c r="J1083" s="19">
        <v>3</v>
      </c>
      <c r="K1083" s="19" t="s">
        <v>7736</v>
      </c>
      <c r="L1083" s="11">
        <v>0.5</v>
      </c>
      <c r="M1083" s="11"/>
      <c r="N1083" s="24"/>
      <c r="P1083" s="32"/>
      <c r="T1083" s="19"/>
      <c r="U1083" s="3">
        <v>616</v>
      </c>
      <c r="X1083" t="str">
        <f t="shared" si="68"/>
        <v/>
      </c>
      <c r="Z1083" t="str">
        <f t="shared" si="69"/>
        <v/>
      </c>
      <c r="AB1083" s="9"/>
      <c r="AC1083" t="s">
        <v>1515</v>
      </c>
      <c r="AD1083">
        <f t="shared" si="70"/>
        <v>0</v>
      </c>
      <c r="AF1083" s="3"/>
      <c r="AG1083" t="s">
        <v>1674</v>
      </c>
      <c r="AH1083" s="9" t="s">
        <v>4613</v>
      </c>
    </row>
    <row r="1084" spans="1:34" ht="10.95" customHeight="1" outlineLevel="1" x14ac:dyDescent="0.25">
      <c r="A1084" t="s">
        <v>1671</v>
      </c>
      <c r="C1084" s="3" t="s">
        <v>12988</v>
      </c>
      <c r="D1084" s="3">
        <v>1005</v>
      </c>
      <c r="E1084" s="9">
        <v>1978</v>
      </c>
      <c r="F1084" s="10" t="s">
        <v>22160</v>
      </c>
      <c r="G1084" s="7" t="s">
        <v>5401</v>
      </c>
      <c r="H1084" s="8" t="s">
        <v>1673</v>
      </c>
      <c r="I1084" s="8" t="s">
        <v>11023</v>
      </c>
      <c r="J1084" s="19">
        <v>3</v>
      </c>
      <c r="K1084" s="19" t="s">
        <v>7738</v>
      </c>
      <c r="L1084" s="11"/>
      <c r="M1084" s="11"/>
      <c r="N1084" s="24"/>
      <c r="P1084" s="32"/>
      <c r="T1084" s="19"/>
      <c r="U1084" s="3">
        <v>618</v>
      </c>
      <c r="X1084" t="str">
        <f t="shared" si="68"/>
        <v/>
      </c>
      <c r="Z1084" t="str">
        <f t="shared" si="69"/>
        <v/>
      </c>
      <c r="AB1084" s="9"/>
      <c r="AC1084" t="s">
        <v>1673</v>
      </c>
      <c r="AD1084">
        <f t="shared" si="70"/>
        <v>0</v>
      </c>
      <c r="AF1084" s="3"/>
      <c r="AG1084" t="s">
        <v>1674</v>
      </c>
      <c r="AH1084" s="9" t="s">
        <v>4613</v>
      </c>
    </row>
    <row r="1085" spans="1:34" ht="10.95" customHeight="1" outlineLevel="1" x14ac:dyDescent="0.25">
      <c r="A1085" t="s">
        <v>1671</v>
      </c>
      <c r="C1085" s="3" t="s">
        <v>12988</v>
      </c>
      <c r="D1085" s="3">
        <v>1008</v>
      </c>
      <c r="E1085" s="9">
        <v>1978</v>
      </c>
      <c r="F1085" s="7" t="s">
        <v>22153</v>
      </c>
      <c r="G1085" s="7" t="s">
        <v>5401</v>
      </c>
      <c r="H1085" s="8" t="s">
        <v>1673</v>
      </c>
      <c r="I1085" s="8" t="s">
        <v>11024</v>
      </c>
      <c r="J1085" s="19">
        <v>3</v>
      </c>
      <c r="K1085" s="19" t="s">
        <v>7738</v>
      </c>
      <c r="L1085" s="11"/>
      <c r="M1085" s="11"/>
      <c r="N1085" s="24"/>
      <c r="P1085" s="32"/>
      <c r="T1085" s="19"/>
      <c r="U1085" s="3"/>
      <c r="X1085" t="str">
        <f t="shared" si="68"/>
        <v/>
      </c>
      <c r="Z1085">
        <f t="shared" si="69"/>
        <v>1</v>
      </c>
      <c r="AA1085">
        <v>1</v>
      </c>
      <c r="AB1085" s="9"/>
      <c r="AC1085" t="s">
        <v>1673</v>
      </c>
      <c r="AD1085">
        <f t="shared" si="70"/>
        <v>0</v>
      </c>
      <c r="AF1085" s="3"/>
      <c r="AH1085" s="9"/>
    </row>
    <row r="1086" spans="1:34" ht="10.95" customHeight="1" outlineLevel="1" x14ac:dyDescent="0.25">
      <c r="A1086" t="s">
        <v>1671</v>
      </c>
      <c r="C1086" s="3" t="s">
        <v>12988</v>
      </c>
      <c r="D1086" s="3">
        <v>1009</v>
      </c>
      <c r="E1086" s="9">
        <v>1978</v>
      </c>
      <c r="F1086" s="7" t="s">
        <v>22153</v>
      </c>
      <c r="G1086" s="7" t="s">
        <v>5401</v>
      </c>
      <c r="H1086" s="8" t="s">
        <v>1673</v>
      </c>
      <c r="I1086" s="8" t="s">
        <v>11025</v>
      </c>
      <c r="J1086" s="19">
        <v>3</v>
      </c>
      <c r="K1086" s="19" t="s">
        <v>7738</v>
      </c>
      <c r="L1086" s="11"/>
      <c r="M1086" s="11"/>
      <c r="N1086" s="24"/>
      <c r="P1086" s="32"/>
      <c r="T1086" s="19"/>
      <c r="U1086" s="3"/>
      <c r="X1086" t="str">
        <f t="shared" si="68"/>
        <v/>
      </c>
      <c r="Z1086">
        <f t="shared" si="69"/>
        <v>1</v>
      </c>
      <c r="AA1086">
        <v>1</v>
      </c>
      <c r="AB1086" s="9"/>
      <c r="AC1086" t="s">
        <v>1673</v>
      </c>
      <c r="AD1086">
        <f t="shared" si="70"/>
        <v>0</v>
      </c>
      <c r="AF1086" s="3"/>
      <c r="AH1086" s="9"/>
    </row>
    <row r="1087" spans="1:34" ht="10.95" customHeight="1" outlineLevel="1" x14ac:dyDescent="0.25">
      <c r="A1087" t="s">
        <v>1671</v>
      </c>
      <c r="C1087" s="3" t="s">
        <v>12988</v>
      </c>
      <c r="D1087" s="3">
        <v>1010</v>
      </c>
      <c r="E1087" s="9">
        <v>1978</v>
      </c>
      <c r="F1087" s="7" t="s">
        <v>22153</v>
      </c>
      <c r="G1087" s="7" t="s">
        <v>5401</v>
      </c>
      <c r="H1087" s="8" t="s">
        <v>1673</v>
      </c>
      <c r="I1087" s="8" t="s">
        <v>11026</v>
      </c>
      <c r="J1087" s="19">
        <v>3</v>
      </c>
      <c r="K1087" s="19" t="s">
        <v>7738</v>
      </c>
      <c r="L1087" s="11"/>
      <c r="M1087" s="11"/>
      <c r="N1087" s="24"/>
      <c r="P1087" s="32"/>
      <c r="T1087" s="19"/>
      <c r="U1087" s="3"/>
      <c r="X1087" t="str">
        <f t="shared" si="68"/>
        <v/>
      </c>
      <c r="Z1087">
        <f t="shared" si="69"/>
        <v>1</v>
      </c>
      <c r="AA1087">
        <v>1</v>
      </c>
      <c r="AB1087" s="9"/>
      <c r="AC1087" t="s">
        <v>1673</v>
      </c>
      <c r="AD1087">
        <f t="shared" si="70"/>
        <v>0</v>
      </c>
      <c r="AF1087" s="3"/>
      <c r="AH1087" s="9"/>
    </row>
    <row r="1088" spans="1:34" ht="10.95" customHeight="1" outlineLevel="1" x14ac:dyDescent="0.25">
      <c r="A1088" t="s">
        <v>1671</v>
      </c>
      <c r="C1088" s="3" t="s">
        <v>12988</v>
      </c>
      <c r="D1088" s="3">
        <v>1011</v>
      </c>
      <c r="E1088" s="9">
        <v>1978</v>
      </c>
      <c r="F1088" s="7" t="s">
        <v>22153</v>
      </c>
      <c r="G1088" s="7" t="s">
        <v>5401</v>
      </c>
      <c r="H1088" s="8" t="s">
        <v>1673</v>
      </c>
      <c r="I1088" s="8" t="s">
        <v>11027</v>
      </c>
      <c r="J1088" s="19">
        <v>3</v>
      </c>
      <c r="K1088" s="19" t="s">
        <v>7738</v>
      </c>
      <c r="L1088" s="11"/>
      <c r="M1088" s="11"/>
      <c r="N1088" s="24"/>
      <c r="P1088" s="32"/>
      <c r="T1088" s="19"/>
      <c r="U1088" s="3"/>
      <c r="X1088" t="str">
        <f t="shared" si="68"/>
        <v/>
      </c>
      <c r="Z1088">
        <f t="shared" si="69"/>
        <v>1</v>
      </c>
      <c r="AA1088">
        <v>1</v>
      </c>
      <c r="AB1088" s="9"/>
      <c r="AC1088" t="s">
        <v>1673</v>
      </c>
      <c r="AD1088">
        <f t="shared" si="70"/>
        <v>0</v>
      </c>
      <c r="AF1088" s="3"/>
      <c r="AH1088" s="9"/>
    </row>
    <row r="1089" spans="1:34" ht="10.95" customHeight="1" outlineLevel="1" x14ac:dyDescent="0.25">
      <c r="A1089" t="s">
        <v>1671</v>
      </c>
      <c r="C1089" s="3" t="s">
        <v>12988</v>
      </c>
      <c r="D1089" s="3">
        <v>1012</v>
      </c>
      <c r="E1089" s="9">
        <v>1978</v>
      </c>
      <c r="F1089" s="7" t="s">
        <v>22154</v>
      </c>
      <c r="G1089" s="7" t="s">
        <v>5401</v>
      </c>
      <c r="H1089" s="8" t="s">
        <v>1673</v>
      </c>
      <c r="I1089" s="8" t="s">
        <v>11028</v>
      </c>
      <c r="J1089" s="19">
        <v>3</v>
      </c>
      <c r="K1089" s="19" t="s">
        <v>7738</v>
      </c>
      <c r="L1089" s="11"/>
      <c r="M1089" s="11"/>
      <c r="N1089" s="24"/>
      <c r="P1089" s="32"/>
      <c r="T1089" s="19"/>
      <c r="U1089" s="3"/>
      <c r="X1089" t="str">
        <f t="shared" si="68"/>
        <v/>
      </c>
      <c r="Z1089">
        <f t="shared" si="69"/>
        <v>1</v>
      </c>
      <c r="AA1089">
        <v>1</v>
      </c>
      <c r="AB1089" s="9"/>
      <c r="AC1089" t="s">
        <v>1673</v>
      </c>
      <c r="AD1089">
        <f t="shared" si="70"/>
        <v>0</v>
      </c>
      <c r="AF1089" s="3"/>
      <c r="AH1089" s="9"/>
    </row>
    <row r="1090" spans="1:34" ht="10.95" customHeight="1" outlineLevel="1" x14ac:dyDescent="0.25">
      <c r="A1090" t="s">
        <v>1671</v>
      </c>
      <c r="C1090" s="3" t="s">
        <v>12988</v>
      </c>
      <c r="D1090" s="3">
        <v>1013</v>
      </c>
      <c r="E1090" s="9">
        <v>1978</v>
      </c>
      <c r="F1090" s="7" t="s">
        <v>22154</v>
      </c>
      <c r="G1090" s="7" t="s">
        <v>5401</v>
      </c>
      <c r="H1090" s="8" t="s">
        <v>1673</v>
      </c>
      <c r="I1090" s="8" t="s">
        <v>11029</v>
      </c>
      <c r="J1090" s="19">
        <v>3</v>
      </c>
      <c r="K1090" s="19" t="s">
        <v>7738</v>
      </c>
      <c r="L1090" s="11"/>
      <c r="M1090" s="11"/>
      <c r="N1090" s="24"/>
      <c r="P1090" s="32"/>
      <c r="T1090" s="19"/>
      <c r="U1090" s="3"/>
      <c r="X1090" t="str">
        <f t="shared" ref="X1090:X1153" si="71">IF(COUNTIF(F1090,"*fdc*"),1,"")</f>
        <v/>
      </c>
      <c r="Z1090">
        <f t="shared" ref="Z1090:Z1153" si="72">IF(COUNTIF(F1090,"*s/s*"),1,"")</f>
        <v>1</v>
      </c>
      <c r="AA1090">
        <v>1</v>
      </c>
      <c r="AB1090" s="9"/>
      <c r="AC1090" t="s">
        <v>1673</v>
      </c>
      <c r="AD1090">
        <f t="shared" si="70"/>
        <v>0</v>
      </c>
      <c r="AF1090" s="3"/>
      <c r="AH1090" s="9"/>
    </row>
    <row r="1091" spans="1:34" ht="10.95" customHeight="1" outlineLevel="1" x14ac:dyDescent="0.25">
      <c r="A1091" t="s">
        <v>1671</v>
      </c>
      <c r="C1091" s="3" t="s">
        <v>12988</v>
      </c>
      <c r="D1091" s="3">
        <v>1014</v>
      </c>
      <c r="E1091" s="9">
        <v>1978</v>
      </c>
      <c r="F1091" s="7" t="s">
        <v>22154</v>
      </c>
      <c r="G1091" s="7" t="s">
        <v>5401</v>
      </c>
      <c r="H1091" s="8" t="s">
        <v>1673</v>
      </c>
      <c r="I1091" s="8" t="s">
        <v>11030</v>
      </c>
      <c r="J1091" s="19">
        <v>3</v>
      </c>
      <c r="K1091" s="19" t="s">
        <v>7738</v>
      </c>
      <c r="L1091" s="11"/>
      <c r="M1091" s="11"/>
      <c r="N1091" s="24"/>
      <c r="P1091" s="32"/>
      <c r="T1091" s="19"/>
      <c r="U1091" s="3"/>
      <c r="X1091" t="str">
        <f t="shared" si="71"/>
        <v/>
      </c>
      <c r="Z1091">
        <f t="shared" si="72"/>
        <v>1</v>
      </c>
      <c r="AA1091">
        <v>1</v>
      </c>
      <c r="AB1091" s="9"/>
      <c r="AC1091" t="s">
        <v>1673</v>
      </c>
      <c r="AD1091">
        <f t="shared" si="70"/>
        <v>0</v>
      </c>
      <c r="AF1091" s="3"/>
      <c r="AH1091" s="9"/>
    </row>
    <row r="1092" spans="1:34" ht="10.95" customHeight="1" outlineLevel="1" x14ac:dyDescent="0.25">
      <c r="A1092" t="s">
        <v>1671</v>
      </c>
      <c r="C1092" s="3" t="s">
        <v>12988</v>
      </c>
      <c r="D1092" s="3">
        <v>1015</v>
      </c>
      <c r="E1092" s="9">
        <v>1978</v>
      </c>
      <c r="F1092" s="7" t="s">
        <v>22155</v>
      </c>
      <c r="G1092" s="7" t="s">
        <v>5401</v>
      </c>
      <c r="H1092" s="8" t="s">
        <v>1673</v>
      </c>
      <c r="I1092" s="8" t="s">
        <v>11031</v>
      </c>
      <c r="J1092" s="19">
        <v>3</v>
      </c>
      <c r="K1092" s="19" t="s">
        <v>7738</v>
      </c>
      <c r="L1092" s="11"/>
      <c r="M1092" s="11"/>
      <c r="N1092" s="24"/>
      <c r="P1092" s="32"/>
      <c r="T1092" s="19"/>
      <c r="U1092" s="3"/>
      <c r="X1092" t="str">
        <f t="shared" si="71"/>
        <v/>
      </c>
      <c r="Z1092">
        <f t="shared" si="72"/>
        <v>1</v>
      </c>
      <c r="AA1092">
        <v>1</v>
      </c>
      <c r="AB1092" s="9"/>
      <c r="AC1092" t="s">
        <v>1673</v>
      </c>
      <c r="AD1092">
        <f t="shared" si="70"/>
        <v>0</v>
      </c>
      <c r="AF1092" s="3"/>
      <c r="AH1092" s="9"/>
    </row>
    <row r="1093" spans="1:34" ht="10.95" customHeight="1" outlineLevel="1" x14ac:dyDescent="0.25">
      <c r="A1093" t="s">
        <v>1671</v>
      </c>
      <c r="C1093" s="3" t="s">
        <v>12988</v>
      </c>
      <c r="D1093" s="3">
        <v>1018</v>
      </c>
      <c r="E1093" s="9">
        <v>1979</v>
      </c>
      <c r="F1093" s="7" t="s">
        <v>22156</v>
      </c>
      <c r="G1093" s="7" t="s">
        <v>5401</v>
      </c>
      <c r="H1093" s="8" t="s">
        <v>20975</v>
      </c>
      <c r="I1093" s="8" t="s">
        <v>11032</v>
      </c>
      <c r="J1093" s="19">
        <v>3</v>
      </c>
      <c r="K1093" s="19" t="s">
        <v>7738</v>
      </c>
      <c r="L1093" s="11"/>
      <c r="M1093" s="11"/>
      <c r="N1093" s="24"/>
      <c r="P1093" s="32"/>
      <c r="T1093" s="19"/>
      <c r="U1093" s="3"/>
      <c r="X1093" t="str">
        <f t="shared" si="71"/>
        <v/>
      </c>
      <c r="Z1093">
        <f t="shared" si="72"/>
        <v>1</v>
      </c>
      <c r="AA1093">
        <v>1</v>
      </c>
      <c r="AB1093" s="9"/>
      <c r="AC1093" t="s">
        <v>10974</v>
      </c>
      <c r="AD1093">
        <f t="shared" si="70"/>
        <v>0</v>
      </c>
      <c r="AF1093" s="3"/>
      <c r="AH1093" s="9"/>
    </row>
    <row r="1094" spans="1:34" ht="10.95" customHeight="1" outlineLevel="1" x14ac:dyDescent="0.25">
      <c r="A1094" t="s">
        <v>1671</v>
      </c>
      <c r="C1094" s="3" t="s">
        <v>12988</v>
      </c>
      <c r="D1094" s="3">
        <v>1045</v>
      </c>
      <c r="E1094" s="9">
        <v>1980</v>
      </c>
      <c r="F1094" s="10" t="s">
        <v>22134</v>
      </c>
      <c r="G1094" s="7" t="s">
        <v>5401</v>
      </c>
      <c r="H1094" s="8" t="s">
        <v>1673</v>
      </c>
      <c r="I1094" s="8" t="s">
        <v>11033</v>
      </c>
      <c r="J1094" s="19">
        <v>3</v>
      </c>
      <c r="K1094" s="19" t="s">
        <v>7738</v>
      </c>
      <c r="L1094" s="11"/>
      <c r="M1094" s="11"/>
      <c r="N1094" s="24"/>
      <c r="P1094" s="32"/>
      <c r="T1094" s="19"/>
      <c r="U1094" s="3">
        <v>651</v>
      </c>
      <c r="X1094" t="str">
        <f t="shared" si="71"/>
        <v/>
      </c>
      <c r="Z1094" t="str">
        <f t="shared" si="72"/>
        <v/>
      </c>
      <c r="AB1094" s="9"/>
      <c r="AC1094" t="s">
        <v>1673</v>
      </c>
      <c r="AD1094">
        <f t="shared" si="70"/>
        <v>0</v>
      </c>
      <c r="AF1094" s="3"/>
      <c r="AG1094" t="s">
        <v>1674</v>
      </c>
      <c r="AH1094" s="9" t="s">
        <v>4613</v>
      </c>
    </row>
    <row r="1095" spans="1:34" ht="10.95" customHeight="1" outlineLevel="1" x14ac:dyDescent="0.25">
      <c r="A1095" t="s">
        <v>1671</v>
      </c>
      <c r="C1095" s="3" t="s">
        <v>12988</v>
      </c>
      <c r="D1095" s="3" t="s">
        <v>11035</v>
      </c>
      <c r="E1095" s="9">
        <v>1980</v>
      </c>
      <c r="F1095" s="7" t="s">
        <v>22157</v>
      </c>
      <c r="G1095" s="7" t="s">
        <v>5401</v>
      </c>
      <c r="H1095" s="8" t="s">
        <v>1673</v>
      </c>
      <c r="I1095" s="8" t="s">
        <v>11034</v>
      </c>
      <c r="J1095" s="19">
        <v>3</v>
      </c>
      <c r="K1095" s="19" t="s">
        <v>7738</v>
      </c>
      <c r="L1095" s="11"/>
      <c r="M1095" s="11"/>
      <c r="N1095" s="24"/>
      <c r="P1095" s="32"/>
      <c r="T1095" s="19"/>
      <c r="U1095" s="3"/>
      <c r="X1095" t="str">
        <f t="shared" si="71"/>
        <v/>
      </c>
      <c r="Z1095">
        <f t="shared" si="72"/>
        <v>1</v>
      </c>
      <c r="AA1095">
        <v>1</v>
      </c>
      <c r="AB1095" s="9"/>
      <c r="AC1095" t="s">
        <v>1673</v>
      </c>
      <c r="AD1095">
        <f t="shared" si="70"/>
        <v>0</v>
      </c>
      <c r="AF1095" s="3"/>
      <c r="AH1095" s="9"/>
    </row>
    <row r="1096" spans="1:34" ht="10.95" customHeight="1" outlineLevel="1" x14ac:dyDescent="0.25">
      <c r="A1096" t="s">
        <v>1671</v>
      </c>
      <c r="C1096" s="3" t="s">
        <v>12988</v>
      </c>
      <c r="D1096" s="3" t="s">
        <v>11037</v>
      </c>
      <c r="E1096" s="9">
        <v>1980</v>
      </c>
      <c r="F1096" s="7" t="s">
        <v>22158</v>
      </c>
      <c r="G1096" s="7" t="s">
        <v>5401</v>
      </c>
      <c r="H1096" s="8" t="s">
        <v>1673</v>
      </c>
      <c r="I1096" s="8" t="s">
        <v>11036</v>
      </c>
      <c r="J1096" s="19">
        <v>3</v>
      </c>
      <c r="K1096" s="19" t="s">
        <v>7738</v>
      </c>
      <c r="L1096" s="11"/>
      <c r="M1096" s="11"/>
      <c r="N1096" s="24"/>
      <c r="P1096" s="32"/>
      <c r="T1096" s="19"/>
      <c r="U1096" s="3"/>
      <c r="X1096" t="str">
        <f t="shared" si="71"/>
        <v/>
      </c>
      <c r="Z1096">
        <f t="shared" si="72"/>
        <v>1</v>
      </c>
      <c r="AB1096" s="9"/>
      <c r="AC1096" t="s">
        <v>1673</v>
      </c>
      <c r="AD1096">
        <f t="shared" si="70"/>
        <v>0</v>
      </c>
      <c r="AF1096" s="3"/>
      <c r="AH1096" s="9"/>
    </row>
    <row r="1097" spans="1:34" ht="10.95" customHeight="1" outlineLevel="1" x14ac:dyDescent="0.25">
      <c r="A1097" t="s">
        <v>1671</v>
      </c>
      <c r="C1097" s="3" t="s">
        <v>12988</v>
      </c>
      <c r="D1097" s="3" t="s">
        <v>11038</v>
      </c>
      <c r="E1097" s="9">
        <v>1980</v>
      </c>
      <c r="F1097" s="7" t="s">
        <v>11001</v>
      </c>
      <c r="G1097" s="7" t="s">
        <v>5401</v>
      </c>
      <c r="H1097" s="8" t="s">
        <v>1673</v>
      </c>
      <c r="I1097" s="8" t="s">
        <v>11039</v>
      </c>
      <c r="J1097" s="19">
        <v>3</v>
      </c>
      <c r="K1097" s="19" t="s">
        <v>7738</v>
      </c>
      <c r="L1097" s="11"/>
      <c r="M1097" s="11"/>
      <c r="N1097" s="24"/>
      <c r="P1097" s="32"/>
      <c r="T1097" s="19"/>
      <c r="U1097" s="3"/>
      <c r="X1097" t="str">
        <f t="shared" si="71"/>
        <v/>
      </c>
      <c r="Z1097">
        <f t="shared" si="72"/>
        <v>1</v>
      </c>
      <c r="AA1097">
        <v>1</v>
      </c>
      <c r="AB1097" s="9"/>
      <c r="AC1097" t="s">
        <v>1673</v>
      </c>
      <c r="AD1097">
        <f t="shared" si="70"/>
        <v>0</v>
      </c>
      <c r="AF1097" s="3"/>
      <c r="AH1097" s="9"/>
    </row>
    <row r="1098" spans="1:34" ht="10.95" customHeight="1" outlineLevel="1" x14ac:dyDescent="0.25">
      <c r="A1098" t="s">
        <v>1671</v>
      </c>
      <c r="C1098" s="3" t="s">
        <v>12988</v>
      </c>
      <c r="D1098" s="3">
        <v>1074</v>
      </c>
      <c r="E1098" s="9">
        <v>1981</v>
      </c>
      <c r="F1098" s="7" t="s">
        <v>11001</v>
      </c>
      <c r="G1098" s="7" t="s">
        <v>5401</v>
      </c>
      <c r="H1098" s="8" t="s">
        <v>1673</v>
      </c>
      <c r="I1098" s="8" t="s">
        <v>11040</v>
      </c>
      <c r="J1098" s="19">
        <v>3</v>
      </c>
      <c r="K1098" s="19" t="s">
        <v>7738</v>
      </c>
      <c r="L1098" s="11"/>
      <c r="M1098" s="11"/>
      <c r="N1098" s="24"/>
      <c r="P1098" s="32"/>
      <c r="T1098" s="19"/>
      <c r="U1098" s="3"/>
      <c r="X1098" t="str">
        <f t="shared" si="71"/>
        <v/>
      </c>
      <c r="Z1098">
        <f t="shared" si="72"/>
        <v>1</v>
      </c>
      <c r="AA1098">
        <v>1</v>
      </c>
      <c r="AB1098" s="9"/>
      <c r="AC1098" t="s">
        <v>1673</v>
      </c>
      <c r="AD1098">
        <f t="shared" si="70"/>
        <v>0</v>
      </c>
      <c r="AF1098" s="3"/>
      <c r="AH1098" s="9"/>
    </row>
    <row r="1099" spans="1:34" ht="10.95" customHeight="1" outlineLevel="1" x14ac:dyDescent="0.25">
      <c r="A1099" t="s">
        <v>1671</v>
      </c>
      <c r="C1099" s="3" t="s">
        <v>12988</v>
      </c>
      <c r="D1099" s="3">
        <v>1075</v>
      </c>
      <c r="E1099" s="9">
        <v>1981</v>
      </c>
      <c r="F1099" s="7" t="s">
        <v>11001</v>
      </c>
      <c r="G1099" s="7" t="s">
        <v>5401</v>
      </c>
      <c r="H1099" s="8" t="s">
        <v>1673</v>
      </c>
      <c r="I1099" s="8" t="s">
        <v>11041</v>
      </c>
      <c r="J1099" s="19">
        <v>3</v>
      </c>
      <c r="K1099" s="19" t="s">
        <v>7738</v>
      </c>
      <c r="L1099" s="11"/>
      <c r="M1099" s="11"/>
      <c r="N1099" s="24"/>
      <c r="P1099" s="32"/>
      <c r="T1099" s="19"/>
      <c r="U1099" s="3"/>
      <c r="X1099" t="str">
        <f t="shared" si="71"/>
        <v/>
      </c>
      <c r="Z1099">
        <f t="shared" si="72"/>
        <v>1</v>
      </c>
      <c r="AA1099">
        <v>1</v>
      </c>
      <c r="AB1099" s="9"/>
      <c r="AC1099" t="s">
        <v>1673</v>
      </c>
      <c r="AD1099">
        <f t="shared" si="70"/>
        <v>0</v>
      </c>
      <c r="AF1099" s="3"/>
      <c r="AH1099" s="9"/>
    </row>
    <row r="1100" spans="1:34" ht="10.95" customHeight="1" outlineLevel="1" x14ac:dyDescent="0.25">
      <c r="A1100" t="s">
        <v>1671</v>
      </c>
      <c r="C1100" s="3" t="s">
        <v>12988</v>
      </c>
      <c r="D1100" s="3">
        <v>1076</v>
      </c>
      <c r="E1100" s="9">
        <v>1981</v>
      </c>
      <c r="F1100" s="7" t="s">
        <v>11001</v>
      </c>
      <c r="G1100" s="7" t="s">
        <v>5401</v>
      </c>
      <c r="H1100" s="8" t="s">
        <v>1673</v>
      </c>
      <c r="I1100" s="8" t="s">
        <v>11042</v>
      </c>
      <c r="J1100" s="19">
        <v>3</v>
      </c>
      <c r="K1100" s="19" t="s">
        <v>7738</v>
      </c>
      <c r="L1100" s="11"/>
      <c r="M1100" s="11"/>
      <c r="N1100" s="24"/>
      <c r="P1100" s="32"/>
      <c r="T1100" s="19"/>
      <c r="U1100" s="3"/>
      <c r="X1100" t="str">
        <f t="shared" si="71"/>
        <v/>
      </c>
      <c r="Z1100">
        <f t="shared" si="72"/>
        <v>1</v>
      </c>
      <c r="AA1100">
        <v>1</v>
      </c>
      <c r="AB1100" s="9"/>
      <c r="AC1100" t="s">
        <v>1673</v>
      </c>
      <c r="AD1100">
        <f t="shared" si="70"/>
        <v>0</v>
      </c>
      <c r="AF1100" s="3"/>
      <c r="AH1100" s="9"/>
    </row>
    <row r="1101" spans="1:34" ht="10.95" customHeight="1" outlineLevel="1" x14ac:dyDescent="0.25">
      <c r="A1101" t="s">
        <v>1671</v>
      </c>
      <c r="C1101" s="3" t="s">
        <v>12988</v>
      </c>
      <c r="D1101" s="3">
        <v>1077</v>
      </c>
      <c r="E1101" s="9">
        <v>1981</v>
      </c>
      <c r="F1101" s="7" t="s">
        <v>11001</v>
      </c>
      <c r="G1101" s="7" t="s">
        <v>5401</v>
      </c>
      <c r="H1101" s="8" t="s">
        <v>1673</v>
      </c>
      <c r="I1101" s="8" t="s">
        <v>11042</v>
      </c>
      <c r="J1101" s="19">
        <v>3</v>
      </c>
      <c r="K1101" s="19" t="s">
        <v>7738</v>
      </c>
      <c r="L1101" s="11"/>
      <c r="M1101" s="11"/>
      <c r="N1101" s="24"/>
      <c r="P1101" s="32"/>
      <c r="T1101" s="19"/>
      <c r="U1101" s="3"/>
      <c r="X1101" t="str">
        <f t="shared" si="71"/>
        <v/>
      </c>
      <c r="Z1101">
        <f t="shared" si="72"/>
        <v>1</v>
      </c>
      <c r="AA1101">
        <v>1</v>
      </c>
      <c r="AB1101" s="9"/>
      <c r="AC1101" t="s">
        <v>1673</v>
      </c>
      <c r="AD1101">
        <f t="shared" si="70"/>
        <v>0</v>
      </c>
      <c r="AF1101" s="3"/>
      <c r="AH1101" s="9"/>
    </row>
    <row r="1102" spans="1:34" ht="10.95" customHeight="1" outlineLevel="1" x14ac:dyDescent="0.25">
      <c r="A1102" t="s">
        <v>1671</v>
      </c>
      <c r="C1102" s="3" t="s">
        <v>12988</v>
      </c>
      <c r="D1102" s="3">
        <v>1078</v>
      </c>
      <c r="E1102" s="9">
        <v>1981</v>
      </c>
      <c r="F1102" s="7" t="s">
        <v>11001</v>
      </c>
      <c r="G1102" s="7" t="s">
        <v>5401</v>
      </c>
      <c r="H1102" s="8" t="s">
        <v>1673</v>
      </c>
      <c r="I1102" s="8" t="s">
        <v>11043</v>
      </c>
      <c r="J1102" s="19">
        <v>3</v>
      </c>
      <c r="K1102" s="19" t="s">
        <v>7738</v>
      </c>
      <c r="L1102" s="11"/>
      <c r="M1102" s="11"/>
      <c r="N1102" s="24"/>
      <c r="P1102" s="32"/>
      <c r="T1102" s="19"/>
      <c r="U1102" s="3"/>
      <c r="X1102" t="str">
        <f t="shared" si="71"/>
        <v/>
      </c>
      <c r="Z1102">
        <f t="shared" si="72"/>
        <v>1</v>
      </c>
      <c r="AA1102">
        <v>1</v>
      </c>
      <c r="AB1102" s="9"/>
      <c r="AC1102" t="s">
        <v>1673</v>
      </c>
      <c r="AD1102">
        <f t="shared" si="70"/>
        <v>0</v>
      </c>
      <c r="AF1102" s="3"/>
      <c r="AH1102" s="9"/>
    </row>
    <row r="1103" spans="1:34" ht="10.95" customHeight="1" outlineLevel="1" x14ac:dyDescent="0.25">
      <c r="A1103" t="s">
        <v>1671</v>
      </c>
      <c r="C1103" s="3" t="s">
        <v>12988</v>
      </c>
      <c r="D1103" s="3">
        <v>1079</v>
      </c>
      <c r="E1103" s="9">
        <v>1981</v>
      </c>
      <c r="F1103" s="7" t="s">
        <v>11001</v>
      </c>
      <c r="G1103" s="7" t="s">
        <v>5401</v>
      </c>
      <c r="H1103" s="8" t="s">
        <v>1673</v>
      </c>
      <c r="I1103" s="8" t="s">
        <v>11043</v>
      </c>
      <c r="J1103" s="19">
        <v>3</v>
      </c>
      <c r="K1103" s="19" t="s">
        <v>7738</v>
      </c>
      <c r="L1103" s="11"/>
      <c r="M1103" s="11"/>
      <c r="N1103" s="24"/>
      <c r="P1103" s="32"/>
      <c r="T1103" s="19"/>
      <c r="U1103" s="3"/>
      <c r="X1103" t="str">
        <f t="shared" si="71"/>
        <v/>
      </c>
      <c r="Z1103">
        <f t="shared" si="72"/>
        <v>1</v>
      </c>
      <c r="AA1103">
        <v>1</v>
      </c>
      <c r="AB1103" s="9"/>
      <c r="AC1103" t="s">
        <v>1673</v>
      </c>
      <c r="AD1103">
        <f t="shared" si="70"/>
        <v>0</v>
      </c>
      <c r="AF1103" s="3"/>
      <c r="AH1103" s="9"/>
    </row>
    <row r="1104" spans="1:34" ht="10.95" customHeight="1" outlineLevel="1" x14ac:dyDescent="0.25">
      <c r="A1104" t="s">
        <v>1671</v>
      </c>
      <c r="C1104" s="3" t="s">
        <v>12988</v>
      </c>
      <c r="D1104" s="3">
        <v>1081</v>
      </c>
      <c r="E1104" s="9">
        <v>1981</v>
      </c>
      <c r="F1104" s="7" t="s">
        <v>11001</v>
      </c>
      <c r="G1104" s="7" t="s">
        <v>5401</v>
      </c>
      <c r="H1104" s="8" t="s">
        <v>1673</v>
      </c>
      <c r="I1104" s="8" t="s">
        <v>11044</v>
      </c>
      <c r="J1104" s="19">
        <v>3</v>
      </c>
      <c r="K1104" s="19" t="s">
        <v>7738</v>
      </c>
      <c r="L1104" s="11"/>
      <c r="M1104" s="11"/>
      <c r="N1104" s="24"/>
      <c r="P1104" s="32"/>
      <c r="T1104" s="19"/>
      <c r="U1104" s="3"/>
      <c r="X1104" t="str">
        <f t="shared" si="71"/>
        <v/>
      </c>
      <c r="Z1104">
        <f t="shared" si="72"/>
        <v>1</v>
      </c>
      <c r="AA1104">
        <v>1</v>
      </c>
      <c r="AB1104" s="9"/>
      <c r="AC1104" t="s">
        <v>1673</v>
      </c>
      <c r="AD1104">
        <f t="shared" si="70"/>
        <v>0</v>
      </c>
      <c r="AF1104" s="3"/>
      <c r="AH1104" s="9"/>
    </row>
    <row r="1105" spans="1:34" ht="10.95" customHeight="1" outlineLevel="1" x14ac:dyDescent="0.25">
      <c r="A1105" t="s">
        <v>1671</v>
      </c>
      <c r="C1105" s="3" t="s">
        <v>12988</v>
      </c>
      <c r="D1105" s="3">
        <v>1082</v>
      </c>
      <c r="E1105" s="9">
        <v>1981</v>
      </c>
      <c r="F1105" s="7" t="s">
        <v>11001</v>
      </c>
      <c r="G1105" s="7" t="s">
        <v>5401</v>
      </c>
      <c r="H1105" s="8" t="s">
        <v>1673</v>
      </c>
      <c r="I1105" s="8" t="s">
        <v>11045</v>
      </c>
      <c r="J1105" s="19">
        <v>3</v>
      </c>
      <c r="K1105" s="19" t="s">
        <v>7738</v>
      </c>
      <c r="L1105" s="11"/>
      <c r="M1105" s="11"/>
      <c r="N1105" s="24"/>
      <c r="P1105" s="32"/>
      <c r="T1105" s="19"/>
      <c r="U1105" s="3"/>
      <c r="X1105" t="str">
        <f t="shared" si="71"/>
        <v/>
      </c>
      <c r="Z1105">
        <f t="shared" si="72"/>
        <v>1</v>
      </c>
      <c r="AA1105">
        <v>1</v>
      </c>
      <c r="AB1105" s="9"/>
      <c r="AC1105" t="s">
        <v>1673</v>
      </c>
      <c r="AD1105">
        <f t="shared" si="70"/>
        <v>0</v>
      </c>
      <c r="AF1105" s="3"/>
      <c r="AH1105" s="9"/>
    </row>
    <row r="1106" spans="1:34" ht="10.95" customHeight="1" outlineLevel="1" x14ac:dyDescent="0.25">
      <c r="A1106" t="s">
        <v>1671</v>
      </c>
      <c r="C1106" s="3" t="s">
        <v>12988</v>
      </c>
      <c r="D1106" s="3">
        <v>1083</v>
      </c>
      <c r="E1106" s="9">
        <v>1981</v>
      </c>
      <c r="F1106" s="7" t="s">
        <v>11001</v>
      </c>
      <c r="G1106" s="7" t="s">
        <v>5401</v>
      </c>
      <c r="H1106" s="8" t="s">
        <v>1673</v>
      </c>
      <c r="I1106" s="8" t="s">
        <v>11046</v>
      </c>
      <c r="J1106" s="19">
        <v>3</v>
      </c>
      <c r="K1106" s="19" t="s">
        <v>7738</v>
      </c>
      <c r="L1106" s="11"/>
      <c r="M1106" s="11"/>
      <c r="N1106" s="24"/>
      <c r="P1106" s="32"/>
      <c r="T1106" s="19"/>
      <c r="U1106" s="3"/>
      <c r="X1106" t="str">
        <f t="shared" si="71"/>
        <v/>
      </c>
      <c r="Z1106">
        <f t="shared" si="72"/>
        <v>1</v>
      </c>
      <c r="AA1106">
        <v>1</v>
      </c>
      <c r="AB1106" s="9"/>
      <c r="AC1106" t="s">
        <v>1673</v>
      </c>
      <c r="AD1106">
        <f t="shared" si="70"/>
        <v>0</v>
      </c>
      <c r="AF1106" s="3"/>
      <c r="AH1106" s="9"/>
    </row>
    <row r="1107" spans="1:34" ht="10.95" customHeight="1" outlineLevel="1" x14ac:dyDescent="0.25">
      <c r="A1107" t="s">
        <v>1671</v>
      </c>
      <c r="C1107" s="3" t="s">
        <v>12988</v>
      </c>
      <c r="D1107" s="3">
        <v>1084</v>
      </c>
      <c r="E1107" s="9">
        <v>1981</v>
      </c>
      <c r="F1107" s="7" t="s">
        <v>11001</v>
      </c>
      <c r="G1107" s="7" t="s">
        <v>5401</v>
      </c>
      <c r="H1107" s="8" t="s">
        <v>1673</v>
      </c>
      <c r="I1107" s="8" t="s">
        <v>11047</v>
      </c>
      <c r="J1107" s="19">
        <v>3</v>
      </c>
      <c r="K1107" s="19" t="s">
        <v>7738</v>
      </c>
      <c r="L1107" s="11"/>
      <c r="M1107" s="11"/>
      <c r="N1107" s="24"/>
      <c r="P1107" s="32"/>
      <c r="T1107" s="19"/>
      <c r="U1107" s="3"/>
      <c r="X1107" t="str">
        <f t="shared" si="71"/>
        <v/>
      </c>
      <c r="Z1107">
        <f t="shared" si="72"/>
        <v>1</v>
      </c>
      <c r="AA1107">
        <v>1</v>
      </c>
      <c r="AB1107" s="9"/>
      <c r="AC1107" t="s">
        <v>1673</v>
      </c>
      <c r="AD1107">
        <f t="shared" si="70"/>
        <v>0</v>
      </c>
      <c r="AF1107" s="3"/>
      <c r="AH1107" s="9"/>
    </row>
    <row r="1108" spans="1:34" ht="10.95" customHeight="1" outlineLevel="1" x14ac:dyDescent="0.25">
      <c r="A1108" t="s">
        <v>1671</v>
      </c>
      <c r="C1108" s="3" t="s">
        <v>12988</v>
      </c>
      <c r="D1108" s="3" t="s">
        <v>11049</v>
      </c>
      <c r="E1108" s="9">
        <v>1981</v>
      </c>
      <c r="F1108" s="7" t="s">
        <v>11001</v>
      </c>
      <c r="G1108" s="7" t="s">
        <v>5401</v>
      </c>
      <c r="H1108" s="8" t="s">
        <v>1673</v>
      </c>
      <c r="I1108" s="8" t="s">
        <v>11048</v>
      </c>
      <c r="J1108" s="19">
        <v>3</v>
      </c>
      <c r="K1108" s="19" t="s">
        <v>7738</v>
      </c>
      <c r="L1108" s="11"/>
      <c r="M1108" s="11"/>
      <c r="N1108" s="24"/>
      <c r="P1108" s="32"/>
      <c r="T1108" s="19"/>
      <c r="U1108" s="3"/>
      <c r="X1108" t="str">
        <f t="shared" si="71"/>
        <v/>
      </c>
      <c r="Z1108">
        <f t="shared" si="72"/>
        <v>1</v>
      </c>
      <c r="AA1108">
        <v>1</v>
      </c>
      <c r="AB1108" s="9"/>
      <c r="AC1108" t="s">
        <v>1673</v>
      </c>
      <c r="AD1108">
        <f t="shared" si="70"/>
        <v>0</v>
      </c>
      <c r="AF1108" s="3"/>
      <c r="AH1108" s="9"/>
    </row>
    <row r="1109" spans="1:34" ht="10.95" customHeight="1" outlineLevel="1" x14ac:dyDescent="0.25">
      <c r="A1109" t="s">
        <v>1671</v>
      </c>
      <c r="C1109" s="3" t="s">
        <v>12988</v>
      </c>
      <c r="D1109" s="3">
        <v>1100</v>
      </c>
      <c r="E1109" s="9">
        <v>1981</v>
      </c>
      <c r="F1109" s="7" t="s">
        <v>11001</v>
      </c>
      <c r="G1109" s="7" t="s">
        <v>5401</v>
      </c>
      <c r="H1109" s="8" t="s">
        <v>1673</v>
      </c>
      <c r="I1109" s="8" t="s">
        <v>11050</v>
      </c>
      <c r="J1109" s="19">
        <v>3</v>
      </c>
      <c r="K1109" s="19" t="s">
        <v>7736</v>
      </c>
      <c r="L1109" s="11">
        <v>16</v>
      </c>
      <c r="M1109" s="11"/>
      <c r="N1109" s="24"/>
      <c r="P1109" s="32"/>
      <c r="S1109">
        <v>1</v>
      </c>
      <c r="T1109" s="19"/>
      <c r="U1109" s="3"/>
      <c r="X1109" t="str">
        <f t="shared" si="71"/>
        <v/>
      </c>
      <c r="Z1109">
        <f t="shared" si="72"/>
        <v>1</v>
      </c>
      <c r="AB1109" s="9"/>
      <c r="AC1109" t="s">
        <v>1673</v>
      </c>
      <c r="AD1109">
        <f t="shared" si="70"/>
        <v>0</v>
      </c>
      <c r="AF1109" s="3"/>
      <c r="AH1109" s="9"/>
    </row>
    <row r="1110" spans="1:34" ht="10.95" customHeight="1" outlineLevel="1" x14ac:dyDescent="0.25">
      <c r="A1110" t="s">
        <v>1671</v>
      </c>
      <c r="C1110" s="3" t="s">
        <v>12988</v>
      </c>
      <c r="D1110" s="3">
        <v>1101</v>
      </c>
      <c r="E1110" s="9">
        <v>1981</v>
      </c>
      <c r="F1110" s="7" t="s">
        <v>3972</v>
      </c>
      <c r="G1110" s="7" t="s">
        <v>5401</v>
      </c>
      <c r="H1110" s="8" t="s">
        <v>20976</v>
      </c>
      <c r="I1110" s="8" t="s">
        <v>7084</v>
      </c>
      <c r="J1110" s="19">
        <v>3</v>
      </c>
      <c r="K1110" s="19" t="s">
        <v>7736</v>
      </c>
      <c r="L1110" s="11">
        <v>0.8</v>
      </c>
      <c r="M1110" s="11"/>
      <c r="N1110" s="24"/>
      <c r="P1110" s="32"/>
      <c r="T1110" s="19"/>
      <c r="U1110" s="3">
        <v>670</v>
      </c>
      <c r="X1110" t="str">
        <f t="shared" si="71"/>
        <v/>
      </c>
      <c r="Z1110" t="str">
        <f t="shared" si="72"/>
        <v/>
      </c>
      <c r="AB1110" s="9"/>
      <c r="AC1110" t="s">
        <v>693</v>
      </c>
      <c r="AD1110">
        <f t="shared" si="70"/>
        <v>0</v>
      </c>
      <c r="AF1110" s="3"/>
      <c r="AG1110" t="s">
        <v>1674</v>
      </c>
      <c r="AH1110" s="9" t="s">
        <v>4613</v>
      </c>
    </row>
    <row r="1111" spans="1:34" ht="10.95" customHeight="1" outlineLevel="1" x14ac:dyDescent="0.25">
      <c r="A1111" t="s">
        <v>1671</v>
      </c>
      <c r="C1111" s="3" t="s">
        <v>12988</v>
      </c>
      <c r="D1111" s="3">
        <v>1106</v>
      </c>
      <c r="E1111" s="9">
        <v>1982</v>
      </c>
      <c r="F1111" s="7" t="s">
        <v>11001</v>
      </c>
      <c r="G1111" s="7" t="s">
        <v>5401</v>
      </c>
      <c r="H1111" s="8" t="s">
        <v>1673</v>
      </c>
      <c r="I1111" s="8" t="s">
        <v>11052</v>
      </c>
      <c r="J1111" s="19">
        <v>3</v>
      </c>
      <c r="K1111" s="19" t="s">
        <v>7738</v>
      </c>
      <c r="L1111" s="11"/>
      <c r="M1111" s="11"/>
      <c r="N1111" s="24"/>
      <c r="P1111" s="32"/>
      <c r="T1111" s="19"/>
      <c r="U1111" s="3"/>
      <c r="X1111" t="str">
        <f t="shared" si="71"/>
        <v/>
      </c>
      <c r="Z1111">
        <f t="shared" si="72"/>
        <v>1</v>
      </c>
      <c r="AB1111" s="9"/>
      <c r="AC1111" t="s">
        <v>11051</v>
      </c>
      <c r="AD1111">
        <f t="shared" si="70"/>
        <v>0</v>
      </c>
      <c r="AF1111" s="3"/>
      <c r="AH1111" s="9"/>
    </row>
    <row r="1112" spans="1:34" ht="10.95" customHeight="1" outlineLevel="1" x14ac:dyDescent="0.25">
      <c r="A1112" t="s">
        <v>1671</v>
      </c>
      <c r="C1112" s="3" t="s">
        <v>12988</v>
      </c>
      <c r="D1112" s="3">
        <v>1107</v>
      </c>
      <c r="E1112" s="9">
        <v>1982</v>
      </c>
      <c r="F1112" s="7" t="s">
        <v>11001</v>
      </c>
      <c r="G1112" s="7" t="s">
        <v>5401</v>
      </c>
      <c r="H1112" s="8" t="s">
        <v>1673</v>
      </c>
      <c r="I1112" s="8" t="s">
        <v>11052</v>
      </c>
      <c r="J1112" s="19">
        <v>3</v>
      </c>
      <c r="K1112" s="19" t="s">
        <v>7738</v>
      </c>
      <c r="L1112" s="11"/>
      <c r="M1112" s="11"/>
      <c r="N1112" s="24"/>
      <c r="P1112" s="32"/>
      <c r="T1112" s="19"/>
      <c r="U1112" s="3"/>
      <c r="X1112" t="str">
        <f t="shared" si="71"/>
        <v/>
      </c>
      <c r="Z1112">
        <f t="shared" si="72"/>
        <v>1</v>
      </c>
      <c r="AB1112" s="9"/>
      <c r="AC1112" t="s">
        <v>11051</v>
      </c>
      <c r="AD1112">
        <f t="shared" si="70"/>
        <v>0</v>
      </c>
      <c r="AF1112" s="3"/>
      <c r="AH1112" s="9"/>
    </row>
    <row r="1113" spans="1:34" ht="10.95" customHeight="1" outlineLevel="1" x14ac:dyDescent="0.25">
      <c r="A1113" t="s">
        <v>1671</v>
      </c>
      <c r="C1113" s="3" t="s">
        <v>12988</v>
      </c>
      <c r="D1113" s="3">
        <v>1108</v>
      </c>
      <c r="E1113" s="9">
        <v>1982</v>
      </c>
      <c r="F1113" s="7" t="s">
        <v>21105</v>
      </c>
      <c r="G1113" s="7" t="s">
        <v>5401</v>
      </c>
      <c r="H1113" s="8" t="s">
        <v>21104</v>
      </c>
      <c r="I1113" s="8" t="s">
        <v>21103</v>
      </c>
      <c r="J1113" s="19">
        <v>5</v>
      </c>
      <c r="K1113" s="19" t="s">
        <v>7736</v>
      </c>
      <c r="L1113" s="11">
        <v>2</v>
      </c>
      <c r="M1113" s="11"/>
      <c r="N1113" s="24"/>
      <c r="P1113" s="32"/>
      <c r="T1113" s="19"/>
      <c r="U1113" s="3"/>
      <c r="X1113" t="str">
        <f t="shared" si="71"/>
        <v/>
      </c>
      <c r="Z1113" t="str">
        <f t="shared" si="72"/>
        <v/>
      </c>
      <c r="AB1113" s="9"/>
      <c r="AC1113" t="s">
        <v>21104</v>
      </c>
      <c r="AD1113">
        <f t="shared" ref="AD1113:AD1176" si="73">COUNTIF(H1113,"*Fuji*")</f>
        <v>0</v>
      </c>
      <c r="AF1113" s="3"/>
      <c r="AH1113" s="9"/>
    </row>
    <row r="1114" spans="1:34" ht="10.95" customHeight="1" outlineLevel="1" x14ac:dyDescent="0.25">
      <c r="A1114" t="s">
        <v>1671</v>
      </c>
      <c r="C1114" s="3" t="s">
        <v>12988</v>
      </c>
      <c r="D1114" s="3">
        <v>1136</v>
      </c>
      <c r="E1114" s="9">
        <v>1982</v>
      </c>
      <c r="F1114" s="7" t="s">
        <v>11001</v>
      </c>
      <c r="G1114" s="7" t="s">
        <v>5401</v>
      </c>
      <c r="H1114" s="8" t="s">
        <v>1673</v>
      </c>
      <c r="I1114" s="8" t="s">
        <v>11053</v>
      </c>
      <c r="J1114" s="19">
        <v>3</v>
      </c>
      <c r="K1114" s="19" t="s">
        <v>7738</v>
      </c>
      <c r="L1114" s="11"/>
      <c r="M1114" s="11"/>
      <c r="N1114" s="24"/>
      <c r="P1114" s="32"/>
      <c r="T1114" s="19"/>
      <c r="U1114" s="3"/>
      <c r="X1114" t="str">
        <f t="shared" si="71"/>
        <v/>
      </c>
      <c r="Z1114">
        <f t="shared" si="72"/>
        <v>1</v>
      </c>
      <c r="AB1114" s="9"/>
      <c r="AC1114" t="s">
        <v>11054</v>
      </c>
      <c r="AD1114">
        <f t="shared" si="73"/>
        <v>0</v>
      </c>
      <c r="AF1114" s="3"/>
      <c r="AH1114" s="9"/>
    </row>
    <row r="1115" spans="1:34" ht="10.95" customHeight="1" outlineLevel="1" x14ac:dyDescent="0.25">
      <c r="A1115" t="s">
        <v>1671</v>
      </c>
      <c r="C1115" s="3" t="s">
        <v>12988</v>
      </c>
      <c r="D1115" s="3">
        <v>1141</v>
      </c>
      <c r="E1115" s="9">
        <v>1983</v>
      </c>
      <c r="F1115" s="7" t="s">
        <v>22159</v>
      </c>
      <c r="G1115" s="7" t="s">
        <v>5401</v>
      </c>
      <c r="H1115" s="8" t="s">
        <v>1515</v>
      </c>
      <c r="I1115" s="8" t="s">
        <v>11055</v>
      </c>
      <c r="J1115" s="19">
        <v>3</v>
      </c>
      <c r="K1115" s="19" t="s">
        <v>7738</v>
      </c>
      <c r="L1115" s="11"/>
      <c r="M1115" s="11"/>
      <c r="N1115" s="24"/>
      <c r="P1115" s="32"/>
      <c r="T1115" s="19"/>
      <c r="U1115" s="3"/>
      <c r="X1115" t="str">
        <f t="shared" si="71"/>
        <v/>
      </c>
      <c r="Z1115">
        <f t="shared" si="72"/>
        <v>1</v>
      </c>
      <c r="AB1115" s="9"/>
      <c r="AC1115" t="s">
        <v>1515</v>
      </c>
      <c r="AD1115">
        <f t="shared" si="73"/>
        <v>0</v>
      </c>
      <c r="AF1115" s="3"/>
      <c r="AH1115" s="9"/>
    </row>
    <row r="1116" spans="1:34" ht="10.95" customHeight="1" outlineLevel="1" x14ac:dyDescent="0.25">
      <c r="A1116" t="s">
        <v>1671</v>
      </c>
      <c r="C1116" s="3" t="s">
        <v>12988</v>
      </c>
      <c r="D1116" s="3">
        <v>1170</v>
      </c>
      <c r="E1116" s="9">
        <v>1984</v>
      </c>
      <c r="F1116" s="7" t="s">
        <v>11057</v>
      </c>
      <c r="G1116" s="7" t="s">
        <v>5401</v>
      </c>
      <c r="H1116" s="8" t="s">
        <v>1673</v>
      </c>
      <c r="I1116" s="8" t="s">
        <v>11056</v>
      </c>
      <c r="J1116" s="19">
        <v>3</v>
      </c>
      <c r="K1116" s="19" t="s">
        <v>7738</v>
      </c>
      <c r="L1116" s="11"/>
      <c r="M1116" s="11"/>
      <c r="N1116" s="24"/>
      <c r="P1116" s="32"/>
      <c r="T1116" s="19"/>
      <c r="U1116" s="3"/>
      <c r="X1116" t="str">
        <f t="shared" si="71"/>
        <v/>
      </c>
      <c r="Z1116">
        <f t="shared" si="72"/>
        <v>1</v>
      </c>
      <c r="AB1116" s="9"/>
      <c r="AC1116" t="s">
        <v>1673</v>
      </c>
      <c r="AD1116">
        <f t="shared" si="73"/>
        <v>0</v>
      </c>
      <c r="AF1116" s="3"/>
      <c r="AH1116" s="9"/>
    </row>
    <row r="1117" spans="1:34" ht="10.95" customHeight="1" outlineLevel="1" x14ac:dyDescent="0.25">
      <c r="A1117" t="s">
        <v>1671</v>
      </c>
      <c r="C1117" s="3" t="s">
        <v>12988</v>
      </c>
      <c r="D1117" s="3">
        <v>1177</v>
      </c>
      <c r="E1117" s="9">
        <v>1985</v>
      </c>
      <c r="F1117" s="7">
        <v>25000</v>
      </c>
      <c r="G1117" s="7" t="s">
        <v>5401</v>
      </c>
      <c r="H1117" s="8" t="s">
        <v>1673</v>
      </c>
      <c r="I1117" s="8" t="s">
        <v>17087</v>
      </c>
      <c r="J1117" s="19">
        <v>3</v>
      </c>
      <c r="K1117" s="19" t="s">
        <v>7736</v>
      </c>
      <c r="L1117" s="11">
        <v>1</v>
      </c>
      <c r="M1117" s="11"/>
      <c r="N1117" s="24"/>
      <c r="P1117" s="32"/>
      <c r="T1117" s="19"/>
      <c r="U1117" s="3"/>
      <c r="X1117" t="str">
        <f t="shared" si="71"/>
        <v/>
      </c>
      <c r="Z1117" t="str">
        <f t="shared" si="72"/>
        <v/>
      </c>
      <c r="AB1117" s="9"/>
      <c r="AC1117" t="s">
        <v>1673</v>
      </c>
      <c r="AD1117">
        <f t="shared" si="73"/>
        <v>0</v>
      </c>
      <c r="AF1117" s="3"/>
      <c r="AH1117" s="9"/>
    </row>
    <row r="1118" spans="1:34" ht="10.95" customHeight="1" outlineLevel="1" x14ac:dyDescent="0.25">
      <c r="A1118" t="s">
        <v>1671</v>
      </c>
      <c r="C1118" s="3" t="s">
        <v>12988</v>
      </c>
      <c r="D1118" s="3">
        <v>1185</v>
      </c>
      <c r="E1118" s="9">
        <v>1985</v>
      </c>
      <c r="F1118" s="7" t="s">
        <v>11057</v>
      </c>
      <c r="G1118" s="7" t="s">
        <v>5401</v>
      </c>
      <c r="H1118" s="8" t="s">
        <v>1673</v>
      </c>
      <c r="I1118" s="8" t="s">
        <v>11058</v>
      </c>
      <c r="J1118" s="19">
        <v>3</v>
      </c>
      <c r="K1118" s="19" t="s">
        <v>7738</v>
      </c>
      <c r="L1118" s="11"/>
      <c r="M1118" s="11"/>
      <c r="N1118" s="24"/>
      <c r="P1118" s="32"/>
      <c r="T1118" s="19"/>
      <c r="U1118" s="3"/>
      <c r="X1118" t="str">
        <f t="shared" si="71"/>
        <v/>
      </c>
      <c r="Z1118">
        <f t="shared" si="72"/>
        <v>1</v>
      </c>
      <c r="AB1118" s="9"/>
      <c r="AC1118" t="s">
        <v>1673</v>
      </c>
      <c r="AD1118">
        <f t="shared" si="73"/>
        <v>0</v>
      </c>
      <c r="AF1118" s="3"/>
      <c r="AH1118" s="9"/>
    </row>
    <row r="1119" spans="1:34" ht="10.95" customHeight="1" outlineLevel="1" x14ac:dyDescent="0.25">
      <c r="A1119" t="s">
        <v>1671</v>
      </c>
      <c r="C1119" s="3" t="s">
        <v>12988</v>
      </c>
      <c r="D1119" s="3" t="s">
        <v>18729</v>
      </c>
      <c r="E1119" s="9">
        <v>1986</v>
      </c>
      <c r="F1119" s="7" t="s">
        <v>11059</v>
      </c>
      <c r="G1119" s="7" t="s">
        <v>5401</v>
      </c>
      <c r="H1119" s="8" t="s">
        <v>1515</v>
      </c>
      <c r="I1119" s="8" t="s">
        <v>11060</v>
      </c>
      <c r="J1119" s="19">
        <v>3</v>
      </c>
      <c r="K1119" s="19" t="s">
        <v>7738</v>
      </c>
      <c r="L1119" s="11"/>
      <c r="M1119" s="11"/>
      <c r="N1119" s="24"/>
      <c r="P1119" s="32"/>
      <c r="T1119" s="19"/>
      <c r="U1119" s="3"/>
      <c r="X1119" t="str">
        <f t="shared" si="71"/>
        <v/>
      </c>
      <c r="Z1119">
        <f t="shared" si="72"/>
        <v>1</v>
      </c>
      <c r="AB1119" s="9"/>
      <c r="AC1119" t="s">
        <v>1515</v>
      </c>
      <c r="AD1119">
        <f t="shared" si="73"/>
        <v>0</v>
      </c>
      <c r="AF1119" s="3"/>
      <c r="AH1119" s="9"/>
    </row>
    <row r="1120" spans="1:34" ht="10.95" customHeight="1" outlineLevel="1" x14ac:dyDescent="0.25">
      <c r="A1120" t="s">
        <v>1671</v>
      </c>
      <c r="C1120" s="3" t="s">
        <v>12988</v>
      </c>
      <c r="D1120" s="3">
        <v>1216</v>
      </c>
      <c r="E1120" s="9">
        <v>1986</v>
      </c>
      <c r="F1120" s="7" t="s">
        <v>3545</v>
      </c>
      <c r="G1120" s="7" t="s">
        <v>5401</v>
      </c>
      <c r="H1120" s="8" t="s">
        <v>1673</v>
      </c>
      <c r="I1120" s="8" t="s">
        <v>11061</v>
      </c>
      <c r="J1120" s="19">
        <v>3</v>
      </c>
      <c r="K1120" s="19" t="s">
        <v>7736</v>
      </c>
      <c r="L1120" s="11">
        <v>0.5</v>
      </c>
      <c r="M1120" s="11"/>
      <c r="N1120" s="24"/>
      <c r="P1120" s="32"/>
      <c r="T1120" s="19"/>
      <c r="U1120" s="3">
        <v>734</v>
      </c>
      <c r="X1120" t="str">
        <f t="shared" si="71"/>
        <v/>
      </c>
      <c r="Z1120" t="str">
        <f t="shared" si="72"/>
        <v/>
      </c>
      <c r="AB1120" s="9"/>
      <c r="AC1120" t="s">
        <v>1673</v>
      </c>
      <c r="AD1120">
        <f t="shared" si="73"/>
        <v>0</v>
      </c>
      <c r="AF1120" s="3"/>
      <c r="AG1120" t="s">
        <v>1674</v>
      </c>
      <c r="AH1120" s="9" t="s">
        <v>4613</v>
      </c>
    </row>
    <row r="1121" spans="1:34" ht="10.95" customHeight="1" outlineLevel="1" x14ac:dyDescent="0.25">
      <c r="A1121" t="s">
        <v>1671</v>
      </c>
      <c r="C1121" s="3" t="s">
        <v>12988</v>
      </c>
      <c r="D1121" s="3">
        <v>1224</v>
      </c>
      <c r="E1121" s="9">
        <v>1987</v>
      </c>
      <c r="F1121" s="7" t="s">
        <v>11057</v>
      </c>
      <c r="G1121" s="7" t="s">
        <v>5401</v>
      </c>
      <c r="H1121" s="8" t="s">
        <v>1673</v>
      </c>
      <c r="I1121" s="8" t="s">
        <v>11062</v>
      </c>
      <c r="J1121" s="19">
        <v>3</v>
      </c>
      <c r="K1121" s="19" t="s">
        <v>7738</v>
      </c>
      <c r="L1121" s="11"/>
      <c r="M1121" s="11"/>
      <c r="N1121" s="24"/>
      <c r="P1121" s="32"/>
      <c r="T1121" s="19"/>
      <c r="U1121" s="3"/>
      <c r="X1121" t="str">
        <f t="shared" si="71"/>
        <v/>
      </c>
      <c r="Z1121">
        <f t="shared" si="72"/>
        <v>1</v>
      </c>
      <c r="AB1121" s="9"/>
      <c r="AC1121" t="s">
        <v>1673</v>
      </c>
      <c r="AD1121">
        <f t="shared" si="73"/>
        <v>0</v>
      </c>
      <c r="AF1121" s="3"/>
      <c r="AH1121" s="9"/>
    </row>
    <row r="1122" spans="1:34" ht="10.95" customHeight="1" outlineLevel="1" x14ac:dyDescent="0.25">
      <c r="A1122" t="s">
        <v>1671</v>
      </c>
      <c r="C1122" s="3" t="s">
        <v>12988</v>
      </c>
      <c r="D1122" s="3">
        <v>1234</v>
      </c>
      <c r="E1122" s="9">
        <v>1987</v>
      </c>
      <c r="F1122" s="7" t="s">
        <v>3424</v>
      </c>
      <c r="G1122" s="7" t="s">
        <v>5401</v>
      </c>
      <c r="H1122" s="8" t="s">
        <v>1673</v>
      </c>
      <c r="I1122" s="8" t="s">
        <v>11063</v>
      </c>
      <c r="J1122" s="19">
        <v>3</v>
      </c>
      <c r="K1122" s="19" t="s">
        <v>7738</v>
      </c>
      <c r="L1122" s="11"/>
      <c r="M1122" s="11"/>
      <c r="N1122" s="24"/>
      <c r="P1122" s="32"/>
      <c r="T1122" s="19"/>
      <c r="U1122" s="3">
        <v>741</v>
      </c>
      <c r="X1122" t="str">
        <f t="shared" si="71"/>
        <v/>
      </c>
      <c r="Z1122" t="str">
        <f t="shared" si="72"/>
        <v/>
      </c>
      <c r="AB1122" s="9"/>
      <c r="AC1122" t="s">
        <v>1673</v>
      </c>
      <c r="AD1122">
        <f t="shared" si="73"/>
        <v>0</v>
      </c>
      <c r="AF1122" s="3"/>
      <c r="AG1122" t="s">
        <v>1674</v>
      </c>
      <c r="AH1122" s="9" t="s">
        <v>4613</v>
      </c>
    </row>
    <row r="1123" spans="1:34" ht="10.95" customHeight="1" outlineLevel="1" x14ac:dyDescent="0.25">
      <c r="A1123" t="s">
        <v>1671</v>
      </c>
      <c r="C1123" s="3" t="s">
        <v>12988</v>
      </c>
      <c r="D1123" s="3">
        <v>1239</v>
      </c>
      <c r="E1123" s="9">
        <v>1987</v>
      </c>
      <c r="F1123" s="7" t="s">
        <v>2351</v>
      </c>
      <c r="G1123" s="7" t="s">
        <v>5401</v>
      </c>
      <c r="H1123" s="8" t="s">
        <v>1673</v>
      </c>
      <c r="I1123" s="8" t="s">
        <v>11063</v>
      </c>
      <c r="J1123" s="19">
        <v>3</v>
      </c>
      <c r="K1123" s="19" t="s">
        <v>7738</v>
      </c>
      <c r="L1123" s="11"/>
      <c r="M1123" s="11"/>
      <c r="N1123" s="24"/>
      <c r="P1123" s="32"/>
      <c r="T1123" s="19"/>
      <c r="U1123" s="3">
        <v>750</v>
      </c>
      <c r="X1123" t="str">
        <f t="shared" si="71"/>
        <v/>
      </c>
      <c r="Z1123" t="str">
        <f t="shared" si="72"/>
        <v/>
      </c>
      <c r="AB1123" s="9"/>
      <c r="AC1123" t="s">
        <v>1673</v>
      </c>
      <c r="AD1123">
        <f t="shared" si="73"/>
        <v>0</v>
      </c>
      <c r="AF1123" s="3"/>
      <c r="AG1123" t="s">
        <v>1674</v>
      </c>
      <c r="AH1123" s="9" t="s">
        <v>4613</v>
      </c>
    </row>
    <row r="1124" spans="1:34" ht="10.95" customHeight="1" outlineLevel="1" x14ac:dyDescent="0.25">
      <c r="A1124" t="s">
        <v>1671</v>
      </c>
      <c r="C1124" s="3" t="s">
        <v>12988</v>
      </c>
      <c r="D1124" s="3">
        <v>1242</v>
      </c>
      <c r="E1124" s="9">
        <v>1987</v>
      </c>
      <c r="F1124" s="7" t="s">
        <v>11057</v>
      </c>
      <c r="G1124" s="7" t="s">
        <v>5401</v>
      </c>
      <c r="H1124" s="8" t="s">
        <v>1673</v>
      </c>
      <c r="I1124" s="8" t="s">
        <v>11064</v>
      </c>
      <c r="J1124" s="19">
        <v>3</v>
      </c>
      <c r="K1124" s="19" t="s">
        <v>7738</v>
      </c>
      <c r="L1124" s="11"/>
      <c r="M1124" s="11"/>
      <c r="N1124" s="24"/>
      <c r="P1124" s="32"/>
      <c r="T1124" s="19"/>
      <c r="U1124" s="3"/>
      <c r="X1124" t="str">
        <f t="shared" si="71"/>
        <v/>
      </c>
      <c r="Z1124">
        <f t="shared" si="72"/>
        <v>1</v>
      </c>
      <c r="AB1124" s="9"/>
      <c r="AC1124" t="s">
        <v>1673</v>
      </c>
      <c r="AD1124">
        <f t="shared" si="73"/>
        <v>0</v>
      </c>
      <c r="AF1124" s="3"/>
      <c r="AH1124" s="9"/>
    </row>
    <row r="1125" spans="1:34" ht="10.95" customHeight="1" outlineLevel="1" x14ac:dyDescent="0.25">
      <c r="A1125" t="s">
        <v>1671</v>
      </c>
      <c r="C1125" s="3" t="s">
        <v>12988</v>
      </c>
      <c r="D1125" s="3">
        <v>1279</v>
      </c>
      <c r="E1125" s="9">
        <v>1988</v>
      </c>
      <c r="F1125" s="7" t="s">
        <v>11057</v>
      </c>
      <c r="G1125" s="7" t="s">
        <v>5401</v>
      </c>
      <c r="H1125" s="8" t="s">
        <v>1673</v>
      </c>
      <c r="I1125" s="43" t="s">
        <v>11065</v>
      </c>
      <c r="J1125" s="19">
        <v>3</v>
      </c>
      <c r="K1125" s="19" t="s">
        <v>7738</v>
      </c>
      <c r="L1125" s="11"/>
      <c r="M1125" s="11"/>
      <c r="N1125" s="24"/>
      <c r="P1125" s="32"/>
      <c r="T1125" s="19"/>
      <c r="U1125" s="3"/>
      <c r="X1125" t="str">
        <f t="shared" si="71"/>
        <v/>
      </c>
      <c r="Z1125">
        <f t="shared" si="72"/>
        <v>1</v>
      </c>
      <c r="AB1125" s="9"/>
      <c r="AC1125" t="s">
        <v>1673</v>
      </c>
      <c r="AD1125">
        <f t="shared" si="73"/>
        <v>0</v>
      </c>
      <c r="AF1125" s="3"/>
      <c r="AH1125" s="9"/>
    </row>
    <row r="1126" spans="1:34" ht="10.95" customHeight="1" outlineLevel="1" x14ac:dyDescent="0.25">
      <c r="A1126" t="s">
        <v>1671</v>
      </c>
      <c r="C1126" s="3" t="s">
        <v>12988</v>
      </c>
      <c r="D1126" s="3">
        <v>1287</v>
      </c>
      <c r="E1126" s="9">
        <v>1989</v>
      </c>
      <c r="F1126" s="7" t="s">
        <v>9041</v>
      </c>
      <c r="G1126" s="7" t="s">
        <v>5401</v>
      </c>
      <c r="H1126" s="8" t="s">
        <v>1673</v>
      </c>
      <c r="I1126" s="8" t="s">
        <v>11066</v>
      </c>
      <c r="J1126" s="19">
        <v>3</v>
      </c>
      <c r="K1126" s="19" t="s">
        <v>7736</v>
      </c>
      <c r="L1126" s="11">
        <v>3</v>
      </c>
      <c r="M1126" s="11"/>
      <c r="N1126" s="24"/>
      <c r="P1126" s="32"/>
      <c r="R1126">
        <v>1</v>
      </c>
      <c r="S1126">
        <v>1</v>
      </c>
      <c r="T1126" s="19"/>
      <c r="U1126" s="3"/>
      <c r="X1126" t="str">
        <f t="shared" si="71"/>
        <v/>
      </c>
      <c r="Z1126" t="str">
        <f t="shared" si="72"/>
        <v/>
      </c>
      <c r="AB1126" s="9"/>
      <c r="AC1126" t="s">
        <v>11067</v>
      </c>
      <c r="AD1126">
        <f t="shared" si="73"/>
        <v>0</v>
      </c>
      <c r="AF1126" s="3"/>
      <c r="AG1126" t="s">
        <v>1674</v>
      </c>
      <c r="AH1126" s="9"/>
    </row>
    <row r="1127" spans="1:34" ht="10.95" customHeight="1" outlineLevel="1" x14ac:dyDescent="0.25">
      <c r="A1127" t="s">
        <v>1671</v>
      </c>
      <c r="C1127" s="3" t="s">
        <v>12988</v>
      </c>
      <c r="D1127" s="3">
        <v>1296</v>
      </c>
      <c r="E1127" s="9">
        <v>1989</v>
      </c>
      <c r="F1127" s="7" t="s">
        <v>11057</v>
      </c>
      <c r="G1127" s="7" t="s">
        <v>5401</v>
      </c>
      <c r="H1127" s="8" t="s">
        <v>1673</v>
      </c>
      <c r="I1127" s="8" t="s">
        <v>11068</v>
      </c>
      <c r="J1127" s="19">
        <v>3</v>
      </c>
      <c r="K1127" s="19" t="s">
        <v>7738</v>
      </c>
      <c r="L1127" s="11"/>
      <c r="M1127" s="11"/>
      <c r="N1127" s="24"/>
      <c r="P1127" s="32"/>
      <c r="T1127" s="19"/>
      <c r="U1127" s="3"/>
      <c r="X1127" t="str">
        <f t="shared" si="71"/>
        <v/>
      </c>
      <c r="Z1127">
        <f t="shared" si="72"/>
        <v>1</v>
      </c>
      <c r="AB1127" s="9"/>
      <c r="AC1127" t="s">
        <v>1673</v>
      </c>
      <c r="AD1127">
        <f t="shared" si="73"/>
        <v>0</v>
      </c>
      <c r="AF1127" s="3"/>
      <c r="AH1127" s="9"/>
    </row>
    <row r="1128" spans="1:34" ht="10.95" customHeight="1" outlineLevel="1" x14ac:dyDescent="0.25">
      <c r="A1128" t="s">
        <v>1671</v>
      </c>
      <c r="C1128" s="3" t="s">
        <v>12988</v>
      </c>
      <c r="D1128" s="3">
        <v>1302</v>
      </c>
      <c r="E1128" s="9">
        <v>1989</v>
      </c>
      <c r="F1128" s="7" t="s">
        <v>1349</v>
      </c>
      <c r="G1128" s="7" t="s">
        <v>5401</v>
      </c>
      <c r="H1128" s="8" t="s">
        <v>1673</v>
      </c>
      <c r="I1128" s="8" t="s">
        <v>11069</v>
      </c>
      <c r="J1128" s="19">
        <v>3</v>
      </c>
      <c r="K1128" s="19" t="s">
        <v>7738</v>
      </c>
      <c r="L1128" s="11"/>
      <c r="M1128" s="11"/>
      <c r="N1128" s="24"/>
      <c r="P1128" s="32"/>
      <c r="T1128" s="19"/>
      <c r="U1128" s="3" t="s">
        <v>7966</v>
      </c>
      <c r="X1128" t="str">
        <f t="shared" si="71"/>
        <v/>
      </c>
      <c r="Z1128" t="str">
        <f t="shared" si="72"/>
        <v/>
      </c>
      <c r="AB1128" s="9"/>
      <c r="AC1128" t="s">
        <v>1673</v>
      </c>
      <c r="AD1128">
        <f t="shared" si="73"/>
        <v>0</v>
      </c>
      <c r="AF1128" s="3"/>
      <c r="AG1128" t="s">
        <v>1674</v>
      </c>
      <c r="AH1128" s="9" t="s">
        <v>4613</v>
      </c>
    </row>
    <row r="1129" spans="1:34" ht="10.95" customHeight="1" outlineLevel="1" x14ac:dyDescent="0.25">
      <c r="A1129" t="s">
        <v>1671</v>
      </c>
      <c r="C1129" s="3" t="s">
        <v>12988</v>
      </c>
      <c r="D1129" s="3">
        <v>1313</v>
      </c>
      <c r="E1129" s="9">
        <v>1990</v>
      </c>
      <c r="F1129" s="7" t="s">
        <v>11057</v>
      </c>
      <c r="G1129" s="7" t="s">
        <v>5401</v>
      </c>
      <c r="H1129" s="8" t="s">
        <v>1673</v>
      </c>
      <c r="I1129" s="8" t="s">
        <v>11070</v>
      </c>
      <c r="J1129" s="19">
        <v>3</v>
      </c>
      <c r="K1129" s="19" t="s">
        <v>7738</v>
      </c>
      <c r="L1129" s="11"/>
      <c r="M1129" s="11"/>
      <c r="N1129" s="24"/>
      <c r="P1129" s="32"/>
      <c r="T1129" s="19"/>
      <c r="U1129" s="3"/>
      <c r="X1129" t="str">
        <f t="shared" si="71"/>
        <v/>
      </c>
      <c r="Z1129">
        <f t="shared" si="72"/>
        <v>1</v>
      </c>
      <c r="AA1129">
        <v>1</v>
      </c>
      <c r="AB1129" s="9"/>
      <c r="AC1129" t="s">
        <v>1673</v>
      </c>
      <c r="AD1129">
        <f t="shared" si="73"/>
        <v>0</v>
      </c>
      <c r="AF1129" s="3"/>
      <c r="AH1129" s="9"/>
    </row>
    <row r="1130" spans="1:34" ht="10.95" customHeight="1" outlineLevel="1" x14ac:dyDescent="0.25">
      <c r="A1130" t="s">
        <v>1671</v>
      </c>
      <c r="C1130" s="3" t="s">
        <v>12988</v>
      </c>
      <c r="D1130" s="3">
        <v>1319</v>
      </c>
      <c r="E1130" s="9">
        <v>1990</v>
      </c>
      <c r="F1130" s="7" t="s">
        <v>11057</v>
      </c>
      <c r="G1130" s="7" t="s">
        <v>5401</v>
      </c>
      <c r="H1130" s="8" t="s">
        <v>1673</v>
      </c>
      <c r="I1130" s="8" t="s">
        <v>11071</v>
      </c>
      <c r="J1130" s="19">
        <v>3</v>
      </c>
      <c r="K1130" s="19" t="s">
        <v>7738</v>
      </c>
      <c r="L1130" s="11"/>
      <c r="M1130" s="11"/>
      <c r="N1130" s="24"/>
      <c r="P1130" s="32"/>
      <c r="T1130" s="19"/>
      <c r="U1130" s="3"/>
      <c r="X1130" t="str">
        <f t="shared" si="71"/>
        <v/>
      </c>
      <c r="Z1130">
        <f t="shared" si="72"/>
        <v>1</v>
      </c>
      <c r="AB1130" s="9"/>
      <c r="AC1130" t="s">
        <v>1673</v>
      </c>
      <c r="AD1130">
        <f t="shared" si="73"/>
        <v>0</v>
      </c>
      <c r="AF1130" s="3"/>
      <c r="AH1130" s="9"/>
    </row>
    <row r="1131" spans="1:34" ht="10.95" customHeight="1" outlineLevel="1" x14ac:dyDescent="0.25">
      <c r="A1131" t="s">
        <v>1671</v>
      </c>
      <c r="C1131" s="3" t="s">
        <v>12988</v>
      </c>
      <c r="D1131" s="3">
        <v>1331</v>
      </c>
      <c r="E1131" s="9">
        <v>1990</v>
      </c>
      <c r="F1131" s="7" t="s">
        <v>3970</v>
      </c>
      <c r="G1131" s="7" t="s">
        <v>5401</v>
      </c>
      <c r="H1131" s="8" t="s">
        <v>1673</v>
      </c>
      <c r="I1131" s="8" t="s">
        <v>11072</v>
      </c>
      <c r="J1131" s="19">
        <v>3</v>
      </c>
      <c r="K1131" s="19" t="s">
        <v>7736</v>
      </c>
      <c r="L1131" s="11">
        <v>3.8</v>
      </c>
      <c r="M1131" s="11"/>
      <c r="N1131" s="24"/>
      <c r="P1131" s="32"/>
      <c r="T1131" s="19"/>
      <c r="U1131" s="3">
        <v>809</v>
      </c>
      <c r="X1131" t="str">
        <f t="shared" si="71"/>
        <v/>
      </c>
      <c r="Z1131" t="str">
        <f t="shared" si="72"/>
        <v/>
      </c>
      <c r="AB1131" s="9"/>
      <c r="AC1131" t="s">
        <v>4601</v>
      </c>
      <c r="AD1131">
        <f t="shared" si="73"/>
        <v>0</v>
      </c>
      <c r="AF1131" s="3"/>
      <c r="AG1131" t="s">
        <v>1674</v>
      </c>
      <c r="AH1131" s="9" t="s">
        <v>4613</v>
      </c>
    </row>
    <row r="1132" spans="1:34" ht="10.95" customHeight="1" outlineLevel="1" x14ac:dyDescent="0.25">
      <c r="A1132" t="s">
        <v>1671</v>
      </c>
      <c r="C1132" s="3" t="s">
        <v>12988</v>
      </c>
      <c r="D1132" s="3">
        <v>1337</v>
      </c>
      <c r="E1132" s="9">
        <v>1990</v>
      </c>
      <c r="F1132" s="7" t="s">
        <v>22162</v>
      </c>
      <c r="G1132" s="7" t="s">
        <v>5401</v>
      </c>
      <c r="H1132" s="8" t="s">
        <v>1673</v>
      </c>
      <c r="I1132" s="8" t="s">
        <v>11073</v>
      </c>
      <c r="J1132" s="19">
        <v>3</v>
      </c>
      <c r="K1132" s="19" t="s">
        <v>7738</v>
      </c>
      <c r="L1132" s="11"/>
      <c r="M1132" s="11"/>
      <c r="N1132" s="24"/>
      <c r="P1132" s="32"/>
      <c r="T1132" s="19"/>
      <c r="U1132" s="3"/>
      <c r="X1132" t="str">
        <f t="shared" si="71"/>
        <v/>
      </c>
      <c r="Z1132" t="str">
        <f t="shared" si="72"/>
        <v/>
      </c>
      <c r="AB1132" s="9"/>
      <c r="AC1132" t="s">
        <v>4932</v>
      </c>
      <c r="AD1132">
        <f t="shared" si="73"/>
        <v>0</v>
      </c>
      <c r="AF1132" s="3"/>
      <c r="AH1132" s="9"/>
    </row>
    <row r="1133" spans="1:34" ht="10.95" customHeight="1" outlineLevel="1" x14ac:dyDescent="0.25">
      <c r="A1133" t="s">
        <v>1671</v>
      </c>
      <c r="C1133" s="3" t="s">
        <v>12988</v>
      </c>
      <c r="D1133" s="3">
        <v>1338</v>
      </c>
      <c r="E1133" s="9">
        <v>1990</v>
      </c>
      <c r="F1133" s="7" t="s">
        <v>4783</v>
      </c>
      <c r="G1133" s="7" t="s">
        <v>5401</v>
      </c>
      <c r="H1133" s="8" t="s">
        <v>1515</v>
      </c>
      <c r="I1133" s="8" t="s">
        <v>11074</v>
      </c>
      <c r="J1133" s="19">
        <v>3</v>
      </c>
      <c r="K1133" s="19" t="s">
        <v>7736</v>
      </c>
      <c r="L1133" s="11">
        <v>4.0999999999999996</v>
      </c>
      <c r="M1133" s="11"/>
      <c r="N1133" s="24"/>
      <c r="P1133" s="32"/>
      <c r="T1133" s="19"/>
      <c r="U1133" s="3">
        <v>815</v>
      </c>
      <c r="X1133" t="str">
        <f t="shared" si="71"/>
        <v/>
      </c>
      <c r="Z1133" t="str">
        <f t="shared" si="72"/>
        <v/>
      </c>
      <c r="AB1133" s="9"/>
      <c r="AC1133" t="s">
        <v>1515</v>
      </c>
      <c r="AD1133">
        <f t="shared" si="73"/>
        <v>0</v>
      </c>
      <c r="AF1133" s="3"/>
      <c r="AG1133" t="s">
        <v>1674</v>
      </c>
      <c r="AH1133" s="9" t="s">
        <v>4613</v>
      </c>
    </row>
    <row r="1134" spans="1:34" ht="10.95" customHeight="1" outlineLevel="1" x14ac:dyDescent="0.25">
      <c r="A1134" t="s">
        <v>1671</v>
      </c>
      <c r="C1134" s="3" t="s">
        <v>12988</v>
      </c>
      <c r="D1134" s="3">
        <v>1339</v>
      </c>
      <c r="E1134" s="9">
        <v>1990</v>
      </c>
      <c r="F1134" s="7" t="s">
        <v>2351</v>
      </c>
      <c r="G1134" s="7" t="s">
        <v>4029</v>
      </c>
      <c r="H1134" s="8" t="s">
        <v>1515</v>
      </c>
      <c r="I1134" s="8" t="s">
        <v>11075</v>
      </c>
      <c r="J1134" s="19">
        <v>1</v>
      </c>
      <c r="K1134" s="19" t="s">
        <v>7736</v>
      </c>
      <c r="L1134" s="11">
        <v>0.4</v>
      </c>
      <c r="M1134" s="11"/>
      <c r="N1134" s="24"/>
      <c r="P1134" s="32"/>
      <c r="T1134" s="19"/>
      <c r="U1134" s="3">
        <v>816</v>
      </c>
      <c r="X1134" t="str">
        <f t="shared" si="71"/>
        <v/>
      </c>
      <c r="Z1134" t="str">
        <f t="shared" si="72"/>
        <v/>
      </c>
      <c r="AB1134" s="9"/>
      <c r="AC1134" t="s">
        <v>1515</v>
      </c>
      <c r="AD1134">
        <f t="shared" si="73"/>
        <v>0</v>
      </c>
      <c r="AF1134" s="3"/>
      <c r="AG1134" t="s">
        <v>1674</v>
      </c>
      <c r="AH1134" s="9" t="s">
        <v>4613</v>
      </c>
    </row>
    <row r="1135" spans="1:34" ht="10.95" customHeight="1" outlineLevel="1" x14ac:dyDescent="0.25">
      <c r="A1135" t="s">
        <v>1671</v>
      </c>
      <c r="C1135" s="3" t="s">
        <v>12988</v>
      </c>
      <c r="D1135" s="3">
        <v>1340</v>
      </c>
      <c r="E1135" s="9">
        <v>1990</v>
      </c>
      <c r="F1135" s="7" t="s">
        <v>22163</v>
      </c>
      <c r="G1135" s="7" t="s">
        <v>5401</v>
      </c>
      <c r="H1135" s="8" t="s">
        <v>1673</v>
      </c>
      <c r="I1135" s="8" t="s">
        <v>11076</v>
      </c>
      <c r="J1135" s="19">
        <v>3</v>
      </c>
      <c r="K1135" s="19" t="s">
        <v>7738</v>
      </c>
      <c r="L1135" s="11"/>
      <c r="M1135" s="11"/>
      <c r="N1135" s="24"/>
      <c r="P1135" s="32"/>
      <c r="T1135" s="19"/>
      <c r="U1135" s="3"/>
      <c r="X1135" t="str">
        <f t="shared" si="71"/>
        <v/>
      </c>
      <c r="Z1135" t="str">
        <f t="shared" si="72"/>
        <v/>
      </c>
      <c r="AB1135" s="9"/>
      <c r="AC1135" t="s">
        <v>4932</v>
      </c>
      <c r="AD1135">
        <f t="shared" si="73"/>
        <v>0</v>
      </c>
      <c r="AF1135" s="3"/>
      <c r="AH1135" s="9"/>
    </row>
    <row r="1136" spans="1:34" ht="10.95" customHeight="1" outlineLevel="1" x14ac:dyDescent="0.25">
      <c r="A1136" t="s">
        <v>1671</v>
      </c>
      <c r="C1136" s="3" t="s">
        <v>12988</v>
      </c>
      <c r="D1136" s="3">
        <v>1357</v>
      </c>
      <c r="E1136" s="9">
        <v>1990</v>
      </c>
      <c r="F1136" s="7" t="s">
        <v>2624</v>
      </c>
      <c r="G1136" s="7" t="s">
        <v>5401</v>
      </c>
      <c r="H1136" s="8" t="s">
        <v>1515</v>
      </c>
      <c r="I1136" s="8" t="s">
        <v>11077</v>
      </c>
      <c r="J1136" s="19">
        <v>3</v>
      </c>
      <c r="K1136" s="19" t="s">
        <v>7736</v>
      </c>
      <c r="L1136" s="11">
        <v>2</v>
      </c>
      <c r="M1136" s="11"/>
      <c r="N1136" s="24"/>
      <c r="P1136" s="32"/>
      <c r="T1136" s="19"/>
      <c r="U1136" s="3">
        <v>831</v>
      </c>
      <c r="X1136" t="str">
        <f t="shared" si="71"/>
        <v/>
      </c>
      <c r="Z1136" t="str">
        <f t="shared" si="72"/>
        <v/>
      </c>
      <c r="AB1136" s="9"/>
      <c r="AC1136" t="s">
        <v>11078</v>
      </c>
      <c r="AD1136">
        <f t="shared" si="73"/>
        <v>0</v>
      </c>
      <c r="AF1136" s="3"/>
      <c r="AG1136" t="s">
        <v>1674</v>
      </c>
      <c r="AH1136" s="9" t="s">
        <v>4613</v>
      </c>
    </row>
    <row r="1137" spans="1:34" ht="10.95" customHeight="1" outlineLevel="1" x14ac:dyDescent="0.25">
      <c r="A1137" t="s">
        <v>1671</v>
      </c>
      <c r="C1137" s="3" t="s">
        <v>12988</v>
      </c>
      <c r="D1137" s="3">
        <v>1378</v>
      </c>
      <c r="E1137" s="9">
        <v>1992</v>
      </c>
      <c r="F1137" s="7" t="s">
        <v>5299</v>
      </c>
      <c r="G1137" s="7" t="s">
        <v>5401</v>
      </c>
      <c r="H1137" s="8" t="s">
        <v>1515</v>
      </c>
      <c r="I1137" s="43" t="s">
        <v>11079</v>
      </c>
      <c r="J1137" s="19">
        <v>3</v>
      </c>
      <c r="K1137" s="19" t="s">
        <v>7736</v>
      </c>
      <c r="L1137" s="11">
        <v>1.5</v>
      </c>
      <c r="M1137" s="11"/>
      <c r="N1137" s="24"/>
      <c r="P1137" s="32"/>
      <c r="T1137" s="19"/>
      <c r="U1137" s="3">
        <v>847</v>
      </c>
      <c r="X1137" t="str">
        <f t="shared" si="71"/>
        <v/>
      </c>
      <c r="Z1137" t="str">
        <f t="shared" si="72"/>
        <v/>
      </c>
      <c r="AB1137" s="9"/>
      <c r="AC1137" t="s">
        <v>1515</v>
      </c>
      <c r="AD1137">
        <f t="shared" si="73"/>
        <v>0</v>
      </c>
      <c r="AF1137" s="3"/>
      <c r="AG1137" t="s">
        <v>1674</v>
      </c>
      <c r="AH1137" s="9" t="s">
        <v>4613</v>
      </c>
    </row>
    <row r="1138" spans="1:34" ht="10.95" customHeight="1" outlineLevel="1" x14ac:dyDescent="0.25">
      <c r="A1138" t="s">
        <v>1671</v>
      </c>
      <c r="C1138" s="3" t="s">
        <v>12988</v>
      </c>
      <c r="D1138" s="3">
        <v>1383</v>
      </c>
      <c r="E1138" s="9">
        <v>1992</v>
      </c>
      <c r="F1138" s="7" t="s">
        <v>22164</v>
      </c>
      <c r="G1138" s="7" t="s">
        <v>5401</v>
      </c>
      <c r="H1138" s="8" t="s">
        <v>1673</v>
      </c>
      <c r="I1138" s="8" t="s">
        <v>11080</v>
      </c>
      <c r="J1138" s="19">
        <v>3</v>
      </c>
      <c r="K1138" s="19" t="s">
        <v>7738</v>
      </c>
      <c r="L1138" s="11"/>
      <c r="M1138" s="11"/>
      <c r="N1138" s="24"/>
      <c r="P1138" s="32"/>
      <c r="T1138" s="19"/>
      <c r="U1138" s="3"/>
      <c r="X1138" t="str">
        <f t="shared" si="71"/>
        <v/>
      </c>
      <c r="Z1138">
        <f t="shared" si="72"/>
        <v>1</v>
      </c>
      <c r="AA1138">
        <v>1</v>
      </c>
      <c r="AB1138" s="9"/>
      <c r="AC1138" t="s">
        <v>4932</v>
      </c>
      <c r="AD1138">
        <f t="shared" si="73"/>
        <v>0</v>
      </c>
      <c r="AF1138" s="3"/>
      <c r="AH1138" s="9"/>
    </row>
    <row r="1139" spans="1:34" ht="10.95" customHeight="1" outlineLevel="1" x14ac:dyDescent="0.25">
      <c r="A1139" t="s">
        <v>1671</v>
      </c>
      <c r="C1139" s="3" t="s">
        <v>12988</v>
      </c>
      <c r="D1139" s="3">
        <v>1392</v>
      </c>
      <c r="E1139" s="9">
        <v>1992</v>
      </c>
      <c r="F1139" s="10" t="s">
        <v>11098</v>
      </c>
      <c r="G1139" s="7" t="s">
        <v>5401</v>
      </c>
      <c r="H1139" s="8" t="s">
        <v>7560</v>
      </c>
      <c r="I1139" s="8" t="s">
        <v>11081</v>
      </c>
      <c r="J1139" s="19">
        <v>7</v>
      </c>
      <c r="K1139" s="19" t="s">
        <v>7738</v>
      </c>
      <c r="L1139" s="11"/>
      <c r="M1139" s="11"/>
      <c r="N1139" s="24"/>
      <c r="P1139" s="32"/>
      <c r="T1139" s="19"/>
      <c r="U1139" s="3"/>
      <c r="X1139" t="str">
        <f t="shared" si="71"/>
        <v/>
      </c>
      <c r="Z1139" t="str">
        <f t="shared" si="72"/>
        <v/>
      </c>
      <c r="AB1139" s="9"/>
      <c r="AC1139" t="s">
        <v>7560</v>
      </c>
      <c r="AD1139">
        <f t="shared" si="73"/>
        <v>0</v>
      </c>
      <c r="AF1139" s="3"/>
      <c r="AH1139" s="9"/>
    </row>
    <row r="1140" spans="1:34" ht="10.95" customHeight="1" outlineLevel="1" x14ac:dyDescent="0.25">
      <c r="A1140" t="s">
        <v>1671</v>
      </c>
      <c r="C1140" s="3" t="s">
        <v>12988</v>
      </c>
      <c r="D1140" s="3">
        <v>1405</v>
      </c>
      <c r="E1140" s="9">
        <v>1993</v>
      </c>
      <c r="F1140" s="7" t="s">
        <v>22165</v>
      </c>
      <c r="G1140" s="7" t="s">
        <v>5401</v>
      </c>
      <c r="H1140" s="8" t="s">
        <v>1673</v>
      </c>
      <c r="I1140" s="8" t="s">
        <v>11082</v>
      </c>
      <c r="J1140" s="19">
        <v>3</v>
      </c>
      <c r="K1140" s="19" t="s">
        <v>7738</v>
      </c>
      <c r="L1140" s="11"/>
      <c r="M1140" s="11"/>
      <c r="N1140" s="24"/>
      <c r="P1140" s="32"/>
      <c r="T1140" s="19"/>
      <c r="U1140" s="3"/>
      <c r="X1140" t="str">
        <f t="shared" si="71"/>
        <v/>
      </c>
      <c r="Z1140">
        <f t="shared" si="72"/>
        <v>1</v>
      </c>
      <c r="AA1140">
        <v>1</v>
      </c>
      <c r="AB1140" s="9"/>
      <c r="AC1140" t="s">
        <v>4932</v>
      </c>
      <c r="AD1140">
        <f t="shared" si="73"/>
        <v>0</v>
      </c>
      <c r="AF1140" s="3"/>
      <c r="AH1140" s="9"/>
    </row>
    <row r="1141" spans="1:34" ht="10.95" customHeight="1" outlineLevel="1" x14ac:dyDescent="0.25">
      <c r="A1141" t="s">
        <v>1671</v>
      </c>
      <c r="C1141" s="3" t="s">
        <v>12988</v>
      </c>
      <c r="D1141" s="3">
        <v>1412</v>
      </c>
      <c r="E1141" s="9">
        <v>1993</v>
      </c>
      <c r="F1141" s="7" t="s">
        <v>22166</v>
      </c>
      <c r="G1141" s="7" t="s">
        <v>5401</v>
      </c>
      <c r="H1141" s="8" t="s">
        <v>1673</v>
      </c>
      <c r="I1141" s="8" t="s">
        <v>11083</v>
      </c>
      <c r="J1141" s="19">
        <v>3</v>
      </c>
      <c r="K1141" s="19" t="s">
        <v>7738</v>
      </c>
      <c r="L1141" s="11"/>
      <c r="M1141" s="11"/>
      <c r="N1141" s="24"/>
      <c r="P1141" s="32"/>
      <c r="T1141" s="19"/>
      <c r="U1141" s="3"/>
      <c r="X1141" t="str">
        <f t="shared" si="71"/>
        <v/>
      </c>
      <c r="Z1141">
        <f t="shared" si="72"/>
        <v>1</v>
      </c>
      <c r="AB1141" s="9"/>
      <c r="AC1141" t="s">
        <v>11067</v>
      </c>
      <c r="AD1141">
        <f t="shared" si="73"/>
        <v>0</v>
      </c>
      <c r="AF1141" s="3"/>
      <c r="AH1141" s="9"/>
    </row>
    <row r="1142" spans="1:34" ht="10.95" customHeight="1" outlineLevel="1" x14ac:dyDescent="0.25">
      <c r="A1142" t="s">
        <v>1671</v>
      </c>
      <c r="C1142" s="3" t="s">
        <v>12988</v>
      </c>
      <c r="D1142" s="3">
        <v>1431</v>
      </c>
      <c r="E1142" s="9">
        <v>1993</v>
      </c>
      <c r="F1142" s="7" t="s">
        <v>3970</v>
      </c>
      <c r="G1142" s="7" t="s">
        <v>5401</v>
      </c>
      <c r="H1142" s="8" t="s">
        <v>1673</v>
      </c>
      <c r="I1142" s="8" t="s">
        <v>11083</v>
      </c>
      <c r="J1142" s="19">
        <v>3</v>
      </c>
      <c r="K1142" s="19" t="s">
        <v>7738</v>
      </c>
      <c r="L1142" s="11"/>
      <c r="M1142" s="11"/>
      <c r="N1142" s="24"/>
      <c r="P1142" s="32"/>
      <c r="T1142" s="19"/>
      <c r="U1142" s="3"/>
      <c r="X1142" t="str">
        <f t="shared" si="71"/>
        <v/>
      </c>
      <c r="Z1142" t="str">
        <f t="shared" si="72"/>
        <v/>
      </c>
      <c r="AB1142" s="9"/>
      <c r="AC1142" t="s">
        <v>11067</v>
      </c>
      <c r="AD1142">
        <f t="shared" si="73"/>
        <v>0</v>
      </c>
      <c r="AF1142" s="3"/>
      <c r="AH1142" s="9"/>
    </row>
    <row r="1143" spans="1:34" ht="10.95" customHeight="1" outlineLevel="1" x14ac:dyDescent="0.25">
      <c r="A1143" t="s">
        <v>1671</v>
      </c>
      <c r="C1143" s="3" t="s">
        <v>12988</v>
      </c>
      <c r="D1143" s="3" t="s">
        <v>18730</v>
      </c>
      <c r="E1143" s="9">
        <v>1993</v>
      </c>
      <c r="F1143" s="7" t="s">
        <v>22166</v>
      </c>
      <c r="G1143" s="7" t="s">
        <v>5401</v>
      </c>
      <c r="H1143" s="8" t="s">
        <v>1673</v>
      </c>
      <c r="I1143" s="8" t="s">
        <v>11083</v>
      </c>
      <c r="J1143" s="19">
        <v>3</v>
      </c>
      <c r="K1143" s="19" t="s">
        <v>7738</v>
      </c>
      <c r="L1143" s="11"/>
      <c r="M1143" s="11"/>
      <c r="N1143" s="24"/>
      <c r="P1143" s="32"/>
      <c r="T1143" s="19"/>
      <c r="U1143" s="3"/>
      <c r="X1143" t="str">
        <f t="shared" si="71"/>
        <v/>
      </c>
      <c r="Z1143">
        <f t="shared" si="72"/>
        <v>1</v>
      </c>
      <c r="AB1143" s="9"/>
      <c r="AC1143" t="s">
        <v>11067</v>
      </c>
      <c r="AD1143">
        <f t="shared" si="73"/>
        <v>0</v>
      </c>
      <c r="AF1143" s="3"/>
      <c r="AH1143" s="9"/>
    </row>
    <row r="1144" spans="1:34" ht="10.95" customHeight="1" outlineLevel="1" x14ac:dyDescent="0.25">
      <c r="A1144" t="s">
        <v>1671</v>
      </c>
      <c r="C1144" s="3" t="s">
        <v>12988</v>
      </c>
      <c r="D1144" s="3">
        <v>1453</v>
      </c>
      <c r="E1144" s="9">
        <v>1993</v>
      </c>
      <c r="F1144" s="7" t="s">
        <v>22167</v>
      </c>
      <c r="G1144" s="7" t="s">
        <v>5401</v>
      </c>
      <c r="H1144" s="8" t="s">
        <v>1673</v>
      </c>
      <c r="I1144" s="8" t="s">
        <v>11084</v>
      </c>
      <c r="J1144" s="19">
        <v>3</v>
      </c>
      <c r="K1144" s="19" t="s">
        <v>7738</v>
      </c>
      <c r="L1144" s="11"/>
      <c r="M1144" s="11"/>
      <c r="N1144" s="24"/>
      <c r="P1144" s="32"/>
      <c r="T1144" s="19"/>
      <c r="U1144" s="3"/>
      <c r="X1144" t="str">
        <f t="shared" si="71"/>
        <v/>
      </c>
      <c r="Z1144">
        <f t="shared" si="72"/>
        <v>1</v>
      </c>
      <c r="AA1144">
        <v>1</v>
      </c>
      <c r="AB1144" s="9"/>
      <c r="AC1144" t="s">
        <v>4932</v>
      </c>
      <c r="AD1144">
        <f t="shared" si="73"/>
        <v>0</v>
      </c>
      <c r="AF1144" s="3"/>
      <c r="AH1144" s="9"/>
    </row>
    <row r="1145" spans="1:34" ht="10.95" customHeight="1" outlineLevel="1" x14ac:dyDescent="0.25">
      <c r="A1145" t="s">
        <v>1671</v>
      </c>
      <c r="C1145" s="3" t="s">
        <v>12988</v>
      </c>
      <c r="D1145" s="3">
        <v>1454</v>
      </c>
      <c r="E1145" s="9">
        <v>1993</v>
      </c>
      <c r="F1145" s="7" t="s">
        <v>22164</v>
      </c>
      <c r="G1145" s="7" t="s">
        <v>5401</v>
      </c>
      <c r="H1145" s="8" t="s">
        <v>1673</v>
      </c>
      <c r="I1145" s="8" t="s">
        <v>11085</v>
      </c>
      <c r="J1145" s="19">
        <v>3</v>
      </c>
      <c r="K1145" s="19" t="s">
        <v>7738</v>
      </c>
      <c r="L1145" s="11"/>
      <c r="M1145" s="11"/>
      <c r="N1145" s="24"/>
      <c r="P1145" s="32"/>
      <c r="T1145" s="19"/>
      <c r="U1145" s="3"/>
      <c r="X1145" t="str">
        <f t="shared" si="71"/>
        <v/>
      </c>
      <c r="Z1145">
        <f t="shared" si="72"/>
        <v>1</v>
      </c>
      <c r="AA1145">
        <v>1</v>
      </c>
      <c r="AB1145" s="9"/>
      <c r="AC1145" t="s">
        <v>4932</v>
      </c>
      <c r="AD1145">
        <f t="shared" si="73"/>
        <v>0</v>
      </c>
      <c r="AF1145" s="3"/>
      <c r="AH1145" s="9"/>
    </row>
    <row r="1146" spans="1:34" ht="10.95" customHeight="1" outlineLevel="1" x14ac:dyDescent="0.25">
      <c r="A1146" t="s">
        <v>1671</v>
      </c>
      <c r="C1146" s="3" t="s">
        <v>12988</v>
      </c>
      <c r="D1146" s="3">
        <v>1495</v>
      </c>
      <c r="E1146" s="9">
        <v>1994</v>
      </c>
      <c r="F1146" s="7" t="s">
        <v>22168</v>
      </c>
      <c r="G1146" s="7" t="s">
        <v>5401</v>
      </c>
      <c r="H1146" s="8" t="s">
        <v>1673</v>
      </c>
      <c r="I1146" s="8" t="s">
        <v>11086</v>
      </c>
      <c r="J1146" s="19">
        <v>1</v>
      </c>
      <c r="K1146" s="19" t="s">
        <v>7736</v>
      </c>
      <c r="L1146" s="11">
        <v>8</v>
      </c>
      <c r="M1146" s="11"/>
      <c r="N1146" s="24"/>
      <c r="P1146" s="32"/>
      <c r="S1146">
        <v>1</v>
      </c>
      <c r="T1146" s="19"/>
      <c r="U1146" s="3"/>
      <c r="X1146" t="str">
        <f t="shared" si="71"/>
        <v/>
      </c>
      <c r="Z1146">
        <f t="shared" si="72"/>
        <v>1</v>
      </c>
      <c r="AB1146" s="9"/>
      <c r="AC1146" t="s">
        <v>10997</v>
      </c>
      <c r="AD1146">
        <f t="shared" si="73"/>
        <v>0</v>
      </c>
      <c r="AF1146" s="3"/>
      <c r="AH1146" s="9"/>
    </row>
    <row r="1147" spans="1:34" ht="10.95" customHeight="1" outlineLevel="1" x14ac:dyDescent="0.25">
      <c r="A1147" t="s">
        <v>1671</v>
      </c>
      <c r="C1147" s="3" t="s">
        <v>12988</v>
      </c>
      <c r="D1147" s="3">
        <v>1525</v>
      </c>
      <c r="E1147" s="9">
        <v>1995</v>
      </c>
      <c r="F1147" s="7" t="s">
        <v>3424</v>
      </c>
      <c r="G1147" s="7" t="s">
        <v>5401</v>
      </c>
      <c r="H1147" s="8" t="s">
        <v>1515</v>
      </c>
      <c r="I1147" s="8" t="s">
        <v>11087</v>
      </c>
      <c r="J1147" s="19">
        <v>3</v>
      </c>
      <c r="K1147" s="19" t="s">
        <v>7738</v>
      </c>
      <c r="L1147" s="11"/>
      <c r="M1147" s="11"/>
      <c r="N1147" s="24"/>
      <c r="P1147" s="32"/>
      <c r="T1147" s="19"/>
      <c r="U1147" s="3">
        <v>948</v>
      </c>
      <c r="X1147" t="str">
        <f t="shared" si="71"/>
        <v/>
      </c>
      <c r="Z1147" t="str">
        <f t="shared" si="72"/>
        <v/>
      </c>
      <c r="AB1147" s="9"/>
      <c r="AC1147" t="s">
        <v>1515</v>
      </c>
      <c r="AD1147">
        <f t="shared" si="73"/>
        <v>0</v>
      </c>
      <c r="AF1147" s="3"/>
      <c r="AG1147" t="s">
        <v>1674</v>
      </c>
      <c r="AH1147" s="9" t="s">
        <v>4613</v>
      </c>
    </row>
    <row r="1148" spans="1:34" ht="10.95" customHeight="1" outlineLevel="1" collapsed="1" x14ac:dyDescent="0.25">
      <c r="A1148" t="s">
        <v>1671</v>
      </c>
      <c r="C1148" s="3" t="s">
        <v>12988</v>
      </c>
      <c r="D1148" s="3">
        <v>1574</v>
      </c>
      <c r="E1148" s="9">
        <v>1997</v>
      </c>
      <c r="F1148" s="7" t="s">
        <v>4783</v>
      </c>
      <c r="G1148" s="7" t="s">
        <v>5401</v>
      </c>
      <c r="H1148" s="8" t="s">
        <v>4030</v>
      </c>
      <c r="I1148" s="8" t="s">
        <v>11088</v>
      </c>
      <c r="J1148" s="19">
        <v>1</v>
      </c>
      <c r="K1148" s="19" t="s">
        <v>7736</v>
      </c>
      <c r="L1148" s="11">
        <v>1.5</v>
      </c>
      <c r="M1148" s="11"/>
      <c r="N1148" s="24"/>
      <c r="P1148" s="32"/>
      <c r="T1148" s="19"/>
      <c r="U1148" s="3">
        <v>986</v>
      </c>
      <c r="X1148" t="str">
        <f t="shared" si="71"/>
        <v/>
      </c>
      <c r="Z1148" t="str">
        <f t="shared" si="72"/>
        <v/>
      </c>
      <c r="AB1148" s="9"/>
      <c r="AC1148" t="s">
        <v>4030</v>
      </c>
      <c r="AD1148">
        <f t="shared" si="73"/>
        <v>0</v>
      </c>
      <c r="AF1148" s="3"/>
      <c r="AG1148" t="s">
        <v>1674</v>
      </c>
      <c r="AH1148" s="9" t="s">
        <v>4925</v>
      </c>
    </row>
    <row r="1149" spans="1:34" ht="10.95" customHeight="1" outlineLevel="1" x14ac:dyDescent="0.25">
      <c r="A1149" t="s">
        <v>1671</v>
      </c>
      <c r="C1149" s="3" t="s">
        <v>12988</v>
      </c>
      <c r="D1149" s="3">
        <v>1586</v>
      </c>
      <c r="E1149" s="9">
        <v>1997</v>
      </c>
      <c r="F1149" s="7" t="s">
        <v>4783</v>
      </c>
      <c r="G1149" s="7" t="s">
        <v>5401</v>
      </c>
      <c r="H1149" s="8" t="s">
        <v>1515</v>
      </c>
      <c r="I1149" s="8" t="s">
        <v>11089</v>
      </c>
      <c r="J1149" s="19">
        <v>3</v>
      </c>
      <c r="K1149" s="19" t="s">
        <v>7736</v>
      </c>
      <c r="L1149" s="11">
        <v>1.5</v>
      </c>
      <c r="M1149" s="11"/>
      <c r="N1149" s="24"/>
      <c r="P1149" s="32"/>
      <c r="T1149" s="19"/>
      <c r="U1149" s="3">
        <v>1010</v>
      </c>
      <c r="X1149" t="str">
        <f t="shared" si="71"/>
        <v/>
      </c>
      <c r="Z1149" t="str">
        <f t="shared" si="72"/>
        <v/>
      </c>
      <c r="AB1149" s="9"/>
      <c r="AC1149" t="s">
        <v>1515</v>
      </c>
      <c r="AD1149">
        <f t="shared" si="73"/>
        <v>0</v>
      </c>
      <c r="AF1149" s="3"/>
      <c r="AG1149" t="s">
        <v>1674</v>
      </c>
      <c r="AH1149" s="9" t="s">
        <v>4613</v>
      </c>
    </row>
    <row r="1150" spans="1:34" ht="10.95" customHeight="1" outlineLevel="1" x14ac:dyDescent="0.25">
      <c r="A1150" t="s">
        <v>1671</v>
      </c>
      <c r="C1150" s="3" t="s">
        <v>12988</v>
      </c>
      <c r="D1150" s="3">
        <v>1623</v>
      </c>
      <c r="E1150" s="9">
        <v>1998</v>
      </c>
      <c r="F1150" s="7" t="s">
        <v>3972</v>
      </c>
      <c r="G1150" s="7" t="s">
        <v>5401</v>
      </c>
      <c r="H1150" s="8" t="s">
        <v>1673</v>
      </c>
      <c r="I1150" s="8" t="s">
        <v>11090</v>
      </c>
      <c r="J1150" s="19">
        <v>3</v>
      </c>
      <c r="K1150" s="19" t="s">
        <v>7738</v>
      </c>
      <c r="L1150" s="11"/>
      <c r="M1150" s="11"/>
      <c r="N1150" s="24"/>
      <c r="P1150" s="32"/>
      <c r="T1150" s="19"/>
      <c r="U1150" s="3"/>
      <c r="X1150" t="str">
        <f t="shared" si="71"/>
        <v/>
      </c>
      <c r="Z1150" t="str">
        <f t="shared" si="72"/>
        <v/>
      </c>
      <c r="AB1150" s="9"/>
      <c r="AC1150" t="s">
        <v>4932</v>
      </c>
      <c r="AD1150">
        <f t="shared" si="73"/>
        <v>0</v>
      </c>
      <c r="AF1150" s="3"/>
      <c r="AH1150" s="9"/>
    </row>
    <row r="1151" spans="1:34" ht="10.95" customHeight="1" outlineLevel="1" x14ac:dyDescent="0.25">
      <c r="A1151" t="s">
        <v>1671</v>
      </c>
      <c r="C1151" s="3" t="s">
        <v>12988</v>
      </c>
      <c r="D1151" s="3">
        <v>1656</v>
      </c>
      <c r="E1151" s="9">
        <v>1999</v>
      </c>
      <c r="F1151" s="7" t="s">
        <v>11093</v>
      </c>
      <c r="G1151" s="7" t="s">
        <v>5401</v>
      </c>
      <c r="H1151" s="8" t="s">
        <v>11092</v>
      </c>
      <c r="I1151" s="8" t="s">
        <v>11091</v>
      </c>
      <c r="J1151" s="19">
        <v>2</v>
      </c>
      <c r="K1151" s="19" t="s">
        <v>7736</v>
      </c>
      <c r="L1151" s="11">
        <v>6.6</v>
      </c>
      <c r="M1151" s="11"/>
      <c r="N1151" s="24"/>
      <c r="P1151" s="32"/>
      <c r="T1151" s="19"/>
      <c r="U1151" s="3"/>
      <c r="X1151" t="str">
        <f t="shared" si="71"/>
        <v/>
      </c>
      <c r="Z1151" t="str">
        <f t="shared" si="72"/>
        <v/>
      </c>
      <c r="AB1151" s="9"/>
      <c r="AC1151" t="s">
        <v>11092</v>
      </c>
      <c r="AD1151">
        <f t="shared" si="73"/>
        <v>0</v>
      </c>
      <c r="AF1151" s="3"/>
      <c r="AH1151" s="9"/>
    </row>
    <row r="1152" spans="1:34" ht="10.95" customHeight="1" outlineLevel="1" x14ac:dyDescent="0.25">
      <c r="A1152" t="s">
        <v>1671</v>
      </c>
      <c r="C1152" s="3" t="s">
        <v>12988</v>
      </c>
      <c r="D1152" s="3">
        <v>1658</v>
      </c>
      <c r="E1152" s="9">
        <v>1999</v>
      </c>
      <c r="F1152" s="7" t="s">
        <v>3972</v>
      </c>
      <c r="G1152" s="7" t="s">
        <v>5401</v>
      </c>
      <c r="H1152" s="8" t="s">
        <v>20978</v>
      </c>
      <c r="I1152" s="8" t="s">
        <v>11091</v>
      </c>
      <c r="J1152" s="19">
        <v>1</v>
      </c>
      <c r="K1152" s="19" t="s">
        <v>7736</v>
      </c>
      <c r="L1152" s="11">
        <v>6.6</v>
      </c>
      <c r="M1152" s="11"/>
      <c r="N1152" s="24"/>
      <c r="P1152" s="32"/>
      <c r="T1152" s="19"/>
      <c r="U1152" s="3">
        <v>1082</v>
      </c>
      <c r="X1152" t="str">
        <f t="shared" si="71"/>
        <v/>
      </c>
      <c r="Z1152" t="str">
        <f t="shared" si="72"/>
        <v/>
      </c>
      <c r="AB1152" s="9"/>
      <c r="AC1152" t="s">
        <v>20977</v>
      </c>
      <c r="AD1152">
        <f t="shared" si="73"/>
        <v>0</v>
      </c>
      <c r="AF1152" s="3"/>
      <c r="AG1152" t="s">
        <v>1674</v>
      </c>
      <c r="AH1152" s="9" t="s">
        <v>4613</v>
      </c>
    </row>
    <row r="1153" spans="1:34" ht="10.95" customHeight="1" outlineLevel="1" x14ac:dyDescent="0.25">
      <c r="A1153" t="s">
        <v>1671</v>
      </c>
      <c r="C1153" s="3" t="s">
        <v>12988</v>
      </c>
      <c r="D1153" s="3">
        <v>1659</v>
      </c>
      <c r="E1153" s="9">
        <v>1999</v>
      </c>
      <c r="F1153" s="7" t="s">
        <v>597</v>
      </c>
      <c r="G1153" s="7" t="s">
        <v>5401</v>
      </c>
      <c r="H1153" s="8" t="s">
        <v>1673</v>
      </c>
      <c r="I1153" s="8" t="s">
        <v>11091</v>
      </c>
      <c r="J1153" s="19">
        <v>1</v>
      </c>
      <c r="K1153" s="19" t="s">
        <v>7736</v>
      </c>
      <c r="L1153" s="11">
        <v>6.6</v>
      </c>
      <c r="M1153" s="11"/>
      <c r="N1153" s="24"/>
      <c r="P1153" s="32"/>
      <c r="S1153">
        <v>1</v>
      </c>
      <c r="T1153" s="19"/>
      <c r="U1153" s="3">
        <v>1083</v>
      </c>
      <c r="X1153" t="str">
        <f t="shared" si="71"/>
        <v/>
      </c>
      <c r="Z1153" t="str">
        <f t="shared" si="72"/>
        <v/>
      </c>
      <c r="AB1153" s="9"/>
      <c r="AC1153" t="s">
        <v>1673</v>
      </c>
      <c r="AD1153">
        <f t="shared" si="73"/>
        <v>0</v>
      </c>
      <c r="AF1153" s="3"/>
      <c r="AG1153" t="s">
        <v>1674</v>
      </c>
      <c r="AH1153" s="9" t="s">
        <v>4613</v>
      </c>
    </row>
    <row r="1154" spans="1:34" ht="10.95" customHeight="1" outlineLevel="1" x14ac:dyDescent="0.25">
      <c r="A1154" t="s">
        <v>1671</v>
      </c>
      <c r="C1154" s="3" t="s">
        <v>12988</v>
      </c>
      <c r="D1154" s="3">
        <v>1679</v>
      </c>
      <c r="E1154" s="9">
        <v>2000</v>
      </c>
      <c r="F1154" s="7" t="s">
        <v>6356</v>
      </c>
      <c r="G1154" s="7" t="s">
        <v>5401</v>
      </c>
      <c r="H1154" s="8" t="s">
        <v>1515</v>
      </c>
      <c r="I1154" s="8" t="s">
        <v>11094</v>
      </c>
      <c r="J1154" s="19">
        <v>3</v>
      </c>
      <c r="K1154" s="19" t="s">
        <v>7736</v>
      </c>
      <c r="L1154" s="11">
        <v>16</v>
      </c>
      <c r="M1154" s="11"/>
      <c r="N1154" s="24"/>
      <c r="P1154" s="32"/>
      <c r="R1154">
        <v>1</v>
      </c>
      <c r="S1154">
        <v>1</v>
      </c>
      <c r="T1154" s="19"/>
      <c r="U1154" s="3"/>
      <c r="X1154" t="str">
        <f t="shared" ref="X1154:X1217" si="74">IF(COUNTIF(F1154,"*fdc*"),1,"")</f>
        <v/>
      </c>
      <c r="Z1154" t="str">
        <f t="shared" ref="Z1154:Z1217" si="75">IF(COUNTIF(F1154,"*s/s*"),1,"")</f>
        <v/>
      </c>
      <c r="AB1154" s="9"/>
      <c r="AC1154" t="s">
        <v>1515</v>
      </c>
      <c r="AD1154">
        <f t="shared" si="73"/>
        <v>0</v>
      </c>
      <c r="AF1154" s="3"/>
      <c r="AH1154" s="9"/>
    </row>
    <row r="1155" spans="1:34" ht="10.95" customHeight="1" outlineLevel="1" x14ac:dyDescent="0.25">
      <c r="A1155" t="s">
        <v>1671</v>
      </c>
      <c r="C1155" s="3" t="s">
        <v>12988</v>
      </c>
      <c r="D1155" s="3">
        <v>1706</v>
      </c>
      <c r="E1155" s="9">
        <v>2001</v>
      </c>
      <c r="F1155" s="7" t="s">
        <v>6107</v>
      </c>
      <c r="G1155" s="7" t="s">
        <v>5401</v>
      </c>
      <c r="H1155" s="8" t="s">
        <v>1673</v>
      </c>
      <c r="I1155" s="8" t="s">
        <v>11095</v>
      </c>
      <c r="J1155" s="19">
        <v>3</v>
      </c>
      <c r="K1155" s="19" t="s">
        <v>7736</v>
      </c>
      <c r="L1155" s="11">
        <v>7</v>
      </c>
      <c r="M1155" s="11"/>
      <c r="N1155" s="24"/>
      <c r="P1155" s="32"/>
      <c r="T1155" s="19"/>
      <c r="U1155" s="3">
        <v>1135</v>
      </c>
      <c r="X1155" t="str">
        <f t="shared" si="74"/>
        <v/>
      </c>
      <c r="Z1155" t="str">
        <f t="shared" si="75"/>
        <v/>
      </c>
      <c r="AB1155" s="9"/>
      <c r="AC1155" t="s">
        <v>6108</v>
      </c>
      <c r="AD1155">
        <f t="shared" si="73"/>
        <v>0</v>
      </c>
      <c r="AF1155" s="3"/>
      <c r="AG1155" t="s">
        <v>1674</v>
      </c>
      <c r="AH1155" s="9" t="s">
        <v>4925</v>
      </c>
    </row>
    <row r="1156" spans="1:34" ht="10.95" customHeight="1" outlineLevel="1" x14ac:dyDescent="0.25">
      <c r="A1156" t="s">
        <v>1671</v>
      </c>
      <c r="C1156" s="3" t="s">
        <v>12988</v>
      </c>
      <c r="D1156" s="3">
        <v>1707</v>
      </c>
      <c r="E1156" s="9">
        <v>2001</v>
      </c>
      <c r="F1156" s="7" t="s">
        <v>585</v>
      </c>
      <c r="G1156" s="7" t="s">
        <v>5401</v>
      </c>
      <c r="H1156" s="8" t="s">
        <v>1673</v>
      </c>
      <c r="I1156" s="8" t="s">
        <v>11095</v>
      </c>
      <c r="J1156" s="19">
        <v>3</v>
      </c>
      <c r="K1156" s="19" t="s">
        <v>7738</v>
      </c>
      <c r="L1156" s="11"/>
      <c r="M1156" s="11"/>
      <c r="N1156" s="24"/>
      <c r="P1156" s="32"/>
      <c r="T1156" s="19"/>
      <c r="U1156" s="3"/>
      <c r="X1156" t="str">
        <f t="shared" si="74"/>
        <v/>
      </c>
      <c r="Z1156" t="str">
        <f t="shared" si="75"/>
        <v/>
      </c>
      <c r="AB1156" s="9"/>
      <c r="AC1156" t="s">
        <v>6108</v>
      </c>
      <c r="AD1156">
        <f t="shared" si="73"/>
        <v>0</v>
      </c>
      <c r="AF1156" s="3"/>
      <c r="AH1156" s="9"/>
    </row>
    <row r="1157" spans="1:34" ht="10.95" customHeight="1" outlineLevel="1" x14ac:dyDescent="0.25">
      <c r="A1157" t="s">
        <v>1671</v>
      </c>
      <c r="C1157" s="3" t="s">
        <v>12988</v>
      </c>
      <c r="D1157" s="3">
        <v>1708</v>
      </c>
      <c r="E1157" s="9">
        <v>2001</v>
      </c>
      <c r="F1157" s="7" t="s">
        <v>588</v>
      </c>
      <c r="G1157" s="7" t="s">
        <v>5401</v>
      </c>
      <c r="H1157" s="8" t="s">
        <v>1673</v>
      </c>
      <c r="I1157" s="8" t="s">
        <v>11095</v>
      </c>
      <c r="J1157" s="19">
        <v>3</v>
      </c>
      <c r="K1157" s="19" t="s">
        <v>123</v>
      </c>
      <c r="L1157" s="11"/>
      <c r="M1157" s="11"/>
      <c r="N1157" s="24"/>
      <c r="P1157" s="32"/>
      <c r="R1157">
        <v>1</v>
      </c>
      <c r="S1157">
        <v>1</v>
      </c>
      <c r="T1157" s="19"/>
      <c r="U1157" s="3"/>
      <c r="X1157" t="str">
        <f t="shared" si="74"/>
        <v/>
      </c>
      <c r="Z1157" t="str">
        <f t="shared" si="75"/>
        <v/>
      </c>
      <c r="AB1157" s="9"/>
      <c r="AC1157" t="s">
        <v>6108</v>
      </c>
      <c r="AD1157">
        <f t="shared" si="73"/>
        <v>0</v>
      </c>
      <c r="AF1157" s="3"/>
      <c r="AH1157" s="9"/>
    </row>
    <row r="1158" spans="1:34" ht="10.95" customHeight="1" outlineLevel="1" x14ac:dyDescent="0.25">
      <c r="A1158" t="s">
        <v>1671</v>
      </c>
      <c r="C1158" s="3" t="s">
        <v>12988</v>
      </c>
      <c r="D1158" s="3">
        <v>1710</v>
      </c>
      <c r="E1158" s="9">
        <v>2001</v>
      </c>
      <c r="F1158" s="7" t="s">
        <v>3973</v>
      </c>
      <c r="G1158" s="7" t="s">
        <v>5401</v>
      </c>
      <c r="H1158" s="8" t="s">
        <v>1515</v>
      </c>
      <c r="I1158" s="8" t="s">
        <v>11096</v>
      </c>
      <c r="J1158" s="19">
        <v>3</v>
      </c>
      <c r="K1158" s="19" t="s">
        <v>7736</v>
      </c>
      <c r="L1158" s="11">
        <v>5</v>
      </c>
      <c r="M1158" s="11"/>
      <c r="N1158" s="24"/>
      <c r="P1158" s="32"/>
      <c r="T1158" s="19"/>
      <c r="U1158" s="3"/>
      <c r="X1158" t="str">
        <f t="shared" si="74"/>
        <v/>
      </c>
      <c r="Z1158" t="str">
        <f t="shared" si="75"/>
        <v/>
      </c>
      <c r="AB1158" s="9"/>
      <c r="AC1158" t="s">
        <v>1515</v>
      </c>
      <c r="AD1158">
        <f t="shared" si="73"/>
        <v>0</v>
      </c>
      <c r="AF1158" s="3"/>
      <c r="AH1158" s="9"/>
    </row>
    <row r="1159" spans="1:34" ht="10.95" customHeight="1" outlineLevel="1" x14ac:dyDescent="0.25">
      <c r="A1159" t="s">
        <v>1671</v>
      </c>
      <c r="C1159" s="3" t="s">
        <v>12988</v>
      </c>
      <c r="D1159" s="3">
        <v>1716</v>
      </c>
      <c r="E1159" s="9">
        <v>2001</v>
      </c>
      <c r="F1159" s="7" t="s">
        <v>4783</v>
      </c>
      <c r="G1159" s="7" t="s">
        <v>5401</v>
      </c>
      <c r="H1159" s="8" t="s">
        <v>3224</v>
      </c>
      <c r="I1159" s="8" t="s">
        <v>11097</v>
      </c>
      <c r="J1159" s="19">
        <v>2</v>
      </c>
      <c r="K1159" s="19" t="s">
        <v>7738</v>
      </c>
      <c r="L1159" s="11"/>
      <c r="M1159" s="11"/>
      <c r="N1159" s="24"/>
      <c r="P1159" s="32"/>
      <c r="T1159" s="19"/>
      <c r="U1159" s="3">
        <v>1141</v>
      </c>
      <c r="X1159" t="str">
        <f t="shared" si="74"/>
        <v/>
      </c>
      <c r="Z1159" t="str">
        <f t="shared" si="75"/>
        <v/>
      </c>
      <c r="AB1159" s="9"/>
      <c r="AC1159" t="s">
        <v>3224</v>
      </c>
      <c r="AD1159">
        <f t="shared" si="73"/>
        <v>0</v>
      </c>
      <c r="AF1159" s="3"/>
      <c r="AG1159" t="s">
        <v>1674</v>
      </c>
      <c r="AH1159" s="9" t="s">
        <v>4613</v>
      </c>
    </row>
    <row r="1160" spans="1:34" ht="10.95" customHeight="1" outlineLevel="1" x14ac:dyDescent="0.25">
      <c r="A1160" t="s">
        <v>1671</v>
      </c>
      <c r="C1160" s="3" t="s">
        <v>12988</v>
      </c>
      <c r="D1160" s="3">
        <v>1743</v>
      </c>
      <c r="E1160" s="9">
        <v>2002</v>
      </c>
      <c r="F1160" s="7" t="s">
        <v>11098</v>
      </c>
      <c r="G1160" s="7" t="s">
        <v>5401</v>
      </c>
      <c r="H1160" s="8" t="s">
        <v>1673</v>
      </c>
      <c r="I1160" s="8" t="s">
        <v>11099</v>
      </c>
      <c r="J1160" s="19">
        <v>3</v>
      </c>
      <c r="K1160" s="19" t="s">
        <v>7738</v>
      </c>
      <c r="L1160" s="11"/>
      <c r="M1160" s="11"/>
      <c r="N1160" s="24"/>
      <c r="P1160" s="32"/>
      <c r="T1160" s="19"/>
      <c r="U1160" s="3"/>
      <c r="X1160" t="str">
        <f t="shared" si="74"/>
        <v/>
      </c>
      <c r="Z1160" t="str">
        <f t="shared" si="75"/>
        <v/>
      </c>
      <c r="AB1160" s="9"/>
      <c r="AC1160" t="s">
        <v>4932</v>
      </c>
      <c r="AD1160">
        <f t="shared" si="73"/>
        <v>0</v>
      </c>
      <c r="AF1160" s="3"/>
      <c r="AH1160" s="9"/>
    </row>
    <row r="1161" spans="1:34" ht="10.95" customHeight="1" outlineLevel="1" x14ac:dyDescent="0.25">
      <c r="A1161" t="s">
        <v>1671</v>
      </c>
      <c r="C1161" s="3" t="s">
        <v>12988</v>
      </c>
      <c r="D1161" s="3">
        <v>1744</v>
      </c>
      <c r="E1161" s="9">
        <v>2002</v>
      </c>
      <c r="F1161" s="7" t="s">
        <v>597</v>
      </c>
      <c r="G1161" s="7" t="s">
        <v>5401</v>
      </c>
      <c r="H1161" s="8" t="s">
        <v>1673</v>
      </c>
      <c r="I1161" s="8" t="s">
        <v>11099</v>
      </c>
      <c r="J1161" s="19">
        <v>3</v>
      </c>
      <c r="K1161" s="19" t="s">
        <v>7738</v>
      </c>
      <c r="L1161" s="11"/>
      <c r="M1161" s="11"/>
      <c r="N1161" s="24"/>
      <c r="P1161" s="32"/>
      <c r="T1161" s="19"/>
      <c r="U1161" s="3"/>
      <c r="X1161" t="str">
        <f t="shared" si="74"/>
        <v/>
      </c>
      <c r="Z1161" t="str">
        <f t="shared" si="75"/>
        <v/>
      </c>
      <c r="AB1161" s="9"/>
      <c r="AC1161" t="s">
        <v>4932</v>
      </c>
      <c r="AD1161">
        <f t="shared" si="73"/>
        <v>0</v>
      </c>
      <c r="AF1161" s="3"/>
      <c r="AH1161" s="9"/>
    </row>
    <row r="1162" spans="1:34" ht="10.95" customHeight="1" outlineLevel="1" x14ac:dyDescent="0.25">
      <c r="A1162" t="s">
        <v>1671</v>
      </c>
      <c r="C1162" s="3" t="s">
        <v>12988</v>
      </c>
      <c r="D1162" s="3">
        <v>1769</v>
      </c>
      <c r="E1162" s="9">
        <v>2002</v>
      </c>
      <c r="F1162" s="7" t="s">
        <v>595</v>
      </c>
      <c r="G1162" s="7" t="s">
        <v>5401</v>
      </c>
      <c r="H1162" s="8" t="s">
        <v>4030</v>
      </c>
      <c r="I1162" s="8" t="s">
        <v>11100</v>
      </c>
      <c r="J1162" s="19">
        <v>1</v>
      </c>
      <c r="K1162" s="19" t="s">
        <v>7738</v>
      </c>
      <c r="L1162" s="11"/>
      <c r="M1162" s="11"/>
      <c r="N1162" s="24"/>
      <c r="P1162" s="32"/>
      <c r="T1162" s="19"/>
      <c r="U1162" s="3">
        <v>1178</v>
      </c>
      <c r="X1162" t="str">
        <f t="shared" si="74"/>
        <v/>
      </c>
      <c r="Z1162" t="str">
        <f t="shared" si="75"/>
        <v/>
      </c>
      <c r="AB1162" s="9"/>
      <c r="AC1162" t="s">
        <v>4030</v>
      </c>
      <c r="AD1162">
        <f t="shared" si="73"/>
        <v>0</v>
      </c>
      <c r="AF1162" s="3"/>
      <c r="AG1162" t="s">
        <v>1674</v>
      </c>
      <c r="AH1162" s="9" t="s">
        <v>4613</v>
      </c>
    </row>
    <row r="1163" spans="1:34" ht="10.95" customHeight="1" outlineLevel="1" x14ac:dyDescent="0.25">
      <c r="A1163" t="s">
        <v>1671</v>
      </c>
      <c r="C1163" s="3" t="s">
        <v>12988</v>
      </c>
      <c r="D1163" s="3">
        <v>1770</v>
      </c>
      <c r="E1163" s="9">
        <v>2002</v>
      </c>
      <c r="F1163" s="7" t="s">
        <v>595</v>
      </c>
      <c r="G1163" s="7" t="s">
        <v>5401</v>
      </c>
      <c r="H1163" s="8" t="s">
        <v>20979</v>
      </c>
      <c r="I1163" s="8" t="s">
        <v>11100</v>
      </c>
      <c r="J1163" s="19">
        <v>3</v>
      </c>
      <c r="K1163" s="19" t="s">
        <v>7738</v>
      </c>
      <c r="L1163" s="11"/>
      <c r="M1163" s="11"/>
      <c r="N1163" s="24"/>
      <c r="P1163" s="32"/>
      <c r="T1163" s="19"/>
      <c r="U1163" s="3">
        <v>1179</v>
      </c>
      <c r="X1163" t="str">
        <f t="shared" si="74"/>
        <v/>
      </c>
      <c r="Z1163" t="str">
        <f t="shared" si="75"/>
        <v/>
      </c>
      <c r="AB1163" s="9"/>
      <c r="AC1163" t="s">
        <v>3338</v>
      </c>
      <c r="AD1163">
        <f t="shared" si="73"/>
        <v>0</v>
      </c>
      <c r="AF1163" s="3"/>
      <c r="AG1163" t="s">
        <v>3339</v>
      </c>
      <c r="AH1163" s="9" t="s">
        <v>4925</v>
      </c>
    </row>
    <row r="1164" spans="1:34" ht="10.95" customHeight="1" outlineLevel="1" x14ac:dyDescent="0.25">
      <c r="A1164" t="s">
        <v>1671</v>
      </c>
      <c r="C1164" s="3" t="s">
        <v>12988</v>
      </c>
      <c r="D1164" s="3">
        <v>1786</v>
      </c>
      <c r="E1164" s="9">
        <v>2002</v>
      </c>
      <c r="F1164" s="7" t="s">
        <v>597</v>
      </c>
      <c r="G1164" s="7" t="s">
        <v>5401</v>
      </c>
      <c r="H1164" s="8" t="s">
        <v>1673</v>
      </c>
      <c r="I1164" s="8" t="s">
        <v>11101</v>
      </c>
      <c r="J1164" s="19">
        <v>3</v>
      </c>
      <c r="K1164" s="19" t="s">
        <v>7736</v>
      </c>
      <c r="L1164" s="11">
        <v>4.5999999999999996</v>
      </c>
      <c r="M1164" s="11"/>
      <c r="N1164" s="24"/>
      <c r="P1164" s="32"/>
      <c r="T1164" s="19"/>
      <c r="U1164" s="3">
        <v>1194</v>
      </c>
      <c r="X1164" t="str">
        <f t="shared" si="74"/>
        <v/>
      </c>
      <c r="Z1164" t="str">
        <f t="shared" si="75"/>
        <v/>
      </c>
      <c r="AB1164" s="9"/>
      <c r="AC1164" t="s">
        <v>1673</v>
      </c>
      <c r="AD1164">
        <f t="shared" si="73"/>
        <v>0</v>
      </c>
      <c r="AF1164" s="3"/>
      <c r="AG1164" t="s">
        <v>1674</v>
      </c>
      <c r="AH1164" s="9" t="s">
        <v>4613</v>
      </c>
    </row>
    <row r="1165" spans="1:34" ht="10.95" customHeight="1" outlineLevel="1" x14ac:dyDescent="0.25">
      <c r="A1165" t="s">
        <v>1671</v>
      </c>
      <c r="C1165" s="3" t="s">
        <v>12988</v>
      </c>
      <c r="D1165" s="3" t="s">
        <v>11102</v>
      </c>
      <c r="E1165" s="9">
        <v>2004</v>
      </c>
      <c r="F1165" s="7" t="s">
        <v>11103</v>
      </c>
      <c r="G1165" s="7" t="s">
        <v>5401</v>
      </c>
      <c r="H1165" s="8" t="s">
        <v>1673</v>
      </c>
      <c r="I1165" s="8" t="s">
        <v>9292</v>
      </c>
      <c r="J1165" s="19">
        <v>3</v>
      </c>
      <c r="K1165" s="19" t="s">
        <v>7738</v>
      </c>
      <c r="L1165" s="11"/>
      <c r="M1165" s="11"/>
      <c r="N1165" s="24"/>
      <c r="P1165" s="32"/>
      <c r="T1165" s="19"/>
      <c r="U1165" s="3"/>
      <c r="X1165" t="str">
        <f t="shared" si="74"/>
        <v/>
      </c>
      <c r="Z1165">
        <f t="shared" si="75"/>
        <v>1</v>
      </c>
      <c r="AA1165">
        <v>1</v>
      </c>
      <c r="AB1165" s="9"/>
      <c r="AC1165" t="s">
        <v>4932</v>
      </c>
      <c r="AD1165">
        <f t="shared" si="73"/>
        <v>0</v>
      </c>
      <c r="AF1165" s="3"/>
      <c r="AH1165" s="9"/>
    </row>
    <row r="1166" spans="1:34" ht="10.95" customHeight="1" outlineLevel="1" collapsed="1" x14ac:dyDescent="0.25">
      <c r="A1166" t="s">
        <v>1671</v>
      </c>
      <c r="C1166" s="3" t="s">
        <v>12988</v>
      </c>
      <c r="D1166" s="3">
        <v>1850</v>
      </c>
      <c r="E1166" s="9">
        <v>2005</v>
      </c>
      <c r="F1166" s="7" t="s">
        <v>3972</v>
      </c>
      <c r="G1166" s="7" t="s">
        <v>5401</v>
      </c>
      <c r="H1166" s="8" t="s">
        <v>1673</v>
      </c>
      <c r="I1166" s="8" t="s">
        <v>11104</v>
      </c>
      <c r="J1166" s="19">
        <v>1</v>
      </c>
      <c r="K1166" s="19" t="s">
        <v>7738</v>
      </c>
      <c r="L1166" s="11"/>
      <c r="M1166" s="11"/>
      <c r="N1166" s="24"/>
      <c r="P1166" s="32"/>
      <c r="T1166" s="19"/>
      <c r="U1166" s="3"/>
      <c r="X1166" t="str">
        <f t="shared" si="74"/>
        <v/>
      </c>
      <c r="Z1166" t="str">
        <f t="shared" si="75"/>
        <v/>
      </c>
      <c r="AB1166" s="9"/>
      <c r="AC1166" t="s">
        <v>1673</v>
      </c>
      <c r="AD1166">
        <f t="shared" si="73"/>
        <v>0</v>
      </c>
      <c r="AF1166" s="3"/>
      <c r="AH1166" s="9"/>
    </row>
    <row r="1167" spans="1:34" ht="10.95" customHeight="1" outlineLevel="1" x14ac:dyDescent="0.25">
      <c r="A1167" t="s">
        <v>1671</v>
      </c>
      <c r="C1167" s="3" t="s">
        <v>12988</v>
      </c>
      <c r="D1167" s="3">
        <v>1853</v>
      </c>
      <c r="E1167" s="9">
        <v>2005</v>
      </c>
      <c r="F1167" s="7" t="s">
        <v>3267</v>
      </c>
      <c r="G1167" s="7" t="s">
        <v>5401</v>
      </c>
      <c r="H1167" s="8" t="s">
        <v>20975</v>
      </c>
      <c r="I1167" s="8" t="s">
        <v>11104</v>
      </c>
      <c r="J1167" s="19">
        <v>3</v>
      </c>
      <c r="K1167" s="19" t="s">
        <v>7738</v>
      </c>
      <c r="L1167" s="11"/>
      <c r="M1167" s="11"/>
      <c r="N1167" s="24"/>
      <c r="P1167" s="32"/>
      <c r="T1167" s="19"/>
      <c r="U1167" s="3"/>
      <c r="X1167" t="str">
        <f t="shared" si="74"/>
        <v/>
      </c>
      <c r="Z1167" t="str">
        <f t="shared" si="75"/>
        <v/>
      </c>
      <c r="AB1167" s="9"/>
      <c r="AC1167" t="s">
        <v>10974</v>
      </c>
      <c r="AD1167">
        <f t="shared" si="73"/>
        <v>0</v>
      </c>
      <c r="AF1167" s="3"/>
      <c r="AH1167" s="9"/>
    </row>
    <row r="1168" spans="1:34" ht="10.95" customHeight="1" outlineLevel="1" x14ac:dyDescent="0.25">
      <c r="A1168" t="s">
        <v>1671</v>
      </c>
      <c r="C1168" s="3" t="s">
        <v>12988</v>
      </c>
      <c r="D1168" s="3">
        <v>1855</v>
      </c>
      <c r="E1168" s="9">
        <v>2005</v>
      </c>
      <c r="F1168" s="7" t="s">
        <v>3267</v>
      </c>
      <c r="G1168" s="7" t="s">
        <v>5401</v>
      </c>
      <c r="H1168" s="8" t="s">
        <v>1673</v>
      </c>
      <c r="I1168" s="8" t="s">
        <v>11104</v>
      </c>
      <c r="J1168" s="19">
        <v>3</v>
      </c>
      <c r="K1168" s="19" t="s">
        <v>7738</v>
      </c>
      <c r="L1168" s="11"/>
      <c r="M1168" s="11"/>
      <c r="N1168" s="24"/>
      <c r="P1168" s="32"/>
      <c r="T1168" s="19"/>
      <c r="U1168" s="3"/>
      <c r="X1168" t="str">
        <f t="shared" si="74"/>
        <v/>
      </c>
      <c r="Z1168" t="str">
        <f t="shared" si="75"/>
        <v/>
      </c>
      <c r="AB1168" s="9"/>
      <c r="AC1168" t="s">
        <v>4932</v>
      </c>
      <c r="AD1168">
        <f t="shared" si="73"/>
        <v>0</v>
      </c>
      <c r="AF1168" s="3"/>
      <c r="AH1168" s="9"/>
    </row>
    <row r="1169" spans="1:34" ht="10.95" customHeight="1" outlineLevel="1" x14ac:dyDescent="0.25">
      <c r="A1169" t="s">
        <v>1671</v>
      </c>
      <c r="C1169" s="3" t="s">
        <v>12988</v>
      </c>
      <c r="D1169" s="3" t="s">
        <v>11105</v>
      </c>
      <c r="E1169" s="9">
        <v>2005</v>
      </c>
      <c r="F1169" s="7" t="s">
        <v>11106</v>
      </c>
      <c r="G1169" s="7" t="s">
        <v>5401</v>
      </c>
      <c r="H1169" s="8" t="s">
        <v>20975</v>
      </c>
      <c r="I1169" s="8" t="s">
        <v>11104</v>
      </c>
      <c r="J1169" s="19">
        <v>3</v>
      </c>
      <c r="K1169" s="19" t="s">
        <v>7738</v>
      </c>
      <c r="L1169" s="11"/>
      <c r="M1169" s="11"/>
      <c r="N1169" s="24"/>
      <c r="P1169" s="32"/>
      <c r="T1169" s="19"/>
      <c r="U1169" s="3"/>
      <c r="X1169" t="str">
        <f t="shared" si="74"/>
        <v/>
      </c>
      <c r="Z1169">
        <f t="shared" si="75"/>
        <v>1</v>
      </c>
      <c r="AB1169" s="9"/>
      <c r="AC1169" t="s">
        <v>10974</v>
      </c>
      <c r="AD1169">
        <f t="shared" si="73"/>
        <v>0</v>
      </c>
      <c r="AF1169" s="3"/>
      <c r="AH1169" s="9"/>
    </row>
    <row r="1170" spans="1:34" ht="10.95" customHeight="1" outlineLevel="1" x14ac:dyDescent="0.25">
      <c r="A1170" t="s">
        <v>1671</v>
      </c>
      <c r="C1170" s="3" t="s">
        <v>12988</v>
      </c>
      <c r="D1170" s="3">
        <v>1882</v>
      </c>
      <c r="E1170" s="9">
        <v>2006</v>
      </c>
      <c r="F1170" s="7" t="s">
        <v>3267</v>
      </c>
      <c r="G1170" s="7" t="s">
        <v>5401</v>
      </c>
      <c r="H1170" s="8" t="s">
        <v>1673</v>
      </c>
      <c r="I1170" s="8" t="s">
        <v>11107</v>
      </c>
      <c r="J1170" s="19">
        <v>1</v>
      </c>
      <c r="K1170" s="19" t="s">
        <v>7738</v>
      </c>
      <c r="L1170" s="11"/>
      <c r="M1170" s="11"/>
      <c r="N1170" s="24"/>
      <c r="P1170" s="32"/>
      <c r="T1170" s="19"/>
      <c r="U1170" s="3"/>
      <c r="X1170" t="str">
        <f t="shared" si="74"/>
        <v/>
      </c>
      <c r="Z1170" t="str">
        <f t="shared" si="75"/>
        <v/>
      </c>
      <c r="AB1170" s="9"/>
      <c r="AC1170" t="s">
        <v>1673</v>
      </c>
      <c r="AD1170">
        <f t="shared" si="73"/>
        <v>0</v>
      </c>
      <c r="AF1170" s="3"/>
      <c r="AH1170" s="9"/>
    </row>
    <row r="1171" spans="1:34" ht="10.95" customHeight="1" outlineLevel="1" x14ac:dyDescent="0.25">
      <c r="A1171" t="s">
        <v>1671</v>
      </c>
      <c r="C1171" s="3" t="s">
        <v>12988</v>
      </c>
      <c r="D1171" s="3">
        <v>1924</v>
      </c>
      <c r="E1171" s="9">
        <v>2007</v>
      </c>
      <c r="F1171" s="7" t="s">
        <v>3973</v>
      </c>
      <c r="G1171" s="7" t="s">
        <v>5401</v>
      </c>
      <c r="H1171" s="8" t="s">
        <v>1673</v>
      </c>
      <c r="I1171" s="8" t="s">
        <v>20213</v>
      </c>
      <c r="J1171" s="19">
        <v>3</v>
      </c>
      <c r="K1171" s="19" t="s">
        <v>7738</v>
      </c>
      <c r="L1171" s="11"/>
      <c r="M1171" s="11"/>
      <c r="N1171" s="24"/>
      <c r="P1171" s="32"/>
      <c r="T1171" s="19"/>
      <c r="U1171" s="3"/>
      <c r="X1171" t="str">
        <f t="shared" si="74"/>
        <v/>
      </c>
      <c r="Z1171" t="str">
        <f t="shared" si="75"/>
        <v/>
      </c>
      <c r="AB1171" s="9"/>
      <c r="AC1171" t="s">
        <v>20214</v>
      </c>
      <c r="AD1171">
        <f t="shared" si="73"/>
        <v>0</v>
      </c>
      <c r="AF1171" s="3"/>
      <c r="AH1171" s="9"/>
    </row>
    <row r="1172" spans="1:34" ht="10.95" customHeight="1" outlineLevel="1" x14ac:dyDescent="0.25">
      <c r="A1172" t="s">
        <v>1671</v>
      </c>
      <c r="C1172" s="3" t="s">
        <v>12988</v>
      </c>
      <c r="D1172" s="3">
        <v>1933</v>
      </c>
      <c r="E1172" s="9">
        <v>2007</v>
      </c>
      <c r="F1172" s="7" t="s">
        <v>11109</v>
      </c>
      <c r="G1172" s="7" t="s">
        <v>5401</v>
      </c>
      <c r="H1172" s="8" t="s">
        <v>1673</v>
      </c>
      <c r="I1172" s="8" t="s">
        <v>11108</v>
      </c>
      <c r="J1172" s="19">
        <v>3</v>
      </c>
      <c r="K1172" s="19" t="s">
        <v>7738</v>
      </c>
      <c r="L1172" s="11"/>
      <c r="M1172" s="11"/>
      <c r="N1172" s="24"/>
      <c r="P1172" s="32"/>
      <c r="T1172" s="19"/>
      <c r="U1172" s="3"/>
      <c r="X1172" t="str">
        <f t="shared" si="74"/>
        <v/>
      </c>
      <c r="Z1172" t="str">
        <f t="shared" si="75"/>
        <v/>
      </c>
      <c r="AB1172" s="9"/>
      <c r="AC1172" t="s">
        <v>4932</v>
      </c>
      <c r="AD1172">
        <f t="shared" si="73"/>
        <v>0</v>
      </c>
      <c r="AF1172" s="3"/>
      <c r="AH1172" s="9"/>
    </row>
    <row r="1173" spans="1:34" ht="10.95" customHeight="1" outlineLevel="1" x14ac:dyDescent="0.25">
      <c r="A1173" t="s">
        <v>1671</v>
      </c>
      <c r="C1173" s="3" t="s">
        <v>12988</v>
      </c>
      <c r="D1173" s="3">
        <v>1955</v>
      </c>
      <c r="E1173" s="9">
        <v>2007</v>
      </c>
      <c r="F1173" s="7" t="s">
        <v>11111</v>
      </c>
      <c r="G1173" s="7" t="s">
        <v>5401</v>
      </c>
      <c r="H1173" s="8" t="s">
        <v>1515</v>
      </c>
      <c r="I1173" s="8" t="s">
        <v>11110</v>
      </c>
      <c r="J1173" s="19">
        <v>3</v>
      </c>
      <c r="K1173" s="19" t="s">
        <v>7738</v>
      </c>
      <c r="L1173" s="11"/>
      <c r="M1173" s="11"/>
      <c r="N1173" s="24"/>
      <c r="P1173" s="32"/>
      <c r="T1173" s="19"/>
      <c r="U1173" s="3"/>
      <c r="X1173" t="str">
        <f t="shared" si="74"/>
        <v/>
      </c>
      <c r="Z1173" t="str">
        <f t="shared" si="75"/>
        <v/>
      </c>
      <c r="AB1173" s="9"/>
      <c r="AC1173" t="s">
        <v>1515</v>
      </c>
      <c r="AD1173">
        <f t="shared" si="73"/>
        <v>0</v>
      </c>
      <c r="AF1173" s="3"/>
      <c r="AH1173" s="9"/>
    </row>
    <row r="1174" spans="1:34" ht="10.95" customHeight="1" outlineLevel="1" x14ac:dyDescent="0.25">
      <c r="A1174" t="s">
        <v>1671</v>
      </c>
      <c r="C1174" s="3" t="s">
        <v>12988</v>
      </c>
      <c r="D1174" s="3">
        <v>1968</v>
      </c>
      <c r="E1174" s="9">
        <v>2007</v>
      </c>
      <c r="F1174" s="7" t="s">
        <v>3972</v>
      </c>
      <c r="G1174" s="7" t="s">
        <v>5401</v>
      </c>
      <c r="H1174" s="8" t="s">
        <v>11113</v>
      </c>
      <c r="I1174" s="8" t="s">
        <v>11112</v>
      </c>
      <c r="J1174" s="19">
        <v>5</v>
      </c>
      <c r="K1174" s="19" t="s">
        <v>7738</v>
      </c>
      <c r="L1174" s="11"/>
      <c r="M1174" s="11"/>
      <c r="N1174" s="24"/>
      <c r="P1174" s="32"/>
      <c r="T1174" s="19"/>
      <c r="U1174" s="3"/>
      <c r="X1174" t="str">
        <f t="shared" si="74"/>
        <v/>
      </c>
      <c r="Z1174" t="str">
        <f t="shared" si="75"/>
        <v/>
      </c>
      <c r="AB1174" s="9"/>
      <c r="AC1174" t="s">
        <v>11113</v>
      </c>
      <c r="AD1174">
        <f t="shared" si="73"/>
        <v>0</v>
      </c>
      <c r="AF1174" s="3"/>
      <c r="AH1174" s="9"/>
    </row>
    <row r="1175" spans="1:34" ht="10.95" customHeight="1" outlineLevel="1" x14ac:dyDescent="0.25">
      <c r="A1175" t="s">
        <v>1671</v>
      </c>
      <c r="C1175" s="3" t="s">
        <v>12988</v>
      </c>
      <c r="D1175" s="3">
        <v>1969</v>
      </c>
      <c r="E1175" s="9">
        <v>2007</v>
      </c>
      <c r="F1175" s="7" t="s">
        <v>11111</v>
      </c>
      <c r="G1175" s="7" t="s">
        <v>5401</v>
      </c>
      <c r="H1175" s="8" t="s">
        <v>11113</v>
      </c>
      <c r="I1175" s="8" t="s">
        <v>11112</v>
      </c>
      <c r="J1175" s="19">
        <v>5</v>
      </c>
      <c r="K1175" s="19" t="s">
        <v>7738</v>
      </c>
      <c r="L1175" s="11"/>
      <c r="M1175" s="11"/>
      <c r="N1175" s="24"/>
      <c r="P1175" s="32"/>
      <c r="T1175" s="19"/>
      <c r="U1175" s="3"/>
      <c r="X1175" t="str">
        <f t="shared" si="74"/>
        <v/>
      </c>
      <c r="Z1175" t="str">
        <f t="shared" si="75"/>
        <v/>
      </c>
      <c r="AB1175" s="9"/>
      <c r="AC1175" t="s">
        <v>11113</v>
      </c>
      <c r="AD1175">
        <f t="shared" si="73"/>
        <v>0</v>
      </c>
      <c r="AF1175" s="3"/>
      <c r="AH1175" s="9"/>
    </row>
    <row r="1176" spans="1:34" ht="10.95" customHeight="1" outlineLevel="1" x14ac:dyDescent="0.25">
      <c r="A1176" t="s">
        <v>1671</v>
      </c>
      <c r="C1176" s="3" t="s">
        <v>12988</v>
      </c>
      <c r="D1176" s="3">
        <v>1970</v>
      </c>
      <c r="E1176" s="9">
        <v>2007</v>
      </c>
      <c r="F1176" s="7" t="s">
        <v>595</v>
      </c>
      <c r="G1176" s="7" t="s">
        <v>5401</v>
      </c>
      <c r="H1176" s="8" t="s">
        <v>4030</v>
      </c>
      <c r="I1176" s="8" t="s">
        <v>11114</v>
      </c>
      <c r="J1176" s="19">
        <v>3</v>
      </c>
      <c r="K1176" s="19" t="s">
        <v>7738</v>
      </c>
      <c r="L1176" s="11"/>
      <c r="M1176" s="11"/>
      <c r="N1176" s="24"/>
      <c r="P1176" s="32"/>
      <c r="T1176" s="19"/>
      <c r="U1176" s="3"/>
      <c r="X1176" t="str">
        <f t="shared" si="74"/>
        <v/>
      </c>
      <c r="Z1176" t="str">
        <f t="shared" si="75"/>
        <v/>
      </c>
      <c r="AB1176" s="9"/>
      <c r="AC1176" t="s">
        <v>11115</v>
      </c>
      <c r="AD1176">
        <f t="shared" si="73"/>
        <v>0</v>
      </c>
      <c r="AF1176" s="3"/>
      <c r="AH1176" s="9"/>
    </row>
    <row r="1177" spans="1:34" ht="10.95" customHeight="1" outlineLevel="1" x14ac:dyDescent="0.25">
      <c r="A1177" t="s">
        <v>1671</v>
      </c>
      <c r="C1177" s="3" t="s">
        <v>12988</v>
      </c>
      <c r="D1177" s="3">
        <v>1971</v>
      </c>
      <c r="E1177" s="9">
        <v>2007</v>
      </c>
      <c r="F1177" s="7" t="s">
        <v>11117</v>
      </c>
      <c r="G1177" s="7" t="s">
        <v>5401</v>
      </c>
      <c r="H1177" s="8" t="s">
        <v>4030</v>
      </c>
      <c r="I1177" s="8" t="s">
        <v>11114</v>
      </c>
      <c r="J1177" s="19">
        <v>1</v>
      </c>
      <c r="K1177" s="19" t="s">
        <v>7738</v>
      </c>
      <c r="L1177" s="11"/>
      <c r="M1177" s="11"/>
      <c r="N1177" s="24"/>
      <c r="P1177" s="32"/>
      <c r="T1177" s="19"/>
      <c r="U1177" s="3"/>
      <c r="X1177" t="str">
        <f t="shared" si="74"/>
        <v/>
      </c>
      <c r="Z1177" t="str">
        <f t="shared" si="75"/>
        <v/>
      </c>
      <c r="AB1177" s="9"/>
      <c r="AC1177" t="s">
        <v>11115</v>
      </c>
      <c r="AD1177">
        <f t="shared" ref="AD1177:AD1219" si="76">COUNTIF(H1177,"*Fuji*")</f>
        <v>0</v>
      </c>
      <c r="AF1177" s="3"/>
      <c r="AH1177" s="9"/>
    </row>
    <row r="1178" spans="1:34" ht="10.95" customHeight="1" outlineLevel="1" x14ac:dyDescent="0.25">
      <c r="A1178" t="s">
        <v>1671</v>
      </c>
      <c r="C1178" s="3" t="s">
        <v>12988</v>
      </c>
      <c r="D1178" s="3">
        <v>1972</v>
      </c>
      <c r="E1178" s="9">
        <v>2007</v>
      </c>
      <c r="F1178" s="7" t="s">
        <v>11118</v>
      </c>
      <c r="G1178" s="7" t="s">
        <v>5401</v>
      </c>
      <c r="H1178" s="8" t="s">
        <v>1673</v>
      </c>
      <c r="I1178" s="8" t="s">
        <v>11116</v>
      </c>
      <c r="J1178" s="19">
        <v>3</v>
      </c>
      <c r="K1178" s="19" t="s">
        <v>7738</v>
      </c>
      <c r="L1178" s="11"/>
      <c r="M1178" s="11"/>
      <c r="N1178" s="24"/>
      <c r="P1178" s="32"/>
      <c r="T1178" s="19"/>
      <c r="U1178" s="3"/>
      <c r="X1178" t="str">
        <f t="shared" si="74"/>
        <v/>
      </c>
      <c r="Z1178" t="str">
        <f t="shared" si="75"/>
        <v/>
      </c>
      <c r="AB1178" s="9"/>
      <c r="AC1178" t="s">
        <v>1673</v>
      </c>
      <c r="AD1178">
        <f t="shared" si="76"/>
        <v>0</v>
      </c>
      <c r="AF1178" s="3"/>
      <c r="AH1178" s="9"/>
    </row>
    <row r="1179" spans="1:34" ht="10.95" customHeight="1" outlineLevel="1" x14ac:dyDescent="0.25">
      <c r="A1179" t="s">
        <v>1671</v>
      </c>
      <c r="C1179" s="3" t="s">
        <v>12988</v>
      </c>
      <c r="D1179" s="3">
        <v>1973</v>
      </c>
      <c r="E1179" s="9">
        <v>2007</v>
      </c>
      <c r="F1179" s="7" t="s">
        <v>6107</v>
      </c>
      <c r="G1179" s="7" t="s">
        <v>5401</v>
      </c>
      <c r="H1179" s="8" t="s">
        <v>1673</v>
      </c>
      <c r="I1179" s="8" t="s">
        <v>11116</v>
      </c>
      <c r="J1179" s="19">
        <v>2</v>
      </c>
      <c r="K1179" s="19" t="s">
        <v>7738</v>
      </c>
      <c r="L1179" s="11"/>
      <c r="M1179" s="11"/>
      <c r="N1179" s="24"/>
      <c r="P1179" s="32"/>
      <c r="T1179" s="19"/>
      <c r="U1179" s="3"/>
      <c r="X1179" t="str">
        <f t="shared" si="74"/>
        <v/>
      </c>
      <c r="Z1179" t="str">
        <f t="shared" si="75"/>
        <v/>
      </c>
      <c r="AB1179" s="9"/>
      <c r="AC1179" t="s">
        <v>1673</v>
      </c>
      <c r="AD1179">
        <f t="shared" si="76"/>
        <v>0</v>
      </c>
      <c r="AF1179" s="3"/>
      <c r="AH1179" s="9"/>
    </row>
    <row r="1180" spans="1:34" ht="10.95" customHeight="1" outlineLevel="1" x14ac:dyDescent="0.25">
      <c r="A1180" t="s">
        <v>1671</v>
      </c>
      <c r="C1180" s="3" t="s">
        <v>12988</v>
      </c>
      <c r="D1180" s="3">
        <v>1974</v>
      </c>
      <c r="E1180" s="9">
        <v>2007</v>
      </c>
      <c r="F1180" s="7" t="s">
        <v>11111</v>
      </c>
      <c r="G1180" s="7" t="s">
        <v>5401</v>
      </c>
      <c r="H1180" s="8" t="s">
        <v>1673</v>
      </c>
      <c r="I1180" s="8" t="s">
        <v>11121</v>
      </c>
      <c r="J1180" s="19">
        <v>5</v>
      </c>
      <c r="K1180" s="19" t="s">
        <v>7738</v>
      </c>
      <c r="L1180" s="11"/>
      <c r="M1180" s="11"/>
      <c r="N1180" s="24"/>
      <c r="P1180" s="32"/>
      <c r="T1180" s="19"/>
      <c r="U1180" s="3"/>
      <c r="X1180" t="str">
        <f t="shared" si="74"/>
        <v/>
      </c>
      <c r="Z1180" t="str">
        <f t="shared" si="75"/>
        <v/>
      </c>
      <c r="AB1180" s="9"/>
      <c r="AC1180" t="s">
        <v>1673</v>
      </c>
      <c r="AD1180">
        <f t="shared" si="76"/>
        <v>0</v>
      </c>
      <c r="AF1180" s="3"/>
      <c r="AH1180" s="9"/>
    </row>
    <row r="1181" spans="1:34" ht="10.95" customHeight="1" outlineLevel="1" x14ac:dyDescent="0.25">
      <c r="A1181" t="s">
        <v>1671</v>
      </c>
      <c r="C1181" s="3" t="s">
        <v>12988</v>
      </c>
      <c r="D1181" s="3">
        <v>1975</v>
      </c>
      <c r="E1181" s="9">
        <v>2007</v>
      </c>
      <c r="F1181" s="7" t="s">
        <v>11109</v>
      </c>
      <c r="G1181" s="7" t="s">
        <v>5401</v>
      </c>
      <c r="H1181" s="8" t="s">
        <v>1673</v>
      </c>
      <c r="I1181" s="8" t="s">
        <v>11121</v>
      </c>
      <c r="J1181" s="19">
        <v>5</v>
      </c>
      <c r="K1181" s="19" t="s">
        <v>7738</v>
      </c>
      <c r="L1181" s="11"/>
      <c r="M1181" s="11"/>
      <c r="N1181" s="24"/>
      <c r="P1181" s="32"/>
      <c r="T1181" s="19"/>
      <c r="U1181" s="3"/>
      <c r="X1181" t="str">
        <f t="shared" si="74"/>
        <v/>
      </c>
      <c r="Z1181" t="str">
        <f t="shared" si="75"/>
        <v/>
      </c>
      <c r="AB1181" s="9"/>
      <c r="AC1181" t="s">
        <v>1673</v>
      </c>
      <c r="AD1181">
        <f t="shared" si="76"/>
        <v>0</v>
      </c>
      <c r="AF1181" s="3"/>
      <c r="AH1181" s="9"/>
    </row>
    <row r="1182" spans="1:34" ht="10.95" customHeight="1" outlineLevel="1" x14ac:dyDescent="0.25">
      <c r="A1182" t="s">
        <v>1671</v>
      </c>
      <c r="C1182" s="3" t="s">
        <v>12988</v>
      </c>
      <c r="D1182" s="3">
        <v>1976</v>
      </c>
      <c r="E1182" s="9">
        <v>2007</v>
      </c>
      <c r="F1182" s="7" t="s">
        <v>11119</v>
      </c>
      <c r="G1182" s="7" t="s">
        <v>5401</v>
      </c>
      <c r="H1182" s="8" t="s">
        <v>1515</v>
      </c>
      <c r="I1182" s="8" t="s">
        <v>11122</v>
      </c>
      <c r="J1182" s="19">
        <v>5</v>
      </c>
      <c r="K1182" s="19" t="s">
        <v>7738</v>
      </c>
      <c r="L1182" s="11"/>
      <c r="M1182" s="11"/>
      <c r="N1182" s="24"/>
      <c r="P1182" s="32"/>
      <c r="T1182" s="19"/>
      <c r="U1182" s="3"/>
      <c r="X1182" t="str">
        <f t="shared" si="74"/>
        <v/>
      </c>
      <c r="Z1182" t="str">
        <f t="shared" si="75"/>
        <v/>
      </c>
      <c r="AB1182" s="9"/>
      <c r="AC1182" t="s">
        <v>1515</v>
      </c>
      <c r="AD1182">
        <f t="shared" si="76"/>
        <v>0</v>
      </c>
      <c r="AF1182" s="3"/>
      <c r="AH1182" s="9"/>
    </row>
    <row r="1183" spans="1:34" ht="10.95" customHeight="1" outlineLevel="1" x14ac:dyDescent="0.25">
      <c r="A1183" t="s">
        <v>1671</v>
      </c>
      <c r="C1183" s="3" t="s">
        <v>12988</v>
      </c>
      <c r="D1183" s="3">
        <v>1977</v>
      </c>
      <c r="E1183" s="9">
        <v>2007</v>
      </c>
      <c r="F1183" s="7" t="s">
        <v>585</v>
      </c>
      <c r="G1183" s="7" t="s">
        <v>5401</v>
      </c>
      <c r="H1183" s="8" t="s">
        <v>1515</v>
      </c>
      <c r="I1183" s="8" t="s">
        <v>11122</v>
      </c>
      <c r="J1183" s="19">
        <v>5</v>
      </c>
      <c r="K1183" s="19" t="s">
        <v>7738</v>
      </c>
      <c r="L1183" s="11"/>
      <c r="M1183" s="11"/>
      <c r="N1183" s="24"/>
      <c r="P1183" s="32"/>
      <c r="T1183" s="19"/>
      <c r="U1183" s="3"/>
      <c r="X1183" t="str">
        <f t="shared" si="74"/>
        <v/>
      </c>
      <c r="Z1183" t="str">
        <f t="shared" si="75"/>
        <v/>
      </c>
      <c r="AB1183" s="9"/>
      <c r="AC1183" t="s">
        <v>1515</v>
      </c>
      <c r="AD1183">
        <f t="shared" si="76"/>
        <v>0</v>
      </c>
      <c r="AF1183" s="3"/>
      <c r="AH1183" s="9"/>
    </row>
    <row r="1184" spans="1:34" ht="10.95" customHeight="1" outlineLevel="1" x14ac:dyDescent="0.25">
      <c r="A1184" t="s">
        <v>1671</v>
      </c>
      <c r="C1184" s="3" t="s">
        <v>12988</v>
      </c>
      <c r="D1184" s="3">
        <v>1978</v>
      </c>
      <c r="E1184" s="9">
        <v>2007</v>
      </c>
      <c r="F1184" s="7" t="s">
        <v>11120</v>
      </c>
      <c r="G1184" s="7" t="s">
        <v>5401</v>
      </c>
      <c r="H1184" s="8" t="s">
        <v>11124</v>
      </c>
      <c r="I1184" s="8" t="s">
        <v>11123</v>
      </c>
      <c r="J1184" s="19">
        <v>5</v>
      </c>
      <c r="K1184" s="19" t="s">
        <v>7738</v>
      </c>
      <c r="L1184" s="11"/>
      <c r="M1184" s="11"/>
      <c r="N1184" s="24"/>
      <c r="P1184" s="32"/>
      <c r="T1184" s="19"/>
      <c r="U1184" s="3"/>
      <c r="X1184" t="str">
        <f t="shared" si="74"/>
        <v/>
      </c>
      <c r="Z1184" t="str">
        <f t="shared" si="75"/>
        <v/>
      </c>
      <c r="AB1184" s="9"/>
      <c r="AC1184" t="s">
        <v>11124</v>
      </c>
      <c r="AD1184">
        <f t="shared" si="76"/>
        <v>0</v>
      </c>
      <c r="AF1184" s="3"/>
      <c r="AH1184" s="9"/>
    </row>
    <row r="1185" spans="1:34" ht="10.95" customHeight="1" outlineLevel="1" x14ac:dyDescent="0.25">
      <c r="A1185" t="s">
        <v>1671</v>
      </c>
      <c r="C1185" s="3" t="s">
        <v>12988</v>
      </c>
      <c r="D1185" s="3">
        <v>1979</v>
      </c>
      <c r="E1185" s="9">
        <v>2007</v>
      </c>
      <c r="F1185" s="7" t="s">
        <v>588</v>
      </c>
      <c r="G1185" s="7" t="s">
        <v>5401</v>
      </c>
      <c r="H1185" s="8" t="s">
        <v>11125</v>
      </c>
      <c r="I1185" s="8" t="s">
        <v>11123</v>
      </c>
      <c r="J1185" s="19">
        <v>5</v>
      </c>
      <c r="K1185" s="19" t="s">
        <v>7738</v>
      </c>
      <c r="L1185" s="11"/>
      <c r="M1185" s="11"/>
      <c r="N1185" s="24"/>
      <c r="P1185" s="32"/>
      <c r="T1185" s="19"/>
      <c r="U1185" s="3"/>
      <c r="X1185" t="str">
        <f t="shared" si="74"/>
        <v/>
      </c>
      <c r="Z1185" t="str">
        <f t="shared" si="75"/>
        <v/>
      </c>
      <c r="AB1185" s="9"/>
      <c r="AC1185" t="s">
        <v>11125</v>
      </c>
      <c r="AD1185">
        <f t="shared" si="76"/>
        <v>0</v>
      </c>
      <c r="AF1185" s="3"/>
      <c r="AH1185" s="9"/>
    </row>
    <row r="1186" spans="1:34" ht="10.95" customHeight="1" outlineLevel="1" x14ac:dyDescent="0.25">
      <c r="A1186" t="s">
        <v>1671</v>
      </c>
      <c r="C1186" s="3" t="s">
        <v>12988</v>
      </c>
      <c r="D1186" s="3">
        <v>1996</v>
      </c>
      <c r="E1186" s="9">
        <v>2008</v>
      </c>
      <c r="F1186" s="7" t="s">
        <v>597</v>
      </c>
      <c r="G1186" s="7" t="s">
        <v>5401</v>
      </c>
      <c r="H1186" s="8" t="s">
        <v>1515</v>
      </c>
      <c r="I1186" s="8" t="s">
        <v>11126</v>
      </c>
      <c r="J1186" s="19">
        <v>1</v>
      </c>
      <c r="K1186" s="19" t="s">
        <v>7738</v>
      </c>
      <c r="L1186" s="11"/>
      <c r="M1186" s="11"/>
      <c r="N1186" s="24"/>
      <c r="P1186" s="32"/>
      <c r="T1186" s="19"/>
      <c r="U1186" s="3"/>
      <c r="X1186" t="str">
        <f t="shared" si="74"/>
        <v/>
      </c>
      <c r="Z1186" t="str">
        <f t="shared" si="75"/>
        <v/>
      </c>
      <c r="AB1186" s="9"/>
      <c r="AC1186" t="s">
        <v>1515</v>
      </c>
      <c r="AD1186">
        <f t="shared" si="76"/>
        <v>0</v>
      </c>
      <c r="AF1186" s="3"/>
      <c r="AH1186" s="9"/>
    </row>
    <row r="1187" spans="1:34" ht="10.95" customHeight="1" outlineLevel="1" x14ac:dyDescent="0.25">
      <c r="A1187" t="s">
        <v>1671</v>
      </c>
      <c r="C1187" s="3" t="s">
        <v>12988</v>
      </c>
      <c r="D1187" s="3">
        <v>2016</v>
      </c>
      <c r="E1187" s="9">
        <v>2009</v>
      </c>
      <c r="F1187" s="7" t="s">
        <v>595</v>
      </c>
      <c r="G1187" s="7" t="s">
        <v>5401</v>
      </c>
      <c r="H1187" s="8" t="s">
        <v>1515</v>
      </c>
      <c r="I1187" s="8" t="s">
        <v>11127</v>
      </c>
      <c r="J1187" s="19">
        <v>3</v>
      </c>
      <c r="K1187" s="19" t="s">
        <v>7738</v>
      </c>
      <c r="L1187" s="11"/>
      <c r="M1187" s="11"/>
      <c r="N1187" s="24"/>
      <c r="P1187" s="32"/>
      <c r="T1187" s="19"/>
      <c r="U1187" s="3"/>
      <c r="X1187" t="str">
        <f t="shared" si="74"/>
        <v/>
      </c>
      <c r="Z1187" t="str">
        <f t="shared" si="75"/>
        <v/>
      </c>
      <c r="AB1187" s="9"/>
      <c r="AC1187" t="s">
        <v>1515</v>
      </c>
      <c r="AD1187">
        <f t="shared" si="76"/>
        <v>0</v>
      </c>
      <c r="AF1187" s="3"/>
      <c r="AH1187" s="9"/>
    </row>
    <row r="1188" spans="1:34" ht="10.95" customHeight="1" outlineLevel="1" x14ac:dyDescent="0.25">
      <c r="A1188" t="s">
        <v>1671</v>
      </c>
      <c r="C1188" s="3" t="s">
        <v>12988</v>
      </c>
      <c r="D1188" s="3">
        <v>2023</v>
      </c>
      <c r="E1188" s="9">
        <v>2009</v>
      </c>
      <c r="F1188" s="7" t="s">
        <v>3972</v>
      </c>
      <c r="G1188" s="7" t="s">
        <v>5401</v>
      </c>
      <c r="H1188" s="8" t="s">
        <v>1515</v>
      </c>
      <c r="I1188" s="8" t="s">
        <v>11128</v>
      </c>
      <c r="J1188" s="19">
        <v>3</v>
      </c>
      <c r="K1188" s="19" t="s">
        <v>7738</v>
      </c>
      <c r="L1188" s="11"/>
      <c r="M1188" s="11"/>
      <c r="N1188" s="24"/>
      <c r="P1188" s="32"/>
      <c r="T1188" s="19"/>
      <c r="U1188" s="3"/>
      <c r="X1188" t="str">
        <f t="shared" si="74"/>
        <v/>
      </c>
      <c r="Z1188" t="str">
        <f t="shared" si="75"/>
        <v/>
      </c>
      <c r="AB1188" s="9"/>
      <c r="AC1188" t="s">
        <v>1515</v>
      </c>
      <c r="AD1188">
        <f t="shared" si="76"/>
        <v>0</v>
      </c>
      <c r="AF1188" s="3"/>
      <c r="AH1188" s="9"/>
    </row>
    <row r="1189" spans="1:34" ht="10.95" customHeight="1" outlineLevel="1" x14ac:dyDescent="0.25">
      <c r="A1189" t="s">
        <v>1671</v>
      </c>
      <c r="C1189" s="3" t="s">
        <v>12988</v>
      </c>
      <c r="D1189" s="3">
        <v>2024</v>
      </c>
      <c r="E1189" s="9">
        <v>2009</v>
      </c>
      <c r="F1189" s="7" t="s">
        <v>11120</v>
      </c>
      <c r="G1189" s="7" t="s">
        <v>5401</v>
      </c>
      <c r="H1189" s="8" t="s">
        <v>11124</v>
      </c>
      <c r="I1189" s="8" t="s">
        <v>11129</v>
      </c>
      <c r="J1189" s="19">
        <v>5</v>
      </c>
      <c r="K1189" s="19" t="s">
        <v>7738</v>
      </c>
      <c r="L1189" s="11"/>
      <c r="M1189" s="11"/>
      <c r="N1189" s="24"/>
      <c r="P1189" s="32"/>
      <c r="T1189" s="19"/>
      <c r="U1189" s="3"/>
      <c r="X1189" t="str">
        <f t="shared" si="74"/>
        <v/>
      </c>
      <c r="Z1189" t="str">
        <f t="shared" si="75"/>
        <v/>
      </c>
      <c r="AB1189" s="9"/>
      <c r="AC1189" t="s">
        <v>11124</v>
      </c>
      <c r="AD1189">
        <f t="shared" si="76"/>
        <v>0</v>
      </c>
      <c r="AF1189" s="3"/>
      <c r="AH1189" s="9"/>
    </row>
    <row r="1190" spans="1:34" ht="10.95" customHeight="1" outlineLevel="1" x14ac:dyDescent="0.25">
      <c r="A1190" t="s">
        <v>1671</v>
      </c>
      <c r="C1190" s="3" t="s">
        <v>12988</v>
      </c>
      <c r="D1190" s="3">
        <v>2038</v>
      </c>
      <c r="E1190" s="9">
        <v>2010</v>
      </c>
      <c r="F1190" s="7" t="s">
        <v>595</v>
      </c>
      <c r="G1190" s="7" t="s">
        <v>5401</v>
      </c>
      <c r="H1190" s="8" t="s">
        <v>20980</v>
      </c>
      <c r="I1190" s="8" t="s">
        <v>11131</v>
      </c>
      <c r="J1190" s="19">
        <v>3</v>
      </c>
      <c r="K1190" s="19" t="s">
        <v>7738</v>
      </c>
      <c r="L1190" s="11"/>
      <c r="M1190" s="11"/>
      <c r="N1190" s="24"/>
      <c r="P1190" s="32"/>
      <c r="T1190" s="19"/>
      <c r="U1190" s="3"/>
      <c r="X1190" t="str">
        <f t="shared" si="74"/>
        <v/>
      </c>
      <c r="Z1190" t="str">
        <f t="shared" si="75"/>
        <v/>
      </c>
      <c r="AB1190" s="9"/>
      <c r="AC1190" t="s">
        <v>11130</v>
      </c>
      <c r="AD1190">
        <f t="shared" si="76"/>
        <v>0</v>
      </c>
      <c r="AF1190" s="3"/>
      <c r="AH1190" s="9"/>
    </row>
    <row r="1191" spans="1:34" ht="10.95" customHeight="1" outlineLevel="1" x14ac:dyDescent="0.25">
      <c r="A1191" t="s">
        <v>1671</v>
      </c>
      <c r="C1191" s="3" t="s">
        <v>12988</v>
      </c>
      <c r="D1191" s="3">
        <v>2039</v>
      </c>
      <c r="E1191" s="9">
        <v>2010</v>
      </c>
      <c r="F1191" s="7" t="s">
        <v>11119</v>
      </c>
      <c r="G1191" s="7" t="s">
        <v>5401</v>
      </c>
      <c r="H1191" s="8" t="s">
        <v>20980</v>
      </c>
      <c r="I1191" s="8" t="s">
        <v>11131</v>
      </c>
      <c r="J1191" s="19">
        <v>3</v>
      </c>
      <c r="K1191" s="19" t="s">
        <v>7738</v>
      </c>
      <c r="L1191" s="11"/>
      <c r="M1191" s="11"/>
      <c r="N1191" s="24"/>
      <c r="P1191" s="32"/>
      <c r="T1191" s="19"/>
      <c r="U1191" s="3"/>
      <c r="X1191" t="str">
        <f t="shared" si="74"/>
        <v/>
      </c>
      <c r="Z1191" t="str">
        <f t="shared" si="75"/>
        <v/>
      </c>
      <c r="AB1191" s="9"/>
      <c r="AC1191" t="s">
        <v>11130</v>
      </c>
      <c r="AD1191">
        <f t="shared" si="76"/>
        <v>0</v>
      </c>
      <c r="AF1191" s="3"/>
      <c r="AH1191" s="9"/>
    </row>
    <row r="1192" spans="1:34" ht="10.95" customHeight="1" outlineLevel="1" x14ac:dyDescent="0.25">
      <c r="A1192" t="s">
        <v>1671</v>
      </c>
      <c r="C1192" s="3" t="s">
        <v>12988</v>
      </c>
      <c r="D1192" s="3">
        <v>2059</v>
      </c>
      <c r="E1192" s="9">
        <v>2010</v>
      </c>
      <c r="F1192" s="7" t="s">
        <v>11133</v>
      </c>
      <c r="G1192" s="7" t="s">
        <v>5401</v>
      </c>
      <c r="H1192" s="8" t="s">
        <v>1673</v>
      </c>
      <c r="I1192" s="8" t="s">
        <v>11132</v>
      </c>
      <c r="J1192" s="19">
        <v>3</v>
      </c>
      <c r="K1192" s="19" t="s">
        <v>7738</v>
      </c>
      <c r="L1192" s="11"/>
      <c r="M1192" s="11"/>
      <c r="N1192" s="24"/>
      <c r="P1192" s="32"/>
      <c r="T1192" s="19"/>
      <c r="U1192" s="3"/>
      <c r="X1192" t="str">
        <f t="shared" si="74"/>
        <v/>
      </c>
      <c r="Z1192" t="str">
        <f t="shared" si="75"/>
        <v/>
      </c>
      <c r="AB1192" s="9"/>
      <c r="AC1192" t="s">
        <v>1673</v>
      </c>
      <c r="AD1192">
        <f t="shared" si="76"/>
        <v>0</v>
      </c>
      <c r="AF1192" s="3"/>
      <c r="AH1192" s="9"/>
    </row>
    <row r="1193" spans="1:34" ht="10.95" customHeight="1" outlineLevel="1" x14ac:dyDescent="0.25">
      <c r="A1193" t="s">
        <v>1671</v>
      </c>
      <c r="C1193" s="3" t="s">
        <v>12988</v>
      </c>
      <c r="D1193" s="3">
        <v>2129</v>
      </c>
      <c r="E1193" s="9">
        <v>2012</v>
      </c>
      <c r="F1193" s="7" t="s">
        <v>3970</v>
      </c>
      <c r="G1193" s="7" t="s">
        <v>5401</v>
      </c>
      <c r="H1193" s="8" t="s">
        <v>9233</v>
      </c>
      <c r="I1193" s="8" t="s">
        <v>7560</v>
      </c>
      <c r="J1193" s="19">
        <v>7</v>
      </c>
      <c r="K1193" s="19" t="s">
        <v>7738</v>
      </c>
      <c r="L1193" s="11"/>
      <c r="M1193" s="11"/>
      <c r="N1193" s="24"/>
      <c r="P1193" s="32"/>
      <c r="T1193" s="19"/>
      <c r="U1193" s="3"/>
      <c r="X1193" t="str">
        <f t="shared" si="74"/>
        <v/>
      </c>
      <c r="Z1193" t="str">
        <f t="shared" si="75"/>
        <v/>
      </c>
      <c r="AB1193" s="9"/>
      <c r="AC1193" t="s">
        <v>9233</v>
      </c>
      <c r="AD1193">
        <f t="shared" si="76"/>
        <v>0</v>
      </c>
      <c r="AF1193" s="3"/>
      <c r="AH1193" s="9"/>
    </row>
    <row r="1194" spans="1:34" ht="10.95" customHeight="1" outlineLevel="1" x14ac:dyDescent="0.25">
      <c r="A1194" t="s">
        <v>1671</v>
      </c>
      <c r="C1194" s="3" t="s">
        <v>12988</v>
      </c>
      <c r="D1194" s="3">
        <v>2130</v>
      </c>
      <c r="E1194" s="9">
        <v>2012</v>
      </c>
      <c r="F1194" s="7" t="s">
        <v>4783</v>
      </c>
      <c r="G1194" s="7" t="s">
        <v>5401</v>
      </c>
      <c r="H1194" s="8" t="s">
        <v>9233</v>
      </c>
      <c r="I1194" s="8" t="s">
        <v>7560</v>
      </c>
      <c r="J1194" s="19">
        <v>7</v>
      </c>
      <c r="K1194" s="19" t="s">
        <v>7738</v>
      </c>
      <c r="L1194" s="11"/>
      <c r="M1194" s="11"/>
      <c r="N1194" s="24"/>
      <c r="P1194" s="32"/>
      <c r="T1194" s="19"/>
      <c r="U1194" s="3"/>
      <c r="X1194" t="str">
        <f t="shared" si="74"/>
        <v/>
      </c>
      <c r="Z1194" t="str">
        <f t="shared" si="75"/>
        <v/>
      </c>
      <c r="AB1194" s="9"/>
      <c r="AC1194" t="s">
        <v>9233</v>
      </c>
      <c r="AD1194">
        <f t="shared" si="76"/>
        <v>0</v>
      </c>
      <c r="AF1194" s="3"/>
      <c r="AH1194" s="9"/>
    </row>
    <row r="1195" spans="1:34" ht="10.95" customHeight="1" outlineLevel="1" x14ac:dyDescent="0.25">
      <c r="A1195" t="s">
        <v>1671</v>
      </c>
      <c r="C1195" s="3" t="s">
        <v>12988</v>
      </c>
      <c r="D1195" s="3">
        <v>2131</v>
      </c>
      <c r="E1195" s="9">
        <v>2012</v>
      </c>
      <c r="F1195" s="7" t="s">
        <v>3972</v>
      </c>
      <c r="G1195" s="7" t="s">
        <v>5401</v>
      </c>
      <c r="H1195" s="8" t="s">
        <v>9233</v>
      </c>
      <c r="I1195" s="8" t="s">
        <v>7560</v>
      </c>
      <c r="J1195" s="19">
        <v>7</v>
      </c>
      <c r="K1195" s="19" t="s">
        <v>7738</v>
      </c>
      <c r="L1195" s="11"/>
      <c r="M1195" s="11"/>
      <c r="N1195" s="24"/>
      <c r="P1195" s="32"/>
      <c r="T1195" s="19"/>
      <c r="U1195" s="3"/>
      <c r="X1195" t="str">
        <f t="shared" si="74"/>
        <v/>
      </c>
      <c r="Z1195" t="str">
        <f t="shared" si="75"/>
        <v/>
      </c>
      <c r="AB1195" s="9"/>
      <c r="AC1195" t="s">
        <v>9233</v>
      </c>
      <c r="AD1195">
        <f t="shared" si="76"/>
        <v>0</v>
      </c>
      <c r="AF1195" s="3"/>
      <c r="AH1195" s="9"/>
    </row>
    <row r="1196" spans="1:34" ht="10.95" customHeight="1" outlineLevel="1" collapsed="1" x14ac:dyDescent="0.25">
      <c r="A1196" t="s">
        <v>1671</v>
      </c>
      <c r="C1196" s="3" t="s">
        <v>12988</v>
      </c>
      <c r="D1196" s="3">
        <v>2132</v>
      </c>
      <c r="E1196" s="9">
        <v>2012</v>
      </c>
      <c r="F1196" s="7" t="s">
        <v>11134</v>
      </c>
      <c r="G1196" s="7" t="s">
        <v>5401</v>
      </c>
      <c r="H1196" s="8" t="s">
        <v>9233</v>
      </c>
      <c r="I1196" s="8" t="s">
        <v>7560</v>
      </c>
      <c r="J1196" s="19">
        <v>7</v>
      </c>
      <c r="K1196" s="19" t="s">
        <v>7738</v>
      </c>
      <c r="L1196" s="11"/>
      <c r="M1196" s="11"/>
      <c r="N1196" s="24"/>
      <c r="P1196" s="32"/>
      <c r="T1196" s="19"/>
      <c r="U1196" s="3"/>
      <c r="X1196" t="str">
        <f t="shared" si="74"/>
        <v/>
      </c>
      <c r="Z1196" t="str">
        <f t="shared" si="75"/>
        <v/>
      </c>
      <c r="AB1196" s="9"/>
      <c r="AC1196" t="s">
        <v>9233</v>
      </c>
      <c r="AD1196">
        <f t="shared" si="76"/>
        <v>0</v>
      </c>
      <c r="AF1196" s="3"/>
      <c r="AH1196" s="9"/>
    </row>
    <row r="1197" spans="1:34" ht="10.95" customHeight="1" outlineLevel="1" x14ac:dyDescent="0.25">
      <c r="A1197" t="s">
        <v>1671</v>
      </c>
      <c r="C1197" s="3" t="s">
        <v>12988</v>
      </c>
      <c r="D1197" s="3">
        <v>2152</v>
      </c>
      <c r="E1197" s="9">
        <v>2012</v>
      </c>
      <c r="F1197" s="7" t="s">
        <v>11133</v>
      </c>
      <c r="G1197" s="7" t="s">
        <v>5401</v>
      </c>
      <c r="H1197" s="8" t="s">
        <v>1515</v>
      </c>
      <c r="I1197" s="8" t="s">
        <v>7036</v>
      </c>
      <c r="J1197" s="19">
        <v>3</v>
      </c>
      <c r="K1197" s="19" t="s">
        <v>7738</v>
      </c>
      <c r="L1197" s="11"/>
      <c r="M1197" s="11"/>
      <c r="N1197" s="24"/>
      <c r="P1197" s="32"/>
      <c r="T1197" s="19"/>
      <c r="U1197" s="3"/>
      <c r="X1197" t="str">
        <f t="shared" si="74"/>
        <v/>
      </c>
      <c r="Z1197" t="str">
        <f t="shared" si="75"/>
        <v/>
      </c>
      <c r="AB1197" s="9"/>
      <c r="AC1197" t="s">
        <v>1515</v>
      </c>
      <c r="AD1197">
        <f t="shared" si="76"/>
        <v>0</v>
      </c>
      <c r="AF1197" s="3"/>
      <c r="AH1197" s="9"/>
    </row>
    <row r="1198" spans="1:34" ht="10.95" customHeight="1" outlineLevel="1" x14ac:dyDescent="0.25">
      <c r="A1198" t="s">
        <v>1671</v>
      </c>
      <c r="C1198" s="3" t="s">
        <v>12988</v>
      </c>
      <c r="D1198" s="3">
        <v>2166</v>
      </c>
      <c r="E1198" s="9">
        <v>2013</v>
      </c>
      <c r="F1198" s="7" t="s">
        <v>11111</v>
      </c>
      <c r="G1198" s="7" t="s">
        <v>5401</v>
      </c>
      <c r="H1198" s="8" t="s">
        <v>1515</v>
      </c>
      <c r="I1198" s="8" t="s">
        <v>11135</v>
      </c>
      <c r="J1198" s="19">
        <v>3</v>
      </c>
      <c r="K1198" s="19" t="s">
        <v>7738</v>
      </c>
      <c r="L1198" s="11"/>
      <c r="M1198" s="11"/>
      <c r="N1198" s="24"/>
      <c r="P1198" s="32"/>
      <c r="T1198" s="19"/>
      <c r="U1198" s="3"/>
      <c r="X1198" t="str">
        <f t="shared" si="74"/>
        <v/>
      </c>
      <c r="Z1198" t="str">
        <f t="shared" si="75"/>
        <v/>
      </c>
      <c r="AB1198" s="9"/>
      <c r="AC1198" t="s">
        <v>1515</v>
      </c>
      <c r="AD1198">
        <f t="shared" si="76"/>
        <v>0</v>
      </c>
      <c r="AF1198" s="3"/>
      <c r="AH1198" s="9"/>
    </row>
    <row r="1199" spans="1:34" ht="10.95" customHeight="1" outlineLevel="1" x14ac:dyDescent="0.25">
      <c r="A1199" t="s">
        <v>1671</v>
      </c>
      <c r="C1199" s="3" t="s">
        <v>12988</v>
      </c>
      <c r="D1199" s="3">
        <v>2172</v>
      </c>
      <c r="E1199" s="9">
        <v>2013</v>
      </c>
      <c r="F1199" s="7" t="s">
        <v>588</v>
      </c>
      <c r="G1199" s="7" t="s">
        <v>5401</v>
      </c>
      <c r="H1199" s="8" t="s">
        <v>1673</v>
      </c>
      <c r="I1199" s="8" t="s">
        <v>11136</v>
      </c>
      <c r="J1199" s="19">
        <v>3</v>
      </c>
      <c r="K1199" s="19" t="s">
        <v>7738</v>
      </c>
      <c r="L1199" s="11"/>
      <c r="M1199" s="11"/>
      <c r="N1199" s="24"/>
      <c r="P1199" s="32"/>
      <c r="T1199" s="19"/>
      <c r="U1199" s="3"/>
      <c r="X1199" t="str">
        <f t="shared" si="74"/>
        <v/>
      </c>
      <c r="Z1199" t="str">
        <f t="shared" si="75"/>
        <v/>
      </c>
      <c r="AB1199" s="9"/>
      <c r="AC1199" t="s">
        <v>4932</v>
      </c>
      <c r="AD1199">
        <f t="shared" si="76"/>
        <v>0</v>
      </c>
      <c r="AF1199" s="3"/>
      <c r="AH1199" s="9"/>
    </row>
    <row r="1200" spans="1:34" ht="10.95" customHeight="1" outlineLevel="1" x14ac:dyDescent="0.25">
      <c r="A1200" t="s">
        <v>1671</v>
      </c>
      <c r="C1200" s="3" t="s">
        <v>12988</v>
      </c>
      <c r="D1200" s="3">
        <v>2185</v>
      </c>
      <c r="E1200" s="9">
        <v>2013</v>
      </c>
      <c r="F1200" s="7" t="s">
        <v>585</v>
      </c>
      <c r="G1200" s="7" t="s">
        <v>5401</v>
      </c>
      <c r="H1200" s="8" t="s">
        <v>1515</v>
      </c>
      <c r="I1200" s="8" t="s">
        <v>11137</v>
      </c>
      <c r="J1200" s="19">
        <v>3</v>
      </c>
      <c r="K1200" s="19" t="s">
        <v>7738</v>
      </c>
      <c r="L1200" s="11"/>
      <c r="M1200" s="11"/>
      <c r="N1200" s="24"/>
      <c r="P1200" s="32"/>
      <c r="T1200" s="19"/>
      <c r="U1200" s="3"/>
      <c r="X1200" t="str">
        <f t="shared" si="74"/>
        <v/>
      </c>
      <c r="Z1200" t="str">
        <f t="shared" si="75"/>
        <v/>
      </c>
      <c r="AB1200" s="9"/>
      <c r="AC1200" t="s">
        <v>1515</v>
      </c>
      <c r="AD1200">
        <f t="shared" si="76"/>
        <v>0</v>
      </c>
      <c r="AF1200" s="3"/>
      <c r="AH1200" s="9"/>
    </row>
    <row r="1201" spans="1:34" ht="10.95" customHeight="1" outlineLevel="1" x14ac:dyDescent="0.25">
      <c r="A1201" t="s">
        <v>1671</v>
      </c>
      <c r="C1201" s="3" t="s">
        <v>12988</v>
      </c>
      <c r="D1201" s="3">
        <v>2201</v>
      </c>
      <c r="E1201" s="9">
        <v>2014</v>
      </c>
      <c r="F1201" s="7" t="s">
        <v>4783</v>
      </c>
      <c r="G1201" s="7" t="s">
        <v>5401</v>
      </c>
      <c r="H1201" s="8" t="s">
        <v>1515</v>
      </c>
      <c r="I1201" s="8" t="s">
        <v>11138</v>
      </c>
      <c r="J1201" s="19">
        <v>3</v>
      </c>
      <c r="K1201" s="19" t="s">
        <v>7738</v>
      </c>
      <c r="L1201" s="11"/>
      <c r="M1201" s="11"/>
      <c r="N1201" s="24"/>
      <c r="P1201" s="32"/>
      <c r="T1201" s="19"/>
      <c r="U1201" s="3"/>
      <c r="X1201" t="str">
        <f t="shared" si="74"/>
        <v/>
      </c>
      <c r="Z1201" t="str">
        <f t="shared" si="75"/>
        <v/>
      </c>
      <c r="AB1201" s="9"/>
      <c r="AC1201" t="s">
        <v>1515</v>
      </c>
      <c r="AD1201">
        <f t="shared" si="76"/>
        <v>0</v>
      </c>
      <c r="AF1201" s="3"/>
      <c r="AH1201" s="9"/>
    </row>
    <row r="1202" spans="1:34" ht="10.95" customHeight="1" outlineLevel="1" x14ac:dyDescent="0.25">
      <c r="A1202" t="s">
        <v>1671</v>
      </c>
      <c r="C1202" s="3" t="s">
        <v>12988</v>
      </c>
      <c r="D1202" s="3">
        <v>2205</v>
      </c>
      <c r="E1202" s="9">
        <v>2014</v>
      </c>
      <c r="F1202" s="7" t="s">
        <v>3970</v>
      </c>
      <c r="G1202" s="7" t="s">
        <v>5401</v>
      </c>
      <c r="H1202" s="8" t="s">
        <v>1515</v>
      </c>
      <c r="I1202" s="8" t="s">
        <v>11139</v>
      </c>
      <c r="J1202" s="19">
        <v>3</v>
      </c>
      <c r="K1202" s="19" t="s">
        <v>7736</v>
      </c>
      <c r="L1202" s="11">
        <v>5</v>
      </c>
      <c r="M1202" s="11"/>
      <c r="N1202" s="24"/>
      <c r="P1202" s="32"/>
      <c r="S1202">
        <v>1</v>
      </c>
      <c r="T1202" s="19"/>
      <c r="U1202" s="3"/>
      <c r="X1202" t="str">
        <f t="shared" si="74"/>
        <v/>
      </c>
      <c r="Z1202" t="str">
        <f t="shared" si="75"/>
        <v/>
      </c>
      <c r="AB1202" s="9"/>
      <c r="AC1202" t="s">
        <v>1515</v>
      </c>
      <c r="AD1202">
        <f t="shared" si="76"/>
        <v>0</v>
      </c>
      <c r="AF1202" s="3"/>
      <c r="AH1202" s="9"/>
    </row>
    <row r="1203" spans="1:34" ht="10.95" customHeight="1" outlineLevel="1" x14ac:dyDescent="0.25">
      <c r="A1203" t="s">
        <v>1671</v>
      </c>
      <c r="C1203" s="3" t="s">
        <v>12988</v>
      </c>
      <c r="D1203" s="3">
        <v>2210</v>
      </c>
      <c r="E1203" s="9">
        <v>2014</v>
      </c>
      <c r="F1203" s="7" t="s">
        <v>11119</v>
      </c>
      <c r="G1203" s="7" t="s">
        <v>5401</v>
      </c>
      <c r="H1203" s="8" t="s">
        <v>20981</v>
      </c>
      <c r="I1203" s="8" t="s">
        <v>11140</v>
      </c>
      <c r="J1203" s="19">
        <v>1</v>
      </c>
      <c r="K1203" s="19" t="s">
        <v>7738</v>
      </c>
      <c r="L1203" s="11"/>
      <c r="M1203" s="11"/>
      <c r="N1203" s="24"/>
      <c r="P1203" s="32"/>
      <c r="T1203" s="19"/>
      <c r="U1203" s="3"/>
      <c r="X1203" t="str">
        <f t="shared" si="74"/>
        <v/>
      </c>
      <c r="Z1203" t="str">
        <f t="shared" si="75"/>
        <v/>
      </c>
      <c r="AB1203" s="9"/>
      <c r="AC1203" t="s">
        <v>11141</v>
      </c>
      <c r="AD1203">
        <f t="shared" si="76"/>
        <v>1</v>
      </c>
      <c r="AF1203" s="3"/>
      <c r="AG1203" t="s">
        <v>4924</v>
      </c>
      <c r="AH1203" s="9"/>
    </row>
    <row r="1204" spans="1:34" ht="10.95" customHeight="1" outlineLevel="1" x14ac:dyDescent="0.25">
      <c r="A1204" t="s">
        <v>1671</v>
      </c>
      <c r="C1204" s="3" t="s">
        <v>12988</v>
      </c>
      <c r="D1204" s="3">
        <v>2216</v>
      </c>
      <c r="E1204" s="9">
        <v>2014</v>
      </c>
      <c r="F1204" s="7" t="s">
        <v>3972</v>
      </c>
      <c r="G1204" s="7" t="s">
        <v>5401</v>
      </c>
      <c r="H1204" s="8" t="s">
        <v>11143</v>
      </c>
      <c r="I1204" s="8" t="s">
        <v>5897</v>
      </c>
      <c r="J1204" s="19">
        <v>5</v>
      </c>
      <c r="K1204" s="19" t="s">
        <v>7738</v>
      </c>
      <c r="L1204" s="11"/>
      <c r="M1204" s="11"/>
      <c r="N1204" s="24"/>
      <c r="P1204" s="32"/>
      <c r="T1204" s="19"/>
      <c r="U1204" s="3"/>
      <c r="X1204" t="str">
        <f t="shared" si="74"/>
        <v/>
      </c>
      <c r="Z1204" t="str">
        <f t="shared" si="75"/>
        <v/>
      </c>
      <c r="AB1204" s="9"/>
      <c r="AC1204" t="s">
        <v>11143</v>
      </c>
      <c r="AD1204">
        <f t="shared" si="76"/>
        <v>0</v>
      </c>
      <c r="AF1204" s="3"/>
      <c r="AH1204" s="9"/>
    </row>
    <row r="1205" spans="1:34" ht="10.95" customHeight="1" outlineLevel="1" x14ac:dyDescent="0.25">
      <c r="A1205" t="s">
        <v>1671</v>
      </c>
      <c r="C1205" s="3" t="s">
        <v>12988</v>
      </c>
      <c r="D1205" s="3">
        <v>2217</v>
      </c>
      <c r="E1205" s="9">
        <v>2014</v>
      </c>
      <c r="F1205" s="7" t="s">
        <v>3972</v>
      </c>
      <c r="G1205" s="7" t="s">
        <v>5401</v>
      </c>
      <c r="H1205" s="8" t="s">
        <v>11142</v>
      </c>
      <c r="I1205" s="8" t="s">
        <v>5897</v>
      </c>
      <c r="J1205" s="19">
        <v>5</v>
      </c>
      <c r="K1205" s="19" t="s">
        <v>7738</v>
      </c>
      <c r="L1205" s="11"/>
      <c r="M1205" s="11"/>
      <c r="N1205" s="24"/>
      <c r="P1205" s="32"/>
      <c r="T1205" s="19"/>
      <c r="U1205" s="3"/>
      <c r="X1205" t="str">
        <f t="shared" si="74"/>
        <v/>
      </c>
      <c r="Z1205" t="str">
        <f t="shared" si="75"/>
        <v/>
      </c>
      <c r="AB1205" s="9"/>
      <c r="AC1205" t="s">
        <v>11142</v>
      </c>
      <c r="AD1205">
        <f t="shared" si="76"/>
        <v>0</v>
      </c>
      <c r="AF1205" s="3"/>
      <c r="AH1205" s="9"/>
    </row>
    <row r="1206" spans="1:34" ht="10.95" customHeight="1" outlineLevel="1" x14ac:dyDescent="0.25">
      <c r="A1206" t="s">
        <v>1671</v>
      </c>
      <c r="C1206" s="3" t="s">
        <v>12988</v>
      </c>
      <c r="D1206" s="3">
        <v>2218</v>
      </c>
      <c r="E1206" s="9">
        <v>2014</v>
      </c>
      <c r="F1206" s="7" t="s">
        <v>11111</v>
      </c>
      <c r="G1206" s="7" t="s">
        <v>5401</v>
      </c>
      <c r="H1206" s="8" t="s">
        <v>9260</v>
      </c>
      <c r="I1206" s="8" t="s">
        <v>5897</v>
      </c>
      <c r="J1206" s="19">
        <v>5</v>
      </c>
      <c r="K1206" s="19" t="s">
        <v>7738</v>
      </c>
      <c r="L1206" s="11"/>
      <c r="M1206" s="11"/>
      <c r="N1206" s="24"/>
      <c r="P1206" s="32"/>
      <c r="T1206" s="19"/>
      <c r="U1206" s="3"/>
      <c r="X1206" t="str">
        <f t="shared" si="74"/>
        <v/>
      </c>
      <c r="Z1206" t="str">
        <f t="shared" si="75"/>
        <v/>
      </c>
      <c r="AB1206" s="9"/>
      <c r="AC1206" t="s">
        <v>9260</v>
      </c>
      <c r="AD1206">
        <f t="shared" si="76"/>
        <v>0</v>
      </c>
      <c r="AF1206" s="3"/>
      <c r="AH1206" s="9"/>
    </row>
    <row r="1207" spans="1:34" ht="10.95" customHeight="1" outlineLevel="1" x14ac:dyDescent="0.25">
      <c r="A1207" t="s">
        <v>1671</v>
      </c>
      <c r="C1207" s="3" t="s">
        <v>12988</v>
      </c>
      <c r="D1207" s="3">
        <v>2219</v>
      </c>
      <c r="E1207" s="9">
        <v>2014</v>
      </c>
      <c r="F1207" s="7" t="s">
        <v>10717</v>
      </c>
      <c r="G1207" s="7" t="s">
        <v>5401</v>
      </c>
      <c r="H1207" s="8" t="s">
        <v>9260</v>
      </c>
      <c r="I1207" s="8" t="s">
        <v>5897</v>
      </c>
      <c r="J1207" s="19">
        <v>5</v>
      </c>
      <c r="K1207" s="19" t="s">
        <v>7738</v>
      </c>
      <c r="L1207" s="11"/>
      <c r="M1207" s="11"/>
      <c r="N1207" s="24"/>
      <c r="P1207" s="32"/>
      <c r="T1207" s="19"/>
      <c r="U1207" s="3"/>
      <c r="X1207" t="str">
        <f t="shared" si="74"/>
        <v/>
      </c>
      <c r="Z1207" t="str">
        <f t="shared" si="75"/>
        <v/>
      </c>
      <c r="AB1207" s="9"/>
      <c r="AC1207" t="s">
        <v>9260</v>
      </c>
      <c r="AD1207">
        <f t="shared" si="76"/>
        <v>0</v>
      </c>
      <c r="AF1207" s="3"/>
      <c r="AH1207" s="9"/>
    </row>
    <row r="1208" spans="1:34" ht="10.95" customHeight="1" outlineLevel="1" x14ac:dyDescent="0.25">
      <c r="A1208" t="s">
        <v>1671</v>
      </c>
      <c r="C1208" s="3" t="s">
        <v>12988</v>
      </c>
      <c r="D1208" s="3">
        <v>2236</v>
      </c>
      <c r="E1208" s="9">
        <v>2015</v>
      </c>
      <c r="F1208" s="7" t="s">
        <v>11120</v>
      </c>
      <c r="G1208" s="7" t="s">
        <v>5401</v>
      </c>
      <c r="H1208" s="8" t="s">
        <v>1515</v>
      </c>
      <c r="I1208" s="8" t="s">
        <v>11144</v>
      </c>
      <c r="J1208" s="19">
        <v>3</v>
      </c>
      <c r="K1208" s="19" t="s">
        <v>7738</v>
      </c>
      <c r="L1208" s="11"/>
      <c r="M1208" s="11"/>
      <c r="N1208" s="24"/>
      <c r="P1208" s="32"/>
      <c r="T1208" s="19"/>
      <c r="U1208" s="3"/>
      <c r="X1208" t="str">
        <f t="shared" si="74"/>
        <v/>
      </c>
      <c r="Z1208" t="str">
        <f t="shared" si="75"/>
        <v/>
      </c>
      <c r="AB1208" s="9"/>
      <c r="AC1208" t="s">
        <v>1515</v>
      </c>
      <c r="AD1208">
        <f t="shared" si="76"/>
        <v>0</v>
      </c>
      <c r="AF1208" s="3"/>
      <c r="AH1208" s="9"/>
    </row>
    <row r="1209" spans="1:34" ht="10.95" customHeight="1" outlineLevel="1" x14ac:dyDescent="0.25">
      <c r="A1209" t="s">
        <v>1671</v>
      </c>
      <c r="C1209" s="3" t="s">
        <v>12988</v>
      </c>
      <c r="D1209" s="3">
        <v>2237</v>
      </c>
      <c r="E1209" s="9">
        <v>2015</v>
      </c>
      <c r="F1209" s="7" t="s">
        <v>597</v>
      </c>
      <c r="G1209" s="7" t="s">
        <v>5401</v>
      </c>
      <c r="H1209" s="8" t="s">
        <v>1515</v>
      </c>
      <c r="I1209" s="8" t="s">
        <v>11145</v>
      </c>
      <c r="J1209" s="19">
        <v>3</v>
      </c>
      <c r="K1209" s="19" t="s">
        <v>7738</v>
      </c>
      <c r="L1209" s="11"/>
      <c r="M1209" s="11"/>
      <c r="N1209" s="24"/>
      <c r="P1209" s="32"/>
      <c r="T1209" s="19"/>
      <c r="U1209" s="3"/>
      <c r="X1209" t="str">
        <f t="shared" si="74"/>
        <v/>
      </c>
      <c r="Z1209" t="str">
        <f t="shared" si="75"/>
        <v/>
      </c>
      <c r="AB1209" s="9"/>
      <c r="AC1209" t="s">
        <v>1515</v>
      </c>
      <c r="AD1209">
        <f t="shared" si="76"/>
        <v>0</v>
      </c>
      <c r="AF1209" s="3"/>
      <c r="AH1209" s="9"/>
    </row>
    <row r="1210" spans="1:34" ht="10.95" customHeight="1" outlineLevel="1" x14ac:dyDescent="0.25">
      <c r="A1210" t="s">
        <v>1671</v>
      </c>
      <c r="C1210" s="3" t="s">
        <v>12988</v>
      </c>
      <c r="D1210" s="3">
        <v>2239</v>
      </c>
      <c r="E1210" s="9">
        <v>2015</v>
      </c>
      <c r="F1210" s="7" t="s">
        <v>3970</v>
      </c>
      <c r="G1210" s="7" t="s">
        <v>5401</v>
      </c>
      <c r="H1210" s="8" t="s">
        <v>1515</v>
      </c>
      <c r="I1210" s="8" t="s">
        <v>7080</v>
      </c>
      <c r="J1210" s="19">
        <v>3</v>
      </c>
      <c r="K1210" s="19" t="s">
        <v>7738</v>
      </c>
      <c r="L1210" s="11"/>
      <c r="M1210" s="11"/>
      <c r="N1210" s="24"/>
      <c r="P1210" s="32"/>
      <c r="T1210" s="19"/>
      <c r="U1210" s="3"/>
      <c r="X1210" t="str">
        <f t="shared" si="74"/>
        <v/>
      </c>
      <c r="Z1210" t="str">
        <f t="shared" si="75"/>
        <v/>
      </c>
      <c r="AB1210" s="9"/>
      <c r="AC1210" t="s">
        <v>1515</v>
      </c>
      <c r="AD1210">
        <f t="shared" si="76"/>
        <v>0</v>
      </c>
      <c r="AF1210" s="3"/>
      <c r="AH1210" s="9"/>
    </row>
    <row r="1211" spans="1:34" ht="10.95" customHeight="1" outlineLevel="1" x14ac:dyDescent="0.25">
      <c r="A1211" t="s">
        <v>1671</v>
      </c>
      <c r="C1211" s="3" t="s">
        <v>12988</v>
      </c>
      <c r="D1211" s="3" t="s">
        <v>11146</v>
      </c>
      <c r="E1211" s="9">
        <v>2015</v>
      </c>
      <c r="F1211" s="7" t="s">
        <v>7508</v>
      </c>
      <c r="G1211" s="7" t="s">
        <v>5401</v>
      </c>
      <c r="H1211" s="8" t="s">
        <v>1515</v>
      </c>
      <c r="I1211" s="8" t="s">
        <v>7080</v>
      </c>
      <c r="J1211" s="19">
        <v>3</v>
      </c>
      <c r="K1211" s="19" t="s">
        <v>7738</v>
      </c>
      <c r="L1211" s="11"/>
      <c r="M1211" s="11"/>
      <c r="N1211" s="24"/>
      <c r="P1211" s="32"/>
      <c r="T1211" s="19"/>
      <c r="U1211" s="3"/>
      <c r="X1211" t="str">
        <f t="shared" si="74"/>
        <v/>
      </c>
      <c r="Z1211" t="str">
        <f t="shared" si="75"/>
        <v/>
      </c>
      <c r="AB1211" s="9"/>
      <c r="AC1211" t="s">
        <v>1515</v>
      </c>
      <c r="AD1211">
        <f t="shared" si="76"/>
        <v>0</v>
      </c>
      <c r="AF1211" s="3"/>
      <c r="AH1211" s="9"/>
    </row>
    <row r="1212" spans="1:34" ht="10.95" customHeight="1" outlineLevel="1" x14ac:dyDescent="0.25">
      <c r="A1212" t="s">
        <v>1671</v>
      </c>
      <c r="C1212" s="3" t="s">
        <v>12988</v>
      </c>
      <c r="D1212" s="3">
        <v>2245</v>
      </c>
      <c r="E1212" s="9">
        <v>2015</v>
      </c>
      <c r="F1212" s="7" t="s">
        <v>597</v>
      </c>
      <c r="G1212" s="7" t="s">
        <v>5401</v>
      </c>
      <c r="H1212" s="8" t="s">
        <v>1515</v>
      </c>
      <c r="I1212" s="8" t="s">
        <v>11147</v>
      </c>
      <c r="J1212" s="19">
        <v>3</v>
      </c>
      <c r="K1212" s="19" t="s">
        <v>7738</v>
      </c>
      <c r="L1212" s="11"/>
      <c r="M1212" s="11"/>
      <c r="N1212" s="24"/>
      <c r="P1212" s="32"/>
      <c r="T1212" s="19"/>
      <c r="U1212" s="3"/>
      <c r="X1212" t="str">
        <f t="shared" si="74"/>
        <v/>
      </c>
      <c r="Z1212" t="str">
        <f t="shared" si="75"/>
        <v/>
      </c>
      <c r="AB1212" s="9"/>
      <c r="AC1212" t="s">
        <v>1515</v>
      </c>
      <c r="AD1212">
        <f t="shared" si="76"/>
        <v>0</v>
      </c>
      <c r="AF1212" s="3"/>
      <c r="AH1212" s="9"/>
    </row>
    <row r="1213" spans="1:34" ht="10.95" customHeight="1" outlineLevel="1" x14ac:dyDescent="0.25">
      <c r="A1213" t="s">
        <v>1671</v>
      </c>
      <c r="C1213" s="3" t="s">
        <v>12988</v>
      </c>
      <c r="D1213" s="3">
        <v>2248</v>
      </c>
      <c r="E1213" s="9">
        <v>2016</v>
      </c>
      <c r="F1213" s="7" t="s">
        <v>3972</v>
      </c>
      <c r="G1213" s="7" t="s">
        <v>5401</v>
      </c>
      <c r="H1213" s="8" t="s">
        <v>11151</v>
      </c>
      <c r="I1213" s="8" t="s">
        <v>7080</v>
      </c>
      <c r="J1213" s="19">
        <v>5</v>
      </c>
      <c r="K1213" s="19" t="s">
        <v>7738</v>
      </c>
      <c r="L1213" s="11"/>
      <c r="M1213" s="11"/>
      <c r="N1213" s="24"/>
      <c r="P1213" s="32"/>
      <c r="T1213" s="19"/>
      <c r="U1213" s="3"/>
      <c r="X1213" t="str">
        <f t="shared" si="74"/>
        <v/>
      </c>
      <c r="Z1213" t="str">
        <f t="shared" si="75"/>
        <v/>
      </c>
      <c r="AB1213" s="9"/>
      <c r="AC1213" t="s">
        <v>11151</v>
      </c>
      <c r="AD1213">
        <f t="shared" si="76"/>
        <v>0</v>
      </c>
      <c r="AF1213" s="3"/>
      <c r="AH1213" s="9"/>
    </row>
    <row r="1214" spans="1:34" ht="10.95" customHeight="1" outlineLevel="1" x14ac:dyDescent="0.25">
      <c r="A1214" t="s">
        <v>1671</v>
      </c>
      <c r="C1214" s="3" t="s">
        <v>12988</v>
      </c>
      <c r="D1214" s="3">
        <v>2249</v>
      </c>
      <c r="E1214" s="9">
        <v>2016</v>
      </c>
      <c r="F1214" s="7" t="s">
        <v>11134</v>
      </c>
      <c r="G1214" s="7" t="s">
        <v>5401</v>
      </c>
      <c r="H1214" s="8" t="s">
        <v>11149</v>
      </c>
      <c r="I1214" s="8" t="s">
        <v>7080</v>
      </c>
      <c r="J1214" s="19">
        <v>2</v>
      </c>
      <c r="K1214" s="19" t="s">
        <v>7738</v>
      </c>
      <c r="L1214" s="11"/>
      <c r="M1214" s="11"/>
      <c r="N1214" s="24"/>
      <c r="P1214" s="32"/>
      <c r="T1214" s="19"/>
      <c r="U1214" s="3"/>
      <c r="X1214" t="str">
        <f t="shared" si="74"/>
        <v/>
      </c>
      <c r="Z1214" t="str">
        <f t="shared" si="75"/>
        <v/>
      </c>
      <c r="AB1214" s="9"/>
      <c r="AC1214" t="s">
        <v>11149</v>
      </c>
      <c r="AD1214">
        <f t="shared" si="76"/>
        <v>0</v>
      </c>
      <c r="AF1214" s="3"/>
      <c r="AH1214" s="9"/>
    </row>
    <row r="1215" spans="1:34" ht="10.95" customHeight="1" outlineLevel="1" x14ac:dyDescent="0.25">
      <c r="A1215" t="s">
        <v>1671</v>
      </c>
      <c r="C1215" s="3" t="s">
        <v>12988</v>
      </c>
      <c r="D1215" s="3">
        <v>2250</v>
      </c>
      <c r="E1215" s="9">
        <v>2016</v>
      </c>
      <c r="F1215" s="7" t="s">
        <v>11148</v>
      </c>
      <c r="G1215" s="7" t="s">
        <v>5401</v>
      </c>
      <c r="H1215" s="8" t="s">
        <v>1515</v>
      </c>
      <c r="I1215" s="8" t="s">
        <v>7080</v>
      </c>
      <c r="J1215" s="19">
        <v>3</v>
      </c>
      <c r="K1215" s="19" t="s">
        <v>7738</v>
      </c>
      <c r="L1215" s="11"/>
      <c r="M1215" s="11"/>
      <c r="N1215" s="24"/>
      <c r="P1215" s="32"/>
      <c r="T1215" s="19"/>
      <c r="U1215" s="3"/>
      <c r="X1215" t="str">
        <f t="shared" si="74"/>
        <v/>
      </c>
      <c r="Z1215" t="str">
        <f t="shared" si="75"/>
        <v/>
      </c>
      <c r="AB1215" s="9"/>
      <c r="AC1215" t="s">
        <v>11150</v>
      </c>
      <c r="AD1215">
        <f t="shared" si="76"/>
        <v>0</v>
      </c>
      <c r="AF1215" s="3"/>
      <c r="AH1215" s="9"/>
    </row>
    <row r="1216" spans="1:34" ht="10.95" customHeight="1" outlineLevel="1" x14ac:dyDescent="0.25">
      <c r="A1216" t="s">
        <v>1671</v>
      </c>
      <c r="C1216" s="3" t="s">
        <v>12988</v>
      </c>
      <c r="D1216" s="3">
        <v>2251</v>
      </c>
      <c r="E1216" s="9">
        <v>2016</v>
      </c>
      <c r="F1216" s="7" t="s">
        <v>11120</v>
      </c>
      <c r="G1216" s="7" t="s">
        <v>5401</v>
      </c>
      <c r="H1216" s="8" t="s">
        <v>11152</v>
      </c>
      <c r="I1216" s="8" t="s">
        <v>7080</v>
      </c>
      <c r="J1216" s="19">
        <v>5</v>
      </c>
      <c r="K1216" s="19" t="s">
        <v>7738</v>
      </c>
      <c r="L1216" s="11"/>
      <c r="M1216" s="11"/>
      <c r="N1216" s="24"/>
      <c r="P1216" s="32"/>
      <c r="T1216" s="19"/>
      <c r="U1216" s="3"/>
      <c r="X1216" t="str">
        <f t="shared" si="74"/>
        <v/>
      </c>
      <c r="Z1216" t="str">
        <f t="shared" si="75"/>
        <v/>
      </c>
      <c r="AB1216" s="9"/>
      <c r="AC1216" t="s">
        <v>11152</v>
      </c>
      <c r="AD1216">
        <f t="shared" si="76"/>
        <v>0</v>
      </c>
      <c r="AF1216" s="3"/>
      <c r="AH1216" s="9"/>
    </row>
    <row r="1217" spans="1:48" ht="10.95" customHeight="1" outlineLevel="1" x14ac:dyDescent="0.25">
      <c r="A1217" t="s">
        <v>1671</v>
      </c>
      <c r="C1217" s="3" t="s">
        <v>12988</v>
      </c>
      <c r="D1217" s="3">
        <v>2262</v>
      </c>
      <c r="E1217" s="9">
        <v>2016</v>
      </c>
      <c r="F1217" s="7" t="s">
        <v>2420</v>
      </c>
      <c r="G1217" s="7" t="s">
        <v>5401</v>
      </c>
      <c r="H1217" s="8" t="s">
        <v>1673</v>
      </c>
      <c r="I1217" s="8" t="s">
        <v>11153</v>
      </c>
      <c r="J1217" s="19">
        <v>3</v>
      </c>
      <c r="K1217" s="19" t="s">
        <v>7738</v>
      </c>
      <c r="L1217" s="11"/>
      <c r="M1217" s="11"/>
      <c r="N1217" s="24"/>
      <c r="P1217" s="32"/>
      <c r="T1217" s="19"/>
      <c r="U1217" s="3"/>
      <c r="X1217" t="str">
        <f t="shared" si="74"/>
        <v/>
      </c>
      <c r="Z1217" t="str">
        <f t="shared" si="75"/>
        <v/>
      </c>
      <c r="AB1217" s="9"/>
      <c r="AC1217" t="s">
        <v>1673</v>
      </c>
      <c r="AD1217">
        <f t="shared" si="76"/>
        <v>0</v>
      </c>
      <c r="AF1217" s="3"/>
      <c r="AH1217" s="9"/>
    </row>
    <row r="1218" spans="1:48" ht="10.95" customHeight="1" outlineLevel="1" x14ac:dyDescent="0.25">
      <c r="A1218" t="s">
        <v>1671</v>
      </c>
      <c r="C1218" s="3" t="s">
        <v>12988</v>
      </c>
      <c r="D1218" s="3">
        <v>2280</v>
      </c>
      <c r="E1218" s="9">
        <v>2018</v>
      </c>
      <c r="F1218" s="7" t="s">
        <v>2420</v>
      </c>
      <c r="G1218" s="7" t="s">
        <v>5401</v>
      </c>
      <c r="H1218" s="8" t="s">
        <v>1673</v>
      </c>
      <c r="I1218" s="8" t="s">
        <v>11154</v>
      </c>
      <c r="J1218" s="19">
        <v>3</v>
      </c>
      <c r="K1218" s="19" t="s">
        <v>7738</v>
      </c>
      <c r="L1218" s="11"/>
      <c r="M1218" s="11"/>
      <c r="N1218" s="24"/>
      <c r="P1218" s="32"/>
      <c r="T1218" s="19"/>
      <c r="U1218" s="3"/>
      <c r="X1218" t="str">
        <f t="shared" ref="X1218:X1281" si="77">IF(COUNTIF(F1218,"*fdc*"),1,"")</f>
        <v/>
      </c>
      <c r="Z1218" t="str">
        <f t="shared" ref="Z1218:Z1281" si="78">IF(COUNTIF(F1218,"*s/s*"),1,"")</f>
        <v/>
      </c>
      <c r="AB1218" s="9"/>
      <c r="AC1218" t="s">
        <v>1673</v>
      </c>
      <c r="AD1218">
        <f t="shared" si="76"/>
        <v>0</v>
      </c>
      <c r="AF1218" s="3"/>
      <c r="AH1218" s="9"/>
    </row>
    <row r="1219" spans="1:48" ht="10.95" customHeight="1" outlineLevel="1" x14ac:dyDescent="0.25">
      <c r="A1219" t="s">
        <v>1671</v>
      </c>
      <c r="C1219" s="3" t="s">
        <v>12988</v>
      </c>
      <c r="D1219" s="3">
        <v>2288</v>
      </c>
      <c r="E1219" s="9">
        <v>2019</v>
      </c>
      <c r="F1219" s="7" t="s">
        <v>588</v>
      </c>
      <c r="G1219" s="7" t="s">
        <v>5401</v>
      </c>
      <c r="H1219" s="8" t="s">
        <v>11125</v>
      </c>
      <c r="I1219" s="8" t="s">
        <v>11155</v>
      </c>
      <c r="J1219" s="19">
        <v>5</v>
      </c>
      <c r="K1219" s="19" t="s">
        <v>7738</v>
      </c>
      <c r="L1219" s="11"/>
      <c r="M1219" s="11"/>
      <c r="N1219" s="24"/>
      <c r="P1219" s="32"/>
      <c r="T1219" s="19"/>
      <c r="U1219" s="3"/>
      <c r="X1219" t="str">
        <f t="shared" si="77"/>
        <v/>
      </c>
      <c r="Z1219" t="str">
        <f t="shared" si="78"/>
        <v/>
      </c>
      <c r="AB1219" s="9"/>
      <c r="AC1219" t="s">
        <v>11125</v>
      </c>
      <c r="AD1219">
        <f t="shared" si="76"/>
        <v>0</v>
      </c>
      <c r="AF1219" s="3"/>
      <c r="AH1219" s="9"/>
    </row>
    <row r="1220" spans="1:48" ht="10.95" customHeight="1" x14ac:dyDescent="0.25">
      <c r="A1220" s="35" t="s">
        <v>20479</v>
      </c>
      <c r="B1220" t="s">
        <v>12052</v>
      </c>
      <c r="C1220" s="3" t="s">
        <v>11994</v>
      </c>
      <c r="E1220" s="9"/>
      <c r="F1220" s="7"/>
      <c r="G1220" s="7"/>
      <c r="H1220" s="8"/>
      <c r="I1220" s="8"/>
      <c r="J1220" s="19"/>
      <c r="K1220" s="19"/>
      <c r="L1220" s="11"/>
      <c r="M1220" s="11">
        <f>SUM(L1221:L1224)</f>
        <v>6</v>
      </c>
      <c r="N1220" s="24">
        <v>1142</v>
      </c>
      <c r="O1220">
        <f>COUNTIF(K1221:K1224,"*")</f>
        <v>4</v>
      </c>
      <c r="P1220" s="32">
        <f>O1220/N1220</f>
        <v>3.5026269702276708E-3</v>
      </c>
      <c r="Q1220">
        <f>COUNTIF(K1221:K1224,"Y")+COUNTIF(K1221:K1224,"S")</f>
        <v>4</v>
      </c>
      <c r="T1220" s="19" t="s">
        <v>7738</v>
      </c>
      <c r="U1220" s="3"/>
      <c r="V1220" s="2" t="s">
        <v>21505</v>
      </c>
      <c r="X1220" t="str">
        <f t="shared" si="77"/>
        <v/>
      </c>
      <c r="Z1220" t="str">
        <f t="shared" si="78"/>
        <v/>
      </c>
      <c r="AB1220" s="9"/>
      <c r="AE1220">
        <f>COUNTIF(AD1221:AD1224,"1")</f>
        <v>0</v>
      </c>
      <c r="AF1220" s="3"/>
      <c r="AH1220" s="9"/>
      <c r="AI1220">
        <f>COUNTIF($J1221:$J1224,"1")-COUNTIFS($J1221:$J1224,"1",$K1221:$K1224,"V")</f>
        <v>0</v>
      </c>
      <c r="AJ1220">
        <f>COUNTIFS($J1221:$J1224,"1",$K1221:$K1224,"Y")+COUNTIFS($J1221:$J1224,"1",$K1221:$K1224,"s")</f>
        <v>0</v>
      </c>
      <c r="AK1220">
        <f>COUNTIF($J1221:$J1224,"2")-COUNTIFS($J1221:$J1224,"2",$K1221:$K1224,"V")</f>
        <v>0</v>
      </c>
      <c r="AL1220">
        <f>COUNTIFS($J1221:$J1224,"2",$K1221:$K1224,"Y")+COUNTIFS($J1221:$J1224,"2",$K1221:$K1224,"s")</f>
        <v>0</v>
      </c>
      <c r="AM1220">
        <f>COUNTIF($J1221:$J1224,"3")-COUNTIFS($J1221:$J1224,"3",$K1221:$K1224,"V")</f>
        <v>0</v>
      </c>
      <c r="AN1220">
        <f>COUNTIFS($J1221:$J1224,"3",$K1221:$K1224,"Y")+COUNTIFS($J1221:$J1224,"3",$K1221:$K1224,"s")</f>
        <v>0</v>
      </c>
      <c r="AO1220">
        <f>COUNTIF($J1221:$J1224,"4")-COUNTIFS($J1221:$J1224,"4",$K1221:$K1224,"V")</f>
        <v>0</v>
      </c>
      <c r="AP1220">
        <f>COUNTIFS($J1221:$J1224,"4",$K1221:$K1224,"Y")+COUNTIFS($J1221:$J1224,"4",$K1221:$K1224,"s")</f>
        <v>0</v>
      </c>
      <c r="AQ1220">
        <f>COUNTIF($J1221:$J1224,"5")-COUNTIFS($J1221:$J1224,"5",$K1221:$K1224,"V")</f>
        <v>0</v>
      </c>
      <c r="AR1220">
        <f>COUNTIFS($J1221:$J1224,"5",$K1221:$K1224,"Y")+COUNTIFS($J1221:$J1224,"5",$K1221:$K1224,"s")</f>
        <v>0</v>
      </c>
      <c r="AS1220">
        <f>COUNTIF($J1221:$J1224,"6")-COUNTIFS($J1221:$J1224,"6",$K1221:$K1224,"V")</f>
        <v>0</v>
      </c>
      <c r="AT1220">
        <f>COUNTIFS($J1221:$J1224,"6",$K1221:$K1224,"Y")+COUNTIFS($J1221:$J1224,"6",$K1221:$K1224,"s")</f>
        <v>0</v>
      </c>
      <c r="AU1220">
        <f>COUNTIF($J1221:$J1224,"7")-COUNTIFS($J1221:$J1224,"7",$K1221:$K1224,"V")</f>
        <v>4</v>
      </c>
      <c r="AV1220">
        <f>COUNTIFS($J1221:$J1224,"7",$K1221:$K1224,"Y")+COUNTIFS($J1221:$J1224,"7",$K1221:$K1224,"s")</f>
        <v>4</v>
      </c>
    </row>
    <row r="1221" spans="1:48" ht="10.95" customHeight="1" outlineLevel="1" x14ac:dyDescent="0.25">
      <c r="A1221" t="s">
        <v>19436</v>
      </c>
      <c r="C1221" s="3" t="s">
        <v>11994</v>
      </c>
      <c r="D1221" s="3">
        <v>29</v>
      </c>
      <c r="E1221" s="9">
        <v>1978</v>
      </c>
      <c r="F1221" s="7" t="s">
        <v>184</v>
      </c>
      <c r="G1221" s="7" t="s">
        <v>5401</v>
      </c>
      <c r="H1221" s="8" t="s">
        <v>9233</v>
      </c>
      <c r="I1221" s="8" t="s">
        <v>20480</v>
      </c>
      <c r="J1221" s="19">
        <v>7</v>
      </c>
      <c r="K1221" s="19" t="s">
        <v>7736</v>
      </c>
      <c r="L1221" s="11">
        <v>1.5</v>
      </c>
      <c r="M1221" s="11"/>
      <c r="N1221" s="24"/>
      <c r="P1221" s="32"/>
      <c r="T1221" s="19"/>
      <c r="U1221" s="3"/>
      <c r="X1221" t="str">
        <f t="shared" si="77"/>
        <v/>
      </c>
      <c r="Z1221" t="str">
        <f t="shared" si="78"/>
        <v/>
      </c>
      <c r="AB1221" s="9"/>
      <c r="AC1221" t="s">
        <v>9233</v>
      </c>
      <c r="AD1221">
        <f>COUNTIF(H1221,"*Fuji*")</f>
        <v>0</v>
      </c>
      <c r="AF1221" s="3"/>
      <c r="AH1221" s="9"/>
    </row>
    <row r="1222" spans="1:48" ht="10.95" customHeight="1" outlineLevel="1" x14ac:dyDescent="0.25">
      <c r="A1222" t="s">
        <v>19436</v>
      </c>
      <c r="C1222" s="3" t="s">
        <v>11994</v>
      </c>
      <c r="D1222" s="3">
        <v>30</v>
      </c>
      <c r="E1222" s="9">
        <v>1978</v>
      </c>
      <c r="F1222" s="7" t="s">
        <v>5141</v>
      </c>
      <c r="G1222" s="7" t="s">
        <v>5401</v>
      </c>
      <c r="H1222" s="8" t="s">
        <v>9233</v>
      </c>
      <c r="I1222" s="8" t="s">
        <v>20480</v>
      </c>
      <c r="J1222" s="19">
        <v>7</v>
      </c>
      <c r="K1222" s="19" t="s">
        <v>7736</v>
      </c>
      <c r="L1222" s="11">
        <v>1.5</v>
      </c>
      <c r="M1222" s="11"/>
      <c r="N1222" s="24"/>
      <c r="P1222" s="32"/>
      <c r="T1222" s="19"/>
      <c r="U1222" s="3"/>
      <c r="X1222" t="str">
        <f t="shared" si="77"/>
        <v/>
      </c>
      <c r="Z1222" t="str">
        <f t="shared" si="78"/>
        <v/>
      </c>
      <c r="AB1222" s="9"/>
      <c r="AC1222" t="s">
        <v>9233</v>
      </c>
      <c r="AD1222">
        <f>COUNTIF(H1222,"*Fuji*")</f>
        <v>0</v>
      </c>
      <c r="AF1222" s="3"/>
      <c r="AH1222" s="9"/>
    </row>
    <row r="1223" spans="1:48" ht="10.95" customHeight="1" outlineLevel="1" x14ac:dyDescent="0.25">
      <c r="A1223" t="s">
        <v>19436</v>
      </c>
      <c r="C1223" s="3" t="s">
        <v>11994</v>
      </c>
      <c r="D1223" s="3">
        <v>31</v>
      </c>
      <c r="E1223" s="9">
        <v>1978</v>
      </c>
      <c r="F1223" s="7" t="s">
        <v>5242</v>
      </c>
      <c r="G1223" s="7" t="s">
        <v>5401</v>
      </c>
      <c r="H1223" s="8" t="s">
        <v>9233</v>
      </c>
      <c r="I1223" s="8" t="s">
        <v>20480</v>
      </c>
      <c r="J1223" s="19">
        <v>7</v>
      </c>
      <c r="K1223" s="19" t="s">
        <v>7736</v>
      </c>
      <c r="L1223" s="11">
        <v>1.5</v>
      </c>
      <c r="M1223" s="11"/>
      <c r="N1223" s="24"/>
      <c r="P1223" s="32"/>
      <c r="T1223" s="19"/>
      <c r="U1223" s="3"/>
      <c r="X1223" t="str">
        <f t="shared" si="77"/>
        <v/>
      </c>
      <c r="Z1223" t="str">
        <f t="shared" si="78"/>
        <v/>
      </c>
      <c r="AB1223" s="9"/>
      <c r="AC1223" t="s">
        <v>9233</v>
      </c>
      <c r="AD1223">
        <f>COUNTIF(H1223,"*Fuji*")</f>
        <v>0</v>
      </c>
      <c r="AF1223" s="3"/>
      <c r="AH1223" s="9"/>
    </row>
    <row r="1224" spans="1:48" ht="10.95" customHeight="1" outlineLevel="1" x14ac:dyDescent="0.25">
      <c r="A1224" t="s">
        <v>19436</v>
      </c>
      <c r="C1224" s="3" t="s">
        <v>11994</v>
      </c>
      <c r="D1224" s="3">
        <v>32</v>
      </c>
      <c r="E1224" s="9">
        <v>1978</v>
      </c>
      <c r="F1224" s="7" t="s">
        <v>2977</v>
      </c>
      <c r="G1224" s="7" t="s">
        <v>5401</v>
      </c>
      <c r="H1224" s="8" t="s">
        <v>9233</v>
      </c>
      <c r="I1224" s="8" t="s">
        <v>20480</v>
      </c>
      <c r="J1224" s="19">
        <v>7</v>
      </c>
      <c r="K1224" s="19" t="s">
        <v>7736</v>
      </c>
      <c r="L1224" s="11">
        <v>1.5</v>
      </c>
      <c r="M1224" s="11"/>
      <c r="N1224" s="24"/>
      <c r="P1224" s="32"/>
      <c r="T1224" s="19"/>
      <c r="U1224" s="3"/>
      <c r="X1224" t="str">
        <f t="shared" si="77"/>
        <v/>
      </c>
      <c r="Z1224" t="str">
        <f t="shared" si="78"/>
        <v/>
      </c>
      <c r="AB1224" s="9"/>
      <c r="AC1224" t="s">
        <v>9233</v>
      </c>
      <c r="AD1224">
        <f>COUNTIF(H1224,"*Fuji*")</f>
        <v>0</v>
      </c>
      <c r="AF1224" s="3"/>
      <c r="AH1224" s="9"/>
    </row>
    <row r="1225" spans="1:48" ht="10.95" customHeight="1" x14ac:dyDescent="0.25">
      <c r="A1225" s="6" t="s">
        <v>12658</v>
      </c>
      <c r="B1225" t="s">
        <v>12657</v>
      </c>
      <c r="C1225" s="3" t="s">
        <v>12533</v>
      </c>
      <c r="E1225" s="9"/>
      <c r="F1225" s="7"/>
      <c r="G1225" s="7"/>
      <c r="H1225" s="8"/>
      <c r="I1225" s="8"/>
      <c r="J1225" s="19"/>
      <c r="K1225" s="19"/>
      <c r="L1225" s="11"/>
      <c r="M1225" s="11">
        <f>SUM(L1226:L1229)</f>
        <v>5.6</v>
      </c>
      <c r="N1225" s="24">
        <v>1142</v>
      </c>
      <c r="O1225">
        <f>COUNTIF(K1226:K1229,"*")</f>
        <v>4</v>
      </c>
      <c r="P1225" s="32">
        <f>O1225/N1225</f>
        <v>3.5026269702276708E-3</v>
      </c>
      <c r="Q1225">
        <f>COUNTIF(K1226:K1229,"Y")+COUNTIF(K1226:K1229,"S")</f>
        <v>4</v>
      </c>
      <c r="T1225" s="19" t="s">
        <v>7736</v>
      </c>
      <c r="U1225" s="3"/>
      <c r="V1225" t="s">
        <v>18568</v>
      </c>
      <c r="X1225" t="str">
        <f t="shared" si="77"/>
        <v/>
      </c>
      <c r="Z1225" t="str">
        <f t="shared" si="78"/>
        <v/>
      </c>
      <c r="AB1225" s="9"/>
      <c r="AE1225">
        <f>COUNTIF(AD1226:AD1229,"1")</f>
        <v>0</v>
      </c>
      <c r="AF1225" s="3"/>
      <c r="AH1225" s="9"/>
      <c r="AI1225">
        <f>COUNTIF($J1226:$J1229,"1")-COUNTIFS($J1226:$J1229,"1",$K1226:$K1229,"V")</f>
        <v>0</v>
      </c>
      <c r="AJ1225">
        <f>COUNTIFS($J1226:$J1229,"1",$K1226:$K1229,"Y")+COUNTIFS($J1226:$J1229,"1",$K1226:$K1229,"s")</f>
        <v>0</v>
      </c>
      <c r="AK1225">
        <f>COUNTIF($J1226:$J1229,"2")-COUNTIFS($J1226:$J1229,"2",$K1226:$K1229,"V")</f>
        <v>0</v>
      </c>
      <c r="AL1225">
        <f>COUNTIFS($J1226:$J1229,"2",$K1226:$K1229,"Y")+COUNTIFS($J1226:$J1229,"2",$K1226:$K1229,"s")</f>
        <v>0</v>
      </c>
      <c r="AM1225">
        <f>COUNTIF($J1226:$J1229,"3")-COUNTIFS($J1226:$J1229,"3",$K1226:$K1229,"V")</f>
        <v>0</v>
      </c>
      <c r="AN1225">
        <f>COUNTIFS($J1226:$J1229,"3",$K1226:$K1229,"Y")+COUNTIFS($J1226:$J1229,"3",$K1226:$K1229,"s")</f>
        <v>0</v>
      </c>
      <c r="AO1225">
        <f>COUNTIF($J1226:$J1229,"4")-COUNTIFS($J1226:$J1229,"4",$K1226:$K1229,"V")</f>
        <v>0</v>
      </c>
      <c r="AP1225">
        <f>COUNTIFS($J1226:$J1229,"4",$K1226:$K1229,"Y")+COUNTIFS($J1226:$J1229,"4",$K1226:$K1229,"s")</f>
        <v>0</v>
      </c>
      <c r="AQ1225">
        <f>COUNTIF($J1226:$J1229,"5")-COUNTIFS($J1226:$J1229,"5",$K1226:$K1229,"V")</f>
        <v>0</v>
      </c>
      <c r="AR1225">
        <f>COUNTIFS($J1226:$J1229,"5",$K1226:$K1229,"Y")+COUNTIFS($J1226:$J1229,"5",$K1226:$K1229,"s")</f>
        <v>0</v>
      </c>
      <c r="AS1225">
        <f>COUNTIF($J1226:$J1229,"6")-COUNTIFS($J1226:$J1229,"6",$K1226:$K1229,"V")</f>
        <v>0</v>
      </c>
      <c r="AT1225">
        <f>COUNTIFS($J1226:$J1229,"6",$K1226:$K1229,"Y")+COUNTIFS($J1226:$J1229,"6",$K1226:$K1229,"s")</f>
        <v>0</v>
      </c>
      <c r="AU1225">
        <f>COUNTIF($J1226:$J1229,"7")-COUNTIFS($J1226:$J1229,"7",$K1226:$K1229,"V")</f>
        <v>4</v>
      </c>
      <c r="AV1225">
        <f>COUNTIFS($J1226:$J1229,"7",$K1226:$K1229,"Y")+COUNTIFS($J1226:$J1229,"7",$K1226:$K1229,"s")</f>
        <v>4</v>
      </c>
    </row>
    <row r="1226" spans="1:48" ht="10.95" customHeight="1" outlineLevel="1" x14ac:dyDescent="0.25">
      <c r="A1226" t="s">
        <v>12659</v>
      </c>
      <c r="C1226" s="3" t="s">
        <v>12533</v>
      </c>
      <c r="D1226" s="3">
        <v>334</v>
      </c>
      <c r="E1226" s="9">
        <v>1999</v>
      </c>
      <c r="F1226" s="7" t="s">
        <v>12660</v>
      </c>
      <c r="G1226" s="7" t="s">
        <v>5401</v>
      </c>
      <c r="H1226" s="8" t="s">
        <v>9233</v>
      </c>
      <c r="I1226" s="8" t="s">
        <v>7560</v>
      </c>
      <c r="J1226" s="19">
        <v>7</v>
      </c>
      <c r="K1226" s="19" t="s">
        <v>7736</v>
      </c>
      <c r="L1226" s="11">
        <v>1.4</v>
      </c>
      <c r="M1226" s="11"/>
      <c r="N1226" s="24"/>
      <c r="P1226" s="32"/>
      <c r="T1226" s="19"/>
      <c r="U1226" s="3"/>
      <c r="X1226" t="str">
        <f t="shared" si="77"/>
        <v/>
      </c>
      <c r="Z1226" t="str">
        <f t="shared" si="78"/>
        <v/>
      </c>
      <c r="AB1226" s="9"/>
      <c r="AC1226" t="s">
        <v>9233</v>
      </c>
      <c r="AD1226">
        <f>COUNTIF(H1226,"*Fuji*")</f>
        <v>0</v>
      </c>
      <c r="AF1226" s="3"/>
      <c r="AH1226" s="9"/>
    </row>
    <row r="1227" spans="1:48" ht="10.95" customHeight="1" outlineLevel="1" x14ac:dyDescent="0.25">
      <c r="A1227" t="s">
        <v>12659</v>
      </c>
      <c r="C1227" s="3" t="s">
        <v>12533</v>
      </c>
      <c r="D1227" s="3">
        <v>335</v>
      </c>
      <c r="E1227" s="9">
        <v>1999</v>
      </c>
      <c r="F1227" s="7" t="s">
        <v>12661</v>
      </c>
      <c r="G1227" s="7" t="s">
        <v>5401</v>
      </c>
      <c r="H1227" s="8" t="s">
        <v>9233</v>
      </c>
      <c r="I1227" s="8" t="s">
        <v>7560</v>
      </c>
      <c r="J1227" s="19">
        <v>7</v>
      </c>
      <c r="K1227" s="19" t="s">
        <v>7736</v>
      </c>
      <c r="L1227" s="11">
        <v>1.4</v>
      </c>
      <c r="M1227" s="11"/>
      <c r="N1227" s="24"/>
      <c r="P1227" s="32"/>
      <c r="T1227" s="19"/>
      <c r="U1227" s="3"/>
      <c r="X1227" t="str">
        <f t="shared" si="77"/>
        <v/>
      </c>
      <c r="Z1227" t="str">
        <f t="shared" si="78"/>
        <v/>
      </c>
      <c r="AB1227" s="9"/>
      <c r="AC1227" t="s">
        <v>9233</v>
      </c>
      <c r="AD1227">
        <f>COUNTIF(H1227,"*Fuji*")</f>
        <v>0</v>
      </c>
      <c r="AF1227" s="3"/>
      <c r="AH1227" s="9"/>
    </row>
    <row r="1228" spans="1:48" ht="10.95" customHeight="1" outlineLevel="1" x14ac:dyDescent="0.25">
      <c r="A1228" t="s">
        <v>12659</v>
      </c>
      <c r="C1228" s="3" t="s">
        <v>12533</v>
      </c>
      <c r="D1228" s="3">
        <v>336</v>
      </c>
      <c r="E1228" s="9">
        <v>1999</v>
      </c>
      <c r="F1228" s="7" t="s">
        <v>12662</v>
      </c>
      <c r="G1228" s="7" t="s">
        <v>5401</v>
      </c>
      <c r="H1228" s="8" t="s">
        <v>9233</v>
      </c>
      <c r="I1228" s="8" t="s">
        <v>7560</v>
      </c>
      <c r="J1228" s="19">
        <v>7</v>
      </c>
      <c r="K1228" s="19" t="s">
        <v>7736</v>
      </c>
      <c r="L1228" s="11">
        <v>1.4</v>
      </c>
      <c r="M1228" s="11"/>
      <c r="N1228" s="24"/>
      <c r="P1228" s="32"/>
      <c r="T1228" s="19"/>
      <c r="U1228" s="3"/>
      <c r="X1228" t="str">
        <f t="shared" si="77"/>
        <v/>
      </c>
      <c r="Z1228" t="str">
        <f t="shared" si="78"/>
        <v/>
      </c>
      <c r="AB1228" s="9"/>
      <c r="AC1228" t="s">
        <v>9233</v>
      </c>
      <c r="AD1228">
        <f>COUNTIF(H1228,"*Fuji*")</f>
        <v>0</v>
      </c>
      <c r="AF1228" s="3"/>
      <c r="AH1228" s="9"/>
    </row>
    <row r="1229" spans="1:48" ht="10.95" customHeight="1" outlineLevel="1" x14ac:dyDescent="0.25">
      <c r="A1229" t="s">
        <v>12659</v>
      </c>
      <c r="C1229" s="3" t="s">
        <v>12533</v>
      </c>
      <c r="D1229" s="3">
        <v>337</v>
      </c>
      <c r="E1229" s="9">
        <v>1999</v>
      </c>
      <c r="F1229" s="7" t="s">
        <v>12663</v>
      </c>
      <c r="G1229" s="7" t="s">
        <v>5401</v>
      </c>
      <c r="H1229" s="8" t="s">
        <v>9233</v>
      </c>
      <c r="I1229" s="8" t="s">
        <v>7560</v>
      </c>
      <c r="J1229" s="19">
        <v>7</v>
      </c>
      <c r="K1229" s="19" t="s">
        <v>7736</v>
      </c>
      <c r="L1229" s="11">
        <v>1.4</v>
      </c>
      <c r="M1229" s="11"/>
      <c r="N1229" s="24"/>
      <c r="P1229" s="32"/>
      <c r="T1229" s="19"/>
      <c r="U1229" s="3"/>
      <c r="X1229" t="str">
        <f t="shared" si="77"/>
        <v/>
      </c>
      <c r="Z1229" t="str">
        <f t="shared" si="78"/>
        <v/>
      </c>
      <c r="AB1229" s="9"/>
      <c r="AC1229" t="s">
        <v>9233</v>
      </c>
      <c r="AD1229">
        <f>COUNTIF(H1229,"*Fuji*")</f>
        <v>0</v>
      </c>
      <c r="AF1229" s="3"/>
      <c r="AH1229" s="9"/>
    </row>
    <row r="1230" spans="1:48" ht="10.95" customHeight="1" x14ac:dyDescent="0.25">
      <c r="A1230" s="6" t="s">
        <v>9183</v>
      </c>
      <c r="B1230" t="s">
        <v>12000</v>
      </c>
      <c r="C1230" s="3" t="s">
        <v>11994</v>
      </c>
      <c r="E1230" s="9"/>
      <c r="F1230" s="7"/>
      <c r="G1230" s="7"/>
      <c r="H1230" s="8"/>
      <c r="I1230" s="8"/>
      <c r="J1230" s="19"/>
      <c r="K1230" s="19"/>
      <c r="L1230" s="11"/>
      <c r="M1230" s="11">
        <f>SUM(L1231:L1262)</f>
        <v>89</v>
      </c>
      <c r="N1230" s="24">
        <v>1142</v>
      </c>
      <c r="O1230">
        <f>COUNTIF(K1231:K1262,"*")</f>
        <v>32</v>
      </c>
      <c r="P1230" s="32">
        <f>O1230/N1230</f>
        <v>2.8021015761821366E-2</v>
      </c>
      <c r="Q1230">
        <f>COUNTIF(K1231:K1262,"Y")+COUNTIF(K1231:K1262,"S")</f>
        <v>32</v>
      </c>
      <c r="T1230" s="19" t="s">
        <v>7736</v>
      </c>
      <c r="U1230" s="3"/>
      <c r="V1230" t="s">
        <v>18569</v>
      </c>
      <c r="X1230" t="str">
        <f t="shared" si="77"/>
        <v/>
      </c>
      <c r="Z1230" t="str">
        <f t="shared" si="78"/>
        <v/>
      </c>
      <c r="AB1230" s="9"/>
      <c r="AE1230">
        <f>COUNTIF(AD1231:AD1262,"1")</f>
        <v>0</v>
      </c>
      <c r="AF1230" s="3"/>
      <c r="AH1230" s="9"/>
      <c r="AI1230">
        <f>COUNTIF($J1231:$J1262,"1")-COUNTIFS($J1231:$J1262,"1",$K1231:$K1262,"V")</f>
        <v>0</v>
      </c>
      <c r="AJ1230">
        <f>COUNTIFS($J1231:$J1262,"1",$K1231:$K1262,"Y")+COUNTIFS($J1231:$J1262,"1",$K1231:$K1262,"s")</f>
        <v>0</v>
      </c>
      <c r="AK1230">
        <f>COUNTIF($J1231:$J1262,"2")-COUNTIFS($J1231:$J1262,"2",$K1231:$K1262,"V")</f>
        <v>0</v>
      </c>
      <c r="AL1230">
        <f>COUNTIFS($J1231:$J1262,"2",$K1231:$K1262,"Y")+COUNTIFS($J1231:$J1262,"2",$K1231:$K1262,"s")</f>
        <v>0</v>
      </c>
      <c r="AM1230">
        <f>COUNTIF($J1231:$J1262,"3")-COUNTIFS($J1231:$J1262,"3",$K1231:$K1262,"V")</f>
        <v>0</v>
      </c>
      <c r="AN1230">
        <f>COUNTIFS($J1231:$J1262,"3",$K1231:$K1262,"Y")+COUNTIFS($J1231:$J1262,"3",$K1231:$K1262,"s")</f>
        <v>0</v>
      </c>
      <c r="AO1230">
        <f>COUNTIF($J1231:$J1262,"4")-COUNTIFS($J1231:$J1262,"4",$K1231:$K1262,"V")</f>
        <v>0</v>
      </c>
      <c r="AP1230">
        <f>COUNTIFS($J1231:$J1262,"4",$K1231:$K1262,"Y")+COUNTIFS($J1231:$J1262,"4",$K1231:$K1262,"s")</f>
        <v>0</v>
      </c>
      <c r="AQ1230">
        <f>COUNTIF($J1231:$J1262,"5")-COUNTIFS($J1231:$J1262,"5",$K1231:$K1262,"V")</f>
        <v>0</v>
      </c>
      <c r="AR1230">
        <f>COUNTIFS($J1231:$J1262,"5",$K1231:$K1262,"Y")+COUNTIFS($J1231:$J1262,"5",$K1231:$K1262,"s")</f>
        <v>0</v>
      </c>
      <c r="AS1230">
        <f>COUNTIF($J1231:$J1262,"6")-COUNTIFS($J1231:$J1262,"6",$K1231:$K1262,"V")</f>
        <v>0</v>
      </c>
      <c r="AT1230">
        <f>COUNTIFS($J1231:$J1262,"6",$K1231:$K1262,"Y")+COUNTIFS($J1231:$J1262,"6",$K1231:$K1262,"s")</f>
        <v>0</v>
      </c>
      <c r="AU1230">
        <f>COUNTIF($J1231:$J1262,"7")-COUNTIFS($J1231:$J1262,"7",$K1231:$K1262,"V")</f>
        <v>32</v>
      </c>
      <c r="AV1230">
        <f>COUNTIFS($J1231:$J1262,"7",$K1231:$K1262,"Y")+COUNTIFS($J1231:$J1262,"7",$K1231:$K1262,"s")</f>
        <v>32</v>
      </c>
    </row>
    <row r="1231" spans="1:48" ht="10.95" customHeight="1" outlineLevel="1" x14ac:dyDescent="0.25">
      <c r="A1231" t="s">
        <v>9150</v>
      </c>
      <c r="C1231" s="3" t="s">
        <v>11994</v>
      </c>
      <c r="D1231" s="3">
        <v>114</v>
      </c>
      <c r="E1231" s="9">
        <v>1974</v>
      </c>
      <c r="F1231" s="7" t="s">
        <v>6389</v>
      </c>
      <c r="G1231" s="7" t="s">
        <v>5401</v>
      </c>
      <c r="H1231" s="8" t="s">
        <v>9151</v>
      </c>
      <c r="I1231" s="8" t="s">
        <v>9164</v>
      </c>
      <c r="J1231" s="19">
        <v>7</v>
      </c>
      <c r="K1231" s="19" t="s">
        <v>7736</v>
      </c>
      <c r="L1231" s="11">
        <v>0.5</v>
      </c>
      <c r="M1231" s="11"/>
      <c r="N1231" s="24"/>
      <c r="P1231" s="32"/>
      <c r="T1231" s="19"/>
      <c r="U1231" s="3"/>
      <c r="X1231" t="str">
        <f t="shared" si="77"/>
        <v/>
      </c>
      <c r="Z1231" t="str">
        <f t="shared" si="78"/>
        <v/>
      </c>
      <c r="AB1231" s="9"/>
      <c r="AC1231" t="s">
        <v>9151</v>
      </c>
      <c r="AD1231">
        <f t="shared" ref="AD1231:AD1262" si="79">COUNTIF(H1231,"*Fuji*")</f>
        <v>0</v>
      </c>
      <c r="AF1231" s="3"/>
      <c r="AH1231" s="9"/>
    </row>
    <row r="1232" spans="1:48" ht="10.95" customHeight="1" outlineLevel="1" x14ac:dyDescent="0.25">
      <c r="A1232" t="s">
        <v>9150</v>
      </c>
      <c r="C1232" s="3" t="s">
        <v>11994</v>
      </c>
      <c r="D1232" s="3">
        <v>115</v>
      </c>
      <c r="E1232" s="9">
        <v>1974</v>
      </c>
      <c r="F1232" s="7" t="s">
        <v>4735</v>
      </c>
      <c r="G1232" s="7" t="s">
        <v>5401</v>
      </c>
      <c r="H1232" s="8" t="s">
        <v>9152</v>
      </c>
      <c r="I1232" s="8" t="s">
        <v>9164</v>
      </c>
      <c r="J1232" s="19">
        <v>7</v>
      </c>
      <c r="K1232" s="19" t="s">
        <v>7736</v>
      </c>
      <c r="L1232" s="11">
        <v>0.5</v>
      </c>
      <c r="M1232" s="11"/>
      <c r="N1232" s="24"/>
      <c r="P1232" s="32"/>
      <c r="T1232" s="19"/>
      <c r="U1232" s="3"/>
      <c r="X1232" t="str">
        <f t="shared" si="77"/>
        <v/>
      </c>
      <c r="Z1232" t="str">
        <f t="shared" si="78"/>
        <v/>
      </c>
      <c r="AB1232" s="9"/>
      <c r="AC1232" t="s">
        <v>9152</v>
      </c>
      <c r="AD1232">
        <f t="shared" si="79"/>
        <v>0</v>
      </c>
      <c r="AF1232" s="3"/>
      <c r="AH1232" s="9"/>
    </row>
    <row r="1233" spans="1:34" ht="10.95" customHeight="1" outlineLevel="1" x14ac:dyDescent="0.25">
      <c r="A1233" t="s">
        <v>9150</v>
      </c>
      <c r="C1233" s="3" t="s">
        <v>11994</v>
      </c>
      <c r="D1233" s="3">
        <v>116</v>
      </c>
      <c r="E1233" s="9">
        <v>1974</v>
      </c>
      <c r="F1233" s="7" t="s">
        <v>3220</v>
      </c>
      <c r="G1233" s="7" t="s">
        <v>5401</v>
      </c>
      <c r="H1233" s="8" t="s">
        <v>9153</v>
      </c>
      <c r="I1233" s="8" t="s">
        <v>9164</v>
      </c>
      <c r="J1233" s="19">
        <v>7</v>
      </c>
      <c r="K1233" s="19" t="s">
        <v>7736</v>
      </c>
      <c r="L1233" s="11">
        <v>0.6</v>
      </c>
      <c r="M1233" s="11"/>
      <c r="N1233" s="24"/>
      <c r="P1233" s="32"/>
      <c r="T1233" s="19"/>
      <c r="U1233" s="3"/>
      <c r="X1233" t="str">
        <f t="shared" si="77"/>
        <v/>
      </c>
      <c r="Z1233" t="str">
        <f t="shared" si="78"/>
        <v/>
      </c>
      <c r="AB1233" s="9"/>
      <c r="AC1233" t="s">
        <v>9153</v>
      </c>
      <c r="AD1233">
        <f t="shared" si="79"/>
        <v>0</v>
      </c>
      <c r="AF1233" s="3"/>
      <c r="AH1233" s="9"/>
    </row>
    <row r="1234" spans="1:34" ht="10.95" customHeight="1" outlineLevel="1" x14ac:dyDescent="0.25">
      <c r="A1234" t="s">
        <v>9150</v>
      </c>
      <c r="C1234" s="3" t="s">
        <v>11994</v>
      </c>
      <c r="D1234" s="3">
        <v>117</v>
      </c>
      <c r="E1234" s="9">
        <v>1974</v>
      </c>
      <c r="F1234" s="7" t="s">
        <v>184</v>
      </c>
      <c r="G1234" s="7" t="s">
        <v>5401</v>
      </c>
      <c r="H1234" s="8" t="s">
        <v>9154</v>
      </c>
      <c r="I1234" s="8" t="s">
        <v>9164</v>
      </c>
      <c r="J1234" s="19">
        <v>7</v>
      </c>
      <c r="K1234" s="19" t="s">
        <v>7736</v>
      </c>
      <c r="L1234" s="11">
        <v>0.8</v>
      </c>
      <c r="M1234" s="11"/>
      <c r="N1234" s="24"/>
      <c r="P1234" s="32"/>
      <c r="T1234" s="19"/>
      <c r="U1234" s="3"/>
      <c r="X1234" t="str">
        <f t="shared" si="77"/>
        <v/>
      </c>
      <c r="Z1234" t="str">
        <f t="shared" si="78"/>
        <v/>
      </c>
      <c r="AB1234" s="9"/>
      <c r="AC1234" t="s">
        <v>9154</v>
      </c>
      <c r="AD1234">
        <f t="shared" si="79"/>
        <v>0</v>
      </c>
      <c r="AF1234" s="3"/>
      <c r="AH1234" s="9"/>
    </row>
    <row r="1235" spans="1:34" ht="10.95" customHeight="1" outlineLevel="1" x14ac:dyDescent="0.25">
      <c r="A1235" t="s">
        <v>9150</v>
      </c>
      <c r="C1235" s="3" t="s">
        <v>11994</v>
      </c>
      <c r="D1235" s="3">
        <v>118</v>
      </c>
      <c r="E1235" s="9">
        <v>1974</v>
      </c>
      <c r="F1235" s="7" t="s">
        <v>5142</v>
      </c>
      <c r="G1235" s="7" t="s">
        <v>5401</v>
      </c>
      <c r="H1235" s="8" t="s">
        <v>9155</v>
      </c>
      <c r="I1235" s="8" t="s">
        <v>9164</v>
      </c>
      <c r="J1235" s="19">
        <v>7</v>
      </c>
      <c r="K1235" s="19" t="s">
        <v>7736</v>
      </c>
      <c r="L1235" s="11">
        <v>0.8</v>
      </c>
      <c r="M1235" s="11"/>
      <c r="N1235" s="24"/>
      <c r="P1235" s="32"/>
      <c r="T1235" s="19"/>
      <c r="U1235" s="3"/>
      <c r="X1235" t="str">
        <f t="shared" si="77"/>
        <v/>
      </c>
      <c r="Z1235" t="str">
        <f t="shared" si="78"/>
        <v/>
      </c>
      <c r="AB1235" s="9"/>
      <c r="AC1235" t="s">
        <v>9155</v>
      </c>
      <c r="AD1235">
        <f t="shared" si="79"/>
        <v>0</v>
      </c>
      <c r="AF1235" s="3"/>
      <c r="AH1235" s="9"/>
    </row>
    <row r="1236" spans="1:34" ht="10.95" customHeight="1" outlineLevel="1" x14ac:dyDescent="0.25">
      <c r="A1236" t="s">
        <v>9150</v>
      </c>
      <c r="C1236" s="3" t="s">
        <v>11994</v>
      </c>
      <c r="D1236" s="3">
        <v>119</v>
      </c>
      <c r="E1236" s="9">
        <v>1974</v>
      </c>
      <c r="F1236" s="7" t="s">
        <v>96</v>
      </c>
      <c r="G1236" s="7" t="s">
        <v>5401</v>
      </c>
      <c r="H1236" s="8" t="s">
        <v>9152</v>
      </c>
      <c r="I1236" s="8" t="s">
        <v>9164</v>
      </c>
      <c r="J1236" s="19">
        <v>7</v>
      </c>
      <c r="K1236" s="19" t="s">
        <v>7736</v>
      </c>
      <c r="L1236" s="11">
        <v>0.7</v>
      </c>
      <c r="M1236" s="11"/>
      <c r="N1236" s="24"/>
      <c r="P1236" s="32"/>
      <c r="T1236" s="19"/>
      <c r="U1236" s="3"/>
      <c r="X1236" t="str">
        <f t="shared" si="77"/>
        <v/>
      </c>
      <c r="Z1236" t="str">
        <f t="shared" si="78"/>
        <v/>
      </c>
      <c r="AB1236" s="9"/>
      <c r="AC1236" t="s">
        <v>9152</v>
      </c>
      <c r="AD1236">
        <f t="shared" si="79"/>
        <v>0</v>
      </c>
      <c r="AF1236" s="3"/>
      <c r="AH1236" s="9"/>
    </row>
    <row r="1237" spans="1:34" ht="10.95" customHeight="1" outlineLevel="1" x14ac:dyDescent="0.25">
      <c r="A1237" t="s">
        <v>9150</v>
      </c>
      <c r="C1237" s="3" t="s">
        <v>11994</v>
      </c>
      <c r="D1237" s="3">
        <v>120</v>
      </c>
      <c r="E1237" s="9">
        <v>1974</v>
      </c>
      <c r="F1237" s="7" t="s">
        <v>5141</v>
      </c>
      <c r="G1237" s="7" t="s">
        <v>5401</v>
      </c>
      <c r="H1237" s="8" t="s">
        <v>9156</v>
      </c>
      <c r="I1237" s="8" t="s">
        <v>9164</v>
      </c>
      <c r="J1237" s="19">
        <v>7</v>
      </c>
      <c r="K1237" s="19" t="s">
        <v>7736</v>
      </c>
      <c r="L1237" s="11">
        <v>0.7</v>
      </c>
      <c r="M1237" s="11"/>
      <c r="N1237" s="24"/>
      <c r="P1237" s="32"/>
      <c r="T1237" s="19"/>
      <c r="U1237" s="3"/>
      <c r="X1237" t="str">
        <f t="shared" si="77"/>
        <v/>
      </c>
      <c r="Z1237" t="str">
        <f t="shared" si="78"/>
        <v/>
      </c>
      <c r="AB1237" s="9"/>
      <c r="AC1237" t="s">
        <v>9156</v>
      </c>
      <c r="AD1237">
        <f t="shared" si="79"/>
        <v>0</v>
      </c>
      <c r="AF1237" s="3"/>
      <c r="AH1237" s="9"/>
    </row>
    <row r="1238" spans="1:34" ht="10.95" customHeight="1" outlineLevel="1" x14ac:dyDescent="0.25">
      <c r="A1238" t="s">
        <v>9150</v>
      </c>
      <c r="C1238" s="3" t="s">
        <v>11994</v>
      </c>
      <c r="D1238" s="3">
        <v>121</v>
      </c>
      <c r="E1238" s="9">
        <v>1974</v>
      </c>
      <c r="F1238" s="7" t="s">
        <v>5242</v>
      </c>
      <c r="G1238" s="7" t="s">
        <v>5401</v>
      </c>
      <c r="H1238" s="8" t="s">
        <v>9157</v>
      </c>
      <c r="I1238" s="8" t="s">
        <v>9164</v>
      </c>
      <c r="J1238" s="19">
        <v>7</v>
      </c>
      <c r="K1238" s="19" t="s">
        <v>7736</v>
      </c>
      <c r="L1238" s="11">
        <v>2.2999999999999998</v>
      </c>
      <c r="M1238" s="11"/>
      <c r="N1238" s="24"/>
      <c r="P1238" s="32"/>
      <c r="T1238" s="19"/>
      <c r="U1238" s="3"/>
      <c r="X1238" t="str">
        <f t="shared" si="77"/>
        <v/>
      </c>
      <c r="Z1238" t="str">
        <f t="shared" si="78"/>
        <v/>
      </c>
      <c r="AB1238" s="9"/>
      <c r="AC1238" t="s">
        <v>9157</v>
      </c>
      <c r="AD1238">
        <f t="shared" si="79"/>
        <v>0</v>
      </c>
      <c r="AF1238" s="3"/>
      <c r="AH1238" s="9"/>
    </row>
    <row r="1239" spans="1:34" ht="10.95" customHeight="1" outlineLevel="1" x14ac:dyDescent="0.25">
      <c r="A1239" t="s">
        <v>9150</v>
      </c>
      <c r="C1239" s="3" t="s">
        <v>11994</v>
      </c>
      <c r="D1239" s="3">
        <v>122</v>
      </c>
      <c r="E1239" s="9">
        <v>1974</v>
      </c>
      <c r="F1239" s="7" t="s">
        <v>2977</v>
      </c>
      <c r="G1239" s="7" t="s">
        <v>5401</v>
      </c>
      <c r="H1239" s="8" t="s">
        <v>9158</v>
      </c>
      <c r="I1239" s="8" t="s">
        <v>9164</v>
      </c>
      <c r="J1239" s="19">
        <v>7</v>
      </c>
      <c r="K1239" s="19" t="s">
        <v>7736</v>
      </c>
      <c r="L1239" s="11">
        <v>3</v>
      </c>
      <c r="M1239" s="11"/>
      <c r="N1239" s="24"/>
      <c r="P1239" s="32"/>
      <c r="T1239" s="19"/>
      <c r="U1239" s="3"/>
      <c r="X1239" t="str">
        <f t="shared" si="77"/>
        <v/>
      </c>
      <c r="Z1239" t="str">
        <f t="shared" si="78"/>
        <v/>
      </c>
      <c r="AB1239" s="9"/>
      <c r="AC1239" t="s">
        <v>9158</v>
      </c>
      <c r="AD1239">
        <f t="shared" si="79"/>
        <v>0</v>
      </c>
      <c r="AF1239" s="3"/>
      <c r="AH1239" s="9"/>
    </row>
    <row r="1240" spans="1:34" ht="10.95" customHeight="1" outlineLevel="1" x14ac:dyDescent="0.25">
      <c r="A1240" t="s">
        <v>9150</v>
      </c>
      <c r="C1240" s="3" t="s">
        <v>11994</v>
      </c>
      <c r="D1240" s="3">
        <v>123</v>
      </c>
      <c r="E1240" s="9">
        <v>1974</v>
      </c>
      <c r="F1240" s="7" t="s">
        <v>5143</v>
      </c>
      <c r="G1240" s="7" t="s">
        <v>5401</v>
      </c>
      <c r="H1240" s="8" t="s">
        <v>9159</v>
      </c>
      <c r="I1240" s="8" t="s">
        <v>9164</v>
      </c>
      <c r="J1240" s="19">
        <v>7</v>
      </c>
      <c r="K1240" s="19" t="s">
        <v>7736</v>
      </c>
      <c r="L1240" s="11">
        <v>3</v>
      </c>
      <c r="M1240" s="11"/>
      <c r="N1240" s="24"/>
      <c r="P1240" s="32"/>
      <c r="T1240" s="19"/>
      <c r="U1240" s="3"/>
      <c r="X1240" t="str">
        <f t="shared" si="77"/>
        <v/>
      </c>
      <c r="Z1240" t="str">
        <f t="shared" si="78"/>
        <v/>
      </c>
      <c r="AB1240" s="9"/>
      <c r="AC1240" t="s">
        <v>9159</v>
      </c>
      <c r="AD1240">
        <f t="shared" si="79"/>
        <v>0</v>
      </c>
      <c r="AF1240" s="3"/>
      <c r="AH1240" s="9"/>
    </row>
    <row r="1241" spans="1:34" ht="10.95" customHeight="1" outlineLevel="1" x14ac:dyDescent="0.25">
      <c r="A1241" t="s">
        <v>9150</v>
      </c>
      <c r="C1241" s="3" t="s">
        <v>11994</v>
      </c>
      <c r="D1241" s="3">
        <v>124</v>
      </c>
      <c r="E1241" s="9">
        <v>1974</v>
      </c>
      <c r="F1241" s="7" t="s">
        <v>1643</v>
      </c>
      <c r="G1241" s="7" t="s">
        <v>5401</v>
      </c>
      <c r="H1241" s="8" t="s">
        <v>9160</v>
      </c>
      <c r="I1241" s="8" t="s">
        <v>9164</v>
      </c>
      <c r="J1241" s="19">
        <v>7</v>
      </c>
      <c r="K1241" s="19" t="s">
        <v>7736</v>
      </c>
      <c r="L1241" s="11">
        <v>4.5</v>
      </c>
      <c r="M1241" s="11"/>
      <c r="N1241" s="24"/>
      <c r="P1241" s="32"/>
      <c r="T1241" s="19"/>
      <c r="U1241" s="3"/>
      <c r="X1241" t="str">
        <f t="shared" si="77"/>
        <v/>
      </c>
      <c r="Z1241" t="str">
        <f t="shared" si="78"/>
        <v/>
      </c>
      <c r="AB1241" s="9"/>
      <c r="AC1241" t="s">
        <v>9160</v>
      </c>
      <c r="AD1241">
        <f t="shared" si="79"/>
        <v>0</v>
      </c>
      <c r="AF1241" s="3"/>
      <c r="AH1241" s="9"/>
    </row>
    <row r="1242" spans="1:34" ht="10.95" customHeight="1" outlineLevel="1" x14ac:dyDescent="0.25">
      <c r="A1242" t="s">
        <v>9150</v>
      </c>
      <c r="C1242" s="3" t="s">
        <v>11994</v>
      </c>
      <c r="D1242" s="3">
        <v>125</v>
      </c>
      <c r="E1242" s="9">
        <v>1974</v>
      </c>
      <c r="F1242" s="7" t="s">
        <v>3424</v>
      </c>
      <c r="G1242" s="7" t="s">
        <v>5401</v>
      </c>
      <c r="H1242" s="8" t="s">
        <v>9161</v>
      </c>
      <c r="I1242" s="8" t="s">
        <v>9164</v>
      </c>
      <c r="J1242" s="19">
        <v>7</v>
      </c>
      <c r="K1242" s="19" t="s">
        <v>7736</v>
      </c>
      <c r="L1242" s="11">
        <v>4.8</v>
      </c>
      <c r="M1242" s="11"/>
      <c r="N1242" s="24"/>
      <c r="P1242" s="32"/>
      <c r="T1242" s="19"/>
      <c r="U1242" s="3"/>
      <c r="X1242" t="str">
        <f t="shared" si="77"/>
        <v/>
      </c>
      <c r="Z1242" t="str">
        <f t="shared" si="78"/>
        <v/>
      </c>
      <c r="AB1242" s="9"/>
      <c r="AC1242" t="s">
        <v>9161</v>
      </c>
      <c r="AD1242">
        <f t="shared" si="79"/>
        <v>0</v>
      </c>
      <c r="AF1242" s="3"/>
      <c r="AH1242" s="9"/>
    </row>
    <row r="1243" spans="1:34" ht="10.95" customHeight="1" outlineLevel="1" x14ac:dyDescent="0.25">
      <c r="A1243" t="s">
        <v>9150</v>
      </c>
      <c r="C1243" s="3" t="s">
        <v>11994</v>
      </c>
      <c r="D1243" s="3">
        <v>126</v>
      </c>
      <c r="E1243" s="9">
        <v>1974</v>
      </c>
      <c r="F1243" s="7" t="s">
        <v>6646</v>
      </c>
      <c r="G1243" s="7" t="s">
        <v>5401</v>
      </c>
      <c r="H1243" s="8" t="s">
        <v>9162</v>
      </c>
      <c r="I1243" s="8" t="s">
        <v>9164</v>
      </c>
      <c r="J1243" s="19">
        <v>7</v>
      </c>
      <c r="K1243" s="19" t="s">
        <v>7736</v>
      </c>
      <c r="L1243" s="11">
        <v>13</v>
      </c>
      <c r="M1243" s="11"/>
      <c r="N1243" s="24"/>
      <c r="P1243" s="32"/>
      <c r="T1243" s="19"/>
      <c r="U1243" s="3"/>
      <c r="X1243" t="str">
        <f t="shared" si="77"/>
        <v/>
      </c>
      <c r="Z1243" t="str">
        <f t="shared" si="78"/>
        <v/>
      </c>
      <c r="AB1243" s="9"/>
      <c r="AC1243" t="s">
        <v>9162</v>
      </c>
      <c r="AD1243">
        <f t="shared" si="79"/>
        <v>0</v>
      </c>
      <c r="AF1243" s="3"/>
      <c r="AH1243" s="9"/>
    </row>
    <row r="1244" spans="1:34" ht="10.95" customHeight="1" outlineLevel="1" x14ac:dyDescent="0.25">
      <c r="A1244" t="s">
        <v>9150</v>
      </c>
      <c r="C1244" s="3" t="s">
        <v>11994</v>
      </c>
      <c r="D1244" s="3">
        <v>127</v>
      </c>
      <c r="E1244" s="9">
        <v>1974</v>
      </c>
      <c r="F1244" s="7" t="s">
        <v>4689</v>
      </c>
      <c r="G1244" s="7" t="s">
        <v>5401</v>
      </c>
      <c r="H1244" s="8" t="s">
        <v>9163</v>
      </c>
      <c r="I1244" s="8" t="s">
        <v>9164</v>
      </c>
      <c r="J1244" s="19">
        <v>7</v>
      </c>
      <c r="K1244" s="19" t="s">
        <v>7736</v>
      </c>
      <c r="L1244" s="11">
        <v>13</v>
      </c>
      <c r="M1244" s="11"/>
      <c r="N1244" s="24"/>
      <c r="P1244" s="32"/>
      <c r="T1244" s="19"/>
      <c r="U1244" s="3"/>
      <c r="X1244" t="str">
        <f t="shared" si="77"/>
        <v/>
      </c>
      <c r="Z1244" t="str">
        <f t="shared" si="78"/>
        <v/>
      </c>
      <c r="AB1244" s="9"/>
      <c r="AC1244" t="s">
        <v>9163</v>
      </c>
      <c r="AD1244">
        <f t="shared" si="79"/>
        <v>0</v>
      </c>
      <c r="AF1244" s="3"/>
      <c r="AH1244" s="9"/>
    </row>
    <row r="1245" spans="1:34" ht="10.95" customHeight="1" outlineLevel="1" x14ac:dyDescent="0.25">
      <c r="A1245" t="s">
        <v>9150</v>
      </c>
      <c r="C1245" s="3" t="s">
        <v>11994</v>
      </c>
      <c r="D1245" s="3">
        <v>155</v>
      </c>
      <c r="E1245" s="9">
        <v>1976</v>
      </c>
      <c r="F1245" s="7" t="s">
        <v>9166</v>
      </c>
      <c r="G1245" s="7" t="s">
        <v>5401</v>
      </c>
      <c r="H1245" s="8" t="s">
        <v>9151</v>
      </c>
      <c r="I1245" s="8" t="s">
        <v>9165</v>
      </c>
      <c r="J1245" s="19">
        <v>7</v>
      </c>
      <c r="K1245" s="19" t="s">
        <v>7736</v>
      </c>
      <c r="L1245" s="11">
        <v>0.7</v>
      </c>
      <c r="M1245" s="11"/>
      <c r="N1245" s="24"/>
      <c r="P1245" s="32"/>
      <c r="T1245" s="19"/>
      <c r="U1245" s="3"/>
      <c r="X1245" t="str">
        <f t="shared" si="77"/>
        <v/>
      </c>
      <c r="Z1245" t="str">
        <f t="shared" si="78"/>
        <v/>
      </c>
      <c r="AB1245" s="9"/>
      <c r="AC1245" t="s">
        <v>9151</v>
      </c>
      <c r="AD1245">
        <f t="shared" si="79"/>
        <v>0</v>
      </c>
      <c r="AF1245" s="3"/>
      <c r="AH1245" s="9"/>
    </row>
    <row r="1246" spans="1:34" ht="10.95" customHeight="1" outlineLevel="1" x14ac:dyDescent="0.25">
      <c r="A1246" t="s">
        <v>9150</v>
      </c>
      <c r="C1246" s="3" t="s">
        <v>11994</v>
      </c>
      <c r="D1246" s="3">
        <v>156</v>
      </c>
      <c r="E1246" s="9">
        <v>1976</v>
      </c>
      <c r="F1246" s="7" t="s">
        <v>9167</v>
      </c>
      <c r="G1246" s="7" t="s">
        <v>5401</v>
      </c>
      <c r="H1246" s="8" t="s">
        <v>9152</v>
      </c>
      <c r="I1246" s="8" t="s">
        <v>9165</v>
      </c>
      <c r="J1246" s="19">
        <v>7</v>
      </c>
      <c r="K1246" s="19" t="s">
        <v>7736</v>
      </c>
      <c r="L1246" s="11">
        <v>0.7</v>
      </c>
      <c r="M1246" s="11"/>
      <c r="N1246" s="24"/>
      <c r="P1246" s="32"/>
      <c r="T1246" s="19"/>
      <c r="U1246" s="3"/>
      <c r="X1246" t="str">
        <f t="shared" si="77"/>
        <v/>
      </c>
      <c r="Z1246" t="str">
        <f t="shared" si="78"/>
        <v/>
      </c>
      <c r="AB1246" s="9"/>
      <c r="AC1246" t="s">
        <v>9152</v>
      </c>
      <c r="AD1246">
        <f t="shared" si="79"/>
        <v>0</v>
      </c>
      <c r="AF1246" s="3"/>
      <c r="AH1246" s="9"/>
    </row>
    <row r="1247" spans="1:34" ht="10.95" customHeight="1" outlineLevel="1" x14ac:dyDescent="0.25">
      <c r="A1247" t="s">
        <v>9150</v>
      </c>
      <c r="C1247" s="3" t="s">
        <v>11994</v>
      </c>
      <c r="D1247" s="3">
        <v>157</v>
      </c>
      <c r="E1247" s="9">
        <v>1976</v>
      </c>
      <c r="F1247" s="7" t="s">
        <v>9168</v>
      </c>
      <c r="G1247" s="7" t="s">
        <v>5401</v>
      </c>
      <c r="H1247" s="8" t="s">
        <v>9153</v>
      </c>
      <c r="I1247" s="8" t="s">
        <v>9165</v>
      </c>
      <c r="J1247" s="19">
        <v>7</v>
      </c>
      <c r="K1247" s="19" t="s">
        <v>7736</v>
      </c>
      <c r="L1247" s="11">
        <v>0.5</v>
      </c>
      <c r="M1247" s="11"/>
      <c r="N1247" s="24"/>
      <c r="P1247" s="32"/>
      <c r="T1247" s="19"/>
      <c r="U1247" s="3"/>
      <c r="X1247" t="str">
        <f t="shared" si="77"/>
        <v/>
      </c>
      <c r="Z1247" t="str">
        <f t="shared" si="78"/>
        <v/>
      </c>
      <c r="AB1247" s="9"/>
      <c r="AC1247" t="s">
        <v>9153</v>
      </c>
      <c r="AD1247">
        <f t="shared" si="79"/>
        <v>0</v>
      </c>
      <c r="AF1247" s="3"/>
      <c r="AH1247" s="9"/>
    </row>
    <row r="1248" spans="1:34" ht="10.95" customHeight="1" outlineLevel="1" x14ac:dyDescent="0.25">
      <c r="A1248" t="s">
        <v>9150</v>
      </c>
      <c r="C1248" s="3" t="s">
        <v>11994</v>
      </c>
      <c r="D1248" s="3">
        <v>158</v>
      </c>
      <c r="E1248" s="9">
        <v>1976</v>
      </c>
      <c r="F1248" s="7" t="s">
        <v>9169</v>
      </c>
      <c r="G1248" s="7" t="s">
        <v>5401</v>
      </c>
      <c r="H1248" s="8" t="s">
        <v>9154</v>
      </c>
      <c r="I1248" s="8" t="s">
        <v>9165</v>
      </c>
      <c r="J1248" s="19">
        <v>7</v>
      </c>
      <c r="K1248" s="19" t="s">
        <v>7736</v>
      </c>
      <c r="L1248" s="11">
        <v>0.5</v>
      </c>
      <c r="M1248" s="11"/>
      <c r="N1248" s="24"/>
      <c r="P1248" s="32"/>
      <c r="T1248" s="19"/>
      <c r="U1248" s="3"/>
      <c r="X1248" t="str">
        <f t="shared" si="77"/>
        <v/>
      </c>
      <c r="Z1248" t="str">
        <f t="shared" si="78"/>
        <v/>
      </c>
      <c r="AB1248" s="9"/>
      <c r="AC1248" t="s">
        <v>9154</v>
      </c>
      <c r="AD1248">
        <f t="shared" si="79"/>
        <v>0</v>
      </c>
      <c r="AF1248" s="3"/>
      <c r="AH1248" s="9"/>
    </row>
    <row r="1249" spans="1:48" ht="10.95" customHeight="1" outlineLevel="1" x14ac:dyDescent="0.25">
      <c r="A1249" t="s">
        <v>9150</v>
      </c>
      <c r="C1249" s="3" t="s">
        <v>11994</v>
      </c>
      <c r="D1249" s="3">
        <v>159</v>
      </c>
      <c r="E1249" s="9">
        <v>1976</v>
      </c>
      <c r="F1249" s="7" t="s">
        <v>9170</v>
      </c>
      <c r="G1249" s="7" t="s">
        <v>5401</v>
      </c>
      <c r="H1249" s="8" t="s">
        <v>9155</v>
      </c>
      <c r="I1249" s="8" t="s">
        <v>9165</v>
      </c>
      <c r="J1249" s="19">
        <v>7</v>
      </c>
      <c r="K1249" s="19" t="s">
        <v>7736</v>
      </c>
      <c r="L1249" s="11">
        <v>0.4</v>
      </c>
      <c r="M1249" s="11"/>
      <c r="N1249" s="24"/>
      <c r="P1249" s="32"/>
      <c r="T1249" s="19"/>
      <c r="U1249" s="3"/>
      <c r="X1249" t="str">
        <f t="shared" si="77"/>
        <v/>
      </c>
      <c r="Z1249" t="str">
        <f t="shared" si="78"/>
        <v/>
      </c>
      <c r="AB1249" s="9"/>
      <c r="AC1249" t="s">
        <v>9155</v>
      </c>
      <c r="AD1249">
        <f t="shared" si="79"/>
        <v>0</v>
      </c>
      <c r="AF1249" s="3"/>
      <c r="AH1249" s="9"/>
    </row>
    <row r="1250" spans="1:48" ht="10.95" customHeight="1" outlineLevel="1" x14ac:dyDescent="0.25">
      <c r="A1250" t="s">
        <v>9150</v>
      </c>
      <c r="C1250" s="3" t="s">
        <v>11994</v>
      </c>
      <c r="D1250" s="3">
        <v>160</v>
      </c>
      <c r="E1250" s="9">
        <v>1976</v>
      </c>
      <c r="F1250" s="7" t="s">
        <v>9171</v>
      </c>
      <c r="G1250" s="7" t="s">
        <v>5401</v>
      </c>
      <c r="H1250" s="8" t="s">
        <v>9152</v>
      </c>
      <c r="I1250" s="8" t="s">
        <v>9165</v>
      </c>
      <c r="J1250" s="19">
        <v>7</v>
      </c>
      <c r="K1250" s="19" t="s">
        <v>7736</v>
      </c>
      <c r="L1250" s="11">
        <v>1.7</v>
      </c>
      <c r="M1250" s="11"/>
      <c r="N1250" s="24"/>
      <c r="P1250" s="32"/>
      <c r="T1250" s="19"/>
      <c r="U1250" s="3"/>
      <c r="X1250" t="str">
        <f t="shared" si="77"/>
        <v/>
      </c>
      <c r="Z1250" t="str">
        <f t="shared" si="78"/>
        <v/>
      </c>
      <c r="AB1250" s="9"/>
      <c r="AC1250" t="s">
        <v>9152</v>
      </c>
      <c r="AD1250">
        <f t="shared" si="79"/>
        <v>0</v>
      </c>
      <c r="AF1250" s="3"/>
      <c r="AH1250" s="9"/>
    </row>
    <row r="1251" spans="1:48" ht="10.95" customHeight="1" outlineLevel="1" x14ac:dyDescent="0.25">
      <c r="A1251" t="s">
        <v>9150</v>
      </c>
      <c r="C1251" s="3" t="s">
        <v>11994</v>
      </c>
      <c r="D1251" s="3">
        <v>161</v>
      </c>
      <c r="E1251" s="9">
        <v>1976</v>
      </c>
      <c r="F1251" s="7" t="s">
        <v>9172</v>
      </c>
      <c r="G1251" s="7" t="s">
        <v>5401</v>
      </c>
      <c r="H1251" s="8" t="s">
        <v>9156</v>
      </c>
      <c r="I1251" s="8" t="s">
        <v>9165</v>
      </c>
      <c r="J1251" s="19">
        <v>7</v>
      </c>
      <c r="K1251" s="19" t="s">
        <v>7736</v>
      </c>
      <c r="L1251" s="11">
        <v>0.5</v>
      </c>
      <c r="M1251" s="11"/>
      <c r="N1251" s="24"/>
      <c r="P1251" s="32"/>
      <c r="T1251" s="19"/>
      <c r="U1251" s="3"/>
      <c r="X1251" t="str">
        <f t="shared" si="77"/>
        <v/>
      </c>
      <c r="Z1251" t="str">
        <f t="shared" si="78"/>
        <v/>
      </c>
      <c r="AB1251" s="9"/>
      <c r="AC1251" t="s">
        <v>9156</v>
      </c>
      <c r="AD1251">
        <f t="shared" si="79"/>
        <v>0</v>
      </c>
      <c r="AF1251" s="3"/>
      <c r="AH1251" s="9"/>
    </row>
    <row r="1252" spans="1:48" ht="10.95" customHeight="1" outlineLevel="1" x14ac:dyDescent="0.25">
      <c r="A1252" t="s">
        <v>9150</v>
      </c>
      <c r="C1252" s="3" t="s">
        <v>11994</v>
      </c>
      <c r="D1252" s="3">
        <v>162</v>
      </c>
      <c r="E1252" s="9">
        <v>1976</v>
      </c>
      <c r="F1252" s="7" t="s">
        <v>9173</v>
      </c>
      <c r="G1252" s="7" t="s">
        <v>5401</v>
      </c>
      <c r="H1252" s="8" t="s">
        <v>9157</v>
      </c>
      <c r="I1252" s="8" t="s">
        <v>9165</v>
      </c>
      <c r="J1252" s="19">
        <v>7</v>
      </c>
      <c r="K1252" s="19" t="s">
        <v>7736</v>
      </c>
      <c r="L1252" s="11">
        <v>6.8</v>
      </c>
      <c r="M1252" s="11"/>
      <c r="N1252" s="24"/>
      <c r="P1252" s="32"/>
      <c r="T1252" s="19"/>
      <c r="U1252" s="3"/>
      <c r="X1252" t="str">
        <f t="shared" si="77"/>
        <v/>
      </c>
      <c r="Z1252" t="str">
        <f t="shared" si="78"/>
        <v/>
      </c>
      <c r="AB1252" s="9"/>
      <c r="AC1252" t="s">
        <v>9157</v>
      </c>
      <c r="AD1252">
        <f t="shared" si="79"/>
        <v>0</v>
      </c>
      <c r="AF1252" s="3"/>
      <c r="AH1252" s="9"/>
    </row>
    <row r="1253" spans="1:48" ht="10.95" customHeight="1" outlineLevel="1" x14ac:dyDescent="0.25">
      <c r="A1253" t="s">
        <v>9150</v>
      </c>
      <c r="C1253" s="3" t="s">
        <v>11994</v>
      </c>
      <c r="D1253" s="3">
        <v>163</v>
      </c>
      <c r="E1253" s="9">
        <v>1976</v>
      </c>
      <c r="F1253" s="7" t="s">
        <v>9174</v>
      </c>
      <c r="G1253" s="7" t="s">
        <v>5401</v>
      </c>
      <c r="H1253" s="8" t="s">
        <v>9158</v>
      </c>
      <c r="I1253" s="8" t="s">
        <v>9165</v>
      </c>
      <c r="J1253" s="19">
        <v>7</v>
      </c>
      <c r="K1253" s="19" t="s">
        <v>7736</v>
      </c>
      <c r="L1253" s="11">
        <v>0.6</v>
      </c>
      <c r="M1253" s="11"/>
      <c r="N1253" s="24"/>
      <c r="P1253" s="32"/>
      <c r="T1253" s="19"/>
      <c r="U1253" s="3"/>
      <c r="X1253" t="str">
        <f t="shared" si="77"/>
        <v/>
      </c>
      <c r="Z1253" t="str">
        <f t="shared" si="78"/>
        <v/>
      </c>
      <c r="AB1253" s="9"/>
      <c r="AC1253" t="s">
        <v>9158</v>
      </c>
      <c r="AD1253">
        <f t="shared" si="79"/>
        <v>0</v>
      </c>
      <c r="AF1253" s="3"/>
      <c r="AH1253" s="9"/>
    </row>
    <row r="1254" spans="1:48" ht="10.95" customHeight="1" outlineLevel="1" x14ac:dyDescent="0.25">
      <c r="A1254" t="s">
        <v>9150</v>
      </c>
      <c r="C1254" s="3" t="s">
        <v>11994</v>
      </c>
      <c r="D1254" s="3">
        <v>164</v>
      </c>
      <c r="E1254" s="9">
        <v>1976</v>
      </c>
      <c r="F1254" s="7" t="s">
        <v>9175</v>
      </c>
      <c r="G1254" s="7" t="s">
        <v>5401</v>
      </c>
      <c r="H1254" s="8" t="s">
        <v>9159</v>
      </c>
      <c r="I1254" s="8" t="s">
        <v>9165</v>
      </c>
      <c r="J1254" s="19">
        <v>7</v>
      </c>
      <c r="K1254" s="19" t="s">
        <v>7736</v>
      </c>
      <c r="L1254" s="11">
        <v>1.8</v>
      </c>
      <c r="M1254" s="11"/>
      <c r="N1254" s="24"/>
      <c r="P1254" s="32"/>
      <c r="T1254" s="19"/>
      <c r="U1254" s="3"/>
      <c r="X1254" t="str">
        <f t="shared" si="77"/>
        <v/>
      </c>
      <c r="Z1254" t="str">
        <f t="shared" si="78"/>
        <v/>
      </c>
      <c r="AB1254" s="9"/>
      <c r="AC1254" t="s">
        <v>9159</v>
      </c>
      <c r="AD1254">
        <f t="shared" si="79"/>
        <v>0</v>
      </c>
      <c r="AF1254" s="3"/>
      <c r="AH1254" s="9"/>
    </row>
    <row r="1255" spans="1:48" ht="10.95" customHeight="1" outlineLevel="1" x14ac:dyDescent="0.25">
      <c r="A1255" t="s">
        <v>9150</v>
      </c>
      <c r="C1255" s="3" t="s">
        <v>11994</v>
      </c>
      <c r="D1255" s="3">
        <v>165</v>
      </c>
      <c r="E1255" s="9">
        <v>1976</v>
      </c>
      <c r="F1255" s="7" t="s">
        <v>9176</v>
      </c>
      <c r="G1255" s="7" t="s">
        <v>5401</v>
      </c>
      <c r="H1255" s="8" t="s">
        <v>9160</v>
      </c>
      <c r="I1255" s="8" t="s">
        <v>9165</v>
      </c>
      <c r="J1255" s="19">
        <v>7</v>
      </c>
      <c r="K1255" s="19" t="s">
        <v>7736</v>
      </c>
      <c r="L1255" s="11">
        <v>4</v>
      </c>
      <c r="M1255" s="11"/>
      <c r="N1255" s="24"/>
      <c r="P1255" s="32"/>
      <c r="T1255" s="19"/>
      <c r="U1255" s="3"/>
      <c r="X1255" t="str">
        <f t="shared" si="77"/>
        <v/>
      </c>
      <c r="Z1255" t="str">
        <f t="shared" si="78"/>
        <v/>
      </c>
      <c r="AB1255" s="9"/>
      <c r="AC1255" t="s">
        <v>9160</v>
      </c>
      <c r="AD1255">
        <f t="shared" si="79"/>
        <v>0</v>
      </c>
      <c r="AF1255" s="3"/>
      <c r="AH1255" s="9"/>
    </row>
    <row r="1256" spans="1:48" ht="10.95" customHeight="1" outlineLevel="1" x14ac:dyDescent="0.25">
      <c r="A1256" t="s">
        <v>9150</v>
      </c>
      <c r="C1256" s="3" t="s">
        <v>11994</v>
      </c>
      <c r="D1256" s="3">
        <v>166</v>
      </c>
      <c r="E1256" s="9">
        <v>1976</v>
      </c>
      <c r="F1256" s="7" t="s">
        <v>9177</v>
      </c>
      <c r="G1256" s="7" t="s">
        <v>5401</v>
      </c>
      <c r="H1256" s="8" t="s">
        <v>9161</v>
      </c>
      <c r="I1256" s="8" t="s">
        <v>9165</v>
      </c>
      <c r="J1256" s="19">
        <v>7</v>
      </c>
      <c r="K1256" s="19" t="s">
        <v>7736</v>
      </c>
      <c r="L1256" s="11">
        <v>4</v>
      </c>
      <c r="M1256" s="11"/>
      <c r="N1256" s="24"/>
      <c r="P1256" s="32"/>
      <c r="T1256" s="19"/>
      <c r="U1256" s="3"/>
      <c r="X1256" t="str">
        <f t="shared" si="77"/>
        <v/>
      </c>
      <c r="Z1256" t="str">
        <f t="shared" si="78"/>
        <v/>
      </c>
      <c r="AB1256" s="9"/>
      <c r="AC1256" t="s">
        <v>9161</v>
      </c>
      <c r="AD1256">
        <f t="shared" si="79"/>
        <v>0</v>
      </c>
      <c r="AF1256" s="3"/>
      <c r="AH1256" s="9"/>
    </row>
    <row r="1257" spans="1:48" ht="10.95" customHeight="1" outlineLevel="1" x14ac:dyDescent="0.25">
      <c r="A1257" t="s">
        <v>9150</v>
      </c>
      <c r="C1257" s="3" t="s">
        <v>11994</v>
      </c>
      <c r="D1257" s="3">
        <v>167</v>
      </c>
      <c r="E1257" s="9">
        <v>1976</v>
      </c>
      <c r="F1257" s="7" t="s">
        <v>9178</v>
      </c>
      <c r="G1257" s="7" t="s">
        <v>5401</v>
      </c>
      <c r="H1257" s="8" t="s">
        <v>9162</v>
      </c>
      <c r="I1257" s="8" t="s">
        <v>9165</v>
      </c>
      <c r="J1257" s="19">
        <v>7</v>
      </c>
      <c r="K1257" s="19" t="s">
        <v>7736</v>
      </c>
      <c r="L1257" s="11">
        <v>5.3</v>
      </c>
      <c r="M1257" s="11"/>
      <c r="N1257" s="24"/>
      <c r="P1257" s="32"/>
      <c r="T1257" s="19"/>
      <c r="U1257" s="3"/>
      <c r="X1257" t="str">
        <f t="shared" si="77"/>
        <v/>
      </c>
      <c r="Z1257" t="str">
        <f t="shared" si="78"/>
        <v/>
      </c>
      <c r="AB1257" s="9"/>
      <c r="AC1257" t="s">
        <v>9162</v>
      </c>
      <c r="AD1257">
        <f t="shared" si="79"/>
        <v>0</v>
      </c>
      <c r="AF1257" s="3"/>
      <c r="AH1257" s="9"/>
    </row>
    <row r="1258" spans="1:48" ht="10.95" customHeight="1" outlineLevel="1" x14ac:dyDescent="0.25">
      <c r="A1258" t="s">
        <v>9150</v>
      </c>
      <c r="C1258" s="3" t="s">
        <v>11994</v>
      </c>
      <c r="D1258" s="3">
        <v>168</v>
      </c>
      <c r="E1258" s="9">
        <v>1976</v>
      </c>
      <c r="F1258" s="7" t="s">
        <v>9179</v>
      </c>
      <c r="G1258" s="7" t="s">
        <v>5401</v>
      </c>
      <c r="H1258" s="8" t="s">
        <v>9163</v>
      </c>
      <c r="I1258" s="8" t="s">
        <v>9165</v>
      </c>
      <c r="J1258" s="19">
        <v>7</v>
      </c>
      <c r="K1258" s="19" t="s">
        <v>7736</v>
      </c>
      <c r="L1258" s="11">
        <v>11.6</v>
      </c>
      <c r="M1258" s="11"/>
      <c r="N1258" s="24"/>
      <c r="P1258" s="32"/>
      <c r="T1258" s="19"/>
      <c r="U1258" s="3"/>
      <c r="X1258" t="str">
        <f t="shared" si="77"/>
        <v/>
      </c>
      <c r="Z1258" t="str">
        <f t="shared" si="78"/>
        <v/>
      </c>
      <c r="AB1258" s="9"/>
      <c r="AC1258" t="s">
        <v>9163</v>
      </c>
      <c r="AD1258">
        <f t="shared" si="79"/>
        <v>0</v>
      </c>
      <c r="AF1258" s="3"/>
      <c r="AH1258" s="9"/>
    </row>
    <row r="1259" spans="1:48" ht="10.95" customHeight="1" outlineLevel="1" x14ac:dyDescent="0.25">
      <c r="A1259" t="s">
        <v>9150</v>
      </c>
      <c r="C1259" s="3" t="s">
        <v>11994</v>
      </c>
      <c r="D1259" s="3">
        <v>715</v>
      </c>
      <c r="E1259" s="9">
        <v>2001</v>
      </c>
      <c r="F1259" s="7" t="s">
        <v>19</v>
      </c>
      <c r="G1259" s="7" t="s">
        <v>5401</v>
      </c>
      <c r="H1259" s="8" t="s">
        <v>9180</v>
      </c>
      <c r="I1259" s="8" t="s">
        <v>8472</v>
      </c>
      <c r="J1259" s="19">
        <v>7</v>
      </c>
      <c r="K1259" s="19" t="s">
        <v>7736</v>
      </c>
      <c r="L1259" s="11">
        <v>0.2</v>
      </c>
      <c r="M1259" s="11"/>
      <c r="N1259" s="24"/>
      <c r="P1259" s="32"/>
      <c r="T1259" s="19"/>
      <c r="U1259" s="3"/>
      <c r="X1259" t="str">
        <f t="shared" si="77"/>
        <v/>
      </c>
      <c r="Z1259" t="str">
        <f t="shared" si="78"/>
        <v/>
      </c>
      <c r="AB1259" s="9"/>
      <c r="AC1259" t="s">
        <v>9180</v>
      </c>
      <c r="AD1259">
        <f t="shared" si="79"/>
        <v>0</v>
      </c>
      <c r="AF1259" s="3"/>
      <c r="AH1259" s="9"/>
    </row>
    <row r="1260" spans="1:48" ht="10.95" customHeight="1" outlineLevel="1" x14ac:dyDescent="0.25">
      <c r="A1260" t="s">
        <v>9150</v>
      </c>
      <c r="C1260" s="3" t="s">
        <v>11994</v>
      </c>
      <c r="D1260" s="3">
        <v>716</v>
      </c>
      <c r="E1260" s="9">
        <v>2001</v>
      </c>
      <c r="F1260" s="7" t="s">
        <v>9181</v>
      </c>
      <c r="G1260" s="7" t="s">
        <v>5401</v>
      </c>
      <c r="H1260" s="8" t="s">
        <v>9180</v>
      </c>
      <c r="I1260" s="8" t="s">
        <v>8472</v>
      </c>
      <c r="J1260" s="19">
        <v>7</v>
      </c>
      <c r="K1260" s="19" t="s">
        <v>7736</v>
      </c>
      <c r="L1260" s="11">
        <v>0.5</v>
      </c>
      <c r="M1260" s="11"/>
      <c r="N1260" s="24"/>
      <c r="P1260" s="32"/>
      <c r="T1260" s="19"/>
      <c r="U1260" s="3"/>
      <c r="X1260" t="str">
        <f t="shared" si="77"/>
        <v/>
      </c>
      <c r="Z1260" t="str">
        <f t="shared" si="78"/>
        <v/>
      </c>
      <c r="AB1260" s="9"/>
      <c r="AC1260" t="s">
        <v>9180</v>
      </c>
      <c r="AD1260">
        <f t="shared" si="79"/>
        <v>0</v>
      </c>
      <c r="AF1260" s="3"/>
      <c r="AH1260" s="9"/>
    </row>
    <row r="1261" spans="1:48" ht="10.95" customHeight="1" outlineLevel="1" x14ac:dyDescent="0.25">
      <c r="A1261" t="s">
        <v>9150</v>
      </c>
      <c r="C1261" s="3" t="s">
        <v>11994</v>
      </c>
      <c r="D1261" s="3">
        <v>717</v>
      </c>
      <c r="E1261" s="9">
        <v>2001</v>
      </c>
      <c r="F1261" s="7" t="s">
        <v>9182</v>
      </c>
      <c r="G1261" s="7" t="s">
        <v>5401</v>
      </c>
      <c r="H1261" s="8" t="s">
        <v>9180</v>
      </c>
      <c r="I1261" s="8" t="s">
        <v>8472</v>
      </c>
      <c r="J1261" s="19">
        <v>7</v>
      </c>
      <c r="K1261" s="19" t="s">
        <v>7736</v>
      </c>
      <c r="L1261" s="11">
        <v>0.5</v>
      </c>
      <c r="M1261" s="11"/>
      <c r="N1261" s="24"/>
      <c r="P1261" s="32"/>
      <c r="T1261" s="19"/>
      <c r="U1261" s="3"/>
      <c r="X1261" t="str">
        <f t="shared" si="77"/>
        <v/>
      </c>
      <c r="Z1261" t="str">
        <f t="shared" si="78"/>
        <v/>
      </c>
      <c r="AB1261" s="9"/>
      <c r="AC1261" t="s">
        <v>9180</v>
      </c>
      <c r="AD1261">
        <f t="shared" si="79"/>
        <v>0</v>
      </c>
      <c r="AF1261" s="3"/>
      <c r="AH1261" s="9"/>
    </row>
    <row r="1262" spans="1:48" ht="10.95" customHeight="1" outlineLevel="1" x14ac:dyDescent="0.25">
      <c r="A1262" t="s">
        <v>9150</v>
      </c>
      <c r="C1262" s="3" t="s">
        <v>11994</v>
      </c>
      <c r="D1262" s="3">
        <v>718</v>
      </c>
      <c r="E1262" s="9">
        <v>2001</v>
      </c>
      <c r="F1262" s="7" t="s">
        <v>5559</v>
      </c>
      <c r="G1262" s="7" t="s">
        <v>5401</v>
      </c>
      <c r="H1262" s="8" t="s">
        <v>9180</v>
      </c>
      <c r="I1262" s="8" t="s">
        <v>8472</v>
      </c>
      <c r="J1262" s="19">
        <v>7</v>
      </c>
      <c r="K1262" s="19" t="s">
        <v>7736</v>
      </c>
      <c r="L1262" s="11">
        <v>0.5</v>
      </c>
      <c r="M1262" s="11"/>
      <c r="N1262" s="24"/>
      <c r="P1262" s="32"/>
      <c r="T1262" s="19"/>
      <c r="U1262" s="3"/>
      <c r="X1262" t="str">
        <f t="shared" si="77"/>
        <v/>
      </c>
      <c r="Z1262" t="str">
        <f t="shared" si="78"/>
        <v/>
      </c>
      <c r="AB1262" s="9"/>
      <c r="AC1262" t="s">
        <v>9180</v>
      </c>
      <c r="AD1262">
        <f t="shared" si="79"/>
        <v>0</v>
      </c>
      <c r="AF1262" s="3"/>
      <c r="AH1262" s="9"/>
    </row>
    <row r="1263" spans="1:48" ht="10.95" customHeight="1" x14ac:dyDescent="0.25">
      <c r="A1263" s="6" t="s">
        <v>10931</v>
      </c>
      <c r="B1263" t="s">
        <v>1403</v>
      </c>
      <c r="C1263" s="3" t="s">
        <v>12988</v>
      </c>
      <c r="E1263" s="9"/>
      <c r="F1263" s="7"/>
      <c r="G1263" s="7"/>
      <c r="H1263" s="8"/>
      <c r="I1263" s="8"/>
      <c r="J1263" s="19"/>
      <c r="K1263" s="19"/>
      <c r="L1263" s="11"/>
      <c r="M1263" s="11">
        <f>SUM(L1264:L1276)</f>
        <v>29.099999999999998</v>
      </c>
      <c r="N1263" s="24">
        <v>4937</v>
      </c>
      <c r="O1263">
        <f>COUNTIF(K1264:K1276,"*")</f>
        <v>13</v>
      </c>
      <c r="P1263" s="32">
        <f>O1263/N1263</f>
        <v>2.6331780433461616E-3</v>
      </c>
      <c r="Q1263">
        <f>COUNTIF(K1264:K1276,"Y")+COUNTIF(K1264:K1276,"S")</f>
        <v>13</v>
      </c>
      <c r="T1263" s="19" t="s">
        <v>7736</v>
      </c>
      <c r="U1263" s="3"/>
      <c r="V1263" t="s">
        <v>18570</v>
      </c>
      <c r="X1263" t="str">
        <f t="shared" si="77"/>
        <v/>
      </c>
      <c r="Z1263" t="str">
        <f t="shared" si="78"/>
        <v/>
      </c>
      <c r="AB1263" s="9"/>
      <c r="AE1263">
        <f>COUNTIF(AD1264:AD1276,"1")</f>
        <v>0</v>
      </c>
      <c r="AF1263" s="3"/>
      <c r="AH1263" s="9"/>
      <c r="AI1263">
        <f>COUNTIF($J1264:$J1276,"1")-COUNTIFS($J1264:$J1276,"1",$K1264:$K1276,"V")</f>
        <v>2</v>
      </c>
      <c r="AJ1263">
        <f>COUNTIFS($J1264:$J1276,"1",$K1264:$K1276,"Y")+COUNTIFS($J1264:$J1276,"1",$K1264:$K1276,"s")</f>
        <v>2</v>
      </c>
      <c r="AK1263">
        <f>COUNTIF($J1264:$J1276,"2")-COUNTIFS($J1264:$J1276,"2",$K1264:$K1276,"V")</f>
        <v>0</v>
      </c>
      <c r="AL1263">
        <f>COUNTIFS($J1264:$J1276,"2",$K1264:$K1276,"Y")+COUNTIFS($J1264:$J1276,"2",$K1264:$K1276,"s")</f>
        <v>0</v>
      </c>
      <c r="AM1263">
        <f>COUNTIF($J1264:$J1276,"3")-COUNTIFS($J1264:$J1276,"3",$K1264:$K1276,"V")</f>
        <v>0</v>
      </c>
      <c r="AN1263">
        <f>COUNTIFS($J1264:$J1276,"3",$K1264:$K1276,"Y")+COUNTIFS($J1264:$J1276,"3",$K1264:$K1276,"s")</f>
        <v>0</v>
      </c>
      <c r="AO1263">
        <f>COUNTIF($J1264:$J1276,"4")-COUNTIFS($J1264:$J1276,"4",$K1264:$K1276,"V")</f>
        <v>0</v>
      </c>
      <c r="AP1263">
        <f>COUNTIFS($J1264:$J1276,"4",$K1264:$K1276,"Y")+COUNTIFS($J1264:$J1276,"4",$K1264:$K1276,"s")</f>
        <v>0</v>
      </c>
      <c r="AQ1263">
        <f>COUNTIF($J1264:$J1276,"5")-COUNTIFS($J1264:$J1276,"5",$K1264:$K1276,"V")</f>
        <v>1</v>
      </c>
      <c r="AR1263">
        <f>COUNTIFS($J1264:$J1276,"5",$K1264:$K1276,"Y")+COUNTIFS($J1264:$J1276,"5",$K1264:$K1276,"s")</f>
        <v>1</v>
      </c>
      <c r="AS1263">
        <f>COUNTIF($J1264:$J1276,"6")-COUNTIFS($J1264:$J1276,"6",$K1264:$K1276,"V")</f>
        <v>0</v>
      </c>
      <c r="AT1263">
        <f>COUNTIFS($J1264:$J1276,"6",$K1264:$K1276,"Y")+COUNTIFS($J1264:$J1276,"6",$K1264:$K1276,"s")</f>
        <v>0</v>
      </c>
      <c r="AU1263">
        <f>COUNTIF($J1264:$J1276,"7")-COUNTIFS($J1264:$J1276,"7",$K1264:$K1276,"V")</f>
        <v>10</v>
      </c>
      <c r="AV1263">
        <f>COUNTIFS($J1264:$J1276,"7",$K1264:$K1276,"Y")+COUNTIFS($J1264:$J1276,"7",$K1264:$K1276,"s")</f>
        <v>10</v>
      </c>
    </row>
    <row r="1264" spans="1:48" ht="10.95" customHeight="1" outlineLevel="1" x14ac:dyDescent="0.25">
      <c r="A1264" t="s">
        <v>599</v>
      </c>
      <c r="C1264" s="3" t="s">
        <v>12988</v>
      </c>
      <c r="D1264" s="3">
        <v>1646</v>
      </c>
      <c r="E1264" s="9">
        <v>1977</v>
      </c>
      <c r="F1264" s="7" t="s">
        <v>21221</v>
      </c>
      <c r="G1264" s="7" t="s">
        <v>5401</v>
      </c>
      <c r="H1264" s="8" t="s">
        <v>10206</v>
      </c>
      <c r="I1264" s="8" t="s">
        <v>21222</v>
      </c>
      <c r="J1264" s="19">
        <v>7</v>
      </c>
      <c r="K1264" s="19" t="s">
        <v>7736</v>
      </c>
      <c r="L1264" s="11">
        <v>0.6</v>
      </c>
      <c r="M1264" s="11"/>
      <c r="N1264" s="24"/>
      <c r="P1264" s="32"/>
      <c r="T1264" s="19"/>
      <c r="U1264" s="3"/>
      <c r="X1264" t="str">
        <f t="shared" si="77"/>
        <v/>
      </c>
      <c r="Z1264" t="str">
        <f t="shared" si="78"/>
        <v/>
      </c>
      <c r="AB1264" s="9"/>
      <c r="AC1264" t="s">
        <v>10206</v>
      </c>
      <c r="AD1264">
        <f t="shared" ref="AD1264:AD1276" si="80">COUNTIF(H1264,"*Fuji*")</f>
        <v>0</v>
      </c>
      <c r="AF1264" s="3"/>
      <c r="AH1264" s="9"/>
    </row>
    <row r="1265" spans="1:48" ht="10.95" customHeight="1" outlineLevel="1" x14ac:dyDescent="0.25">
      <c r="A1265" t="s">
        <v>599</v>
      </c>
      <c r="C1265" s="3" t="s">
        <v>12988</v>
      </c>
      <c r="D1265" s="3">
        <v>1647</v>
      </c>
      <c r="E1265" s="9">
        <v>1977</v>
      </c>
      <c r="F1265" s="7" t="s">
        <v>21221</v>
      </c>
      <c r="G1265" s="7" t="s">
        <v>5401</v>
      </c>
      <c r="H1265" s="8" t="s">
        <v>10282</v>
      </c>
      <c r="I1265" s="8" t="s">
        <v>21222</v>
      </c>
      <c r="J1265" s="19">
        <v>7</v>
      </c>
      <c r="K1265" s="19" t="s">
        <v>7736</v>
      </c>
      <c r="L1265" s="11">
        <v>0.6</v>
      </c>
      <c r="M1265" s="11"/>
      <c r="N1265" s="24"/>
      <c r="P1265" s="32"/>
      <c r="T1265" s="19"/>
      <c r="U1265" s="3"/>
      <c r="X1265" t="str">
        <f t="shared" si="77"/>
        <v/>
      </c>
      <c r="Z1265" t="str">
        <f t="shared" si="78"/>
        <v/>
      </c>
      <c r="AB1265" s="9"/>
      <c r="AC1265" t="s">
        <v>10282</v>
      </c>
      <c r="AD1265">
        <f t="shared" si="80"/>
        <v>0</v>
      </c>
      <c r="AF1265" s="3"/>
      <c r="AH1265" s="9"/>
    </row>
    <row r="1266" spans="1:48" ht="10.95" customHeight="1" outlineLevel="1" x14ac:dyDescent="0.25">
      <c r="A1266" t="s">
        <v>599</v>
      </c>
      <c r="C1266" s="3" t="s">
        <v>12988</v>
      </c>
      <c r="D1266" s="3">
        <v>1648</v>
      </c>
      <c r="E1266" s="9">
        <v>1977</v>
      </c>
      <c r="F1266" s="7" t="s">
        <v>21221</v>
      </c>
      <c r="G1266" s="7" t="s">
        <v>5401</v>
      </c>
      <c r="H1266" s="8" t="s">
        <v>9445</v>
      </c>
      <c r="I1266" s="8" t="s">
        <v>21222</v>
      </c>
      <c r="J1266" s="19">
        <v>1</v>
      </c>
      <c r="K1266" s="19" t="s">
        <v>7736</v>
      </c>
      <c r="L1266" s="11">
        <v>0.6</v>
      </c>
      <c r="M1266" s="11"/>
      <c r="N1266" s="24"/>
      <c r="P1266" s="32"/>
      <c r="T1266" s="19"/>
      <c r="U1266" s="3">
        <v>2628</v>
      </c>
      <c r="X1266" t="str">
        <f t="shared" si="77"/>
        <v/>
      </c>
      <c r="Z1266" t="str">
        <f t="shared" si="78"/>
        <v/>
      </c>
      <c r="AB1266" s="9"/>
      <c r="AC1266" t="s">
        <v>9445</v>
      </c>
      <c r="AD1266">
        <f t="shared" si="80"/>
        <v>0</v>
      </c>
      <c r="AF1266" s="3"/>
      <c r="AG1266" t="s">
        <v>601</v>
      </c>
      <c r="AH1266" s="9" t="s">
        <v>4925</v>
      </c>
    </row>
    <row r="1267" spans="1:48" ht="10.95" customHeight="1" outlineLevel="1" x14ac:dyDescent="0.25">
      <c r="A1267" t="s">
        <v>599</v>
      </c>
      <c r="C1267" s="3" t="s">
        <v>12988</v>
      </c>
      <c r="D1267" s="3">
        <v>2334</v>
      </c>
      <c r="E1267" s="9">
        <v>1989</v>
      </c>
      <c r="F1267" s="10" t="s">
        <v>22182</v>
      </c>
      <c r="G1267" s="7" t="s">
        <v>5401</v>
      </c>
      <c r="H1267" s="8" t="s">
        <v>10281</v>
      </c>
      <c r="I1267" s="8" t="s">
        <v>10920</v>
      </c>
      <c r="J1267" s="19">
        <v>7</v>
      </c>
      <c r="K1267" s="19" t="s">
        <v>7736</v>
      </c>
      <c r="L1267" s="11">
        <v>1.3</v>
      </c>
      <c r="M1267" s="11"/>
      <c r="N1267" s="24"/>
      <c r="P1267" s="32"/>
      <c r="T1267" s="19"/>
      <c r="U1267" s="3"/>
      <c r="X1267" t="str">
        <f t="shared" si="77"/>
        <v/>
      </c>
      <c r="Z1267" t="str">
        <f t="shared" si="78"/>
        <v/>
      </c>
      <c r="AB1267" s="9"/>
      <c r="AC1267" t="s">
        <v>10281</v>
      </c>
      <c r="AD1267">
        <f t="shared" si="80"/>
        <v>0</v>
      </c>
      <c r="AF1267" s="3"/>
      <c r="AH1267" s="9"/>
    </row>
    <row r="1268" spans="1:48" ht="10.95" customHeight="1" outlineLevel="1" x14ac:dyDescent="0.25">
      <c r="A1268" t="s">
        <v>599</v>
      </c>
      <c r="C1268" s="3" t="s">
        <v>12988</v>
      </c>
      <c r="D1268" s="3">
        <v>2335</v>
      </c>
      <c r="E1268" s="9">
        <v>1989</v>
      </c>
      <c r="F1268" s="10" t="s">
        <v>22183</v>
      </c>
      <c r="G1268" s="7" t="s">
        <v>5401</v>
      </c>
      <c r="H1268" s="8" t="s">
        <v>10919</v>
      </c>
      <c r="I1268" s="8" t="s">
        <v>10920</v>
      </c>
      <c r="J1268" s="19">
        <v>7</v>
      </c>
      <c r="K1268" s="19" t="s">
        <v>7736</v>
      </c>
      <c r="L1268" s="11">
        <v>1.3</v>
      </c>
      <c r="M1268" s="11"/>
      <c r="N1268" s="24"/>
      <c r="P1268" s="32"/>
      <c r="T1268" s="19"/>
      <c r="U1268" s="3"/>
      <c r="X1268" t="str">
        <f t="shared" si="77"/>
        <v/>
      </c>
      <c r="Z1268" t="str">
        <f t="shared" si="78"/>
        <v/>
      </c>
      <c r="AB1268" s="9"/>
      <c r="AC1268" t="s">
        <v>10919</v>
      </c>
      <c r="AD1268">
        <f t="shared" si="80"/>
        <v>0</v>
      </c>
      <c r="AF1268" s="3"/>
      <c r="AH1268" s="9"/>
    </row>
    <row r="1269" spans="1:48" ht="10.95" customHeight="1" outlineLevel="1" x14ac:dyDescent="0.25">
      <c r="A1269" t="s">
        <v>599</v>
      </c>
      <c r="C1269" s="3" t="s">
        <v>12988</v>
      </c>
      <c r="D1269" s="3">
        <v>2773</v>
      </c>
      <c r="E1269" s="9">
        <v>1997</v>
      </c>
      <c r="F1269" s="7" t="s">
        <v>600</v>
      </c>
      <c r="G1269" s="7" t="s">
        <v>5401</v>
      </c>
      <c r="H1269" s="8" t="s">
        <v>20982</v>
      </c>
      <c r="I1269" s="8" t="s">
        <v>10917</v>
      </c>
      <c r="J1269" s="19">
        <v>1</v>
      </c>
      <c r="K1269" s="19" t="s">
        <v>7736</v>
      </c>
      <c r="L1269" s="11">
        <v>4</v>
      </c>
      <c r="M1269" s="11"/>
      <c r="N1269" s="24"/>
      <c r="P1269" s="32"/>
      <c r="T1269" s="19"/>
      <c r="U1269" s="3">
        <v>2628</v>
      </c>
      <c r="X1269" t="str">
        <f t="shared" si="77"/>
        <v/>
      </c>
      <c r="Z1269" t="str">
        <f t="shared" si="78"/>
        <v/>
      </c>
      <c r="AB1269" s="9"/>
      <c r="AC1269" t="s">
        <v>2362</v>
      </c>
      <c r="AD1269">
        <f t="shared" si="80"/>
        <v>0</v>
      </c>
      <c r="AF1269" s="3"/>
      <c r="AG1269" t="s">
        <v>601</v>
      </c>
      <c r="AH1269" s="9" t="s">
        <v>4925</v>
      </c>
    </row>
    <row r="1270" spans="1:48" ht="10.95" customHeight="1" outlineLevel="1" x14ac:dyDescent="0.25">
      <c r="A1270" t="s">
        <v>599</v>
      </c>
      <c r="C1270" s="3" t="s">
        <v>12988</v>
      </c>
      <c r="D1270" s="3">
        <v>2829</v>
      </c>
      <c r="E1270" s="9">
        <v>1998</v>
      </c>
      <c r="F1270" s="7" t="s">
        <v>10924</v>
      </c>
      <c r="G1270" s="7" t="s">
        <v>5401</v>
      </c>
      <c r="H1270" s="8" t="s">
        <v>10921</v>
      </c>
      <c r="I1270" s="8" t="s">
        <v>7560</v>
      </c>
      <c r="J1270" s="19">
        <v>7</v>
      </c>
      <c r="K1270" s="19" t="s">
        <v>7736</v>
      </c>
      <c r="L1270" s="11">
        <v>2.2000000000000002</v>
      </c>
      <c r="M1270" s="11"/>
      <c r="N1270" s="24"/>
      <c r="P1270" s="32"/>
      <c r="T1270" s="19"/>
      <c r="U1270" s="3"/>
      <c r="X1270" t="str">
        <f t="shared" si="77"/>
        <v/>
      </c>
      <c r="Z1270" t="str">
        <f t="shared" si="78"/>
        <v/>
      </c>
      <c r="AB1270" s="9"/>
      <c r="AC1270" t="s">
        <v>10921</v>
      </c>
      <c r="AD1270">
        <f t="shared" si="80"/>
        <v>0</v>
      </c>
      <c r="AF1270" s="3"/>
      <c r="AH1270" s="9"/>
    </row>
    <row r="1271" spans="1:48" ht="10.95" customHeight="1" outlineLevel="1" x14ac:dyDescent="0.25">
      <c r="A1271" t="s">
        <v>599</v>
      </c>
      <c r="C1271" s="3" t="s">
        <v>12988</v>
      </c>
      <c r="D1271" s="3">
        <v>2830</v>
      </c>
      <c r="E1271" s="9">
        <v>1998</v>
      </c>
      <c r="F1271" s="7" t="s">
        <v>10924</v>
      </c>
      <c r="G1271" s="7" t="s">
        <v>5401</v>
      </c>
      <c r="H1271" s="8" t="s">
        <v>10922</v>
      </c>
      <c r="I1271" s="8" t="s">
        <v>7560</v>
      </c>
      <c r="J1271" s="19">
        <v>7</v>
      </c>
      <c r="K1271" s="19" t="s">
        <v>7736</v>
      </c>
      <c r="L1271" s="11">
        <v>2.2000000000000002</v>
      </c>
      <c r="M1271" s="11"/>
      <c r="N1271" s="24"/>
      <c r="P1271" s="32"/>
      <c r="T1271" s="19"/>
      <c r="U1271" s="3"/>
      <c r="X1271" t="str">
        <f t="shared" si="77"/>
        <v/>
      </c>
      <c r="Z1271" t="str">
        <f t="shared" si="78"/>
        <v/>
      </c>
      <c r="AB1271" s="9"/>
      <c r="AC1271" t="s">
        <v>10922</v>
      </c>
      <c r="AD1271">
        <f t="shared" si="80"/>
        <v>0</v>
      </c>
      <c r="AF1271" s="3"/>
      <c r="AH1271" s="9"/>
    </row>
    <row r="1272" spans="1:48" ht="10.95" customHeight="1" outlineLevel="1" x14ac:dyDescent="0.25">
      <c r="A1272" t="s">
        <v>599</v>
      </c>
      <c r="C1272" s="3" t="s">
        <v>12988</v>
      </c>
      <c r="D1272" s="3">
        <v>2831</v>
      </c>
      <c r="E1272" s="9">
        <v>1998</v>
      </c>
      <c r="F1272" s="7" t="s">
        <v>10924</v>
      </c>
      <c r="G1272" s="7" t="s">
        <v>5401</v>
      </c>
      <c r="H1272" s="8" t="s">
        <v>10923</v>
      </c>
      <c r="I1272" s="8" t="s">
        <v>7560</v>
      </c>
      <c r="J1272" s="19">
        <v>7</v>
      </c>
      <c r="K1272" s="19" t="s">
        <v>7736</v>
      </c>
      <c r="L1272" s="11">
        <v>2.2000000000000002</v>
      </c>
      <c r="M1272" s="11"/>
      <c r="N1272" s="24"/>
      <c r="P1272" s="32"/>
      <c r="T1272" s="19"/>
      <c r="U1272" s="3"/>
      <c r="X1272" t="str">
        <f t="shared" si="77"/>
        <v/>
      </c>
      <c r="Z1272" t="str">
        <f t="shared" si="78"/>
        <v/>
      </c>
      <c r="AB1272" s="9"/>
      <c r="AC1272" t="s">
        <v>10923</v>
      </c>
      <c r="AD1272">
        <f t="shared" si="80"/>
        <v>0</v>
      </c>
      <c r="AF1272" s="3"/>
      <c r="AH1272" s="9"/>
    </row>
    <row r="1273" spans="1:48" ht="10.95" customHeight="1" outlineLevel="1" x14ac:dyDescent="0.25">
      <c r="A1273" t="s">
        <v>599</v>
      </c>
      <c r="C1273" s="3" t="s">
        <v>12988</v>
      </c>
      <c r="D1273" s="3">
        <v>3233</v>
      </c>
      <c r="E1273" s="9">
        <v>2001</v>
      </c>
      <c r="F1273" s="7" t="s">
        <v>10926</v>
      </c>
      <c r="G1273" s="7" t="s">
        <v>5401</v>
      </c>
      <c r="H1273" s="8" t="s">
        <v>10929</v>
      </c>
      <c r="I1273" s="8" t="s">
        <v>10930</v>
      </c>
      <c r="J1273" s="19">
        <v>7</v>
      </c>
      <c r="K1273" s="19" t="s">
        <v>20093</v>
      </c>
      <c r="L1273" s="11"/>
      <c r="M1273" s="11"/>
      <c r="N1273" s="24"/>
      <c r="P1273" s="32"/>
      <c r="T1273" s="19"/>
      <c r="U1273" s="3"/>
      <c r="X1273" t="str">
        <f t="shared" si="77"/>
        <v/>
      </c>
      <c r="Z1273" t="str">
        <f t="shared" si="78"/>
        <v/>
      </c>
      <c r="AB1273" s="9"/>
      <c r="AC1273" t="s">
        <v>10929</v>
      </c>
      <c r="AD1273">
        <f t="shared" si="80"/>
        <v>0</v>
      </c>
      <c r="AF1273" s="3"/>
      <c r="AH1273" s="9"/>
    </row>
    <row r="1274" spans="1:48" ht="10.95" customHeight="1" outlineLevel="1" x14ac:dyDescent="0.25">
      <c r="A1274" t="s">
        <v>599</v>
      </c>
      <c r="C1274" s="3" t="s">
        <v>12988</v>
      </c>
      <c r="D1274" s="3">
        <v>3234</v>
      </c>
      <c r="E1274" s="9">
        <v>2001</v>
      </c>
      <c r="F1274" s="7" t="s">
        <v>10927</v>
      </c>
      <c r="G1274" s="7" t="s">
        <v>5401</v>
      </c>
      <c r="H1274" s="8" t="s">
        <v>10929</v>
      </c>
      <c r="I1274" s="8" t="s">
        <v>10930</v>
      </c>
      <c r="J1274" s="19">
        <v>7</v>
      </c>
      <c r="K1274" s="19" t="s">
        <v>20093</v>
      </c>
      <c r="L1274" s="11"/>
      <c r="M1274" s="11"/>
      <c r="N1274" s="24"/>
      <c r="P1274" s="32"/>
      <c r="T1274" s="19"/>
      <c r="U1274" s="3"/>
      <c r="X1274" t="str">
        <f t="shared" si="77"/>
        <v/>
      </c>
      <c r="Z1274" t="str">
        <f t="shared" si="78"/>
        <v/>
      </c>
      <c r="AB1274" s="9"/>
      <c r="AC1274" t="s">
        <v>10929</v>
      </c>
      <c r="AD1274">
        <f t="shared" si="80"/>
        <v>0</v>
      </c>
      <c r="AF1274" s="3"/>
      <c r="AH1274" s="9"/>
    </row>
    <row r="1275" spans="1:48" ht="10.95" customHeight="1" outlineLevel="1" x14ac:dyDescent="0.25">
      <c r="A1275" t="s">
        <v>599</v>
      </c>
      <c r="C1275" s="3" t="s">
        <v>12988</v>
      </c>
      <c r="D1275" s="3" t="s">
        <v>10925</v>
      </c>
      <c r="E1275" s="9">
        <v>2001</v>
      </c>
      <c r="F1275" s="7" t="s">
        <v>10928</v>
      </c>
      <c r="G1275" s="7" t="s">
        <v>5401</v>
      </c>
      <c r="H1275" s="8" t="s">
        <v>10930</v>
      </c>
      <c r="I1275" s="8" t="s">
        <v>10930</v>
      </c>
      <c r="J1275" s="19">
        <v>7</v>
      </c>
      <c r="K1275" s="19" t="s">
        <v>7736</v>
      </c>
      <c r="L1275" s="11">
        <v>11.3</v>
      </c>
      <c r="M1275" s="11"/>
      <c r="N1275" s="24"/>
      <c r="P1275" s="32"/>
      <c r="T1275" s="19"/>
      <c r="U1275" s="3"/>
      <c r="X1275" t="str">
        <f t="shared" si="77"/>
        <v/>
      </c>
      <c r="Z1275">
        <f t="shared" si="78"/>
        <v>1</v>
      </c>
      <c r="AB1275" s="9"/>
      <c r="AC1275" t="s">
        <v>10930</v>
      </c>
      <c r="AD1275">
        <f t="shared" si="80"/>
        <v>0</v>
      </c>
      <c r="AF1275" s="3"/>
      <c r="AH1275" s="9"/>
    </row>
    <row r="1276" spans="1:48" ht="10.95" customHeight="1" outlineLevel="1" x14ac:dyDescent="0.25">
      <c r="A1276" t="s">
        <v>599</v>
      </c>
      <c r="C1276" s="3" t="s">
        <v>12988</v>
      </c>
      <c r="D1276" s="3">
        <v>3340</v>
      </c>
      <c r="E1276" s="9">
        <v>2003</v>
      </c>
      <c r="F1276" s="7" t="s">
        <v>1659</v>
      </c>
      <c r="G1276" s="7" t="s">
        <v>5401</v>
      </c>
      <c r="H1276" s="8" t="s">
        <v>6529</v>
      </c>
      <c r="I1276" s="8" t="s">
        <v>10918</v>
      </c>
      <c r="J1276" s="19">
        <v>5</v>
      </c>
      <c r="K1276" s="19" t="s">
        <v>7736</v>
      </c>
      <c r="L1276" s="11">
        <v>2.8</v>
      </c>
      <c r="M1276" s="11"/>
      <c r="N1276" s="24"/>
      <c r="P1276" s="32"/>
      <c r="T1276" s="19"/>
      <c r="U1276" s="3">
        <v>2889</v>
      </c>
      <c r="X1276" t="str">
        <f t="shared" si="77"/>
        <v/>
      </c>
      <c r="Z1276" t="str">
        <f t="shared" si="78"/>
        <v/>
      </c>
      <c r="AB1276" s="9"/>
      <c r="AC1276" t="s">
        <v>6529</v>
      </c>
      <c r="AD1276">
        <f t="shared" si="80"/>
        <v>0</v>
      </c>
      <c r="AF1276" s="3"/>
      <c r="AG1276" t="s">
        <v>6530</v>
      </c>
      <c r="AH1276" s="9" t="s">
        <v>4925</v>
      </c>
    </row>
    <row r="1277" spans="1:48" ht="10.95" customHeight="1" x14ac:dyDescent="0.25">
      <c r="A1277" t="s">
        <v>12990</v>
      </c>
      <c r="B1277" t="s">
        <v>13279</v>
      </c>
      <c r="C1277" s="3" t="s">
        <v>12466</v>
      </c>
      <c r="E1277" s="9"/>
      <c r="F1277" s="7"/>
      <c r="G1277" s="7"/>
      <c r="H1277" s="8"/>
      <c r="I1277" s="8"/>
      <c r="J1277" s="19"/>
      <c r="K1277" s="19"/>
      <c r="L1277" s="11"/>
      <c r="M1277" s="11">
        <f>SUM(L1278:L1288)</f>
        <v>87.3</v>
      </c>
      <c r="N1277" s="24">
        <v>819</v>
      </c>
      <c r="O1277">
        <f>COUNTIF(K1278:K1288,"*")</f>
        <v>11</v>
      </c>
      <c r="P1277" s="32">
        <f>O1277/N1277</f>
        <v>1.3431013431013432E-2</v>
      </c>
      <c r="Q1277">
        <f>COUNTIF(K1278:K1288,"Y")+COUNTIF(K1278:K1288,"S")</f>
        <v>10</v>
      </c>
      <c r="T1277" s="19" t="s">
        <v>7736</v>
      </c>
      <c r="U1277" s="3"/>
      <c r="V1277" t="s">
        <v>18666</v>
      </c>
      <c r="X1277" t="str">
        <f t="shared" si="77"/>
        <v/>
      </c>
      <c r="Z1277" t="str">
        <f t="shared" si="78"/>
        <v/>
      </c>
      <c r="AB1277" s="9"/>
      <c r="AE1277">
        <f>COUNTIF(AD1278:AD1288,"1")</f>
        <v>0</v>
      </c>
      <c r="AF1277" s="3"/>
      <c r="AH1277" s="9"/>
      <c r="AI1277">
        <f>COUNTIF($J1278:$J1288,"1")-COUNTIFS($J1278:$J1288,"1",$K1278:$K1288,"V")</f>
        <v>1</v>
      </c>
      <c r="AJ1277">
        <f>COUNTIFS($J1278:$J1288,"1",$K1278:$K1288,"Y")+COUNTIFS($J1278:$J1288,"1",$K1278:$K1288,"s")</f>
        <v>1</v>
      </c>
      <c r="AK1277">
        <f>COUNTIF($J1278:$J1288,"2")-COUNTIFS($J1278:$J1288,"2",$K1278:$K1288,"V")</f>
        <v>3</v>
      </c>
      <c r="AL1277">
        <f>COUNTIFS($J1278:$J1288,"2",$K1278:$K1288,"Y")+COUNTIFS($J1278:$J1288,"2",$K1278:$K1288,"s")</f>
        <v>3</v>
      </c>
      <c r="AM1277">
        <f>COUNTIF($J1278:$J1288,"3")-COUNTIFS($J1278:$J1288,"3",$K1278:$K1288,"V")</f>
        <v>5</v>
      </c>
      <c r="AN1277">
        <f>COUNTIFS($J1278:$J1288,"3",$K1278:$K1288,"Y")+COUNTIFS($J1278:$J1288,"3",$K1278:$K1288,"s")</f>
        <v>5</v>
      </c>
      <c r="AO1277">
        <f>COUNTIF($J1278:$J1288,"4")-COUNTIFS($J1278:$J1288,"4",$K1278:$K1288,"V")</f>
        <v>0</v>
      </c>
      <c r="AP1277">
        <f>COUNTIFS($J1278:$J1288,"4",$K1278:$K1288,"Y")+COUNTIFS($J1278:$J1288,"4",$K1278:$K1288,"s")</f>
        <v>0</v>
      </c>
      <c r="AQ1277">
        <f>COUNTIF($J1278:$J1288,"5")-COUNTIFS($J1278:$J1288,"5",$K1278:$K1288,"V")</f>
        <v>2</v>
      </c>
      <c r="AR1277">
        <f>COUNTIFS($J1278:$J1288,"5",$K1278:$K1288,"Y")+COUNTIFS($J1278:$J1288,"5",$K1278:$K1288,"s")</f>
        <v>1</v>
      </c>
      <c r="AS1277">
        <f>COUNTIF($J1278:$J1288,"6")-COUNTIFS($J1278:$J1288,"6",$K1278:$K1288,"V")</f>
        <v>0</v>
      </c>
      <c r="AT1277">
        <f>COUNTIFS($J1278:$J1288,"6",$K1278:$K1288,"Y")+COUNTIFS($J1278:$J1288,"6",$K1278:$K1288,"s")</f>
        <v>0</v>
      </c>
      <c r="AU1277">
        <f>COUNTIF($J1278:$J1288,"7")-COUNTIFS($J1278:$J1288,"7",$K1278:$K1288,"V")</f>
        <v>0</v>
      </c>
      <c r="AV1277">
        <f>COUNTIFS($J1278:$J1288,"7",$K1278:$K1288,"Y")+COUNTIFS($J1278:$J1288,"7",$K1278:$K1288,"s")</f>
        <v>0</v>
      </c>
    </row>
    <row r="1278" spans="1:48" ht="10.95" customHeight="1" outlineLevel="1" x14ac:dyDescent="0.25">
      <c r="A1278" t="s">
        <v>12991</v>
      </c>
      <c r="C1278" s="3" t="s">
        <v>12466</v>
      </c>
      <c r="D1278" s="3">
        <v>83</v>
      </c>
      <c r="E1278" s="9">
        <v>1980</v>
      </c>
      <c r="F1278" s="7" t="s">
        <v>2591</v>
      </c>
      <c r="G1278" s="7" t="s">
        <v>5401</v>
      </c>
      <c r="H1278" s="8" t="s">
        <v>1696</v>
      </c>
      <c r="I1278" s="8" t="s">
        <v>10899</v>
      </c>
      <c r="J1278" s="19">
        <v>3</v>
      </c>
      <c r="K1278" s="19" t="s">
        <v>7736</v>
      </c>
      <c r="L1278" s="11">
        <v>3.4</v>
      </c>
      <c r="M1278" s="11"/>
      <c r="N1278" s="24"/>
      <c r="P1278" s="32"/>
      <c r="T1278" s="19"/>
      <c r="U1278" s="3">
        <v>81</v>
      </c>
      <c r="X1278" t="str">
        <f t="shared" si="77"/>
        <v/>
      </c>
      <c r="Z1278" t="str">
        <f t="shared" si="78"/>
        <v/>
      </c>
      <c r="AB1278" s="9"/>
      <c r="AC1278" t="s">
        <v>5381</v>
      </c>
      <c r="AD1278">
        <f t="shared" ref="AD1278:AD1288" si="81">COUNTIF(H1278,"*Fuji*")</f>
        <v>0</v>
      </c>
      <c r="AF1278" s="3"/>
      <c r="AG1278" t="s">
        <v>3357</v>
      </c>
      <c r="AH1278" s="9" t="s">
        <v>4613</v>
      </c>
    </row>
    <row r="1279" spans="1:48" ht="10.95" customHeight="1" outlineLevel="1" x14ac:dyDescent="0.25">
      <c r="A1279" t="s">
        <v>12991</v>
      </c>
      <c r="C1279" s="3" t="s">
        <v>12466</v>
      </c>
      <c r="D1279" s="3">
        <v>91</v>
      </c>
      <c r="E1279" s="9">
        <v>1982</v>
      </c>
      <c r="F1279" s="7" t="s">
        <v>5622</v>
      </c>
      <c r="G1279" s="7" t="s">
        <v>5401</v>
      </c>
      <c r="H1279" s="8" t="s">
        <v>5623</v>
      </c>
      <c r="I1279" s="8" t="s">
        <v>10900</v>
      </c>
      <c r="J1279" s="19">
        <v>1</v>
      </c>
      <c r="K1279" s="19" t="s">
        <v>7736</v>
      </c>
      <c r="L1279" s="11">
        <v>1.8</v>
      </c>
      <c r="M1279" s="11"/>
      <c r="N1279" s="24"/>
      <c r="P1279" s="32"/>
      <c r="T1279" s="19"/>
      <c r="U1279" s="3">
        <v>89</v>
      </c>
      <c r="X1279" t="str">
        <f t="shared" si="77"/>
        <v/>
      </c>
      <c r="Z1279" t="str">
        <f t="shared" si="78"/>
        <v/>
      </c>
      <c r="AB1279" s="9"/>
      <c r="AC1279" t="s">
        <v>5623</v>
      </c>
      <c r="AD1279">
        <f t="shared" si="81"/>
        <v>0</v>
      </c>
      <c r="AF1279" s="3"/>
      <c r="AG1279" t="s">
        <v>3760</v>
      </c>
      <c r="AH1279" s="9" t="s">
        <v>4613</v>
      </c>
    </row>
    <row r="1280" spans="1:48" ht="10.95" customHeight="1" outlineLevel="1" x14ac:dyDescent="0.25">
      <c r="A1280" t="s">
        <v>12991</v>
      </c>
      <c r="C1280" s="3" t="s">
        <v>12466</v>
      </c>
      <c r="D1280" s="3">
        <v>142</v>
      </c>
      <c r="E1280" s="9">
        <v>1987</v>
      </c>
      <c r="F1280" s="7" t="s">
        <v>5012</v>
      </c>
      <c r="G1280" s="7" t="s">
        <v>5401</v>
      </c>
      <c r="H1280" s="8" t="s">
        <v>1696</v>
      </c>
      <c r="I1280" s="8" t="s">
        <v>20896</v>
      </c>
      <c r="J1280" s="19">
        <v>3</v>
      </c>
      <c r="K1280" s="19" t="s">
        <v>7736</v>
      </c>
      <c r="L1280" s="11">
        <v>3.3</v>
      </c>
      <c r="M1280" s="11"/>
      <c r="N1280" s="24"/>
      <c r="P1280" s="32"/>
      <c r="T1280" s="19"/>
      <c r="U1280" s="3"/>
      <c r="X1280" t="str">
        <f t="shared" si="77"/>
        <v/>
      </c>
      <c r="Z1280" t="str">
        <f t="shared" si="78"/>
        <v/>
      </c>
      <c r="AB1280" s="9"/>
      <c r="AC1280" t="s">
        <v>20895</v>
      </c>
      <c r="AD1280">
        <f t="shared" si="81"/>
        <v>0</v>
      </c>
      <c r="AF1280" s="3"/>
      <c r="AG1280" t="s">
        <v>3760</v>
      </c>
      <c r="AH1280" s="9" t="s">
        <v>4925</v>
      </c>
    </row>
    <row r="1281" spans="1:48" ht="10.95" customHeight="1" outlineLevel="1" x14ac:dyDescent="0.25">
      <c r="A1281" t="s">
        <v>12991</v>
      </c>
      <c r="C1281" s="3" t="s">
        <v>12466</v>
      </c>
      <c r="D1281" s="3">
        <v>176</v>
      </c>
      <c r="E1281" s="9">
        <v>1991</v>
      </c>
      <c r="F1281" s="7" t="s">
        <v>20897</v>
      </c>
      <c r="G1281" s="7" t="s">
        <v>5401</v>
      </c>
      <c r="H1281" s="8" t="s">
        <v>19968</v>
      </c>
      <c r="I1281" s="8" t="s">
        <v>20901</v>
      </c>
      <c r="J1281" s="19">
        <v>3</v>
      </c>
      <c r="K1281" s="19" t="s">
        <v>7736</v>
      </c>
      <c r="L1281" s="11">
        <v>7.9</v>
      </c>
      <c r="M1281" s="11"/>
      <c r="N1281" s="24"/>
      <c r="P1281" s="32"/>
      <c r="S1281">
        <v>1</v>
      </c>
      <c r="T1281" s="19"/>
      <c r="U1281" s="3"/>
      <c r="X1281" t="str">
        <f t="shared" si="77"/>
        <v/>
      </c>
      <c r="Z1281" t="str">
        <f t="shared" si="78"/>
        <v/>
      </c>
      <c r="AB1281" s="9"/>
      <c r="AC1281" t="s">
        <v>20902</v>
      </c>
      <c r="AD1281">
        <f t="shared" si="81"/>
        <v>0</v>
      </c>
      <c r="AF1281" s="3">
        <v>1</v>
      </c>
      <c r="AG1281" t="s">
        <v>3760</v>
      </c>
      <c r="AH1281" s="9" t="s">
        <v>4925</v>
      </c>
    </row>
    <row r="1282" spans="1:48" ht="10.95" customHeight="1" outlineLevel="1" x14ac:dyDescent="0.25">
      <c r="A1282" t="s">
        <v>12991</v>
      </c>
      <c r="C1282" s="3" t="s">
        <v>12466</v>
      </c>
      <c r="D1282" s="3">
        <v>187</v>
      </c>
      <c r="E1282" s="9">
        <v>1991</v>
      </c>
      <c r="F1282" s="7" t="s">
        <v>20897</v>
      </c>
      <c r="G1282" s="7" t="s">
        <v>5401</v>
      </c>
      <c r="H1282" s="8" t="s">
        <v>1696</v>
      </c>
      <c r="I1282" s="8" t="s">
        <v>20899</v>
      </c>
      <c r="J1282" s="19">
        <v>3</v>
      </c>
      <c r="K1282" s="19" t="s">
        <v>7736</v>
      </c>
      <c r="L1282" s="11">
        <v>3.5</v>
      </c>
      <c r="M1282" s="11"/>
      <c r="N1282" s="24"/>
      <c r="P1282" s="32"/>
      <c r="T1282" s="19"/>
      <c r="U1282" s="3"/>
      <c r="X1282" t="str">
        <f t="shared" ref="X1282:X1345" si="82">IF(COUNTIF(F1282,"*fdc*"),1,"")</f>
        <v/>
      </c>
      <c r="Z1282" t="str">
        <f t="shared" ref="Z1282:Z1345" si="83">IF(COUNTIF(F1282,"*s/s*"),1,"")</f>
        <v/>
      </c>
      <c r="AB1282" s="9"/>
      <c r="AC1282" t="s">
        <v>20898</v>
      </c>
      <c r="AD1282">
        <f t="shared" si="81"/>
        <v>0</v>
      </c>
      <c r="AF1282" s="3"/>
      <c r="AG1282" t="s">
        <v>3760</v>
      </c>
      <c r="AH1282" s="9" t="s">
        <v>4925</v>
      </c>
    </row>
    <row r="1283" spans="1:48" ht="10.95" customHeight="1" outlineLevel="1" x14ac:dyDescent="0.25">
      <c r="A1283" t="s">
        <v>12991</v>
      </c>
      <c r="C1283" s="3" t="s">
        <v>12466</v>
      </c>
      <c r="D1283" s="3">
        <v>191</v>
      </c>
      <c r="E1283" s="9">
        <v>1991</v>
      </c>
      <c r="F1283" s="7" t="s">
        <v>20897</v>
      </c>
      <c r="G1283" s="7" t="s">
        <v>5401</v>
      </c>
      <c r="H1283" s="8" t="s">
        <v>1696</v>
      </c>
      <c r="I1283" s="8" t="s">
        <v>20900</v>
      </c>
      <c r="J1283" s="19">
        <v>3</v>
      </c>
      <c r="K1283" s="19" t="s">
        <v>7736</v>
      </c>
      <c r="L1283" s="11">
        <v>2.8</v>
      </c>
      <c r="M1283" s="11"/>
      <c r="N1283" s="24"/>
      <c r="P1283" s="32"/>
      <c r="T1283" s="19"/>
      <c r="U1283" s="3"/>
      <c r="X1283" t="str">
        <f t="shared" si="82"/>
        <v/>
      </c>
      <c r="Z1283" t="str">
        <f t="shared" si="83"/>
        <v/>
      </c>
      <c r="AB1283" s="9"/>
      <c r="AC1283" t="s">
        <v>20898</v>
      </c>
      <c r="AD1283">
        <f t="shared" si="81"/>
        <v>0</v>
      </c>
      <c r="AF1283" s="3"/>
      <c r="AG1283" t="s">
        <v>3760</v>
      </c>
      <c r="AH1283" s="9" t="s">
        <v>4925</v>
      </c>
    </row>
    <row r="1284" spans="1:48" ht="10.95" customHeight="1" outlineLevel="1" x14ac:dyDescent="0.25">
      <c r="A1284" t="s">
        <v>12991</v>
      </c>
      <c r="C1284" s="3" t="s">
        <v>12466</v>
      </c>
      <c r="D1284" s="3">
        <v>243</v>
      </c>
      <c r="E1284" s="9">
        <v>1995</v>
      </c>
      <c r="F1284" s="7" t="s">
        <v>584</v>
      </c>
      <c r="G1284" s="7" t="s">
        <v>5401</v>
      </c>
      <c r="H1284" s="8" t="s">
        <v>737</v>
      </c>
      <c r="I1284" s="8" t="s">
        <v>10901</v>
      </c>
      <c r="J1284" s="19">
        <v>2</v>
      </c>
      <c r="K1284" s="19" t="s">
        <v>7736</v>
      </c>
      <c r="L1284" s="11">
        <v>11</v>
      </c>
      <c r="M1284" s="11"/>
      <c r="N1284" s="24"/>
      <c r="P1284" s="32"/>
      <c r="T1284" s="19"/>
      <c r="U1284" s="3">
        <v>233</v>
      </c>
      <c r="X1284" t="str">
        <f t="shared" si="82"/>
        <v/>
      </c>
      <c r="Z1284" t="str">
        <f t="shared" si="83"/>
        <v/>
      </c>
      <c r="AB1284" s="9"/>
      <c r="AC1284" t="s">
        <v>737</v>
      </c>
      <c r="AD1284">
        <f t="shared" si="81"/>
        <v>0</v>
      </c>
      <c r="AF1284" s="3"/>
      <c r="AG1284" t="s">
        <v>3760</v>
      </c>
      <c r="AH1284" s="9" t="s">
        <v>4925</v>
      </c>
    </row>
    <row r="1285" spans="1:48" ht="10.95" customHeight="1" outlineLevel="1" x14ac:dyDescent="0.25">
      <c r="A1285" t="s">
        <v>12991</v>
      </c>
      <c r="C1285" s="3" t="s">
        <v>12466</v>
      </c>
      <c r="D1285" s="3">
        <v>308</v>
      </c>
      <c r="E1285" s="9">
        <v>2000</v>
      </c>
      <c r="F1285" s="7" t="s">
        <v>10904</v>
      </c>
      <c r="G1285" s="7" t="s">
        <v>5401</v>
      </c>
      <c r="H1285" s="8" t="s">
        <v>10906</v>
      </c>
      <c r="I1285" s="8" t="s">
        <v>10902</v>
      </c>
      <c r="J1285" s="19">
        <v>2</v>
      </c>
      <c r="K1285" s="19" t="s">
        <v>20093</v>
      </c>
      <c r="L1285" s="11"/>
      <c r="M1285" s="11"/>
      <c r="N1285" s="24"/>
      <c r="P1285" s="32"/>
      <c r="R1285">
        <v>1</v>
      </c>
      <c r="S1285">
        <v>1</v>
      </c>
      <c r="T1285" s="19"/>
      <c r="U1285" s="3"/>
      <c r="X1285" t="str">
        <f t="shared" si="82"/>
        <v/>
      </c>
      <c r="Z1285" t="str">
        <f t="shared" si="83"/>
        <v/>
      </c>
      <c r="AB1285" s="9"/>
      <c r="AC1285" t="s">
        <v>10906</v>
      </c>
      <c r="AD1285">
        <f t="shared" si="81"/>
        <v>0</v>
      </c>
      <c r="AF1285" s="3"/>
      <c r="AH1285" s="9"/>
    </row>
    <row r="1286" spans="1:48" ht="10.95" customHeight="1" outlineLevel="1" x14ac:dyDescent="0.25">
      <c r="A1286" t="s">
        <v>12991</v>
      </c>
      <c r="C1286" s="3" t="s">
        <v>12466</v>
      </c>
      <c r="D1286" s="3" t="s">
        <v>10903</v>
      </c>
      <c r="E1286" s="9">
        <v>2000</v>
      </c>
      <c r="F1286" s="7" t="s">
        <v>10905</v>
      </c>
      <c r="G1286" s="7" t="s">
        <v>5401</v>
      </c>
      <c r="H1286" s="8" t="s">
        <v>10906</v>
      </c>
      <c r="I1286" s="8" t="s">
        <v>10902</v>
      </c>
      <c r="J1286" s="19">
        <v>2</v>
      </c>
      <c r="K1286" s="19" t="s">
        <v>7736</v>
      </c>
      <c r="L1286" s="11">
        <v>43</v>
      </c>
      <c r="M1286" s="11"/>
      <c r="N1286" s="24"/>
      <c r="P1286" s="32"/>
      <c r="T1286" s="19"/>
      <c r="U1286" s="3"/>
      <c r="X1286" t="str">
        <f t="shared" si="82"/>
        <v/>
      </c>
      <c r="Z1286">
        <f t="shared" si="83"/>
        <v>1</v>
      </c>
      <c r="AB1286" s="9"/>
      <c r="AC1286" t="s">
        <v>10906</v>
      </c>
      <c r="AD1286">
        <f t="shared" si="81"/>
        <v>0</v>
      </c>
      <c r="AF1286" s="3"/>
      <c r="AH1286" s="9"/>
    </row>
    <row r="1287" spans="1:48" ht="10.95" customHeight="1" outlineLevel="1" x14ac:dyDescent="0.25">
      <c r="A1287" t="s">
        <v>12991</v>
      </c>
      <c r="C1287" s="3" t="s">
        <v>12466</v>
      </c>
      <c r="D1287" s="3">
        <v>360</v>
      </c>
      <c r="E1287" s="9">
        <v>2003</v>
      </c>
      <c r="F1287" s="7" t="s">
        <v>639</v>
      </c>
      <c r="G1287" s="7" t="s">
        <v>5401</v>
      </c>
      <c r="H1287" s="8" t="s">
        <v>6037</v>
      </c>
      <c r="I1287" s="8" t="s">
        <v>10907</v>
      </c>
      <c r="J1287" s="19">
        <v>5</v>
      </c>
      <c r="K1287" s="19" t="s">
        <v>7738</v>
      </c>
      <c r="L1287" s="11"/>
      <c r="M1287" s="11"/>
      <c r="N1287" s="24"/>
      <c r="P1287" s="32"/>
      <c r="T1287" s="19"/>
      <c r="U1287" s="3">
        <v>331</v>
      </c>
      <c r="X1287" t="str">
        <f t="shared" si="82"/>
        <v/>
      </c>
      <c r="Z1287" t="str">
        <f t="shared" si="83"/>
        <v/>
      </c>
      <c r="AB1287" s="9"/>
      <c r="AC1287" t="s">
        <v>6037</v>
      </c>
      <c r="AD1287">
        <f t="shared" si="81"/>
        <v>0</v>
      </c>
      <c r="AF1287" s="3"/>
      <c r="AG1287" t="s">
        <v>2163</v>
      </c>
      <c r="AH1287" s="9" t="s">
        <v>4613</v>
      </c>
    </row>
    <row r="1288" spans="1:48" ht="10.95" customHeight="1" outlineLevel="1" x14ac:dyDescent="0.25">
      <c r="A1288" t="s">
        <v>12991</v>
      </c>
      <c r="C1288" s="3" t="s">
        <v>12466</v>
      </c>
      <c r="D1288" s="3">
        <v>402</v>
      </c>
      <c r="E1288" s="9">
        <v>2005</v>
      </c>
      <c r="F1288" s="7" t="s">
        <v>1378</v>
      </c>
      <c r="G1288" s="7" t="s">
        <v>5401</v>
      </c>
      <c r="H1288" s="8" t="s">
        <v>694</v>
      </c>
      <c r="I1288" s="8" t="s">
        <v>10908</v>
      </c>
      <c r="J1288" s="19">
        <v>5</v>
      </c>
      <c r="K1288" s="19" t="s">
        <v>7736</v>
      </c>
      <c r="L1288" s="11">
        <v>10.6</v>
      </c>
      <c r="M1288" s="11"/>
      <c r="N1288" s="24"/>
      <c r="P1288" s="32"/>
      <c r="T1288" s="19"/>
      <c r="U1288" s="3">
        <v>353</v>
      </c>
      <c r="X1288" t="str">
        <f t="shared" si="82"/>
        <v/>
      </c>
      <c r="Z1288" t="str">
        <f t="shared" si="83"/>
        <v/>
      </c>
      <c r="AB1288" s="9"/>
      <c r="AC1288" t="s">
        <v>694</v>
      </c>
      <c r="AD1288">
        <f t="shared" si="81"/>
        <v>0</v>
      </c>
      <c r="AF1288" s="3"/>
      <c r="AG1288" t="s">
        <v>2163</v>
      </c>
      <c r="AH1288" s="9"/>
    </row>
    <row r="1289" spans="1:48" ht="10.95" customHeight="1" x14ac:dyDescent="0.25">
      <c r="A1289" t="s">
        <v>12992</v>
      </c>
      <c r="B1289" t="s">
        <v>13280</v>
      </c>
      <c r="C1289" s="3" t="s">
        <v>12965</v>
      </c>
      <c r="E1289" s="9"/>
      <c r="F1289" s="7"/>
      <c r="G1289" s="7"/>
      <c r="H1289" s="8"/>
      <c r="I1289" s="8"/>
      <c r="J1289" s="19"/>
      <c r="K1289" s="19"/>
      <c r="L1289" s="11"/>
      <c r="M1289" s="11">
        <f>SUM(L1290:L1311)</f>
        <v>61.29999999999999</v>
      </c>
      <c r="N1289" s="24">
        <v>662</v>
      </c>
      <c r="O1289">
        <f>COUNTIF(K1290:K1311,"*")</f>
        <v>22</v>
      </c>
      <c r="P1289" s="32">
        <f>O1289/N1289</f>
        <v>3.3232628398791542E-2</v>
      </c>
      <c r="Q1289">
        <f>COUNTIF(K1290:K1311,"Y")+COUNTIF(K1290:K1311,"S")</f>
        <v>19</v>
      </c>
      <c r="T1289" s="19" t="s">
        <v>7736</v>
      </c>
      <c r="U1289" s="3"/>
      <c r="V1289" t="s">
        <v>18665</v>
      </c>
      <c r="X1289" t="str">
        <f t="shared" si="82"/>
        <v/>
      </c>
      <c r="Z1289" t="str">
        <f t="shared" si="83"/>
        <v/>
      </c>
      <c r="AB1289" s="9"/>
      <c r="AE1289">
        <f>COUNTIF(AD1290:AD1311,"1")</f>
        <v>0</v>
      </c>
      <c r="AF1289" s="3"/>
      <c r="AH1289" s="9"/>
      <c r="AI1289">
        <f>COUNTIF($J1290:$J1311,"1")-COUNTIFS($J1290:$J1311,"1",$K1290:$K1311,"V")</f>
        <v>0</v>
      </c>
      <c r="AJ1289">
        <f>COUNTIFS($J1290:$J1311,"1",$K1290:$K1311,"Y")+COUNTIFS($J1290:$J1311,"1",$K1290:$K1311,"s")</f>
        <v>0</v>
      </c>
      <c r="AK1289">
        <f>COUNTIF($J1290:$J1311,"2")-COUNTIFS($J1290:$J1311,"2",$K1290:$K1311,"V")</f>
        <v>1</v>
      </c>
      <c r="AL1289">
        <f>COUNTIFS($J1290:$J1311,"2",$K1290:$K1311,"Y")+COUNTIFS($J1290:$J1311,"2",$K1290:$K1311,"s")</f>
        <v>1</v>
      </c>
      <c r="AM1289">
        <f>COUNTIF($J1290:$J1311,"3")-COUNTIFS($J1290:$J1311,"3",$K1290:$K1311,"V")</f>
        <v>0</v>
      </c>
      <c r="AN1289">
        <f>COUNTIFS($J1290:$J1311,"3",$K1290:$K1311,"Y")+COUNTIFS($J1290:$J1311,"3",$K1290:$K1311,"s")</f>
        <v>0</v>
      </c>
      <c r="AO1289">
        <f>COUNTIF($J1290:$J1311,"4")-COUNTIFS($J1290:$J1311,"4",$K1290:$K1311,"V")</f>
        <v>0</v>
      </c>
      <c r="AP1289">
        <f>COUNTIFS($J1290:$J1311,"4",$K1290:$K1311,"Y")+COUNTIFS($J1290:$J1311,"4",$K1290:$K1311,"s")</f>
        <v>0</v>
      </c>
      <c r="AQ1289">
        <f>COUNTIF($J1290:$J1311,"5")-COUNTIFS($J1290:$J1311,"5",$K1290:$K1311,"V")</f>
        <v>2</v>
      </c>
      <c r="AR1289">
        <f>COUNTIFS($J1290:$J1311,"5",$K1290:$K1311,"Y")+COUNTIFS($J1290:$J1311,"5",$K1290:$K1311,"s")</f>
        <v>0</v>
      </c>
      <c r="AS1289">
        <f>COUNTIF($J1290:$J1311,"6")-COUNTIFS($J1290:$J1311,"6",$K1290:$K1311,"V")</f>
        <v>19</v>
      </c>
      <c r="AT1289">
        <f>COUNTIFS($J1290:$J1311,"6",$K1290:$K1311,"Y")+COUNTIFS($J1290:$J1311,"6",$K1290:$K1311,"s")</f>
        <v>18</v>
      </c>
      <c r="AU1289">
        <f>COUNTIF($J1290:$J1311,"7")-COUNTIFS($J1290:$J1311,"7",$K1290:$K1311,"V")</f>
        <v>0</v>
      </c>
      <c r="AV1289">
        <f>COUNTIFS($J1290:$J1311,"7",$K1290:$K1311,"Y")+COUNTIFS($J1290:$J1311,"7",$K1290:$K1311,"s")</f>
        <v>0</v>
      </c>
    </row>
    <row r="1290" spans="1:48" ht="10.95" customHeight="1" outlineLevel="1" x14ac:dyDescent="0.25">
      <c r="A1290" t="s">
        <v>12993</v>
      </c>
      <c r="C1290" s="3" t="s">
        <v>12965</v>
      </c>
      <c r="D1290" s="3">
        <v>31</v>
      </c>
      <c r="E1290" s="9">
        <v>1969</v>
      </c>
      <c r="F1290" s="7" t="s">
        <v>11740</v>
      </c>
      <c r="G1290" s="7" t="s">
        <v>5401</v>
      </c>
      <c r="H1290" s="8" t="s">
        <v>12995</v>
      </c>
      <c r="I1290" s="8" t="s">
        <v>12994</v>
      </c>
      <c r="J1290" s="19">
        <v>2</v>
      </c>
      <c r="K1290" s="19" t="s">
        <v>7736</v>
      </c>
      <c r="L1290" s="11">
        <v>4.5</v>
      </c>
      <c r="M1290" s="11"/>
      <c r="N1290" s="24"/>
      <c r="P1290" s="32"/>
      <c r="T1290" s="19"/>
      <c r="U1290" s="3"/>
      <c r="X1290" t="str">
        <f t="shared" si="82"/>
        <v/>
      </c>
      <c r="Z1290" t="str">
        <f t="shared" si="83"/>
        <v/>
      </c>
      <c r="AB1290" s="9"/>
      <c r="AC1290" t="s">
        <v>12995</v>
      </c>
      <c r="AD1290">
        <f t="shared" ref="AD1290:AD1311" si="84">COUNTIF(H1290,"*Fuji*")</f>
        <v>0</v>
      </c>
      <c r="AF1290" s="3"/>
      <c r="AH1290" s="9"/>
    </row>
    <row r="1291" spans="1:48" ht="10.95" customHeight="1" outlineLevel="1" x14ac:dyDescent="0.25">
      <c r="A1291" t="s">
        <v>12993</v>
      </c>
      <c r="C1291" s="3" t="s">
        <v>12965</v>
      </c>
      <c r="D1291" s="3">
        <v>82</v>
      </c>
      <c r="E1291" s="9">
        <v>1975</v>
      </c>
      <c r="F1291" s="7" t="s">
        <v>3424</v>
      </c>
      <c r="G1291" s="7" t="s">
        <v>5401</v>
      </c>
      <c r="H1291" s="8" t="s">
        <v>12995</v>
      </c>
      <c r="I1291" s="8" t="s">
        <v>12996</v>
      </c>
      <c r="J1291" s="19">
        <v>6</v>
      </c>
      <c r="K1291" s="19" t="s">
        <v>7736</v>
      </c>
      <c r="L1291" s="11">
        <v>1.55</v>
      </c>
      <c r="M1291" s="11"/>
      <c r="N1291" s="24"/>
      <c r="P1291" s="32"/>
      <c r="T1291" s="19"/>
      <c r="U1291" s="3"/>
      <c r="X1291" t="str">
        <f t="shared" si="82"/>
        <v/>
      </c>
      <c r="Z1291" t="str">
        <f t="shared" si="83"/>
        <v/>
      </c>
      <c r="AB1291" s="9"/>
      <c r="AC1291" t="s">
        <v>12995</v>
      </c>
      <c r="AD1291">
        <f t="shared" si="84"/>
        <v>0</v>
      </c>
      <c r="AF1291" s="3"/>
      <c r="AH1291" s="9"/>
    </row>
    <row r="1292" spans="1:48" ht="10.95" customHeight="1" outlineLevel="1" x14ac:dyDescent="0.25">
      <c r="A1292" t="s">
        <v>12993</v>
      </c>
      <c r="C1292" s="3" t="s">
        <v>12965</v>
      </c>
      <c r="D1292" s="3">
        <v>83</v>
      </c>
      <c r="E1292" s="9">
        <v>1975</v>
      </c>
      <c r="F1292" s="7" t="s">
        <v>6646</v>
      </c>
      <c r="G1292" s="7" t="s">
        <v>5401</v>
      </c>
      <c r="H1292" s="8" t="s">
        <v>12998</v>
      </c>
      <c r="I1292" s="8" t="s">
        <v>12996</v>
      </c>
      <c r="J1292" s="19">
        <v>6</v>
      </c>
      <c r="K1292" s="19" t="s">
        <v>7736</v>
      </c>
      <c r="L1292" s="11">
        <v>1.55</v>
      </c>
      <c r="M1292" s="11"/>
      <c r="N1292" s="24"/>
      <c r="P1292" s="32"/>
      <c r="T1292" s="19"/>
      <c r="U1292" s="3"/>
      <c r="X1292" t="str">
        <f t="shared" si="82"/>
        <v/>
      </c>
      <c r="Z1292" t="str">
        <f t="shared" si="83"/>
        <v/>
      </c>
      <c r="AB1292" s="9"/>
      <c r="AC1292" t="s">
        <v>12998</v>
      </c>
      <c r="AD1292">
        <f t="shared" si="84"/>
        <v>0</v>
      </c>
      <c r="AF1292" s="3"/>
      <c r="AH1292" s="9"/>
    </row>
    <row r="1293" spans="1:48" ht="10.95" customHeight="1" outlineLevel="1" x14ac:dyDescent="0.25">
      <c r="A1293" t="s">
        <v>12993</v>
      </c>
      <c r="C1293" s="3" t="s">
        <v>12965</v>
      </c>
      <c r="D1293" s="3">
        <v>84</v>
      </c>
      <c r="E1293" s="9">
        <v>1975</v>
      </c>
      <c r="F1293" s="7" t="s">
        <v>3986</v>
      </c>
      <c r="G1293" s="7" t="s">
        <v>5401</v>
      </c>
      <c r="H1293" s="8" t="s">
        <v>12999</v>
      </c>
      <c r="I1293" s="8" t="s">
        <v>12996</v>
      </c>
      <c r="J1293" s="19">
        <v>6</v>
      </c>
      <c r="K1293" s="19" t="s">
        <v>7736</v>
      </c>
      <c r="L1293" s="11">
        <v>1.55</v>
      </c>
      <c r="M1293" s="11"/>
      <c r="N1293" s="24"/>
      <c r="P1293" s="32"/>
      <c r="T1293" s="19"/>
      <c r="U1293" s="3"/>
      <c r="X1293" t="str">
        <f t="shared" si="82"/>
        <v/>
      </c>
      <c r="Z1293" t="str">
        <f t="shared" si="83"/>
        <v/>
      </c>
      <c r="AB1293" s="9"/>
      <c r="AC1293" t="s">
        <v>12999</v>
      </c>
      <c r="AD1293">
        <f t="shared" si="84"/>
        <v>0</v>
      </c>
      <c r="AF1293" s="3"/>
      <c r="AH1293" s="9"/>
    </row>
    <row r="1294" spans="1:48" ht="10.95" customHeight="1" outlineLevel="1" x14ac:dyDescent="0.25">
      <c r="A1294" t="s">
        <v>12993</v>
      </c>
      <c r="C1294" s="3" t="s">
        <v>12965</v>
      </c>
      <c r="D1294" s="3">
        <v>85</v>
      </c>
      <c r="E1294" s="9">
        <v>1975</v>
      </c>
      <c r="F1294" s="7" t="s">
        <v>4689</v>
      </c>
      <c r="G1294" s="7" t="s">
        <v>5401</v>
      </c>
      <c r="H1294" s="8" t="s">
        <v>13000</v>
      </c>
      <c r="I1294" s="8" t="s">
        <v>12996</v>
      </c>
      <c r="J1294" s="19">
        <v>6</v>
      </c>
      <c r="K1294" s="19" t="s">
        <v>7736</v>
      </c>
      <c r="L1294" s="11">
        <v>1.55</v>
      </c>
      <c r="M1294" s="11"/>
      <c r="N1294" s="24"/>
      <c r="P1294" s="32"/>
      <c r="T1294" s="19"/>
      <c r="U1294" s="3"/>
      <c r="X1294" t="str">
        <f t="shared" si="82"/>
        <v/>
      </c>
      <c r="Z1294" t="str">
        <f t="shared" si="83"/>
        <v/>
      </c>
      <c r="AB1294" s="9"/>
      <c r="AC1294" t="s">
        <v>13000</v>
      </c>
      <c r="AD1294">
        <f t="shared" si="84"/>
        <v>0</v>
      </c>
      <c r="AF1294" s="3"/>
      <c r="AH1294" s="9"/>
    </row>
    <row r="1295" spans="1:48" ht="10.95" customHeight="1" outlineLevel="1" x14ac:dyDescent="0.25">
      <c r="A1295" t="s">
        <v>12993</v>
      </c>
      <c r="C1295" s="3" t="s">
        <v>12965</v>
      </c>
      <c r="D1295" s="3" t="s">
        <v>12997</v>
      </c>
      <c r="E1295" s="9">
        <v>1975</v>
      </c>
      <c r="F1295" s="7" t="s">
        <v>10270</v>
      </c>
      <c r="G1295" s="7" t="s">
        <v>5401</v>
      </c>
      <c r="H1295" s="8" t="s">
        <v>13001</v>
      </c>
      <c r="I1295" s="8" t="s">
        <v>12996</v>
      </c>
      <c r="J1295" s="19">
        <v>6</v>
      </c>
      <c r="K1295" s="19" t="s">
        <v>20093</v>
      </c>
      <c r="L1295" s="11"/>
      <c r="M1295" s="11"/>
      <c r="N1295" s="24"/>
      <c r="P1295" s="32"/>
      <c r="T1295" s="19"/>
      <c r="U1295" s="3"/>
      <c r="X1295" t="str">
        <f t="shared" si="82"/>
        <v/>
      </c>
      <c r="Z1295">
        <f t="shared" si="83"/>
        <v>1</v>
      </c>
      <c r="AB1295" s="9"/>
      <c r="AC1295" t="s">
        <v>13001</v>
      </c>
      <c r="AD1295">
        <f t="shared" si="84"/>
        <v>0</v>
      </c>
      <c r="AF1295" s="3"/>
      <c r="AH1295" s="9"/>
    </row>
    <row r="1296" spans="1:48" ht="10.95" customHeight="1" outlineLevel="1" x14ac:dyDescent="0.25">
      <c r="A1296" t="s">
        <v>12993</v>
      </c>
      <c r="C1296" s="3" t="s">
        <v>12965</v>
      </c>
      <c r="D1296" s="3">
        <v>92</v>
      </c>
      <c r="E1296" s="9">
        <v>1990</v>
      </c>
      <c r="F1296" s="7" t="s">
        <v>13003</v>
      </c>
      <c r="G1296" s="7" t="s">
        <v>5401</v>
      </c>
      <c r="H1296" s="8" t="s">
        <v>13004</v>
      </c>
      <c r="I1296" s="8" t="s">
        <v>13002</v>
      </c>
      <c r="J1296" s="19">
        <v>6</v>
      </c>
      <c r="K1296" s="19" t="s">
        <v>7738</v>
      </c>
      <c r="L1296" s="11"/>
      <c r="M1296" s="11"/>
      <c r="N1296" s="24"/>
      <c r="P1296" s="32"/>
      <c r="T1296" s="19"/>
      <c r="U1296" s="3"/>
      <c r="X1296" t="str">
        <f t="shared" si="82"/>
        <v/>
      </c>
      <c r="Z1296" t="str">
        <f t="shared" si="83"/>
        <v/>
      </c>
      <c r="AB1296" s="9"/>
      <c r="AC1296" t="s">
        <v>13004</v>
      </c>
      <c r="AD1296">
        <f t="shared" si="84"/>
        <v>0</v>
      </c>
      <c r="AF1296" s="3"/>
      <c r="AH1296" s="9"/>
    </row>
    <row r="1297" spans="1:48" ht="10.95" customHeight="1" outlineLevel="1" x14ac:dyDescent="0.25">
      <c r="A1297" t="s">
        <v>12993</v>
      </c>
      <c r="C1297" s="3" t="s">
        <v>12965</v>
      </c>
      <c r="D1297" s="3">
        <v>110</v>
      </c>
      <c r="E1297" s="9">
        <v>1990</v>
      </c>
      <c r="F1297" s="10" t="s">
        <v>13007</v>
      </c>
      <c r="G1297" s="7" t="s">
        <v>5401</v>
      </c>
      <c r="H1297" s="8" t="s">
        <v>13008</v>
      </c>
      <c r="I1297" s="8" t="s">
        <v>13005</v>
      </c>
      <c r="J1297" s="19">
        <v>6</v>
      </c>
      <c r="K1297" s="19" t="s">
        <v>20093</v>
      </c>
      <c r="L1297" s="11"/>
      <c r="M1297" s="11"/>
      <c r="N1297" s="24"/>
      <c r="P1297" s="32"/>
      <c r="T1297" s="19"/>
      <c r="U1297" s="3"/>
      <c r="X1297" t="str">
        <f t="shared" si="82"/>
        <v/>
      </c>
      <c r="Z1297" t="str">
        <f t="shared" si="83"/>
        <v/>
      </c>
      <c r="AB1297" s="9"/>
      <c r="AC1297" t="s">
        <v>13008</v>
      </c>
      <c r="AD1297">
        <f t="shared" si="84"/>
        <v>0</v>
      </c>
      <c r="AF1297" s="3"/>
      <c r="AH1297" s="9"/>
    </row>
    <row r="1298" spans="1:48" ht="10.95" customHeight="1" outlineLevel="1" x14ac:dyDescent="0.25">
      <c r="A1298" t="s">
        <v>12993</v>
      </c>
      <c r="C1298" s="3" t="s">
        <v>12965</v>
      </c>
      <c r="D1298" s="3" t="s">
        <v>13006</v>
      </c>
      <c r="E1298" s="9">
        <v>1990</v>
      </c>
      <c r="F1298" s="7" t="s">
        <v>12251</v>
      </c>
      <c r="G1298" s="7" t="s">
        <v>5401</v>
      </c>
      <c r="H1298" s="8" t="s">
        <v>13008</v>
      </c>
      <c r="I1298" s="8" t="s">
        <v>13009</v>
      </c>
      <c r="J1298" s="19">
        <v>6</v>
      </c>
      <c r="K1298" s="19" t="s">
        <v>7736</v>
      </c>
      <c r="L1298" s="11">
        <v>16</v>
      </c>
      <c r="M1298" s="11"/>
      <c r="N1298" s="24"/>
      <c r="P1298" s="32"/>
      <c r="T1298" s="19"/>
      <c r="U1298" s="3"/>
      <c r="X1298" t="str">
        <f t="shared" si="82"/>
        <v/>
      </c>
      <c r="Z1298">
        <f t="shared" si="83"/>
        <v>1</v>
      </c>
      <c r="AB1298" s="9"/>
      <c r="AC1298" t="s">
        <v>13008</v>
      </c>
      <c r="AD1298">
        <f t="shared" si="84"/>
        <v>0</v>
      </c>
      <c r="AF1298" s="3"/>
      <c r="AH1298" s="9"/>
    </row>
    <row r="1299" spans="1:48" ht="10.95" customHeight="1" outlineLevel="1" x14ac:dyDescent="0.25">
      <c r="A1299" t="s">
        <v>12993</v>
      </c>
      <c r="C1299" s="3" t="s">
        <v>12965</v>
      </c>
      <c r="D1299" s="3">
        <v>150</v>
      </c>
      <c r="E1299" s="9">
        <v>1994</v>
      </c>
      <c r="F1299" s="7" t="s">
        <v>2311</v>
      </c>
      <c r="G1299" s="7" t="s">
        <v>13013</v>
      </c>
      <c r="H1299" s="8" t="s">
        <v>13008</v>
      </c>
      <c r="I1299" s="8" t="s">
        <v>13014</v>
      </c>
      <c r="J1299" s="19">
        <v>6</v>
      </c>
      <c r="K1299" s="19" t="s">
        <v>20093</v>
      </c>
      <c r="L1299" s="11"/>
      <c r="M1299" s="11"/>
      <c r="N1299" s="24"/>
      <c r="P1299" s="32"/>
      <c r="T1299" s="19"/>
      <c r="U1299" s="3"/>
      <c r="X1299" t="str">
        <f t="shared" si="82"/>
        <v/>
      </c>
      <c r="Z1299" t="str">
        <f t="shared" si="83"/>
        <v/>
      </c>
      <c r="AB1299" s="9"/>
      <c r="AC1299" t="s">
        <v>13008</v>
      </c>
      <c r="AD1299">
        <f t="shared" si="84"/>
        <v>0</v>
      </c>
      <c r="AF1299" s="3"/>
      <c r="AH1299" s="9"/>
    </row>
    <row r="1300" spans="1:48" ht="10.95" customHeight="1" outlineLevel="1" x14ac:dyDescent="0.25">
      <c r="A1300" t="s">
        <v>12993</v>
      </c>
      <c r="C1300" s="3" t="s">
        <v>12965</v>
      </c>
      <c r="D1300" s="3">
        <v>151</v>
      </c>
      <c r="E1300" s="9">
        <v>1994</v>
      </c>
      <c r="F1300" s="7" t="s">
        <v>13010</v>
      </c>
      <c r="G1300" s="7" t="s">
        <v>13013</v>
      </c>
      <c r="H1300" s="8" t="s">
        <v>13008</v>
      </c>
      <c r="I1300" s="8" t="s">
        <v>13014</v>
      </c>
      <c r="J1300" s="19">
        <v>6</v>
      </c>
      <c r="K1300" s="19" t="s">
        <v>20093</v>
      </c>
      <c r="L1300" s="11"/>
      <c r="M1300" s="11"/>
      <c r="N1300" s="24"/>
      <c r="P1300" s="32"/>
      <c r="T1300" s="19"/>
      <c r="U1300" s="3"/>
      <c r="X1300" t="str">
        <f t="shared" si="82"/>
        <v/>
      </c>
      <c r="Z1300" t="str">
        <f t="shared" si="83"/>
        <v/>
      </c>
      <c r="AB1300" s="9"/>
      <c r="AC1300" t="s">
        <v>13008</v>
      </c>
      <c r="AD1300">
        <f t="shared" si="84"/>
        <v>0</v>
      </c>
      <c r="AF1300" s="3"/>
      <c r="AH1300" s="9"/>
    </row>
    <row r="1301" spans="1:48" ht="10.95" customHeight="1" outlineLevel="1" x14ac:dyDescent="0.25">
      <c r="A1301" t="s">
        <v>12993</v>
      </c>
      <c r="C1301" s="3" t="s">
        <v>12965</v>
      </c>
      <c r="D1301" s="3">
        <v>152</v>
      </c>
      <c r="E1301" s="9">
        <v>1994</v>
      </c>
      <c r="F1301" s="7" t="s">
        <v>13003</v>
      </c>
      <c r="G1301" s="7" t="s">
        <v>13013</v>
      </c>
      <c r="H1301" s="8" t="s">
        <v>13008</v>
      </c>
      <c r="I1301" s="8" t="s">
        <v>13014</v>
      </c>
      <c r="J1301" s="19">
        <v>6</v>
      </c>
      <c r="K1301" s="19" t="s">
        <v>20093</v>
      </c>
      <c r="L1301" s="11"/>
      <c r="M1301" s="11"/>
      <c r="N1301" s="24"/>
      <c r="P1301" s="32"/>
      <c r="T1301" s="19"/>
      <c r="U1301" s="3"/>
      <c r="X1301" t="str">
        <f t="shared" si="82"/>
        <v/>
      </c>
      <c r="Z1301" t="str">
        <f t="shared" si="83"/>
        <v/>
      </c>
      <c r="AB1301" s="9"/>
      <c r="AC1301" t="s">
        <v>13008</v>
      </c>
      <c r="AD1301">
        <f t="shared" si="84"/>
        <v>0</v>
      </c>
      <c r="AF1301" s="3"/>
      <c r="AH1301" s="9"/>
    </row>
    <row r="1302" spans="1:48" ht="10.95" customHeight="1" outlineLevel="1" x14ac:dyDescent="0.25">
      <c r="A1302" t="s">
        <v>12993</v>
      </c>
      <c r="C1302" s="3" t="s">
        <v>12965</v>
      </c>
      <c r="D1302" s="3">
        <v>153</v>
      </c>
      <c r="E1302" s="9">
        <v>1994</v>
      </c>
      <c r="F1302" s="7" t="s">
        <v>13011</v>
      </c>
      <c r="G1302" s="7" t="s">
        <v>13013</v>
      </c>
      <c r="H1302" s="8" t="s">
        <v>13008</v>
      </c>
      <c r="I1302" s="8" t="s">
        <v>13014</v>
      </c>
      <c r="J1302" s="19">
        <v>6</v>
      </c>
      <c r="K1302" s="19" t="s">
        <v>20093</v>
      </c>
      <c r="L1302" s="11"/>
      <c r="M1302" s="11"/>
      <c r="N1302" s="24"/>
      <c r="P1302" s="32"/>
      <c r="T1302" s="19"/>
      <c r="U1302" s="3"/>
      <c r="X1302" t="str">
        <f t="shared" si="82"/>
        <v/>
      </c>
      <c r="Z1302" t="str">
        <f t="shared" si="83"/>
        <v/>
      </c>
      <c r="AB1302" s="9"/>
      <c r="AC1302" t="s">
        <v>13008</v>
      </c>
      <c r="AD1302">
        <f t="shared" si="84"/>
        <v>0</v>
      </c>
      <c r="AF1302" s="3"/>
      <c r="AH1302" s="9"/>
    </row>
    <row r="1303" spans="1:48" ht="10.95" customHeight="1" outlineLevel="1" x14ac:dyDescent="0.25">
      <c r="A1303" t="s">
        <v>12993</v>
      </c>
      <c r="C1303" s="3" t="s">
        <v>12965</v>
      </c>
      <c r="D1303" s="3">
        <v>154</v>
      </c>
      <c r="E1303" s="9">
        <v>1994</v>
      </c>
      <c r="F1303" s="7" t="s">
        <v>13012</v>
      </c>
      <c r="G1303" s="7" t="s">
        <v>13013</v>
      </c>
      <c r="H1303" s="8" t="s">
        <v>13008</v>
      </c>
      <c r="I1303" s="8" t="s">
        <v>13014</v>
      </c>
      <c r="J1303" s="19">
        <v>6</v>
      </c>
      <c r="K1303" s="19" t="s">
        <v>20093</v>
      </c>
      <c r="L1303" s="11"/>
      <c r="M1303" s="11"/>
      <c r="N1303" s="24"/>
      <c r="P1303" s="32"/>
      <c r="T1303" s="19"/>
      <c r="U1303" s="3"/>
      <c r="X1303" t="str">
        <f t="shared" si="82"/>
        <v/>
      </c>
      <c r="Z1303" t="str">
        <f t="shared" si="83"/>
        <v/>
      </c>
      <c r="AB1303" s="9"/>
      <c r="AC1303" t="s">
        <v>13008</v>
      </c>
      <c r="AD1303">
        <f t="shared" si="84"/>
        <v>0</v>
      </c>
      <c r="AF1303" s="3"/>
      <c r="AH1303" s="9"/>
    </row>
    <row r="1304" spans="1:48" ht="10.95" customHeight="1" outlineLevel="1" x14ac:dyDescent="0.25">
      <c r="A1304" t="s">
        <v>12993</v>
      </c>
      <c r="C1304" s="3" t="s">
        <v>12965</v>
      </c>
      <c r="D1304" s="3" t="s">
        <v>21068</v>
      </c>
      <c r="E1304" s="9">
        <v>1994</v>
      </c>
      <c r="F1304" s="7" t="s">
        <v>21069</v>
      </c>
      <c r="G1304" s="7" t="s">
        <v>13013</v>
      </c>
      <c r="H1304" s="8" t="s">
        <v>13008</v>
      </c>
      <c r="I1304" s="8" t="s">
        <v>13014</v>
      </c>
      <c r="J1304" s="19">
        <v>6</v>
      </c>
      <c r="K1304" s="19" t="s">
        <v>7736</v>
      </c>
      <c r="L1304" s="11">
        <v>12.3</v>
      </c>
      <c r="M1304" s="11"/>
      <c r="N1304" s="24"/>
      <c r="P1304" s="32"/>
      <c r="T1304" s="19"/>
      <c r="U1304" s="3"/>
      <c r="X1304" t="str">
        <f t="shared" si="82"/>
        <v/>
      </c>
      <c r="Z1304" t="str">
        <f t="shared" si="83"/>
        <v/>
      </c>
      <c r="AB1304" s="9"/>
      <c r="AC1304" t="s">
        <v>13008</v>
      </c>
      <c r="AD1304">
        <f t="shared" si="84"/>
        <v>0</v>
      </c>
      <c r="AF1304" s="3"/>
      <c r="AH1304" s="9"/>
    </row>
    <row r="1305" spans="1:48" ht="10.95" customHeight="1" outlineLevel="1" x14ac:dyDescent="0.25">
      <c r="A1305" t="s">
        <v>12993</v>
      </c>
      <c r="C1305" s="3" t="s">
        <v>12965</v>
      </c>
      <c r="D1305" s="3">
        <v>249</v>
      </c>
      <c r="E1305" s="9">
        <v>2000</v>
      </c>
      <c r="F1305" s="7" t="s">
        <v>6715</v>
      </c>
      <c r="G1305" s="7" t="s">
        <v>5401</v>
      </c>
      <c r="H1305" s="8" t="s">
        <v>13016</v>
      </c>
      <c r="I1305" s="8" t="s">
        <v>13015</v>
      </c>
      <c r="J1305" s="19">
        <v>6</v>
      </c>
      <c r="K1305" s="19" t="s">
        <v>7736</v>
      </c>
      <c r="L1305" s="11">
        <v>3.3</v>
      </c>
      <c r="M1305" s="11"/>
      <c r="N1305" s="24"/>
      <c r="P1305" s="32"/>
      <c r="T1305" s="19"/>
      <c r="U1305" s="3"/>
      <c r="X1305" t="str">
        <f t="shared" si="82"/>
        <v/>
      </c>
      <c r="Z1305" t="str">
        <f t="shared" si="83"/>
        <v/>
      </c>
      <c r="AB1305" s="9"/>
      <c r="AC1305" t="s">
        <v>13016</v>
      </c>
      <c r="AD1305">
        <f t="shared" si="84"/>
        <v>0</v>
      </c>
      <c r="AF1305" s="3"/>
      <c r="AH1305" s="9"/>
    </row>
    <row r="1306" spans="1:48" ht="10.95" customHeight="1" outlineLevel="1" x14ac:dyDescent="0.25">
      <c r="A1306" t="s">
        <v>12993</v>
      </c>
      <c r="C1306" s="3" t="s">
        <v>12965</v>
      </c>
      <c r="D1306" s="3">
        <v>250</v>
      </c>
      <c r="E1306" s="9">
        <v>2000</v>
      </c>
      <c r="F1306" s="7" t="s">
        <v>2311</v>
      </c>
      <c r="G1306" s="7" t="s">
        <v>5401</v>
      </c>
      <c r="H1306" s="8" t="s">
        <v>13017</v>
      </c>
      <c r="I1306" s="8" t="s">
        <v>13015</v>
      </c>
      <c r="J1306" s="19">
        <v>6</v>
      </c>
      <c r="K1306" s="19" t="s">
        <v>7736</v>
      </c>
      <c r="L1306" s="11">
        <v>3.3</v>
      </c>
      <c r="M1306" s="11"/>
      <c r="N1306" s="24"/>
      <c r="P1306" s="32"/>
      <c r="T1306" s="19"/>
      <c r="U1306" s="3"/>
      <c r="X1306" t="str">
        <f t="shared" si="82"/>
        <v/>
      </c>
      <c r="Z1306" t="str">
        <f t="shared" si="83"/>
        <v/>
      </c>
      <c r="AB1306" s="9"/>
      <c r="AC1306" t="s">
        <v>13017</v>
      </c>
      <c r="AD1306">
        <f t="shared" si="84"/>
        <v>0</v>
      </c>
      <c r="AF1306" s="3"/>
      <c r="AH1306" s="9"/>
    </row>
    <row r="1307" spans="1:48" ht="10.95" customHeight="1" outlineLevel="1" x14ac:dyDescent="0.25">
      <c r="A1307" t="s">
        <v>12993</v>
      </c>
      <c r="C1307" s="3" t="s">
        <v>12965</v>
      </c>
      <c r="D1307" s="3">
        <v>251</v>
      </c>
      <c r="E1307" s="9">
        <v>2000</v>
      </c>
      <c r="F1307" s="7" t="s">
        <v>4772</v>
      </c>
      <c r="G1307" s="7" t="s">
        <v>5401</v>
      </c>
      <c r="H1307" s="8" t="s">
        <v>13018</v>
      </c>
      <c r="I1307" s="8" t="s">
        <v>13015</v>
      </c>
      <c r="J1307" s="19">
        <v>6</v>
      </c>
      <c r="K1307" s="19" t="s">
        <v>7736</v>
      </c>
      <c r="L1307" s="11">
        <v>3.3</v>
      </c>
      <c r="M1307" s="11"/>
      <c r="N1307" s="24"/>
      <c r="P1307" s="32"/>
      <c r="T1307" s="19"/>
      <c r="U1307" s="3"/>
      <c r="X1307" t="str">
        <f t="shared" si="82"/>
        <v/>
      </c>
      <c r="Z1307" t="str">
        <f t="shared" si="83"/>
        <v/>
      </c>
      <c r="AB1307" s="9"/>
      <c r="AC1307" t="s">
        <v>13018</v>
      </c>
      <c r="AD1307">
        <f t="shared" si="84"/>
        <v>0</v>
      </c>
      <c r="AF1307" s="3"/>
      <c r="AH1307" s="9"/>
    </row>
    <row r="1308" spans="1:48" ht="10.95" customHeight="1" outlineLevel="1" x14ac:dyDescent="0.25">
      <c r="A1308" t="s">
        <v>12993</v>
      </c>
      <c r="C1308" s="3" t="s">
        <v>12965</v>
      </c>
      <c r="D1308" s="3">
        <v>252</v>
      </c>
      <c r="E1308" s="9">
        <v>2000</v>
      </c>
      <c r="F1308" s="7" t="s">
        <v>2731</v>
      </c>
      <c r="G1308" s="7" t="s">
        <v>5401</v>
      </c>
      <c r="H1308" s="8" t="s">
        <v>13000</v>
      </c>
      <c r="I1308" s="8" t="s">
        <v>13015</v>
      </c>
      <c r="J1308" s="19">
        <v>6</v>
      </c>
      <c r="K1308" s="19" t="s">
        <v>7736</v>
      </c>
      <c r="L1308" s="11">
        <v>3.3</v>
      </c>
      <c r="M1308" s="11"/>
      <c r="N1308" s="24"/>
      <c r="P1308" s="32"/>
      <c r="T1308" s="19"/>
      <c r="U1308" s="3"/>
      <c r="X1308" t="str">
        <f t="shared" si="82"/>
        <v/>
      </c>
      <c r="Z1308" t="str">
        <f t="shared" si="83"/>
        <v/>
      </c>
      <c r="AB1308" s="9"/>
      <c r="AC1308" t="s">
        <v>13000</v>
      </c>
      <c r="AD1308">
        <f t="shared" si="84"/>
        <v>0</v>
      </c>
      <c r="AF1308" s="3"/>
      <c r="AH1308" s="9"/>
    </row>
    <row r="1309" spans="1:48" ht="10.95" customHeight="1" outlineLevel="1" x14ac:dyDescent="0.25">
      <c r="A1309" t="s">
        <v>12993</v>
      </c>
      <c r="C1309" s="3" t="s">
        <v>12965</v>
      </c>
      <c r="D1309" s="3" t="s">
        <v>13020</v>
      </c>
      <c r="E1309" s="9">
        <v>2001</v>
      </c>
      <c r="F1309" s="7" t="s">
        <v>13021</v>
      </c>
      <c r="G1309" s="7" t="s">
        <v>5401</v>
      </c>
      <c r="H1309" s="8" t="s">
        <v>13008</v>
      </c>
      <c r="I1309" s="8" t="s">
        <v>13019</v>
      </c>
      <c r="J1309" s="19">
        <v>6</v>
      </c>
      <c r="K1309" s="19" t="s">
        <v>7736</v>
      </c>
      <c r="L1309" s="11">
        <v>9.1</v>
      </c>
      <c r="M1309" s="11"/>
      <c r="N1309" s="24"/>
      <c r="P1309" s="32"/>
      <c r="T1309" s="19"/>
      <c r="U1309" s="3"/>
      <c r="X1309" t="str">
        <f t="shared" si="82"/>
        <v/>
      </c>
      <c r="Z1309">
        <f t="shared" si="83"/>
        <v>1</v>
      </c>
      <c r="AB1309" s="9"/>
      <c r="AC1309" t="s">
        <v>13008</v>
      </c>
      <c r="AD1309">
        <f t="shared" si="84"/>
        <v>0</v>
      </c>
      <c r="AF1309" s="3"/>
      <c r="AH1309" s="9"/>
    </row>
    <row r="1310" spans="1:48" ht="10.95" customHeight="1" outlineLevel="1" x14ac:dyDescent="0.25">
      <c r="A1310" t="s">
        <v>12993</v>
      </c>
      <c r="C1310" s="3" t="s">
        <v>12965</v>
      </c>
      <c r="D1310" s="3" t="s">
        <v>13023</v>
      </c>
      <c r="E1310" s="9">
        <v>2003</v>
      </c>
      <c r="F1310" s="7" t="s">
        <v>13024</v>
      </c>
      <c r="G1310" s="7" t="s">
        <v>5401</v>
      </c>
      <c r="H1310" s="8" t="s">
        <v>13025</v>
      </c>
      <c r="I1310" s="8" t="s">
        <v>13022</v>
      </c>
      <c r="J1310" s="19">
        <v>5</v>
      </c>
      <c r="K1310" s="19" t="s">
        <v>7738</v>
      </c>
      <c r="L1310" s="11"/>
      <c r="M1310" s="11"/>
      <c r="N1310" s="24"/>
      <c r="P1310" s="32"/>
      <c r="T1310" s="19"/>
      <c r="U1310" s="3"/>
      <c r="X1310" t="str">
        <f t="shared" si="82"/>
        <v/>
      </c>
      <c r="Z1310">
        <f t="shared" si="83"/>
        <v>1</v>
      </c>
      <c r="AA1310">
        <v>1</v>
      </c>
      <c r="AB1310" s="9"/>
      <c r="AC1310" t="s">
        <v>13025</v>
      </c>
      <c r="AD1310">
        <f t="shared" si="84"/>
        <v>0</v>
      </c>
      <c r="AF1310" s="3"/>
      <c r="AH1310" s="9"/>
    </row>
    <row r="1311" spans="1:48" ht="10.95" customHeight="1" outlineLevel="1" x14ac:dyDescent="0.25">
      <c r="A1311" t="s">
        <v>12993</v>
      </c>
      <c r="C1311" s="3" t="s">
        <v>12965</v>
      </c>
      <c r="D1311" s="3">
        <v>478</v>
      </c>
      <c r="E1311" s="9">
        <v>2009</v>
      </c>
      <c r="F1311" s="7" t="s">
        <v>13012</v>
      </c>
      <c r="G1311" s="7" t="s">
        <v>5401</v>
      </c>
      <c r="H1311" s="8" t="s">
        <v>13027</v>
      </c>
      <c r="I1311" s="8" t="s">
        <v>13026</v>
      </c>
      <c r="J1311" s="19">
        <v>5</v>
      </c>
      <c r="K1311" s="19" t="s">
        <v>7738</v>
      </c>
      <c r="L1311" s="11"/>
      <c r="M1311" s="11"/>
      <c r="N1311" s="24"/>
      <c r="P1311" s="32"/>
      <c r="T1311" s="19"/>
      <c r="U1311" s="3"/>
      <c r="X1311" t="str">
        <f t="shared" si="82"/>
        <v/>
      </c>
      <c r="Z1311" t="str">
        <f t="shared" si="83"/>
        <v/>
      </c>
      <c r="AB1311" s="9"/>
      <c r="AC1311" t="s">
        <v>13027</v>
      </c>
      <c r="AD1311">
        <f t="shared" si="84"/>
        <v>0</v>
      </c>
      <c r="AF1311" s="3"/>
      <c r="AH1311" s="9"/>
    </row>
    <row r="1312" spans="1:48" ht="10.95" customHeight="1" x14ac:dyDescent="0.25">
      <c r="A1312" t="s">
        <v>17388</v>
      </c>
      <c r="B1312" t="s">
        <v>17286</v>
      </c>
      <c r="C1312" s="3" t="s">
        <v>12986</v>
      </c>
      <c r="E1312" s="9"/>
      <c r="F1312" s="7"/>
      <c r="G1312" s="7"/>
      <c r="H1312" s="8"/>
      <c r="I1312" s="8"/>
      <c r="J1312" s="19"/>
      <c r="K1312" s="19"/>
      <c r="L1312" s="11"/>
      <c r="M1312" s="11">
        <f>SUM(L1313:L1452)</f>
        <v>92.6</v>
      </c>
      <c r="N1312" s="24">
        <v>1310</v>
      </c>
      <c r="O1312">
        <f>COUNTIF(K1313:K1452,"*")</f>
        <v>140</v>
      </c>
      <c r="P1312" s="32">
        <f>O1312/N1312</f>
        <v>0.10687022900763359</v>
      </c>
      <c r="Q1312">
        <f>COUNTIF(K1313:K1452,"Y")+COUNTIF(K1313:K1452,"S")</f>
        <v>40</v>
      </c>
      <c r="T1312" s="19" t="s">
        <v>7736</v>
      </c>
      <c r="U1312" s="3"/>
      <c r="V1312" t="s">
        <v>18664</v>
      </c>
      <c r="X1312" t="str">
        <f t="shared" si="82"/>
        <v/>
      </c>
      <c r="Z1312" t="str">
        <f t="shared" si="83"/>
        <v/>
      </c>
      <c r="AB1312" s="9"/>
      <c r="AE1312">
        <f>COUNTIF(AD1313:AD1452,"1")</f>
        <v>0</v>
      </c>
      <c r="AF1312" s="3"/>
      <c r="AH1312" s="9"/>
      <c r="AI1312">
        <f>COUNTIF($J1313:$J1452,"1")-COUNTIFS($J1313:$J1452,"1",$K1313:$K1452,"V")</f>
        <v>0</v>
      </c>
      <c r="AJ1312">
        <f>COUNTIFS($J1313:$J1452,"1",$K1313:$K1452,"Y")+COUNTIFS($J1313:$J1452,"1",$K1313:$K1452,"s")</f>
        <v>0</v>
      </c>
      <c r="AK1312">
        <f>COUNTIF($J1313:$J1452,"2")-COUNTIFS($J1313:$J1452,"2",$K1313:$K1452,"V")</f>
        <v>0</v>
      </c>
      <c r="AL1312">
        <f>COUNTIFS($J1313:$J1452,"2",$K1313:$K1452,"Y")+COUNTIFS($J1313:$J1452,"2",$K1313:$K1452,"s")</f>
        <v>0</v>
      </c>
      <c r="AM1312">
        <f>COUNTIF($J1313:$J1452,"3")-COUNTIFS($J1313:$J1452,"3",$K1313:$K1452,"V")</f>
        <v>23</v>
      </c>
      <c r="AN1312">
        <f>COUNTIFS($J1313:$J1452,"3",$K1313:$K1452,"Y")+COUNTIFS($J1313:$J1452,"3",$K1313:$K1452,"s")</f>
        <v>13</v>
      </c>
      <c r="AO1312">
        <f>COUNTIF($J1313:$J1452,"4")-COUNTIFS($J1313:$J1452,"4",$K1313:$K1452,"V")</f>
        <v>6</v>
      </c>
      <c r="AP1312">
        <f>COUNTIFS($J1313:$J1452,"4",$K1313:$K1452,"Y")+COUNTIFS($J1313:$J1452,"4",$K1313:$K1452,"s")</f>
        <v>0</v>
      </c>
      <c r="AQ1312">
        <f>COUNTIF($J1313:$J1452,"5")-COUNTIFS($J1313:$J1452,"5",$K1313:$K1452,"V")</f>
        <v>66</v>
      </c>
      <c r="AR1312">
        <f>COUNTIFS($J1313:$J1452,"5",$K1313:$K1452,"Y")+COUNTIFS($J1313:$J1452,"5",$K1313:$K1452,"s")</f>
        <v>20</v>
      </c>
      <c r="AS1312">
        <f>COUNTIF($J1313:$J1452,"6")-COUNTIFS($J1313:$J1452,"6",$K1313:$K1452,"V")</f>
        <v>45</v>
      </c>
      <c r="AT1312">
        <f>COUNTIFS($J1313:$J1452,"6",$K1313:$K1452,"Y")+COUNTIFS($J1313:$J1452,"6",$K1313:$K1452,"s")</f>
        <v>7</v>
      </c>
      <c r="AU1312">
        <f>COUNTIF($J1313:$J1452,"7")-COUNTIFS($J1313:$J1452,"7",$K1313:$K1452,"V")</f>
        <v>0</v>
      </c>
      <c r="AV1312">
        <f>COUNTIFS($J1313:$J1452,"7",$K1313:$K1452,"Y")+COUNTIFS($J1313:$J1452,"7",$K1313:$K1452,"s")</f>
        <v>0</v>
      </c>
    </row>
    <row r="1313" spans="1:34" ht="10.95" customHeight="1" outlineLevel="1" x14ac:dyDescent="0.25">
      <c r="A1313" t="s">
        <v>13029</v>
      </c>
      <c r="C1313" s="3" t="s">
        <v>12986</v>
      </c>
      <c r="D1313" s="3">
        <v>92</v>
      </c>
      <c r="E1313" s="9">
        <v>1951</v>
      </c>
      <c r="F1313" s="7" t="s">
        <v>1632</v>
      </c>
      <c r="G1313" s="7" t="s">
        <v>13605</v>
      </c>
      <c r="H1313" s="8" t="s">
        <v>17287</v>
      </c>
      <c r="I1313" s="8" t="s">
        <v>17285</v>
      </c>
      <c r="J1313" s="19">
        <v>6</v>
      </c>
      <c r="K1313" s="19" t="s">
        <v>7738</v>
      </c>
      <c r="L1313" s="11"/>
      <c r="M1313" s="11"/>
      <c r="N1313" s="24"/>
      <c r="P1313" s="32"/>
      <c r="T1313" s="19"/>
      <c r="U1313" s="3"/>
      <c r="X1313" t="str">
        <f t="shared" si="82"/>
        <v/>
      </c>
      <c r="Z1313" t="str">
        <f t="shared" si="83"/>
        <v/>
      </c>
      <c r="AB1313" s="9"/>
      <c r="AC1313" t="s">
        <v>17287</v>
      </c>
      <c r="AD1313">
        <f t="shared" ref="AD1313:AD1344" si="85">COUNTIF(H1313,"*Fuji*")</f>
        <v>0</v>
      </c>
      <c r="AF1313" s="3"/>
      <c r="AH1313" s="9"/>
    </row>
    <row r="1314" spans="1:34" ht="10.95" customHeight="1" outlineLevel="1" x14ac:dyDescent="0.25">
      <c r="A1314" t="s">
        <v>13029</v>
      </c>
      <c r="C1314" s="3" t="s">
        <v>12986</v>
      </c>
      <c r="D1314" s="3">
        <v>93</v>
      </c>
      <c r="E1314" s="9">
        <v>1951</v>
      </c>
      <c r="F1314" s="7" t="s">
        <v>1938</v>
      </c>
      <c r="G1314" s="7" t="s">
        <v>3832</v>
      </c>
      <c r="H1314" s="8" t="s">
        <v>17287</v>
      </c>
      <c r="I1314" s="8" t="s">
        <v>17285</v>
      </c>
      <c r="J1314" s="19">
        <v>6</v>
      </c>
      <c r="K1314" s="19" t="s">
        <v>7738</v>
      </c>
      <c r="L1314" s="11"/>
      <c r="M1314" s="11"/>
      <c r="N1314" s="24"/>
      <c r="P1314" s="32"/>
      <c r="T1314" s="19"/>
      <c r="U1314" s="3"/>
      <c r="X1314" t="str">
        <f t="shared" si="82"/>
        <v/>
      </c>
      <c r="Z1314" t="str">
        <f t="shared" si="83"/>
        <v/>
      </c>
      <c r="AB1314" s="9"/>
      <c r="AC1314" t="s">
        <v>17287</v>
      </c>
      <c r="AD1314">
        <f t="shared" si="85"/>
        <v>0</v>
      </c>
      <c r="AF1314" s="3"/>
      <c r="AH1314" s="9"/>
    </row>
    <row r="1315" spans="1:34" ht="10.95" customHeight="1" outlineLevel="1" x14ac:dyDescent="0.25">
      <c r="A1315" t="s">
        <v>13029</v>
      </c>
      <c r="C1315" s="3" t="s">
        <v>12986</v>
      </c>
      <c r="D1315" s="3">
        <v>94</v>
      </c>
      <c r="E1315" s="9">
        <v>1951</v>
      </c>
      <c r="F1315" s="7" t="s">
        <v>2891</v>
      </c>
      <c r="G1315" s="7" t="s">
        <v>2490</v>
      </c>
      <c r="H1315" s="8" t="s">
        <v>17287</v>
      </c>
      <c r="I1315" s="8" t="s">
        <v>17285</v>
      </c>
      <c r="J1315" s="19">
        <v>6</v>
      </c>
      <c r="K1315" s="19" t="s">
        <v>7738</v>
      </c>
      <c r="L1315" s="11"/>
      <c r="M1315" s="11"/>
      <c r="N1315" s="24"/>
      <c r="P1315" s="32"/>
      <c r="T1315" s="19"/>
      <c r="U1315" s="3"/>
      <c r="X1315" t="str">
        <f t="shared" si="82"/>
        <v/>
      </c>
      <c r="Z1315" t="str">
        <f t="shared" si="83"/>
        <v/>
      </c>
      <c r="AB1315" s="9"/>
      <c r="AC1315" t="s">
        <v>17287</v>
      </c>
      <c r="AD1315">
        <f t="shared" si="85"/>
        <v>0</v>
      </c>
      <c r="AF1315" s="3"/>
      <c r="AH1315" s="9"/>
    </row>
    <row r="1316" spans="1:34" ht="10.95" customHeight="1" outlineLevel="1" x14ac:dyDescent="0.25">
      <c r="A1316" t="s">
        <v>13029</v>
      </c>
      <c r="C1316" s="3" t="s">
        <v>12986</v>
      </c>
      <c r="D1316" s="3">
        <v>95</v>
      </c>
      <c r="E1316" s="9">
        <v>1951</v>
      </c>
      <c r="F1316" s="38">
        <v>1.2</v>
      </c>
      <c r="G1316" s="7" t="s">
        <v>7657</v>
      </c>
      <c r="H1316" s="8" t="s">
        <v>17287</v>
      </c>
      <c r="I1316" s="8" t="s">
        <v>17285</v>
      </c>
      <c r="J1316" s="19">
        <v>6</v>
      </c>
      <c r="K1316" s="19" t="s">
        <v>7738</v>
      </c>
      <c r="L1316" s="11"/>
      <c r="M1316" s="11"/>
      <c r="N1316" s="24"/>
      <c r="P1316" s="32"/>
      <c r="T1316" s="19"/>
      <c r="U1316" s="3"/>
      <c r="X1316" t="str">
        <f t="shared" si="82"/>
        <v/>
      </c>
      <c r="Z1316" t="str">
        <f t="shared" si="83"/>
        <v/>
      </c>
      <c r="AB1316" s="9"/>
      <c r="AC1316" t="s">
        <v>17287</v>
      </c>
      <c r="AD1316">
        <f t="shared" si="85"/>
        <v>0</v>
      </c>
      <c r="AF1316" s="3"/>
      <c r="AH1316" s="9"/>
    </row>
    <row r="1317" spans="1:34" ht="10.95" customHeight="1" outlineLevel="1" x14ac:dyDescent="0.25">
      <c r="A1317" t="s">
        <v>13029</v>
      </c>
      <c r="C1317" s="3" t="s">
        <v>12986</v>
      </c>
      <c r="D1317" s="3">
        <v>99</v>
      </c>
      <c r="E1317" s="9">
        <v>1952</v>
      </c>
      <c r="F1317" s="7" t="s">
        <v>4735</v>
      </c>
      <c r="G1317" s="7" t="s">
        <v>5041</v>
      </c>
      <c r="H1317" s="8" t="s">
        <v>17292</v>
      </c>
      <c r="I1317" s="8" t="s">
        <v>7628</v>
      </c>
      <c r="J1317" s="19">
        <v>6</v>
      </c>
      <c r="K1317" s="19" t="s">
        <v>7736</v>
      </c>
      <c r="L1317" s="11">
        <v>1.8</v>
      </c>
      <c r="M1317" s="11"/>
      <c r="N1317" s="24"/>
      <c r="P1317" s="32"/>
      <c r="T1317" s="19"/>
      <c r="U1317" s="3"/>
      <c r="X1317" t="str">
        <f t="shared" si="82"/>
        <v/>
      </c>
      <c r="Z1317" t="str">
        <f t="shared" si="83"/>
        <v/>
      </c>
      <c r="AB1317" s="9"/>
      <c r="AC1317" t="s">
        <v>17292</v>
      </c>
      <c r="AD1317">
        <f t="shared" si="85"/>
        <v>0</v>
      </c>
      <c r="AF1317" s="3"/>
      <c r="AH1317" s="9"/>
    </row>
    <row r="1318" spans="1:34" ht="10.95" customHeight="1" outlineLevel="1" x14ac:dyDescent="0.25">
      <c r="A1318" t="s">
        <v>13029</v>
      </c>
      <c r="C1318" s="3" t="s">
        <v>12986</v>
      </c>
      <c r="D1318" s="3">
        <v>101</v>
      </c>
      <c r="E1318" s="9">
        <v>1952</v>
      </c>
      <c r="F1318" s="7" t="s">
        <v>184</v>
      </c>
      <c r="G1318" s="7" t="s">
        <v>3971</v>
      </c>
      <c r="H1318" s="8" t="s">
        <v>17293</v>
      </c>
      <c r="I1318" s="8" t="s">
        <v>7628</v>
      </c>
      <c r="J1318" s="19">
        <v>6</v>
      </c>
      <c r="K1318" s="19" t="s">
        <v>7738</v>
      </c>
      <c r="L1318" s="11"/>
      <c r="M1318" s="11"/>
      <c r="N1318" s="24"/>
      <c r="P1318" s="32"/>
      <c r="T1318" s="19"/>
      <c r="U1318" s="3"/>
      <c r="X1318" t="str">
        <f t="shared" si="82"/>
        <v/>
      </c>
      <c r="Z1318" t="str">
        <f t="shared" si="83"/>
        <v/>
      </c>
      <c r="AB1318" s="9"/>
      <c r="AC1318" t="s">
        <v>17293</v>
      </c>
      <c r="AD1318">
        <f t="shared" si="85"/>
        <v>0</v>
      </c>
      <c r="AF1318" s="3"/>
      <c r="AH1318" s="9"/>
    </row>
    <row r="1319" spans="1:34" ht="10.95" customHeight="1" outlineLevel="1" x14ac:dyDescent="0.25">
      <c r="A1319" t="s">
        <v>13029</v>
      </c>
      <c r="C1319" s="3" t="s">
        <v>12986</v>
      </c>
      <c r="D1319" s="3">
        <v>103</v>
      </c>
      <c r="E1319" s="9">
        <v>1952</v>
      </c>
      <c r="F1319" s="7" t="s">
        <v>5140</v>
      </c>
      <c r="G1319" s="7" t="s">
        <v>1677</v>
      </c>
      <c r="H1319" s="8" t="s">
        <v>17294</v>
      </c>
      <c r="I1319" s="8" t="s">
        <v>7628</v>
      </c>
      <c r="J1319" s="19">
        <v>6</v>
      </c>
      <c r="K1319" s="19" t="s">
        <v>7738</v>
      </c>
      <c r="L1319" s="11"/>
      <c r="M1319" s="11"/>
      <c r="N1319" s="24"/>
      <c r="P1319" s="32"/>
      <c r="T1319" s="19"/>
      <c r="U1319" s="3"/>
      <c r="X1319" t="str">
        <f t="shared" si="82"/>
        <v/>
      </c>
      <c r="Z1319" t="str">
        <f t="shared" si="83"/>
        <v/>
      </c>
      <c r="AB1319" s="9"/>
      <c r="AC1319" t="s">
        <v>17294</v>
      </c>
      <c r="AD1319">
        <f t="shared" si="85"/>
        <v>0</v>
      </c>
      <c r="AF1319" s="3"/>
      <c r="AH1319" s="9"/>
    </row>
    <row r="1320" spans="1:34" ht="10.95" customHeight="1" outlineLevel="1" x14ac:dyDescent="0.25">
      <c r="A1320" t="s">
        <v>13029</v>
      </c>
      <c r="C1320" s="3" t="s">
        <v>12986</v>
      </c>
      <c r="D1320" s="3">
        <v>104</v>
      </c>
      <c r="E1320" s="9">
        <v>1952</v>
      </c>
      <c r="F1320" s="7" t="s">
        <v>1938</v>
      </c>
      <c r="G1320" s="7" t="s">
        <v>16335</v>
      </c>
      <c r="H1320" s="8" t="s">
        <v>17295</v>
      </c>
      <c r="I1320" s="8" t="s">
        <v>7628</v>
      </c>
      <c r="J1320" s="19">
        <v>6</v>
      </c>
      <c r="K1320" s="19" t="s">
        <v>7738</v>
      </c>
      <c r="L1320" s="11"/>
      <c r="M1320" s="11"/>
      <c r="N1320" s="24"/>
      <c r="P1320" s="32"/>
      <c r="T1320" s="19"/>
      <c r="U1320" s="3"/>
      <c r="X1320" t="str">
        <f t="shared" si="82"/>
        <v/>
      </c>
      <c r="Z1320" t="str">
        <f t="shared" si="83"/>
        <v/>
      </c>
      <c r="AB1320" s="9"/>
      <c r="AC1320" t="s">
        <v>17295</v>
      </c>
      <c r="AD1320">
        <f t="shared" si="85"/>
        <v>0</v>
      </c>
      <c r="AF1320" s="3"/>
      <c r="AH1320" s="9"/>
    </row>
    <row r="1321" spans="1:34" ht="10.95" customHeight="1" outlineLevel="1" x14ac:dyDescent="0.25">
      <c r="A1321" t="s">
        <v>13029</v>
      </c>
      <c r="C1321" s="3" t="s">
        <v>12986</v>
      </c>
      <c r="D1321" s="3">
        <v>106</v>
      </c>
      <c r="E1321" s="9">
        <v>1952</v>
      </c>
      <c r="F1321" s="7" t="s">
        <v>1349</v>
      </c>
      <c r="G1321" s="7" t="s">
        <v>17288</v>
      </c>
      <c r="H1321" s="8" t="s">
        <v>17296</v>
      </c>
      <c r="I1321" s="8" t="s">
        <v>7628</v>
      </c>
      <c r="J1321" s="19">
        <v>5</v>
      </c>
      <c r="K1321" s="19" t="s">
        <v>7738</v>
      </c>
      <c r="L1321" s="11"/>
      <c r="M1321" s="11"/>
      <c r="N1321" s="24"/>
      <c r="P1321" s="32"/>
      <c r="T1321" s="19"/>
      <c r="U1321" s="3"/>
      <c r="X1321" t="str">
        <f t="shared" si="82"/>
        <v/>
      </c>
      <c r="Z1321" t="str">
        <f t="shared" si="83"/>
        <v/>
      </c>
      <c r="AB1321" s="9"/>
      <c r="AC1321" t="s">
        <v>17296</v>
      </c>
      <c r="AD1321">
        <f t="shared" si="85"/>
        <v>0</v>
      </c>
      <c r="AF1321" s="3"/>
      <c r="AH1321" s="9"/>
    </row>
    <row r="1322" spans="1:34" ht="10.95" customHeight="1" outlineLevel="1" x14ac:dyDescent="0.25">
      <c r="A1322" t="s">
        <v>13029</v>
      </c>
      <c r="C1322" s="3" t="s">
        <v>12986</v>
      </c>
      <c r="D1322" s="3">
        <v>107</v>
      </c>
      <c r="E1322" s="9">
        <v>1952</v>
      </c>
      <c r="F1322" s="38">
        <v>1.2</v>
      </c>
      <c r="G1322" s="7" t="s">
        <v>17289</v>
      </c>
      <c r="H1322" s="8" t="s">
        <v>17297</v>
      </c>
      <c r="I1322" s="8" t="s">
        <v>7628</v>
      </c>
      <c r="J1322" s="19">
        <v>5</v>
      </c>
      <c r="K1322" s="19" t="s">
        <v>7738</v>
      </c>
      <c r="L1322" s="11"/>
      <c r="M1322" s="11"/>
      <c r="N1322" s="24"/>
      <c r="P1322" s="32"/>
      <c r="T1322" s="19"/>
      <c r="U1322" s="3"/>
      <c r="X1322" t="str">
        <f t="shared" si="82"/>
        <v/>
      </c>
      <c r="Z1322" t="str">
        <f t="shared" si="83"/>
        <v/>
      </c>
      <c r="AB1322" s="9"/>
      <c r="AC1322" t="s">
        <v>17297</v>
      </c>
      <c r="AD1322">
        <f t="shared" si="85"/>
        <v>0</v>
      </c>
      <c r="AF1322" s="3"/>
      <c r="AH1322" s="9"/>
    </row>
    <row r="1323" spans="1:34" ht="10.95" customHeight="1" outlineLevel="1" x14ac:dyDescent="0.25">
      <c r="A1323" t="s">
        <v>13029</v>
      </c>
      <c r="C1323" s="3" t="s">
        <v>12986</v>
      </c>
      <c r="D1323" s="3">
        <v>108</v>
      </c>
      <c r="E1323" s="9">
        <v>1952</v>
      </c>
      <c r="F1323" s="38">
        <v>2.4</v>
      </c>
      <c r="G1323" s="7" t="s">
        <v>17290</v>
      </c>
      <c r="H1323" s="8" t="s">
        <v>17298</v>
      </c>
      <c r="I1323" s="8" t="s">
        <v>7628</v>
      </c>
      <c r="J1323" s="19">
        <v>5</v>
      </c>
      <c r="K1323" s="19" t="s">
        <v>7738</v>
      </c>
      <c r="L1323" s="11"/>
      <c r="M1323" s="11"/>
      <c r="N1323" s="24"/>
      <c r="P1323" s="32"/>
      <c r="T1323" s="19"/>
      <c r="U1323" s="3"/>
      <c r="X1323" t="str">
        <f t="shared" si="82"/>
        <v/>
      </c>
      <c r="Z1323" t="str">
        <f t="shared" si="83"/>
        <v/>
      </c>
      <c r="AB1323" s="9"/>
      <c r="AC1323" t="s">
        <v>17298</v>
      </c>
      <c r="AD1323">
        <f t="shared" si="85"/>
        <v>0</v>
      </c>
      <c r="AF1323" s="3"/>
      <c r="AH1323" s="9"/>
    </row>
    <row r="1324" spans="1:34" ht="10.95" customHeight="1" outlineLevel="1" x14ac:dyDescent="0.25">
      <c r="A1324" t="s">
        <v>13029</v>
      </c>
      <c r="C1324" s="3" t="s">
        <v>12986</v>
      </c>
      <c r="D1324" s="3">
        <v>109</v>
      </c>
      <c r="E1324" s="9">
        <v>1952</v>
      </c>
      <c r="F1324" s="38">
        <v>4.8</v>
      </c>
      <c r="G1324" s="7" t="s">
        <v>17291</v>
      </c>
      <c r="H1324" s="8" t="s">
        <v>17287</v>
      </c>
      <c r="I1324" s="8" t="s">
        <v>7628</v>
      </c>
      <c r="J1324" s="19">
        <v>6</v>
      </c>
      <c r="K1324" s="19" t="s">
        <v>7738</v>
      </c>
      <c r="L1324" s="11"/>
      <c r="M1324" s="11"/>
      <c r="N1324" s="24"/>
      <c r="P1324" s="32"/>
      <c r="T1324" s="19"/>
      <c r="U1324" s="3"/>
      <c r="X1324" t="str">
        <f t="shared" si="82"/>
        <v/>
      </c>
      <c r="Z1324" t="str">
        <f t="shared" si="83"/>
        <v/>
      </c>
      <c r="AB1324" s="9"/>
      <c r="AC1324" t="s">
        <v>17287</v>
      </c>
      <c r="AD1324">
        <f t="shared" si="85"/>
        <v>0</v>
      </c>
      <c r="AF1324" s="3"/>
      <c r="AH1324" s="9"/>
    </row>
    <row r="1325" spans="1:34" ht="10.95" customHeight="1" outlineLevel="1" x14ac:dyDescent="0.25">
      <c r="A1325" t="s">
        <v>13029</v>
      </c>
      <c r="C1325" s="3" t="s">
        <v>12986</v>
      </c>
      <c r="D1325" s="3">
        <v>111</v>
      </c>
      <c r="E1325" s="9">
        <v>1956</v>
      </c>
      <c r="F1325" s="7" t="s">
        <v>5071</v>
      </c>
      <c r="G1325" s="7" t="s">
        <v>17299</v>
      </c>
      <c r="H1325" s="8" t="s">
        <v>17295</v>
      </c>
      <c r="I1325" s="8" t="s">
        <v>7628</v>
      </c>
      <c r="J1325" s="19">
        <v>6</v>
      </c>
      <c r="K1325" s="19" t="s">
        <v>7736</v>
      </c>
      <c r="L1325" s="11">
        <v>0.5</v>
      </c>
      <c r="M1325" s="11"/>
      <c r="N1325" s="24"/>
      <c r="P1325" s="32"/>
      <c r="T1325" s="19"/>
      <c r="U1325" s="3"/>
      <c r="X1325" t="str">
        <f t="shared" si="82"/>
        <v/>
      </c>
      <c r="Z1325" t="str">
        <f t="shared" si="83"/>
        <v/>
      </c>
      <c r="AB1325" s="9"/>
      <c r="AC1325" t="s">
        <v>17295</v>
      </c>
      <c r="AD1325">
        <f t="shared" si="85"/>
        <v>0</v>
      </c>
      <c r="AF1325" s="3"/>
      <c r="AH1325" s="9"/>
    </row>
    <row r="1326" spans="1:34" ht="10.95" customHeight="1" outlineLevel="1" x14ac:dyDescent="0.25">
      <c r="A1326" t="s">
        <v>13029</v>
      </c>
      <c r="C1326" s="3" t="s">
        <v>12986</v>
      </c>
      <c r="D1326" s="3">
        <v>114</v>
      </c>
      <c r="E1326" s="9">
        <v>1956</v>
      </c>
      <c r="F1326" s="7" t="s">
        <v>3220</v>
      </c>
      <c r="G1326" s="7" t="s">
        <v>17300</v>
      </c>
      <c r="H1326" s="8" t="s">
        <v>17301</v>
      </c>
      <c r="I1326" s="8" t="s">
        <v>7628</v>
      </c>
      <c r="J1326" s="19">
        <v>5</v>
      </c>
      <c r="K1326" s="19" t="s">
        <v>7738</v>
      </c>
      <c r="L1326" s="11"/>
      <c r="M1326" s="11"/>
      <c r="N1326" s="24"/>
      <c r="P1326" s="32"/>
      <c r="T1326" s="19"/>
      <c r="U1326" s="3"/>
      <c r="X1326" t="str">
        <f t="shared" si="82"/>
        <v/>
      </c>
      <c r="Z1326" t="str">
        <f t="shared" si="83"/>
        <v/>
      </c>
      <c r="AB1326" s="9"/>
      <c r="AC1326" t="s">
        <v>17301</v>
      </c>
      <c r="AD1326">
        <f t="shared" si="85"/>
        <v>0</v>
      </c>
      <c r="AF1326" s="3"/>
      <c r="AH1326" s="9"/>
    </row>
    <row r="1327" spans="1:34" ht="10.95" customHeight="1" outlineLevel="1" x14ac:dyDescent="0.25">
      <c r="A1327" t="s">
        <v>13029</v>
      </c>
      <c r="C1327" s="3" t="s">
        <v>12986</v>
      </c>
      <c r="D1327" s="3">
        <v>124</v>
      </c>
      <c r="E1327" s="9">
        <v>1962</v>
      </c>
      <c r="F1327" s="7" t="s">
        <v>17302</v>
      </c>
      <c r="G1327" s="7" t="s">
        <v>17299</v>
      </c>
      <c r="H1327" s="8" t="s">
        <v>17295</v>
      </c>
      <c r="I1327" s="8" t="s">
        <v>7628</v>
      </c>
      <c r="J1327" s="19">
        <v>6</v>
      </c>
      <c r="K1327" s="19" t="s">
        <v>7738</v>
      </c>
      <c r="L1327" s="11"/>
      <c r="M1327" s="11"/>
      <c r="N1327" s="24"/>
      <c r="P1327" s="32"/>
      <c r="T1327" s="19"/>
      <c r="U1327" s="3"/>
      <c r="X1327" t="str">
        <f t="shared" si="82"/>
        <v/>
      </c>
      <c r="Z1327" t="str">
        <f t="shared" si="83"/>
        <v/>
      </c>
      <c r="AB1327" s="9"/>
      <c r="AC1327" t="s">
        <v>17295</v>
      </c>
      <c r="AD1327">
        <f t="shared" si="85"/>
        <v>0</v>
      </c>
      <c r="AF1327" s="3"/>
      <c r="AH1327" s="9"/>
    </row>
    <row r="1328" spans="1:34" ht="10.95" customHeight="1" outlineLevel="1" x14ac:dyDescent="0.25">
      <c r="A1328" t="s">
        <v>13029</v>
      </c>
      <c r="C1328" s="3" t="s">
        <v>12986</v>
      </c>
      <c r="D1328" s="3">
        <v>127</v>
      </c>
      <c r="E1328" s="9">
        <v>1962</v>
      </c>
      <c r="F1328" s="7" t="s">
        <v>17303</v>
      </c>
      <c r="G1328" s="7" t="s">
        <v>17300</v>
      </c>
      <c r="H1328" s="8" t="s">
        <v>17301</v>
      </c>
      <c r="I1328" s="8" t="s">
        <v>7628</v>
      </c>
      <c r="J1328" s="19">
        <v>5</v>
      </c>
      <c r="K1328" s="19" t="s">
        <v>7738</v>
      </c>
      <c r="L1328" s="11"/>
      <c r="M1328" s="11"/>
      <c r="N1328" s="24"/>
      <c r="P1328" s="32"/>
      <c r="T1328" s="19"/>
      <c r="U1328" s="3"/>
      <c r="X1328" t="str">
        <f t="shared" si="82"/>
        <v/>
      </c>
      <c r="Z1328" t="str">
        <f t="shared" si="83"/>
        <v/>
      </c>
      <c r="AB1328" s="9"/>
      <c r="AC1328" t="s">
        <v>17301</v>
      </c>
      <c r="AD1328">
        <f t="shared" si="85"/>
        <v>0</v>
      </c>
      <c r="AF1328" s="3"/>
      <c r="AH1328" s="9"/>
    </row>
    <row r="1329" spans="1:34" ht="10.95" customHeight="1" outlineLevel="1" x14ac:dyDescent="0.25">
      <c r="A1329" t="s">
        <v>13029</v>
      </c>
      <c r="C1329" s="3" t="s">
        <v>12986</v>
      </c>
      <c r="D1329" s="3">
        <v>143</v>
      </c>
      <c r="E1329" s="9">
        <v>1964</v>
      </c>
      <c r="F1329" s="7" t="s">
        <v>184</v>
      </c>
      <c r="G1329" s="7" t="s">
        <v>3834</v>
      </c>
      <c r="H1329" s="8" t="s">
        <v>20983</v>
      </c>
      <c r="I1329" s="8" t="s">
        <v>17304</v>
      </c>
      <c r="J1329" s="19">
        <v>3</v>
      </c>
      <c r="K1329" s="19" t="s">
        <v>7736</v>
      </c>
      <c r="L1329" s="11">
        <v>3.4</v>
      </c>
      <c r="M1329" s="11"/>
      <c r="N1329" s="24"/>
      <c r="P1329" s="32"/>
      <c r="R1329">
        <v>1</v>
      </c>
      <c r="S1329">
        <v>1</v>
      </c>
      <c r="T1329" s="19"/>
      <c r="U1329" s="3"/>
      <c r="X1329" t="str">
        <f t="shared" si="82"/>
        <v/>
      </c>
      <c r="Z1329" t="str">
        <f t="shared" si="83"/>
        <v/>
      </c>
      <c r="AB1329" s="9"/>
      <c r="AC1329" t="s">
        <v>17296</v>
      </c>
      <c r="AD1329">
        <f t="shared" si="85"/>
        <v>0</v>
      </c>
      <c r="AF1329" s="3"/>
      <c r="AH1329" s="9"/>
    </row>
    <row r="1330" spans="1:34" ht="10.95" customHeight="1" outlineLevel="1" x14ac:dyDescent="0.25">
      <c r="A1330" t="s">
        <v>13029</v>
      </c>
      <c r="C1330" s="3" t="s">
        <v>12986</v>
      </c>
      <c r="D1330" s="3">
        <v>144</v>
      </c>
      <c r="E1330" s="9">
        <v>1964</v>
      </c>
      <c r="F1330" s="7" t="s">
        <v>5142</v>
      </c>
      <c r="G1330" s="7" t="s">
        <v>17305</v>
      </c>
      <c r="H1330" s="8" t="s">
        <v>17314</v>
      </c>
      <c r="I1330" s="8" t="s">
        <v>17304</v>
      </c>
      <c r="J1330" s="19">
        <v>5</v>
      </c>
      <c r="K1330" s="19" t="s">
        <v>7736</v>
      </c>
      <c r="L1330" s="11">
        <v>2.5</v>
      </c>
      <c r="M1330" s="11"/>
      <c r="N1330" s="24"/>
      <c r="P1330" s="32"/>
      <c r="T1330" s="19"/>
      <c r="U1330" s="3"/>
      <c r="X1330" t="str">
        <f t="shared" si="82"/>
        <v/>
      </c>
      <c r="Z1330" t="str">
        <f t="shared" si="83"/>
        <v/>
      </c>
      <c r="AB1330" s="9"/>
      <c r="AC1330" t="s">
        <v>17314</v>
      </c>
      <c r="AD1330">
        <f t="shared" si="85"/>
        <v>0</v>
      </c>
      <c r="AF1330" s="3"/>
      <c r="AH1330" s="9"/>
    </row>
    <row r="1331" spans="1:34" ht="10.95" customHeight="1" outlineLevel="1" x14ac:dyDescent="0.25">
      <c r="A1331" t="s">
        <v>13029</v>
      </c>
      <c r="C1331" s="3" t="s">
        <v>12986</v>
      </c>
      <c r="D1331" s="3">
        <v>145</v>
      </c>
      <c r="E1331" s="9">
        <v>1964</v>
      </c>
      <c r="F1331" s="7" t="s">
        <v>1632</v>
      </c>
      <c r="G1331" s="7" t="s">
        <v>17306</v>
      </c>
      <c r="H1331" s="8" t="s">
        <v>17315</v>
      </c>
      <c r="I1331" s="8" t="s">
        <v>17304</v>
      </c>
      <c r="J1331" s="19">
        <v>5</v>
      </c>
      <c r="K1331" s="19" t="s">
        <v>7738</v>
      </c>
      <c r="L1331" s="11"/>
      <c r="M1331" s="11"/>
      <c r="N1331" s="24"/>
      <c r="P1331" s="32"/>
      <c r="T1331" s="19"/>
      <c r="U1331" s="3"/>
      <c r="X1331" t="str">
        <f t="shared" si="82"/>
        <v/>
      </c>
      <c r="Z1331" t="str">
        <f t="shared" si="83"/>
        <v/>
      </c>
      <c r="AB1331" s="9"/>
      <c r="AC1331" t="s">
        <v>17315</v>
      </c>
      <c r="AD1331">
        <f t="shared" si="85"/>
        <v>0</v>
      </c>
      <c r="AF1331" s="3"/>
      <c r="AH1331" s="9"/>
    </row>
    <row r="1332" spans="1:34" ht="10.95" customHeight="1" outlineLevel="1" x14ac:dyDescent="0.25">
      <c r="A1332" t="s">
        <v>13029</v>
      </c>
      <c r="C1332" s="3" t="s">
        <v>12986</v>
      </c>
      <c r="D1332" s="3">
        <v>146</v>
      </c>
      <c r="E1332" s="9">
        <v>1964</v>
      </c>
      <c r="F1332" s="7" t="s">
        <v>5140</v>
      </c>
      <c r="G1332" s="7" t="s">
        <v>17307</v>
      </c>
      <c r="H1332" s="8" t="s">
        <v>17316</v>
      </c>
      <c r="I1332" s="8" t="s">
        <v>17304</v>
      </c>
      <c r="J1332" s="19">
        <v>5</v>
      </c>
      <c r="K1332" s="19" t="s">
        <v>7738</v>
      </c>
      <c r="L1332" s="11"/>
      <c r="M1332" s="11"/>
      <c r="N1332" s="24"/>
      <c r="P1332" s="32"/>
      <c r="T1332" s="19"/>
      <c r="U1332" s="3"/>
      <c r="X1332" t="str">
        <f t="shared" si="82"/>
        <v/>
      </c>
      <c r="Z1332" t="str">
        <f t="shared" si="83"/>
        <v/>
      </c>
      <c r="AB1332" s="9"/>
      <c r="AC1332" t="s">
        <v>17316</v>
      </c>
      <c r="AD1332">
        <f t="shared" si="85"/>
        <v>0</v>
      </c>
      <c r="AF1332" s="3"/>
      <c r="AH1332" s="9"/>
    </row>
    <row r="1333" spans="1:34" ht="10.95" customHeight="1" outlineLevel="1" x14ac:dyDescent="0.25">
      <c r="A1333" t="s">
        <v>13029</v>
      </c>
      <c r="C1333" s="3" t="s">
        <v>12986</v>
      </c>
      <c r="D1333" s="3">
        <v>147</v>
      </c>
      <c r="E1333" s="9">
        <v>1964</v>
      </c>
      <c r="F1333" s="7" t="s">
        <v>5141</v>
      </c>
      <c r="G1333" s="7" t="s">
        <v>17308</v>
      </c>
      <c r="H1333" s="8" t="s">
        <v>17287</v>
      </c>
      <c r="I1333" s="8" t="s">
        <v>17304</v>
      </c>
      <c r="J1333" s="19">
        <v>6</v>
      </c>
      <c r="K1333" s="19" t="s">
        <v>7738</v>
      </c>
      <c r="L1333" s="11"/>
      <c r="M1333" s="11"/>
      <c r="N1333" s="24"/>
      <c r="P1333" s="32"/>
      <c r="T1333" s="19"/>
      <c r="U1333" s="3"/>
      <c r="X1333" t="str">
        <f t="shared" si="82"/>
        <v/>
      </c>
      <c r="Z1333" t="str">
        <f t="shared" si="83"/>
        <v/>
      </c>
      <c r="AB1333" s="9"/>
      <c r="AC1333" t="s">
        <v>17287</v>
      </c>
      <c r="AD1333">
        <f t="shared" si="85"/>
        <v>0</v>
      </c>
      <c r="AF1333" s="3"/>
      <c r="AH1333" s="9"/>
    </row>
    <row r="1334" spans="1:34" ht="10.95" customHeight="1" outlineLevel="1" x14ac:dyDescent="0.25">
      <c r="A1334" t="s">
        <v>13029</v>
      </c>
      <c r="C1334" s="3" t="s">
        <v>12986</v>
      </c>
      <c r="D1334" s="3">
        <v>148</v>
      </c>
      <c r="E1334" s="9">
        <v>1964</v>
      </c>
      <c r="F1334" s="7" t="s">
        <v>1938</v>
      </c>
      <c r="G1334" s="7" t="s">
        <v>17309</v>
      </c>
      <c r="H1334" s="8" t="s">
        <v>17317</v>
      </c>
      <c r="I1334" s="8" t="s">
        <v>17304</v>
      </c>
      <c r="J1334" s="19">
        <v>5</v>
      </c>
      <c r="K1334" s="19" t="s">
        <v>7736</v>
      </c>
      <c r="L1334" s="11">
        <v>3.6</v>
      </c>
      <c r="M1334" s="11"/>
      <c r="N1334" s="24"/>
      <c r="P1334" s="32"/>
      <c r="T1334" s="19"/>
      <c r="U1334" s="3"/>
      <c r="X1334" t="str">
        <f t="shared" si="82"/>
        <v/>
      </c>
      <c r="Z1334" t="str">
        <f t="shared" si="83"/>
        <v/>
      </c>
      <c r="AB1334" s="9"/>
      <c r="AC1334" t="s">
        <v>17317</v>
      </c>
      <c r="AD1334">
        <f t="shared" si="85"/>
        <v>0</v>
      </c>
      <c r="AF1334" s="3"/>
      <c r="AH1334" s="9"/>
    </row>
    <row r="1335" spans="1:34" ht="10.95" customHeight="1" outlineLevel="1" x14ac:dyDescent="0.25">
      <c r="A1335" t="s">
        <v>13029</v>
      </c>
      <c r="C1335" s="3" t="s">
        <v>12986</v>
      </c>
      <c r="D1335" s="3">
        <v>149</v>
      </c>
      <c r="E1335" s="9">
        <v>1964</v>
      </c>
      <c r="F1335" s="7" t="s">
        <v>5242</v>
      </c>
      <c r="G1335" s="7" t="s">
        <v>17310</v>
      </c>
      <c r="H1335" s="8" t="s">
        <v>17318</v>
      </c>
      <c r="I1335" s="8" t="s">
        <v>17304</v>
      </c>
      <c r="J1335" s="19">
        <v>5</v>
      </c>
      <c r="K1335" s="19" t="s">
        <v>7738</v>
      </c>
      <c r="L1335" s="11"/>
      <c r="M1335" s="11"/>
      <c r="N1335" s="24"/>
      <c r="P1335" s="32"/>
      <c r="T1335" s="19"/>
      <c r="U1335" s="3"/>
      <c r="X1335" t="str">
        <f t="shared" si="82"/>
        <v/>
      </c>
      <c r="Z1335" t="str">
        <f t="shared" si="83"/>
        <v/>
      </c>
      <c r="AB1335" s="9"/>
      <c r="AC1335" t="s">
        <v>17318</v>
      </c>
      <c r="AD1335">
        <f t="shared" si="85"/>
        <v>0</v>
      </c>
      <c r="AF1335" s="3"/>
      <c r="AH1335" s="9"/>
    </row>
    <row r="1336" spans="1:34" ht="10.95" customHeight="1" outlineLevel="1" x14ac:dyDescent="0.25">
      <c r="A1336" t="s">
        <v>13029</v>
      </c>
      <c r="C1336" s="3" t="s">
        <v>12986</v>
      </c>
      <c r="D1336" s="3">
        <v>150</v>
      </c>
      <c r="E1336" s="9">
        <v>1964</v>
      </c>
      <c r="F1336" s="7" t="s">
        <v>5143</v>
      </c>
      <c r="G1336" s="7" t="s">
        <v>17311</v>
      </c>
      <c r="H1336" s="8" t="s">
        <v>17319</v>
      </c>
      <c r="I1336" s="8" t="s">
        <v>17304</v>
      </c>
      <c r="J1336" s="19">
        <v>5</v>
      </c>
      <c r="K1336" s="19" t="s">
        <v>7738</v>
      </c>
      <c r="L1336" s="11"/>
      <c r="M1336" s="11"/>
      <c r="N1336" s="24"/>
      <c r="P1336" s="32"/>
      <c r="T1336" s="19"/>
      <c r="U1336" s="3"/>
      <c r="X1336" t="str">
        <f t="shared" si="82"/>
        <v/>
      </c>
      <c r="Z1336" t="str">
        <f t="shared" si="83"/>
        <v/>
      </c>
      <c r="AB1336" s="9"/>
      <c r="AC1336" t="s">
        <v>17319</v>
      </c>
      <c r="AD1336">
        <f t="shared" si="85"/>
        <v>0</v>
      </c>
      <c r="AF1336" s="3"/>
      <c r="AH1336" s="9"/>
    </row>
    <row r="1337" spans="1:34" ht="10.95" customHeight="1" outlineLevel="1" x14ac:dyDescent="0.25">
      <c r="A1337" t="s">
        <v>13029</v>
      </c>
      <c r="C1337" s="3" t="s">
        <v>12986</v>
      </c>
      <c r="D1337" s="3">
        <v>151</v>
      </c>
      <c r="E1337" s="9">
        <v>1964</v>
      </c>
      <c r="F1337" s="7" t="s">
        <v>2624</v>
      </c>
      <c r="G1337" s="7" t="s">
        <v>17312</v>
      </c>
      <c r="H1337" s="8" t="s">
        <v>17295</v>
      </c>
      <c r="I1337" s="8" t="s">
        <v>17304</v>
      </c>
      <c r="J1337" s="19">
        <v>6</v>
      </c>
      <c r="K1337" s="19" t="s">
        <v>7738</v>
      </c>
      <c r="L1337" s="11"/>
      <c r="M1337" s="11"/>
      <c r="N1337" s="24"/>
      <c r="P1337" s="32"/>
      <c r="T1337" s="19"/>
      <c r="U1337" s="3"/>
      <c r="X1337" t="str">
        <f t="shared" si="82"/>
        <v/>
      </c>
      <c r="Z1337" t="str">
        <f t="shared" si="83"/>
        <v/>
      </c>
      <c r="AB1337" s="9"/>
      <c r="AC1337" t="s">
        <v>17295</v>
      </c>
      <c r="AD1337">
        <f t="shared" si="85"/>
        <v>0</v>
      </c>
      <c r="AF1337" s="3"/>
      <c r="AH1337" s="9"/>
    </row>
    <row r="1338" spans="1:34" ht="10.95" customHeight="1" outlineLevel="1" x14ac:dyDescent="0.25">
      <c r="A1338" t="s">
        <v>13029</v>
      </c>
      <c r="C1338" s="3" t="s">
        <v>12986</v>
      </c>
      <c r="D1338" s="3">
        <v>152</v>
      </c>
      <c r="E1338" s="9">
        <v>1964</v>
      </c>
      <c r="F1338" s="38">
        <v>1</v>
      </c>
      <c r="G1338" s="7" t="s">
        <v>17313</v>
      </c>
      <c r="H1338" s="8" t="s">
        <v>17320</v>
      </c>
      <c r="I1338" s="8" t="s">
        <v>17304</v>
      </c>
      <c r="J1338" s="19">
        <v>5</v>
      </c>
      <c r="K1338" s="19" t="s">
        <v>7738</v>
      </c>
      <c r="L1338" s="11"/>
      <c r="M1338" s="11"/>
      <c r="N1338" s="24"/>
      <c r="P1338" s="32"/>
      <c r="T1338" s="19"/>
      <c r="U1338" s="3"/>
      <c r="X1338" t="str">
        <f t="shared" si="82"/>
        <v/>
      </c>
      <c r="Z1338" t="str">
        <f t="shared" si="83"/>
        <v/>
      </c>
      <c r="AB1338" s="9"/>
      <c r="AC1338" t="s">
        <v>17320</v>
      </c>
      <c r="AD1338">
        <f t="shared" si="85"/>
        <v>0</v>
      </c>
      <c r="AF1338" s="3"/>
      <c r="AH1338" s="9"/>
    </row>
    <row r="1339" spans="1:34" ht="10.95" customHeight="1" outlineLevel="1" x14ac:dyDescent="0.25">
      <c r="A1339" t="s">
        <v>13029</v>
      </c>
      <c r="C1339" s="3" t="s">
        <v>12986</v>
      </c>
      <c r="D1339" s="3">
        <v>153</v>
      </c>
      <c r="E1339" s="9">
        <v>1964</v>
      </c>
      <c r="F1339" s="38">
        <v>1.4</v>
      </c>
      <c r="G1339" s="7" t="s">
        <v>17291</v>
      </c>
      <c r="H1339" s="8" t="s">
        <v>17321</v>
      </c>
      <c r="I1339" s="8" t="s">
        <v>17304</v>
      </c>
      <c r="J1339" s="19">
        <v>5</v>
      </c>
      <c r="K1339" s="19" t="s">
        <v>7738</v>
      </c>
      <c r="L1339" s="11"/>
      <c r="M1339" s="11"/>
      <c r="N1339" s="24"/>
      <c r="P1339" s="32"/>
      <c r="T1339" s="19"/>
      <c r="U1339" s="3"/>
      <c r="X1339" t="str">
        <f t="shared" si="82"/>
        <v/>
      </c>
      <c r="Z1339" t="str">
        <f t="shared" si="83"/>
        <v/>
      </c>
      <c r="AB1339" s="9"/>
      <c r="AC1339" t="s">
        <v>17321</v>
      </c>
      <c r="AD1339">
        <f t="shared" si="85"/>
        <v>0</v>
      </c>
      <c r="AF1339" s="3"/>
      <c r="AH1339" s="9"/>
    </row>
    <row r="1340" spans="1:34" ht="10.95" customHeight="1" outlineLevel="1" x14ac:dyDescent="0.25">
      <c r="A1340" t="s">
        <v>13029</v>
      </c>
      <c r="C1340" s="3" t="s">
        <v>12986</v>
      </c>
      <c r="D1340" s="3">
        <v>169</v>
      </c>
      <c r="E1340" s="9">
        <v>1966</v>
      </c>
      <c r="F1340" s="7" t="s">
        <v>17322</v>
      </c>
      <c r="G1340" s="7" t="s">
        <v>17312</v>
      </c>
      <c r="H1340" s="8" t="s">
        <v>17295</v>
      </c>
      <c r="I1340" s="8" t="s">
        <v>7628</v>
      </c>
      <c r="J1340" s="19">
        <v>6</v>
      </c>
      <c r="K1340" s="19" t="s">
        <v>7738</v>
      </c>
      <c r="L1340" s="11"/>
      <c r="M1340" s="11"/>
      <c r="N1340" s="24"/>
      <c r="P1340" s="32"/>
      <c r="T1340" s="19"/>
      <c r="U1340" s="3"/>
      <c r="X1340" t="str">
        <f t="shared" si="82"/>
        <v/>
      </c>
      <c r="Z1340" t="str">
        <f t="shared" si="83"/>
        <v/>
      </c>
      <c r="AB1340" s="9"/>
      <c r="AC1340" t="s">
        <v>17295</v>
      </c>
      <c r="AD1340">
        <f t="shared" si="85"/>
        <v>0</v>
      </c>
      <c r="AF1340" s="3"/>
      <c r="AH1340" s="9"/>
    </row>
    <row r="1341" spans="1:34" ht="10.95" customHeight="1" outlineLevel="1" x14ac:dyDescent="0.25">
      <c r="A1341" t="s">
        <v>13029</v>
      </c>
      <c r="C1341" s="3" t="s">
        <v>12986</v>
      </c>
      <c r="D1341" s="3">
        <v>170</v>
      </c>
      <c r="E1341" s="9">
        <v>1966</v>
      </c>
      <c r="F1341" s="7" t="s">
        <v>17323</v>
      </c>
      <c r="G1341" s="7" t="s">
        <v>17291</v>
      </c>
      <c r="H1341" s="8" t="s">
        <v>17321</v>
      </c>
      <c r="I1341" s="8" t="s">
        <v>7628</v>
      </c>
      <c r="J1341" s="19">
        <v>5</v>
      </c>
      <c r="K1341" s="19" t="s">
        <v>7738</v>
      </c>
      <c r="L1341" s="11"/>
      <c r="M1341" s="11"/>
      <c r="N1341" s="24"/>
      <c r="P1341" s="32"/>
      <c r="T1341" s="19"/>
      <c r="U1341" s="3"/>
      <c r="X1341" t="str">
        <f t="shared" si="82"/>
        <v/>
      </c>
      <c r="Z1341" t="str">
        <f t="shared" si="83"/>
        <v/>
      </c>
      <c r="AB1341" s="9"/>
      <c r="AC1341" t="s">
        <v>17321</v>
      </c>
      <c r="AD1341">
        <f t="shared" si="85"/>
        <v>0</v>
      </c>
      <c r="AF1341" s="3"/>
      <c r="AH1341" s="9"/>
    </row>
    <row r="1342" spans="1:34" ht="10.95" customHeight="1" outlineLevel="1" x14ac:dyDescent="0.25">
      <c r="A1342" t="s">
        <v>13029</v>
      </c>
      <c r="C1342" s="3" t="s">
        <v>12986</v>
      </c>
      <c r="D1342" s="3">
        <v>175</v>
      </c>
      <c r="E1342" s="9">
        <v>1967</v>
      </c>
      <c r="F1342" s="7" t="s">
        <v>4735</v>
      </c>
      <c r="G1342" s="7" t="s">
        <v>5401</v>
      </c>
      <c r="H1342" s="8" t="s">
        <v>17287</v>
      </c>
      <c r="I1342" s="8" t="s">
        <v>8489</v>
      </c>
      <c r="J1342" s="19">
        <v>6</v>
      </c>
      <c r="K1342" s="19" t="s">
        <v>7738</v>
      </c>
      <c r="L1342" s="11"/>
      <c r="M1342" s="11"/>
      <c r="N1342" s="24"/>
      <c r="P1342" s="32"/>
      <c r="T1342" s="19"/>
      <c r="U1342" s="3"/>
      <c r="X1342" t="str">
        <f t="shared" si="82"/>
        <v/>
      </c>
      <c r="Z1342" t="str">
        <f t="shared" si="83"/>
        <v/>
      </c>
      <c r="AB1342" s="9"/>
      <c r="AC1342" t="s">
        <v>17287</v>
      </c>
      <c r="AD1342">
        <f t="shared" si="85"/>
        <v>0</v>
      </c>
      <c r="AF1342" s="3"/>
      <c r="AH1342" s="9"/>
    </row>
    <row r="1343" spans="1:34" ht="10.95" customHeight="1" outlineLevel="1" x14ac:dyDescent="0.25">
      <c r="A1343" t="s">
        <v>13029</v>
      </c>
      <c r="C1343" s="3" t="s">
        <v>12986</v>
      </c>
      <c r="D1343" s="3">
        <v>176</v>
      </c>
      <c r="E1343" s="9">
        <v>1967</v>
      </c>
      <c r="F1343" s="7" t="s">
        <v>5141</v>
      </c>
      <c r="G1343" s="7" t="s">
        <v>5401</v>
      </c>
      <c r="H1343" s="8" t="s">
        <v>17287</v>
      </c>
      <c r="I1343" s="8" t="s">
        <v>8489</v>
      </c>
      <c r="J1343" s="19">
        <v>6</v>
      </c>
      <c r="K1343" s="19" t="s">
        <v>7738</v>
      </c>
      <c r="L1343" s="11"/>
      <c r="M1343" s="11"/>
      <c r="N1343" s="24"/>
      <c r="P1343" s="32"/>
      <c r="T1343" s="19"/>
      <c r="U1343" s="3"/>
      <c r="X1343" t="str">
        <f t="shared" si="82"/>
        <v/>
      </c>
      <c r="Z1343" t="str">
        <f t="shared" si="83"/>
        <v/>
      </c>
      <c r="AB1343" s="9"/>
      <c r="AC1343" t="s">
        <v>17287</v>
      </c>
      <c r="AD1343">
        <f t="shared" si="85"/>
        <v>0</v>
      </c>
      <c r="AF1343" s="3"/>
      <c r="AH1343" s="9"/>
    </row>
    <row r="1344" spans="1:34" ht="10.95" customHeight="1" outlineLevel="1" x14ac:dyDescent="0.25">
      <c r="A1344" t="s">
        <v>13029</v>
      </c>
      <c r="C1344" s="3" t="s">
        <v>12986</v>
      </c>
      <c r="D1344" s="3">
        <v>177</v>
      </c>
      <c r="E1344" s="9">
        <v>1967</v>
      </c>
      <c r="F1344" s="7" t="s">
        <v>5143</v>
      </c>
      <c r="G1344" s="7" t="s">
        <v>5401</v>
      </c>
      <c r="H1344" s="8" t="s">
        <v>17287</v>
      </c>
      <c r="I1344" s="8" t="s">
        <v>8489</v>
      </c>
      <c r="J1344" s="19">
        <v>6</v>
      </c>
      <c r="K1344" s="19" t="s">
        <v>7738</v>
      </c>
      <c r="L1344" s="11"/>
      <c r="M1344" s="11"/>
      <c r="N1344" s="24"/>
      <c r="P1344" s="32"/>
      <c r="T1344" s="19"/>
      <c r="U1344" s="3"/>
      <c r="X1344" t="str">
        <f t="shared" si="82"/>
        <v/>
      </c>
      <c r="Z1344" t="str">
        <f t="shared" si="83"/>
        <v/>
      </c>
      <c r="AB1344" s="9"/>
      <c r="AC1344" t="s">
        <v>17287</v>
      </c>
      <c r="AD1344">
        <f t="shared" si="85"/>
        <v>0</v>
      </c>
      <c r="AF1344" s="3"/>
      <c r="AH1344" s="9"/>
    </row>
    <row r="1345" spans="1:34" ht="10.95" customHeight="1" outlineLevel="1" x14ac:dyDescent="0.25">
      <c r="A1345" t="s">
        <v>13029</v>
      </c>
      <c r="C1345" s="3" t="s">
        <v>12986</v>
      </c>
      <c r="D1345" s="3">
        <v>178</v>
      </c>
      <c r="E1345" s="9">
        <v>1967</v>
      </c>
      <c r="F1345" s="38">
        <v>1</v>
      </c>
      <c r="G1345" s="7" t="s">
        <v>5401</v>
      </c>
      <c r="H1345" s="8" t="s">
        <v>17287</v>
      </c>
      <c r="I1345" s="8" t="s">
        <v>8489</v>
      </c>
      <c r="J1345" s="19">
        <v>6</v>
      </c>
      <c r="K1345" s="19" t="s">
        <v>7738</v>
      </c>
      <c r="L1345" s="11"/>
      <c r="M1345" s="11"/>
      <c r="N1345" s="24"/>
      <c r="P1345" s="32"/>
      <c r="T1345" s="19"/>
      <c r="U1345" s="3"/>
      <c r="X1345" t="str">
        <f t="shared" si="82"/>
        <v/>
      </c>
      <c r="Z1345" t="str">
        <f t="shared" si="83"/>
        <v/>
      </c>
      <c r="AB1345" s="9"/>
      <c r="AC1345" t="s">
        <v>17287</v>
      </c>
      <c r="AD1345">
        <f t="shared" ref="AD1345:AD1376" si="86">COUNTIF(H1345,"*Fuji*")</f>
        <v>0</v>
      </c>
      <c r="AF1345" s="3"/>
      <c r="AH1345" s="9"/>
    </row>
    <row r="1346" spans="1:34" ht="10.95" customHeight="1" outlineLevel="1" x14ac:dyDescent="0.25">
      <c r="A1346" t="s">
        <v>13029</v>
      </c>
      <c r="C1346" s="3" t="s">
        <v>12986</v>
      </c>
      <c r="D1346" s="3">
        <v>179</v>
      </c>
      <c r="E1346" s="9">
        <v>1967</v>
      </c>
      <c r="F1346" s="7" t="s">
        <v>184</v>
      </c>
      <c r="G1346" s="7" t="s">
        <v>5401</v>
      </c>
      <c r="H1346" s="8" t="s">
        <v>17295</v>
      </c>
      <c r="I1346" s="8" t="s">
        <v>17324</v>
      </c>
      <c r="J1346" s="19">
        <v>6</v>
      </c>
      <c r="K1346" s="19" t="s">
        <v>7738</v>
      </c>
      <c r="L1346" s="11"/>
      <c r="M1346" s="11"/>
      <c r="N1346" s="24"/>
      <c r="P1346" s="32"/>
      <c r="T1346" s="19"/>
      <c r="U1346" s="3"/>
      <c r="X1346" t="str">
        <f t="shared" ref="X1346:X1409" si="87">IF(COUNTIF(F1346,"*fdc*"),1,"")</f>
        <v/>
      </c>
      <c r="Z1346" t="str">
        <f t="shared" ref="Z1346:Z1409" si="88">IF(COUNTIF(F1346,"*s/s*"),1,"")</f>
        <v/>
      </c>
      <c r="AB1346" s="9"/>
      <c r="AC1346" t="s">
        <v>17295</v>
      </c>
      <c r="AD1346">
        <f t="shared" si="86"/>
        <v>0</v>
      </c>
      <c r="AF1346" s="3"/>
      <c r="AH1346" s="9"/>
    </row>
    <row r="1347" spans="1:34" ht="10.95" customHeight="1" outlineLevel="1" x14ac:dyDescent="0.25">
      <c r="A1347" t="s">
        <v>13029</v>
      </c>
      <c r="C1347" s="3" t="s">
        <v>12986</v>
      </c>
      <c r="D1347" s="3">
        <v>181</v>
      </c>
      <c r="E1347" s="9">
        <v>1967</v>
      </c>
      <c r="F1347" s="7" t="s">
        <v>3424</v>
      </c>
      <c r="G1347" s="7" t="s">
        <v>5401</v>
      </c>
      <c r="H1347" s="8" t="s">
        <v>11876</v>
      </c>
      <c r="I1347" s="8" t="s">
        <v>17324</v>
      </c>
      <c r="J1347" s="19">
        <v>5</v>
      </c>
      <c r="K1347" s="19" t="s">
        <v>7738</v>
      </c>
      <c r="L1347" s="11"/>
      <c r="M1347" s="11"/>
      <c r="N1347" s="24"/>
      <c r="P1347" s="32"/>
      <c r="T1347" s="19"/>
      <c r="U1347" s="3"/>
      <c r="X1347" t="str">
        <f t="shared" si="87"/>
        <v/>
      </c>
      <c r="Z1347" t="str">
        <f t="shared" si="88"/>
        <v/>
      </c>
      <c r="AB1347" s="9"/>
      <c r="AC1347" t="s">
        <v>11876</v>
      </c>
      <c r="AD1347">
        <f t="shared" si="86"/>
        <v>0</v>
      </c>
      <c r="AF1347" s="3"/>
      <c r="AH1347" s="9"/>
    </row>
    <row r="1348" spans="1:34" ht="10.95" customHeight="1" outlineLevel="1" x14ac:dyDescent="0.25">
      <c r="A1348" t="s">
        <v>13029</v>
      </c>
      <c r="C1348" s="3" t="s">
        <v>12986</v>
      </c>
      <c r="D1348" s="3">
        <v>185</v>
      </c>
      <c r="E1348" s="9">
        <v>1968</v>
      </c>
      <c r="F1348" s="7" t="s">
        <v>2351</v>
      </c>
      <c r="G1348" s="7" t="s">
        <v>5401</v>
      </c>
      <c r="H1348" s="8" t="s">
        <v>17287</v>
      </c>
      <c r="I1348" s="8" t="s">
        <v>17325</v>
      </c>
      <c r="J1348" s="19">
        <v>6</v>
      </c>
      <c r="K1348" s="19" t="s">
        <v>7736</v>
      </c>
      <c r="L1348" s="11">
        <v>1.3</v>
      </c>
      <c r="M1348" s="11"/>
      <c r="N1348" s="24"/>
      <c r="P1348" s="32"/>
      <c r="T1348" s="19"/>
      <c r="U1348" s="3"/>
      <c r="X1348" t="str">
        <f t="shared" si="87"/>
        <v/>
      </c>
      <c r="Z1348" t="str">
        <f t="shared" si="88"/>
        <v/>
      </c>
      <c r="AB1348" s="9"/>
      <c r="AC1348" t="s">
        <v>17287</v>
      </c>
      <c r="AD1348">
        <f t="shared" si="86"/>
        <v>0</v>
      </c>
      <c r="AF1348" s="3"/>
      <c r="AH1348" s="9"/>
    </row>
    <row r="1349" spans="1:34" ht="10.95" customHeight="1" outlineLevel="1" x14ac:dyDescent="0.25">
      <c r="A1349" t="s">
        <v>13029</v>
      </c>
      <c r="C1349" s="3" t="s">
        <v>12986</v>
      </c>
      <c r="D1349" s="3">
        <v>186</v>
      </c>
      <c r="E1349" s="9">
        <v>1968</v>
      </c>
      <c r="F1349" s="7" t="s">
        <v>5141</v>
      </c>
      <c r="G1349" s="7" t="s">
        <v>17308</v>
      </c>
      <c r="H1349" s="8" t="s">
        <v>17287</v>
      </c>
      <c r="I1349" s="8" t="s">
        <v>17326</v>
      </c>
      <c r="J1349" s="19">
        <v>6</v>
      </c>
      <c r="K1349" s="19" t="s">
        <v>7738</v>
      </c>
      <c r="L1349" s="11"/>
      <c r="M1349" s="11"/>
      <c r="N1349" s="24"/>
      <c r="P1349" s="32"/>
      <c r="T1349" s="19"/>
      <c r="U1349" s="3"/>
      <c r="X1349" t="str">
        <f t="shared" si="87"/>
        <v/>
      </c>
      <c r="Z1349" t="str">
        <f t="shared" si="88"/>
        <v/>
      </c>
      <c r="AB1349" s="9"/>
      <c r="AC1349" t="s">
        <v>17287</v>
      </c>
      <c r="AD1349">
        <f t="shared" si="86"/>
        <v>0</v>
      </c>
      <c r="AF1349" s="3"/>
      <c r="AH1349" s="9"/>
    </row>
    <row r="1350" spans="1:34" ht="10.95" customHeight="1" outlineLevel="1" x14ac:dyDescent="0.25">
      <c r="A1350" t="s">
        <v>13029</v>
      </c>
      <c r="C1350" s="3" t="s">
        <v>12986</v>
      </c>
      <c r="D1350" s="3">
        <v>199</v>
      </c>
      <c r="E1350" s="9">
        <v>1969</v>
      </c>
      <c r="F1350" s="7" t="s">
        <v>5141</v>
      </c>
      <c r="G1350" s="7" t="s">
        <v>5401</v>
      </c>
      <c r="H1350" s="8" t="s">
        <v>17327</v>
      </c>
      <c r="I1350" s="8" t="s">
        <v>7080</v>
      </c>
      <c r="J1350" s="19">
        <v>5</v>
      </c>
      <c r="K1350" s="19" t="s">
        <v>7736</v>
      </c>
      <c r="L1350" s="11">
        <v>4</v>
      </c>
      <c r="M1350" s="11"/>
      <c r="N1350" s="24"/>
      <c r="P1350" s="32"/>
      <c r="T1350" s="19"/>
      <c r="U1350" s="3"/>
      <c r="X1350" t="str">
        <f t="shared" si="87"/>
        <v/>
      </c>
      <c r="Z1350" t="str">
        <f t="shared" si="88"/>
        <v/>
      </c>
      <c r="AB1350" s="9"/>
      <c r="AC1350" t="s">
        <v>17327</v>
      </c>
      <c r="AD1350">
        <f t="shared" si="86"/>
        <v>0</v>
      </c>
      <c r="AF1350" s="3"/>
      <c r="AH1350" s="9"/>
    </row>
    <row r="1351" spans="1:34" ht="10.95" customHeight="1" outlineLevel="1" x14ac:dyDescent="0.25">
      <c r="A1351" t="s">
        <v>13029</v>
      </c>
      <c r="C1351" s="3" t="s">
        <v>12986</v>
      </c>
      <c r="D1351" s="3">
        <v>200</v>
      </c>
      <c r="E1351" s="9">
        <v>1969</v>
      </c>
      <c r="F1351" s="7" t="s">
        <v>2977</v>
      </c>
      <c r="G1351" s="7" t="s">
        <v>5401</v>
      </c>
      <c r="H1351" s="8" t="s">
        <v>17328</v>
      </c>
      <c r="I1351" s="8" t="s">
        <v>7080</v>
      </c>
      <c r="J1351" s="19">
        <v>5</v>
      </c>
      <c r="K1351" s="19" t="s">
        <v>7736</v>
      </c>
      <c r="L1351" s="11">
        <v>0.6</v>
      </c>
      <c r="M1351" s="11"/>
      <c r="N1351" s="24"/>
      <c r="P1351" s="32"/>
      <c r="T1351" s="19"/>
      <c r="U1351" s="3"/>
      <c r="X1351" t="str">
        <f t="shared" si="87"/>
        <v/>
      </c>
      <c r="Z1351" t="str">
        <f t="shared" si="88"/>
        <v/>
      </c>
      <c r="AB1351" s="9"/>
      <c r="AC1351" t="s">
        <v>17328</v>
      </c>
      <c r="AD1351">
        <f t="shared" si="86"/>
        <v>0</v>
      </c>
      <c r="AF1351" s="3"/>
      <c r="AH1351" s="9"/>
    </row>
    <row r="1352" spans="1:34" ht="10.95" customHeight="1" outlineLevel="1" x14ac:dyDescent="0.25">
      <c r="A1352" t="s">
        <v>13029</v>
      </c>
      <c r="C1352" s="3" t="s">
        <v>12986</v>
      </c>
      <c r="D1352" s="3">
        <v>202</v>
      </c>
      <c r="E1352" s="9">
        <v>1970</v>
      </c>
      <c r="F1352" s="7" t="s">
        <v>5071</v>
      </c>
      <c r="G1352" s="7" t="s">
        <v>5401</v>
      </c>
      <c r="H1352" s="8" t="s">
        <v>17330</v>
      </c>
      <c r="I1352" s="8" t="s">
        <v>17329</v>
      </c>
      <c r="J1352" s="19">
        <v>5</v>
      </c>
      <c r="K1352" s="19" t="s">
        <v>7736</v>
      </c>
      <c r="L1352" s="11">
        <v>0.6</v>
      </c>
      <c r="M1352" s="11"/>
      <c r="N1352" s="24"/>
      <c r="P1352" s="32"/>
      <c r="T1352" s="19"/>
      <c r="U1352" s="3"/>
      <c r="X1352" t="str">
        <f t="shared" si="87"/>
        <v/>
      </c>
      <c r="Z1352" t="str">
        <f t="shared" si="88"/>
        <v/>
      </c>
      <c r="AB1352" s="9"/>
      <c r="AC1352" t="s">
        <v>17330</v>
      </c>
      <c r="AD1352">
        <f t="shared" si="86"/>
        <v>0</v>
      </c>
      <c r="AF1352" s="3"/>
      <c r="AH1352" s="9"/>
    </row>
    <row r="1353" spans="1:34" ht="10.95" customHeight="1" outlineLevel="1" x14ac:dyDescent="0.25">
      <c r="A1353" t="s">
        <v>13029</v>
      </c>
      <c r="C1353" s="3" t="s">
        <v>12986</v>
      </c>
      <c r="D1353" s="3">
        <v>205</v>
      </c>
      <c r="E1353" s="9">
        <v>1970</v>
      </c>
      <c r="F1353" s="7" t="s">
        <v>3220</v>
      </c>
      <c r="G1353" s="7" t="s">
        <v>5401</v>
      </c>
      <c r="H1353" s="8" t="s">
        <v>17331</v>
      </c>
      <c r="I1353" s="8" t="s">
        <v>17329</v>
      </c>
      <c r="J1353" s="19">
        <v>5</v>
      </c>
      <c r="K1353" s="19" t="s">
        <v>7736</v>
      </c>
      <c r="L1353" s="11">
        <v>0.5</v>
      </c>
      <c r="M1353" s="11"/>
      <c r="N1353" s="24"/>
      <c r="P1353" s="32"/>
      <c r="T1353" s="19"/>
      <c r="U1353" s="3"/>
      <c r="X1353" t="str">
        <f t="shared" si="87"/>
        <v/>
      </c>
      <c r="Z1353" t="str">
        <f t="shared" si="88"/>
        <v/>
      </c>
      <c r="AB1353" s="9"/>
      <c r="AC1353" t="s">
        <v>17331</v>
      </c>
      <c r="AD1353">
        <f t="shared" si="86"/>
        <v>0</v>
      </c>
      <c r="AF1353" s="3"/>
      <c r="AH1353" s="9"/>
    </row>
    <row r="1354" spans="1:34" ht="10.95" customHeight="1" outlineLevel="1" x14ac:dyDescent="0.25">
      <c r="A1354" t="s">
        <v>13029</v>
      </c>
      <c r="C1354" s="3" t="s">
        <v>12986</v>
      </c>
      <c r="D1354" s="3">
        <v>207</v>
      </c>
      <c r="E1354" s="9">
        <v>1970</v>
      </c>
      <c r="F1354" s="7" t="s">
        <v>5142</v>
      </c>
      <c r="G1354" s="7" t="s">
        <v>5401</v>
      </c>
      <c r="H1354" s="8" t="s">
        <v>17331</v>
      </c>
      <c r="I1354" s="8" t="s">
        <v>17329</v>
      </c>
      <c r="J1354" s="19">
        <v>5</v>
      </c>
      <c r="K1354" s="19" t="s">
        <v>7738</v>
      </c>
      <c r="L1354" s="11"/>
      <c r="M1354" s="11"/>
      <c r="N1354" s="24"/>
      <c r="P1354" s="32"/>
      <c r="T1354" s="19"/>
      <c r="U1354" s="3"/>
      <c r="X1354" t="str">
        <f t="shared" si="87"/>
        <v/>
      </c>
      <c r="Z1354" t="str">
        <f t="shared" si="88"/>
        <v/>
      </c>
      <c r="AB1354" s="9"/>
      <c r="AC1354" t="s">
        <v>17331</v>
      </c>
      <c r="AD1354">
        <f t="shared" si="86"/>
        <v>0</v>
      </c>
      <c r="AF1354" s="3"/>
      <c r="AH1354" s="9"/>
    </row>
    <row r="1355" spans="1:34" ht="10.95" customHeight="1" outlineLevel="1" x14ac:dyDescent="0.25">
      <c r="A1355" t="s">
        <v>13029</v>
      </c>
      <c r="C1355" s="3" t="s">
        <v>12986</v>
      </c>
      <c r="D1355" s="3">
        <v>208</v>
      </c>
      <c r="E1355" s="9">
        <v>1970</v>
      </c>
      <c r="F1355" s="7" t="s">
        <v>1632</v>
      </c>
      <c r="G1355" s="7" t="s">
        <v>5401</v>
      </c>
      <c r="H1355" s="8" t="s">
        <v>20983</v>
      </c>
      <c r="I1355" s="8" t="s">
        <v>17329</v>
      </c>
      <c r="J1355" s="19">
        <v>3</v>
      </c>
      <c r="K1355" s="19" t="s">
        <v>7736</v>
      </c>
      <c r="L1355" s="11">
        <v>4</v>
      </c>
      <c r="M1355" s="11"/>
      <c r="N1355" s="24"/>
      <c r="P1355" s="32"/>
      <c r="T1355" s="19"/>
      <c r="U1355" s="3"/>
      <c r="X1355" t="str">
        <f t="shared" si="87"/>
        <v/>
      </c>
      <c r="Z1355" t="str">
        <f t="shared" si="88"/>
        <v/>
      </c>
      <c r="AB1355" s="9"/>
      <c r="AC1355" t="s">
        <v>17331</v>
      </c>
      <c r="AD1355">
        <f t="shared" si="86"/>
        <v>0</v>
      </c>
      <c r="AF1355" s="3"/>
      <c r="AH1355" s="9"/>
    </row>
    <row r="1356" spans="1:34" ht="10.95" customHeight="1" outlineLevel="1" x14ac:dyDescent="0.25">
      <c r="A1356" t="s">
        <v>13029</v>
      </c>
      <c r="C1356" s="3" t="s">
        <v>12986</v>
      </c>
      <c r="D1356" s="3">
        <v>211</v>
      </c>
      <c r="E1356" s="9">
        <v>1970</v>
      </c>
      <c r="F1356" s="7" t="s">
        <v>1938</v>
      </c>
      <c r="G1356" s="7" t="s">
        <v>5401</v>
      </c>
      <c r="H1356" s="8" t="s">
        <v>17331</v>
      </c>
      <c r="I1356" s="8" t="s">
        <v>17329</v>
      </c>
      <c r="J1356" s="19">
        <v>5</v>
      </c>
      <c r="K1356" s="19" t="s">
        <v>7736</v>
      </c>
      <c r="L1356" s="11">
        <v>2.1</v>
      </c>
      <c r="M1356" s="11"/>
      <c r="N1356" s="24"/>
      <c r="P1356" s="32"/>
      <c r="T1356" s="19"/>
      <c r="U1356" s="3"/>
      <c r="X1356" t="str">
        <f t="shared" si="87"/>
        <v/>
      </c>
      <c r="Z1356" t="str">
        <f t="shared" si="88"/>
        <v/>
      </c>
      <c r="AB1356" s="9"/>
      <c r="AC1356" t="s">
        <v>17331</v>
      </c>
      <c r="AD1356">
        <f t="shared" si="86"/>
        <v>0</v>
      </c>
      <c r="AF1356" s="3"/>
      <c r="AH1356" s="9"/>
    </row>
    <row r="1357" spans="1:34" ht="10.95" customHeight="1" outlineLevel="1" x14ac:dyDescent="0.25">
      <c r="A1357" t="s">
        <v>13029</v>
      </c>
      <c r="C1357" s="3" t="s">
        <v>12986</v>
      </c>
      <c r="D1357" s="3">
        <v>218</v>
      </c>
      <c r="E1357" s="9">
        <v>1970</v>
      </c>
      <c r="F1357" s="38">
        <v>5</v>
      </c>
      <c r="G1357" s="7" t="s">
        <v>5401</v>
      </c>
      <c r="H1357" s="8" t="s">
        <v>17332</v>
      </c>
      <c r="I1357" s="8" t="s">
        <v>17329</v>
      </c>
      <c r="J1357" s="19">
        <v>5</v>
      </c>
      <c r="K1357" s="19" t="s">
        <v>7738</v>
      </c>
      <c r="L1357" s="11"/>
      <c r="M1357" s="11"/>
      <c r="N1357" s="24"/>
      <c r="P1357" s="32"/>
      <c r="T1357" s="19"/>
      <c r="U1357" s="3"/>
      <c r="X1357" t="str">
        <f t="shared" si="87"/>
        <v/>
      </c>
      <c r="Z1357" t="str">
        <f t="shared" si="88"/>
        <v/>
      </c>
      <c r="AB1357" s="9"/>
      <c r="AC1357" t="s">
        <v>17332</v>
      </c>
      <c r="AD1357">
        <f t="shared" si="86"/>
        <v>0</v>
      </c>
      <c r="AF1357" s="3"/>
      <c r="AH1357" s="9"/>
    </row>
    <row r="1358" spans="1:34" ht="10.95" customHeight="1" outlineLevel="1" x14ac:dyDescent="0.25">
      <c r="A1358" t="s">
        <v>13029</v>
      </c>
      <c r="C1358" s="3" t="s">
        <v>12986</v>
      </c>
      <c r="D1358" s="3">
        <v>225</v>
      </c>
      <c r="E1358" s="9">
        <v>1970</v>
      </c>
      <c r="F1358" s="7" t="s">
        <v>5071</v>
      </c>
      <c r="G1358" s="7" t="s">
        <v>5401</v>
      </c>
      <c r="H1358" s="8" t="s">
        <v>17334</v>
      </c>
      <c r="I1358" s="8" t="s">
        <v>17333</v>
      </c>
      <c r="J1358" s="19">
        <v>5</v>
      </c>
      <c r="K1358" s="19" t="s">
        <v>7736</v>
      </c>
      <c r="L1358" s="11">
        <v>0.5</v>
      </c>
      <c r="M1358" s="11"/>
      <c r="N1358" s="24"/>
      <c r="P1358" s="32"/>
      <c r="T1358" s="19"/>
      <c r="U1358" s="3"/>
      <c r="X1358" t="str">
        <f t="shared" si="87"/>
        <v/>
      </c>
      <c r="Z1358" t="str">
        <f t="shared" si="88"/>
        <v/>
      </c>
      <c r="AB1358" s="9"/>
      <c r="AC1358" t="s">
        <v>17334</v>
      </c>
      <c r="AD1358">
        <f t="shared" si="86"/>
        <v>0</v>
      </c>
      <c r="AF1358" s="3"/>
      <c r="AH1358" s="9"/>
    </row>
    <row r="1359" spans="1:34" ht="10.95" customHeight="1" outlineLevel="1" x14ac:dyDescent="0.25">
      <c r="A1359" t="s">
        <v>13029</v>
      </c>
      <c r="C1359" s="3" t="s">
        <v>12986</v>
      </c>
      <c r="D1359" s="3">
        <v>226</v>
      </c>
      <c r="E1359" s="9">
        <v>1970</v>
      </c>
      <c r="F1359" s="7" t="s">
        <v>5141</v>
      </c>
      <c r="G1359" s="7" t="s">
        <v>5401</v>
      </c>
      <c r="H1359" s="8" t="s">
        <v>17334</v>
      </c>
      <c r="I1359" s="8" t="s">
        <v>17333</v>
      </c>
      <c r="J1359" s="19">
        <v>5</v>
      </c>
      <c r="K1359" s="19" t="s">
        <v>7736</v>
      </c>
      <c r="L1359" s="11">
        <v>0.5</v>
      </c>
      <c r="M1359" s="11"/>
      <c r="N1359" s="24"/>
      <c r="P1359" s="32"/>
      <c r="T1359" s="19"/>
      <c r="U1359" s="3"/>
      <c r="X1359" t="str">
        <f t="shared" si="87"/>
        <v/>
      </c>
      <c r="Z1359" t="str">
        <f t="shared" si="88"/>
        <v/>
      </c>
      <c r="AB1359" s="9"/>
      <c r="AC1359" t="s">
        <v>17334</v>
      </c>
      <c r="AD1359">
        <f t="shared" si="86"/>
        <v>0</v>
      </c>
      <c r="AF1359" s="3"/>
      <c r="AH1359" s="9"/>
    </row>
    <row r="1360" spans="1:34" ht="10.95" customHeight="1" outlineLevel="1" x14ac:dyDescent="0.25">
      <c r="A1360" t="s">
        <v>13029</v>
      </c>
      <c r="C1360" s="3" t="s">
        <v>12986</v>
      </c>
      <c r="D1360" s="3">
        <v>227</v>
      </c>
      <c r="E1360" s="9">
        <v>1970</v>
      </c>
      <c r="F1360" s="7" t="s">
        <v>5282</v>
      </c>
      <c r="G1360" s="7" t="s">
        <v>5401</v>
      </c>
      <c r="H1360" s="8" t="s">
        <v>17334</v>
      </c>
      <c r="I1360" s="8" t="s">
        <v>17333</v>
      </c>
      <c r="J1360" s="19">
        <v>5</v>
      </c>
      <c r="K1360" s="19" t="s">
        <v>7736</v>
      </c>
      <c r="L1360" s="11">
        <v>1</v>
      </c>
      <c r="M1360" s="11"/>
      <c r="N1360" s="24"/>
      <c r="P1360" s="32"/>
      <c r="T1360" s="19"/>
      <c r="U1360" s="3"/>
      <c r="X1360" t="str">
        <f t="shared" si="87"/>
        <v/>
      </c>
      <c r="Z1360" t="str">
        <f t="shared" si="88"/>
        <v/>
      </c>
      <c r="AB1360" s="9"/>
      <c r="AC1360" t="s">
        <v>17334</v>
      </c>
      <c r="AD1360">
        <f t="shared" si="86"/>
        <v>0</v>
      </c>
      <c r="AF1360" s="3"/>
      <c r="AH1360" s="9"/>
    </row>
    <row r="1361" spans="1:34" ht="10.95" customHeight="1" outlineLevel="1" x14ac:dyDescent="0.25">
      <c r="A1361" t="s">
        <v>13029</v>
      </c>
      <c r="C1361" s="3" t="s">
        <v>12986</v>
      </c>
      <c r="D1361" s="3">
        <v>228</v>
      </c>
      <c r="E1361" s="9">
        <v>1970</v>
      </c>
      <c r="F1361" s="7" t="s">
        <v>1349</v>
      </c>
      <c r="G1361" s="7" t="s">
        <v>5401</v>
      </c>
      <c r="H1361" s="8" t="s">
        <v>17334</v>
      </c>
      <c r="I1361" s="8" t="s">
        <v>17333</v>
      </c>
      <c r="J1361" s="19">
        <v>5</v>
      </c>
      <c r="K1361" s="19" t="s">
        <v>7736</v>
      </c>
      <c r="L1361" s="11">
        <v>3.4</v>
      </c>
      <c r="M1361" s="11"/>
      <c r="N1361" s="24"/>
      <c r="P1361" s="32"/>
      <c r="T1361" s="19"/>
      <c r="U1361" s="3"/>
      <c r="X1361" t="str">
        <f t="shared" si="87"/>
        <v/>
      </c>
      <c r="Z1361" t="str">
        <f t="shared" si="88"/>
        <v/>
      </c>
      <c r="AB1361" s="9"/>
      <c r="AC1361" t="s">
        <v>17334</v>
      </c>
      <c r="AD1361">
        <f t="shared" si="86"/>
        <v>0</v>
      </c>
      <c r="AF1361" s="3"/>
      <c r="AH1361" s="9"/>
    </row>
    <row r="1362" spans="1:34" ht="10.95" customHeight="1" outlineLevel="1" x14ac:dyDescent="0.25">
      <c r="A1362" t="s">
        <v>13029</v>
      </c>
      <c r="C1362" s="3" t="s">
        <v>12986</v>
      </c>
      <c r="D1362" s="3">
        <v>250</v>
      </c>
      <c r="E1362" s="9">
        <v>1973</v>
      </c>
      <c r="F1362" s="7" t="s">
        <v>6389</v>
      </c>
      <c r="G1362" s="7" t="s">
        <v>5401</v>
      </c>
      <c r="H1362" s="8" t="s">
        <v>17335</v>
      </c>
      <c r="I1362" s="8" t="s">
        <v>11066</v>
      </c>
      <c r="J1362" s="19">
        <v>5</v>
      </c>
      <c r="K1362" s="19" t="s">
        <v>7738</v>
      </c>
      <c r="L1362" s="11"/>
      <c r="M1362" s="11"/>
      <c r="N1362" s="24"/>
      <c r="P1362" s="32"/>
      <c r="T1362" s="19"/>
      <c r="U1362" s="3"/>
      <c r="X1362" t="str">
        <f t="shared" si="87"/>
        <v/>
      </c>
      <c r="Z1362" t="str">
        <f t="shared" si="88"/>
        <v/>
      </c>
      <c r="AB1362" s="9"/>
      <c r="AC1362" t="s">
        <v>17335</v>
      </c>
      <c r="AD1362">
        <f t="shared" si="86"/>
        <v>0</v>
      </c>
      <c r="AF1362" s="3"/>
      <c r="AH1362" s="9"/>
    </row>
    <row r="1363" spans="1:34" ht="10.95" customHeight="1" outlineLevel="1" x14ac:dyDescent="0.25">
      <c r="A1363" t="s">
        <v>13029</v>
      </c>
      <c r="C1363" s="3" t="s">
        <v>12986</v>
      </c>
      <c r="D1363" s="3">
        <v>252</v>
      </c>
      <c r="E1363" s="9">
        <v>1973</v>
      </c>
      <c r="F1363" s="7" t="s">
        <v>5141</v>
      </c>
      <c r="G1363" s="7" t="s">
        <v>5401</v>
      </c>
      <c r="H1363" s="8" t="s">
        <v>17335</v>
      </c>
      <c r="I1363" s="8" t="s">
        <v>11066</v>
      </c>
      <c r="J1363" s="19">
        <v>5</v>
      </c>
      <c r="K1363" s="19" t="s">
        <v>7738</v>
      </c>
      <c r="L1363" s="11"/>
      <c r="M1363" s="11"/>
      <c r="N1363" s="24"/>
      <c r="P1363" s="32"/>
      <c r="T1363" s="19"/>
      <c r="U1363" s="3"/>
      <c r="X1363" t="str">
        <f t="shared" si="87"/>
        <v/>
      </c>
      <c r="Z1363" t="str">
        <f t="shared" si="88"/>
        <v/>
      </c>
      <c r="AB1363" s="9"/>
      <c r="AC1363" t="s">
        <v>17335</v>
      </c>
      <c r="AD1363">
        <f t="shared" si="86"/>
        <v>0</v>
      </c>
      <c r="AF1363" s="3"/>
      <c r="AH1363" s="9"/>
    </row>
    <row r="1364" spans="1:34" ht="10.95" customHeight="1" outlineLevel="1" x14ac:dyDescent="0.25">
      <c r="A1364" t="s">
        <v>13029</v>
      </c>
      <c r="C1364" s="3" t="s">
        <v>12986</v>
      </c>
      <c r="D1364" s="3">
        <v>253</v>
      </c>
      <c r="E1364" s="9">
        <v>1973</v>
      </c>
      <c r="F1364" s="7" t="s">
        <v>5143</v>
      </c>
      <c r="G1364" s="7" t="s">
        <v>5401</v>
      </c>
      <c r="H1364" s="8" t="s">
        <v>17335</v>
      </c>
      <c r="I1364" s="8" t="s">
        <v>11066</v>
      </c>
      <c r="J1364" s="19">
        <v>5</v>
      </c>
      <c r="K1364" s="19" t="s">
        <v>7738</v>
      </c>
      <c r="L1364" s="11"/>
      <c r="M1364" s="11"/>
      <c r="N1364" s="24"/>
      <c r="P1364" s="32"/>
      <c r="T1364" s="19"/>
      <c r="U1364" s="3"/>
      <c r="X1364" t="str">
        <f t="shared" si="87"/>
        <v/>
      </c>
      <c r="Z1364" t="str">
        <f t="shared" si="88"/>
        <v/>
      </c>
      <c r="AB1364" s="9"/>
      <c r="AC1364" t="s">
        <v>17335</v>
      </c>
      <c r="AD1364">
        <f t="shared" si="86"/>
        <v>0</v>
      </c>
      <c r="AF1364" s="3"/>
      <c r="AH1364" s="9"/>
    </row>
    <row r="1365" spans="1:34" ht="10.95" customHeight="1" outlineLevel="1" x14ac:dyDescent="0.25">
      <c r="A1365" t="s">
        <v>13029</v>
      </c>
      <c r="C1365" s="3" t="s">
        <v>12986</v>
      </c>
      <c r="D1365" s="3">
        <v>254</v>
      </c>
      <c r="E1365" s="9">
        <v>1973</v>
      </c>
      <c r="F1365" s="7" t="s">
        <v>3424</v>
      </c>
      <c r="G1365" s="7" t="s">
        <v>5401</v>
      </c>
      <c r="H1365" s="8" t="s">
        <v>17335</v>
      </c>
      <c r="I1365" s="8" t="s">
        <v>11066</v>
      </c>
      <c r="J1365" s="19">
        <v>5</v>
      </c>
      <c r="K1365" s="19" t="s">
        <v>7738</v>
      </c>
      <c r="L1365" s="11"/>
      <c r="M1365" s="11"/>
      <c r="N1365" s="24"/>
      <c r="P1365" s="32"/>
      <c r="T1365" s="19"/>
      <c r="U1365" s="3"/>
      <c r="X1365" t="str">
        <f t="shared" si="87"/>
        <v/>
      </c>
      <c r="Z1365" t="str">
        <f t="shared" si="88"/>
        <v/>
      </c>
      <c r="AB1365" s="9"/>
      <c r="AC1365" t="s">
        <v>17335</v>
      </c>
      <c r="AD1365">
        <f t="shared" si="86"/>
        <v>0</v>
      </c>
      <c r="AF1365" s="3"/>
      <c r="AH1365" s="9"/>
    </row>
    <row r="1366" spans="1:34" ht="10.95" customHeight="1" outlineLevel="1" x14ac:dyDescent="0.25">
      <c r="A1366" t="s">
        <v>13029</v>
      </c>
      <c r="C1366" s="3" t="s">
        <v>12986</v>
      </c>
      <c r="D1366" s="3">
        <v>255</v>
      </c>
      <c r="E1366" s="9">
        <v>1973</v>
      </c>
      <c r="F1366" s="38">
        <v>1</v>
      </c>
      <c r="G1366" s="7" t="s">
        <v>5401</v>
      </c>
      <c r="H1366" s="8" t="s">
        <v>17335</v>
      </c>
      <c r="I1366" s="8" t="s">
        <v>11066</v>
      </c>
      <c r="J1366" s="19">
        <v>5</v>
      </c>
      <c r="K1366" s="19" t="s">
        <v>7738</v>
      </c>
      <c r="L1366" s="11"/>
      <c r="M1366" s="11"/>
      <c r="N1366" s="24"/>
      <c r="P1366" s="32"/>
      <c r="T1366" s="19"/>
      <c r="U1366" s="3"/>
      <c r="X1366" t="str">
        <f t="shared" si="87"/>
        <v/>
      </c>
      <c r="Z1366" t="str">
        <f t="shared" si="88"/>
        <v/>
      </c>
      <c r="AB1366" s="9"/>
      <c r="AC1366" t="s">
        <v>17335</v>
      </c>
      <c r="AD1366">
        <f t="shared" si="86"/>
        <v>0</v>
      </c>
      <c r="AF1366" s="3"/>
      <c r="AH1366" s="9"/>
    </row>
    <row r="1367" spans="1:34" ht="10.95" customHeight="1" outlineLevel="1" x14ac:dyDescent="0.25">
      <c r="A1367" t="s">
        <v>13029</v>
      </c>
      <c r="C1367" s="3" t="s">
        <v>12986</v>
      </c>
      <c r="D1367" s="3" t="s">
        <v>17338</v>
      </c>
      <c r="E1367" s="9">
        <v>1974</v>
      </c>
      <c r="F1367" s="7" t="s">
        <v>17337</v>
      </c>
      <c r="G1367" s="7" t="s">
        <v>5401</v>
      </c>
      <c r="H1367" s="8" t="s">
        <v>17287</v>
      </c>
      <c r="I1367" s="8" t="s">
        <v>17336</v>
      </c>
      <c r="J1367" s="19">
        <v>6</v>
      </c>
      <c r="K1367" s="19" t="s">
        <v>7736</v>
      </c>
      <c r="L1367" s="11">
        <v>8.1</v>
      </c>
      <c r="M1367" s="11"/>
      <c r="N1367" s="24"/>
      <c r="P1367" s="32"/>
      <c r="T1367" s="19"/>
      <c r="U1367" s="3"/>
      <c r="X1367" t="str">
        <f t="shared" si="87"/>
        <v/>
      </c>
      <c r="Z1367">
        <f t="shared" si="88"/>
        <v>1</v>
      </c>
      <c r="AB1367" s="9"/>
      <c r="AC1367" t="s">
        <v>17287</v>
      </c>
      <c r="AD1367">
        <f t="shared" si="86"/>
        <v>0</v>
      </c>
      <c r="AF1367" s="3"/>
      <c r="AH1367" s="9"/>
    </row>
    <row r="1368" spans="1:34" ht="10.95" customHeight="1" outlineLevel="1" x14ac:dyDescent="0.25">
      <c r="A1368" t="s">
        <v>13029</v>
      </c>
      <c r="C1368" s="3" t="s">
        <v>12986</v>
      </c>
      <c r="D1368" s="3">
        <v>305</v>
      </c>
      <c r="E1368" s="9">
        <v>1976</v>
      </c>
      <c r="F1368" s="7" t="s">
        <v>5142</v>
      </c>
      <c r="G1368" s="7" t="s">
        <v>5401</v>
      </c>
      <c r="H1368" s="8" t="s">
        <v>17340</v>
      </c>
      <c r="I1368" s="8" t="s">
        <v>17339</v>
      </c>
      <c r="J1368" s="19">
        <v>4</v>
      </c>
      <c r="K1368" s="19" t="s">
        <v>7738</v>
      </c>
      <c r="L1368" s="11"/>
      <c r="M1368" s="11"/>
      <c r="N1368" s="24"/>
      <c r="P1368" s="32"/>
      <c r="T1368" s="19"/>
      <c r="U1368" s="3"/>
      <c r="X1368" t="str">
        <f t="shared" si="87"/>
        <v/>
      </c>
      <c r="Z1368" t="str">
        <f t="shared" si="88"/>
        <v/>
      </c>
      <c r="AB1368" s="9"/>
      <c r="AC1368" t="s">
        <v>17340</v>
      </c>
      <c r="AD1368">
        <f t="shared" si="86"/>
        <v>0</v>
      </c>
      <c r="AF1368" s="3"/>
      <c r="AH1368" s="9"/>
    </row>
    <row r="1369" spans="1:34" ht="10.95" customHeight="1" outlineLevel="1" x14ac:dyDescent="0.25">
      <c r="A1369" t="s">
        <v>13029</v>
      </c>
      <c r="C1369" s="3" t="s">
        <v>12986</v>
      </c>
      <c r="D1369" s="3">
        <v>306</v>
      </c>
      <c r="E1369" s="9">
        <v>1976</v>
      </c>
      <c r="F1369" s="7" t="s">
        <v>5660</v>
      </c>
      <c r="G1369" s="7" t="s">
        <v>5401</v>
      </c>
      <c r="H1369" s="8" t="s">
        <v>17340</v>
      </c>
      <c r="I1369" s="8" t="s">
        <v>17339</v>
      </c>
      <c r="J1369" s="19">
        <v>4</v>
      </c>
      <c r="K1369" s="19" t="s">
        <v>7738</v>
      </c>
      <c r="L1369" s="11"/>
      <c r="M1369" s="11"/>
      <c r="N1369" s="24"/>
      <c r="P1369" s="32"/>
      <c r="T1369" s="19"/>
      <c r="U1369" s="3"/>
      <c r="X1369" t="str">
        <f t="shared" si="87"/>
        <v/>
      </c>
      <c r="Z1369" t="str">
        <f t="shared" si="88"/>
        <v/>
      </c>
      <c r="AB1369" s="9"/>
      <c r="AC1369" t="s">
        <v>17340</v>
      </c>
      <c r="AD1369">
        <f t="shared" si="86"/>
        <v>0</v>
      </c>
      <c r="AF1369" s="3"/>
      <c r="AH1369" s="9"/>
    </row>
    <row r="1370" spans="1:34" ht="10.95" customHeight="1" outlineLevel="1" x14ac:dyDescent="0.25">
      <c r="A1370" t="s">
        <v>13029</v>
      </c>
      <c r="C1370" s="3" t="s">
        <v>12986</v>
      </c>
      <c r="D1370" s="3">
        <v>307</v>
      </c>
      <c r="E1370" s="9">
        <v>1976</v>
      </c>
      <c r="F1370" s="7" t="s">
        <v>3424</v>
      </c>
      <c r="G1370" s="7" t="s">
        <v>5401</v>
      </c>
      <c r="H1370" s="8" t="s">
        <v>17340</v>
      </c>
      <c r="I1370" s="8" t="s">
        <v>17339</v>
      </c>
      <c r="J1370" s="19">
        <v>4</v>
      </c>
      <c r="K1370" s="19" t="s">
        <v>7738</v>
      </c>
      <c r="L1370" s="11"/>
      <c r="M1370" s="11"/>
      <c r="N1370" s="24"/>
      <c r="P1370" s="32"/>
      <c r="T1370" s="19"/>
      <c r="U1370" s="3"/>
      <c r="X1370" t="str">
        <f t="shared" si="87"/>
        <v/>
      </c>
      <c r="Z1370" t="str">
        <f t="shared" si="88"/>
        <v/>
      </c>
      <c r="AB1370" s="9"/>
      <c r="AC1370" t="s">
        <v>17340</v>
      </c>
      <c r="AD1370">
        <f t="shared" si="86"/>
        <v>0</v>
      </c>
      <c r="AF1370" s="3"/>
      <c r="AH1370" s="9"/>
    </row>
    <row r="1371" spans="1:34" ht="10.95" customHeight="1" outlineLevel="1" x14ac:dyDescent="0.25">
      <c r="A1371" t="s">
        <v>13029</v>
      </c>
      <c r="C1371" s="3" t="s">
        <v>12986</v>
      </c>
      <c r="D1371" s="3">
        <v>308</v>
      </c>
      <c r="E1371" s="9">
        <v>1976</v>
      </c>
      <c r="F1371" s="7" t="s">
        <v>3776</v>
      </c>
      <c r="G1371" s="7" t="s">
        <v>5401</v>
      </c>
      <c r="H1371" s="8" t="s">
        <v>17340</v>
      </c>
      <c r="I1371" s="8" t="s">
        <v>17339</v>
      </c>
      <c r="J1371" s="19">
        <v>4</v>
      </c>
      <c r="K1371" s="19" t="s">
        <v>7738</v>
      </c>
      <c r="L1371" s="11"/>
      <c r="M1371" s="11"/>
      <c r="N1371" s="24"/>
      <c r="P1371" s="32"/>
      <c r="T1371" s="19"/>
      <c r="U1371" s="3"/>
      <c r="X1371" t="str">
        <f t="shared" si="87"/>
        <v/>
      </c>
      <c r="Z1371" t="str">
        <f t="shared" si="88"/>
        <v/>
      </c>
      <c r="AB1371" s="9"/>
      <c r="AC1371" t="s">
        <v>17340</v>
      </c>
      <c r="AD1371">
        <f t="shared" si="86"/>
        <v>0</v>
      </c>
      <c r="AF1371" s="3"/>
      <c r="AH1371" s="9"/>
    </row>
    <row r="1372" spans="1:34" ht="10.95" customHeight="1" outlineLevel="1" x14ac:dyDescent="0.25">
      <c r="A1372" t="s">
        <v>13029</v>
      </c>
      <c r="C1372" s="3" t="s">
        <v>12986</v>
      </c>
      <c r="D1372" s="3">
        <v>320</v>
      </c>
      <c r="E1372" s="9">
        <v>1977</v>
      </c>
      <c r="F1372" s="7" t="s">
        <v>5140</v>
      </c>
      <c r="G1372" s="7" t="s">
        <v>5401</v>
      </c>
      <c r="H1372" s="8" t="s">
        <v>17287</v>
      </c>
      <c r="I1372" s="8" t="s">
        <v>17341</v>
      </c>
      <c r="J1372" s="19">
        <v>6</v>
      </c>
      <c r="K1372" s="19" t="s">
        <v>7738</v>
      </c>
      <c r="L1372" s="11"/>
      <c r="M1372" s="11"/>
      <c r="N1372" s="24"/>
      <c r="P1372" s="32"/>
      <c r="T1372" s="19"/>
      <c r="U1372" s="3"/>
      <c r="X1372" t="str">
        <f t="shared" si="87"/>
        <v/>
      </c>
      <c r="Z1372" t="str">
        <f t="shared" si="88"/>
        <v/>
      </c>
      <c r="AB1372" s="9"/>
      <c r="AC1372" t="s">
        <v>17287</v>
      </c>
      <c r="AD1372">
        <f t="shared" si="86"/>
        <v>0</v>
      </c>
      <c r="AF1372" s="3"/>
      <c r="AH1372" s="9"/>
    </row>
    <row r="1373" spans="1:34" ht="10.95" customHeight="1" outlineLevel="1" x14ac:dyDescent="0.25">
      <c r="A1373" t="s">
        <v>13029</v>
      </c>
      <c r="C1373" s="3" t="s">
        <v>12986</v>
      </c>
      <c r="D1373" s="3">
        <v>321</v>
      </c>
      <c r="E1373" s="9">
        <v>1977</v>
      </c>
      <c r="F1373" s="7" t="s">
        <v>5507</v>
      </c>
      <c r="G1373" s="7" t="s">
        <v>5401</v>
      </c>
      <c r="H1373" s="8" t="s">
        <v>17287</v>
      </c>
      <c r="I1373" s="8" t="s">
        <v>17341</v>
      </c>
      <c r="J1373" s="19">
        <v>6</v>
      </c>
      <c r="K1373" s="19" t="s">
        <v>7738</v>
      </c>
      <c r="L1373" s="11"/>
      <c r="M1373" s="11"/>
      <c r="N1373" s="24"/>
      <c r="P1373" s="32"/>
      <c r="T1373" s="19"/>
      <c r="U1373" s="3"/>
      <c r="X1373" t="str">
        <f t="shared" si="87"/>
        <v/>
      </c>
      <c r="Z1373" t="str">
        <f t="shared" si="88"/>
        <v/>
      </c>
      <c r="AB1373" s="9"/>
      <c r="AC1373" t="s">
        <v>17287</v>
      </c>
      <c r="AD1373">
        <f t="shared" si="86"/>
        <v>0</v>
      </c>
      <c r="AF1373" s="3"/>
      <c r="AH1373" s="9"/>
    </row>
    <row r="1374" spans="1:34" ht="10.95" customHeight="1" outlineLevel="1" x14ac:dyDescent="0.25">
      <c r="A1374" t="s">
        <v>13029</v>
      </c>
      <c r="C1374" s="3" t="s">
        <v>12986</v>
      </c>
      <c r="D1374" s="3">
        <v>322</v>
      </c>
      <c r="E1374" s="9">
        <v>1977</v>
      </c>
      <c r="F1374" s="7" t="s">
        <v>5282</v>
      </c>
      <c r="G1374" s="7" t="s">
        <v>5401</v>
      </c>
      <c r="H1374" s="8" t="s">
        <v>17287</v>
      </c>
      <c r="I1374" s="8" t="s">
        <v>17341</v>
      </c>
      <c r="J1374" s="19">
        <v>6</v>
      </c>
      <c r="K1374" s="19" t="s">
        <v>7738</v>
      </c>
      <c r="L1374" s="11"/>
      <c r="M1374" s="11"/>
      <c r="N1374" s="24"/>
      <c r="P1374" s="32"/>
      <c r="T1374" s="19"/>
      <c r="U1374" s="3"/>
      <c r="X1374" t="str">
        <f t="shared" si="87"/>
        <v/>
      </c>
      <c r="Z1374" t="str">
        <f t="shared" si="88"/>
        <v/>
      </c>
      <c r="AB1374" s="9"/>
      <c r="AC1374" t="s">
        <v>17287</v>
      </c>
      <c r="AD1374">
        <f t="shared" si="86"/>
        <v>0</v>
      </c>
      <c r="AF1374" s="3"/>
      <c r="AH1374" s="9"/>
    </row>
    <row r="1375" spans="1:34" ht="10.95" customHeight="1" outlineLevel="1" x14ac:dyDescent="0.25">
      <c r="A1375" t="s">
        <v>13029</v>
      </c>
      <c r="C1375" s="3" t="s">
        <v>12986</v>
      </c>
      <c r="D1375" s="3">
        <v>323</v>
      </c>
      <c r="E1375" s="9">
        <v>1977</v>
      </c>
      <c r="F1375" s="7" t="s">
        <v>3776</v>
      </c>
      <c r="G1375" s="7" t="s">
        <v>5401</v>
      </c>
      <c r="H1375" s="8" t="s">
        <v>17287</v>
      </c>
      <c r="I1375" s="8" t="s">
        <v>17341</v>
      </c>
      <c r="J1375" s="19">
        <v>6</v>
      </c>
      <c r="K1375" s="19" t="s">
        <v>7738</v>
      </c>
      <c r="L1375" s="11"/>
      <c r="M1375" s="11"/>
      <c r="N1375" s="24"/>
      <c r="P1375" s="32"/>
      <c r="T1375" s="19"/>
      <c r="U1375" s="3"/>
      <c r="X1375" t="str">
        <f t="shared" si="87"/>
        <v/>
      </c>
      <c r="Z1375" t="str">
        <f t="shared" si="88"/>
        <v/>
      </c>
      <c r="AB1375" s="9"/>
      <c r="AC1375" t="s">
        <v>17287</v>
      </c>
      <c r="AD1375">
        <f t="shared" si="86"/>
        <v>0</v>
      </c>
      <c r="AF1375" s="3"/>
      <c r="AH1375" s="9"/>
    </row>
    <row r="1376" spans="1:34" ht="10.95" customHeight="1" outlineLevel="1" x14ac:dyDescent="0.25">
      <c r="A1376" t="s">
        <v>13029</v>
      </c>
      <c r="C1376" s="3" t="s">
        <v>12986</v>
      </c>
      <c r="D1376" s="3">
        <v>362</v>
      </c>
      <c r="E1376" s="9">
        <v>1979</v>
      </c>
      <c r="F1376" s="7" t="s">
        <v>5142</v>
      </c>
      <c r="G1376" s="7" t="s">
        <v>5401</v>
      </c>
      <c r="H1376" s="8" t="s">
        <v>17343</v>
      </c>
      <c r="I1376" s="8" t="s">
        <v>17342</v>
      </c>
      <c r="J1376" s="19">
        <v>5</v>
      </c>
      <c r="K1376" s="19" t="s">
        <v>7738</v>
      </c>
      <c r="L1376" s="11"/>
      <c r="M1376" s="11"/>
      <c r="N1376" s="24"/>
      <c r="P1376" s="32"/>
      <c r="T1376" s="19"/>
      <c r="U1376" s="3"/>
      <c r="X1376" t="str">
        <f t="shared" si="87"/>
        <v/>
      </c>
      <c r="Z1376" t="str">
        <f t="shared" si="88"/>
        <v/>
      </c>
      <c r="AB1376" s="9"/>
      <c r="AC1376" t="s">
        <v>17343</v>
      </c>
      <c r="AD1376">
        <f t="shared" si="86"/>
        <v>0</v>
      </c>
      <c r="AF1376" s="3"/>
      <c r="AH1376" s="9"/>
    </row>
    <row r="1377" spans="1:34" ht="10.95" customHeight="1" outlineLevel="1" x14ac:dyDescent="0.25">
      <c r="A1377" t="s">
        <v>13029</v>
      </c>
      <c r="C1377" s="3" t="s">
        <v>12986</v>
      </c>
      <c r="D1377" s="3">
        <v>397</v>
      </c>
      <c r="E1377" s="9">
        <v>1980</v>
      </c>
      <c r="F1377" s="7" t="s">
        <v>4735</v>
      </c>
      <c r="G1377" s="7" t="s">
        <v>5401</v>
      </c>
      <c r="H1377" s="8" t="s">
        <v>20984</v>
      </c>
      <c r="I1377" s="8" t="s">
        <v>10630</v>
      </c>
      <c r="J1377" s="19">
        <v>3</v>
      </c>
      <c r="K1377" s="19" t="s">
        <v>7736</v>
      </c>
      <c r="L1377" s="11">
        <v>1.8</v>
      </c>
      <c r="M1377" s="11"/>
      <c r="N1377" s="24"/>
      <c r="P1377" s="32"/>
      <c r="T1377" s="19"/>
      <c r="U1377" s="3"/>
      <c r="X1377" t="str">
        <f t="shared" si="87"/>
        <v/>
      </c>
      <c r="Z1377" t="str">
        <f t="shared" si="88"/>
        <v/>
      </c>
      <c r="AB1377" s="9"/>
      <c r="AC1377" t="s">
        <v>11716</v>
      </c>
      <c r="AD1377">
        <f t="shared" ref="AD1377:AD1408" si="89">COUNTIF(H1377,"*Fuji*")</f>
        <v>0</v>
      </c>
      <c r="AF1377" s="3"/>
      <c r="AH1377" s="9"/>
    </row>
    <row r="1378" spans="1:34" ht="10.95" customHeight="1" outlineLevel="1" x14ac:dyDescent="0.25">
      <c r="A1378" t="s">
        <v>13029</v>
      </c>
      <c r="C1378" s="3" t="s">
        <v>12986</v>
      </c>
      <c r="D1378" s="3">
        <v>398</v>
      </c>
      <c r="E1378" s="9">
        <v>1980</v>
      </c>
      <c r="F1378" s="7" t="s">
        <v>5142</v>
      </c>
      <c r="G1378" s="7" t="s">
        <v>5401</v>
      </c>
      <c r="H1378" s="8" t="s">
        <v>20984</v>
      </c>
      <c r="I1378" s="8" t="s">
        <v>10630</v>
      </c>
      <c r="J1378" s="19">
        <v>3</v>
      </c>
      <c r="K1378" s="19" t="s">
        <v>7736</v>
      </c>
      <c r="L1378" s="11">
        <v>1.8</v>
      </c>
      <c r="M1378" s="11"/>
      <c r="N1378" s="24"/>
      <c r="P1378" s="32"/>
      <c r="T1378" s="19"/>
      <c r="U1378" s="3"/>
      <c r="X1378" t="str">
        <f t="shared" si="87"/>
        <v/>
      </c>
      <c r="Z1378" t="str">
        <f t="shared" si="88"/>
        <v/>
      </c>
      <c r="AB1378" s="9"/>
      <c r="AC1378" t="s">
        <v>11716</v>
      </c>
      <c r="AD1378">
        <f t="shared" si="89"/>
        <v>0</v>
      </c>
      <c r="AF1378" s="3"/>
      <c r="AH1378" s="9"/>
    </row>
    <row r="1379" spans="1:34" ht="10.95" customHeight="1" outlineLevel="1" x14ac:dyDescent="0.25">
      <c r="A1379" t="s">
        <v>13029</v>
      </c>
      <c r="C1379" s="3" t="s">
        <v>12986</v>
      </c>
      <c r="D1379" s="3">
        <v>399</v>
      </c>
      <c r="E1379" s="9">
        <v>1980</v>
      </c>
      <c r="F1379" s="7" t="s">
        <v>4720</v>
      </c>
      <c r="G1379" s="7" t="s">
        <v>5401</v>
      </c>
      <c r="H1379" s="8" t="s">
        <v>20984</v>
      </c>
      <c r="I1379" s="8" t="s">
        <v>10630</v>
      </c>
      <c r="J1379" s="19">
        <v>3</v>
      </c>
      <c r="K1379" s="19" t="s">
        <v>7736</v>
      </c>
      <c r="L1379" s="11">
        <v>1.8</v>
      </c>
      <c r="M1379" s="11"/>
      <c r="N1379" s="24"/>
      <c r="P1379" s="32"/>
      <c r="T1379" s="19"/>
      <c r="U1379" s="3"/>
      <c r="X1379" t="str">
        <f t="shared" si="87"/>
        <v/>
      </c>
      <c r="Z1379" t="str">
        <f t="shared" si="88"/>
        <v/>
      </c>
      <c r="AB1379" s="9"/>
      <c r="AC1379" t="s">
        <v>11716</v>
      </c>
      <c r="AD1379">
        <f t="shared" si="89"/>
        <v>0</v>
      </c>
      <c r="AF1379" s="3"/>
      <c r="AH1379" s="9"/>
    </row>
    <row r="1380" spans="1:34" ht="10.95" customHeight="1" outlineLevel="1" x14ac:dyDescent="0.25">
      <c r="A1380" t="s">
        <v>13029</v>
      </c>
      <c r="C1380" s="3" t="s">
        <v>12986</v>
      </c>
      <c r="D1380" s="3">
        <v>400</v>
      </c>
      <c r="E1380" s="9">
        <v>1980</v>
      </c>
      <c r="F1380" s="7" t="s">
        <v>5507</v>
      </c>
      <c r="G1380" s="7" t="s">
        <v>5401</v>
      </c>
      <c r="H1380" s="8" t="s">
        <v>20984</v>
      </c>
      <c r="I1380" s="8" t="s">
        <v>10630</v>
      </c>
      <c r="J1380" s="19">
        <v>3</v>
      </c>
      <c r="K1380" s="19" t="s">
        <v>7736</v>
      </c>
      <c r="L1380" s="11">
        <v>1.8</v>
      </c>
      <c r="M1380" s="11"/>
      <c r="N1380" s="24"/>
      <c r="P1380" s="32"/>
      <c r="T1380" s="19"/>
      <c r="U1380" s="3"/>
      <c r="X1380" t="str">
        <f t="shared" si="87"/>
        <v/>
      </c>
      <c r="Z1380" t="str">
        <f t="shared" si="88"/>
        <v/>
      </c>
      <c r="AB1380" s="9"/>
      <c r="AC1380" t="s">
        <v>11716</v>
      </c>
      <c r="AD1380">
        <f t="shared" si="89"/>
        <v>0</v>
      </c>
      <c r="AF1380" s="3"/>
      <c r="AH1380" s="9"/>
    </row>
    <row r="1381" spans="1:34" ht="10.95" customHeight="1" outlineLevel="1" x14ac:dyDescent="0.25">
      <c r="A1381" t="s">
        <v>13029</v>
      </c>
      <c r="C1381" s="3" t="s">
        <v>12986</v>
      </c>
      <c r="D1381" s="3">
        <v>401</v>
      </c>
      <c r="E1381" s="9">
        <v>1980</v>
      </c>
      <c r="F1381" s="7" t="s">
        <v>5282</v>
      </c>
      <c r="G1381" s="7" t="s">
        <v>5401</v>
      </c>
      <c r="H1381" s="8" t="s">
        <v>20984</v>
      </c>
      <c r="I1381" s="8" t="s">
        <v>10630</v>
      </c>
      <c r="J1381" s="19">
        <v>3</v>
      </c>
      <c r="K1381" s="19" t="s">
        <v>7736</v>
      </c>
      <c r="L1381" s="11">
        <v>1.8</v>
      </c>
      <c r="M1381" s="11"/>
      <c r="N1381" s="24"/>
      <c r="P1381" s="32"/>
      <c r="T1381" s="19"/>
      <c r="U1381" s="3"/>
      <c r="X1381" t="str">
        <f t="shared" si="87"/>
        <v/>
      </c>
      <c r="Z1381" t="str">
        <f t="shared" si="88"/>
        <v/>
      </c>
      <c r="AB1381" s="9"/>
      <c r="AC1381" t="s">
        <v>11716</v>
      </c>
      <c r="AD1381">
        <f t="shared" si="89"/>
        <v>0</v>
      </c>
      <c r="AF1381" s="3"/>
      <c r="AH1381" s="9"/>
    </row>
    <row r="1382" spans="1:34" ht="10.95" customHeight="1" outlineLevel="1" x14ac:dyDescent="0.25">
      <c r="A1382" t="s">
        <v>13029</v>
      </c>
      <c r="C1382" s="3" t="s">
        <v>12986</v>
      </c>
      <c r="D1382" s="3">
        <v>402</v>
      </c>
      <c r="E1382" s="9">
        <v>1980</v>
      </c>
      <c r="F1382" s="38">
        <v>1</v>
      </c>
      <c r="G1382" s="7" t="s">
        <v>5401</v>
      </c>
      <c r="H1382" s="8" t="s">
        <v>20984</v>
      </c>
      <c r="I1382" s="8" t="s">
        <v>10630</v>
      </c>
      <c r="J1382" s="19">
        <v>3</v>
      </c>
      <c r="K1382" s="19" t="s">
        <v>7736</v>
      </c>
      <c r="L1382" s="11">
        <v>1.8</v>
      </c>
      <c r="M1382" s="11"/>
      <c r="N1382" s="24"/>
      <c r="P1382" s="32"/>
      <c r="T1382" s="19"/>
      <c r="U1382" s="3"/>
      <c r="X1382" t="str">
        <f t="shared" si="87"/>
        <v/>
      </c>
      <c r="Z1382" t="str">
        <f t="shared" si="88"/>
        <v/>
      </c>
      <c r="AB1382" s="9"/>
      <c r="AC1382" t="s">
        <v>11716</v>
      </c>
      <c r="AD1382">
        <f t="shared" si="89"/>
        <v>0</v>
      </c>
      <c r="AF1382" s="3"/>
      <c r="AH1382" s="9"/>
    </row>
    <row r="1383" spans="1:34" ht="10.95" customHeight="1" outlineLevel="1" x14ac:dyDescent="0.25">
      <c r="A1383" t="s">
        <v>13029</v>
      </c>
      <c r="C1383" s="3" t="s">
        <v>12986</v>
      </c>
      <c r="D1383" s="3" t="s">
        <v>18731</v>
      </c>
      <c r="E1383" s="9">
        <v>1980</v>
      </c>
      <c r="F1383" s="7" t="s">
        <v>15457</v>
      </c>
      <c r="G1383" s="7" t="s">
        <v>5401</v>
      </c>
      <c r="H1383" s="8" t="s">
        <v>20984</v>
      </c>
      <c r="I1383" s="8" t="s">
        <v>10630</v>
      </c>
      <c r="J1383" s="19">
        <v>3</v>
      </c>
      <c r="K1383" s="19" t="s">
        <v>7736</v>
      </c>
      <c r="L1383" s="11">
        <v>2</v>
      </c>
      <c r="M1383" s="11"/>
      <c r="N1383" s="24"/>
      <c r="P1383" s="32"/>
      <c r="T1383" s="19"/>
      <c r="U1383" s="3"/>
      <c r="X1383" t="str">
        <f t="shared" si="87"/>
        <v/>
      </c>
      <c r="Z1383">
        <f t="shared" si="88"/>
        <v>1</v>
      </c>
      <c r="AB1383" s="9"/>
      <c r="AC1383" t="s">
        <v>11716</v>
      </c>
      <c r="AD1383">
        <f t="shared" si="89"/>
        <v>0</v>
      </c>
      <c r="AF1383" s="3"/>
      <c r="AH1383" s="9"/>
    </row>
    <row r="1384" spans="1:34" ht="10.95" customHeight="1" outlineLevel="1" x14ac:dyDescent="0.25">
      <c r="A1384" t="s">
        <v>13029</v>
      </c>
      <c r="C1384" s="3" t="s">
        <v>12986</v>
      </c>
      <c r="D1384" s="3">
        <v>430</v>
      </c>
      <c r="E1384" s="9">
        <v>1982</v>
      </c>
      <c r="F1384" s="7" t="s">
        <v>5282</v>
      </c>
      <c r="G1384" s="7" t="s">
        <v>5401</v>
      </c>
      <c r="H1384" s="8" t="s">
        <v>17287</v>
      </c>
      <c r="I1384" s="8" t="s">
        <v>17344</v>
      </c>
      <c r="J1384" s="19">
        <v>6</v>
      </c>
      <c r="K1384" s="19" t="s">
        <v>7736</v>
      </c>
      <c r="L1384" s="11">
        <v>4.8</v>
      </c>
      <c r="M1384" s="11"/>
      <c r="N1384" s="24"/>
      <c r="P1384" s="32"/>
      <c r="T1384" s="19"/>
      <c r="U1384" s="3"/>
      <c r="X1384" t="str">
        <f t="shared" si="87"/>
        <v/>
      </c>
      <c r="Z1384" t="str">
        <f t="shared" si="88"/>
        <v/>
      </c>
      <c r="AB1384" s="9"/>
      <c r="AC1384" t="s">
        <v>17287</v>
      </c>
      <c r="AD1384">
        <f t="shared" si="89"/>
        <v>0</v>
      </c>
      <c r="AF1384" s="3"/>
      <c r="AH1384" s="9"/>
    </row>
    <row r="1385" spans="1:34" ht="10.95" customHeight="1" outlineLevel="1" x14ac:dyDescent="0.25">
      <c r="A1385" t="s">
        <v>13029</v>
      </c>
      <c r="C1385" s="3" t="s">
        <v>12986</v>
      </c>
      <c r="D1385" s="3" t="s">
        <v>17345</v>
      </c>
      <c r="E1385" s="9">
        <v>1982</v>
      </c>
      <c r="F1385" s="7" t="s">
        <v>17346</v>
      </c>
      <c r="G1385" s="7" t="s">
        <v>5401</v>
      </c>
      <c r="H1385" s="8" t="s">
        <v>17287</v>
      </c>
      <c r="I1385" s="8" t="s">
        <v>17344</v>
      </c>
      <c r="J1385" s="19">
        <v>6</v>
      </c>
      <c r="K1385" s="19" t="s">
        <v>7738</v>
      </c>
      <c r="L1385" s="11"/>
      <c r="M1385" s="11"/>
      <c r="N1385" s="24"/>
      <c r="P1385" s="32"/>
      <c r="T1385" s="19"/>
      <c r="U1385" s="3"/>
      <c r="X1385" t="str">
        <f t="shared" si="87"/>
        <v/>
      </c>
      <c r="Z1385">
        <f t="shared" si="88"/>
        <v>1</v>
      </c>
      <c r="AB1385" s="9"/>
      <c r="AC1385" t="s">
        <v>17287</v>
      </c>
      <c r="AD1385">
        <f t="shared" si="89"/>
        <v>0</v>
      </c>
      <c r="AF1385" s="3"/>
      <c r="AH1385" s="9"/>
    </row>
    <row r="1386" spans="1:34" ht="10.95" customHeight="1" outlineLevel="1" x14ac:dyDescent="0.25">
      <c r="A1386" t="s">
        <v>13029</v>
      </c>
      <c r="C1386" s="3" t="s">
        <v>12986</v>
      </c>
      <c r="D1386" s="3">
        <v>436</v>
      </c>
      <c r="E1386" s="9">
        <v>1982</v>
      </c>
      <c r="F1386" s="7" t="s">
        <v>5141</v>
      </c>
      <c r="G1386" s="7" t="s">
        <v>5401</v>
      </c>
      <c r="H1386" s="8" t="s">
        <v>10659</v>
      </c>
      <c r="I1386" s="8" t="s">
        <v>17347</v>
      </c>
      <c r="J1386" s="19">
        <v>5</v>
      </c>
      <c r="K1386" s="19" t="s">
        <v>7736</v>
      </c>
      <c r="L1386" s="11">
        <v>0.9</v>
      </c>
      <c r="M1386" s="11"/>
      <c r="N1386" s="24"/>
      <c r="P1386" s="32"/>
      <c r="T1386" s="19"/>
      <c r="U1386" s="3"/>
      <c r="X1386" t="str">
        <f t="shared" si="87"/>
        <v/>
      </c>
      <c r="Z1386" t="str">
        <f t="shared" si="88"/>
        <v/>
      </c>
      <c r="AB1386" s="9"/>
      <c r="AC1386" t="s">
        <v>10659</v>
      </c>
      <c r="AD1386">
        <f t="shared" si="89"/>
        <v>0</v>
      </c>
      <c r="AF1386" s="3"/>
      <c r="AH1386" s="9"/>
    </row>
    <row r="1387" spans="1:34" ht="10.95" customHeight="1" outlineLevel="1" x14ac:dyDescent="0.25">
      <c r="A1387" t="s">
        <v>13029</v>
      </c>
      <c r="C1387" s="3" t="s">
        <v>12986</v>
      </c>
      <c r="D1387" s="3">
        <v>437</v>
      </c>
      <c r="E1387" s="9">
        <v>1982</v>
      </c>
      <c r="F1387" s="7" t="s">
        <v>5242</v>
      </c>
      <c r="G1387" s="7" t="s">
        <v>5401</v>
      </c>
      <c r="H1387" s="8" t="s">
        <v>10659</v>
      </c>
      <c r="I1387" s="8" t="s">
        <v>17347</v>
      </c>
      <c r="J1387" s="19">
        <v>3</v>
      </c>
      <c r="K1387" s="19" t="s">
        <v>7736</v>
      </c>
      <c r="L1387" s="11">
        <v>0.9</v>
      </c>
      <c r="M1387" s="11"/>
      <c r="N1387" s="24"/>
      <c r="P1387" s="32"/>
      <c r="T1387" s="19"/>
      <c r="U1387" s="3"/>
      <c r="X1387" t="str">
        <f t="shared" si="87"/>
        <v/>
      </c>
      <c r="Z1387" t="str">
        <f t="shared" si="88"/>
        <v/>
      </c>
      <c r="AB1387" s="9"/>
      <c r="AC1387" t="s">
        <v>10659</v>
      </c>
      <c r="AD1387">
        <f t="shared" si="89"/>
        <v>0</v>
      </c>
      <c r="AF1387" s="3"/>
      <c r="AH1387" s="9"/>
    </row>
    <row r="1388" spans="1:34" ht="10.95" customHeight="1" outlineLevel="1" x14ac:dyDescent="0.25">
      <c r="A1388" t="s">
        <v>13029</v>
      </c>
      <c r="C1388" s="3" t="s">
        <v>12986</v>
      </c>
      <c r="D1388" s="3">
        <v>438</v>
      </c>
      <c r="E1388" s="9">
        <v>1982</v>
      </c>
      <c r="F1388" s="7" t="s">
        <v>1349</v>
      </c>
      <c r="G1388" s="7" t="s">
        <v>5401</v>
      </c>
      <c r="H1388" s="8" t="s">
        <v>10659</v>
      </c>
      <c r="I1388" s="8" t="s">
        <v>17347</v>
      </c>
      <c r="J1388" s="19">
        <v>3</v>
      </c>
      <c r="K1388" s="19" t="s">
        <v>7736</v>
      </c>
      <c r="L1388" s="11">
        <v>0.9</v>
      </c>
      <c r="M1388" s="11"/>
      <c r="N1388" s="24"/>
      <c r="P1388" s="32"/>
      <c r="T1388" s="19"/>
      <c r="U1388" s="3"/>
      <c r="X1388" t="str">
        <f t="shared" si="87"/>
        <v/>
      </c>
      <c r="Z1388" t="str">
        <f t="shared" si="88"/>
        <v/>
      </c>
      <c r="AB1388" s="9"/>
      <c r="AC1388" t="s">
        <v>10659</v>
      </c>
      <c r="AD1388">
        <f t="shared" si="89"/>
        <v>0</v>
      </c>
      <c r="AF1388" s="3"/>
      <c r="AH1388" s="9"/>
    </row>
    <row r="1389" spans="1:34" ht="10.95" customHeight="1" outlineLevel="1" x14ac:dyDescent="0.25">
      <c r="A1389" t="s">
        <v>13029</v>
      </c>
      <c r="C1389" s="3" t="s">
        <v>12986</v>
      </c>
      <c r="D1389" s="3">
        <v>439</v>
      </c>
      <c r="E1389" s="9">
        <v>1982</v>
      </c>
      <c r="F1389" s="7" t="s">
        <v>3776</v>
      </c>
      <c r="G1389" s="7" t="s">
        <v>5401</v>
      </c>
      <c r="H1389" s="8" t="s">
        <v>10659</v>
      </c>
      <c r="I1389" s="8" t="s">
        <v>17347</v>
      </c>
      <c r="J1389" s="19">
        <v>5</v>
      </c>
      <c r="K1389" s="19" t="s">
        <v>7736</v>
      </c>
      <c r="L1389" s="11">
        <v>0.9</v>
      </c>
      <c r="M1389" s="11"/>
      <c r="N1389" s="24"/>
      <c r="P1389" s="32"/>
      <c r="T1389" s="19"/>
      <c r="U1389" s="3"/>
      <c r="X1389" t="str">
        <f t="shared" si="87"/>
        <v/>
      </c>
      <c r="Z1389" t="str">
        <f t="shared" si="88"/>
        <v/>
      </c>
      <c r="AB1389" s="9"/>
      <c r="AC1389" t="s">
        <v>10659</v>
      </c>
      <c r="AD1389">
        <f t="shared" si="89"/>
        <v>0</v>
      </c>
      <c r="AF1389" s="3"/>
      <c r="AH1389" s="9"/>
    </row>
    <row r="1390" spans="1:34" ht="10.95" customHeight="1" outlineLevel="1" x14ac:dyDescent="0.25">
      <c r="A1390" t="s">
        <v>13029</v>
      </c>
      <c r="C1390" s="3" t="s">
        <v>12986</v>
      </c>
      <c r="D1390" s="3">
        <v>468</v>
      </c>
      <c r="E1390" s="9">
        <v>1984</v>
      </c>
      <c r="F1390" s="7" t="s">
        <v>5242</v>
      </c>
      <c r="G1390" s="7" t="s">
        <v>5401</v>
      </c>
      <c r="H1390" s="8" t="s">
        <v>11716</v>
      </c>
      <c r="I1390" s="8" t="s">
        <v>15962</v>
      </c>
      <c r="J1390" s="19">
        <v>5</v>
      </c>
      <c r="K1390" s="19" t="s">
        <v>7736</v>
      </c>
      <c r="L1390" s="11">
        <v>0.9</v>
      </c>
      <c r="M1390" s="11"/>
      <c r="N1390" s="24"/>
      <c r="P1390" s="32"/>
      <c r="T1390" s="19"/>
      <c r="U1390" s="3"/>
      <c r="X1390" t="str">
        <f t="shared" si="87"/>
        <v/>
      </c>
      <c r="Z1390" t="str">
        <f t="shared" si="88"/>
        <v/>
      </c>
      <c r="AB1390" s="9"/>
      <c r="AC1390" t="s">
        <v>11716</v>
      </c>
      <c r="AD1390">
        <f t="shared" si="89"/>
        <v>0</v>
      </c>
      <c r="AF1390" s="3"/>
      <c r="AH1390" s="9"/>
    </row>
    <row r="1391" spans="1:34" ht="10.95" customHeight="1" outlineLevel="1" x14ac:dyDescent="0.25">
      <c r="A1391" t="s">
        <v>13029</v>
      </c>
      <c r="C1391" s="3" t="s">
        <v>12986</v>
      </c>
      <c r="D1391" s="3" t="s">
        <v>17349</v>
      </c>
      <c r="E1391" s="9">
        <v>1984</v>
      </c>
      <c r="F1391" s="7" t="s">
        <v>11736</v>
      </c>
      <c r="G1391" s="7" t="s">
        <v>5401</v>
      </c>
      <c r="H1391" s="8" t="s">
        <v>17350</v>
      </c>
      <c r="I1391" s="8" t="s">
        <v>17348</v>
      </c>
      <c r="J1391" s="19">
        <v>5</v>
      </c>
      <c r="K1391" s="19" t="s">
        <v>7736</v>
      </c>
      <c r="L1391" s="11">
        <v>2.8</v>
      </c>
      <c r="M1391" s="11"/>
      <c r="N1391" s="24"/>
      <c r="P1391" s="32"/>
      <c r="T1391" s="19"/>
      <c r="U1391" s="3"/>
      <c r="X1391" t="str">
        <f t="shared" si="87"/>
        <v/>
      </c>
      <c r="Z1391" t="str">
        <f t="shared" si="88"/>
        <v/>
      </c>
      <c r="AB1391" s="9"/>
      <c r="AC1391" t="s">
        <v>17350</v>
      </c>
      <c r="AD1391">
        <f t="shared" si="89"/>
        <v>0</v>
      </c>
      <c r="AF1391" s="3"/>
      <c r="AH1391" s="9"/>
    </row>
    <row r="1392" spans="1:34" ht="10.95" customHeight="1" outlineLevel="1" x14ac:dyDescent="0.25">
      <c r="A1392" t="s">
        <v>13029</v>
      </c>
      <c r="C1392" s="3" t="s">
        <v>12986</v>
      </c>
      <c r="D1392" s="3" t="s">
        <v>17351</v>
      </c>
      <c r="E1392" s="9">
        <v>1985</v>
      </c>
      <c r="F1392" s="7" t="s">
        <v>16801</v>
      </c>
      <c r="G1392" s="7" t="s">
        <v>5401</v>
      </c>
      <c r="H1392" s="8" t="s">
        <v>17352</v>
      </c>
      <c r="I1392" s="8" t="s">
        <v>11066</v>
      </c>
      <c r="J1392" s="19">
        <v>5</v>
      </c>
      <c r="K1392" s="19" t="s">
        <v>7736</v>
      </c>
      <c r="L1392" s="11">
        <v>1.4</v>
      </c>
      <c r="M1392" s="11"/>
      <c r="N1392" s="24"/>
      <c r="P1392" s="32"/>
      <c r="T1392" s="19"/>
      <c r="U1392" s="3"/>
      <c r="X1392" t="str">
        <f t="shared" si="87"/>
        <v/>
      </c>
      <c r="Z1392">
        <f t="shared" si="88"/>
        <v>1</v>
      </c>
      <c r="AB1392" s="9"/>
      <c r="AC1392" t="s">
        <v>17352</v>
      </c>
      <c r="AD1392">
        <f t="shared" si="89"/>
        <v>0</v>
      </c>
      <c r="AF1392" s="3"/>
      <c r="AH1392" s="9"/>
    </row>
    <row r="1393" spans="1:34" ht="10.95" customHeight="1" outlineLevel="1" x14ac:dyDescent="0.25">
      <c r="A1393" t="s">
        <v>13029</v>
      </c>
      <c r="C1393" s="3" t="s">
        <v>12986</v>
      </c>
      <c r="D1393" s="3">
        <v>537</v>
      </c>
      <c r="E1393" s="9">
        <v>1986</v>
      </c>
      <c r="F1393" s="7" t="s">
        <v>1643</v>
      </c>
      <c r="G1393" s="7" t="s">
        <v>5401</v>
      </c>
      <c r="H1393" s="8" t="s">
        <v>17353</v>
      </c>
      <c r="I1393" s="8" t="s">
        <v>15894</v>
      </c>
      <c r="J1393" s="19">
        <v>5</v>
      </c>
      <c r="K1393" s="19" t="s">
        <v>7736</v>
      </c>
      <c r="L1393" s="11">
        <v>1.4</v>
      </c>
      <c r="M1393" s="11"/>
      <c r="N1393" s="24"/>
      <c r="P1393" s="32"/>
      <c r="T1393" s="19"/>
      <c r="U1393" s="3"/>
      <c r="X1393" t="str">
        <f t="shared" si="87"/>
        <v/>
      </c>
      <c r="Z1393" t="str">
        <f t="shared" si="88"/>
        <v/>
      </c>
      <c r="AB1393" s="9"/>
      <c r="AC1393" t="s">
        <v>17353</v>
      </c>
      <c r="AD1393">
        <f t="shared" si="89"/>
        <v>0</v>
      </c>
      <c r="AF1393" s="3"/>
      <c r="AH1393" s="9"/>
    </row>
    <row r="1394" spans="1:34" ht="10.95" customHeight="1" outlineLevel="1" x14ac:dyDescent="0.25">
      <c r="A1394" t="s">
        <v>13029</v>
      </c>
      <c r="C1394" s="3" t="s">
        <v>12986</v>
      </c>
      <c r="D1394" s="3">
        <v>538</v>
      </c>
      <c r="E1394" s="9">
        <v>1986</v>
      </c>
      <c r="F1394" s="7" t="s">
        <v>3424</v>
      </c>
      <c r="G1394" s="7" t="s">
        <v>5401</v>
      </c>
      <c r="H1394" s="8" t="s">
        <v>17354</v>
      </c>
      <c r="I1394" s="8" t="s">
        <v>15894</v>
      </c>
      <c r="J1394" s="19">
        <v>5</v>
      </c>
      <c r="K1394" s="19" t="s">
        <v>7736</v>
      </c>
      <c r="L1394" s="11">
        <v>1.4</v>
      </c>
      <c r="M1394" s="11"/>
      <c r="N1394" s="24"/>
      <c r="P1394" s="32"/>
      <c r="T1394" s="19"/>
      <c r="U1394" s="3"/>
      <c r="X1394" t="str">
        <f t="shared" si="87"/>
        <v/>
      </c>
      <c r="Z1394" t="str">
        <f t="shared" si="88"/>
        <v/>
      </c>
      <c r="AB1394" s="9"/>
      <c r="AC1394" t="s">
        <v>17354</v>
      </c>
      <c r="AD1394">
        <f t="shared" si="89"/>
        <v>0</v>
      </c>
      <c r="AF1394" s="3"/>
      <c r="AH1394" s="9"/>
    </row>
    <row r="1395" spans="1:34" ht="10.95" customHeight="1" outlineLevel="1" x14ac:dyDescent="0.25">
      <c r="A1395" t="s">
        <v>13029</v>
      </c>
      <c r="C1395" s="3" t="s">
        <v>12986</v>
      </c>
      <c r="D1395" s="3">
        <v>539</v>
      </c>
      <c r="E1395" s="9">
        <v>1986</v>
      </c>
      <c r="F1395" s="7" t="s">
        <v>3776</v>
      </c>
      <c r="G1395" s="7" t="s">
        <v>5401</v>
      </c>
      <c r="H1395" s="8" t="s">
        <v>17354</v>
      </c>
      <c r="I1395" s="8" t="s">
        <v>15894</v>
      </c>
      <c r="J1395" s="19">
        <v>5</v>
      </c>
      <c r="K1395" s="19" t="s">
        <v>7736</v>
      </c>
      <c r="L1395" s="11">
        <v>1.4</v>
      </c>
      <c r="M1395" s="11"/>
      <c r="N1395" s="24"/>
      <c r="P1395" s="32"/>
      <c r="T1395" s="19"/>
      <c r="U1395" s="3"/>
      <c r="X1395" t="str">
        <f t="shared" si="87"/>
        <v/>
      </c>
      <c r="Z1395" t="str">
        <f t="shared" si="88"/>
        <v/>
      </c>
      <c r="AB1395" s="9"/>
      <c r="AC1395" t="s">
        <v>17354</v>
      </c>
      <c r="AD1395">
        <f t="shared" si="89"/>
        <v>0</v>
      </c>
      <c r="AF1395" s="3"/>
      <c r="AH1395" s="9"/>
    </row>
    <row r="1396" spans="1:34" ht="10.95" customHeight="1" outlineLevel="1" x14ac:dyDescent="0.25">
      <c r="A1396" t="s">
        <v>13029</v>
      </c>
      <c r="C1396" s="3" t="s">
        <v>12986</v>
      </c>
      <c r="D1396" s="3">
        <v>540</v>
      </c>
      <c r="E1396" s="9">
        <v>1986</v>
      </c>
      <c r="F1396" s="38">
        <v>1</v>
      </c>
      <c r="G1396" s="7" t="s">
        <v>5401</v>
      </c>
      <c r="H1396" s="8" t="s">
        <v>17354</v>
      </c>
      <c r="I1396" s="8" t="s">
        <v>15894</v>
      </c>
      <c r="J1396" s="19">
        <v>5</v>
      </c>
      <c r="K1396" s="19" t="s">
        <v>7736</v>
      </c>
      <c r="L1396" s="11">
        <v>6.7</v>
      </c>
      <c r="M1396" s="11"/>
      <c r="N1396" s="24"/>
      <c r="P1396" s="32"/>
      <c r="T1396" s="19"/>
      <c r="U1396" s="3"/>
      <c r="X1396" t="str">
        <f t="shared" si="87"/>
        <v/>
      </c>
      <c r="Z1396" t="str">
        <f t="shared" si="88"/>
        <v/>
      </c>
      <c r="AB1396" s="9"/>
      <c r="AC1396" t="s">
        <v>17354</v>
      </c>
      <c r="AD1396">
        <f t="shared" si="89"/>
        <v>0</v>
      </c>
      <c r="AF1396" s="3"/>
      <c r="AH1396" s="9"/>
    </row>
    <row r="1397" spans="1:34" ht="10.95" customHeight="1" outlineLevel="1" x14ac:dyDescent="0.25">
      <c r="A1397" t="s">
        <v>13029</v>
      </c>
      <c r="C1397" s="3" t="s">
        <v>12986</v>
      </c>
      <c r="D1397" s="3">
        <v>559</v>
      </c>
      <c r="E1397" s="9">
        <v>1986</v>
      </c>
      <c r="F1397" s="7" t="s">
        <v>14701</v>
      </c>
      <c r="G1397" s="7" t="s">
        <v>5401</v>
      </c>
      <c r="H1397" s="8" t="s">
        <v>17356</v>
      </c>
      <c r="I1397" s="8" t="s">
        <v>17355</v>
      </c>
      <c r="J1397" s="19">
        <v>5</v>
      </c>
      <c r="K1397" s="19" t="s">
        <v>7738</v>
      </c>
      <c r="L1397" s="11"/>
      <c r="M1397" s="11"/>
      <c r="N1397" s="24"/>
      <c r="P1397" s="32"/>
      <c r="T1397" s="19"/>
      <c r="U1397" s="3"/>
      <c r="X1397" t="str">
        <f t="shared" si="87"/>
        <v/>
      </c>
      <c r="Z1397">
        <f t="shared" si="88"/>
        <v>1</v>
      </c>
      <c r="AB1397" s="9"/>
      <c r="AC1397" t="s">
        <v>17356</v>
      </c>
      <c r="AD1397">
        <f t="shared" si="89"/>
        <v>0</v>
      </c>
      <c r="AF1397" s="3"/>
      <c r="AH1397" s="9"/>
    </row>
    <row r="1398" spans="1:34" ht="10.95" customHeight="1" outlineLevel="1" x14ac:dyDescent="0.25">
      <c r="A1398" t="s">
        <v>13029</v>
      </c>
      <c r="C1398" s="3" t="s">
        <v>12986</v>
      </c>
      <c r="D1398" s="3">
        <v>562</v>
      </c>
      <c r="E1398" s="9">
        <v>1986</v>
      </c>
      <c r="F1398" s="7" t="s">
        <v>1349</v>
      </c>
      <c r="G1398" s="7" t="s">
        <v>5401</v>
      </c>
      <c r="H1398" s="8" t="s">
        <v>17331</v>
      </c>
      <c r="I1398" s="8" t="s">
        <v>17357</v>
      </c>
      <c r="J1398" s="19">
        <v>5</v>
      </c>
      <c r="K1398" s="19" t="s">
        <v>7738</v>
      </c>
      <c r="L1398" s="11"/>
      <c r="M1398" s="11"/>
      <c r="N1398" s="24"/>
      <c r="P1398" s="32"/>
      <c r="T1398" s="19"/>
      <c r="U1398" s="3"/>
      <c r="X1398" t="str">
        <f t="shared" si="87"/>
        <v/>
      </c>
      <c r="Z1398" t="str">
        <f t="shared" si="88"/>
        <v/>
      </c>
      <c r="AB1398" s="9"/>
      <c r="AC1398" t="s">
        <v>17331</v>
      </c>
      <c r="AD1398">
        <f t="shared" si="89"/>
        <v>0</v>
      </c>
      <c r="AF1398" s="3"/>
      <c r="AH1398" s="9"/>
    </row>
    <row r="1399" spans="1:34" ht="10.95" customHeight="1" outlineLevel="1" x14ac:dyDescent="0.25">
      <c r="A1399" t="s">
        <v>13029</v>
      </c>
      <c r="C1399" s="3" t="s">
        <v>12986</v>
      </c>
      <c r="D1399" s="3" t="s">
        <v>15834</v>
      </c>
      <c r="E1399" s="9">
        <v>1986</v>
      </c>
      <c r="F1399" s="7" t="s">
        <v>17358</v>
      </c>
      <c r="G1399" s="7" t="s">
        <v>5401</v>
      </c>
      <c r="H1399" s="8" t="s">
        <v>17287</v>
      </c>
      <c r="I1399" s="8" t="s">
        <v>17357</v>
      </c>
      <c r="J1399" s="19">
        <v>6</v>
      </c>
      <c r="K1399" s="19" t="s">
        <v>7738</v>
      </c>
      <c r="L1399" s="11"/>
      <c r="M1399" s="11"/>
      <c r="N1399" s="24"/>
      <c r="P1399" s="32"/>
      <c r="T1399" s="19"/>
      <c r="U1399" s="3"/>
      <c r="X1399" t="str">
        <f t="shared" si="87"/>
        <v/>
      </c>
      <c r="Z1399">
        <f t="shared" si="88"/>
        <v>1</v>
      </c>
      <c r="AB1399" s="9"/>
      <c r="AC1399" t="s">
        <v>17287</v>
      </c>
      <c r="AD1399">
        <f t="shared" si="89"/>
        <v>0</v>
      </c>
      <c r="AF1399" s="3"/>
      <c r="AH1399" s="9"/>
    </row>
    <row r="1400" spans="1:34" ht="10.95" customHeight="1" outlineLevel="1" x14ac:dyDescent="0.25">
      <c r="A1400" t="s">
        <v>13029</v>
      </c>
      <c r="C1400" s="3" t="s">
        <v>12986</v>
      </c>
      <c r="D1400" s="3" t="s">
        <v>17359</v>
      </c>
      <c r="E1400" s="9">
        <v>1986</v>
      </c>
      <c r="F1400" s="7" t="s">
        <v>17361</v>
      </c>
      <c r="G1400" s="7" t="s">
        <v>5401</v>
      </c>
      <c r="H1400" s="8" t="s">
        <v>17287</v>
      </c>
      <c r="I1400" s="8" t="s">
        <v>17357</v>
      </c>
      <c r="J1400" s="19">
        <v>6</v>
      </c>
      <c r="K1400" s="19" t="s">
        <v>7738</v>
      </c>
      <c r="L1400" s="11"/>
      <c r="M1400" s="11"/>
      <c r="N1400" s="24"/>
      <c r="P1400" s="32"/>
      <c r="T1400" s="19"/>
      <c r="U1400" s="3"/>
      <c r="X1400" t="str">
        <f t="shared" si="87"/>
        <v/>
      </c>
      <c r="Z1400">
        <f t="shared" si="88"/>
        <v>1</v>
      </c>
      <c r="AB1400" s="9"/>
      <c r="AC1400" t="s">
        <v>17287</v>
      </c>
      <c r="AD1400">
        <f t="shared" si="89"/>
        <v>0</v>
      </c>
      <c r="AF1400" s="3"/>
      <c r="AH1400" s="9"/>
    </row>
    <row r="1401" spans="1:34" ht="10.95" customHeight="1" outlineLevel="1" x14ac:dyDescent="0.25">
      <c r="A1401" t="s">
        <v>13029</v>
      </c>
      <c r="C1401" s="3" t="s">
        <v>12986</v>
      </c>
      <c r="D1401" s="3" t="s">
        <v>17360</v>
      </c>
      <c r="E1401" s="9">
        <v>1986</v>
      </c>
      <c r="F1401" s="7" t="s">
        <v>17362</v>
      </c>
      <c r="G1401" s="7" t="s">
        <v>5401</v>
      </c>
      <c r="H1401" s="8" t="s">
        <v>17287</v>
      </c>
      <c r="I1401" s="8" t="s">
        <v>17357</v>
      </c>
      <c r="J1401" s="19">
        <v>6</v>
      </c>
      <c r="K1401" s="19" t="s">
        <v>7736</v>
      </c>
      <c r="L1401" s="11">
        <v>3.5</v>
      </c>
      <c r="M1401" s="11"/>
      <c r="N1401" s="24"/>
      <c r="P1401" s="32"/>
      <c r="T1401" s="19"/>
      <c r="U1401" s="3"/>
      <c r="X1401" t="str">
        <f t="shared" si="87"/>
        <v/>
      </c>
      <c r="Z1401">
        <f t="shared" si="88"/>
        <v>1</v>
      </c>
      <c r="AB1401" s="9"/>
      <c r="AC1401" t="s">
        <v>17287</v>
      </c>
      <c r="AD1401">
        <f t="shared" si="89"/>
        <v>0</v>
      </c>
      <c r="AF1401" s="3"/>
      <c r="AH1401" s="9"/>
    </row>
    <row r="1402" spans="1:34" ht="10.95" customHeight="1" outlineLevel="1" x14ac:dyDescent="0.25">
      <c r="A1402" t="s">
        <v>13029</v>
      </c>
      <c r="C1402" s="3" t="s">
        <v>12986</v>
      </c>
      <c r="D1402" s="3" t="s">
        <v>21161</v>
      </c>
      <c r="E1402" s="9">
        <v>1986</v>
      </c>
      <c r="F1402" s="7" t="s">
        <v>21162</v>
      </c>
      <c r="G1402" s="7" t="s">
        <v>5401</v>
      </c>
      <c r="H1402" s="8" t="s">
        <v>17287</v>
      </c>
      <c r="I1402" s="8" t="s">
        <v>17357</v>
      </c>
      <c r="J1402" s="19">
        <v>6</v>
      </c>
      <c r="K1402" s="19" t="s">
        <v>7736</v>
      </c>
      <c r="L1402" s="11">
        <v>6.5</v>
      </c>
      <c r="M1402" s="11"/>
      <c r="N1402" s="24"/>
      <c r="P1402" s="32"/>
      <c r="T1402" s="19"/>
      <c r="U1402" s="3"/>
      <c r="X1402" t="str">
        <f t="shared" si="87"/>
        <v/>
      </c>
      <c r="Z1402">
        <f t="shared" si="88"/>
        <v>1</v>
      </c>
      <c r="AB1402" s="9"/>
      <c r="AC1402" t="s">
        <v>17287</v>
      </c>
      <c r="AD1402">
        <f t="shared" si="89"/>
        <v>0</v>
      </c>
      <c r="AF1402" s="3"/>
      <c r="AH1402" s="9"/>
    </row>
    <row r="1403" spans="1:34" ht="10.95" customHeight="1" outlineLevel="1" x14ac:dyDescent="0.25">
      <c r="A1403" t="s">
        <v>13029</v>
      </c>
      <c r="C1403" s="3" t="s">
        <v>12986</v>
      </c>
      <c r="D1403" s="3">
        <v>590</v>
      </c>
      <c r="E1403" s="9">
        <v>1987</v>
      </c>
      <c r="F1403" s="7" t="s">
        <v>5141</v>
      </c>
      <c r="G1403" s="7" t="s">
        <v>5401</v>
      </c>
      <c r="H1403" s="8" t="s">
        <v>17254</v>
      </c>
      <c r="I1403" s="8" t="s">
        <v>17363</v>
      </c>
      <c r="J1403" s="19">
        <v>6</v>
      </c>
      <c r="K1403" s="19" t="s">
        <v>7738</v>
      </c>
      <c r="L1403" s="11"/>
      <c r="M1403" s="11"/>
      <c r="N1403" s="24"/>
      <c r="P1403" s="32"/>
      <c r="T1403" s="19"/>
      <c r="U1403" s="3"/>
      <c r="X1403" t="str">
        <f t="shared" si="87"/>
        <v/>
      </c>
      <c r="Z1403" t="str">
        <f t="shared" si="88"/>
        <v/>
      </c>
      <c r="AB1403" s="9"/>
      <c r="AC1403" t="s">
        <v>17254</v>
      </c>
      <c r="AD1403">
        <f t="shared" si="89"/>
        <v>0</v>
      </c>
      <c r="AF1403" s="3"/>
      <c r="AH1403" s="9"/>
    </row>
    <row r="1404" spans="1:34" ht="10.95" customHeight="1" outlineLevel="1" x14ac:dyDescent="0.25">
      <c r="A1404" t="s">
        <v>13029</v>
      </c>
      <c r="C1404" s="3" t="s">
        <v>12986</v>
      </c>
      <c r="D1404" s="3">
        <v>591</v>
      </c>
      <c r="E1404" s="9">
        <v>1987</v>
      </c>
      <c r="F1404" s="7" t="s">
        <v>5242</v>
      </c>
      <c r="G1404" s="7" t="s">
        <v>5401</v>
      </c>
      <c r="H1404" s="8" t="s">
        <v>17364</v>
      </c>
      <c r="I1404" s="8" t="s">
        <v>17363</v>
      </c>
      <c r="J1404" s="19">
        <v>6</v>
      </c>
      <c r="K1404" s="19" t="s">
        <v>7738</v>
      </c>
      <c r="L1404" s="11"/>
      <c r="M1404" s="11"/>
      <c r="N1404" s="24"/>
      <c r="P1404" s="32"/>
      <c r="T1404" s="19"/>
      <c r="U1404" s="3"/>
      <c r="X1404" t="str">
        <f t="shared" si="87"/>
        <v/>
      </c>
      <c r="Z1404" t="str">
        <f t="shared" si="88"/>
        <v/>
      </c>
      <c r="AB1404" s="9"/>
      <c r="AC1404" t="s">
        <v>17364</v>
      </c>
      <c r="AD1404">
        <f t="shared" si="89"/>
        <v>0</v>
      </c>
      <c r="AF1404" s="3"/>
      <c r="AH1404" s="9"/>
    </row>
    <row r="1405" spans="1:34" ht="10.95" customHeight="1" outlineLevel="1" x14ac:dyDescent="0.25">
      <c r="A1405" t="s">
        <v>13029</v>
      </c>
      <c r="C1405" s="3" t="s">
        <v>12986</v>
      </c>
      <c r="D1405" s="3">
        <v>592</v>
      </c>
      <c r="E1405" s="9">
        <v>1987</v>
      </c>
      <c r="F1405" s="7" t="s">
        <v>2977</v>
      </c>
      <c r="G1405" s="7" t="s">
        <v>5401</v>
      </c>
      <c r="H1405" s="8" t="s">
        <v>17240</v>
      </c>
      <c r="I1405" s="8" t="s">
        <v>17363</v>
      </c>
      <c r="J1405" s="19">
        <v>6</v>
      </c>
      <c r="K1405" s="19" t="s">
        <v>7738</v>
      </c>
      <c r="L1405" s="11"/>
      <c r="M1405" s="11"/>
      <c r="N1405" s="24"/>
      <c r="P1405" s="32"/>
      <c r="T1405" s="19"/>
      <c r="U1405" s="3"/>
      <c r="X1405" t="str">
        <f t="shared" si="87"/>
        <v/>
      </c>
      <c r="Z1405" t="str">
        <f t="shared" si="88"/>
        <v/>
      </c>
      <c r="AB1405" s="9"/>
      <c r="AC1405" t="s">
        <v>17240</v>
      </c>
      <c r="AD1405">
        <f t="shared" si="89"/>
        <v>0</v>
      </c>
      <c r="AF1405" s="3"/>
      <c r="AH1405" s="9"/>
    </row>
    <row r="1406" spans="1:34" ht="10.95" customHeight="1" outlineLevel="1" x14ac:dyDescent="0.25">
      <c r="A1406" t="s">
        <v>13029</v>
      </c>
      <c r="C1406" s="3" t="s">
        <v>12986</v>
      </c>
      <c r="D1406" s="3">
        <v>593</v>
      </c>
      <c r="E1406" s="9">
        <v>1987</v>
      </c>
      <c r="F1406" s="7" t="s">
        <v>5143</v>
      </c>
      <c r="G1406" s="7" t="s">
        <v>5401</v>
      </c>
      <c r="H1406" s="8" t="s">
        <v>13028</v>
      </c>
      <c r="I1406" s="8" t="s">
        <v>17363</v>
      </c>
      <c r="J1406" s="19">
        <v>6</v>
      </c>
      <c r="K1406" s="19" t="s">
        <v>7738</v>
      </c>
      <c r="L1406" s="11"/>
      <c r="M1406" s="11"/>
      <c r="N1406" s="24"/>
      <c r="P1406" s="32"/>
      <c r="T1406" s="19"/>
      <c r="U1406" s="3"/>
      <c r="X1406" t="str">
        <f t="shared" si="87"/>
        <v/>
      </c>
      <c r="Z1406" t="str">
        <f t="shared" si="88"/>
        <v/>
      </c>
      <c r="AB1406" s="9"/>
      <c r="AC1406" t="s">
        <v>13028</v>
      </c>
      <c r="AD1406">
        <f t="shared" si="89"/>
        <v>0</v>
      </c>
      <c r="AF1406" s="3"/>
      <c r="AH1406" s="9"/>
    </row>
    <row r="1407" spans="1:34" ht="10.95" customHeight="1" outlineLevel="1" x14ac:dyDescent="0.25">
      <c r="A1407" t="s">
        <v>13029</v>
      </c>
      <c r="C1407" s="3" t="s">
        <v>12986</v>
      </c>
      <c r="D1407" s="3">
        <v>594</v>
      </c>
      <c r="E1407" s="9">
        <v>1987</v>
      </c>
      <c r="F1407" s="7" t="s">
        <v>1643</v>
      </c>
      <c r="G1407" s="7" t="s">
        <v>5401</v>
      </c>
      <c r="H1407" s="8" t="s">
        <v>17261</v>
      </c>
      <c r="I1407" s="8" t="s">
        <v>17363</v>
      </c>
      <c r="J1407" s="19">
        <v>6</v>
      </c>
      <c r="K1407" s="19" t="s">
        <v>7738</v>
      </c>
      <c r="L1407" s="11"/>
      <c r="M1407" s="11"/>
      <c r="N1407" s="24"/>
      <c r="P1407" s="32"/>
      <c r="T1407" s="19"/>
      <c r="U1407" s="3"/>
      <c r="X1407" t="str">
        <f t="shared" si="87"/>
        <v/>
      </c>
      <c r="Z1407" t="str">
        <f t="shared" si="88"/>
        <v/>
      </c>
      <c r="AB1407" s="9"/>
      <c r="AC1407" t="s">
        <v>17261</v>
      </c>
      <c r="AD1407">
        <f t="shared" si="89"/>
        <v>0</v>
      </c>
      <c r="AF1407" s="3"/>
      <c r="AH1407" s="9"/>
    </row>
    <row r="1408" spans="1:34" ht="10.95" customHeight="1" outlineLevel="1" x14ac:dyDescent="0.25">
      <c r="A1408" t="s">
        <v>13029</v>
      </c>
      <c r="C1408" s="3" t="s">
        <v>12986</v>
      </c>
      <c r="D1408" s="3">
        <v>595</v>
      </c>
      <c r="E1408" s="9">
        <v>1987</v>
      </c>
      <c r="F1408" s="7" t="s">
        <v>3424</v>
      </c>
      <c r="G1408" s="7" t="s">
        <v>5401</v>
      </c>
      <c r="H1408" s="8" t="s">
        <v>17365</v>
      </c>
      <c r="I1408" s="8" t="s">
        <v>17363</v>
      </c>
      <c r="J1408" s="19">
        <v>6</v>
      </c>
      <c r="K1408" s="19" t="s">
        <v>7738</v>
      </c>
      <c r="L1408" s="11"/>
      <c r="M1408" s="11"/>
      <c r="N1408" s="24"/>
      <c r="P1408" s="32"/>
      <c r="T1408" s="19"/>
      <c r="U1408" s="3"/>
      <c r="X1408" t="str">
        <f t="shared" si="87"/>
        <v/>
      </c>
      <c r="Z1408" t="str">
        <f t="shared" si="88"/>
        <v/>
      </c>
      <c r="AB1408" s="9"/>
      <c r="AC1408" t="s">
        <v>17365</v>
      </c>
      <c r="AD1408">
        <f t="shared" si="89"/>
        <v>0</v>
      </c>
      <c r="AF1408" s="3"/>
      <c r="AH1408" s="9"/>
    </row>
    <row r="1409" spans="1:34" ht="10.95" customHeight="1" outlineLevel="1" x14ac:dyDescent="0.25">
      <c r="A1409" t="s">
        <v>13029</v>
      </c>
      <c r="C1409" s="3" t="s">
        <v>12986</v>
      </c>
      <c r="D1409" s="3">
        <v>596</v>
      </c>
      <c r="E1409" s="9">
        <v>1987</v>
      </c>
      <c r="F1409" s="7" t="s">
        <v>3776</v>
      </c>
      <c r="G1409" s="7" t="s">
        <v>5401</v>
      </c>
      <c r="H1409" s="8" t="s">
        <v>17366</v>
      </c>
      <c r="I1409" s="8" t="s">
        <v>17363</v>
      </c>
      <c r="J1409" s="19">
        <v>6</v>
      </c>
      <c r="K1409" s="19" t="s">
        <v>7738</v>
      </c>
      <c r="L1409" s="11"/>
      <c r="M1409" s="11"/>
      <c r="N1409" s="24"/>
      <c r="P1409" s="32"/>
      <c r="T1409" s="19"/>
      <c r="U1409" s="3"/>
      <c r="X1409" t="str">
        <f t="shared" si="87"/>
        <v/>
      </c>
      <c r="Z1409" t="str">
        <f t="shared" si="88"/>
        <v/>
      </c>
      <c r="AB1409" s="9"/>
      <c r="AC1409" t="s">
        <v>17366</v>
      </c>
      <c r="AD1409">
        <f t="shared" ref="AD1409:AD1440" si="90">COUNTIF(H1409,"*Fuji*")</f>
        <v>0</v>
      </c>
      <c r="AF1409" s="3"/>
      <c r="AH1409" s="9"/>
    </row>
    <row r="1410" spans="1:34" ht="10.95" customHeight="1" outlineLevel="1" x14ac:dyDescent="0.25">
      <c r="A1410" t="s">
        <v>13029</v>
      </c>
      <c r="C1410" s="3" t="s">
        <v>12986</v>
      </c>
      <c r="D1410" s="3">
        <v>597</v>
      </c>
      <c r="E1410" s="9">
        <v>1987</v>
      </c>
      <c r="F1410" s="38">
        <v>1</v>
      </c>
      <c r="G1410" s="7" t="s">
        <v>5401</v>
      </c>
      <c r="H1410" s="8" t="s">
        <v>17260</v>
      </c>
      <c r="I1410" s="8" t="s">
        <v>17363</v>
      </c>
      <c r="J1410" s="19">
        <v>6</v>
      </c>
      <c r="K1410" s="19" t="s">
        <v>7738</v>
      </c>
      <c r="L1410" s="11"/>
      <c r="M1410" s="11"/>
      <c r="N1410" s="24"/>
      <c r="P1410" s="32"/>
      <c r="T1410" s="19"/>
      <c r="U1410" s="3"/>
      <c r="X1410" t="str">
        <f t="shared" ref="X1410:X1473" si="91">IF(COUNTIF(F1410,"*fdc*"),1,"")</f>
        <v/>
      </c>
      <c r="Z1410" t="str">
        <f t="shared" ref="Z1410:Z1473" si="92">IF(COUNTIF(F1410,"*s/s*"),1,"")</f>
        <v/>
      </c>
      <c r="AB1410" s="9"/>
      <c r="AC1410" t="s">
        <v>17260</v>
      </c>
      <c r="AD1410">
        <f t="shared" si="90"/>
        <v>0</v>
      </c>
      <c r="AF1410" s="3"/>
      <c r="AH1410" s="9"/>
    </row>
    <row r="1411" spans="1:34" ht="10.95" customHeight="1" outlineLevel="1" x14ac:dyDescent="0.25">
      <c r="A1411" t="s">
        <v>13029</v>
      </c>
      <c r="C1411" s="3" t="s">
        <v>12986</v>
      </c>
      <c r="D1411" s="3">
        <v>604</v>
      </c>
      <c r="E1411" s="9">
        <v>1987</v>
      </c>
      <c r="F1411" s="7" t="s">
        <v>2977</v>
      </c>
      <c r="G1411" s="7" t="s">
        <v>5401</v>
      </c>
      <c r="H1411" s="8" t="s">
        <v>17287</v>
      </c>
      <c r="I1411" s="8" t="s">
        <v>17367</v>
      </c>
      <c r="J1411" s="19">
        <v>6</v>
      </c>
      <c r="K1411" s="19" t="s">
        <v>7738</v>
      </c>
      <c r="L1411" s="11"/>
      <c r="M1411" s="11"/>
      <c r="N1411" s="24"/>
      <c r="P1411" s="32"/>
      <c r="T1411" s="19"/>
      <c r="U1411" s="3"/>
      <c r="X1411" t="str">
        <f t="shared" si="91"/>
        <v/>
      </c>
      <c r="Z1411" t="str">
        <f t="shared" si="92"/>
        <v/>
      </c>
      <c r="AB1411" s="9"/>
      <c r="AC1411" t="s">
        <v>17287</v>
      </c>
      <c r="AD1411">
        <f t="shared" si="90"/>
        <v>0</v>
      </c>
      <c r="AF1411" s="3"/>
      <c r="AH1411" s="9"/>
    </row>
    <row r="1412" spans="1:34" ht="10.95" customHeight="1" outlineLevel="1" x14ac:dyDescent="0.25">
      <c r="A1412" t="s">
        <v>13029</v>
      </c>
      <c r="C1412" s="3" t="s">
        <v>12986</v>
      </c>
      <c r="D1412" s="3">
        <v>618</v>
      </c>
      <c r="E1412" s="9">
        <v>1988</v>
      </c>
      <c r="F1412" s="7" t="s">
        <v>1643</v>
      </c>
      <c r="G1412" s="7" t="s">
        <v>5401</v>
      </c>
      <c r="H1412" s="8" t="s">
        <v>17369</v>
      </c>
      <c r="I1412" s="8" t="s">
        <v>17368</v>
      </c>
      <c r="J1412" s="19">
        <v>5</v>
      </c>
      <c r="K1412" s="19" t="s">
        <v>7738</v>
      </c>
      <c r="L1412" s="11"/>
      <c r="M1412" s="11"/>
      <c r="N1412" s="24"/>
      <c r="P1412" s="32"/>
      <c r="T1412" s="19"/>
      <c r="U1412" s="3"/>
      <c r="X1412" t="str">
        <f t="shared" si="91"/>
        <v/>
      </c>
      <c r="Z1412" t="str">
        <f t="shared" si="92"/>
        <v/>
      </c>
      <c r="AB1412" s="9"/>
      <c r="AC1412" t="s">
        <v>17369</v>
      </c>
      <c r="AD1412">
        <f t="shared" si="90"/>
        <v>0</v>
      </c>
      <c r="AF1412" s="3"/>
      <c r="AH1412" s="9"/>
    </row>
    <row r="1413" spans="1:34" ht="10.95" customHeight="1" outlineLevel="1" x14ac:dyDescent="0.25">
      <c r="A1413" t="s">
        <v>13029</v>
      </c>
      <c r="C1413" s="3" t="s">
        <v>12986</v>
      </c>
      <c r="D1413" s="3" t="s">
        <v>18732</v>
      </c>
      <c r="E1413" s="9">
        <v>1988</v>
      </c>
      <c r="F1413" s="7" t="s">
        <v>14701</v>
      </c>
      <c r="G1413" s="7" t="s">
        <v>5401</v>
      </c>
      <c r="H1413" s="8" t="s">
        <v>17371</v>
      </c>
      <c r="I1413" s="8" t="s">
        <v>17370</v>
      </c>
      <c r="J1413" s="19">
        <v>3</v>
      </c>
      <c r="K1413" s="19" t="s">
        <v>7738</v>
      </c>
      <c r="L1413" s="11"/>
      <c r="M1413" s="11"/>
      <c r="N1413" s="24"/>
      <c r="P1413" s="32"/>
      <c r="T1413" s="19"/>
      <c r="U1413" s="3"/>
      <c r="X1413" t="str">
        <f t="shared" si="91"/>
        <v/>
      </c>
      <c r="Z1413">
        <f t="shared" si="92"/>
        <v>1</v>
      </c>
      <c r="AA1413">
        <v>1</v>
      </c>
      <c r="AB1413" s="9"/>
      <c r="AC1413" t="s">
        <v>17371</v>
      </c>
      <c r="AD1413">
        <f t="shared" si="90"/>
        <v>0</v>
      </c>
      <c r="AF1413" s="3"/>
      <c r="AH1413" s="9"/>
    </row>
    <row r="1414" spans="1:34" ht="10.95" customHeight="1" outlineLevel="1" x14ac:dyDescent="0.25">
      <c r="A1414" t="s">
        <v>13029</v>
      </c>
      <c r="C1414" s="3" t="s">
        <v>12986</v>
      </c>
      <c r="D1414" s="3">
        <v>674</v>
      </c>
      <c r="E1414" s="9">
        <v>1990</v>
      </c>
      <c r="F1414" s="7" t="s">
        <v>3424</v>
      </c>
      <c r="G1414" s="7" t="s">
        <v>5401</v>
      </c>
      <c r="H1414" s="8" t="s">
        <v>17373</v>
      </c>
      <c r="I1414" s="8" t="s">
        <v>17372</v>
      </c>
      <c r="J1414" s="19">
        <v>5</v>
      </c>
      <c r="K1414" s="19" t="s">
        <v>7738</v>
      </c>
      <c r="L1414" s="11"/>
      <c r="M1414" s="11"/>
      <c r="N1414" s="24"/>
      <c r="P1414" s="32"/>
      <c r="T1414" s="19"/>
      <c r="U1414" s="3"/>
      <c r="X1414" t="str">
        <f t="shared" si="91"/>
        <v/>
      </c>
      <c r="Z1414" t="str">
        <f t="shared" si="92"/>
        <v/>
      </c>
      <c r="AB1414" s="9"/>
      <c r="AC1414" t="s">
        <v>17373</v>
      </c>
      <c r="AD1414">
        <f t="shared" si="90"/>
        <v>0</v>
      </c>
      <c r="AF1414" s="3"/>
      <c r="AH1414" s="9"/>
    </row>
    <row r="1415" spans="1:34" ht="10.95" customHeight="1" outlineLevel="1" x14ac:dyDescent="0.25">
      <c r="A1415" t="s">
        <v>13029</v>
      </c>
      <c r="C1415" s="3" t="s">
        <v>12986</v>
      </c>
      <c r="D1415" s="3">
        <v>676</v>
      </c>
      <c r="E1415" s="9">
        <v>1990</v>
      </c>
      <c r="F1415" s="38">
        <v>2</v>
      </c>
      <c r="G1415" s="7" t="s">
        <v>5401</v>
      </c>
      <c r="H1415" s="8" t="s">
        <v>17354</v>
      </c>
      <c r="I1415" s="8" t="s">
        <v>17372</v>
      </c>
      <c r="J1415" s="19">
        <v>3</v>
      </c>
      <c r="K1415" s="19" t="s">
        <v>20093</v>
      </c>
      <c r="L1415" s="11"/>
      <c r="M1415" s="11"/>
      <c r="N1415" s="24"/>
      <c r="P1415" s="32"/>
      <c r="R1415">
        <v>1</v>
      </c>
      <c r="S1415">
        <v>1</v>
      </c>
      <c r="T1415" s="19"/>
      <c r="U1415" s="3"/>
      <c r="X1415" t="str">
        <f t="shared" si="91"/>
        <v/>
      </c>
      <c r="Z1415" t="str">
        <f t="shared" si="92"/>
        <v/>
      </c>
      <c r="AB1415" s="9"/>
      <c r="AC1415" t="s">
        <v>17354</v>
      </c>
      <c r="AD1415">
        <f t="shared" si="90"/>
        <v>0</v>
      </c>
      <c r="AF1415" s="3"/>
      <c r="AH1415" s="9"/>
    </row>
    <row r="1416" spans="1:34" ht="10.95" customHeight="1" outlineLevel="1" x14ac:dyDescent="0.25">
      <c r="A1416" t="s">
        <v>13029</v>
      </c>
      <c r="C1416" s="3" t="s">
        <v>12986</v>
      </c>
      <c r="D1416" s="3" t="s">
        <v>18733</v>
      </c>
      <c r="E1416" s="9">
        <v>1990</v>
      </c>
      <c r="F1416" s="7" t="s">
        <v>14701</v>
      </c>
      <c r="G1416" s="7" t="s">
        <v>5401</v>
      </c>
      <c r="H1416" s="8" t="s">
        <v>17354</v>
      </c>
      <c r="I1416" s="8" t="s">
        <v>17372</v>
      </c>
      <c r="J1416" s="19">
        <v>3</v>
      </c>
      <c r="K1416" s="19" t="s">
        <v>7736</v>
      </c>
      <c r="L1416" s="11">
        <v>7</v>
      </c>
      <c r="M1416" s="11"/>
      <c r="N1416" s="24"/>
      <c r="P1416" s="32"/>
      <c r="T1416" s="19"/>
      <c r="U1416" s="3"/>
      <c r="X1416" t="str">
        <f t="shared" si="91"/>
        <v/>
      </c>
      <c r="Z1416">
        <f t="shared" si="92"/>
        <v>1</v>
      </c>
      <c r="AB1416" s="9"/>
      <c r="AC1416" t="s">
        <v>17354</v>
      </c>
      <c r="AD1416">
        <f t="shared" si="90"/>
        <v>0</v>
      </c>
      <c r="AF1416" s="3"/>
      <c r="AH1416" s="9"/>
    </row>
    <row r="1417" spans="1:34" ht="10.95" customHeight="1" outlineLevel="1" x14ac:dyDescent="0.25">
      <c r="A1417" t="s">
        <v>13029</v>
      </c>
      <c r="C1417" s="3" t="s">
        <v>12986</v>
      </c>
      <c r="D1417" s="3">
        <v>708</v>
      </c>
      <c r="E1417" s="9">
        <v>1991</v>
      </c>
      <c r="F1417" s="7" t="s">
        <v>5143</v>
      </c>
      <c r="G1417" s="7" t="s">
        <v>5401</v>
      </c>
      <c r="H1417" s="8" t="s">
        <v>17340</v>
      </c>
      <c r="I1417" s="8" t="s">
        <v>17374</v>
      </c>
      <c r="J1417" s="19">
        <v>4</v>
      </c>
      <c r="K1417" s="19" t="s">
        <v>7738</v>
      </c>
      <c r="L1417" s="11"/>
      <c r="M1417" s="11"/>
      <c r="N1417" s="24"/>
      <c r="P1417" s="32"/>
      <c r="T1417" s="19"/>
      <c r="U1417" s="3"/>
      <c r="X1417" t="str">
        <f t="shared" si="91"/>
        <v/>
      </c>
      <c r="Z1417" t="str">
        <f t="shared" si="92"/>
        <v/>
      </c>
      <c r="AB1417" s="9"/>
      <c r="AC1417" t="s">
        <v>17340</v>
      </c>
      <c r="AD1417">
        <f t="shared" si="90"/>
        <v>0</v>
      </c>
      <c r="AF1417" s="3"/>
      <c r="AH1417" s="9"/>
    </row>
    <row r="1418" spans="1:34" ht="10.95" customHeight="1" outlineLevel="1" x14ac:dyDescent="0.25">
      <c r="A1418" t="s">
        <v>13029</v>
      </c>
      <c r="C1418" s="3" t="s">
        <v>12986</v>
      </c>
      <c r="D1418" s="3">
        <v>709</v>
      </c>
      <c r="E1418" s="9">
        <v>1991</v>
      </c>
      <c r="F1418" s="7" t="s">
        <v>1643</v>
      </c>
      <c r="G1418" s="7" t="s">
        <v>5401</v>
      </c>
      <c r="H1418" s="8" t="s">
        <v>17340</v>
      </c>
      <c r="I1418" s="8" t="s">
        <v>17374</v>
      </c>
      <c r="J1418" s="19">
        <v>4</v>
      </c>
      <c r="K1418" s="19" t="s">
        <v>7738</v>
      </c>
      <c r="L1418" s="11"/>
      <c r="M1418" s="11"/>
      <c r="N1418" s="24"/>
      <c r="P1418" s="32"/>
      <c r="T1418" s="19"/>
      <c r="U1418" s="3"/>
      <c r="X1418" t="str">
        <f t="shared" si="91"/>
        <v/>
      </c>
      <c r="Z1418" t="str">
        <f t="shared" si="92"/>
        <v/>
      </c>
      <c r="AB1418" s="9"/>
      <c r="AC1418" t="s">
        <v>17340</v>
      </c>
      <c r="AD1418">
        <f t="shared" si="90"/>
        <v>0</v>
      </c>
      <c r="AF1418" s="3"/>
      <c r="AH1418" s="9"/>
    </row>
    <row r="1419" spans="1:34" ht="10.95" customHeight="1" outlineLevel="1" x14ac:dyDescent="0.25">
      <c r="A1419" t="s">
        <v>13029</v>
      </c>
      <c r="C1419" s="3" t="s">
        <v>12986</v>
      </c>
      <c r="D1419" s="3">
        <v>739</v>
      </c>
      <c r="E1419" s="9">
        <v>1991</v>
      </c>
      <c r="F1419" s="7" t="s">
        <v>1938</v>
      </c>
      <c r="G1419" s="7" t="s">
        <v>5401</v>
      </c>
      <c r="H1419" s="8" t="s">
        <v>17331</v>
      </c>
      <c r="I1419" s="8" t="s">
        <v>17375</v>
      </c>
      <c r="J1419" s="19">
        <v>3</v>
      </c>
      <c r="K1419" s="19" t="s">
        <v>7738</v>
      </c>
      <c r="L1419" s="11"/>
      <c r="M1419" s="11"/>
      <c r="N1419" s="24"/>
      <c r="P1419" s="32"/>
      <c r="T1419" s="19"/>
      <c r="U1419" s="3"/>
      <c r="X1419" t="str">
        <f t="shared" si="91"/>
        <v/>
      </c>
      <c r="Z1419" t="str">
        <f t="shared" si="92"/>
        <v/>
      </c>
      <c r="AB1419" s="9"/>
      <c r="AC1419" t="s">
        <v>17331</v>
      </c>
      <c r="AD1419">
        <f t="shared" si="90"/>
        <v>0</v>
      </c>
      <c r="AF1419" s="3"/>
      <c r="AH1419" s="9"/>
    </row>
    <row r="1420" spans="1:34" ht="10.95" customHeight="1" outlineLevel="1" x14ac:dyDescent="0.25">
      <c r="A1420" t="s">
        <v>13029</v>
      </c>
      <c r="C1420" s="3" t="s">
        <v>12986</v>
      </c>
      <c r="D1420" s="3">
        <v>740</v>
      </c>
      <c r="E1420" s="9">
        <v>1991</v>
      </c>
      <c r="F1420" s="7" t="s">
        <v>3424</v>
      </c>
      <c r="G1420" s="7" t="s">
        <v>5401</v>
      </c>
      <c r="H1420" s="8" t="s">
        <v>17331</v>
      </c>
      <c r="I1420" s="8" t="s">
        <v>17375</v>
      </c>
      <c r="J1420" s="19">
        <v>3</v>
      </c>
      <c r="K1420" s="19" t="s">
        <v>7738</v>
      </c>
      <c r="L1420" s="11"/>
      <c r="M1420" s="11"/>
      <c r="N1420" s="24"/>
      <c r="P1420" s="32"/>
      <c r="T1420" s="19"/>
      <c r="U1420" s="3"/>
      <c r="X1420" t="str">
        <f t="shared" si="91"/>
        <v/>
      </c>
      <c r="Z1420" t="str">
        <f t="shared" si="92"/>
        <v/>
      </c>
      <c r="AB1420" s="9"/>
      <c r="AC1420" t="s">
        <v>17331</v>
      </c>
      <c r="AD1420">
        <f t="shared" si="90"/>
        <v>0</v>
      </c>
      <c r="AF1420" s="3"/>
      <c r="AH1420" s="9"/>
    </row>
    <row r="1421" spans="1:34" ht="10.95" customHeight="1" outlineLevel="1" x14ac:dyDescent="0.25">
      <c r="A1421" t="s">
        <v>13029</v>
      </c>
      <c r="C1421" s="3" t="s">
        <v>12986</v>
      </c>
      <c r="D1421" s="3">
        <v>760</v>
      </c>
      <c r="E1421" s="9">
        <v>1992</v>
      </c>
      <c r="F1421" s="7" t="s">
        <v>1938</v>
      </c>
      <c r="G1421" s="7" t="s">
        <v>5401</v>
      </c>
      <c r="H1421" s="8" t="s">
        <v>17377</v>
      </c>
      <c r="I1421" s="8" t="s">
        <v>17376</v>
      </c>
      <c r="J1421" s="19">
        <v>5</v>
      </c>
      <c r="K1421" s="19" t="s">
        <v>7738</v>
      </c>
      <c r="L1421" s="11"/>
      <c r="M1421" s="11"/>
      <c r="N1421" s="24"/>
      <c r="P1421" s="32"/>
      <c r="T1421" s="19"/>
      <c r="U1421" s="3"/>
      <c r="X1421" t="str">
        <f t="shared" si="91"/>
        <v/>
      </c>
      <c r="Z1421" t="str">
        <f t="shared" si="92"/>
        <v/>
      </c>
      <c r="AB1421" s="9"/>
      <c r="AC1421" t="s">
        <v>17377</v>
      </c>
      <c r="AD1421">
        <f t="shared" si="90"/>
        <v>0</v>
      </c>
      <c r="AF1421" s="3"/>
      <c r="AH1421" s="9"/>
    </row>
    <row r="1422" spans="1:34" ht="10.95" customHeight="1" outlineLevel="1" x14ac:dyDescent="0.25">
      <c r="A1422" t="s">
        <v>13029</v>
      </c>
      <c r="C1422" s="3" t="s">
        <v>12986</v>
      </c>
      <c r="D1422" s="3">
        <v>761</v>
      </c>
      <c r="E1422" s="9">
        <v>1992</v>
      </c>
      <c r="F1422" s="7" t="s">
        <v>5243</v>
      </c>
      <c r="G1422" s="7" t="s">
        <v>5401</v>
      </c>
      <c r="H1422" s="8" t="s">
        <v>17377</v>
      </c>
      <c r="I1422" s="8" t="s">
        <v>17376</v>
      </c>
      <c r="J1422" s="19">
        <v>5</v>
      </c>
      <c r="K1422" s="19" t="s">
        <v>7738</v>
      </c>
      <c r="L1422" s="11"/>
      <c r="M1422" s="11"/>
      <c r="N1422" s="24"/>
      <c r="P1422" s="32"/>
      <c r="T1422" s="19"/>
      <c r="U1422" s="3"/>
      <c r="X1422" t="str">
        <f t="shared" si="91"/>
        <v/>
      </c>
      <c r="Z1422" t="str">
        <f t="shared" si="92"/>
        <v/>
      </c>
      <c r="AB1422" s="9"/>
      <c r="AC1422" t="s">
        <v>17377</v>
      </c>
      <c r="AD1422">
        <f t="shared" si="90"/>
        <v>0</v>
      </c>
      <c r="AF1422" s="3"/>
      <c r="AH1422" s="9"/>
    </row>
    <row r="1423" spans="1:34" ht="10.95" customHeight="1" outlineLevel="1" x14ac:dyDescent="0.25">
      <c r="A1423" t="s">
        <v>13029</v>
      </c>
      <c r="C1423" s="3" t="s">
        <v>12986</v>
      </c>
      <c r="D1423" s="3">
        <v>762</v>
      </c>
      <c r="E1423" s="9">
        <v>1992</v>
      </c>
      <c r="F1423" s="7" t="s">
        <v>1349</v>
      </c>
      <c r="G1423" s="7" t="s">
        <v>5401</v>
      </c>
      <c r="H1423" s="8" t="s">
        <v>17377</v>
      </c>
      <c r="I1423" s="8" t="s">
        <v>17376</v>
      </c>
      <c r="J1423" s="19">
        <v>5</v>
      </c>
      <c r="K1423" s="19" t="s">
        <v>7738</v>
      </c>
      <c r="L1423" s="11"/>
      <c r="M1423" s="11"/>
      <c r="N1423" s="24"/>
      <c r="P1423" s="32"/>
      <c r="T1423" s="19"/>
      <c r="U1423" s="3"/>
      <c r="X1423" t="str">
        <f t="shared" si="91"/>
        <v/>
      </c>
      <c r="Z1423" t="str">
        <f t="shared" si="92"/>
        <v/>
      </c>
      <c r="AB1423" s="9"/>
      <c r="AC1423" t="s">
        <v>17377</v>
      </c>
      <c r="AD1423">
        <f t="shared" si="90"/>
        <v>0</v>
      </c>
      <c r="AF1423" s="3"/>
      <c r="AH1423" s="9"/>
    </row>
    <row r="1424" spans="1:34" ht="10.95" customHeight="1" outlineLevel="1" x14ac:dyDescent="0.25">
      <c r="A1424" t="s">
        <v>13029</v>
      </c>
      <c r="C1424" s="3" t="s">
        <v>12986</v>
      </c>
      <c r="D1424" s="3">
        <v>763</v>
      </c>
      <c r="E1424" s="9">
        <v>1992</v>
      </c>
      <c r="F1424" s="38">
        <v>1</v>
      </c>
      <c r="G1424" s="7" t="s">
        <v>5401</v>
      </c>
      <c r="H1424" s="8" t="s">
        <v>17377</v>
      </c>
      <c r="I1424" s="8" t="s">
        <v>17376</v>
      </c>
      <c r="J1424" s="19">
        <v>5</v>
      </c>
      <c r="K1424" s="19" t="s">
        <v>7738</v>
      </c>
      <c r="L1424" s="11"/>
      <c r="M1424" s="11"/>
      <c r="N1424" s="24"/>
      <c r="P1424" s="32"/>
      <c r="T1424" s="19"/>
      <c r="U1424" s="3"/>
      <c r="X1424" t="str">
        <f t="shared" si="91"/>
        <v/>
      </c>
      <c r="Z1424" t="str">
        <f t="shared" si="92"/>
        <v/>
      </c>
      <c r="AB1424" s="9"/>
      <c r="AC1424" t="s">
        <v>17377</v>
      </c>
      <c r="AD1424">
        <f t="shared" si="90"/>
        <v>0</v>
      </c>
      <c r="AF1424" s="3"/>
      <c r="AH1424" s="9"/>
    </row>
    <row r="1425" spans="1:34" ht="10.95" customHeight="1" outlineLevel="1" x14ac:dyDescent="0.25">
      <c r="A1425" t="s">
        <v>13029</v>
      </c>
      <c r="C1425" s="3" t="s">
        <v>12986</v>
      </c>
      <c r="D1425" s="3" t="s">
        <v>18734</v>
      </c>
      <c r="E1425" s="9">
        <v>1992</v>
      </c>
      <c r="F1425" s="7" t="s">
        <v>14701</v>
      </c>
      <c r="G1425" s="7" t="s">
        <v>5401</v>
      </c>
      <c r="H1425" s="8" t="s">
        <v>17377</v>
      </c>
      <c r="I1425" s="8" t="s">
        <v>17376</v>
      </c>
      <c r="J1425" s="19">
        <v>3</v>
      </c>
      <c r="K1425" s="19" t="s">
        <v>7738</v>
      </c>
      <c r="L1425" s="11"/>
      <c r="M1425" s="11"/>
      <c r="N1425" s="24"/>
      <c r="P1425" s="32"/>
      <c r="T1425" s="19"/>
      <c r="U1425" s="3"/>
      <c r="X1425" t="str">
        <f t="shared" si="91"/>
        <v/>
      </c>
      <c r="Z1425">
        <f t="shared" si="92"/>
        <v>1</v>
      </c>
      <c r="AA1425">
        <v>1</v>
      </c>
      <c r="AB1425" s="9"/>
      <c r="AC1425" t="s">
        <v>17377</v>
      </c>
      <c r="AD1425">
        <f t="shared" si="90"/>
        <v>0</v>
      </c>
      <c r="AF1425" s="3"/>
      <c r="AH1425" s="9"/>
    </row>
    <row r="1426" spans="1:34" ht="10.95" customHeight="1" outlineLevel="1" x14ac:dyDescent="0.25">
      <c r="A1426" t="s">
        <v>13029</v>
      </c>
      <c r="C1426" s="3" t="s">
        <v>12986</v>
      </c>
      <c r="D1426" s="3">
        <v>771</v>
      </c>
      <c r="E1426" s="9">
        <v>1992</v>
      </c>
      <c r="F1426" s="7" t="s">
        <v>3424</v>
      </c>
      <c r="G1426" s="7" t="s">
        <v>5401</v>
      </c>
      <c r="H1426" s="8" t="s">
        <v>17379</v>
      </c>
      <c r="I1426" s="8" t="s">
        <v>17378</v>
      </c>
      <c r="J1426" s="19">
        <v>5</v>
      </c>
      <c r="K1426" s="19" t="s">
        <v>7738</v>
      </c>
      <c r="L1426" s="11"/>
      <c r="M1426" s="11"/>
      <c r="N1426" s="24"/>
      <c r="P1426" s="32"/>
      <c r="T1426" s="19"/>
      <c r="U1426" s="3"/>
      <c r="X1426" t="str">
        <f t="shared" si="91"/>
        <v/>
      </c>
      <c r="Z1426" t="str">
        <f t="shared" si="92"/>
        <v/>
      </c>
      <c r="AB1426" s="9"/>
      <c r="AC1426" t="s">
        <v>17379</v>
      </c>
      <c r="AD1426">
        <f t="shared" si="90"/>
        <v>0</v>
      </c>
      <c r="AF1426" s="3"/>
      <c r="AH1426" s="9"/>
    </row>
    <row r="1427" spans="1:34" ht="10.95" customHeight="1" outlineLevel="1" x14ac:dyDescent="0.25">
      <c r="A1427" t="s">
        <v>13029</v>
      </c>
      <c r="C1427" s="3" t="s">
        <v>12986</v>
      </c>
      <c r="D1427" s="3">
        <v>774</v>
      </c>
      <c r="E1427" s="9">
        <v>1992</v>
      </c>
      <c r="F1427" s="38">
        <v>2</v>
      </c>
      <c r="G1427" s="7" t="s">
        <v>5401</v>
      </c>
      <c r="H1427" s="8" t="s">
        <v>17379</v>
      </c>
      <c r="I1427" s="8" t="s">
        <v>17378</v>
      </c>
      <c r="J1427" s="19">
        <v>3</v>
      </c>
      <c r="K1427" s="19" t="s">
        <v>7738</v>
      </c>
      <c r="L1427" s="11"/>
      <c r="M1427" s="11"/>
      <c r="N1427" s="24"/>
      <c r="P1427" s="32"/>
      <c r="T1427" s="19"/>
      <c r="U1427" s="3"/>
      <c r="X1427" t="str">
        <f t="shared" si="91"/>
        <v/>
      </c>
      <c r="Z1427" t="str">
        <f t="shared" si="92"/>
        <v/>
      </c>
      <c r="AB1427" s="9"/>
      <c r="AC1427" t="s">
        <v>17379</v>
      </c>
      <c r="AD1427">
        <f t="shared" si="90"/>
        <v>0</v>
      </c>
      <c r="AF1427" s="3"/>
      <c r="AH1427" s="9"/>
    </row>
    <row r="1428" spans="1:34" ht="10.95" customHeight="1" outlineLevel="1" x14ac:dyDescent="0.25">
      <c r="A1428" t="s">
        <v>13029</v>
      </c>
      <c r="C1428" s="3" t="s">
        <v>12986</v>
      </c>
      <c r="D1428" s="3" t="s">
        <v>18735</v>
      </c>
      <c r="E1428" s="9">
        <v>1992</v>
      </c>
      <c r="F1428" s="7" t="s">
        <v>14701</v>
      </c>
      <c r="G1428" s="7" t="s">
        <v>5401</v>
      </c>
      <c r="H1428" s="8" t="s">
        <v>17379</v>
      </c>
      <c r="I1428" s="8" t="s">
        <v>17378</v>
      </c>
      <c r="J1428" s="19">
        <v>3</v>
      </c>
      <c r="K1428" s="19" t="s">
        <v>7738</v>
      </c>
      <c r="L1428" s="11"/>
      <c r="M1428" s="11"/>
      <c r="N1428" s="24"/>
      <c r="P1428" s="32"/>
      <c r="T1428" s="19"/>
      <c r="U1428" s="3"/>
      <c r="X1428" t="str">
        <f t="shared" si="91"/>
        <v/>
      </c>
      <c r="Z1428">
        <f t="shared" si="92"/>
        <v>1</v>
      </c>
      <c r="AB1428" s="9"/>
      <c r="AC1428" t="s">
        <v>17379</v>
      </c>
      <c r="AD1428">
        <f t="shared" si="90"/>
        <v>0</v>
      </c>
      <c r="AF1428" s="3"/>
      <c r="AH1428" s="9"/>
    </row>
    <row r="1429" spans="1:34" ht="10.95" customHeight="1" outlineLevel="1" x14ac:dyDescent="0.25">
      <c r="A1429" t="s">
        <v>13029</v>
      </c>
      <c r="C1429" s="3" t="s">
        <v>12986</v>
      </c>
      <c r="D1429" s="3">
        <v>782</v>
      </c>
      <c r="E1429" s="9">
        <v>1993</v>
      </c>
      <c r="F1429" s="7" t="s">
        <v>5242</v>
      </c>
      <c r="G1429" s="7" t="s">
        <v>5401</v>
      </c>
      <c r="H1429" s="8" t="s">
        <v>17287</v>
      </c>
      <c r="I1429" s="8" t="s">
        <v>17380</v>
      </c>
      <c r="J1429" s="19">
        <v>6</v>
      </c>
      <c r="K1429" s="19" t="s">
        <v>7738</v>
      </c>
      <c r="L1429" s="11"/>
      <c r="M1429" s="11"/>
      <c r="N1429" s="24"/>
      <c r="P1429" s="32"/>
      <c r="T1429" s="19"/>
      <c r="U1429" s="3"/>
      <c r="X1429" t="str">
        <f t="shared" si="91"/>
        <v/>
      </c>
      <c r="Z1429" t="str">
        <f t="shared" si="92"/>
        <v/>
      </c>
      <c r="AB1429" s="9"/>
      <c r="AC1429" t="s">
        <v>17287</v>
      </c>
      <c r="AD1429">
        <f t="shared" si="90"/>
        <v>0</v>
      </c>
      <c r="AF1429" s="3"/>
      <c r="AH1429" s="9"/>
    </row>
    <row r="1430" spans="1:34" ht="10.95" customHeight="1" outlineLevel="1" x14ac:dyDescent="0.25">
      <c r="A1430" t="s">
        <v>13029</v>
      </c>
      <c r="C1430" s="3" t="s">
        <v>12986</v>
      </c>
      <c r="D1430" s="3">
        <v>848</v>
      </c>
      <c r="E1430" s="9">
        <v>1996</v>
      </c>
      <c r="F1430" s="7" t="s">
        <v>1643</v>
      </c>
      <c r="G1430" s="7" t="s">
        <v>5401</v>
      </c>
      <c r="H1430" s="8" t="s">
        <v>11716</v>
      </c>
      <c r="I1430" s="8" t="s">
        <v>10630</v>
      </c>
      <c r="J1430" s="19">
        <v>5</v>
      </c>
      <c r="K1430" s="19" t="s">
        <v>7738</v>
      </c>
      <c r="L1430" s="11"/>
      <c r="M1430" s="11"/>
      <c r="N1430" s="24"/>
      <c r="P1430" s="32"/>
      <c r="T1430" s="19"/>
      <c r="U1430" s="3"/>
      <c r="X1430" t="str">
        <f t="shared" si="91"/>
        <v/>
      </c>
      <c r="Z1430" t="str">
        <f t="shared" si="92"/>
        <v/>
      </c>
      <c r="AB1430" s="9"/>
      <c r="AC1430" t="s">
        <v>11716</v>
      </c>
      <c r="AD1430">
        <f t="shared" si="90"/>
        <v>0</v>
      </c>
      <c r="AF1430" s="3"/>
      <c r="AH1430" s="9"/>
    </row>
    <row r="1431" spans="1:34" ht="10.95" customHeight="1" outlineLevel="1" x14ac:dyDescent="0.25">
      <c r="A1431" t="s">
        <v>13029</v>
      </c>
      <c r="C1431" s="3" t="s">
        <v>12986</v>
      </c>
      <c r="D1431" s="3">
        <v>849</v>
      </c>
      <c r="E1431" s="9">
        <v>1996</v>
      </c>
      <c r="F1431" s="7" t="s">
        <v>5299</v>
      </c>
      <c r="G1431" s="7" t="s">
        <v>5401</v>
      </c>
      <c r="H1431" s="8" t="s">
        <v>17292</v>
      </c>
      <c r="I1431" s="8" t="s">
        <v>10630</v>
      </c>
      <c r="J1431" s="19">
        <v>6</v>
      </c>
      <c r="K1431" s="19" t="s">
        <v>7738</v>
      </c>
      <c r="L1431" s="11"/>
      <c r="M1431" s="11"/>
      <c r="N1431" s="24"/>
      <c r="P1431" s="32"/>
      <c r="T1431" s="19"/>
      <c r="U1431" s="3"/>
      <c r="X1431" t="str">
        <f t="shared" si="91"/>
        <v/>
      </c>
      <c r="Z1431" t="str">
        <f t="shared" si="92"/>
        <v/>
      </c>
      <c r="AB1431" s="9"/>
      <c r="AC1431" t="s">
        <v>17292</v>
      </c>
      <c r="AD1431">
        <f t="shared" si="90"/>
        <v>0</v>
      </c>
      <c r="AF1431" s="3"/>
      <c r="AH1431" s="9"/>
    </row>
    <row r="1432" spans="1:34" ht="10.95" customHeight="1" outlineLevel="1" x14ac:dyDescent="0.25">
      <c r="A1432" t="s">
        <v>13029</v>
      </c>
      <c r="C1432" s="3" t="s">
        <v>12986</v>
      </c>
      <c r="D1432" s="3">
        <v>851</v>
      </c>
      <c r="E1432" s="9">
        <v>1996</v>
      </c>
      <c r="F1432" s="7" t="s">
        <v>5141</v>
      </c>
      <c r="G1432" s="7" t="s">
        <v>5401</v>
      </c>
      <c r="H1432" s="8" t="s">
        <v>17377</v>
      </c>
      <c r="I1432" s="8" t="s">
        <v>11903</v>
      </c>
      <c r="J1432" s="19">
        <v>5</v>
      </c>
      <c r="K1432" s="19" t="s">
        <v>7738</v>
      </c>
      <c r="L1432" s="11"/>
      <c r="M1432" s="11"/>
      <c r="N1432" s="24"/>
      <c r="P1432" s="32"/>
      <c r="T1432" s="19"/>
      <c r="U1432" s="3"/>
      <c r="X1432" t="str">
        <f t="shared" si="91"/>
        <v/>
      </c>
      <c r="Z1432" t="str">
        <f t="shared" si="92"/>
        <v/>
      </c>
      <c r="AB1432" s="9"/>
      <c r="AC1432" t="s">
        <v>17377</v>
      </c>
      <c r="AD1432">
        <f t="shared" si="90"/>
        <v>0</v>
      </c>
      <c r="AF1432" s="3"/>
      <c r="AH1432" s="9"/>
    </row>
    <row r="1433" spans="1:34" ht="10.95" customHeight="1" outlineLevel="1" x14ac:dyDescent="0.25">
      <c r="A1433" t="s">
        <v>13029</v>
      </c>
      <c r="C1433" s="3" t="s">
        <v>12986</v>
      </c>
      <c r="D1433" s="3">
        <v>852</v>
      </c>
      <c r="E1433" s="9">
        <v>1996</v>
      </c>
      <c r="F1433" s="7" t="s">
        <v>5282</v>
      </c>
      <c r="G1433" s="7" t="s">
        <v>5401</v>
      </c>
      <c r="H1433" s="8" t="s">
        <v>17377</v>
      </c>
      <c r="I1433" s="8" t="s">
        <v>11903</v>
      </c>
      <c r="J1433" s="19">
        <v>5</v>
      </c>
      <c r="K1433" s="19" t="s">
        <v>7738</v>
      </c>
      <c r="L1433" s="11"/>
      <c r="M1433" s="11"/>
      <c r="N1433" s="24"/>
      <c r="P1433" s="32"/>
      <c r="T1433" s="19"/>
      <c r="U1433" s="3"/>
      <c r="X1433" t="str">
        <f t="shared" si="91"/>
        <v/>
      </c>
      <c r="Z1433" t="str">
        <f t="shared" si="92"/>
        <v/>
      </c>
      <c r="AB1433" s="9"/>
      <c r="AC1433" t="s">
        <v>17377</v>
      </c>
      <c r="AD1433">
        <f t="shared" si="90"/>
        <v>0</v>
      </c>
      <c r="AF1433" s="3"/>
      <c r="AH1433" s="9"/>
    </row>
    <row r="1434" spans="1:34" ht="10.95" customHeight="1" outlineLevel="1" x14ac:dyDescent="0.25">
      <c r="A1434" t="s">
        <v>13029</v>
      </c>
      <c r="C1434" s="3" t="s">
        <v>12986</v>
      </c>
      <c r="D1434" s="3">
        <v>853</v>
      </c>
      <c r="E1434" s="9">
        <v>1996</v>
      </c>
      <c r="F1434" s="7" t="s">
        <v>5243</v>
      </c>
      <c r="G1434" s="7" t="s">
        <v>5401</v>
      </c>
      <c r="H1434" s="8" t="s">
        <v>17377</v>
      </c>
      <c r="I1434" s="8" t="s">
        <v>11903</v>
      </c>
      <c r="J1434" s="19">
        <v>5</v>
      </c>
      <c r="K1434" s="19" t="s">
        <v>7738</v>
      </c>
      <c r="L1434" s="11"/>
      <c r="M1434" s="11"/>
      <c r="N1434" s="24"/>
      <c r="P1434" s="32"/>
      <c r="T1434" s="19"/>
      <c r="U1434" s="3"/>
      <c r="X1434" t="str">
        <f t="shared" si="91"/>
        <v/>
      </c>
      <c r="Z1434" t="str">
        <f t="shared" si="92"/>
        <v/>
      </c>
      <c r="AB1434" s="9"/>
      <c r="AC1434" t="s">
        <v>17377</v>
      </c>
      <c r="AD1434">
        <f t="shared" si="90"/>
        <v>0</v>
      </c>
      <c r="AF1434" s="3"/>
      <c r="AH1434" s="9"/>
    </row>
    <row r="1435" spans="1:34" ht="10.95" customHeight="1" outlineLevel="1" x14ac:dyDescent="0.25">
      <c r="A1435" t="s">
        <v>13029</v>
      </c>
      <c r="C1435" s="3" t="s">
        <v>12986</v>
      </c>
      <c r="D1435" s="3">
        <v>854</v>
      </c>
      <c r="E1435" s="9">
        <v>1996</v>
      </c>
      <c r="F1435" s="38">
        <v>1.5</v>
      </c>
      <c r="G1435" s="7" t="s">
        <v>5401</v>
      </c>
      <c r="H1435" s="8" t="s">
        <v>17377</v>
      </c>
      <c r="I1435" s="8" t="s">
        <v>11903</v>
      </c>
      <c r="J1435" s="19">
        <v>6</v>
      </c>
      <c r="K1435" s="19" t="s">
        <v>7738</v>
      </c>
      <c r="L1435" s="11"/>
      <c r="M1435" s="11"/>
      <c r="N1435" s="24"/>
      <c r="P1435" s="32"/>
      <c r="T1435" s="19"/>
      <c r="U1435" s="3"/>
      <c r="X1435" t="str">
        <f t="shared" si="91"/>
        <v/>
      </c>
      <c r="Z1435" t="str">
        <f t="shared" si="92"/>
        <v/>
      </c>
      <c r="AB1435" s="9"/>
      <c r="AC1435" t="s">
        <v>17377</v>
      </c>
      <c r="AD1435">
        <f t="shared" si="90"/>
        <v>0</v>
      </c>
      <c r="AF1435" s="3"/>
      <c r="AH1435" s="9"/>
    </row>
    <row r="1436" spans="1:34" ht="10.95" customHeight="1" outlineLevel="1" x14ac:dyDescent="0.25">
      <c r="A1436" t="s">
        <v>13029</v>
      </c>
      <c r="C1436" s="3" t="s">
        <v>12986</v>
      </c>
      <c r="D1436" s="3">
        <v>918</v>
      </c>
      <c r="E1436" s="9">
        <v>1997</v>
      </c>
      <c r="F1436" s="7" t="s">
        <v>14701</v>
      </c>
      <c r="G1436" s="7" t="s">
        <v>5401</v>
      </c>
      <c r="H1436" s="8" t="s">
        <v>17331</v>
      </c>
      <c r="I1436" s="8" t="s">
        <v>17381</v>
      </c>
      <c r="J1436" s="19">
        <v>5</v>
      </c>
      <c r="K1436" s="19" t="s">
        <v>7738</v>
      </c>
      <c r="L1436" s="11"/>
      <c r="M1436" s="11"/>
      <c r="N1436" s="24"/>
      <c r="P1436" s="32"/>
      <c r="T1436" s="19"/>
      <c r="U1436" s="3"/>
      <c r="X1436" t="str">
        <f t="shared" si="91"/>
        <v/>
      </c>
      <c r="Z1436">
        <f t="shared" si="92"/>
        <v>1</v>
      </c>
      <c r="AB1436" s="9"/>
      <c r="AC1436" t="s">
        <v>17331</v>
      </c>
      <c r="AD1436">
        <f t="shared" si="90"/>
        <v>0</v>
      </c>
      <c r="AF1436" s="3"/>
      <c r="AH1436" s="9"/>
    </row>
    <row r="1437" spans="1:34" ht="10.95" customHeight="1" outlineLevel="1" x14ac:dyDescent="0.25">
      <c r="A1437" t="s">
        <v>13029</v>
      </c>
      <c r="C1437" s="3" t="s">
        <v>12986</v>
      </c>
      <c r="D1437" s="3">
        <v>939</v>
      </c>
      <c r="E1437" s="9">
        <v>1998</v>
      </c>
      <c r="F1437" s="7" t="s">
        <v>1938</v>
      </c>
      <c r="G1437" s="7" t="s">
        <v>5401</v>
      </c>
      <c r="H1437" s="8" t="s">
        <v>11716</v>
      </c>
      <c r="I1437" s="8" t="s">
        <v>10630</v>
      </c>
      <c r="J1437" s="19">
        <v>5</v>
      </c>
      <c r="K1437" s="19" t="s">
        <v>7738</v>
      </c>
      <c r="L1437" s="11"/>
      <c r="M1437" s="11"/>
      <c r="N1437" s="24"/>
      <c r="P1437" s="32"/>
      <c r="T1437" s="19"/>
      <c r="U1437" s="3"/>
      <c r="X1437" t="str">
        <f t="shared" si="91"/>
        <v/>
      </c>
      <c r="Z1437" t="str">
        <f t="shared" si="92"/>
        <v/>
      </c>
      <c r="AB1437" s="9"/>
      <c r="AC1437" t="s">
        <v>11716</v>
      </c>
      <c r="AD1437">
        <f t="shared" si="90"/>
        <v>0</v>
      </c>
      <c r="AF1437" s="3"/>
      <c r="AH1437" s="9"/>
    </row>
    <row r="1438" spans="1:34" ht="10.95" customHeight="1" outlineLevel="1" x14ac:dyDescent="0.25">
      <c r="A1438" t="s">
        <v>13029</v>
      </c>
      <c r="C1438" s="3" t="s">
        <v>12986</v>
      </c>
      <c r="D1438" s="3">
        <v>940</v>
      </c>
      <c r="E1438" s="9">
        <v>1998</v>
      </c>
      <c r="F1438" s="7" t="s">
        <v>5282</v>
      </c>
      <c r="G1438" s="7" t="s">
        <v>5401</v>
      </c>
      <c r="H1438" s="8" t="s">
        <v>11716</v>
      </c>
      <c r="I1438" s="8" t="s">
        <v>10630</v>
      </c>
      <c r="J1438" s="19">
        <v>5</v>
      </c>
      <c r="K1438" s="19" t="s">
        <v>7738</v>
      </c>
      <c r="L1438" s="11"/>
      <c r="M1438" s="11"/>
      <c r="N1438" s="24"/>
      <c r="P1438" s="32"/>
      <c r="T1438" s="19"/>
      <c r="U1438" s="3"/>
      <c r="X1438" t="str">
        <f t="shared" si="91"/>
        <v/>
      </c>
      <c r="Z1438" t="str">
        <f t="shared" si="92"/>
        <v/>
      </c>
      <c r="AB1438" s="9"/>
      <c r="AC1438" t="s">
        <v>11716</v>
      </c>
      <c r="AD1438">
        <f t="shared" si="90"/>
        <v>0</v>
      </c>
      <c r="AF1438" s="3"/>
      <c r="AH1438" s="9"/>
    </row>
    <row r="1439" spans="1:34" ht="10.95" customHeight="1" outlineLevel="1" x14ac:dyDescent="0.25">
      <c r="A1439" t="s">
        <v>13029</v>
      </c>
      <c r="C1439" s="3" t="s">
        <v>12986</v>
      </c>
      <c r="D1439" s="3">
        <v>941</v>
      </c>
      <c r="E1439" s="9">
        <v>1998</v>
      </c>
      <c r="F1439" s="7" t="s">
        <v>2624</v>
      </c>
      <c r="G1439" s="7" t="s">
        <v>5401</v>
      </c>
      <c r="H1439" s="8" t="s">
        <v>11716</v>
      </c>
      <c r="I1439" s="8" t="s">
        <v>10630</v>
      </c>
      <c r="J1439" s="19">
        <v>5</v>
      </c>
      <c r="K1439" s="19" t="s">
        <v>7738</v>
      </c>
      <c r="L1439" s="11"/>
      <c r="M1439" s="11"/>
      <c r="N1439" s="24"/>
      <c r="P1439" s="32"/>
      <c r="T1439" s="19"/>
      <c r="U1439" s="3"/>
      <c r="X1439" t="str">
        <f t="shared" si="91"/>
        <v/>
      </c>
      <c r="Z1439" t="str">
        <f t="shared" si="92"/>
        <v/>
      </c>
      <c r="AB1439" s="9"/>
      <c r="AC1439" t="s">
        <v>11716</v>
      </c>
      <c r="AD1439">
        <f t="shared" si="90"/>
        <v>0</v>
      </c>
      <c r="AF1439" s="3"/>
      <c r="AH1439" s="9"/>
    </row>
    <row r="1440" spans="1:34" ht="10.95" customHeight="1" outlineLevel="1" x14ac:dyDescent="0.25">
      <c r="A1440" t="s">
        <v>13029</v>
      </c>
      <c r="C1440" s="3" t="s">
        <v>12986</v>
      </c>
      <c r="D1440" s="3">
        <v>942</v>
      </c>
      <c r="E1440" s="9">
        <v>1998</v>
      </c>
      <c r="F1440" s="38">
        <v>1.45</v>
      </c>
      <c r="G1440" s="7" t="s">
        <v>5401</v>
      </c>
      <c r="H1440" s="8" t="s">
        <v>11716</v>
      </c>
      <c r="I1440" s="8" t="s">
        <v>10630</v>
      </c>
      <c r="J1440" s="19">
        <v>3</v>
      </c>
      <c r="K1440" s="19" t="s">
        <v>7738</v>
      </c>
      <c r="L1440" s="11"/>
      <c r="M1440" s="11"/>
      <c r="N1440" s="24"/>
      <c r="P1440" s="32"/>
      <c r="T1440" s="19"/>
      <c r="U1440" s="3"/>
      <c r="X1440" t="str">
        <f t="shared" si="91"/>
        <v/>
      </c>
      <c r="Z1440" t="str">
        <f t="shared" si="92"/>
        <v/>
      </c>
      <c r="AB1440" s="9"/>
      <c r="AC1440" t="s">
        <v>11716</v>
      </c>
      <c r="AD1440">
        <f t="shared" si="90"/>
        <v>0</v>
      </c>
      <c r="AF1440" s="3"/>
      <c r="AH1440" s="9"/>
    </row>
    <row r="1441" spans="1:48" ht="10.95" customHeight="1" outlineLevel="1" x14ac:dyDescent="0.25">
      <c r="A1441" t="s">
        <v>13029</v>
      </c>
      <c r="C1441" s="3" t="s">
        <v>12986</v>
      </c>
      <c r="D1441" s="3">
        <v>948</v>
      </c>
      <c r="E1441" s="9">
        <v>1998</v>
      </c>
      <c r="F1441" s="7" t="s">
        <v>3424</v>
      </c>
      <c r="G1441" s="7" t="s">
        <v>5401</v>
      </c>
      <c r="H1441" s="8" t="s">
        <v>17292</v>
      </c>
      <c r="I1441" s="8" t="s">
        <v>17382</v>
      </c>
      <c r="J1441" s="19">
        <v>6</v>
      </c>
      <c r="K1441" s="19" t="s">
        <v>7738</v>
      </c>
      <c r="L1441" s="11"/>
      <c r="M1441" s="11"/>
      <c r="N1441" s="24"/>
      <c r="P1441" s="32"/>
      <c r="T1441" s="19"/>
      <c r="U1441" s="3"/>
      <c r="X1441" t="str">
        <f t="shared" si="91"/>
        <v/>
      </c>
      <c r="Z1441" t="str">
        <f t="shared" si="92"/>
        <v/>
      </c>
      <c r="AB1441" s="9"/>
      <c r="AC1441" t="s">
        <v>17292</v>
      </c>
      <c r="AD1441">
        <f t="shared" ref="AD1441:AD1452" si="93">COUNTIF(H1441,"*Fuji*")</f>
        <v>0</v>
      </c>
      <c r="AF1441" s="3"/>
      <c r="AH1441" s="9"/>
    </row>
    <row r="1442" spans="1:48" ht="10.95" customHeight="1" outlineLevel="1" x14ac:dyDescent="0.25">
      <c r="A1442" t="s">
        <v>13029</v>
      </c>
      <c r="C1442" s="3" t="s">
        <v>12986</v>
      </c>
      <c r="D1442" s="3" t="s">
        <v>17384</v>
      </c>
      <c r="E1442" s="9">
        <v>2001</v>
      </c>
      <c r="F1442" s="7" t="s">
        <v>17361</v>
      </c>
      <c r="G1442" s="7" t="s">
        <v>5401</v>
      </c>
      <c r="H1442" s="8" t="s">
        <v>17385</v>
      </c>
      <c r="I1442" s="8" t="s">
        <v>17383</v>
      </c>
      <c r="J1442" s="19">
        <v>3</v>
      </c>
      <c r="K1442" s="19" t="s">
        <v>7738</v>
      </c>
      <c r="L1442" s="11"/>
      <c r="M1442" s="11"/>
      <c r="N1442" s="24"/>
      <c r="P1442" s="32"/>
      <c r="T1442" s="19"/>
      <c r="U1442" s="3"/>
      <c r="X1442" t="str">
        <f t="shared" si="91"/>
        <v/>
      </c>
      <c r="Z1442">
        <f t="shared" si="92"/>
        <v>1</v>
      </c>
      <c r="AA1442">
        <v>1</v>
      </c>
      <c r="AB1442" s="9"/>
      <c r="AC1442" t="s">
        <v>17385</v>
      </c>
      <c r="AD1442">
        <f t="shared" si="93"/>
        <v>0</v>
      </c>
      <c r="AF1442" s="3"/>
      <c r="AH1442" s="9"/>
    </row>
    <row r="1443" spans="1:48" ht="10.95" customHeight="1" outlineLevel="1" x14ac:dyDescent="0.25">
      <c r="A1443" t="s">
        <v>13029</v>
      </c>
      <c r="C1443" s="3" t="s">
        <v>12986</v>
      </c>
      <c r="D1443" s="3">
        <v>1024</v>
      </c>
      <c r="E1443" s="9">
        <v>2001</v>
      </c>
      <c r="F1443" s="38">
        <v>1</v>
      </c>
      <c r="G1443" s="7" t="s">
        <v>5401</v>
      </c>
      <c r="H1443" s="8" t="s">
        <v>17331</v>
      </c>
      <c r="I1443" s="8" t="s">
        <v>12311</v>
      </c>
      <c r="J1443" s="19">
        <v>3</v>
      </c>
      <c r="K1443" s="19" t="s">
        <v>7738</v>
      </c>
      <c r="L1443" s="11"/>
      <c r="M1443" s="11"/>
      <c r="N1443" s="24"/>
      <c r="P1443" s="32"/>
      <c r="T1443" s="19"/>
      <c r="U1443" s="3"/>
      <c r="X1443" t="str">
        <f t="shared" si="91"/>
        <v/>
      </c>
      <c r="Z1443" t="str">
        <f t="shared" si="92"/>
        <v/>
      </c>
      <c r="AB1443" s="9"/>
      <c r="AC1443" t="s">
        <v>17331</v>
      </c>
      <c r="AD1443">
        <f t="shared" si="93"/>
        <v>0</v>
      </c>
      <c r="AF1443" s="3"/>
      <c r="AH1443" s="9"/>
    </row>
    <row r="1444" spans="1:48" ht="10.95" customHeight="1" outlineLevel="1" x14ac:dyDescent="0.25">
      <c r="A1444" t="s">
        <v>13029</v>
      </c>
      <c r="C1444" s="3" t="s">
        <v>12986</v>
      </c>
      <c r="D1444" s="3">
        <v>1057</v>
      </c>
      <c r="E1444" s="9">
        <v>2002</v>
      </c>
      <c r="F1444" s="38">
        <v>3</v>
      </c>
      <c r="G1444" s="7" t="s">
        <v>5401</v>
      </c>
      <c r="H1444" s="8" t="s">
        <v>17331</v>
      </c>
      <c r="I1444" s="8" t="s">
        <v>12311</v>
      </c>
      <c r="J1444" s="19">
        <v>3</v>
      </c>
      <c r="K1444" s="19" t="s">
        <v>7738</v>
      </c>
      <c r="L1444" s="11"/>
      <c r="M1444" s="11"/>
      <c r="N1444" s="24"/>
      <c r="P1444" s="32"/>
      <c r="T1444" s="19"/>
      <c r="U1444" s="3"/>
      <c r="X1444" t="str">
        <f t="shared" si="91"/>
        <v/>
      </c>
      <c r="Z1444" t="str">
        <f t="shared" si="92"/>
        <v/>
      </c>
      <c r="AB1444" s="9"/>
      <c r="AC1444" t="s">
        <v>17331</v>
      </c>
      <c r="AD1444">
        <f t="shared" si="93"/>
        <v>0</v>
      </c>
      <c r="AF1444" s="3"/>
      <c r="AH1444" s="9"/>
    </row>
    <row r="1445" spans="1:48" ht="10.95" customHeight="1" outlineLevel="1" x14ac:dyDescent="0.25">
      <c r="A1445" t="s">
        <v>13029</v>
      </c>
      <c r="C1445" s="3" t="s">
        <v>12986</v>
      </c>
      <c r="D1445" s="3">
        <v>1058</v>
      </c>
      <c r="E1445" s="9">
        <v>2002</v>
      </c>
      <c r="F1445" s="7" t="s">
        <v>5142</v>
      </c>
      <c r="G1445" s="7" t="s">
        <v>5401</v>
      </c>
      <c r="H1445" s="8" t="s">
        <v>11716</v>
      </c>
      <c r="I1445" s="8" t="s">
        <v>10630</v>
      </c>
      <c r="J1445" s="19">
        <v>5</v>
      </c>
      <c r="K1445" s="19" t="s">
        <v>7738</v>
      </c>
      <c r="L1445" s="11"/>
      <c r="M1445" s="11"/>
      <c r="N1445" s="24"/>
      <c r="P1445" s="32"/>
      <c r="T1445" s="19"/>
      <c r="U1445" s="3"/>
      <c r="X1445" t="str">
        <f t="shared" si="91"/>
        <v/>
      </c>
      <c r="Z1445" t="str">
        <f t="shared" si="92"/>
        <v/>
      </c>
      <c r="AB1445" s="9"/>
      <c r="AC1445" t="s">
        <v>11716</v>
      </c>
      <c r="AD1445">
        <f t="shared" si="93"/>
        <v>0</v>
      </c>
      <c r="AF1445" s="3"/>
      <c r="AH1445" s="9"/>
    </row>
    <row r="1446" spans="1:48" ht="10.95" customHeight="1" outlineLevel="1" x14ac:dyDescent="0.25">
      <c r="A1446" t="s">
        <v>13029</v>
      </c>
      <c r="C1446" s="3" t="s">
        <v>12986</v>
      </c>
      <c r="D1446" s="3">
        <v>1059</v>
      </c>
      <c r="E1446" s="9">
        <v>2002</v>
      </c>
      <c r="F1446" s="7" t="s">
        <v>2351</v>
      </c>
      <c r="G1446" s="7" t="s">
        <v>5401</v>
      </c>
      <c r="H1446" s="8" t="s">
        <v>11716</v>
      </c>
      <c r="I1446" s="8" t="s">
        <v>10630</v>
      </c>
      <c r="J1446" s="19">
        <v>5</v>
      </c>
      <c r="K1446" s="19" t="s">
        <v>7738</v>
      </c>
      <c r="L1446" s="11"/>
      <c r="M1446" s="11"/>
      <c r="N1446" s="24"/>
      <c r="P1446" s="32"/>
      <c r="T1446" s="19"/>
      <c r="U1446" s="3"/>
      <c r="X1446" t="str">
        <f t="shared" si="91"/>
        <v/>
      </c>
      <c r="Z1446" t="str">
        <f t="shared" si="92"/>
        <v/>
      </c>
      <c r="AB1446" s="9"/>
      <c r="AC1446" t="s">
        <v>11716</v>
      </c>
      <c r="AD1446">
        <f t="shared" si="93"/>
        <v>0</v>
      </c>
      <c r="AF1446" s="3"/>
      <c r="AH1446" s="9"/>
    </row>
    <row r="1447" spans="1:48" ht="10.95" customHeight="1" outlineLevel="1" x14ac:dyDescent="0.25">
      <c r="A1447" t="s">
        <v>13029</v>
      </c>
      <c r="C1447" s="3" t="s">
        <v>12986</v>
      </c>
      <c r="D1447" s="3">
        <v>1060</v>
      </c>
      <c r="E1447" s="9">
        <v>2002</v>
      </c>
      <c r="F1447" s="7" t="s">
        <v>1349</v>
      </c>
      <c r="G1447" s="7" t="s">
        <v>5401</v>
      </c>
      <c r="H1447" s="8" t="s">
        <v>11716</v>
      </c>
      <c r="I1447" s="8" t="s">
        <v>10630</v>
      </c>
      <c r="J1447" s="19">
        <v>5</v>
      </c>
      <c r="K1447" s="19" t="s">
        <v>7738</v>
      </c>
      <c r="L1447" s="11"/>
      <c r="M1447" s="11"/>
      <c r="N1447" s="24"/>
      <c r="P1447" s="32"/>
      <c r="T1447" s="19"/>
      <c r="U1447" s="3"/>
      <c r="X1447" t="str">
        <f t="shared" si="91"/>
        <v/>
      </c>
      <c r="Z1447" t="str">
        <f t="shared" si="92"/>
        <v/>
      </c>
      <c r="AB1447" s="9"/>
      <c r="AC1447" t="s">
        <v>11716</v>
      </c>
      <c r="AD1447">
        <f t="shared" si="93"/>
        <v>0</v>
      </c>
      <c r="AF1447" s="3"/>
      <c r="AH1447" s="9"/>
    </row>
    <row r="1448" spans="1:48" ht="10.95" customHeight="1" outlineLevel="1" x14ac:dyDescent="0.25">
      <c r="A1448" t="s">
        <v>13029</v>
      </c>
      <c r="C1448" s="3" t="s">
        <v>12986</v>
      </c>
      <c r="D1448" s="3">
        <v>1061</v>
      </c>
      <c r="E1448" s="9">
        <v>2002</v>
      </c>
      <c r="F1448" s="7" t="s">
        <v>3776</v>
      </c>
      <c r="G1448" s="7" t="s">
        <v>5401</v>
      </c>
      <c r="H1448" s="8" t="s">
        <v>11716</v>
      </c>
      <c r="I1448" s="8" t="s">
        <v>10630</v>
      </c>
      <c r="J1448" s="19">
        <v>5</v>
      </c>
      <c r="K1448" s="19" t="s">
        <v>7738</v>
      </c>
      <c r="L1448" s="11"/>
      <c r="M1448" s="11"/>
      <c r="N1448" s="24"/>
      <c r="P1448" s="32"/>
      <c r="T1448" s="19"/>
      <c r="U1448" s="3"/>
      <c r="X1448" t="str">
        <f t="shared" si="91"/>
        <v/>
      </c>
      <c r="Z1448" t="str">
        <f t="shared" si="92"/>
        <v/>
      </c>
      <c r="AB1448" s="9"/>
      <c r="AC1448" t="s">
        <v>11716</v>
      </c>
      <c r="AD1448">
        <f t="shared" si="93"/>
        <v>0</v>
      </c>
      <c r="AF1448" s="3"/>
      <c r="AH1448" s="9"/>
    </row>
    <row r="1449" spans="1:48" ht="10.95" customHeight="1" outlineLevel="1" x14ac:dyDescent="0.25">
      <c r="A1449" t="s">
        <v>13029</v>
      </c>
      <c r="C1449" s="3" t="s">
        <v>12986</v>
      </c>
      <c r="D1449" s="3">
        <v>1062</v>
      </c>
      <c r="E1449" s="9">
        <v>2002</v>
      </c>
      <c r="F1449" s="38">
        <v>1</v>
      </c>
      <c r="G1449" s="7" t="s">
        <v>5401</v>
      </c>
      <c r="H1449" s="8" t="s">
        <v>11716</v>
      </c>
      <c r="I1449" s="8" t="s">
        <v>10630</v>
      </c>
      <c r="J1449" s="19">
        <v>5</v>
      </c>
      <c r="K1449" s="19" t="s">
        <v>7738</v>
      </c>
      <c r="L1449" s="11"/>
      <c r="M1449" s="11"/>
      <c r="N1449" s="24"/>
      <c r="P1449" s="32"/>
      <c r="T1449" s="19"/>
      <c r="U1449" s="3"/>
      <c r="X1449" t="str">
        <f t="shared" si="91"/>
        <v/>
      </c>
      <c r="Z1449" t="str">
        <f t="shared" si="92"/>
        <v/>
      </c>
      <c r="AB1449" s="9"/>
      <c r="AC1449" t="s">
        <v>11716</v>
      </c>
      <c r="AD1449">
        <f t="shared" si="93"/>
        <v>0</v>
      </c>
      <c r="AF1449" s="3"/>
      <c r="AH1449" s="9"/>
    </row>
    <row r="1450" spans="1:48" ht="10.95" customHeight="1" outlineLevel="1" x14ac:dyDescent="0.25">
      <c r="A1450" t="s">
        <v>13029</v>
      </c>
      <c r="C1450" s="3" t="s">
        <v>12986</v>
      </c>
      <c r="D1450" s="3">
        <v>1063</v>
      </c>
      <c r="E1450" s="9">
        <v>2002</v>
      </c>
      <c r="F1450" s="38">
        <v>2</v>
      </c>
      <c r="G1450" s="7" t="s">
        <v>5401</v>
      </c>
      <c r="H1450" s="8" t="s">
        <v>11716</v>
      </c>
      <c r="I1450" s="8" t="s">
        <v>10630</v>
      </c>
      <c r="J1450" s="19">
        <v>5</v>
      </c>
      <c r="K1450" s="19" t="s">
        <v>7738</v>
      </c>
      <c r="L1450" s="11"/>
      <c r="M1450" s="11"/>
      <c r="N1450" s="24"/>
      <c r="P1450" s="32"/>
      <c r="T1450" s="19"/>
      <c r="U1450" s="3"/>
      <c r="X1450" t="str">
        <f t="shared" si="91"/>
        <v/>
      </c>
      <c r="Z1450" t="str">
        <f t="shared" si="92"/>
        <v/>
      </c>
      <c r="AB1450" s="9"/>
      <c r="AC1450" t="s">
        <v>11716</v>
      </c>
      <c r="AD1450">
        <f t="shared" si="93"/>
        <v>0</v>
      </c>
      <c r="AF1450" s="3"/>
      <c r="AH1450" s="9"/>
    </row>
    <row r="1451" spans="1:48" ht="10.95" customHeight="1" outlineLevel="1" x14ac:dyDescent="0.25">
      <c r="A1451" t="s">
        <v>13029</v>
      </c>
      <c r="C1451" s="3" t="s">
        <v>12986</v>
      </c>
      <c r="D1451" s="3">
        <v>1090</v>
      </c>
      <c r="E1451" s="9">
        <v>2003</v>
      </c>
      <c r="F1451" s="7" t="s">
        <v>5242</v>
      </c>
      <c r="G1451" s="7" t="s">
        <v>5401</v>
      </c>
      <c r="H1451" s="8" t="s">
        <v>10659</v>
      </c>
      <c r="I1451" s="8" t="s">
        <v>17386</v>
      </c>
      <c r="J1451" s="19">
        <v>5</v>
      </c>
      <c r="K1451" s="19" t="s">
        <v>7738</v>
      </c>
      <c r="L1451" s="11"/>
      <c r="M1451" s="11"/>
      <c r="N1451" s="24"/>
      <c r="P1451" s="32"/>
      <c r="T1451" s="19"/>
      <c r="U1451" s="3"/>
      <c r="X1451" t="str">
        <f t="shared" si="91"/>
        <v/>
      </c>
      <c r="Z1451" t="str">
        <f t="shared" si="92"/>
        <v/>
      </c>
      <c r="AB1451" s="9"/>
      <c r="AC1451" t="s">
        <v>10659</v>
      </c>
      <c r="AD1451">
        <f t="shared" si="93"/>
        <v>0</v>
      </c>
      <c r="AF1451" s="3"/>
      <c r="AH1451" s="9"/>
    </row>
    <row r="1452" spans="1:48" ht="10.95" customHeight="1" outlineLevel="1" x14ac:dyDescent="0.25">
      <c r="A1452" t="s">
        <v>13029</v>
      </c>
      <c r="C1452" s="3" t="s">
        <v>12986</v>
      </c>
      <c r="D1452" s="3">
        <v>1141</v>
      </c>
      <c r="E1452" s="9">
        <v>2005</v>
      </c>
      <c r="F1452" s="7" t="s">
        <v>5143</v>
      </c>
      <c r="G1452" s="7" t="s">
        <v>5401</v>
      </c>
      <c r="H1452" s="8" t="s">
        <v>17331</v>
      </c>
      <c r="I1452" s="8" t="s">
        <v>17387</v>
      </c>
      <c r="J1452" s="19">
        <v>5</v>
      </c>
      <c r="K1452" s="19" t="s">
        <v>7738</v>
      </c>
      <c r="L1452" s="11"/>
      <c r="M1452" s="11"/>
      <c r="N1452" s="24"/>
      <c r="P1452" s="32"/>
      <c r="T1452" s="19"/>
      <c r="U1452" s="3"/>
      <c r="X1452" t="str">
        <f t="shared" si="91"/>
        <v/>
      </c>
      <c r="Z1452" t="str">
        <f t="shared" si="92"/>
        <v/>
      </c>
      <c r="AB1452" s="9"/>
      <c r="AC1452" t="s">
        <v>17331</v>
      </c>
      <c r="AD1452">
        <f t="shared" si="93"/>
        <v>0</v>
      </c>
      <c r="AF1452" s="3"/>
      <c r="AH1452" s="9"/>
    </row>
    <row r="1453" spans="1:48" ht="10.95" customHeight="1" x14ac:dyDescent="0.25">
      <c r="A1453" s="6" t="s">
        <v>11185</v>
      </c>
      <c r="B1453" t="s">
        <v>12671</v>
      </c>
      <c r="C1453" s="3" t="s">
        <v>12533</v>
      </c>
      <c r="E1453" s="9"/>
      <c r="F1453" s="7"/>
      <c r="G1453" s="7"/>
      <c r="H1453" s="8"/>
      <c r="I1453" s="8"/>
      <c r="J1453" s="19"/>
      <c r="K1453" s="19"/>
      <c r="L1453" s="11"/>
      <c r="M1453" s="11">
        <f>SUM(L1454:L1471)</f>
        <v>22.000000000000007</v>
      </c>
      <c r="N1453" s="24">
        <v>5576</v>
      </c>
      <c r="O1453">
        <f>COUNTIF(K1454:K1471,"*")</f>
        <v>18</v>
      </c>
      <c r="P1453" s="32">
        <f>O1453/N1453</f>
        <v>3.2281205164992827E-3</v>
      </c>
      <c r="Q1453">
        <f>COUNTIF(K1454:K1471,"Y")+COUNTIF(K1454:K1471,"S")</f>
        <v>18</v>
      </c>
      <c r="T1453" s="19" t="s">
        <v>7736</v>
      </c>
      <c r="U1453" s="3"/>
      <c r="V1453" t="s">
        <v>18571</v>
      </c>
      <c r="X1453" t="str">
        <f t="shared" si="91"/>
        <v/>
      </c>
      <c r="Z1453" t="str">
        <f t="shared" si="92"/>
        <v/>
      </c>
      <c r="AB1453" s="9"/>
      <c r="AE1453">
        <f>COUNTIF(AD1454:AD1471,"1")</f>
        <v>9</v>
      </c>
      <c r="AF1453" s="3"/>
      <c r="AH1453" s="9"/>
      <c r="AI1453">
        <f>COUNTIF($J1454:$J1471,"1")-COUNTIFS($J1454:$J1471,"1",$K1454:$K1471,"V")</f>
        <v>3</v>
      </c>
      <c r="AJ1453">
        <f>COUNTIFS($J1454:$J1471,"1",$K1454:$K1471,"Y")+COUNTIFS($J1454:$J1471,"1",$K1454:$K1471,"s")</f>
        <v>3</v>
      </c>
      <c r="AK1453">
        <f>COUNTIF($J1454:$J1471,"2")-COUNTIFS($J1454:$J1471,"2",$K1454:$K1471,"V")</f>
        <v>0</v>
      </c>
      <c r="AL1453">
        <f>COUNTIFS($J1454:$J1471,"2",$K1454:$K1471,"Y")+COUNTIFS($J1454:$J1471,"2",$K1454:$K1471,"s")</f>
        <v>0</v>
      </c>
      <c r="AM1453">
        <f>COUNTIF($J1454:$J1471,"3")-COUNTIFS($J1454:$J1471,"3",$K1454:$K1471,"V")</f>
        <v>8</v>
      </c>
      <c r="AN1453">
        <f>COUNTIFS($J1454:$J1471,"3",$K1454:$K1471,"Y")+COUNTIFS($J1454:$J1471,"3",$K1454:$K1471,"s")</f>
        <v>8</v>
      </c>
      <c r="AO1453">
        <f>COUNTIF($J1454:$J1471,"4")-COUNTIFS($J1454:$J1471,"4",$K1454:$K1471,"V")</f>
        <v>0</v>
      </c>
      <c r="AP1453">
        <f>COUNTIFS($J1454:$J1471,"4",$K1454:$K1471,"Y")+COUNTIFS($J1454:$J1471,"4",$K1454:$K1471,"s")</f>
        <v>0</v>
      </c>
      <c r="AQ1453">
        <f>COUNTIF($J1454:$J1471,"5")-COUNTIFS($J1454:$J1471,"5",$K1454:$K1471,"V")</f>
        <v>0</v>
      </c>
      <c r="AR1453">
        <f>COUNTIFS($J1454:$J1471,"5",$K1454:$K1471,"Y")+COUNTIFS($J1454:$J1471,"5",$K1454:$K1471,"s")</f>
        <v>0</v>
      </c>
      <c r="AS1453">
        <f>COUNTIF($J1454:$J1471,"6")-COUNTIFS($J1454:$J1471,"6",$K1454:$K1471,"V")</f>
        <v>0</v>
      </c>
      <c r="AT1453">
        <f>COUNTIFS($J1454:$J1471,"6",$K1454:$K1471,"Y")+COUNTIFS($J1454:$J1471,"6",$K1454:$K1471,"s")</f>
        <v>0</v>
      </c>
      <c r="AU1453">
        <f>COUNTIF($J1454:$J1471,"7")-COUNTIFS($J1454:$J1471,"7",$K1454:$K1471,"V")</f>
        <v>7</v>
      </c>
      <c r="AV1453">
        <f>COUNTIFS($J1454:$J1471,"7",$K1454:$K1471,"Y")+COUNTIFS($J1454:$J1471,"7",$K1454:$K1471,"s")</f>
        <v>7</v>
      </c>
    </row>
    <row r="1454" spans="1:48" ht="10.95" customHeight="1" outlineLevel="1" x14ac:dyDescent="0.25">
      <c r="A1454" t="s">
        <v>4777</v>
      </c>
      <c r="C1454" s="3" t="s">
        <v>12533</v>
      </c>
      <c r="D1454" s="3">
        <v>162</v>
      </c>
      <c r="E1454" s="9">
        <v>1921</v>
      </c>
      <c r="F1454" s="7" t="s">
        <v>20105</v>
      </c>
      <c r="G1454" s="7" t="s">
        <v>3834</v>
      </c>
      <c r="H1454" s="8" t="s">
        <v>20106</v>
      </c>
      <c r="I1454" s="8" t="s">
        <v>20107</v>
      </c>
      <c r="J1454" s="19">
        <v>3</v>
      </c>
      <c r="K1454" s="19" t="s">
        <v>7736</v>
      </c>
      <c r="L1454" s="11">
        <v>0.4</v>
      </c>
      <c r="M1454" s="11"/>
      <c r="N1454" s="24"/>
      <c r="P1454" s="32"/>
      <c r="T1454" s="19"/>
      <c r="U1454" s="3"/>
      <c r="X1454" t="str">
        <f t="shared" si="91"/>
        <v/>
      </c>
      <c r="Z1454" t="str">
        <f t="shared" si="92"/>
        <v/>
      </c>
      <c r="AB1454" s="9"/>
      <c r="AC1454" t="s">
        <v>20106</v>
      </c>
      <c r="AD1454">
        <f t="shared" ref="AD1454:AD1471" si="94">COUNTIF(H1454,"*Fuji*")</f>
        <v>0</v>
      </c>
      <c r="AF1454" s="3"/>
      <c r="AH1454" s="9"/>
    </row>
    <row r="1455" spans="1:48" ht="10.95" customHeight="1" outlineLevel="1" x14ac:dyDescent="0.25">
      <c r="A1455" t="s">
        <v>4777</v>
      </c>
      <c r="C1455" s="3" t="s">
        <v>12533</v>
      </c>
      <c r="D1455" s="3">
        <v>1481</v>
      </c>
      <c r="E1455" s="9">
        <v>1964</v>
      </c>
      <c r="F1455" s="10" t="s">
        <v>21530</v>
      </c>
      <c r="G1455" s="7" t="s">
        <v>3222</v>
      </c>
      <c r="H1455" s="8" t="s">
        <v>5402</v>
      </c>
      <c r="I1455" s="8" t="s">
        <v>8314</v>
      </c>
      <c r="J1455" s="19">
        <v>1</v>
      </c>
      <c r="K1455" s="19" t="s">
        <v>7736</v>
      </c>
      <c r="L1455" s="11">
        <v>4</v>
      </c>
      <c r="M1455" s="11"/>
      <c r="N1455" s="24"/>
      <c r="P1455" s="32"/>
      <c r="R1455">
        <v>1</v>
      </c>
      <c r="S1455">
        <v>1</v>
      </c>
      <c r="T1455" s="19"/>
      <c r="U1455" s="3" t="s">
        <v>467</v>
      </c>
      <c r="X1455" t="str">
        <f t="shared" si="91"/>
        <v/>
      </c>
      <c r="Z1455" t="str">
        <f t="shared" si="92"/>
        <v/>
      </c>
      <c r="AB1455" s="9"/>
      <c r="AC1455" t="s">
        <v>5402</v>
      </c>
      <c r="AD1455">
        <f t="shared" si="94"/>
        <v>1</v>
      </c>
      <c r="AF1455" s="3"/>
      <c r="AG1455" t="s">
        <v>4924</v>
      </c>
      <c r="AH1455" s="9" t="s">
        <v>4925</v>
      </c>
    </row>
    <row r="1456" spans="1:48" ht="10.95" customHeight="1" outlineLevel="1" x14ac:dyDescent="0.25">
      <c r="A1456" t="s">
        <v>4777</v>
      </c>
      <c r="C1456" s="3" t="s">
        <v>12533</v>
      </c>
      <c r="D1456" s="3">
        <v>1982</v>
      </c>
      <c r="E1456" s="9">
        <v>1970</v>
      </c>
      <c r="F1456" s="7" t="s">
        <v>11173</v>
      </c>
      <c r="G1456" s="7" t="s">
        <v>5401</v>
      </c>
      <c r="H1456" s="8" t="s">
        <v>5402</v>
      </c>
      <c r="I1456" s="8" t="s">
        <v>11174</v>
      </c>
      <c r="J1456" s="19">
        <v>3</v>
      </c>
      <c r="K1456" s="19" t="s">
        <v>7736</v>
      </c>
      <c r="L1456" s="11">
        <v>1.4</v>
      </c>
      <c r="M1456" s="11"/>
      <c r="N1456" s="24"/>
      <c r="P1456" s="32"/>
      <c r="T1456" s="19"/>
      <c r="U1456" s="3"/>
      <c r="X1456" t="str">
        <f t="shared" si="91"/>
        <v/>
      </c>
      <c r="Z1456" t="str">
        <f t="shared" si="92"/>
        <v/>
      </c>
      <c r="AB1456" s="9"/>
      <c r="AC1456" t="s">
        <v>5402</v>
      </c>
      <c r="AD1456">
        <f t="shared" si="94"/>
        <v>1</v>
      </c>
      <c r="AF1456" s="3"/>
      <c r="AH1456" s="9"/>
    </row>
    <row r="1457" spans="1:48" ht="10.95" customHeight="1" outlineLevel="1" x14ac:dyDescent="0.25">
      <c r="A1457" t="s">
        <v>4777</v>
      </c>
      <c r="C1457" s="3" t="s">
        <v>12533</v>
      </c>
      <c r="D1457" s="3">
        <v>2016</v>
      </c>
      <c r="E1457" s="9">
        <v>1970</v>
      </c>
      <c r="F1457" s="7" t="s">
        <v>4888</v>
      </c>
      <c r="G1457" s="7" t="s">
        <v>5401</v>
      </c>
      <c r="H1457" s="8" t="s">
        <v>5402</v>
      </c>
      <c r="I1457" s="8" t="s">
        <v>11174</v>
      </c>
      <c r="J1457" s="19">
        <v>3</v>
      </c>
      <c r="K1457" s="19" t="s">
        <v>7736</v>
      </c>
      <c r="L1457" s="11">
        <v>0.25</v>
      </c>
      <c r="M1457" s="11"/>
      <c r="N1457" s="24"/>
      <c r="P1457" s="32"/>
      <c r="T1457" s="19"/>
      <c r="U1457" s="3"/>
      <c r="X1457" t="str">
        <f t="shared" si="91"/>
        <v/>
      </c>
      <c r="Z1457" t="str">
        <f t="shared" si="92"/>
        <v/>
      </c>
      <c r="AB1457" s="9"/>
      <c r="AC1457" t="s">
        <v>5402</v>
      </c>
      <c r="AD1457">
        <f t="shared" si="94"/>
        <v>1</v>
      </c>
      <c r="AF1457" s="3"/>
      <c r="AH1457" s="9"/>
    </row>
    <row r="1458" spans="1:48" ht="10.95" customHeight="1" outlineLevel="1" x14ac:dyDescent="0.25">
      <c r="A1458" t="s">
        <v>4777</v>
      </c>
      <c r="C1458" s="3" t="s">
        <v>12533</v>
      </c>
      <c r="D1458" s="3">
        <v>2017</v>
      </c>
      <c r="E1458" s="9">
        <v>1970</v>
      </c>
      <c r="F1458" s="7" t="s">
        <v>11175</v>
      </c>
      <c r="G1458" s="7" t="s">
        <v>5401</v>
      </c>
      <c r="H1458" s="8" t="s">
        <v>5402</v>
      </c>
      <c r="I1458" s="8" t="s">
        <v>11174</v>
      </c>
      <c r="J1458" s="19">
        <v>3</v>
      </c>
      <c r="K1458" s="19" t="s">
        <v>7736</v>
      </c>
      <c r="L1458" s="11">
        <v>0.25</v>
      </c>
      <c r="M1458" s="11"/>
      <c r="N1458" s="24"/>
      <c r="P1458" s="32"/>
      <c r="T1458" s="19"/>
      <c r="U1458" s="3"/>
      <c r="X1458" t="str">
        <f t="shared" si="91"/>
        <v/>
      </c>
      <c r="Z1458" t="str">
        <f t="shared" si="92"/>
        <v/>
      </c>
      <c r="AB1458" s="9"/>
      <c r="AC1458" t="s">
        <v>5402</v>
      </c>
      <c r="AD1458">
        <f t="shared" si="94"/>
        <v>1</v>
      </c>
      <c r="AF1458" s="3"/>
      <c r="AH1458" s="9"/>
    </row>
    <row r="1459" spans="1:48" ht="10.95" customHeight="1" outlineLevel="1" x14ac:dyDescent="0.25">
      <c r="A1459" t="s">
        <v>4777</v>
      </c>
      <c r="C1459" s="3" t="s">
        <v>12533</v>
      </c>
      <c r="D1459" s="3">
        <v>2018</v>
      </c>
      <c r="E1459" s="9">
        <v>1970</v>
      </c>
      <c r="F1459" s="7" t="s">
        <v>11176</v>
      </c>
      <c r="G1459" s="7" t="s">
        <v>5401</v>
      </c>
      <c r="H1459" s="8" t="s">
        <v>5402</v>
      </c>
      <c r="I1459" s="8" t="s">
        <v>11174</v>
      </c>
      <c r="J1459" s="19">
        <v>3</v>
      </c>
      <c r="K1459" s="19" t="s">
        <v>7736</v>
      </c>
      <c r="L1459" s="11">
        <v>0.25</v>
      </c>
      <c r="M1459" s="11"/>
      <c r="N1459" s="24"/>
      <c r="P1459" s="32"/>
      <c r="T1459" s="19"/>
      <c r="U1459" s="3"/>
      <c r="X1459" t="str">
        <f t="shared" si="91"/>
        <v/>
      </c>
      <c r="Z1459" t="str">
        <f t="shared" si="92"/>
        <v/>
      </c>
      <c r="AB1459" s="9"/>
      <c r="AC1459" t="s">
        <v>5402</v>
      </c>
      <c r="AD1459">
        <f t="shared" si="94"/>
        <v>1</v>
      </c>
      <c r="AF1459" s="3"/>
      <c r="AH1459" s="9"/>
    </row>
    <row r="1460" spans="1:48" ht="10.95" customHeight="1" outlineLevel="1" x14ac:dyDescent="0.25">
      <c r="A1460" t="s">
        <v>4777</v>
      </c>
      <c r="C1460" s="3" t="s">
        <v>12533</v>
      </c>
      <c r="D1460" s="3">
        <v>2019</v>
      </c>
      <c r="E1460" s="9">
        <v>1970</v>
      </c>
      <c r="F1460" s="7" t="s">
        <v>11177</v>
      </c>
      <c r="G1460" s="7" t="s">
        <v>5401</v>
      </c>
      <c r="H1460" s="8" t="s">
        <v>5402</v>
      </c>
      <c r="I1460" s="8" t="s">
        <v>11174</v>
      </c>
      <c r="J1460" s="19">
        <v>3</v>
      </c>
      <c r="K1460" s="19" t="s">
        <v>7736</v>
      </c>
      <c r="L1460" s="11">
        <v>0.25</v>
      </c>
      <c r="M1460" s="11"/>
      <c r="N1460" s="24"/>
      <c r="P1460" s="32"/>
      <c r="T1460" s="19"/>
      <c r="U1460" s="3"/>
      <c r="X1460" t="str">
        <f t="shared" si="91"/>
        <v/>
      </c>
      <c r="Z1460" t="str">
        <f t="shared" si="92"/>
        <v/>
      </c>
      <c r="AB1460" s="9"/>
      <c r="AC1460" t="s">
        <v>5402</v>
      </c>
      <c r="AD1460">
        <f t="shared" si="94"/>
        <v>1</v>
      </c>
      <c r="AF1460" s="3"/>
      <c r="AH1460" s="9"/>
    </row>
    <row r="1461" spans="1:48" ht="10.95" customHeight="1" outlineLevel="1" x14ac:dyDescent="0.25">
      <c r="A1461" t="s">
        <v>4777</v>
      </c>
      <c r="C1461" s="3" t="s">
        <v>12533</v>
      </c>
      <c r="D1461" s="3">
        <v>2020</v>
      </c>
      <c r="E1461" s="9">
        <v>1970</v>
      </c>
      <c r="F1461" s="10" t="s">
        <v>21531</v>
      </c>
      <c r="G1461" s="7" t="s">
        <v>4778</v>
      </c>
      <c r="H1461" s="8" t="s">
        <v>5402</v>
      </c>
      <c r="I1461" s="8" t="s">
        <v>11174</v>
      </c>
      <c r="J1461" s="19">
        <v>1</v>
      </c>
      <c r="K1461" s="19" t="s">
        <v>7736</v>
      </c>
      <c r="L1461" s="11">
        <v>2.2000000000000002</v>
      </c>
      <c r="M1461" s="11"/>
      <c r="N1461" s="24"/>
      <c r="P1461" s="32"/>
      <c r="T1461" s="19"/>
      <c r="U1461" s="3">
        <v>1877</v>
      </c>
      <c r="X1461" t="str">
        <f t="shared" si="91"/>
        <v/>
      </c>
      <c r="Z1461" t="str">
        <f t="shared" si="92"/>
        <v/>
      </c>
      <c r="AB1461" s="9"/>
      <c r="AC1461" t="s">
        <v>5402</v>
      </c>
      <c r="AD1461">
        <f t="shared" si="94"/>
        <v>1</v>
      </c>
      <c r="AF1461" s="3"/>
      <c r="AG1461" t="s">
        <v>4924</v>
      </c>
      <c r="AH1461" s="9" t="s">
        <v>4925</v>
      </c>
    </row>
    <row r="1462" spans="1:48" ht="10.95" customHeight="1" outlineLevel="1" x14ac:dyDescent="0.25">
      <c r="A1462" t="s">
        <v>4777</v>
      </c>
      <c r="C1462" s="3" t="s">
        <v>12533</v>
      </c>
      <c r="D1462" s="3" t="s">
        <v>18736</v>
      </c>
      <c r="E1462" s="9">
        <v>1970</v>
      </c>
      <c r="F1462" s="10" t="s">
        <v>21532</v>
      </c>
      <c r="G1462" s="7" t="s">
        <v>4778</v>
      </c>
      <c r="H1462" s="8" t="s">
        <v>5402</v>
      </c>
      <c r="I1462" s="8" t="s">
        <v>11174</v>
      </c>
      <c r="J1462" s="19">
        <v>1</v>
      </c>
      <c r="K1462" s="19" t="s">
        <v>7736</v>
      </c>
      <c r="L1462" s="11">
        <v>2.2000000000000002</v>
      </c>
      <c r="M1462" s="11"/>
      <c r="N1462" s="24"/>
      <c r="P1462" s="32"/>
      <c r="S1462">
        <v>1</v>
      </c>
      <c r="T1462" s="19"/>
      <c r="U1462" s="3">
        <v>1877</v>
      </c>
      <c r="X1462" t="str">
        <f t="shared" si="91"/>
        <v/>
      </c>
      <c r="Z1462">
        <f t="shared" si="92"/>
        <v>1</v>
      </c>
      <c r="AB1462" s="9"/>
      <c r="AC1462" t="s">
        <v>5402</v>
      </c>
      <c r="AD1462">
        <f t="shared" si="94"/>
        <v>1</v>
      </c>
      <c r="AF1462" s="3"/>
      <c r="AG1462" t="s">
        <v>4924</v>
      </c>
      <c r="AH1462" s="9" t="s">
        <v>4925</v>
      </c>
    </row>
    <row r="1463" spans="1:48" ht="10.95" customHeight="1" outlineLevel="1" x14ac:dyDescent="0.25">
      <c r="A1463" t="s">
        <v>4777</v>
      </c>
      <c r="C1463" s="3" t="s">
        <v>12533</v>
      </c>
      <c r="D1463" s="3">
        <v>2131</v>
      </c>
      <c r="E1463" s="9">
        <v>1971</v>
      </c>
      <c r="F1463" s="7" t="s">
        <v>11178</v>
      </c>
      <c r="G1463" s="7" t="s">
        <v>5401</v>
      </c>
      <c r="H1463" s="8" t="s">
        <v>5402</v>
      </c>
      <c r="I1463" s="8" t="s">
        <v>9467</v>
      </c>
      <c r="J1463" s="19">
        <v>3</v>
      </c>
      <c r="K1463" s="19" t="s">
        <v>7736</v>
      </c>
      <c r="L1463" s="11">
        <v>3</v>
      </c>
      <c r="M1463" s="11"/>
      <c r="N1463" s="24"/>
      <c r="P1463" s="32"/>
      <c r="T1463" s="19"/>
      <c r="U1463" s="3"/>
      <c r="X1463" t="str">
        <f t="shared" si="91"/>
        <v/>
      </c>
      <c r="Z1463" t="str">
        <f t="shared" si="92"/>
        <v/>
      </c>
      <c r="AB1463" s="9"/>
      <c r="AC1463" t="s">
        <v>5402</v>
      </c>
      <c r="AD1463">
        <f t="shared" si="94"/>
        <v>1</v>
      </c>
      <c r="AF1463" s="3"/>
      <c r="AH1463" s="9"/>
    </row>
    <row r="1464" spans="1:48" ht="10.95" customHeight="1" outlineLevel="1" x14ac:dyDescent="0.25">
      <c r="A1464" t="s">
        <v>4777</v>
      </c>
      <c r="C1464" s="3" t="s">
        <v>12533</v>
      </c>
      <c r="D1464" s="3">
        <v>3208</v>
      </c>
      <c r="E1464" s="9">
        <v>1983</v>
      </c>
      <c r="F1464" s="7" t="s">
        <v>20470</v>
      </c>
      <c r="G1464" s="7" t="s">
        <v>5401</v>
      </c>
      <c r="H1464" s="8"/>
      <c r="I1464" s="8" t="s">
        <v>20471</v>
      </c>
      <c r="J1464" s="19">
        <v>7</v>
      </c>
      <c r="K1464" s="19" t="s">
        <v>7736</v>
      </c>
      <c r="L1464" s="11">
        <v>0.7</v>
      </c>
      <c r="M1464" s="11"/>
      <c r="N1464" s="24"/>
      <c r="P1464" s="32"/>
      <c r="T1464" s="19"/>
      <c r="U1464" s="3"/>
      <c r="X1464" t="str">
        <f t="shared" si="91"/>
        <v/>
      </c>
      <c r="Z1464" t="str">
        <f t="shared" si="92"/>
        <v/>
      </c>
      <c r="AB1464" s="9"/>
      <c r="AC1464" t="s">
        <v>9617</v>
      </c>
      <c r="AD1464">
        <f t="shared" si="94"/>
        <v>0</v>
      </c>
      <c r="AF1464" s="3"/>
      <c r="AH1464" s="9"/>
    </row>
    <row r="1465" spans="1:48" ht="10.95" customHeight="1" outlineLevel="1" x14ac:dyDescent="0.25">
      <c r="A1465" t="s">
        <v>4777</v>
      </c>
      <c r="C1465" s="3" t="s">
        <v>12533</v>
      </c>
      <c r="D1465" s="3">
        <v>4128</v>
      </c>
      <c r="E1465" s="9">
        <v>1994</v>
      </c>
      <c r="F1465" s="7" t="s">
        <v>8320</v>
      </c>
      <c r="G1465" s="7" t="s">
        <v>5401</v>
      </c>
      <c r="H1465" s="8" t="s">
        <v>6920</v>
      </c>
      <c r="I1465" s="8" t="s">
        <v>8506</v>
      </c>
      <c r="J1465" s="19">
        <v>3</v>
      </c>
      <c r="K1465" s="19" t="s">
        <v>7736</v>
      </c>
      <c r="L1465" s="11">
        <v>3.5</v>
      </c>
      <c r="M1465" s="11"/>
      <c r="N1465" s="24"/>
      <c r="P1465" s="32"/>
      <c r="T1465" s="19"/>
      <c r="U1465" s="3"/>
      <c r="X1465" t="str">
        <f t="shared" si="91"/>
        <v/>
      </c>
      <c r="Z1465" t="str">
        <f t="shared" si="92"/>
        <v/>
      </c>
      <c r="AB1465" s="9"/>
      <c r="AC1465" t="s">
        <v>6920</v>
      </c>
      <c r="AD1465">
        <f t="shared" si="94"/>
        <v>0</v>
      </c>
      <c r="AF1465" s="3"/>
      <c r="AH1465" s="9"/>
    </row>
    <row r="1466" spans="1:48" ht="10.95" customHeight="1" outlineLevel="1" x14ac:dyDescent="0.25">
      <c r="A1466" t="s">
        <v>4777</v>
      </c>
      <c r="C1466" s="3" t="s">
        <v>12533</v>
      </c>
      <c r="D1466" s="3">
        <v>4204</v>
      </c>
      <c r="E1466" s="9">
        <v>1995</v>
      </c>
      <c r="F1466" s="7" t="s">
        <v>11178</v>
      </c>
      <c r="G1466" s="7" t="s">
        <v>5401</v>
      </c>
      <c r="H1466" s="8" t="s">
        <v>9038</v>
      </c>
      <c r="I1466" s="8" t="s">
        <v>7560</v>
      </c>
      <c r="J1466" s="19">
        <v>7</v>
      </c>
      <c r="K1466" s="19" t="s">
        <v>7736</v>
      </c>
      <c r="L1466" s="11">
        <v>0.6</v>
      </c>
      <c r="M1466" s="11"/>
      <c r="N1466" s="24"/>
      <c r="P1466" s="32"/>
      <c r="T1466" s="19"/>
      <c r="U1466" s="3"/>
      <c r="X1466" t="str">
        <f t="shared" si="91"/>
        <v/>
      </c>
      <c r="Z1466" t="str">
        <f t="shared" si="92"/>
        <v/>
      </c>
      <c r="AB1466" s="9"/>
      <c r="AC1466" t="s">
        <v>9038</v>
      </c>
      <c r="AD1466">
        <f t="shared" si="94"/>
        <v>0</v>
      </c>
      <c r="AF1466" s="3"/>
      <c r="AH1466" s="9"/>
    </row>
    <row r="1467" spans="1:48" ht="10.95" customHeight="1" outlineLevel="1" x14ac:dyDescent="0.25">
      <c r="A1467" t="s">
        <v>4777</v>
      </c>
      <c r="C1467" s="3" t="s">
        <v>12533</v>
      </c>
      <c r="D1467" s="3">
        <v>4205</v>
      </c>
      <c r="E1467" s="9">
        <v>1995</v>
      </c>
      <c r="F1467" s="7" t="s">
        <v>11179</v>
      </c>
      <c r="G1467" s="7" t="s">
        <v>5401</v>
      </c>
      <c r="H1467" s="8" t="s">
        <v>11183</v>
      </c>
      <c r="I1467" s="8" t="s">
        <v>7560</v>
      </c>
      <c r="J1467" s="19">
        <v>7</v>
      </c>
      <c r="K1467" s="19" t="s">
        <v>7736</v>
      </c>
      <c r="L1467" s="11">
        <v>0.6</v>
      </c>
      <c r="M1467" s="11"/>
      <c r="N1467" s="24"/>
      <c r="P1467" s="32"/>
      <c r="T1467" s="19"/>
      <c r="U1467" s="3"/>
      <c r="X1467" t="str">
        <f t="shared" si="91"/>
        <v/>
      </c>
      <c r="Z1467" t="str">
        <f t="shared" si="92"/>
        <v/>
      </c>
      <c r="AB1467" s="9"/>
      <c r="AC1467" t="s">
        <v>11183</v>
      </c>
      <c r="AD1467">
        <f t="shared" si="94"/>
        <v>0</v>
      </c>
      <c r="AF1467" s="3"/>
      <c r="AH1467" s="9"/>
    </row>
    <row r="1468" spans="1:48" ht="10.95" customHeight="1" outlineLevel="1" x14ac:dyDescent="0.25">
      <c r="A1468" t="s">
        <v>4777</v>
      </c>
      <c r="C1468" s="3" t="s">
        <v>12533</v>
      </c>
      <c r="D1468" s="3">
        <v>4206</v>
      </c>
      <c r="E1468" s="9">
        <v>1995</v>
      </c>
      <c r="F1468" s="7" t="s">
        <v>11180</v>
      </c>
      <c r="G1468" s="7" t="s">
        <v>5401</v>
      </c>
      <c r="H1468" s="8" t="s">
        <v>9380</v>
      </c>
      <c r="I1468" s="8" t="s">
        <v>7560</v>
      </c>
      <c r="J1468" s="19">
        <v>7</v>
      </c>
      <c r="K1468" s="19" t="s">
        <v>7736</v>
      </c>
      <c r="L1468" s="11">
        <v>0.6</v>
      </c>
      <c r="M1468" s="11"/>
      <c r="N1468" s="24"/>
      <c r="P1468" s="32"/>
      <c r="T1468" s="19"/>
      <c r="U1468" s="3"/>
      <c r="X1468" t="str">
        <f t="shared" si="91"/>
        <v/>
      </c>
      <c r="Z1468" t="str">
        <f t="shared" si="92"/>
        <v/>
      </c>
      <c r="AB1468" s="9"/>
      <c r="AC1468" t="s">
        <v>9380</v>
      </c>
      <c r="AD1468">
        <f t="shared" si="94"/>
        <v>0</v>
      </c>
      <c r="AF1468" s="3"/>
      <c r="AH1468" s="9"/>
    </row>
    <row r="1469" spans="1:48" ht="10.95" customHeight="1" outlineLevel="1" x14ac:dyDescent="0.25">
      <c r="A1469" t="s">
        <v>4777</v>
      </c>
      <c r="C1469" s="3" t="s">
        <v>12533</v>
      </c>
      <c r="D1469" s="3">
        <v>4207</v>
      </c>
      <c r="E1469" s="9">
        <v>1995</v>
      </c>
      <c r="F1469" s="7" t="s">
        <v>8320</v>
      </c>
      <c r="G1469" s="7" t="s">
        <v>5401</v>
      </c>
      <c r="H1469" s="8" t="s">
        <v>8359</v>
      </c>
      <c r="I1469" s="8" t="s">
        <v>7560</v>
      </c>
      <c r="J1469" s="19">
        <v>7</v>
      </c>
      <c r="K1469" s="19" t="s">
        <v>7736</v>
      </c>
      <c r="L1469" s="11">
        <v>0.6</v>
      </c>
      <c r="M1469" s="11"/>
      <c r="N1469" s="24"/>
      <c r="P1469" s="32"/>
      <c r="T1469" s="19"/>
      <c r="U1469" s="3"/>
      <c r="X1469" t="str">
        <f t="shared" si="91"/>
        <v/>
      </c>
      <c r="Z1469" t="str">
        <f t="shared" si="92"/>
        <v/>
      </c>
      <c r="AB1469" s="9"/>
      <c r="AC1469" t="s">
        <v>8359</v>
      </c>
      <c r="AD1469">
        <f t="shared" si="94"/>
        <v>0</v>
      </c>
      <c r="AF1469" s="3"/>
      <c r="AH1469" s="9"/>
    </row>
    <row r="1470" spans="1:48" ht="10.95" customHeight="1" outlineLevel="1" x14ac:dyDescent="0.25">
      <c r="A1470" t="s">
        <v>4777</v>
      </c>
      <c r="C1470" s="3" t="s">
        <v>12533</v>
      </c>
      <c r="D1470" s="3">
        <v>4208</v>
      </c>
      <c r="E1470" s="9">
        <v>1995</v>
      </c>
      <c r="F1470" s="7" t="s">
        <v>11181</v>
      </c>
      <c r="G1470" s="7" t="s">
        <v>5401</v>
      </c>
      <c r="H1470" s="8" t="s">
        <v>9806</v>
      </c>
      <c r="I1470" s="8" t="s">
        <v>7560</v>
      </c>
      <c r="J1470" s="19">
        <v>7</v>
      </c>
      <c r="K1470" s="19" t="s">
        <v>7736</v>
      </c>
      <c r="L1470" s="11">
        <v>0.6</v>
      </c>
      <c r="M1470" s="11"/>
      <c r="N1470" s="24"/>
      <c r="P1470" s="32"/>
      <c r="T1470" s="19"/>
      <c r="U1470" s="3"/>
      <c r="X1470" t="str">
        <f t="shared" si="91"/>
        <v/>
      </c>
      <c r="Z1470" t="str">
        <f t="shared" si="92"/>
        <v/>
      </c>
      <c r="AB1470" s="9"/>
      <c r="AC1470" t="s">
        <v>9806</v>
      </c>
      <c r="AD1470">
        <f t="shared" si="94"/>
        <v>0</v>
      </c>
      <c r="AF1470" s="3"/>
      <c r="AH1470" s="9"/>
    </row>
    <row r="1471" spans="1:48" ht="10.95" customHeight="1" outlineLevel="1" x14ac:dyDescent="0.25">
      <c r="A1471" t="s">
        <v>4777</v>
      </c>
      <c r="C1471" s="3" t="s">
        <v>12533</v>
      </c>
      <c r="D1471" s="3">
        <v>4209</v>
      </c>
      <c r="E1471" s="9">
        <v>1995</v>
      </c>
      <c r="F1471" s="7" t="s">
        <v>11182</v>
      </c>
      <c r="G1471" s="7" t="s">
        <v>5401</v>
      </c>
      <c r="H1471" s="8" t="s">
        <v>11184</v>
      </c>
      <c r="I1471" s="8" t="s">
        <v>7560</v>
      </c>
      <c r="J1471" s="19">
        <v>7</v>
      </c>
      <c r="K1471" s="19" t="s">
        <v>7736</v>
      </c>
      <c r="L1471" s="11">
        <v>0.6</v>
      </c>
      <c r="M1471" s="11"/>
      <c r="N1471" s="24"/>
      <c r="P1471" s="32"/>
      <c r="T1471" s="19"/>
      <c r="U1471" s="3"/>
      <c r="X1471" t="str">
        <f t="shared" si="91"/>
        <v/>
      </c>
      <c r="Z1471" t="str">
        <f t="shared" si="92"/>
        <v/>
      </c>
      <c r="AB1471" s="9"/>
      <c r="AC1471" t="s">
        <v>11184</v>
      </c>
      <c r="AD1471">
        <f t="shared" si="94"/>
        <v>0</v>
      </c>
      <c r="AF1471" s="3"/>
      <c r="AH1471" s="9"/>
    </row>
    <row r="1472" spans="1:48" ht="10.95" customHeight="1" x14ac:dyDescent="0.25">
      <c r="A1472" t="s">
        <v>18615</v>
      </c>
      <c r="B1472" t="s">
        <v>13276</v>
      </c>
      <c r="C1472" s="3" t="s">
        <v>12965</v>
      </c>
      <c r="E1472" s="9"/>
      <c r="F1472" s="7"/>
      <c r="G1472" s="7"/>
      <c r="H1472" s="8"/>
      <c r="I1472" s="8"/>
      <c r="J1472" s="19"/>
      <c r="K1472" s="19"/>
      <c r="L1472" s="11"/>
      <c r="M1472" s="11">
        <f>SUM(L1473:L1477)</f>
        <v>0</v>
      </c>
      <c r="N1472" s="24">
        <v>519</v>
      </c>
      <c r="O1472">
        <f>COUNTIF(K1473:K1477,"*")</f>
        <v>5</v>
      </c>
      <c r="P1472" s="32">
        <f>O1472/N1472</f>
        <v>9.6339113680154135E-3</v>
      </c>
      <c r="Q1472">
        <f>COUNTIF(K1473:K1477,"Y")+COUNTIF(K1473:K1477,"S")</f>
        <v>0</v>
      </c>
      <c r="T1472" s="19" t="s">
        <v>7736</v>
      </c>
      <c r="U1472" s="3"/>
      <c r="V1472" t="s">
        <v>18572</v>
      </c>
      <c r="X1472" t="str">
        <f t="shared" si="91"/>
        <v/>
      </c>
      <c r="Z1472" t="str">
        <f t="shared" si="92"/>
        <v/>
      </c>
      <c r="AB1472" s="9"/>
      <c r="AE1472">
        <f>COUNTIF(AD1473:AD1477,"1")</f>
        <v>5</v>
      </c>
      <c r="AF1472" s="3"/>
      <c r="AH1472" s="9"/>
      <c r="AI1472">
        <f>COUNTIF($J1473:$J1477,"1")-COUNTIFS($J1473:$J1477,"1",$K1473:$K1477,"V")</f>
        <v>1</v>
      </c>
      <c r="AJ1472">
        <f>COUNTIFS($J1473:$J1477,"1",$K1473:$K1477,"Y")+COUNTIFS($J1473:$J1477,"1",$K1473:$K1477,"s")</f>
        <v>0</v>
      </c>
      <c r="AK1472">
        <f>COUNTIF($J1473:$J1477,"2")-COUNTIFS($J1473:$J1477,"2",$K1473:$K1477,"V")</f>
        <v>0</v>
      </c>
      <c r="AL1472">
        <f>COUNTIFS($J1473:$J1477,"2",$K1473:$K1477,"Y")+COUNTIFS($J1473:$J1477,"2",$K1473:$K1477,"s")</f>
        <v>0</v>
      </c>
      <c r="AM1472">
        <f>COUNTIF($J1473:$J1477,"3")-COUNTIFS($J1473:$J1477,"3",$K1473:$K1477,"V")</f>
        <v>2</v>
      </c>
      <c r="AN1472">
        <f>COUNTIFS($J1473:$J1477,"3",$K1473:$K1477,"Y")+COUNTIFS($J1473:$J1477,"3",$K1473:$K1477,"s")</f>
        <v>0</v>
      </c>
      <c r="AO1472">
        <f>COUNTIF($J1473:$J1477,"4")-COUNTIFS($J1473:$J1477,"4",$K1473:$K1477,"V")</f>
        <v>0</v>
      </c>
      <c r="AP1472">
        <f>COUNTIFS($J1473:$J1477,"4",$K1473:$K1477,"Y")+COUNTIFS($J1473:$J1477,"4",$K1473:$K1477,"s")</f>
        <v>0</v>
      </c>
      <c r="AQ1472">
        <f>COUNTIF($J1473:$J1477,"5")-COUNTIFS($J1473:$J1477,"5",$K1473:$K1477,"V")</f>
        <v>0</v>
      </c>
      <c r="AR1472">
        <f>COUNTIFS($J1473:$J1477,"5",$K1473:$K1477,"Y")+COUNTIFS($J1473:$J1477,"5",$K1473:$K1477,"s")</f>
        <v>0</v>
      </c>
      <c r="AS1472">
        <f>COUNTIF($J1473:$J1477,"6")-COUNTIFS($J1473:$J1477,"6",$K1473:$K1477,"V")</f>
        <v>0</v>
      </c>
      <c r="AT1472">
        <f>COUNTIFS($J1473:$J1477,"6",$K1473:$K1477,"Y")+COUNTIFS($J1473:$J1477,"6",$K1473:$K1477,"s")</f>
        <v>0</v>
      </c>
      <c r="AU1472">
        <f>COUNTIF($J1473:$J1477,"7")-COUNTIFS($J1473:$J1477,"7",$K1473:$K1477,"V")</f>
        <v>0</v>
      </c>
      <c r="AV1472">
        <f>COUNTIFS($J1473:$J1477,"7",$K1473:$K1477,"Y")+COUNTIFS($J1473:$J1477,"7",$K1473:$K1477,"s")</f>
        <v>0</v>
      </c>
    </row>
    <row r="1473" spans="1:48" ht="10.95" customHeight="1" outlineLevel="1" x14ac:dyDescent="0.25">
      <c r="A1473" t="s">
        <v>5624</v>
      </c>
      <c r="C1473" s="3" t="s">
        <v>12965</v>
      </c>
      <c r="D1473" s="3">
        <v>42</v>
      </c>
      <c r="E1473" s="9">
        <v>1942</v>
      </c>
      <c r="F1473" s="7" t="s">
        <v>4688</v>
      </c>
      <c r="G1473" s="7" t="s">
        <v>3834</v>
      </c>
      <c r="H1473" s="8" t="s">
        <v>5402</v>
      </c>
      <c r="I1473" s="8" t="s">
        <v>11186</v>
      </c>
      <c r="J1473" s="19">
        <v>3</v>
      </c>
      <c r="K1473" s="19" t="s">
        <v>7738</v>
      </c>
      <c r="L1473" s="11"/>
      <c r="M1473" s="11"/>
      <c r="N1473" s="24"/>
      <c r="P1473" s="32"/>
      <c r="T1473" s="19"/>
      <c r="U1473" s="3"/>
      <c r="X1473" t="str">
        <f t="shared" si="91"/>
        <v/>
      </c>
      <c r="Z1473" t="str">
        <f t="shared" si="92"/>
        <v/>
      </c>
      <c r="AB1473" s="9"/>
      <c r="AC1473" t="s">
        <v>5402</v>
      </c>
      <c r="AD1473">
        <f>COUNTIF(H1473,"*Fuji*")</f>
        <v>1</v>
      </c>
      <c r="AF1473" s="3"/>
      <c r="AH1473" s="9"/>
    </row>
    <row r="1474" spans="1:48" ht="10.95" customHeight="1" outlineLevel="1" x14ac:dyDescent="0.25">
      <c r="A1474" t="s">
        <v>5624</v>
      </c>
      <c r="C1474" s="3" t="s">
        <v>12965</v>
      </c>
      <c r="D1474" s="3">
        <v>51</v>
      </c>
      <c r="E1474" s="9">
        <v>1942</v>
      </c>
      <c r="F1474" s="7" t="s">
        <v>11188</v>
      </c>
      <c r="G1474" s="7" t="s">
        <v>6488</v>
      </c>
      <c r="H1474" s="8" t="s">
        <v>5402</v>
      </c>
      <c r="I1474" s="44" t="s">
        <v>11187</v>
      </c>
      <c r="J1474" s="19">
        <v>1</v>
      </c>
      <c r="K1474" s="19" t="s">
        <v>7738</v>
      </c>
      <c r="L1474" s="11"/>
      <c r="M1474" s="11"/>
      <c r="N1474" s="24"/>
      <c r="P1474" s="32"/>
      <c r="R1474">
        <v>1</v>
      </c>
      <c r="S1474">
        <v>1</v>
      </c>
      <c r="T1474" s="19"/>
      <c r="U1474" s="3" t="s">
        <v>5625</v>
      </c>
      <c r="X1474" t="str">
        <f t="shared" ref="X1474:X1537" si="95">IF(COUNTIF(F1474,"*fdc*"),1,"")</f>
        <v/>
      </c>
      <c r="Z1474" t="str">
        <f t="shared" ref="Z1474:Z1537" si="96">IF(COUNTIF(F1474,"*s/s*"),1,"")</f>
        <v/>
      </c>
      <c r="AB1474" s="9"/>
      <c r="AC1474" t="s">
        <v>5402</v>
      </c>
      <c r="AD1474">
        <f>COUNTIF(H1474,"*Fuji*")</f>
        <v>1</v>
      </c>
      <c r="AF1474" s="3"/>
      <c r="AH1474" s="9"/>
    </row>
    <row r="1475" spans="1:48" ht="10.95" customHeight="1" outlineLevel="1" x14ac:dyDescent="0.25">
      <c r="A1475" t="s">
        <v>5624</v>
      </c>
      <c r="C1475" s="3" t="s">
        <v>12965</v>
      </c>
      <c r="D1475" s="3" t="s">
        <v>6206</v>
      </c>
      <c r="E1475" s="9">
        <v>1942</v>
      </c>
      <c r="F1475" s="7" t="s">
        <v>11189</v>
      </c>
      <c r="G1475" s="7" t="s">
        <v>6488</v>
      </c>
      <c r="H1475" s="8" t="s">
        <v>5402</v>
      </c>
      <c r="I1475" s="8" t="s">
        <v>11187</v>
      </c>
      <c r="J1475" s="19">
        <v>1</v>
      </c>
      <c r="K1475" s="19" t="s">
        <v>20092</v>
      </c>
      <c r="L1475" s="11"/>
      <c r="M1475" s="11"/>
      <c r="N1475" s="24"/>
      <c r="P1475" s="32"/>
      <c r="T1475" s="19"/>
      <c r="U1475" s="3" t="s">
        <v>5626</v>
      </c>
      <c r="X1475" t="str">
        <f t="shared" si="95"/>
        <v/>
      </c>
      <c r="Z1475" t="str">
        <f t="shared" si="96"/>
        <v/>
      </c>
      <c r="AB1475" s="9"/>
      <c r="AC1475" t="s">
        <v>5402</v>
      </c>
      <c r="AD1475">
        <f>COUNTIF(H1475,"*Fuji*")</f>
        <v>1</v>
      </c>
      <c r="AF1475" s="3"/>
      <c r="AH1475" s="9"/>
    </row>
    <row r="1476" spans="1:48" ht="10.95" customHeight="1" outlineLevel="1" x14ac:dyDescent="0.25">
      <c r="A1476" t="s">
        <v>5624</v>
      </c>
      <c r="C1476" s="3" t="s">
        <v>12965</v>
      </c>
      <c r="D1476" s="3">
        <v>52</v>
      </c>
      <c r="E1476" s="9">
        <v>1942</v>
      </c>
      <c r="F1476" s="7" t="s">
        <v>11191</v>
      </c>
      <c r="G1476" s="7" t="s">
        <v>6818</v>
      </c>
      <c r="H1476" s="8" t="s">
        <v>5402</v>
      </c>
      <c r="I1476" s="8" t="s">
        <v>11187</v>
      </c>
      <c r="J1476" s="19">
        <v>3</v>
      </c>
      <c r="K1476" s="19" t="s">
        <v>7738</v>
      </c>
      <c r="L1476" s="11"/>
      <c r="M1476" s="11"/>
      <c r="N1476" s="24"/>
      <c r="P1476" s="32"/>
      <c r="T1476" s="19"/>
      <c r="U1476" s="3"/>
      <c r="X1476" t="str">
        <f t="shared" si="95"/>
        <v/>
      </c>
      <c r="Z1476" t="str">
        <f t="shared" si="96"/>
        <v/>
      </c>
      <c r="AB1476" s="9"/>
      <c r="AC1476" t="s">
        <v>5402</v>
      </c>
      <c r="AD1476">
        <f>COUNTIF(H1476,"*Fuji*")</f>
        <v>1</v>
      </c>
      <c r="AF1476" s="3"/>
      <c r="AH1476" s="9"/>
    </row>
    <row r="1477" spans="1:48" ht="10.95" customHeight="1" outlineLevel="1" x14ac:dyDescent="0.25">
      <c r="A1477" t="s">
        <v>5624</v>
      </c>
      <c r="C1477" s="3" t="s">
        <v>12965</v>
      </c>
      <c r="D1477" s="3" t="s">
        <v>10611</v>
      </c>
      <c r="E1477" s="9">
        <v>1942</v>
      </c>
      <c r="F1477" s="7" t="s">
        <v>11190</v>
      </c>
      <c r="G1477" s="7" t="s">
        <v>6818</v>
      </c>
      <c r="H1477" s="8" t="s">
        <v>5402</v>
      </c>
      <c r="I1477" s="8" t="s">
        <v>11187</v>
      </c>
      <c r="J1477" s="19">
        <v>3</v>
      </c>
      <c r="K1477" s="19" t="s">
        <v>20092</v>
      </c>
      <c r="L1477" s="11"/>
      <c r="M1477" s="11"/>
      <c r="N1477" s="24"/>
      <c r="P1477" s="32"/>
      <c r="T1477" s="19"/>
      <c r="U1477" s="3"/>
      <c r="X1477" t="str">
        <f t="shared" si="95"/>
        <v/>
      </c>
      <c r="Z1477" t="str">
        <f t="shared" si="96"/>
        <v/>
      </c>
      <c r="AB1477" s="9"/>
      <c r="AC1477" t="s">
        <v>5402</v>
      </c>
      <c r="AD1477">
        <f>COUNTIF(H1477,"*Fuji*")</f>
        <v>1</v>
      </c>
      <c r="AF1477" s="3"/>
      <c r="AH1477" s="9"/>
    </row>
    <row r="1478" spans="1:48" ht="10.95" customHeight="1" x14ac:dyDescent="0.25">
      <c r="A1478" s="6" t="s">
        <v>9242</v>
      </c>
      <c r="B1478" t="s">
        <v>12002</v>
      </c>
      <c r="C1478" s="3" t="s">
        <v>11994</v>
      </c>
      <c r="E1478" s="9"/>
      <c r="F1478" s="7"/>
      <c r="G1478" s="7"/>
      <c r="H1478" s="8"/>
      <c r="I1478" s="8"/>
      <c r="J1478" s="19"/>
      <c r="K1478" s="19"/>
      <c r="L1478" s="11"/>
      <c r="M1478" s="11">
        <f>SUM(L1479:L1523)</f>
        <v>104.7</v>
      </c>
      <c r="N1478" s="24">
        <v>3670</v>
      </c>
      <c r="O1478">
        <f>COUNTIF(K1479:K1523,"*")</f>
        <v>45</v>
      </c>
      <c r="P1478" s="32">
        <f>O1478/N1478</f>
        <v>1.226158038147139E-2</v>
      </c>
      <c r="Q1478">
        <f>COUNTIF(K1479:K1523,"Y")+COUNTIF(K1479:K1523,"S")</f>
        <v>45</v>
      </c>
      <c r="T1478" s="19" t="s">
        <v>7736</v>
      </c>
      <c r="U1478" s="3"/>
      <c r="V1478" t="s">
        <v>18616</v>
      </c>
      <c r="X1478" t="str">
        <f t="shared" si="95"/>
        <v/>
      </c>
      <c r="Z1478" t="str">
        <f t="shared" si="96"/>
        <v/>
      </c>
      <c r="AB1478" s="9"/>
      <c r="AE1478">
        <f>COUNTIF(AD1479:AD1523,"1")</f>
        <v>4</v>
      </c>
      <c r="AF1478" s="3"/>
      <c r="AH1478" s="9"/>
      <c r="AI1478">
        <f>COUNTIF($J1479:$J1523,"1")-COUNTIFS($J1479:$J1523,"1",$K1479:$K1523,"V")</f>
        <v>13</v>
      </c>
      <c r="AJ1478">
        <f>COUNTIFS($J1479:$J1523,"1",$K1479:$K1523,"Y")+COUNTIFS($J1479:$J1523,"1",$K1479:$K1523,"s")</f>
        <v>13</v>
      </c>
      <c r="AK1478">
        <f>COUNTIF($J1479:$J1523,"2")-COUNTIFS($J1479:$J1523,"2",$K1479:$K1523,"V")</f>
        <v>0</v>
      </c>
      <c r="AL1478">
        <f>COUNTIFS($J1479:$J1523,"2",$K1479:$K1523,"Y")+COUNTIFS($J1479:$J1523,"2",$K1479:$K1523,"s")</f>
        <v>0</v>
      </c>
      <c r="AM1478">
        <f>COUNTIF($J1479:$J1523,"3")-COUNTIFS($J1479:$J1523,"3",$K1479:$K1523,"V")</f>
        <v>9</v>
      </c>
      <c r="AN1478">
        <f>COUNTIFS($J1479:$J1523,"3",$K1479:$K1523,"Y")+COUNTIFS($J1479:$J1523,"3",$K1479:$K1523,"s")</f>
        <v>9</v>
      </c>
      <c r="AO1478">
        <f>COUNTIF($J1479:$J1523,"4")-COUNTIFS($J1479:$J1523,"4",$K1479:$K1523,"V")</f>
        <v>0</v>
      </c>
      <c r="AP1478">
        <f>COUNTIFS($J1479:$J1523,"4",$K1479:$K1523,"Y")+COUNTIFS($J1479:$J1523,"4",$K1479:$K1523,"s")</f>
        <v>0</v>
      </c>
      <c r="AQ1478">
        <f>COUNTIF($J1479:$J1523,"5")-COUNTIFS($J1479:$J1523,"5",$K1479:$K1523,"V")</f>
        <v>2</v>
      </c>
      <c r="AR1478">
        <f>COUNTIFS($J1479:$J1523,"5",$K1479:$K1523,"Y")+COUNTIFS($J1479:$J1523,"5",$K1479:$K1523,"s")</f>
        <v>2</v>
      </c>
      <c r="AS1478">
        <f>COUNTIF($J1479:$J1523,"6")-COUNTIFS($J1479:$J1523,"6",$K1479:$K1523,"V")</f>
        <v>0</v>
      </c>
      <c r="AT1478">
        <f>COUNTIFS($J1479:$J1523,"6",$K1479:$K1523,"Y")+COUNTIFS($J1479:$J1523,"6",$K1479:$K1523,"s")</f>
        <v>0</v>
      </c>
      <c r="AU1478">
        <f>COUNTIF($J1479:$J1523,"7")-COUNTIFS($J1479:$J1523,"7",$K1479:$K1523,"V")</f>
        <v>21</v>
      </c>
      <c r="AV1478">
        <f>COUNTIFS($J1479:$J1523,"7",$K1479:$K1523,"Y")+COUNTIFS($J1479:$J1523,"7",$K1479:$K1523,"s")</f>
        <v>21</v>
      </c>
    </row>
    <row r="1479" spans="1:48" ht="10.95" customHeight="1" outlineLevel="1" x14ac:dyDescent="0.25">
      <c r="A1479" t="s">
        <v>9184</v>
      </c>
      <c r="C1479" s="3" t="s">
        <v>11994</v>
      </c>
      <c r="D1479" s="3">
        <v>726</v>
      </c>
      <c r="E1479" s="9">
        <v>1971</v>
      </c>
      <c r="F1479" s="7" t="s">
        <v>9186</v>
      </c>
      <c r="G1479" s="7" t="s">
        <v>5401</v>
      </c>
      <c r="H1479" s="8" t="s">
        <v>6219</v>
      </c>
      <c r="I1479" s="8" t="s">
        <v>9188</v>
      </c>
      <c r="J1479" s="19">
        <v>1</v>
      </c>
      <c r="K1479" s="19" t="s">
        <v>7736</v>
      </c>
      <c r="L1479" s="11">
        <v>1.5</v>
      </c>
      <c r="M1479" s="11"/>
      <c r="N1479" s="24"/>
      <c r="P1479" s="32"/>
      <c r="T1479" s="19"/>
      <c r="U1479" s="3"/>
      <c r="X1479" t="str">
        <f t="shared" si="95"/>
        <v/>
      </c>
      <c r="Z1479" t="str">
        <f t="shared" si="96"/>
        <v/>
      </c>
      <c r="AB1479" s="9"/>
      <c r="AC1479" t="s">
        <v>6219</v>
      </c>
      <c r="AD1479">
        <f t="shared" ref="AD1479:AD1523" si="97">COUNTIF(H1479,"*Fuji*")</f>
        <v>0</v>
      </c>
      <c r="AF1479" s="3"/>
      <c r="AH1479" s="9"/>
    </row>
    <row r="1480" spans="1:48" ht="10.95" customHeight="1" outlineLevel="1" x14ac:dyDescent="0.25">
      <c r="A1480" t="s">
        <v>9184</v>
      </c>
      <c r="C1480" s="3" t="s">
        <v>11994</v>
      </c>
      <c r="D1480" s="3" t="s">
        <v>9185</v>
      </c>
      <c r="E1480" s="9">
        <v>1971</v>
      </c>
      <c r="F1480" s="7" t="s">
        <v>9187</v>
      </c>
      <c r="G1480" s="7" t="s">
        <v>5401</v>
      </c>
      <c r="H1480" s="8" t="s">
        <v>6219</v>
      </c>
      <c r="I1480" s="8" t="s">
        <v>9188</v>
      </c>
      <c r="J1480" s="19">
        <v>3</v>
      </c>
      <c r="K1480" s="19" t="s">
        <v>7736</v>
      </c>
      <c r="L1480" s="11">
        <v>3</v>
      </c>
      <c r="M1480" s="11"/>
      <c r="N1480" s="24"/>
      <c r="P1480" s="32"/>
      <c r="T1480" s="19"/>
      <c r="U1480" s="3"/>
      <c r="X1480" t="str">
        <f t="shared" si="95"/>
        <v/>
      </c>
      <c r="Z1480" t="str">
        <f t="shared" si="96"/>
        <v/>
      </c>
      <c r="AB1480" s="9"/>
      <c r="AC1480" t="s">
        <v>6219</v>
      </c>
      <c r="AD1480">
        <f t="shared" si="97"/>
        <v>0</v>
      </c>
      <c r="AF1480" s="3"/>
      <c r="AH1480" s="9"/>
    </row>
    <row r="1481" spans="1:48" ht="10.95" customHeight="1" outlineLevel="1" x14ac:dyDescent="0.25">
      <c r="A1481" t="s">
        <v>9184</v>
      </c>
      <c r="C1481" s="3" t="s">
        <v>11994</v>
      </c>
      <c r="D1481" s="3" t="s">
        <v>9185</v>
      </c>
      <c r="E1481" s="9">
        <v>1971</v>
      </c>
      <c r="F1481" s="7" t="s">
        <v>18009</v>
      </c>
      <c r="G1481" s="7" t="s">
        <v>5401</v>
      </c>
      <c r="H1481" s="8" t="s">
        <v>6219</v>
      </c>
      <c r="I1481" s="8" t="s">
        <v>9188</v>
      </c>
      <c r="J1481" s="19">
        <v>3</v>
      </c>
      <c r="K1481" s="19" t="s">
        <v>7736</v>
      </c>
      <c r="L1481" s="11">
        <v>6</v>
      </c>
      <c r="M1481" s="11"/>
      <c r="N1481" s="24"/>
      <c r="P1481" s="32"/>
      <c r="T1481" s="19"/>
      <c r="U1481" s="3"/>
      <c r="W1481" t="s">
        <v>7738</v>
      </c>
      <c r="X1481" t="str">
        <f t="shared" si="95"/>
        <v/>
      </c>
      <c r="Z1481" t="str">
        <f t="shared" si="96"/>
        <v/>
      </c>
      <c r="AB1481" s="9"/>
      <c r="AC1481" t="s">
        <v>6219</v>
      </c>
      <c r="AD1481">
        <f t="shared" si="97"/>
        <v>0</v>
      </c>
      <c r="AF1481" s="3"/>
      <c r="AH1481" s="9"/>
    </row>
    <row r="1482" spans="1:48" ht="10.95" customHeight="1" outlineLevel="1" x14ac:dyDescent="0.25">
      <c r="A1482" t="s">
        <v>9184</v>
      </c>
      <c r="C1482" s="3" t="s">
        <v>11994</v>
      </c>
      <c r="D1482" s="3">
        <v>750</v>
      </c>
      <c r="E1482" s="9">
        <v>1971</v>
      </c>
      <c r="F1482" s="7" t="s">
        <v>9192</v>
      </c>
      <c r="G1482" s="7" t="s">
        <v>5401</v>
      </c>
      <c r="H1482" s="8" t="s">
        <v>6219</v>
      </c>
      <c r="I1482" s="8" t="s">
        <v>9189</v>
      </c>
      <c r="J1482" s="19">
        <v>1</v>
      </c>
      <c r="K1482" s="19" t="s">
        <v>20093</v>
      </c>
      <c r="L1482" s="11"/>
      <c r="M1482" s="11"/>
      <c r="N1482" s="24"/>
      <c r="P1482" s="32"/>
      <c r="T1482" s="19"/>
      <c r="U1482" s="3"/>
      <c r="X1482" t="str">
        <f t="shared" si="95"/>
        <v/>
      </c>
      <c r="Z1482" t="str">
        <f t="shared" si="96"/>
        <v/>
      </c>
      <c r="AB1482" s="9"/>
      <c r="AC1482" t="s">
        <v>6219</v>
      </c>
      <c r="AD1482">
        <f t="shared" si="97"/>
        <v>0</v>
      </c>
      <c r="AF1482" s="3"/>
      <c r="AH1482" s="9"/>
    </row>
    <row r="1483" spans="1:48" ht="10.95" customHeight="1" outlineLevel="1" x14ac:dyDescent="0.25">
      <c r="A1483" t="s">
        <v>9184</v>
      </c>
      <c r="C1483" s="3" t="s">
        <v>11994</v>
      </c>
      <c r="D1483" s="3" t="s">
        <v>9190</v>
      </c>
      <c r="E1483" s="9">
        <v>1971</v>
      </c>
      <c r="F1483" s="7" t="s">
        <v>9193</v>
      </c>
      <c r="G1483" s="7" t="s">
        <v>5401</v>
      </c>
      <c r="H1483" s="8" t="s">
        <v>6219</v>
      </c>
      <c r="I1483" s="8" t="s">
        <v>9189</v>
      </c>
      <c r="J1483" s="19">
        <v>3</v>
      </c>
      <c r="K1483" s="19" t="s">
        <v>7736</v>
      </c>
      <c r="L1483" s="11">
        <v>4.0999999999999996</v>
      </c>
      <c r="M1483" s="11"/>
      <c r="N1483" s="24"/>
      <c r="P1483" s="32"/>
      <c r="T1483" s="19"/>
      <c r="U1483" s="3"/>
      <c r="X1483" t="str">
        <f t="shared" si="95"/>
        <v/>
      </c>
      <c r="Z1483" t="str">
        <f t="shared" si="96"/>
        <v/>
      </c>
      <c r="AB1483" s="9"/>
      <c r="AC1483" t="s">
        <v>6219</v>
      </c>
      <c r="AD1483">
        <f t="shared" si="97"/>
        <v>0</v>
      </c>
      <c r="AF1483" s="3"/>
      <c r="AH1483" s="9"/>
    </row>
    <row r="1484" spans="1:48" ht="10.95" customHeight="1" outlineLevel="1" x14ac:dyDescent="0.25">
      <c r="A1484" t="s">
        <v>9184</v>
      </c>
      <c r="C1484" s="3" t="s">
        <v>11994</v>
      </c>
      <c r="D1484" s="3">
        <v>782</v>
      </c>
      <c r="E1484" s="9">
        <v>1971</v>
      </c>
      <c r="F1484" s="7" t="s">
        <v>9194</v>
      </c>
      <c r="G1484" s="7" t="s">
        <v>5401</v>
      </c>
      <c r="H1484" s="8" t="s">
        <v>6219</v>
      </c>
      <c r="I1484" s="8" t="s">
        <v>9191</v>
      </c>
      <c r="J1484" s="19">
        <v>1</v>
      </c>
      <c r="K1484" s="19" t="s">
        <v>20093</v>
      </c>
      <c r="L1484" s="11"/>
      <c r="M1484" s="11"/>
      <c r="N1484" s="24"/>
      <c r="P1484" s="32"/>
      <c r="T1484" s="19"/>
      <c r="U1484" s="3"/>
      <c r="X1484" t="str">
        <f t="shared" si="95"/>
        <v/>
      </c>
      <c r="Z1484" t="str">
        <f t="shared" si="96"/>
        <v/>
      </c>
      <c r="AB1484" s="9"/>
      <c r="AC1484" t="s">
        <v>6219</v>
      </c>
      <c r="AD1484">
        <f t="shared" si="97"/>
        <v>0</v>
      </c>
      <c r="AF1484" s="3"/>
      <c r="AH1484" s="9"/>
    </row>
    <row r="1485" spans="1:48" ht="10.95" customHeight="1" outlineLevel="1" x14ac:dyDescent="0.25">
      <c r="A1485" t="s">
        <v>9184</v>
      </c>
      <c r="C1485" s="3" t="s">
        <v>11994</v>
      </c>
      <c r="D1485" s="3" t="s">
        <v>8270</v>
      </c>
      <c r="E1485" s="9">
        <v>1971</v>
      </c>
      <c r="F1485" s="7" t="s">
        <v>9195</v>
      </c>
      <c r="G1485" s="7" t="s">
        <v>5401</v>
      </c>
      <c r="H1485" s="8" t="s">
        <v>6219</v>
      </c>
      <c r="I1485" s="8" t="s">
        <v>9191</v>
      </c>
      <c r="J1485" s="19">
        <v>3</v>
      </c>
      <c r="K1485" s="19" t="s">
        <v>7736</v>
      </c>
      <c r="L1485" s="11">
        <v>17</v>
      </c>
      <c r="M1485" s="11"/>
      <c r="N1485" s="24"/>
      <c r="P1485" s="32"/>
      <c r="T1485" s="19"/>
      <c r="U1485" s="3"/>
      <c r="X1485" t="str">
        <f t="shared" si="95"/>
        <v/>
      </c>
      <c r="Z1485" t="str">
        <f t="shared" si="96"/>
        <v/>
      </c>
      <c r="AB1485" s="9"/>
      <c r="AC1485" t="s">
        <v>6219</v>
      </c>
      <c r="AD1485">
        <f t="shared" si="97"/>
        <v>0</v>
      </c>
      <c r="AF1485" s="3"/>
      <c r="AH1485" s="9"/>
    </row>
    <row r="1486" spans="1:48" ht="10.95" customHeight="1" outlineLevel="1" x14ac:dyDescent="0.25">
      <c r="A1486" t="s">
        <v>9184</v>
      </c>
      <c r="C1486" s="3" t="s">
        <v>11994</v>
      </c>
      <c r="D1486" s="3">
        <v>851</v>
      </c>
      <c r="E1486" s="9">
        <v>1972</v>
      </c>
      <c r="F1486" s="7" t="s">
        <v>9196</v>
      </c>
      <c r="G1486" s="7" t="s">
        <v>5401</v>
      </c>
      <c r="H1486" s="8" t="s">
        <v>9146</v>
      </c>
      <c r="I1486" s="8" t="s">
        <v>7254</v>
      </c>
      <c r="J1486" s="19">
        <v>5</v>
      </c>
      <c r="K1486" s="19" t="s">
        <v>7736</v>
      </c>
      <c r="L1486" s="11">
        <v>0.2</v>
      </c>
      <c r="M1486" s="11"/>
      <c r="N1486" s="24"/>
      <c r="P1486" s="32"/>
      <c r="T1486" s="19"/>
      <c r="U1486" s="3"/>
      <c r="X1486" t="str">
        <f t="shared" si="95"/>
        <v/>
      </c>
      <c r="Z1486" t="str">
        <f t="shared" si="96"/>
        <v/>
      </c>
      <c r="AB1486" s="9"/>
      <c r="AC1486" t="s">
        <v>9146</v>
      </c>
      <c r="AD1486">
        <f t="shared" si="97"/>
        <v>0</v>
      </c>
      <c r="AF1486" s="3"/>
      <c r="AH1486" s="9"/>
    </row>
    <row r="1487" spans="1:48" ht="10.95" customHeight="1" outlineLevel="1" x14ac:dyDescent="0.25">
      <c r="A1487" t="s">
        <v>9184</v>
      </c>
      <c r="C1487" s="3" t="s">
        <v>11994</v>
      </c>
      <c r="D1487" s="3">
        <v>2146</v>
      </c>
      <c r="E1487" s="9">
        <v>2011</v>
      </c>
      <c r="F1487" s="7" t="s">
        <v>9200</v>
      </c>
      <c r="G1487" s="7" t="s">
        <v>5401</v>
      </c>
      <c r="H1487" s="8" t="s">
        <v>9198</v>
      </c>
      <c r="I1487" s="8" t="s">
        <v>9197</v>
      </c>
      <c r="J1487" s="19">
        <v>7</v>
      </c>
      <c r="K1487" s="19" t="s">
        <v>20093</v>
      </c>
      <c r="L1487" s="11"/>
      <c r="M1487" s="11"/>
      <c r="N1487" s="24"/>
      <c r="P1487" s="32"/>
      <c r="T1487" s="19"/>
      <c r="U1487" s="3"/>
      <c r="X1487" t="str">
        <f t="shared" si="95"/>
        <v/>
      </c>
      <c r="Z1487" t="str">
        <f t="shared" si="96"/>
        <v/>
      </c>
      <c r="AB1487" s="9"/>
      <c r="AC1487" t="s">
        <v>9198</v>
      </c>
      <c r="AD1487">
        <f t="shared" si="97"/>
        <v>0</v>
      </c>
      <c r="AF1487" s="3"/>
      <c r="AH1487" s="9"/>
    </row>
    <row r="1488" spans="1:48" ht="10.95" customHeight="1" outlineLevel="1" x14ac:dyDescent="0.25">
      <c r="A1488" t="s">
        <v>9184</v>
      </c>
      <c r="C1488" s="3" t="s">
        <v>11994</v>
      </c>
      <c r="D1488" s="3">
        <v>2149</v>
      </c>
      <c r="E1488" s="9">
        <v>2011</v>
      </c>
      <c r="F1488" s="7" t="s">
        <v>9201</v>
      </c>
      <c r="G1488" s="7" t="s">
        <v>5401</v>
      </c>
      <c r="H1488" s="8" t="s">
        <v>9202</v>
      </c>
      <c r="I1488" s="8" t="s">
        <v>9197</v>
      </c>
      <c r="J1488" s="19">
        <v>7</v>
      </c>
      <c r="K1488" s="19" t="s">
        <v>20093</v>
      </c>
      <c r="L1488" s="11"/>
      <c r="M1488" s="11"/>
      <c r="N1488" s="24"/>
      <c r="P1488" s="32"/>
      <c r="T1488" s="19"/>
      <c r="U1488" s="3"/>
      <c r="X1488" t="str">
        <f t="shared" si="95"/>
        <v/>
      </c>
      <c r="Z1488" t="str">
        <f t="shared" si="96"/>
        <v/>
      </c>
      <c r="AB1488" s="9"/>
      <c r="AC1488" t="s">
        <v>9202</v>
      </c>
      <c r="AD1488">
        <f t="shared" si="97"/>
        <v>0</v>
      </c>
      <c r="AF1488" s="3"/>
      <c r="AH1488" s="9"/>
    </row>
    <row r="1489" spans="1:34" ht="10.95" customHeight="1" outlineLevel="1" x14ac:dyDescent="0.25">
      <c r="A1489" t="s">
        <v>9184</v>
      </c>
      <c r="C1489" s="3" t="s">
        <v>11994</v>
      </c>
      <c r="D1489" s="3" t="s">
        <v>9199</v>
      </c>
      <c r="E1489" s="9">
        <v>2011</v>
      </c>
      <c r="F1489" s="7" t="s">
        <v>755</v>
      </c>
      <c r="G1489" s="7" t="s">
        <v>5401</v>
      </c>
      <c r="H1489" s="8" t="s">
        <v>9203</v>
      </c>
      <c r="I1489" s="8" t="s">
        <v>9197</v>
      </c>
      <c r="J1489" s="19">
        <v>7</v>
      </c>
      <c r="K1489" s="19" t="s">
        <v>7736</v>
      </c>
      <c r="L1489" s="11">
        <v>4</v>
      </c>
      <c r="M1489" s="11"/>
      <c r="N1489" s="24"/>
      <c r="P1489" s="32"/>
      <c r="T1489" s="19"/>
      <c r="U1489" s="3"/>
      <c r="X1489" t="str">
        <f t="shared" si="95"/>
        <v/>
      </c>
      <c r="Z1489">
        <f t="shared" si="96"/>
        <v>1</v>
      </c>
      <c r="AB1489" s="9"/>
      <c r="AC1489" t="s">
        <v>9203</v>
      </c>
      <c r="AD1489">
        <f t="shared" si="97"/>
        <v>0</v>
      </c>
      <c r="AF1489" s="3"/>
      <c r="AH1489" s="9"/>
    </row>
    <row r="1490" spans="1:34" ht="10.95" customHeight="1" outlineLevel="1" x14ac:dyDescent="0.25">
      <c r="A1490" t="s">
        <v>9184</v>
      </c>
      <c r="C1490" s="3" t="s">
        <v>11994</v>
      </c>
      <c r="D1490" s="3">
        <v>2362</v>
      </c>
      <c r="E1490" s="9">
        <v>2012</v>
      </c>
      <c r="F1490" s="7" t="s">
        <v>9228</v>
      </c>
      <c r="G1490" s="7" t="s">
        <v>5401</v>
      </c>
      <c r="H1490" s="8" t="s">
        <v>5402</v>
      </c>
      <c r="I1490" s="8" t="s">
        <v>9204</v>
      </c>
      <c r="J1490" s="19">
        <v>3</v>
      </c>
      <c r="K1490" s="19" t="s">
        <v>20093</v>
      </c>
      <c r="L1490" s="11"/>
      <c r="M1490" s="11"/>
      <c r="N1490" s="24"/>
      <c r="P1490" s="32"/>
      <c r="T1490" s="19"/>
      <c r="U1490" s="3"/>
      <c r="X1490" t="str">
        <f t="shared" si="95"/>
        <v/>
      </c>
      <c r="Z1490" t="str">
        <f t="shared" si="96"/>
        <v/>
      </c>
      <c r="AB1490" s="9"/>
      <c r="AC1490" t="s">
        <v>5402</v>
      </c>
      <c r="AD1490">
        <f t="shared" si="97"/>
        <v>1</v>
      </c>
      <c r="AF1490" s="3"/>
      <c r="AH1490" s="9"/>
    </row>
    <row r="1491" spans="1:34" ht="10.95" customHeight="1" outlineLevel="1" x14ac:dyDescent="0.25">
      <c r="A1491" t="s">
        <v>9184</v>
      </c>
      <c r="C1491" s="3" t="s">
        <v>11994</v>
      </c>
      <c r="D1491" s="3">
        <v>2363</v>
      </c>
      <c r="E1491" s="9">
        <v>2012</v>
      </c>
      <c r="F1491" s="7" t="s">
        <v>9228</v>
      </c>
      <c r="G1491" s="7" t="s">
        <v>5401</v>
      </c>
      <c r="H1491" s="8" t="s">
        <v>5402</v>
      </c>
      <c r="I1491" s="8" t="s">
        <v>9204</v>
      </c>
      <c r="J1491" s="19">
        <v>1</v>
      </c>
      <c r="K1491" s="19" t="s">
        <v>20093</v>
      </c>
      <c r="L1491" s="11"/>
      <c r="M1491" s="11"/>
      <c r="N1491" s="24"/>
      <c r="P1491" s="32"/>
      <c r="T1491" s="19"/>
      <c r="U1491" s="3"/>
      <c r="X1491" t="str">
        <f t="shared" si="95"/>
        <v/>
      </c>
      <c r="Z1491" t="str">
        <f t="shared" si="96"/>
        <v/>
      </c>
      <c r="AB1491" s="9"/>
      <c r="AC1491" t="s">
        <v>5402</v>
      </c>
      <c r="AD1491">
        <f t="shared" si="97"/>
        <v>1</v>
      </c>
      <c r="AF1491" s="3"/>
      <c r="AH1491" s="9"/>
    </row>
    <row r="1492" spans="1:34" ht="10.95" customHeight="1" outlineLevel="1" x14ac:dyDescent="0.25">
      <c r="A1492" t="s">
        <v>9184</v>
      </c>
      <c r="C1492" s="3" t="s">
        <v>11994</v>
      </c>
      <c r="D1492" s="3">
        <v>2364</v>
      </c>
      <c r="E1492" s="9">
        <v>2012</v>
      </c>
      <c r="F1492" s="7" t="s">
        <v>9201</v>
      </c>
      <c r="G1492" s="7" t="s">
        <v>5401</v>
      </c>
      <c r="H1492" s="8" t="s">
        <v>4775</v>
      </c>
      <c r="I1492" s="8" t="s">
        <v>9204</v>
      </c>
      <c r="J1492" s="19">
        <v>1</v>
      </c>
      <c r="K1492" s="19" t="s">
        <v>20093</v>
      </c>
      <c r="L1492" s="11"/>
      <c r="M1492" s="11"/>
      <c r="N1492" s="24"/>
      <c r="P1492" s="32"/>
      <c r="T1492" s="19"/>
      <c r="U1492" s="3"/>
      <c r="X1492" t="str">
        <f t="shared" si="95"/>
        <v/>
      </c>
      <c r="Z1492" t="str">
        <f t="shared" si="96"/>
        <v/>
      </c>
      <c r="AB1492" s="9"/>
      <c r="AC1492" t="s">
        <v>4775</v>
      </c>
      <c r="AD1492">
        <f t="shared" si="97"/>
        <v>0</v>
      </c>
      <c r="AF1492" s="3"/>
      <c r="AH1492" s="9"/>
    </row>
    <row r="1493" spans="1:34" ht="10.95" customHeight="1" outlineLevel="1" x14ac:dyDescent="0.25">
      <c r="A1493" t="s">
        <v>9184</v>
      </c>
      <c r="C1493" s="3" t="s">
        <v>11994</v>
      </c>
      <c r="D1493" s="3">
        <v>2365</v>
      </c>
      <c r="E1493" s="9">
        <v>2012</v>
      </c>
      <c r="F1493" s="7" t="s">
        <v>9201</v>
      </c>
      <c r="G1493" s="7" t="s">
        <v>5401</v>
      </c>
      <c r="H1493" s="8" t="s">
        <v>4775</v>
      </c>
      <c r="I1493" s="8" t="s">
        <v>9204</v>
      </c>
      <c r="J1493" s="19">
        <v>3</v>
      </c>
      <c r="K1493" s="19" t="s">
        <v>20093</v>
      </c>
      <c r="L1493" s="11"/>
      <c r="M1493" s="11"/>
      <c r="N1493" s="24"/>
      <c r="P1493" s="32"/>
      <c r="T1493" s="19"/>
      <c r="U1493" s="3"/>
      <c r="X1493" t="str">
        <f t="shared" si="95"/>
        <v/>
      </c>
      <c r="Z1493" t="str">
        <f t="shared" si="96"/>
        <v/>
      </c>
      <c r="AB1493" s="9"/>
      <c r="AC1493" t="s">
        <v>4775</v>
      </c>
      <c r="AD1493">
        <f t="shared" si="97"/>
        <v>0</v>
      </c>
      <c r="AF1493" s="3"/>
      <c r="AH1493" s="9"/>
    </row>
    <row r="1494" spans="1:34" ht="10.95" customHeight="1" outlineLevel="1" x14ac:dyDescent="0.25">
      <c r="A1494" t="s">
        <v>9184</v>
      </c>
      <c r="C1494" s="3" t="s">
        <v>11994</v>
      </c>
      <c r="D1494" s="3" t="s">
        <v>9227</v>
      </c>
      <c r="E1494" s="9">
        <v>2012</v>
      </c>
      <c r="F1494" s="7" t="s">
        <v>755</v>
      </c>
      <c r="G1494" s="7" t="s">
        <v>5401</v>
      </c>
      <c r="H1494" s="8" t="s">
        <v>5402</v>
      </c>
      <c r="I1494" s="8" t="s">
        <v>9204</v>
      </c>
      <c r="J1494" s="19">
        <v>1</v>
      </c>
      <c r="K1494" s="19" t="s">
        <v>7736</v>
      </c>
      <c r="L1494" s="11">
        <v>4</v>
      </c>
      <c r="M1494" s="11"/>
      <c r="N1494" s="24"/>
      <c r="P1494" s="32"/>
      <c r="T1494" s="19"/>
      <c r="U1494" s="3"/>
      <c r="X1494" t="str">
        <f t="shared" si="95"/>
        <v/>
      </c>
      <c r="Z1494">
        <f t="shared" si="96"/>
        <v>1</v>
      </c>
      <c r="AB1494" s="9"/>
      <c r="AC1494" t="s">
        <v>5402</v>
      </c>
      <c r="AD1494">
        <f t="shared" si="97"/>
        <v>1</v>
      </c>
      <c r="AF1494" s="3"/>
      <c r="AH1494" s="9"/>
    </row>
    <row r="1495" spans="1:34" ht="10.95" customHeight="1" outlineLevel="1" x14ac:dyDescent="0.25">
      <c r="A1495" t="s">
        <v>9184</v>
      </c>
      <c r="C1495" s="3" t="s">
        <v>11994</v>
      </c>
      <c r="D1495" s="3">
        <v>2366</v>
      </c>
      <c r="E1495" s="9">
        <v>2012</v>
      </c>
      <c r="F1495" s="7" t="s">
        <v>755</v>
      </c>
      <c r="G1495" s="7" t="s">
        <v>5401</v>
      </c>
      <c r="H1495" s="8" t="s">
        <v>5402</v>
      </c>
      <c r="I1495" s="8" t="s">
        <v>9204</v>
      </c>
      <c r="J1495" s="19">
        <v>1</v>
      </c>
      <c r="K1495" s="19" t="s">
        <v>7736</v>
      </c>
      <c r="L1495" s="11">
        <v>4</v>
      </c>
      <c r="M1495" s="11"/>
      <c r="N1495" s="24"/>
      <c r="P1495" s="32"/>
      <c r="T1495" s="19"/>
      <c r="U1495" s="3"/>
      <c r="X1495" t="str">
        <f t="shared" si="95"/>
        <v/>
      </c>
      <c r="Z1495">
        <f t="shared" si="96"/>
        <v>1</v>
      </c>
      <c r="AA1495">
        <v>1</v>
      </c>
      <c r="AB1495" s="9"/>
      <c r="AC1495" t="s">
        <v>5402</v>
      </c>
      <c r="AD1495">
        <f t="shared" si="97"/>
        <v>1</v>
      </c>
      <c r="AF1495" s="3"/>
      <c r="AH1495" s="9"/>
    </row>
    <row r="1496" spans="1:34" ht="10.95" customHeight="1" outlineLevel="1" x14ac:dyDescent="0.25">
      <c r="A1496" t="s">
        <v>9184</v>
      </c>
      <c r="C1496" s="3" t="s">
        <v>11994</v>
      </c>
      <c r="D1496" s="3">
        <v>2687</v>
      </c>
      <c r="E1496" s="9">
        <v>2012</v>
      </c>
      <c r="F1496" s="7" t="s">
        <v>9231</v>
      </c>
      <c r="G1496" s="7" t="s">
        <v>5401</v>
      </c>
      <c r="H1496" s="8" t="s">
        <v>9233</v>
      </c>
      <c r="I1496" s="8" t="s">
        <v>9229</v>
      </c>
      <c r="J1496" s="19">
        <v>7</v>
      </c>
      <c r="K1496" s="19" t="s">
        <v>20093</v>
      </c>
      <c r="L1496" s="11"/>
      <c r="M1496" s="11"/>
      <c r="N1496" s="24"/>
      <c r="P1496" s="32"/>
      <c r="T1496" s="19"/>
      <c r="U1496" s="3"/>
      <c r="X1496" t="str">
        <f t="shared" si="95"/>
        <v/>
      </c>
      <c r="Z1496" t="str">
        <f t="shared" si="96"/>
        <v/>
      </c>
      <c r="AB1496" s="9"/>
      <c r="AC1496" t="s">
        <v>9233</v>
      </c>
      <c r="AD1496">
        <f t="shared" si="97"/>
        <v>0</v>
      </c>
      <c r="AF1496" s="3"/>
      <c r="AH1496" s="9"/>
    </row>
    <row r="1497" spans="1:34" ht="10.95" customHeight="1" outlineLevel="1" x14ac:dyDescent="0.25">
      <c r="A1497" t="s">
        <v>9184</v>
      </c>
      <c r="C1497" s="3" t="s">
        <v>11994</v>
      </c>
      <c r="D1497" s="3">
        <v>2688</v>
      </c>
      <c r="E1497" s="9">
        <v>2012</v>
      </c>
      <c r="F1497" s="7" t="s">
        <v>9232</v>
      </c>
      <c r="G1497" s="7" t="s">
        <v>5401</v>
      </c>
      <c r="H1497" s="8" t="s">
        <v>9233</v>
      </c>
      <c r="I1497" s="8" t="s">
        <v>9229</v>
      </c>
      <c r="J1497" s="19">
        <v>7</v>
      </c>
      <c r="K1497" s="19" t="s">
        <v>20093</v>
      </c>
      <c r="L1497" s="11"/>
      <c r="M1497" s="11"/>
      <c r="N1497" s="24"/>
      <c r="P1497" s="32"/>
      <c r="T1497" s="19"/>
      <c r="U1497" s="3"/>
      <c r="X1497" t="str">
        <f t="shared" si="95"/>
        <v/>
      </c>
      <c r="Z1497" t="str">
        <f t="shared" si="96"/>
        <v/>
      </c>
      <c r="AB1497" s="9"/>
      <c r="AC1497" t="s">
        <v>9233</v>
      </c>
      <c r="AD1497">
        <f t="shared" si="97"/>
        <v>0</v>
      </c>
      <c r="AF1497" s="3"/>
      <c r="AH1497" s="9"/>
    </row>
    <row r="1498" spans="1:34" ht="10.95" customHeight="1" outlineLevel="1" x14ac:dyDescent="0.25">
      <c r="A1498" t="s">
        <v>9184</v>
      </c>
      <c r="C1498" s="3" t="s">
        <v>11994</v>
      </c>
      <c r="D1498" s="3">
        <v>2689</v>
      </c>
      <c r="E1498" s="9">
        <v>2012</v>
      </c>
      <c r="F1498" s="7" t="s">
        <v>9201</v>
      </c>
      <c r="G1498" s="7" t="s">
        <v>5401</v>
      </c>
      <c r="H1498" s="8" t="s">
        <v>9233</v>
      </c>
      <c r="I1498" s="8" t="s">
        <v>9229</v>
      </c>
      <c r="J1498" s="19">
        <v>7</v>
      </c>
      <c r="K1498" s="19" t="s">
        <v>20093</v>
      </c>
      <c r="L1498" s="11"/>
      <c r="M1498" s="11"/>
      <c r="N1498" s="24"/>
      <c r="P1498" s="32"/>
      <c r="T1498" s="19"/>
      <c r="U1498" s="3"/>
      <c r="X1498" t="str">
        <f t="shared" si="95"/>
        <v/>
      </c>
      <c r="Z1498" t="str">
        <f t="shared" si="96"/>
        <v/>
      </c>
      <c r="AB1498" s="9"/>
      <c r="AC1498" t="s">
        <v>9233</v>
      </c>
      <c r="AD1498">
        <f t="shared" si="97"/>
        <v>0</v>
      </c>
      <c r="AF1498" s="3"/>
      <c r="AH1498" s="9"/>
    </row>
    <row r="1499" spans="1:34" ht="10.95" customHeight="1" outlineLevel="1" x14ac:dyDescent="0.25">
      <c r="A1499" t="s">
        <v>9184</v>
      </c>
      <c r="C1499" s="3" t="s">
        <v>11994</v>
      </c>
      <c r="D1499" s="3">
        <v>2690</v>
      </c>
      <c r="E1499" s="9">
        <v>2012</v>
      </c>
      <c r="F1499" s="7" t="s">
        <v>9201</v>
      </c>
      <c r="G1499" s="7" t="s">
        <v>5401</v>
      </c>
      <c r="H1499" s="8" t="s">
        <v>9233</v>
      </c>
      <c r="I1499" s="8" t="s">
        <v>9229</v>
      </c>
      <c r="J1499" s="19">
        <v>7</v>
      </c>
      <c r="K1499" s="19" t="s">
        <v>20093</v>
      </c>
      <c r="L1499" s="11"/>
      <c r="M1499" s="11"/>
      <c r="N1499" s="24"/>
      <c r="P1499" s="32"/>
      <c r="T1499" s="19"/>
      <c r="U1499" s="3"/>
      <c r="X1499" t="str">
        <f t="shared" si="95"/>
        <v/>
      </c>
      <c r="Z1499" t="str">
        <f t="shared" si="96"/>
        <v/>
      </c>
      <c r="AB1499" s="9"/>
      <c r="AC1499" t="s">
        <v>9233</v>
      </c>
      <c r="AD1499">
        <f t="shared" si="97"/>
        <v>0</v>
      </c>
      <c r="AF1499" s="3"/>
      <c r="AH1499" s="9"/>
    </row>
    <row r="1500" spans="1:34" ht="10.95" customHeight="1" outlineLevel="1" x14ac:dyDescent="0.25">
      <c r="A1500" t="s">
        <v>9184</v>
      </c>
      <c r="C1500" s="3" t="s">
        <v>11994</v>
      </c>
      <c r="D1500" s="3" t="s">
        <v>9230</v>
      </c>
      <c r="E1500" s="9">
        <v>2012</v>
      </c>
      <c r="F1500" s="7" t="s">
        <v>755</v>
      </c>
      <c r="G1500" s="7" t="s">
        <v>5401</v>
      </c>
      <c r="H1500" s="8" t="s">
        <v>9233</v>
      </c>
      <c r="I1500" s="8" t="s">
        <v>9229</v>
      </c>
      <c r="J1500" s="19">
        <v>7</v>
      </c>
      <c r="K1500" s="19" t="s">
        <v>7736</v>
      </c>
      <c r="L1500" s="11">
        <v>5.0999999999999996</v>
      </c>
      <c r="M1500" s="11"/>
      <c r="N1500" s="24"/>
      <c r="P1500" s="32"/>
      <c r="T1500" s="19"/>
      <c r="U1500" s="3"/>
      <c r="X1500" t="str">
        <f t="shared" si="95"/>
        <v/>
      </c>
      <c r="Z1500">
        <f t="shared" si="96"/>
        <v>1</v>
      </c>
      <c r="AB1500" s="9"/>
      <c r="AC1500" t="s">
        <v>9233</v>
      </c>
      <c r="AD1500">
        <f t="shared" si="97"/>
        <v>0</v>
      </c>
      <c r="AF1500" s="3"/>
      <c r="AH1500" s="9"/>
    </row>
    <row r="1501" spans="1:34" ht="10.95" customHeight="1" outlineLevel="1" x14ac:dyDescent="0.25">
      <c r="A1501" t="s">
        <v>9184</v>
      </c>
      <c r="C1501" s="3" t="s">
        <v>11994</v>
      </c>
      <c r="D1501" s="3">
        <v>2691</v>
      </c>
      <c r="E1501" s="9">
        <v>2012</v>
      </c>
      <c r="F1501" s="7" t="s">
        <v>9234</v>
      </c>
      <c r="G1501" s="7" t="s">
        <v>5401</v>
      </c>
      <c r="H1501" s="8" t="s">
        <v>9233</v>
      </c>
      <c r="I1501" s="8" t="s">
        <v>9229</v>
      </c>
      <c r="J1501" s="19">
        <v>7</v>
      </c>
      <c r="K1501" s="19" t="s">
        <v>7736</v>
      </c>
      <c r="L1501" s="11">
        <v>5.0999999999999996</v>
      </c>
      <c r="M1501" s="11"/>
      <c r="N1501" s="24"/>
      <c r="P1501" s="32"/>
      <c r="T1501" s="19"/>
      <c r="U1501" s="3"/>
      <c r="X1501" t="str">
        <f t="shared" si="95"/>
        <v/>
      </c>
      <c r="Z1501" t="str">
        <f t="shared" si="96"/>
        <v/>
      </c>
      <c r="AB1501" s="9"/>
      <c r="AC1501" t="s">
        <v>9233</v>
      </c>
      <c r="AD1501">
        <f t="shared" si="97"/>
        <v>0</v>
      </c>
      <c r="AF1501" s="3"/>
      <c r="AH1501" s="9"/>
    </row>
    <row r="1502" spans="1:34" ht="10.95" customHeight="1" outlineLevel="1" x14ac:dyDescent="0.25">
      <c r="A1502" t="s">
        <v>9184</v>
      </c>
      <c r="C1502" s="3" t="s">
        <v>11994</v>
      </c>
      <c r="D1502" s="3">
        <v>2738</v>
      </c>
      <c r="E1502" s="9">
        <v>2012</v>
      </c>
      <c r="F1502" s="7" t="s">
        <v>9231</v>
      </c>
      <c r="G1502" s="7" t="s">
        <v>5401</v>
      </c>
      <c r="H1502" s="8" t="s">
        <v>9233</v>
      </c>
      <c r="I1502" s="8" t="s">
        <v>7560</v>
      </c>
      <c r="J1502" s="19">
        <v>7</v>
      </c>
      <c r="K1502" s="19" t="s">
        <v>20093</v>
      </c>
      <c r="L1502" s="11"/>
      <c r="M1502" s="11"/>
      <c r="N1502" s="24"/>
      <c r="P1502" s="32"/>
      <c r="T1502" s="19"/>
      <c r="U1502" s="3"/>
      <c r="X1502" t="str">
        <f t="shared" si="95"/>
        <v/>
      </c>
      <c r="Z1502" t="str">
        <f t="shared" si="96"/>
        <v/>
      </c>
      <c r="AB1502" s="9"/>
      <c r="AC1502" t="s">
        <v>9233</v>
      </c>
      <c r="AD1502">
        <f t="shared" si="97"/>
        <v>0</v>
      </c>
      <c r="AF1502" s="3"/>
      <c r="AH1502" s="9"/>
    </row>
    <row r="1503" spans="1:34" ht="10.95" customHeight="1" outlineLevel="1" x14ac:dyDescent="0.25">
      <c r="A1503" t="s">
        <v>9184</v>
      </c>
      <c r="C1503" s="3" t="s">
        <v>11994</v>
      </c>
      <c r="D1503" s="3">
        <v>2739</v>
      </c>
      <c r="E1503" s="9">
        <v>2012</v>
      </c>
      <c r="F1503" s="7" t="s">
        <v>9232</v>
      </c>
      <c r="G1503" s="7" t="s">
        <v>5401</v>
      </c>
      <c r="H1503" s="8" t="s">
        <v>9233</v>
      </c>
      <c r="I1503" s="8" t="s">
        <v>7560</v>
      </c>
      <c r="J1503" s="19">
        <v>7</v>
      </c>
      <c r="K1503" s="19" t="s">
        <v>20093</v>
      </c>
      <c r="L1503" s="11"/>
      <c r="M1503" s="11"/>
      <c r="N1503" s="24"/>
      <c r="P1503" s="32"/>
      <c r="T1503" s="19"/>
      <c r="U1503" s="3"/>
      <c r="X1503" t="str">
        <f t="shared" si="95"/>
        <v/>
      </c>
      <c r="Z1503" t="str">
        <f t="shared" si="96"/>
        <v/>
      </c>
      <c r="AB1503" s="9"/>
      <c r="AC1503" t="s">
        <v>9233</v>
      </c>
      <c r="AD1503">
        <f t="shared" si="97"/>
        <v>0</v>
      </c>
      <c r="AF1503" s="3"/>
      <c r="AH1503" s="9"/>
    </row>
    <row r="1504" spans="1:34" ht="10.95" customHeight="1" outlineLevel="1" x14ac:dyDescent="0.25">
      <c r="A1504" t="s">
        <v>9184</v>
      </c>
      <c r="C1504" s="3" t="s">
        <v>11994</v>
      </c>
      <c r="D1504" s="3">
        <v>2740</v>
      </c>
      <c r="E1504" s="9">
        <v>2012</v>
      </c>
      <c r="F1504" s="7" t="s">
        <v>9201</v>
      </c>
      <c r="G1504" s="7" t="s">
        <v>5401</v>
      </c>
      <c r="H1504" s="8" t="s">
        <v>9233</v>
      </c>
      <c r="I1504" s="8" t="s">
        <v>7560</v>
      </c>
      <c r="J1504" s="19">
        <v>7</v>
      </c>
      <c r="K1504" s="19" t="s">
        <v>20093</v>
      </c>
      <c r="L1504" s="11"/>
      <c r="M1504" s="11"/>
      <c r="N1504" s="24"/>
      <c r="P1504" s="32"/>
      <c r="T1504" s="19"/>
      <c r="U1504" s="3"/>
      <c r="X1504" t="str">
        <f t="shared" si="95"/>
        <v/>
      </c>
      <c r="Z1504" t="str">
        <f t="shared" si="96"/>
        <v/>
      </c>
      <c r="AB1504" s="9"/>
      <c r="AC1504" t="s">
        <v>9233</v>
      </c>
      <c r="AD1504">
        <f t="shared" si="97"/>
        <v>0</v>
      </c>
      <c r="AF1504" s="3"/>
      <c r="AH1504" s="9"/>
    </row>
    <row r="1505" spans="1:34" ht="10.95" customHeight="1" outlineLevel="1" x14ac:dyDescent="0.25">
      <c r="A1505" t="s">
        <v>9184</v>
      </c>
      <c r="C1505" s="3" t="s">
        <v>11994</v>
      </c>
      <c r="D1505" s="3">
        <v>2741</v>
      </c>
      <c r="E1505" s="9">
        <v>2012</v>
      </c>
      <c r="F1505" s="7" t="s">
        <v>9201</v>
      </c>
      <c r="G1505" s="7" t="s">
        <v>5401</v>
      </c>
      <c r="H1505" s="8" t="s">
        <v>9233</v>
      </c>
      <c r="I1505" s="8" t="s">
        <v>7560</v>
      </c>
      <c r="J1505" s="19">
        <v>7</v>
      </c>
      <c r="K1505" s="19" t="s">
        <v>20093</v>
      </c>
      <c r="L1505" s="11"/>
      <c r="M1505" s="11"/>
      <c r="N1505" s="24"/>
      <c r="P1505" s="32"/>
      <c r="T1505" s="19"/>
      <c r="U1505" s="3"/>
      <c r="X1505" t="str">
        <f t="shared" si="95"/>
        <v/>
      </c>
      <c r="Z1505" t="str">
        <f t="shared" si="96"/>
        <v/>
      </c>
      <c r="AB1505" s="9"/>
      <c r="AC1505" t="s">
        <v>9233</v>
      </c>
      <c r="AD1505">
        <f t="shared" si="97"/>
        <v>0</v>
      </c>
      <c r="AF1505" s="3"/>
      <c r="AH1505" s="9"/>
    </row>
    <row r="1506" spans="1:34" ht="10.95" customHeight="1" outlineLevel="1" x14ac:dyDescent="0.25">
      <c r="A1506" t="s">
        <v>9184</v>
      </c>
      <c r="C1506" s="3" t="s">
        <v>11994</v>
      </c>
      <c r="D1506" s="3" t="s">
        <v>9235</v>
      </c>
      <c r="E1506" s="9">
        <v>2012</v>
      </c>
      <c r="F1506" s="7" t="s">
        <v>755</v>
      </c>
      <c r="G1506" s="7" t="s">
        <v>5401</v>
      </c>
      <c r="H1506" s="8" t="s">
        <v>9233</v>
      </c>
      <c r="I1506" s="8" t="s">
        <v>7560</v>
      </c>
      <c r="J1506" s="19">
        <v>7</v>
      </c>
      <c r="K1506" s="19" t="s">
        <v>7736</v>
      </c>
      <c r="L1506" s="11">
        <v>5.0999999999999996</v>
      </c>
      <c r="M1506" s="11"/>
      <c r="N1506" s="24"/>
      <c r="P1506" s="32"/>
      <c r="T1506" s="19"/>
      <c r="U1506" s="3"/>
      <c r="X1506" t="str">
        <f t="shared" si="95"/>
        <v/>
      </c>
      <c r="Z1506">
        <f t="shared" si="96"/>
        <v>1</v>
      </c>
      <c r="AB1506" s="9"/>
      <c r="AC1506" t="s">
        <v>9233</v>
      </c>
      <c r="AD1506">
        <f t="shared" si="97"/>
        <v>0</v>
      </c>
      <c r="AF1506" s="3"/>
      <c r="AH1506" s="9"/>
    </row>
    <row r="1507" spans="1:34" ht="10.95" customHeight="1" outlineLevel="1" x14ac:dyDescent="0.25">
      <c r="A1507" t="s">
        <v>9184</v>
      </c>
      <c r="C1507" s="3" t="s">
        <v>11994</v>
      </c>
      <c r="D1507" s="3">
        <v>2742</v>
      </c>
      <c r="E1507" s="9">
        <v>2012</v>
      </c>
      <c r="F1507" s="7" t="s">
        <v>9234</v>
      </c>
      <c r="G1507" s="7" t="s">
        <v>5401</v>
      </c>
      <c r="H1507" s="8" t="s">
        <v>9233</v>
      </c>
      <c r="I1507" s="8" t="s">
        <v>7560</v>
      </c>
      <c r="J1507" s="19">
        <v>7</v>
      </c>
      <c r="K1507" s="19" t="s">
        <v>7736</v>
      </c>
      <c r="L1507" s="11">
        <v>5.0999999999999996</v>
      </c>
      <c r="M1507" s="11"/>
      <c r="N1507" s="24"/>
      <c r="P1507" s="32"/>
      <c r="T1507" s="19"/>
      <c r="U1507" s="3"/>
      <c r="X1507" t="str">
        <f t="shared" si="95"/>
        <v/>
      </c>
      <c r="Z1507" t="str">
        <f t="shared" si="96"/>
        <v/>
      </c>
      <c r="AB1507" s="9"/>
      <c r="AC1507" t="s">
        <v>9233</v>
      </c>
      <c r="AD1507">
        <f t="shared" si="97"/>
        <v>0</v>
      </c>
      <c r="AF1507" s="3"/>
      <c r="AH1507" s="9"/>
    </row>
    <row r="1508" spans="1:34" ht="10.95" customHeight="1" outlineLevel="1" x14ac:dyDescent="0.25">
      <c r="A1508" t="s">
        <v>9184</v>
      </c>
      <c r="C1508" s="3" t="s">
        <v>11994</v>
      </c>
      <c r="D1508" s="3">
        <v>2812</v>
      </c>
      <c r="E1508" s="9">
        <v>2012</v>
      </c>
      <c r="F1508" s="7" t="s">
        <v>12519</v>
      </c>
      <c r="G1508" s="7" t="s">
        <v>5401</v>
      </c>
      <c r="H1508" s="8" t="s">
        <v>12520</v>
      </c>
      <c r="I1508" s="8" t="s">
        <v>12431</v>
      </c>
      <c r="J1508" s="19">
        <v>5</v>
      </c>
      <c r="K1508" s="19" t="s">
        <v>7736</v>
      </c>
      <c r="L1508" s="11">
        <v>6.5</v>
      </c>
      <c r="M1508" s="11"/>
      <c r="N1508" s="24"/>
      <c r="P1508" s="32"/>
      <c r="T1508" s="19"/>
      <c r="U1508" s="3"/>
      <c r="X1508" t="str">
        <f t="shared" si="95"/>
        <v/>
      </c>
      <c r="Z1508">
        <f t="shared" si="96"/>
        <v>1</v>
      </c>
      <c r="AB1508" s="9"/>
      <c r="AC1508" t="s">
        <v>12520</v>
      </c>
      <c r="AD1508">
        <f t="shared" si="97"/>
        <v>0</v>
      </c>
      <c r="AF1508" s="3"/>
      <c r="AH1508" s="9"/>
    </row>
    <row r="1509" spans="1:34" ht="10.95" customHeight="1" outlineLevel="1" x14ac:dyDescent="0.25">
      <c r="A1509" t="s">
        <v>9184</v>
      </c>
      <c r="C1509" s="3" t="s">
        <v>11994</v>
      </c>
      <c r="D1509" s="3">
        <v>3133</v>
      </c>
      <c r="E1509" s="9">
        <v>2013</v>
      </c>
      <c r="F1509" s="7" t="s">
        <v>3539</v>
      </c>
      <c r="G1509" s="7" t="s">
        <v>5401</v>
      </c>
      <c r="H1509" s="8" t="s">
        <v>4775</v>
      </c>
      <c r="I1509" s="8" t="s">
        <v>9236</v>
      </c>
      <c r="J1509" s="19">
        <v>1</v>
      </c>
      <c r="K1509" s="19" t="s">
        <v>20093</v>
      </c>
      <c r="L1509" s="11"/>
      <c r="M1509" s="11"/>
      <c r="N1509" s="24"/>
      <c r="P1509" s="32"/>
      <c r="T1509" s="19"/>
      <c r="U1509" s="3"/>
      <c r="X1509" t="str">
        <f t="shared" si="95"/>
        <v/>
      </c>
      <c r="Z1509" t="str">
        <f t="shared" si="96"/>
        <v/>
      </c>
      <c r="AB1509" s="9"/>
      <c r="AC1509" t="s">
        <v>4775</v>
      </c>
      <c r="AD1509">
        <f t="shared" si="97"/>
        <v>0</v>
      </c>
      <c r="AF1509" s="3"/>
      <c r="AH1509" s="9"/>
    </row>
    <row r="1510" spans="1:34" ht="10.95" customHeight="1" outlineLevel="1" collapsed="1" x14ac:dyDescent="0.25">
      <c r="A1510" t="s">
        <v>9184</v>
      </c>
      <c r="C1510" s="3" t="s">
        <v>11994</v>
      </c>
      <c r="D1510" s="3">
        <v>3134</v>
      </c>
      <c r="E1510" s="9">
        <v>2013</v>
      </c>
      <c r="F1510" s="7" t="s">
        <v>9232</v>
      </c>
      <c r="G1510" s="7" t="s">
        <v>5401</v>
      </c>
      <c r="H1510" s="8" t="s">
        <v>4775</v>
      </c>
      <c r="I1510" s="8" t="s">
        <v>9236</v>
      </c>
      <c r="J1510" s="19">
        <v>1</v>
      </c>
      <c r="K1510" s="19" t="s">
        <v>20093</v>
      </c>
      <c r="L1510" s="11"/>
      <c r="M1510" s="11"/>
      <c r="N1510" s="24"/>
      <c r="P1510" s="32"/>
      <c r="T1510" s="19"/>
      <c r="U1510" s="3"/>
      <c r="X1510" t="str">
        <f t="shared" si="95"/>
        <v/>
      </c>
      <c r="Z1510" t="str">
        <f t="shared" si="96"/>
        <v/>
      </c>
      <c r="AB1510" s="9"/>
      <c r="AC1510" t="s">
        <v>4775</v>
      </c>
      <c r="AD1510">
        <f t="shared" si="97"/>
        <v>0</v>
      </c>
      <c r="AF1510" s="3"/>
      <c r="AH1510" s="9"/>
    </row>
    <row r="1511" spans="1:34" ht="10.95" customHeight="1" outlineLevel="1" x14ac:dyDescent="0.25">
      <c r="A1511" t="s">
        <v>9184</v>
      </c>
      <c r="C1511" s="3" t="s">
        <v>11994</v>
      </c>
      <c r="D1511" s="3">
        <v>3135</v>
      </c>
      <c r="E1511" s="9">
        <v>2013</v>
      </c>
      <c r="F1511" s="7" t="s">
        <v>9201</v>
      </c>
      <c r="G1511" s="7" t="s">
        <v>5401</v>
      </c>
      <c r="H1511" s="8" t="s">
        <v>4775</v>
      </c>
      <c r="I1511" s="8" t="s">
        <v>9236</v>
      </c>
      <c r="J1511" s="19">
        <v>1</v>
      </c>
      <c r="K1511" s="19" t="s">
        <v>20093</v>
      </c>
      <c r="L1511" s="11"/>
      <c r="M1511" s="11"/>
      <c r="N1511" s="24"/>
      <c r="P1511" s="32"/>
      <c r="T1511" s="19"/>
      <c r="U1511" s="3"/>
      <c r="X1511" t="str">
        <f t="shared" si="95"/>
        <v/>
      </c>
      <c r="Z1511" t="str">
        <f t="shared" si="96"/>
        <v/>
      </c>
      <c r="AB1511" s="9"/>
      <c r="AC1511" t="s">
        <v>4775</v>
      </c>
      <c r="AD1511">
        <f t="shared" si="97"/>
        <v>0</v>
      </c>
      <c r="AF1511" s="3"/>
      <c r="AH1511" s="9"/>
    </row>
    <row r="1512" spans="1:34" ht="10.95" customHeight="1" outlineLevel="1" x14ac:dyDescent="0.25">
      <c r="A1512" t="s">
        <v>9184</v>
      </c>
      <c r="C1512" s="3" t="s">
        <v>11994</v>
      </c>
      <c r="D1512" s="3">
        <v>3136</v>
      </c>
      <c r="E1512" s="9">
        <v>2013</v>
      </c>
      <c r="F1512" s="7" t="s">
        <v>9201</v>
      </c>
      <c r="G1512" s="7" t="s">
        <v>5401</v>
      </c>
      <c r="H1512" s="8" t="s">
        <v>2595</v>
      </c>
      <c r="I1512" s="8" t="s">
        <v>9236</v>
      </c>
      <c r="J1512" s="19">
        <v>1</v>
      </c>
      <c r="K1512" s="19" t="s">
        <v>20093</v>
      </c>
      <c r="L1512" s="11"/>
      <c r="M1512" s="11"/>
      <c r="N1512" s="24"/>
      <c r="P1512" s="32"/>
      <c r="T1512" s="19"/>
      <c r="U1512" s="3"/>
      <c r="X1512" t="str">
        <f t="shared" si="95"/>
        <v/>
      </c>
      <c r="Z1512" t="str">
        <f t="shared" si="96"/>
        <v/>
      </c>
      <c r="AB1512" s="9"/>
      <c r="AC1512" t="s">
        <v>2595</v>
      </c>
      <c r="AD1512">
        <f t="shared" si="97"/>
        <v>0</v>
      </c>
      <c r="AF1512" s="3"/>
      <c r="AH1512" s="9"/>
    </row>
    <row r="1513" spans="1:34" ht="10.95" customHeight="1" outlineLevel="1" collapsed="1" x14ac:dyDescent="0.25">
      <c r="A1513" t="s">
        <v>9184</v>
      </c>
      <c r="C1513" s="3" t="s">
        <v>11994</v>
      </c>
      <c r="D1513" s="3" t="s">
        <v>9237</v>
      </c>
      <c r="E1513" s="9">
        <v>2013</v>
      </c>
      <c r="F1513" s="7" t="s">
        <v>755</v>
      </c>
      <c r="G1513" s="7" t="s">
        <v>5401</v>
      </c>
      <c r="H1513" s="8" t="s">
        <v>2595</v>
      </c>
      <c r="I1513" s="8" t="s">
        <v>9236</v>
      </c>
      <c r="J1513" s="19">
        <v>1</v>
      </c>
      <c r="K1513" s="19" t="s">
        <v>7736</v>
      </c>
      <c r="L1513" s="11">
        <v>4</v>
      </c>
      <c r="M1513" s="11"/>
      <c r="N1513" s="24"/>
      <c r="P1513" s="32"/>
      <c r="T1513" s="19"/>
      <c r="U1513" s="3"/>
      <c r="X1513" t="str">
        <f t="shared" si="95"/>
        <v/>
      </c>
      <c r="Z1513">
        <f t="shared" si="96"/>
        <v>1</v>
      </c>
      <c r="AB1513" s="9"/>
      <c r="AC1513" t="s">
        <v>2595</v>
      </c>
      <c r="AD1513">
        <f t="shared" si="97"/>
        <v>0</v>
      </c>
      <c r="AF1513" s="3"/>
      <c r="AH1513" s="9"/>
    </row>
    <row r="1514" spans="1:34" ht="10.95" customHeight="1" outlineLevel="1" x14ac:dyDescent="0.25">
      <c r="A1514" t="s">
        <v>9184</v>
      </c>
      <c r="C1514" s="3" t="s">
        <v>11994</v>
      </c>
      <c r="D1514" s="3">
        <v>3137</v>
      </c>
      <c r="E1514" s="9">
        <v>2013</v>
      </c>
      <c r="F1514" s="7" t="s">
        <v>9234</v>
      </c>
      <c r="G1514" s="7" t="s">
        <v>5401</v>
      </c>
      <c r="H1514" s="8" t="s">
        <v>2595</v>
      </c>
      <c r="I1514" s="8" t="s">
        <v>9236</v>
      </c>
      <c r="J1514" s="19">
        <v>1</v>
      </c>
      <c r="K1514" s="19" t="s">
        <v>7736</v>
      </c>
      <c r="L1514" s="11">
        <v>4</v>
      </c>
      <c r="M1514" s="11"/>
      <c r="N1514" s="24"/>
      <c r="P1514" s="32"/>
      <c r="T1514" s="19"/>
      <c r="U1514" s="3"/>
      <c r="X1514" t="str">
        <f t="shared" si="95"/>
        <v/>
      </c>
      <c r="Z1514" t="str">
        <f t="shared" si="96"/>
        <v/>
      </c>
      <c r="AB1514" s="9"/>
      <c r="AC1514" t="s">
        <v>2595</v>
      </c>
      <c r="AD1514">
        <f t="shared" si="97"/>
        <v>0</v>
      </c>
      <c r="AF1514" s="3"/>
      <c r="AH1514" s="9"/>
    </row>
    <row r="1515" spans="1:34" ht="10.95" customHeight="1" outlineLevel="1" x14ac:dyDescent="0.25">
      <c r="A1515" t="s">
        <v>9184</v>
      </c>
      <c r="C1515" s="3" t="s">
        <v>11994</v>
      </c>
      <c r="D1515" s="3">
        <v>3198</v>
      </c>
      <c r="E1515" s="9">
        <v>2013</v>
      </c>
      <c r="F1515" s="7" t="s">
        <v>3539</v>
      </c>
      <c r="G1515" s="7" t="s">
        <v>5401</v>
      </c>
      <c r="H1515" s="8" t="s">
        <v>9233</v>
      </c>
      <c r="I1515" s="8" t="s">
        <v>7560</v>
      </c>
      <c r="J1515" s="19">
        <v>7</v>
      </c>
      <c r="K1515" s="19" t="s">
        <v>20093</v>
      </c>
      <c r="L1515" s="11"/>
      <c r="M1515" s="11"/>
      <c r="N1515" s="24"/>
      <c r="P1515" s="32"/>
      <c r="T1515" s="19"/>
      <c r="U1515" s="3"/>
      <c r="X1515" t="str">
        <f t="shared" si="95"/>
        <v/>
      </c>
      <c r="Z1515" t="str">
        <f t="shared" si="96"/>
        <v/>
      </c>
      <c r="AB1515" s="9"/>
      <c r="AC1515" t="s">
        <v>9233</v>
      </c>
      <c r="AD1515">
        <f t="shared" si="97"/>
        <v>0</v>
      </c>
      <c r="AF1515" s="3"/>
      <c r="AH1515" s="9"/>
    </row>
    <row r="1516" spans="1:34" ht="10.95" customHeight="1" outlineLevel="1" x14ac:dyDescent="0.25">
      <c r="A1516" t="s">
        <v>9184</v>
      </c>
      <c r="C1516" s="3" t="s">
        <v>11994</v>
      </c>
      <c r="D1516" s="3">
        <v>3199</v>
      </c>
      <c r="E1516" s="9">
        <v>2013</v>
      </c>
      <c r="F1516" s="7" t="s">
        <v>9232</v>
      </c>
      <c r="G1516" s="7" t="s">
        <v>5401</v>
      </c>
      <c r="H1516" s="8" t="s">
        <v>9233</v>
      </c>
      <c r="I1516" s="8" t="s">
        <v>7560</v>
      </c>
      <c r="J1516" s="19">
        <v>7</v>
      </c>
      <c r="K1516" s="19" t="s">
        <v>20093</v>
      </c>
      <c r="L1516" s="11"/>
      <c r="M1516" s="11"/>
      <c r="N1516" s="24"/>
      <c r="P1516" s="32"/>
      <c r="T1516" s="19"/>
      <c r="U1516" s="3"/>
      <c r="X1516" t="str">
        <f t="shared" si="95"/>
        <v/>
      </c>
      <c r="Z1516" t="str">
        <f t="shared" si="96"/>
        <v/>
      </c>
      <c r="AB1516" s="9"/>
      <c r="AC1516" t="s">
        <v>9233</v>
      </c>
      <c r="AD1516">
        <f t="shared" si="97"/>
        <v>0</v>
      </c>
      <c r="AF1516" s="3"/>
      <c r="AH1516" s="9"/>
    </row>
    <row r="1517" spans="1:34" ht="10.95" customHeight="1" outlineLevel="1" x14ac:dyDescent="0.25">
      <c r="A1517" t="s">
        <v>9184</v>
      </c>
      <c r="C1517" s="3" t="s">
        <v>11994</v>
      </c>
      <c r="D1517" s="3">
        <v>3200</v>
      </c>
      <c r="E1517" s="9">
        <v>2013</v>
      </c>
      <c r="F1517" s="7" t="s">
        <v>9201</v>
      </c>
      <c r="G1517" s="7" t="s">
        <v>5401</v>
      </c>
      <c r="H1517" s="8" t="s">
        <v>9233</v>
      </c>
      <c r="I1517" s="8" t="s">
        <v>7560</v>
      </c>
      <c r="J1517" s="19">
        <v>7</v>
      </c>
      <c r="K1517" s="19" t="s">
        <v>20093</v>
      </c>
      <c r="L1517" s="11"/>
      <c r="M1517" s="11"/>
      <c r="N1517" s="24"/>
      <c r="P1517" s="32"/>
      <c r="T1517" s="19"/>
      <c r="U1517" s="3"/>
      <c r="X1517" t="str">
        <f t="shared" si="95"/>
        <v/>
      </c>
      <c r="Z1517" t="str">
        <f t="shared" si="96"/>
        <v/>
      </c>
      <c r="AB1517" s="9"/>
      <c r="AC1517" t="s">
        <v>9233</v>
      </c>
      <c r="AD1517">
        <f t="shared" si="97"/>
        <v>0</v>
      </c>
      <c r="AF1517" s="3"/>
      <c r="AH1517" s="9"/>
    </row>
    <row r="1518" spans="1:34" ht="10.95" customHeight="1" outlineLevel="1" x14ac:dyDescent="0.25">
      <c r="A1518" t="s">
        <v>9184</v>
      </c>
      <c r="C1518" s="3" t="s">
        <v>11994</v>
      </c>
      <c r="D1518" s="3">
        <v>3201</v>
      </c>
      <c r="E1518" s="9">
        <v>2013</v>
      </c>
      <c r="F1518" s="7" t="s">
        <v>9201</v>
      </c>
      <c r="G1518" s="7" t="s">
        <v>5401</v>
      </c>
      <c r="H1518" s="8" t="s">
        <v>9233</v>
      </c>
      <c r="I1518" s="8" t="s">
        <v>7560</v>
      </c>
      <c r="J1518" s="19">
        <v>7</v>
      </c>
      <c r="K1518" s="19" t="s">
        <v>20093</v>
      </c>
      <c r="L1518" s="11"/>
      <c r="M1518" s="11"/>
      <c r="N1518" s="24"/>
      <c r="P1518" s="32"/>
      <c r="T1518" s="19"/>
      <c r="U1518" s="3"/>
      <c r="X1518" t="str">
        <f t="shared" si="95"/>
        <v/>
      </c>
      <c r="Z1518" t="str">
        <f t="shared" si="96"/>
        <v/>
      </c>
      <c r="AB1518" s="9"/>
      <c r="AC1518" t="s">
        <v>9233</v>
      </c>
      <c r="AD1518">
        <f t="shared" si="97"/>
        <v>0</v>
      </c>
      <c r="AF1518" s="3"/>
      <c r="AH1518" s="9"/>
    </row>
    <row r="1519" spans="1:34" ht="10.95" customHeight="1" outlineLevel="1" x14ac:dyDescent="0.25">
      <c r="A1519" t="s">
        <v>9184</v>
      </c>
      <c r="C1519" s="3" t="s">
        <v>11994</v>
      </c>
      <c r="D1519" s="3" t="s">
        <v>9238</v>
      </c>
      <c r="E1519" s="9">
        <v>2013</v>
      </c>
      <c r="F1519" s="7" t="s">
        <v>755</v>
      </c>
      <c r="G1519" s="7" t="s">
        <v>5401</v>
      </c>
      <c r="H1519" s="8" t="s">
        <v>9233</v>
      </c>
      <c r="I1519" s="8" t="s">
        <v>7560</v>
      </c>
      <c r="J1519" s="19">
        <v>7</v>
      </c>
      <c r="K1519" s="19" t="s">
        <v>7736</v>
      </c>
      <c r="L1519" s="11">
        <v>3</v>
      </c>
      <c r="M1519" s="11"/>
      <c r="N1519" s="24"/>
      <c r="P1519" s="32"/>
      <c r="T1519" s="19"/>
      <c r="U1519" s="3"/>
      <c r="X1519" t="str">
        <f t="shared" si="95"/>
        <v/>
      </c>
      <c r="Z1519">
        <f t="shared" si="96"/>
        <v>1</v>
      </c>
      <c r="AB1519" s="9"/>
      <c r="AC1519" t="s">
        <v>9233</v>
      </c>
      <c r="AD1519">
        <f t="shared" si="97"/>
        <v>0</v>
      </c>
      <c r="AF1519" s="3"/>
      <c r="AH1519" s="9"/>
    </row>
    <row r="1520" spans="1:34" ht="10.95" customHeight="1" outlineLevel="1" x14ac:dyDescent="0.25">
      <c r="A1520" t="s">
        <v>9184</v>
      </c>
      <c r="C1520" s="3" t="s">
        <v>11994</v>
      </c>
      <c r="D1520" s="3">
        <v>3202</v>
      </c>
      <c r="E1520" s="9">
        <v>2013</v>
      </c>
      <c r="F1520" s="7" t="s">
        <v>9234</v>
      </c>
      <c r="G1520" s="7" t="s">
        <v>5401</v>
      </c>
      <c r="H1520" s="8" t="s">
        <v>9233</v>
      </c>
      <c r="I1520" s="8" t="s">
        <v>7560</v>
      </c>
      <c r="J1520" s="19">
        <v>7</v>
      </c>
      <c r="K1520" s="19" t="s">
        <v>7736</v>
      </c>
      <c r="L1520" s="11">
        <v>3</v>
      </c>
      <c r="M1520" s="11"/>
      <c r="N1520" s="24"/>
      <c r="P1520" s="32"/>
      <c r="T1520" s="19"/>
      <c r="U1520" s="3"/>
      <c r="X1520" t="str">
        <f t="shared" si="95"/>
        <v/>
      </c>
      <c r="Z1520" t="str">
        <f t="shared" si="96"/>
        <v/>
      </c>
      <c r="AB1520" s="9"/>
      <c r="AC1520" t="s">
        <v>9233</v>
      </c>
      <c r="AD1520">
        <f t="shared" si="97"/>
        <v>0</v>
      </c>
      <c r="AF1520" s="3"/>
      <c r="AH1520" s="9"/>
    </row>
    <row r="1521" spans="1:48" ht="10.95" customHeight="1" outlineLevel="1" x14ac:dyDescent="0.25">
      <c r="A1521" t="s">
        <v>9184</v>
      </c>
      <c r="C1521" s="3" t="s">
        <v>11994</v>
      </c>
      <c r="D1521" s="3" t="s">
        <v>20857</v>
      </c>
      <c r="E1521" s="9">
        <v>2015</v>
      </c>
      <c r="F1521" s="7" t="s">
        <v>20859</v>
      </c>
      <c r="G1521" s="7" t="s">
        <v>5401</v>
      </c>
      <c r="H1521" s="8" t="s">
        <v>9240</v>
      </c>
      <c r="I1521" s="8" t="s">
        <v>9239</v>
      </c>
      <c r="J1521" s="19">
        <v>3</v>
      </c>
      <c r="K1521" s="19" t="s">
        <v>7736</v>
      </c>
      <c r="L1521" s="11">
        <v>10</v>
      </c>
      <c r="M1521" s="11"/>
      <c r="N1521" s="24"/>
      <c r="P1521" s="32"/>
      <c r="T1521" s="19"/>
      <c r="U1521" s="3"/>
      <c r="X1521" t="str">
        <f t="shared" si="95"/>
        <v/>
      </c>
      <c r="Z1521">
        <f t="shared" si="96"/>
        <v>1</v>
      </c>
      <c r="AB1521" s="9"/>
      <c r="AC1521" t="s">
        <v>9240</v>
      </c>
      <c r="AD1521">
        <f t="shared" si="97"/>
        <v>0</v>
      </c>
      <c r="AF1521" s="3"/>
      <c r="AH1521" s="9"/>
    </row>
    <row r="1522" spans="1:48" ht="10.95" customHeight="1" outlineLevel="1" x14ac:dyDescent="0.25">
      <c r="A1522" t="s">
        <v>9184</v>
      </c>
      <c r="C1522" s="3" t="s">
        <v>11994</v>
      </c>
      <c r="D1522" s="3" t="s">
        <v>20858</v>
      </c>
      <c r="E1522" s="9">
        <v>2015</v>
      </c>
      <c r="F1522" s="7" t="s">
        <v>20860</v>
      </c>
      <c r="G1522" s="7" t="s">
        <v>5401</v>
      </c>
      <c r="H1522" s="8" t="s">
        <v>9240</v>
      </c>
      <c r="I1522" s="8" t="s">
        <v>9239</v>
      </c>
      <c r="J1522" s="19">
        <v>3</v>
      </c>
      <c r="K1522" s="19" t="s">
        <v>7736</v>
      </c>
      <c r="L1522" s="11">
        <v>10</v>
      </c>
      <c r="M1522" s="11"/>
      <c r="N1522" s="24"/>
      <c r="P1522" s="32"/>
      <c r="T1522" s="19"/>
      <c r="U1522" s="3"/>
      <c r="X1522" t="str">
        <f t="shared" si="95"/>
        <v/>
      </c>
      <c r="Z1522">
        <f t="shared" si="96"/>
        <v>1</v>
      </c>
      <c r="AB1522" s="9"/>
      <c r="AC1522" t="s">
        <v>9240</v>
      </c>
      <c r="AD1522">
        <f t="shared" si="97"/>
        <v>0</v>
      </c>
      <c r="AF1522" s="3"/>
      <c r="AH1522" s="9"/>
    </row>
    <row r="1523" spans="1:48" ht="10.95" customHeight="1" outlineLevel="1" x14ac:dyDescent="0.25">
      <c r="A1523" t="s">
        <v>9184</v>
      </c>
      <c r="C1523" s="3" t="s">
        <v>11994</v>
      </c>
      <c r="D1523" s="3">
        <v>3538</v>
      </c>
      <c r="E1523" s="9">
        <v>2015</v>
      </c>
      <c r="F1523" s="7" t="s">
        <v>9241</v>
      </c>
      <c r="G1523" s="7" t="s">
        <v>5401</v>
      </c>
      <c r="H1523" s="8" t="s">
        <v>9240</v>
      </c>
      <c r="I1523" s="8" t="s">
        <v>9239</v>
      </c>
      <c r="J1523" s="19">
        <v>3</v>
      </c>
      <c r="K1523" s="19" t="s">
        <v>20093</v>
      </c>
      <c r="L1523" s="11"/>
      <c r="M1523" s="11"/>
      <c r="N1523" s="24"/>
      <c r="P1523" s="32"/>
      <c r="T1523" s="19"/>
      <c r="U1523" s="3"/>
      <c r="X1523" t="str">
        <f t="shared" si="95"/>
        <v/>
      </c>
      <c r="Z1523" t="str">
        <f t="shared" si="96"/>
        <v/>
      </c>
      <c r="AB1523" s="9"/>
      <c r="AC1523" t="s">
        <v>9240</v>
      </c>
      <c r="AD1523">
        <f t="shared" si="97"/>
        <v>0</v>
      </c>
      <c r="AF1523" s="3"/>
      <c r="AH1523" s="9"/>
    </row>
    <row r="1524" spans="1:48" ht="10.95" customHeight="1" x14ac:dyDescent="0.25">
      <c r="A1524" s="6" t="s">
        <v>14251</v>
      </c>
      <c r="B1524" t="s">
        <v>14247</v>
      </c>
      <c r="C1524" s="3" t="s">
        <v>12965</v>
      </c>
      <c r="E1524" s="9"/>
      <c r="F1524" s="7"/>
      <c r="G1524" s="7"/>
      <c r="H1524" s="8"/>
      <c r="I1524" s="8"/>
      <c r="J1524" s="19"/>
      <c r="K1524" s="19"/>
      <c r="L1524" s="11"/>
      <c r="M1524" s="11">
        <f>SUM(L1525:L1532)</f>
        <v>11.8</v>
      </c>
      <c r="N1524" s="24">
        <v>2684</v>
      </c>
      <c r="O1524">
        <f>COUNTIF(K1525:K1532,"*")</f>
        <v>8</v>
      </c>
      <c r="P1524" s="32">
        <f>O1524/N1524</f>
        <v>2.9806259314456036E-3</v>
      </c>
      <c r="Q1524">
        <f>COUNTIF(K1525:K1532,"Y")+COUNTIF(K1525:K1532,"S")</f>
        <v>8</v>
      </c>
      <c r="T1524" s="19" t="s">
        <v>7736</v>
      </c>
      <c r="U1524" s="3"/>
      <c r="V1524" t="s">
        <v>18573</v>
      </c>
      <c r="X1524" t="str">
        <f t="shared" si="95"/>
        <v/>
      </c>
      <c r="Z1524" t="str">
        <f t="shared" si="96"/>
        <v/>
      </c>
      <c r="AB1524" s="9"/>
      <c r="AE1524">
        <f>COUNTIF(AD1525:AD1532,"1")</f>
        <v>0</v>
      </c>
      <c r="AF1524" s="3"/>
      <c r="AH1524" s="9"/>
      <c r="AI1524">
        <f>COUNTIF($J1525:$J1532,"1")-COUNTIFS($J1525:$J1532,"1",$K1525:$K1532,"V")</f>
        <v>0</v>
      </c>
      <c r="AJ1524">
        <f>COUNTIFS($J1525:$J1532,"1",$K1525:$K1532,"Y")+COUNTIFS($J1525:$J1532,"1",$K1525:$K1532,"s")</f>
        <v>0</v>
      </c>
      <c r="AK1524">
        <f>COUNTIF($J1525:$J1532,"2")-COUNTIFS($J1525:$J1532,"2",$K1525:$K1532,"V")</f>
        <v>0</v>
      </c>
      <c r="AL1524">
        <f>COUNTIFS($J1525:$J1532,"2",$K1525:$K1532,"Y")+COUNTIFS($J1525:$J1532,"2",$K1525:$K1532,"s")</f>
        <v>0</v>
      </c>
      <c r="AM1524">
        <f>COUNTIF($J1525:$J1532,"3")-COUNTIFS($J1525:$J1532,"3",$K1525:$K1532,"V")</f>
        <v>1</v>
      </c>
      <c r="AN1524">
        <f>COUNTIFS($J1525:$J1532,"3",$K1525:$K1532,"Y")+COUNTIFS($J1525:$J1532,"3",$K1525:$K1532,"s")</f>
        <v>1</v>
      </c>
      <c r="AO1524">
        <f>COUNTIF($J1525:$J1532,"4")-COUNTIFS($J1525:$J1532,"4",$K1525:$K1532,"V")</f>
        <v>0</v>
      </c>
      <c r="AP1524">
        <f>COUNTIFS($J1525:$J1532,"4",$K1525:$K1532,"Y")+COUNTIFS($J1525:$J1532,"4",$K1525:$K1532,"s")</f>
        <v>0</v>
      </c>
      <c r="AQ1524">
        <f>COUNTIF($J1525:$J1532,"5")-COUNTIFS($J1525:$J1532,"5",$K1525:$K1532,"V")</f>
        <v>0</v>
      </c>
      <c r="AR1524">
        <f>COUNTIFS($J1525:$J1532,"5",$K1525:$K1532,"Y")+COUNTIFS($J1525:$J1532,"5",$K1525:$K1532,"s")</f>
        <v>0</v>
      </c>
      <c r="AS1524">
        <f>COUNTIF($J1525:$J1532,"6")-COUNTIFS($J1525:$J1532,"6",$K1525:$K1532,"V")</f>
        <v>0</v>
      </c>
      <c r="AT1524">
        <f>COUNTIFS($J1525:$J1532,"6",$K1525:$K1532,"Y")+COUNTIFS($J1525:$J1532,"6",$K1525:$K1532,"s")</f>
        <v>0</v>
      </c>
      <c r="AU1524">
        <f>COUNTIF($J1525:$J1532,"7")-COUNTIFS($J1525:$J1532,"7",$K1525:$K1532,"V")</f>
        <v>7</v>
      </c>
      <c r="AV1524">
        <f>COUNTIFS($J1525:$J1532,"7",$K1525:$K1532,"Y")+COUNTIFS($J1525:$J1532,"7",$K1525:$K1532,"s")</f>
        <v>7</v>
      </c>
    </row>
    <row r="1525" spans="1:48" ht="10.95" customHeight="1" outlineLevel="1" x14ac:dyDescent="0.25">
      <c r="A1525" t="s">
        <v>14248</v>
      </c>
      <c r="C1525" s="3" t="s">
        <v>12965</v>
      </c>
      <c r="D1525" s="3">
        <v>1645</v>
      </c>
      <c r="E1525" s="9">
        <v>1996</v>
      </c>
      <c r="F1525" s="7" t="s">
        <v>3567</v>
      </c>
      <c r="G1525" s="7" t="s">
        <v>5401</v>
      </c>
      <c r="H1525" s="8" t="s">
        <v>19968</v>
      </c>
      <c r="I1525" s="8" t="s">
        <v>8506</v>
      </c>
      <c r="J1525" s="19">
        <v>3</v>
      </c>
      <c r="K1525" s="19" t="s">
        <v>7736</v>
      </c>
      <c r="L1525" s="11">
        <v>2</v>
      </c>
      <c r="M1525" s="11"/>
      <c r="N1525" s="24"/>
      <c r="P1525" s="32"/>
      <c r="T1525" s="19"/>
      <c r="U1525" s="3"/>
      <c r="X1525" t="str">
        <f t="shared" si="95"/>
        <v/>
      </c>
      <c r="Z1525" t="str">
        <f t="shared" si="96"/>
        <v/>
      </c>
      <c r="AB1525" s="9"/>
      <c r="AC1525" t="s">
        <v>19968</v>
      </c>
      <c r="AD1525">
        <f t="shared" ref="AD1525:AD1532" si="98">COUNTIF(H1525,"*Fuji*")</f>
        <v>0</v>
      </c>
      <c r="AF1525" s="3">
        <v>1</v>
      </c>
      <c r="AH1525" s="9"/>
    </row>
    <row r="1526" spans="1:48" ht="10.95" customHeight="1" outlineLevel="1" collapsed="1" x14ac:dyDescent="0.25">
      <c r="A1526" t="s">
        <v>14248</v>
      </c>
      <c r="C1526" s="3" t="s">
        <v>12965</v>
      </c>
      <c r="D1526" s="3">
        <v>1907</v>
      </c>
      <c r="E1526" s="9">
        <v>1998</v>
      </c>
      <c r="F1526" s="7" t="s">
        <v>12656</v>
      </c>
      <c r="G1526" s="7" t="s">
        <v>5401</v>
      </c>
      <c r="H1526" s="8" t="s">
        <v>9233</v>
      </c>
      <c r="I1526" s="8" t="s">
        <v>7560</v>
      </c>
      <c r="J1526" s="19">
        <v>7</v>
      </c>
      <c r="K1526" s="19" t="s">
        <v>7736</v>
      </c>
      <c r="L1526" s="11">
        <v>1.5</v>
      </c>
      <c r="M1526" s="11"/>
      <c r="N1526" s="24"/>
      <c r="P1526" s="32"/>
      <c r="T1526" s="19"/>
      <c r="U1526" s="3"/>
      <c r="X1526" t="str">
        <f t="shared" si="95"/>
        <v/>
      </c>
      <c r="Z1526" t="str">
        <f t="shared" si="96"/>
        <v/>
      </c>
      <c r="AB1526" s="9"/>
      <c r="AC1526" t="s">
        <v>9233</v>
      </c>
      <c r="AD1526">
        <f t="shared" si="98"/>
        <v>0</v>
      </c>
      <c r="AF1526" s="3"/>
      <c r="AH1526" s="9"/>
    </row>
    <row r="1527" spans="1:48" ht="10.95" customHeight="1" outlineLevel="1" x14ac:dyDescent="0.25">
      <c r="A1527" t="s">
        <v>14248</v>
      </c>
      <c r="C1527" s="3" t="s">
        <v>12965</v>
      </c>
      <c r="D1527" s="3">
        <v>1908</v>
      </c>
      <c r="E1527" s="9">
        <v>1998</v>
      </c>
      <c r="F1527" s="7" t="s">
        <v>6194</v>
      </c>
      <c r="G1527" s="7" t="s">
        <v>5401</v>
      </c>
      <c r="H1527" s="8" t="s">
        <v>9233</v>
      </c>
      <c r="I1527" s="8" t="s">
        <v>7560</v>
      </c>
      <c r="J1527" s="19">
        <v>7</v>
      </c>
      <c r="K1527" s="19" t="s">
        <v>7736</v>
      </c>
      <c r="L1527" s="11">
        <v>0.5</v>
      </c>
      <c r="M1527" s="11"/>
      <c r="N1527" s="24"/>
      <c r="P1527" s="32"/>
      <c r="T1527" s="19"/>
      <c r="U1527" s="3"/>
      <c r="X1527" t="str">
        <f t="shared" si="95"/>
        <v/>
      </c>
      <c r="Z1527" t="str">
        <f t="shared" si="96"/>
        <v/>
      </c>
      <c r="AB1527" s="9"/>
      <c r="AC1527" t="s">
        <v>9233</v>
      </c>
      <c r="AD1527">
        <f t="shared" si="98"/>
        <v>0</v>
      </c>
      <c r="AF1527" s="3"/>
      <c r="AH1527" s="9"/>
    </row>
    <row r="1528" spans="1:48" ht="10.95" customHeight="1" outlineLevel="1" x14ac:dyDescent="0.25">
      <c r="A1528" t="s">
        <v>14248</v>
      </c>
      <c r="C1528" s="3" t="s">
        <v>12965</v>
      </c>
      <c r="D1528" s="3">
        <v>1909</v>
      </c>
      <c r="E1528" s="9">
        <v>1998</v>
      </c>
      <c r="F1528" s="7" t="s">
        <v>14249</v>
      </c>
      <c r="G1528" s="7" t="s">
        <v>5401</v>
      </c>
      <c r="H1528" s="8" t="s">
        <v>9233</v>
      </c>
      <c r="I1528" s="8" t="s">
        <v>7560</v>
      </c>
      <c r="J1528" s="19">
        <v>7</v>
      </c>
      <c r="K1528" s="19" t="s">
        <v>7736</v>
      </c>
      <c r="L1528" s="11">
        <v>0.5</v>
      </c>
      <c r="M1528" s="11"/>
      <c r="N1528" s="24"/>
      <c r="P1528" s="32"/>
      <c r="T1528" s="19"/>
      <c r="U1528" s="3"/>
      <c r="X1528" t="str">
        <f t="shared" si="95"/>
        <v/>
      </c>
      <c r="Z1528" t="str">
        <f t="shared" si="96"/>
        <v/>
      </c>
      <c r="AB1528" s="9"/>
      <c r="AC1528" t="s">
        <v>9233</v>
      </c>
      <c r="AD1528">
        <f t="shared" si="98"/>
        <v>0</v>
      </c>
      <c r="AF1528" s="3"/>
      <c r="AH1528" s="9"/>
    </row>
    <row r="1529" spans="1:48" ht="10.95" customHeight="1" outlineLevel="1" x14ac:dyDescent="0.25">
      <c r="A1529" t="s">
        <v>14248</v>
      </c>
      <c r="C1529" s="3" t="s">
        <v>12965</v>
      </c>
      <c r="D1529" s="3">
        <v>1910</v>
      </c>
      <c r="E1529" s="9">
        <v>1998</v>
      </c>
      <c r="F1529" s="7" t="s">
        <v>942</v>
      </c>
      <c r="G1529" s="7" t="s">
        <v>5401</v>
      </c>
      <c r="H1529" s="8" t="s">
        <v>9233</v>
      </c>
      <c r="I1529" s="8" t="s">
        <v>7560</v>
      </c>
      <c r="J1529" s="19">
        <v>7</v>
      </c>
      <c r="K1529" s="19" t="s">
        <v>7736</v>
      </c>
      <c r="L1529" s="11">
        <v>0.5</v>
      </c>
      <c r="M1529" s="11"/>
      <c r="N1529" s="24"/>
      <c r="P1529" s="32"/>
      <c r="T1529" s="19"/>
      <c r="U1529" s="3"/>
      <c r="X1529" t="str">
        <f t="shared" si="95"/>
        <v/>
      </c>
      <c r="Z1529" t="str">
        <f t="shared" si="96"/>
        <v/>
      </c>
      <c r="AB1529" s="9"/>
      <c r="AC1529" t="s">
        <v>9233</v>
      </c>
      <c r="AD1529">
        <f t="shared" si="98"/>
        <v>0</v>
      </c>
      <c r="AF1529" s="3"/>
      <c r="AH1529" s="9"/>
    </row>
    <row r="1530" spans="1:48" ht="10.95" customHeight="1" outlineLevel="1" x14ac:dyDescent="0.25">
      <c r="A1530" t="s">
        <v>14248</v>
      </c>
      <c r="C1530" s="3" t="s">
        <v>12965</v>
      </c>
      <c r="D1530" s="3">
        <v>1911</v>
      </c>
      <c r="E1530" s="9">
        <v>1998</v>
      </c>
      <c r="F1530" s="7" t="s">
        <v>2588</v>
      </c>
      <c r="G1530" s="7" t="s">
        <v>5401</v>
      </c>
      <c r="H1530" s="8" t="s">
        <v>9233</v>
      </c>
      <c r="I1530" s="8" t="s">
        <v>7560</v>
      </c>
      <c r="J1530" s="19">
        <v>7</v>
      </c>
      <c r="K1530" s="19" t="s">
        <v>7736</v>
      </c>
      <c r="L1530" s="11">
        <v>0.2</v>
      </c>
      <c r="M1530" s="11"/>
      <c r="N1530" s="24"/>
      <c r="P1530" s="32"/>
      <c r="T1530" s="19"/>
      <c r="U1530" s="3"/>
      <c r="X1530" t="str">
        <f t="shared" si="95"/>
        <v/>
      </c>
      <c r="Z1530" t="str">
        <f t="shared" si="96"/>
        <v/>
      </c>
      <c r="AB1530" s="9"/>
      <c r="AC1530" t="s">
        <v>9233</v>
      </c>
      <c r="AD1530">
        <f t="shared" si="98"/>
        <v>0</v>
      </c>
      <c r="AF1530" s="3"/>
      <c r="AH1530" s="9"/>
    </row>
    <row r="1531" spans="1:48" ht="10.95" customHeight="1" outlineLevel="1" x14ac:dyDescent="0.25">
      <c r="A1531" t="s">
        <v>14248</v>
      </c>
      <c r="C1531" s="3" t="s">
        <v>12965</v>
      </c>
      <c r="D1531" s="3">
        <v>1912</v>
      </c>
      <c r="E1531" s="9">
        <v>1998</v>
      </c>
      <c r="F1531" s="7" t="s">
        <v>3115</v>
      </c>
      <c r="G1531" s="7" t="s">
        <v>5401</v>
      </c>
      <c r="H1531" s="8" t="s">
        <v>9233</v>
      </c>
      <c r="I1531" s="8" t="s">
        <v>7560</v>
      </c>
      <c r="J1531" s="19">
        <v>7</v>
      </c>
      <c r="K1531" s="19" t="s">
        <v>7736</v>
      </c>
      <c r="L1531" s="11">
        <v>0.9</v>
      </c>
      <c r="M1531" s="11"/>
      <c r="N1531" s="24"/>
      <c r="P1531" s="32"/>
      <c r="T1531" s="19"/>
      <c r="U1531" s="3"/>
      <c r="X1531" t="str">
        <f t="shared" si="95"/>
        <v/>
      </c>
      <c r="Z1531" t="str">
        <f t="shared" si="96"/>
        <v/>
      </c>
      <c r="AB1531" s="9"/>
      <c r="AC1531" t="s">
        <v>9233</v>
      </c>
      <c r="AD1531">
        <f t="shared" si="98"/>
        <v>0</v>
      </c>
      <c r="AF1531" s="3"/>
      <c r="AH1531" s="9"/>
    </row>
    <row r="1532" spans="1:48" ht="10.95" customHeight="1" outlineLevel="1" x14ac:dyDescent="0.25">
      <c r="A1532" t="s">
        <v>14248</v>
      </c>
      <c r="C1532" s="3" t="s">
        <v>12965</v>
      </c>
      <c r="D1532" s="3">
        <v>1913</v>
      </c>
      <c r="E1532" s="9">
        <v>1998</v>
      </c>
      <c r="F1532" s="7" t="s">
        <v>14250</v>
      </c>
      <c r="G1532" s="7" t="s">
        <v>5401</v>
      </c>
      <c r="H1532" s="8" t="s">
        <v>9233</v>
      </c>
      <c r="I1532" s="8" t="s">
        <v>7560</v>
      </c>
      <c r="J1532" s="19">
        <v>7</v>
      </c>
      <c r="K1532" s="19" t="s">
        <v>7736</v>
      </c>
      <c r="L1532" s="11">
        <v>5.7</v>
      </c>
      <c r="M1532" s="11"/>
      <c r="N1532" s="24"/>
      <c r="P1532" s="32"/>
      <c r="T1532" s="19"/>
      <c r="U1532" s="3"/>
      <c r="X1532" t="str">
        <f t="shared" si="95"/>
        <v/>
      </c>
      <c r="Z1532">
        <f t="shared" si="96"/>
        <v>1</v>
      </c>
      <c r="AB1532" s="9"/>
      <c r="AC1532" t="s">
        <v>9233</v>
      </c>
      <c r="AD1532">
        <f t="shared" si="98"/>
        <v>0</v>
      </c>
      <c r="AF1532" s="3"/>
      <c r="AH1532" s="9"/>
    </row>
    <row r="1533" spans="1:48" ht="10.95" customHeight="1" x14ac:dyDescent="0.25">
      <c r="A1533" s="6" t="s">
        <v>11824</v>
      </c>
      <c r="B1533" t="s">
        <v>12003</v>
      </c>
      <c r="C1533" s="3" t="s">
        <v>11994</v>
      </c>
      <c r="E1533" s="9"/>
      <c r="F1533" s="7"/>
      <c r="G1533" s="7"/>
      <c r="H1533" s="8"/>
      <c r="I1533" s="8"/>
      <c r="J1533" s="19"/>
      <c r="K1533" s="19"/>
      <c r="L1533" s="11"/>
      <c r="M1533" s="11">
        <f>SUM(L1534:L1541)</f>
        <v>28</v>
      </c>
      <c r="N1533" s="24">
        <v>1281</v>
      </c>
      <c r="O1533">
        <f>COUNTIF(K1534:K1541,"*")</f>
        <v>8</v>
      </c>
      <c r="P1533" s="32">
        <f>O1533/N1533</f>
        <v>6.2451209992193599E-3</v>
      </c>
      <c r="Q1533">
        <f>COUNTIF(K1534:K1541,"Y")+COUNTIF(K1534:K1541,"S")</f>
        <v>8</v>
      </c>
      <c r="T1533" s="19" t="s">
        <v>7736</v>
      </c>
      <c r="U1533" s="3"/>
      <c r="V1533" t="s">
        <v>18574</v>
      </c>
      <c r="X1533" t="str">
        <f t="shared" si="95"/>
        <v/>
      </c>
      <c r="Z1533" t="str">
        <f t="shared" si="96"/>
        <v/>
      </c>
      <c r="AB1533" s="9"/>
      <c r="AE1533">
        <f>COUNTIF(AD1534:AD1541,"1")</f>
        <v>0</v>
      </c>
      <c r="AF1533" s="3"/>
      <c r="AH1533" s="9"/>
      <c r="AI1533">
        <f>COUNTIF($J1534:$J1541,"1")-COUNTIFS($J1534:$J1541,"1",$K1534:$K1541,"V")</f>
        <v>1</v>
      </c>
      <c r="AJ1533">
        <f>COUNTIFS($J1534:$J1541,"1",$K1534:$K1541,"Y")+COUNTIFS($J1534:$J1541,"1",$K1534:$K1541,"s")</f>
        <v>1</v>
      </c>
      <c r="AK1533">
        <f>COUNTIF($J1534:$J1541,"2")-COUNTIFS($J1534:$J1541,"2",$K1534:$K1541,"V")</f>
        <v>4</v>
      </c>
      <c r="AL1533">
        <f>COUNTIFS($J1534:$J1541,"2",$K1534:$K1541,"Y")+COUNTIFS($J1534:$J1541,"2",$K1534:$K1541,"s")</f>
        <v>4</v>
      </c>
      <c r="AM1533">
        <f>COUNTIF($J1534:$J1541,"3")-COUNTIFS($J1534:$J1541,"3",$K1534:$K1541,"V")</f>
        <v>3</v>
      </c>
      <c r="AN1533">
        <f>COUNTIFS($J1534:$J1541,"3",$K1534:$K1541,"Y")+COUNTIFS($J1534:$J1541,"3",$K1534:$K1541,"s")</f>
        <v>3</v>
      </c>
      <c r="AO1533">
        <f>COUNTIF($J1534:$J1541,"4")-COUNTIFS($J1534:$J1541,"4",$K1534:$K1541,"V")</f>
        <v>0</v>
      </c>
      <c r="AP1533">
        <f>COUNTIFS($J1534:$J1541,"4",$K1534:$K1541,"Y")+COUNTIFS($J1534:$J1541,"4",$K1534:$K1541,"s")</f>
        <v>0</v>
      </c>
      <c r="AQ1533">
        <f>COUNTIF($J1534:$J1541,"5")-COUNTIFS($J1534:$J1541,"5",$K1534:$K1541,"V")</f>
        <v>0</v>
      </c>
      <c r="AR1533">
        <f>COUNTIFS($J1534:$J1541,"5",$K1534:$K1541,"Y")+COUNTIFS($J1534:$J1541,"5",$K1534:$K1541,"s")</f>
        <v>0</v>
      </c>
      <c r="AS1533">
        <f>COUNTIF($J1534:$J1541,"6")-COUNTIFS($J1534:$J1541,"6",$K1534:$K1541,"V")</f>
        <v>0</v>
      </c>
      <c r="AT1533">
        <f>COUNTIFS($J1534:$J1541,"6",$K1534:$K1541,"Y")+COUNTIFS($J1534:$J1541,"6",$K1534:$K1541,"s")</f>
        <v>0</v>
      </c>
      <c r="AU1533">
        <f>COUNTIF($J1534:$J1541,"7")-COUNTIFS($J1534:$J1541,"7",$K1534:$K1541,"V")</f>
        <v>0</v>
      </c>
      <c r="AV1533">
        <f>COUNTIFS($J1534:$J1541,"7",$K1534:$K1541,"Y")+COUNTIFS($J1534:$J1541,"7",$K1534:$K1541,"s")</f>
        <v>0</v>
      </c>
    </row>
    <row r="1534" spans="1:48" ht="10.95" customHeight="1" outlineLevel="1" x14ac:dyDescent="0.25">
      <c r="A1534" t="s">
        <v>11825</v>
      </c>
      <c r="C1534" s="3" t="s">
        <v>11994</v>
      </c>
      <c r="D1534" s="3">
        <v>191</v>
      </c>
      <c r="E1534" s="9">
        <v>1941</v>
      </c>
      <c r="F1534" s="7" t="s">
        <v>1657</v>
      </c>
      <c r="G1534" s="7" t="s">
        <v>6507</v>
      </c>
      <c r="H1534" s="8" t="s">
        <v>5754</v>
      </c>
      <c r="I1534" s="8" t="s">
        <v>9247</v>
      </c>
      <c r="J1534" s="19">
        <v>3</v>
      </c>
      <c r="K1534" s="19" t="s">
        <v>7736</v>
      </c>
      <c r="L1534" s="11">
        <v>0.9</v>
      </c>
      <c r="M1534" s="11"/>
      <c r="N1534" s="24"/>
      <c r="P1534" s="32"/>
      <c r="T1534" s="19"/>
      <c r="U1534" s="3"/>
      <c r="X1534" t="str">
        <f t="shared" si="95"/>
        <v/>
      </c>
      <c r="Z1534" t="str">
        <f t="shared" si="96"/>
        <v/>
      </c>
      <c r="AB1534" s="9"/>
      <c r="AC1534" t="s">
        <v>5754</v>
      </c>
      <c r="AD1534">
        <f t="shared" ref="AD1534:AD1541" si="99">COUNTIF(H1534,"*Fuji*")</f>
        <v>0</v>
      </c>
      <c r="AF1534" s="3"/>
      <c r="AG1534" t="s">
        <v>5755</v>
      </c>
      <c r="AH1534" s="9"/>
    </row>
    <row r="1535" spans="1:48" ht="10.95" customHeight="1" outlineLevel="1" x14ac:dyDescent="0.25">
      <c r="A1535" t="s">
        <v>11825</v>
      </c>
      <c r="C1535" s="3" t="s">
        <v>11994</v>
      </c>
      <c r="D1535" s="3">
        <v>192</v>
      </c>
      <c r="E1535" s="9">
        <v>1941</v>
      </c>
      <c r="F1535" s="7" t="s">
        <v>9248</v>
      </c>
      <c r="G1535" s="7" t="s">
        <v>1677</v>
      </c>
      <c r="H1535" s="8" t="s">
        <v>5754</v>
      </c>
      <c r="I1535" s="8" t="s">
        <v>9247</v>
      </c>
      <c r="J1535" s="19">
        <v>3</v>
      </c>
      <c r="K1535" s="19" t="s">
        <v>7736</v>
      </c>
      <c r="L1535" s="11">
        <v>1.1000000000000001</v>
      </c>
      <c r="M1535" s="11"/>
      <c r="N1535" s="24"/>
      <c r="P1535" s="32"/>
      <c r="R1535">
        <v>1</v>
      </c>
      <c r="S1535">
        <v>1</v>
      </c>
      <c r="T1535" s="19"/>
      <c r="U1535" s="3"/>
      <c r="X1535" t="str">
        <f t="shared" si="95"/>
        <v/>
      </c>
      <c r="Z1535" t="str">
        <f t="shared" si="96"/>
        <v/>
      </c>
      <c r="AB1535" s="9"/>
      <c r="AC1535" t="s">
        <v>5754</v>
      </c>
      <c r="AD1535">
        <f t="shared" si="99"/>
        <v>0</v>
      </c>
      <c r="AF1535" s="3"/>
      <c r="AG1535" t="s">
        <v>5755</v>
      </c>
      <c r="AH1535" s="9"/>
    </row>
    <row r="1536" spans="1:48" ht="10.95" customHeight="1" outlineLevel="1" x14ac:dyDescent="0.25">
      <c r="A1536" t="s">
        <v>11825</v>
      </c>
      <c r="C1536" s="3" t="s">
        <v>11994</v>
      </c>
      <c r="D1536" s="3">
        <v>299</v>
      </c>
      <c r="E1536" s="9">
        <v>1953</v>
      </c>
      <c r="F1536" s="7" t="s">
        <v>3542</v>
      </c>
      <c r="G1536" s="7" t="s">
        <v>5401</v>
      </c>
      <c r="H1536" s="8" t="s">
        <v>5380</v>
      </c>
      <c r="I1536" s="8" t="s">
        <v>21504</v>
      </c>
      <c r="J1536" s="19">
        <v>2</v>
      </c>
      <c r="K1536" s="19" t="s">
        <v>7736</v>
      </c>
      <c r="L1536" s="11">
        <v>7</v>
      </c>
      <c r="M1536" s="11"/>
      <c r="N1536" s="24"/>
      <c r="P1536" s="32"/>
      <c r="R1536">
        <v>1</v>
      </c>
      <c r="S1536">
        <v>1</v>
      </c>
      <c r="T1536" s="19"/>
      <c r="U1536" s="3" t="s">
        <v>1131</v>
      </c>
      <c r="X1536" t="str">
        <f t="shared" si="95"/>
        <v/>
      </c>
      <c r="Z1536" t="str">
        <f t="shared" si="96"/>
        <v/>
      </c>
      <c r="AB1536" s="9"/>
      <c r="AC1536" t="s">
        <v>5380</v>
      </c>
      <c r="AD1536">
        <f t="shared" si="99"/>
        <v>0</v>
      </c>
      <c r="AF1536" s="3"/>
      <c r="AG1536" t="s">
        <v>769</v>
      </c>
      <c r="AH1536" s="9" t="s">
        <v>4925</v>
      </c>
    </row>
    <row r="1537" spans="1:48" ht="10.95" customHeight="1" outlineLevel="1" x14ac:dyDescent="0.25">
      <c r="A1537" t="s">
        <v>11825</v>
      </c>
      <c r="C1537" s="3" t="s">
        <v>11994</v>
      </c>
      <c r="D1537" s="3">
        <v>343</v>
      </c>
      <c r="E1537" s="9">
        <v>1962</v>
      </c>
      <c r="F1537" s="7" t="s">
        <v>9244</v>
      </c>
      <c r="G1537" s="7" t="s">
        <v>5401</v>
      </c>
      <c r="H1537" s="8" t="s">
        <v>5380</v>
      </c>
      <c r="I1537" s="8" t="s">
        <v>9243</v>
      </c>
      <c r="J1537" s="19">
        <v>2</v>
      </c>
      <c r="K1537" s="19" t="s">
        <v>7736</v>
      </c>
      <c r="L1537" s="11">
        <v>15</v>
      </c>
      <c r="M1537" s="11"/>
      <c r="N1537" s="24"/>
      <c r="P1537" s="32"/>
      <c r="T1537" s="19"/>
      <c r="U1537" s="3"/>
      <c r="X1537" t="str">
        <f t="shared" si="95"/>
        <v/>
      </c>
      <c r="Z1537" t="str">
        <f t="shared" si="96"/>
        <v/>
      </c>
      <c r="AB1537" s="9"/>
      <c r="AC1537" t="s">
        <v>5380</v>
      </c>
      <c r="AD1537">
        <f t="shared" si="99"/>
        <v>0</v>
      </c>
      <c r="AF1537" s="3"/>
      <c r="AG1537" t="s">
        <v>769</v>
      </c>
      <c r="AH1537" s="9"/>
    </row>
    <row r="1538" spans="1:48" ht="10.95" customHeight="1" outlineLevel="1" x14ac:dyDescent="0.25">
      <c r="A1538" t="s">
        <v>11825</v>
      </c>
      <c r="C1538" s="3" t="s">
        <v>11994</v>
      </c>
      <c r="D1538" s="3">
        <v>373</v>
      </c>
      <c r="E1538" s="9">
        <v>1962</v>
      </c>
      <c r="F1538" s="7" t="s">
        <v>3542</v>
      </c>
      <c r="G1538" s="7" t="s">
        <v>5401</v>
      </c>
      <c r="H1538" s="8" t="s">
        <v>3919</v>
      </c>
      <c r="I1538" s="8" t="s">
        <v>9245</v>
      </c>
      <c r="J1538" s="19">
        <v>2</v>
      </c>
      <c r="K1538" s="19" t="s">
        <v>7736</v>
      </c>
      <c r="L1538" s="11">
        <v>0.6</v>
      </c>
      <c r="M1538" s="11"/>
      <c r="N1538" s="24"/>
      <c r="P1538" s="32"/>
      <c r="T1538" s="19"/>
      <c r="U1538" s="3" t="s">
        <v>3112</v>
      </c>
      <c r="X1538" t="str">
        <f t="shared" ref="X1538:X1601" si="100">IF(COUNTIF(F1538,"*fdc*"),1,"")</f>
        <v/>
      </c>
      <c r="Z1538" t="str">
        <f t="shared" ref="Z1538:Z1601" si="101">IF(COUNTIF(F1538,"*s/s*"),1,"")</f>
        <v/>
      </c>
      <c r="AB1538" s="9"/>
      <c r="AC1538" t="s">
        <v>3919</v>
      </c>
      <c r="AD1538">
        <f t="shared" si="99"/>
        <v>0</v>
      </c>
      <c r="AF1538" s="3"/>
      <c r="AG1538" t="s">
        <v>769</v>
      </c>
      <c r="AH1538" s="9" t="s">
        <v>4925</v>
      </c>
    </row>
    <row r="1539" spans="1:48" ht="10.95" customHeight="1" outlineLevel="1" x14ac:dyDescent="0.25">
      <c r="A1539" t="s">
        <v>11825</v>
      </c>
      <c r="C1539" s="3" t="s">
        <v>11994</v>
      </c>
      <c r="D1539" s="3">
        <v>694</v>
      </c>
      <c r="E1539" s="9">
        <v>1972</v>
      </c>
      <c r="F1539" s="7" t="s">
        <v>5753</v>
      </c>
      <c r="G1539" s="7" t="s">
        <v>5401</v>
      </c>
      <c r="H1539" s="8" t="s">
        <v>5754</v>
      </c>
      <c r="I1539" s="8" t="s">
        <v>9246</v>
      </c>
      <c r="J1539" s="19">
        <v>3</v>
      </c>
      <c r="K1539" s="19" t="s">
        <v>7736</v>
      </c>
      <c r="L1539" s="11">
        <v>1</v>
      </c>
      <c r="M1539" s="11"/>
      <c r="N1539" s="24"/>
      <c r="P1539" s="32"/>
      <c r="S1539">
        <v>1</v>
      </c>
      <c r="T1539" s="19"/>
      <c r="U1539" s="3">
        <v>544</v>
      </c>
      <c r="X1539" t="str">
        <f t="shared" si="100"/>
        <v/>
      </c>
      <c r="Z1539" t="str">
        <f t="shared" si="101"/>
        <v/>
      </c>
      <c r="AB1539" s="9"/>
      <c r="AC1539" t="s">
        <v>5754</v>
      </c>
      <c r="AD1539">
        <f t="shared" si="99"/>
        <v>0</v>
      </c>
      <c r="AF1539" s="3"/>
      <c r="AG1539" t="s">
        <v>5755</v>
      </c>
      <c r="AH1539" s="9" t="s">
        <v>4613</v>
      </c>
    </row>
    <row r="1540" spans="1:48" ht="10.95" customHeight="1" outlineLevel="1" x14ac:dyDescent="0.25">
      <c r="A1540" t="s">
        <v>11825</v>
      </c>
      <c r="C1540" s="3" t="s">
        <v>11994</v>
      </c>
      <c r="D1540" s="3">
        <v>938</v>
      </c>
      <c r="E1540" s="9">
        <v>1980</v>
      </c>
      <c r="F1540" s="7" t="s">
        <v>1017</v>
      </c>
      <c r="G1540" s="7" t="s">
        <v>5401</v>
      </c>
      <c r="H1540" s="8" t="s">
        <v>4146</v>
      </c>
      <c r="I1540" s="8" t="s">
        <v>7080</v>
      </c>
      <c r="J1540" s="19">
        <v>2</v>
      </c>
      <c r="K1540" s="19" t="s">
        <v>7736</v>
      </c>
      <c r="L1540" s="11">
        <v>0.2</v>
      </c>
      <c r="M1540" s="11"/>
      <c r="N1540" s="24"/>
      <c r="P1540" s="32"/>
      <c r="R1540">
        <v>1</v>
      </c>
      <c r="S1540">
        <v>1</v>
      </c>
      <c r="T1540" s="19"/>
      <c r="U1540" s="3">
        <v>680</v>
      </c>
      <c r="X1540" t="str">
        <f t="shared" si="100"/>
        <v/>
      </c>
      <c r="Z1540" t="str">
        <f t="shared" si="101"/>
        <v/>
      </c>
      <c r="AB1540" s="9"/>
      <c r="AC1540" t="s">
        <v>4146</v>
      </c>
      <c r="AD1540">
        <f t="shared" si="99"/>
        <v>0</v>
      </c>
      <c r="AF1540" s="3"/>
      <c r="AG1540" t="s">
        <v>769</v>
      </c>
      <c r="AH1540" s="9" t="s">
        <v>4613</v>
      </c>
    </row>
    <row r="1541" spans="1:48" ht="10.95" customHeight="1" outlineLevel="1" x14ac:dyDescent="0.25">
      <c r="A1541" t="s">
        <v>11825</v>
      </c>
      <c r="C1541" s="3" t="s">
        <v>11994</v>
      </c>
      <c r="D1541" s="3">
        <v>1025</v>
      </c>
      <c r="E1541" s="9">
        <v>1983</v>
      </c>
      <c r="F1541" s="7" t="s">
        <v>5756</v>
      </c>
      <c r="G1541" s="7" t="s">
        <v>5401</v>
      </c>
      <c r="H1541" s="8" t="s">
        <v>5754</v>
      </c>
      <c r="I1541" s="8" t="s">
        <v>7071</v>
      </c>
      <c r="J1541" s="19">
        <v>1</v>
      </c>
      <c r="K1541" s="19" t="s">
        <v>7736</v>
      </c>
      <c r="L1541" s="11">
        <v>2.2000000000000002</v>
      </c>
      <c r="M1541" s="11"/>
      <c r="N1541" s="24"/>
      <c r="P1541" s="32"/>
      <c r="T1541" s="19"/>
      <c r="U1541" s="3">
        <v>750</v>
      </c>
      <c r="X1541" t="str">
        <f t="shared" si="100"/>
        <v/>
      </c>
      <c r="Z1541" t="str">
        <f t="shared" si="101"/>
        <v/>
      </c>
      <c r="AB1541" s="9"/>
      <c r="AC1541" t="s">
        <v>5754</v>
      </c>
      <c r="AD1541">
        <f t="shared" si="99"/>
        <v>0</v>
      </c>
      <c r="AF1541" s="3"/>
      <c r="AG1541" t="s">
        <v>5755</v>
      </c>
      <c r="AH1541" s="9" t="s">
        <v>4613</v>
      </c>
    </row>
    <row r="1542" spans="1:48" ht="10.95" customHeight="1" x14ac:dyDescent="0.25">
      <c r="A1542" s="6" t="s">
        <v>16382</v>
      </c>
      <c r="B1542" t="s">
        <v>1414</v>
      </c>
      <c r="C1542" s="3" t="s">
        <v>12986</v>
      </c>
      <c r="E1542" s="9"/>
      <c r="F1542" s="7"/>
      <c r="G1542" s="7"/>
      <c r="H1542" s="8"/>
      <c r="I1542" s="8"/>
      <c r="J1542" s="19"/>
      <c r="K1542" s="19"/>
      <c r="L1542" s="11"/>
      <c r="M1542" s="11">
        <f>SUM(L1543:L1555)</f>
        <v>32</v>
      </c>
      <c r="N1542" s="24">
        <v>3415</v>
      </c>
      <c r="O1542">
        <f>COUNTIF(K1543:K1555,"*")</f>
        <v>13</v>
      </c>
      <c r="P1542" s="32">
        <f>O1542/N1542</f>
        <v>3.8067349926793558E-3</v>
      </c>
      <c r="Q1542">
        <f>COUNTIF(K1543:K1555,"Y")+COUNTIF(K1543:K1555,"S")</f>
        <v>13</v>
      </c>
      <c r="T1542" s="19" t="s">
        <v>7736</v>
      </c>
      <c r="U1542" s="3"/>
      <c r="V1542" t="s">
        <v>18404</v>
      </c>
      <c r="X1542" t="str">
        <f t="shared" si="100"/>
        <v/>
      </c>
      <c r="Z1542" t="str">
        <f t="shared" si="101"/>
        <v/>
      </c>
      <c r="AB1542" s="9"/>
      <c r="AE1542">
        <f>COUNTIF(AD1543:AD1555,"1")</f>
        <v>0</v>
      </c>
      <c r="AF1542" s="3"/>
      <c r="AH1542" s="9"/>
      <c r="AI1542">
        <f>COUNTIF($J1543:$J1555,"1")-COUNTIFS($J1543:$J1555,"1",$K1543:$K1555,"V")</f>
        <v>0</v>
      </c>
      <c r="AJ1542">
        <f>COUNTIFS($J1543:$J1555,"1",$K1543:$K1555,"Y")+COUNTIFS($J1543:$J1555,"1",$K1543:$K1555,"s")</f>
        <v>0</v>
      </c>
      <c r="AK1542">
        <f>COUNTIF($J1543:$J1555,"2")-COUNTIFS($J1543:$J1555,"2",$K1543:$K1555,"V")</f>
        <v>1</v>
      </c>
      <c r="AL1542">
        <f>COUNTIFS($J1543:$J1555,"2",$K1543:$K1555,"Y")+COUNTIFS($J1543:$J1555,"2",$K1543:$K1555,"s")</f>
        <v>1</v>
      </c>
      <c r="AM1542">
        <f>COUNTIF($J1543:$J1555,"3")-COUNTIFS($J1543:$J1555,"3",$K1543:$K1555,"V")</f>
        <v>6</v>
      </c>
      <c r="AN1542">
        <f>COUNTIFS($J1543:$J1555,"3",$K1543:$K1555,"Y")+COUNTIFS($J1543:$J1555,"3",$K1543:$K1555,"s")</f>
        <v>6</v>
      </c>
      <c r="AO1542">
        <f>COUNTIF($J1543:$J1555,"4")-COUNTIFS($J1543:$J1555,"4",$K1543:$K1555,"V")</f>
        <v>0</v>
      </c>
      <c r="AP1542">
        <f>COUNTIFS($J1543:$J1555,"4",$K1543:$K1555,"Y")+COUNTIFS($J1543:$J1555,"4",$K1543:$K1555,"s")</f>
        <v>0</v>
      </c>
      <c r="AQ1542">
        <f>COUNTIF($J1543:$J1555,"5")-COUNTIFS($J1543:$J1555,"5",$K1543:$K1555,"V")</f>
        <v>1</v>
      </c>
      <c r="AR1542">
        <f>COUNTIFS($J1543:$J1555,"5",$K1543:$K1555,"Y")+COUNTIFS($J1543:$J1555,"5",$K1543:$K1555,"s")</f>
        <v>1</v>
      </c>
      <c r="AS1542">
        <f>COUNTIF($J1543:$J1555,"6")-COUNTIFS($J1543:$J1555,"6",$K1543:$K1555,"V")</f>
        <v>0</v>
      </c>
      <c r="AT1542">
        <f>COUNTIFS($J1543:$J1555,"6",$K1543:$K1555,"Y")+COUNTIFS($J1543:$J1555,"6",$K1543:$K1555,"s")</f>
        <v>0</v>
      </c>
      <c r="AU1542">
        <f>COUNTIF($J1543:$J1555,"7")-COUNTIFS($J1543:$J1555,"7",$K1543:$K1555,"V")</f>
        <v>5</v>
      </c>
      <c r="AV1542">
        <f>COUNTIFS($J1543:$J1555,"7",$K1543:$K1555,"Y")+COUNTIFS($J1543:$J1555,"7",$K1543:$K1555,"s")</f>
        <v>5</v>
      </c>
    </row>
    <row r="1543" spans="1:48" ht="10.95" customHeight="1" outlineLevel="1" x14ac:dyDescent="0.25">
      <c r="A1543" t="s">
        <v>6024</v>
      </c>
      <c r="C1543" s="3" t="s">
        <v>12986</v>
      </c>
      <c r="D1543" s="3">
        <v>201</v>
      </c>
      <c r="E1543" s="9">
        <v>1938</v>
      </c>
      <c r="F1543" s="7" t="s">
        <v>3424</v>
      </c>
      <c r="G1543" s="7" t="s">
        <v>6507</v>
      </c>
      <c r="H1543" s="8" t="s">
        <v>695</v>
      </c>
      <c r="I1543" s="8" t="s">
        <v>6998</v>
      </c>
      <c r="J1543" s="19">
        <v>5</v>
      </c>
      <c r="K1543" s="19" t="s">
        <v>7736</v>
      </c>
      <c r="L1543" s="11">
        <v>1</v>
      </c>
      <c r="M1543" s="11"/>
      <c r="N1543" s="24"/>
      <c r="P1543" s="32"/>
      <c r="T1543" s="19"/>
      <c r="U1543" s="3">
        <v>244</v>
      </c>
      <c r="X1543" t="str">
        <f t="shared" si="100"/>
        <v/>
      </c>
      <c r="Z1543" t="str">
        <f t="shared" si="101"/>
        <v/>
      </c>
      <c r="AB1543" s="9"/>
      <c r="AC1543" t="s">
        <v>695</v>
      </c>
      <c r="AD1543">
        <f t="shared" ref="AD1543:AD1555" si="102">COUNTIF(H1543,"*Fuji*")</f>
        <v>0</v>
      </c>
      <c r="AF1543" s="3"/>
      <c r="AG1543" t="s">
        <v>696</v>
      </c>
      <c r="AH1543" s="9" t="s">
        <v>4925</v>
      </c>
    </row>
    <row r="1544" spans="1:48" ht="10.95" customHeight="1" outlineLevel="1" x14ac:dyDescent="0.25">
      <c r="A1544" t="s">
        <v>6024</v>
      </c>
      <c r="C1544" s="3" t="s">
        <v>12986</v>
      </c>
      <c r="D1544" s="3">
        <v>502</v>
      </c>
      <c r="E1544" s="9">
        <v>1972</v>
      </c>
      <c r="F1544" s="7" t="s">
        <v>5242</v>
      </c>
      <c r="G1544" s="7" t="s">
        <v>5401</v>
      </c>
      <c r="H1544" s="8" t="s">
        <v>19942</v>
      </c>
      <c r="I1544" s="8" t="s">
        <v>13479</v>
      </c>
      <c r="J1544" s="19">
        <v>2</v>
      </c>
      <c r="K1544" s="19" t="s">
        <v>7736</v>
      </c>
      <c r="L1544" s="11">
        <v>2</v>
      </c>
      <c r="M1544" s="11"/>
      <c r="N1544" s="24"/>
      <c r="P1544" s="32"/>
      <c r="T1544" s="19"/>
      <c r="U1544" s="3"/>
      <c r="X1544" t="str">
        <f t="shared" si="100"/>
        <v/>
      </c>
      <c r="Z1544" t="str">
        <f t="shared" si="101"/>
        <v/>
      </c>
      <c r="AB1544" s="9"/>
      <c r="AC1544" t="s">
        <v>19942</v>
      </c>
      <c r="AD1544">
        <f t="shared" si="102"/>
        <v>0</v>
      </c>
      <c r="AF1544" s="3"/>
      <c r="AH1544" s="9"/>
    </row>
    <row r="1545" spans="1:48" ht="10.95" customHeight="1" outlineLevel="1" x14ac:dyDescent="0.25">
      <c r="A1545" t="s">
        <v>6024</v>
      </c>
      <c r="C1545" s="3" t="s">
        <v>12986</v>
      </c>
      <c r="D1545" s="3">
        <v>1318</v>
      </c>
      <c r="E1545" s="9">
        <v>1992</v>
      </c>
      <c r="F1545" s="7" t="s">
        <v>14973</v>
      </c>
      <c r="G1545" s="7" t="s">
        <v>5401</v>
      </c>
      <c r="H1545" s="8" t="s">
        <v>9233</v>
      </c>
      <c r="I1545" s="8" t="s">
        <v>17055</v>
      </c>
      <c r="J1545" s="19">
        <v>7</v>
      </c>
      <c r="K1545" s="19" t="s">
        <v>7736</v>
      </c>
      <c r="L1545" s="11">
        <v>1.1000000000000001</v>
      </c>
      <c r="M1545" s="11"/>
      <c r="N1545" s="24"/>
      <c r="P1545" s="32"/>
      <c r="T1545" s="19"/>
      <c r="U1545" s="3"/>
      <c r="X1545" t="str">
        <f t="shared" si="100"/>
        <v/>
      </c>
      <c r="Z1545" t="str">
        <f t="shared" si="101"/>
        <v/>
      </c>
      <c r="AB1545" s="9"/>
      <c r="AC1545" t="s">
        <v>9233</v>
      </c>
      <c r="AD1545">
        <f t="shared" si="102"/>
        <v>0</v>
      </c>
      <c r="AF1545" s="3"/>
      <c r="AH1545" s="9"/>
    </row>
    <row r="1546" spans="1:48" ht="10.95" customHeight="1" outlineLevel="1" x14ac:dyDescent="0.25">
      <c r="A1546" t="s">
        <v>6024</v>
      </c>
      <c r="C1546" s="3" t="s">
        <v>12986</v>
      </c>
      <c r="D1546" s="3">
        <v>1319</v>
      </c>
      <c r="E1546" s="9">
        <v>1992</v>
      </c>
      <c r="F1546" s="7" t="s">
        <v>14973</v>
      </c>
      <c r="G1546" s="7" t="s">
        <v>5401</v>
      </c>
      <c r="H1546" s="8" t="s">
        <v>9233</v>
      </c>
      <c r="I1546" s="8" t="s">
        <v>17055</v>
      </c>
      <c r="J1546" s="19">
        <v>7</v>
      </c>
      <c r="K1546" s="19" t="s">
        <v>7736</v>
      </c>
      <c r="L1546" s="11">
        <v>1.1000000000000001</v>
      </c>
      <c r="M1546" s="11"/>
      <c r="N1546" s="24"/>
      <c r="P1546" s="32"/>
      <c r="T1546" s="19"/>
      <c r="U1546" s="3"/>
      <c r="X1546" t="str">
        <f t="shared" si="100"/>
        <v/>
      </c>
      <c r="Z1546" t="str">
        <f t="shared" si="101"/>
        <v/>
      </c>
      <c r="AB1546" s="9"/>
      <c r="AC1546" t="s">
        <v>9233</v>
      </c>
      <c r="AD1546">
        <f t="shared" si="102"/>
        <v>0</v>
      </c>
      <c r="AF1546" s="3"/>
      <c r="AH1546" s="9"/>
    </row>
    <row r="1547" spans="1:48" ht="10.95" customHeight="1" outlineLevel="1" x14ac:dyDescent="0.25">
      <c r="A1547" t="s">
        <v>6024</v>
      </c>
      <c r="C1547" s="3" t="s">
        <v>12986</v>
      </c>
      <c r="D1547" s="3">
        <v>1320</v>
      </c>
      <c r="E1547" s="9">
        <v>1992</v>
      </c>
      <c r="F1547" s="7" t="s">
        <v>14973</v>
      </c>
      <c r="G1547" s="7" t="s">
        <v>5401</v>
      </c>
      <c r="H1547" s="8" t="s">
        <v>9233</v>
      </c>
      <c r="I1547" s="8" t="s">
        <v>17055</v>
      </c>
      <c r="J1547" s="19">
        <v>7</v>
      </c>
      <c r="K1547" s="19" t="s">
        <v>7736</v>
      </c>
      <c r="L1547" s="11">
        <v>1.1000000000000001</v>
      </c>
      <c r="M1547" s="11"/>
      <c r="N1547" s="24"/>
      <c r="P1547" s="32"/>
      <c r="T1547" s="19"/>
      <c r="U1547" s="3"/>
      <c r="X1547" t="str">
        <f t="shared" si="100"/>
        <v/>
      </c>
      <c r="Z1547" t="str">
        <f t="shared" si="101"/>
        <v/>
      </c>
      <c r="AB1547" s="9"/>
      <c r="AC1547" t="s">
        <v>9233</v>
      </c>
      <c r="AD1547">
        <f t="shared" si="102"/>
        <v>0</v>
      </c>
      <c r="AF1547" s="3"/>
      <c r="AH1547" s="9"/>
    </row>
    <row r="1548" spans="1:48" ht="10.95" customHeight="1" outlineLevel="1" x14ac:dyDescent="0.25">
      <c r="A1548" t="s">
        <v>6024</v>
      </c>
      <c r="C1548" s="3" t="s">
        <v>12986</v>
      </c>
      <c r="D1548" s="3">
        <v>1321</v>
      </c>
      <c r="E1548" s="9">
        <v>1992</v>
      </c>
      <c r="F1548" s="7" t="s">
        <v>14973</v>
      </c>
      <c r="G1548" s="7" t="s">
        <v>5401</v>
      </c>
      <c r="H1548" s="8" t="s">
        <v>9233</v>
      </c>
      <c r="I1548" s="8" t="s">
        <v>17055</v>
      </c>
      <c r="J1548" s="19">
        <v>7</v>
      </c>
      <c r="K1548" s="19" t="s">
        <v>7736</v>
      </c>
      <c r="L1548" s="11">
        <v>1.1000000000000001</v>
      </c>
      <c r="M1548" s="11"/>
      <c r="N1548" s="24"/>
      <c r="P1548" s="32"/>
      <c r="T1548" s="19"/>
      <c r="U1548" s="3"/>
      <c r="X1548" t="str">
        <f t="shared" si="100"/>
        <v/>
      </c>
      <c r="Z1548" t="str">
        <f t="shared" si="101"/>
        <v/>
      </c>
      <c r="AB1548" s="9"/>
      <c r="AC1548" t="s">
        <v>9233</v>
      </c>
      <c r="AD1548">
        <f t="shared" si="102"/>
        <v>0</v>
      </c>
      <c r="AF1548" s="3"/>
      <c r="AH1548" s="9"/>
    </row>
    <row r="1549" spans="1:48" ht="10.95" customHeight="1" outlineLevel="1" collapsed="1" x14ac:dyDescent="0.25">
      <c r="A1549" t="s">
        <v>6024</v>
      </c>
      <c r="C1549" s="3" t="s">
        <v>12986</v>
      </c>
      <c r="D1549" s="3">
        <v>1322</v>
      </c>
      <c r="E1549" s="9">
        <v>1992</v>
      </c>
      <c r="F1549" s="7" t="s">
        <v>14973</v>
      </c>
      <c r="G1549" s="7" t="s">
        <v>5401</v>
      </c>
      <c r="H1549" s="8" t="s">
        <v>9233</v>
      </c>
      <c r="I1549" s="8" t="s">
        <v>17055</v>
      </c>
      <c r="J1549" s="19">
        <v>7</v>
      </c>
      <c r="K1549" s="19" t="s">
        <v>7736</v>
      </c>
      <c r="L1549" s="11">
        <v>1.1000000000000001</v>
      </c>
      <c r="M1549" s="11"/>
      <c r="N1549" s="24"/>
      <c r="P1549" s="32"/>
      <c r="T1549" s="19"/>
      <c r="U1549" s="3"/>
      <c r="X1549" t="str">
        <f t="shared" si="100"/>
        <v/>
      </c>
      <c r="Z1549" t="str">
        <f t="shared" si="101"/>
        <v/>
      </c>
      <c r="AB1549" s="9"/>
      <c r="AC1549" t="s">
        <v>9233</v>
      </c>
      <c r="AD1549">
        <f t="shared" si="102"/>
        <v>0</v>
      </c>
      <c r="AF1549" s="3"/>
      <c r="AH1549" s="9"/>
    </row>
    <row r="1550" spans="1:48" ht="10.95" customHeight="1" outlineLevel="1" x14ac:dyDescent="0.25">
      <c r="A1550" t="s">
        <v>6024</v>
      </c>
      <c r="C1550" s="3" t="s">
        <v>12986</v>
      </c>
      <c r="D1550" s="3">
        <v>2067</v>
      </c>
      <c r="E1550" s="9">
        <v>2002</v>
      </c>
      <c r="F1550" s="7" t="s">
        <v>6025</v>
      </c>
      <c r="G1550" s="7" t="s">
        <v>5401</v>
      </c>
      <c r="H1550" s="8" t="s">
        <v>440</v>
      </c>
      <c r="I1550" s="8" t="s">
        <v>5897</v>
      </c>
      <c r="J1550" s="19">
        <v>3</v>
      </c>
      <c r="K1550" s="19" t="s">
        <v>20093</v>
      </c>
      <c r="L1550" s="11"/>
      <c r="M1550" s="11"/>
      <c r="N1550" s="24"/>
      <c r="P1550" s="32"/>
      <c r="T1550" s="19"/>
      <c r="U1550" s="3" t="s">
        <v>162</v>
      </c>
      <c r="X1550" t="str">
        <f t="shared" si="100"/>
        <v/>
      </c>
      <c r="Z1550" t="str">
        <f t="shared" si="101"/>
        <v/>
      </c>
      <c r="AB1550" s="9"/>
      <c r="AC1550" t="s">
        <v>440</v>
      </c>
      <c r="AD1550">
        <f t="shared" si="102"/>
        <v>0</v>
      </c>
      <c r="AF1550" s="3"/>
      <c r="AG1550" t="s">
        <v>1760</v>
      </c>
      <c r="AH1550" s="9" t="s">
        <v>4613</v>
      </c>
    </row>
    <row r="1551" spans="1:48" ht="10.95" customHeight="1" outlineLevel="1" x14ac:dyDescent="0.25">
      <c r="A1551" t="s">
        <v>6024</v>
      </c>
      <c r="C1551" s="3" t="s">
        <v>12986</v>
      </c>
      <c r="D1551" s="3">
        <v>2070</v>
      </c>
      <c r="E1551" s="9">
        <v>2002</v>
      </c>
      <c r="F1551" s="7" t="s">
        <v>6025</v>
      </c>
      <c r="G1551" s="7" t="s">
        <v>5401</v>
      </c>
      <c r="H1551" s="8" t="s">
        <v>6219</v>
      </c>
      <c r="I1551" s="8" t="s">
        <v>5897</v>
      </c>
      <c r="J1551" s="19">
        <v>3</v>
      </c>
      <c r="K1551" s="19" t="s">
        <v>20093</v>
      </c>
      <c r="L1551" s="11"/>
      <c r="M1551" s="11"/>
      <c r="N1551" s="24"/>
      <c r="P1551" s="32"/>
      <c r="T1551" s="19"/>
      <c r="U1551" s="3" t="s">
        <v>5632</v>
      </c>
      <c r="X1551" t="str">
        <f t="shared" si="100"/>
        <v/>
      </c>
      <c r="Z1551" t="str">
        <f t="shared" si="101"/>
        <v/>
      </c>
      <c r="AB1551" s="9"/>
      <c r="AC1551" t="s">
        <v>6219</v>
      </c>
      <c r="AD1551">
        <f t="shared" si="102"/>
        <v>0</v>
      </c>
      <c r="AF1551" s="3"/>
      <c r="AG1551" t="s">
        <v>6220</v>
      </c>
      <c r="AH1551" s="9" t="s">
        <v>4613</v>
      </c>
    </row>
    <row r="1552" spans="1:48" ht="10.95" customHeight="1" outlineLevel="1" x14ac:dyDescent="0.25">
      <c r="A1552" t="s">
        <v>6024</v>
      </c>
      <c r="C1552" s="3" t="s">
        <v>12986</v>
      </c>
      <c r="D1552" s="3">
        <v>2072</v>
      </c>
      <c r="E1552" s="9">
        <v>2002</v>
      </c>
      <c r="F1552" s="7" t="s">
        <v>6025</v>
      </c>
      <c r="G1552" s="7" t="s">
        <v>5401</v>
      </c>
      <c r="H1552" s="8" t="s">
        <v>4477</v>
      </c>
      <c r="I1552" s="8" t="s">
        <v>5897</v>
      </c>
      <c r="J1552" s="19">
        <v>3</v>
      </c>
      <c r="K1552" s="19" t="s">
        <v>20093</v>
      </c>
      <c r="L1552" s="11"/>
      <c r="M1552" s="11"/>
      <c r="N1552" s="24"/>
      <c r="P1552" s="32"/>
      <c r="T1552" s="19"/>
      <c r="U1552" s="3" t="s">
        <v>557</v>
      </c>
      <c r="X1552" t="str">
        <f t="shared" si="100"/>
        <v/>
      </c>
      <c r="Z1552" t="str">
        <f t="shared" si="101"/>
        <v/>
      </c>
      <c r="AB1552" s="9"/>
      <c r="AC1552" t="s">
        <v>4477</v>
      </c>
      <c r="AD1552">
        <f t="shared" si="102"/>
        <v>0</v>
      </c>
      <c r="AF1552" s="3"/>
      <c r="AG1552" t="s">
        <v>1674</v>
      </c>
      <c r="AH1552" s="9" t="s">
        <v>4613</v>
      </c>
    </row>
    <row r="1553" spans="1:48" ht="10.95" customHeight="1" outlineLevel="1" x14ac:dyDescent="0.25">
      <c r="A1553" t="s">
        <v>6024</v>
      </c>
      <c r="C1553" s="3" t="s">
        <v>12986</v>
      </c>
      <c r="D1553" s="3" t="s">
        <v>16383</v>
      </c>
      <c r="E1553" s="9">
        <v>2002</v>
      </c>
      <c r="F1553" s="7" t="s">
        <v>16384</v>
      </c>
      <c r="G1553" s="7" t="s">
        <v>5401</v>
      </c>
      <c r="H1553" s="8" t="s">
        <v>5897</v>
      </c>
      <c r="I1553" s="8" t="s">
        <v>5897</v>
      </c>
      <c r="J1553" s="19">
        <v>3</v>
      </c>
      <c r="K1553" s="19" t="s">
        <v>7736</v>
      </c>
      <c r="L1553" s="11">
        <v>11.5</v>
      </c>
      <c r="M1553" s="11"/>
      <c r="N1553" s="24"/>
      <c r="P1553" s="32"/>
      <c r="T1553" s="19"/>
      <c r="U1553" s="3"/>
      <c r="X1553" t="str">
        <f t="shared" si="100"/>
        <v/>
      </c>
      <c r="Z1553">
        <f t="shared" si="101"/>
        <v>1</v>
      </c>
      <c r="AB1553" s="9"/>
      <c r="AC1553" t="s">
        <v>5897</v>
      </c>
      <c r="AD1553">
        <f t="shared" si="102"/>
        <v>0</v>
      </c>
      <c r="AF1553" s="3"/>
      <c r="AH1553" s="9"/>
    </row>
    <row r="1554" spans="1:48" ht="10.95" customHeight="1" outlineLevel="1" x14ac:dyDescent="0.25">
      <c r="A1554" t="s">
        <v>6024</v>
      </c>
      <c r="C1554" s="3" t="s">
        <v>12986</v>
      </c>
      <c r="D1554" s="3" t="s">
        <v>16383</v>
      </c>
      <c r="E1554" s="9">
        <v>2002</v>
      </c>
      <c r="F1554" s="7" t="s">
        <v>17056</v>
      </c>
      <c r="G1554" s="7" t="s">
        <v>5401</v>
      </c>
      <c r="H1554" s="8" t="s">
        <v>17057</v>
      </c>
      <c r="I1554" s="8" t="s">
        <v>5897</v>
      </c>
      <c r="J1554" s="19">
        <v>3</v>
      </c>
      <c r="K1554" s="19" t="s">
        <v>7736</v>
      </c>
      <c r="L1554" s="11">
        <v>6</v>
      </c>
      <c r="M1554" s="11"/>
      <c r="N1554" s="24"/>
      <c r="P1554" s="32"/>
      <c r="T1554" s="19"/>
      <c r="U1554" s="3"/>
      <c r="W1554" t="s">
        <v>7738</v>
      </c>
      <c r="X1554">
        <f t="shared" si="100"/>
        <v>1</v>
      </c>
      <c r="Z1554" t="str">
        <f t="shared" si="101"/>
        <v/>
      </c>
      <c r="AB1554" s="9"/>
      <c r="AC1554" t="s">
        <v>17057</v>
      </c>
      <c r="AD1554">
        <f t="shared" si="102"/>
        <v>0</v>
      </c>
      <c r="AF1554" s="3"/>
      <c r="AH1554" s="9"/>
    </row>
    <row r="1555" spans="1:48" ht="10.95" customHeight="1" outlineLevel="1" x14ac:dyDescent="0.25">
      <c r="A1555" t="s">
        <v>6024</v>
      </c>
      <c r="C1555" s="3" t="s">
        <v>12986</v>
      </c>
      <c r="D1555" s="3" t="s">
        <v>16383</v>
      </c>
      <c r="E1555" s="9">
        <v>2002</v>
      </c>
      <c r="F1555" s="7" t="s">
        <v>17056</v>
      </c>
      <c r="G1555" s="7" t="s">
        <v>5401</v>
      </c>
      <c r="H1555" s="8" t="s">
        <v>4477</v>
      </c>
      <c r="I1555" s="8" t="s">
        <v>5897</v>
      </c>
      <c r="J1555" s="19">
        <v>3</v>
      </c>
      <c r="K1555" s="19" t="s">
        <v>7736</v>
      </c>
      <c r="L1555" s="11">
        <v>6</v>
      </c>
      <c r="M1555" s="11"/>
      <c r="N1555" s="24"/>
      <c r="P1555" s="32"/>
      <c r="T1555" s="19"/>
      <c r="U1555" s="3"/>
      <c r="W1555" t="s">
        <v>7738</v>
      </c>
      <c r="X1555">
        <f t="shared" si="100"/>
        <v>1</v>
      </c>
      <c r="Z1555" t="str">
        <f t="shared" si="101"/>
        <v/>
      </c>
      <c r="AB1555" s="9"/>
      <c r="AC1555" t="s">
        <v>4477</v>
      </c>
      <c r="AD1555">
        <f t="shared" si="102"/>
        <v>0</v>
      </c>
      <c r="AF1555" s="3"/>
      <c r="AH1555" s="9"/>
    </row>
    <row r="1556" spans="1:48" ht="10.95" customHeight="1" x14ac:dyDescent="0.25">
      <c r="A1556" t="s">
        <v>17054</v>
      </c>
      <c r="B1556" t="s">
        <v>2304</v>
      </c>
      <c r="C1556" s="3" t="s">
        <v>12533</v>
      </c>
      <c r="E1556" s="9"/>
      <c r="F1556" s="7"/>
      <c r="G1556" s="7"/>
      <c r="H1556" s="8"/>
      <c r="I1556" s="8"/>
      <c r="J1556" s="19"/>
      <c r="K1556" s="19"/>
      <c r="L1556" s="11"/>
      <c r="M1556" s="11">
        <f>SUM(L1557:L1571)</f>
        <v>0</v>
      </c>
      <c r="N1556" s="24">
        <v>49</v>
      </c>
      <c r="O1556">
        <f>COUNTIF(K1557:K1571,"*")</f>
        <v>15</v>
      </c>
      <c r="P1556" s="32">
        <f>O1556/N1556</f>
        <v>0.30612244897959184</v>
      </c>
      <c r="Q1556">
        <f>COUNTIF(K1557:K1571,"Y")+COUNTIF(K1557:K1571,"S")</f>
        <v>0</v>
      </c>
      <c r="T1556" s="20" t="s">
        <v>7738</v>
      </c>
      <c r="U1556" s="3"/>
      <c r="V1556" t="s">
        <v>18663</v>
      </c>
      <c r="X1556" t="str">
        <f t="shared" si="100"/>
        <v/>
      </c>
      <c r="Z1556" t="str">
        <f t="shared" si="101"/>
        <v/>
      </c>
      <c r="AB1556" s="9"/>
      <c r="AE1556">
        <f>COUNTIF(AD1557:AD1571,"1")</f>
        <v>0</v>
      </c>
      <c r="AF1556" s="3"/>
      <c r="AH1556" s="9"/>
      <c r="AI1556">
        <f>COUNTIF($J1557:$J1571,"1")-COUNTIFS($J1557:$J1571,"1",$K1557:$K1571,"V")</f>
        <v>10</v>
      </c>
      <c r="AJ1556">
        <f>COUNTIFS($J1557:$J1571,"1",$K1557:$K1571,"Y")+COUNTIFS($J1557:$J1571,"1",$K1557:$K1571,"s")</f>
        <v>0</v>
      </c>
      <c r="AK1556">
        <f>COUNTIF($J1557:$J1571,"2")-COUNTIFS($J1557:$J1571,"2",$K1557:$K1571,"V")</f>
        <v>0</v>
      </c>
      <c r="AL1556">
        <f>COUNTIFS($J1557:$J1571,"2",$K1557:$K1571,"Y")+COUNTIFS($J1557:$J1571,"2",$K1557:$K1571,"s")</f>
        <v>0</v>
      </c>
      <c r="AM1556">
        <f>COUNTIF($J1557:$J1571,"3")-COUNTIFS($J1557:$J1571,"3",$K1557:$K1571,"V")</f>
        <v>0</v>
      </c>
      <c r="AN1556">
        <f>COUNTIFS($J1557:$J1571,"3",$K1557:$K1571,"Y")+COUNTIFS($J1557:$J1571,"3",$K1557:$K1571,"s")</f>
        <v>0</v>
      </c>
      <c r="AO1556">
        <f>COUNTIF($J1557:$J1571,"4")-COUNTIFS($J1557:$J1571,"4",$K1557:$K1571,"V")</f>
        <v>0</v>
      </c>
      <c r="AP1556">
        <f>COUNTIFS($J1557:$J1571,"4",$K1557:$K1571,"Y")+COUNTIFS($J1557:$J1571,"4",$K1557:$K1571,"s")</f>
        <v>0</v>
      </c>
      <c r="AQ1556">
        <f>COUNTIF($J1557:$J1571,"5")-COUNTIFS($J1557:$J1571,"5",$K1557:$K1571,"V")</f>
        <v>0</v>
      </c>
      <c r="AR1556">
        <f>COUNTIFS($J1557:$J1571,"5",$K1557:$K1571,"Y")+COUNTIFS($J1557:$J1571,"5",$K1557:$K1571,"s")</f>
        <v>0</v>
      </c>
      <c r="AS1556">
        <f>COUNTIF($J1557:$J1571,"6")-COUNTIFS($J1557:$J1571,"6",$K1557:$K1571,"V")</f>
        <v>0</v>
      </c>
      <c r="AT1556">
        <f>COUNTIFS($J1557:$J1571,"6",$K1557:$K1571,"Y")+COUNTIFS($J1557:$J1571,"6",$K1557:$K1571,"s")</f>
        <v>0</v>
      </c>
      <c r="AU1556">
        <f>COUNTIF($J1557:$J1571,"7")-COUNTIFS($J1557:$J1571,"7",$K1557:$K1571,"V")</f>
        <v>0</v>
      </c>
      <c r="AV1556">
        <f>COUNTIFS($J1557:$J1571,"7",$K1557:$K1571,"Y")+COUNTIFS($J1557:$J1571,"7",$K1557:$K1571,"s")</f>
        <v>0</v>
      </c>
    </row>
    <row r="1557" spans="1:48" ht="10.95" customHeight="1" outlineLevel="1" x14ac:dyDescent="0.25">
      <c r="A1557" t="s">
        <v>1848</v>
      </c>
      <c r="C1557" s="3" t="s">
        <v>12533</v>
      </c>
      <c r="D1557" s="3" t="s">
        <v>4065</v>
      </c>
      <c r="E1557" s="9">
        <v>1937</v>
      </c>
      <c r="F1557" s="7" t="s">
        <v>5142</v>
      </c>
      <c r="G1557" s="7" t="s">
        <v>6488</v>
      </c>
      <c r="H1557" s="8" t="s">
        <v>6026</v>
      </c>
      <c r="I1557" s="8"/>
      <c r="J1557" s="19">
        <v>1</v>
      </c>
      <c r="K1557" s="19" t="s">
        <v>7738</v>
      </c>
      <c r="L1557" s="11"/>
      <c r="M1557" s="11"/>
      <c r="N1557" s="24"/>
      <c r="P1557" s="32"/>
      <c r="T1557" s="19"/>
      <c r="U1557" s="3" t="s">
        <v>4065</v>
      </c>
      <c r="W1557" t="s">
        <v>7738</v>
      </c>
      <c r="X1557" t="str">
        <f t="shared" si="100"/>
        <v/>
      </c>
      <c r="Z1557" t="str">
        <f t="shared" si="101"/>
        <v/>
      </c>
      <c r="AB1557" s="9"/>
      <c r="AC1557" t="s">
        <v>6026</v>
      </c>
      <c r="AD1557">
        <f t="shared" ref="AD1557:AD1571" si="103">COUNTIF(H1557,"*Fuji*")</f>
        <v>0</v>
      </c>
      <c r="AF1557" s="3"/>
      <c r="AG1557" t="s">
        <v>5237</v>
      </c>
      <c r="AH1557" s="9"/>
    </row>
    <row r="1558" spans="1:48" ht="10.95" customHeight="1" outlineLevel="1" x14ac:dyDescent="0.25">
      <c r="A1558" t="s">
        <v>1848</v>
      </c>
      <c r="C1558" s="3" t="s">
        <v>12533</v>
      </c>
      <c r="D1558" s="3" t="s">
        <v>4065</v>
      </c>
      <c r="E1558" s="9">
        <v>1937</v>
      </c>
      <c r="F1558" s="7" t="s">
        <v>5142</v>
      </c>
      <c r="G1558" s="7" t="s">
        <v>5232</v>
      </c>
      <c r="H1558" s="8" t="s">
        <v>6026</v>
      </c>
      <c r="I1558" s="8"/>
      <c r="J1558" s="19">
        <v>1</v>
      </c>
      <c r="K1558" s="19" t="s">
        <v>7738</v>
      </c>
      <c r="L1558" s="11"/>
      <c r="M1558" s="11"/>
      <c r="N1558" s="24"/>
      <c r="P1558" s="32"/>
      <c r="T1558" s="19"/>
      <c r="U1558" s="3" t="s">
        <v>4065</v>
      </c>
      <c r="W1558" t="s">
        <v>7738</v>
      </c>
      <c r="X1558" t="str">
        <f t="shared" si="100"/>
        <v/>
      </c>
      <c r="Z1558" t="str">
        <f t="shared" si="101"/>
        <v/>
      </c>
      <c r="AB1558" s="9"/>
      <c r="AC1558" t="s">
        <v>6026</v>
      </c>
      <c r="AD1558">
        <f t="shared" si="103"/>
        <v>0</v>
      </c>
      <c r="AF1558" s="3"/>
      <c r="AG1558" t="s">
        <v>5237</v>
      </c>
      <c r="AH1558" s="9"/>
    </row>
    <row r="1559" spans="1:48" ht="10.95" customHeight="1" outlineLevel="1" x14ac:dyDescent="0.25">
      <c r="A1559" t="s">
        <v>1848</v>
      </c>
      <c r="C1559" s="3" t="s">
        <v>12533</v>
      </c>
      <c r="D1559" s="3" t="s">
        <v>4065</v>
      </c>
      <c r="E1559" s="9">
        <v>1937</v>
      </c>
      <c r="F1559" s="7" t="s">
        <v>5233</v>
      </c>
      <c r="G1559" s="7" t="s">
        <v>5232</v>
      </c>
      <c r="H1559" s="8" t="s">
        <v>6026</v>
      </c>
      <c r="I1559" s="8"/>
      <c r="J1559" s="19">
        <v>1</v>
      </c>
      <c r="K1559" s="19" t="s">
        <v>20092</v>
      </c>
      <c r="L1559" s="11"/>
      <c r="M1559" s="11"/>
      <c r="N1559" s="24"/>
      <c r="P1559" s="32"/>
      <c r="T1559" s="19"/>
      <c r="U1559" s="3" t="s">
        <v>4065</v>
      </c>
      <c r="W1559" t="s">
        <v>7738</v>
      </c>
      <c r="X1559" t="str">
        <f t="shared" si="100"/>
        <v/>
      </c>
      <c r="Z1559" t="str">
        <f t="shared" si="101"/>
        <v/>
      </c>
      <c r="AB1559" s="9"/>
      <c r="AC1559" t="s">
        <v>6026</v>
      </c>
      <c r="AD1559">
        <f t="shared" si="103"/>
        <v>0</v>
      </c>
      <c r="AF1559" s="3"/>
      <c r="AG1559" t="s">
        <v>5237</v>
      </c>
      <c r="AH1559" s="9"/>
    </row>
    <row r="1560" spans="1:48" ht="10.95" customHeight="1" outlineLevel="1" x14ac:dyDescent="0.25">
      <c r="A1560" t="s">
        <v>1848</v>
      </c>
      <c r="C1560" s="3" t="s">
        <v>12533</v>
      </c>
      <c r="D1560" s="3" t="s">
        <v>4065</v>
      </c>
      <c r="E1560" s="9">
        <v>1937</v>
      </c>
      <c r="F1560" s="7" t="s">
        <v>4221</v>
      </c>
      <c r="G1560" s="7" t="s">
        <v>5232</v>
      </c>
      <c r="H1560" s="8" t="s">
        <v>6026</v>
      </c>
      <c r="I1560" s="8"/>
      <c r="J1560" s="19">
        <v>1</v>
      </c>
      <c r="K1560" s="19" t="s">
        <v>7738</v>
      </c>
      <c r="L1560" s="11"/>
      <c r="M1560" s="11"/>
      <c r="N1560" s="24"/>
      <c r="P1560" s="32"/>
      <c r="T1560" s="19"/>
      <c r="U1560" s="3" t="s">
        <v>4065</v>
      </c>
      <c r="W1560" t="s">
        <v>7738</v>
      </c>
      <c r="X1560" t="str">
        <f t="shared" si="100"/>
        <v/>
      </c>
      <c r="Z1560" t="str">
        <f t="shared" si="101"/>
        <v/>
      </c>
      <c r="AB1560" s="9"/>
      <c r="AC1560" t="s">
        <v>6026</v>
      </c>
      <c r="AD1560">
        <f t="shared" si="103"/>
        <v>0</v>
      </c>
      <c r="AF1560" s="3"/>
      <c r="AG1560" t="s">
        <v>5237</v>
      </c>
      <c r="AH1560" s="9"/>
    </row>
    <row r="1561" spans="1:48" ht="10.95" customHeight="1" outlineLevel="1" x14ac:dyDescent="0.25">
      <c r="A1561" t="s">
        <v>1848</v>
      </c>
      <c r="C1561" s="3" t="s">
        <v>12533</v>
      </c>
      <c r="D1561" s="3" t="s">
        <v>4065</v>
      </c>
      <c r="E1561" s="9">
        <v>1937</v>
      </c>
      <c r="F1561" s="7" t="s">
        <v>980</v>
      </c>
      <c r="G1561" s="7" t="s">
        <v>5232</v>
      </c>
      <c r="H1561" s="8" t="s">
        <v>6026</v>
      </c>
      <c r="I1561" s="8"/>
      <c r="J1561" s="19">
        <v>1</v>
      </c>
      <c r="K1561" s="19" t="s">
        <v>20092</v>
      </c>
      <c r="L1561" s="11"/>
      <c r="M1561" s="11"/>
      <c r="N1561" s="24"/>
      <c r="P1561" s="32"/>
      <c r="T1561" s="19"/>
      <c r="U1561" s="3" t="s">
        <v>4065</v>
      </c>
      <c r="W1561" t="s">
        <v>7738</v>
      </c>
      <c r="X1561" t="str">
        <f t="shared" si="100"/>
        <v/>
      </c>
      <c r="Z1561" t="str">
        <f t="shared" si="101"/>
        <v/>
      </c>
      <c r="AB1561" s="9"/>
      <c r="AC1561" t="s">
        <v>6026</v>
      </c>
      <c r="AD1561">
        <f t="shared" si="103"/>
        <v>0</v>
      </c>
      <c r="AF1561" s="3"/>
      <c r="AG1561" t="s">
        <v>5237</v>
      </c>
      <c r="AH1561" s="9"/>
    </row>
    <row r="1562" spans="1:48" ht="10.95" customHeight="1" outlineLevel="1" x14ac:dyDescent="0.25">
      <c r="A1562" t="s">
        <v>1848</v>
      </c>
      <c r="C1562" s="3" t="s">
        <v>12533</v>
      </c>
      <c r="D1562" s="3" t="s">
        <v>4065</v>
      </c>
      <c r="E1562" s="9">
        <v>1937</v>
      </c>
      <c r="F1562" s="7" t="s">
        <v>5242</v>
      </c>
      <c r="G1562" s="7" t="s">
        <v>2294</v>
      </c>
      <c r="H1562" s="8" t="s">
        <v>6026</v>
      </c>
      <c r="I1562" s="8"/>
      <c r="J1562" s="19">
        <v>1</v>
      </c>
      <c r="K1562" s="19" t="s">
        <v>7738</v>
      </c>
      <c r="L1562" s="11"/>
      <c r="M1562" s="11"/>
      <c r="N1562" s="24"/>
      <c r="P1562" s="32"/>
      <c r="T1562" s="19"/>
      <c r="U1562" s="3" t="s">
        <v>4065</v>
      </c>
      <c r="W1562" t="s">
        <v>7738</v>
      </c>
      <c r="X1562" t="str">
        <f t="shared" si="100"/>
        <v/>
      </c>
      <c r="Z1562" t="str">
        <f t="shared" si="101"/>
        <v/>
      </c>
      <c r="AB1562" s="9"/>
      <c r="AC1562" t="s">
        <v>6026</v>
      </c>
      <c r="AD1562">
        <f t="shared" si="103"/>
        <v>0</v>
      </c>
      <c r="AF1562" s="3"/>
      <c r="AG1562" t="s">
        <v>5237</v>
      </c>
      <c r="AH1562" s="9"/>
    </row>
    <row r="1563" spans="1:48" ht="10.95" customHeight="1" outlineLevel="1" x14ac:dyDescent="0.25">
      <c r="A1563" t="s">
        <v>1848</v>
      </c>
      <c r="C1563" s="3" t="s">
        <v>12533</v>
      </c>
      <c r="D1563" s="3" t="s">
        <v>4065</v>
      </c>
      <c r="E1563" s="9">
        <v>1937</v>
      </c>
      <c r="F1563" s="7" t="s">
        <v>5234</v>
      </c>
      <c r="G1563" s="7" t="s">
        <v>6488</v>
      </c>
      <c r="H1563" s="8" t="s">
        <v>6026</v>
      </c>
      <c r="I1563" s="8"/>
      <c r="J1563" s="19">
        <v>1</v>
      </c>
      <c r="K1563" s="19" t="s">
        <v>7738</v>
      </c>
      <c r="L1563" s="11"/>
      <c r="M1563" s="11"/>
      <c r="N1563" s="24"/>
      <c r="P1563" s="32"/>
      <c r="T1563" s="19"/>
      <c r="U1563" s="3" t="s">
        <v>4065</v>
      </c>
      <c r="W1563" t="s">
        <v>7738</v>
      </c>
      <c r="X1563" t="str">
        <f t="shared" si="100"/>
        <v/>
      </c>
      <c r="Z1563" t="str">
        <f t="shared" si="101"/>
        <v/>
      </c>
      <c r="AB1563" s="9"/>
      <c r="AC1563" t="s">
        <v>6026</v>
      </c>
      <c r="AD1563">
        <f t="shared" si="103"/>
        <v>0</v>
      </c>
      <c r="AF1563" s="3"/>
      <c r="AG1563" t="s">
        <v>5237</v>
      </c>
      <c r="AH1563" s="9"/>
    </row>
    <row r="1564" spans="1:48" ht="10.95" customHeight="1" outlineLevel="1" x14ac:dyDescent="0.25">
      <c r="A1564" t="s">
        <v>1848</v>
      </c>
      <c r="C1564" s="3" t="s">
        <v>12533</v>
      </c>
      <c r="D1564" s="3" t="s">
        <v>4065</v>
      </c>
      <c r="E1564" s="9">
        <v>1937</v>
      </c>
      <c r="F1564" s="7" t="s">
        <v>5235</v>
      </c>
      <c r="G1564" s="7" t="s">
        <v>6488</v>
      </c>
      <c r="H1564" s="8" t="s">
        <v>6026</v>
      </c>
      <c r="I1564" s="8"/>
      <c r="J1564" s="19">
        <v>1</v>
      </c>
      <c r="K1564" s="19" t="s">
        <v>20092</v>
      </c>
      <c r="L1564" s="11"/>
      <c r="M1564" s="11"/>
      <c r="N1564" s="24"/>
      <c r="P1564" s="32"/>
      <c r="T1564" s="19"/>
      <c r="U1564" s="3" t="s">
        <v>4065</v>
      </c>
      <c r="W1564" t="s">
        <v>7738</v>
      </c>
      <c r="X1564" t="str">
        <f t="shared" si="100"/>
        <v/>
      </c>
      <c r="Z1564" t="str">
        <f t="shared" si="101"/>
        <v/>
      </c>
      <c r="AB1564" s="9"/>
      <c r="AC1564" t="s">
        <v>6026</v>
      </c>
      <c r="AD1564">
        <f t="shared" si="103"/>
        <v>0</v>
      </c>
      <c r="AF1564" s="3"/>
      <c r="AG1564" t="s">
        <v>5237</v>
      </c>
      <c r="AH1564" s="9"/>
    </row>
    <row r="1565" spans="1:48" ht="10.95" customHeight="1" outlineLevel="1" x14ac:dyDescent="0.25">
      <c r="A1565" t="s">
        <v>1848</v>
      </c>
      <c r="C1565" s="3" t="s">
        <v>12533</v>
      </c>
      <c r="D1565" s="3" t="s">
        <v>4065</v>
      </c>
      <c r="E1565" s="9">
        <v>1937</v>
      </c>
      <c r="F1565" s="7" t="s">
        <v>5143</v>
      </c>
      <c r="G1565" s="7" t="s">
        <v>6507</v>
      </c>
      <c r="H1565" s="8" t="s">
        <v>5236</v>
      </c>
      <c r="I1565" s="8"/>
      <c r="J1565" s="19">
        <v>1</v>
      </c>
      <c r="K1565" s="19" t="s">
        <v>7738</v>
      </c>
      <c r="L1565" s="11"/>
      <c r="M1565" s="11"/>
      <c r="N1565" s="24"/>
      <c r="P1565" s="32"/>
      <c r="T1565" s="19"/>
      <c r="U1565" s="3" t="s">
        <v>4065</v>
      </c>
      <c r="W1565" t="s">
        <v>7738</v>
      </c>
      <c r="X1565" t="str">
        <f t="shared" si="100"/>
        <v/>
      </c>
      <c r="Z1565" t="str">
        <f t="shared" si="101"/>
        <v/>
      </c>
      <c r="AB1565" s="9"/>
      <c r="AC1565" t="s">
        <v>5236</v>
      </c>
      <c r="AD1565">
        <f t="shared" si="103"/>
        <v>0</v>
      </c>
      <c r="AF1565" s="3"/>
      <c r="AG1565" t="s">
        <v>1465</v>
      </c>
      <c r="AH1565" s="9"/>
    </row>
    <row r="1566" spans="1:48" ht="10.95" customHeight="1" outlineLevel="1" x14ac:dyDescent="0.25">
      <c r="A1566" t="s">
        <v>1848</v>
      </c>
      <c r="C1566" s="3" t="s">
        <v>12533</v>
      </c>
      <c r="D1566" s="3" t="s">
        <v>4065</v>
      </c>
      <c r="E1566" s="9">
        <v>1937</v>
      </c>
      <c r="F1566" s="7" t="s">
        <v>4147</v>
      </c>
      <c r="G1566" s="7" t="s">
        <v>5232</v>
      </c>
      <c r="H1566" s="8" t="s">
        <v>6026</v>
      </c>
      <c r="I1566" s="8"/>
      <c r="J1566" s="19">
        <v>1</v>
      </c>
      <c r="K1566" s="19" t="s">
        <v>7738</v>
      </c>
      <c r="L1566" s="11"/>
      <c r="M1566" s="11"/>
      <c r="N1566" s="24"/>
      <c r="P1566" s="32"/>
      <c r="T1566" s="19"/>
      <c r="U1566" s="3" t="s">
        <v>4065</v>
      </c>
      <c r="W1566" t="s">
        <v>7738</v>
      </c>
      <c r="X1566" t="str">
        <f t="shared" si="100"/>
        <v/>
      </c>
      <c r="Z1566" t="str">
        <f t="shared" si="101"/>
        <v/>
      </c>
      <c r="AB1566" s="9"/>
      <c r="AC1566" t="s">
        <v>6026</v>
      </c>
      <c r="AD1566">
        <f t="shared" si="103"/>
        <v>0</v>
      </c>
      <c r="AF1566" s="3"/>
      <c r="AG1566" t="s">
        <v>5237</v>
      </c>
      <c r="AH1566" s="9"/>
    </row>
    <row r="1567" spans="1:48" ht="10.95" customHeight="1" outlineLevel="1" x14ac:dyDescent="0.25">
      <c r="A1567" t="s">
        <v>1848</v>
      </c>
      <c r="C1567" s="3" t="s">
        <v>12533</v>
      </c>
      <c r="D1567" s="3" t="s">
        <v>4065</v>
      </c>
      <c r="E1567" s="9">
        <v>1937</v>
      </c>
      <c r="F1567" s="7" t="s">
        <v>4697</v>
      </c>
      <c r="G1567" s="7" t="s">
        <v>3832</v>
      </c>
      <c r="H1567" s="8" t="s">
        <v>6026</v>
      </c>
      <c r="I1567" s="8"/>
      <c r="J1567" s="19">
        <v>1</v>
      </c>
      <c r="K1567" s="19" t="s">
        <v>20092</v>
      </c>
      <c r="L1567" s="11"/>
      <c r="M1567" s="11"/>
      <c r="N1567" s="24"/>
      <c r="P1567" s="32"/>
      <c r="T1567" s="19"/>
      <c r="U1567" s="3" t="s">
        <v>4065</v>
      </c>
      <c r="W1567" t="s">
        <v>7738</v>
      </c>
      <c r="X1567" t="str">
        <f t="shared" si="100"/>
        <v/>
      </c>
      <c r="Z1567" t="str">
        <f t="shared" si="101"/>
        <v/>
      </c>
      <c r="AB1567" s="9"/>
      <c r="AC1567" t="s">
        <v>6026</v>
      </c>
      <c r="AD1567">
        <f t="shared" si="103"/>
        <v>0</v>
      </c>
      <c r="AF1567" s="3"/>
      <c r="AG1567" t="s">
        <v>5237</v>
      </c>
      <c r="AH1567" s="9"/>
    </row>
    <row r="1568" spans="1:48" ht="10.95" customHeight="1" outlineLevel="1" x14ac:dyDescent="0.25">
      <c r="A1568" t="s">
        <v>1848</v>
      </c>
      <c r="C1568" s="3" t="s">
        <v>12533</v>
      </c>
      <c r="D1568" s="3" t="s">
        <v>4065</v>
      </c>
      <c r="E1568" s="9">
        <v>1937</v>
      </c>
      <c r="F1568" s="7" t="s">
        <v>4148</v>
      </c>
      <c r="G1568" s="7" t="s">
        <v>3834</v>
      </c>
      <c r="H1568" s="8" t="s">
        <v>6026</v>
      </c>
      <c r="I1568" s="8"/>
      <c r="J1568" s="19">
        <v>1</v>
      </c>
      <c r="K1568" s="19" t="s">
        <v>7738</v>
      </c>
      <c r="L1568" s="11"/>
      <c r="M1568" s="11"/>
      <c r="N1568" s="24"/>
      <c r="P1568" s="32"/>
      <c r="T1568" s="19"/>
      <c r="U1568" s="3" t="s">
        <v>4065</v>
      </c>
      <c r="W1568" t="s">
        <v>7738</v>
      </c>
      <c r="X1568" t="str">
        <f t="shared" si="100"/>
        <v/>
      </c>
      <c r="Z1568" t="str">
        <f t="shared" si="101"/>
        <v/>
      </c>
      <c r="AB1568" s="9"/>
      <c r="AC1568" t="s">
        <v>6026</v>
      </c>
      <c r="AD1568">
        <f t="shared" si="103"/>
        <v>0</v>
      </c>
      <c r="AF1568" s="3"/>
      <c r="AG1568" t="s">
        <v>5237</v>
      </c>
      <c r="AH1568" s="9"/>
    </row>
    <row r="1569" spans="1:48" ht="10.95" customHeight="1" outlineLevel="1" x14ac:dyDescent="0.25">
      <c r="A1569" t="s">
        <v>1848</v>
      </c>
      <c r="C1569" s="3" t="s">
        <v>12533</v>
      </c>
      <c r="D1569" s="3" t="s">
        <v>4065</v>
      </c>
      <c r="E1569" s="9">
        <v>1937</v>
      </c>
      <c r="F1569" s="7" t="s">
        <v>2393</v>
      </c>
      <c r="G1569" s="7" t="s">
        <v>3834</v>
      </c>
      <c r="H1569" s="8" t="s">
        <v>6026</v>
      </c>
      <c r="I1569" s="8"/>
      <c r="J1569" s="19">
        <v>1</v>
      </c>
      <c r="K1569" s="19" t="s">
        <v>20092</v>
      </c>
      <c r="L1569" s="11"/>
      <c r="M1569" s="11"/>
      <c r="N1569" s="24"/>
      <c r="P1569" s="32"/>
      <c r="T1569" s="19"/>
      <c r="U1569" s="3" t="s">
        <v>4065</v>
      </c>
      <c r="W1569" t="s">
        <v>7738</v>
      </c>
      <c r="X1569" t="str">
        <f t="shared" si="100"/>
        <v/>
      </c>
      <c r="Z1569" t="str">
        <f t="shared" si="101"/>
        <v/>
      </c>
      <c r="AB1569" s="9"/>
      <c r="AC1569" t="s">
        <v>6026</v>
      </c>
      <c r="AD1569">
        <f t="shared" si="103"/>
        <v>0</v>
      </c>
      <c r="AF1569" s="3"/>
      <c r="AG1569" t="s">
        <v>5237</v>
      </c>
      <c r="AH1569" s="9"/>
    </row>
    <row r="1570" spans="1:48" ht="10.95" customHeight="1" outlineLevel="1" x14ac:dyDescent="0.25">
      <c r="A1570" t="s">
        <v>1848</v>
      </c>
      <c r="C1570" s="3" t="s">
        <v>12533</v>
      </c>
      <c r="D1570" s="3" t="s">
        <v>4065</v>
      </c>
      <c r="E1570" s="9">
        <v>1937</v>
      </c>
      <c r="F1570" s="7" t="s">
        <v>1400</v>
      </c>
      <c r="G1570" s="7" t="s">
        <v>6507</v>
      </c>
      <c r="H1570" s="8" t="s">
        <v>6026</v>
      </c>
      <c r="I1570" s="8"/>
      <c r="J1570" s="19">
        <v>1</v>
      </c>
      <c r="K1570" s="19" t="s">
        <v>7738</v>
      </c>
      <c r="L1570" s="11"/>
      <c r="M1570" s="11"/>
      <c r="N1570" s="24"/>
      <c r="P1570" s="32"/>
      <c r="T1570" s="19"/>
      <c r="U1570" s="3" t="s">
        <v>4065</v>
      </c>
      <c r="W1570" t="s">
        <v>7738</v>
      </c>
      <c r="X1570" t="str">
        <f t="shared" si="100"/>
        <v/>
      </c>
      <c r="Z1570" t="str">
        <f t="shared" si="101"/>
        <v/>
      </c>
      <c r="AB1570" s="9"/>
      <c r="AC1570" t="s">
        <v>6026</v>
      </c>
      <c r="AD1570">
        <f t="shared" si="103"/>
        <v>0</v>
      </c>
      <c r="AF1570" s="3"/>
      <c r="AG1570" t="s">
        <v>5237</v>
      </c>
      <c r="AH1570" s="9"/>
    </row>
    <row r="1571" spans="1:48" ht="10.95" customHeight="1" outlineLevel="1" x14ac:dyDescent="0.25">
      <c r="A1571" t="s">
        <v>1848</v>
      </c>
      <c r="C1571" s="3" t="s">
        <v>12533</v>
      </c>
      <c r="D1571" s="3" t="s">
        <v>4065</v>
      </c>
      <c r="E1571" s="9">
        <v>1937</v>
      </c>
      <c r="F1571" s="7" t="s">
        <v>1401</v>
      </c>
      <c r="G1571" s="7" t="s">
        <v>3835</v>
      </c>
      <c r="H1571" s="8" t="s">
        <v>6026</v>
      </c>
      <c r="I1571" s="8"/>
      <c r="J1571" s="19">
        <v>1</v>
      </c>
      <c r="K1571" s="19" t="s">
        <v>7738</v>
      </c>
      <c r="L1571" s="11"/>
      <c r="M1571" s="11"/>
      <c r="N1571" s="24"/>
      <c r="P1571" s="32"/>
      <c r="T1571" s="19"/>
      <c r="U1571" s="3" t="s">
        <v>4065</v>
      </c>
      <c r="W1571" t="s">
        <v>7738</v>
      </c>
      <c r="X1571" t="str">
        <f t="shared" si="100"/>
        <v/>
      </c>
      <c r="Z1571" t="str">
        <f t="shared" si="101"/>
        <v/>
      </c>
      <c r="AB1571" s="9"/>
      <c r="AC1571" t="s">
        <v>6026</v>
      </c>
      <c r="AD1571">
        <f t="shared" si="103"/>
        <v>0</v>
      </c>
      <c r="AF1571" s="3"/>
      <c r="AG1571" t="s">
        <v>5237</v>
      </c>
      <c r="AH1571" s="9"/>
    </row>
    <row r="1572" spans="1:48" ht="10.95" customHeight="1" x14ac:dyDescent="0.25">
      <c r="A1572" t="s">
        <v>9303</v>
      </c>
      <c r="B1572" t="s">
        <v>12005</v>
      </c>
      <c r="C1572" s="3" t="s">
        <v>11994</v>
      </c>
      <c r="E1572" s="9"/>
      <c r="F1572" s="7"/>
      <c r="G1572" s="7"/>
      <c r="H1572" s="8"/>
      <c r="I1572" s="8"/>
      <c r="J1572" s="19"/>
      <c r="K1572" s="19"/>
      <c r="L1572" s="11"/>
      <c r="M1572" s="11">
        <f>SUM(L1573:L1648)</f>
        <v>250.09999999999988</v>
      </c>
      <c r="N1572" s="24">
        <v>1106</v>
      </c>
      <c r="O1572">
        <f>COUNTIF(K1573:K1648,"*")</f>
        <v>76</v>
      </c>
      <c r="P1572" s="32">
        <f>O1572/N1572</f>
        <v>6.8716094032549732E-2</v>
      </c>
      <c r="Q1572">
        <f>COUNTIF(K1573:K1648,"Y")+COUNTIF(K1573:K1648,"S")</f>
        <v>63</v>
      </c>
      <c r="T1572" s="19" t="s">
        <v>7736</v>
      </c>
      <c r="U1572" s="3"/>
      <c r="V1572" t="s">
        <v>18662</v>
      </c>
      <c r="X1572" t="str">
        <f t="shared" si="100"/>
        <v/>
      </c>
      <c r="Z1572" t="str">
        <f t="shared" si="101"/>
        <v/>
      </c>
      <c r="AB1572" s="9"/>
      <c r="AE1572">
        <f>COUNTIF(AD1573:AD1648,"1")</f>
        <v>0</v>
      </c>
      <c r="AF1572" s="3"/>
      <c r="AH1572" s="9"/>
      <c r="AI1572">
        <f>COUNTIF($J1573:$J1648,"1")-COUNTIFS($J1573:$J1648,"1",$K1573:$K1648,"V")</f>
        <v>18</v>
      </c>
      <c r="AJ1572">
        <f>COUNTIFS($J1573:$J1648,"1",$K1573:$K1648,"Y")+COUNTIFS($J1573:$J1648,"1",$K1573:$K1648,"s")</f>
        <v>14</v>
      </c>
      <c r="AK1572">
        <f>COUNTIF($J1573:$J1648,"2")-COUNTIFS($J1573:$J1648,"2",$K1573:$K1648,"V")</f>
        <v>3</v>
      </c>
      <c r="AL1572">
        <f>COUNTIFS($J1573:$J1648,"2",$K1573:$K1648,"Y")+COUNTIFS($J1573:$J1648,"2",$K1573:$K1648,"s")</f>
        <v>2</v>
      </c>
      <c r="AM1572">
        <f>COUNTIF($J1573:$J1648,"3")-COUNTIFS($J1573:$J1648,"3",$K1573:$K1648,"V")</f>
        <v>22</v>
      </c>
      <c r="AN1572">
        <f>COUNTIFS($J1573:$J1648,"3",$K1573:$K1648,"Y")+COUNTIFS($J1573:$J1648,"3",$K1573:$K1648,"s")</f>
        <v>17</v>
      </c>
      <c r="AO1572">
        <f>COUNTIF($J1573:$J1648,"4")-COUNTIFS($J1573:$J1648,"4",$K1573:$K1648,"V")</f>
        <v>6</v>
      </c>
      <c r="AP1572">
        <f>COUNTIFS($J1573:$J1648,"4",$K1573:$K1648,"Y")+COUNTIFS($J1573:$J1648,"4",$K1573:$K1648,"s")</f>
        <v>6</v>
      </c>
      <c r="AQ1572">
        <f>COUNTIF($J1573:$J1648,"5")-COUNTIFS($J1573:$J1648,"5",$K1573:$K1648,"V")</f>
        <v>17</v>
      </c>
      <c r="AR1572">
        <f>COUNTIFS($J1573:$J1648,"5",$K1573:$K1648,"Y")+COUNTIFS($J1573:$J1648,"5",$K1573:$K1648,"s")</f>
        <v>14</v>
      </c>
      <c r="AS1572">
        <f>COUNTIF($J1573:$J1648,"6")-COUNTIFS($J1573:$J1648,"6",$K1573:$K1648,"V")</f>
        <v>10</v>
      </c>
      <c r="AT1572">
        <f>COUNTIFS($J1573:$J1648,"6",$K1573:$K1648,"Y")+COUNTIFS($J1573:$J1648,"6",$K1573:$K1648,"s")</f>
        <v>10</v>
      </c>
      <c r="AU1572">
        <f>COUNTIF($J1573:$J1648,"7")-COUNTIFS($J1573:$J1648,"7",$K1573:$K1648,"V")</f>
        <v>0</v>
      </c>
      <c r="AV1572">
        <f>COUNTIFS($J1573:$J1648,"7",$K1573:$K1648,"Y")+COUNTIFS($J1573:$J1648,"7",$K1573:$K1648,"s")</f>
        <v>0</v>
      </c>
    </row>
    <row r="1573" spans="1:48" ht="10.95" customHeight="1" outlineLevel="1" x14ac:dyDescent="0.25">
      <c r="A1573" t="s">
        <v>5757</v>
      </c>
      <c r="C1573" s="3" t="s">
        <v>11994</v>
      </c>
      <c r="D1573" s="3">
        <v>255</v>
      </c>
      <c r="E1573" s="9">
        <v>1948</v>
      </c>
      <c r="F1573" s="7" t="s">
        <v>5142</v>
      </c>
      <c r="G1573" s="7" t="s">
        <v>4816</v>
      </c>
      <c r="H1573" s="8" t="s">
        <v>4823</v>
      </c>
      <c r="I1573" s="8" t="s">
        <v>9249</v>
      </c>
      <c r="J1573" s="19">
        <v>5</v>
      </c>
      <c r="K1573" s="19" t="s">
        <v>7736</v>
      </c>
      <c r="L1573" s="11">
        <v>0.25</v>
      </c>
      <c r="M1573" s="11"/>
      <c r="N1573" s="24"/>
      <c r="P1573" s="32"/>
      <c r="T1573" s="19"/>
      <c r="U1573" s="3">
        <v>257</v>
      </c>
      <c r="X1573" t="str">
        <f t="shared" si="100"/>
        <v/>
      </c>
      <c r="Z1573" t="str">
        <f t="shared" si="101"/>
        <v/>
      </c>
      <c r="AB1573" s="9"/>
      <c r="AC1573" t="s">
        <v>4823</v>
      </c>
      <c r="AD1573">
        <f t="shared" ref="AD1573:AD1604" si="104">COUNTIF(H1573,"*Fuji*")</f>
        <v>0</v>
      </c>
      <c r="AF1573" s="3"/>
      <c r="AG1573" t="s">
        <v>5761</v>
      </c>
      <c r="AH1573" s="9" t="s">
        <v>4613</v>
      </c>
    </row>
    <row r="1574" spans="1:48" ht="10.95" customHeight="1" outlineLevel="1" x14ac:dyDescent="0.25">
      <c r="A1574" t="s">
        <v>5757</v>
      </c>
      <c r="C1574" s="3" t="s">
        <v>11994</v>
      </c>
      <c r="D1574" s="3">
        <v>256</v>
      </c>
      <c r="E1574" s="9">
        <v>1948</v>
      </c>
      <c r="F1574" s="7" t="s">
        <v>5141</v>
      </c>
      <c r="G1574" s="7" t="s">
        <v>4817</v>
      </c>
      <c r="H1574" s="8" t="s">
        <v>4824</v>
      </c>
      <c r="I1574" s="8" t="s">
        <v>9249</v>
      </c>
      <c r="J1574" s="19">
        <v>5</v>
      </c>
      <c r="K1574" s="19" t="s">
        <v>7736</v>
      </c>
      <c r="L1574" s="11">
        <v>0.25</v>
      </c>
      <c r="M1574" s="11"/>
      <c r="N1574" s="24"/>
      <c r="P1574" s="32"/>
      <c r="T1574" s="19"/>
      <c r="U1574" s="3">
        <v>258</v>
      </c>
      <c r="X1574" t="str">
        <f t="shared" si="100"/>
        <v/>
      </c>
      <c r="Z1574" t="str">
        <f t="shared" si="101"/>
        <v/>
      </c>
      <c r="AB1574" s="9"/>
      <c r="AC1574" t="s">
        <v>4824</v>
      </c>
      <c r="AD1574">
        <f t="shared" si="104"/>
        <v>0</v>
      </c>
      <c r="AF1574" s="3"/>
      <c r="AG1574" t="s">
        <v>5761</v>
      </c>
      <c r="AH1574" s="9" t="s">
        <v>4613</v>
      </c>
    </row>
    <row r="1575" spans="1:48" ht="10.95" customHeight="1" outlineLevel="1" x14ac:dyDescent="0.25">
      <c r="A1575" t="s">
        <v>5757</v>
      </c>
      <c r="C1575" s="3" t="s">
        <v>11994</v>
      </c>
      <c r="D1575" s="3">
        <v>257</v>
      </c>
      <c r="E1575" s="9">
        <v>1948</v>
      </c>
      <c r="F1575" s="7" t="s">
        <v>3424</v>
      </c>
      <c r="G1575" s="7" t="s">
        <v>4818</v>
      </c>
      <c r="H1575" s="8" t="s">
        <v>4825</v>
      </c>
      <c r="I1575" s="8" t="s">
        <v>9249</v>
      </c>
      <c r="J1575" s="19">
        <v>5</v>
      </c>
      <c r="K1575" s="19" t="s">
        <v>7736</v>
      </c>
      <c r="L1575" s="11">
        <v>0.5</v>
      </c>
      <c r="M1575" s="11"/>
      <c r="N1575" s="24"/>
      <c r="P1575" s="32"/>
      <c r="T1575" s="19"/>
      <c r="U1575" s="3">
        <v>259</v>
      </c>
      <c r="X1575" t="str">
        <f t="shared" si="100"/>
        <v/>
      </c>
      <c r="Z1575" t="str">
        <f t="shared" si="101"/>
        <v/>
      </c>
      <c r="AB1575" s="9"/>
      <c r="AC1575" t="s">
        <v>4825</v>
      </c>
      <c r="AD1575">
        <f t="shared" si="104"/>
        <v>0</v>
      </c>
      <c r="AF1575" s="3"/>
      <c r="AG1575" t="s">
        <v>5761</v>
      </c>
      <c r="AH1575" s="9" t="s">
        <v>4613</v>
      </c>
    </row>
    <row r="1576" spans="1:48" ht="10.95" customHeight="1" outlineLevel="1" x14ac:dyDescent="0.25">
      <c r="A1576" t="s">
        <v>5757</v>
      </c>
      <c r="C1576" s="3" t="s">
        <v>11994</v>
      </c>
      <c r="D1576" s="3">
        <v>258</v>
      </c>
      <c r="E1576" s="9">
        <v>1948</v>
      </c>
      <c r="F1576" s="7" t="s">
        <v>4813</v>
      </c>
      <c r="G1576" s="7" t="s">
        <v>4819</v>
      </c>
      <c r="H1576" s="8" t="s">
        <v>4826</v>
      </c>
      <c r="I1576" s="8" t="s">
        <v>9249</v>
      </c>
      <c r="J1576" s="19">
        <v>5</v>
      </c>
      <c r="K1576" s="19" t="s">
        <v>7736</v>
      </c>
      <c r="L1576" s="11">
        <v>2.5</v>
      </c>
      <c r="M1576" s="11"/>
      <c r="N1576" s="24"/>
      <c r="P1576" s="32"/>
      <c r="T1576" s="19"/>
      <c r="U1576" s="3">
        <v>260</v>
      </c>
      <c r="X1576" t="str">
        <f t="shared" si="100"/>
        <v/>
      </c>
      <c r="Z1576" t="str">
        <f t="shared" si="101"/>
        <v/>
      </c>
      <c r="AB1576" s="9"/>
      <c r="AC1576" t="s">
        <v>4826</v>
      </c>
      <c r="AD1576">
        <f t="shared" si="104"/>
        <v>0</v>
      </c>
      <c r="AF1576" s="3"/>
      <c r="AG1576" t="s">
        <v>5761</v>
      </c>
      <c r="AH1576" s="9" t="s">
        <v>4613</v>
      </c>
    </row>
    <row r="1577" spans="1:48" ht="10.95" customHeight="1" outlineLevel="1" x14ac:dyDescent="0.25">
      <c r="A1577" t="s">
        <v>5757</v>
      </c>
      <c r="C1577" s="3" t="s">
        <v>11994</v>
      </c>
      <c r="D1577" s="3">
        <v>259</v>
      </c>
      <c r="E1577" s="9">
        <v>1948</v>
      </c>
      <c r="F1577" s="7" t="s">
        <v>4814</v>
      </c>
      <c r="G1577" s="7" t="s">
        <v>4820</v>
      </c>
      <c r="H1577" s="8" t="s">
        <v>4827</v>
      </c>
      <c r="I1577" s="8" t="s">
        <v>9249</v>
      </c>
      <c r="J1577" s="19">
        <v>3</v>
      </c>
      <c r="K1577" s="19" t="s">
        <v>7738</v>
      </c>
      <c r="L1577" s="11"/>
      <c r="M1577" s="11"/>
      <c r="N1577" s="24"/>
      <c r="P1577" s="32"/>
      <c r="T1577" s="19"/>
      <c r="U1577" s="3">
        <v>261</v>
      </c>
      <c r="X1577" t="str">
        <f t="shared" si="100"/>
        <v/>
      </c>
      <c r="Z1577" t="str">
        <f t="shared" si="101"/>
        <v/>
      </c>
      <c r="AB1577" s="9"/>
      <c r="AC1577" t="s">
        <v>4827</v>
      </c>
      <c r="AD1577">
        <f t="shared" si="104"/>
        <v>0</v>
      </c>
      <c r="AF1577" s="3"/>
      <c r="AG1577" t="s">
        <v>5761</v>
      </c>
      <c r="AH1577" s="9" t="s">
        <v>4925</v>
      </c>
    </row>
    <row r="1578" spans="1:48" ht="10.95" customHeight="1" outlineLevel="1" x14ac:dyDescent="0.25">
      <c r="A1578" t="s">
        <v>5757</v>
      </c>
      <c r="C1578" s="3" t="s">
        <v>11994</v>
      </c>
      <c r="D1578" s="3">
        <v>260</v>
      </c>
      <c r="E1578" s="9">
        <v>1948</v>
      </c>
      <c r="F1578" s="7" t="s">
        <v>2448</v>
      </c>
      <c r="G1578" s="7" t="s">
        <v>2449</v>
      </c>
      <c r="H1578" s="8" t="s">
        <v>2450</v>
      </c>
      <c r="I1578" s="8" t="s">
        <v>9249</v>
      </c>
      <c r="J1578" s="19">
        <v>3</v>
      </c>
      <c r="K1578" s="19" t="s">
        <v>7738</v>
      </c>
      <c r="L1578" s="11"/>
      <c r="M1578" s="11"/>
      <c r="N1578" s="24"/>
      <c r="P1578" s="32"/>
      <c r="T1578" s="19"/>
      <c r="U1578" s="3">
        <v>262</v>
      </c>
      <c r="X1578" t="str">
        <f t="shared" si="100"/>
        <v/>
      </c>
      <c r="Z1578" t="str">
        <f t="shared" si="101"/>
        <v/>
      </c>
      <c r="AB1578" s="9"/>
      <c r="AC1578" t="s">
        <v>2450</v>
      </c>
      <c r="AD1578">
        <f t="shared" si="104"/>
        <v>0</v>
      </c>
      <c r="AF1578" s="3"/>
      <c r="AG1578" t="s">
        <v>5761</v>
      </c>
      <c r="AH1578" s="9" t="s">
        <v>4925</v>
      </c>
    </row>
    <row r="1579" spans="1:48" ht="10.95" customHeight="1" outlineLevel="1" x14ac:dyDescent="0.25">
      <c r="A1579" t="s">
        <v>5757</v>
      </c>
      <c r="C1579" s="3" t="s">
        <v>11994</v>
      </c>
      <c r="D1579" s="3">
        <v>261</v>
      </c>
      <c r="E1579" s="9">
        <v>1948</v>
      </c>
      <c r="F1579" s="7" t="s">
        <v>5176</v>
      </c>
      <c r="G1579" s="7" t="s">
        <v>4821</v>
      </c>
      <c r="H1579" s="8" t="s">
        <v>4828</v>
      </c>
      <c r="I1579" s="8" t="s">
        <v>9249</v>
      </c>
      <c r="J1579" s="19">
        <v>5</v>
      </c>
      <c r="K1579" s="19" t="s">
        <v>7736</v>
      </c>
      <c r="L1579" s="11">
        <v>1.5</v>
      </c>
      <c r="M1579" s="11"/>
      <c r="N1579" s="24"/>
      <c r="P1579" s="32"/>
      <c r="T1579" s="19"/>
      <c r="U1579" s="3">
        <v>263</v>
      </c>
      <c r="X1579" t="str">
        <f t="shared" si="100"/>
        <v/>
      </c>
      <c r="Z1579" t="str">
        <f t="shared" si="101"/>
        <v/>
      </c>
      <c r="AB1579" s="9"/>
      <c r="AC1579" t="s">
        <v>4828</v>
      </c>
      <c r="AD1579">
        <f t="shared" si="104"/>
        <v>0</v>
      </c>
      <c r="AF1579" s="3"/>
      <c r="AG1579" t="s">
        <v>5761</v>
      </c>
      <c r="AH1579" s="9" t="s">
        <v>4925</v>
      </c>
    </row>
    <row r="1580" spans="1:48" ht="10.95" customHeight="1" outlineLevel="1" x14ac:dyDescent="0.25">
      <c r="A1580" t="s">
        <v>5757</v>
      </c>
      <c r="C1580" s="3" t="s">
        <v>11994</v>
      </c>
      <c r="D1580" s="3">
        <v>262</v>
      </c>
      <c r="E1580" s="9">
        <v>1948</v>
      </c>
      <c r="F1580" s="7" t="s">
        <v>5758</v>
      </c>
      <c r="G1580" s="7" t="s">
        <v>5759</v>
      </c>
      <c r="H1580" s="8" t="s">
        <v>5760</v>
      </c>
      <c r="I1580" s="8" t="s">
        <v>9249</v>
      </c>
      <c r="J1580" s="19">
        <v>1</v>
      </c>
      <c r="K1580" s="19" t="s">
        <v>7736</v>
      </c>
      <c r="L1580" s="11">
        <v>0.2</v>
      </c>
      <c r="M1580" s="11"/>
      <c r="N1580" s="24"/>
      <c r="P1580" s="32"/>
      <c r="T1580" s="19"/>
      <c r="U1580" s="3">
        <v>264</v>
      </c>
      <c r="X1580" t="str">
        <f t="shared" si="100"/>
        <v/>
      </c>
      <c r="Z1580" t="str">
        <f t="shared" si="101"/>
        <v/>
      </c>
      <c r="AB1580" s="9"/>
      <c r="AC1580" t="s">
        <v>5760</v>
      </c>
      <c r="AD1580">
        <f t="shared" si="104"/>
        <v>0</v>
      </c>
      <c r="AF1580" s="3"/>
      <c r="AG1580" t="s">
        <v>5761</v>
      </c>
      <c r="AH1580" s="9" t="s">
        <v>4623</v>
      </c>
    </row>
    <row r="1581" spans="1:48" ht="10.95" customHeight="1" outlineLevel="1" x14ac:dyDescent="0.25">
      <c r="A1581" t="s">
        <v>5757</v>
      </c>
      <c r="C1581" s="3" t="s">
        <v>11994</v>
      </c>
      <c r="D1581" s="3">
        <v>263</v>
      </c>
      <c r="E1581" s="9">
        <v>1948</v>
      </c>
      <c r="F1581" s="7" t="s">
        <v>4815</v>
      </c>
      <c r="G1581" s="7" t="s">
        <v>4822</v>
      </c>
      <c r="H1581" s="8" t="s">
        <v>3389</v>
      </c>
      <c r="I1581" s="8" t="s">
        <v>9249</v>
      </c>
      <c r="J1581" s="19">
        <v>5</v>
      </c>
      <c r="K1581" s="19" t="s">
        <v>7738</v>
      </c>
      <c r="L1581" s="11"/>
      <c r="M1581" s="11"/>
      <c r="N1581" s="24"/>
      <c r="P1581" s="32"/>
      <c r="T1581" s="19"/>
      <c r="U1581" s="3">
        <v>265</v>
      </c>
      <c r="X1581" t="str">
        <f t="shared" si="100"/>
        <v/>
      </c>
      <c r="Z1581" t="str">
        <f t="shared" si="101"/>
        <v/>
      </c>
      <c r="AB1581" s="9"/>
      <c r="AC1581" t="s">
        <v>3389</v>
      </c>
      <c r="AD1581">
        <f t="shared" si="104"/>
        <v>0</v>
      </c>
      <c r="AF1581" s="3"/>
      <c r="AG1581" t="s">
        <v>5761</v>
      </c>
      <c r="AH1581" s="9" t="s">
        <v>4623</v>
      </c>
    </row>
    <row r="1582" spans="1:48" ht="10.95" customHeight="1" outlineLevel="1" x14ac:dyDescent="0.25">
      <c r="A1582" t="s">
        <v>5757</v>
      </c>
      <c r="C1582" s="3" t="s">
        <v>11994</v>
      </c>
      <c r="D1582" s="3">
        <v>275</v>
      </c>
      <c r="E1582" s="9">
        <v>1952</v>
      </c>
      <c r="F1582" s="7" t="s">
        <v>5142</v>
      </c>
      <c r="G1582" s="7" t="s">
        <v>5401</v>
      </c>
      <c r="H1582" s="8" t="s">
        <v>3390</v>
      </c>
      <c r="I1582" s="8" t="s">
        <v>9250</v>
      </c>
      <c r="J1582" s="19">
        <v>6</v>
      </c>
      <c r="K1582" s="19" t="s">
        <v>7736</v>
      </c>
      <c r="L1582" s="11">
        <v>0.2</v>
      </c>
      <c r="M1582" s="11"/>
      <c r="N1582" s="24"/>
      <c r="P1582" s="32"/>
      <c r="T1582" s="19"/>
      <c r="U1582" s="3">
        <v>277</v>
      </c>
      <c r="X1582" t="str">
        <f t="shared" si="100"/>
        <v/>
      </c>
      <c r="Z1582" t="str">
        <f t="shared" si="101"/>
        <v/>
      </c>
      <c r="AB1582" s="9"/>
      <c r="AC1582" t="s">
        <v>3390</v>
      </c>
      <c r="AD1582">
        <f t="shared" si="104"/>
        <v>0</v>
      </c>
      <c r="AF1582" s="3"/>
      <c r="AG1582" t="s">
        <v>5761</v>
      </c>
      <c r="AH1582" s="9" t="s">
        <v>4613</v>
      </c>
    </row>
    <row r="1583" spans="1:48" ht="10.95" customHeight="1" outlineLevel="1" x14ac:dyDescent="0.25">
      <c r="A1583" t="s">
        <v>5757</v>
      </c>
      <c r="C1583" s="3" t="s">
        <v>11994</v>
      </c>
      <c r="D1583" s="3">
        <v>284</v>
      </c>
      <c r="E1583" s="9">
        <v>1952</v>
      </c>
      <c r="F1583" s="7" t="s">
        <v>4815</v>
      </c>
      <c r="G1583" s="7" t="s">
        <v>5401</v>
      </c>
      <c r="H1583" s="8" t="s">
        <v>3390</v>
      </c>
      <c r="I1583" s="8" t="s">
        <v>9250</v>
      </c>
      <c r="J1583" s="19">
        <v>6</v>
      </c>
      <c r="K1583" s="19" t="s">
        <v>7736</v>
      </c>
      <c r="L1583" s="11">
        <v>6.7</v>
      </c>
      <c r="M1583" s="11"/>
      <c r="N1583" s="24"/>
      <c r="P1583" s="32"/>
      <c r="T1583" s="19"/>
      <c r="U1583" s="3">
        <v>286</v>
      </c>
      <c r="X1583" t="str">
        <f t="shared" si="100"/>
        <v/>
      </c>
      <c r="Z1583" t="str">
        <f t="shared" si="101"/>
        <v/>
      </c>
      <c r="AB1583" s="9"/>
      <c r="AC1583" t="s">
        <v>3390</v>
      </c>
      <c r="AD1583">
        <f t="shared" si="104"/>
        <v>0</v>
      </c>
      <c r="AF1583" s="3"/>
      <c r="AG1583" t="s">
        <v>5761</v>
      </c>
      <c r="AH1583" s="9" t="s">
        <v>4925</v>
      </c>
    </row>
    <row r="1584" spans="1:48" ht="10.95" customHeight="1" outlineLevel="1" x14ac:dyDescent="0.25">
      <c r="A1584" t="s">
        <v>5757</v>
      </c>
      <c r="C1584" s="3" t="s">
        <v>11994</v>
      </c>
      <c r="D1584" s="3">
        <v>317</v>
      </c>
      <c r="E1584" s="9">
        <v>1961</v>
      </c>
      <c r="F1584" s="7" t="s">
        <v>3226</v>
      </c>
      <c r="G1584" s="7" t="s">
        <v>5401</v>
      </c>
      <c r="H1584" s="8" t="s">
        <v>3227</v>
      </c>
      <c r="I1584" s="8" t="s">
        <v>9251</v>
      </c>
      <c r="J1584" s="19">
        <v>1</v>
      </c>
      <c r="K1584" s="19" t="s">
        <v>7736</v>
      </c>
      <c r="L1584" s="11">
        <v>5</v>
      </c>
      <c r="M1584" s="11"/>
      <c r="N1584" s="24"/>
      <c r="P1584" s="32"/>
      <c r="T1584" s="19"/>
      <c r="U1584" s="3">
        <v>319</v>
      </c>
      <c r="X1584" t="str">
        <f t="shared" si="100"/>
        <v/>
      </c>
      <c r="Z1584" t="str">
        <f t="shared" si="101"/>
        <v/>
      </c>
      <c r="AB1584" s="9"/>
      <c r="AC1584" t="s">
        <v>3227</v>
      </c>
      <c r="AD1584">
        <f t="shared" si="104"/>
        <v>0</v>
      </c>
      <c r="AF1584" s="3"/>
      <c r="AG1584" t="s">
        <v>5761</v>
      </c>
      <c r="AH1584" s="9" t="s">
        <v>4925</v>
      </c>
    </row>
    <row r="1585" spans="1:34" ht="10.95" customHeight="1" outlineLevel="1" x14ac:dyDescent="0.25">
      <c r="A1585" t="s">
        <v>5757</v>
      </c>
      <c r="C1585" s="3" t="s">
        <v>11994</v>
      </c>
      <c r="D1585" s="3">
        <v>343</v>
      </c>
      <c r="E1585" s="9">
        <v>1968</v>
      </c>
      <c r="F1585" s="7" t="s">
        <v>3424</v>
      </c>
      <c r="G1585" s="7" t="s">
        <v>5401</v>
      </c>
      <c r="H1585" s="8" t="s">
        <v>2796</v>
      </c>
      <c r="I1585" s="8" t="s">
        <v>9252</v>
      </c>
      <c r="J1585" s="19">
        <v>5</v>
      </c>
      <c r="K1585" s="19" t="s">
        <v>7736</v>
      </c>
      <c r="L1585" s="11">
        <v>0.8</v>
      </c>
      <c r="M1585" s="11"/>
      <c r="N1585" s="24"/>
      <c r="P1585" s="32"/>
      <c r="T1585" s="19"/>
      <c r="U1585" s="3">
        <v>345</v>
      </c>
      <c r="X1585" t="str">
        <f t="shared" si="100"/>
        <v/>
      </c>
      <c r="Z1585" t="str">
        <f t="shared" si="101"/>
        <v/>
      </c>
      <c r="AB1585" s="9"/>
      <c r="AC1585" t="s">
        <v>2796</v>
      </c>
      <c r="AD1585">
        <f t="shared" si="104"/>
        <v>0</v>
      </c>
      <c r="AF1585" s="3"/>
      <c r="AG1585" t="s">
        <v>5761</v>
      </c>
      <c r="AH1585" s="9" t="s">
        <v>4613</v>
      </c>
    </row>
    <row r="1586" spans="1:34" ht="10.95" customHeight="1" outlineLevel="1" x14ac:dyDescent="0.25">
      <c r="A1586" t="s">
        <v>5757</v>
      </c>
      <c r="C1586" s="3" t="s">
        <v>11994</v>
      </c>
      <c r="D1586" s="3">
        <v>358</v>
      </c>
      <c r="E1586" s="9">
        <v>1972</v>
      </c>
      <c r="F1586" s="7" t="s">
        <v>5176</v>
      </c>
      <c r="G1586" s="7" t="s">
        <v>5401</v>
      </c>
      <c r="H1586" s="8" t="s">
        <v>5897</v>
      </c>
      <c r="I1586" s="8" t="s">
        <v>9253</v>
      </c>
      <c r="J1586" s="19">
        <v>3</v>
      </c>
      <c r="K1586" s="19" t="s">
        <v>7736</v>
      </c>
      <c r="L1586" s="11">
        <v>2.2000000000000002</v>
      </c>
      <c r="M1586" s="11"/>
      <c r="N1586" s="24"/>
      <c r="P1586" s="32"/>
      <c r="T1586" s="19"/>
      <c r="U1586" s="3"/>
      <c r="X1586" t="str">
        <f t="shared" si="100"/>
        <v/>
      </c>
      <c r="Z1586" t="str">
        <f t="shared" si="101"/>
        <v/>
      </c>
      <c r="AB1586" s="9"/>
      <c r="AC1586" t="s">
        <v>5897</v>
      </c>
      <c r="AD1586">
        <f t="shared" si="104"/>
        <v>0</v>
      </c>
      <c r="AF1586" s="3"/>
      <c r="AH1586" s="9"/>
    </row>
    <row r="1587" spans="1:34" ht="10.95" customHeight="1" outlineLevel="1" x14ac:dyDescent="0.25">
      <c r="A1587" t="s">
        <v>5757</v>
      </c>
      <c r="C1587" s="3" t="s">
        <v>11994</v>
      </c>
      <c r="D1587" s="3">
        <v>385</v>
      </c>
      <c r="E1587" s="9">
        <v>1977</v>
      </c>
      <c r="F1587" s="7" t="s">
        <v>3424</v>
      </c>
      <c r="G1587" s="7" t="s">
        <v>5401</v>
      </c>
      <c r="H1587" s="8" t="s">
        <v>7599</v>
      </c>
      <c r="I1587" s="8" t="s">
        <v>9254</v>
      </c>
      <c r="J1587" s="19">
        <v>6</v>
      </c>
      <c r="K1587" s="19" t="s">
        <v>7736</v>
      </c>
      <c r="L1587" s="11">
        <v>2.5</v>
      </c>
      <c r="M1587" s="11"/>
      <c r="N1587" s="24"/>
      <c r="P1587" s="32"/>
      <c r="T1587" s="19"/>
      <c r="U1587" s="3"/>
      <c r="X1587" t="str">
        <f t="shared" si="100"/>
        <v/>
      </c>
      <c r="Z1587" t="str">
        <f t="shared" si="101"/>
        <v/>
      </c>
      <c r="AB1587" s="9"/>
      <c r="AC1587" t="s">
        <v>7599</v>
      </c>
      <c r="AD1587">
        <f t="shared" si="104"/>
        <v>0</v>
      </c>
      <c r="AF1587" s="3"/>
      <c r="AH1587" s="9"/>
    </row>
    <row r="1588" spans="1:34" ht="10.95" customHeight="1" outlineLevel="1" x14ac:dyDescent="0.25">
      <c r="A1588" t="s">
        <v>5757</v>
      </c>
      <c r="C1588" s="3" t="s">
        <v>11994</v>
      </c>
      <c r="D1588" s="3">
        <v>390</v>
      </c>
      <c r="E1588" s="9">
        <v>1978</v>
      </c>
      <c r="F1588" s="7" t="s">
        <v>4813</v>
      </c>
      <c r="G1588" s="7" t="s">
        <v>5401</v>
      </c>
      <c r="H1588" s="8" t="s">
        <v>9258</v>
      </c>
      <c r="I1588" s="8" t="s">
        <v>9255</v>
      </c>
      <c r="J1588" s="19">
        <v>3</v>
      </c>
      <c r="K1588" s="19" t="s">
        <v>7736</v>
      </c>
      <c r="L1588" s="11">
        <v>2.5</v>
      </c>
      <c r="M1588" s="11"/>
      <c r="N1588" s="24"/>
      <c r="P1588" s="32"/>
      <c r="T1588" s="19"/>
      <c r="U1588" s="3"/>
      <c r="X1588" t="str">
        <f t="shared" si="100"/>
        <v/>
      </c>
      <c r="Z1588" t="str">
        <f t="shared" si="101"/>
        <v/>
      </c>
      <c r="AB1588" s="9"/>
      <c r="AC1588" t="s">
        <v>9258</v>
      </c>
      <c r="AD1588">
        <f t="shared" si="104"/>
        <v>0</v>
      </c>
      <c r="AF1588" s="3"/>
      <c r="AH1588" s="9"/>
    </row>
    <row r="1589" spans="1:34" ht="10.95" customHeight="1" outlineLevel="1" x14ac:dyDescent="0.25">
      <c r="A1589" t="s">
        <v>5757</v>
      </c>
      <c r="C1589" s="3" t="s">
        <v>11994</v>
      </c>
      <c r="D1589" s="3">
        <v>402</v>
      </c>
      <c r="E1589" s="9">
        <v>1980</v>
      </c>
      <c r="F1589" s="7" t="s">
        <v>2797</v>
      </c>
      <c r="G1589" s="7" t="s">
        <v>5401</v>
      </c>
      <c r="H1589" s="8" t="s">
        <v>2798</v>
      </c>
      <c r="I1589" s="8" t="s">
        <v>9256</v>
      </c>
      <c r="J1589" s="19">
        <v>5</v>
      </c>
      <c r="K1589" s="19" t="s">
        <v>7736</v>
      </c>
      <c r="L1589" s="11">
        <v>0.25</v>
      </c>
      <c r="M1589" s="11"/>
      <c r="N1589" s="24"/>
      <c r="P1589" s="32"/>
      <c r="T1589" s="19"/>
      <c r="U1589" s="3">
        <v>398</v>
      </c>
      <c r="X1589" t="str">
        <f t="shared" si="100"/>
        <v/>
      </c>
      <c r="Z1589" t="str">
        <f t="shared" si="101"/>
        <v/>
      </c>
      <c r="AB1589" s="9"/>
      <c r="AC1589" t="s">
        <v>2798</v>
      </c>
      <c r="AD1589">
        <f t="shared" si="104"/>
        <v>0</v>
      </c>
      <c r="AF1589" s="3"/>
      <c r="AG1589" t="s">
        <v>5761</v>
      </c>
      <c r="AH1589" s="9" t="s">
        <v>4613</v>
      </c>
    </row>
    <row r="1590" spans="1:34" ht="10.95" customHeight="1" outlineLevel="1" x14ac:dyDescent="0.25">
      <c r="A1590" t="s">
        <v>5757</v>
      </c>
      <c r="C1590" s="3" t="s">
        <v>11994</v>
      </c>
      <c r="D1590" s="3">
        <v>413</v>
      </c>
      <c r="E1590" s="9">
        <v>1980</v>
      </c>
      <c r="F1590" s="7" t="s">
        <v>2797</v>
      </c>
      <c r="G1590" s="7" t="s">
        <v>5401</v>
      </c>
      <c r="H1590" s="8" t="s">
        <v>699</v>
      </c>
      <c r="I1590" s="8" t="s">
        <v>9257</v>
      </c>
      <c r="J1590" s="19">
        <v>1</v>
      </c>
      <c r="K1590" s="19" t="s">
        <v>7736</v>
      </c>
      <c r="L1590" s="11">
        <v>0.25</v>
      </c>
      <c r="M1590" s="11"/>
      <c r="N1590" s="24"/>
      <c r="P1590" s="32"/>
      <c r="T1590" s="19"/>
      <c r="U1590" s="3">
        <v>400</v>
      </c>
      <c r="X1590" t="str">
        <f t="shared" si="100"/>
        <v/>
      </c>
      <c r="Z1590" t="str">
        <f t="shared" si="101"/>
        <v/>
      </c>
      <c r="AB1590" s="9"/>
      <c r="AC1590" t="s">
        <v>699</v>
      </c>
      <c r="AD1590">
        <f t="shared" si="104"/>
        <v>0</v>
      </c>
      <c r="AF1590" s="3"/>
      <c r="AG1590" t="s">
        <v>5761</v>
      </c>
      <c r="AH1590" s="9" t="s">
        <v>4613</v>
      </c>
    </row>
    <row r="1591" spans="1:34" ht="10.95" customHeight="1" outlineLevel="1" x14ac:dyDescent="0.25">
      <c r="A1591" t="s">
        <v>5757</v>
      </c>
      <c r="C1591" s="3" t="s">
        <v>11994</v>
      </c>
      <c r="D1591" s="3">
        <v>414</v>
      </c>
      <c r="E1591" s="9">
        <v>1980</v>
      </c>
      <c r="F1591" s="7" t="s">
        <v>697</v>
      </c>
      <c r="G1591" s="7" t="s">
        <v>5401</v>
      </c>
      <c r="H1591" s="8" t="s">
        <v>699</v>
      </c>
      <c r="I1591" s="8" t="s">
        <v>9257</v>
      </c>
      <c r="J1591" s="19">
        <v>1</v>
      </c>
      <c r="K1591" s="19" t="s">
        <v>7736</v>
      </c>
      <c r="L1591" s="11">
        <v>5.8</v>
      </c>
      <c r="M1591" s="11"/>
      <c r="N1591" s="24"/>
      <c r="P1591" s="32"/>
      <c r="R1591">
        <v>1</v>
      </c>
      <c r="S1591">
        <v>1</v>
      </c>
      <c r="T1591" s="19"/>
      <c r="U1591" s="3">
        <v>401</v>
      </c>
      <c r="X1591" t="str">
        <f t="shared" si="100"/>
        <v/>
      </c>
      <c r="Z1591" t="str">
        <f t="shared" si="101"/>
        <v/>
      </c>
      <c r="AB1591" s="9"/>
      <c r="AC1591" t="s">
        <v>699</v>
      </c>
      <c r="AD1591">
        <f t="shared" si="104"/>
        <v>0</v>
      </c>
      <c r="AF1591" s="3"/>
      <c r="AG1591" t="s">
        <v>5761</v>
      </c>
      <c r="AH1591" s="9" t="s">
        <v>4613</v>
      </c>
    </row>
    <row r="1592" spans="1:34" ht="10.95" customHeight="1" outlineLevel="1" x14ac:dyDescent="0.25">
      <c r="A1592" t="s">
        <v>5757</v>
      </c>
      <c r="C1592" s="3" t="s">
        <v>11994</v>
      </c>
      <c r="D1592" s="3">
        <v>415</v>
      </c>
      <c r="E1592" s="9">
        <v>1980</v>
      </c>
      <c r="F1592" s="7" t="s">
        <v>698</v>
      </c>
      <c r="G1592" s="7" t="s">
        <v>5401</v>
      </c>
      <c r="H1592" s="8" t="s">
        <v>699</v>
      </c>
      <c r="I1592" s="8" t="s">
        <v>9257</v>
      </c>
      <c r="J1592" s="19">
        <v>1</v>
      </c>
      <c r="K1592" s="19" t="s">
        <v>7736</v>
      </c>
      <c r="L1592" s="11">
        <v>5.8</v>
      </c>
      <c r="M1592" s="11"/>
      <c r="N1592" s="24"/>
      <c r="P1592" s="32"/>
      <c r="T1592" s="19"/>
      <c r="U1592" s="3">
        <v>402</v>
      </c>
      <c r="X1592" t="str">
        <f t="shared" si="100"/>
        <v/>
      </c>
      <c r="Z1592" t="str">
        <f t="shared" si="101"/>
        <v/>
      </c>
      <c r="AB1592" s="9"/>
      <c r="AC1592" t="s">
        <v>699</v>
      </c>
      <c r="AD1592">
        <f t="shared" si="104"/>
        <v>0</v>
      </c>
      <c r="AF1592" s="3"/>
      <c r="AG1592" t="s">
        <v>5761</v>
      </c>
      <c r="AH1592" s="9" t="s">
        <v>4613</v>
      </c>
    </row>
    <row r="1593" spans="1:34" ht="10.95" customHeight="1" outlineLevel="1" x14ac:dyDescent="0.25">
      <c r="A1593" t="s">
        <v>5757</v>
      </c>
      <c r="C1593" s="3" t="s">
        <v>11994</v>
      </c>
      <c r="D1593" s="3">
        <v>436</v>
      </c>
      <c r="E1593" s="9">
        <v>1981</v>
      </c>
      <c r="F1593" s="7" t="s">
        <v>2800</v>
      </c>
      <c r="G1593" s="7" t="s">
        <v>5401</v>
      </c>
      <c r="H1593" s="8" t="s">
        <v>9260</v>
      </c>
      <c r="I1593" s="8" t="s">
        <v>9259</v>
      </c>
      <c r="J1593" s="19">
        <v>3</v>
      </c>
      <c r="K1593" s="19" t="s">
        <v>7736</v>
      </c>
      <c r="L1593" s="11">
        <v>0.25</v>
      </c>
      <c r="M1593" s="11"/>
      <c r="N1593" s="24"/>
      <c r="P1593" s="32"/>
      <c r="T1593" s="19"/>
      <c r="U1593" s="3"/>
      <c r="X1593" t="str">
        <f t="shared" si="100"/>
        <v/>
      </c>
      <c r="Z1593" t="str">
        <f t="shared" si="101"/>
        <v/>
      </c>
      <c r="AB1593" s="9"/>
      <c r="AC1593" t="s">
        <v>9260</v>
      </c>
      <c r="AD1593">
        <f t="shared" si="104"/>
        <v>0</v>
      </c>
      <c r="AF1593" s="3"/>
      <c r="AH1593" s="9"/>
    </row>
    <row r="1594" spans="1:34" ht="10.95" customHeight="1" outlineLevel="1" x14ac:dyDescent="0.25">
      <c r="A1594" t="s">
        <v>5757</v>
      </c>
      <c r="C1594" s="3" t="s">
        <v>11994</v>
      </c>
      <c r="D1594" s="3">
        <v>437</v>
      </c>
      <c r="E1594" s="9">
        <v>1981</v>
      </c>
      <c r="F1594" s="7" t="s">
        <v>9261</v>
      </c>
      <c r="G1594" s="7" t="s">
        <v>5401</v>
      </c>
      <c r="H1594" s="8" t="s">
        <v>9260</v>
      </c>
      <c r="I1594" s="8" t="s">
        <v>9259</v>
      </c>
      <c r="J1594" s="19">
        <v>1</v>
      </c>
      <c r="K1594" s="19" t="s">
        <v>7736</v>
      </c>
      <c r="L1594" s="11">
        <v>0.25</v>
      </c>
      <c r="M1594" s="11"/>
      <c r="N1594" s="24"/>
      <c r="P1594" s="32"/>
      <c r="T1594" s="19"/>
      <c r="U1594" s="3"/>
      <c r="X1594" t="str">
        <f t="shared" si="100"/>
        <v/>
      </c>
      <c r="Z1594" t="str">
        <f t="shared" si="101"/>
        <v/>
      </c>
      <c r="AB1594" s="9"/>
      <c r="AC1594" t="s">
        <v>9260</v>
      </c>
      <c r="AD1594">
        <f t="shared" si="104"/>
        <v>0</v>
      </c>
      <c r="AF1594" s="3"/>
      <c r="AH1594" s="9"/>
    </row>
    <row r="1595" spans="1:34" ht="10.95" customHeight="1" outlineLevel="1" collapsed="1" x14ac:dyDescent="0.25">
      <c r="A1595" t="s">
        <v>5757</v>
      </c>
      <c r="C1595" s="3" t="s">
        <v>11994</v>
      </c>
      <c r="D1595" s="3">
        <v>441</v>
      </c>
      <c r="E1595" s="9">
        <v>1981</v>
      </c>
      <c r="F1595" s="7" t="s">
        <v>5069</v>
      </c>
      <c r="G1595" s="7" t="s">
        <v>5401</v>
      </c>
      <c r="H1595" s="8" t="s">
        <v>5762</v>
      </c>
      <c r="I1595" s="8" t="s">
        <v>9262</v>
      </c>
      <c r="J1595" s="19">
        <v>3</v>
      </c>
      <c r="K1595" s="19" t="s">
        <v>7738</v>
      </c>
      <c r="L1595" s="11"/>
      <c r="M1595" s="11"/>
      <c r="N1595" s="24"/>
      <c r="P1595" s="32"/>
      <c r="T1595" s="19"/>
      <c r="U1595" s="3">
        <v>433</v>
      </c>
      <c r="X1595" t="str">
        <f t="shared" si="100"/>
        <v/>
      </c>
      <c r="Z1595" t="str">
        <f t="shared" si="101"/>
        <v/>
      </c>
      <c r="AB1595" s="9"/>
      <c r="AC1595" t="s">
        <v>5762</v>
      </c>
      <c r="AD1595">
        <f t="shared" si="104"/>
        <v>0</v>
      </c>
      <c r="AF1595" s="3"/>
      <c r="AG1595" t="s">
        <v>5761</v>
      </c>
      <c r="AH1595" s="9" t="s">
        <v>4613</v>
      </c>
    </row>
    <row r="1596" spans="1:34" ht="10.95" customHeight="1" outlineLevel="1" x14ac:dyDescent="0.25">
      <c r="A1596" t="s">
        <v>5757</v>
      </c>
      <c r="C1596" s="3" t="s">
        <v>11994</v>
      </c>
      <c r="D1596" s="3">
        <v>515</v>
      </c>
      <c r="E1596" s="9">
        <v>1987</v>
      </c>
      <c r="F1596" s="7" t="s">
        <v>4813</v>
      </c>
      <c r="G1596" s="7" t="s">
        <v>5401</v>
      </c>
      <c r="H1596" s="8" t="s">
        <v>4112</v>
      </c>
      <c r="I1596" s="8" t="s">
        <v>7080</v>
      </c>
      <c r="J1596" s="19">
        <v>3</v>
      </c>
      <c r="K1596" s="19" t="s">
        <v>7736</v>
      </c>
      <c r="L1596" s="11">
        <v>5.8</v>
      </c>
      <c r="M1596" s="11"/>
      <c r="N1596" s="24"/>
      <c r="P1596" s="32"/>
      <c r="T1596" s="19"/>
      <c r="U1596" s="3">
        <v>506</v>
      </c>
      <c r="X1596" t="str">
        <f t="shared" si="100"/>
        <v/>
      </c>
      <c r="Z1596" t="str">
        <f t="shared" si="101"/>
        <v/>
      </c>
      <c r="AB1596" s="9"/>
      <c r="AC1596" t="s">
        <v>4112</v>
      </c>
      <c r="AD1596">
        <f t="shared" si="104"/>
        <v>0</v>
      </c>
      <c r="AF1596" s="3"/>
      <c r="AG1596" t="s">
        <v>5761</v>
      </c>
      <c r="AH1596" s="9" t="s">
        <v>4613</v>
      </c>
    </row>
    <row r="1597" spans="1:34" ht="10.95" customHeight="1" outlineLevel="1" collapsed="1" x14ac:dyDescent="0.25">
      <c r="A1597" t="s">
        <v>5757</v>
      </c>
      <c r="C1597" s="3" t="s">
        <v>11994</v>
      </c>
      <c r="D1597" s="3">
        <v>517</v>
      </c>
      <c r="E1597" s="9">
        <v>1987</v>
      </c>
      <c r="F1597" s="7" t="s">
        <v>5176</v>
      </c>
      <c r="G1597" s="7" t="s">
        <v>5401</v>
      </c>
      <c r="H1597" s="8" t="s">
        <v>4113</v>
      </c>
      <c r="I1597" s="8" t="s">
        <v>7080</v>
      </c>
      <c r="J1597" s="19">
        <v>1</v>
      </c>
      <c r="K1597" s="19" t="s">
        <v>7736</v>
      </c>
      <c r="L1597" s="11">
        <v>0.6</v>
      </c>
      <c r="M1597" s="11"/>
      <c r="N1597" s="24"/>
      <c r="P1597" s="32"/>
      <c r="T1597" s="19"/>
      <c r="U1597" s="3">
        <v>508</v>
      </c>
      <c r="X1597" t="str">
        <f t="shared" si="100"/>
        <v/>
      </c>
      <c r="Z1597" t="str">
        <f t="shared" si="101"/>
        <v/>
      </c>
      <c r="AB1597" s="9"/>
      <c r="AC1597" t="s">
        <v>4113</v>
      </c>
      <c r="AD1597">
        <f t="shared" si="104"/>
        <v>0</v>
      </c>
      <c r="AF1597" s="3"/>
      <c r="AG1597" t="s">
        <v>5761</v>
      </c>
      <c r="AH1597" s="9" t="s">
        <v>4613</v>
      </c>
    </row>
    <row r="1598" spans="1:34" ht="10.95" customHeight="1" outlineLevel="1" x14ac:dyDescent="0.25">
      <c r="A1598" t="s">
        <v>5757</v>
      </c>
      <c r="C1598" s="3" t="s">
        <v>11994</v>
      </c>
      <c r="D1598" s="3">
        <v>519</v>
      </c>
      <c r="E1598" s="9">
        <v>1987</v>
      </c>
      <c r="F1598" s="7" t="s">
        <v>5758</v>
      </c>
      <c r="G1598" s="7" t="s">
        <v>5401</v>
      </c>
      <c r="H1598" s="8" t="s">
        <v>4113</v>
      </c>
      <c r="I1598" s="8" t="s">
        <v>7080</v>
      </c>
      <c r="J1598" s="19">
        <v>2</v>
      </c>
      <c r="K1598" s="19" t="s">
        <v>7736</v>
      </c>
      <c r="L1598" s="11">
        <v>5.8</v>
      </c>
      <c r="M1598" s="11"/>
      <c r="N1598" s="24"/>
      <c r="P1598" s="32"/>
      <c r="T1598" s="19"/>
      <c r="U1598" s="3">
        <v>510</v>
      </c>
      <c r="X1598" t="str">
        <f t="shared" si="100"/>
        <v/>
      </c>
      <c r="Z1598" t="str">
        <f t="shared" si="101"/>
        <v/>
      </c>
      <c r="AB1598" s="9"/>
      <c r="AC1598" t="s">
        <v>4113</v>
      </c>
      <c r="AD1598">
        <f t="shared" si="104"/>
        <v>0</v>
      </c>
      <c r="AF1598" s="3"/>
      <c r="AG1598" t="s">
        <v>5761</v>
      </c>
      <c r="AH1598" s="9" t="s">
        <v>4613</v>
      </c>
    </row>
    <row r="1599" spans="1:34" ht="10.95" customHeight="1" outlineLevel="1" x14ac:dyDescent="0.25">
      <c r="A1599" t="s">
        <v>5757</v>
      </c>
      <c r="C1599" s="3" t="s">
        <v>11994</v>
      </c>
      <c r="D1599" s="3">
        <v>521</v>
      </c>
      <c r="E1599" s="9">
        <v>1987</v>
      </c>
      <c r="F1599" s="7" t="s">
        <v>4811</v>
      </c>
      <c r="G1599" s="7" t="s">
        <v>5401</v>
      </c>
      <c r="H1599" s="8" t="s">
        <v>4114</v>
      </c>
      <c r="I1599" s="8" t="s">
        <v>7080</v>
      </c>
      <c r="J1599" s="19">
        <v>5</v>
      </c>
      <c r="K1599" s="19" t="s">
        <v>7736</v>
      </c>
      <c r="L1599" s="11">
        <v>5.8</v>
      </c>
      <c r="M1599" s="11"/>
      <c r="N1599" s="24"/>
      <c r="P1599" s="32"/>
      <c r="T1599" s="19"/>
      <c r="U1599" s="3">
        <v>512</v>
      </c>
      <c r="X1599" t="str">
        <f t="shared" si="100"/>
        <v/>
      </c>
      <c r="Z1599" t="str">
        <f t="shared" si="101"/>
        <v/>
      </c>
      <c r="AB1599" s="9"/>
      <c r="AC1599" t="s">
        <v>4114</v>
      </c>
      <c r="AD1599">
        <f t="shared" si="104"/>
        <v>0</v>
      </c>
      <c r="AF1599" s="3"/>
      <c r="AG1599" t="s">
        <v>5761</v>
      </c>
      <c r="AH1599" s="9" t="s">
        <v>4925</v>
      </c>
    </row>
    <row r="1600" spans="1:34" ht="10.95" customHeight="1" outlineLevel="1" x14ac:dyDescent="0.25">
      <c r="A1600" t="s">
        <v>5757</v>
      </c>
      <c r="C1600" s="3" t="s">
        <v>11994</v>
      </c>
      <c r="D1600" s="3">
        <v>533</v>
      </c>
      <c r="E1600" s="9">
        <v>1988</v>
      </c>
      <c r="F1600" s="7" t="s">
        <v>9264</v>
      </c>
      <c r="G1600" s="7" t="s">
        <v>5401</v>
      </c>
      <c r="H1600" s="8" t="s">
        <v>9265</v>
      </c>
      <c r="I1600" s="8" t="s">
        <v>9263</v>
      </c>
      <c r="J1600" s="19">
        <v>2</v>
      </c>
      <c r="K1600" s="19" t="s">
        <v>7736</v>
      </c>
      <c r="L1600" s="11">
        <v>7.6</v>
      </c>
      <c r="M1600" s="11"/>
      <c r="N1600" s="24"/>
      <c r="P1600" s="32"/>
      <c r="T1600" s="19"/>
      <c r="U1600" s="3"/>
      <c r="X1600" t="str">
        <f t="shared" si="100"/>
        <v/>
      </c>
      <c r="Z1600">
        <f t="shared" si="101"/>
        <v>1</v>
      </c>
      <c r="AA1600">
        <v>1</v>
      </c>
      <c r="AB1600" s="9"/>
      <c r="AC1600" t="s">
        <v>9265</v>
      </c>
      <c r="AD1600">
        <f t="shared" si="104"/>
        <v>0</v>
      </c>
      <c r="AF1600" s="3"/>
      <c r="AH1600" s="9"/>
    </row>
    <row r="1601" spans="1:34" ht="10.95" customHeight="1" outlineLevel="1" x14ac:dyDescent="0.25">
      <c r="A1601" t="s">
        <v>5757</v>
      </c>
      <c r="C1601" s="3" t="s">
        <v>11994</v>
      </c>
      <c r="D1601" s="3">
        <v>534</v>
      </c>
      <c r="E1601" s="9">
        <v>1988</v>
      </c>
      <c r="F1601" s="7" t="s">
        <v>4813</v>
      </c>
      <c r="G1601" s="7" t="s">
        <v>5401</v>
      </c>
      <c r="H1601" s="8" t="s">
        <v>3390</v>
      </c>
      <c r="I1601" s="8" t="s">
        <v>9266</v>
      </c>
      <c r="J1601" s="19">
        <v>6</v>
      </c>
      <c r="K1601" s="19" t="s">
        <v>7736</v>
      </c>
      <c r="L1601" s="11">
        <v>2.9</v>
      </c>
      <c r="M1601" s="11"/>
      <c r="N1601" s="24"/>
      <c r="P1601" s="32"/>
      <c r="T1601" s="19"/>
      <c r="U1601" s="3">
        <v>525</v>
      </c>
      <c r="X1601" t="str">
        <f t="shared" si="100"/>
        <v/>
      </c>
      <c r="Z1601" t="str">
        <f t="shared" si="101"/>
        <v/>
      </c>
      <c r="AB1601" s="9"/>
      <c r="AC1601" t="s">
        <v>3390</v>
      </c>
      <c r="AD1601">
        <f t="shared" si="104"/>
        <v>0</v>
      </c>
      <c r="AF1601" s="3"/>
      <c r="AG1601" t="s">
        <v>5761</v>
      </c>
      <c r="AH1601" s="9" t="s">
        <v>4613</v>
      </c>
    </row>
    <row r="1602" spans="1:34" ht="10.95" customHeight="1" outlineLevel="1" x14ac:dyDescent="0.25">
      <c r="A1602" t="s">
        <v>5757</v>
      </c>
      <c r="C1602" s="3" t="s">
        <v>11994</v>
      </c>
      <c r="D1602" s="3">
        <v>535</v>
      </c>
      <c r="E1602" s="9">
        <v>1988</v>
      </c>
      <c r="F1602" s="7" t="s">
        <v>2799</v>
      </c>
      <c r="G1602" s="7" t="s">
        <v>5401</v>
      </c>
      <c r="H1602" s="8" t="s">
        <v>3390</v>
      </c>
      <c r="I1602" s="8" t="s">
        <v>9266</v>
      </c>
      <c r="J1602" s="19">
        <v>6</v>
      </c>
      <c r="K1602" s="19" t="s">
        <v>7736</v>
      </c>
      <c r="L1602" s="11">
        <v>2.9</v>
      </c>
      <c r="M1602" s="11"/>
      <c r="N1602" s="24"/>
      <c r="P1602" s="32"/>
      <c r="T1602" s="19"/>
      <c r="U1602" s="3">
        <v>526</v>
      </c>
      <c r="X1602" t="str">
        <f t="shared" ref="X1602:X1665" si="105">IF(COUNTIF(F1602,"*fdc*"),1,"")</f>
        <v/>
      </c>
      <c r="Z1602" t="str">
        <f t="shared" ref="Z1602:Z1665" si="106">IF(COUNTIF(F1602,"*s/s*"),1,"")</f>
        <v/>
      </c>
      <c r="AB1602" s="9"/>
      <c r="AC1602" t="s">
        <v>3390</v>
      </c>
      <c r="AD1602">
        <f t="shared" si="104"/>
        <v>0</v>
      </c>
      <c r="AF1602" s="3"/>
      <c r="AG1602" t="s">
        <v>5761</v>
      </c>
      <c r="AH1602" s="9" t="s">
        <v>4613</v>
      </c>
    </row>
    <row r="1603" spans="1:34" ht="10.95" customHeight="1" outlineLevel="1" x14ac:dyDescent="0.25">
      <c r="A1603" t="s">
        <v>5757</v>
      </c>
      <c r="C1603" s="3" t="s">
        <v>11994</v>
      </c>
      <c r="D1603" s="3">
        <v>536</v>
      </c>
      <c r="E1603" s="9">
        <v>1988</v>
      </c>
      <c r="F1603" s="7" t="s">
        <v>2800</v>
      </c>
      <c r="G1603" s="7" t="s">
        <v>5401</v>
      </c>
      <c r="H1603" s="8" t="s">
        <v>3390</v>
      </c>
      <c r="I1603" s="8" t="s">
        <v>9266</v>
      </c>
      <c r="J1603" s="19">
        <v>6</v>
      </c>
      <c r="K1603" s="19" t="s">
        <v>7736</v>
      </c>
      <c r="L1603" s="11">
        <v>2.9</v>
      </c>
      <c r="M1603" s="11"/>
      <c r="N1603" s="24"/>
      <c r="P1603" s="32"/>
      <c r="T1603" s="19"/>
      <c r="U1603" s="3">
        <v>527</v>
      </c>
      <c r="X1603" t="str">
        <f t="shared" si="105"/>
        <v/>
      </c>
      <c r="Z1603" t="str">
        <f t="shared" si="106"/>
        <v/>
      </c>
      <c r="AB1603" s="9"/>
      <c r="AC1603" t="s">
        <v>3390</v>
      </c>
      <c r="AD1603">
        <f t="shared" si="104"/>
        <v>0</v>
      </c>
      <c r="AF1603" s="3"/>
      <c r="AG1603" t="s">
        <v>5761</v>
      </c>
      <c r="AH1603" s="9" t="s">
        <v>4613</v>
      </c>
    </row>
    <row r="1604" spans="1:34" ht="10.95" customHeight="1" outlineLevel="1" collapsed="1" x14ac:dyDescent="0.25">
      <c r="A1604" t="s">
        <v>5757</v>
      </c>
      <c r="C1604" s="3" t="s">
        <v>11994</v>
      </c>
      <c r="D1604" s="3">
        <v>537</v>
      </c>
      <c r="E1604" s="9">
        <v>1988</v>
      </c>
      <c r="F1604" s="7" t="s">
        <v>2801</v>
      </c>
      <c r="G1604" s="7" t="s">
        <v>5401</v>
      </c>
      <c r="H1604" s="8" t="s">
        <v>3390</v>
      </c>
      <c r="I1604" s="8" t="s">
        <v>9266</v>
      </c>
      <c r="J1604" s="19">
        <v>6</v>
      </c>
      <c r="K1604" s="19" t="s">
        <v>7736</v>
      </c>
      <c r="L1604" s="11">
        <v>2.9</v>
      </c>
      <c r="M1604" s="11"/>
      <c r="N1604" s="24"/>
      <c r="P1604" s="32"/>
      <c r="T1604" s="19"/>
      <c r="U1604" s="3">
        <v>528</v>
      </c>
      <c r="X1604" t="str">
        <f t="shared" si="105"/>
        <v/>
      </c>
      <c r="Z1604" t="str">
        <f t="shared" si="106"/>
        <v/>
      </c>
      <c r="AB1604" s="9"/>
      <c r="AC1604" t="s">
        <v>3390</v>
      </c>
      <c r="AD1604">
        <f t="shared" si="104"/>
        <v>0</v>
      </c>
      <c r="AF1604" s="3"/>
      <c r="AG1604" t="s">
        <v>5761</v>
      </c>
      <c r="AH1604" s="9" t="s">
        <v>4613</v>
      </c>
    </row>
    <row r="1605" spans="1:34" ht="10.95" customHeight="1" outlineLevel="1" x14ac:dyDescent="0.25">
      <c r="A1605" t="s">
        <v>5757</v>
      </c>
      <c r="C1605" s="3" t="s">
        <v>11994</v>
      </c>
      <c r="D1605" s="3">
        <v>538</v>
      </c>
      <c r="E1605" s="9">
        <v>1988</v>
      </c>
      <c r="F1605" s="7" t="s">
        <v>2802</v>
      </c>
      <c r="G1605" s="7" t="s">
        <v>5401</v>
      </c>
      <c r="H1605" s="8" t="s">
        <v>3390</v>
      </c>
      <c r="I1605" s="8" t="s">
        <v>9266</v>
      </c>
      <c r="J1605" s="19">
        <v>6</v>
      </c>
      <c r="K1605" s="19" t="s">
        <v>7736</v>
      </c>
      <c r="L1605" s="11">
        <v>2.9</v>
      </c>
      <c r="M1605" s="11"/>
      <c r="N1605" s="24"/>
      <c r="P1605" s="32"/>
      <c r="T1605" s="19"/>
      <c r="U1605" s="3">
        <v>529</v>
      </c>
      <c r="X1605" t="str">
        <f t="shared" si="105"/>
        <v/>
      </c>
      <c r="Z1605" t="str">
        <f t="shared" si="106"/>
        <v/>
      </c>
      <c r="AB1605" s="9"/>
      <c r="AC1605" t="s">
        <v>3390</v>
      </c>
      <c r="AD1605">
        <f t="shared" ref="AD1605:AD1636" si="107">COUNTIF(H1605,"*Fuji*")</f>
        <v>0</v>
      </c>
      <c r="AF1605" s="3"/>
      <c r="AG1605" t="s">
        <v>5761</v>
      </c>
      <c r="AH1605" s="9" t="s">
        <v>4613</v>
      </c>
    </row>
    <row r="1606" spans="1:34" ht="10.95" customHeight="1" outlineLevel="1" collapsed="1" x14ac:dyDescent="0.25">
      <c r="A1606" t="s">
        <v>5757</v>
      </c>
      <c r="C1606" s="3" t="s">
        <v>11994</v>
      </c>
      <c r="D1606" s="3">
        <v>539</v>
      </c>
      <c r="E1606" s="9">
        <v>1988</v>
      </c>
      <c r="F1606" s="7" t="s">
        <v>4815</v>
      </c>
      <c r="G1606" s="7" t="s">
        <v>5401</v>
      </c>
      <c r="H1606" s="8" t="s">
        <v>3390</v>
      </c>
      <c r="I1606" s="8" t="s">
        <v>9266</v>
      </c>
      <c r="J1606" s="19">
        <v>6</v>
      </c>
      <c r="K1606" s="19" t="s">
        <v>7736</v>
      </c>
      <c r="L1606" s="11">
        <v>2.9</v>
      </c>
      <c r="M1606" s="11"/>
      <c r="N1606" s="24"/>
      <c r="P1606" s="32"/>
      <c r="T1606" s="19"/>
      <c r="U1606" s="3">
        <v>530</v>
      </c>
      <c r="X1606" t="str">
        <f t="shared" si="105"/>
        <v/>
      </c>
      <c r="Z1606" t="str">
        <f t="shared" si="106"/>
        <v/>
      </c>
      <c r="AB1606" s="9"/>
      <c r="AC1606" t="s">
        <v>3390</v>
      </c>
      <c r="AD1606">
        <f t="shared" si="107"/>
        <v>0</v>
      </c>
      <c r="AF1606" s="3"/>
      <c r="AG1606" t="s">
        <v>5761</v>
      </c>
      <c r="AH1606" s="9" t="s">
        <v>4613</v>
      </c>
    </row>
    <row r="1607" spans="1:34" ht="10.95" customHeight="1" outlineLevel="1" x14ac:dyDescent="0.25">
      <c r="A1607" t="s">
        <v>5757</v>
      </c>
      <c r="C1607" s="3" t="s">
        <v>11994</v>
      </c>
      <c r="D1607" s="3">
        <v>547</v>
      </c>
      <c r="E1607" s="9">
        <v>1988</v>
      </c>
      <c r="F1607" s="7" t="s">
        <v>697</v>
      </c>
      <c r="G1607" s="7" t="s">
        <v>5401</v>
      </c>
      <c r="H1607" s="8" t="s">
        <v>9268</v>
      </c>
      <c r="I1607" s="8" t="s">
        <v>9267</v>
      </c>
      <c r="J1607" s="19">
        <v>5</v>
      </c>
      <c r="K1607" s="19" t="s">
        <v>7736</v>
      </c>
      <c r="L1607" s="11">
        <v>1.3</v>
      </c>
      <c r="M1607" s="11"/>
      <c r="N1607" s="24"/>
      <c r="P1607" s="32"/>
      <c r="T1607" s="19"/>
      <c r="U1607" s="3"/>
      <c r="X1607" t="str">
        <f t="shared" si="105"/>
        <v/>
      </c>
      <c r="Z1607" t="str">
        <f t="shared" si="106"/>
        <v/>
      </c>
      <c r="AB1607" s="9"/>
      <c r="AC1607" t="s">
        <v>9268</v>
      </c>
      <c r="AD1607">
        <f t="shared" si="107"/>
        <v>0</v>
      </c>
      <c r="AF1607" s="3"/>
      <c r="AH1607" s="9"/>
    </row>
    <row r="1608" spans="1:34" ht="10.95" customHeight="1" outlineLevel="1" x14ac:dyDescent="0.25">
      <c r="A1608" t="s">
        <v>5757</v>
      </c>
      <c r="C1608" s="3" t="s">
        <v>11994</v>
      </c>
      <c r="D1608" s="3">
        <v>608</v>
      </c>
      <c r="E1608" s="9">
        <v>1991</v>
      </c>
      <c r="F1608" s="7" t="s">
        <v>9271</v>
      </c>
      <c r="G1608" s="7" t="s">
        <v>5401</v>
      </c>
      <c r="H1608" s="8" t="s">
        <v>9270</v>
      </c>
      <c r="I1608" s="8" t="s">
        <v>9269</v>
      </c>
      <c r="J1608" s="19">
        <v>4</v>
      </c>
      <c r="K1608" s="19" t="s">
        <v>7736</v>
      </c>
      <c r="L1608" s="11">
        <v>4.3499999999999996</v>
      </c>
      <c r="M1608" s="11"/>
      <c r="N1608" s="24"/>
      <c r="P1608" s="32"/>
      <c r="T1608" s="19"/>
      <c r="U1608" s="3"/>
      <c r="X1608" t="str">
        <f t="shared" si="105"/>
        <v/>
      </c>
      <c r="Z1608" t="str">
        <f t="shared" si="106"/>
        <v/>
      </c>
      <c r="AB1608" s="9"/>
      <c r="AC1608" t="s">
        <v>9270</v>
      </c>
      <c r="AD1608">
        <f t="shared" si="107"/>
        <v>0</v>
      </c>
      <c r="AF1608" s="3"/>
      <c r="AH1608" s="9"/>
    </row>
    <row r="1609" spans="1:34" ht="10.95" customHeight="1" outlineLevel="1" x14ac:dyDescent="0.25">
      <c r="A1609" t="s">
        <v>5757</v>
      </c>
      <c r="C1609" s="3" t="s">
        <v>11994</v>
      </c>
      <c r="D1609" s="3">
        <v>609</v>
      </c>
      <c r="E1609" s="9">
        <v>1991</v>
      </c>
      <c r="F1609" s="7" t="s">
        <v>9272</v>
      </c>
      <c r="G1609" s="7" t="s">
        <v>5401</v>
      </c>
      <c r="H1609" s="8" t="s">
        <v>9270</v>
      </c>
      <c r="I1609" s="8" t="s">
        <v>9269</v>
      </c>
      <c r="J1609" s="19">
        <v>4</v>
      </c>
      <c r="K1609" s="19" t="s">
        <v>7736</v>
      </c>
      <c r="L1609" s="11">
        <v>4.3499999999999996</v>
      </c>
      <c r="M1609" s="11"/>
      <c r="N1609" s="24"/>
      <c r="P1609" s="32"/>
      <c r="T1609" s="19"/>
      <c r="U1609" s="3"/>
      <c r="X1609" t="str">
        <f t="shared" si="105"/>
        <v/>
      </c>
      <c r="Z1609" t="str">
        <f t="shared" si="106"/>
        <v/>
      </c>
      <c r="AB1609" s="9"/>
      <c r="AC1609" t="s">
        <v>9270</v>
      </c>
      <c r="AD1609">
        <f t="shared" si="107"/>
        <v>0</v>
      </c>
      <c r="AF1609" s="3"/>
      <c r="AH1609" s="9"/>
    </row>
    <row r="1610" spans="1:34" ht="10.95" customHeight="1" outlineLevel="1" x14ac:dyDescent="0.25">
      <c r="A1610" t="s">
        <v>5757</v>
      </c>
      <c r="C1610" s="3" t="s">
        <v>11994</v>
      </c>
      <c r="D1610" s="3">
        <v>610</v>
      </c>
      <c r="E1610" s="9">
        <v>1991</v>
      </c>
      <c r="F1610" s="7" t="s">
        <v>4815</v>
      </c>
      <c r="G1610" s="7" t="s">
        <v>5401</v>
      </c>
      <c r="H1610" s="8" t="s">
        <v>9270</v>
      </c>
      <c r="I1610" s="8" t="s">
        <v>9269</v>
      </c>
      <c r="J1610" s="19">
        <v>4</v>
      </c>
      <c r="K1610" s="19" t="s">
        <v>7736</v>
      </c>
      <c r="L1610" s="11">
        <v>4.3499999999999996</v>
      </c>
      <c r="M1610" s="11"/>
      <c r="N1610" s="24"/>
      <c r="P1610" s="32"/>
      <c r="T1610" s="19"/>
      <c r="U1610" s="3"/>
      <c r="X1610" t="str">
        <f t="shared" si="105"/>
        <v/>
      </c>
      <c r="Z1610" t="str">
        <f t="shared" si="106"/>
        <v/>
      </c>
      <c r="AB1610" s="9"/>
      <c r="AC1610" t="s">
        <v>9270</v>
      </c>
      <c r="AD1610">
        <f t="shared" si="107"/>
        <v>0</v>
      </c>
      <c r="AF1610" s="3"/>
      <c r="AH1610" s="9"/>
    </row>
    <row r="1611" spans="1:34" ht="10.95" customHeight="1" outlineLevel="1" x14ac:dyDescent="0.25">
      <c r="A1611" t="s">
        <v>5757</v>
      </c>
      <c r="C1611" s="3" t="s">
        <v>11994</v>
      </c>
      <c r="D1611" s="3">
        <v>611</v>
      </c>
      <c r="E1611" s="9">
        <v>1991</v>
      </c>
      <c r="F1611" s="7" t="s">
        <v>3226</v>
      </c>
      <c r="G1611" s="7" t="s">
        <v>5401</v>
      </c>
      <c r="H1611" s="8" t="s">
        <v>9270</v>
      </c>
      <c r="I1611" s="8" t="s">
        <v>9269</v>
      </c>
      <c r="J1611" s="19">
        <v>4</v>
      </c>
      <c r="K1611" s="19" t="s">
        <v>7736</v>
      </c>
      <c r="L1611" s="11">
        <v>4.3499999999999996</v>
      </c>
      <c r="M1611" s="11"/>
      <c r="N1611" s="24"/>
      <c r="P1611" s="32"/>
      <c r="T1611" s="19"/>
      <c r="U1611" s="3"/>
      <c r="X1611" t="str">
        <f t="shared" si="105"/>
        <v/>
      </c>
      <c r="Z1611" t="str">
        <f t="shared" si="106"/>
        <v/>
      </c>
      <c r="AB1611" s="9"/>
      <c r="AC1611" t="s">
        <v>9270</v>
      </c>
      <c r="AD1611">
        <f t="shared" si="107"/>
        <v>0</v>
      </c>
      <c r="AF1611" s="3"/>
      <c r="AH1611" s="9"/>
    </row>
    <row r="1612" spans="1:34" ht="10.95" customHeight="1" outlineLevel="1" x14ac:dyDescent="0.25">
      <c r="A1612" t="s">
        <v>5757</v>
      </c>
      <c r="C1612" s="3" t="s">
        <v>11994</v>
      </c>
      <c r="D1612" s="3" t="s">
        <v>18737</v>
      </c>
      <c r="E1612" s="9">
        <v>1991</v>
      </c>
      <c r="F1612" s="7" t="s">
        <v>9273</v>
      </c>
      <c r="G1612" s="7" t="s">
        <v>5401</v>
      </c>
      <c r="H1612" s="8" t="s">
        <v>9270</v>
      </c>
      <c r="I1612" s="8" t="s">
        <v>9269</v>
      </c>
      <c r="J1612" s="19">
        <v>4</v>
      </c>
      <c r="K1612" s="19" t="s">
        <v>7736</v>
      </c>
      <c r="L1612" s="11">
        <v>9.1999999999999993</v>
      </c>
      <c r="M1612" s="11"/>
      <c r="N1612" s="24"/>
      <c r="P1612" s="32"/>
      <c r="T1612" s="19"/>
      <c r="U1612" s="3"/>
      <c r="X1612" t="str">
        <f t="shared" si="105"/>
        <v/>
      </c>
      <c r="Z1612">
        <f t="shared" si="106"/>
        <v>1</v>
      </c>
      <c r="AA1612">
        <v>1</v>
      </c>
      <c r="AB1612" s="9"/>
      <c r="AC1612" t="s">
        <v>9270</v>
      </c>
      <c r="AD1612">
        <f t="shared" si="107"/>
        <v>0</v>
      </c>
      <c r="AF1612" s="3"/>
      <c r="AH1612" s="9"/>
    </row>
    <row r="1613" spans="1:34" ht="10.95" customHeight="1" outlineLevel="1" x14ac:dyDescent="0.25">
      <c r="A1613" t="s">
        <v>5757</v>
      </c>
      <c r="C1613" s="3" t="s">
        <v>11994</v>
      </c>
      <c r="D1613" s="3">
        <v>630</v>
      </c>
      <c r="E1613" s="9">
        <v>1992</v>
      </c>
      <c r="F1613" s="7" t="s">
        <v>9275</v>
      </c>
      <c r="G1613" s="7" t="s">
        <v>5401</v>
      </c>
      <c r="H1613" s="8" t="s">
        <v>9276</v>
      </c>
      <c r="I1613" s="8" t="s">
        <v>9274</v>
      </c>
      <c r="J1613" s="19">
        <v>3</v>
      </c>
      <c r="K1613" s="19" t="s">
        <v>7736</v>
      </c>
      <c r="L1613" s="11">
        <v>4.5</v>
      </c>
      <c r="M1613" s="11"/>
      <c r="N1613" s="24"/>
      <c r="P1613" s="32"/>
      <c r="T1613" s="19"/>
      <c r="U1613" s="3"/>
      <c r="X1613" t="str">
        <f t="shared" si="105"/>
        <v/>
      </c>
      <c r="Z1613" t="str">
        <f t="shared" si="106"/>
        <v/>
      </c>
      <c r="AB1613" s="9"/>
      <c r="AC1613" t="s">
        <v>9276</v>
      </c>
      <c r="AD1613">
        <f t="shared" si="107"/>
        <v>0</v>
      </c>
      <c r="AF1613" s="3"/>
      <c r="AH1613" s="9"/>
    </row>
    <row r="1614" spans="1:34" ht="10.95" customHeight="1" outlineLevel="1" x14ac:dyDescent="0.25">
      <c r="A1614" t="s">
        <v>5757</v>
      </c>
      <c r="C1614" s="3" t="s">
        <v>11994</v>
      </c>
      <c r="D1614" s="3">
        <v>631</v>
      </c>
      <c r="E1614" s="9">
        <v>1992</v>
      </c>
      <c r="F1614" s="7" t="s">
        <v>9275</v>
      </c>
      <c r="G1614" s="7" t="s">
        <v>5401</v>
      </c>
      <c r="H1614" s="8" t="s">
        <v>9276</v>
      </c>
      <c r="I1614" s="8" t="s">
        <v>9274</v>
      </c>
      <c r="J1614" s="19">
        <v>3</v>
      </c>
      <c r="K1614" s="19" t="s">
        <v>7736</v>
      </c>
      <c r="L1614" s="11">
        <v>4.5</v>
      </c>
      <c r="M1614" s="11"/>
      <c r="N1614" s="24"/>
      <c r="P1614" s="32"/>
      <c r="T1614" s="19"/>
      <c r="U1614" s="3"/>
      <c r="X1614" t="str">
        <f t="shared" si="105"/>
        <v/>
      </c>
      <c r="Z1614" t="str">
        <f t="shared" si="106"/>
        <v/>
      </c>
      <c r="AB1614" s="9"/>
      <c r="AC1614" t="s">
        <v>9276</v>
      </c>
      <c r="AD1614">
        <f t="shared" si="107"/>
        <v>0</v>
      </c>
      <c r="AF1614" s="3"/>
      <c r="AH1614" s="9"/>
    </row>
    <row r="1615" spans="1:34" ht="10.95" customHeight="1" outlineLevel="1" x14ac:dyDescent="0.25">
      <c r="A1615" t="s">
        <v>5757</v>
      </c>
      <c r="C1615" s="3" t="s">
        <v>11994</v>
      </c>
      <c r="D1615" s="3" t="s">
        <v>9277</v>
      </c>
      <c r="E1615" s="9">
        <v>1992</v>
      </c>
      <c r="F1615" s="7" t="s">
        <v>9278</v>
      </c>
      <c r="G1615" s="7" t="s">
        <v>5401</v>
      </c>
      <c r="H1615" s="8" t="s">
        <v>9276</v>
      </c>
      <c r="I1615" s="8" t="s">
        <v>9274</v>
      </c>
      <c r="J1615" s="19">
        <v>3</v>
      </c>
      <c r="K1615" s="19" t="s">
        <v>7736</v>
      </c>
      <c r="L1615" s="11">
        <v>13</v>
      </c>
      <c r="M1615" s="11"/>
      <c r="N1615" s="24"/>
      <c r="P1615" s="32"/>
      <c r="T1615" s="19"/>
      <c r="U1615" s="3"/>
      <c r="X1615" t="str">
        <f t="shared" si="105"/>
        <v/>
      </c>
      <c r="Z1615">
        <f t="shared" si="106"/>
        <v>1</v>
      </c>
      <c r="AB1615" s="9"/>
      <c r="AC1615" t="s">
        <v>9276</v>
      </c>
      <c r="AD1615">
        <f t="shared" si="107"/>
        <v>0</v>
      </c>
      <c r="AF1615" s="3"/>
      <c r="AH1615" s="9"/>
    </row>
    <row r="1616" spans="1:34" ht="10.95" customHeight="1" outlineLevel="1" x14ac:dyDescent="0.25">
      <c r="A1616" t="s">
        <v>5757</v>
      </c>
      <c r="C1616" s="3" t="s">
        <v>11994</v>
      </c>
      <c r="D1616" s="3">
        <v>634</v>
      </c>
      <c r="E1616" s="9">
        <v>1992</v>
      </c>
      <c r="F1616" s="7" t="s">
        <v>9280</v>
      </c>
      <c r="G1616" s="7" t="s">
        <v>5401</v>
      </c>
      <c r="H1616" s="8" t="s">
        <v>5897</v>
      </c>
      <c r="I1616" s="8" t="s">
        <v>9279</v>
      </c>
      <c r="J1616" s="19">
        <v>4</v>
      </c>
      <c r="K1616" s="19" t="s">
        <v>7736</v>
      </c>
      <c r="L1616" s="11">
        <v>17</v>
      </c>
      <c r="M1616" s="11"/>
      <c r="N1616" s="24"/>
      <c r="P1616" s="32"/>
      <c r="T1616" s="19"/>
      <c r="U1616" s="3"/>
      <c r="X1616" t="str">
        <f t="shared" si="105"/>
        <v/>
      </c>
      <c r="Z1616" t="str">
        <f t="shared" si="106"/>
        <v/>
      </c>
      <c r="AB1616" s="9"/>
      <c r="AC1616" t="s">
        <v>5897</v>
      </c>
      <c r="AD1616">
        <f t="shared" si="107"/>
        <v>0</v>
      </c>
      <c r="AF1616" s="3"/>
      <c r="AH1616" s="9"/>
    </row>
    <row r="1617" spans="1:34" ht="10.95" customHeight="1" outlineLevel="1" x14ac:dyDescent="0.25">
      <c r="A1617" t="s">
        <v>5757</v>
      </c>
      <c r="C1617" s="3" t="s">
        <v>11994</v>
      </c>
      <c r="D1617" s="3" t="s">
        <v>18738</v>
      </c>
      <c r="E1617" s="9">
        <v>1993</v>
      </c>
      <c r="F1617" s="7" t="s">
        <v>9273</v>
      </c>
      <c r="G1617" s="7" t="s">
        <v>5401</v>
      </c>
      <c r="H1617" s="8" t="s">
        <v>4812</v>
      </c>
      <c r="I1617" s="8" t="s">
        <v>9281</v>
      </c>
      <c r="J1617" s="19">
        <v>3</v>
      </c>
      <c r="K1617" s="19" t="s">
        <v>7736</v>
      </c>
      <c r="L1617" s="11">
        <v>9.1</v>
      </c>
      <c r="M1617" s="11"/>
      <c r="N1617" s="24"/>
      <c r="P1617" s="32"/>
      <c r="T1617" s="19"/>
      <c r="U1617" s="3">
        <v>645</v>
      </c>
      <c r="X1617" t="str">
        <f t="shared" si="105"/>
        <v/>
      </c>
      <c r="Z1617">
        <f t="shared" si="106"/>
        <v>1</v>
      </c>
      <c r="AA1617">
        <v>1</v>
      </c>
      <c r="AB1617" s="9"/>
      <c r="AC1617" t="s">
        <v>4812</v>
      </c>
      <c r="AD1617">
        <f t="shared" si="107"/>
        <v>0</v>
      </c>
      <c r="AF1617" s="3"/>
      <c r="AG1617" t="s">
        <v>5761</v>
      </c>
      <c r="AH1617" s="9" t="s">
        <v>4925</v>
      </c>
    </row>
    <row r="1618" spans="1:34" ht="10.95" customHeight="1" outlineLevel="1" x14ac:dyDescent="0.25">
      <c r="A1618" t="s">
        <v>5757</v>
      </c>
      <c r="C1618" s="3" t="s">
        <v>11994</v>
      </c>
      <c r="D1618" s="3">
        <v>662</v>
      </c>
      <c r="E1618" s="9">
        <v>1993</v>
      </c>
      <c r="F1618" s="7" t="s">
        <v>5758</v>
      </c>
      <c r="G1618" s="7" t="s">
        <v>5401</v>
      </c>
      <c r="H1618" s="8" t="s">
        <v>9283</v>
      </c>
      <c r="I1618" s="8" t="s">
        <v>9282</v>
      </c>
      <c r="J1618" s="19">
        <v>3</v>
      </c>
      <c r="K1618" s="19" t="s">
        <v>7736</v>
      </c>
      <c r="L1618" s="11">
        <v>2.95</v>
      </c>
      <c r="M1618" s="11"/>
      <c r="N1618" s="24"/>
      <c r="P1618" s="32"/>
      <c r="T1618" s="19"/>
      <c r="U1618" s="3"/>
      <c r="X1618" t="str">
        <f t="shared" si="105"/>
        <v/>
      </c>
      <c r="Z1618" t="str">
        <f t="shared" si="106"/>
        <v/>
      </c>
      <c r="AB1618" s="9"/>
      <c r="AC1618" t="s">
        <v>9283</v>
      </c>
      <c r="AD1618">
        <f t="shared" si="107"/>
        <v>0</v>
      </c>
      <c r="AF1618" s="3"/>
      <c r="AH1618" s="9"/>
    </row>
    <row r="1619" spans="1:34" ht="10.95" customHeight="1" outlineLevel="1" x14ac:dyDescent="0.25">
      <c r="A1619" t="s">
        <v>5757</v>
      </c>
      <c r="C1619" s="3" t="s">
        <v>11994</v>
      </c>
      <c r="D1619" s="3">
        <v>663</v>
      </c>
      <c r="E1619" s="9">
        <v>1993</v>
      </c>
      <c r="F1619" s="7" t="s">
        <v>3226</v>
      </c>
      <c r="G1619" s="7" t="s">
        <v>5401</v>
      </c>
      <c r="H1619" s="8" t="s">
        <v>9283</v>
      </c>
      <c r="I1619" s="8" t="s">
        <v>9282</v>
      </c>
      <c r="J1619" s="19">
        <v>3</v>
      </c>
      <c r="K1619" s="19" t="s">
        <v>7736</v>
      </c>
      <c r="L1619" s="11">
        <v>2.95</v>
      </c>
      <c r="M1619" s="11"/>
      <c r="N1619" s="24"/>
      <c r="P1619" s="32"/>
      <c r="T1619" s="19"/>
      <c r="U1619" s="3"/>
      <c r="X1619" t="str">
        <f t="shared" si="105"/>
        <v/>
      </c>
      <c r="Z1619" t="str">
        <f t="shared" si="106"/>
        <v/>
      </c>
      <c r="AB1619" s="9"/>
      <c r="AC1619" t="s">
        <v>9283</v>
      </c>
      <c r="AD1619">
        <f t="shared" si="107"/>
        <v>0</v>
      </c>
      <c r="AF1619" s="3"/>
      <c r="AH1619" s="9"/>
    </row>
    <row r="1620" spans="1:34" ht="10.95" customHeight="1" outlineLevel="1" x14ac:dyDescent="0.25">
      <c r="A1620" t="s">
        <v>5757</v>
      </c>
      <c r="C1620" s="3" t="s">
        <v>11994</v>
      </c>
      <c r="D1620" s="3">
        <v>664</v>
      </c>
      <c r="E1620" s="9">
        <v>1993</v>
      </c>
      <c r="F1620" s="7" t="s">
        <v>9275</v>
      </c>
      <c r="G1620" s="7" t="s">
        <v>5401</v>
      </c>
      <c r="H1620" s="8" t="s">
        <v>9283</v>
      </c>
      <c r="I1620" s="8" t="s">
        <v>9282</v>
      </c>
      <c r="J1620" s="19">
        <v>5</v>
      </c>
      <c r="K1620" s="19" t="s">
        <v>7736</v>
      </c>
      <c r="L1620" s="11">
        <v>2.95</v>
      </c>
      <c r="M1620" s="11"/>
      <c r="N1620" s="24"/>
      <c r="P1620" s="32"/>
      <c r="T1620" s="19"/>
      <c r="U1620" s="3"/>
      <c r="X1620" t="str">
        <f t="shared" si="105"/>
        <v/>
      </c>
      <c r="Z1620" t="str">
        <f t="shared" si="106"/>
        <v/>
      </c>
      <c r="AB1620" s="9"/>
      <c r="AC1620" t="s">
        <v>9283</v>
      </c>
      <c r="AD1620">
        <f t="shared" si="107"/>
        <v>0</v>
      </c>
      <c r="AF1620" s="3"/>
      <c r="AH1620" s="9"/>
    </row>
    <row r="1621" spans="1:34" ht="10.95" customHeight="1" outlineLevel="1" x14ac:dyDescent="0.25">
      <c r="A1621" t="s">
        <v>5757</v>
      </c>
      <c r="C1621" s="3" t="s">
        <v>11994</v>
      </c>
      <c r="D1621" s="3">
        <v>665</v>
      </c>
      <c r="E1621" s="9">
        <v>1993</v>
      </c>
      <c r="F1621" s="7" t="s">
        <v>9304</v>
      </c>
      <c r="G1621" s="7" t="s">
        <v>5401</v>
      </c>
      <c r="H1621" s="8" t="s">
        <v>9283</v>
      </c>
      <c r="I1621" s="8" t="s">
        <v>9282</v>
      </c>
      <c r="J1621" s="19">
        <v>5</v>
      </c>
      <c r="K1621" s="19" t="s">
        <v>7736</v>
      </c>
      <c r="L1621" s="11">
        <v>2.95</v>
      </c>
      <c r="M1621" s="11"/>
      <c r="N1621" s="24"/>
      <c r="P1621" s="32"/>
      <c r="T1621" s="19"/>
      <c r="U1621" s="3"/>
      <c r="X1621" t="str">
        <f t="shared" si="105"/>
        <v/>
      </c>
      <c r="Z1621" t="str">
        <f t="shared" si="106"/>
        <v/>
      </c>
      <c r="AB1621" s="9"/>
      <c r="AC1621" t="s">
        <v>9283</v>
      </c>
      <c r="AD1621">
        <f t="shared" si="107"/>
        <v>0</v>
      </c>
      <c r="AF1621" s="3"/>
      <c r="AH1621" s="9"/>
    </row>
    <row r="1622" spans="1:34" ht="10.95" customHeight="1" outlineLevel="1" x14ac:dyDescent="0.25">
      <c r="A1622" t="s">
        <v>5757</v>
      </c>
      <c r="C1622" s="3" t="s">
        <v>11994</v>
      </c>
      <c r="D1622" s="3">
        <v>762</v>
      </c>
      <c r="E1622" s="9">
        <v>1999</v>
      </c>
      <c r="F1622" s="7" t="s">
        <v>3226</v>
      </c>
      <c r="G1622" s="7" t="s">
        <v>5401</v>
      </c>
      <c r="H1622" s="8" t="s">
        <v>9285</v>
      </c>
      <c r="I1622" s="8" t="s">
        <v>9284</v>
      </c>
      <c r="J1622" s="19">
        <v>3</v>
      </c>
      <c r="K1622" s="19" t="s">
        <v>7736</v>
      </c>
      <c r="L1622" s="11">
        <v>5</v>
      </c>
      <c r="M1622" s="11"/>
      <c r="N1622" s="24"/>
      <c r="P1622" s="32"/>
      <c r="T1622" s="19"/>
      <c r="U1622" s="3"/>
      <c r="X1622" t="str">
        <f t="shared" si="105"/>
        <v/>
      </c>
      <c r="Z1622" t="str">
        <f t="shared" si="106"/>
        <v/>
      </c>
      <c r="AB1622" s="9"/>
      <c r="AC1622" t="s">
        <v>9285</v>
      </c>
      <c r="AD1622">
        <f t="shared" si="107"/>
        <v>0</v>
      </c>
      <c r="AF1622" s="3"/>
      <c r="AH1622" s="9"/>
    </row>
    <row r="1623" spans="1:34" ht="10.95" customHeight="1" outlineLevel="1" x14ac:dyDescent="0.25">
      <c r="A1623" t="s">
        <v>5757</v>
      </c>
      <c r="C1623" s="3" t="s">
        <v>11994</v>
      </c>
      <c r="D1623" s="3">
        <v>817</v>
      </c>
      <c r="E1623" s="9">
        <v>2002</v>
      </c>
      <c r="F1623" s="7" t="s">
        <v>9273</v>
      </c>
      <c r="G1623" s="7" t="s">
        <v>5401</v>
      </c>
      <c r="H1623" s="8" t="s">
        <v>9287</v>
      </c>
      <c r="I1623" s="8" t="s">
        <v>9286</v>
      </c>
      <c r="J1623" s="19">
        <v>5</v>
      </c>
      <c r="K1623" s="19" t="s">
        <v>7736</v>
      </c>
      <c r="L1623" s="11">
        <v>6.2</v>
      </c>
      <c r="M1623" s="11"/>
      <c r="N1623" s="24"/>
      <c r="P1623" s="32"/>
      <c r="T1623" s="19"/>
      <c r="U1623" s="3"/>
      <c r="X1623" t="str">
        <f t="shared" si="105"/>
        <v/>
      </c>
      <c r="Z1623">
        <f t="shared" si="106"/>
        <v>1</v>
      </c>
      <c r="AB1623" s="9"/>
      <c r="AC1623" t="s">
        <v>9287</v>
      </c>
      <c r="AD1623">
        <f t="shared" si="107"/>
        <v>0</v>
      </c>
      <c r="AF1623" s="3"/>
      <c r="AH1623" s="9"/>
    </row>
    <row r="1624" spans="1:34" ht="10.95" customHeight="1" outlineLevel="1" x14ac:dyDescent="0.25">
      <c r="A1624" t="s">
        <v>5757</v>
      </c>
      <c r="C1624" s="3" t="s">
        <v>11994</v>
      </c>
      <c r="D1624" s="3">
        <v>832</v>
      </c>
      <c r="E1624" s="9">
        <v>2003</v>
      </c>
      <c r="F1624" s="7" t="s">
        <v>9288</v>
      </c>
      <c r="G1624" s="7" t="s">
        <v>5401</v>
      </c>
      <c r="H1624" s="8" t="s">
        <v>9291</v>
      </c>
      <c r="I1624" s="8" t="s">
        <v>9290</v>
      </c>
      <c r="J1624" s="19">
        <v>5</v>
      </c>
      <c r="K1624" s="19" t="s">
        <v>7738</v>
      </c>
      <c r="L1624" s="11"/>
      <c r="M1624" s="11"/>
      <c r="N1624" s="24"/>
      <c r="P1624" s="32"/>
      <c r="T1624" s="19"/>
      <c r="U1624" s="3"/>
      <c r="X1624" t="str">
        <f t="shared" si="105"/>
        <v/>
      </c>
      <c r="Z1624" t="str">
        <f t="shared" si="106"/>
        <v/>
      </c>
      <c r="AB1624" s="9"/>
      <c r="AC1624" t="s">
        <v>9291</v>
      </c>
      <c r="AD1624">
        <f t="shared" si="107"/>
        <v>0</v>
      </c>
      <c r="AF1624" s="3"/>
      <c r="AH1624" s="9"/>
    </row>
    <row r="1625" spans="1:34" ht="10.95" customHeight="1" outlineLevel="1" x14ac:dyDescent="0.25">
      <c r="A1625" t="s">
        <v>5757</v>
      </c>
      <c r="C1625" s="3" t="s">
        <v>11994</v>
      </c>
      <c r="D1625" s="3">
        <v>833</v>
      </c>
      <c r="E1625" s="9">
        <v>2003</v>
      </c>
      <c r="F1625" s="7" t="s">
        <v>9289</v>
      </c>
      <c r="G1625" s="7" t="s">
        <v>5401</v>
      </c>
      <c r="H1625" s="8" t="s">
        <v>9291</v>
      </c>
      <c r="I1625" s="8" t="s">
        <v>9290</v>
      </c>
      <c r="J1625" s="19">
        <v>5</v>
      </c>
      <c r="K1625" s="19" t="s">
        <v>7738</v>
      </c>
      <c r="L1625" s="11"/>
      <c r="M1625" s="11"/>
      <c r="N1625" s="24"/>
      <c r="P1625" s="32"/>
      <c r="T1625" s="19"/>
      <c r="U1625" s="3"/>
      <c r="X1625" t="str">
        <f t="shared" si="105"/>
        <v/>
      </c>
      <c r="Z1625" t="str">
        <f t="shared" si="106"/>
        <v/>
      </c>
      <c r="AB1625" s="9"/>
      <c r="AC1625" t="s">
        <v>9291</v>
      </c>
      <c r="AD1625">
        <f t="shared" si="107"/>
        <v>0</v>
      </c>
      <c r="AF1625" s="3"/>
      <c r="AH1625" s="9"/>
    </row>
    <row r="1626" spans="1:34" ht="10.95" customHeight="1" outlineLevel="1" x14ac:dyDescent="0.25">
      <c r="A1626" t="s">
        <v>5757</v>
      </c>
      <c r="C1626" s="3" t="s">
        <v>11994</v>
      </c>
      <c r="D1626" s="3">
        <v>847</v>
      </c>
      <c r="E1626" s="9">
        <v>2003</v>
      </c>
      <c r="F1626" s="7" t="s">
        <v>9273</v>
      </c>
      <c r="G1626" s="7" t="s">
        <v>5401</v>
      </c>
      <c r="H1626" s="8" t="s">
        <v>2687</v>
      </c>
      <c r="I1626" s="8" t="s">
        <v>9292</v>
      </c>
      <c r="J1626" s="19">
        <v>6</v>
      </c>
      <c r="K1626" s="19" t="s">
        <v>7736</v>
      </c>
      <c r="L1626" s="11">
        <v>11.3</v>
      </c>
      <c r="M1626" s="11"/>
      <c r="N1626" s="24"/>
      <c r="P1626" s="32"/>
      <c r="T1626" s="19"/>
      <c r="U1626" s="3">
        <v>818</v>
      </c>
      <c r="X1626" t="str">
        <f t="shared" si="105"/>
        <v/>
      </c>
      <c r="Z1626">
        <f t="shared" si="106"/>
        <v>1</v>
      </c>
      <c r="AB1626" s="9"/>
      <c r="AC1626" t="s">
        <v>2687</v>
      </c>
      <c r="AD1626">
        <f t="shared" si="107"/>
        <v>0</v>
      </c>
      <c r="AF1626" s="3"/>
      <c r="AG1626" t="s">
        <v>5761</v>
      </c>
      <c r="AH1626" s="9" t="s">
        <v>4925</v>
      </c>
    </row>
    <row r="1627" spans="1:34" ht="10.95" customHeight="1" outlineLevel="1" x14ac:dyDescent="0.25">
      <c r="A1627" t="s">
        <v>5757</v>
      </c>
      <c r="C1627" s="3" t="s">
        <v>11994</v>
      </c>
      <c r="D1627" s="3">
        <v>848</v>
      </c>
      <c r="E1627" s="9">
        <v>2004</v>
      </c>
      <c r="F1627" s="7" t="s">
        <v>4815</v>
      </c>
      <c r="G1627" s="7" t="s">
        <v>5401</v>
      </c>
      <c r="H1627" s="8" t="s">
        <v>9295</v>
      </c>
      <c r="I1627" s="8" t="s">
        <v>9293</v>
      </c>
      <c r="J1627" s="19">
        <v>5</v>
      </c>
      <c r="K1627" s="19" t="s">
        <v>7736</v>
      </c>
      <c r="L1627" s="11">
        <v>2.25</v>
      </c>
      <c r="M1627" s="11"/>
      <c r="N1627" s="24"/>
      <c r="P1627" s="32"/>
      <c r="T1627" s="19"/>
      <c r="U1627" s="3"/>
      <c r="X1627" t="str">
        <f t="shared" si="105"/>
        <v/>
      </c>
      <c r="Z1627" t="str">
        <f t="shared" si="106"/>
        <v/>
      </c>
      <c r="AB1627" s="9"/>
      <c r="AC1627" t="s">
        <v>9295</v>
      </c>
      <c r="AD1627">
        <f t="shared" si="107"/>
        <v>0</v>
      </c>
      <c r="AF1627" s="3"/>
      <c r="AH1627" s="9"/>
    </row>
    <row r="1628" spans="1:34" ht="10.95" customHeight="1" outlineLevel="1" x14ac:dyDescent="0.25">
      <c r="A1628" t="s">
        <v>5757</v>
      </c>
      <c r="C1628" s="3" t="s">
        <v>11994</v>
      </c>
      <c r="D1628" s="3">
        <v>849</v>
      </c>
      <c r="E1628" s="9">
        <v>2004</v>
      </c>
      <c r="F1628" s="7" t="s">
        <v>9288</v>
      </c>
      <c r="G1628" s="7" t="s">
        <v>5401</v>
      </c>
      <c r="H1628" s="8" t="s">
        <v>9295</v>
      </c>
      <c r="I1628" s="8" t="s">
        <v>9293</v>
      </c>
      <c r="J1628" s="19">
        <v>3</v>
      </c>
      <c r="K1628" s="19" t="s">
        <v>7736</v>
      </c>
      <c r="L1628" s="11">
        <v>2.25</v>
      </c>
      <c r="M1628" s="11"/>
      <c r="N1628" s="24"/>
      <c r="P1628" s="32"/>
      <c r="T1628" s="19"/>
      <c r="U1628" s="3"/>
      <c r="X1628" t="str">
        <f t="shared" si="105"/>
        <v/>
      </c>
      <c r="Z1628" t="str">
        <f t="shared" si="106"/>
        <v/>
      </c>
      <c r="AB1628" s="9"/>
      <c r="AC1628" t="s">
        <v>9295</v>
      </c>
      <c r="AD1628">
        <f t="shared" si="107"/>
        <v>0</v>
      </c>
      <c r="AF1628" s="3"/>
      <c r="AH1628" s="9"/>
    </row>
    <row r="1629" spans="1:34" ht="10.95" customHeight="1" outlineLevel="1" x14ac:dyDescent="0.25">
      <c r="A1629" t="s">
        <v>5757</v>
      </c>
      <c r="C1629" s="3" t="s">
        <v>11994</v>
      </c>
      <c r="D1629" s="3">
        <v>850</v>
      </c>
      <c r="E1629" s="9">
        <v>2004</v>
      </c>
      <c r="F1629" s="7" t="s">
        <v>9294</v>
      </c>
      <c r="G1629" s="7" t="s">
        <v>5401</v>
      </c>
      <c r="H1629" s="8" t="s">
        <v>9295</v>
      </c>
      <c r="I1629" s="8" t="s">
        <v>9293</v>
      </c>
      <c r="J1629" s="19">
        <v>5</v>
      </c>
      <c r="K1629" s="19" t="s">
        <v>7736</v>
      </c>
      <c r="L1629" s="11">
        <v>2.25</v>
      </c>
      <c r="M1629" s="11"/>
      <c r="N1629" s="24"/>
      <c r="P1629" s="32"/>
      <c r="T1629" s="19"/>
      <c r="U1629" s="3"/>
      <c r="X1629" t="str">
        <f t="shared" si="105"/>
        <v/>
      </c>
      <c r="Z1629" t="str">
        <f t="shared" si="106"/>
        <v/>
      </c>
      <c r="AB1629" s="9"/>
      <c r="AC1629" t="s">
        <v>9295</v>
      </c>
      <c r="AD1629">
        <f t="shared" si="107"/>
        <v>0</v>
      </c>
      <c r="AF1629" s="3"/>
      <c r="AH1629" s="9"/>
    </row>
    <row r="1630" spans="1:34" ht="10.95" customHeight="1" outlineLevel="1" x14ac:dyDescent="0.25">
      <c r="A1630" t="s">
        <v>5757</v>
      </c>
      <c r="C1630" s="3" t="s">
        <v>11994</v>
      </c>
      <c r="D1630" s="3">
        <v>851</v>
      </c>
      <c r="E1630" s="9">
        <v>2004</v>
      </c>
      <c r="F1630" s="7" t="s">
        <v>4811</v>
      </c>
      <c r="G1630" s="7" t="s">
        <v>5401</v>
      </c>
      <c r="H1630" s="8" t="s">
        <v>9295</v>
      </c>
      <c r="I1630" s="8" t="s">
        <v>9293</v>
      </c>
      <c r="J1630" s="19">
        <v>3</v>
      </c>
      <c r="K1630" s="19" t="s">
        <v>7736</v>
      </c>
      <c r="L1630" s="11">
        <v>2.25</v>
      </c>
      <c r="M1630" s="11"/>
      <c r="N1630" s="24"/>
      <c r="P1630" s="32"/>
      <c r="T1630" s="19"/>
      <c r="U1630" s="3"/>
      <c r="X1630" t="str">
        <f t="shared" si="105"/>
        <v/>
      </c>
      <c r="Z1630" t="str">
        <f t="shared" si="106"/>
        <v/>
      </c>
      <c r="AB1630" s="9"/>
      <c r="AC1630" t="s">
        <v>9295</v>
      </c>
      <c r="AD1630">
        <f t="shared" si="107"/>
        <v>0</v>
      </c>
      <c r="AF1630" s="3"/>
      <c r="AH1630" s="9"/>
    </row>
    <row r="1631" spans="1:34" ht="10.95" customHeight="1" outlineLevel="1" x14ac:dyDescent="0.25">
      <c r="A1631" t="s">
        <v>5757</v>
      </c>
      <c r="C1631" s="3" t="s">
        <v>11994</v>
      </c>
      <c r="D1631" s="3">
        <v>914</v>
      </c>
      <c r="E1631" s="9">
        <v>2007</v>
      </c>
      <c r="F1631" s="7" t="s">
        <v>5758</v>
      </c>
      <c r="G1631" s="7" t="s">
        <v>5401</v>
      </c>
      <c r="H1631" s="8" t="s">
        <v>9297</v>
      </c>
      <c r="I1631" s="44" t="s">
        <v>9296</v>
      </c>
      <c r="J1631" s="19">
        <v>1</v>
      </c>
      <c r="K1631" s="19" t="s">
        <v>7738</v>
      </c>
      <c r="L1631" s="11"/>
      <c r="M1631" s="11"/>
      <c r="N1631" s="24"/>
      <c r="P1631" s="32"/>
      <c r="R1631">
        <v>1</v>
      </c>
      <c r="S1631">
        <v>1</v>
      </c>
      <c r="T1631" s="19"/>
      <c r="U1631" s="3"/>
      <c r="X1631" t="str">
        <f t="shared" si="105"/>
        <v/>
      </c>
      <c r="Z1631" t="str">
        <f t="shared" si="106"/>
        <v/>
      </c>
      <c r="AB1631" s="9"/>
      <c r="AC1631" t="s">
        <v>9297</v>
      </c>
      <c r="AD1631">
        <f t="shared" si="107"/>
        <v>0</v>
      </c>
      <c r="AF1631" s="3"/>
      <c r="AH1631" s="9"/>
    </row>
    <row r="1632" spans="1:34" ht="10.95" customHeight="1" outlineLevel="1" x14ac:dyDescent="0.25">
      <c r="A1632" t="s">
        <v>5757</v>
      </c>
      <c r="C1632" s="3" t="s">
        <v>11994</v>
      </c>
      <c r="D1632" s="3">
        <v>915</v>
      </c>
      <c r="E1632" s="9">
        <v>2007</v>
      </c>
      <c r="F1632" s="7" t="s">
        <v>9280</v>
      </c>
      <c r="G1632" s="7" t="s">
        <v>5401</v>
      </c>
      <c r="H1632" s="8" t="s">
        <v>9297</v>
      </c>
      <c r="I1632" s="8" t="s">
        <v>9296</v>
      </c>
      <c r="J1632" s="19">
        <v>1</v>
      </c>
      <c r="K1632" s="19" t="s">
        <v>7738</v>
      </c>
      <c r="L1632" s="11"/>
      <c r="M1632" s="11"/>
      <c r="N1632" s="24"/>
      <c r="P1632" s="32"/>
      <c r="T1632" s="19"/>
      <c r="U1632" s="3"/>
      <c r="X1632" t="str">
        <f t="shared" si="105"/>
        <v/>
      </c>
      <c r="Z1632" t="str">
        <f t="shared" si="106"/>
        <v/>
      </c>
      <c r="AB1632" s="9"/>
      <c r="AC1632" t="s">
        <v>9297</v>
      </c>
      <c r="AD1632">
        <f t="shared" si="107"/>
        <v>0</v>
      </c>
      <c r="AF1632" s="3"/>
      <c r="AH1632" s="9"/>
    </row>
    <row r="1633" spans="1:34" ht="10.95" customHeight="1" outlineLevel="1" x14ac:dyDescent="0.25">
      <c r="A1633" t="s">
        <v>5757</v>
      </c>
      <c r="C1633" s="3" t="s">
        <v>11994</v>
      </c>
      <c r="D1633" s="3">
        <v>916</v>
      </c>
      <c r="E1633" s="9">
        <v>2007</v>
      </c>
      <c r="F1633" s="7" t="s">
        <v>9298</v>
      </c>
      <c r="G1633" s="7" t="s">
        <v>5401</v>
      </c>
      <c r="H1633" s="8" t="s">
        <v>9297</v>
      </c>
      <c r="I1633" s="44" t="s">
        <v>9296</v>
      </c>
      <c r="J1633" s="19">
        <v>1</v>
      </c>
      <c r="K1633" s="19" t="s">
        <v>7738</v>
      </c>
      <c r="L1633" s="11"/>
      <c r="M1633" s="11"/>
      <c r="N1633" s="24"/>
      <c r="P1633" s="32"/>
      <c r="R1633">
        <v>1</v>
      </c>
      <c r="S1633">
        <v>1</v>
      </c>
      <c r="T1633" s="19"/>
      <c r="U1633" s="3"/>
      <c r="X1633" t="str">
        <f t="shared" si="105"/>
        <v/>
      </c>
      <c r="Z1633" t="str">
        <f t="shared" si="106"/>
        <v/>
      </c>
      <c r="AB1633" s="9"/>
      <c r="AC1633" t="s">
        <v>9297</v>
      </c>
      <c r="AD1633">
        <f t="shared" si="107"/>
        <v>0</v>
      </c>
      <c r="AF1633" s="3"/>
      <c r="AH1633" s="9"/>
    </row>
    <row r="1634" spans="1:34" ht="10.95" customHeight="1" outlineLevel="1" x14ac:dyDescent="0.25">
      <c r="A1634" t="s">
        <v>5757</v>
      </c>
      <c r="C1634" s="3" t="s">
        <v>11994</v>
      </c>
      <c r="D1634" s="3">
        <v>917</v>
      </c>
      <c r="E1634" s="9">
        <v>2007</v>
      </c>
      <c r="F1634" s="7" t="s">
        <v>9294</v>
      </c>
      <c r="G1634" s="7" t="s">
        <v>5401</v>
      </c>
      <c r="H1634" s="8" t="s">
        <v>9297</v>
      </c>
      <c r="I1634" s="8" t="s">
        <v>9296</v>
      </c>
      <c r="J1634" s="19">
        <v>1</v>
      </c>
      <c r="K1634" s="19" t="s">
        <v>7738</v>
      </c>
      <c r="L1634" s="11"/>
      <c r="M1634" s="11"/>
      <c r="N1634" s="24"/>
      <c r="P1634" s="32"/>
      <c r="T1634" s="19"/>
      <c r="U1634" s="3"/>
      <c r="X1634" t="str">
        <f t="shared" si="105"/>
        <v/>
      </c>
      <c r="Z1634" t="str">
        <f t="shared" si="106"/>
        <v/>
      </c>
      <c r="AB1634" s="9"/>
      <c r="AC1634" t="s">
        <v>9297</v>
      </c>
      <c r="AD1634">
        <f t="shared" si="107"/>
        <v>0</v>
      </c>
      <c r="AF1634" s="3"/>
      <c r="AH1634" s="9"/>
    </row>
    <row r="1635" spans="1:34" ht="10.95" customHeight="1" outlineLevel="1" x14ac:dyDescent="0.25">
      <c r="A1635" t="s">
        <v>5757</v>
      </c>
      <c r="C1635" s="3" t="s">
        <v>11994</v>
      </c>
      <c r="D1635" s="3">
        <v>955</v>
      </c>
      <c r="E1635" s="9">
        <v>2009</v>
      </c>
      <c r="F1635" s="7" t="s">
        <v>9280</v>
      </c>
      <c r="G1635" s="7" t="s">
        <v>5401</v>
      </c>
      <c r="H1635" s="8" t="s">
        <v>5897</v>
      </c>
      <c r="I1635" s="8" t="s">
        <v>7933</v>
      </c>
      <c r="J1635" s="19">
        <v>3</v>
      </c>
      <c r="K1635" s="19" t="s">
        <v>20093</v>
      </c>
      <c r="L1635" s="11"/>
      <c r="M1635" s="11"/>
      <c r="N1635" s="24"/>
      <c r="P1635" s="32"/>
      <c r="T1635" s="19"/>
      <c r="U1635" s="3"/>
      <c r="X1635" t="str">
        <f t="shared" si="105"/>
        <v/>
      </c>
      <c r="Z1635" t="str">
        <f t="shared" si="106"/>
        <v/>
      </c>
      <c r="AB1635" s="9"/>
      <c r="AC1635" t="s">
        <v>5897</v>
      </c>
      <c r="AD1635">
        <f t="shared" si="107"/>
        <v>0</v>
      </c>
      <c r="AF1635" s="3"/>
      <c r="AH1635" s="9"/>
    </row>
    <row r="1636" spans="1:34" ht="10.95" customHeight="1" outlineLevel="1" x14ac:dyDescent="0.25">
      <c r="A1636" t="s">
        <v>5757</v>
      </c>
      <c r="C1636" s="3" t="s">
        <v>11994</v>
      </c>
      <c r="D1636" s="3">
        <v>956</v>
      </c>
      <c r="E1636" s="9">
        <v>2009</v>
      </c>
      <c r="F1636" s="7" t="s">
        <v>4811</v>
      </c>
      <c r="G1636" s="7" t="s">
        <v>5401</v>
      </c>
      <c r="H1636" s="8" t="s">
        <v>5897</v>
      </c>
      <c r="I1636" s="8" t="s">
        <v>7933</v>
      </c>
      <c r="J1636" s="19">
        <v>3</v>
      </c>
      <c r="K1636" s="19" t="s">
        <v>20093</v>
      </c>
      <c r="L1636" s="11"/>
      <c r="M1636" s="11"/>
      <c r="N1636" s="24"/>
      <c r="P1636" s="32"/>
      <c r="T1636" s="19"/>
      <c r="U1636" s="3"/>
      <c r="X1636" t="str">
        <f t="shared" si="105"/>
        <v/>
      </c>
      <c r="Z1636" t="str">
        <f t="shared" si="106"/>
        <v/>
      </c>
      <c r="AB1636" s="9"/>
      <c r="AC1636" t="s">
        <v>5897</v>
      </c>
      <c r="AD1636">
        <f t="shared" si="107"/>
        <v>0</v>
      </c>
      <c r="AF1636" s="3"/>
      <c r="AH1636" s="9"/>
    </row>
    <row r="1637" spans="1:34" ht="10.95" customHeight="1" outlineLevel="1" x14ac:dyDescent="0.25">
      <c r="A1637" t="s">
        <v>5757</v>
      </c>
      <c r="C1637" s="3" t="s">
        <v>11994</v>
      </c>
      <c r="D1637" s="3" t="s">
        <v>18739</v>
      </c>
      <c r="E1637" s="9">
        <v>2009</v>
      </c>
      <c r="F1637" s="7" t="s">
        <v>9299</v>
      </c>
      <c r="G1637" s="7" t="s">
        <v>5401</v>
      </c>
      <c r="H1637" s="8" t="s">
        <v>5897</v>
      </c>
      <c r="I1637" s="8" t="s">
        <v>7933</v>
      </c>
      <c r="J1637" s="19">
        <v>3</v>
      </c>
      <c r="K1637" s="19" t="s">
        <v>7736</v>
      </c>
      <c r="L1637" s="11">
        <v>13.2</v>
      </c>
      <c r="M1637" s="11"/>
      <c r="N1637" s="24"/>
      <c r="P1637" s="32"/>
      <c r="T1637" s="19"/>
      <c r="U1637" s="3"/>
      <c r="X1637" t="str">
        <f t="shared" si="105"/>
        <v/>
      </c>
      <c r="Z1637">
        <f t="shared" si="106"/>
        <v>1</v>
      </c>
      <c r="AB1637" s="9"/>
      <c r="AC1637" t="s">
        <v>5897</v>
      </c>
      <c r="AD1637">
        <f t="shared" ref="AD1637:AD1648" si="108">COUNTIF(H1637,"*Fuji*")</f>
        <v>0</v>
      </c>
      <c r="AF1637" s="3"/>
      <c r="AH1637" s="9"/>
    </row>
    <row r="1638" spans="1:34" ht="10.95" customHeight="1" outlineLevel="1" x14ac:dyDescent="0.25">
      <c r="A1638" t="s">
        <v>5757</v>
      </c>
      <c r="C1638" s="3" t="s">
        <v>11994</v>
      </c>
      <c r="D1638" s="3" t="s">
        <v>18163</v>
      </c>
      <c r="E1638" s="9">
        <v>2010</v>
      </c>
      <c r="F1638" s="7" t="s">
        <v>18164</v>
      </c>
      <c r="G1638" s="7" t="s">
        <v>5401</v>
      </c>
      <c r="H1638" s="8" t="s">
        <v>5897</v>
      </c>
      <c r="I1638" s="8" t="s">
        <v>9300</v>
      </c>
      <c r="J1638" s="19">
        <v>3</v>
      </c>
      <c r="K1638" s="19" t="s">
        <v>7738</v>
      </c>
      <c r="L1638" s="11"/>
      <c r="M1638" s="11"/>
      <c r="N1638" s="24"/>
      <c r="P1638" s="32"/>
      <c r="T1638" s="19"/>
      <c r="U1638" s="3"/>
      <c r="X1638" t="str">
        <f t="shared" si="105"/>
        <v/>
      </c>
      <c r="Z1638" t="str">
        <f t="shared" si="106"/>
        <v/>
      </c>
      <c r="AB1638" s="9"/>
      <c r="AC1638" t="s">
        <v>5897</v>
      </c>
      <c r="AD1638">
        <f t="shared" si="108"/>
        <v>0</v>
      </c>
      <c r="AF1638" s="3"/>
      <c r="AH1638" s="9"/>
    </row>
    <row r="1639" spans="1:34" ht="10.95" customHeight="1" outlineLevel="1" x14ac:dyDescent="0.25">
      <c r="A1639" t="s">
        <v>5757</v>
      </c>
      <c r="C1639" s="3" t="s">
        <v>11994</v>
      </c>
      <c r="D1639" s="3">
        <v>960</v>
      </c>
      <c r="E1639" s="9">
        <v>2010</v>
      </c>
      <c r="F1639" s="7" t="s">
        <v>9294</v>
      </c>
      <c r="G1639" s="7" t="s">
        <v>5401</v>
      </c>
      <c r="H1639" s="8" t="s">
        <v>5897</v>
      </c>
      <c r="I1639" s="8" t="s">
        <v>9300</v>
      </c>
      <c r="J1639" s="19">
        <v>3</v>
      </c>
      <c r="K1639" s="19" t="s">
        <v>7738</v>
      </c>
      <c r="L1639" s="11"/>
      <c r="M1639" s="11"/>
      <c r="N1639" s="24"/>
      <c r="P1639" s="32"/>
      <c r="T1639" s="19"/>
      <c r="U1639" s="3"/>
      <c r="X1639" t="str">
        <f t="shared" si="105"/>
        <v/>
      </c>
      <c r="Z1639" t="str">
        <f t="shared" si="106"/>
        <v/>
      </c>
      <c r="AB1639" s="9"/>
      <c r="AC1639" t="s">
        <v>5897</v>
      </c>
      <c r="AD1639">
        <f t="shared" si="108"/>
        <v>0</v>
      </c>
      <c r="AF1639" s="3"/>
      <c r="AH1639" s="9"/>
    </row>
    <row r="1640" spans="1:34" ht="10.95" customHeight="1" outlineLevel="1" x14ac:dyDescent="0.25">
      <c r="A1640" t="s">
        <v>5757</v>
      </c>
      <c r="C1640" s="3" t="s">
        <v>11994</v>
      </c>
      <c r="D1640" s="3">
        <v>967</v>
      </c>
      <c r="E1640" s="9">
        <v>2010</v>
      </c>
      <c r="F1640" s="7" t="s">
        <v>9273</v>
      </c>
      <c r="G1640" s="7" t="s">
        <v>5401</v>
      </c>
      <c r="H1640" s="8" t="s">
        <v>9301</v>
      </c>
      <c r="I1640" s="8" t="s">
        <v>7933</v>
      </c>
      <c r="J1640" s="19">
        <v>1</v>
      </c>
      <c r="K1640" s="19" t="s">
        <v>7736</v>
      </c>
      <c r="L1640" s="11">
        <v>11</v>
      </c>
      <c r="M1640" s="11"/>
      <c r="N1640" s="24"/>
      <c r="P1640" s="32"/>
      <c r="T1640" s="19"/>
      <c r="U1640" s="3"/>
      <c r="X1640" t="str">
        <f t="shared" si="105"/>
        <v/>
      </c>
      <c r="Z1640">
        <f t="shared" si="106"/>
        <v>1</v>
      </c>
      <c r="AB1640" s="9"/>
      <c r="AC1640" t="s">
        <v>9301</v>
      </c>
      <c r="AD1640">
        <f t="shared" si="108"/>
        <v>0</v>
      </c>
      <c r="AF1640" s="3"/>
      <c r="AH1640" s="9"/>
    </row>
    <row r="1641" spans="1:34" ht="10.95" customHeight="1" outlineLevel="1" x14ac:dyDescent="0.25">
      <c r="A1641" t="s">
        <v>5757</v>
      </c>
      <c r="C1641" s="3" t="s">
        <v>11994</v>
      </c>
      <c r="D1641" s="3">
        <v>988</v>
      </c>
      <c r="E1641" s="9">
        <v>2011</v>
      </c>
      <c r="F1641" s="7" t="s">
        <v>5176</v>
      </c>
      <c r="G1641" s="7" t="s">
        <v>5401</v>
      </c>
      <c r="H1641" s="8" t="s">
        <v>9297</v>
      </c>
      <c r="I1641" s="8" t="s">
        <v>8497</v>
      </c>
      <c r="J1641" s="19">
        <v>1</v>
      </c>
      <c r="K1641" s="19" t="s">
        <v>7736</v>
      </c>
      <c r="L1641" s="11">
        <v>3.7</v>
      </c>
      <c r="M1641" s="11"/>
      <c r="N1641" s="24"/>
      <c r="P1641" s="32"/>
      <c r="R1641">
        <v>1</v>
      </c>
      <c r="S1641">
        <v>1</v>
      </c>
      <c r="T1641" s="19"/>
      <c r="U1641" s="3"/>
      <c r="X1641" t="str">
        <f t="shared" si="105"/>
        <v/>
      </c>
      <c r="Z1641" t="str">
        <f t="shared" si="106"/>
        <v/>
      </c>
      <c r="AB1641" s="9"/>
      <c r="AC1641" t="s">
        <v>9297</v>
      </c>
      <c r="AD1641">
        <f t="shared" si="108"/>
        <v>0</v>
      </c>
      <c r="AF1641" s="3"/>
      <c r="AH1641" s="9"/>
    </row>
    <row r="1642" spans="1:34" ht="10.95" customHeight="1" outlineLevel="1" x14ac:dyDescent="0.25">
      <c r="A1642" t="s">
        <v>5757</v>
      </c>
      <c r="C1642" s="3" t="s">
        <v>11994</v>
      </c>
      <c r="D1642" s="3">
        <v>989</v>
      </c>
      <c r="E1642" s="9">
        <v>2011</v>
      </c>
      <c r="F1642" s="7" t="s">
        <v>5758</v>
      </c>
      <c r="G1642" s="7" t="s">
        <v>5401</v>
      </c>
      <c r="H1642" s="8" t="s">
        <v>9297</v>
      </c>
      <c r="I1642" s="8" t="s">
        <v>8497</v>
      </c>
      <c r="J1642" s="19">
        <v>1</v>
      </c>
      <c r="K1642" s="19" t="s">
        <v>7736</v>
      </c>
      <c r="L1642" s="11">
        <v>3.7</v>
      </c>
      <c r="M1642" s="11"/>
      <c r="N1642" s="24"/>
      <c r="P1642" s="32"/>
      <c r="T1642" s="19"/>
      <c r="U1642" s="3"/>
      <c r="X1642" t="str">
        <f t="shared" si="105"/>
        <v/>
      </c>
      <c r="Z1642" t="str">
        <f t="shared" si="106"/>
        <v/>
      </c>
      <c r="AB1642" s="9"/>
      <c r="AC1642" t="s">
        <v>9297</v>
      </c>
      <c r="AD1642">
        <f t="shared" si="108"/>
        <v>0</v>
      </c>
      <c r="AF1642" s="3"/>
      <c r="AH1642" s="9"/>
    </row>
    <row r="1643" spans="1:34" ht="10.95" customHeight="1" outlineLevel="1" x14ac:dyDescent="0.25">
      <c r="A1643" t="s">
        <v>5757</v>
      </c>
      <c r="C1643" s="3" t="s">
        <v>11994</v>
      </c>
      <c r="D1643" s="3">
        <v>990</v>
      </c>
      <c r="E1643" s="9">
        <v>2011</v>
      </c>
      <c r="F1643" s="7" t="s">
        <v>4815</v>
      </c>
      <c r="G1643" s="7" t="s">
        <v>5401</v>
      </c>
      <c r="H1643" s="8" t="s">
        <v>9297</v>
      </c>
      <c r="I1643" s="8" t="s">
        <v>8497</v>
      </c>
      <c r="J1643" s="19">
        <v>1</v>
      </c>
      <c r="K1643" s="19" t="s">
        <v>7736</v>
      </c>
      <c r="L1643" s="11">
        <v>3.7</v>
      </c>
      <c r="M1643" s="11"/>
      <c r="N1643" s="24"/>
      <c r="P1643" s="32"/>
      <c r="T1643" s="19"/>
      <c r="U1643" s="3"/>
      <c r="X1643" t="str">
        <f t="shared" si="105"/>
        <v/>
      </c>
      <c r="Z1643" t="str">
        <f t="shared" si="106"/>
        <v/>
      </c>
      <c r="AB1643" s="9"/>
      <c r="AC1643" t="s">
        <v>9297</v>
      </c>
      <c r="AD1643">
        <f t="shared" si="108"/>
        <v>0</v>
      </c>
      <c r="AF1643" s="3"/>
      <c r="AH1643" s="9"/>
    </row>
    <row r="1644" spans="1:34" ht="10.95" customHeight="1" outlineLevel="1" x14ac:dyDescent="0.25">
      <c r="A1644" t="s">
        <v>5757</v>
      </c>
      <c r="C1644" s="3" t="s">
        <v>11994</v>
      </c>
      <c r="D1644" s="3">
        <v>991</v>
      </c>
      <c r="E1644" s="9">
        <v>2011</v>
      </c>
      <c r="F1644" s="7" t="s">
        <v>9275</v>
      </c>
      <c r="G1644" s="7" t="s">
        <v>5401</v>
      </c>
      <c r="H1644" s="8" t="s">
        <v>9297</v>
      </c>
      <c r="I1644" s="8" t="s">
        <v>8497</v>
      </c>
      <c r="J1644" s="19">
        <v>1</v>
      </c>
      <c r="K1644" s="19" t="s">
        <v>7736</v>
      </c>
      <c r="L1644" s="11">
        <v>3.7</v>
      </c>
      <c r="M1644" s="11"/>
      <c r="N1644" s="24"/>
      <c r="P1644" s="32"/>
      <c r="T1644" s="19"/>
      <c r="U1644" s="3"/>
      <c r="X1644" t="str">
        <f t="shared" si="105"/>
        <v/>
      </c>
      <c r="Z1644" t="str">
        <f t="shared" si="106"/>
        <v/>
      </c>
      <c r="AB1644" s="9"/>
      <c r="AC1644" t="s">
        <v>9297</v>
      </c>
      <c r="AD1644">
        <f t="shared" si="108"/>
        <v>0</v>
      </c>
      <c r="AF1644" s="3"/>
      <c r="AH1644" s="9"/>
    </row>
    <row r="1645" spans="1:34" ht="10.95" customHeight="1" outlineLevel="1" x14ac:dyDescent="0.25">
      <c r="A1645" t="s">
        <v>5757</v>
      </c>
      <c r="C1645" s="3" t="s">
        <v>11994</v>
      </c>
      <c r="D1645" s="3">
        <v>992</v>
      </c>
      <c r="E1645" s="9">
        <v>2011</v>
      </c>
      <c r="F1645" s="7" t="s">
        <v>9294</v>
      </c>
      <c r="G1645" s="7" t="s">
        <v>5401</v>
      </c>
      <c r="H1645" s="8" t="s">
        <v>9297</v>
      </c>
      <c r="I1645" s="8" t="s">
        <v>8497</v>
      </c>
      <c r="J1645" s="19">
        <v>3</v>
      </c>
      <c r="K1645" s="19" t="s">
        <v>7736</v>
      </c>
      <c r="L1645" s="11">
        <v>3.7</v>
      </c>
      <c r="M1645" s="11"/>
      <c r="N1645" s="24"/>
      <c r="P1645" s="32"/>
      <c r="T1645" s="19"/>
      <c r="U1645" s="3"/>
      <c r="X1645" t="str">
        <f t="shared" si="105"/>
        <v/>
      </c>
      <c r="Z1645" t="str">
        <f t="shared" si="106"/>
        <v/>
      </c>
      <c r="AB1645" s="9"/>
      <c r="AC1645" t="s">
        <v>9297</v>
      </c>
      <c r="AD1645">
        <f t="shared" si="108"/>
        <v>0</v>
      </c>
      <c r="AF1645" s="3"/>
      <c r="AH1645" s="9"/>
    </row>
    <row r="1646" spans="1:34" ht="10.95" customHeight="1" outlineLevel="1" x14ac:dyDescent="0.25">
      <c r="A1646" t="s">
        <v>5757</v>
      </c>
      <c r="C1646" s="3" t="s">
        <v>11994</v>
      </c>
      <c r="D1646" s="3">
        <v>993</v>
      </c>
      <c r="E1646" s="9">
        <v>2011</v>
      </c>
      <c r="F1646" s="7" t="s">
        <v>4811</v>
      </c>
      <c r="G1646" s="7" t="s">
        <v>5401</v>
      </c>
      <c r="H1646" s="8" t="s">
        <v>9297</v>
      </c>
      <c r="I1646" s="8" t="s">
        <v>8497</v>
      </c>
      <c r="J1646" s="19">
        <v>1</v>
      </c>
      <c r="K1646" s="19" t="s">
        <v>7736</v>
      </c>
      <c r="L1646" s="11">
        <v>3.7</v>
      </c>
      <c r="M1646" s="11"/>
      <c r="N1646" s="24"/>
      <c r="P1646" s="32"/>
      <c r="T1646" s="19"/>
      <c r="U1646" s="3"/>
      <c r="X1646" t="str">
        <f t="shared" si="105"/>
        <v/>
      </c>
      <c r="Z1646" t="str">
        <f t="shared" si="106"/>
        <v/>
      </c>
      <c r="AB1646" s="9"/>
      <c r="AC1646" t="s">
        <v>9297</v>
      </c>
      <c r="AD1646">
        <f t="shared" si="108"/>
        <v>0</v>
      </c>
      <c r="AF1646" s="3"/>
      <c r="AH1646" s="9"/>
    </row>
    <row r="1647" spans="1:34" ht="10.95" customHeight="1" outlineLevel="1" x14ac:dyDescent="0.25">
      <c r="A1647" t="s">
        <v>5757</v>
      </c>
      <c r="C1647" s="3" t="s">
        <v>11994</v>
      </c>
      <c r="D1647" s="3">
        <v>994</v>
      </c>
      <c r="E1647" s="9">
        <v>2011</v>
      </c>
      <c r="F1647" s="7" t="s">
        <v>9299</v>
      </c>
      <c r="G1647" s="7" t="s">
        <v>5401</v>
      </c>
      <c r="H1647" s="8" t="s">
        <v>9297</v>
      </c>
      <c r="I1647" s="8" t="s">
        <v>8497</v>
      </c>
      <c r="J1647" s="19">
        <v>1</v>
      </c>
      <c r="K1647" s="19" t="s">
        <v>7736</v>
      </c>
      <c r="L1647" s="11">
        <v>3.7</v>
      </c>
      <c r="M1647" s="11"/>
      <c r="N1647" s="24"/>
      <c r="P1647" s="32"/>
      <c r="S1647">
        <v>1</v>
      </c>
      <c r="T1647" s="19"/>
      <c r="U1647" s="3"/>
      <c r="X1647" t="str">
        <f t="shared" si="105"/>
        <v/>
      </c>
      <c r="Z1647">
        <f t="shared" si="106"/>
        <v>1</v>
      </c>
      <c r="AA1647">
        <v>1</v>
      </c>
      <c r="AB1647" s="9"/>
      <c r="AC1647" t="s">
        <v>9297</v>
      </c>
      <c r="AD1647">
        <f t="shared" si="108"/>
        <v>0</v>
      </c>
      <c r="AF1647" s="3"/>
      <c r="AH1647" s="9"/>
    </row>
    <row r="1648" spans="1:34" ht="10.95" customHeight="1" outlineLevel="1" x14ac:dyDescent="0.25">
      <c r="A1648" t="s">
        <v>5757</v>
      </c>
      <c r="C1648" s="3" t="s">
        <v>11994</v>
      </c>
      <c r="D1648" s="3">
        <v>1016</v>
      </c>
      <c r="E1648" s="9">
        <v>2012</v>
      </c>
      <c r="F1648" s="7" t="s">
        <v>9273</v>
      </c>
      <c r="G1648" s="7" t="s">
        <v>5401</v>
      </c>
      <c r="H1648" s="8" t="s">
        <v>5897</v>
      </c>
      <c r="I1648" s="8" t="s">
        <v>9302</v>
      </c>
      <c r="J1648" s="19">
        <v>2</v>
      </c>
      <c r="K1648" s="19" t="s">
        <v>7738</v>
      </c>
      <c r="L1648" s="11"/>
      <c r="M1648" s="11"/>
      <c r="N1648" s="24"/>
      <c r="P1648" s="32"/>
      <c r="T1648" s="19"/>
      <c r="U1648" s="3"/>
      <c r="X1648" t="str">
        <f t="shared" si="105"/>
        <v/>
      </c>
      <c r="Z1648">
        <f t="shared" si="106"/>
        <v>1</v>
      </c>
      <c r="AA1648">
        <v>1</v>
      </c>
      <c r="AB1648" s="9"/>
      <c r="AC1648" t="s">
        <v>5897</v>
      </c>
      <c r="AD1648">
        <f t="shared" si="108"/>
        <v>0</v>
      </c>
      <c r="AF1648" s="3"/>
      <c r="AH1648" s="9"/>
    </row>
    <row r="1649" spans="1:48" ht="10.95" customHeight="1" x14ac:dyDescent="0.25">
      <c r="A1649" t="s">
        <v>9464</v>
      </c>
      <c r="B1649" t="s">
        <v>12007</v>
      </c>
      <c r="C1649" s="3" t="s">
        <v>11994</v>
      </c>
      <c r="E1649" s="9"/>
      <c r="F1649" s="7"/>
      <c r="G1649" s="7"/>
      <c r="H1649" s="8"/>
      <c r="I1649" s="8"/>
      <c r="J1649" s="19"/>
      <c r="K1649" s="19"/>
      <c r="L1649" s="11"/>
      <c r="M1649" s="11">
        <f>SUM(L1650:L1836)</f>
        <v>314.8</v>
      </c>
      <c r="N1649" s="24">
        <v>9546</v>
      </c>
      <c r="O1649">
        <f>COUNTIF(K1650:K1836,"*")</f>
        <v>187</v>
      </c>
      <c r="P1649" s="32">
        <f>O1649/N1649</f>
        <v>1.9589356798659124E-2</v>
      </c>
      <c r="Q1649">
        <f>COUNTIF(K1650:K1836,"Y")+COUNTIF(K1650:K1836,"S")</f>
        <v>152</v>
      </c>
      <c r="T1649" s="19" t="s">
        <v>7736</v>
      </c>
      <c r="U1649" s="3"/>
      <c r="V1649" t="s">
        <v>18661</v>
      </c>
      <c r="X1649" t="str">
        <f t="shared" si="105"/>
        <v/>
      </c>
      <c r="Z1649" t="str">
        <f t="shared" si="106"/>
        <v/>
      </c>
      <c r="AB1649" s="9"/>
      <c r="AE1649">
        <f>COUNTIF(AD1650:AD1836,"1")</f>
        <v>16</v>
      </c>
      <c r="AF1649" s="3"/>
      <c r="AH1649" s="9"/>
      <c r="AI1649">
        <f>COUNTIF($J1650:$J1836,"1")-COUNTIFS($J1650:$J1836,"1",$K1650:$K1836,"V")</f>
        <v>42</v>
      </c>
      <c r="AJ1649">
        <f>COUNTIFS($J1650:$J1836,"1",$K1650:$K1836,"Y")+COUNTIFS($J1650:$J1836,"1",$K1650:$K1836,"s")</f>
        <v>39</v>
      </c>
      <c r="AK1649">
        <f>COUNTIF($J1650:$J1836,"2")-COUNTIFS($J1650:$J1836,"2",$K1650:$K1836,"V")</f>
        <v>0</v>
      </c>
      <c r="AL1649">
        <f>COUNTIFS($J1650:$J1836,"2",$K1650:$K1836,"Y")+COUNTIFS($J1650:$J1836,"2",$K1650:$K1836,"s")</f>
        <v>0</v>
      </c>
      <c r="AM1649">
        <f>COUNTIF($J1650:$J1836,"3")-COUNTIFS($J1650:$J1836,"3",$K1650:$K1836,"V")</f>
        <v>14</v>
      </c>
      <c r="AN1649">
        <f>COUNTIFS($J1650:$J1836,"3",$K1650:$K1836,"Y")+COUNTIFS($J1650:$J1836,"3",$K1650:$K1836,"s")</f>
        <v>9</v>
      </c>
      <c r="AO1649">
        <f>COUNTIF($J1650:$J1836,"4")-COUNTIFS($J1650:$J1836,"4",$K1650:$K1836,"V")</f>
        <v>0</v>
      </c>
      <c r="AP1649">
        <f>COUNTIFS($J1650:$J1836,"4",$K1650:$K1836,"Y")+COUNTIFS($J1650:$J1836,"4",$K1650:$K1836,"s")</f>
        <v>0</v>
      </c>
      <c r="AQ1649">
        <f>COUNTIF($J1650:$J1836,"5")-COUNTIFS($J1650:$J1836,"5",$K1650:$K1836,"V")</f>
        <v>3</v>
      </c>
      <c r="AR1649">
        <f>COUNTIFS($J1650:$J1836,"5",$K1650:$K1836,"Y")+COUNTIFS($J1650:$J1836,"5",$K1650:$K1836,"s")</f>
        <v>3</v>
      </c>
      <c r="AS1649">
        <f>COUNTIF($J1650:$J1836,"6")-COUNTIFS($J1650:$J1836,"6",$K1650:$K1836,"V")</f>
        <v>0</v>
      </c>
      <c r="AT1649">
        <f>COUNTIFS($J1650:$J1836,"6",$K1650:$K1836,"Y")+COUNTIFS($J1650:$J1836,"6",$K1650:$K1836,"s")</f>
        <v>0</v>
      </c>
      <c r="AU1649">
        <f>COUNTIF($J1650:$J1836,"7")-COUNTIFS($J1650:$J1836,"7",$K1650:$K1836,"V")</f>
        <v>128</v>
      </c>
      <c r="AV1649">
        <f>COUNTIFS($J1650:$J1836,"7",$K1650:$K1836,"Y")+COUNTIFS($J1650:$J1836,"7",$K1650:$K1836,"s")</f>
        <v>101</v>
      </c>
    </row>
    <row r="1650" spans="1:48" ht="10.95" customHeight="1" outlineLevel="1" x14ac:dyDescent="0.25">
      <c r="A1650" t="s">
        <v>5633</v>
      </c>
      <c r="C1650" s="3" t="s">
        <v>11994</v>
      </c>
      <c r="D1650" s="3">
        <v>558</v>
      </c>
      <c r="E1650" s="9">
        <v>1978</v>
      </c>
      <c r="F1650" s="7" t="s">
        <v>1258</v>
      </c>
      <c r="G1650" s="7" t="s">
        <v>5401</v>
      </c>
      <c r="H1650" s="8" t="s">
        <v>2296</v>
      </c>
      <c r="I1650" s="8" t="s">
        <v>9305</v>
      </c>
      <c r="J1650" s="19">
        <v>3</v>
      </c>
      <c r="K1650" s="19" t="s">
        <v>7736</v>
      </c>
      <c r="L1650" s="11">
        <v>0.5</v>
      </c>
      <c r="M1650" s="11"/>
      <c r="N1650" s="24"/>
      <c r="P1650" s="32"/>
      <c r="T1650" s="19"/>
      <c r="U1650" s="3">
        <v>341</v>
      </c>
      <c r="X1650" t="str">
        <f t="shared" si="105"/>
        <v/>
      </c>
      <c r="Z1650" t="str">
        <f t="shared" si="106"/>
        <v/>
      </c>
      <c r="AB1650" s="9"/>
      <c r="AC1650" t="s">
        <v>2296</v>
      </c>
      <c r="AD1650">
        <f t="shared" ref="AD1650:AD1681" si="109">COUNTIF(H1650,"*Fuji*")</f>
        <v>0</v>
      </c>
      <c r="AF1650" s="3"/>
      <c r="AG1650" t="s">
        <v>1663</v>
      </c>
      <c r="AH1650" s="9" t="s">
        <v>4613</v>
      </c>
    </row>
    <row r="1651" spans="1:48" ht="10.95" customHeight="1" outlineLevel="1" x14ac:dyDescent="0.25">
      <c r="A1651" t="s">
        <v>5633</v>
      </c>
      <c r="C1651" s="3" t="s">
        <v>11994</v>
      </c>
      <c r="D1651" s="3">
        <v>561</v>
      </c>
      <c r="E1651" s="9">
        <v>1978</v>
      </c>
      <c r="F1651" s="7" t="s">
        <v>1067</v>
      </c>
      <c r="G1651" s="7" t="s">
        <v>5401</v>
      </c>
      <c r="H1651" s="8" t="s">
        <v>2296</v>
      </c>
      <c r="I1651" s="8" t="s">
        <v>9306</v>
      </c>
      <c r="J1651" s="19">
        <v>3</v>
      </c>
      <c r="K1651" s="19" t="s">
        <v>7736</v>
      </c>
      <c r="L1651" s="11">
        <v>0.5</v>
      </c>
      <c r="M1651" s="11"/>
      <c r="N1651" s="24"/>
      <c r="P1651" s="32"/>
      <c r="T1651" s="19"/>
      <c r="U1651" s="3">
        <v>344</v>
      </c>
      <c r="X1651" t="str">
        <f t="shared" si="105"/>
        <v/>
      </c>
      <c r="Z1651" t="str">
        <f t="shared" si="106"/>
        <v/>
      </c>
      <c r="AB1651" s="9"/>
      <c r="AC1651" t="s">
        <v>2296</v>
      </c>
      <c r="AD1651">
        <f t="shared" si="109"/>
        <v>0</v>
      </c>
      <c r="AF1651" s="3"/>
      <c r="AG1651" t="s">
        <v>1663</v>
      </c>
      <c r="AH1651" s="9" t="s">
        <v>4925</v>
      </c>
    </row>
    <row r="1652" spans="1:48" ht="10.95" customHeight="1" outlineLevel="1" x14ac:dyDescent="0.25">
      <c r="A1652" t="s">
        <v>5633</v>
      </c>
      <c r="C1652" s="3" t="s">
        <v>11994</v>
      </c>
      <c r="D1652" s="3" t="s">
        <v>9307</v>
      </c>
      <c r="E1652" s="9">
        <v>1993</v>
      </c>
      <c r="F1652" s="7" t="s">
        <v>10684</v>
      </c>
      <c r="G1652" s="7" t="s">
        <v>5401</v>
      </c>
      <c r="H1652" s="8" t="s">
        <v>6046</v>
      </c>
      <c r="I1652" s="8" t="s">
        <v>8506</v>
      </c>
      <c r="J1652" s="19">
        <v>1</v>
      </c>
      <c r="K1652" s="19" t="s">
        <v>7736</v>
      </c>
      <c r="L1652" s="11">
        <v>8</v>
      </c>
      <c r="M1652" s="11"/>
      <c r="N1652" s="24"/>
      <c r="P1652" s="32"/>
      <c r="T1652" s="19"/>
      <c r="U1652" s="3">
        <v>1019</v>
      </c>
      <c r="X1652" t="str">
        <f t="shared" si="105"/>
        <v/>
      </c>
      <c r="Z1652">
        <f t="shared" si="106"/>
        <v>1</v>
      </c>
      <c r="AB1652" s="9"/>
      <c r="AC1652" t="s">
        <v>6046</v>
      </c>
      <c r="AD1652">
        <f t="shared" si="109"/>
        <v>0</v>
      </c>
      <c r="AF1652" s="3">
        <v>1</v>
      </c>
      <c r="AG1652" t="s">
        <v>3357</v>
      </c>
      <c r="AH1652" s="9" t="s">
        <v>4623</v>
      </c>
    </row>
    <row r="1653" spans="1:48" ht="10.95" customHeight="1" outlineLevel="1" x14ac:dyDescent="0.25">
      <c r="A1653" t="s">
        <v>5633</v>
      </c>
      <c r="C1653" s="3" t="s">
        <v>11994</v>
      </c>
      <c r="D1653" s="3">
        <v>1606</v>
      </c>
      <c r="E1653" s="9">
        <v>1994</v>
      </c>
      <c r="F1653" s="7" t="s">
        <v>2256</v>
      </c>
      <c r="G1653" s="7" t="s">
        <v>5401</v>
      </c>
      <c r="H1653" s="8" t="s">
        <v>430</v>
      </c>
      <c r="I1653" s="8" t="s">
        <v>9308</v>
      </c>
      <c r="J1653" s="19">
        <v>1</v>
      </c>
      <c r="K1653" s="19" t="s">
        <v>7736</v>
      </c>
      <c r="L1653" s="11">
        <v>2</v>
      </c>
      <c r="M1653" s="11"/>
      <c r="N1653" s="24"/>
      <c r="P1653" s="32"/>
      <c r="T1653" s="19"/>
      <c r="U1653" s="3"/>
      <c r="X1653" t="str">
        <f t="shared" si="105"/>
        <v/>
      </c>
      <c r="Z1653" t="str">
        <f t="shared" si="106"/>
        <v/>
      </c>
      <c r="AB1653" s="9"/>
      <c r="AC1653" t="s">
        <v>430</v>
      </c>
      <c r="AD1653">
        <f t="shared" si="109"/>
        <v>0</v>
      </c>
      <c r="AF1653" s="3"/>
      <c r="AH1653" s="9"/>
    </row>
    <row r="1654" spans="1:48" ht="10.95" customHeight="1" outlineLevel="1" x14ac:dyDescent="0.25">
      <c r="A1654" t="s">
        <v>5633</v>
      </c>
      <c r="C1654" s="3" t="s">
        <v>11994</v>
      </c>
      <c r="D1654" s="3">
        <v>1904</v>
      </c>
      <c r="E1654" s="9">
        <v>1998</v>
      </c>
      <c r="F1654" s="7" t="s">
        <v>3080</v>
      </c>
      <c r="G1654" s="7" t="s">
        <v>5401</v>
      </c>
      <c r="H1654" s="8" t="s">
        <v>5889</v>
      </c>
      <c r="I1654" s="8" t="s">
        <v>9309</v>
      </c>
      <c r="J1654" s="19">
        <v>3</v>
      </c>
      <c r="K1654" s="19" t="s">
        <v>7738</v>
      </c>
      <c r="L1654" s="11"/>
      <c r="M1654" s="11"/>
      <c r="N1654" s="24"/>
      <c r="P1654" s="32"/>
      <c r="T1654" s="19"/>
      <c r="U1654" s="3">
        <v>1189</v>
      </c>
      <c r="X1654" t="str">
        <f t="shared" si="105"/>
        <v/>
      </c>
      <c r="Z1654" t="str">
        <f t="shared" si="106"/>
        <v/>
      </c>
      <c r="AB1654" s="9"/>
      <c r="AC1654" t="s">
        <v>5889</v>
      </c>
      <c r="AD1654">
        <f t="shared" si="109"/>
        <v>1</v>
      </c>
      <c r="AF1654" s="3"/>
      <c r="AG1654" t="s">
        <v>4924</v>
      </c>
      <c r="AH1654" s="9" t="s">
        <v>4925</v>
      </c>
    </row>
    <row r="1655" spans="1:48" ht="10.95" customHeight="1" outlineLevel="1" collapsed="1" x14ac:dyDescent="0.25">
      <c r="A1655" t="s">
        <v>5633</v>
      </c>
      <c r="C1655" s="3" t="s">
        <v>11994</v>
      </c>
      <c r="D1655" s="3" t="s">
        <v>18740</v>
      </c>
      <c r="E1655" s="9">
        <v>1998</v>
      </c>
      <c r="F1655" s="7" t="s">
        <v>12156</v>
      </c>
      <c r="G1655" s="7" t="s">
        <v>5401</v>
      </c>
      <c r="H1655" s="8" t="s">
        <v>5889</v>
      </c>
      <c r="I1655" s="8" t="s">
        <v>9309</v>
      </c>
      <c r="J1655" s="19">
        <v>3</v>
      </c>
      <c r="K1655" s="19" t="s">
        <v>7738</v>
      </c>
      <c r="L1655" s="11"/>
      <c r="M1655" s="11"/>
      <c r="N1655" s="24"/>
      <c r="P1655" s="32"/>
      <c r="T1655" s="19"/>
      <c r="U1655" s="3"/>
      <c r="X1655" t="str">
        <f t="shared" si="105"/>
        <v/>
      </c>
      <c r="Z1655">
        <f t="shared" si="106"/>
        <v>1</v>
      </c>
      <c r="AB1655" s="9"/>
      <c r="AC1655" t="s">
        <v>5889</v>
      </c>
      <c r="AD1655">
        <f t="shared" si="109"/>
        <v>1</v>
      </c>
      <c r="AF1655" s="3"/>
      <c r="AG1655" t="s">
        <v>4924</v>
      </c>
      <c r="AH1655" s="9" t="s">
        <v>4925</v>
      </c>
    </row>
    <row r="1656" spans="1:48" ht="10.95" customHeight="1" outlineLevel="1" x14ac:dyDescent="0.25">
      <c r="A1656" t="s">
        <v>5633</v>
      </c>
      <c r="C1656" s="3" t="s">
        <v>11994</v>
      </c>
      <c r="D1656" s="3">
        <v>2277</v>
      </c>
      <c r="E1656" s="9">
        <v>1999</v>
      </c>
      <c r="F1656" s="7" t="s">
        <v>2256</v>
      </c>
      <c r="G1656" s="7" t="s">
        <v>5401</v>
      </c>
      <c r="H1656" s="8" t="s">
        <v>7560</v>
      </c>
      <c r="I1656" s="8" t="s">
        <v>9310</v>
      </c>
      <c r="J1656" s="19">
        <v>7</v>
      </c>
      <c r="K1656" s="19" t="s">
        <v>20093</v>
      </c>
      <c r="L1656" s="11"/>
      <c r="M1656" s="11"/>
      <c r="N1656" s="24"/>
      <c r="P1656" s="32"/>
      <c r="T1656" s="19"/>
      <c r="U1656" s="3"/>
      <c r="X1656" t="str">
        <f t="shared" si="105"/>
        <v/>
      </c>
      <c r="Z1656" t="str">
        <f t="shared" si="106"/>
        <v/>
      </c>
      <c r="AB1656" s="9"/>
      <c r="AC1656" t="s">
        <v>7560</v>
      </c>
      <c r="AD1656">
        <f t="shared" si="109"/>
        <v>0</v>
      </c>
      <c r="AF1656" s="3"/>
      <c r="AH1656" s="9"/>
    </row>
    <row r="1657" spans="1:48" ht="10.95" customHeight="1" outlineLevel="1" x14ac:dyDescent="0.25">
      <c r="A1657" t="s">
        <v>5633</v>
      </c>
      <c r="C1657" s="3" t="s">
        <v>11994</v>
      </c>
      <c r="D1657" s="3">
        <v>2278</v>
      </c>
      <c r="E1657" s="9">
        <v>1999</v>
      </c>
      <c r="F1657" s="7" t="s">
        <v>2256</v>
      </c>
      <c r="G1657" s="7" t="s">
        <v>5401</v>
      </c>
      <c r="H1657" s="8" t="s">
        <v>7560</v>
      </c>
      <c r="I1657" s="8" t="s">
        <v>9310</v>
      </c>
      <c r="J1657" s="19">
        <v>7</v>
      </c>
      <c r="K1657" s="19" t="s">
        <v>20093</v>
      </c>
      <c r="L1657" s="11"/>
      <c r="M1657" s="11"/>
      <c r="N1657" s="24"/>
      <c r="P1657" s="32"/>
      <c r="T1657" s="19"/>
      <c r="U1657" s="3"/>
      <c r="X1657" t="str">
        <f t="shared" si="105"/>
        <v/>
      </c>
      <c r="Z1657" t="str">
        <f t="shared" si="106"/>
        <v/>
      </c>
      <c r="AB1657" s="9"/>
      <c r="AC1657" t="s">
        <v>7560</v>
      </c>
      <c r="AD1657">
        <f t="shared" si="109"/>
        <v>0</v>
      </c>
      <c r="AF1657" s="3"/>
      <c r="AH1657" s="9"/>
    </row>
    <row r="1658" spans="1:48" ht="10.95" customHeight="1" outlineLevel="1" x14ac:dyDescent="0.25">
      <c r="A1658" t="s">
        <v>5633</v>
      </c>
      <c r="C1658" s="3" t="s">
        <v>11994</v>
      </c>
      <c r="D1658" s="3">
        <v>2279</v>
      </c>
      <c r="E1658" s="9">
        <v>1999</v>
      </c>
      <c r="F1658" s="7" t="s">
        <v>2256</v>
      </c>
      <c r="G1658" s="7" t="s">
        <v>5401</v>
      </c>
      <c r="H1658" s="8" t="s">
        <v>7560</v>
      </c>
      <c r="I1658" s="8" t="s">
        <v>9310</v>
      </c>
      <c r="J1658" s="19">
        <v>7</v>
      </c>
      <c r="K1658" s="19" t="s">
        <v>20093</v>
      </c>
      <c r="L1658" s="11"/>
      <c r="M1658" s="11"/>
      <c r="N1658" s="24"/>
      <c r="P1658" s="32"/>
      <c r="T1658" s="19"/>
      <c r="U1658" s="3"/>
      <c r="X1658" t="str">
        <f t="shared" si="105"/>
        <v/>
      </c>
      <c r="Z1658" t="str">
        <f t="shared" si="106"/>
        <v/>
      </c>
      <c r="AB1658" s="9"/>
      <c r="AC1658" t="s">
        <v>7560</v>
      </c>
      <c r="AD1658">
        <f t="shared" si="109"/>
        <v>0</v>
      </c>
      <c r="AF1658" s="3"/>
      <c r="AH1658" s="9"/>
    </row>
    <row r="1659" spans="1:48" ht="10.95" customHeight="1" outlineLevel="1" x14ac:dyDescent="0.25">
      <c r="A1659" t="s">
        <v>5633</v>
      </c>
      <c r="C1659" s="3" t="s">
        <v>11994</v>
      </c>
      <c r="D1659" s="3">
        <v>2280</v>
      </c>
      <c r="E1659" s="9">
        <v>1999</v>
      </c>
      <c r="F1659" s="7" t="s">
        <v>2256</v>
      </c>
      <c r="G1659" s="7" t="s">
        <v>5401</v>
      </c>
      <c r="H1659" s="8" t="s">
        <v>7560</v>
      </c>
      <c r="I1659" s="8" t="s">
        <v>9310</v>
      </c>
      <c r="J1659" s="19">
        <v>7</v>
      </c>
      <c r="K1659" s="19" t="s">
        <v>20093</v>
      </c>
      <c r="L1659" s="11"/>
      <c r="M1659" s="11"/>
      <c r="N1659" s="24"/>
      <c r="P1659" s="32"/>
      <c r="T1659" s="19"/>
      <c r="U1659" s="3"/>
      <c r="X1659" t="str">
        <f t="shared" si="105"/>
        <v/>
      </c>
      <c r="Z1659" t="str">
        <f t="shared" si="106"/>
        <v/>
      </c>
      <c r="AB1659" s="9"/>
      <c r="AC1659" t="s">
        <v>7560</v>
      </c>
      <c r="AD1659">
        <f t="shared" si="109"/>
        <v>0</v>
      </c>
      <c r="AF1659" s="3"/>
      <c r="AH1659" s="9"/>
    </row>
    <row r="1660" spans="1:48" ht="10.95" customHeight="1" outlineLevel="1" x14ac:dyDescent="0.25">
      <c r="A1660" t="s">
        <v>5633</v>
      </c>
      <c r="C1660" s="3" t="s">
        <v>11994</v>
      </c>
      <c r="D1660" s="3">
        <v>2281</v>
      </c>
      <c r="E1660" s="9">
        <v>1999</v>
      </c>
      <c r="F1660" s="7" t="s">
        <v>2256</v>
      </c>
      <c r="G1660" s="7" t="s">
        <v>5401</v>
      </c>
      <c r="H1660" s="8" t="s">
        <v>7560</v>
      </c>
      <c r="I1660" s="8" t="s">
        <v>9310</v>
      </c>
      <c r="J1660" s="19">
        <v>7</v>
      </c>
      <c r="K1660" s="19" t="s">
        <v>20093</v>
      </c>
      <c r="L1660" s="11"/>
      <c r="M1660" s="11"/>
      <c r="N1660" s="24"/>
      <c r="P1660" s="32"/>
      <c r="T1660" s="19"/>
      <c r="U1660" s="3"/>
      <c r="X1660" t="str">
        <f t="shared" si="105"/>
        <v/>
      </c>
      <c r="Z1660" t="str">
        <f t="shared" si="106"/>
        <v/>
      </c>
      <c r="AB1660" s="9"/>
      <c r="AC1660" t="s">
        <v>7560</v>
      </c>
      <c r="AD1660">
        <f t="shared" si="109"/>
        <v>0</v>
      </c>
      <c r="AF1660" s="3"/>
      <c r="AH1660" s="9"/>
    </row>
    <row r="1661" spans="1:48" ht="10.95" customHeight="1" outlineLevel="1" x14ac:dyDescent="0.25">
      <c r="A1661" t="s">
        <v>5633</v>
      </c>
      <c r="C1661" s="3" t="s">
        <v>11994</v>
      </c>
      <c r="D1661" s="3">
        <v>2282</v>
      </c>
      <c r="E1661" s="9">
        <v>1999</v>
      </c>
      <c r="F1661" s="7" t="s">
        <v>2256</v>
      </c>
      <c r="G1661" s="7" t="s">
        <v>5401</v>
      </c>
      <c r="H1661" s="8" t="s">
        <v>7560</v>
      </c>
      <c r="I1661" s="8" t="s">
        <v>9310</v>
      </c>
      <c r="J1661" s="19">
        <v>7</v>
      </c>
      <c r="K1661" s="19" t="s">
        <v>20093</v>
      </c>
      <c r="L1661" s="11"/>
      <c r="M1661" s="11"/>
      <c r="N1661" s="24"/>
      <c r="P1661" s="32"/>
      <c r="T1661" s="19"/>
      <c r="U1661" s="3"/>
      <c r="X1661" t="str">
        <f t="shared" si="105"/>
        <v/>
      </c>
      <c r="Z1661" t="str">
        <f t="shared" si="106"/>
        <v/>
      </c>
      <c r="AB1661" s="9"/>
      <c r="AC1661" t="s">
        <v>7560</v>
      </c>
      <c r="AD1661">
        <f t="shared" si="109"/>
        <v>0</v>
      </c>
      <c r="AF1661" s="3"/>
      <c r="AH1661" s="9"/>
    </row>
    <row r="1662" spans="1:48" ht="10.95" customHeight="1" outlineLevel="1" x14ac:dyDescent="0.25">
      <c r="A1662" t="s">
        <v>5633</v>
      </c>
      <c r="C1662" s="3" t="s">
        <v>11994</v>
      </c>
      <c r="D1662" s="3" t="s">
        <v>9311</v>
      </c>
      <c r="E1662" s="9">
        <v>1999</v>
      </c>
      <c r="F1662" s="7" t="s">
        <v>9312</v>
      </c>
      <c r="G1662" s="7" t="s">
        <v>5401</v>
      </c>
      <c r="H1662" s="8" t="s">
        <v>7560</v>
      </c>
      <c r="I1662" s="8" t="s">
        <v>9310</v>
      </c>
      <c r="J1662" s="19">
        <v>7</v>
      </c>
      <c r="K1662" s="19" t="s">
        <v>7736</v>
      </c>
      <c r="L1662" s="11">
        <v>8.1</v>
      </c>
      <c r="M1662" s="11"/>
      <c r="N1662" s="24"/>
      <c r="P1662" s="32"/>
      <c r="T1662" s="19"/>
      <c r="U1662" s="3"/>
      <c r="X1662" t="str">
        <f t="shared" si="105"/>
        <v/>
      </c>
      <c r="Z1662">
        <f t="shared" si="106"/>
        <v>1</v>
      </c>
      <c r="AB1662" s="9"/>
      <c r="AC1662" t="s">
        <v>7560</v>
      </c>
      <c r="AD1662">
        <f t="shared" si="109"/>
        <v>0</v>
      </c>
      <c r="AF1662" s="3"/>
      <c r="AH1662" s="9"/>
    </row>
    <row r="1663" spans="1:48" ht="10.95" customHeight="1" outlineLevel="1" x14ac:dyDescent="0.25">
      <c r="A1663" t="s">
        <v>5633</v>
      </c>
      <c r="C1663" s="3" t="s">
        <v>11994</v>
      </c>
      <c r="D1663" s="3">
        <v>2283</v>
      </c>
      <c r="E1663" s="9">
        <v>1999</v>
      </c>
      <c r="F1663" s="7" t="s">
        <v>9314</v>
      </c>
      <c r="G1663" s="7" t="s">
        <v>5401</v>
      </c>
      <c r="H1663" s="8" t="s">
        <v>7560</v>
      </c>
      <c r="I1663" s="8" t="s">
        <v>9310</v>
      </c>
      <c r="J1663" s="19">
        <v>7</v>
      </c>
      <c r="K1663" s="19" t="s">
        <v>20093</v>
      </c>
      <c r="L1663" s="11"/>
      <c r="M1663" s="11"/>
      <c r="N1663" s="24"/>
      <c r="P1663" s="32"/>
      <c r="T1663" s="19"/>
      <c r="U1663" s="3"/>
      <c r="X1663" t="str">
        <f t="shared" si="105"/>
        <v/>
      </c>
      <c r="Z1663" t="str">
        <f t="shared" si="106"/>
        <v/>
      </c>
      <c r="AB1663" s="9"/>
      <c r="AC1663" t="s">
        <v>7560</v>
      </c>
      <c r="AD1663">
        <f t="shared" si="109"/>
        <v>0</v>
      </c>
      <c r="AF1663" s="3"/>
      <c r="AH1663" s="9"/>
    </row>
    <row r="1664" spans="1:48" ht="10.95" customHeight="1" outlineLevel="1" x14ac:dyDescent="0.25">
      <c r="A1664" t="s">
        <v>5633</v>
      </c>
      <c r="C1664" s="3" t="s">
        <v>11994</v>
      </c>
      <c r="D1664" s="3">
        <v>2284</v>
      </c>
      <c r="E1664" s="9">
        <v>1999</v>
      </c>
      <c r="F1664" s="7" t="s">
        <v>9314</v>
      </c>
      <c r="G1664" s="7" t="s">
        <v>5401</v>
      </c>
      <c r="H1664" s="8" t="s">
        <v>7560</v>
      </c>
      <c r="I1664" s="8" t="s">
        <v>9310</v>
      </c>
      <c r="J1664" s="19">
        <v>7</v>
      </c>
      <c r="K1664" s="19" t="s">
        <v>20093</v>
      </c>
      <c r="L1664" s="11"/>
      <c r="M1664" s="11"/>
      <c r="N1664" s="24"/>
      <c r="P1664" s="32"/>
      <c r="T1664" s="19"/>
      <c r="U1664" s="3"/>
      <c r="X1664" t="str">
        <f t="shared" si="105"/>
        <v/>
      </c>
      <c r="Z1664" t="str">
        <f t="shared" si="106"/>
        <v/>
      </c>
      <c r="AB1664" s="9"/>
      <c r="AC1664" t="s">
        <v>7560</v>
      </c>
      <c r="AD1664">
        <f t="shared" si="109"/>
        <v>0</v>
      </c>
      <c r="AF1664" s="3"/>
      <c r="AH1664" s="9"/>
    </row>
    <row r="1665" spans="1:34" ht="10.95" customHeight="1" outlineLevel="1" x14ac:dyDescent="0.25">
      <c r="A1665" t="s">
        <v>5633</v>
      </c>
      <c r="C1665" s="3" t="s">
        <v>11994</v>
      </c>
      <c r="D1665" s="3">
        <v>2285</v>
      </c>
      <c r="E1665" s="9">
        <v>1999</v>
      </c>
      <c r="F1665" s="7" t="s">
        <v>9314</v>
      </c>
      <c r="G1665" s="7" t="s">
        <v>5401</v>
      </c>
      <c r="H1665" s="8" t="s">
        <v>7560</v>
      </c>
      <c r="I1665" s="8" t="s">
        <v>9310</v>
      </c>
      <c r="J1665" s="19">
        <v>7</v>
      </c>
      <c r="K1665" s="19" t="s">
        <v>20093</v>
      </c>
      <c r="L1665" s="11"/>
      <c r="M1665" s="11"/>
      <c r="N1665" s="24"/>
      <c r="P1665" s="32"/>
      <c r="T1665" s="19"/>
      <c r="U1665" s="3"/>
      <c r="X1665" t="str">
        <f t="shared" si="105"/>
        <v/>
      </c>
      <c r="Z1665" t="str">
        <f t="shared" si="106"/>
        <v/>
      </c>
      <c r="AB1665" s="9"/>
      <c r="AC1665" t="s">
        <v>7560</v>
      </c>
      <c r="AD1665">
        <f t="shared" si="109"/>
        <v>0</v>
      </c>
      <c r="AF1665" s="3"/>
      <c r="AH1665" s="9"/>
    </row>
    <row r="1666" spans="1:34" ht="10.95" customHeight="1" outlineLevel="1" x14ac:dyDescent="0.25">
      <c r="A1666" t="s">
        <v>5633</v>
      </c>
      <c r="C1666" s="3" t="s">
        <v>11994</v>
      </c>
      <c r="D1666" s="3">
        <v>2286</v>
      </c>
      <c r="E1666" s="9">
        <v>1999</v>
      </c>
      <c r="F1666" s="7" t="s">
        <v>9314</v>
      </c>
      <c r="G1666" s="7" t="s">
        <v>5401</v>
      </c>
      <c r="H1666" s="8" t="s">
        <v>7560</v>
      </c>
      <c r="I1666" s="8" t="s">
        <v>9310</v>
      </c>
      <c r="J1666" s="19">
        <v>7</v>
      </c>
      <c r="K1666" s="19" t="s">
        <v>20093</v>
      </c>
      <c r="L1666" s="11"/>
      <c r="M1666" s="11"/>
      <c r="N1666" s="24"/>
      <c r="P1666" s="32"/>
      <c r="T1666" s="19"/>
      <c r="U1666" s="3"/>
      <c r="X1666" t="str">
        <f t="shared" ref="X1666:X1729" si="110">IF(COUNTIF(F1666,"*fdc*"),1,"")</f>
        <v/>
      </c>
      <c r="Z1666" t="str">
        <f t="shared" ref="Z1666:Z1729" si="111">IF(COUNTIF(F1666,"*s/s*"),1,"")</f>
        <v/>
      </c>
      <c r="AB1666" s="9"/>
      <c r="AC1666" t="s">
        <v>7560</v>
      </c>
      <c r="AD1666">
        <f t="shared" si="109"/>
        <v>0</v>
      </c>
      <c r="AF1666" s="3"/>
      <c r="AH1666" s="9"/>
    </row>
    <row r="1667" spans="1:34" ht="10.95" customHeight="1" outlineLevel="1" x14ac:dyDescent="0.25">
      <c r="A1667" t="s">
        <v>5633</v>
      </c>
      <c r="C1667" s="3" t="s">
        <v>11994</v>
      </c>
      <c r="D1667" s="3">
        <v>2287</v>
      </c>
      <c r="E1667" s="9">
        <v>1999</v>
      </c>
      <c r="F1667" s="7" t="s">
        <v>9314</v>
      </c>
      <c r="G1667" s="7" t="s">
        <v>5401</v>
      </c>
      <c r="H1667" s="8" t="s">
        <v>7560</v>
      </c>
      <c r="I1667" s="8" t="s">
        <v>9310</v>
      </c>
      <c r="J1667" s="19">
        <v>7</v>
      </c>
      <c r="K1667" s="19" t="s">
        <v>20093</v>
      </c>
      <c r="L1667" s="11"/>
      <c r="M1667" s="11"/>
      <c r="N1667" s="24"/>
      <c r="P1667" s="32"/>
      <c r="T1667" s="19"/>
      <c r="U1667" s="3"/>
      <c r="X1667" t="str">
        <f t="shared" si="110"/>
        <v/>
      </c>
      <c r="Z1667" t="str">
        <f t="shared" si="111"/>
        <v/>
      </c>
      <c r="AB1667" s="9"/>
      <c r="AC1667" t="s">
        <v>7560</v>
      </c>
      <c r="AD1667">
        <f t="shared" si="109"/>
        <v>0</v>
      </c>
      <c r="AF1667" s="3"/>
      <c r="AH1667" s="9"/>
    </row>
    <row r="1668" spans="1:34" ht="10.95" customHeight="1" outlineLevel="1" x14ac:dyDescent="0.25">
      <c r="A1668" t="s">
        <v>5633</v>
      </c>
      <c r="C1668" s="3" t="s">
        <v>11994</v>
      </c>
      <c r="D1668" s="3">
        <v>2288</v>
      </c>
      <c r="E1668" s="9">
        <v>1999</v>
      </c>
      <c r="F1668" s="7" t="s">
        <v>9314</v>
      </c>
      <c r="G1668" s="7" t="s">
        <v>5401</v>
      </c>
      <c r="H1668" s="8" t="s">
        <v>7560</v>
      </c>
      <c r="I1668" s="8" t="s">
        <v>9310</v>
      </c>
      <c r="J1668" s="19">
        <v>7</v>
      </c>
      <c r="K1668" s="19" t="s">
        <v>20093</v>
      </c>
      <c r="L1668" s="11"/>
      <c r="M1668" s="11"/>
      <c r="N1668" s="24"/>
      <c r="P1668" s="32"/>
      <c r="T1668" s="19"/>
      <c r="U1668" s="3"/>
      <c r="X1668" t="str">
        <f t="shared" si="110"/>
        <v/>
      </c>
      <c r="Z1668" t="str">
        <f t="shared" si="111"/>
        <v/>
      </c>
      <c r="AB1668" s="9"/>
      <c r="AC1668" t="s">
        <v>7560</v>
      </c>
      <c r="AD1668">
        <f t="shared" si="109"/>
        <v>0</v>
      </c>
      <c r="AF1668" s="3"/>
      <c r="AH1668" s="9"/>
    </row>
    <row r="1669" spans="1:34" ht="10.95" customHeight="1" outlineLevel="1" x14ac:dyDescent="0.25">
      <c r="A1669" t="s">
        <v>5633</v>
      </c>
      <c r="C1669" s="3" t="s">
        <v>11994</v>
      </c>
      <c r="D1669" s="3" t="s">
        <v>9313</v>
      </c>
      <c r="E1669" s="9">
        <v>1999</v>
      </c>
      <c r="F1669" s="7" t="s">
        <v>9315</v>
      </c>
      <c r="G1669" s="7" t="s">
        <v>5401</v>
      </c>
      <c r="H1669" s="8" t="s">
        <v>7560</v>
      </c>
      <c r="I1669" s="8" t="s">
        <v>9310</v>
      </c>
      <c r="J1669" s="19">
        <v>7</v>
      </c>
      <c r="K1669" s="19" t="s">
        <v>7736</v>
      </c>
      <c r="L1669" s="11">
        <v>8.1</v>
      </c>
      <c r="M1669" s="11"/>
      <c r="N1669" s="24"/>
      <c r="P1669" s="32"/>
      <c r="T1669" s="19"/>
      <c r="U1669" s="3"/>
      <c r="X1669" t="str">
        <f t="shared" si="110"/>
        <v/>
      </c>
      <c r="Z1669">
        <f t="shared" si="111"/>
        <v>1</v>
      </c>
      <c r="AB1669" s="9"/>
      <c r="AC1669" t="s">
        <v>7560</v>
      </c>
      <c r="AD1669">
        <f t="shared" si="109"/>
        <v>0</v>
      </c>
      <c r="AF1669" s="3"/>
      <c r="AH1669" s="9"/>
    </row>
    <row r="1670" spans="1:34" ht="10.95" customHeight="1" outlineLevel="1" x14ac:dyDescent="0.25">
      <c r="A1670" t="s">
        <v>5633</v>
      </c>
      <c r="C1670" s="3" t="s">
        <v>11994</v>
      </c>
      <c r="D1670" s="3">
        <v>2289</v>
      </c>
      <c r="E1670" s="9">
        <v>1999</v>
      </c>
      <c r="F1670" s="7" t="s">
        <v>9316</v>
      </c>
      <c r="G1670" s="7" t="s">
        <v>5401</v>
      </c>
      <c r="H1670" s="8" t="s">
        <v>7560</v>
      </c>
      <c r="I1670" s="8" t="s">
        <v>9310</v>
      </c>
      <c r="J1670" s="19">
        <v>7</v>
      </c>
      <c r="K1670" s="19" t="s">
        <v>7736</v>
      </c>
      <c r="L1670" s="11">
        <v>8.1</v>
      </c>
      <c r="M1670" s="11"/>
      <c r="N1670" s="24"/>
      <c r="P1670" s="32"/>
      <c r="T1670" s="19"/>
      <c r="U1670" s="3"/>
      <c r="X1670" t="str">
        <f t="shared" si="110"/>
        <v/>
      </c>
      <c r="Z1670">
        <f t="shared" si="111"/>
        <v>1</v>
      </c>
      <c r="AB1670" s="9"/>
      <c r="AC1670" t="s">
        <v>7560</v>
      </c>
      <c r="AD1670">
        <f t="shared" si="109"/>
        <v>0</v>
      </c>
      <c r="AF1670" s="3"/>
      <c r="AH1670" s="9"/>
    </row>
    <row r="1671" spans="1:34" ht="10.95" customHeight="1" outlineLevel="1" x14ac:dyDescent="0.25">
      <c r="A1671" t="s">
        <v>5633</v>
      </c>
      <c r="C1671" s="3" t="s">
        <v>11994</v>
      </c>
      <c r="D1671" s="3" t="s">
        <v>9317</v>
      </c>
      <c r="E1671" s="9">
        <v>2001</v>
      </c>
      <c r="F1671" s="7" t="s">
        <v>9318</v>
      </c>
      <c r="G1671" s="7" t="s">
        <v>5401</v>
      </c>
      <c r="H1671" s="8" t="s">
        <v>6046</v>
      </c>
      <c r="I1671" s="8" t="s">
        <v>8506</v>
      </c>
      <c r="J1671" s="19">
        <v>1</v>
      </c>
      <c r="K1671" s="19" t="s">
        <v>7738</v>
      </c>
      <c r="L1671" s="11"/>
      <c r="M1671" s="11"/>
      <c r="N1671" s="24"/>
      <c r="P1671" s="32"/>
      <c r="T1671" s="19"/>
      <c r="U1671" s="3"/>
      <c r="X1671" t="str">
        <f t="shared" si="110"/>
        <v/>
      </c>
      <c r="Z1671">
        <f t="shared" si="111"/>
        <v>1</v>
      </c>
      <c r="AA1671">
        <v>1</v>
      </c>
      <c r="AB1671" s="9"/>
      <c r="AC1671" t="s">
        <v>6046</v>
      </c>
      <c r="AD1671">
        <f t="shared" si="109"/>
        <v>0</v>
      </c>
      <c r="AF1671" s="3">
        <v>1</v>
      </c>
      <c r="AH1671" s="9"/>
    </row>
    <row r="1672" spans="1:34" ht="10.95" customHeight="1" outlineLevel="1" x14ac:dyDescent="0.25">
      <c r="A1672" t="s">
        <v>5633</v>
      </c>
      <c r="C1672" s="3" t="s">
        <v>11994</v>
      </c>
      <c r="D1672" s="3">
        <v>2826</v>
      </c>
      <c r="E1672" s="9">
        <v>2001</v>
      </c>
      <c r="F1672" s="7" t="s">
        <v>10474</v>
      </c>
      <c r="G1672" s="7" t="s">
        <v>5401</v>
      </c>
      <c r="H1672" s="8" t="s">
        <v>6046</v>
      </c>
      <c r="I1672" s="8" t="s">
        <v>9319</v>
      </c>
      <c r="J1672" s="19">
        <v>1</v>
      </c>
      <c r="K1672" s="19" t="s">
        <v>7736</v>
      </c>
      <c r="L1672" s="11">
        <v>12</v>
      </c>
      <c r="M1672" s="11"/>
      <c r="N1672" s="24"/>
      <c r="P1672" s="32"/>
      <c r="R1672">
        <v>1</v>
      </c>
      <c r="S1672">
        <v>1</v>
      </c>
      <c r="T1672" s="19"/>
      <c r="U1672" s="3">
        <v>1437</v>
      </c>
      <c r="X1672" t="str">
        <f t="shared" si="110"/>
        <v/>
      </c>
      <c r="Z1672">
        <f t="shared" si="111"/>
        <v>1</v>
      </c>
      <c r="AA1672">
        <v>1</v>
      </c>
      <c r="AB1672" s="9"/>
      <c r="AC1672" t="s">
        <v>6046</v>
      </c>
      <c r="AD1672">
        <f t="shared" si="109"/>
        <v>0</v>
      </c>
      <c r="AF1672" s="3">
        <v>1</v>
      </c>
      <c r="AG1672" t="s">
        <v>3357</v>
      </c>
      <c r="AH1672" s="9" t="s">
        <v>4925</v>
      </c>
    </row>
    <row r="1673" spans="1:34" ht="10.95" customHeight="1" outlineLevel="1" x14ac:dyDescent="0.25">
      <c r="A1673" t="s">
        <v>5633</v>
      </c>
      <c r="C1673" s="3" t="s">
        <v>11994</v>
      </c>
      <c r="D1673" s="3">
        <v>2833</v>
      </c>
      <c r="E1673" s="9">
        <v>2002</v>
      </c>
      <c r="F1673" s="7" t="s">
        <v>5891</v>
      </c>
      <c r="G1673" s="7" t="s">
        <v>5401</v>
      </c>
      <c r="H1673" s="8" t="s">
        <v>2595</v>
      </c>
      <c r="I1673" s="8" t="s">
        <v>9321</v>
      </c>
      <c r="J1673" s="19">
        <v>1</v>
      </c>
      <c r="K1673" s="19" t="s">
        <v>7738</v>
      </c>
      <c r="L1673" s="11"/>
      <c r="M1673" s="11"/>
      <c r="N1673" s="24"/>
      <c r="P1673" s="32"/>
      <c r="T1673" s="19"/>
      <c r="U1673" s="3" t="s">
        <v>5890</v>
      </c>
      <c r="X1673" t="str">
        <f t="shared" si="110"/>
        <v/>
      </c>
      <c r="Z1673" t="str">
        <f t="shared" si="111"/>
        <v/>
      </c>
      <c r="AB1673" s="9"/>
      <c r="AC1673" t="s">
        <v>2595</v>
      </c>
      <c r="AD1673">
        <f t="shared" si="109"/>
        <v>0</v>
      </c>
      <c r="AF1673" s="3"/>
      <c r="AG1673" t="s">
        <v>2596</v>
      </c>
      <c r="AH1673" s="9" t="s">
        <v>4925</v>
      </c>
    </row>
    <row r="1674" spans="1:34" ht="10.95" customHeight="1" outlineLevel="1" x14ac:dyDescent="0.25">
      <c r="A1674" t="s">
        <v>5633</v>
      </c>
      <c r="C1674" s="3" t="s">
        <v>11994</v>
      </c>
      <c r="D1674" s="3" t="s">
        <v>18741</v>
      </c>
      <c r="E1674" s="9">
        <v>2002</v>
      </c>
      <c r="F1674" s="7" t="s">
        <v>9320</v>
      </c>
      <c r="G1674" s="7" t="s">
        <v>5401</v>
      </c>
      <c r="H1674" s="8" t="s">
        <v>2595</v>
      </c>
      <c r="I1674" s="8" t="s">
        <v>9322</v>
      </c>
      <c r="J1674" s="19">
        <v>3</v>
      </c>
      <c r="K1674" s="19" t="s">
        <v>7738</v>
      </c>
      <c r="L1674" s="11"/>
      <c r="M1674" s="11"/>
      <c r="N1674" s="24"/>
      <c r="P1674" s="32"/>
      <c r="T1674" s="19"/>
      <c r="U1674" s="3">
        <v>1438</v>
      </c>
      <c r="X1674" t="str">
        <f t="shared" si="110"/>
        <v/>
      </c>
      <c r="Z1674">
        <f t="shared" si="111"/>
        <v>1</v>
      </c>
      <c r="AB1674" s="9"/>
      <c r="AC1674" t="s">
        <v>2595</v>
      </c>
      <c r="AD1674">
        <f t="shared" si="109"/>
        <v>0</v>
      </c>
      <c r="AF1674" s="3"/>
      <c r="AG1674" t="s">
        <v>2596</v>
      </c>
      <c r="AH1674" s="9" t="s">
        <v>4925</v>
      </c>
    </row>
    <row r="1675" spans="1:34" ht="10.95" customHeight="1" outlineLevel="1" x14ac:dyDescent="0.25">
      <c r="A1675" t="s">
        <v>5633</v>
      </c>
      <c r="C1675" s="3" t="s">
        <v>11994</v>
      </c>
      <c r="D1675" s="3">
        <v>2885</v>
      </c>
      <c r="E1675" s="9">
        <v>2002</v>
      </c>
      <c r="F1675" s="7" t="s">
        <v>21190</v>
      </c>
      <c r="G1675" s="7" t="s">
        <v>5401</v>
      </c>
      <c r="H1675" s="8" t="s">
        <v>7560</v>
      </c>
      <c r="I1675" s="8" t="s">
        <v>9323</v>
      </c>
      <c r="J1675" s="19">
        <v>7</v>
      </c>
      <c r="K1675" s="19" t="s">
        <v>7736</v>
      </c>
      <c r="L1675" s="11">
        <v>4.0999999999999996</v>
      </c>
      <c r="M1675" s="11"/>
      <c r="N1675" s="24"/>
      <c r="P1675" s="32"/>
      <c r="T1675" s="19"/>
      <c r="U1675" s="3"/>
      <c r="X1675" t="str">
        <f t="shared" si="110"/>
        <v/>
      </c>
      <c r="Z1675">
        <f t="shared" si="111"/>
        <v>1</v>
      </c>
      <c r="AB1675" s="9"/>
      <c r="AC1675" t="s">
        <v>7560</v>
      </c>
      <c r="AD1675">
        <f t="shared" si="109"/>
        <v>0</v>
      </c>
      <c r="AF1675" s="3"/>
      <c r="AH1675" s="9"/>
    </row>
    <row r="1676" spans="1:34" ht="10.95" customHeight="1" outlineLevel="1" x14ac:dyDescent="0.25">
      <c r="A1676" t="s">
        <v>5633</v>
      </c>
      <c r="C1676" s="3" t="s">
        <v>11994</v>
      </c>
      <c r="D1676" s="3">
        <v>2886</v>
      </c>
      <c r="E1676" s="9">
        <v>2002</v>
      </c>
      <c r="F1676" s="7" t="s">
        <v>21190</v>
      </c>
      <c r="G1676" s="7" t="s">
        <v>5401</v>
      </c>
      <c r="H1676" s="8" t="s">
        <v>7560</v>
      </c>
      <c r="I1676" s="8" t="s">
        <v>9323</v>
      </c>
      <c r="J1676" s="19">
        <v>7</v>
      </c>
      <c r="K1676" s="19" t="s">
        <v>7736</v>
      </c>
      <c r="L1676" s="11">
        <v>4.0999999999999996</v>
      </c>
      <c r="M1676" s="11"/>
      <c r="N1676" s="24"/>
      <c r="P1676" s="32"/>
      <c r="T1676" s="19"/>
      <c r="U1676" s="3"/>
      <c r="X1676" t="str">
        <f t="shared" si="110"/>
        <v/>
      </c>
      <c r="Z1676">
        <f t="shared" si="111"/>
        <v>1</v>
      </c>
      <c r="AB1676" s="9"/>
      <c r="AC1676" t="s">
        <v>7560</v>
      </c>
      <c r="AD1676">
        <f t="shared" si="109"/>
        <v>0</v>
      </c>
      <c r="AF1676" s="3"/>
      <c r="AH1676" s="9"/>
    </row>
    <row r="1677" spans="1:34" ht="10.95" customHeight="1" outlineLevel="1" x14ac:dyDescent="0.25">
      <c r="A1677" t="s">
        <v>5633</v>
      </c>
      <c r="C1677" s="3" t="s">
        <v>11994</v>
      </c>
      <c r="D1677" s="3">
        <v>2887</v>
      </c>
      <c r="E1677" s="9">
        <v>2002</v>
      </c>
      <c r="F1677" s="7" t="s">
        <v>21190</v>
      </c>
      <c r="G1677" s="7" t="s">
        <v>5401</v>
      </c>
      <c r="H1677" s="8" t="s">
        <v>7560</v>
      </c>
      <c r="I1677" s="8" t="s">
        <v>9323</v>
      </c>
      <c r="J1677" s="19">
        <v>7</v>
      </c>
      <c r="K1677" s="19" t="s">
        <v>7736</v>
      </c>
      <c r="L1677" s="11">
        <v>4.0999999999999996</v>
      </c>
      <c r="M1677" s="11"/>
      <c r="N1677" s="24"/>
      <c r="P1677" s="32"/>
      <c r="T1677" s="19"/>
      <c r="U1677" s="3"/>
      <c r="X1677" t="str">
        <f t="shared" si="110"/>
        <v/>
      </c>
      <c r="Z1677">
        <f t="shared" si="111"/>
        <v>1</v>
      </c>
      <c r="AB1677" s="9"/>
      <c r="AC1677" t="s">
        <v>7560</v>
      </c>
      <c r="AD1677">
        <f t="shared" si="109"/>
        <v>0</v>
      </c>
      <c r="AF1677" s="3"/>
      <c r="AH1677" s="9"/>
    </row>
    <row r="1678" spans="1:34" ht="10.95" customHeight="1" outlineLevel="1" x14ac:dyDescent="0.25">
      <c r="A1678" t="s">
        <v>5633</v>
      </c>
      <c r="C1678" s="3" t="s">
        <v>11994</v>
      </c>
      <c r="D1678" s="3">
        <v>2885</v>
      </c>
      <c r="E1678" s="9">
        <v>2002</v>
      </c>
      <c r="F1678" s="7" t="s">
        <v>9324</v>
      </c>
      <c r="G1678" s="7" t="s">
        <v>5401</v>
      </c>
      <c r="H1678" s="8" t="s">
        <v>7560</v>
      </c>
      <c r="I1678" s="8" t="s">
        <v>9323</v>
      </c>
      <c r="J1678" s="19">
        <v>7</v>
      </c>
      <c r="K1678" s="19" t="s">
        <v>20093</v>
      </c>
      <c r="L1678" s="11"/>
      <c r="M1678" s="11"/>
      <c r="N1678" s="24"/>
      <c r="P1678" s="32"/>
      <c r="T1678" s="19"/>
      <c r="U1678" s="3"/>
      <c r="X1678" t="str">
        <f t="shared" si="110"/>
        <v/>
      </c>
      <c r="Z1678" t="str">
        <f t="shared" si="111"/>
        <v/>
      </c>
      <c r="AB1678" s="9"/>
      <c r="AC1678" t="s">
        <v>7560</v>
      </c>
      <c r="AD1678">
        <f t="shared" si="109"/>
        <v>0</v>
      </c>
      <c r="AF1678" s="3"/>
      <c r="AH1678" s="9"/>
    </row>
    <row r="1679" spans="1:34" ht="10.95" customHeight="1" outlineLevel="1" x14ac:dyDescent="0.25">
      <c r="A1679" t="s">
        <v>5633</v>
      </c>
      <c r="C1679" s="3" t="s">
        <v>11994</v>
      </c>
      <c r="D1679" s="3">
        <v>2886</v>
      </c>
      <c r="E1679" s="9">
        <v>2002</v>
      </c>
      <c r="F1679" s="7" t="s">
        <v>9324</v>
      </c>
      <c r="G1679" s="7" t="s">
        <v>5401</v>
      </c>
      <c r="H1679" s="8" t="s">
        <v>7560</v>
      </c>
      <c r="I1679" s="8" t="s">
        <v>9323</v>
      </c>
      <c r="J1679" s="19">
        <v>7</v>
      </c>
      <c r="K1679" s="19" t="s">
        <v>20093</v>
      </c>
      <c r="L1679" s="11"/>
      <c r="M1679" s="11"/>
      <c r="N1679" s="24"/>
      <c r="P1679" s="32"/>
      <c r="T1679" s="19"/>
      <c r="U1679" s="3"/>
      <c r="X1679" t="str">
        <f t="shared" si="110"/>
        <v/>
      </c>
      <c r="Z1679" t="str">
        <f t="shared" si="111"/>
        <v/>
      </c>
      <c r="AB1679" s="9"/>
      <c r="AC1679" t="s">
        <v>7560</v>
      </c>
      <c r="AD1679">
        <f t="shared" si="109"/>
        <v>0</v>
      </c>
      <c r="AF1679" s="3"/>
      <c r="AH1679" s="9"/>
    </row>
    <row r="1680" spans="1:34" ht="10.95" customHeight="1" outlineLevel="1" x14ac:dyDescent="0.25">
      <c r="A1680" t="s">
        <v>5633</v>
      </c>
      <c r="C1680" s="3" t="s">
        <v>11994</v>
      </c>
      <c r="D1680" s="3">
        <v>2887</v>
      </c>
      <c r="E1680" s="9">
        <v>2002</v>
      </c>
      <c r="F1680" s="7" t="s">
        <v>9324</v>
      </c>
      <c r="G1680" s="7" t="s">
        <v>5401</v>
      </c>
      <c r="H1680" s="8" t="s">
        <v>7560</v>
      </c>
      <c r="I1680" s="8" t="s">
        <v>9323</v>
      </c>
      <c r="J1680" s="19">
        <v>7</v>
      </c>
      <c r="K1680" s="19" t="s">
        <v>20093</v>
      </c>
      <c r="L1680" s="11"/>
      <c r="M1680" s="11"/>
      <c r="N1680" s="24"/>
      <c r="P1680" s="32"/>
      <c r="T1680" s="19"/>
      <c r="U1680" s="3"/>
      <c r="X1680" t="str">
        <f t="shared" si="110"/>
        <v/>
      </c>
      <c r="Z1680" t="str">
        <f t="shared" si="111"/>
        <v/>
      </c>
      <c r="AB1680" s="9"/>
      <c r="AC1680" t="s">
        <v>7560</v>
      </c>
      <c r="AD1680">
        <f t="shared" si="109"/>
        <v>0</v>
      </c>
      <c r="AF1680" s="3"/>
      <c r="AH1680" s="9"/>
    </row>
    <row r="1681" spans="1:34" ht="10.95" customHeight="1" outlineLevel="1" x14ac:dyDescent="0.25">
      <c r="A1681" t="s">
        <v>5633</v>
      </c>
      <c r="C1681" s="3" t="s">
        <v>11994</v>
      </c>
      <c r="D1681" s="3" t="s">
        <v>9326</v>
      </c>
      <c r="E1681" s="9">
        <v>2002</v>
      </c>
      <c r="F1681" s="7" t="s">
        <v>9325</v>
      </c>
      <c r="G1681" s="7" t="s">
        <v>5401</v>
      </c>
      <c r="H1681" s="8" t="s">
        <v>7560</v>
      </c>
      <c r="I1681" s="8" t="s">
        <v>9323</v>
      </c>
      <c r="J1681" s="19">
        <v>7</v>
      </c>
      <c r="K1681" s="19" t="s">
        <v>7736</v>
      </c>
      <c r="L1681" s="11">
        <v>12.3</v>
      </c>
      <c r="M1681" s="11"/>
      <c r="N1681" s="24"/>
      <c r="P1681" s="32"/>
      <c r="T1681" s="19"/>
      <c r="U1681" s="3"/>
      <c r="X1681" t="str">
        <f t="shared" si="110"/>
        <v/>
      </c>
      <c r="Z1681">
        <f t="shared" si="111"/>
        <v>1</v>
      </c>
      <c r="AB1681" s="9"/>
      <c r="AC1681" t="s">
        <v>7560</v>
      </c>
      <c r="AD1681">
        <f t="shared" si="109"/>
        <v>0</v>
      </c>
      <c r="AF1681" s="3"/>
      <c r="AH1681" s="9"/>
    </row>
    <row r="1682" spans="1:34" ht="10.95" customHeight="1" outlineLevel="1" x14ac:dyDescent="0.25">
      <c r="A1682" t="s">
        <v>5633</v>
      </c>
      <c r="C1682" s="3" t="s">
        <v>11994</v>
      </c>
      <c r="D1682" s="3">
        <v>3018</v>
      </c>
      <c r="E1682" s="9">
        <v>2011</v>
      </c>
      <c r="F1682" s="7" t="s">
        <v>9328</v>
      </c>
      <c r="G1682" s="7" t="s">
        <v>5401</v>
      </c>
      <c r="H1682" s="8" t="s">
        <v>7560</v>
      </c>
      <c r="I1682" s="8" t="s">
        <v>9327</v>
      </c>
      <c r="J1682" s="19">
        <v>7</v>
      </c>
      <c r="K1682" s="19" t="s">
        <v>20093</v>
      </c>
      <c r="L1682" s="11"/>
      <c r="M1682" s="11"/>
      <c r="N1682" s="24"/>
      <c r="P1682" s="32"/>
      <c r="T1682" s="19"/>
      <c r="U1682" s="3"/>
      <c r="X1682" t="str">
        <f t="shared" si="110"/>
        <v/>
      </c>
      <c r="Z1682" t="str">
        <f t="shared" si="111"/>
        <v/>
      </c>
      <c r="AB1682" s="9"/>
      <c r="AC1682" t="s">
        <v>7560</v>
      </c>
      <c r="AD1682">
        <f t="shared" ref="AD1682:AD1713" si="112">COUNTIF(H1682,"*Fuji*")</f>
        <v>0</v>
      </c>
      <c r="AF1682" s="3"/>
      <c r="AH1682" s="9"/>
    </row>
    <row r="1683" spans="1:34" ht="10.95" customHeight="1" outlineLevel="1" x14ac:dyDescent="0.25">
      <c r="A1683" t="s">
        <v>5633</v>
      </c>
      <c r="C1683" s="3" t="s">
        <v>11994</v>
      </c>
      <c r="D1683" s="3">
        <v>3019</v>
      </c>
      <c r="E1683" s="9">
        <v>2011</v>
      </c>
      <c r="F1683" s="7" t="s">
        <v>9328</v>
      </c>
      <c r="G1683" s="7" t="s">
        <v>5401</v>
      </c>
      <c r="H1683" s="8" t="s">
        <v>7560</v>
      </c>
      <c r="I1683" s="8" t="s">
        <v>9327</v>
      </c>
      <c r="J1683" s="19">
        <v>7</v>
      </c>
      <c r="K1683" s="19" t="s">
        <v>20093</v>
      </c>
      <c r="L1683" s="11"/>
      <c r="M1683" s="11"/>
      <c r="N1683" s="24"/>
      <c r="P1683" s="32"/>
      <c r="T1683" s="19"/>
      <c r="U1683" s="3"/>
      <c r="X1683" t="str">
        <f t="shared" si="110"/>
        <v/>
      </c>
      <c r="Z1683" t="str">
        <f t="shared" si="111"/>
        <v/>
      </c>
      <c r="AB1683" s="9"/>
      <c r="AC1683" t="s">
        <v>7560</v>
      </c>
      <c r="AD1683">
        <f t="shared" si="112"/>
        <v>0</v>
      </c>
      <c r="AF1683" s="3"/>
      <c r="AH1683" s="9"/>
    </row>
    <row r="1684" spans="1:34" ht="10.95" customHeight="1" outlineLevel="1" x14ac:dyDescent="0.25">
      <c r="A1684" t="s">
        <v>5633</v>
      </c>
      <c r="C1684" s="3" t="s">
        <v>11994</v>
      </c>
      <c r="D1684" s="3">
        <v>3020</v>
      </c>
      <c r="E1684" s="9">
        <v>2011</v>
      </c>
      <c r="F1684" s="7" t="s">
        <v>9328</v>
      </c>
      <c r="G1684" s="7" t="s">
        <v>5401</v>
      </c>
      <c r="H1684" s="8" t="s">
        <v>7560</v>
      </c>
      <c r="I1684" s="8" t="s">
        <v>9327</v>
      </c>
      <c r="J1684" s="19">
        <v>7</v>
      </c>
      <c r="K1684" s="19" t="s">
        <v>20093</v>
      </c>
      <c r="L1684" s="11"/>
      <c r="M1684" s="11"/>
      <c r="N1684" s="24"/>
      <c r="P1684" s="32"/>
      <c r="T1684" s="19"/>
      <c r="U1684" s="3"/>
      <c r="X1684" t="str">
        <f t="shared" si="110"/>
        <v/>
      </c>
      <c r="Z1684" t="str">
        <f t="shared" si="111"/>
        <v/>
      </c>
      <c r="AB1684" s="9"/>
      <c r="AC1684" t="s">
        <v>7560</v>
      </c>
      <c r="AD1684">
        <f t="shared" si="112"/>
        <v>0</v>
      </c>
      <c r="AF1684" s="3"/>
      <c r="AH1684" s="9"/>
    </row>
    <row r="1685" spans="1:34" ht="10.95" customHeight="1" outlineLevel="1" x14ac:dyDescent="0.25">
      <c r="A1685" t="s">
        <v>5633</v>
      </c>
      <c r="C1685" s="3" t="s">
        <v>11994</v>
      </c>
      <c r="D1685" s="3">
        <v>3021</v>
      </c>
      <c r="E1685" s="9">
        <v>2011</v>
      </c>
      <c r="F1685" s="7" t="s">
        <v>9328</v>
      </c>
      <c r="G1685" s="7" t="s">
        <v>5401</v>
      </c>
      <c r="H1685" s="8" t="s">
        <v>7560</v>
      </c>
      <c r="I1685" s="8" t="s">
        <v>9327</v>
      </c>
      <c r="J1685" s="19">
        <v>7</v>
      </c>
      <c r="K1685" s="19" t="s">
        <v>20093</v>
      </c>
      <c r="L1685" s="11"/>
      <c r="M1685" s="11"/>
      <c r="N1685" s="24"/>
      <c r="P1685" s="32"/>
      <c r="T1685" s="19"/>
      <c r="U1685" s="3"/>
      <c r="X1685" t="str">
        <f t="shared" si="110"/>
        <v/>
      </c>
      <c r="Z1685" t="str">
        <f t="shared" si="111"/>
        <v/>
      </c>
      <c r="AB1685" s="9"/>
      <c r="AC1685" t="s">
        <v>7560</v>
      </c>
      <c r="AD1685">
        <f t="shared" si="112"/>
        <v>0</v>
      </c>
      <c r="AF1685" s="3"/>
      <c r="AH1685" s="9"/>
    </row>
    <row r="1686" spans="1:34" ht="10.95" customHeight="1" outlineLevel="1" x14ac:dyDescent="0.25">
      <c r="A1686" t="s">
        <v>5633</v>
      </c>
      <c r="C1686" s="3" t="s">
        <v>11994</v>
      </c>
      <c r="D1686" s="3" t="s">
        <v>9330</v>
      </c>
      <c r="E1686" s="9">
        <v>2011</v>
      </c>
      <c r="F1686" s="7" t="s">
        <v>9329</v>
      </c>
      <c r="G1686" s="7" t="s">
        <v>5401</v>
      </c>
      <c r="H1686" s="8" t="s">
        <v>7560</v>
      </c>
      <c r="I1686" s="8" t="s">
        <v>9327</v>
      </c>
      <c r="J1686" s="19">
        <v>7</v>
      </c>
      <c r="K1686" s="19" t="s">
        <v>7736</v>
      </c>
      <c r="L1686" s="11">
        <v>6</v>
      </c>
      <c r="M1686" s="11"/>
      <c r="N1686" s="24"/>
      <c r="P1686" s="32"/>
      <c r="T1686" s="19"/>
      <c r="U1686" s="3"/>
      <c r="X1686" t="str">
        <f t="shared" si="110"/>
        <v/>
      </c>
      <c r="Z1686">
        <f t="shared" si="111"/>
        <v>1</v>
      </c>
      <c r="AB1686" s="9"/>
      <c r="AC1686" t="s">
        <v>7560</v>
      </c>
      <c r="AD1686">
        <f t="shared" si="112"/>
        <v>0</v>
      </c>
      <c r="AF1686" s="3"/>
      <c r="AH1686" s="9"/>
    </row>
    <row r="1687" spans="1:34" ht="10.95" customHeight="1" outlineLevel="1" x14ac:dyDescent="0.25">
      <c r="A1687" t="s">
        <v>5633</v>
      </c>
      <c r="C1687" s="3" t="s">
        <v>11994</v>
      </c>
      <c r="D1687" s="3">
        <v>3022</v>
      </c>
      <c r="E1687" s="9">
        <v>2011</v>
      </c>
      <c r="F1687" s="7" t="s">
        <v>9331</v>
      </c>
      <c r="G1687" s="7" t="s">
        <v>5401</v>
      </c>
      <c r="H1687" s="8" t="s">
        <v>7560</v>
      </c>
      <c r="I1687" s="8" t="s">
        <v>9327</v>
      </c>
      <c r="J1687" s="19">
        <v>7</v>
      </c>
      <c r="K1687" s="19" t="s">
        <v>20093</v>
      </c>
      <c r="L1687" s="11"/>
      <c r="M1687" s="11"/>
      <c r="N1687" s="24"/>
      <c r="P1687" s="32"/>
      <c r="T1687" s="19"/>
      <c r="U1687" s="3"/>
      <c r="X1687" t="str">
        <f t="shared" si="110"/>
        <v/>
      </c>
      <c r="Z1687" t="str">
        <f t="shared" si="111"/>
        <v/>
      </c>
      <c r="AB1687" s="9"/>
      <c r="AC1687" t="s">
        <v>7560</v>
      </c>
      <c r="AD1687">
        <f t="shared" si="112"/>
        <v>0</v>
      </c>
      <c r="AF1687" s="3"/>
      <c r="AH1687" s="9"/>
    </row>
    <row r="1688" spans="1:34" ht="10.95" customHeight="1" outlineLevel="1" x14ac:dyDescent="0.25">
      <c r="A1688" t="s">
        <v>5633</v>
      </c>
      <c r="C1688" s="3" t="s">
        <v>11994</v>
      </c>
      <c r="D1688" s="3" t="s">
        <v>9332</v>
      </c>
      <c r="E1688" s="9">
        <v>2011</v>
      </c>
      <c r="F1688" s="7" t="s">
        <v>9333</v>
      </c>
      <c r="G1688" s="7" t="s">
        <v>5401</v>
      </c>
      <c r="H1688" s="8" t="s">
        <v>7560</v>
      </c>
      <c r="I1688" s="8" t="s">
        <v>9327</v>
      </c>
      <c r="J1688" s="19">
        <v>7</v>
      </c>
      <c r="K1688" s="19" t="s">
        <v>7736</v>
      </c>
      <c r="L1688" s="11">
        <v>2.5</v>
      </c>
      <c r="M1688" s="11"/>
      <c r="N1688" s="24"/>
      <c r="P1688" s="32"/>
      <c r="T1688" s="19"/>
      <c r="U1688" s="3"/>
      <c r="X1688" t="str">
        <f t="shared" si="110"/>
        <v/>
      </c>
      <c r="Z1688">
        <f t="shared" si="111"/>
        <v>1</v>
      </c>
      <c r="AB1688" s="9"/>
      <c r="AC1688" t="s">
        <v>7560</v>
      </c>
      <c r="AD1688">
        <f t="shared" si="112"/>
        <v>0</v>
      </c>
      <c r="AF1688" s="3"/>
      <c r="AH1688" s="9"/>
    </row>
    <row r="1689" spans="1:34" ht="10.95" customHeight="1" outlineLevel="1" x14ac:dyDescent="0.25">
      <c r="A1689" t="s">
        <v>5633</v>
      </c>
      <c r="C1689" s="3" t="s">
        <v>11994</v>
      </c>
      <c r="D1689" s="3">
        <v>3117</v>
      </c>
      <c r="E1689" s="9">
        <v>2011</v>
      </c>
      <c r="F1689" s="7" t="s">
        <v>5608</v>
      </c>
      <c r="G1689" s="7" t="s">
        <v>5401</v>
      </c>
      <c r="H1689" s="8" t="s">
        <v>9337</v>
      </c>
      <c r="I1689" s="8" t="s">
        <v>9334</v>
      </c>
      <c r="J1689" s="19">
        <v>7</v>
      </c>
      <c r="K1689" s="19" t="s">
        <v>7738</v>
      </c>
      <c r="L1689" s="11"/>
      <c r="M1689" s="11"/>
      <c r="N1689" s="24"/>
      <c r="P1689" s="32"/>
      <c r="T1689" s="19"/>
      <c r="U1689" s="3"/>
      <c r="X1689" t="str">
        <f t="shared" si="110"/>
        <v/>
      </c>
      <c r="Z1689" t="str">
        <f t="shared" si="111"/>
        <v/>
      </c>
      <c r="AB1689" s="9"/>
      <c r="AC1689" t="s">
        <v>9337</v>
      </c>
      <c r="AD1689">
        <f t="shared" si="112"/>
        <v>0</v>
      </c>
      <c r="AF1689" s="3"/>
      <c r="AH1689" s="9"/>
    </row>
    <row r="1690" spans="1:34" ht="10.95" customHeight="1" outlineLevel="1" x14ac:dyDescent="0.25">
      <c r="A1690" t="s">
        <v>5633</v>
      </c>
      <c r="C1690" s="3" t="s">
        <v>11994</v>
      </c>
      <c r="D1690" s="3">
        <v>3118</v>
      </c>
      <c r="E1690" s="9">
        <v>2011</v>
      </c>
      <c r="F1690" s="7" t="s">
        <v>5608</v>
      </c>
      <c r="G1690" s="7" t="s">
        <v>5401</v>
      </c>
      <c r="H1690" s="8" t="s">
        <v>9338</v>
      </c>
      <c r="I1690" s="8" t="s">
        <v>9334</v>
      </c>
      <c r="J1690" s="19">
        <v>7</v>
      </c>
      <c r="K1690" s="19" t="s">
        <v>7738</v>
      </c>
      <c r="L1690" s="11"/>
      <c r="M1690" s="11"/>
      <c r="N1690" s="24"/>
      <c r="P1690" s="32"/>
      <c r="T1690" s="19"/>
      <c r="U1690" s="3"/>
      <c r="X1690" t="str">
        <f t="shared" si="110"/>
        <v/>
      </c>
      <c r="Z1690" t="str">
        <f t="shared" si="111"/>
        <v/>
      </c>
      <c r="AB1690" s="9"/>
      <c r="AC1690" t="s">
        <v>9338</v>
      </c>
      <c r="AD1690">
        <f t="shared" si="112"/>
        <v>0</v>
      </c>
      <c r="AF1690" s="3"/>
      <c r="AH1690" s="9"/>
    </row>
    <row r="1691" spans="1:34" ht="10.95" customHeight="1" outlineLevel="1" x14ac:dyDescent="0.25">
      <c r="A1691" t="s">
        <v>5633</v>
      </c>
      <c r="C1691" s="3" t="s">
        <v>11994</v>
      </c>
      <c r="D1691" s="3">
        <v>3119</v>
      </c>
      <c r="E1691" s="9">
        <v>2011</v>
      </c>
      <c r="F1691" s="7" t="s">
        <v>5608</v>
      </c>
      <c r="G1691" s="7" t="s">
        <v>5401</v>
      </c>
      <c r="H1691" s="8" t="s">
        <v>9339</v>
      </c>
      <c r="I1691" s="8" t="s">
        <v>9334</v>
      </c>
      <c r="J1691" s="19">
        <v>7</v>
      </c>
      <c r="K1691" s="19" t="s">
        <v>7738</v>
      </c>
      <c r="L1691" s="11"/>
      <c r="M1691" s="11"/>
      <c r="N1691" s="24"/>
      <c r="P1691" s="32"/>
      <c r="T1691" s="19"/>
      <c r="U1691" s="3"/>
      <c r="X1691" t="str">
        <f t="shared" si="110"/>
        <v/>
      </c>
      <c r="Z1691" t="str">
        <f t="shared" si="111"/>
        <v/>
      </c>
      <c r="AB1691" s="9"/>
      <c r="AC1691" t="s">
        <v>9339</v>
      </c>
      <c r="AD1691">
        <f t="shared" si="112"/>
        <v>0</v>
      </c>
      <c r="AF1691" s="3"/>
      <c r="AH1691" s="9"/>
    </row>
    <row r="1692" spans="1:34" ht="10.95" customHeight="1" outlineLevel="1" x14ac:dyDescent="0.25">
      <c r="A1692" t="s">
        <v>5633</v>
      </c>
      <c r="C1692" s="3" t="s">
        <v>11994</v>
      </c>
      <c r="D1692" s="3" t="s">
        <v>9335</v>
      </c>
      <c r="E1692" s="9">
        <v>2011</v>
      </c>
      <c r="F1692" s="7" t="s">
        <v>9336</v>
      </c>
      <c r="G1692" s="7" t="s">
        <v>5401</v>
      </c>
      <c r="H1692" s="8" t="s">
        <v>9340</v>
      </c>
      <c r="I1692" s="8" t="s">
        <v>9334</v>
      </c>
      <c r="J1692" s="19">
        <v>7</v>
      </c>
      <c r="K1692" s="19" t="s">
        <v>7738</v>
      </c>
      <c r="L1692" s="11"/>
      <c r="M1692" s="11"/>
      <c r="N1692" s="24"/>
      <c r="P1692" s="32"/>
      <c r="T1692" s="19"/>
      <c r="U1692" s="3"/>
      <c r="X1692" t="str">
        <f t="shared" si="110"/>
        <v/>
      </c>
      <c r="Z1692">
        <f t="shared" si="111"/>
        <v>1</v>
      </c>
      <c r="AB1692" s="9"/>
      <c r="AC1692" t="s">
        <v>9340</v>
      </c>
      <c r="AD1692">
        <f t="shared" si="112"/>
        <v>0</v>
      </c>
      <c r="AF1692" s="3"/>
      <c r="AH1692" s="9"/>
    </row>
    <row r="1693" spans="1:34" ht="10.95" customHeight="1" outlineLevel="1" x14ac:dyDescent="0.25">
      <c r="A1693" t="s">
        <v>5633</v>
      </c>
      <c r="C1693" s="3" t="s">
        <v>11994</v>
      </c>
      <c r="D1693" s="3">
        <v>3120</v>
      </c>
      <c r="E1693" s="9">
        <v>2011</v>
      </c>
      <c r="F1693" s="7" t="s">
        <v>9342</v>
      </c>
      <c r="G1693" s="7" t="s">
        <v>5401</v>
      </c>
      <c r="H1693" s="8" t="s">
        <v>9341</v>
      </c>
      <c r="I1693" s="8" t="s">
        <v>9334</v>
      </c>
      <c r="J1693" s="19">
        <v>7</v>
      </c>
      <c r="K1693" s="19" t="s">
        <v>7738</v>
      </c>
      <c r="L1693" s="11"/>
      <c r="M1693" s="11"/>
      <c r="N1693" s="24"/>
      <c r="P1693" s="32"/>
      <c r="T1693" s="19"/>
      <c r="U1693" s="3"/>
      <c r="X1693" t="str">
        <f t="shared" si="110"/>
        <v/>
      </c>
      <c r="Z1693" t="str">
        <f t="shared" si="111"/>
        <v/>
      </c>
      <c r="AB1693" s="9"/>
      <c r="AC1693" t="s">
        <v>9341</v>
      </c>
      <c r="AD1693">
        <f t="shared" si="112"/>
        <v>0</v>
      </c>
      <c r="AF1693" s="3"/>
      <c r="AH1693" s="9"/>
    </row>
    <row r="1694" spans="1:34" ht="10.95" customHeight="1" outlineLevel="1" x14ac:dyDescent="0.25">
      <c r="A1694" t="s">
        <v>5633</v>
      </c>
      <c r="C1694" s="3" t="s">
        <v>11994</v>
      </c>
      <c r="D1694" s="3" t="s">
        <v>9343</v>
      </c>
      <c r="E1694" s="9">
        <v>2011</v>
      </c>
      <c r="F1694" s="7" t="s">
        <v>9344</v>
      </c>
      <c r="G1694" s="7" t="s">
        <v>5401</v>
      </c>
      <c r="H1694" s="8" t="s">
        <v>9340</v>
      </c>
      <c r="I1694" s="8" t="s">
        <v>9334</v>
      </c>
      <c r="J1694" s="19">
        <v>7</v>
      </c>
      <c r="K1694" s="19" t="s">
        <v>7738</v>
      </c>
      <c r="L1694" s="11"/>
      <c r="M1694" s="11"/>
      <c r="N1694" s="24"/>
      <c r="P1694" s="32"/>
      <c r="T1694" s="19"/>
      <c r="U1694" s="3"/>
      <c r="X1694" t="str">
        <f t="shared" si="110"/>
        <v/>
      </c>
      <c r="Z1694">
        <f t="shared" si="111"/>
        <v>1</v>
      </c>
      <c r="AB1694" s="9"/>
      <c r="AC1694" t="s">
        <v>9340</v>
      </c>
      <c r="AD1694">
        <f t="shared" si="112"/>
        <v>0</v>
      </c>
      <c r="AF1694" s="3"/>
      <c r="AH1694" s="9"/>
    </row>
    <row r="1695" spans="1:34" ht="10.95" customHeight="1" outlineLevel="1" x14ac:dyDescent="0.25">
      <c r="A1695" t="s">
        <v>5633</v>
      </c>
      <c r="C1695" s="3" t="s">
        <v>11994</v>
      </c>
      <c r="D1695" s="3">
        <v>3137</v>
      </c>
      <c r="E1695" s="9">
        <v>2011</v>
      </c>
      <c r="F1695" s="7" t="s">
        <v>5608</v>
      </c>
      <c r="G1695" s="7" t="s">
        <v>5401</v>
      </c>
      <c r="H1695" s="8" t="s">
        <v>6924</v>
      </c>
      <c r="I1695" s="8" t="s">
        <v>9345</v>
      </c>
      <c r="J1695" s="19">
        <v>3</v>
      </c>
      <c r="K1695" s="19" t="s">
        <v>20093</v>
      </c>
      <c r="L1695" s="11"/>
      <c r="M1695" s="11"/>
      <c r="N1695" s="24"/>
      <c r="P1695" s="32"/>
      <c r="T1695" s="19"/>
      <c r="U1695" s="3"/>
      <c r="X1695" t="str">
        <f t="shared" si="110"/>
        <v/>
      </c>
      <c r="Z1695" t="str">
        <f t="shared" si="111"/>
        <v/>
      </c>
      <c r="AB1695" s="9"/>
      <c r="AC1695" t="s">
        <v>6924</v>
      </c>
      <c r="AD1695">
        <f t="shared" si="112"/>
        <v>0</v>
      </c>
      <c r="AF1695" s="3"/>
      <c r="AH1695" s="9"/>
    </row>
    <row r="1696" spans="1:34" ht="10.95" customHeight="1" outlineLevel="1" x14ac:dyDescent="0.25">
      <c r="A1696" t="s">
        <v>5633</v>
      </c>
      <c r="C1696" s="3" t="s">
        <v>11994</v>
      </c>
      <c r="D1696" s="3">
        <v>3138</v>
      </c>
      <c r="E1696" s="9">
        <v>2011</v>
      </c>
      <c r="F1696" s="7" t="s">
        <v>5608</v>
      </c>
      <c r="G1696" s="7" t="s">
        <v>5401</v>
      </c>
      <c r="H1696" s="8" t="s">
        <v>9348</v>
      </c>
      <c r="I1696" s="8" t="s">
        <v>9345</v>
      </c>
      <c r="J1696" s="19">
        <v>3</v>
      </c>
      <c r="K1696" s="19" t="s">
        <v>20093</v>
      </c>
      <c r="L1696" s="11"/>
      <c r="M1696" s="11"/>
      <c r="N1696" s="24"/>
      <c r="P1696" s="32"/>
      <c r="T1696" s="19"/>
      <c r="U1696" s="3"/>
      <c r="X1696" t="str">
        <f t="shared" si="110"/>
        <v/>
      </c>
      <c r="Z1696" t="str">
        <f t="shared" si="111"/>
        <v/>
      </c>
      <c r="AB1696" s="9"/>
      <c r="AC1696" t="s">
        <v>9348</v>
      </c>
      <c r="AD1696">
        <f t="shared" si="112"/>
        <v>0</v>
      </c>
      <c r="AF1696" s="3"/>
      <c r="AH1696" s="9"/>
    </row>
    <row r="1697" spans="1:34" ht="10.95" customHeight="1" outlineLevel="1" x14ac:dyDescent="0.25">
      <c r="A1697" t="s">
        <v>5633</v>
      </c>
      <c r="C1697" s="3" t="s">
        <v>11994</v>
      </c>
      <c r="D1697" s="3">
        <v>3139</v>
      </c>
      <c r="E1697" s="9">
        <v>2011</v>
      </c>
      <c r="F1697" s="7" t="s">
        <v>5608</v>
      </c>
      <c r="G1697" s="7" t="s">
        <v>5401</v>
      </c>
      <c r="H1697" s="8" t="s">
        <v>2617</v>
      </c>
      <c r="I1697" s="8" t="s">
        <v>9345</v>
      </c>
      <c r="J1697" s="19">
        <v>3</v>
      </c>
      <c r="K1697" s="19" t="s">
        <v>20093</v>
      </c>
      <c r="L1697" s="11"/>
      <c r="M1697" s="11"/>
      <c r="N1697" s="24"/>
      <c r="P1697" s="32"/>
      <c r="T1697" s="19"/>
      <c r="U1697" s="3"/>
      <c r="X1697" t="str">
        <f t="shared" si="110"/>
        <v/>
      </c>
      <c r="Z1697" t="str">
        <f t="shared" si="111"/>
        <v/>
      </c>
      <c r="AB1697" s="9"/>
      <c r="AC1697" t="s">
        <v>2617</v>
      </c>
      <c r="AD1697">
        <f t="shared" si="112"/>
        <v>0</v>
      </c>
      <c r="AF1697" s="3"/>
      <c r="AH1697" s="9"/>
    </row>
    <row r="1698" spans="1:34" ht="10.95" customHeight="1" outlineLevel="1" x14ac:dyDescent="0.25">
      <c r="A1698" t="s">
        <v>5633</v>
      </c>
      <c r="C1698" s="3" t="s">
        <v>11994</v>
      </c>
      <c r="D1698" s="3" t="s">
        <v>9346</v>
      </c>
      <c r="E1698" s="9">
        <v>2011</v>
      </c>
      <c r="F1698" s="7" t="s">
        <v>9336</v>
      </c>
      <c r="G1698" s="7" t="s">
        <v>5401</v>
      </c>
      <c r="H1698" s="8" t="s">
        <v>10685</v>
      </c>
      <c r="I1698" s="8" t="s">
        <v>9345</v>
      </c>
      <c r="J1698" s="19">
        <v>1</v>
      </c>
      <c r="K1698" s="19" t="s">
        <v>7736</v>
      </c>
      <c r="L1698" s="11">
        <v>6</v>
      </c>
      <c r="M1698" s="11"/>
      <c r="N1698" s="24"/>
      <c r="P1698" s="32"/>
      <c r="T1698" s="19"/>
      <c r="U1698" s="3"/>
      <c r="X1698" t="str">
        <f t="shared" si="110"/>
        <v/>
      </c>
      <c r="Z1698">
        <f t="shared" si="111"/>
        <v>1</v>
      </c>
      <c r="AB1698" s="9"/>
      <c r="AC1698" t="s">
        <v>10685</v>
      </c>
      <c r="AD1698">
        <f t="shared" si="112"/>
        <v>0</v>
      </c>
      <c r="AF1698" s="3"/>
      <c r="AH1698" s="9"/>
    </row>
    <row r="1699" spans="1:34" ht="10.95" customHeight="1" outlineLevel="1" x14ac:dyDescent="0.25">
      <c r="A1699" t="s">
        <v>5633</v>
      </c>
      <c r="C1699" s="3" t="s">
        <v>11994</v>
      </c>
      <c r="D1699" s="3">
        <v>3140</v>
      </c>
      <c r="E1699" s="9">
        <v>2011</v>
      </c>
      <c r="F1699" s="7" t="s">
        <v>9342</v>
      </c>
      <c r="G1699" s="7" t="s">
        <v>5401</v>
      </c>
      <c r="H1699" s="8" t="s">
        <v>3988</v>
      </c>
      <c r="I1699" s="8" t="s">
        <v>9345</v>
      </c>
      <c r="J1699" s="19">
        <v>1</v>
      </c>
      <c r="K1699" s="19" t="s">
        <v>20093</v>
      </c>
      <c r="L1699" s="11"/>
      <c r="M1699" s="11"/>
      <c r="N1699" s="24"/>
      <c r="P1699" s="32"/>
      <c r="T1699" s="19"/>
      <c r="U1699" s="3"/>
      <c r="X1699" t="str">
        <f t="shared" si="110"/>
        <v/>
      </c>
      <c r="Z1699" t="str">
        <f t="shared" si="111"/>
        <v/>
      </c>
      <c r="AB1699" s="9"/>
      <c r="AC1699" t="s">
        <v>3988</v>
      </c>
      <c r="AD1699">
        <f t="shared" si="112"/>
        <v>0</v>
      </c>
      <c r="AF1699" s="3"/>
      <c r="AH1699" s="9"/>
    </row>
    <row r="1700" spans="1:34" ht="10.95" customHeight="1" outlineLevel="1" x14ac:dyDescent="0.25">
      <c r="A1700" t="s">
        <v>5633</v>
      </c>
      <c r="C1700" s="3" t="s">
        <v>11994</v>
      </c>
      <c r="D1700" s="3" t="s">
        <v>9347</v>
      </c>
      <c r="E1700" s="9">
        <v>2011</v>
      </c>
      <c r="F1700" s="7" t="s">
        <v>9344</v>
      </c>
      <c r="G1700" s="7" t="s">
        <v>5401</v>
      </c>
      <c r="H1700" s="8" t="s">
        <v>943</v>
      </c>
      <c r="I1700" s="8" t="s">
        <v>9345</v>
      </c>
      <c r="J1700" s="19">
        <v>1</v>
      </c>
      <c r="K1700" s="19" t="s">
        <v>7736</v>
      </c>
      <c r="L1700" s="11">
        <v>6</v>
      </c>
      <c r="M1700" s="11"/>
      <c r="N1700" s="24"/>
      <c r="P1700" s="32"/>
      <c r="T1700" s="19"/>
      <c r="U1700" s="3"/>
      <c r="X1700" t="str">
        <f t="shared" si="110"/>
        <v/>
      </c>
      <c r="Z1700">
        <f t="shared" si="111"/>
        <v>1</v>
      </c>
      <c r="AB1700" s="9"/>
      <c r="AC1700" t="s">
        <v>943</v>
      </c>
      <c r="AD1700">
        <f t="shared" si="112"/>
        <v>0</v>
      </c>
      <c r="AF1700" s="3"/>
      <c r="AH1700" s="9"/>
    </row>
    <row r="1701" spans="1:34" ht="10.95" customHeight="1" outlineLevel="1" x14ac:dyDescent="0.25">
      <c r="A1701" t="s">
        <v>5633</v>
      </c>
      <c r="C1701" s="3" t="s">
        <v>11994</v>
      </c>
      <c r="D1701" s="3">
        <v>3734</v>
      </c>
      <c r="E1701" s="9">
        <v>2012</v>
      </c>
      <c r="F1701" s="7" t="s">
        <v>9350</v>
      </c>
      <c r="G1701" s="7" t="s">
        <v>5401</v>
      </c>
      <c r="H1701" s="8" t="s">
        <v>9349</v>
      </c>
      <c r="I1701" s="8" t="s">
        <v>9349</v>
      </c>
      <c r="J1701" s="19">
        <v>7</v>
      </c>
      <c r="K1701" s="19" t="s">
        <v>20093</v>
      </c>
      <c r="L1701" s="11"/>
      <c r="M1701" s="11"/>
      <c r="N1701" s="24"/>
      <c r="P1701" s="32"/>
      <c r="T1701" s="19"/>
      <c r="U1701" s="3"/>
      <c r="X1701" t="str">
        <f t="shared" si="110"/>
        <v/>
      </c>
      <c r="Z1701" t="str">
        <f t="shared" si="111"/>
        <v/>
      </c>
      <c r="AB1701" s="9"/>
      <c r="AC1701" t="s">
        <v>9349</v>
      </c>
      <c r="AD1701">
        <f t="shared" si="112"/>
        <v>0</v>
      </c>
      <c r="AF1701" s="3"/>
      <c r="AH1701" s="9"/>
    </row>
    <row r="1702" spans="1:34" ht="10.95" customHeight="1" outlineLevel="1" x14ac:dyDescent="0.25">
      <c r="A1702" t="s">
        <v>5633</v>
      </c>
      <c r="C1702" s="3" t="s">
        <v>11994</v>
      </c>
      <c r="D1702" s="3">
        <v>3735</v>
      </c>
      <c r="E1702" s="9">
        <v>2012</v>
      </c>
      <c r="F1702" s="7" t="s">
        <v>9350</v>
      </c>
      <c r="G1702" s="7" t="s">
        <v>5401</v>
      </c>
      <c r="H1702" s="8" t="s">
        <v>9349</v>
      </c>
      <c r="I1702" s="8" t="s">
        <v>9349</v>
      </c>
      <c r="J1702" s="19">
        <v>7</v>
      </c>
      <c r="K1702" s="19" t="s">
        <v>20093</v>
      </c>
      <c r="L1702" s="11"/>
      <c r="M1702" s="11"/>
      <c r="N1702" s="24"/>
      <c r="P1702" s="32"/>
      <c r="T1702" s="19"/>
      <c r="U1702" s="3"/>
      <c r="X1702" t="str">
        <f t="shared" si="110"/>
        <v/>
      </c>
      <c r="Z1702" t="str">
        <f t="shared" si="111"/>
        <v/>
      </c>
      <c r="AB1702" s="9"/>
      <c r="AC1702" t="s">
        <v>9349</v>
      </c>
      <c r="AD1702">
        <f t="shared" si="112"/>
        <v>0</v>
      </c>
      <c r="AF1702" s="3"/>
      <c r="AH1702" s="9"/>
    </row>
    <row r="1703" spans="1:34" ht="10.95" customHeight="1" outlineLevel="1" x14ac:dyDescent="0.25">
      <c r="A1703" t="s">
        <v>5633</v>
      </c>
      <c r="C1703" s="3" t="s">
        <v>11994</v>
      </c>
      <c r="D1703" s="3">
        <v>3736</v>
      </c>
      <c r="E1703" s="9">
        <v>2012</v>
      </c>
      <c r="F1703" s="7" t="s">
        <v>9350</v>
      </c>
      <c r="G1703" s="7" t="s">
        <v>5401</v>
      </c>
      <c r="H1703" s="8" t="s">
        <v>9349</v>
      </c>
      <c r="I1703" s="8" t="s">
        <v>9349</v>
      </c>
      <c r="J1703" s="19">
        <v>7</v>
      </c>
      <c r="K1703" s="19" t="s">
        <v>20093</v>
      </c>
      <c r="L1703" s="11"/>
      <c r="M1703" s="11"/>
      <c r="N1703" s="24"/>
      <c r="P1703" s="32"/>
      <c r="T1703" s="19"/>
      <c r="U1703" s="3"/>
      <c r="X1703" t="str">
        <f t="shared" si="110"/>
        <v/>
      </c>
      <c r="Z1703" t="str">
        <f t="shared" si="111"/>
        <v/>
      </c>
      <c r="AB1703" s="9"/>
      <c r="AC1703" t="s">
        <v>9349</v>
      </c>
      <c r="AD1703">
        <f t="shared" si="112"/>
        <v>0</v>
      </c>
      <c r="AF1703" s="3"/>
      <c r="AH1703" s="9"/>
    </row>
    <row r="1704" spans="1:34" ht="10.95" customHeight="1" outlineLevel="1" x14ac:dyDescent="0.25">
      <c r="A1704" t="s">
        <v>5633</v>
      </c>
      <c r="C1704" s="3" t="s">
        <v>11994</v>
      </c>
      <c r="D1704" s="3">
        <v>3737</v>
      </c>
      <c r="E1704" s="9">
        <v>2012</v>
      </c>
      <c r="F1704" s="7" t="s">
        <v>9350</v>
      </c>
      <c r="G1704" s="7" t="s">
        <v>5401</v>
      </c>
      <c r="H1704" s="8" t="s">
        <v>9349</v>
      </c>
      <c r="I1704" s="8" t="s">
        <v>9349</v>
      </c>
      <c r="J1704" s="19">
        <v>7</v>
      </c>
      <c r="K1704" s="19" t="s">
        <v>20093</v>
      </c>
      <c r="L1704" s="11"/>
      <c r="M1704" s="11"/>
      <c r="N1704" s="24"/>
      <c r="P1704" s="32"/>
      <c r="T1704" s="19"/>
      <c r="U1704" s="3"/>
      <c r="X1704" t="str">
        <f t="shared" si="110"/>
        <v/>
      </c>
      <c r="Z1704" t="str">
        <f t="shared" si="111"/>
        <v/>
      </c>
      <c r="AB1704" s="9"/>
      <c r="AC1704" t="s">
        <v>9349</v>
      </c>
      <c r="AD1704">
        <f t="shared" si="112"/>
        <v>0</v>
      </c>
      <c r="AF1704" s="3"/>
      <c r="AH1704" s="9"/>
    </row>
    <row r="1705" spans="1:34" ht="10.95" customHeight="1" outlineLevel="1" collapsed="1" x14ac:dyDescent="0.25">
      <c r="A1705" t="s">
        <v>5633</v>
      </c>
      <c r="C1705" s="3" t="s">
        <v>11994</v>
      </c>
      <c r="D1705" s="3" t="s">
        <v>9352</v>
      </c>
      <c r="E1705" s="9">
        <v>2012</v>
      </c>
      <c r="F1705" s="7" t="s">
        <v>9351</v>
      </c>
      <c r="G1705" s="7" t="s">
        <v>5401</v>
      </c>
      <c r="H1705" s="8" t="s">
        <v>9349</v>
      </c>
      <c r="I1705" s="8" t="s">
        <v>9349</v>
      </c>
      <c r="J1705" s="19">
        <v>7</v>
      </c>
      <c r="K1705" s="19" t="s">
        <v>7736</v>
      </c>
      <c r="L1705" s="11">
        <v>2.5</v>
      </c>
      <c r="M1705" s="11"/>
      <c r="N1705" s="24"/>
      <c r="P1705" s="32"/>
      <c r="T1705" s="19"/>
      <c r="U1705" s="3"/>
      <c r="X1705" t="str">
        <f t="shared" si="110"/>
        <v/>
      </c>
      <c r="Z1705">
        <f t="shared" si="111"/>
        <v>1</v>
      </c>
      <c r="AB1705" s="9"/>
      <c r="AC1705" t="s">
        <v>9349</v>
      </c>
      <c r="AD1705">
        <f t="shared" si="112"/>
        <v>0</v>
      </c>
      <c r="AF1705" s="3"/>
      <c r="AH1705" s="9"/>
    </row>
    <row r="1706" spans="1:34" ht="10.95" customHeight="1" outlineLevel="1" x14ac:dyDescent="0.25">
      <c r="A1706" t="s">
        <v>5633</v>
      </c>
      <c r="C1706" s="3" t="s">
        <v>11994</v>
      </c>
      <c r="D1706" s="3">
        <v>3738</v>
      </c>
      <c r="E1706" s="9">
        <v>2012</v>
      </c>
      <c r="F1706" s="7" t="s">
        <v>9201</v>
      </c>
      <c r="G1706" s="7" t="s">
        <v>5401</v>
      </c>
      <c r="H1706" s="8" t="s">
        <v>9349</v>
      </c>
      <c r="I1706" s="8" t="s">
        <v>9349</v>
      </c>
      <c r="J1706" s="19">
        <v>7</v>
      </c>
      <c r="K1706" s="19" t="s">
        <v>20093</v>
      </c>
      <c r="L1706" s="11"/>
      <c r="M1706" s="11"/>
      <c r="N1706" s="24"/>
      <c r="P1706" s="32"/>
      <c r="T1706" s="19"/>
      <c r="U1706" s="3"/>
      <c r="X1706" t="str">
        <f t="shared" si="110"/>
        <v/>
      </c>
      <c r="Z1706" t="str">
        <f t="shared" si="111"/>
        <v/>
      </c>
      <c r="AB1706" s="9"/>
      <c r="AC1706" t="s">
        <v>9349</v>
      </c>
      <c r="AD1706">
        <f t="shared" si="112"/>
        <v>0</v>
      </c>
      <c r="AF1706" s="3"/>
      <c r="AH1706" s="9"/>
    </row>
    <row r="1707" spans="1:34" ht="10.95" customHeight="1" outlineLevel="1" x14ac:dyDescent="0.25">
      <c r="A1707" t="s">
        <v>5633</v>
      </c>
      <c r="C1707" s="3" t="s">
        <v>11994</v>
      </c>
      <c r="D1707" s="3" t="s">
        <v>9354</v>
      </c>
      <c r="E1707" s="9">
        <v>2012</v>
      </c>
      <c r="F1707" s="7" t="s">
        <v>9353</v>
      </c>
      <c r="G1707" s="7" t="s">
        <v>5401</v>
      </c>
      <c r="H1707" s="8" t="s">
        <v>9349</v>
      </c>
      <c r="I1707" s="8" t="s">
        <v>9349</v>
      </c>
      <c r="J1707" s="19">
        <v>7</v>
      </c>
      <c r="K1707" s="19" t="s">
        <v>7736</v>
      </c>
      <c r="L1707" s="11">
        <v>2.5</v>
      </c>
      <c r="M1707" s="11"/>
      <c r="N1707" s="24"/>
      <c r="P1707" s="32"/>
      <c r="T1707" s="19"/>
      <c r="U1707" s="3"/>
      <c r="X1707" t="str">
        <f t="shared" si="110"/>
        <v/>
      </c>
      <c r="Z1707">
        <f t="shared" si="111"/>
        <v>1</v>
      </c>
      <c r="AB1707" s="9"/>
      <c r="AC1707" t="s">
        <v>9349</v>
      </c>
      <c r="AD1707">
        <f t="shared" si="112"/>
        <v>0</v>
      </c>
      <c r="AF1707" s="3"/>
      <c r="AH1707" s="9"/>
    </row>
    <row r="1708" spans="1:34" ht="10.95" customHeight="1" outlineLevel="1" x14ac:dyDescent="0.25">
      <c r="A1708" t="s">
        <v>5633</v>
      </c>
      <c r="C1708" s="3" t="s">
        <v>11994</v>
      </c>
      <c r="D1708" s="3">
        <v>3808</v>
      </c>
      <c r="E1708" s="9">
        <v>2012</v>
      </c>
      <c r="F1708" s="7" t="s">
        <v>9356</v>
      </c>
      <c r="G1708" s="7" t="s">
        <v>5401</v>
      </c>
      <c r="H1708" s="8" t="s">
        <v>5402</v>
      </c>
      <c r="I1708" s="8" t="s">
        <v>9355</v>
      </c>
      <c r="J1708" s="19">
        <v>1</v>
      </c>
      <c r="K1708" s="19" t="s">
        <v>7736</v>
      </c>
      <c r="L1708" s="11">
        <v>9</v>
      </c>
      <c r="M1708" s="11"/>
      <c r="N1708" s="24"/>
      <c r="P1708" s="32"/>
      <c r="T1708" s="19"/>
      <c r="U1708" s="3"/>
      <c r="X1708" t="str">
        <f t="shared" si="110"/>
        <v/>
      </c>
      <c r="Z1708">
        <f t="shared" si="111"/>
        <v>1</v>
      </c>
      <c r="AA1708">
        <v>1</v>
      </c>
      <c r="AB1708" s="9"/>
      <c r="AC1708" t="s">
        <v>5402</v>
      </c>
      <c r="AD1708">
        <f t="shared" si="112"/>
        <v>1</v>
      </c>
      <c r="AF1708" s="3"/>
      <c r="AH1708" s="9"/>
    </row>
    <row r="1709" spans="1:34" ht="10.95" customHeight="1" outlineLevel="1" x14ac:dyDescent="0.25">
      <c r="A1709" t="s">
        <v>5633</v>
      </c>
      <c r="C1709" s="3" t="s">
        <v>11994</v>
      </c>
      <c r="D1709" s="3">
        <v>4168</v>
      </c>
      <c r="E1709" s="9">
        <v>2013</v>
      </c>
      <c r="F1709" s="7" t="s">
        <v>9357</v>
      </c>
      <c r="G1709" s="7" t="s">
        <v>5401</v>
      </c>
      <c r="H1709" s="8" t="s">
        <v>7560</v>
      </c>
      <c r="I1709" s="8" t="s">
        <v>7560</v>
      </c>
      <c r="J1709" s="19">
        <v>7</v>
      </c>
      <c r="K1709" s="19" t="s">
        <v>20093</v>
      </c>
      <c r="L1709" s="11"/>
      <c r="M1709" s="11"/>
      <c r="N1709" s="24"/>
      <c r="P1709" s="32"/>
      <c r="T1709" s="19"/>
      <c r="U1709" s="3"/>
      <c r="X1709" t="str">
        <f t="shared" si="110"/>
        <v/>
      </c>
      <c r="Z1709" t="str">
        <f t="shared" si="111"/>
        <v/>
      </c>
      <c r="AB1709" s="9"/>
      <c r="AC1709" t="s">
        <v>7560</v>
      </c>
      <c r="AD1709">
        <f t="shared" si="112"/>
        <v>0</v>
      </c>
      <c r="AF1709" s="3"/>
      <c r="AH1709" s="9"/>
    </row>
    <row r="1710" spans="1:34" ht="10.95" customHeight="1" outlineLevel="1" x14ac:dyDescent="0.25">
      <c r="A1710" t="s">
        <v>5633</v>
      </c>
      <c r="C1710" s="3" t="s">
        <v>11994</v>
      </c>
      <c r="D1710" s="3">
        <v>4169</v>
      </c>
      <c r="E1710" s="9">
        <v>2013</v>
      </c>
      <c r="F1710" s="7" t="s">
        <v>9357</v>
      </c>
      <c r="G1710" s="7" t="s">
        <v>5401</v>
      </c>
      <c r="H1710" s="8" t="s">
        <v>7560</v>
      </c>
      <c r="I1710" s="8" t="s">
        <v>7560</v>
      </c>
      <c r="J1710" s="19">
        <v>7</v>
      </c>
      <c r="K1710" s="19" t="s">
        <v>20093</v>
      </c>
      <c r="L1710" s="11"/>
      <c r="M1710" s="11"/>
      <c r="N1710" s="24"/>
      <c r="P1710" s="32"/>
      <c r="T1710" s="19"/>
      <c r="U1710" s="3"/>
      <c r="X1710" t="str">
        <f t="shared" si="110"/>
        <v/>
      </c>
      <c r="Z1710" t="str">
        <f t="shared" si="111"/>
        <v/>
      </c>
      <c r="AB1710" s="9"/>
      <c r="AC1710" t="s">
        <v>7560</v>
      </c>
      <c r="AD1710">
        <f t="shared" si="112"/>
        <v>0</v>
      </c>
      <c r="AF1710" s="3"/>
      <c r="AH1710" s="9"/>
    </row>
    <row r="1711" spans="1:34" ht="10.95" customHeight="1" outlineLevel="1" x14ac:dyDescent="0.25">
      <c r="A1711" t="s">
        <v>5633</v>
      </c>
      <c r="C1711" s="3" t="s">
        <v>11994</v>
      </c>
      <c r="D1711" s="3">
        <v>4170</v>
      </c>
      <c r="E1711" s="9">
        <v>2013</v>
      </c>
      <c r="F1711" s="7" t="s">
        <v>9357</v>
      </c>
      <c r="G1711" s="7" t="s">
        <v>5401</v>
      </c>
      <c r="H1711" s="8" t="s">
        <v>7560</v>
      </c>
      <c r="I1711" s="8" t="s">
        <v>7560</v>
      </c>
      <c r="J1711" s="19">
        <v>7</v>
      </c>
      <c r="K1711" s="19" t="s">
        <v>20093</v>
      </c>
      <c r="L1711" s="11"/>
      <c r="M1711" s="11"/>
      <c r="N1711" s="24"/>
      <c r="P1711" s="32"/>
      <c r="T1711" s="19"/>
      <c r="U1711" s="3"/>
      <c r="X1711" t="str">
        <f t="shared" si="110"/>
        <v/>
      </c>
      <c r="Z1711" t="str">
        <f t="shared" si="111"/>
        <v/>
      </c>
      <c r="AB1711" s="9"/>
      <c r="AC1711" t="s">
        <v>7560</v>
      </c>
      <c r="AD1711">
        <f t="shared" si="112"/>
        <v>0</v>
      </c>
      <c r="AF1711" s="3"/>
      <c r="AH1711" s="9"/>
    </row>
    <row r="1712" spans="1:34" ht="10.95" customHeight="1" outlineLevel="1" x14ac:dyDescent="0.25">
      <c r="A1712" t="s">
        <v>5633</v>
      </c>
      <c r="C1712" s="3" t="s">
        <v>11994</v>
      </c>
      <c r="D1712" s="3">
        <v>4171</v>
      </c>
      <c r="E1712" s="9">
        <v>2013</v>
      </c>
      <c r="F1712" s="7" t="s">
        <v>9357</v>
      </c>
      <c r="G1712" s="7" t="s">
        <v>5401</v>
      </c>
      <c r="H1712" s="8" t="s">
        <v>7560</v>
      </c>
      <c r="I1712" s="8" t="s">
        <v>7560</v>
      </c>
      <c r="J1712" s="19">
        <v>7</v>
      </c>
      <c r="K1712" s="19" t="s">
        <v>20093</v>
      </c>
      <c r="L1712" s="11"/>
      <c r="M1712" s="11"/>
      <c r="N1712" s="24"/>
      <c r="P1712" s="32"/>
      <c r="T1712" s="19"/>
      <c r="U1712" s="3"/>
      <c r="X1712" t="str">
        <f t="shared" si="110"/>
        <v/>
      </c>
      <c r="Z1712" t="str">
        <f t="shared" si="111"/>
        <v/>
      </c>
      <c r="AB1712" s="9"/>
      <c r="AC1712" t="s">
        <v>7560</v>
      </c>
      <c r="AD1712">
        <f t="shared" si="112"/>
        <v>0</v>
      </c>
      <c r="AF1712" s="3"/>
      <c r="AH1712" s="9"/>
    </row>
    <row r="1713" spans="1:34" ht="10.95" customHeight="1" outlineLevel="1" x14ac:dyDescent="0.25">
      <c r="A1713" t="s">
        <v>5633</v>
      </c>
      <c r="C1713" s="3" t="s">
        <v>11994</v>
      </c>
      <c r="D1713" s="3" t="s">
        <v>9360</v>
      </c>
      <c r="E1713" s="9">
        <v>2013</v>
      </c>
      <c r="F1713" s="7" t="s">
        <v>9358</v>
      </c>
      <c r="G1713" s="7" t="s">
        <v>5401</v>
      </c>
      <c r="H1713" s="8" t="s">
        <v>7560</v>
      </c>
      <c r="I1713" s="8" t="s">
        <v>7560</v>
      </c>
      <c r="J1713" s="19">
        <v>7</v>
      </c>
      <c r="K1713" s="19" t="s">
        <v>7736</v>
      </c>
      <c r="L1713" s="11">
        <v>2.5</v>
      </c>
      <c r="M1713" s="11"/>
      <c r="N1713" s="24"/>
      <c r="P1713" s="32"/>
      <c r="T1713" s="19"/>
      <c r="U1713" s="3"/>
      <c r="X1713" t="str">
        <f t="shared" si="110"/>
        <v/>
      </c>
      <c r="Z1713">
        <f t="shared" si="111"/>
        <v>1</v>
      </c>
      <c r="AB1713" s="9"/>
      <c r="AC1713" t="s">
        <v>7560</v>
      </c>
      <c r="AD1713">
        <f t="shared" si="112"/>
        <v>0</v>
      </c>
      <c r="AF1713" s="3"/>
      <c r="AH1713" s="9"/>
    </row>
    <row r="1714" spans="1:34" ht="10.95" customHeight="1" outlineLevel="1" x14ac:dyDescent="0.25">
      <c r="A1714" t="s">
        <v>5633</v>
      </c>
      <c r="C1714" s="3" t="s">
        <v>11994</v>
      </c>
      <c r="D1714" s="3">
        <v>4172</v>
      </c>
      <c r="E1714" s="9">
        <v>2013</v>
      </c>
      <c r="F1714" s="7" t="s">
        <v>9359</v>
      </c>
      <c r="G1714" s="7" t="s">
        <v>5401</v>
      </c>
      <c r="H1714" s="8" t="s">
        <v>7560</v>
      </c>
      <c r="I1714" s="8" t="s">
        <v>7560</v>
      </c>
      <c r="J1714" s="19">
        <v>7</v>
      </c>
      <c r="K1714" s="19" t="s">
        <v>20093</v>
      </c>
      <c r="L1714" s="11"/>
      <c r="M1714" s="11"/>
      <c r="N1714" s="24"/>
      <c r="P1714" s="32"/>
      <c r="T1714" s="19"/>
      <c r="U1714" s="3"/>
      <c r="X1714" t="str">
        <f t="shared" si="110"/>
        <v/>
      </c>
      <c r="Z1714" t="str">
        <f t="shared" si="111"/>
        <v/>
      </c>
      <c r="AB1714" s="9"/>
      <c r="AC1714" t="s">
        <v>7560</v>
      </c>
      <c r="AD1714">
        <f t="shared" ref="AD1714:AD1745" si="113">COUNTIF(H1714,"*Fuji*")</f>
        <v>0</v>
      </c>
      <c r="AF1714" s="3"/>
      <c r="AH1714" s="9"/>
    </row>
    <row r="1715" spans="1:34" ht="10.95" customHeight="1" outlineLevel="1" x14ac:dyDescent="0.25">
      <c r="A1715" t="s">
        <v>5633</v>
      </c>
      <c r="C1715" s="3" t="s">
        <v>11994</v>
      </c>
      <c r="D1715" s="3" t="s">
        <v>9361</v>
      </c>
      <c r="E1715" s="9">
        <v>2013</v>
      </c>
      <c r="F1715" s="7" t="s">
        <v>9356</v>
      </c>
      <c r="G1715" s="7" t="s">
        <v>5401</v>
      </c>
      <c r="H1715" s="8" t="s">
        <v>7560</v>
      </c>
      <c r="I1715" s="8" t="s">
        <v>7560</v>
      </c>
      <c r="J1715" s="19">
        <v>7</v>
      </c>
      <c r="K1715" s="19" t="s">
        <v>7736</v>
      </c>
      <c r="L1715" s="11">
        <v>2.5</v>
      </c>
      <c r="M1715" s="11"/>
      <c r="N1715" s="24"/>
      <c r="P1715" s="32"/>
      <c r="T1715" s="19"/>
      <c r="U1715" s="3"/>
      <c r="X1715" t="str">
        <f t="shared" si="110"/>
        <v/>
      </c>
      <c r="Z1715">
        <f t="shared" si="111"/>
        <v>1</v>
      </c>
      <c r="AB1715" s="9"/>
      <c r="AC1715" t="s">
        <v>7560</v>
      </c>
      <c r="AD1715">
        <f t="shared" si="113"/>
        <v>0</v>
      </c>
      <c r="AF1715" s="3"/>
      <c r="AH1715" s="9"/>
    </row>
    <row r="1716" spans="1:34" ht="10.95" customHeight="1" outlineLevel="1" x14ac:dyDescent="0.25">
      <c r="A1716" t="s">
        <v>5633</v>
      </c>
      <c r="C1716" s="3" t="s">
        <v>11994</v>
      </c>
      <c r="D1716" s="3">
        <v>4372</v>
      </c>
      <c r="E1716" s="9">
        <v>2013</v>
      </c>
      <c r="F1716" s="7" t="s">
        <v>9350</v>
      </c>
      <c r="G1716" s="7" t="s">
        <v>5401</v>
      </c>
      <c r="H1716" s="8" t="s">
        <v>9364</v>
      </c>
      <c r="I1716" s="8" t="s">
        <v>991</v>
      </c>
      <c r="J1716" s="19">
        <v>1</v>
      </c>
      <c r="K1716" s="19" t="s">
        <v>20093</v>
      </c>
      <c r="L1716" s="11"/>
      <c r="M1716" s="11"/>
      <c r="N1716" s="24"/>
      <c r="P1716" s="32"/>
      <c r="T1716" s="19"/>
      <c r="U1716" s="3"/>
      <c r="X1716" t="str">
        <f t="shared" si="110"/>
        <v/>
      </c>
      <c r="Z1716" t="str">
        <f t="shared" si="111"/>
        <v/>
      </c>
      <c r="AB1716" s="9"/>
      <c r="AC1716" t="s">
        <v>9364</v>
      </c>
      <c r="AD1716">
        <f t="shared" si="113"/>
        <v>0</v>
      </c>
      <c r="AF1716" s="3"/>
      <c r="AH1716" s="9"/>
    </row>
    <row r="1717" spans="1:34" ht="10.95" customHeight="1" outlineLevel="1" x14ac:dyDescent="0.25">
      <c r="A1717" t="s">
        <v>5633</v>
      </c>
      <c r="C1717" s="3" t="s">
        <v>11994</v>
      </c>
      <c r="D1717" s="3">
        <v>4373</v>
      </c>
      <c r="E1717" s="9">
        <v>2013</v>
      </c>
      <c r="F1717" s="7" t="s">
        <v>9350</v>
      </c>
      <c r="G1717" s="7" t="s">
        <v>5401</v>
      </c>
      <c r="H1717" s="8" t="s">
        <v>4135</v>
      </c>
      <c r="I1717" s="8" t="s">
        <v>991</v>
      </c>
      <c r="J1717" s="19">
        <v>1</v>
      </c>
      <c r="K1717" s="19" t="s">
        <v>20093</v>
      </c>
      <c r="L1717" s="11"/>
      <c r="M1717" s="11"/>
      <c r="N1717" s="24"/>
      <c r="P1717" s="32"/>
      <c r="R1717">
        <v>1</v>
      </c>
      <c r="S1717">
        <v>1</v>
      </c>
      <c r="T1717" s="19"/>
      <c r="U1717" s="3"/>
      <c r="X1717" t="str">
        <f t="shared" si="110"/>
        <v/>
      </c>
      <c r="Z1717" t="str">
        <f t="shared" si="111"/>
        <v/>
      </c>
      <c r="AB1717" s="9"/>
      <c r="AC1717" t="s">
        <v>4135</v>
      </c>
      <c r="AD1717">
        <f t="shared" si="113"/>
        <v>0</v>
      </c>
      <c r="AF1717" s="3"/>
      <c r="AH1717" s="9"/>
    </row>
    <row r="1718" spans="1:34" ht="10.95" customHeight="1" outlineLevel="1" x14ac:dyDescent="0.25">
      <c r="A1718" t="s">
        <v>5633</v>
      </c>
      <c r="C1718" s="3" t="s">
        <v>11994</v>
      </c>
      <c r="D1718" s="3">
        <v>4374</v>
      </c>
      <c r="E1718" s="9">
        <v>2013</v>
      </c>
      <c r="F1718" s="7" t="s">
        <v>9350</v>
      </c>
      <c r="G1718" s="7" t="s">
        <v>5401</v>
      </c>
      <c r="H1718" s="8" t="s">
        <v>9365</v>
      </c>
      <c r="I1718" s="8" t="s">
        <v>991</v>
      </c>
      <c r="J1718" s="19">
        <v>1</v>
      </c>
      <c r="K1718" s="19" t="s">
        <v>20093</v>
      </c>
      <c r="L1718" s="11"/>
      <c r="M1718" s="11"/>
      <c r="N1718" s="24"/>
      <c r="P1718" s="32"/>
      <c r="T1718" s="19"/>
      <c r="U1718" s="3"/>
      <c r="X1718" t="str">
        <f t="shared" si="110"/>
        <v/>
      </c>
      <c r="Z1718" t="str">
        <f t="shared" si="111"/>
        <v/>
      </c>
      <c r="AB1718" s="9"/>
      <c r="AC1718" t="s">
        <v>9365</v>
      </c>
      <c r="AD1718">
        <f t="shared" si="113"/>
        <v>0</v>
      </c>
      <c r="AF1718" s="3"/>
      <c r="AH1718" s="9"/>
    </row>
    <row r="1719" spans="1:34" ht="10.95" customHeight="1" outlineLevel="1" x14ac:dyDescent="0.25">
      <c r="A1719" t="s">
        <v>5633</v>
      </c>
      <c r="C1719" s="3" t="s">
        <v>11994</v>
      </c>
      <c r="D1719" s="3">
        <v>4375</v>
      </c>
      <c r="E1719" s="9">
        <v>2013</v>
      </c>
      <c r="F1719" s="7" t="s">
        <v>9350</v>
      </c>
      <c r="G1719" s="7" t="s">
        <v>5401</v>
      </c>
      <c r="H1719" s="8" t="s">
        <v>5505</v>
      </c>
      <c r="I1719" s="8" t="s">
        <v>991</v>
      </c>
      <c r="J1719" s="19">
        <v>1</v>
      </c>
      <c r="K1719" s="19" t="s">
        <v>20093</v>
      </c>
      <c r="L1719" s="11"/>
      <c r="M1719" s="11"/>
      <c r="N1719" s="24"/>
      <c r="P1719" s="32"/>
      <c r="T1719" s="19"/>
      <c r="U1719" s="3"/>
      <c r="X1719" t="str">
        <f t="shared" si="110"/>
        <v/>
      </c>
      <c r="Z1719" t="str">
        <f t="shared" si="111"/>
        <v/>
      </c>
      <c r="AB1719" s="9"/>
      <c r="AC1719" t="s">
        <v>5505</v>
      </c>
      <c r="AD1719">
        <f t="shared" si="113"/>
        <v>0</v>
      </c>
      <c r="AF1719" s="3"/>
      <c r="AH1719" s="9"/>
    </row>
    <row r="1720" spans="1:34" ht="10.95" customHeight="1" outlineLevel="1" x14ac:dyDescent="0.25">
      <c r="A1720" t="s">
        <v>5633</v>
      </c>
      <c r="C1720" s="3" t="s">
        <v>11994</v>
      </c>
      <c r="D1720" s="3" t="s">
        <v>9362</v>
      </c>
      <c r="E1720" s="9">
        <v>2013</v>
      </c>
      <c r="F1720" s="7" t="s">
        <v>9351</v>
      </c>
      <c r="G1720" s="7" t="s">
        <v>5401</v>
      </c>
      <c r="H1720" s="8" t="s">
        <v>9366</v>
      </c>
      <c r="I1720" s="8" t="s">
        <v>991</v>
      </c>
      <c r="J1720" s="19">
        <v>1</v>
      </c>
      <c r="K1720" s="19" t="s">
        <v>7736</v>
      </c>
      <c r="L1720" s="11">
        <v>13</v>
      </c>
      <c r="M1720" s="11"/>
      <c r="N1720" s="24"/>
      <c r="P1720" s="32"/>
      <c r="T1720" s="19"/>
      <c r="U1720" s="3"/>
      <c r="X1720" t="str">
        <f t="shared" si="110"/>
        <v/>
      </c>
      <c r="Z1720">
        <f t="shared" si="111"/>
        <v>1</v>
      </c>
      <c r="AB1720" s="9"/>
      <c r="AC1720" t="s">
        <v>9366</v>
      </c>
      <c r="AD1720">
        <f t="shared" si="113"/>
        <v>0</v>
      </c>
      <c r="AF1720" s="3"/>
      <c r="AH1720" s="9"/>
    </row>
    <row r="1721" spans="1:34" ht="10.95" customHeight="1" outlineLevel="1" x14ac:dyDescent="0.25">
      <c r="A1721" t="s">
        <v>5633</v>
      </c>
      <c r="C1721" s="3" t="s">
        <v>11994</v>
      </c>
      <c r="D1721" s="3">
        <v>4376</v>
      </c>
      <c r="E1721" s="9">
        <v>2013</v>
      </c>
      <c r="F1721" s="7" t="s">
        <v>9201</v>
      </c>
      <c r="G1721" s="7" t="s">
        <v>5401</v>
      </c>
      <c r="H1721" s="8" t="s">
        <v>9366</v>
      </c>
      <c r="I1721" s="8" t="s">
        <v>991</v>
      </c>
      <c r="J1721" s="19">
        <v>1</v>
      </c>
      <c r="K1721" s="19" t="s">
        <v>20093</v>
      </c>
      <c r="L1721" s="11"/>
      <c r="M1721" s="11"/>
      <c r="N1721" s="24"/>
      <c r="P1721" s="32"/>
      <c r="T1721" s="19"/>
      <c r="U1721" s="3"/>
      <c r="X1721" t="str">
        <f t="shared" si="110"/>
        <v/>
      </c>
      <c r="Z1721" t="str">
        <f t="shared" si="111"/>
        <v/>
      </c>
      <c r="AB1721" s="9"/>
      <c r="AC1721" t="s">
        <v>9366</v>
      </c>
      <c r="AD1721">
        <f t="shared" si="113"/>
        <v>0</v>
      </c>
      <c r="AF1721" s="3"/>
      <c r="AH1721" s="9"/>
    </row>
    <row r="1722" spans="1:34" ht="10.95" customHeight="1" outlineLevel="1" x14ac:dyDescent="0.25">
      <c r="A1722" t="s">
        <v>5633</v>
      </c>
      <c r="C1722" s="3" t="s">
        <v>11994</v>
      </c>
      <c r="D1722" s="3" t="s">
        <v>9363</v>
      </c>
      <c r="E1722" s="9">
        <v>2013</v>
      </c>
      <c r="F1722" s="7" t="s">
        <v>9353</v>
      </c>
      <c r="G1722" s="7" t="s">
        <v>5401</v>
      </c>
      <c r="H1722" s="8" t="s">
        <v>9367</v>
      </c>
      <c r="I1722" s="8" t="s">
        <v>991</v>
      </c>
      <c r="J1722" s="19">
        <v>1</v>
      </c>
      <c r="K1722" s="19" t="s">
        <v>7736</v>
      </c>
      <c r="L1722" s="11">
        <v>12</v>
      </c>
      <c r="M1722" s="11"/>
      <c r="N1722" s="24"/>
      <c r="P1722" s="32"/>
      <c r="T1722" s="19"/>
      <c r="U1722" s="3"/>
      <c r="X1722" t="str">
        <f t="shared" si="110"/>
        <v/>
      </c>
      <c r="Z1722">
        <f t="shared" si="111"/>
        <v>1</v>
      </c>
      <c r="AB1722" s="9"/>
      <c r="AC1722" t="s">
        <v>9367</v>
      </c>
      <c r="AD1722">
        <f t="shared" si="113"/>
        <v>0</v>
      </c>
      <c r="AF1722" s="3"/>
      <c r="AH1722" s="9"/>
    </row>
    <row r="1723" spans="1:34" ht="10.95" customHeight="1" outlineLevel="1" x14ac:dyDescent="0.25">
      <c r="A1723" t="s">
        <v>5633</v>
      </c>
      <c r="C1723" s="3" t="s">
        <v>11994</v>
      </c>
      <c r="D1723" s="3">
        <v>4494</v>
      </c>
      <c r="E1723" s="9">
        <v>2014</v>
      </c>
      <c r="F1723" s="7" t="s">
        <v>9357</v>
      </c>
      <c r="G1723" s="7" t="s">
        <v>5401</v>
      </c>
      <c r="H1723" s="8" t="s">
        <v>5402</v>
      </c>
      <c r="I1723" s="8" t="s">
        <v>9368</v>
      </c>
      <c r="J1723" s="19">
        <v>3</v>
      </c>
      <c r="K1723" s="19" t="s">
        <v>20093</v>
      </c>
      <c r="L1723" s="11"/>
      <c r="M1723" s="11"/>
      <c r="N1723" s="24"/>
      <c r="P1723" s="32"/>
      <c r="R1723">
        <v>1</v>
      </c>
      <c r="S1723">
        <v>1</v>
      </c>
      <c r="T1723" s="19"/>
      <c r="U1723" s="3"/>
      <c r="X1723" t="str">
        <f t="shared" si="110"/>
        <v/>
      </c>
      <c r="Z1723" t="str">
        <f t="shared" si="111"/>
        <v/>
      </c>
      <c r="AB1723" s="9"/>
      <c r="AC1723" t="s">
        <v>5402</v>
      </c>
      <c r="AD1723">
        <f t="shared" si="113"/>
        <v>1</v>
      </c>
      <c r="AF1723" s="3"/>
      <c r="AH1723" s="9"/>
    </row>
    <row r="1724" spans="1:34" ht="10.95" customHeight="1" outlineLevel="1" x14ac:dyDescent="0.25">
      <c r="A1724" t="s">
        <v>5633</v>
      </c>
      <c r="C1724" s="3" t="s">
        <v>11994</v>
      </c>
      <c r="D1724" s="3" t="s">
        <v>9370</v>
      </c>
      <c r="E1724" s="9">
        <v>2014</v>
      </c>
      <c r="F1724" s="7" t="s">
        <v>9358</v>
      </c>
      <c r="G1724" s="7" t="s">
        <v>5401</v>
      </c>
      <c r="H1724" s="8" t="s">
        <v>5402</v>
      </c>
      <c r="I1724" s="8" t="s">
        <v>9369</v>
      </c>
      <c r="J1724" s="19">
        <v>3</v>
      </c>
      <c r="K1724" s="19" t="s">
        <v>7736</v>
      </c>
      <c r="L1724" s="11">
        <v>10</v>
      </c>
      <c r="M1724" s="11"/>
      <c r="N1724" s="24"/>
      <c r="P1724" s="32"/>
      <c r="T1724" s="19"/>
      <c r="U1724" s="3"/>
      <c r="X1724" t="str">
        <f t="shared" si="110"/>
        <v/>
      </c>
      <c r="Z1724">
        <f t="shared" si="111"/>
        <v>1</v>
      </c>
      <c r="AB1724" s="9"/>
      <c r="AC1724" t="s">
        <v>5402</v>
      </c>
      <c r="AD1724">
        <f t="shared" si="113"/>
        <v>1</v>
      </c>
      <c r="AF1724" s="3"/>
      <c r="AH1724" s="9"/>
    </row>
    <row r="1725" spans="1:34" ht="10.95" customHeight="1" outlineLevel="1" x14ac:dyDescent="0.25">
      <c r="A1725" t="s">
        <v>5633</v>
      </c>
      <c r="C1725" s="3" t="s">
        <v>11994</v>
      </c>
      <c r="D1725" s="3">
        <v>4801</v>
      </c>
      <c r="E1725" s="9">
        <v>2014</v>
      </c>
      <c r="F1725" s="7" t="s">
        <v>9350</v>
      </c>
      <c r="G1725" s="7" t="s">
        <v>5401</v>
      </c>
      <c r="H1725" s="8" t="s">
        <v>9373</v>
      </c>
      <c r="I1725" s="8" t="s">
        <v>7560</v>
      </c>
      <c r="J1725" s="19">
        <v>7</v>
      </c>
      <c r="K1725" s="19" t="s">
        <v>20093</v>
      </c>
      <c r="L1725" s="11"/>
      <c r="M1725" s="11"/>
      <c r="N1725" s="24"/>
      <c r="P1725" s="32"/>
      <c r="T1725" s="19"/>
      <c r="U1725" s="3"/>
      <c r="X1725" t="str">
        <f t="shared" si="110"/>
        <v/>
      </c>
      <c r="Z1725" t="str">
        <f t="shared" si="111"/>
        <v/>
      </c>
      <c r="AB1725" s="9"/>
      <c r="AC1725" t="s">
        <v>9373</v>
      </c>
      <c r="AD1725">
        <f t="shared" si="113"/>
        <v>0</v>
      </c>
      <c r="AF1725" s="3"/>
      <c r="AH1725" s="9"/>
    </row>
    <row r="1726" spans="1:34" ht="10.95" customHeight="1" outlineLevel="1" x14ac:dyDescent="0.25">
      <c r="A1726" t="s">
        <v>5633</v>
      </c>
      <c r="C1726" s="3" t="s">
        <v>11994</v>
      </c>
      <c r="D1726" s="3">
        <v>4802</v>
      </c>
      <c r="E1726" s="9">
        <v>2014</v>
      </c>
      <c r="F1726" s="7" t="s">
        <v>9350</v>
      </c>
      <c r="G1726" s="7" t="s">
        <v>5401</v>
      </c>
      <c r="H1726" s="8" t="s">
        <v>9374</v>
      </c>
      <c r="I1726" s="8" t="s">
        <v>7560</v>
      </c>
      <c r="J1726" s="19">
        <v>7</v>
      </c>
      <c r="K1726" s="19" t="s">
        <v>20093</v>
      </c>
      <c r="L1726" s="11"/>
      <c r="M1726" s="11"/>
      <c r="N1726" s="24"/>
      <c r="P1726" s="32"/>
      <c r="T1726" s="19"/>
      <c r="U1726" s="3"/>
      <c r="X1726" t="str">
        <f t="shared" si="110"/>
        <v/>
      </c>
      <c r="Z1726" t="str">
        <f t="shared" si="111"/>
        <v/>
      </c>
      <c r="AB1726" s="9"/>
      <c r="AC1726" t="s">
        <v>9374</v>
      </c>
      <c r="AD1726">
        <f t="shared" si="113"/>
        <v>0</v>
      </c>
      <c r="AF1726" s="3"/>
      <c r="AH1726" s="9"/>
    </row>
    <row r="1727" spans="1:34" ht="10.95" customHeight="1" outlineLevel="1" x14ac:dyDescent="0.25">
      <c r="A1727" t="s">
        <v>5633</v>
      </c>
      <c r="C1727" s="3" t="s">
        <v>11994</v>
      </c>
      <c r="D1727" s="3">
        <v>4803</v>
      </c>
      <c r="E1727" s="9">
        <v>2014</v>
      </c>
      <c r="F1727" s="7" t="s">
        <v>9350</v>
      </c>
      <c r="G1727" s="7" t="s">
        <v>5401</v>
      </c>
      <c r="H1727" s="8" t="s">
        <v>9375</v>
      </c>
      <c r="I1727" s="8" t="s">
        <v>7560</v>
      </c>
      <c r="J1727" s="19">
        <v>7</v>
      </c>
      <c r="K1727" s="19" t="s">
        <v>20093</v>
      </c>
      <c r="L1727" s="11"/>
      <c r="M1727" s="11"/>
      <c r="N1727" s="24"/>
      <c r="P1727" s="32"/>
      <c r="T1727" s="19"/>
      <c r="U1727" s="3"/>
      <c r="X1727" t="str">
        <f t="shared" si="110"/>
        <v/>
      </c>
      <c r="Z1727" t="str">
        <f t="shared" si="111"/>
        <v/>
      </c>
      <c r="AB1727" s="9"/>
      <c r="AC1727" t="s">
        <v>9375</v>
      </c>
      <c r="AD1727">
        <f t="shared" si="113"/>
        <v>0</v>
      </c>
      <c r="AF1727" s="3"/>
      <c r="AH1727" s="9"/>
    </row>
    <row r="1728" spans="1:34" ht="10.95" customHeight="1" outlineLevel="1" x14ac:dyDescent="0.25">
      <c r="A1728" t="s">
        <v>5633</v>
      </c>
      <c r="C1728" s="3" t="s">
        <v>11994</v>
      </c>
      <c r="D1728" s="3">
        <v>4804</v>
      </c>
      <c r="E1728" s="9">
        <v>2014</v>
      </c>
      <c r="F1728" s="7" t="s">
        <v>9350</v>
      </c>
      <c r="G1728" s="7" t="s">
        <v>5401</v>
      </c>
      <c r="H1728" s="8" t="s">
        <v>9376</v>
      </c>
      <c r="I1728" s="8" t="s">
        <v>7560</v>
      </c>
      <c r="J1728" s="19">
        <v>7</v>
      </c>
      <c r="K1728" s="19" t="s">
        <v>20093</v>
      </c>
      <c r="L1728" s="11"/>
      <c r="M1728" s="11"/>
      <c r="N1728" s="24"/>
      <c r="P1728" s="32"/>
      <c r="T1728" s="19"/>
      <c r="U1728" s="3"/>
      <c r="X1728" t="str">
        <f t="shared" si="110"/>
        <v/>
      </c>
      <c r="Z1728" t="str">
        <f t="shared" si="111"/>
        <v/>
      </c>
      <c r="AB1728" s="9"/>
      <c r="AC1728" t="s">
        <v>9376</v>
      </c>
      <c r="AD1728">
        <f t="shared" si="113"/>
        <v>0</v>
      </c>
      <c r="AF1728" s="3"/>
      <c r="AH1728" s="9"/>
    </row>
    <row r="1729" spans="1:34" ht="10.95" customHeight="1" outlineLevel="1" x14ac:dyDescent="0.25">
      <c r="A1729" t="s">
        <v>5633</v>
      </c>
      <c r="C1729" s="3" t="s">
        <v>11994</v>
      </c>
      <c r="D1729" s="3" t="s">
        <v>9371</v>
      </c>
      <c r="E1729" s="9">
        <v>2014</v>
      </c>
      <c r="F1729" s="7" t="s">
        <v>9351</v>
      </c>
      <c r="G1729" s="7" t="s">
        <v>5401</v>
      </c>
      <c r="H1729" s="8" t="s">
        <v>7560</v>
      </c>
      <c r="I1729" s="8" t="s">
        <v>7560</v>
      </c>
      <c r="J1729" s="19">
        <v>7</v>
      </c>
      <c r="K1729" s="19" t="s">
        <v>7736</v>
      </c>
      <c r="L1729" s="11">
        <v>2.5</v>
      </c>
      <c r="M1729" s="11"/>
      <c r="N1729" s="24"/>
      <c r="P1729" s="32"/>
      <c r="T1729" s="19"/>
      <c r="U1729" s="3"/>
      <c r="X1729" t="str">
        <f t="shared" si="110"/>
        <v/>
      </c>
      <c r="Z1729">
        <f t="shared" si="111"/>
        <v>1</v>
      </c>
      <c r="AB1729" s="9"/>
      <c r="AC1729" t="s">
        <v>7560</v>
      </c>
      <c r="AD1729">
        <f t="shared" si="113"/>
        <v>0</v>
      </c>
      <c r="AF1729" s="3"/>
      <c r="AH1729" s="9"/>
    </row>
    <row r="1730" spans="1:34" ht="10.95" customHeight="1" outlineLevel="1" x14ac:dyDescent="0.25">
      <c r="A1730" t="s">
        <v>5633</v>
      </c>
      <c r="C1730" s="3" t="s">
        <v>11994</v>
      </c>
      <c r="D1730" s="3">
        <v>4805</v>
      </c>
      <c r="E1730" s="9">
        <v>2014</v>
      </c>
      <c r="F1730" s="7" t="s">
        <v>9201</v>
      </c>
      <c r="G1730" s="7" t="s">
        <v>5401</v>
      </c>
      <c r="H1730" s="8" t="s">
        <v>9377</v>
      </c>
      <c r="I1730" s="8" t="s">
        <v>7560</v>
      </c>
      <c r="J1730" s="19">
        <v>7</v>
      </c>
      <c r="K1730" s="19" t="s">
        <v>20093</v>
      </c>
      <c r="L1730" s="11"/>
      <c r="M1730" s="11"/>
      <c r="N1730" s="24"/>
      <c r="P1730" s="32"/>
      <c r="T1730" s="19"/>
      <c r="U1730" s="3"/>
      <c r="X1730" t="str">
        <f t="shared" ref="X1730:X1793" si="114">IF(COUNTIF(F1730,"*fdc*"),1,"")</f>
        <v/>
      </c>
      <c r="Z1730" t="str">
        <f t="shared" ref="Z1730:Z1793" si="115">IF(COUNTIF(F1730,"*s/s*"),1,"")</f>
        <v/>
      </c>
      <c r="AB1730" s="9"/>
      <c r="AC1730" t="s">
        <v>9377</v>
      </c>
      <c r="AD1730">
        <f t="shared" si="113"/>
        <v>0</v>
      </c>
      <c r="AF1730" s="3"/>
      <c r="AH1730" s="9"/>
    </row>
    <row r="1731" spans="1:34" ht="10.95" customHeight="1" outlineLevel="1" x14ac:dyDescent="0.25">
      <c r="A1731" t="s">
        <v>5633</v>
      </c>
      <c r="C1731" s="3" t="s">
        <v>11994</v>
      </c>
      <c r="D1731" s="3" t="s">
        <v>9372</v>
      </c>
      <c r="E1731" s="9">
        <v>2014</v>
      </c>
      <c r="F1731" s="7" t="s">
        <v>9353</v>
      </c>
      <c r="G1731" s="7" t="s">
        <v>5401</v>
      </c>
      <c r="H1731" s="8" t="s">
        <v>7560</v>
      </c>
      <c r="I1731" s="8" t="s">
        <v>7560</v>
      </c>
      <c r="J1731" s="19">
        <v>7</v>
      </c>
      <c r="K1731" s="19" t="s">
        <v>7736</v>
      </c>
      <c r="L1731" s="11">
        <v>2.5</v>
      </c>
      <c r="M1731" s="11"/>
      <c r="N1731" s="24"/>
      <c r="P1731" s="32"/>
      <c r="T1731" s="19"/>
      <c r="U1731" s="3"/>
      <c r="X1731" t="str">
        <f t="shared" si="114"/>
        <v/>
      </c>
      <c r="Z1731">
        <f t="shared" si="115"/>
        <v>1</v>
      </c>
      <c r="AB1731" s="9"/>
      <c r="AC1731" t="s">
        <v>7560</v>
      </c>
      <c r="AD1731">
        <f t="shared" si="113"/>
        <v>0</v>
      </c>
      <c r="AF1731" s="3"/>
      <c r="AH1731" s="9"/>
    </row>
    <row r="1732" spans="1:34" ht="10.95" customHeight="1" outlineLevel="1" x14ac:dyDescent="0.25">
      <c r="A1732" t="s">
        <v>5633</v>
      </c>
      <c r="C1732" s="3" t="s">
        <v>11994</v>
      </c>
      <c r="D1732" s="3">
        <v>4981</v>
      </c>
      <c r="E1732" s="9">
        <v>2014</v>
      </c>
      <c r="F1732" s="7" t="s">
        <v>9350</v>
      </c>
      <c r="G1732" s="7" t="s">
        <v>5401</v>
      </c>
      <c r="H1732" s="8" t="s">
        <v>9380</v>
      </c>
      <c r="I1732" s="8" t="s">
        <v>7560</v>
      </c>
      <c r="J1732" s="19">
        <v>7</v>
      </c>
      <c r="K1732" s="19" t="s">
        <v>20093</v>
      </c>
      <c r="L1732" s="11"/>
      <c r="M1732" s="11"/>
      <c r="N1732" s="24"/>
      <c r="P1732" s="32"/>
      <c r="T1732" s="19"/>
      <c r="U1732" s="3"/>
      <c r="X1732" t="str">
        <f t="shared" si="114"/>
        <v/>
      </c>
      <c r="Z1732" t="str">
        <f t="shared" si="115"/>
        <v/>
      </c>
      <c r="AB1732" s="9"/>
      <c r="AC1732" t="s">
        <v>9380</v>
      </c>
      <c r="AD1732">
        <f t="shared" si="113"/>
        <v>0</v>
      </c>
      <c r="AF1732" s="3"/>
      <c r="AH1732" s="9"/>
    </row>
    <row r="1733" spans="1:34" ht="10.95" customHeight="1" outlineLevel="1" x14ac:dyDescent="0.25">
      <c r="A1733" t="s">
        <v>5633</v>
      </c>
      <c r="C1733" s="3" t="s">
        <v>11994</v>
      </c>
      <c r="D1733" s="3">
        <v>4982</v>
      </c>
      <c r="E1733" s="9">
        <v>2014</v>
      </c>
      <c r="F1733" s="7" t="s">
        <v>9350</v>
      </c>
      <c r="G1733" s="7" t="s">
        <v>5401</v>
      </c>
      <c r="H1733" s="8" t="s">
        <v>9381</v>
      </c>
      <c r="I1733" s="8" t="s">
        <v>7560</v>
      </c>
      <c r="J1733" s="19">
        <v>7</v>
      </c>
      <c r="K1733" s="19" t="s">
        <v>20093</v>
      </c>
      <c r="L1733" s="11"/>
      <c r="M1733" s="11"/>
      <c r="N1733" s="24"/>
      <c r="P1733" s="32"/>
      <c r="T1733" s="19"/>
      <c r="U1733" s="3"/>
      <c r="X1733" t="str">
        <f t="shared" si="114"/>
        <v/>
      </c>
      <c r="Z1733" t="str">
        <f t="shared" si="115"/>
        <v/>
      </c>
      <c r="AB1733" s="9"/>
      <c r="AC1733" t="s">
        <v>9381</v>
      </c>
      <c r="AD1733">
        <f t="shared" si="113"/>
        <v>0</v>
      </c>
      <c r="AF1733" s="3"/>
      <c r="AH1733" s="9"/>
    </row>
    <row r="1734" spans="1:34" ht="10.95" customHeight="1" outlineLevel="1" x14ac:dyDescent="0.25">
      <c r="A1734" t="s">
        <v>5633</v>
      </c>
      <c r="C1734" s="3" t="s">
        <v>11994</v>
      </c>
      <c r="D1734" s="3">
        <v>4983</v>
      </c>
      <c r="E1734" s="9">
        <v>2014</v>
      </c>
      <c r="F1734" s="7" t="s">
        <v>9350</v>
      </c>
      <c r="G1734" s="7" t="s">
        <v>5401</v>
      </c>
      <c r="H1734" s="8" t="s">
        <v>7704</v>
      </c>
      <c r="I1734" s="8" t="s">
        <v>7560</v>
      </c>
      <c r="J1734" s="19">
        <v>7</v>
      </c>
      <c r="K1734" s="19" t="s">
        <v>20093</v>
      </c>
      <c r="L1734" s="11"/>
      <c r="M1734" s="11"/>
      <c r="N1734" s="24"/>
      <c r="P1734" s="32"/>
      <c r="T1734" s="19"/>
      <c r="U1734" s="3"/>
      <c r="X1734" t="str">
        <f t="shared" si="114"/>
        <v/>
      </c>
      <c r="Z1734" t="str">
        <f t="shared" si="115"/>
        <v/>
      </c>
      <c r="AB1734" s="9"/>
      <c r="AC1734" t="s">
        <v>7704</v>
      </c>
      <c r="AD1734">
        <f t="shared" si="113"/>
        <v>0</v>
      </c>
      <c r="AF1734" s="3"/>
      <c r="AH1734" s="9"/>
    </row>
    <row r="1735" spans="1:34" ht="10.95" customHeight="1" outlineLevel="1" x14ac:dyDescent="0.25">
      <c r="A1735" t="s">
        <v>5633</v>
      </c>
      <c r="C1735" s="3" t="s">
        <v>11994</v>
      </c>
      <c r="D1735" s="3">
        <v>4984</v>
      </c>
      <c r="E1735" s="9">
        <v>2014</v>
      </c>
      <c r="F1735" s="7" t="s">
        <v>9350</v>
      </c>
      <c r="G1735" s="7" t="s">
        <v>5401</v>
      </c>
      <c r="H1735" s="8" t="s">
        <v>9382</v>
      </c>
      <c r="I1735" s="8" t="s">
        <v>7560</v>
      </c>
      <c r="J1735" s="19">
        <v>7</v>
      </c>
      <c r="K1735" s="19" t="s">
        <v>20093</v>
      </c>
      <c r="L1735" s="11"/>
      <c r="M1735" s="11"/>
      <c r="N1735" s="24"/>
      <c r="P1735" s="32"/>
      <c r="T1735" s="19"/>
      <c r="U1735" s="3"/>
      <c r="X1735" t="str">
        <f t="shared" si="114"/>
        <v/>
      </c>
      <c r="Z1735" t="str">
        <f t="shared" si="115"/>
        <v/>
      </c>
      <c r="AB1735" s="9"/>
      <c r="AC1735" t="s">
        <v>9382</v>
      </c>
      <c r="AD1735">
        <f t="shared" si="113"/>
        <v>0</v>
      </c>
      <c r="AF1735" s="3"/>
      <c r="AH1735" s="9"/>
    </row>
    <row r="1736" spans="1:34" ht="10.95" customHeight="1" outlineLevel="1" x14ac:dyDescent="0.25">
      <c r="A1736" t="s">
        <v>5633</v>
      </c>
      <c r="C1736" s="3" t="s">
        <v>11994</v>
      </c>
      <c r="D1736" s="3" t="s">
        <v>9378</v>
      </c>
      <c r="E1736" s="9">
        <v>2014</v>
      </c>
      <c r="F1736" s="7" t="s">
        <v>9351</v>
      </c>
      <c r="G1736" s="7" t="s">
        <v>5401</v>
      </c>
      <c r="H1736" s="8" t="s">
        <v>7560</v>
      </c>
      <c r="I1736" s="8" t="s">
        <v>7560</v>
      </c>
      <c r="J1736" s="19">
        <v>7</v>
      </c>
      <c r="K1736" s="19" t="s">
        <v>7736</v>
      </c>
      <c r="L1736" s="11">
        <v>2.5</v>
      </c>
      <c r="M1736" s="11"/>
      <c r="N1736" s="24"/>
      <c r="P1736" s="32"/>
      <c r="T1736" s="19"/>
      <c r="U1736" s="3"/>
      <c r="X1736" t="str">
        <f t="shared" si="114"/>
        <v/>
      </c>
      <c r="Z1736">
        <f t="shared" si="115"/>
        <v>1</v>
      </c>
      <c r="AB1736" s="9"/>
      <c r="AC1736" t="s">
        <v>7560</v>
      </c>
      <c r="AD1736">
        <f t="shared" si="113"/>
        <v>0</v>
      </c>
      <c r="AF1736" s="3"/>
      <c r="AH1736" s="9"/>
    </row>
    <row r="1737" spans="1:34" ht="10.95" customHeight="1" outlineLevel="1" x14ac:dyDescent="0.25">
      <c r="A1737" t="s">
        <v>5633</v>
      </c>
      <c r="C1737" s="3" t="s">
        <v>11994</v>
      </c>
      <c r="D1737" s="3">
        <v>4985</v>
      </c>
      <c r="E1737" s="9">
        <v>2014</v>
      </c>
      <c r="F1737" s="7" t="s">
        <v>9201</v>
      </c>
      <c r="G1737" s="7" t="s">
        <v>5401</v>
      </c>
      <c r="H1737" s="8" t="s">
        <v>9383</v>
      </c>
      <c r="I1737" s="8" t="s">
        <v>7560</v>
      </c>
      <c r="J1737" s="19">
        <v>7</v>
      </c>
      <c r="K1737" s="19" t="s">
        <v>20093</v>
      </c>
      <c r="L1737" s="11"/>
      <c r="M1737" s="11"/>
      <c r="N1737" s="24"/>
      <c r="P1737" s="32"/>
      <c r="T1737" s="19"/>
      <c r="U1737" s="3"/>
      <c r="X1737" t="str">
        <f t="shared" si="114"/>
        <v/>
      </c>
      <c r="Z1737" t="str">
        <f t="shared" si="115"/>
        <v/>
      </c>
      <c r="AB1737" s="9"/>
      <c r="AC1737" t="s">
        <v>9383</v>
      </c>
      <c r="AD1737">
        <f t="shared" si="113"/>
        <v>0</v>
      </c>
      <c r="AF1737" s="3"/>
      <c r="AH1737" s="9"/>
    </row>
    <row r="1738" spans="1:34" ht="10.95" customHeight="1" outlineLevel="1" x14ac:dyDescent="0.25">
      <c r="A1738" t="s">
        <v>5633</v>
      </c>
      <c r="C1738" s="3" t="s">
        <v>11994</v>
      </c>
      <c r="D1738" s="3" t="s">
        <v>9379</v>
      </c>
      <c r="E1738" s="9">
        <v>2014</v>
      </c>
      <c r="F1738" s="7" t="s">
        <v>9353</v>
      </c>
      <c r="G1738" s="7" t="s">
        <v>5401</v>
      </c>
      <c r="H1738" s="8" t="s">
        <v>7560</v>
      </c>
      <c r="I1738" s="8" t="s">
        <v>7560</v>
      </c>
      <c r="J1738" s="19">
        <v>7</v>
      </c>
      <c r="K1738" s="19" t="s">
        <v>7736</v>
      </c>
      <c r="L1738" s="11">
        <v>2.5</v>
      </c>
      <c r="M1738" s="11"/>
      <c r="N1738" s="24"/>
      <c r="P1738" s="32"/>
      <c r="T1738" s="19"/>
      <c r="U1738" s="3"/>
      <c r="X1738" t="str">
        <f t="shared" si="114"/>
        <v/>
      </c>
      <c r="Z1738">
        <f t="shared" si="115"/>
        <v>1</v>
      </c>
      <c r="AB1738" s="9"/>
      <c r="AC1738" t="s">
        <v>7560</v>
      </c>
      <c r="AD1738">
        <f t="shared" si="113"/>
        <v>0</v>
      </c>
      <c r="AF1738" s="3"/>
      <c r="AH1738" s="9"/>
    </row>
    <row r="1739" spans="1:34" ht="10.95" customHeight="1" outlineLevel="1" x14ac:dyDescent="0.25">
      <c r="A1739" t="s">
        <v>5633</v>
      </c>
      <c r="C1739" s="3" t="s">
        <v>11994</v>
      </c>
      <c r="D1739" s="3">
        <v>5455</v>
      </c>
      <c r="E1739" s="9">
        <v>2015</v>
      </c>
      <c r="F1739" s="7" t="s">
        <v>9353</v>
      </c>
      <c r="G1739" s="7" t="s">
        <v>5401</v>
      </c>
      <c r="H1739" s="8" t="s">
        <v>12517</v>
      </c>
      <c r="I1739" s="8" t="s">
        <v>12518</v>
      </c>
      <c r="J1739" s="19">
        <v>5</v>
      </c>
      <c r="K1739" s="19" t="s">
        <v>7736</v>
      </c>
      <c r="L1739" s="11">
        <v>2.5</v>
      </c>
      <c r="M1739" s="11"/>
      <c r="N1739" s="24"/>
      <c r="P1739" s="32"/>
      <c r="T1739" s="19"/>
      <c r="U1739" s="3"/>
      <c r="X1739" t="str">
        <f t="shared" si="114"/>
        <v/>
      </c>
      <c r="Z1739">
        <f t="shared" si="115"/>
        <v>1</v>
      </c>
      <c r="AB1739" s="9"/>
      <c r="AC1739" t="s">
        <v>12517</v>
      </c>
      <c r="AD1739">
        <f t="shared" si="113"/>
        <v>0</v>
      </c>
      <c r="AF1739" s="3"/>
      <c r="AH1739" s="9"/>
    </row>
    <row r="1740" spans="1:34" ht="10.95" customHeight="1" outlineLevel="1" x14ac:dyDescent="0.25">
      <c r="A1740" t="s">
        <v>5633</v>
      </c>
      <c r="C1740" s="3" t="s">
        <v>11994</v>
      </c>
      <c r="D1740" s="3">
        <v>5456</v>
      </c>
      <c r="E1740" s="9">
        <v>2015</v>
      </c>
      <c r="F1740" s="7" t="s">
        <v>5608</v>
      </c>
      <c r="G1740" s="7" t="s">
        <v>5401</v>
      </c>
      <c r="H1740" s="8" t="s">
        <v>9375</v>
      </c>
      <c r="I1740" s="8" t="s">
        <v>7560</v>
      </c>
      <c r="J1740" s="19">
        <v>7</v>
      </c>
      <c r="K1740" s="19" t="s">
        <v>20093</v>
      </c>
      <c r="L1740" s="11"/>
      <c r="M1740" s="11"/>
      <c r="N1740" s="24"/>
      <c r="P1740" s="32"/>
      <c r="T1740" s="19"/>
      <c r="U1740" s="3"/>
      <c r="X1740" t="str">
        <f t="shared" si="114"/>
        <v/>
      </c>
      <c r="Z1740" t="str">
        <f t="shared" si="115"/>
        <v/>
      </c>
      <c r="AB1740" s="9"/>
      <c r="AC1740" t="s">
        <v>9375</v>
      </c>
      <c r="AD1740">
        <f t="shared" si="113"/>
        <v>0</v>
      </c>
      <c r="AF1740" s="3"/>
      <c r="AH1740" s="9"/>
    </row>
    <row r="1741" spans="1:34" ht="10.95" customHeight="1" outlineLevel="1" x14ac:dyDescent="0.25">
      <c r="A1741" t="s">
        <v>5633</v>
      </c>
      <c r="C1741" s="3" t="s">
        <v>11994</v>
      </c>
      <c r="D1741" s="3">
        <v>5457</v>
      </c>
      <c r="E1741" s="9">
        <v>2015</v>
      </c>
      <c r="F1741" s="7" t="s">
        <v>5608</v>
      </c>
      <c r="G1741" s="7" t="s">
        <v>5401</v>
      </c>
      <c r="H1741" s="8" t="s">
        <v>9382</v>
      </c>
      <c r="I1741" s="8" t="s">
        <v>7560</v>
      </c>
      <c r="J1741" s="19">
        <v>7</v>
      </c>
      <c r="K1741" s="19" t="s">
        <v>20093</v>
      </c>
      <c r="L1741" s="11"/>
      <c r="M1741" s="11"/>
      <c r="N1741" s="24"/>
      <c r="P1741" s="32"/>
      <c r="T1741" s="19"/>
      <c r="U1741" s="3"/>
      <c r="X1741" t="str">
        <f t="shared" si="114"/>
        <v/>
      </c>
      <c r="Z1741" t="str">
        <f t="shared" si="115"/>
        <v/>
      </c>
      <c r="AB1741" s="9"/>
      <c r="AC1741" t="s">
        <v>9382</v>
      </c>
      <c r="AD1741">
        <f t="shared" si="113"/>
        <v>0</v>
      </c>
      <c r="AF1741" s="3"/>
      <c r="AH1741" s="9"/>
    </row>
    <row r="1742" spans="1:34" ht="10.95" customHeight="1" outlineLevel="1" x14ac:dyDescent="0.25">
      <c r="A1742" t="s">
        <v>5633</v>
      </c>
      <c r="C1742" s="3" t="s">
        <v>11994</v>
      </c>
      <c r="D1742" s="3">
        <v>5458</v>
      </c>
      <c r="E1742" s="9">
        <v>2015</v>
      </c>
      <c r="F1742" s="7" t="s">
        <v>5608</v>
      </c>
      <c r="G1742" s="7" t="s">
        <v>5401</v>
      </c>
      <c r="H1742" s="8" t="s">
        <v>9384</v>
      </c>
      <c r="I1742" s="8" t="s">
        <v>7560</v>
      </c>
      <c r="J1742" s="19">
        <v>7</v>
      </c>
      <c r="K1742" s="19" t="s">
        <v>20093</v>
      </c>
      <c r="L1742" s="11"/>
      <c r="M1742" s="11"/>
      <c r="N1742" s="24"/>
      <c r="P1742" s="32"/>
      <c r="T1742" s="19"/>
      <c r="U1742" s="3"/>
      <c r="X1742" t="str">
        <f t="shared" si="114"/>
        <v/>
      </c>
      <c r="Z1742" t="str">
        <f t="shared" si="115"/>
        <v/>
      </c>
      <c r="AB1742" s="9"/>
      <c r="AC1742" t="s">
        <v>9384</v>
      </c>
      <c r="AD1742">
        <f t="shared" si="113"/>
        <v>0</v>
      </c>
      <c r="AF1742" s="3"/>
      <c r="AH1742" s="9"/>
    </row>
    <row r="1743" spans="1:34" ht="10.95" customHeight="1" outlineLevel="1" x14ac:dyDescent="0.25">
      <c r="A1743" t="s">
        <v>5633</v>
      </c>
      <c r="C1743" s="3" t="s">
        <v>11994</v>
      </c>
      <c r="D1743" s="3" t="s">
        <v>9386</v>
      </c>
      <c r="E1743" s="9">
        <v>2015</v>
      </c>
      <c r="F1743" s="7" t="s">
        <v>9336</v>
      </c>
      <c r="G1743" s="7" t="s">
        <v>5401</v>
      </c>
      <c r="H1743" s="8" t="s">
        <v>7560</v>
      </c>
      <c r="I1743" s="8" t="s">
        <v>7560</v>
      </c>
      <c r="J1743" s="19">
        <v>7</v>
      </c>
      <c r="K1743" s="19" t="s">
        <v>7736</v>
      </c>
      <c r="L1743" s="11">
        <v>2.5</v>
      </c>
      <c r="M1743" s="11"/>
      <c r="N1743" s="24"/>
      <c r="P1743" s="32"/>
      <c r="T1743" s="19"/>
      <c r="U1743" s="3"/>
      <c r="X1743" t="str">
        <f t="shared" si="114"/>
        <v/>
      </c>
      <c r="Z1743">
        <f t="shared" si="115"/>
        <v>1</v>
      </c>
      <c r="AB1743" s="9"/>
      <c r="AC1743" t="s">
        <v>7560</v>
      </c>
      <c r="AD1743">
        <f t="shared" si="113"/>
        <v>0</v>
      </c>
      <c r="AF1743" s="3"/>
      <c r="AH1743" s="9"/>
    </row>
    <row r="1744" spans="1:34" ht="10.95" customHeight="1" outlineLevel="1" x14ac:dyDescent="0.25">
      <c r="A1744" t="s">
        <v>5633</v>
      </c>
      <c r="C1744" s="3" t="s">
        <v>11994</v>
      </c>
      <c r="D1744" s="3">
        <v>5459</v>
      </c>
      <c r="E1744" s="9">
        <v>2015</v>
      </c>
      <c r="F1744" s="7" t="s">
        <v>9359</v>
      </c>
      <c r="G1744" s="7" t="s">
        <v>5401</v>
      </c>
      <c r="H1744" s="8" t="s">
        <v>9385</v>
      </c>
      <c r="I1744" s="8" t="s">
        <v>7560</v>
      </c>
      <c r="J1744" s="19">
        <v>7</v>
      </c>
      <c r="K1744" s="19" t="s">
        <v>20093</v>
      </c>
      <c r="L1744" s="11"/>
      <c r="M1744" s="11"/>
      <c r="N1744" s="24"/>
      <c r="P1744" s="32"/>
      <c r="T1744" s="19"/>
      <c r="U1744" s="3"/>
      <c r="X1744" t="str">
        <f t="shared" si="114"/>
        <v/>
      </c>
      <c r="Z1744" t="str">
        <f t="shared" si="115"/>
        <v/>
      </c>
      <c r="AB1744" s="9"/>
      <c r="AC1744" t="s">
        <v>9385</v>
      </c>
      <c r="AD1744">
        <f t="shared" si="113"/>
        <v>0</v>
      </c>
      <c r="AF1744" s="3"/>
      <c r="AH1744" s="9"/>
    </row>
    <row r="1745" spans="1:34" ht="10.95" customHeight="1" outlineLevel="1" x14ac:dyDescent="0.25">
      <c r="A1745" t="s">
        <v>5633</v>
      </c>
      <c r="C1745" s="3" t="s">
        <v>11994</v>
      </c>
      <c r="D1745" s="3" t="s">
        <v>9387</v>
      </c>
      <c r="E1745" s="9">
        <v>2015</v>
      </c>
      <c r="F1745" s="7" t="s">
        <v>9356</v>
      </c>
      <c r="G1745" s="7" t="s">
        <v>5401</v>
      </c>
      <c r="H1745" s="8" t="s">
        <v>7560</v>
      </c>
      <c r="I1745" s="8" t="s">
        <v>7560</v>
      </c>
      <c r="J1745" s="19">
        <v>7</v>
      </c>
      <c r="K1745" s="19" t="s">
        <v>7736</v>
      </c>
      <c r="L1745" s="11">
        <v>2.5</v>
      </c>
      <c r="M1745" s="11"/>
      <c r="N1745" s="24"/>
      <c r="P1745" s="32"/>
      <c r="T1745" s="19"/>
      <c r="U1745" s="3"/>
      <c r="X1745" t="str">
        <f t="shared" si="114"/>
        <v/>
      </c>
      <c r="Z1745">
        <f t="shared" si="115"/>
        <v>1</v>
      </c>
      <c r="AB1745" s="9"/>
      <c r="AC1745" t="s">
        <v>7560</v>
      </c>
      <c r="AD1745">
        <f t="shared" si="113"/>
        <v>0</v>
      </c>
      <c r="AF1745" s="3"/>
      <c r="AH1745" s="9"/>
    </row>
    <row r="1746" spans="1:34" ht="10.95" customHeight="1" outlineLevel="1" x14ac:dyDescent="0.25">
      <c r="A1746" t="s">
        <v>5633</v>
      </c>
      <c r="C1746" s="3" t="s">
        <v>11994</v>
      </c>
      <c r="D1746" s="3" t="s">
        <v>21189</v>
      </c>
      <c r="E1746" s="9">
        <v>2015</v>
      </c>
      <c r="F1746" s="7" t="s">
        <v>9336</v>
      </c>
      <c r="G1746" s="7" t="s">
        <v>5401</v>
      </c>
      <c r="H1746" s="8" t="s">
        <v>5402</v>
      </c>
      <c r="I1746" s="8" t="s">
        <v>9388</v>
      </c>
      <c r="J1746" s="19">
        <v>3</v>
      </c>
      <c r="K1746" s="19" t="s">
        <v>7736</v>
      </c>
      <c r="L1746" s="11">
        <v>4.8</v>
      </c>
      <c r="M1746" s="11"/>
      <c r="N1746" s="24"/>
      <c r="P1746" s="32"/>
      <c r="T1746" s="19"/>
      <c r="U1746" s="3"/>
      <c r="X1746" t="str">
        <f t="shared" si="114"/>
        <v/>
      </c>
      <c r="Z1746">
        <f t="shared" si="115"/>
        <v>1</v>
      </c>
      <c r="AB1746" s="9"/>
      <c r="AC1746" t="s">
        <v>5402</v>
      </c>
      <c r="AD1746">
        <f t="shared" ref="AD1746:AD1777" si="116">COUNTIF(H1746,"*Fuji*")</f>
        <v>1</v>
      </c>
      <c r="AF1746" s="3"/>
      <c r="AH1746" s="9"/>
    </row>
    <row r="1747" spans="1:34" ht="10.95" customHeight="1" outlineLevel="1" x14ac:dyDescent="0.25">
      <c r="A1747" t="s">
        <v>5633</v>
      </c>
      <c r="C1747" s="3" t="s">
        <v>11994</v>
      </c>
      <c r="D1747" s="3">
        <v>5467</v>
      </c>
      <c r="E1747" s="9">
        <v>2015</v>
      </c>
      <c r="F1747" s="7" t="s">
        <v>9359</v>
      </c>
      <c r="G1747" s="7" t="s">
        <v>5401</v>
      </c>
      <c r="H1747" s="8" t="s">
        <v>5402</v>
      </c>
      <c r="I1747" s="8" t="s">
        <v>9388</v>
      </c>
      <c r="J1747" s="19">
        <v>1</v>
      </c>
      <c r="K1747" s="19" t="s">
        <v>20093</v>
      </c>
      <c r="L1747" s="11"/>
      <c r="M1747" s="11"/>
      <c r="N1747" s="24"/>
      <c r="P1747" s="32"/>
      <c r="S1747">
        <v>1</v>
      </c>
      <c r="T1747" s="19"/>
      <c r="U1747" s="3"/>
      <c r="X1747" t="str">
        <f t="shared" si="114"/>
        <v/>
      </c>
      <c r="Z1747" t="str">
        <f t="shared" si="115"/>
        <v/>
      </c>
      <c r="AB1747" s="9"/>
      <c r="AC1747" t="s">
        <v>5402</v>
      </c>
      <c r="AD1747">
        <f t="shared" si="116"/>
        <v>1</v>
      </c>
      <c r="AF1747" s="3"/>
      <c r="AH1747" s="9"/>
    </row>
    <row r="1748" spans="1:34" ht="10.95" customHeight="1" outlineLevel="1" x14ac:dyDescent="0.25">
      <c r="A1748" t="s">
        <v>5633</v>
      </c>
      <c r="C1748" s="3" t="s">
        <v>11994</v>
      </c>
      <c r="D1748" s="3" t="s">
        <v>9389</v>
      </c>
      <c r="E1748" s="9">
        <v>2015</v>
      </c>
      <c r="F1748" s="7" t="s">
        <v>9356</v>
      </c>
      <c r="G1748" s="7" t="s">
        <v>5401</v>
      </c>
      <c r="H1748" s="8" t="s">
        <v>5402</v>
      </c>
      <c r="I1748" s="8" t="s">
        <v>9388</v>
      </c>
      <c r="J1748" s="19">
        <v>1</v>
      </c>
      <c r="K1748" s="19" t="s">
        <v>7736</v>
      </c>
      <c r="L1748" s="11">
        <v>4.8</v>
      </c>
      <c r="M1748" s="11"/>
      <c r="N1748" s="24"/>
      <c r="P1748" s="32"/>
      <c r="T1748" s="19"/>
      <c r="U1748" s="3"/>
      <c r="X1748" t="str">
        <f t="shared" si="114"/>
        <v/>
      </c>
      <c r="Z1748">
        <f t="shared" si="115"/>
        <v>1</v>
      </c>
      <c r="AB1748" s="9"/>
      <c r="AC1748" t="s">
        <v>5402</v>
      </c>
      <c r="AD1748">
        <f t="shared" si="116"/>
        <v>1</v>
      </c>
      <c r="AF1748" s="3"/>
      <c r="AH1748" s="9"/>
    </row>
    <row r="1749" spans="1:34" ht="10.95" customHeight="1" outlineLevel="1" x14ac:dyDescent="0.25">
      <c r="A1749" t="s">
        <v>5633</v>
      </c>
      <c r="C1749" s="3" t="s">
        <v>11994</v>
      </c>
      <c r="D1749" s="3" t="s">
        <v>9391</v>
      </c>
      <c r="E1749" s="9">
        <v>2015</v>
      </c>
      <c r="F1749" s="7" t="s">
        <v>9336</v>
      </c>
      <c r="G1749" s="7" t="s">
        <v>5401</v>
      </c>
      <c r="H1749" s="8" t="s">
        <v>5402</v>
      </c>
      <c r="I1749" s="8" t="s">
        <v>9390</v>
      </c>
      <c r="J1749" s="19">
        <v>3</v>
      </c>
      <c r="K1749" s="19" t="s">
        <v>7736</v>
      </c>
      <c r="L1749" s="11">
        <v>4.8</v>
      </c>
      <c r="M1749" s="11"/>
      <c r="N1749" s="24"/>
      <c r="P1749" s="32"/>
      <c r="T1749" s="19"/>
      <c r="U1749" s="3"/>
      <c r="X1749" t="str">
        <f t="shared" si="114"/>
        <v/>
      </c>
      <c r="Z1749">
        <f t="shared" si="115"/>
        <v>1</v>
      </c>
      <c r="AA1749">
        <v>1</v>
      </c>
      <c r="AB1749" s="9"/>
      <c r="AC1749" t="s">
        <v>5402</v>
      </c>
      <c r="AD1749">
        <f t="shared" si="116"/>
        <v>1</v>
      </c>
      <c r="AF1749" s="3"/>
      <c r="AH1749" s="9"/>
    </row>
    <row r="1750" spans="1:34" ht="10.95" customHeight="1" outlineLevel="1" x14ac:dyDescent="0.25">
      <c r="A1750" t="s">
        <v>5633</v>
      </c>
      <c r="C1750" s="3" t="s">
        <v>11994</v>
      </c>
      <c r="D1750" s="3">
        <v>5816</v>
      </c>
      <c r="E1750" s="9">
        <v>2015</v>
      </c>
      <c r="F1750" s="7" t="s">
        <v>9357</v>
      </c>
      <c r="G1750" s="7" t="s">
        <v>5401</v>
      </c>
      <c r="H1750" s="8" t="s">
        <v>9233</v>
      </c>
      <c r="I1750" s="8" t="s">
        <v>9392</v>
      </c>
      <c r="J1750" s="19">
        <v>7</v>
      </c>
      <c r="K1750" s="19" t="s">
        <v>20093</v>
      </c>
      <c r="L1750" s="11"/>
      <c r="M1750" s="11"/>
      <c r="N1750" s="24"/>
      <c r="P1750" s="32"/>
      <c r="T1750" s="19"/>
      <c r="U1750" s="3"/>
      <c r="X1750" t="str">
        <f t="shared" si="114"/>
        <v/>
      </c>
      <c r="Z1750" t="str">
        <f t="shared" si="115"/>
        <v/>
      </c>
      <c r="AB1750" s="9"/>
      <c r="AC1750" t="s">
        <v>9233</v>
      </c>
      <c r="AD1750">
        <f t="shared" si="116"/>
        <v>0</v>
      </c>
      <c r="AF1750" s="3"/>
      <c r="AH1750" s="9"/>
    </row>
    <row r="1751" spans="1:34" ht="10.95" customHeight="1" outlineLevel="1" x14ac:dyDescent="0.25">
      <c r="A1751" t="s">
        <v>5633</v>
      </c>
      <c r="C1751" s="3" t="s">
        <v>11994</v>
      </c>
      <c r="D1751" s="3">
        <v>5817</v>
      </c>
      <c r="E1751" s="9">
        <v>2015</v>
      </c>
      <c r="F1751" s="7" t="s">
        <v>9357</v>
      </c>
      <c r="G1751" s="7" t="s">
        <v>5401</v>
      </c>
      <c r="H1751" s="8" t="s">
        <v>9233</v>
      </c>
      <c r="I1751" s="8" t="s">
        <v>9392</v>
      </c>
      <c r="J1751" s="19">
        <v>7</v>
      </c>
      <c r="K1751" s="19" t="s">
        <v>20093</v>
      </c>
      <c r="L1751" s="11"/>
      <c r="M1751" s="11"/>
      <c r="N1751" s="24"/>
      <c r="P1751" s="32"/>
      <c r="T1751" s="19"/>
      <c r="U1751" s="3"/>
      <c r="X1751" t="str">
        <f t="shared" si="114"/>
        <v/>
      </c>
      <c r="Z1751" t="str">
        <f t="shared" si="115"/>
        <v/>
      </c>
      <c r="AB1751" s="9"/>
      <c r="AC1751" t="s">
        <v>9233</v>
      </c>
      <c r="AD1751">
        <f t="shared" si="116"/>
        <v>0</v>
      </c>
      <c r="AF1751" s="3"/>
      <c r="AH1751" s="9"/>
    </row>
    <row r="1752" spans="1:34" ht="10.95" customHeight="1" outlineLevel="1" x14ac:dyDescent="0.25">
      <c r="A1752" t="s">
        <v>5633</v>
      </c>
      <c r="C1752" s="3" t="s">
        <v>11994</v>
      </c>
      <c r="D1752" s="3">
        <v>5818</v>
      </c>
      <c r="E1752" s="9">
        <v>2015</v>
      </c>
      <c r="F1752" s="7" t="s">
        <v>9357</v>
      </c>
      <c r="G1752" s="7" t="s">
        <v>5401</v>
      </c>
      <c r="H1752" s="8" t="s">
        <v>1666</v>
      </c>
      <c r="I1752" s="8" t="s">
        <v>9392</v>
      </c>
      <c r="J1752" s="19">
        <v>1</v>
      </c>
      <c r="K1752" s="19" t="s">
        <v>20093</v>
      </c>
      <c r="L1752" s="11"/>
      <c r="M1752" s="11"/>
      <c r="N1752" s="24"/>
      <c r="P1752" s="32"/>
      <c r="S1752">
        <v>1</v>
      </c>
      <c r="T1752" s="19"/>
      <c r="U1752" s="3"/>
      <c r="X1752" t="str">
        <f t="shared" si="114"/>
        <v/>
      </c>
      <c r="Z1752" t="str">
        <f t="shared" si="115"/>
        <v/>
      </c>
      <c r="AB1752" s="9"/>
      <c r="AC1752" t="s">
        <v>1666</v>
      </c>
      <c r="AD1752">
        <f t="shared" si="116"/>
        <v>0</v>
      </c>
      <c r="AF1752" s="3"/>
      <c r="AH1752" s="9"/>
    </row>
    <row r="1753" spans="1:34" ht="10.95" customHeight="1" outlineLevel="1" x14ac:dyDescent="0.25">
      <c r="A1753" t="s">
        <v>5633</v>
      </c>
      <c r="C1753" s="3" t="s">
        <v>11994</v>
      </c>
      <c r="D1753" s="3">
        <v>5819</v>
      </c>
      <c r="E1753" s="9">
        <v>2015</v>
      </c>
      <c r="F1753" s="7" t="s">
        <v>9357</v>
      </c>
      <c r="G1753" s="7" t="s">
        <v>5401</v>
      </c>
      <c r="H1753" s="8" t="s">
        <v>9233</v>
      </c>
      <c r="I1753" s="8" t="s">
        <v>9392</v>
      </c>
      <c r="J1753" s="19">
        <v>7</v>
      </c>
      <c r="K1753" s="19" t="s">
        <v>20093</v>
      </c>
      <c r="L1753" s="11"/>
      <c r="M1753" s="11"/>
      <c r="N1753" s="24"/>
      <c r="P1753" s="32"/>
      <c r="T1753" s="19"/>
      <c r="U1753" s="3"/>
      <c r="X1753" t="str">
        <f t="shared" si="114"/>
        <v/>
      </c>
      <c r="Z1753" t="str">
        <f t="shared" si="115"/>
        <v/>
      </c>
      <c r="AB1753" s="9"/>
      <c r="AC1753" t="s">
        <v>9233</v>
      </c>
      <c r="AD1753">
        <f t="shared" si="116"/>
        <v>0</v>
      </c>
      <c r="AF1753" s="3"/>
      <c r="AH1753" s="9"/>
    </row>
    <row r="1754" spans="1:34" ht="10.95" customHeight="1" outlineLevel="1" x14ac:dyDescent="0.25">
      <c r="A1754" t="s">
        <v>5633</v>
      </c>
      <c r="C1754" s="3" t="s">
        <v>11994</v>
      </c>
      <c r="D1754" s="3" t="s">
        <v>9393</v>
      </c>
      <c r="E1754" s="9">
        <v>2015</v>
      </c>
      <c r="F1754" s="7" t="s">
        <v>9358</v>
      </c>
      <c r="G1754" s="7" t="s">
        <v>5401</v>
      </c>
      <c r="H1754" s="8" t="s">
        <v>9395</v>
      </c>
      <c r="I1754" s="8" t="s">
        <v>9392</v>
      </c>
      <c r="J1754" s="19">
        <v>1</v>
      </c>
      <c r="K1754" s="19" t="s">
        <v>7736</v>
      </c>
      <c r="L1754" s="11">
        <v>12</v>
      </c>
      <c r="M1754" s="11"/>
      <c r="N1754" s="24"/>
      <c r="P1754" s="32"/>
      <c r="T1754" s="19"/>
      <c r="U1754" s="3"/>
      <c r="X1754" t="str">
        <f t="shared" si="114"/>
        <v/>
      </c>
      <c r="Z1754">
        <f t="shared" si="115"/>
        <v>1</v>
      </c>
      <c r="AB1754" s="9"/>
      <c r="AC1754" t="s">
        <v>9395</v>
      </c>
      <c r="AD1754">
        <f t="shared" si="116"/>
        <v>0</v>
      </c>
      <c r="AF1754" s="3"/>
      <c r="AH1754" s="9"/>
    </row>
    <row r="1755" spans="1:34" ht="10.95" customHeight="1" outlineLevel="1" collapsed="1" x14ac:dyDescent="0.25">
      <c r="A1755" t="s">
        <v>5633</v>
      </c>
      <c r="C1755" s="3" t="s">
        <v>11994</v>
      </c>
      <c r="D1755" s="3">
        <v>5820</v>
      </c>
      <c r="E1755" s="9">
        <v>2015</v>
      </c>
      <c r="F1755" s="7" t="s">
        <v>9359</v>
      </c>
      <c r="G1755" s="7" t="s">
        <v>5401</v>
      </c>
      <c r="H1755" s="8" t="s">
        <v>6872</v>
      </c>
      <c r="I1755" s="8" t="s">
        <v>9392</v>
      </c>
      <c r="J1755" s="19">
        <v>1</v>
      </c>
      <c r="K1755" s="19" t="s">
        <v>20093</v>
      </c>
      <c r="L1755" s="11"/>
      <c r="M1755" s="11"/>
      <c r="N1755" s="24"/>
      <c r="P1755" s="32"/>
      <c r="S1755">
        <v>1</v>
      </c>
      <c r="T1755" s="19"/>
      <c r="U1755" s="3"/>
      <c r="X1755" t="str">
        <f t="shared" si="114"/>
        <v/>
      </c>
      <c r="Z1755" t="str">
        <f t="shared" si="115"/>
        <v/>
      </c>
      <c r="AB1755" s="9"/>
      <c r="AC1755" t="s">
        <v>6872</v>
      </c>
      <c r="AD1755">
        <f t="shared" si="116"/>
        <v>0</v>
      </c>
      <c r="AF1755" s="3"/>
      <c r="AH1755" s="9"/>
    </row>
    <row r="1756" spans="1:34" ht="10.95" customHeight="1" outlineLevel="1" x14ac:dyDescent="0.25">
      <c r="A1756" t="s">
        <v>5633</v>
      </c>
      <c r="C1756" s="3" t="s">
        <v>11994</v>
      </c>
      <c r="D1756" s="3" t="s">
        <v>9394</v>
      </c>
      <c r="E1756" s="9">
        <v>2015</v>
      </c>
      <c r="F1756" s="7" t="s">
        <v>9356</v>
      </c>
      <c r="G1756" s="7" t="s">
        <v>5401</v>
      </c>
      <c r="H1756" s="8" t="s">
        <v>9395</v>
      </c>
      <c r="I1756" s="8" t="s">
        <v>9392</v>
      </c>
      <c r="J1756" s="19">
        <v>1</v>
      </c>
      <c r="K1756" s="19" t="s">
        <v>7736</v>
      </c>
      <c r="L1756" s="11">
        <v>12</v>
      </c>
      <c r="M1756" s="11"/>
      <c r="N1756" s="24"/>
      <c r="P1756" s="32"/>
      <c r="T1756" s="19"/>
      <c r="U1756" s="3"/>
      <c r="X1756" t="str">
        <f t="shared" si="114"/>
        <v/>
      </c>
      <c r="Z1756">
        <f t="shared" si="115"/>
        <v>1</v>
      </c>
      <c r="AB1756" s="9"/>
      <c r="AC1756" t="s">
        <v>9395</v>
      </c>
      <c r="AD1756">
        <f t="shared" si="116"/>
        <v>0</v>
      </c>
      <c r="AF1756" s="3"/>
      <c r="AH1756" s="9"/>
    </row>
    <row r="1757" spans="1:34" ht="10.95" customHeight="1" outlineLevel="1" x14ac:dyDescent="0.25">
      <c r="A1757" t="s">
        <v>5633</v>
      </c>
      <c r="C1757" s="3" t="s">
        <v>11994</v>
      </c>
      <c r="D1757" s="3">
        <v>6251</v>
      </c>
      <c r="E1757" s="9">
        <v>2016</v>
      </c>
      <c r="F1757" s="7" t="s">
        <v>9357</v>
      </c>
      <c r="G1757" s="7" t="s">
        <v>5401</v>
      </c>
      <c r="H1757" s="8" t="s">
        <v>5623</v>
      </c>
      <c r="I1757" s="8" t="s">
        <v>9396</v>
      </c>
      <c r="J1757" s="19">
        <v>7</v>
      </c>
      <c r="K1757" s="19" t="s">
        <v>20093</v>
      </c>
      <c r="L1757" s="11"/>
      <c r="M1757" s="11"/>
      <c r="N1757" s="24"/>
      <c r="P1757" s="32"/>
      <c r="T1757" s="19"/>
      <c r="U1757" s="3"/>
      <c r="X1757" t="str">
        <f t="shared" si="114"/>
        <v/>
      </c>
      <c r="Z1757" t="str">
        <f t="shared" si="115"/>
        <v/>
      </c>
      <c r="AB1757" s="9"/>
      <c r="AC1757" t="s">
        <v>5623</v>
      </c>
      <c r="AD1757">
        <f t="shared" si="116"/>
        <v>0</v>
      </c>
      <c r="AF1757" s="3">
        <v>1</v>
      </c>
      <c r="AH1757" s="9"/>
    </row>
    <row r="1758" spans="1:34" ht="10.95" customHeight="1" outlineLevel="1" x14ac:dyDescent="0.25">
      <c r="A1758" t="s">
        <v>5633</v>
      </c>
      <c r="C1758" s="3" t="s">
        <v>11994</v>
      </c>
      <c r="D1758" s="3">
        <v>6252</v>
      </c>
      <c r="E1758" s="9">
        <v>2016</v>
      </c>
      <c r="F1758" s="7" t="s">
        <v>9357</v>
      </c>
      <c r="G1758" s="7" t="s">
        <v>5401</v>
      </c>
      <c r="H1758" s="8" t="s">
        <v>7560</v>
      </c>
      <c r="I1758" s="8" t="s">
        <v>9396</v>
      </c>
      <c r="J1758" s="19">
        <v>7</v>
      </c>
      <c r="K1758" s="19" t="s">
        <v>20093</v>
      </c>
      <c r="L1758" s="11"/>
      <c r="M1758" s="11"/>
      <c r="N1758" s="24"/>
      <c r="P1758" s="32"/>
      <c r="T1758" s="19"/>
      <c r="U1758" s="3"/>
      <c r="X1758" t="str">
        <f t="shared" si="114"/>
        <v/>
      </c>
      <c r="Z1758" t="str">
        <f t="shared" si="115"/>
        <v/>
      </c>
      <c r="AB1758" s="9"/>
      <c r="AC1758" t="s">
        <v>7560</v>
      </c>
      <c r="AD1758">
        <f t="shared" si="116"/>
        <v>0</v>
      </c>
      <c r="AF1758" s="3">
        <v>1</v>
      </c>
      <c r="AH1758" s="9"/>
    </row>
    <row r="1759" spans="1:34" ht="10.95" customHeight="1" outlineLevel="1" x14ac:dyDescent="0.25">
      <c r="A1759" t="s">
        <v>5633</v>
      </c>
      <c r="C1759" s="3" t="s">
        <v>11994</v>
      </c>
      <c r="D1759" s="3">
        <v>6253</v>
      </c>
      <c r="E1759" s="9">
        <v>2016</v>
      </c>
      <c r="F1759" s="7" t="s">
        <v>9357</v>
      </c>
      <c r="G1759" s="7" t="s">
        <v>5401</v>
      </c>
      <c r="H1759" s="8" t="s">
        <v>7560</v>
      </c>
      <c r="I1759" s="8" t="s">
        <v>9396</v>
      </c>
      <c r="J1759" s="19">
        <v>7</v>
      </c>
      <c r="K1759" s="19" t="s">
        <v>20093</v>
      </c>
      <c r="L1759" s="11"/>
      <c r="M1759" s="11"/>
      <c r="N1759" s="24"/>
      <c r="P1759" s="32"/>
      <c r="T1759" s="19"/>
      <c r="U1759" s="3"/>
      <c r="X1759" t="str">
        <f t="shared" si="114"/>
        <v/>
      </c>
      <c r="Z1759" t="str">
        <f t="shared" si="115"/>
        <v/>
      </c>
      <c r="AB1759" s="9"/>
      <c r="AC1759" t="s">
        <v>7560</v>
      </c>
      <c r="AD1759">
        <f t="shared" si="116"/>
        <v>0</v>
      </c>
      <c r="AF1759" s="3">
        <v>1</v>
      </c>
      <c r="AH1759" s="9"/>
    </row>
    <row r="1760" spans="1:34" ht="10.95" customHeight="1" outlineLevel="1" x14ac:dyDescent="0.25">
      <c r="A1760" t="s">
        <v>5633</v>
      </c>
      <c r="C1760" s="3" t="s">
        <v>11994</v>
      </c>
      <c r="D1760" s="3">
        <v>6254</v>
      </c>
      <c r="E1760" s="9">
        <v>2016</v>
      </c>
      <c r="F1760" s="7" t="s">
        <v>9357</v>
      </c>
      <c r="G1760" s="7" t="s">
        <v>5401</v>
      </c>
      <c r="H1760" s="8" t="s">
        <v>7560</v>
      </c>
      <c r="I1760" s="8" t="s">
        <v>9396</v>
      </c>
      <c r="J1760" s="19">
        <v>7</v>
      </c>
      <c r="K1760" s="19" t="s">
        <v>20093</v>
      </c>
      <c r="L1760" s="11"/>
      <c r="M1760" s="11"/>
      <c r="N1760" s="24"/>
      <c r="P1760" s="32"/>
      <c r="T1760" s="19"/>
      <c r="U1760" s="3"/>
      <c r="X1760" t="str">
        <f t="shared" si="114"/>
        <v/>
      </c>
      <c r="Z1760" t="str">
        <f t="shared" si="115"/>
        <v/>
      </c>
      <c r="AB1760" s="9"/>
      <c r="AC1760" t="s">
        <v>7560</v>
      </c>
      <c r="AD1760">
        <f t="shared" si="116"/>
        <v>0</v>
      </c>
      <c r="AF1760" s="3">
        <v>1</v>
      </c>
      <c r="AH1760" s="9"/>
    </row>
    <row r="1761" spans="1:34" ht="10.95" customHeight="1" outlineLevel="1" x14ac:dyDescent="0.25">
      <c r="A1761" t="s">
        <v>5633</v>
      </c>
      <c r="C1761" s="3" t="s">
        <v>11994</v>
      </c>
      <c r="D1761" s="3" t="s">
        <v>9397</v>
      </c>
      <c r="E1761" s="9">
        <v>2016</v>
      </c>
      <c r="F1761" s="7" t="s">
        <v>9358</v>
      </c>
      <c r="G1761" s="7" t="s">
        <v>5401</v>
      </c>
      <c r="H1761" s="8" t="s">
        <v>9399</v>
      </c>
      <c r="I1761" s="8" t="s">
        <v>9396</v>
      </c>
      <c r="J1761" s="19">
        <v>7</v>
      </c>
      <c r="K1761" s="19" t="s">
        <v>7736</v>
      </c>
      <c r="L1761" s="11">
        <v>4.4000000000000004</v>
      </c>
      <c r="M1761" s="11"/>
      <c r="N1761" s="24"/>
      <c r="P1761" s="32"/>
      <c r="T1761" s="19"/>
      <c r="U1761" s="3"/>
      <c r="X1761" t="str">
        <f t="shared" si="114"/>
        <v/>
      </c>
      <c r="Z1761">
        <f t="shared" si="115"/>
        <v>1</v>
      </c>
      <c r="AB1761" s="9"/>
      <c r="AC1761" t="s">
        <v>9399</v>
      </c>
      <c r="AD1761">
        <f t="shared" si="116"/>
        <v>0</v>
      </c>
      <c r="AF1761" s="3">
        <v>1</v>
      </c>
      <c r="AH1761" s="9"/>
    </row>
    <row r="1762" spans="1:34" ht="10.95" customHeight="1" outlineLevel="1" x14ac:dyDescent="0.25">
      <c r="A1762" t="s">
        <v>5633</v>
      </c>
      <c r="C1762" s="3" t="s">
        <v>11994</v>
      </c>
      <c r="D1762" s="3">
        <v>6255</v>
      </c>
      <c r="E1762" s="9">
        <v>2016</v>
      </c>
      <c r="F1762" s="7" t="s">
        <v>9359</v>
      </c>
      <c r="G1762" s="7" t="s">
        <v>5401</v>
      </c>
      <c r="H1762" s="8" t="s">
        <v>7560</v>
      </c>
      <c r="I1762" s="8" t="s">
        <v>9396</v>
      </c>
      <c r="J1762" s="19">
        <v>7</v>
      </c>
      <c r="K1762" s="19" t="s">
        <v>20093</v>
      </c>
      <c r="L1762" s="11"/>
      <c r="M1762" s="11"/>
      <c r="N1762" s="24"/>
      <c r="P1762" s="32"/>
      <c r="T1762" s="19"/>
      <c r="U1762" s="3"/>
      <c r="X1762" t="str">
        <f t="shared" si="114"/>
        <v/>
      </c>
      <c r="Z1762" t="str">
        <f t="shared" si="115"/>
        <v/>
      </c>
      <c r="AB1762" s="9"/>
      <c r="AC1762" t="s">
        <v>7560</v>
      </c>
      <c r="AD1762">
        <f t="shared" si="116"/>
        <v>0</v>
      </c>
      <c r="AF1762" s="3">
        <v>1</v>
      </c>
      <c r="AH1762" s="9"/>
    </row>
    <row r="1763" spans="1:34" ht="10.95" customHeight="1" outlineLevel="1" x14ac:dyDescent="0.25">
      <c r="A1763" t="s">
        <v>5633</v>
      </c>
      <c r="C1763" s="3" t="s">
        <v>11994</v>
      </c>
      <c r="D1763" s="3" t="s">
        <v>9398</v>
      </c>
      <c r="E1763" s="9">
        <v>2016</v>
      </c>
      <c r="F1763" s="7" t="s">
        <v>9356</v>
      </c>
      <c r="G1763" s="7" t="s">
        <v>5401</v>
      </c>
      <c r="H1763" s="8" t="s">
        <v>9399</v>
      </c>
      <c r="I1763" s="8" t="s">
        <v>9396</v>
      </c>
      <c r="J1763" s="19">
        <v>7</v>
      </c>
      <c r="K1763" s="19" t="s">
        <v>7736</v>
      </c>
      <c r="L1763" s="11">
        <v>4.4000000000000004</v>
      </c>
      <c r="M1763" s="11"/>
      <c r="N1763" s="24"/>
      <c r="P1763" s="32"/>
      <c r="T1763" s="19"/>
      <c r="U1763" s="3"/>
      <c r="X1763" t="str">
        <f t="shared" si="114"/>
        <v/>
      </c>
      <c r="Z1763">
        <f t="shared" si="115"/>
        <v>1</v>
      </c>
      <c r="AB1763" s="9"/>
      <c r="AC1763" t="s">
        <v>9399</v>
      </c>
      <c r="AD1763">
        <f t="shared" si="116"/>
        <v>0</v>
      </c>
      <c r="AF1763" s="3">
        <v>1</v>
      </c>
      <c r="AH1763" s="9"/>
    </row>
    <row r="1764" spans="1:34" ht="10.95" customHeight="1" outlineLevel="1" x14ac:dyDescent="0.25">
      <c r="A1764" t="s">
        <v>5633</v>
      </c>
      <c r="C1764" s="3" t="s">
        <v>11994</v>
      </c>
      <c r="D1764" s="3">
        <v>6611</v>
      </c>
      <c r="E1764" s="9">
        <v>2016</v>
      </c>
      <c r="F1764" s="7" t="s">
        <v>9350</v>
      </c>
      <c r="G1764" s="7" t="s">
        <v>5401</v>
      </c>
      <c r="H1764" s="8" t="s">
        <v>9233</v>
      </c>
      <c r="I1764" s="8" t="s">
        <v>7560</v>
      </c>
      <c r="J1764" s="19">
        <v>7</v>
      </c>
      <c r="K1764" s="19" t="s">
        <v>20093</v>
      </c>
      <c r="L1764" s="11"/>
      <c r="M1764" s="11"/>
      <c r="N1764" s="24"/>
      <c r="P1764" s="32"/>
      <c r="T1764" s="19"/>
      <c r="U1764" s="3"/>
      <c r="X1764" t="str">
        <f t="shared" si="114"/>
        <v/>
      </c>
      <c r="Z1764" t="str">
        <f t="shared" si="115"/>
        <v/>
      </c>
      <c r="AB1764" s="9"/>
      <c r="AC1764" t="s">
        <v>9233</v>
      </c>
      <c r="AD1764">
        <f t="shared" si="116"/>
        <v>0</v>
      </c>
      <c r="AF1764" s="3"/>
      <c r="AH1764" s="9"/>
    </row>
    <row r="1765" spans="1:34" ht="10.95" customHeight="1" outlineLevel="1" x14ac:dyDescent="0.25">
      <c r="A1765" t="s">
        <v>5633</v>
      </c>
      <c r="C1765" s="3" t="s">
        <v>11994</v>
      </c>
      <c r="D1765" s="3">
        <v>6612</v>
      </c>
      <c r="E1765" s="9">
        <v>2016</v>
      </c>
      <c r="F1765" s="7" t="s">
        <v>9350</v>
      </c>
      <c r="G1765" s="7" t="s">
        <v>5401</v>
      </c>
      <c r="H1765" s="8" t="s">
        <v>9233</v>
      </c>
      <c r="I1765" s="8" t="s">
        <v>7560</v>
      </c>
      <c r="J1765" s="19">
        <v>7</v>
      </c>
      <c r="K1765" s="19" t="s">
        <v>20093</v>
      </c>
      <c r="L1765" s="11"/>
      <c r="M1765" s="11"/>
      <c r="N1765" s="24"/>
      <c r="P1765" s="32"/>
      <c r="T1765" s="19"/>
      <c r="U1765" s="3"/>
      <c r="X1765" t="str">
        <f t="shared" si="114"/>
        <v/>
      </c>
      <c r="Z1765" t="str">
        <f t="shared" si="115"/>
        <v/>
      </c>
      <c r="AB1765" s="9"/>
      <c r="AC1765" t="s">
        <v>9233</v>
      </c>
      <c r="AD1765">
        <f t="shared" si="116"/>
        <v>0</v>
      </c>
      <c r="AF1765" s="3"/>
      <c r="AH1765" s="9"/>
    </row>
    <row r="1766" spans="1:34" ht="10.95" customHeight="1" outlineLevel="1" x14ac:dyDescent="0.25">
      <c r="A1766" t="s">
        <v>5633</v>
      </c>
      <c r="C1766" s="3" t="s">
        <v>11994</v>
      </c>
      <c r="D1766" s="3">
        <v>6613</v>
      </c>
      <c r="E1766" s="9">
        <v>2016</v>
      </c>
      <c r="F1766" s="7" t="s">
        <v>9350</v>
      </c>
      <c r="G1766" s="7" t="s">
        <v>5401</v>
      </c>
      <c r="H1766" s="8" t="s">
        <v>9233</v>
      </c>
      <c r="I1766" s="8" t="s">
        <v>7560</v>
      </c>
      <c r="J1766" s="19">
        <v>7</v>
      </c>
      <c r="K1766" s="19" t="s">
        <v>20093</v>
      </c>
      <c r="L1766" s="11"/>
      <c r="M1766" s="11"/>
      <c r="N1766" s="24"/>
      <c r="P1766" s="32"/>
      <c r="T1766" s="19"/>
      <c r="U1766" s="3"/>
      <c r="X1766" t="str">
        <f t="shared" si="114"/>
        <v/>
      </c>
      <c r="Z1766" t="str">
        <f t="shared" si="115"/>
        <v/>
      </c>
      <c r="AB1766" s="9"/>
      <c r="AC1766" t="s">
        <v>9233</v>
      </c>
      <c r="AD1766">
        <f t="shared" si="116"/>
        <v>0</v>
      </c>
      <c r="AF1766" s="3"/>
      <c r="AH1766" s="9"/>
    </row>
    <row r="1767" spans="1:34" ht="10.95" customHeight="1" outlineLevel="1" x14ac:dyDescent="0.25">
      <c r="A1767" t="s">
        <v>5633</v>
      </c>
      <c r="C1767" s="3" t="s">
        <v>11994</v>
      </c>
      <c r="D1767" s="3">
        <v>6614</v>
      </c>
      <c r="E1767" s="9">
        <v>2016</v>
      </c>
      <c r="F1767" s="7" t="s">
        <v>9350</v>
      </c>
      <c r="G1767" s="7" t="s">
        <v>5401</v>
      </c>
      <c r="H1767" s="8" t="s">
        <v>9233</v>
      </c>
      <c r="I1767" s="8" t="s">
        <v>7560</v>
      </c>
      <c r="J1767" s="19">
        <v>7</v>
      </c>
      <c r="K1767" s="19" t="s">
        <v>20093</v>
      </c>
      <c r="L1767" s="11"/>
      <c r="M1767" s="11"/>
      <c r="N1767" s="24"/>
      <c r="P1767" s="32"/>
      <c r="T1767" s="19"/>
      <c r="U1767" s="3"/>
      <c r="X1767" t="str">
        <f t="shared" si="114"/>
        <v/>
      </c>
      <c r="Z1767" t="str">
        <f t="shared" si="115"/>
        <v/>
      </c>
      <c r="AB1767" s="9"/>
      <c r="AC1767" t="s">
        <v>9233</v>
      </c>
      <c r="AD1767">
        <f t="shared" si="116"/>
        <v>0</v>
      </c>
      <c r="AF1767" s="3"/>
      <c r="AH1767" s="9"/>
    </row>
    <row r="1768" spans="1:34" ht="10.95" customHeight="1" outlineLevel="1" x14ac:dyDescent="0.25">
      <c r="A1768" t="s">
        <v>5633</v>
      </c>
      <c r="C1768" s="3" t="s">
        <v>11994</v>
      </c>
      <c r="D1768" s="3" t="s">
        <v>9400</v>
      </c>
      <c r="E1768" s="9">
        <v>2016</v>
      </c>
      <c r="F1768" s="7" t="s">
        <v>9351</v>
      </c>
      <c r="G1768" s="7" t="s">
        <v>5401</v>
      </c>
      <c r="H1768" s="8" t="s">
        <v>9233</v>
      </c>
      <c r="I1768" s="8" t="s">
        <v>7560</v>
      </c>
      <c r="J1768" s="19">
        <v>7</v>
      </c>
      <c r="K1768" s="19" t="s">
        <v>7736</v>
      </c>
      <c r="L1768" s="11">
        <v>2.5</v>
      </c>
      <c r="M1768" s="11"/>
      <c r="N1768" s="24"/>
      <c r="P1768" s="32"/>
      <c r="T1768" s="19"/>
      <c r="U1768" s="3"/>
      <c r="X1768" t="str">
        <f t="shared" si="114"/>
        <v/>
      </c>
      <c r="Z1768">
        <f t="shared" si="115"/>
        <v>1</v>
      </c>
      <c r="AB1768" s="9"/>
      <c r="AC1768" t="s">
        <v>9233</v>
      </c>
      <c r="AD1768">
        <f t="shared" si="116"/>
        <v>0</v>
      </c>
      <c r="AF1768" s="3"/>
      <c r="AH1768" s="9"/>
    </row>
    <row r="1769" spans="1:34" ht="10.95" customHeight="1" outlineLevel="1" x14ac:dyDescent="0.25">
      <c r="A1769" t="s">
        <v>5633</v>
      </c>
      <c r="C1769" s="3" t="s">
        <v>11994</v>
      </c>
      <c r="D1769" s="3">
        <v>6615</v>
      </c>
      <c r="E1769" s="9">
        <v>2016</v>
      </c>
      <c r="F1769" s="7" t="s">
        <v>9201</v>
      </c>
      <c r="G1769" s="7" t="s">
        <v>5401</v>
      </c>
      <c r="H1769" s="8" t="s">
        <v>9233</v>
      </c>
      <c r="I1769" s="8" t="s">
        <v>7560</v>
      </c>
      <c r="J1769" s="19">
        <v>7</v>
      </c>
      <c r="K1769" s="19" t="s">
        <v>20093</v>
      </c>
      <c r="L1769" s="11"/>
      <c r="M1769" s="11"/>
      <c r="N1769" s="24"/>
      <c r="P1769" s="32"/>
      <c r="T1769" s="19"/>
      <c r="U1769" s="3"/>
      <c r="X1769" t="str">
        <f t="shared" si="114"/>
        <v/>
      </c>
      <c r="Z1769" t="str">
        <f t="shared" si="115"/>
        <v/>
      </c>
      <c r="AB1769" s="9"/>
      <c r="AC1769" t="s">
        <v>9233</v>
      </c>
      <c r="AD1769">
        <f t="shared" si="116"/>
        <v>0</v>
      </c>
      <c r="AF1769" s="3"/>
      <c r="AH1769" s="9"/>
    </row>
    <row r="1770" spans="1:34" ht="10.95" customHeight="1" outlineLevel="1" x14ac:dyDescent="0.25">
      <c r="A1770" t="s">
        <v>5633</v>
      </c>
      <c r="C1770" s="3" t="s">
        <v>11994</v>
      </c>
      <c r="D1770" s="3" t="s">
        <v>9401</v>
      </c>
      <c r="E1770" s="9">
        <v>2016</v>
      </c>
      <c r="F1770" s="7" t="s">
        <v>9353</v>
      </c>
      <c r="G1770" s="7" t="s">
        <v>5401</v>
      </c>
      <c r="H1770" s="8" t="s">
        <v>9233</v>
      </c>
      <c r="I1770" s="8" t="s">
        <v>7560</v>
      </c>
      <c r="J1770" s="19">
        <v>7</v>
      </c>
      <c r="K1770" s="19" t="s">
        <v>7736</v>
      </c>
      <c r="L1770" s="11">
        <v>2.5</v>
      </c>
      <c r="M1770" s="11"/>
      <c r="N1770" s="24"/>
      <c r="P1770" s="32"/>
      <c r="T1770" s="19"/>
      <c r="U1770" s="3"/>
      <c r="X1770" t="str">
        <f t="shared" si="114"/>
        <v/>
      </c>
      <c r="Z1770">
        <f t="shared" si="115"/>
        <v>1</v>
      </c>
      <c r="AB1770" s="9"/>
      <c r="AC1770" t="s">
        <v>9233</v>
      </c>
      <c r="AD1770">
        <f t="shared" si="116"/>
        <v>0</v>
      </c>
      <c r="AF1770" s="3"/>
      <c r="AH1770" s="9"/>
    </row>
    <row r="1771" spans="1:34" ht="10.95" customHeight="1" outlineLevel="1" x14ac:dyDescent="0.25">
      <c r="A1771" t="s">
        <v>5633</v>
      </c>
      <c r="C1771" s="3" t="s">
        <v>11994</v>
      </c>
      <c r="D1771" s="3">
        <v>6625</v>
      </c>
      <c r="E1771" s="9">
        <v>2016</v>
      </c>
      <c r="F1771" s="7" t="s">
        <v>9353</v>
      </c>
      <c r="G1771" s="7" t="s">
        <v>5401</v>
      </c>
      <c r="H1771" s="8" t="s">
        <v>9402</v>
      </c>
      <c r="I1771" s="8" t="s">
        <v>8541</v>
      </c>
      <c r="J1771" s="19">
        <v>5</v>
      </c>
      <c r="K1771" s="19" t="s">
        <v>7736</v>
      </c>
      <c r="L1771" s="11">
        <v>3.2</v>
      </c>
      <c r="M1771" s="11"/>
      <c r="N1771" s="24"/>
      <c r="P1771" s="32"/>
      <c r="T1771" s="19"/>
      <c r="U1771" s="3"/>
      <c r="X1771" t="str">
        <f t="shared" si="114"/>
        <v/>
      </c>
      <c r="Z1771">
        <f t="shared" si="115"/>
        <v>1</v>
      </c>
      <c r="AB1771" s="9"/>
      <c r="AC1771" t="s">
        <v>9402</v>
      </c>
      <c r="AD1771">
        <f t="shared" si="116"/>
        <v>0</v>
      </c>
      <c r="AF1771" s="3">
        <v>1</v>
      </c>
      <c r="AH1771" s="9"/>
    </row>
    <row r="1772" spans="1:34" ht="10.95" customHeight="1" outlineLevel="1" x14ac:dyDescent="0.25">
      <c r="A1772" t="s">
        <v>5633</v>
      </c>
      <c r="C1772" s="3" t="s">
        <v>11994</v>
      </c>
      <c r="D1772" s="3">
        <v>6638</v>
      </c>
      <c r="E1772" s="9">
        <v>2016</v>
      </c>
      <c r="F1772" s="7" t="s">
        <v>9357</v>
      </c>
      <c r="G1772" s="7" t="s">
        <v>5401</v>
      </c>
      <c r="H1772" s="8" t="s">
        <v>5402</v>
      </c>
      <c r="I1772" s="8" t="s">
        <v>9403</v>
      </c>
      <c r="J1772" s="19">
        <v>1</v>
      </c>
      <c r="K1772" s="19" t="s">
        <v>20093</v>
      </c>
      <c r="L1772" s="11"/>
      <c r="M1772" s="11"/>
      <c r="N1772" s="24"/>
      <c r="P1772" s="32"/>
      <c r="S1772">
        <v>1</v>
      </c>
      <c r="T1772" s="19"/>
      <c r="U1772" s="3"/>
      <c r="X1772" t="str">
        <f t="shared" si="114"/>
        <v/>
      </c>
      <c r="Z1772" t="str">
        <f t="shared" si="115"/>
        <v/>
      </c>
      <c r="AB1772" s="9"/>
      <c r="AC1772" t="s">
        <v>5402</v>
      </c>
      <c r="AD1772">
        <f t="shared" si="116"/>
        <v>1</v>
      </c>
      <c r="AF1772" s="3"/>
      <c r="AH1772" s="9"/>
    </row>
    <row r="1773" spans="1:34" ht="10.95" customHeight="1" outlineLevel="1" x14ac:dyDescent="0.25">
      <c r="A1773" t="s">
        <v>5633</v>
      </c>
      <c r="C1773" s="3" t="s">
        <v>11994</v>
      </c>
      <c r="D1773" s="3">
        <v>6639</v>
      </c>
      <c r="E1773" s="9">
        <v>2016</v>
      </c>
      <c r="F1773" s="7" t="s">
        <v>9357</v>
      </c>
      <c r="G1773" s="7" t="s">
        <v>5401</v>
      </c>
      <c r="H1773" s="8" t="s">
        <v>5402</v>
      </c>
      <c r="I1773" s="8" t="s">
        <v>9403</v>
      </c>
      <c r="J1773" s="19">
        <v>1</v>
      </c>
      <c r="K1773" s="19" t="s">
        <v>20093</v>
      </c>
      <c r="L1773" s="11"/>
      <c r="M1773" s="11"/>
      <c r="N1773" s="24"/>
      <c r="P1773" s="32"/>
      <c r="T1773" s="19"/>
      <c r="U1773" s="3"/>
      <c r="X1773" t="str">
        <f t="shared" si="114"/>
        <v/>
      </c>
      <c r="Z1773" t="str">
        <f t="shared" si="115"/>
        <v/>
      </c>
      <c r="AB1773" s="9"/>
      <c r="AC1773" t="s">
        <v>5402</v>
      </c>
      <c r="AD1773">
        <f t="shared" si="116"/>
        <v>1</v>
      </c>
      <c r="AF1773" s="3"/>
      <c r="AH1773" s="9"/>
    </row>
    <row r="1774" spans="1:34" ht="10.95" customHeight="1" outlineLevel="1" x14ac:dyDescent="0.25">
      <c r="A1774" t="s">
        <v>5633</v>
      </c>
      <c r="C1774" s="3" t="s">
        <v>11994</v>
      </c>
      <c r="D1774" s="3" t="s">
        <v>9404</v>
      </c>
      <c r="E1774" s="9">
        <v>2016</v>
      </c>
      <c r="F1774" s="7" t="s">
        <v>9358</v>
      </c>
      <c r="G1774" s="7" t="s">
        <v>5401</v>
      </c>
      <c r="H1774" s="8" t="s">
        <v>5402</v>
      </c>
      <c r="I1774" s="8" t="s">
        <v>9403</v>
      </c>
      <c r="J1774" s="19">
        <v>1</v>
      </c>
      <c r="K1774" s="19" t="s">
        <v>7736</v>
      </c>
      <c r="L1774" s="11">
        <v>12</v>
      </c>
      <c r="M1774" s="11"/>
      <c r="N1774" s="24"/>
      <c r="P1774" s="32"/>
      <c r="T1774" s="19"/>
      <c r="U1774" s="3"/>
      <c r="X1774" t="str">
        <f t="shared" si="114"/>
        <v/>
      </c>
      <c r="Z1774">
        <f t="shared" si="115"/>
        <v>1</v>
      </c>
      <c r="AB1774" s="9"/>
      <c r="AC1774" t="s">
        <v>5402</v>
      </c>
      <c r="AD1774">
        <f t="shared" si="116"/>
        <v>1</v>
      </c>
      <c r="AF1774" s="3"/>
      <c r="AH1774" s="9"/>
    </row>
    <row r="1775" spans="1:34" ht="10.95" customHeight="1" outlineLevel="1" x14ac:dyDescent="0.25">
      <c r="A1775" t="s">
        <v>5633</v>
      </c>
      <c r="C1775" s="3" t="s">
        <v>11994</v>
      </c>
      <c r="D1775" s="3">
        <v>6640</v>
      </c>
      <c r="E1775" s="9">
        <v>2016</v>
      </c>
      <c r="F1775" s="7" t="s">
        <v>9356</v>
      </c>
      <c r="G1775" s="7" t="s">
        <v>5401</v>
      </c>
      <c r="H1775" s="8" t="s">
        <v>5402</v>
      </c>
      <c r="I1775" s="8" t="s">
        <v>9403</v>
      </c>
      <c r="J1775" s="19">
        <v>1</v>
      </c>
      <c r="K1775" s="19" t="s">
        <v>7736</v>
      </c>
      <c r="L1775" s="11">
        <v>7</v>
      </c>
      <c r="M1775" s="11"/>
      <c r="N1775" s="24"/>
      <c r="P1775" s="32"/>
      <c r="T1775" s="19"/>
      <c r="U1775" s="3"/>
      <c r="X1775" t="str">
        <f t="shared" si="114"/>
        <v/>
      </c>
      <c r="Z1775">
        <f t="shared" si="115"/>
        <v>1</v>
      </c>
      <c r="AA1775">
        <v>1</v>
      </c>
      <c r="AB1775" s="9"/>
      <c r="AC1775" t="s">
        <v>5402</v>
      </c>
      <c r="AD1775">
        <f t="shared" si="116"/>
        <v>1</v>
      </c>
      <c r="AF1775" s="3"/>
      <c r="AH1775" s="9"/>
    </row>
    <row r="1776" spans="1:34" ht="10.95" customHeight="1" outlineLevel="1" x14ac:dyDescent="0.25">
      <c r="A1776" t="s">
        <v>5633</v>
      </c>
      <c r="C1776" s="3" t="s">
        <v>11994</v>
      </c>
      <c r="D1776" s="3">
        <v>6691</v>
      </c>
      <c r="E1776" s="9">
        <v>2017</v>
      </c>
      <c r="F1776" s="7" t="s">
        <v>9405</v>
      </c>
      <c r="G1776" s="7" t="s">
        <v>5401</v>
      </c>
      <c r="H1776" s="8" t="s">
        <v>9409</v>
      </c>
      <c r="I1776" s="8" t="s">
        <v>7560</v>
      </c>
      <c r="J1776" s="19">
        <v>7</v>
      </c>
      <c r="K1776" s="19" t="s">
        <v>20093</v>
      </c>
      <c r="L1776" s="11"/>
      <c r="M1776" s="11"/>
      <c r="N1776" s="24"/>
      <c r="P1776" s="32"/>
      <c r="T1776" s="19"/>
      <c r="U1776" s="3"/>
      <c r="X1776" t="str">
        <f t="shared" si="114"/>
        <v/>
      </c>
      <c r="Z1776" t="str">
        <f t="shared" si="115"/>
        <v/>
      </c>
      <c r="AB1776" s="9"/>
      <c r="AC1776" t="s">
        <v>9409</v>
      </c>
      <c r="AD1776">
        <f t="shared" si="116"/>
        <v>0</v>
      </c>
      <c r="AF1776" s="3"/>
      <c r="AH1776" s="9"/>
    </row>
    <row r="1777" spans="1:34" ht="10.95" customHeight="1" outlineLevel="1" x14ac:dyDescent="0.25">
      <c r="A1777" t="s">
        <v>5633</v>
      </c>
      <c r="C1777" s="3" t="s">
        <v>11994</v>
      </c>
      <c r="D1777" s="3">
        <v>6692</v>
      </c>
      <c r="E1777" s="9">
        <v>2017</v>
      </c>
      <c r="F1777" s="7" t="s">
        <v>9405</v>
      </c>
      <c r="G1777" s="7" t="s">
        <v>5401</v>
      </c>
      <c r="H1777" s="8" t="s">
        <v>9410</v>
      </c>
      <c r="I1777" s="8" t="s">
        <v>7560</v>
      </c>
      <c r="J1777" s="19">
        <v>7</v>
      </c>
      <c r="K1777" s="19" t="s">
        <v>20093</v>
      </c>
      <c r="L1777" s="11"/>
      <c r="M1777" s="11"/>
      <c r="N1777" s="24"/>
      <c r="P1777" s="32"/>
      <c r="T1777" s="19"/>
      <c r="U1777" s="3"/>
      <c r="X1777" t="str">
        <f t="shared" si="114"/>
        <v/>
      </c>
      <c r="Z1777" t="str">
        <f t="shared" si="115"/>
        <v/>
      </c>
      <c r="AB1777" s="9"/>
      <c r="AC1777" t="s">
        <v>9410</v>
      </c>
      <c r="AD1777">
        <f t="shared" si="116"/>
        <v>0</v>
      </c>
      <c r="AF1777" s="3"/>
      <c r="AH1777" s="9"/>
    </row>
    <row r="1778" spans="1:34" ht="10.95" customHeight="1" outlineLevel="1" x14ac:dyDescent="0.25">
      <c r="A1778" t="s">
        <v>5633</v>
      </c>
      <c r="C1778" s="3" t="s">
        <v>11994</v>
      </c>
      <c r="D1778" s="3">
        <v>6693</v>
      </c>
      <c r="E1778" s="9">
        <v>2017</v>
      </c>
      <c r="F1778" s="7" t="s">
        <v>9405</v>
      </c>
      <c r="G1778" s="7" t="s">
        <v>5401</v>
      </c>
      <c r="H1778" s="8" t="s">
        <v>9411</v>
      </c>
      <c r="I1778" s="8" t="s">
        <v>7560</v>
      </c>
      <c r="J1778" s="19">
        <v>7</v>
      </c>
      <c r="K1778" s="19" t="s">
        <v>20093</v>
      </c>
      <c r="L1778" s="11"/>
      <c r="M1778" s="11"/>
      <c r="N1778" s="24"/>
      <c r="P1778" s="32"/>
      <c r="T1778" s="19"/>
      <c r="U1778" s="3"/>
      <c r="X1778" t="str">
        <f t="shared" si="114"/>
        <v/>
      </c>
      <c r="Z1778" t="str">
        <f t="shared" si="115"/>
        <v/>
      </c>
      <c r="AB1778" s="9"/>
      <c r="AC1778" t="s">
        <v>9411</v>
      </c>
      <c r="AD1778">
        <f t="shared" ref="AD1778:AD1809" si="117">COUNTIF(H1778,"*Fuji*")</f>
        <v>0</v>
      </c>
      <c r="AF1778" s="3"/>
      <c r="AH1778" s="9"/>
    </row>
    <row r="1779" spans="1:34" ht="10.95" customHeight="1" outlineLevel="1" x14ac:dyDescent="0.25">
      <c r="A1779" t="s">
        <v>5633</v>
      </c>
      <c r="C1779" s="3" t="s">
        <v>11994</v>
      </c>
      <c r="D1779" s="3">
        <v>6694</v>
      </c>
      <c r="E1779" s="9">
        <v>2017</v>
      </c>
      <c r="F1779" s="7" t="s">
        <v>9405</v>
      </c>
      <c r="G1779" s="7" t="s">
        <v>5401</v>
      </c>
      <c r="H1779" s="8" t="s">
        <v>9412</v>
      </c>
      <c r="I1779" s="8" t="s">
        <v>7560</v>
      </c>
      <c r="J1779" s="19">
        <v>7</v>
      </c>
      <c r="K1779" s="19" t="s">
        <v>20093</v>
      </c>
      <c r="L1779" s="11"/>
      <c r="M1779" s="11"/>
      <c r="N1779" s="24"/>
      <c r="P1779" s="32"/>
      <c r="T1779" s="19"/>
      <c r="U1779" s="3"/>
      <c r="X1779" t="str">
        <f t="shared" si="114"/>
        <v/>
      </c>
      <c r="Z1779" t="str">
        <f t="shared" si="115"/>
        <v/>
      </c>
      <c r="AB1779" s="9"/>
      <c r="AC1779" t="s">
        <v>9412</v>
      </c>
      <c r="AD1779">
        <f t="shared" si="117"/>
        <v>0</v>
      </c>
      <c r="AF1779" s="3"/>
      <c r="AH1779" s="9"/>
    </row>
    <row r="1780" spans="1:34" ht="10.95" customHeight="1" outlineLevel="1" x14ac:dyDescent="0.25">
      <c r="A1780" t="s">
        <v>5633</v>
      </c>
      <c r="C1780" s="3" t="s">
        <v>11994</v>
      </c>
      <c r="D1780" s="3" t="s">
        <v>9414</v>
      </c>
      <c r="E1780" s="9">
        <v>2017</v>
      </c>
      <c r="F1780" s="7" t="s">
        <v>9406</v>
      </c>
      <c r="G1780" s="7" t="s">
        <v>5401</v>
      </c>
      <c r="H1780" s="8" t="s">
        <v>7560</v>
      </c>
      <c r="I1780" s="8" t="s">
        <v>7560</v>
      </c>
      <c r="J1780" s="19">
        <v>7</v>
      </c>
      <c r="K1780" s="19" t="s">
        <v>7736</v>
      </c>
      <c r="L1780" s="11">
        <v>2.5</v>
      </c>
      <c r="M1780" s="11"/>
      <c r="N1780" s="24"/>
      <c r="P1780" s="32"/>
      <c r="T1780" s="19"/>
      <c r="U1780" s="3"/>
      <c r="X1780" t="str">
        <f t="shared" si="114"/>
        <v/>
      </c>
      <c r="Z1780">
        <f t="shared" si="115"/>
        <v>1</v>
      </c>
      <c r="AB1780" s="9"/>
      <c r="AC1780" t="s">
        <v>7560</v>
      </c>
      <c r="AD1780">
        <f t="shared" si="117"/>
        <v>0</v>
      </c>
      <c r="AF1780" s="3"/>
      <c r="AH1780" s="9"/>
    </row>
    <row r="1781" spans="1:34" ht="10.95" customHeight="1" outlineLevel="1" x14ac:dyDescent="0.25">
      <c r="A1781" t="s">
        <v>5633</v>
      </c>
      <c r="C1781" s="3" t="s">
        <v>11994</v>
      </c>
      <c r="D1781" s="3">
        <v>6695</v>
      </c>
      <c r="E1781" s="9">
        <v>2017</v>
      </c>
      <c r="F1781" s="7" t="s">
        <v>9407</v>
      </c>
      <c r="G1781" s="7" t="s">
        <v>5401</v>
      </c>
      <c r="H1781" s="8" t="s">
        <v>9413</v>
      </c>
      <c r="I1781" s="8" t="s">
        <v>7560</v>
      </c>
      <c r="J1781" s="19">
        <v>7</v>
      </c>
      <c r="K1781" s="19" t="s">
        <v>20093</v>
      </c>
      <c r="L1781" s="11"/>
      <c r="M1781" s="11"/>
      <c r="N1781" s="24"/>
      <c r="P1781" s="32"/>
      <c r="T1781" s="19"/>
      <c r="U1781" s="3"/>
      <c r="X1781" t="str">
        <f t="shared" si="114"/>
        <v/>
      </c>
      <c r="Z1781" t="str">
        <f t="shared" si="115"/>
        <v/>
      </c>
      <c r="AB1781" s="9"/>
      <c r="AC1781" t="s">
        <v>9413</v>
      </c>
      <c r="AD1781">
        <f t="shared" si="117"/>
        <v>0</v>
      </c>
      <c r="AF1781" s="3"/>
      <c r="AH1781" s="9"/>
    </row>
    <row r="1782" spans="1:34" ht="10.95" customHeight="1" outlineLevel="1" x14ac:dyDescent="0.25">
      <c r="A1782" t="s">
        <v>5633</v>
      </c>
      <c r="C1782" s="3" t="s">
        <v>11994</v>
      </c>
      <c r="D1782" s="3" t="s">
        <v>9415</v>
      </c>
      <c r="E1782" s="9">
        <v>2017</v>
      </c>
      <c r="F1782" s="7" t="s">
        <v>9408</v>
      </c>
      <c r="G1782" s="7" t="s">
        <v>5401</v>
      </c>
      <c r="H1782" s="8" t="s">
        <v>7560</v>
      </c>
      <c r="I1782" s="8" t="s">
        <v>7560</v>
      </c>
      <c r="J1782" s="19">
        <v>7</v>
      </c>
      <c r="K1782" s="19" t="s">
        <v>7736</v>
      </c>
      <c r="L1782" s="11">
        <v>2.5</v>
      </c>
      <c r="M1782" s="11"/>
      <c r="N1782" s="24"/>
      <c r="P1782" s="32"/>
      <c r="T1782" s="19"/>
      <c r="U1782" s="3"/>
      <c r="X1782" t="str">
        <f t="shared" si="114"/>
        <v/>
      </c>
      <c r="Z1782">
        <f t="shared" si="115"/>
        <v>1</v>
      </c>
      <c r="AB1782" s="9"/>
      <c r="AC1782" t="s">
        <v>7560</v>
      </c>
      <c r="AD1782">
        <f t="shared" si="117"/>
        <v>0</v>
      </c>
      <c r="AF1782" s="3"/>
      <c r="AH1782" s="9"/>
    </row>
    <row r="1783" spans="1:34" ht="10.95" customHeight="1" outlineLevel="1" x14ac:dyDescent="0.25">
      <c r="A1783" t="s">
        <v>5633</v>
      </c>
      <c r="C1783" s="3" t="s">
        <v>11994</v>
      </c>
      <c r="D1783" s="3">
        <v>7341</v>
      </c>
      <c r="E1783" s="9">
        <v>2017</v>
      </c>
      <c r="F1783" s="7" t="s">
        <v>9405</v>
      </c>
      <c r="G1783" s="7" t="s">
        <v>5401</v>
      </c>
      <c r="H1783" s="8" t="s">
        <v>9417</v>
      </c>
      <c r="I1783" s="8" t="s">
        <v>9416</v>
      </c>
      <c r="J1783" s="19">
        <v>1</v>
      </c>
      <c r="K1783" s="19" t="s">
        <v>20093</v>
      </c>
      <c r="L1783" s="11"/>
      <c r="M1783" s="11"/>
      <c r="N1783" s="24"/>
      <c r="P1783" s="32"/>
      <c r="T1783" s="19"/>
      <c r="U1783" s="3"/>
      <c r="X1783" t="str">
        <f t="shared" si="114"/>
        <v/>
      </c>
      <c r="Z1783" t="str">
        <f t="shared" si="115"/>
        <v/>
      </c>
      <c r="AB1783" s="9"/>
      <c r="AC1783" t="s">
        <v>9417</v>
      </c>
      <c r="AD1783">
        <f t="shared" si="117"/>
        <v>0</v>
      </c>
      <c r="AF1783" s="3"/>
      <c r="AH1783" s="9"/>
    </row>
    <row r="1784" spans="1:34" ht="10.95" customHeight="1" outlineLevel="1" x14ac:dyDescent="0.25">
      <c r="A1784" t="s">
        <v>5633</v>
      </c>
      <c r="C1784" s="3" t="s">
        <v>11994</v>
      </c>
      <c r="D1784" s="3">
        <v>7342</v>
      </c>
      <c r="E1784" s="9">
        <v>2017</v>
      </c>
      <c r="F1784" s="7" t="s">
        <v>9405</v>
      </c>
      <c r="G1784" s="7" t="s">
        <v>5401</v>
      </c>
      <c r="H1784" s="8" t="s">
        <v>9418</v>
      </c>
      <c r="I1784" s="8" t="s">
        <v>9416</v>
      </c>
      <c r="J1784" s="19">
        <v>1</v>
      </c>
      <c r="K1784" s="19" t="s">
        <v>20093</v>
      </c>
      <c r="L1784" s="11"/>
      <c r="M1784" s="11"/>
      <c r="N1784" s="24"/>
      <c r="P1784" s="32"/>
      <c r="T1784" s="19"/>
      <c r="U1784" s="3"/>
      <c r="X1784" t="str">
        <f t="shared" si="114"/>
        <v/>
      </c>
      <c r="Z1784" t="str">
        <f t="shared" si="115"/>
        <v/>
      </c>
      <c r="AB1784" s="9"/>
      <c r="AC1784" t="s">
        <v>9418</v>
      </c>
      <c r="AD1784">
        <f t="shared" si="117"/>
        <v>0</v>
      </c>
      <c r="AF1784" s="3"/>
      <c r="AH1784" s="9"/>
    </row>
    <row r="1785" spans="1:34" ht="10.95" customHeight="1" outlineLevel="1" x14ac:dyDescent="0.25">
      <c r="A1785" t="s">
        <v>5633</v>
      </c>
      <c r="C1785" s="3" t="s">
        <v>11994</v>
      </c>
      <c r="D1785" s="3">
        <v>7343</v>
      </c>
      <c r="E1785" s="9">
        <v>2017</v>
      </c>
      <c r="F1785" s="7" t="s">
        <v>9405</v>
      </c>
      <c r="G1785" s="7" t="s">
        <v>5401</v>
      </c>
      <c r="H1785" s="8" t="s">
        <v>9419</v>
      </c>
      <c r="I1785" s="8" t="s">
        <v>9416</v>
      </c>
      <c r="J1785" s="19">
        <v>1</v>
      </c>
      <c r="K1785" s="19" t="s">
        <v>20093</v>
      </c>
      <c r="L1785" s="11"/>
      <c r="M1785" s="11"/>
      <c r="N1785" s="24"/>
      <c r="P1785" s="32"/>
      <c r="T1785" s="19"/>
      <c r="U1785" s="3"/>
      <c r="X1785" t="str">
        <f t="shared" si="114"/>
        <v/>
      </c>
      <c r="Z1785" t="str">
        <f t="shared" si="115"/>
        <v/>
      </c>
      <c r="AB1785" s="9"/>
      <c r="AC1785" t="s">
        <v>9419</v>
      </c>
      <c r="AD1785">
        <f t="shared" si="117"/>
        <v>0</v>
      </c>
      <c r="AF1785" s="3"/>
      <c r="AH1785" s="9"/>
    </row>
    <row r="1786" spans="1:34" ht="10.95" customHeight="1" outlineLevel="1" x14ac:dyDescent="0.25">
      <c r="A1786" t="s">
        <v>5633</v>
      </c>
      <c r="C1786" s="3" t="s">
        <v>11994</v>
      </c>
      <c r="D1786" s="3">
        <v>7344</v>
      </c>
      <c r="E1786" s="9">
        <v>2017</v>
      </c>
      <c r="F1786" s="7" t="s">
        <v>9405</v>
      </c>
      <c r="G1786" s="7" t="s">
        <v>5401</v>
      </c>
      <c r="H1786" s="8" t="s">
        <v>9420</v>
      </c>
      <c r="I1786" s="8" t="s">
        <v>9416</v>
      </c>
      <c r="J1786" s="19">
        <v>1</v>
      </c>
      <c r="K1786" s="19" t="s">
        <v>20093</v>
      </c>
      <c r="L1786" s="11"/>
      <c r="M1786" s="11"/>
      <c r="N1786" s="24"/>
      <c r="P1786" s="32"/>
      <c r="T1786" s="19"/>
      <c r="U1786" s="3"/>
      <c r="X1786" t="str">
        <f t="shared" si="114"/>
        <v/>
      </c>
      <c r="Z1786" t="str">
        <f t="shared" si="115"/>
        <v/>
      </c>
      <c r="AB1786" s="9"/>
      <c r="AC1786" t="s">
        <v>9420</v>
      </c>
      <c r="AD1786">
        <f t="shared" si="117"/>
        <v>0</v>
      </c>
      <c r="AF1786" s="3"/>
      <c r="AH1786" s="9"/>
    </row>
    <row r="1787" spans="1:34" ht="10.95" customHeight="1" outlineLevel="1" x14ac:dyDescent="0.25">
      <c r="A1787" t="s">
        <v>5633</v>
      </c>
      <c r="C1787" s="3" t="s">
        <v>11994</v>
      </c>
      <c r="D1787" s="3" t="s">
        <v>9422</v>
      </c>
      <c r="E1787" s="9">
        <v>2017</v>
      </c>
      <c r="F1787" s="7" t="s">
        <v>9406</v>
      </c>
      <c r="G1787" s="7" t="s">
        <v>5401</v>
      </c>
      <c r="H1787" s="8" t="s">
        <v>9416</v>
      </c>
      <c r="I1787" s="8" t="s">
        <v>9416</v>
      </c>
      <c r="J1787" s="19">
        <v>1</v>
      </c>
      <c r="K1787" s="19" t="s">
        <v>7736</v>
      </c>
      <c r="L1787" s="11">
        <v>2.5</v>
      </c>
      <c r="M1787" s="11"/>
      <c r="N1787" s="24"/>
      <c r="P1787" s="32"/>
      <c r="T1787" s="19"/>
      <c r="U1787" s="3"/>
      <c r="X1787" t="str">
        <f t="shared" si="114"/>
        <v/>
      </c>
      <c r="Z1787">
        <f t="shared" si="115"/>
        <v>1</v>
      </c>
      <c r="AB1787" s="9"/>
      <c r="AC1787" t="s">
        <v>9416</v>
      </c>
      <c r="AD1787">
        <f t="shared" si="117"/>
        <v>0</v>
      </c>
      <c r="AF1787" s="3"/>
      <c r="AH1787" s="9"/>
    </row>
    <row r="1788" spans="1:34" ht="10.95" customHeight="1" outlineLevel="1" x14ac:dyDescent="0.25">
      <c r="A1788" t="s">
        <v>5633</v>
      </c>
      <c r="C1788" s="3" t="s">
        <v>11994</v>
      </c>
      <c r="D1788" s="3">
        <v>7345</v>
      </c>
      <c r="E1788" s="9">
        <v>2017</v>
      </c>
      <c r="F1788" s="7" t="s">
        <v>9407</v>
      </c>
      <c r="G1788" s="7" t="s">
        <v>5401</v>
      </c>
      <c r="H1788" s="8" t="s">
        <v>9421</v>
      </c>
      <c r="I1788" s="8" t="s">
        <v>9416</v>
      </c>
      <c r="J1788" s="19">
        <v>1</v>
      </c>
      <c r="K1788" s="19" t="s">
        <v>20093</v>
      </c>
      <c r="L1788" s="11"/>
      <c r="M1788" s="11"/>
      <c r="N1788" s="24"/>
      <c r="P1788" s="32"/>
      <c r="T1788" s="19"/>
      <c r="U1788" s="3"/>
      <c r="X1788" t="str">
        <f t="shared" si="114"/>
        <v/>
      </c>
      <c r="Z1788" t="str">
        <f t="shared" si="115"/>
        <v/>
      </c>
      <c r="AB1788" s="9"/>
      <c r="AC1788" t="s">
        <v>9421</v>
      </c>
      <c r="AD1788">
        <f t="shared" si="117"/>
        <v>0</v>
      </c>
      <c r="AF1788" s="3"/>
      <c r="AH1788" s="9"/>
    </row>
    <row r="1789" spans="1:34" ht="10.95" customHeight="1" outlineLevel="1" x14ac:dyDescent="0.25">
      <c r="A1789" t="s">
        <v>5633</v>
      </c>
      <c r="C1789" s="3" t="s">
        <v>11994</v>
      </c>
      <c r="D1789" s="3" t="s">
        <v>9423</v>
      </c>
      <c r="E1789" s="9">
        <v>2017</v>
      </c>
      <c r="F1789" s="7" t="s">
        <v>9408</v>
      </c>
      <c r="G1789" s="7" t="s">
        <v>5401</v>
      </c>
      <c r="H1789" s="8" t="s">
        <v>9416</v>
      </c>
      <c r="I1789" s="8" t="s">
        <v>9416</v>
      </c>
      <c r="J1789" s="19">
        <v>1</v>
      </c>
      <c r="K1789" s="19" t="s">
        <v>7736</v>
      </c>
      <c r="L1789" s="11">
        <v>2.5</v>
      </c>
      <c r="M1789" s="11"/>
      <c r="N1789" s="24"/>
      <c r="P1789" s="32"/>
      <c r="T1789" s="19"/>
      <c r="U1789" s="3"/>
      <c r="X1789" t="str">
        <f t="shared" si="114"/>
        <v/>
      </c>
      <c r="Z1789">
        <f t="shared" si="115"/>
        <v>1</v>
      </c>
      <c r="AB1789" s="9"/>
      <c r="AC1789" t="s">
        <v>9416</v>
      </c>
      <c r="AD1789">
        <f t="shared" si="117"/>
        <v>0</v>
      </c>
      <c r="AF1789" s="3"/>
      <c r="AH1789" s="9"/>
    </row>
    <row r="1790" spans="1:34" ht="10.95" customHeight="1" outlineLevel="1" x14ac:dyDescent="0.25">
      <c r="A1790" t="s">
        <v>5633</v>
      </c>
      <c r="C1790" s="3" t="s">
        <v>11994</v>
      </c>
      <c r="D1790" s="3">
        <v>7586</v>
      </c>
      <c r="E1790" s="9">
        <v>2018</v>
      </c>
      <c r="F1790" s="7" t="s">
        <v>9405</v>
      </c>
      <c r="G1790" s="7" t="s">
        <v>5401</v>
      </c>
      <c r="H1790" s="8" t="s">
        <v>9424</v>
      </c>
      <c r="I1790" s="8" t="s">
        <v>7560</v>
      </c>
      <c r="J1790" s="19">
        <v>7</v>
      </c>
      <c r="K1790" s="19" t="s">
        <v>20093</v>
      </c>
      <c r="L1790" s="11"/>
      <c r="M1790" s="11"/>
      <c r="N1790" s="24"/>
      <c r="P1790" s="32"/>
      <c r="T1790" s="19"/>
      <c r="U1790" s="3"/>
      <c r="X1790" t="str">
        <f t="shared" si="114"/>
        <v/>
      </c>
      <c r="Z1790" t="str">
        <f t="shared" si="115"/>
        <v/>
      </c>
      <c r="AB1790" s="9"/>
      <c r="AC1790" t="s">
        <v>9424</v>
      </c>
      <c r="AD1790">
        <f t="shared" si="117"/>
        <v>0</v>
      </c>
      <c r="AF1790" s="3"/>
      <c r="AH1790" s="9"/>
    </row>
    <row r="1791" spans="1:34" ht="10.95" customHeight="1" outlineLevel="1" x14ac:dyDescent="0.25">
      <c r="A1791" t="s">
        <v>5633</v>
      </c>
      <c r="C1791" s="3" t="s">
        <v>11994</v>
      </c>
      <c r="D1791" s="3">
        <v>7587</v>
      </c>
      <c r="E1791" s="9">
        <v>2018</v>
      </c>
      <c r="F1791" s="7" t="s">
        <v>9405</v>
      </c>
      <c r="G1791" s="7" t="s">
        <v>5401</v>
      </c>
      <c r="H1791" s="8" t="s">
        <v>9425</v>
      </c>
      <c r="I1791" s="8" t="s">
        <v>7560</v>
      </c>
      <c r="J1791" s="19">
        <v>7</v>
      </c>
      <c r="K1791" s="19" t="s">
        <v>20093</v>
      </c>
      <c r="L1791" s="11"/>
      <c r="M1791" s="11"/>
      <c r="N1791" s="24"/>
      <c r="P1791" s="32"/>
      <c r="T1791" s="19"/>
      <c r="U1791" s="3"/>
      <c r="X1791" t="str">
        <f t="shared" si="114"/>
        <v/>
      </c>
      <c r="Z1791" t="str">
        <f t="shared" si="115"/>
        <v/>
      </c>
      <c r="AB1791" s="9"/>
      <c r="AC1791" t="s">
        <v>9425</v>
      </c>
      <c r="AD1791">
        <f t="shared" si="117"/>
        <v>0</v>
      </c>
      <c r="AF1791" s="3"/>
      <c r="AH1791" s="9"/>
    </row>
    <row r="1792" spans="1:34" ht="10.95" customHeight="1" outlineLevel="1" x14ac:dyDescent="0.25">
      <c r="A1792" t="s">
        <v>5633</v>
      </c>
      <c r="C1792" s="3" t="s">
        <v>11994</v>
      </c>
      <c r="D1792" s="3">
        <v>7588</v>
      </c>
      <c r="E1792" s="9">
        <v>2018</v>
      </c>
      <c r="F1792" s="7" t="s">
        <v>9405</v>
      </c>
      <c r="G1792" s="7" t="s">
        <v>5401</v>
      </c>
      <c r="H1792" s="8" t="s">
        <v>9426</v>
      </c>
      <c r="I1792" s="8" t="s">
        <v>7560</v>
      </c>
      <c r="J1792" s="19">
        <v>7</v>
      </c>
      <c r="K1792" s="19" t="s">
        <v>20093</v>
      </c>
      <c r="L1792" s="11"/>
      <c r="M1792" s="11"/>
      <c r="N1792" s="24"/>
      <c r="P1792" s="32"/>
      <c r="T1792" s="19"/>
      <c r="U1792" s="3"/>
      <c r="X1792" t="str">
        <f t="shared" si="114"/>
        <v/>
      </c>
      <c r="Z1792" t="str">
        <f t="shared" si="115"/>
        <v/>
      </c>
      <c r="AB1792" s="9"/>
      <c r="AC1792" t="s">
        <v>9426</v>
      </c>
      <c r="AD1792">
        <f t="shared" si="117"/>
        <v>0</v>
      </c>
      <c r="AF1792" s="3"/>
      <c r="AH1792" s="9"/>
    </row>
    <row r="1793" spans="1:34" ht="10.95" customHeight="1" outlineLevel="1" x14ac:dyDescent="0.25">
      <c r="A1793" t="s">
        <v>5633</v>
      </c>
      <c r="C1793" s="3" t="s">
        <v>11994</v>
      </c>
      <c r="D1793" s="3">
        <v>7589</v>
      </c>
      <c r="E1793" s="9">
        <v>2018</v>
      </c>
      <c r="F1793" s="7" t="s">
        <v>9405</v>
      </c>
      <c r="G1793" s="7" t="s">
        <v>5401</v>
      </c>
      <c r="H1793" s="8" t="s">
        <v>9427</v>
      </c>
      <c r="I1793" s="8" t="s">
        <v>7560</v>
      </c>
      <c r="J1793" s="19">
        <v>7</v>
      </c>
      <c r="K1793" s="19" t="s">
        <v>20093</v>
      </c>
      <c r="L1793" s="11"/>
      <c r="M1793" s="11"/>
      <c r="N1793" s="24"/>
      <c r="P1793" s="32"/>
      <c r="T1793" s="19"/>
      <c r="U1793" s="3"/>
      <c r="X1793" t="str">
        <f t="shared" si="114"/>
        <v/>
      </c>
      <c r="Z1793" t="str">
        <f t="shared" si="115"/>
        <v/>
      </c>
      <c r="AB1793" s="9"/>
      <c r="AC1793" t="s">
        <v>9427</v>
      </c>
      <c r="AD1793">
        <f t="shared" si="117"/>
        <v>0</v>
      </c>
      <c r="AF1793" s="3"/>
      <c r="AH1793" s="9"/>
    </row>
    <row r="1794" spans="1:34" ht="10.95" customHeight="1" outlineLevel="1" x14ac:dyDescent="0.25">
      <c r="A1794" t="s">
        <v>5633</v>
      </c>
      <c r="C1794" s="3" t="s">
        <v>11994</v>
      </c>
      <c r="D1794" s="3" t="s">
        <v>9429</v>
      </c>
      <c r="E1794" s="9">
        <v>2018</v>
      </c>
      <c r="F1794" s="7" t="s">
        <v>9406</v>
      </c>
      <c r="G1794" s="7" t="s">
        <v>5401</v>
      </c>
      <c r="H1794" s="8" t="s">
        <v>7560</v>
      </c>
      <c r="I1794" s="8" t="s">
        <v>7560</v>
      </c>
      <c r="J1794" s="19">
        <v>7</v>
      </c>
      <c r="K1794" s="19" t="s">
        <v>7736</v>
      </c>
      <c r="L1794" s="11">
        <v>9.1999999999999993</v>
      </c>
      <c r="M1794" s="11"/>
      <c r="N1794" s="24"/>
      <c r="P1794" s="32"/>
      <c r="T1794" s="19"/>
      <c r="U1794" s="3"/>
      <c r="X1794" t="str">
        <f t="shared" ref="X1794:X1857" si="118">IF(COUNTIF(F1794,"*fdc*"),1,"")</f>
        <v/>
      </c>
      <c r="Z1794">
        <f t="shared" ref="Z1794:Z1857" si="119">IF(COUNTIF(F1794,"*s/s*"),1,"")</f>
        <v>1</v>
      </c>
      <c r="AB1794" s="9"/>
      <c r="AC1794" t="s">
        <v>7560</v>
      </c>
      <c r="AD1794">
        <f t="shared" si="117"/>
        <v>0</v>
      </c>
      <c r="AF1794" s="3"/>
      <c r="AH1794" s="9"/>
    </row>
    <row r="1795" spans="1:34" ht="10.95" customHeight="1" outlineLevel="1" x14ac:dyDescent="0.25">
      <c r="A1795" t="s">
        <v>5633</v>
      </c>
      <c r="C1795" s="3" t="s">
        <v>11994</v>
      </c>
      <c r="D1795" s="3">
        <v>7590</v>
      </c>
      <c r="E1795" s="9">
        <v>2018</v>
      </c>
      <c r="F1795" s="7" t="s">
        <v>9407</v>
      </c>
      <c r="G1795" s="7" t="s">
        <v>5401</v>
      </c>
      <c r="H1795" s="8" t="s">
        <v>9428</v>
      </c>
      <c r="I1795" s="8" t="s">
        <v>7560</v>
      </c>
      <c r="J1795" s="19">
        <v>7</v>
      </c>
      <c r="K1795" s="19" t="s">
        <v>20093</v>
      </c>
      <c r="L1795" s="11"/>
      <c r="M1795" s="11"/>
      <c r="N1795" s="24"/>
      <c r="P1795" s="32"/>
      <c r="T1795" s="19"/>
      <c r="U1795" s="3"/>
      <c r="X1795" t="str">
        <f t="shared" si="118"/>
        <v/>
      </c>
      <c r="Z1795" t="str">
        <f t="shared" si="119"/>
        <v/>
      </c>
      <c r="AB1795" s="9"/>
      <c r="AC1795" t="s">
        <v>9428</v>
      </c>
      <c r="AD1795">
        <f t="shared" si="117"/>
        <v>0</v>
      </c>
      <c r="AF1795" s="3"/>
      <c r="AH1795" s="9"/>
    </row>
    <row r="1796" spans="1:34" ht="10.95" customHeight="1" outlineLevel="1" x14ac:dyDescent="0.25">
      <c r="A1796" t="s">
        <v>5633</v>
      </c>
      <c r="C1796" s="3" t="s">
        <v>11994</v>
      </c>
      <c r="D1796" s="3" t="s">
        <v>9430</v>
      </c>
      <c r="E1796" s="9">
        <v>2018</v>
      </c>
      <c r="F1796" s="7" t="s">
        <v>9408</v>
      </c>
      <c r="G1796" s="7" t="s">
        <v>5401</v>
      </c>
      <c r="H1796" s="8" t="s">
        <v>7560</v>
      </c>
      <c r="I1796" s="8" t="s">
        <v>7560</v>
      </c>
      <c r="J1796" s="19">
        <v>7</v>
      </c>
      <c r="K1796" s="19" t="s">
        <v>7736</v>
      </c>
      <c r="L1796" s="11">
        <v>9.1999999999999993</v>
      </c>
      <c r="M1796" s="11"/>
      <c r="N1796" s="24"/>
      <c r="P1796" s="32"/>
      <c r="T1796" s="19"/>
      <c r="U1796" s="3"/>
      <c r="X1796" t="str">
        <f t="shared" si="118"/>
        <v/>
      </c>
      <c r="Z1796">
        <f t="shared" si="119"/>
        <v>1</v>
      </c>
      <c r="AB1796" s="9"/>
      <c r="AC1796" t="s">
        <v>7560</v>
      </c>
      <c r="AD1796">
        <f t="shared" si="117"/>
        <v>0</v>
      </c>
      <c r="AF1796" s="3"/>
      <c r="AH1796" s="9"/>
    </row>
    <row r="1797" spans="1:34" ht="10.95" customHeight="1" outlineLevel="1" x14ac:dyDescent="0.25">
      <c r="A1797" t="s">
        <v>5633</v>
      </c>
      <c r="C1797" s="3" t="s">
        <v>11994</v>
      </c>
      <c r="D1797" s="3" t="s">
        <v>9431</v>
      </c>
      <c r="E1797" s="9">
        <v>2018</v>
      </c>
      <c r="F1797" s="7" t="s">
        <v>9406</v>
      </c>
      <c r="G1797" s="7" t="s">
        <v>5401</v>
      </c>
      <c r="H1797" s="8" t="s">
        <v>2355</v>
      </c>
      <c r="I1797" s="8" t="s">
        <v>8541</v>
      </c>
      <c r="J1797" s="19">
        <v>1</v>
      </c>
      <c r="K1797" s="19" t="s">
        <v>7736</v>
      </c>
      <c r="L1797" s="11">
        <v>2.5</v>
      </c>
      <c r="M1797" s="11"/>
      <c r="N1797" s="24"/>
      <c r="P1797" s="32"/>
      <c r="T1797" s="19"/>
      <c r="U1797" s="3"/>
      <c r="X1797" t="str">
        <f t="shared" si="118"/>
        <v/>
      </c>
      <c r="Z1797">
        <f t="shared" si="119"/>
        <v>1</v>
      </c>
      <c r="AA1797">
        <v>1</v>
      </c>
      <c r="AB1797" s="9"/>
      <c r="AC1797" t="s">
        <v>2355</v>
      </c>
      <c r="AD1797">
        <f t="shared" si="117"/>
        <v>0</v>
      </c>
      <c r="AF1797" s="3">
        <v>1</v>
      </c>
      <c r="AH1797" s="9"/>
    </row>
    <row r="1798" spans="1:34" ht="10.95" customHeight="1" outlineLevel="1" x14ac:dyDescent="0.25">
      <c r="A1798" t="s">
        <v>5633</v>
      </c>
      <c r="C1798" s="3" t="s">
        <v>11994</v>
      </c>
      <c r="D1798" s="3">
        <v>7907</v>
      </c>
      <c r="E1798" s="9">
        <v>2018</v>
      </c>
      <c r="F1798" s="7" t="s">
        <v>9350</v>
      </c>
      <c r="G1798" s="7" t="s">
        <v>5401</v>
      </c>
      <c r="H1798" s="8" t="s">
        <v>9434</v>
      </c>
      <c r="I1798" s="8" t="s">
        <v>7560</v>
      </c>
      <c r="J1798" s="19">
        <v>7</v>
      </c>
      <c r="K1798" s="19" t="s">
        <v>20093</v>
      </c>
      <c r="L1798" s="11"/>
      <c r="M1798" s="11"/>
      <c r="N1798" s="24"/>
      <c r="P1798" s="32"/>
      <c r="T1798" s="19"/>
      <c r="U1798" s="3"/>
      <c r="X1798" t="str">
        <f t="shared" si="118"/>
        <v/>
      </c>
      <c r="Z1798" t="str">
        <f t="shared" si="119"/>
        <v/>
      </c>
      <c r="AB1798" s="9"/>
      <c r="AC1798" t="s">
        <v>9434</v>
      </c>
      <c r="AD1798">
        <f t="shared" si="117"/>
        <v>0</v>
      </c>
      <c r="AF1798" s="3"/>
      <c r="AH1798" s="9"/>
    </row>
    <row r="1799" spans="1:34" ht="10.95" customHeight="1" outlineLevel="1" x14ac:dyDescent="0.25">
      <c r="A1799" t="s">
        <v>5633</v>
      </c>
      <c r="C1799" s="3" t="s">
        <v>11994</v>
      </c>
      <c r="D1799" s="3">
        <v>7908</v>
      </c>
      <c r="E1799" s="9">
        <v>2018</v>
      </c>
      <c r="F1799" s="7" t="s">
        <v>9350</v>
      </c>
      <c r="G1799" s="7" t="s">
        <v>5401</v>
      </c>
      <c r="H1799" s="8" t="s">
        <v>9435</v>
      </c>
      <c r="I1799" s="8" t="s">
        <v>7560</v>
      </c>
      <c r="J1799" s="19">
        <v>7</v>
      </c>
      <c r="K1799" s="19" t="s">
        <v>20093</v>
      </c>
      <c r="L1799" s="11"/>
      <c r="M1799" s="11"/>
      <c r="N1799" s="24"/>
      <c r="P1799" s="32"/>
      <c r="T1799" s="19"/>
      <c r="U1799" s="3"/>
      <c r="X1799" t="str">
        <f t="shared" si="118"/>
        <v/>
      </c>
      <c r="Z1799" t="str">
        <f t="shared" si="119"/>
        <v/>
      </c>
      <c r="AB1799" s="9"/>
      <c r="AC1799" t="s">
        <v>9435</v>
      </c>
      <c r="AD1799">
        <f t="shared" si="117"/>
        <v>0</v>
      </c>
      <c r="AF1799" s="3"/>
      <c r="AH1799" s="9"/>
    </row>
    <row r="1800" spans="1:34" ht="10.95" customHeight="1" outlineLevel="1" x14ac:dyDescent="0.25">
      <c r="A1800" t="s">
        <v>5633</v>
      </c>
      <c r="C1800" s="3" t="s">
        <v>11994</v>
      </c>
      <c r="D1800" s="3">
        <v>7909</v>
      </c>
      <c r="E1800" s="9">
        <v>2018</v>
      </c>
      <c r="F1800" s="7" t="s">
        <v>9350</v>
      </c>
      <c r="G1800" s="7" t="s">
        <v>5401</v>
      </c>
      <c r="H1800" s="8" t="s">
        <v>9436</v>
      </c>
      <c r="I1800" s="8" t="s">
        <v>7560</v>
      </c>
      <c r="J1800" s="19">
        <v>7</v>
      </c>
      <c r="K1800" s="19" t="s">
        <v>20093</v>
      </c>
      <c r="L1800" s="11"/>
      <c r="M1800" s="11"/>
      <c r="N1800" s="24"/>
      <c r="P1800" s="32"/>
      <c r="T1800" s="19"/>
      <c r="U1800" s="3"/>
      <c r="X1800" t="str">
        <f t="shared" si="118"/>
        <v/>
      </c>
      <c r="Z1800" t="str">
        <f t="shared" si="119"/>
        <v/>
      </c>
      <c r="AB1800" s="9"/>
      <c r="AC1800" t="s">
        <v>9436</v>
      </c>
      <c r="AD1800">
        <f t="shared" si="117"/>
        <v>0</v>
      </c>
      <c r="AF1800" s="3"/>
      <c r="AH1800" s="9"/>
    </row>
    <row r="1801" spans="1:34" ht="10.95" customHeight="1" outlineLevel="1" x14ac:dyDescent="0.25">
      <c r="A1801" t="s">
        <v>5633</v>
      </c>
      <c r="C1801" s="3" t="s">
        <v>11994</v>
      </c>
      <c r="D1801" s="3">
        <v>7910</v>
      </c>
      <c r="E1801" s="9">
        <v>2018</v>
      </c>
      <c r="F1801" s="7" t="s">
        <v>9350</v>
      </c>
      <c r="G1801" s="7" t="s">
        <v>5401</v>
      </c>
      <c r="H1801" s="8" t="s">
        <v>9437</v>
      </c>
      <c r="I1801" s="8" t="s">
        <v>7560</v>
      </c>
      <c r="J1801" s="19">
        <v>7</v>
      </c>
      <c r="K1801" s="19" t="s">
        <v>20093</v>
      </c>
      <c r="L1801" s="11"/>
      <c r="M1801" s="11"/>
      <c r="N1801" s="24"/>
      <c r="P1801" s="32"/>
      <c r="T1801" s="19"/>
      <c r="U1801" s="3"/>
      <c r="X1801" t="str">
        <f t="shared" si="118"/>
        <v/>
      </c>
      <c r="Z1801" t="str">
        <f t="shared" si="119"/>
        <v/>
      </c>
      <c r="AB1801" s="9"/>
      <c r="AC1801" t="s">
        <v>9437</v>
      </c>
      <c r="AD1801">
        <f t="shared" si="117"/>
        <v>0</v>
      </c>
      <c r="AF1801" s="3"/>
      <c r="AH1801" s="9"/>
    </row>
    <row r="1802" spans="1:34" ht="10.95" customHeight="1" outlineLevel="1" x14ac:dyDescent="0.25">
      <c r="A1802" t="s">
        <v>5633</v>
      </c>
      <c r="C1802" s="3" t="s">
        <v>11994</v>
      </c>
      <c r="D1802" s="3" t="s">
        <v>9438</v>
      </c>
      <c r="E1802" s="9">
        <v>2018</v>
      </c>
      <c r="F1802" s="7" t="s">
        <v>9351</v>
      </c>
      <c r="G1802" s="7" t="s">
        <v>5401</v>
      </c>
      <c r="H1802" s="8" t="s">
        <v>7560</v>
      </c>
      <c r="I1802" s="8" t="s">
        <v>7560</v>
      </c>
      <c r="J1802" s="19">
        <v>7</v>
      </c>
      <c r="K1802" s="19" t="s">
        <v>7736</v>
      </c>
      <c r="L1802" s="11">
        <v>9.1999999999999993</v>
      </c>
      <c r="M1802" s="11"/>
      <c r="N1802" s="24"/>
      <c r="P1802" s="32"/>
      <c r="T1802" s="19"/>
      <c r="U1802" s="3"/>
      <c r="X1802" t="str">
        <f t="shared" si="118"/>
        <v/>
      </c>
      <c r="Z1802">
        <f t="shared" si="119"/>
        <v>1</v>
      </c>
      <c r="AB1802" s="9"/>
      <c r="AC1802" t="s">
        <v>7560</v>
      </c>
      <c r="AD1802">
        <f t="shared" si="117"/>
        <v>0</v>
      </c>
      <c r="AF1802" s="3"/>
      <c r="AH1802" s="9"/>
    </row>
    <row r="1803" spans="1:34" ht="10.95" customHeight="1" outlineLevel="1" x14ac:dyDescent="0.25">
      <c r="A1803" t="s">
        <v>5633</v>
      </c>
      <c r="C1803" s="3" t="s">
        <v>11994</v>
      </c>
      <c r="D1803" s="3">
        <v>7911</v>
      </c>
      <c r="E1803" s="9">
        <v>2018</v>
      </c>
      <c r="F1803" s="7" t="s">
        <v>9432</v>
      </c>
      <c r="G1803" s="7" t="s">
        <v>5401</v>
      </c>
      <c r="H1803" s="8" t="s">
        <v>9424</v>
      </c>
      <c r="I1803" s="8" t="s">
        <v>7560</v>
      </c>
      <c r="J1803" s="19">
        <v>7</v>
      </c>
      <c r="K1803" s="19" t="s">
        <v>20093</v>
      </c>
      <c r="L1803" s="11"/>
      <c r="M1803" s="11"/>
      <c r="N1803" s="24"/>
      <c r="P1803" s="32"/>
      <c r="T1803" s="19"/>
      <c r="U1803" s="3"/>
      <c r="X1803" t="str">
        <f t="shared" si="118"/>
        <v/>
      </c>
      <c r="Z1803" t="str">
        <f t="shared" si="119"/>
        <v/>
      </c>
      <c r="AB1803" s="9"/>
      <c r="AC1803" t="s">
        <v>9424</v>
      </c>
      <c r="AD1803">
        <f t="shared" si="117"/>
        <v>0</v>
      </c>
      <c r="AF1803" s="3"/>
      <c r="AH1803" s="9"/>
    </row>
    <row r="1804" spans="1:34" ht="10.95" customHeight="1" outlineLevel="1" x14ac:dyDescent="0.25">
      <c r="A1804" t="s">
        <v>5633</v>
      </c>
      <c r="C1804" s="3" t="s">
        <v>11994</v>
      </c>
      <c r="D1804" s="3" t="s">
        <v>9439</v>
      </c>
      <c r="E1804" s="9">
        <v>2018</v>
      </c>
      <c r="F1804" s="7" t="s">
        <v>9433</v>
      </c>
      <c r="G1804" s="7" t="s">
        <v>5401</v>
      </c>
      <c r="H1804" s="8" t="s">
        <v>7560</v>
      </c>
      <c r="I1804" s="8" t="s">
        <v>7560</v>
      </c>
      <c r="J1804" s="19">
        <v>7</v>
      </c>
      <c r="K1804" s="19" t="s">
        <v>7736</v>
      </c>
      <c r="L1804" s="11">
        <v>9.1999999999999993</v>
      </c>
      <c r="M1804" s="11"/>
      <c r="N1804" s="24"/>
      <c r="P1804" s="32"/>
      <c r="T1804" s="19"/>
      <c r="U1804" s="3"/>
      <c r="X1804" t="str">
        <f t="shared" si="118"/>
        <v/>
      </c>
      <c r="Z1804">
        <f t="shared" si="119"/>
        <v>1</v>
      </c>
      <c r="AB1804" s="9"/>
      <c r="AC1804" t="s">
        <v>7560</v>
      </c>
      <c r="AD1804">
        <f t="shared" si="117"/>
        <v>0</v>
      </c>
      <c r="AF1804" s="3"/>
      <c r="AH1804" s="9"/>
    </row>
    <row r="1805" spans="1:34" ht="10.95" customHeight="1" outlineLevel="1" x14ac:dyDescent="0.25">
      <c r="A1805" t="s">
        <v>5633</v>
      </c>
      <c r="C1805" s="3" t="s">
        <v>11994</v>
      </c>
      <c r="D1805" s="3">
        <v>8245</v>
      </c>
      <c r="E1805" s="9">
        <v>2018</v>
      </c>
      <c r="F1805" s="7" t="s">
        <v>9405</v>
      </c>
      <c r="G1805" s="7" t="s">
        <v>5401</v>
      </c>
      <c r="H1805" s="8" t="s">
        <v>9441</v>
      </c>
      <c r="I1805" s="8" t="s">
        <v>9440</v>
      </c>
      <c r="J1805" s="19">
        <v>5</v>
      </c>
      <c r="K1805" s="19" t="s">
        <v>7736</v>
      </c>
      <c r="L1805" s="11">
        <v>9.1999999999999993</v>
      </c>
      <c r="M1805" s="11"/>
      <c r="N1805" s="24"/>
      <c r="P1805" s="32"/>
      <c r="T1805" s="19"/>
      <c r="U1805" s="3"/>
      <c r="X1805" t="str">
        <f t="shared" si="118"/>
        <v/>
      </c>
      <c r="Z1805" t="str">
        <f t="shared" si="119"/>
        <v/>
      </c>
      <c r="AB1805" s="9"/>
      <c r="AC1805" t="s">
        <v>9441</v>
      </c>
      <c r="AD1805">
        <f t="shared" si="117"/>
        <v>0</v>
      </c>
      <c r="AF1805" s="3"/>
      <c r="AH1805" s="9"/>
    </row>
    <row r="1806" spans="1:34" ht="10.95" customHeight="1" outlineLevel="1" x14ac:dyDescent="0.25">
      <c r="A1806" t="s">
        <v>5633</v>
      </c>
      <c r="C1806" s="3" t="s">
        <v>11994</v>
      </c>
      <c r="D1806" s="3" t="s">
        <v>18742</v>
      </c>
      <c r="E1806" s="9">
        <v>2018</v>
      </c>
      <c r="F1806" s="7" t="s">
        <v>9433</v>
      </c>
      <c r="G1806" s="7" t="s">
        <v>5401</v>
      </c>
      <c r="H1806" s="8" t="s">
        <v>5402</v>
      </c>
      <c r="I1806" s="8" t="s">
        <v>9442</v>
      </c>
      <c r="J1806" s="19">
        <v>3</v>
      </c>
      <c r="K1806" s="19" t="s">
        <v>7738</v>
      </c>
      <c r="L1806" s="11"/>
      <c r="M1806" s="11"/>
      <c r="N1806" s="24"/>
      <c r="P1806" s="32"/>
      <c r="T1806" s="19"/>
      <c r="U1806" s="3"/>
      <c r="X1806" t="str">
        <f t="shared" si="118"/>
        <v/>
      </c>
      <c r="Z1806">
        <f t="shared" si="119"/>
        <v>1</v>
      </c>
      <c r="AA1806">
        <v>1</v>
      </c>
      <c r="AB1806" s="9"/>
      <c r="AC1806" t="s">
        <v>5402</v>
      </c>
      <c r="AD1806">
        <f t="shared" si="117"/>
        <v>1</v>
      </c>
      <c r="AF1806" s="3"/>
      <c r="AH1806" s="9"/>
    </row>
    <row r="1807" spans="1:34" ht="10.95" customHeight="1" outlineLevel="1" x14ac:dyDescent="0.25">
      <c r="A1807" t="s">
        <v>5633</v>
      </c>
      <c r="C1807" s="3" t="s">
        <v>11994</v>
      </c>
      <c r="D1807" s="3">
        <v>8686</v>
      </c>
      <c r="E1807" s="9">
        <v>2019</v>
      </c>
      <c r="F1807" s="7" t="s">
        <v>9350</v>
      </c>
      <c r="G1807" s="7" t="s">
        <v>5401</v>
      </c>
      <c r="H1807" s="8" t="s">
        <v>9443</v>
      </c>
      <c r="I1807" s="8" t="s">
        <v>7560</v>
      </c>
      <c r="J1807" s="19">
        <v>7</v>
      </c>
      <c r="K1807" s="19" t="s">
        <v>7738</v>
      </c>
      <c r="L1807" s="11"/>
      <c r="M1807" s="11"/>
      <c r="N1807" s="24"/>
      <c r="P1807" s="32"/>
      <c r="T1807" s="19"/>
      <c r="U1807" s="3"/>
      <c r="X1807" t="str">
        <f t="shared" si="118"/>
        <v/>
      </c>
      <c r="Z1807" t="str">
        <f t="shared" si="119"/>
        <v/>
      </c>
      <c r="AB1807" s="9"/>
      <c r="AC1807" t="s">
        <v>9443</v>
      </c>
      <c r="AD1807">
        <f t="shared" si="117"/>
        <v>0</v>
      </c>
      <c r="AF1807" s="3"/>
      <c r="AH1807" s="9"/>
    </row>
    <row r="1808" spans="1:34" ht="10.95" customHeight="1" outlineLevel="1" x14ac:dyDescent="0.25">
      <c r="A1808" t="s">
        <v>5633</v>
      </c>
      <c r="C1808" s="3" t="s">
        <v>11994</v>
      </c>
      <c r="D1808" s="3">
        <v>8687</v>
      </c>
      <c r="E1808" s="9">
        <v>2019</v>
      </c>
      <c r="F1808" s="7" t="s">
        <v>9350</v>
      </c>
      <c r="G1808" s="7" t="s">
        <v>5401</v>
      </c>
      <c r="H1808" s="8" t="s">
        <v>9444</v>
      </c>
      <c r="I1808" s="8" t="s">
        <v>7560</v>
      </c>
      <c r="J1808" s="19">
        <v>7</v>
      </c>
      <c r="K1808" s="19" t="s">
        <v>7738</v>
      </c>
      <c r="L1808" s="11"/>
      <c r="M1808" s="11"/>
      <c r="N1808" s="24"/>
      <c r="P1808" s="32"/>
      <c r="T1808" s="19"/>
      <c r="U1808" s="3"/>
      <c r="X1808" t="str">
        <f t="shared" si="118"/>
        <v/>
      </c>
      <c r="Z1808" t="str">
        <f t="shared" si="119"/>
        <v/>
      </c>
      <c r="AB1808" s="9"/>
      <c r="AC1808" t="s">
        <v>9444</v>
      </c>
      <c r="AD1808">
        <f t="shared" si="117"/>
        <v>0</v>
      </c>
      <c r="AF1808" s="3"/>
      <c r="AH1808" s="9"/>
    </row>
    <row r="1809" spans="1:34" ht="10.95" customHeight="1" outlineLevel="1" x14ac:dyDescent="0.25">
      <c r="A1809" t="s">
        <v>5633</v>
      </c>
      <c r="C1809" s="3" t="s">
        <v>11994</v>
      </c>
      <c r="D1809" s="3">
        <v>8688</v>
      </c>
      <c r="E1809" s="9">
        <v>2019</v>
      </c>
      <c r="F1809" s="7" t="s">
        <v>9350</v>
      </c>
      <c r="G1809" s="7" t="s">
        <v>5401</v>
      </c>
      <c r="H1809" s="8" t="s">
        <v>8358</v>
      </c>
      <c r="I1809" s="8" t="s">
        <v>7560</v>
      </c>
      <c r="J1809" s="19">
        <v>7</v>
      </c>
      <c r="K1809" s="19" t="s">
        <v>7738</v>
      </c>
      <c r="L1809" s="11"/>
      <c r="M1809" s="11"/>
      <c r="N1809" s="24"/>
      <c r="P1809" s="32"/>
      <c r="T1809" s="19"/>
      <c r="U1809" s="3"/>
      <c r="X1809" t="str">
        <f t="shared" si="118"/>
        <v/>
      </c>
      <c r="Z1809" t="str">
        <f t="shared" si="119"/>
        <v/>
      </c>
      <c r="AB1809" s="9"/>
      <c r="AC1809" t="s">
        <v>8358</v>
      </c>
      <c r="AD1809">
        <f t="shared" si="117"/>
        <v>0</v>
      </c>
      <c r="AF1809" s="3"/>
      <c r="AH1809" s="9"/>
    </row>
    <row r="1810" spans="1:34" ht="10.95" customHeight="1" outlineLevel="1" x14ac:dyDescent="0.25">
      <c r="A1810" t="s">
        <v>5633</v>
      </c>
      <c r="C1810" s="3" t="s">
        <v>11994</v>
      </c>
      <c r="D1810" s="3">
        <v>8689</v>
      </c>
      <c r="E1810" s="9">
        <v>2019</v>
      </c>
      <c r="F1810" s="7" t="s">
        <v>9350</v>
      </c>
      <c r="G1810" s="7" t="s">
        <v>5401</v>
      </c>
      <c r="H1810" s="8" t="s">
        <v>9445</v>
      </c>
      <c r="I1810" s="8" t="s">
        <v>7560</v>
      </c>
      <c r="J1810" s="19">
        <v>7</v>
      </c>
      <c r="K1810" s="19" t="s">
        <v>7738</v>
      </c>
      <c r="L1810" s="11"/>
      <c r="M1810" s="11"/>
      <c r="N1810" s="24"/>
      <c r="P1810" s="32"/>
      <c r="T1810" s="19"/>
      <c r="U1810" s="3"/>
      <c r="X1810" t="str">
        <f t="shared" si="118"/>
        <v/>
      </c>
      <c r="Z1810" t="str">
        <f t="shared" si="119"/>
        <v/>
      </c>
      <c r="AB1810" s="9"/>
      <c r="AC1810" t="s">
        <v>9445</v>
      </c>
      <c r="AD1810">
        <f t="shared" ref="AD1810:AD1836" si="120">COUNTIF(H1810,"*Fuji*")</f>
        <v>0</v>
      </c>
      <c r="AF1810" s="3"/>
      <c r="AH1810" s="9"/>
    </row>
    <row r="1811" spans="1:34" ht="10.95" customHeight="1" outlineLevel="1" x14ac:dyDescent="0.25">
      <c r="A1811" t="s">
        <v>5633</v>
      </c>
      <c r="C1811" s="3" t="s">
        <v>11994</v>
      </c>
      <c r="D1811" s="3" t="s">
        <v>9446</v>
      </c>
      <c r="E1811" s="9">
        <v>2019</v>
      </c>
      <c r="F1811" s="7" t="s">
        <v>9351</v>
      </c>
      <c r="G1811" s="7" t="s">
        <v>5401</v>
      </c>
      <c r="H1811" s="8" t="s">
        <v>7560</v>
      </c>
      <c r="I1811" s="8" t="s">
        <v>7560</v>
      </c>
      <c r="J1811" s="19">
        <v>7</v>
      </c>
      <c r="K1811" s="19" t="s">
        <v>7738</v>
      </c>
      <c r="L1811" s="11"/>
      <c r="M1811" s="11"/>
      <c r="N1811" s="24"/>
      <c r="P1811" s="32"/>
      <c r="T1811" s="19"/>
      <c r="U1811" s="3"/>
      <c r="X1811" t="str">
        <f t="shared" si="118"/>
        <v/>
      </c>
      <c r="Z1811">
        <f t="shared" si="119"/>
        <v>1</v>
      </c>
      <c r="AB1811" s="9"/>
      <c r="AC1811" t="s">
        <v>7560</v>
      </c>
      <c r="AD1811">
        <f t="shared" si="120"/>
        <v>0</v>
      </c>
      <c r="AF1811" s="3"/>
      <c r="AH1811" s="9"/>
    </row>
    <row r="1812" spans="1:34" ht="10.95" customHeight="1" outlineLevel="1" x14ac:dyDescent="0.25">
      <c r="A1812" t="s">
        <v>5633</v>
      </c>
      <c r="C1812" s="3" t="s">
        <v>11994</v>
      </c>
      <c r="D1812" s="3">
        <v>8690</v>
      </c>
      <c r="E1812" s="9">
        <v>2019</v>
      </c>
      <c r="F1812" s="7" t="s">
        <v>9432</v>
      </c>
      <c r="G1812" s="7" t="s">
        <v>5401</v>
      </c>
      <c r="H1812" s="8" t="s">
        <v>8358</v>
      </c>
      <c r="I1812" s="8" t="s">
        <v>7560</v>
      </c>
      <c r="J1812" s="19">
        <v>7</v>
      </c>
      <c r="K1812" s="19" t="s">
        <v>7738</v>
      </c>
      <c r="L1812" s="11"/>
      <c r="M1812" s="11"/>
      <c r="N1812" s="24"/>
      <c r="P1812" s="32"/>
      <c r="T1812" s="19"/>
      <c r="U1812" s="3"/>
      <c r="X1812" t="str">
        <f t="shared" si="118"/>
        <v/>
      </c>
      <c r="Z1812" t="str">
        <f t="shared" si="119"/>
        <v/>
      </c>
      <c r="AB1812" s="9"/>
      <c r="AC1812" t="s">
        <v>8358</v>
      </c>
      <c r="AD1812">
        <f t="shared" si="120"/>
        <v>0</v>
      </c>
      <c r="AF1812" s="3"/>
      <c r="AH1812" s="9"/>
    </row>
    <row r="1813" spans="1:34" ht="10.95" customHeight="1" outlineLevel="1" x14ac:dyDescent="0.25">
      <c r="A1813" t="s">
        <v>5633</v>
      </c>
      <c r="C1813" s="3" t="s">
        <v>11994</v>
      </c>
      <c r="D1813" s="3" t="s">
        <v>9447</v>
      </c>
      <c r="E1813" s="9">
        <v>2019</v>
      </c>
      <c r="F1813" s="7" t="s">
        <v>9433</v>
      </c>
      <c r="G1813" s="7" t="s">
        <v>5401</v>
      </c>
      <c r="H1813" s="8" t="s">
        <v>7560</v>
      </c>
      <c r="I1813" s="8" t="s">
        <v>7560</v>
      </c>
      <c r="J1813" s="19">
        <v>7</v>
      </c>
      <c r="K1813" s="19" t="s">
        <v>7738</v>
      </c>
      <c r="L1813" s="11"/>
      <c r="M1813" s="11"/>
      <c r="N1813" s="24"/>
      <c r="P1813" s="32"/>
      <c r="T1813" s="19"/>
      <c r="U1813" s="3"/>
      <c r="X1813" t="str">
        <f t="shared" si="118"/>
        <v/>
      </c>
      <c r="Z1813">
        <f t="shared" si="119"/>
        <v>1</v>
      </c>
      <c r="AB1813" s="9"/>
      <c r="AC1813" t="s">
        <v>7560</v>
      </c>
      <c r="AD1813">
        <f t="shared" si="120"/>
        <v>0</v>
      </c>
      <c r="AF1813" s="3"/>
      <c r="AH1813" s="9"/>
    </row>
    <row r="1814" spans="1:34" ht="10.95" customHeight="1" outlineLevel="1" x14ac:dyDescent="0.25">
      <c r="A1814" t="s">
        <v>5633</v>
      </c>
      <c r="C1814" s="3" t="s">
        <v>11994</v>
      </c>
      <c r="D1814" s="3">
        <v>8755</v>
      </c>
      <c r="E1814" s="9">
        <v>2019</v>
      </c>
      <c r="F1814" s="7" t="s">
        <v>9405</v>
      </c>
      <c r="G1814" s="7" t="s">
        <v>5401</v>
      </c>
      <c r="H1814" s="8" t="s">
        <v>5402</v>
      </c>
      <c r="I1814" s="8" t="s">
        <v>8545</v>
      </c>
      <c r="J1814" s="19">
        <v>1</v>
      </c>
      <c r="K1814" s="19" t="s">
        <v>7738</v>
      </c>
      <c r="L1814" s="11"/>
      <c r="M1814" s="11"/>
      <c r="N1814" s="24"/>
      <c r="P1814" s="32"/>
      <c r="T1814" s="19"/>
      <c r="U1814" s="3"/>
      <c r="X1814" t="str">
        <f t="shared" si="118"/>
        <v/>
      </c>
      <c r="Z1814" t="str">
        <f t="shared" si="119"/>
        <v/>
      </c>
      <c r="AB1814" s="9"/>
      <c r="AC1814" t="s">
        <v>5402</v>
      </c>
      <c r="AD1814">
        <f t="shared" si="120"/>
        <v>1</v>
      </c>
      <c r="AF1814" s="3"/>
      <c r="AH1814" s="9"/>
    </row>
    <row r="1815" spans="1:34" ht="10.95" customHeight="1" outlineLevel="1" x14ac:dyDescent="0.25">
      <c r="A1815" t="s">
        <v>5633</v>
      </c>
      <c r="C1815" s="3" t="s">
        <v>11994</v>
      </c>
      <c r="D1815" s="3" t="s">
        <v>9448</v>
      </c>
      <c r="E1815" s="9">
        <v>2019</v>
      </c>
      <c r="F1815" s="7" t="s">
        <v>9406</v>
      </c>
      <c r="G1815" s="7" t="s">
        <v>5401</v>
      </c>
      <c r="H1815" s="8" t="s">
        <v>5402</v>
      </c>
      <c r="I1815" s="8" t="s">
        <v>8545</v>
      </c>
      <c r="J1815" s="19">
        <v>3</v>
      </c>
      <c r="K1815" s="19" t="s">
        <v>7738</v>
      </c>
      <c r="L1815" s="11"/>
      <c r="M1815" s="11"/>
      <c r="N1815" s="24"/>
      <c r="P1815" s="32"/>
      <c r="T1815" s="19"/>
      <c r="U1815" s="3"/>
      <c r="X1815" t="str">
        <f t="shared" si="118"/>
        <v/>
      </c>
      <c r="Z1815">
        <f t="shared" si="119"/>
        <v>1</v>
      </c>
      <c r="AB1815" s="9"/>
      <c r="AC1815" t="s">
        <v>5402</v>
      </c>
      <c r="AD1815">
        <f t="shared" si="120"/>
        <v>1</v>
      </c>
      <c r="AF1815" s="3"/>
      <c r="AH1815" s="9"/>
    </row>
    <row r="1816" spans="1:34" ht="10.95" customHeight="1" outlineLevel="1" x14ac:dyDescent="0.25">
      <c r="A1816" t="s">
        <v>5633</v>
      </c>
      <c r="C1816" s="3" t="s">
        <v>11994</v>
      </c>
      <c r="D1816" s="3">
        <v>9002</v>
      </c>
      <c r="E1816" s="9">
        <v>2019</v>
      </c>
      <c r="F1816" s="7" t="s">
        <v>9405</v>
      </c>
      <c r="G1816" s="7" t="s">
        <v>5401</v>
      </c>
      <c r="H1816" s="8" t="s">
        <v>9451</v>
      </c>
      <c r="I1816" s="8" t="s">
        <v>991</v>
      </c>
      <c r="J1816" s="19">
        <v>1</v>
      </c>
      <c r="K1816" s="19" t="s">
        <v>20093</v>
      </c>
      <c r="L1816" s="11"/>
      <c r="M1816" s="11"/>
      <c r="N1816" s="24"/>
      <c r="P1816" s="32"/>
      <c r="T1816" s="19"/>
      <c r="U1816" s="3"/>
      <c r="X1816" t="str">
        <f t="shared" si="118"/>
        <v/>
      </c>
      <c r="Z1816" t="str">
        <f t="shared" si="119"/>
        <v/>
      </c>
      <c r="AB1816" s="9"/>
      <c r="AC1816" t="s">
        <v>9451</v>
      </c>
      <c r="AD1816">
        <f t="shared" si="120"/>
        <v>0</v>
      </c>
      <c r="AF1816" s="3"/>
      <c r="AH1816" s="9"/>
    </row>
    <row r="1817" spans="1:34" ht="10.95" customHeight="1" outlineLevel="1" x14ac:dyDescent="0.25">
      <c r="A1817" t="s">
        <v>5633</v>
      </c>
      <c r="C1817" s="3" t="s">
        <v>11994</v>
      </c>
      <c r="D1817" s="3">
        <v>9003</v>
      </c>
      <c r="E1817" s="9">
        <v>2019</v>
      </c>
      <c r="F1817" s="7" t="s">
        <v>9405</v>
      </c>
      <c r="G1817" s="7" t="s">
        <v>5401</v>
      </c>
      <c r="H1817" s="8" t="s">
        <v>4105</v>
      </c>
      <c r="I1817" s="8" t="s">
        <v>991</v>
      </c>
      <c r="J1817" s="19">
        <v>1</v>
      </c>
      <c r="K1817" s="19" t="s">
        <v>20093</v>
      </c>
      <c r="L1817" s="11"/>
      <c r="M1817" s="11"/>
      <c r="N1817" s="24"/>
      <c r="P1817" s="32"/>
      <c r="T1817" s="19"/>
      <c r="U1817" s="3"/>
      <c r="X1817" t="str">
        <f t="shared" si="118"/>
        <v/>
      </c>
      <c r="Z1817" t="str">
        <f t="shared" si="119"/>
        <v/>
      </c>
      <c r="AB1817" s="9"/>
      <c r="AC1817" t="s">
        <v>4105</v>
      </c>
      <c r="AD1817">
        <f t="shared" si="120"/>
        <v>0</v>
      </c>
      <c r="AF1817" s="3"/>
      <c r="AH1817" s="9"/>
    </row>
    <row r="1818" spans="1:34" ht="10.95" customHeight="1" outlineLevel="1" x14ac:dyDescent="0.25">
      <c r="A1818" t="s">
        <v>5633</v>
      </c>
      <c r="C1818" s="3" t="s">
        <v>11994</v>
      </c>
      <c r="D1818" s="3">
        <v>9004</v>
      </c>
      <c r="E1818" s="9">
        <v>2019</v>
      </c>
      <c r="F1818" s="7" t="s">
        <v>9405</v>
      </c>
      <c r="G1818" s="7" t="s">
        <v>5401</v>
      </c>
      <c r="H1818" s="8" t="s">
        <v>1666</v>
      </c>
      <c r="I1818" s="8" t="s">
        <v>991</v>
      </c>
      <c r="J1818" s="19">
        <v>1</v>
      </c>
      <c r="K1818" s="19" t="s">
        <v>20093</v>
      </c>
      <c r="L1818" s="11"/>
      <c r="M1818" s="11"/>
      <c r="N1818" s="24"/>
      <c r="P1818" s="32"/>
      <c r="T1818" s="19"/>
      <c r="U1818" s="3"/>
      <c r="X1818" t="str">
        <f t="shared" si="118"/>
        <v/>
      </c>
      <c r="Z1818" t="str">
        <f t="shared" si="119"/>
        <v/>
      </c>
      <c r="AB1818" s="9"/>
      <c r="AC1818" t="s">
        <v>1666</v>
      </c>
      <c r="AD1818">
        <f t="shared" si="120"/>
        <v>0</v>
      </c>
      <c r="AF1818" s="3"/>
      <c r="AH1818" s="9"/>
    </row>
    <row r="1819" spans="1:34" ht="10.95" customHeight="1" outlineLevel="1" x14ac:dyDescent="0.25">
      <c r="A1819" t="s">
        <v>5633</v>
      </c>
      <c r="C1819" s="3" t="s">
        <v>11994</v>
      </c>
      <c r="D1819" s="3">
        <v>9005</v>
      </c>
      <c r="E1819" s="9">
        <v>2019</v>
      </c>
      <c r="F1819" s="7" t="s">
        <v>9405</v>
      </c>
      <c r="G1819" s="7" t="s">
        <v>5401</v>
      </c>
      <c r="H1819" s="8" t="s">
        <v>2331</v>
      </c>
      <c r="I1819" s="8" t="s">
        <v>991</v>
      </c>
      <c r="J1819" s="19">
        <v>1</v>
      </c>
      <c r="K1819" s="19" t="s">
        <v>20093</v>
      </c>
      <c r="L1819" s="11"/>
      <c r="M1819" s="11"/>
      <c r="N1819" s="24"/>
      <c r="P1819" s="32"/>
      <c r="T1819" s="19"/>
      <c r="U1819" s="3"/>
      <c r="X1819" t="str">
        <f t="shared" si="118"/>
        <v/>
      </c>
      <c r="Z1819" t="str">
        <f t="shared" si="119"/>
        <v/>
      </c>
      <c r="AB1819" s="9"/>
      <c r="AC1819" t="s">
        <v>2331</v>
      </c>
      <c r="AD1819">
        <f t="shared" si="120"/>
        <v>0</v>
      </c>
      <c r="AF1819" s="3"/>
      <c r="AH1819" s="9"/>
    </row>
    <row r="1820" spans="1:34" ht="10.95" customHeight="1" outlineLevel="1" x14ac:dyDescent="0.25">
      <c r="A1820" t="s">
        <v>5633</v>
      </c>
      <c r="C1820" s="3" t="s">
        <v>11994</v>
      </c>
      <c r="D1820" s="3" t="s">
        <v>9449</v>
      </c>
      <c r="E1820" s="9">
        <v>2019</v>
      </c>
      <c r="F1820" s="7" t="s">
        <v>9406</v>
      </c>
      <c r="G1820" s="7" t="s">
        <v>5401</v>
      </c>
      <c r="H1820" s="8" t="s">
        <v>991</v>
      </c>
      <c r="I1820" s="8" t="s">
        <v>991</v>
      </c>
      <c r="J1820" s="19">
        <v>1</v>
      </c>
      <c r="K1820" s="19" t="s">
        <v>7736</v>
      </c>
      <c r="L1820" s="11">
        <v>9</v>
      </c>
      <c r="M1820" s="11"/>
      <c r="N1820" s="24"/>
      <c r="P1820" s="32"/>
      <c r="T1820" s="19"/>
      <c r="U1820" s="3"/>
      <c r="X1820" t="str">
        <f t="shared" si="118"/>
        <v/>
      </c>
      <c r="Z1820">
        <f t="shared" si="119"/>
        <v>1</v>
      </c>
      <c r="AB1820" s="9"/>
      <c r="AC1820" t="s">
        <v>991</v>
      </c>
      <c r="AD1820">
        <f t="shared" si="120"/>
        <v>0</v>
      </c>
      <c r="AF1820" s="3"/>
      <c r="AH1820" s="9"/>
    </row>
    <row r="1821" spans="1:34" ht="10.95" customHeight="1" outlineLevel="1" x14ac:dyDescent="0.25">
      <c r="A1821" t="s">
        <v>5633</v>
      </c>
      <c r="C1821" s="3" t="s">
        <v>11994</v>
      </c>
      <c r="D1821" s="3">
        <v>9006</v>
      </c>
      <c r="E1821" s="9">
        <v>2019</v>
      </c>
      <c r="F1821" s="7" t="s">
        <v>9407</v>
      </c>
      <c r="G1821" s="7" t="s">
        <v>5401</v>
      </c>
      <c r="H1821" s="8" t="s">
        <v>1696</v>
      </c>
      <c r="I1821" s="8" t="s">
        <v>991</v>
      </c>
      <c r="J1821" s="19">
        <v>1</v>
      </c>
      <c r="K1821" s="19" t="s">
        <v>20093</v>
      </c>
      <c r="L1821" s="11"/>
      <c r="M1821" s="11"/>
      <c r="N1821" s="24"/>
      <c r="P1821" s="32"/>
      <c r="T1821" s="19"/>
      <c r="U1821" s="3"/>
      <c r="X1821" t="str">
        <f t="shared" si="118"/>
        <v/>
      </c>
      <c r="Z1821" t="str">
        <f t="shared" si="119"/>
        <v/>
      </c>
      <c r="AB1821" s="9"/>
      <c r="AC1821" t="s">
        <v>1696</v>
      </c>
      <c r="AD1821">
        <f t="shared" si="120"/>
        <v>0</v>
      </c>
      <c r="AF1821" s="3"/>
      <c r="AH1821" s="9"/>
    </row>
    <row r="1822" spans="1:34" ht="10.95" customHeight="1" outlineLevel="1" x14ac:dyDescent="0.25">
      <c r="A1822" t="s">
        <v>5633</v>
      </c>
      <c r="C1822" s="3" t="s">
        <v>11994</v>
      </c>
      <c r="D1822" s="3" t="s">
        <v>9450</v>
      </c>
      <c r="E1822" s="9">
        <v>2019</v>
      </c>
      <c r="F1822" s="7" t="s">
        <v>9408</v>
      </c>
      <c r="G1822" s="7" t="s">
        <v>5401</v>
      </c>
      <c r="H1822" s="8" t="s">
        <v>991</v>
      </c>
      <c r="I1822" s="8" t="s">
        <v>991</v>
      </c>
      <c r="J1822" s="19">
        <v>1</v>
      </c>
      <c r="K1822" s="19" t="s">
        <v>7736</v>
      </c>
      <c r="L1822" s="11">
        <v>9</v>
      </c>
      <c r="M1822" s="11"/>
      <c r="N1822" s="24"/>
      <c r="P1822" s="32"/>
      <c r="T1822" s="19"/>
      <c r="U1822" s="3"/>
      <c r="X1822" t="str">
        <f t="shared" si="118"/>
        <v/>
      </c>
      <c r="Z1822">
        <f t="shared" si="119"/>
        <v>1</v>
      </c>
      <c r="AB1822" s="9"/>
      <c r="AC1822" t="s">
        <v>991</v>
      </c>
      <c r="AD1822">
        <f t="shared" si="120"/>
        <v>0</v>
      </c>
      <c r="AF1822" s="3"/>
      <c r="AH1822" s="9"/>
    </row>
    <row r="1823" spans="1:34" ht="10.95" customHeight="1" outlineLevel="1" x14ac:dyDescent="0.25">
      <c r="A1823" t="s">
        <v>5633</v>
      </c>
      <c r="C1823" s="3" t="s">
        <v>11994</v>
      </c>
      <c r="D1823" s="3">
        <v>9091</v>
      </c>
      <c r="E1823" s="9">
        <v>2019</v>
      </c>
      <c r="F1823" s="7" t="s">
        <v>9350</v>
      </c>
      <c r="G1823" s="7" t="s">
        <v>5401</v>
      </c>
      <c r="H1823" s="8" t="s">
        <v>9452</v>
      </c>
      <c r="I1823" s="8" t="s">
        <v>7560</v>
      </c>
      <c r="J1823" s="19">
        <v>7</v>
      </c>
      <c r="K1823" s="19" t="s">
        <v>7738</v>
      </c>
      <c r="L1823" s="11"/>
      <c r="M1823" s="11"/>
      <c r="N1823" s="24"/>
      <c r="P1823" s="32"/>
      <c r="T1823" s="19"/>
      <c r="U1823" s="3"/>
      <c r="X1823" t="str">
        <f t="shared" si="118"/>
        <v/>
      </c>
      <c r="Z1823" t="str">
        <f t="shared" si="119"/>
        <v/>
      </c>
      <c r="AB1823" s="9"/>
      <c r="AC1823" t="s">
        <v>9452</v>
      </c>
      <c r="AD1823">
        <f t="shared" si="120"/>
        <v>0</v>
      </c>
      <c r="AF1823" s="3"/>
      <c r="AH1823" s="9"/>
    </row>
    <row r="1824" spans="1:34" ht="10.95" customHeight="1" outlineLevel="1" x14ac:dyDescent="0.25">
      <c r="A1824" t="s">
        <v>5633</v>
      </c>
      <c r="C1824" s="3" t="s">
        <v>11994</v>
      </c>
      <c r="D1824" s="3">
        <v>9092</v>
      </c>
      <c r="E1824" s="9">
        <v>2019</v>
      </c>
      <c r="F1824" s="7" t="s">
        <v>9350</v>
      </c>
      <c r="G1824" s="7" t="s">
        <v>5401</v>
      </c>
      <c r="H1824" s="8" t="s">
        <v>9453</v>
      </c>
      <c r="I1824" s="8" t="s">
        <v>7560</v>
      </c>
      <c r="J1824" s="19">
        <v>7</v>
      </c>
      <c r="K1824" s="19" t="s">
        <v>7738</v>
      </c>
      <c r="L1824" s="11"/>
      <c r="M1824" s="11"/>
      <c r="N1824" s="24"/>
      <c r="P1824" s="32"/>
      <c r="T1824" s="19"/>
      <c r="U1824" s="3"/>
      <c r="X1824" t="str">
        <f t="shared" si="118"/>
        <v/>
      </c>
      <c r="Z1824" t="str">
        <f t="shared" si="119"/>
        <v/>
      </c>
      <c r="AB1824" s="9"/>
      <c r="AC1824" t="s">
        <v>9453</v>
      </c>
      <c r="AD1824">
        <f t="shared" si="120"/>
        <v>0</v>
      </c>
      <c r="AF1824" s="3"/>
      <c r="AH1824" s="9"/>
    </row>
    <row r="1825" spans="1:48" ht="10.95" customHeight="1" outlineLevel="1" x14ac:dyDescent="0.25">
      <c r="A1825" t="s">
        <v>5633</v>
      </c>
      <c r="C1825" s="3" t="s">
        <v>11994</v>
      </c>
      <c r="D1825" s="3">
        <v>9093</v>
      </c>
      <c r="E1825" s="9">
        <v>2019</v>
      </c>
      <c r="F1825" s="7" t="s">
        <v>9350</v>
      </c>
      <c r="G1825" s="7" t="s">
        <v>5401</v>
      </c>
      <c r="H1825" s="8" t="s">
        <v>9454</v>
      </c>
      <c r="I1825" s="8" t="s">
        <v>7560</v>
      </c>
      <c r="J1825" s="19">
        <v>7</v>
      </c>
      <c r="K1825" s="19" t="s">
        <v>7738</v>
      </c>
      <c r="L1825" s="11"/>
      <c r="M1825" s="11"/>
      <c r="N1825" s="24"/>
      <c r="P1825" s="32"/>
      <c r="T1825" s="19"/>
      <c r="U1825" s="3"/>
      <c r="X1825" t="str">
        <f t="shared" si="118"/>
        <v/>
      </c>
      <c r="Z1825" t="str">
        <f t="shared" si="119"/>
        <v/>
      </c>
      <c r="AB1825" s="9"/>
      <c r="AC1825" t="s">
        <v>9454</v>
      </c>
      <c r="AD1825">
        <f t="shared" si="120"/>
        <v>0</v>
      </c>
      <c r="AF1825" s="3"/>
      <c r="AH1825" s="9"/>
    </row>
    <row r="1826" spans="1:48" ht="10.95" customHeight="1" outlineLevel="1" x14ac:dyDescent="0.25">
      <c r="A1826" t="s">
        <v>5633</v>
      </c>
      <c r="C1826" s="3" t="s">
        <v>11994</v>
      </c>
      <c r="D1826" s="3">
        <v>9094</v>
      </c>
      <c r="E1826" s="9">
        <v>2019</v>
      </c>
      <c r="F1826" s="7" t="s">
        <v>9350</v>
      </c>
      <c r="G1826" s="7" t="s">
        <v>5401</v>
      </c>
      <c r="H1826" s="8" t="s">
        <v>7702</v>
      </c>
      <c r="I1826" s="8" t="s">
        <v>7560</v>
      </c>
      <c r="J1826" s="19">
        <v>7</v>
      </c>
      <c r="K1826" s="19" t="s">
        <v>7738</v>
      </c>
      <c r="L1826" s="11"/>
      <c r="M1826" s="11"/>
      <c r="N1826" s="24"/>
      <c r="P1826" s="32"/>
      <c r="T1826" s="19"/>
      <c r="U1826" s="3"/>
      <c r="X1826" t="str">
        <f t="shared" si="118"/>
        <v/>
      </c>
      <c r="Z1826" t="str">
        <f t="shared" si="119"/>
        <v/>
      </c>
      <c r="AB1826" s="9"/>
      <c r="AC1826" t="s">
        <v>7702</v>
      </c>
      <c r="AD1826">
        <f t="shared" si="120"/>
        <v>0</v>
      </c>
      <c r="AF1826" s="3"/>
      <c r="AH1826" s="9"/>
    </row>
    <row r="1827" spans="1:48" ht="10.95" customHeight="1" outlineLevel="1" x14ac:dyDescent="0.25">
      <c r="A1827" t="s">
        <v>5633</v>
      </c>
      <c r="C1827" s="3" t="s">
        <v>11994</v>
      </c>
      <c r="D1827" s="3" t="s">
        <v>9456</v>
      </c>
      <c r="E1827" s="9">
        <v>2019</v>
      </c>
      <c r="F1827" s="7" t="s">
        <v>9351</v>
      </c>
      <c r="G1827" s="7" t="s">
        <v>5401</v>
      </c>
      <c r="H1827" s="8" t="s">
        <v>7560</v>
      </c>
      <c r="I1827" s="8" t="s">
        <v>7560</v>
      </c>
      <c r="J1827" s="19">
        <v>7</v>
      </c>
      <c r="K1827" s="19" t="s">
        <v>7738</v>
      </c>
      <c r="L1827" s="11"/>
      <c r="M1827" s="11"/>
      <c r="N1827" s="24"/>
      <c r="P1827" s="32"/>
      <c r="T1827" s="19"/>
      <c r="U1827" s="3"/>
      <c r="X1827" t="str">
        <f t="shared" si="118"/>
        <v/>
      </c>
      <c r="Z1827">
        <f t="shared" si="119"/>
        <v>1</v>
      </c>
      <c r="AB1827" s="9"/>
      <c r="AC1827" t="s">
        <v>7560</v>
      </c>
      <c r="AD1827">
        <f t="shared" si="120"/>
        <v>0</v>
      </c>
      <c r="AF1827" s="3"/>
      <c r="AH1827" s="9"/>
    </row>
    <row r="1828" spans="1:48" ht="10.95" customHeight="1" outlineLevel="1" x14ac:dyDescent="0.25">
      <c r="A1828" t="s">
        <v>5633</v>
      </c>
      <c r="C1828" s="3" t="s">
        <v>11994</v>
      </c>
      <c r="D1828" s="3">
        <v>9095</v>
      </c>
      <c r="E1828" s="9">
        <v>2019</v>
      </c>
      <c r="F1828" s="7" t="s">
        <v>9432</v>
      </c>
      <c r="G1828" s="7" t="s">
        <v>5401</v>
      </c>
      <c r="H1828" s="8" t="s">
        <v>9455</v>
      </c>
      <c r="I1828" s="8" t="s">
        <v>7560</v>
      </c>
      <c r="J1828" s="19">
        <v>7</v>
      </c>
      <c r="K1828" s="19" t="s">
        <v>7738</v>
      </c>
      <c r="L1828" s="11"/>
      <c r="M1828" s="11"/>
      <c r="N1828" s="24"/>
      <c r="P1828" s="32"/>
      <c r="T1828" s="19"/>
      <c r="U1828" s="3"/>
      <c r="X1828" t="str">
        <f t="shared" si="118"/>
        <v/>
      </c>
      <c r="Z1828" t="str">
        <f t="shared" si="119"/>
        <v/>
      </c>
      <c r="AB1828" s="9"/>
      <c r="AC1828" t="s">
        <v>9455</v>
      </c>
      <c r="AD1828">
        <f t="shared" si="120"/>
        <v>0</v>
      </c>
      <c r="AF1828" s="3"/>
      <c r="AH1828" s="9"/>
    </row>
    <row r="1829" spans="1:48" ht="10.95" customHeight="1" outlineLevel="1" x14ac:dyDescent="0.25">
      <c r="A1829" t="s">
        <v>5633</v>
      </c>
      <c r="C1829" s="3" t="s">
        <v>11994</v>
      </c>
      <c r="D1829" s="3" t="s">
        <v>9457</v>
      </c>
      <c r="E1829" s="9">
        <v>2019</v>
      </c>
      <c r="F1829" s="7" t="s">
        <v>9433</v>
      </c>
      <c r="G1829" s="7" t="s">
        <v>5401</v>
      </c>
      <c r="H1829" s="8" t="s">
        <v>7560</v>
      </c>
      <c r="I1829" s="8" t="s">
        <v>7560</v>
      </c>
      <c r="J1829" s="19">
        <v>7</v>
      </c>
      <c r="K1829" s="19" t="s">
        <v>7738</v>
      </c>
      <c r="L1829" s="11"/>
      <c r="M1829" s="11"/>
      <c r="N1829" s="24"/>
      <c r="P1829" s="32"/>
      <c r="T1829" s="19"/>
      <c r="U1829" s="3"/>
      <c r="X1829" t="str">
        <f t="shared" si="118"/>
        <v/>
      </c>
      <c r="Z1829">
        <f t="shared" si="119"/>
        <v>1</v>
      </c>
      <c r="AB1829" s="9"/>
      <c r="AC1829" t="s">
        <v>7560</v>
      </c>
      <c r="AD1829">
        <f t="shared" si="120"/>
        <v>0</v>
      </c>
      <c r="AF1829" s="3"/>
      <c r="AH1829" s="9"/>
    </row>
    <row r="1830" spans="1:48" ht="10.95" customHeight="1" outlineLevel="1" x14ac:dyDescent="0.25">
      <c r="A1830" t="s">
        <v>5633</v>
      </c>
      <c r="C1830" s="3" t="s">
        <v>11994</v>
      </c>
      <c r="D1830" s="3">
        <v>9490</v>
      </c>
      <c r="E1830" s="9">
        <v>2020</v>
      </c>
      <c r="F1830" s="7" t="s">
        <v>9432</v>
      </c>
      <c r="G1830" s="7" t="s">
        <v>5401</v>
      </c>
      <c r="H1830" s="8" t="s">
        <v>9460</v>
      </c>
      <c r="I1830" s="8" t="s">
        <v>7560</v>
      </c>
      <c r="J1830" s="19">
        <v>7</v>
      </c>
      <c r="K1830" s="19" t="s">
        <v>7738</v>
      </c>
      <c r="L1830" s="11"/>
      <c r="M1830" s="11"/>
      <c r="N1830" s="24"/>
      <c r="P1830" s="32"/>
      <c r="T1830" s="19"/>
      <c r="U1830" s="3"/>
      <c r="X1830" t="str">
        <f t="shared" si="118"/>
        <v/>
      </c>
      <c r="Z1830" t="str">
        <f t="shared" si="119"/>
        <v/>
      </c>
      <c r="AB1830" s="9"/>
      <c r="AC1830" t="s">
        <v>9460</v>
      </c>
      <c r="AD1830">
        <f t="shared" si="120"/>
        <v>0</v>
      </c>
      <c r="AF1830" s="3"/>
      <c r="AH1830" s="9"/>
    </row>
    <row r="1831" spans="1:48" ht="10.95" customHeight="1" outlineLevel="1" x14ac:dyDescent="0.25">
      <c r="A1831" t="s">
        <v>5633</v>
      </c>
      <c r="C1831" s="3" t="s">
        <v>11994</v>
      </c>
      <c r="D1831" s="3" t="s">
        <v>9459</v>
      </c>
      <c r="E1831" s="9">
        <v>2020</v>
      </c>
      <c r="F1831" s="7" t="s">
        <v>9433</v>
      </c>
      <c r="G1831" s="7" t="s">
        <v>5401</v>
      </c>
      <c r="H1831" s="8" t="s">
        <v>7560</v>
      </c>
      <c r="I1831" s="8" t="s">
        <v>7560</v>
      </c>
      <c r="J1831" s="19">
        <v>7</v>
      </c>
      <c r="K1831" s="19" t="s">
        <v>7738</v>
      </c>
      <c r="L1831" s="11"/>
      <c r="M1831" s="11"/>
      <c r="N1831" s="24"/>
      <c r="P1831" s="32"/>
      <c r="T1831" s="19"/>
      <c r="U1831" s="3"/>
      <c r="X1831" t="str">
        <f t="shared" si="118"/>
        <v/>
      </c>
      <c r="Z1831">
        <f t="shared" si="119"/>
        <v>1</v>
      </c>
      <c r="AB1831" s="9"/>
      <c r="AC1831" t="s">
        <v>7560</v>
      </c>
      <c r="AD1831">
        <f t="shared" si="120"/>
        <v>0</v>
      </c>
      <c r="AF1831" s="3"/>
      <c r="AH1831" s="9"/>
    </row>
    <row r="1832" spans="1:48" ht="10.95" customHeight="1" outlineLevel="1" x14ac:dyDescent="0.25">
      <c r="A1832" t="s">
        <v>5633</v>
      </c>
      <c r="C1832" s="3" t="s">
        <v>11994</v>
      </c>
      <c r="D1832" s="3">
        <v>9491</v>
      </c>
      <c r="E1832" s="9">
        <v>2020</v>
      </c>
      <c r="F1832" s="7" t="s">
        <v>9350</v>
      </c>
      <c r="G1832" s="7" t="s">
        <v>5401</v>
      </c>
      <c r="H1832" s="8" t="s">
        <v>9461</v>
      </c>
      <c r="I1832" s="8" t="s">
        <v>7560</v>
      </c>
      <c r="J1832" s="19">
        <v>7</v>
      </c>
      <c r="K1832" s="19" t="s">
        <v>7738</v>
      </c>
      <c r="L1832" s="11"/>
      <c r="M1832" s="11"/>
      <c r="N1832" s="24"/>
      <c r="P1832" s="32"/>
      <c r="T1832" s="19"/>
      <c r="U1832" s="3"/>
      <c r="X1832" t="str">
        <f t="shared" si="118"/>
        <v/>
      </c>
      <c r="Z1832" t="str">
        <f t="shared" si="119"/>
        <v/>
      </c>
      <c r="AB1832" s="9"/>
      <c r="AC1832" t="s">
        <v>9461</v>
      </c>
      <c r="AD1832">
        <f t="shared" si="120"/>
        <v>0</v>
      </c>
      <c r="AF1832" s="3"/>
      <c r="AH1832" s="9"/>
    </row>
    <row r="1833" spans="1:48" ht="10.95" customHeight="1" outlineLevel="1" x14ac:dyDescent="0.25">
      <c r="A1833" t="s">
        <v>5633</v>
      </c>
      <c r="C1833" s="3" t="s">
        <v>11994</v>
      </c>
      <c r="D1833" s="3">
        <v>9492</v>
      </c>
      <c r="E1833" s="9">
        <v>2020</v>
      </c>
      <c r="F1833" s="7" t="s">
        <v>9350</v>
      </c>
      <c r="G1833" s="7" t="s">
        <v>5401</v>
      </c>
      <c r="H1833" s="8" t="s">
        <v>9376</v>
      </c>
      <c r="I1833" s="8" t="s">
        <v>7560</v>
      </c>
      <c r="J1833" s="19">
        <v>7</v>
      </c>
      <c r="K1833" s="19" t="s">
        <v>7738</v>
      </c>
      <c r="L1833" s="11"/>
      <c r="M1833" s="11"/>
      <c r="N1833" s="24"/>
      <c r="P1833" s="32"/>
      <c r="T1833" s="19"/>
      <c r="U1833" s="3"/>
      <c r="X1833" t="str">
        <f t="shared" si="118"/>
        <v/>
      </c>
      <c r="Z1833" t="str">
        <f t="shared" si="119"/>
        <v/>
      </c>
      <c r="AB1833" s="9"/>
      <c r="AC1833" t="s">
        <v>9376</v>
      </c>
      <c r="AD1833">
        <f t="shared" si="120"/>
        <v>0</v>
      </c>
      <c r="AF1833" s="3"/>
      <c r="AH1833" s="9"/>
    </row>
    <row r="1834" spans="1:48" ht="10.95" customHeight="1" outlineLevel="1" x14ac:dyDescent="0.25">
      <c r="A1834" t="s">
        <v>5633</v>
      </c>
      <c r="C1834" s="3" t="s">
        <v>11994</v>
      </c>
      <c r="D1834" s="3">
        <v>9493</v>
      </c>
      <c r="E1834" s="9">
        <v>2020</v>
      </c>
      <c r="F1834" s="7" t="s">
        <v>9350</v>
      </c>
      <c r="G1834" s="7" t="s">
        <v>5401</v>
      </c>
      <c r="H1834" s="8" t="s">
        <v>9462</v>
      </c>
      <c r="I1834" s="8" t="s">
        <v>7560</v>
      </c>
      <c r="J1834" s="19">
        <v>7</v>
      </c>
      <c r="K1834" s="19" t="s">
        <v>7738</v>
      </c>
      <c r="L1834" s="11"/>
      <c r="M1834" s="11"/>
      <c r="N1834" s="24"/>
      <c r="P1834" s="32"/>
      <c r="T1834" s="19"/>
      <c r="U1834" s="3"/>
      <c r="X1834" t="str">
        <f t="shared" si="118"/>
        <v/>
      </c>
      <c r="Z1834" t="str">
        <f t="shared" si="119"/>
        <v/>
      </c>
      <c r="AB1834" s="9"/>
      <c r="AC1834" t="s">
        <v>9462</v>
      </c>
      <c r="AD1834">
        <f t="shared" si="120"/>
        <v>0</v>
      </c>
      <c r="AF1834" s="3"/>
      <c r="AH1834" s="9"/>
    </row>
    <row r="1835" spans="1:48" ht="10.95" customHeight="1" outlineLevel="1" x14ac:dyDescent="0.25">
      <c r="A1835" t="s">
        <v>5633</v>
      </c>
      <c r="C1835" s="3" t="s">
        <v>11994</v>
      </c>
      <c r="D1835" s="3">
        <v>9494</v>
      </c>
      <c r="E1835" s="9">
        <v>2020</v>
      </c>
      <c r="F1835" s="7" t="s">
        <v>9350</v>
      </c>
      <c r="G1835" s="7" t="s">
        <v>5401</v>
      </c>
      <c r="H1835" s="8" t="s">
        <v>9463</v>
      </c>
      <c r="I1835" s="8" t="s">
        <v>7560</v>
      </c>
      <c r="J1835" s="19">
        <v>7</v>
      </c>
      <c r="K1835" s="19" t="s">
        <v>7738</v>
      </c>
      <c r="L1835" s="11"/>
      <c r="M1835" s="11"/>
      <c r="N1835" s="24"/>
      <c r="P1835" s="32"/>
      <c r="T1835" s="19"/>
      <c r="U1835" s="3"/>
      <c r="X1835" t="str">
        <f t="shared" si="118"/>
        <v/>
      </c>
      <c r="Z1835" t="str">
        <f t="shared" si="119"/>
        <v/>
      </c>
      <c r="AB1835" s="9"/>
      <c r="AC1835" t="s">
        <v>9463</v>
      </c>
      <c r="AD1835">
        <f t="shared" si="120"/>
        <v>0</v>
      </c>
      <c r="AF1835" s="3"/>
      <c r="AH1835" s="9"/>
    </row>
    <row r="1836" spans="1:48" ht="10.95" customHeight="1" outlineLevel="1" x14ac:dyDescent="0.25">
      <c r="A1836" t="s">
        <v>5633</v>
      </c>
      <c r="C1836" s="3" t="s">
        <v>11994</v>
      </c>
      <c r="D1836" s="3" t="s">
        <v>9458</v>
      </c>
      <c r="E1836" s="9">
        <v>2020</v>
      </c>
      <c r="F1836" s="7" t="s">
        <v>9351</v>
      </c>
      <c r="G1836" s="7" t="s">
        <v>5401</v>
      </c>
      <c r="H1836" s="8" t="s">
        <v>7560</v>
      </c>
      <c r="I1836" s="8" t="s">
        <v>7560</v>
      </c>
      <c r="J1836" s="19">
        <v>7</v>
      </c>
      <c r="K1836" s="19" t="s">
        <v>7738</v>
      </c>
      <c r="L1836" s="11"/>
      <c r="M1836" s="11"/>
      <c r="N1836" s="24"/>
      <c r="P1836" s="32"/>
      <c r="T1836" s="19"/>
      <c r="U1836" s="3"/>
      <c r="X1836" t="str">
        <f t="shared" si="118"/>
        <v/>
      </c>
      <c r="Z1836">
        <f t="shared" si="119"/>
        <v>1</v>
      </c>
      <c r="AB1836" s="9"/>
      <c r="AC1836" t="s">
        <v>7560</v>
      </c>
      <c r="AD1836">
        <f t="shared" si="120"/>
        <v>0</v>
      </c>
      <c r="AF1836" s="3"/>
      <c r="AH1836" s="9"/>
    </row>
    <row r="1837" spans="1:48" ht="10.95" customHeight="1" x14ac:dyDescent="0.25">
      <c r="A1837" t="s">
        <v>9538</v>
      </c>
      <c r="B1837" t="s">
        <v>12008</v>
      </c>
      <c r="C1837" s="3" t="s">
        <v>11994</v>
      </c>
      <c r="E1837" s="9"/>
      <c r="F1837" s="7"/>
      <c r="G1837" s="7"/>
      <c r="H1837" s="8"/>
      <c r="I1837" s="8"/>
      <c r="J1837" s="19"/>
      <c r="K1837" s="19"/>
      <c r="L1837" s="11"/>
      <c r="M1837" s="11">
        <f>SUM(L1838:L1954)</f>
        <v>138.20000000000002</v>
      </c>
      <c r="N1837" s="24">
        <v>3496</v>
      </c>
      <c r="O1837">
        <f>COUNTIF(K1838:K1954,"*")</f>
        <v>117</v>
      </c>
      <c r="P1837" s="32">
        <f>O1837/N1837</f>
        <v>3.3466819221967967E-2</v>
      </c>
      <c r="Q1837">
        <f>COUNTIF(K1838:K1954,"Y")+COUNTIF(K1838:K1954,"S")</f>
        <v>64</v>
      </c>
      <c r="T1837" s="19" t="s">
        <v>7736</v>
      </c>
      <c r="U1837" s="3"/>
      <c r="V1837" t="s">
        <v>18405</v>
      </c>
      <c r="X1837" t="str">
        <f t="shared" si="118"/>
        <v/>
      </c>
      <c r="Z1837" t="str">
        <f t="shared" si="119"/>
        <v/>
      </c>
      <c r="AB1837" s="9"/>
      <c r="AE1837">
        <f>COUNTIF(AD1838:AD1954,"1")</f>
        <v>10</v>
      </c>
      <c r="AF1837" s="3"/>
      <c r="AH1837" s="9"/>
      <c r="AI1837">
        <f>COUNTIF($J1838:$J1954,"1")-COUNTIFS($J1838:$J1954,"1",$K1838:$K1954,"V")</f>
        <v>16</v>
      </c>
      <c r="AJ1837">
        <f>COUNTIFS($J1838:$J1954,"1",$K1838:$K1954,"Y")+COUNTIFS($J1838:$J1954,"1",$K1838:$K1954,"s")</f>
        <v>15</v>
      </c>
      <c r="AK1837">
        <f>COUNTIF($J1838:$J1954,"2")-COUNTIFS($J1838:$J1954,"2",$K1838:$K1954,"V")</f>
        <v>1</v>
      </c>
      <c r="AL1837">
        <f>COUNTIFS($J1838:$J1954,"2",$K1838:$K1954,"Y")+COUNTIFS($J1838:$J1954,"2",$K1838:$K1954,"s")</f>
        <v>1</v>
      </c>
      <c r="AM1837">
        <f>COUNTIF($J1838:$J1954,"3")-COUNTIFS($J1838:$J1954,"3",$K1838:$K1954,"V")</f>
        <v>15</v>
      </c>
      <c r="AN1837">
        <f>COUNTIFS($J1838:$J1954,"3",$K1838:$K1954,"Y")+COUNTIFS($J1838:$J1954,"3",$K1838:$K1954,"s")</f>
        <v>10</v>
      </c>
      <c r="AO1837">
        <f>COUNTIF($J1838:$J1954,"4")-COUNTIFS($J1838:$J1954,"4",$K1838:$K1954,"V")</f>
        <v>2</v>
      </c>
      <c r="AP1837">
        <f>COUNTIFS($J1838:$J1954,"4",$K1838:$K1954,"Y")+COUNTIFS($J1838:$J1954,"4",$K1838:$K1954,"s")</f>
        <v>1</v>
      </c>
      <c r="AQ1837">
        <f>COUNTIF($J1838:$J1954,"5")-COUNTIFS($J1838:$J1954,"5",$K1838:$K1954,"V")</f>
        <v>1</v>
      </c>
      <c r="AR1837">
        <f>COUNTIFS($J1838:$J1954,"5",$K1838:$K1954,"Y")+COUNTIFS($J1838:$J1954,"5",$K1838:$K1954,"s")</f>
        <v>1</v>
      </c>
      <c r="AS1837">
        <f>COUNTIF($J1838:$J1954,"6")-COUNTIFS($J1838:$J1954,"6",$K1838:$K1954,"V")</f>
        <v>0</v>
      </c>
      <c r="AT1837">
        <f>COUNTIFS($J1838:$J1954,"6",$K1838:$K1954,"Y")+COUNTIFS($J1838:$J1954,"6",$K1838:$K1954,"s")</f>
        <v>0</v>
      </c>
      <c r="AU1837">
        <f>COUNTIF($J1838:$J1954,"7")-COUNTIFS($J1838:$J1954,"7",$K1838:$K1954,"V")</f>
        <v>82</v>
      </c>
      <c r="AV1837">
        <f>COUNTIFS($J1838:$J1954,"7",$K1838:$K1954,"Y")+COUNTIFS($J1838:$J1954,"7",$K1838:$K1954,"s")</f>
        <v>36</v>
      </c>
    </row>
    <row r="1838" spans="1:48" ht="10.95" customHeight="1" outlineLevel="1" x14ac:dyDescent="0.25">
      <c r="A1838" t="s">
        <v>5763</v>
      </c>
      <c r="C1838" s="3" t="s">
        <v>11994</v>
      </c>
      <c r="D1838" s="3">
        <v>76</v>
      </c>
      <c r="E1838" s="9">
        <v>1961</v>
      </c>
      <c r="F1838" s="7" t="s">
        <v>3440</v>
      </c>
      <c r="G1838" s="7" t="s">
        <v>3055</v>
      </c>
      <c r="H1838" s="8" t="s">
        <v>700</v>
      </c>
      <c r="I1838" s="8" t="s">
        <v>9465</v>
      </c>
      <c r="J1838" s="19">
        <v>2</v>
      </c>
      <c r="K1838" s="19" t="s">
        <v>7736</v>
      </c>
      <c r="L1838" s="11">
        <v>0.3</v>
      </c>
      <c r="M1838" s="11"/>
      <c r="N1838" s="24"/>
      <c r="P1838" s="32"/>
      <c r="T1838" s="19"/>
      <c r="U1838" s="3">
        <v>76</v>
      </c>
      <c r="X1838" t="str">
        <f t="shared" si="118"/>
        <v/>
      </c>
      <c r="Z1838" t="str">
        <f t="shared" si="119"/>
        <v/>
      </c>
      <c r="AB1838" s="9"/>
      <c r="AC1838" t="s">
        <v>700</v>
      </c>
      <c r="AD1838">
        <f t="shared" ref="AD1838:AD1869" si="121">COUNTIF(H1838,"*Fuji*")</f>
        <v>0</v>
      </c>
      <c r="AF1838" s="3"/>
      <c r="AG1838" t="s">
        <v>5766</v>
      </c>
      <c r="AH1838" s="9" t="s">
        <v>4613</v>
      </c>
    </row>
    <row r="1839" spans="1:48" ht="10.95" customHeight="1" outlineLevel="1" x14ac:dyDescent="0.25">
      <c r="A1839" t="s">
        <v>5763</v>
      </c>
      <c r="C1839" s="3" t="s">
        <v>11994</v>
      </c>
      <c r="D1839" s="3">
        <v>78</v>
      </c>
      <c r="E1839" s="9">
        <v>1961</v>
      </c>
      <c r="F1839" s="7" t="s">
        <v>5764</v>
      </c>
      <c r="G1839" s="7" t="s">
        <v>3405</v>
      </c>
      <c r="H1839" s="8" t="s">
        <v>5765</v>
      </c>
      <c r="I1839" s="8" t="s">
        <v>9465</v>
      </c>
      <c r="J1839" s="19">
        <v>5</v>
      </c>
      <c r="K1839" s="19" t="s">
        <v>7736</v>
      </c>
      <c r="L1839" s="11">
        <v>0.9</v>
      </c>
      <c r="M1839" s="11"/>
      <c r="N1839" s="24"/>
      <c r="P1839" s="32"/>
      <c r="T1839" s="19"/>
      <c r="U1839" s="3">
        <v>78</v>
      </c>
      <c r="X1839" t="str">
        <f t="shared" si="118"/>
        <v/>
      </c>
      <c r="Z1839" t="str">
        <f t="shared" si="119"/>
        <v/>
      </c>
      <c r="AB1839" s="9"/>
      <c r="AC1839" t="s">
        <v>5765</v>
      </c>
      <c r="AD1839">
        <f t="shared" si="121"/>
        <v>0</v>
      </c>
      <c r="AF1839" s="3"/>
      <c r="AG1839" t="s">
        <v>5766</v>
      </c>
      <c r="AH1839" s="9" t="s">
        <v>4613</v>
      </c>
    </row>
    <row r="1840" spans="1:48" ht="10.95" customHeight="1" outlineLevel="1" x14ac:dyDescent="0.25">
      <c r="A1840" t="s">
        <v>5763</v>
      </c>
      <c r="C1840" s="3" t="s">
        <v>11994</v>
      </c>
      <c r="D1840" s="3">
        <v>79</v>
      </c>
      <c r="E1840" s="9">
        <v>1961</v>
      </c>
      <c r="F1840" s="7" t="s">
        <v>3445</v>
      </c>
      <c r="G1840" s="7" t="s">
        <v>3405</v>
      </c>
      <c r="H1840" s="8" t="s">
        <v>19956</v>
      </c>
      <c r="I1840" s="8" t="s">
        <v>9465</v>
      </c>
      <c r="J1840" s="19">
        <v>3</v>
      </c>
      <c r="K1840" s="19" t="s">
        <v>7736</v>
      </c>
      <c r="L1840" s="11">
        <v>0.7</v>
      </c>
      <c r="M1840" s="11"/>
      <c r="N1840" s="24"/>
      <c r="P1840" s="32"/>
      <c r="T1840" s="19"/>
      <c r="U1840" s="3">
        <v>78</v>
      </c>
      <c r="X1840" t="str">
        <f t="shared" si="118"/>
        <v/>
      </c>
      <c r="Z1840" t="str">
        <f t="shared" si="119"/>
        <v/>
      </c>
      <c r="AB1840" s="9"/>
      <c r="AC1840" t="s">
        <v>19956</v>
      </c>
      <c r="AD1840">
        <f t="shared" si="121"/>
        <v>0</v>
      </c>
      <c r="AF1840" s="3"/>
      <c r="AG1840" t="s">
        <v>5766</v>
      </c>
      <c r="AH1840" s="9" t="s">
        <v>4613</v>
      </c>
    </row>
    <row r="1841" spans="1:34" ht="10.95" customHeight="1" outlineLevel="1" x14ac:dyDescent="0.25">
      <c r="A1841" t="s">
        <v>5763</v>
      </c>
      <c r="C1841" s="3" t="s">
        <v>11994</v>
      </c>
      <c r="D1841" s="3">
        <v>221</v>
      </c>
      <c r="E1841" s="9">
        <v>1969</v>
      </c>
      <c r="F1841" s="7" t="s">
        <v>5768</v>
      </c>
      <c r="G1841" s="7" t="s">
        <v>5401</v>
      </c>
      <c r="H1841" s="8" t="s">
        <v>5765</v>
      </c>
      <c r="I1841" s="8" t="s">
        <v>9466</v>
      </c>
      <c r="J1841" s="19">
        <v>1</v>
      </c>
      <c r="K1841" s="19" t="s">
        <v>7736</v>
      </c>
      <c r="L1841" s="11">
        <v>0.9</v>
      </c>
      <c r="M1841" s="11"/>
      <c r="N1841" s="24"/>
      <c r="P1841" s="32"/>
      <c r="T1841" s="19"/>
      <c r="U1841" s="3" t="s">
        <v>5767</v>
      </c>
      <c r="X1841" t="str">
        <f t="shared" si="118"/>
        <v/>
      </c>
      <c r="Z1841" t="str">
        <f t="shared" si="119"/>
        <v/>
      </c>
      <c r="AB1841" s="9"/>
      <c r="AC1841" t="s">
        <v>5765</v>
      </c>
      <c r="AD1841">
        <f t="shared" si="121"/>
        <v>0</v>
      </c>
      <c r="AF1841" s="3"/>
      <c r="AG1841" t="s">
        <v>5766</v>
      </c>
      <c r="AH1841" s="9" t="s">
        <v>4613</v>
      </c>
    </row>
    <row r="1842" spans="1:34" ht="10.95" customHeight="1" outlineLevel="1" x14ac:dyDescent="0.25">
      <c r="A1842" t="s">
        <v>5763</v>
      </c>
      <c r="C1842" s="3" t="s">
        <v>11994</v>
      </c>
      <c r="D1842" s="3">
        <v>414</v>
      </c>
      <c r="E1842" s="9">
        <v>1971</v>
      </c>
      <c r="F1842" s="7" t="s">
        <v>3424</v>
      </c>
      <c r="G1842" s="7" t="s">
        <v>1135</v>
      </c>
      <c r="H1842" s="8" t="s">
        <v>9146</v>
      </c>
      <c r="I1842" s="8" t="s">
        <v>9467</v>
      </c>
      <c r="J1842" s="19">
        <v>3</v>
      </c>
      <c r="K1842" s="19" t="s">
        <v>7738</v>
      </c>
      <c r="L1842" s="11"/>
      <c r="M1842" s="11"/>
      <c r="N1842" s="24"/>
      <c r="P1842" s="32"/>
      <c r="T1842" s="19"/>
      <c r="U1842" s="3"/>
      <c r="X1842" t="str">
        <f t="shared" si="118"/>
        <v/>
      </c>
      <c r="Z1842" t="str">
        <f t="shared" si="119"/>
        <v/>
      </c>
      <c r="AB1842" s="9"/>
      <c r="AC1842" t="s">
        <v>9146</v>
      </c>
      <c r="AD1842">
        <f t="shared" si="121"/>
        <v>0</v>
      </c>
      <c r="AF1842" s="3"/>
      <c r="AH1842" s="9"/>
    </row>
    <row r="1843" spans="1:34" ht="10.95" customHeight="1" outlineLevel="1" x14ac:dyDescent="0.25">
      <c r="A1843" t="s">
        <v>5763</v>
      </c>
      <c r="C1843" s="3" t="s">
        <v>11994</v>
      </c>
      <c r="D1843" s="3" t="s">
        <v>9468</v>
      </c>
      <c r="E1843" s="9">
        <v>1971</v>
      </c>
      <c r="F1843" s="7" t="s">
        <v>9471</v>
      </c>
      <c r="G1843" s="7" t="s">
        <v>5401</v>
      </c>
      <c r="H1843" s="8" t="s">
        <v>9146</v>
      </c>
      <c r="I1843" s="8" t="s">
        <v>9467</v>
      </c>
      <c r="J1843" s="19">
        <v>3</v>
      </c>
      <c r="K1843" s="19" t="s">
        <v>7738</v>
      </c>
      <c r="L1843" s="11"/>
      <c r="M1843" s="11"/>
      <c r="N1843" s="24"/>
      <c r="P1843" s="32"/>
      <c r="T1843" s="19"/>
      <c r="U1843" s="3"/>
      <c r="W1843" t="s">
        <v>7738</v>
      </c>
      <c r="X1843" t="str">
        <f t="shared" si="118"/>
        <v/>
      </c>
      <c r="Z1843">
        <f t="shared" si="119"/>
        <v>1</v>
      </c>
      <c r="AB1843" s="9"/>
      <c r="AC1843" t="s">
        <v>9146</v>
      </c>
      <c r="AD1843">
        <f t="shared" si="121"/>
        <v>0</v>
      </c>
      <c r="AF1843" s="3"/>
      <c r="AH1843" s="9"/>
    </row>
    <row r="1844" spans="1:34" ht="10.95" customHeight="1" outlineLevel="1" x14ac:dyDescent="0.25">
      <c r="A1844" t="s">
        <v>5763</v>
      </c>
      <c r="C1844" s="3" t="s">
        <v>11994</v>
      </c>
      <c r="D1844" s="3">
        <v>416</v>
      </c>
      <c r="E1844" s="9">
        <v>1971</v>
      </c>
      <c r="F1844" s="7" t="s">
        <v>5697</v>
      </c>
      <c r="G1844" s="7" t="s">
        <v>1135</v>
      </c>
      <c r="H1844" s="8" t="s">
        <v>9146</v>
      </c>
      <c r="I1844" s="8" t="s">
        <v>9467</v>
      </c>
      <c r="J1844" s="19">
        <v>3</v>
      </c>
      <c r="K1844" s="19" t="s">
        <v>7736</v>
      </c>
      <c r="L1844" s="11">
        <v>14.8</v>
      </c>
      <c r="M1844" s="11"/>
      <c r="N1844" s="24"/>
      <c r="P1844" s="32"/>
      <c r="T1844" s="19"/>
      <c r="U1844" s="3" t="s">
        <v>4024</v>
      </c>
      <c r="X1844" t="str">
        <f t="shared" si="118"/>
        <v/>
      </c>
      <c r="Z1844" t="str">
        <f t="shared" si="119"/>
        <v/>
      </c>
      <c r="AB1844" s="9"/>
      <c r="AC1844" t="s">
        <v>9146</v>
      </c>
      <c r="AD1844">
        <f t="shared" si="121"/>
        <v>0</v>
      </c>
      <c r="AF1844" s="3"/>
      <c r="AG1844" t="s">
        <v>4924</v>
      </c>
      <c r="AH1844" s="9" t="s">
        <v>4623</v>
      </c>
    </row>
    <row r="1845" spans="1:34" ht="10.95" customHeight="1" outlineLevel="1" x14ac:dyDescent="0.25">
      <c r="A1845" t="s">
        <v>5763</v>
      </c>
      <c r="C1845" s="3" t="s">
        <v>11994</v>
      </c>
      <c r="D1845" s="3" t="s">
        <v>9469</v>
      </c>
      <c r="E1845" s="9">
        <v>1971</v>
      </c>
      <c r="F1845" s="7" t="s">
        <v>9470</v>
      </c>
      <c r="G1845" s="7" t="s">
        <v>5401</v>
      </c>
      <c r="H1845" s="8" t="s">
        <v>9146</v>
      </c>
      <c r="I1845" s="8" t="s">
        <v>9467</v>
      </c>
      <c r="J1845" s="19">
        <v>3</v>
      </c>
      <c r="K1845" s="19" t="s">
        <v>7738</v>
      </c>
      <c r="L1845" s="11"/>
      <c r="M1845" s="11"/>
      <c r="N1845" s="24"/>
      <c r="P1845" s="32"/>
      <c r="T1845" s="19"/>
      <c r="U1845" s="3" t="s">
        <v>7970</v>
      </c>
      <c r="W1845" t="s">
        <v>7738</v>
      </c>
      <c r="X1845" t="str">
        <f t="shared" si="118"/>
        <v/>
      </c>
      <c r="Z1845">
        <f t="shared" si="119"/>
        <v>1</v>
      </c>
      <c r="AB1845" s="9"/>
      <c r="AC1845" t="s">
        <v>9146</v>
      </c>
      <c r="AD1845">
        <f t="shared" si="121"/>
        <v>0</v>
      </c>
      <c r="AF1845" s="3"/>
      <c r="AG1845" t="s">
        <v>4924</v>
      </c>
      <c r="AH1845" s="9" t="s">
        <v>4623</v>
      </c>
    </row>
    <row r="1846" spans="1:34" ht="10.95" customHeight="1" outlineLevel="1" x14ac:dyDescent="0.25">
      <c r="A1846" t="s">
        <v>5763</v>
      </c>
      <c r="C1846" s="3" t="s">
        <v>11994</v>
      </c>
      <c r="D1846" s="3">
        <v>463</v>
      </c>
      <c r="E1846" s="9">
        <v>1972</v>
      </c>
      <c r="F1846" s="7" t="s">
        <v>3424</v>
      </c>
      <c r="G1846" s="7" t="s">
        <v>5401</v>
      </c>
      <c r="H1846" s="8" t="s">
        <v>5402</v>
      </c>
      <c r="I1846" s="8" t="s">
        <v>7425</v>
      </c>
      <c r="J1846" s="19">
        <v>3</v>
      </c>
      <c r="K1846" s="19" t="s">
        <v>7736</v>
      </c>
      <c r="L1846" s="11">
        <v>1</v>
      </c>
      <c r="M1846" s="11"/>
      <c r="N1846" s="24"/>
      <c r="P1846" s="32"/>
      <c r="T1846" s="19"/>
      <c r="U1846" s="3" t="s">
        <v>7967</v>
      </c>
      <c r="X1846" t="str">
        <f t="shared" si="118"/>
        <v/>
      </c>
      <c r="Z1846" t="str">
        <f t="shared" si="119"/>
        <v/>
      </c>
      <c r="AB1846" s="9"/>
      <c r="AC1846" t="s">
        <v>5402</v>
      </c>
      <c r="AD1846">
        <f t="shared" si="121"/>
        <v>1</v>
      </c>
      <c r="AF1846" s="3"/>
      <c r="AG1846" t="s">
        <v>4924</v>
      </c>
      <c r="AH1846" s="9" t="s">
        <v>4613</v>
      </c>
    </row>
    <row r="1847" spans="1:34" ht="10.95" customHeight="1" outlineLevel="1" x14ac:dyDescent="0.25">
      <c r="A1847" t="s">
        <v>5763</v>
      </c>
      <c r="C1847" s="3" t="s">
        <v>11994</v>
      </c>
      <c r="D1847" s="3">
        <v>464</v>
      </c>
      <c r="E1847" s="9">
        <v>1972</v>
      </c>
      <c r="F1847" s="7" t="s">
        <v>3424</v>
      </c>
      <c r="G1847" s="7" t="s">
        <v>5401</v>
      </c>
      <c r="H1847" s="8" t="s">
        <v>5402</v>
      </c>
      <c r="I1847" s="8" t="s">
        <v>7425</v>
      </c>
      <c r="J1847" s="19">
        <v>3</v>
      </c>
      <c r="K1847" s="19" t="s">
        <v>7736</v>
      </c>
      <c r="L1847" s="11">
        <v>1.3</v>
      </c>
      <c r="M1847" s="11"/>
      <c r="N1847" s="24"/>
      <c r="P1847" s="32"/>
      <c r="T1847" s="19"/>
      <c r="U1847" s="3"/>
      <c r="X1847" t="str">
        <f t="shared" si="118"/>
        <v/>
      </c>
      <c r="Z1847" t="str">
        <f t="shared" si="119"/>
        <v/>
      </c>
      <c r="AB1847" s="9"/>
      <c r="AC1847" t="s">
        <v>5402</v>
      </c>
      <c r="AD1847">
        <f t="shared" si="121"/>
        <v>1</v>
      </c>
      <c r="AF1847" s="3"/>
      <c r="AG1847" t="s">
        <v>4924</v>
      </c>
      <c r="AH1847" s="9" t="s">
        <v>4613</v>
      </c>
    </row>
    <row r="1848" spans="1:34" ht="10.95" customHeight="1" outlineLevel="1" x14ac:dyDescent="0.25">
      <c r="A1848" t="s">
        <v>5763</v>
      </c>
      <c r="C1848" s="3" t="s">
        <v>11994</v>
      </c>
      <c r="D1848" s="3">
        <v>465</v>
      </c>
      <c r="E1848" s="9">
        <v>1972</v>
      </c>
      <c r="F1848" s="7" t="s">
        <v>1657</v>
      </c>
      <c r="G1848" s="7" t="s">
        <v>5401</v>
      </c>
      <c r="H1848" s="8" t="s">
        <v>5402</v>
      </c>
      <c r="I1848" s="8" t="s">
        <v>7425</v>
      </c>
      <c r="J1848" s="19">
        <v>3</v>
      </c>
      <c r="K1848" s="19" t="s">
        <v>7736</v>
      </c>
      <c r="L1848" s="11">
        <v>1</v>
      </c>
      <c r="M1848" s="11"/>
      <c r="N1848" s="24"/>
      <c r="P1848" s="32"/>
      <c r="T1848" s="19"/>
      <c r="U1848" s="3" t="s">
        <v>7968</v>
      </c>
      <c r="X1848" t="str">
        <f t="shared" si="118"/>
        <v/>
      </c>
      <c r="Z1848" t="str">
        <f t="shared" si="119"/>
        <v/>
      </c>
      <c r="AB1848" s="9"/>
      <c r="AC1848" t="s">
        <v>5402</v>
      </c>
      <c r="AD1848">
        <f t="shared" si="121"/>
        <v>1</v>
      </c>
      <c r="AF1848" s="3"/>
      <c r="AG1848" t="s">
        <v>4924</v>
      </c>
      <c r="AH1848" s="9" t="s">
        <v>4925</v>
      </c>
    </row>
    <row r="1849" spans="1:34" ht="10.95" customHeight="1" outlineLevel="1" x14ac:dyDescent="0.25">
      <c r="A1849" t="s">
        <v>5763</v>
      </c>
      <c r="C1849" s="3" t="s">
        <v>11994</v>
      </c>
      <c r="D1849" s="3">
        <v>466</v>
      </c>
      <c r="E1849" s="9">
        <v>1972</v>
      </c>
      <c r="F1849" s="7" t="s">
        <v>1657</v>
      </c>
      <c r="G1849" s="7" t="s">
        <v>5401</v>
      </c>
      <c r="H1849" s="8" t="s">
        <v>5402</v>
      </c>
      <c r="I1849" s="8" t="s">
        <v>7425</v>
      </c>
      <c r="J1849" s="19">
        <v>3</v>
      </c>
      <c r="K1849" s="19" t="s">
        <v>7736</v>
      </c>
      <c r="L1849" s="11">
        <v>1.3</v>
      </c>
      <c r="M1849" s="11"/>
      <c r="N1849" s="24"/>
      <c r="P1849" s="32"/>
      <c r="T1849" s="19"/>
      <c r="U1849" s="3"/>
      <c r="X1849" t="str">
        <f t="shared" si="118"/>
        <v/>
      </c>
      <c r="Z1849" t="str">
        <f t="shared" si="119"/>
        <v/>
      </c>
      <c r="AB1849" s="9"/>
      <c r="AC1849" t="s">
        <v>5402</v>
      </c>
      <c r="AD1849">
        <f t="shared" si="121"/>
        <v>1</v>
      </c>
      <c r="AF1849" s="3"/>
      <c r="AG1849" t="s">
        <v>4924</v>
      </c>
      <c r="AH1849" s="9"/>
    </row>
    <row r="1850" spans="1:34" ht="10.95" customHeight="1" outlineLevel="1" x14ac:dyDescent="0.25">
      <c r="A1850" t="s">
        <v>5763</v>
      </c>
      <c r="C1850" s="3" t="s">
        <v>11994</v>
      </c>
      <c r="D1850" s="3">
        <v>467</v>
      </c>
      <c r="E1850" s="9">
        <v>1972</v>
      </c>
      <c r="F1850" s="7" t="s">
        <v>5697</v>
      </c>
      <c r="G1850" s="7" t="s">
        <v>5401</v>
      </c>
      <c r="H1850" s="8" t="s">
        <v>5402</v>
      </c>
      <c r="I1850" s="8" t="s">
        <v>7425</v>
      </c>
      <c r="J1850" s="19">
        <v>3</v>
      </c>
      <c r="K1850" s="19" t="s">
        <v>7736</v>
      </c>
      <c r="L1850" s="11">
        <v>1</v>
      </c>
      <c r="M1850" s="11"/>
      <c r="N1850" s="24"/>
      <c r="P1850" s="32"/>
      <c r="T1850" s="19"/>
      <c r="U1850" s="3" t="s">
        <v>7969</v>
      </c>
      <c r="X1850" t="str">
        <f t="shared" si="118"/>
        <v/>
      </c>
      <c r="Z1850" t="str">
        <f t="shared" si="119"/>
        <v/>
      </c>
      <c r="AB1850" s="9"/>
      <c r="AC1850" t="s">
        <v>5402</v>
      </c>
      <c r="AD1850">
        <f t="shared" si="121"/>
        <v>1</v>
      </c>
      <c r="AF1850" s="3"/>
      <c r="AG1850" t="s">
        <v>4924</v>
      </c>
      <c r="AH1850" s="9" t="s">
        <v>4925</v>
      </c>
    </row>
    <row r="1851" spans="1:34" ht="10.95" customHeight="1" outlineLevel="1" x14ac:dyDescent="0.25">
      <c r="A1851" t="s">
        <v>5763</v>
      </c>
      <c r="C1851" s="3" t="s">
        <v>11994</v>
      </c>
      <c r="D1851" s="3">
        <v>468</v>
      </c>
      <c r="E1851" s="9">
        <v>1972</v>
      </c>
      <c r="F1851" s="7" t="s">
        <v>5697</v>
      </c>
      <c r="G1851" s="7" t="s">
        <v>5401</v>
      </c>
      <c r="H1851" s="8" t="s">
        <v>5402</v>
      </c>
      <c r="I1851" s="8" t="s">
        <v>7425</v>
      </c>
      <c r="J1851" s="19">
        <v>3</v>
      </c>
      <c r="K1851" s="19" t="s">
        <v>7736</v>
      </c>
      <c r="L1851" s="11">
        <v>1.3</v>
      </c>
      <c r="M1851" s="11"/>
      <c r="N1851" s="24"/>
      <c r="P1851" s="32"/>
      <c r="T1851" s="19"/>
      <c r="U1851" s="3"/>
      <c r="X1851" t="str">
        <f t="shared" si="118"/>
        <v/>
      </c>
      <c r="Z1851" t="str">
        <f t="shared" si="119"/>
        <v/>
      </c>
      <c r="AB1851" s="9"/>
      <c r="AC1851" t="s">
        <v>5402</v>
      </c>
      <c r="AD1851">
        <f t="shared" si="121"/>
        <v>1</v>
      </c>
      <c r="AF1851" s="3"/>
      <c r="AG1851" t="s">
        <v>4924</v>
      </c>
      <c r="AH1851" s="9"/>
    </row>
    <row r="1852" spans="1:34" ht="10.95" customHeight="1" outlineLevel="1" x14ac:dyDescent="0.25">
      <c r="A1852" t="s">
        <v>5763</v>
      </c>
      <c r="C1852" s="3" t="s">
        <v>11994</v>
      </c>
      <c r="D1852" s="3">
        <v>503</v>
      </c>
      <c r="E1852" s="9">
        <v>1972</v>
      </c>
      <c r="F1852" s="7" t="s">
        <v>3445</v>
      </c>
      <c r="G1852" s="7" t="s">
        <v>5401</v>
      </c>
      <c r="H1852" s="8" t="s">
        <v>5402</v>
      </c>
      <c r="I1852" s="8" t="s">
        <v>7254</v>
      </c>
      <c r="J1852" s="19">
        <v>1</v>
      </c>
      <c r="K1852" s="19" t="s">
        <v>7736</v>
      </c>
      <c r="L1852" s="11">
        <v>0.8</v>
      </c>
      <c r="M1852" s="11"/>
      <c r="N1852" s="24"/>
      <c r="P1852" s="32"/>
      <c r="T1852" s="19"/>
      <c r="U1852" s="3">
        <v>248</v>
      </c>
      <c r="X1852" t="str">
        <f t="shared" si="118"/>
        <v/>
      </c>
      <c r="Z1852" t="str">
        <f t="shared" si="119"/>
        <v/>
      </c>
      <c r="AB1852" s="9"/>
      <c r="AC1852" t="s">
        <v>5402</v>
      </c>
      <c r="AD1852">
        <f t="shared" si="121"/>
        <v>1</v>
      </c>
      <c r="AF1852" s="3"/>
      <c r="AG1852" t="s">
        <v>4924</v>
      </c>
      <c r="AH1852" s="9" t="s">
        <v>4613</v>
      </c>
    </row>
    <row r="1853" spans="1:34" ht="10.95" customHeight="1" outlineLevel="1" x14ac:dyDescent="0.25">
      <c r="A1853" t="s">
        <v>5763</v>
      </c>
      <c r="C1853" s="3" t="s">
        <v>11994</v>
      </c>
      <c r="D1853" s="3">
        <v>508</v>
      </c>
      <c r="E1853" s="9">
        <v>1972</v>
      </c>
      <c r="F1853" s="7" t="s">
        <v>9472</v>
      </c>
      <c r="G1853" s="7" t="s">
        <v>5401</v>
      </c>
      <c r="H1853" s="8" t="s">
        <v>5402</v>
      </c>
      <c r="I1853" s="8" t="s">
        <v>7425</v>
      </c>
      <c r="J1853" s="19">
        <v>1</v>
      </c>
      <c r="K1853" s="19" t="s">
        <v>7736</v>
      </c>
      <c r="L1853" s="11">
        <v>3</v>
      </c>
      <c r="M1853" s="11"/>
      <c r="N1853" s="24"/>
      <c r="P1853" s="32"/>
      <c r="S1853">
        <v>1</v>
      </c>
      <c r="T1853" s="19"/>
      <c r="U1853" s="3"/>
      <c r="X1853" t="str">
        <f t="shared" si="118"/>
        <v/>
      </c>
      <c r="Z1853">
        <f t="shared" si="119"/>
        <v>1</v>
      </c>
      <c r="AB1853" s="9"/>
      <c r="AC1853" t="s">
        <v>5402</v>
      </c>
      <c r="AD1853">
        <f t="shared" si="121"/>
        <v>1</v>
      </c>
      <c r="AF1853" s="3"/>
      <c r="AH1853" s="9"/>
    </row>
    <row r="1854" spans="1:34" ht="10.95" customHeight="1" outlineLevel="1" x14ac:dyDescent="0.25">
      <c r="A1854" t="s">
        <v>5763</v>
      </c>
      <c r="C1854" s="3" t="s">
        <v>11994</v>
      </c>
      <c r="D1854" s="3">
        <v>544</v>
      </c>
      <c r="E1854" s="9">
        <v>1972</v>
      </c>
      <c r="F1854" s="7" t="s">
        <v>5753</v>
      </c>
      <c r="G1854" s="7" t="s">
        <v>5401</v>
      </c>
      <c r="H1854" s="8" t="s">
        <v>5402</v>
      </c>
      <c r="I1854" s="8" t="s">
        <v>9473</v>
      </c>
      <c r="J1854" s="19">
        <v>3</v>
      </c>
      <c r="K1854" s="19" t="s">
        <v>7736</v>
      </c>
      <c r="L1854" s="11">
        <v>1.4</v>
      </c>
      <c r="M1854" s="11"/>
      <c r="N1854" s="24"/>
      <c r="P1854" s="32"/>
      <c r="T1854" s="19"/>
      <c r="U1854" s="3"/>
      <c r="X1854" t="str">
        <f t="shared" si="118"/>
        <v/>
      </c>
      <c r="Z1854" t="str">
        <f t="shared" si="119"/>
        <v/>
      </c>
      <c r="AB1854" s="9"/>
      <c r="AC1854" t="s">
        <v>5402</v>
      </c>
      <c r="AD1854">
        <f t="shared" si="121"/>
        <v>1</v>
      </c>
      <c r="AF1854" s="3"/>
      <c r="AH1854" s="9"/>
    </row>
    <row r="1855" spans="1:34" ht="10.95" customHeight="1" outlineLevel="1" x14ac:dyDescent="0.25">
      <c r="A1855" t="s">
        <v>5763</v>
      </c>
      <c r="C1855" s="3" t="s">
        <v>11994</v>
      </c>
      <c r="D1855" s="3">
        <v>1401</v>
      </c>
      <c r="E1855" s="9">
        <v>1996</v>
      </c>
      <c r="F1855" s="7" t="s">
        <v>9474</v>
      </c>
      <c r="G1855" s="7" t="s">
        <v>5401</v>
      </c>
      <c r="H1855" s="8" t="s">
        <v>9233</v>
      </c>
      <c r="I1855" s="8" t="s">
        <v>7560</v>
      </c>
      <c r="J1855" s="19">
        <v>7</v>
      </c>
      <c r="K1855" s="19" t="s">
        <v>7738</v>
      </c>
      <c r="L1855" s="11"/>
      <c r="M1855" s="11"/>
      <c r="N1855" s="24"/>
      <c r="P1855" s="32"/>
      <c r="T1855" s="19"/>
      <c r="U1855" s="3"/>
      <c r="X1855" t="str">
        <f t="shared" si="118"/>
        <v/>
      </c>
      <c r="Z1855" t="str">
        <f t="shared" si="119"/>
        <v/>
      </c>
      <c r="AB1855" s="9"/>
      <c r="AC1855" t="s">
        <v>9233</v>
      </c>
      <c r="AD1855">
        <f t="shared" si="121"/>
        <v>0</v>
      </c>
      <c r="AF1855" s="3"/>
      <c r="AH1855" s="9"/>
    </row>
    <row r="1856" spans="1:34" ht="10.95" customHeight="1" outlineLevel="1" x14ac:dyDescent="0.25">
      <c r="A1856" t="s">
        <v>5763</v>
      </c>
      <c r="C1856" s="3" t="s">
        <v>11994</v>
      </c>
      <c r="D1856" s="3">
        <v>1402</v>
      </c>
      <c r="E1856" s="9">
        <v>1996</v>
      </c>
      <c r="F1856" s="7" t="s">
        <v>9474</v>
      </c>
      <c r="G1856" s="7" t="s">
        <v>5401</v>
      </c>
      <c r="H1856" s="8" t="s">
        <v>9233</v>
      </c>
      <c r="I1856" s="8" t="s">
        <v>7560</v>
      </c>
      <c r="J1856" s="19">
        <v>7</v>
      </c>
      <c r="K1856" s="19" t="s">
        <v>7738</v>
      </c>
      <c r="L1856" s="11"/>
      <c r="M1856" s="11"/>
      <c r="N1856" s="24"/>
      <c r="P1856" s="32"/>
      <c r="T1856" s="19"/>
      <c r="U1856" s="3"/>
      <c r="X1856" t="str">
        <f t="shared" si="118"/>
        <v/>
      </c>
      <c r="Z1856" t="str">
        <f t="shared" si="119"/>
        <v/>
      </c>
      <c r="AB1856" s="9"/>
      <c r="AC1856" t="s">
        <v>9233</v>
      </c>
      <c r="AD1856">
        <f t="shared" si="121"/>
        <v>0</v>
      </c>
      <c r="AF1856" s="3"/>
      <c r="AH1856" s="9"/>
    </row>
    <row r="1857" spans="1:34" ht="10.95" customHeight="1" outlineLevel="1" x14ac:dyDescent="0.25">
      <c r="A1857" t="s">
        <v>5763</v>
      </c>
      <c r="C1857" s="3" t="s">
        <v>11994</v>
      </c>
      <c r="D1857" s="3">
        <v>1403</v>
      </c>
      <c r="E1857" s="9">
        <v>1996</v>
      </c>
      <c r="F1857" s="7" t="s">
        <v>9474</v>
      </c>
      <c r="G1857" s="7" t="s">
        <v>5401</v>
      </c>
      <c r="H1857" s="8" t="s">
        <v>9233</v>
      </c>
      <c r="I1857" s="8" t="s">
        <v>7560</v>
      </c>
      <c r="J1857" s="19">
        <v>7</v>
      </c>
      <c r="K1857" s="19" t="s">
        <v>7738</v>
      </c>
      <c r="L1857" s="11"/>
      <c r="M1857" s="11"/>
      <c r="N1857" s="24"/>
      <c r="P1857" s="32"/>
      <c r="T1857" s="19"/>
      <c r="U1857" s="3"/>
      <c r="X1857" t="str">
        <f t="shared" si="118"/>
        <v/>
      </c>
      <c r="Z1857" t="str">
        <f t="shared" si="119"/>
        <v/>
      </c>
      <c r="AB1857" s="9"/>
      <c r="AC1857" t="s">
        <v>9233</v>
      </c>
      <c r="AD1857">
        <f t="shared" si="121"/>
        <v>0</v>
      </c>
      <c r="AF1857" s="3"/>
      <c r="AH1857" s="9"/>
    </row>
    <row r="1858" spans="1:34" ht="10.95" customHeight="1" outlineLevel="1" x14ac:dyDescent="0.25">
      <c r="A1858" t="s">
        <v>5763</v>
      </c>
      <c r="C1858" s="3" t="s">
        <v>11994</v>
      </c>
      <c r="D1858" s="3">
        <v>1404</v>
      </c>
      <c r="E1858" s="9">
        <v>1996</v>
      </c>
      <c r="F1858" s="7" t="s">
        <v>9474</v>
      </c>
      <c r="G1858" s="7" t="s">
        <v>5401</v>
      </c>
      <c r="H1858" s="8" t="s">
        <v>9233</v>
      </c>
      <c r="I1858" s="8" t="s">
        <v>7560</v>
      </c>
      <c r="J1858" s="19">
        <v>7</v>
      </c>
      <c r="K1858" s="19" t="s">
        <v>7738</v>
      </c>
      <c r="L1858" s="11"/>
      <c r="M1858" s="11"/>
      <c r="N1858" s="24"/>
      <c r="P1858" s="32"/>
      <c r="T1858" s="19"/>
      <c r="U1858" s="3"/>
      <c r="X1858" t="str">
        <f t="shared" ref="X1858:X1921" si="122">IF(COUNTIF(F1858,"*fdc*"),1,"")</f>
        <v/>
      </c>
      <c r="Z1858" t="str">
        <f t="shared" ref="Z1858:Z1921" si="123">IF(COUNTIF(F1858,"*s/s*"),1,"")</f>
        <v/>
      </c>
      <c r="AB1858" s="9"/>
      <c r="AC1858" t="s">
        <v>9233</v>
      </c>
      <c r="AD1858">
        <f t="shared" si="121"/>
        <v>0</v>
      </c>
      <c r="AF1858" s="3"/>
      <c r="AH1858" s="9"/>
    </row>
    <row r="1859" spans="1:34" ht="10.95" customHeight="1" outlineLevel="1" x14ac:dyDescent="0.25">
      <c r="A1859" t="s">
        <v>5763</v>
      </c>
      <c r="C1859" s="3" t="s">
        <v>11994</v>
      </c>
      <c r="D1859" s="3" t="s">
        <v>9477</v>
      </c>
      <c r="E1859" s="9">
        <v>1996</v>
      </c>
      <c r="F1859" s="7" t="s">
        <v>9475</v>
      </c>
      <c r="G1859" s="7" t="s">
        <v>5401</v>
      </c>
      <c r="H1859" s="8" t="s">
        <v>9233</v>
      </c>
      <c r="I1859" s="8" t="s">
        <v>7560</v>
      </c>
      <c r="J1859" s="19">
        <v>7</v>
      </c>
      <c r="K1859" s="19" t="s">
        <v>7738</v>
      </c>
      <c r="L1859" s="11"/>
      <c r="M1859" s="11"/>
      <c r="N1859" s="24"/>
      <c r="P1859" s="32"/>
      <c r="T1859" s="19"/>
      <c r="U1859" s="3"/>
      <c r="X1859" t="str">
        <f t="shared" si="122"/>
        <v/>
      </c>
      <c r="Z1859">
        <f t="shared" si="123"/>
        <v>1</v>
      </c>
      <c r="AB1859" s="9"/>
      <c r="AC1859" t="s">
        <v>9233</v>
      </c>
      <c r="AD1859">
        <f t="shared" si="121"/>
        <v>0</v>
      </c>
      <c r="AF1859" s="3"/>
      <c r="AH1859" s="9"/>
    </row>
    <row r="1860" spans="1:34" ht="10.95" customHeight="1" outlineLevel="1" x14ac:dyDescent="0.25">
      <c r="A1860" t="s">
        <v>5763</v>
      </c>
      <c r="C1860" s="3" t="s">
        <v>11994</v>
      </c>
      <c r="D1860" s="3">
        <v>1405</v>
      </c>
      <c r="E1860" s="9">
        <v>1996</v>
      </c>
      <c r="F1860" s="7" t="s">
        <v>9476</v>
      </c>
      <c r="G1860" s="7" t="s">
        <v>5401</v>
      </c>
      <c r="H1860" s="8" t="s">
        <v>9233</v>
      </c>
      <c r="I1860" s="8" t="s">
        <v>7560</v>
      </c>
      <c r="J1860" s="19">
        <v>7</v>
      </c>
      <c r="K1860" s="19" t="s">
        <v>7738</v>
      </c>
      <c r="L1860" s="11"/>
      <c r="M1860" s="11"/>
      <c r="N1860" s="24"/>
      <c r="P1860" s="32"/>
      <c r="T1860" s="19"/>
      <c r="U1860" s="3"/>
      <c r="X1860" t="str">
        <f t="shared" si="122"/>
        <v/>
      </c>
      <c r="Z1860" t="str">
        <f t="shared" si="123"/>
        <v/>
      </c>
      <c r="AB1860" s="9"/>
      <c r="AC1860" t="s">
        <v>9233</v>
      </c>
      <c r="AD1860">
        <f t="shared" si="121"/>
        <v>0</v>
      </c>
      <c r="AF1860" s="3"/>
      <c r="AH1860" s="9"/>
    </row>
    <row r="1861" spans="1:34" ht="10.95" customHeight="1" outlineLevel="1" x14ac:dyDescent="0.25">
      <c r="A1861" t="s">
        <v>5763</v>
      </c>
      <c r="C1861" s="3" t="s">
        <v>11994</v>
      </c>
      <c r="D1861" s="3" t="s">
        <v>9478</v>
      </c>
      <c r="E1861" s="9">
        <v>1996</v>
      </c>
      <c r="F1861" s="7" t="s">
        <v>9316</v>
      </c>
      <c r="G1861" s="7" t="s">
        <v>5401</v>
      </c>
      <c r="H1861" s="8" t="s">
        <v>9233</v>
      </c>
      <c r="I1861" s="8" t="s">
        <v>7560</v>
      </c>
      <c r="J1861" s="19">
        <v>7</v>
      </c>
      <c r="K1861" s="19" t="s">
        <v>7738</v>
      </c>
      <c r="L1861" s="11"/>
      <c r="M1861" s="11"/>
      <c r="N1861" s="24"/>
      <c r="P1861" s="32"/>
      <c r="T1861" s="19"/>
      <c r="U1861" s="3"/>
      <c r="X1861" t="str">
        <f t="shared" si="122"/>
        <v/>
      </c>
      <c r="Z1861">
        <f t="shared" si="123"/>
        <v>1</v>
      </c>
      <c r="AB1861" s="9"/>
      <c r="AC1861" t="s">
        <v>9233</v>
      </c>
      <c r="AD1861">
        <f t="shared" si="121"/>
        <v>0</v>
      </c>
      <c r="AF1861" s="3"/>
      <c r="AH1861" s="9"/>
    </row>
    <row r="1862" spans="1:34" ht="10.95" customHeight="1" outlineLevel="1" x14ac:dyDescent="0.25">
      <c r="A1862" t="s">
        <v>5763</v>
      </c>
      <c r="C1862" s="3" t="s">
        <v>11994</v>
      </c>
      <c r="D1862" s="3">
        <v>1828</v>
      </c>
      <c r="E1862" s="9">
        <v>1998</v>
      </c>
      <c r="F1862" s="7" t="s">
        <v>3080</v>
      </c>
      <c r="G1862" s="7" t="s">
        <v>5401</v>
      </c>
      <c r="H1862" s="8" t="s">
        <v>9480</v>
      </c>
      <c r="I1862" s="8" t="s">
        <v>9479</v>
      </c>
      <c r="J1862" s="19">
        <v>1</v>
      </c>
      <c r="K1862" s="19" t="s">
        <v>20093</v>
      </c>
      <c r="L1862" s="11"/>
      <c r="M1862" s="11"/>
      <c r="N1862" s="24"/>
      <c r="P1862" s="32"/>
      <c r="R1862">
        <v>1</v>
      </c>
      <c r="S1862">
        <v>1</v>
      </c>
      <c r="T1862" s="19"/>
      <c r="U1862" s="3"/>
      <c r="X1862" t="str">
        <f t="shared" si="122"/>
        <v/>
      </c>
      <c r="Z1862" t="str">
        <f t="shared" si="123"/>
        <v/>
      </c>
      <c r="AB1862" s="9"/>
      <c r="AC1862" t="s">
        <v>9480</v>
      </c>
      <c r="AD1862">
        <f t="shared" si="121"/>
        <v>0</v>
      </c>
      <c r="AF1862" s="3"/>
      <c r="AH1862" s="9"/>
    </row>
    <row r="1863" spans="1:34" ht="10.95" customHeight="1" outlineLevel="1" x14ac:dyDescent="0.25">
      <c r="A1863" t="s">
        <v>5763</v>
      </c>
      <c r="C1863" s="3" t="s">
        <v>11994</v>
      </c>
      <c r="D1863" s="3">
        <v>1829</v>
      </c>
      <c r="E1863" s="9">
        <v>1998</v>
      </c>
      <c r="F1863" s="7" t="s">
        <v>3080</v>
      </c>
      <c r="G1863" s="7" t="s">
        <v>5401</v>
      </c>
      <c r="H1863" s="8" t="s">
        <v>9481</v>
      </c>
      <c r="I1863" s="8" t="s">
        <v>9479</v>
      </c>
      <c r="J1863" s="19">
        <v>1</v>
      </c>
      <c r="K1863" s="19" t="s">
        <v>20093</v>
      </c>
      <c r="L1863" s="11"/>
      <c r="M1863" s="11"/>
      <c r="N1863" s="24"/>
      <c r="P1863" s="32"/>
      <c r="S1863">
        <v>1</v>
      </c>
      <c r="T1863" s="19"/>
      <c r="U1863" s="3"/>
      <c r="X1863" t="str">
        <f t="shared" si="122"/>
        <v/>
      </c>
      <c r="Z1863" t="str">
        <f t="shared" si="123"/>
        <v/>
      </c>
      <c r="AB1863" s="9"/>
      <c r="AC1863" t="s">
        <v>9481</v>
      </c>
      <c r="AD1863">
        <f t="shared" si="121"/>
        <v>0</v>
      </c>
      <c r="AF1863" s="3"/>
      <c r="AH1863" s="9"/>
    </row>
    <row r="1864" spans="1:34" ht="10.95" customHeight="1" outlineLevel="1" x14ac:dyDescent="0.25">
      <c r="A1864" t="s">
        <v>5763</v>
      </c>
      <c r="C1864" s="3" t="s">
        <v>11994</v>
      </c>
      <c r="D1864" s="3" t="s">
        <v>9483</v>
      </c>
      <c r="E1864" s="9">
        <v>1998</v>
      </c>
      <c r="F1864" s="7" t="s">
        <v>9482</v>
      </c>
      <c r="G1864" s="7" t="s">
        <v>5401</v>
      </c>
      <c r="H1864" s="8" t="s">
        <v>5623</v>
      </c>
      <c r="I1864" s="8" t="s">
        <v>9479</v>
      </c>
      <c r="J1864" s="19">
        <v>1</v>
      </c>
      <c r="K1864" s="19" t="s">
        <v>7736</v>
      </c>
      <c r="L1864" s="11">
        <v>5.5</v>
      </c>
      <c r="M1864" s="11"/>
      <c r="N1864" s="24"/>
      <c r="P1864" s="32"/>
      <c r="T1864" s="19"/>
      <c r="U1864" s="3"/>
      <c r="X1864" t="str">
        <f t="shared" si="122"/>
        <v/>
      </c>
      <c r="Z1864">
        <f t="shared" si="123"/>
        <v>1</v>
      </c>
      <c r="AB1864" s="9"/>
      <c r="AC1864" t="s">
        <v>5623</v>
      </c>
      <c r="AD1864">
        <f t="shared" si="121"/>
        <v>0</v>
      </c>
      <c r="AF1864" s="3"/>
      <c r="AH1864" s="9"/>
    </row>
    <row r="1865" spans="1:34" ht="10.95" customHeight="1" outlineLevel="1" x14ac:dyDescent="0.25">
      <c r="A1865" t="s">
        <v>5763</v>
      </c>
      <c r="C1865" s="3" t="s">
        <v>11994</v>
      </c>
      <c r="D1865" s="3" t="s">
        <v>9484</v>
      </c>
      <c r="E1865" s="9">
        <v>1998</v>
      </c>
      <c r="F1865" s="7" t="s">
        <v>9485</v>
      </c>
      <c r="G1865" s="7" t="s">
        <v>5401</v>
      </c>
      <c r="H1865" s="8" t="s">
        <v>6463</v>
      </c>
      <c r="I1865" s="8" t="s">
        <v>8506</v>
      </c>
      <c r="J1865" s="19">
        <v>1</v>
      </c>
      <c r="K1865" s="19" t="s">
        <v>7736</v>
      </c>
      <c r="L1865" s="11">
        <v>14</v>
      </c>
      <c r="M1865" s="11"/>
      <c r="N1865" s="24"/>
      <c r="P1865" s="32"/>
      <c r="T1865" s="19"/>
      <c r="U1865" s="3"/>
      <c r="X1865" t="str">
        <f t="shared" si="122"/>
        <v/>
      </c>
      <c r="Z1865">
        <f t="shared" si="123"/>
        <v>1</v>
      </c>
      <c r="AB1865" s="9"/>
      <c r="AC1865" t="s">
        <v>6463</v>
      </c>
      <c r="AD1865">
        <f t="shared" si="121"/>
        <v>0</v>
      </c>
      <c r="AF1865" s="3"/>
      <c r="AH1865" s="9"/>
    </row>
    <row r="1866" spans="1:34" ht="10.95" customHeight="1" outlineLevel="1" x14ac:dyDescent="0.25">
      <c r="A1866" t="s">
        <v>5763</v>
      </c>
      <c r="C1866" s="3" t="s">
        <v>11994</v>
      </c>
      <c r="D1866" s="3">
        <v>1845</v>
      </c>
      <c r="E1866" s="9">
        <v>1998</v>
      </c>
      <c r="F1866" s="7" t="s">
        <v>9487</v>
      </c>
      <c r="G1866" s="7" t="s">
        <v>5401</v>
      </c>
      <c r="H1866" s="8" t="s">
        <v>9233</v>
      </c>
      <c r="I1866" s="8" t="s">
        <v>7560</v>
      </c>
      <c r="J1866" s="19">
        <v>7</v>
      </c>
      <c r="K1866" s="19" t="s">
        <v>20093</v>
      </c>
      <c r="L1866" s="11"/>
      <c r="M1866" s="11"/>
      <c r="N1866" s="24"/>
      <c r="P1866" s="32"/>
      <c r="T1866" s="19"/>
      <c r="U1866" s="3"/>
      <c r="X1866" t="str">
        <f t="shared" si="122"/>
        <v/>
      </c>
      <c r="Z1866" t="str">
        <f t="shared" si="123"/>
        <v/>
      </c>
      <c r="AB1866" s="9"/>
      <c r="AC1866" t="s">
        <v>9233</v>
      </c>
      <c r="AD1866">
        <f t="shared" si="121"/>
        <v>0</v>
      </c>
      <c r="AF1866" s="3"/>
      <c r="AH1866" s="9"/>
    </row>
    <row r="1867" spans="1:34" ht="10.95" customHeight="1" outlineLevel="1" x14ac:dyDescent="0.25">
      <c r="A1867" t="s">
        <v>5763</v>
      </c>
      <c r="C1867" s="3" t="s">
        <v>11994</v>
      </c>
      <c r="D1867" s="3">
        <v>1846</v>
      </c>
      <c r="E1867" s="9">
        <v>1998</v>
      </c>
      <c r="F1867" s="7" t="s">
        <v>9487</v>
      </c>
      <c r="G1867" s="7" t="s">
        <v>5401</v>
      </c>
      <c r="H1867" s="8" t="s">
        <v>9233</v>
      </c>
      <c r="I1867" s="8" t="s">
        <v>7560</v>
      </c>
      <c r="J1867" s="19">
        <v>7</v>
      </c>
      <c r="K1867" s="19" t="s">
        <v>20093</v>
      </c>
      <c r="L1867" s="11"/>
      <c r="M1867" s="11"/>
      <c r="N1867" s="24"/>
      <c r="P1867" s="32"/>
      <c r="T1867" s="19"/>
      <c r="U1867" s="3"/>
      <c r="X1867" t="str">
        <f t="shared" si="122"/>
        <v/>
      </c>
      <c r="Z1867" t="str">
        <f t="shared" si="123"/>
        <v/>
      </c>
      <c r="AB1867" s="9"/>
      <c r="AC1867" t="s">
        <v>9233</v>
      </c>
      <c r="AD1867">
        <f t="shared" si="121"/>
        <v>0</v>
      </c>
      <c r="AF1867" s="3"/>
      <c r="AH1867" s="9"/>
    </row>
    <row r="1868" spans="1:34" ht="10.95" customHeight="1" outlineLevel="1" x14ac:dyDescent="0.25">
      <c r="A1868" t="s">
        <v>5763</v>
      </c>
      <c r="C1868" s="3" t="s">
        <v>11994</v>
      </c>
      <c r="D1868" s="3">
        <v>1847</v>
      </c>
      <c r="E1868" s="9">
        <v>1998</v>
      </c>
      <c r="F1868" s="7" t="s">
        <v>9487</v>
      </c>
      <c r="G1868" s="7" t="s">
        <v>5401</v>
      </c>
      <c r="H1868" s="8" t="s">
        <v>9233</v>
      </c>
      <c r="I1868" s="8" t="s">
        <v>7560</v>
      </c>
      <c r="J1868" s="19">
        <v>7</v>
      </c>
      <c r="K1868" s="19" t="s">
        <v>20093</v>
      </c>
      <c r="L1868" s="11"/>
      <c r="M1868" s="11"/>
      <c r="N1868" s="24"/>
      <c r="P1868" s="32"/>
      <c r="T1868" s="19"/>
      <c r="U1868" s="3"/>
      <c r="X1868" t="str">
        <f t="shared" si="122"/>
        <v/>
      </c>
      <c r="Z1868" t="str">
        <f t="shared" si="123"/>
        <v/>
      </c>
      <c r="AB1868" s="9"/>
      <c r="AC1868" t="s">
        <v>9233</v>
      </c>
      <c r="AD1868">
        <f t="shared" si="121"/>
        <v>0</v>
      </c>
      <c r="AF1868" s="3"/>
      <c r="AH1868" s="9"/>
    </row>
    <row r="1869" spans="1:34" ht="10.95" customHeight="1" outlineLevel="1" x14ac:dyDescent="0.25">
      <c r="A1869" t="s">
        <v>5763</v>
      </c>
      <c r="C1869" s="3" t="s">
        <v>11994</v>
      </c>
      <c r="D1869" s="3">
        <v>1848</v>
      </c>
      <c r="E1869" s="9">
        <v>1998</v>
      </c>
      <c r="F1869" s="7" t="s">
        <v>9487</v>
      </c>
      <c r="G1869" s="7" t="s">
        <v>5401</v>
      </c>
      <c r="H1869" s="8" t="s">
        <v>9233</v>
      </c>
      <c r="I1869" s="8" t="s">
        <v>7560</v>
      </c>
      <c r="J1869" s="19">
        <v>7</v>
      </c>
      <c r="K1869" s="19" t="s">
        <v>20093</v>
      </c>
      <c r="L1869" s="11"/>
      <c r="M1869" s="11"/>
      <c r="N1869" s="24"/>
      <c r="P1869" s="32"/>
      <c r="T1869" s="19"/>
      <c r="U1869" s="3"/>
      <c r="X1869" t="str">
        <f t="shared" si="122"/>
        <v/>
      </c>
      <c r="Z1869" t="str">
        <f t="shared" si="123"/>
        <v/>
      </c>
      <c r="AB1869" s="9"/>
      <c r="AC1869" t="s">
        <v>9233</v>
      </c>
      <c r="AD1869">
        <f t="shared" si="121"/>
        <v>0</v>
      </c>
      <c r="AF1869" s="3"/>
      <c r="AH1869" s="9"/>
    </row>
    <row r="1870" spans="1:34" ht="10.95" customHeight="1" outlineLevel="1" x14ac:dyDescent="0.25">
      <c r="A1870" t="s">
        <v>5763</v>
      </c>
      <c r="C1870" s="3" t="s">
        <v>11994</v>
      </c>
      <c r="D1870" s="3">
        <v>1849</v>
      </c>
      <c r="E1870" s="9">
        <v>1998</v>
      </c>
      <c r="F1870" s="7" t="s">
        <v>9487</v>
      </c>
      <c r="G1870" s="7" t="s">
        <v>5401</v>
      </c>
      <c r="H1870" s="8" t="s">
        <v>9233</v>
      </c>
      <c r="I1870" s="8" t="s">
        <v>7560</v>
      </c>
      <c r="J1870" s="19">
        <v>7</v>
      </c>
      <c r="K1870" s="19" t="s">
        <v>20093</v>
      </c>
      <c r="L1870" s="11"/>
      <c r="M1870" s="11"/>
      <c r="N1870" s="24"/>
      <c r="P1870" s="32"/>
      <c r="T1870" s="19"/>
      <c r="U1870" s="3"/>
      <c r="X1870" t="str">
        <f t="shared" si="122"/>
        <v/>
      </c>
      <c r="Z1870" t="str">
        <f t="shared" si="123"/>
        <v/>
      </c>
      <c r="AB1870" s="9"/>
      <c r="AC1870" t="s">
        <v>9233</v>
      </c>
      <c r="AD1870">
        <f t="shared" ref="AD1870:AD1901" si="124">COUNTIF(H1870,"*Fuji*")</f>
        <v>0</v>
      </c>
      <c r="AF1870" s="3"/>
      <c r="AH1870" s="9"/>
    </row>
    <row r="1871" spans="1:34" ht="10.95" customHeight="1" outlineLevel="1" x14ac:dyDescent="0.25">
      <c r="A1871" t="s">
        <v>5763</v>
      </c>
      <c r="C1871" s="3" t="s">
        <v>11994</v>
      </c>
      <c r="D1871" s="3">
        <v>1850</v>
      </c>
      <c r="E1871" s="9">
        <v>1998</v>
      </c>
      <c r="F1871" s="7" t="s">
        <v>9487</v>
      </c>
      <c r="G1871" s="7" t="s">
        <v>5401</v>
      </c>
      <c r="H1871" s="8" t="s">
        <v>9233</v>
      </c>
      <c r="I1871" s="8" t="s">
        <v>7560</v>
      </c>
      <c r="J1871" s="19">
        <v>7</v>
      </c>
      <c r="K1871" s="19" t="s">
        <v>20093</v>
      </c>
      <c r="L1871" s="11"/>
      <c r="M1871" s="11"/>
      <c r="N1871" s="24"/>
      <c r="P1871" s="32"/>
      <c r="T1871" s="19"/>
      <c r="U1871" s="3"/>
      <c r="X1871" t="str">
        <f t="shared" si="122"/>
        <v/>
      </c>
      <c r="Z1871" t="str">
        <f t="shared" si="123"/>
        <v/>
      </c>
      <c r="AB1871" s="9"/>
      <c r="AC1871" t="s">
        <v>9233</v>
      </c>
      <c r="AD1871">
        <f t="shared" si="124"/>
        <v>0</v>
      </c>
      <c r="AF1871" s="3"/>
      <c r="AH1871" s="9"/>
    </row>
    <row r="1872" spans="1:34" ht="10.95" customHeight="1" outlineLevel="1" x14ac:dyDescent="0.25">
      <c r="A1872" t="s">
        <v>5763</v>
      </c>
      <c r="C1872" s="3" t="s">
        <v>11994</v>
      </c>
      <c r="D1872" s="3" t="s">
        <v>9488</v>
      </c>
      <c r="E1872" s="9">
        <v>1998</v>
      </c>
      <c r="F1872" s="7" t="s">
        <v>9486</v>
      </c>
      <c r="G1872" s="7" t="s">
        <v>5401</v>
      </c>
      <c r="H1872" s="8" t="s">
        <v>6463</v>
      </c>
      <c r="I1872" s="8" t="s">
        <v>7560</v>
      </c>
      <c r="J1872" s="19">
        <v>7</v>
      </c>
      <c r="K1872" s="19" t="s">
        <v>7736</v>
      </c>
      <c r="L1872" s="11">
        <v>6.25</v>
      </c>
      <c r="M1872" s="11"/>
      <c r="N1872" s="24"/>
      <c r="P1872" s="32"/>
      <c r="T1872" s="19"/>
      <c r="U1872" s="3" t="s">
        <v>7971</v>
      </c>
      <c r="X1872" t="str">
        <f t="shared" si="122"/>
        <v/>
      </c>
      <c r="Z1872">
        <f t="shared" si="123"/>
        <v>1</v>
      </c>
      <c r="AB1872" s="9"/>
      <c r="AC1872" t="s">
        <v>6463</v>
      </c>
      <c r="AD1872">
        <f t="shared" si="124"/>
        <v>0</v>
      </c>
      <c r="AF1872" s="3"/>
      <c r="AG1872" t="s">
        <v>3357</v>
      </c>
      <c r="AH1872" s="9" t="s">
        <v>4925</v>
      </c>
    </row>
    <row r="1873" spans="1:34" ht="10.95" customHeight="1" outlineLevel="1" x14ac:dyDescent="0.25">
      <c r="A1873" t="s">
        <v>5763</v>
      </c>
      <c r="C1873" s="3" t="s">
        <v>11994</v>
      </c>
      <c r="D1873" s="3">
        <v>1851</v>
      </c>
      <c r="E1873" s="9">
        <v>1998</v>
      </c>
      <c r="F1873" s="7" t="s">
        <v>3542</v>
      </c>
      <c r="G1873" s="7" t="s">
        <v>5401</v>
      </c>
      <c r="H1873" s="8" t="s">
        <v>9233</v>
      </c>
      <c r="I1873" s="8" t="s">
        <v>7560</v>
      </c>
      <c r="J1873" s="19">
        <v>7</v>
      </c>
      <c r="K1873" s="19" t="s">
        <v>20093</v>
      </c>
      <c r="L1873" s="11"/>
      <c r="M1873" s="11"/>
      <c r="N1873" s="24"/>
      <c r="P1873" s="32"/>
      <c r="T1873" s="19"/>
      <c r="U1873" s="3"/>
      <c r="X1873" t="str">
        <f t="shared" si="122"/>
        <v/>
      </c>
      <c r="Z1873" t="str">
        <f t="shared" si="123"/>
        <v/>
      </c>
      <c r="AB1873" s="9"/>
      <c r="AC1873" t="s">
        <v>9233</v>
      </c>
      <c r="AD1873">
        <f t="shared" si="124"/>
        <v>0</v>
      </c>
      <c r="AF1873" s="3"/>
      <c r="AH1873" s="9"/>
    </row>
    <row r="1874" spans="1:34" ht="10.95" customHeight="1" outlineLevel="1" x14ac:dyDescent="0.25">
      <c r="A1874" t="s">
        <v>5763</v>
      </c>
      <c r="C1874" s="3" t="s">
        <v>11994</v>
      </c>
      <c r="D1874" s="3">
        <v>1852</v>
      </c>
      <c r="E1874" s="9">
        <v>1998</v>
      </c>
      <c r="F1874" s="7" t="s">
        <v>3542</v>
      </c>
      <c r="G1874" s="7" t="s">
        <v>5401</v>
      </c>
      <c r="H1874" s="8" t="s">
        <v>9233</v>
      </c>
      <c r="I1874" s="8" t="s">
        <v>7560</v>
      </c>
      <c r="J1874" s="19">
        <v>7</v>
      </c>
      <c r="K1874" s="19" t="s">
        <v>20093</v>
      </c>
      <c r="L1874" s="11"/>
      <c r="M1874" s="11"/>
      <c r="N1874" s="24"/>
      <c r="P1874" s="32"/>
      <c r="T1874" s="19"/>
      <c r="U1874" s="3"/>
      <c r="X1874" t="str">
        <f t="shared" si="122"/>
        <v/>
      </c>
      <c r="Z1874" t="str">
        <f t="shared" si="123"/>
        <v/>
      </c>
      <c r="AB1874" s="9"/>
      <c r="AC1874" t="s">
        <v>9233</v>
      </c>
      <c r="AD1874">
        <f t="shared" si="124"/>
        <v>0</v>
      </c>
      <c r="AF1874" s="3"/>
      <c r="AH1874" s="9"/>
    </row>
    <row r="1875" spans="1:34" ht="10.95" customHeight="1" outlineLevel="1" x14ac:dyDescent="0.25">
      <c r="A1875" t="s">
        <v>5763</v>
      </c>
      <c r="C1875" s="3" t="s">
        <v>11994</v>
      </c>
      <c r="D1875" s="3">
        <v>1853</v>
      </c>
      <c r="E1875" s="9">
        <v>1998</v>
      </c>
      <c r="F1875" s="7" t="s">
        <v>3542</v>
      </c>
      <c r="G1875" s="7" t="s">
        <v>5401</v>
      </c>
      <c r="H1875" s="8" t="s">
        <v>9233</v>
      </c>
      <c r="I1875" s="8" t="s">
        <v>7560</v>
      </c>
      <c r="J1875" s="19">
        <v>7</v>
      </c>
      <c r="K1875" s="19" t="s">
        <v>20093</v>
      </c>
      <c r="L1875" s="11"/>
      <c r="M1875" s="11"/>
      <c r="N1875" s="24"/>
      <c r="P1875" s="32"/>
      <c r="T1875" s="19"/>
      <c r="U1875" s="3"/>
      <c r="X1875" t="str">
        <f t="shared" si="122"/>
        <v/>
      </c>
      <c r="Z1875" t="str">
        <f t="shared" si="123"/>
        <v/>
      </c>
      <c r="AB1875" s="9"/>
      <c r="AC1875" t="s">
        <v>9233</v>
      </c>
      <c r="AD1875">
        <f t="shared" si="124"/>
        <v>0</v>
      </c>
      <c r="AF1875" s="3"/>
      <c r="AH1875" s="9"/>
    </row>
    <row r="1876" spans="1:34" ht="10.95" customHeight="1" outlineLevel="1" x14ac:dyDescent="0.25">
      <c r="A1876" t="s">
        <v>5763</v>
      </c>
      <c r="C1876" s="3" t="s">
        <v>11994</v>
      </c>
      <c r="D1876" s="3">
        <v>1854</v>
      </c>
      <c r="E1876" s="9">
        <v>1998</v>
      </c>
      <c r="F1876" s="7" t="s">
        <v>3542</v>
      </c>
      <c r="G1876" s="7" t="s">
        <v>5401</v>
      </c>
      <c r="H1876" s="8" t="s">
        <v>9233</v>
      </c>
      <c r="I1876" s="8" t="s">
        <v>7560</v>
      </c>
      <c r="J1876" s="19">
        <v>7</v>
      </c>
      <c r="K1876" s="19" t="s">
        <v>20093</v>
      </c>
      <c r="L1876" s="11"/>
      <c r="M1876" s="11"/>
      <c r="N1876" s="24"/>
      <c r="P1876" s="32"/>
      <c r="T1876" s="19"/>
      <c r="U1876" s="3"/>
      <c r="X1876" t="str">
        <f t="shared" si="122"/>
        <v/>
      </c>
      <c r="Z1876" t="str">
        <f t="shared" si="123"/>
        <v/>
      </c>
      <c r="AB1876" s="9"/>
      <c r="AC1876" t="s">
        <v>9233</v>
      </c>
      <c r="AD1876">
        <f t="shared" si="124"/>
        <v>0</v>
      </c>
      <c r="AF1876" s="3"/>
      <c r="AH1876" s="9"/>
    </row>
    <row r="1877" spans="1:34" ht="10.95" customHeight="1" outlineLevel="1" x14ac:dyDescent="0.25">
      <c r="A1877" t="s">
        <v>5763</v>
      </c>
      <c r="C1877" s="3" t="s">
        <v>11994</v>
      </c>
      <c r="D1877" s="3">
        <v>1855</v>
      </c>
      <c r="E1877" s="9">
        <v>1998</v>
      </c>
      <c r="F1877" s="7" t="s">
        <v>3542</v>
      </c>
      <c r="G1877" s="7" t="s">
        <v>5401</v>
      </c>
      <c r="H1877" s="8" t="s">
        <v>9233</v>
      </c>
      <c r="I1877" s="8" t="s">
        <v>7560</v>
      </c>
      <c r="J1877" s="19">
        <v>7</v>
      </c>
      <c r="K1877" s="19" t="s">
        <v>20093</v>
      </c>
      <c r="L1877" s="11"/>
      <c r="M1877" s="11"/>
      <c r="N1877" s="24"/>
      <c r="P1877" s="32"/>
      <c r="T1877" s="19"/>
      <c r="U1877" s="3"/>
      <c r="X1877" t="str">
        <f t="shared" si="122"/>
        <v/>
      </c>
      <c r="Z1877" t="str">
        <f t="shared" si="123"/>
        <v/>
      </c>
      <c r="AB1877" s="9"/>
      <c r="AC1877" t="s">
        <v>9233</v>
      </c>
      <c r="AD1877">
        <f t="shared" si="124"/>
        <v>0</v>
      </c>
      <c r="AF1877" s="3"/>
      <c r="AH1877" s="9"/>
    </row>
    <row r="1878" spans="1:34" ht="10.95" customHeight="1" outlineLevel="1" x14ac:dyDescent="0.25">
      <c r="A1878" t="s">
        <v>5763</v>
      </c>
      <c r="C1878" s="3" t="s">
        <v>11994</v>
      </c>
      <c r="D1878" s="3">
        <v>1856</v>
      </c>
      <c r="E1878" s="9">
        <v>1998</v>
      </c>
      <c r="F1878" s="7" t="s">
        <v>3542</v>
      </c>
      <c r="G1878" s="7" t="s">
        <v>5401</v>
      </c>
      <c r="H1878" s="8" t="s">
        <v>9233</v>
      </c>
      <c r="I1878" s="8" t="s">
        <v>7560</v>
      </c>
      <c r="J1878" s="19">
        <v>7</v>
      </c>
      <c r="K1878" s="19" t="s">
        <v>20093</v>
      </c>
      <c r="L1878" s="11"/>
      <c r="M1878" s="11"/>
      <c r="N1878" s="24"/>
      <c r="P1878" s="32"/>
      <c r="T1878" s="19"/>
      <c r="U1878" s="3"/>
      <c r="X1878" t="str">
        <f t="shared" si="122"/>
        <v/>
      </c>
      <c r="Z1878" t="str">
        <f t="shared" si="123"/>
        <v/>
      </c>
      <c r="AB1878" s="9"/>
      <c r="AC1878" t="s">
        <v>9233</v>
      </c>
      <c r="AD1878">
        <f t="shared" si="124"/>
        <v>0</v>
      </c>
      <c r="AF1878" s="3"/>
      <c r="AH1878" s="9"/>
    </row>
    <row r="1879" spans="1:34" ht="10.95" customHeight="1" outlineLevel="1" x14ac:dyDescent="0.25">
      <c r="A1879" t="s">
        <v>5763</v>
      </c>
      <c r="C1879" s="3" t="s">
        <v>11994</v>
      </c>
      <c r="D1879" s="3" t="s">
        <v>9490</v>
      </c>
      <c r="E1879" s="9">
        <v>1998</v>
      </c>
      <c r="F1879" s="7" t="s">
        <v>9489</v>
      </c>
      <c r="G1879" s="7" t="s">
        <v>5401</v>
      </c>
      <c r="H1879" s="8" t="s">
        <v>6463</v>
      </c>
      <c r="I1879" s="8" t="s">
        <v>7560</v>
      </c>
      <c r="J1879" s="19">
        <v>7</v>
      </c>
      <c r="K1879" s="19" t="s">
        <v>7736</v>
      </c>
      <c r="L1879" s="11">
        <v>6.25</v>
      </c>
      <c r="M1879" s="11"/>
      <c r="N1879" s="24"/>
      <c r="P1879" s="32"/>
      <c r="T1879" s="19"/>
      <c r="U1879" s="3" t="s">
        <v>7972</v>
      </c>
      <c r="X1879" t="str">
        <f t="shared" si="122"/>
        <v/>
      </c>
      <c r="Z1879">
        <f t="shared" si="123"/>
        <v>1</v>
      </c>
      <c r="AB1879" s="9"/>
      <c r="AC1879" t="s">
        <v>6463</v>
      </c>
      <c r="AD1879">
        <f t="shared" si="124"/>
        <v>0</v>
      </c>
      <c r="AF1879" s="3"/>
      <c r="AG1879" t="s">
        <v>3357</v>
      </c>
      <c r="AH1879" s="9" t="s">
        <v>4925</v>
      </c>
    </row>
    <row r="1880" spans="1:34" ht="10.95" customHeight="1" outlineLevel="1" x14ac:dyDescent="0.25">
      <c r="A1880" t="s">
        <v>5763</v>
      </c>
      <c r="C1880" s="3" t="s">
        <v>11994</v>
      </c>
      <c r="D1880" s="3" t="s">
        <v>4065</v>
      </c>
      <c r="E1880" s="9">
        <v>1999</v>
      </c>
      <c r="F1880" s="7" t="s">
        <v>5892</v>
      </c>
      <c r="G1880" s="7" t="s">
        <v>5401</v>
      </c>
      <c r="H1880" s="8" t="s">
        <v>5893</v>
      </c>
      <c r="I1880" s="8"/>
      <c r="J1880" s="19">
        <v>1</v>
      </c>
      <c r="K1880" s="19" t="s">
        <v>7738</v>
      </c>
      <c r="L1880" s="11"/>
      <c r="M1880" s="11"/>
      <c r="N1880" s="24"/>
      <c r="P1880" s="32"/>
      <c r="T1880" s="19"/>
      <c r="U1880" s="3">
        <v>805</v>
      </c>
      <c r="W1880" t="s">
        <v>7738</v>
      </c>
      <c r="X1880" t="str">
        <f t="shared" si="122"/>
        <v/>
      </c>
      <c r="Z1880" t="str">
        <f t="shared" si="123"/>
        <v/>
      </c>
      <c r="AB1880" s="9"/>
      <c r="AC1880" t="s">
        <v>5893</v>
      </c>
      <c r="AD1880">
        <f t="shared" si="124"/>
        <v>1</v>
      </c>
      <c r="AF1880" s="3"/>
      <c r="AG1880" t="s">
        <v>4924</v>
      </c>
      <c r="AH1880" s="9" t="s">
        <v>4925</v>
      </c>
    </row>
    <row r="1881" spans="1:34" ht="10.95" customHeight="1" outlineLevel="1" x14ac:dyDescent="0.25">
      <c r="A1881" t="s">
        <v>5763</v>
      </c>
      <c r="C1881" s="3" t="s">
        <v>11994</v>
      </c>
      <c r="D1881" s="3">
        <v>1988</v>
      </c>
      <c r="E1881" s="9">
        <v>2000</v>
      </c>
      <c r="F1881" s="7" t="s">
        <v>1017</v>
      </c>
      <c r="G1881" s="7" t="s">
        <v>5401</v>
      </c>
      <c r="H1881" s="8" t="s">
        <v>5894</v>
      </c>
      <c r="I1881" s="8" t="s">
        <v>9491</v>
      </c>
      <c r="J1881" s="19">
        <v>4</v>
      </c>
      <c r="K1881" s="19" t="s">
        <v>7736</v>
      </c>
      <c r="L1881" s="11">
        <v>3</v>
      </c>
      <c r="M1881" s="11"/>
      <c r="N1881" s="24"/>
      <c r="P1881" s="32"/>
      <c r="T1881" s="19"/>
      <c r="U1881" s="3">
        <v>832</v>
      </c>
      <c r="X1881" t="str">
        <f t="shared" si="122"/>
        <v/>
      </c>
      <c r="Z1881" t="str">
        <f t="shared" si="123"/>
        <v/>
      </c>
      <c r="AB1881" s="9"/>
      <c r="AC1881" t="s">
        <v>5894</v>
      </c>
      <c r="AD1881">
        <f t="shared" si="124"/>
        <v>0</v>
      </c>
      <c r="AF1881" s="3"/>
      <c r="AG1881" t="s">
        <v>2364</v>
      </c>
      <c r="AH1881" s="9" t="s">
        <v>4925</v>
      </c>
    </row>
    <row r="1882" spans="1:34" ht="10.95" customHeight="1" outlineLevel="1" x14ac:dyDescent="0.25">
      <c r="A1882" t="s">
        <v>5763</v>
      </c>
      <c r="C1882" s="3" t="s">
        <v>11994</v>
      </c>
      <c r="D1882" s="3">
        <v>1991</v>
      </c>
      <c r="E1882" s="9">
        <v>2000</v>
      </c>
      <c r="F1882" s="7" t="s">
        <v>2256</v>
      </c>
      <c r="G1882" s="7" t="s">
        <v>5401</v>
      </c>
      <c r="H1882" s="8" t="s">
        <v>12904</v>
      </c>
      <c r="I1882" s="8" t="s">
        <v>9491</v>
      </c>
      <c r="J1882" s="19">
        <v>4</v>
      </c>
      <c r="K1882" s="19" t="s">
        <v>7738</v>
      </c>
      <c r="L1882" s="11"/>
      <c r="M1882" s="11"/>
      <c r="N1882" s="24"/>
      <c r="P1882" s="32"/>
      <c r="T1882" s="19"/>
      <c r="U1882" s="3">
        <v>832</v>
      </c>
      <c r="X1882" t="str">
        <f t="shared" si="122"/>
        <v/>
      </c>
      <c r="Z1882" t="str">
        <f t="shared" si="123"/>
        <v/>
      </c>
      <c r="AB1882" s="9"/>
      <c r="AC1882" t="s">
        <v>12904</v>
      </c>
      <c r="AD1882">
        <f t="shared" si="124"/>
        <v>0</v>
      </c>
      <c r="AF1882" s="3"/>
      <c r="AG1882" t="s">
        <v>2364</v>
      </c>
      <c r="AH1882" s="9" t="s">
        <v>4925</v>
      </c>
    </row>
    <row r="1883" spans="1:34" ht="10.95" customHeight="1" outlineLevel="1" x14ac:dyDescent="0.25">
      <c r="A1883" t="s">
        <v>5763</v>
      </c>
      <c r="C1883" s="3" t="s">
        <v>11994</v>
      </c>
      <c r="D1883" s="3">
        <v>1995</v>
      </c>
      <c r="E1883" s="9">
        <v>2000</v>
      </c>
      <c r="F1883" s="7" t="s">
        <v>4866</v>
      </c>
      <c r="G1883" s="7" t="s">
        <v>5401</v>
      </c>
      <c r="H1883" s="8" t="s">
        <v>9233</v>
      </c>
      <c r="I1883" s="8" t="s">
        <v>7560</v>
      </c>
      <c r="J1883" s="19">
        <v>7</v>
      </c>
      <c r="K1883" s="19" t="s">
        <v>7736</v>
      </c>
      <c r="L1883" s="11">
        <v>2.4500000000000002</v>
      </c>
      <c r="M1883" s="11"/>
      <c r="N1883" s="24"/>
      <c r="P1883" s="32"/>
      <c r="T1883" s="19"/>
      <c r="U1883" s="3"/>
      <c r="X1883" t="str">
        <f t="shared" si="122"/>
        <v/>
      </c>
      <c r="Z1883" t="str">
        <f t="shared" si="123"/>
        <v/>
      </c>
      <c r="AB1883" s="9"/>
      <c r="AC1883" t="s">
        <v>9233</v>
      </c>
      <c r="AD1883">
        <f t="shared" si="124"/>
        <v>0</v>
      </c>
      <c r="AF1883" s="3"/>
      <c r="AH1883" s="9"/>
    </row>
    <row r="1884" spans="1:34" ht="10.95" customHeight="1" outlineLevel="1" x14ac:dyDescent="0.25">
      <c r="A1884" t="s">
        <v>5763</v>
      </c>
      <c r="C1884" s="3" t="s">
        <v>11994</v>
      </c>
      <c r="D1884" s="3">
        <v>1996</v>
      </c>
      <c r="E1884" s="9">
        <v>2000</v>
      </c>
      <c r="F1884" s="7" t="s">
        <v>3128</v>
      </c>
      <c r="G1884" s="7" t="s">
        <v>5401</v>
      </c>
      <c r="H1884" s="8" t="s">
        <v>9233</v>
      </c>
      <c r="I1884" s="8" t="s">
        <v>7560</v>
      </c>
      <c r="J1884" s="19">
        <v>7</v>
      </c>
      <c r="K1884" s="19" t="s">
        <v>7736</v>
      </c>
      <c r="L1884" s="11">
        <v>2.4500000000000002</v>
      </c>
      <c r="M1884" s="11"/>
      <c r="N1884" s="24"/>
      <c r="P1884" s="32"/>
      <c r="T1884" s="19"/>
      <c r="U1884" s="3"/>
      <c r="X1884" t="str">
        <f t="shared" si="122"/>
        <v/>
      </c>
      <c r="Z1884" t="str">
        <f t="shared" si="123"/>
        <v/>
      </c>
      <c r="AB1884" s="9"/>
      <c r="AC1884" t="s">
        <v>9233</v>
      </c>
      <c r="AD1884">
        <f t="shared" si="124"/>
        <v>0</v>
      </c>
      <c r="AF1884" s="3"/>
      <c r="AH1884" s="9"/>
    </row>
    <row r="1885" spans="1:34" ht="10.95" customHeight="1" outlineLevel="1" x14ac:dyDescent="0.25">
      <c r="A1885" t="s">
        <v>5763</v>
      </c>
      <c r="C1885" s="3" t="s">
        <v>11994</v>
      </c>
      <c r="D1885" s="3">
        <v>1997</v>
      </c>
      <c r="E1885" s="9">
        <v>2000</v>
      </c>
      <c r="F1885" s="7" t="s">
        <v>2256</v>
      </c>
      <c r="G1885" s="7" t="s">
        <v>5401</v>
      </c>
      <c r="H1885" s="8" t="s">
        <v>9233</v>
      </c>
      <c r="I1885" s="8" t="s">
        <v>7560</v>
      </c>
      <c r="J1885" s="19">
        <v>7</v>
      </c>
      <c r="K1885" s="19" t="s">
        <v>7736</v>
      </c>
      <c r="L1885" s="11">
        <v>2.4500000000000002</v>
      </c>
      <c r="M1885" s="11"/>
      <c r="N1885" s="24"/>
      <c r="P1885" s="32"/>
      <c r="T1885" s="19"/>
      <c r="U1885" s="3"/>
      <c r="X1885" t="str">
        <f t="shared" si="122"/>
        <v/>
      </c>
      <c r="Z1885" t="str">
        <f t="shared" si="123"/>
        <v/>
      </c>
      <c r="AB1885" s="9"/>
      <c r="AC1885" t="s">
        <v>9233</v>
      </c>
      <c r="AD1885">
        <f t="shared" si="124"/>
        <v>0</v>
      </c>
      <c r="AF1885" s="3"/>
      <c r="AH1885" s="9"/>
    </row>
    <row r="1886" spans="1:34" ht="10.95" customHeight="1" outlineLevel="1" x14ac:dyDescent="0.25">
      <c r="A1886" t="s">
        <v>5763</v>
      </c>
      <c r="C1886" s="3" t="s">
        <v>11994</v>
      </c>
      <c r="D1886" s="3">
        <v>1998</v>
      </c>
      <c r="E1886" s="9">
        <v>2000</v>
      </c>
      <c r="F1886" s="7" t="s">
        <v>3542</v>
      </c>
      <c r="G1886" s="7" t="s">
        <v>5401</v>
      </c>
      <c r="H1886" s="8" t="s">
        <v>9233</v>
      </c>
      <c r="I1886" s="8" t="s">
        <v>7560</v>
      </c>
      <c r="J1886" s="19">
        <v>7</v>
      </c>
      <c r="K1886" s="19" t="s">
        <v>7736</v>
      </c>
      <c r="L1886" s="11">
        <v>2.4500000000000002</v>
      </c>
      <c r="M1886" s="11"/>
      <c r="N1886" s="24"/>
      <c r="P1886" s="32"/>
      <c r="T1886" s="19"/>
      <c r="U1886" s="3"/>
      <c r="X1886" t="str">
        <f t="shared" si="122"/>
        <v/>
      </c>
      <c r="Z1886" t="str">
        <f t="shared" si="123"/>
        <v/>
      </c>
      <c r="AB1886" s="9"/>
      <c r="AC1886" t="s">
        <v>9233</v>
      </c>
      <c r="AD1886">
        <f t="shared" si="124"/>
        <v>0</v>
      </c>
      <c r="AF1886" s="3"/>
      <c r="AH1886" s="9"/>
    </row>
    <row r="1887" spans="1:34" ht="10.95" customHeight="1" outlineLevel="1" x14ac:dyDescent="0.25">
      <c r="A1887" t="s">
        <v>5763</v>
      </c>
      <c r="C1887" s="3" t="s">
        <v>11994</v>
      </c>
      <c r="D1887" s="3">
        <v>1999</v>
      </c>
      <c r="E1887" s="9">
        <v>2000</v>
      </c>
      <c r="F1887" s="7" t="s">
        <v>9494</v>
      </c>
      <c r="G1887" s="7" t="s">
        <v>5401</v>
      </c>
      <c r="H1887" s="8" t="s">
        <v>9233</v>
      </c>
      <c r="I1887" s="8" t="s">
        <v>7560</v>
      </c>
      <c r="J1887" s="19">
        <v>7</v>
      </c>
      <c r="K1887" s="19" t="s">
        <v>7736</v>
      </c>
      <c r="L1887" s="11">
        <v>2.4500000000000002</v>
      </c>
      <c r="M1887" s="11"/>
      <c r="N1887" s="24"/>
      <c r="P1887" s="32"/>
      <c r="T1887" s="19"/>
      <c r="U1887" s="3"/>
      <c r="X1887" t="str">
        <f t="shared" si="122"/>
        <v/>
      </c>
      <c r="Z1887" t="str">
        <f t="shared" si="123"/>
        <v/>
      </c>
      <c r="AB1887" s="9"/>
      <c r="AC1887" t="s">
        <v>9233</v>
      </c>
      <c r="AD1887">
        <f t="shared" si="124"/>
        <v>0</v>
      </c>
      <c r="AF1887" s="3"/>
      <c r="AH1887" s="9"/>
    </row>
    <row r="1888" spans="1:34" ht="10.95" customHeight="1" outlineLevel="1" x14ac:dyDescent="0.25">
      <c r="A1888" t="s">
        <v>5763</v>
      </c>
      <c r="C1888" s="3" t="s">
        <v>11994</v>
      </c>
      <c r="D1888" s="3">
        <v>2000</v>
      </c>
      <c r="E1888" s="9">
        <v>2000</v>
      </c>
      <c r="F1888" s="7" t="s">
        <v>9350</v>
      </c>
      <c r="G1888" s="7" t="s">
        <v>5401</v>
      </c>
      <c r="H1888" s="8" t="s">
        <v>9233</v>
      </c>
      <c r="I1888" s="8" t="s">
        <v>7560</v>
      </c>
      <c r="J1888" s="19">
        <v>7</v>
      </c>
      <c r="K1888" s="19" t="s">
        <v>7736</v>
      </c>
      <c r="L1888" s="11">
        <v>2.4500000000000002</v>
      </c>
      <c r="M1888" s="11"/>
      <c r="N1888" s="24"/>
      <c r="P1888" s="32"/>
      <c r="T1888" s="19"/>
      <c r="U1888" s="3"/>
      <c r="X1888" t="str">
        <f t="shared" si="122"/>
        <v/>
      </c>
      <c r="Z1888" t="str">
        <f t="shared" si="123"/>
        <v/>
      </c>
      <c r="AB1888" s="9"/>
      <c r="AC1888" t="s">
        <v>9233</v>
      </c>
      <c r="AD1888">
        <f t="shared" si="124"/>
        <v>0</v>
      </c>
      <c r="AF1888" s="3"/>
      <c r="AH1888" s="9"/>
    </row>
    <row r="1889" spans="1:34" ht="10.95" customHeight="1" outlineLevel="1" x14ac:dyDescent="0.25">
      <c r="A1889" t="s">
        <v>5763</v>
      </c>
      <c r="C1889" s="3" t="s">
        <v>11994</v>
      </c>
      <c r="D1889" s="3" t="s">
        <v>9492</v>
      </c>
      <c r="E1889" s="9">
        <v>2000</v>
      </c>
      <c r="F1889" s="7" t="s">
        <v>9495</v>
      </c>
      <c r="G1889" s="7" t="s">
        <v>5401</v>
      </c>
      <c r="H1889" s="8" t="s">
        <v>9233</v>
      </c>
      <c r="I1889" s="8" t="s">
        <v>7560</v>
      </c>
      <c r="J1889" s="19">
        <v>7</v>
      </c>
      <c r="K1889" s="19" t="s">
        <v>7738</v>
      </c>
      <c r="L1889" s="11"/>
      <c r="M1889" s="11"/>
      <c r="N1889" s="24"/>
      <c r="P1889" s="32"/>
      <c r="T1889" s="19"/>
      <c r="U1889" s="3"/>
      <c r="X1889" t="str">
        <f t="shared" si="122"/>
        <v/>
      </c>
      <c r="Z1889">
        <f t="shared" si="123"/>
        <v>1</v>
      </c>
      <c r="AB1889" s="9"/>
      <c r="AC1889" t="s">
        <v>9233</v>
      </c>
      <c r="AD1889">
        <f t="shared" si="124"/>
        <v>0</v>
      </c>
      <c r="AF1889" s="3"/>
      <c r="AH1889" s="9"/>
    </row>
    <row r="1890" spans="1:34" ht="10.95" customHeight="1" outlineLevel="1" x14ac:dyDescent="0.25">
      <c r="A1890" t="s">
        <v>5763</v>
      </c>
      <c r="C1890" s="3" t="s">
        <v>11994</v>
      </c>
      <c r="D1890" s="3">
        <v>2001</v>
      </c>
      <c r="E1890" s="9">
        <v>2000</v>
      </c>
      <c r="F1890" s="7" t="s">
        <v>5608</v>
      </c>
      <c r="G1890" s="7" t="s">
        <v>5401</v>
      </c>
      <c r="H1890" s="8" t="s">
        <v>9233</v>
      </c>
      <c r="I1890" s="8" t="s">
        <v>7560</v>
      </c>
      <c r="J1890" s="19">
        <v>7</v>
      </c>
      <c r="K1890" s="19" t="s">
        <v>20093</v>
      </c>
      <c r="L1890" s="11"/>
      <c r="M1890" s="11"/>
      <c r="N1890" s="24"/>
      <c r="P1890" s="32"/>
      <c r="T1890" s="19"/>
      <c r="U1890" s="3"/>
      <c r="X1890" t="str">
        <f t="shared" si="122"/>
        <v/>
      </c>
      <c r="Z1890" t="str">
        <f t="shared" si="123"/>
        <v/>
      </c>
      <c r="AB1890" s="9"/>
      <c r="AC1890" t="s">
        <v>9233</v>
      </c>
      <c r="AD1890">
        <f t="shared" si="124"/>
        <v>0</v>
      </c>
      <c r="AF1890" s="3"/>
      <c r="AH1890" s="9"/>
    </row>
    <row r="1891" spans="1:34" ht="10.95" customHeight="1" outlineLevel="1" x14ac:dyDescent="0.25">
      <c r="A1891" t="s">
        <v>5763</v>
      </c>
      <c r="C1891" s="3" t="s">
        <v>11994</v>
      </c>
      <c r="D1891" s="3" t="s">
        <v>9493</v>
      </c>
      <c r="E1891" s="9">
        <v>2000</v>
      </c>
      <c r="F1891" s="7" t="s">
        <v>9496</v>
      </c>
      <c r="G1891" s="7" t="s">
        <v>5401</v>
      </c>
      <c r="H1891" s="8" t="s">
        <v>9233</v>
      </c>
      <c r="I1891" s="8" t="s">
        <v>7560</v>
      </c>
      <c r="J1891" s="19">
        <v>7</v>
      </c>
      <c r="K1891" s="19" t="s">
        <v>7736</v>
      </c>
      <c r="L1891" s="11">
        <v>5.8</v>
      </c>
      <c r="M1891" s="11"/>
      <c r="N1891" s="24"/>
      <c r="P1891" s="32"/>
      <c r="T1891" s="19"/>
      <c r="U1891" s="3"/>
      <c r="X1891" t="str">
        <f t="shared" si="122"/>
        <v/>
      </c>
      <c r="Z1891">
        <f t="shared" si="123"/>
        <v>1</v>
      </c>
      <c r="AB1891" s="9"/>
      <c r="AC1891" t="s">
        <v>9233</v>
      </c>
      <c r="AD1891">
        <f t="shared" si="124"/>
        <v>0</v>
      </c>
      <c r="AF1891" s="3"/>
      <c r="AH1891" s="9"/>
    </row>
    <row r="1892" spans="1:34" ht="10.95" customHeight="1" outlineLevel="1" x14ac:dyDescent="0.25">
      <c r="A1892" t="s">
        <v>5763</v>
      </c>
      <c r="C1892" s="3" t="s">
        <v>11994</v>
      </c>
      <c r="D1892" s="3">
        <v>2268</v>
      </c>
      <c r="E1892" s="9">
        <v>2001</v>
      </c>
      <c r="F1892" s="7" t="s">
        <v>3542</v>
      </c>
      <c r="G1892" s="7" t="s">
        <v>5401</v>
      </c>
      <c r="H1892" s="8" t="s">
        <v>9233</v>
      </c>
      <c r="I1892" s="8" t="s">
        <v>9497</v>
      </c>
      <c r="J1892" s="19">
        <v>7</v>
      </c>
      <c r="K1892" s="19" t="s">
        <v>7738</v>
      </c>
      <c r="L1892" s="11"/>
      <c r="M1892" s="11"/>
      <c r="N1892" s="24"/>
      <c r="P1892" s="32"/>
      <c r="T1892" s="19"/>
      <c r="U1892" s="3"/>
      <c r="X1892" t="str">
        <f t="shared" si="122"/>
        <v/>
      </c>
      <c r="Z1892" t="str">
        <f t="shared" si="123"/>
        <v/>
      </c>
      <c r="AB1892" s="9"/>
      <c r="AC1892" t="s">
        <v>9233</v>
      </c>
      <c r="AD1892">
        <f t="shared" si="124"/>
        <v>0</v>
      </c>
      <c r="AF1892" s="3"/>
      <c r="AH1892" s="9"/>
    </row>
    <row r="1893" spans="1:34" ht="10.95" customHeight="1" outlineLevel="1" x14ac:dyDescent="0.25">
      <c r="A1893" t="s">
        <v>5763</v>
      </c>
      <c r="C1893" s="3" t="s">
        <v>11994</v>
      </c>
      <c r="D1893" s="3">
        <v>2269</v>
      </c>
      <c r="E1893" s="9">
        <v>2001</v>
      </c>
      <c r="F1893" s="7" t="s">
        <v>3542</v>
      </c>
      <c r="G1893" s="7" t="s">
        <v>5401</v>
      </c>
      <c r="H1893" s="8" t="s">
        <v>9233</v>
      </c>
      <c r="I1893" s="8" t="s">
        <v>9497</v>
      </c>
      <c r="J1893" s="19">
        <v>7</v>
      </c>
      <c r="K1893" s="19" t="s">
        <v>7738</v>
      </c>
      <c r="L1893" s="11"/>
      <c r="M1893" s="11"/>
      <c r="N1893" s="24"/>
      <c r="P1893" s="32"/>
      <c r="T1893" s="19"/>
      <c r="U1893" s="3"/>
      <c r="X1893" t="str">
        <f t="shared" si="122"/>
        <v/>
      </c>
      <c r="Z1893" t="str">
        <f t="shared" si="123"/>
        <v/>
      </c>
      <c r="AB1893" s="9"/>
      <c r="AC1893" t="s">
        <v>9233</v>
      </c>
      <c r="AD1893">
        <f t="shared" si="124"/>
        <v>0</v>
      </c>
      <c r="AF1893" s="3"/>
      <c r="AH1893" s="9"/>
    </row>
    <row r="1894" spans="1:34" ht="10.95" customHeight="1" outlineLevel="1" x14ac:dyDescent="0.25">
      <c r="A1894" t="s">
        <v>5763</v>
      </c>
      <c r="C1894" s="3" t="s">
        <v>11994</v>
      </c>
      <c r="D1894" s="3">
        <v>2270</v>
      </c>
      <c r="E1894" s="9">
        <v>2001</v>
      </c>
      <c r="F1894" s="7" t="s">
        <v>3542</v>
      </c>
      <c r="G1894" s="7" t="s">
        <v>5401</v>
      </c>
      <c r="H1894" s="8" t="s">
        <v>9233</v>
      </c>
      <c r="I1894" s="8" t="s">
        <v>9497</v>
      </c>
      <c r="J1894" s="19">
        <v>7</v>
      </c>
      <c r="K1894" s="19" t="s">
        <v>7738</v>
      </c>
      <c r="L1894" s="11"/>
      <c r="M1894" s="11"/>
      <c r="N1894" s="24"/>
      <c r="P1894" s="32"/>
      <c r="T1894" s="19"/>
      <c r="U1894" s="3"/>
      <c r="X1894" t="str">
        <f t="shared" si="122"/>
        <v/>
      </c>
      <c r="Z1894" t="str">
        <f t="shared" si="123"/>
        <v/>
      </c>
      <c r="AB1894" s="9"/>
      <c r="AC1894" t="s">
        <v>9233</v>
      </c>
      <c r="AD1894">
        <f t="shared" si="124"/>
        <v>0</v>
      </c>
      <c r="AF1894" s="3"/>
      <c r="AH1894" s="9"/>
    </row>
    <row r="1895" spans="1:34" ht="10.95" customHeight="1" outlineLevel="1" x14ac:dyDescent="0.25">
      <c r="A1895" t="s">
        <v>5763</v>
      </c>
      <c r="C1895" s="3" t="s">
        <v>11994</v>
      </c>
      <c r="D1895" s="3">
        <v>2271</v>
      </c>
      <c r="E1895" s="9">
        <v>2001</v>
      </c>
      <c r="F1895" s="7" t="s">
        <v>3542</v>
      </c>
      <c r="G1895" s="7" t="s">
        <v>5401</v>
      </c>
      <c r="H1895" s="8" t="s">
        <v>9233</v>
      </c>
      <c r="I1895" s="8" t="s">
        <v>9497</v>
      </c>
      <c r="J1895" s="19">
        <v>7</v>
      </c>
      <c r="K1895" s="19" t="s">
        <v>7738</v>
      </c>
      <c r="L1895" s="11"/>
      <c r="M1895" s="11"/>
      <c r="N1895" s="24"/>
      <c r="P1895" s="32"/>
      <c r="T1895" s="19"/>
      <c r="U1895" s="3"/>
      <c r="X1895" t="str">
        <f t="shared" si="122"/>
        <v/>
      </c>
      <c r="Z1895" t="str">
        <f t="shared" si="123"/>
        <v/>
      </c>
      <c r="AB1895" s="9"/>
      <c r="AC1895" t="s">
        <v>9233</v>
      </c>
      <c r="AD1895">
        <f t="shared" si="124"/>
        <v>0</v>
      </c>
      <c r="AF1895" s="3"/>
      <c r="AH1895" s="9"/>
    </row>
    <row r="1896" spans="1:34" ht="10.95" customHeight="1" outlineLevel="1" x14ac:dyDescent="0.25">
      <c r="A1896" t="s">
        <v>5763</v>
      </c>
      <c r="C1896" s="3" t="s">
        <v>11994</v>
      </c>
      <c r="D1896" s="3" t="s">
        <v>9498</v>
      </c>
      <c r="E1896" s="9">
        <v>2001</v>
      </c>
      <c r="F1896" s="7" t="s">
        <v>9499</v>
      </c>
      <c r="G1896" s="7" t="s">
        <v>5401</v>
      </c>
      <c r="H1896" s="8" t="s">
        <v>9233</v>
      </c>
      <c r="I1896" s="8" t="s">
        <v>9497</v>
      </c>
      <c r="J1896" s="19">
        <v>7</v>
      </c>
      <c r="K1896" s="19" t="s">
        <v>7738</v>
      </c>
      <c r="L1896" s="11"/>
      <c r="M1896" s="11"/>
      <c r="N1896" s="24"/>
      <c r="P1896" s="32"/>
      <c r="T1896" s="19"/>
      <c r="U1896" s="3">
        <v>934</v>
      </c>
      <c r="X1896" t="str">
        <f t="shared" si="122"/>
        <v/>
      </c>
      <c r="Z1896">
        <f t="shared" si="123"/>
        <v>1</v>
      </c>
      <c r="AB1896" s="9"/>
      <c r="AC1896" t="s">
        <v>9233</v>
      </c>
      <c r="AD1896">
        <f t="shared" si="124"/>
        <v>0</v>
      </c>
      <c r="AF1896" s="3"/>
      <c r="AH1896" s="9"/>
    </row>
    <row r="1897" spans="1:34" ht="10.95" customHeight="1" outlineLevel="1" x14ac:dyDescent="0.25">
      <c r="A1897" t="s">
        <v>5763</v>
      </c>
      <c r="C1897" s="3" t="s">
        <v>11994</v>
      </c>
      <c r="D1897" s="3">
        <v>2276</v>
      </c>
      <c r="E1897" s="9">
        <v>2001</v>
      </c>
      <c r="F1897" s="7" t="s">
        <v>9314</v>
      </c>
      <c r="G1897" s="7" t="s">
        <v>5401</v>
      </c>
      <c r="H1897" s="8" t="s">
        <v>9233</v>
      </c>
      <c r="I1897" s="8" t="s">
        <v>9497</v>
      </c>
      <c r="J1897" s="19">
        <v>7</v>
      </c>
      <c r="K1897" s="19" t="s">
        <v>7738</v>
      </c>
      <c r="L1897" s="11"/>
      <c r="M1897" s="11"/>
      <c r="N1897" s="24"/>
      <c r="P1897" s="32"/>
      <c r="T1897" s="19"/>
      <c r="U1897" s="3"/>
      <c r="X1897" t="str">
        <f t="shared" si="122"/>
        <v/>
      </c>
      <c r="Z1897" t="str">
        <f t="shared" si="123"/>
        <v/>
      </c>
      <c r="AB1897" s="9"/>
      <c r="AC1897" t="s">
        <v>9233</v>
      </c>
      <c r="AD1897">
        <f t="shared" si="124"/>
        <v>0</v>
      </c>
      <c r="AF1897" s="3"/>
      <c r="AH1897" s="9"/>
    </row>
    <row r="1898" spans="1:34" ht="10.95" customHeight="1" outlineLevel="1" x14ac:dyDescent="0.25">
      <c r="A1898" t="s">
        <v>5763</v>
      </c>
      <c r="C1898" s="3" t="s">
        <v>11994</v>
      </c>
      <c r="D1898" s="3">
        <v>2277</v>
      </c>
      <c r="E1898" s="9">
        <v>2001</v>
      </c>
      <c r="F1898" s="7" t="s">
        <v>9314</v>
      </c>
      <c r="G1898" s="7" t="s">
        <v>5401</v>
      </c>
      <c r="H1898" s="8" t="s">
        <v>9233</v>
      </c>
      <c r="I1898" s="8" t="s">
        <v>9497</v>
      </c>
      <c r="J1898" s="19">
        <v>7</v>
      </c>
      <c r="K1898" s="19" t="s">
        <v>7738</v>
      </c>
      <c r="L1898" s="11"/>
      <c r="M1898" s="11"/>
      <c r="N1898" s="24"/>
      <c r="P1898" s="32"/>
      <c r="T1898" s="19"/>
      <c r="U1898" s="3"/>
      <c r="X1898" t="str">
        <f t="shared" si="122"/>
        <v/>
      </c>
      <c r="Z1898" t="str">
        <f t="shared" si="123"/>
        <v/>
      </c>
      <c r="AB1898" s="9"/>
      <c r="AC1898" t="s">
        <v>9233</v>
      </c>
      <c r="AD1898">
        <f t="shared" si="124"/>
        <v>0</v>
      </c>
      <c r="AF1898" s="3"/>
      <c r="AH1898" s="9"/>
    </row>
    <row r="1899" spans="1:34" ht="10.95" customHeight="1" outlineLevel="1" x14ac:dyDescent="0.25">
      <c r="A1899" t="s">
        <v>5763</v>
      </c>
      <c r="C1899" s="3" t="s">
        <v>11994</v>
      </c>
      <c r="D1899" s="3">
        <v>2278</v>
      </c>
      <c r="E1899" s="9">
        <v>2001</v>
      </c>
      <c r="F1899" s="7" t="s">
        <v>9314</v>
      </c>
      <c r="G1899" s="7" t="s">
        <v>5401</v>
      </c>
      <c r="H1899" s="8" t="s">
        <v>9233</v>
      </c>
      <c r="I1899" s="8" t="s">
        <v>9497</v>
      </c>
      <c r="J1899" s="19">
        <v>7</v>
      </c>
      <c r="K1899" s="19" t="s">
        <v>7738</v>
      </c>
      <c r="L1899" s="11"/>
      <c r="M1899" s="11"/>
      <c r="N1899" s="24"/>
      <c r="P1899" s="32"/>
      <c r="T1899" s="19"/>
      <c r="U1899" s="3"/>
      <c r="X1899" t="str">
        <f t="shared" si="122"/>
        <v/>
      </c>
      <c r="Z1899" t="str">
        <f t="shared" si="123"/>
        <v/>
      </c>
      <c r="AB1899" s="9"/>
      <c r="AC1899" t="s">
        <v>9233</v>
      </c>
      <c r="AD1899">
        <f t="shared" si="124"/>
        <v>0</v>
      </c>
      <c r="AF1899" s="3"/>
      <c r="AH1899" s="9"/>
    </row>
    <row r="1900" spans="1:34" ht="10.95" customHeight="1" outlineLevel="1" x14ac:dyDescent="0.25">
      <c r="A1900" t="s">
        <v>5763</v>
      </c>
      <c r="C1900" s="3" t="s">
        <v>11994</v>
      </c>
      <c r="D1900" s="3">
        <v>2279</v>
      </c>
      <c r="E1900" s="9">
        <v>2001</v>
      </c>
      <c r="F1900" s="7" t="s">
        <v>9314</v>
      </c>
      <c r="G1900" s="7" t="s">
        <v>5401</v>
      </c>
      <c r="H1900" s="8" t="s">
        <v>9233</v>
      </c>
      <c r="I1900" s="8" t="s">
        <v>9497</v>
      </c>
      <c r="J1900" s="19">
        <v>7</v>
      </c>
      <c r="K1900" s="19" t="s">
        <v>7738</v>
      </c>
      <c r="L1900" s="11"/>
      <c r="M1900" s="11"/>
      <c r="N1900" s="24"/>
      <c r="P1900" s="32"/>
      <c r="T1900" s="19"/>
      <c r="U1900" s="3"/>
      <c r="X1900" t="str">
        <f t="shared" si="122"/>
        <v/>
      </c>
      <c r="Z1900" t="str">
        <f t="shared" si="123"/>
        <v/>
      </c>
      <c r="AB1900" s="9"/>
      <c r="AC1900" t="s">
        <v>9233</v>
      </c>
      <c r="AD1900">
        <f t="shared" si="124"/>
        <v>0</v>
      </c>
      <c r="AF1900" s="3"/>
      <c r="AH1900" s="9"/>
    </row>
    <row r="1901" spans="1:34" ht="10.95" customHeight="1" outlineLevel="1" x14ac:dyDescent="0.25">
      <c r="A1901" t="s">
        <v>5763</v>
      </c>
      <c r="C1901" s="3" t="s">
        <v>11994</v>
      </c>
      <c r="D1901" s="3" t="s">
        <v>9500</v>
      </c>
      <c r="E1901" s="9">
        <v>2001</v>
      </c>
      <c r="F1901" s="7" t="s">
        <v>9502</v>
      </c>
      <c r="G1901" s="7" t="s">
        <v>5401</v>
      </c>
      <c r="H1901" s="8" t="s">
        <v>9233</v>
      </c>
      <c r="I1901" s="8" t="s">
        <v>9497</v>
      </c>
      <c r="J1901" s="19">
        <v>7</v>
      </c>
      <c r="K1901" s="19" t="s">
        <v>7738</v>
      </c>
      <c r="L1901" s="11"/>
      <c r="M1901" s="11"/>
      <c r="N1901" s="24"/>
      <c r="P1901" s="32"/>
      <c r="T1901" s="19"/>
      <c r="X1901" t="str">
        <f t="shared" si="122"/>
        <v/>
      </c>
      <c r="Z1901">
        <f t="shared" si="123"/>
        <v>1</v>
      </c>
      <c r="AB1901" s="9"/>
      <c r="AC1901" t="s">
        <v>9233</v>
      </c>
      <c r="AD1901">
        <f t="shared" si="124"/>
        <v>0</v>
      </c>
      <c r="AF1901" s="3"/>
      <c r="AH1901" s="9"/>
    </row>
    <row r="1902" spans="1:34" ht="10.95" customHeight="1" outlineLevel="1" x14ac:dyDescent="0.25">
      <c r="A1902" t="s">
        <v>5763</v>
      </c>
      <c r="C1902" s="3" t="s">
        <v>11994</v>
      </c>
      <c r="D1902" s="3">
        <v>2280</v>
      </c>
      <c r="E1902" s="9">
        <v>2001</v>
      </c>
      <c r="F1902" s="7" t="s">
        <v>9357</v>
      </c>
      <c r="G1902" s="7" t="s">
        <v>5401</v>
      </c>
      <c r="H1902" s="8" t="s">
        <v>9233</v>
      </c>
      <c r="I1902" s="8" t="s">
        <v>9497</v>
      </c>
      <c r="J1902" s="19">
        <v>7</v>
      </c>
      <c r="K1902" s="19" t="s">
        <v>7738</v>
      </c>
      <c r="L1902" s="11"/>
      <c r="M1902" s="11"/>
      <c r="N1902" s="24"/>
      <c r="P1902" s="32"/>
      <c r="T1902" s="19"/>
      <c r="U1902" s="3"/>
      <c r="X1902" t="str">
        <f t="shared" si="122"/>
        <v/>
      </c>
      <c r="Z1902" t="str">
        <f t="shared" si="123"/>
        <v/>
      </c>
      <c r="AB1902" s="9"/>
      <c r="AC1902" t="s">
        <v>9233</v>
      </c>
      <c r="AD1902">
        <f t="shared" ref="AD1902:AD1933" si="125">COUNTIF(H1902,"*Fuji*")</f>
        <v>0</v>
      </c>
      <c r="AF1902" s="3"/>
      <c r="AH1902" s="9"/>
    </row>
    <row r="1903" spans="1:34" ht="10.95" customHeight="1" outlineLevel="1" x14ac:dyDescent="0.25">
      <c r="A1903" t="s">
        <v>5763</v>
      </c>
      <c r="C1903" s="3" t="s">
        <v>11994</v>
      </c>
      <c r="D1903" s="3">
        <v>2281</v>
      </c>
      <c r="E1903" s="9">
        <v>2001</v>
      </c>
      <c r="F1903" s="7" t="s">
        <v>9357</v>
      </c>
      <c r="G1903" s="7" t="s">
        <v>5401</v>
      </c>
      <c r="H1903" s="8" t="s">
        <v>9233</v>
      </c>
      <c r="I1903" s="8" t="s">
        <v>9497</v>
      </c>
      <c r="J1903" s="19">
        <v>7</v>
      </c>
      <c r="K1903" s="19" t="s">
        <v>7738</v>
      </c>
      <c r="L1903" s="11"/>
      <c r="M1903" s="11"/>
      <c r="N1903" s="24"/>
      <c r="P1903" s="32"/>
      <c r="T1903" s="19"/>
      <c r="U1903" s="3"/>
      <c r="X1903" t="str">
        <f t="shared" si="122"/>
        <v/>
      </c>
      <c r="Z1903" t="str">
        <f t="shared" si="123"/>
        <v/>
      </c>
      <c r="AB1903" s="9"/>
      <c r="AC1903" t="s">
        <v>9233</v>
      </c>
      <c r="AD1903">
        <f t="shared" si="125"/>
        <v>0</v>
      </c>
      <c r="AF1903" s="3"/>
      <c r="AH1903" s="9"/>
    </row>
    <row r="1904" spans="1:34" ht="10.95" customHeight="1" outlineLevel="1" x14ac:dyDescent="0.25">
      <c r="A1904" t="s">
        <v>5763</v>
      </c>
      <c r="C1904" s="3" t="s">
        <v>11994</v>
      </c>
      <c r="D1904" s="3">
        <v>2282</v>
      </c>
      <c r="E1904" s="9">
        <v>2001</v>
      </c>
      <c r="F1904" s="7" t="s">
        <v>9357</v>
      </c>
      <c r="G1904" s="7" t="s">
        <v>5401</v>
      </c>
      <c r="H1904" s="8" t="s">
        <v>9233</v>
      </c>
      <c r="I1904" s="8" t="s">
        <v>9497</v>
      </c>
      <c r="J1904" s="19">
        <v>7</v>
      </c>
      <c r="K1904" s="19" t="s">
        <v>7738</v>
      </c>
      <c r="L1904" s="11"/>
      <c r="M1904" s="11"/>
      <c r="N1904" s="24"/>
      <c r="P1904" s="32"/>
      <c r="T1904" s="19"/>
      <c r="U1904" s="3"/>
      <c r="X1904" t="str">
        <f t="shared" si="122"/>
        <v/>
      </c>
      <c r="Z1904" t="str">
        <f t="shared" si="123"/>
        <v/>
      </c>
      <c r="AB1904" s="9"/>
      <c r="AC1904" t="s">
        <v>9233</v>
      </c>
      <c r="AD1904">
        <f t="shared" si="125"/>
        <v>0</v>
      </c>
      <c r="AF1904" s="3"/>
      <c r="AH1904" s="9"/>
    </row>
    <row r="1905" spans="1:34" ht="10.95" customHeight="1" outlineLevel="1" x14ac:dyDescent="0.25">
      <c r="A1905" t="s">
        <v>5763</v>
      </c>
      <c r="C1905" s="3" t="s">
        <v>11994</v>
      </c>
      <c r="D1905" s="3">
        <v>2283</v>
      </c>
      <c r="E1905" s="9">
        <v>2001</v>
      </c>
      <c r="F1905" s="7" t="s">
        <v>9357</v>
      </c>
      <c r="G1905" s="7" t="s">
        <v>5401</v>
      </c>
      <c r="H1905" s="8" t="s">
        <v>9233</v>
      </c>
      <c r="I1905" s="8" t="s">
        <v>9497</v>
      </c>
      <c r="J1905" s="19">
        <v>7</v>
      </c>
      <c r="K1905" s="19" t="s">
        <v>7738</v>
      </c>
      <c r="L1905" s="11"/>
      <c r="M1905" s="11"/>
      <c r="N1905" s="24"/>
      <c r="P1905" s="32"/>
      <c r="T1905" s="19"/>
      <c r="U1905" s="3"/>
      <c r="X1905" t="str">
        <f t="shared" si="122"/>
        <v/>
      </c>
      <c r="Z1905" t="str">
        <f t="shared" si="123"/>
        <v/>
      </c>
      <c r="AB1905" s="9"/>
      <c r="AC1905" t="s">
        <v>9233</v>
      </c>
      <c r="AD1905">
        <f t="shared" si="125"/>
        <v>0</v>
      </c>
      <c r="AF1905" s="3"/>
      <c r="AH1905" s="9"/>
    </row>
    <row r="1906" spans="1:34" ht="10.95" customHeight="1" outlineLevel="1" x14ac:dyDescent="0.25">
      <c r="A1906" t="s">
        <v>5763</v>
      </c>
      <c r="C1906" s="3" t="s">
        <v>11994</v>
      </c>
      <c r="D1906" s="3" t="s">
        <v>9501</v>
      </c>
      <c r="E1906" s="9">
        <v>2001</v>
      </c>
      <c r="F1906" s="7" t="s">
        <v>9358</v>
      </c>
      <c r="G1906" s="7" t="s">
        <v>5401</v>
      </c>
      <c r="H1906" s="8" t="s">
        <v>9233</v>
      </c>
      <c r="I1906" s="8" t="s">
        <v>9497</v>
      </c>
      <c r="J1906" s="19">
        <v>7</v>
      </c>
      <c r="K1906" s="19" t="s">
        <v>7738</v>
      </c>
      <c r="L1906" s="11"/>
      <c r="M1906" s="11"/>
      <c r="N1906" s="24"/>
      <c r="P1906" s="32"/>
      <c r="T1906" s="19"/>
      <c r="U1906" s="3">
        <v>937</v>
      </c>
      <c r="X1906" t="str">
        <f t="shared" si="122"/>
        <v/>
      </c>
      <c r="Z1906">
        <f t="shared" si="123"/>
        <v>1</v>
      </c>
      <c r="AB1906" s="9"/>
      <c r="AC1906" t="s">
        <v>9233</v>
      </c>
      <c r="AD1906">
        <f t="shared" si="125"/>
        <v>0</v>
      </c>
      <c r="AF1906" s="3"/>
      <c r="AH1906" s="9"/>
    </row>
    <row r="1907" spans="1:34" ht="10.95" customHeight="1" outlineLevel="1" x14ac:dyDescent="0.25">
      <c r="A1907" t="s">
        <v>5763</v>
      </c>
      <c r="C1907" s="3" t="s">
        <v>11994</v>
      </c>
      <c r="D1907" s="3" t="s">
        <v>9503</v>
      </c>
      <c r="E1907" s="9">
        <v>2001</v>
      </c>
      <c r="F1907" s="7" t="s">
        <v>4060</v>
      </c>
      <c r="G1907" s="7" t="s">
        <v>5401</v>
      </c>
      <c r="H1907" s="8" t="s">
        <v>4061</v>
      </c>
      <c r="I1907" s="8" t="s">
        <v>8506</v>
      </c>
      <c r="J1907" s="19">
        <v>1</v>
      </c>
      <c r="K1907" s="19" t="s">
        <v>7736</v>
      </c>
      <c r="L1907" s="11">
        <v>16</v>
      </c>
      <c r="M1907" s="11"/>
      <c r="N1907" s="24"/>
      <c r="P1907" s="32"/>
      <c r="T1907" s="19"/>
      <c r="X1907" t="str">
        <f t="shared" si="122"/>
        <v/>
      </c>
      <c r="Z1907" t="str">
        <f t="shared" si="123"/>
        <v/>
      </c>
      <c r="AA1907">
        <v>1</v>
      </c>
      <c r="AB1907" s="9"/>
      <c r="AC1907" t="s">
        <v>4061</v>
      </c>
      <c r="AD1907">
        <f t="shared" si="125"/>
        <v>0</v>
      </c>
      <c r="AF1907" s="3"/>
      <c r="AG1907" t="s">
        <v>3357</v>
      </c>
      <c r="AH1907" s="9" t="s">
        <v>4925</v>
      </c>
    </row>
    <row r="1908" spans="1:34" ht="10.95" customHeight="1" outlineLevel="1" x14ac:dyDescent="0.25">
      <c r="A1908" t="s">
        <v>5763</v>
      </c>
      <c r="C1908" s="3" t="s">
        <v>11994</v>
      </c>
      <c r="D1908" s="3">
        <v>2296</v>
      </c>
      <c r="E1908" s="9">
        <v>2001</v>
      </c>
      <c r="F1908" s="7" t="s">
        <v>9201</v>
      </c>
      <c r="G1908" s="7" t="s">
        <v>5401</v>
      </c>
      <c r="H1908" s="8" t="s">
        <v>9504</v>
      </c>
      <c r="I1908" s="8" t="s">
        <v>8506</v>
      </c>
      <c r="J1908" s="19">
        <v>3</v>
      </c>
      <c r="K1908" s="19" t="s">
        <v>7738</v>
      </c>
      <c r="L1908" s="11"/>
      <c r="M1908" s="11"/>
      <c r="N1908" s="24"/>
      <c r="P1908" s="32"/>
      <c r="T1908" s="19"/>
      <c r="U1908" s="3"/>
      <c r="X1908" t="str">
        <f t="shared" si="122"/>
        <v/>
      </c>
      <c r="Z1908" t="str">
        <f t="shared" si="123"/>
        <v/>
      </c>
      <c r="AB1908" s="9"/>
      <c r="AC1908" t="s">
        <v>9504</v>
      </c>
      <c r="AD1908">
        <f t="shared" si="125"/>
        <v>0</v>
      </c>
      <c r="AF1908" s="3"/>
      <c r="AH1908" s="9"/>
    </row>
    <row r="1909" spans="1:34" ht="10.95" customHeight="1" outlineLevel="1" x14ac:dyDescent="0.25">
      <c r="A1909" t="s">
        <v>5763</v>
      </c>
      <c r="C1909" s="3" t="s">
        <v>11994</v>
      </c>
      <c r="D1909" s="3">
        <v>2297</v>
      </c>
      <c r="E1909" s="9">
        <v>2001</v>
      </c>
      <c r="F1909" s="7" t="s">
        <v>9201</v>
      </c>
      <c r="G1909" s="7" t="s">
        <v>5401</v>
      </c>
      <c r="H1909" s="8" t="s">
        <v>9504</v>
      </c>
      <c r="I1909" s="8" t="s">
        <v>8506</v>
      </c>
      <c r="J1909" s="19">
        <v>3</v>
      </c>
      <c r="K1909" s="19" t="s">
        <v>7738</v>
      </c>
      <c r="L1909" s="11"/>
      <c r="M1909" s="11"/>
      <c r="N1909" s="24"/>
      <c r="P1909" s="32"/>
      <c r="T1909" s="19"/>
      <c r="U1909" s="3"/>
      <c r="X1909" t="str">
        <f t="shared" si="122"/>
        <v/>
      </c>
      <c r="Z1909" t="str">
        <f t="shared" si="123"/>
        <v/>
      </c>
      <c r="AB1909" s="9"/>
      <c r="AC1909" t="s">
        <v>9504</v>
      </c>
      <c r="AD1909">
        <f t="shared" si="125"/>
        <v>0</v>
      </c>
      <c r="AF1909" s="3"/>
      <c r="AH1909" s="9"/>
    </row>
    <row r="1910" spans="1:34" ht="10.95" customHeight="1" outlineLevel="1" x14ac:dyDescent="0.25">
      <c r="A1910" t="s">
        <v>5763</v>
      </c>
      <c r="C1910" s="3" t="s">
        <v>11994</v>
      </c>
      <c r="D1910" s="3">
        <v>2466</v>
      </c>
      <c r="E1910" s="9">
        <v>2003</v>
      </c>
      <c r="F1910" s="7" t="s">
        <v>9201</v>
      </c>
      <c r="G1910" s="7" t="s">
        <v>5401</v>
      </c>
      <c r="H1910" s="8" t="s">
        <v>9506</v>
      </c>
      <c r="I1910" s="8" t="s">
        <v>7560</v>
      </c>
      <c r="J1910" s="19">
        <v>7</v>
      </c>
      <c r="K1910" s="19" t="s">
        <v>7738</v>
      </c>
      <c r="L1910" s="11"/>
      <c r="M1910" s="11"/>
      <c r="N1910" s="24"/>
      <c r="P1910" s="32"/>
      <c r="T1910" s="19"/>
      <c r="U1910" s="3"/>
      <c r="X1910" t="str">
        <f t="shared" si="122"/>
        <v/>
      </c>
      <c r="Z1910" t="str">
        <f t="shared" si="123"/>
        <v/>
      </c>
      <c r="AB1910" s="9"/>
      <c r="AC1910" t="s">
        <v>9506</v>
      </c>
      <c r="AD1910">
        <f t="shared" si="125"/>
        <v>0</v>
      </c>
      <c r="AF1910" s="3"/>
      <c r="AH1910" s="9"/>
    </row>
    <row r="1911" spans="1:34" ht="10.95" customHeight="1" outlineLevel="1" x14ac:dyDescent="0.25">
      <c r="A1911" t="s">
        <v>5763</v>
      </c>
      <c r="C1911" s="3" t="s">
        <v>11994</v>
      </c>
      <c r="D1911" s="3">
        <v>2467</v>
      </c>
      <c r="E1911" s="9">
        <v>2003</v>
      </c>
      <c r="F1911" s="7" t="s">
        <v>9201</v>
      </c>
      <c r="G1911" s="7" t="s">
        <v>5401</v>
      </c>
      <c r="H1911" s="8" t="s">
        <v>9233</v>
      </c>
      <c r="I1911" s="8" t="s">
        <v>7560</v>
      </c>
      <c r="J1911" s="19">
        <v>7</v>
      </c>
      <c r="K1911" s="19" t="s">
        <v>7738</v>
      </c>
      <c r="L1911" s="11"/>
      <c r="M1911" s="11"/>
      <c r="N1911" s="24"/>
      <c r="P1911" s="32"/>
      <c r="T1911" s="19"/>
      <c r="U1911" s="3"/>
      <c r="X1911" t="str">
        <f t="shared" si="122"/>
        <v/>
      </c>
      <c r="Z1911" t="str">
        <f t="shared" si="123"/>
        <v/>
      </c>
      <c r="AB1911" s="9"/>
      <c r="AC1911" t="s">
        <v>9233</v>
      </c>
      <c r="AD1911">
        <f t="shared" si="125"/>
        <v>0</v>
      </c>
      <c r="AF1911" s="3"/>
      <c r="AH1911" s="9"/>
    </row>
    <row r="1912" spans="1:34" ht="10.95" customHeight="1" outlineLevel="1" x14ac:dyDescent="0.25">
      <c r="A1912" t="s">
        <v>5763</v>
      </c>
      <c r="C1912" s="3" t="s">
        <v>11994</v>
      </c>
      <c r="D1912" s="3" t="s">
        <v>9505</v>
      </c>
      <c r="E1912" s="9">
        <v>2003</v>
      </c>
      <c r="F1912" s="7" t="s">
        <v>9507</v>
      </c>
      <c r="G1912" s="7" t="s">
        <v>5401</v>
      </c>
      <c r="H1912" s="8" t="s">
        <v>7560</v>
      </c>
      <c r="I1912" s="8" t="s">
        <v>7560</v>
      </c>
      <c r="J1912" s="19">
        <v>7</v>
      </c>
      <c r="K1912" s="19" t="s">
        <v>7738</v>
      </c>
      <c r="L1912" s="11"/>
      <c r="M1912" s="11"/>
      <c r="N1912" s="24"/>
      <c r="P1912" s="32"/>
      <c r="T1912" s="19"/>
      <c r="U1912" s="3"/>
      <c r="X1912" t="str">
        <f t="shared" si="122"/>
        <v/>
      </c>
      <c r="Z1912">
        <f t="shared" si="123"/>
        <v>1</v>
      </c>
      <c r="AB1912" s="9"/>
      <c r="AC1912" t="s">
        <v>7560</v>
      </c>
      <c r="AD1912">
        <f t="shared" si="125"/>
        <v>0</v>
      </c>
      <c r="AF1912" s="3"/>
      <c r="AH1912" s="9"/>
    </row>
    <row r="1913" spans="1:34" ht="10.95" customHeight="1" outlineLevel="1" x14ac:dyDescent="0.25">
      <c r="A1913" t="s">
        <v>5763</v>
      </c>
      <c r="C1913" s="3" t="s">
        <v>11994</v>
      </c>
      <c r="D1913" s="3">
        <v>2565</v>
      </c>
      <c r="E1913" s="9">
        <v>2012</v>
      </c>
      <c r="F1913" s="7" t="s">
        <v>9357</v>
      </c>
      <c r="G1913" s="7" t="s">
        <v>5401</v>
      </c>
      <c r="H1913" s="8" t="s">
        <v>9233</v>
      </c>
      <c r="I1913" s="8" t="s">
        <v>7560</v>
      </c>
      <c r="J1913" s="19">
        <v>7</v>
      </c>
      <c r="K1913" s="19" t="s">
        <v>7738</v>
      </c>
      <c r="L1913" s="11"/>
      <c r="M1913" s="11"/>
      <c r="N1913" s="24"/>
      <c r="P1913" s="32"/>
      <c r="T1913" s="19"/>
      <c r="U1913" s="3"/>
      <c r="X1913" t="str">
        <f t="shared" si="122"/>
        <v/>
      </c>
      <c r="Z1913" t="str">
        <f t="shared" si="123"/>
        <v/>
      </c>
      <c r="AB1913" s="9"/>
      <c r="AC1913" t="s">
        <v>9233</v>
      </c>
      <c r="AD1913">
        <f t="shared" si="125"/>
        <v>0</v>
      </c>
      <c r="AF1913" s="3"/>
      <c r="AH1913" s="9"/>
    </row>
    <row r="1914" spans="1:34" ht="10.95" customHeight="1" outlineLevel="1" x14ac:dyDescent="0.25">
      <c r="A1914" t="s">
        <v>5763</v>
      </c>
      <c r="C1914" s="3" t="s">
        <v>11994</v>
      </c>
      <c r="D1914" s="3">
        <v>2566</v>
      </c>
      <c r="E1914" s="9">
        <v>2012</v>
      </c>
      <c r="F1914" s="7" t="s">
        <v>9357</v>
      </c>
      <c r="G1914" s="7" t="s">
        <v>5401</v>
      </c>
      <c r="H1914" s="8" t="s">
        <v>9233</v>
      </c>
      <c r="I1914" s="8" t="s">
        <v>7560</v>
      </c>
      <c r="J1914" s="19">
        <v>7</v>
      </c>
      <c r="K1914" s="19" t="s">
        <v>7738</v>
      </c>
      <c r="L1914" s="11"/>
      <c r="M1914" s="11"/>
      <c r="N1914" s="24"/>
      <c r="P1914" s="32"/>
      <c r="T1914" s="19"/>
      <c r="U1914" s="3"/>
      <c r="X1914" t="str">
        <f t="shared" si="122"/>
        <v/>
      </c>
      <c r="Z1914" t="str">
        <f t="shared" si="123"/>
        <v/>
      </c>
      <c r="AB1914" s="9"/>
      <c r="AC1914" t="s">
        <v>9233</v>
      </c>
      <c r="AD1914">
        <f t="shared" si="125"/>
        <v>0</v>
      </c>
      <c r="AF1914" s="3"/>
      <c r="AH1914" s="9"/>
    </row>
    <row r="1915" spans="1:34" ht="10.95" customHeight="1" outlineLevel="1" x14ac:dyDescent="0.25">
      <c r="A1915" t="s">
        <v>5763</v>
      </c>
      <c r="C1915" s="3" t="s">
        <v>11994</v>
      </c>
      <c r="D1915" s="3">
        <v>2567</v>
      </c>
      <c r="E1915" s="9">
        <v>2012</v>
      </c>
      <c r="F1915" s="7" t="s">
        <v>9357</v>
      </c>
      <c r="G1915" s="7" t="s">
        <v>5401</v>
      </c>
      <c r="H1915" s="8" t="s">
        <v>9233</v>
      </c>
      <c r="I1915" s="8" t="s">
        <v>7560</v>
      </c>
      <c r="J1915" s="19">
        <v>7</v>
      </c>
      <c r="K1915" s="19" t="s">
        <v>7738</v>
      </c>
      <c r="L1915" s="11"/>
      <c r="M1915" s="11"/>
      <c r="N1915" s="24"/>
      <c r="P1915" s="32"/>
      <c r="T1915" s="19"/>
      <c r="U1915" s="3"/>
      <c r="X1915" t="str">
        <f t="shared" si="122"/>
        <v/>
      </c>
      <c r="Z1915" t="str">
        <f t="shared" si="123"/>
        <v/>
      </c>
      <c r="AB1915" s="9"/>
      <c r="AC1915" t="s">
        <v>9233</v>
      </c>
      <c r="AD1915">
        <f t="shared" si="125"/>
        <v>0</v>
      </c>
      <c r="AF1915" s="3"/>
      <c r="AH1915" s="9"/>
    </row>
    <row r="1916" spans="1:34" ht="10.95" customHeight="1" outlineLevel="1" x14ac:dyDescent="0.25">
      <c r="A1916" t="s">
        <v>5763</v>
      </c>
      <c r="C1916" s="3" t="s">
        <v>11994</v>
      </c>
      <c r="D1916" s="3">
        <v>2568</v>
      </c>
      <c r="E1916" s="9">
        <v>2012</v>
      </c>
      <c r="F1916" s="7" t="s">
        <v>9357</v>
      </c>
      <c r="G1916" s="7" t="s">
        <v>5401</v>
      </c>
      <c r="H1916" s="8" t="s">
        <v>9233</v>
      </c>
      <c r="I1916" s="8" t="s">
        <v>7560</v>
      </c>
      <c r="J1916" s="19">
        <v>7</v>
      </c>
      <c r="K1916" s="19" t="s">
        <v>7738</v>
      </c>
      <c r="L1916" s="11"/>
      <c r="M1916" s="11"/>
      <c r="N1916" s="24"/>
      <c r="P1916" s="32"/>
      <c r="T1916" s="19"/>
      <c r="U1916" s="3"/>
      <c r="X1916" t="str">
        <f t="shared" si="122"/>
        <v/>
      </c>
      <c r="Z1916" t="str">
        <f t="shared" si="123"/>
        <v/>
      </c>
      <c r="AB1916" s="9"/>
      <c r="AC1916" t="s">
        <v>9233</v>
      </c>
      <c r="AD1916">
        <f t="shared" si="125"/>
        <v>0</v>
      </c>
      <c r="AF1916" s="3"/>
      <c r="AH1916" s="9"/>
    </row>
    <row r="1917" spans="1:34" ht="10.95" customHeight="1" outlineLevel="1" x14ac:dyDescent="0.25">
      <c r="A1917" t="s">
        <v>5763</v>
      </c>
      <c r="C1917" s="3" t="s">
        <v>11994</v>
      </c>
      <c r="D1917" s="3" t="s">
        <v>9508</v>
      </c>
      <c r="E1917" s="9">
        <v>2012</v>
      </c>
      <c r="F1917" s="7" t="s">
        <v>9358</v>
      </c>
      <c r="G1917" s="7" t="s">
        <v>5401</v>
      </c>
      <c r="H1917" s="8" t="s">
        <v>7560</v>
      </c>
      <c r="I1917" s="8" t="s">
        <v>7560</v>
      </c>
      <c r="J1917" s="19">
        <v>7</v>
      </c>
      <c r="K1917" s="19" t="s">
        <v>7738</v>
      </c>
      <c r="L1917" s="11"/>
      <c r="M1917" s="11"/>
      <c r="N1917" s="24"/>
      <c r="P1917" s="32"/>
      <c r="T1917" s="19"/>
      <c r="U1917" s="3"/>
      <c r="X1917" t="str">
        <f t="shared" si="122"/>
        <v/>
      </c>
      <c r="Z1917">
        <f t="shared" si="123"/>
        <v>1</v>
      </c>
      <c r="AB1917" s="9"/>
      <c r="AC1917" t="s">
        <v>7560</v>
      </c>
      <c r="AD1917">
        <f t="shared" si="125"/>
        <v>0</v>
      </c>
      <c r="AF1917" s="3"/>
      <c r="AH1917" s="9"/>
    </row>
    <row r="1918" spans="1:34" ht="10.95" customHeight="1" outlineLevel="1" x14ac:dyDescent="0.25">
      <c r="A1918" t="s">
        <v>5763</v>
      </c>
      <c r="C1918" s="3" t="s">
        <v>11994</v>
      </c>
      <c r="D1918" s="3">
        <v>2569</v>
      </c>
      <c r="E1918" s="9">
        <v>2012</v>
      </c>
      <c r="F1918" s="7" t="s">
        <v>9357</v>
      </c>
      <c r="G1918" s="7" t="s">
        <v>5401</v>
      </c>
      <c r="H1918" s="8" t="s">
        <v>9233</v>
      </c>
      <c r="I1918" s="8" t="s">
        <v>7560</v>
      </c>
      <c r="J1918" s="19">
        <v>7</v>
      </c>
      <c r="K1918" s="19" t="s">
        <v>7738</v>
      </c>
      <c r="L1918" s="11"/>
      <c r="M1918" s="11"/>
      <c r="N1918" s="24"/>
      <c r="P1918" s="32"/>
      <c r="T1918" s="19"/>
      <c r="U1918" s="3"/>
      <c r="X1918" t="str">
        <f t="shared" si="122"/>
        <v/>
      </c>
      <c r="Z1918" t="str">
        <f t="shared" si="123"/>
        <v/>
      </c>
      <c r="AB1918" s="9"/>
      <c r="AC1918" t="s">
        <v>9233</v>
      </c>
      <c r="AD1918">
        <f t="shared" si="125"/>
        <v>0</v>
      </c>
      <c r="AF1918" s="3"/>
      <c r="AH1918" s="9"/>
    </row>
    <row r="1919" spans="1:34" ht="10.95" customHeight="1" outlineLevel="1" x14ac:dyDescent="0.25">
      <c r="A1919" t="s">
        <v>5763</v>
      </c>
      <c r="C1919" s="3" t="s">
        <v>11994</v>
      </c>
      <c r="D1919" s="3" t="s">
        <v>9509</v>
      </c>
      <c r="E1919" s="9">
        <v>2012</v>
      </c>
      <c r="F1919" s="7" t="s">
        <v>9513</v>
      </c>
      <c r="G1919" s="7" t="s">
        <v>5401</v>
      </c>
      <c r="H1919" s="8" t="s">
        <v>7560</v>
      </c>
      <c r="I1919" s="8" t="s">
        <v>7560</v>
      </c>
      <c r="J1919" s="19">
        <v>7</v>
      </c>
      <c r="K1919" s="19" t="s">
        <v>7738</v>
      </c>
      <c r="L1919" s="11"/>
      <c r="M1919" s="11"/>
      <c r="N1919" s="24"/>
      <c r="P1919" s="32"/>
      <c r="T1919" s="19"/>
      <c r="U1919" s="3"/>
      <c r="X1919" t="str">
        <f t="shared" si="122"/>
        <v/>
      </c>
      <c r="Z1919">
        <f t="shared" si="123"/>
        <v>1</v>
      </c>
      <c r="AB1919" s="9"/>
      <c r="AC1919" t="s">
        <v>7560</v>
      </c>
      <c r="AD1919">
        <f t="shared" si="125"/>
        <v>0</v>
      </c>
      <c r="AF1919" s="3"/>
      <c r="AH1919" s="9"/>
    </row>
    <row r="1920" spans="1:34" ht="10.95" customHeight="1" outlineLevel="1" x14ac:dyDescent="0.25">
      <c r="A1920" t="s">
        <v>5763</v>
      </c>
      <c r="C1920" s="3" t="s">
        <v>11994</v>
      </c>
      <c r="D1920" s="3">
        <v>2570</v>
      </c>
      <c r="E1920" s="9">
        <v>2012</v>
      </c>
      <c r="F1920" s="7" t="s">
        <v>9357</v>
      </c>
      <c r="G1920" s="7" t="s">
        <v>5401</v>
      </c>
      <c r="H1920" s="8" t="s">
        <v>9233</v>
      </c>
      <c r="I1920" s="8" t="s">
        <v>7560</v>
      </c>
      <c r="J1920" s="19">
        <v>7</v>
      </c>
      <c r="K1920" s="19" t="s">
        <v>7738</v>
      </c>
      <c r="L1920" s="11"/>
      <c r="M1920" s="11"/>
      <c r="N1920" s="24"/>
      <c r="P1920" s="32"/>
      <c r="T1920" s="19"/>
      <c r="U1920" s="3"/>
      <c r="X1920" t="str">
        <f t="shared" si="122"/>
        <v/>
      </c>
      <c r="Z1920" t="str">
        <f t="shared" si="123"/>
        <v/>
      </c>
      <c r="AB1920" s="9"/>
      <c r="AC1920" t="s">
        <v>9233</v>
      </c>
      <c r="AD1920">
        <f t="shared" si="125"/>
        <v>0</v>
      </c>
      <c r="AF1920" s="3"/>
      <c r="AH1920" s="9"/>
    </row>
    <row r="1921" spans="1:34" ht="10.95" customHeight="1" outlineLevel="1" x14ac:dyDescent="0.25">
      <c r="A1921" t="s">
        <v>5763</v>
      </c>
      <c r="C1921" s="3" t="s">
        <v>11994</v>
      </c>
      <c r="D1921" s="3" t="s">
        <v>9510</v>
      </c>
      <c r="E1921" s="9">
        <v>2012</v>
      </c>
      <c r="F1921" s="7" t="s">
        <v>9513</v>
      </c>
      <c r="G1921" s="7" t="s">
        <v>5401</v>
      </c>
      <c r="H1921" s="8" t="s">
        <v>7560</v>
      </c>
      <c r="I1921" s="8" t="s">
        <v>7560</v>
      </c>
      <c r="J1921" s="19">
        <v>7</v>
      </c>
      <c r="K1921" s="19" t="s">
        <v>7738</v>
      </c>
      <c r="L1921" s="11"/>
      <c r="M1921" s="11"/>
      <c r="N1921" s="24"/>
      <c r="P1921" s="32"/>
      <c r="T1921" s="19"/>
      <c r="U1921" s="3"/>
      <c r="X1921" t="str">
        <f t="shared" si="122"/>
        <v/>
      </c>
      <c r="Z1921">
        <f t="shared" si="123"/>
        <v>1</v>
      </c>
      <c r="AB1921" s="9"/>
      <c r="AC1921" t="s">
        <v>7560</v>
      </c>
      <c r="AD1921">
        <f t="shared" si="125"/>
        <v>0</v>
      </c>
      <c r="AF1921" s="3"/>
      <c r="AH1921" s="9"/>
    </row>
    <row r="1922" spans="1:34" ht="10.95" customHeight="1" outlineLevel="1" x14ac:dyDescent="0.25">
      <c r="A1922" t="s">
        <v>5763</v>
      </c>
      <c r="C1922" s="3" t="s">
        <v>11994</v>
      </c>
      <c r="D1922" s="3">
        <v>2571</v>
      </c>
      <c r="E1922" s="9">
        <v>2012</v>
      </c>
      <c r="F1922" s="7" t="s">
        <v>9357</v>
      </c>
      <c r="G1922" s="7" t="s">
        <v>5401</v>
      </c>
      <c r="H1922" s="8" t="s">
        <v>9233</v>
      </c>
      <c r="I1922" s="8" t="s">
        <v>7560</v>
      </c>
      <c r="J1922" s="19">
        <v>7</v>
      </c>
      <c r="K1922" s="19" t="s">
        <v>7738</v>
      </c>
      <c r="L1922" s="11"/>
      <c r="M1922" s="11"/>
      <c r="N1922" s="24"/>
      <c r="P1922" s="32"/>
      <c r="T1922" s="19"/>
      <c r="U1922" s="3"/>
      <c r="X1922" t="str">
        <f t="shared" ref="X1922:X1985" si="126">IF(COUNTIF(F1922,"*fdc*"),1,"")</f>
        <v/>
      </c>
      <c r="Z1922" t="str">
        <f t="shared" ref="Z1922:Z1985" si="127">IF(COUNTIF(F1922,"*s/s*"),1,"")</f>
        <v/>
      </c>
      <c r="AB1922" s="9"/>
      <c r="AC1922" t="s">
        <v>9233</v>
      </c>
      <c r="AD1922">
        <f t="shared" si="125"/>
        <v>0</v>
      </c>
      <c r="AF1922" s="3"/>
      <c r="AH1922" s="9"/>
    </row>
    <row r="1923" spans="1:34" ht="10.95" customHeight="1" outlineLevel="1" x14ac:dyDescent="0.25">
      <c r="A1923" t="s">
        <v>5763</v>
      </c>
      <c r="C1923" s="3" t="s">
        <v>11994</v>
      </c>
      <c r="D1923" s="3" t="s">
        <v>9511</v>
      </c>
      <c r="E1923" s="9">
        <v>2012</v>
      </c>
      <c r="F1923" s="7" t="s">
        <v>9513</v>
      </c>
      <c r="G1923" s="7" t="s">
        <v>5401</v>
      </c>
      <c r="H1923" s="8" t="s">
        <v>7560</v>
      </c>
      <c r="I1923" s="8" t="s">
        <v>7560</v>
      </c>
      <c r="J1923" s="19">
        <v>7</v>
      </c>
      <c r="K1923" s="19" t="s">
        <v>7738</v>
      </c>
      <c r="L1923" s="11"/>
      <c r="M1923" s="11"/>
      <c r="N1923" s="24"/>
      <c r="P1923" s="32"/>
      <c r="T1923" s="19"/>
      <c r="U1923" s="3"/>
      <c r="X1923" t="str">
        <f t="shared" si="126"/>
        <v/>
      </c>
      <c r="Z1923">
        <f t="shared" si="127"/>
        <v>1</v>
      </c>
      <c r="AB1923" s="9"/>
      <c r="AC1923" t="s">
        <v>7560</v>
      </c>
      <c r="AD1923">
        <f t="shared" si="125"/>
        <v>0</v>
      </c>
      <c r="AF1923" s="3"/>
      <c r="AH1923" s="9"/>
    </row>
    <row r="1924" spans="1:34" ht="10.95" customHeight="1" outlineLevel="1" x14ac:dyDescent="0.25">
      <c r="A1924" t="s">
        <v>5763</v>
      </c>
      <c r="C1924" s="3" t="s">
        <v>11994</v>
      </c>
      <c r="D1924" s="3">
        <v>2572</v>
      </c>
      <c r="E1924" s="9">
        <v>2012</v>
      </c>
      <c r="F1924" s="7" t="s">
        <v>9357</v>
      </c>
      <c r="G1924" s="7" t="s">
        <v>5401</v>
      </c>
      <c r="H1924" s="8" t="s">
        <v>9233</v>
      </c>
      <c r="I1924" s="8" t="s">
        <v>7560</v>
      </c>
      <c r="J1924" s="19">
        <v>7</v>
      </c>
      <c r="K1924" s="19" t="s">
        <v>7738</v>
      </c>
      <c r="L1924" s="11"/>
      <c r="M1924" s="11"/>
      <c r="N1924" s="24"/>
      <c r="P1924" s="32"/>
      <c r="T1924" s="19"/>
      <c r="U1924" s="3"/>
      <c r="X1924" t="str">
        <f t="shared" si="126"/>
        <v/>
      </c>
      <c r="Z1924" t="str">
        <f t="shared" si="127"/>
        <v/>
      </c>
      <c r="AB1924" s="9"/>
      <c r="AC1924" t="s">
        <v>9233</v>
      </c>
      <c r="AD1924">
        <f t="shared" si="125"/>
        <v>0</v>
      </c>
      <c r="AF1924" s="3"/>
      <c r="AH1924" s="9"/>
    </row>
    <row r="1925" spans="1:34" ht="10.95" customHeight="1" outlineLevel="1" x14ac:dyDescent="0.25">
      <c r="A1925" t="s">
        <v>5763</v>
      </c>
      <c r="C1925" s="3" t="s">
        <v>11994</v>
      </c>
      <c r="D1925" s="3" t="s">
        <v>9512</v>
      </c>
      <c r="E1925" s="9">
        <v>2012</v>
      </c>
      <c r="F1925" s="7" t="s">
        <v>9513</v>
      </c>
      <c r="G1925" s="7" t="s">
        <v>5401</v>
      </c>
      <c r="H1925" s="8" t="s">
        <v>7560</v>
      </c>
      <c r="I1925" s="8" t="s">
        <v>7560</v>
      </c>
      <c r="J1925" s="19">
        <v>7</v>
      </c>
      <c r="K1925" s="19" t="s">
        <v>7738</v>
      </c>
      <c r="L1925" s="11"/>
      <c r="M1925" s="11"/>
      <c r="N1925" s="24"/>
      <c r="P1925" s="32"/>
      <c r="T1925" s="19"/>
      <c r="U1925" s="3"/>
      <c r="X1925" t="str">
        <f t="shared" si="126"/>
        <v/>
      </c>
      <c r="Z1925">
        <f t="shared" si="127"/>
        <v>1</v>
      </c>
      <c r="AB1925" s="9"/>
      <c r="AC1925" t="s">
        <v>7560</v>
      </c>
      <c r="AD1925">
        <f t="shared" si="125"/>
        <v>0</v>
      </c>
      <c r="AF1925" s="3"/>
      <c r="AH1925" s="9"/>
    </row>
    <row r="1926" spans="1:34" ht="10.95" customHeight="1" outlineLevel="1" x14ac:dyDescent="0.25">
      <c r="A1926" t="s">
        <v>5763</v>
      </c>
      <c r="C1926" s="3" t="s">
        <v>11994</v>
      </c>
      <c r="D1926" s="3">
        <v>2816</v>
      </c>
      <c r="E1926" s="9">
        <v>2017</v>
      </c>
      <c r="F1926" s="7" t="s">
        <v>9405</v>
      </c>
      <c r="G1926" s="7" t="s">
        <v>5401</v>
      </c>
      <c r="H1926" s="8" t="s">
        <v>7704</v>
      </c>
      <c r="I1926" s="8" t="s">
        <v>7560</v>
      </c>
      <c r="J1926" s="19">
        <v>7</v>
      </c>
      <c r="K1926" s="19" t="s">
        <v>20093</v>
      </c>
      <c r="L1926" s="11"/>
      <c r="M1926" s="11"/>
      <c r="N1926" s="24"/>
      <c r="P1926" s="32"/>
      <c r="T1926" s="19"/>
      <c r="U1926" s="3"/>
      <c r="X1926" t="str">
        <f t="shared" si="126"/>
        <v/>
      </c>
      <c r="Z1926" t="str">
        <f t="shared" si="127"/>
        <v/>
      </c>
      <c r="AB1926" s="9"/>
      <c r="AC1926" t="s">
        <v>7704</v>
      </c>
      <c r="AD1926">
        <f t="shared" si="125"/>
        <v>0</v>
      </c>
      <c r="AF1926" s="3"/>
      <c r="AH1926" s="9"/>
    </row>
    <row r="1927" spans="1:34" ht="10.95" customHeight="1" outlineLevel="1" x14ac:dyDescent="0.25">
      <c r="A1927" t="s">
        <v>5763</v>
      </c>
      <c r="C1927" s="3" t="s">
        <v>11994</v>
      </c>
      <c r="D1927" s="3">
        <v>2817</v>
      </c>
      <c r="E1927" s="9">
        <v>2017</v>
      </c>
      <c r="F1927" s="7" t="s">
        <v>9405</v>
      </c>
      <c r="G1927" s="7" t="s">
        <v>5401</v>
      </c>
      <c r="H1927" s="8" t="s">
        <v>9516</v>
      </c>
      <c r="I1927" s="8" t="s">
        <v>7560</v>
      </c>
      <c r="J1927" s="19">
        <v>7</v>
      </c>
      <c r="K1927" s="19" t="s">
        <v>20093</v>
      </c>
      <c r="L1927" s="11"/>
      <c r="M1927" s="11"/>
      <c r="N1927" s="24"/>
      <c r="P1927" s="32"/>
      <c r="T1927" s="19"/>
      <c r="U1927" s="3"/>
      <c r="X1927" t="str">
        <f t="shared" si="126"/>
        <v/>
      </c>
      <c r="Z1927" t="str">
        <f t="shared" si="127"/>
        <v/>
      </c>
      <c r="AB1927" s="9"/>
      <c r="AC1927" t="s">
        <v>9516</v>
      </c>
      <c r="AD1927">
        <f t="shared" si="125"/>
        <v>0</v>
      </c>
      <c r="AF1927" s="3"/>
      <c r="AH1927" s="9"/>
    </row>
    <row r="1928" spans="1:34" ht="10.95" customHeight="1" outlineLevel="1" x14ac:dyDescent="0.25">
      <c r="A1928" t="s">
        <v>5763</v>
      </c>
      <c r="C1928" s="3" t="s">
        <v>11994</v>
      </c>
      <c r="D1928" s="3">
        <v>2818</v>
      </c>
      <c r="E1928" s="9">
        <v>2017</v>
      </c>
      <c r="F1928" s="7" t="s">
        <v>9405</v>
      </c>
      <c r="G1928" s="7" t="s">
        <v>5401</v>
      </c>
      <c r="H1928" s="8" t="s">
        <v>9517</v>
      </c>
      <c r="I1928" s="8" t="s">
        <v>7560</v>
      </c>
      <c r="J1928" s="19">
        <v>7</v>
      </c>
      <c r="K1928" s="19" t="s">
        <v>20093</v>
      </c>
      <c r="L1928" s="11"/>
      <c r="M1928" s="11"/>
      <c r="N1928" s="24"/>
      <c r="P1928" s="32"/>
      <c r="T1928" s="19"/>
      <c r="U1928" s="3"/>
      <c r="X1928" t="str">
        <f t="shared" si="126"/>
        <v/>
      </c>
      <c r="Z1928" t="str">
        <f t="shared" si="127"/>
        <v/>
      </c>
      <c r="AB1928" s="9"/>
      <c r="AC1928" t="s">
        <v>9517</v>
      </c>
      <c r="AD1928">
        <f t="shared" si="125"/>
        <v>0</v>
      </c>
      <c r="AF1928" s="3"/>
      <c r="AH1928" s="9"/>
    </row>
    <row r="1929" spans="1:34" ht="10.95" customHeight="1" outlineLevel="1" x14ac:dyDescent="0.25">
      <c r="A1929" t="s">
        <v>5763</v>
      </c>
      <c r="C1929" s="3" t="s">
        <v>11994</v>
      </c>
      <c r="D1929" s="3">
        <v>2819</v>
      </c>
      <c r="E1929" s="9">
        <v>2017</v>
      </c>
      <c r="F1929" s="7" t="s">
        <v>9405</v>
      </c>
      <c r="G1929" s="7" t="s">
        <v>5401</v>
      </c>
      <c r="H1929" s="8" t="s">
        <v>9518</v>
      </c>
      <c r="I1929" s="8" t="s">
        <v>7560</v>
      </c>
      <c r="J1929" s="19">
        <v>7</v>
      </c>
      <c r="K1929" s="19" t="s">
        <v>20093</v>
      </c>
      <c r="L1929" s="11"/>
      <c r="M1929" s="11"/>
      <c r="N1929" s="24"/>
      <c r="P1929" s="32"/>
      <c r="T1929" s="19"/>
      <c r="U1929" s="3"/>
      <c r="X1929" t="str">
        <f t="shared" si="126"/>
        <v/>
      </c>
      <c r="Z1929" t="str">
        <f t="shared" si="127"/>
        <v/>
      </c>
      <c r="AB1929" s="9"/>
      <c r="AC1929" t="s">
        <v>9518</v>
      </c>
      <c r="AD1929">
        <f t="shared" si="125"/>
        <v>0</v>
      </c>
      <c r="AF1929" s="3"/>
      <c r="AH1929" s="9"/>
    </row>
    <row r="1930" spans="1:34" ht="10.95" customHeight="1" outlineLevel="1" x14ac:dyDescent="0.25">
      <c r="A1930" t="s">
        <v>5763</v>
      </c>
      <c r="C1930" s="3" t="s">
        <v>11994</v>
      </c>
      <c r="D1930" s="3" t="s">
        <v>9514</v>
      </c>
      <c r="E1930" s="9">
        <v>2017</v>
      </c>
      <c r="F1930" s="7" t="s">
        <v>9406</v>
      </c>
      <c r="G1930" s="7" t="s">
        <v>5401</v>
      </c>
      <c r="H1930" s="8" t="s">
        <v>7560</v>
      </c>
      <c r="I1930" s="8" t="s">
        <v>7560</v>
      </c>
      <c r="J1930" s="19">
        <v>7</v>
      </c>
      <c r="K1930" s="19" t="s">
        <v>7736</v>
      </c>
      <c r="L1930" s="11">
        <v>2.5</v>
      </c>
      <c r="M1930" s="11"/>
      <c r="N1930" s="24"/>
      <c r="P1930" s="32"/>
      <c r="T1930" s="19"/>
      <c r="U1930" s="3"/>
      <c r="X1930" t="str">
        <f t="shared" si="126"/>
        <v/>
      </c>
      <c r="Z1930">
        <f t="shared" si="127"/>
        <v>1</v>
      </c>
      <c r="AB1930" s="9"/>
      <c r="AC1930" t="s">
        <v>7560</v>
      </c>
      <c r="AD1930">
        <f t="shared" si="125"/>
        <v>0</v>
      </c>
      <c r="AF1930" s="3"/>
      <c r="AH1930" s="9"/>
    </row>
    <row r="1931" spans="1:34" ht="10.95" customHeight="1" outlineLevel="1" x14ac:dyDescent="0.25">
      <c r="A1931" t="s">
        <v>5763</v>
      </c>
      <c r="C1931" s="3" t="s">
        <v>11994</v>
      </c>
      <c r="D1931" s="3">
        <v>2820</v>
      </c>
      <c r="E1931" s="9">
        <v>2017</v>
      </c>
      <c r="F1931" s="7" t="s">
        <v>9407</v>
      </c>
      <c r="G1931" s="7" t="s">
        <v>5401</v>
      </c>
      <c r="H1931" s="8" t="s">
        <v>9519</v>
      </c>
      <c r="I1931" s="8" t="s">
        <v>7560</v>
      </c>
      <c r="J1931" s="19">
        <v>7</v>
      </c>
      <c r="K1931" s="19" t="s">
        <v>20093</v>
      </c>
      <c r="L1931" s="11"/>
      <c r="M1931" s="11"/>
      <c r="N1931" s="24"/>
      <c r="P1931" s="32"/>
      <c r="T1931" s="19"/>
      <c r="U1931" s="3"/>
      <c r="X1931" t="str">
        <f t="shared" si="126"/>
        <v/>
      </c>
      <c r="Z1931" t="str">
        <f t="shared" si="127"/>
        <v/>
      </c>
      <c r="AB1931" s="9"/>
      <c r="AC1931" t="s">
        <v>9519</v>
      </c>
      <c r="AD1931">
        <f t="shared" si="125"/>
        <v>0</v>
      </c>
      <c r="AF1931" s="3"/>
      <c r="AH1931" s="9"/>
    </row>
    <row r="1932" spans="1:34" ht="10.95" customHeight="1" outlineLevel="1" x14ac:dyDescent="0.25">
      <c r="A1932" t="s">
        <v>5763</v>
      </c>
      <c r="C1932" s="3" t="s">
        <v>11994</v>
      </c>
      <c r="D1932" s="3" t="s">
        <v>9515</v>
      </c>
      <c r="E1932" s="9">
        <v>2017</v>
      </c>
      <c r="F1932" s="7" t="s">
        <v>9408</v>
      </c>
      <c r="G1932" s="7" t="s">
        <v>5401</v>
      </c>
      <c r="H1932" s="8" t="s">
        <v>7560</v>
      </c>
      <c r="I1932" s="8" t="s">
        <v>7560</v>
      </c>
      <c r="J1932" s="19">
        <v>7</v>
      </c>
      <c r="K1932" s="19" t="s">
        <v>7736</v>
      </c>
      <c r="L1932" s="11">
        <v>2.5</v>
      </c>
      <c r="M1932" s="11"/>
      <c r="N1932" s="24"/>
      <c r="P1932" s="32"/>
      <c r="T1932" s="19"/>
      <c r="U1932" s="3"/>
      <c r="X1932" t="str">
        <f t="shared" si="126"/>
        <v/>
      </c>
      <c r="Z1932">
        <f t="shared" si="127"/>
        <v>1</v>
      </c>
      <c r="AB1932" s="9"/>
      <c r="AC1932" t="s">
        <v>7560</v>
      </c>
      <c r="AD1932">
        <f t="shared" si="125"/>
        <v>0</v>
      </c>
      <c r="AF1932" s="3"/>
      <c r="AH1932" s="9"/>
    </row>
    <row r="1933" spans="1:34" ht="10.95" customHeight="1" outlineLevel="1" x14ac:dyDescent="0.25">
      <c r="A1933" t="s">
        <v>5763</v>
      </c>
      <c r="C1933" s="3" t="s">
        <v>11994</v>
      </c>
      <c r="D1933" s="3" t="s">
        <v>18743</v>
      </c>
      <c r="E1933" s="9">
        <v>2017</v>
      </c>
      <c r="F1933" s="7" t="s">
        <v>9408</v>
      </c>
      <c r="G1933" s="7" t="s">
        <v>5401</v>
      </c>
      <c r="H1933" s="8" t="s">
        <v>6680</v>
      </c>
      <c r="I1933" s="8" t="s">
        <v>9520</v>
      </c>
      <c r="J1933" s="19">
        <v>3</v>
      </c>
      <c r="K1933" s="19" t="s">
        <v>7736</v>
      </c>
      <c r="L1933" s="11">
        <v>9</v>
      </c>
      <c r="M1933" s="11"/>
      <c r="N1933" s="24"/>
      <c r="P1933" s="32"/>
      <c r="T1933" s="19"/>
      <c r="U1933" s="3"/>
      <c r="X1933" t="str">
        <f t="shared" si="126"/>
        <v/>
      </c>
      <c r="Z1933">
        <f t="shared" si="127"/>
        <v>1</v>
      </c>
      <c r="AA1933">
        <v>1</v>
      </c>
      <c r="AB1933" s="9"/>
      <c r="AC1933" t="s">
        <v>6680</v>
      </c>
      <c r="AD1933">
        <f t="shared" si="125"/>
        <v>0</v>
      </c>
      <c r="AF1933" s="3"/>
      <c r="AH1933" s="9"/>
    </row>
    <row r="1934" spans="1:34" ht="10.95" customHeight="1" outlineLevel="1" x14ac:dyDescent="0.25">
      <c r="A1934" t="s">
        <v>5763</v>
      </c>
      <c r="C1934" s="3" t="s">
        <v>11994</v>
      </c>
      <c r="D1934" s="3">
        <v>3086</v>
      </c>
      <c r="E1934" s="9">
        <v>2017</v>
      </c>
      <c r="F1934" s="7" t="s">
        <v>9474</v>
      </c>
      <c r="G1934" s="7" t="s">
        <v>5401</v>
      </c>
      <c r="H1934" s="8" t="s">
        <v>9523</v>
      </c>
      <c r="I1934" s="8" t="s">
        <v>7560</v>
      </c>
      <c r="J1934" s="19">
        <v>7</v>
      </c>
      <c r="K1934" s="19" t="s">
        <v>20093</v>
      </c>
      <c r="L1934" s="11"/>
      <c r="M1934" s="11"/>
      <c r="N1934" s="24"/>
      <c r="P1934" s="32"/>
      <c r="T1934" s="19"/>
      <c r="U1934" s="3"/>
      <c r="X1934" t="str">
        <f t="shared" si="126"/>
        <v/>
      </c>
      <c r="Z1934" t="str">
        <f t="shared" si="127"/>
        <v/>
      </c>
      <c r="AB1934" s="9"/>
      <c r="AC1934" t="s">
        <v>9523</v>
      </c>
      <c r="AD1934">
        <f t="shared" ref="AD1934:AD1954" si="128">COUNTIF(H1934,"*Fuji*")</f>
        <v>0</v>
      </c>
      <c r="AF1934" s="3"/>
      <c r="AH1934" s="9"/>
    </row>
    <row r="1935" spans="1:34" ht="10.95" customHeight="1" outlineLevel="1" collapsed="1" x14ac:dyDescent="0.25">
      <c r="A1935" t="s">
        <v>5763</v>
      </c>
      <c r="C1935" s="3" t="s">
        <v>11994</v>
      </c>
      <c r="D1935" s="3">
        <v>3087</v>
      </c>
      <c r="E1935" s="9">
        <v>2017</v>
      </c>
      <c r="F1935" s="7" t="s">
        <v>9474</v>
      </c>
      <c r="G1935" s="7" t="s">
        <v>5401</v>
      </c>
      <c r="H1935" s="8" t="s">
        <v>9524</v>
      </c>
      <c r="I1935" s="8" t="s">
        <v>7560</v>
      </c>
      <c r="J1935" s="19">
        <v>7</v>
      </c>
      <c r="K1935" s="19" t="s">
        <v>20093</v>
      </c>
      <c r="L1935" s="11"/>
      <c r="M1935" s="11"/>
      <c r="N1935" s="24"/>
      <c r="P1935" s="32"/>
      <c r="T1935" s="19"/>
      <c r="U1935" s="3"/>
      <c r="X1935" t="str">
        <f t="shared" si="126"/>
        <v/>
      </c>
      <c r="Z1935" t="str">
        <f t="shared" si="127"/>
        <v/>
      </c>
      <c r="AB1935" s="9"/>
      <c r="AC1935" t="s">
        <v>9524</v>
      </c>
      <c r="AD1935">
        <f t="shared" si="128"/>
        <v>0</v>
      </c>
      <c r="AF1935" s="3"/>
      <c r="AH1935" s="9"/>
    </row>
    <row r="1936" spans="1:34" ht="10.95" customHeight="1" outlineLevel="1" x14ac:dyDescent="0.25">
      <c r="A1936" t="s">
        <v>5763</v>
      </c>
      <c r="C1936" s="3" t="s">
        <v>11994</v>
      </c>
      <c r="D1936" s="3">
        <v>3088</v>
      </c>
      <c r="E1936" s="9">
        <v>2017</v>
      </c>
      <c r="F1936" s="7" t="s">
        <v>9474</v>
      </c>
      <c r="G1936" s="7" t="s">
        <v>5401</v>
      </c>
      <c r="H1936" s="8" t="s">
        <v>9376</v>
      </c>
      <c r="I1936" s="8" t="s">
        <v>7560</v>
      </c>
      <c r="J1936" s="19">
        <v>7</v>
      </c>
      <c r="K1936" s="19" t="s">
        <v>20093</v>
      </c>
      <c r="L1936" s="11"/>
      <c r="M1936" s="11"/>
      <c r="N1936" s="24"/>
      <c r="P1936" s="32"/>
      <c r="T1936" s="19"/>
      <c r="U1936" s="3"/>
      <c r="X1936" t="str">
        <f t="shared" si="126"/>
        <v/>
      </c>
      <c r="Z1936" t="str">
        <f t="shared" si="127"/>
        <v/>
      </c>
      <c r="AB1936" s="9"/>
      <c r="AC1936" t="s">
        <v>9376</v>
      </c>
      <c r="AD1936">
        <f t="shared" si="128"/>
        <v>0</v>
      </c>
      <c r="AF1936" s="3"/>
      <c r="AH1936" s="9"/>
    </row>
    <row r="1937" spans="1:34" ht="10.95" customHeight="1" outlineLevel="1" x14ac:dyDescent="0.25">
      <c r="A1937" t="s">
        <v>5763</v>
      </c>
      <c r="C1937" s="3" t="s">
        <v>11994</v>
      </c>
      <c r="D1937" s="3">
        <v>3089</v>
      </c>
      <c r="E1937" s="9">
        <v>2017</v>
      </c>
      <c r="F1937" s="7" t="s">
        <v>9474</v>
      </c>
      <c r="G1937" s="7" t="s">
        <v>5401</v>
      </c>
      <c r="H1937" s="8" t="s">
        <v>9525</v>
      </c>
      <c r="I1937" s="8" t="s">
        <v>7560</v>
      </c>
      <c r="J1937" s="19">
        <v>7</v>
      </c>
      <c r="K1937" s="19" t="s">
        <v>20093</v>
      </c>
      <c r="L1937" s="11"/>
      <c r="M1937" s="11"/>
      <c r="N1937" s="24"/>
      <c r="P1937" s="32"/>
      <c r="T1937" s="19"/>
      <c r="U1937" s="3"/>
      <c r="X1937" t="str">
        <f t="shared" si="126"/>
        <v/>
      </c>
      <c r="Z1937" t="str">
        <f t="shared" si="127"/>
        <v/>
      </c>
      <c r="AB1937" s="9"/>
      <c r="AC1937" t="s">
        <v>9525</v>
      </c>
      <c r="AD1937">
        <f t="shared" si="128"/>
        <v>0</v>
      </c>
      <c r="AF1937" s="3"/>
      <c r="AH1937" s="9"/>
    </row>
    <row r="1938" spans="1:34" ht="10.95" customHeight="1" outlineLevel="1" x14ac:dyDescent="0.25">
      <c r="A1938" t="s">
        <v>5763</v>
      </c>
      <c r="C1938" s="3" t="s">
        <v>11994</v>
      </c>
      <c r="D1938" s="3" t="s">
        <v>9521</v>
      </c>
      <c r="E1938" s="9">
        <v>2017</v>
      </c>
      <c r="F1938" s="7" t="s">
        <v>9475</v>
      </c>
      <c r="G1938" s="7" t="s">
        <v>5401</v>
      </c>
      <c r="H1938" s="8" t="s">
        <v>7560</v>
      </c>
      <c r="I1938" s="8" t="s">
        <v>7560</v>
      </c>
      <c r="J1938" s="19">
        <v>7</v>
      </c>
      <c r="K1938" s="19" t="s">
        <v>7736</v>
      </c>
      <c r="L1938" s="11">
        <v>2.5</v>
      </c>
      <c r="M1938" s="11"/>
      <c r="N1938" s="24"/>
      <c r="P1938" s="32"/>
      <c r="T1938" s="19"/>
      <c r="U1938" s="3"/>
      <c r="X1938" t="str">
        <f t="shared" si="126"/>
        <v/>
      </c>
      <c r="Z1938">
        <f t="shared" si="127"/>
        <v>1</v>
      </c>
      <c r="AB1938" s="9"/>
      <c r="AC1938" t="s">
        <v>7560</v>
      </c>
      <c r="AD1938">
        <f t="shared" si="128"/>
        <v>0</v>
      </c>
      <c r="AF1938" s="3"/>
      <c r="AH1938" s="9"/>
    </row>
    <row r="1939" spans="1:34" ht="10.95" customHeight="1" outlineLevel="1" x14ac:dyDescent="0.25">
      <c r="A1939" t="s">
        <v>5763</v>
      </c>
      <c r="C1939" s="3" t="s">
        <v>11994</v>
      </c>
      <c r="D1939" s="3">
        <v>3090</v>
      </c>
      <c r="E1939" s="9">
        <v>2017</v>
      </c>
      <c r="F1939" s="7" t="s">
        <v>9407</v>
      </c>
      <c r="G1939" s="7" t="s">
        <v>5401</v>
      </c>
      <c r="H1939" s="8" t="s">
        <v>9526</v>
      </c>
      <c r="I1939" s="8" t="s">
        <v>7560</v>
      </c>
      <c r="J1939" s="19">
        <v>7</v>
      </c>
      <c r="K1939" s="19" t="s">
        <v>20093</v>
      </c>
      <c r="L1939" s="11"/>
      <c r="M1939" s="11"/>
      <c r="N1939" s="24"/>
      <c r="P1939" s="32"/>
      <c r="T1939" s="19"/>
      <c r="U1939" s="3"/>
      <c r="X1939" t="str">
        <f t="shared" si="126"/>
        <v/>
      </c>
      <c r="Z1939" t="str">
        <f t="shared" si="127"/>
        <v/>
      </c>
      <c r="AB1939" s="9"/>
      <c r="AC1939" t="s">
        <v>9526</v>
      </c>
      <c r="AD1939">
        <f t="shared" si="128"/>
        <v>0</v>
      </c>
      <c r="AF1939" s="3"/>
      <c r="AH1939" s="9"/>
    </row>
    <row r="1940" spans="1:34" ht="10.95" customHeight="1" outlineLevel="1" x14ac:dyDescent="0.25">
      <c r="A1940" t="s">
        <v>5763</v>
      </c>
      <c r="C1940" s="3" t="s">
        <v>11994</v>
      </c>
      <c r="D1940" s="3" t="s">
        <v>9522</v>
      </c>
      <c r="E1940" s="9">
        <v>2017</v>
      </c>
      <c r="F1940" s="7" t="s">
        <v>9408</v>
      </c>
      <c r="G1940" s="7" t="s">
        <v>5401</v>
      </c>
      <c r="H1940" s="8" t="s">
        <v>7560</v>
      </c>
      <c r="I1940" s="8" t="s">
        <v>7560</v>
      </c>
      <c r="J1940" s="19">
        <v>7</v>
      </c>
      <c r="K1940" s="19" t="s">
        <v>7736</v>
      </c>
      <c r="L1940" s="11">
        <v>2.5</v>
      </c>
      <c r="M1940" s="11"/>
      <c r="N1940" s="24"/>
      <c r="P1940" s="32"/>
      <c r="T1940" s="19"/>
      <c r="U1940" s="3"/>
      <c r="X1940" t="str">
        <f t="shared" si="126"/>
        <v/>
      </c>
      <c r="Z1940">
        <f t="shared" si="127"/>
        <v>1</v>
      </c>
      <c r="AB1940" s="9"/>
      <c r="AC1940" t="s">
        <v>7560</v>
      </c>
      <c r="AD1940">
        <f t="shared" si="128"/>
        <v>0</v>
      </c>
      <c r="AF1940" s="3"/>
      <c r="AH1940" s="9"/>
    </row>
    <row r="1941" spans="1:34" ht="10.95" customHeight="1" outlineLevel="1" x14ac:dyDescent="0.25">
      <c r="A1941" t="s">
        <v>5763</v>
      </c>
      <c r="C1941" s="3" t="s">
        <v>11994</v>
      </c>
      <c r="D1941" s="3">
        <v>3151</v>
      </c>
      <c r="E1941" s="9">
        <v>2017</v>
      </c>
      <c r="F1941" s="7" t="s">
        <v>9474</v>
      </c>
      <c r="G1941" s="7" t="s">
        <v>5401</v>
      </c>
      <c r="H1941" s="8" t="s">
        <v>9364</v>
      </c>
      <c r="I1941" s="8" t="s">
        <v>991</v>
      </c>
      <c r="J1941" s="19">
        <v>1</v>
      </c>
      <c r="K1941" s="19" t="s">
        <v>20093</v>
      </c>
      <c r="L1941" s="11"/>
      <c r="M1941" s="11"/>
      <c r="N1941" s="24"/>
      <c r="P1941" s="32"/>
      <c r="S1941">
        <v>1</v>
      </c>
      <c r="T1941" s="19"/>
      <c r="U1941" s="3"/>
      <c r="X1941" t="str">
        <f t="shared" si="126"/>
        <v/>
      </c>
      <c r="Z1941" t="str">
        <f t="shared" si="127"/>
        <v/>
      </c>
      <c r="AB1941" s="9"/>
      <c r="AC1941" t="s">
        <v>9364</v>
      </c>
      <c r="AD1941">
        <f t="shared" si="128"/>
        <v>0</v>
      </c>
      <c r="AF1941" s="3"/>
      <c r="AH1941" s="9"/>
    </row>
    <row r="1942" spans="1:34" ht="10.95" customHeight="1" outlineLevel="1" x14ac:dyDescent="0.25">
      <c r="A1942" t="s">
        <v>5763</v>
      </c>
      <c r="C1942" s="3" t="s">
        <v>11994</v>
      </c>
      <c r="D1942" s="3">
        <v>3152</v>
      </c>
      <c r="E1942" s="9">
        <v>2017</v>
      </c>
      <c r="F1942" s="7" t="s">
        <v>9474</v>
      </c>
      <c r="G1942" s="7" t="s">
        <v>5401</v>
      </c>
      <c r="H1942" s="8" t="s">
        <v>9451</v>
      </c>
      <c r="I1942" s="8" t="s">
        <v>991</v>
      </c>
      <c r="J1942" s="19">
        <v>1</v>
      </c>
      <c r="K1942" s="19" t="s">
        <v>20093</v>
      </c>
      <c r="L1942" s="11"/>
      <c r="M1942" s="11"/>
      <c r="N1942" s="24"/>
      <c r="P1942" s="32"/>
      <c r="R1942">
        <v>1</v>
      </c>
      <c r="S1942">
        <v>1</v>
      </c>
      <c r="T1942" s="19"/>
      <c r="U1942" s="3"/>
      <c r="X1942" t="str">
        <f t="shared" si="126"/>
        <v/>
      </c>
      <c r="Z1942" t="str">
        <f t="shared" si="127"/>
        <v/>
      </c>
      <c r="AB1942" s="9"/>
      <c r="AC1942" t="s">
        <v>9451</v>
      </c>
      <c r="AD1942">
        <f t="shared" si="128"/>
        <v>0</v>
      </c>
      <c r="AF1942" s="3"/>
      <c r="AH1942" s="9"/>
    </row>
    <row r="1943" spans="1:34" ht="10.95" customHeight="1" outlineLevel="1" x14ac:dyDescent="0.25">
      <c r="A1943" t="s">
        <v>5763</v>
      </c>
      <c r="C1943" s="3" t="s">
        <v>11994</v>
      </c>
      <c r="D1943" s="3">
        <v>3153</v>
      </c>
      <c r="E1943" s="9">
        <v>2017</v>
      </c>
      <c r="F1943" s="7" t="s">
        <v>9474</v>
      </c>
      <c r="G1943" s="7" t="s">
        <v>5401</v>
      </c>
      <c r="H1943" s="8" t="s">
        <v>9529</v>
      </c>
      <c r="I1943" s="8" t="s">
        <v>991</v>
      </c>
      <c r="J1943" s="19">
        <v>1</v>
      </c>
      <c r="K1943" s="19" t="s">
        <v>20093</v>
      </c>
      <c r="L1943" s="11"/>
      <c r="M1943" s="11"/>
      <c r="N1943" s="24"/>
      <c r="P1943" s="32"/>
      <c r="S1943">
        <v>1</v>
      </c>
      <c r="T1943" s="19"/>
      <c r="U1943" s="3"/>
      <c r="X1943" t="str">
        <f t="shared" si="126"/>
        <v/>
      </c>
      <c r="Z1943" t="str">
        <f t="shared" si="127"/>
        <v/>
      </c>
      <c r="AB1943" s="9"/>
      <c r="AC1943" t="s">
        <v>9529</v>
      </c>
      <c r="AD1943">
        <f t="shared" si="128"/>
        <v>0</v>
      </c>
      <c r="AF1943" s="3"/>
      <c r="AH1943" s="9"/>
    </row>
    <row r="1944" spans="1:34" ht="10.95" customHeight="1" outlineLevel="1" x14ac:dyDescent="0.25">
      <c r="A1944" t="s">
        <v>5763</v>
      </c>
      <c r="C1944" s="3" t="s">
        <v>11994</v>
      </c>
      <c r="D1944" s="3">
        <v>3154</v>
      </c>
      <c r="E1944" s="9">
        <v>2017</v>
      </c>
      <c r="F1944" s="7" t="s">
        <v>9474</v>
      </c>
      <c r="G1944" s="7" t="s">
        <v>5401</v>
      </c>
      <c r="H1944" s="8" t="s">
        <v>9530</v>
      </c>
      <c r="I1944" s="8" t="s">
        <v>991</v>
      </c>
      <c r="J1944" s="19">
        <v>1</v>
      </c>
      <c r="K1944" s="19" t="s">
        <v>20093</v>
      </c>
      <c r="L1944" s="11"/>
      <c r="M1944" s="11"/>
      <c r="N1944" s="24"/>
      <c r="P1944" s="32"/>
      <c r="R1944">
        <v>1</v>
      </c>
      <c r="S1944">
        <v>1</v>
      </c>
      <c r="T1944" s="19"/>
      <c r="U1944" s="3"/>
      <c r="X1944" t="str">
        <f t="shared" si="126"/>
        <v/>
      </c>
      <c r="Z1944" t="str">
        <f t="shared" si="127"/>
        <v/>
      </c>
      <c r="AB1944" s="9"/>
      <c r="AC1944" t="s">
        <v>9530</v>
      </c>
      <c r="AD1944">
        <f t="shared" si="128"/>
        <v>0</v>
      </c>
      <c r="AF1944" s="3"/>
      <c r="AH1944" s="9"/>
    </row>
    <row r="1945" spans="1:34" ht="10.95" customHeight="1" outlineLevel="1" x14ac:dyDescent="0.25">
      <c r="A1945" t="s">
        <v>5763</v>
      </c>
      <c r="C1945" s="3" t="s">
        <v>11994</v>
      </c>
      <c r="D1945" s="3" t="s">
        <v>9527</v>
      </c>
      <c r="E1945" s="9">
        <v>2017</v>
      </c>
      <c r="F1945" s="7" t="s">
        <v>9475</v>
      </c>
      <c r="G1945" s="7" t="s">
        <v>5401</v>
      </c>
      <c r="H1945" s="8" t="s">
        <v>991</v>
      </c>
      <c r="I1945" s="8" t="s">
        <v>991</v>
      </c>
      <c r="J1945" s="19">
        <v>1</v>
      </c>
      <c r="K1945" s="19" t="s">
        <v>7736</v>
      </c>
      <c r="L1945" s="11">
        <v>9</v>
      </c>
      <c r="M1945" s="11"/>
      <c r="N1945" s="24"/>
      <c r="P1945" s="32"/>
      <c r="T1945" s="19"/>
      <c r="U1945" s="3"/>
      <c r="X1945" t="str">
        <f t="shared" si="126"/>
        <v/>
      </c>
      <c r="Z1945">
        <f t="shared" si="127"/>
        <v>1</v>
      </c>
      <c r="AB1945" s="9"/>
      <c r="AC1945" t="s">
        <v>991</v>
      </c>
      <c r="AD1945">
        <f t="shared" si="128"/>
        <v>0</v>
      </c>
      <c r="AF1945" s="3"/>
      <c r="AH1945" s="9"/>
    </row>
    <row r="1946" spans="1:34" ht="10.95" customHeight="1" outlineLevel="1" x14ac:dyDescent="0.25">
      <c r="A1946" t="s">
        <v>5763</v>
      </c>
      <c r="C1946" s="3" t="s">
        <v>11994</v>
      </c>
      <c r="D1946" s="3">
        <v>3155</v>
      </c>
      <c r="E1946" s="9">
        <v>2017</v>
      </c>
      <c r="F1946" s="7" t="s">
        <v>9407</v>
      </c>
      <c r="G1946" s="7" t="s">
        <v>5401</v>
      </c>
      <c r="H1946" s="8" t="s">
        <v>9531</v>
      </c>
      <c r="I1946" s="8" t="s">
        <v>991</v>
      </c>
      <c r="J1946" s="19">
        <v>1</v>
      </c>
      <c r="K1946" s="19" t="s">
        <v>20093</v>
      </c>
      <c r="L1946" s="11"/>
      <c r="M1946" s="11"/>
      <c r="N1946" s="24"/>
      <c r="P1946" s="32"/>
      <c r="T1946" s="19"/>
      <c r="U1946" s="3"/>
      <c r="X1946" t="str">
        <f t="shared" si="126"/>
        <v/>
      </c>
      <c r="Z1946" t="str">
        <f t="shared" si="127"/>
        <v/>
      </c>
      <c r="AB1946" s="9"/>
      <c r="AC1946" t="s">
        <v>9531</v>
      </c>
      <c r="AD1946">
        <f t="shared" si="128"/>
        <v>0</v>
      </c>
      <c r="AF1946" s="3"/>
      <c r="AH1946" s="9"/>
    </row>
    <row r="1947" spans="1:34" ht="10.95" customHeight="1" outlineLevel="1" x14ac:dyDescent="0.25">
      <c r="A1947" t="s">
        <v>5763</v>
      </c>
      <c r="C1947" s="3" t="s">
        <v>11994</v>
      </c>
      <c r="D1947" s="3" t="s">
        <v>9528</v>
      </c>
      <c r="E1947" s="9">
        <v>2017</v>
      </c>
      <c r="F1947" s="7" t="s">
        <v>9408</v>
      </c>
      <c r="G1947" s="7" t="s">
        <v>5401</v>
      </c>
      <c r="H1947" s="8" t="s">
        <v>857</v>
      </c>
      <c r="I1947" s="8" t="s">
        <v>991</v>
      </c>
      <c r="J1947" s="19">
        <v>1</v>
      </c>
      <c r="K1947" s="19" t="s">
        <v>7736</v>
      </c>
      <c r="L1947" s="11">
        <v>9</v>
      </c>
      <c r="M1947" s="11"/>
      <c r="N1947" s="24"/>
      <c r="P1947" s="32"/>
      <c r="R1947">
        <v>1</v>
      </c>
      <c r="S1947">
        <v>1</v>
      </c>
      <c r="T1947" s="19"/>
      <c r="U1947" s="3"/>
      <c r="X1947" t="str">
        <f t="shared" si="126"/>
        <v/>
      </c>
      <c r="Z1947">
        <f t="shared" si="127"/>
        <v>1</v>
      </c>
      <c r="AB1947" s="9"/>
      <c r="AC1947" t="s">
        <v>857</v>
      </c>
      <c r="AD1947">
        <f t="shared" si="128"/>
        <v>0</v>
      </c>
      <c r="AF1947" s="3"/>
      <c r="AH1947" s="9"/>
    </row>
    <row r="1948" spans="1:34" ht="10.95" customHeight="1" outlineLevel="1" collapsed="1" x14ac:dyDescent="0.25">
      <c r="A1948" t="s">
        <v>5763</v>
      </c>
      <c r="C1948" s="3" t="s">
        <v>11994</v>
      </c>
      <c r="D1948" s="3">
        <v>3281</v>
      </c>
      <c r="E1948" s="9">
        <v>2020</v>
      </c>
      <c r="F1948" s="7" t="s">
        <v>9474</v>
      </c>
      <c r="G1948" s="7" t="s">
        <v>5401</v>
      </c>
      <c r="H1948" s="8" t="s">
        <v>7704</v>
      </c>
      <c r="I1948" s="8" t="s">
        <v>7560</v>
      </c>
      <c r="J1948" s="19">
        <v>7</v>
      </c>
      <c r="K1948" s="19" t="s">
        <v>7738</v>
      </c>
      <c r="L1948" s="11"/>
      <c r="M1948" s="11"/>
      <c r="N1948" s="24"/>
      <c r="P1948" s="32"/>
      <c r="T1948" s="19"/>
      <c r="U1948" s="3"/>
      <c r="X1948" t="str">
        <f t="shared" si="126"/>
        <v/>
      </c>
      <c r="Z1948" t="str">
        <f t="shared" si="127"/>
        <v/>
      </c>
      <c r="AB1948" s="9"/>
      <c r="AC1948" t="s">
        <v>7704</v>
      </c>
      <c r="AD1948">
        <f t="shared" si="128"/>
        <v>0</v>
      </c>
      <c r="AF1948" s="3"/>
      <c r="AH1948" s="9"/>
    </row>
    <row r="1949" spans="1:34" ht="10.95" customHeight="1" outlineLevel="1" x14ac:dyDescent="0.25">
      <c r="A1949" t="s">
        <v>5763</v>
      </c>
      <c r="C1949" s="3" t="s">
        <v>11994</v>
      </c>
      <c r="D1949" s="3">
        <v>3282</v>
      </c>
      <c r="E1949" s="9">
        <v>2020</v>
      </c>
      <c r="F1949" s="7" t="s">
        <v>9474</v>
      </c>
      <c r="G1949" s="7" t="s">
        <v>5401</v>
      </c>
      <c r="H1949" s="8" t="s">
        <v>9533</v>
      </c>
      <c r="I1949" s="8" t="s">
        <v>7560</v>
      </c>
      <c r="J1949" s="19">
        <v>7</v>
      </c>
      <c r="K1949" s="19" t="s">
        <v>7738</v>
      </c>
      <c r="L1949" s="11"/>
      <c r="M1949" s="11"/>
      <c r="N1949" s="24"/>
      <c r="P1949" s="32"/>
      <c r="T1949" s="19"/>
      <c r="U1949" s="3"/>
      <c r="X1949" t="str">
        <f t="shared" si="126"/>
        <v/>
      </c>
      <c r="Z1949" t="str">
        <f t="shared" si="127"/>
        <v/>
      </c>
      <c r="AB1949" s="9"/>
      <c r="AC1949" t="s">
        <v>9533</v>
      </c>
      <c r="AD1949">
        <f t="shared" si="128"/>
        <v>0</v>
      </c>
      <c r="AF1949" s="3"/>
      <c r="AH1949" s="9"/>
    </row>
    <row r="1950" spans="1:34" ht="10.95" customHeight="1" outlineLevel="1" x14ac:dyDescent="0.25">
      <c r="A1950" t="s">
        <v>5763</v>
      </c>
      <c r="C1950" s="3" t="s">
        <v>11994</v>
      </c>
      <c r="D1950" s="3">
        <v>3283</v>
      </c>
      <c r="E1950" s="9">
        <v>2020</v>
      </c>
      <c r="F1950" s="7" t="s">
        <v>9474</v>
      </c>
      <c r="G1950" s="7" t="s">
        <v>5401</v>
      </c>
      <c r="H1950" s="8" t="s">
        <v>9534</v>
      </c>
      <c r="I1950" s="8" t="s">
        <v>7560</v>
      </c>
      <c r="J1950" s="19">
        <v>7</v>
      </c>
      <c r="K1950" s="19" t="s">
        <v>7738</v>
      </c>
      <c r="L1950" s="11"/>
      <c r="M1950" s="11"/>
      <c r="N1950" s="24"/>
      <c r="P1950" s="32"/>
      <c r="T1950" s="19"/>
      <c r="U1950" s="3"/>
      <c r="X1950" t="str">
        <f t="shared" si="126"/>
        <v/>
      </c>
      <c r="Z1950" t="str">
        <f t="shared" si="127"/>
        <v/>
      </c>
      <c r="AB1950" s="9"/>
      <c r="AC1950" t="s">
        <v>9534</v>
      </c>
      <c r="AD1950">
        <f t="shared" si="128"/>
        <v>0</v>
      </c>
      <c r="AF1950" s="3"/>
      <c r="AH1950" s="9"/>
    </row>
    <row r="1951" spans="1:34" ht="10.95" customHeight="1" outlineLevel="1" x14ac:dyDescent="0.25">
      <c r="A1951" t="s">
        <v>5763</v>
      </c>
      <c r="C1951" s="3" t="s">
        <v>11994</v>
      </c>
      <c r="D1951" s="3">
        <v>3284</v>
      </c>
      <c r="E1951" s="9">
        <v>2020</v>
      </c>
      <c r="F1951" s="7" t="s">
        <v>9474</v>
      </c>
      <c r="G1951" s="7" t="s">
        <v>5401</v>
      </c>
      <c r="H1951" s="8" t="s">
        <v>9535</v>
      </c>
      <c r="I1951" s="8" t="s">
        <v>7560</v>
      </c>
      <c r="J1951" s="19">
        <v>7</v>
      </c>
      <c r="K1951" s="19" t="s">
        <v>7738</v>
      </c>
      <c r="L1951" s="11"/>
      <c r="M1951" s="11"/>
      <c r="N1951" s="24"/>
      <c r="P1951" s="32"/>
      <c r="T1951" s="19"/>
      <c r="U1951" s="3"/>
      <c r="X1951" t="str">
        <f t="shared" si="126"/>
        <v/>
      </c>
      <c r="Z1951" t="str">
        <f t="shared" si="127"/>
        <v/>
      </c>
      <c r="AB1951" s="9"/>
      <c r="AC1951" t="s">
        <v>9535</v>
      </c>
      <c r="AD1951">
        <f t="shared" si="128"/>
        <v>0</v>
      </c>
      <c r="AF1951" s="3"/>
      <c r="AH1951" s="9"/>
    </row>
    <row r="1952" spans="1:34" ht="10.95" customHeight="1" outlineLevel="1" x14ac:dyDescent="0.25">
      <c r="A1952" t="s">
        <v>5763</v>
      </c>
      <c r="C1952" s="3" t="s">
        <v>11994</v>
      </c>
      <c r="D1952" s="3" t="s">
        <v>9532</v>
      </c>
      <c r="E1952" s="9">
        <v>2020</v>
      </c>
      <c r="F1952" s="7" t="s">
        <v>9475</v>
      </c>
      <c r="G1952" s="7" t="s">
        <v>5401</v>
      </c>
      <c r="H1952" s="8" t="s">
        <v>7560</v>
      </c>
      <c r="I1952" s="8" t="s">
        <v>7560</v>
      </c>
      <c r="J1952" s="19">
        <v>7</v>
      </c>
      <c r="K1952" s="19" t="s">
        <v>7738</v>
      </c>
      <c r="L1952" s="11"/>
      <c r="M1952" s="11"/>
      <c r="N1952" s="24"/>
      <c r="P1952" s="32"/>
      <c r="T1952" s="19"/>
      <c r="U1952" s="3"/>
      <c r="X1952" t="str">
        <f t="shared" si="126"/>
        <v/>
      </c>
      <c r="Z1952">
        <f t="shared" si="127"/>
        <v>1</v>
      </c>
      <c r="AB1952" s="9"/>
      <c r="AC1952" t="s">
        <v>7560</v>
      </c>
      <c r="AD1952">
        <f t="shared" si="128"/>
        <v>0</v>
      </c>
      <c r="AF1952" s="3"/>
      <c r="AH1952" s="9"/>
    </row>
    <row r="1953" spans="1:48" ht="10.95" customHeight="1" outlineLevel="1" x14ac:dyDescent="0.25">
      <c r="A1953" t="s">
        <v>5763</v>
      </c>
      <c r="C1953" s="3" t="s">
        <v>11994</v>
      </c>
      <c r="D1953" s="3">
        <v>3285</v>
      </c>
      <c r="E1953" s="9">
        <v>2020</v>
      </c>
      <c r="F1953" s="7" t="s">
        <v>9407</v>
      </c>
      <c r="G1953" s="7" t="s">
        <v>5401</v>
      </c>
      <c r="H1953" s="8" t="s">
        <v>9536</v>
      </c>
      <c r="I1953" s="8" t="s">
        <v>7560</v>
      </c>
      <c r="J1953" s="19">
        <v>7</v>
      </c>
      <c r="K1953" s="19" t="s">
        <v>7738</v>
      </c>
      <c r="L1953" s="11"/>
      <c r="M1953" s="11"/>
      <c r="N1953" s="24"/>
      <c r="P1953" s="32"/>
      <c r="T1953" s="19"/>
      <c r="U1953" s="3"/>
      <c r="X1953" t="str">
        <f t="shared" si="126"/>
        <v/>
      </c>
      <c r="Z1953" t="str">
        <f t="shared" si="127"/>
        <v/>
      </c>
      <c r="AB1953" s="9"/>
      <c r="AC1953" t="s">
        <v>9536</v>
      </c>
      <c r="AD1953">
        <f t="shared" si="128"/>
        <v>0</v>
      </c>
      <c r="AF1953" s="3"/>
      <c r="AH1953" s="9"/>
    </row>
    <row r="1954" spans="1:48" ht="10.95" customHeight="1" outlineLevel="1" x14ac:dyDescent="0.25">
      <c r="A1954" t="s">
        <v>5763</v>
      </c>
      <c r="C1954" s="3" t="s">
        <v>11994</v>
      </c>
      <c r="D1954" s="3" t="s">
        <v>9537</v>
      </c>
      <c r="E1954" s="9">
        <v>2020</v>
      </c>
      <c r="F1954" s="7" t="s">
        <v>9408</v>
      </c>
      <c r="G1954" s="7" t="s">
        <v>5401</v>
      </c>
      <c r="H1954" s="8" t="s">
        <v>7560</v>
      </c>
      <c r="I1954" s="8" t="s">
        <v>7560</v>
      </c>
      <c r="J1954" s="19">
        <v>7</v>
      </c>
      <c r="K1954" s="19" t="s">
        <v>7738</v>
      </c>
      <c r="L1954" s="11"/>
      <c r="M1954" s="11"/>
      <c r="N1954" s="24"/>
      <c r="P1954" s="32"/>
      <c r="T1954" s="19"/>
      <c r="U1954" s="3"/>
      <c r="X1954" t="str">
        <f t="shared" si="126"/>
        <v/>
      </c>
      <c r="Z1954">
        <f t="shared" si="127"/>
        <v>1</v>
      </c>
      <c r="AB1954" s="9"/>
      <c r="AC1954" t="s">
        <v>7560</v>
      </c>
      <c r="AD1954">
        <f t="shared" si="128"/>
        <v>0</v>
      </c>
      <c r="AF1954" s="3"/>
      <c r="AH1954" s="9"/>
    </row>
    <row r="1955" spans="1:48" ht="10.95" customHeight="1" x14ac:dyDescent="0.25">
      <c r="A1955" t="s">
        <v>13710</v>
      </c>
      <c r="B1955" t="s">
        <v>2290</v>
      </c>
      <c r="C1955" s="3" t="s">
        <v>12988</v>
      </c>
      <c r="E1955" s="9"/>
      <c r="F1955" s="7"/>
      <c r="G1955" s="7"/>
      <c r="H1955" s="8"/>
      <c r="I1955" s="8"/>
      <c r="J1955" s="19"/>
      <c r="K1955" s="19"/>
      <c r="L1955" s="11"/>
      <c r="M1955" s="11">
        <f>SUM(L1956:L2112)</f>
        <v>119.4</v>
      </c>
      <c r="N1955" s="24">
        <v>2606</v>
      </c>
      <c r="O1955">
        <f>COUNTIF(K1956:K2112,"*")</f>
        <v>157</v>
      </c>
      <c r="P1955" s="32">
        <f>O1955/N1955</f>
        <v>6.02455871066769E-2</v>
      </c>
      <c r="Q1955">
        <f>COUNTIF(K1956:K2112,"Y")+COUNTIF(K1956:K2112,"S")</f>
        <v>61</v>
      </c>
      <c r="T1955" s="19" t="s">
        <v>7736</v>
      </c>
      <c r="U1955" s="3"/>
      <c r="V1955" t="s">
        <v>18406</v>
      </c>
      <c r="X1955" t="str">
        <f t="shared" si="126"/>
        <v/>
      </c>
      <c r="Z1955" t="str">
        <f t="shared" si="127"/>
        <v/>
      </c>
      <c r="AB1955" s="9"/>
      <c r="AE1955">
        <f>COUNTIF(AD1956:AD2112,"1")</f>
        <v>1</v>
      </c>
      <c r="AF1955" s="3"/>
      <c r="AH1955" s="9"/>
      <c r="AI1955">
        <f>COUNTIF($J1956:$J2112,"1")-COUNTIFS($J1956:$J2112,"1",$K1956:$K2112,"V")</f>
        <v>8</v>
      </c>
      <c r="AJ1955">
        <f>COUNTIFS($J1956:$J2112,"1",$K1956:$K2112,"Y")+COUNTIFS($J1956:$J2112,"1",$K1956:$K2112,"s")</f>
        <v>4</v>
      </c>
      <c r="AK1955">
        <f>COUNTIF($J1956:$J2112,"2")-COUNTIFS($J1956:$J2112,"2",$K1956:$K2112,"V")</f>
        <v>1</v>
      </c>
      <c r="AL1955">
        <f>COUNTIFS($J1956:$J2112,"2",$K1956:$K2112,"Y")+COUNTIFS($J1956:$J2112,"2",$K1956:$K2112,"s")</f>
        <v>1</v>
      </c>
      <c r="AM1955">
        <f>COUNTIF($J1956:$J2112,"3")-COUNTIFS($J1956:$J2112,"3",$K1956:$K2112,"V")</f>
        <v>59</v>
      </c>
      <c r="AN1955">
        <f>COUNTIFS($J1956:$J2112,"3",$K1956:$K2112,"Y")+COUNTIFS($J1956:$J2112,"3",$K1956:$K2112,"s")</f>
        <v>31</v>
      </c>
      <c r="AO1955">
        <f>COUNTIF($J1956:$J2112,"4")-COUNTIFS($J1956:$J2112,"4",$K1956:$K2112,"V")</f>
        <v>37</v>
      </c>
      <c r="AP1955">
        <f>COUNTIFS($J1956:$J2112,"4",$K1956:$K2112,"Y")+COUNTIFS($J1956:$J2112,"4",$K1956:$K2112,"s")</f>
        <v>15</v>
      </c>
      <c r="AQ1955">
        <f>COUNTIF($J1956:$J2112,"5")-COUNTIFS($J1956:$J2112,"5",$K1956:$K2112,"V")</f>
        <v>27</v>
      </c>
      <c r="AR1955">
        <f>COUNTIFS($J1956:$J2112,"5",$K1956:$K2112,"Y")+COUNTIFS($J1956:$J2112,"5",$K1956:$K2112,"s")</f>
        <v>6</v>
      </c>
      <c r="AS1955">
        <f>COUNTIF($J1956:$J2112,"6")-COUNTIFS($J1956:$J2112,"6",$K1956:$K2112,"V")</f>
        <v>21</v>
      </c>
      <c r="AT1955">
        <f>COUNTIFS($J1956:$J2112,"6",$K1956:$K2112,"Y")+COUNTIFS($J1956:$J2112,"6",$K1956:$K2112,"s")</f>
        <v>4</v>
      </c>
      <c r="AU1955">
        <f>COUNTIF($J1956:$J2112,"7")-COUNTIFS($J1956:$J2112,"7",$K1956:$K2112,"V")</f>
        <v>4</v>
      </c>
      <c r="AV1955">
        <f>COUNTIFS($J1956:$J2112,"7",$K1956:$K2112,"Y")+COUNTIFS($J1956:$J2112,"7",$K1956:$K2112,"s")</f>
        <v>0</v>
      </c>
    </row>
    <row r="1956" spans="1:48" ht="10.95" customHeight="1" outlineLevel="1" x14ac:dyDescent="0.25">
      <c r="A1956" t="s">
        <v>4459</v>
      </c>
      <c r="C1956" s="3" t="s">
        <v>12988</v>
      </c>
      <c r="D1956" s="3">
        <v>69</v>
      </c>
      <c r="E1956" s="9">
        <v>1910</v>
      </c>
      <c r="F1956" s="7" t="s">
        <v>5382</v>
      </c>
      <c r="G1956" s="7" t="s">
        <v>5384</v>
      </c>
      <c r="H1956" s="8" t="s">
        <v>5377</v>
      </c>
      <c r="I1956" s="8" t="s">
        <v>13577</v>
      </c>
      <c r="J1956" s="19">
        <v>4</v>
      </c>
      <c r="K1956" s="19" t="s">
        <v>7738</v>
      </c>
      <c r="L1956" s="11"/>
      <c r="M1956" s="11"/>
      <c r="N1956" s="24"/>
      <c r="P1956" s="32"/>
      <c r="T1956" s="19"/>
      <c r="U1956" s="3">
        <v>79</v>
      </c>
      <c r="X1956" t="str">
        <f t="shared" si="126"/>
        <v/>
      </c>
      <c r="Z1956" t="str">
        <f t="shared" si="127"/>
        <v/>
      </c>
      <c r="AB1956" s="9"/>
      <c r="AC1956" t="s">
        <v>5377</v>
      </c>
      <c r="AD1956">
        <f t="shared" ref="AD1956:AD1987" si="129">COUNTIF(H1956,"*Fuji*")</f>
        <v>0</v>
      </c>
      <c r="AF1956" s="3"/>
      <c r="AG1956" t="s">
        <v>2988</v>
      </c>
      <c r="AH1956" s="9" t="s">
        <v>4613</v>
      </c>
    </row>
    <row r="1957" spans="1:48" ht="10.95" customHeight="1" outlineLevel="1" x14ac:dyDescent="0.25">
      <c r="A1957" t="s">
        <v>4459</v>
      </c>
      <c r="C1957" s="3" t="s">
        <v>12988</v>
      </c>
      <c r="D1957" s="3">
        <v>70</v>
      </c>
      <c r="E1957" s="9">
        <v>1910</v>
      </c>
      <c r="F1957" s="7" t="s">
        <v>3770</v>
      </c>
      <c r="G1957" s="7" t="s">
        <v>5385</v>
      </c>
      <c r="H1957" s="8" t="s">
        <v>5377</v>
      </c>
      <c r="I1957" s="8" t="s">
        <v>13577</v>
      </c>
      <c r="J1957" s="19">
        <v>4</v>
      </c>
      <c r="K1957" s="19" t="s">
        <v>7736</v>
      </c>
      <c r="L1957" s="11">
        <v>1.8</v>
      </c>
      <c r="M1957" s="11"/>
      <c r="N1957" s="24"/>
      <c r="P1957" s="32"/>
      <c r="T1957" s="19"/>
      <c r="U1957" s="3">
        <v>80</v>
      </c>
      <c r="X1957" t="str">
        <f t="shared" si="126"/>
        <v/>
      </c>
      <c r="Z1957" t="str">
        <f t="shared" si="127"/>
        <v/>
      </c>
      <c r="AB1957" s="9"/>
      <c r="AC1957" t="s">
        <v>5377</v>
      </c>
      <c r="AD1957">
        <f t="shared" si="129"/>
        <v>0</v>
      </c>
      <c r="AF1957" s="3"/>
      <c r="AG1957" t="s">
        <v>2988</v>
      </c>
      <c r="AH1957" s="9" t="s">
        <v>4613</v>
      </c>
    </row>
    <row r="1958" spans="1:48" ht="10.95" customHeight="1" outlineLevel="1" x14ac:dyDescent="0.25">
      <c r="A1958" t="s">
        <v>4459</v>
      </c>
      <c r="C1958" s="3" t="s">
        <v>12988</v>
      </c>
      <c r="D1958" s="3">
        <v>71</v>
      </c>
      <c r="E1958" s="9">
        <v>1910</v>
      </c>
      <c r="F1958" s="7" t="s">
        <v>5383</v>
      </c>
      <c r="G1958" s="7" t="s">
        <v>5385</v>
      </c>
      <c r="H1958" s="8" t="s">
        <v>5377</v>
      </c>
      <c r="I1958" s="8" t="s">
        <v>13577</v>
      </c>
      <c r="J1958" s="19">
        <v>4</v>
      </c>
      <c r="K1958" s="19" t="s">
        <v>7736</v>
      </c>
      <c r="L1958" s="11">
        <v>4.2</v>
      </c>
      <c r="M1958" s="11"/>
      <c r="N1958" s="24"/>
      <c r="P1958" s="32"/>
      <c r="T1958" s="19"/>
      <c r="U1958" s="3">
        <v>81</v>
      </c>
      <c r="X1958" t="str">
        <f t="shared" si="126"/>
        <v/>
      </c>
      <c r="Z1958" t="str">
        <f t="shared" si="127"/>
        <v/>
      </c>
      <c r="AB1958" s="9"/>
      <c r="AC1958" t="s">
        <v>5377</v>
      </c>
      <c r="AD1958">
        <f t="shared" si="129"/>
        <v>0</v>
      </c>
      <c r="AF1958" s="3"/>
      <c r="AG1958" t="s">
        <v>2988</v>
      </c>
      <c r="AH1958" s="9" t="s">
        <v>4925</v>
      </c>
    </row>
    <row r="1959" spans="1:48" ht="10.95" customHeight="1" outlineLevel="1" x14ac:dyDescent="0.25">
      <c r="A1959" t="s">
        <v>4459</v>
      </c>
      <c r="C1959" s="3" t="s">
        <v>12988</v>
      </c>
      <c r="D1959" s="3">
        <v>72</v>
      </c>
      <c r="E1959" s="9">
        <v>1910</v>
      </c>
      <c r="F1959" s="7" t="s">
        <v>1101</v>
      </c>
      <c r="G1959" s="7" t="s">
        <v>5385</v>
      </c>
      <c r="H1959" s="8" t="s">
        <v>5377</v>
      </c>
      <c r="I1959" s="8" t="s">
        <v>13577</v>
      </c>
      <c r="J1959" s="19">
        <v>4</v>
      </c>
      <c r="K1959" s="19" t="s">
        <v>7738</v>
      </c>
      <c r="L1959" s="11"/>
      <c r="M1959" s="11"/>
      <c r="N1959" s="24"/>
      <c r="P1959" s="32"/>
      <c r="T1959" s="19"/>
      <c r="U1959" s="3">
        <v>82</v>
      </c>
      <c r="X1959" t="str">
        <f t="shared" si="126"/>
        <v/>
      </c>
      <c r="Z1959" t="str">
        <f t="shared" si="127"/>
        <v/>
      </c>
      <c r="AB1959" s="9"/>
      <c r="AC1959" t="s">
        <v>5377</v>
      </c>
      <c r="AD1959">
        <f t="shared" si="129"/>
        <v>0</v>
      </c>
      <c r="AF1959" s="3"/>
      <c r="AG1959" t="s">
        <v>2988</v>
      </c>
      <c r="AH1959" s="9" t="s">
        <v>4925</v>
      </c>
    </row>
    <row r="1960" spans="1:48" ht="10.95" customHeight="1" outlineLevel="1" x14ac:dyDescent="0.25">
      <c r="A1960" t="s">
        <v>4459</v>
      </c>
      <c r="C1960" s="3" t="s">
        <v>12988</v>
      </c>
      <c r="D1960" s="3">
        <v>184</v>
      </c>
      <c r="E1960" s="9">
        <v>1931</v>
      </c>
      <c r="F1960" s="7" t="s">
        <v>3424</v>
      </c>
      <c r="G1960" s="7" t="s">
        <v>13584</v>
      </c>
      <c r="H1960" s="8" t="s">
        <v>13587</v>
      </c>
      <c r="I1960" s="8" t="s">
        <v>13588</v>
      </c>
      <c r="J1960" s="19">
        <v>3</v>
      </c>
      <c r="K1960" s="19" t="s">
        <v>7736</v>
      </c>
      <c r="L1960" s="11">
        <v>0.4</v>
      </c>
      <c r="M1960" s="11"/>
      <c r="N1960" s="24"/>
      <c r="P1960" s="32"/>
      <c r="T1960" s="19"/>
      <c r="U1960" s="3"/>
      <c r="X1960" t="str">
        <f t="shared" si="126"/>
        <v/>
      </c>
      <c r="Z1960" t="str">
        <f t="shared" si="127"/>
        <v/>
      </c>
      <c r="AB1960" s="9"/>
      <c r="AC1960" t="s">
        <v>13587</v>
      </c>
      <c r="AD1960">
        <f t="shared" si="129"/>
        <v>0</v>
      </c>
      <c r="AF1960" s="3"/>
      <c r="AH1960" s="9"/>
    </row>
    <row r="1961" spans="1:48" ht="10.95" customHeight="1" outlineLevel="1" x14ac:dyDescent="0.25">
      <c r="A1961" t="s">
        <v>4459</v>
      </c>
      <c r="C1961" s="3" t="s">
        <v>12988</v>
      </c>
      <c r="D1961" s="3">
        <v>185</v>
      </c>
      <c r="E1961" s="9">
        <v>1931</v>
      </c>
      <c r="F1961" s="7" t="s">
        <v>1101</v>
      </c>
      <c r="G1961" s="7" t="s">
        <v>13585</v>
      </c>
      <c r="H1961" s="8" t="s">
        <v>13587</v>
      </c>
      <c r="I1961" s="8" t="s">
        <v>13588</v>
      </c>
      <c r="J1961" s="19">
        <v>3</v>
      </c>
      <c r="K1961" s="19" t="s">
        <v>7738</v>
      </c>
      <c r="L1961" s="11"/>
      <c r="M1961" s="11"/>
      <c r="N1961" s="24"/>
      <c r="P1961" s="32"/>
      <c r="T1961" s="19"/>
      <c r="U1961" s="3"/>
      <c r="X1961" t="str">
        <f t="shared" si="126"/>
        <v/>
      </c>
      <c r="Z1961" t="str">
        <f t="shared" si="127"/>
        <v/>
      </c>
      <c r="AB1961" s="9"/>
      <c r="AC1961" t="s">
        <v>13587</v>
      </c>
      <c r="AD1961">
        <f t="shared" si="129"/>
        <v>0</v>
      </c>
      <c r="AF1961" s="3"/>
      <c r="AH1961" s="9"/>
    </row>
    <row r="1962" spans="1:48" ht="10.95" customHeight="1" outlineLevel="1" x14ac:dyDescent="0.25">
      <c r="A1962" t="s">
        <v>4459</v>
      </c>
      <c r="C1962" s="3" t="s">
        <v>12988</v>
      </c>
      <c r="D1962" s="3">
        <v>186</v>
      </c>
      <c r="E1962" s="9">
        <v>1931</v>
      </c>
      <c r="F1962" s="7" t="s">
        <v>639</v>
      </c>
      <c r="G1962" s="7" t="s">
        <v>13586</v>
      </c>
      <c r="H1962" s="8" t="s">
        <v>13587</v>
      </c>
      <c r="I1962" s="8" t="s">
        <v>13588</v>
      </c>
      <c r="J1962" s="19">
        <v>3</v>
      </c>
      <c r="K1962" s="19" t="s">
        <v>7738</v>
      </c>
      <c r="L1962" s="11"/>
      <c r="M1962" s="11"/>
      <c r="N1962" s="24"/>
      <c r="P1962" s="32"/>
      <c r="T1962" s="19"/>
      <c r="U1962" s="3"/>
      <c r="X1962" t="str">
        <f t="shared" si="126"/>
        <v/>
      </c>
      <c r="Z1962" t="str">
        <f t="shared" si="127"/>
        <v/>
      </c>
      <c r="AB1962" s="9"/>
      <c r="AC1962" t="s">
        <v>13587</v>
      </c>
      <c r="AD1962">
        <f t="shared" si="129"/>
        <v>0</v>
      </c>
      <c r="AF1962" s="3"/>
      <c r="AH1962" s="9"/>
    </row>
    <row r="1963" spans="1:48" ht="10.95" customHeight="1" outlineLevel="1" x14ac:dyDescent="0.25">
      <c r="A1963" t="s">
        <v>4459</v>
      </c>
      <c r="C1963" s="3" t="s">
        <v>12988</v>
      </c>
      <c r="D1963" s="3">
        <v>204</v>
      </c>
      <c r="E1963" s="9">
        <v>1934</v>
      </c>
      <c r="F1963" s="7" t="s">
        <v>1106</v>
      </c>
      <c r="G1963" s="7" t="s">
        <v>6800</v>
      </c>
      <c r="H1963" s="8" t="s">
        <v>5360</v>
      </c>
      <c r="I1963" s="8" t="s">
        <v>13578</v>
      </c>
      <c r="J1963" s="19">
        <v>3</v>
      </c>
      <c r="K1963" s="19" t="s">
        <v>7736</v>
      </c>
      <c r="L1963" s="11">
        <v>0.2</v>
      </c>
      <c r="M1963" s="11"/>
      <c r="N1963" s="24"/>
      <c r="P1963" s="32"/>
      <c r="T1963" s="19"/>
      <c r="U1963" s="3" t="s">
        <v>6799</v>
      </c>
      <c r="X1963" t="str">
        <f t="shared" si="126"/>
        <v/>
      </c>
      <c r="Z1963" t="str">
        <f t="shared" si="127"/>
        <v/>
      </c>
      <c r="AB1963" s="9"/>
      <c r="AC1963" t="s">
        <v>5360</v>
      </c>
      <c r="AD1963">
        <f t="shared" si="129"/>
        <v>0</v>
      </c>
      <c r="AF1963" s="3"/>
      <c r="AG1963" t="s">
        <v>5361</v>
      </c>
      <c r="AH1963" s="9" t="s">
        <v>4613</v>
      </c>
    </row>
    <row r="1964" spans="1:48" ht="10.95" customHeight="1" outlineLevel="1" x14ac:dyDescent="0.25">
      <c r="A1964" t="s">
        <v>4459</v>
      </c>
      <c r="C1964" s="3" t="s">
        <v>12988</v>
      </c>
      <c r="D1964" s="3">
        <v>205</v>
      </c>
      <c r="E1964" s="9">
        <v>1934</v>
      </c>
      <c r="F1964" s="7" t="s">
        <v>4883</v>
      </c>
      <c r="G1964" s="7" t="s">
        <v>2294</v>
      </c>
      <c r="H1964" s="8" t="s">
        <v>5360</v>
      </c>
      <c r="I1964" s="8" t="s">
        <v>13579</v>
      </c>
      <c r="J1964" s="19">
        <v>3</v>
      </c>
      <c r="K1964" s="19" t="s">
        <v>7736</v>
      </c>
      <c r="L1964" s="11">
        <v>0.2</v>
      </c>
      <c r="M1964" s="11"/>
      <c r="N1964" s="24"/>
      <c r="P1964" s="32"/>
      <c r="T1964" s="19"/>
      <c r="U1964" s="3" t="s">
        <v>6801</v>
      </c>
      <c r="X1964" t="str">
        <f t="shared" si="126"/>
        <v/>
      </c>
      <c r="Z1964" t="str">
        <f t="shared" si="127"/>
        <v/>
      </c>
      <c r="AB1964" s="9"/>
      <c r="AC1964" t="s">
        <v>5360</v>
      </c>
      <c r="AD1964">
        <f t="shared" si="129"/>
        <v>0</v>
      </c>
      <c r="AF1964" s="3"/>
      <c r="AG1964" t="s">
        <v>5361</v>
      </c>
      <c r="AH1964" s="9" t="s">
        <v>4613</v>
      </c>
    </row>
    <row r="1965" spans="1:48" ht="10.95" customHeight="1" outlineLevel="1" x14ac:dyDescent="0.25">
      <c r="A1965" t="s">
        <v>4459</v>
      </c>
      <c r="C1965" s="3" t="s">
        <v>12988</v>
      </c>
      <c r="D1965" s="3">
        <v>206</v>
      </c>
      <c r="E1965" s="9">
        <v>1934</v>
      </c>
      <c r="F1965" s="7" t="s">
        <v>633</v>
      </c>
      <c r="G1965" s="7" t="s">
        <v>815</v>
      </c>
      <c r="H1965" s="8" t="s">
        <v>5360</v>
      </c>
      <c r="I1965" s="8" t="s">
        <v>13580</v>
      </c>
      <c r="J1965" s="19">
        <v>3</v>
      </c>
      <c r="K1965" s="19" t="s">
        <v>7736</v>
      </c>
      <c r="L1965" s="11">
        <v>0.6</v>
      </c>
      <c r="M1965" s="11"/>
      <c r="N1965" s="24"/>
      <c r="P1965" s="32"/>
      <c r="T1965" s="19"/>
      <c r="U1965" s="3" t="s">
        <v>6802</v>
      </c>
      <c r="X1965" t="str">
        <f t="shared" si="126"/>
        <v/>
      </c>
      <c r="Z1965" t="str">
        <f t="shared" si="127"/>
        <v/>
      </c>
      <c r="AB1965" s="9"/>
      <c r="AC1965" t="s">
        <v>5360</v>
      </c>
      <c r="AD1965">
        <f t="shared" si="129"/>
        <v>0</v>
      </c>
      <c r="AF1965" s="3"/>
      <c r="AG1965" t="s">
        <v>5361</v>
      </c>
      <c r="AH1965" s="9" t="s">
        <v>4613</v>
      </c>
    </row>
    <row r="1966" spans="1:48" ht="10.95" customHeight="1" outlineLevel="1" x14ac:dyDescent="0.25">
      <c r="A1966" t="s">
        <v>4459</v>
      </c>
      <c r="C1966" s="3" t="s">
        <v>12988</v>
      </c>
      <c r="D1966" s="3">
        <v>219</v>
      </c>
      <c r="E1966" s="9">
        <v>1936</v>
      </c>
      <c r="F1966" s="7" t="s">
        <v>2351</v>
      </c>
      <c r="G1966" s="7" t="s">
        <v>701</v>
      </c>
      <c r="H1966" s="8" t="s">
        <v>3658</v>
      </c>
      <c r="I1966" s="8" t="s">
        <v>13581</v>
      </c>
      <c r="J1966" s="19">
        <v>3</v>
      </c>
      <c r="K1966" s="19" t="s">
        <v>7738</v>
      </c>
      <c r="L1966" s="11"/>
      <c r="M1966" s="11"/>
      <c r="N1966" s="24"/>
      <c r="P1966" s="32"/>
      <c r="T1966" s="19"/>
      <c r="U1966" s="3">
        <v>191</v>
      </c>
      <c r="X1966" t="str">
        <f t="shared" si="126"/>
        <v/>
      </c>
      <c r="Z1966" t="str">
        <f t="shared" si="127"/>
        <v/>
      </c>
      <c r="AB1966" s="9"/>
      <c r="AC1966" t="s">
        <v>3658</v>
      </c>
      <c r="AD1966">
        <f t="shared" si="129"/>
        <v>0</v>
      </c>
      <c r="AF1966" s="3"/>
      <c r="AG1966" t="s">
        <v>3659</v>
      </c>
      <c r="AH1966" s="9" t="s">
        <v>4613</v>
      </c>
    </row>
    <row r="1967" spans="1:48" ht="10.95" customHeight="1" outlineLevel="1" x14ac:dyDescent="0.25">
      <c r="A1967" t="s">
        <v>4459</v>
      </c>
      <c r="C1967" s="3" t="s">
        <v>12988</v>
      </c>
      <c r="D1967" s="3">
        <v>222</v>
      </c>
      <c r="E1967" s="9">
        <v>1936</v>
      </c>
      <c r="F1967" s="7" t="s">
        <v>4460</v>
      </c>
      <c r="G1967" s="7" t="s">
        <v>4461</v>
      </c>
      <c r="H1967" s="8" t="s">
        <v>2363</v>
      </c>
      <c r="I1967" s="8" t="s">
        <v>13581</v>
      </c>
      <c r="J1967" s="19">
        <v>3</v>
      </c>
      <c r="K1967" s="19" t="s">
        <v>7736</v>
      </c>
      <c r="L1967" s="11">
        <v>0.2</v>
      </c>
      <c r="M1967" s="11"/>
      <c r="N1967" s="24"/>
      <c r="P1967" s="32"/>
      <c r="T1967" s="19"/>
      <c r="U1967" s="3">
        <v>194</v>
      </c>
      <c r="X1967" t="str">
        <f t="shared" si="126"/>
        <v/>
      </c>
      <c r="Z1967" t="str">
        <f t="shared" si="127"/>
        <v/>
      </c>
      <c r="AB1967" s="9"/>
      <c r="AC1967" t="s">
        <v>2363</v>
      </c>
      <c r="AD1967">
        <f t="shared" si="129"/>
        <v>0</v>
      </c>
      <c r="AF1967" s="3"/>
      <c r="AG1967" t="s">
        <v>5355</v>
      </c>
      <c r="AH1967" s="9" t="s">
        <v>4925</v>
      </c>
    </row>
    <row r="1968" spans="1:48" ht="10.95" customHeight="1" outlineLevel="1" x14ac:dyDescent="0.25">
      <c r="A1968" t="s">
        <v>4459</v>
      </c>
      <c r="C1968" s="3" t="s">
        <v>12988</v>
      </c>
      <c r="D1968" s="3">
        <v>234</v>
      </c>
      <c r="E1968" s="9">
        <v>1938</v>
      </c>
      <c r="F1968" s="7" t="s">
        <v>5356</v>
      </c>
      <c r="G1968" s="7" t="s">
        <v>4461</v>
      </c>
      <c r="H1968" s="8" t="s">
        <v>5357</v>
      </c>
      <c r="I1968" s="8" t="s">
        <v>13582</v>
      </c>
      <c r="J1968" s="19">
        <v>3</v>
      </c>
      <c r="K1968" s="19" t="s">
        <v>7736</v>
      </c>
      <c r="L1968" s="11">
        <v>0.7</v>
      </c>
      <c r="M1968" s="11"/>
      <c r="N1968" s="24"/>
      <c r="P1968" s="32"/>
      <c r="T1968" s="19"/>
      <c r="U1968" s="3">
        <v>206</v>
      </c>
      <c r="X1968" t="str">
        <f t="shared" si="126"/>
        <v/>
      </c>
      <c r="Z1968" t="str">
        <f t="shared" si="127"/>
        <v/>
      </c>
      <c r="AB1968" s="9"/>
      <c r="AC1968" t="s">
        <v>5357</v>
      </c>
      <c r="AD1968">
        <f t="shared" si="129"/>
        <v>0</v>
      </c>
      <c r="AF1968" s="3"/>
      <c r="AG1968" t="s">
        <v>5358</v>
      </c>
      <c r="AH1968" s="9" t="s">
        <v>4613</v>
      </c>
    </row>
    <row r="1969" spans="1:34" ht="10.95" customHeight="1" outlineLevel="1" x14ac:dyDescent="0.25">
      <c r="A1969" t="s">
        <v>4459</v>
      </c>
      <c r="C1969" s="3" t="s">
        <v>12988</v>
      </c>
      <c r="D1969" s="3">
        <v>236</v>
      </c>
      <c r="E1969" s="9">
        <v>1938</v>
      </c>
      <c r="F1969" s="7" t="s">
        <v>633</v>
      </c>
      <c r="G1969" s="7" t="s">
        <v>5359</v>
      </c>
      <c r="H1969" s="8" t="s">
        <v>5360</v>
      </c>
      <c r="I1969" s="8" t="s">
        <v>13583</v>
      </c>
      <c r="J1969" s="19">
        <v>3</v>
      </c>
      <c r="K1969" s="19" t="s">
        <v>7736</v>
      </c>
      <c r="L1969" s="11">
        <v>0.2</v>
      </c>
      <c r="M1969" s="11"/>
      <c r="N1969" s="24"/>
      <c r="P1969" s="32"/>
      <c r="T1969" s="19"/>
      <c r="U1969" s="3">
        <v>208</v>
      </c>
      <c r="X1969" t="str">
        <f t="shared" si="126"/>
        <v/>
      </c>
      <c r="Z1969" t="str">
        <f t="shared" si="127"/>
        <v/>
      </c>
      <c r="AB1969" s="9"/>
      <c r="AC1969" t="s">
        <v>5360</v>
      </c>
      <c r="AD1969">
        <f t="shared" si="129"/>
        <v>0</v>
      </c>
      <c r="AF1969" s="3"/>
      <c r="AG1969" t="s">
        <v>5361</v>
      </c>
      <c r="AH1969" s="9" t="s">
        <v>4613</v>
      </c>
    </row>
    <row r="1970" spans="1:34" ht="10.95" customHeight="1" outlineLevel="1" x14ac:dyDescent="0.25">
      <c r="A1970" t="s">
        <v>4459</v>
      </c>
      <c r="C1970" s="3" t="s">
        <v>12988</v>
      </c>
      <c r="D1970" s="3">
        <v>243</v>
      </c>
      <c r="E1970" s="9">
        <v>1940</v>
      </c>
      <c r="F1970" s="7" t="s">
        <v>13590</v>
      </c>
      <c r="G1970" s="7" t="s">
        <v>6560</v>
      </c>
      <c r="H1970" s="8" t="s">
        <v>13587</v>
      </c>
      <c r="I1970" s="8" t="s">
        <v>13589</v>
      </c>
      <c r="J1970" s="19">
        <v>3</v>
      </c>
      <c r="K1970" s="19" t="s">
        <v>7738</v>
      </c>
      <c r="L1970" s="11"/>
      <c r="M1970" s="11"/>
      <c r="N1970" s="24"/>
      <c r="P1970" s="32"/>
      <c r="T1970" s="19"/>
      <c r="U1970" s="3"/>
      <c r="X1970" t="str">
        <f t="shared" si="126"/>
        <v/>
      </c>
      <c r="Z1970" t="str">
        <f t="shared" si="127"/>
        <v/>
      </c>
      <c r="AB1970" s="9"/>
      <c r="AC1970" t="s">
        <v>13587</v>
      </c>
      <c r="AD1970">
        <f t="shared" si="129"/>
        <v>0</v>
      </c>
      <c r="AF1970" s="3"/>
      <c r="AH1970" s="9"/>
    </row>
    <row r="1971" spans="1:34" ht="10.95" customHeight="1" outlineLevel="1" x14ac:dyDescent="0.25">
      <c r="A1971" t="s">
        <v>4459</v>
      </c>
      <c r="C1971" s="3" t="s">
        <v>12988</v>
      </c>
      <c r="D1971" s="3">
        <v>278</v>
      </c>
      <c r="E1971" s="9">
        <v>1941</v>
      </c>
      <c r="F1971" s="7" t="s">
        <v>817</v>
      </c>
      <c r="G1971" s="7" t="s">
        <v>2971</v>
      </c>
      <c r="H1971" s="8" t="s">
        <v>5360</v>
      </c>
      <c r="I1971" s="8" t="s">
        <v>13591</v>
      </c>
      <c r="J1971" s="19">
        <v>3</v>
      </c>
      <c r="K1971" s="19" t="s">
        <v>7738</v>
      </c>
      <c r="L1971" s="11"/>
      <c r="M1971" s="11"/>
      <c r="N1971" s="24"/>
      <c r="P1971" s="32"/>
      <c r="T1971" s="19"/>
      <c r="U1971" s="3" t="s">
        <v>816</v>
      </c>
      <c r="X1971" t="str">
        <f t="shared" si="126"/>
        <v/>
      </c>
      <c r="Z1971" t="str">
        <f t="shared" si="127"/>
        <v/>
      </c>
      <c r="AB1971" s="9"/>
      <c r="AC1971" t="s">
        <v>5360</v>
      </c>
      <c r="AD1971">
        <f t="shared" si="129"/>
        <v>0</v>
      </c>
      <c r="AF1971" s="3"/>
      <c r="AG1971" t="s">
        <v>5361</v>
      </c>
      <c r="AH1971" s="9" t="s">
        <v>4925</v>
      </c>
    </row>
    <row r="1972" spans="1:34" ht="10.95" customHeight="1" outlineLevel="1" x14ac:dyDescent="0.25">
      <c r="A1972" t="s">
        <v>4459</v>
      </c>
      <c r="C1972" s="3" t="s">
        <v>12988</v>
      </c>
      <c r="D1972" s="3">
        <v>311</v>
      </c>
      <c r="E1972" s="9">
        <v>1942</v>
      </c>
      <c r="F1972" s="7" t="s">
        <v>633</v>
      </c>
      <c r="G1972" s="7" t="s">
        <v>5359</v>
      </c>
      <c r="H1972" s="8" t="s">
        <v>5360</v>
      </c>
      <c r="I1972" s="8" t="s">
        <v>13592</v>
      </c>
      <c r="J1972" s="19">
        <v>3</v>
      </c>
      <c r="K1972" s="19" t="s">
        <v>7736</v>
      </c>
      <c r="L1972" s="11">
        <v>0.2</v>
      </c>
      <c r="M1972" s="11"/>
      <c r="N1972" s="24"/>
      <c r="P1972" s="32"/>
      <c r="T1972" s="19"/>
      <c r="U1972" s="3">
        <v>226</v>
      </c>
      <c r="X1972" t="str">
        <f t="shared" si="126"/>
        <v/>
      </c>
      <c r="Z1972" t="str">
        <f t="shared" si="127"/>
        <v/>
      </c>
      <c r="AB1972" s="9"/>
      <c r="AC1972" t="s">
        <v>5360</v>
      </c>
      <c r="AD1972">
        <f t="shared" si="129"/>
        <v>0</v>
      </c>
      <c r="AF1972" s="3"/>
      <c r="AG1972" t="s">
        <v>5361</v>
      </c>
      <c r="AH1972" s="9" t="s">
        <v>4613</v>
      </c>
    </row>
    <row r="1973" spans="1:34" ht="10.95" customHeight="1" outlineLevel="1" x14ac:dyDescent="0.25">
      <c r="A1973" t="s">
        <v>4459</v>
      </c>
      <c r="C1973" s="3" t="s">
        <v>12988</v>
      </c>
      <c r="D1973" s="3">
        <v>278</v>
      </c>
      <c r="E1973" s="9">
        <v>1942</v>
      </c>
      <c r="F1973" s="7" t="s">
        <v>817</v>
      </c>
      <c r="G1973" s="7" t="s">
        <v>820</v>
      </c>
      <c r="H1973" s="8" t="s">
        <v>5360</v>
      </c>
      <c r="I1973" s="8" t="s">
        <v>13591</v>
      </c>
      <c r="J1973" s="19">
        <v>3</v>
      </c>
      <c r="K1973" s="19" t="s">
        <v>7738</v>
      </c>
      <c r="L1973" s="11"/>
      <c r="M1973" s="11"/>
      <c r="N1973" s="24"/>
      <c r="P1973" s="32"/>
      <c r="T1973" s="19"/>
      <c r="U1973" s="3"/>
      <c r="X1973" t="str">
        <f t="shared" si="126"/>
        <v/>
      </c>
      <c r="Z1973" t="str">
        <f t="shared" si="127"/>
        <v/>
      </c>
      <c r="AB1973" s="9"/>
      <c r="AC1973" t="s">
        <v>5360</v>
      </c>
      <c r="AD1973">
        <f t="shared" si="129"/>
        <v>0</v>
      </c>
      <c r="AF1973" s="3"/>
      <c r="AG1973" t="s">
        <v>5361</v>
      </c>
      <c r="AH1973" s="9" t="s">
        <v>4613</v>
      </c>
    </row>
    <row r="1974" spans="1:34" ht="10.95" customHeight="1" outlineLevel="1" collapsed="1" x14ac:dyDescent="0.25">
      <c r="A1974" t="s">
        <v>4459</v>
      </c>
      <c r="C1974" s="3" t="s">
        <v>12988</v>
      </c>
      <c r="D1974" s="3">
        <v>279</v>
      </c>
      <c r="E1974" s="9">
        <v>1942</v>
      </c>
      <c r="F1974" s="7" t="s">
        <v>817</v>
      </c>
      <c r="G1974" s="7" t="s">
        <v>820</v>
      </c>
      <c r="H1974" s="8" t="s">
        <v>5360</v>
      </c>
      <c r="I1974" s="8" t="s">
        <v>13591</v>
      </c>
      <c r="J1974" s="19">
        <v>3</v>
      </c>
      <c r="K1974" s="19" t="s">
        <v>7738</v>
      </c>
      <c r="L1974" s="11"/>
      <c r="M1974" s="11"/>
      <c r="N1974" s="24"/>
      <c r="P1974" s="32"/>
      <c r="T1974" s="19"/>
      <c r="U1974" s="3" t="s">
        <v>819</v>
      </c>
      <c r="X1974" t="str">
        <f t="shared" si="126"/>
        <v/>
      </c>
      <c r="Z1974" t="str">
        <f t="shared" si="127"/>
        <v/>
      </c>
      <c r="AB1974" s="9"/>
      <c r="AC1974" t="s">
        <v>5360</v>
      </c>
      <c r="AD1974">
        <f t="shared" si="129"/>
        <v>0</v>
      </c>
      <c r="AF1974" s="3"/>
      <c r="AG1974" t="s">
        <v>5361</v>
      </c>
      <c r="AH1974" s="9" t="s">
        <v>4613</v>
      </c>
    </row>
    <row r="1975" spans="1:34" ht="10.95" customHeight="1" outlineLevel="1" x14ac:dyDescent="0.25">
      <c r="A1975" t="s">
        <v>4459</v>
      </c>
      <c r="C1975" s="3" t="s">
        <v>12988</v>
      </c>
      <c r="D1975" s="3">
        <v>336</v>
      </c>
      <c r="E1975" s="9">
        <v>1944</v>
      </c>
      <c r="F1975" s="7" t="s">
        <v>1106</v>
      </c>
      <c r="G1975" s="7" t="s">
        <v>6800</v>
      </c>
      <c r="H1975" s="8" t="s">
        <v>5360</v>
      </c>
      <c r="I1975" s="8" t="s">
        <v>13593</v>
      </c>
      <c r="J1975" s="19">
        <v>3</v>
      </c>
      <c r="K1975" s="19" t="s">
        <v>7736</v>
      </c>
      <c r="L1975" s="11">
        <v>0.25</v>
      </c>
      <c r="M1975" s="11"/>
      <c r="N1975" s="24"/>
      <c r="P1975" s="32"/>
      <c r="T1975" s="19"/>
      <c r="U1975" s="3" t="s">
        <v>821</v>
      </c>
      <c r="X1975" t="str">
        <f t="shared" si="126"/>
        <v/>
      </c>
      <c r="Z1975" t="str">
        <f t="shared" si="127"/>
        <v/>
      </c>
      <c r="AB1975" s="9"/>
      <c r="AC1975" t="s">
        <v>5360</v>
      </c>
      <c r="AD1975">
        <f t="shared" si="129"/>
        <v>0</v>
      </c>
      <c r="AF1975" s="3"/>
      <c r="AG1975" t="s">
        <v>5361</v>
      </c>
      <c r="AH1975" s="9" t="s">
        <v>4613</v>
      </c>
    </row>
    <row r="1976" spans="1:34" ht="10.95" customHeight="1" outlineLevel="1" x14ac:dyDescent="0.25">
      <c r="A1976" t="s">
        <v>4459</v>
      </c>
      <c r="C1976" s="3" t="s">
        <v>12988</v>
      </c>
      <c r="D1976" s="3">
        <v>337</v>
      </c>
      <c r="E1976" s="9">
        <v>1944</v>
      </c>
      <c r="F1976" s="7" t="s">
        <v>4883</v>
      </c>
      <c r="G1976" s="7" t="s">
        <v>2294</v>
      </c>
      <c r="H1976" s="8" t="s">
        <v>5360</v>
      </c>
      <c r="I1976" s="8" t="s">
        <v>13594</v>
      </c>
      <c r="J1976" s="19">
        <v>3</v>
      </c>
      <c r="K1976" s="19" t="s">
        <v>7736</v>
      </c>
      <c r="L1976" s="11">
        <v>0.25</v>
      </c>
      <c r="M1976" s="11"/>
      <c r="N1976" s="24"/>
      <c r="P1976" s="32"/>
      <c r="T1976" s="19"/>
      <c r="U1976" s="3" t="s">
        <v>822</v>
      </c>
      <c r="X1976" t="str">
        <f t="shared" si="126"/>
        <v/>
      </c>
      <c r="Z1976" t="str">
        <f t="shared" si="127"/>
        <v/>
      </c>
      <c r="AB1976" s="9"/>
      <c r="AC1976" t="s">
        <v>5360</v>
      </c>
      <c r="AD1976">
        <f t="shared" si="129"/>
        <v>0</v>
      </c>
      <c r="AF1976" s="3"/>
      <c r="AG1976" t="s">
        <v>5361</v>
      </c>
      <c r="AH1976" s="9" t="s">
        <v>4613</v>
      </c>
    </row>
    <row r="1977" spans="1:34" ht="10.95" customHeight="1" outlineLevel="1" x14ac:dyDescent="0.25">
      <c r="A1977" t="s">
        <v>4459</v>
      </c>
      <c r="C1977" s="3" t="s">
        <v>12988</v>
      </c>
      <c r="D1977" s="3">
        <v>338</v>
      </c>
      <c r="E1977" s="9">
        <v>1944</v>
      </c>
      <c r="F1977" s="7" t="s">
        <v>633</v>
      </c>
      <c r="G1977" s="7" t="s">
        <v>815</v>
      </c>
      <c r="H1977" s="8" t="s">
        <v>5360</v>
      </c>
      <c r="I1977" s="8" t="s">
        <v>13595</v>
      </c>
      <c r="J1977" s="19">
        <v>3</v>
      </c>
      <c r="K1977" s="19" t="s">
        <v>7736</v>
      </c>
      <c r="L1977" s="11">
        <v>0.25</v>
      </c>
      <c r="M1977" s="11"/>
      <c r="N1977" s="24"/>
      <c r="P1977" s="32"/>
      <c r="T1977" s="19"/>
      <c r="U1977" s="3" t="s">
        <v>823</v>
      </c>
      <c r="X1977" t="str">
        <f t="shared" si="126"/>
        <v/>
      </c>
      <c r="Z1977" t="str">
        <f t="shared" si="127"/>
        <v/>
      </c>
      <c r="AB1977" s="9"/>
      <c r="AC1977" t="s">
        <v>5360</v>
      </c>
      <c r="AD1977">
        <f t="shared" si="129"/>
        <v>0</v>
      </c>
      <c r="AF1977" s="3"/>
      <c r="AG1977" t="s">
        <v>5361</v>
      </c>
      <c r="AH1977" s="9" t="s">
        <v>4613</v>
      </c>
    </row>
    <row r="1978" spans="1:34" ht="10.95" customHeight="1" outlineLevel="1" x14ac:dyDescent="0.25">
      <c r="A1978" t="s">
        <v>4459</v>
      </c>
      <c r="C1978" s="3" t="s">
        <v>12988</v>
      </c>
      <c r="D1978" s="3" t="s">
        <v>4065</v>
      </c>
      <c r="E1978" s="9">
        <v>1945</v>
      </c>
      <c r="F1978" s="7" t="s">
        <v>5356</v>
      </c>
      <c r="G1978" s="7" t="s">
        <v>4461</v>
      </c>
      <c r="H1978" s="8" t="s">
        <v>5357</v>
      </c>
      <c r="I1978" s="8"/>
      <c r="J1978" s="19">
        <v>3</v>
      </c>
      <c r="K1978" s="19" t="s">
        <v>7738</v>
      </c>
      <c r="L1978" s="11"/>
      <c r="M1978" s="11"/>
      <c r="N1978" s="24"/>
      <c r="P1978" s="32"/>
      <c r="T1978" s="19"/>
      <c r="U1978" s="3" t="s">
        <v>826</v>
      </c>
      <c r="X1978" t="str">
        <f t="shared" si="126"/>
        <v/>
      </c>
      <c r="Z1978" t="str">
        <f t="shared" si="127"/>
        <v/>
      </c>
      <c r="AB1978" s="9"/>
      <c r="AC1978" t="s">
        <v>5357</v>
      </c>
      <c r="AD1978">
        <f t="shared" si="129"/>
        <v>0</v>
      </c>
      <c r="AF1978" s="3"/>
      <c r="AG1978" t="s">
        <v>5358</v>
      </c>
      <c r="AH1978" s="9" t="s">
        <v>4925</v>
      </c>
    </row>
    <row r="1979" spans="1:34" ht="10.95" customHeight="1" outlineLevel="1" x14ac:dyDescent="0.25">
      <c r="A1979" t="s">
        <v>4459</v>
      </c>
      <c r="C1979" s="3" t="s">
        <v>12988</v>
      </c>
      <c r="D1979" s="3">
        <v>302</v>
      </c>
      <c r="E1979" s="9">
        <v>1946</v>
      </c>
      <c r="F1979" s="7" t="s">
        <v>817</v>
      </c>
      <c r="G1979" s="7" t="s">
        <v>820</v>
      </c>
      <c r="H1979" s="8" t="s">
        <v>5360</v>
      </c>
      <c r="I1979" s="8" t="s">
        <v>13596</v>
      </c>
      <c r="J1979" s="19">
        <v>3</v>
      </c>
      <c r="K1979" s="19" t="s">
        <v>7738</v>
      </c>
      <c r="L1979" s="11"/>
      <c r="M1979" s="11"/>
      <c r="N1979" s="24"/>
      <c r="P1979" s="32"/>
      <c r="T1979" s="19"/>
      <c r="U1979" s="3" t="s">
        <v>824</v>
      </c>
      <c r="X1979" t="str">
        <f t="shared" si="126"/>
        <v/>
      </c>
      <c r="Z1979" t="str">
        <f t="shared" si="127"/>
        <v/>
      </c>
      <c r="AB1979" s="9"/>
      <c r="AC1979" t="s">
        <v>5360</v>
      </c>
      <c r="AD1979">
        <f t="shared" si="129"/>
        <v>0</v>
      </c>
      <c r="AF1979" s="3"/>
      <c r="AG1979" t="s">
        <v>5361</v>
      </c>
      <c r="AH1979" s="9" t="s">
        <v>4925</v>
      </c>
    </row>
    <row r="1980" spans="1:34" ht="10.95" customHeight="1" outlineLevel="1" x14ac:dyDescent="0.25">
      <c r="A1980" t="s">
        <v>4459</v>
      </c>
      <c r="C1980" s="3" t="s">
        <v>12988</v>
      </c>
      <c r="D1980" s="3">
        <v>446</v>
      </c>
      <c r="E1980" s="9">
        <v>1950</v>
      </c>
      <c r="F1980" s="10" t="s">
        <v>2977</v>
      </c>
      <c r="G1980" s="7" t="s">
        <v>5484</v>
      </c>
      <c r="H1980" s="8" t="s">
        <v>5360</v>
      </c>
      <c r="I1980" s="8" t="s">
        <v>13597</v>
      </c>
      <c r="J1980" s="19">
        <v>3</v>
      </c>
      <c r="K1980" s="19" t="s">
        <v>7736</v>
      </c>
      <c r="L1980" s="11">
        <v>0.5</v>
      </c>
      <c r="M1980" s="11"/>
      <c r="N1980" s="24"/>
      <c r="P1980" s="32"/>
      <c r="R1980">
        <v>1</v>
      </c>
      <c r="S1980">
        <v>1</v>
      </c>
      <c r="T1980" s="19"/>
      <c r="U1980" s="3" t="s">
        <v>825</v>
      </c>
      <c r="X1980" t="str">
        <f t="shared" si="126"/>
        <v/>
      </c>
      <c r="Z1980" t="str">
        <f t="shared" si="127"/>
        <v/>
      </c>
      <c r="AB1980" s="9"/>
      <c r="AC1980" t="s">
        <v>5360</v>
      </c>
      <c r="AD1980">
        <f t="shared" si="129"/>
        <v>0</v>
      </c>
      <c r="AF1980" s="3"/>
      <c r="AG1980" t="s">
        <v>5361</v>
      </c>
      <c r="AH1980" s="9" t="s">
        <v>4613</v>
      </c>
    </row>
    <row r="1981" spans="1:34" ht="10.95" customHeight="1" outlineLevel="1" x14ac:dyDescent="0.25">
      <c r="A1981" t="s">
        <v>4459</v>
      </c>
      <c r="C1981" s="3" t="s">
        <v>12988</v>
      </c>
      <c r="D1981" s="3">
        <v>449</v>
      </c>
      <c r="E1981" s="9">
        <v>1954</v>
      </c>
      <c r="F1981" s="7" t="s">
        <v>1101</v>
      </c>
      <c r="G1981" s="7" t="s">
        <v>5631</v>
      </c>
      <c r="H1981" s="8" t="s">
        <v>13587</v>
      </c>
      <c r="I1981" s="8" t="s">
        <v>13598</v>
      </c>
      <c r="J1981" s="19">
        <v>3</v>
      </c>
      <c r="K1981" s="19" t="s">
        <v>7738</v>
      </c>
      <c r="L1981" s="11"/>
      <c r="M1981" s="11"/>
      <c r="N1981" s="24"/>
      <c r="P1981" s="32"/>
      <c r="T1981" s="19"/>
      <c r="U1981" s="3"/>
      <c r="X1981" t="str">
        <f t="shared" si="126"/>
        <v/>
      </c>
      <c r="Z1981" t="str">
        <f t="shared" si="127"/>
        <v/>
      </c>
      <c r="AB1981" s="9"/>
      <c r="AC1981" t="s">
        <v>13587</v>
      </c>
      <c r="AD1981">
        <f t="shared" si="129"/>
        <v>0</v>
      </c>
      <c r="AF1981" s="3"/>
      <c r="AH1981" s="9"/>
    </row>
    <row r="1982" spans="1:34" ht="10.95" customHeight="1" outlineLevel="1" x14ac:dyDescent="0.25">
      <c r="A1982" t="s">
        <v>4459</v>
      </c>
      <c r="C1982" s="3" t="s">
        <v>12988</v>
      </c>
      <c r="D1982" s="3">
        <v>478</v>
      </c>
      <c r="E1982" s="9">
        <v>1955</v>
      </c>
      <c r="F1982" s="7" t="s">
        <v>2977</v>
      </c>
      <c r="G1982" s="7" t="s">
        <v>5484</v>
      </c>
      <c r="H1982" s="8" t="s">
        <v>5360</v>
      </c>
      <c r="I1982" s="8" t="s">
        <v>13599</v>
      </c>
      <c r="J1982" s="19">
        <v>3</v>
      </c>
      <c r="K1982" s="19" t="s">
        <v>7736</v>
      </c>
      <c r="L1982" s="11">
        <v>0.1</v>
      </c>
      <c r="M1982" s="11"/>
      <c r="N1982" s="24"/>
      <c r="P1982" s="32"/>
      <c r="T1982" s="19"/>
      <c r="U1982" s="3" t="s">
        <v>1851</v>
      </c>
      <c r="W1982" t="s">
        <v>7738</v>
      </c>
      <c r="X1982" t="str">
        <f t="shared" si="126"/>
        <v/>
      </c>
      <c r="Z1982" t="str">
        <f t="shared" si="127"/>
        <v/>
      </c>
      <c r="AB1982" s="9"/>
      <c r="AC1982" t="s">
        <v>5360</v>
      </c>
      <c r="AD1982">
        <f t="shared" si="129"/>
        <v>0</v>
      </c>
      <c r="AF1982" s="3"/>
      <c r="AG1982" t="s">
        <v>5361</v>
      </c>
      <c r="AH1982" s="9" t="s">
        <v>4613</v>
      </c>
    </row>
    <row r="1983" spans="1:34" ht="10.95" customHeight="1" outlineLevel="1" x14ac:dyDescent="0.25">
      <c r="A1983" t="s">
        <v>4459</v>
      </c>
      <c r="C1983" s="3" t="s">
        <v>12988</v>
      </c>
      <c r="D1983" s="3">
        <v>481</v>
      </c>
      <c r="E1983" s="9">
        <v>1955</v>
      </c>
      <c r="F1983" s="7" t="s">
        <v>1101</v>
      </c>
      <c r="G1983" s="7" t="s">
        <v>5631</v>
      </c>
      <c r="H1983" s="8" t="s">
        <v>13587</v>
      </c>
      <c r="I1983" s="8" t="s">
        <v>13599</v>
      </c>
      <c r="J1983" s="19">
        <v>3</v>
      </c>
      <c r="K1983" s="19" t="s">
        <v>7738</v>
      </c>
      <c r="L1983" s="11"/>
      <c r="M1983" s="11"/>
      <c r="N1983" s="24"/>
      <c r="P1983" s="32"/>
      <c r="T1983" s="19"/>
      <c r="U1983" s="3"/>
      <c r="W1983" t="s">
        <v>7738</v>
      </c>
      <c r="X1983" t="str">
        <f t="shared" si="126"/>
        <v/>
      </c>
      <c r="Z1983" t="str">
        <f t="shared" si="127"/>
        <v/>
      </c>
      <c r="AB1983" s="9"/>
      <c r="AC1983" t="s">
        <v>13587</v>
      </c>
      <c r="AD1983">
        <f t="shared" si="129"/>
        <v>0</v>
      </c>
      <c r="AF1983" s="3"/>
      <c r="AH1983" s="9"/>
    </row>
    <row r="1984" spans="1:34" ht="10.95" customHeight="1" outlineLevel="1" x14ac:dyDescent="0.25">
      <c r="A1984" t="s">
        <v>4459</v>
      </c>
      <c r="C1984" s="3" t="s">
        <v>12988</v>
      </c>
      <c r="D1984" s="3">
        <v>498</v>
      </c>
      <c r="E1984" s="9">
        <v>1955</v>
      </c>
      <c r="F1984" s="7" t="s">
        <v>1101</v>
      </c>
      <c r="G1984" s="7" t="s">
        <v>13600</v>
      </c>
      <c r="H1984" s="8" t="s">
        <v>13601</v>
      </c>
      <c r="I1984" s="8" t="s">
        <v>13602</v>
      </c>
      <c r="J1984" s="19">
        <v>3</v>
      </c>
      <c r="K1984" s="19" t="s">
        <v>7736</v>
      </c>
      <c r="L1984" s="11">
        <v>0.9</v>
      </c>
      <c r="M1984" s="11"/>
      <c r="N1984" s="24"/>
      <c r="P1984" s="32"/>
      <c r="T1984" s="19"/>
      <c r="U1984" s="3"/>
      <c r="X1984" t="str">
        <f t="shared" si="126"/>
        <v/>
      </c>
      <c r="Z1984" t="str">
        <f t="shared" si="127"/>
        <v/>
      </c>
      <c r="AB1984" s="9"/>
      <c r="AC1984" t="s">
        <v>13601</v>
      </c>
      <c r="AD1984">
        <f t="shared" si="129"/>
        <v>0</v>
      </c>
      <c r="AF1984" s="3"/>
      <c r="AH1984" s="9"/>
    </row>
    <row r="1985" spans="1:34" ht="10.95" customHeight="1" outlineLevel="1" x14ac:dyDescent="0.25">
      <c r="A1985" t="s">
        <v>4459</v>
      </c>
      <c r="C1985" s="3" t="s">
        <v>12988</v>
      </c>
      <c r="D1985" s="3">
        <v>499</v>
      </c>
      <c r="E1985" s="9">
        <v>1955</v>
      </c>
      <c r="F1985" s="7" t="s">
        <v>1101</v>
      </c>
      <c r="G1985" s="7" t="s">
        <v>3971</v>
      </c>
      <c r="H1985" s="8" t="s">
        <v>13601</v>
      </c>
      <c r="I1985" s="8" t="s">
        <v>13602</v>
      </c>
      <c r="J1985" s="19">
        <v>3</v>
      </c>
      <c r="K1985" s="19" t="s">
        <v>7736</v>
      </c>
      <c r="L1985" s="11">
        <v>0.9</v>
      </c>
      <c r="M1985" s="11"/>
      <c r="N1985" s="24"/>
      <c r="P1985" s="32"/>
      <c r="R1985">
        <v>1</v>
      </c>
      <c r="S1985">
        <v>1</v>
      </c>
      <c r="T1985" s="19"/>
      <c r="U1985" s="3"/>
      <c r="X1985" t="str">
        <f t="shared" si="126"/>
        <v/>
      </c>
      <c r="Z1985" t="str">
        <f t="shared" si="127"/>
        <v/>
      </c>
      <c r="AB1985" s="9"/>
      <c r="AC1985" t="s">
        <v>13601</v>
      </c>
      <c r="AD1985">
        <f t="shared" si="129"/>
        <v>0</v>
      </c>
      <c r="AF1985" s="3"/>
      <c r="AH1985" s="9"/>
    </row>
    <row r="1986" spans="1:34" ht="10.95" customHeight="1" outlineLevel="1" x14ac:dyDescent="0.25">
      <c r="A1986" t="s">
        <v>4459</v>
      </c>
      <c r="C1986" s="3" t="s">
        <v>12988</v>
      </c>
      <c r="D1986" s="3">
        <v>514</v>
      </c>
      <c r="E1986" s="9">
        <v>1956</v>
      </c>
      <c r="F1986" s="7" t="s">
        <v>2311</v>
      </c>
      <c r="G1986" s="7" t="s">
        <v>2293</v>
      </c>
      <c r="H1986" s="8" t="s">
        <v>6117</v>
      </c>
      <c r="I1986" s="8" t="s">
        <v>13603</v>
      </c>
      <c r="J1986" s="19">
        <v>4</v>
      </c>
      <c r="K1986" s="19" t="s">
        <v>7736</v>
      </c>
      <c r="L1986" s="11">
        <v>0.6</v>
      </c>
      <c r="M1986" s="11"/>
      <c r="N1986" s="24"/>
      <c r="P1986" s="32"/>
      <c r="T1986" s="19"/>
      <c r="U1986" s="3" t="s">
        <v>4963</v>
      </c>
      <c r="X1986" t="str">
        <f t="shared" ref="X1986:X2049" si="130">IF(COUNTIF(F1986,"*fdc*"),1,"")</f>
        <v/>
      </c>
      <c r="Z1986" t="str">
        <f t="shared" ref="Z1986:Z2049" si="131">IF(COUNTIF(F1986,"*s/s*"),1,"")</f>
        <v/>
      </c>
      <c r="AB1986" s="9"/>
      <c r="AC1986" t="s">
        <v>6117</v>
      </c>
      <c r="AD1986">
        <f t="shared" si="129"/>
        <v>0</v>
      </c>
      <c r="AF1986" s="3"/>
      <c r="AG1986" t="s">
        <v>2364</v>
      </c>
      <c r="AH1986" s="9" t="s">
        <v>4613</v>
      </c>
    </row>
    <row r="1987" spans="1:34" ht="10.95" customHeight="1" outlineLevel="1" x14ac:dyDescent="0.25">
      <c r="A1987" t="s">
        <v>4459</v>
      </c>
      <c r="C1987" s="3" t="s">
        <v>12988</v>
      </c>
      <c r="D1987" s="3">
        <v>543</v>
      </c>
      <c r="E1987" s="9">
        <v>1959</v>
      </c>
      <c r="F1987" s="7" t="s">
        <v>1101</v>
      </c>
      <c r="G1987" s="7" t="s">
        <v>5631</v>
      </c>
      <c r="H1987" s="8" t="s">
        <v>13587</v>
      </c>
      <c r="I1987" s="8" t="s">
        <v>8890</v>
      </c>
      <c r="J1987" s="19">
        <v>3</v>
      </c>
      <c r="K1987" s="19" t="s">
        <v>7736</v>
      </c>
      <c r="L1987" s="11">
        <v>1</v>
      </c>
      <c r="M1987" s="11"/>
      <c r="N1987" s="24"/>
      <c r="P1987" s="32"/>
      <c r="T1987" s="19"/>
      <c r="U1987" s="3"/>
      <c r="X1987" t="str">
        <f t="shared" si="130"/>
        <v/>
      </c>
      <c r="Z1987" t="str">
        <f t="shared" si="131"/>
        <v/>
      </c>
      <c r="AB1987" s="9"/>
      <c r="AC1987" t="s">
        <v>13587</v>
      </c>
      <c r="AD1987">
        <f t="shared" si="129"/>
        <v>0</v>
      </c>
      <c r="AF1987" s="3"/>
      <c r="AH1987" s="9"/>
    </row>
    <row r="1988" spans="1:34" ht="10.95" customHeight="1" outlineLevel="1" x14ac:dyDescent="0.25">
      <c r="A1988" t="s">
        <v>4459</v>
      </c>
      <c r="C1988" s="3" t="s">
        <v>12988</v>
      </c>
      <c r="D1988" s="3">
        <v>558</v>
      </c>
      <c r="E1988" s="9">
        <v>1960</v>
      </c>
      <c r="F1988" s="7" t="s">
        <v>13604</v>
      </c>
      <c r="G1988" s="7" t="s">
        <v>13605</v>
      </c>
      <c r="H1988" s="8" t="s">
        <v>13587</v>
      </c>
      <c r="I1988" s="8" t="s">
        <v>13607</v>
      </c>
      <c r="J1988" s="19">
        <v>3</v>
      </c>
      <c r="K1988" s="19" t="s">
        <v>7736</v>
      </c>
      <c r="L1988" s="11">
        <v>0.15</v>
      </c>
      <c r="M1988" s="11"/>
      <c r="N1988" s="24"/>
      <c r="P1988" s="32"/>
      <c r="T1988" s="19"/>
      <c r="U1988" s="3"/>
      <c r="X1988" t="str">
        <f t="shared" si="130"/>
        <v/>
      </c>
      <c r="Z1988" t="str">
        <f t="shared" si="131"/>
        <v/>
      </c>
      <c r="AB1988" s="9"/>
      <c r="AC1988" t="s">
        <v>13587</v>
      </c>
      <c r="AD1988">
        <f t="shared" ref="AD1988:AD2019" si="132">COUNTIF(H1988,"*Fuji*")</f>
        <v>0</v>
      </c>
      <c r="AF1988" s="3"/>
      <c r="AH1988" s="9"/>
    </row>
    <row r="1989" spans="1:34" ht="10.95" customHeight="1" outlineLevel="1" x14ac:dyDescent="0.25">
      <c r="A1989" t="s">
        <v>4459</v>
      </c>
      <c r="C1989" s="3" t="s">
        <v>12988</v>
      </c>
      <c r="D1989" s="3">
        <v>588</v>
      </c>
      <c r="E1989" s="9">
        <v>1961</v>
      </c>
      <c r="F1989" s="7" t="s">
        <v>4735</v>
      </c>
      <c r="G1989" s="7" t="s">
        <v>13600</v>
      </c>
      <c r="H1989" s="8" t="s">
        <v>6248</v>
      </c>
      <c r="I1989" s="8" t="s">
        <v>6998</v>
      </c>
      <c r="J1989" s="19">
        <v>3</v>
      </c>
      <c r="K1989" s="19" t="s">
        <v>7736</v>
      </c>
      <c r="L1989" s="11">
        <v>0.5</v>
      </c>
      <c r="M1989" s="11"/>
      <c r="N1989" s="24"/>
      <c r="P1989" s="32"/>
      <c r="T1989" s="19"/>
      <c r="U1989" s="3">
        <v>325</v>
      </c>
      <c r="X1989" t="str">
        <f t="shared" si="130"/>
        <v/>
      </c>
      <c r="Z1989" t="str">
        <f t="shared" si="131"/>
        <v/>
      </c>
      <c r="AB1989" s="9"/>
      <c r="AC1989" t="s">
        <v>6248</v>
      </c>
      <c r="AD1989">
        <f t="shared" si="132"/>
        <v>0</v>
      </c>
      <c r="AF1989" s="3"/>
      <c r="AG1989" t="s">
        <v>6249</v>
      </c>
      <c r="AH1989" s="9" t="s">
        <v>4613</v>
      </c>
    </row>
    <row r="1990" spans="1:34" ht="10.95" customHeight="1" outlineLevel="1" x14ac:dyDescent="0.25">
      <c r="A1990" t="s">
        <v>4459</v>
      </c>
      <c r="C1990" s="3" t="s">
        <v>12988</v>
      </c>
      <c r="D1990" s="3">
        <v>578</v>
      </c>
      <c r="E1990" s="9">
        <v>1961</v>
      </c>
      <c r="F1990" s="7" t="s">
        <v>4735</v>
      </c>
      <c r="G1990" s="7" t="s">
        <v>2293</v>
      </c>
      <c r="H1990" s="8" t="s">
        <v>6117</v>
      </c>
      <c r="I1990" s="8" t="s">
        <v>13606</v>
      </c>
      <c r="J1990" s="19">
        <v>4</v>
      </c>
      <c r="K1990" s="19" t="s">
        <v>7736</v>
      </c>
      <c r="L1990" s="11">
        <v>0.4</v>
      </c>
      <c r="M1990" s="11"/>
      <c r="N1990" s="24"/>
      <c r="P1990" s="32"/>
      <c r="T1990" s="19"/>
      <c r="U1990" s="3" t="s">
        <v>4964</v>
      </c>
      <c r="X1990" t="str">
        <f t="shared" si="130"/>
        <v/>
      </c>
      <c r="Z1990" t="str">
        <f t="shared" si="131"/>
        <v/>
      </c>
      <c r="AB1990" s="9"/>
      <c r="AC1990" t="s">
        <v>6117</v>
      </c>
      <c r="AD1990">
        <f t="shared" si="132"/>
        <v>0</v>
      </c>
      <c r="AF1990" s="3"/>
      <c r="AG1990" t="s">
        <v>2364</v>
      </c>
      <c r="AH1990" s="9" t="s">
        <v>4613</v>
      </c>
    </row>
    <row r="1991" spans="1:34" ht="10.95" customHeight="1" outlineLevel="1" x14ac:dyDescent="0.25">
      <c r="A1991" t="s">
        <v>4459</v>
      </c>
      <c r="C1991" s="3" t="s">
        <v>12988</v>
      </c>
      <c r="D1991" s="3">
        <v>597</v>
      </c>
      <c r="E1991" s="9">
        <v>1962</v>
      </c>
      <c r="F1991" s="7" t="s">
        <v>4735</v>
      </c>
      <c r="G1991" s="7" t="s">
        <v>1677</v>
      </c>
      <c r="H1991" s="8" t="s">
        <v>6248</v>
      </c>
      <c r="I1991" s="8" t="s">
        <v>6998</v>
      </c>
      <c r="J1991" s="19">
        <v>3</v>
      </c>
      <c r="K1991" s="19" t="s">
        <v>7736</v>
      </c>
      <c r="L1991" s="11">
        <v>0.2</v>
      </c>
      <c r="M1991" s="11"/>
      <c r="N1991" s="24"/>
      <c r="P1991" s="32"/>
      <c r="T1991" s="19"/>
      <c r="U1991" s="3">
        <v>326</v>
      </c>
      <c r="X1991" t="str">
        <f t="shared" si="130"/>
        <v/>
      </c>
      <c r="Z1991" t="str">
        <f t="shared" si="131"/>
        <v/>
      </c>
      <c r="AB1991" s="9"/>
      <c r="AC1991" t="s">
        <v>6248</v>
      </c>
      <c r="AD1991">
        <f t="shared" si="132"/>
        <v>0</v>
      </c>
      <c r="AF1991" s="3"/>
      <c r="AG1991" t="s">
        <v>6249</v>
      </c>
      <c r="AH1991" s="9" t="s">
        <v>4613</v>
      </c>
    </row>
    <row r="1992" spans="1:34" ht="10.95" customHeight="1" outlineLevel="1" x14ac:dyDescent="0.25">
      <c r="A1992" t="s">
        <v>4459</v>
      </c>
      <c r="C1992" s="3" t="s">
        <v>12988</v>
      </c>
      <c r="D1992" s="3">
        <v>618</v>
      </c>
      <c r="E1992" s="9">
        <v>1965</v>
      </c>
      <c r="F1992" s="7" t="s">
        <v>1632</v>
      </c>
      <c r="G1992" s="7" t="s">
        <v>586</v>
      </c>
      <c r="H1992" s="8" t="s">
        <v>5175</v>
      </c>
      <c r="I1992" s="8" t="s">
        <v>13608</v>
      </c>
      <c r="J1992" s="19">
        <v>4</v>
      </c>
      <c r="K1992" s="19" t="s">
        <v>7736</v>
      </c>
      <c r="L1992" s="11">
        <v>0.8</v>
      </c>
      <c r="M1992" s="11"/>
      <c r="N1992" s="24"/>
      <c r="P1992" s="32"/>
      <c r="R1992">
        <v>1</v>
      </c>
      <c r="S1992">
        <v>1</v>
      </c>
      <c r="T1992" s="19"/>
      <c r="U1992" s="3">
        <v>347</v>
      </c>
      <c r="X1992" t="str">
        <f t="shared" si="130"/>
        <v/>
      </c>
      <c r="Z1992" t="str">
        <f t="shared" si="131"/>
        <v/>
      </c>
      <c r="AB1992" s="9"/>
      <c r="AC1992" t="s">
        <v>5175</v>
      </c>
      <c r="AD1992">
        <f t="shared" si="132"/>
        <v>0</v>
      </c>
      <c r="AF1992" s="3"/>
      <c r="AG1992" t="s">
        <v>2364</v>
      </c>
      <c r="AH1992" s="9" t="s">
        <v>4613</v>
      </c>
    </row>
    <row r="1993" spans="1:34" ht="10.95" customHeight="1" outlineLevel="1" x14ac:dyDescent="0.25">
      <c r="A1993" t="s">
        <v>4459</v>
      </c>
      <c r="C1993" s="3" t="s">
        <v>12988</v>
      </c>
      <c r="D1993" s="3">
        <v>665</v>
      </c>
      <c r="E1993" s="9">
        <v>1968</v>
      </c>
      <c r="F1993" s="7" t="s">
        <v>5141</v>
      </c>
      <c r="G1993" s="7" t="s">
        <v>5174</v>
      </c>
      <c r="H1993" s="8" t="s">
        <v>5175</v>
      </c>
      <c r="I1993" s="8" t="s">
        <v>13609</v>
      </c>
      <c r="J1993" s="19">
        <v>4</v>
      </c>
      <c r="K1993" s="19" t="s">
        <v>7736</v>
      </c>
      <c r="L1993" s="11">
        <v>0.8</v>
      </c>
      <c r="M1993" s="11"/>
      <c r="N1993" s="24"/>
      <c r="P1993" s="32"/>
      <c r="T1993" s="19"/>
      <c r="U1993" s="3" t="s">
        <v>4959</v>
      </c>
      <c r="X1993" t="str">
        <f t="shared" si="130"/>
        <v/>
      </c>
      <c r="Z1993" t="str">
        <f t="shared" si="131"/>
        <v/>
      </c>
      <c r="AB1993" s="9"/>
      <c r="AC1993" t="s">
        <v>5175</v>
      </c>
      <c r="AD1993">
        <f t="shared" si="132"/>
        <v>0</v>
      </c>
      <c r="AF1993" s="3"/>
      <c r="AG1993" t="s">
        <v>2364</v>
      </c>
      <c r="AH1993" s="9" t="s">
        <v>4613</v>
      </c>
    </row>
    <row r="1994" spans="1:34" ht="10.95" customHeight="1" outlineLevel="1" x14ac:dyDescent="0.25">
      <c r="A1994" t="s">
        <v>4459</v>
      </c>
      <c r="C1994" s="3" t="s">
        <v>12988</v>
      </c>
      <c r="D1994" s="3">
        <v>694</v>
      </c>
      <c r="E1994" s="9">
        <v>1970</v>
      </c>
      <c r="F1994" s="7" t="s">
        <v>5176</v>
      </c>
      <c r="G1994" s="7" t="s">
        <v>2019</v>
      </c>
      <c r="H1994" s="8" t="s">
        <v>2020</v>
      </c>
      <c r="I1994" s="8" t="s">
        <v>13610</v>
      </c>
      <c r="J1994" s="19">
        <v>6</v>
      </c>
      <c r="K1994" s="19" t="s">
        <v>7736</v>
      </c>
      <c r="L1994" s="11">
        <v>0.3</v>
      </c>
      <c r="M1994" s="11"/>
      <c r="N1994" s="24"/>
      <c r="P1994" s="32"/>
      <c r="T1994" s="19"/>
      <c r="U1994" s="3">
        <v>383</v>
      </c>
      <c r="X1994" t="str">
        <f t="shared" si="130"/>
        <v/>
      </c>
      <c r="Z1994" t="str">
        <f t="shared" si="131"/>
        <v/>
      </c>
      <c r="AB1994" s="9"/>
      <c r="AC1994" t="s">
        <v>2020</v>
      </c>
      <c r="AD1994">
        <f t="shared" si="132"/>
        <v>0</v>
      </c>
      <c r="AF1994" s="3"/>
      <c r="AG1994" t="s">
        <v>2364</v>
      </c>
      <c r="AH1994" s="9" t="s">
        <v>4613</v>
      </c>
    </row>
    <row r="1995" spans="1:34" ht="10.95" customHeight="1" outlineLevel="1" x14ac:dyDescent="0.25">
      <c r="A1995" t="s">
        <v>4459</v>
      </c>
      <c r="C1995" s="3" t="s">
        <v>12988</v>
      </c>
      <c r="D1995" s="3">
        <v>695</v>
      </c>
      <c r="E1995" s="9">
        <v>1970</v>
      </c>
      <c r="F1995" s="7" t="s">
        <v>3424</v>
      </c>
      <c r="G1995" s="7" t="s">
        <v>234</v>
      </c>
      <c r="H1995" s="8" t="s">
        <v>6392</v>
      </c>
      <c r="I1995" s="8" t="s">
        <v>13610</v>
      </c>
      <c r="J1995" s="19">
        <v>6</v>
      </c>
      <c r="K1995" s="19" t="s">
        <v>7736</v>
      </c>
      <c r="L1995" s="11">
        <v>0.3</v>
      </c>
      <c r="M1995" s="11"/>
      <c r="N1995" s="24"/>
      <c r="P1995" s="32"/>
      <c r="T1995" s="19"/>
      <c r="U1995" s="3" t="s">
        <v>4965</v>
      </c>
      <c r="X1995" t="str">
        <f t="shared" si="130"/>
        <v/>
      </c>
      <c r="Z1995" t="str">
        <f t="shared" si="131"/>
        <v/>
      </c>
      <c r="AB1995" s="9"/>
      <c r="AC1995" t="s">
        <v>6392</v>
      </c>
      <c r="AD1995">
        <f t="shared" si="132"/>
        <v>0</v>
      </c>
      <c r="AF1995" s="3"/>
      <c r="AG1995" t="s">
        <v>2364</v>
      </c>
      <c r="AH1995" s="9" t="s">
        <v>4613</v>
      </c>
    </row>
    <row r="1996" spans="1:34" ht="10.95" customHeight="1" outlineLevel="1" x14ac:dyDescent="0.25">
      <c r="A1996" t="s">
        <v>4459</v>
      </c>
      <c r="C1996" s="3" t="s">
        <v>12988</v>
      </c>
      <c r="D1996" s="3" t="s">
        <v>4065</v>
      </c>
      <c r="E1996" s="9">
        <v>1970</v>
      </c>
      <c r="F1996" s="7" t="s">
        <v>6840</v>
      </c>
      <c r="G1996" s="7" t="s">
        <v>2293</v>
      </c>
      <c r="H1996" s="8" t="s">
        <v>6248</v>
      </c>
      <c r="I1996" s="8"/>
      <c r="J1996" s="19">
        <v>5</v>
      </c>
      <c r="K1996" s="19" t="s">
        <v>7736</v>
      </c>
      <c r="L1996" s="11">
        <v>0.3</v>
      </c>
      <c r="M1996" s="11"/>
      <c r="N1996" s="24"/>
      <c r="P1996" s="32"/>
      <c r="T1996" s="19"/>
      <c r="U1996" s="3" t="s">
        <v>827</v>
      </c>
      <c r="X1996" t="str">
        <f t="shared" si="130"/>
        <v/>
      </c>
      <c r="Z1996" t="str">
        <f t="shared" si="131"/>
        <v/>
      </c>
      <c r="AB1996" s="9"/>
      <c r="AC1996" t="s">
        <v>6248</v>
      </c>
      <c r="AD1996">
        <f t="shared" si="132"/>
        <v>0</v>
      </c>
      <c r="AF1996" s="3"/>
      <c r="AG1996" t="s">
        <v>6249</v>
      </c>
      <c r="AH1996" s="9" t="s">
        <v>4613</v>
      </c>
    </row>
    <row r="1997" spans="1:34" ht="10.95" customHeight="1" outlineLevel="1" x14ac:dyDescent="0.25">
      <c r="A1997" t="s">
        <v>4459</v>
      </c>
      <c r="C1997" s="3" t="s">
        <v>12988</v>
      </c>
      <c r="D1997" s="3" t="s">
        <v>4065</v>
      </c>
      <c r="E1997" s="9">
        <v>1970</v>
      </c>
      <c r="F1997" s="7" t="s">
        <v>235</v>
      </c>
      <c r="G1997" s="7" t="s">
        <v>1580</v>
      </c>
      <c r="H1997" s="8" t="s">
        <v>5175</v>
      </c>
      <c r="I1997" s="8"/>
      <c r="J1997" s="19">
        <v>4</v>
      </c>
      <c r="K1997" s="19" t="s">
        <v>7736</v>
      </c>
      <c r="L1997" s="11">
        <v>0.5</v>
      </c>
      <c r="M1997" s="11"/>
      <c r="N1997" s="24"/>
      <c r="P1997" s="32"/>
      <c r="T1997" s="19"/>
      <c r="U1997" s="3" t="s">
        <v>4966</v>
      </c>
      <c r="X1997" t="str">
        <f t="shared" si="130"/>
        <v/>
      </c>
      <c r="Z1997" t="str">
        <f t="shared" si="131"/>
        <v/>
      </c>
      <c r="AB1997" s="9"/>
      <c r="AC1997" t="s">
        <v>5175</v>
      </c>
      <c r="AD1997">
        <f t="shared" si="132"/>
        <v>0</v>
      </c>
      <c r="AF1997" s="3"/>
      <c r="AG1997" t="s">
        <v>2364</v>
      </c>
      <c r="AH1997" s="9" t="s">
        <v>4613</v>
      </c>
    </row>
    <row r="1998" spans="1:34" ht="10.95" customHeight="1" outlineLevel="1" x14ac:dyDescent="0.25">
      <c r="A1998" t="s">
        <v>4459</v>
      </c>
      <c r="C1998" s="3" t="s">
        <v>12988</v>
      </c>
      <c r="D1998" s="3">
        <v>739</v>
      </c>
      <c r="E1998" s="9">
        <v>1971</v>
      </c>
      <c r="F1998" s="7" t="s">
        <v>423</v>
      </c>
      <c r="G1998" s="7" t="s">
        <v>424</v>
      </c>
      <c r="H1998" s="8" t="s">
        <v>6815</v>
      </c>
      <c r="I1998" s="8" t="s">
        <v>13611</v>
      </c>
      <c r="J1998" s="19">
        <v>5</v>
      </c>
      <c r="K1998" s="19" t="s">
        <v>7736</v>
      </c>
      <c r="L1998" s="11">
        <v>0.5</v>
      </c>
      <c r="M1998" s="11"/>
      <c r="N1998" s="24"/>
      <c r="P1998" s="32"/>
      <c r="T1998" s="19"/>
      <c r="U1998" s="3">
        <v>413</v>
      </c>
      <c r="X1998" t="str">
        <f t="shared" si="130"/>
        <v/>
      </c>
      <c r="Z1998" t="str">
        <f t="shared" si="131"/>
        <v/>
      </c>
      <c r="AB1998" s="9"/>
      <c r="AC1998" t="s">
        <v>6815</v>
      </c>
      <c r="AD1998">
        <f t="shared" si="132"/>
        <v>0</v>
      </c>
      <c r="AF1998" s="3"/>
      <c r="AG1998" t="s">
        <v>2364</v>
      </c>
      <c r="AH1998" s="9" t="s">
        <v>4613</v>
      </c>
    </row>
    <row r="1999" spans="1:34" ht="10.95" customHeight="1" outlineLevel="1" x14ac:dyDescent="0.25">
      <c r="A1999" t="s">
        <v>4459</v>
      </c>
      <c r="C1999" s="3" t="s">
        <v>12988</v>
      </c>
      <c r="D1999" s="3" t="s">
        <v>13613</v>
      </c>
      <c r="E1999" s="9">
        <v>1974</v>
      </c>
      <c r="F1999" s="7" t="s">
        <v>4841</v>
      </c>
      <c r="G1999" s="7" t="s">
        <v>5401</v>
      </c>
      <c r="H1999" s="8" t="s">
        <v>4842</v>
      </c>
      <c r="I1999" s="8" t="s">
        <v>13612</v>
      </c>
      <c r="J1999" s="19">
        <v>5</v>
      </c>
      <c r="K1999" s="19" t="s">
        <v>7738</v>
      </c>
      <c r="L1999" s="11"/>
      <c r="M1999" s="11"/>
      <c r="N1999" s="24"/>
      <c r="P1999" s="32"/>
      <c r="T1999" s="19"/>
      <c r="U1999" s="3">
        <v>452</v>
      </c>
      <c r="X1999" t="str">
        <f t="shared" si="130"/>
        <v/>
      </c>
      <c r="Z1999" t="str">
        <f t="shared" si="131"/>
        <v/>
      </c>
      <c r="AB1999" s="9"/>
      <c r="AC1999" t="s">
        <v>4842</v>
      </c>
      <c r="AD1999">
        <f t="shared" si="132"/>
        <v>0</v>
      </c>
      <c r="AF1999" s="3"/>
      <c r="AG1999" t="s">
        <v>774</v>
      </c>
      <c r="AH1999" s="9" t="s">
        <v>4613</v>
      </c>
    </row>
    <row r="2000" spans="1:34" ht="10.95" customHeight="1" outlineLevel="1" x14ac:dyDescent="0.25">
      <c r="A2000" t="s">
        <v>4459</v>
      </c>
      <c r="C2000" s="3" t="s">
        <v>12988</v>
      </c>
      <c r="D2000" s="3">
        <v>789</v>
      </c>
      <c r="E2000" s="9">
        <v>1974</v>
      </c>
      <c r="F2000" s="7" t="s">
        <v>6251</v>
      </c>
      <c r="G2000" s="7" t="s">
        <v>3355</v>
      </c>
      <c r="H2000" s="8" t="s">
        <v>3356</v>
      </c>
      <c r="I2000" s="8" t="s">
        <v>13614</v>
      </c>
      <c r="J2000" s="19">
        <v>6</v>
      </c>
      <c r="K2000" s="19" t="s">
        <v>7736</v>
      </c>
      <c r="L2000" s="11">
        <v>0.7</v>
      </c>
      <c r="M2000" s="11"/>
      <c r="N2000" s="24"/>
      <c r="P2000" s="32"/>
      <c r="T2000" s="19"/>
      <c r="U2000" s="3">
        <v>453</v>
      </c>
      <c r="X2000" t="str">
        <f t="shared" si="130"/>
        <v/>
      </c>
      <c r="Z2000" t="str">
        <f t="shared" si="131"/>
        <v/>
      </c>
      <c r="AB2000" s="9"/>
      <c r="AC2000" t="s">
        <v>3356</v>
      </c>
      <c r="AD2000">
        <f t="shared" si="132"/>
        <v>0</v>
      </c>
      <c r="AF2000" s="3"/>
      <c r="AG2000" t="s">
        <v>3357</v>
      </c>
      <c r="AH2000" s="9" t="s">
        <v>4613</v>
      </c>
    </row>
    <row r="2001" spans="1:34" ht="10.95" customHeight="1" outlineLevel="1" x14ac:dyDescent="0.25">
      <c r="A2001" t="s">
        <v>4459</v>
      </c>
      <c r="C2001" s="3" t="s">
        <v>12988</v>
      </c>
      <c r="D2001" s="3">
        <v>791</v>
      </c>
      <c r="E2001" s="9">
        <v>1974</v>
      </c>
      <c r="F2001" s="7" t="s">
        <v>13616</v>
      </c>
      <c r="G2001" s="7" t="s">
        <v>1677</v>
      </c>
      <c r="H2001" s="8" t="s">
        <v>13617</v>
      </c>
      <c r="I2001" s="8" t="s">
        <v>13618</v>
      </c>
      <c r="J2001" s="19">
        <v>6</v>
      </c>
      <c r="K2001" s="19" t="s">
        <v>7736</v>
      </c>
      <c r="L2001" s="11">
        <v>0.4</v>
      </c>
      <c r="M2001" s="11"/>
      <c r="N2001" s="24"/>
      <c r="P2001" s="32"/>
      <c r="T2001" s="19"/>
      <c r="U2001" s="3"/>
      <c r="X2001" t="str">
        <f t="shared" si="130"/>
        <v/>
      </c>
      <c r="Z2001" t="str">
        <f t="shared" si="131"/>
        <v/>
      </c>
      <c r="AB2001" s="9"/>
      <c r="AC2001" t="s">
        <v>13617</v>
      </c>
      <c r="AD2001">
        <f t="shared" si="132"/>
        <v>0</v>
      </c>
      <c r="AF2001" s="3"/>
      <c r="AH2001" s="9"/>
    </row>
    <row r="2002" spans="1:34" ht="10.95" customHeight="1" outlineLevel="1" x14ac:dyDescent="0.25">
      <c r="A2002" t="s">
        <v>4459</v>
      </c>
      <c r="C2002" s="3" t="s">
        <v>12988</v>
      </c>
      <c r="D2002" s="3">
        <v>792</v>
      </c>
      <c r="E2002" s="9">
        <v>1974</v>
      </c>
      <c r="F2002" s="7" t="s">
        <v>13616</v>
      </c>
      <c r="G2002" s="7" t="s">
        <v>1677</v>
      </c>
      <c r="H2002" s="8" t="s">
        <v>6180</v>
      </c>
      <c r="I2002" s="8" t="s">
        <v>13618</v>
      </c>
      <c r="J2002" s="19">
        <v>5</v>
      </c>
      <c r="K2002" s="19" t="s">
        <v>7736</v>
      </c>
      <c r="L2002" s="11">
        <v>0.4</v>
      </c>
      <c r="M2002" s="11"/>
      <c r="N2002" s="24"/>
      <c r="P2002" s="32"/>
      <c r="T2002" s="19"/>
      <c r="U2002" s="3"/>
      <c r="X2002" t="str">
        <f t="shared" si="130"/>
        <v/>
      </c>
      <c r="Z2002" t="str">
        <f t="shared" si="131"/>
        <v/>
      </c>
      <c r="AB2002" s="9"/>
      <c r="AC2002" t="s">
        <v>6180</v>
      </c>
      <c r="AD2002">
        <f t="shared" si="132"/>
        <v>0</v>
      </c>
      <c r="AF2002" s="3"/>
      <c r="AH2002" s="9"/>
    </row>
    <row r="2003" spans="1:34" ht="10.95" customHeight="1" outlineLevel="1" x14ac:dyDescent="0.25">
      <c r="A2003" t="s">
        <v>4459</v>
      </c>
      <c r="C2003" s="3" t="s">
        <v>12988</v>
      </c>
      <c r="D2003" s="3" t="s">
        <v>13615</v>
      </c>
      <c r="E2003" s="9">
        <v>1974</v>
      </c>
      <c r="F2003" s="7" t="s">
        <v>4841</v>
      </c>
      <c r="G2003" s="7" t="s">
        <v>1677</v>
      </c>
      <c r="H2003" s="8" t="s">
        <v>6180</v>
      </c>
      <c r="I2003" s="8" t="s">
        <v>13618</v>
      </c>
      <c r="J2003" s="19">
        <v>5</v>
      </c>
      <c r="K2003" s="19" t="s">
        <v>7738</v>
      </c>
      <c r="L2003" s="11"/>
      <c r="M2003" s="11"/>
      <c r="N2003" s="24"/>
      <c r="P2003" s="32"/>
      <c r="T2003" s="19"/>
      <c r="U2003" s="3"/>
      <c r="X2003" t="str">
        <f t="shared" si="130"/>
        <v/>
      </c>
      <c r="Z2003" t="str">
        <f t="shared" si="131"/>
        <v/>
      </c>
      <c r="AB2003" s="9"/>
      <c r="AC2003" t="s">
        <v>6180</v>
      </c>
      <c r="AD2003">
        <f t="shared" si="132"/>
        <v>0</v>
      </c>
      <c r="AF2003" s="3"/>
      <c r="AH2003" s="9"/>
    </row>
    <row r="2004" spans="1:34" ht="10.95" customHeight="1" outlineLevel="1" x14ac:dyDescent="0.25">
      <c r="A2004" t="s">
        <v>4459</v>
      </c>
      <c r="C2004" s="3" t="s">
        <v>12988</v>
      </c>
      <c r="D2004" s="3">
        <v>844</v>
      </c>
      <c r="E2004" s="9">
        <v>1977</v>
      </c>
      <c r="F2004" s="7" t="s">
        <v>639</v>
      </c>
      <c r="G2004" s="7" t="s">
        <v>5401</v>
      </c>
      <c r="H2004" s="8" t="s">
        <v>5357</v>
      </c>
      <c r="I2004" s="8" t="s">
        <v>13619</v>
      </c>
      <c r="J2004" s="19">
        <v>1</v>
      </c>
      <c r="K2004" s="19" t="s">
        <v>7736</v>
      </c>
      <c r="L2004" s="11">
        <v>1</v>
      </c>
      <c r="M2004" s="11"/>
      <c r="N2004" s="24"/>
      <c r="P2004" s="32"/>
      <c r="T2004" s="19"/>
      <c r="U2004" s="3">
        <v>503</v>
      </c>
      <c r="X2004" t="str">
        <f t="shared" si="130"/>
        <v/>
      </c>
      <c r="Z2004" t="str">
        <f t="shared" si="131"/>
        <v/>
      </c>
      <c r="AB2004" s="9"/>
      <c r="AC2004" t="s">
        <v>5357</v>
      </c>
      <c r="AD2004">
        <f t="shared" si="132"/>
        <v>0</v>
      </c>
      <c r="AF2004" s="3"/>
      <c r="AG2004" t="s">
        <v>5358</v>
      </c>
      <c r="AH2004" s="9" t="s">
        <v>4613</v>
      </c>
    </row>
    <row r="2005" spans="1:34" ht="10.95" customHeight="1" outlineLevel="1" x14ac:dyDescent="0.25">
      <c r="A2005" t="s">
        <v>4459</v>
      </c>
      <c r="C2005" s="3" t="s">
        <v>12988</v>
      </c>
      <c r="D2005" s="3">
        <v>897</v>
      </c>
      <c r="E2005" s="9">
        <v>1980</v>
      </c>
      <c r="F2005" s="7" t="s">
        <v>4769</v>
      </c>
      <c r="G2005" s="7" t="s">
        <v>5401</v>
      </c>
      <c r="H2005" s="8" t="s">
        <v>4770</v>
      </c>
      <c r="I2005" s="8" t="s">
        <v>13620</v>
      </c>
      <c r="J2005" s="19">
        <v>5</v>
      </c>
      <c r="K2005" s="19" t="s">
        <v>7736</v>
      </c>
      <c r="L2005" s="11">
        <v>0.6</v>
      </c>
      <c r="M2005" s="11"/>
      <c r="N2005" s="24"/>
      <c r="P2005" s="32"/>
      <c r="T2005" s="19"/>
      <c r="U2005" s="3">
        <v>563</v>
      </c>
      <c r="X2005" t="str">
        <f t="shared" si="130"/>
        <v/>
      </c>
      <c r="Z2005" t="str">
        <f t="shared" si="131"/>
        <v/>
      </c>
      <c r="AB2005" s="9"/>
      <c r="AC2005" t="s">
        <v>4770</v>
      </c>
      <c r="AD2005">
        <f t="shared" si="132"/>
        <v>0</v>
      </c>
      <c r="AF2005" s="3"/>
      <c r="AG2005" t="s">
        <v>4771</v>
      </c>
      <c r="AH2005" s="9" t="s">
        <v>4613</v>
      </c>
    </row>
    <row r="2006" spans="1:34" ht="10.95" customHeight="1" outlineLevel="1" x14ac:dyDescent="0.25">
      <c r="A2006" t="s">
        <v>4459</v>
      </c>
      <c r="C2006" s="3" t="s">
        <v>12988</v>
      </c>
      <c r="D2006" s="3">
        <v>921</v>
      </c>
      <c r="E2006" s="9">
        <v>1981</v>
      </c>
      <c r="F2006" s="7" t="s">
        <v>4769</v>
      </c>
      <c r="G2006" s="7" t="s">
        <v>5401</v>
      </c>
      <c r="H2006" s="8" t="s">
        <v>5379</v>
      </c>
      <c r="I2006" s="8" t="s">
        <v>7080</v>
      </c>
      <c r="J2006" s="19">
        <v>5</v>
      </c>
      <c r="K2006" s="19" t="s">
        <v>7736</v>
      </c>
      <c r="L2006" s="11">
        <v>0.6</v>
      </c>
      <c r="M2006" s="11"/>
      <c r="N2006" s="24"/>
      <c r="P2006" s="32"/>
      <c r="T2006" s="19"/>
      <c r="U2006" s="3">
        <v>588</v>
      </c>
      <c r="X2006" t="str">
        <f t="shared" si="130"/>
        <v/>
      </c>
      <c r="Z2006" t="str">
        <f t="shared" si="131"/>
        <v/>
      </c>
      <c r="AB2006" s="9"/>
      <c r="AC2006" t="s">
        <v>5379</v>
      </c>
      <c r="AD2006">
        <f t="shared" si="132"/>
        <v>0</v>
      </c>
      <c r="AF2006" s="3"/>
      <c r="AG2006" t="s">
        <v>2988</v>
      </c>
      <c r="AH2006" s="9" t="s">
        <v>4613</v>
      </c>
    </row>
    <row r="2007" spans="1:34" ht="10.95" customHeight="1" outlineLevel="1" x14ac:dyDescent="0.25">
      <c r="A2007" t="s">
        <v>4459</v>
      </c>
      <c r="C2007" s="3" t="s">
        <v>12988</v>
      </c>
      <c r="D2007" s="3">
        <v>922</v>
      </c>
      <c r="E2007" s="9">
        <v>1981</v>
      </c>
      <c r="F2007" s="7" t="s">
        <v>4769</v>
      </c>
      <c r="G2007" s="7" t="s">
        <v>5401</v>
      </c>
      <c r="H2007" s="8" t="s">
        <v>5175</v>
      </c>
      <c r="I2007" s="8" t="s">
        <v>7080</v>
      </c>
      <c r="J2007" s="19">
        <v>4</v>
      </c>
      <c r="K2007" s="19" t="s">
        <v>7736</v>
      </c>
      <c r="L2007" s="11">
        <v>0.6</v>
      </c>
      <c r="M2007" s="11"/>
      <c r="N2007" s="24"/>
      <c r="P2007" s="32"/>
      <c r="T2007" s="19"/>
      <c r="U2007" s="3">
        <v>587</v>
      </c>
      <c r="X2007" t="str">
        <f t="shared" si="130"/>
        <v/>
      </c>
      <c r="Z2007" t="str">
        <f t="shared" si="131"/>
        <v/>
      </c>
      <c r="AB2007" s="9"/>
      <c r="AC2007" t="s">
        <v>5175</v>
      </c>
      <c r="AD2007">
        <f t="shared" si="132"/>
        <v>0</v>
      </c>
      <c r="AF2007" s="3"/>
      <c r="AG2007" t="s">
        <v>2364</v>
      </c>
      <c r="AH2007" s="9" t="s">
        <v>4613</v>
      </c>
    </row>
    <row r="2008" spans="1:34" ht="10.95" customHeight="1" outlineLevel="1" x14ac:dyDescent="0.25">
      <c r="A2008" t="s">
        <v>4459</v>
      </c>
      <c r="C2008" s="3" t="s">
        <v>12988</v>
      </c>
      <c r="D2008" s="3">
        <v>1019</v>
      </c>
      <c r="E2008" s="9">
        <v>1984</v>
      </c>
      <c r="F2008" s="7" t="s">
        <v>3764</v>
      </c>
      <c r="G2008" s="7" t="s">
        <v>5401</v>
      </c>
      <c r="H2008" s="8" t="s">
        <v>13624</v>
      </c>
      <c r="I2008" s="8" t="s">
        <v>13621</v>
      </c>
      <c r="J2008" s="19">
        <v>2</v>
      </c>
      <c r="K2008" s="19" t="s">
        <v>7736</v>
      </c>
      <c r="L2008" s="11">
        <v>0.2</v>
      </c>
      <c r="M2008" s="11"/>
      <c r="N2008" s="24"/>
      <c r="P2008" s="32"/>
      <c r="T2008" s="19"/>
      <c r="U2008" s="3"/>
      <c r="X2008" t="str">
        <f t="shared" si="130"/>
        <v/>
      </c>
      <c r="Z2008" t="str">
        <f t="shared" si="131"/>
        <v/>
      </c>
      <c r="AB2008" s="9"/>
      <c r="AC2008" t="s">
        <v>13624</v>
      </c>
      <c r="AD2008">
        <f t="shared" si="132"/>
        <v>0</v>
      </c>
      <c r="AF2008" s="3"/>
      <c r="AH2008" s="9"/>
    </row>
    <row r="2009" spans="1:34" ht="10.95" customHeight="1" outlineLevel="1" x14ac:dyDescent="0.25">
      <c r="A2009" t="s">
        <v>4459</v>
      </c>
      <c r="C2009" s="3" t="s">
        <v>12988</v>
      </c>
      <c r="D2009" s="3">
        <v>1023</v>
      </c>
      <c r="E2009" s="9">
        <v>1984</v>
      </c>
      <c r="F2009" s="7" t="s">
        <v>3764</v>
      </c>
      <c r="G2009" s="7" t="s">
        <v>5401</v>
      </c>
      <c r="H2009" s="8" t="s">
        <v>5894</v>
      </c>
      <c r="I2009" s="8" t="s">
        <v>13621</v>
      </c>
      <c r="J2009" s="19">
        <v>4</v>
      </c>
      <c r="K2009" s="19" t="s">
        <v>7738</v>
      </c>
      <c r="L2009" s="11"/>
      <c r="M2009" s="11"/>
      <c r="N2009" s="24"/>
      <c r="P2009" s="32"/>
      <c r="T2009" s="19"/>
      <c r="U2009" s="3"/>
      <c r="X2009" t="str">
        <f t="shared" si="130"/>
        <v/>
      </c>
      <c r="Z2009" t="str">
        <f t="shared" si="131"/>
        <v/>
      </c>
      <c r="AB2009" s="9"/>
      <c r="AC2009" t="s">
        <v>5894</v>
      </c>
      <c r="AD2009">
        <f t="shared" si="132"/>
        <v>0</v>
      </c>
      <c r="AF2009" s="3"/>
      <c r="AH2009" s="9"/>
    </row>
    <row r="2010" spans="1:34" ht="10.95" customHeight="1" outlineLevel="1" x14ac:dyDescent="0.25">
      <c r="A2010" t="s">
        <v>4459</v>
      </c>
      <c r="C2010" s="3" t="s">
        <v>12988</v>
      </c>
      <c r="D2010" s="3">
        <v>1028</v>
      </c>
      <c r="E2010" s="9">
        <v>1984</v>
      </c>
      <c r="F2010" s="7" t="s">
        <v>3764</v>
      </c>
      <c r="G2010" s="7" t="s">
        <v>5401</v>
      </c>
      <c r="H2010" s="8" t="s">
        <v>4484</v>
      </c>
      <c r="I2010" s="8" t="s">
        <v>13621</v>
      </c>
      <c r="J2010" s="19">
        <v>3</v>
      </c>
      <c r="K2010" s="19" t="s">
        <v>7736</v>
      </c>
      <c r="L2010" s="11">
        <v>1.5</v>
      </c>
      <c r="M2010" s="11"/>
      <c r="N2010" s="24"/>
      <c r="P2010" s="32"/>
      <c r="T2010" s="19"/>
      <c r="U2010" s="3" t="s">
        <v>5378</v>
      </c>
      <c r="X2010" t="str">
        <f t="shared" si="130"/>
        <v/>
      </c>
      <c r="Z2010" t="str">
        <f t="shared" si="131"/>
        <v/>
      </c>
      <c r="AB2010" s="9"/>
      <c r="AC2010" t="s">
        <v>4484</v>
      </c>
      <c r="AD2010">
        <f t="shared" si="132"/>
        <v>0</v>
      </c>
      <c r="AF2010" s="3"/>
      <c r="AG2010" t="s">
        <v>4485</v>
      </c>
      <c r="AH2010" s="9" t="s">
        <v>4613</v>
      </c>
    </row>
    <row r="2011" spans="1:34" ht="10.95" customHeight="1" outlineLevel="1" x14ac:dyDescent="0.25">
      <c r="A2011" t="s">
        <v>4459</v>
      </c>
      <c r="C2011" s="3" t="s">
        <v>12988</v>
      </c>
      <c r="D2011" s="3" t="s">
        <v>13622</v>
      </c>
      <c r="E2011" s="9">
        <v>1984</v>
      </c>
      <c r="F2011" s="7" t="s">
        <v>13623</v>
      </c>
      <c r="G2011" s="7" t="s">
        <v>5401</v>
      </c>
      <c r="H2011" s="8" t="s">
        <v>7117</v>
      </c>
      <c r="I2011" s="8" t="s">
        <v>13621</v>
      </c>
      <c r="J2011" s="19">
        <v>3</v>
      </c>
      <c r="K2011" s="19" t="s">
        <v>7738</v>
      </c>
      <c r="L2011" s="11"/>
      <c r="M2011" s="11"/>
      <c r="N2011" s="24"/>
      <c r="P2011" s="32"/>
      <c r="T2011" s="19"/>
      <c r="U2011" s="3"/>
      <c r="X2011" t="str">
        <f t="shared" si="130"/>
        <v/>
      </c>
      <c r="Z2011">
        <f t="shared" si="131"/>
        <v>1</v>
      </c>
      <c r="AB2011" s="9"/>
      <c r="AC2011" t="s">
        <v>7117</v>
      </c>
      <c r="AD2011">
        <f t="shared" si="132"/>
        <v>0</v>
      </c>
      <c r="AF2011" s="3"/>
      <c r="AH2011" s="9"/>
    </row>
    <row r="2012" spans="1:34" ht="10.95" customHeight="1" outlineLevel="1" x14ac:dyDescent="0.25">
      <c r="A2012" t="s">
        <v>4459</v>
      </c>
      <c r="C2012" s="3" t="s">
        <v>12988</v>
      </c>
      <c r="D2012" s="3">
        <v>1103</v>
      </c>
      <c r="E2012" s="9">
        <v>1986</v>
      </c>
      <c r="F2012" s="7" t="s">
        <v>4772</v>
      </c>
      <c r="G2012" s="7" t="s">
        <v>5401</v>
      </c>
      <c r="H2012" s="8" t="s">
        <v>4773</v>
      </c>
      <c r="I2012" s="8" t="s">
        <v>9087</v>
      </c>
      <c r="J2012" s="19">
        <v>4</v>
      </c>
      <c r="K2012" s="19" t="s">
        <v>7736</v>
      </c>
      <c r="L2012" s="11">
        <v>1.2</v>
      </c>
      <c r="M2012" s="11"/>
      <c r="N2012" s="24"/>
      <c r="P2012" s="32"/>
      <c r="T2012" s="19"/>
      <c r="U2012" s="3">
        <v>719</v>
      </c>
      <c r="X2012" t="str">
        <f t="shared" si="130"/>
        <v/>
      </c>
      <c r="Z2012" t="str">
        <f t="shared" si="131"/>
        <v/>
      </c>
      <c r="AB2012" s="9"/>
      <c r="AC2012" t="s">
        <v>4773</v>
      </c>
      <c r="AD2012">
        <f t="shared" si="132"/>
        <v>0</v>
      </c>
      <c r="AF2012" s="3"/>
      <c r="AG2012" t="s">
        <v>4774</v>
      </c>
      <c r="AH2012" s="9" t="s">
        <v>4613</v>
      </c>
    </row>
    <row r="2013" spans="1:34" ht="10.95" customHeight="1" outlineLevel="1" x14ac:dyDescent="0.25">
      <c r="A2013" t="s">
        <v>4459</v>
      </c>
      <c r="C2013" s="3" t="s">
        <v>12988</v>
      </c>
      <c r="D2013" s="3" t="s">
        <v>12361</v>
      </c>
      <c r="E2013" s="9">
        <v>1986</v>
      </c>
      <c r="F2013" s="7" t="s">
        <v>11967</v>
      </c>
      <c r="G2013" s="7" t="s">
        <v>5401</v>
      </c>
      <c r="H2013" s="8" t="s">
        <v>2590</v>
      </c>
      <c r="I2013" s="8" t="s">
        <v>9087</v>
      </c>
      <c r="J2013" s="19">
        <v>4</v>
      </c>
      <c r="K2013" s="19" t="s">
        <v>7736</v>
      </c>
      <c r="L2013" s="11">
        <v>25</v>
      </c>
      <c r="M2013" s="11"/>
      <c r="N2013" s="24"/>
      <c r="P2013" s="32"/>
      <c r="R2013">
        <v>1</v>
      </c>
      <c r="S2013">
        <v>1</v>
      </c>
      <c r="T2013" s="19"/>
      <c r="U2013" s="3" t="s">
        <v>1861</v>
      </c>
      <c r="X2013" t="str">
        <f t="shared" si="130"/>
        <v/>
      </c>
      <c r="Z2013">
        <f t="shared" si="131"/>
        <v>1</v>
      </c>
      <c r="AB2013" s="9"/>
      <c r="AC2013" t="s">
        <v>2590</v>
      </c>
      <c r="AD2013">
        <f t="shared" si="132"/>
        <v>0</v>
      </c>
      <c r="AF2013" s="3"/>
      <c r="AG2013" t="s">
        <v>4774</v>
      </c>
      <c r="AH2013" s="9" t="s">
        <v>4925</v>
      </c>
    </row>
    <row r="2014" spans="1:34" ht="10.95" customHeight="1" outlineLevel="1" x14ac:dyDescent="0.25">
      <c r="A2014" t="s">
        <v>4459</v>
      </c>
      <c r="C2014" s="3" t="s">
        <v>12988</v>
      </c>
      <c r="D2014" s="3">
        <v>1104</v>
      </c>
      <c r="E2014" s="9">
        <v>1986</v>
      </c>
      <c r="F2014" s="7" t="s">
        <v>2593</v>
      </c>
      <c r="G2014" s="7" t="s">
        <v>5401</v>
      </c>
      <c r="H2014" s="8" t="s">
        <v>6346</v>
      </c>
      <c r="I2014" s="8" t="s">
        <v>9087</v>
      </c>
      <c r="J2014" s="19">
        <v>4</v>
      </c>
      <c r="K2014" s="19" t="s">
        <v>20093</v>
      </c>
      <c r="L2014" s="11"/>
      <c r="M2014" s="11"/>
      <c r="N2014" s="24"/>
      <c r="P2014" s="32"/>
      <c r="T2014" s="19"/>
      <c r="U2014" s="3">
        <v>720</v>
      </c>
      <c r="X2014" t="str">
        <f t="shared" si="130"/>
        <v/>
      </c>
      <c r="Z2014" t="str">
        <f t="shared" si="131"/>
        <v/>
      </c>
      <c r="AB2014" s="9"/>
      <c r="AC2014" t="s">
        <v>6346</v>
      </c>
      <c r="AD2014">
        <f t="shared" si="132"/>
        <v>0</v>
      </c>
      <c r="AF2014" s="3"/>
      <c r="AG2014" t="s">
        <v>2988</v>
      </c>
      <c r="AH2014" s="9" t="s">
        <v>4613</v>
      </c>
    </row>
    <row r="2015" spans="1:34" ht="10.95" customHeight="1" outlineLevel="1" x14ac:dyDescent="0.25">
      <c r="A2015" t="s">
        <v>4459</v>
      </c>
      <c r="C2015" s="3" t="s">
        <v>12988</v>
      </c>
      <c r="D2015" s="3" t="s">
        <v>13625</v>
      </c>
      <c r="E2015" s="9">
        <v>1986</v>
      </c>
      <c r="F2015" s="7" t="s">
        <v>13476</v>
      </c>
      <c r="G2015" s="7" t="s">
        <v>5401</v>
      </c>
      <c r="H2015" s="8" t="s">
        <v>6346</v>
      </c>
      <c r="I2015" s="8" t="s">
        <v>9087</v>
      </c>
      <c r="J2015" s="19">
        <v>4</v>
      </c>
      <c r="K2015" s="19" t="s">
        <v>7736</v>
      </c>
      <c r="L2015" s="11">
        <v>2</v>
      </c>
      <c r="M2015" s="11"/>
      <c r="N2015" s="24"/>
      <c r="P2015" s="32"/>
      <c r="T2015" s="19"/>
      <c r="U2015" s="3" t="s">
        <v>2485</v>
      </c>
      <c r="X2015" t="str">
        <f t="shared" si="130"/>
        <v/>
      </c>
      <c r="Z2015">
        <f t="shared" si="131"/>
        <v>1</v>
      </c>
      <c r="AB2015" s="9"/>
      <c r="AC2015" t="s">
        <v>6346</v>
      </c>
      <c r="AD2015">
        <f t="shared" si="132"/>
        <v>0</v>
      </c>
      <c r="AF2015" s="3"/>
      <c r="AG2015" t="s">
        <v>2988</v>
      </c>
      <c r="AH2015" s="9" t="s">
        <v>4925</v>
      </c>
    </row>
    <row r="2016" spans="1:34" ht="10.95" customHeight="1" outlineLevel="1" x14ac:dyDescent="0.25">
      <c r="A2016" t="s">
        <v>4459</v>
      </c>
      <c r="C2016" s="3" t="s">
        <v>12988</v>
      </c>
      <c r="D2016" s="3">
        <v>1190</v>
      </c>
      <c r="E2016" s="9">
        <v>1988</v>
      </c>
      <c r="F2016" s="7" t="s">
        <v>2591</v>
      </c>
      <c r="G2016" s="7" t="s">
        <v>5401</v>
      </c>
      <c r="H2016" s="8" t="s">
        <v>5357</v>
      </c>
      <c r="I2016" s="8" t="s">
        <v>13626</v>
      </c>
      <c r="J2016" s="19">
        <v>3</v>
      </c>
      <c r="K2016" s="19" t="s">
        <v>7736</v>
      </c>
      <c r="L2016" s="11">
        <v>0.8</v>
      </c>
      <c r="M2016" s="11"/>
      <c r="N2016" s="24"/>
      <c r="P2016" s="32"/>
      <c r="T2016" s="19"/>
      <c r="U2016" s="3">
        <v>773</v>
      </c>
      <c r="X2016" t="str">
        <f t="shared" si="130"/>
        <v/>
      </c>
      <c r="Z2016" t="str">
        <f t="shared" si="131"/>
        <v/>
      </c>
      <c r="AB2016" s="9"/>
      <c r="AC2016" t="s">
        <v>5357</v>
      </c>
      <c r="AD2016">
        <f t="shared" si="132"/>
        <v>0</v>
      </c>
      <c r="AF2016" s="3"/>
      <c r="AG2016" t="s">
        <v>5358</v>
      </c>
      <c r="AH2016" s="9" t="s">
        <v>4613</v>
      </c>
    </row>
    <row r="2017" spans="1:34" ht="10.95" customHeight="1" outlineLevel="1" x14ac:dyDescent="0.25">
      <c r="A2017" t="s">
        <v>4459</v>
      </c>
      <c r="C2017" s="3" t="s">
        <v>12988</v>
      </c>
      <c r="D2017" s="3">
        <v>1197</v>
      </c>
      <c r="E2017" s="9">
        <v>1988</v>
      </c>
      <c r="F2017" s="7" t="s">
        <v>2311</v>
      </c>
      <c r="G2017" s="7" t="s">
        <v>13639</v>
      </c>
      <c r="H2017" s="8" t="s">
        <v>13627</v>
      </c>
      <c r="I2017" s="8" t="s">
        <v>13628</v>
      </c>
      <c r="J2017" s="19">
        <v>4</v>
      </c>
      <c r="K2017" s="19" t="s">
        <v>7736</v>
      </c>
      <c r="L2017" s="11">
        <v>0.5</v>
      </c>
      <c r="M2017" s="11"/>
      <c r="N2017" s="24"/>
      <c r="P2017" s="32"/>
      <c r="T2017" s="19"/>
      <c r="U2017" s="3">
        <v>780</v>
      </c>
      <c r="X2017" t="str">
        <f t="shared" si="130"/>
        <v/>
      </c>
      <c r="Z2017" t="str">
        <f t="shared" si="131"/>
        <v/>
      </c>
      <c r="AB2017" s="9"/>
      <c r="AC2017" t="s">
        <v>13627</v>
      </c>
      <c r="AD2017">
        <f t="shared" si="132"/>
        <v>0</v>
      </c>
      <c r="AF2017" s="3"/>
      <c r="AH2017" s="9"/>
    </row>
    <row r="2018" spans="1:34" ht="10.95" customHeight="1" outlineLevel="1" x14ac:dyDescent="0.25">
      <c r="A2018" t="s">
        <v>4459</v>
      </c>
      <c r="C2018" s="3" t="s">
        <v>12988</v>
      </c>
      <c r="D2018" s="3">
        <v>1198</v>
      </c>
      <c r="E2018" s="9">
        <v>1988</v>
      </c>
      <c r="F2018" s="7" t="s">
        <v>2311</v>
      </c>
      <c r="G2018" s="7" t="s">
        <v>13639</v>
      </c>
      <c r="H2018" s="8" t="s">
        <v>13627</v>
      </c>
      <c r="I2018" s="8" t="s">
        <v>13628</v>
      </c>
      <c r="J2018" s="19">
        <v>4</v>
      </c>
      <c r="K2018" s="19" t="s">
        <v>7736</v>
      </c>
      <c r="L2018" s="11">
        <v>0.5</v>
      </c>
      <c r="M2018" s="11"/>
      <c r="N2018" s="24"/>
      <c r="P2018" s="32"/>
      <c r="T2018" s="19"/>
      <c r="U2018" s="3">
        <v>781</v>
      </c>
      <c r="X2018" t="str">
        <f t="shared" si="130"/>
        <v/>
      </c>
      <c r="Z2018" t="str">
        <f t="shared" si="131"/>
        <v/>
      </c>
      <c r="AB2018" s="9"/>
      <c r="AC2018" t="s">
        <v>13627</v>
      </c>
      <c r="AD2018">
        <f t="shared" si="132"/>
        <v>0</v>
      </c>
      <c r="AF2018" s="3"/>
      <c r="AH2018" s="9"/>
    </row>
    <row r="2019" spans="1:34" ht="10.95" customHeight="1" outlineLevel="1" x14ac:dyDescent="0.25">
      <c r="A2019" t="s">
        <v>4459</v>
      </c>
      <c r="C2019" s="3" t="s">
        <v>12988</v>
      </c>
      <c r="D2019" s="3">
        <v>1199</v>
      </c>
      <c r="E2019" s="9">
        <v>1988</v>
      </c>
      <c r="F2019" s="7" t="s">
        <v>2311</v>
      </c>
      <c r="G2019" s="7" t="s">
        <v>3835</v>
      </c>
      <c r="H2019" s="8" t="s">
        <v>13627</v>
      </c>
      <c r="I2019" s="8" t="s">
        <v>13628</v>
      </c>
      <c r="J2019" s="19">
        <v>4</v>
      </c>
      <c r="K2019" s="19" t="s">
        <v>7738</v>
      </c>
      <c r="L2019" s="11"/>
      <c r="M2019" s="11"/>
      <c r="N2019" s="24"/>
      <c r="P2019" s="32"/>
      <c r="T2019" s="19"/>
      <c r="U2019" s="3">
        <v>782</v>
      </c>
      <c r="X2019" t="str">
        <f t="shared" si="130"/>
        <v/>
      </c>
      <c r="Z2019" t="str">
        <f t="shared" si="131"/>
        <v/>
      </c>
      <c r="AB2019" s="9"/>
      <c r="AC2019" t="s">
        <v>13627</v>
      </c>
      <c r="AD2019">
        <f t="shared" si="132"/>
        <v>0</v>
      </c>
      <c r="AF2019" s="3"/>
      <c r="AH2019" s="9"/>
    </row>
    <row r="2020" spans="1:34" ht="10.95" customHeight="1" outlineLevel="1" x14ac:dyDescent="0.25">
      <c r="A2020" t="s">
        <v>4459</v>
      </c>
      <c r="C2020" s="3" t="s">
        <v>12988</v>
      </c>
      <c r="D2020" s="3">
        <v>1200</v>
      </c>
      <c r="E2020" s="9">
        <v>1988</v>
      </c>
      <c r="F2020" s="7" t="s">
        <v>2311</v>
      </c>
      <c r="G2020" s="7" t="s">
        <v>3835</v>
      </c>
      <c r="H2020" s="8" t="s">
        <v>13627</v>
      </c>
      <c r="I2020" s="8" t="s">
        <v>13628</v>
      </c>
      <c r="J2020" s="19">
        <v>4</v>
      </c>
      <c r="K2020" s="19" t="s">
        <v>7738</v>
      </c>
      <c r="L2020" s="11"/>
      <c r="M2020" s="11"/>
      <c r="N2020" s="24"/>
      <c r="P2020" s="32"/>
      <c r="T2020" s="19"/>
      <c r="U2020" s="3">
        <v>783</v>
      </c>
      <c r="X2020" t="str">
        <f t="shared" si="130"/>
        <v/>
      </c>
      <c r="Z2020" t="str">
        <f t="shared" si="131"/>
        <v/>
      </c>
      <c r="AB2020" s="9"/>
      <c r="AC2020" t="s">
        <v>13627</v>
      </c>
      <c r="AD2020">
        <f t="shared" ref="AD2020:AD2051" si="133">COUNTIF(H2020,"*Fuji*")</f>
        <v>0</v>
      </c>
      <c r="AF2020" s="3"/>
      <c r="AH2020" s="9"/>
    </row>
    <row r="2021" spans="1:34" ht="10.95" customHeight="1" outlineLevel="1" x14ac:dyDescent="0.25">
      <c r="A2021" t="s">
        <v>4459</v>
      </c>
      <c r="C2021" s="3" t="s">
        <v>12988</v>
      </c>
      <c r="D2021" s="3" t="s">
        <v>13629</v>
      </c>
      <c r="E2021" s="9">
        <v>1988</v>
      </c>
      <c r="F2021" s="7" t="s">
        <v>13630</v>
      </c>
      <c r="G2021" s="7" t="s">
        <v>5401</v>
      </c>
      <c r="H2021" s="8" t="s">
        <v>950</v>
      </c>
      <c r="I2021" s="8" t="s">
        <v>13631</v>
      </c>
      <c r="J2021" s="19">
        <v>3</v>
      </c>
      <c r="K2021" s="19" t="s">
        <v>7738</v>
      </c>
      <c r="L2021" s="11"/>
      <c r="M2021" s="11"/>
      <c r="N2021" s="24"/>
      <c r="P2021" s="32"/>
      <c r="T2021" s="19"/>
      <c r="U2021" s="3">
        <v>789</v>
      </c>
      <c r="X2021" t="str">
        <f t="shared" si="130"/>
        <v/>
      </c>
      <c r="Z2021">
        <f t="shared" si="131"/>
        <v>1</v>
      </c>
      <c r="AB2021" s="9"/>
      <c r="AC2021" t="s">
        <v>950</v>
      </c>
      <c r="AD2021">
        <f t="shared" si="133"/>
        <v>0</v>
      </c>
      <c r="AF2021" s="3"/>
      <c r="AH2021" s="9"/>
    </row>
    <row r="2022" spans="1:34" ht="10.95" customHeight="1" outlineLevel="1" x14ac:dyDescent="0.25">
      <c r="A2022" t="s">
        <v>4459</v>
      </c>
      <c r="C2022" s="3" t="s">
        <v>12988</v>
      </c>
      <c r="D2022" s="3">
        <v>1227</v>
      </c>
      <c r="E2022" s="9">
        <v>1988</v>
      </c>
      <c r="F2022" s="7" t="s">
        <v>2533</v>
      </c>
      <c r="G2022" s="7" t="s">
        <v>5401</v>
      </c>
      <c r="H2022" s="8" t="s">
        <v>6392</v>
      </c>
      <c r="I2022" s="8" t="s">
        <v>13632</v>
      </c>
      <c r="J2022" s="19">
        <v>6</v>
      </c>
      <c r="K2022" s="19" t="s">
        <v>7738</v>
      </c>
      <c r="L2022" s="11"/>
      <c r="M2022" s="11"/>
      <c r="N2022" s="24"/>
      <c r="P2022" s="32"/>
      <c r="T2022" s="19"/>
      <c r="U2022" s="3">
        <v>792</v>
      </c>
      <c r="X2022" t="str">
        <f t="shared" si="130"/>
        <v/>
      </c>
      <c r="Z2022" t="str">
        <f t="shared" si="131"/>
        <v/>
      </c>
      <c r="AB2022" s="9"/>
      <c r="AC2022" t="s">
        <v>6392</v>
      </c>
      <c r="AD2022">
        <f t="shared" si="133"/>
        <v>0</v>
      </c>
      <c r="AF2022" s="3"/>
      <c r="AG2022" t="s">
        <v>2364</v>
      </c>
      <c r="AH2022" s="9" t="s">
        <v>4613</v>
      </c>
    </row>
    <row r="2023" spans="1:34" ht="10.95" customHeight="1" outlineLevel="1" x14ac:dyDescent="0.25">
      <c r="A2023" t="s">
        <v>4459</v>
      </c>
      <c r="C2023" s="3" t="s">
        <v>12988</v>
      </c>
      <c r="D2023" s="3" t="s">
        <v>13633</v>
      </c>
      <c r="E2023" s="9">
        <v>1988</v>
      </c>
      <c r="F2023" s="7" t="s">
        <v>4880</v>
      </c>
      <c r="G2023" s="7" t="s">
        <v>5401</v>
      </c>
      <c r="H2023" s="8" t="s">
        <v>6392</v>
      </c>
      <c r="I2023" s="8" t="s">
        <v>13632</v>
      </c>
      <c r="J2023" s="19">
        <v>6</v>
      </c>
      <c r="K2023" s="19" t="s">
        <v>7738</v>
      </c>
      <c r="L2023" s="11"/>
      <c r="M2023" s="11"/>
      <c r="N2023" s="24"/>
      <c r="P2023" s="32"/>
      <c r="T2023" s="19"/>
      <c r="U2023" s="3" t="s">
        <v>4960</v>
      </c>
      <c r="X2023" t="str">
        <f t="shared" si="130"/>
        <v/>
      </c>
      <c r="Z2023" t="str">
        <f t="shared" si="131"/>
        <v/>
      </c>
      <c r="AB2023" s="9"/>
      <c r="AC2023" t="s">
        <v>6392</v>
      </c>
      <c r="AD2023">
        <f t="shared" si="133"/>
        <v>0</v>
      </c>
      <c r="AF2023" s="3"/>
      <c r="AG2023" t="s">
        <v>2364</v>
      </c>
      <c r="AH2023" s="9" t="s">
        <v>4613</v>
      </c>
    </row>
    <row r="2024" spans="1:34" ht="10.95" customHeight="1" outlineLevel="1" x14ac:dyDescent="0.25">
      <c r="A2024" t="s">
        <v>4459</v>
      </c>
      <c r="C2024" s="3" t="s">
        <v>12988</v>
      </c>
      <c r="D2024" s="3">
        <v>1229</v>
      </c>
      <c r="E2024" s="9">
        <v>1988</v>
      </c>
      <c r="F2024" s="7" t="s">
        <v>2593</v>
      </c>
      <c r="G2024" s="7" t="s">
        <v>5401</v>
      </c>
      <c r="H2024" s="8" t="s">
        <v>6393</v>
      </c>
      <c r="I2024" s="8" t="s">
        <v>13632</v>
      </c>
      <c r="J2024" s="19">
        <v>5</v>
      </c>
      <c r="K2024" s="19" t="s">
        <v>7738</v>
      </c>
      <c r="L2024" s="11"/>
      <c r="M2024" s="11"/>
      <c r="N2024" s="24"/>
      <c r="P2024" s="32"/>
      <c r="T2024" s="19"/>
      <c r="U2024" s="3">
        <v>794</v>
      </c>
      <c r="X2024" t="str">
        <f t="shared" si="130"/>
        <v/>
      </c>
      <c r="Z2024" t="str">
        <f t="shared" si="131"/>
        <v/>
      </c>
      <c r="AB2024" s="9"/>
      <c r="AC2024" t="s">
        <v>6393</v>
      </c>
      <c r="AD2024">
        <f t="shared" si="133"/>
        <v>0</v>
      </c>
      <c r="AF2024" s="3"/>
      <c r="AG2024" t="s">
        <v>2364</v>
      </c>
      <c r="AH2024" s="9" t="s">
        <v>4613</v>
      </c>
    </row>
    <row r="2025" spans="1:34" ht="10.95" customHeight="1" outlineLevel="1" x14ac:dyDescent="0.25">
      <c r="A2025" t="s">
        <v>4459</v>
      </c>
      <c r="C2025" s="3" t="s">
        <v>12988</v>
      </c>
      <c r="D2025" s="3" t="s">
        <v>13634</v>
      </c>
      <c r="E2025" s="9">
        <v>1988</v>
      </c>
      <c r="F2025" s="7" t="s">
        <v>6391</v>
      </c>
      <c r="G2025" s="7" t="s">
        <v>5401</v>
      </c>
      <c r="H2025" s="8" t="s">
        <v>6115</v>
      </c>
      <c r="I2025" s="8" t="s">
        <v>13632</v>
      </c>
      <c r="J2025" s="19">
        <v>5</v>
      </c>
      <c r="K2025" s="19" t="s">
        <v>7738</v>
      </c>
      <c r="L2025" s="11"/>
      <c r="M2025" s="11"/>
      <c r="N2025" s="24"/>
      <c r="P2025" s="32"/>
      <c r="T2025" s="19"/>
      <c r="U2025" s="3" t="s">
        <v>4961</v>
      </c>
      <c r="X2025" t="str">
        <f t="shared" si="130"/>
        <v/>
      </c>
      <c r="Z2025">
        <f t="shared" si="131"/>
        <v>1</v>
      </c>
      <c r="AB2025" s="9"/>
      <c r="AC2025" t="s">
        <v>6115</v>
      </c>
      <c r="AD2025">
        <f t="shared" si="133"/>
        <v>0</v>
      </c>
      <c r="AF2025" s="3"/>
      <c r="AG2025" t="s">
        <v>2364</v>
      </c>
      <c r="AH2025" s="9" t="s">
        <v>4925</v>
      </c>
    </row>
    <row r="2026" spans="1:34" ht="10.95" customHeight="1" outlineLevel="1" x14ac:dyDescent="0.25">
      <c r="A2026" t="s">
        <v>4459</v>
      </c>
      <c r="C2026" s="3" t="s">
        <v>12988</v>
      </c>
      <c r="D2026" s="3" t="s">
        <v>13635</v>
      </c>
      <c r="E2026" s="9">
        <v>1988</v>
      </c>
      <c r="F2026" s="7" t="s">
        <v>4880</v>
      </c>
      <c r="G2026" s="7" t="s">
        <v>5401</v>
      </c>
      <c r="H2026" s="8" t="s">
        <v>6393</v>
      </c>
      <c r="I2026" s="8" t="s">
        <v>13632</v>
      </c>
      <c r="J2026" s="19">
        <v>5</v>
      </c>
      <c r="K2026" s="19" t="s">
        <v>7738</v>
      </c>
      <c r="L2026" s="11"/>
      <c r="M2026" s="11"/>
      <c r="N2026" s="24"/>
      <c r="P2026" s="32"/>
      <c r="T2026" s="19"/>
      <c r="U2026" s="3" t="s">
        <v>4962</v>
      </c>
      <c r="X2026" t="str">
        <f t="shared" si="130"/>
        <v/>
      </c>
      <c r="Z2026" t="str">
        <f t="shared" si="131"/>
        <v/>
      </c>
      <c r="AB2026" s="9"/>
      <c r="AC2026" t="s">
        <v>6393</v>
      </c>
      <c r="AD2026">
        <f t="shared" si="133"/>
        <v>0</v>
      </c>
      <c r="AF2026" s="3"/>
      <c r="AG2026" t="s">
        <v>2364</v>
      </c>
      <c r="AH2026" s="9" t="s">
        <v>4925</v>
      </c>
    </row>
    <row r="2027" spans="1:34" ht="10.95" customHeight="1" outlineLevel="1" x14ac:dyDescent="0.25">
      <c r="A2027" t="s">
        <v>4459</v>
      </c>
      <c r="C2027" s="3" t="s">
        <v>12988</v>
      </c>
      <c r="D2027" s="3" t="s">
        <v>13636</v>
      </c>
      <c r="E2027" s="9">
        <v>1988</v>
      </c>
      <c r="F2027" s="7" t="s">
        <v>10270</v>
      </c>
      <c r="G2027" s="7" t="s">
        <v>5401</v>
      </c>
      <c r="H2027" s="8" t="s">
        <v>9087</v>
      </c>
      <c r="I2027" s="8" t="s">
        <v>13632</v>
      </c>
      <c r="J2027" s="19">
        <v>5</v>
      </c>
      <c r="K2027" s="19" t="s">
        <v>7738</v>
      </c>
      <c r="L2027" s="11"/>
      <c r="M2027" s="11"/>
      <c r="N2027" s="24"/>
      <c r="P2027" s="32"/>
      <c r="T2027" s="19"/>
      <c r="U2027" s="3"/>
      <c r="X2027" t="str">
        <f t="shared" si="130"/>
        <v/>
      </c>
      <c r="Z2027">
        <f t="shared" si="131"/>
        <v>1</v>
      </c>
      <c r="AB2027" s="9"/>
      <c r="AC2027" t="s">
        <v>9087</v>
      </c>
      <c r="AD2027">
        <f t="shared" si="133"/>
        <v>0</v>
      </c>
      <c r="AF2027" s="3"/>
      <c r="AG2027" t="s">
        <v>4774</v>
      </c>
      <c r="AH2027" s="9" t="s">
        <v>4925</v>
      </c>
    </row>
    <row r="2028" spans="1:34" ht="10.95" customHeight="1" outlineLevel="1" x14ac:dyDescent="0.25">
      <c r="A2028" t="s">
        <v>4459</v>
      </c>
      <c r="C2028" s="3" t="s">
        <v>12988</v>
      </c>
      <c r="D2028" s="3">
        <v>1246</v>
      </c>
      <c r="E2028" s="9">
        <v>1989</v>
      </c>
      <c r="F2028" s="7" t="s">
        <v>13637</v>
      </c>
      <c r="G2028" s="7" t="s">
        <v>13639</v>
      </c>
      <c r="H2028" s="8" t="s">
        <v>13627</v>
      </c>
      <c r="I2028" s="8" t="s">
        <v>13638</v>
      </c>
      <c r="J2028" s="19">
        <v>4</v>
      </c>
      <c r="K2028" s="19" t="s">
        <v>7738</v>
      </c>
      <c r="L2028" s="11"/>
      <c r="M2028" s="11"/>
      <c r="N2028" s="24"/>
      <c r="P2028" s="32"/>
      <c r="T2028" s="19"/>
      <c r="U2028" s="3"/>
      <c r="X2028" t="str">
        <f t="shared" si="130"/>
        <v/>
      </c>
      <c r="Z2028" t="str">
        <f t="shared" si="131"/>
        <v/>
      </c>
      <c r="AB2028" s="9"/>
      <c r="AC2028" t="s">
        <v>13627</v>
      </c>
      <c r="AD2028">
        <f t="shared" si="133"/>
        <v>0</v>
      </c>
      <c r="AF2028" s="3"/>
      <c r="AH2028" s="9"/>
    </row>
    <row r="2029" spans="1:34" ht="10.95" customHeight="1" outlineLevel="1" x14ac:dyDescent="0.25">
      <c r="A2029" t="s">
        <v>4459</v>
      </c>
      <c r="C2029" s="3" t="s">
        <v>12988</v>
      </c>
      <c r="D2029" s="3">
        <v>1247</v>
      </c>
      <c r="E2029" s="9">
        <v>1989</v>
      </c>
      <c r="F2029" s="7" t="s">
        <v>13637</v>
      </c>
      <c r="G2029" s="7" t="s">
        <v>13639</v>
      </c>
      <c r="H2029" s="8" t="s">
        <v>13627</v>
      </c>
      <c r="I2029" s="8" t="s">
        <v>13638</v>
      </c>
      <c r="J2029" s="19">
        <v>4</v>
      </c>
      <c r="K2029" s="19" t="s">
        <v>7738</v>
      </c>
      <c r="L2029" s="11"/>
      <c r="M2029" s="11"/>
      <c r="N2029" s="24"/>
      <c r="P2029" s="32"/>
      <c r="T2029" s="19"/>
      <c r="U2029" s="3"/>
      <c r="X2029" t="str">
        <f t="shared" si="130"/>
        <v/>
      </c>
      <c r="Z2029" t="str">
        <f t="shared" si="131"/>
        <v/>
      </c>
      <c r="AB2029" s="9"/>
      <c r="AC2029" t="s">
        <v>13627</v>
      </c>
      <c r="AD2029">
        <f t="shared" si="133"/>
        <v>0</v>
      </c>
      <c r="AF2029" s="3"/>
      <c r="AH2029" s="9"/>
    </row>
    <row r="2030" spans="1:34" ht="10.95" customHeight="1" outlineLevel="1" x14ac:dyDescent="0.25">
      <c r="A2030" t="s">
        <v>4459</v>
      </c>
      <c r="C2030" s="3" t="s">
        <v>12988</v>
      </c>
      <c r="D2030" s="3">
        <v>1248</v>
      </c>
      <c r="E2030" s="9">
        <v>1989</v>
      </c>
      <c r="F2030" s="7" t="s">
        <v>13637</v>
      </c>
      <c r="G2030" s="7" t="s">
        <v>13639</v>
      </c>
      <c r="H2030" s="8" t="s">
        <v>13627</v>
      </c>
      <c r="I2030" s="8" t="s">
        <v>13638</v>
      </c>
      <c r="J2030" s="19">
        <v>4</v>
      </c>
      <c r="K2030" s="19" t="s">
        <v>7738</v>
      </c>
      <c r="L2030" s="11"/>
      <c r="M2030" s="11"/>
      <c r="N2030" s="24"/>
      <c r="P2030" s="32"/>
      <c r="T2030" s="19"/>
      <c r="U2030" s="3"/>
      <c r="X2030" t="str">
        <f t="shared" si="130"/>
        <v/>
      </c>
      <c r="Z2030" t="str">
        <f t="shared" si="131"/>
        <v/>
      </c>
      <c r="AB2030" s="9"/>
      <c r="AC2030" t="s">
        <v>13627</v>
      </c>
      <c r="AD2030">
        <f t="shared" si="133"/>
        <v>0</v>
      </c>
      <c r="AF2030" s="3"/>
      <c r="AH2030" s="9"/>
    </row>
    <row r="2031" spans="1:34" ht="10.95" customHeight="1" outlineLevel="1" x14ac:dyDescent="0.25">
      <c r="A2031" t="s">
        <v>4459</v>
      </c>
      <c r="C2031" s="3" t="s">
        <v>12988</v>
      </c>
      <c r="D2031" s="3">
        <v>1249</v>
      </c>
      <c r="E2031" s="9">
        <v>1989</v>
      </c>
      <c r="F2031" s="7" t="s">
        <v>13637</v>
      </c>
      <c r="G2031" s="7" t="s">
        <v>13639</v>
      </c>
      <c r="H2031" s="8" t="s">
        <v>13627</v>
      </c>
      <c r="I2031" s="8" t="s">
        <v>13638</v>
      </c>
      <c r="J2031" s="19">
        <v>4</v>
      </c>
      <c r="K2031" s="19" t="s">
        <v>7738</v>
      </c>
      <c r="L2031" s="11"/>
      <c r="M2031" s="11"/>
      <c r="N2031" s="24"/>
      <c r="P2031" s="32"/>
      <c r="T2031" s="19"/>
      <c r="U2031" s="3"/>
      <c r="X2031" t="str">
        <f t="shared" si="130"/>
        <v/>
      </c>
      <c r="Z2031" t="str">
        <f t="shared" si="131"/>
        <v/>
      </c>
      <c r="AB2031" s="9"/>
      <c r="AC2031" t="s">
        <v>13627</v>
      </c>
      <c r="AD2031">
        <f t="shared" si="133"/>
        <v>0</v>
      </c>
      <c r="AF2031" s="3"/>
      <c r="AH2031" s="9"/>
    </row>
    <row r="2032" spans="1:34" ht="10.95" customHeight="1" outlineLevel="1" x14ac:dyDescent="0.25">
      <c r="A2032" t="s">
        <v>4459</v>
      </c>
      <c r="C2032" s="3" t="s">
        <v>12988</v>
      </c>
      <c r="D2032" s="3">
        <v>1250</v>
      </c>
      <c r="E2032" s="9">
        <v>1989</v>
      </c>
      <c r="F2032" s="7" t="s">
        <v>13637</v>
      </c>
      <c r="G2032" s="7" t="s">
        <v>3835</v>
      </c>
      <c r="H2032" s="8" t="s">
        <v>13627</v>
      </c>
      <c r="I2032" s="8" t="s">
        <v>13638</v>
      </c>
      <c r="J2032" s="19">
        <v>4</v>
      </c>
      <c r="K2032" s="19" t="s">
        <v>7738</v>
      </c>
      <c r="L2032" s="11"/>
      <c r="M2032" s="11"/>
      <c r="N2032" s="24"/>
      <c r="P2032" s="32"/>
      <c r="T2032" s="19"/>
      <c r="U2032" s="3"/>
      <c r="X2032" t="str">
        <f t="shared" si="130"/>
        <v/>
      </c>
      <c r="Z2032" t="str">
        <f t="shared" si="131"/>
        <v/>
      </c>
      <c r="AB2032" s="9"/>
      <c r="AC2032" t="s">
        <v>13627</v>
      </c>
      <c r="AD2032">
        <f t="shared" si="133"/>
        <v>0</v>
      </c>
      <c r="AF2032" s="3"/>
      <c r="AH2032" s="9"/>
    </row>
    <row r="2033" spans="1:34" ht="10.95" customHeight="1" outlineLevel="1" x14ac:dyDescent="0.25">
      <c r="A2033" t="s">
        <v>4459</v>
      </c>
      <c r="C2033" s="3" t="s">
        <v>12988</v>
      </c>
      <c r="D2033" s="3">
        <v>1251</v>
      </c>
      <c r="E2033" s="9">
        <v>1989</v>
      </c>
      <c r="F2033" s="7" t="s">
        <v>13637</v>
      </c>
      <c r="G2033" s="7" t="s">
        <v>3835</v>
      </c>
      <c r="H2033" s="8" t="s">
        <v>13627</v>
      </c>
      <c r="I2033" s="8" t="s">
        <v>13638</v>
      </c>
      <c r="J2033" s="19">
        <v>4</v>
      </c>
      <c r="K2033" s="19" t="s">
        <v>7738</v>
      </c>
      <c r="L2033" s="11"/>
      <c r="M2033" s="11"/>
      <c r="N2033" s="24"/>
      <c r="P2033" s="32"/>
      <c r="T2033" s="19"/>
      <c r="U2033" s="3"/>
      <c r="X2033" t="str">
        <f t="shared" si="130"/>
        <v/>
      </c>
      <c r="Z2033" t="str">
        <f t="shared" si="131"/>
        <v/>
      </c>
      <c r="AB2033" s="9"/>
      <c r="AC2033" t="s">
        <v>13627</v>
      </c>
      <c r="AD2033">
        <f t="shared" si="133"/>
        <v>0</v>
      </c>
      <c r="AF2033" s="3"/>
      <c r="AH2033" s="9"/>
    </row>
    <row r="2034" spans="1:34" ht="10.95" customHeight="1" outlineLevel="1" x14ac:dyDescent="0.25">
      <c r="A2034" t="s">
        <v>4459</v>
      </c>
      <c r="C2034" s="3" t="s">
        <v>12988</v>
      </c>
      <c r="D2034" s="3">
        <v>1298</v>
      </c>
      <c r="E2034" s="9">
        <v>1990</v>
      </c>
      <c r="F2034" s="7" t="s">
        <v>5805</v>
      </c>
      <c r="G2034" s="7" t="s">
        <v>5401</v>
      </c>
      <c r="H2034" s="8" t="s">
        <v>950</v>
      </c>
      <c r="I2034" s="8" t="s">
        <v>13641</v>
      </c>
      <c r="J2034" s="19">
        <v>3</v>
      </c>
      <c r="K2034" s="19" t="s">
        <v>20093</v>
      </c>
      <c r="L2034" s="11"/>
      <c r="M2034" s="11"/>
      <c r="N2034" s="24"/>
      <c r="P2034" s="32"/>
      <c r="R2034">
        <v>1</v>
      </c>
      <c r="S2034">
        <v>1</v>
      </c>
      <c r="T2034" s="19"/>
      <c r="U2034" s="3" t="s">
        <v>5155</v>
      </c>
      <c r="X2034" t="str">
        <f t="shared" si="130"/>
        <v/>
      </c>
      <c r="Z2034" t="str">
        <f t="shared" si="131"/>
        <v/>
      </c>
      <c r="AB2034" s="9"/>
      <c r="AC2034" t="s">
        <v>950</v>
      </c>
      <c r="AD2034">
        <f t="shared" si="133"/>
        <v>0</v>
      </c>
      <c r="AF2034" s="3"/>
      <c r="AG2034" t="s">
        <v>1850</v>
      </c>
      <c r="AH2034" s="9" t="s">
        <v>4613</v>
      </c>
    </row>
    <row r="2035" spans="1:34" ht="10.95" customHeight="1" outlineLevel="1" x14ac:dyDescent="0.25">
      <c r="A2035" t="s">
        <v>4459</v>
      </c>
      <c r="C2035" s="3" t="s">
        <v>12988</v>
      </c>
      <c r="D2035" s="3">
        <v>1309</v>
      </c>
      <c r="E2035" s="9">
        <v>1990</v>
      </c>
      <c r="F2035" s="7" t="s">
        <v>5805</v>
      </c>
      <c r="G2035" s="7" t="s">
        <v>5401</v>
      </c>
      <c r="H2035" s="8" t="s">
        <v>5360</v>
      </c>
      <c r="I2035" s="8" t="s">
        <v>13641</v>
      </c>
      <c r="J2035" s="19">
        <v>3</v>
      </c>
      <c r="K2035" s="19" t="s">
        <v>20093</v>
      </c>
      <c r="L2035" s="11"/>
      <c r="M2035" s="11"/>
      <c r="N2035" s="24"/>
      <c r="P2035" s="32"/>
      <c r="T2035" s="19"/>
      <c r="U2035" s="3" t="s">
        <v>702</v>
      </c>
      <c r="X2035" t="str">
        <f t="shared" si="130"/>
        <v/>
      </c>
      <c r="Z2035" t="str">
        <f t="shared" si="131"/>
        <v/>
      </c>
      <c r="AB2035" s="9"/>
      <c r="AC2035" t="s">
        <v>5360</v>
      </c>
      <c r="AD2035">
        <f t="shared" si="133"/>
        <v>0</v>
      </c>
      <c r="AF2035" s="3"/>
      <c r="AG2035" t="s">
        <v>5361</v>
      </c>
      <c r="AH2035" s="9" t="s">
        <v>4613</v>
      </c>
    </row>
    <row r="2036" spans="1:34" ht="10.95" customHeight="1" outlineLevel="1" x14ac:dyDescent="0.25">
      <c r="A2036" t="s">
        <v>4459</v>
      </c>
      <c r="C2036" s="3" t="s">
        <v>12988</v>
      </c>
      <c r="D2036" s="3">
        <v>1310</v>
      </c>
      <c r="E2036" s="9">
        <v>1990</v>
      </c>
      <c r="F2036" s="7" t="s">
        <v>5805</v>
      </c>
      <c r="G2036" s="7" t="s">
        <v>5401</v>
      </c>
      <c r="H2036" s="8" t="s">
        <v>5357</v>
      </c>
      <c r="I2036" s="8" t="s">
        <v>13641</v>
      </c>
      <c r="J2036" s="19">
        <v>3</v>
      </c>
      <c r="K2036" s="19" t="s">
        <v>20093</v>
      </c>
      <c r="L2036" s="11"/>
      <c r="M2036" s="11"/>
      <c r="N2036" s="24"/>
      <c r="P2036" s="32"/>
      <c r="S2036">
        <v>1</v>
      </c>
      <c r="T2036" s="19"/>
      <c r="U2036" s="3" t="s">
        <v>1849</v>
      </c>
      <c r="X2036" t="str">
        <f t="shared" si="130"/>
        <v/>
      </c>
      <c r="Z2036" t="str">
        <f t="shared" si="131"/>
        <v/>
      </c>
      <c r="AB2036" s="9"/>
      <c r="AC2036" t="s">
        <v>5357</v>
      </c>
      <c r="AD2036">
        <f t="shared" si="133"/>
        <v>0</v>
      </c>
      <c r="AF2036" s="3"/>
      <c r="AG2036" t="s">
        <v>5358</v>
      </c>
      <c r="AH2036" s="9" t="s">
        <v>4613</v>
      </c>
    </row>
    <row r="2037" spans="1:34" ht="10.95" customHeight="1" outlineLevel="1" x14ac:dyDescent="0.25">
      <c r="A2037" t="s">
        <v>4459</v>
      </c>
      <c r="C2037" s="3" t="s">
        <v>12988</v>
      </c>
      <c r="D2037" s="3" t="s">
        <v>13640</v>
      </c>
      <c r="E2037" s="9">
        <v>1990</v>
      </c>
      <c r="F2037" s="7" t="s">
        <v>14160</v>
      </c>
      <c r="G2037" s="7" t="s">
        <v>5401</v>
      </c>
      <c r="H2037" s="8" t="s">
        <v>11237</v>
      </c>
      <c r="I2037" s="8" t="s">
        <v>13641</v>
      </c>
      <c r="J2037" s="19">
        <v>3</v>
      </c>
      <c r="K2037" s="19" t="s">
        <v>7736</v>
      </c>
      <c r="L2037" s="11">
        <v>15</v>
      </c>
      <c r="M2037" s="11"/>
      <c r="N2037" s="24"/>
      <c r="P2037" s="32"/>
      <c r="T2037" s="19"/>
      <c r="U2037" s="3"/>
      <c r="X2037" t="str">
        <f t="shared" si="130"/>
        <v/>
      </c>
      <c r="Z2037">
        <f t="shared" si="131"/>
        <v>1</v>
      </c>
      <c r="AB2037" s="9"/>
      <c r="AC2037" t="s">
        <v>11237</v>
      </c>
      <c r="AD2037">
        <f t="shared" si="133"/>
        <v>0</v>
      </c>
      <c r="AF2037" s="3"/>
      <c r="AH2037" s="9"/>
    </row>
    <row r="2038" spans="1:34" ht="10.95" customHeight="1" outlineLevel="1" x14ac:dyDescent="0.25">
      <c r="A2038" t="s">
        <v>4459</v>
      </c>
      <c r="C2038" s="3" t="s">
        <v>12988</v>
      </c>
      <c r="D2038" s="3">
        <v>1368</v>
      </c>
      <c r="E2038" s="9">
        <v>1990</v>
      </c>
      <c r="F2038" s="7" t="s">
        <v>2591</v>
      </c>
      <c r="G2038" s="7" t="s">
        <v>5401</v>
      </c>
      <c r="H2038" s="8" t="s">
        <v>950</v>
      </c>
      <c r="I2038" s="8" t="s">
        <v>13642</v>
      </c>
      <c r="J2038" s="19">
        <v>3</v>
      </c>
      <c r="K2038" s="19" t="s">
        <v>7738</v>
      </c>
      <c r="L2038" s="11"/>
      <c r="M2038" s="11"/>
      <c r="N2038" s="24"/>
      <c r="P2038" s="32"/>
      <c r="T2038" s="19"/>
      <c r="U2038" s="3"/>
      <c r="X2038" t="str">
        <f t="shared" si="130"/>
        <v/>
      </c>
      <c r="Z2038" t="str">
        <f t="shared" si="131"/>
        <v/>
      </c>
      <c r="AB2038" s="9"/>
      <c r="AC2038" t="s">
        <v>950</v>
      </c>
      <c r="AD2038">
        <f t="shared" si="133"/>
        <v>0</v>
      </c>
      <c r="AF2038" s="3"/>
      <c r="AH2038" s="9"/>
    </row>
    <row r="2039" spans="1:34" ht="10.95" customHeight="1" outlineLevel="1" x14ac:dyDescent="0.25">
      <c r="A2039" t="s">
        <v>4459</v>
      </c>
      <c r="C2039" s="3" t="s">
        <v>12988</v>
      </c>
      <c r="D2039" s="3">
        <v>1399</v>
      </c>
      <c r="E2039" s="9">
        <v>1991</v>
      </c>
      <c r="F2039" s="7" t="s">
        <v>9217</v>
      </c>
      <c r="G2039" s="7" t="s">
        <v>5401</v>
      </c>
      <c r="H2039" s="8" t="s">
        <v>5175</v>
      </c>
      <c r="I2039" s="8" t="s">
        <v>13643</v>
      </c>
      <c r="J2039" s="19">
        <v>4</v>
      </c>
      <c r="K2039" s="19" t="s">
        <v>7738</v>
      </c>
      <c r="L2039" s="11"/>
      <c r="M2039" s="11"/>
      <c r="N2039" s="24"/>
      <c r="P2039" s="32"/>
      <c r="T2039" s="19"/>
      <c r="U2039" s="3"/>
      <c r="X2039" t="str">
        <f t="shared" si="130"/>
        <v/>
      </c>
      <c r="Z2039" t="str">
        <f t="shared" si="131"/>
        <v/>
      </c>
      <c r="AB2039" s="9"/>
      <c r="AC2039" t="s">
        <v>5175</v>
      </c>
      <c r="AD2039">
        <f t="shared" si="133"/>
        <v>0</v>
      </c>
      <c r="AF2039" s="3"/>
      <c r="AH2039" s="9"/>
    </row>
    <row r="2040" spans="1:34" ht="10.95" customHeight="1" outlineLevel="1" x14ac:dyDescent="0.25">
      <c r="A2040" t="s">
        <v>4459</v>
      </c>
      <c r="C2040" s="3" t="s">
        <v>12988</v>
      </c>
      <c r="D2040" s="3">
        <v>1400</v>
      </c>
      <c r="E2040" s="9">
        <v>1991</v>
      </c>
      <c r="F2040" s="7" t="s">
        <v>13644</v>
      </c>
      <c r="G2040" s="7" t="s">
        <v>3835</v>
      </c>
      <c r="H2040" s="8" t="s">
        <v>13627</v>
      </c>
      <c r="I2040" s="8" t="s">
        <v>13638</v>
      </c>
      <c r="J2040" s="19">
        <v>4</v>
      </c>
      <c r="K2040" s="19" t="s">
        <v>7738</v>
      </c>
      <c r="L2040" s="11"/>
      <c r="M2040" s="11"/>
      <c r="N2040" s="24"/>
      <c r="P2040" s="32"/>
      <c r="T2040" s="19"/>
      <c r="U2040" s="3"/>
      <c r="X2040" t="str">
        <f t="shared" si="130"/>
        <v/>
      </c>
      <c r="Z2040" t="str">
        <f t="shared" si="131"/>
        <v/>
      </c>
      <c r="AB2040" s="9"/>
      <c r="AC2040" t="s">
        <v>13627</v>
      </c>
      <c r="AD2040">
        <f t="shared" si="133"/>
        <v>0</v>
      </c>
      <c r="AF2040" s="3"/>
      <c r="AH2040" s="9"/>
    </row>
    <row r="2041" spans="1:34" ht="10.95" customHeight="1" outlineLevel="1" x14ac:dyDescent="0.25">
      <c r="A2041" t="s">
        <v>4459</v>
      </c>
      <c r="C2041" s="3" t="s">
        <v>12988</v>
      </c>
      <c r="D2041" s="3">
        <v>1401</v>
      </c>
      <c r="E2041" s="9">
        <v>1991</v>
      </c>
      <c r="F2041" s="7" t="s">
        <v>13644</v>
      </c>
      <c r="G2041" s="7" t="s">
        <v>3835</v>
      </c>
      <c r="H2041" s="8" t="s">
        <v>13627</v>
      </c>
      <c r="I2041" s="8" t="s">
        <v>13638</v>
      </c>
      <c r="J2041" s="19">
        <v>4</v>
      </c>
      <c r="K2041" s="19" t="s">
        <v>7738</v>
      </c>
      <c r="L2041" s="11"/>
      <c r="M2041" s="11"/>
      <c r="N2041" s="24"/>
      <c r="P2041" s="32"/>
      <c r="T2041" s="19"/>
      <c r="U2041" s="3"/>
      <c r="X2041" t="str">
        <f t="shared" si="130"/>
        <v/>
      </c>
      <c r="Z2041" t="str">
        <f t="shared" si="131"/>
        <v/>
      </c>
      <c r="AB2041" s="9"/>
      <c r="AC2041" t="s">
        <v>13627</v>
      </c>
      <c r="AD2041">
        <f t="shared" si="133"/>
        <v>0</v>
      </c>
      <c r="AF2041" s="3"/>
      <c r="AH2041" s="9"/>
    </row>
    <row r="2042" spans="1:34" ht="10.95" customHeight="1" outlineLevel="1" x14ac:dyDescent="0.25">
      <c r="A2042" t="s">
        <v>4459</v>
      </c>
      <c r="C2042" s="3" t="s">
        <v>12988</v>
      </c>
      <c r="D2042" s="3">
        <v>1475</v>
      </c>
      <c r="E2042" s="9">
        <v>1992</v>
      </c>
      <c r="F2042" s="7" t="s">
        <v>6116</v>
      </c>
      <c r="G2042" s="7" t="s">
        <v>5401</v>
      </c>
      <c r="H2042" s="8" t="s">
        <v>5175</v>
      </c>
      <c r="I2042" s="8" t="s">
        <v>9087</v>
      </c>
      <c r="J2042" s="19">
        <v>4</v>
      </c>
      <c r="K2042" s="19" t="s">
        <v>7736</v>
      </c>
      <c r="L2042" s="11">
        <v>6</v>
      </c>
      <c r="M2042" s="11"/>
      <c r="N2042" s="24"/>
      <c r="P2042" s="32"/>
      <c r="T2042" s="19"/>
      <c r="U2042" s="3">
        <v>1011</v>
      </c>
      <c r="X2042" t="str">
        <f t="shared" si="130"/>
        <v/>
      </c>
      <c r="Z2042" t="str">
        <f t="shared" si="131"/>
        <v/>
      </c>
      <c r="AB2042" s="9"/>
      <c r="AC2042" t="s">
        <v>5175</v>
      </c>
      <c r="AD2042">
        <f t="shared" si="133"/>
        <v>0</v>
      </c>
      <c r="AF2042" s="3"/>
      <c r="AG2042" t="s">
        <v>2364</v>
      </c>
      <c r="AH2042" s="9" t="s">
        <v>4925</v>
      </c>
    </row>
    <row r="2043" spans="1:34" ht="10.95" customHeight="1" outlineLevel="1" x14ac:dyDescent="0.25">
      <c r="A2043" t="s">
        <v>4459</v>
      </c>
      <c r="C2043" s="3" t="s">
        <v>12988</v>
      </c>
      <c r="D2043" s="3">
        <v>1556</v>
      </c>
      <c r="E2043" s="9">
        <v>1993</v>
      </c>
      <c r="F2043" s="7" t="s">
        <v>2593</v>
      </c>
      <c r="G2043" s="7" t="s">
        <v>5401</v>
      </c>
      <c r="H2043" s="8" t="s">
        <v>5623</v>
      </c>
      <c r="I2043" s="8" t="s">
        <v>13645</v>
      </c>
      <c r="J2043" s="19">
        <v>3</v>
      </c>
      <c r="K2043" s="19" t="s">
        <v>7738</v>
      </c>
      <c r="L2043" s="11"/>
      <c r="M2043" s="11"/>
      <c r="N2043" s="24"/>
      <c r="P2043" s="32"/>
      <c r="T2043" s="19"/>
      <c r="U2043" s="3"/>
      <c r="X2043" t="str">
        <f t="shared" si="130"/>
        <v/>
      </c>
      <c r="Z2043" t="str">
        <f t="shared" si="131"/>
        <v/>
      </c>
      <c r="AB2043" s="9"/>
      <c r="AC2043" t="s">
        <v>5623</v>
      </c>
      <c r="AD2043">
        <f t="shared" si="133"/>
        <v>0</v>
      </c>
      <c r="AF2043" s="3"/>
      <c r="AH2043" s="9"/>
    </row>
    <row r="2044" spans="1:34" ht="10.95" customHeight="1" outlineLevel="1" x14ac:dyDescent="0.25">
      <c r="A2044" t="s">
        <v>4459</v>
      </c>
      <c r="C2044" s="3" t="s">
        <v>12988</v>
      </c>
      <c r="D2044" s="3">
        <v>1569</v>
      </c>
      <c r="E2044" s="9">
        <v>1994</v>
      </c>
      <c r="F2044" s="7" t="s">
        <v>13646</v>
      </c>
      <c r="G2044" s="7" t="s">
        <v>5401</v>
      </c>
      <c r="H2044" s="8" t="s">
        <v>5623</v>
      </c>
      <c r="I2044" s="8" t="s">
        <v>13647</v>
      </c>
      <c r="J2044" s="19">
        <v>3</v>
      </c>
      <c r="K2044" s="19" t="s">
        <v>7736</v>
      </c>
      <c r="L2044" s="11">
        <v>4</v>
      </c>
      <c r="M2044" s="11"/>
      <c r="N2044" s="24"/>
      <c r="P2044" s="32"/>
      <c r="R2044">
        <v>1</v>
      </c>
      <c r="S2044">
        <v>1</v>
      </c>
      <c r="T2044" s="19"/>
      <c r="U2044" s="3"/>
      <c r="X2044" t="str">
        <f t="shared" si="130"/>
        <v/>
      </c>
      <c r="Z2044" t="str">
        <f t="shared" si="131"/>
        <v/>
      </c>
      <c r="AB2044" s="9"/>
      <c r="AC2044" t="s">
        <v>5623</v>
      </c>
      <c r="AD2044">
        <f t="shared" si="133"/>
        <v>0</v>
      </c>
      <c r="AF2044" s="3"/>
      <c r="AH2044" s="9"/>
    </row>
    <row r="2045" spans="1:34" ht="10.95" customHeight="1" outlineLevel="1" x14ac:dyDescent="0.25">
      <c r="A2045" t="s">
        <v>4459</v>
      </c>
      <c r="C2045" s="3" t="s">
        <v>12988</v>
      </c>
      <c r="D2045" s="3">
        <v>1752</v>
      </c>
      <c r="E2045" s="9">
        <v>1996</v>
      </c>
      <c r="F2045" s="7" t="s">
        <v>13646</v>
      </c>
      <c r="G2045" s="7" t="s">
        <v>5401</v>
      </c>
      <c r="H2045" s="8" t="s">
        <v>9233</v>
      </c>
      <c r="I2045" s="8" t="s">
        <v>11339</v>
      </c>
      <c r="J2045" s="19">
        <v>7</v>
      </c>
      <c r="K2045" s="19" t="s">
        <v>7738</v>
      </c>
      <c r="L2045" s="11"/>
      <c r="M2045" s="11"/>
      <c r="N2045" s="24"/>
      <c r="P2045" s="32"/>
      <c r="T2045" s="19"/>
      <c r="U2045" s="3"/>
      <c r="X2045" t="str">
        <f t="shared" si="130"/>
        <v/>
      </c>
      <c r="Z2045" t="str">
        <f t="shared" si="131"/>
        <v/>
      </c>
      <c r="AB2045" s="9"/>
      <c r="AC2045" t="s">
        <v>9233</v>
      </c>
      <c r="AD2045">
        <f t="shared" si="133"/>
        <v>0</v>
      </c>
      <c r="AF2045" s="3"/>
      <c r="AH2045" s="9"/>
    </row>
    <row r="2046" spans="1:34" ht="10.95" customHeight="1" outlineLevel="1" x14ac:dyDescent="0.25">
      <c r="A2046" t="s">
        <v>4459</v>
      </c>
      <c r="C2046" s="3" t="s">
        <v>12988</v>
      </c>
      <c r="D2046" s="3">
        <v>1753</v>
      </c>
      <c r="E2046" s="9">
        <v>1996</v>
      </c>
      <c r="F2046" s="7" t="s">
        <v>13646</v>
      </c>
      <c r="G2046" s="7" t="s">
        <v>5401</v>
      </c>
      <c r="H2046" s="8" t="s">
        <v>9233</v>
      </c>
      <c r="I2046" s="8" t="s">
        <v>11339</v>
      </c>
      <c r="J2046" s="19">
        <v>7</v>
      </c>
      <c r="K2046" s="19" t="s">
        <v>7738</v>
      </c>
      <c r="L2046" s="11"/>
      <c r="M2046" s="11"/>
      <c r="N2046" s="24"/>
      <c r="P2046" s="32"/>
      <c r="T2046" s="19"/>
      <c r="U2046" s="3"/>
      <c r="X2046" t="str">
        <f t="shared" si="130"/>
        <v/>
      </c>
      <c r="Z2046" t="str">
        <f t="shared" si="131"/>
        <v/>
      </c>
      <c r="AB2046" s="9"/>
      <c r="AC2046" t="s">
        <v>9233</v>
      </c>
      <c r="AD2046">
        <f t="shared" si="133"/>
        <v>0</v>
      </c>
      <c r="AF2046" s="3"/>
      <c r="AH2046" s="9"/>
    </row>
    <row r="2047" spans="1:34" ht="10.95" customHeight="1" outlineLevel="1" x14ac:dyDescent="0.25">
      <c r="A2047" t="s">
        <v>4459</v>
      </c>
      <c r="C2047" s="3" t="s">
        <v>12988</v>
      </c>
      <c r="D2047" s="3">
        <v>1754</v>
      </c>
      <c r="E2047" s="9">
        <v>1996</v>
      </c>
      <c r="F2047" s="7" t="s">
        <v>13646</v>
      </c>
      <c r="G2047" s="7" t="s">
        <v>5401</v>
      </c>
      <c r="H2047" s="8" t="s">
        <v>9233</v>
      </c>
      <c r="I2047" s="8" t="s">
        <v>11339</v>
      </c>
      <c r="J2047" s="19">
        <v>7</v>
      </c>
      <c r="K2047" s="19" t="s">
        <v>7738</v>
      </c>
      <c r="L2047" s="11"/>
      <c r="M2047" s="11"/>
      <c r="N2047" s="24"/>
      <c r="P2047" s="32"/>
      <c r="T2047" s="19"/>
      <c r="U2047" s="3"/>
      <c r="X2047" t="str">
        <f t="shared" si="130"/>
        <v/>
      </c>
      <c r="Z2047" t="str">
        <f t="shared" si="131"/>
        <v/>
      </c>
      <c r="AB2047" s="9"/>
      <c r="AC2047" t="s">
        <v>9233</v>
      </c>
      <c r="AD2047">
        <f t="shared" si="133"/>
        <v>0</v>
      </c>
      <c r="AF2047" s="3"/>
      <c r="AH2047" s="9"/>
    </row>
    <row r="2048" spans="1:34" ht="10.95" customHeight="1" outlineLevel="1" x14ac:dyDescent="0.25">
      <c r="A2048" t="s">
        <v>4459</v>
      </c>
      <c r="C2048" s="3" t="s">
        <v>12988</v>
      </c>
      <c r="D2048" s="3">
        <v>1755</v>
      </c>
      <c r="E2048" s="9">
        <v>1996</v>
      </c>
      <c r="F2048" s="7" t="s">
        <v>13646</v>
      </c>
      <c r="G2048" s="7" t="s">
        <v>5401</v>
      </c>
      <c r="H2048" s="8" t="s">
        <v>9233</v>
      </c>
      <c r="I2048" s="8" t="s">
        <v>11339</v>
      </c>
      <c r="J2048" s="19">
        <v>7</v>
      </c>
      <c r="K2048" s="19" t="s">
        <v>7738</v>
      </c>
      <c r="L2048" s="11"/>
      <c r="M2048" s="11"/>
      <c r="N2048" s="24"/>
      <c r="P2048" s="32"/>
      <c r="T2048" s="19"/>
      <c r="U2048" s="3"/>
      <c r="X2048" t="str">
        <f t="shared" si="130"/>
        <v/>
      </c>
      <c r="Z2048" t="str">
        <f t="shared" si="131"/>
        <v/>
      </c>
      <c r="AB2048" s="9"/>
      <c r="AC2048" t="s">
        <v>9233</v>
      </c>
      <c r="AD2048">
        <f t="shared" si="133"/>
        <v>0</v>
      </c>
      <c r="AF2048" s="3"/>
      <c r="AH2048" s="9"/>
    </row>
    <row r="2049" spans="1:34" ht="10.95" customHeight="1" outlineLevel="1" x14ac:dyDescent="0.25">
      <c r="A2049" t="s">
        <v>4459</v>
      </c>
      <c r="C2049" s="3" t="s">
        <v>12988</v>
      </c>
      <c r="D2049" s="3">
        <v>1757</v>
      </c>
      <c r="E2049" s="9">
        <v>1996</v>
      </c>
      <c r="F2049" s="7" t="s">
        <v>2592</v>
      </c>
      <c r="G2049" s="7" t="s">
        <v>5401</v>
      </c>
      <c r="H2049" s="8" t="s">
        <v>5357</v>
      </c>
      <c r="I2049" s="8" t="s">
        <v>13648</v>
      </c>
      <c r="J2049" s="19">
        <v>1</v>
      </c>
      <c r="K2049" s="19" t="s">
        <v>7736</v>
      </c>
      <c r="L2049" s="11">
        <v>3.2</v>
      </c>
      <c r="M2049" s="11"/>
      <c r="N2049" s="24"/>
      <c r="P2049" s="32"/>
      <c r="R2049">
        <v>1</v>
      </c>
      <c r="S2049">
        <v>1</v>
      </c>
      <c r="T2049" s="19"/>
      <c r="U2049" s="3">
        <v>1180</v>
      </c>
      <c r="X2049" t="str">
        <f t="shared" si="130"/>
        <v/>
      </c>
      <c r="Z2049" t="str">
        <f t="shared" si="131"/>
        <v/>
      </c>
      <c r="AB2049" s="9"/>
      <c r="AC2049" t="s">
        <v>5357</v>
      </c>
      <c r="AD2049">
        <f t="shared" si="133"/>
        <v>0</v>
      </c>
      <c r="AF2049" s="3"/>
      <c r="AG2049" t="s">
        <v>5358</v>
      </c>
      <c r="AH2049" s="9" t="s">
        <v>4925</v>
      </c>
    </row>
    <row r="2050" spans="1:34" ht="10.95" customHeight="1" outlineLevel="1" x14ac:dyDescent="0.25">
      <c r="A2050" t="s">
        <v>4459</v>
      </c>
      <c r="C2050" s="3" t="s">
        <v>12988</v>
      </c>
      <c r="D2050" s="3">
        <v>1765</v>
      </c>
      <c r="E2050" s="9">
        <v>1996</v>
      </c>
      <c r="F2050" s="7" t="s">
        <v>2593</v>
      </c>
      <c r="G2050" s="7" t="s">
        <v>5401</v>
      </c>
      <c r="H2050" s="8" t="s">
        <v>6798</v>
      </c>
      <c r="I2050" s="8" t="s">
        <v>8348</v>
      </c>
      <c r="J2050" s="19">
        <v>3</v>
      </c>
      <c r="K2050" s="19" t="s">
        <v>7736</v>
      </c>
      <c r="L2050" s="11">
        <v>4</v>
      </c>
      <c r="M2050" s="11"/>
      <c r="N2050" s="24"/>
      <c r="P2050" s="32"/>
      <c r="R2050">
        <v>1</v>
      </c>
      <c r="S2050">
        <v>1</v>
      </c>
      <c r="T2050" s="19"/>
      <c r="U2050" s="3">
        <v>1185</v>
      </c>
      <c r="X2050" t="str">
        <f t="shared" ref="X2050:X2113" si="134">IF(COUNTIF(F2050,"*fdc*"),1,"")</f>
        <v/>
      </c>
      <c r="Z2050" t="str">
        <f t="shared" ref="Z2050:Z2113" si="135">IF(COUNTIF(F2050,"*s/s*"),1,"")</f>
        <v/>
      </c>
      <c r="AB2050" s="9"/>
      <c r="AC2050" t="s">
        <v>6798</v>
      </c>
      <c r="AD2050">
        <f t="shared" si="133"/>
        <v>0</v>
      </c>
      <c r="AF2050" s="3"/>
      <c r="AG2050" t="s">
        <v>5361</v>
      </c>
      <c r="AH2050" s="9" t="s">
        <v>4613</v>
      </c>
    </row>
    <row r="2051" spans="1:34" ht="10.95" customHeight="1" outlineLevel="1" x14ac:dyDescent="0.25">
      <c r="A2051" t="s">
        <v>4459</v>
      </c>
      <c r="C2051" s="3" t="s">
        <v>12988</v>
      </c>
      <c r="D2051" s="3" t="s">
        <v>13649</v>
      </c>
      <c r="E2051" s="9">
        <v>1996</v>
      </c>
      <c r="F2051" s="7" t="s">
        <v>13650</v>
      </c>
      <c r="G2051" s="7" t="s">
        <v>5401</v>
      </c>
      <c r="H2051" s="8" t="s">
        <v>6798</v>
      </c>
      <c r="I2051" s="8" t="s">
        <v>8348</v>
      </c>
      <c r="J2051" s="19">
        <v>3</v>
      </c>
      <c r="K2051" s="19" t="s">
        <v>7738</v>
      </c>
      <c r="L2051" s="11"/>
      <c r="M2051" s="11"/>
      <c r="N2051" s="24"/>
      <c r="P2051" s="32"/>
      <c r="T2051" s="19"/>
      <c r="U2051" s="3"/>
      <c r="X2051" t="str">
        <f t="shared" si="134"/>
        <v/>
      </c>
      <c r="Z2051">
        <f t="shared" si="135"/>
        <v>1</v>
      </c>
      <c r="AB2051" s="9"/>
      <c r="AC2051" t="s">
        <v>6798</v>
      </c>
      <c r="AD2051">
        <f t="shared" si="133"/>
        <v>0</v>
      </c>
      <c r="AF2051" s="3"/>
      <c r="AH2051" s="9"/>
    </row>
    <row r="2052" spans="1:34" ht="10.95" customHeight="1" outlineLevel="1" collapsed="1" x14ac:dyDescent="0.25">
      <c r="A2052" t="s">
        <v>4459</v>
      </c>
      <c r="C2052" s="3" t="s">
        <v>12988</v>
      </c>
      <c r="D2052" s="3">
        <v>1776</v>
      </c>
      <c r="E2052" s="9">
        <v>1996</v>
      </c>
      <c r="F2052" s="7" t="s">
        <v>13646</v>
      </c>
      <c r="G2052" s="7" t="s">
        <v>5401</v>
      </c>
      <c r="H2052" s="8" t="s">
        <v>950</v>
      </c>
      <c r="I2052" s="8" t="s">
        <v>13651</v>
      </c>
      <c r="J2052" s="19">
        <v>1</v>
      </c>
      <c r="K2052" s="19" t="s">
        <v>7736</v>
      </c>
      <c r="L2052" s="11">
        <v>1</v>
      </c>
      <c r="M2052" s="11"/>
      <c r="N2052" s="24"/>
      <c r="P2052" s="32"/>
      <c r="R2052">
        <v>1</v>
      </c>
      <c r="S2052">
        <v>1</v>
      </c>
      <c r="T2052" s="19"/>
      <c r="U2052" s="3">
        <v>1191</v>
      </c>
      <c r="X2052" t="str">
        <f t="shared" si="134"/>
        <v/>
      </c>
      <c r="Z2052" t="str">
        <f t="shared" si="135"/>
        <v/>
      </c>
      <c r="AB2052" s="9"/>
      <c r="AC2052" t="s">
        <v>950</v>
      </c>
      <c r="AD2052">
        <f t="shared" ref="AD2052:AD2083" si="136">COUNTIF(H2052,"*Fuji*")</f>
        <v>0</v>
      </c>
      <c r="AF2052" s="3"/>
      <c r="AG2052" t="s">
        <v>6461</v>
      </c>
      <c r="AH2052" s="9" t="s">
        <v>4613</v>
      </c>
    </row>
    <row r="2053" spans="1:34" ht="10.95" customHeight="1" outlineLevel="1" x14ac:dyDescent="0.25">
      <c r="A2053" t="s">
        <v>4459</v>
      </c>
      <c r="C2053" s="3" t="s">
        <v>12988</v>
      </c>
      <c r="D2053" s="3">
        <v>1782</v>
      </c>
      <c r="E2053" s="9">
        <v>1997</v>
      </c>
      <c r="F2053" s="7" t="s">
        <v>6462</v>
      </c>
      <c r="G2053" s="7" t="s">
        <v>5401</v>
      </c>
      <c r="H2053" s="8" t="s">
        <v>3658</v>
      </c>
      <c r="I2053" s="8" t="s">
        <v>13652</v>
      </c>
      <c r="J2053" s="19">
        <v>3</v>
      </c>
      <c r="K2053" s="19" t="s">
        <v>7738</v>
      </c>
      <c r="L2053" s="11"/>
      <c r="M2053" s="11"/>
      <c r="N2053" s="24"/>
      <c r="P2053" s="32"/>
      <c r="T2053" s="19"/>
      <c r="U2053" s="3">
        <v>1203</v>
      </c>
      <c r="X2053" t="str">
        <f t="shared" si="134"/>
        <v/>
      </c>
      <c r="Z2053" t="str">
        <f t="shared" si="135"/>
        <v/>
      </c>
      <c r="AB2053" s="9"/>
      <c r="AC2053" t="s">
        <v>3658</v>
      </c>
      <c r="AD2053">
        <f t="shared" si="136"/>
        <v>0</v>
      </c>
      <c r="AF2053" s="3"/>
      <c r="AG2053" t="s">
        <v>3659</v>
      </c>
      <c r="AH2053" s="9" t="s">
        <v>4613</v>
      </c>
    </row>
    <row r="2054" spans="1:34" ht="10.95" customHeight="1" outlineLevel="1" x14ac:dyDescent="0.25">
      <c r="A2054" t="s">
        <v>4459</v>
      </c>
      <c r="C2054" s="3" t="s">
        <v>12988</v>
      </c>
      <c r="D2054" s="3">
        <v>1799</v>
      </c>
      <c r="E2054" s="9">
        <v>1997</v>
      </c>
      <c r="F2054" s="7" t="s">
        <v>5895</v>
      </c>
      <c r="G2054" s="7" t="s">
        <v>5401</v>
      </c>
      <c r="H2054" s="8" t="s">
        <v>5402</v>
      </c>
      <c r="I2054" s="8" t="s">
        <v>13653</v>
      </c>
      <c r="J2054" s="19">
        <v>3</v>
      </c>
      <c r="K2054" s="19" t="s">
        <v>7736</v>
      </c>
      <c r="L2054" s="11">
        <v>3.5</v>
      </c>
      <c r="M2054" s="11"/>
      <c r="N2054" s="24"/>
      <c r="P2054" s="32"/>
      <c r="R2054">
        <v>1</v>
      </c>
      <c r="S2054">
        <v>1</v>
      </c>
      <c r="T2054" s="19"/>
      <c r="U2054" s="3">
        <v>1217</v>
      </c>
      <c r="X2054" t="str">
        <f t="shared" si="134"/>
        <v/>
      </c>
      <c r="Z2054" t="str">
        <f t="shared" si="135"/>
        <v/>
      </c>
      <c r="AB2054" s="9"/>
      <c r="AC2054" t="s">
        <v>5402</v>
      </c>
      <c r="AD2054">
        <f t="shared" si="136"/>
        <v>1</v>
      </c>
      <c r="AF2054" s="3"/>
      <c r="AG2054" t="s">
        <v>4924</v>
      </c>
      <c r="AH2054" s="9" t="s">
        <v>4925</v>
      </c>
    </row>
    <row r="2055" spans="1:34" ht="10.95" customHeight="1" outlineLevel="1" x14ac:dyDescent="0.25">
      <c r="A2055" t="s">
        <v>4459</v>
      </c>
      <c r="C2055" s="3" t="s">
        <v>12988</v>
      </c>
      <c r="D2055" s="3">
        <v>1825</v>
      </c>
      <c r="E2055" s="9">
        <v>1998</v>
      </c>
      <c r="F2055" s="7" t="s">
        <v>2592</v>
      </c>
      <c r="G2055" s="7" t="s">
        <v>5401</v>
      </c>
      <c r="H2055" s="8" t="s">
        <v>5175</v>
      </c>
      <c r="I2055" s="8" t="s">
        <v>13654</v>
      </c>
      <c r="J2055" s="19">
        <v>4</v>
      </c>
      <c r="K2055" s="19" t="s">
        <v>7738</v>
      </c>
      <c r="L2055" s="11"/>
      <c r="M2055" s="11"/>
      <c r="N2055" s="24"/>
      <c r="P2055" s="32"/>
      <c r="T2055" s="19"/>
      <c r="U2055" s="3">
        <v>1240</v>
      </c>
      <c r="X2055" t="str">
        <f t="shared" si="134"/>
        <v/>
      </c>
      <c r="Z2055" t="str">
        <f t="shared" si="135"/>
        <v/>
      </c>
      <c r="AB2055" s="9"/>
      <c r="AC2055" t="s">
        <v>5175</v>
      </c>
      <c r="AD2055">
        <f t="shared" si="136"/>
        <v>0</v>
      </c>
      <c r="AF2055" s="3"/>
      <c r="AG2055" t="s">
        <v>2364</v>
      </c>
      <c r="AH2055" s="9" t="s">
        <v>4613</v>
      </c>
    </row>
    <row r="2056" spans="1:34" ht="10.95" customHeight="1" outlineLevel="1" x14ac:dyDescent="0.25">
      <c r="A2056" t="s">
        <v>4459</v>
      </c>
      <c r="C2056" s="3" t="s">
        <v>12988</v>
      </c>
      <c r="D2056" s="3">
        <v>1870</v>
      </c>
      <c r="E2056" s="9">
        <v>1999</v>
      </c>
      <c r="F2056" s="10" t="s">
        <v>5896</v>
      </c>
      <c r="G2056" s="7" t="s">
        <v>5401</v>
      </c>
      <c r="H2056" s="8" t="s">
        <v>2987</v>
      </c>
      <c r="I2056" s="8" t="s">
        <v>9087</v>
      </c>
      <c r="J2056" s="19">
        <v>6</v>
      </c>
      <c r="K2056" s="19" t="s">
        <v>7738</v>
      </c>
      <c r="L2056" s="11"/>
      <c r="M2056" s="11"/>
      <c r="N2056" s="24"/>
      <c r="P2056" s="32"/>
      <c r="T2056" s="19"/>
      <c r="U2056" s="3">
        <v>1286</v>
      </c>
      <c r="X2056" t="str">
        <f t="shared" si="134"/>
        <v/>
      </c>
      <c r="Z2056" t="str">
        <f t="shared" si="135"/>
        <v/>
      </c>
      <c r="AB2056" s="9"/>
      <c r="AC2056" t="s">
        <v>2987</v>
      </c>
      <c r="AD2056">
        <f t="shared" si="136"/>
        <v>0</v>
      </c>
      <c r="AF2056" s="3"/>
      <c r="AG2056" t="s">
        <v>2364</v>
      </c>
      <c r="AH2056" s="9" t="s">
        <v>4925</v>
      </c>
    </row>
    <row r="2057" spans="1:34" ht="10.95" customHeight="1" outlineLevel="1" x14ac:dyDescent="0.25">
      <c r="A2057" t="s">
        <v>4459</v>
      </c>
      <c r="C2057" s="3" t="s">
        <v>12988</v>
      </c>
      <c r="D2057" s="3">
        <v>1874</v>
      </c>
      <c r="E2057" s="9">
        <v>1999</v>
      </c>
      <c r="F2057" s="7" t="s">
        <v>5895</v>
      </c>
      <c r="G2057" s="7" t="s">
        <v>5401</v>
      </c>
      <c r="H2057" s="8" t="s">
        <v>6468</v>
      </c>
      <c r="I2057" s="8" t="s">
        <v>13656</v>
      </c>
      <c r="J2057" s="19">
        <v>3</v>
      </c>
      <c r="K2057" s="19" t="s">
        <v>7738</v>
      </c>
      <c r="L2057" s="11"/>
      <c r="M2057" s="11"/>
      <c r="N2057" s="24"/>
      <c r="P2057" s="32"/>
      <c r="T2057" s="19"/>
      <c r="U2057" s="3">
        <v>1291</v>
      </c>
      <c r="X2057" t="str">
        <f t="shared" si="134"/>
        <v/>
      </c>
      <c r="Z2057" t="str">
        <f t="shared" si="135"/>
        <v/>
      </c>
      <c r="AB2057" s="9"/>
      <c r="AC2057" t="s">
        <v>6468</v>
      </c>
      <c r="AD2057">
        <f t="shared" si="136"/>
        <v>0</v>
      </c>
      <c r="AF2057" s="3"/>
      <c r="AG2057" t="s">
        <v>6461</v>
      </c>
      <c r="AH2057" s="9" t="s">
        <v>4613</v>
      </c>
    </row>
    <row r="2058" spans="1:34" ht="10.95" customHeight="1" outlineLevel="1" x14ac:dyDescent="0.25">
      <c r="A2058" t="s">
        <v>4459</v>
      </c>
      <c r="C2058" s="3" t="s">
        <v>12988</v>
      </c>
      <c r="D2058" s="3">
        <v>1890</v>
      </c>
      <c r="E2058" s="9">
        <v>1999</v>
      </c>
      <c r="F2058" s="7" t="s">
        <v>5896</v>
      </c>
      <c r="G2058" s="7" t="s">
        <v>5401</v>
      </c>
      <c r="H2058" s="8" t="s">
        <v>5897</v>
      </c>
      <c r="I2058" s="8" t="s">
        <v>13655</v>
      </c>
      <c r="J2058" s="19">
        <v>3</v>
      </c>
      <c r="K2058" s="19" t="s">
        <v>7736</v>
      </c>
      <c r="L2058" s="11">
        <v>1</v>
      </c>
      <c r="M2058" s="11"/>
      <c r="N2058" s="24"/>
      <c r="P2058" s="32"/>
      <c r="T2058" s="19"/>
      <c r="U2058" s="3">
        <v>1307</v>
      </c>
      <c r="X2058" t="str">
        <f t="shared" si="134"/>
        <v/>
      </c>
      <c r="Z2058" t="str">
        <f t="shared" si="135"/>
        <v/>
      </c>
      <c r="AB2058" s="9"/>
      <c r="AC2058" t="s">
        <v>5897</v>
      </c>
      <c r="AD2058">
        <f t="shared" si="136"/>
        <v>0</v>
      </c>
      <c r="AF2058" s="3"/>
      <c r="AG2058" t="s">
        <v>1674</v>
      </c>
      <c r="AH2058" s="9" t="s">
        <v>4613</v>
      </c>
    </row>
    <row r="2059" spans="1:34" ht="10.95" customHeight="1" outlineLevel="1" x14ac:dyDescent="0.25">
      <c r="A2059" t="s">
        <v>4459</v>
      </c>
      <c r="C2059" s="3" t="s">
        <v>12988</v>
      </c>
      <c r="D2059" s="3" t="s">
        <v>13659</v>
      </c>
      <c r="E2059" s="9">
        <v>2000</v>
      </c>
      <c r="F2059" s="7" t="s">
        <v>13658</v>
      </c>
      <c r="G2059" s="7" t="s">
        <v>5401</v>
      </c>
      <c r="H2059" s="8" t="s">
        <v>6180</v>
      </c>
      <c r="I2059" s="8" t="s">
        <v>13657</v>
      </c>
      <c r="J2059" s="19">
        <v>5</v>
      </c>
      <c r="K2059" s="19" t="s">
        <v>7736</v>
      </c>
      <c r="L2059" s="11">
        <v>15</v>
      </c>
      <c r="M2059" s="11"/>
      <c r="N2059" s="24"/>
      <c r="P2059" s="32"/>
      <c r="T2059" s="19"/>
      <c r="U2059" s="3">
        <v>1315</v>
      </c>
      <c r="X2059" t="str">
        <f t="shared" si="134"/>
        <v/>
      </c>
      <c r="Z2059">
        <f t="shared" si="135"/>
        <v>1</v>
      </c>
      <c r="AB2059" s="9"/>
      <c r="AC2059" t="s">
        <v>6180</v>
      </c>
      <c r="AD2059">
        <f t="shared" si="136"/>
        <v>0</v>
      </c>
      <c r="AF2059" s="3"/>
      <c r="AG2059" t="s">
        <v>2988</v>
      </c>
      <c r="AH2059" s="9" t="s">
        <v>4623</v>
      </c>
    </row>
    <row r="2060" spans="1:34" ht="10.95" customHeight="1" outlineLevel="1" x14ac:dyDescent="0.25">
      <c r="A2060" t="s">
        <v>4459</v>
      </c>
      <c r="C2060" s="3" t="s">
        <v>12988</v>
      </c>
      <c r="D2060" s="3">
        <v>1912</v>
      </c>
      <c r="E2060" s="9">
        <v>2000</v>
      </c>
      <c r="F2060" s="7" t="s">
        <v>2592</v>
      </c>
      <c r="G2060" s="7" t="s">
        <v>5401</v>
      </c>
      <c r="H2060" s="8" t="s">
        <v>5175</v>
      </c>
      <c r="I2060" s="8" t="s">
        <v>9087</v>
      </c>
      <c r="J2060" s="19">
        <v>4</v>
      </c>
      <c r="K2060" s="19" t="s">
        <v>7738</v>
      </c>
      <c r="L2060" s="11"/>
      <c r="M2060" s="11"/>
      <c r="N2060" s="24"/>
      <c r="P2060" s="32"/>
      <c r="T2060" s="19"/>
      <c r="U2060" s="3">
        <v>1322</v>
      </c>
      <c r="X2060" t="str">
        <f t="shared" si="134"/>
        <v/>
      </c>
      <c r="Z2060" t="str">
        <f t="shared" si="135"/>
        <v/>
      </c>
      <c r="AB2060" s="9"/>
      <c r="AC2060" t="s">
        <v>5175</v>
      </c>
      <c r="AD2060">
        <f t="shared" si="136"/>
        <v>0</v>
      </c>
      <c r="AF2060" s="3"/>
      <c r="AG2060" t="s">
        <v>2364</v>
      </c>
      <c r="AH2060" s="9" t="s">
        <v>4613</v>
      </c>
    </row>
    <row r="2061" spans="1:34" ht="10.95" customHeight="1" outlineLevel="1" x14ac:dyDescent="0.25">
      <c r="A2061" t="s">
        <v>4459</v>
      </c>
      <c r="C2061" s="3" t="s">
        <v>12988</v>
      </c>
      <c r="D2061" s="3">
        <v>1913</v>
      </c>
      <c r="E2061" s="9">
        <v>2000</v>
      </c>
      <c r="F2061" s="7" t="s">
        <v>5250</v>
      </c>
      <c r="G2061" s="7" t="s">
        <v>5401</v>
      </c>
      <c r="H2061" s="8" t="s">
        <v>5175</v>
      </c>
      <c r="I2061" s="8" t="s">
        <v>9087</v>
      </c>
      <c r="J2061" s="19">
        <v>4</v>
      </c>
      <c r="K2061" s="19" t="s">
        <v>7738</v>
      </c>
      <c r="L2061" s="11"/>
      <c r="M2061" s="11"/>
      <c r="N2061" s="24"/>
      <c r="P2061" s="32"/>
      <c r="T2061" s="19"/>
      <c r="U2061" s="3">
        <v>1323</v>
      </c>
      <c r="X2061" t="str">
        <f t="shared" si="134"/>
        <v/>
      </c>
      <c r="Z2061" t="str">
        <f t="shared" si="135"/>
        <v/>
      </c>
      <c r="AB2061" s="9"/>
      <c r="AC2061" t="s">
        <v>5175</v>
      </c>
      <c r="AD2061">
        <f t="shared" si="136"/>
        <v>0</v>
      </c>
      <c r="AF2061" s="3"/>
      <c r="AG2061" t="s">
        <v>2364</v>
      </c>
      <c r="AH2061" s="9" t="s">
        <v>4613</v>
      </c>
    </row>
    <row r="2062" spans="1:34" ht="10.95" customHeight="1" outlineLevel="1" x14ac:dyDescent="0.25">
      <c r="A2062" t="s">
        <v>4459</v>
      </c>
      <c r="C2062" s="3" t="s">
        <v>12988</v>
      </c>
      <c r="D2062" s="3">
        <v>1914</v>
      </c>
      <c r="E2062" s="9">
        <v>2000</v>
      </c>
      <c r="F2062" s="7" t="s">
        <v>6182</v>
      </c>
      <c r="G2062" s="7" t="s">
        <v>5401</v>
      </c>
      <c r="H2062" s="8" t="s">
        <v>6181</v>
      </c>
      <c r="I2062" s="8" t="s">
        <v>9087</v>
      </c>
      <c r="J2062" s="19">
        <v>6</v>
      </c>
      <c r="K2062" s="19" t="s">
        <v>7738</v>
      </c>
      <c r="L2062" s="11"/>
      <c r="M2062" s="11"/>
      <c r="N2062" s="24"/>
      <c r="P2062" s="32"/>
      <c r="T2062" s="19"/>
      <c r="U2062" s="3">
        <v>1324</v>
      </c>
      <c r="X2062" t="str">
        <f t="shared" si="134"/>
        <v/>
      </c>
      <c r="Z2062" t="str">
        <f t="shared" si="135"/>
        <v/>
      </c>
      <c r="AB2062" s="9"/>
      <c r="AC2062" t="s">
        <v>6181</v>
      </c>
      <c r="AD2062">
        <f t="shared" si="136"/>
        <v>0</v>
      </c>
      <c r="AF2062" s="3"/>
      <c r="AG2062" t="s">
        <v>2364</v>
      </c>
      <c r="AH2062" s="9" t="s">
        <v>4925</v>
      </c>
    </row>
    <row r="2063" spans="1:34" ht="10.95" customHeight="1" outlineLevel="1" x14ac:dyDescent="0.25">
      <c r="A2063" t="s">
        <v>4459</v>
      </c>
      <c r="C2063" s="3" t="s">
        <v>12988</v>
      </c>
      <c r="D2063" s="3">
        <v>1989</v>
      </c>
      <c r="E2063" s="9">
        <v>2001</v>
      </c>
      <c r="F2063" s="7" t="s">
        <v>13661</v>
      </c>
      <c r="G2063" s="7" t="s">
        <v>5401</v>
      </c>
      <c r="H2063" s="8" t="s">
        <v>13663</v>
      </c>
      <c r="I2063" s="8" t="s">
        <v>9087</v>
      </c>
      <c r="J2063" s="19">
        <v>6</v>
      </c>
      <c r="K2063" s="19" t="s">
        <v>7738</v>
      </c>
      <c r="L2063" s="11"/>
      <c r="M2063" s="11"/>
      <c r="N2063" s="24"/>
      <c r="P2063" s="32"/>
      <c r="T2063" s="19"/>
      <c r="U2063" s="3">
        <v>1361</v>
      </c>
      <c r="X2063" t="str">
        <f t="shared" si="134"/>
        <v/>
      </c>
      <c r="Z2063" t="str">
        <f t="shared" si="135"/>
        <v/>
      </c>
      <c r="AB2063" s="9"/>
      <c r="AC2063" t="s">
        <v>13663</v>
      </c>
      <c r="AD2063">
        <f t="shared" si="136"/>
        <v>0</v>
      </c>
      <c r="AF2063" s="3"/>
      <c r="AG2063" t="s">
        <v>2364</v>
      </c>
      <c r="AH2063" s="9" t="s">
        <v>4925</v>
      </c>
    </row>
    <row r="2064" spans="1:34" ht="10.95" customHeight="1" outlineLevel="1" x14ac:dyDescent="0.25">
      <c r="A2064" t="s">
        <v>4459</v>
      </c>
      <c r="C2064" s="3" t="s">
        <v>12988</v>
      </c>
      <c r="D2064" s="3">
        <v>1990</v>
      </c>
      <c r="E2064" s="9">
        <v>2001</v>
      </c>
      <c r="F2064" s="7" t="s">
        <v>13661</v>
      </c>
      <c r="G2064" s="7" t="s">
        <v>5401</v>
      </c>
      <c r="H2064" s="8" t="s">
        <v>13663</v>
      </c>
      <c r="I2064" s="8" t="s">
        <v>9087</v>
      </c>
      <c r="J2064" s="19">
        <v>6</v>
      </c>
      <c r="K2064" s="19" t="s">
        <v>7738</v>
      </c>
      <c r="L2064" s="11"/>
      <c r="M2064" s="11"/>
      <c r="N2064" s="24"/>
      <c r="P2064" s="32"/>
      <c r="T2064" s="19"/>
      <c r="U2064" s="3"/>
      <c r="X2064" t="str">
        <f t="shared" si="134"/>
        <v/>
      </c>
      <c r="Z2064" t="str">
        <f t="shared" si="135"/>
        <v/>
      </c>
      <c r="AB2064" s="9"/>
      <c r="AC2064" t="s">
        <v>13663</v>
      </c>
      <c r="AD2064">
        <f t="shared" si="136"/>
        <v>0</v>
      </c>
      <c r="AF2064" s="3"/>
      <c r="AG2064" t="s">
        <v>2364</v>
      </c>
      <c r="AH2064" s="9" t="s">
        <v>4925</v>
      </c>
    </row>
    <row r="2065" spans="1:34" ht="10.95" customHeight="1" outlineLevel="1" x14ac:dyDescent="0.25">
      <c r="A2065" t="s">
        <v>4459</v>
      </c>
      <c r="C2065" s="3" t="s">
        <v>12988</v>
      </c>
      <c r="D2065" s="3" t="s">
        <v>13660</v>
      </c>
      <c r="E2065" s="9">
        <v>2001</v>
      </c>
      <c r="F2065" s="7" t="s">
        <v>13662</v>
      </c>
      <c r="G2065" s="7" t="s">
        <v>5401</v>
      </c>
      <c r="H2065" s="8" t="s">
        <v>13663</v>
      </c>
      <c r="I2065" s="8" t="s">
        <v>9087</v>
      </c>
      <c r="J2065" s="19">
        <v>6</v>
      </c>
      <c r="K2065" s="19" t="s">
        <v>7738</v>
      </c>
      <c r="L2065" s="11"/>
      <c r="M2065" s="11"/>
      <c r="N2065" s="24"/>
      <c r="P2065" s="32"/>
      <c r="T2065" s="19"/>
      <c r="U2065" s="3"/>
      <c r="X2065" t="str">
        <f t="shared" si="134"/>
        <v/>
      </c>
      <c r="Z2065" t="str">
        <f t="shared" si="135"/>
        <v/>
      </c>
      <c r="AB2065" s="9"/>
      <c r="AC2065" t="s">
        <v>13663</v>
      </c>
      <c r="AD2065">
        <f t="shared" si="136"/>
        <v>0</v>
      </c>
      <c r="AF2065" s="3"/>
      <c r="AG2065" t="s">
        <v>2364</v>
      </c>
      <c r="AH2065" s="9" t="s">
        <v>4925</v>
      </c>
    </row>
    <row r="2066" spans="1:34" ht="10.95" customHeight="1" outlineLevel="1" x14ac:dyDescent="0.25">
      <c r="A2066" t="s">
        <v>4459</v>
      </c>
      <c r="C2066" s="3" t="s">
        <v>12988</v>
      </c>
      <c r="D2066" s="3">
        <v>1984</v>
      </c>
      <c r="E2066" s="9">
        <v>2001</v>
      </c>
      <c r="F2066" s="7" t="s">
        <v>13661</v>
      </c>
      <c r="G2066" s="7" t="s">
        <v>5401</v>
      </c>
      <c r="H2066" s="8" t="s">
        <v>6181</v>
      </c>
      <c r="I2066" s="8" t="s">
        <v>13664</v>
      </c>
      <c r="J2066" s="19">
        <v>6</v>
      </c>
      <c r="K2066" s="19" t="s">
        <v>7738</v>
      </c>
      <c r="L2066" s="11"/>
      <c r="M2066" s="11"/>
      <c r="N2066" s="24"/>
      <c r="P2066" s="32"/>
      <c r="T2066" s="19"/>
      <c r="U2066" s="3"/>
      <c r="X2066" t="str">
        <f t="shared" si="134"/>
        <v/>
      </c>
      <c r="Z2066" t="str">
        <f t="shared" si="135"/>
        <v/>
      </c>
      <c r="AB2066" s="9"/>
      <c r="AC2066" t="s">
        <v>6181</v>
      </c>
      <c r="AD2066">
        <f t="shared" si="136"/>
        <v>0</v>
      </c>
      <c r="AF2066" s="3"/>
      <c r="AG2066" t="s">
        <v>13666</v>
      </c>
      <c r="AH2066" s="9" t="s">
        <v>4925</v>
      </c>
    </row>
    <row r="2067" spans="1:34" ht="10.95" customHeight="1" outlineLevel="1" x14ac:dyDescent="0.25">
      <c r="A2067" t="s">
        <v>4459</v>
      </c>
      <c r="C2067" s="3" t="s">
        <v>12988</v>
      </c>
      <c r="D2067" s="3" t="s">
        <v>13665</v>
      </c>
      <c r="E2067" s="9">
        <v>2001</v>
      </c>
      <c r="F2067" s="7" t="s">
        <v>6467</v>
      </c>
      <c r="G2067" s="7" t="s">
        <v>5401</v>
      </c>
      <c r="H2067" s="8" t="s">
        <v>6181</v>
      </c>
      <c r="I2067" s="8" t="s">
        <v>13664</v>
      </c>
      <c r="J2067" s="19">
        <v>6</v>
      </c>
      <c r="K2067" s="19" t="s">
        <v>7738</v>
      </c>
      <c r="L2067" s="11"/>
      <c r="M2067" s="11"/>
      <c r="N2067" s="24"/>
      <c r="P2067" s="32"/>
      <c r="T2067" s="19"/>
      <c r="U2067" s="3" t="s">
        <v>6466</v>
      </c>
      <c r="X2067" t="str">
        <f t="shared" si="134"/>
        <v/>
      </c>
      <c r="Z2067" t="str">
        <f t="shared" si="135"/>
        <v/>
      </c>
      <c r="AB2067" s="9"/>
      <c r="AC2067" t="s">
        <v>6181</v>
      </c>
      <c r="AD2067">
        <f t="shared" si="136"/>
        <v>0</v>
      </c>
      <c r="AF2067" s="3"/>
      <c r="AG2067" t="s">
        <v>2364</v>
      </c>
      <c r="AH2067" s="9" t="s">
        <v>4925</v>
      </c>
    </row>
    <row r="2068" spans="1:34" ht="10.95" customHeight="1" outlineLevel="1" x14ac:dyDescent="0.25">
      <c r="A2068" t="s">
        <v>4459</v>
      </c>
      <c r="C2068" s="3" t="s">
        <v>12988</v>
      </c>
      <c r="D2068" s="3">
        <v>1991</v>
      </c>
      <c r="E2068" s="9">
        <v>2001</v>
      </c>
      <c r="F2068" s="7" t="s">
        <v>6183</v>
      </c>
      <c r="G2068" s="7" t="s">
        <v>5401</v>
      </c>
      <c r="H2068" s="8" t="s">
        <v>6181</v>
      </c>
      <c r="I2068" s="8" t="s">
        <v>9087</v>
      </c>
      <c r="J2068" s="19">
        <v>6</v>
      </c>
      <c r="K2068" s="19" t="s">
        <v>7738</v>
      </c>
      <c r="L2068" s="11"/>
      <c r="M2068" s="11"/>
      <c r="N2068" s="24"/>
      <c r="P2068" s="32"/>
      <c r="T2068" s="19"/>
      <c r="U2068" s="3" t="s">
        <v>7973</v>
      </c>
      <c r="X2068" t="str">
        <f t="shared" si="134"/>
        <v/>
      </c>
      <c r="Z2068" t="str">
        <f t="shared" si="135"/>
        <v/>
      </c>
      <c r="AB2068" s="9"/>
      <c r="AC2068" t="s">
        <v>6181</v>
      </c>
      <c r="AD2068">
        <f t="shared" si="136"/>
        <v>0</v>
      </c>
      <c r="AF2068" s="3"/>
      <c r="AG2068" t="s">
        <v>2364</v>
      </c>
      <c r="AH2068" s="9" t="s">
        <v>4623</v>
      </c>
    </row>
    <row r="2069" spans="1:34" ht="10.95" customHeight="1" outlineLevel="1" x14ac:dyDescent="0.25">
      <c r="A2069" t="s">
        <v>4459</v>
      </c>
      <c r="C2069" s="3" t="s">
        <v>12988</v>
      </c>
      <c r="D2069" s="3" t="s">
        <v>13667</v>
      </c>
      <c r="E2069" s="9">
        <v>2001</v>
      </c>
      <c r="F2069" s="7" t="s">
        <v>13668</v>
      </c>
      <c r="G2069" s="7" t="s">
        <v>5401</v>
      </c>
      <c r="H2069" s="8" t="s">
        <v>6181</v>
      </c>
      <c r="I2069" s="8" t="s">
        <v>9087</v>
      </c>
      <c r="J2069" s="19">
        <v>4</v>
      </c>
      <c r="K2069" s="19" t="s">
        <v>7738</v>
      </c>
      <c r="L2069" s="11"/>
      <c r="M2069" s="11"/>
      <c r="N2069" s="24"/>
      <c r="P2069" s="32"/>
      <c r="T2069" s="19"/>
      <c r="U2069" s="3"/>
      <c r="X2069" t="str">
        <f t="shared" si="134"/>
        <v/>
      </c>
      <c r="Z2069">
        <f t="shared" si="135"/>
        <v>1</v>
      </c>
      <c r="AB2069" s="9"/>
      <c r="AC2069" t="s">
        <v>6181</v>
      </c>
      <c r="AD2069">
        <f t="shared" si="136"/>
        <v>0</v>
      </c>
      <c r="AF2069" s="3"/>
      <c r="AG2069" t="s">
        <v>2364</v>
      </c>
      <c r="AH2069" s="9" t="s">
        <v>4623</v>
      </c>
    </row>
    <row r="2070" spans="1:34" ht="10.95" customHeight="1" outlineLevel="1" x14ac:dyDescent="0.25">
      <c r="A2070" t="s">
        <v>4459</v>
      </c>
      <c r="C2070" s="3" t="s">
        <v>12988</v>
      </c>
      <c r="D2070" s="3">
        <v>2038</v>
      </c>
      <c r="E2070" s="9">
        <v>2002</v>
      </c>
      <c r="F2070" s="7" t="s">
        <v>6184</v>
      </c>
      <c r="G2070" s="7" t="s">
        <v>5401</v>
      </c>
      <c r="H2070" s="8" t="s">
        <v>5360</v>
      </c>
      <c r="I2070" s="8" t="s">
        <v>13669</v>
      </c>
      <c r="J2070" s="19">
        <v>1</v>
      </c>
      <c r="K2070" s="19" t="s">
        <v>7738</v>
      </c>
      <c r="L2070" s="11"/>
      <c r="M2070" s="11"/>
      <c r="N2070" s="24"/>
      <c r="P2070" s="32"/>
      <c r="T2070" s="19"/>
      <c r="U2070" s="3">
        <v>1390</v>
      </c>
      <c r="X2070" t="str">
        <f t="shared" si="134"/>
        <v/>
      </c>
      <c r="Z2070" t="str">
        <f t="shared" si="135"/>
        <v/>
      </c>
      <c r="AB2070" s="9"/>
      <c r="AC2070" t="s">
        <v>5360</v>
      </c>
      <c r="AD2070">
        <f t="shared" si="136"/>
        <v>0</v>
      </c>
      <c r="AF2070" s="3"/>
      <c r="AG2070" t="s">
        <v>5361</v>
      </c>
      <c r="AH2070" s="9" t="s">
        <v>4613</v>
      </c>
    </row>
    <row r="2071" spans="1:34" ht="10.95" customHeight="1" outlineLevel="1" x14ac:dyDescent="0.25">
      <c r="A2071" t="s">
        <v>4459</v>
      </c>
      <c r="C2071" s="3" t="s">
        <v>12988</v>
      </c>
      <c r="D2071" s="3">
        <v>2046</v>
      </c>
      <c r="E2071" s="9">
        <v>2002</v>
      </c>
      <c r="F2071" s="7" t="s">
        <v>2592</v>
      </c>
      <c r="G2071" s="7" t="s">
        <v>5401</v>
      </c>
      <c r="H2071" s="8" t="s">
        <v>6181</v>
      </c>
      <c r="I2071" s="8" t="s">
        <v>9087</v>
      </c>
      <c r="J2071" s="19">
        <v>6</v>
      </c>
      <c r="K2071" s="19" t="s">
        <v>7738</v>
      </c>
      <c r="L2071" s="11"/>
      <c r="M2071" s="11"/>
      <c r="N2071" s="24"/>
      <c r="P2071" s="32"/>
      <c r="T2071" s="19"/>
      <c r="U2071" s="3">
        <v>1396</v>
      </c>
      <c r="X2071" t="str">
        <f t="shared" si="134"/>
        <v/>
      </c>
      <c r="Z2071" t="str">
        <f t="shared" si="135"/>
        <v/>
      </c>
      <c r="AB2071" s="9"/>
      <c r="AC2071" t="s">
        <v>6181</v>
      </c>
      <c r="AD2071">
        <f t="shared" si="136"/>
        <v>0</v>
      </c>
      <c r="AF2071" s="3"/>
      <c r="AG2071" t="s">
        <v>2364</v>
      </c>
      <c r="AH2071" s="9" t="s">
        <v>4925</v>
      </c>
    </row>
    <row r="2072" spans="1:34" ht="10.95" customHeight="1" outlineLevel="1" x14ac:dyDescent="0.25">
      <c r="A2072" t="s">
        <v>4459</v>
      </c>
      <c r="C2072" s="3" t="s">
        <v>12988</v>
      </c>
      <c r="D2072" s="3">
        <v>2047</v>
      </c>
      <c r="E2072" s="9">
        <v>2002</v>
      </c>
      <c r="F2072" s="7" t="s">
        <v>4115</v>
      </c>
      <c r="G2072" s="7" t="s">
        <v>5401</v>
      </c>
      <c r="H2072" s="8" t="s">
        <v>6181</v>
      </c>
      <c r="I2072" s="8" t="s">
        <v>9087</v>
      </c>
      <c r="J2072" s="19">
        <v>6</v>
      </c>
      <c r="K2072" s="19" t="s">
        <v>7738</v>
      </c>
      <c r="L2072" s="11"/>
      <c r="M2072" s="11"/>
      <c r="N2072" s="24"/>
      <c r="P2072" s="32"/>
      <c r="T2072" s="19"/>
      <c r="U2072" s="3">
        <v>1397</v>
      </c>
      <c r="X2072" t="str">
        <f t="shared" si="134"/>
        <v/>
      </c>
      <c r="Z2072" t="str">
        <f t="shared" si="135"/>
        <v/>
      </c>
      <c r="AB2072" s="9"/>
      <c r="AC2072" t="s">
        <v>6181</v>
      </c>
      <c r="AD2072">
        <f t="shared" si="136"/>
        <v>0</v>
      </c>
      <c r="AF2072" s="3"/>
      <c r="AG2072" t="s">
        <v>2364</v>
      </c>
      <c r="AH2072" s="9" t="s">
        <v>4925</v>
      </c>
    </row>
    <row r="2073" spans="1:34" ht="10.95" customHeight="1" outlineLevel="1" x14ac:dyDescent="0.25">
      <c r="A2073" t="s">
        <v>4459</v>
      </c>
      <c r="C2073" s="3" t="s">
        <v>12988</v>
      </c>
      <c r="D2073" s="3">
        <v>2048</v>
      </c>
      <c r="E2073" s="9">
        <v>2002</v>
      </c>
      <c r="F2073" s="7" t="s">
        <v>6183</v>
      </c>
      <c r="G2073" s="7" t="s">
        <v>5401</v>
      </c>
      <c r="H2073" s="8" t="s">
        <v>6181</v>
      </c>
      <c r="I2073" s="8" t="s">
        <v>9087</v>
      </c>
      <c r="J2073" s="19">
        <v>6</v>
      </c>
      <c r="K2073" s="19" t="s">
        <v>7738</v>
      </c>
      <c r="L2073" s="11"/>
      <c r="M2073" s="11"/>
      <c r="N2073" s="24"/>
      <c r="P2073" s="32"/>
      <c r="T2073" s="19"/>
      <c r="U2073" s="3">
        <v>1398</v>
      </c>
      <c r="X2073" t="str">
        <f t="shared" si="134"/>
        <v/>
      </c>
      <c r="Z2073" t="str">
        <f t="shared" si="135"/>
        <v/>
      </c>
      <c r="AB2073" s="9"/>
      <c r="AC2073" t="s">
        <v>6181</v>
      </c>
      <c r="AD2073">
        <f t="shared" si="136"/>
        <v>0</v>
      </c>
      <c r="AF2073" s="3"/>
      <c r="AG2073" t="s">
        <v>2364</v>
      </c>
      <c r="AH2073" s="9" t="s">
        <v>4925</v>
      </c>
    </row>
    <row r="2074" spans="1:34" ht="10.95" customHeight="1" outlineLevel="1" x14ac:dyDescent="0.25">
      <c r="A2074" t="s">
        <v>4459</v>
      </c>
      <c r="C2074" s="3" t="s">
        <v>12988</v>
      </c>
      <c r="D2074" s="3" t="s">
        <v>13670</v>
      </c>
      <c r="E2074" s="9">
        <v>2002</v>
      </c>
      <c r="F2074" s="7" t="s">
        <v>13668</v>
      </c>
      <c r="G2074" s="7" t="s">
        <v>5401</v>
      </c>
      <c r="H2074" s="8" t="s">
        <v>13671</v>
      </c>
      <c r="I2074" s="8" t="s">
        <v>9087</v>
      </c>
      <c r="J2074" s="19">
        <v>4</v>
      </c>
      <c r="K2074" s="19" t="s">
        <v>7738</v>
      </c>
      <c r="L2074" s="11"/>
      <c r="M2074" s="11"/>
      <c r="N2074" s="24"/>
      <c r="P2074" s="32"/>
      <c r="T2074" s="19"/>
      <c r="U2074" s="3"/>
      <c r="X2074" t="str">
        <f t="shared" si="134"/>
        <v/>
      </c>
      <c r="Z2074">
        <f t="shared" si="135"/>
        <v>1</v>
      </c>
      <c r="AB2074" s="9"/>
      <c r="AC2074" t="s">
        <v>13671</v>
      </c>
      <c r="AD2074">
        <f t="shared" si="136"/>
        <v>0</v>
      </c>
      <c r="AF2074" s="3"/>
      <c r="AG2074" t="s">
        <v>4774</v>
      </c>
      <c r="AH2074" s="9" t="s">
        <v>4925</v>
      </c>
    </row>
    <row r="2075" spans="1:34" ht="10.95" customHeight="1" outlineLevel="1" x14ac:dyDescent="0.25">
      <c r="A2075" t="s">
        <v>4459</v>
      </c>
      <c r="C2075" s="3" t="s">
        <v>12988</v>
      </c>
      <c r="D2075" s="3">
        <v>2065</v>
      </c>
      <c r="E2075" s="9">
        <v>2002</v>
      </c>
      <c r="F2075" s="7" t="s">
        <v>6185</v>
      </c>
      <c r="G2075" s="7" t="s">
        <v>5401</v>
      </c>
      <c r="H2075" s="8" t="s">
        <v>5357</v>
      </c>
      <c r="I2075" s="8" t="s">
        <v>13672</v>
      </c>
      <c r="J2075" s="19">
        <v>3</v>
      </c>
      <c r="K2075" s="19" t="s">
        <v>7738</v>
      </c>
      <c r="L2075" s="11"/>
      <c r="M2075" s="11"/>
      <c r="N2075" s="24"/>
      <c r="P2075" s="32"/>
      <c r="T2075" s="19"/>
      <c r="U2075" s="3">
        <v>1417</v>
      </c>
      <c r="X2075" t="str">
        <f t="shared" si="134"/>
        <v/>
      </c>
      <c r="Z2075" t="str">
        <f t="shared" si="135"/>
        <v/>
      </c>
      <c r="AB2075" s="9"/>
      <c r="AC2075" t="s">
        <v>5357</v>
      </c>
      <c r="AD2075">
        <f t="shared" si="136"/>
        <v>0</v>
      </c>
      <c r="AF2075" s="3"/>
      <c r="AG2075" t="s">
        <v>5358</v>
      </c>
      <c r="AH2075" s="9" t="s">
        <v>4613</v>
      </c>
    </row>
    <row r="2076" spans="1:34" ht="10.95" customHeight="1" outlineLevel="1" x14ac:dyDescent="0.25">
      <c r="A2076" t="s">
        <v>4459</v>
      </c>
      <c r="C2076" s="3" t="s">
        <v>12988</v>
      </c>
      <c r="D2076" s="3">
        <v>2080</v>
      </c>
      <c r="E2076" s="9">
        <v>2004</v>
      </c>
      <c r="F2076" s="7" t="s">
        <v>2844</v>
      </c>
      <c r="G2076" s="7" t="s">
        <v>5401</v>
      </c>
      <c r="H2076" s="8" t="s">
        <v>703</v>
      </c>
      <c r="I2076" s="8" t="s">
        <v>13674</v>
      </c>
      <c r="J2076" s="19">
        <v>5</v>
      </c>
      <c r="K2076" s="19" t="s">
        <v>7738</v>
      </c>
      <c r="L2076" s="11"/>
      <c r="M2076" s="11"/>
      <c r="N2076" s="24"/>
      <c r="P2076" s="32"/>
      <c r="T2076" s="19"/>
      <c r="U2076" s="3">
        <v>1431</v>
      </c>
      <c r="X2076" t="str">
        <f t="shared" si="134"/>
        <v/>
      </c>
      <c r="Z2076" t="str">
        <f t="shared" si="135"/>
        <v/>
      </c>
      <c r="AB2076" s="9"/>
      <c r="AC2076" t="s">
        <v>703</v>
      </c>
      <c r="AD2076">
        <f t="shared" si="136"/>
        <v>0</v>
      </c>
      <c r="AF2076" s="3"/>
      <c r="AG2076" t="s">
        <v>1674</v>
      </c>
      <c r="AH2076" s="9" t="s">
        <v>4613</v>
      </c>
    </row>
    <row r="2077" spans="1:34" ht="10.95" customHeight="1" outlineLevel="1" x14ac:dyDescent="0.25">
      <c r="A2077" t="s">
        <v>4459</v>
      </c>
      <c r="C2077" s="3" t="s">
        <v>12988</v>
      </c>
      <c r="D2077" s="3">
        <v>2086</v>
      </c>
      <c r="E2077" s="9">
        <v>2004</v>
      </c>
      <c r="F2077" s="7" t="s">
        <v>2592</v>
      </c>
      <c r="G2077" s="7" t="s">
        <v>5401</v>
      </c>
      <c r="H2077" s="8" t="s">
        <v>5357</v>
      </c>
      <c r="I2077" s="8" t="s">
        <v>13673</v>
      </c>
      <c r="J2077" s="19">
        <v>1</v>
      </c>
      <c r="K2077" s="19" t="s">
        <v>7738</v>
      </c>
      <c r="L2077" s="11"/>
      <c r="M2077" s="11"/>
      <c r="N2077" s="24"/>
      <c r="P2077" s="32"/>
      <c r="T2077" s="19"/>
      <c r="U2077" s="3">
        <v>1437</v>
      </c>
      <c r="X2077" t="str">
        <f t="shared" si="134"/>
        <v/>
      </c>
      <c r="Z2077" t="str">
        <f t="shared" si="135"/>
        <v/>
      </c>
      <c r="AB2077" s="9"/>
      <c r="AC2077" t="s">
        <v>5357</v>
      </c>
      <c r="AD2077">
        <f t="shared" si="136"/>
        <v>0</v>
      </c>
      <c r="AF2077" s="3"/>
      <c r="AG2077" t="s">
        <v>5358</v>
      </c>
      <c r="AH2077" s="9" t="s">
        <v>4613</v>
      </c>
    </row>
    <row r="2078" spans="1:34" ht="10.95" customHeight="1" outlineLevel="1" x14ac:dyDescent="0.25">
      <c r="A2078" t="s">
        <v>4459</v>
      </c>
      <c r="C2078" s="3" t="s">
        <v>12988</v>
      </c>
      <c r="D2078" s="3">
        <v>2102</v>
      </c>
      <c r="E2078" s="9">
        <v>2005</v>
      </c>
      <c r="F2078" s="7" t="s">
        <v>13675</v>
      </c>
      <c r="G2078" s="7" t="s">
        <v>5401</v>
      </c>
      <c r="H2078" s="8" t="s">
        <v>13676</v>
      </c>
      <c r="I2078" s="8" t="s">
        <v>13677</v>
      </c>
      <c r="J2078" s="19">
        <v>3</v>
      </c>
      <c r="K2078" s="19" t="s">
        <v>7738</v>
      </c>
      <c r="L2078" s="11"/>
      <c r="M2078" s="11"/>
      <c r="N2078" s="24"/>
      <c r="P2078" s="32"/>
      <c r="T2078" s="19"/>
      <c r="U2078" s="3"/>
      <c r="X2078" t="str">
        <f t="shared" si="134"/>
        <v/>
      </c>
      <c r="Z2078" t="str">
        <f t="shared" si="135"/>
        <v/>
      </c>
      <c r="AB2078" s="9"/>
      <c r="AC2078" t="s">
        <v>13676</v>
      </c>
      <c r="AD2078">
        <f t="shared" si="136"/>
        <v>0</v>
      </c>
      <c r="AF2078" s="3"/>
      <c r="AH2078" s="9"/>
    </row>
    <row r="2079" spans="1:34" ht="10.95" customHeight="1" outlineLevel="1" x14ac:dyDescent="0.25">
      <c r="A2079" t="s">
        <v>4459</v>
      </c>
      <c r="C2079" s="3" t="s">
        <v>12988</v>
      </c>
      <c r="D2079" s="3">
        <v>2118</v>
      </c>
      <c r="E2079" s="9">
        <v>2006</v>
      </c>
      <c r="F2079" s="7" t="s">
        <v>5052</v>
      </c>
      <c r="G2079" s="7" t="s">
        <v>5053</v>
      </c>
      <c r="H2079" s="8" t="s">
        <v>5054</v>
      </c>
      <c r="I2079" s="8" t="s">
        <v>7080</v>
      </c>
      <c r="J2079" s="19">
        <v>4</v>
      </c>
      <c r="K2079" s="19" t="s">
        <v>7738</v>
      </c>
      <c r="L2079" s="11"/>
      <c r="M2079" s="11"/>
      <c r="N2079" s="24"/>
      <c r="P2079" s="32"/>
      <c r="T2079" s="19"/>
      <c r="U2079" s="3" t="s">
        <v>5051</v>
      </c>
      <c r="X2079" t="str">
        <f t="shared" si="134"/>
        <v/>
      </c>
      <c r="Z2079" t="str">
        <f t="shared" si="135"/>
        <v/>
      </c>
      <c r="AB2079" s="9"/>
      <c r="AC2079" t="s">
        <v>5054</v>
      </c>
      <c r="AD2079">
        <f t="shared" si="136"/>
        <v>0</v>
      </c>
      <c r="AF2079" s="3"/>
      <c r="AG2079" t="s">
        <v>2364</v>
      </c>
      <c r="AH2079" s="9" t="s">
        <v>4613</v>
      </c>
    </row>
    <row r="2080" spans="1:34" ht="10.95" customHeight="1" outlineLevel="1" x14ac:dyDescent="0.25">
      <c r="A2080" t="s">
        <v>4459</v>
      </c>
      <c r="C2080" s="3" t="s">
        <v>12988</v>
      </c>
      <c r="D2080" s="3">
        <v>2131</v>
      </c>
      <c r="E2080" s="9">
        <v>2006</v>
      </c>
      <c r="F2080" s="7" t="s">
        <v>13679</v>
      </c>
      <c r="G2080" s="7" t="s">
        <v>5401</v>
      </c>
      <c r="H2080" s="8" t="s">
        <v>5623</v>
      </c>
      <c r="I2080" s="8" t="s">
        <v>13678</v>
      </c>
      <c r="J2080" s="19">
        <v>3</v>
      </c>
      <c r="K2080" s="19" t="s">
        <v>7738</v>
      </c>
      <c r="L2080" s="11"/>
      <c r="M2080" s="11"/>
      <c r="N2080" s="24"/>
      <c r="P2080" s="32"/>
      <c r="T2080" s="19"/>
      <c r="U2080" s="3"/>
      <c r="X2080" t="str">
        <f t="shared" si="134"/>
        <v/>
      </c>
      <c r="Z2080" t="str">
        <f t="shared" si="135"/>
        <v/>
      </c>
      <c r="AB2080" s="9"/>
      <c r="AC2080" t="s">
        <v>5623</v>
      </c>
      <c r="AD2080">
        <f t="shared" si="136"/>
        <v>0</v>
      </c>
      <c r="AF2080" s="3"/>
      <c r="AH2080" s="9"/>
    </row>
    <row r="2081" spans="1:34" ht="10.95" customHeight="1" outlineLevel="1" x14ac:dyDescent="0.25">
      <c r="A2081" t="s">
        <v>4459</v>
      </c>
      <c r="C2081" s="3" t="s">
        <v>12988</v>
      </c>
      <c r="D2081" s="3">
        <v>2148</v>
      </c>
      <c r="E2081" s="9">
        <v>2007</v>
      </c>
      <c r="F2081" s="7" t="s">
        <v>13679</v>
      </c>
      <c r="G2081" s="7" t="s">
        <v>5401</v>
      </c>
      <c r="H2081" s="8" t="s">
        <v>5360</v>
      </c>
      <c r="I2081" s="8" t="s">
        <v>13680</v>
      </c>
      <c r="J2081" s="19">
        <v>1</v>
      </c>
      <c r="K2081" s="19" t="s">
        <v>7738</v>
      </c>
      <c r="L2081" s="11"/>
      <c r="M2081" s="11"/>
      <c r="N2081" s="24"/>
      <c r="P2081" s="32"/>
      <c r="T2081" s="19"/>
      <c r="U2081" s="3"/>
      <c r="X2081" t="str">
        <f t="shared" si="134"/>
        <v/>
      </c>
      <c r="Z2081" t="str">
        <f t="shared" si="135"/>
        <v/>
      </c>
      <c r="AB2081" s="9"/>
      <c r="AC2081" t="s">
        <v>5360</v>
      </c>
      <c r="AD2081">
        <f t="shared" si="136"/>
        <v>0</v>
      </c>
      <c r="AF2081" s="3"/>
      <c r="AH2081" s="9"/>
    </row>
    <row r="2082" spans="1:34" ht="10.95" customHeight="1" outlineLevel="1" x14ac:dyDescent="0.25">
      <c r="A2082" t="s">
        <v>4459</v>
      </c>
      <c r="C2082" s="3" t="s">
        <v>12988</v>
      </c>
      <c r="D2082" s="3">
        <v>2151</v>
      </c>
      <c r="E2082" s="9">
        <v>2007</v>
      </c>
      <c r="F2082" s="7" t="s">
        <v>13679</v>
      </c>
      <c r="G2082" s="7" t="s">
        <v>5401</v>
      </c>
      <c r="H2082" s="8" t="s">
        <v>5894</v>
      </c>
      <c r="I2082" s="8" t="s">
        <v>13680</v>
      </c>
      <c r="J2082" s="19">
        <v>4</v>
      </c>
      <c r="K2082" s="19" t="s">
        <v>7738</v>
      </c>
      <c r="L2082" s="11"/>
      <c r="M2082" s="11"/>
      <c r="N2082" s="24"/>
      <c r="P2082" s="32"/>
      <c r="T2082" s="19"/>
      <c r="U2082" s="3"/>
      <c r="X2082" t="str">
        <f t="shared" si="134"/>
        <v/>
      </c>
      <c r="Z2082" t="str">
        <f t="shared" si="135"/>
        <v/>
      </c>
      <c r="AB2082" s="9"/>
      <c r="AC2082" t="s">
        <v>5894</v>
      </c>
      <c r="AD2082">
        <f t="shared" si="136"/>
        <v>0</v>
      </c>
      <c r="AF2082" s="3"/>
      <c r="AH2082" s="9"/>
    </row>
    <row r="2083" spans="1:34" ht="10.95" customHeight="1" outlineLevel="1" x14ac:dyDescent="0.25">
      <c r="A2083" t="s">
        <v>4459</v>
      </c>
      <c r="C2083" s="3" t="s">
        <v>12988</v>
      </c>
      <c r="D2083" s="3">
        <v>2171</v>
      </c>
      <c r="E2083" s="9">
        <v>2007</v>
      </c>
      <c r="F2083" s="7" t="s">
        <v>13679</v>
      </c>
      <c r="G2083" s="7" t="s">
        <v>5401</v>
      </c>
      <c r="H2083" s="8" t="s">
        <v>6248</v>
      </c>
      <c r="I2083" s="8" t="s">
        <v>13681</v>
      </c>
      <c r="J2083" s="19">
        <v>3</v>
      </c>
      <c r="K2083" s="19" t="s">
        <v>7738</v>
      </c>
      <c r="L2083" s="11"/>
      <c r="M2083" s="11"/>
      <c r="N2083" s="24"/>
      <c r="P2083" s="32"/>
      <c r="T2083" s="19"/>
      <c r="U2083" s="3"/>
      <c r="X2083" t="str">
        <f t="shared" si="134"/>
        <v/>
      </c>
      <c r="Z2083" t="str">
        <f t="shared" si="135"/>
        <v/>
      </c>
      <c r="AB2083" s="9"/>
      <c r="AC2083" t="s">
        <v>6248</v>
      </c>
      <c r="AD2083">
        <f t="shared" si="136"/>
        <v>0</v>
      </c>
      <c r="AF2083" s="3"/>
      <c r="AH2083" s="9"/>
    </row>
    <row r="2084" spans="1:34" ht="10.95" customHeight="1" outlineLevel="1" x14ac:dyDescent="0.25">
      <c r="A2084" t="s">
        <v>4459</v>
      </c>
      <c r="C2084" s="3" t="s">
        <v>12988</v>
      </c>
      <c r="D2084" s="3">
        <v>2173</v>
      </c>
      <c r="E2084" s="9">
        <v>2007</v>
      </c>
      <c r="F2084" s="7" t="s">
        <v>2592</v>
      </c>
      <c r="G2084" s="7" t="s">
        <v>5401</v>
      </c>
      <c r="H2084" s="8" t="s">
        <v>9786</v>
      </c>
      <c r="I2084" s="8" t="s">
        <v>13682</v>
      </c>
      <c r="J2084" s="19">
        <v>1</v>
      </c>
      <c r="K2084" s="19" t="s">
        <v>7738</v>
      </c>
      <c r="L2084" s="11"/>
      <c r="M2084" s="11"/>
      <c r="N2084" s="24"/>
      <c r="P2084" s="32"/>
      <c r="T2084" s="19"/>
      <c r="U2084" s="3"/>
      <c r="X2084" t="str">
        <f t="shared" si="134"/>
        <v/>
      </c>
      <c r="Z2084" t="str">
        <f t="shared" si="135"/>
        <v/>
      </c>
      <c r="AB2084" s="9"/>
      <c r="AC2084" t="s">
        <v>9786</v>
      </c>
      <c r="AD2084">
        <f t="shared" ref="AD2084:AD2112" si="137">COUNTIF(H2084,"*Fuji*")</f>
        <v>0</v>
      </c>
      <c r="AF2084" s="3"/>
      <c r="AH2084" s="9"/>
    </row>
    <row r="2085" spans="1:34" ht="10.95" customHeight="1" outlineLevel="1" x14ac:dyDescent="0.25">
      <c r="A2085" t="s">
        <v>4459</v>
      </c>
      <c r="C2085" s="3" t="s">
        <v>12988</v>
      </c>
      <c r="D2085" s="3">
        <v>2182</v>
      </c>
      <c r="E2085" s="9">
        <v>2007</v>
      </c>
      <c r="F2085" s="7" t="s">
        <v>2592</v>
      </c>
      <c r="G2085" s="7" t="s">
        <v>5401</v>
      </c>
      <c r="H2085" s="8" t="s">
        <v>950</v>
      </c>
      <c r="I2085" s="8" t="s">
        <v>13683</v>
      </c>
      <c r="J2085" s="19">
        <v>3</v>
      </c>
      <c r="K2085" s="19" t="s">
        <v>7736</v>
      </c>
      <c r="L2085" s="11">
        <v>3.25</v>
      </c>
      <c r="M2085" s="11"/>
      <c r="N2085" s="24"/>
      <c r="P2085" s="32"/>
      <c r="T2085" s="19"/>
      <c r="U2085" s="3"/>
      <c r="X2085" t="str">
        <f t="shared" si="134"/>
        <v/>
      </c>
      <c r="Z2085" t="str">
        <f t="shared" si="135"/>
        <v/>
      </c>
      <c r="AB2085" s="9"/>
      <c r="AC2085" t="s">
        <v>950</v>
      </c>
      <c r="AD2085">
        <f t="shared" si="137"/>
        <v>0</v>
      </c>
      <c r="AF2085" s="3"/>
      <c r="AH2085" s="9"/>
    </row>
    <row r="2086" spans="1:34" ht="10.95" customHeight="1" outlineLevel="1" x14ac:dyDescent="0.25">
      <c r="A2086" t="s">
        <v>4459</v>
      </c>
      <c r="C2086" s="3" t="s">
        <v>12988</v>
      </c>
      <c r="D2086" s="3">
        <v>2184</v>
      </c>
      <c r="E2086" s="9">
        <v>2007</v>
      </c>
      <c r="F2086" s="7" t="s">
        <v>2592</v>
      </c>
      <c r="G2086" s="7" t="s">
        <v>5401</v>
      </c>
      <c r="H2086" s="8" t="s">
        <v>13684</v>
      </c>
      <c r="I2086" s="8" t="s">
        <v>13683</v>
      </c>
      <c r="J2086" s="19">
        <v>1</v>
      </c>
      <c r="K2086" s="19" t="s">
        <v>7736</v>
      </c>
      <c r="L2086" s="11">
        <v>3.25</v>
      </c>
      <c r="M2086" s="11"/>
      <c r="N2086" s="24"/>
      <c r="P2086" s="32"/>
      <c r="R2086">
        <v>1</v>
      </c>
      <c r="S2086">
        <v>1</v>
      </c>
      <c r="T2086" s="19"/>
      <c r="U2086" s="3"/>
      <c r="X2086" t="str">
        <f t="shared" si="134"/>
        <v/>
      </c>
      <c r="Z2086" t="str">
        <f t="shared" si="135"/>
        <v/>
      </c>
      <c r="AB2086" s="9"/>
      <c r="AC2086" t="s">
        <v>13684</v>
      </c>
      <c r="AD2086">
        <f t="shared" si="137"/>
        <v>0</v>
      </c>
      <c r="AF2086" s="3"/>
      <c r="AH2086" s="9"/>
    </row>
    <row r="2087" spans="1:34" ht="10.95" customHeight="1" outlineLevel="1" x14ac:dyDescent="0.25">
      <c r="A2087" t="s">
        <v>4459</v>
      </c>
      <c r="C2087" s="3" t="s">
        <v>12988</v>
      </c>
      <c r="D2087" s="3">
        <v>2203</v>
      </c>
      <c r="E2087" s="9">
        <v>2008</v>
      </c>
      <c r="F2087" s="7" t="s">
        <v>13679</v>
      </c>
      <c r="G2087" s="7" t="s">
        <v>5401</v>
      </c>
      <c r="H2087" s="8" t="s">
        <v>2987</v>
      </c>
      <c r="I2087" s="8" t="s">
        <v>13685</v>
      </c>
      <c r="J2087" s="19">
        <v>5</v>
      </c>
      <c r="K2087" s="19" t="s">
        <v>7738</v>
      </c>
      <c r="L2087" s="11"/>
      <c r="M2087" s="11"/>
      <c r="N2087" s="24"/>
      <c r="P2087" s="32"/>
      <c r="T2087" s="19"/>
      <c r="U2087" s="3"/>
      <c r="X2087" t="str">
        <f t="shared" si="134"/>
        <v/>
      </c>
      <c r="Z2087" t="str">
        <f t="shared" si="135"/>
        <v/>
      </c>
      <c r="AB2087" s="9"/>
      <c r="AC2087" t="s">
        <v>2987</v>
      </c>
      <c r="AD2087">
        <f t="shared" si="137"/>
        <v>0</v>
      </c>
      <c r="AF2087" s="3"/>
      <c r="AH2087" s="9"/>
    </row>
    <row r="2088" spans="1:34" ht="10.95" customHeight="1" outlineLevel="1" x14ac:dyDescent="0.25">
      <c r="A2088" t="s">
        <v>4459</v>
      </c>
      <c r="C2088" s="3" t="s">
        <v>12988</v>
      </c>
      <c r="D2088" s="3">
        <v>2204</v>
      </c>
      <c r="E2088" s="9">
        <v>2008</v>
      </c>
      <c r="F2088" s="7" t="s">
        <v>13679</v>
      </c>
      <c r="G2088" s="7" t="s">
        <v>5401</v>
      </c>
      <c r="H2088" s="8" t="s">
        <v>2987</v>
      </c>
      <c r="I2088" s="8" t="s">
        <v>13685</v>
      </c>
      <c r="J2088" s="19">
        <v>5</v>
      </c>
      <c r="K2088" s="19" t="s">
        <v>7738</v>
      </c>
      <c r="L2088" s="11"/>
      <c r="M2088" s="11"/>
      <c r="N2088" s="24"/>
      <c r="P2088" s="32"/>
      <c r="T2088" s="19"/>
      <c r="U2088" s="3"/>
      <c r="X2088" t="str">
        <f t="shared" si="134"/>
        <v/>
      </c>
      <c r="Z2088" t="str">
        <f t="shared" si="135"/>
        <v/>
      </c>
      <c r="AB2088" s="9"/>
      <c r="AC2088" t="s">
        <v>2987</v>
      </c>
      <c r="AD2088">
        <f t="shared" si="137"/>
        <v>0</v>
      </c>
      <c r="AF2088" s="3"/>
      <c r="AH2088" s="9"/>
    </row>
    <row r="2089" spans="1:34" ht="10.95" customHeight="1" outlineLevel="1" x14ac:dyDescent="0.25">
      <c r="A2089" t="s">
        <v>4459</v>
      </c>
      <c r="C2089" s="3" t="s">
        <v>12988</v>
      </c>
      <c r="D2089" s="3">
        <v>2205</v>
      </c>
      <c r="E2089" s="9">
        <v>2008</v>
      </c>
      <c r="F2089" s="7" t="s">
        <v>13679</v>
      </c>
      <c r="G2089" s="7" t="s">
        <v>5401</v>
      </c>
      <c r="H2089" s="8" t="s">
        <v>2987</v>
      </c>
      <c r="I2089" s="8" t="s">
        <v>13685</v>
      </c>
      <c r="J2089" s="19">
        <v>5</v>
      </c>
      <c r="K2089" s="19" t="s">
        <v>7738</v>
      </c>
      <c r="L2089" s="11"/>
      <c r="M2089" s="11"/>
      <c r="N2089" s="24"/>
      <c r="P2089" s="32"/>
      <c r="T2089" s="19"/>
      <c r="U2089" s="3"/>
      <c r="X2089" t="str">
        <f t="shared" si="134"/>
        <v/>
      </c>
      <c r="Z2089" t="str">
        <f t="shared" si="135"/>
        <v/>
      </c>
      <c r="AB2089" s="9"/>
      <c r="AC2089" t="s">
        <v>2987</v>
      </c>
      <c r="AD2089">
        <f t="shared" si="137"/>
        <v>0</v>
      </c>
      <c r="AF2089" s="3"/>
      <c r="AH2089" s="9"/>
    </row>
    <row r="2090" spans="1:34" ht="10.95" customHeight="1" outlineLevel="1" x14ac:dyDescent="0.25">
      <c r="A2090" t="s">
        <v>4459</v>
      </c>
      <c r="C2090" s="3" t="s">
        <v>12988</v>
      </c>
      <c r="D2090" s="3">
        <v>2206</v>
      </c>
      <c r="E2090" s="9">
        <v>2008</v>
      </c>
      <c r="F2090" s="7" t="s">
        <v>13679</v>
      </c>
      <c r="G2090" s="7" t="s">
        <v>5401</v>
      </c>
      <c r="H2090" s="8" t="s">
        <v>2987</v>
      </c>
      <c r="I2090" s="8" t="s">
        <v>13685</v>
      </c>
      <c r="J2090" s="19">
        <v>5</v>
      </c>
      <c r="K2090" s="19" t="s">
        <v>7738</v>
      </c>
      <c r="L2090" s="11"/>
      <c r="M2090" s="11"/>
      <c r="N2090" s="24"/>
      <c r="P2090" s="32"/>
      <c r="T2090" s="19"/>
      <c r="U2090" s="3"/>
      <c r="X2090" t="str">
        <f t="shared" si="134"/>
        <v/>
      </c>
      <c r="Z2090" t="str">
        <f t="shared" si="135"/>
        <v/>
      </c>
      <c r="AB2090" s="9"/>
      <c r="AC2090" t="s">
        <v>2987</v>
      </c>
      <c r="AD2090">
        <f t="shared" si="137"/>
        <v>0</v>
      </c>
      <c r="AF2090" s="3"/>
      <c r="AH2090" s="9"/>
    </row>
    <row r="2091" spans="1:34" ht="10.95" customHeight="1" outlineLevel="1" x14ac:dyDescent="0.25">
      <c r="A2091" t="s">
        <v>4459</v>
      </c>
      <c r="C2091" s="3" t="s">
        <v>12988</v>
      </c>
      <c r="D2091" s="3">
        <v>2207</v>
      </c>
      <c r="E2091" s="9">
        <v>2008</v>
      </c>
      <c r="F2091" s="7" t="s">
        <v>13679</v>
      </c>
      <c r="G2091" s="7" t="s">
        <v>5401</v>
      </c>
      <c r="H2091" s="8" t="s">
        <v>2987</v>
      </c>
      <c r="I2091" s="8" t="s">
        <v>13685</v>
      </c>
      <c r="J2091" s="19">
        <v>5</v>
      </c>
      <c r="K2091" s="19" t="s">
        <v>7738</v>
      </c>
      <c r="L2091" s="11"/>
      <c r="M2091" s="11"/>
      <c r="N2091" s="24"/>
      <c r="P2091" s="32"/>
      <c r="T2091" s="19"/>
      <c r="U2091" s="3"/>
      <c r="X2091" t="str">
        <f t="shared" si="134"/>
        <v/>
      </c>
      <c r="Z2091" t="str">
        <f t="shared" si="135"/>
        <v/>
      </c>
      <c r="AB2091" s="9"/>
      <c r="AC2091" t="s">
        <v>2987</v>
      </c>
      <c r="AD2091">
        <f t="shared" si="137"/>
        <v>0</v>
      </c>
      <c r="AF2091" s="3"/>
      <c r="AH2091" s="9"/>
    </row>
    <row r="2092" spans="1:34" ht="10.95" customHeight="1" outlineLevel="1" x14ac:dyDescent="0.25">
      <c r="A2092" t="s">
        <v>4459</v>
      </c>
      <c r="C2092" s="3" t="s">
        <v>12988</v>
      </c>
      <c r="D2092" s="3">
        <v>2208</v>
      </c>
      <c r="E2092" s="9">
        <v>2008</v>
      </c>
      <c r="F2092" s="7" t="s">
        <v>13679</v>
      </c>
      <c r="G2092" s="7" t="s">
        <v>5401</v>
      </c>
      <c r="H2092" s="8" t="s">
        <v>2987</v>
      </c>
      <c r="I2092" s="8" t="s">
        <v>13685</v>
      </c>
      <c r="J2092" s="19">
        <v>5</v>
      </c>
      <c r="K2092" s="19" t="s">
        <v>7738</v>
      </c>
      <c r="L2092" s="11"/>
      <c r="M2092" s="11"/>
      <c r="N2092" s="24"/>
      <c r="P2092" s="32"/>
      <c r="T2092" s="19"/>
      <c r="U2092" s="3"/>
      <c r="X2092" t="str">
        <f t="shared" si="134"/>
        <v/>
      </c>
      <c r="Z2092" t="str">
        <f t="shared" si="135"/>
        <v/>
      </c>
      <c r="AB2092" s="9"/>
      <c r="AC2092" t="s">
        <v>2987</v>
      </c>
      <c r="AD2092">
        <f t="shared" si="137"/>
        <v>0</v>
      </c>
      <c r="AF2092" s="3"/>
      <c r="AH2092" s="9"/>
    </row>
    <row r="2093" spans="1:34" ht="10.95" customHeight="1" outlineLevel="1" x14ac:dyDescent="0.25">
      <c r="A2093" t="s">
        <v>4459</v>
      </c>
      <c r="C2093" s="3" t="s">
        <v>12988</v>
      </c>
      <c r="D2093" s="3">
        <v>2209</v>
      </c>
      <c r="E2093" s="9">
        <v>2008</v>
      </c>
      <c r="F2093" s="7" t="s">
        <v>13679</v>
      </c>
      <c r="G2093" s="7" t="s">
        <v>5401</v>
      </c>
      <c r="H2093" s="8" t="s">
        <v>2987</v>
      </c>
      <c r="I2093" s="8" t="s">
        <v>13685</v>
      </c>
      <c r="J2093" s="19">
        <v>5</v>
      </c>
      <c r="K2093" s="19" t="s">
        <v>7738</v>
      </c>
      <c r="L2093" s="11"/>
      <c r="M2093" s="11"/>
      <c r="N2093" s="24"/>
      <c r="P2093" s="32"/>
      <c r="T2093" s="19"/>
      <c r="U2093" s="3"/>
      <c r="X2093" t="str">
        <f t="shared" si="134"/>
        <v/>
      </c>
      <c r="Z2093" t="str">
        <f t="shared" si="135"/>
        <v/>
      </c>
      <c r="AB2093" s="9"/>
      <c r="AC2093" t="s">
        <v>2987</v>
      </c>
      <c r="AD2093">
        <f t="shared" si="137"/>
        <v>0</v>
      </c>
      <c r="AF2093" s="3"/>
      <c r="AH2093" s="9"/>
    </row>
    <row r="2094" spans="1:34" ht="10.95" customHeight="1" outlineLevel="1" x14ac:dyDescent="0.25">
      <c r="A2094" t="s">
        <v>4459</v>
      </c>
      <c r="C2094" s="3" t="s">
        <v>12988</v>
      </c>
      <c r="D2094" s="3">
        <v>2210</v>
      </c>
      <c r="E2094" s="9">
        <v>2008</v>
      </c>
      <c r="F2094" s="7" t="s">
        <v>13679</v>
      </c>
      <c r="G2094" s="7" t="s">
        <v>5401</v>
      </c>
      <c r="H2094" s="8" t="s">
        <v>2987</v>
      </c>
      <c r="I2094" s="8" t="s">
        <v>13685</v>
      </c>
      <c r="J2094" s="19">
        <v>5</v>
      </c>
      <c r="K2094" s="19" t="s">
        <v>7738</v>
      </c>
      <c r="L2094" s="11"/>
      <c r="M2094" s="11"/>
      <c r="N2094" s="24"/>
      <c r="P2094" s="32"/>
      <c r="T2094" s="19"/>
      <c r="U2094" s="3"/>
      <c r="X2094" t="str">
        <f t="shared" si="134"/>
        <v/>
      </c>
      <c r="Z2094" t="str">
        <f t="shared" si="135"/>
        <v/>
      </c>
      <c r="AB2094" s="9"/>
      <c r="AC2094" t="s">
        <v>2987</v>
      </c>
      <c r="AD2094">
        <f t="shared" si="137"/>
        <v>0</v>
      </c>
      <c r="AF2094" s="3"/>
      <c r="AH2094" s="9"/>
    </row>
    <row r="2095" spans="1:34" ht="10.95" customHeight="1" outlineLevel="1" x14ac:dyDescent="0.25">
      <c r="A2095" t="s">
        <v>4459</v>
      </c>
      <c r="C2095" s="3" t="s">
        <v>12988</v>
      </c>
      <c r="D2095" s="3" t="s">
        <v>13686</v>
      </c>
      <c r="E2095" s="9">
        <v>2008</v>
      </c>
      <c r="F2095" s="7" t="s">
        <v>13687</v>
      </c>
      <c r="G2095" s="7" t="s">
        <v>5401</v>
      </c>
      <c r="H2095" s="8" t="s">
        <v>2987</v>
      </c>
      <c r="I2095" s="8" t="s">
        <v>13685</v>
      </c>
      <c r="J2095" s="19">
        <v>5</v>
      </c>
      <c r="K2095" s="19" t="s">
        <v>7738</v>
      </c>
      <c r="L2095" s="11"/>
      <c r="M2095" s="11"/>
      <c r="N2095" s="24"/>
      <c r="P2095" s="32"/>
      <c r="T2095" s="19"/>
      <c r="U2095" s="3"/>
      <c r="X2095" t="str">
        <f t="shared" si="134"/>
        <v/>
      </c>
      <c r="Z2095">
        <f t="shared" si="135"/>
        <v>1</v>
      </c>
      <c r="AB2095" s="9"/>
      <c r="AC2095" t="s">
        <v>2987</v>
      </c>
      <c r="AD2095">
        <f t="shared" si="137"/>
        <v>0</v>
      </c>
      <c r="AF2095" s="3"/>
      <c r="AH2095" s="9"/>
    </row>
    <row r="2096" spans="1:34" ht="10.95" customHeight="1" outlineLevel="1" x14ac:dyDescent="0.25">
      <c r="A2096" t="s">
        <v>4459</v>
      </c>
      <c r="C2096" s="3" t="s">
        <v>12988</v>
      </c>
      <c r="D2096" s="3">
        <v>2211</v>
      </c>
      <c r="E2096" s="9">
        <v>2008</v>
      </c>
      <c r="F2096" s="7" t="s">
        <v>13689</v>
      </c>
      <c r="G2096" s="7" t="s">
        <v>5401</v>
      </c>
      <c r="H2096" s="8" t="s">
        <v>2987</v>
      </c>
      <c r="I2096" s="8" t="s">
        <v>13685</v>
      </c>
      <c r="J2096" s="19">
        <v>5</v>
      </c>
      <c r="K2096" s="19" t="s">
        <v>7738</v>
      </c>
      <c r="L2096" s="11"/>
      <c r="M2096" s="11"/>
      <c r="N2096" s="24"/>
      <c r="P2096" s="32"/>
      <c r="T2096" s="19"/>
      <c r="U2096" s="3"/>
      <c r="X2096" t="str">
        <f t="shared" si="134"/>
        <v/>
      </c>
      <c r="Z2096" t="str">
        <f t="shared" si="135"/>
        <v/>
      </c>
      <c r="AB2096" s="9"/>
      <c r="AC2096" t="s">
        <v>2987</v>
      </c>
      <c r="AD2096">
        <f t="shared" si="137"/>
        <v>0</v>
      </c>
      <c r="AF2096" s="3"/>
      <c r="AH2096" s="9"/>
    </row>
    <row r="2097" spans="1:34" ht="10.95" customHeight="1" outlineLevel="1" x14ac:dyDescent="0.25">
      <c r="A2097" t="s">
        <v>4459</v>
      </c>
      <c r="C2097" s="3" t="s">
        <v>12988</v>
      </c>
      <c r="D2097" s="3">
        <v>2212</v>
      </c>
      <c r="E2097" s="9">
        <v>2008</v>
      </c>
      <c r="F2097" s="7" t="s">
        <v>13689</v>
      </c>
      <c r="G2097" s="7" t="s">
        <v>5401</v>
      </c>
      <c r="H2097" s="8" t="s">
        <v>2987</v>
      </c>
      <c r="I2097" s="8" t="s">
        <v>13685</v>
      </c>
      <c r="J2097" s="19">
        <v>5</v>
      </c>
      <c r="K2097" s="19" t="s">
        <v>7738</v>
      </c>
      <c r="L2097" s="11"/>
      <c r="M2097" s="11"/>
      <c r="N2097" s="24"/>
      <c r="P2097" s="32"/>
      <c r="T2097" s="19"/>
      <c r="U2097" s="3"/>
      <c r="X2097" t="str">
        <f t="shared" si="134"/>
        <v/>
      </c>
      <c r="Z2097" t="str">
        <f t="shared" si="135"/>
        <v/>
      </c>
      <c r="AB2097" s="9"/>
      <c r="AC2097" t="s">
        <v>2987</v>
      </c>
      <c r="AD2097">
        <f t="shared" si="137"/>
        <v>0</v>
      </c>
      <c r="AF2097" s="3"/>
      <c r="AH2097" s="9"/>
    </row>
    <row r="2098" spans="1:34" ht="10.95" customHeight="1" outlineLevel="1" x14ac:dyDescent="0.25">
      <c r="A2098" t="s">
        <v>4459</v>
      </c>
      <c r="C2098" s="3" t="s">
        <v>12988</v>
      </c>
      <c r="D2098" s="3" t="s">
        <v>13688</v>
      </c>
      <c r="E2098" s="9">
        <v>2008</v>
      </c>
      <c r="F2098" s="7" t="s">
        <v>13690</v>
      </c>
      <c r="G2098" s="7" t="s">
        <v>5401</v>
      </c>
      <c r="H2098" s="8" t="s">
        <v>5175</v>
      </c>
      <c r="I2098" s="8" t="s">
        <v>13685</v>
      </c>
      <c r="J2098" s="19">
        <v>4</v>
      </c>
      <c r="K2098" s="19" t="s">
        <v>7738</v>
      </c>
      <c r="L2098" s="11"/>
      <c r="M2098" s="11"/>
      <c r="N2098" s="24"/>
      <c r="P2098" s="32"/>
      <c r="T2098" s="19"/>
      <c r="U2098" s="3"/>
      <c r="X2098" t="str">
        <f t="shared" si="134"/>
        <v/>
      </c>
      <c r="Z2098">
        <f t="shared" si="135"/>
        <v>1</v>
      </c>
      <c r="AA2098">
        <v>1</v>
      </c>
      <c r="AB2098" s="9"/>
      <c r="AC2098" t="s">
        <v>5175</v>
      </c>
      <c r="AD2098">
        <f t="shared" si="137"/>
        <v>0</v>
      </c>
      <c r="AF2098" s="3"/>
      <c r="AH2098" s="9"/>
    </row>
    <row r="2099" spans="1:34" ht="10.95" customHeight="1" outlineLevel="1" x14ac:dyDescent="0.25">
      <c r="A2099" t="s">
        <v>4459</v>
      </c>
      <c r="C2099" s="3" t="s">
        <v>12988</v>
      </c>
      <c r="D2099" s="3">
        <v>2268</v>
      </c>
      <c r="E2099" s="9">
        <v>2008</v>
      </c>
      <c r="F2099" s="7" t="s">
        <v>13693</v>
      </c>
      <c r="G2099" s="7" t="s">
        <v>5401</v>
      </c>
      <c r="H2099" s="8" t="s">
        <v>5357</v>
      </c>
      <c r="I2099" s="8" t="s">
        <v>13691</v>
      </c>
      <c r="J2099" s="19">
        <v>3</v>
      </c>
      <c r="K2099" s="19" t="s">
        <v>7738</v>
      </c>
      <c r="L2099" s="11"/>
      <c r="M2099" s="11"/>
      <c r="N2099" s="24"/>
      <c r="P2099" s="32"/>
      <c r="T2099" s="19"/>
      <c r="U2099" s="3"/>
      <c r="X2099" t="str">
        <f t="shared" si="134"/>
        <v/>
      </c>
      <c r="Z2099" t="str">
        <f t="shared" si="135"/>
        <v/>
      </c>
      <c r="AB2099" s="9"/>
      <c r="AC2099" t="s">
        <v>5357</v>
      </c>
      <c r="AD2099">
        <f t="shared" si="137"/>
        <v>0</v>
      </c>
      <c r="AF2099" s="3"/>
      <c r="AH2099" s="9"/>
    </row>
    <row r="2100" spans="1:34" ht="10.95" customHeight="1" outlineLevel="1" x14ac:dyDescent="0.25">
      <c r="A2100" t="s">
        <v>4459</v>
      </c>
      <c r="C2100" s="3" t="s">
        <v>12988</v>
      </c>
      <c r="D2100" s="3">
        <v>2269</v>
      </c>
      <c r="E2100" s="9">
        <v>2008</v>
      </c>
      <c r="F2100" s="7" t="s">
        <v>13693</v>
      </c>
      <c r="G2100" s="7" t="s">
        <v>5401</v>
      </c>
      <c r="H2100" s="8" t="s">
        <v>5357</v>
      </c>
      <c r="I2100" s="8" t="s">
        <v>13692</v>
      </c>
      <c r="J2100" s="19">
        <v>3</v>
      </c>
      <c r="K2100" s="19" t="s">
        <v>7738</v>
      </c>
      <c r="L2100" s="11"/>
      <c r="M2100" s="11"/>
      <c r="N2100" s="24"/>
      <c r="P2100" s="32"/>
      <c r="T2100" s="19"/>
      <c r="U2100" s="3"/>
      <c r="X2100" t="str">
        <f t="shared" si="134"/>
        <v/>
      </c>
      <c r="Z2100" t="str">
        <f t="shared" si="135"/>
        <v/>
      </c>
      <c r="AB2100" s="9"/>
      <c r="AC2100" t="s">
        <v>5357</v>
      </c>
      <c r="AD2100">
        <f t="shared" si="137"/>
        <v>0</v>
      </c>
      <c r="AF2100" s="3"/>
      <c r="AH2100" s="9"/>
    </row>
    <row r="2101" spans="1:34" ht="10.95" customHeight="1" outlineLevel="1" x14ac:dyDescent="0.25">
      <c r="A2101" t="s">
        <v>4459</v>
      </c>
      <c r="C2101" s="3" t="s">
        <v>12988</v>
      </c>
      <c r="D2101" s="3">
        <v>2296</v>
      </c>
      <c r="E2101" s="9">
        <v>2008</v>
      </c>
      <c r="F2101" s="7" t="s">
        <v>13693</v>
      </c>
      <c r="G2101" s="7" t="s">
        <v>5401</v>
      </c>
      <c r="H2101" s="8" t="s">
        <v>5357</v>
      </c>
      <c r="I2101" s="44" t="s">
        <v>13694</v>
      </c>
      <c r="J2101" s="19">
        <v>3</v>
      </c>
      <c r="K2101" s="19" t="s">
        <v>7738</v>
      </c>
      <c r="L2101" s="11"/>
      <c r="M2101" s="11"/>
      <c r="N2101" s="24"/>
      <c r="P2101" s="32"/>
      <c r="S2101">
        <v>1</v>
      </c>
      <c r="T2101" s="19"/>
      <c r="U2101" s="3"/>
      <c r="X2101" t="str">
        <f t="shared" si="134"/>
        <v/>
      </c>
      <c r="Z2101" t="str">
        <f t="shared" si="135"/>
        <v/>
      </c>
      <c r="AB2101" s="9"/>
      <c r="AC2101" t="s">
        <v>5357</v>
      </c>
      <c r="AD2101">
        <f t="shared" si="137"/>
        <v>0</v>
      </c>
      <c r="AF2101" s="3"/>
      <c r="AH2101" s="9"/>
    </row>
    <row r="2102" spans="1:34" ht="10.95" customHeight="1" outlineLevel="1" x14ac:dyDescent="0.25">
      <c r="A2102" t="s">
        <v>4459</v>
      </c>
      <c r="C2102" s="3" t="s">
        <v>12988</v>
      </c>
      <c r="D2102" s="3">
        <v>2363</v>
      </c>
      <c r="E2102" s="9">
        <v>2010</v>
      </c>
      <c r="F2102" s="7" t="s">
        <v>13696</v>
      </c>
      <c r="G2102" s="7" t="s">
        <v>5401</v>
      </c>
      <c r="H2102" s="8" t="s">
        <v>13697</v>
      </c>
      <c r="I2102" s="8" t="s">
        <v>13695</v>
      </c>
      <c r="J2102" s="19">
        <v>5</v>
      </c>
      <c r="K2102" s="19" t="s">
        <v>7738</v>
      </c>
      <c r="L2102" s="11"/>
      <c r="M2102" s="11"/>
      <c r="N2102" s="24"/>
      <c r="P2102" s="32"/>
      <c r="T2102" s="19"/>
      <c r="U2102" s="3"/>
      <c r="X2102" t="str">
        <f t="shared" si="134"/>
        <v/>
      </c>
      <c r="Z2102" t="str">
        <f t="shared" si="135"/>
        <v/>
      </c>
      <c r="AB2102" s="9"/>
      <c r="AC2102" t="s">
        <v>13697</v>
      </c>
      <c r="AD2102">
        <f t="shared" si="137"/>
        <v>0</v>
      </c>
      <c r="AF2102" s="3"/>
      <c r="AH2102" s="9"/>
    </row>
    <row r="2103" spans="1:34" ht="10.95" customHeight="1" outlineLevel="1" x14ac:dyDescent="0.25">
      <c r="A2103" t="s">
        <v>4459</v>
      </c>
      <c r="C2103" s="3" t="s">
        <v>12988</v>
      </c>
      <c r="D2103" s="3">
        <v>2364</v>
      </c>
      <c r="E2103" s="9">
        <v>2010</v>
      </c>
      <c r="F2103" s="7" t="s">
        <v>13699</v>
      </c>
      <c r="G2103" s="7" t="s">
        <v>5401</v>
      </c>
      <c r="H2103" s="8" t="s">
        <v>13697</v>
      </c>
      <c r="I2103" s="8" t="s">
        <v>13695</v>
      </c>
      <c r="J2103" s="19">
        <v>5</v>
      </c>
      <c r="K2103" s="19" t="s">
        <v>7738</v>
      </c>
      <c r="L2103" s="11"/>
      <c r="M2103" s="11"/>
      <c r="N2103" s="24"/>
      <c r="P2103" s="32"/>
      <c r="T2103" s="19"/>
      <c r="U2103" s="3"/>
      <c r="X2103" t="str">
        <f t="shared" si="134"/>
        <v/>
      </c>
      <c r="Z2103" t="str">
        <f t="shared" si="135"/>
        <v/>
      </c>
      <c r="AB2103" s="9"/>
      <c r="AC2103" t="s">
        <v>13697</v>
      </c>
      <c r="AD2103">
        <f t="shared" si="137"/>
        <v>0</v>
      </c>
      <c r="AF2103" s="3"/>
      <c r="AH2103" s="9"/>
    </row>
    <row r="2104" spans="1:34" ht="10.95" customHeight="1" outlineLevel="1" x14ac:dyDescent="0.25">
      <c r="A2104" t="s">
        <v>4459</v>
      </c>
      <c r="C2104" s="3" t="s">
        <v>12988</v>
      </c>
      <c r="D2104" s="3" t="s">
        <v>13698</v>
      </c>
      <c r="E2104" s="9">
        <v>2010</v>
      </c>
      <c r="F2104" s="7" t="s">
        <v>13700</v>
      </c>
      <c r="G2104" s="7" t="s">
        <v>5401</v>
      </c>
      <c r="H2104" s="8" t="s">
        <v>13697</v>
      </c>
      <c r="I2104" s="8" t="s">
        <v>13695</v>
      </c>
      <c r="J2104" s="19">
        <v>5</v>
      </c>
      <c r="K2104" s="19" t="s">
        <v>7738</v>
      </c>
      <c r="L2104" s="11"/>
      <c r="M2104" s="11"/>
      <c r="N2104" s="24"/>
      <c r="P2104" s="32"/>
      <c r="T2104" s="19"/>
      <c r="U2104" s="3"/>
      <c r="X2104" t="str">
        <f t="shared" si="134"/>
        <v/>
      </c>
      <c r="Z2104">
        <f t="shared" si="135"/>
        <v>1</v>
      </c>
      <c r="AB2104" s="9"/>
      <c r="AC2104" t="s">
        <v>13697</v>
      </c>
      <c r="AD2104">
        <f t="shared" si="137"/>
        <v>0</v>
      </c>
      <c r="AF2104" s="3"/>
      <c r="AH2104" s="9"/>
    </row>
    <row r="2105" spans="1:34" ht="10.95" customHeight="1" outlineLevel="1" x14ac:dyDescent="0.25">
      <c r="A2105" t="s">
        <v>4459</v>
      </c>
      <c r="C2105" s="3" t="s">
        <v>12988</v>
      </c>
      <c r="D2105" s="3">
        <v>2404</v>
      </c>
      <c r="E2105" s="9">
        <v>2011</v>
      </c>
      <c r="F2105" s="7" t="s">
        <v>6184</v>
      </c>
      <c r="G2105" s="7" t="s">
        <v>5401</v>
      </c>
      <c r="H2105" s="8" t="s">
        <v>13702</v>
      </c>
      <c r="I2105" s="8" t="s">
        <v>13701</v>
      </c>
      <c r="J2105" s="19">
        <v>3</v>
      </c>
      <c r="K2105" s="19" t="s">
        <v>7738</v>
      </c>
      <c r="L2105" s="11"/>
      <c r="M2105" s="11"/>
      <c r="N2105" s="24"/>
      <c r="P2105" s="32"/>
      <c r="T2105" s="19"/>
      <c r="U2105" s="3"/>
      <c r="X2105" t="str">
        <f t="shared" si="134"/>
        <v/>
      </c>
      <c r="Z2105" t="str">
        <f t="shared" si="135"/>
        <v/>
      </c>
      <c r="AB2105" s="9"/>
      <c r="AC2105" t="s">
        <v>13702</v>
      </c>
      <c r="AD2105">
        <f t="shared" si="137"/>
        <v>0</v>
      </c>
      <c r="AF2105" s="3"/>
      <c r="AH2105" s="9"/>
    </row>
    <row r="2106" spans="1:34" ht="10.95" customHeight="1" outlineLevel="1" x14ac:dyDescent="0.25">
      <c r="A2106" t="s">
        <v>4459</v>
      </c>
      <c r="C2106" s="3" t="s">
        <v>12988</v>
      </c>
      <c r="D2106" s="3">
        <v>2423</v>
      </c>
      <c r="E2106" s="9">
        <v>2012</v>
      </c>
      <c r="F2106" s="7" t="s">
        <v>13704</v>
      </c>
      <c r="G2106" s="7" t="s">
        <v>5401</v>
      </c>
      <c r="H2106" s="8" t="s">
        <v>5623</v>
      </c>
      <c r="I2106" s="8" t="s">
        <v>13703</v>
      </c>
      <c r="J2106" s="19">
        <v>3</v>
      </c>
      <c r="K2106" s="19" t="s">
        <v>7738</v>
      </c>
      <c r="L2106" s="11"/>
      <c r="M2106" s="11"/>
      <c r="N2106" s="24"/>
      <c r="P2106" s="32"/>
      <c r="T2106" s="19"/>
      <c r="U2106" s="3"/>
      <c r="X2106" t="str">
        <f t="shared" si="134"/>
        <v/>
      </c>
      <c r="Z2106" t="str">
        <f t="shared" si="135"/>
        <v/>
      </c>
      <c r="AB2106" s="9"/>
      <c r="AC2106" t="s">
        <v>5623</v>
      </c>
      <c r="AD2106">
        <f t="shared" si="137"/>
        <v>0</v>
      </c>
      <c r="AF2106" s="3"/>
      <c r="AH2106" s="9"/>
    </row>
    <row r="2107" spans="1:34" ht="10.95" customHeight="1" outlineLevel="1" x14ac:dyDescent="0.25">
      <c r="A2107" t="s">
        <v>4459</v>
      </c>
      <c r="C2107" s="3" t="s">
        <v>12988</v>
      </c>
      <c r="D2107" s="3">
        <v>2436</v>
      </c>
      <c r="E2107" s="9">
        <v>2013</v>
      </c>
      <c r="F2107" s="7" t="s">
        <v>13704</v>
      </c>
      <c r="G2107" s="7" t="s">
        <v>5401</v>
      </c>
      <c r="H2107" s="8" t="s">
        <v>13706</v>
      </c>
      <c r="I2107" s="8" t="s">
        <v>13705</v>
      </c>
      <c r="J2107" s="19">
        <v>3</v>
      </c>
      <c r="K2107" s="19" t="s">
        <v>7738</v>
      </c>
      <c r="L2107" s="11"/>
      <c r="M2107" s="11"/>
      <c r="N2107" s="24"/>
      <c r="P2107" s="32"/>
      <c r="T2107" s="19"/>
      <c r="U2107" s="3"/>
      <c r="X2107" t="str">
        <f t="shared" si="134"/>
        <v/>
      </c>
      <c r="Z2107" t="str">
        <f t="shared" si="135"/>
        <v/>
      </c>
      <c r="AB2107" s="9"/>
      <c r="AC2107" t="s">
        <v>13706</v>
      </c>
      <c r="AD2107">
        <f t="shared" si="137"/>
        <v>0</v>
      </c>
      <c r="AF2107" s="3"/>
      <c r="AH2107" s="9"/>
    </row>
    <row r="2108" spans="1:34" ht="10.95" customHeight="1" outlineLevel="1" x14ac:dyDescent="0.25">
      <c r="A2108" t="s">
        <v>4459</v>
      </c>
      <c r="C2108" s="3" t="s">
        <v>12988</v>
      </c>
      <c r="D2108" s="3">
        <v>2506</v>
      </c>
      <c r="E2108" s="9">
        <v>2015</v>
      </c>
      <c r="F2108" s="7" t="s">
        <v>2731</v>
      </c>
      <c r="G2108" s="7" t="s">
        <v>5401</v>
      </c>
      <c r="H2108" s="8" t="s">
        <v>5379</v>
      </c>
      <c r="I2108" s="8" t="s">
        <v>13707</v>
      </c>
      <c r="J2108" s="19">
        <v>6</v>
      </c>
      <c r="K2108" s="19" t="s">
        <v>7738</v>
      </c>
      <c r="L2108" s="11"/>
      <c r="M2108" s="11"/>
      <c r="N2108" s="24"/>
      <c r="P2108" s="32"/>
      <c r="T2108" s="19"/>
      <c r="U2108" s="3"/>
      <c r="X2108" t="str">
        <f t="shared" si="134"/>
        <v/>
      </c>
      <c r="Z2108" t="str">
        <f t="shared" si="135"/>
        <v/>
      </c>
      <c r="AB2108" s="9"/>
      <c r="AC2108" t="s">
        <v>5379</v>
      </c>
      <c r="AD2108">
        <f t="shared" si="137"/>
        <v>0</v>
      </c>
      <c r="AF2108" s="3"/>
      <c r="AH2108" s="9"/>
    </row>
    <row r="2109" spans="1:34" ht="10.95" customHeight="1" outlineLevel="1" x14ac:dyDescent="0.25">
      <c r="A2109" t="s">
        <v>4459</v>
      </c>
      <c r="C2109" s="3" t="s">
        <v>12988</v>
      </c>
      <c r="D2109" s="3">
        <v>2507</v>
      </c>
      <c r="E2109" s="9">
        <v>2015</v>
      </c>
      <c r="F2109" s="7" t="s">
        <v>2593</v>
      </c>
      <c r="G2109" s="7" t="s">
        <v>5401</v>
      </c>
      <c r="H2109" s="8" t="s">
        <v>5379</v>
      </c>
      <c r="I2109" s="8" t="s">
        <v>13707</v>
      </c>
      <c r="J2109" s="19">
        <v>6</v>
      </c>
      <c r="K2109" s="19" t="s">
        <v>7738</v>
      </c>
      <c r="L2109" s="11"/>
      <c r="M2109" s="11"/>
      <c r="N2109" s="24"/>
      <c r="P2109" s="32"/>
      <c r="T2109" s="19"/>
      <c r="U2109" s="3"/>
      <c r="X2109" t="str">
        <f t="shared" si="134"/>
        <v/>
      </c>
      <c r="Z2109" t="str">
        <f t="shared" si="135"/>
        <v/>
      </c>
      <c r="AB2109" s="9"/>
      <c r="AC2109" t="s">
        <v>5379</v>
      </c>
      <c r="AD2109">
        <f t="shared" si="137"/>
        <v>0</v>
      </c>
      <c r="AF2109" s="3"/>
      <c r="AH2109" s="9"/>
    </row>
    <row r="2110" spans="1:34" ht="10.95" customHeight="1" outlineLevel="1" x14ac:dyDescent="0.25">
      <c r="A2110" t="s">
        <v>4459</v>
      </c>
      <c r="C2110" s="3" t="s">
        <v>12988</v>
      </c>
      <c r="D2110" s="3">
        <v>2508</v>
      </c>
      <c r="E2110" s="9">
        <v>2015</v>
      </c>
      <c r="F2110" s="7" t="s">
        <v>13708</v>
      </c>
      <c r="G2110" s="7" t="s">
        <v>5401</v>
      </c>
      <c r="H2110" s="8" t="s">
        <v>2987</v>
      </c>
      <c r="I2110" s="8" t="s">
        <v>13707</v>
      </c>
      <c r="J2110" s="19">
        <v>6</v>
      </c>
      <c r="K2110" s="19" t="s">
        <v>7738</v>
      </c>
      <c r="L2110" s="11"/>
      <c r="M2110" s="11"/>
      <c r="N2110" s="24"/>
      <c r="P2110" s="32"/>
      <c r="T2110" s="19"/>
      <c r="U2110" s="3"/>
      <c r="X2110" t="str">
        <f t="shared" si="134"/>
        <v/>
      </c>
      <c r="Z2110" t="str">
        <f t="shared" si="135"/>
        <v/>
      </c>
      <c r="AB2110" s="9"/>
      <c r="AC2110" t="s">
        <v>2987</v>
      </c>
      <c r="AD2110">
        <f t="shared" si="137"/>
        <v>0</v>
      </c>
      <c r="AF2110" s="3"/>
      <c r="AH2110" s="9"/>
    </row>
    <row r="2111" spans="1:34" ht="10.95" customHeight="1" outlineLevel="1" x14ac:dyDescent="0.25">
      <c r="A2111" t="s">
        <v>4459</v>
      </c>
      <c r="C2111" s="3" t="s">
        <v>12988</v>
      </c>
      <c r="D2111" s="3">
        <v>2509</v>
      </c>
      <c r="E2111" s="9">
        <v>2015</v>
      </c>
      <c r="F2111" s="7" t="s">
        <v>13708</v>
      </c>
      <c r="G2111" s="7" t="s">
        <v>5401</v>
      </c>
      <c r="H2111" s="8" t="s">
        <v>2987</v>
      </c>
      <c r="I2111" s="8" t="s">
        <v>13707</v>
      </c>
      <c r="J2111" s="19">
        <v>6</v>
      </c>
      <c r="K2111" s="19" t="s">
        <v>7738</v>
      </c>
      <c r="L2111" s="11"/>
      <c r="M2111" s="11"/>
      <c r="N2111" s="24"/>
      <c r="P2111" s="32"/>
      <c r="T2111" s="19"/>
      <c r="U2111" s="3"/>
      <c r="X2111" t="str">
        <f t="shared" si="134"/>
        <v/>
      </c>
      <c r="Z2111" t="str">
        <f t="shared" si="135"/>
        <v/>
      </c>
      <c r="AB2111" s="9"/>
      <c r="AC2111" t="s">
        <v>2987</v>
      </c>
      <c r="AD2111">
        <f t="shared" si="137"/>
        <v>0</v>
      </c>
      <c r="AF2111" s="3"/>
      <c r="AH2111" s="9"/>
    </row>
    <row r="2112" spans="1:34" ht="10.95" customHeight="1" outlineLevel="1" x14ac:dyDescent="0.25">
      <c r="A2112" t="s">
        <v>4459</v>
      </c>
      <c r="C2112" s="3" t="s">
        <v>12988</v>
      </c>
      <c r="D2112" s="3">
        <v>2554</v>
      </c>
      <c r="E2112" s="9">
        <v>2017</v>
      </c>
      <c r="F2112" s="7" t="s">
        <v>5896</v>
      </c>
      <c r="G2112" s="7" t="s">
        <v>5401</v>
      </c>
      <c r="H2112" s="8" t="s">
        <v>5623</v>
      </c>
      <c r="I2112" s="8" t="s">
        <v>13709</v>
      </c>
      <c r="J2112" s="19">
        <v>3</v>
      </c>
      <c r="K2112" s="19" t="s">
        <v>7736</v>
      </c>
      <c r="L2112" s="11">
        <v>6</v>
      </c>
      <c r="M2112" s="11"/>
      <c r="N2112" s="24"/>
      <c r="P2112" s="32"/>
      <c r="S2112">
        <v>1</v>
      </c>
      <c r="T2112" s="19"/>
      <c r="U2112" s="3"/>
      <c r="X2112" t="str">
        <f t="shared" si="134"/>
        <v/>
      </c>
      <c r="Z2112" t="str">
        <f t="shared" si="135"/>
        <v/>
      </c>
      <c r="AB2112" s="9"/>
      <c r="AC2112" t="s">
        <v>5623</v>
      </c>
      <c r="AD2112">
        <f t="shared" si="137"/>
        <v>0</v>
      </c>
      <c r="AF2112" s="3"/>
      <c r="AH2112" s="9"/>
    </row>
    <row r="2113" spans="1:48" ht="10.95" customHeight="1" x14ac:dyDescent="0.25">
      <c r="A2113" s="6" t="s">
        <v>14266</v>
      </c>
      <c r="B2113" t="s">
        <v>12964</v>
      </c>
      <c r="C2113" s="3" t="s">
        <v>12965</v>
      </c>
      <c r="E2113" s="9"/>
      <c r="F2113" s="7"/>
      <c r="G2113" s="7"/>
      <c r="H2113" s="8"/>
      <c r="I2113" s="8"/>
      <c r="J2113" s="19"/>
      <c r="K2113" s="19"/>
      <c r="L2113" s="11"/>
      <c r="M2113" s="11">
        <f>SUM(L2114:L2153)</f>
        <v>83.550000000000026</v>
      </c>
      <c r="N2113" s="24">
        <v>5434</v>
      </c>
      <c r="O2113">
        <f>COUNTIF(K2114:K2153,"*")</f>
        <v>40</v>
      </c>
      <c r="P2113" s="32">
        <f>O2113/N2113</f>
        <v>7.3610599926389403E-3</v>
      </c>
      <c r="Q2113">
        <f>COUNTIF(K2114:K2153,"Y")+COUNTIF(K2114:K2153,"S")</f>
        <v>40</v>
      </c>
      <c r="T2113" s="19" t="s">
        <v>7736</v>
      </c>
      <c r="U2113" s="3"/>
      <c r="V2113" t="s">
        <v>18575</v>
      </c>
      <c r="X2113" t="str">
        <f t="shared" si="134"/>
        <v/>
      </c>
      <c r="Z2113" t="str">
        <f t="shared" si="135"/>
        <v/>
      </c>
      <c r="AB2113" s="9"/>
      <c r="AE2113">
        <f>COUNTIF(AD2114:AD2153,"1")</f>
        <v>3</v>
      </c>
      <c r="AF2113" s="3"/>
      <c r="AH2113" s="9"/>
      <c r="AI2113">
        <f>COUNTIF($J2114:$J2153,"1")-COUNTIFS($J2114:$J2153,"1",$K2114:$K2153,"V")</f>
        <v>7</v>
      </c>
      <c r="AJ2113">
        <f>COUNTIFS($J2114:$J2153,"1",$K2114:$K2153,"Y")+COUNTIFS($J2114:$J2153,"1",$K2114:$K2153,"s")</f>
        <v>7</v>
      </c>
      <c r="AK2113">
        <f>COUNTIF($J2114:$J2153,"2")-COUNTIFS($J2114:$J2153,"2",$K2114:$K2153,"V")</f>
        <v>6</v>
      </c>
      <c r="AL2113">
        <f>COUNTIFS($J2114:$J2153,"2",$K2114:$K2153,"Y")+COUNTIFS($J2114:$J2153,"2",$K2114:$K2153,"s")</f>
        <v>6</v>
      </c>
      <c r="AM2113">
        <f>COUNTIF($J2114:$J2153,"3")-COUNTIFS($J2114:$J2153,"3",$K2114:$K2153,"V")</f>
        <v>4</v>
      </c>
      <c r="AN2113">
        <f>COUNTIFS($J2114:$J2153,"3",$K2114:$K2153,"Y")+COUNTIFS($J2114:$J2153,"3",$K2114:$K2153,"s")</f>
        <v>4</v>
      </c>
      <c r="AO2113">
        <f>COUNTIF($J2114:$J2153,"4")-COUNTIFS($J2114:$J2153,"4",$K2114:$K2153,"V")</f>
        <v>0</v>
      </c>
      <c r="AP2113">
        <f>COUNTIFS($J2114:$J2153,"4",$K2114:$K2153,"Y")+COUNTIFS($J2114:$J2153,"4",$K2114:$K2153,"s")</f>
        <v>0</v>
      </c>
      <c r="AQ2113">
        <f>COUNTIF($J2114:$J2153,"5")-COUNTIFS($J2114:$J2153,"5",$K2114:$K2153,"V")</f>
        <v>18</v>
      </c>
      <c r="AR2113">
        <f>COUNTIFS($J2114:$J2153,"5",$K2114:$K2153,"Y")+COUNTIFS($J2114:$J2153,"5",$K2114:$K2153,"s")</f>
        <v>18</v>
      </c>
      <c r="AS2113">
        <f>COUNTIF($J2114:$J2153,"6")-COUNTIFS($J2114:$J2153,"6",$K2114:$K2153,"V")</f>
        <v>0</v>
      </c>
      <c r="AT2113">
        <f>COUNTIFS($J2114:$J2153,"6",$K2114:$K2153,"Y")+COUNTIFS($J2114:$J2153,"6",$K2114:$K2153,"s")</f>
        <v>0</v>
      </c>
      <c r="AU2113">
        <f>COUNTIF($J2114:$J2153,"7")-COUNTIFS($J2114:$J2153,"7",$K2114:$K2153,"V")</f>
        <v>5</v>
      </c>
      <c r="AV2113">
        <f>COUNTIFS($J2114:$J2153,"7",$K2114:$K2153,"Y")+COUNTIFS($J2114:$J2153,"7",$K2114:$K2153,"s")</f>
        <v>5</v>
      </c>
    </row>
    <row r="2114" spans="1:48" ht="10.95" customHeight="1" outlineLevel="1" x14ac:dyDescent="0.25">
      <c r="A2114" t="s">
        <v>7743</v>
      </c>
      <c r="C2114" s="3" t="s">
        <v>12965</v>
      </c>
      <c r="D2114" s="3">
        <v>1474</v>
      </c>
      <c r="E2114" s="9">
        <v>1978</v>
      </c>
      <c r="F2114" s="7" t="s">
        <v>704</v>
      </c>
      <c r="G2114" s="7" t="s">
        <v>5401</v>
      </c>
      <c r="H2114" s="8" t="s">
        <v>5402</v>
      </c>
      <c r="I2114" s="8" t="s">
        <v>14255</v>
      </c>
      <c r="J2114" s="19">
        <v>1</v>
      </c>
      <c r="K2114" s="19" t="s">
        <v>7736</v>
      </c>
      <c r="L2114" s="11">
        <v>5.5</v>
      </c>
      <c r="M2114" s="11"/>
      <c r="N2114" s="24"/>
      <c r="P2114" s="32"/>
      <c r="T2114" s="19"/>
      <c r="U2114" s="3">
        <v>1443</v>
      </c>
      <c r="X2114" t="str">
        <f t="shared" ref="X2114:X2177" si="138">IF(COUNTIF(F2114,"*fdc*"),1,"")</f>
        <v/>
      </c>
      <c r="Z2114" t="str">
        <f t="shared" ref="Z2114:Z2177" si="139">IF(COUNTIF(F2114,"*s/s*"),1,"")</f>
        <v/>
      </c>
      <c r="AB2114" s="9"/>
      <c r="AC2114" t="s">
        <v>5402</v>
      </c>
      <c r="AD2114">
        <f t="shared" ref="AD2114:AD2153" si="140">COUNTIF(H2114,"*Fuji*")</f>
        <v>1</v>
      </c>
      <c r="AF2114" s="3"/>
      <c r="AG2114" t="s">
        <v>4924</v>
      </c>
      <c r="AH2114" s="9" t="s">
        <v>4925</v>
      </c>
    </row>
    <row r="2115" spans="1:48" ht="10.95" customHeight="1" outlineLevel="1" x14ac:dyDescent="0.25">
      <c r="A2115" t="s">
        <v>7743</v>
      </c>
      <c r="C2115" s="3" t="s">
        <v>12965</v>
      </c>
      <c r="D2115" s="3">
        <v>1841</v>
      </c>
      <c r="E2115" s="9">
        <v>1982</v>
      </c>
      <c r="F2115" s="7" t="s">
        <v>1140</v>
      </c>
      <c r="G2115" s="7" t="s">
        <v>5401</v>
      </c>
      <c r="H2115" s="8" t="s">
        <v>9233</v>
      </c>
      <c r="I2115" s="8" t="s">
        <v>7560</v>
      </c>
      <c r="J2115" s="19">
        <v>7</v>
      </c>
      <c r="K2115" s="19" t="s">
        <v>7736</v>
      </c>
      <c r="L2115" s="11">
        <v>1.8</v>
      </c>
      <c r="M2115" s="11"/>
      <c r="N2115" s="24"/>
      <c r="P2115" s="32"/>
      <c r="T2115" s="19"/>
      <c r="U2115" s="3"/>
      <c r="X2115" t="str">
        <f t="shared" si="138"/>
        <v/>
      </c>
      <c r="Z2115" t="str">
        <f t="shared" si="139"/>
        <v/>
      </c>
      <c r="AB2115" s="9"/>
      <c r="AC2115" t="s">
        <v>9233</v>
      </c>
      <c r="AD2115">
        <f t="shared" si="140"/>
        <v>0</v>
      </c>
      <c r="AF2115" s="3"/>
      <c r="AH2115" s="9"/>
    </row>
    <row r="2116" spans="1:48" ht="10.95" customHeight="1" outlineLevel="1" x14ac:dyDescent="0.25">
      <c r="A2116" t="s">
        <v>7743</v>
      </c>
      <c r="C2116" s="3" t="s">
        <v>12965</v>
      </c>
      <c r="D2116" s="3">
        <v>1842</v>
      </c>
      <c r="E2116" s="9">
        <v>1982</v>
      </c>
      <c r="F2116" s="7" t="s">
        <v>14268</v>
      </c>
      <c r="G2116" s="7" t="s">
        <v>5401</v>
      </c>
      <c r="H2116" s="8" t="s">
        <v>9233</v>
      </c>
      <c r="I2116" s="8" t="s">
        <v>7560</v>
      </c>
      <c r="J2116" s="19">
        <v>7</v>
      </c>
      <c r="K2116" s="19" t="s">
        <v>7736</v>
      </c>
      <c r="L2116" s="11">
        <v>1.8</v>
      </c>
      <c r="M2116" s="11"/>
      <c r="N2116" s="24"/>
      <c r="P2116" s="32"/>
      <c r="T2116" s="19"/>
      <c r="U2116" s="3"/>
      <c r="X2116" t="str">
        <f t="shared" si="138"/>
        <v/>
      </c>
      <c r="Z2116" t="str">
        <f t="shared" si="139"/>
        <v/>
      </c>
      <c r="AB2116" s="9"/>
      <c r="AC2116" t="s">
        <v>9233</v>
      </c>
      <c r="AD2116">
        <f t="shared" si="140"/>
        <v>0</v>
      </c>
      <c r="AF2116" s="3"/>
      <c r="AH2116" s="9"/>
    </row>
    <row r="2117" spans="1:48" ht="10.95" customHeight="1" outlineLevel="1" x14ac:dyDescent="0.25">
      <c r="A2117" t="s">
        <v>7743</v>
      </c>
      <c r="C2117" s="3" t="s">
        <v>12965</v>
      </c>
      <c r="D2117" s="3">
        <v>1843</v>
      </c>
      <c r="E2117" s="9">
        <v>1982</v>
      </c>
      <c r="F2117" s="7" t="s">
        <v>5508</v>
      </c>
      <c r="G2117" s="7" t="s">
        <v>5401</v>
      </c>
      <c r="H2117" s="8" t="s">
        <v>14269</v>
      </c>
      <c r="I2117" s="8" t="s">
        <v>7560</v>
      </c>
      <c r="J2117" s="19">
        <v>7</v>
      </c>
      <c r="K2117" s="19" t="s">
        <v>7736</v>
      </c>
      <c r="L2117" s="11">
        <v>1.8</v>
      </c>
      <c r="M2117" s="11"/>
      <c r="N2117" s="24"/>
      <c r="P2117" s="32"/>
      <c r="T2117" s="19"/>
      <c r="U2117" s="3"/>
      <c r="X2117" t="str">
        <f t="shared" si="138"/>
        <v/>
      </c>
      <c r="Z2117" t="str">
        <f t="shared" si="139"/>
        <v/>
      </c>
      <c r="AB2117" s="9"/>
      <c r="AC2117" t="s">
        <v>14269</v>
      </c>
      <c r="AD2117">
        <f t="shared" si="140"/>
        <v>0</v>
      </c>
      <c r="AF2117" s="3"/>
      <c r="AH2117" s="9"/>
    </row>
    <row r="2118" spans="1:48" ht="10.95" customHeight="1" outlineLevel="1" x14ac:dyDescent="0.25">
      <c r="A2118" t="s">
        <v>7743</v>
      </c>
      <c r="C2118" s="3" t="s">
        <v>12965</v>
      </c>
      <c r="D2118" s="3">
        <v>1844</v>
      </c>
      <c r="E2118" s="9">
        <v>1982</v>
      </c>
      <c r="F2118" s="7" t="s">
        <v>2319</v>
      </c>
      <c r="G2118" s="7" t="s">
        <v>5401</v>
      </c>
      <c r="H2118" s="8" t="s">
        <v>14270</v>
      </c>
      <c r="I2118" s="8" t="s">
        <v>7560</v>
      </c>
      <c r="J2118" s="19">
        <v>7</v>
      </c>
      <c r="K2118" s="19" t="s">
        <v>7736</v>
      </c>
      <c r="L2118" s="11">
        <v>1.8</v>
      </c>
      <c r="M2118" s="11"/>
      <c r="N2118" s="24"/>
      <c r="P2118" s="32"/>
      <c r="T2118" s="19"/>
      <c r="U2118" s="3"/>
      <c r="X2118" t="str">
        <f t="shared" si="138"/>
        <v/>
      </c>
      <c r="Z2118" t="str">
        <f t="shared" si="139"/>
        <v/>
      </c>
      <c r="AB2118" s="9"/>
      <c r="AC2118" t="s">
        <v>14270</v>
      </c>
      <c r="AD2118">
        <f t="shared" si="140"/>
        <v>0</v>
      </c>
      <c r="AF2118" s="3"/>
      <c r="AH2118" s="9"/>
    </row>
    <row r="2119" spans="1:48" ht="10.95" customHeight="1" outlineLevel="1" x14ac:dyDescent="0.25">
      <c r="A2119" t="s">
        <v>7743</v>
      </c>
      <c r="C2119" s="3" t="s">
        <v>12965</v>
      </c>
      <c r="D2119" s="3" t="s">
        <v>20915</v>
      </c>
      <c r="E2119" s="9">
        <v>1982</v>
      </c>
      <c r="F2119" s="7" t="s">
        <v>20916</v>
      </c>
      <c r="G2119" s="7" t="s">
        <v>5401</v>
      </c>
      <c r="H2119" s="8" t="s">
        <v>7560</v>
      </c>
      <c r="I2119" s="8" t="s">
        <v>7560</v>
      </c>
      <c r="J2119" s="19">
        <v>7</v>
      </c>
      <c r="K2119" s="19" t="s">
        <v>7736</v>
      </c>
      <c r="L2119" s="11">
        <v>10</v>
      </c>
      <c r="M2119" s="11"/>
      <c r="N2119" s="24"/>
      <c r="P2119" s="32"/>
      <c r="T2119" s="19"/>
      <c r="U2119" s="3"/>
      <c r="X2119">
        <f t="shared" si="138"/>
        <v>1</v>
      </c>
      <c r="Z2119" t="str">
        <f t="shared" si="139"/>
        <v/>
      </c>
      <c r="AB2119" s="9"/>
      <c r="AC2119" t="s">
        <v>7560</v>
      </c>
      <c r="AD2119">
        <f t="shared" si="140"/>
        <v>0</v>
      </c>
      <c r="AF2119" s="3"/>
      <c r="AH2119" s="9"/>
    </row>
    <row r="2120" spans="1:48" ht="10.95" customHeight="1" outlineLevel="1" x14ac:dyDescent="0.25">
      <c r="A2120" t="s">
        <v>7743</v>
      </c>
      <c r="C2120" s="3" t="s">
        <v>12965</v>
      </c>
      <c r="D2120" s="3">
        <v>1987</v>
      </c>
      <c r="E2120" s="9">
        <v>1984</v>
      </c>
      <c r="F2120" s="7" t="s">
        <v>2319</v>
      </c>
      <c r="G2120" s="7" t="s">
        <v>5401</v>
      </c>
      <c r="H2120" s="8" t="s">
        <v>5402</v>
      </c>
      <c r="I2120" s="8" t="s">
        <v>14256</v>
      </c>
      <c r="J2120" s="19">
        <v>3</v>
      </c>
      <c r="K2120" s="19" t="s">
        <v>7736</v>
      </c>
      <c r="L2120" s="11">
        <v>1</v>
      </c>
      <c r="M2120" s="11"/>
      <c r="N2120" s="24"/>
      <c r="P2120" s="32"/>
      <c r="T2120" s="19"/>
      <c r="U2120" s="3">
        <v>1942</v>
      </c>
      <c r="X2120" t="str">
        <f t="shared" si="138"/>
        <v/>
      </c>
      <c r="Z2120" t="str">
        <f t="shared" si="139"/>
        <v/>
      </c>
      <c r="AB2120" s="9"/>
      <c r="AC2120" t="s">
        <v>5402</v>
      </c>
      <c r="AD2120">
        <f t="shared" si="140"/>
        <v>1</v>
      </c>
      <c r="AF2120" s="3"/>
      <c r="AG2120" t="s">
        <v>4924</v>
      </c>
      <c r="AH2120" s="9" t="s">
        <v>4613</v>
      </c>
    </row>
    <row r="2121" spans="1:48" ht="10.95" customHeight="1" outlineLevel="1" x14ac:dyDescent="0.25">
      <c r="A2121" t="s">
        <v>7743</v>
      </c>
      <c r="C2121" s="3" t="s">
        <v>12965</v>
      </c>
      <c r="D2121" s="3">
        <v>2004</v>
      </c>
      <c r="E2121" s="9">
        <v>1984</v>
      </c>
      <c r="F2121" s="7" t="s">
        <v>5508</v>
      </c>
      <c r="G2121" s="7" t="s">
        <v>5401</v>
      </c>
      <c r="H2121" s="8" t="s">
        <v>14271</v>
      </c>
      <c r="I2121" s="8" t="s">
        <v>14272</v>
      </c>
      <c r="J2121" s="19">
        <v>5</v>
      </c>
      <c r="K2121" s="19" t="s">
        <v>7736</v>
      </c>
      <c r="L2121" s="11">
        <v>2.35</v>
      </c>
      <c r="M2121" s="11"/>
      <c r="N2121" s="24"/>
      <c r="P2121" s="32"/>
      <c r="T2121" s="19"/>
      <c r="U2121" s="3"/>
      <c r="X2121" t="str">
        <f t="shared" si="138"/>
        <v/>
      </c>
      <c r="Z2121" t="str">
        <f t="shared" si="139"/>
        <v/>
      </c>
      <c r="AB2121" s="9"/>
      <c r="AC2121" t="s">
        <v>14271</v>
      </c>
      <c r="AD2121">
        <f t="shared" si="140"/>
        <v>0</v>
      </c>
      <c r="AF2121" s="3"/>
      <c r="AH2121" s="9"/>
    </row>
    <row r="2122" spans="1:48" ht="10.95" customHeight="1" outlineLevel="1" x14ac:dyDescent="0.25">
      <c r="A2122" t="s">
        <v>7743</v>
      </c>
      <c r="C2122" s="3" t="s">
        <v>12965</v>
      </c>
      <c r="D2122" s="3">
        <v>2005</v>
      </c>
      <c r="E2122" s="9">
        <v>1984</v>
      </c>
      <c r="F2122" s="7" t="s">
        <v>2319</v>
      </c>
      <c r="G2122" s="7" t="s">
        <v>5401</v>
      </c>
      <c r="H2122" s="8" t="s">
        <v>14271</v>
      </c>
      <c r="I2122" s="8" t="s">
        <v>14272</v>
      </c>
      <c r="J2122" s="19">
        <v>5</v>
      </c>
      <c r="K2122" s="19" t="s">
        <v>7736</v>
      </c>
      <c r="L2122" s="11">
        <v>2.35</v>
      </c>
      <c r="M2122" s="11"/>
      <c r="N2122" s="24"/>
      <c r="P2122" s="32"/>
      <c r="T2122" s="19"/>
      <c r="U2122" s="3"/>
      <c r="X2122" t="str">
        <f t="shared" si="138"/>
        <v/>
      </c>
      <c r="Z2122" t="str">
        <f t="shared" si="139"/>
        <v/>
      </c>
      <c r="AB2122" s="9"/>
      <c r="AC2122" t="s">
        <v>14271</v>
      </c>
      <c r="AD2122">
        <f t="shared" si="140"/>
        <v>0</v>
      </c>
      <c r="AF2122" s="3"/>
      <c r="AH2122" s="9"/>
    </row>
    <row r="2123" spans="1:48" ht="10.95" customHeight="1" outlineLevel="1" x14ac:dyDescent="0.25">
      <c r="A2123" t="s">
        <v>7743</v>
      </c>
      <c r="C2123" s="3" t="s">
        <v>12965</v>
      </c>
      <c r="D2123" s="3">
        <v>2006</v>
      </c>
      <c r="E2123" s="9">
        <v>1984</v>
      </c>
      <c r="F2123" s="7" t="s">
        <v>1063</v>
      </c>
      <c r="G2123" s="7" t="s">
        <v>5401</v>
      </c>
      <c r="H2123" s="8" t="s">
        <v>14271</v>
      </c>
      <c r="I2123" s="8" t="s">
        <v>14272</v>
      </c>
      <c r="J2123" s="19">
        <v>5</v>
      </c>
      <c r="K2123" s="19" t="s">
        <v>7736</v>
      </c>
      <c r="L2123" s="11">
        <v>2.35</v>
      </c>
      <c r="M2123" s="11"/>
      <c r="N2123" s="24"/>
      <c r="P2123" s="32"/>
      <c r="T2123" s="19"/>
      <c r="U2123" s="3"/>
      <c r="X2123" t="str">
        <f t="shared" si="138"/>
        <v/>
      </c>
      <c r="Z2123" t="str">
        <f t="shared" si="139"/>
        <v/>
      </c>
      <c r="AB2123" s="9"/>
      <c r="AC2123" t="s">
        <v>14271</v>
      </c>
      <c r="AD2123">
        <f t="shared" si="140"/>
        <v>0</v>
      </c>
      <c r="AF2123" s="3"/>
      <c r="AH2123" s="9"/>
    </row>
    <row r="2124" spans="1:48" ht="10.95" customHeight="1" outlineLevel="1" x14ac:dyDescent="0.25">
      <c r="A2124" t="s">
        <v>7743</v>
      </c>
      <c r="C2124" s="3" t="s">
        <v>12965</v>
      </c>
      <c r="D2124" s="3">
        <v>2478</v>
      </c>
      <c r="E2124" s="9">
        <v>1992</v>
      </c>
      <c r="F2124" s="7" t="s">
        <v>2319</v>
      </c>
      <c r="G2124" s="7" t="s">
        <v>5401</v>
      </c>
      <c r="H2124" s="8" t="s">
        <v>5402</v>
      </c>
      <c r="I2124" s="8" t="s">
        <v>14257</v>
      </c>
      <c r="J2124" s="19">
        <v>3</v>
      </c>
      <c r="K2124" s="19" t="s">
        <v>7736</v>
      </c>
      <c r="L2124" s="11">
        <v>3</v>
      </c>
      <c r="M2124" s="11"/>
      <c r="N2124" s="24"/>
      <c r="P2124" s="32"/>
      <c r="S2124">
        <v>1</v>
      </c>
      <c r="T2124" s="19"/>
      <c r="U2124" s="3">
        <v>2412</v>
      </c>
      <c r="X2124" t="str">
        <f t="shared" si="138"/>
        <v/>
      </c>
      <c r="Z2124" t="str">
        <f t="shared" si="139"/>
        <v/>
      </c>
      <c r="AB2124" s="9"/>
      <c r="AC2124" t="s">
        <v>5402</v>
      </c>
      <c r="AD2124">
        <f t="shared" si="140"/>
        <v>1</v>
      </c>
      <c r="AF2124" s="3"/>
      <c r="AG2124" t="s">
        <v>4924</v>
      </c>
      <c r="AH2124" s="9" t="s">
        <v>4613</v>
      </c>
    </row>
    <row r="2125" spans="1:48" ht="10.95" customHeight="1" outlineLevel="1" x14ac:dyDescent="0.25">
      <c r="A2125" t="s">
        <v>7743</v>
      </c>
      <c r="C2125" s="3" t="s">
        <v>12965</v>
      </c>
      <c r="D2125" s="3">
        <v>2520</v>
      </c>
      <c r="E2125" s="9">
        <v>1993</v>
      </c>
      <c r="F2125" s="7" t="s">
        <v>2319</v>
      </c>
      <c r="G2125" s="7" t="s">
        <v>5401</v>
      </c>
      <c r="H2125" s="8" t="s">
        <v>2781</v>
      </c>
      <c r="I2125" s="8" t="s">
        <v>14258</v>
      </c>
      <c r="J2125" s="19">
        <v>1</v>
      </c>
      <c r="K2125" s="19" t="s">
        <v>7736</v>
      </c>
      <c r="L2125" s="11">
        <v>0.85</v>
      </c>
      <c r="M2125" s="11"/>
      <c r="N2125" s="24"/>
      <c r="P2125" s="32"/>
      <c r="R2125">
        <v>1</v>
      </c>
      <c r="S2125">
        <v>1</v>
      </c>
      <c r="T2125" s="19"/>
      <c r="U2125" s="3">
        <v>2453</v>
      </c>
      <c r="X2125" t="str">
        <f t="shared" si="138"/>
        <v/>
      </c>
      <c r="Z2125" t="str">
        <f t="shared" si="139"/>
        <v/>
      </c>
      <c r="AB2125" s="9"/>
      <c r="AC2125" t="s">
        <v>2781</v>
      </c>
      <c r="AD2125">
        <f t="shared" si="140"/>
        <v>0</v>
      </c>
      <c r="AF2125" s="3"/>
      <c r="AG2125" t="s">
        <v>2782</v>
      </c>
      <c r="AH2125" s="9" t="s">
        <v>4613</v>
      </c>
    </row>
    <row r="2126" spans="1:48" ht="10.95" customHeight="1" outlineLevel="1" x14ac:dyDescent="0.25">
      <c r="A2126" t="s">
        <v>7743</v>
      </c>
      <c r="C2126" s="3" t="s">
        <v>12965</v>
      </c>
      <c r="D2126" s="3">
        <v>2521</v>
      </c>
      <c r="E2126" s="9">
        <v>1993</v>
      </c>
      <c r="F2126" s="7" t="s">
        <v>2783</v>
      </c>
      <c r="G2126" s="7" t="s">
        <v>5401</v>
      </c>
      <c r="H2126" s="8" t="s">
        <v>2784</v>
      </c>
      <c r="I2126" s="8" t="s">
        <v>14258</v>
      </c>
      <c r="J2126" s="19">
        <v>5</v>
      </c>
      <c r="K2126" s="19" t="s">
        <v>7736</v>
      </c>
      <c r="L2126" s="11">
        <v>0.85</v>
      </c>
      <c r="M2126" s="11"/>
      <c r="N2126" s="24"/>
      <c r="P2126" s="32"/>
      <c r="T2126" s="19"/>
      <c r="U2126" s="3">
        <v>2454</v>
      </c>
      <c r="X2126" t="str">
        <f t="shared" si="138"/>
        <v/>
      </c>
      <c r="Z2126" t="str">
        <f t="shared" si="139"/>
        <v/>
      </c>
      <c r="AB2126" s="9"/>
      <c r="AC2126" t="s">
        <v>2784</v>
      </c>
      <c r="AD2126">
        <f t="shared" si="140"/>
        <v>0</v>
      </c>
      <c r="AF2126" s="3"/>
      <c r="AG2126" t="s">
        <v>2782</v>
      </c>
      <c r="AH2126" s="9" t="s">
        <v>4613</v>
      </c>
    </row>
    <row r="2127" spans="1:48" ht="10.95" customHeight="1" outlineLevel="1" x14ac:dyDescent="0.25">
      <c r="A2127" t="s">
        <v>7743</v>
      </c>
      <c r="C2127" s="3" t="s">
        <v>12965</v>
      </c>
      <c r="D2127" s="3">
        <v>2522</v>
      </c>
      <c r="E2127" s="9">
        <v>1993</v>
      </c>
      <c r="F2127" s="7" t="s">
        <v>2785</v>
      </c>
      <c r="G2127" s="7" t="s">
        <v>5401</v>
      </c>
      <c r="H2127" s="8" t="s">
        <v>2786</v>
      </c>
      <c r="I2127" s="8" t="s">
        <v>14258</v>
      </c>
      <c r="J2127" s="19">
        <v>5</v>
      </c>
      <c r="K2127" s="19" t="s">
        <v>7736</v>
      </c>
      <c r="L2127" s="11">
        <v>0.85</v>
      </c>
      <c r="M2127" s="11"/>
      <c r="N2127" s="24"/>
      <c r="P2127" s="32"/>
      <c r="T2127" s="19"/>
      <c r="U2127" s="3">
        <v>2455</v>
      </c>
      <c r="X2127" t="str">
        <f t="shared" si="138"/>
        <v/>
      </c>
      <c r="Z2127" t="str">
        <f t="shared" si="139"/>
        <v/>
      </c>
      <c r="AB2127" s="9"/>
      <c r="AC2127" t="s">
        <v>2786</v>
      </c>
      <c r="AD2127">
        <f t="shared" si="140"/>
        <v>0</v>
      </c>
      <c r="AF2127" s="3"/>
      <c r="AG2127" t="s">
        <v>2782</v>
      </c>
      <c r="AH2127" s="9" t="s">
        <v>4613</v>
      </c>
    </row>
    <row r="2128" spans="1:48" ht="10.95" customHeight="1" outlineLevel="1" x14ac:dyDescent="0.25">
      <c r="A2128" t="s">
        <v>7743</v>
      </c>
      <c r="C2128" s="3" t="s">
        <v>12965</v>
      </c>
      <c r="D2128" s="3">
        <v>2523</v>
      </c>
      <c r="E2128" s="9">
        <v>1993</v>
      </c>
      <c r="F2128" s="7" t="s">
        <v>1341</v>
      </c>
      <c r="G2128" s="7" t="s">
        <v>5401</v>
      </c>
      <c r="H2128" s="8" t="s">
        <v>2787</v>
      </c>
      <c r="I2128" s="8" t="s">
        <v>14258</v>
      </c>
      <c r="J2128" s="19">
        <v>5</v>
      </c>
      <c r="K2128" s="19" t="s">
        <v>7736</v>
      </c>
      <c r="L2128" s="11">
        <v>0.85</v>
      </c>
      <c r="M2128" s="11"/>
      <c r="N2128" s="24"/>
      <c r="P2128" s="32"/>
      <c r="T2128" s="19"/>
      <c r="U2128" s="3">
        <v>2456</v>
      </c>
      <c r="X2128" t="str">
        <f t="shared" si="138"/>
        <v/>
      </c>
      <c r="Z2128" t="str">
        <f t="shared" si="139"/>
        <v/>
      </c>
      <c r="AB2128" s="9"/>
      <c r="AC2128" t="s">
        <v>2787</v>
      </c>
      <c r="AD2128">
        <f t="shared" si="140"/>
        <v>0</v>
      </c>
      <c r="AF2128" s="3"/>
      <c r="AG2128" t="s">
        <v>2782</v>
      </c>
      <c r="AH2128" s="9" t="s">
        <v>4613</v>
      </c>
    </row>
    <row r="2129" spans="1:34" ht="10.95" customHeight="1" outlineLevel="1" x14ac:dyDescent="0.25">
      <c r="A2129" t="s">
        <v>7743</v>
      </c>
      <c r="C2129" s="3" t="s">
        <v>12965</v>
      </c>
      <c r="D2129" s="3" t="s">
        <v>14839</v>
      </c>
      <c r="E2129" s="9">
        <v>1993</v>
      </c>
      <c r="F2129" s="7" t="s">
        <v>14840</v>
      </c>
      <c r="G2129" s="7" t="s">
        <v>5401</v>
      </c>
      <c r="H2129" s="8" t="s">
        <v>2781</v>
      </c>
      <c r="I2129" s="8" t="s">
        <v>14258</v>
      </c>
      <c r="J2129" s="19">
        <v>1</v>
      </c>
      <c r="K2129" s="19" t="s">
        <v>7736</v>
      </c>
      <c r="L2129" s="11">
        <v>0</v>
      </c>
      <c r="M2129" s="11"/>
      <c r="N2129" s="24"/>
      <c r="P2129" s="32"/>
      <c r="T2129" s="19"/>
      <c r="U2129" s="3"/>
      <c r="W2129" t="s">
        <v>7738</v>
      </c>
      <c r="X2129">
        <f t="shared" si="138"/>
        <v>1</v>
      </c>
      <c r="Y2129">
        <v>1</v>
      </c>
      <c r="Z2129" t="str">
        <f t="shared" si="139"/>
        <v/>
      </c>
      <c r="AB2129" s="9"/>
      <c r="AC2129" t="s">
        <v>2781</v>
      </c>
      <c r="AD2129">
        <f t="shared" si="140"/>
        <v>0</v>
      </c>
      <c r="AF2129" s="3"/>
      <c r="AH2129" s="9"/>
    </row>
    <row r="2130" spans="1:34" ht="10.95" customHeight="1" outlineLevel="1" x14ac:dyDescent="0.25">
      <c r="A2130" t="s">
        <v>7743</v>
      </c>
      <c r="C2130" s="3" t="s">
        <v>12965</v>
      </c>
      <c r="D2130" s="3">
        <v>2585</v>
      </c>
      <c r="E2130" s="9">
        <v>1994</v>
      </c>
      <c r="F2130" s="7" t="s">
        <v>2785</v>
      </c>
      <c r="G2130" s="7" t="s">
        <v>5401</v>
      </c>
      <c r="H2130" s="8" t="s">
        <v>14275</v>
      </c>
      <c r="I2130" s="8" t="s">
        <v>14274</v>
      </c>
      <c r="J2130" s="19">
        <v>2</v>
      </c>
      <c r="K2130" s="19" t="s">
        <v>20093</v>
      </c>
      <c r="L2130" s="11"/>
      <c r="M2130" s="11"/>
      <c r="N2130" s="24"/>
      <c r="P2130" s="32"/>
      <c r="R2130">
        <v>1</v>
      </c>
      <c r="S2130">
        <v>1</v>
      </c>
      <c r="T2130" s="19"/>
      <c r="U2130" s="3"/>
      <c r="X2130" t="str">
        <f t="shared" si="138"/>
        <v/>
      </c>
      <c r="Z2130" t="str">
        <f t="shared" si="139"/>
        <v/>
      </c>
      <c r="AB2130" s="9"/>
      <c r="AC2130" t="s">
        <v>14275</v>
      </c>
      <c r="AD2130">
        <f t="shared" si="140"/>
        <v>0</v>
      </c>
      <c r="AF2130" s="3"/>
      <c r="AH2130" s="9"/>
    </row>
    <row r="2131" spans="1:34" ht="10.95" customHeight="1" outlineLevel="1" x14ac:dyDescent="0.25">
      <c r="A2131" t="s">
        <v>7743</v>
      </c>
      <c r="C2131" s="3" t="s">
        <v>12965</v>
      </c>
      <c r="D2131" s="3">
        <v>2586</v>
      </c>
      <c r="E2131" s="9">
        <v>1994</v>
      </c>
      <c r="F2131" s="7" t="s">
        <v>2785</v>
      </c>
      <c r="G2131" s="7" t="s">
        <v>5401</v>
      </c>
      <c r="H2131" s="8" t="s">
        <v>14273</v>
      </c>
      <c r="I2131" s="8" t="s">
        <v>14274</v>
      </c>
      <c r="J2131" s="19">
        <v>5</v>
      </c>
      <c r="K2131" s="19" t="s">
        <v>7736</v>
      </c>
      <c r="L2131" s="11">
        <v>1.4</v>
      </c>
      <c r="M2131" s="11"/>
      <c r="N2131" s="24"/>
      <c r="P2131" s="32"/>
      <c r="T2131" s="19"/>
      <c r="U2131" s="3"/>
      <c r="X2131" t="str">
        <f t="shared" si="138"/>
        <v/>
      </c>
      <c r="Z2131" t="str">
        <f t="shared" si="139"/>
        <v/>
      </c>
      <c r="AB2131" s="9"/>
      <c r="AC2131" t="s">
        <v>14273</v>
      </c>
      <c r="AD2131">
        <f t="shared" si="140"/>
        <v>0</v>
      </c>
      <c r="AF2131" s="3"/>
      <c r="AH2131" s="9"/>
    </row>
    <row r="2132" spans="1:34" ht="10.95" customHeight="1" outlineLevel="1" x14ac:dyDescent="0.25">
      <c r="A2132" t="s">
        <v>7743</v>
      </c>
      <c r="C2132" s="3" t="s">
        <v>12965</v>
      </c>
      <c r="D2132" s="3">
        <v>2587</v>
      </c>
      <c r="E2132" s="9">
        <v>1994</v>
      </c>
      <c r="F2132" s="7" t="s">
        <v>2785</v>
      </c>
      <c r="G2132" s="7" t="s">
        <v>5401</v>
      </c>
      <c r="H2132" s="8" t="s">
        <v>14273</v>
      </c>
      <c r="I2132" s="8" t="s">
        <v>14274</v>
      </c>
      <c r="J2132" s="19">
        <v>5</v>
      </c>
      <c r="K2132" s="19" t="s">
        <v>7736</v>
      </c>
      <c r="L2132" s="11">
        <v>1.4</v>
      </c>
      <c r="M2132" s="11"/>
      <c r="N2132" s="24"/>
      <c r="P2132" s="32"/>
      <c r="T2132" s="19"/>
      <c r="U2132" s="3"/>
      <c r="X2132" t="str">
        <f t="shared" si="138"/>
        <v/>
      </c>
      <c r="Z2132" t="str">
        <f t="shared" si="139"/>
        <v/>
      </c>
      <c r="AB2132" s="9"/>
      <c r="AC2132" t="s">
        <v>14273</v>
      </c>
      <c r="AD2132">
        <f t="shared" si="140"/>
        <v>0</v>
      </c>
      <c r="AF2132" s="3"/>
      <c r="AH2132" s="9"/>
    </row>
    <row r="2133" spans="1:34" ht="10.95" customHeight="1" outlineLevel="1" x14ac:dyDescent="0.25">
      <c r="A2133" t="s">
        <v>7743</v>
      </c>
      <c r="C2133" s="3" t="s">
        <v>12965</v>
      </c>
      <c r="D2133" s="3">
        <v>2588</v>
      </c>
      <c r="E2133" s="9">
        <v>1994</v>
      </c>
      <c r="F2133" s="7" t="s">
        <v>2785</v>
      </c>
      <c r="G2133" s="7" t="s">
        <v>5401</v>
      </c>
      <c r="H2133" s="8" t="s">
        <v>14273</v>
      </c>
      <c r="I2133" s="8" t="s">
        <v>14274</v>
      </c>
      <c r="J2133" s="19">
        <v>5</v>
      </c>
      <c r="K2133" s="19" t="s">
        <v>7736</v>
      </c>
      <c r="L2133" s="11">
        <v>1.4</v>
      </c>
      <c r="M2133" s="11"/>
      <c r="N2133" s="24"/>
      <c r="P2133" s="32"/>
      <c r="T2133" s="19"/>
      <c r="U2133" s="3"/>
      <c r="X2133" t="str">
        <f t="shared" si="138"/>
        <v/>
      </c>
      <c r="Z2133" t="str">
        <f t="shared" si="139"/>
        <v/>
      </c>
      <c r="AB2133" s="9"/>
      <c r="AC2133" t="s">
        <v>14273</v>
      </c>
      <c r="AD2133">
        <f t="shared" si="140"/>
        <v>0</v>
      </c>
      <c r="AF2133" s="3"/>
      <c r="AH2133" s="9"/>
    </row>
    <row r="2134" spans="1:34" ht="10.95" customHeight="1" outlineLevel="1" x14ac:dyDescent="0.25">
      <c r="A2134" t="s">
        <v>7743</v>
      </c>
      <c r="C2134" s="3" t="s">
        <v>12965</v>
      </c>
      <c r="D2134" s="3" t="s">
        <v>19995</v>
      </c>
      <c r="E2134" s="9">
        <v>1994</v>
      </c>
      <c r="F2134" s="7" t="s">
        <v>19996</v>
      </c>
      <c r="G2134" s="7" t="s">
        <v>5401</v>
      </c>
      <c r="H2134" s="8" t="s">
        <v>14275</v>
      </c>
      <c r="I2134" s="8" t="s">
        <v>14274</v>
      </c>
      <c r="J2134" s="19">
        <v>2</v>
      </c>
      <c r="K2134" s="19" t="s">
        <v>7736</v>
      </c>
      <c r="L2134" s="11">
        <v>7</v>
      </c>
      <c r="M2134" s="11"/>
      <c r="N2134" s="24"/>
      <c r="P2134" s="32"/>
      <c r="T2134" s="19"/>
      <c r="U2134" s="3"/>
      <c r="X2134">
        <f t="shared" si="138"/>
        <v>1</v>
      </c>
      <c r="Z2134" t="str">
        <f t="shared" si="139"/>
        <v/>
      </c>
      <c r="AB2134" s="9"/>
      <c r="AC2134" t="s">
        <v>14275</v>
      </c>
      <c r="AD2134">
        <f t="shared" si="140"/>
        <v>0</v>
      </c>
      <c r="AF2134" s="3"/>
      <c r="AH2134" s="9"/>
    </row>
    <row r="2135" spans="1:34" ht="10.95" customHeight="1" outlineLevel="1" x14ac:dyDescent="0.25">
      <c r="A2135" t="s">
        <v>7743</v>
      </c>
      <c r="C2135" s="3" t="s">
        <v>12965</v>
      </c>
      <c r="D2135" s="3">
        <v>2605</v>
      </c>
      <c r="E2135" s="9">
        <v>1994</v>
      </c>
      <c r="F2135" s="7" t="s">
        <v>21824</v>
      </c>
      <c r="G2135" s="7" t="s">
        <v>5401</v>
      </c>
      <c r="H2135" s="8" t="s">
        <v>2427</v>
      </c>
      <c r="I2135" s="8" t="s">
        <v>14259</v>
      </c>
      <c r="J2135" s="19">
        <v>2</v>
      </c>
      <c r="K2135" s="19" t="s">
        <v>7736</v>
      </c>
      <c r="L2135" s="11">
        <v>3</v>
      </c>
      <c r="M2135" s="11"/>
      <c r="N2135" s="24"/>
      <c r="P2135" s="32"/>
      <c r="R2135">
        <v>1</v>
      </c>
      <c r="S2135">
        <v>1</v>
      </c>
      <c r="T2135" s="19"/>
      <c r="U2135" s="3">
        <v>2538</v>
      </c>
      <c r="X2135" t="str">
        <f t="shared" si="138"/>
        <v/>
      </c>
      <c r="Z2135">
        <f t="shared" si="139"/>
        <v>1</v>
      </c>
      <c r="AB2135" s="9"/>
      <c r="AC2135" t="s">
        <v>2427</v>
      </c>
      <c r="AD2135">
        <f t="shared" si="140"/>
        <v>0</v>
      </c>
      <c r="AF2135" s="3"/>
      <c r="AG2135" t="s">
        <v>122</v>
      </c>
      <c r="AH2135" s="9" t="s">
        <v>4925</v>
      </c>
    </row>
    <row r="2136" spans="1:34" ht="10.95" customHeight="1" outlineLevel="1" x14ac:dyDescent="0.25">
      <c r="A2136" t="s">
        <v>7743</v>
      </c>
      <c r="C2136" s="3" t="s">
        <v>12965</v>
      </c>
      <c r="D2136" s="3">
        <v>2986</v>
      </c>
      <c r="E2136" s="9">
        <v>1998</v>
      </c>
      <c r="F2136" s="7" t="s">
        <v>2785</v>
      </c>
      <c r="G2136" s="7" t="s">
        <v>5401</v>
      </c>
      <c r="H2136" s="8" t="s">
        <v>1062</v>
      </c>
      <c r="I2136" s="8" t="s">
        <v>14260</v>
      </c>
      <c r="J2136" s="19">
        <v>5</v>
      </c>
      <c r="K2136" s="19" t="s">
        <v>20093</v>
      </c>
      <c r="L2136" s="11"/>
      <c r="M2136" s="11"/>
      <c r="N2136" s="24"/>
      <c r="P2136" s="32"/>
      <c r="T2136" s="19"/>
      <c r="U2136" s="3">
        <v>2883</v>
      </c>
      <c r="X2136" t="str">
        <f t="shared" si="138"/>
        <v/>
      </c>
      <c r="Z2136" t="str">
        <f t="shared" si="139"/>
        <v/>
      </c>
      <c r="AB2136" s="9"/>
      <c r="AC2136" t="s">
        <v>1062</v>
      </c>
      <c r="AD2136">
        <f t="shared" si="140"/>
        <v>0</v>
      </c>
      <c r="AF2136" s="3"/>
      <c r="AG2136" t="s">
        <v>121</v>
      </c>
      <c r="AH2136" s="9" t="s">
        <v>4613</v>
      </c>
    </row>
    <row r="2137" spans="1:34" ht="10.95" customHeight="1" outlineLevel="1" x14ac:dyDescent="0.25">
      <c r="A2137" t="s">
        <v>7743</v>
      </c>
      <c r="C2137" s="3" t="s">
        <v>12965</v>
      </c>
      <c r="D2137" s="3">
        <v>2987</v>
      </c>
      <c r="E2137" s="9">
        <v>1998</v>
      </c>
      <c r="F2137" s="7" t="s">
        <v>2785</v>
      </c>
      <c r="G2137" s="7" t="s">
        <v>5401</v>
      </c>
      <c r="H2137" s="8" t="s">
        <v>1062</v>
      </c>
      <c r="I2137" s="8" t="s">
        <v>14260</v>
      </c>
      <c r="J2137" s="19">
        <v>5</v>
      </c>
      <c r="K2137" s="19" t="s">
        <v>20093</v>
      </c>
      <c r="L2137" s="11"/>
      <c r="M2137" s="11"/>
      <c r="N2137" s="24"/>
      <c r="P2137" s="32"/>
      <c r="T2137" s="19"/>
      <c r="U2137" s="3">
        <v>2884</v>
      </c>
      <c r="X2137" t="str">
        <f t="shared" si="138"/>
        <v/>
      </c>
      <c r="Z2137" t="str">
        <f t="shared" si="139"/>
        <v/>
      </c>
      <c r="AB2137" s="9"/>
      <c r="AC2137" t="s">
        <v>1062</v>
      </c>
      <c r="AD2137">
        <f t="shared" si="140"/>
        <v>0</v>
      </c>
      <c r="AF2137" s="3"/>
      <c r="AG2137" t="s">
        <v>121</v>
      </c>
      <c r="AH2137" s="9" t="s">
        <v>4613</v>
      </c>
    </row>
    <row r="2138" spans="1:34" ht="10.95" customHeight="1" outlineLevel="1" x14ac:dyDescent="0.25">
      <c r="A2138" t="s">
        <v>7743</v>
      </c>
      <c r="C2138" s="3" t="s">
        <v>12965</v>
      </c>
      <c r="D2138" s="3">
        <v>2988</v>
      </c>
      <c r="E2138" s="9">
        <v>1998</v>
      </c>
      <c r="F2138" s="7" t="s">
        <v>2785</v>
      </c>
      <c r="G2138" s="7" t="s">
        <v>5401</v>
      </c>
      <c r="H2138" s="8" t="s">
        <v>1062</v>
      </c>
      <c r="I2138" s="8" t="s">
        <v>14260</v>
      </c>
      <c r="J2138" s="19">
        <v>5</v>
      </c>
      <c r="K2138" s="19" t="s">
        <v>20093</v>
      </c>
      <c r="L2138" s="11"/>
      <c r="M2138" s="11"/>
      <c r="N2138" s="24"/>
      <c r="P2138" s="32"/>
      <c r="T2138" s="19"/>
      <c r="U2138" s="3">
        <v>2885</v>
      </c>
      <c r="X2138" t="str">
        <f t="shared" si="138"/>
        <v/>
      </c>
      <c r="Z2138" t="str">
        <f t="shared" si="139"/>
        <v/>
      </c>
      <c r="AB2138" s="9"/>
      <c r="AC2138" t="s">
        <v>1062</v>
      </c>
      <c r="AD2138">
        <f t="shared" si="140"/>
        <v>0</v>
      </c>
      <c r="AF2138" s="3"/>
      <c r="AG2138" t="s">
        <v>121</v>
      </c>
      <c r="AH2138" s="9" t="s">
        <v>4613</v>
      </c>
    </row>
    <row r="2139" spans="1:34" ht="10.95" customHeight="1" outlineLevel="1" x14ac:dyDescent="0.25">
      <c r="A2139" t="s">
        <v>7743</v>
      </c>
      <c r="C2139" s="3" t="s">
        <v>12965</v>
      </c>
      <c r="D2139" s="3">
        <v>2989</v>
      </c>
      <c r="E2139" s="9">
        <v>1998</v>
      </c>
      <c r="F2139" s="7" t="s">
        <v>2785</v>
      </c>
      <c r="G2139" s="7" t="s">
        <v>5401</v>
      </c>
      <c r="H2139" s="8" t="s">
        <v>1062</v>
      </c>
      <c r="I2139" s="8" t="s">
        <v>14260</v>
      </c>
      <c r="J2139" s="19">
        <v>5</v>
      </c>
      <c r="K2139" s="19" t="s">
        <v>20093</v>
      </c>
      <c r="L2139" s="11"/>
      <c r="M2139" s="11"/>
      <c r="N2139" s="24"/>
      <c r="P2139" s="32"/>
      <c r="T2139" s="19"/>
      <c r="U2139" s="3">
        <v>2886</v>
      </c>
      <c r="X2139" t="str">
        <f t="shared" si="138"/>
        <v/>
      </c>
      <c r="Z2139" t="str">
        <f t="shared" si="139"/>
        <v/>
      </c>
      <c r="AB2139" s="9"/>
      <c r="AC2139" t="s">
        <v>1062</v>
      </c>
      <c r="AD2139">
        <f t="shared" si="140"/>
        <v>0</v>
      </c>
      <c r="AF2139" s="3"/>
      <c r="AG2139" t="s">
        <v>121</v>
      </c>
      <c r="AH2139" s="9" t="s">
        <v>4613</v>
      </c>
    </row>
    <row r="2140" spans="1:34" ht="10.95" customHeight="1" outlineLevel="1" x14ac:dyDescent="0.25">
      <c r="A2140" t="s">
        <v>7743</v>
      </c>
      <c r="C2140" s="3" t="s">
        <v>12965</v>
      </c>
      <c r="D2140" s="3" t="s">
        <v>14261</v>
      </c>
      <c r="E2140" s="9">
        <v>1998</v>
      </c>
      <c r="F2140" s="7" t="s">
        <v>760</v>
      </c>
      <c r="G2140" s="7" t="s">
        <v>5401</v>
      </c>
      <c r="H2140" s="8" t="s">
        <v>1062</v>
      </c>
      <c r="I2140" s="8" t="s">
        <v>14260</v>
      </c>
      <c r="J2140" s="19">
        <v>5</v>
      </c>
      <c r="K2140" s="19" t="s">
        <v>7736</v>
      </c>
      <c r="L2140" s="11">
        <v>3.2</v>
      </c>
      <c r="M2140" s="11"/>
      <c r="N2140" s="24"/>
      <c r="P2140" s="32"/>
      <c r="T2140" s="19"/>
      <c r="U2140" s="3" t="s">
        <v>1054</v>
      </c>
      <c r="X2140" t="str">
        <f t="shared" si="138"/>
        <v/>
      </c>
      <c r="Z2140" t="str">
        <f t="shared" si="139"/>
        <v/>
      </c>
      <c r="AB2140" s="9"/>
      <c r="AC2140" t="s">
        <v>1062</v>
      </c>
      <c r="AD2140">
        <f t="shared" si="140"/>
        <v>0</v>
      </c>
      <c r="AF2140" s="3"/>
      <c r="AG2140" t="s">
        <v>121</v>
      </c>
      <c r="AH2140" s="9" t="s">
        <v>4613</v>
      </c>
    </row>
    <row r="2141" spans="1:34" ht="10.95" customHeight="1" outlineLevel="1" x14ac:dyDescent="0.25">
      <c r="A2141" t="s">
        <v>7743</v>
      </c>
      <c r="C2141" s="3" t="s">
        <v>12965</v>
      </c>
      <c r="D2141" s="3">
        <v>3461</v>
      </c>
      <c r="E2141" s="9">
        <v>2002</v>
      </c>
      <c r="F2141" s="7" t="s">
        <v>1063</v>
      </c>
      <c r="G2141" s="7" t="s">
        <v>5401</v>
      </c>
      <c r="H2141" s="8" t="s">
        <v>2365</v>
      </c>
      <c r="I2141" s="8" t="s">
        <v>14262</v>
      </c>
      <c r="J2141" s="19">
        <v>5</v>
      </c>
      <c r="K2141" s="19" t="s">
        <v>7736</v>
      </c>
      <c r="L2141" s="11">
        <v>0.85</v>
      </c>
      <c r="M2141" s="11"/>
      <c r="N2141" s="24"/>
      <c r="P2141" s="32"/>
      <c r="T2141" s="19"/>
      <c r="U2141" s="3">
        <v>3230</v>
      </c>
      <c r="X2141" t="str">
        <f t="shared" si="138"/>
        <v/>
      </c>
      <c r="Z2141" t="str">
        <f t="shared" si="139"/>
        <v/>
      </c>
      <c r="AB2141" s="9"/>
      <c r="AC2141" t="s">
        <v>2365</v>
      </c>
      <c r="AD2141">
        <f t="shared" si="140"/>
        <v>0</v>
      </c>
      <c r="AF2141" s="3"/>
      <c r="AG2141" t="s">
        <v>122</v>
      </c>
      <c r="AH2141" s="9" t="s">
        <v>4613</v>
      </c>
    </row>
    <row r="2142" spans="1:34" ht="10.95" customHeight="1" outlineLevel="1" x14ac:dyDescent="0.25">
      <c r="A2142" t="s">
        <v>7743</v>
      </c>
      <c r="C2142" s="3" t="s">
        <v>12965</v>
      </c>
      <c r="D2142" s="3">
        <v>3462</v>
      </c>
      <c r="E2142" s="9">
        <v>2002</v>
      </c>
      <c r="F2142" s="7" t="s">
        <v>1063</v>
      </c>
      <c r="G2142" s="7" t="s">
        <v>5401</v>
      </c>
      <c r="H2142" s="8" t="s">
        <v>2365</v>
      </c>
      <c r="I2142" s="8" t="s">
        <v>14262</v>
      </c>
      <c r="J2142" s="19">
        <v>5</v>
      </c>
      <c r="K2142" s="19" t="s">
        <v>7736</v>
      </c>
      <c r="L2142" s="11">
        <v>0.85</v>
      </c>
      <c r="M2142" s="11"/>
      <c r="N2142" s="24"/>
      <c r="P2142" s="32"/>
      <c r="T2142" s="19"/>
      <c r="U2142" s="3">
        <v>3231</v>
      </c>
      <c r="X2142" t="str">
        <f t="shared" si="138"/>
        <v/>
      </c>
      <c r="Z2142" t="str">
        <f t="shared" si="139"/>
        <v/>
      </c>
      <c r="AB2142" s="9"/>
      <c r="AC2142" t="s">
        <v>2365</v>
      </c>
      <c r="AD2142">
        <f t="shared" si="140"/>
        <v>0</v>
      </c>
      <c r="AF2142" s="3"/>
      <c r="AG2142" t="s">
        <v>122</v>
      </c>
      <c r="AH2142" s="9" t="s">
        <v>4613</v>
      </c>
    </row>
    <row r="2143" spans="1:34" ht="10.95" customHeight="1" outlineLevel="1" x14ac:dyDescent="0.25">
      <c r="A2143" t="s">
        <v>7743</v>
      </c>
      <c r="C2143" s="3" t="s">
        <v>12965</v>
      </c>
      <c r="D2143" s="3">
        <v>3463</v>
      </c>
      <c r="E2143" s="9">
        <v>2002</v>
      </c>
      <c r="F2143" s="7" t="s">
        <v>1063</v>
      </c>
      <c r="G2143" s="7" t="s">
        <v>5401</v>
      </c>
      <c r="H2143" s="8" t="s">
        <v>2365</v>
      </c>
      <c r="I2143" s="8" t="s">
        <v>14262</v>
      </c>
      <c r="J2143" s="19">
        <v>5</v>
      </c>
      <c r="K2143" s="19" t="s">
        <v>7736</v>
      </c>
      <c r="L2143" s="11">
        <v>0.85</v>
      </c>
      <c r="M2143" s="11"/>
      <c r="N2143" s="24"/>
      <c r="P2143" s="32"/>
      <c r="T2143" s="19"/>
      <c r="U2143" s="3">
        <v>3232</v>
      </c>
      <c r="X2143" t="str">
        <f t="shared" si="138"/>
        <v/>
      </c>
      <c r="Z2143" t="str">
        <f t="shared" si="139"/>
        <v/>
      </c>
      <c r="AB2143" s="9"/>
      <c r="AC2143" t="s">
        <v>2365</v>
      </c>
      <c r="AD2143">
        <f t="shared" si="140"/>
        <v>0</v>
      </c>
      <c r="AF2143" s="3"/>
      <c r="AG2143" t="s">
        <v>122</v>
      </c>
      <c r="AH2143" s="9" t="s">
        <v>4613</v>
      </c>
    </row>
    <row r="2144" spans="1:34" ht="10.95" customHeight="1" outlineLevel="1" x14ac:dyDescent="0.25">
      <c r="A2144" t="s">
        <v>7743</v>
      </c>
      <c r="C2144" s="3" t="s">
        <v>12965</v>
      </c>
      <c r="D2144" s="3">
        <v>3464</v>
      </c>
      <c r="E2144" s="9">
        <v>2002</v>
      </c>
      <c r="F2144" s="7" t="s">
        <v>1063</v>
      </c>
      <c r="G2144" s="7" t="s">
        <v>5401</v>
      </c>
      <c r="H2144" s="8" t="s">
        <v>2365</v>
      </c>
      <c r="I2144" s="8" t="s">
        <v>14262</v>
      </c>
      <c r="J2144" s="19">
        <v>5</v>
      </c>
      <c r="K2144" s="19" t="s">
        <v>7736</v>
      </c>
      <c r="L2144" s="11">
        <v>0.85</v>
      </c>
      <c r="M2144" s="11"/>
      <c r="N2144" s="24"/>
      <c r="P2144" s="32"/>
      <c r="T2144" s="19"/>
      <c r="U2144" s="3">
        <v>3233</v>
      </c>
      <c r="X2144" t="str">
        <f t="shared" si="138"/>
        <v/>
      </c>
      <c r="Z2144" t="str">
        <f t="shared" si="139"/>
        <v/>
      </c>
      <c r="AB2144" s="9"/>
      <c r="AC2144" t="s">
        <v>2365</v>
      </c>
      <c r="AD2144">
        <f t="shared" si="140"/>
        <v>0</v>
      </c>
      <c r="AF2144" s="3"/>
      <c r="AG2144" t="s">
        <v>122</v>
      </c>
      <c r="AH2144" s="9" t="s">
        <v>4613</v>
      </c>
    </row>
    <row r="2145" spans="1:48" ht="10.95" customHeight="1" outlineLevel="1" x14ac:dyDescent="0.25">
      <c r="A2145" t="s">
        <v>7743</v>
      </c>
      <c r="C2145" s="3" t="s">
        <v>12965</v>
      </c>
      <c r="D2145" s="3">
        <v>3498</v>
      </c>
      <c r="E2145" s="9">
        <v>2003</v>
      </c>
      <c r="F2145" s="7" t="s">
        <v>14841</v>
      </c>
      <c r="G2145" s="7" t="s">
        <v>5401</v>
      </c>
      <c r="H2145" s="8" t="s">
        <v>14265</v>
      </c>
      <c r="I2145" s="8" t="s">
        <v>14842</v>
      </c>
      <c r="J2145" s="19">
        <v>1</v>
      </c>
      <c r="K2145" s="19" t="s">
        <v>7736</v>
      </c>
      <c r="L2145" s="11">
        <v>7</v>
      </c>
      <c r="M2145" s="11"/>
      <c r="N2145" s="24"/>
      <c r="P2145" s="32"/>
      <c r="T2145" s="19"/>
      <c r="U2145" s="3"/>
      <c r="W2145" t="s">
        <v>7738</v>
      </c>
      <c r="X2145" t="str">
        <f t="shared" si="138"/>
        <v/>
      </c>
      <c r="Z2145">
        <f t="shared" si="139"/>
        <v>1</v>
      </c>
      <c r="AB2145" s="9"/>
      <c r="AC2145" t="s">
        <v>14265</v>
      </c>
      <c r="AD2145">
        <f t="shared" si="140"/>
        <v>0</v>
      </c>
      <c r="AF2145" s="3"/>
      <c r="AH2145" s="9"/>
    </row>
    <row r="2146" spans="1:48" ht="10.95" customHeight="1" outlineLevel="1" x14ac:dyDescent="0.25">
      <c r="A2146" t="s">
        <v>7743</v>
      </c>
      <c r="C2146" s="3" t="s">
        <v>12965</v>
      </c>
      <c r="D2146" s="3">
        <v>3939</v>
      </c>
      <c r="E2146" s="9">
        <v>2007</v>
      </c>
      <c r="F2146" s="7" t="s">
        <v>21823</v>
      </c>
      <c r="G2146" s="7" t="s">
        <v>5401</v>
      </c>
      <c r="H2146" s="8" t="s">
        <v>4997</v>
      </c>
      <c r="I2146" s="8" t="s">
        <v>14263</v>
      </c>
      <c r="J2146" s="19">
        <v>2</v>
      </c>
      <c r="K2146" s="19" t="s">
        <v>7736</v>
      </c>
      <c r="L2146" s="11">
        <v>1.7</v>
      </c>
      <c r="M2146" s="11"/>
      <c r="N2146" s="24"/>
      <c r="P2146" s="32"/>
      <c r="R2146">
        <v>1</v>
      </c>
      <c r="S2146">
        <v>1</v>
      </c>
      <c r="T2146" s="19"/>
      <c r="U2146" s="3"/>
      <c r="X2146" t="str">
        <f t="shared" si="138"/>
        <v/>
      </c>
      <c r="Z2146" t="str">
        <f t="shared" si="139"/>
        <v/>
      </c>
      <c r="AB2146" s="9"/>
      <c r="AC2146" t="s">
        <v>4997</v>
      </c>
      <c r="AD2146">
        <f t="shared" si="140"/>
        <v>0</v>
      </c>
      <c r="AF2146" s="3"/>
      <c r="AH2146" s="9"/>
    </row>
    <row r="2147" spans="1:48" ht="10.95" customHeight="1" outlineLevel="1" x14ac:dyDescent="0.25">
      <c r="A2147" t="s">
        <v>7743</v>
      </c>
      <c r="C2147" s="3" t="s">
        <v>12965</v>
      </c>
      <c r="D2147" s="3">
        <v>3940</v>
      </c>
      <c r="E2147" s="9">
        <v>2007</v>
      </c>
      <c r="F2147" s="7" t="s">
        <v>21823</v>
      </c>
      <c r="G2147" s="7" t="s">
        <v>5401</v>
      </c>
      <c r="H2147" s="8" t="s">
        <v>4997</v>
      </c>
      <c r="I2147" s="8" t="s">
        <v>14263</v>
      </c>
      <c r="J2147" s="19">
        <v>3</v>
      </c>
      <c r="K2147" s="19" t="s">
        <v>7736</v>
      </c>
      <c r="L2147" s="11">
        <v>1.7</v>
      </c>
      <c r="M2147" s="11"/>
      <c r="N2147" s="24"/>
      <c r="P2147" s="32"/>
      <c r="T2147" s="19"/>
      <c r="U2147" s="3"/>
      <c r="X2147" t="str">
        <f t="shared" si="138"/>
        <v/>
      </c>
      <c r="Z2147" t="str">
        <f t="shared" si="139"/>
        <v/>
      </c>
      <c r="AB2147" s="9"/>
      <c r="AC2147" t="s">
        <v>4997</v>
      </c>
      <c r="AD2147">
        <f t="shared" si="140"/>
        <v>0</v>
      </c>
      <c r="AF2147" s="3"/>
      <c r="AH2147" s="9"/>
    </row>
    <row r="2148" spans="1:48" ht="10.95" customHeight="1" outlineLevel="1" x14ac:dyDescent="0.25">
      <c r="A2148" t="s">
        <v>7743</v>
      </c>
      <c r="C2148" s="3" t="s">
        <v>12965</v>
      </c>
      <c r="D2148" s="3">
        <v>3941</v>
      </c>
      <c r="E2148" s="9">
        <v>2007</v>
      </c>
      <c r="F2148" s="7" t="s">
        <v>21823</v>
      </c>
      <c r="G2148" s="7" t="s">
        <v>5401</v>
      </c>
      <c r="H2148" s="8" t="s">
        <v>4997</v>
      </c>
      <c r="I2148" s="8" t="s">
        <v>14263</v>
      </c>
      <c r="J2148" s="19">
        <v>3</v>
      </c>
      <c r="K2148" s="19" t="s">
        <v>7736</v>
      </c>
      <c r="L2148" s="11">
        <v>1.7</v>
      </c>
      <c r="M2148" s="11"/>
      <c r="N2148" s="24"/>
      <c r="P2148" s="32"/>
      <c r="T2148" s="19"/>
      <c r="U2148" s="3"/>
      <c r="X2148" t="str">
        <f t="shared" si="138"/>
        <v/>
      </c>
      <c r="Z2148" t="str">
        <f t="shared" si="139"/>
        <v/>
      </c>
      <c r="AB2148" s="9"/>
      <c r="AC2148" t="s">
        <v>4997</v>
      </c>
      <c r="AD2148">
        <f t="shared" si="140"/>
        <v>0</v>
      </c>
      <c r="AF2148" s="3"/>
      <c r="AH2148" s="9"/>
    </row>
    <row r="2149" spans="1:48" ht="10.95" customHeight="1" outlineLevel="1" x14ac:dyDescent="0.25">
      <c r="A2149" t="s">
        <v>7743</v>
      </c>
      <c r="C2149" s="3" t="s">
        <v>12965</v>
      </c>
      <c r="D2149" s="3">
        <v>3968</v>
      </c>
      <c r="E2149" s="9">
        <v>2007</v>
      </c>
      <c r="F2149" s="7" t="s">
        <v>21823</v>
      </c>
      <c r="G2149" s="7" t="s">
        <v>5401</v>
      </c>
      <c r="H2149" s="8" t="s">
        <v>14265</v>
      </c>
      <c r="I2149" s="8" t="s">
        <v>14264</v>
      </c>
      <c r="J2149" s="19">
        <v>1</v>
      </c>
      <c r="K2149" s="19" t="s">
        <v>7736</v>
      </c>
      <c r="L2149" s="11">
        <v>2</v>
      </c>
      <c r="M2149" s="11"/>
      <c r="N2149" s="24"/>
      <c r="P2149" s="32"/>
      <c r="T2149" s="19"/>
      <c r="U2149" s="3"/>
      <c r="X2149" t="str">
        <f t="shared" si="138"/>
        <v/>
      </c>
      <c r="Z2149" t="str">
        <f t="shared" si="139"/>
        <v/>
      </c>
      <c r="AB2149" s="9"/>
      <c r="AC2149" t="s">
        <v>14265</v>
      </c>
      <c r="AD2149">
        <f t="shared" si="140"/>
        <v>0</v>
      </c>
      <c r="AF2149" s="3"/>
      <c r="AH2149" s="9"/>
    </row>
    <row r="2150" spans="1:48" ht="10.95" customHeight="1" outlineLevel="1" x14ac:dyDescent="0.25">
      <c r="A2150" t="s">
        <v>7743</v>
      </c>
      <c r="C2150" s="3" t="s">
        <v>12965</v>
      </c>
      <c r="D2150" s="3">
        <v>3969</v>
      </c>
      <c r="E2150" s="9">
        <v>2007</v>
      </c>
      <c r="F2150" s="7" t="s">
        <v>21823</v>
      </c>
      <c r="G2150" s="7" t="s">
        <v>5401</v>
      </c>
      <c r="H2150" s="8" t="s">
        <v>14265</v>
      </c>
      <c r="I2150" s="8" t="s">
        <v>14264</v>
      </c>
      <c r="J2150" s="19">
        <v>2</v>
      </c>
      <c r="K2150" s="19" t="s">
        <v>7736</v>
      </c>
      <c r="L2150" s="11">
        <v>2</v>
      </c>
      <c r="M2150" s="11"/>
      <c r="N2150" s="24"/>
      <c r="P2150" s="32"/>
      <c r="T2150" s="19"/>
      <c r="U2150" s="3"/>
      <c r="X2150" t="str">
        <f t="shared" si="138"/>
        <v/>
      </c>
      <c r="Z2150" t="str">
        <f t="shared" si="139"/>
        <v/>
      </c>
      <c r="AB2150" s="9"/>
      <c r="AC2150" t="s">
        <v>14265</v>
      </c>
      <c r="AD2150">
        <f t="shared" si="140"/>
        <v>0</v>
      </c>
      <c r="AF2150" s="3"/>
      <c r="AH2150" s="9"/>
    </row>
    <row r="2151" spans="1:48" ht="10.95" customHeight="1" outlineLevel="1" x14ac:dyDescent="0.25">
      <c r="A2151" t="s">
        <v>7743</v>
      </c>
      <c r="C2151" s="3" t="s">
        <v>12965</v>
      </c>
      <c r="D2151" s="3">
        <v>3970</v>
      </c>
      <c r="E2151" s="9">
        <v>2007</v>
      </c>
      <c r="F2151" s="7" t="s">
        <v>21823</v>
      </c>
      <c r="G2151" s="7" t="s">
        <v>5401</v>
      </c>
      <c r="H2151" s="8" t="s">
        <v>14265</v>
      </c>
      <c r="I2151" s="8" t="s">
        <v>14264</v>
      </c>
      <c r="J2151" s="19">
        <v>2</v>
      </c>
      <c r="K2151" s="19" t="s">
        <v>7736</v>
      </c>
      <c r="L2151" s="11">
        <v>2</v>
      </c>
      <c r="M2151" s="11"/>
      <c r="N2151" s="24"/>
      <c r="P2151" s="32"/>
      <c r="T2151" s="19"/>
      <c r="U2151" s="3"/>
      <c r="X2151" t="str">
        <f t="shared" si="138"/>
        <v/>
      </c>
      <c r="Z2151" t="str">
        <f t="shared" si="139"/>
        <v/>
      </c>
      <c r="AB2151" s="9"/>
      <c r="AC2151" t="s">
        <v>14265</v>
      </c>
      <c r="AD2151">
        <f t="shared" si="140"/>
        <v>0</v>
      </c>
      <c r="AF2151" s="3"/>
      <c r="AH2151" s="9"/>
    </row>
    <row r="2152" spans="1:48" ht="10.95" customHeight="1" outlineLevel="1" x14ac:dyDescent="0.25">
      <c r="A2152" t="s">
        <v>7743</v>
      </c>
      <c r="C2152" s="3" t="s">
        <v>12965</v>
      </c>
      <c r="D2152" s="3" t="s">
        <v>14843</v>
      </c>
      <c r="E2152" s="9">
        <v>2007</v>
      </c>
      <c r="F2152" s="7" t="s">
        <v>14844</v>
      </c>
      <c r="G2152" s="7" t="s">
        <v>5401</v>
      </c>
      <c r="H2152" s="8" t="s">
        <v>14265</v>
      </c>
      <c r="I2152" s="8" t="s">
        <v>14264</v>
      </c>
      <c r="J2152" s="19">
        <v>1</v>
      </c>
      <c r="K2152" s="19" t="s">
        <v>7736</v>
      </c>
      <c r="L2152" s="11">
        <v>5</v>
      </c>
      <c r="M2152" s="11"/>
      <c r="N2152" s="24"/>
      <c r="P2152" s="32"/>
      <c r="T2152" s="19"/>
      <c r="U2152" s="3"/>
      <c r="W2152" t="s">
        <v>7738</v>
      </c>
      <c r="X2152">
        <f t="shared" si="138"/>
        <v>1</v>
      </c>
      <c r="Z2152" t="str">
        <f t="shared" si="139"/>
        <v/>
      </c>
      <c r="AB2152" s="9"/>
      <c r="AC2152" t="s">
        <v>14265</v>
      </c>
      <c r="AD2152">
        <f t="shared" si="140"/>
        <v>0</v>
      </c>
      <c r="AF2152" s="3"/>
      <c r="AH2152" s="9"/>
    </row>
    <row r="2153" spans="1:48" ht="10.95" customHeight="1" outlineLevel="1" x14ac:dyDescent="0.25">
      <c r="A2153" t="s">
        <v>7743</v>
      </c>
      <c r="C2153" s="3" t="s">
        <v>12965</v>
      </c>
      <c r="D2153" s="3">
        <v>3990</v>
      </c>
      <c r="E2153" s="9">
        <v>2007</v>
      </c>
      <c r="F2153" s="7" t="s">
        <v>21823</v>
      </c>
      <c r="G2153" s="7" t="s">
        <v>5401</v>
      </c>
      <c r="H2153" s="8" t="s">
        <v>5420</v>
      </c>
      <c r="I2153" s="8" t="s">
        <v>5897</v>
      </c>
      <c r="J2153" s="19">
        <v>1</v>
      </c>
      <c r="K2153" s="19" t="s">
        <v>7736</v>
      </c>
      <c r="L2153" s="11">
        <v>2.5</v>
      </c>
      <c r="M2153" s="11"/>
      <c r="N2153" s="24"/>
      <c r="P2153" s="32"/>
      <c r="R2153">
        <v>1</v>
      </c>
      <c r="S2153">
        <v>1</v>
      </c>
      <c r="T2153" s="19"/>
      <c r="U2153" s="3"/>
      <c r="X2153" t="str">
        <f t="shared" si="138"/>
        <v/>
      </c>
      <c r="Z2153" t="str">
        <f t="shared" si="139"/>
        <v/>
      </c>
      <c r="AB2153" s="9"/>
      <c r="AC2153" t="s">
        <v>5420</v>
      </c>
      <c r="AD2153">
        <f t="shared" si="140"/>
        <v>0</v>
      </c>
      <c r="AF2153" s="3"/>
      <c r="AH2153" s="9"/>
    </row>
    <row r="2154" spans="1:48" ht="10.95" customHeight="1" x14ac:dyDescent="0.25">
      <c r="A2154" s="2" t="s">
        <v>18053</v>
      </c>
      <c r="B2154" t="s">
        <v>12964</v>
      </c>
      <c r="C2154" s="3" t="s">
        <v>12965</v>
      </c>
      <c r="E2154" s="9"/>
      <c r="F2154" s="7"/>
      <c r="G2154" s="7"/>
      <c r="H2154" s="8"/>
      <c r="I2154" s="8"/>
      <c r="J2154" s="19"/>
      <c r="K2154" s="19"/>
      <c r="L2154" s="11"/>
      <c r="M2154" s="11">
        <f>SUM(L2155:L2158)</f>
        <v>2.2999999999999998</v>
      </c>
      <c r="N2154" s="24">
        <v>119</v>
      </c>
      <c r="O2154">
        <f>COUNTIF(K2155:K2158,"*")</f>
        <v>4</v>
      </c>
      <c r="P2154" s="32">
        <f>O2154/N2154</f>
        <v>3.3613445378151259E-2</v>
      </c>
      <c r="Q2154">
        <f>COUNTIF(K2155:K2158,"Y")+COUNTIF(K2155:K2158,"S")</f>
        <v>1</v>
      </c>
      <c r="T2154" s="20" t="s">
        <v>7738</v>
      </c>
      <c r="U2154" s="3"/>
      <c r="V2154" t="s">
        <v>18660</v>
      </c>
      <c r="X2154" t="str">
        <f t="shared" si="138"/>
        <v/>
      </c>
      <c r="Z2154" t="str">
        <f t="shared" si="139"/>
        <v/>
      </c>
      <c r="AB2154" s="9"/>
      <c r="AE2154">
        <f>COUNTIF(AD2155:AD2158,"1")</f>
        <v>0</v>
      </c>
      <c r="AF2154" s="3"/>
      <c r="AH2154" s="9"/>
      <c r="AI2154">
        <f>COUNTIF($J2155:$J2158,"1")-COUNTIFS($J2155:$J2158,"1",$K2155:$K2158,"V")</f>
        <v>4</v>
      </c>
      <c r="AJ2154">
        <f>COUNTIFS($J2155:$J2158,"1",$K2155:$K2158,"Y")+COUNTIFS($J2155:$J2158,"1",$K2155:$K2158,"s")</f>
        <v>1</v>
      </c>
      <c r="AK2154">
        <f>COUNTIF($J2155:$J2158,"2")-COUNTIFS($J2155:$J2158,"2",$K2155:$K2158,"V")</f>
        <v>0</v>
      </c>
      <c r="AL2154">
        <f>COUNTIFS($J2155:$J2158,"2",$K2155:$K2158,"Y")+COUNTIFS($J2155:$J2158,"2",$K2155:$K2158,"s")</f>
        <v>0</v>
      </c>
      <c r="AM2154">
        <f>COUNTIF($J2155:$J2158,"3")-COUNTIFS($J2155:$J2158,"3",$K2155:$K2158,"V")</f>
        <v>0</v>
      </c>
      <c r="AN2154">
        <f>COUNTIFS($J2155:$J2158,"3",$K2155:$K2158,"Y")+COUNTIFS($J2155:$J2158,"3",$K2155:$K2158,"s")</f>
        <v>0</v>
      </c>
      <c r="AO2154">
        <f>COUNTIF($J2155:$J2158,"4")-COUNTIFS($J2155:$J2158,"4",$K2155:$K2158,"V")</f>
        <v>0</v>
      </c>
      <c r="AP2154">
        <f>COUNTIFS($J2155:$J2158,"4",$K2155:$K2158,"Y")+COUNTIFS($J2155:$J2158,"4",$K2155:$K2158,"s")</f>
        <v>0</v>
      </c>
      <c r="AQ2154">
        <f>COUNTIF($J2155:$J2158,"5")-COUNTIFS($J2155:$J2158,"5",$K2155:$K2158,"V")</f>
        <v>0</v>
      </c>
      <c r="AR2154">
        <f>COUNTIFS($J2155:$J2158,"5",$K2155:$K2158,"Y")+COUNTIFS($J2155:$J2158,"5",$K2155:$K2158,"s")</f>
        <v>0</v>
      </c>
      <c r="AS2154">
        <f>COUNTIF($J2155:$J2158,"6")-COUNTIFS($J2155:$J2158,"6",$K2155:$K2158,"V")</f>
        <v>0</v>
      </c>
      <c r="AT2154">
        <f>COUNTIFS($J2155:$J2158,"6",$K2155:$K2158,"Y")+COUNTIFS($J2155:$J2158,"6",$K2155:$K2158,"s")</f>
        <v>0</v>
      </c>
      <c r="AU2154">
        <f>COUNTIF($J2155:$J2158,"7")-COUNTIFS($J2155:$J2158,"7",$K2155:$K2158,"V")</f>
        <v>0</v>
      </c>
      <c r="AV2154">
        <f>COUNTIFS($J2155:$J2158,"7",$K2155:$K2158,"Y")+COUNTIFS($J2155:$J2158,"7",$K2155:$K2158,"s")</f>
        <v>0</v>
      </c>
    </row>
    <row r="2155" spans="1:48" ht="10.95" customHeight="1" outlineLevel="1" x14ac:dyDescent="0.25">
      <c r="A2155" t="s">
        <v>14254</v>
      </c>
      <c r="C2155" s="3" t="s">
        <v>12965</v>
      </c>
      <c r="D2155" s="3">
        <v>108</v>
      </c>
      <c r="E2155" s="9">
        <v>1944</v>
      </c>
      <c r="F2155" s="7" t="s">
        <v>21825</v>
      </c>
      <c r="G2155" s="7" t="s">
        <v>1677</v>
      </c>
      <c r="H2155" s="8" t="s">
        <v>8496</v>
      </c>
      <c r="I2155" s="8" t="s">
        <v>14252</v>
      </c>
      <c r="J2155" s="19">
        <v>1</v>
      </c>
      <c r="K2155" s="19" t="s">
        <v>7738</v>
      </c>
      <c r="L2155" s="11"/>
      <c r="M2155" s="11"/>
      <c r="N2155" s="24"/>
      <c r="P2155" s="32"/>
      <c r="T2155" s="19"/>
      <c r="U2155" s="3"/>
      <c r="X2155" t="str">
        <f t="shared" si="138"/>
        <v/>
      </c>
      <c r="Z2155" t="str">
        <f t="shared" si="139"/>
        <v/>
      </c>
      <c r="AB2155" s="9"/>
      <c r="AC2155" t="s">
        <v>8496</v>
      </c>
      <c r="AD2155">
        <f>COUNTIF(H2155,"*Fuji*")</f>
        <v>0</v>
      </c>
      <c r="AF2155" s="3"/>
      <c r="AH2155" s="9"/>
    </row>
    <row r="2156" spans="1:48" ht="10.95" customHeight="1" outlineLevel="1" x14ac:dyDescent="0.25">
      <c r="A2156" t="s">
        <v>14254</v>
      </c>
      <c r="C2156" s="3" t="s">
        <v>12965</v>
      </c>
      <c r="D2156" s="3">
        <v>109</v>
      </c>
      <c r="E2156" s="9">
        <v>1944</v>
      </c>
      <c r="F2156" s="7" t="s">
        <v>1440</v>
      </c>
      <c r="G2156" s="7" t="s">
        <v>3834</v>
      </c>
      <c r="H2156" s="8" t="s">
        <v>8496</v>
      </c>
      <c r="I2156" s="8" t="s">
        <v>14252</v>
      </c>
      <c r="J2156" s="19">
        <v>1</v>
      </c>
      <c r="K2156" s="19" t="s">
        <v>7736</v>
      </c>
      <c r="L2156" s="11">
        <v>2.2999999999999998</v>
      </c>
      <c r="M2156" s="11"/>
      <c r="N2156" s="24"/>
      <c r="P2156" s="32"/>
      <c r="T2156" s="19"/>
      <c r="U2156" s="3"/>
      <c r="X2156" t="str">
        <f t="shared" si="138"/>
        <v/>
      </c>
      <c r="Z2156" t="str">
        <f t="shared" si="139"/>
        <v/>
      </c>
      <c r="AB2156" s="9"/>
      <c r="AC2156" t="s">
        <v>8496</v>
      </c>
      <c r="AD2156">
        <f>COUNTIF(H2156,"*Fuji*")</f>
        <v>0</v>
      </c>
      <c r="AF2156" s="3"/>
      <c r="AH2156" s="9"/>
    </row>
    <row r="2157" spans="1:48" ht="10.95" customHeight="1" outlineLevel="1" x14ac:dyDescent="0.25">
      <c r="A2157" t="s">
        <v>14254</v>
      </c>
      <c r="C2157" s="3" t="s">
        <v>12965</v>
      </c>
      <c r="D2157" s="3">
        <v>114</v>
      </c>
      <c r="E2157" s="9">
        <v>1945</v>
      </c>
      <c r="F2157" s="7" t="s">
        <v>21826</v>
      </c>
      <c r="G2157" s="7" t="s">
        <v>1677</v>
      </c>
      <c r="H2157" s="8" t="s">
        <v>8496</v>
      </c>
      <c r="I2157" s="8" t="s">
        <v>14253</v>
      </c>
      <c r="J2157" s="19">
        <v>1</v>
      </c>
      <c r="K2157" s="19" t="s">
        <v>7738</v>
      </c>
      <c r="L2157" s="11"/>
      <c r="M2157" s="11"/>
      <c r="N2157" s="24"/>
      <c r="P2157" s="32"/>
      <c r="T2157" s="19"/>
      <c r="U2157" s="3"/>
      <c r="X2157" t="str">
        <f t="shared" si="138"/>
        <v/>
      </c>
      <c r="Z2157" t="str">
        <f t="shared" si="139"/>
        <v/>
      </c>
      <c r="AB2157" s="9"/>
      <c r="AC2157" t="s">
        <v>8496</v>
      </c>
      <c r="AD2157">
        <f>COUNTIF(H2157,"*Fuji*")</f>
        <v>0</v>
      </c>
      <c r="AF2157" s="3"/>
      <c r="AH2157" s="9"/>
    </row>
    <row r="2158" spans="1:48" ht="10.95" customHeight="1" outlineLevel="1" x14ac:dyDescent="0.25">
      <c r="A2158" t="s">
        <v>14254</v>
      </c>
      <c r="C2158" s="3" t="s">
        <v>12965</v>
      </c>
      <c r="D2158" s="3">
        <v>115</v>
      </c>
      <c r="E2158" s="9">
        <v>1945</v>
      </c>
      <c r="F2158" s="7" t="s">
        <v>21827</v>
      </c>
      <c r="G2158" s="7" t="s">
        <v>3834</v>
      </c>
      <c r="H2158" s="8" t="s">
        <v>8496</v>
      </c>
      <c r="I2158" s="8" t="s">
        <v>14253</v>
      </c>
      <c r="J2158" s="19">
        <v>1</v>
      </c>
      <c r="K2158" s="19" t="s">
        <v>7738</v>
      </c>
      <c r="L2158" s="11"/>
      <c r="M2158" s="11"/>
      <c r="N2158" s="24"/>
      <c r="P2158" s="32"/>
      <c r="T2158" s="19"/>
      <c r="U2158" s="3"/>
      <c r="X2158" t="str">
        <f t="shared" si="138"/>
        <v/>
      </c>
      <c r="Z2158" t="str">
        <f t="shared" si="139"/>
        <v/>
      </c>
      <c r="AB2158" s="9"/>
      <c r="AC2158" t="s">
        <v>8496</v>
      </c>
      <c r="AD2158">
        <f>COUNTIF(H2158,"*Fuji*")</f>
        <v>0</v>
      </c>
      <c r="AF2158" s="3"/>
      <c r="AH2158" s="9"/>
    </row>
    <row r="2159" spans="1:48" ht="10.95" customHeight="1" x14ac:dyDescent="0.25">
      <c r="A2159" s="6" t="s">
        <v>9124</v>
      </c>
      <c r="B2159" t="s">
        <v>13275</v>
      </c>
      <c r="C2159" s="3" t="s">
        <v>12466</v>
      </c>
      <c r="E2159" s="9"/>
      <c r="F2159" s="7"/>
      <c r="G2159" s="7"/>
      <c r="H2159" s="8"/>
      <c r="I2159" s="8"/>
      <c r="J2159" s="19"/>
      <c r="K2159" s="19"/>
      <c r="L2159" s="11"/>
      <c r="M2159" s="11">
        <f>SUM(L2160:L2209)</f>
        <v>92.799999999999983</v>
      </c>
      <c r="N2159" s="24">
        <v>928</v>
      </c>
      <c r="O2159">
        <f>COUNTIF(K2160:K2209,"*")</f>
        <v>50</v>
      </c>
      <c r="P2159" s="32">
        <f>O2159/N2159</f>
        <v>5.3879310344827583E-2</v>
      </c>
      <c r="Q2159">
        <f>COUNTIF(K2160:K2209,"Y")+COUNTIF(K2160:K2209,"S")</f>
        <v>50</v>
      </c>
      <c r="T2159" s="19" t="s">
        <v>7736</v>
      </c>
      <c r="U2159" s="3"/>
      <c r="V2159" t="s">
        <v>18576</v>
      </c>
      <c r="X2159" t="str">
        <f t="shared" si="138"/>
        <v/>
      </c>
      <c r="Z2159" t="str">
        <f t="shared" si="139"/>
        <v/>
      </c>
      <c r="AB2159" s="9"/>
      <c r="AE2159">
        <f>COUNTIF(AD2160:AD2209,"1")</f>
        <v>0</v>
      </c>
      <c r="AF2159" s="3"/>
      <c r="AH2159" s="9"/>
      <c r="AI2159">
        <f>COUNTIF($J2160:$J2209,"1")-COUNTIFS($J2160:$J2209,"1",$K2160:$K2209,"V")</f>
        <v>1</v>
      </c>
      <c r="AJ2159">
        <f>COUNTIFS($J2160:$J2209,"1",$K2160:$K2209,"Y")+COUNTIFS($J2160:$J2209,"1",$K2160:$K2209,"s")</f>
        <v>1</v>
      </c>
      <c r="AK2159">
        <f>COUNTIF($J2160:$J2209,"2")-COUNTIFS($J2160:$J2209,"2",$K2160:$K2209,"V")</f>
        <v>0</v>
      </c>
      <c r="AL2159">
        <f>COUNTIFS($J2160:$J2209,"2",$K2160:$K2209,"Y")+COUNTIFS($J2160:$J2209,"2",$K2160:$K2209,"s")</f>
        <v>0</v>
      </c>
      <c r="AM2159">
        <f>COUNTIF($J2160:$J2209,"3")-COUNTIFS($J2160:$J2209,"3",$K2160:$K2209,"V")</f>
        <v>1</v>
      </c>
      <c r="AN2159">
        <f>COUNTIFS($J2160:$J2209,"3",$K2160:$K2209,"Y")+COUNTIFS($J2160:$J2209,"3",$K2160:$K2209,"s")</f>
        <v>1</v>
      </c>
      <c r="AO2159">
        <f>COUNTIF($J2160:$J2209,"4")-COUNTIFS($J2160:$J2209,"4",$K2160:$K2209,"V")</f>
        <v>0</v>
      </c>
      <c r="AP2159">
        <f>COUNTIFS($J2160:$J2209,"4",$K2160:$K2209,"Y")+COUNTIFS($J2160:$J2209,"4",$K2160:$K2209,"s")</f>
        <v>0</v>
      </c>
      <c r="AQ2159">
        <f>COUNTIF($J2160:$J2209,"5")-COUNTIFS($J2160:$J2209,"5",$K2160:$K2209,"V")</f>
        <v>3</v>
      </c>
      <c r="AR2159">
        <f>COUNTIFS($J2160:$J2209,"5",$K2160:$K2209,"Y")+COUNTIFS($J2160:$J2209,"5",$K2160:$K2209,"s")</f>
        <v>3</v>
      </c>
      <c r="AS2159">
        <f>COUNTIF($J2160:$J2209,"6")-COUNTIFS($J2160:$J2209,"6",$K2160:$K2209,"V")</f>
        <v>45</v>
      </c>
      <c r="AT2159">
        <f>COUNTIFS($J2160:$J2209,"6",$K2160:$K2209,"Y")+COUNTIFS($J2160:$J2209,"6",$K2160:$K2209,"s")</f>
        <v>45</v>
      </c>
      <c r="AU2159">
        <f>COUNTIF($J2160:$J2209,"7")-COUNTIFS($J2160:$J2209,"7",$K2160:$K2209,"V")</f>
        <v>0</v>
      </c>
      <c r="AV2159">
        <f>COUNTIFS($J2160:$J2209,"7",$K2160:$K2209,"Y")+COUNTIFS($J2160:$J2209,"7",$K2160:$K2209,"s")</f>
        <v>0</v>
      </c>
    </row>
    <row r="2160" spans="1:48" ht="10.95" customHeight="1" outlineLevel="1" x14ac:dyDescent="0.25">
      <c r="A2160" t="s">
        <v>7598</v>
      </c>
      <c r="C2160" s="3" t="s">
        <v>12466</v>
      </c>
      <c r="D2160" s="3">
        <v>11</v>
      </c>
      <c r="E2160" s="9">
        <v>1963</v>
      </c>
      <c r="F2160" s="7" t="s">
        <v>4735</v>
      </c>
      <c r="G2160" s="7" t="s">
        <v>5040</v>
      </c>
      <c r="H2160" s="8" t="s">
        <v>7599</v>
      </c>
      <c r="I2160" s="8" t="s">
        <v>7008</v>
      </c>
      <c r="J2160" s="19">
        <v>6</v>
      </c>
      <c r="K2160" s="19" t="s">
        <v>7736</v>
      </c>
      <c r="L2160" s="11">
        <v>1.4</v>
      </c>
      <c r="M2160" s="11"/>
      <c r="N2160" s="24"/>
      <c r="P2160" s="32"/>
      <c r="T2160" s="19"/>
      <c r="U2160" s="3"/>
      <c r="X2160" t="str">
        <f t="shared" si="138"/>
        <v/>
      </c>
      <c r="Z2160" t="str">
        <f t="shared" si="139"/>
        <v/>
      </c>
      <c r="AB2160" s="9"/>
      <c r="AC2160" t="s">
        <v>7599</v>
      </c>
      <c r="AD2160">
        <f t="shared" ref="AD2160:AD2191" si="141">COUNTIF(H2160,"*Fuji*")</f>
        <v>0</v>
      </c>
      <c r="AF2160" s="3"/>
      <c r="AH2160" s="9"/>
    </row>
    <row r="2161" spans="1:34" ht="10.95" customHeight="1" outlineLevel="1" x14ac:dyDescent="0.25">
      <c r="A2161" t="s">
        <v>7598</v>
      </c>
      <c r="C2161" s="3" t="s">
        <v>12466</v>
      </c>
      <c r="D2161" s="3">
        <v>14</v>
      </c>
      <c r="E2161" s="9">
        <v>1963</v>
      </c>
      <c r="F2161" s="7" t="s">
        <v>1632</v>
      </c>
      <c r="G2161" s="7" t="s">
        <v>6990</v>
      </c>
      <c r="H2161" s="8" t="s">
        <v>7600</v>
      </c>
      <c r="I2161" s="8" t="s">
        <v>7008</v>
      </c>
      <c r="J2161" s="19">
        <v>5</v>
      </c>
      <c r="K2161" s="19" t="s">
        <v>7736</v>
      </c>
      <c r="L2161" s="11">
        <v>1.3</v>
      </c>
      <c r="M2161" s="11"/>
      <c r="N2161" s="24"/>
      <c r="P2161" s="32"/>
      <c r="T2161" s="19"/>
      <c r="U2161" s="3"/>
      <c r="X2161" t="str">
        <f t="shared" si="138"/>
        <v/>
      </c>
      <c r="Z2161" t="str">
        <f t="shared" si="139"/>
        <v/>
      </c>
      <c r="AB2161" s="9"/>
      <c r="AC2161" t="s">
        <v>7600</v>
      </c>
      <c r="AD2161">
        <f t="shared" si="141"/>
        <v>0</v>
      </c>
      <c r="AF2161" s="3"/>
      <c r="AH2161" s="9"/>
    </row>
    <row r="2162" spans="1:34" ht="10.95" customHeight="1" outlineLevel="1" x14ac:dyDescent="0.25">
      <c r="A2162" t="s">
        <v>7598</v>
      </c>
      <c r="C2162" s="3" t="s">
        <v>12466</v>
      </c>
      <c r="D2162" s="3">
        <v>39</v>
      </c>
      <c r="E2162" s="9">
        <v>1972</v>
      </c>
      <c r="F2162" s="7" t="s">
        <v>6389</v>
      </c>
      <c r="G2162" s="7" t="s">
        <v>5401</v>
      </c>
      <c r="H2162" s="8" t="s">
        <v>7599</v>
      </c>
      <c r="I2162" s="8" t="s">
        <v>7601</v>
      </c>
      <c r="J2162" s="19">
        <v>6</v>
      </c>
      <c r="K2162" s="19" t="s">
        <v>7736</v>
      </c>
      <c r="L2162" s="11">
        <v>0.5</v>
      </c>
      <c r="M2162" s="11"/>
      <c r="N2162" s="24"/>
      <c r="P2162" s="32"/>
      <c r="T2162" s="19"/>
      <c r="U2162" s="3"/>
      <c r="X2162" t="str">
        <f t="shared" si="138"/>
        <v/>
      </c>
      <c r="Z2162" t="str">
        <f t="shared" si="139"/>
        <v/>
      </c>
      <c r="AB2162" s="9"/>
      <c r="AC2162" t="s">
        <v>7599</v>
      </c>
      <c r="AD2162">
        <f t="shared" si="141"/>
        <v>0</v>
      </c>
      <c r="AF2162" s="3"/>
      <c r="AH2162" s="9"/>
    </row>
    <row r="2163" spans="1:34" ht="10.95" customHeight="1" outlineLevel="1" x14ac:dyDescent="0.25">
      <c r="A2163" t="s">
        <v>7598</v>
      </c>
      <c r="C2163" s="3" t="s">
        <v>12466</v>
      </c>
      <c r="D2163" s="3">
        <v>40</v>
      </c>
      <c r="E2163" s="9">
        <v>1972</v>
      </c>
      <c r="F2163" s="7" t="s">
        <v>4735</v>
      </c>
      <c r="G2163" s="7" t="s">
        <v>5401</v>
      </c>
      <c r="H2163" s="8" t="s">
        <v>7599</v>
      </c>
      <c r="I2163" s="8" t="s">
        <v>7601</v>
      </c>
      <c r="J2163" s="19">
        <v>6</v>
      </c>
      <c r="K2163" s="19" t="s">
        <v>7736</v>
      </c>
      <c r="L2163" s="11">
        <v>0.7</v>
      </c>
      <c r="M2163" s="11"/>
      <c r="N2163" s="24"/>
      <c r="P2163" s="32"/>
      <c r="T2163" s="19"/>
      <c r="U2163" s="3"/>
      <c r="X2163" t="str">
        <f t="shared" si="138"/>
        <v/>
      </c>
      <c r="Z2163" t="str">
        <f t="shared" si="139"/>
        <v/>
      </c>
      <c r="AB2163" s="9"/>
      <c r="AC2163" t="s">
        <v>7599</v>
      </c>
      <c r="AD2163">
        <f t="shared" si="141"/>
        <v>0</v>
      </c>
      <c r="AF2163" s="3"/>
      <c r="AH2163" s="9"/>
    </row>
    <row r="2164" spans="1:34" ht="10.95" customHeight="1" outlineLevel="1" x14ac:dyDescent="0.25">
      <c r="A2164" t="s">
        <v>7598</v>
      </c>
      <c r="C2164" s="3" t="s">
        <v>12466</v>
      </c>
      <c r="D2164" s="3">
        <v>41</v>
      </c>
      <c r="E2164" s="9">
        <v>1972</v>
      </c>
      <c r="F2164" s="7" t="s">
        <v>3220</v>
      </c>
      <c r="G2164" s="7" t="s">
        <v>5401</v>
      </c>
      <c r="H2164" s="8" t="s">
        <v>7599</v>
      </c>
      <c r="I2164" s="8" t="s">
        <v>7601</v>
      </c>
      <c r="J2164" s="19">
        <v>6</v>
      </c>
      <c r="K2164" s="19" t="s">
        <v>7736</v>
      </c>
      <c r="L2164" s="11">
        <v>2.8</v>
      </c>
      <c r="M2164" s="11"/>
      <c r="N2164" s="24"/>
      <c r="P2164" s="32"/>
      <c r="T2164" s="19"/>
      <c r="U2164" s="3"/>
      <c r="X2164" t="str">
        <f t="shared" si="138"/>
        <v/>
      </c>
      <c r="Z2164" t="str">
        <f t="shared" si="139"/>
        <v/>
      </c>
      <c r="AB2164" s="9"/>
      <c r="AC2164" t="s">
        <v>7599</v>
      </c>
      <c r="AD2164">
        <f t="shared" si="141"/>
        <v>0</v>
      </c>
      <c r="AF2164" s="3"/>
      <c r="AH2164" s="9"/>
    </row>
    <row r="2165" spans="1:34" ht="10.95" customHeight="1" outlineLevel="1" x14ac:dyDescent="0.25">
      <c r="A2165" t="s">
        <v>7598</v>
      </c>
      <c r="C2165" s="3" t="s">
        <v>12466</v>
      </c>
      <c r="D2165" s="3">
        <v>42</v>
      </c>
      <c r="E2165" s="9">
        <v>1972</v>
      </c>
      <c r="F2165" s="7" t="s">
        <v>184</v>
      </c>
      <c r="G2165" s="7" t="s">
        <v>5401</v>
      </c>
      <c r="H2165" s="8" t="s">
        <v>7599</v>
      </c>
      <c r="I2165" s="8" t="s">
        <v>7601</v>
      </c>
      <c r="J2165" s="19">
        <v>6</v>
      </c>
      <c r="K2165" s="19" t="s">
        <v>7736</v>
      </c>
      <c r="L2165" s="11">
        <v>0.7</v>
      </c>
      <c r="M2165" s="11"/>
      <c r="N2165" s="24"/>
      <c r="P2165" s="32"/>
      <c r="T2165" s="19"/>
      <c r="U2165" s="3"/>
      <c r="X2165" t="str">
        <f t="shared" si="138"/>
        <v/>
      </c>
      <c r="Z2165" t="str">
        <f t="shared" si="139"/>
        <v/>
      </c>
      <c r="AB2165" s="9"/>
      <c r="AC2165" t="s">
        <v>7599</v>
      </c>
      <c r="AD2165">
        <f t="shared" si="141"/>
        <v>0</v>
      </c>
      <c r="AF2165" s="3"/>
      <c r="AH2165" s="9"/>
    </row>
    <row r="2166" spans="1:34" ht="10.95" customHeight="1" outlineLevel="1" x14ac:dyDescent="0.25">
      <c r="A2166" t="s">
        <v>7598</v>
      </c>
      <c r="C2166" s="3" t="s">
        <v>12466</v>
      </c>
      <c r="D2166" s="3">
        <v>43</v>
      </c>
      <c r="E2166" s="9">
        <v>1972</v>
      </c>
      <c r="F2166" s="7" t="s">
        <v>5142</v>
      </c>
      <c r="G2166" s="7" t="s">
        <v>5401</v>
      </c>
      <c r="H2166" s="8" t="s">
        <v>7599</v>
      </c>
      <c r="I2166" s="8" t="s">
        <v>7601</v>
      </c>
      <c r="J2166" s="19">
        <v>6</v>
      </c>
      <c r="K2166" s="19" t="s">
        <v>7736</v>
      </c>
      <c r="L2166" s="11">
        <v>0.7</v>
      </c>
      <c r="M2166" s="11"/>
      <c r="N2166" s="24"/>
      <c r="P2166" s="32"/>
      <c r="T2166" s="19"/>
      <c r="U2166" s="3"/>
      <c r="X2166" t="str">
        <f t="shared" si="138"/>
        <v/>
      </c>
      <c r="Z2166" t="str">
        <f t="shared" si="139"/>
        <v/>
      </c>
      <c r="AB2166" s="9"/>
      <c r="AC2166" t="s">
        <v>7599</v>
      </c>
      <c r="AD2166">
        <f t="shared" si="141"/>
        <v>0</v>
      </c>
      <c r="AF2166" s="3"/>
      <c r="AH2166" s="9"/>
    </row>
    <row r="2167" spans="1:34" ht="10.95" customHeight="1" outlineLevel="1" x14ac:dyDescent="0.25">
      <c r="A2167" t="s">
        <v>7598</v>
      </c>
      <c r="C2167" s="3" t="s">
        <v>12466</v>
      </c>
      <c r="D2167" s="3">
        <v>44</v>
      </c>
      <c r="E2167" s="9">
        <v>1972</v>
      </c>
      <c r="F2167" s="7" t="s">
        <v>1632</v>
      </c>
      <c r="G2167" s="7" t="s">
        <v>5401</v>
      </c>
      <c r="H2167" s="8" t="s">
        <v>7599</v>
      </c>
      <c r="I2167" s="8" t="s">
        <v>7601</v>
      </c>
      <c r="J2167" s="19">
        <v>6</v>
      </c>
      <c r="K2167" s="19" t="s">
        <v>7736</v>
      </c>
      <c r="L2167" s="11">
        <v>0.7</v>
      </c>
      <c r="M2167" s="11"/>
      <c r="N2167" s="24"/>
      <c r="P2167" s="32"/>
      <c r="T2167" s="19"/>
      <c r="U2167" s="3"/>
      <c r="X2167" t="str">
        <f t="shared" si="138"/>
        <v/>
      </c>
      <c r="Z2167" t="str">
        <f t="shared" si="139"/>
        <v/>
      </c>
      <c r="AB2167" s="9"/>
      <c r="AC2167" t="s">
        <v>7599</v>
      </c>
      <c r="AD2167">
        <f t="shared" si="141"/>
        <v>0</v>
      </c>
      <c r="AF2167" s="3"/>
      <c r="AH2167" s="9"/>
    </row>
    <row r="2168" spans="1:34" ht="10.95" customHeight="1" outlineLevel="1" x14ac:dyDescent="0.25">
      <c r="A2168" t="s">
        <v>7598</v>
      </c>
      <c r="C2168" s="3" t="s">
        <v>12466</v>
      </c>
      <c r="D2168" s="3">
        <v>45</v>
      </c>
      <c r="E2168" s="9">
        <v>1972</v>
      </c>
      <c r="F2168" s="7" t="s">
        <v>96</v>
      </c>
      <c r="G2168" s="7" t="s">
        <v>5401</v>
      </c>
      <c r="H2168" s="8" t="s">
        <v>7599</v>
      </c>
      <c r="I2168" s="8" t="s">
        <v>7601</v>
      </c>
      <c r="J2168" s="19">
        <v>6</v>
      </c>
      <c r="K2168" s="19" t="s">
        <v>7736</v>
      </c>
      <c r="L2168" s="11">
        <v>0.7</v>
      </c>
      <c r="M2168" s="11"/>
      <c r="N2168" s="24"/>
      <c r="P2168" s="32"/>
      <c r="T2168" s="19"/>
      <c r="U2168" s="3"/>
      <c r="X2168" t="str">
        <f t="shared" si="138"/>
        <v/>
      </c>
      <c r="Z2168" t="str">
        <f t="shared" si="139"/>
        <v/>
      </c>
      <c r="AB2168" s="9"/>
      <c r="AC2168" t="s">
        <v>7599</v>
      </c>
      <c r="AD2168">
        <f t="shared" si="141"/>
        <v>0</v>
      </c>
      <c r="AF2168" s="3"/>
      <c r="AH2168" s="9"/>
    </row>
    <row r="2169" spans="1:34" ht="10.95" customHeight="1" outlineLevel="1" x14ac:dyDescent="0.25">
      <c r="A2169" t="s">
        <v>7598</v>
      </c>
      <c r="C2169" s="3" t="s">
        <v>12466</v>
      </c>
      <c r="D2169" s="3">
        <v>46</v>
      </c>
      <c r="E2169" s="9">
        <v>1972</v>
      </c>
      <c r="F2169" s="7" t="s">
        <v>5140</v>
      </c>
      <c r="G2169" s="7" t="s">
        <v>5401</v>
      </c>
      <c r="H2169" s="8" t="s">
        <v>7599</v>
      </c>
      <c r="I2169" s="8" t="s">
        <v>7601</v>
      </c>
      <c r="J2169" s="19">
        <v>6</v>
      </c>
      <c r="K2169" s="19" t="s">
        <v>7736</v>
      </c>
      <c r="L2169" s="11">
        <v>0.7</v>
      </c>
      <c r="M2169" s="11"/>
      <c r="N2169" s="24"/>
      <c r="P2169" s="32"/>
      <c r="T2169" s="19"/>
      <c r="U2169" s="3"/>
      <c r="X2169" t="str">
        <f t="shared" si="138"/>
        <v/>
      </c>
      <c r="Z2169" t="str">
        <f t="shared" si="139"/>
        <v/>
      </c>
      <c r="AB2169" s="9"/>
      <c r="AC2169" t="s">
        <v>7599</v>
      </c>
      <c r="AD2169">
        <f t="shared" si="141"/>
        <v>0</v>
      </c>
      <c r="AF2169" s="3"/>
      <c r="AH2169" s="9"/>
    </row>
    <row r="2170" spans="1:34" ht="10.95" customHeight="1" outlineLevel="1" x14ac:dyDescent="0.25">
      <c r="A2170" t="s">
        <v>7598</v>
      </c>
      <c r="C2170" s="3" t="s">
        <v>12466</v>
      </c>
      <c r="D2170" s="3">
        <v>47</v>
      </c>
      <c r="E2170" s="9">
        <v>1972</v>
      </c>
      <c r="F2170" s="7" t="s">
        <v>5241</v>
      </c>
      <c r="G2170" s="7" t="s">
        <v>5401</v>
      </c>
      <c r="H2170" s="8" t="s">
        <v>7599</v>
      </c>
      <c r="I2170" s="8" t="s">
        <v>7601</v>
      </c>
      <c r="J2170" s="19">
        <v>6</v>
      </c>
      <c r="K2170" s="19" t="s">
        <v>7736</v>
      </c>
      <c r="L2170" s="11">
        <v>0.7</v>
      </c>
      <c r="M2170" s="11"/>
      <c r="N2170" s="24"/>
      <c r="P2170" s="32"/>
      <c r="T2170" s="19"/>
      <c r="U2170" s="3"/>
      <c r="X2170" t="str">
        <f t="shared" si="138"/>
        <v/>
      </c>
      <c r="Z2170" t="str">
        <f t="shared" si="139"/>
        <v/>
      </c>
      <c r="AB2170" s="9"/>
      <c r="AC2170" t="s">
        <v>7599</v>
      </c>
      <c r="AD2170">
        <f t="shared" si="141"/>
        <v>0</v>
      </c>
      <c r="AF2170" s="3"/>
      <c r="AH2170" s="9"/>
    </row>
    <row r="2171" spans="1:34" ht="10.95" customHeight="1" outlineLevel="1" x14ac:dyDescent="0.25">
      <c r="A2171" t="s">
        <v>7598</v>
      </c>
      <c r="C2171" s="3" t="s">
        <v>12466</v>
      </c>
      <c r="D2171" s="3">
        <v>48</v>
      </c>
      <c r="E2171" s="9">
        <v>1972</v>
      </c>
      <c r="F2171" s="7" t="s">
        <v>5141</v>
      </c>
      <c r="G2171" s="7" t="s">
        <v>5401</v>
      </c>
      <c r="H2171" s="8" t="s">
        <v>7599</v>
      </c>
      <c r="I2171" s="8" t="s">
        <v>7601</v>
      </c>
      <c r="J2171" s="19">
        <v>6</v>
      </c>
      <c r="K2171" s="19" t="s">
        <v>7736</v>
      </c>
      <c r="L2171" s="11">
        <v>0.7</v>
      </c>
      <c r="M2171" s="11"/>
      <c r="N2171" s="24"/>
      <c r="P2171" s="32"/>
      <c r="T2171" s="19"/>
      <c r="U2171" s="3"/>
      <c r="X2171" t="str">
        <f t="shared" si="138"/>
        <v/>
      </c>
      <c r="Z2171" t="str">
        <f t="shared" si="139"/>
        <v/>
      </c>
      <c r="AB2171" s="9"/>
      <c r="AC2171" t="s">
        <v>7599</v>
      </c>
      <c r="AD2171">
        <f t="shared" si="141"/>
        <v>0</v>
      </c>
      <c r="AF2171" s="3"/>
      <c r="AH2171" s="9"/>
    </row>
    <row r="2172" spans="1:34" ht="10.95" customHeight="1" outlineLevel="1" x14ac:dyDescent="0.25">
      <c r="A2172" t="s">
        <v>7598</v>
      </c>
      <c r="C2172" s="3" t="s">
        <v>12466</v>
      </c>
      <c r="D2172" s="3">
        <v>49</v>
      </c>
      <c r="E2172" s="9">
        <v>1972</v>
      </c>
      <c r="F2172" s="7" t="s">
        <v>2977</v>
      </c>
      <c r="G2172" s="7" t="s">
        <v>5401</v>
      </c>
      <c r="H2172" s="8" t="s">
        <v>7599</v>
      </c>
      <c r="I2172" s="8" t="s">
        <v>7601</v>
      </c>
      <c r="J2172" s="19">
        <v>6</v>
      </c>
      <c r="K2172" s="19" t="s">
        <v>7736</v>
      </c>
      <c r="L2172" s="11">
        <v>1</v>
      </c>
      <c r="M2172" s="11"/>
      <c r="N2172" s="24"/>
      <c r="P2172" s="32"/>
      <c r="T2172" s="19"/>
      <c r="U2172" s="3"/>
      <c r="X2172" t="str">
        <f t="shared" si="138"/>
        <v/>
      </c>
      <c r="Z2172" t="str">
        <f t="shared" si="139"/>
        <v/>
      </c>
      <c r="AB2172" s="9"/>
      <c r="AC2172" t="s">
        <v>7599</v>
      </c>
      <c r="AD2172">
        <f t="shared" si="141"/>
        <v>0</v>
      </c>
      <c r="AF2172" s="3"/>
      <c r="AH2172" s="9"/>
    </row>
    <row r="2173" spans="1:34" ht="10.95" customHeight="1" outlineLevel="1" x14ac:dyDescent="0.25">
      <c r="A2173" t="s">
        <v>7598</v>
      </c>
      <c r="C2173" s="3" t="s">
        <v>12466</v>
      </c>
      <c r="D2173" s="3">
        <v>50</v>
      </c>
      <c r="E2173" s="9">
        <v>1972</v>
      </c>
      <c r="F2173" s="7" t="s">
        <v>5143</v>
      </c>
      <c r="G2173" s="7" t="s">
        <v>5401</v>
      </c>
      <c r="H2173" s="8" t="s">
        <v>7599</v>
      </c>
      <c r="I2173" s="8" t="s">
        <v>7601</v>
      </c>
      <c r="J2173" s="19">
        <v>6</v>
      </c>
      <c r="K2173" s="19" t="s">
        <v>7736</v>
      </c>
      <c r="L2173" s="11">
        <v>1</v>
      </c>
      <c r="M2173" s="11"/>
      <c r="N2173" s="24"/>
      <c r="P2173" s="32"/>
      <c r="T2173" s="19"/>
      <c r="U2173" s="3"/>
      <c r="X2173" t="str">
        <f t="shared" si="138"/>
        <v/>
      </c>
      <c r="Z2173" t="str">
        <f t="shared" si="139"/>
        <v/>
      </c>
      <c r="AB2173" s="9"/>
      <c r="AC2173" t="s">
        <v>7599</v>
      </c>
      <c r="AD2173">
        <f t="shared" si="141"/>
        <v>0</v>
      </c>
      <c r="AF2173" s="3"/>
      <c r="AH2173" s="9"/>
    </row>
    <row r="2174" spans="1:34" ht="10.95" customHeight="1" outlineLevel="1" x14ac:dyDescent="0.25">
      <c r="A2174" t="s">
        <v>7598</v>
      </c>
      <c r="C2174" s="3" t="s">
        <v>12466</v>
      </c>
      <c r="D2174" s="3">
        <v>51</v>
      </c>
      <c r="E2174" s="9">
        <v>1972</v>
      </c>
      <c r="F2174" s="7" t="s">
        <v>5282</v>
      </c>
      <c r="G2174" s="7" t="s">
        <v>5401</v>
      </c>
      <c r="H2174" s="8" t="s">
        <v>7599</v>
      </c>
      <c r="I2174" s="8" t="s">
        <v>7601</v>
      </c>
      <c r="J2174" s="19">
        <v>6</v>
      </c>
      <c r="K2174" s="19" t="s">
        <v>7736</v>
      </c>
      <c r="L2174" s="11">
        <v>1</v>
      </c>
      <c r="M2174" s="11"/>
      <c r="N2174" s="24"/>
      <c r="P2174" s="32"/>
      <c r="T2174" s="19"/>
      <c r="U2174" s="3"/>
      <c r="X2174" t="str">
        <f t="shared" si="138"/>
        <v/>
      </c>
      <c r="Z2174" t="str">
        <f t="shared" si="139"/>
        <v/>
      </c>
      <c r="AB2174" s="9"/>
      <c r="AC2174" t="s">
        <v>7599</v>
      </c>
      <c r="AD2174">
        <f t="shared" si="141"/>
        <v>0</v>
      </c>
      <c r="AF2174" s="3"/>
      <c r="AH2174" s="9"/>
    </row>
    <row r="2175" spans="1:34" ht="10.95" customHeight="1" outlineLevel="1" x14ac:dyDescent="0.25">
      <c r="A2175" t="s">
        <v>7598</v>
      </c>
      <c r="C2175" s="3" t="s">
        <v>12466</v>
      </c>
      <c r="D2175" s="3">
        <v>52</v>
      </c>
      <c r="E2175" s="9">
        <v>1972</v>
      </c>
      <c r="F2175" s="7" t="s">
        <v>1643</v>
      </c>
      <c r="G2175" s="7" t="s">
        <v>5401</v>
      </c>
      <c r="H2175" s="8" t="s">
        <v>7599</v>
      </c>
      <c r="I2175" s="8" t="s">
        <v>7601</v>
      </c>
      <c r="J2175" s="19">
        <v>6</v>
      </c>
      <c r="K2175" s="19" t="s">
        <v>7736</v>
      </c>
      <c r="L2175" s="11">
        <v>2.8</v>
      </c>
      <c r="M2175" s="11"/>
      <c r="N2175" s="24"/>
      <c r="P2175" s="32"/>
      <c r="T2175" s="19"/>
      <c r="U2175" s="3"/>
      <c r="X2175" t="str">
        <f t="shared" si="138"/>
        <v/>
      </c>
      <c r="Z2175" t="str">
        <f t="shared" si="139"/>
        <v/>
      </c>
      <c r="AB2175" s="9"/>
      <c r="AC2175" t="s">
        <v>7599</v>
      </c>
      <c r="AD2175">
        <f t="shared" si="141"/>
        <v>0</v>
      </c>
      <c r="AF2175" s="3"/>
      <c r="AH2175" s="9"/>
    </row>
    <row r="2176" spans="1:34" ht="10.95" customHeight="1" outlineLevel="1" x14ac:dyDescent="0.25">
      <c r="A2176" t="s">
        <v>7598</v>
      </c>
      <c r="C2176" s="3" t="s">
        <v>12466</v>
      </c>
      <c r="D2176" s="3">
        <v>53</v>
      </c>
      <c r="E2176" s="9">
        <v>1972</v>
      </c>
      <c r="F2176" s="7" t="s">
        <v>3424</v>
      </c>
      <c r="G2176" s="7" t="s">
        <v>5401</v>
      </c>
      <c r="H2176" s="8" t="s">
        <v>7599</v>
      </c>
      <c r="I2176" s="8" t="s">
        <v>7601</v>
      </c>
      <c r="J2176" s="19">
        <v>6</v>
      </c>
      <c r="K2176" s="19" t="s">
        <v>7736</v>
      </c>
      <c r="L2176" s="11">
        <v>1.7</v>
      </c>
      <c r="M2176" s="11"/>
      <c r="N2176" s="24"/>
      <c r="P2176" s="32"/>
      <c r="T2176" s="19"/>
      <c r="U2176" s="3"/>
      <c r="X2176" t="str">
        <f t="shared" si="138"/>
        <v/>
      </c>
      <c r="Z2176" t="str">
        <f t="shared" si="139"/>
        <v/>
      </c>
      <c r="AB2176" s="9"/>
      <c r="AC2176" t="s">
        <v>7599</v>
      </c>
      <c r="AD2176">
        <f t="shared" si="141"/>
        <v>0</v>
      </c>
      <c r="AF2176" s="3"/>
      <c r="AH2176" s="9"/>
    </row>
    <row r="2177" spans="1:34" ht="10.95" customHeight="1" outlineLevel="1" x14ac:dyDescent="0.25">
      <c r="A2177" t="s">
        <v>7598</v>
      </c>
      <c r="C2177" s="3" t="s">
        <v>12466</v>
      </c>
      <c r="D2177" s="3">
        <v>54</v>
      </c>
      <c r="E2177" s="9">
        <v>1972</v>
      </c>
      <c r="F2177" s="10" t="s">
        <v>6317</v>
      </c>
      <c r="G2177" s="7" t="s">
        <v>5401</v>
      </c>
      <c r="H2177" s="8" t="s">
        <v>7599</v>
      </c>
      <c r="I2177" s="8" t="s">
        <v>7601</v>
      </c>
      <c r="J2177" s="19">
        <v>6</v>
      </c>
      <c r="K2177" s="19" t="s">
        <v>7736</v>
      </c>
      <c r="L2177" s="11">
        <v>4.8</v>
      </c>
      <c r="M2177" s="11"/>
      <c r="N2177" s="24"/>
      <c r="P2177" s="32"/>
      <c r="T2177" s="19"/>
      <c r="U2177" s="3"/>
      <c r="X2177" t="str">
        <f t="shared" si="138"/>
        <v/>
      </c>
      <c r="Z2177" t="str">
        <f t="shared" si="139"/>
        <v/>
      </c>
      <c r="AB2177" s="9"/>
      <c r="AC2177" t="s">
        <v>7599</v>
      </c>
      <c r="AD2177">
        <f t="shared" si="141"/>
        <v>0</v>
      </c>
      <c r="AF2177" s="3"/>
      <c r="AH2177" s="9"/>
    </row>
    <row r="2178" spans="1:34" ht="10.95" customHeight="1" outlineLevel="1" x14ac:dyDescent="0.25">
      <c r="A2178" t="s">
        <v>7598</v>
      </c>
      <c r="C2178" s="3" t="s">
        <v>12466</v>
      </c>
      <c r="D2178" s="3">
        <v>59</v>
      </c>
      <c r="E2178" s="9">
        <v>1973</v>
      </c>
      <c r="F2178" s="7" t="s">
        <v>96</v>
      </c>
      <c r="G2178" s="7" t="s">
        <v>5401</v>
      </c>
      <c r="H2178" s="8" t="s">
        <v>7599</v>
      </c>
      <c r="I2178" s="8" t="s">
        <v>7084</v>
      </c>
      <c r="J2178" s="19">
        <v>6</v>
      </c>
      <c r="K2178" s="19" t="s">
        <v>7736</v>
      </c>
      <c r="L2178" s="11">
        <v>1.8</v>
      </c>
      <c r="M2178" s="11"/>
      <c r="N2178" s="24"/>
      <c r="P2178" s="32"/>
      <c r="T2178" s="19"/>
      <c r="U2178" s="3"/>
      <c r="X2178" t="str">
        <f t="shared" ref="X2178:X2241" si="142">IF(COUNTIF(F2178,"*fdc*"),1,"")</f>
        <v/>
      </c>
      <c r="Z2178" t="str">
        <f t="shared" ref="Z2178:Z2241" si="143">IF(COUNTIF(F2178,"*s/s*"),1,"")</f>
        <v/>
      </c>
      <c r="AB2178" s="9"/>
      <c r="AC2178" t="s">
        <v>7599</v>
      </c>
      <c r="AD2178">
        <f t="shared" si="141"/>
        <v>0</v>
      </c>
      <c r="AF2178" s="3"/>
      <c r="AH2178" s="9"/>
    </row>
    <row r="2179" spans="1:34" ht="10.95" customHeight="1" outlineLevel="1" x14ac:dyDescent="0.25">
      <c r="A2179" t="s">
        <v>7598</v>
      </c>
      <c r="C2179" s="3" t="s">
        <v>12466</v>
      </c>
      <c r="D2179" s="3">
        <v>60</v>
      </c>
      <c r="E2179" s="9">
        <v>1973</v>
      </c>
      <c r="F2179" s="7" t="s">
        <v>5143</v>
      </c>
      <c r="G2179" s="7" t="s">
        <v>5401</v>
      </c>
      <c r="H2179" s="8" t="s">
        <v>7599</v>
      </c>
      <c r="I2179" s="8" t="s">
        <v>7084</v>
      </c>
      <c r="J2179" s="19">
        <v>6</v>
      </c>
      <c r="K2179" s="19" t="s">
        <v>7736</v>
      </c>
      <c r="L2179" s="11">
        <v>1.8</v>
      </c>
      <c r="M2179" s="11"/>
      <c r="N2179" s="24"/>
      <c r="P2179" s="32"/>
      <c r="T2179" s="19"/>
      <c r="U2179" s="3"/>
      <c r="X2179" t="str">
        <f t="shared" si="142"/>
        <v/>
      </c>
      <c r="Z2179" t="str">
        <f t="shared" si="143"/>
        <v/>
      </c>
      <c r="AB2179" s="9"/>
      <c r="AC2179" t="s">
        <v>7599</v>
      </c>
      <c r="AD2179">
        <f t="shared" si="141"/>
        <v>0</v>
      </c>
      <c r="AF2179" s="3"/>
      <c r="AH2179" s="9"/>
    </row>
    <row r="2180" spans="1:34" ht="10.95" customHeight="1" outlineLevel="1" x14ac:dyDescent="0.25">
      <c r="A2180" t="s">
        <v>7598</v>
      </c>
      <c r="C2180" s="3" t="s">
        <v>12466</v>
      </c>
      <c r="D2180" s="3">
        <v>72</v>
      </c>
      <c r="E2180" s="9">
        <v>1977</v>
      </c>
      <c r="F2180" s="7" t="s">
        <v>184</v>
      </c>
      <c r="G2180" s="7" t="s">
        <v>5401</v>
      </c>
      <c r="H2180" s="8" t="s">
        <v>7603</v>
      </c>
      <c r="I2180" s="8" t="s">
        <v>7602</v>
      </c>
      <c r="J2180" s="19">
        <v>6</v>
      </c>
      <c r="K2180" s="19" t="s">
        <v>7736</v>
      </c>
      <c r="L2180" s="11">
        <v>0.5</v>
      </c>
      <c r="M2180" s="11"/>
      <c r="N2180" s="24"/>
      <c r="P2180" s="32"/>
      <c r="T2180" s="19"/>
      <c r="U2180" s="3"/>
      <c r="X2180" t="str">
        <f t="shared" si="142"/>
        <v/>
      </c>
      <c r="Z2180" t="str">
        <f t="shared" si="143"/>
        <v/>
      </c>
      <c r="AB2180" s="9"/>
      <c r="AC2180" t="s">
        <v>7603</v>
      </c>
      <c r="AD2180">
        <f t="shared" si="141"/>
        <v>0</v>
      </c>
      <c r="AF2180" s="3"/>
      <c r="AH2180" s="9"/>
    </row>
    <row r="2181" spans="1:34" ht="10.95" customHeight="1" outlineLevel="1" x14ac:dyDescent="0.25">
      <c r="A2181" t="s">
        <v>7598</v>
      </c>
      <c r="C2181" s="3" t="s">
        <v>12466</v>
      </c>
      <c r="D2181" s="3">
        <v>85</v>
      </c>
      <c r="E2181" s="9">
        <v>1977</v>
      </c>
      <c r="F2181" s="7" t="s">
        <v>5243</v>
      </c>
      <c r="G2181" s="7" t="s">
        <v>5401</v>
      </c>
      <c r="H2181" s="8" t="s">
        <v>7599</v>
      </c>
      <c r="I2181" s="8" t="s">
        <v>7604</v>
      </c>
      <c r="J2181" s="19">
        <v>6</v>
      </c>
      <c r="K2181" s="19" t="s">
        <v>7736</v>
      </c>
      <c r="L2181" s="11">
        <v>0.9</v>
      </c>
      <c r="M2181" s="11"/>
      <c r="N2181" s="24"/>
      <c r="P2181" s="32"/>
      <c r="T2181" s="19"/>
      <c r="U2181" s="3"/>
      <c r="X2181" t="str">
        <f t="shared" si="142"/>
        <v/>
      </c>
      <c r="Z2181" t="str">
        <f t="shared" si="143"/>
        <v/>
      </c>
      <c r="AB2181" s="9"/>
      <c r="AC2181" t="s">
        <v>7599</v>
      </c>
      <c r="AD2181">
        <f t="shared" si="141"/>
        <v>0</v>
      </c>
      <c r="AF2181" s="3"/>
      <c r="AH2181" s="9"/>
    </row>
    <row r="2182" spans="1:34" ht="10.95" customHeight="1" outlineLevel="1" x14ac:dyDescent="0.25">
      <c r="A2182" t="s">
        <v>7598</v>
      </c>
      <c r="C2182" s="3" t="s">
        <v>12466</v>
      </c>
      <c r="D2182" s="3">
        <v>116</v>
      </c>
      <c r="E2182" s="9">
        <v>1979</v>
      </c>
      <c r="F2182" s="7" t="s">
        <v>2977</v>
      </c>
      <c r="G2182" s="7" t="s">
        <v>5401</v>
      </c>
      <c r="H2182" s="8" t="s">
        <v>7599</v>
      </c>
      <c r="I2182" s="8" t="s">
        <v>7605</v>
      </c>
      <c r="J2182" s="19">
        <v>6</v>
      </c>
      <c r="K2182" s="19" t="s">
        <v>7736</v>
      </c>
      <c r="L2182" s="11">
        <v>2.1</v>
      </c>
      <c r="M2182" s="11"/>
      <c r="N2182" s="24"/>
      <c r="P2182" s="32"/>
      <c r="T2182" s="19"/>
      <c r="U2182" s="3"/>
      <c r="X2182" t="str">
        <f t="shared" si="142"/>
        <v/>
      </c>
      <c r="Z2182" t="str">
        <f t="shared" si="143"/>
        <v/>
      </c>
      <c r="AB2182" s="9"/>
      <c r="AC2182" t="s">
        <v>7599</v>
      </c>
      <c r="AD2182">
        <f t="shared" si="141"/>
        <v>0</v>
      </c>
      <c r="AF2182" s="3"/>
      <c r="AH2182" s="9"/>
    </row>
    <row r="2183" spans="1:34" ht="10.95" customHeight="1" outlineLevel="1" x14ac:dyDescent="0.25">
      <c r="A2183" t="s">
        <v>7598</v>
      </c>
      <c r="C2183" s="3" t="s">
        <v>12466</v>
      </c>
      <c r="D2183" s="3">
        <v>116</v>
      </c>
      <c r="E2183" s="9">
        <v>1979</v>
      </c>
      <c r="F2183" s="7" t="s">
        <v>19257</v>
      </c>
      <c r="G2183" s="7" t="s">
        <v>5401</v>
      </c>
      <c r="H2183" s="8" t="s">
        <v>7599</v>
      </c>
      <c r="I2183" s="8" t="s">
        <v>7605</v>
      </c>
      <c r="J2183" s="19">
        <v>6</v>
      </c>
      <c r="K2183" s="19" t="s">
        <v>7736</v>
      </c>
      <c r="L2183" s="11">
        <v>2.5</v>
      </c>
      <c r="M2183" s="11"/>
      <c r="N2183" s="24"/>
      <c r="P2183" s="32"/>
      <c r="T2183" s="19"/>
      <c r="U2183" s="3"/>
      <c r="X2183" t="str">
        <f t="shared" si="142"/>
        <v/>
      </c>
      <c r="Z2183" t="str">
        <f t="shared" si="143"/>
        <v/>
      </c>
      <c r="AB2183" s="9"/>
      <c r="AC2183" t="s">
        <v>7599</v>
      </c>
      <c r="AD2183">
        <f t="shared" si="141"/>
        <v>0</v>
      </c>
      <c r="AF2183" s="3"/>
      <c r="AH2183" s="9"/>
    </row>
    <row r="2184" spans="1:34" ht="10.95" customHeight="1" outlineLevel="1" x14ac:dyDescent="0.25">
      <c r="A2184" t="s">
        <v>7598</v>
      </c>
      <c r="C2184" s="3" t="s">
        <v>12466</v>
      </c>
      <c r="D2184" s="3">
        <v>177</v>
      </c>
      <c r="E2184" s="9">
        <v>1983</v>
      </c>
      <c r="F2184" s="7" t="s">
        <v>2891</v>
      </c>
      <c r="G2184" s="7" t="s">
        <v>5401</v>
      </c>
      <c r="H2184" s="8" t="s">
        <v>7599</v>
      </c>
      <c r="I2184" s="8" t="s">
        <v>7606</v>
      </c>
      <c r="J2184" s="19">
        <v>6</v>
      </c>
      <c r="K2184" s="19" t="s">
        <v>7736</v>
      </c>
      <c r="L2184" s="11">
        <v>0.6</v>
      </c>
      <c r="M2184" s="11"/>
      <c r="N2184" s="24"/>
      <c r="P2184" s="32"/>
      <c r="T2184" s="19"/>
      <c r="U2184" s="3"/>
      <c r="X2184" t="str">
        <f t="shared" si="142"/>
        <v/>
      </c>
      <c r="Z2184" t="str">
        <f t="shared" si="143"/>
        <v/>
      </c>
      <c r="AB2184" s="9"/>
      <c r="AC2184" t="s">
        <v>7599</v>
      </c>
      <c r="AD2184">
        <f t="shared" si="141"/>
        <v>0</v>
      </c>
      <c r="AF2184" s="3"/>
      <c r="AH2184" s="9"/>
    </row>
    <row r="2185" spans="1:34" ht="10.95" customHeight="1" outlineLevel="1" x14ac:dyDescent="0.25">
      <c r="A2185" t="s">
        <v>7598</v>
      </c>
      <c r="C2185" s="3" t="s">
        <v>12466</v>
      </c>
      <c r="D2185" s="3">
        <v>178</v>
      </c>
      <c r="E2185" s="9">
        <v>1983</v>
      </c>
      <c r="F2185" s="7" t="s">
        <v>5282</v>
      </c>
      <c r="G2185" s="7" t="s">
        <v>5401</v>
      </c>
      <c r="H2185" s="8" t="s">
        <v>7599</v>
      </c>
      <c r="I2185" s="8" t="s">
        <v>7606</v>
      </c>
      <c r="J2185" s="19">
        <v>6</v>
      </c>
      <c r="K2185" s="19" t="s">
        <v>7736</v>
      </c>
      <c r="L2185" s="11">
        <v>0.6</v>
      </c>
      <c r="M2185" s="11"/>
      <c r="N2185" s="24"/>
      <c r="P2185" s="32"/>
      <c r="T2185" s="19"/>
      <c r="U2185" s="3"/>
      <c r="X2185" t="str">
        <f t="shared" si="142"/>
        <v/>
      </c>
      <c r="Z2185" t="str">
        <f t="shared" si="143"/>
        <v/>
      </c>
      <c r="AB2185" s="9"/>
      <c r="AC2185" t="s">
        <v>7599</v>
      </c>
      <c r="AD2185">
        <f t="shared" si="141"/>
        <v>0</v>
      </c>
      <c r="AF2185" s="3"/>
      <c r="AH2185" s="9"/>
    </row>
    <row r="2186" spans="1:34" ht="10.95" customHeight="1" outlineLevel="1" x14ac:dyDescent="0.25">
      <c r="A2186" t="s">
        <v>7598</v>
      </c>
      <c r="C2186" s="3" t="s">
        <v>12466</v>
      </c>
      <c r="D2186" s="3">
        <v>179</v>
      </c>
      <c r="E2186" s="9">
        <v>1983</v>
      </c>
      <c r="F2186" s="7" t="s">
        <v>5075</v>
      </c>
      <c r="G2186" s="7" t="s">
        <v>5401</v>
      </c>
      <c r="H2186" s="8" t="s">
        <v>7599</v>
      </c>
      <c r="I2186" s="8" t="s">
        <v>7606</v>
      </c>
      <c r="J2186" s="19">
        <v>6</v>
      </c>
      <c r="K2186" s="19" t="s">
        <v>7736</v>
      </c>
      <c r="L2186" s="11">
        <v>0.6</v>
      </c>
      <c r="M2186" s="11"/>
      <c r="N2186" s="24"/>
      <c r="P2186" s="32"/>
      <c r="T2186" s="19"/>
      <c r="U2186" s="3"/>
      <c r="X2186" t="str">
        <f t="shared" si="142"/>
        <v/>
      </c>
      <c r="Z2186" t="str">
        <f t="shared" si="143"/>
        <v/>
      </c>
      <c r="AB2186" s="9"/>
      <c r="AC2186" t="s">
        <v>7599</v>
      </c>
      <c r="AD2186">
        <f t="shared" si="141"/>
        <v>0</v>
      </c>
      <c r="AF2186" s="3"/>
      <c r="AH2186" s="9"/>
    </row>
    <row r="2187" spans="1:34" ht="10.95" customHeight="1" outlineLevel="1" x14ac:dyDescent="0.25">
      <c r="A2187" t="s">
        <v>7598</v>
      </c>
      <c r="C2187" s="3" t="s">
        <v>12466</v>
      </c>
      <c r="D2187" s="3" t="s">
        <v>20137</v>
      </c>
      <c r="E2187" s="9">
        <v>1983</v>
      </c>
      <c r="F2187" s="7" t="s">
        <v>20138</v>
      </c>
      <c r="G2187" s="7" t="s">
        <v>5401</v>
      </c>
      <c r="H2187" s="8" t="s">
        <v>7599</v>
      </c>
      <c r="I2187" s="8" t="s">
        <v>7606</v>
      </c>
      <c r="J2187" s="19">
        <v>6</v>
      </c>
      <c r="K2187" s="19" t="s">
        <v>7736</v>
      </c>
      <c r="L2187" s="11">
        <v>1.8</v>
      </c>
      <c r="M2187" s="11"/>
      <c r="N2187" s="24"/>
      <c r="P2187" s="32"/>
      <c r="T2187" s="19"/>
      <c r="U2187" s="3"/>
      <c r="X2187">
        <f t="shared" si="142"/>
        <v>1</v>
      </c>
      <c r="Z2187" t="str">
        <f t="shared" si="143"/>
        <v/>
      </c>
      <c r="AB2187" s="9"/>
      <c r="AC2187" t="s">
        <v>7599</v>
      </c>
      <c r="AD2187">
        <f t="shared" si="141"/>
        <v>0</v>
      </c>
      <c r="AF2187" s="3"/>
      <c r="AH2187" s="9"/>
    </row>
    <row r="2188" spans="1:34" ht="10.95" customHeight="1" outlineLevel="1" x14ac:dyDescent="0.25">
      <c r="A2188" t="s">
        <v>7598</v>
      </c>
      <c r="C2188" s="3" t="s">
        <v>12466</v>
      </c>
      <c r="D2188" s="3">
        <v>216</v>
      </c>
      <c r="E2188" s="9">
        <v>1986</v>
      </c>
      <c r="F2188" s="7" t="s">
        <v>7608</v>
      </c>
      <c r="G2188" s="7" t="s">
        <v>5401</v>
      </c>
      <c r="H2188" s="8" t="s">
        <v>7599</v>
      </c>
      <c r="I2188" s="8" t="s">
        <v>7607</v>
      </c>
      <c r="J2188" s="19">
        <v>6</v>
      </c>
      <c r="K2188" s="19" t="s">
        <v>7736</v>
      </c>
      <c r="L2188" s="11">
        <v>3</v>
      </c>
      <c r="M2188" s="11"/>
      <c r="N2188" s="24"/>
      <c r="P2188" s="32"/>
      <c r="T2188" s="19"/>
      <c r="U2188" s="3"/>
      <c r="X2188" t="str">
        <f t="shared" si="142"/>
        <v/>
      </c>
      <c r="Z2188" t="str">
        <f t="shared" si="143"/>
        <v/>
      </c>
      <c r="AB2188" s="9"/>
      <c r="AC2188" t="s">
        <v>7599</v>
      </c>
      <c r="AD2188">
        <f t="shared" si="141"/>
        <v>0</v>
      </c>
      <c r="AF2188" s="3"/>
      <c r="AH2188" s="9"/>
    </row>
    <row r="2189" spans="1:34" ht="10.95" customHeight="1" outlineLevel="1" x14ac:dyDescent="0.25">
      <c r="A2189" t="s">
        <v>7598</v>
      </c>
      <c r="C2189" s="3" t="s">
        <v>12466</v>
      </c>
      <c r="D2189" s="3">
        <v>231</v>
      </c>
      <c r="E2189" s="9">
        <v>1987</v>
      </c>
      <c r="F2189" s="7" t="s">
        <v>7610</v>
      </c>
      <c r="G2189" s="7" t="s">
        <v>5401</v>
      </c>
      <c r="H2189" s="8" t="s">
        <v>7599</v>
      </c>
      <c r="I2189" s="8" t="s">
        <v>7609</v>
      </c>
      <c r="J2189" s="19">
        <v>6</v>
      </c>
      <c r="K2189" s="19" t="s">
        <v>7736</v>
      </c>
      <c r="L2189" s="11">
        <v>2</v>
      </c>
      <c r="M2189" s="11"/>
      <c r="N2189" s="24"/>
      <c r="P2189" s="32"/>
      <c r="T2189" s="19"/>
      <c r="U2189" s="3"/>
      <c r="X2189" t="str">
        <f t="shared" si="142"/>
        <v/>
      </c>
      <c r="Z2189" t="str">
        <f t="shared" si="143"/>
        <v/>
      </c>
      <c r="AB2189" s="9"/>
      <c r="AC2189" t="s">
        <v>7599</v>
      </c>
      <c r="AD2189">
        <f t="shared" si="141"/>
        <v>0</v>
      </c>
      <c r="AF2189" s="3"/>
      <c r="AH2189" s="9"/>
    </row>
    <row r="2190" spans="1:34" ht="10.95" customHeight="1" outlineLevel="1" x14ac:dyDescent="0.25">
      <c r="A2190" t="s">
        <v>7598</v>
      </c>
      <c r="C2190" s="3" t="s">
        <v>12466</v>
      </c>
      <c r="D2190" s="3">
        <v>232</v>
      </c>
      <c r="E2190" s="9">
        <v>1987</v>
      </c>
      <c r="F2190" s="7" t="s">
        <v>5299</v>
      </c>
      <c r="G2190" s="7" t="s">
        <v>5401</v>
      </c>
      <c r="H2190" s="8" t="s">
        <v>7599</v>
      </c>
      <c r="I2190" s="8" t="s">
        <v>7609</v>
      </c>
      <c r="J2190" s="19">
        <v>6</v>
      </c>
      <c r="K2190" s="19" t="s">
        <v>7736</v>
      </c>
      <c r="L2190" s="11">
        <v>2</v>
      </c>
      <c r="M2190" s="11"/>
      <c r="N2190" s="24"/>
      <c r="P2190" s="32"/>
      <c r="T2190" s="19"/>
      <c r="U2190" s="3"/>
      <c r="X2190" t="str">
        <f t="shared" si="142"/>
        <v/>
      </c>
      <c r="Z2190" t="str">
        <f t="shared" si="143"/>
        <v/>
      </c>
      <c r="AB2190" s="9"/>
      <c r="AC2190" t="s">
        <v>7599</v>
      </c>
      <c r="AD2190">
        <f t="shared" si="141"/>
        <v>0</v>
      </c>
      <c r="AF2190" s="3"/>
      <c r="AH2190" s="9"/>
    </row>
    <row r="2191" spans="1:34" ht="10.95" customHeight="1" outlineLevel="1" x14ac:dyDescent="0.25">
      <c r="A2191" t="s">
        <v>7598</v>
      </c>
      <c r="C2191" s="3" t="s">
        <v>12466</v>
      </c>
      <c r="D2191" s="3">
        <v>275</v>
      </c>
      <c r="E2191" s="9">
        <v>1989</v>
      </c>
      <c r="F2191" s="7" t="s">
        <v>1692</v>
      </c>
      <c r="G2191" s="7" t="s">
        <v>5401</v>
      </c>
      <c r="H2191" s="8" t="s">
        <v>7599</v>
      </c>
      <c r="I2191" s="8" t="s">
        <v>7611</v>
      </c>
      <c r="J2191" s="19">
        <v>6</v>
      </c>
      <c r="K2191" s="19" t="s">
        <v>7736</v>
      </c>
      <c r="L2191" s="11">
        <v>1.2</v>
      </c>
      <c r="M2191" s="11"/>
      <c r="N2191" s="24"/>
      <c r="P2191" s="32"/>
      <c r="T2191" s="19"/>
      <c r="U2191" s="3"/>
      <c r="X2191" t="str">
        <f t="shared" si="142"/>
        <v/>
      </c>
      <c r="Z2191" t="str">
        <f t="shared" si="143"/>
        <v/>
      </c>
      <c r="AB2191" s="9"/>
      <c r="AC2191" t="s">
        <v>7599</v>
      </c>
      <c r="AD2191">
        <f t="shared" si="141"/>
        <v>0</v>
      </c>
      <c r="AF2191" s="3"/>
      <c r="AH2191" s="9"/>
    </row>
    <row r="2192" spans="1:34" ht="10.95" customHeight="1" outlineLevel="1" x14ac:dyDescent="0.25">
      <c r="A2192" t="s">
        <v>7598</v>
      </c>
      <c r="C2192" s="3" t="s">
        <v>12466</v>
      </c>
      <c r="D2192" s="3">
        <v>335</v>
      </c>
      <c r="E2192" s="9">
        <v>1991</v>
      </c>
      <c r="F2192" s="7" t="s">
        <v>7613</v>
      </c>
      <c r="G2192" s="7" t="s">
        <v>5401</v>
      </c>
      <c r="H2192" s="8" t="s">
        <v>7599</v>
      </c>
      <c r="I2192" s="8" t="s">
        <v>7612</v>
      </c>
      <c r="J2192" s="19">
        <v>6</v>
      </c>
      <c r="K2192" s="19" t="s">
        <v>7736</v>
      </c>
      <c r="L2192" s="11">
        <v>1.4</v>
      </c>
      <c r="M2192" s="11"/>
      <c r="N2192" s="24"/>
      <c r="P2192" s="32"/>
      <c r="T2192" s="19"/>
      <c r="U2192" s="3"/>
      <c r="X2192" t="str">
        <f t="shared" si="142"/>
        <v/>
      </c>
      <c r="Z2192" t="str">
        <f t="shared" si="143"/>
        <v/>
      </c>
      <c r="AB2192" s="9"/>
      <c r="AC2192" t="s">
        <v>7599</v>
      </c>
      <c r="AD2192">
        <f t="shared" ref="AD2192:AD2209" si="144">COUNTIF(H2192,"*Fuji*")</f>
        <v>0</v>
      </c>
      <c r="AF2192" s="3"/>
      <c r="AH2192" s="9"/>
    </row>
    <row r="2193" spans="1:34" ht="10.95" customHeight="1" outlineLevel="1" x14ac:dyDescent="0.25">
      <c r="A2193" t="s">
        <v>7598</v>
      </c>
      <c r="C2193" s="3" t="s">
        <v>12466</v>
      </c>
      <c r="D2193" s="3">
        <v>336</v>
      </c>
      <c r="E2193" s="9">
        <v>1991</v>
      </c>
      <c r="F2193" s="7" t="s">
        <v>3776</v>
      </c>
      <c r="G2193" s="7" t="s">
        <v>5401</v>
      </c>
      <c r="H2193" s="8" t="s">
        <v>7599</v>
      </c>
      <c r="I2193" s="8" t="s">
        <v>7612</v>
      </c>
      <c r="J2193" s="19">
        <v>6</v>
      </c>
      <c r="K2193" s="19" t="s">
        <v>7736</v>
      </c>
      <c r="L2193" s="11">
        <v>1.4</v>
      </c>
      <c r="M2193" s="11"/>
      <c r="N2193" s="24"/>
      <c r="P2193" s="32"/>
      <c r="T2193" s="19"/>
      <c r="U2193" s="3"/>
      <c r="X2193" t="str">
        <f t="shared" si="142"/>
        <v/>
      </c>
      <c r="Z2193" t="str">
        <f t="shared" si="143"/>
        <v/>
      </c>
      <c r="AB2193" s="9"/>
      <c r="AC2193" t="s">
        <v>7599</v>
      </c>
      <c r="AD2193">
        <f t="shared" si="144"/>
        <v>0</v>
      </c>
      <c r="AF2193" s="3"/>
      <c r="AH2193" s="9"/>
    </row>
    <row r="2194" spans="1:34" ht="10.95" customHeight="1" outlineLevel="1" x14ac:dyDescent="0.25">
      <c r="A2194" t="s">
        <v>7598</v>
      </c>
      <c r="C2194" s="3" t="s">
        <v>12466</v>
      </c>
      <c r="D2194" s="3">
        <v>337</v>
      </c>
      <c r="E2194" s="9">
        <v>1991</v>
      </c>
      <c r="F2194" s="10" t="s">
        <v>2985</v>
      </c>
      <c r="G2194" s="7" t="s">
        <v>5401</v>
      </c>
      <c r="H2194" s="8" t="s">
        <v>7599</v>
      </c>
      <c r="I2194" s="8" t="s">
        <v>7612</v>
      </c>
      <c r="J2194" s="19">
        <v>6</v>
      </c>
      <c r="K2194" s="19" t="s">
        <v>7736</v>
      </c>
      <c r="L2194" s="11">
        <v>1.4</v>
      </c>
      <c r="M2194" s="11"/>
      <c r="N2194" s="24"/>
      <c r="P2194" s="32"/>
      <c r="T2194" s="19"/>
      <c r="U2194" s="3"/>
      <c r="X2194" t="str">
        <f t="shared" si="142"/>
        <v/>
      </c>
      <c r="Z2194" t="str">
        <f t="shared" si="143"/>
        <v/>
      </c>
      <c r="AB2194" s="9"/>
      <c r="AC2194" t="s">
        <v>7599</v>
      </c>
      <c r="AD2194">
        <f t="shared" si="144"/>
        <v>0</v>
      </c>
      <c r="AF2194" s="3"/>
      <c r="AH2194" s="9"/>
    </row>
    <row r="2195" spans="1:34" ht="10.95" customHeight="1" outlineLevel="1" x14ac:dyDescent="0.25">
      <c r="A2195" t="s">
        <v>7598</v>
      </c>
      <c r="C2195" s="3" t="s">
        <v>12466</v>
      </c>
      <c r="D2195" s="3">
        <v>338</v>
      </c>
      <c r="E2195" s="9">
        <v>1991</v>
      </c>
      <c r="F2195" s="10" t="s">
        <v>4650</v>
      </c>
      <c r="G2195" s="7" t="s">
        <v>5401</v>
      </c>
      <c r="H2195" s="8" t="s">
        <v>7599</v>
      </c>
      <c r="I2195" s="8" t="s">
        <v>7612</v>
      </c>
      <c r="J2195" s="19">
        <v>6</v>
      </c>
      <c r="K2195" s="19" t="s">
        <v>7736</v>
      </c>
      <c r="L2195" s="11">
        <v>1.4</v>
      </c>
      <c r="M2195" s="11"/>
      <c r="N2195" s="24"/>
      <c r="P2195" s="32"/>
      <c r="T2195" s="19"/>
      <c r="U2195" s="3"/>
      <c r="X2195" t="str">
        <f t="shared" si="142"/>
        <v/>
      </c>
      <c r="Z2195" t="str">
        <f t="shared" si="143"/>
        <v/>
      </c>
      <c r="AB2195" s="9"/>
      <c r="AC2195" t="s">
        <v>7599</v>
      </c>
      <c r="AD2195">
        <f t="shared" si="144"/>
        <v>0</v>
      </c>
      <c r="AF2195" s="3"/>
      <c r="AH2195" s="9"/>
    </row>
    <row r="2196" spans="1:34" ht="10.95" customHeight="1" outlineLevel="1" x14ac:dyDescent="0.25">
      <c r="A2196" t="s">
        <v>7598</v>
      </c>
      <c r="C2196" s="3" t="s">
        <v>12466</v>
      </c>
      <c r="D2196" s="3" t="s">
        <v>7617</v>
      </c>
      <c r="E2196" s="9">
        <v>1993</v>
      </c>
      <c r="F2196" s="7" t="s">
        <v>7616</v>
      </c>
      <c r="G2196" s="7" t="s">
        <v>5401</v>
      </c>
      <c r="H2196" s="8" t="s">
        <v>7615</v>
      </c>
      <c r="I2196" s="8" t="s">
        <v>7614</v>
      </c>
      <c r="J2196" s="19">
        <v>3</v>
      </c>
      <c r="K2196" s="19" t="s">
        <v>7736</v>
      </c>
      <c r="L2196" s="11">
        <v>5</v>
      </c>
      <c r="M2196" s="11"/>
      <c r="N2196" s="24"/>
      <c r="P2196" s="32"/>
      <c r="T2196" s="19"/>
      <c r="U2196" s="3"/>
      <c r="X2196" t="str">
        <f t="shared" si="142"/>
        <v/>
      </c>
      <c r="Z2196" t="str">
        <f t="shared" si="143"/>
        <v/>
      </c>
      <c r="AB2196" s="9"/>
      <c r="AC2196" t="s">
        <v>7615</v>
      </c>
      <c r="AD2196">
        <f t="shared" si="144"/>
        <v>0</v>
      </c>
      <c r="AF2196" s="3"/>
      <c r="AH2196" s="9"/>
    </row>
    <row r="2197" spans="1:34" ht="10.95" customHeight="1" outlineLevel="1" x14ac:dyDescent="0.25">
      <c r="A2197" t="s">
        <v>7598</v>
      </c>
      <c r="C2197" s="3" t="s">
        <v>12466</v>
      </c>
      <c r="D2197" s="3">
        <v>386</v>
      </c>
      <c r="E2197" s="9">
        <v>1993</v>
      </c>
      <c r="F2197" s="7" t="s">
        <v>5075</v>
      </c>
      <c r="G2197" s="7" t="s">
        <v>5401</v>
      </c>
      <c r="H2197" s="8" t="s">
        <v>7619</v>
      </c>
      <c r="I2197" s="8" t="s">
        <v>7618</v>
      </c>
      <c r="J2197" s="19">
        <v>5</v>
      </c>
      <c r="K2197" s="19" t="s">
        <v>7736</v>
      </c>
      <c r="L2197" s="11">
        <v>1.8</v>
      </c>
      <c r="M2197" s="11"/>
      <c r="N2197" s="24"/>
      <c r="P2197" s="32"/>
      <c r="T2197" s="19"/>
      <c r="U2197" s="3"/>
      <c r="X2197" t="str">
        <f t="shared" si="142"/>
        <v/>
      </c>
      <c r="Z2197" t="str">
        <f t="shared" si="143"/>
        <v/>
      </c>
      <c r="AB2197" s="9"/>
      <c r="AC2197" t="s">
        <v>7619</v>
      </c>
      <c r="AD2197">
        <f t="shared" si="144"/>
        <v>0</v>
      </c>
      <c r="AF2197" s="3"/>
      <c r="AH2197" s="9"/>
    </row>
    <row r="2198" spans="1:34" ht="10.95" customHeight="1" outlineLevel="1" x14ac:dyDescent="0.25">
      <c r="A2198" t="s">
        <v>7598</v>
      </c>
      <c r="C2198" s="3" t="s">
        <v>12466</v>
      </c>
      <c r="D2198" s="3" t="s">
        <v>9093</v>
      </c>
      <c r="E2198" s="9">
        <v>1993</v>
      </c>
      <c r="F2198" s="7" t="s">
        <v>7034</v>
      </c>
      <c r="G2198" s="7" t="s">
        <v>5401</v>
      </c>
      <c r="H2198" s="8" t="s">
        <v>7619</v>
      </c>
      <c r="I2198" s="8" t="s">
        <v>7618</v>
      </c>
      <c r="J2198" s="19">
        <v>5</v>
      </c>
      <c r="K2198" s="19" t="s">
        <v>7736</v>
      </c>
      <c r="L2198" s="11">
        <v>1.75</v>
      </c>
      <c r="M2198" s="11"/>
      <c r="N2198" s="24"/>
      <c r="P2198" s="32"/>
      <c r="T2198" s="19"/>
      <c r="U2198" s="3"/>
      <c r="X2198">
        <f t="shared" si="142"/>
        <v>1</v>
      </c>
      <c r="Z2198" t="str">
        <f t="shared" si="143"/>
        <v/>
      </c>
      <c r="AB2198" s="9"/>
      <c r="AC2198" t="s">
        <v>7619</v>
      </c>
      <c r="AD2198">
        <f t="shared" si="144"/>
        <v>0</v>
      </c>
      <c r="AF2198" s="3"/>
      <c r="AH2198" s="9"/>
    </row>
    <row r="2199" spans="1:34" ht="10.95" customHeight="1" outlineLevel="1" x14ac:dyDescent="0.25">
      <c r="A2199" t="s">
        <v>7598</v>
      </c>
      <c r="C2199" s="3" t="s">
        <v>12466</v>
      </c>
      <c r="D2199" s="3">
        <v>393</v>
      </c>
      <c r="E2199" s="9">
        <v>1993</v>
      </c>
      <c r="F2199" s="10" t="s">
        <v>6023</v>
      </c>
      <c r="G2199" s="7" t="s">
        <v>5401</v>
      </c>
      <c r="H2199" s="8" t="s">
        <v>7599</v>
      </c>
      <c r="I2199" s="8" t="s">
        <v>7620</v>
      </c>
      <c r="J2199" s="19">
        <v>6</v>
      </c>
      <c r="K2199" s="19" t="s">
        <v>7736</v>
      </c>
      <c r="L2199" s="11">
        <v>3</v>
      </c>
      <c r="M2199" s="11"/>
      <c r="N2199" s="24"/>
      <c r="P2199" s="32"/>
      <c r="T2199" s="19"/>
      <c r="U2199" s="3"/>
      <c r="X2199" t="str">
        <f t="shared" si="142"/>
        <v/>
      </c>
      <c r="Z2199" t="str">
        <f t="shared" si="143"/>
        <v/>
      </c>
      <c r="AB2199" s="9"/>
      <c r="AC2199" t="s">
        <v>7599</v>
      </c>
      <c r="AD2199">
        <f t="shared" si="144"/>
        <v>0</v>
      </c>
      <c r="AF2199" s="3"/>
      <c r="AH2199" s="9"/>
    </row>
    <row r="2200" spans="1:34" ht="10.95" customHeight="1" outlineLevel="1" x14ac:dyDescent="0.25">
      <c r="A2200" t="s">
        <v>7598</v>
      </c>
      <c r="C2200" s="3" t="s">
        <v>12466</v>
      </c>
      <c r="D2200" s="3">
        <v>631</v>
      </c>
      <c r="E2200" s="9">
        <v>2008</v>
      </c>
      <c r="F2200" s="7" t="s">
        <v>3424</v>
      </c>
      <c r="G2200" s="7" t="s">
        <v>5401</v>
      </c>
      <c r="H2200" s="8" t="s">
        <v>7599</v>
      </c>
      <c r="I2200" s="8" t="s">
        <v>7621</v>
      </c>
      <c r="J2200" s="19">
        <v>6</v>
      </c>
      <c r="K2200" s="19" t="s">
        <v>7736</v>
      </c>
      <c r="L2200" s="11">
        <v>1.8</v>
      </c>
      <c r="M2200" s="11"/>
      <c r="N2200" s="24"/>
      <c r="P2200" s="32"/>
      <c r="T2200" s="19"/>
      <c r="U2200" s="3"/>
      <c r="X2200" t="str">
        <f t="shared" si="142"/>
        <v/>
      </c>
      <c r="Z2200" t="str">
        <f t="shared" si="143"/>
        <v/>
      </c>
      <c r="AB2200" s="9"/>
      <c r="AC2200" t="s">
        <v>7599</v>
      </c>
      <c r="AD2200">
        <f t="shared" si="144"/>
        <v>0</v>
      </c>
      <c r="AF2200" s="3"/>
      <c r="AH2200" s="9"/>
    </row>
    <row r="2201" spans="1:34" ht="10.95" customHeight="1" outlineLevel="1" x14ac:dyDescent="0.25">
      <c r="A2201" t="s">
        <v>7598</v>
      </c>
      <c r="C2201" s="3" t="s">
        <v>12466</v>
      </c>
      <c r="D2201" s="3">
        <v>632</v>
      </c>
      <c r="E2201" s="9">
        <v>2008</v>
      </c>
      <c r="F2201" s="7" t="s">
        <v>3424</v>
      </c>
      <c r="G2201" s="7" t="s">
        <v>5401</v>
      </c>
      <c r="H2201" s="8" t="s">
        <v>7599</v>
      </c>
      <c r="I2201" s="8" t="s">
        <v>7621</v>
      </c>
      <c r="J2201" s="19">
        <v>6</v>
      </c>
      <c r="K2201" s="19" t="s">
        <v>7736</v>
      </c>
      <c r="L2201" s="11">
        <v>1.8</v>
      </c>
      <c r="M2201" s="11"/>
      <c r="N2201" s="24"/>
      <c r="P2201" s="32"/>
      <c r="T2201" s="19"/>
      <c r="U2201" s="3"/>
      <c r="X2201" t="str">
        <f t="shared" si="142"/>
        <v/>
      </c>
      <c r="Z2201" t="str">
        <f t="shared" si="143"/>
        <v/>
      </c>
      <c r="AB2201" s="9"/>
      <c r="AC2201" t="s">
        <v>7599</v>
      </c>
      <c r="AD2201">
        <f t="shared" si="144"/>
        <v>0</v>
      </c>
      <c r="AF2201" s="3"/>
      <c r="AH2201" s="9"/>
    </row>
    <row r="2202" spans="1:34" ht="10.95" customHeight="1" outlineLevel="1" x14ac:dyDescent="0.25">
      <c r="A2202" t="s">
        <v>7598</v>
      </c>
      <c r="C2202" s="3" t="s">
        <v>12466</v>
      </c>
      <c r="D2202" s="3">
        <v>633</v>
      </c>
      <c r="E2202" s="9">
        <v>2008</v>
      </c>
      <c r="F2202" s="7" t="s">
        <v>3424</v>
      </c>
      <c r="G2202" s="7" t="s">
        <v>5401</v>
      </c>
      <c r="H2202" s="8" t="s">
        <v>7599</v>
      </c>
      <c r="I2202" s="8" t="s">
        <v>7621</v>
      </c>
      <c r="J2202" s="19">
        <v>6</v>
      </c>
      <c r="K2202" s="19" t="s">
        <v>7736</v>
      </c>
      <c r="L2202" s="11">
        <v>1.8</v>
      </c>
      <c r="M2202" s="11"/>
      <c r="N2202" s="24"/>
      <c r="P2202" s="32"/>
      <c r="T2202" s="19"/>
      <c r="U2202" s="3"/>
      <c r="X2202" t="str">
        <f t="shared" si="142"/>
        <v/>
      </c>
      <c r="Z2202" t="str">
        <f t="shared" si="143"/>
        <v/>
      </c>
      <c r="AB2202" s="9"/>
      <c r="AC2202" t="s">
        <v>7599</v>
      </c>
      <c r="AD2202">
        <f t="shared" si="144"/>
        <v>0</v>
      </c>
      <c r="AF2202" s="3"/>
      <c r="AH2202" s="9"/>
    </row>
    <row r="2203" spans="1:34" ht="10.95" customHeight="1" outlineLevel="1" x14ac:dyDescent="0.25">
      <c r="A2203" t="s">
        <v>7598</v>
      </c>
      <c r="C2203" s="3" t="s">
        <v>12466</v>
      </c>
      <c r="D2203" s="3">
        <v>634</v>
      </c>
      <c r="E2203" s="9">
        <v>2008</v>
      </c>
      <c r="F2203" s="10" t="s">
        <v>22071</v>
      </c>
      <c r="G2203" s="7" t="s">
        <v>5401</v>
      </c>
      <c r="H2203" s="8" t="s">
        <v>7599</v>
      </c>
      <c r="I2203" s="8" t="s">
        <v>7621</v>
      </c>
      <c r="J2203" s="19">
        <v>6</v>
      </c>
      <c r="K2203" s="19" t="s">
        <v>7736</v>
      </c>
      <c r="L2203" s="11">
        <v>1.8</v>
      </c>
      <c r="M2203" s="11"/>
      <c r="N2203" s="24"/>
      <c r="P2203" s="32"/>
      <c r="T2203" s="19"/>
      <c r="U2203" s="3"/>
      <c r="X2203" t="str">
        <f t="shared" si="142"/>
        <v/>
      </c>
      <c r="Z2203" t="str">
        <f t="shared" si="143"/>
        <v/>
      </c>
      <c r="AB2203" s="9"/>
      <c r="AC2203" t="s">
        <v>7599</v>
      </c>
      <c r="AD2203">
        <f t="shared" si="144"/>
        <v>0</v>
      </c>
      <c r="AF2203" s="3"/>
      <c r="AH2203" s="9"/>
    </row>
    <row r="2204" spans="1:34" ht="10.95" customHeight="1" outlineLevel="1" x14ac:dyDescent="0.25">
      <c r="A2204" t="s">
        <v>7598</v>
      </c>
      <c r="C2204" s="3" t="s">
        <v>12466</v>
      </c>
      <c r="D2204" s="3">
        <v>635</v>
      </c>
      <c r="E2204" s="9">
        <v>2008</v>
      </c>
      <c r="F2204" s="10" t="s">
        <v>22072</v>
      </c>
      <c r="G2204" s="7" t="s">
        <v>5401</v>
      </c>
      <c r="H2204" s="8" t="s">
        <v>7599</v>
      </c>
      <c r="I2204" s="8" t="s">
        <v>7621</v>
      </c>
      <c r="J2204" s="19">
        <v>6</v>
      </c>
      <c r="K2204" s="19" t="s">
        <v>7736</v>
      </c>
      <c r="L2204" s="11">
        <v>1.8</v>
      </c>
      <c r="M2204" s="11"/>
      <c r="N2204" s="24"/>
      <c r="P2204" s="32"/>
      <c r="T2204" s="19"/>
      <c r="U2204" s="3"/>
      <c r="X2204" t="str">
        <f t="shared" si="142"/>
        <v/>
      </c>
      <c r="Z2204" t="str">
        <f t="shared" si="143"/>
        <v/>
      </c>
      <c r="AB2204" s="9"/>
      <c r="AC2204" t="s">
        <v>7599</v>
      </c>
      <c r="AD2204">
        <f t="shared" si="144"/>
        <v>0</v>
      </c>
      <c r="AF2204" s="3"/>
      <c r="AH2204" s="9"/>
    </row>
    <row r="2205" spans="1:34" ht="10.95" customHeight="1" outlineLevel="1" x14ac:dyDescent="0.25">
      <c r="A2205" t="s">
        <v>7598</v>
      </c>
      <c r="C2205" s="3" t="s">
        <v>12466</v>
      </c>
      <c r="D2205" s="3" t="s">
        <v>20136</v>
      </c>
      <c r="E2205" s="9">
        <v>2014</v>
      </c>
      <c r="F2205" s="7" t="s">
        <v>7034</v>
      </c>
      <c r="G2205" s="7" t="s">
        <v>5401</v>
      </c>
      <c r="H2205" s="8" t="s">
        <v>7599</v>
      </c>
      <c r="I2205" s="8" t="s">
        <v>20135</v>
      </c>
      <c r="J2205" s="19">
        <v>6</v>
      </c>
      <c r="K2205" s="19" t="s">
        <v>7736</v>
      </c>
      <c r="L2205" s="11">
        <v>3.5</v>
      </c>
      <c r="M2205" s="11"/>
      <c r="N2205" s="24"/>
      <c r="P2205" s="32"/>
      <c r="T2205" s="19"/>
      <c r="U2205" s="3"/>
      <c r="X2205">
        <f t="shared" si="142"/>
        <v>1</v>
      </c>
      <c r="Z2205" t="str">
        <f t="shared" si="143"/>
        <v/>
      </c>
      <c r="AB2205" s="9"/>
      <c r="AC2205" t="s">
        <v>7599</v>
      </c>
      <c r="AD2205">
        <f t="shared" si="144"/>
        <v>0</v>
      </c>
      <c r="AF2205" s="3"/>
      <c r="AH2205" s="9"/>
    </row>
    <row r="2206" spans="1:34" ht="10.95" customHeight="1" outlineLevel="1" x14ac:dyDescent="0.25">
      <c r="A2206" t="s">
        <v>7598</v>
      </c>
      <c r="C2206" s="3" t="s">
        <v>12466</v>
      </c>
      <c r="D2206" s="3">
        <v>818</v>
      </c>
      <c r="E2206" s="9">
        <v>2017</v>
      </c>
      <c r="F2206" s="10" t="s">
        <v>6317</v>
      </c>
      <c r="G2206" s="7" t="s">
        <v>5401</v>
      </c>
      <c r="H2206" s="8" t="s">
        <v>7599</v>
      </c>
      <c r="I2206" s="8" t="s">
        <v>7622</v>
      </c>
      <c r="J2206" s="19">
        <v>6</v>
      </c>
      <c r="K2206" s="19" t="s">
        <v>7736</v>
      </c>
      <c r="L2206" s="11">
        <v>3</v>
      </c>
      <c r="M2206" s="11"/>
      <c r="N2206" s="24"/>
      <c r="P2206" s="32"/>
      <c r="T2206" s="19"/>
      <c r="U2206" s="3"/>
      <c r="X2206" t="str">
        <f t="shared" si="142"/>
        <v/>
      </c>
      <c r="Z2206" t="str">
        <f t="shared" si="143"/>
        <v/>
      </c>
      <c r="AB2206" s="9"/>
      <c r="AC2206" t="s">
        <v>7599</v>
      </c>
      <c r="AD2206">
        <f t="shared" si="144"/>
        <v>0</v>
      </c>
      <c r="AF2206" s="3"/>
      <c r="AH2206" s="9"/>
    </row>
    <row r="2207" spans="1:34" ht="10.95" customHeight="1" outlineLevel="1" x14ac:dyDescent="0.25">
      <c r="A2207" t="s">
        <v>7598</v>
      </c>
      <c r="C2207" s="3" t="s">
        <v>12466</v>
      </c>
      <c r="D2207" s="3">
        <v>819</v>
      </c>
      <c r="E2207" s="9">
        <v>2017</v>
      </c>
      <c r="F2207" s="10" t="s">
        <v>6023</v>
      </c>
      <c r="G2207" s="7" t="s">
        <v>5401</v>
      </c>
      <c r="H2207" s="8" t="s">
        <v>7599</v>
      </c>
      <c r="I2207" s="8" t="s">
        <v>7622</v>
      </c>
      <c r="J2207" s="19">
        <v>6</v>
      </c>
      <c r="K2207" s="19" t="s">
        <v>7736</v>
      </c>
      <c r="L2207" s="11">
        <v>3</v>
      </c>
      <c r="M2207" s="11"/>
      <c r="N2207" s="24"/>
      <c r="P2207" s="32"/>
      <c r="T2207" s="19"/>
      <c r="U2207" s="3"/>
      <c r="X2207" t="str">
        <f t="shared" si="142"/>
        <v/>
      </c>
      <c r="Z2207" t="str">
        <f t="shared" si="143"/>
        <v/>
      </c>
      <c r="AB2207" s="9"/>
      <c r="AC2207" t="s">
        <v>7599</v>
      </c>
      <c r="AD2207">
        <f t="shared" si="144"/>
        <v>0</v>
      </c>
      <c r="AF2207" s="3"/>
      <c r="AH2207" s="9"/>
    </row>
    <row r="2208" spans="1:34" ht="10.95" customHeight="1" outlineLevel="1" x14ac:dyDescent="0.25">
      <c r="A2208" t="s">
        <v>7598</v>
      </c>
      <c r="C2208" s="3" t="s">
        <v>12466</v>
      </c>
      <c r="D2208" s="3" t="s">
        <v>7624</v>
      </c>
      <c r="E2208" s="9">
        <v>2017</v>
      </c>
      <c r="F2208" s="7" t="s">
        <v>7034</v>
      </c>
      <c r="G2208" s="7" t="s">
        <v>5401</v>
      </c>
      <c r="H2208" s="8" t="s">
        <v>7615</v>
      </c>
      <c r="I2208" s="8" t="s">
        <v>7622</v>
      </c>
      <c r="J2208" s="19">
        <v>1</v>
      </c>
      <c r="K2208" s="19" t="s">
        <v>7736</v>
      </c>
      <c r="L2208" s="11">
        <v>4.8499999999999996</v>
      </c>
      <c r="M2208" s="11"/>
      <c r="N2208" s="24"/>
      <c r="P2208" s="32"/>
      <c r="T2208" s="19"/>
      <c r="U2208" s="3"/>
      <c r="W2208" t="s">
        <v>7738</v>
      </c>
      <c r="X2208">
        <f t="shared" si="142"/>
        <v>1</v>
      </c>
      <c r="Z2208" t="str">
        <f t="shared" si="143"/>
        <v/>
      </c>
      <c r="AB2208" s="9"/>
      <c r="AC2208" t="s">
        <v>7615</v>
      </c>
      <c r="AD2208">
        <f t="shared" si="144"/>
        <v>0</v>
      </c>
      <c r="AF2208" s="3"/>
      <c r="AH2208" s="9"/>
    </row>
    <row r="2209" spans="1:48" ht="10.95" customHeight="1" outlineLevel="1" x14ac:dyDescent="0.25">
      <c r="A2209" t="s">
        <v>7598</v>
      </c>
      <c r="C2209" s="3" t="s">
        <v>12466</v>
      </c>
      <c r="D2209" s="3" t="s">
        <v>7626</v>
      </c>
      <c r="E2209" s="9">
        <v>2019</v>
      </c>
      <c r="F2209" s="7" t="s">
        <v>755</v>
      </c>
      <c r="G2209" s="7" t="s">
        <v>5401</v>
      </c>
      <c r="H2209" s="8" t="s">
        <v>7599</v>
      </c>
      <c r="I2209" s="8" t="s">
        <v>7625</v>
      </c>
      <c r="J2209" s="19">
        <v>6</v>
      </c>
      <c r="K2209" s="19" t="s">
        <v>7736</v>
      </c>
      <c r="L2209" s="11">
        <v>7</v>
      </c>
      <c r="M2209" s="11"/>
      <c r="N2209" s="24"/>
      <c r="P2209" s="32"/>
      <c r="T2209" s="19"/>
      <c r="U2209" s="3"/>
      <c r="X2209" t="str">
        <f t="shared" si="142"/>
        <v/>
      </c>
      <c r="Z2209">
        <f t="shared" si="143"/>
        <v>1</v>
      </c>
      <c r="AB2209" s="9"/>
      <c r="AC2209" t="s">
        <v>7599</v>
      </c>
      <c r="AD2209">
        <f t="shared" si="144"/>
        <v>0</v>
      </c>
      <c r="AF2209" s="3"/>
      <c r="AH2209" s="9"/>
    </row>
    <row r="2210" spans="1:48" ht="10.95" customHeight="1" x14ac:dyDescent="0.25">
      <c r="A2210" s="35" t="s">
        <v>9125</v>
      </c>
      <c r="B2210" t="s">
        <v>13274</v>
      </c>
      <c r="C2210" s="3" t="s">
        <v>12466</v>
      </c>
      <c r="E2210" s="9"/>
      <c r="F2210" s="7"/>
      <c r="G2210" s="7"/>
      <c r="H2210" s="8"/>
      <c r="I2210" s="8"/>
      <c r="J2210" s="19"/>
      <c r="K2210" s="19"/>
      <c r="L2210" s="11"/>
      <c r="M2210" s="11">
        <f>SUM(L2211:L2257)</f>
        <v>113.95</v>
      </c>
      <c r="N2210" s="24">
        <v>548</v>
      </c>
      <c r="O2210">
        <f>COUNTIF(K2211:K2257,"*")</f>
        <v>47</v>
      </c>
      <c r="P2210" s="32">
        <f>O2210/N2210</f>
        <v>8.576642335766424E-2</v>
      </c>
      <c r="Q2210">
        <f>COUNTIF(K2211:K2257,"Y")+COUNTIF(K2211:K2257,"S")</f>
        <v>47</v>
      </c>
      <c r="T2210" s="19" t="s">
        <v>7736</v>
      </c>
      <c r="U2210" s="3"/>
      <c r="V2210" t="s">
        <v>18407</v>
      </c>
      <c r="X2210" t="str">
        <f t="shared" si="142"/>
        <v/>
      </c>
      <c r="Z2210" t="str">
        <f t="shared" si="143"/>
        <v/>
      </c>
      <c r="AB2210" s="9"/>
      <c r="AE2210">
        <f>COUNTIF(AD2211:AD2257,"1")</f>
        <v>0</v>
      </c>
      <c r="AF2210" s="3"/>
      <c r="AH2210" s="9"/>
      <c r="AI2210">
        <f>COUNTIF($J2211:$J2257,"1")-COUNTIFS($J2211:$J2257,"1",$K2211:$K2257,"V")</f>
        <v>0</v>
      </c>
      <c r="AJ2210">
        <f>COUNTIFS($J2211:$J2257,"1",$K2211:$K2257,"Y")+COUNTIFS($J2211:$J2257,"1",$K2211:$K2257,"s")</f>
        <v>0</v>
      </c>
      <c r="AK2210">
        <f>COUNTIF($J2211:$J2257,"2")-COUNTIFS($J2211:$J2257,"2",$K2211:$K2257,"V")</f>
        <v>5</v>
      </c>
      <c r="AL2210">
        <f>COUNTIFS($J2211:$J2257,"2",$K2211:$K2257,"Y")+COUNTIFS($J2211:$J2257,"2",$K2211:$K2257,"s")</f>
        <v>5</v>
      </c>
      <c r="AM2210">
        <f>COUNTIF($J2211:$J2257,"3")-COUNTIFS($J2211:$J2257,"3",$K2211:$K2257,"V")</f>
        <v>2</v>
      </c>
      <c r="AN2210">
        <f>COUNTIFS($J2211:$J2257,"3",$K2211:$K2257,"Y")+COUNTIFS($J2211:$J2257,"3",$K2211:$K2257,"s")</f>
        <v>2</v>
      </c>
      <c r="AO2210">
        <f>COUNTIF($J2211:$J2257,"4")-COUNTIFS($J2211:$J2257,"4",$K2211:$K2257,"V")</f>
        <v>0</v>
      </c>
      <c r="AP2210">
        <f>COUNTIFS($J2211:$J2257,"4",$K2211:$K2257,"Y")+COUNTIFS($J2211:$J2257,"4",$K2211:$K2257,"s")</f>
        <v>0</v>
      </c>
      <c r="AQ2210">
        <f>COUNTIF($J2211:$J2257,"5")-COUNTIFS($J2211:$J2257,"5",$K2211:$K2257,"V")</f>
        <v>6</v>
      </c>
      <c r="AR2210">
        <f>COUNTIFS($J2211:$J2257,"5",$K2211:$K2257,"Y")+COUNTIFS($J2211:$J2257,"5",$K2211:$K2257,"s")</f>
        <v>6</v>
      </c>
      <c r="AS2210">
        <f>COUNTIF($J2211:$J2257,"6")-COUNTIFS($J2211:$J2257,"6",$K2211:$K2257,"V")</f>
        <v>34</v>
      </c>
      <c r="AT2210">
        <f>COUNTIFS($J2211:$J2257,"6",$K2211:$K2257,"Y")+COUNTIFS($J2211:$J2257,"6",$K2211:$K2257,"s")</f>
        <v>34</v>
      </c>
      <c r="AU2210">
        <f>COUNTIF($J2211:$J2257,"7")-COUNTIFS($J2211:$J2257,"7",$K2211:$K2257,"V")</f>
        <v>0</v>
      </c>
      <c r="AV2210">
        <f>COUNTIFS($J2211:$J2257,"7",$K2211:$K2257,"Y")+COUNTIFS($J2211:$J2257,"7",$K2211:$K2257,"s")</f>
        <v>0</v>
      </c>
    </row>
    <row r="2211" spans="1:48" ht="10.95" customHeight="1" outlineLevel="1" x14ac:dyDescent="0.25">
      <c r="A2211" t="s">
        <v>2693</v>
      </c>
      <c r="C2211" s="3" t="s">
        <v>12466</v>
      </c>
      <c r="D2211" s="3">
        <v>3</v>
      </c>
      <c r="E2211" s="9">
        <v>1963</v>
      </c>
      <c r="F2211" s="7" t="s">
        <v>7627</v>
      </c>
      <c r="G2211" s="7" t="s">
        <v>3834</v>
      </c>
      <c r="H2211" s="8" t="s">
        <v>7599</v>
      </c>
      <c r="I2211" s="8" t="s">
        <v>7628</v>
      </c>
      <c r="J2211" s="19">
        <v>6</v>
      </c>
      <c r="K2211" s="19" t="s">
        <v>7736</v>
      </c>
      <c r="L2211" s="11">
        <v>2</v>
      </c>
      <c r="M2211" s="11"/>
      <c r="N2211" s="24"/>
      <c r="P2211" s="32"/>
      <c r="T2211" s="19"/>
      <c r="U2211" s="3"/>
      <c r="X2211" t="str">
        <f t="shared" si="142"/>
        <v/>
      </c>
      <c r="Z2211" t="str">
        <f t="shared" si="143"/>
        <v/>
      </c>
      <c r="AB2211" s="9"/>
      <c r="AC2211" t="s">
        <v>7599</v>
      </c>
      <c r="AD2211">
        <f t="shared" ref="AD2211:AD2257" si="145">COUNTIF(H2211,"*Fuji*")</f>
        <v>0</v>
      </c>
      <c r="AF2211" s="3"/>
      <c r="AH2211" s="9"/>
    </row>
    <row r="2212" spans="1:48" ht="10.95" customHeight="1" outlineLevel="1" x14ac:dyDescent="0.25">
      <c r="A2212" t="s">
        <v>2693</v>
      </c>
      <c r="C2212" s="3" t="s">
        <v>12466</v>
      </c>
      <c r="D2212" s="3">
        <v>32</v>
      </c>
      <c r="E2212" s="9">
        <v>1979</v>
      </c>
      <c r="F2212" s="7" t="s">
        <v>2977</v>
      </c>
      <c r="G2212" s="7" t="s">
        <v>5401</v>
      </c>
      <c r="H2212" s="8" t="s">
        <v>7599</v>
      </c>
      <c r="I2212" s="8" t="s">
        <v>7629</v>
      </c>
      <c r="J2212" s="19">
        <v>6</v>
      </c>
      <c r="K2212" s="19" t="s">
        <v>7736</v>
      </c>
      <c r="L2212" s="11">
        <v>1</v>
      </c>
      <c r="M2212" s="11"/>
      <c r="N2212" s="24"/>
      <c r="P2212" s="32"/>
      <c r="T2212" s="19"/>
      <c r="U2212" s="3"/>
      <c r="X2212" t="str">
        <f t="shared" si="142"/>
        <v/>
      </c>
      <c r="Z2212" t="str">
        <f t="shared" si="143"/>
        <v/>
      </c>
      <c r="AB2212" s="9"/>
      <c r="AC2212" t="s">
        <v>7599</v>
      </c>
      <c r="AD2212">
        <f t="shared" si="145"/>
        <v>0</v>
      </c>
      <c r="AF2212" s="3"/>
      <c r="AH2212" s="9"/>
    </row>
    <row r="2213" spans="1:48" ht="10.95" customHeight="1" outlineLevel="1" x14ac:dyDescent="0.25">
      <c r="A2213" t="s">
        <v>2693</v>
      </c>
      <c r="C2213" s="3" t="s">
        <v>12466</v>
      </c>
      <c r="D2213" s="3" t="s">
        <v>20153</v>
      </c>
      <c r="E2213" s="9">
        <v>1979</v>
      </c>
      <c r="F2213" s="7" t="s">
        <v>20154</v>
      </c>
      <c r="G2213" s="7" t="s">
        <v>5401</v>
      </c>
      <c r="H2213" s="8" t="s">
        <v>7599</v>
      </c>
      <c r="I2213" s="8" t="s">
        <v>7629</v>
      </c>
      <c r="J2213" s="19">
        <v>6</v>
      </c>
      <c r="K2213" s="19" t="s">
        <v>7736</v>
      </c>
      <c r="L2213" s="11">
        <v>2</v>
      </c>
      <c r="M2213" s="11"/>
      <c r="N2213" s="24"/>
      <c r="P2213" s="32"/>
      <c r="T2213" s="19"/>
      <c r="U2213" s="3"/>
      <c r="X2213">
        <f t="shared" si="142"/>
        <v>1</v>
      </c>
      <c r="Z2213" t="str">
        <f t="shared" si="143"/>
        <v/>
      </c>
      <c r="AB2213" s="9"/>
      <c r="AC2213" t="s">
        <v>7599</v>
      </c>
      <c r="AD2213">
        <f t="shared" si="145"/>
        <v>0</v>
      </c>
      <c r="AF2213" s="3"/>
      <c r="AH2213" s="9"/>
    </row>
    <row r="2214" spans="1:48" ht="10.95" customHeight="1" outlineLevel="1" x14ac:dyDescent="0.25">
      <c r="A2214" t="s">
        <v>2693</v>
      </c>
      <c r="C2214" s="3" t="s">
        <v>12466</v>
      </c>
      <c r="D2214" s="3">
        <v>53</v>
      </c>
      <c r="E2214" s="9">
        <v>1980</v>
      </c>
      <c r="F2214" s="7" t="s">
        <v>5242</v>
      </c>
      <c r="G2214" s="7" t="s">
        <v>5401</v>
      </c>
      <c r="H2214" s="8" t="s">
        <v>7599</v>
      </c>
      <c r="I2214" s="8" t="s">
        <v>7084</v>
      </c>
      <c r="J2214" s="19">
        <v>6</v>
      </c>
      <c r="K2214" s="19" t="s">
        <v>7736</v>
      </c>
      <c r="L2214" s="11">
        <v>0.35</v>
      </c>
      <c r="M2214" s="11"/>
      <c r="N2214" s="24"/>
      <c r="P2214" s="32"/>
      <c r="T2214" s="19"/>
      <c r="U2214" s="3"/>
      <c r="X2214" t="str">
        <f t="shared" si="142"/>
        <v/>
      </c>
      <c r="Z2214" t="str">
        <f t="shared" si="143"/>
        <v/>
      </c>
      <c r="AB2214" s="9"/>
      <c r="AC2214" t="s">
        <v>7599</v>
      </c>
      <c r="AD2214">
        <f t="shared" si="145"/>
        <v>0</v>
      </c>
      <c r="AF2214" s="3"/>
      <c r="AH2214" s="9"/>
    </row>
    <row r="2215" spans="1:48" ht="10.95" customHeight="1" outlineLevel="1" x14ac:dyDescent="0.25">
      <c r="A2215" t="s">
        <v>2693</v>
      </c>
      <c r="C2215" s="3" t="s">
        <v>12466</v>
      </c>
      <c r="D2215" s="3">
        <v>54</v>
      </c>
      <c r="E2215" s="9">
        <v>1980</v>
      </c>
      <c r="F2215" s="7" t="s">
        <v>7630</v>
      </c>
      <c r="G2215" s="7" t="s">
        <v>5401</v>
      </c>
      <c r="H2215" s="8" t="s">
        <v>7599</v>
      </c>
      <c r="I2215" s="8" t="s">
        <v>7084</v>
      </c>
      <c r="J2215" s="19">
        <v>6</v>
      </c>
      <c r="K2215" s="19" t="s">
        <v>7736</v>
      </c>
      <c r="L2215" s="11">
        <v>0.35</v>
      </c>
      <c r="M2215" s="11"/>
      <c r="N2215" s="24"/>
      <c r="P2215" s="32"/>
      <c r="T2215" s="19"/>
      <c r="U2215" s="3"/>
      <c r="X2215" t="str">
        <f t="shared" si="142"/>
        <v/>
      </c>
      <c r="Z2215" t="str">
        <f t="shared" si="143"/>
        <v/>
      </c>
      <c r="AB2215" s="9"/>
      <c r="AC2215" t="s">
        <v>7599</v>
      </c>
      <c r="AD2215">
        <f t="shared" si="145"/>
        <v>0</v>
      </c>
      <c r="AF2215" s="3"/>
      <c r="AH2215" s="9"/>
    </row>
    <row r="2216" spans="1:48" ht="10.95" customHeight="1" outlineLevel="1" x14ac:dyDescent="0.25">
      <c r="A2216" t="s">
        <v>2693</v>
      </c>
      <c r="C2216" s="3" t="s">
        <v>12466</v>
      </c>
      <c r="D2216" s="3">
        <v>55</v>
      </c>
      <c r="E2216" s="9">
        <v>1980</v>
      </c>
      <c r="F2216" s="7" t="s">
        <v>1349</v>
      </c>
      <c r="G2216" s="7" t="s">
        <v>5401</v>
      </c>
      <c r="H2216" s="8" t="s">
        <v>7599</v>
      </c>
      <c r="I2216" s="8" t="s">
        <v>7084</v>
      </c>
      <c r="J2216" s="19">
        <v>6</v>
      </c>
      <c r="K2216" s="19" t="s">
        <v>7736</v>
      </c>
      <c r="L2216" s="11">
        <v>0.35</v>
      </c>
      <c r="M2216" s="11"/>
      <c r="N2216" s="24"/>
      <c r="P2216" s="32"/>
      <c r="T2216" s="19"/>
      <c r="U2216" s="3"/>
      <c r="X2216" t="str">
        <f t="shared" si="142"/>
        <v/>
      </c>
      <c r="Z2216" t="str">
        <f t="shared" si="143"/>
        <v/>
      </c>
      <c r="AB2216" s="9"/>
      <c r="AC2216" t="s">
        <v>7599</v>
      </c>
      <c r="AD2216">
        <f t="shared" si="145"/>
        <v>0</v>
      </c>
      <c r="AF2216" s="3"/>
      <c r="AH2216" s="9"/>
    </row>
    <row r="2217" spans="1:48" ht="10.95" customHeight="1" outlineLevel="1" x14ac:dyDescent="0.25">
      <c r="A2217" t="s">
        <v>2693</v>
      </c>
      <c r="C2217" s="3" t="s">
        <v>12466</v>
      </c>
      <c r="D2217" s="3" t="s">
        <v>20182</v>
      </c>
      <c r="E2217" s="9">
        <v>1980</v>
      </c>
      <c r="F2217" s="7" t="s">
        <v>7034</v>
      </c>
      <c r="G2217" s="7" t="s">
        <v>5401</v>
      </c>
      <c r="H2217" s="8" t="s">
        <v>7599</v>
      </c>
      <c r="I2217" s="8" t="s">
        <v>7084</v>
      </c>
      <c r="J2217" s="19">
        <v>6</v>
      </c>
      <c r="K2217" s="19" t="s">
        <v>7736</v>
      </c>
      <c r="L2217" s="11">
        <v>2.8</v>
      </c>
      <c r="M2217" s="11"/>
      <c r="N2217" s="24"/>
      <c r="P2217" s="32"/>
      <c r="T2217" s="19"/>
      <c r="U2217" s="3"/>
      <c r="X2217">
        <f t="shared" si="142"/>
        <v>1</v>
      </c>
      <c r="Z2217" t="str">
        <f t="shared" si="143"/>
        <v/>
      </c>
      <c r="AB2217" s="9"/>
      <c r="AC2217" t="s">
        <v>7599</v>
      </c>
      <c r="AD2217">
        <f t="shared" si="145"/>
        <v>0</v>
      </c>
      <c r="AF2217" s="3"/>
      <c r="AH2217" s="9"/>
    </row>
    <row r="2218" spans="1:48" ht="10.95" customHeight="1" outlineLevel="1" x14ac:dyDescent="0.25">
      <c r="A2218" t="s">
        <v>2693</v>
      </c>
      <c r="C2218" s="3" t="s">
        <v>12466</v>
      </c>
      <c r="D2218" s="3">
        <v>58</v>
      </c>
      <c r="E2218" s="9">
        <v>1980</v>
      </c>
      <c r="F2218" s="7" t="s">
        <v>5507</v>
      </c>
      <c r="G2218" s="7" t="s">
        <v>5401</v>
      </c>
      <c r="H2218" s="8" t="s">
        <v>7599</v>
      </c>
      <c r="I2218" s="8" t="s">
        <v>7631</v>
      </c>
      <c r="J2218" s="19">
        <v>6</v>
      </c>
      <c r="K2218" s="19" t="s">
        <v>7736</v>
      </c>
      <c r="L2218" s="11">
        <v>1.8</v>
      </c>
      <c r="M2218" s="11"/>
      <c r="N2218" s="24"/>
      <c r="P2218" s="32"/>
      <c r="T2218" s="19"/>
      <c r="U2218" s="3"/>
      <c r="X2218" t="str">
        <f t="shared" si="142"/>
        <v/>
      </c>
      <c r="Z2218" t="str">
        <f t="shared" si="143"/>
        <v/>
      </c>
      <c r="AB2218" s="9"/>
      <c r="AC2218" t="s">
        <v>7599</v>
      </c>
      <c r="AD2218">
        <f t="shared" si="145"/>
        <v>0</v>
      </c>
      <c r="AF2218" s="3"/>
      <c r="AH2218" s="9"/>
    </row>
    <row r="2219" spans="1:48" ht="10.95" customHeight="1" outlineLevel="1" x14ac:dyDescent="0.25">
      <c r="A2219" t="s">
        <v>2693</v>
      </c>
      <c r="C2219" s="3" t="s">
        <v>12466</v>
      </c>
      <c r="D2219" s="3" t="s">
        <v>20184</v>
      </c>
      <c r="E2219" s="9">
        <v>1980</v>
      </c>
      <c r="F2219" s="7" t="s">
        <v>7034</v>
      </c>
      <c r="G2219" s="7" t="s">
        <v>5401</v>
      </c>
      <c r="H2219" s="8" t="s">
        <v>7599</v>
      </c>
      <c r="I2219" s="8" t="s">
        <v>7631</v>
      </c>
      <c r="J2219" s="19">
        <v>6</v>
      </c>
      <c r="K2219" s="19" t="s">
        <v>7736</v>
      </c>
      <c r="L2219" s="11">
        <v>3.2</v>
      </c>
      <c r="M2219" s="11"/>
      <c r="N2219" s="24"/>
      <c r="P2219" s="32"/>
      <c r="T2219" s="19"/>
      <c r="U2219" s="3"/>
      <c r="X2219">
        <f t="shared" si="142"/>
        <v>1</v>
      </c>
      <c r="Z2219" t="str">
        <f t="shared" si="143"/>
        <v/>
      </c>
      <c r="AB2219" s="9"/>
      <c r="AC2219" t="s">
        <v>7599</v>
      </c>
      <c r="AD2219">
        <f t="shared" si="145"/>
        <v>0</v>
      </c>
      <c r="AF2219" s="3"/>
      <c r="AH2219" s="9"/>
    </row>
    <row r="2220" spans="1:48" ht="10.95" customHeight="1" outlineLevel="1" x14ac:dyDescent="0.25">
      <c r="A2220" t="s">
        <v>2693</v>
      </c>
      <c r="C2220" s="3" t="s">
        <v>12466</v>
      </c>
      <c r="D2220" s="3">
        <v>61</v>
      </c>
      <c r="E2220" s="9">
        <v>1980</v>
      </c>
      <c r="F2220" s="7" t="s">
        <v>5507</v>
      </c>
      <c r="G2220" s="7" t="s">
        <v>5401</v>
      </c>
      <c r="H2220" s="8" t="s">
        <v>7599</v>
      </c>
      <c r="I2220" s="8" t="s">
        <v>7632</v>
      </c>
      <c r="J2220" s="19">
        <v>6</v>
      </c>
      <c r="K2220" s="19" t="s">
        <v>7736</v>
      </c>
      <c r="L2220" s="11">
        <v>1.8</v>
      </c>
      <c r="M2220" s="11"/>
      <c r="N2220" s="24"/>
      <c r="P2220" s="32"/>
      <c r="T2220" s="19"/>
      <c r="U2220" s="3"/>
      <c r="X2220" t="str">
        <f t="shared" si="142"/>
        <v/>
      </c>
      <c r="Z2220" t="str">
        <f t="shared" si="143"/>
        <v/>
      </c>
      <c r="AB2220" s="9"/>
      <c r="AC2220" t="s">
        <v>7599</v>
      </c>
      <c r="AD2220">
        <f t="shared" si="145"/>
        <v>0</v>
      </c>
      <c r="AF2220" s="3"/>
      <c r="AH2220" s="9"/>
    </row>
    <row r="2221" spans="1:48" ht="10.95" customHeight="1" outlineLevel="1" x14ac:dyDescent="0.25">
      <c r="A2221" t="s">
        <v>2693</v>
      </c>
      <c r="C2221" s="3" t="s">
        <v>12466</v>
      </c>
      <c r="D2221" s="3">
        <v>68</v>
      </c>
      <c r="E2221" s="9">
        <v>1981</v>
      </c>
      <c r="F2221" s="7" t="s">
        <v>5507</v>
      </c>
      <c r="G2221" s="7" t="s">
        <v>5401</v>
      </c>
      <c r="H2221" s="8" t="s">
        <v>7633</v>
      </c>
      <c r="I2221" s="8" t="s">
        <v>7634</v>
      </c>
      <c r="J2221" s="19">
        <v>6</v>
      </c>
      <c r="K2221" s="19" t="s">
        <v>7736</v>
      </c>
      <c r="L2221" s="11">
        <v>1.4</v>
      </c>
      <c r="M2221" s="11"/>
      <c r="N2221" s="24"/>
      <c r="P2221" s="32"/>
      <c r="T2221" s="19"/>
      <c r="U2221" s="3"/>
      <c r="X2221" t="str">
        <f t="shared" si="142"/>
        <v/>
      </c>
      <c r="Z2221" t="str">
        <f t="shared" si="143"/>
        <v/>
      </c>
      <c r="AB2221" s="9"/>
      <c r="AC2221" t="s">
        <v>7633</v>
      </c>
      <c r="AD2221">
        <f t="shared" si="145"/>
        <v>0</v>
      </c>
      <c r="AF2221" s="3"/>
      <c r="AH2221" s="9"/>
    </row>
    <row r="2222" spans="1:48" ht="10.95" customHeight="1" outlineLevel="1" x14ac:dyDescent="0.25">
      <c r="A2222" t="s">
        <v>2693</v>
      </c>
      <c r="C2222" s="3" t="s">
        <v>12466</v>
      </c>
      <c r="D2222" s="3">
        <v>75</v>
      </c>
      <c r="E2222" s="9">
        <v>1981</v>
      </c>
      <c r="F2222" s="7" t="s">
        <v>5660</v>
      </c>
      <c r="G2222" s="7" t="s">
        <v>5401</v>
      </c>
      <c r="H2222" s="8" t="s">
        <v>7615</v>
      </c>
      <c r="I2222" s="8" t="s">
        <v>7084</v>
      </c>
      <c r="J2222" s="19">
        <v>3</v>
      </c>
      <c r="K2222" s="19" t="s">
        <v>7736</v>
      </c>
      <c r="L2222" s="11">
        <v>1.4</v>
      </c>
      <c r="M2222" s="11"/>
      <c r="N2222" s="24"/>
      <c r="P2222" s="32"/>
      <c r="T2222" s="19"/>
      <c r="U2222" s="3"/>
      <c r="X2222" t="str">
        <f t="shared" si="142"/>
        <v/>
      </c>
      <c r="Z2222" t="str">
        <f t="shared" si="143"/>
        <v/>
      </c>
      <c r="AB2222" s="9"/>
      <c r="AC2222" t="s">
        <v>7615</v>
      </c>
      <c r="AD2222">
        <f t="shared" si="145"/>
        <v>0</v>
      </c>
      <c r="AF2222" s="3"/>
      <c r="AH2222" s="9"/>
    </row>
    <row r="2223" spans="1:48" ht="10.95" customHeight="1" outlineLevel="1" x14ac:dyDescent="0.25">
      <c r="A2223" t="s">
        <v>2693</v>
      </c>
      <c r="C2223" s="3" t="s">
        <v>12466</v>
      </c>
      <c r="D2223" s="3" t="s">
        <v>20148</v>
      </c>
      <c r="E2223" s="9">
        <v>1981</v>
      </c>
      <c r="F2223" s="7" t="s">
        <v>20149</v>
      </c>
      <c r="G2223" s="7" t="s">
        <v>5401</v>
      </c>
      <c r="H2223" s="8" t="s">
        <v>7615</v>
      </c>
      <c r="I2223" s="8" t="s">
        <v>7084</v>
      </c>
      <c r="J2223" s="19">
        <v>3</v>
      </c>
      <c r="K2223" s="19" t="s">
        <v>7736</v>
      </c>
      <c r="L2223" s="11">
        <v>1.3</v>
      </c>
      <c r="M2223" s="11"/>
      <c r="N2223" s="24"/>
      <c r="P2223" s="32"/>
      <c r="T2223" s="19"/>
      <c r="U2223" s="3"/>
      <c r="X2223">
        <f t="shared" si="142"/>
        <v>1</v>
      </c>
      <c r="Z2223" t="str">
        <f t="shared" si="143"/>
        <v/>
      </c>
      <c r="AB2223" s="9"/>
      <c r="AC2223" t="s">
        <v>7615</v>
      </c>
      <c r="AD2223">
        <f t="shared" si="145"/>
        <v>0</v>
      </c>
      <c r="AF2223" s="3"/>
      <c r="AH2223" s="9"/>
    </row>
    <row r="2224" spans="1:48" ht="10.95" customHeight="1" outlineLevel="1" x14ac:dyDescent="0.25">
      <c r="A2224" t="s">
        <v>2693</v>
      </c>
      <c r="C2224" s="3" t="s">
        <v>12466</v>
      </c>
      <c r="D2224" s="4">
        <v>81</v>
      </c>
      <c r="E2224" s="9">
        <v>1981</v>
      </c>
      <c r="F2224" s="7" t="s">
        <v>2891</v>
      </c>
      <c r="G2224" s="7" t="s">
        <v>5401</v>
      </c>
      <c r="H2224" s="8" t="s">
        <v>2695</v>
      </c>
      <c r="I2224" s="8" t="s">
        <v>7635</v>
      </c>
      <c r="J2224" s="19">
        <v>2</v>
      </c>
      <c r="K2224" s="19" t="s">
        <v>20093</v>
      </c>
      <c r="L2224" s="11"/>
      <c r="M2224" s="11"/>
      <c r="N2224" s="24"/>
      <c r="P2224" s="32"/>
      <c r="R2224">
        <v>1</v>
      </c>
      <c r="S2224">
        <v>1</v>
      </c>
      <c r="T2224" s="19"/>
      <c r="U2224" s="3"/>
      <c r="X2224" t="str">
        <f t="shared" si="142"/>
        <v/>
      </c>
      <c r="Z2224" t="str">
        <f t="shared" si="143"/>
        <v/>
      </c>
      <c r="AB2224" s="9"/>
      <c r="AC2224" t="s">
        <v>2695</v>
      </c>
      <c r="AD2224">
        <f t="shared" si="145"/>
        <v>0</v>
      </c>
      <c r="AF2224" s="3"/>
      <c r="AG2224" t="s">
        <v>3699</v>
      </c>
      <c r="AH2224" s="9" t="s">
        <v>4925</v>
      </c>
    </row>
    <row r="2225" spans="1:34" ht="10.95" customHeight="1" outlineLevel="1" x14ac:dyDescent="0.25">
      <c r="A2225" t="s">
        <v>2693</v>
      </c>
      <c r="C2225" s="3" t="s">
        <v>12466</v>
      </c>
      <c r="D2225" s="4">
        <v>82</v>
      </c>
      <c r="E2225" s="9">
        <v>1981</v>
      </c>
      <c r="F2225" s="7" t="s">
        <v>2891</v>
      </c>
      <c r="G2225" s="7" t="s">
        <v>5401</v>
      </c>
      <c r="H2225" s="8" t="s">
        <v>2695</v>
      </c>
      <c r="I2225" s="8" t="s">
        <v>7635</v>
      </c>
      <c r="J2225" s="19">
        <v>2</v>
      </c>
      <c r="K2225" s="19" t="s">
        <v>20093</v>
      </c>
      <c r="L2225" s="11"/>
      <c r="M2225" s="11"/>
      <c r="N2225" s="24"/>
      <c r="P2225" s="32"/>
      <c r="T2225" s="19"/>
      <c r="U2225" s="3"/>
      <c r="X2225" t="str">
        <f t="shared" si="142"/>
        <v/>
      </c>
      <c r="Z2225" t="str">
        <f t="shared" si="143"/>
        <v/>
      </c>
      <c r="AB2225" s="9"/>
      <c r="AC2225" t="s">
        <v>2695</v>
      </c>
      <c r="AD2225">
        <f t="shared" si="145"/>
        <v>0</v>
      </c>
      <c r="AF2225" s="3"/>
      <c r="AG2225" t="s">
        <v>3699</v>
      </c>
      <c r="AH2225" s="9" t="s">
        <v>4925</v>
      </c>
    </row>
    <row r="2226" spans="1:34" ht="10.95" customHeight="1" outlineLevel="1" x14ac:dyDescent="0.25">
      <c r="A2226" t="s">
        <v>2693</v>
      </c>
      <c r="C2226" s="3" t="s">
        <v>12466</v>
      </c>
      <c r="D2226" s="3" t="s">
        <v>7637</v>
      </c>
      <c r="E2226" s="9">
        <v>1981</v>
      </c>
      <c r="F2226" s="7" t="s">
        <v>21655</v>
      </c>
      <c r="G2226" s="7" t="s">
        <v>5401</v>
      </c>
      <c r="H2226" s="8" t="s">
        <v>7615</v>
      </c>
      <c r="I2226" s="8" t="s">
        <v>7635</v>
      </c>
      <c r="J2226" s="19">
        <v>2</v>
      </c>
      <c r="K2226" s="19" t="s">
        <v>7736</v>
      </c>
      <c r="L2226" s="11">
        <v>1</v>
      </c>
      <c r="M2226" s="11"/>
      <c r="N2226" s="24"/>
      <c r="P2226" s="32"/>
      <c r="T2226" s="19"/>
      <c r="U2226" s="3"/>
      <c r="X2226" t="str">
        <f t="shared" si="142"/>
        <v/>
      </c>
      <c r="Z2226">
        <f t="shared" si="143"/>
        <v>1</v>
      </c>
      <c r="AB2226" s="9"/>
      <c r="AC2226" t="s">
        <v>7615</v>
      </c>
      <c r="AD2226">
        <f t="shared" si="145"/>
        <v>0</v>
      </c>
      <c r="AF2226" s="3"/>
      <c r="AH2226" s="9"/>
    </row>
    <row r="2227" spans="1:34" ht="10.95" customHeight="1" outlineLevel="1" x14ac:dyDescent="0.25">
      <c r="A2227" t="s">
        <v>2693</v>
      </c>
      <c r="C2227" s="3" t="s">
        <v>12466</v>
      </c>
      <c r="D2227" s="3">
        <v>83</v>
      </c>
      <c r="E2227" s="9">
        <v>1982</v>
      </c>
      <c r="F2227" s="7" t="s">
        <v>2891</v>
      </c>
      <c r="G2227" s="7" t="s">
        <v>5401</v>
      </c>
      <c r="H2227" s="8" t="s">
        <v>7599</v>
      </c>
      <c r="I2227" s="8" t="s">
        <v>7638</v>
      </c>
      <c r="J2227" s="19">
        <v>6</v>
      </c>
      <c r="K2227" s="19" t="s">
        <v>7736</v>
      </c>
      <c r="L2227" s="11">
        <v>0.5</v>
      </c>
      <c r="M2227" s="11"/>
      <c r="N2227" s="24"/>
      <c r="P2227" s="32"/>
      <c r="T2227" s="19"/>
      <c r="U2227" s="3"/>
      <c r="X2227" t="str">
        <f t="shared" si="142"/>
        <v/>
      </c>
      <c r="Z2227" t="str">
        <f t="shared" si="143"/>
        <v/>
      </c>
      <c r="AB2227" s="9"/>
      <c r="AC2227" t="s">
        <v>7599</v>
      </c>
      <c r="AD2227">
        <f t="shared" si="145"/>
        <v>0</v>
      </c>
      <c r="AF2227" s="3"/>
      <c r="AH2227" s="9"/>
    </row>
    <row r="2228" spans="1:34" ht="10.95" customHeight="1" outlineLevel="1" x14ac:dyDescent="0.25">
      <c r="A2228" t="s">
        <v>2693</v>
      </c>
      <c r="C2228" s="3" t="s">
        <v>12466</v>
      </c>
      <c r="D2228" s="3">
        <v>84</v>
      </c>
      <c r="E2228" s="9">
        <v>1982</v>
      </c>
      <c r="F2228" s="7" t="s">
        <v>5243</v>
      </c>
      <c r="G2228" s="7" t="s">
        <v>5401</v>
      </c>
      <c r="H2228" s="8" t="s">
        <v>7599</v>
      </c>
      <c r="I2228" s="8" t="s">
        <v>7638</v>
      </c>
      <c r="J2228" s="19">
        <v>6</v>
      </c>
      <c r="K2228" s="19" t="s">
        <v>7736</v>
      </c>
      <c r="L2228" s="11">
        <v>0.5</v>
      </c>
      <c r="M2228" s="11"/>
      <c r="N2228" s="24"/>
      <c r="P2228" s="32"/>
      <c r="T2228" s="19"/>
      <c r="U2228" s="3"/>
      <c r="X2228" t="str">
        <f t="shared" si="142"/>
        <v/>
      </c>
      <c r="Z2228" t="str">
        <f t="shared" si="143"/>
        <v/>
      </c>
      <c r="AB2228" s="9"/>
      <c r="AC2228" t="s">
        <v>7599</v>
      </c>
      <c r="AD2228">
        <f t="shared" si="145"/>
        <v>0</v>
      </c>
      <c r="AF2228" s="3"/>
      <c r="AH2228" s="9"/>
    </row>
    <row r="2229" spans="1:34" ht="10.95" customHeight="1" outlineLevel="1" x14ac:dyDescent="0.25">
      <c r="A2229" t="s">
        <v>2693</v>
      </c>
      <c r="C2229" s="3" t="s">
        <v>12466</v>
      </c>
      <c r="D2229" s="3">
        <v>85</v>
      </c>
      <c r="E2229" s="9">
        <v>1982</v>
      </c>
      <c r="F2229" s="7" t="s">
        <v>1349</v>
      </c>
      <c r="G2229" s="7" t="s">
        <v>5401</v>
      </c>
      <c r="H2229" s="8" t="s">
        <v>7599</v>
      </c>
      <c r="I2229" s="8" t="s">
        <v>7638</v>
      </c>
      <c r="J2229" s="19">
        <v>6</v>
      </c>
      <c r="K2229" s="19" t="s">
        <v>7736</v>
      </c>
      <c r="L2229" s="11">
        <v>0.5</v>
      </c>
      <c r="M2229" s="11"/>
      <c r="N2229" s="24"/>
      <c r="P2229" s="32"/>
      <c r="T2229" s="19"/>
      <c r="U2229" s="3"/>
      <c r="X2229" t="str">
        <f t="shared" si="142"/>
        <v/>
      </c>
      <c r="Z2229" t="str">
        <f t="shared" si="143"/>
        <v/>
      </c>
      <c r="AB2229" s="9"/>
      <c r="AC2229" t="s">
        <v>7599</v>
      </c>
      <c r="AD2229">
        <f t="shared" si="145"/>
        <v>0</v>
      </c>
      <c r="AF2229" s="3"/>
      <c r="AH2229" s="9"/>
    </row>
    <row r="2230" spans="1:34" ht="10.95" customHeight="1" outlineLevel="1" x14ac:dyDescent="0.25">
      <c r="A2230" t="s">
        <v>2693</v>
      </c>
      <c r="C2230" s="3" t="s">
        <v>12466</v>
      </c>
      <c r="D2230" s="3" t="s">
        <v>20183</v>
      </c>
      <c r="E2230" s="9">
        <v>1982</v>
      </c>
      <c r="F2230" s="7" t="s">
        <v>7034</v>
      </c>
      <c r="G2230" s="7" t="s">
        <v>5401</v>
      </c>
      <c r="H2230" s="8" t="s">
        <v>7599</v>
      </c>
      <c r="I2230" s="8" t="s">
        <v>7638</v>
      </c>
      <c r="J2230" s="19">
        <v>6</v>
      </c>
      <c r="K2230" s="19" t="s">
        <v>7736</v>
      </c>
      <c r="L2230" s="11">
        <v>3.6</v>
      </c>
      <c r="M2230" s="11"/>
      <c r="N2230" s="24"/>
      <c r="P2230" s="32"/>
      <c r="T2230" s="19"/>
      <c r="U2230" s="3"/>
      <c r="X2230">
        <f t="shared" si="142"/>
        <v>1</v>
      </c>
      <c r="Z2230" t="str">
        <f t="shared" si="143"/>
        <v/>
      </c>
      <c r="AB2230" s="9"/>
      <c r="AC2230" t="s">
        <v>7599</v>
      </c>
      <c r="AD2230">
        <f t="shared" si="145"/>
        <v>0</v>
      </c>
      <c r="AF2230" s="3"/>
      <c r="AH2230" s="9"/>
    </row>
    <row r="2231" spans="1:34" ht="10.95" customHeight="1" outlineLevel="1" x14ac:dyDescent="0.25">
      <c r="A2231" t="s">
        <v>2693</v>
      </c>
      <c r="C2231" s="3" t="s">
        <v>12466</v>
      </c>
      <c r="D2231" s="3">
        <v>87</v>
      </c>
      <c r="E2231" s="9">
        <v>1982</v>
      </c>
      <c r="F2231" s="7" t="s">
        <v>3776</v>
      </c>
      <c r="G2231" s="7" t="s">
        <v>5401</v>
      </c>
      <c r="H2231" s="8" t="s">
        <v>7599</v>
      </c>
      <c r="I2231" s="8" t="s">
        <v>7639</v>
      </c>
      <c r="J2231" s="19">
        <v>6</v>
      </c>
      <c r="K2231" s="19" t="s">
        <v>7736</v>
      </c>
      <c r="L2231" s="11">
        <v>2</v>
      </c>
      <c r="M2231" s="11"/>
      <c r="N2231" s="24"/>
      <c r="P2231" s="32"/>
      <c r="T2231" s="19"/>
      <c r="U2231" s="3"/>
      <c r="X2231" t="str">
        <f t="shared" si="142"/>
        <v/>
      </c>
      <c r="Z2231" t="str">
        <f t="shared" si="143"/>
        <v/>
      </c>
      <c r="AB2231" s="9"/>
      <c r="AC2231" t="s">
        <v>7599</v>
      </c>
      <c r="AD2231">
        <f t="shared" si="145"/>
        <v>0</v>
      </c>
      <c r="AF2231" s="3"/>
      <c r="AH2231" s="9"/>
    </row>
    <row r="2232" spans="1:34" ht="10.95" customHeight="1" outlineLevel="1" x14ac:dyDescent="0.25">
      <c r="A2232" t="s">
        <v>2693</v>
      </c>
      <c r="C2232" s="3" t="s">
        <v>12466</v>
      </c>
      <c r="D2232" s="3">
        <v>125</v>
      </c>
      <c r="E2232" s="9">
        <v>1984</v>
      </c>
      <c r="F2232" s="7" t="s">
        <v>21656</v>
      </c>
      <c r="G2232" s="7" t="s">
        <v>5401</v>
      </c>
      <c r="H2232" s="8" t="s">
        <v>7599</v>
      </c>
      <c r="I2232" s="8" t="s">
        <v>7640</v>
      </c>
      <c r="J2232" s="19">
        <v>6</v>
      </c>
      <c r="K2232" s="19" t="s">
        <v>7736</v>
      </c>
      <c r="L2232" s="11">
        <v>2.8</v>
      </c>
      <c r="M2232" s="11"/>
      <c r="N2232" s="24"/>
      <c r="P2232" s="32"/>
      <c r="T2232" s="19"/>
      <c r="U2232" s="3"/>
      <c r="X2232" t="str">
        <f t="shared" si="142"/>
        <v/>
      </c>
      <c r="Z2232">
        <f t="shared" si="143"/>
        <v>1</v>
      </c>
      <c r="AB2232" s="9"/>
      <c r="AC2232" t="s">
        <v>7599</v>
      </c>
      <c r="AD2232">
        <f t="shared" si="145"/>
        <v>0</v>
      </c>
      <c r="AF2232" s="3"/>
      <c r="AH2232" s="9"/>
    </row>
    <row r="2233" spans="1:34" ht="10.95" customHeight="1" outlineLevel="1" x14ac:dyDescent="0.25">
      <c r="A2233" t="s">
        <v>2693</v>
      </c>
      <c r="C2233" s="3" t="s">
        <v>12466</v>
      </c>
      <c r="D2233" s="3" t="s">
        <v>20146</v>
      </c>
      <c r="E2233" s="9">
        <v>1986</v>
      </c>
      <c r="F2233" s="7" t="s">
        <v>20147</v>
      </c>
      <c r="G2233" s="7" t="s">
        <v>5401</v>
      </c>
      <c r="H2233" s="8" t="s">
        <v>7615</v>
      </c>
      <c r="I2233" s="8" t="s">
        <v>7084</v>
      </c>
      <c r="J2233" s="19">
        <v>6</v>
      </c>
      <c r="K2233" s="19" t="s">
        <v>7736</v>
      </c>
      <c r="L2233" s="11">
        <v>2.5</v>
      </c>
      <c r="M2233" s="11"/>
      <c r="N2233" s="24"/>
      <c r="P2233" s="32"/>
      <c r="T2233" s="19"/>
      <c r="U2233" s="3"/>
      <c r="X2233">
        <f t="shared" si="142"/>
        <v>1</v>
      </c>
      <c r="Z2233" t="str">
        <f t="shared" si="143"/>
        <v/>
      </c>
      <c r="AB2233" s="9"/>
      <c r="AC2233" t="s">
        <v>7615</v>
      </c>
      <c r="AD2233">
        <f t="shared" si="145"/>
        <v>0</v>
      </c>
      <c r="AF2233" s="3"/>
      <c r="AH2233" s="9"/>
    </row>
    <row r="2234" spans="1:34" ht="10.95" customHeight="1" outlineLevel="1" x14ac:dyDescent="0.25">
      <c r="A2234" t="s">
        <v>2693</v>
      </c>
      <c r="C2234" s="3" t="s">
        <v>12466</v>
      </c>
      <c r="D2234" s="3">
        <v>180</v>
      </c>
      <c r="E2234" s="9">
        <v>1987</v>
      </c>
      <c r="F2234" s="7" t="s">
        <v>5282</v>
      </c>
      <c r="G2234" s="7" t="s">
        <v>5401</v>
      </c>
      <c r="H2234" s="8" t="s">
        <v>7599</v>
      </c>
      <c r="I2234" s="8" t="s">
        <v>7084</v>
      </c>
      <c r="J2234" s="19">
        <v>6</v>
      </c>
      <c r="K2234" s="19" t="s">
        <v>7736</v>
      </c>
      <c r="L2234" s="11">
        <v>3.2</v>
      </c>
      <c r="M2234" s="11"/>
      <c r="N2234" s="24"/>
      <c r="P2234" s="32"/>
      <c r="T2234" s="19"/>
      <c r="U2234" s="3"/>
      <c r="X2234" t="str">
        <f t="shared" si="142"/>
        <v/>
      </c>
      <c r="Z2234" t="str">
        <f t="shared" si="143"/>
        <v/>
      </c>
      <c r="AB2234" s="9"/>
      <c r="AC2234" t="s">
        <v>7599</v>
      </c>
      <c r="AD2234">
        <f t="shared" si="145"/>
        <v>0</v>
      </c>
      <c r="AF2234" s="3"/>
      <c r="AH2234" s="9"/>
    </row>
    <row r="2235" spans="1:34" ht="10.95" customHeight="1" outlineLevel="1" x14ac:dyDescent="0.25">
      <c r="A2235" t="s">
        <v>2693</v>
      </c>
      <c r="C2235" s="3" t="s">
        <v>12466</v>
      </c>
      <c r="D2235" s="3">
        <v>195</v>
      </c>
      <c r="E2235" s="9">
        <v>1988</v>
      </c>
      <c r="F2235" s="7" t="s">
        <v>2624</v>
      </c>
      <c r="G2235" s="7" t="s">
        <v>5401</v>
      </c>
      <c r="H2235" s="8" t="s">
        <v>7599</v>
      </c>
      <c r="I2235" s="8" t="s">
        <v>7642</v>
      </c>
      <c r="J2235" s="19">
        <v>6</v>
      </c>
      <c r="K2235" s="19" t="s">
        <v>7736</v>
      </c>
      <c r="L2235" s="11">
        <v>1.6</v>
      </c>
      <c r="M2235" s="11"/>
      <c r="N2235" s="24"/>
      <c r="P2235" s="32"/>
      <c r="T2235" s="19"/>
      <c r="U2235" s="3"/>
      <c r="X2235" t="str">
        <f t="shared" si="142"/>
        <v/>
      </c>
      <c r="Z2235" t="str">
        <f t="shared" si="143"/>
        <v/>
      </c>
      <c r="AB2235" s="9"/>
      <c r="AC2235" t="s">
        <v>7599</v>
      </c>
      <c r="AD2235">
        <f t="shared" si="145"/>
        <v>0</v>
      </c>
      <c r="AF2235" s="3"/>
      <c r="AH2235" s="9"/>
    </row>
    <row r="2236" spans="1:34" ht="10.95" customHeight="1" outlineLevel="1" x14ac:dyDescent="0.25">
      <c r="A2236" t="s">
        <v>2693</v>
      </c>
      <c r="C2236" s="3" t="s">
        <v>12466</v>
      </c>
      <c r="D2236" s="3" t="s">
        <v>20151</v>
      </c>
      <c r="E2236" s="9">
        <v>1989</v>
      </c>
      <c r="F2236" s="7" t="s">
        <v>20150</v>
      </c>
      <c r="G2236" s="7" t="s">
        <v>5401</v>
      </c>
      <c r="H2236" s="8" t="s">
        <v>7599</v>
      </c>
      <c r="I2236" s="8" t="s">
        <v>20152</v>
      </c>
      <c r="J2236" s="19">
        <v>6</v>
      </c>
      <c r="K2236" s="19" t="s">
        <v>7736</v>
      </c>
      <c r="L2236" s="11">
        <v>5.6</v>
      </c>
      <c r="M2236" s="11"/>
      <c r="N2236" s="24"/>
      <c r="P2236" s="32"/>
      <c r="T2236" s="19"/>
      <c r="U2236" s="3"/>
      <c r="X2236">
        <f t="shared" si="142"/>
        <v>1</v>
      </c>
      <c r="Z2236" t="str">
        <f t="shared" si="143"/>
        <v/>
      </c>
      <c r="AB2236" s="9"/>
      <c r="AC2236" t="s">
        <v>7599</v>
      </c>
      <c r="AD2236">
        <f t="shared" si="145"/>
        <v>0</v>
      </c>
      <c r="AF2236" s="3"/>
      <c r="AH2236" s="9"/>
    </row>
    <row r="2237" spans="1:34" ht="10.95" customHeight="1" outlineLevel="1" x14ac:dyDescent="0.25">
      <c r="A2237" t="s">
        <v>2693</v>
      </c>
      <c r="C2237" s="3" t="s">
        <v>12466</v>
      </c>
      <c r="D2237" s="3" t="s">
        <v>20143</v>
      </c>
      <c r="E2237" s="9">
        <v>1990</v>
      </c>
      <c r="F2237" s="7" t="s">
        <v>20144</v>
      </c>
      <c r="G2237" s="7" t="s">
        <v>5401</v>
      </c>
      <c r="H2237" s="8" t="s">
        <v>7599</v>
      </c>
      <c r="I2237" s="8" t="s">
        <v>20145</v>
      </c>
      <c r="J2237" s="19">
        <v>6</v>
      </c>
      <c r="K2237" s="19" t="s">
        <v>7736</v>
      </c>
      <c r="L2237" s="11">
        <v>5</v>
      </c>
      <c r="M2237" s="11"/>
      <c r="N2237" s="24"/>
      <c r="P2237" s="32"/>
      <c r="T2237" s="19"/>
      <c r="U2237" s="3"/>
      <c r="X2237" t="str">
        <f t="shared" si="142"/>
        <v/>
      </c>
      <c r="Z2237">
        <f t="shared" si="143"/>
        <v>1</v>
      </c>
      <c r="AB2237" s="9"/>
      <c r="AC2237" t="s">
        <v>7599</v>
      </c>
      <c r="AD2237">
        <f t="shared" si="145"/>
        <v>0</v>
      </c>
      <c r="AF2237" s="3"/>
      <c r="AH2237" s="9"/>
    </row>
    <row r="2238" spans="1:34" ht="10.95" customHeight="1" outlineLevel="1" x14ac:dyDescent="0.25">
      <c r="A2238" t="s">
        <v>2693</v>
      </c>
      <c r="C2238" s="3" t="s">
        <v>12466</v>
      </c>
      <c r="D2238" s="3">
        <v>232</v>
      </c>
      <c r="E2238" s="9">
        <v>1990</v>
      </c>
      <c r="F2238" s="7" t="s">
        <v>2624</v>
      </c>
      <c r="G2238" s="7" t="s">
        <v>5401</v>
      </c>
      <c r="H2238" s="8" t="s">
        <v>7599</v>
      </c>
      <c r="I2238" s="8" t="s">
        <v>7643</v>
      </c>
      <c r="J2238" s="19">
        <v>6</v>
      </c>
      <c r="K2238" s="19" t="s">
        <v>7736</v>
      </c>
      <c r="L2238" s="11">
        <v>4.5</v>
      </c>
      <c r="M2238" s="11"/>
      <c r="N2238" s="24"/>
      <c r="P2238" s="32"/>
      <c r="T2238" s="19"/>
      <c r="U2238" s="3"/>
      <c r="X2238" t="str">
        <f t="shared" si="142"/>
        <v/>
      </c>
      <c r="Z2238" t="str">
        <f t="shared" si="143"/>
        <v/>
      </c>
      <c r="AB2238" s="9"/>
      <c r="AC2238" t="s">
        <v>7599</v>
      </c>
      <c r="AD2238">
        <f t="shared" si="145"/>
        <v>0</v>
      </c>
      <c r="AF2238" s="3"/>
      <c r="AH2238" s="9"/>
    </row>
    <row r="2239" spans="1:34" ht="10.95" customHeight="1" outlineLevel="1" x14ac:dyDescent="0.25">
      <c r="A2239" t="s">
        <v>2693</v>
      </c>
      <c r="C2239" s="3" t="s">
        <v>12466</v>
      </c>
      <c r="D2239" s="3" t="s">
        <v>20002</v>
      </c>
      <c r="E2239" s="9">
        <v>1990</v>
      </c>
      <c r="F2239" s="7" t="s">
        <v>20001</v>
      </c>
      <c r="G2239" s="7" t="s">
        <v>5401</v>
      </c>
      <c r="H2239" s="8" t="s">
        <v>7599</v>
      </c>
      <c r="I2239" s="8" t="s">
        <v>7084</v>
      </c>
      <c r="J2239" s="19">
        <v>6</v>
      </c>
      <c r="K2239" s="19" t="s">
        <v>7736</v>
      </c>
      <c r="L2239" s="11">
        <v>8.3000000000000007</v>
      </c>
      <c r="M2239" s="11"/>
      <c r="N2239" s="24"/>
      <c r="P2239" s="32"/>
      <c r="T2239" s="19"/>
      <c r="U2239" s="3"/>
      <c r="X2239" t="str">
        <f t="shared" si="142"/>
        <v/>
      </c>
      <c r="Z2239" t="str">
        <f t="shared" si="143"/>
        <v/>
      </c>
      <c r="AB2239" s="9"/>
      <c r="AC2239" t="s">
        <v>7599</v>
      </c>
      <c r="AD2239">
        <f t="shared" si="145"/>
        <v>0</v>
      </c>
      <c r="AF2239" s="3"/>
      <c r="AH2239" s="9"/>
    </row>
    <row r="2240" spans="1:34" ht="10.95" customHeight="1" outlineLevel="1" x14ac:dyDescent="0.25">
      <c r="A2240" t="s">
        <v>2693</v>
      </c>
      <c r="C2240" s="3" t="s">
        <v>12466</v>
      </c>
      <c r="D2240" s="3">
        <v>237</v>
      </c>
      <c r="E2240" s="9">
        <v>1990</v>
      </c>
      <c r="F2240" s="7" t="s">
        <v>2351</v>
      </c>
      <c r="G2240" s="7" t="s">
        <v>5401</v>
      </c>
      <c r="H2240" s="8" t="s">
        <v>7599</v>
      </c>
      <c r="I2240" s="8" t="s">
        <v>7084</v>
      </c>
      <c r="J2240" s="19">
        <v>6</v>
      </c>
      <c r="K2240" s="19" t="s">
        <v>7736</v>
      </c>
      <c r="L2240" s="11">
        <v>1.7</v>
      </c>
      <c r="M2240" s="11"/>
      <c r="N2240" s="24"/>
      <c r="P2240" s="32"/>
      <c r="T2240" s="19"/>
      <c r="U2240" s="3"/>
      <c r="X2240" t="str">
        <f t="shared" si="142"/>
        <v/>
      </c>
      <c r="Z2240" t="str">
        <f t="shared" si="143"/>
        <v/>
      </c>
      <c r="AB2240" s="9"/>
      <c r="AC2240" t="s">
        <v>7599</v>
      </c>
      <c r="AD2240">
        <f t="shared" si="145"/>
        <v>0</v>
      </c>
      <c r="AF2240" s="3"/>
      <c r="AH2240" s="9"/>
    </row>
    <row r="2241" spans="1:34" ht="10.95" customHeight="1" outlineLevel="1" x14ac:dyDescent="0.25">
      <c r="A2241" t="s">
        <v>2693</v>
      </c>
      <c r="C2241" s="3" t="s">
        <v>12466</v>
      </c>
      <c r="D2241" s="3">
        <v>238</v>
      </c>
      <c r="E2241" s="9">
        <v>1990</v>
      </c>
      <c r="F2241" s="7" t="s">
        <v>2624</v>
      </c>
      <c r="G2241" s="7" t="s">
        <v>5401</v>
      </c>
      <c r="H2241" s="8" t="s">
        <v>7599</v>
      </c>
      <c r="I2241" s="8" t="s">
        <v>7084</v>
      </c>
      <c r="J2241" s="19">
        <v>6</v>
      </c>
      <c r="K2241" s="19" t="s">
        <v>7736</v>
      </c>
      <c r="L2241" s="11">
        <v>1.7</v>
      </c>
      <c r="M2241" s="11"/>
      <c r="N2241" s="24"/>
      <c r="P2241" s="32"/>
      <c r="T2241" s="19"/>
      <c r="U2241" s="3"/>
      <c r="X2241" t="str">
        <f t="shared" si="142"/>
        <v/>
      </c>
      <c r="Z2241" t="str">
        <f t="shared" si="143"/>
        <v/>
      </c>
      <c r="AB2241" s="9"/>
      <c r="AC2241" t="s">
        <v>7599</v>
      </c>
      <c r="AD2241">
        <f t="shared" si="145"/>
        <v>0</v>
      </c>
      <c r="AF2241" s="3"/>
      <c r="AH2241" s="9"/>
    </row>
    <row r="2242" spans="1:34" ht="10.95" customHeight="1" outlineLevel="1" x14ac:dyDescent="0.25">
      <c r="A2242" t="s">
        <v>2693</v>
      </c>
      <c r="C2242" s="3" t="s">
        <v>12466</v>
      </c>
      <c r="D2242" s="3">
        <v>239</v>
      </c>
      <c r="E2242" s="9">
        <v>1990</v>
      </c>
      <c r="F2242" s="10" t="s">
        <v>1678</v>
      </c>
      <c r="G2242" s="7" t="s">
        <v>5401</v>
      </c>
      <c r="H2242" s="8" t="s">
        <v>7599</v>
      </c>
      <c r="I2242" s="8" t="s">
        <v>7084</v>
      </c>
      <c r="J2242" s="19">
        <v>6</v>
      </c>
      <c r="K2242" s="19" t="s">
        <v>7736</v>
      </c>
      <c r="L2242" s="11">
        <v>1.7</v>
      </c>
      <c r="M2242" s="11"/>
      <c r="N2242" s="24"/>
      <c r="P2242" s="32"/>
      <c r="T2242" s="19"/>
      <c r="U2242" s="3"/>
      <c r="X2242" t="str">
        <f t="shared" ref="X2242:X2305" si="146">IF(COUNTIF(F2242,"*fdc*"),1,"")</f>
        <v/>
      </c>
      <c r="Z2242" t="str">
        <f t="shared" ref="Z2242:Z2305" si="147">IF(COUNTIF(F2242,"*s/s*"),1,"")</f>
        <v/>
      </c>
      <c r="AB2242" s="9"/>
      <c r="AC2242" t="s">
        <v>7599</v>
      </c>
      <c r="AD2242">
        <f t="shared" si="145"/>
        <v>0</v>
      </c>
      <c r="AF2242" s="3"/>
      <c r="AH2242" s="9"/>
    </row>
    <row r="2243" spans="1:34" ht="10.95" customHeight="1" outlineLevel="1" x14ac:dyDescent="0.25">
      <c r="A2243" t="s">
        <v>2693</v>
      </c>
      <c r="C2243" s="3" t="s">
        <v>12466</v>
      </c>
      <c r="D2243" s="3" t="s">
        <v>20141</v>
      </c>
      <c r="E2243" s="9">
        <v>1990</v>
      </c>
      <c r="F2243" s="7" t="s">
        <v>20142</v>
      </c>
      <c r="G2243" s="7" t="s">
        <v>5401</v>
      </c>
      <c r="H2243" s="8" t="s">
        <v>7599</v>
      </c>
      <c r="I2243" s="8" t="s">
        <v>7084</v>
      </c>
      <c r="J2243" s="19">
        <v>6</v>
      </c>
      <c r="K2243" s="19" t="s">
        <v>7736</v>
      </c>
      <c r="L2243" s="11">
        <v>3</v>
      </c>
      <c r="M2243" s="11"/>
      <c r="N2243" s="24"/>
      <c r="P2243" s="32"/>
      <c r="T2243" s="19"/>
      <c r="U2243" s="3"/>
      <c r="X2243">
        <f t="shared" si="146"/>
        <v>1</v>
      </c>
      <c r="Z2243" t="str">
        <f t="shared" si="147"/>
        <v/>
      </c>
      <c r="AB2243" s="9"/>
      <c r="AC2243" t="s">
        <v>7599</v>
      </c>
      <c r="AD2243">
        <f t="shared" si="145"/>
        <v>0</v>
      </c>
      <c r="AF2243" s="3"/>
      <c r="AH2243" s="9"/>
    </row>
    <row r="2244" spans="1:34" ht="10.95" customHeight="1" outlineLevel="1" x14ac:dyDescent="0.25">
      <c r="A2244" t="s">
        <v>2693</v>
      </c>
      <c r="C2244" s="3" t="s">
        <v>12466</v>
      </c>
      <c r="D2244" s="3">
        <v>294</v>
      </c>
      <c r="E2244" s="9">
        <v>1993</v>
      </c>
      <c r="F2244" s="7" t="s">
        <v>5142</v>
      </c>
      <c r="G2244" s="7" t="s">
        <v>5401</v>
      </c>
      <c r="H2244" s="8" t="s">
        <v>7615</v>
      </c>
      <c r="I2244" s="8" t="s">
        <v>7644</v>
      </c>
      <c r="J2244" s="19">
        <v>5</v>
      </c>
      <c r="K2244" s="19" t="s">
        <v>7736</v>
      </c>
      <c r="L2244" s="11">
        <v>1.3</v>
      </c>
      <c r="M2244" s="11"/>
      <c r="N2244" s="24"/>
      <c r="P2244" s="32"/>
      <c r="T2244" s="19"/>
      <c r="U2244" s="3"/>
      <c r="X2244" t="str">
        <f t="shared" si="146"/>
        <v/>
      </c>
      <c r="Z2244" t="str">
        <f t="shared" si="147"/>
        <v/>
      </c>
      <c r="AB2244" s="9"/>
      <c r="AC2244" t="s">
        <v>7615</v>
      </c>
      <c r="AD2244">
        <f t="shared" si="145"/>
        <v>0</v>
      </c>
      <c r="AF2244" s="3"/>
      <c r="AH2244" s="9"/>
    </row>
    <row r="2245" spans="1:34" ht="10.95" customHeight="1" outlineLevel="1" x14ac:dyDescent="0.25">
      <c r="A2245" t="s">
        <v>2693</v>
      </c>
      <c r="C2245" s="3" t="s">
        <v>12466</v>
      </c>
      <c r="D2245" s="3">
        <v>295</v>
      </c>
      <c r="E2245" s="9">
        <v>1993</v>
      </c>
      <c r="F2245" s="7" t="s">
        <v>5243</v>
      </c>
      <c r="G2245" s="7" t="s">
        <v>5401</v>
      </c>
      <c r="H2245" s="8" t="s">
        <v>7615</v>
      </c>
      <c r="I2245" s="8" t="s">
        <v>7644</v>
      </c>
      <c r="J2245" s="19">
        <v>5</v>
      </c>
      <c r="K2245" s="19" t="s">
        <v>7736</v>
      </c>
      <c r="L2245" s="11">
        <v>1.3</v>
      </c>
      <c r="M2245" s="11"/>
      <c r="N2245" s="24"/>
      <c r="P2245" s="32"/>
      <c r="T2245" s="19"/>
      <c r="U2245" s="3"/>
      <c r="X2245" t="str">
        <f t="shared" si="146"/>
        <v/>
      </c>
      <c r="Z2245" t="str">
        <f t="shared" si="147"/>
        <v/>
      </c>
      <c r="AB2245" s="9"/>
      <c r="AC2245" t="s">
        <v>7615</v>
      </c>
      <c r="AD2245">
        <f t="shared" si="145"/>
        <v>0</v>
      </c>
      <c r="AF2245" s="3"/>
      <c r="AH2245" s="9"/>
    </row>
    <row r="2246" spans="1:34" ht="10.95" customHeight="1" outlineLevel="1" x14ac:dyDescent="0.25">
      <c r="A2246" t="s">
        <v>2693</v>
      </c>
      <c r="C2246" s="3" t="s">
        <v>12466</v>
      </c>
      <c r="D2246" s="3">
        <v>296</v>
      </c>
      <c r="E2246" s="9">
        <v>1993</v>
      </c>
      <c r="F2246" s="7" t="s">
        <v>5075</v>
      </c>
      <c r="G2246" s="7" t="s">
        <v>5401</v>
      </c>
      <c r="H2246" s="8" t="s">
        <v>7615</v>
      </c>
      <c r="I2246" s="8" t="s">
        <v>7644</v>
      </c>
      <c r="J2246" s="19">
        <v>5</v>
      </c>
      <c r="K2246" s="19" t="s">
        <v>7736</v>
      </c>
      <c r="L2246" s="11">
        <v>1.3</v>
      </c>
      <c r="M2246" s="11"/>
      <c r="N2246" s="24"/>
      <c r="P2246" s="32"/>
      <c r="T2246" s="19"/>
      <c r="U2246" s="3"/>
      <c r="X2246" t="str">
        <f t="shared" si="146"/>
        <v/>
      </c>
      <c r="Z2246" t="str">
        <f t="shared" si="147"/>
        <v/>
      </c>
      <c r="AB2246" s="9"/>
      <c r="AC2246" t="s">
        <v>7615</v>
      </c>
      <c r="AD2246">
        <f t="shared" si="145"/>
        <v>0</v>
      </c>
      <c r="AF2246" s="3"/>
      <c r="AH2246" s="9"/>
    </row>
    <row r="2247" spans="1:34" ht="10.95" customHeight="1" outlineLevel="1" x14ac:dyDescent="0.25">
      <c r="A2247" t="s">
        <v>2693</v>
      </c>
      <c r="C2247" s="3" t="s">
        <v>12466</v>
      </c>
      <c r="D2247" s="3">
        <v>297</v>
      </c>
      <c r="E2247" s="9">
        <v>1993</v>
      </c>
      <c r="F2247" s="10" t="s">
        <v>22073</v>
      </c>
      <c r="G2247" s="7" t="s">
        <v>5401</v>
      </c>
      <c r="H2247" s="8" t="s">
        <v>7615</v>
      </c>
      <c r="I2247" s="8" t="s">
        <v>7644</v>
      </c>
      <c r="J2247" s="19">
        <v>5</v>
      </c>
      <c r="K2247" s="19" t="s">
        <v>7736</v>
      </c>
      <c r="L2247" s="11">
        <v>1.3</v>
      </c>
      <c r="M2247" s="11"/>
      <c r="N2247" s="24"/>
      <c r="P2247" s="32"/>
      <c r="T2247" s="19"/>
      <c r="U2247" s="3"/>
      <c r="X2247" t="str">
        <f t="shared" si="146"/>
        <v/>
      </c>
      <c r="Z2247" t="str">
        <f t="shared" si="147"/>
        <v/>
      </c>
      <c r="AB2247" s="9"/>
      <c r="AC2247" t="s">
        <v>7615</v>
      </c>
      <c r="AD2247">
        <f t="shared" si="145"/>
        <v>0</v>
      </c>
      <c r="AF2247" s="3"/>
      <c r="AH2247" s="9"/>
    </row>
    <row r="2248" spans="1:34" ht="10.95" customHeight="1" outlineLevel="1" x14ac:dyDescent="0.25">
      <c r="A2248" t="s">
        <v>2693</v>
      </c>
      <c r="C2248" s="3" t="s">
        <v>12466</v>
      </c>
      <c r="D2248" s="3">
        <v>298</v>
      </c>
      <c r="E2248" s="9">
        <v>1993</v>
      </c>
      <c r="F2248" s="10" t="s">
        <v>4650</v>
      </c>
      <c r="G2248" s="7" t="s">
        <v>5401</v>
      </c>
      <c r="H2248" s="8" t="s">
        <v>7615</v>
      </c>
      <c r="I2248" s="8" t="s">
        <v>7644</v>
      </c>
      <c r="J2248" s="19">
        <v>5</v>
      </c>
      <c r="K2248" s="19" t="s">
        <v>7736</v>
      </c>
      <c r="L2248" s="11">
        <v>1.3</v>
      </c>
      <c r="M2248" s="11"/>
      <c r="N2248" s="24"/>
      <c r="P2248" s="32"/>
      <c r="T2248" s="19"/>
      <c r="U2248" s="3"/>
      <c r="X2248" t="str">
        <f t="shared" si="146"/>
        <v/>
      </c>
      <c r="Z2248" t="str">
        <f t="shared" si="147"/>
        <v/>
      </c>
      <c r="AB2248" s="9"/>
      <c r="AC2248" t="s">
        <v>7615</v>
      </c>
      <c r="AD2248">
        <f t="shared" si="145"/>
        <v>0</v>
      </c>
      <c r="AF2248" s="3"/>
      <c r="AH2248" s="9"/>
    </row>
    <row r="2249" spans="1:34" ht="10.95" customHeight="1" outlineLevel="1" x14ac:dyDescent="0.25">
      <c r="A2249" t="s">
        <v>2693</v>
      </c>
      <c r="C2249" s="3" t="s">
        <v>12466</v>
      </c>
      <c r="D2249" s="3" t="s">
        <v>7646</v>
      </c>
      <c r="E2249" s="9">
        <v>1994</v>
      </c>
      <c r="F2249" s="7" t="s">
        <v>755</v>
      </c>
      <c r="G2249" s="7" t="s">
        <v>5401</v>
      </c>
      <c r="H2249" s="8" t="s">
        <v>7599</v>
      </c>
      <c r="I2249" s="8" t="s">
        <v>7645</v>
      </c>
      <c r="J2249" s="19">
        <v>6</v>
      </c>
      <c r="K2249" s="19" t="s">
        <v>7736</v>
      </c>
      <c r="L2249" s="11">
        <v>9.5</v>
      </c>
      <c r="M2249" s="11"/>
      <c r="N2249" s="24"/>
      <c r="P2249" s="32"/>
      <c r="T2249" s="19"/>
      <c r="U2249" s="3"/>
      <c r="X2249" t="str">
        <f t="shared" si="146"/>
        <v/>
      </c>
      <c r="Z2249">
        <f t="shared" si="147"/>
        <v>1</v>
      </c>
      <c r="AB2249" s="9"/>
      <c r="AC2249" t="s">
        <v>7599</v>
      </c>
      <c r="AD2249">
        <f t="shared" si="145"/>
        <v>0</v>
      </c>
      <c r="AF2249" s="3"/>
      <c r="AH2249" s="9"/>
    </row>
    <row r="2250" spans="1:34" ht="10.95" customHeight="1" outlineLevel="1" x14ac:dyDescent="0.25">
      <c r="A2250" t="s">
        <v>2693</v>
      </c>
      <c r="C2250" s="3" t="s">
        <v>12466</v>
      </c>
      <c r="D2250" s="3" t="s">
        <v>7648</v>
      </c>
      <c r="E2250" s="9">
        <v>1995</v>
      </c>
      <c r="F2250" s="7" t="s">
        <v>755</v>
      </c>
      <c r="G2250" s="7" t="s">
        <v>5401</v>
      </c>
      <c r="H2250" s="8" t="s">
        <v>7649</v>
      </c>
      <c r="I2250" s="8" t="s">
        <v>7647</v>
      </c>
      <c r="J2250" s="19">
        <v>2</v>
      </c>
      <c r="K2250" s="19" t="s">
        <v>7736</v>
      </c>
      <c r="L2250" s="11">
        <v>3</v>
      </c>
      <c r="M2250" s="11"/>
      <c r="N2250" s="24"/>
      <c r="P2250" s="32"/>
      <c r="R2250">
        <v>1</v>
      </c>
      <c r="S2250">
        <v>1</v>
      </c>
      <c r="T2250" s="19"/>
      <c r="U2250" s="3"/>
      <c r="X2250" t="str">
        <f t="shared" si="146"/>
        <v/>
      </c>
      <c r="Z2250">
        <f t="shared" si="147"/>
        <v>1</v>
      </c>
      <c r="AA2250">
        <v>1</v>
      </c>
      <c r="AB2250" s="9"/>
      <c r="AC2250" t="s">
        <v>7649</v>
      </c>
      <c r="AD2250">
        <f t="shared" si="145"/>
        <v>0</v>
      </c>
      <c r="AF2250" s="3"/>
      <c r="AH2250" s="9"/>
    </row>
    <row r="2251" spans="1:34" ht="10.95" customHeight="1" outlineLevel="1" x14ac:dyDescent="0.25">
      <c r="A2251" t="s">
        <v>2693</v>
      </c>
      <c r="C2251" s="3" t="s">
        <v>12466</v>
      </c>
      <c r="D2251" s="3" t="s">
        <v>7648</v>
      </c>
      <c r="E2251" s="9">
        <v>1995</v>
      </c>
      <c r="F2251" s="7" t="s">
        <v>21657</v>
      </c>
      <c r="G2251" s="7" t="s">
        <v>5401</v>
      </c>
      <c r="H2251" s="8" t="s">
        <v>7649</v>
      </c>
      <c r="I2251" s="8" t="s">
        <v>7647</v>
      </c>
      <c r="J2251" s="19">
        <v>2</v>
      </c>
      <c r="K2251" s="19" t="s">
        <v>7736</v>
      </c>
      <c r="L2251" s="11">
        <v>3</v>
      </c>
      <c r="M2251" s="11"/>
      <c r="N2251" s="24"/>
      <c r="P2251" s="32"/>
      <c r="T2251" s="19"/>
      <c r="U2251" s="3"/>
      <c r="X2251">
        <f t="shared" si="146"/>
        <v>1</v>
      </c>
      <c r="Z2251">
        <f t="shared" si="147"/>
        <v>1</v>
      </c>
      <c r="AA2251">
        <v>1</v>
      </c>
      <c r="AB2251" s="9"/>
      <c r="AC2251" t="s">
        <v>7649</v>
      </c>
      <c r="AD2251">
        <f t="shared" si="145"/>
        <v>0</v>
      </c>
      <c r="AF2251" s="3"/>
      <c r="AH2251" s="9"/>
    </row>
    <row r="2252" spans="1:34" ht="10.95" customHeight="1" outlineLevel="1" x14ac:dyDescent="0.25">
      <c r="A2252" t="s">
        <v>2693</v>
      </c>
      <c r="C2252" s="3" t="s">
        <v>12466</v>
      </c>
      <c r="D2252" s="3">
        <v>500</v>
      </c>
      <c r="E2252" s="9">
        <v>2014</v>
      </c>
      <c r="F2252" s="7" t="s">
        <v>2624</v>
      </c>
      <c r="G2252" s="7" t="s">
        <v>5401</v>
      </c>
      <c r="H2252" s="8" t="s">
        <v>7599</v>
      </c>
      <c r="I2252" s="8" t="s">
        <v>7650</v>
      </c>
      <c r="J2252" s="19">
        <v>6</v>
      </c>
      <c r="K2252" s="19" t="s">
        <v>7736</v>
      </c>
      <c r="L2252" s="11">
        <v>2.75</v>
      </c>
      <c r="M2252" s="11"/>
      <c r="N2252" s="24"/>
      <c r="P2252" s="32"/>
      <c r="T2252" s="19"/>
      <c r="U2252" s="3"/>
      <c r="X2252" t="str">
        <f t="shared" si="146"/>
        <v/>
      </c>
      <c r="Z2252" t="str">
        <f t="shared" si="147"/>
        <v/>
      </c>
      <c r="AB2252" s="9"/>
      <c r="AC2252" t="s">
        <v>7599</v>
      </c>
      <c r="AD2252">
        <f t="shared" si="145"/>
        <v>0</v>
      </c>
      <c r="AF2252" s="3"/>
      <c r="AH2252" s="9"/>
    </row>
    <row r="2253" spans="1:34" ht="10.95" customHeight="1" outlineLevel="1" x14ac:dyDescent="0.25">
      <c r="A2253" t="s">
        <v>2693</v>
      </c>
      <c r="C2253" s="3" t="s">
        <v>12466</v>
      </c>
      <c r="D2253" s="3">
        <v>501</v>
      </c>
      <c r="E2253" s="9">
        <v>2014</v>
      </c>
      <c r="F2253" s="7" t="s">
        <v>2624</v>
      </c>
      <c r="G2253" s="7" t="s">
        <v>5401</v>
      </c>
      <c r="H2253" s="8" t="s">
        <v>7599</v>
      </c>
      <c r="I2253" s="8" t="s">
        <v>7650</v>
      </c>
      <c r="J2253" s="19">
        <v>6</v>
      </c>
      <c r="K2253" s="19" t="s">
        <v>7736</v>
      </c>
      <c r="L2253" s="11">
        <v>2.75</v>
      </c>
      <c r="M2253" s="11"/>
      <c r="N2253" s="24"/>
      <c r="P2253" s="32"/>
      <c r="T2253" s="19"/>
      <c r="U2253" s="3"/>
      <c r="X2253" t="str">
        <f t="shared" si="146"/>
        <v/>
      </c>
      <c r="Z2253" t="str">
        <f t="shared" si="147"/>
        <v/>
      </c>
      <c r="AB2253" s="9"/>
      <c r="AC2253" t="s">
        <v>7599</v>
      </c>
      <c r="AD2253">
        <f t="shared" si="145"/>
        <v>0</v>
      </c>
      <c r="AF2253" s="3"/>
      <c r="AH2253" s="9"/>
    </row>
    <row r="2254" spans="1:34" ht="10.95" customHeight="1" outlineLevel="1" x14ac:dyDescent="0.25">
      <c r="A2254" t="s">
        <v>2693</v>
      </c>
      <c r="C2254" s="3" t="s">
        <v>12466</v>
      </c>
      <c r="D2254" s="3">
        <v>502</v>
      </c>
      <c r="E2254" s="9">
        <v>2014</v>
      </c>
      <c r="F2254" s="10" t="s">
        <v>22061</v>
      </c>
      <c r="G2254" s="7" t="s">
        <v>5401</v>
      </c>
      <c r="H2254" s="8" t="s">
        <v>7599</v>
      </c>
      <c r="I2254" s="8" t="s">
        <v>7650</v>
      </c>
      <c r="J2254" s="19">
        <v>6</v>
      </c>
      <c r="K2254" s="19" t="s">
        <v>7736</v>
      </c>
      <c r="L2254" s="11">
        <v>2.75</v>
      </c>
      <c r="M2254" s="11"/>
      <c r="N2254" s="24"/>
      <c r="P2254" s="32"/>
      <c r="T2254" s="19"/>
      <c r="U2254" s="3"/>
      <c r="X2254" t="str">
        <f t="shared" si="146"/>
        <v/>
      </c>
      <c r="Z2254" t="str">
        <f t="shared" si="147"/>
        <v/>
      </c>
      <c r="AB2254" s="9"/>
      <c r="AC2254" t="s">
        <v>7599</v>
      </c>
      <c r="AD2254">
        <f t="shared" si="145"/>
        <v>0</v>
      </c>
      <c r="AF2254" s="3"/>
      <c r="AH2254" s="9"/>
    </row>
    <row r="2255" spans="1:34" ht="10.95" customHeight="1" outlineLevel="1" x14ac:dyDescent="0.25">
      <c r="A2255" t="s">
        <v>2693</v>
      </c>
      <c r="C2255" s="3" t="s">
        <v>12466</v>
      </c>
      <c r="D2255" s="3">
        <v>503</v>
      </c>
      <c r="E2255" s="9">
        <v>2014</v>
      </c>
      <c r="F2255" s="10" t="s">
        <v>22074</v>
      </c>
      <c r="G2255" s="7" t="s">
        <v>5401</v>
      </c>
      <c r="H2255" s="8" t="s">
        <v>7599</v>
      </c>
      <c r="I2255" s="8" t="s">
        <v>7650</v>
      </c>
      <c r="J2255" s="19">
        <v>6</v>
      </c>
      <c r="K2255" s="19" t="s">
        <v>7736</v>
      </c>
      <c r="L2255" s="11">
        <v>2.75</v>
      </c>
      <c r="M2255" s="11"/>
      <c r="N2255" s="24"/>
      <c r="P2255" s="32"/>
      <c r="T2255" s="19"/>
      <c r="U2255" s="3"/>
      <c r="X2255" t="str">
        <f t="shared" si="146"/>
        <v/>
      </c>
      <c r="Z2255" t="str">
        <f t="shared" si="147"/>
        <v/>
      </c>
      <c r="AB2255" s="9"/>
      <c r="AC2255" t="s">
        <v>7599</v>
      </c>
      <c r="AD2255">
        <f t="shared" si="145"/>
        <v>0</v>
      </c>
      <c r="AF2255" s="3"/>
      <c r="AH2255" s="9"/>
    </row>
    <row r="2256" spans="1:34" ht="10.95" customHeight="1" outlineLevel="1" x14ac:dyDescent="0.25">
      <c r="A2256" t="s">
        <v>2693</v>
      </c>
      <c r="C2256" s="3" t="s">
        <v>12466</v>
      </c>
      <c r="D2256" s="3" t="s">
        <v>20139</v>
      </c>
      <c r="E2256" s="9">
        <v>2014</v>
      </c>
      <c r="F2256" s="7" t="s">
        <v>20140</v>
      </c>
      <c r="G2256" s="7" t="s">
        <v>5401</v>
      </c>
      <c r="H2256" s="8" t="s">
        <v>7599</v>
      </c>
      <c r="I2256" s="8" t="s">
        <v>7650</v>
      </c>
      <c r="J2256" s="19">
        <v>6</v>
      </c>
      <c r="K2256" s="19" t="s">
        <v>7736</v>
      </c>
      <c r="L2256" s="11">
        <v>2.5</v>
      </c>
      <c r="M2256" s="11"/>
      <c r="N2256" s="24"/>
      <c r="P2256" s="32"/>
      <c r="T2256" s="19"/>
      <c r="U2256" s="3"/>
      <c r="X2256">
        <f t="shared" si="146"/>
        <v>1</v>
      </c>
      <c r="Z2256" t="str">
        <f t="shared" si="147"/>
        <v/>
      </c>
      <c r="AB2256" s="9"/>
      <c r="AC2256" t="s">
        <v>7599</v>
      </c>
      <c r="AD2256">
        <f t="shared" si="145"/>
        <v>0</v>
      </c>
      <c r="AF2256" s="3"/>
      <c r="AH2256" s="9"/>
    </row>
    <row r="2257" spans="1:48" ht="10.95" customHeight="1" outlineLevel="1" x14ac:dyDescent="0.25">
      <c r="A2257" t="s">
        <v>2693</v>
      </c>
      <c r="C2257" s="3" t="s">
        <v>12466</v>
      </c>
      <c r="D2257" s="3" t="s">
        <v>7652</v>
      </c>
      <c r="E2257" s="9">
        <v>2017</v>
      </c>
      <c r="F2257" s="7" t="s">
        <v>15457</v>
      </c>
      <c r="G2257" s="7" t="s">
        <v>5401</v>
      </c>
      <c r="H2257" s="8" t="s">
        <v>7599</v>
      </c>
      <c r="I2257" s="8" t="s">
        <v>7651</v>
      </c>
      <c r="J2257" s="19">
        <v>5</v>
      </c>
      <c r="K2257" s="19" t="s">
        <v>7736</v>
      </c>
      <c r="L2257" s="11">
        <v>9</v>
      </c>
      <c r="M2257" s="11"/>
      <c r="N2257" s="24"/>
      <c r="P2257" s="32"/>
      <c r="T2257" s="19"/>
      <c r="U2257" s="3"/>
      <c r="X2257" t="str">
        <f t="shared" si="146"/>
        <v/>
      </c>
      <c r="Z2257">
        <f t="shared" si="147"/>
        <v>1</v>
      </c>
      <c r="AB2257" s="9"/>
      <c r="AC2257" t="s">
        <v>7599</v>
      </c>
      <c r="AD2257">
        <f t="shared" si="145"/>
        <v>0</v>
      </c>
      <c r="AF2257" s="3"/>
      <c r="AH2257" s="9"/>
    </row>
    <row r="2258" spans="1:48" ht="10.95" customHeight="1" x14ac:dyDescent="0.25">
      <c r="A2258" t="s">
        <v>13789</v>
      </c>
      <c r="B2258" t="s">
        <v>13711</v>
      </c>
      <c r="C2258" s="3" t="s">
        <v>12988</v>
      </c>
      <c r="E2258" s="9"/>
      <c r="F2258" s="7"/>
      <c r="G2258" s="7"/>
      <c r="H2258" s="8"/>
      <c r="I2258" s="8"/>
      <c r="J2258" s="19"/>
      <c r="K2258" s="19"/>
      <c r="L2258" s="11"/>
      <c r="M2258" s="11">
        <f>SUM(L2259:L2355)</f>
        <v>144.60000000000002</v>
      </c>
      <c r="N2258" s="24">
        <v>3341</v>
      </c>
      <c r="O2258">
        <f>COUNTIF(K2259:K2355,"*")</f>
        <v>97</v>
      </c>
      <c r="P2258" s="32">
        <f>O2258/N2258</f>
        <v>2.903322358575277E-2</v>
      </c>
      <c r="Q2258">
        <f>COUNTIF(K2259:K2355,"Y")+COUNTIF(K2259:K2355,"S")</f>
        <v>53</v>
      </c>
      <c r="T2258" s="19" t="s">
        <v>7736</v>
      </c>
      <c r="U2258" s="3"/>
      <c r="V2258" t="s">
        <v>18577</v>
      </c>
      <c r="X2258" t="str">
        <f t="shared" si="146"/>
        <v/>
      </c>
      <c r="Z2258" t="str">
        <f t="shared" si="147"/>
        <v/>
      </c>
      <c r="AB2258" s="9"/>
      <c r="AE2258">
        <f>COUNTIF(AD2259:AD15987,"1")</f>
        <v>784</v>
      </c>
      <c r="AF2258" s="3"/>
      <c r="AH2258" s="9"/>
      <c r="AI2258">
        <f>COUNTIF($J2259:$J2355,"1")-COUNTIFS($J2259:$J2355,"1",$K2259:$K2355,"V")</f>
        <v>9</v>
      </c>
      <c r="AJ2258">
        <f>COUNTIFS($J2259:$J2355,"1",$K2259:$K2355,"Y")+COUNTIFS($J2259:$J2355,"1",$K2259:$K2355,"s")</f>
        <v>8</v>
      </c>
      <c r="AK2258">
        <f>COUNTIF($J2259:$J2355,"2")-COUNTIFS($J2259:$J2355,"2",$K2259:$K2355,"V")</f>
        <v>4</v>
      </c>
      <c r="AL2258">
        <f>COUNTIFS($J2259:$J2355,"2",$K2259:$K2355,"Y")+COUNTIFS($J2259:$J2355,"2",$K2259:$K2355,"s")</f>
        <v>2</v>
      </c>
      <c r="AM2258">
        <f>COUNTIF($J2259:$J2355,"3")-COUNTIFS($J2259:$J2355,"3",$K2259:$K2355,"V")</f>
        <v>59</v>
      </c>
      <c r="AN2258">
        <f>COUNTIFS($J2259:$J2355,"3",$K2259:$K2355,"Y")+COUNTIFS($J2259:$J2355,"3",$K2259:$K2355,"s")</f>
        <v>29</v>
      </c>
      <c r="AO2258">
        <f>COUNTIF($J2259:$J2355,"4")-COUNTIFS($J2259:$J2355,"4",$K2259:$K2355,"V")</f>
        <v>0</v>
      </c>
      <c r="AP2258">
        <f>COUNTIFS($J2259:$J2355,"4",$K2259:$K2355,"Y")+COUNTIFS($J2259:$J2355,"4",$K2259:$K2355,"s")</f>
        <v>0</v>
      </c>
      <c r="AQ2258">
        <f>COUNTIF($J2259:$J2355,"5")-COUNTIFS($J2259:$J2355,"5",$K2259:$K2355,"V")</f>
        <v>22</v>
      </c>
      <c r="AR2258">
        <f>COUNTIFS($J2259:$J2355,"5",$K2259:$K2355,"Y")+COUNTIFS($J2259:$J2355,"5",$K2259:$K2355,"s")</f>
        <v>13</v>
      </c>
      <c r="AS2258">
        <f>COUNTIF($J2259:$J2355,"6")-COUNTIFS($J2259:$J2355,"6",$K2259:$K2355,"V")</f>
        <v>0</v>
      </c>
      <c r="AT2258">
        <f>COUNTIFS($J2259:$J2355,"6",$K2259:$K2355,"Y")+COUNTIFS($J2259:$J2355,"6",$K2259:$K2355,"s")</f>
        <v>0</v>
      </c>
      <c r="AU2258">
        <f>COUNTIF($J2259:$J2355,"7")-COUNTIFS($J2259:$J2355,"7",$K2259:$K2355,"V")</f>
        <v>1</v>
      </c>
      <c r="AV2258">
        <f>COUNTIFS($J2259:$J2355,"7",$K2259:$K2355,"Y")+COUNTIFS($J2259:$J2355,"7",$K2259:$K2355,"s")</f>
        <v>1</v>
      </c>
    </row>
    <row r="2259" spans="1:48" ht="10.95" customHeight="1" outlineLevel="1" x14ac:dyDescent="0.25">
      <c r="A2259" t="s">
        <v>3374</v>
      </c>
      <c r="C2259" s="3" t="s">
        <v>12988</v>
      </c>
      <c r="D2259" s="3" t="s">
        <v>4065</v>
      </c>
      <c r="E2259" s="9">
        <v>1920</v>
      </c>
      <c r="F2259" s="7" t="s">
        <v>6389</v>
      </c>
      <c r="G2259" s="7" t="s">
        <v>6987</v>
      </c>
      <c r="H2259" s="8" t="s">
        <v>4775</v>
      </c>
      <c r="I2259" s="8"/>
      <c r="J2259" s="19">
        <v>3</v>
      </c>
      <c r="K2259" s="19" t="s">
        <v>7738</v>
      </c>
      <c r="L2259" s="11"/>
      <c r="M2259" s="11"/>
      <c r="N2259" s="24"/>
      <c r="P2259" s="32"/>
      <c r="T2259" s="19"/>
      <c r="U2259" s="3" t="s">
        <v>4065</v>
      </c>
      <c r="X2259" t="str">
        <f t="shared" si="146"/>
        <v/>
      </c>
      <c r="Z2259" t="str">
        <f t="shared" si="147"/>
        <v/>
      </c>
      <c r="AB2259" s="9"/>
      <c r="AC2259" t="s">
        <v>21051</v>
      </c>
      <c r="AD2259">
        <f t="shared" ref="AD2259:AD2290" si="148">COUNTIF(H2259,"*Fuji*")</f>
        <v>0</v>
      </c>
      <c r="AF2259" s="3"/>
      <c r="AG2259" t="s">
        <v>1119</v>
      </c>
      <c r="AH2259" s="9" t="s">
        <v>4925</v>
      </c>
    </row>
    <row r="2260" spans="1:48" ht="10.95" customHeight="1" outlineLevel="1" x14ac:dyDescent="0.25">
      <c r="A2260" t="s">
        <v>3374</v>
      </c>
      <c r="C2260" s="3" t="s">
        <v>12988</v>
      </c>
      <c r="D2260" s="3" t="s">
        <v>4065</v>
      </c>
      <c r="E2260" s="9">
        <v>1920</v>
      </c>
      <c r="F2260" s="7" t="s">
        <v>4735</v>
      </c>
      <c r="G2260" s="7" t="s">
        <v>6800</v>
      </c>
      <c r="H2260" s="8" t="s">
        <v>4775</v>
      </c>
      <c r="I2260" s="8"/>
      <c r="J2260" s="19">
        <v>3</v>
      </c>
      <c r="K2260" s="19" t="s">
        <v>7738</v>
      </c>
      <c r="L2260" s="11"/>
      <c r="M2260" s="11"/>
      <c r="N2260" s="24"/>
      <c r="P2260" s="32"/>
      <c r="T2260" s="19"/>
      <c r="U2260" s="3" t="s">
        <v>4065</v>
      </c>
      <c r="X2260" t="str">
        <f t="shared" si="146"/>
        <v/>
      </c>
      <c r="Z2260" t="str">
        <f t="shared" si="147"/>
        <v/>
      </c>
      <c r="AB2260" s="9"/>
      <c r="AC2260" t="s">
        <v>21051</v>
      </c>
      <c r="AD2260">
        <f t="shared" si="148"/>
        <v>0</v>
      </c>
      <c r="AF2260" s="3"/>
      <c r="AG2260" t="s">
        <v>1119</v>
      </c>
      <c r="AH2260" s="9" t="s">
        <v>4925</v>
      </c>
    </row>
    <row r="2261" spans="1:48" ht="10.95" customHeight="1" outlineLevel="1" x14ac:dyDescent="0.25">
      <c r="A2261" t="s">
        <v>3374</v>
      </c>
      <c r="C2261" s="3" t="s">
        <v>12988</v>
      </c>
      <c r="D2261" s="3" t="s">
        <v>4065</v>
      </c>
      <c r="E2261" s="9">
        <v>1921</v>
      </c>
      <c r="F2261" s="7" t="s">
        <v>5142</v>
      </c>
      <c r="G2261" s="7" t="s">
        <v>1289</v>
      </c>
      <c r="H2261" s="8" t="s">
        <v>6088</v>
      </c>
      <c r="I2261" s="8"/>
      <c r="J2261" s="19">
        <v>3</v>
      </c>
      <c r="K2261" s="19" t="s">
        <v>7738</v>
      </c>
      <c r="L2261" s="11"/>
      <c r="M2261" s="11"/>
      <c r="N2261" s="24"/>
      <c r="P2261" s="32"/>
      <c r="T2261" s="19"/>
      <c r="U2261" s="3" t="s">
        <v>3378</v>
      </c>
      <c r="X2261" t="str">
        <f t="shared" si="146"/>
        <v/>
      </c>
      <c r="Z2261" t="str">
        <f t="shared" si="147"/>
        <v/>
      </c>
      <c r="AB2261" s="9"/>
      <c r="AC2261" t="s">
        <v>6088</v>
      </c>
      <c r="AD2261">
        <f t="shared" si="148"/>
        <v>0</v>
      </c>
      <c r="AF2261" s="3"/>
      <c r="AG2261" t="s">
        <v>1119</v>
      </c>
      <c r="AH2261" s="9" t="s">
        <v>4925</v>
      </c>
    </row>
    <row r="2262" spans="1:48" ht="10.95" customHeight="1" outlineLevel="1" x14ac:dyDescent="0.25">
      <c r="A2262" t="s">
        <v>3374</v>
      </c>
      <c r="C2262" s="3" t="s">
        <v>12988</v>
      </c>
      <c r="D2262" s="3" t="s">
        <v>4065</v>
      </c>
      <c r="E2262" s="9">
        <v>1921</v>
      </c>
      <c r="F2262" s="7" t="s">
        <v>5141</v>
      </c>
      <c r="G2262" s="7" t="s">
        <v>1121</v>
      </c>
      <c r="H2262" s="8" t="s">
        <v>6088</v>
      </c>
      <c r="I2262" s="8"/>
      <c r="J2262" s="19">
        <v>3</v>
      </c>
      <c r="K2262" s="19" t="s">
        <v>7736</v>
      </c>
      <c r="L2262" s="11">
        <v>1.5</v>
      </c>
      <c r="M2262" s="11"/>
      <c r="N2262" s="24"/>
      <c r="P2262" s="32"/>
      <c r="T2262" s="19"/>
      <c r="U2262" s="3" t="s">
        <v>1120</v>
      </c>
      <c r="X2262" t="str">
        <f t="shared" si="146"/>
        <v/>
      </c>
      <c r="Z2262" t="str">
        <f t="shared" si="147"/>
        <v/>
      </c>
      <c r="AB2262" s="9"/>
      <c r="AC2262" t="s">
        <v>6088</v>
      </c>
      <c r="AD2262">
        <f t="shared" si="148"/>
        <v>0</v>
      </c>
      <c r="AF2262" s="3"/>
      <c r="AG2262" t="s">
        <v>1119</v>
      </c>
      <c r="AH2262" s="9" t="s">
        <v>4925</v>
      </c>
    </row>
    <row r="2263" spans="1:48" ht="10.95" customHeight="1" outlineLevel="1" x14ac:dyDescent="0.25">
      <c r="A2263" t="s">
        <v>3374</v>
      </c>
      <c r="C2263" s="3" t="s">
        <v>12988</v>
      </c>
      <c r="D2263" s="3" t="s">
        <v>4065</v>
      </c>
      <c r="E2263" s="9">
        <v>1921</v>
      </c>
      <c r="F2263" s="7" t="s">
        <v>5242</v>
      </c>
      <c r="G2263" s="7" t="s">
        <v>1123</v>
      </c>
      <c r="H2263" s="8" t="s">
        <v>6088</v>
      </c>
      <c r="I2263" s="8"/>
      <c r="J2263" s="19">
        <v>3</v>
      </c>
      <c r="K2263" s="19" t="s">
        <v>7736</v>
      </c>
      <c r="L2263" s="11">
        <v>1.5</v>
      </c>
      <c r="M2263" s="11"/>
      <c r="N2263" s="24"/>
      <c r="P2263" s="32"/>
      <c r="T2263" s="19"/>
      <c r="U2263" s="3" t="s">
        <v>1122</v>
      </c>
      <c r="X2263" t="str">
        <f t="shared" si="146"/>
        <v/>
      </c>
      <c r="Z2263" t="str">
        <f t="shared" si="147"/>
        <v/>
      </c>
      <c r="AB2263" s="9"/>
      <c r="AC2263" t="s">
        <v>6088</v>
      </c>
      <c r="AD2263">
        <f t="shared" si="148"/>
        <v>0</v>
      </c>
      <c r="AF2263" s="3"/>
      <c r="AG2263" t="s">
        <v>1119</v>
      </c>
      <c r="AH2263" s="9" t="s">
        <v>4925</v>
      </c>
    </row>
    <row r="2264" spans="1:48" ht="10.95" customHeight="1" outlineLevel="1" x14ac:dyDescent="0.25">
      <c r="A2264" t="s">
        <v>3374</v>
      </c>
      <c r="C2264" s="3" t="s">
        <v>12988</v>
      </c>
      <c r="D2264" s="3" t="s">
        <v>4065</v>
      </c>
      <c r="E2264" s="9">
        <v>1921</v>
      </c>
      <c r="F2264" s="7" t="s">
        <v>2977</v>
      </c>
      <c r="G2264" s="7" t="s">
        <v>1125</v>
      </c>
      <c r="H2264" s="8" t="s">
        <v>6088</v>
      </c>
      <c r="I2264" s="8"/>
      <c r="J2264" s="19">
        <v>3</v>
      </c>
      <c r="K2264" s="19" t="s">
        <v>7736</v>
      </c>
      <c r="L2264" s="11">
        <v>1.5</v>
      </c>
      <c r="M2264" s="11"/>
      <c r="N2264" s="24"/>
      <c r="P2264" s="32"/>
      <c r="T2264" s="19"/>
      <c r="U2264" s="3" t="s">
        <v>1124</v>
      </c>
      <c r="X2264" t="str">
        <f t="shared" si="146"/>
        <v/>
      </c>
      <c r="Z2264" t="str">
        <f t="shared" si="147"/>
        <v/>
      </c>
      <c r="AB2264" s="9"/>
      <c r="AC2264" t="s">
        <v>6088</v>
      </c>
      <c r="AD2264">
        <f t="shared" si="148"/>
        <v>0</v>
      </c>
      <c r="AF2264" s="3"/>
      <c r="AG2264" t="s">
        <v>1119</v>
      </c>
      <c r="AH2264" s="9" t="s">
        <v>4925</v>
      </c>
    </row>
    <row r="2265" spans="1:48" ht="10.95" customHeight="1" outlineLevel="1" x14ac:dyDescent="0.25">
      <c r="A2265" t="s">
        <v>3374</v>
      </c>
      <c r="C2265" s="3" t="s">
        <v>12988</v>
      </c>
      <c r="D2265" s="3" t="s">
        <v>4065</v>
      </c>
      <c r="E2265" s="9">
        <v>1921</v>
      </c>
      <c r="F2265" s="7" t="s">
        <v>1127</v>
      </c>
      <c r="G2265" s="7" t="s">
        <v>1128</v>
      </c>
      <c r="H2265" s="8" t="s">
        <v>6088</v>
      </c>
      <c r="I2265" s="8"/>
      <c r="J2265" s="19">
        <v>3</v>
      </c>
      <c r="K2265" s="19" t="s">
        <v>20092</v>
      </c>
      <c r="L2265" s="11"/>
      <c r="M2265" s="11"/>
      <c r="N2265" s="24"/>
      <c r="P2265" s="32"/>
      <c r="T2265" s="19"/>
      <c r="U2265" s="3" t="s">
        <v>1126</v>
      </c>
      <c r="W2265" t="s">
        <v>7738</v>
      </c>
      <c r="X2265" t="str">
        <f t="shared" si="146"/>
        <v/>
      </c>
      <c r="Z2265" t="str">
        <f t="shared" si="147"/>
        <v/>
      </c>
      <c r="AB2265" s="9"/>
      <c r="AC2265" t="s">
        <v>6088</v>
      </c>
      <c r="AD2265">
        <f t="shared" si="148"/>
        <v>0</v>
      </c>
      <c r="AF2265" s="3"/>
      <c r="AG2265" t="s">
        <v>1119</v>
      </c>
      <c r="AH2265" s="9" t="s">
        <v>4526</v>
      </c>
    </row>
    <row r="2266" spans="1:48" ht="10.95" customHeight="1" outlineLevel="1" x14ac:dyDescent="0.25">
      <c r="A2266" t="s">
        <v>3374</v>
      </c>
      <c r="C2266" s="3" t="s">
        <v>12988</v>
      </c>
      <c r="D2266" s="3" t="s">
        <v>4065</v>
      </c>
      <c r="E2266" s="9">
        <v>1921</v>
      </c>
      <c r="F2266" s="7" t="s">
        <v>5282</v>
      </c>
      <c r="G2266" s="7" t="s">
        <v>6507</v>
      </c>
      <c r="H2266" s="8" t="s">
        <v>6088</v>
      </c>
      <c r="I2266" s="8"/>
      <c r="J2266" s="19">
        <v>3</v>
      </c>
      <c r="K2266" s="19" t="s">
        <v>7736</v>
      </c>
      <c r="L2266" s="11">
        <v>1.5</v>
      </c>
      <c r="M2266" s="11"/>
      <c r="N2266" s="24"/>
      <c r="P2266" s="32"/>
      <c r="T2266" s="19"/>
      <c r="U2266" s="3" t="s">
        <v>1130</v>
      </c>
      <c r="X2266" t="str">
        <f t="shared" si="146"/>
        <v/>
      </c>
      <c r="Z2266" t="str">
        <f t="shared" si="147"/>
        <v/>
      </c>
      <c r="AB2266" s="9"/>
      <c r="AC2266" t="s">
        <v>6088</v>
      </c>
      <c r="AD2266">
        <f t="shared" si="148"/>
        <v>0</v>
      </c>
      <c r="AF2266" s="3"/>
      <c r="AG2266" t="s">
        <v>1119</v>
      </c>
      <c r="AH2266" s="9" t="s">
        <v>4925</v>
      </c>
    </row>
    <row r="2267" spans="1:48" ht="10.95" customHeight="1" outlineLevel="1" x14ac:dyDescent="0.25">
      <c r="A2267" t="s">
        <v>3374</v>
      </c>
      <c r="C2267" s="3" t="s">
        <v>12988</v>
      </c>
      <c r="D2267" s="3" t="s">
        <v>4065</v>
      </c>
      <c r="E2267" s="9">
        <v>1921</v>
      </c>
      <c r="F2267" s="7" t="s">
        <v>3424</v>
      </c>
      <c r="G2267" s="7" t="s">
        <v>1677</v>
      </c>
      <c r="H2267" s="8" t="s">
        <v>6088</v>
      </c>
      <c r="I2267" s="8"/>
      <c r="J2267" s="19">
        <v>3</v>
      </c>
      <c r="K2267" s="19" t="s">
        <v>7738</v>
      </c>
      <c r="L2267" s="11"/>
      <c r="M2267" s="11"/>
      <c r="N2267" s="24"/>
      <c r="P2267" s="32"/>
      <c r="T2267" s="19"/>
      <c r="U2267" s="3" t="s">
        <v>1131</v>
      </c>
      <c r="X2267" t="str">
        <f t="shared" si="146"/>
        <v/>
      </c>
      <c r="Z2267" t="str">
        <f t="shared" si="147"/>
        <v/>
      </c>
      <c r="AB2267" s="9"/>
      <c r="AC2267" t="s">
        <v>6088</v>
      </c>
      <c r="AD2267">
        <f t="shared" si="148"/>
        <v>0</v>
      </c>
      <c r="AF2267" s="3"/>
      <c r="AG2267" t="s">
        <v>1119</v>
      </c>
      <c r="AH2267" s="9" t="s">
        <v>4925</v>
      </c>
    </row>
    <row r="2268" spans="1:48" ht="10.95" customHeight="1" outlineLevel="1" x14ac:dyDescent="0.25">
      <c r="A2268" t="s">
        <v>3374</v>
      </c>
      <c r="C2268" s="3" t="s">
        <v>12988</v>
      </c>
      <c r="D2268" s="3" t="s">
        <v>4065</v>
      </c>
      <c r="E2268" s="9">
        <v>1921</v>
      </c>
      <c r="F2268" s="7" t="s">
        <v>1349</v>
      </c>
      <c r="G2268" s="7" t="s">
        <v>1676</v>
      </c>
      <c r="H2268" s="8" t="s">
        <v>6088</v>
      </c>
      <c r="I2268" s="8"/>
      <c r="J2268" s="19">
        <v>3</v>
      </c>
      <c r="K2268" s="19" t="s">
        <v>7738</v>
      </c>
      <c r="L2268" s="11"/>
      <c r="M2268" s="11"/>
      <c r="N2268" s="24"/>
      <c r="P2268" s="32"/>
      <c r="T2268" s="19"/>
      <c r="U2268" s="3" t="s">
        <v>3107</v>
      </c>
      <c r="X2268" t="str">
        <f t="shared" si="146"/>
        <v/>
      </c>
      <c r="Z2268" t="str">
        <f t="shared" si="147"/>
        <v/>
      </c>
      <c r="AB2268" s="9"/>
      <c r="AC2268" t="s">
        <v>6088</v>
      </c>
      <c r="AD2268">
        <f t="shared" si="148"/>
        <v>0</v>
      </c>
      <c r="AF2268" s="3"/>
      <c r="AG2268" t="s">
        <v>1119</v>
      </c>
      <c r="AH2268" s="9" t="s">
        <v>4623</v>
      </c>
    </row>
    <row r="2269" spans="1:48" ht="10.95" customHeight="1" outlineLevel="1" x14ac:dyDescent="0.25">
      <c r="A2269" t="s">
        <v>3374</v>
      </c>
      <c r="C2269" s="3" t="s">
        <v>12988</v>
      </c>
      <c r="D2269" s="3" t="s">
        <v>4065</v>
      </c>
      <c r="E2269" s="9">
        <v>1923</v>
      </c>
      <c r="F2269" s="7" t="s">
        <v>5142</v>
      </c>
      <c r="G2269" s="7" t="s">
        <v>1289</v>
      </c>
      <c r="H2269" s="8" t="s">
        <v>6089</v>
      </c>
      <c r="I2269" s="8"/>
      <c r="J2269" s="19">
        <v>3</v>
      </c>
      <c r="K2269" s="19" t="s">
        <v>7736</v>
      </c>
      <c r="L2269" s="11">
        <v>3.75</v>
      </c>
      <c r="M2269" s="11"/>
      <c r="N2269" s="24"/>
      <c r="P2269" s="32"/>
      <c r="T2269" s="19"/>
      <c r="U2269" s="3" t="s">
        <v>3108</v>
      </c>
      <c r="X2269" t="str">
        <f t="shared" si="146"/>
        <v/>
      </c>
      <c r="Z2269" t="str">
        <f t="shared" si="147"/>
        <v/>
      </c>
      <c r="AB2269" s="9"/>
      <c r="AC2269" t="s">
        <v>6089</v>
      </c>
      <c r="AD2269">
        <f t="shared" si="148"/>
        <v>0</v>
      </c>
      <c r="AF2269" s="3"/>
      <c r="AG2269" t="s">
        <v>1119</v>
      </c>
      <c r="AH2269" s="9" t="s">
        <v>4925</v>
      </c>
    </row>
    <row r="2270" spans="1:48" ht="10.95" customHeight="1" outlineLevel="1" x14ac:dyDescent="0.25">
      <c r="A2270" t="s">
        <v>3374</v>
      </c>
      <c r="C2270" s="3" t="s">
        <v>12988</v>
      </c>
      <c r="D2270" s="3" t="s">
        <v>4065</v>
      </c>
      <c r="E2270" s="9">
        <v>1923</v>
      </c>
      <c r="F2270" s="7" t="s">
        <v>5141</v>
      </c>
      <c r="G2270" s="7" t="s">
        <v>6507</v>
      </c>
      <c r="H2270" s="8" t="s">
        <v>6089</v>
      </c>
      <c r="I2270" s="8"/>
      <c r="J2270" s="19">
        <v>3</v>
      </c>
      <c r="K2270" s="19" t="s">
        <v>7736</v>
      </c>
      <c r="L2270" s="11">
        <v>0.7</v>
      </c>
      <c r="M2270" s="11"/>
      <c r="N2270" s="24"/>
      <c r="P2270" s="32"/>
      <c r="T2270" s="19"/>
      <c r="U2270" s="3" t="s">
        <v>3109</v>
      </c>
      <c r="X2270" t="str">
        <f t="shared" si="146"/>
        <v/>
      </c>
      <c r="Z2270" t="str">
        <f t="shared" si="147"/>
        <v/>
      </c>
      <c r="AB2270" s="9"/>
      <c r="AC2270" t="s">
        <v>6089</v>
      </c>
      <c r="AD2270">
        <f t="shared" si="148"/>
        <v>0</v>
      </c>
      <c r="AF2270" s="3"/>
      <c r="AG2270" t="s">
        <v>1119</v>
      </c>
      <c r="AH2270" s="9" t="s">
        <v>4925</v>
      </c>
    </row>
    <row r="2271" spans="1:48" ht="10.95" customHeight="1" outlineLevel="1" x14ac:dyDescent="0.25">
      <c r="A2271" t="s">
        <v>3374</v>
      </c>
      <c r="C2271" s="3" t="s">
        <v>12988</v>
      </c>
      <c r="D2271" s="3" t="s">
        <v>4065</v>
      </c>
      <c r="E2271" s="9">
        <v>1923</v>
      </c>
      <c r="F2271" s="7" t="s">
        <v>5242</v>
      </c>
      <c r="G2271" s="7" t="s">
        <v>3971</v>
      </c>
      <c r="H2271" s="8" t="s">
        <v>6089</v>
      </c>
      <c r="I2271" s="8"/>
      <c r="J2271" s="19">
        <v>3</v>
      </c>
      <c r="K2271" s="19" t="s">
        <v>7736</v>
      </c>
      <c r="L2271" s="11">
        <v>3.75</v>
      </c>
      <c r="M2271" s="11"/>
      <c r="N2271" s="24"/>
      <c r="P2271" s="32"/>
      <c r="T2271" s="19"/>
      <c r="U2271" s="3" t="s">
        <v>3110</v>
      </c>
      <c r="X2271" t="str">
        <f t="shared" si="146"/>
        <v/>
      </c>
      <c r="Z2271" t="str">
        <f t="shared" si="147"/>
        <v/>
      </c>
      <c r="AB2271" s="9"/>
      <c r="AC2271" t="s">
        <v>6089</v>
      </c>
      <c r="AD2271">
        <f t="shared" si="148"/>
        <v>0</v>
      </c>
      <c r="AF2271" s="3"/>
      <c r="AG2271" t="s">
        <v>1119</v>
      </c>
      <c r="AH2271" s="9" t="s">
        <v>4925</v>
      </c>
    </row>
    <row r="2272" spans="1:48" ht="10.95" customHeight="1" outlineLevel="1" x14ac:dyDescent="0.25">
      <c r="A2272" t="s">
        <v>3374</v>
      </c>
      <c r="C2272" s="3" t="s">
        <v>12988</v>
      </c>
      <c r="D2272" s="3" t="s">
        <v>4065</v>
      </c>
      <c r="E2272" s="9">
        <v>1923</v>
      </c>
      <c r="F2272" s="7" t="s">
        <v>2977</v>
      </c>
      <c r="G2272" s="7" t="s">
        <v>4525</v>
      </c>
      <c r="H2272" s="8" t="s">
        <v>6089</v>
      </c>
      <c r="I2272" s="8"/>
      <c r="J2272" s="19">
        <v>3</v>
      </c>
      <c r="K2272" s="19" t="s">
        <v>7736</v>
      </c>
      <c r="L2272" s="11">
        <v>3.75</v>
      </c>
      <c r="M2272" s="11"/>
      <c r="N2272" s="24"/>
      <c r="P2272" s="32"/>
      <c r="T2272" s="19"/>
      <c r="U2272" s="3" t="s">
        <v>6799</v>
      </c>
      <c r="X2272" t="str">
        <f t="shared" si="146"/>
        <v/>
      </c>
      <c r="Z2272" t="str">
        <f t="shared" si="147"/>
        <v/>
      </c>
      <c r="AB2272" s="9"/>
      <c r="AC2272" t="s">
        <v>6089</v>
      </c>
      <c r="AD2272">
        <f t="shared" si="148"/>
        <v>0</v>
      </c>
      <c r="AF2272" s="3"/>
      <c r="AG2272" t="s">
        <v>1119</v>
      </c>
      <c r="AH2272" s="9" t="s">
        <v>4925</v>
      </c>
    </row>
    <row r="2273" spans="1:34" ht="10.95" customHeight="1" outlineLevel="1" x14ac:dyDescent="0.25">
      <c r="A2273" t="s">
        <v>3374</v>
      </c>
      <c r="C2273" s="3" t="s">
        <v>12988</v>
      </c>
      <c r="D2273" s="3" t="s">
        <v>4065</v>
      </c>
      <c r="E2273" s="9">
        <v>1923</v>
      </c>
      <c r="F2273" s="7" t="s">
        <v>5282</v>
      </c>
      <c r="G2273" s="7" t="s">
        <v>1677</v>
      </c>
      <c r="H2273" s="8" t="s">
        <v>6089</v>
      </c>
      <c r="I2273" s="8"/>
      <c r="J2273" s="19">
        <v>3</v>
      </c>
      <c r="K2273" s="19" t="s">
        <v>7736</v>
      </c>
      <c r="L2273" s="11">
        <v>0.8</v>
      </c>
      <c r="M2273" s="11"/>
      <c r="N2273" s="24"/>
      <c r="P2273" s="32"/>
      <c r="T2273" s="19"/>
      <c r="U2273" s="3" t="s">
        <v>6801</v>
      </c>
      <c r="X2273" t="str">
        <f t="shared" si="146"/>
        <v/>
      </c>
      <c r="Z2273" t="str">
        <f t="shared" si="147"/>
        <v/>
      </c>
      <c r="AB2273" s="9"/>
      <c r="AC2273" t="s">
        <v>6089</v>
      </c>
      <c r="AD2273">
        <f t="shared" si="148"/>
        <v>0</v>
      </c>
      <c r="AF2273" s="3"/>
      <c r="AG2273" t="s">
        <v>1119</v>
      </c>
      <c r="AH2273" s="9" t="s">
        <v>4925</v>
      </c>
    </row>
    <row r="2274" spans="1:34" ht="10.95" customHeight="1" outlineLevel="1" x14ac:dyDescent="0.25">
      <c r="A2274" t="s">
        <v>3374</v>
      </c>
      <c r="C2274" s="3" t="s">
        <v>12988</v>
      </c>
      <c r="D2274" s="3" t="s">
        <v>4065</v>
      </c>
      <c r="E2274" s="9">
        <v>1923</v>
      </c>
      <c r="F2274" s="7" t="s">
        <v>3424</v>
      </c>
      <c r="G2274" s="7" t="s">
        <v>6507</v>
      </c>
      <c r="H2274" s="8" t="s">
        <v>6089</v>
      </c>
      <c r="I2274" s="8"/>
      <c r="J2274" s="19">
        <v>3</v>
      </c>
      <c r="K2274" s="19" t="s">
        <v>7736</v>
      </c>
      <c r="L2274" s="11">
        <v>3.75</v>
      </c>
      <c r="M2274" s="11"/>
      <c r="N2274" s="24"/>
      <c r="P2274" s="32"/>
      <c r="T2274" s="19"/>
      <c r="U2274" s="3" t="s">
        <v>3112</v>
      </c>
      <c r="X2274" t="str">
        <f t="shared" si="146"/>
        <v/>
      </c>
      <c r="Z2274" t="str">
        <f t="shared" si="147"/>
        <v/>
      </c>
      <c r="AB2274" s="9"/>
      <c r="AC2274" t="s">
        <v>6089</v>
      </c>
      <c r="AD2274">
        <f t="shared" si="148"/>
        <v>0</v>
      </c>
      <c r="AF2274" s="3"/>
      <c r="AG2274" t="s">
        <v>1119</v>
      </c>
      <c r="AH2274" s="9" t="s">
        <v>4925</v>
      </c>
    </row>
    <row r="2275" spans="1:34" ht="10.95" customHeight="1" outlineLevel="1" x14ac:dyDescent="0.25">
      <c r="A2275" t="s">
        <v>3374</v>
      </c>
      <c r="C2275" s="3" t="s">
        <v>12988</v>
      </c>
      <c r="D2275" s="3" t="s">
        <v>4065</v>
      </c>
      <c r="E2275" s="9">
        <v>1923</v>
      </c>
      <c r="F2275" s="7" t="s">
        <v>1349</v>
      </c>
      <c r="G2275" s="7" t="s">
        <v>2294</v>
      </c>
      <c r="H2275" s="8" t="s">
        <v>6089</v>
      </c>
      <c r="I2275" s="8"/>
      <c r="J2275" s="19">
        <v>3</v>
      </c>
      <c r="K2275" s="19" t="s">
        <v>7738</v>
      </c>
      <c r="L2275" s="11"/>
      <c r="M2275" s="11"/>
      <c r="N2275" s="24"/>
      <c r="P2275" s="32"/>
      <c r="T2275" s="19"/>
      <c r="U2275" s="3" t="s">
        <v>3113</v>
      </c>
      <c r="X2275" t="str">
        <f t="shared" si="146"/>
        <v/>
      </c>
      <c r="Z2275" t="str">
        <f t="shared" si="147"/>
        <v/>
      </c>
      <c r="AB2275" s="9"/>
      <c r="AC2275" t="s">
        <v>6089</v>
      </c>
      <c r="AD2275">
        <f t="shared" si="148"/>
        <v>0</v>
      </c>
      <c r="AF2275" s="3"/>
      <c r="AG2275" t="s">
        <v>1119</v>
      </c>
      <c r="AH2275" s="9" t="s">
        <v>4925</v>
      </c>
    </row>
    <row r="2276" spans="1:34" ht="10.95" customHeight="1" outlineLevel="1" x14ac:dyDescent="0.25">
      <c r="A2276" t="s">
        <v>3374</v>
      </c>
      <c r="C2276" s="3" t="s">
        <v>12988</v>
      </c>
      <c r="D2276" s="3" t="s">
        <v>4065</v>
      </c>
      <c r="E2276" s="9">
        <v>1923</v>
      </c>
      <c r="F2276" s="7" t="s">
        <v>6214</v>
      </c>
      <c r="G2276" s="7" t="s">
        <v>1593</v>
      </c>
      <c r="H2276" s="8" t="s">
        <v>3379</v>
      </c>
      <c r="I2276" s="8"/>
      <c r="J2276" s="19">
        <v>3</v>
      </c>
      <c r="K2276" s="19" t="s">
        <v>7738</v>
      </c>
      <c r="L2276" s="11"/>
      <c r="M2276" s="11"/>
      <c r="N2276" s="24"/>
      <c r="P2276" s="32"/>
      <c r="T2276" s="19"/>
      <c r="U2276" s="3" t="s">
        <v>1050</v>
      </c>
      <c r="X2276" t="str">
        <f t="shared" si="146"/>
        <v/>
      </c>
      <c r="Z2276" t="str">
        <f t="shared" si="147"/>
        <v/>
      </c>
      <c r="AB2276" s="9"/>
      <c r="AC2276" t="s">
        <v>3379</v>
      </c>
      <c r="AD2276">
        <f t="shared" si="148"/>
        <v>0</v>
      </c>
      <c r="AF2276" s="3"/>
      <c r="AG2276" t="s">
        <v>1119</v>
      </c>
      <c r="AH2276" s="9" t="s">
        <v>4623</v>
      </c>
    </row>
    <row r="2277" spans="1:34" ht="10.95" customHeight="1" outlineLevel="1" x14ac:dyDescent="0.25">
      <c r="A2277" t="s">
        <v>3374</v>
      </c>
      <c r="C2277" s="3" t="s">
        <v>12988</v>
      </c>
      <c r="D2277" s="3" t="s">
        <v>4065</v>
      </c>
      <c r="E2277" s="9">
        <v>1923</v>
      </c>
      <c r="F2277" s="7" t="s">
        <v>6215</v>
      </c>
      <c r="G2277" s="7" t="s">
        <v>1676</v>
      </c>
      <c r="H2277" s="8" t="s">
        <v>3379</v>
      </c>
      <c r="I2277" s="8"/>
      <c r="J2277" s="19">
        <v>3</v>
      </c>
      <c r="K2277" s="19" t="s">
        <v>7738</v>
      </c>
      <c r="L2277" s="11"/>
      <c r="M2277" s="11"/>
      <c r="N2277" s="24"/>
      <c r="P2277" s="32"/>
      <c r="T2277" s="19"/>
      <c r="U2277" s="3" t="s">
        <v>6210</v>
      </c>
      <c r="X2277" t="str">
        <f t="shared" si="146"/>
        <v/>
      </c>
      <c r="Z2277" t="str">
        <f t="shared" si="147"/>
        <v/>
      </c>
      <c r="AB2277" s="9"/>
      <c r="AC2277" t="s">
        <v>3379</v>
      </c>
      <c r="AD2277">
        <f t="shared" si="148"/>
        <v>0</v>
      </c>
      <c r="AF2277" s="3"/>
      <c r="AG2277" t="s">
        <v>1119</v>
      </c>
      <c r="AH2277" s="9" t="s">
        <v>4623</v>
      </c>
    </row>
    <row r="2278" spans="1:34" ht="10.95" customHeight="1" outlineLevel="1" x14ac:dyDescent="0.25">
      <c r="A2278" t="s">
        <v>3374</v>
      </c>
      <c r="C2278" s="3" t="s">
        <v>12988</v>
      </c>
      <c r="D2278" s="3" t="s">
        <v>4065</v>
      </c>
      <c r="E2278" s="9">
        <v>1923</v>
      </c>
      <c r="F2278" s="7" t="s">
        <v>3047</v>
      </c>
      <c r="G2278" s="7" t="s">
        <v>1593</v>
      </c>
      <c r="H2278" s="8" t="s">
        <v>3379</v>
      </c>
      <c r="I2278" s="8"/>
      <c r="J2278" s="19">
        <v>3</v>
      </c>
      <c r="K2278" s="19" t="s">
        <v>7738</v>
      </c>
      <c r="L2278" s="11"/>
      <c r="M2278" s="11"/>
      <c r="N2278" s="24"/>
      <c r="P2278" s="32"/>
      <c r="T2278" s="19"/>
      <c r="U2278" s="3" t="s">
        <v>6211</v>
      </c>
      <c r="X2278" t="str">
        <f t="shared" si="146"/>
        <v/>
      </c>
      <c r="Z2278" t="str">
        <f t="shared" si="147"/>
        <v/>
      </c>
      <c r="AB2278" s="9"/>
      <c r="AC2278" t="s">
        <v>3379</v>
      </c>
      <c r="AD2278">
        <f t="shared" si="148"/>
        <v>0</v>
      </c>
      <c r="AF2278" s="3"/>
      <c r="AG2278" t="s">
        <v>1119</v>
      </c>
      <c r="AH2278" s="9" t="s">
        <v>4925</v>
      </c>
    </row>
    <row r="2279" spans="1:34" ht="10.95" customHeight="1" outlineLevel="1" x14ac:dyDescent="0.25">
      <c r="A2279" t="s">
        <v>3374</v>
      </c>
      <c r="C2279" s="3" t="s">
        <v>12988</v>
      </c>
      <c r="D2279" s="3" t="s">
        <v>4065</v>
      </c>
      <c r="E2279" s="9">
        <v>1928</v>
      </c>
      <c r="F2279" s="7" t="s">
        <v>2351</v>
      </c>
      <c r="G2279" s="7" t="s">
        <v>6710</v>
      </c>
      <c r="H2279" s="8" t="s">
        <v>6089</v>
      </c>
      <c r="I2279" s="8"/>
      <c r="J2279" s="19">
        <v>3</v>
      </c>
      <c r="K2279" s="19" t="s">
        <v>7736</v>
      </c>
      <c r="L2279" s="11">
        <v>3.75</v>
      </c>
      <c r="M2279" s="11"/>
      <c r="N2279" s="24"/>
      <c r="P2279" s="32"/>
      <c r="T2279" s="19"/>
      <c r="U2279" s="3" t="s">
        <v>6802</v>
      </c>
      <c r="X2279" t="str">
        <f t="shared" si="146"/>
        <v/>
      </c>
      <c r="Z2279" t="str">
        <f t="shared" si="147"/>
        <v/>
      </c>
      <c r="AB2279" s="9"/>
      <c r="AC2279" t="s">
        <v>6089</v>
      </c>
      <c r="AD2279">
        <f t="shared" si="148"/>
        <v>0</v>
      </c>
      <c r="AF2279" s="3"/>
      <c r="AG2279" t="s">
        <v>1119</v>
      </c>
      <c r="AH2279" s="9" t="s">
        <v>4925</v>
      </c>
    </row>
    <row r="2280" spans="1:34" ht="10.95" customHeight="1" outlineLevel="1" x14ac:dyDescent="0.25">
      <c r="A2280" t="s">
        <v>3374</v>
      </c>
      <c r="C2280" s="3" t="s">
        <v>12988</v>
      </c>
      <c r="D2280" s="3" t="s">
        <v>4065</v>
      </c>
      <c r="E2280" s="9">
        <v>1928</v>
      </c>
      <c r="F2280" s="7" t="s">
        <v>1692</v>
      </c>
      <c r="G2280" s="7" t="s">
        <v>684</v>
      </c>
      <c r="H2280" s="8" t="s">
        <v>6089</v>
      </c>
      <c r="I2280" s="8"/>
      <c r="J2280" s="19">
        <v>3</v>
      </c>
      <c r="K2280" s="19" t="s">
        <v>7738</v>
      </c>
      <c r="L2280" s="11"/>
      <c r="M2280" s="11"/>
      <c r="N2280" s="24"/>
      <c r="P2280" s="32"/>
      <c r="T2280" s="19"/>
      <c r="U2280" s="3" t="s">
        <v>682</v>
      </c>
      <c r="X2280" t="str">
        <f t="shared" si="146"/>
        <v/>
      </c>
      <c r="Z2280" t="str">
        <f t="shared" si="147"/>
        <v/>
      </c>
      <c r="AB2280" s="9"/>
      <c r="AC2280" t="s">
        <v>6089</v>
      </c>
      <c r="AD2280">
        <f t="shared" si="148"/>
        <v>0</v>
      </c>
      <c r="AF2280" s="3"/>
      <c r="AG2280" t="s">
        <v>1119</v>
      </c>
      <c r="AH2280" s="9" t="s">
        <v>4925</v>
      </c>
    </row>
    <row r="2281" spans="1:34" ht="10.95" customHeight="1" outlineLevel="1" x14ac:dyDescent="0.25">
      <c r="A2281" t="s">
        <v>3374</v>
      </c>
      <c r="C2281" s="3" t="s">
        <v>12988</v>
      </c>
      <c r="D2281" s="3" t="s">
        <v>4065</v>
      </c>
      <c r="E2281" s="9">
        <v>1928</v>
      </c>
      <c r="F2281" s="7" t="s">
        <v>2977</v>
      </c>
      <c r="G2281" s="7" t="s">
        <v>4525</v>
      </c>
      <c r="H2281" s="8" t="s">
        <v>6087</v>
      </c>
      <c r="I2281" s="8"/>
      <c r="J2281" s="19">
        <v>3</v>
      </c>
      <c r="K2281" s="19" t="s">
        <v>7738</v>
      </c>
      <c r="L2281" s="11"/>
      <c r="M2281" s="11"/>
      <c r="N2281" s="24"/>
      <c r="P2281" s="32"/>
      <c r="T2281" s="19"/>
      <c r="U2281" s="3" t="s">
        <v>685</v>
      </c>
      <c r="X2281" t="str">
        <f t="shared" si="146"/>
        <v/>
      </c>
      <c r="Z2281" t="str">
        <f t="shared" si="147"/>
        <v/>
      </c>
      <c r="AB2281" s="9"/>
      <c r="AC2281" t="s">
        <v>6087</v>
      </c>
      <c r="AD2281">
        <f t="shared" si="148"/>
        <v>0</v>
      </c>
      <c r="AF2281" s="3"/>
      <c r="AG2281" t="s">
        <v>1119</v>
      </c>
      <c r="AH2281" s="9" t="s">
        <v>4623</v>
      </c>
    </row>
    <row r="2282" spans="1:34" ht="10.95" customHeight="1" outlineLevel="1" x14ac:dyDescent="0.25">
      <c r="A2282" t="s">
        <v>3374</v>
      </c>
      <c r="C2282" s="3" t="s">
        <v>12988</v>
      </c>
      <c r="D2282" s="3" t="s">
        <v>4065</v>
      </c>
      <c r="E2282" s="9">
        <v>1928</v>
      </c>
      <c r="F2282" s="7" t="s">
        <v>5282</v>
      </c>
      <c r="G2282" s="7" t="s">
        <v>1677</v>
      </c>
      <c r="H2282" s="8" t="s">
        <v>6087</v>
      </c>
      <c r="I2282" s="8"/>
      <c r="J2282" s="19">
        <v>3</v>
      </c>
      <c r="K2282" s="19" t="s">
        <v>7738</v>
      </c>
      <c r="L2282" s="11"/>
      <c r="M2282" s="11"/>
      <c r="N2282" s="24"/>
      <c r="P2282" s="32"/>
      <c r="T2282" s="19"/>
      <c r="U2282" s="3" t="s">
        <v>686</v>
      </c>
      <c r="X2282" t="str">
        <f t="shared" si="146"/>
        <v/>
      </c>
      <c r="Z2282" t="str">
        <f t="shared" si="147"/>
        <v/>
      </c>
      <c r="AB2282" s="9"/>
      <c r="AC2282" t="s">
        <v>6087</v>
      </c>
      <c r="AD2282">
        <f t="shared" si="148"/>
        <v>0</v>
      </c>
      <c r="AF2282" s="3"/>
      <c r="AG2282" t="s">
        <v>1119</v>
      </c>
      <c r="AH2282" s="9" t="s">
        <v>4623</v>
      </c>
    </row>
    <row r="2283" spans="1:34" ht="10.95" customHeight="1" outlineLevel="1" x14ac:dyDescent="0.25">
      <c r="A2283" t="s">
        <v>3374</v>
      </c>
      <c r="C2283" s="3" t="s">
        <v>12988</v>
      </c>
      <c r="D2283" s="3" t="s">
        <v>4065</v>
      </c>
      <c r="E2283" s="9">
        <v>1929</v>
      </c>
      <c r="F2283" s="7" t="s">
        <v>5142</v>
      </c>
      <c r="G2283" s="7" t="s">
        <v>688</v>
      </c>
      <c r="H2283" s="8" t="s">
        <v>3379</v>
      </c>
      <c r="I2283" s="8"/>
      <c r="J2283" s="19">
        <v>3</v>
      </c>
      <c r="K2283" s="19" t="s">
        <v>7738</v>
      </c>
      <c r="L2283" s="11"/>
      <c r="M2283" s="11"/>
      <c r="N2283" s="24"/>
      <c r="P2283" s="32"/>
      <c r="T2283" s="19"/>
      <c r="U2283" s="3" t="s">
        <v>687</v>
      </c>
      <c r="X2283" t="str">
        <f t="shared" si="146"/>
        <v/>
      </c>
      <c r="Z2283" t="str">
        <f t="shared" si="147"/>
        <v/>
      </c>
      <c r="AB2283" s="9"/>
      <c r="AC2283" t="s">
        <v>3379</v>
      </c>
      <c r="AD2283">
        <f t="shared" si="148"/>
        <v>0</v>
      </c>
      <c r="AF2283" s="3"/>
      <c r="AG2283" t="s">
        <v>1119</v>
      </c>
      <c r="AH2283" s="9" t="s">
        <v>4613</v>
      </c>
    </row>
    <row r="2284" spans="1:34" ht="10.95" customHeight="1" outlineLevel="1" x14ac:dyDescent="0.25">
      <c r="A2284" t="s">
        <v>3374</v>
      </c>
      <c r="C2284" s="3" t="s">
        <v>12988</v>
      </c>
      <c r="D2284" s="3" t="s">
        <v>4065</v>
      </c>
      <c r="E2284" s="9">
        <v>1929</v>
      </c>
      <c r="F2284" s="7" t="s">
        <v>5141</v>
      </c>
      <c r="G2284" s="7" t="s">
        <v>1125</v>
      </c>
      <c r="H2284" s="8" t="s">
        <v>3379</v>
      </c>
      <c r="I2284" s="8"/>
      <c r="J2284" s="19">
        <v>3</v>
      </c>
      <c r="K2284" s="19" t="s">
        <v>7736</v>
      </c>
      <c r="L2284" s="11">
        <v>0.6</v>
      </c>
      <c r="M2284" s="11"/>
      <c r="N2284" s="24"/>
      <c r="P2284" s="32"/>
      <c r="T2284" s="19"/>
      <c r="U2284" s="3" t="s">
        <v>689</v>
      </c>
      <c r="X2284" t="str">
        <f t="shared" si="146"/>
        <v/>
      </c>
      <c r="Z2284" t="str">
        <f t="shared" si="147"/>
        <v/>
      </c>
      <c r="AB2284" s="9"/>
      <c r="AC2284" t="s">
        <v>3379</v>
      </c>
      <c r="AD2284">
        <f t="shared" si="148"/>
        <v>0</v>
      </c>
      <c r="AF2284" s="3"/>
      <c r="AG2284" t="s">
        <v>1119</v>
      </c>
      <c r="AH2284" s="9" t="s">
        <v>4613</v>
      </c>
    </row>
    <row r="2285" spans="1:34" ht="10.95" customHeight="1" outlineLevel="1" x14ac:dyDescent="0.25">
      <c r="A2285" t="s">
        <v>3374</v>
      </c>
      <c r="C2285" s="3" t="s">
        <v>12988</v>
      </c>
      <c r="D2285" s="3" t="s">
        <v>4065</v>
      </c>
      <c r="E2285" s="9">
        <v>1929</v>
      </c>
      <c r="F2285" s="7" t="s">
        <v>5242</v>
      </c>
      <c r="G2285" s="7" t="s">
        <v>1123</v>
      </c>
      <c r="H2285" s="8" t="s">
        <v>3379</v>
      </c>
      <c r="I2285" s="8"/>
      <c r="J2285" s="19">
        <v>3</v>
      </c>
      <c r="K2285" s="19" t="s">
        <v>7738</v>
      </c>
      <c r="L2285" s="11"/>
      <c r="M2285" s="11"/>
      <c r="N2285" s="24"/>
      <c r="P2285" s="32"/>
      <c r="T2285" s="19"/>
      <c r="U2285" s="3" t="s">
        <v>690</v>
      </c>
      <c r="X2285" t="str">
        <f t="shared" si="146"/>
        <v/>
      </c>
      <c r="Z2285" t="str">
        <f t="shared" si="147"/>
        <v/>
      </c>
      <c r="AB2285" s="9"/>
      <c r="AC2285" t="s">
        <v>3379</v>
      </c>
      <c r="AD2285">
        <f t="shared" si="148"/>
        <v>0</v>
      </c>
      <c r="AF2285" s="3"/>
      <c r="AG2285" t="s">
        <v>1119</v>
      </c>
      <c r="AH2285" s="9" t="s">
        <v>4613</v>
      </c>
    </row>
    <row r="2286" spans="1:34" ht="10.95" customHeight="1" outlineLevel="1" x14ac:dyDescent="0.25">
      <c r="A2286" t="s">
        <v>3374</v>
      </c>
      <c r="C2286" s="3" t="s">
        <v>12988</v>
      </c>
      <c r="D2286" s="3" t="s">
        <v>4065</v>
      </c>
      <c r="E2286" s="9">
        <v>1929</v>
      </c>
      <c r="F2286" s="7" t="s">
        <v>2977</v>
      </c>
      <c r="G2286" s="7" t="s">
        <v>3971</v>
      </c>
      <c r="H2286" s="8" t="s">
        <v>3379</v>
      </c>
      <c r="I2286" s="8"/>
      <c r="J2286" s="19">
        <v>3</v>
      </c>
      <c r="K2286" s="19" t="s">
        <v>7736</v>
      </c>
      <c r="L2286" s="11">
        <v>0.6</v>
      </c>
      <c r="M2286" s="11"/>
      <c r="N2286" s="24"/>
      <c r="P2286" s="32"/>
      <c r="T2286" s="19"/>
      <c r="U2286" s="3" t="s">
        <v>691</v>
      </c>
      <c r="X2286" t="str">
        <f t="shared" si="146"/>
        <v/>
      </c>
      <c r="Z2286" t="str">
        <f t="shared" si="147"/>
        <v/>
      </c>
      <c r="AB2286" s="9"/>
      <c r="AC2286" t="s">
        <v>3379</v>
      </c>
      <c r="AD2286">
        <f t="shared" si="148"/>
        <v>0</v>
      </c>
      <c r="AF2286" s="3"/>
      <c r="AG2286" t="s">
        <v>1119</v>
      </c>
      <c r="AH2286" s="9" t="s">
        <v>4613</v>
      </c>
    </row>
    <row r="2287" spans="1:34" ht="10.95" customHeight="1" outlineLevel="1" x14ac:dyDescent="0.25">
      <c r="A2287" t="s">
        <v>3374</v>
      </c>
      <c r="C2287" s="3" t="s">
        <v>12988</v>
      </c>
      <c r="D2287" s="3" t="s">
        <v>4065</v>
      </c>
      <c r="E2287" s="9">
        <v>1929</v>
      </c>
      <c r="F2287" s="7" t="s">
        <v>5282</v>
      </c>
      <c r="G2287" s="7" t="s">
        <v>4522</v>
      </c>
      <c r="H2287" s="8" t="s">
        <v>3379</v>
      </c>
      <c r="I2287" s="8"/>
      <c r="J2287" s="19">
        <v>3</v>
      </c>
      <c r="K2287" s="19" t="s">
        <v>7736</v>
      </c>
      <c r="L2287" s="11">
        <v>0.6</v>
      </c>
      <c r="M2287" s="11"/>
      <c r="N2287" s="24"/>
      <c r="P2287" s="32"/>
      <c r="T2287" s="19"/>
      <c r="U2287" s="3" t="s">
        <v>692</v>
      </c>
      <c r="X2287" t="str">
        <f t="shared" si="146"/>
        <v/>
      </c>
      <c r="Z2287" t="str">
        <f t="shared" si="147"/>
        <v/>
      </c>
      <c r="AB2287" s="9"/>
      <c r="AC2287" t="s">
        <v>3379</v>
      </c>
      <c r="AD2287">
        <f t="shared" si="148"/>
        <v>0</v>
      </c>
      <c r="AF2287" s="3"/>
      <c r="AG2287" t="s">
        <v>1119</v>
      </c>
      <c r="AH2287" s="9" t="s">
        <v>4613</v>
      </c>
    </row>
    <row r="2288" spans="1:34" ht="10.95" customHeight="1" outlineLevel="1" x14ac:dyDescent="0.25">
      <c r="A2288" t="s">
        <v>3374</v>
      </c>
      <c r="C2288" s="3" t="s">
        <v>12988</v>
      </c>
      <c r="D2288" s="3" t="s">
        <v>4065</v>
      </c>
      <c r="E2288" s="9">
        <v>1929</v>
      </c>
      <c r="F2288" s="7" t="s">
        <v>2351</v>
      </c>
      <c r="G2288" s="7" t="s">
        <v>6426</v>
      </c>
      <c r="H2288" s="8" t="s">
        <v>3379</v>
      </c>
      <c r="I2288" s="8"/>
      <c r="J2288" s="19">
        <v>3</v>
      </c>
      <c r="K2288" s="19" t="s">
        <v>7738</v>
      </c>
      <c r="L2288" s="11"/>
      <c r="M2288" s="11"/>
      <c r="N2288" s="24"/>
      <c r="P2288" s="32"/>
      <c r="T2288" s="19"/>
      <c r="U2288" s="3" t="s">
        <v>6425</v>
      </c>
      <c r="X2288" t="str">
        <f t="shared" si="146"/>
        <v/>
      </c>
      <c r="Z2288" t="str">
        <f t="shared" si="147"/>
        <v/>
      </c>
      <c r="AB2288" s="9"/>
      <c r="AC2288" t="s">
        <v>3379</v>
      </c>
      <c r="AD2288">
        <f t="shared" si="148"/>
        <v>0</v>
      </c>
      <c r="AF2288" s="3"/>
      <c r="AG2288" t="s">
        <v>1119</v>
      </c>
      <c r="AH2288" s="9" t="s">
        <v>4613</v>
      </c>
    </row>
    <row r="2289" spans="1:34" ht="10.95" customHeight="1" outlineLevel="1" x14ac:dyDescent="0.25">
      <c r="A2289" t="s">
        <v>3374</v>
      </c>
      <c r="C2289" s="3" t="s">
        <v>12988</v>
      </c>
      <c r="D2289" s="3" t="s">
        <v>4065</v>
      </c>
      <c r="E2289" s="9">
        <v>1929</v>
      </c>
      <c r="F2289" s="7" t="s">
        <v>3424</v>
      </c>
      <c r="G2289" s="7" t="s">
        <v>6428</v>
      </c>
      <c r="H2289" s="8" t="s">
        <v>3379</v>
      </c>
      <c r="I2289" s="8"/>
      <c r="J2289" s="19">
        <v>3</v>
      </c>
      <c r="K2289" s="19" t="s">
        <v>7738</v>
      </c>
      <c r="L2289" s="11"/>
      <c r="M2289" s="11"/>
      <c r="N2289" s="24"/>
      <c r="P2289" s="32"/>
      <c r="T2289" s="19"/>
      <c r="U2289" s="3" t="s">
        <v>6427</v>
      </c>
      <c r="X2289" t="str">
        <f t="shared" si="146"/>
        <v/>
      </c>
      <c r="Z2289" t="str">
        <f t="shared" si="147"/>
        <v/>
      </c>
      <c r="AB2289" s="9"/>
      <c r="AC2289" t="s">
        <v>3379</v>
      </c>
      <c r="AD2289">
        <f t="shared" si="148"/>
        <v>0</v>
      </c>
      <c r="AF2289" s="3"/>
      <c r="AG2289" t="s">
        <v>1119</v>
      </c>
      <c r="AH2289" s="9" t="s">
        <v>4925</v>
      </c>
    </row>
    <row r="2290" spans="1:34" ht="10.95" customHeight="1" outlineLevel="1" x14ac:dyDescent="0.25">
      <c r="A2290" t="s">
        <v>3374</v>
      </c>
      <c r="C2290" s="3" t="s">
        <v>12988</v>
      </c>
      <c r="D2290" s="3" t="s">
        <v>4065</v>
      </c>
      <c r="E2290" s="9">
        <v>1929</v>
      </c>
      <c r="F2290" s="7" t="s">
        <v>1349</v>
      </c>
      <c r="G2290" s="7" t="s">
        <v>6800</v>
      </c>
      <c r="H2290" s="8" t="s">
        <v>3379</v>
      </c>
      <c r="I2290" s="8"/>
      <c r="J2290" s="19">
        <v>3</v>
      </c>
      <c r="K2290" s="19" t="s">
        <v>7738</v>
      </c>
      <c r="L2290" s="11"/>
      <c r="M2290" s="11"/>
      <c r="N2290" s="24"/>
      <c r="P2290" s="32"/>
      <c r="T2290" s="19"/>
      <c r="U2290" s="3" t="s">
        <v>6429</v>
      </c>
      <c r="X2290" t="str">
        <f t="shared" si="146"/>
        <v/>
      </c>
      <c r="Z2290" t="str">
        <f t="shared" si="147"/>
        <v/>
      </c>
      <c r="AB2290" s="9"/>
      <c r="AC2290" t="s">
        <v>3379</v>
      </c>
      <c r="AD2290">
        <f t="shared" si="148"/>
        <v>0</v>
      </c>
      <c r="AF2290" s="3"/>
      <c r="AG2290" t="s">
        <v>1119</v>
      </c>
      <c r="AH2290" s="9" t="s">
        <v>4925</v>
      </c>
    </row>
    <row r="2291" spans="1:34" ht="10.95" customHeight="1" outlineLevel="1" x14ac:dyDescent="0.25">
      <c r="A2291" t="s">
        <v>3374</v>
      </c>
      <c r="C2291" s="3" t="s">
        <v>12988</v>
      </c>
      <c r="D2291" s="3" t="s">
        <v>4065</v>
      </c>
      <c r="E2291" s="9">
        <v>1929</v>
      </c>
      <c r="F2291" s="7" t="s">
        <v>1692</v>
      </c>
      <c r="G2291" s="7" t="s">
        <v>6507</v>
      </c>
      <c r="H2291" s="8" t="s">
        <v>3379</v>
      </c>
      <c r="I2291" s="8"/>
      <c r="J2291" s="19">
        <v>3</v>
      </c>
      <c r="K2291" s="19" t="s">
        <v>7738</v>
      </c>
      <c r="L2291" s="11"/>
      <c r="M2291" s="11"/>
      <c r="N2291" s="24"/>
      <c r="P2291" s="32"/>
      <c r="T2291" s="19"/>
      <c r="U2291" s="3" t="s">
        <v>6430</v>
      </c>
      <c r="X2291" t="str">
        <f t="shared" si="146"/>
        <v/>
      </c>
      <c r="Z2291" t="str">
        <f t="shared" si="147"/>
        <v/>
      </c>
      <c r="AB2291" s="9"/>
      <c r="AC2291" t="s">
        <v>3379</v>
      </c>
      <c r="AD2291">
        <f t="shared" ref="AD2291:AD2322" si="149">COUNTIF(H2291,"*Fuji*")</f>
        <v>0</v>
      </c>
      <c r="AF2291" s="3"/>
      <c r="AG2291" t="s">
        <v>1119</v>
      </c>
      <c r="AH2291" s="9" t="s">
        <v>4925</v>
      </c>
    </row>
    <row r="2292" spans="1:34" ht="10.95" customHeight="1" outlineLevel="1" x14ac:dyDescent="0.25">
      <c r="A2292" t="s">
        <v>3374</v>
      </c>
      <c r="C2292" s="3" t="s">
        <v>12988</v>
      </c>
      <c r="D2292" s="3" t="s">
        <v>4065</v>
      </c>
      <c r="E2292" s="9">
        <v>1929</v>
      </c>
      <c r="F2292" s="7" t="s">
        <v>3048</v>
      </c>
      <c r="G2292" s="7" t="s">
        <v>3971</v>
      </c>
      <c r="H2292" s="8" t="s">
        <v>3379</v>
      </c>
      <c r="I2292" s="8"/>
      <c r="J2292" s="19">
        <v>3</v>
      </c>
      <c r="K2292" s="19" t="s">
        <v>7738</v>
      </c>
      <c r="L2292" s="11"/>
      <c r="M2292" s="11"/>
      <c r="N2292" s="24"/>
      <c r="P2292" s="32"/>
      <c r="T2292" s="19"/>
      <c r="U2292" s="3" t="s">
        <v>6212</v>
      </c>
      <c r="X2292" t="str">
        <f t="shared" si="146"/>
        <v/>
      </c>
      <c r="Z2292" t="str">
        <f t="shared" si="147"/>
        <v/>
      </c>
      <c r="AB2292" s="9"/>
      <c r="AC2292" t="s">
        <v>3379</v>
      </c>
      <c r="AD2292">
        <f t="shared" si="149"/>
        <v>0</v>
      </c>
      <c r="AF2292" s="3"/>
      <c r="AG2292" t="s">
        <v>1119</v>
      </c>
      <c r="AH2292" s="9" t="s">
        <v>4925</v>
      </c>
    </row>
    <row r="2293" spans="1:34" ht="10.95" customHeight="1" outlineLevel="1" x14ac:dyDescent="0.25">
      <c r="A2293" t="s">
        <v>3374</v>
      </c>
      <c r="C2293" s="3" t="s">
        <v>12988</v>
      </c>
      <c r="D2293" s="3" t="s">
        <v>4065</v>
      </c>
      <c r="E2293" s="9">
        <v>1930</v>
      </c>
      <c r="F2293" s="7" t="s">
        <v>22184</v>
      </c>
      <c r="G2293" s="7" t="s">
        <v>6507</v>
      </c>
      <c r="H2293" s="8" t="s">
        <v>3379</v>
      </c>
      <c r="I2293" s="8"/>
      <c r="J2293" s="19">
        <v>3</v>
      </c>
      <c r="K2293" s="19" t="s">
        <v>7738</v>
      </c>
      <c r="L2293" s="11"/>
      <c r="M2293" s="11"/>
      <c r="N2293" s="24"/>
      <c r="P2293" s="32"/>
      <c r="T2293" s="19"/>
      <c r="U2293" s="3" t="s">
        <v>6431</v>
      </c>
      <c r="X2293" t="str">
        <f t="shared" si="146"/>
        <v/>
      </c>
      <c r="Z2293" t="str">
        <f t="shared" si="147"/>
        <v/>
      </c>
      <c r="AB2293" s="9"/>
      <c r="AC2293" t="s">
        <v>3379</v>
      </c>
      <c r="AD2293">
        <f t="shared" si="149"/>
        <v>0</v>
      </c>
      <c r="AF2293" s="3"/>
      <c r="AG2293" t="s">
        <v>1119</v>
      </c>
      <c r="AH2293" s="9" t="s">
        <v>4925</v>
      </c>
    </row>
    <row r="2294" spans="1:34" ht="10.95" customHeight="1" outlineLevel="1" x14ac:dyDescent="0.25">
      <c r="A2294" t="s">
        <v>3374</v>
      </c>
      <c r="C2294" s="3" t="s">
        <v>12988</v>
      </c>
      <c r="D2294" s="3">
        <v>295</v>
      </c>
      <c r="E2294" s="9">
        <v>1932</v>
      </c>
      <c r="F2294" s="7" t="s">
        <v>5142</v>
      </c>
      <c r="G2294" s="7" t="s">
        <v>688</v>
      </c>
      <c r="H2294" s="8" t="s">
        <v>6090</v>
      </c>
      <c r="I2294" s="8" t="s">
        <v>13712</v>
      </c>
      <c r="J2294" s="19">
        <v>3</v>
      </c>
      <c r="K2294" s="19" t="s">
        <v>7738</v>
      </c>
      <c r="L2294" s="11"/>
      <c r="M2294" s="11"/>
      <c r="N2294" s="24"/>
      <c r="P2294" s="32"/>
      <c r="T2294" s="19"/>
      <c r="U2294" s="3" t="s">
        <v>2165</v>
      </c>
      <c r="X2294" t="str">
        <f t="shared" si="146"/>
        <v/>
      </c>
      <c r="Z2294" t="str">
        <f t="shared" si="147"/>
        <v/>
      </c>
      <c r="AB2294" s="9"/>
      <c r="AC2294" t="s">
        <v>6090</v>
      </c>
      <c r="AD2294">
        <f t="shared" si="149"/>
        <v>0</v>
      </c>
      <c r="AF2294" s="3"/>
      <c r="AG2294" t="s">
        <v>1119</v>
      </c>
      <c r="AH2294" s="9" t="s">
        <v>4925</v>
      </c>
    </row>
    <row r="2295" spans="1:34" ht="10.95" customHeight="1" outlineLevel="1" x14ac:dyDescent="0.25">
      <c r="A2295" t="s">
        <v>3374</v>
      </c>
      <c r="C2295" s="3" t="s">
        <v>12988</v>
      </c>
      <c r="D2295" s="3">
        <v>296</v>
      </c>
      <c r="E2295" s="9">
        <v>1932</v>
      </c>
      <c r="F2295" s="7" t="s">
        <v>5141</v>
      </c>
      <c r="G2295" s="7" t="s">
        <v>1125</v>
      </c>
      <c r="H2295" s="8" t="s">
        <v>6090</v>
      </c>
      <c r="I2295" s="8" t="s">
        <v>13712</v>
      </c>
      <c r="J2295" s="19">
        <v>3</v>
      </c>
      <c r="K2295" s="19" t="s">
        <v>7736</v>
      </c>
      <c r="L2295" s="11">
        <v>1</v>
      </c>
      <c r="M2295" s="11"/>
      <c r="N2295" s="24"/>
      <c r="P2295" s="32"/>
      <c r="T2295" s="19"/>
      <c r="U2295" s="3" t="s">
        <v>3269</v>
      </c>
      <c r="X2295" t="str">
        <f t="shared" si="146"/>
        <v/>
      </c>
      <c r="Z2295" t="str">
        <f t="shared" si="147"/>
        <v/>
      </c>
      <c r="AB2295" s="9"/>
      <c r="AC2295" t="s">
        <v>6090</v>
      </c>
      <c r="AD2295">
        <f t="shared" si="149"/>
        <v>0</v>
      </c>
      <c r="AF2295" s="3"/>
      <c r="AG2295" t="s">
        <v>1119</v>
      </c>
      <c r="AH2295" s="9" t="s">
        <v>4925</v>
      </c>
    </row>
    <row r="2296" spans="1:34" ht="10.95" customHeight="1" outlineLevel="1" x14ac:dyDescent="0.25">
      <c r="A2296" t="s">
        <v>3374</v>
      </c>
      <c r="C2296" s="3" t="s">
        <v>12988</v>
      </c>
      <c r="D2296" s="3">
        <v>297</v>
      </c>
      <c r="E2296" s="9">
        <v>1932</v>
      </c>
      <c r="F2296" s="7" t="s">
        <v>5242</v>
      </c>
      <c r="G2296" s="7" t="s">
        <v>1123</v>
      </c>
      <c r="H2296" s="8" t="s">
        <v>6090</v>
      </c>
      <c r="I2296" s="8" t="s">
        <v>13712</v>
      </c>
      <c r="J2296" s="19">
        <v>3</v>
      </c>
      <c r="K2296" s="19" t="s">
        <v>7738</v>
      </c>
      <c r="L2296" s="11"/>
      <c r="M2296" s="11"/>
      <c r="N2296" s="24"/>
      <c r="P2296" s="32"/>
      <c r="T2296" s="19"/>
      <c r="U2296" s="3" t="s">
        <v>587</v>
      </c>
      <c r="X2296" t="str">
        <f t="shared" si="146"/>
        <v/>
      </c>
      <c r="Z2296" t="str">
        <f t="shared" si="147"/>
        <v/>
      </c>
      <c r="AB2296" s="9"/>
      <c r="AC2296" t="s">
        <v>6090</v>
      </c>
      <c r="AD2296">
        <f t="shared" si="149"/>
        <v>0</v>
      </c>
      <c r="AF2296" s="3"/>
      <c r="AG2296" t="s">
        <v>1119</v>
      </c>
      <c r="AH2296" s="9" t="s">
        <v>4925</v>
      </c>
    </row>
    <row r="2297" spans="1:34" ht="10.95" customHeight="1" outlineLevel="1" x14ac:dyDescent="0.25">
      <c r="A2297" t="s">
        <v>3374</v>
      </c>
      <c r="C2297" s="3" t="s">
        <v>12988</v>
      </c>
      <c r="D2297" s="3">
        <v>298</v>
      </c>
      <c r="E2297" s="9">
        <v>1932</v>
      </c>
      <c r="F2297" s="7" t="s">
        <v>2977</v>
      </c>
      <c r="G2297" s="7" t="s">
        <v>3971</v>
      </c>
      <c r="H2297" s="8" t="s">
        <v>6090</v>
      </c>
      <c r="I2297" s="8" t="s">
        <v>13712</v>
      </c>
      <c r="J2297" s="19">
        <v>3</v>
      </c>
      <c r="K2297" s="19" t="s">
        <v>7736</v>
      </c>
      <c r="L2297" s="11">
        <v>0.5</v>
      </c>
      <c r="M2297" s="11"/>
      <c r="N2297" s="24"/>
      <c r="P2297" s="32"/>
      <c r="T2297" s="19"/>
      <c r="U2297" s="3" t="s">
        <v>6432</v>
      </c>
      <c r="X2297" t="str">
        <f t="shared" si="146"/>
        <v/>
      </c>
      <c r="Z2297" t="str">
        <f t="shared" si="147"/>
        <v/>
      </c>
      <c r="AB2297" s="9"/>
      <c r="AC2297" t="s">
        <v>6090</v>
      </c>
      <c r="AD2297">
        <f t="shared" si="149"/>
        <v>0</v>
      </c>
      <c r="AF2297" s="3"/>
      <c r="AG2297" t="s">
        <v>1119</v>
      </c>
      <c r="AH2297" s="9" t="s">
        <v>4925</v>
      </c>
    </row>
    <row r="2298" spans="1:34" ht="10.95" customHeight="1" outlineLevel="1" x14ac:dyDescent="0.25">
      <c r="A2298" t="s">
        <v>3374</v>
      </c>
      <c r="C2298" s="3" t="s">
        <v>12988</v>
      </c>
      <c r="D2298" s="3">
        <v>299</v>
      </c>
      <c r="E2298" s="9">
        <v>1932</v>
      </c>
      <c r="F2298" s="7" t="s">
        <v>5282</v>
      </c>
      <c r="G2298" s="7" t="s">
        <v>4522</v>
      </c>
      <c r="H2298" s="8" t="s">
        <v>6090</v>
      </c>
      <c r="I2298" s="8" t="s">
        <v>13712</v>
      </c>
      <c r="J2298" s="19">
        <v>3</v>
      </c>
      <c r="K2298" s="19" t="s">
        <v>7736</v>
      </c>
      <c r="L2298" s="11">
        <v>0.5</v>
      </c>
      <c r="M2298" s="11"/>
      <c r="N2298" s="24"/>
      <c r="P2298" s="32"/>
      <c r="T2298" s="19"/>
      <c r="U2298" s="3" t="s">
        <v>6433</v>
      </c>
      <c r="X2298" t="str">
        <f t="shared" si="146"/>
        <v/>
      </c>
      <c r="Z2298" t="str">
        <f t="shared" si="147"/>
        <v/>
      </c>
      <c r="AB2298" s="9"/>
      <c r="AC2298" t="s">
        <v>6090</v>
      </c>
      <c r="AD2298">
        <f t="shared" si="149"/>
        <v>0</v>
      </c>
      <c r="AF2298" s="3"/>
      <c r="AG2298" t="s">
        <v>1119</v>
      </c>
      <c r="AH2298" s="9" t="s">
        <v>4925</v>
      </c>
    </row>
    <row r="2299" spans="1:34" ht="10.95" customHeight="1" outlineLevel="1" x14ac:dyDescent="0.25">
      <c r="A2299" t="s">
        <v>3374</v>
      </c>
      <c r="C2299" s="3" t="s">
        <v>12988</v>
      </c>
      <c r="D2299" s="3">
        <v>300</v>
      </c>
      <c r="E2299" s="9">
        <v>1932</v>
      </c>
      <c r="F2299" s="7" t="s">
        <v>2351</v>
      </c>
      <c r="G2299" s="7" t="s">
        <v>6426</v>
      </c>
      <c r="H2299" s="8" t="s">
        <v>6090</v>
      </c>
      <c r="I2299" s="8" t="s">
        <v>13712</v>
      </c>
      <c r="J2299" s="19">
        <v>3</v>
      </c>
      <c r="K2299" s="19" t="s">
        <v>7736</v>
      </c>
      <c r="L2299" s="11">
        <v>1</v>
      </c>
      <c r="M2299" s="11"/>
      <c r="N2299" s="24"/>
      <c r="P2299" s="32"/>
      <c r="T2299" s="19"/>
      <c r="U2299" s="3" t="s">
        <v>819</v>
      </c>
      <c r="X2299" t="str">
        <f t="shared" si="146"/>
        <v/>
      </c>
      <c r="Z2299" t="str">
        <f t="shared" si="147"/>
        <v/>
      </c>
      <c r="AB2299" s="9"/>
      <c r="AC2299" t="s">
        <v>6090</v>
      </c>
      <c r="AD2299">
        <f t="shared" si="149"/>
        <v>0</v>
      </c>
      <c r="AF2299" s="3"/>
      <c r="AG2299" t="s">
        <v>1119</v>
      </c>
      <c r="AH2299" s="9" t="s">
        <v>4925</v>
      </c>
    </row>
    <row r="2300" spans="1:34" ht="10.95" customHeight="1" outlineLevel="1" x14ac:dyDescent="0.25">
      <c r="A2300" t="s">
        <v>3374</v>
      </c>
      <c r="C2300" s="3" t="s">
        <v>12988</v>
      </c>
      <c r="D2300" s="3">
        <v>301</v>
      </c>
      <c r="E2300" s="9">
        <v>1932</v>
      </c>
      <c r="F2300" s="7" t="s">
        <v>3424</v>
      </c>
      <c r="G2300" s="7" t="s">
        <v>6428</v>
      </c>
      <c r="H2300" s="8" t="s">
        <v>6090</v>
      </c>
      <c r="I2300" s="8" t="s">
        <v>13712</v>
      </c>
      <c r="J2300" s="19">
        <v>3</v>
      </c>
      <c r="K2300" s="19" t="s">
        <v>7738</v>
      </c>
      <c r="L2300" s="11"/>
      <c r="M2300" s="11"/>
      <c r="N2300" s="24"/>
      <c r="P2300" s="32"/>
      <c r="T2300" s="19"/>
      <c r="U2300" s="3" t="s">
        <v>6434</v>
      </c>
      <c r="X2300" t="str">
        <f t="shared" si="146"/>
        <v/>
      </c>
      <c r="Z2300" t="str">
        <f t="shared" si="147"/>
        <v/>
      </c>
      <c r="AB2300" s="9"/>
      <c r="AC2300" t="s">
        <v>6090</v>
      </c>
      <c r="AD2300">
        <f t="shared" si="149"/>
        <v>0</v>
      </c>
      <c r="AF2300" s="3"/>
      <c r="AG2300" t="s">
        <v>1119</v>
      </c>
      <c r="AH2300" s="9" t="s">
        <v>4925</v>
      </c>
    </row>
    <row r="2301" spans="1:34" ht="10.95" customHeight="1" outlineLevel="1" x14ac:dyDescent="0.25">
      <c r="A2301" t="s">
        <v>3374</v>
      </c>
      <c r="C2301" s="3" t="s">
        <v>12988</v>
      </c>
      <c r="D2301" s="3">
        <v>302</v>
      </c>
      <c r="E2301" s="9">
        <v>1932</v>
      </c>
      <c r="F2301" s="7" t="s">
        <v>1349</v>
      </c>
      <c r="G2301" s="7" t="s">
        <v>6800</v>
      </c>
      <c r="H2301" s="8" t="s">
        <v>6090</v>
      </c>
      <c r="I2301" s="8" t="s">
        <v>13712</v>
      </c>
      <c r="J2301" s="19">
        <v>3</v>
      </c>
      <c r="K2301" s="19" t="s">
        <v>7736</v>
      </c>
      <c r="L2301" s="11">
        <v>6</v>
      </c>
      <c r="M2301" s="11"/>
      <c r="N2301" s="24"/>
      <c r="P2301" s="32"/>
      <c r="T2301" s="19"/>
      <c r="U2301" s="3" t="s">
        <v>6435</v>
      </c>
      <c r="X2301" t="str">
        <f t="shared" si="146"/>
        <v/>
      </c>
      <c r="Z2301" t="str">
        <f t="shared" si="147"/>
        <v/>
      </c>
      <c r="AB2301" s="9"/>
      <c r="AC2301" t="s">
        <v>6090</v>
      </c>
      <c r="AD2301">
        <f t="shared" si="149"/>
        <v>0</v>
      </c>
      <c r="AF2301" s="3"/>
      <c r="AG2301" t="s">
        <v>1119</v>
      </c>
      <c r="AH2301" s="9" t="s">
        <v>4925</v>
      </c>
    </row>
    <row r="2302" spans="1:34" ht="10.95" customHeight="1" outlineLevel="1" x14ac:dyDescent="0.25">
      <c r="A2302" t="s">
        <v>3374</v>
      </c>
      <c r="C2302" s="3" t="s">
        <v>12988</v>
      </c>
      <c r="D2302" s="3">
        <v>303</v>
      </c>
      <c r="E2302" s="9">
        <v>1932</v>
      </c>
      <c r="F2302" s="7" t="s">
        <v>1692</v>
      </c>
      <c r="G2302" s="7" t="s">
        <v>6507</v>
      </c>
      <c r="H2302" s="8" t="s">
        <v>6090</v>
      </c>
      <c r="I2302" s="8" t="s">
        <v>13712</v>
      </c>
      <c r="J2302" s="19">
        <v>3</v>
      </c>
      <c r="K2302" s="19" t="s">
        <v>7738</v>
      </c>
      <c r="L2302" s="11"/>
      <c r="M2302" s="11"/>
      <c r="N2302" s="24"/>
      <c r="P2302" s="32"/>
      <c r="T2302" s="19"/>
      <c r="U2302" s="3" t="s">
        <v>6436</v>
      </c>
      <c r="X2302" t="str">
        <f t="shared" si="146"/>
        <v/>
      </c>
      <c r="Z2302" t="str">
        <f t="shared" si="147"/>
        <v/>
      </c>
      <c r="AB2302" s="9"/>
      <c r="AC2302" t="s">
        <v>6090</v>
      </c>
      <c r="AD2302">
        <f t="shared" si="149"/>
        <v>0</v>
      </c>
      <c r="AF2302" s="3"/>
      <c r="AG2302" t="s">
        <v>1119</v>
      </c>
      <c r="AH2302" s="9" t="s">
        <v>4623</v>
      </c>
    </row>
    <row r="2303" spans="1:34" ht="10.95" customHeight="1" outlineLevel="1" x14ac:dyDescent="0.25">
      <c r="A2303" t="s">
        <v>3374</v>
      </c>
      <c r="C2303" s="3" t="s">
        <v>12988</v>
      </c>
      <c r="D2303" s="3">
        <v>332</v>
      </c>
      <c r="E2303" s="9">
        <v>1932</v>
      </c>
      <c r="F2303" s="7" t="s">
        <v>6687</v>
      </c>
      <c r="G2303" s="7" t="s">
        <v>3971</v>
      </c>
      <c r="H2303" s="8" t="s">
        <v>3379</v>
      </c>
      <c r="I2303" s="8" t="s">
        <v>13713</v>
      </c>
      <c r="J2303" s="19">
        <v>3</v>
      </c>
      <c r="K2303" s="19" t="s">
        <v>7738</v>
      </c>
      <c r="L2303" s="11"/>
      <c r="M2303" s="11"/>
      <c r="N2303" s="24"/>
      <c r="P2303" s="32"/>
      <c r="T2303" s="19"/>
      <c r="U2303" s="3" t="s">
        <v>6213</v>
      </c>
      <c r="X2303" t="str">
        <f t="shared" si="146"/>
        <v/>
      </c>
      <c r="Z2303" t="str">
        <f t="shared" si="147"/>
        <v/>
      </c>
      <c r="AB2303" s="9"/>
      <c r="AC2303" t="s">
        <v>3379</v>
      </c>
      <c r="AD2303">
        <f t="shared" si="149"/>
        <v>0</v>
      </c>
      <c r="AF2303" s="3"/>
      <c r="AG2303" t="s">
        <v>1119</v>
      </c>
      <c r="AH2303" s="9" t="s">
        <v>4925</v>
      </c>
    </row>
    <row r="2304" spans="1:34" ht="10.95" customHeight="1" outlineLevel="1" x14ac:dyDescent="0.25">
      <c r="A2304" t="s">
        <v>3374</v>
      </c>
      <c r="C2304" s="3" t="s">
        <v>12988</v>
      </c>
      <c r="D2304" s="3">
        <v>653</v>
      </c>
      <c r="E2304" s="9">
        <v>1954</v>
      </c>
      <c r="F2304" s="7" t="s">
        <v>5142</v>
      </c>
      <c r="G2304" s="7" t="s">
        <v>6438</v>
      </c>
      <c r="H2304" s="8" t="s">
        <v>6439</v>
      </c>
      <c r="I2304" s="8" t="s">
        <v>10819</v>
      </c>
      <c r="J2304" s="19">
        <v>1</v>
      </c>
      <c r="K2304" s="19" t="s">
        <v>7736</v>
      </c>
      <c r="L2304" s="11">
        <v>0.35</v>
      </c>
      <c r="M2304" s="11"/>
      <c r="N2304" s="24"/>
      <c r="P2304" s="32"/>
      <c r="T2304" s="19"/>
      <c r="U2304" s="3" t="s">
        <v>6437</v>
      </c>
      <c r="X2304" t="str">
        <f t="shared" si="146"/>
        <v/>
      </c>
      <c r="Z2304" t="str">
        <f t="shared" si="147"/>
        <v/>
      </c>
      <c r="AB2304" s="9"/>
      <c r="AC2304" t="s">
        <v>6439</v>
      </c>
      <c r="AD2304">
        <f t="shared" si="149"/>
        <v>0</v>
      </c>
      <c r="AF2304" s="3"/>
      <c r="AG2304" t="s">
        <v>6440</v>
      </c>
      <c r="AH2304" s="9" t="s">
        <v>4613</v>
      </c>
    </row>
    <row r="2305" spans="1:34" ht="10.95" customHeight="1" outlineLevel="1" x14ac:dyDescent="0.25">
      <c r="A2305" t="s">
        <v>3374</v>
      </c>
      <c r="C2305" s="3" t="s">
        <v>12988</v>
      </c>
      <c r="D2305" s="3">
        <v>657</v>
      </c>
      <c r="E2305" s="9">
        <v>1954</v>
      </c>
      <c r="F2305" s="7" t="s">
        <v>2977</v>
      </c>
      <c r="G2305" s="7" t="s">
        <v>2294</v>
      </c>
      <c r="H2305" s="8" t="s">
        <v>6442</v>
      </c>
      <c r="I2305" s="8" t="s">
        <v>10819</v>
      </c>
      <c r="J2305" s="19">
        <v>5</v>
      </c>
      <c r="K2305" s="19" t="s">
        <v>7736</v>
      </c>
      <c r="L2305" s="11">
        <v>0.35</v>
      </c>
      <c r="M2305" s="11"/>
      <c r="N2305" s="24"/>
      <c r="P2305" s="32"/>
      <c r="T2305" s="19"/>
      <c r="U2305" s="3" t="s">
        <v>6441</v>
      </c>
      <c r="X2305" t="str">
        <f t="shared" si="146"/>
        <v/>
      </c>
      <c r="Z2305" t="str">
        <f t="shared" si="147"/>
        <v/>
      </c>
      <c r="AB2305" s="9"/>
      <c r="AC2305" t="s">
        <v>6442</v>
      </c>
      <c r="AD2305">
        <f t="shared" si="149"/>
        <v>0</v>
      </c>
      <c r="AF2305" s="3"/>
      <c r="AG2305" t="s">
        <v>6443</v>
      </c>
      <c r="AH2305" s="9" t="s">
        <v>4613</v>
      </c>
    </row>
    <row r="2306" spans="1:34" ht="10.95" customHeight="1" outlineLevel="1" x14ac:dyDescent="0.25">
      <c r="A2306" t="s">
        <v>3374</v>
      </c>
      <c r="C2306" s="3" t="s">
        <v>12988</v>
      </c>
      <c r="D2306" s="3">
        <v>658</v>
      </c>
      <c r="E2306" s="9">
        <v>1954</v>
      </c>
      <c r="F2306" s="7" t="s">
        <v>5282</v>
      </c>
      <c r="G2306" s="7" t="s">
        <v>6445</v>
      </c>
      <c r="H2306" s="8" t="s">
        <v>6439</v>
      </c>
      <c r="I2306" s="8" t="s">
        <v>10819</v>
      </c>
      <c r="J2306" s="19">
        <v>1</v>
      </c>
      <c r="K2306" s="19" t="s">
        <v>7736</v>
      </c>
      <c r="L2306" s="11">
        <v>0.35</v>
      </c>
      <c r="M2306" s="11"/>
      <c r="N2306" s="24"/>
      <c r="P2306" s="32"/>
      <c r="T2306" s="19"/>
      <c r="U2306" s="3" t="s">
        <v>6444</v>
      </c>
      <c r="X2306" t="str">
        <f t="shared" ref="X2306:X2369" si="150">IF(COUNTIF(F2306,"*fdc*"),1,"")</f>
        <v/>
      </c>
      <c r="Z2306" t="str">
        <f t="shared" ref="Z2306:Z2369" si="151">IF(COUNTIF(F2306,"*s/s*"),1,"")</f>
        <v/>
      </c>
      <c r="AB2306" s="9"/>
      <c r="AC2306" t="s">
        <v>6439</v>
      </c>
      <c r="AD2306">
        <f t="shared" si="149"/>
        <v>0</v>
      </c>
      <c r="AF2306" s="3"/>
      <c r="AG2306" t="s">
        <v>6440</v>
      </c>
      <c r="AH2306" s="9" t="s">
        <v>4613</v>
      </c>
    </row>
    <row r="2307" spans="1:34" ht="10.95" customHeight="1" outlineLevel="1" x14ac:dyDescent="0.25">
      <c r="A2307" t="s">
        <v>3374</v>
      </c>
      <c r="C2307" s="3" t="s">
        <v>12988</v>
      </c>
      <c r="D2307" s="3">
        <v>662</v>
      </c>
      <c r="E2307" s="9">
        <v>1954</v>
      </c>
      <c r="F2307" s="7" t="s">
        <v>1692</v>
      </c>
      <c r="G2307" s="7" t="s">
        <v>1125</v>
      </c>
      <c r="H2307" s="8" t="s">
        <v>6442</v>
      </c>
      <c r="I2307" s="8" t="s">
        <v>10819</v>
      </c>
      <c r="J2307" s="19">
        <v>5</v>
      </c>
      <c r="K2307" s="19" t="s">
        <v>7736</v>
      </c>
      <c r="L2307" s="11">
        <v>1.1000000000000001</v>
      </c>
      <c r="M2307" s="11"/>
      <c r="N2307" s="24"/>
      <c r="P2307" s="32"/>
      <c r="T2307" s="19"/>
      <c r="U2307" s="3" t="s">
        <v>2528</v>
      </c>
      <c r="X2307" t="str">
        <f t="shared" si="150"/>
        <v/>
      </c>
      <c r="Z2307" t="str">
        <f t="shared" si="151"/>
        <v/>
      </c>
      <c r="AB2307" s="9"/>
      <c r="AC2307" t="s">
        <v>6442</v>
      </c>
      <c r="AD2307">
        <f t="shared" si="149"/>
        <v>0</v>
      </c>
      <c r="AF2307" s="3"/>
      <c r="AG2307" t="s">
        <v>6443</v>
      </c>
      <c r="AH2307" s="9" t="s">
        <v>4613</v>
      </c>
    </row>
    <row r="2308" spans="1:34" ht="10.95" customHeight="1" outlineLevel="1" x14ac:dyDescent="0.25">
      <c r="A2308" t="s">
        <v>3374</v>
      </c>
      <c r="C2308" s="3" t="s">
        <v>12988</v>
      </c>
      <c r="D2308" s="3">
        <v>809</v>
      </c>
      <c r="E2308" s="9">
        <v>1958</v>
      </c>
      <c r="F2308" s="7" t="s">
        <v>5141</v>
      </c>
      <c r="G2308" s="7" t="s">
        <v>5041</v>
      </c>
      <c r="H2308" s="8" t="s">
        <v>705</v>
      </c>
      <c r="I2308" s="8" t="s">
        <v>13714</v>
      </c>
      <c r="J2308" s="19">
        <v>3</v>
      </c>
      <c r="K2308" s="19" t="s">
        <v>7736</v>
      </c>
      <c r="L2308" s="11">
        <v>0.6</v>
      </c>
      <c r="M2308" s="11"/>
      <c r="N2308" s="24"/>
      <c r="P2308" s="32"/>
      <c r="T2308" s="19"/>
      <c r="U2308" s="3">
        <v>680</v>
      </c>
      <c r="X2308" t="str">
        <f t="shared" si="150"/>
        <v/>
      </c>
      <c r="Z2308" t="str">
        <f t="shared" si="151"/>
        <v/>
      </c>
      <c r="AB2308" s="9"/>
      <c r="AC2308" t="s">
        <v>705</v>
      </c>
      <c r="AD2308">
        <f t="shared" si="149"/>
        <v>0</v>
      </c>
      <c r="AF2308" s="3"/>
      <c r="AG2308" t="s">
        <v>3977</v>
      </c>
      <c r="AH2308" s="9" t="s">
        <v>4613</v>
      </c>
    </row>
    <row r="2309" spans="1:34" ht="10.95" customHeight="1" outlineLevel="1" x14ac:dyDescent="0.25">
      <c r="A2309" t="s">
        <v>3374</v>
      </c>
      <c r="C2309" s="3" t="s">
        <v>12988</v>
      </c>
      <c r="D2309" s="3">
        <v>810</v>
      </c>
      <c r="E2309" s="9">
        <v>1958</v>
      </c>
      <c r="F2309" s="7" t="s">
        <v>5143</v>
      </c>
      <c r="G2309" s="7" t="s">
        <v>6507</v>
      </c>
      <c r="H2309" s="8" t="s">
        <v>705</v>
      </c>
      <c r="I2309" s="8" t="s">
        <v>13715</v>
      </c>
      <c r="J2309" s="19">
        <v>3</v>
      </c>
      <c r="K2309" s="19" t="s">
        <v>7736</v>
      </c>
      <c r="L2309" s="11">
        <v>1</v>
      </c>
      <c r="M2309" s="11"/>
      <c r="N2309" s="24"/>
      <c r="P2309" s="32"/>
      <c r="T2309" s="19"/>
      <c r="U2309" s="3" t="s">
        <v>706</v>
      </c>
      <c r="X2309" t="str">
        <f t="shared" si="150"/>
        <v/>
      </c>
      <c r="Z2309" t="str">
        <f t="shared" si="151"/>
        <v/>
      </c>
      <c r="AB2309" s="9"/>
      <c r="AC2309" t="s">
        <v>705</v>
      </c>
      <c r="AD2309">
        <f t="shared" si="149"/>
        <v>0</v>
      </c>
      <c r="AF2309" s="3"/>
      <c r="AG2309" t="s">
        <v>3977</v>
      </c>
      <c r="AH2309" s="9" t="s">
        <v>4613</v>
      </c>
    </row>
    <row r="2310" spans="1:34" ht="10.95" customHeight="1" outlineLevel="1" x14ac:dyDescent="0.25">
      <c r="A2310" t="s">
        <v>3374</v>
      </c>
      <c r="C2310" s="3" t="s">
        <v>12988</v>
      </c>
      <c r="D2310" s="3">
        <v>811</v>
      </c>
      <c r="E2310" s="9">
        <v>1958</v>
      </c>
      <c r="F2310" s="7" t="s">
        <v>1101</v>
      </c>
      <c r="G2310" s="7" t="s">
        <v>6710</v>
      </c>
      <c r="H2310" s="8" t="s">
        <v>705</v>
      </c>
      <c r="I2310" s="8" t="s">
        <v>13715</v>
      </c>
      <c r="J2310" s="19">
        <v>3</v>
      </c>
      <c r="K2310" s="19" t="s">
        <v>7736</v>
      </c>
      <c r="L2310" s="11">
        <v>0.6</v>
      </c>
      <c r="M2310" s="11"/>
      <c r="N2310" s="24"/>
      <c r="P2310" s="32"/>
      <c r="T2310" s="19"/>
      <c r="U2310" s="3" t="s">
        <v>707</v>
      </c>
      <c r="X2310" t="str">
        <f t="shared" si="150"/>
        <v/>
      </c>
      <c r="Z2310" t="str">
        <f t="shared" si="151"/>
        <v/>
      </c>
      <c r="AB2310" s="9"/>
      <c r="AC2310" t="s">
        <v>705</v>
      </c>
      <c r="AD2310">
        <f t="shared" si="149"/>
        <v>0</v>
      </c>
      <c r="AF2310" s="3"/>
      <c r="AG2310" t="s">
        <v>3977</v>
      </c>
      <c r="AH2310" s="9" t="s">
        <v>4613</v>
      </c>
    </row>
    <row r="2311" spans="1:34" ht="10.95" customHeight="1" outlineLevel="1" x14ac:dyDescent="0.25">
      <c r="A2311" t="s">
        <v>3374</v>
      </c>
      <c r="C2311" s="3" t="s">
        <v>12988</v>
      </c>
      <c r="D2311" s="3">
        <v>850</v>
      </c>
      <c r="E2311" s="9">
        <v>1959</v>
      </c>
      <c r="F2311" s="7" t="s">
        <v>2977</v>
      </c>
      <c r="G2311" s="7" t="s">
        <v>1661</v>
      </c>
      <c r="H2311" s="8" t="s">
        <v>6091</v>
      </c>
      <c r="I2311" s="8" t="s">
        <v>13716</v>
      </c>
      <c r="J2311" s="19">
        <v>5</v>
      </c>
      <c r="K2311" s="19" t="s">
        <v>7736</v>
      </c>
      <c r="L2311" s="11">
        <v>0.2</v>
      </c>
      <c r="M2311" s="11"/>
      <c r="N2311" s="24"/>
      <c r="P2311" s="32"/>
      <c r="T2311" s="19"/>
      <c r="U2311" s="3" t="s">
        <v>2529</v>
      </c>
      <c r="X2311" t="str">
        <f t="shared" si="150"/>
        <v/>
      </c>
      <c r="Z2311" t="str">
        <f t="shared" si="151"/>
        <v/>
      </c>
      <c r="AB2311" s="9"/>
      <c r="AC2311" t="s">
        <v>6091</v>
      </c>
      <c r="AD2311">
        <f t="shared" si="149"/>
        <v>0</v>
      </c>
      <c r="AF2311" s="3"/>
      <c r="AG2311" t="s">
        <v>6443</v>
      </c>
      <c r="AH2311" s="9" t="s">
        <v>4613</v>
      </c>
    </row>
    <row r="2312" spans="1:34" ht="10.95" customHeight="1" outlineLevel="1" x14ac:dyDescent="0.25">
      <c r="A2312" t="s">
        <v>3374</v>
      </c>
      <c r="C2312" s="3" t="s">
        <v>12988</v>
      </c>
      <c r="D2312" s="3" t="s">
        <v>13717</v>
      </c>
      <c r="E2312" s="9">
        <v>1959</v>
      </c>
      <c r="F2312" s="7" t="s">
        <v>22185</v>
      </c>
      <c r="G2312" s="7" t="s">
        <v>1661</v>
      </c>
      <c r="H2312" s="8" t="s">
        <v>6442</v>
      </c>
      <c r="I2312" s="8" t="s">
        <v>13716</v>
      </c>
      <c r="J2312" s="19">
        <v>5</v>
      </c>
      <c r="K2312" s="19" t="s">
        <v>20092</v>
      </c>
      <c r="L2312" s="11"/>
      <c r="M2312" s="11"/>
      <c r="N2312" s="24"/>
      <c r="P2312" s="32"/>
      <c r="T2312" s="19"/>
      <c r="U2312" s="3" t="s">
        <v>2530</v>
      </c>
      <c r="X2312" t="str">
        <f t="shared" si="150"/>
        <v/>
      </c>
      <c r="Z2312" t="str">
        <f t="shared" si="151"/>
        <v/>
      </c>
      <c r="AB2312" s="9"/>
      <c r="AC2312" t="s">
        <v>6442</v>
      </c>
      <c r="AD2312">
        <f t="shared" si="149"/>
        <v>0</v>
      </c>
      <c r="AF2312" s="3"/>
      <c r="AG2312" t="s">
        <v>6443</v>
      </c>
      <c r="AH2312" s="9" t="s">
        <v>4925</v>
      </c>
    </row>
    <row r="2313" spans="1:34" ht="10.95" customHeight="1" outlineLevel="1" x14ac:dyDescent="0.25">
      <c r="A2313" t="s">
        <v>3374</v>
      </c>
      <c r="C2313" s="3" t="s">
        <v>12988</v>
      </c>
      <c r="D2313" s="3">
        <v>857</v>
      </c>
      <c r="E2313" s="9">
        <v>1959</v>
      </c>
      <c r="F2313" s="7" t="s">
        <v>5282</v>
      </c>
      <c r="G2313" s="7" t="s">
        <v>6445</v>
      </c>
      <c r="H2313" s="8" t="s">
        <v>6439</v>
      </c>
      <c r="I2313" s="8" t="s">
        <v>13716</v>
      </c>
      <c r="J2313" s="19">
        <v>1</v>
      </c>
      <c r="K2313" s="19" t="s">
        <v>7736</v>
      </c>
      <c r="L2313" s="11">
        <v>0.2</v>
      </c>
      <c r="M2313" s="11"/>
      <c r="N2313" s="24"/>
      <c r="P2313" s="32"/>
      <c r="R2313">
        <v>1</v>
      </c>
      <c r="S2313">
        <v>1</v>
      </c>
      <c r="T2313" s="19"/>
      <c r="U2313" s="3" t="s">
        <v>2531</v>
      </c>
      <c r="X2313" t="str">
        <f t="shared" si="150"/>
        <v/>
      </c>
      <c r="Z2313" t="str">
        <f t="shared" si="151"/>
        <v/>
      </c>
      <c r="AB2313" s="9"/>
      <c r="AC2313" t="s">
        <v>6439</v>
      </c>
      <c r="AD2313">
        <f t="shared" si="149"/>
        <v>0</v>
      </c>
      <c r="AF2313" s="3"/>
      <c r="AG2313" t="s">
        <v>6440</v>
      </c>
      <c r="AH2313" s="9" t="s">
        <v>4613</v>
      </c>
    </row>
    <row r="2314" spans="1:34" ht="10.95" customHeight="1" outlineLevel="1" x14ac:dyDescent="0.25">
      <c r="A2314" t="s">
        <v>3374</v>
      </c>
      <c r="C2314" s="3" t="s">
        <v>12988</v>
      </c>
      <c r="D2314" s="3">
        <v>962</v>
      </c>
      <c r="E2314" s="9">
        <v>1961</v>
      </c>
      <c r="F2314" s="7" t="s">
        <v>5141</v>
      </c>
      <c r="G2314" s="7" t="s">
        <v>3375</v>
      </c>
      <c r="H2314" s="8" t="s">
        <v>3376</v>
      </c>
      <c r="I2314" s="8" t="s">
        <v>13718</v>
      </c>
      <c r="J2314" s="19">
        <v>3</v>
      </c>
      <c r="K2314" s="19" t="s">
        <v>7736</v>
      </c>
      <c r="L2314" s="11">
        <v>0.6</v>
      </c>
      <c r="M2314" s="11"/>
      <c r="N2314" s="24"/>
      <c r="P2314" s="32"/>
      <c r="T2314" s="19"/>
      <c r="U2314" s="3">
        <v>733</v>
      </c>
      <c r="X2314" t="str">
        <f t="shared" si="150"/>
        <v/>
      </c>
      <c r="Z2314" t="str">
        <f t="shared" si="151"/>
        <v/>
      </c>
      <c r="AB2314" s="9"/>
      <c r="AC2314" t="s">
        <v>3376</v>
      </c>
      <c r="AD2314">
        <f t="shared" si="149"/>
        <v>0</v>
      </c>
      <c r="AF2314" s="3"/>
      <c r="AG2314" t="s">
        <v>3377</v>
      </c>
      <c r="AH2314" s="9" t="s">
        <v>4613</v>
      </c>
    </row>
    <row r="2315" spans="1:34" ht="10.95" customHeight="1" outlineLevel="1" x14ac:dyDescent="0.25">
      <c r="A2315" t="s">
        <v>3374</v>
      </c>
      <c r="C2315" s="3" t="s">
        <v>12988</v>
      </c>
      <c r="D2315" s="3">
        <v>971</v>
      </c>
      <c r="E2315" s="9">
        <v>1961</v>
      </c>
      <c r="F2315" s="7" t="s">
        <v>2351</v>
      </c>
      <c r="G2315" s="7" t="s">
        <v>5401</v>
      </c>
      <c r="H2315" s="8" t="s">
        <v>3376</v>
      </c>
      <c r="I2315" s="8" t="s">
        <v>13719</v>
      </c>
      <c r="J2315" s="19">
        <v>3</v>
      </c>
      <c r="K2315" s="19" t="s">
        <v>7738</v>
      </c>
      <c r="L2315" s="11"/>
      <c r="M2315" s="11"/>
      <c r="N2315" s="24"/>
      <c r="P2315" s="32"/>
      <c r="T2315" s="19"/>
      <c r="U2315" s="3" t="s">
        <v>3245</v>
      </c>
      <c r="X2315" t="str">
        <f t="shared" si="150"/>
        <v/>
      </c>
      <c r="Z2315" t="str">
        <f t="shared" si="151"/>
        <v/>
      </c>
      <c r="AB2315" s="9"/>
      <c r="AC2315" t="s">
        <v>3376</v>
      </c>
      <c r="AD2315">
        <f t="shared" si="149"/>
        <v>0</v>
      </c>
      <c r="AF2315" s="3"/>
      <c r="AG2315" t="s">
        <v>1307</v>
      </c>
      <c r="AH2315" s="9" t="s">
        <v>4613</v>
      </c>
    </row>
    <row r="2316" spans="1:34" ht="10.95" customHeight="1" outlineLevel="1" x14ac:dyDescent="0.25">
      <c r="A2316" t="s">
        <v>3374</v>
      </c>
      <c r="C2316" s="3" t="s">
        <v>12988</v>
      </c>
      <c r="D2316" s="3" t="s">
        <v>13720</v>
      </c>
      <c r="E2316" s="9">
        <v>1961</v>
      </c>
      <c r="F2316" s="7" t="s">
        <v>1308</v>
      </c>
      <c r="G2316" s="7" t="s">
        <v>5401</v>
      </c>
      <c r="H2316" s="8" t="s">
        <v>3376</v>
      </c>
      <c r="I2316" s="8" t="s">
        <v>13719</v>
      </c>
      <c r="J2316" s="19">
        <v>3</v>
      </c>
      <c r="K2316" s="19" t="s">
        <v>7738</v>
      </c>
      <c r="L2316" s="11"/>
      <c r="M2316" s="11"/>
      <c r="N2316" s="24"/>
      <c r="P2316" s="32"/>
      <c r="T2316" s="19"/>
      <c r="U2316" s="3" t="s">
        <v>3245</v>
      </c>
      <c r="X2316" t="str">
        <f t="shared" si="150"/>
        <v/>
      </c>
      <c r="Z2316" t="str">
        <f t="shared" si="151"/>
        <v/>
      </c>
      <c r="AB2316" s="9"/>
      <c r="AC2316" t="s">
        <v>3376</v>
      </c>
      <c r="AD2316">
        <f t="shared" si="149"/>
        <v>0</v>
      </c>
      <c r="AF2316" s="3"/>
      <c r="AG2316" t="s">
        <v>3377</v>
      </c>
      <c r="AH2316" s="9" t="s">
        <v>4613</v>
      </c>
    </row>
    <row r="2317" spans="1:34" ht="10.95" customHeight="1" outlineLevel="1" x14ac:dyDescent="0.25">
      <c r="A2317" t="s">
        <v>3374</v>
      </c>
      <c r="C2317" s="3" t="s">
        <v>12988</v>
      </c>
      <c r="D2317" s="3">
        <v>1050</v>
      </c>
      <c r="E2317" s="9">
        <v>1966</v>
      </c>
      <c r="F2317" s="7" t="s">
        <v>2977</v>
      </c>
      <c r="G2317" s="7" t="s">
        <v>5401</v>
      </c>
      <c r="H2317" s="8" t="s">
        <v>5623</v>
      </c>
      <c r="I2317" s="8" t="s">
        <v>13725</v>
      </c>
      <c r="J2317" s="19">
        <v>3</v>
      </c>
      <c r="K2317" s="19" t="s">
        <v>7736</v>
      </c>
      <c r="L2317" s="11">
        <v>0.4</v>
      </c>
      <c r="M2317" s="11"/>
      <c r="N2317" s="24"/>
      <c r="P2317" s="32"/>
      <c r="T2317" s="19"/>
      <c r="U2317" s="3"/>
      <c r="X2317" t="str">
        <f t="shared" si="150"/>
        <v/>
      </c>
      <c r="Z2317" t="str">
        <f t="shared" si="151"/>
        <v/>
      </c>
      <c r="AB2317" s="9"/>
      <c r="AC2317" t="s">
        <v>5623</v>
      </c>
      <c r="AD2317">
        <f t="shared" si="149"/>
        <v>0</v>
      </c>
      <c r="AF2317" s="3"/>
      <c r="AH2317" s="9"/>
    </row>
    <row r="2318" spans="1:34" ht="10.95" customHeight="1" outlineLevel="1" x14ac:dyDescent="0.25">
      <c r="A2318" t="s">
        <v>3374</v>
      </c>
      <c r="C2318" s="3" t="s">
        <v>12988</v>
      </c>
      <c r="D2318" s="3">
        <v>1128</v>
      </c>
      <c r="E2318" s="9">
        <v>1969</v>
      </c>
      <c r="F2318" s="10" t="s">
        <v>1101</v>
      </c>
      <c r="G2318" s="7" t="s">
        <v>6507</v>
      </c>
      <c r="H2318" s="8" t="s">
        <v>1634</v>
      </c>
      <c r="I2318" s="8" t="s">
        <v>13721</v>
      </c>
      <c r="J2318" s="19">
        <v>5</v>
      </c>
      <c r="K2318" s="19" t="s">
        <v>7736</v>
      </c>
      <c r="L2318" s="11">
        <v>0.3</v>
      </c>
      <c r="M2318" s="11"/>
      <c r="N2318" s="24"/>
      <c r="P2318" s="32"/>
      <c r="T2318" s="19"/>
      <c r="U2318" s="3" t="s">
        <v>1852</v>
      </c>
      <c r="X2318" t="str">
        <f t="shared" si="150"/>
        <v/>
      </c>
      <c r="Z2318" t="str">
        <f t="shared" si="151"/>
        <v/>
      </c>
      <c r="AB2318" s="9"/>
      <c r="AC2318" t="s">
        <v>1634</v>
      </c>
      <c r="AD2318">
        <f t="shared" si="149"/>
        <v>0</v>
      </c>
      <c r="AF2318" s="3"/>
      <c r="AG2318" t="s">
        <v>3977</v>
      </c>
      <c r="AH2318" s="9" t="s">
        <v>4613</v>
      </c>
    </row>
    <row r="2319" spans="1:34" ht="10.95" customHeight="1" outlineLevel="1" x14ac:dyDescent="0.25">
      <c r="A2319" t="s">
        <v>3374</v>
      </c>
      <c r="C2319" s="3" t="s">
        <v>12988</v>
      </c>
      <c r="D2319" s="3">
        <v>1212</v>
      </c>
      <c r="E2319" s="9">
        <v>1972</v>
      </c>
      <c r="F2319" s="10" t="s">
        <v>22191</v>
      </c>
      <c r="G2319" s="7" t="s">
        <v>5401</v>
      </c>
      <c r="H2319" s="8" t="s">
        <v>12457</v>
      </c>
      <c r="I2319" s="8" t="s">
        <v>13728</v>
      </c>
      <c r="J2319" s="19">
        <v>7</v>
      </c>
      <c r="K2319" s="19" t="s">
        <v>7736</v>
      </c>
      <c r="L2319" s="11">
        <v>0.5</v>
      </c>
      <c r="M2319" s="11"/>
      <c r="N2319" s="24"/>
      <c r="P2319" s="32"/>
      <c r="T2319" s="19"/>
      <c r="U2319" s="3"/>
      <c r="X2319" t="str">
        <f t="shared" si="150"/>
        <v/>
      </c>
      <c r="Z2319" t="str">
        <f t="shared" si="151"/>
        <v/>
      </c>
      <c r="AB2319" s="9"/>
      <c r="AC2319" t="s">
        <v>12457</v>
      </c>
      <c r="AD2319">
        <f t="shared" si="149"/>
        <v>0</v>
      </c>
      <c r="AF2319" s="3"/>
      <c r="AH2319" s="9"/>
    </row>
    <row r="2320" spans="1:34" ht="10.95" customHeight="1" outlineLevel="1" x14ac:dyDescent="0.25">
      <c r="A2320" t="s">
        <v>3374</v>
      </c>
      <c r="C2320" s="3" t="s">
        <v>12988</v>
      </c>
      <c r="D2320" s="3">
        <v>1264</v>
      </c>
      <c r="E2320" s="9">
        <v>1975</v>
      </c>
      <c r="F2320" s="7" t="s">
        <v>1101</v>
      </c>
      <c r="G2320" s="7" t="s">
        <v>5401</v>
      </c>
      <c r="H2320" s="8" t="s">
        <v>3376</v>
      </c>
      <c r="I2320" s="8" t="s">
        <v>13722</v>
      </c>
      <c r="J2320" s="19">
        <v>3</v>
      </c>
      <c r="K2320" s="19" t="s">
        <v>7736</v>
      </c>
      <c r="L2320" s="11">
        <v>1</v>
      </c>
      <c r="M2320" s="11"/>
      <c r="N2320" s="24"/>
      <c r="P2320" s="32"/>
      <c r="T2320" s="19"/>
      <c r="U2320" s="3">
        <v>837</v>
      </c>
      <c r="X2320" t="str">
        <f t="shared" si="150"/>
        <v/>
      </c>
      <c r="Z2320" t="str">
        <f t="shared" si="151"/>
        <v/>
      </c>
      <c r="AB2320" s="9"/>
      <c r="AC2320" t="s">
        <v>3376</v>
      </c>
      <c r="AD2320">
        <f t="shared" si="149"/>
        <v>0</v>
      </c>
      <c r="AF2320" s="3"/>
      <c r="AG2320" t="s">
        <v>3377</v>
      </c>
      <c r="AH2320" s="9" t="s">
        <v>4613</v>
      </c>
    </row>
    <row r="2321" spans="1:34" ht="10.95" customHeight="1" outlineLevel="1" x14ac:dyDescent="0.25">
      <c r="A2321" t="s">
        <v>3374</v>
      </c>
      <c r="C2321" s="3" t="s">
        <v>12988</v>
      </c>
      <c r="D2321" s="3">
        <v>1674</v>
      </c>
      <c r="E2321" s="9">
        <v>1986</v>
      </c>
      <c r="F2321" s="7" t="s">
        <v>2533</v>
      </c>
      <c r="G2321" s="7" t="s">
        <v>5401</v>
      </c>
      <c r="H2321" s="8" t="s">
        <v>2534</v>
      </c>
      <c r="I2321" s="8" t="s">
        <v>13723</v>
      </c>
      <c r="J2321" s="19">
        <v>1</v>
      </c>
      <c r="K2321" s="19" t="s">
        <v>7736</v>
      </c>
      <c r="L2321" s="11">
        <v>4</v>
      </c>
      <c r="M2321" s="11"/>
      <c r="N2321" s="24"/>
      <c r="P2321" s="32"/>
      <c r="T2321" s="19"/>
      <c r="U2321" s="3" t="s">
        <v>2532</v>
      </c>
      <c r="X2321" t="str">
        <f t="shared" si="150"/>
        <v/>
      </c>
      <c r="Z2321" t="str">
        <f t="shared" si="151"/>
        <v/>
      </c>
      <c r="AB2321" s="9"/>
      <c r="AC2321" t="s">
        <v>2534</v>
      </c>
      <c r="AD2321">
        <f t="shared" si="149"/>
        <v>0</v>
      </c>
      <c r="AF2321" s="3"/>
      <c r="AG2321" t="s">
        <v>6443</v>
      </c>
      <c r="AH2321" s="9" t="s">
        <v>4613</v>
      </c>
    </row>
    <row r="2322" spans="1:34" ht="10.95" customHeight="1" outlineLevel="1" x14ac:dyDescent="0.25">
      <c r="A2322" t="s">
        <v>3374</v>
      </c>
      <c r="C2322" s="3" t="s">
        <v>12988</v>
      </c>
      <c r="D2322" s="3">
        <v>1676</v>
      </c>
      <c r="E2322" s="9">
        <v>1987</v>
      </c>
      <c r="F2322" s="10" t="s">
        <v>2593</v>
      </c>
      <c r="G2322" s="7" t="s">
        <v>5401</v>
      </c>
      <c r="H2322" s="8" t="s">
        <v>1635</v>
      </c>
      <c r="I2322" s="8" t="s">
        <v>13724</v>
      </c>
      <c r="J2322" s="19">
        <v>1</v>
      </c>
      <c r="K2322" s="19" t="s">
        <v>7736</v>
      </c>
      <c r="L2322" s="11">
        <v>4.7</v>
      </c>
      <c r="M2322" s="11"/>
      <c r="N2322" s="24"/>
      <c r="P2322" s="32"/>
      <c r="T2322" s="19"/>
      <c r="U2322" s="3" t="s">
        <v>1853</v>
      </c>
      <c r="X2322" t="str">
        <f t="shared" si="150"/>
        <v/>
      </c>
      <c r="Z2322" t="str">
        <f t="shared" si="151"/>
        <v/>
      </c>
      <c r="AB2322" s="9"/>
      <c r="AC2322" t="s">
        <v>1635</v>
      </c>
      <c r="AD2322">
        <f t="shared" si="149"/>
        <v>0</v>
      </c>
      <c r="AF2322" s="3"/>
      <c r="AG2322" t="s">
        <v>3977</v>
      </c>
      <c r="AH2322" s="9" t="s">
        <v>4613</v>
      </c>
    </row>
    <row r="2323" spans="1:34" ht="10.95" customHeight="1" outlineLevel="1" x14ac:dyDescent="0.25">
      <c r="A2323" t="s">
        <v>3374</v>
      </c>
      <c r="C2323" s="3" t="s">
        <v>12988</v>
      </c>
      <c r="D2323" s="3">
        <v>1863</v>
      </c>
      <c r="E2323" s="9">
        <v>1992</v>
      </c>
      <c r="F2323" s="7" t="s">
        <v>13727</v>
      </c>
      <c r="G2323" s="7" t="s">
        <v>5401</v>
      </c>
      <c r="H2323" s="8" t="s">
        <v>1636</v>
      </c>
      <c r="I2323" s="8" t="s">
        <v>13726</v>
      </c>
      <c r="J2323" s="19">
        <v>1</v>
      </c>
      <c r="K2323" s="19" t="s">
        <v>7736</v>
      </c>
      <c r="L2323" s="11">
        <v>3</v>
      </c>
      <c r="M2323" s="11"/>
      <c r="N2323" s="24"/>
      <c r="P2323" s="32"/>
      <c r="T2323" s="19"/>
      <c r="U2323" s="3">
        <v>1065</v>
      </c>
      <c r="X2323" t="str">
        <f t="shared" si="150"/>
        <v/>
      </c>
      <c r="Z2323">
        <f t="shared" si="151"/>
        <v>1</v>
      </c>
      <c r="AA2323">
        <v>1</v>
      </c>
      <c r="AB2323" s="9"/>
      <c r="AC2323" t="s">
        <v>1636</v>
      </c>
      <c r="AD2323">
        <f t="shared" ref="AD2323:AD2355" si="152">COUNTIF(H2323,"*Fuji*")</f>
        <v>0</v>
      </c>
      <c r="AF2323" s="3"/>
      <c r="AG2323" t="s">
        <v>3977</v>
      </c>
      <c r="AH2323" s="9" t="s">
        <v>4925</v>
      </c>
    </row>
    <row r="2324" spans="1:34" ht="10.95" customHeight="1" outlineLevel="1" x14ac:dyDescent="0.25">
      <c r="A2324" t="s">
        <v>3374</v>
      </c>
      <c r="C2324" s="3" t="s">
        <v>12988</v>
      </c>
      <c r="D2324" s="3">
        <v>2164</v>
      </c>
      <c r="E2324" s="9">
        <v>2002</v>
      </c>
      <c r="F2324" s="7" t="s">
        <v>18744</v>
      </c>
      <c r="G2324" s="7" t="s">
        <v>5401</v>
      </c>
      <c r="H2324" s="8" t="s">
        <v>550</v>
      </c>
      <c r="I2324" s="8" t="s">
        <v>13729</v>
      </c>
      <c r="J2324" s="19">
        <v>3</v>
      </c>
      <c r="K2324" s="19" t="s">
        <v>7736</v>
      </c>
      <c r="L2324" s="11">
        <v>6.6</v>
      </c>
      <c r="M2324" s="11"/>
      <c r="N2324" s="24"/>
      <c r="P2324" s="32"/>
      <c r="T2324" s="19"/>
      <c r="U2324" s="3"/>
      <c r="X2324" t="str">
        <f t="shared" si="150"/>
        <v/>
      </c>
      <c r="Z2324" t="str">
        <f t="shared" si="151"/>
        <v/>
      </c>
      <c r="AB2324" s="9"/>
      <c r="AC2324" t="s">
        <v>550</v>
      </c>
      <c r="AD2324">
        <f t="shared" si="152"/>
        <v>0</v>
      </c>
      <c r="AF2324" s="3"/>
      <c r="AH2324" s="9"/>
    </row>
    <row r="2325" spans="1:34" ht="10.95" customHeight="1" outlineLevel="1" x14ac:dyDescent="0.25">
      <c r="A2325" t="s">
        <v>3374</v>
      </c>
      <c r="C2325" s="3" t="s">
        <v>12988</v>
      </c>
      <c r="D2325" s="3" t="s">
        <v>13730</v>
      </c>
      <c r="E2325" s="9">
        <v>2002</v>
      </c>
      <c r="F2325" s="7" t="s">
        <v>6187</v>
      </c>
      <c r="G2325" s="7" t="s">
        <v>5401</v>
      </c>
      <c r="H2325" s="8" t="s">
        <v>550</v>
      </c>
      <c r="I2325" s="8" t="s">
        <v>13729</v>
      </c>
      <c r="J2325" s="19">
        <v>3</v>
      </c>
      <c r="K2325" s="19" t="s">
        <v>7738</v>
      </c>
      <c r="L2325" s="11"/>
      <c r="M2325" s="11"/>
      <c r="N2325" s="24"/>
      <c r="P2325" s="32"/>
      <c r="T2325" s="19"/>
      <c r="U2325" s="3" t="s">
        <v>6186</v>
      </c>
      <c r="X2325" t="str">
        <f t="shared" si="150"/>
        <v/>
      </c>
      <c r="Z2325" t="str">
        <f t="shared" si="151"/>
        <v/>
      </c>
      <c r="AB2325" s="9"/>
      <c r="AC2325" t="s">
        <v>550</v>
      </c>
      <c r="AD2325">
        <f t="shared" si="152"/>
        <v>0</v>
      </c>
      <c r="AF2325" s="3"/>
      <c r="AG2325" t="s">
        <v>3357</v>
      </c>
      <c r="AH2325" s="9" t="s">
        <v>4623</v>
      </c>
    </row>
    <row r="2326" spans="1:34" ht="10.95" customHeight="1" outlineLevel="1" x14ac:dyDescent="0.25">
      <c r="A2326" t="s">
        <v>3374</v>
      </c>
      <c r="C2326" s="3" t="s">
        <v>12988</v>
      </c>
      <c r="D2326" s="3">
        <v>2212</v>
      </c>
      <c r="E2326" s="9">
        <v>2003</v>
      </c>
      <c r="F2326" s="7" t="s">
        <v>13733</v>
      </c>
      <c r="G2326" s="7" t="s">
        <v>5401</v>
      </c>
      <c r="H2326" s="8" t="s">
        <v>1156</v>
      </c>
      <c r="I2326" s="8" t="s">
        <v>13731</v>
      </c>
      <c r="J2326" s="19">
        <v>2</v>
      </c>
      <c r="K2326" s="19" t="s">
        <v>7736</v>
      </c>
      <c r="L2326" s="11">
        <v>5.9</v>
      </c>
      <c r="M2326" s="11"/>
      <c r="N2326" s="24"/>
      <c r="P2326" s="32"/>
      <c r="T2326" s="19"/>
      <c r="U2326" s="3"/>
      <c r="X2326" t="str">
        <f t="shared" si="150"/>
        <v/>
      </c>
      <c r="Z2326" t="str">
        <f t="shared" si="151"/>
        <v/>
      </c>
      <c r="AB2326" s="9"/>
      <c r="AC2326" t="s">
        <v>1156</v>
      </c>
      <c r="AD2326">
        <f t="shared" si="152"/>
        <v>0</v>
      </c>
      <c r="AF2326" s="3"/>
      <c r="AH2326" s="9"/>
    </row>
    <row r="2327" spans="1:34" ht="10.95" customHeight="1" outlineLevel="1" x14ac:dyDescent="0.25">
      <c r="A2327" t="s">
        <v>3374</v>
      </c>
      <c r="C2327" s="3" t="s">
        <v>12988</v>
      </c>
      <c r="D2327" s="3" t="s">
        <v>13732</v>
      </c>
      <c r="E2327" s="9">
        <v>2003</v>
      </c>
      <c r="F2327" s="7" t="s">
        <v>10694</v>
      </c>
      <c r="G2327" s="7" t="s">
        <v>5401</v>
      </c>
      <c r="H2327" s="8" t="s">
        <v>1156</v>
      </c>
      <c r="I2327" s="8" t="s">
        <v>13731</v>
      </c>
      <c r="J2327" s="19">
        <v>2</v>
      </c>
      <c r="K2327" s="19" t="s">
        <v>7738</v>
      </c>
      <c r="L2327" s="11"/>
      <c r="M2327" s="11"/>
      <c r="N2327" s="24"/>
      <c r="P2327" s="32"/>
      <c r="T2327" s="19"/>
      <c r="U2327" s="3">
        <v>1204</v>
      </c>
      <c r="X2327" t="str">
        <f t="shared" si="150"/>
        <v/>
      </c>
      <c r="Z2327">
        <f t="shared" si="151"/>
        <v>1</v>
      </c>
      <c r="AB2327" s="9"/>
      <c r="AC2327" t="s">
        <v>1156</v>
      </c>
      <c r="AD2327">
        <f t="shared" si="152"/>
        <v>0</v>
      </c>
      <c r="AF2327" s="3"/>
      <c r="AG2327" t="s">
        <v>3977</v>
      </c>
      <c r="AH2327" s="9" t="s">
        <v>4623</v>
      </c>
    </row>
    <row r="2328" spans="1:34" ht="10.95" customHeight="1" outlineLevel="1" x14ac:dyDescent="0.25">
      <c r="A2328" t="s">
        <v>3374</v>
      </c>
      <c r="C2328" s="3" t="s">
        <v>12988</v>
      </c>
      <c r="D2328" s="3">
        <v>2272</v>
      </c>
      <c r="E2328" s="9">
        <v>2004</v>
      </c>
      <c r="F2328" s="7" t="s">
        <v>13733</v>
      </c>
      <c r="G2328" s="7" t="s">
        <v>5401</v>
      </c>
      <c r="H2328" s="8" t="s">
        <v>1636</v>
      </c>
      <c r="I2328" s="8" t="s">
        <v>13734</v>
      </c>
      <c r="J2328" s="19">
        <v>5</v>
      </c>
      <c r="K2328" s="19" t="s">
        <v>7736</v>
      </c>
      <c r="L2328" s="11">
        <v>2.8</v>
      </c>
      <c r="M2328" s="11"/>
      <c r="N2328" s="24"/>
      <c r="P2328" s="32"/>
      <c r="T2328" s="19"/>
      <c r="U2328" s="3"/>
      <c r="X2328" t="str">
        <f t="shared" si="150"/>
        <v/>
      </c>
      <c r="Z2328" t="str">
        <f t="shared" si="151"/>
        <v/>
      </c>
      <c r="AB2328" s="9"/>
      <c r="AC2328" t="s">
        <v>1636</v>
      </c>
      <c r="AD2328">
        <f t="shared" si="152"/>
        <v>0</v>
      </c>
      <c r="AF2328" s="3"/>
      <c r="AH2328" s="9"/>
    </row>
    <row r="2329" spans="1:34" ht="10.95" customHeight="1" outlineLevel="1" x14ac:dyDescent="0.25">
      <c r="A2329" t="s">
        <v>3374</v>
      </c>
      <c r="C2329" s="3" t="s">
        <v>12988</v>
      </c>
      <c r="D2329" s="3">
        <v>2273</v>
      </c>
      <c r="E2329" s="9">
        <v>2004</v>
      </c>
      <c r="F2329" s="7" t="s">
        <v>13733</v>
      </c>
      <c r="G2329" s="7" t="s">
        <v>5401</v>
      </c>
      <c r="H2329" s="8" t="s">
        <v>1636</v>
      </c>
      <c r="I2329" s="8" t="s">
        <v>13734</v>
      </c>
      <c r="J2329" s="19">
        <v>5</v>
      </c>
      <c r="K2329" s="19" t="s">
        <v>7736</v>
      </c>
      <c r="L2329" s="11">
        <v>2.8</v>
      </c>
      <c r="M2329" s="11"/>
      <c r="N2329" s="24"/>
      <c r="P2329" s="32"/>
      <c r="T2329" s="19"/>
      <c r="U2329" s="3"/>
      <c r="X2329" t="str">
        <f t="shared" si="150"/>
        <v/>
      </c>
      <c r="Z2329" t="str">
        <f t="shared" si="151"/>
        <v/>
      </c>
      <c r="AB2329" s="9"/>
      <c r="AC2329" t="s">
        <v>1636</v>
      </c>
      <c r="AD2329">
        <f t="shared" si="152"/>
        <v>0</v>
      </c>
      <c r="AF2329" s="3"/>
      <c r="AH2329" s="9"/>
    </row>
    <row r="2330" spans="1:34" ht="10.95" customHeight="1" outlineLevel="1" x14ac:dyDescent="0.25">
      <c r="A2330" t="s">
        <v>3374</v>
      </c>
      <c r="C2330" s="3" t="s">
        <v>12988</v>
      </c>
      <c r="D2330" s="3">
        <v>2274</v>
      </c>
      <c r="E2330" s="9">
        <v>2004</v>
      </c>
      <c r="F2330" s="7" t="s">
        <v>13733</v>
      </c>
      <c r="G2330" s="7" t="s">
        <v>5401</v>
      </c>
      <c r="H2330" s="8" t="s">
        <v>1636</v>
      </c>
      <c r="I2330" s="8" t="s">
        <v>13734</v>
      </c>
      <c r="J2330" s="19">
        <v>5</v>
      </c>
      <c r="K2330" s="19" t="s">
        <v>7736</v>
      </c>
      <c r="L2330" s="11">
        <v>2.8</v>
      </c>
      <c r="M2330" s="11"/>
      <c r="N2330" s="24"/>
      <c r="P2330" s="32"/>
      <c r="T2330" s="19"/>
      <c r="U2330" s="3"/>
      <c r="X2330" t="str">
        <f t="shared" si="150"/>
        <v/>
      </c>
      <c r="Z2330" t="str">
        <f t="shared" si="151"/>
        <v/>
      </c>
      <c r="AB2330" s="9"/>
      <c r="AC2330" t="s">
        <v>1636</v>
      </c>
      <c r="AD2330">
        <f t="shared" si="152"/>
        <v>0</v>
      </c>
      <c r="AF2330" s="3"/>
      <c r="AH2330" s="9"/>
    </row>
    <row r="2331" spans="1:34" ht="10.95" customHeight="1" outlineLevel="1" x14ac:dyDescent="0.25">
      <c r="A2331" t="s">
        <v>3374</v>
      </c>
      <c r="C2331" s="3" t="s">
        <v>12988</v>
      </c>
      <c r="D2331" s="3">
        <v>2275</v>
      </c>
      <c r="E2331" s="9">
        <v>2004</v>
      </c>
      <c r="F2331" s="7" t="s">
        <v>13733</v>
      </c>
      <c r="G2331" s="7" t="s">
        <v>5401</v>
      </c>
      <c r="H2331" s="8" t="s">
        <v>1636</v>
      </c>
      <c r="I2331" s="8" t="s">
        <v>13734</v>
      </c>
      <c r="J2331" s="19">
        <v>2</v>
      </c>
      <c r="K2331" s="19" t="s">
        <v>7736</v>
      </c>
      <c r="L2331" s="11">
        <v>2.8</v>
      </c>
      <c r="M2331" s="11"/>
      <c r="N2331" s="24"/>
      <c r="P2331" s="32"/>
      <c r="T2331" s="19"/>
      <c r="U2331" s="3"/>
      <c r="X2331" t="str">
        <f t="shared" si="150"/>
        <v/>
      </c>
      <c r="Z2331" t="str">
        <f t="shared" si="151"/>
        <v/>
      </c>
      <c r="AB2331" s="9"/>
      <c r="AC2331" t="s">
        <v>1636</v>
      </c>
      <c r="AD2331">
        <f t="shared" si="152"/>
        <v>0</v>
      </c>
      <c r="AF2331" s="3"/>
      <c r="AH2331" s="9"/>
    </row>
    <row r="2332" spans="1:34" ht="10.95" customHeight="1" outlineLevel="1" x14ac:dyDescent="0.25">
      <c r="A2332" t="s">
        <v>3374</v>
      </c>
      <c r="C2332" s="3" t="s">
        <v>12988</v>
      </c>
      <c r="D2332" s="3">
        <v>2276</v>
      </c>
      <c r="E2332" s="9">
        <v>2004</v>
      </c>
      <c r="F2332" s="7" t="s">
        <v>13733</v>
      </c>
      <c r="G2332" s="7" t="s">
        <v>5401</v>
      </c>
      <c r="H2332" s="8" t="s">
        <v>1636</v>
      </c>
      <c r="I2332" s="8" t="s">
        <v>13734</v>
      </c>
      <c r="J2332" s="19">
        <v>5</v>
      </c>
      <c r="K2332" s="19" t="s">
        <v>7736</v>
      </c>
      <c r="L2332" s="11">
        <v>2.8</v>
      </c>
      <c r="M2332" s="11"/>
      <c r="N2332" s="24"/>
      <c r="P2332" s="32"/>
      <c r="T2332" s="19"/>
      <c r="U2332" s="3"/>
      <c r="X2332" t="str">
        <f t="shared" si="150"/>
        <v/>
      </c>
      <c r="Z2332" t="str">
        <f t="shared" si="151"/>
        <v/>
      </c>
      <c r="AB2332" s="9"/>
      <c r="AC2332" t="s">
        <v>1636</v>
      </c>
      <c r="AD2332">
        <f t="shared" si="152"/>
        <v>0</v>
      </c>
      <c r="AF2332" s="3"/>
      <c r="AH2332" s="9"/>
    </row>
    <row r="2333" spans="1:34" ht="10.95" customHeight="1" outlineLevel="1" x14ac:dyDescent="0.25">
      <c r="A2333" t="s">
        <v>3374</v>
      </c>
      <c r="C2333" s="3" t="s">
        <v>12988</v>
      </c>
      <c r="D2333" s="3">
        <v>2277</v>
      </c>
      <c r="E2333" s="9">
        <v>2004</v>
      </c>
      <c r="F2333" s="7" t="s">
        <v>13733</v>
      </c>
      <c r="G2333" s="7" t="s">
        <v>5401</v>
      </c>
      <c r="H2333" s="8" t="s">
        <v>1636</v>
      </c>
      <c r="I2333" s="8" t="s">
        <v>13734</v>
      </c>
      <c r="J2333" s="19">
        <v>5</v>
      </c>
      <c r="K2333" s="19" t="s">
        <v>7736</v>
      </c>
      <c r="L2333" s="11">
        <v>2.8</v>
      </c>
      <c r="M2333" s="11"/>
      <c r="N2333" s="24"/>
      <c r="P2333" s="32"/>
      <c r="T2333" s="19"/>
      <c r="U2333" s="3"/>
      <c r="X2333" t="str">
        <f t="shared" si="150"/>
        <v/>
      </c>
      <c r="Z2333" t="str">
        <f t="shared" si="151"/>
        <v/>
      </c>
      <c r="AB2333" s="9"/>
      <c r="AC2333" t="s">
        <v>1636</v>
      </c>
      <c r="AD2333">
        <f t="shared" si="152"/>
        <v>0</v>
      </c>
      <c r="AF2333" s="3"/>
      <c r="AH2333" s="9"/>
    </row>
    <row r="2334" spans="1:34" ht="10.95" customHeight="1" outlineLevel="1" x14ac:dyDescent="0.25">
      <c r="A2334" t="s">
        <v>3374</v>
      </c>
      <c r="C2334" s="3" t="s">
        <v>12988</v>
      </c>
      <c r="D2334" s="3" t="s">
        <v>13736</v>
      </c>
      <c r="E2334" s="9">
        <v>2004</v>
      </c>
      <c r="F2334" s="7" t="s">
        <v>13735</v>
      </c>
      <c r="G2334" s="7" t="s">
        <v>5401</v>
      </c>
      <c r="H2334" s="8" t="s">
        <v>1636</v>
      </c>
      <c r="I2334" s="43" t="s">
        <v>13734</v>
      </c>
      <c r="J2334" s="19">
        <v>2</v>
      </c>
      <c r="K2334" s="19" t="s">
        <v>7738</v>
      </c>
      <c r="L2334" s="11"/>
      <c r="M2334" s="11"/>
      <c r="N2334" s="24"/>
      <c r="P2334" s="32"/>
      <c r="T2334" s="19"/>
      <c r="U2334" s="3">
        <v>1220</v>
      </c>
      <c r="X2334" t="str">
        <f t="shared" si="150"/>
        <v/>
      </c>
      <c r="Z2334">
        <f t="shared" si="151"/>
        <v>1</v>
      </c>
      <c r="AB2334" s="9"/>
      <c r="AC2334" t="s">
        <v>1636</v>
      </c>
      <c r="AD2334">
        <f t="shared" si="152"/>
        <v>0</v>
      </c>
      <c r="AF2334" s="3"/>
      <c r="AG2334" t="s">
        <v>3977</v>
      </c>
      <c r="AH2334" s="9" t="s">
        <v>4623</v>
      </c>
    </row>
    <row r="2335" spans="1:34" ht="10.95" customHeight="1" outlineLevel="1" x14ac:dyDescent="0.25">
      <c r="A2335" t="s">
        <v>3374</v>
      </c>
      <c r="C2335" s="3" t="s">
        <v>12988</v>
      </c>
      <c r="D2335" s="3">
        <v>2298</v>
      </c>
      <c r="E2335" s="9">
        <v>2004</v>
      </c>
      <c r="F2335" s="7" t="s">
        <v>13744</v>
      </c>
      <c r="G2335" s="7" t="s">
        <v>5401</v>
      </c>
      <c r="H2335" s="8" t="s">
        <v>6439</v>
      </c>
      <c r="I2335" s="8" t="s">
        <v>13741</v>
      </c>
      <c r="J2335" s="19">
        <v>5</v>
      </c>
      <c r="K2335" s="19" t="s">
        <v>7738</v>
      </c>
      <c r="L2335" s="11"/>
      <c r="M2335" s="11"/>
      <c r="N2335" s="24"/>
      <c r="P2335" s="32"/>
      <c r="T2335" s="19"/>
      <c r="U2335" s="3"/>
      <c r="X2335" t="str">
        <f t="shared" si="150"/>
        <v/>
      </c>
      <c r="Z2335" t="str">
        <f t="shared" si="151"/>
        <v/>
      </c>
      <c r="AB2335" s="9"/>
      <c r="AC2335" t="s">
        <v>6439</v>
      </c>
      <c r="AD2335">
        <f t="shared" si="152"/>
        <v>0</v>
      </c>
      <c r="AF2335" s="3"/>
      <c r="AH2335" s="9"/>
    </row>
    <row r="2336" spans="1:34" ht="10.95" customHeight="1" outlineLevel="1" x14ac:dyDescent="0.25">
      <c r="A2336" t="s">
        <v>3374</v>
      </c>
      <c r="C2336" s="3" t="s">
        <v>12988</v>
      </c>
      <c r="D2336" s="3" t="s">
        <v>13742</v>
      </c>
      <c r="E2336" s="9">
        <v>2004</v>
      </c>
      <c r="F2336" s="7" t="s">
        <v>13743</v>
      </c>
      <c r="G2336" s="7" t="s">
        <v>5401</v>
      </c>
      <c r="H2336" s="8" t="s">
        <v>6439</v>
      </c>
      <c r="I2336" s="8" t="s">
        <v>13741</v>
      </c>
      <c r="J2336" s="19">
        <v>5</v>
      </c>
      <c r="K2336" s="19" t="s">
        <v>7738</v>
      </c>
      <c r="L2336" s="11"/>
      <c r="M2336" s="11"/>
      <c r="N2336" s="24"/>
      <c r="P2336" s="32"/>
      <c r="T2336" s="19"/>
      <c r="U2336" s="3">
        <v>1224</v>
      </c>
      <c r="X2336" t="str">
        <f t="shared" si="150"/>
        <v/>
      </c>
      <c r="Z2336">
        <f t="shared" si="151"/>
        <v>1</v>
      </c>
      <c r="AB2336" s="9"/>
      <c r="AC2336" t="s">
        <v>6439</v>
      </c>
      <c r="AD2336">
        <f t="shared" si="152"/>
        <v>0</v>
      </c>
      <c r="AF2336" s="3"/>
      <c r="AG2336" t="s">
        <v>6440</v>
      </c>
      <c r="AH2336" s="9" t="s">
        <v>4623</v>
      </c>
    </row>
    <row r="2337" spans="1:34" ht="10.95" customHeight="1" outlineLevel="1" x14ac:dyDescent="0.25">
      <c r="A2337" t="s">
        <v>3374</v>
      </c>
      <c r="C2337" s="3" t="s">
        <v>12988</v>
      </c>
      <c r="D2337" s="3">
        <v>2284</v>
      </c>
      <c r="E2337" s="9">
        <v>2004</v>
      </c>
      <c r="F2337" s="7" t="s">
        <v>6183</v>
      </c>
      <c r="G2337" s="7"/>
      <c r="H2337" s="8" t="s">
        <v>3379</v>
      </c>
      <c r="I2337" s="8" t="s">
        <v>13737</v>
      </c>
      <c r="J2337" s="19">
        <v>3</v>
      </c>
      <c r="K2337" s="19" t="s">
        <v>7736</v>
      </c>
      <c r="L2337" s="11">
        <v>3.7</v>
      </c>
      <c r="M2337" s="11"/>
      <c r="N2337" s="24"/>
      <c r="P2337" s="32"/>
      <c r="T2337" s="19"/>
      <c r="U2337" s="3"/>
      <c r="X2337" t="str">
        <f t="shared" si="150"/>
        <v/>
      </c>
      <c r="Z2337" t="str">
        <f t="shared" si="151"/>
        <v/>
      </c>
      <c r="AB2337" s="9"/>
      <c r="AC2337" t="s">
        <v>3379</v>
      </c>
      <c r="AD2337">
        <f t="shared" si="152"/>
        <v>0</v>
      </c>
      <c r="AF2337" s="3"/>
      <c r="AG2337" t="s">
        <v>6443</v>
      </c>
      <c r="AH2337" s="9" t="s">
        <v>4623</v>
      </c>
    </row>
    <row r="2338" spans="1:34" ht="10.95" customHeight="1" outlineLevel="1" x14ac:dyDescent="0.25">
      <c r="A2338" t="s">
        <v>3374</v>
      </c>
      <c r="C2338" s="3" t="s">
        <v>12988</v>
      </c>
      <c r="D2338" s="3" t="s">
        <v>13738</v>
      </c>
      <c r="E2338" s="9">
        <v>2004</v>
      </c>
      <c r="F2338" s="7" t="s">
        <v>13740</v>
      </c>
      <c r="G2338" s="7" t="s">
        <v>5401</v>
      </c>
      <c r="H2338" s="8" t="s">
        <v>3379</v>
      </c>
      <c r="I2338" s="8" t="s">
        <v>13737</v>
      </c>
      <c r="J2338" s="19">
        <v>3</v>
      </c>
      <c r="K2338" s="19" t="s">
        <v>7738</v>
      </c>
      <c r="L2338" s="11"/>
      <c r="M2338" s="11"/>
      <c r="N2338" s="24"/>
      <c r="P2338" s="32"/>
      <c r="T2338" s="19"/>
      <c r="U2338" s="3">
        <v>1225</v>
      </c>
      <c r="X2338" t="str">
        <f t="shared" si="150"/>
        <v/>
      </c>
      <c r="Z2338">
        <f t="shared" si="151"/>
        <v>1</v>
      </c>
      <c r="AB2338" s="9"/>
      <c r="AC2338" t="s">
        <v>3379</v>
      </c>
      <c r="AD2338">
        <f t="shared" si="152"/>
        <v>0</v>
      </c>
      <c r="AF2338" s="3"/>
      <c r="AG2338" t="s">
        <v>1119</v>
      </c>
      <c r="AH2338" s="9" t="s">
        <v>4623</v>
      </c>
    </row>
    <row r="2339" spans="1:34" ht="10.95" customHeight="1" outlineLevel="1" x14ac:dyDescent="0.25">
      <c r="A2339" t="s">
        <v>3374</v>
      </c>
      <c r="C2339" s="3" t="s">
        <v>12988</v>
      </c>
      <c r="D2339" s="3">
        <v>2338</v>
      </c>
      <c r="E2339" s="9">
        <v>2004</v>
      </c>
      <c r="F2339" s="7" t="s">
        <v>4929</v>
      </c>
      <c r="G2339" s="7" t="s">
        <v>5401</v>
      </c>
      <c r="H2339" s="8" t="s">
        <v>794</v>
      </c>
      <c r="I2339" s="8" t="s">
        <v>13745</v>
      </c>
      <c r="J2339" s="19">
        <v>5</v>
      </c>
      <c r="K2339" s="19" t="s">
        <v>7736</v>
      </c>
      <c r="L2339" s="11">
        <v>8.4</v>
      </c>
      <c r="M2339" s="11"/>
      <c r="N2339" s="24"/>
      <c r="P2339" s="32"/>
      <c r="T2339" s="19"/>
      <c r="U2339" s="3">
        <v>1235</v>
      </c>
      <c r="X2339" t="str">
        <f t="shared" si="150"/>
        <v/>
      </c>
      <c r="Z2339" t="str">
        <f t="shared" si="151"/>
        <v/>
      </c>
      <c r="AB2339" s="9"/>
      <c r="AC2339" t="s">
        <v>794</v>
      </c>
      <c r="AD2339">
        <f t="shared" si="152"/>
        <v>0</v>
      </c>
      <c r="AF2339" s="3"/>
      <c r="AG2339" t="s">
        <v>3977</v>
      </c>
      <c r="AH2339" s="9" t="s">
        <v>4925</v>
      </c>
    </row>
    <row r="2340" spans="1:34" ht="10.95" customHeight="1" outlineLevel="1" x14ac:dyDescent="0.25">
      <c r="A2340" t="s">
        <v>3374</v>
      </c>
      <c r="C2340" s="3" t="s">
        <v>12988</v>
      </c>
      <c r="D2340" s="3" t="s">
        <v>13746</v>
      </c>
      <c r="E2340" s="9">
        <v>2004</v>
      </c>
      <c r="F2340" s="7" t="s">
        <v>13747</v>
      </c>
      <c r="G2340" s="7" t="s">
        <v>5401</v>
      </c>
      <c r="H2340" s="8" t="s">
        <v>794</v>
      </c>
      <c r="I2340" s="8" t="s">
        <v>13745</v>
      </c>
      <c r="J2340" s="19">
        <v>5</v>
      </c>
      <c r="K2340" s="19" t="s">
        <v>7738</v>
      </c>
      <c r="L2340" s="11"/>
      <c r="M2340" s="11"/>
      <c r="N2340" s="24"/>
      <c r="P2340" s="32"/>
      <c r="T2340" s="19"/>
      <c r="U2340" s="3"/>
      <c r="X2340" t="str">
        <f t="shared" si="150"/>
        <v/>
      </c>
      <c r="Z2340">
        <f t="shared" si="151"/>
        <v>1</v>
      </c>
      <c r="AB2340" s="9"/>
      <c r="AC2340" t="s">
        <v>794</v>
      </c>
      <c r="AD2340">
        <f t="shared" si="152"/>
        <v>0</v>
      </c>
      <c r="AF2340" s="3"/>
      <c r="AG2340" t="s">
        <v>3977</v>
      </c>
      <c r="AH2340" s="9" t="s">
        <v>4925</v>
      </c>
    </row>
    <row r="2341" spans="1:34" ht="10.95" customHeight="1" outlineLevel="1" x14ac:dyDescent="0.25">
      <c r="A2341" t="s">
        <v>3374</v>
      </c>
      <c r="C2341" s="3" t="s">
        <v>12988</v>
      </c>
      <c r="D2341" s="3" t="s">
        <v>13748</v>
      </c>
      <c r="E2341" s="9">
        <v>2005</v>
      </c>
      <c r="F2341" s="7" t="s">
        <v>13749</v>
      </c>
      <c r="G2341" s="7" t="s">
        <v>5401</v>
      </c>
      <c r="H2341" s="8" t="s">
        <v>21085</v>
      </c>
      <c r="I2341" s="8" t="s">
        <v>13750</v>
      </c>
      <c r="J2341" s="19">
        <v>3</v>
      </c>
      <c r="K2341" s="19" t="s">
        <v>7736</v>
      </c>
      <c r="L2341" s="11">
        <v>9.6</v>
      </c>
      <c r="M2341" s="11"/>
      <c r="N2341" s="24"/>
      <c r="P2341" s="32"/>
      <c r="T2341" s="19"/>
      <c r="U2341" s="3">
        <v>1243</v>
      </c>
      <c r="X2341" t="str">
        <f t="shared" si="150"/>
        <v/>
      </c>
      <c r="Z2341">
        <f t="shared" si="151"/>
        <v>1</v>
      </c>
      <c r="AA2341">
        <v>1</v>
      </c>
      <c r="AB2341" s="9"/>
      <c r="AC2341" t="s">
        <v>1118</v>
      </c>
      <c r="AD2341">
        <f t="shared" si="152"/>
        <v>0</v>
      </c>
      <c r="AF2341" s="3"/>
      <c r="AG2341" t="s">
        <v>6443</v>
      </c>
      <c r="AH2341" s="9" t="s">
        <v>4925</v>
      </c>
    </row>
    <row r="2342" spans="1:34" ht="10.95" customHeight="1" outlineLevel="1" x14ac:dyDescent="0.25">
      <c r="A2342" t="s">
        <v>3374</v>
      </c>
      <c r="C2342" s="3" t="s">
        <v>12988</v>
      </c>
      <c r="D2342" s="3" t="s">
        <v>13751</v>
      </c>
      <c r="E2342" s="9">
        <v>2005</v>
      </c>
      <c r="F2342" s="7" t="s">
        <v>13752</v>
      </c>
      <c r="G2342" s="7" t="s">
        <v>5401</v>
      </c>
      <c r="H2342" s="8" t="s">
        <v>2305</v>
      </c>
      <c r="I2342" s="8" t="s">
        <v>13753</v>
      </c>
      <c r="J2342" s="19">
        <v>5</v>
      </c>
      <c r="K2342" s="19" t="s">
        <v>7736</v>
      </c>
      <c r="L2342" s="11">
        <v>10</v>
      </c>
      <c r="M2342" s="11"/>
      <c r="N2342" s="24"/>
      <c r="P2342" s="32"/>
      <c r="T2342" s="19"/>
      <c r="U2342" s="3">
        <v>1244</v>
      </c>
      <c r="X2342" t="str">
        <f t="shared" si="150"/>
        <v/>
      </c>
      <c r="Z2342">
        <f t="shared" si="151"/>
        <v>1</v>
      </c>
      <c r="AB2342" s="9"/>
      <c r="AC2342" t="s">
        <v>2305</v>
      </c>
      <c r="AD2342">
        <f t="shared" si="152"/>
        <v>0</v>
      </c>
      <c r="AF2342" s="3"/>
      <c r="AG2342" t="s">
        <v>5032</v>
      </c>
      <c r="AH2342" s="9" t="s">
        <v>4925</v>
      </c>
    </row>
    <row r="2343" spans="1:34" ht="10.95" customHeight="1" outlineLevel="1" x14ac:dyDescent="0.25">
      <c r="A2343" t="s">
        <v>3374</v>
      </c>
      <c r="C2343" s="3" t="s">
        <v>12988</v>
      </c>
      <c r="D2343" s="3" t="s">
        <v>13755</v>
      </c>
      <c r="E2343" s="9">
        <v>2005</v>
      </c>
      <c r="F2343" s="7" t="s">
        <v>13756</v>
      </c>
      <c r="G2343" s="7" t="s">
        <v>5401</v>
      </c>
      <c r="H2343" s="8" t="s">
        <v>2253</v>
      </c>
      <c r="I2343" s="8" t="s">
        <v>13754</v>
      </c>
      <c r="J2343" s="19">
        <v>5</v>
      </c>
      <c r="K2343" s="19" t="s">
        <v>7738</v>
      </c>
      <c r="L2343" s="11"/>
      <c r="M2343" s="11"/>
      <c r="N2343" s="24"/>
      <c r="P2343" s="32"/>
      <c r="T2343" s="19"/>
      <c r="U2343" s="3">
        <v>1246</v>
      </c>
      <c r="X2343" t="str">
        <f t="shared" si="150"/>
        <v/>
      </c>
      <c r="Z2343">
        <f t="shared" si="151"/>
        <v>1</v>
      </c>
      <c r="AB2343" s="9"/>
      <c r="AC2343" t="s">
        <v>2253</v>
      </c>
      <c r="AD2343">
        <f t="shared" si="152"/>
        <v>0</v>
      </c>
      <c r="AF2343" s="3"/>
      <c r="AG2343" t="s">
        <v>3977</v>
      </c>
      <c r="AH2343" s="9" t="s">
        <v>4623</v>
      </c>
    </row>
    <row r="2344" spans="1:34" ht="10.95" customHeight="1" outlineLevel="1" x14ac:dyDescent="0.25">
      <c r="A2344" t="s">
        <v>3374</v>
      </c>
      <c r="C2344" s="3" t="s">
        <v>12988</v>
      </c>
      <c r="D2344" s="3" t="s">
        <v>13758</v>
      </c>
      <c r="E2344" s="9">
        <v>2006</v>
      </c>
      <c r="F2344" s="7" t="s">
        <v>13740</v>
      </c>
      <c r="G2344" s="7" t="s">
        <v>5401</v>
      </c>
      <c r="H2344" s="8" t="s">
        <v>13759</v>
      </c>
      <c r="I2344" s="8" t="s">
        <v>13757</v>
      </c>
      <c r="J2344" s="19">
        <v>5</v>
      </c>
      <c r="K2344" s="19" t="s">
        <v>7738</v>
      </c>
      <c r="L2344" s="11"/>
      <c r="M2344" s="11"/>
      <c r="N2344" s="24"/>
      <c r="P2344" s="32"/>
      <c r="T2344" s="19"/>
      <c r="U2344" s="3"/>
      <c r="X2344" t="str">
        <f t="shared" si="150"/>
        <v/>
      </c>
      <c r="Z2344">
        <f t="shared" si="151"/>
        <v>1</v>
      </c>
      <c r="AB2344" s="9"/>
      <c r="AC2344" t="s">
        <v>13759</v>
      </c>
      <c r="AD2344">
        <f t="shared" si="152"/>
        <v>0</v>
      </c>
      <c r="AF2344" s="3"/>
      <c r="AH2344" s="9"/>
    </row>
    <row r="2345" spans="1:34" ht="10.95" customHeight="1" outlineLevel="1" x14ac:dyDescent="0.25">
      <c r="A2345" t="s">
        <v>3374</v>
      </c>
      <c r="C2345" s="3" t="s">
        <v>12988</v>
      </c>
      <c r="D2345" s="3" t="s">
        <v>13761</v>
      </c>
      <c r="E2345" s="9">
        <v>2010</v>
      </c>
      <c r="F2345" s="7" t="s">
        <v>13762</v>
      </c>
      <c r="G2345" s="7" t="s">
        <v>5401</v>
      </c>
      <c r="H2345" s="8" t="s">
        <v>13763</v>
      </c>
      <c r="I2345" s="8" t="s">
        <v>13760</v>
      </c>
      <c r="J2345" s="19">
        <v>5</v>
      </c>
      <c r="K2345" s="19" t="s">
        <v>7738</v>
      </c>
      <c r="L2345" s="11"/>
      <c r="M2345" s="11"/>
      <c r="N2345" s="24"/>
      <c r="P2345" s="32"/>
      <c r="T2345" s="19"/>
      <c r="U2345" s="3"/>
      <c r="X2345" t="str">
        <f t="shared" si="150"/>
        <v/>
      </c>
      <c r="Z2345">
        <f t="shared" si="151"/>
        <v>1</v>
      </c>
      <c r="AB2345" s="9"/>
      <c r="AC2345" t="s">
        <v>13763</v>
      </c>
      <c r="AD2345">
        <f t="shared" si="152"/>
        <v>0</v>
      </c>
      <c r="AF2345" s="3"/>
      <c r="AH2345" s="9"/>
    </row>
    <row r="2346" spans="1:34" ht="10.95" customHeight="1" outlineLevel="1" x14ac:dyDescent="0.25">
      <c r="A2346" t="s">
        <v>3374</v>
      </c>
      <c r="C2346" s="3" t="s">
        <v>12988</v>
      </c>
      <c r="D2346" s="3">
        <v>2656</v>
      </c>
      <c r="E2346" s="9">
        <v>2010</v>
      </c>
      <c r="F2346" s="7" t="s">
        <v>13765</v>
      </c>
      <c r="G2346" s="7" t="s">
        <v>5401</v>
      </c>
      <c r="H2346" s="8" t="s">
        <v>21052</v>
      </c>
      <c r="I2346" s="8" t="s">
        <v>13764</v>
      </c>
      <c r="J2346" s="19">
        <v>5</v>
      </c>
      <c r="K2346" s="19" t="s">
        <v>7736</v>
      </c>
      <c r="L2346" s="11">
        <v>2.4</v>
      </c>
      <c r="M2346" s="11"/>
      <c r="N2346" s="24"/>
      <c r="P2346" s="32"/>
      <c r="T2346" s="19"/>
      <c r="U2346" s="3"/>
      <c r="X2346" t="str">
        <f t="shared" si="150"/>
        <v/>
      </c>
      <c r="Z2346" t="str">
        <f t="shared" si="151"/>
        <v/>
      </c>
      <c r="AB2346" s="9"/>
      <c r="AC2346" t="s">
        <v>21052</v>
      </c>
      <c r="AD2346">
        <f t="shared" si="152"/>
        <v>0</v>
      </c>
      <c r="AF2346" s="3"/>
      <c r="AH2346" s="9"/>
    </row>
    <row r="2347" spans="1:34" ht="10.95" customHeight="1" outlineLevel="1" x14ac:dyDescent="0.25">
      <c r="A2347" t="s">
        <v>3374</v>
      </c>
      <c r="C2347" s="3" t="s">
        <v>12988</v>
      </c>
      <c r="D2347" s="3" t="s">
        <v>13766</v>
      </c>
      <c r="E2347" s="9">
        <v>2010</v>
      </c>
      <c r="F2347" s="7" t="s">
        <v>13767</v>
      </c>
      <c r="G2347" s="7" t="s">
        <v>5401</v>
      </c>
      <c r="H2347" s="8" t="s">
        <v>21052</v>
      </c>
      <c r="I2347" s="8" t="s">
        <v>13764</v>
      </c>
      <c r="J2347" s="19">
        <v>5</v>
      </c>
      <c r="K2347" s="19" t="s">
        <v>7738</v>
      </c>
      <c r="L2347" s="11"/>
      <c r="M2347" s="11"/>
      <c r="N2347" s="24"/>
      <c r="P2347" s="32"/>
      <c r="T2347" s="19"/>
      <c r="U2347" s="3"/>
      <c r="X2347" t="str">
        <f t="shared" si="150"/>
        <v/>
      </c>
      <c r="Z2347">
        <f t="shared" si="151"/>
        <v>1</v>
      </c>
      <c r="AB2347" s="9"/>
      <c r="AC2347" t="s">
        <v>21052</v>
      </c>
      <c r="AD2347">
        <f t="shared" si="152"/>
        <v>0</v>
      </c>
      <c r="AF2347" s="3"/>
      <c r="AH2347" s="9"/>
    </row>
    <row r="2348" spans="1:34" ht="10.95" customHeight="1" outlineLevel="1" x14ac:dyDescent="0.25">
      <c r="A2348" t="s">
        <v>3374</v>
      </c>
      <c r="C2348" s="3" t="s">
        <v>12988</v>
      </c>
      <c r="D2348" s="3">
        <v>2766</v>
      </c>
      <c r="E2348" s="9">
        <v>2013</v>
      </c>
      <c r="F2348" s="7" t="s">
        <v>13769</v>
      </c>
      <c r="G2348" s="7" t="s">
        <v>5401</v>
      </c>
      <c r="H2348" s="8" t="s">
        <v>13770</v>
      </c>
      <c r="I2348" s="8" t="s">
        <v>13768</v>
      </c>
      <c r="J2348" s="19">
        <v>5</v>
      </c>
      <c r="K2348" s="19" t="s">
        <v>7736</v>
      </c>
      <c r="L2348" s="11">
        <v>3</v>
      </c>
      <c r="M2348" s="11"/>
      <c r="N2348" s="24"/>
      <c r="P2348" s="32"/>
      <c r="T2348" s="19"/>
      <c r="U2348" s="3"/>
      <c r="X2348" t="str">
        <f t="shared" si="150"/>
        <v/>
      </c>
      <c r="Z2348" t="str">
        <f t="shared" si="151"/>
        <v/>
      </c>
      <c r="AB2348" s="9"/>
      <c r="AC2348" t="s">
        <v>13770</v>
      </c>
      <c r="AD2348">
        <f t="shared" si="152"/>
        <v>0</v>
      </c>
      <c r="AF2348" s="3"/>
      <c r="AH2348" s="9"/>
    </row>
    <row r="2349" spans="1:34" ht="10.95" customHeight="1" outlineLevel="1" x14ac:dyDescent="0.25">
      <c r="A2349" t="s">
        <v>3374</v>
      </c>
      <c r="C2349" s="3" t="s">
        <v>12988</v>
      </c>
      <c r="D2349" s="3">
        <v>2839</v>
      </c>
      <c r="E2349" s="9">
        <v>2016</v>
      </c>
      <c r="F2349" s="7" t="s">
        <v>13772</v>
      </c>
      <c r="G2349" s="7" t="s">
        <v>5401</v>
      </c>
      <c r="H2349" s="8" t="s">
        <v>13773</v>
      </c>
      <c r="I2349" s="8" t="s">
        <v>13771</v>
      </c>
      <c r="J2349" s="19">
        <v>1</v>
      </c>
      <c r="K2349" s="19" t="s">
        <v>7736</v>
      </c>
      <c r="L2349" s="11">
        <v>13</v>
      </c>
      <c r="M2349" s="11"/>
      <c r="N2349" s="24"/>
      <c r="P2349" s="32"/>
      <c r="R2349">
        <v>1</v>
      </c>
      <c r="S2349">
        <v>1</v>
      </c>
      <c r="T2349" s="19"/>
      <c r="U2349" s="3"/>
      <c r="X2349" t="str">
        <f t="shared" si="150"/>
        <v/>
      </c>
      <c r="Z2349" t="str">
        <f t="shared" si="151"/>
        <v/>
      </c>
      <c r="AB2349" s="9"/>
      <c r="AC2349" t="s">
        <v>13773</v>
      </c>
      <c r="AD2349">
        <f t="shared" si="152"/>
        <v>0</v>
      </c>
      <c r="AF2349" s="3"/>
      <c r="AH2349" s="9"/>
    </row>
    <row r="2350" spans="1:34" ht="10.95" customHeight="1" outlineLevel="1" x14ac:dyDescent="0.25">
      <c r="A2350" t="s">
        <v>3374</v>
      </c>
      <c r="C2350" s="3" t="s">
        <v>12988</v>
      </c>
      <c r="D2350" s="3">
        <v>2890</v>
      </c>
      <c r="E2350" s="9">
        <v>2017</v>
      </c>
      <c r="F2350" s="7" t="s">
        <v>2533</v>
      </c>
      <c r="G2350" s="7" t="s">
        <v>5401</v>
      </c>
      <c r="H2350" s="8" t="s">
        <v>21084</v>
      </c>
      <c r="I2350" s="8" t="s">
        <v>13774</v>
      </c>
      <c r="J2350" s="19">
        <v>3</v>
      </c>
      <c r="K2350" s="19" t="s">
        <v>7736</v>
      </c>
      <c r="L2350" s="11">
        <v>1.5</v>
      </c>
      <c r="M2350" s="11"/>
      <c r="N2350" s="24"/>
      <c r="P2350" s="32"/>
      <c r="T2350" s="19"/>
      <c r="U2350" s="3"/>
      <c r="X2350" t="str">
        <f t="shared" si="150"/>
        <v/>
      </c>
      <c r="Z2350" t="str">
        <f t="shared" si="151"/>
        <v/>
      </c>
      <c r="AB2350" s="9"/>
      <c r="AC2350" t="s">
        <v>21084</v>
      </c>
      <c r="AD2350">
        <f t="shared" si="152"/>
        <v>0</v>
      </c>
      <c r="AF2350" s="3"/>
      <c r="AH2350" s="9"/>
    </row>
    <row r="2351" spans="1:34" ht="10.95" customHeight="1" outlineLevel="1" x14ac:dyDescent="0.25">
      <c r="A2351" t="s">
        <v>3374</v>
      </c>
      <c r="C2351" s="3" t="s">
        <v>12988</v>
      </c>
      <c r="D2351" s="3">
        <v>3050</v>
      </c>
      <c r="E2351" s="9">
        <v>2019</v>
      </c>
      <c r="F2351" s="7" t="s">
        <v>4929</v>
      </c>
      <c r="G2351" s="7" t="s">
        <v>5401</v>
      </c>
      <c r="H2351" s="8" t="s">
        <v>6439</v>
      </c>
      <c r="I2351" s="8" t="s">
        <v>13775</v>
      </c>
      <c r="J2351" s="19">
        <v>1</v>
      </c>
      <c r="K2351" s="19" t="s">
        <v>7736</v>
      </c>
      <c r="L2351" s="11">
        <v>7.4</v>
      </c>
      <c r="M2351" s="11"/>
      <c r="N2351" s="24"/>
      <c r="P2351" s="32"/>
      <c r="T2351" s="19"/>
      <c r="U2351" s="3"/>
      <c r="X2351" t="str">
        <f t="shared" si="150"/>
        <v/>
      </c>
      <c r="Z2351" t="str">
        <f t="shared" si="151"/>
        <v/>
      </c>
      <c r="AB2351" s="9"/>
      <c r="AC2351" t="s">
        <v>6439</v>
      </c>
      <c r="AD2351">
        <f t="shared" si="152"/>
        <v>0</v>
      </c>
      <c r="AF2351" s="3"/>
      <c r="AH2351" s="9"/>
    </row>
    <row r="2352" spans="1:34" ht="10.95" customHeight="1" outlineLevel="1" x14ac:dyDescent="0.25">
      <c r="A2352" t="s">
        <v>3374</v>
      </c>
      <c r="C2352" s="3" t="s">
        <v>12988</v>
      </c>
      <c r="D2352" s="3">
        <v>3054</v>
      </c>
      <c r="E2352" s="9">
        <v>2019</v>
      </c>
      <c r="F2352" s="7" t="s">
        <v>4929</v>
      </c>
      <c r="G2352" s="7" t="s">
        <v>5401</v>
      </c>
      <c r="H2352" s="8" t="s">
        <v>21084</v>
      </c>
      <c r="I2352" s="8" t="s">
        <v>13775</v>
      </c>
      <c r="J2352" s="19">
        <v>3</v>
      </c>
      <c r="K2352" s="19" t="s">
        <v>7738</v>
      </c>
      <c r="L2352" s="11"/>
      <c r="M2352" s="11"/>
      <c r="N2352" s="24"/>
      <c r="P2352" s="32"/>
      <c r="T2352" s="19"/>
      <c r="U2352" s="3"/>
      <c r="X2352" t="str">
        <f t="shared" si="150"/>
        <v/>
      </c>
      <c r="Z2352" t="str">
        <f t="shared" si="151"/>
        <v/>
      </c>
      <c r="AB2352" s="9"/>
      <c r="AC2352" t="s">
        <v>5623</v>
      </c>
      <c r="AD2352">
        <f t="shared" si="152"/>
        <v>0</v>
      </c>
      <c r="AF2352" s="3"/>
      <c r="AH2352" s="9"/>
    </row>
    <row r="2353" spans="1:48" ht="10.95" customHeight="1" outlineLevel="1" x14ac:dyDescent="0.25">
      <c r="A2353" t="s">
        <v>3374</v>
      </c>
      <c r="C2353" s="3" t="s">
        <v>12988</v>
      </c>
      <c r="D2353" s="3" t="s">
        <v>13776</v>
      </c>
      <c r="E2353" s="9">
        <v>2019</v>
      </c>
      <c r="F2353" s="7" t="s">
        <v>13777</v>
      </c>
      <c r="G2353" s="7" t="s">
        <v>5401</v>
      </c>
      <c r="H2353" s="8" t="s">
        <v>21053</v>
      </c>
      <c r="I2353" s="8" t="s">
        <v>13775</v>
      </c>
      <c r="J2353" s="19">
        <v>1</v>
      </c>
      <c r="K2353" s="19" t="s">
        <v>7738</v>
      </c>
      <c r="L2353" s="11"/>
      <c r="M2353" s="11"/>
      <c r="N2353" s="24"/>
      <c r="P2353" s="32"/>
      <c r="T2353" s="19"/>
      <c r="U2353" s="3"/>
      <c r="X2353" t="str">
        <f t="shared" si="150"/>
        <v/>
      </c>
      <c r="Z2353">
        <f t="shared" si="151"/>
        <v>1</v>
      </c>
      <c r="AB2353" s="9"/>
      <c r="AC2353" t="s">
        <v>21083</v>
      </c>
      <c r="AD2353">
        <f t="shared" si="152"/>
        <v>0</v>
      </c>
      <c r="AF2353" s="3"/>
      <c r="AH2353" s="9"/>
    </row>
    <row r="2354" spans="1:48" ht="10.95" customHeight="1" outlineLevel="1" x14ac:dyDescent="0.25">
      <c r="A2354" t="s">
        <v>3374</v>
      </c>
      <c r="C2354" s="3" t="s">
        <v>12988</v>
      </c>
      <c r="D2354" s="3" t="s">
        <v>13783</v>
      </c>
      <c r="E2354" s="9">
        <v>2020</v>
      </c>
      <c r="F2354" s="7" t="s">
        <v>13784</v>
      </c>
      <c r="G2354" s="7" t="s">
        <v>5401</v>
      </c>
      <c r="H2354" s="8" t="s">
        <v>21081</v>
      </c>
      <c r="I2354" s="8" t="s">
        <v>13780</v>
      </c>
      <c r="J2354" s="19">
        <v>5</v>
      </c>
      <c r="K2354" s="19" t="s">
        <v>7738</v>
      </c>
      <c r="L2354" s="11"/>
      <c r="M2354" s="11"/>
      <c r="N2354" s="24"/>
      <c r="P2354" s="32"/>
      <c r="T2354" s="19"/>
      <c r="U2354" s="3"/>
      <c r="X2354" t="str">
        <f t="shared" si="150"/>
        <v/>
      </c>
      <c r="Z2354">
        <f t="shared" si="151"/>
        <v>1</v>
      </c>
      <c r="AB2354" s="9"/>
      <c r="AC2354" t="s">
        <v>13779</v>
      </c>
      <c r="AD2354">
        <f t="shared" si="152"/>
        <v>0</v>
      </c>
      <c r="AF2354" s="3"/>
      <c r="AH2354" s="9"/>
    </row>
    <row r="2355" spans="1:48" ht="10.95" customHeight="1" outlineLevel="1" x14ac:dyDescent="0.25">
      <c r="A2355" t="s">
        <v>3374</v>
      </c>
      <c r="C2355" s="3" t="s">
        <v>12988</v>
      </c>
      <c r="D2355" s="3" t="s">
        <v>13785</v>
      </c>
      <c r="E2355" s="9">
        <v>2020</v>
      </c>
      <c r="F2355" s="7" t="s">
        <v>13739</v>
      </c>
      <c r="G2355" s="7" t="s">
        <v>5401</v>
      </c>
      <c r="H2355" s="8" t="s">
        <v>21080</v>
      </c>
      <c r="I2355" s="8" t="s">
        <v>13780</v>
      </c>
      <c r="J2355" s="19">
        <v>5</v>
      </c>
      <c r="K2355" s="19" t="s">
        <v>7738</v>
      </c>
      <c r="L2355" s="11"/>
      <c r="M2355" s="11"/>
      <c r="N2355" s="24"/>
      <c r="P2355" s="32"/>
      <c r="T2355" s="19"/>
      <c r="U2355" s="3"/>
      <c r="X2355" t="str">
        <f t="shared" si="150"/>
        <v/>
      </c>
      <c r="Z2355">
        <f t="shared" si="151"/>
        <v>1</v>
      </c>
      <c r="AB2355" s="9"/>
      <c r="AC2355" t="s">
        <v>13779</v>
      </c>
      <c r="AD2355">
        <f t="shared" si="152"/>
        <v>0</v>
      </c>
      <c r="AF2355" s="3"/>
      <c r="AH2355" s="9"/>
    </row>
    <row r="2356" spans="1:48" ht="10.95" customHeight="1" x14ac:dyDescent="0.25">
      <c r="A2356" t="s">
        <v>9608</v>
      </c>
      <c r="B2356" t="s">
        <v>12010</v>
      </c>
      <c r="C2356" s="3" t="s">
        <v>11994</v>
      </c>
      <c r="E2356" s="9"/>
      <c r="F2356" s="7"/>
      <c r="G2356" s="7"/>
      <c r="H2356" s="8"/>
      <c r="I2356" s="8"/>
      <c r="J2356" s="19"/>
      <c r="K2356" s="19"/>
      <c r="L2356" s="11"/>
      <c r="M2356" s="11">
        <f>SUM(L2357:L2487)</f>
        <v>274.44999999999976</v>
      </c>
      <c r="N2356" s="24">
        <v>3071</v>
      </c>
      <c r="O2356">
        <f>COUNTIF(K2357:K2487,"*")</f>
        <v>131</v>
      </c>
      <c r="P2356" s="32">
        <f>O2356/N2356</f>
        <v>4.2657114946271571E-2</v>
      </c>
      <c r="Q2356">
        <f>COUNTIF(K2357:K2487,"Y")+COUNTIF(K2357:K2487,"S")</f>
        <v>119</v>
      </c>
      <c r="T2356" s="19" t="s">
        <v>7736</v>
      </c>
      <c r="U2356" s="3"/>
      <c r="V2356" t="s">
        <v>18578</v>
      </c>
      <c r="X2356" t="str">
        <f t="shared" si="150"/>
        <v/>
      </c>
      <c r="Z2356" t="str">
        <f t="shared" si="151"/>
        <v/>
      </c>
      <c r="AB2356" s="9"/>
      <c r="AE2356">
        <f>COUNTIF(AD2357:AD2487,"1")</f>
        <v>4</v>
      </c>
      <c r="AF2356" s="3"/>
      <c r="AH2356" s="9"/>
      <c r="AI2356">
        <f>COUNTIF($J2357:$J2487,"1")-COUNTIFS($J2357:$J2487,"1",$K2357:$K2487,"V")</f>
        <v>11</v>
      </c>
      <c r="AJ2356">
        <f>COUNTIFS($J2357:$J2487,"1",$K2357:$K2487,"Y")+COUNTIFS($J2357:$J2487,"1",$K2357:$K2487,"s")</f>
        <v>11</v>
      </c>
      <c r="AK2356">
        <f>COUNTIF($J2357:$J2487,"2")-COUNTIFS($J2357:$J2487,"2",$K2357:$K2487,"V")</f>
        <v>11</v>
      </c>
      <c r="AL2356">
        <f>COUNTIFS($J2357:$J2487,"2",$K2357:$K2487,"Y")+COUNTIFS($J2357:$J2487,"2",$K2357:$K2487,"s")</f>
        <v>9</v>
      </c>
      <c r="AM2356">
        <f>COUNTIF($J2357:$J2487,"3")-COUNTIFS($J2357:$J2487,"3",$K2357:$K2487,"V")</f>
        <v>4</v>
      </c>
      <c r="AN2356">
        <f>COUNTIFS($J2357:$J2487,"3",$K2357:$K2487,"Y")+COUNTIFS($J2357:$J2487,"3",$K2357:$K2487,"s")</f>
        <v>4</v>
      </c>
      <c r="AO2356">
        <f>COUNTIF($J2357:$J2487,"4")-COUNTIFS($J2357:$J2487,"4",$K2357:$K2487,"V")</f>
        <v>1</v>
      </c>
      <c r="AP2356">
        <f>COUNTIFS($J2357:$J2487,"4",$K2357:$K2487,"Y")+COUNTIFS($J2357:$J2487,"4",$K2357:$K2487,"s")</f>
        <v>1</v>
      </c>
      <c r="AQ2356">
        <f>COUNTIF($J2357:$J2487,"5")-COUNTIFS($J2357:$J2487,"5",$K2357:$K2487,"V")</f>
        <v>27</v>
      </c>
      <c r="AR2356">
        <f>COUNTIFS($J2357:$J2487,"5",$K2357:$K2487,"Y")+COUNTIFS($J2357:$J2487,"5",$K2357:$K2487,"s")</f>
        <v>22</v>
      </c>
      <c r="AS2356">
        <f>COUNTIF($J2357:$J2487,"6")-COUNTIFS($J2357:$J2487,"6",$K2357:$K2487,"V")</f>
        <v>18</v>
      </c>
      <c r="AT2356">
        <f>COUNTIFS($J2357:$J2487,"6",$K2357:$K2487,"Y")+COUNTIFS($J2357:$J2487,"6",$K2357:$K2487,"s")</f>
        <v>14</v>
      </c>
      <c r="AU2356">
        <f>COUNTIF($J2357:$J2487,"7")-COUNTIFS($J2357:$J2487,"7",$K2357:$K2487,"V")</f>
        <v>59</v>
      </c>
      <c r="AV2356">
        <f>COUNTIFS($J2357:$J2487,"7",$K2357:$K2487,"Y")+COUNTIFS($J2357:$J2487,"7",$K2357:$K2487,"s")</f>
        <v>58</v>
      </c>
    </row>
    <row r="2357" spans="1:48" ht="10.95" customHeight="1" outlineLevel="1" collapsed="1" x14ac:dyDescent="0.25">
      <c r="A2357" t="s">
        <v>1236</v>
      </c>
      <c r="C2357" s="3" t="s">
        <v>11994</v>
      </c>
      <c r="D2357" s="3">
        <v>1</v>
      </c>
      <c r="E2357" s="9">
        <v>1950</v>
      </c>
      <c r="F2357" s="7" t="s">
        <v>5141</v>
      </c>
      <c r="G2357" s="7" t="s">
        <v>1677</v>
      </c>
      <c r="H2357" s="8" t="s">
        <v>3351</v>
      </c>
      <c r="I2357" s="8" t="s">
        <v>6998</v>
      </c>
      <c r="J2357" s="19">
        <v>5</v>
      </c>
      <c r="K2357" s="19" t="s">
        <v>7736</v>
      </c>
      <c r="L2357" s="11">
        <v>0.4</v>
      </c>
      <c r="M2357" s="11"/>
      <c r="N2357" s="24"/>
      <c r="P2357" s="32"/>
      <c r="T2357" s="19"/>
      <c r="U2357" s="3">
        <v>30</v>
      </c>
      <c r="X2357" t="str">
        <f t="shared" si="150"/>
        <v/>
      </c>
      <c r="Z2357" t="str">
        <f t="shared" si="151"/>
        <v/>
      </c>
      <c r="AB2357" s="9"/>
      <c r="AC2357" t="s">
        <v>3351</v>
      </c>
      <c r="AD2357">
        <f t="shared" ref="AD2357:AD2388" si="153">COUNTIF(H2357,"*Fuji*")</f>
        <v>0</v>
      </c>
      <c r="AF2357" s="3"/>
      <c r="AG2357" t="s">
        <v>3699</v>
      </c>
      <c r="AH2357" s="9" t="s">
        <v>4613</v>
      </c>
    </row>
    <row r="2358" spans="1:48" ht="10.95" customHeight="1" outlineLevel="1" x14ac:dyDescent="0.25">
      <c r="A2358" t="s">
        <v>1236</v>
      </c>
      <c r="C2358" s="3" t="s">
        <v>11994</v>
      </c>
      <c r="D2358" s="3">
        <v>2</v>
      </c>
      <c r="E2358" s="9">
        <v>1950</v>
      </c>
      <c r="F2358" s="7" t="s">
        <v>3424</v>
      </c>
      <c r="G2358" s="7" t="s">
        <v>6507</v>
      </c>
      <c r="H2358" s="8" t="s">
        <v>3351</v>
      </c>
      <c r="I2358" s="8" t="s">
        <v>6998</v>
      </c>
      <c r="J2358" s="19">
        <v>5</v>
      </c>
      <c r="K2358" s="19" t="s">
        <v>7736</v>
      </c>
      <c r="L2358" s="11">
        <v>0.4</v>
      </c>
      <c r="M2358" s="11"/>
      <c r="N2358" s="24"/>
      <c r="P2358" s="32"/>
      <c r="T2358" s="19"/>
      <c r="U2358" s="3">
        <v>31</v>
      </c>
      <c r="X2358" t="str">
        <f t="shared" si="150"/>
        <v/>
      </c>
      <c r="Z2358" t="str">
        <f t="shared" si="151"/>
        <v/>
      </c>
      <c r="AB2358" s="9"/>
      <c r="AC2358" t="s">
        <v>3351</v>
      </c>
      <c r="AD2358">
        <f t="shared" si="153"/>
        <v>0</v>
      </c>
      <c r="AF2358" s="3"/>
      <c r="AG2358" t="s">
        <v>3699</v>
      </c>
      <c r="AH2358" s="9" t="s">
        <v>4613</v>
      </c>
    </row>
    <row r="2359" spans="1:48" ht="10.95" customHeight="1" outlineLevel="1" x14ac:dyDescent="0.25">
      <c r="A2359" t="s">
        <v>1236</v>
      </c>
      <c r="C2359" s="3" t="s">
        <v>11994</v>
      </c>
      <c r="D2359" s="3">
        <v>3</v>
      </c>
      <c r="E2359" s="9">
        <v>1950</v>
      </c>
      <c r="F2359" s="7" t="s">
        <v>1657</v>
      </c>
      <c r="G2359" s="7" t="s">
        <v>3350</v>
      </c>
      <c r="H2359" s="8" t="s">
        <v>3351</v>
      </c>
      <c r="I2359" s="8" t="s">
        <v>6998</v>
      </c>
      <c r="J2359" s="19">
        <v>5</v>
      </c>
      <c r="K2359" s="19" t="s">
        <v>7736</v>
      </c>
      <c r="L2359" s="11">
        <v>0.4</v>
      </c>
      <c r="M2359" s="11"/>
      <c r="N2359" s="24"/>
      <c r="P2359" s="32"/>
      <c r="T2359" s="19"/>
      <c r="U2359" s="3">
        <v>32</v>
      </c>
      <c r="X2359" t="str">
        <f t="shared" si="150"/>
        <v/>
      </c>
      <c r="Z2359" t="str">
        <f t="shared" si="151"/>
        <v/>
      </c>
      <c r="AB2359" s="9"/>
      <c r="AC2359" t="s">
        <v>3351</v>
      </c>
      <c r="AD2359">
        <f t="shared" si="153"/>
        <v>0</v>
      </c>
      <c r="AF2359" s="3"/>
      <c r="AG2359" t="s">
        <v>3699</v>
      </c>
      <c r="AH2359" s="9" t="s">
        <v>4613</v>
      </c>
    </row>
    <row r="2360" spans="1:48" ht="10.95" customHeight="1" outlineLevel="1" collapsed="1" x14ac:dyDescent="0.25">
      <c r="A2360" t="s">
        <v>1236</v>
      </c>
      <c r="C2360" s="3" t="s">
        <v>11994</v>
      </c>
      <c r="D2360" s="3">
        <v>21</v>
      </c>
      <c r="E2360" s="9">
        <v>1960</v>
      </c>
      <c r="F2360" s="7" t="s">
        <v>5764</v>
      </c>
      <c r="G2360" s="7" t="s">
        <v>5401</v>
      </c>
      <c r="H2360" s="8" t="s">
        <v>708</v>
      </c>
      <c r="I2360" s="8" t="s">
        <v>9539</v>
      </c>
      <c r="J2360" s="19">
        <v>5</v>
      </c>
      <c r="K2360" s="19" t="s">
        <v>7736</v>
      </c>
      <c r="L2360" s="11">
        <v>0.2</v>
      </c>
      <c r="M2360" s="11"/>
      <c r="N2360" s="24"/>
      <c r="P2360" s="32"/>
      <c r="T2360" s="19"/>
      <c r="U2360" s="3">
        <v>46</v>
      </c>
      <c r="X2360" t="str">
        <f t="shared" si="150"/>
        <v/>
      </c>
      <c r="Z2360" t="str">
        <f t="shared" si="151"/>
        <v/>
      </c>
      <c r="AB2360" s="9"/>
      <c r="AC2360" t="s">
        <v>708</v>
      </c>
      <c r="AD2360">
        <f t="shared" si="153"/>
        <v>0</v>
      </c>
      <c r="AF2360" s="3"/>
      <c r="AG2360" t="s">
        <v>3348</v>
      </c>
      <c r="AH2360" s="9" t="s">
        <v>4613</v>
      </c>
    </row>
    <row r="2361" spans="1:48" ht="10.95" customHeight="1" outlineLevel="1" x14ac:dyDescent="0.25">
      <c r="A2361" t="s">
        <v>1236</v>
      </c>
      <c r="C2361" s="3" t="s">
        <v>11994</v>
      </c>
      <c r="D2361" s="3">
        <v>22</v>
      </c>
      <c r="E2361" s="9">
        <v>1960</v>
      </c>
      <c r="F2361" s="7" t="s">
        <v>3445</v>
      </c>
      <c r="G2361" s="7" t="s">
        <v>3346</v>
      </c>
      <c r="H2361" s="8" t="s">
        <v>3347</v>
      </c>
      <c r="I2361" s="8" t="s">
        <v>9539</v>
      </c>
      <c r="J2361" s="19">
        <v>3</v>
      </c>
      <c r="K2361" s="19" t="s">
        <v>7736</v>
      </c>
      <c r="L2361" s="11">
        <v>0.2</v>
      </c>
      <c r="M2361" s="11"/>
      <c r="N2361" s="24"/>
      <c r="P2361" s="32"/>
      <c r="S2361">
        <v>1</v>
      </c>
      <c r="T2361" s="19"/>
      <c r="U2361" s="3">
        <v>47</v>
      </c>
      <c r="X2361" t="str">
        <f t="shared" si="150"/>
        <v/>
      </c>
      <c r="Z2361" t="str">
        <f t="shared" si="151"/>
        <v/>
      </c>
      <c r="AB2361" s="9"/>
      <c r="AC2361" t="s">
        <v>3347</v>
      </c>
      <c r="AD2361">
        <f t="shared" si="153"/>
        <v>0</v>
      </c>
      <c r="AF2361" s="3"/>
      <c r="AG2361" t="s">
        <v>3348</v>
      </c>
      <c r="AH2361" s="9" t="s">
        <v>4613</v>
      </c>
    </row>
    <row r="2362" spans="1:48" ht="10.95" customHeight="1" outlineLevel="1" x14ac:dyDescent="0.25">
      <c r="A2362" t="s">
        <v>1236</v>
      </c>
      <c r="C2362" s="3" t="s">
        <v>11994</v>
      </c>
      <c r="D2362" s="3">
        <v>56</v>
      </c>
      <c r="E2362" s="9">
        <v>1966</v>
      </c>
      <c r="F2362" s="7" t="s">
        <v>3442</v>
      </c>
      <c r="G2362" s="7" t="s">
        <v>5401</v>
      </c>
      <c r="H2362" s="8" t="s">
        <v>3349</v>
      </c>
      <c r="I2362" s="8" t="s">
        <v>9540</v>
      </c>
      <c r="J2362" s="19">
        <v>2</v>
      </c>
      <c r="K2362" s="19" t="s">
        <v>7736</v>
      </c>
      <c r="L2362" s="11">
        <v>5</v>
      </c>
      <c r="M2362" s="11"/>
      <c r="N2362" s="24"/>
      <c r="P2362" s="32"/>
      <c r="R2362">
        <v>1</v>
      </c>
      <c r="S2362">
        <v>1</v>
      </c>
      <c r="T2362" s="19"/>
      <c r="U2362" s="3">
        <v>67</v>
      </c>
      <c r="X2362" t="str">
        <f t="shared" si="150"/>
        <v/>
      </c>
      <c r="Z2362" t="str">
        <f t="shared" si="151"/>
        <v/>
      </c>
      <c r="AB2362" s="9"/>
      <c r="AC2362" t="s">
        <v>3349</v>
      </c>
      <c r="AD2362">
        <f t="shared" si="153"/>
        <v>0</v>
      </c>
      <c r="AF2362" s="3"/>
      <c r="AG2362" t="s">
        <v>3348</v>
      </c>
      <c r="AH2362" s="9" t="s">
        <v>4613</v>
      </c>
    </row>
    <row r="2363" spans="1:48" ht="10.95" customHeight="1" outlineLevel="1" x14ac:dyDescent="0.25">
      <c r="A2363" t="s">
        <v>1236</v>
      </c>
      <c r="C2363" s="3" t="s">
        <v>11994</v>
      </c>
      <c r="D2363" s="3">
        <v>100</v>
      </c>
      <c r="E2363" s="9">
        <v>1971</v>
      </c>
      <c r="F2363" s="7" t="s">
        <v>3442</v>
      </c>
      <c r="G2363" s="7" t="s">
        <v>5401</v>
      </c>
      <c r="H2363" s="8" t="s">
        <v>2462</v>
      </c>
      <c r="I2363" s="8" t="s">
        <v>9541</v>
      </c>
      <c r="J2363" s="19">
        <v>5</v>
      </c>
      <c r="K2363" s="19" t="s">
        <v>7736</v>
      </c>
      <c r="L2363" s="11">
        <v>2.5</v>
      </c>
      <c r="M2363" s="11"/>
      <c r="N2363" s="24"/>
      <c r="P2363" s="32"/>
      <c r="T2363" s="19"/>
      <c r="U2363" s="3" t="s">
        <v>6769</v>
      </c>
      <c r="X2363" t="str">
        <f t="shared" si="150"/>
        <v/>
      </c>
      <c r="Z2363" t="str">
        <f t="shared" si="151"/>
        <v/>
      </c>
      <c r="AB2363" s="9"/>
      <c r="AC2363" t="s">
        <v>2462</v>
      </c>
      <c r="AD2363">
        <f t="shared" si="153"/>
        <v>0</v>
      </c>
      <c r="AF2363" s="3"/>
      <c r="AG2363" t="s">
        <v>4612</v>
      </c>
      <c r="AH2363" s="9" t="s">
        <v>4613</v>
      </c>
    </row>
    <row r="2364" spans="1:48" ht="10.95" customHeight="1" outlineLevel="1" x14ac:dyDescent="0.25">
      <c r="A2364" t="s">
        <v>1236</v>
      </c>
      <c r="C2364" s="3" t="s">
        <v>11994</v>
      </c>
      <c r="D2364" s="3">
        <v>101</v>
      </c>
      <c r="E2364" s="9">
        <v>1971</v>
      </c>
      <c r="F2364" s="7" t="s">
        <v>5764</v>
      </c>
      <c r="G2364" s="7" t="s">
        <v>5401</v>
      </c>
      <c r="H2364" s="8" t="s">
        <v>5019</v>
      </c>
      <c r="I2364" s="8" t="s">
        <v>9541</v>
      </c>
      <c r="J2364" s="19">
        <v>5</v>
      </c>
      <c r="K2364" s="19" t="s">
        <v>7736</v>
      </c>
      <c r="L2364" s="11">
        <v>2.5</v>
      </c>
      <c r="M2364" s="11"/>
      <c r="N2364" s="24"/>
      <c r="P2364" s="32"/>
      <c r="T2364" s="19"/>
      <c r="U2364" s="3" t="s">
        <v>2461</v>
      </c>
      <c r="X2364" t="str">
        <f t="shared" si="150"/>
        <v/>
      </c>
      <c r="Z2364" t="str">
        <f t="shared" si="151"/>
        <v/>
      </c>
      <c r="AB2364" s="9"/>
      <c r="AC2364" t="s">
        <v>5019</v>
      </c>
      <c r="AD2364">
        <f t="shared" si="153"/>
        <v>0</v>
      </c>
      <c r="AF2364" s="3"/>
      <c r="AG2364" t="s">
        <v>4612</v>
      </c>
      <c r="AH2364" s="9" t="s">
        <v>4613</v>
      </c>
    </row>
    <row r="2365" spans="1:48" ht="10.95" customHeight="1" outlineLevel="1" x14ac:dyDescent="0.25">
      <c r="A2365" t="s">
        <v>1236</v>
      </c>
      <c r="C2365" s="3" t="s">
        <v>11994</v>
      </c>
      <c r="D2365" s="3">
        <v>103</v>
      </c>
      <c r="E2365" s="9">
        <v>1971</v>
      </c>
      <c r="F2365" s="7" t="s">
        <v>5848</v>
      </c>
      <c r="G2365" s="7" t="s">
        <v>5401</v>
      </c>
      <c r="H2365" s="8" t="s">
        <v>406</v>
      </c>
      <c r="I2365" s="8" t="s">
        <v>9541</v>
      </c>
      <c r="J2365" s="19">
        <v>5</v>
      </c>
      <c r="K2365" s="19" t="s">
        <v>7736</v>
      </c>
      <c r="L2365" s="11">
        <v>2.5</v>
      </c>
      <c r="M2365" s="11"/>
      <c r="N2365" s="24"/>
      <c r="P2365" s="32"/>
      <c r="T2365" s="19"/>
      <c r="U2365" s="3" t="s">
        <v>2079</v>
      </c>
      <c r="X2365" t="str">
        <f t="shared" si="150"/>
        <v/>
      </c>
      <c r="Z2365" t="str">
        <f t="shared" si="151"/>
        <v/>
      </c>
      <c r="AB2365" s="9"/>
      <c r="AC2365" t="s">
        <v>406</v>
      </c>
      <c r="AD2365">
        <f t="shared" si="153"/>
        <v>0</v>
      </c>
      <c r="AF2365" s="3"/>
      <c r="AG2365" t="s">
        <v>4612</v>
      </c>
      <c r="AH2365" s="9" t="s">
        <v>4925</v>
      </c>
    </row>
    <row r="2366" spans="1:48" ht="10.95" customHeight="1" outlineLevel="1" x14ac:dyDescent="0.25">
      <c r="A2366" t="s">
        <v>1236</v>
      </c>
      <c r="C2366" s="3" t="s">
        <v>11994</v>
      </c>
      <c r="D2366" s="3">
        <v>104</v>
      </c>
      <c r="E2366" s="9">
        <v>1971</v>
      </c>
      <c r="F2366" s="7" t="s">
        <v>5768</v>
      </c>
      <c r="G2366" s="7" t="s">
        <v>5401</v>
      </c>
      <c r="H2366" s="8" t="s">
        <v>4575</v>
      </c>
      <c r="I2366" s="8" t="s">
        <v>9541</v>
      </c>
      <c r="J2366" s="19">
        <v>6</v>
      </c>
      <c r="K2366" s="19" t="s">
        <v>7736</v>
      </c>
      <c r="L2366" s="11">
        <v>2.5</v>
      </c>
      <c r="M2366" s="11"/>
      <c r="N2366" s="24"/>
      <c r="P2366" s="32"/>
      <c r="T2366" s="19"/>
      <c r="U2366" s="3" t="s">
        <v>5845</v>
      </c>
      <c r="X2366" t="str">
        <f t="shared" si="150"/>
        <v/>
      </c>
      <c r="Z2366" t="str">
        <f t="shared" si="151"/>
        <v/>
      </c>
      <c r="AB2366" s="9"/>
      <c r="AC2366" t="s">
        <v>4575</v>
      </c>
      <c r="AD2366">
        <f t="shared" si="153"/>
        <v>0</v>
      </c>
      <c r="AF2366" s="3"/>
      <c r="AG2366" t="s">
        <v>4612</v>
      </c>
      <c r="AH2366" s="9" t="s">
        <v>4925</v>
      </c>
    </row>
    <row r="2367" spans="1:48" ht="10.95" customHeight="1" outlineLevel="1" x14ac:dyDescent="0.25">
      <c r="A2367" t="s">
        <v>1236</v>
      </c>
      <c r="C2367" s="3" t="s">
        <v>11994</v>
      </c>
      <c r="D2367" s="3">
        <v>124</v>
      </c>
      <c r="E2367" s="9">
        <v>1972</v>
      </c>
      <c r="F2367" s="7" t="s">
        <v>5764</v>
      </c>
      <c r="G2367" s="7" t="s">
        <v>5401</v>
      </c>
      <c r="H2367" s="8" t="s">
        <v>3391</v>
      </c>
      <c r="I2367" s="8" t="s">
        <v>9542</v>
      </c>
      <c r="J2367" s="19">
        <v>4</v>
      </c>
      <c r="K2367" s="19" t="s">
        <v>7736</v>
      </c>
      <c r="L2367" s="11">
        <v>0.3</v>
      </c>
      <c r="M2367" s="11"/>
      <c r="N2367" s="24"/>
      <c r="P2367" s="32"/>
      <c r="T2367" s="19"/>
      <c r="U2367" s="3" t="s">
        <v>3113</v>
      </c>
      <c r="X2367" t="str">
        <f t="shared" si="150"/>
        <v/>
      </c>
      <c r="Z2367" t="str">
        <f t="shared" si="151"/>
        <v/>
      </c>
      <c r="AB2367" s="9"/>
      <c r="AC2367" t="s">
        <v>3391</v>
      </c>
      <c r="AD2367">
        <f t="shared" si="153"/>
        <v>0</v>
      </c>
      <c r="AF2367" s="3"/>
      <c r="AG2367" t="s">
        <v>4612</v>
      </c>
      <c r="AH2367" s="9" t="s">
        <v>4613</v>
      </c>
    </row>
    <row r="2368" spans="1:48" ht="10.95" customHeight="1" outlineLevel="1" x14ac:dyDescent="0.25">
      <c r="A2368" t="s">
        <v>1236</v>
      </c>
      <c r="C2368" s="3" t="s">
        <v>11994</v>
      </c>
      <c r="D2368" s="3">
        <v>127</v>
      </c>
      <c r="E2368" s="9">
        <v>1972</v>
      </c>
      <c r="F2368" s="7" t="s">
        <v>1258</v>
      </c>
      <c r="G2368" s="7" t="s">
        <v>5401</v>
      </c>
      <c r="H2368" s="8" t="s">
        <v>3150</v>
      </c>
      <c r="I2368" s="8" t="s">
        <v>9542</v>
      </c>
      <c r="J2368" s="19">
        <v>5</v>
      </c>
      <c r="K2368" s="19" t="s">
        <v>7738</v>
      </c>
      <c r="L2368" s="11"/>
      <c r="M2368" s="11"/>
      <c r="N2368" s="24"/>
      <c r="P2368" s="32"/>
      <c r="T2368" s="19"/>
      <c r="U2368" s="3" t="s">
        <v>2048</v>
      </c>
      <c r="X2368" t="str">
        <f t="shared" si="150"/>
        <v/>
      </c>
      <c r="Z2368" t="str">
        <f t="shared" si="151"/>
        <v/>
      </c>
      <c r="AB2368" s="9"/>
      <c r="AC2368" t="s">
        <v>3150</v>
      </c>
      <c r="AD2368">
        <f t="shared" si="153"/>
        <v>0</v>
      </c>
      <c r="AF2368" s="3"/>
      <c r="AG2368" t="s">
        <v>4612</v>
      </c>
      <c r="AH2368" s="9" t="s">
        <v>4925</v>
      </c>
    </row>
    <row r="2369" spans="1:34" ht="10.95" customHeight="1" outlineLevel="1" x14ac:dyDescent="0.25">
      <c r="A2369" t="s">
        <v>1236</v>
      </c>
      <c r="C2369" s="3" t="s">
        <v>11994</v>
      </c>
      <c r="D2369" s="3">
        <v>128</v>
      </c>
      <c r="E2369" s="9">
        <v>1972</v>
      </c>
      <c r="F2369" s="7" t="s">
        <v>5768</v>
      </c>
      <c r="G2369" s="7" t="s">
        <v>5080</v>
      </c>
      <c r="H2369" s="8" t="s">
        <v>4847</v>
      </c>
      <c r="I2369" s="8" t="s">
        <v>9543</v>
      </c>
      <c r="J2369" s="19">
        <v>6</v>
      </c>
      <c r="K2369" s="19" t="s">
        <v>7736</v>
      </c>
      <c r="L2369" s="11">
        <v>8</v>
      </c>
      <c r="M2369" s="11"/>
      <c r="N2369" s="24"/>
      <c r="P2369" s="32"/>
      <c r="T2369" s="19"/>
      <c r="U2369" s="3" t="s">
        <v>5767</v>
      </c>
      <c r="X2369" t="str">
        <f t="shared" si="150"/>
        <v/>
      </c>
      <c r="Z2369" t="str">
        <f t="shared" si="151"/>
        <v/>
      </c>
      <c r="AB2369" s="9"/>
      <c r="AC2369" t="s">
        <v>4847</v>
      </c>
      <c r="AD2369">
        <f t="shared" si="153"/>
        <v>0</v>
      </c>
      <c r="AF2369" s="3"/>
      <c r="AG2369" t="s">
        <v>3699</v>
      </c>
      <c r="AH2369" s="9" t="s">
        <v>4925</v>
      </c>
    </row>
    <row r="2370" spans="1:34" ht="10.95" customHeight="1" outlineLevel="1" x14ac:dyDescent="0.25">
      <c r="A2370" t="s">
        <v>1236</v>
      </c>
      <c r="C2370" s="3" t="s">
        <v>11994</v>
      </c>
      <c r="D2370" s="3">
        <v>132</v>
      </c>
      <c r="E2370" s="9">
        <v>1973</v>
      </c>
      <c r="F2370" s="7" t="s">
        <v>3440</v>
      </c>
      <c r="G2370" s="7" t="s">
        <v>5401</v>
      </c>
      <c r="H2370" s="8" t="s">
        <v>2031</v>
      </c>
      <c r="I2370" s="8" t="s">
        <v>9546</v>
      </c>
      <c r="J2370" s="19">
        <v>5</v>
      </c>
      <c r="K2370" s="19" t="s">
        <v>7736</v>
      </c>
      <c r="L2370" s="11">
        <v>0.8</v>
      </c>
      <c r="M2370" s="11"/>
      <c r="N2370" s="24"/>
      <c r="P2370" s="32"/>
      <c r="T2370" s="19"/>
      <c r="U2370" s="3">
        <v>107</v>
      </c>
      <c r="X2370" t="str">
        <f t="shared" ref="X2370:X2433" si="154">IF(COUNTIF(F2370,"*fdc*"),1,"")</f>
        <v/>
      </c>
      <c r="Z2370" t="str">
        <f t="shared" ref="Z2370:Z2433" si="155">IF(COUNTIF(F2370,"*s/s*"),1,"")</f>
        <v/>
      </c>
      <c r="AB2370" s="9"/>
      <c r="AC2370" t="s">
        <v>2031</v>
      </c>
      <c r="AD2370">
        <f t="shared" si="153"/>
        <v>0</v>
      </c>
      <c r="AF2370" s="3"/>
      <c r="AG2370" t="s">
        <v>4612</v>
      </c>
      <c r="AH2370" s="9" t="s">
        <v>4613</v>
      </c>
    </row>
    <row r="2371" spans="1:34" ht="10.95" customHeight="1" outlineLevel="1" x14ac:dyDescent="0.25">
      <c r="A2371" t="s">
        <v>1236</v>
      </c>
      <c r="C2371" s="3" t="s">
        <v>11994</v>
      </c>
      <c r="D2371" s="3">
        <v>133</v>
      </c>
      <c r="E2371" s="9">
        <v>1973</v>
      </c>
      <c r="F2371" s="7" t="s">
        <v>5764</v>
      </c>
      <c r="G2371" s="7" t="s">
        <v>5401</v>
      </c>
      <c r="H2371" s="8" t="s">
        <v>2032</v>
      </c>
      <c r="I2371" s="8" t="s">
        <v>9546</v>
      </c>
      <c r="J2371" s="19">
        <v>5</v>
      </c>
      <c r="K2371" s="19" t="s">
        <v>7736</v>
      </c>
      <c r="L2371" s="11">
        <v>4</v>
      </c>
      <c r="M2371" s="11"/>
      <c r="N2371" s="24"/>
      <c r="P2371" s="32"/>
      <c r="T2371" s="19"/>
      <c r="U2371" s="3">
        <v>108</v>
      </c>
      <c r="X2371" t="str">
        <f t="shared" si="154"/>
        <v/>
      </c>
      <c r="Z2371" t="str">
        <f t="shared" si="155"/>
        <v/>
      </c>
      <c r="AB2371" s="9"/>
      <c r="AC2371" t="s">
        <v>2032</v>
      </c>
      <c r="AD2371">
        <f t="shared" si="153"/>
        <v>0</v>
      </c>
      <c r="AF2371" s="3"/>
      <c r="AG2371" t="s">
        <v>4612</v>
      </c>
      <c r="AH2371" s="9" t="s">
        <v>4613</v>
      </c>
    </row>
    <row r="2372" spans="1:34" ht="10.95" customHeight="1" outlineLevel="1" x14ac:dyDescent="0.25">
      <c r="A2372" t="s">
        <v>1236</v>
      </c>
      <c r="C2372" s="3" t="s">
        <v>11994</v>
      </c>
      <c r="D2372" s="3">
        <v>135</v>
      </c>
      <c r="E2372" s="9">
        <v>1973</v>
      </c>
      <c r="F2372" s="7" t="s">
        <v>1017</v>
      </c>
      <c r="G2372" s="7" t="s">
        <v>5401</v>
      </c>
      <c r="H2372" s="8" t="s">
        <v>5835</v>
      </c>
      <c r="I2372" s="8" t="s">
        <v>9546</v>
      </c>
      <c r="J2372" s="19">
        <v>5</v>
      </c>
      <c r="K2372" s="19" t="s">
        <v>7736</v>
      </c>
      <c r="L2372" s="11">
        <v>1.4</v>
      </c>
      <c r="M2372" s="11"/>
      <c r="N2372" s="24"/>
      <c r="P2372" s="32"/>
      <c r="T2372" s="19"/>
      <c r="U2372" s="3">
        <v>110</v>
      </c>
      <c r="X2372" t="str">
        <f t="shared" si="154"/>
        <v/>
      </c>
      <c r="Z2372" t="str">
        <f t="shared" si="155"/>
        <v/>
      </c>
      <c r="AB2372" s="9"/>
      <c r="AC2372" t="s">
        <v>5835</v>
      </c>
      <c r="AD2372">
        <f t="shared" si="153"/>
        <v>0</v>
      </c>
      <c r="AF2372" s="3"/>
      <c r="AG2372" t="s">
        <v>4612</v>
      </c>
      <c r="AH2372" s="9" t="s">
        <v>4925</v>
      </c>
    </row>
    <row r="2373" spans="1:34" ht="10.95" customHeight="1" outlineLevel="1" x14ac:dyDescent="0.25">
      <c r="A2373" t="s">
        <v>1236</v>
      </c>
      <c r="C2373" s="3" t="s">
        <v>11994</v>
      </c>
      <c r="D2373" s="3">
        <v>136</v>
      </c>
      <c r="E2373" s="9">
        <v>1973</v>
      </c>
      <c r="F2373" s="7" t="s">
        <v>5081</v>
      </c>
      <c r="G2373" s="7" t="s">
        <v>5082</v>
      </c>
      <c r="H2373" s="8" t="s">
        <v>2749</v>
      </c>
      <c r="I2373" s="8" t="s">
        <v>9544</v>
      </c>
      <c r="J2373" s="19">
        <v>2</v>
      </c>
      <c r="K2373" s="19" t="s">
        <v>7736</v>
      </c>
      <c r="L2373" s="11">
        <v>9</v>
      </c>
      <c r="M2373" s="11"/>
      <c r="N2373" s="24"/>
      <c r="P2373" s="32"/>
      <c r="S2373">
        <v>1</v>
      </c>
      <c r="T2373" s="19"/>
      <c r="U2373" s="3" t="s">
        <v>685</v>
      </c>
      <c r="X2373" t="str">
        <f t="shared" si="154"/>
        <v/>
      </c>
      <c r="Z2373" t="str">
        <f t="shared" si="155"/>
        <v/>
      </c>
      <c r="AB2373" s="9"/>
      <c r="AC2373" t="s">
        <v>2749</v>
      </c>
      <c r="AD2373">
        <f t="shared" si="153"/>
        <v>0</v>
      </c>
      <c r="AF2373" s="3"/>
      <c r="AG2373" t="s">
        <v>3699</v>
      </c>
      <c r="AH2373" s="9" t="s">
        <v>4925</v>
      </c>
    </row>
    <row r="2374" spans="1:34" ht="10.95" customHeight="1" outlineLevel="1" x14ac:dyDescent="0.25">
      <c r="A2374" t="s">
        <v>1236</v>
      </c>
      <c r="C2374" s="3" t="s">
        <v>11994</v>
      </c>
      <c r="D2374" s="3">
        <v>140</v>
      </c>
      <c r="E2374" s="9">
        <v>1973</v>
      </c>
      <c r="F2374" s="7" t="s">
        <v>1237</v>
      </c>
      <c r="G2374" s="7" t="s">
        <v>5401</v>
      </c>
      <c r="H2374" s="8" t="s">
        <v>1238</v>
      </c>
      <c r="I2374" s="8" t="s">
        <v>9545</v>
      </c>
      <c r="J2374" s="19">
        <v>1</v>
      </c>
      <c r="K2374" s="19" t="s">
        <v>7736</v>
      </c>
      <c r="L2374" s="11">
        <v>0.2</v>
      </c>
      <c r="M2374" s="11"/>
      <c r="N2374" s="24"/>
      <c r="P2374" s="32"/>
      <c r="T2374" s="19"/>
      <c r="U2374" s="3" t="s">
        <v>686</v>
      </c>
      <c r="X2374" t="str">
        <f t="shared" si="154"/>
        <v/>
      </c>
      <c r="Z2374" t="str">
        <f t="shared" si="155"/>
        <v/>
      </c>
      <c r="AB2374" s="9"/>
      <c r="AC2374" t="s">
        <v>1238</v>
      </c>
      <c r="AD2374">
        <f t="shared" si="153"/>
        <v>0</v>
      </c>
      <c r="AF2374" s="3"/>
      <c r="AG2374" t="s">
        <v>1239</v>
      </c>
      <c r="AH2374" s="9" t="s">
        <v>4613</v>
      </c>
    </row>
    <row r="2375" spans="1:34" ht="10.95" customHeight="1" outlineLevel="1" x14ac:dyDescent="0.25">
      <c r="A2375" t="s">
        <v>1236</v>
      </c>
      <c r="C2375" s="3" t="s">
        <v>11994</v>
      </c>
      <c r="D2375" s="3">
        <v>157</v>
      </c>
      <c r="E2375" s="9">
        <v>1974</v>
      </c>
      <c r="F2375" s="7" t="s">
        <v>5764</v>
      </c>
      <c r="G2375" s="7" t="s">
        <v>5401</v>
      </c>
      <c r="H2375" s="8" t="s">
        <v>3151</v>
      </c>
      <c r="I2375" s="8" t="s">
        <v>9547</v>
      </c>
      <c r="J2375" s="19">
        <v>5</v>
      </c>
      <c r="K2375" s="19" t="s">
        <v>7736</v>
      </c>
      <c r="L2375" s="11">
        <v>1.6</v>
      </c>
      <c r="M2375" s="11"/>
      <c r="N2375" s="24"/>
      <c r="P2375" s="32"/>
      <c r="T2375" s="19"/>
      <c r="U2375" s="3" t="s">
        <v>6429</v>
      </c>
      <c r="X2375" t="str">
        <f t="shared" si="154"/>
        <v/>
      </c>
      <c r="Z2375" t="str">
        <f t="shared" si="155"/>
        <v/>
      </c>
      <c r="AB2375" s="9"/>
      <c r="AC2375" t="s">
        <v>3151</v>
      </c>
      <c r="AD2375">
        <f t="shared" si="153"/>
        <v>0</v>
      </c>
      <c r="AF2375" s="3"/>
      <c r="AG2375" t="s">
        <v>4612</v>
      </c>
      <c r="AH2375" s="9" t="s">
        <v>4613</v>
      </c>
    </row>
    <row r="2376" spans="1:34" ht="10.95" customHeight="1" outlineLevel="1" x14ac:dyDescent="0.25">
      <c r="A2376" t="s">
        <v>1236</v>
      </c>
      <c r="C2376" s="3" t="s">
        <v>11994</v>
      </c>
      <c r="D2376" s="3">
        <v>158</v>
      </c>
      <c r="E2376" s="9">
        <v>1974</v>
      </c>
      <c r="F2376" s="7" t="s">
        <v>4790</v>
      </c>
      <c r="G2376" s="7" t="s">
        <v>5401</v>
      </c>
      <c r="H2376" s="8" t="s">
        <v>3152</v>
      </c>
      <c r="I2376" s="8" t="s">
        <v>9547</v>
      </c>
      <c r="J2376" s="19">
        <v>5</v>
      </c>
      <c r="K2376" s="19" t="s">
        <v>7736</v>
      </c>
      <c r="L2376" s="11">
        <v>1.6</v>
      </c>
      <c r="M2376" s="11"/>
      <c r="N2376" s="24"/>
      <c r="P2376" s="32"/>
      <c r="T2376" s="19"/>
      <c r="U2376" s="3" t="s">
        <v>6430</v>
      </c>
      <c r="X2376" t="str">
        <f t="shared" si="154"/>
        <v/>
      </c>
      <c r="Z2376" t="str">
        <f t="shared" si="155"/>
        <v/>
      </c>
      <c r="AB2376" s="9"/>
      <c r="AC2376" t="s">
        <v>3152</v>
      </c>
      <c r="AD2376">
        <f t="shared" si="153"/>
        <v>0</v>
      </c>
      <c r="AF2376" s="3"/>
      <c r="AG2376" t="s">
        <v>4612</v>
      </c>
      <c r="AH2376" s="9" t="s">
        <v>4925</v>
      </c>
    </row>
    <row r="2377" spans="1:34" ht="10.95" customHeight="1" outlineLevel="1" x14ac:dyDescent="0.25">
      <c r="A2377" t="s">
        <v>1236</v>
      </c>
      <c r="C2377" s="3" t="s">
        <v>11994</v>
      </c>
      <c r="D2377" s="3">
        <v>159</v>
      </c>
      <c r="E2377" s="9">
        <v>1974</v>
      </c>
      <c r="F2377" s="7" t="s">
        <v>3539</v>
      </c>
      <c r="G2377" s="7" t="s">
        <v>5401</v>
      </c>
      <c r="H2377" s="8" t="s">
        <v>3153</v>
      </c>
      <c r="I2377" s="8" t="s">
        <v>9547</v>
      </c>
      <c r="J2377" s="19">
        <v>5</v>
      </c>
      <c r="K2377" s="19" t="s">
        <v>7736</v>
      </c>
      <c r="L2377" s="11">
        <v>1.6</v>
      </c>
      <c r="M2377" s="11"/>
      <c r="N2377" s="24"/>
      <c r="P2377" s="32"/>
      <c r="T2377" s="19"/>
      <c r="U2377" s="3" t="s">
        <v>846</v>
      </c>
      <c r="X2377" t="str">
        <f t="shared" si="154"/>
        <v/>
      </c>
      <c r="Z2377" t="str">
        <f t="shared" si="155"/>
        <v/>
      </c>
      <c r="AB2377" s="9"/>
      <c r="AC2377" t="s">
        <v>3153</v>
      </c>
      <c r="AD2377">
        <f t="shared" si="153"/>
        <v>0</v>
      </c>
      <c r="AF2377" s="3"/>
      <c r="AG2377" t="s">
        <v>4612</v>
      </c>
      <c r="AH2377" s="9" t="s">
        <v>4925</v>
      </c>
    </row>
    <row r="2378" spans="1:34" ht="10.95" customHeight="1" outlineLevel="1" x14ac:dyDescent="0.25">
      <c r="A2378" t="s">
        <v>1236</v>
      </c>
      <c r="C2378" s="3" t="s">
        <v>11994</v>
      </c>
      <c r="D2378" s="3">
        <v>160</v>
      </c>
      <c r="E2378" s="9">
        <v>1974</v>
      </c>
      <c r="F2378" s="7" t="s">
        <v>1237</v>
      </c>
      <c r="G2378" s="7" t="s">
        <v>1253</v>
      </c>
      <c r="H2378" s="8" t="s">
        <v>5083</v>
      </c>
      <c r="I2378" s="8" t="s">
        <v>9547</v>
      </c>
      <c r="J2378" s="19">
        <v>6</v>
      </c>
      <c r="K2378" s="19" t="s">
        <v>7738</v>
      </c>
      <c r="L2378" s="11"/>
      <c r="M2378" s="11"/>
      <c r="N2378" s="24"/>
      <c r="P2378" s="32"/>
      <c r="T2378" s="19"/>
      <c r="U2378" s="3" t="s">
        <v>847</v>
      </c>
      <c r="X2378" t="str">
        <f t="shared" si="154"/>
        <v/>
      </c>
      <c r="Z2378" t="str">
        <f t="shared" si="155"/>
        <v/>
      </c>
      <c r="AB2378" s="9"/>
      <c r="AC2378" t="s">
        <v>5083</v>
      </c>
      <c r="AD2378">
        <f t="shared" si="153"/>
        <v>0</v>
      </c>
      <c r="AF2378" s="3"/>
      <c r="AG2378" t="s">
        <v>3699</v>
      </c>
      <c r="AH2378" s="9" t="s">
        <v>4613</v>
      </c>
    </row>
    <row r="2379" spans="1:34" ht="10.95" customHeight="1" outlineLevel="1" x14ac:dyDescent="0.25">
      <c r="A2379" t="s">
        <v>1236</v>
      </c>
      <c r="C2379" s="3" t="s">
        <v>11994</v>
      </c>
      <c r="D2379" s="3">
        <v>163</v>
      </c>
      <c r="E2379" s="9">
        <v>1975</v>
      </c>
      <c r="F2379" s="7" t="s">
        <v>1066</v>
      </c>
      <c r="G2379" s="7" t="s">
        <v>5401</v>
      </c>
      <c r="H2379" s="8" t="s">
        <v>2483</v>
      </c>
      <c r="I2379" s="8" t="s">
        <v>9549</v>
      </c>
      <c r="J2379" s="19">
        <v>6</v>
      </c>
      <c r="K2379" s="19" t="s">
        <v>7736</v>
      </c>
      <c r="L2379" s="11">
        <v>6.4</v>
      </c>
      <c r="M2379" s="11"/>
      <c r="N2379" s="24"/>
      <c r="P2379" s="32"/>
      <c r="T2379" s="19"/>
      <c r="U2379" s="3" t="s">
        <v>848</v>
      </c>
      <c r="X2379" t="str">
        <f t="shared" si="154"/>
        <v/>
      </c>
      <c r="Z2379" t="str">
        <f t="shared" si="155"/>
        <v/>
      </c>
      <c r="AB2379" s="9"/>
      <c r="AC2379" t="s">
        <v>2483</v>
      </c>
      <c r="AD2379">
        <f t="shared" si="153"/>
        <v>0</v>
      </c>
      <c r="AF2379" s="3"/>
      <c r="AG2379" t="s">
        <v>3699</v>
      </c>
      <c r="AH2379" s="9" t="s">
        <v>4925</v>
      </c>
    </row>
    <row r="2380" spans="1:34" ht="10.95" customHeight="1" outlineLevel="1" x14ac:dyDescent="0.25">
      <c r="A2380" t="s">
        <v>1236</v>
      </c>
      <c r="C2380" s="3" t="s">
        <v>11994</v>
      </c>
      <c r="D2380" s="3">
        <v>171</v>
      </c>
      <c r="E2380" s="9">
        <v>1975</v>
      </c>
      <c r="F2380" s="7" t="s">
        <v>1575</v>
      </c>
      <c r="G2380" s="7" t="s">
        <v>1576</v>
      </c>
      <c r="H2380" s="8" t="s">
        <v>1577</v>
      </c>
      <c r="I2380" s="8" t="s">
        <v>9548</v>
      </c>
      <c r="J2380" s="19">
        <v>6</v>
      </c>
      <c r="K2380" s="19" t="s">
        <v>7738</v>
      </c>
      <c r="L2380" s="11"/>
      <c r="M2380" s="11"/>
      <c r="N2380" s="24"/>
      <c r="P2380" s="32"/>
      <c r="T2380" s="19"/>
      <c r="U2380" s="3" t="s">
        <v>816</v>
      </c>
      <c r="X2380" t="str">
        <f t="shared" si="154"/>
        <v/>
      </c>
      <c r="Z2380" t="str">
        <f t="shared" si="155"/>
        <v/>
      </c>
      <c r="AB2380" s="9"/>
      <c r="AC2380" t="s">
        <v>1577</v>
      </c>
      <c r="AD2380">
        <f t="shared" si="153"/>
        <v>0</v>
      </c>
      <c r="AF2380" s="3"/>
      <c r="AG2380" t="s">
        <v>3699</v>
      </c>
      <c r="AH2380" s="9" t="s">
        <v>4925</v>
      </c>
    </row>
    <row r="2381" spans="1:34" ht="10.95" customHeight="1" outlineLevel="1" x14ac:dyDescent="0.25">
      <c r="A2381" t="s">
        <v>1236</v>
      </c>
      <c r="C2381" s="3" t="s">
        <v>11994</v>
      </c>
      <c r="D2381" s="3">
        <v>187</v>
      </c>
      <c r="E2381" s="9">
        <v>1975</v>
      </c>
      <c r="F2381" s="7" t="s">
        <v>5768</v>
      </c>
      <c r="G2381" s="7" t="s">
        <v>5401</v>
      </c>
      <c r="H2381" s="8" t="s">
        <v>18165</v>
      </c>
      <c r="I2381" s="8" t="s">
        <v>9550</v>
      </c>
      <c r="J2381" s="19">
        <v>6</v>
      </c>
      <c r="K2381" s="19" t="s">
        <v>7736</v>
      </c>
      <c r="L2381" s="11">
        <v>2.65</v>
      </c>
      <c r="M2381" s="11"/>
      <c r="N2381" s="24"/>
      <c r="P2381" s="32"/>
      <c r="T2381" s="19"/>
      <c r="U2381" s="3"/>
      <c r="X2381" t="str">
        <f t="shared" si="154"/>
        <v/>
      </c>
      <c r="Z2381" t="str">
        <f t="shared" si="155"/>
        <v/>
      </c>
      <c r="AB2381" s="9"/>
      <c r="AC2381" t="s">
        <v>18165</v>
      </c>
      <c r="AD2381">
        <f t="shared" si="153"/>
        <v>0</v>
      </c>
      <c r="AF2381" s="3"/>
      <c r="AG2381" t="s">
        <v>3699</v>
      </c>
      <c r="AH2381" s="9"/>
    </row>
    <row r="2382" spans="1:34" ht="10.95" customHeight="1" outlineLevel="1" x14ac:dyDescent="0.25">
      <c r="A2382" t="s">
        <v>1236</v>
      </c>
      <c r="C2382" s="3" t="s">
        <v>11994</v>
      </c>
      <c r="D2382" s="3">
        <v>188</v>
      </c>
      <c r="E2382" s="9">
        <v>1975</v>
      </c>
      <c r="F2382" s="7" t="s">
        <v>5768</v>
      </c>
      <c r="G2382" s="7" t="s">
        <v>5401</v>
      </c>
      <c r="H2382" s="8" t="s">
        <v>18165</v>
      </c>
      <c r="I2382" s="8" t="s">
        <v>9550</v>
      </c>
      <c r="J2382" s="19">
        <v>6</v>
      </c>
      <c r="K2382" s="19" t="s">
        <v>7736</v>
      </c>
      <c r="L2382" s="11">
        <v>2.65</v>
      </c>
      <c r="M2382" s="11"/>
      <c r="N2382" s="24"/>
      <c r="P2382" s="32"/>
      <c r="T2382" s="19"/>
      <c r="U2382" s="3"/>
      <c r="X2382" t="str">
        <f t="shared" si="154"/>
        <v/>
      </c>
      <c r="Z2382" t="str">
        <f t="shared" si="155"/>
        <v/>
      </c>
      <c r="AB2382" s="9"/>
      <c r="AC2382" t="s">
        <v>18165</v>
      </c>
      <c r="AD2382">
        <f t="shared" si="153"/>
        <v>0</v>
      </c>
      <c r="AF2382" s="3"/>
      <c r="AG2382" t="s">
        <v>3699</v>
      </c>
      <c r="AH2382" s="9"/>
    </row>
    <row r="2383" spans="1:34" ht="10.95" customHeight="1" outlineLevel="1" x14ac:dyDescent="0.25">
      <c r="A2383" t="s">
        <v>1236</v>
      </c>
      <c r="C2383" s="3" t="s">
        <v>11994</v>
      </c>
      <c r="D2383" s="3">
        <v>211</v>
      </c>
      <c r="E2383" s="9">
        <v>1975</v>
      </c>
      <c r="F2383" s="7" t="s">
        <v>3155</v>
      </c>
      <c r="G2383" s="7" t="s">
        <v>5401</v>
      </c>
      <c r="H2383" s="8" t="s">
        <v>3154</v>
      </c>
      <c r="I2383" s="8" t="s">
        <v>9550</v>
      </c>
      <c r="J2383" s="19">
        <v>5</v>
      </c>
      <c r="K2383" s="19" t="s">
        <v>7738</v>
      </c>
      <c r="L2383" s="11"/>
      <c r="M2383" s="11"/>
      <c r="N2383" s="24"/>
      <c r="P2383" s="32"/>
      <c r="T2383" s="19"/>
      <c r="U2383" s="3" t="s">
        <v>3707</v>
      </c>
      <c r="X2383" t="str">
        <f t="shared" si="154"/>
        <v/>
      </c>
      <c r="Z2383" t="str">
        <f t="shared" si="155"/>
        <v/>
      </c>
      <c r="AB2383" s="9"/>
      <c r="AC2383" t="s">
        <v>3154</v>
      </c>
      <c r="AD2383">
        <f t="shared" si="153"/>
        <v>0</v>
      </c>
      <c r="AF2383" s="3"/>
      <c r="AG2383" t="s">
        <v>4612</v>
      </c>
      <c r="AH2383" s="9" t="s">
        <v>4613</v>
      </c>
    </row>
    <row r="2384" spans="1:34" ht="10.95" customHeight="1" outlineLevel="1" x14ac:dyDescent="0.25">
      <c r="A2384" t="s">
        <v>1236</v>
      </c>
      <c r="C2384" s="3" t="s">
        <v>11994</v>
      </c>
      <c r="D2384" s="3">
        <v>212</v>
      </c>
      <c r="E2384" s="9">
        <v>1975</v>
      </c>
      <c r="F2384" s="7" t="s">
        <v>3156</v>
      </c>
      <c r="G2384" s="7" t="s">
        <v>5401</v>
      </c>
      <c r="H2384" s="8" t="s">
        <v>3157</v>
      </c>
      <c r="I2384" s="8" t="s">
        <v>9550</v>
      </c>
      <c r="J2384" s="19">
        <v>5</v>
      </c>
      <c r="K2384" s="19" t="s">
        <v>7738</v>
      </c>
      <c r="L2384" s="11"/>
      <c r="M2384" s="11"/>
      <c r="N2384" s="24"/>
      <c r="P2384" s="32"/>
      <c r="T2384" s="19"/>
      <c r="U2384" s="3" t="s">
        <v>6135</v>
      </c>
      <c r="X2384" t="str">
        <f t="shared" si="154"/>
        <v/>
      </c>
      <c r="Z2384" t="str">
        <f t="shared" si="155"/>
        <v/>
      </c>
      <c r="AB2384" s="9"/>
      <c r="AC2384" t="s">
        <v>3157</v>
      </c>
      <c r="AD2384">
        <f t="shared" si="153"/>
        <v>0</v>
      </c>
      <c r="AF2384" s="3"/>
      <c r="AG2384" t="s">
        <v>4612</v>
      </c>
      <c r="AH2384" s="9" t="s">
        <v>4613</v>
      </c>
    </row>
    <row r="2385" spans="1:34" ht="10.95" customHeight="1" outlineLevel="1" x14ac:dyDescent="0.25">
      <c r="A2385" t="s">
        <v>1236</v>
      </c>
      <c r="C2385" s="3" t="s">
        <v>11994</v>
      </c>
      <c r="D2385" s="3">
        <v>213</v>
      </c>
      <c r="E2385" s="9">
        <v>1975</v>
      </c>
      <c r="F2385" s="7" t="s">
        <v>3158</v>
      </c>
      <c r="G2385" s="7" t="s">
        <v>5401</v>
      </c>
      <c r="H2385" s="8" t="s">
        <v>2265</v>
      </c>
      <c r="I2385" s="8" t="s">
        <v>9550</v>
      </c>
      <c r="J2385" s="19">
        <v>5</v>
      </c>
      <c r="K2385" s="19" t="s">
        <v>7736</v>
      </c>
      <c r="L2385" s="11">
        <v>4</v>
      </c>
      <c r="M2385" s="11"/>
      <c r="N2385" s="24"/>
      <c r="P2385" s="32"/>
      <c r="T2385" s="19"/>
      <c r="U2385" s="3" t="s">
        <v>6141</v>
      </c>
      <c r="X2385" t="str">
        <f t="shared" si="154"/>
        <v/>
      </c>
      <c r="Z2385" t="str">
        <f t="shared" si="155"/>
        <v/>
      </c>
      <c r="AB2385" s="9"/>
      <c r="AC2385" t="s">
        <v>2265</v>
      </c>
      <c r="AD2385">
        <f t="shared" si="153"/>
        <v>0</v>
      </c>
      <c r="AF2385" s="3"/>
      <c r="AG2385" t="s">
        <v>4612</v>
      </c>
      <c r="AH2385" s="9" t="s">
        <v>4613</v>
      </c>
    </row>
    <row r="2386" spans="1:34" ht="10.95" customHeight="1" outlineLevel="1" x14ac:dyDescent="0.25">
      <c r="A2386" t="s">
        <v>1236</v>
      </c>
      <c r="C2386" s="3" t="s">
        <v>11994</v>
      </c>
      <c r="D2386" s="3">
        <v>218</v>
      </c>
      <c r="E2386" s="9">
        <v>1975</v>
      </c>
      <c r="F2386" s="7" t="s">
        <v>5856</v>
      </c>
      <c r="G2386" s="7" t="s">
        <v>5401</v>
      </c>
      <c r="H2386" s="8" t="s">
        <v>5962</v>
      </c>
      <c r="I2386" s="8" t="s">
        <v>9550</v>
      </c>
      <c r="J2386" s="19">
        <v>5</v>
      </c>
      <c r="K2386" s="19" t="s">
        <v>7738</v>
      </c>
      <c r="L2386" s="11"/>
      <c r="M2386" s="11"/>
      <c r="N2386" s="24"/>
      <c r="P2386" s="32"/>
      <c r="T2386" s="19"/>
      <c r="U2386" s="3" t="s">
        <v>2164</v>
      </c>
      <c r="X2386" t="str">
        <f t="shared" si="154"/>
        <v/>
      </c>
      <c r="Z2386" t="str">
        <f t="shared" si="155"/>
        <v/>
      </c>
      <c r="AB2386" s="9"/>
      <c r="AC2386" t="s">
        <v>5962</v>
      </c>
      <c r="AD2386">
        <f t="shared" si="153"/>
        <v>0</v>
      </c>
      <c r="AF2386" s="3"/>
      <c r="AG2386" t="s">
        <v>3699</v>
      </c>
      <c r="AH2386" s="9" t="s">
        <v>4613</v>
      </c>
    </row>
    <row r="2387" spans="1:34" ht="10.95" customHeight="1" outlineLevel="1" x14ac:dyDescent="0.25">
      <c r="A2387" t="s">
        <v>1236</v>
      </c>
      <c r="C2387" s="3" t="s">
        <v>11994</v>
      </c>
      <c r="D2387" s="3">
        <v>219</v>
      </c>
      <c r="E2387" s="9">
        <v>1975</v>
      </c>
      <c r="F2387" s="7" t="s">
        <v>2266</v>
      </c>
      <c r="G2387" s="7" t="s">
        <v>5401</v>
      </c>
      <c r="H2387" s="8" t="s">
        <v>2267</v>
      </c>
      <c r="I2387" s="8" t="s">
        <v>9550</v>
      </c>
      <c r="J2387" s="19">
        <v>5</v>
      </c>
      <c r="K2387" s="19" t="s">
        <v>7736</v>
      </c>
      <c r="L2387" s="11">
        <v>4</v>
      </c>
      <c r="M2387" s="11"/>
      <c r="N2387" s="24"/>
      <c r="P2387" s="32"/>
      <c r="T2387" s="19"/>
      <c r="U2387" s="3" t="s">
        <v>3269</v>
      </c>
      <c r="X2387" t="str">
        <f t="shared" si="154"/>
        <v/>
      </c>
      <c r="Z2387" t="str">
        <f t="shared" si="155"/>
        <v/>
      </c>
      <c r="AB2387" s="9"/>
      <c r="AC2387" t="s">
        <v>2267</v>
      </c>
      <c r="AD2387">
        <f t="shared" si="153"/>
        <v>0</v>
      </c>
      <c r="AF2387" s="3"/>
      <c r="AG2387" t="s">
        <v>4612</v>
      </c>
      <c r="AH2387" s="9" t="s">
        <v>4613</v>
      </c>
    </row>
    <row r="2388" spans="1:34" ht="10.95" customHeight="1" outlineLevel="1" x14ac:dyDescent="0.25">
      <c r="A2388" t="s">
        <v>1236</v>
      </c>
      <c r="C2388" s="3" t="s">
        <v>11994</v>
      </c>
      <c r="D2388" s="3">
        <v>222</v>
      </c>
      <c r="E2388" s="9">
        <v>1975</v>
      </c>
      <c r="F2388" s="7" t="s">
        <v>4844</v>
      </c>
      <c r="G2388" s="7" t="s">
        <v>5401</v>
      </c>
      <c r="H2388" s="8" t="s">
        <v>1238</v>
      </c>
      <c r="I2388" s="8" t="s">
        <v>9550</v>
      </c>
      <c r="J2388" s="19">
        <v>1</v>
      </c>
      <c r="K2388" s="19" t="s">
        <v>7736</v>
      </c>
      <c r="L2388" s="11">
        <v>4.8</v>
      </c>
      <c r="M2388" s="11"/>
      <c r="N2388" s="24"/>
      <c r="P2388" s="32"/>
      <c r="T2388" s="19"/>
      <c r="U2388" s="3" t="s">
        <v>6434</v>
      </c>
      <c r="X2388" t="str">
        <f t="shared" si="154"/>
        <v/>
      </c>
      <c r="Z2388" t="str">
        <f t="shared" si="155"/>
        <v/>
      </c>
      <c r="AB2388" s="9"/>
      <c r="AC2388" t="s">
        <v>1238</v>
      </c>
      <c r="AD2388">
        <f t="shared" si="153"/>
        <v>0</v>
      </c>
      <c r="AF2388" s="3"/>
      <c r="AG2388" t="s">
        <v>1239</v>
      </c>
      <c r="AH2388" s="9" t="s">
        <v>4925</v>
      </c>
    </row>
    <row r="2389" spans="1:34" ht="10.95" customHeight="1" outlineLevel="1" x14ac:dyDescent="0.25">
      <c r="A2389" t="s">
        <v>1236</v>
      </c>
      <c r="C2389" s="3" t="s">
        <v>11994</v>
      </c>
      <c r="D2389" s="3">
        <v>223</v>
      </c>
      <c r="E2389" s="9">
        <v>1975</v>
      </c>
      <c r="F2389" s="7" t="s">
        <v>4843</v>
      </c>
      <c r="G2389" s="7" t="s">
        <v>1253</v>
      </c>
      <c r="H2389" s="8" t="s">
        <v>5083</v>
      </c>
      <c r="I2389" s="8" t="s">
        <v>9550</v>
      </c>
      <c r="J2389" s="19">
        <v>6</v>
      </c>
      <c r="K2389" s="19" t="s">
        <v>7736</v>
      </c>
      <c r="L2389" s="11">
        <v>4.8</v>
      </c>
      <c r="M2389" s="11"/>
      <c r="N2389" s="24"/>
      <c r="P2389" s="32"/>
      <c r="T2389" s="19"/>
      <c r="U2389" s="3" t="s">
        <v>6435</v>
      </c>
      <c r="X2389" t="str">
        <f t="shared" si="154"/>
        <v/>
      </c>
      <c r="Z2389" t="str">
        <f t="shared" si="155"/>
        <v/>
      </c>
      <c r="AB2389" s="9"/>
      <c r="AC2389" t="s">
        <v>5083</v>
      </c>
      <c r="AD2389">
        <f t="shared" ref="AD2389:AD2420" si="156">COUNTIF(H2389,"*Fuji*")</f>
        <v>0</v>
      </c>
      <c r="AF2389" s="3"/>
      <c r="AG2389" t="s">
        <v>3699</v>
      </c>
      <c r="AH2389" s="9" t="s">
        <v>4925</v>
      </c>
    </row>
    <row r="2390" spans="1:34" ht="10.95" customHeight="1" outlineLevel="1" x14ac:dyDescent="0.25">
      <c r="A2390" t="s">
        <v>1236</v>
      </c>
      <c r="C2390" s="3" t="s">
        <v>11994</v>
      </c>
      <c r="D2390" s="3">
        <v>224</v>
      </c>
      <c r="E2390" s="9">
        <v>1975</v>
      </c>
      <c r="F2390" s="7" t="s">
        <v>4845</v>
      </c>
      <c r="G2390" s="7" t="s">
        <v>5082</v>
      </c>
      <c r="H2390" s="8" t="s">
        <v>2749</v>
      </c>
      <c r="I2390" s="8" t="s">
        <v>9550</v>
      </c>
      <c r="J2390" s="19">
        <v>2</v>
      </c>
      <c r="K2390" s="19" t="s">
        <v>7738</v>
      </c>
      <c r="L2390" s="11"/>
      <c r="M2390" s="11"/>
      <c r="N2390" s="24"/>
      <c r="P2390" s="32"/>
      <c r="T2390" s="19"/>
      <c r="U2390" s="3" t="s">
        <v>6436</v>
      </c>
      <c r="X2390" t="str">
        <f t="shared" si="154"/>
        <v/>
      </c>
      <c r="Z2390" t="str">
        <f t="shared" si="155"/>
        <v/>
      </c>
      <c r="AB2390" s="9"/>
      <c r="AC2390" t="s">
        <v>2749</v>
      </c>
      <c r="AD2390">
        <f t="shared" si="156"/>
        <v>0</v>
      </c>
      <c r="AF2390" s="3"/>
      <c r="AG2390" t="s">
        <v>3699</v>
      </c>
      <c r="AH2390" s="9" t="s">
        <v>4925</v>
      </c>
    </row>
    <row r="2391" spans="1:34" ht="10.95" customHeight="1" outlineLevel="1" x14ac:dyDescent="0.25">
      <c r="A2391" t="s">
        <v>1236</v>
      </c>
      <c r="C2391" s="3" t="s">
        <v>11994</v>
      </c>
      <c r="D2391" s="3">
        <v>225</v>
      </c>
      <c r="E2391" s="9">
        <v>1975</v>
      </c>
      <c r="F2391" s="7" t="s">
        <v>4846</v>
      </c>
      <c r="G2391" s="7" t="s">
        <v>1576</v>
      </c>
      <c r="H2391" s="8" t="s">
        <v>1577</v>
      </c>
      <c r="I2391" s="8" t="s">
        <v>9550</v>
      </c>
      <c r="J2391" s="19">
        <v>6</v>
      </c>
      <c r="K2391" s="19" t="s">
        <v>7736</v>
      </c>
      <c r="L2391" s="11">
        <v>4.8</v>
      </c>
      <c r="M2391" s="11"/>
      <c r="N2391" s="24"/>
      <c r="P2391" s="32"/>
      <c r="T2391" s="19"/>
      <c r="U2391" s="3" t="s">
        <v>1578</v>
      </c>
      <c r="X2391" t="str">
        <f t="shared" si="154"/>
        <v/>
      </c>
      <c r="Z2391" t="str">
        <f t="shared" si="155"/>
        <v/>
      </c>
      <c r="AB2391" s="9"/>
      <c r="AC2391" t="s">
        <v>1577</v>
      </c>
      <c r="AD2391">
        <f t="shared" si="156"/>
        <v>0</v>
      </c>
      <c r="AF2391" s="3"/>
      <c r="AG2391" t="s">
        <v>3699</v>
      </c>
      <c r="AH2391" s="9" t="s">
        <v>4925</v>
      </c>
    </row>
    <row r="2392" spans="1:34" ht="10.95" customHeight="1" outlineLevel="1" x14ac:dyDescent="0.25">
      <c r="A2392" t="s">
        <v>1236</v>
      </c>
      <c r="C2392" s="3" t="s">
        <v>11994</v>
      </c>
      <c r="D2392" s="3">
        <v>228</v>
      </c>
      <c r="E2392" s="9">
        <v>1975</v>
      </c>
      <c r="F2392" s="7" t="s">
        <v>2484</v>
      </c>
      <c r="G2392" s="7" t="s">
        <v>5401</v>
      </c>
      <c r="H2392" s="8" t="s">
        <v>2483</v>
      </c>
      <c r="I2392" s="8" t="s">
        <v>9550</v>
      </c>
      <c r="J2392" s="19">
        <v>6</v>
      </c>
      <c r="K2392" s="19" t="s">
        <v>7736</v>
      </c>
      <c r="L2392" s="11">
        <v>4.8</v>
      </c>
      <c r="M2392" s="11"/>
      <c r="N2392" s="24"/>
      <c r="P2392" s="32"/>
      <c r="T2392" s="19"/>
      <c r="U2392" s="3" t="s">
        <v>198</v>
      </c>
      <c r="X2392" t="str">
        <f t="shared" si="154"/>
        <v/>
      </c>
      <c r="Z2392" t="str">
        <f t="shared" si="155"/>
        <v/>
      </c>
      <c r="AB2392" s="9"/>
      <c r="AC2392" t="s">
        <v>2483</v>
      </c>
      <c r="AD2392">
        <f t="shared" si="156"/>
        <v>0</v>
      </c>
      <c r="AF2392" s="3"/>
      <c r="AG2392" t="s">
        <v>3699</v>
      </c>
      <c r="AH2392" s="9" t="s">
        <v>4925</v>
      </c>
    </row>
    <row r="2393" spans="1:34" ht="10.95" customHeight="1" outlineLevel="1" x14ac:dyDescent="0.25">
      <c r="A2393" t="s">
        <v>1236</v>
      </c>
      <c r="C2393" s="3" t="s">
        <v>11994</v>
      </c>
      <c r="D2393" s="3" t="s">
        <v>13055</v>
      </c>
      <c r="E2393" s="9">
        <v>1977</v>
      </c>
      <c r="F2393" s="7" t="s">
        <v>9552</v>
      </c>
      <c r="G2393" s="7" t="s">
        <v>5401</v>
      </c>
      <c r="H2393" s="8" t="s">
        <v>5402</v>
      </c>
      <c r="I2393" s="8" t="s">
        <v>9551</v>
      </c>
      <c r="J2393" s="19">
        <v>3</v>
      </c>
      <c r="K2393" s="19" t="s">
        <v>7736</v>
      </c>
      <c r="L2393" s="11">
        <v>4.3</v>
      </c>
      <c r="M2393" s="11"/>
      <c r="N2393" s="24"/>
      <c r="P2393" s="32"/>
      <c r="T2393" s="19"/>
      <c r="U2393" s="3"/>
      <c r="X2393" t="str">
        <f t="shared" si="154"/>
        <v/>
      </c>
      <c r="Z2393">
        <f t="shared" si="155"/>
        <v>1</v>
      </c>
      <c r="AA2393">
        <v>1</v>
      </c>
      <c r="AB2393" s="9"/>
      <c r="AC2393" t="s">
        <v>5402</v>
      </c>
      <c r="AD2393">
        <f t="shared" si="156"/>
        <v>1</v>
      </c>
      <c r="AF2393" s="3"/>
      <c r="AH2393" s="9"/>
    </row>
    <row r="2394" spans="1:34" ht="10.95" customHeight="1" outlineLevel="1" x14ac:dyDescent="0.25">
      <c r="A2394" t="s">
        <v>1236</v>
      </c>
      <c r="C2394" s="3" t="s">
        <v>11994</v>
      </c>
      <c r="D2394" s="3">
        <v>582</v>
      </c>
      <c r="E2394" s="9">
        <v>1980</v>
      </c>
      <c r="F2394" s="7" t="s">
        <v>5768</v>
      </c>
      <c r="G2394" s="7" t="s">
        <v>5401</v>
      </c>
      <c r="H2394" s="8" t="s">
        <v>2483</v>
      </c>
      <c r="I2394" s="8" t="s">
        <v>9553</v>
      </c>
      <c r="J2394" s="19">
        <v>6</v>
      </c>
      <c r="K2394" s="19" t="s">
        <v>7736</v>
      </c>
      <c r="L2394" s="11">
        <v>2.8</v>
      </c>
      <c r="M2394" s="11"/>
      <c r="N2394" s="24"/>
      <c r="P2394" s="32"/>
      <c r="T2394" s="19"/>
      <c r="U2394" s="3" t="s">
        <v>5498</v>
      </c>
      <c r="X2394" t="str">
        <f t="shared" si="154"/>
        <v/>
      </c>
      <c r="Z2394" t="str">
        <f t="shared" si="155"/>
        <v/>
      </c>
      <c r="AB2394" s="9"/>
      <c r="AC2394" t="s">
        <v>2483</v>
      </c>
      <c r="AD2394">
        <f t="shared" si="156"/>
        <v>0</v>
      </c>
      <c r="AF2394" s="3"/>
      <c r="AG2394" t="s">
        <v>3699</v>
      </c>
      <c r="AH2394" s="9" t="s">
        <v>4613</v>
      </c>
    </row>
    <row r="2395" spans="1:34" ht="10.95" customHeight="1" outlineLevel="1" x14ac:dyDescent="0.25">
      <c r="A2395" t="s">
        <v>1236</v>
      </c>
      <c r="C2395" s="3" t="s">
        <v>11994</v>
      </c>
      <c r="D2395" s="3" t="s">
        <v>4065</v>
      </c>
      <c r="E2395" s="9">
        <v>1981</v>
      </c>
      <c r="F2395" s="7" t="s">
        <v>574</v>
      </c>
      <c r="G2395" s="7" t="s">
        <v>5401</v>
      </c>
      <c r="H2395" s="8" t="s">
        <v>2483</v>
      </c>
      <c r="I2395" s="8"/>
      <c r="J2395" s="19">
        <v>6</v>
      </c>
      <c r="K2395" s="19" t="s">
        <v>7738</v>
      </c>
      <c r="L2395" s="11"/>
      <c r="M2395" s="11"/>
      <c r="N2395" s="24"/>
      <c r="P2395" s="32"/>
      <c r="T2395" s="19"/>
      <c r="U2395" s="3" t="s">
        <v>1866</v>
      </c>
      <c r="X2395" t="str">
        <f t="shared" si="154"/>
        <v/>
      </c>
      <c r="Z2395" t="str">
        <f t="shared" si="155"/>
        <v/>
      </c>
      <c r="AB2395" s="9"/>
      <c r="AC2395" t="s">
        <v>2483</v>
      </c>
      <c r="AD2395">
        <f t="shared" si="156"/>
        <v>0</v>
      </c>
      <c r="AF2395" s="3"/>
      <c r="AG2395" t="s">
        <v>3699</v>
      </c>
      <c r="AH2395" s="9" t="s">
        <v>4613</v>
      </c>
    </row>
    <row r="2396" spans="1:34" ht="10.95" customHeight="1" outlineLevel="1" x14ac:dyDescent="0.25">
      <c r="A2396" t="s">
        <v>1236</v>
      </c>
      <c r="C2396" s="3" t="s">
        <v>11994</v>
      </c>
      <c r="D2396" s="3">
        <v>672</v>
      </c>
      <c r="E2396" s="9">
        <v>1983</v>
      </c>
      <c r="F2396" s="7" t="s">
        <v>1258</v>
      </c>
      <c r="G2396" s="7" t="s">
        <v>5401</v>
      </c>
      <c r="H2396" s="8" t="s">
        <v>6092</v>
      </c>
      <c r="I2396" s="8" t="s">
        <v>7071</v>
      </c>
      <c r="J2396" s="19">
        <v>2</v>
      </c>
      <c r="K2396" s="19" t="s">
        <v>7738</v>
      </c>
      <c r="L2396" s="11"/>
      <c r="M2396" s="11"/>
      <c r="N2396" s="24"/>
      <c r="P2396" s="32"/>
      <c r="T2396" s="19"/>
      <c r="U2396" s="3">
        <v>571</v>
      </c>
      <c r="X2396" t="str">
        <f t="shared" si="154"/>
        <v/>
      </c>
      <c r="Z2396" t="str">
        <f t="shared" si="155"/>
        <v/>
      </c>
      <c r="AB2396" s="9"/>
      <c r="AC2396" t="s">
        <v>6092</v>
      </c>
      <c r="AD2396">
        <f t="shared" si="156"/>
        <v>0</v>
      </c>
      <c r="AF2396" s="3"/>
      <c r="AG2396" t="s">
        <v>3348</v>
      </c>
      <c r="AH2396" s="9" t="s">
        <v>4613</v>
      </c>
    </row>
    <row r="2397" spans="1:34" ht="10.95" customHeight="1" outlineLevel="1" x14ac:dyDescent="0.25">
      <c r="A2397" t="s">
        <v>1236</v>
      </c>
      <c r="C2397" s="3" t="s">
        <v>11994</v>
      </c>
      <c r="D2397" s="3">
        <v>673</v>
      </c>
      <c r="E2397" s="9">
        <v>1983</v>
      </c>
      <c r="F2397" s="7" t="s">
        <v>5768</v>
      </c>
      <c r="G2397" s="7" t="s">
        <v>5401</v>
      </c>
      <c r="H2397" s="8" t="s">
        <v>4025</v>
      </c>
      <c r="I2397" s="8" t="s">
        <v>7071</v>
      </c>
      <c r="J2397" s="19">
        <v>5</v>
      </c>
      <c r="K2397" s="19" t="s">
        <v>7736</v>
      </c>
      <c r="L2397" s="11">
        <v>1.5</v>
      </c>
      <c r="M2397" s="11"/>
      <c r="N2397" s="24"/>
      <c r="P2397" s="32"/>
      <c r="T2397" s="19"/>
      <c r="U2397" s="3">
        <v>572</v>
      </c>
      <c r="X2397" t="str">
        <f t="shared" si="154"/>
        <v/>
      </c>
      <c r="Z2397" t="str">
        <f t="shared" si="155"/>
        <v/>
      </c>
      <c r="AB2397" s="9"/>
      <c r="AC2397" t="s">
        <v>4025</v>
      </c>
      <c r="AD2397">
        <f t="shared" si="156"/>
        <v>0</v>
      </c>
      <c r="AF2397" s="3"/>
      <c r="AG2397" t="s">
        <v>3348</v>
      </c>
      <c r="AH2397" s="9" t="s">
        <v>4613</v>
      </c>
    </row>
    <row r="2398" spans="1:34" ht="10.95" customHeight="1" outlineLevel="1" x14ac:dyDescent="0.25">
      <c r="A2398" t="s">
        <v>1236</v>
      </c>
      <c r="C2398" s="3" t="s">
        <v>11994</v>
      </c>
      <c r="D2398" s="3">
        <v>674</v>
      </c>
      <c r="E2398" s="9">
        <v>1983</v>
      </c>
      <c r="F2398" s="7" t="s">
        <v>1621</v>
      </c>
      <c r="G2398" s="7" t="s">
        <v>5401</v>
      </c>
      <c r="H2398" s="8" t="s">
        <v>3351</v>
      </c>
      <c r="I2398" s="8" t="s">
        <v>7071</v>
      </c>
      <c r="J2398" s="19">
        <v>5</v>
      </c>
      <c r="K2398" s="19" t="s">
        <v>7736</v>
      </c>
      <c r="L2398" s="11">
        <v>1.5</v>
      </c>
      <c r="M2398" s="11"/>
      <c r="N2398" s="24"/>
      <c r="P2398" s="32"/>
      <c r="T2398" s="19"/>
      <c r="U2398" s="3">
        <v>573</v>
      </c>
      <c r="X2398" t="str">
        <f t="shared" si="154"/>
        <v/>
      </c>
      <c r="Z2398" t="str">
        <f t="shared" si="155"/>
        <v/>
      </c>
      <c r="AB2398" s="9"/>
      <c r="AC2398" t="s">
        <v>3351</v>
      </c>
      <c r="AD2398">
        <f t="shared" si="156"/>
        <v>0</v>
      </c>
      <c r="AF2398" s="3"/>
      <c r="AG2398" t="s">
        <v>3348</v>
      </c>
      <c r="AH2398" s="9" t="s">
        <v>4613</v>
      </c>
    </row>
    <row r="2399" spans="1:34" ht="10.95" customHeight="1" outlineLevel="1" x14ac:dyDescent="0.25">
      <c r="A2399" t="s">
        <v>1236</v>
      </c>
      <c r="C2399" s="3" t="s">
        <v>11994</v>
      </c>
      <c r="D2399" s="3">
        <v>675</v>
      </c>
      <c r="E2399" s="9">
        <v>1983</v>
      </c>
      <c r="F2399" s="7" t="s">
        <v>1622</v>
      </c>
      <c r="G2399" s="7" t="s">
        <v>5401</v>
      </c>
      <c r="H2399" s="8" t="s">
        <v>4026</v>
      </c>
      <c r="I2399" s="8" t="s">
        <v>7071</v>
      </c>
      <c r="J2399" s="19">
        <v>5</v>
      </c>
      <c r="K2399" s="19" t="s">
        <v>7736</v>
      </c>
      <c r="L2399" s="11">
        <v>3.5</v>
      </c>
      <c r="M2399" s="11"/>
      <c r="N2399" s="24"/>
      <c r="P2399" s="32"/>
      <c r="T2399" s="19"/>
      <c r="U2399" s="3">
        <v>574</v>
      </c>
      <c r="X2399" t="str">
        <f t="shared" si="154"/>
        <v/>
      </c>
      <c r="Z2399" t="str">
        <f t="shared" si="155"/>
        <v/>
      </c>
      <c r="AB2399" s="9"/>
      <c r="AC2399" t="s">
        <v>4026</v>
      </c>
      <c r="AD2399">
        <f t="shared" si="156"/>
        <v>0</v>
      </c>
      <c r="AF2399" s="3"/>
      <c r="AG2399" t="s">
        <v>3348</v>
      </c>
      <c r="AH2399" s="9" t="s">
        <v>4925</v>
      </c>
    </row>
    <row r="2400" spans="1:34" ht="10.95" customHeight="1" outlineLevel="1" x14ac:dyDescent="0.25">
      <c r="A2400" t="s">
        <v>1236</v>
      </c>
      <c r="C2400" s="3" t="s">
        <v>11994</v>
      </c>
      <c r="D2400" s="3">
        <v>676</v>
      </c>
      <c r="E2400" s="9">
        <v>1983</v>
      </c>
      <c r="F2400" s="7" t="s">
        <v>2256</v>
      </c>
      <c r="G2400" s="7" t="s">
        <v>5401</v>
      </c>
      <c r="H2400" s="8" t="s">
        <v>3351</v>
      </c>
      <c r="I2400" s="8" t="s">
        <v>7071</v>
      </c>
      <c r="J2400" s="19">
        <v>5</v>
      </c>
      <c r="K2400" s="19" t="s">
        <v>7738</v>
      </c>
      <c r="L2400" s="11"/>
      <c r="M2400" s="11"/>
      <c r="N2400" s="24"/>
      <c r="P2400" s="32"/>
      <c r="T2400" s="19"/>
      <c r="U2400" s="3">
        <v>575</v>
      </c>
      <c r="X2400" t="str">
        <f t="shared" si="154"/>
        <v/>
      </c>
      <c r="Z2400" t="str">
        <f t="shared" si="155"/>
        <v/>
      </c>
      <c r="AB2400" s="9"/>
      <c r="AC2400" t="s">
        <v>3351</v>
      </c>
      <c r="AD2400">
        <f t="shared" si="156"/>
        <v>0</v>
      </c>
      <c r="AF2400" s="3"/>
      <c r="AG2400" t="s">
        <v>3348</v>
      </c>
      <c r="AH2400" s="9" t="s">
        <v>4925</v>
      </c>
    </row>
    <row r="2401" spans="1:34" ht="10.95" customHeight="1" outlineLevel="1" x14ac:dyDescent="0.25">
      <c r="A2401" t="s">
        <v>1236</v>
      </c>
      <c r="C2401" s="3" t="s">
        <v>11994</v>
      </c>
      <c r="D2401" s="3">
        <v>734</v>
      </c>
      <c r="E2401" s="9">
        <v>1985</v>
      </c>
      <c r="F2401" s="7" t="s">
        <v>5699</v>
      </c>
      <c r="G2401" s="7" t="s">
        <v>5401</v>
      </c>
      <c r="H2401" s="8" t="s">
        <v>4575</v>
      </c>
      <c r="I2401" s="8" t="s">
        <v>9554</v>
      </c>
      <c r="J2401" s="19">
        <v>6</v>
      </c>
      <c r="K2401" s="19" t="s">
        <v>7736</v>
      </c>
      <c r="L2401" s="11">
        <v>1.35</v>
      </c>
      <c r="M2401" s="11"/>
      <c r="N2401" s="24"/>
      <c r="P2401" s="32"/>
      <c r="T2401" s="19"/>
      <c r="U2401" s="3">
        <v>614</v>
      </c>
      <c r="X2401" t="str">
        <f t="shared" si="154"/>
        <v/>
      </c>
      <c r="Z2401" t="str">
        <f t="shared" si="155"/>
        <v/>
      </c>
      <c r="AB2401" s="9"/>
      <c r="AC2401" t="s">
        <v>4575</v>
      </c>
      <c r="AD2401">
        <f t="shared" si="156"/>
        <v>0</v>
      </c>
      <c r="AF2401" s="3"/>
      <c r="AG2401" t="s">
        <v>3348</v>
      </c>
      <c r="AH2401" s="9" t="s">
        <v>4613</v>
      </c>
    </row>
    <row r="2402" spans="1:34" ht="10.95" customHeight="1" outlineLevel="1" x14ac:dyDescent="0.25">
      <c r="A2402" t="s">
        <v>1236</v>
      </c>
      <c r="C2402" s="3" t="s">
        <v>11994</v>
      </c>
      <c r="D2402" s="3">
        <v>735</v>
      </c>
      <c r="E2402" s="9">
        <v>1985</v>
      </c>
      <c r="F2402" s="7" t="s">
        <v>3536</v>
      </c>
      <c r="G2402" s="7" t="s">
        <v>5401</v>
      </c>
      <c r="H2402" s="8" t="s">
        <v>4575</v>
      </c>
      <c r="I2402" s="8" t="s">
        <v>9554</v>
      </c>
      <c r="J2402" s="19">
        <v>6</v>
      </c>
      <c r="K2402" s="19" t="s">
        <v>7736</v>
      </c>
      <c r="L2402" s="11">
        <v>1.7</v>
      </c>
      <c r="M2402" s="11"/>
      <c r="N2402" s="24"/>
      <c r="P2402" s="32"/>
      <c r="T2402" s="19"/>
      <c r="U2402" s="3">
        <v>615</v>
      </c>
      <c r="X2402" t="str">
        <f t="shared" si="154"/>
        <v/>
      </c>
      <c r="Z2402" t="str">
        <f t="shared" si="155"/>
        <v/>
      </c>
      <c r="AB2402" s="9"/>
      <c r="AC2402" t="s">
        <v>4575</v>
      </c>
      <c r="AD2402">
        <f t="shared" si="156"/>
        <v>0</v>
      </c>
      <c r="AF2402" s="3"/>
      <c r="AG2402" t="s">
        <v>3348</v>
      </c>
      <c r="AH2402" s="9" t="s">
        <v>4613</v>
      </c>
    </row>
    <row r="2403" spans="1:34" ht="10.95" customHeight="1" outlineLevel="1" x14ac:dyDescent="0.25">
      <c r="A2403" t="s">
        <v>1236</v>
      </c>
      <c r="C2403" s="3" t="s">
        <v>11994</v>
      </c>
      <c r="D2403" s="3">
        <v>736</v>
      </c>
      <c r="E2403" s="9">
        <v>1985</v>
      </c>
      <c r="F2403" s="7" t="s">
        <v>277</v>
      </c>
      <c r="G2403" s="7" t="s">
        <v>5401</v>
      </c>
      <c r="H2403" s="8" t="s">
        <v>4575</v>
      </c>
      <c r="I2403" s="8" t="s">
        <v>9554</v>
      </c>
      <c r="J2403" s="19">
        <v>6</v>
      </c>
      <c r="K2403" s="19" t="s">
        <v>7736</v>
      </c>
      <c r="L2403" s="11">
        <v>1.35</v>
      </c>
      <c r="M2403" s="11"/>
      <c r="N2403" s="24"/>
      <c r="P2403" s="32"/>
      <c r="T2403" s="19"/>
      <c r="U2403" s="3">
        <v>616</v>
      </c>
      <c r="X2403" t="str">
        <f t="shared" si="154"/>
        <v/>
      </c>
      <c r="Z2403" t="str">
        <f t="shared" si="155"/>
        <v/>
      </c>
      <c r="AB2403" s="9"/>
      <c r="AC2403" t="s">
        <v>4575</v>
      </c>
      <c r="AD2403">
        <f t="shared" si="156"/>
        <v>0</v>
      </c>
      <c r="AF2403" s="3"/>
      <c r="AG2403" t="s">
        <v>3348</v>
      </c>
      <c r="AH2403" s="9" t="s">
        <v>4613</v>
      </c>
    </row>
    <row r="2404" spans="1:34" ht="10.95" customHeight="1" outlineLevel="1" collapsed="1" x14ac:dyDescent="0.25">
      <c r="A2404" t="s">
        <v>1236</v>
      </c>
      <c r="C2404" s="3" t="s">
        <v>11994</v>
      </c>
      <c r="D2404" s="3">
        <v>737</v>
      </c>
      <c r="E2404" s="9">
        <v>1985</v>
      </c>
      <c r="F2404" s="7" t="s">
        <v>2255</v>
      </c>
      <c r="G2404" s="7" t="s">
        <v>5401</v>
      </c>
      <c r="H2404" s="8" t="s">
        <v>4575</v>
      </c>
      <c r="I2404" s="8" t="s">
        <v>9554</v>
      </c>
      <c r="J2404" s="19">
        <v>6</v>
      </c>
      <c r="K2404" s="19" t="s">
        <v>7736</v>
      </c>
      <c r="L2404" s="11">
        <v>1.7</v>
      </c>
      <c r="M2404" s="11"/>
      <c r="N2404" s="24"/>
      <c r="P2404" s="32"/>
      <c r="T2404" s="19"/>
      <c r="U2404" s="3">
        <v>617</v>
      </c>
      <c r="X2404" t="str">
        <f t="shared" si="154"/>
        <v/>
      </c>
      <c r="Z2404" t="str">
        <f t="shared" si="155"/>
        <v/>
      </c>
      <c r="AB2404" s="9"/>
      <c r="AC2404" t="s">
        <v>4575</v>
      </c>
      <c r="AD2404">
        <f t="shared" si="156"/>
        <v>0</v>
      </c>
      <c r="AF2404" s="3"/>
      <c r="AG2404" t="s">
        <v>3348</v>
      </c>
      <c r="AH2404" s="9" t="s">
        <v>4613</v>
      </c>
    </row>
    <row r="2405" spans="1:34" ht="10.95" customHeight="1" outlineLevel="1" x14ac:dyDescent="0.25">
      <c r="A2405" t="s">
        <v>1236</v>
      </c>
      <c r="C2405" s="3" t="s">
        <v>11994</v>
      </c>
      <c r="D2405" s="3">
        <v>738</v>
      </c>
      <c r="E2405" s="9">
        <v>1985</v>
      </c>
      <c r="F2405" s="7" t="s">
        <v>2256</v>
      </c>
      <c r="G2405" s="7" t="s">
        <v>5401</v>
      </c>
      <c r="H2405" s="8" t="s">
        <v>4575</v>
      </c>
      <c r="I2405" s="8" t="s">
        <v>9554</v>
      </c>
      <c r="J2405" s="19">
        <v>6</v>
      </c>
      <c r="K2405" s="19" t="s">
        <v>7736</v>
      </c>
      <c r="L2405" s="11">
        <v>1.35</v>
      </c>
      <c r="M2405" s="11"/>
      <c r="N2405" s="24"/>
      <c r="P2405" s="32"/>
      <c r="T2405" s="19"/>
      <c r="U2405" s="3">
        <v>618</v>
      </c>
      <c r="X2405" t="str">
        <f t="shared" si="154"/>
        <v/>
      </c>
      <c r="Z2405" t="str">
        <f t="shared" si="155"/>
        <v/>
      </c>
      <c r="AB2405" s="9"/>
      <c r="AC2405" t="s">
        <v>4575</v>
      </c>
      <c r="AD2405">
        <f t="shared" si="156"/>
        <v>0</v>
      </c>
      <c r="AF2405" s="3"/>
      <c r="AG2405" t="s">
        <v>3348</v>
      </c>
      <c r="AH2405" s="9" t="s">
        <v>4925</v>
      </c>
    </row>
    <row r="2406" spans="1:34" ht="10.95" customHeight="1" outlineLevel="1" x14ac:dyDescent="0.25">
      <c r="A2406" t="s">
        <v>1236</v>
      </c>
      <c r="C2406" s="3" t="s">
        <v>11994</v>
      </c>
      <c r="D2406" s="3" t="s">
        <v>4065</v>
      </c>
      <c r="E2406" s="9">
        <v>1992</v>
      </c>
      <c r="F2406" s="7" t="s">
        <v>4576</v>
      </c>
      <c r="G2406" s="7" t="s">
        <v>5401</v>
      </c>
      <c r="H2406" s="8" t="s">
        <v>4575</v>
      </c>
      <c r="I2406" s="8"/>
      <c r="J2406" s="19">
        <v>6</v>
      </c>
      <c r="K2406" s="19" t="s">
        <v>7738</v>
      </c>
      <c r="L2406" s="11"/>
      <c r="M2406" s="11"/>
      <c r="N2406" s="24"/>
      <c r="P2406" s="32"/>
      <c r="T2406" s="19"/>
      <c r="U2406" s="3" t="s">
        <v>2254</v>
      </c>
      <c r="X2406" t="str">
        <f t="shared" si="154"/>
        <v/>
      </c>
      <c r="Z2406" t="str">
        <f t="shared" si="155"/>
        <v/>
      </c>
      <c r="AB2406" s="9"/>
      <c r="AC2406" t="s">
        <v>4575</v>
      </c>
      <c r="AD2406">
        <f t="shared" si="156"/>
        <v>0</v>
      </c>
      <c r="AF2406" s="3"/>
      <c r="AG2406" t="s">
        <v>3348</v>
      </c>
      <c r="AH2406" s="9"/>
    </row>
    <row r="2407" spans="1:34" ht="10.95" customHeight="1" outlineLevel="1" x14ac:dyDescent="0.25">
      <c r="A2407" t="s">
        <v>1236</v>
      </c>
      <c r="C2407" s="3" t="s">
        <v>11994</v>
      </c>
      <c r="D2407" s="3" t="s">
        <v>9558</v>
      </c>
      <c r="E2407" s="9">
        <v>1998</v>
      </c>
      <c r="F2407" s="7" t="s">
        <v>9556</v>
      </c>
      <c r="G2407" s="7" t="s">
        <v>5401</v>
      </c>
      <c r="H2407" s="8" t="s">
        <v>9557</v>
      </c>
      <c r="I2407" s="8" t="s">
        <v>9555</v>
      </c>
      <c r="J2407" s="19">
        <v>5</v>
      </c>
      <c r="K2407" s="19" t="s">
        <v>7736</v>
      </c>
      <c r="L2407" s="11">
        <v>7.7</v>
      </c>
      <c r="M2407" s="11"/>
      <c r="N2407" s="24"/>
      <c r="P2407" s="32"/>
      <c r="T2407" s="19"/>
      <c r="U2407" s="3"/>
      <c r="X2407" t="str">
        <f t="shared" si="154"/>
        <v/>
      </c>
      <c r="Z2407">
        <f t="shared" si="155"/>
        <v>1</v>
      </c>
      <c r="AB2407" s="9"/>
      <c r="AC2407" t="s">
        <v>9557</v>
      </c>
      <c r="AD2407">
        <f t="shared" si="156"/>
        <v>0</v>
      </c>
      <c r="AF2407" s="3"/>
      <c r="AH2407" s="9"/>
    </row>
    <row r="2408" spans="1:34" ht="10.95" customHeight="1" outlineLevel="1" x14ac:dyDescent="0.25">
      <c r="A2408" t="s">
        <v>1236</v>
      </c>
      <c r="C2408" s="3" t="s">
        <v>11994</v>
      </c>
      <c r="D2408" s="3" t="s">
        <v>9559</v>
      </c>
      <c r="E2408" s="9">
        <v>1998</v>
      </c>
      <c r="F2408" s="7" t="s">
        <v>9560</v>
      </c>
      <c r="G2408" s="7" t="s">
        <v>5401</v>
      </c>
      <c r="H2408" s="8" t="s">
        <v>9557</v>
      </c>
      <c r="I2408" s="8" t="s">
        <v>9555</v>
      </c>
      <c r="J2408" s="19">
        <v>3</v>
      </c>
      <c r="K2408" s="19" t="s">
        <v>7736</v>
      </c>
      <c r="L2408" s="11">
        <v>9.5</v>
      </c>
      <c r="M2408" s="11"/>
      <c r="N2408" s="24"/>
      <c r="P2408" s="32"/>
      <c r="T2408" s="19"/>
      <c r="U2408" s="3"/>
      <c r="X2408" t="str">
        <f t="shared" si="154"/>
        <v/>
      </c>
      <c r="Z2408">
        <f t="shared" si="155"/>
        <v>1</v>
      </c>
      <c r="AB2408" s="9"/>
      <c r="AC2408" t="s">
        <v>9557</v>
      </c>
      <c r="AD2408">
        <f t="shared" si="156"/>
        <v>0</v>
      </c>
      <c r="AF2408" s="3"/>
      <c r="AH2408" s="9"/>
    </row>
    <row r="2409" spans="1:34" ht="10.95" customHeight="1" outlineLevel="1" x14ac:dyDescent="0.25">
      <c r="A2409" t="s">
        <v>1236</v>
      </c>
      <c r="C2409" s="3" t="s">
        <v>11994</v>
      </c>
      <c r="D2409" s="3">
        <v>1354</v>
      </c>
      <c r="E2409" s="9">
        <v>1998</v>
      </c>
      <c r="F2409" s="7" t="s">
        <v>9562</v>
      </c>
      <c r="G2409" s="7" t="s">
        <v>5401</v>
      </c>
      <c r="H2409" s="8" t="s">
        <v>9233</v>
      </c>
      <c r="I2409" s="8" t="s">
        <v>9497</v>
      </c>
      <c r="J2409" s="19">
        <v>7</v>
      </c>
      <c r="K2409" s="20" t="s">
        <v>20093</v>
      </c>
      <c r="L2409" s="11"/>
      <c r="M2409" s="11"/>
      <c r="N2409" s="24"/>
      <c r="P2409" s="32"/>
      <c r="T2409" s="19"/>
      <c r="U2409" s="3"/>
      <c r="X2409" t="str">
        <f t="shared" si="154"/>
        <v/>
      </c>
      <c r="Z2409" t="str">
        <f t="shared" si="155"/>
        <v/>
      </c>
      <c r="AB2409" s="9"/>
      <c r="AC2409" t="s">
        <v>9233</v>
      </c>
      <c r="AD2409">
        <f t="shared" si="156"/>
        <v>0</v>
      </c>
      <c r="AF2409" s="3"/>
      <c r="AH2409" s="9"/>
    </row>
    <row r="2410" spans="1:34" ht="10.95" customHeight="1" outlineLevel="1" x14ac:dyDescent="0.25">
      <c r="A2410" t="s">
        <v>1236</v>
      </c>
      <c r="C2410" s="3" t="s">
        <v>11994</v>
      </c>
      <c r="D2410" s="3">
        <v>1355</v>
      </c>
      <c r="E2410" s="9">
        <v>1998</v>
      </c>
      <c r="F2410" s="7" t="s">
        <v>9562</v>
      </c>
      <c r="G2410" s="7" t="s">
        <v>5401</v>
      </c>
      <c r="H2410" s="8" t="s">
        <v>9233</v>
      </c>
      <c r="I2410" s="8" t="s">
        <v>9497</v>
      </c>
      <c r="J2410" s="19">
        <v>7</v>
      </c>
      <c r="K2410" s="20" t="s">
        <v>20093</v>
      </c>
      <c r="L2410" s="11"/>
      <c r="M2410" s="11"/>
      <c r="N2410" s="24"/>
      <c r="P2410" s="32"/>
      <c r="T2410" s="19"/>
      <c r="U2410" s="3"/>
      <c r="X2410" t="str">
        <f t="shared" si="154"/>
        <v/>
      </c>
      <c r="Z2410" t="str">
        <f t="shared" si="155"/>
        <v/>
      </c>
      <c r="AB2410" s="9"/>
      <c r="AC2410" t="s">
        <v>9233</v>
      </c>
      <c r="AD2410">
        <f t="shared" si="156"/>
        <v>0</v>
      </c>
      <c r="AF2410" s="3"/>
      <c r="AH2410" s="9"/>
    </row>
    <row r="2411" spans="1:34" ht="10.95" customHeight="1" outlineLevel="1" x14ac:dyDescent="0.25">
      <c r="A2411" t="s">
        <v>1236</v>
      </c>
      <c r="C2411" s="3" t="s">
        <v>11994</v>
      </c>
      <c r="D2411" s="3">
        <v>1356</v>
      </c>
      <c r="E2411" s="9">
        <v>1998</v>
      </c>
      <c r="F2411" s="7" t="s">
        <v>9562</v>
      </c>
      <c r="G2411" s="7" t="s">
        <v>5401</v>
      </c>
      <c r="H2411" s="8" t="s">
        <v>9233</v>
      </c>
      <c r="I2411" s="8" t="s">
        <v>9497</v>
      </c>
      <c r="J2411" s="19">
        <v>7</v>
      </c>
      <c r="K2411" s="20" t="s">
        <v>20093</v>
      </c>
      <c r="L2411" s="11"/>
      <c r="M2411" s="11"/>
      <c r="N2411" s="24"/>
      <c r="P2411" s="32"/>
      <c r="T2411" s="19"/>
      <c r="U2411" s="3"/>
      <c r="X2411" t="str">
        <f t="shared" si="154"/>
        <v/>
      </c>
      <c r="Z2411" t="str">
        <f t="shared" si="155"/>
        <v/>
      </c>
      <c r="AB2411" s="9"/>
      <c r="AC2411" t="s">
        <v>9233</v>
      </c>
      <c r="AD2411">
        <f t="shared" si="156"/>
        <v>0</v>
      </c>
      <c r="AF2411" s="3"/>
      <c r="AH2411" s="9"/>
    </row>
    <row r="2412" spans="1:34" ht="10.95" customHeight="1" outlineLevel="1" x14ac:dyDescent="0.25">
      <c r="A2412" t="s">
        <v>1236</v>
      </c>
      <c r="C2412" s="3" t="s">
        <v>11994</v>
      </c>
      <c r="D2412" s="3">
        <v>1357</v>
      </c>
      <c r="E2412" s="9">
        <v>1998</v>
      </c>
      <c r="F2412" s="7" t="s">
        <v>9562</v>
      </c>
      <c r="G2412" s="7" t="s">
        <v>5401</v>
      </c>
      <c r="H2412" s="8" t="s">
        <v>9233</v>
      </c>
      <c r="I2412" s="8" t="s">
        <v>9497</v>
      </c>
      <c r="J2412" s="19">
        <v>7</v>
      </c>
      <c r="K2412" s="20" t="s">
        <v>20093</v>
      </c>
      <c r="L2412" s="11"/>
      <c r="M2412" s="11"/>
      <c r="N2412" s="24"/>
      <c r="P2412" s="32"/>
      <c r="T2412" s="19"/>
      <c r="U2412" s="3"/>
      <c r="X2412" t="str">
        <f t="shared" si="154"/>
        <v/>
      </c>
      <c r="Z2412" t="str">
        <f t="shared" si="155"/>
        <v/>
      </c>
      <c r="AB2412" s="9"/>
      <c r="AC2412" t="s">
        <v>9233</v>
      </c>
      <c r="AD2412">
        <f t="shared" si="156"/>
        <v>0</v>
      </c>
      <c r="AF2412" s="3"/>
      <c r="AH2412" s="9"/>
    </row>
    <row r="2413" spans="1:34" ht="10.95" customHeight="1" outlineLevel="1" x14ac:dyDescent="0.25">
      <c r="A2413" t="s">
        <v>1236</v>
      </c>
      <c r="C2413" s="3" t="s">
        <v>11994</v>
      </c>
      <c r="D2413" s="3">
        <v>1358</v>
      </c>
      <c r="E2413" s="9">
        <v>1998</v>
      </c>
      <c r="F2413" s="7" t="s">
        <v>9562</v>
      </c>
      <c r="G2413" s="7" t="s">
        <v>5401</v>
      </c>
      <c r="H2413" s="8" t="s">
        <v>9233</v>
      </c>
      <c r="I2413" s="8" t="s">
        <v>9497</v>
      </c>
      <c r="J2413" s="19">
        <v>7</v>
      </c>
      <c r="K2413" s="20" t="s">
        <v>20093</v>
      </c>
      <c r="L2413" s="11"/>
      <c r="M2413" s="11"/>
      <c r="N2413" s="24"/>
      <c r="P2413" s="32"/>
      <c r="T2413" s="19"/>
      <c r="U2413" s="3"/>
      <c r="X2413" t="str">
        <f t="shared" si="154"/>
        <v/>
      </c>
      <c r="Z2413" t="str">
        <f t="shared" si="155"/>
        <v/>
      </c>
      <c r="AB2413" s="9"/>
      <c r="AC2413" t="s">
        <v>9233</v>
      </c>
      <c r="AD2413">
        <f t="shared" si="156"/>
        <v>0</v>
      </c>
      <c r="AF2413" s="3"/>
      <c r="AH2413" s="9"/>
    </row>
    <row r="2414" spans="1:34" ht="10.95" customHeight="1" outlineLevel="1" x14ac:dyDescent="0.25">
      <c r="A2414" t="s">
        <v>1236</v>
      </c>
      <c r="C2414" s="3" t="s">
        <v>11994</v>
      </c>
      <c r="D2414" s="3">
        <v>1359</v>
      </c>
      <c r="E2414" s="9">
        <v>1998</v>
      </c>
      <c r="F2414" s="7" t="s">
        <v>9562</v>
      </c>
      <c r="G2414" s="7" t="s">
        <v>5401</v>
      </c>
      <c r="H2414" s="8" t="s">
        <v>9233</v>
      </c>
      <c r="I2414" s="8" t="s">
        <v>9497</v>
      </c>
      <c r="J2414" s="19">
        <v>7</v>
      </c>
      <c r="K2414" s="20" t="s">
        <v>20093</v>
      </c>
      <c r="L2414" s="11"/>
      <c r="M2414" s="11"/>
      <c r="N2414" s="24"/>
      <c r="P2414" s="32"/>
      <c r="T2414" s="19"/>
      <c r="U2414" s="3"/>
      <c r="X2414" t="str">
        <f t="shared" si="154"/>
        <v/>
      </c>
      <c r="Z2414" t="str">
        <f t="shared" si="155"/>
        <v/>
      </c>
      <c r="AB2414" s="9"/>
      <c r="AC2414" t="s">
        <v>9233</v>
      </c>
      <c r="AD2414">
        <f t="shared" si="156"/>
        <v>0</v>
      </c>
      <c r="AF2414" s="3"/>
      <c r="AH2414" s="9"/>
    </row>
    <row r="2415" spans="1:34" ht="10.95" customHeight="1" outlineLevel="1" x14ac:dyDescent="0.25">
      <c r="A2415" t="s">
        <v>1236</v>
      </c>
      <c r="C2415" s="3" t="s">
        <v>11994</v>
      </c>
      <c r="D2415" s="3">
        <v>1360</v>
      </c>
      <c r="E2415" s="9">
        <v>1998</v>
      </c>
      <c r="F2415" s="7" t="s">
        <v>9562</v>
      </c>
      <c r="G2415" s="7" t="s">
        <v>5401</v>
      </c>
      <c r="H2415" s="8" t="s">
        <v>9233</v>
      </c>
      <c r="I2415" s="8" t="s">
        <v>9497</v>
      </c>
      <c r="J2415" s="19">
        <v>7</v>
      </c>
      <c r="K2415" s="20" t="s">
        <v>20093</v>
      </c>
      <c r="L2415" s="11"/>
      <c r="M2415" s="11"/>
      <c r="N2415" s="24"/>
      <c r="P2415" s="32"/>
      <c r="T2415" s="19"/>
      <c r="U2415" s="3"/>
      <c r="X2415" t="str">
        <f t="shared" si="154"/>
        <v/>
      </c>
      <c r="Z2415" t="str">
        <f t="shared" si="155"/>
        <v/>
      </c>
      <c r="AB2415" s="9"/>
      <c r="AC2415" t="s">
        <v>9233</v>
      </c>
      <c r="AD2415">
        <f t="shared" si="156"/>
        <v>0</v>
      </c>
      <c r="AF2415" s="3"/>
      <c r="AH2415" s="9"/>
    </row>
    <row r="2416" spans="1:34" ht="10.95" customHeight="1" outlineLevel="1" x14ac:dyDescent="0.25">
      <c r="A2416" t="s">
        <v>1236</v>
      </c>
      <c r="C2416" s="3" t="s">
        <v>11994</v>
      </c>
      <c r="D2416" s="3">
        <v>1361</v>
      </c>
      <c r="E2416" s="9">
        <v>1998</v>
      </c>
      <c r="F2416" s="7" t="s">
        <v>9562</v>
      </c>
      <c r="G2416" s="7" t="s">
        <v>5401</v>
      </c>
      <c r="H2416" s="8" t="s">
        <v>9233</v>
      </c>
      <c r="I2416" s="8" t="s">
        <v>9497</v>
      </c>
      <c r="J2416" s="19">
        <v>7</v>
      </c>
      <c r="K2416" s="20" t="s">
        <v>20093</v>
      </c>
      <c r="L2416" s="11"/>
      <c r="M2416" s="11"/>
      <c r="N2416" s="24"/>
      <c r="P2416" s="32"/>
      <c r="T2416" s="19"/>
      <c r="U2416" s="3"/>
      <c r="X2416" t="str">
        <f t="shared" si="154"/>
        <v/>
      </c>
      <c r="Z2416" t="str">
        <f t="shared" si="155"/>
        <v/>
      </c>
      <c r="AB2416" s="9"/>
      <c r="AC2416" t="s">
        <v>9233</v>
      </c>
      <c r="AD2416">
        <f t="shared" si="156"/>
        <v>0</v>
      </c>
      <c r="AF2416" s="3"/>
      <c r="AH2416" s="9"/>
    </row>
    <row r="2417" spans="1:34" ht="10.95" customHeight="1" outlineLevel="1" x14ac:dyDescent="0.25">
      <c r="A2417" t="s">
        <v>1236</v>
      </c>
      <c r="C2417" s="3" t="s">
        <v>11994</v>
      </c>
      <c r="D2417" s="3">
        <v>1362</v>
      </c>
      <c r="E2417" s="9">
        <v>1998</v>
      </c>
      <c r="F2417" s="7" t="s">
        <v>9562</v>
      </c>
      <c r="G2417" s="7" t="s">
        <v>5401</v>
      </c>
      <c r="H2417" s="8" t="s">
        <v>9233</v>
      </c>
      <c r="I2417" s="8" t="s">
        <v>9497</v>
      </c>
      <c r="J2417" s="19">
        <v>7</v>
      </c>
      <c r="K2417" s="20" t="s">
        <v>20093</v>
      </c>
      <c r="L2417" s="11"/>
      <c r="M2417" s="11"/>
      <c r="N2417" s="24"/>
      <c r="P2417" s="32"/>
      <c r="T2417" s="19"/>
      <c r="U2417" s="3"/>
      <c r="X2417" t="str">
        <f t="shared" si="154"/>
        <v/>
      </c>
      <c r="Z2417" t="str">
        <f t="shared" si="155"/>
        <v/>
      </c>
      <c r="AB2417" s="9"/>
      <c r="AC2417" t="s">
        <v>9233</v>
      </c>
      <c r="AD2417">
        <f t="shared" si="156"/>
        <v>0</v>
      </c>
      <c r="AF2417" s="3"/>
      <c r="AH2417" s="9"/>
    </row>
    <row r="2418" spans="1:34" ht="10.95" customHeight="1" outlineLevel="1" x14ac:dyDescent="0.25">
      <c r="A2418" t="s">
        <v>1236</v>
      </c>
      <c r="C2418" s="3" t="s">
        <v>11994</v>
      </c>
      <c r="D2418" s="3" t="s">
        <v>9561</v>
      </c>
      <c r="E2418" s="9">
        <v>1998</v>
      </c>
      <c r="F2418" s="7" t="s">
        <v>9563</v>
      </c>
      <c r="G2418" s="7" t="s">
        <v>5401</v>
      </c>
      <c r="H2418" s="8" t="s">
        <v>7560</v>
      </c>
      <c r="I2418" s="8" t="s">
        <v>9497</v>
      </c>
      <c r="J2418" s="19">
        <v>7</v>
      </c>
      <c r="K2418" s="20" t="s">
        <v>7736</v>
      </c>
      <c r="L2418" s="11">
        <v>20</v>
      </c>
      <c r="M2418" s="11"/>
      <c r="N2418" s="24"/>
      <c r="P2418" s="32"/>
      <c r="T2418" s="19"/>
      <c r="U2418" s="3"/>
      <c r="X2418" t="str">
        <f t="shared" si="154"/>
        <v/>
      </c>
      <c r="Z2418">
        <f t="shared" si="155"/>
        <v>1</v>
      </c>
      <c r="AB2418" s="9"/>
      <c r="AC2418" t="s">
        <v>7560</v>
      </c>
      <c r="AD2418">
        <f t="shared" si="156"/>
        <v>0</v>
      </c>
      <c r="AF2418" s="3"/>
      <c r="AH2418" s="9"/>
    </row>
    <row r="2419" spans="1:34" ht="10.95" customHeight="1" outlineLevel="1" x14ac:dyDescent="0.25">
      <c r="A2419" t="s">
        <v>1236</v>
      </c>
      <c r="C2419" s="3" t="s">
        <v>11994</v>
      </c>
      <c r="D2419" s="3" t="s">
        <v>21150</v>
      </c>
      <c r="E2419" s="9">
        <v>1998</v>
      </c>
      <c r="F2419" s="7" t="s">
        <v>21151</v>
      </c>
      <c r="G2419" s="7" t="s">
        <v>5401</v>
      </c>
      <c r="H2419" s="8" t="s">
        <v>7560</v>
      </c>
      <c r="I2419" s="8" t="s">
        <v>9497</v>
      </c>
      <c r="J2419" s="19">
        <v>7</v>
      </c>
      <c r="K2419" s="19" t="s">
        <v>7738</v>
      </c>
      <c r="L2419" s="11"/>
      <c r="M2419" s="11"/>
      <c r="N2419" s="24"/>
      <c r="P2419" s="32"/>
      <c r="T2419" s="19"/>
      <c r="U2419" s="3"/>
      <c r="X2419" t="str">
        <f t="shared" si="154"/>
        <v/>
      </c>
      <c r="Z2419">
        <f t="shared" si="155"/>
        <v>1</v>
      </c>
      <c r="AB2419" s="9"/>
      <c r="AC2419" t="s">
        <v>7560</v>
      </c>
      <c r="AD2419">
        <f t="shared" si="156"/>
        <v>0</v>
      </c>
      <c r="AF2419" s="3"/>
      <c r="AH2419" s="9"/>
    </row>
    <row r="2420" spans="1:34" ht="10.95" customHeight="1" outlineLevel="1" x14ac:dyDescent="0.25">
      <c r="A2420" t="s">
        <v>1236</v>
      </c>
      <c r="C2420" s="3" t="s">
        <v>11994</v>
      </c>
      <c r="D2420" s="3">
        <v>1372</v>
      </c>
      <c r="E2420" s="9">
        <v>1998</v>
      </c>
      <c r="F2420" s="7" t="s">
        <v>9564</v>
      </c>
      <c r="G2420" s="7" t="s">
        <v>5401</v>
      </c>
      <c r="H2420" s="8" t="s">
        <v>7560</v>
      </c>
      <c r="I2420" s="8" t="s">
        <v>9497</v>
      </c>
      <c r="J2420" s="19">
        <v>7</v>
      </c>
      <c r="K2420" s="19" t="s">
        <v>7736</v>
      </c>
      <c r="L2420" s="11">
        <v>3</v>
      </c>
      <c r="M2420" s="11"/>
      <c r="N2420" s="24"/>
      <c r="P2420" s="32"/>
      <c r="T2420" s="19"/>
      <c r="U2420" s="3"/>
      <c r="X2420" t="str">
        <f t="shared" si="154"/>
        <v/>
      </c>
      <c r="Z2420">
        <f t="shared" si="155"/>
        <v>1</v>
      </c>
      <c r="AB2420" s="9"/>
      <c r="AC2420" t="s">
        <v>7560</v>
      </c>
      <c r="AD2420">
        <f t="shared" si="156"/>
        <v>0</v>
      </c>
      <c r="AF2420" s="3"/>
      <c r="AH2420" s="9"/>
    </row>
    <row r="2421" spans="1:34" ht="10.95" customHeight="1" outlineLevel="1" x14ac:dyDescent="0.25">
      <c r="A2421" t="s">
        <v>1236</v>
      </c>
      <c r="C2421" s="3" t="s">
        <v>11994</v>
      </c>
      <c r="D2421" s="3">
        <v>1636</v>
      </c>
      <c r="E2421" s="9">
        <v>1999</v>
      </c>
      <c r="F2421" s="7" t="s">
        <v>9562</v>
      </c>
      <c r="G2421" s="7" t="s">
        <v>5401</v>
      </c>
      <c r="H2421" s="8" t="s">
        <v>1238</v>
      </c>
      <c r="I2421" s="8" t="s">
        <v>9565</v>
      </c>
      <c r="J2421" s="19">
        <v>1</v>
      </c>
      <c r="K2421" s="19" t="s">
        <v>7736</v>
      </c>
      <c r="L2421" s="11">
        <v>6</v>
      </c>
      <c r="M2421" s="11"/>
      <c r="N2421" s="24"/>
      <c r="P2421" s="32"/>
      <c r="T2421" s="19"/>
      <c r="U2421" s="3"/>
      <c r="X2421" t="str">
        <f t="shared" si="154"/>
        <v/>
      </c>
      <c r="Z2421" t="str">
        <f t="shared" si="155"/>
        <v/>
      </c>
      <c r="AB2421" s="9"/>
      <c r="AC2421" t="s">
        <v>1238</v>
      </c>
      <c r="AD2421">
        <f t="shared" ref="AD2421:AD2452" si="157">COUNTIF(H2421,"*Fuji*")</f>
        <v>0</v>
      </c>
      <c r="AF2421" s="3"/>
      <c r="AH2421" s="9"/>
    </row>
    <row r="2422" spans="1:34" ht="10.95" customHeight="1" outlineLevel="1" x14ac:dyDescent="0.25">
      <c r="A2422" t="s">
        <v>1236</v>
      </c>
      <c r="C2422" s="3" t="s">
        <v>11994</v>
      </c>
      <c r="D2422" s="3" t="s">
        <v>9566</v>
      </c>
      <c r="E2422" s="9">
        <v>1999</v>
      </c>
      <c r="F2422" s="7" t="s">
        <v>9567</v>
      </c>
      <c r="G2422" s="7" t="s">
        <v>5401</v>
      </c>
      <c r="H2422" s="8" t="s">
        <v>1238</v>
      </c>
      <c r="I2422" s="8" t="s">
        <v>9565</v>
      </c>
      <c r="J2422" s="19">
        <v>1</v>
      </c>
      <c r="K2422" s="19" t="s">
        <v>7736</v>
      </c>
      <c r="L2422" s="11">
        <v>10</v>
      </c>
      <c r="M2422" s="11"/>
      <c r="N2422" s="24"/>
      <c r="P2422" s="32"/>
      <c r="R2422">
        <v>1</v>
      </c>
      <c r="S2422">
        <v>1</v>
      </c>
      <c r="T2422" s="19"/>
      <c r="U2422" s="3"/>
      <c r="X2422" t="str">
        <f t="shared" si="154"/>
        <v/>
      </c>
      <c r="Z2422" t="str">
        <f t="shared" si="155"/>
        <v/>
      </c>
      <c r="AB2422" s="9"/>
      <c r="AC2422" t="s">
        <v>1238</v>
      </c>
      <c r="AD2422">
        <f t="shared" si="157"/>
        <v>0</v>
      </c>
      <c r="AF2422" s="3"/>
      <c r="AH2422" s="9"/>
    </row>
    <row r="2423" spans="1:34" ht="10.95" customHeight="1" outlineLevel="1" x14ac:dyDescent="0.25">
      <c r="A2423" t="s">
        <v>1236</v>
      </c>
      <c r="C2423" s="3" t="s">
        <v>11994</v>
      </c>
      <c r="D2423" s="3">
        <v>1876</v>
      </c>
      <c r="E2423" s="9">
        <v>2008</v>
      </c>
      <c r="F2423" s="7" t="s">
        <v>9353</v>
      </c>
      <c r="G2423" s="7" t="s">
        <v>5401</v>
      </c>
      <c r="H2423" s="8" t="s">
        <v>5402</v>
      </c>
      <c r="I2423" s="8" t="s">
        <v>9568</v>
      </c>
      <c r="J2423" s="19">
        <v>1</v>
      </c>
      <c r="K2423" s="19" t="s">
        <v>7736</v>
      </c>
      <c r="L2423" s="11">
        <v>10</v>
      </c>
      <c r="M2423" s="11"/>
      <c r="N2423" s="24"/>
      <c r="P2423" s="32"/>
      <c r="T2423" s="19"/>
      <c r="U2423" s="3"/>
      <c r="X2423" t="str">
        <f t="shared" si="154"/>
        <v/>
      </c>
      <c r="Z2423">
        <f t="shared" si="155"/>
        <v>1</v>
      </c>
      <c r="AB2423" s="9"/>
      <c r="AC2423" t="s">
        <v>5402</v>
      </c>
      <c r="AD2423">
        <f t="shared" si="157"/>
        <v>1</v>
      </c>
      <c r="AF2423" s="3"/>
      <c r="AH2423" s="9"/>
    </row>
    <row r="2424" spans="1:34" ht="10.95" customHeight="1" outlineLevel="1" x14ac:dyDescent="0.25">
      <c r="A2424" t="s">
        <v>1236</v>
      </c>
      <c r="C2424" s="3" t="s">
        <v>11994</v>
      </c>
      <c r="D2424" s="3">
        <v>1946</v>
      </c>
      <c r="E2424" s="9">
        <v>2009</v>
      </c>
      <c r="F2424" s="7" t="s">
        <v>9353</v>
      </c>
      <c r="G2424" s="7" t="s">
        <v>5401</v>
      </c>
      <c r="H2424" s="8" t="s">
        <v>9569</v>
      </c>
      <c r="I2424" s="8" t="s">
        <v>9570</v>
      </c>
      <c r="J2424" s="19">
        <v>1</v>
      </c>
      <c r="K2424" s="19" t="s">
        <v>7736</v>
      </c>
      <c r="L2424" s="11">
        <v>10</v>
      </c>
      <c r="M2424" s="11"/>
      <c r="N2424" s="24"/>
      <c r="P2424" s="32"/>
      <c r="T2424" s="19"/>
      <c r="U2424" s="3"/>
      <c r="X2424" t="str">
        <f t="shared" si="154"/>
        <v/>
      </c>
      <c r="Z2424">
        <f t="shared" si="155"/>
        <v>1</v>
      </c>
      <c r="AB2424" s="9"/>
      <c r="AC2424" t="s">
        <v>9569</v>
      </c>
      <c r="AD2424">
        <f t="shared" si="157"/>
        <v>0</v>
      </c>
      <c r="AF2424" s="3"/>
      <c r="AH2424" s="9"/>
    </row>
    <row r="2425" spans="1:34" ht="10.95" customHeight="1" outlineLevel="1" x14ac:dyDescent="0.25">
      <c r="A2425" t="s">
        <v>1236</v>
      </c>
      <c r="C2425" s="3" t="s">
        <v>11994</v>
      </c>
      <c r="D2425" s="3">
        <v>2017</v>
      </c>
      <c r="E2425" s="9">
        <v>2009</v>
      </c>
      <c r="F2425" s="7" t="s">
        <v>3128</v>
      </c>
      <c r="G2425" s="7" t="s">
        <v>5401</v>
      </c>
      <c r="H2425" s="8" t="s">
        <v>9573</v>
      </c>
      <c r="I2425" s="8" t="s">
        <v>9334</v>
      </c>
      <c r="J2425" s="19">
        <v>7</v>
      </c>
      <c r="K2425" s="19" t="s">
        <v>20093</v>
      </c>
      <c r="L2425" s="11"/>
      <c r="M2425" s="11"/>
      <c r="N2425" s="24"/>
      <c r="P2425" s="32"/>
      <c r="T2425" s="19"/>
      <c r="U2425" s="3"/>
      <c r="X2425" t="str">
        <f t="shared" si="154"/>
        <v/>
      </c>
      <c r="Z2425" t="str">
        <f t="shared" si="155"/>
        <v/>
      </c>
      <c r="AB2425" s="9"/>
      <c r="AC2425" t="s">
        <v>9573</v>
      </c>
      <c r="AD2425">
        <f t="shared" si="157"/>
        <v>0</v>
      </c>
      <c r="AF2425" s="3"/>
      <c r="AH2425" s="9"/>
    </row>
    <row r="2426" spans="1:34" ht="10.95" customHeight="1" outlineLevel="1" x14ac:dyDescent="0.25">
      <c r="A2426" t="s">
        <v>1236</v>
      </c>
      <c r="C2426" s="3" t="s">
        <v>11994</v>
      </c>
      <c r="D2426" s="3">
        <v>2018</v>
      </c>
      <c r="E2426" s="9">
        <v>2009</v>
      </c>
      <c r="F2426" s="7" t="s">
        <v>1066</v>
      </c>
      <c r="G2426" s="7" t="s">
        <v>5401</v>
      </c>
      <c r="H2426" s="8" t="s">
        <v>9574</v>
      </c>
      <c r="I2426" s="8" t="s">
        <v>9334</v>
      </c>
      <c r="J2426" s="19">
        <v>7</v>
      </c>
      <c r="K2426" s="19" t="s">
        <v>20093</v>
      </c>
      <c r="L2426" s="11"/>
      <c r="M2426" s="11"/>
      <c r="N2426" s="24"/>
      <c r="P2426" s="32"/>
      <c r="T2426" s="19"/>
      <c r="U2426" s="3"/>
      <c r="X2426" t="str">
        <f t="shared" si="154"/>
        <v/>
      </c>
      <c r="Z2426" t="str">
        <f t="shared" si="155"/>
        <v/>
      </c>
      <c r="AB2426" s="9"/>
      <c r="AC2426" t="s">
        <v>9574</v>
      </c>
      <c r="AD2426">
        <f t="shared" si="157"/>
        <v>0</v>
      </c>
      <c r="AF2426" s="3"/>
      <c r="AH2426" s="9"/>
    </row>
    <row r="2427" spans="1:34" ht="10.95" customHeight="1" outlineLevel="1" x14ac:dyDescent="0.25">
      <c r="A2427" t="s">
        <v>1236</v>
      </c>
      <c r="C2427" s="3" t="s">
        <v>11994</v>
      </c>
      <c r="D2427" s="3">
        <v>2019</v>
      </c>
      <c r="E2427" s="9">
        <v>2009</v>
      </c>
      <c r="F2427" s="7" t="s">
        <v>1067</v>
      </c>
      <c r="G2427" s="7" t="s">
        <v>5401</v>
      </c>
      <c r="H2427" s="8" t="s">
        <v>9575</v>
      </c>
      <c r="I2427" s="8" t="s">
        <v>9334</v>
      </c>
      <c r="J2427" s="19">
        <v>7</v>
      </c>
      <c r="K2427" s="19" t="s">
        <v>20093</v>
      </c>
      <c r="L2427" s="11"/>
      <c r="M2427" s="11"/>
      <c r="N2427" s="24"/>
      <c r="P2427" s="32"/>
      <c r="T2427" s="19"/>
      <c r="U2427" s="3"/>
      <c r="X2427" t="str">
        <f t="shared" si="154"/>
        <v/>
      </c>
      <c r="Z2427" t="str">
        <f t="shared" si="155"/>
        <v/>
      </c>
      <c r="AB2427" s="9"/>
      <c r="AC2427" t="s">
        <v>9575</v>
      </c>
      <c r="AD2427">
        <f t="shared" si="157"/>
        <v>0</v>
      </c>
      <c r="AF2427" s="3"/>
      <c r="AH2427" s="9"/>
    </row>
    <row r="2428" spans="1:34" ht="10.95" customHeight="1" outlineLevel="1" x14ac:dyDescent="0.25">
      <c r="A2428" t="s">
        <v>1236</v>
      </c>
      <c r="C2428" s="3" t="s">
        <v>11994</v>
      </c>
      <c r="D2428" s="3">
        <v>2020</v>
      </c>
      <c r="E2428" s="9">
        <v>2009</v>
      </c>
      <c r="F2428" s="7" t="s">
        <v>9572</v>
      </c>
      <c r="G2428" s="7" t="s">
        <v>5401</v>
      </c>
      <c r="H2428" s="8" t="s">
        <v>9576</v>
      </c>
      <c r="I2428" s="8" t="s">
        <v>9334</v>
      </c>
      <c r="J2428" s="19">
        <v>7</v>
      </c>
      <c r="K2428" s="19" t="s">
        <v>20093</v>
      </c>
      <c r="L2428" s="11"/>
      <c r="M2428" s="11"/>
      <c r="N2428" s="24"/>
      <c r="P2428" s="32"/>
      <c r="T2428" s="19"/>
      <c r="U2428" s="3"/>
      <c r="X2428" t="str">
        <f t="shared" si="154"/>
        <v/>
      </c>
      <c r="Z2428" t="str">
        <f t="shared" si="155"/>
        <v/>
      </c>
      <c r="AB2428" s="9"/>
      <c r="AC2428" t="s">
        <v>9576</v>
      </c>
      <c r="AD2428">
        <f t="shared" si="157"/>
        <v>0</v>
      </c>
      <c r="AF2428" s="3"/>
      <c r="AH2428" s="9"/>
    </row>
    <row r="2429" spans="1:34" ht="10.95" customHeight="1" outlineLevel="1" x14ac:dyDescent="0.25">
      <c r="A2429" t="s">
        <v>1236</v>
      </c>
      <c r="C2429" s="3" t="s">
        <v>11994</v>
      </c>
      <c r="D2429" s="3">
        <v>2021</v>
      </c>
      <c r="E2429" s="9">
        <v>2009</v>
      </c>
      <c r="F2429" s="7" t="s">
        <v>3542</v>
      </c>
      <c r="G2429" s="7" t="s">
        <v>5401</v>
      </c>
      <c r="H2429" s="8" t="s">
        <v>9577</v>
      </c>
      <c r="I2429" s="8" t="s">
        <v>9334</v>
      </c>
      <c r="J2429" s="19">
        <v>7</v>
      </c>
      <c r="K2429" s="19" t="s">
        <v>20093</v>
      </c>
      <c r="L2429" s="11"/>
      <c r="M2429" s="11"/>
      <c r="N2429" s="24"/>
      <c r="P2429" s="32"/>
      <c r="T2429" s="19"/>
      <c r="U2429" s="3"/>
      <c r="X2429" t="str">
        <f t="shared" si="154"/>
        <v/>
      </c>
      <c r="Z2429" t="str">
        <f t="shared" si="155"/>
        <v/>
      </c>
      <c r="AB2429" s="9"/>
      <c r="AC2429" t="s">
        <v>9577</v>
      </c>
      <c r="AD2429">
        <f t="shared" si="157"/>
        <v>0</v>
      </c>
      <c r="AF2429" s="3"/>
      <c r="AH2429" s="9"/>
    </row>
    <row r="2430" spans="1:34" ht="10.95" customHeight="1" outlineLevel="1" x14ac:dyDescent="0.25">
      <c r="A2430" t="s">
        <v>1236</v>
      </c>
      <c r="C2430" s="3" t="s">
        <v>11994</v>
      </c>
      <c r="D2430" s="3">
        <v>2022</v>
      </c>
      <c r="E2430" s="9">
        <v>2009</v>
      </c>
      <c r="F2430" s="7" t="s">
        <v>5608</v>
      </c>
      <c r="G2430" s="7" t="s">
        <v>5401</v>
      </c>
      <c r="H2430" s="8" t="s">
        <v>9578</v>
      </c>
      <c r="I2430" s="8" t="s">
        <v>9334</v>
      </c>
      <c r="J2430" s="19">
        <v>7</v>
      </c>
      <c r="K2430" s="19" t="s">
        <v>20093</v>
      </c>
      <c r="L2430" s="11"/>
      <c r="M2430" s="11"/>
      <c r="N2430" s="24"/>
      <c r="P2430" s="32"/>
      <c r="T2430" s="19"/>
      <c r="U2430" s="3"/>
      <c r="X2430" t="str">
        <f t="shared" si="154"/>
        <v/>
      </c>
      <c r="Z2430" t="str">
        <f t="shared" si="155"/>
        <v/>
      </c>
      <c r="AB2430" s="9"/>
      <c r="AC2430" t="s">
        <v>9578</v>
      </c>
      <c r="AD2430">
        <f t="shared" si="157"/>
        <v>0</v>
      </c>
      <c r="AF2430" s="3"/>
      <c r="AH2430" s="9"/>
    </row>
    <row r="2431" spans="1:34" ht="10.95" customHeight="1" outlineLevel="1" x14ac:dyDescent="0.25">
      <c r="A2431" t="s">
        <v>1236</v>
      </c>
      <c r="C2431" s="3" t="s">
        <v>11994</v>
      </c>
      <c r="D2431" s="3" t="s">
        <v>9571</v>
      </c>
      <c r="E2431" s="9">
        <v>2009</v>
      </c>
      <c r="F2431" s="7" t="s">
        <v>9495</v>
      </c>
      <c r="G2431" s="7" t="s">
        <v>5401</v>
      </c>
      <c r="H2431" s="8" t="s">
        <v>9334</v>
      </c>
      <c r="I2431" s="8" t="s">
        <v>9334</v>
      </c>
      <c r="J2431" s="19">
        <v>7</v>
      </c>
      <c r="K2431" s="19" t="s">
        <v>7736</v>
      </c>
      <c r="L2431" s="11">
        <v>8</v>
      </c>
      <c r="M2431" s="11"/>
      <c r="N2431" s="24"/>
      <c r="P2431" s="32"/>
      <c r="T2431" s="19"/>
      <c r="U2431" s="3"/>
      <c r="X2431" t="str">
        <f t="shared" si="154"/>
        <v/>
      </c>
      <c r="Z2431">
        <f t="shared" si="155"/>
        <v>1</v>
      </c>
      <c r="AB2431" s="9"/>
      <c r="AC2431" t="s">
        <v>9334</v>
      </c>
      <c r="AD2431">
        <f t="shared" si="157"/>
        <v>0</v>
      </c>
      <c r="AF2431" s="3"/>
      <c r="AH2431" s="9"/>
    </row>
    <row r="2432" spans="1:34" ht="10.95" customHeight="1" outlineLevel="1" x14ac:dyDescent="0.25">
      <c r="A2432" t="s">
        <v>1236</v>
      </c>
      <c r="C2432" s="3" t="s">
        <v>11994</v>
      </c>
      <c r="D2432" s="3">
        <v>2023</v>
      </c>
      <c r="E2432" s="9">
        <v>2009</v>
      </c>
      <c r="F2432" s="7" t="s">
        <v>9353</v>
      </c>
      <c r="G2432" s="7" t="s">
        <v>5401</v>
      </c>
      <c r="H2432" s="8" t="s">
        <v>9334</v>
      </c>
      <c r="I2432" s="8" t="s">
        <v>9334</v>
      </c>
      <c r="J2432" s="19">
        <v>7</v>
      </c>
      <c r="K2432" s="19" t="s">
        <v>7736</v>
      </c>
      <c r="L2432" s="11">
        <v>6</v>
      </c>
      <c r="M2432" s="11"/>
      <c r="N2432" s="24"/>
      <c r="P2432" s="32"/>
      <c r="T2432" s="19"/>
      <c r="U2432" s="3"/>
      <c r="X2432" t="str">
        <f t="shared" si="154"/>
        <v/>
      </c>
      <c r="Z2432">
        <f t="shared" si="155"/>
        <v>1</v>
      </c>
      <c r="AB2432" s="9"/>
      <c r="AC2432" t="s">
        <v>9334</v>
      </c>
      <c r="AD2432">
        <f t="shared" si="157"/>
        <v>0</v>
      </c>
      <c r="AF2432" s="3"/>
      <c r="AH2432" s="9"/>
    </row>
    <row r="2433" spans="1:34" ht="10.95" customHeight="1" outlineLevel="1" x14ac:dyDescent="0.25">
      <c r="A2433" t="s">
        <v>1236</v>
      </c>
      <c r="C2433" s="3" t="s">
        <v>11994</v>
      </c>
      <c r="D2433" s="3">
        <v>2261</v>
      </c>
      <c r="E2433" s="9">
        <v>2009</v>
      </c>
      <c r="F2433" s="7" t="s">
        <v>4866</v>
      </c>
      <c r="G2433" s="7" t="s">
        <v>5401</v>
      </c>
      <c r="H2433" s="8" t="s">
        <v>5402</v>
      </c>
      <c r="I2433" s="8" t="s">
        <v>9579</v>
      </c>
      <c r="J2433" s="19">
        <v>1</v>
      </c>
      <c r="K2433" s="19" t="s">
        <v>20093</v>
      </c>
      <c r="L2433" s="11"/>
      <c r="M2433" s="11"/>
      <c r="N2433" s="24"/>
      <c r="P2433" s="32"/>
      <c r="T2433" s="19"/>
      <c r="U2433" s="3"/>
      <c r="X2433" t="str">
        <f t="shared" si="154"/>
        <v/>
      </c>
      <c r="Z2433" t="str">
        <f t="shared" si="155"/>
        <v/>
      </c>
      <c r="AB2433" s="9"/>
      <c r="AC2433" t="s">
        <v>5402</v>
      </c>
      <c r="AD2433">
        <f t="shared" si="157"/>
        <v>1</v>
      </c>
      <c r="AF2433" s="3"/>
      <c r="AH2433" s="9"/>
    </row>
    <row r="2434" spans="1:34" ht="10.95" customHeight="1" outlineLevel="1" x14ac:dyDescent="0.25">
      <c r="A2434" t="s">
        <v>1236</v>
      </c>
      <c r="C2434" s="3" t="s">
        <v>11994</v>
      </c>
      <c r="D2434" s="3" t="s">
        <v>9580</v>
      </c>
      <c r="E2434" s="9">
        <v>2009</v>
      </c>
      <c r="F2434" s="7" t="s">
        <v>9581</v>
      </c>
      <c r="G2434" s="7" t="s">
        <v>5401</v>
      </c>
      <c r="H2434" s="8" t="s">
        <v>5402</v>
      </c>
      <c r="I2434" s="8" t="s">
        <v>9579</v>
      </c>
      <c r="J2434" s="19">
        <v>3</v>
      </c>
      <c r="K2434" s="19" t="s">
        <v>7736</v>
      </c>
      <c r="L2434" s="11">
        <v>11</v>
      </c>
      <c r="M2434" s="11"/>
      <c r="N2434" s="24"/>
      <c r="P2434" s="32"/>
      <c r="T2434" s="19"/>
      <c r="U2434" s="3"/>
      <c r="X2434" t="str">
        <f t="shared" ref="X2434:X2497" si="158">IF(COUNTIF(F2434,"*fdc*"),1,"")</f>
        <v/>
      </c>
      <c r="Z2434">
        <f t="shared" ref="Z2434:Z2497" si="159">IF(COUNTIF(F2434,"*s/s*"),1,"")</f>
        <v>1</v>
      </c>
      <c r="AB2434" s="9"/>
      <c r="AC2434" t="s">
        <v>5402</v>
      </c>
      <c r="AD2434">
        <f t="shared" si="157"/>
        <v>1</v>
      </c>
      <c r="AF2434" s="3"/>
      <c r="AH2434" s="9"/>
    </row>
    <row r="2435" spans="1:34" ht="10.95" customHeight="1" outlineLevel="1" x14ac:dyDescent="0.25">
      <c r="A2435" t="s">
        <v>1236</v>
      </c>
      <c r="C2435" s="3" t="s">
        <v>11994</v>
      </c>
      <c r="D2435" s="3">
        <v>2612</v>
      </c>
      <c r="E2435" s="9">
        <v>2009</v>
      </c>
      <c r="F2435" s="7" t="s">
        <v>3542</v>
      </c>
      <c r="G2435" s="7" t="s">
        <v>5401</v>
      </c>
      <c r="H2435" s="8" t="s">
        <v>18177</v>
      </c>
      <c r="I2435" s="8" t="s">
        <v>7560</v>
      </c>
      <c r="J2435" s="19">
        <v>7</v>
      </c>
      <c r="K2435" s="19" t="s">
        <v>20093</v>
      </c>
      <c r="L2435" s="11"/>
      <c r="M2435" s="11"/>
      <c r="N2435" s="24"/>
      <c r="P2435" s="32"/>
      <c r="T2435" s="19"/>
      <c r="U2435" s="3"/>
      <c r="X2435" t="str">
        <f t="shared" si="158"/>
        <v/>
      </c>
      <c r="Z2435" t="str">
        <f t="shared" si="159"/>
        <v/>
      </c>
      <c r="AB2435" s="9"/>
      <c r="AC2435" t="s">
        <v>18177</v>
      </c>
      <c r="AD2435">
        <f t="shared" si="157"/>
        <v>0</v>
      </c>
      <c r="AF2435" s="3"/>
      <c r="AH2435" s="9"/>
    </row>
    <row r="2436" spans="1:34" ht="10.95" customHeight="1" outlineLevel="1" x14ac:dyDescent="0.25">
      <c r="A2436" t="s">
        <v>1236</v>
      </c>
      <c r="C2436" s="3" t="s">
        <v>11994</v>
      </c>
      <c r="D2436" s="3">
        <v>2613</v>
      </c>
      <c r="E2436" s="9">
        <v>2009</v>
      </c>
      <c r="F2436" s="7" t="s">
        <v>3542</v>
      </c>
      <c r="G2436" s="7" t="s">
        <v>5401</v>
      </c>
      <c r="H2436" s="8" t="s">
        <v>18178</v>
      </c>
      <c r="I2436" s="8" t="s">
        <v>7560</v>
      </c>
      <c r="J2436" s="19">
        <v>7</v>
      </c>
      <c r="K2436" s="19" t="s">
        <v>20093</v>
      </c>
      <c r="L2436" s="11"/>
      <c r="M2436" s="11"/>
      <c r="N2436" s="24"/>
      <c r="P2436" s="32"/>
      <c r="T2436" s="19"/>
      <c r="U2436" s="3"/>
      <c r="X2436" t="str">
        <f t="shared" si="158"/>
        <v/>
      </c>
      <c r="Z2436" t="str">
        <f t="shared" si="159"/>
        <v/>
      </c>
      <c r="AB2436" s="9"/>
      <c r="AC2436" t="s">
        <v>18178</v>
      </c>
      <c r="AD2436">
        <f t="shared" si="157"/>
        <v>0</v>
      </c>
      <c r="AF2436" s="3"/>
      <c r="AH2436" s="9"/>
    </row>
    <row r="2437" spans="1:34" ht="10.95" customHeight="1" outlineLevel="1" x14ac:dyDescent="0.25">
      <c r="A2437" t="s">
        <v>1236</v>
      </c>
      <c r="C2437" s="3" t="s">
        <v>11994</v>
      </c>
      <c r="D2437" s="3">
        <v>2614</v>
      </c>
      <c r="E2437" s="9">
        <v>2009</v>
      </c>
      <c r="F2437" s="7" t="s">
        <v>3542</v>
      </c>
      <c r="G2437" s="7" t="s">
        <v>5401</v>
      </c>
      <c r="H2437" s="8" t="s">
        <v>18179</v>
      </c>
      <c r="I2437" s="8" t="s">
        <v>7560</v>
      </c>
      <c r="J2437" s="19">
        <v>7</v>
      </c>
      <c r="K2437" s="19" t="s">
        <v>20093</v>
      </c>
      <c r="L2437" s="11"/>
      <c r="M2437" s="11"/>
      <c r="N2437" s="24"/>
      <c r="P2437" s="32"/>
      <c r="T2437" s="19"/>
      <c r="U2437" s="3"/>
      <c r="X2437" t="str">
        <f t="shared" si="158"/>
        <v/>
      </c>
      <c r="Z2437" t="str">
        <f t="shared" si="159"/>
        <v/>
      </c>
      <c r="AB2437" s="9"/>
      <c r="AC2437" t="s">
        <v>18179</v>
      </c>
      <c r="AD2437">
        <f t="shared" si="157"/>
        <v>0</v>
      </c>
      <c r="AF2437" s="3"/>
      <c r="AH2437" s="9"/>
    </row>
    <row r="2438" spans="1:34" ht="10.95" customHeight="1" outlineLevel="1" x14ac:dyDescent="0.25">
      <c r="A2438" t="s">
        <v>1236</v>
      </c>
      <c r="C2438" s="3" t="s">
        <v>11994</v>
      </c>
      <c r="D2438" s="3">
        <v>2615</v>
      </c>
      <c r="E2438" s="9">
        <v>2009</v>
      </c>
      <c r="F2438" s="7" t="s">
        <v>3542</v>
      </c>
      <c r="G2438" s="7" t="s">
        <v>5401</v>
      </c>
      <c r="H2438" s="8" t="s">
        <v>18180</v>
      </c>
      <c r="I2438" s="8" t="s">
        <v>7560</v>
      </c>
      <c r="J2438" s="19">
        <v>7</v>
      </c>
      <c r="K2438" s="19" t="s">
        <v>20093</v>
      </c>
      <c r="L2438" s="11"/>
      <c r="M2438" s="11"/>
      <c r="N2438" s="24"/>
      <c r="P2438" s="32"/>
      <c r="T2438" s="19"/>
      <c r="U2438" s="3"/>
      <c r="X2438" t="str">
        <f t="shared" si="158"/>
        <v/>
      </c>
      <c r="Z2438" t="str">
        <f t="shared" si="159"/>
        <v/>
      </c>
      <c r="AB2438" s="9"/>
      <c r="AC2438" t="s">
        <v>18180</v>
      </c>
      <c r="AD2438">
        <f t="shared" si="157"/>
        <v>0</v>
      </c>
      <c r="AF2438" s="3"/>
      <c r="AH2438" s="9"/>
    </row>
    <row r="2439" spans="1:34" ht="10.95" customHeight="1" outlineLevel="1" x14ac:dyDescent="0.25">
      <c r="A2439" t="s">
        <v>1236</v>
      </c>
      <c r="C2439" s="3" t="s">
        <v>11994</v>
      </c>
      <c r="D2439" s="3" t="s">
        <v>9582</v>
      </c>
      <c r="E2439" s="9">
        <v>2009</v>
      </c>
      <c r="F2439" s="7" t="s">
        <v>9499</v>
      </c>
      <c r="G2439" s="7" t="s">
        <v>5401</v>
      </c>
      <c r="H2439" s="8" t="s">
        <v>7560</v>
      </c>
      <c r="I2439" s="8" t="s">
        <v>7560</v>
      </c>
      <c r="J2439" s="19">
        <v>7</v>
      </c>
      <c r="K2439" s="19" t="s">
        <v>7736</v>
      </c>
      <c r="L2439" s="11">
        <v>4</v>
      </c>
      <c r="M2439" s="11"/>
      <c r="N2439" s="24"/>
      <c r="P2439" s="32"/>
      <c r="T2439" s="19"/>
      <c r="U2439" s="3"/>
      <c r="X2439" t="str">
        <f t="shared" si="158"/>
        <v/>
      </c>
      <c r="Z2439">
        <f t="shared" si="159"/>
        <v>1</v>
      </c>
      <c r="AB2439" s="9"/>
      <c r="AC2439" t="s">
        <v>7560</v>
      </c>
      <c r="AD2439">
        <f t="shared" si="157"/>
        <v>0</v>
      </c>
      <c r="AF2439" s="3"/>
      <c r="AH2439" s="9"/>
    </row>
    <row r="2440" spans="1:34" ht="10.95" customHeight="1" outlineLevel="1" x14ac:dyDescent="0.25">
      <c r="A2440" t="s">
        <v>1236</v>
      </c>
      <c r="C2440" s="3" t="s">
        <v>11994</v>
      </c>
      <c r="D2440" s="3">
        <v>2616</v>
      </c>
      <c r="E2440" s="9">
        <v>2009</v>
      </c>
      <c r="F2440" s="7" t="s">
        <v>9201</v>
      </c>
      <c r="G2440" s="7" t="s">
        <v>5401</v>
      </c>
      <c r="H2440" s="8" t="s">
        <v>9233</v>
      </c>
      <c r="I2440" s="8" t="s">
        <v>7560</v>
      </c>
      <c r="J2440" s="19">
        <v>7</v>
      </c>
      <c r="K2440" s="19" t="s">
        <v>20093</v>
      </c>
      <c r="L2440" s="11"/>
      <c r="M2440" s="11"/>
      <c r="N2440" s="24"/>
      <c r="P2440" s="32"/>
      <c r="T2440" s="19"/>
      <c r="U2440" s="3"/>
      <c r="X2440" t="str">
        <f t="shared" si="158"/>
        <v/>
      </c>
      <c r="Z2440" t="str">
        <f t="shared" si="159"/>
        <v/>
      </c>
      <c r="AB2440" s="9"/>
      <c r="AC2440" t="s">
        <v>9233</v>
      </c>
      <c r="AD2440">
        <f t="shared" si="157"/>
        <v>0</v>
      </c>
      <c r="AF2440" s="3"/>
      <c r="AH2440" s="9"/>
    </row>
    <row r="2441" spans="1:34" ht="10.95" customHeight="1" outlineLevel="1" x14ac:dyDescent="0.25">
      <c r="A2441" t="s">
        <v>1236</v>
      </c>
      <c r="C2441" s="3" t="s">
        <v>11994</v>
      </c>
      <c r="D2441" s="3" t="s">
        <v>9583</v>
      </c>
      <c r="E2441" s="9">
        <v>2009</v>
      </c>
      <c r="F2441" s="7" t="s">
        <v>9353</v>
      </c>
      <c r="G2441" s="7" t="s">
        <v>5401</v>
      </c>
      <c r="H2441" s="8" t="s">
        <v>7560</v>
      </c>
      <c r="I2441" s="8" t="s">
        <v>7560</v>
      </c>
      <c r="J2441" s="19">
        <v>7</v>
      </c>
      <c r="K2441" s="19" t="s">
        <v>7736</v>
      </c>
      <c r="L2441" s="11">
        <v>5</v>
      </c>
      <c r="M2441" s="11"/>
      <c r="N2441" s="24"/>
      <c r="P2441" s="32"/>
      <c r="T2441" s="19"/>
      <c r="U2441" s="3"/>
      <c r="X2441" t="str">
        <f t="shared" si="158"/>
        <v/>
      </c>
      <c r="Z2441">
        <f t="shared" si="159"/>
        <v>1</v>
      </c>
      <c r="AB2441" s="9"/>
      <c r="AC2441" t="s">
        <v>7560</v>
      </c>
      <c r="AD2441">
        <f t="shared" si="157"/>
        <v>0</v>
      </c>
      <c r="AF2441" s="3"/>
      <c r="AH2441" s="9"/>
    </row>
    <row r="2442" spans="1:34" ht="10.95" customHeight="1" outlineLevel="1" x14ac:dyDescent="0.25">
      <c r="A2442" t="s">
        <v>1236</v>
      </c>
      <c r="C2442" s="3" t="s">
        <v>11994</v>
      </c>
      <c r="D2442" s="3">
        <v>2617</v>
      </c>
      <c r="E2442" s="9">
        <v>2009</v>
      </c>
      <c r="F2442" s="7" t="s">
        <v>3542</v>
      </c>
      <c r="G2442" s="7" t="s">
        <v>5401</v>
      </c>
      <c r="H2442" s="8" t="s">
        <v>1238</v>
      </c>
      <c r="I2442" s="8" t="s">
        <v>9584</v>
      </c>
      <c r="J2442" s="19">
        <v>1</v>
      </c>
      <c r="K2442" s="19" t="s">
        <v>20093</v>
      </c>
      <c r="L2442" s="11"/>
      <c r="M2442" s="11"/>
      <c r="N2442" s="24"/>
      <c r="P2442" s="32"/>
      <c r="T2442" s="19"/>
      <c r="U2442" s="3"/>
      <c r="X2442" t="str">
        <f t="shared" si="158"/>
        <v/>
      </c>
      <c r="Z2442" t="str">
        <f t="shared" si="159"/>
        <v/>
      </c>
      <c r="AB2442" s="9"/>
      <c r="AC2442" t="s">
        <v>1238</v>
      </c>
      <c r="AD2442">
        <f t="shared" si="157"/>
        <v>0</v>
      </c>
      <c r="AF2442" s="3"/>
      <c r="AH2442" s="9"/>
    </row>
    <row r="2443" spans="1:34" ht="10.95" customHeight="1" outlineLevel="1" x14ac:dyDescent="0.25">
      <c r="A2443" t="s">
        <v>1236</v>
      </c>
      <c r="C2443" s="3" t="s">
        <v>11994</v>
      </c>
      <c r="D2443" s="3">
        <v>2618</v>
      </c>
      <c r="E2443" s="9">
        <v>2009</v>
      </c>
      <c r="F2443" s="7" t="s">
        <v>3542</v>
      </c>
      <c r="G2443" s="7" t="s">
        <v>5401</v>
      </c>
      <c r="H2443" s="8" t="s">
        <v>1238</v>
      </c>
      <c r="I2443" s="8" t="s">
        <v>9584</v>
      </c>
      <c r="J2443" s="19">
        <v>2</v>
      </c>
      <c r="K2443" s="19" t="s">
        <v>20093</v>
      </c>
      <c r="L2443" s="11"/>
      <c r="M2443" s="11"/>
      <c r="N2443" s="24"/>
      <c r="P2443" s="32"/>
      <c r="S2443">
        <v>1</v>
      </c>
      <c r="T2443" s="19"/>
      <c r="U2443" s="3"/>
      <c r="X2443" t="str">
        <f t="shared" si="158"/>
        <v/>
      </c>
      <c r="Z2443" t="str">
        <f t="shared" si="159"/>
        <v/>
      </c>
      <c r="AB2443" s="9"/>
      <c r="AC2443" t="s">
        <v>1238</v>
      </c>
      <c r="AD2443">
        <f t="shared" si="157"/>
        <v>0</v>
      </c>
      <c r="AF2443" s="3"/>
      <c r="AH2443" s="9"/>
    </row>
    <row r="2444" spans="1:34" ht="10.95" customHeight="1" outlineLevel="1" x14ac:dyDescent="0.25">
      <c r="A2444" t="s">
        <v>1236</v>
      </c>
      <c r="C2444" s="3" t="s">
        <v>11994</v>
      </c>
      <c r="D2444" s="3">
        <v>2619</v>
      </c>
      <c r="E2444" s="9">
        <v>2009</v>
      </c>
      <c r="F2444" s="7" t="s">
        <v>3542</v>
      </c>
      <c r="G2444" s="7" t="s">
        <v>5401</v>
      </c>
      <c r="H2444" s="8" t="s">
        <v>1238</v>
      </c>
      <c r="I2444" s="8" t="s">
        <v>9584</v>
      </c>
      <c r="J2444" s="19">
        <v>2</v>
      </c>
      <c r="K2444" s="19" t="s">
        <v>20093</v>
      </c>
      <c r="L2444" s="11"/>
      <c r="M2444" s="11"/>
      <c r="N2444" s="24"/>
      <c r="P2444" s="32"/>
      <c r="T2444" s="19"/>
      <c r="U2444" s="3"/>
      <c r="X2444" t="str">
        <f t="shared" si="158"/>
        <v/>
      </c>
      <c r="Z2444" t="str">
        <f t="shared" si="159"/>
        <v/>
      </c>
      <c r="AB2444" s="9"/>
      <c r="AC2444" t="s">
        <v>1238</v>
      </c>
      <c r="AD2444">
        <f t="shared" si="157"/>
        <v>0</v>
      </c>
      <c r="AF2444" s="3"/>
      <c r="AH2444" s="9"/>
    </row>
    <row r="2445" spans="1:34" ht="10.95" customHeight="1" outlineLevel="1" x14ac:dyDescent="0.25">
      <c r="A2445" t="s">
        <v>1236</v>
      </c>
      <c r="C2445" s="3" t="s">
        <v>11994</v>
      </c>
      <c r="D2445" s="3">
        <v>2620</v>
      </c>
      <c r="E2445" s="9">
        <v>2009</v>
      </c>
      <c r="F2445" s="7" t="s">
        <v>3542</v>
      </c>
      <c r="G2445" s="7" t="s">
        <v>5401</v>
      </c>
      <c r="H2445" s="8" t="s">
        <v>1238</v>
      </c>
      <c r="I2445" s="8" t="s">
        <v>9584</v>
      </c>
      <c r="J2445" s="19">
        <v>2</v>
      </c>
      <c r="K2445" s="19" t="s">
        <v>20093</v>
      </c>
      <c r="L2445" s="11"/>
      <c r="M2445" s="11"/>
      <c r="N2445" s="24"/>
      <c r="P2445" s="32"/>
      <c r="T2445" s="19"/>
      <c r="U2445" s="3"/>
      <c r="X2445" t="str">
        <f t="shared" si="158"/>
        <v/>
      </c>
      <c r="Z2445" t="str">
        <f t="shared" si="159"/>
        <v/>
      </c>
      <c r="AB2445" s="9"/>
      <c r="AC2445" t="s">
        <v>1238</v>
      </c>
      <c r="AD2445">
        <f t="shared" si="157"/>
        <v>0</v>
      </c>
      <c r="AF2445" s="3"/>
      <c r="AH2445" s="9"/>
    </row>
    <row r="2446" spans="1:34" ht="10.95" customHeight="1" outlineLevel="1" x14ac:dyDescent="0.25">
      <c r="A2446" t="s">
        <v>1236</v>
      </c>
      <c r="C2446" s="3" t="s">
        <v>11994</v>
      </c>
      <c r="D2446" s="3" t="s">
        <v>9585</v>
      </c>
      <c r="E2446" s="9">
        <v>2009</v>
      </c>
      <c r="F2446" s="7" t="s">
        <v>9499</v>
      </c>
      <c r="G2446" s="7" t="s">
        <v>5401</v>
      </c>
      <c r="H2446" s="8" t="s">
        <v>1238</v>
      </c>
      <c r="I2446" s="8" t="s">
        <v>9584</v>
      </c>
      <c r="J2446" s="19">
        <v>1</v>
      </c>
      <c r="K2446" s="19" t="s">
        <v>7736</v>
      </c>
      <c r="L2446" s="11">
        <v>13</v>
      </c>
      <c r="M2446" s="11"/>
      <c r="N2446" s="24"/>
      <c r="P2446" s="32"/>
      <c r="T2446" s="19"/>
      <c r="U2446" s="3"/>
      <c r="X2446" t="str">
        <f t="shared" si="158"/>
        <v/>
      </c>
      <c r="Z2446">
        <f t="shared" si="159"/>
        <v>1</v>
      </c>
      <c r="AB2446" s="9"/>
      <c r="AC2446" t="s">
        <v>1238</v>
      </c>
      <c r="AD2446">
        <f t="shared" si="157"/>
        <v>0</v>
      </c>
      <c r="AF2446" s="3"/>
      <c r="AH2446" s="9"/>
    </row>
    <row r="2447" spans="1:34" ht="10.95" customHeight="1" outlineLevel="1" x14ac:dyDescent="0.25">
      <c r="A2447" t="s">
        <v>1236</v>
      </c>
      <c r="C2447" s="3" t="s">
        <v>11994</v>
      </c>
      <c r="D2447" s="3">
        <v>2621</v>
      </c>
      <c r="E2447" s="9">
        <v>2009</v>
      </c>
      <c r="F2447" s="7" t="s">
        <v>9201</v>
      </c>
      <c r="G2447" s="7" t="s">
        <v>5401</v>
      </c>
      <c r="H2447" s="8" t="s">
        <v>1238</v>
      </c>
      <c r="I2447" s="8" t="s">
        <v>9584</v>
      </c>
      <c r="J2447" s="19">
        <v>1</v>
      </c>
      <c r="K2447" s="19" t="s">
        <v>20093</v>
      </c>
      <c r="L2447" s="11"/>
      <c r="M2447" s="11"/>
      <c r="N2447" s="24"/>
      <c r="P2447" s="32"/>
      <c r="T2447" s="19"/>
      <c r="U2447" s="3"/>
      <c r="X2447" t="str">
        <f t="shared" si="158"/>
        <v/>
      </c>
      <c r="Z2447" t="str">
        <f t="shared" si="159"/>
        <v/>
      </c>
      <c r="AB2447" s="9"/>
      <c r="AC2447" t="s">
        <v>1238</v>
      </c>
      <c r="AD2447">
        <f t="shared" si="157"/>
        <v>0</v>
      </c>
      <c r="AF2447" s="3"/>
      <c r="AH2447" s="9"/>
    </row>
    <row r="2448" spans="1:34" ht="10.95" customHeight="1" outlineLevel="1" x14ac:dyDescent="0.25">
      <c r="A2448" t="s">
        <v>1236</v>
      </c>
      <c r="C2448" s="3" t="s">
        <v>11994</v>
      </c>
      <c r="D2448" s="3" t="s">
        <v>9586</v>
      </c>
      <c r="E2448" s="9">
        <v>2009</v>
      </c>
      <c r="F2448" s="7" t="s">
        <v>9353</v>
      </c>
      <c r="G2448" s="7" t="s">
        <v>5401</v>
      </c>
      <c r="H2448" s="8" t="s">
        <v>1238</v>
      </c>
      <c r="I2448" s="8" t="s">
        <v>9584</v>
      </c>
      <c r="J2448" s="19">
        <v>1</v>
      </c>
      <c r="K2448" s="19" t="s">
        <v>7736</v>
      </c>
      <c r="L2448" s="11">
        <v>18</v>
      </c>
      <c r="M2448" s="11"/>
      <c r="N2448" s="24"/>
      <c r="P2448" s="32"/>
      <c r="T2448" s="19"/>
      <c r="U2448" s="3"/>
      <c r="X2448" t="str">
        <f t="shared" si="158"/>
        <v/>
      </c>
      <c r="Z2448">
        <f t="shared" si="159"/>
        <v>1</v>
      </c>
      <c r="AB2448" s="9"/>
      <c r="AC2448" t="s">
        <v>1238</v>
      </c>
      <c r="AD2448">
        <f t="shared" si="157"/>
        <v>0</v>
      </c>
      <c r="AF2448" s="3"/>
      <c r="AH2448" s="9"/>
    </row>
    <row r="2449" spans="1:34" ht="10.95" customHeight="1" outlineLevel="1" x14ac:dyDescent="0.25">
      <c r="A2449" t="s">
        <v>1236</v>
      </c>
      <c r="C2449" s="3" t="s">
        <v>11994</v>
      </c>
      <c r="D2449" s="3">
        <v>2902</v>
      </c>
      <c r="E2449" s="9">
        <v>2011</v>
      </c>
      <c r="F2449" s="7" t="s">
        <v>277</v>
      </c>
      <c r="G2449" s="7" t="s">
        <v>5401</v>
      </c>
      <c r="H2449" s="8" t="s">
        <v>1238</v>
      </c>
      <c r="I2449" s="8" t="s">
        <v>7071</v>
      </c>
      <c r="J2449" s="19">
        <v>2</v>
      </c>
      <c r="K2449" s="19" t="s">
        <v>7736</v>
      </c>
      <c r="L2449" s="11">
        <v>0.7</v>
      </c>
      <c r="M2449" s="11"/>
      <c r="N2449" s="24"/>
      <c r="P2449" s="32"/>
      <c r="T2449" s="19"/>
      <c r="U2449" s="3"/>
      <c r="X2449" t="str">
        <f t="shared" si="158"/>
        <v/>
      </c>
      <c r="Z2449" t="str">
        <f t="shared" si="159"/>
        <v/>
      </c>
      <c r="AB2449" s="9"/>
      <c r="AC2449" t="s">
        <v>1238</v>
      </c>
      <c r="AD2449">
        <f t="shared" si="157"/>
        <v>0</v>
      </c>
      <c r="AF2449" s="3"/>
      <c r="AH2449" s="9"/>
    </row>
    <row r="2450" spans="1:34" ht="10.95" customHeight="1" outlineLevel="1" x14ac:dyDescent="0.25">
      <c r="A2450" t="s">
        <v>1236</v>
      </c>
      <c r="C2450" s="3" t="s">
        <v>11994</v>
      </c>
      <c r="D2450" s="3">
        <v>2903</v>
      </c>
      <c r="E2450" s="9">
        <v>2011</v>
      </c>
      <c r="F2450" s="7" t="s">
        <v>5768</v>
      </c>
      <c r="G2450" s="7" t="s">
        <v>5401</v>
      </c>
      <c r="H2450" s="8" t="s">
        <v>9588</v>
      </c>
      <c r="I2450" s="8" t="s">
        <v>7071</v>
      </c>
      <c r="J2450" s="19">
        <v>5</v>
      </c>
      <c r="K2450" s="19" t="s">
        <v>7736</v>
      </c>
      <c r="L2450" s="11">
        <v>0.7</v>
      </c>
      <c r="M2450" s="11"/>
      <c r="N2450" s="24"/>
      <c r="P2450" s="32"/>
      <c r="T2450" s="19"/>
      <c r="U2450" s="3"/>
      <c r="X2450" t="str">
        <f t="shared" si="158"/>
        <v/>
      </c>
      <c r="Z2450" t="str">
        <f t="shared" si="159"/>
        <v/>
      </c>
      <c r="AB2450" s="9"/>
      <c r="AC2450" t="s">
        <v>9588</v>
      </c>
      <c r="AD2450">
        <f t="shared" si="157"/>
        <v>0</v>
      </c>
      <c r="AF2450" s="3"/>
      <c r="AH2450" s="9"/>
    </row>
    <row r="2451" spans="1:34" ht="10.95" customHeight="1" outlineLevel="1" x14ac:dyDescent="0.25">
      <c r="A2451" t="s">
        <v>1236</v>
      </c>
      <c r="C2451" s="3" t="s">
        <v>11994</v>
      </c>
      <c r="D2451" s="3">
        <v>2904</v>
      </c>
      <c r="E2451" s="9">
        <v>2011</v>
      </c>
      <c r="F2451" s="7" t="s">
        <v>2255</v>
      </c>
      <c r="G2451" s="7" t="s">
        <v>5401</v>
      </c>
      <c r="H2451" s="8" t="s">
        <v>9588</v>
      </c>
      <c r="I2451" s="8" t="s">
        <v>7071</v>
      </c>
      <c r="J2451" s="19">
        <v>5</v>
      </c>
      <c r="K2451" s="19" t="s">
        <v>7736</v>
      </c>
      <c r="L2451" s="11">
        <v>0.7</v>
      </c>
      <c r="M2451" s="11"/>
      <c r="N2451" s="24"/>
      <c r="P2451" s="32"/>
      <c r="T2451" s="19"/>
      <c r="U2451" s="3"/>
      <c r="X2451" t="str">
        <f t="shared" si="158"/>
        <v/>
      </c>
      <c r="Z2451" t="str">
        <f t="shared" si="159"/>
        <v/>
      </c>
      <c r="AB2451" s="9"/>
      <c r="AC2451" t="s">
        <v>9588</v>
      </c>
      <c r="AD2451">
        <f t="shared" si="157"/>
        <v>0</v>
      </c>
      <c r="AF2451" s="3"/>
      <c r="AH2451" s="9"/>
    </row>
    <row r="2452" spans="1:34" ht="10.95" customHeight="1" outlineLevel="1" x14ac:dyDescent="0.25">
      <c r="A2452" t="s">
        <v>1236</v>
      </c>
      <c r="C2452" s="3" t="s">
        <v>11994</v>
      </c>
      <c r="D2452" s="3">
        <v>2905</v>
      </c>
      <c r="E2452" s="9">
        <v>2011</v>
      </c>
      <c r="F2452" s="7" t="s">
        <v>2255</v>
      </c>
      <c r="G2452" s="7" t="s">
        <v>5401</v>
      </c>
      <c r="H2452" s="8" t="s">
        <v>1238</v>
      </c>
      <c r="I2452" s="8" t="s">
        <v>7071</v>
      </c>
      <c r="J2452" s="19">
        <v>2</v>
      </c>
      <c r="K2452" s="19" t="s">
        <v>7736</v>
      </c>
      <c r="L2452" s="11">
        <v>0.7</v>
      </c>
      <c r="M2452" s="11"/>
      <c r="N2452" s="24"/>
      <c r="P2452" s="32"/>
      <c r="T2452" s="19"/>
      <c r="U2452" s="3"/>
      <c r="X2452" t="str">
        <f t="shared" si="158"/>
        <v/>
      </c>
      <c r="Z2452" t="str">
        <f t="shared" si="159"/>
        <v/>
      </c>
      <c r="AB2452" s="9"/>
      <c r="AC2452" t="s">
        <v>1238</v>
      </c>
      <c r="AD2452">
        <f t="shared" si="157"/>
        <v>0</v>
      </c>
      <c r="AF2452" s="3"/>
      <c r="AH2452" s="9"/>
    </row>
    <row r="2453" spans="1:34" ht="10.95" customHeight="1" outlineLevel="1" x14ac:dyDescent="0.25">
      <c r="A2453" t="s">
        <v>1236</v>
      </c>
      <c r="C2453" s="3" t="s">
        <v>11994</v>
      </c>
      <c r="D2453" s="3">
        <v>2906</v>
      </c>
      <c r="E2453" s="9">
        <v>2011</v>
      </c>
      <c r="F2453" s="7" t="s">
        <v>1066</v>
      </c>
      <c r="G2453" s="7" t="s">
        <v>5401</v>
      </c>
      <c r="H2453" s="8" t="s">
        <v>9587</v>
      </c>
      <c r="I2453" s="8" t="s">
        <v>7071</v>
      </c>
      <c r="J2453" s="19">
        <v>2</v>
      </c>
      <c r="K2453" s="19" t="s">
        <v>7736</v>
      </c>
      <c r="L2453" s="11">
        <v>0.7</v>
      </c>
      <c r="M2453" s="11"/>
      <c r="N2453" s="24"/>
      <c r="P2453" s="32"/>
      <c r="T2453" s="19"/>
      <c r="U2453" s="3"/>
      <c r="X2453" t="str">
        <f t="shared" si="158"/>
        <v/>
      </c>
      <c r="Z2453" t="str">
        <f t="shared" si="159"/>
        <v/>
      </c>
      <c r="AB2453" s="9"/>
      <c r="AC2453" t="s">
        <v>9587</v>
      </c>
      <c r="AD2453">
        <f t="shared" ref="AD2453:AD2487" si="160">COUNTIF(H2453,"*Fuji*")</f>
        <v>0</v>
      </c>
      <c r="AF2453" s="3"/>
      <c r="AH2453" s="9"/>
    </row>
    <row r="2454" spans="1:34" ht="10.95" customHeight="1" outlineLevel="1" x14ac:dyDescent="0.25">
      <c r="A2454" t="s">
        <v>1236</v>
      </c>
      <c r="C2454" s="3" t="s">
        <v>11994</v>
      </c>
      <c r="D2454" s="3">
        <v>2907</v>
      </c>
      <c r="E2454" s="9">
        <v>2011</v>
      </c>
      <c r="F2454" s="7" t="s">
        <v>3080</v>
      </c>
      <c r="G2454" s="7" t="s">
        <v>5401</v>
      </c>
      <c r="H2454" s="8" t="s">
        <v>9587</v>
      </c>
      <c r="I2454" s="8" t="s">
        <v>7071</v>
      </c>
      <c r="J2454" s="19">
        <v>2</v>
      </c>
      <c r="K2454" s="19" t="s">
        <v>7736</v>
      </c>
      <c r="L2454" s="11">
        <v>0.7</v>
      </c>
      <c r="M2454" s="11"/>
      <c r="N2454" s="24"/>
      <c r="P2454" s="32"/>
      <c r="T2454" s="19"/>
      <c r="U2454" s="3"/>
      <c r="X2454" t="str">
        <f t="shared" si="158"/>
        <v/>
      </c>
      <c r="Z2454" t="str">
        <f t="shared" si="159"/>
        <v/>
      </c>
      <c r="AB2454" s="9"/>
      <c r="AC2454" t="s">
        <v>9587</v>
      </c>
      <c r="AD2454">
        <f t="shared" si="160"/>
        <v>0</v>
      </c>
      <c r="AF2454" s="3"/>
      <c r="AH2454" s="9"/>
    </row>
    <row r="2455" spans="1:34" ht="10.95" customHeight="1" outlineLevel="1" x14ac:dyDescent="0.25">
      <c r="A2455" t="s">
        <v>1236</v>
      </c>
      <c r="C2455" s="3" t="s">
        <v>11994</v>
      </c>
      <c r="D2455" s="3">
        <v>2908</v>
      </c>
      <c r="E2455" s="9">
        <v>2011</v>
      </c>
      <c r="F2455" s="7" t="s">
        <v>9552</v>
      </c>
      <c r="G2455" s="7" t="s">
        <v>5401</v>
      </c>
      <c r="H2455" s="8" t="s">
        <v>9589</v>
      </c>
      <c r="I2455" s="8" t="s">
        <v>7071</v>
      </c>
      <c r="J2455" s="19">
        <v>5</v>
      </c>
      <c r="K2455" s="19" t="s">
        <v>7736</v>
      </c>
      <c r="L2455" s="11">
        <v>10.8</v>
      </c>
      <c r="M2455" s="11"/>
      <c r="N2455" s="24"/>
      <c r="P2455" s="32"/>
      <c r="T2455" s="19"/>
      <c r="U2455" s="3"/>
      <c r="X2455" t="str">
        <f t="shared" si="158"/>
        <v/>
      </c>
      <c r="Z2455">
        <f t="shared" si="159"/>
        <v>1</v>
      </c>
      <c r="AB2455" s="9"/>
      <c r="AC2455" t="s">
        <v>9589</v>
      </c>
      <c r="AD2455">
        <f t="shared" si="160"/>
        <v>0</v>
      </c>
      <c r="AF2455" s="3"/>
      <c r="AH2455" s="9"/>
    </row>
    <row r="2456" spans="1:34" ht="10.95" customHeight="1" outlineLevel="1" x14ac:dyDescent="0.25">
      <c r="A2456" t="s">
        <v>1236</v>
      </c>
      <c r="C2456" s="3" t="s">
        <v>11994</v>
      </c>
      <c r="D2456" s="3">
        <v>2909</v>
      </c>
      <c r="E2456" s="9">
        <v>2011</v>
      </c>
      <c r="F2456" s="7" t="s">
        <v>2256</v>
      </c>
      <c r="G2456" s="7" t="s">
        <v>5401</v>
      </c>
      <c r="H2456" s="8" t="s">
        <v>9233</v>
      </c>
      <c r="I2456" s="8" t="s">
        <v>7560</v>
      </c>
      <c r="J2456" s="19">
        <v>7</v>
      </c>
      <c r="K2456" s="19" t="s">
        <v>20093</v>
      </c>
      <c r="L2456" s="11"/>
      <c r="M2456" s="11"/>
      <c r="N2456" s="24"/>
      <c r="P2456" s="32"/>
      <c r="T2456" s="19"/>
      <c r="U2456" s="3"/>
      <c r="X2456" t="str">
        <f t="shared" si="158"/>
        <v/>
      </c>
      <c r="Z2456" t="str">
        <f t="shared" si="159"/>
        <v/>
      </c>
      <c r="AB2456" s="9"/>
      <c r="AC2456" t="s">
        <v>9233</v>
      </c>
      <c r="AD2456">
        <f t="shared" si="160"/>
        <v>0</v>
      </c>
      <c r="AF2456" s="3"/>
      <c r="AH2456" s="9"/>
    </row>
    <row r="2457" spans="1:34" ht="10.95" customHeight="1" outlineLevel="1" x14ac:dyDescent="0.25">
      <c r="A2457" t="s">
        <v>1236</v>
      </c>
      <c r="C2457" s="3" t="s">
        <v>11994</v>
      </c>
      <c r="D2457" s="3">
        <v>2910</v>
      </c>
      <c r="E2457" s="9">
        <v>2011</v>
      </c>
      <c r="F2457" s="7" t="s">
        <v>2256</v>
      </c>
      <c r="G2457" s="7" t="s">
        <v>5401</v>
      </c>
      <c r="H2457" s="8" t="s">
        <v>9233</v>
      </c>
      <c r="I2457" s="8" t="s">
        <v>7560</v>
      </c>
      <c r="J2457" s="19">
        <v>7</v>
      </c>
      <c r="K2457" s="19" t="s">
        <v>20093</v>
      </c>
      <c r="L2457" s="11"/>
      <c r="M2457" s="11"/>
      <c r="N2457" s="24"/>
      <c r="P2457" s="32"/>
      <c r="T2457" s="19"/>
      <c r="U2457" s="3"/>
      <c r="X2457" t="str">
        <f t="shared" si="158"/>
        <v/>
      </c>
      <c r="Z2457" t="str">
        <f t="shared" si="159"/>
        <v/>
      </c>
      <c r="AB2457" s="9"/>
      <c r="AC2457" t="s">
        <v>9233</v>
      </c>
      <c r="AD2457">
        <f t="shared" si="160"/>
        <v>0</v>
      </c>
      <c r="AF2457" s="3"/>
      <c r="AH2457" s="9"/>
    </row>
    <row r="2458" spans="1:34" ht="10.95" customHeight="1" outlineLevel="1" x14ac:dyDescent="0.25">
      <c r="A2458" t="s">
        <v>1236</v>
      </c>
      <c r="C2458" s="3" t="s">
        <v>11994</v>
      </c>
      <c r="D2458" s="3">
        <v>2911</v>
      </c>
      <c r="E2458" s="9">
        <v>2011</v>
      </c>
      <c r="F2458" s="7" t="s">
        <v>2256</v>
      </c>
      <c r="G2458" s="7" t="s">
        <v>5401</v>
      </c>
      <c r="H2458" s="8" t="s">
        <v>9233</v>
      </c>
      <c r="I2458" s="8" t="s">
        <v>7560</v>
      </c>
      <c r="J2458" s="19">
        <v>7</v>
      </c>
      <c r="K2458" s="19" t="s">
        <v>20093</v>
      </c>
      <c r="L2458" s="11"/>
      <c r="M2458" s="11"/>
      <c r="N2458" s="24"/>
      <c r="P2458" s="32"/>
      <c r="T2458" s="19"/>
      <c r="U2458" s="3"/>
      <c r="X2458" t="str">
        <f t="shared" si="158"/>
        <v/>
      </c>
      <c r="Z2458" t="str">
        <f t="shared" si="159"/>
        <v/>
      </c>
      <c r="AB2458" s="9"/>
      <c r="AC2458" t="s">
        <v>9233</v>
      </c>
      <c r="AD2458">
        <f t="shared" si="160"/>
        <v>0</v>
      </c>
      <c r="AF2458" s="3"/>
      <c r="AH2458" s="9"/>
    </row>
    <row r="2459" spans="1:34" ht="10.95" customHeight="1" outlineLevel="1" x14ac:dyDescent="0.25">
      <c r="A2459" t="s">
        <v>1236</v>
      </c>
      <c r="C2459" s="3" t="s">
        <v>11994</v>
      </c>
      <c r="D2459" s="3">
        <v>2912</v>
      </c>
      <c r="E2459" s="9">
        <v>2011</v>
      </c>
      <c r="F2459" s="7" t="s">
        <v>2256</v>
      </c>
      <c r="G2459" s="7" t="s">
        <v>5401</v>
      </c>
      <c r="H2459" s="8" t="s">
        <v>9233</v>
      </c>
      <c r="I2459" s="8" t="s">
        <v>7560</v>
      </c>
      <c r="J2459" s="19">
        <v>7</v>
      </c>
      <c r="K2459" s="19" t="s">
        <v>20093</v>
      </c>
      <c r="L2459" s="11"/>
      <c r="M2459" s="11"/>
      <c r="N2459" s="24"/>
      <c r="P2459" s="32"/>
      <c r="T2459" s="19"/>
      <c r="U2459" s="3"/>
      <c r="X2459" t="str">
        <f t="shared" si="158"/>
        <v/>
      </c>
      <c r="Z2459" t="str">
        <f t="shared" si="159"/>
        <v/>
      </c>
      <c r="AB2459" s="9"/>
      <c r="AC2459" t="s">
        <v>9233</v>
      </c>
      <c r="AD2459">
        <f t="shared" si="160"/>
        <v>0</v>
      </c>
      <c r="AF2459" s="3"/>
      <c r="AH2459" s="9"/>
    </row>
    <row r="2460" spans="1:34" ht="10.95" customHeight="1" outlineLevel="1" x14ac:dyDescent="0.25">
      <c r="A2460" t="s">
        <v>1236</v>
      </c>
      <c r="C2460" s="3" t="s">
        <v>11994</v>
      </c>
      <c r="D2460" s="3">
        <v>2913</v>
      </c>
      <c r="E2460" s="9">
        <v>2011</v>
      </c>
      <c r="F2460" s="7" t="s">
        <v>2256</v>
      </c>
      <c r="G2460" s="7" t="s">
        <v>5401</v>
      </c>
      <c r="H2460" s="8" t="s">
        <v>9233</v>
      </c>
      <c r="I2460" s="8" t="s">
        <v>7560</v>
      </c>
      <c r="J2460" s="19">
        <v>7</v>
      </c>
      <c r="K2460" s="19" t="s">
        <v>20093</v>
      </c>
      <c r="L2460" s="11"/>
      <c r="M2460" s="11"/>
      <c r="N2460" s="24"/>
      <c r="P2460" s="32"/>
      <c r="T2460" s="19"/>
      <c r="U2460" s="3"/>
      <c r="X2460" t="str">
        <f t="shared" si="158"/>
        <v/>
      </c>
      <c r="Z2460" t="str">
        <f t="shared" si="159"/>
        <v/>
      </c>
      <c r="AB2460" s="9"/>
      <c r="AC2460" t="s">
        <v>9233</v>
      </c>
      <c r="AD2460">
        <f t="shared" si="160"/>
        <v>0</v>
      </c>
      <c r="AF2460" s="3"/>
      <c r="AH2460" s="9"/>
    </row>
    <row r="2461" spans="1:34" ht="10.95" customHeight="1" outlineLevel="1" x14ac:dyDescent="0.25">
      <c r="A2461" t="s">
        <v>1236</v>
      </c>
      <c r="C2461" s="3" t="s">
        <v>11994</v>
      </c>
      <c r="D2461" s="3" t="s">
        <v>9590</v>
      </c>
      <c r="E2461" s="9">
        <v>2011</v>
      </c>
      <c r="F2461" s="7" t="s">
        <v>9592</v>
      </c>
      <c r="G2461" s="7" t="s">
        <v>5401</v>
      </c>
      <c r="H2461" s="8" t="s">
        <v>7560</v>
      </c>
      <c r="I2461" s="8" t="s">
        <v>7560</v>
      </c>
      <c r="J2461" s="19">
        <v>7</v>
      </c>
      <c r="K2461" s="19" t="s">
        <v>7736</v>
      </c>
      <c r="L2461" s="11">
        <v>1.65</v>
      </c>
      <c r="M2461" s="11"/>
      <c r="N2461" s="24"/>
      <c r="P2461" s="32"/>
      <c r="T2461" s="19"/>
      <c r="U2461" s="3"/>
      <c r="X2461" t="str">
        <f t="shared" si="158"/>
        <v/>
      </c>
      <c r="Z2461">
        <f t="shared" si="159"/>
        <v>1</v>
      </c>
      <c r="AB2461" s="9"/>
      <c r="AC2461" t="s">
        <v>7560</v>
      </c>
      <c r="AD2461">
        <f t="shared" si="160"/>
        <v>0</v>
      </c>
      <c r="AF2461" s="3"/>
      <c r="AH2461" s="9"/>
    </row>
    <row r="2462" spans="1:34" ht="10.95" customHeight="1" outlineLevel="1" x14ac:dyDescent="0.25">
      <c r="A2462" t="s">
        <v>1236</v>
      </c>
      <c r="C2462" s="3" t="s">
        <v>11994</v>
      </c>
      <c r="D2462" s="3">
        <v>2914</v>
      </c>
      <c r="E2462" s="9">
        <v>2011</v>
      </c>
      <c r="F2462" s="7" t="s">
        <v>9476</v>
      </c>
      <c r="G2462" s="7" t="s">
        <v>5401</v>
      </c>
      <c r="H2462" s="8" t="s">
        <v>9233</v>
      </c>
      <c r="I2462" s="8" t="s">
        <v>7560</v>
      </c>
      <c r="J2462" s="19">
        <v>7</v>
      </c>
      <c r="K2462" s="19" t="s">
        <v>20093</v>
      </c>
      <c r="L2462" s="11"/>
      <c r="M2462" s="11"/>
      <c r="N2462" s="24"/>
      <c r="P2462" s="32"/>
      <c r="T2462" s="19"/>
      <c r="U2462" s="3"/>
      <c r="X2462" t="str">
        <f t="shared" si="158"/>
        <v/>
      </c>
      <c r="Z2462" t="str">
        <f t="shared" si="159"/>
        <v/>
      </c>
      <c r="AB2462" s="9"/>
      <c r="AC2462" t="s">
        <v>9233</v>
      </c>
      <c r="AD2462">
        <f t="shared" si="160"/>
        <v>0</v>
      </c>
      <c r="AF2462" s="3"/>
      <c r="AH2462" s="9"/>
    </row>
    <row r="2463" spans="1:34" ht="10.95" customHeight="1" outlineLevel="1" x14ac:dyDescent="0.25">
      <c r="A2463" t="s">
        <v>1236</v>
      </c>
      <c r="C2463" s="3" t="s">
        <v>11994</v>
      </c>
      <c r="D2463" s="3" t="s">
        <v>9591</v>
      </c>
      <c r="E2463" s="9">
        <v>2011</v>
      </c>
      <c r="F2463" s="7" t="s">
        <v>9316</v>
      </c>
      <c r="G2463" s="7" t="s">
        <v>5401</v>
      </c>
      <c r="H2463" s="8" t="s">
        <v>7560</v>
      </c>
      <c r="I2463" s="8" t="s">
        <v>7560</v>
      </c>
      <c r="J2463" s="19">
        <v>7</v>
      </c>
      <c r="K2463" s="19" t="s">
        <v>7736</v>
      </c>
      <c r="L2463" s="11">
        <v>1.65</v>
      </c>
      <c r="M2463" s="11"/>
      <c r="N2463" s="24"/>
      <c r="P2463" s="32"/>
      <c r="T2463" s="19"/>
      <c r="U2463" s="3"/>
      <c r="X2463" t="str">
        <f t="shared" si="158"/>
        <v/>
      </c>
      <c r="Z2463">
        <f t="shared" si="159"/>
        <v>1</v>
      </c>
      <c r="AB2463" s="9"/>
      <c r="AC2463" t="s">
        <v>7560</v>
      </c>
      <c r="AD2463">
        <f t="shared" si="160"/>
        <v>0</v>
      </c>
      <c r="AF2463" s="3"/>
      <c r="AH2463" s="9"/>
    </row>
    <row r="2464" spans="1:34" ht="10.95" customHeight="1" outlineLevel="1" x14ac:dyDescent="0.25">
      <c r="A2464" t="s">
        <v>1236</v>
      </c>
      <c r="C2464" s="3" t="s">
        <v>11994</v>
      </c>
      <c r="D2464" s="3">
        <v>2915</v>
      </c>
      <c r="E2464" s="9">
        <v>2011</v>
      </c>
      <c r="F2464" s="7" t="s">
        <v>9572</v>
      </c>
      <c r="G2464" s="7" t="s">
        <v>5401</v>
      </c>
      <c r="H2464" s="8" t="s">
        <v>9233</v>
      </c>
      <c r="I2464" s="8" t="s">
        <v>7560</v>
      </c>
      <c r="J2464" s="19">
        <v>7</v>
      </c>
      <c r="K2464" s="19" t="s">
        <v>20093</v>
      </c>
      <c r="L2464" s="11"/>
      <c r="M2464" s="11"/>
      <c r="N2464" s="24"/>
      <c r="P2464" s="32"/>
      <c r="T2464" s="19"/>
      <c r="U2464" s="3"/>
      <c r="X2464" t="str">
        <f t="shared" si="158"/>
        <v/>
      </c>
      <c r="Z2464" t="str">
        <f t="shared" si="159"/>
        <v/>
      </c>
      <c r="AB2464" s="9"/>
      <c r="AC2464" t="s">
        <v>9233</v>
      </c>
      <c r="AD2464">
        <f t="shared" si="160"/>
        <v>0</v>
      </c>
      <c r="AF2464" s="3"/>
      <c r="AH2464" s="9"/>
    </row>
    <row r="2465" spans="1:34" ht="10.95" customHeight="1" outlineLevel="1" x14ac:dyDescent="0.25">
      <c r="A2465" t="s">
        <v>1236</v>
      </c>
      <c r="C2465" s="3" t="s">
        <v>11994</v>
      </c>
      <c r="D2465" s="3">
        <v>2916</v>
      </c>
      <c r="E2465" s="9">
        <v>2011</v>
      </c>
      <c r="F2465" s="7" t="s">
        <v>9572</v>
      </c>
      <c r="G2465" s="7" t="s">
        <v>5401</v>
      </c>
      <c r="H2465" s="8" t="s">
        <v>9233</v>
      </c>
      <c r="I2465" s="8" t="s">
        <v>7560</v>
      </c>
      <c r="J2465" s="19">
        <v>7</v>
      </c>
      <c r="K2465" s="19" t="s">
        <v>20093</v>
      </c>
      <c r="L2465" s="11"/>
      <c r="M2465" s="11"/>
      <c r="N2465" s="24"/>
      <c r="P2465" s="32"/>
      <c r="T2465" s="19"/>
      <c r="U2465" s="3"/>
      <c r="X2465" t="str">
        <f t="shared" si="158"/>
        <v/>
      </c>
      <c r="Z2465" t="str">
        <f t="shared" si="159"/>
        <v/>
      </c>
      <c r="AB2465" s="9"/>
      <c r="AC2465" t="s">
        <v>9233</v>
      </c>
      <c r="AD2465">
        <f t="shared" si="160"/>
        <v>0</v>
      </c>
      <c r="AF2465" s="3"/>
      <c r="AH2465" s="9"/>
    </row>
    <row r="2466" spans="1:34" ht="10.95" customHeight="1" outlineLevel="1" x14ac:dyDescent="0.25">
      <c r="A2466" t="s">
        <v>1236</v>
      </c>
      <c r="C2466" s="3" t="s">
        <v>11994</v>
      </c>
      <c r="D2466" s="3">
        <v>2917</v>
      </c>
      <c r="E2466" s="9">
        <v>2011</v>
      </c>
      <c r="F2466" s="7" t="s">
        <v>9572</v>
      </c>
      <c r="G2466" s="7" t="s">
        <v>5401</v>
      </c>
      <c r="H2466" s="8" t="s">
        <v>9233</v>
      </c>
      <c r="I2466" s="8" t="s">
        <v>7560</v>
      </c>
      <c r="J2466" s="19">
        <v>7</v>
      </c>
      <c r="K2466" s="19" t="s">
        <v>20093</v>
      </c>
      <c r="L2466" s="11"/>
      <c r="M2466" s="11"/>
      <c r="N2466" s="24"/>
      <c r="P2466" s="32"/>
      <c r="T2466" s="19"/>
      <c r="U2466" s="3"/>
      <c r="X2466" t="str">
        <f t="shared" si="158"/>
        <v/>
      </c>
      <c r="Z2466" t="str">
        <f t="shared" si="159"/>
        <v/>
      </c>
      <c r="AB2466" s="9"/>
      <c r="AC2466" t="s">
        <v>9233</v>
      </c>
      <c r="AD2466">
        <f t="shared" si="160"/>
        <v>0</v>
      </c>
      <c r="AF2466" s="3"/>
      <c r="AH2466" s="9"/>
    </row>
    <row r="2467" spans="1:34" ht="10.95" customHeight="1" outlineLevel="1" x14ac:dyDescent="0.25">
      <c r="A2467" t="s">
        <v>1236</v>
      </c>
      <c r="C2467" s="3" t="s">
        <v>11994</v>
      </c>
      <c r="D2467" s="3">
        <v>2918</v>
      </c>
      <c r="E2467" s="9">
        <v>2011</v>
      </c>
      <c r="F2467" s="7" t="s">
        <v>9572</v>
      </c>
      <c r="G2467" s="7" t="s">
        <v>5401</v>
      </c>
      <c r="H2467" s="8" t="s">
        <v>9233</v>
      </c>
      <c r="I2467" s="8" t="s">
        <v>7560</v>
      </c>
      <c r="J2467" s="19">
        <v>7</v>
      </c>
      <c r="K2467" s="19" t="s">
        <v>20093</v>
      </c>
      <c r="L2467" s="11"/>
      <c r="M2467" s="11"/>
      <c r="N2467" s="24"/>
      <c r="P2467" s="32"/>
      <c r="T2467" s="19"/>
      <c r="U2467" s="3"/>
      <c r="X2467" t="str">
        <f t="shared" si="158"/>
        <v/>
      </c>
      <c r="Z2467" t="str">
        <f t="shared" si="159"/>
        <v/>
      </c>
      <c r="AB2467" s="9"/>
      <c r="AC2467" t="s">
        <v>9233</v>
      </c>
      <c r="AD2467">
        <f t="shared" si="160"/>
        <v>0</v>
      </c>
      <c r="AF2467" s="3"/>
      <c r="AH2467" s="9"/>
    </row>
    <row r="2468" spans="1:34" ht="10.95" customHeight="1" outlineLevel="1" x14ac:dyDescent="0.25">
      <c r="A2468" t="s">
        <v>1236</v>
      </c>
      <c r="C2468" s="3" t="s">
        <v>11994</v>
      </c>
      <c r="D2468" s="3">
        <v>2919</v>
      </c>
      <c r="E2468" s="9">
        <v>2011</v>
      </c>
      <c r="F2468" s="7" t="s">
        <v>9572</v>
      </c>
      <c r="G2468" s="7" t="s">
        <v>5401</v>
      </c>
      <c r="H2468" s="8" t="s">
        <v>9233</v>
      </c>
      <c r="I2468" s="8" t="s">
        <v>7560</v>
      </c>
      <c r="J2468" s="19">
        <v>7</v>
      </c>
      <c r="K2468" s="19" t="s">
        <v>20093</v>
      </c>
      <c r="L2468" s="11"/>
      <c r="M2468" s="11"/>
      <c r="N2468" s="24"/>
      <c r="P2468" s="32"/>
      <c r="T2468" s="19"/>
      <c r="U2468" s="3"/>
      <c r="X2468" t="str">
        <f t="shared" si="158"/>
        <v/>
      </c>
      <c r="Z2468" t="str">
        <f t="shared" si="159"/>
        <v/>
      </c>
      <c r="AB2468" s="9"/>
      <c r="AC2468" t="s">
        <v>9233</v>
      </c>
      <c r="AD2468">
        <f t="shared" si="160"/>
        <v>0</v>
      </c>
      <c r="AF2468" s="3"/>
      <c r="AH2468" s="9"/>
    </row>
    <row r="2469" spans="1:34" ht="10.95" customHeight="1" outlineLevel="1" x14ac:dyDescent="0.25">
      <c r="A2469" t="s">
        <v>1236</v>
      </c>
      <c r="C2469" s="3" t="s">
        <v>11994</v>
      </c>
      <c r="D2469" s="3" t="s">
        <v>9593</v>
      </c>
      <c r="E2469" s="9">
        <v>2011</v>
      </c>
      <c r="F2469" s="7" t="s">
        <v>9594</v>
      </c>
      <c r="G2469" s="7" t="s">
        <v>5401</v>
      </c>
      <c r="H2469" s="8" t="s">
        <v>7560</v>
      </c>
      <c r="I2469" s="8" t="s">
        <v>7560</v>
      </c>
      <c r="J2469" s="19">
        <v>7</v>
      </c>
      <c r="K2469" s="19" t="s">
        <v>7736</v>
      </c>
      <c r="L2469" s="11">
        <v>1.65</v>
      </c>
      <c r="M2469" s="11"/>
      <c r="N2469" s="24"/>
      <c r="P2469" s="32"/>
      <c r="T2469" s="19"/>
      <c r="U2469" s="3"/>
      <c r="X2469" t="str">
        <f t="shared" si="158"/>
        <v/>
      </c>
      <c r="Z2469">
        <f t="shared" si="159"/>
        <v>1</v>
      </c>
      <c r="AB2469" s="9"/>
      <c r="AC2469" t="s">
        <v>7560</v>
      </c>
      <c r="AD2469">
        <f t="shared" si="160"/>
        <v>0</v>
      </c>
      <c r="AF2469" s="3"/>
      <c r="AH2469" s="9"/>
    </row>
    <row r="2470" spans="1:34" ht="10.95" customHeight="1" outlineLevel="1" x14ac:dyDescent="0.25">
      <c r="A2470" t="s">
        <v>1236</v>
      </c>
      <c r="C2470" s="3" t="s">
        <v>11994</v>
      </c>
      <c r="D2470" s="3">
        <v>2920</v>
      </c>
      <c r="E2470" s="9">
        <v>2011</v>
      </c>
      <c r="F2470" s="7" t="s">
        <v>9595</v>
      </c>
      <c r="G2470" s="7" t="s">
        <v>5401</v>
      </c>
      <c r="H2470" s="8" t="s">
        <v>9233</v>
      </c>
      <c r="I2470" s="8" t="s">
        <v>7560</v>
      </c>
      <c r="J2470" s="19">
        <v>7</v>
      </c>
      <c r="K2470" s="19" t="s">
        <v>20093</v>
      </c>
      <c r="L2470" s="11"/>
      <c r="M2470" s="11"/>
      <c r="N2470" s="24"/>
      <c r="P2470" s="32"/>
      <c r="T2470" s="19"/>
      <c r="U2470" s="3"/>
      <c r="X2470" t="str">
        <f t="shared" si="158"/>
        <v/>
      </c>
      <c r="Z2470" t="str">
        <f t="shared" si="159"/>
        <v/>
      </c>
      <c r="AB2470" s="9"/>
      <c r="AC2470" t="s">
        <v>9233</v>
      </c>
      <c r="AD2470">
        <f t="shared" si="160"/>
        <v>0</v>
      </c>
      <c r="AF2470" s="3"/>
      <c r="AH2470" s="9"/>
    </row>
    <row r="2471" spans="1:34" ht="10.95" customHeight="1" outlineLevel="1" x14ac:dyDescent="0.25">
      <c r="A2471" t="s">
        <v>1236</v>
      </c>
      <c r="C2471" s="3" t="s">
        <v>11994</v>
      </c>
      <c r="D2471" s="3" t="s">
        <v>9597</v>
      </c>
      <c r="E2471" s="9">
        <v>2011</v>
      </c>
      <c r="F2471" s="7" t="s">
        <v>9596</v>
      </c>
      <c r="G2471" s="7" t="s">
        <v>5401</v>
      </c>
      <c r="H2471" s="8" t="s">
        <v>7560</v>
      </c>
      <c r="I2471" s="8" t="s">
        <v>7560</v>
      </c>
      <c r="J2471" s="19">
        <v>7</v>
      </c>
      <c r="K2471" s="19" t="s">
        <v>7736</v>
      </c>
      <c r="L2471" s="11">
        <v>1.65</v>
      </c>
      <c r="M2471" s="11"/>
      <c r="N2471" s="24"/>
      <c r="P2471" s="32"/>
      <c r="T2471" s="19"/>
      <c r="U2471" s="3"/>
      <c r="X2471" t="str">
        <f t="shared" si="158"/>
        <v/>
      </c>
      <c r="Z2471">
        <f t="shared" si="159"/>
        <v>1</v>
      </c>
      <c r="AB2471" s="9"/>
      <c r="AC2471" t="s">
        <v>7560</v>
      </c>
      <c r="AD2471">
        <f t="shared" si="160"/>
        <v>0</v>
      </c>
      <c r="AF2471" s="3"/>
      <c r="AH2471" s="9"/>
    </row>
    <row r="2472" spans="1:34" ht="10.95" customHeight="1" outlineLevel="1" x14ac:dyDescent="0.25">
      <c r="A2472" t="s">
        <v>1236</v>
      </c>
      <c r="C2472" s="3" t="s">
        <v>11994</v>
      </c>
      <c r="D2472" s="3">
        <v>2921</v>
      </c>
      <c r="E2472" s="9">
        <v>2011</v>
      </c>
      <c r="F2472" s="7" t="s">
        <v>9487</v>
      </c>
      <c r="G2472" s="7" t="s">
        <v>5401</v>
      </c>
      <c r="H2472" s="8" t="s">
        <v>9233</v>
      </c>
      <c r="I2472" s="8" t="s">
        <v>7560</v>
      </c>
      <c r="J2472" s="19">
        <v>7</v>
      </c>
      <c r="K2472" s="19" t="s">
        <v>20093</v>
      </c>
      <c r="L2472" s="11"/>
      <c r="M2472" s="11"/>
      <c r="N2472" s="24"/>
      <c r="P2472" s="32"/>
      <c r="T2472" s="19"/>
      <c r="U2472" s="3"/>
      <c r="X2472" t="str">
        <f t="shared" si="158"/>
        <v/>
      </c>
      <c r="Z2472" t="str">
        <f t="shared" si="159"/>
        <v/>
      </c>
      <c r="AB2472" s="9"/>
      <c r="AC2472" t="s">
        <v>9233</v>
      </c>
      <c r="AD2472">
        <f t="shared" si="160"/>
        <v>0</v>
      </c>
      <c r="AF2472" s="3"/>
      <c r="AH2472" s="9"/>
    </row>
    <row r="2473" spans="1:34" ht="10.95" customHeight="1" outlineLevel="1" x14ac:dyDescent="0.25">
      <c r="A2473" t="s">
        <v>1236</v>
      </c>
      <c r="C2473" s="3" t="s">
        <v>11994</v>
      </c>
      <c r="D2473" s="3">
        <v>2922</v>
      </c>
      <c r="E2473" s="9">
        <v>2011</v>
      </c>
      <c r="F2473" s="7" t="s">
        <v>9487</v>
      </c>
      <c r="G2473" s="7" t="s">
        <v>5401</v>
      </c>
      <c r="H2473" s="8" t="s">
        <v>9233</v>
      </c>
      <c r="I2473" s="8" t="s">
        <v>7560</v>
      </c>
      <c r="J2473" s="19">
        <v>7</v>
      </c>
      <c r="K2473" s="19" t="s">
        <v>20093</v>
      </c>
      <c r="L2473" s="11"/>
      <c r="M2473" s="11"/>
      <c r="N2473" s="24"/>
      <c r="P2473" s="32"/>
      <c r="T2473" s="19"/>
      <c r="U2473" s="3"/>
      <c r="X2473" t="str">
        <f t="shared" si="158"/>
        <v/>
      </c>
      <c r="Z2473" t="str">
        <f t="shared" si="159"/>
        <v/>
      </c>
      <c r="AB2473" s="9"/>
      <c r="AC2473" t="s">
        <v>9233</v>
      </c>
      <c r="AD2473">
        <f t="shared" si="160"/>
        <v>0</v>
      </c>
      <c r="AF2473" s="3"/>
      <c r="AH2473" s="9"/>
    </row>
    <row r="2474" spans="1:34" ht="10.95" customHeight="1" outlineLevel="1" x14ac:dyDescent="0.25">
      <c r="A2474" t="s">
        <v>1236</v>
      </c>
      <c r="C2474" s="3" t="s">
        <v>11994</v>
      </c>
      <c r="D2474" s="3">
        <v>2923</v>
      </c>
      <c r="E2474" s="9">
        <v>2011</v>
      </c>
      <c r="F2474" s="7" t="s">
        <v>9487</v>
      </c>
      <c r="G2474" s="7" t="s">
        <v>5401</v>
      </c>
      <c r="H2474" s="8" t="s">
        <v>9233</v>
      </c>
      <c r="I2474" s="8" t="s">
        <v>7560</v>
      </c>
      <c r="J2474" s="19">
        <v>7</v>
      </c>
      <c r="K2474" s="19" t="s">
        <v>20093</v>
      </c>
      <c r="L2474" s="11"/>
      <c r="M2474" s="11"/>
      <c r="N2474" s="24"/>
      <c r="P2474" s="32"/>
      <c r="T2474" s="19"/>
      <c r="U2474" s="3"/>
      <c r="X2474" t="str">
        <f t="shared" si="158"/>
        <v/>
      </c>
      <c r="Z2474" t="str">
        <f t="shared" si="159"/>
        <v/>
      </c>
      <c r="AB2474" s="9"/>
      <c r="AC2474" t="s">
        <v>9233</v>
      </c>
      <c r="AD2474">
        <f t="shared" si="160"/>
        <v>0</v>
      </c>
      <c r="AF2474" s="3"/>
      <c r="AH2474" s="9"/>
    </row>
    <row r="2475" spans="1:34" ht="10.95" customHeight="1" outlineLevel="1" x14ac:dyDescent="0.25">
      <c r="A2475" t="s">
        <v>1236</v>
      </c>
      <c r="C2475" s="3" t="s">
        <v>11994</v>
      </c>
      <c r="D2475" s="3">
        <v>2924</v>
      </c>
      <c r="E2475" s="9">
        <v>2011</v>
      </c>
      <c r="F2475" s="7" t="s">
        <v>9487</v>
      </c>
      <c r="G2475" s="7" t="s">
        <v>5401</v>
      </c>
      <c r="H2475" s="8" t="s">
        <v>9233</v>
      </c>
      <c r="I2475" s="8" t="s">
        <v>7560</v>
      </c>
      <c r="J2475" s="19">
        <v>7</v>
      </c>
      <c r="K2475" s="19" t="s">
        <v>20093</v>
      </c>
      <c r="L2475" s="11"/>
      <c r="M2475" s="11"/>
      <c r="N2475" s="24"/>
      <c r="P2475" s="32"/>
      <c r="T2475" s="19"/>
      <c r="U2475" s="3"/>
      <c r="X2475" t="str">
        <f t="shared" si="158"/>
        <v/>
      </c>
      <c r="Z2475" t="str">
        <f t="shared" si="159"/>
        <v/>
      </c>
      <c r="AB2475" s="9"/>
      <c r="AC2475" t="s">
        <v>9233</v>
      </c>
      <c r="AD2475">
        <f t="shared" si="160"/>
        <v>0</v>
      </c>
      <c r="AF2475" s="3"/>
      <c r="AH2475" s="9"/>
    </row>
    <row r="2476" spans="1:34" ht="10.95" customHeight="1" outlineLevel="1" x14ac:dyDescent="0.25">
      <c r="A2476" t="s">
        <v>1236</v>
      </c>
      <c r="C2476" s="3" t="s">
        <v>11994</v>
      </c>
      <c r="D2476" s="3">
        <v>2925</v>
      </c>
      <c r="E2476" s="9">
        <v>2011</v>
      </c>
      <c r="F2476" s="7" t="s">
        <v>9487</v>
      </c>
      <c r="G2476" s="7" t="s">
        <v>5401</v>
      </c>
      <c r="H2476" s="8" t="s">
        <v>9233</v>
      </c>
      <c r="I2476" s="8" t="s">
        <v>7560</v>
      </c>
      <c r="J2476" s="19">
        <v>7</v>
      </c>
      <c r="K2476" s="19" t="s">
        <v>20093</v>
      </c>
      <c r="L2476" s="11"/>
      <c r="M2476" s="11"/>
      <c r="N2476" s="24"/>
      <c r="P2476" s="32"/>
      <c r="T2476" s="19"/>
      <c r="U2476" s="3"/>
      <c r="X2476" t="str">
        <f t="shared" si="158"/>
        <v/>
      </c>
      <c r="Z2476" t="str">
        <f t="shared" si="159"/>
        <v/>
      </c>
      <c r="AB2476" s="9"/>
      <c r="AC2476" t="s">
        <v>9233</v>
      </c>
      <c r="AD2476">
        <f t="shared" si="160"/>
        <v>0</v>
      </c>
      <c r="AF2476" s="3"/>
      <c r="AH2476" s="9"/>
    </row>
    <row r="2477" spans="1:34" ht="10.95" customHeight="1" outlineLevel="1" collapsed="1" x14ac:dyDescent="0.25">
      <c r="A2477" t="s">
        <v>1236</v>
      </c>
      <c r="C2477" s="3" t="s">
        <v>11994</v>
      </c>
      <c r="D2477" s="3" t="s">
        <v>9601</v>
      </c>
      <c r="E2477" s="9">
        <v>2011</v>
      </c>
      <c r="F2477" s="7" t="s">
        <v>9598</v>
      </c>
      <c r="G2477" s="7" t="s">
        <v>5401</v>
      </c>
      <c r="H2477" s="8" t="s">
        <v>7560</v>
      </c>
      <c r="I2477" s="8" t="s">
        <v>7560</v>
      </c>
      <c r="J2477" s="19">
        <v>7</v>
      </c>
      <c r="K2477" s="19" t="s">
        <v>7736</v>
      </c>
      <c r="L2477" s="11">
        <v>1.65</v>
      </c>
      <c r="M2477" s="11"/>
      <c r="N2477" s="24"/>
      <c r="P2477" s="32"/>
      <c r="T2477" s="19"/>
      <c r="U2477" s="3"/>
      <c r="X2477" t="str">
        <f t="shared" si="158"/>
        <v/>
      </c>
      <c r="Z2477">
        <f t="shared" si="159"/>
        <v>1</v>
      </c>
      <c r="AB2477" s="9"/>
      <c r="AC2477" t="s">
        <v>7560</v>
      </c>
      <c r="AD2477">
        <f t="shared" si="160"/>
        <v>0</v>
      </c>
      <c r="AF2477" s="3"/>
      <c r="AH2477" s="9"/>
    </row>
    <row r="2478" spans="1:34" ht="10.95" customHeight="1" outlineLevel="1" x14ac:dyDescent="0.25">
      <c r="A2478" t="s">
        <v>1236</v>
      </c>
      <c r="C2478" s="3" t="s">
        <v>11994</v>
      </c>
      <c r="D2478" s="3">
        <v>2926</v>
      </c>
      <c r="E2478" s="9">
        <v>2011</v>
      </c>
      <c r="F2478" s="7" t="s">
        <v>9599</v>
      </c>
      <c r="G2478" s="7" t="s">
        <v>5401</v>
      </c>
      <c r="H2478" s="8" t="s">
        <v>9233</v>
      </c>
      <c r="I2478" s="8" t="s">
        <v>7560</v>
      </c>
      <c r="J2478" s="19">
        <v>7</v>
      </c>
      <c r="K2478" s="19" t="s">
        <v>20093</v>
      </c>
      <c r="L2478" s="11"/>
      <c r="M2478" s="11"/>
      <c r="N2478" s="24"/>
      <c r="P2478" s="32"/>
      <c r="T2478" s="19"/>
      <c r="U2478" s="3"/>
      <c r="X2478" t="str">
        <f t="shared" si="158"/>
        <v/>
      </c>
      <c r="Z2478" t="str">
        <f t="shared" si="159"/>
        <v/>
      </c>
      <c r="AB2478" s="9"/>
      <c r="AC2478" t="s">
        <v>9233</v>
      </c>
      <c r="AD2478">
        <f t="shared" si="160"/>
        <v>0</v>
      </c>
      <c r="AF2478" s="3"/>
      <c r="AH2478" s="9"/>
    </row>
    <row r="2479" spans="1:34" ht="10.95" customHeight="1" outlineLevel="1" x14ac:dyDescent="0.25">
      <c r="A2479" t="s">
        <v>1236</v>
      </c>
      <c r="C2479" s="3" t="s">
        <v>11994</v>
      </c>
      <c r="D2479" s="3" t="s">
        <v>9602</v>
      </c>
      <c r="E2479" s="9">
        <v>2011</v>
      </c>
      <c r="F2479" s="7" t="s">
        <v>9600</v>
      </c>
      <c r="G2479" s="7" t="s">
        <v>5401</v>
      </c>
      <c r="H2479" s="8" t="s">
        <v>7560</v>
      </c>
      <c r="I2479" s="8" t="s">
        <v>7560</v>
      </c>
      <c r="J2479" s="19">
        <v>7</v>
      </c>
      <c r="K2479" s="19" t="s">
        <v>7736</v>
      </c>
      <c r="L2479" s="11">
        <v>1.65</v>
      </c>
      <c r="M2479" s="11"/>
      <c r="N2479" s="24"/>
      <c r="P2479" s="32"/>
      <c r="T2479" s="19"/>
      <c r="U2479" s="3"/>
      <c r="X2479" t="str">
        <f t="shared" si="158"/>
        <v/>
      </c>
      <c r="Z2479">
        <f t="shared" si="159"/>
        <v>1</v>
      </c>
      <c r="AB2479" s="9"/>
      <c r="AC2479" t="s">
        <v>7560</v>
      </c>
      <c r="AD2479">
        <f t="shared" si="160"/>
        <v>0</v>
      </c>
      <c r="AF2479" s="3"/>
      <c r="AH2479" s="9"/>
    </row>
    <row r="2480" spans="1:34" ht="10.95" customHeight="1" outlineLevel="1" x14ac:dyDescent="0.25">
      <c r="A2480" t="s">
        <v>1236</v>
      </c>
      <c r="C2480" s="3" t="s">
        <v>11994</v>
      </c>
      <c r="D2480" s="3">
        <v>2927</v>
      </c>
      <c r="E2480" s="9">
        <v>2011</v>
      </c>
      <c r="F2480" s="7" t="s">
        <v>3542</v>
      </c>
      <c r="G2480" s="7"/>
      <c r="H2480" s="8" t="s">
        <v>9233</v>
      </c>
      <c r="I2480" s="8" t="s">
        <v>7560</v>
      </c>
      <c r="J2480" s="19">
        <v>7</v>
      </c>
      <c r="K2480" s="19" t="s">
        <v>20093</v>
      </c>
      <c r="L2480" s="11"/>
      <c r="M2480" s="11"/>
      <c r="N2480" s="24"/>
      <c r="P2480" s="32"/>
      <c r="T2480" s="19"/>
      <c r="U2480" s="3"/>
      <c r="X2480" t="str">
        <f t="shared" si="158"/>
        <v/>
      </c>
      <c r="Z2480" t="str">
        <f t="shared" si="159"/>
        <v/>
      </c>
      <c r="AB2480" s="9"/>
      <c r="AC2480" t="s">
        <v>9233</v>
      </c>
      <c r="AD2480">
        <f t="shared" si="160"/>
        <v>0</v>
      </c>
      <c r="AF2480" s="3"/>
      <c r="AH2480" s="9"/>
    </row>
    <row r="2481" spans="1:48" ht="10.95" customHeight="1" outlineLevel="1" x14ac:dyDescent="0.25">
      <c r="A2481" t="s">
        <v>1236</v>
      </c>
      <c r="C2481" s="3" t="s">
        <v>11994</v>
      </c>
      <c r="D2481" s="3">
        <v>2928</v>
      </c>
      <c r="E2481" s="9">
        <v>2011</v>
      </c>
      <c r="F2481" s="7" t="s">
        <v>3542</v>
      </c>
      <c r="G2481" s="7"/>
      <c r="H2481" s="8" t="s">
        <v>9233</v>
      </c>
      <c r="I2481" s="8" t="s">
        <v>7560</v>
      </c>
      <c r="J2481" s="19">
        <v>7</v>
      </c>
      <c r="K2481" s="19" t="s">
        <v>20093</v>
      </c>
      <c r="L2481" s="11"/>
      <c r="M2481" s="11"/>
      <c r="N2481" s="24"/>
      <c r="P2481" s="32"/>
      <c r="T2481" s="19"/>
      <c r="U2481" s="3"/>
      <c r="X2481" t="str">
        <f t="shared" si="158"/>
        <v/>
      </c>
      <c r="Z2481" t="str">
        <f t="shared" si="159"/>
        <v/>
      </c>
      <c r="AB2481" s="9"/>
      <c r="AC2481" t="s">
        <v>9233</v>
      </c>
      <c r="AD2481">
        <f t="shared" si="160"/>
        <v>0</v>
      </c>
      <c r="AF2481" s="3"/>
      <c r="AH2481" s="9"/>
    </row>
    <row r="2482" spans="1:48" ht="10.95" customHeight="1" outlineLevel="1" x14ac:dyDescent="0.25">
      <c r="A2482" t="s">
        <v>1236</v>
      </c>
      <c r="C2482" s="3" t="s">
        <v>11994</v>
      </c>
      <c r="D2482" s="3">
        <v>2929</v>
      </c>
      <c r="E2482" s="9">
        <v>2011</v>
      </c>
      <c r="F2482" s="7" t="s">
        <v>3542</v>
      </c>
      <c r="G2482" s="7"/>
      <c r="H2482" s="8" t="s">
        <v>9233</v>
      </c>
      <c r="I2482" s="8" t="s">
        <v>7560</v>
      </c>
      <c r="J2482" s="19">
        <v>7</v>
      </c>
      <c r="K2482" s="19" t="s">
        <v>20093</v>
      </c>
      <c r="L2482" s="11"/>
      <c r="M2482" s="11"/>
      <c r="N2482" s="24"/>
      <c r="P2482" s="32"/>
      <c r="T2482" s="19"/>
      <c r="U2482" s="3"/>
      <c r="X2482" t="str">
        <f t="shared" si="158"/>
        <v/>
      </c>
      <c r="Z2482" t="str">
        <f t="shared" si="159"/>
        <v/>
      </c>
      <c r="AB2482" s="9"/>
      <c r="AC2482" t="s">
        <v>9233</v>
      </c>
      <c r="AD2482">
        <f t="shared" si="160"/>
        <v>0</v>
      </c>
      <c r="AF2482" s="3"/>
      <c r="AH2482" s="9"/>
    </row>
    <row r="2483" spans="1:48" ht="10.95" customHeight="1" outlineLevel="1" x14ac:dyDescent="0.25">
      <c r="A2483" t="s">
        <v>1236</v>
      </c>
      <c r="C2483" s="3" t="s">
        <v>11994</v>
      </c>
      <c r="D2483" s="3">
        <v>2930</v>
      </c>
      <c r="E2483" s="9">
        <v>2011</v>
      </c>
      <c r="F2483" s="7" t="s">
        <v>3542</v>
      </c>
      <c r="G2483" s="7"/>
      <c r="H2483" s="8" t="s">
        <v>9233</v>
      </c>
      <c r="I2483" s="8" t="s">
        <v>7560</v>
      </c>
      <c r="J2483" s="19">
        <v>7</v>
      </c>
      <c r="K2483" s="19" t="s">
        <v>20093</v>
      </c>
      <c r="L2483" s="11"/>
      <c r="M2483" s="11"/>
      <c r="N2483" s="24"/>
      <c r="P2483" s="32"/>
      <c r="T2483" s="19"/>
      <c r="U2483" s="3"/>
      <c r="X2483" t="str">
        <f t="shared" si="158"/>
        <v/>
      </c>
      <c r="Z2483" t="str">
        <f t="shared" si="159"/>
        <v/>
      </c>
      <c r="AB2483" s="9"/>
      <c r="AC2483" t="s">
        <v>9233</v>
      </c>
      <c r="AD2483">
        <f t="shared" si="160"/>
        <v>0</v>
      </c>
      <c r="AF2483" s="3"/>
      <c r="AH2483" s="9"/>
    </row>
    <row r="2484" spans="1:48" ht="10.95" customHeight="1" outlineLevel="1" x14ac:dyDescent="0.25">
      <c r="A2484" t="s">
        <v>1236</v>
      </c>
      <c r="C2484" s="3" t="s">
        <v>11994</v>
      </c>
      <c r="D2484" s="3">
        <v>2931</v>
      </c>
      <c r="E2484" s="9">
        <v>2011</v>
      </c>
      <c r="F2484" s="7" t="s">
        <v>3542</v>
      </c>
      <c r="G2484" s="7"/>
      <c r="H2484" s="8" t="s">
        <v>9233</v>
      </c>
      <c r="I2484" s="8" t="s">
        <v>7560</v>
      </c>
      <c r="J2484" s="19">
        <v>7</v>
      </c>
      <c r="K2484" s="19" t="s">
        <v>20093</v>
      </c>
      <c r="L2484" s="11"/>
      <c r="M2484" s="11"/>
      <c r="N2484" s="24"/>
      <c r="P2484" s="32"/>
      <c r="T2484" s="19"/>
      <c r="U2484" s="3"/>
      <c r="X2484" t="str">
        <f t="shared" si="158"/>
        <v/>
      </c>
      <c r="Z2484" t="str">
        <f t="shared" si="159"/>
        <v/>
      </c>
      <c r="AB2484" s="9"/>
      <c r="AC2484" t="s">
        <v>9233</v>
      </c>
      <c r="AD2484">
        <f t="shared" si="160"/>
        <v>0</v>
      </c>
      <c r="AF2484" s="3"/>
      <c r="AH2484" s="9"/>
    </row>
    <row r="2485" spans="1:48" ht="10.95" customHeight="1" outlineLevel="1" x14ac:dyDescent="0.25">
      <c r="A2485" t="s">
        <v>1236</v>
      </c>
      <c r="C2485" s="3" t="s">
        <v>11994</v>
      </c>
      <c r="D2485" s="3" t="s">
        <v>9606</v>
      </c>
      <c r="E2485" s="9">
        <v>2011</v>
      </c>
      <c r="F2485" s="7" t="s">
        <v>9603</v>
      </c>
      <c r="G2485" s="7"/>
      <c r="H2485" s="8" t="s">
        <v>7560</v>
      </c>
      <c r="I2485" s="8" t="s">
        <v>7560</v>
      </c>
      <c r="J2485" s="19">
        <v>7</v>
      </c>
      <c r="K2485" s="19" t="s">
        <v>7736</v>
      </c>
      <c r="L2485" s="11">
        <v>1.65</v>
      </c>
      <c r="M2485" s="11"/>
      <c r="N2485" s="24"/>
      <c r="P2485" s="32"/>
      <c r="T2485" s="19"/>
      <c r="U2485" s="3"/>
      <c r="X2485" t="str">
        <f t="shared" si="158"/>
        <v/>
      </c>
      <c r="Z2485">
        <f t="shared" si="159"/>
        <v>1</v>
      </c>
      <c r="AB2485" s="9"/>
      <c r="AC2485" t="s">
        <v>7560</v>
      </c>
      <c r="AD2485">
        <f t="shared" si="160"/>
        <v>0</v>
      </c>
      <c r="AF2485" s="3"/>
      <c r="AH2485" s="9"/>
    </row>
    <row r="2486" spans="1:48" ht="10.95" customHeight="1" outlineLevel="1" x14ac:dyDescent="0.25">
      <c r="A2486" t="s">
        <v>1236</v>
      </c>
      <c r="C2486" s="3" t="s">
        <v>11994</v>
      </c>
      <c r="D2486" s="3">
        <v>2932</v>
      </c>
      <c r="E2486" s="9">
        <v>2011</v>
      </c>
      <c r="F2486" s="7" t="s">
        <v>9604</v>
      </c>
      <c r="G2486" s="7"/>
      <c r="H2486" s="8" t="s">
        <v>9233</v>
      </c>
      <c r="I2486" s="8" t="s">
        <v>7560</v>
      </c>
      <c r="J2486" s="19">
        <v>7</v>
      </c>
      <c r="K2486" s="19" t="s">
        <v>20093</v>
      </c>
      <c r="L2486" s="11"/>
      <c r="M2486" s="11"/>
      <c r="N2486" s="24"/>
      <c r="P2486" s="32"/>
      <c r="T2486" s="19"/>
      <c r="U2486" s="3"/>
      <c r="X2486" t="str">
        <f t="shared" si="158"/>
        <v/>
      </c>
      <c r="Z2486" t="str">
        <f t="shared" si="159"/>
        <v/>
      </c>
      <c r="AB2486" s="9"/>
      <c r="AC2486" t="s">
        <v>9233</v>
      </c>
      <c r="AD2486">
        <f t="shared" si="160"/>
        <v>0</v>
      </c>
      <c r="AF2486" s="3"/>
      <c r="AH2486" s="9"/>
    </row>
    <row r="2487" spans="1:48" ht="10.95" customHeight="1" outlineLevel="1" x14ac:dyDescent="0.25">
      <c r="A2487" t="s">
        <v>1236</v>
      </c>
      <c r="C2487" s="3" t="s">
        <v>11994</v>
      </c>
      <c r="D2487" s="3" t="s">
        <v>9607</v>
      </c>
      <c r="E2487" s="9">
        <v>2011</v>
      </c>
      <c r="F2487" s="7" t="s">
        <v>9605</v>
      </c>
      <c r="G2487" s="7"/>
      <c r="H2487" s="8" t="s">
        <v>7560</v>
      </c>
      <c r="I2487" s="8" t="s">
        <v>7560</v>
      </c>
      <c r="J2487" s="19">
        <v>7</v>
      </c>
      <c r="K2487" s="19" t="s">
        <v>7736</v>
      </c>
      <c r="L2487" s="11">
        <v>1.65</v>
      </c>
      <c r="M2487" s="11"/>
      <c r="N2487" s="24"/>
      <c r="P2487" s="32"/>
      <c r="T2487" s="19"/>
      <c r="U2487" s="3"/>
      <c r="X2487" t="str">
        <f t="shared" si="158"/>
        <v/>
      </c>
      <c r="Z2487">
        <f t="shared" si="159"/>
        <v>1</v>
      </c>
      <c r="AB2487" s="9"/>
      <c r="AC2487" t="s">
        <v>7560</v>
      </c>
      <c r="AD2487">
        <f t="shared" si="160"/>
        <v>0</v>
      </c>
      <c r="AF2487" s="3"/>
      <c r="AH2487" s="9"/>
    </row>
    <row r="2488" spans="1:48" ht="10.95" customHeight="1" x14ac:dyDescent="0.25">
      <c r="A2488" t="s">
        <v>9713</v>
      </c>
      <c r="B2488" t="s">
        <v>12011</v>
      </c>
      <c r="C2488" s="3" t="s">
        <v>11994</v>
      </c>
      <c r="E2488" s="9"/>
      <c r="F2488" s="7"/>
      <c r="G2488" s="7"/>
      <c r="H2488" s="8"/>
      <c r="I2488" s="8"/>
      <c r="J2488" s="19"/>
      <c r="K2488" s="19"/>
      <c r="L2488" s="11"/>
      <c r="M2488" s="11">
        <f>SUM(L2489:L2606)</f>
        <v>161.9</v>
      </c>
      <c r="N2488" s="24">
        <v>2435</v>
      </c>
      <c r="O2488">
        <f>COUNTIF(K2489:K2606,"*")</f>
        <v>118</v>
      </c>
      <c r="P2488" s="32">
        <f>O2488/N2488</f>
        <v>4.8459958932238194E-2</v>
      </c>
      <c r="Q2488">
        <f>COUNTIF(K2489:K2606,"Y")+COUNTIF(K2489:K2606,"S")</f>
        <v>45</v>
      </c>
      <c r="T2488" s="19" t="s">
        <v>7736</v>
      </c>
      <c r="U2488" s="3"/>
      <c r="V2488" t="s">
        <v>18659</v>
      </c>
      <c r="X2488" t="str">
        <f t="shared" si="158"/>
        <v/>
      </c>
      <c r="Z2488" t="str">
        <f t="shared" si="159"/>
        <v/>
      </c>
      <c r="AB2488" s="9"/>
      <c r="AE2488">
        <f>COUNTIF(AD2489:AD2606,"1")</f>
        <v>0</v>
      </c>
      <c r="AF2488" s="3"/>
      <c r="AH2488" s="9"/>
      <c r="AI2488">
        <f>COUNTIF($J2489:$J2606,"1")-COUNTIFS($J2489:$J2606,"1",$K2489:$K2606,"V")</f>
        <v>25</v>
      </c>
      <c r="AJ2488">
        <f>COUNTIFS($J2489:$J2606,"1",$K2489:$K2606,"Y")+COUNTIFS($J2489:$J2606,"1",$K2489:$K2606,"s")</f>
        <v>17</v>
      </c>
      <c r="AK2488">
        <f>COUNTIF($J2489:$J2606,"2")-COUNTIFS($J2489:$J2606,"2",$K2489:$K2606,"V")</f>
        <v>0</v>
      </c>
      <c r="AL2488">
        <f>COUNTIFS($J2489:$J2606,"2",$K2489:$K2606,"Y")+COUNTIFS($J2489:$J2606,"2",$K2489:$K2606,"s")</f>
        <v>0</v>
      </c>
      <c r="AM2488">
        <f>COUNTIF($J2489:$J2606,"3")-COUNTIFS($J2489:$J2606,"3",$K2489:$K2606,"V")</f>
        <v>2</v>
      </c>
      <c r="AN2488">
        <f>COUNTIFS($J2489:$J2606,"3",$K2489:$K2606,"Y")+COUNTIFS($J2489:$J2606,"3",$K2489:$K2606,"s")</f>
        <v>2</v>
      </c>
      <c r="AO2488">
        <f>COUNTIF($J2489:$J2606,"4")-COUNTIFS($J2489:$J2606,"4",$K2489:$K2606,"V")</f>
        <v>0</v>
      </c>
      <c r="AP2488">
        <f>COUNTIFS($J2489:$J2606,"4",$K2489:$K2606,"Y")+COUNTIFS($J2489:$J2606,"4",$K2489:$K2606,"s")</f>
        <v>0</v>
      </c>
      <c r="AQ2488">
        <f>COUNTIF($J2489:$J2606,"5")-COUNTIFS($J2489:$J2606,"5",$K2489:$K2606,"V")</f>
        <v>3</v>
      </c>
      <c r="AR2488">
        <f>COUNTIFS($J2489:$J2606,"5",$K2489:$K2606,"Y")+COUNTIFS($J2489:$J2606,"5",$K2489:$K2606,"s")</f>
        <v>3</v>
      </c>
      <c r="AS2488">
        <f>COUNTIF($J2489:$J2606,"6")-COUNTIFS($J2489:$J2606,"6",$K2489:$K2606,"V")</f>
        <v>0</v>
      </c>
      <c r="AT2488">
        <f>COUNTIFS($J2489:$J2606,"6",$K2489:$K2606,"Y")+COUNTIFS($J2489:$J2606,"6",$K2489:$K2606,"s")</f>
        <v>0</v>
      </c>
      <c r="AU2488">
        <f>COUNTIF($J2489:$J2606,"7")-COUNTIFS($J2489:$J2606,"7",$K2489:$K2606,"V")</f>
        <v>88</v>
      </c>
      <c r="AV2488">
        <f>COUNTIFS($J2489:$J2606,"7",$K2489:$K2606,"Y")+COUNTIFS($J2489:$J2606,"7",$K2489:$K2606,"s")</f>
        <v>23</v>
      </c>
    </row>
    <row r="2489" spans="1:48" ht="10.95" customHeight="1" outlineLevel="1" x14ac:dyDescent="0.25">
      <c r="A2489" t="s">
        <v>10686</v>
      </c>
      <c r="C2489" s="3" t="s">
        <v>11994</v>
      </c>
      <c r="D2489" s="3">
        <v>591</v>
      </c>
      <c r="E2489" s="9">
        <v>1979</v>
      </c>
      <c r="F2489" s="7" t="s">
        <v>5968</v>
      </c>
      <c r="G2489" s="7" t="s">
        <v>5401</v>
      </c>
      <c r="H2489" s="8" t="s">
        <v>9617</v>
      </c>
      <c r="I2489" s="8" t="s">
        <v>17997</v>
      </c>
      <c r="J2489" s="19">
        <v>7</v>
      </c>
      <c r="K2489" s="19" t="s">
        <v>7736</v>
      </c>
      <c r="L2489" s="11">
        <v>0.3</v>
      </c>
      <c r="M2489" s="11"/>
      <c r="N2489" s="24"/>
      <c r="P2489" s="32"/>
      <c r="T2489" s="19"/>
      <c r="U2489" s="3"/>
      <c r="X2489" t="str">
        <f t="shared" si="158"/>
        <v/>
      </c>
      <c r="Z2489" t="str">
        <f t="shared" si="159"/>
        <v/>
      </c>
      <c r="AB2489" s="9"/>
      <c r="AC2489" t="s">
        <v>9617</v>
      </c>
      <c r="AD2489">
        <f t="shared" ref="AD2489:AD2520" si="161">COUNTIF(H2489,"*Fuji*")</f>
        <v>0</v>
      </c>
      <c r="AF2489" s="3"/>
      <c r="AH2489" s="9"/>
    </row>
    <row r="2490" spans="1:48" ht="10.95" customHeight="1" outlineLevel="1" x14ac:dyDescent="0.25">
      <c r="A2490" t="s">
        <v>10686</v>
      </c>
      <c r="C2490" s="3" t="s">
        <v>11994</v>
      </c>
      <c r="D2490" s="3" t="s">
        <v>11881</v>
      </c>
      <c r="E2490" s="9">
        <v>1979</v>
      </c>
      <c r="F2490" s="7" t="s">
        <v>10270</v>
      </c>
      <c r="G2490" s="7" t="s">
        <v>5401</v>
      </c>
      <c r="H2490" s="8" t="s">
        <v>9617</v>
      </c>
      <c r="I2490" s="8" t="s">
        <v>17997</v>
      </c>
      <c r="J2490" s="19">
        <v>7</v>
      </c>
      <c r="K2490" s="19" t="s">
        <v>7738</v>
      </c>
      <c r="L2490" s="11"/>
      <c r="M2490" s="11"/>
      <c r="N2490" s="24"/>
      <c r="P2490" s="32"/>
      <c r="T2490" s="19"/>
      <c r="U2490" s="3"/>
      <c r="X2490" t="str">
        <f t="shared" si="158"/>
        <v/>
      </c>
      <c r="Z2490">
        <f t="shared" si="159"/>
        <v>1</v>
      </c>
      <c r="AB2490" s="9"/>
      <c r="AC2490" t="s">
        <v>9617</v>
      </c>
      <c r="AD2490">
        <f t="shared" si="161"/>
        <v>0</v>
      </c>
      <c r="AF2490" s="3"/>
      <c r="AH2490" s="9"/>
    </row>
    <row r="2491" spans="1:48" ht="10.95" customHeight="1" outlineLevel="1" x14ac:dyDescent="0.25">
      <c r="A2491" t="s">
        <v>10686</v>
      </c>
      <c r="C2491" s="3" t="s">
        <v>11994</v>
      </c>
      <c r="D2491" s="3">
        <v>802</v>
      </c>
      <c r="E2491" s="9">
        <v>1983</v>
      </c>
      <c r="F2491" s="7" t="s">
        <v>5276</v>
      </c>
      <c r="G2491" s="7" t="s">
        <v>5401</v>
      </c>
      <c r="H2491" s="8" t="s">
        <v>9376</v>
      </c>
      <c r="I2491" s="8" t="s">
        <v>7560</v>
      </c>
      <c r="J2491" s="19">
        <v>7</v>
      </c>
      <c r="K2491" s="19" t="s">
        <v>7736</v>
      </c>
      <c r="L2491" s="11">
        <v>0.2</v>
      </c>
      <c r="M2491" s="11"/>
      <c r="N2491" s="24"/>
      <c r="P2491" s="32"/>
      <c r="T2491" s="19"/>
      <c r="U2491" s="3"/>
      <c r="X2491" t="str">
        <f t="shared" si="158"/>
        <v/>
      </c>
      <c r="Z2491" t="str">
        <f t="shared" si="159"/>
        <v/>
      </c>
      <c r="AB2491" s="9"/>
      <c r="AC2491" t="s">
        <v>9376</v>
      </c>
      <c r="AD2491">
        <f t="shared" si="161"/>
        <v>0</v>
      </c>
      <c r="AF2491" s="3"/>
      <c r="AH2491" s="9"/>
    </row>
    <row r="2492" spans="1:48" ht="10.95" customHeight="1" outlineLevel="1" x14ac:dyDescent="0.25">
      <c r="A2492" t="s">
        <v>10686</v>
      </c>
      <c r="C2492" s="3" t="s">
        <v>11994</v>
      </c>
      <c r="D2492" s="3">
        <v>803</v>
      </c>
      <c r="E2492" s="9">
        <v>1983</v>
      </c>
      <c r="F2492" s="7" t="s">
        <v>6509</v>
      </c>
      <c r="G2492" s="7" t="s">
        <v>5401</v>
      </c>
      <c r="H2492" s="8" t="s">
        <v>8359</v>
      </c>
      <c r="I2492" s="8" t="s">
        <v>7560</v>
      </c>
      <c r="J2492" s="19">
        <v>7</v>
      </c>
      <c r="K2492" s="19" t="s">
        <v>7738</v>
      </c>
      <c r="L2492" s="11"/>
      <c r="M2492" s="11"/>
      <c r="N2492" s="24"/>
      <c r="P2492" s="32"/>
      <c r="T2492" s="19"/>
      <c r="U2492" s="3"/>
      <c r="X2492" t="str">
        <f t="shared" si="158"/>
        <v/>
      </c>
      <c r="Z2492" t="str">
        <f t="shared" si="159"/>
        <v/>
      </c>
      <c r="AB2492" s="9"/>
      <c r="AC2492" t="s">
        <v>8359</v>
      </c>
      <c r="AD2492">
        <f t="shared" si="161"/>
        <v>0</v>
      </c>
      <c r="AF2492" s="3"/>
      <c r="AH2492" s="9"/>
    </row>
    <row r="2493" spans="1:48" ht="10.95" customHeight="1" outlineLevel="1" x14ac:dyDescent="0.25">
      <c r="A2493" t="s">
        <v>10686</v>
      </c>
      <c r="C2493" s="3" t="s">
        <v>11994</v>
      </c>
      <c r="D2493" s="3">
        <v>804</v>
      </c>
      <c r="E2493" s="9">
        <v>1983</v>
      </c>
      <c r="F2493" s="7" t="s">
        <v>9618</v>
      </c>
      <c r="G2493" s="7" t="s">
        <v>5401</v>
      </c>
      <c r="H2493" s="8" t="s">
        <v>9612</v>
      </c>
      <c r="I2493" s="8" t="s">
        <v>7560</v>
      </c>
      <c r="J2493" s="19">
        <v>7</v>
      </c>
      <c r="K2493" s="19" t="s">
        <v>7738</v>
      </c>
      <c r="L2493" s="11"/>
      <c r="M2493" s="11"/>
      <c r="N2493" s="24"/>
      <c r="P2493" s="32"/>
      <c r="T2493" s="19"/>
      <c r="U2493" s="3"/>
      <c r="X2493" t="str">
        <f t="shared" si="158"/>
        <v/>
      </c>
      <c r="Z2493" t="str">
        <f t="shared" si="159"/>
        <v/>
      </c>
      <c r="AB2493" s="9"/>
      <c r="AC2493" t="s">
        <v>9612</v>
      </c>
      <c r="AD2493">
        <f t="shared" si="161"/>
        <v>0</v>
      </c>
      <c r="AF2493" s="3"/>
      <c r="AH2493" s="9"/>
    </row>
    <row r="2494" spans="1:48" ht="10.95" customHeight="1" outlineLevel="1" x14ac:dyDescent="0.25">
      <c r="A2494" t="s">
        <v>10686</v>
      </c>
      <c r="C2494" s="3" t="s">
        <v>11994</v>
      </c>
      <c r="D2494" s="3">
        <v>805</v>
      </c>
      <c r="E2494" s="9">
        <v>1983</v>
      </c>
      <c r="F2494" s="7" t="s">
        <v>9619</v>
      </c>
      <c r="G2494" s="7" t="s">
        <v>5401</v>
      </c>
      <c r="H2494" s="8" t="s">
        <v>9613</v>
      </c>
      <c r="I2494" s="8" t="s">
        <v>7560</v>
      </c>
      <c r="J2494" s="19">
        <v>7</v>
      </c>
      <c r="K2494" s="19" t="s">
        <v>7738</v>
      </c>
      <c r="L2494" s="11"/>
      <c r="M2494" s="11"/>
      <c r="N2494" s="24"/>
      <c r="P2494" s="32"/>
      <c r="T2494" s="19"/>
      <c r="U2494" s="3"/>
      <c r="X2494" t="str">
        <f t="shared" si="158"/>
        <v/>
      </c>
      <c r="Z2494" t="str">
        <f t="shared" si="159"/>
        <v/>
      </c>
      <c r="AB2494" s="9"/>
      <c r="AC2494" t="s">
        <v>9613</v>
      </c>
      <c r="AD2494">
        <f t="shared" si="161"/>
        <v>0</v>
      </c>
      <c r="AF2494" s="3"/>
      <c r="AH2494" s="9"/>
    </row>
    <row r="2495" spans="1:48" ht="10.95" customHeight="1" outlineLevel="1" x14ac:dyDescent="0.25">
      <c r="A2495" t="s">
        <v>10686</v>
      </c>
      <c r="C2495" s="3" t="s">
        <v>11994</v>
      </c>
      <c r="D2495" s="3">
        <v>806</v>
      </c>
      <c r="E2495" s="9">
        <v>1983</v>
      </c>
      <c r="F2495" s="7" t="s">
        <v>9620</v>
      </c>
      <c r="G2495" s="7" t="s">
        <v>5401</v>
      </c>
      <c r="H2495" s="8" t="s">
        <v>9614</v>
      </c>
      <c r="I2495" s="8" t="s">
        <v>7560</v>
      </c>
      <c r="J2495" s="19">
        <v>7</v>
      </c>
      <c r="K2495" s="19" t="s">
        <v>7738</v>
      </c>
      <c r="L2495" s="11"/>
      <c r="M2495" s="11"/>
      <c r="N2495" s="24"/>
      <c r="P2495" s="32"/>
      <c r="T2495" s="19"/>
      <c r="U2495" s="3"/>
      <c r="X2495" t="str">
        <f t="shared" si="158"/>
        <v/>
      </c>
      <c r="Z2495" t="str">
        <f t="shared" si="159"/>
        <v/>
      </c>
      <c r="AB2495" s="9"/>
      <c r="AC2495" t="s">
        <v>9614</v>
      </c>
      <c r="AD2495">
        <f t="shared" si="161"/>
        <v>0</v>
      </c>
      <c r="AF2495" s="3"/>
      <c r="AH2495" s="9"/>
    </row>
    <row r="2496" spans="1:48" ht="10.95" customHeight="1" outlineLevel="1" x14ac:dyDescent="0.25">
      <c r="A2496" t="s">
        <v>10686</v>
      </c>
      <c r="C2496" s="3" t="s">
        <v>11994</v>
      </c>
      <c r="D2496" s="3">
        <v>807</v>
      </c>
      <c r="E2496" s="9">
        <v>1983</v>
      </c>
      <c r="F2496" s="7" t="s">
        <v>9621</v>
      </c>
      <c r="G2496" s="7" t="s">
        <v>5401</v>
      </c>
      <c r="H2496" s="8" t="s">
        <v>9425</v>
      </c>
      <c r="I2496" s="8" t="s">
        <v>7560</v>
      </c>
      <c r="J2496" s="19">
        <v>7</v>
      </c>
      <c r="K2496" s="19" t="s">
        <v>7738</v>
      </c>
      <c r="L2496" s="11"/>
      <c r="M2496" s="11"/>
      <c r="N2496" s="24"/>
      <c r="P2496" s="32"/>
      <c r="T2496" s="19"/>
      <c r="U2496" s="3"/>
      <c r="X2496" t="str">
        <f t="shared" si="158"/>
        <v/>
      </c>
      <c r="Z2496" t="str">
        <f t="shared" si="159"/>
        <v/>
      </c>
      <c r="AB2496" s="9"/>
      <c r="AC2496" t="s">
        <v>9425</v>
      </c>
      <c r="AD2496">
        <f t="shared" si="161"/>
        <v>0</v>
      </c>
      <c r="AF2496" s="3"/>
      <c r="AH2496" s="9"/>
    </row>
    <row r="2497" spans="1:34" ht="10.95" customHeight="1" outlineLevel="1" x14ac:dyDescent="0.25">
      <c r="A2497" t="s">
        <v>10686</v>
      </c>
      <c r="C2497" s="3" t="s">
        <v>11994</v>
      </c>
      <c r="D2497" s="3">
        <v>808</v>
      </c>
      <c r="E2497" s="9">
        <v>1983</v>
      </c>
      <c r="F2497" s="7" t="s">
        <v>9622</v>
      </c>
      <c r="G2497" s="7" t="s">
        <v>5401</v>
      </c>
      <c r="H2497" s="8" t="s">
        <v>9615</v>
      </c>
      <c r="I2497" s="8" t="s">
        <v>7560</v>
      </c>
      <c r="J2497" s="19">
        <v>7</v>
      </c>
      <c r="K2497" s="19" t="s">
        <v>7738</v>
      </c>
      <c r="L2497" s="11"/>
      <c r="M2497" s="11"/>
      <c r="N2497" s="24"/>
      <c r="P2497" s="32"/>
      <c r="T2497" s="19"/>
      <c r="U2497" s="3"/>
      <c r="X2497" t="str">
        <f t="shared" si="158"/>
        <v/>
      </c>
      <c r="Z2497" t="str">
        <f t="shared" si="159"/>
        <v/>
      </c>
      <c r="AB2497" s="9"/>
      <c r="AC2497" t="s">
        <v>9615</v>
      </c>
      <c r="AD2497">
        <f t="shared" si="161"/>
        <v>0</v>
      </c>
      <c r="AF2497" s="3"/>
      <c r="AH2497" s="9"/>
    </row>
    <row r="2498" spans="1:34" ht="10.95" customHeight="1" outlineLevel="1" x14ac:dyDescent="0.25">
      <c r="A2498" t="s">
        <v>10686</v>
      </c>
      <c r="C2498" s="3" t="s">
        <v>11994</v>
      </c>
      <c r="D2498" s="3">
        <v>809</v>
      </c>
      <c r="E2498" s="9">
        <v>1983</v>
      </c>
      <c r="F2498" s="7" t="s">
        <v>9623</v>
      </c>
      <c r="G2498" s="7" t="s">
        <v>5401</v>
      </c>
      <c r="H2498" s="8" t="s">
        <v>9616</v>
      </c>
      <c r="I2498" s="8" t="s">
        <v>7560</v>
      </c>
      <c r="J2498" s="19">
        <v>7</v>
      </c>
      <c r="K2498" s="19" t="s">
        <v>7738</v>
      </c>
      <c r="L2498" s="11"/>
      <c r="M2498" s="11"/>
      <c r="N2498" s="24"/>
      <c r="P2498" s="32"/>
      <c r="T2498" s="19"/>
      <c r="U2498" s="3"/>
      <c r="X2498" t="str">
        <f t="shared" ref="X2498:X2561" si="162">IF(COUNTIF(F2498,"*fdc*"),1,"")</f>
        <v/>
      </c>
      <c r="Z2498" t="str">
        <f t="shared" ref="Z2498:Z2561" si="163">IF(COUNTIF(F2498,"*s/s*"),1,"")</f>
        <v/>
      </c>
      <c r="AB2498" s="9"/>
      <c r="AC2498" t="s">
        <v>9616</v>
      </c>
      <c r="AD2498">
        <f t="shared" si="161"/>
        <v>0</v>
      </c>
      <c r="AF2498" s="3"/>
      <c r="AH2498" s="9"/>
    </row>
    <row r="2499" spans="1:34" ht="10.95" customHeight="1" outlineLevel="1" x14ac:dyDescent="0.25">
      <c r="A2499" t="s">
        <v>10686</v>
      </c>
      <c r="C2499" s="3" t="s">
        <v>11994</v>
      </c>
      <c r="D2499" s="3">
        <v>810</v>
      </c>
      <c r="E2499" s="9">
        <v>1983</v>
      </c>
      <c r="F2499" s="7" t="s">
        <v>9624</v>
      </c>
      <c r="G2499" s="7" t="s">
        <v>5401</v>
      </c>
      <c r="H2499" s="8" t="s">
        <v>9617</v>
      </c>
      <c r="I2499" s="8" t="s">
        <v>7560</v>
      </c>
      <c r="J2499" s="19">
        <v>7</v>
      </c>
      <c r="K2499" s="19" t="s">
        <v>20093</v>
      </c>
      <c r="L2499" s="11"/>
      <c r="M2499" s="11"/>
      <c r="N2499" s="24"/>
      <c r="P2499" s="32"/>
      <c r="T2499" s="19"/>
      <c r="U2499" s="3"/>
      <c r="X2499" t="str">
        <f t="shared" si="162"/>
        <v/>
      </c>
      <c r="Z2499" t="str">
        <f t="shared" si="163"/>
        <v/>
      </c>
      <c r="AB2499" s="9"/>
      <c r="AC2499" t="s">
        <v>9617</v>
      </c>
      <c r="AD2499">
        <f t="shared" si="161"/>
        <v>0</v>
      </c>
      <c r="AF2499" s="3"/>
      <c r="AH2499" s="9"/>
    </row>
    <row r="2500" spans="1:34" ht="10.95" customHeight="1" outlineLevel="1" x14ac:dyDescent="0.25">
      <c r="A2500" t="s">
        <v>10686</v>
      </c>
      <c r="C2500" s="3" t="s">
        <v>11994</v>
      </c>
      <c r="D2500" s="3" t="s">
        <v>9611</v>
      </c>
      <c r="E2500" s="9">
        <v>1983</v>
      </c>
      <c r="F2500" s="7" t="s">
        <v>9624</v>
      </c>
      <c r="G2500" s="7" t="s">
        <v>5401</v>
      </c>
      <c r="H2500" s="8" t="s">
        <v>9617</v>
      </c>
      <c r="I2500" s="8" t="s">
        <v>7560</v>
      </c>
      <c r="J2500" s="19">
        <v>7</v>
      </c>
      <c r="K2500" s="19" t="s">
        <v>7736</v>
      </c>
      <c r="L2500" s="11">
        <v>3.8</v>
      </c>
      <c r="M2500" s="11"/>
      <c r="N2500" s="24"/>
      <c r="P2500" s="32"/>
      <c r="T2500" s="19"/>
      <c r="U2500" s="3"/>
      <c r="X2500" t="str">
        <f t="shared" si="162"/>
        <v/>
      </c>
      <c r="Z2500" t="str">
        <f t="shared" si="163"/>
        <v/>
      </c>
      <c r="AB2500" s="9"/>
      <c r="AC2500" t="s">
        <v>9617</v>
      </c>
      <c r="AD2500">
        <f t="shared" si="161"/>
        <v>0</v>
      </c>
      <c r="AF2500" s="3"/>
      <c r="AH2500" s="9"/>
    </row>
    <row r="2501" spans="1:34" ht="10.95" customHeight="1" outlineLevel="1" x14ac:dyDescent="0.25">
      <c r="A2501" t="s">
        <v>10686</v>
      </c>
      <c r="C2501" s="3" t="s">
        <v>11994</v>
      </c>
      <c r="D2501" s="3">
        <v>1024</v>
      </c>
      <c r="E2501" s="9">
        <v>1990</v>
      </c>
      <c r="F2501" s="7" t="s">
        <v>9626</v>
      </c>
      <c r="G2501" s="7" t="s">
        <v>5401</v>
      </c>
      <c r="H2501" s="8" t="s">
        <v>9376</v>
      </c>
      <c r="I2501" s="8" t="s">
        <v>9625</v>
      </c>
      <c r="J2501" s="19">
        <v>7</v>
      </c>
      <c r="K2501" s="19" t="s">
        <v>7738</v>
      </c>
      <c r="L2501" s="11"/>
      <c r="M2501" s="11"/>
      <c r="N2501" s="24"/>
      <c r="P2501" s="32"/>
      <c r="T2501" s="19"/>
      <c r="U2501" s="3"/>
      <c r="X2501" t="str">
        <f t="shared" si="162"/>
        <v/>
      </c>
      <c r="Z2501" t="str">
        <f t="shared" si="163"/>
        <v/>
      </c>
      <c r="AB2501" s="9"/>
      <c r="AC2501" t="s">
        <v>9376</v>
      </c>
      <c r="AD2501">
        <f t="shared" si="161"/>
        <v>0</v>
      </c>
      <c r="AF2501" s="3"/>
      <c r="AH2501" s="9"/>
    </row>
    <row r="2502" spans="1:34" ht="10.95" customHeight="1" outlineLevel="1" x14ac:dyDescent="0.25">
      <c r="A2502" t="s">
        <v>10686</v>
      </c>
      <c r="C2502" s="3" t="s">
        <v>11994</v>
      </c>
      <c r="D2502" s="3">
        <v>1027</v>
      </c>
      <c r="E2502" s="9">
        <v>1990</v>
      </c>
      <c r="F2502" s="7" t="s">
        <v>9628</v>
      </c>
      <c r="G2502" s="7" t="s">
        <v>5401</v>
      </c>
      <c r="H2502" s="8" t="s">
        <v>8359</v>
      </c>
      <c r="I2502" s="8" t="s">
        <v>9625</v>
      </c>
      <c r="J2502" s="19">
        <v>7</v>
      </c>
      <c r="K2502" s="19" t="s">
        <v>7738</v>
      </c>
      <c r="L2502" s="11"/>
      <c r="M2502" s="11"/>
      <c r="N2502" s="24"/>
      <c r="P2502" s="32"/>
      <c r="T2502" s="19"/>
      <c r="U2502" s="3"/>
      <c r="X2502" t="str">
        <f t="shared" si="162"/>
        <v/>
      </c>
      <c r="Z2502" t="str">
        <f t="shared" si="163"/>
        <v/>
      </c>
      <c r="AB2502" s="9"/>
      <c r="AC2502" t="s">
        <v>8359</v>
      </c>
      <c r="AD2502">
        <f t="shared" si="161"/>
        <v>0</v>
      </c>
      <c r="AF2502" s="3"/>
      <c r="AH2502" s="9"/>
    </row>
    <row r="2503" spans="1:34" ht="10.95" customHeight="1" outlineLevel="1" x14ac:dyDescent="0.25">
      <c r="A2503" t="s">
        <v>10686</v>
      </c>
      <c r="C2503" s="3" t="s">
        <v>11994</v>
      </c>
      <c r="D2503" s="3">
        <v>1031</v>
      </c>
      <c r="E2503" s="9">
        <v>1990</v>
      </c>
      <c r="F2503" s="7" t="s">
        <v>9627</v>
      </c>
      <c r="G2503" s="7" t="s">
        <v>5401</v>
      </c>
      <c r="H2503" s="8" t="s">
        <v>9612</v>
      </c>
      <c r="I2503" s="8" t="s">
        <v>9625</v>
      </c>
      <c r="J2503" s="19">
        <v>7</v>
      </c>
      <c r="K2503" s="19" t="s">
        <v>7738</v>
      </c>
      <c r="L2503" s="11"/>
      <c r="M2503" s="11"/>
      <c r="N2503" s="24"/>
      <c r="P2503" s="32"/>
      <c r="T2503" s="19"/>
      <c r="U2503" s="3"/>
      <c r="X2503" t="str">
        <f t="shared" si="162"/>
        <v/>
      </c>
      <c r="Z2503" t="str">
        <f t="shared" si="163"/>
        <v/>
      </c>
      <c r="AB2503" s="9"/>
      <c r="AC2503" t="s">
        <v>9612</v>
      </c>
      <c r="AD2503">
        <f t="shared" si="161"/>
        <v>0</v>
      </c>
      <c r="AF2503" s="3"/>
      <c r="AH2503" s="9"/>
    </row>
    <row r="2504" spans="1:34" ht="10.95" customHeight="1" outlineLevel="1" x14ac:dyDescent="0.25">
      <c r="A2504" t="s">
        <v>10686</v>
      </c>
      <c r="C2504" s="3" t="s">
        <v>11994</v>
      </c>
      <c r="D2504" s="3">
        <v>1039</v>
      </c>
      <c r="E2504" s="9">
        <v>1990</v>
      </c>
      <c r="F2504" s="7" t="s">
        <v>9728</v>
      </c>
      <c r="G2504" s="7" t="s">
        <v>5401</v>
      </c>
      <c r="H2504" s="8" t="s">
        <v>466</v>
      </c>
      <c r="I2504" s="8" t="s">
        <v>9629</v>
      </c>
      <c r="J2504" s="19">
        <v>5</v>
      </c>
      <c r="K2504" s="19" t="s">
        <v>7736</v>
      </c>
      <c r="L2504" s="11">
        <v>1.4</v>
      </c>
      <c r="M2504" s="11"/>
      <c r="N2504" s="24"/>
      <c r="P2504" s="32"/>
      <c r="T2504" s="19"/>
      <c r="U2504" s="3"/>
      <c r="X2504" t="str">
        <f t="shared" si="162"/>
        <v/>
      </c>
      <c r="Z2504" t="str">
        <f t="shared" si="163"/>
        <v/>
      </c>
      <c r="AB2504" s="9"/>
      <c r="AC2504" t="s">
        <v>466</v>
      </c>
      <c r="AD2504">
        <f t="shared" si="161"/>
        <v>0</v>
      </c>
      <c r="AF2504" s="3"/>
      <c r="AH2504" s="9"/>
    </row>
    <row r="2505" spans="1:34" ht="10.95" customHeight="1" outlineLevel="1" x14ac:dyDescent="0.25">
      <c r="A2505" t="s">
        <v>10686</v>
      </c>
      <c r="C2505" s="3" t="s">
        <v>11994</v>
      </c>
      <c r="D2505" s="3">
        <v>1040</v>
      </c>
      <c r="E2505" s="9">
        <v>1990</v>
      </c>
      <c r="F2505" s="7" t="s">
        <v>5749</v>
      </c>
      <c r="G2505" s="7" t="s">
        <v>5401</v>
      </c>
      <c r="H2505" s="8" t="s">
        <v>9630</v>
      </c>
      <c r="I2505" s="8" t="s">
        <v>9629</v>
      </c>
      <c r="J2505" s="19">
        <v>1</v>
      </c>
      <c r="K2505" s="19" t="s">
        <v>7736</v>
      </c>
      <c r="L2505" s="11">
        <v>1.4</v>
      </c>
      <c r="M2505" s="11"/>
      <c r="N2505" s="24"/>
      <c r="P2505" s="32"/>
      <c r="S2505">
        <v>1</v>
      </c>
      <c r="T2505" s="19"/>
      <c r="U2505" s="3">
        <v>1256</v>
      </c>
      <c r="X2505" t="str">
        <f t="shared" si="162"/>
        <v/>
      </c>
      <c r="Z2505" t="str">
        <f t="shared" si="163"/>
        <v/>
      </c>
      <c r="AB2505" s="9"/>
      <c r="AC2505" t="s">
        <v>9630</v>
      </c>
      <c r="AD2505">
        <f t="shared" si="161"/>
        <v>0</v>
      </c>
      <c r="AF2505" s="3"/>
      <c r="AH2505" s="9"/>
    </row>
    <row r="2506" spans="1:34" ht="10.95" customHeight="1" outlineLevel="1" x14ac:dyDescent="0.25">
      <c r="A2506" t="s">
        <v>10686</v>
      </c>
      <c r="C2506" s="3" t="s">
        <v>11994</v>
      </c>
      <c r="D2506" s="3" t="s">
        <v>4065</v>
      </c>
      <c r="E2506" s="9">
        <v>1992</v>
      </c>
      <c r="F2506" s="7" t="s">
        <v>20641</v>
      </c>
      <c r="G2506" s="7" t="s">
        <v>5401</v>
      </c>
      <c r="H2506" s="8" t="s">
        <v>466</v>
      </c>
      <c r="I2506" s="8" t="s">
        <v>9629</v>
      </c>
      <c r="J2506" s="19">
        <v>5</v>
      </c>
      <c r="K2506" s="19" t="s">
        <v>7736</v>
      </c>
      <c r="L2506" s="11">
        <v>1.4</v>
      </c>
      <c r="M2506" s="11"/>
      <c r="N2506" s="24"/>
      <c r="P2506" s="32"/>
      <c r="T2506" s="19"/>
      <c r="U2506" s="3"/>
      <c r="X2506" t="str">
        <f t="shared" si="162"/>
        <v/>
      </c>
      <c r="Z2506" t="str">
        <f t="shared" si="163"/>
        <v/>
      </c>
      <c r="AB2506" s="9"/>
      <c r="AC2506" t="s">
        <v>466</v>
      </c>
      <c r="AD2506">
        <f t="shared" si="161"/>
        <v>0</v>
      </c>
      <c r="AF2506" s="3"/>
      <c r="AH2506" s="9"/>
    </row>
    <row r="2507" spans="1:34" ht="10.95" customHeight="1" outlineLevel="1" x14ac:dyDescent="0.25">
      <c r="A2507" t="s">
        <v>10686</v>
      </c>
      <c r="C2507" s="3" t="s">
        <v>11994</v>
      </c>
      <c r="D2507" s="3" t="s">
        <v>4065</v>
      </c>
      <c r="E2507" s="9">
        <v>1992</v>
      </c>
      <c r="F2507" s="7" t="s">
        <v>20642</v>
      </c>
      <c r="G2507" s="7" t="s">
        <v>5401</v>
      </c>
      <c r="H2507" s="8" t="s">
        <v>9630</v>
      </c>
      <c r="I2507" s="8" t="s">
        <v>9629</v>
      </c>
      <c r="J2507" s="19">
        <v>1</v>
      </c>
      <c r="K2507" s="19" t="s">
        <v>7736</v>
      </c>
      <c r="L2507" s="11">
        <v>1.4</v>
      </c>
      <c r="M2507" s="11"/>
      <c r="N2507" s="24"/>
      <c r="P2507" s="32"/>
      <c r="T2507" s="19"/>
      <c r="U2507" s="3">
        <v>1256</v>
      </c>
      <c r="X2507" t="str">
        <f t="shared" si="162"/>
        <v/>
      </c>
      <c r="Z2507" t="str">
        <f t="shared" si="163"/>
        <v/>
      </c>
      <c r="AB2507" s="9"/>
      <c r="AC2507" t="s">
        <v>9630</v>
      </c>
      <c r="AD2507">
        <f t="shared" si="161"/>
        <v>0</v>
      </c>
      <c r="AF2507" s="3"/>
      <c r="AH2507" s="9"/>
    </row>
    <row r="2508" spans="1:34" ht="10.95" customHeight="1" outlineLevel="1" x14ac:dyDescent="0.25">
      <c r="A2508" t="s">
        <v>10686</v>
      </c>
      <c r="C2508" s="3" t="s">
        <v>11994</v>
      </c>
      <c r="D2508" s="3">
        <v>1130</v>
      </c>
      <c r="E2508" s="9">
        <v>1996</v>
      </c>
      <c r="F2508" s="7" t="s">
        <v>9635</v>
      </c>
      <c r="G2508" s="7" t="s">
        <v>5401</v>
      </c>
      <c r="H2508" s="8" t="s">
        <v>9632</v>
      </c>
      <c r="I2508" s="8" t="s">
        <v>9631</v>
      </c>
      <c r="J2508" s="19">
        <v>7</v>
      </c>
      <c r="K2508" s="19" t="s">
        <v>20093</v>
      </c>
      <c r="L2508" s="11"/>
      <c r="M2508" s="11"/>
      <c r="N2508" s="24"/>
      <c r="P2508" s="32"/>
      <c r="T2508" s="19"/>
      <c r="U2508" s="3"/>
      <c r="X2508" t="str">
        <f t="shared" si="162"/>
        <v/>
      </c>
      <c r="Z2508" t="str">
        <f t="shared" si="163"/>
        <v/>
      </c>
      <c r="AB2508" s="9"/>
      <c r="AC2508" t="s">
        <v>9632</v>
      </c>
      <c r="AD2508">
        <f t="shared" si="161"/>
        <v>0</v>
      </c>
      <c r="AF2508" s="3"/>
      <c r="AH2508" s="9"/>
    </row>
    <row r="2509" spans="1:34" ht="10.95" customHeight="1" outlineLevel="1" x14ac:dyDescent="0.25">
      <c r="A2509" t="s">
        <v>10686</v>
      </c>
      <c r="C2509" s="3" t="s">
        <v>11994</v>
      </c>
      <c r="D2509" s="3">
        <v>1131</v>
      </c>
      <c r="E2509" s="9">
        <v>1996</v>
      </c>
      <c r="F2509" s="7" t="s">
        <v>9635</v>
      </c>
      <c r="G2509" s="7" t="s">
        <v>5401</v>
      </c>
      <c r="H2509" s="8" t="s">
        <v>9376</v>
      </c>
      <c r="I2509" s="8" t="s">
        <v>9631</v>
      </c>
      <c r="J2509" s="19">
        <v>7</v>
      </c>
      <c r="K2509" s="19" t="s">
        <v>20093</v>
      </c>
      <c r="L2509" s="11"/>
      <c r="M2509" s="11"/>
      <c r="N2509" s="24"/>
      <c r="P2509" s="32"/>
      <c r="T2509" s="19"/>
      <c r="U2509" s="3"/>
      <c r="X2509" t="str">
        <f t="shared" si="162"/>
        <v/>
      </c>
      <c r="Z2509" t="str">
        <f t="shared" si="163"/>
        <v/>
      </c>
      <c r="AB2509" s="9"/>
      <c r="AC2509" t="s">
        <v>9376</v>
      </c>
      <c r="AD2509">
        <f t="shared" si="161"/>
        <v>0</v>
      </c>
      <c r="AF2509" s="3"/>
      <c r="AH2509" s="9"/>
    </row>
    <row r="2510" spans="1:34" ht="10.95" customHeight="1" outlineLevel="1" x14ac:dyDescent="0.25">
      <c r="A2510" t="s">
        <v>10686</v>
      </c>
      <c r="C2510" s="3" t="s">
        <v>11994</v>
      </c>
      <c r="D2510" s="3">
        <v>1132</v>
      </c>
      <c r="E2510" s="9">
        <v>1996</v>
      </c>
      <c r="F2510" s="7" t="s">
        <v>9635</v>
      </c>
      <c r="G2510" s="7" t="s">
        <v>5401</v>
      </c>
      <c r="H2510" s="8" t="s">
        <v>9633</v>
      </c>
      <c r="I2510" s="8" t="s">
        <v>9631</v>
      </c>
      <c r="J2510" s="19">
        <v>7</v>
      </c>
      <c r="K2510" s="19" t="s">
        <v>20093</v>
      </c>
      <c r="L2510" s="11"/>
      <c r="M2510" s="11"/>
      <c r="N2510" s="24"/>
      <c r="P2510" s="32"/>
      <c r="T2510" s="19"/>
      <c r="U2510" s="3"/>
      <c r="X2510" t="str">
        <f t="shared" si="162"/>
        <v/>
      </c>
      <c r="Z2510" t="str">
        <f t="shared" si="163"/>
        <v/>
      </c>
      <c r="AB2510" s="9"/>
      <c r="AC2510" t="s">
        <v>9633</v>
      </c>
      <c r="AD2510">
        <f t="shared" si="161"/>
        <v>0</v>
      </c>
      <c r="AF2510" s="3"/>
      <c r="AH2510" s="9"/>
    </row>
    <row r="2511" spans="1:34" ht="10.95" customHeight="1" outlineLevel="1" x14ac:dyDescent="0.25">
      <c r="A2511" t="s">
        <v>10686</v>
      </c>
      <c r="C2511" s="3" t="s">
        <v>11994</v>
      </c>
      <c r="D2511" s="3">
        <v>1133</v>
      </c>
      <c r="E2511" s="9">
        <v>1996</v>
      </c>
      <c r="F2511" s="7" t="s">
        <v>9635</v>
      </c>
      <c r="G2511" s="7" t="s">
        <v>5401</v>
      </c>
      <c r="H2511" s="8" t="s">
        <v>9617</v>
      </c>
      <c r="I2511" s="8" t="s">
        <v>9631</v>
      </c>
      <c r="J2511" s="19">
        <v>7</v>
      </c>
      <c r="K2511" s="19" t="s">
        <v>20093</v>
      </c>
      <c r="L2511" s="11"/>
      <c r="M2511" s="11"/>
      <c r="N2511" s="24"/>
      <c r="P2511" s="32"/>
      <c r="T2511" s="19"/>
      <c r="U2511" s="3"/>
      <c r="X2511" t="str">
        <f t="shared" si="162"/>
        <v/>
      </c>
      <c r="Z2511" t="str">
        <f t="shared" si="163"/>
        <v/>
      </c>
      <c r="AB2511" s="9"/>
      <c r="AC2511" t="s">
        <v>9617</v>
      </c>
      <c r="AD2511">
        <f t="shared" si="161"/>
        <v>0</v>
      </c>
      <c r="AF2511" s="3"/>
      <c r="AH2511" s="9"/>
    </row>
    <row r="2512" spans="1:34" ht="10.95" customHeight="1" outlineLevel="1" x14ac:dyDescent="0.25">
      <c r="A2512" t="s">
        <v>10686</v>
      </c>
      <c r="C2512" s="3" t="s">
        <v>11994</v>
      </c>
      <c r="D2512" s="3" t="s">
        <v>9634</v>
      </c>
      <c r="E2512" s="9">
        <v>1996</v>
      </c>
      <c r="F2512" s="7" t="s">
        <v>9636</v>
      </c>
      <c r="G2512" s="7" t="s">
        <v>5401</v>
      </c>
      <c r="H2512" s="8" t="s">
        <v>7560</v>
      </c>
      <c r="I2512" s="8" t="s">
        <v>9631</v>
      </c>
      <c r="J2512" s="19">
        <v>7</v>
      </c>
      <c r="K2512" s="19" t="s">
        <v>7736</v>
      </c>
      <c r="L2512" s="11">
        <v>4.5</v>
      </c>
      <c r="M2512" s="11"/>
      <c r="N2512" s="24"/>
      <c r="P2512" s="32"/>
      <c r="T2512" s="19"/>
      <c r="U2512" s="3"/>
      <c r="X2512" t="str">
        <f t="shared" si="162"/>
        <v/>
      </c>
      <c r="Z2512">
        <f t="shared" si="163"/>
        <v>1</v>
      </c>
      <c r="AB2512" s="9"/>
      <c r="AC2512" t="s">
        <v>7560</v>
      </c>
      <c r="AD2512">
        <f t="shared" si="161"/>
        <v>0</v>
      </c>
      <c r="AF2512" s="3"/>
      <c r="AH2512" s="9"/>
    </row>
    <row r="2513" spans="1:34" ht="10.95" customHeight="1" outlineLevel="1" x14ac:dyDescent="0.25">
      <c r="A2513" t="s">
        <v>10686</v>
      </c>
      <c r="C2513" s="3" t="s">
        <v>11994</v>
      </c>
      <c r="D2513" s="3">
        <v>1134</v>
      </c>
      <c r="E2513" s="9">
        <v>1996</v>
      </c>
      <c r="F2513" s="7" t="s">
        <v>9639</v>
      </c>
      <c r="G2513" s="7" t="s">
        <v>5401</v>
      </c>
      <c r="H2513" s="8" t="s">
        <v>9233</v>
      </c>
      <c r="I2513" s="8" t="s">
        <v>9631</v>
      </c>
      <c r="J2513" s="19">
        <v>7</v>
      </c>
      <c r="K2513" s="19" t="s">
        <v>20093</v>
      </c>
      <c r="L2513" s="11"/>
      <c r="M2513" s="11"/>
      <c r="N2513" s="24"/>
      <c r="P2513" s="32"/>
      <c r="T2513" s="19"/>
      <c r="U2513" s="3"/>
      <c r="X2513" t="str">
        <f t="shared" si="162"/>
        <v/>
      </c>
      <c r="Z2513" t="str">
        <f t="shared" si="163"/>
        <v/>
      </c>
      <c r="AB2513" s="9"/>
      <c r="AC2513" t="s">
        <v>9233</v>
      </c>
      <c r="AD2513">
        <f t="shared" si="161"/>
        <v>0</v>
      </c>
      <c r="AF2513" s="3"/>
      <c r="AH2513" s="9"/>
    </row>
    <row r="2514" spans="1:34" ht="10.95" customHeight="1" outlineLevel="1" x14ac:dyDescent="0.25">
      <c r="A2514" t="s">
        <v>10686</v>
      </c>
      <c r="C2514" s="3" t="s">
        <v>11994</v>
      </c>
      <c r="D2514" s="3">
        <v>1135</v>
      </c>
      <c r="E2514" s="9">
        <v>1996</v>
      </c>
      <c r="F2514" s="7" t="s">
        <v>9639</v>
      </c>
      <c r="G2514" s="7" t="s">
        <v>5401</v>
      </c>
      <c r="H2514" s="8" t="s">
        <v>9233</v>
      </c>
      <c r="I2514" s="8" t="s">
        <v>9631</v>
      </c>
      <c r="J2514" s="19">
        <v>7</v>
      </c>
      <c r="K2514" s="19" t="s">
        <v>20093</v>
      </c>
      <c r="L2514" s="11"/>
      <c r="M2514" s="11"/>
      <c r="N2514" s="24"/>
      <c r="P2514" s="32"/>
      <c r="T2514" s="19"/>
      <c r="U2514" s="3"/>
      <c r="X2514" t="str">
        <f t="shared" si="162"/>
        <v/>
      </c>
      <c r="Z2514" t="str">
        <f t="shared" si="163"/>
        <v/>
      </c>
      <c r="AB2514" s="9"/>
      <c r="AC2514" t="s">
        <v>9233</v>
      </c>
      <c r="AD2514">
        <f t="shared" si="161"/>
        <v>0</v>
      </c>
      <c r="AF2514" s="3"/>
      <c r="AH2514" s="9"/>
    </row>
    <row r="2515" spans="1:34" ht="10.95" customHeight="1" outlineLevel="1" x14ac:dyDescent="0.25">
      <c r="A2515" t="s">
        <v>10686</v>
      </c>
      <c r="C2515" s="3" t="s">
        <v>11994</v>
      </c>
      <c r="D2515" s="3">
        <v>1136</v>
      </c>
      <c r="E2515" s="9">
        <v>1996</v>
      </c>
      <c r="F2515" s="7" t="s">
        <v>9639</v>
      </c>
      <c r="G2515" s="7" t="s">
        <v>5401</v>
      </c>
      <c r="H2515" s="8" t="s">
        <v>9233</v>
      </c>
      <c r="I2515" s="8" t="s">
        <v>9631</v>
      </c>
      <c r="J2515" s="19">
        <v>7</v>
      </c>
      <c r="K2515" s="19" t="s">
        <v>20093</v>
      </c>
      <c r="L2515" s="11"/>
      <c r="M2515" s="11"/>
      <c r="N2515" s="24"/>
      <c r="P2515" s="32"/>
      <c r="T2515" s="19"/>
      <c r="U2515" s="3"/>
      <c r="X2515" t="str">
        <f t="shared" si="162"/>
        <v/>
      </c>
      <c r="Z2515" t="str">
        <f t="shared" si="163"/>
        <v/>
      </c>
      <c r="AB2515" s="9"/>
      <c r="AC2515" t="s">
        <v>9233</v>
      </c>
      <c r="AD2515">
        <f t="shared" si="161"/>
        <v>0</v>
      </c>
      <c r="AF2515" s="3"/>
      <c r="AH2515" s="9"/>
    </row>
    <row r="2516" spans="1:34" ht="10.95" customHeight="1" outlineLevel="1" x14ac:dyDescent="0.25">
      <c r="A2516" t="s">
        <v>10686</v>
      </c>
      <c r="C2516" s="3" t="s">
        <v>11994</v>
      </c>
      <c r="D2516" s="3">
        <v>1137</v>
      </c>
      <c r="E2516" s="9">
        <v>1996</v>
      </c>
      <c r="F2516" s="7" t="s">
        <v>9639</v>
      </c>
      <c r="G2516" s="7" t="s">
        <v>5401</v>
      </c>
      <c r="H2516" s="8" t="s">
        <v>9233</v>
      </c>
      <c r="I2516" s="8" t="s">
        <v>9631</v>
      </c>
      <c r="J2516" s="19">
        <v>7</v>
      </c>
      <c r="K2516" s="19" t="s">
        <v>20093</v>
      </c>
      <c r="L2516" s="11"/>
      <c r="M2516" s="11"/>
      <c r="N2516" s="24"/>
      <c r="P2516" s="32"/>
      <c r="T2516" s="19"/>
      <c r="U2516" s="3"/>
      <c r="X2516" t="str">
        <f t="shared" si="162"/>
        <v/>
      </c>
      <c r="Z2516" t="str">
        <f t="shared" si="163"/>
        <v/>
      </c>
      <c r="AB2516" s="9"/>
      <c r="AC2516" t="s">
        <v>9233</v>
      </c>
      <c r="AD2516">
        <f t="shared" si="161"/>
        <v>0</v>
      </c>
      <c r="AF2516" s="3"/>
      <c r="AH2516" s="9"/>
    </row>
    <row r="2517" spans="1:34" ht="10.95" customHeight="1" outlineLevel="1" x14ac:dyDescent="0.25">
      <c r="A2517" t="s">
        <v>10686</v>
      </c>
      <c r="C2517" s="3" t="s">
        <v>11994</v>
      </c>
      <c r="D2517" s="3" t="s">
        <v>9638</v>
      </c>
      <c r="E2517" s="9">
        <v>1996</v>
      </c>
      <c r="F2517" s="7" t="s">
        <v>9637</v>
      </c>
      <c r="G2517" s="7" t="s">
        <v>5401</v>
      </c>
      <c r="H2517" s="8" t="s">
        <v>7560</v>
      </c>
      <c r="I2517" s="8" t="s">
        <v>9631</v>
      </c>
      <c r="J2517" s="19">
        <v>7</v>
      </c>
      <c r="K2517" s="19" t="s">
        <v>7736</v>
      </c>
      <c r="L2517" s="11">
        <v>4.5</v>
      </c>
      <c r="M2517" s="11"/>
      <c r="N2517" s="24"/>
      <c r="P2517" s="32"/>
      <c r="T2517" s="19"/>
      <c r="U2517" s="3"/>
      <c r="X2517" t="str">
        <f t="shared" si="162"/>
        <v/>
      </c>
      <c r="Z2517">
        <f t="shared" si="163"/>
        <v>1</v>
      </c>
      <c r="AB2517" s="9"/>
      <c r="AC2517" t="s">
        <v>7560</v>
      </c>
      <c r="AD2517">
        <f t="shared" si="161"/>
        <v>0</v>
      </c>
      <c r="AF2517" s="3"/>
      <c r="AH2517" s="9"/>
    </row>
    <row r="2518" spans="1:34" ht="10.95" customHeight="1" outlineLevel="1" x14ac:dyDescent="0.25">
      <c r="A2518" t="s">
        <v>10686</v>
      </c>
      <c r="C2518" s="3" t="s">
        <v>11994</v>
      </c>
      <c r="D2518" s="3">
        <v>1138</v>
      </c>
      <c r="E2518" s="9">
        <v>1996</v>
      </c>
      <c r="F2518" s="7" t="s">
        <v>9640</v>
      </c>
      <c r="G2518" s="7" t="s">
        <v>5401</v>
      </c>
      <c r="H2518" s="8" t="s">
        <v>9233</v>
      </c>
      <c r="I2518" s="8" t="s">
        <v>9631</v>
      </c>
      <c r="J2518" s="19">
        <v>7</v>
      </c>
      <c r="K2518" s="19" t="s">
        <v>20093</v>
      </c>
      <c r="L2518" s="11"/>
      <c r="M2518" s="11"/>
      <c r="N2518" s="24"/>
      <c r="P2518" s="32"/>
      <c r="T2518" s="19"/>
      <c r="U2518" s="3"/>
      <c r="X2518" t="str">
        <f t="shared" si="162"/>
        <v/>
      </c>
      <c r="Z2518" t="str">
        <f t="shared" si="163"/>
        <v/>
      </c>
      <c r="AB2518" s="9"/>
      <c r="AC2518" t="s">
        <v>9233</v>
      </c>
      <c r="AD2518">
        <f t="shared" si="161"/>
        <v>0</v>
      </c>
      <c r="AF2518" s="3"/>
      <c r="AH2518" s="9"/>
    </row>
    <row r="2519" spans="1:34" ht="10.95" customHeight="1" outlineLevel="1" x14ac:dyDescent="0.25">
      <c r="A2519" t="s">
        <v>10686</v>
      </c>
      <c r="C2519" s="3" t="s">
        <v>11994</v>
      </c>
      <c r="D2519" s="3" t="s">
        <v>9642</v>
      </c>
      <c r="E2519" s="9">
        <v>1996</v>
      </c>
      <c r="F2519" s="7" t="s">
        <v>9641</v>
      </c>
      <c r="G2519" s="7" t="s">
        <v>5401</v>
      </c>
      <c r="H2519" s="8" t="s">
        <v>7560</v>
      </c>
      <c r="I2519" s="8" t="s">
        <v>9631</v>
      </c>
      <c r="J2519" s="19">
        <v>7</v>
      </c>
      <c r="K2519" s="19" t="s">
        <v>7736</v>
      </c>
      <c r="L2519" s="11">
        <v>2</v>
      </c>
      <c r="M2519" s="11"/>
      <c r="N2519" s="24"/>
      <c r="P2519" s="32"/>
      <c r="T2519" s="19"/>
      <c r="U2519" s="3"/>
      <c r="X2519" t="str">
        <f t="shared" si="162"/>
        <v/>
      </c>
      <c r="Z2519">
        <f t="shared" si="163"/>
        <v>1</v>
      </c>
      <c r="AB2519" s="9"/>
      <c r="AC2519" t="s">
        <v>7560</v>
      </c>
      <c r="AD2519">
        <f t="shared" si="161"/>
        <v>0</v>
      </c>
      <c r="AF2519" s="3"/>
      <c r="AH2519" s="9"/>
    </row>
    <row r="2520" spans="1:34" ht="10.95" customHeight="1" outlineLevel="1" x14ac:dyDescent="0.25">
      <c r="A2520" t="s">
        <v>9610</v>
      </c>
      <c r="C2520" s="3" t="s">
        <v>11994</v>
      </c>
      <c r="D2520" s="3">
        <v>1520</v>
      </c>
      <c r="E2520" s="9">
        <v>2000</v>
      </c>
      <c r="F2520" s="7" t="s">
        <v>9643</v>
      </c>
      <c r="G2520" s="7" t="s">
        <v>5401</v>
      </c>
      <c r="H2520" s="8" t="s">
        <v>9233</v>
      </c>
      <c r="I2520" s="8" t="s">
        <v>9625</v>
      </c>
      <c r="J2520" s="19">
        <v>7</v>
      </c>
      <c r="K2520" s="19" t="s">
        <v>7738</v>
      </c>
      <c r="L2520" s="11"/>
      <c r="M2520" s="11"/>
      <c r="N2520" s="24"/>
      <c r="P2520" s="32"/>
      <c r="T2520" s="19"/>
      <c r="U2520" s="3"/>
      <c r="X2520" t="str">
        <f t="shared" si="162"/>
        <v/>
      </c>
      <c r="Z2520" t="str">
        <f t="shared" si="163"/>
        <v/>
      </c>
      <c r="AB2520" s="9"/>
      <c r="AC2520" t="s">
        <v>9233</v>
      </c>
      <c r="AD2520">
        <f t="shared" si="161"/>
        <v>0</v>
      </c>
      <c r="AF2520" s="3"/>
      <c r="AH2520" s="9"/>
    </row>
    <row r="2521" spans="1:34" ht="10.95" customHeight="1" outlineLevel="1" x14ac:dyDescent="0.25">
      <c r="A2521" t="s">
        <v>9610</v>
      </c>
      <c r="C2521" s="3" t="s">
        <v>11994</v>
      </c>
      <c r="D2521" s="3">
        <v>1523</v>
      </c>
      <c r="E2521" s="9">
        <v>2000</v>
      </c>
      <c r="F2521" s="7" t="s">
        <v>9644</v>
      </c>
      <c r="G2521" s="7" t="s">
        <v>5401</v>
      </c>
      <c r="H2521" s="8" t="s">
        <v>9233</v>
      </c>
      <c r="I2521" s="8" t="s">
        <v>9625</v>
      </c>
      <c r="J2521" s="19">
        <v>7</v>
      </c>
      <c r="K2521" s="19" t="s">
        <v>7738</v>
      </c>
      <c r="L2521" s="11"/>
      <c r="M2521" s="11"/>
      <c r="N2521" s="24"/>
      <c r="P2521" s="32"/>
      <c r="T2521" s="19"/>
      <c r="U2521" s="3"/>
      <c r="X2521" t="str">
        <f t="shared" si="162"/>
        <v/>
      </c>
      <c r="Z2521" t="str">
        <f t="shared" si="163"/>
        <v/>
      </c>
      <c r="AB2521" s="9"/>
      <c r="AC2521" t="s">
        <v>9233</v>
      </c>
      <c r="AD2521">
        <f t="shared" ref="AD2521:AD2552" si="164">COUNTIF(H2521,"*Fuji*")</f>
        <v>0</v>
      </c>
      <c r="AF2521" s="3"/>
      <c r="AH2521" s="9"/>
    </row>
    <row r="2522" spans="1:34" ht="10.95" customHeight="1" outlineLevel="1" x14ac:dyDescent="0.25">
      <c r="A2522" t="s">
        <v>9610</v>
      </c>
      <c r="C2522" s="3" t="s">
        <v>11994</v>
      </c>
      <c r="D2522" s="3" t="s">
        <v>21226</v>
      </c>
      <c r="E2522" s="9">
        <v>2001</v>
      </c>
      <c r="F2522" s="7" t="s">
        <v>21227</v>
      </c>
      <c r="G2522" s="7" t="s">
        <v>5401</v>
      </c>
      <c r="H2522" s="8" t="s">
        <v>6219</v>
      </c>
      <c r="I2522" s="8" t="s">
        <v>21229</v>
      </c>
      <c r="J2522" s="19">
        <v>1</v>
      </c>
      <c r="K2522" s="19" t="s">
        <v>7736</v>
      </c>
      <c r="L2522" s="11">
        <v>19</v>
      </c>
      <c r="M2522" s="11"/>
      <c r="N2522" s="24"/>
      <c r="P2522" s="32"/>
      <c r="T2522" s="19"/>
      <c r="U2522" s="3"/>
      <c r="X2522" t="str">
        <f t="shared" si="162"/>
        <v/>
      </c>
      <c r="Z2522">
        <f t="shared" si="163"/>
        <v>1</v>
      </c>
      <c r="AB2522" s="9"/>
      <c r="AC2522" t="s">
        <v>21228</v>
      </c>
      <c r="AD2522">
        <f t="shared" si="164"/>
        <v>0</v>
      </c>
      <c r="AF2522" s="3"/>
      <c r="AH2522" s="9"/>
    </row>
    <row r="2523" spans="1:34" ht="10.95" customHeight="1" outlineLevel="1" x14ac:dyDescent="0.25">
      <c r="A2523" t="s">
        <v>9610</v>
      </c>
      <c r="C2523" s="3" t="s">
        <v>11994</v>
      </c>
      <c r="D2523" s="3">
        <v>1705</v>
      </c>
      <c r="E2523" s="9">
        <v>2002</v>
      </c>
      <c r="F2523" s="7" t="s">
        <v>9646</v>
      </c>
      <c r="G2523" s="7" t="s">
        <v>5401</v>
      </c>
      <c r="H2523" s="8" t="s">
        <v>9455</v>
      </c>
      <c r="I2523" s="8" t="s">
        <v>7560</v>
      </c>
      <c r="J2523" s="19">
        <v>7</v>
      </c>
      <c r="K2523" s="19" t="s">
        <v>7738</v>
      </c>
      <c r="L2523" s="11"/>
      <c r="M2523" s="11"/>
      <c r="N2523" s="24"/>
      <c r="P2523" s="32"/>
      <c r="T2523" s="19"/>
      <c r="U2523" s="3"/>
      <c r="X2523" t="str">
        <f t="shared" si="162"/>
        <v/>
      </c>
      <c r="Z2523" t="str">
        <f t="shared" si="163"/>
        <v/>
      </c>
      <c r="AB2523" s="9"/>
      <c r="AC2523" t="s">
        <v>9455</v>
      </c>
      <c r="AD2523">
        <f t="shared" si="164"/>
        <v>0</v>
      </c>
      <c r="AF2523" s="3"/>
      <c r="AH2523" s="9"/>
    </row>
    <row r="2524" spans="1:34" ht="10.95" customHeight="1" outlineLevel="1" x14ac:dyDescent="0.25">
      <c r="A2524" t="s">
        <v>9610</v>
      </c>
      <c r="C2524" s="3" t="s">
        <v>11994</v>
      </c>
      <c r="D2524" s="3">
        <v>1706</v>
      </c>
      <c r="E2524" s="9">
        <v>2002</v>
      </c>
      <c r="F2524" s="7" t="s">
        <v>9647</v>
      </c>
      <c r="G2524" s="7" t="s">
        <v>5401</v>
      </c>
      <c r="H2524" s="8" t="s">
        <v>9653</v>
      </c>
      <c r="I2524" s="8" t="s">
        <v>7560</v>
      </c>
      <c r="J2524" s="19">
        <v>7</v>
      </c>
      <c r="K2524" s="19" t="s">
        <v>7738</v>
      </c>
      <c r="L2524" s="11"/>
      <c r="M2524" s="11"/>
      <c r="N2524" s="24"/>
      <c r="P2524" s="32"/>
      <c r="T2524" s="19"/>
      <c r="U2524" s="3"/>
      <c r="X2524" t="str">
        <f t="shared" si="162"/>
        <v/>
      </c>
      <c r="Z2524" t="str">
        <f t="shared" si="163"/>
        <v/>
      </c>
      <c r="AB2524" s="9"/>
      <c r="AC2524" t="s">
        <v>9653</v>
      </c>
      <c r="AD2524">
        <f t="shared" si="164"/>
        <v>0</v>
      </c>
      <c r="AF2524" s="3"/>
      <c r="AH2524" s="9"/>
    </row>
    <row r="2525" spans="1:34" ht="10.95" customHeight="1" outlineLevel="1" x14ac:dyDescent="0.25">
      <c r="A2525" t="s">
        <v>9610</v>
      </c>
      <c r="C2525" s="3" t="s">
        <v>11994</v>
      </c>
      <c r="D2525" s="3">
        <v>1707</v>
      </c>
      <c r="E2525" s="9">
        <v>2002</v>
      </c>
      <c r="F2525" s="7" t="s">
        <v>9648</v>
      </c>
      <c r="G2525" s="7" t="s">
        <v>5401</v>
      </c>
      <c r="H2525" s="8" t="s">
        <v>9654</v>
      </c>
      <c r="I2525" s="8" t="s">
        <v>7560</v>
      </c>
      <c r="J2525" s="19">
        <v>7</v>
      </c>
      <c r="K2525" s="19" t="s">
        <v>7738</v>
      </c>
      <c r="L2525" s="11"/>
      <c r="M2525" s="11"/>
      <c r="N2525" s="24"/>
      <c r="P2525" s="32"/>
      <c r="T2525" s="19"/>
      <c r="U2525" s="3"/>
      <c r="X2525" t="str">
        <f t="shared" si="162"/>
        <v/>
      </c>
      <c r="Z2525" t="str">
        <f t="shared" si="163"/>
        <v/>
      </c>
      <c r="AB2525" s="9"/>
      <c r="AC2525" t="s">
        <v>9654</v>
      </c>
      <c r="AD2525">
        <f t="shared" si="164"/>
        <v>0</v>
      </c>
      <c r="AF2525" s="3"/>
      <c r="AH2525" s="9"/>
    </row>
    <row r="2526" spans="1:34" ht="10.95" customHeight="1" outlineLevel="1" x14ac:dyDescent="0.25">
      <c r="A2526" t="s">
        <v>9610</v>
      </c>
      <c r="C2526" s="3" t="s">
        <v>11994</v>
      </c>
      <c r="D2526" s="3">
        <v>1708</v>
      </c>
      <c r="E2526" s="9">
        <v>2002</v>
      </c>
      <c r="F2526" s="7" t="s">
        <v>9649</v>
      </c>
      <c r="G2526" s="7" t="s">
        <v>5401</v>
      </c>
      <c r="H2526" s="8" t="s">
        <v>9655</v>
      </c>
      <c r="I2526" s="8" t="s">
        <v>7560</v>
      </c>
      <c r="J2526" s="19">
        <v>7</v>
      </c>
      <c r="K2526" s="19" t="s">
        <v>7738</v>
      </c>
      <c r="L2526" s="11"/>
      <c r="M2526" s="11"/>
      <c r="N2526" s="24"/>
      <c r="P2526" s="32"/>
      <c r="T2526" s="19"/>
      <c r="U2526" s="3"/>
      <c r="X2526" t="str">
        <f t="shared" si="162"/>
        <v/>
      </c>
      <c r="Z2526" t="str">
        <f t="shared" si="163"/>
        <v/>
      </c>
      <c r="AB2526" s="9"/>
      <c r="AC2526" t="s">
        <v>9655</v>
      </c>
      <c r="AD2526">
        <f t="shared" si="164"/>
        <v>0</v>
      </c>
      <c r="AF2526" s="3"/>
      <c r="AH2526" s="9"/>
    </row>
    <row r="2527" spans="1:34" ht="10.95" customHeight="1" outlineLevel="1" x14ac:dyDescent="0.25">
      <c r="A2527" t="s">
        <v>9610</v>
      </c>
      <c r="C2527" s="3" t="s">
        <v>11994</v>
      </c>
      <c r="D2527" s="3">
        <v>1709</v>
      </c>
      <c r="E2527" s="9">
        <v>2002</v>
      </c>
      <c r="F2527" s="7" t="s">
        <v>9650</v>
      </c>
      <c r="G2527" s="7" t="s">
        <v>5401</v>
      </c>
      <c r="H2527" s="8" t="s">
        <v>8356</v>
      </c>
      <c r="I2527" s="8" t="s">
        <v>7560</v>
      </c>
      <c r="J2527" s="19">
        <v>7</v>
      </c>
      <c r="K2527" s="19" t="s">
        <v>7738</v>
      </c>
      <c r="L2527" s="11"/>
      <c r="M2527" s="11"/>
      <c r="N2527" s="24"/>
      <c r="P2527" s="32"/>
      <c r="T2527" s="19"/>
      <c r="U2527" s="3"/>
      <c r="X2527" t="str">
        <f t="shared" si="162"/>
        <v/>
      </c>
      <c r="Z2527" t="str">
        <f t="shared" si="163"/>
        <v/>
      </c>
      <c r="AB2527" s="9"/>
      <c r="AC2527" t="s">
        <v>8356</v>
      </c>
      <c r="AD2527">
        <f t="shared" si="164"/>
        <v>0</v>
      </c>
      <c r="AF2527" s="3"/>
      <c r="AH2527" s="9"/>
    </row>
    <row r="2528" spans="1:34" ht="10.95" customHeight="1" outlineLevel="1" x14ac:dyDescent="0.25">
      <c r="A2528" t="s">
        <v>9610</v>
      </c>
      <c r="C2528" s="3" t="s">
        <v>11994</v>
      </c>
      <c r="D2528" s="3">
        <v>1710</v>
      </c>
      <c r="E2528" s="9">
        <v>2002</v>
      </c>
      <c r="F2528" s="7" t="s">
        <v>9651</v>
      </c>
      <c r="G2528" s="7" t="s">
        <v>5401</v>
      </c>
      <c r="H2528" s="8" t="s">
        <v>9656</v>
      </c>
      <c r="I2528" s="8" t="s">
        <v>7560</v>
      </c>
      <c r="J2528" s="19">
        <v>7</v>
      </c>
      <c r="K2528" s="19" t="s">
        <v>7738</v>
      </c>
      <c r="L2528" s="11"/>
      <c r="M2528" s="11"/>
      <c r="N2528" s="24"/>
      <c r="P2528" s="32"/>
      <c r="T2528" s="19"/>
      <c r="U2528" s="3"/>
      <c r="X2528" t="str">
        <f t="shared" si="162"/>
        <v/>
      </c>
      <c r="Z2528" t="str">
        <f t="shared" si="163"/>
        <v/>
      </c>
      <c r="AB2528" s="9"/>
      <c r="AC2528" t="s">
        <v>9656</v>
      </c>
      <c r="AD2528">
        <f t="shared" si="164"/>
        <v>0</v>
      </c>
      <c r="AF2528" s="3"/>
      <c r="AH2528" s="9"/>
    </row>
    <row r="2529" spans="1:34" ht="10.95" customHeight="1" outlineLevel="1" x14ac:dyDescent="0.25">
      <c r="A2529" t="s">
        <v>9610</v>
      </c>
      <c r="C2529" s="3" t="s">
        <v>11994</v>
      </c>
      <c r="D2529" s="3">
        <v>1711</v>
      </c>
      <c r="E2529" s="9">
        <v>2002</v>
      </c>
      <c r="F2529" s="7" t="s">
        <v>9474</v>
      </c>
      <c r="G2529" s="7" t="s">
        <v>5401</v>
      </c>
      <c r="H2529" s="8" t="s">
        <v>9657</v>
      </c>
      <c r="I2529" s="8" t="s">
        <v>7560</v>
      </c>
      <c r="J2529" s="19">
        <v>7</v>
      </c>
      <c r="K2529" s="19" t="s">
        <v>7738</v>
      </c>
      <c r="L2529" s="11"/>
      <c r="M2529" s="11"/>
      <c r="N2529" s="24"/>
      <c r="P2529" s="32"/>
      <c r="T2529" s="19"/>
      <c r="U2529" s="3"/>
      <c r="X2529" t="str">
        <f t="shared" si="162"/>
        <v/>
      </c>
      <c r="Z2529" t="str">
        <f t="shared" si="163"/>
        <v/>
      </c>
      <c r="AB2529" s="9"/>
      <c r="AC2529" t="s">
        <v>9657</v>
      </c>
      <c r="AD2529">
        <f t="shared" si="164"/>
        <v>0</v>
      </c>
      <c r="AF2529" s="3"/>
      <c r="AH2529" s="9"/>
    </row>
    <row r="2530" spans="1:34" ht="10.95" customHeight="1" outlineLevel="1" x14ac:dyDescent="0.25">
      <c r="A2530" t="s">
        <v>9610</v>
      </c>
      <c r="C2530" s="3" t="s">
        <v>11994</v>
      </c>
      <c r="D2530" s="3" t="s">
        <v>9645</v>
      </c>
      <c r="E2530" s="9">
        <v>2002</v>
      </c>
      <c r="F2530" s="7" t="s">
        <v>9652</v>
      </c>
      <c r="G2530" s="7" t="s">
        <v>5401</v>
      </c>
      <c r="H2530" s="8" t="s">
        <v>9657</v>
      </c>
      <c r="I2530" s="8" t="s">
        <v>7560</v>
      </c>
      <c r="J2530" s="19">
        <v>7</v>
      </c>
      <c r="K2530" s="19" t="s">
        <v>7738</v>
      </c>
      <c r="L2530" s="11"/>
      <c r="M2530" s="11"/>
      <c r="N2530" s="24"/>
      <c r="P2530" s="32"/>
      <c r="T2530" s="19"/>
      <c r="U2530" s="3"/>
      <c r="X2530" t="str">
        <f t="shared" si="162"/>
        <v/>
      </c>
      <c r="Z2530">
        <f t="shared" si="163"/>
        <v>1</v>
      </c>
      <c r="AB2530" s="9"/>
      <c r="AC2530" t="s">
        <v>9657</v>
      </c>
      <c r="AD2530">
        <f t="shared" si="164"/>
        <v>0</v>
      </c>
      <c r="AF2530" s="3"/>
      <c r="AH2530" s="9"/>
    </row>
    <row r="2531" spans="1:34" ht="10.95" customHeight="1" outlineLevel="1" x14ac:dyDescent="0.25">
      <c r="A2531" t="s">
        <v>9610</v>
      </c>
      <c r="C2531" s="3" t="s">
        <v>11994</v>
      </c>
      <c r="D2531" s="3">
        <v>1721</v>
      </c>
      <c r="E2531" s="9">
        <v>2002</v>
      </c>
      <c r="F2531" s="7" t="s">
        <v>9659</v>
      </c>
      <c r="G2531" s="7" t="s">
        <v>5401</v>
      </c>
      <c r="H2531" s="8" t="s">
        <v>9660</v>
      </c>
      <c r="I2531" s="8" t="s">
        <v>9658</v>
      </c>
      <c r="J2531" s="19">
        <v>7</v>
      </c>
      <c r="K2531" s="19" t="s">
        <v>7738</v>
      </c>
      <c r="L2531" s="11"/>
      <c r="M2531" s="11"/>
      <c r="N2531" s="24"/>
      <c r="P2531" s="32"/>
      <c r="T2531" s="19"/>
      <c r="U2531" s="3"/>
      <c r="X2531" t="str">
        <f t="shared" si="162"/>
        <v/>
      </c>
      <c r="Z2531" t="str">
        <f t="shared" si="163"/>
        <v/>
      </c>
      <c r="AB2531" s="9"/>
      <c r="AC2531" t="s">
        <v>9660</v>
      </c>
      <c r="AD2531">
        <f t="shared" si="164"/>
        <v>0</v>
      </c>
      <c r="AF2531" s="3"/>
      <c r="AH2531" s="9"/>
    </row>
    <row r="2532" spans="1:34" ht="10.95" customHeight="1" outlineLevel="1" x14ac:dyDescent="0.25">
      <c r="A2532" t="s">
        <v>9610</v>
      </c>
      <c r="C2532" s="3" t="s">
        <v>11994</v>
      </c>
      <c r="D2532" s="3">
        <v>1722</v>
      </c>
      <c r="E2532" s="9">
        <v>2002</v>
      </c>
      <c r="F2532" s="7" t="s">
        <v>9659</v>
      </c>
      <c r="G2532" s="7" t="s">
        <v>5401</v>
      </c>
      <c r="H2532" s="8" t="s">
        <v>9660</v>
      </c>
      <c r="I2532" s="8" t="s">
        <v>9658</v>
      </c>
      <c r="J2532" s="19">
        <v>7</v>
      </c>
      <c r="K2532" s="19" t="s">
        <v>7738</v>
      </c>
      <c r="L2532" s="11"/>
      <c r="M2532" s="11"/>
      <c r="N2532" s="24"/>
      <c r="P2532" s="32"/>
      <c r="T2532" s="19"/>
      <c r="U2532" s="3"/>
      <c r="X2532" t="str">
        <f t="shared" si="162"/>
        <v/>
      </c>
      <c r="Z2532" t="str">
        <f t="shared" si="163"/>
        <v/>
      </c>
      <c r="AB2532" s="9"/>
      <c r="AC2532" t="s">
        <v>9660</v>
      </c>
      <c r="AD2532">
        <f t="shared" si="164"/>
        <v>0</v>
      </c>
      <c r="AF2532" s="3"/>
      <c r="AH2532" s="9"/>
    </row>
    <row r="2533" spans="1:34" ht="10.95" customHeight="1" outlineLevel="1" x14ac:dyDescent="0.25">
      <c r="A2533" t="s">
        <v>9610</v>
      </c>
      <c r="C2533" s="3" t="s">
        <v>11994</v>
      </c>
      <c r="D2533" s="3">
        <v>1723</v>
      </c>
      <c r="E2533" s="9">
        <v>2002</v>
      </c>
      <c r="F2533" s="7" t="s">
        <v>9659</v>
      </c>
      <c r="G2533" s="7" t="s">
        <v>5401</v>
      </c>
      <c r="H2533" s="8" t="s">
        <v>9660</v>
      </c>
      <c r="I2533" s="8" t="s">
        <v>9658</v>
      </c>
      <c r="J2533" s="19">
        <v>7</v>
      </c>
      <c r="K2533" s="19" t="s">
        <v>7738</v>
      </c>
      <c r="L2533" s="11"/>
      <c r="M2533" s="11"/>
      <c r="N2533" s="24"/>
      <c r="P2533" s="32"/>
      <c r="T2533" s="19"/>
      <c r="U2533" s="3"/>
      <c r="X2533" t="str">
        <f t="shared" si="162"/>
        <v/>
      </c>
      <c r="Z2533" t="str">
        <f t="shared" si="163"/>
        <v/>
      </c>
      <c r="AB2533" s="9"/>
      <c r="AC2533" t="s">
        <v>9660</v>
      </c>
      <c r="AD2533">
        <f t="shared" si="164"/>
        <v>0</v>
      </c>
      <c r="AF2533" s="3"/>
      <c r="AH2533" s="9"/>
    </row>
    <row r="2534" spans="1:34" ht="10.95" customHeight="1" outlineLevel="1" x14ac:dyDescent="0.25">
      <c r="A2534" t="s">
        <v>9610</v>
      </c>
      <c r="C2534" s="3" t="s">
        <v>11994</v>
      </c>
      <c r="D2534" s="3">
        <v>1724</v>
      </c>
      <c r="E2534" s="9">
        <v>2002</v>
      </c>
      <c r="F2534" s="7" t="s">
        <v>9659</v>
      </c>
      <c r="G2534" s="7" t="s">
        <v>5401</v>
      </c>
      <c r="H2534" s="8" t="s">
        <v>9660</v>
      </c>
      <c r="I2534" s="8" t="s">
        <v>9658</v>
      </c>
      <c r="J2534" s="19">
        <v>7</v>
      </c>
      <c r="K2534" s="19" t="s">
        <v>7738</v>
      </c>
      <c r="L2534" s="11"/>
      <c r="M2534" s="11"/>
      <c r="N2534" s="24"/>
      <c r="P2534" s="32"/>
      <c r="T2534" s="19"/>
      <c r="U2534" s="3"/>
      <c r="X2534" t="str">
        <f t="shared" si="162"/>
        <v/>
      </c>
      <c r="Z2534" t="str">
        <f t="shared" si="163"/>
        <v/>
      </c>
      <c r="AB2534" s="9"/>
      <c r="AC2534" t="s">
        <v>9660</v>
      </c>
      <c r="AD2534">
        <f t="shared" si="164"/>
        <v>0</v>
      </c>
      <c r="AF2534" s="3"/>
      <c r="AH2534" s="9"/>
    </row>
    <row r="2535" spans="1:34" ht="10.95" customHeight="1" outlineLevel="1" x14ac:dyDescent="0.25">
      <c r="A2535" t="s">
        <v>9610</v>
      </c>
      <c r="C2535" s="3" t="s">
        <v>11994</v>
      </c>
      <c r="D2535" s="3">
        <v>1759</v>
      </c>
      <c r="E2535" s="9">
        <v>2003</v>
      </c>
      <c r="F2535" s="7" t="s">
        <v>9661</v>
      </c>
      <c r="G2535" s="7" t="s">
        <v>5401</v>
      </c>
      <c r="H2535" s="8" t="s">
        <v>9506</v>
      </c>
      <c r="I2535" s="8" t="s">
        <v>7560</v>
      </c>
      <c r="J2535" s="19">
        <v>7</v>
      </c>
      <c r="K2535" s="19" t="s">
        <v>7738</v>
      </c>
      <c r="L2535" s="11"/>
      <c r="M2535" s="11"/>
      <c r="N2535" s="24"/>
      <c r="P2535" s="32"/>
      <c r="T2535" s="19"/>
      <c r="U2535" s="3"/>
      <c r="X2535" t="str">
        <f t="shared" si="162"/>
        <v/>
      </c>
      <c r="Z2535" t="str">
        <f t="shared" si="163"/>
        <v/>
      </c>
      <c r="AB2535" s="9"/>
      <c r="AC2535" t="s">
        <v>9506</v>
      </c>
      <c r="AD2535">
        <f t="shared" si="164"/>
        <v>0</v>
      </c>
      <c r="AF2535" s="3"/>
      <c r="AH2535" s="9"/>
    </row>
    <row r="2536" spans="1:34" ht="10.95" customHeight="1" outlineLevel="1" x14ac:dyDescent="0.25">
      <c r="A2536" t="s">
        <v>9610</v>
      </c>
      <c r="C2536" s="3" t="s">
        <v>11994</v>
      </c>
      <c r="D2536" s="3">
        <v>1760</v>
      </c>
      <c r="E2536" s="9">
        <v>2003</v>
      </c>
      <c r="F2536" s="7" t="s">
        <v>9661</v>
      </c>
      <c r="G2536" s="7" t="s">
        <v>5401</v>
      </c>
      <c r="H2536" s="8" t="s">
        <v>9664</v>
      </c>
      <c r="I2536" s="8" t="s">
        <v>7560</v>
      </c>
      <c r="J2536" s="19">
        <v>7</v>
      </c>
      <c r="K2536" s="19" t="s">
        <v>7738</v>
      </c>
      <c r="L2536" s="11"/>
      <c r="M2536" s="11"/>
      <c r="N2536" s="24"/>
      <c r="P2536" s="32"/>
      <c r="T2536" s="19"/>
      <c r="U2536" s="3"/>
      <c r="X2536" t="str">
        <f t="shared" si="162"/>
        <v/>
      </c>
      <c r="Z2536" t="str">
        <f t="shared" si="163"/>
        <v/>
      </c>
      <c r="AB2536" s="9"/>
      <c r="AC2536" t="s">
        <v>9664</v>
      </c>
      <c r="AD2536">
        <f t="shared" si="164"/>
        <v>0</v>
      </c>
      <c r="AF2536" s="3"/>
      <c r="AH2536" s="9"/>
    </row>
    <row r="2537" spans="1:34" ht="10.95" customHeight="1" outlineLevel="1" x14ac:dyDescent="0.25">
      <c r="A2537" t="s">
        <v>9610</v>
      </c>
      <c r="C2537" s="3" t="s">
        <v>11994</v>
      </c>
      <c r="D2537" s="3">
        <v>1761</v>
      </c>
      <c r="E2537" s="9">
        <v>2003</v>
      </c>
      <c r="F2537" s="7" t="s">
        <v>9661</v>
      </c>
      <c r="G2537" s="7" t="s">
        <v>5401</v>
      </c>
      <c r="H2537" s="8" t="s">
        <v>9617</v>
      </c>
      <c r="I2537" s="8" t="s">
        <v>7560</v>
      </c>
      <c r="J2537" s="19">
        <v>7</v>
      </c>
      <c r="K2537" s="19" t="s">
        <v>7738</v>
      </c>
      <c r="L2537" s="11"/>
      <c r="M2537" s="11"/>
      <c r="N2537" s="24"/>
      <c r="P2537" s="32"/>
      <c r="T2537" s="19"/>
      <c r="U2537" s="3"/>
      <c r="X2537" t="str">
        <f t="shared" si="162"/>
        <v/>
      </c>
      <c r="Z2537" t="str">
        <f t="shared" si="163"/>
        <v/>
      </c>
      <c r="AB2537" s="9"/>
      <c r="AC2537" t="s">
        <v>9617</v>
      </c>
      <c r="AD2537">
        <f t="shared" si="164"/>
        <v>0</v>
      </c>
      <c r="AF2537" s="3"/>
      <c r="AH2537" s="9"/>
    </row>
    <row r="2538" spans="1:34" ht="10.95" customHeight="1" outlineLevel="1" x14ac:dyDescent="0.25">
      <c r="A2538" t="s">
        <v>9610</v>
      </c>
      <c r="C2538" s="3" t="s">
        <v>11994</v>
      </c>
      <c r="D2538" s="3" t="s">
        <v>9663</v>
      </c>
      <c r="E2538" s="9">
        <v>2003</v>
      </c>
      <c r="F2538" s="7" t="s">
        <v>9662</v>
      </c>
      <c r="G2538" s="7" t="s">
        <v>5401</v>
      </c>
      <c r="H2538" s="8" t="s">
        <v>7560</v>
      </c>
      <c r="I2538" s="8" t="s">
        <v>7560</v>
      </c>
      <c r="J2538" s="19">
        <v>7</v>
      </c>
      <c r="K2538" s="19" t="s">
        <v>7738</v>
      </c>
      <c r="L2538" s="11"/>
      <c r="M2538" s="11"/>
      <c r="N2538" s="24"/>
      <c r="P2538" s="32"/>
      <c r="T2538" s="19"/>
      <c r="U2538" s="3"/>
      <c r="X2538" t="str">
        <f t="shared" si="162"/>
        <v/>
      </c>
      <c r="Z2538">
        <f t="shared" si="163"/>
        <v>1</v>
      </c>
      <c r="AB2538" s="9"/>
      <c r="AC2538" t="s">
        <v>7560</v>
      </c>
      <c r="AD2538">
        <f t="shared" si="164"/>
        <v>0</v>
      </c>
      <c r="AF2538" s="3"/>
      <c r="AH2538" s="9"/>
    </row>
    <row r="2539" spans="1:34" ht="10.95" customHeight="1" outlineLevel="1" x14ac:dyDescent="0.25">
      <c r="A2539" t="s">
        <v>9610</v>
      </c>
      <c r="C2539" s="3" t="s">
        <v>11994</v>
      </c>
      <c r="D2539" s="3" t="s">
        <v>4065</v>
      </c>
      <c r="E2539" s="9">
        <v>2003</v>
      </c>
      <c r="F2539" s="7" t="s">
        <v>3542</v>
      </c>
      <c r="G2539" s="7" t="s">
        <v>5401</v>
      </c>
      <c r="H2539" s="8" t="s">
        <v>9722</v>
      </c>
      <c r="I2539" s="8" t="s">
        <v>9723</v>
      </c>
      <c r="J2539" s="19">
        <v>1</v>
      </c>
      <c r="K2539" s="19" t="s">
        <v>7738</v>
      </c>
      <c r="L2539" s="11"/>
      <c r="M2539" s="11"/>
      <c r="N2539" s="24"/>
      <c r="P2539" s="32"/>
      <c r="T2539" s="19"/>
      <c r="U2539" s="3"/>
      <c r="W2539" t="s">
        <v>7738</v>
      </c>
      <c r="X2539" t="str">
        <f t="shared" si="162"/>
        <v/>
      </c>
      <c r="Z2539" t="str">
        <f t="shared" si="163"/>
        <v/>
      </c>
      <c r="AB2539" s="9"/>
      <c r="AC2539" t="s">
        <v>9722</v>
      </c>
      <c r="AD2539">
        <f t="shared" si="164"/>
        <v>0</v>
      </c>
      <c r="AF2539" s="3"/>
      <c r="AH2539" s="9"/>
    </row>
    <row r="2540" spans="1:34" ht="10.95" customHeight="1" outlineLevel="1" collapsed="1" x14ac:dyDescent="0.25">
      <c r="A2540" t="s">
        <v>9610</v>
      </c>
      <c r="C2540" s="3" t="s">
        <v>11994</v>
      </c>
      <c r="D2540" s="3" t="s">
        <v>4065</v>
      </c>
      <c r="E2540" s="9">
        <v>2003</v>
      </c>
      <c r="F2540" s="7" t="s">
        <v>9721</v>
      </c>
      <c r="G2540" s="7" t="s">
        <v>5401</v>
      </c>
      <c r="H2540" s="8" t="s">
        <v>9722</v>
      </c>
      <c r="I2540" s="8" t="s">
        <v>9723</v>
      </c>
      <c r="J2540" s="19">
        <v>3</v>
      </c>
      <c r="K2540" s="19" t="s">
        <v>7736</v>
      </c>
      <c r="L2540" s="11">
        <v>4.5</v>
      </c>
      <c r="M2540" s="11"/>
      <c r="N2540" s="24"/>
      <c r="P2540" s="32"/>
      <c r="T2540" s="19"/>
      <c r="U2540" s="3"/>
      <c r="W2540" t="s">
        <v>7738</v>
      </c>
      <c r="X2540" t="str">
        <f t="shared" si="162"/>
        <v/>
      </c>
      <c r="Z2540">
        <f t="shared" si="163"/>
        <v>1</v>
      </c>
      <c r="AB2540" s="9"/>
      <c r="AC2540" t="s">
        <v>9722</v>
      </c>
      <c r="AD2540">
        <f t="shared" si="164"/>
        <v>0</v>
      </c>
      <c r="AF2540" s="3"/>
      <c r="AH2540" s="9"/>
    </row>
    <row r="2541" spans="1:34" ht="10.95" customHeight="1" outlineLevel="1" x14ac:dyDescent="0.25">
      <c r="A2541" t="s">
        <v>9610</v>
      </c>
      <c r="C2541" s="3" t="s">
        <v>11994</v>
      </c>
      <c r="D2541" s="3" t="s">
        <v>4065</v>
      </c>
      <c r="E2541" s="9">
        <v>2006</v>
      </c>
      <c r="F2541" s="7" t="s">
        <v>9315</v>
      </c>
      <c r="G2541" s="7" t="s">
        <v>5401</v>
      </c>
      <c r="H2541" s="8" t="s">
        <v>9720</v>
      </c>
      <c r="I2541" s="8" t="s">
        <v>6872</v>
      </c>
      <c r="J2541" s="19">
        <v>1</v>
      </c>
      <c r="K2541" s="19" t="s">
        <v>7736</v>
      </c>
      <c r="L2541" s="11">
        <v>10.5</v>
      </c>
      <c r="M2541" s="11"/>
      <c r="N2541" s="24"/>
      <c r="P2541" s="32"/>
      <c r="T2541" s="19"/>
      <c r="U2541" s="3" t="s">
        <v>4065</v>
      </c>
      <c r="W2541" t="s">
        <v>7738</v>
      </c>
      <c r="X2541" t="str">
        <f t="shared" si="162"/>
        <v/>
      </c>
      <c r="Z2541">
        <f t="shared" si="163"/>
        <v>1</v>
      </c>
      <c r="AB2541" s="9"/>
      <c r="AC2541" t="s">
        <v>9720</v>
      </c>
      <c r="AD2541">
        <f t="shared" si="164"/>
        <v>0</v>
      </c>
      <c r="AF2541" s="3"/>
      <c r="AH2541" s="9"/>
    </row>
    <row r="2542" spans="1:34" ht="10.95" customHeight="1" outlineLevel="1" x14ac:dyDescent="0.25">
      <c r="A2542" t="s">
        <v>9610</v>
      </c>
      <c r="C2542" s="3" t="s">
        <v>11994</v>
      </c>
      <c r="D2542" s="3" t="s">
        <v>4065</v>
      </c>
      <c r="E2542" s="9">
        <v>2006</v>
      </c>
      <c r="F2542" s="7" t="s">
        <v>9684</v>
      </c>
      <c r="G2542" s="7" t="s">
        <v>5401</v>
      </c>
      <c r="H2542" s="8" t="s">
        <v>21178</v>
      </c>
      <c r="I2542" s="8" t="s">
        <v>6872</v>
      </c>
      <c r="J2542" s="19">
        <v>7</v>
      </c>
      <c r="K2542" s="19" t="s">
        <v>20093</v>
      </c>
      <c r="L2542" s="11"/>
      <c r="M2542" s="11"/>
      <c r="N2542" s="24"/>
      <c r="P2542" s="32"/>
      <c r="T2542" s="19"/>
      <c r="U2542" s="3" t="s">
        <v>4065</v>
      </c>
      <c r="W2542" t="s">
        <v>7738</v>
      </c>
      <c r="X2542" t="str">
        <f t="shared" si="162"/>
        <v/>
      </c>
      <c r="Z2542" t="str">
        <f t="shared" si="163"/>
        <v/>
      </c>
      <c r="AB2542" s="9"/>
      <c r="AC2542" t="s">
        <v>21178</v>
      </c>
      <c r="AD2542">
        <f t="shared" si="164"/>
        <v>0</v>
      </c>
      <c r="AF2542" s="3">
        <v>1</v>
      </c>
      <c r="AG2542" t="s">
        <v>3357</v>
      </c>
      <c r="AH2542" s="9"/>
    </row>
    <row r="2543" spans="1:34" ht="10.95" customHeight="1" outlineLevel="1" x14ac:dyDescent="0.25">
      <c r="A2543" t="s">
        <v>9610</v>
      </c>
      <c r="C2543" s="3" t="s">
        <v>11994</v>
      </c>
      <c r="D2543" s="3" t="s">
        <v>4065</v>
      </c>
      <c r="E2543" s="9">
        <v>2006</v>
      </c>
      <c r="F2543" s="7" t="s">
        <v>9684</v>
      </c>
      <c r="G2543" s="7" t="s">
        <v>5401</v>
      </c>
      <c r="H2543" s="8" t="s">
        <v>21178</v>
      </c>
      <c r="I2543" s="8" t="s">
        <v>6872</v>
      </c>
      <c r="J2543" s="19">
        <v>7</v>
      </c>
      <c r="K2543" s="19" t="s">
        <v>20093</v>
      </c>
      <c r="L2543" s="11"/>
      <c r="M2543" s="11"/>
      <c r="N2543" s="24"/>
      <c r="P2543" s="32"/>
      <c r="T2543" s="19"/>
      <c r="U2543" s="3" t="s">
        <v>4065</v>
      </c>
      <c r="W2543" t="s">
        <v>7738</v>
      </c>
      <c r="X2543" t="str">
        <f t="shared" si="162"/>
        <v/>
      </c>
      <c r="Z2543" t="str">
        <f t="shared" si="163"/>
        <v/>
      </c>
      <c r="AB2543" s="9"/>
      <c r="AC2543" t="s">
        <v>21178</v>
      </c>
      <c r="AD2543">
        <f t="shared" si="164"/>
        <v>0</v>
      </c>
      <c r="AF2543" s="3">
        <v>1</v>
      </c>
      <c r="AG2543" t="s">
        <v>3357</v>
      </c>
      <c r="AH2543" s="9"/>
    </row>
    <row r="2544" spans="1:34" ht="10.95" customHeight="1" outlineLevel="1" x14ac:dyDescent="0.25">
      <c r="A2544" t="s">
        <v>9610</v>
      </c>
      <c r="C2544" s="3" t="s">
        <v>11994</v>
      </c>
      <c r="D2544" s="3" t="s">
        <v>4065</v>
      </c>
      <c r="E2544" s="9">
        <v>2006</v>
      </c>
      <c r="F2544" s="7" t="s">
        <v>9684</v>
      </c>
      <c r="G2544" s="7" t="s">
        <v>5401</v>
      </c>
      <c r="H2544" s="8" t="s">
        <v>21178</v>
      </c>
      <c r="I2544" s="8" t="s">
        <v>6872</v>
      </c>
      <c r="J2544" s="19">
        <v>7</v>
      </c>
      <c r="K2544" s="19" t="s">
        <v>20093</v>
      </c>
      <c r="L2544" s="11"/>
      <c r="M2544" s="11"/>
      <c r="N2544" s="24"/>
      <c r="P2544" s="32"/>
      <c r="T2544" s="19"/>
      <c r="U2544" s="3" t="s">
        <v>4065</v>
      </c>
      <c r="W2544" t="s">
        <v>7738</v>
      </c>
      <c r="X2544" t="str">
        <f t="shared" si="162"/>
        <v/>
      </c>
      <c r="Z2544" t="str">
        <f t="shared" si="163"/>
        <v/>
      </c>
      <c r="AB2544" s="9"/>
      <c r="AC2544" t="s">
        <v>21178</v>
      </c>
      <c r="AD2544">
        <f t="shared" si="164"/>
        <v>0</v>
      </c>
      <c r="AF2544" s="3">
        <v>1</v>
      </c>
      <c r="AG2544" t="s">
        <v>3357</v>
      </c>
      <c r="AH2544" s="9"/>
    </row>
    <row r="2545" spans="1:34" ht="10.95" customHeight="1" outlineLevel="1" x14ac:dyDescent="0.25">
      <c r="A2545" t="s">
        <v>9610</v>
      </c>
      <c r="C2545" s="3" t="s">
        <v>11994</v>
      </c>
      <c r="D2545" s="3" t="s">
        <v>4065</v>
      </c>
      <c r="E2545" s="9">
        <v>2006</v>
      </c>
      <c r="F2545" s="7" t="s">
        <v>9684</v>
      </c>
      <c r="G2545" s="7" t="s">
        <v>5401</v>
      </c>
      <c r="H2545" s="8" t="s">
        <v>21178</v>
      </c>
      <c r="I2545" s="8" t="s">
        <v>6872</v>
      </c>
      <c r="J2545" s="19">
        <v>7</v>
      </c>
      <c r="K2545" s="19" t="s">
        <v>20093</v>
      </c>
      <c r="L2545" s="11"/>
      <c r="M2545" s="11"/>
      <c r="N2545" s="24"/>
      <c r="P2545" s="32"/>
      <c r="T2545" s="19"/>
      <c r="U2545" s="3" t="s">
        <v>4065</v>
      </c>
      <c r="W2545" t="s">
        <v>7738</v>
      </c>
      <c r="X2545" t="str">
        <f t="shared" si="162"/>
        <v/>
      </c>
      <c r="Z2545" t="str">
        <f t="shared" si="163"/>
        <v/>
      </c>
      <c r="AB2545" s="9"/>
      <c r="AC2545" t="s">
        <v>21178</v>
      </c>
      <c r="AD2545">
        <f t="shared" si="164"/>
        <v>0</v>
      </c>
      <c r="AF2545" s="3">
        <v>1</v>
      </c>
      <c r="AG2545" t="s">
        <v>3357</v>
      </c>
      <c r="AH2545" s="9"/>
    </row>
    <row r="2546" spans="1:34" ht="10.95" customHeight="1" outlineLevel="1" x14ac:dyDescent="0.25">
      <c r="A2546" t="s">
        <v>9610</v>
      </c>
      <c r="C2546" s="3" t="s">
        <v>11994</v>
      </c>
      <c r="D2546" s="3" t="s">
        <v>4065</v>
      </c>
      <c r="E2546" s="9">
        <v>2006</v>
      </c>
      <c r="F2546" s="7" t="s">
        <v>9685</v>
      </c>
      <c r="G2546" s="7" t="s">
        <v>5401</v>
      </c>
      <c r="H2546" s="8" t="s">
        <v>21178</v>
      </c>
      <c r="I2546" s="8" t="s">
        <v>6872</v>
      </c>
      <c r="J2546" s="19">
        <v>7</v>
      </c>
      <c r="K2546" s="19" t="s">
        <v>7736</v>
      </c>
      <c r="L2546" s="11">
        <v>7</v>
      </c>
      <c r="M2546" s="11"/>
      <c r="N2546" s="24"/>
      <c r="P2546" s="32"/>
      <c r="T2546" s="19"/>
      <c r="U2546" s="3" t="s">
        <v>4065</v>
      </c>
      <c r="W2546" t="s">
        <v>7738</v>
      </c>
      <c r="X2546" t="str">
        <f t="shared" si="162"/>
        <v/>
      </c>
      <c r="Z2546">
        <f t="shared" si="163"/>
        <v>1</v>
      </c>
      <c r="AB2546" s="9"/>
      <c r="AC2546" t="s">
        <v>21178</v>
      </c>
      <c r="AD2546">
        <f t="shared" si="164"/>
        <v>0</v>
      </c>
      <c r="AF2546" s="3">
        <v>1</v>
      </c>
      <c r="AG2546" t="s">
        <v>3357</v>
      </c>
      <c r="AH2546" s="9"/>
    </row>
    <row r="2547" spans="1:34" ht="10.95" customHeight="1" outlineLevel="1" x14ac:dyDescent="0.25">
      <c r="A2547" t="s">
        <v>9610</v>
      </c>
      <c r="C2547" s="3" t="s">
        <v>11994</v>
      </c>
      <c r="D2547" s="3" t="s">
        <v>4065</v>
      </c>
      <c r="E2547" s="9">
        <v>2006</v>
      </c>
      <c r="F2547" s="7" t="s">
        <v>9684</v>
      </c>
      <c r="G2547" s="7" t="s">
        <v>5401</v>
      </c>
      <c r="H2547" s="8" t="s">
        <v>21178</v>
      </c>
      <c r="I2547" s="8" t="s">
        <v>6872</v>
      </c>
      <c r="J2547" s="19">
        <v>7</v>
      </c>
      <c r="K2547" s="19" t="s">
        <v>20093</v>
      </c>
      <c r="L2547" s="11"/>
      <c r="M2547" s="11"/>
      <c r="N2547" s="24"/>
      <c r="P2547" s="32"/>
      <c r="T2547" s="19"/>
      <c r="U2547" s="3" t="s">
        <v>4065</v>
      </c>
      <c r="W2547" t="s">
        <v>7738</v>
      </c>
      <c r="X2547" t="str">
        <f t="shared" si="162"/>
        <v/>
      </c>
      <c r="Z2547" t="str">
        <f t="shared" si="163"/>
        <v/>
      </c>
      <c r="AB2547" s="9"/>
      <c r="AC2547" t="s">
        <v>21178</v>
      </c>
      <c r="AD2547">
        <f t="shared" si="164"/>
        <v>0</v>
      </c>
      <c r="AF2547" s="3">
        <v>1</v>
      </c>
      <c r="AG2547" t="s">
        <v>3357</v>
      </c>
      <c r="AH2547" s="9"/>
    </row>
    <row r="2548" spans="1:34" ht="10.95" customHeight="1" outlineLevel="1" x14ac:dyDescent="0.25">
      <c r="A2548" t="s">
        <v>9610</v>
      </c>
      <c r="C2548" s="3" t="s">
        <v>11994</v>
      </c>
      <c r="D2548" s="3" t="s">
        <v>4065</v>
      </c>
      <c r="E2548" s="9">
        <v>2006</v>
      </c>
      <c r="F2548" s="7" t="s">
        <v>9718</v>
      </c>
      <c r="G2548" s="7" t="s">
        <v>5401</v>
      </c>
      <c r="H2548" s="8" t="s">
        <v>21178</v>
      </c>
      <c r="I2548" s="8" t="s">
        <v>6872</v>
      </c>
      <c r="J2548" s="19">
        <v>7</v>
      </c>
      <c r="K2548" s="19" t="s">
        <v>7736</v>
      </c>
      <c r="L2548" s="11">
        <v>5</v>
      </c>
      <c r="M2548" s="11"/>
      <c r="N2548" s="24"/>
      <c r="P2548" s="32"/>
      <c r="T2548" s="19"/>
      <c r="U2548" s="3" t="s">
        <v>4065</v>
      </c>
      <c r="W2548" t="s">
        <v>7738</v>
      </c>
      <c r="X2548" t="str">
        <f t="shared" si="162"/>
        <v/>
      </c>
      <c r="Z2548">
        <f t="shared" si="163"/>
        <v>1</v>
      </c>
      <c r="AB2548" s="9"/>
      <c r="AC2548" t="s">
        <v>21178</v>
      </c>
      <c r="AD2548">
        <f t="shared" si="164"/>
        <v>0</v>
      </c>
      <c r="AF2548" s="3">
        <v>1</v>
      </c>
      <c r="AG2548" t="s">
        <v>3357</v>
      </c>
      <c r="AH2548" s="9"/>
    </row>
    <row r="2549" spans="1:34" ht="10.95" customHeight="1" outlineLevel="1" x14ac:dyDescent="0.25">
      <c r="A2549" t="s">
        <v>9610</v>
      </c>
      <c r="C2549" s="3" t="s">
        <v>11994</v>
      </c>
      <c r="D2549" s="3" t="s">
        <v>4065</v>
      </c>
      <c r="E2549" s="9">
        <v>2006</v>
      </c>
      <c r="F2549" s="7" t="s">
        <v>9684</v>
      </c>
      <c r="G2549" s="7" t="s">
        <v>5401</v>
      </c>
      <c r="H2549" s="8" t="s">
        <v>9719</v>
      </c>
      <c r="I2549" s="8" t="s">
        <v>6872</v>
      </c>
      <c r="J2549" s="19">
        <v>1</v>
      </c>
      <c r="K2549" s="19" t="s">
        <v>7736</v>
      </c>
      <c r="L2549" s="11">
        <v>2</v>
      </c>
      <c r="M2549" s="11"/>
      <c r="N2549" s="24"/>
      <c r="P2549" s="32"/>
      <c r="T2549" s="19"/>
      <c r="U2549" s="3" t="s">
        <v>4065</v>
      </c>
      <c r="W2549" t="s">
        <v>7738</v>
      </c>
      <c r="X2549" t="str">
        <f t="shared" si="162"/>
        <v/>
      </c>
      <c r="Z2549" t="str">
        <f t="shared" si="163"/>
        <v/>
      </c>
      <c r="AB2549" s="9"/>
      <c r="AC2549" t="s">
        <v>9719</v>
      </c>
      <c r="AD2549">
        <f t="shared" si="164"/>
        <v>0</v>
      </c>
      <c r="AF2549" s="3"/>
      <c r="AG2549" t="s">
        <v>3357</v>
      </c>
      <c r="AH2549" s="9"/>
    </row>
    <row r="2550" spans="1:34" ht="10.95" customHeight="1" outlineLevel="1" x14ac:dyDescent="0.25">
      <c r="A2550" t="s">
        <v>9610</v>
      </c>
      <c r="C2550" s="3" t="s">
        <v>11994</v>
      </c>
      <c r="D2550" s="3" t="s">
        <v>4065</v>
      </c>
      <c r="E2550" s="9">
        <v>2006</v>
      </c>
      <c r="F2550" s="7" t="s">
        <v>9684</v>
      </c>
      <c r="G2550" s="7" t="s">
        <v>5401</v>
      </c>
      <c r="H2550" s="8" t="s">
        <v>1452</v>
      </c>
      <c r="I2550" s="8" t="s">
        <v>6872</v>
      </c>
      <c r="J2550" s="19">
        <v>1</v>
      </c>
      <c r="K2550" s="19" t="s">
        <v>7736</v>
      </c>
      <c r="L2550" s="11">
        <v>2</v>
      </c>
      <c r="M2550" s="11"/>
      <c r="N2550" s="24"/>
      <c r="P2550" s="32"/>
      <c r="T2550" s="19"/>
      <c r="U2550" s="3" t="s">
        <v>4065</v>
      </c>
      <c r="W2550" t="s">
        <v>7738</v>
      </c>
      <c r="X2550" t="str">
        <f t="shared" si="162"/>
        <v/>
      </c>
      <c r="Z2550" t="str">
        <f t="shared" si="163"/>
        <v/>
      </c>
      <c r="AB2550" s="9"/>
      <c r="AC2550" t="s">
        <v>1452</v>
      </c>
      <c r="AD2550">
        <f t="shared" si="164"/>
        <v>0</v>
      </c>
      <c r="AF2550" s="3"/>
      <c r="AH2550" s="9"/>
    </row>
    <row r="2551" spans="1:34" ht="10.95" customHeight="1" outlineLevel="1" x14ac:dyDescent="0.25">
      <c r="A2551" t="s">
        <v>9610</v>
      </c>
      <c r="C2551" s="3" t="s">
        <v>11994</v>
      </c>
      <c r="D2551" s="3" t="s">
        <v>4065</v>
      </c>
      <c r="E2551" s="9">
        <v>2006</v>
      </c>
      <c r="F2551" s="7" t="s">
        <v>9684</v>
      </c>
      <c r="G2551" s="7" t="s">
        <v>5401</v>
      </c>
      <c r="H2551" s="8" t="s">
        <v>1452</v>
      </c>
      <c r="I2551" s="8" t="s">
        <v>6872</v>
      </c>
      <c r="J2551" s="19">
        <v>1</v>
      </c>
      <c r="K2551" s="19" t="s">
        <v>7736</v>
      </c>
      <c r="L2551" s="11">
        <v>2</v>
      </c>
      <c r="M2551" s="11"/>
      <c r="N2551" s="24"/>
      <c r="P2551" s="32"/>
      <c r="T2551" s="19"/>
      <c r="U2551" s="3" t="s">
        <v>4065</v>
      </c>
      <c r="W2551" t="s">
        <v>7738</v>
      </c>
      <c r="X2551" t="str">
        <f t="shared" si="162"/>
        <v/>
      </c>
      <c r="Z2551" t="str">
        <f t="shared" si="163"/>
        <v/>
      </c>
      <c r="AB2551" s="9"/>
      <c r="AC2551" t="s">
        <v>1452</v>
      </c>
      <c r="AD2551">
        <f t="shared" si="164"/>
        <v>0</v>
      </c>
      <c r="AF2551" s="3"/>
      <c r="AH2551" s="9"/>
    </row>
    <row r="2552" spans="1:34" ht="10.95" customHeight="1" outlineLevel="1" x14ac:dyDescent="0.25">
      <c r="A2552" t="s">
        <v>9610</v>
      </c>
      <c r="C2552" s="3" t="s">
        <v>11994</v>
      </c>
      <c r="D2552" s="3" t="s">
        <v>4065</v>
      </c>
      <c r="E2552" s="9">
        <v>2006</v>
      </c>
      <c r="F2552" s="7" t="s">
        <v>9684</v>
      </c>
      <c r="G2552" s="7" t="s">
        <v>5401</v>
      </c>
      <c r="H2552" s="8" t="s">
        <v>9719</v>
      </c>
      <c r="I2552" s="8" t="s">
        <v>6872</v>
      </c>
      <c r="J2552" s="19">
        <v>5</v>
      </c>
      <c r="K2552" s="19" t="s">
        <v>7736</v>
      </c>
      <c r="L2552" s="11">
        <v>2</v>
      </c>
      <c r="M2552" s="11"/>
      <c r="N2552" s="24"/>
      <c r="P2552" s="32"/>
      <c r="T2552" s="19"/>
      <c r="U2552" s="3" t="s">
        <v>4065</v>
      </c>
      <c r="X2552" t="str">
        <f t="shared" si="162"/>
        <v/>
      </c>
      <c r="Z2552" t="str">
        <f t="shared" si="163"/>
        <v/>
      </c>
      <c r="AB2552" s="9"/>
      <c r="AC2552" t="s">
        <v>9719</v>
      </c>
      <c r="AD2552">
        <f t="shared" si="164"/>
        <v>0</v>
      </c>
      <c r="AF2552" s="3"/>
      <c r="AH2552" s="9"/>
    </row>
    <row r="2553" spans="1:34" ht="10.95" customHeight="1" outlineLevel="1" x14ac:dyDescent="0.25">
      <c r="A2553" t="s">
        <v>9610</v>
      </c>
      <c r="C2553" s="3" t="s">
        <v>11994</v>
      </c>
      <c r="D2553" s="3" t="s">
        <v>4065</v>
      </c>
      <c r="E2553" s="9">
        <v>2006</v>
      </c>
      <c r="F2553" s="7" t="s">
        <v>9718</v>
      </c>
      <c r="G2553" s="7" t="s">
        <v>5401</v>
      </c>
      <c r="H2553" s="8" t="s">
        <v>1452</v>
      </c>
      <c r="I2553" s="8" t="s">
        <v>6872</v>
      </c>
      <c r="J2553" s="19">
        <v>1</v>
      </c>
      <c r="K2553" s="19" t="s">
        <v>7736</v>
      </c>
      <c r="L2553" s="11">
        <v>16</v>
      </c>
      <c r="M2553" s="11"/>
      <c r="N2553" s="24"/>
      <c r="P2553" s="32"/>
      <c r="T2553" s="19"/>
      <c r="U2553" s="3" t="s">
        <v>4065</v>
      </c>
      <c r="W2553" t="s">
        <v>7738</v>
      </c>
      <c r="X2553" t="str">
        <f t="shared" si="162"/>
        <v/>
      </c>
      <c r="Z2553">
        <f t="shared" si="163"/>
        <v>1</v>
      </c>
      <c r="AB2553" s="9"/>
      <c r="AC2553" t="s">
        <v>1452</v>
      </c>
      <c r="AD2553">
        <f t="shared" ref="AD2553:AD2584" si="165">COUNTIF(H2553,"*Fuji*")</f>
        <v>0</v>
      </c>
      <c r="AF2553" s="3"/>
      <c r="AG2553" t="s">
        <v>3357</v>
      </c>
      <c r="AH2553" s="9"/>
    </row>
    <row r="2554" spans="1:34" ht="10.95" customHeight="1" outlineLevel="1" x14ac:dyDescent="0.25">
      <c r="A2554" t="s">
        <v>9610</v>
      </c>
      <c r="C2554" s="3" t="s">
        <v>11994</v>
      </c>
      <c r="D2554" s="3">
        <v>1937</v>
      </c>
      <c r="E2554" s="9">
        <v>2007</v>
      </c>
      <c r="F2554" s="7" t="s">
        <v>9667</v>
      </c>
      <c r="G2554" s="7" t="s">
        <v>5401</v>
      </c>
      <c r="H2554" s="8" t="s">
        <v>9669</v>
      </c>
      <c r="I2554" s="8" t="s">
        <v>9665</v>
      </c>
      <c r="J2554" s="19">
        <v>7</v>
      </c>
      <c r="K2554" s="19" t="s">
        <v>7738</v>
      </c>
      <c r="L2554" s="11"/>
      <c r="M2554" s="11"/>
      <c r="N2554" s="24"/>
      <c r="P2554" s="32"/>
      <c r="T2554" s="19"/>
      <c r="U2554" s="3"/>
      <c r="X2554" t="str">
        <f t="shared" si="162"/>
        <v/>
      </c>
      <c r="Z2554" t="str">
        <f t="shared" si="163"/>
        <v/>
      </c>
      <c r="AB2554" s="9"/>
      <c r="AC2554" t="s">
        <v>9669</v>
      </c>
      <c r="AD2554">
        <f t="shared" si="165"/>
        <v>0</v>
      </c>
      <c r="AF2554" s="3"/>
      <c r="AH2554" s="9"/>
    </row>
    <row r="2555" spans="1:34" ht="10.95" customHeight="1" outlineLevel="1" x14ac:dyDescent="0.25">
      <c r="A2555" t="s">
        <v>9610</v>
      </c>
      <c r="C2555" s="3" t="s">
        <v>11994</v>
      </c>
      <c r="D2555" s="3">
        <v>1938</v>
      </c>
      <c r="E2555" s="9">
        <v>2007</v>
      </c>
      <c r="F2555" s="7" t="s">
        <v>9667</v>
      </c>
      <c r="G2555" s="7" t="s">
        <v>5401</v>
      </c>
      <c r="H2555" s="8" t="s">
        <v>9670</v>
      </c>
      <c r="I2555" s="8" t="s">
        <v>9665</v>
      </c>
      <c r="J2555" s="19">
        <v>7</v>
      </c>
      <c r="K2555" s="19" t="s">
        <v>7738</v>
      </c>
      <c r="L2555" s="11"/>
      <c r="M2555" s="11"/>
      <c r="N2555" s="24"/>
      <c r="P2555" s="32"/>
      <c r="T2555" s="19"/>
      <c r="U2555" s="3"/>
      <c r="X2555" t="str">
        <f t="shared" si="162"/>
        <v/>
      </c>
      <c r="Z2555" t="str">
        <f t="shared" si="163"/>
        <v/>
      </c>
      <c r="AB2555" s="9"/>
      <c r="AC2555" t="s">
        <v>9670</v>
      </c>
      <c r="AD2555">
        <f t="shared" si="165"/>
        <v>0</v>
      </c>
      <c r="AF2555" s="3"/>
      <c r="AH2555" s="9"/>
    </row>
    <row r="2556" spans="1:34" ht="10.95" customHeight="1" outlineLevel="1" x14ac:dyDescent="0.25">
      <c r="A2556" t="s">
        <v>9610</v>
      </c>
      <c r="C2556" s="3" t="s">
        <v>11994</v>
      </c>
      <c r="D2556" s="3">
        <v>1939</v>
      </c>
      <c r="E2556" s="9">
        <v>2007</v>
      </c>
      <c r="F2556" s="7" t="s">
        <v>9667</v>
      </c>
      <c r="G2556" s="7" t="s">
        <v>5401</v>
      </c>
      <c r="H2556" s="8" t="s">
        <v>9376</v>
      </c>
      <c r="I2556" s="8" t="s">
        <v>9665</v>
      </c>
      <c r="J2556" s="19">
        <v>7</v>
      </c>
      <c r="K2556" s="19" t="s">
        <v>7738</v>
      </c>
      <c r="L2556" s="11"/>
      <c r="M2556" s="11"/>
      <c r="N2556" s="24"/>
      <c r="P2556" s="32"/>
      <c r="T2556" s="19"/>
      <c r="U2556" s="3"/>
      <c r="X2556" t="str">
        <f t="shared" si="162"/>
        <v/>
      </c>
      <c r="Z2556" t="str">
        <f t="shared" si="163"/>
        <v/>
      </c>
      <c r="AB2556" s="9"/>
      <c r="AC2556" t="s">
        <v>9376</v>
      </c>
      <c r="AD2556">
        <f t="shared" si="165"/>
        <v>0</v>
      </c>
      <c r="AF2556" s="3"/>
      <c r="AH2556" s="9"/>
    </row>
    <row r="2557" spans="1:34" ht="10.95" customHeight="1" outlineLevel="1" x14ac:dyDescent="0.25">
      <c r="A2557" t="s">
        <v>9610</v>
      </c>
      <c r="C2557" s="3" t="s">
        <v>11994</v>
      </c>
      <c r="D2557" s="3">
        <v>1940</v>
      </c>
      <c r="E2557" s="9">
        <v>2007</v>
      </c>
      <c r="F2557" s="7" t="s">
        <v>9667</v>
      </c>
      <c r="G2557" s="7" t="s">
        <v>5401</v>
      </c>
      <c r="H2557" s="8" t="s">
        <v>9671</v>
      </c>
      <c r="I2557" s="8" t="s">
        <v>9665</v>
      </c>
      <c r="J2557" s="19">
        <v>7</v>
      </c>
      <c r="K2557" s="19" t="s">
        <v>7738</v>
      </c>
      <c r="L2557" s="11"/>
      <c r="M2557" s="11"/>
      <c r="N2557" s="24"/>
      <c r="P2557" s="32"/>
      <c r="T2557" s="19"/>
      <c r="U2557" s="3"/>
      <c r="X2557" t="str">
        <f t="shared" si="162"/>
        <v/>
      </c>
      <c r="Z2557" t="str">
        <f t="shared" si="163"/>
        <v/>
      </c>
      <c r="AB2557" s="9"/>
      <c r="AC2557" t="s">
        <v>9671</v>
      </c>
      <c r="AD2557">
        <f t="shared" si="165"/>
        <v>0</v>
      </c>
      <c r="AF2557" s="3"/>
      <c r="AH2557" s="9"/>
    </row>
    <row r="2558" spans="1:34" ht="10.95" customHeight="1" outlineLevel="1" x14ac:dyDescent="0.25">
      <c r="A2558" t="s">
        <v>9610</v>
      </c>
      <c r="C2558" s="3" t="s">
        <v>11994</v>
      </c>
      <c r="D2558" s="3" t="s">
        <v>9666</v>
      </c>
      <c r="E2558" s="9">
        <v>2007</v>
      </c>
      <c r="F2558" s="7" t="s">
        <v>9668</v>
      </c>
      <c r="G2558" s="7" t="s">
        <v>5401</v>
      </c>
      <c r="H2558" s="8" t="s">
        <v>7560</v>
      </c>
      <c r="I2558" s="8" t="s">
        <v>9665</v>
      </c>
      <c r="J2558" s="19">
        <v>7</v>
      </c>
      <c r="K2558" s="19" t="s">
        <v>7738</v>
      </c>
      <c r="L2558" s="11"/>
      <c r="M2558" s="11"/>
      <c r="N2558" s="24"/>
      <c r="P2558" s="32"/>
      <c r="T2558" s="19"/>
      <c r="U2558" s="3"/>
      <c r="X2558" t="str">
        <f t="shared" si="162"/>
        <v/>
      </c>
      <c r="Z2558">
        <f t="shared" si="163"/>
        <v>1</v>
      </c>
      <c r="AB2558" s="9"/>
      <c r="AC2558" t="s">
        <v>7560</v>
      </c>
      <c r="AD2558">
        <f t="shared" si="165"/>
        <v>0</v>
      </c>
      <c r="AF2558" s="3"/>
      <c r="AH2558" s="9"/>
    </row>
    <row r="2559" spans="1:34" ht="10.95" customHeight="1" outlineLevel="1" x14ac:dyDescent="0.25">
      <c r="A2559" t="s">
        <v>9610</v>
      </c>
      <c r="C2559" s="3" t="s">
        <v>11994</v>
      </c>
      <c r="D2559" s="3">
        <v>2050</v>
      </c>
      <c r="E2559" s="9">
        <v>2011</v>
      </c>
      <c r="F2559" s="7" t="s">
        <v>9673</v>
      </c>
      <c r="G2559" s="7" t="s">
        <v>5401</v>
      </c>
      <c r="H2559" s="8" t="s">
        <v>9675</v>
      </c>
      <c r="I2559" s="8" t="s">
        <v>7560</v>
      </c>
      <c r="J2559" s="19">
        <v>7</v>
      </c>
      <c r="K2559" s="19" t="s">
        <v>7738</v>
      </c>
      <c r="L2559" s="11"/>
      <c r="M2559" s="11"/>
      <c r="N2559" s="24"/>
      <c r="P2559" s="32"/>
      <c r="T2559" s="19"/>
      <c r="U2559" s="3"/>
      <c r="X2559" t="str">
        <f t="shared" si="162"/>
        <v/>
      </c>
      <c r="Z2559" t="str">
        <f t="shared" si="163"/>
        <v/>
      </c>
      <c r="AB2559" s="9"/>
      <c r="AC2559" t="s">
        <v>9675</v>
      </c>
      <c r="AD2559">
        <f t="shared" si="165"/>
        <v>0</v>
      </c>
      <c r="AF2559" s="3"/>
      <c r="AH2559" s="9"/>
    </row>
    <row r="2560" spans="1:34" ht="10.95" customHeight="1" outlineLevel="1" x14ac:dyDescent="0.25">
      <c r="A2560" t="s">
        <v>9610</v>
      </c>
      <c r="C2560" s="3" t="s">
        <v>11994</v>
      </c>
      <c r="D2560" s="3">
        <v>2051</v>
      </c>
      <c r="E2560" s="9">
        <v>2011</v>
      </c>
      <c r="F2560" s="7" t="s">
        <v>9673</v>
      </c>
      <c r="G2560" s="7" t="s">
        <v>5401</v>
      </c>
      <c r="H2560" s="8" t="s">
        <v>9676</v>
      </c>
      <c r="I2560" s="8" t="s">
        <v>7560</v>
      </c>
      <c r="J2560" s="19">
        <v>7</v>
      </c>
      <c r="K2560" s="19" t="s">
        <v>7738</v>
      </c>
      <c r="L2560" s="11"/>
      <c r="M2560" s="11"/>
      <c r="N2560" s="24"/>
      <c r="P2560" s="32"/>
      <c r="T2560" s="19"/>
      <c r="U2560" s="3"/>
      <c r="X2560" t="str">
        <f t="shared" si="162"/>
        <v/>
      </c>
      <c r="Z2560" t="str">
        <f t="shared" si="163"/>
        <v/>
      </c>
      <c r="AB2560" s="9"/>
      <c r="AC2560" t="s">
        <v>9676</v>
      </c>
      <c r="AD2560">
        <f t="shared" si="165"/>
        <v>0</v>
      </c>
      <c r="AF2560" s="3"/>
      <c r="AH2560" s="9"/>
    </row>
    <row r="2561" spans="1:34" ht="10.95" customHeight="1" outlineLevel="1" x14ac:dyDescent="0.25">
      <c r="A2561" t="s">
        <v>9610</v>
      </c>
      <c r="C2561" s="3" t="s">
        <v>11994</v>
      </c>
      <c r="D2561" s="3">
        <v>2052</v>
      </c>
      <c r="E2561" s="9">
        <v>2011</v>
      </c>
      <c r="F2561" s="7" t="s">
        <v>9673</v>
      </c>
      <c r="G2561" s="7" t="s">
        <v>5401</v>
      </c>
      <c r="H2561" s="8" t="s">
        <v>9677</v>
      </c>
      <c r="I2561" s="8" t="s">
        <v>7560</v>
      </c>
      <c r="J2561" s="19">
        <v>7</v>
      </c>
      <c r="K2561" s="19" t="s">
        <v>7738</v>
      </c>
      <c r="L2561" s="11"/>
      <c r="M2561" s="11"/>
      <c r="N2561" s="24"/>
      <c r="P2561" s="32"/>
      <c r="T2561" s="19"/>
      <c r="U2561" s="3"/>
      <c r="X2561" t="str">
        <f t="shared" si="162"/>
        <v/>
      </c>
      <c r="Z2561" t="str">
        <f t="shared" si="163"/>
        <v/>
      </c>
      <c r="AB2561" s="9"/>
      <c r="AC2561" t="s">
        <v>9677</v>
      </c>
      <c r="AD2561">
        <f t="shared" si="165"/>
        <v>0</v>
      </c>
      <c r="AF2561" s="3"/>
      <c r="AH2561" s="9"/>
    </row>
    <row r="2562" spans="1:34" ht="10.95" customHeight="1" outlineLevel="1" x14ac:dyDescent="0.25">
      <c r="A2562" t="s">
        <v>9610</v>
      </c>
      <c r="C2562" s="3" t="s">
        <v>11994</v>
      </c>
      <c r="D2562" s="3" t="s">
        <v>9672</v>
      </c>
      <c r="E2562" s="9">
        <v>2011</v>
      </c>
      <c r="F2562" s="7" t="s">
        <v>9674</v>
      </c>
      <c r="G2562" s="7" t="s">
        <v>5401</v>
      </c>
      <c r="H2562" s="8" t="s">
        <v>7560</v>
      </c>
      <c r="I2562" s="8" t="s">
        <v>7560</v>
      </c>
      <c r="J2562" s="19">
        <v>7</v>
      </c>
      <c r="K2562" s="19" t="s">
        <v>7738</v>
      </c>
      <c r="L2562" s="11"/>
      <c r="M2562" s="11"/>
      <c r="N2562" s="24"/>
      <c r="P2562" s="32"/>
      <c r="T2562" s="19"/>
      <c r="U2562" s="3"/>
      <c r="X2562" t="str">
        <f t="shared" ref="X2562:X2625" si="166">IF(COUNTIF(F2562,"*fdc*"),1,"")</f>
        <v/>
      </c>
      <c r="Z2562">
        <f t="shared" ref="Z2562:Z2625" si="167">IF(COUNTIF(F2562,"*s/s*"),1,"")</f>
        <v>1</v>
      </c>
      <c r="AB2562" s="9"/>
      <c r="AC2562" t="s">
        <v>7560</v>
      </c>
      <c r="AD2562">
        <f t="shared" si="165"/>
        <v>0</v>
      </c>
      <c r="AF2562" s="3"/>
      <c r="AH2562" s="9"/>
    </row>
    <row r="2563" spans="1:34" ht="10.95" customHeight="1" outlineLevel="1" x14ac:dyDescent="0.25">
      <c r="A2563" t="s">
        <v>9610</v>
      </c>
      <c r="C2563" s="3" t="s">
        <v>11994</v>
      </c>
      <c r="D2563" s="3">
        <v>2108</v>
      </c>
      <c r="E2563" s="9">
        <v>2012</v>
      </c>
      <c r="F2563" s="7" t="s">
        <v>9357</v>
      </c>
      <c r="G2563" s="7" t="s">
        <v>5401</v>
      </c>
      <c r="H2563" s="8" t="s">
        <v>9233</v>
      </c>
      <c r="I2563" s="8" t="s">
        <v>7560</v>
      </c>
      <c r="J2563" s="19">
        <v>7</v>
      </c>
      <c r="K2563" s="19" t="s">
        <v>7738</v>
      </c>
      <c r="L2563" s="11"/>
      <c r="M2563" s="11"/>
      <c r="N2563" s="24"/>
      <c r="P2563" s="32"/>
      <c r="T2563" s="19"/>
      <c r="U2563" s="3"/>
      <c r="X2563" t="str">
        <f t="shared" si="166"/>
        <v/>
      </c>
      <c r="Z2563" t="str">
        <f t="shared" si="167"/>
        <v/>
      </c>
      <c r="AB2563" s="9"/>
      <c r="AC2563" t="s">
        <v>9233</v>
      </c>
      <c r="AD2563">
        <f t="shared" si="165"/>
        <v>0</v>
      </c>
      <c r="AF2563" s="3"/>
      <c r="AH2563" s="9"/>
    </row>
    <row r="2564" spans="1:34" ht="10.95" customHeight="1" outlineLevel="1" x14ac:dyDescent="0.25">
      <c r="A2564" t="s">
        <v>9610</v>
      </c>
      <c r="C2564" s="3" t="s">
        <v>11994</v>
      </c>
      <c r="D2564" s="3">
        <v>2109</v>
      </c>
      <c r="E2564" s="9">
        <v>2012</v>
      </c>
      <c r="F2564" s="7" t="s">
        <v>9357</v>
      </c>
      <c r="G2564" s="7" t="s">
        <v>5401</v>
      </c>
      <c r="H2564" s="8" t="s">
        <v>9233</v>
      </c>
      <c r="I2564" s="8" t="s">
        <v>7560</v>
      </c>
      <c r="J2564" s="19">
        <v>7</v>
      </c>
      <c r="K2564" s="19" t="s">
        <v>7738</v>
      </c>
      <c r="L2564" s="11"/>
      <c r="M2564" s="11"/>
      <c r="N2564" s="24"/>
      <c r="P2564" s="32"/>
      <c r="T2564" s="19"/>
      <c r="U2564" s="3"/>
      <c r="X2564" t="str">
        <f t="shared" si="166"/>
        <v/>
      </c>
      <c r="Z2564" t="str">
        <f t="shared" si="167"/>
        <v/>
      </c>
      <c r="AB2564" s="9"/>
      <c r="AC2564" t="s">
        <v>9233</v>
      </c>
      <c r="AD2564">
        <f t="shared" si="165"/>
        <v>0</v>
      </c>
      <c r="AF2564" s="3"/>
      <c r="AH2564" s="9"/>
    </row>
    <row r="2565" spans="1:34" ht="10.95" customHeight="1" outlineLevel="1" x14ac:dyDescent="0.25">
      <c r="A2565" t="s">
        <v>9610</v>
      </c>
      <c r="C2565" s="3" t="s">
        <v>11994</v>
      </c>
      <c r="D2565" s="3">
        <v>2110</v>
      </c>
      <c r="E2565" s="9">
        <v>2012</v>
      </c>
      <c r="F2565" s="7" t="s">
        <v>9357</v>
      </c>
      <c r="G2565" s="7" t="s">
        <v>5401</v>
      </c>
      <c r="H2565" s="8" t="s">
        <v>9233</v>
      </c>
      <c r="I2565" s="8" t="s">
        <v>7560</v>
      </c>
      <c r="J2565" s="19">
        <v>7</v>
      </c>
      <c r="K2565" s="19" t="s">
        <v>7738</v>
      </c>
      <c r="L2565" s="11"/>
      <c r="M2565" s="11"/>
      <c r="N2565" s="24"/>
      <c r="P2565" s="32"/>
      <c r="T2565" s="19"/>
      <c r="U2565" s="3"/>
      <c r="X2565" t="str">
        <f t="shared" si="166"/>
        <v/>
      </c>
      <c r="Z2565" t="str">
        <f t="shared" si="167"/>
        <v/>
      </c>
      <c r="AB2565" s="9"/>
      <c r="AC2565" t="s">
        <v>9233</v>
      </c>
      <c r="AD2565">
        <f t="shared" si="165"/>
        <v>0</v>
      </c>
      <c r="AF2565" s="3"/>
      <c r="AH2565" s="9"/>
    </row>
    <row r="2566" spans="1:34" ht="10.95" customHeight="1" outlineLevel="1" x14ac:dyDescent="0.25">
      <c r="A2566" t="s">
        <v>9610</v>
      </c>
      <c r="C2566" s="3" t="s">
        <v>11994</v>
      </c>
      <c r="D2566" s="3">
        <v>2111</v>
      </c>
      <c r="E2566" s="9">
        <v>2012</v>
      </c>
      <c r="F2566" s="7" t="s">
        <v>9357</v>
      </c>
      <c r="G2566" s="7" t="s">
        <v>5401</v>
      </c>
      <c r="H2566" s="8" t="s">
        <v>9233</v>
      </c>
      <c r="I2566" s="8" t="s">
        <v>7560</v>
      </c>
      <c r="J2566" s="19">
        <v>7</v>
      </c>
      <c r="K2566" s="19" t="s">
        <v>7738</v>
      </c>
      <c r="L2566" s="11"/>
      <c r="M2566" s="11"/>
      <c r="N2566" s="24"/>
      <c r="P2566" s="32"/>
      <c r="T2566" s="19"/>
      <c r="U2566" s="3"/>
      <c r="X2566" t="str">
        <f t="shared" si="166"/>
        <v/>
      </c>
      <c r="Z2566" t="str">
        <f t="shared" si="167"/>
        <v/>
      </c>
      <c r="AB2566" s="9"/>
      <c r="AC2566" t="s">
        <v>9233</v>
      </c>
      <c r="AD2566">
        <f t="shared" si="165"/>
        <v>0</v>
      </c>
      <c r="AF2566" s="3"/>
      <c r="AH2566" s="9"/>
    </row>
    <row r="2567" spans="1:34" ht="10.95" customHeight="1" outlineLevel="1" x14ac:dyDescent="0.25">
      <c r="A2567" t="s">
        <v>9610</v>
      </c>
      <c r="C2567" s="3" t="s">
        <v>11994</v>
      </c>
      <c r="D2567" s="3" t="s">
        <v>9678</v>
      </c>
      <c r="E2567" s="9">
        <v>2012</v>
      </c>
      <c r="F2567" s="7" t="s">
        <v>9358</v>
      </c>
      <c r="G2567" s="7" t="s">
        <v>5401</v>
      </c>
      <c r="H2567" s="8" t="s">
        <v>7560</v>
      </c>
      <c r="I2567" s="8" t="s">
        <v>7560</v>
      </c>
      <c r="J2567" s="19">
        <v>7</v>
      </c>
      <c r="K2567" s="19" t="s">
        <v>7738</v>
      </c>
      <c r="L2567" s="11"/>
      <c r="M2567" s="11"/>
      <c r="N2567" s="24"/>
      <c r="P2567" s="32"/>
      <c r="T2567" s="19"/>
      <c r="U2567" s="3"/>
      <c r="X2567" t="str">
        <f t="shared" si="166"/>
        <v/>
      </c>
      <c r="Z2567">
        <f t="shared" si="167"/>
        <v>1</v>
      </c>
      <c r="AB2567" s="9"/>
      <c r="AC2567" t="s">
        <v>7560</v>
      </c>
      <c r="AD2567">
        <f t="shared" si="165"/>
        <v>0</v>
      </c>
      <c r="AF2567" s="3"/>
      <c r="AH2567" s="9"/>
    </row>
    <row r="2568" spans="1:34" ht="10.95" customHeight="1" outlineLevel="1" x14ac:dyDescent="0.25">
      <c r="A2568" t="s">
        <v>9610</v>
      </c>
      <c r="C2568" s="3" t="s">
        <v>11994</v>
      </c>
      <c r="D2568" s="3">
        <v>2112</v>
      </c>
      <c r="E2568" s="9">
        <v>2012</v>
      </c>
      <c r="F2568" s="7" t="s">
        <v>9357</v>
      </c>
      <c r="G2568" s="7" t="s">
        <v>5401</v>
      </c>
      <c r="H2568" s="8" t="s">
        <v>9233</v>
      </c>
      <c r="I2568" s="8" t="s">
        <v>7560</v>
      </c>
      <c r="J2568" s="19">
        <v>7</v>
      </c>
      <c r="K2568" s="19" t="s">
        <v>7738</v>
      </c>
      <c r="L2568" s="11"/>
      <c r="M2568" s="11"/>
      <c r="N2568" s="24"/>
      <c r="P2568" s="32"/>
      <c r="T2568" s="19"/>
      <c r="U2568" s="3"/>
      <c r="X2568" t="str">
        <f t="shared" si="166"/>
        <v/>
      </c>
      <c r="Z2568" t="str">
        <f t="shared" si="167"/>
        <v/>
      </c>
      <c r="AB2568" s="9"/>
      <c r="AC2568" t="s">
        <v>9233</v>
      </c>
      <c r="AD2568">
        <f t="shared" si="165"/>
        <v>0</v>
      </c>
      <c r="AF2568" s="3"/>
      <c r="AH2568" s="9"/>
    </row>
    <row r="2569" spans="1:34" ht="10.95" customHeight="1" outlineLevel="1" collapsed="1" x14ac:dyDescent="0.25">
      <c r="A2569" t="s">
        <v>9610</v>
      </c>
      <c r="C2569" s="3" t="s">
        <v>11994</v>
      </c>
      <c r="D2569" s="3" t="s">
        <v>9679</v>
      </c>
      <c r="E2569" s="9">
        <v>2012</v>
      </c>
      <c r="F2569" s="7" t="s">
        <v>9513</v>
      </c>
      <c r="G2569" s="7" t="s">
        <v>5401</v>
      </c>
      <c r="H2569" s="8" t="s">
        <v>9233</v>
      </c>
      <c r="I2569" s="8" t="s">
        <v>7560</v>
      </c>
      <c r="J2569" s="19">
        <v>7</v>
      </c>
      <c r="K2569" s="19" t="s">
        <v>7738</v>
      </c>
      <c r="L2569" s="11"/>
      <c r="M2569" s="11"/>
      <c r="N2569" s="24"/>
      <c r="P2569" s="32"/>
      <c r="T2569" s="19"/>
      <c r="U2569" s="3"/>
      <c r="X2569" t="str">
        <f t="shared" si="166"/>
        <v/>
      </c>
      <c r="Z2569">
        <f t="shared" si="167"/>
        <v>1</v>
      </c>
      <c r="AB2569" s="9"/>
      <c r="AC2569" t="s">
        <v>9233</v>
      </c>
      <c r="AD2569">
        <f t="shared" si="165"/>
        <v>0</v>
      </c>
      <c r="AF2569" s="3"/>
      <c r="AH2569" s="9"/>
    </row>
    <row r="2570" spans="1:34" ht="10.95" customHeight="1" outlineLevel="1" x14ac:dyDescent="0.25">
      <c r="A2570" t="s">
        <v>9610</v>
      </c>
      <c r="C2570" s="3" t="s">
        <v>11994</v>
      </c>
      <c r="D2570" s="3">
        <v>2113</v>
      </c>
      <c r="E2570" s="9">
        <v>2012</v>
      </c>
      <c r="F2570" s="7" t="s">
        <v>9357</v>
      </c>
      <c r="G2570" s="7" t="s">
        <v>5401</v>
      </c>
      <c r="H2570" s="8" t="s">
        <v>9233</v>
      </c>
      <c r="I2570" s="8" t="s">
        <v>7560</v>
      </c>
      <c r="J2570" s="19">
        <v>7</v>
      </c>
      <c r="K2570" s="19" t="s">
        <v>7738</v>
      </c>
      <c r="L2570" s="11"/>
      <c r="M2570" s="11"/>
      <c r="N2570" s="24"/>
      <c r="P2570" s="32"/>
      <c r="T2570" s="19"/>
      <c r="U2570" s="3"/>
      <c r="X2570" t="str">
        <f t="shared" si="166"/>
        <v/>
      </c>
      <c r="Z2570" t="str">
        <f t="shared" si="167"/>
        <v/>
      </c>
      <c r="AB2570" s="9"/>
      <c r="AC2570" t="s">
        <v>9233</v>
      </c>
      <c r="AD2570">
        <f t="shared" si="165"/>
        <v>0</v>
      </c>
      <c r="AF2570" s="3"/>
      <c r="AH2570" s="9"/>
    </row>
    <row r="2571" spans="1:34" ht="10.95" customHeight="1" outlineLevel="1" x14ac:dyDescent="0.25">
      <c r="A2571" t="s">
        <v>9610</v>
      </c>
      <c r="C2571" s="3" t="s">
        <v>11994</v>
      </c>
      <c r="D2571" s="3" t="s">
        <v>9680</v>
      </c>
      <c r="E2571" s="9">
        <v>2012</v>
      </c>
      <c r="F2571" s="7" t="s">
        <v>9513</v>
      </c>
      <c r="G2571" s="7" t="s">
        <v>5401</v>
      </c>
      <c r="H2571" s="8" t="s">
        <v>7560</v>
      </c>
      <c r="I2571" s="8" t="s">
        <v>7560</v>
      </c>
      <c r="J2571" s="19">
        <v>7</v>
      </c>
      <c r="K2571" s="19" t="s">
        <v>7738</v>
      </c>
      <c r="L2571" s="11"/>
      <c r="M2571" s="11"/>
      <c r="N2571" s="24"/>
      <c r="P2571" s="32"/>
      <c r="T2571" s="19"/>
      <c r="U2571" s="3"/>
      <c r="X2571" t="str">
        <f t="shared" si="166"/>
        <v/>
      </c>
      <c r="Z2571">
        <f t="shared" si="167"/>
        <v>1</v>
      </c>
      <c r="AB2571" s="9"/>
      <c r="AC2571" t="s">
        <v>7560</v>
      </c>
      <c r="AD2571">
        <f t="shared" si="165"/>
        <v>0</v>
      </c>
      <c r="AF2571" s="3"/>
      <c r="AH2571" s="9"/>
    </row>
    <row r="2572" spans="1:34" ht="10.95" customHeight="1" outlineLevel="1" x14ac:dyDescent="0.25">
      <c r="A2572" t="s">
        <v>9610</v>
      </c>
      <c r="C2572" s="3" t="s">
        <v>11994</v>
      </c>
      <c r="D2572" s="3">
        <v>2114</v>
      </c>
      <c r="E2572" s="9">
        <v>2012</v>
      </c>
      <c r="F2572" s="7" t="s">
        <v>9357</v>
      </c>
      <c r="G2572" s="7" t="s">
        <v>5401</v>
      </c>
      <c r="H2572" s="8" t="s">
        <v>9233</v>
      </c>
      <c r="I2572" s="8" t="s">
        <v>7560</v>
      </c>
      <c r="J2572" s="19">
        <v>7</v>
      </c>
      <c r="K2572" s="19" t="s">
        <v>7738</v>
      </c>
      <c r="L2572" s="11"/>
      <c r="M2572" s="11"/>
      <c r="N2572" s="24"/>
      <c r="P2572" s="32"/>
      <c r="T2572" s="19"/>
      <c r="U2572" s="3"/>
      <c r="X2572" t="str">
        <f t="shared" si="166"/>
        <v/>
      </c>
      <c r="Z2572" t="str">
        <f t="shared" si="167"/>
        <v/>
      </c>
      <c r="AB2572" s="9"/>
      <c r="AC2572" t="s">
        <v>9233</v>
      </c>
      <c r="AD2572">
        <f t="shared" si="165"/>
        <v>0</v>
      </c>
      <c r="AF2572" s="3"/>
      <c r="AH2572" s="9"/>
    </row>
    <row r="2573" spans="1:34" ht="10.95" customHeight="1" outlineLevel="1" x14ac:dyDescent="0.25">
      <c r="A2573" t="s">
        <v>9610</v>
      </c>
      <c r="C2573" s="3" t="s">
        <v>11994</v>
      </c>
      <c r="D2573" s="3" t="s">
        <v>9681</v>
      </c>
      <c r="E2573" s="9">
        <v>2012</v>
      </c>
      <c r="F2573" s="7" t="s">
        <v>9513</v>
      </c>
      <c r="G2573" s="7" t="s">
        <v>5401</v>
      </c>
      <c r="H2573" s="8" t="s">
        <v>7560</v>
      </c>
      <c r="I2573" s="8" t="s">
        <v>7560</v>
      </c>
      <c r="J2573" s="19">
        <v>7</v>
      </c>
      <c r="K2573" s="19" t="s">
        <v>7738</v>
      </c>
      <c r="L2573" s="11"/>
      <c r="M2573" s="11"/>
      <c r="N2573" s="24"/>
      <c r="P2573" s="32"/>
      <c r="T2573" s="19"/>
      <c r="U2573" s="3"/>
      <c r="X2573" t="str">
        <f t="shared" si="166"/>
        <v/>
      </c>
      <c r="Z2573">
        <f t="shared" si="167"/>
        <v>1</v>
      </c>
      <c r="AB2573" s="9"/>
      <c r="AC2573" t="s">
        <v>7560</v>
      </c>
      <c r="AD2573">
        <f t="shared" si="165"/>
        <v>0</v>
      </c>
      <c r="AF2573" s="3"/>
      <c r="AH2573" s="9"/>
    </row>
    <row r="2574" spans="1:34" ht="10.95" customHeight="1" outlineLevel="1" x14ac:dyDescent="0.25">
      <c r="A2574" t="s">
        <v>9610</v>
      </c>
      <c r="C2574" s="3" t="s">
        <v>11994</v>
      </c>
      <c r="D2574" s="3">
        <v>2115</v>
      </c>
      <c r="E2574" s="9">
        <v>2012</v>
      </c>
      <c r="F2574" s="7" t="s">
        <v>9357</v>
      </c>
      <c r="G2574" s="7" t="s">
        <v>5401</v>
      </c>
      <c r="H2574" s="8" t="s">
        <v>9233</v>
      </c>
      <c r="I2574" s="8" t="s">
        <v>7560</v>
      </c>
      <c r="J2574" s="19">
        <v>7</v>
      </c>
      <c r="K2574" s="19" t="s">
        <v>7738</v>
      </c>
      <c r="L2574" s="11"/>
      <c r="M2574" s="11"/>
      <c r="N2574" s="24"/>
      <c r="P2574" s="32"/>
      <c r="T2574" s="19"/>
      <c r="U2574" s="3"/>
      <c r="X2574" t="str">
        <f t="shared" si="166"/>
        <v/>
      </c>
      <c r="Z2574" t="str">
        <f t="shared" si="167"/>
        <v/>
      </c>
      <c r="AB2574" s="9"/>
      <c r="AC2574" t="s">
        <v>9233</v>
      </c>
      <c r="AD2574">
        <f t="shared" si="165"/>
        <v>0</v>
      </c>
      <c r="AF2574" s="3"/>
      <c r="AH2574" s="9"/>
    </row>
    <row r="2575" spans="1:34" ht="10.95" customHeight="1" outlineLevel="1" x14ac:dyDescent="0.25">
      <c r="A2575" t="s">
        <v>9610</v>
      </c>
      <c r="C2575" s="3" t="s">
        <v>11994</v>
      </c>
      <c r="D2575" s="3" t="s">
        <v>9682</v>
      </c>
      <c r="E2575" s="9">
        <v>2012</v>
      </c>
      <c r="F2575" s="7" t="s">
        <v>9513</v>
      </c>
      <c r="G2575" s="7" t="s">
        <v>5401</v>
      </c>
      <c r="H2575" s="8" t="s">
        <v>7560</v>
      </c>
      <c r="I2575" s="8" t="s">
        <v>7560</v>
      </c>
      <c r="J2575" s="19">
        <v>7</v>
      </c>
      <c r="K2575" s="19" t="s">
        <v>7738</v>
      </c>
      <c r="L2575" s="11"/>
      <c r="M2575" s="11"/>
      <c r="N2575" s="24"/>
      <c r="P2575" s="32"/>
      <c r="T2575" s="19"/>
      <c r="U2575" s="3"/>
      <c r="X2575" t="str">
        <f t="shared" si="166"/>
        <v/>
      </c>
      <c r="Z2575">
        <f t="shared" si="167"/>
        <v>1</v>
      </c>
      <c r="AB2575" s="9"/>
      <c r="AC2575" t="s">
        <v>7560</v>
      </c>
      <c r="AD2575">
        <f t="shared" si="165"/>
        <v>0</v>
      </c>
      <c r="AF2575" s="3"/>
      <c r="AH2575" s="9"/>
    </row>
    <row r="2576" spans="1:34" ht="10.95" customHeight="1" outlineLevel="1" x14ac:dyDescent="0.25">
      <c r="A2576" t="s">
        <v>9610</v>
      </c>
      <c r="C2576" s="3" t="s">
        <v>11994</v>
      </c>
      <c r="D2576" s="3">
        <v>2118</v>
      </c>
      <c r="E2576" s="9">
        <v>2012</v>
      </c>
      <c r="F2576" s="7" t="s">
        <v>9684</v>
      </c>
      <c r="G2576" s="7" t="s">
        <v>5401</v>
      </c>
      <c r="H2576" s="8" t="s">
        <v>1698</v>
      </c>
      <c r="I2576" s="8" t="s">
        <v>9686</v>
      </c>
      <c r="J2576" s="19">
        <v>1</v>
      </c>
      <c r="K2576" s="19" t="s">
        <v>20093</v>
      </c>
      <c r="L2576" s="11"/>
      <c r="M2576" s="11"/>
      <c r="N2576" s="24"/>
      <c r="P2576" s="32"/>
      <c r="R2576">
        <v>1</v>
      </c>
      <c r="S2576">
        <v>1</v>
      </c>
      <c r="T2576" s="19"/>
      <c r="U2576" s="3"/>
      <c r="X2576" t="str">
        <f t="shared" si="166"/>
        <v/>
      </c>
      <c r="Z2576" t="str">
        <f t="shared" si="167"/>
        <v/>
      </c>
      <c r="AB2576" s="9"/>
      <c r="AC2576" t="s">
        <v>1698</v>
      </c>
      <c r="AD2576">
        <f t="shared" si="165"/>
        <v>0</v>
      </c>
      <c r="AF2576" s="3">
        <v>1</v>
      </c>
      <c r="AH2576" s="9"/>
    </row>
    <row r="2577" spans="1:34" ht="10.95" customHeight="1" outlineLevel="1" x14ac:dyDescent="0.25">
      <c r="A2577" t="s">
        <v>9610</v>
      </c>
      <c r="C2577" s="3" t="s">
        <v>11994</v>
      </c>
      <c r="D2577" s="3" t="s">
        <v>9683</v>
      </c>
      <c r="E2577" s="9">
        <v>2012</v>
      </c>
      <c r="F2577" s="7" t="s">
        <v>9685</v>
      </c>
      <c r="G2577" s="7" t="s">
        <v>5401</v>
      </c>
      <c r="H2577" s="8" t="s">
        <v>1698</v>
      </c>
      <c r="I2577" s="8" t="s">
        <v>9686</v>
      </c>
      <c r="J2577" s="19">
        <v>3</v>
      </c>
      <c r="K2577" s="19" t="s">
        <v>7736</v>
      </c>
      <c r="L2577" s="11">
        <v>29</v>
      </c>
      <c r="M2577" s="11"/>
      <c r="N2577" s="24"/>
      <c r="P2577" s="32"/>
      <c r="T2577" s="19"/>
      <c r="U2577" s="3"/>
      <c r="X2577" t="str">
        <f t="shared" si="166"/>
        <v/>
      </c>
      <c r="Z2577">
        <f t="shared" si="167"/>
        <v>1</v>
      </c>
      <c r="AB2577" s="9"/>
      <c r="AC2577" t="s">
        <v>1698</v>
      </c>
      <c r="AD2577">
        <f t="shared" si="165"/>
        <v>0</v>
      </c>
      <c r="AF2577" s="3">
        <v>1</v>
      </c>
      <c r="AH2577" s="9"/>
    </row>
    <row r="2578" spans="1:34" ht="10.95" customHeight="1" outlineLevel="1" x14ac:dyDescent="0.25">
      <c r="A2578" t="s">
        <v>9610</v>
      </c>
      <c r="C2578" s="3" t="s">
        <v>11994</v>
      </c>
      <c r="D2578" s="3">
        <v>2120</v>
      </c>
      <c r="E2578" s="9">
        <v>2012</v>
      </c>
      <c r="F2578" s="7" t="s">
        <v>9684</v>
      </c>
      <c r="G2578" s="7" t="s">
        <v>5401</v>
      </c>
      <c r="H2578" s="8" t="s">
        <v>1698</v>
      </c>
      <c r="I2578" s="8" t="s">
        <v>9686</v>
      </c>
      <c r="J2578" s="19">
        <v>1</v>
      </c>
      <c r="K2578" s="19" t="s">
        <v>7738</v>
      </c>
      <c r="L2578" s="11"/>
      <c r="M2578" s="11"/>
      <c r="N2578" s="24"/>
      <c r="P2578" s="32"/>
      <c r="T2578" s="19"/>
      <c r="U2578" s="3"/>
      <c r="X2578" t="str">
        <f t="shared" si="166"/>
        <v/>
      </c>
      <c r="Z2578" t="str">
        <f t="shared" si="167"/>
        <v/>
      </c>
      <c r="AB2578" s="9"/>
      <c r="AC2578" t="s">
        <v>1698</v>
      </c>
      <c r="AD2578">
        <f t="shared" si="165"/>
        <v>0</v>
      </c>
      <c r="AF2578" s="3">
        <v>1</v>
      </c>
      <c r="AH2578" s="9"/>
    </row>
    <row r="2579" spans="1:34" ht="10.95" customHeight="1" outlineLevel="1" x14ac:dyDescent="0.25">
      <c r="A2579" t="s">
        <v>9610</v>
      </c>
      <c r="C2579" s="3" t="s">
        <v>11994</v>
      </c>
      <c r="D2579" s="3" t="s">
        <v>9687</v>
      </c>
      <c r="E2579" s="9">
        <v>2012</v>
      </c>
      <c r="F2579" s="7" t="s">
        <v>9685</v>
      </c>
      <c r="G2579" s="7" t="s">
        <v>5401</v>
      </c>
      <c r="H2579" s="8" t="s">
        <v>1698</v>
      </c>
      <c r="I2579" s="8" t="s">
        <v>9686</v>
      </c>
      <c r="J2579" s="19">
        <v>1</v>
      </c>
      <c r="K2579" s="19" t="s">
        <v>7738</v>
      </c>
      <c r="L2579" s="11"/>
      <c r="M2579" s="11"/>
      <c r="N2579" s="24"/>
      <c r="P2579" s="32"/>
      <c r="T2579" s="19"/>
      <c r="U2579" s="3"/>
      <c r="X2579" t="str">
        <f t="shared" si="166"/>
        <v/>
      </c>
      <c r="Z2579">
        <f t="shared" si="167"/>
        <v>1</v>
      </c>
      <c r="AB2579" s="9"/>
      <c r="AC2579" t="s">
        <v>1698</v>
      </c>
      <c r="AD2579">
        <f t="shared" si="165"/>
        <v>0</v>
      </c>
      <c r="AF2579" s="3">
        <v>1</v>
      </c>
      <c r="AH2579" s="9"/>
    </row>
    <row r="2580" spans="1:34" ht="10.95" customHeight="1" outlineLevel="1" x14ac:dyDescent="0.25">
      <c r="A2580" t="s">
        <v>9610</v>
      </c>
      <c r="C2580" s="3" t="s">
        <v>11994</v>
      </c>
      <c r="D2580" s="3">
        <v>2121</v>
      </c>
      <c r="E2580" s="9">
        <v>2012</v>
      </c>
      <c r="F2580" s="7" t="s">
        <v>9684</v>
      </c>
      <c r="G2580" s="7" t="s">
        <v>5401</v>
      </c>
      <c r="H2580" s="8" t="s">
        <v>1698</v>
      </c>
      <c r="I2580" s="8" t="s">
        <v>9686</v>
      </c>
      <c r="J2580" s="19">
        <v>1</v>
      </c>
      <c r="K2580" s="19" t="s">
        <v>7738</v>
      </c>
      <c r="L2580" s="11"/>
      <c r="M2580" s="11"/>
      <c r="N2580" s="24"/>
      <c r="P2580" s="32"/>
      <c r="T2580" s="19"/>
      <c r="U2580" s="3"/>
      <c r="X2580" t="str">
        <f t="shared" si="166"/>
        <v/>
      </c>
      <c r="Z2580" t="str">
        <f t="shared" si="167"/>
        <v/>
      </c>
      <c r="AB2580" s="9"/>
      <c r="AC2580" t="s">
        <v>1698</v>
      </c>
      <c r="AD2580">
        <f t="shared" si="165"/>
        <v>0</v>
      </c>
      <c r="AF2580" s="3">
        <v>1</v>
      </c>
      <c r="AH2580" s="9"/>
    </row>
    <row r="2581" spans="1:34" ht="10.95" customHeight="1" outlineLevel="1" x14ac:dyDescent="0.25">
      <c r="A2581" t="s">
        <v>9610</v>
      </c>
      <c r="C2581" s="3" t="s">
        <v>11994</v>
      </c>
      <c r="D2581" s="3" t="s">
        <v>9688</v>
      </c>
      <c r="E2581" s="9">
        <v>2012</v>
      </c>
      <c r="F2581" s="7" t="s">
        <v>9685</v>
      </c>
      <c r="G2581" s="7" t="s">
        <v>5401</v>
      </c>
      <c r="H2581" s="8" t="s">
        <v>1698</v>
      </c>
      <c r="I2581" s="8" t="s">
        <v>9686</v>
      </c>
      <c r="J2581" s="19">
        <v>1</v>
      </c>
      <c r="K2581" s="19" t="s">
        <v>7738</v>
      </c>
      <c r="L2581" s="11"/>
      <c r="M2581" s="11"/>
      <c r="N2581" s="24"/>
      <c r="P2581" s="32"/>
      <c r="T2581" s="19"/>
      <c r="U2581" s="3"/>
      <c r="X2581" t="str">
        <f t="shared" si="166"/>
        <v/>
      </c>
      <c r="Z2581">
        <f t="shared" si="167"/>
        <v>1</v>
      </c>
      <c r="AB2581" s="9"/>
      <c r="AC2581" t="s">
        <v>1698</v>
      </c>
      <c r="AD2581">
        <f t="shared" si="165"/>
        <v>0</v>
      </c>
      <c r="AF2581" s="3">
        <v>1</v>
      </c>
      <c r="AH2581" s="9"/>
    </row>
    <row r="2582" spans="1:34" ht="10.95" customHeight="1" outlineLevel="1" x14ac:dyDescent="0.25">
      <c r="A2582" t="s">
        <v>9610</v>
      </c>
      <c r="C2582" s="3" t="s">
        <v>11994</v>
      </c>
      <c r="D2582" s="3">
        <v>2289</v>
      </c>
      <c r="E2582" s="9">
        <v>2012</v>
      </c>
      <c r="F2582" s="7" t="s">
        <v>9691</v>
      </c>
      <c r="G2582" s="7" t="s">
        <v>5401</v>
      </c>
      <c r="H2582" s="8" t="s">
        <v>9693</v>
      </c>
      <c r="I2582" s="8" t="s">
        <v>9689</v>
      </c>
      <c r="J2582" s="19">
        <v>7</v>
      </c>
      <c r="K2582" s="19" t="s">
        <v>7738</v>
      </c>
      <c r="L2582" s="11"/>
      <c r="M2582" s="11"/>
      <c r="N2582" s="24"/>
      <c r="P2582" s="32"/>
      <c r="T2582" s="19"/>
      <c r="U2582" s="3"/>
      <c r="X2582" t="str">
        <f t="shared" si="166"/>
        <v/>
      </c>
      <c r="Z2582" t="str">
        <f t="shared" si="167"/>
        <v/>
      </c>
      <c r="AB2582" s="9"/>
      <c r="AC2582" t="s">
        <v>9693</v>
      </c>
      <c r="AD2582">
        <f t="shared" si="165"/>
        <v>0</v>
      </c>
      <c r="AF2582" s="3"/>
      <c r="AH2582" s="9"/>
    </row>
    <row r="2583" spans="1:34" ht="10.95" customHeight="1" outlineLevel="1" x14ac:dyDescent="0.25">
      <c r="A2583" t="s">
        <v>9610</v>
      </c>
      <c r="C2583" s="3" t="s">
        <v>11994</v>
      </c>
      <c r="D2583" s="3">
        <v>2290</v>
      </c>
      <c r="E2583" s="9">
        <v>2012</v>
      </c>
      <c r="F2583" s="7" t="s">
        <v>9691</v>
      </c>
      <c r="G2583" s="7" t="s">
        <v>5401</v>
      </c>
      <c r="H2583" s="8" t="s">
        <v>9694</v>
      </c>
      <c r="I2583" s="8" t="s">
        <v>9689</v>
      </c>
      <c r="J2583" s="19">
        <v>7</v>
      </c>
      <c r="K2583" s="19" t="s">
        <v>7738</v>
      </c>
      <c r="L2583" s="11"/>
      <c r="M2583" s="11"/>
      <c r="N2583" s="24"/>
      <c r="P2583" s="32"/>
      <c r="T2583" s="19"/>
      <c r="U2583" s="3"/>
      <c r="X2583" t="str">
        <f t="shared" si="166"/>
        <v/>
      </c>
      <c r="Z2583" t="str">
        <f t="shared" si="167"/>
        <v/>
      </c>
      <c r="AB2583" s="9"/>
      <c r="AC2583" t="s">
        <v>9694</v>
      </c>
      <c r="AD2583">
        <f t="shared" si="165"/>
        <v>0</v>
      </c>
      <c r="AF2583" s="3"/>
      <c r="AH2583" s="9"/>
    </row>
    <row r="2584" spans="1:34" ht="10.95" customHeight="1" outlineLevel="1" x14ac:dyDescent="0.25">
      <c r="A2584" t="s">
        <v>9610</v>
      </c>
      <c r="C2584" s="3" t="s">
        <v>11994</v>
      </c>
      <c r="D2584" s="3" t="s">
        <v>9690</v>
      </c>
      <c r="E2584" s="9">
        <v>2012</v>
      </c>
      <c r="F2584" s="7" t="s">
        <v>9692</v>
      </c>
      <c r="G2584" s="7" t="s">
        <v>5401</v>
      </c>
      <c r="H2584" s="8" t="s">
        <v>9695</v>
      </c>
      <c r="I2584" s="8" t="s">
        <v>9689</v>
      </c>
      <c r="J2584" s="19">
        <v>7</v>
      </c>
      <c r="K2584" s="19" t="s">
        <v>7738</v>
      </c>
      <c r="L2584" s="11"/>
      <c r="M2584" s="11"/>
      <c r="N2584" s="24"/>
      <c r="P2584" s="32"/>
      <c r="T2584" s="19"/>
      <c r="U2584" s="3"/>
      <c r="X2584" t="str">
        <f t="shared" si="166"/>
        <v/>
      </c>
      <c r="Z2584">
        <f t="shared" si="167"/>
        <v>1</v>
      </c>
      <c r="AB2584" s="9"/>
      <c r="AC2584" t="s">
        <v>9695</v>
      </c>
      <c r="AD2584">
        <f t="shared" si="165"/>
        <v>0</v>
      </c>
      <c r="AF2584" s="3"/>
      <c r="AH2584" s="9"/>
    </row>
    <row r="2585" spans="1:34" ht="10.95" customHeight="1" outlineLevel="1" x14ac:dyDescent="0.25">
      <c r="A2585" t="s">
        <v>9610</v>
      </c>
      <c r="C2585" s="3" t="s">
        <v>11994</v>
      </c>
      <c r="D2585" s="3">
        <v>2291</v>
      </c>
      <c r="E2585" s="9">
        <v>2012</v>
      </c>
      <c r="F2585" s="7" t="s">
        <v>9691</v>
      </c>
      <c r="G2585" s="7" t="s">
        <v>5401</v>
      </c>
      <c r="H2585" s="8" t="s">
        <v>9693</v>
      </c>
      <c r="I2585" s="8" t="s">
        <v>9689</v>
      </c>
      <c r="J2585" s="19">
        <v>7</v>
      </c>
      <c r="K2585" s="19" t="s">
        <v>7738</v>
      </c>
      <c r="L2585" s="11"/>
      <c r="M2585" s="11"/>
      <c r="N2585" s="24"/>
      <c r="P2585" s="32"/>
      <c r="T2585" s="19"/>
      <c r="U2585" s="3"/>
      <c r="X2585" t="str">
        <f t="shared" si="166"/>
        <v/>
      </c>
      <c r="Z2585" t="str">
        <f t="shared" si="167"/>
        <v/>
      </c>
      <c r="AB2585" s="9"/>
      <c r="AC2585" t="s">
        <v>9693</v>
      </c>
      <c r="AD2585">
        <f t="shared" ref="AD2585:AD2606" si="168">COUNTIF(H2585,"*Fuji*")</f>
        <v>0</v>
      </c>
      <c r="AF2585" s="3"/>
      <c r="AH2585" s="9"/>
    </row>
    <row r="2586" spans="1:34" ht="10.95" customHeight="1" outlineLevel="1" x14ac:dyDescent="0.25">
      <c r="A2586" t="s">
        <v>9610</v>
      </c>
      <c r="C2586" s="3" t="s">
        <v>11994</v>
      </c>
      <c r="D2586" s="3">
        <v>2292</v>
      </c>
      <c r="E2586" s="9">
        <v>2012</v>
      </c>
      <c r="F2586" s="7" t="s">
        <v>9691</v>
      </c>
      <c r="G2586" s="7" t="s">
        <v>5401</v>
      </c>
      <c r="H2586" s="8" t="s">
        <v>9694</v>
      </c>
      <c r="I2586" s="8" t="s">
        <v>9689</v>
      </c>
      <c r="J2586" s="19">
        <v>7</v>
      </c>
      <c r="K2586" s="19" t="s">
        <v>7738</v>
      </c>
      <c r="L2586" s="11"/>
      <c r="M2586" s="11"/>
      <c r="N2586" s="24"/>
      <c r="P2586" s="32"/>
      <c r="T2586" s="19"/>
      <c r="U2586" s="3"/>
      <c r="X2586" t="str">
        <f t="shared" si="166"/>
        <v/>
      </c>
      <c r="Z2586" t="str">
        <f t="shared" si="167"/>
        <v/>
      </c>
      <c r="AB2586" s="9"/>
      <c r="AC2586" t="s">
        <v>9694</v>
      </c>
      <c r="AD2586">
        <f t="shared" si="168"/>
        <v>0</v>
      </c>
      <c r="AF2586" s="3"/>
      <c r="AH2586" s="9"/>
    </row>
    <row r="2587" spans="1:34" ht="10.95" customHeight="1" outlineLevel="1" x14ac:dyDescent="0.25">
      <c r="A2587" t="s">
        <v>9610</v>
      </c>
      <c r="C2587" s="3" t="s">
        <v>11994</v>
      </c>
      <c r="D2587" s="3" t="s">
        <v>7802</v>
      </c>
      <c r="E2587" s="9">
        <v>2012</v>
      </c>
      <c r="F2587" s="7" t="s">
        <v>9692</v>
      </c>
      <c r="G2587" s="7" t="s">
        <v>5401</v>
      </c>
      <c r="H2587" s="8" t="s">
        <v>9695</v>
      </c>
      <c r="I2587" s="8" t="s">
        <v>9689</v>
      </c>
      <c r="J2587" s="19">
        <v>7</v>
      </c>
      <c r="K2587" s="19" t="s">
        <v>7738</v>
      </c>
      <c r="L2587" s="11"/>
      <c r="M2587" s="11"/>
      <c r="N2587" s="24"/>
      <c r="P2587" s="32"/>
      <c r="T2587" s="19"/>
      <c r="U2587" s="3"/>
      <c r="X2587" t="str">
        <f t="shared" si="166"/>
        <v/>
      </c>
      <c r="Z2587">
        <f t="shared" si="167"/>
        <v>1</v>
      </c>
      <c r="AB2587" s="9"/>
      <c r="AC2587" t="s">
        <v>9695</v>
      </c>
      <c r="AD2587">
        <f t="shared" si="168"/>
        <v>0</v>
      </c>
      <c r="AF2587" s="3"/>
      <c r="AH2587" s="9"/>
    </row>
    <row r="2588" spans="1:34" ht="10.95" customHeight="1" outlineLevel="1" x14ac:dyDescent="0.25">
      <c r="A2588" t="s">
        <v>9610</v>
      </c>
      <c r="C2588" s="3" t="s">
        <v>11994</v>
      </c>
      <c r="D2588" s="3">
        <v>2293</v>
      </c>
      <c r="E2588" s="9">
        <v>2012</v>
      </c>
      <c r="F2588" s="7" t="s">
        <v>9691</v>
      </c>
      <c r="G2588" s="7"/>
      <c r="H2588" s="8" t="s">
        <v>9693</v>
      </c>
      <c r="I2588" s="8" t="s">
        <v>9689</v>
      </c>
      <c r="J2588" s="19">
        <v>7</v>
      </c>
      <c r="K2588" s="19" t="s">
        <v>7738</v>
      </c>
      <c r="L2588" s="11"/>
      <c r="M2588" s="11"/>
      <c r="N2588" s="24"/>
      <c r="P2588" s="32"/>
      <c r="T2588" s="19"/>
      <c r="U2588" s="3"/>
      <c r="X2588" t="str">
        <f t="shared" si="166"/>
        <v/>
      </c>
      <c r="Z2588" t="str">
        <f t="shared" si="167"/>
        <v/>
      </c>
      <c r="AB2588" s="9"/>
      <c r="AC2588" t="s">
        <v>9693</v>
      </c>
      <c r="AD2588">
        <f t="shared" si="168"/>
        <v>0</v>
      </c>
      <c r="AF2588" s="3"/>
      <c r="AH2588" s="9"/>
    </row>
    <row r="2589" spans="1:34" ht="10.95" customHeight="1" outlineLevel="1" x14ac:dyDescent="0.25">
      <c r="A2589" t="s">
        <v>9610</v>
      </c>
      <c r="C2589" s="3" t="s">
        <v>11994</v>
      </c>
      <c r="D2589" s="3" t="s">
        <v>9696</v>
      </c>
      <c r="E2589" s="9">
        <v>2012</v>
      </c>
      <c r="F2589" s="7" t="s">
        <v>9692</v>
      </c>
      <c r="G2589" s="7"/>
      <c r="H2589" s="8" t="s">
        <v>9693</v>
      </c>
      <c r="I2589" s="8" t="s">
        <v>9689</v>
      </c>
      <c r="J2589" s="19">
        <v>7</v>
      </c>
      <c r="K2589" s="19" t="s">
        <v>7738</v>
      </c>
      <c r="L2589" s="11"/>
      <c r="M2589" s="11"/>
      <c r="N2589" s="24"/>
      <c r="P2589" s="32"/>
      <c r="T2589" s="19"/>
      <c r="U2589" s="3"/>
      <c r="X2589" t="str">
        <f t="shared" si="166"/>
        <v/>
      </c>
      <c r="Z2589">
        <f t="shared" si="167"/>
        <v>1</v>
      </c>
      <c r="AB2589" s="9"/>
      <c r="AC2589" t="s">
        <v>9693</v>
      </c>
      <c r="AD2589">
        <f t="shared" si="168"/>
        <v>0</v>
      </c>
      <c r="AF2589" s="3"/>
      <c r="AH2589" s="9"/>
    </row>
    <row r="2590" spans="1:34" ht="10.95" customHeight="1" outlineLevel="1" x14ac:dyDescent="0.25">
      <c r="A2590" t="s">
        <v>9610</v>
      </c>
      <c r="C2590" s="3" t="s">
        <v>11994</v>
      </c>
      <c r="D2590" s="3">
        <v>2294</v>
      </c>
      <c r="E2590" s="9">
        <v>2012</v>
      </c>
      <c r="F2590" s="7" t="s">
        <v>9691</v>
      </c>
      <c r="G2590" s="7"/>
      <c r="H2590" s="8" t="s">
        <v>9694</v>
      </c>
      <c r="I2590" s="8" t="s">
        <v>9689</v>
      </c>
      <c r="J2590" s="19">
        <v>7</v>
      </c>
      <c r="K2590" s="19" t="s">
        <v>7738</v>
      </c>
      <c r="L2590" s="11"/>
      <c r="M2590" s="11"/>
      <c r="N2590" s="24"/>
      <c r="P2590" s="32"/>
      <c r="T2590" s="19"/>
      <c r="U2590" s="3"/>
      <c r="X2590" t="str">
        <f t="shared" si="166"/>
        <v/>
      </c>
      <c r="Z2590" t="str">
        <f t="shared" si="167"/>
        <v/>
      </c>
      <c r="AB2590" s="9"/>
      <c r="AC2590" t="s">
        <v>9694</v>
      </c>
      <c r="AD2590">
        <f t="shared" si="168"/>
        <v>0</v>
      </c>
      <c r="AF2590" s="3"/>
      <c r="AH2590" s="9"/>
    </row>
    <row r="2591" spans="1:34" ht="10.95" customHeight="1" outlineLevel="1" x14ac:dyDescent="0.25">
      <c r="A2591" t="s">
        <v>9610</v>
      </c>
      <c r="C2591" s="3" t="s">
        <v>11994</v>
      </c>
      <c r="D2591" s="3" t="s">
        <v>9697</v>
      </c>
      <c r="E2591" s="9">
        <v>2012</v>
      </c>
      <c r="F2591" s="7" t="s">
        <v>9692</v>
      </c>
      <c r="G2591" s="7"/>
      <c r="H2591" s="8" t="s">
        <v>9694</v>
      </c>
      <c r="I2591" s="8" t="s">
        <v>9689</v>
      </c>
      <c r="J2591" s="19">
        <v>7</v>
      </c>
      <c r="K2591" s="19" t="s">
        <v>7738</v>
      </c>
      <c r="L2591" s="11"/>
      <c r="M2591" s="11"/>
      <c r="N2591" s="24"/>
      <c r="P2591" s="32"/>
      <c r="T2591" s="19"/>
      <c r="U2591" s="3"/>
      <c r="X2591" t="str">
        <f t="shared" si="166"/>
        <v/>
      </c>
      <c r="Z2591">
        <f t="shared" si="167"/>
        <v>1</v>
      </c>
      <c r="AB2591" s="9"/>
      <c r="AC2591" t="s">
        <v>9694</v>
      </c>
      <c r="AD2591">
        <f t="shared" si="168"/>
        <v>0</v>
      </c>
      <c r="AF2591" s="3"/>
      <c r="AH2591" s="9"/>
    </row>
    <row r="2592" spans="1:34" ht="10.95" customHeight="1" outlineLevel="1" x14ac:dyDescent="0.25">
      <c r="A2592" t="s">
        <v>9610</v>
      </c>
      <c r="C2592" s="3" t="s">
        <v>11994</v>
      </c>
      <c r="D2592" s="3">
        <v>2295</v>
      </c>
      <c r="E2592" s="9">
        <v>2012</v>
      </c>
      <c r="F2592" s="7" t="s">
        <v>9691</v>
      </c>
      <c r="G2592" s="7"/>
      <c r="H2592" s="8" t="s">
        <v>9693</v>
      </c>
      <c r="I2592" s="8" t="s">
        <v>9689</v>
      </c>
      <c r="J2592" s="19">
        <v>7</v>
      </c>
      <c r="K2592" s="19" t="s">
        <v>7738</v>
      </c>
      <c r="L2592" s="11"/>
      <c r="M2592" s="11"/>
      <c r="N2592" s="24"/>
      <c r="P2592" s="32"/>
      <c r="T2592" s="19"/>
      <c r="U2592" s="3"/>
      <c r="X2592" t="str">
        <f t="shared" si="166"/>
        <v/>
      </c>
      <c r="Z2592" t="str">
        <f t="shared" si="167"/>
        <v/>
      </c>
      <c r="AB2592" s="9"/>
      <c r="AC2592" t="s">
        <v>9693</v>
      </c>
      <c r="AD2592">
        <f t="shared" si="168"/>
        <v>0</v>
      </c>
      <c r="AF2592" s="3"/>
      <c r="AH2592" s="9"/>
    </row>
    <row r="2593" spans="1:48" ht="10.95" customHeight="1" outlineLevel="1" x14ac:dyDescent="0.25">
      <c r="A2593" t="s">
        <v>9610</v>
      </c>
      <c r="C2593" s="3" t="s">
        <v>11994</v>
      </c>
      <c r="D2593" s="3" t="s">
        <v>9698</v>
      </c>
      <c r="E2593" s="9">
        <v>2012</v>
      </c>
      <c r="F2593" s="7" t="s">
        <v>9692</v>
      </c>
      <c r="G2593" s="7"/>
      <c r="H2593" s="8" t="s">
        <v>9693</v>
      </c>
      <c r="I2593" s="8" t="s">
        <v>9689</v>
      </c>
      <c r="J2593" s="19">
        <v>7</v>
      </c>
      <c r="K2593" s="19" t="s">
        <v>7738</v>
      </c>
      <c r="L2593" s="11"/>
      <c r="M2593" s="11"/>
      <c r="N2593" s="24"/>
      <c r="P2593" s="32"/>
      <c r="T2593" s="19"/>
      <c r="U2593" s="3"/>
      <c r="X2593" t="str">
        <f t="shared" si="166"/>
        <v/>
      </c>
      <c r="Z2593">
        <f t="shared" si="167"/>
        <v>1</v>
      </c>
      <c r="AB2593" s="9"/>
      <c r="AC2593" t="s">
        <v>9693</v>
      </c>
      <c r="AD2593">
        <f t="shared" si="168"/>
        <v>0</v>
      </c>
      <c r="AF2593" s="3"/>
      <c r="AH2593" s="9"/>
    </row>
    <row r="2594" spans="1:48" ht="10.95" customHeight="1" outlineLevel="1" x14ac:dyDescent="0.25">
      <c r="A2594" t="s">
        <v>9610</v>
      </c>
      <c r="C2594" s="3" t="s">
        <v>11994</v>
      </c>
      <c r="D2594" s="3">
        <v>2296</v>
      </c>
      <c r="E2594" s="9">
        <v>2012</v>
      </c>
      <c r="F2594" s="7" t="s">
        <v>9691</v>
      </c>
      <c r="G2594" s="7"/>
      <c r="H2594" s="8" t="s">
        <v>9694</v>
      </c>
      <c r="I2594" s="8" t="s">
        <v>9689</v>
      </c>
      <c r="J2594" s="19">
        <v>7</v>
      </c>
      <c r="K2594" s="19" t="s">
        <v>7738</v>
      </c>
      <c r="L2594" s="11"/>
      <c r="M2594" s="11"/>
      <c r="N2594" s="24"/>
      <c r="P2594" s="32"/>
      <c r="T2594" s="19"/>
      <c r="U2594" s="3"/>
      <c r="X2594" t="str">
        <f t="shared" si="166"/>
        <v/>
      </c>
      <c r="Z2594" t="str">
        <f t="shared" si="167"/>
        <v/>
      </c>
      <c r="AB2594" s="9"/>
      <c r="AC2594" t="s">
        <v>9694</v>
      </c>
      <c r="AD2594">
        <f t="shared" si="168"/>
        <v>0</v>
      </c>
      <c r="AF2594" s="3"/>
      <c r="AH2594" s="9"/>
    </row>
    <row r="2595" spans="1:48" ht="10.95" customHeight="1" outlineLevel="1" x14ac:dyDescent="0.25">
      <c r="A2595" t="s">
        <v>9610</v>
      </c>
      <c r="C2595" s="3" t="s">
        <v>11994</v>
      </c>
      <c r="D2595" s="3" t="s">
        <v>9699</v>
      </c>
      <c r="E2595" s="9">
        <v>2012</v>
      </c>
      <c r="F2595" s="7" t="s">
        <v>9692</v>
      </c>
      <c r="G2595" s="7"/>
      <c r="H2595" s="8" t="s">
        <v>9694</v>
      </c>
      <c r="I2595" s="8" t="s">
        <v>9689</v>
      </c>
      <c r="J2595" s="19">
        <v>7</v>
      </c>
      <c r="K2595" s="19" t="s">
        <v>7738</v>
      </c>
      <c r="L2595" s="11"/>
      <c r="M2595" s="11"/>
      <c r="N2595" s="24"/>
      <c r="P2595" s="32"/>
      <c r="T2595" s="19"/>
      <c r="U2595" s="3"/>
      <c r="X2595" t="str">
        <f t="shared" si="166"/>
        <v/>
      </c>
      <c r="Z2595">
        <f t="shared" si="167"/>
        <v>1</v>
      </c>
      <c r="AB2595" s="9"/>
      <c r="AC2595" t="s">
        <v>9694</v>
      </c>
      <c r="AD2595">
        <f t="shared" si="168"/>
        <v>0</v>
      </c>
      <c r="AF2595" s="3"/>
      <c r="AH2595" s="9"/>
    </row>
    <row r="2596" spans="1:48" ht="10.95" customHeight="1" outlineLevel="1" x14ac:dyDescent="0.25">
      <c r="A2596" t="s">
        <v>9610</v>
      </c>
      <c r="C2596" s="3" t="s">
        <v>11994</v>
      </c>
      <c r="D2596" s="3">
        <v>2298</v>
      </c>
      <c r="E2596" s="9">
        <v>2013</v>
      </c>
      <c r="F2596" s="7" t="s">
        <v>9328</v>
      </c>
      <c r="G2596" s="7"/>
      <c r="H2596" s="8" t="s">
        <v>9702</v>
      </c>
      <c r="I2596" s="8" t="s">
        <v>9700</v>
      </c>
      <c r="J2596" s="19">
        <v>1</v>
      </c>
      <c r="K2596" s="19" t="s">
        <v>20093</v>
      </c>
      <c r="L2596" s="11"/>
      <c r="M2596" s="11"/>
      <c r="N2596" s="24"/>
      <c r="P2596" s="32"/>
      <c r="S2596">
        <v>1</v>
      </c>
      <c r="T2596" s="19"/>
      <c r="U2596" s="3"/>
      <c r="X2596" t="str">
        <f t="shared" si="166"/>
        <v/>
      </c>
      <c r="Z2596" t="str">
        <f t="shared" si="167"/>
        <v/>
      </c>
      <c r="AB2596" s="9"/>
      <c r="AC2596" t="s">
        <v>9702</v>
      </c>
      <c r="AD2596">
        <f t="shared" si="168"/>
        <v>0</v>
      </c>
      <c r="AF2596" s="3"/>
      <c r="AH2596" s="9"/>
    </row>
    <row r="2597" spans="1:48" ht="10.95" customHeight="1" outlineLevel="1" x14ac:dyDescent="0.25">
      <c r="A2597" t="s">
        <v>9610</v>
      </c>
      <c r="C2597" s="3" t="s">
        <v>11994</v>
      </c>
      <c r="D2597" s="3">
        <v>2299</v>
      </c>
      <c r="E2597" s="9">
        <v>2013</v>
      </c>
      <c r="F2597" s="7" t="s">
        <v>9328</v>
      </c>
      <c r="G2597" s="7"/>
      <c r="H2597" s="8" t="s">
        <v>9703</v>
      </c>
      <c r="I2597" s="8" t="s">
        <v>9700</v>
      </c>
      <c r="J2597" s="19">
        <v>1</v>
      </c>
      <c r="K2597" s="19" t="s">
        <v>20093</v>
      </c>
      <c r="L2597" s="11"/>
      <c r="M2597" s="11"/>
      <c r="N2597" s="24"/>
      <c r="P2597" s="32"/>
      <c r="T2597" s="19"/>
      <c r="U2597" s="3"/>
      <c r="X2597" t="str">
        <f t="shared" si="166"/>
        <v/>
      </c>
      <c r="Z2597" t="str">
        <f t="shared" si="167"/>
        <v/>
      </c>
      <c r="AB2597" s="9"/>
      <c r="AC2597" t="s">
        <v>9703</v>
      </c>
      <c r="AD2597">
        <f t="shared" si="168"/>
        <v>0</v>
      </c>
      <c r="AF2597" s="3"/>
      <c r="AH2597" s="9"/>
    </row>
    <row r="2598" spans="1:48" ht="10.95" customHeight="1" outlineLevel="1" x14ac:dyDescent="0.25">
      <c r="A2598" t="s">
        <v>9610</v>
      </c>
      <c r="C2598" s="3" t="s">
        <v>11994</v>
      </c>
      <c r="D2598" s="3">
        <v>2300</v>
      </c>
      <c r="E2598" s="9">
        <v>2013</v>
      </c>
      <c r="F2598" s="7" t="s">
        <v>9328</v>
      </c>
      <c r="G2598" s="7"/>
      <c r="H2598" s="8" t="s">
        <v>1452</v>
      </c>
      <c r="I2598" s="8" t="s">
        <v>9700</v>
      </c>
      <c r="J2598" s="19">
        <v>1</v>
      </c>
      <c r="K2598" s="19" t="s">
        <v>20093</v>
      </c>
      <c r="L2598" s="11"/>
      <c r="M2598" s="11"/>
      <c r="N2598" s="24"/>
      <c r="P2598" s="32"/>
      <c r="T2598" s="19"/>
      <c r="U2598" s="3"/>
      <c r="X2598" t="str">
        <f t="shared" si="166"/>
        <v/>
      </c>
      <c r="Z2598" t="str">
        <f t="shared" si="167"/>
        <v/>
      </c>
      <c r="AB2598" s="9"/>
      <c r="AC2598" t="s">
        <v>1452</v>
      </c>
      <c r="AD2598">
        <f t="shared" si="168"/>
        <v>0</v>
      </c>
      <c r="AF2598" s="3"/>
      <c r="AH2598" s="9"/>
    </row>
    <row r="2599" spans="1:48" ht="10.95" customHeight="1" outlineLevel="1" x14ac:dyDescent="0.25">
      <c r="A2599" t="s">
        <v>9610</v>
      </c>
      <c r="C2599" s="3" t="s">
        <v>11994</v>
      </c>
      <c r="D2599" s="3">
        <v>2301</v>
      </c>
      <c r="E2599" s="9">
        <v>2013</v>
      </c>
      <c r="F2599" s="7" t="s">
        <v>9328</v>
      </c>
      <c r="G2599" s="7"/>
      <c r="H2599" s="8" t="s">
        <v>9704</v>
      </c>
      <c r="I2599" s="8" t="s">
        <v>9700</v>
      </c>
      <c r="J2599" s="19">
        <v>1</v>
      </c>
      <c r="K2599" s="19" t="s">
        <v>20093</v>
      </c>
      <c r="L2599" s="11"/>
      <c r="M2599" s="11"/>
      <c r="N2599" s="24"/>
      <c r="P2599" s="32"/>
      <c r="R2599">
        <v>1</v>
      </c>
      <c r="S2599">
        <v>1</v>
      </c>
      <c r="T2599" s="19"/>
      <c r="U2599" s="3"/>
      <c r="X2599" t="str">
        <f t="shared" si="166"/>
        <v/>
      </c>
      <c r="Z2599" t="str">
        <f t="shared" si="167"/>
        <v/>
      </c>
      <c r="AB2599" s="9"/>
      <c r="AC2599" t="s">
        <v>9704</v>
      </c>
      <c r="AD2599">
        <f t="shared" si="168"/>
        <v>0</v>
      </c>
      <c r="AF2599" s="3"/>
      <c r="AH2599" s="9"/>
    </row>
    <row r="2600" spans="1:48" ht="10.95" customHeight="1" outlineLevel="1" x14ac:dyDescent="0.25">
      <c r="A2600" t="s">
        <v>9610</v>
      </c>
      <c r="C2600" s="3" t="s">
        <v>11994</v>
      </c>
      <c r="D2600" s="3" t="s">
        <v>9701</v>
      </c>
      <c r="E2600" s="9">
        <v>2013</v>
      </c>
      <c r="F2600" s="7" t="s">
        <v>9329</v>
      </c>
      <c r="G2600" s="7"/>
      <c r="H2600" s="8" t="s">
        <v>9700</v>
      </c>
      <c r="I2600" s="8" t="s">
        <v>9700</v>
      </c>
      <c r="J2600" s="19">
        <v>1</v>
      </c>
      <c r="K2600" s="19" t="s">
        <v>7738</v>
      </c>
      <c r="L2600" s="11"/>
      <c r="M2600" s="11"/>
      <c r="N2600" s="24"/>
      <c r="P2600" s="32"/>
      <c r="T2600" s="19"/>
      <c r="U2600" s="3"/>
      <c r="X2600" t="str">
        <f t="shared" si="166"/>
        <v/>
      </c>
      <c r="Z2600">
        <f t="shared" si="167"/>
        <v>1</v>
      </c>
      <c r="AB2600" s="9"/>
      <c r="AC2600" t="s">
        <v>9700</v>
      </c>
      <c r="AD2600">
        <f t="shared" si="168"/>
        <v>0</v>
      </c>
      <c r="AF2600" s="3"/>
      <c r="AH2600" s="9"/>
    </row>
    <row r="2601" spans="1:48" ht="10.95" customHeight="1" outlineLevel="1" x14ac:dyDescent="0.25">
      <c r="A2601" t="s">
        <v>9610</v>
      </c>
      <c r="C2601" s="3" t="s">
        <v>11994</v>
      </c>
      <c r="D2601" s="3">
        <v>2302</v>
      </c>
      <c r="E2601" s="9">
        <v>2013</v>
      </c>
      <c r="F2601" s="7" t="s">
        <v>9705</v>
      </c>
      <c r="G2601" s="7"/>
      <c r="H2601" s="8" t="s">
        <v>9706</v>
      </c>
      <c r="I2601" s="8" t="s">
        <v>9700</v>
      </c>
      <c r="J2601" s="19">
        <v>1</v>
      </c>
      <c r="K2601" s="19" t="s">
        <v>7736</v>
      </c>
      <c r="L2601" s="11">
        <v>10.5</v>
      </c>
      <c r="M2601" s="11"/>
      <c r="N2601" s="24"/>
      <c r="P2601" s="32"/>
      <c r="T2601" s="19"/>
      <c r="U2601" s="3"/>
      <c r="X2601" t="str">
        <f t="shared" si="166"/>
        <v/>
      </c>
      <c r="Z2601">
        <f t="shared" si="167"/>
        <v>1</v>
      </c>
      <c r="AB2601" s="9"/>
      <c r="AC2601" t="s">
        <v>9706</v>
      </c>
      <c r="AD2601">
        <f t="shared" si="168"/>
        <v>0</v>
      </c>
      <c r="AF2601" s="3"/>
      <c r="AH2601" s="9"/>
    </row>
    <row r="2602" spans="1:48" ht="10.95" customHeight="1" outlineLevel="1" x14ac:dyDescent="0.25">
      <c r="A2602" t="s">
        <v>9610</v>
      </c>
      <c r="C2602" s="3" t="s">
        <v>11994</v>
      </c>
      <c r="D2602" s="3">
        <v>2303</v>
      </c>
      <c r="E2602" s="9">
        <v>2013</v>
      </c>
      <c r="F2602" s="7" t="s">
        <v>9705</v>
      </c>
      <c r="G2602" s="7"/>
      <c r="H2602" s="8" t="s">
        <v>9707</v>
      </c>
      <c r="I2602" s="8" t="s">
        <v>9700</v>
      </c>
      <c r="J2602" s="19">
        <v>1</v>
      </c>
      <c r="K2602" s="19" t="s">
        <v>7736</v>
      </c>
      <c r="L2602" s="11">
        <v>10.5</v>
      </c>
      <c r="M2602" s="11"/>
      <c r="N2602" s="24"/>
      <c r="P2602" s="32"/>
      <c r="T2602" s="19"/>
      <c r="U2602" s="3"/>
      <c r="X2602" t="str">
        <f t="shared" si="166"/>
        <v/>
      </c>
      <c r="Z2602">
        <f t="shared" si="167"/>
        <v>1</v>
      </c>
      <c r="AB2602" s="9"/>
      <c r="AC2602" t="s">
        <v>9707</v>
      </c>
      <c r="AD2602">
        <f t="shared" si="168"/>
        <v>0</v>
      </c>
      <c r="AF2602" s="3"/>
      <c r="AH2602" s="9"/>
    </row>
    <row r="2603" spans="1:48" ht="10.95" customHeight="1" outlineLevel="1" x14ac:dyDescent="0.25">
      <c r="A2603" t="s">
        <v>9610</v>
      </c>
      <c r="C2603" s="3" t="s">
        <v>11994</v>
      </c>
      <c r="D2603" s="3">
        <v>2304</v>
      </c>
      <c r="E2603" s="9">
        <v>2013</v>
      </c>
      <c r="F2603" s="7" t="s">
        <v>9705</v>
      </c>
      <c r="G2603" s="7"/>
      <c r="H2603" s="8" t="s">
        <v>9708</v>
      </c>
      <c r="I2603" s="8" t="s">
        <v>9700</v>
      </c>
      <c r="J2603" s="19">
        <v>1</v>
      </c>
      <c r="K2603" s="19" t="s">
        <v>7736</v>
      </c>
      <c r="L2603" s="11">
        <v>10.5</v>
      </c>
      <c r="M2603" s="11"/>
      <c r="N2603" s="24"/>
      <c r="P2603" s="32"/>
      <c r="T2603" s="19"/>
      <c r="U2603" s="3"/>
      <c r="X2603" t="str">
        <f t="shared" si="166"/>
        <v/>
      </c>
      <c r="Z2603">
        <f t="shared" si="167"/>
        <v>1</v>
      </c>
      <c r="AB2603" s="9"/>
      <c r="AC2603" t="s">
        <v>9708</v>
      </c>
      <c r="AD2603">
        <f t="shared" si="168"/>
        <v>0</v>
      </c>
      <c r="AF2603" s="3"/>
      <c r="AH2603" s="9"/>
    </row>
    <row r="2604" spans="1:48" ht="10.95" customHeight="1" outlineLevel="1" x14ac:dyDescent="0.25">
      <c r="A2604" t="s">
        <v>9610</v>
      </c>
      <c r="C2604" s="3" t="s">
        <v>11994</v>
      </c>
      <c r="D2604" s="3">
        <v>2305</v>
      </c>
      <c r="E2604" s="9">
        <v>2013</v>
      </c>
      <c r="F2604" s="7" t="s">
        <v>9705</v>
      </c>
      <c r="G2604" s="7"/>
      <c r="H2604" s="8" t="s">
        <v>9709</v>
      </c>
      <c r="I2604" s="8" t="s">
        <v>9700</v>
      </c>
      <c r="J2604" s="19">
        <v>1</v>
      </c>
      <c r="K2604" s="19" t="s">
        <v>7736</v>
      </c>
      <c r="L2604" s="11">
        <v>10.5</v>
      </c>
      <c r="M2604" s="11"/>
      <c r="N2604" s="24"/>
      <c r="P2604" s="32"/>
      <c r="T2604" s="19"/>
      <c r="U2604" s="3"/>
      <c r="X2604" t="str">
        <f t="shared" si="166"/>
        <v/>
      </c>
      <c r="Z2604">
        <f t="shared" si="167"/>
        <v>1</v>
      </c>
      <c r="AB2604" s="9"/>
      <c r="AC2604" t="s">
        <v>9709</v>
      </c>
      <c r="AD2604">
        <f t="shared" si="168"/>
        <v>0</v>
      </c>
      <c r="AF2604" s="3"/>
      <c r="AH2604" s="9"/>
    </row>
    <row r="2605" spans="1:48" ht="10.95" customHeight="1" outlineLevel="1" x14ac:dyDescent="0.25">
      <c r="A2605" t="s">
        <v>9610</v>
      </c>
      <c r="C2605" s="3" t="s">
        <v>11994</v>
      </c>
      <c r="D2605" s="3">
        <v>2306</v>
      </c>
      <c r="E2605" s="9">
        <v>2013</v>
      </c>
      <c r="F2605" s="7" t="s">
        <v>9710</v>
      </c>
      <c r="G2605" s="7"/>
      <c r="H2605" s="8" t="s">
        <v>9711</v>
      </c>
      <c r="I2605" s="44" t="s">
        <v>9700</v>
      </c>
      <c r="J2605" s="19">
        <v>1</v>
      </c>
      <c r="K2605" s="19" t="s">
        <v>7738</v>
      </c>
      <c r="L2605" s="11"/>
      <c r="M2605" s="11"/>
      <c r="N2605" s="24"/>
      <c r="P2605" s="32"/>
      <c r="S2605">
        <v>1</v>
      </c>
      <c r="T2605" s="19"/>
      <c r="U2605" s="3"/>
      <c r="X2605" t="str">
        <f t="shared" si="166"/>
        <v/>
      </c>
      <c r="Z2605">
        <f t="shared" si="167"/>
        <v>1</v>
      </c>
      <c r="AB2605" s="9"/>
      <c r="AC2605" t="s">
        <v>9711</v>
      </c>
      <c r="AD2605">
        <f t="shared" si="168"/>
        <v>0</v>
      </c>
      <c r="AF2605" s="3"/>
      <c r="AH2605" s="9"/>
    </row>
    <row r="2606" spans="1:48" ht="10.95" customHeight="1" outlineLevel="1" x14ac:dyDescent="0.25">
      <c r="A2606" t="s">
        <v>9610</v>
      </c>
      <c r="C2606" s="3" t="s">
        <v>11994</v>
      </c>
      <c r="D2606" s="3">
        <v>2307</v>
      </c>
      <c r="E2606" s="9">
        <v>2013</v>
      </c>
      <c r="F2606" s="7" t="s">
        <v>9710</v>
      </c>
      <c r="G2606" s="7"/>
      <c r="H2606" s="8" t="s">
        <v>9712</v>
      </c>
      <c r="I2606" s="44" t="s">
        <v>9700</v>
      </c>
      <c r="J2606" s="19">
        <v>1</v>
      </c>
      <c r="K2606" s="19" t="s">
        <v>7738</v>
      </c>
      <c r="L2606" s="11"/>
      <c r="M2606" s="11"/>
      <c r="N2606" s="24"/>
      <c r="P2606" s="32"/>
      <c r="R2606">
        <v>1</v>
      </c>
      <c r="S2606">
        <v>1</v>
      </c>
      <c r="T2606" s="19"/>
      <c r="U2606" s="3"/>
      <c r="X2606" t="str">
        <f t="shared" si="166"/>
        <v/>
      </c>
      <c r="Z2606">
        <f t="shared" si="167"/>
        <v>1</v>
      </c>
      <c r="AB2606" s="9"/>
      <c r="AC2606" t="s">
        <v>9712</v>
      </c>
      <c r="AD2606">
        <f t="shared" si="168"/>
        <v>0</v>
      </c>
      <c r="AF2606" s="3"/>
      <c r="AH2606" s="9"/>
    </row>
    <row r="2607" spans="1:48" ht="10.95" customHeight="1" x14ac:dyDescent="0.25">
      <c r="A2607" s="6" t="s">
        <v>9724</v>
      </c>
      <c r="B2607" t="s">
        <v>13273</v>
      </c>
      <c r="C2607" s="3" t="s">
        <v>11994</v>
      </c>
      <c r="E2607" s="9"/>
      <c r="F2607" s="7"/>
      <c r="G2607" s="7"/>
      <c r="H2607" s="8"/>
      <c r="I2607" s="8"/>
      <c r="J2607" s="19"/>
      <c r="K2607" s="19"/>
      <c r="L2607" s="11"/>
      <c r="M2607" s="11">
        <f>SUM(L2608:L2617)</f>
        <v>39.200000000000003</v>
      </c>
      <c r="N2607" s="24">
        <v>1819</v>
      </c>
      <c r="O2607">
        <f>COUNTIF(K2608:K2617,"*")</f>
        <v>10</v>
      </c>
      <c r="P2607" s="32">
        <f>O2607/N2607</f>
        <v>5.4975261132490377E-3</v>
      </c>
      <c r="Q2607">
        <f>COUNTIF(K2608:K2617,"Y")+COUNTIF(K2608:K2617,"S")</f>
        <v>10</v>
      </c>
      <c r="T2607" s="19" t="s">
        <v>7736</v>
      </c>
      <c r="U2607" s="3"/>
      <c r="V2607" t="s">
        <v>18658</v>
      </c>
      <c r="X2607" t="str">
        <f t="shared" si="166"/>
        <v/>
      </c>
      <c r="Z2607" t="str">
        <f t="shared" si="167"/>
        <v/>
      </c>
      <c r="AB2607" s="9"/>
      <c r="AE2607">
        <f>COUNTIF(AD2608:AD2617,"1")</f>
        <v>0</v>
      </c>
      <c r="AF2607" s="3"/>
      <c r="AH2607" s="9"/>
      <c r="AI2607">
        <f>COUNTIF($J2608:$J2617,"1")-COUNTIFS($J2608:$J2617,"1",$K2608:$K2617,"V")</f>
        <v>0</v>
      </c>
      <c r="AJ2607">
        <f>COUNTIFS($J2608:$J2617,"1",$K2608:$K2617,"Y")+COUNTIFS($J2608:$J2617,"1",$K2608:$K2617,"s")</f>
        <v>0</v>
      </c>
      <c r="AK2607">
        <f>COUNTIF($J2608:$J2617,"2")-COUNTIFS($J2608:$J2617,"2",$K2608:$K2617,"V")</f>
        <v>0</v>
      </c>
      <c r="AL2607">
        <f>COUNTIFS($J2608:$J2617,"2",$K2608:$K2617,"Y")+COUNTIFS($J2608:$J2617,"2",$K2608:$K2617,"s")</f>
        <v>0</v>
      </c>
      <c r="AM2607">
        <f>COUNTIF($J2608:$J2617,"3")-COUNTIFS($J2608:$J2617,"3",$K2608:$K2617,"V")</f>
        <v>1</v>
      </c>
      <c r="AN2607">
        <f>COUNTIFS($J2608:$J2617,"3",$K2608:$K2617,"Y")+COUNTIFS($J2608:$J2617,"3",$K2608:$K2617,"s")</f>
        <v>1</v>
      </c>
      <c r="AO2607">
        <f>COUNTIF($J2608:$J2617,"4")-COUNTIFS($J2608:$J2617,"4",$K2608:$K2617,"V")</f>
        <v>1</v>
      </c>
      <c r="AP2607">
        <f>COUNTIFS($J2608:$J2617,"4",$K2608:$K2617,"Y")+COUNTIFS($J2608:$J2617,"4",$K2608:$K2617,"s")</f>
        <v>1</v>
      </c>
      <c r="AQ2607">
        <f>COUNTIF($J2608:$J2617,"5")-COUNTIFS($J2608:$J2617,"5",$K2608:$K2617,"V")</f>
        <v>1</v>
      </c>
      <c r="AR2607">
        <f>COUNTIFS($J2608:$J2617,"5",$K2608:$K2617,"Y")+COUNTIFS($J2608:$J2617,"5",$K2608:$K2617,"s")</f>
        <v>1</v>
      </c>
      <c r="AS2607">
        <f>COUNTIF($J2608:$J2617,"6")-COUNTIFS($J2608:$J2617,"6",$K2608:$K2617,"V")</f>
        <v>0</v>
      </c>
      <c r="AT2607">
        <f>COUNTIFS($J2608:$J2617,"6",$K2608:$K2617,"Y")+COUNTIFS($J2608:$J2617,"6",$K2608:$K2617,"s")</f>
        <v>0</v>
      </c>
      <c r="AU2607">
        <f>COUNTIF($J2608:$J2617,"7")-COUNTIFS($J2608:$J2617,"7",$K2608:$K2617,"V")</f>
        <v>7</v>
      </c>
      <c r="AV2607">
        <f>COUNTIFS($J2608:$J2617,"7",$K2608:$K2617,"Y")+COUNTIFS($J2608:$J2617,"7",$K2608:$K2617,"s")</f>
        <v>7</v>
      </c>
    </row>
    <row r="2608" spans="1:48" ht="10.95" customHeight="1" outlineLevel="1" x14ac:dyDescent="0.25">
      <c r="A2608" t="s">
        <v>9609</v>
      </c>
      <c r="C2608" s="3" t="s">
        <v>11994</v>
      </c>
      <c r="D2608" s="3">
        <v>231</v>
      </c>
      <c r="E2608" s="9">
        <v>1970</v>
      </c>
      <c r="F2608" s="7" t="s">
        <v>5768</v>
      </c>
      <c r="G2608" s="7" t="s">
        <v>5401</v>
      </c>
      <c r="H2608" s="8" t="s">
        <v>9664</v>
      </c>
      <c r="I2608" s="8" t="s">
        <v>9714</v>
      </c>
      <c r="J2608" s="19">
        <v>7</v>
      </c>
      <c r="K2608" s="19" t="s">
        <v>7736</v>
      </c>
      <c r="L2608" s="11">
        <v>2</v>
      </c>
      <c r="M2608" s="11"/>
      <c r="N2608" s="24"/>
      <c r="P2608" s="32"/>
      <c r="T2608" s="19"/>
      <c r="U2608" s="3"/>
      <c r="X2608" t="str">
        <f t="shared" si="166"/>
        <v/>
      </c>
      <c r="Z2608" t="str">
        <f t="shared" si="167"/>
        <v/>
      </c>
      <c r="AB2608" s="9"/>
      <c r="AC2608" t="s">
        <v>9664</v>
      </c>
      <c r="AD2608">
        <f t="shared" ref="AD2608:AD2617" si="169">COUNTIF(H2608,"*Fuji*")</f>
        <v>0</v>
      </c>
      <c r="AF2608" s="3"/>
      <c r="AH2608" s="9"/>
    </row>
    <row r="2609" spans="1:48" ht="10.95" customHeight="1" outlineLevel="1" x14ac:dyDescent="0.25">
      <c r="A2609" t="s">
        <v>9609</v>
      </c>
      <c r="C2609" s="3" t="s">
        <v>11994</v>
      </c>
      <c r="D2609" s="3">
        <v>232</v>
      </c>
      <c r="E2609" s="9">
        <v>1970</v>
      </c>
      <c r="F2609" s="7" t="s">
        <v>4866</v>
      </c>
      <c r="G2609" s="7" t="s">
        <v>5401</v>
      </c>
      <c r="H2609" s="8" t="s">
        <v>9615</v>
      </c>
      <c r="I2609" s="8" t="s">
        <v>9714</v>
      </c>
      <c r="J2609" s="19">
        <v>7</v>
      </c>
      <c r="K2609" s="19" t="s">
        <v>7736</v>
      </c>
      <c r="L2609" s="11">
        <v>4.2</v>
      </c>
      <c r="M2609" s="11"/>
      <c r="N2609" s="24"/>
      <c r="P2609" s="32"/>
      <c r="T2609" s="19"/>
      <c r="U2609" s="3"/>
      <c r="X2609" t="str">
        <f t="shared" si="166"/>
        <v/>
      </c>
      <c r="Z2609" t="str">
        <f t="shared" si="167"/>
        <v/>
      </c>
      <c r="AB2609" s="9"/>
      <c r="AC2609" t="s">
        <v>9615</v>
      </c>
      <c r="AD2609">
        <f t="shared" si="169"/>
        <v>0</v>
      </c>
      <c r="AF2609" s="3"/>
      <c r="AH2609" s="9"/>
    </row>
    <row r="2610" spans="1:48" ht="10.95" customHeight="1" outlineLevel="1" x14ac:dyDescent="0.25">
      <c r="A2610" t="s">
        <v>9609</v>
      </c>
      <c r="C2610" s="3" t="s">
        <v>11994</v>
      </c>
      <c r="D2610" s="3">
        <v>672</v>
      </c>
      <c r="E2610" s="9">
        <v>1979</v>
      </c>
      <c r="F2610" s="7" t="s">
        <v>4866</v>
      </c>
      <c r="G2610" s="7" t="s">
        <v>5401</v>
      </c>
      <c r="H2610" s="8" t="s">
        <v>1068</v>
      </c>
      <c r="I2610" s="8" t="s">
        <v>9715</v>
      </c>
      <c r="J2610" s="19">
        <v>4</v>
      </c>
      <c r="K2610" s="19" t="s">
        <v>7736</v>
      </c>
      <c r="L2610" s="11">
        <v>2</v>
      </c>
      <c r="M2610" s="11"/>
      <c r="N2610" s="24"/>
      <c r="P2610" s="32"/>
      <c r="T2610" s="19"/>
      <c r="U2610" s="3">
        <v>490</v>
      </c>
      <c r="X2610" t="str">
        <f t="shared" si="166"/>
        <v/>
      </c>
      <c r="Z2610" t="str">
        <f t="shared" si="167"/>
        <v/>
      </c>
      <c r="AB2610" s="9"/>
      <c r="AC2610" t="s">
        <v>1068</v>
      </c>
      <c r="AD2610">
        <f t="shared" si="169"/>
        <v>0</v>
      </c>
      <c r="AF2610" s="3"/>
      <c r="AG2610" t="s">
        <v>2364</v>
      </c>
      <c r="AH2610" s="9" t="s">
        <v>4613</v>
      </c>
    </row>
    <row r="2611" spans="1:48" ht="10.95" customHeight="1" outlineLevel="1" x14ac:dyDescent="0.25">
      <c r="A2611" t="s">
        <v>9609</v>
      </c>
      <c r="C2611" s="3" t="s">
        <v>11994</v>
      </c>
      <c r="D2611" s="3">
        <v>673</v>
      </c>
      <c r="E2611" s="9">
        <v>1979</v>
      </c>
      <c r="F2611" s="7" t="s">
        <v>1066</v>
      </c>
      <c r="G2611" s="7" t="s">
        <v>5401</v>
      </c>
      <c r="H2611" s="8" t="s">
        <v>2295</v>
      </c>
      <c r="I2611" s="8" t="s">
        <v>9715</v>
      </c>
      <c r="J2611" s="19">
        <v>3</v>
      </c>
      <c r="K2611" s="19" t="s">
        <v>7736</v>
      </c>
      <c r="L2611" s="11">
        <v>2</v>
      </c>
      <c r="M2611" s="11"/>
      <c r="N2611" s="24"/>
      <c r="P2611" s="32"/>
      <c r="T2611" s="19"/>
      <c r="U2611" s="3">
        <v>491</v>
      </c>
      <c r="X2611" t="str">
        <f t="shared" si="166"/>
        <v/>
      </c>
      <c r="Z2611" t="str">
        <f t="shared" si="167"/>
        <v/>
      </c>
      <c r="AB2611" s="9"/>
      <c r="AC2611" t="s">
        <v>2295</v>
      </c>
      <c r="AD2611">
        <f t="shared" si="169"/>
        <v>0</v>
      </c>
      <c r="AF2611" s="3"/>
      <c r="AG2611" t="s">
        <v>3145</v>
      </c>
      <c r="AH2611" s="9" t="s">
        <v>4613</v>
      </c>
    </row>
    <row r="2612" spans="1:48" ht="10.95" customHeight="1" outlineLevel="1" x14ac:dyDescent="0.25">
      <c r="A2612" t="s">
        <v>9609</v>
      </c>
      <c r="C2612" s="3" t="s">
        <v>11994</v>
      </c>
      <c r="D2612" s="3">
        <v>674</v>
      </c>
      <c r="E2612" s="9">
        <v>1979</v>
      </c>
      <c r="F2612" s="7" t="s">
        <v>1067</v>
      </c>
      <c r="G2612" s="7" t="s">
        <v>5401</v>
      </c>
      <c r="H2612" s="8" t="s">
        <v>2296</v>
      </c>
      <c r="I2612" s="8" t="s">
        <v>9715</v>
      </c>
      <c r="J2612" s="19">
        <v>5</v>
      </c>
      <c r="K2612" s="19" t="s">
        <v>7736</v>
      </c>
      <c r="L2612" s="11">
        <v>2</v>
      </c>
      <c r="M2612" s="11"/>
      <c r="N2612" s="24"/>
      <c r="P2612" s="32"/>
      <c r="T2612" s="19"/>
      <c r="U2612" s="3">
        <v>492</v>
      </c>
      <c r="X2612" t="str">
        <f t="shared" si="166"/>
        <v/>
      </c>
      <c r="Z2612" t="str">
        <f t="shared" si="167"/>
        <v/>
      </c>
      <c r="AB2612" s="9"/>
      <c r="AC2612" t="s">
        <v>2296</v>
      </c>
      <c r="AD2612">
        <f t="shared" si="169"/>
        <v>0</v>
      </c>
      <c r="AF2612" s="3"/>
      <c r="AG2612" t="s">
        <v>1663</v>
      </c>
      <c r="AH2612" s="9" t="s">
        <v>4925</v>
      </c>
    </row>
    <row r="2613" spans="1:48" ht="10.95" customHeight="1" outlineLevel="1" x14ac:dyDescent="0.25">
      <c r="A2613" t="s">
        <v>9609</v>
      </c>
      <c r="C2613" s="3" t="s">
        <v>11994</v>
      </c>
      <c r="D2613" s="3">
        <v>1661</v>
      </c>
      <c r="E2613" s="9">
        <v>1999</v>
      </c>
      <c r="F2613" s="7" t="s">
        <v>5608</v>
      </c>
      <c r="G2613" s="7" t="s">
        <v>5401</v>
      </c>
      <c r="H2613" s="8" t="s">
        <v>9233</v>
      </c>
      <c r="I2613" s="8" t="s">
        <v>7560</v>
      </c>
      <c r="J2613" s="19">
        <v>7</v>
      </c>
      <c r="K2613" s="19" t="s">
        <v>20093</v>
      </c>
      <c r="L2613" s="11"/>
      <c r="M2613" s="11"/>
      <c r="N2613" s="24"/>
      <c r="P2613" s="32"/>
      <c r="T2613" s="19"/>
      <c r="U2613" s="3"/>
      <c r="X2613" t="str">
        <f t="shared" si="166"/>
        <v/>
      </c>
      <c r="Z2613" t="str">
        <f t="shared" si="167"/>
        <v/>
      </c>
      <c r="AB2613" s="9"/>
      <c r="AC2613" t="s">
        <v>9233</v>
      </c>
      <c r="AD2613">
        <f t="shared" si="169"/>
        <v>0</v>
      </c>
      <c r="AF2613" s="3"/>
      <c r="AH2613" s="9"/>
    </row>
    <row r="2614" spans="1:48" ht="10.95" customHeight="1" outlineLevel="1" x14ac:dyDescent="0.25">
      <c r="A2614" t="s">
        <v>9609</v>
      </c>
      <c r="C2614" s="3" t="s">
        <v>11994</v>
      </c>
      <c r="D2614" s="3">
        <v>1662</v>
      </c>
      <c r="E2614" s="9">
        <v>1999</v>
      </c>
      <c r="F2614" s="7" t="s">
        <v>5608</v>
      </c>
      <c r="G2614" s="7" t="s">
        <v>5401</v>
      </c>
      <c r="H2614" s="8" t="s">
        <v>9233</v>
      </c>
      <c r="I2614" s="8" t="s">
        <v>7560</v>
      </c>
      <c r="J2614" s="19">
        <v>7</v>
      </c>
      <c r="K2614" s="19" t="s">
        <v>20093</v>
      </c>
      <c r="L2614" s="11"/>
      <c r="M2614" s="11"/>
      <c r="N2614" s="24"/>
      <c r="P2614" s="32"/>
      <c r="T2614" s="19"/>
      <c r="U2614" s="3"/>
      <c r="X2614" t="str">
        <f t="shared" si="166"/>
        <v/>
      </c>
      <c r="Z2614" t="str">
        <f t="shared" si="167"/>
        <v/>
      </c>
      <c r="AB2614" s="9"/>
      <c r="AC2614" t="s">
        <v>9233</v>
      </c>
      <c r="AD2614">
        <f t="shared" si="169"/>
        <v>0</v>
      </c>
      <c r="AF2614" s="3"/>
      <c r="AH2614" s="9"/>
    </row>
    <row r="2615" spans="1:48" ht="10.95" customHeight="1" outlineLevel="1" x14ac:dyDescent="0.25">
      <c r="A2615" t="s">
        <v>9609</v>
      </c>
      <c r="C2615" s="3" t="s">
        <v>11994</v>
      </c>
      <c r="D2615" s="3">
        <v>1663</v>
      </c>
      <c r="E2615" s="9">
        <v>1999</v>
      </c>
      <c r="F2615" s="7" t="s">
        <v>5608</v>
      </c>
      <c r="G2615" s="7" t="s">
        <v>5401</v>
      </c>
      <c r="H2615" s="8" t="s">
        <v>9233</v>
      </c>
      <c r="I2615" s="8" t="s">
        <v>7560</v>
      </c>
      <c r="J2615" s="19">
        <v>7</v>
      </c>
      <c r="K2615" s="19" t="s">
        <v>20093</v>
      </c>
      <c r="L2615" s="11"/>
      <c r="M2615" s="11"/>
      <c r="N2615" s="24"/>
      <c r="P2615" s="32"/>
      <c r="T2615" s="19"/>
      <c r="U2615" s="3"/>
      <c r="X2615" t="str">
        <f t="shared" si="166"/>
        <v/>
      </c>
      <c r="Z2615" t="str">
        <f t="shared" si="167"/>
        <v/>
      </c>
      <c r="AB2615" s="9"/>
      <c r="AC2615" t="s">
        <v>9233</v>
      </c>
      <c r="AD2615">
        <f t="shared" si="169"/>
        <v>0</v>
      </c>
      <c r="AF2615" s="3"/>
      <c r="AH2615" s="9"/>
    </row>
    <row r="2616" spans="1:48" ht="10.95" customHeight="1" outlineLevel="1" x14ac:dyDescent="0.25">
      <c r="A2616" t="s">
        <v>9609</v>
      </c>
      <c r="C2616" s="3" t="s">
        <v>11994</v>
      </c>
      <c r="D2616" s="3">
        <v>1664</v>
      </c>
      <c r="E2616" s="9">
        <v>1999</v>
      </c>
      <c r="F2616" s="7" t="s">
        <v>5608</v>
      </c>
      <c r="G2616" s="7" t="s">
        <v>5401</v>
      </c>
      <c r="H2616" s="8" t="s">
        <v>9233</v>
      </c>
      <c r="I2616" s="8" t="s">
        <v>7560</v>
      </c>
      <c r="J2616" s="19">
        <v>7</v>
      </c>
      <c r="K2616" s="19" t="s">
        <v>20093</v>
      </c>
      <c r="L2616" s="11"/>
      <c r="M2616" s="11"/>
      <c r="N2616" s="24"/>
      <c r="P2616" s="32"/>
      <c r="T2616" s="19"/>
      <c r="U2616" s="3"/>
      <c r="X2616" t="str">
        <f t="shared" si="166"/>
        <v/>
      </c>
      <c r="Z2616" t="str">
        <f t="shared" si="167"/>
        <v/>
      </c>
      <c r="AB2616" s="9"/>
      <c r="AC2616" t="s">
        <v>9233</v>
      </c>
      <c r="AD2616">
        <f t="shared" si="169"/>
        <v>0</v>
      </c>
      <c r="AF2616" s="3"/>
      <c r="AH2616" s="9"/>
    </row>
    <row r="2617" spans="1:48" ht="10.95" customHeight="1" outlineLevel="1" x14ac:dyDescent="0.25">
      <c r="A2617" t="s">
        <v>9609</v>
      </c>
      <c r="C2617" s="3" t="s">
        <v>11994</v>
      </c>
      <c r="D2617" s="3" t="s">
        <v>9716</v>
      </c>
      <c r="E2617" s="9">
        <v>1999</v>
      </c>
      <c r="F2617" s="7" t="s">
        <v>9717</v>
      </c>
      <c r="G2617" s="7" t="s">
        <v>5401</v>
      </c>
      <c r="H2617" s="8" t="s">
        <v>7560</v>
      </c>
      <c r="I2617" s="8" t="s">
        <v>7560</v>
      </c>
      <c r="J2617" s="19">
        <v>7</v>
      </c>
      <c r="K2617" s="19" t="s">
        <v>7736</v>
      </c>
      <c r="L2617" s="11">
        <v>27</v>
      </c>
      <c r="M2617" s="11"/>
      <c r="N2617" s="24"/>
      <c r="P2617" s="32"/>
      <c r="T2617" s="19"/>
      <c r="U2617" s="3"/>
      <c r="X2617" t="str">
        <f t="shared" si="166"/>
        <v/>
      </c>
      <c r="Z2617">
        <f t="shared" si="167"/>
        <v>1</v>
      </c>
      <c r="AB2617" s="9"/>
      <c r="AC2617" t="s">
        <v>7560</v>
      </c>
      <c r="AD2617">
        <f t="shared" si="169"/>
        <v>0</v>
      </c>
      <c r="AF2617" s="3"/>
      <c r="AH2617" s="9"/>
    </row>
    <row r="2618" spans="1:48" ht="10.95" customHeight="1" x14ac:dyDescent="0.25">
      <c r="A2618" t="s">
        <v>14930</v>
      </c>
      <c r="B2618" t="s">
        <v>14931</v>
      </c>
      <c r="C2618" s="3" t="s">
        <v>12466</v>
      </c>
      <c r="E2618" s="9"/>
      <c r="F2618" s="7"/>
      <c r="G2618" s="7"/>
      <c r="H2618" s="8"/>
      <c r="I2618" s="8"/>
      <c r="J2618" s="19"/>
      <c r="K2618" s="19"/>
      <c r="L2618" s="11"/>
      <c r="M2618" s="11">
        <f>SUM(L2619:L2725)</f>
        <v>140.60000000000002</v>
      </c>
      <c r="N2618" s="24">
        <v>2346</v>
      </c>
      <c r="O2618">
        <f>COUNTIF(K2619:K2725,"*")</f>
        <v>107</v>
      </c>
      <c r="P2618" s="32">
        <f>O2618/N2618</f>
        <v>4.5609548167092923E-2</v>
      </c>
      <c r="Q2618">
        <f>COUNTIF(K2619:K2725,"Y")+COUNTIF(K2619:K2725,"S")</f>
        <v>54</v>
      </c>
      <c r="T2618" s="19" t="s">
        <v>7736</v>
      </c>
      <c r="U2618" s="3"/>
      <c r="V2618" t="s">
        <v>18579</v>
      </c>
      <c r="X2618" t="str">
        <f t="shared" si="166"/>
        <v/>
      </c>
      <c r="Z2618" t="str">
        <f t="shared" si="167"/>
        <v/>
      </c>
      <c r="AB2618" s="9"/>
      <c r="AE2618">
        <f>COUNTIF(AD2619:AD2725,"1")</f>
        <v>0</v>
      </c>
      <c r="AF2618" s="3"/>
      <c r="AH2618" s="9"/>
      <c r="AI2618">
        <f>COUNTIF($J2619:$J2725,"1")-COUNTIFS($J2619:$J2725,"1",$K2619:$K2725,"V")</f>
        <v>5</v>
      </c>
      <c r="AJ2618">
        <f>COUNTIFS($J2619:$J2725,"1",$K2619:$K2725,"Y")+COUNTIFS($J2619:$J2725,"1",$K2619:$K2725,"s")</f>
        <v>4</v>
      </c>
      <c r="AK2618">
        <f>COUNTIF($J2619:$J2725,"2")-COUNTIFS($J2619:$J2725,"2",$K2619:$K2725,"V")</f>
        <v>27</v>
      </c>
      <c r="AL2618">
        <f>COUNTIFS($J2619:$J2725,"2",$K2619:$K2725,"Y")+COUNTIFS($J2619:$J2725,"2",$K2619:$K2725,"s")</f>
        <v>6</v>
      </c>
      <c r="AM2618">
        <f>COUNTIF($J2619:$J2725,"3")-COUNTIFS($J2619:$J2725,"3",$K2619:$K2725,"V")</f>
        <v>33</v>
      </c>
      <c r="AN2618">
        <f>COUNTIFS($J2619:$J2725,"3",$K2619:$K2725,"Y")+COUNTIFS($J2619:$J2725,"3",$K2619:$K2725,"s")</f>
        <v>18</v>
      </c>
      <c r="AO2618">
        <f>COUNTIF($J2619:$J2725,"4")-COUNTIFS($J2619:$J2725,"4",$K2619:$K2725,"V")</f>
        <v>1</v>
      </c>
      <c r="AP2618">
        <f>COUNTIFS($J2619:$J2725,"4",$K2619:$K2725,"Y")+COUNTIFS($J2619:$J2725,"4",$K2619:$K2725,"s")</f>
        <v>0</v>
      </c>
      <c r="AQ2618">
        <f>COUNTIF($J2619:$J2725,"5")-COUNTIFS($J2619:$J2725,"5",$K2619:$K2725,"V")</f>
        <v>22</v>
      </c>
      <c r="AR2618">
        <f>COUNTIFS($J2619:$J2725,"5",$K2619:$K2725,"Y")+COUNTIFS($J2619:$J2725,"5",$K2619:$K2725,"s")</f>
        <v>14</v>
      </c>
      <c r="AS2618">
        <f>COUNTIF($J2619:$J2725,"6")-COUNTIFS($J2619:$J2725,"6",$K2619:$K2725,"V")</f>
        <v>18</v>
      </c>
      <c r="AT2618">
        <f>COUNTIFS($J2619:$J2725,"6",$K2619:$K2725,"Y")+COUNTIFS($J2619:$J2725,"6",$K2619:$K2725,"s")</f>
        <v>12</v>
      </c>
      <c r="AU2618">
        <f>COUNTIF($J2619:$J2725,"7")-COUNTIFS($J2619:$J2725,"7",$K2619:$K2725,"V")</f>
        <v>0</v>
      </c>
      <c r="AV2618">
        <f>COUNTIFS($J2619:$J2725,"7",$K2619:$K2725,"Y")+COUNTIFS($J2619:$J2725,"7",$K2619:$K2725,"s")</f>
        <v>0</v>
      </c>
    </row>
    <row r="2619" spans="1:48" ht="10.95" customHeight="1" outlineLevel="1" x14ac:dyDescent="0.25">
      <c r="A2619" t="s">
        <v>1240</v>
      </c>
      <c r="C2619" s="3" t="s">
        <v>12466</v>
      </c>
      <c r="D2619" s="3">
        <v>17</v>
      </c>
      <c r="E2619" s="9">
        <v>1898</v>
      </c>
      <c r="F2619" s="7" t="s">
        <v>639</v>
      </c>
      <c r="G2619" s="7" t="s">
        <v>2294</v>
      </c>
      <c r="H2619" s="8" t="s">
        <v>14861</v>
      </c>
      <c r="I2619" s="8" t="s">
        <v>14862</v>
      </c>
      <c r="J2619" s="19">
        <v>3</v>
      </c>
      <c r="K2619" s="19" t="s">
        <v>7738</v>
      </c>
      <c r="L2619" s="11"/>
      <c r="M2619" s="11"/>
      <c r="N2619" s="24"/>
      <c r="P2619" s="32"/>
      <c r="T2619" s="19"/>
      <c r="U2619" s="3"/>
      <c r="X2619" t="str">
        <f t="shared" si="166"/>
        <v/>
      </c>
      <c r="Z2619" t="str">
        <f t="shared" si="167"/>
        <v/>
      </c>
      <c r="AB2619" s="9"/>
      <c r="AC2619" t="s">
        <v>14861</v>
      </c>
      <c r="AD2619">
        <f t="shared" ref="AD2619:AD2650" si="170">COUNTIF(H2619,"*Fuji*")</f>
        <v>0</v>
      </c>
      <c r="AF2619" s="3"/>
      <c r="AH2619" s="9"/>
    </row>
    <row r="2620" spans="1:48" ht="10.95" customHeight="1" outlineLevel="1" x14ac:dyDescent="0.25">
      <c r="A2620" t="s">
        <v>1240</v>
      </c>
      <c r="C2620" s="3" t="s">
        <v>12466</v>
      </c>
      <c r="D2620" s="3">
        <v>18</v>
      </c>
      <c r="E2620" s="9">
        <v>1898</v>
      </c>
      <c r="F2620" s="7" t="s">
        <v>1109</v>
      </c>
      <c r="G2620" s="7" t="s">
        <v>13585</v>
      </c>
      <c r="H2620" s="8" t="s">
        <v>14861</v>
      </c>
      <c r="I2620" s="8" t="s">
        <v>14862</v>
      </c>
      <c r="J2620" s="19">
        <v>3</v>
      </c>
      <c r="K2620" s="19" t="s">
        <v>7738</v>
      </c>
      <c r="L2620" s="11"/>
      <c r="M2620" s="11"/>
      <c r="N2620" s="24"/>
      <c r="P2620" s="32"/>
      <c r="T2620" s="19"/>
      <c r="U2620" s="3"/>
      <c r="X2620" t="str">
        <f t="shared" si="166"/>
        <v/>
      </c>
      <c r="Z2620" t="str">
        <f t="shared" si="167"/>
        <v/>
      </c>
      <c r="AB2620" s="9"/>
      <c r="AC2620" t="s">
        <v>14861</v>
      </c>
      <c r="AD2620">
        <f t="shared" si="170"/>
        <v>0</v>
      </c>
      <c r="AF2620" s="3"/>
      <c r="AH2620" s="9"/>
    </row>
    <row r="2621" spans="1:48" ht="10.95" customHeight="1" outlineLevel="1" x14ac:dyDescent="0.25">
      <c r="A2621" t="s">
        <v>1240</v>
      </c>
      <c r="C2621" s="3" t="s">
        <v>12466</v>
      </c>
      <c r="D2621" s="3">
        <v>19</v>
      </c>
      <c r="E2621" s="9">
        <v>1898</v>
      </c>
      <c r="F2621" s="7" t="s">
        <v>4619</v>
      </c>
      <c r="G2621" s="7" t="s">
        <v>3971</v>
      </c>
      <c r="H2621" s="8" t="s">
        <v>14861</v>
      </c>
      <c r="I2621" s="8" t="s">
        <v>14862</v>
      </c>
      <c r="J2621" s="19">
        <v>3</v>
      </c>
      <c r="K2621" s="19" t="s">
        <v>7738</v>
      </c>
      <c r="L2621" s="11"/>
      <c r="M2621" s="11"/>
      <c r="N2621" s="24"/>
      <c r="P2621" s="32"/>
      <c r="T2621" s="19"/>
      <c r="U2621" s="3"/>
      <c r="X2621" t="str">
        <f t="shared" si="166"/>
        <v/>
      </c>
      <c r="Z2621" t="str">
        <f t="shared" si="167"/>
        <v/>
      </c>
      <c r="AB2621" s="9"/>
      <c r="AC2621" t="s">
        <v>14861</v>
      </c>
      <c r="AD2621">
        <f t="shared" si="170"/>
        <v>0</v>
      </c>
      <c r="AF2621" s="3"/>
      <c r="AH2621" s="9"/>
    </row>
    <row r="2622" spans="1:48" ht="10.95" customHeight="1" outlineLevel="1" x14ac:dyDescent="0.25">
      <c r="A2622" t="s">
        <v>1240</v>
      </c>
      <c r="C2622" s="3" t="s">
        <v>12466</v>
      </c>
      <c r="D2622" s="3">
        <v>21</v>
      </c>
      <c r="E2622" s="9">
        <v>1899</v>
      </c>
      <c r="F2622" s="7" t="s">
        <v>1533</v>
      </c>
      <c r="G2622" s="7" t="s">
        <v>1677</v>
      </c>
      <c r="H2622" s="8" t="s">
        <v>14861</v>
      </c>
      <c r="I2622" s="8" t="s">
        <v>14862</v>
      </c>
      <c r="J2622" s="19">
        <v>3</v>
      </c>
      <c r="K2622" s="19" t="s">
        <v>7738</v>
      </c>
      <c r="L2622" s="11"/>
      <c r="M2622" s="11"/>
      <c r="N2622" s="24"/>
      <c r="P2622" s="32"/>
      <c r="T2622" s="19"/>
      <c r="U2622" s="3"/>
      <c r="X2622" t="str">
        <f t="shared" si="166"/>
        <v/>
      </c>
      <c r="Z2622" t="str">
        <f t="shared" si="167"/>
        <v/>
      </c>
      <c r="AB2622" s="9"/>
      <c r="AC2622" t="s">
        <v>14861</v>
      </c>
      <c r="AD2622">
        <f t="shared" si="170"/>
        <v>0</v>
      </c>
      <c r="AF2622" s="3"/>
      <c r="AH2622" s="9"/>
    </row>
    <row r="2623" spans="1:48" ht="10.95" customHeight="1" outlineLevel="1" x14ac:dyDescent="0.25">
      <c r="A2623" t="s">
        <v>1240</v>
      </c>
      <c r="C2623" s="3" t="s">
        <v>12466</v>
      </c>
      <c r="D2623" s="3">
        <v>23</v>
      </c>
      <c r="E2623" s="9">
        <v>1902</v>
      </c>
      <c r="F2623" s="7" t="s">
        <v>1533</v>
      </c>
      <c r="G2623" s="7" t="s">
        <v>10894</v>
      </c>
      <c r="H2623" s="8" t="s">
        <v>14861</v>
      </c>
      <c r="I2623" s="8" t="s">
        <v>14862</v>
      </c>
      <c r="J2623" s="19">
        <v>3</v>
      </c>
      <c r="K2623" s="19" t="s">
        <v>7736</v>
      </c>
      <c r="L2623" s="11">
        <v>8</v>
      </c>
      <c r="M2623" s="11"/>
      <c r="N2623" s="24"/>
      <c r="P2623" s="32"/>
      <c r="T2623" s="19"/>
      <c r="U2623" s="3"/>
      <c r="X2623" t="str">
        <f t="shared" si="166"/>
        <v/>
      </c>
      <c r="Z2623" t="str">
        <f t="shared" si="167"/>
        <v/>
      </c>
      <c r="AB2623" s="9"/>
      <c r="AC2623" t="s">
        <v>14861</v>
      </c>
      <c r="AD2623">
        <f t="shared" si="170"/>
        <v>0</v>
      </c>
      <c r="AF2623" s="3"/>
      <c r="AH2623" s="9"/>
    </row>
    <row r="2624" spans="1:48" ht="10.95" customHeight="1" outlineLevel="1" x14ac:dyDescent="0.25">
      <c r="A2624" t="s">
        <v>1240</v>
      </c>
      <c r="C2624" s="3" t="s">
        <v>12466</v>
      </c>
      <c r="D2624" s="3" t="s">
        <v>10716</v>
      </c>
      <c r="E2624" s="9">
        <v>1902</v>
      </c>
      <c r="F2624" s="7" t="s">
        <v>1533</v>
      </c>
      <c r="G2624" s="7" t="s">
        <v>5631</v>
      </c>
      <c r="H2624" s="8" t="s">
        <v>14861</v>
      </c>
      <c r="I2624" s="8" t="s">
        <v>14862</v>
      </c>
      <c r="J2624" s="19">
        <v>3</v>
      </c>
      <c r="K2624" s="19" t="s">
        <v>20092</v>
      </c>
      <c r="L2624" s="11"/>
      <c r="M2624" s="11"/>
      <c r="N2624" s="24"/>
      <c r="P2624" s="32"/>
      <c r="T2624" s="19"/>
      <c r="U2624" s="3"/>
      <c r="X2624" t="str">
        <f t="shared" si="166"/>
        <v/>
      </c>
      <c r="Z2624" t="str">
        <f t="shared" si="167"/>
        <v/>
      </c>
      <c r="AB2624" s="9"/>
      <c r="AC2624" t="s">
        <v>14861</v>
      </c>
      <c r="AD2624">
        <f t="shared" si="170"/>
        <v>0</v>
      </c>
      <c r="AF2624" s="3"/>
      <c r="AH2624" s="9"/>
    </row>
    <row r="2625" spans="1:34" ht="10.95" customHeight="1" outlineLevel="1" x14ac:dyDescent="0.25">
      <c r="A2625" t="s">
        <v>1240</v>
      </c>
      <c r="C2625" s="3" t="s">
        <v>12466</v>
      </c>
      <c r="D2625" s="3">
        <v>31</v>
      </c>
      <c r="E2625" s="9">
        <v>1918</v>
      </c>
      <c r="F2625" s="7" t="s">
        <v>1533</v>
      </c>
      <c r="G2625" s="7" t="s">
        <v>6507</v>
      </c>
      <c r="H2625" s="8" t="s">
        <v>14861</v>
      </c>
      <c r="I2625" s="8" t="s">
        <v>14862</v>
      </c>
      <c r="J2625" s="19">
        <v>3</v>
      </c>
      <c r="K2625" s="19" t="s">
        <v>7738</v>
      </c>
      <c r="L2625" s="11"/>
      <c r="M2625" s="11"/>
      <c r="N2625" s="24"/>
      <c r="P2625" s="32"/>
      <c r="T2625" s="19"/>
      <c r="U2625" s="3"/>
      <c r="X2625" t="str">
        <f t="shared" si="166"/>
        <v/>
      </c>
      <c r="Z2625" t="str">
        <f t="shared" si="167"/>
        <v/>
      </c>
      <c r="AB2625" s="9"/>
      <c r="AC2625" t="s">
        <v>14861</v>
      </c>
      <c r="AD2625">
        <f t="shared" si="170"/>
        <v>0</v>
      </c>
      <c r="AF2625" s="3"/>
      <c r="AH2625" s="9"/>
    </row>
    <row r="2626" spans="1:34" ht="10.95" customHeight="1" outlineLevel="1" x14ac:dyDescent="0.25">
      <c r="A2626" t="s">
        <v>1240</v>
      </c>
      <c r="C2626" s="3" t="s">
        <v>12466</v>
      </c>
      <c r="D2626" s="3">
        <v>32</v>
      </c>
      <c r="E2626" s="9">
        <v>1918</v>
      </c>
      <c r="F2626" s="7" t="s">
        <v>639</v>
      </c>
      <c r="G2626" s="7" t="s">
        <v>2294</v>
      </c>
      <c r="H2626" s="8" t="s">
        <v>14861</v>
      </c>
      <c r="I2626" s="8" t="s">
        <v>14862</v>
      </c>
      <c r="J2626" s="19">
        <v>3</v>
      </c>
      <c r="K2626" s="19" t="s">
        <v>7738</v>
      </c>
      <c r="L2626" s="11"/>
      <c r="M2626" s="11"/>
      <c r="N2626" s="24"/>
      <c r="P2626" s="32"/>
      <c r="T2626" s="19"/>
      <c r="U2626" s="3"/>
      <c r="X2626" t="str">
        <f t="shared" ref="X2626:X2689" si="171">IF(COUNTIF(F2626,"*fdc*"),1,"")</f>
        <v/>
      </c>
      <c r="Z2626" t="str">
        <f t="shared" ref="Z2626:Z2689" si="172">IF(COUNTIF(F2626,"*s/s*"),1,"")</f>
        <v/>
      </c>
      <c r="AB2626" s="9"/>
      <c r="AC2626" t="s">
        <v>14861</v>
      </c>
      <c r="AD2626">
        <f t="shared" si="170"/>
        <v>0</v>
      </c>
      <c r="AF2626" s="3"/>
      <c r="AH2626" s="9"/>
    </row>
    <row r="2627" spans="1:34" ht="10.95" customHeight="1" outlineLevel="1" x14ac:dyDescent="0.25">
      <c r="A2627" t="s">
        <v>1240</v>
      </c>
      <c r="C2627" s="3" t="s">
        <v>12466</v>
      </c>
      <c r="D2627" s="3">
        <v>33</v>
      </c>
      <c r="E2627" s="9">
        <v>1918</v>
      </c>
      <c r="F2627" s="7" t="s">
        <v>1109</v>
      </c>
      <c r="G2627" s="7" t="s">
        <v>3832</v>
      </c>
      <c r="H2627" s="8" t="s">
        <v>14861</v>
      </c>
      <c r="I2627" s="8" t="s">
        <v>14862</v>
      </c>
      <c r="J2627" s="19">
        <v>3</v>
      </c>
      <c r="K2627" s="19" t="s">
        <v>7738</v>
      </c>
      <c r="L2627" s="11"/>
      <c r="M2627" s="11"/>
      <c r="N2627" s="24"/>
      <c r="P2627" s="32"/>
      <c r="T2627" s="19"/>
      <c r="U2627" s="3"/>
      <c r="X2627" t="str">
        <f t="shared" si="171"/>
        <v/>
      </c>
      <c r="Z2627" t="str">
        <f t="shared" si="172"/>
        <v/>
      </c>
      <c r="AB2627" s="9"/>
      <c r="AC2627" t="s">
        <v>14861</v>
      </c>
      <c r="AD2627">
        <f t="shared" si="170"/>
        <v>0</v>
      </c>
      <c r="AF2627" s="3"/>
      <c r="AH2627" s="9"/>
    </row>
    <row r="2628" spans="1:34" ht="10.95" customHeight="1" outlineLevel="1" x14ac:dyDescent="0.25">
      <c r="A2628" t="s">
        <v>1240</v>
      </c>
      <c r="C2628" s="3" t="s">
        <v>12466</v>
      </c>
      <c r="D2628" s="3">
        <v>34</v>
      </c>
      <c r="E2628" s="9">
        <v>1918</v>
      </c>
      <c r="F2628" s="7" t="s">
        <v>4619</v>
      </c>
      <c r="G2628" s="7" t="s">
        <v>3971</v>
      </c>
      <c r="H2628" s="8" t="s">
        <v>14861</v>
      </c>
      <c r="I2628" s="8" t="s">
        <v>14862</v>
      </c>
      <c r="J2628" s="19">
        <v>3</v>
      </c>
      <c r="K2628" s="19" t="s">
        <v>7738</v>
      </c>
      <c r="L2628" s="11"/>
      <c r="M2628" s="11"/>
      <c r="N2628" s="24"/>
      <c r="P2628" s="32"/>
      <c r="T2628" s="19"/>
      <c r="U2628" s="3"/>
      <c r="X2628" t="str">
        <f t="shared" si="171"/>
        <v/>
      </c>
      <c r="Z2628" t="str">
        <f t="shared" si="172"/>
        <v/>
      </c>
      <c r="AB2628" s="9"/>
      <c r="AC2628" t="s">
        <v>14861</v>
      </c>
      <c r="AD2628">
        <f t="shared" si="170"/>
        <v>0</v>
      </c>
      <c r="AF2628" s="3"/>
      <c r="AH2628" s="9"/>
    </row>
    <row r="2629" spans="1:34" ht="10.95" customHeight="1" outlineLevel="1" x14ac:dyDescent="0.25">
      <c r="A2629" t="s">
        <v>1240</v>
      </c>
      <c r="C2629" s="3" t="s">
        <v>12466</v>
      </c>
      <c r="D2629" s="3">
        <v>39</v>
      </c>
      <c r="E2629" s="9">
        <v>1932</v>
      </c>
      <c r="F2629" s="7" t="s">
        <v>3951</v>
      </c>
      <c r="G2629" s="7" t="s">
        <v>2293</v>
      </c>
      <c r="H2629" s="8" t="s">
        <v>1242</v>
      </c>
      <c r="I2629" s="8" t="s">
        <v>14863</v>
      </c>
      <c r="J2629" s="19">
        <v>3</v>
      </c>
      <c r="K2629" s="19" t="s">
        <v>7736</v>
      </c>
      <c r="L2629" s="11">
        <v>6</v>
      </c>
      <c r="M2629" s="11"/>
      <c r="N2629" s="24"/>
      <c r="P2629" s="32"/>
      <c r="T2629" s="19"/>
      <c r="U2629" s="3">
        <v>88</v>
      </c>
      <c r="X2629" t="str">
        <f t="shared" si="171"/>
        <v/>
      </c>
      <c r="Z2629" t="str">
        <f t="shared" si="172"/>
        <v/>
      </c>
      <c r="AB2629" s="9"/>
      <c r="AC2629" t="s">
        <v>1242</v>
      </c>
      <c r="AD2629">
        <f t="shared" si="170"/>
        <v>0</v>
      </c>
      <c r="AF2629" s="3"/>
      <c r="AG2629" t="s">
        <v>4622</v>
      </c>
      <c r="AH2629" s="9" t="s">
        <v>4925</v>
      </c>
    </row>
    <row r="2630" spans="1:34" ht="10.95" customHeight="1" outlineLevel="1" x14ac:dyDescent="0.25">
      <c r="A2630" t="s">
        <v>1240</v>
      </c>
      <c r="C2630" s="3" t="s">
        <v>12466</v>
      </c>
      <c r="D2630" s="3">
        <v>54</v>
      </c>
      <c r="E2630" s="9">
        <v>1933</v>
      </c>
      <c r="F2630" s="7" t="s">
        <v>3954</v>
      </c>
      <c r="G2630" s="7" t="s">
        <v>2664</v>
      </c>
      <c r="H2630" s="8" t="s">
        <v>1242</v>
      </c>
      <c r="I2630" s="8" t="s">
        <v>14864</v>
      </c>
      <c r="J2630" s="19">
        <v>3</v>
      </c>
      <c r="K2630" s="19" t="s">
        <v>7736</v>
      </c>
      <c r="L2630" s="11">
        <v>1.3</v>
      </c>
      <c r="M2630" s="11"/>
      <c r="N2630" s="24"/>
      <c r="P2630" s="32"/>
      <c r="T2630" s="19"/>
      <c r="U2630" s="3">
        <v>95</v>
      </c>
      <c r="X2630" t="str">
        <f t="shared" si="171"/>
        <v/>
      </c>
      <c r="Z2630" t="str">
        <f t="shared" si="172"/>
        <v/>
      </c>
      <c r="AB2630" s="9"/>
      <c r="AC2630" t="s">
        <v>1242</v>
      </c>
      <c r="AD2630">
        <f t="shared" si="170"/>
        <v>0</v>
      </c>
      <c r="AF2630" s="3"/>
      <c r="AG2630" t="s">
        <v>4622</v>
      </c>
      <c r="AH2630" s="9" t="s">
        <v>4613</v>
      </c>
    </row>
    <row r="2631" spans="1:34" ht="10.95" customHeight="1" outlineLevel="1" x14ac:dyDescent="0.25">
      <c r="A2631" t="s">
        <v>1240</v>
      </c>
      <c r="C2631" s="3" t="s">
        <v>12466</v>
      </c>
      <c r="D2631" s="3">
        <v>71</v>
      </c>
      <c r="E2631" s="9">
        <v>1938</v>
      </c>
      <c r="F2631" s="7" t="s">
        <v>2663</v>
      </c>
      <c r="G2631" s="7" t="s">
        <v>8877</v>
      </c>
      <c r="H2631" s="8" t="s">
        <v>1242</v>
      </c>
      <c r="I2631" s="8" t="s">
        <v>6998</v>
      </c>
      <c r="J2631" s="19">
        <v>3</v>
      </c>
      <c r="K2631" s="19" t="s">
        <v>7738</v>
      </c>
      <c r="L2631" s="11"/>
      <c r="M2631" s="11"/>
      <c r="N2631" s="24"/>
      <c r="P2631" s="32"/>
      <c r="T2631" s="19"/>
      <c r="U2631" s="3"/>
      <c r="X2631" t="str">
        <f t="shared" si="171"/>
        <v/>
      </c>
      <c r="Z2631" t="str">
        <f t="shared" si="172"/>
        <v/>
      </c>
      <c r="AB2631" s="9"/>
      <c r="AC2631" t="s">
        <v>1242</v>
      </c>
      <c r="AD2631">
        <f t="shared" si="170"/>
        <v>0</v>
      </c>
      <c r="AF2631" s="3"/>
      <c r="AH2631" s="9"/>
    </row>
    <row r="2632" spans="1:34" ht="10.95" customHeight="1" outlineLevel="1" x14ac:dyDescent="0.25">
      <c r="A2632" t="s">
        <v>1240</v>
      </c>
      <c r="C2632" s="3" t="s">
        <v>12466</v>
      </c>
      <c r="D2632" s="3">
        <v>72</v>
      </c>
      <c r="E2632" s="9">
        <v>1940</v>
      </c>
      <c r="F2632" s="7" t="s">
        <v>1246</v>
      </c>
      <c r="G2632" s="7" t="s">
        <v>1247</v>
      </c>
      <c r="H2632" s="8" t="s">
        <v>1248</v>
      </c>
      <c r="I2632" s="8" t="s">
        <v>14865</v>
      </c>
      <c r="J2632" s="19">
        <v>3</v>
      </c>
      <c r="K2632" s="19" t="s">
        <v>7736</v>
      </c>
      <c r="L2632" s="11">
        <v>0.5</v>
      </c>
      <c r="M2632" s="11"/>
      <c r="N2632" s="24"/>
      <c r="P2632" s="32"/>
      <c r="T2632" s="19"/>
      <c r="U2632" s="3">
        <v>115</v>
      </c>
      <c r="X2632" t="str">
        <f t="shared" si="171"/>
        <v/>
      </c>
      <c r="Z2632" t="str">
        <f t="shared" si="172"/>
        <v/>
      </c>
      <c r="AB2632" s="9"/>
      <c r="AC2632" t="s">
        <v>1248</v>
      </c>
      <c r="AD2632">
        <f t="shared" si="170"/>
        <v>0</v>
      </c>
      <c r="AF2632" s="3"/>
      <c r="AG2632" t="s">
        <v>4622</v>
      </c>
      <c r="AH2632" s="9" t="s">
        <v>4613</v>
      </c>
    </row>
    <row r="2633" spans="1:34" ht="10.95" customHeight="1" outlineLevel="1" x14ac:dyDescent="0.25">
      <c r="A2633" t="s">
        <v>1240</v>
      </c>
      <c r="C2633" s="3" t="s">
        <v>12466</v>
      </c>
      <c r="D2633" s="3">
        <v>77</v>
      </c>
      <c r="E2633" s="9">
        <v>1944</v>
      </c>
      <c r="F2633" s="7" t="s">
        <v>3955</v>
      </c>
      <c r="G2633" s="7" t="s">
        <v>2664</v>
      </c>
      <c r="H2633" s="8" t="s">
        <v>1242</v>
      </c>
      <c r="I2633" s="8" t="s">
        <v>14866</v>
      </c>
      <c r="J2633" s="19">
        <v>3</v>
      </c>
      <c r="K2633" s="19" t="s">
        <v>7736</v>
      </c>
      <c r="L2633" s="11">
        <v>3</v>
      </c>
      <c r="M2633" s="11"/>
      <c r="N2633" s="24"/>
      <c r="P2633" s="32"/>
      <c r="T2633" s="19"/>
      <c r="U2633" s="3">
        <v>120</v>
      </c>
      <c r="X2633" t="str">
        <f t="shared" si="171"/>
        <v/>
      </c>
      <c r="Z2633" t="str">
        <f t="shared" si="172"/>
        <v/>
      </c>
      <c r="AB2633" s="9"/>
      <c r="AC2633" t="s">
        <v>1242</v>
      </c>
      <c r="AD2633">
        <f t="shared" si="170"/>
        <v>0</v>
      </c>
      <c r="AF2633" s="3"/>
      <c r="AG2633" t="s">
        <v>4622</v>
      </c>
      <c r="AH2633" s="9" t="s">
        <v>4613</v>
      </c>
    </row>
    <row r="2634" spans="1:34" ht="10.95" customHeight="1" outlineLevel="1" x14ac:dyDescent="0.25">
      <c r="A2634" t="s">
        <v>1240</v>
      </c>
      <c r="C2634" s="3" t="s">
        <v>12466</v>
      </c>
      <c r="D2634" s="3">
        <v>81</v>
      </c>
      <c r="E2634" s="9">
        <v>1944</v>
      </c>
      <c r="F2634" s="7" t="s">
        <v>2663</v>
      </c>
      <c r="G2634" s="7" t="s">
        <v>8877</v>
      </c>
      <c r="H2634" s="8" t="s">
        <v>1242</v>
      </c>
      <c r="I2634" s="8" t="s">
        <v>14867</v>
      </c>
      <c r="J2634" s="19">
        <v>3</v>
      </c>
      <c r="K2634" s="19" t="s">
        <v>7738</v>
      </c>
      <c r="L2634" s="11"/>
      <c r="M2634" s="11"/>
      <c r="N2634" s="24"/>
      <c r="P2634" s="32"/>
      <c r="T2634" s="19"/>
      <c r="U2634" s="3"/>
      <c r="X2634" t="str">
        <f t="shared" si="171"/>
        <v/>
      </c>
      <c r="Z2634" t="str">
        <f t="shared" si="172"/>
        <v/>
      </c>
      <c r="AB2634" s="9"/>
      <c r="AC2634" t="s">
        <v>1242</v>
      </c>
      <c r="AD2634">
        <f t="shared" si="170"/>
        <v>0</v>
      </c>
      <c r="AF2634" s="3"/>
      <c r="AH2634" s="9"/>
    </row>
    <row r="2635" spans="1:34" ht="10.95" customHeight="1" outlineLevel="1" x14ac:dyDescent="0.25">
      <c r="A2635" t="s">
        <v>1240</v>
      </c>
      <c r="C2635" s="3" t="s">
        <v>12466</v>
      </c>
      <c r="D2635" s="3">
        <v>90</v>
      </c>
      <c r="E2635" s="9">
        <v>1949</v>
      </c>
      <c r="F2635" s="7" t="s">
        <v>1533</v>
      </c>
      <c r="G2635" s="7" t="s">
        <v>1249</v>
      </c>
      <c r="H2635" s="8" t="s">
        <v>1248</v>
      </c>
      <c r="I2635" s="8" t="s">
        <v>6998</v>
      </c>
      <c r="J2635" s="19">
        <v>3</v>
      </c>
      <c r="K2635" s="19" t="s">
        <v>7736</v>
      </c>
      <c r="L2635" s="11">
        <v>0.3</v>
      </c>
      <c r="M2635" s="11"/>
      <c r="N2635" s="24"/>
      <c r="P2635" s="32"/>
      <c r="T2635" s="19"/>
      <c r="U2635" s="3">
        <v>131</v>
      </c>
      <c r="X2635" t="str">
        <f t="shared" si="171"/>
        <v/>
      </c>
      <c r="Z2635" t="str">
        <f t="shared" si="172"/>
        <v/>
      </c>
      <c r="AB2635" s="9"/>
      <c r="AC2635" t="s">
        <v>1248</v>
      </c>
      <c r="AD2635">
        <f t="shared" si="170"/>
        <v>0</v>
      </c>
      <c r="AF2635" s="3"/>
      <c r="AG2635" t="s">
        <v>4622</v>
      </c>
      <c r="AH2635" s="9" t="s">
        <v>4613</v>
      </c>
    </row>
    <row r="2636" spans="1:34" ht="10.95" customHeight="1" outlineLevel="1" x14ac:dyDescent="0.25">
      <c r="A2636" t="s">
        <v>1240</v>
      </c>
      <c r="C2636" s="3" t="s">
        <v>12466</v>
      </c>
      <c r="D2636" s="3">
        <v>91</v>
      </c>
      <c r="E2636" s="9">
        <v>1949</v>
      </c>
      <c r="F2636" s="7" t="s">
        <v>1101</v>
      </c>
      <c r="G2636" s="7" t="s">
        <v>1097</v>
      </c>
      <c r="H2636" s="8" t="s">
        <v>1250</v>
      </c>
      <c r="I2636" s="8" t="s">
        <v>6998</v>
      </c>
      <c r="J2636" s="19">
        <v>6</v>
      </c>
      <c r="K2636" s="19" t="s">
        <v>7736</v>
      </c>
      <c r="L2636" s="11">
        <v>2</v>
      </c>
      <c r="M2636" s="11"/>
      <c r="N2636" s="24"/>
      <c r="P2636" s="32"/>
      <c r="T2636" s="19"/>
      <c r="U2636" s="3">
        <v>132</v>
      </c>
      <c r="X2636" t="str">
        <f t="shared" si="171"/>
        <v/>
      </c>
      <c r="Z2636" t="str">
        <f t="shared" si="172"/>
        <v/>
      </c>
      <c r="AB2636" s="9"/>
      <c r="AC2636" t="s">
        <v>1250</v>
      </c>
      <c r="AD2636">
        <f t="shared" si="170"/>
        <v>0</v>
      </c>
      <c r="AF2636" s="3"/>
      <c r="AG2636" t="s">
        <v>4622</v>
      </c>
      <c r="AH2636" s="9" t="s">
        <v>4613</v>
      </c>
    </row>
    <row r="2637" spans="1:34" ht="10.95" customHeight="1" outlineLevel="1" x14ac:dyDescent="0.25">
      <c r="A2637" t="s">
        <v>1240</v>
      </c>
      <c r="C2637" s="3" t="s">
        <v>12466</v>
      </c>
      <c r="D2637" s="3">
        <v>92</v>
      </c>
      <c r="E2637" s="9">
        <v>1949</v>
      </c>
      <c r="F2637" s="7" t="s">
        <v>639</v>
      </c>
      <c r="G2637" s="7" t="s">
        <v>1251</v>
      </c>
      <c r="H2637" s="8" t="s">
        <v>1252</v>
      </c>
      <c r="I2637" s="8" t="s">
        <v>6998</v>
      </c>
      <c r="J2637" s="19">
        <v>6</v>
      </c>
      <c r="K2637" s="19" t="s">
        <v>7736</v>
      </c>
      <c r="L2637" s="11">
        <v>1</v>
      </c>
      <c r="M2637" s="11"/>
      <c r="N2637" s="24"/>
      <c r="P2637" s="32"/>
      <c r="T2637" s="19"/>
      <c r="U2637" s="3">
        <v>133</v>
      </c>
      <c r="X2637" t="str">
        <f t="shared" si="171"/>
        <v/>
      </c>
      <c r="Z2637" t="str">
        <f t="shared" si="172"/>
        <v/>
      </c>
      <c r="AB2637" s="9"/>
      <c r="AC2637" t="s">
        <v>1252</v>
      </c>
      <c r="AD2637">
        <f t="shared" si="170"/>
        <v>0</v>
      </c>
      <c r="AF2637" s="3"/>
      <c r="AG2637" t="s">
        <v>4622</v>
      </c>
      <c r="AH2637" s="9" t="s">
        <v>4613</v>
      </c>
    </row>
    <row r="2638" spans="1:34" ht="10.95" customHeight="1" outlineLevel="1" x14ac:dyDescent="0.25">
      <c r="A2638" t="s">
        <v>1240</v>
      </c>
      <c r="C2638" s="3" t="s">
        <v>12466</v>
      </c>
      <c r="D2638" s="3">
        <v>93</v>
      </c>
      <c r="E2638" s="9">
        <v>1949</v>
      </c>
      <c r="F2638" s="7" t="s">
        <v>1106</v>
      </c>
      <c r="G2638" s="7" t="s">
        <v>1253</v>
      </c>
      <c r="H2638" s="8" t="s">
        <v>1254</v>
      </c>
      <c r="I2638" s="8" t="s">
        <v>6998</v>
      </c>
      <c r="J2638" s="19">
        <v>6</v>
      </c>
      <c r="K2638" s="19" t="s">
        <v>7738</v>
      </c>
      <c r="L2638" s="11"/>
      <c r="M2638" s="11"/>
      <c r="N2638" s="24"/>
      <c r="P2638" s="32"/>
      <c r="T2638" s="19"/>
      <c r="U2638" s="3">
        <v>134</v>
      </c>
      <c r="X2638" t="str">
        <f t="shared" si="171"/>
        <v/>
      </c>
      <c r="Z2638" t="str">
        <f t="shared" si="172"/>
        <v/>
      </c>
      <c r="AB2638" s="9"/>
      <c r="AC2638" t="s">
        <v>1254</v>
      </c>
      <c r="AD2638">
        <f t="shared" si="170"/>
        <v>0</v>
      </c>
      <c r="AF2638" s="3"/>
      <c r="AG2638" t="s">
        <v>4622</v>
      </c>
      <c r="AH2638" s="9" t="s">
        <v>4613</v>
      </c>
    </row>
    <row r="2639" spans="1:34" ht="10.95" customHeight="1" outlineLevel="1" x14ac:dyDescent="0.25">
      <c r="A2639" t="s">
        <v>1240</v>
      </c>
      <c r="C2639" s="3" t="s">
        <v>12466</v>
      </c>
      <c r="D2639" s="3">
        <v>94</v>
      </c>
      <c r="E2639" s="9">
        <v>1949</v>
      </c>
      <c r="F2639" s="7" t="s">
        <v>633</v>
      </c>
      <c r="G2639" s="7" t="s">
        <v>1098</v>
      </c>
      <c r="H2639" s="8" t="s">
        <v>1248</v>
      </c>
      <c r="I2639" s="8" t="s">
        <v>6998</v>
      </c>
      <c r="J2639" s="19">
        <v>3</v>
      </c>
      <c r="K2639" s="19" t="s">
        <v>7738</v>
      </c>
      <c r="L2639" s="11"/>
      <c r="M2639" s="11"/>
      <c r="N2639" s="24"/>
      <c r="P2639" s="32"/>
      <c r="T2639" s="19"/>
      <c r="U2639" s="3">
        <v>135</v>
      </c>
      <c r="X2639" t="str">
        <f t="shared" si="171"/>
        <v/>
      </c>
      <c r="Z2639" t="str">
        <f t="shared" si="172"/>
        <v/>
      </c>
      <c r="AB2639" s="9"/>
      <c r="AC2639" t="s">
        <v>1248</v>
      </c>
      <c r="AD2639">
        <f t="shared" si="170"/>
        <v>0</v>
      </c>
      <c r="AF2639" s="3"/>
      <c r="AG2639" t="s">
        <v>4622</v>
      </c>
      <c r="AH2639" s="9" t="s">
        <v>4925</v>
      </c>
    </row>
    <row r="2640" spans="1:34" ht="10.95" customHeight="1" outlineLevel="1" x14ac:dyDescent="0.25">
      <c r="A2640" t="s">
        <v>1240</v>
      </c>
      <c r="C2640" s="3" t="s">
        <v>12466</v>
      </c>
      <c r="D2640" s="3">
        <v>97</v>
      </c>
      <c r="E2640" s="9">
        <v>1949</v>
      </c>
      <c r="F2640" s="7" t="s">
        <v>4619</v>
      </c>
      <c r="G2640" s="7" t="s">
        <v>14868</v>
      </c>
      <c r="H2640" s="8" t="s">
        <v>5134</v>
      </c>
      <c r="I2640" s="8" t="s">
        <v>6998</v>
      </c>
      <c r="J2640" s="19">
        <v>6</v>
      </c>
      <c r="K2640" s="19" t="s">
        <v>7738</v>
      </c>
      <c r="L2640" s="11"/>
      <c r="M2640" s="11"/>
      <c r="N2640" s="24"/>
      <c r="P2640" s="32"/>
      <c r="T2640" s="19"/>
      <c r="U2640" s="3"/>
      <c r="X2640" t="str">
        <f t="shared" si="171"/>
        <v/>
      </c>
      <c r="Z2640" t="str">
        <f t="shared" si="172"/>
        <v/>
      </c>
      <c r="AB2640" s="9"/>
      <c r="AC2640" t="s">
        <v>5134</v>
      </c>
      <c r="AD2640">
        <f t="shared" si="170"/>
        <v>0</v>
      </c>
      <c r="AF2640" s="3"/>
      <c r="AH2640" s="9"/>
    </row>
    <row r="2641" spans="1:34" ht="10.95" customHeight="1" outlineLevel="1" x14ac:dyDescent="0.25">
      <c r="A2641" t="s">
        <v>1240</v>
      </c>
      <c r="C2641" s="3" t="s">
        <v>12466</v>
      </c>
      <c r="D2641" s="3">
        <v>104</v>
      </c>
      <c r="E2641" s="9">
        <v>1960</v>
      </c>
      <c r="F2641" s="7" t="s">
        <v>4912</v>
      </c>
      <c r="G2641" s="7" t="s">
        <v>14869</v>
      </c>
      <c r="H2641" s="8" t="s">
        <v>1248</v>
      </c>
      <c r="I2641" s="8" t="s">
        <v>14870</v>
      </c>
      <c r="J2641" s="19">
        <v>3</v>
      </c>
      <c r="K2641" s="19" t="s">
        <v>7738</v>
      </c>
      <c r="L2641" s="11"/>
      <c r="M2641" s="11"/>
      <c r="N2641" s="24"/>
      <c r="P2641" s="32"/>
      <c r="T2641" s="19"/>
      <c r="U2641" s="3"/>
      <c r="X2641" t="str">
        <f t="shared" si="171"/>
        <v/>
      </c>
      <c r="Z2641" t="str">
        <f t="shared" si="172"/>
        <v/>
      </c>
      <c r="AB2641" s="9"/>
      <c r="AC2641" t="s">
        <v>1248</v>
      </c>
      <c r="AD2641">
        <f t="shared" si="170"/>
        <v>0</v>
      </c>
      <c r="AF2641" s="3"/>
      <c r="AH2641" s="9"/>
    </row>
    <row r="2642" spans="1:34" ht="10.95" customHeight="1" outlineLevel="1" x14ac:dyDescent="0.25">
      <c r="A2642" t="s">
        <v>1240</v>
      </c>
      <c r="C2642" s="3" t="s">
        <v>12466</v>
      </c>
      <c r="D2642" s="3">
        <v>113</v>
      </c>
      <c r="E2642" s="9">
        <v>1963</v>
      </c>
      <c r="F2642" s="7" t="s">
        <v>2661</v>
      </c>
      <c r="G2642" s="7" t="s">
        <v>1116</v>
      </c>
      <c r="H2642" s="8" t="s">
        <v>1248</v>
      </c>
      <c r="I2642" s="8" t="s">
        <v>6998</v>
      </c>
      <c r="J2642" s="19">
        <v>3</v>
      </c>
      <c r="K2642" s="19" t="s">
        <v>7738</v>
      </c>
      <c r="L2642" s="11"/>
      <c r="M2642" s="11"/>
      <c r="N2642" s="24"/>
      <c r="P2642" s="32"/>
      <c r="T2642" s="19"/>
      <c r="U2642" s="3">
        <v>156</v>
      </c>
      <c r="X2642" t="str">
        <f t="shared" si="171"/>
        <v/>
      </c>
      <c r="Z2642" t="str">
        <f t="shared" si="172"/>
        <v/>
      </c>
      <c r="AB2642" s="9"/>
      <c r="AC2642" t="s">
        <v>1248</v>
      </c>
      <c r="AD2642">
        <f t="shared" si="170"/>
        <v>0</v>
      </c>
      <c r="AF2642" s="3"/>
      <c r="AG2642" t="s">
        <v>4622</v>
      </c>
      <c r="AH2642" s="9" t="s">
        <v>4925</v>
      </c>
    </row>
    <row r="2643" spans="1:34" ht="10.95" customHeight="1" outlineLevel="1" x14ac:dyDescent="0.25">
      <c r="A2643" t="s">
        <v>1240</v>
      </c>
      <c r="C2643" s="3" t="s">
        <v>12466</v>
      </c>
      <c r="D2643" s="3">
        <v>115</v>
      </c>
      <c r="E2643" s="9">
        <v>1963</v>
      </c>
      <c r="F2643" s="7" t="s">
        <v>4614</v>
      </c>
      <c r="G2643" s="7" t="s">
        <v>1117</v>
      </c>
      <c r="H2643" s="8" t="s">
        <v>1248</v>
      </c>
      <c r="I2643" s="8" t="s">
        <v>6998</v>
      </c>
      <c r="J2643" s="19">
        <v>1</v>
      </c>
      <c r="K2643" s="19" t="s">
        <v>7738</v>
      </c>
      <c r="L2643" s="11"/>
      <c r="M2643" s="11"/>
      <c r="N2643" s="24"/>
      <c r="P2643" s="32"/>
      <c r="T2643" s="19"/>
      <c r="U2643" s="3">
        <v>158</v>
      </c>
      <c r="X2643" t="str">
        <f t="shared" si="171"/>
        <v/>
      </c>
      <c r="Z2643" t="str">
        <f t="shared" si="172"/>
        <v/>
      </c>
      <c r="AB2643" s="9"/>
      <c r="AC2643" t="s">
        <v>1248</v>
      </c>
      <c r="AD2643">
        <f t="shared" si="170"/>
        <v>0</v>
      </c>
      <c r="AF2643" s="3"/>
      <c r="AG2643" t="s">
        <v>4622</v>
      </c>
      <c r="AH2643" s="9" t="s">
        <v>4925</v>
      </c>
    </row>
    <row r="2644" spans="1:34" ht="10.95" customHeight="1" outlineLevel="1" x14ac:dyDescent="0.25">
      <c r="A2644" t="s">
        <v>1240</v>
      </c>
      <c r="C2644" s="3" t="s">
        <v>12466</v>
      </c>
      <c r="D2644" s="3">
        <v>117</v>
      </c>
      <c r="E2644" s="9">
        <v>1965</v>
      </c>
      <c r="F2644" s="7" t="s">
        <v>4883</v>
      </c>
      <c r="G2644" s="7" t="s">
        <v>6314</v>
      </c>
      <c r="H2644" s="8" t="s">
        <v>5134</v>
      </c>
      <c r="I2644" s="8" t="s">
        <v>14871</v>
      </c>
      <c r="J2644" s="19">
        <v>6</v>
      </c>
      <c r="K2644" s="19" t="s">
        <v>7738</v>
      </c>
      <c r="L2644" s="11"/>
      <c r="M2644" s="11"/>
      <c r="N2644" s="24"/>
      <c r="P2644" s="32"/>
      <c r="T2644" s="19"/>
      <c r="U2644" s="3">
        <v>160</v>
      </c>
      <c r="X2644" t="str">
        <f t="shared" si="171"/>
        <v/>
      </c>
      <c r="Z2644" t="str">
        <f t="shared" si="172"/>
        <v/>
      </c>
      <c r="AB2644" s="9"/>
      <c r="AC2644" t="s">
        <v>5134</v>
      </c>
      <c r="AD2644">
        <f t="shared" si="170"/>
        <v>0</v>
      </c>
      <c r="AF2644" s="3"/>
      <c r="AG2644" t="s">
        <v>4622</v>
      </c>
      <c r="AH2644" s="9" t="s">
        <v>4613</v>
      </c>
    </row>
    <row r="2645" spans="1:34" ht="10.95" customHeight="1" outlineLevel="1" x14ac:dyDescent="0.25">
      <c r="A2645" t="s">
        <v>1240</v>
      </c>
      <c r="C2645" s="3" t="s">
        <v>12466</v>
      </c>
      <c r="D2645" s="3">
        <v>121</v>
      </c>
      <c r="E2645" s="9">
        <v>1966</v>
      </c>
      <c r="F2645" s="7" t="s">
        <v>1099</v>
      </c>
      <c r="G2645" s="7" t="s">
        <v>5135</v>
      </c>
      <c r="H2645" s="8" t="s">
        <v>5134</v>
      </c>
      <c r="I2645" s="8" t="s">
        <v>14872</v>
      </c>
      <c r="J2645" s="19">
        <v>6</v>
      </c>
      <c r="K2645" s="19" t="s">
        <v>7736</v>
      </c>
      <c r="L2645" s="11">
        <v>4.5</v>
      </c>
      <c r="M2645" s="11"/>
      <c r="N2645" s="24"/>
      <c r="P2645" s="32"/>
      <c r="T2645" s="19"/>
      <c r="U2645" s="3">
        <v>164</v>
      </c>
      <c r="X2645" t="str">
        <f t="shared" si="171"/>
        <v/>
      </c>
      <c r="Z2645" t="str">
        <f t="shared" si="172"/>
        <v/>
      </c>
      <c r="AB2645" s="9"/>
      <c r="AC2645" t="s">
        <v>5134</v>
      </c>
      <c r="AD2645">
        <f t="shared" si="170"/>
        <v>0</v>
      </c>
      <c r="AF2645" s="3"/>
      <c r="AG2645" t="s">
        <v>4622</v>
      </c>
      <c r="AH2645" s="9" t="s">
        <v>4613</v>
      </c>
    </row>
    <row r="2646" spans="1:34" ht="10.95" customHeight="1" outlineLevel="1" x14ac:dyDescent="0.25">
      <c r="A2646" t="s">
        <v>1240</v>
      </c>
      <c r="C2646" s="3" t="s">
        <v>12466</v>
      </c>
      <c r="D2646" s="3">
        <v>124</v>
      </c>
      <c r="E2646" s="9">
        <v>1966</v>
      </c>
      <c r="F2646" s="7" t="s">
        <v>5136</v>
      </c>
      <c r="G2646" s="7" t="s">
        <v>5137</v>
      </c>
      <c r="H2646" s="8" t="s">
        <v>1248</v>
      </c>
      <c r="I2646" s="8" t="s">
        <v>14872</v>
      </c>
      <c r="J2646" s="19">
        <v>3</v>
      </c>
      <c r="K2646" s="19" t="s">
        <v>7736</v>
      </c>
      <c r="L2646" s="11">
        <v>4.5</v>
      </c>
      <c r="M2646" s="11"/>
      <c r="N2646" s="24"/>
      <c r="P2646" s="32"/>
      <c r="T2646" s="19"/>
      <c r="U2646" s="3">
        <v>167</v>
      </c>
      <c r="X2646" t="str">
        <f t="shared" si="171"/>
        <v/>
      </c>
      <c r="Z2646" t="str">
        <f t="shared" si="172"/>
        <v/>
      </c>
      <c r="AB2646" s="9"/>
      <c r="AC2646" t="s">
        <v>1248</v>
      </c>
      <c r="AD2646">
        <f t="shared" si="170"/>
        <v>0</v>
      </c>
      <c r="AF2646" s="3"/>
      <c r="AG2646" t="s">
        <v>4622</v>
      </c>
      <c r="AH2646" s="9" t="s">
        <v>4925</v>
      </c>
    </row>
    <row r="2647" spans="1:34" ht="10.95" customHeight="1" outlineLevel="1" x14ac:dyDescent="0.25">
      <c r="A2647" t="s">
        <v>1240</v>
      </c>
      <c r="C2647" s="3" t="s">
        <v>12466</v>
      </c>
      <c r="D2647" s="3">
        <v>126</v>
      </c>
      <c r="E2647" s="9">
        <v>1966</v>
      </c>
      <c r="F2647" s="7" t="s">
        <v>5138</v>
      </c>
      <c r="G2647" s="7" t="s">
        <v>1117</v>
      </c>
      <c r="H2647" s="8" t="s">
        <v>1248</v>
      </c>
      <c r="I2647" s="8" t="s">
        <v>14872</v>
      </c>
      <c r="J2647" s="19">
        <v>1</v>
      </c>
      <c r="K2647" s="19" t="s">
        <v>7736</v>
      </c>
      <c r="L2647" s="11">
        <v>4.5</v>
      </c>
      <c r="M2647" s="11"/>
      <c r="N2647" s="24"/>
      <c r="P2647" s="32"/>
      <c r="T2647" s="19"/>
      <c r="U2647" s="3">
        <v>169</v>
      </c>
      <c r="X2647" t="str">
        <f t="shared" si="171"/>
        <v/>
      </c>
      <c r="Z2647" t="str">
        <f t="shared" si="172"/>
        <v/>
      </c>
      <c r="AB2647" s="9"/>
      <c r="AC2647" t="s">
        <v>1248</v>
      </c>
      <c r="AD2647">
        <f t="shared" si="170"/>
        <v>0</v>
      </c>
      <c r="AF2647" s="3"/>
      <c r="AG2647" t="s">
        <v>4622</v>
      </c>
      <c r="AH2647" s="9" t="s">
        <v>4925</v>
      </c>
    </row>
    <row r="2648" spans="1:34" ht="10.95" customHeight="1" outlineLevel="1" x14ac:dyDescent="0.25">
      <c r="A2648" t="s">
        <v>1240</v>
      </c>
      <c r="C2648" s="3" t="s">
        <v>12466</v>
      </c>
      <c r="D2648" s="3">
        <v>133</v>
      </c>
      <c r="E2648" s="9">
        <v>1966</v>
      </c>
      <c r="F2648" s="7" t="s">
        <v>5145</v>
      </c>
      <c r="G2648" s="7" t="s">
        <v>1117</v>
      </c>
      <c r="H2648" s="8" t="s">
        <v>1248</v>
      </c>
      <c r="I2648" s="8" t="s">
        <v>14873</v>
      </c>
      <c r="J2648" s="19">
        <v>1</v>
      </c>
      <c r="K2648" s="19" t="s">
        <v>7736</v>
      </c>
      <c r="L2648" s="11">
        <v>2</v>
      </c>
      <c r="M2648" s="11"/>
      <c r="N2648" s="24"/>
      <c r="P2648" s="32"/>
      <c r="T2648" s="19"/>
      <c r="U2648" s="3" t="s">
        <v>2109</v>
      </c>
      <c r="X2648" t="str">
        <f t="shared" si="171"/>
        <v/>
      </c>
      <c r="Z2648" t="str">
        <f t="shared" si="172"/>
        <v/>
      </c>
      <c r="AB2648" s="9"/>
      <c r="AC2648" t="s">
        <v>1248</v>
      </c>
      <c r="AD2648">
        <f t="shared" si="170"/>
        <v>0</v>
      </c>
      <c r="AF2648" s="3"/>
      <c r="AG2648" t="s">
        <v>4622</v>
      </c>
      <c r="AH2648" s="9" t="s">
        <v>4925</v>
      </c>
    </row>
    <row r="2649" spans="1:34" ht="10.95" customHeight="1" outlineLevel="1" x14ac:dyDescent="0.25">
      <c r="A2649" t="s">
        <v>1240</v>
      </c>
      <c r="C2649" s="3" t="s">
        <v>12466</v>
      </c>
      <c r="D2649" s="3">
        <v>134</v>
      </c>
      <c r="E2649" s="9">
        <v>1966</v>
      </c>
      <c r="F2649" s="7" t="s">
        <v>5146</v>
      </c>
      <c r="G2649" s="7" t="s">
        <v>5137</v>
      </c>
      <c r="H2649" s="8" t="s">
        <v>1248</v>
      </c>
      <c r="I2649" s="8" t="s">
        <v>14873</v>
      </c>
      <c r="J2649" s="19">
        <v>3</v>
      </c>
      <c r="K2649" s="19" t="s">
        <v>7736</v>
      </c>
      <c r="L2649" s="11">
        <v>3.6</v>
      </c>
      <c r="M2649" s="11"/>
      <c r="N2649" s="24"/>
      <c r="P2649" s="32"/>
      <c r="T2649" s="19"/>
      <c r="U2649" s="3" t="s">
        <v>2110</v>
      </c>
      <c r="X2649" t="str">
        <f t="shared" si="171"/>
        <v/>
      </c>
      <c r="Z2649" t="str">
        <f t="shared" si="172"/>
        <v/>
      </c>
      <c r="AB2649" s="9"/>
      <c r="AC2649" t="s">
        <v>1248</v>
      </c>
      <c r="AD2649">
        <f t="shared" si="170"/>
        <v>0</v>
      </c>
      <c r="AF2649" s="3"/>
      <c r="AG2649" t="s">
        <v>4622</v>
      </c>
      <c r="AH2649" s="9" t="s">
        <v>4925</v>
      </c>
    </row>
    <row r="2650" spans="1:34" ht="10.95" customHeight="1" outlineLevel="1" x14ac:dyDescent="0.25">
      <c r="A2650" t="s">
        <v>1240</v>
      </c>
      <c r="C2650" s="3" t="s">
        <v>12466</v>
      </c>
      <c r="D2650" s="3">
        <v>150</v>
      </c>
      <c r="E2650" s="9">
        <v>1967</v>
      </c>
      <c r="F2650" s="7" t="s">
        <v>14875</v>
      </c>
      <c r="G2650" s="7" t="s">
        <v>10585</v>
      </c>
      <c r="H2650" s="8" t="s">
        <v>5134</v>
      </c>
      <c r="I2650" s="8" t="s">
        <v>14874</v>
      </c>
      <c r="J2650" s="19">
        <v>6</v>
      </c>
      <c r="K2650" s="19" t="s">
        <v>7738</v>
      </c>
      <c r="L2650" s="11"/>
      <c r="M2650" s="11"/>
      <c r="N2650" s="24"/>
      <c r="P2650" s="32"/>
      <c r="T2650" s="19"/>
      <c r="U2650" s="3"/>
      <c r="X2650" t="str">
        <f t="shared" si="171"/>
        <v/>
      </c>
      <c r="Z2650" t="str">
        <f t="shared" si="172"/>
        <v/>
      </c>
      <c r="AB2650" s="9"/>
      <c r="AC2650" t="s">
        <v>5134</v>
      </c>
      <c r="AD2650">
        <f t="shared" si="170"/>
        <v>0</v>
      </c>
      <c r="AF2650" s="3"/>
      <c r="AH2650" s="9"/>
    </row>
    <row r="2651" spans="1:34" ht="10.95" customHeight="1" outlineLevel="1" x14ac:dyDescent="0.25">
      <c r="A2651" t="s">
        <v>1240</v>
      </c>
      <c r="C2651" s="3" t="s">
        <v>12466</v>
      </c>
      <c r="D2651" s="3">
        <v>158</v>
      </c>
      <c r="E2651" s="9">
        <v>1967</v>
      </c>
      <c r="F2651" s="7" t="s">
        <v>5139</v>
      </c>
      <c r="G2651" s="7" t="s">
        <v>1117</v>
      </c>
      <c r="H2651" s="8" t="s">
        <v>1248</v>
      </c>
      <c r="I2651" s="8" t="s">
        <v>14874</v>
      </c>
      <c r="J2651" s="19">
        <v>1</v>
      </c>
      <c r="K2651" s="19" t="s">
        <v>7736</v>
      </c>
      <c r="L2651" s="11">
        <v>3</v>
      </c>
      <c r="M2651" s="11"/>
      <c r="N2651" s="24"/>
      <c r="P2651" s="32"/>
      <c r="T2651" s="19"/>
      <c r="U2651" s="3">
        <v>190</v>
      </c>
      <c r="X2651" t="str">
        <f t="shared" si="171"/>
        <v/>
      </c>
      <c r="Z2651" t="str">
        <f t="shared" si="172"/>
        <v/>
      </c>
      <c r="AB2651" s="9"/>
      <c r="AC2651" t="s">
        <v>1248</v>
      </c>
      <c r="AD2651">
        <f t="shared" ref="AD2651:AD2682" si="173">COUNTIF(H2651,"*Fuji*")</f>
        <v>0</v>
      </c>
      <c r="AF2651" s="3"/>
      <c r="AG2651" t="s">
        <v>4622</v>
      </c>
      <c r="AH2651" s="9" t="s">
        <v>4925</v>
      </c>
    </row>
    <row r="2652" spans="1:34" ht="10.95" customHeight="1" outlineLevel="1" x14ac:dyDescent="0.25">
      <c r="A2652" t="s">
        <v>1240</v>
      </c>
      <c r="C2652" s="3" t="s">
        <v>12466</v>
      </c>
      <c r="D2652" s="3">
        <v>165</v>
      </c>
      <c r="E2652" s="9">
        <v>1967</v>
      </c>
      <c r="F2652" s="7" t="s">
        <v>5140</v>
      </c>
      <c r="G2652" s="7" t="s">
        <v>5401</v>
      </c>
      <c r="H2652" s="8" t="s">
        <v>4621</v>
      </c>
      <c r="I2652" s="8" t="s">
        <v>14876</v>
      </c>
      <c r="J2652" s="19">
        <v>5</v>
      </c>
      <c r="K2652" s="19" t="s">
        <v>7736</v>
      </c>
      <c r="L2652" s="11">
        <v>0.6</v>
      </c>
      <c r="M2652" s="11"/>
      <c r="N2652" s="24"/>
      <c r="P2652" s="32"/>
      <c r="T2652" s="19"/>
      <c r="U2652" s="3">
        <v>197</v>
      </c>
      <c r="X2652" t="str">
        <f t="shared" si="171"/>
        <v/>
      </c>
      <c r="Z2652" t="str">
        <f t="shared" si="172"/>
        <v/>
      </c>
      <c r="AB2652" s="9"/>
      <c r="AC2652" t="s">
        <v>4621</v>
      </c>
      <c r="AD2652">
        <f t="shared" si="173"/>
        <v>0</v>
      </c>
      <c r="AF2652" s="3"/>
      <c r="AG2652" t="s">
        <v>4622</v>
      </c>
      <c r="AH2652" s="9" t="s">
        <v>4613</v>
      </c>
    </row>
    <row r="2653" spans="1:34" ht="10.95" customHeight="1" outlineLevel="1" x14ac:dyDescent="0.25">
      <c r="A2653" t="s">
        <v>1240</v>
      </c>
      <c r="C2653" s="3" t="s">
        <v>12466</v>
      </c>
      <c r="D2653" s="3" t="s">
        <v>4085</v>
      </c>
      <c r="E2653" s="9">
        <v>1967</v>
      </c>
      <c r="F2653" s="7" t="s">
        <v>16274</v>
      </c>
      <c r="G2653" s="7" t="s">
        <v>5401</v>
      </c>
      <c r="H2653" s="8" t="s">
        <v>4621</v>
      </c>
      <c r="I2653" s="8" t="s">
        <v>14876</v>
      </c>
      <c r="J2653" s="19">
        <v>5</v>
      </c>
      <c r="K2653" s="19" t="s">
        <v>7736</v>
      </c>
      <c r="L2653" s="11">
        <v>2.5</v>
      </c>
      <c r="M2653" s="11"/>
      <c r="N2653" s="24"/>
      <c r="P2653" s="32"/>
      <c r="T2653" s="19"/>
      <c r="U2653" s="3"/>
      <c r="X2653" t="str">
        <f t="shared" si="171"/>
        <v/>
      </c>
      <c r="Z2653">
        <f t="shared" si="172"/>
        <v>1</v>
      </c>
      <c r="AB2653" s="9"/>
      <c r="AC2653" t="s">
        <v>4621</v>
      </c>
      <c r="AD2653">
        <f t="shared" si="173"/>
        <v>0</v>
      </c>
      <c r="AF2653" s="3"/>
      <c r="AH2653" s="9"/>
    </row>
    <row r="2654" spans="1:34" ht="10.95" customHeight="1" outlineLevel="1" x14ac:dyDescent="0.25">
      <c r="A2654" t="s">
        <v>1240</v>
      </c>
      <c r="C2654" s="3" t="s">
        <v>12466</v>
      </c>
      <c r="D2654" s="3">
        <v>166</v>
      </c>
      <c r="E2654" s="9">
        <v>1967</v>
      </c>
      <c r="F2654" s="7" t="s">
        <v>5141</v>
      </c>
      <c r="G2654" s="7" t="s">
        <v>5401</v>
      </c>
      <c r="H2654" s="8" t="s">
        <v>5134</v>
      </c>
      <c r="I2654" s="8" t="s">
        <v>14876</v>
      </c>
      <c r="J2654" s="19">
        <v>6</v>
      </c>
      <c r="K2654" s="19" t="s">
        <v>7736</v>
      </c>
      <c r="L2654" s="11">
        <v>0.6</v>
      </c>
      <c r="M2654" s="11"/>
      <c r="N2654" s="24"/>
      <c r="P2654" s="32"/>
      <c r="T2654" s="19"/>
      <c r="U2654" s="3">
        <v>198</v>
      </c>
      <c r="X2654" t="str">
        <f t="shared" si="171"/>
        <v/>
      </c>
      <c r="Z2654" t="str">
        <f t="shared" si="172"/>
        <v/>
      </c>
      <c r="AB2654" s="9"/>
      <c r="AC2654" t="s">
        <v>5134</v>
      </c>
      <c r="AD2654">
        <f t="shared" si="173"/>
        <v>0</v>
      </c>
      <c r="AF2654" s="3"/>
      <c r="AG2654" t="s">
        <v>4622</v>
      </c>
      <c r="AH2654" s="9" t="s">
        <v>4613</v>
      </c>
    </row>
    <row r="2655" spans="1:34" ht="10.95" customHeight="1" outlineLevel="1" x14ac:dyDescent="0.25">
      <c r="A2655" t="s">
        <v>1240</v>
      </c>
      <c r="C2655" s="3" t="s">
        <v>12466</v>
      </c>
      <c r="D2655" s="3" t="s">
        <v>14877</v>
      </c>
      <c r="E2655" s="9">
        <v>1967</v>
      </c>
      <c r="F2655" s="7" t="s">
        <v>1688</v>
      </c>
      <c r="G2655" s="7" t="s">
        <v>5401</v>
      </c>
      <c r="H2655" s="8" t="s">
        <v>6204</v>
      </c>
      <c r="I2655" s="8" t="s">
        <v>14876</v>
      </c>
      <c r="J2655" s="19">
        <v>6</v>
      </c>
      <c r="K2655" s="19" t="s">
        <v>7736</v>
      </c>
      <c r="L2655" s="11">
        <v>3.5</v>
      </c>
      <c r="M2655" s="11"/>
      <c r="N2655" s="24"/>
      <c r="P2655" s="32"/>
      <c r="T2655" s="19"/>
      <c r="U2655" s="3" t="s">
        <v>3695</v>
      </c>
      <c r="X2655" t="str">
        <f t="shared" si="171"/>
        <v/>
      </c>
      <c r="Z2655" t="str">
        <f t="shared" si="172"/>
        <v/>
      </c>
      <c r="AB2655" s="9"/>
      <c r="AC2655" t="s">
        <v>6204</v>
      </c>
      <c r="AD2655">
        <f t="shared" si="173"/>
        <v>0</v>
      </c>
      <c r="AF2655" s="3"/>
      <c r="AG2655" t="s">
        <v>4622</v>
      </c>
      <c r="AH2655" s="9" t="s">
        <v>4925</v>
      </c>
    </row>
    <row r="2656" spans="1:34" ht="10.95" customHeight="1" outlineLevel="1" x14ac:dyDescent="0.25">
      <c r="A2656" t="s">
        <v>1240</v>
      </c>
      <c r="C2656" s="3" t="s">
        <v>12466</v>
      </c>
      <c r="D2656" s="3">
        <v>212</v>
      </c>
      <c r="E2656" s="9">
        <v>1968</v>
      </c>
      <c r="F2656" s="7" t="s">
        <v>5071</v>
      </c>
      <c r="G2656" s="7" t="s">
        <v>5401</v>
      </c>
      <c r="H2656" s="8" t="s">
        <v>5072</v>
      </c>
      <c r="I2656" s="8" t="s">
        <v>14878</v>
      </c>
      <c r="J2656" s="19">
        <v>5</v>
      </c>
      <c r="K2656" s="19" t="s">
        <v>7736</v>
      </c>
      <c r="L2656" s="11">
        <v>0.75</v>
      </c>
      <c r="M2656" s="11"/>
      <c r="N2656" s="24"/>
      <c r="P2656" s="32"/>
      <c r="T2656" s="19"/>
      <c r="U2656" s="3">
        <v>233</v>
      </c>
      <c r="X2656" t="str">
        <f t="shared" si="171"/>
        <v/>
      </c>
      <c r="Z2656" t="str">
        <f t="shared" si="172"/>
        <v/>
      </c>
      <c r="AB2656" s="9"/>
      <c r="AC2656" t="s">
        <v>5072</v>
      </c>
      <c r="AD2656">
        <f t="shared" si="173"/>
        <v>0</v>
      </c>
      <c r="AF2656" s="3"/>
      <c r="AG2656" t="s">
        <v>3145</v>
      </c>
      <c r="AH2656" s="9" t="s">
        <v>4613</v>
      </c>
    </row>
    <row r="2657" spans="1:34" ht="10.95" customHeight="1" outlineLevel="1" x14ac:dyDescent="0.25">
      <c r="A2657" t="s">
        <v>1240</v>
      </c>
      <c r="C2657" s="3" t="s">
        <v>12466</v>
      </c>
      <c r="D2657" s="3">
        <v>213</v>
      </c>
      <c r="E2657" s="9">
        <v>1968</v>
      </c>
      <c r="F2657" s="7" t="s">
        <v>6389</v>
      </c>
      <c r="G2657" s="7" t="s">
        <v>5401</v>
      </c>
      <c r="H2657" s="8" t="s">
        <v>5073</v>
      </c>
      <c r="I2657" s="8" t="s">
        <v>14878</v>
      </c>
      <c r="J2657" s="19">
        <v>5</v>
      </c>
      <c r="K2657" s="19" t="s">
        <v>7736</v>
      </c>
      <c r="L2657" s="11">
        <v>0.75</v>
      </c>
      <c r="M2657" s="11"/>
      <c r="N2657" s="24"/>
      <c r="P2657" s="32"/>
      <c r="T2657" s="19"/>
      <c r="U2657" s="3">
        <v>234</v>
      </c>
      <c r="X2657" t="str">
        <f t="shared" si="171"/>
        <v/>
      </c>
      <c r="Z2657" t="str">
        <f t="shared" si="172"/>
        <v/>
      </c>
      <c r="AB2657" s="9"/>
      <c r="AC2657" t="s">
        <v>5073</v>
      </c>
      <c r="AD2657">
        <f t="shared" si="173"/>
        <v>0</v>
      </c>
      <c r="AF2657" s="3"/>
      <c r="AG2657" t="s">
        <v>3145</v>
      </c>
      <c r="AH2657" s="9" t="s">
        <v>4613</v>
      </c>
    </row>
    <row r="2658" spans="1:34" ht="10.95" customHeight="1" outlineLevel="1" x14ac:dyDescent="0.25">
      <c r="A2658" t="s">
        <v>1240</v>
      </c>
      <c r="C2658" s="3" t="s">
        <v>12466</v>
      </c>
      <c r="D2658" s="3">
        <v>214</v>
      </c>
      <c r="E2658" s="9">
        <v>1968</v>
      </c>
      <c r="F2658" s="7" t="s">
        <v>4735</v>
      </c>
      <c r="G2658" s="7" t="s">
        <v>5401</v>
      </c>
      <c r="H2658" s="8" t="s">
        <v>5599</v>
      </c>
      <c r="I2658" s="8" t="s">
        <v>14878</v>
      </c>
      <c r="J2658" s="19">
        <v>5</v>
      </c>
      <c r="K2658" s="19" t="s">
        <v>7736</v>
      </c>
      <c r="L2658" s="11">
        <v>1.3</v>
      </c>
      <c r="M2658" s="11"/>
      <c r="N2658" s="24"/>
      <c r="P2658" s="32"/>
      <c r="T2658" s="19"/>
      <c r="U2658" s="3"/>
      <c r="X2658" t="str">
        <f t="shared" si="171"/>
        <v/>
      </c>
      <c r="Z2658" t="str">
        <f t="shared" si="172"/>
        <v/>
      </c>
      <c r="AB2658" s="9"/>
      <c r="AC2658" t="s">
        <v>5599</v>
      </c>
      <c r="AD2658">
        <f t="shared" si="173"/>
        <v>0</v>
      </c>
      <c r="AF2658" s="3"/>
      <c r="AH2658" s="9"/>
    </row>
    <row r="2659" spans="1:34" ht="10.95" customHeight="1" outlineLevel="1" x14ac:dyDescent="0.25">
      <c r="A2659" t="s">
        <v>1240</v>
      </c>
      <c r="C2659" s="3" t="s">
        <v>12466</v>
      </c>
      <c r="D2659" s="3">
        <v>217</v>
      </c>
      <c r="E2659" s="9">
        <v>1968</v>
      </c>
      <c r="F2659" s="7" t="s">
        <v>5141</v>
      </c>
      <c r="G2659" s="7" t="s">
        <v>5401</v>
      </c>
      <c r="H2659" s="8" t="s">
        <v>5077</v>
      </c>
      <c r="I2659" s="8" t="s">
        <v>14879</v>
      </c>
      <c r="J2659" s="19">
        <v>3</v>
      </c>
      <c r="K2659" s="19" t="s">
        <v>7736</v>
      </c>
      <c r="L2659" s="11">
        <v>0.5</v>
      </c>
      <c r="M2659" s="11"/>
      <c r="N2659" s="24"/>
      <c r="P2659" s="32"/>
      <c r="T2659" s="19"/>
      <c r="U2659" s="3" t="s">
        <v>2516</v>
      </c>
      <c r="X2659" t="str">
        <f t="shared" si="171"/>
        <v/>
      </c>
      <c r="Z2659" t="str">
        <f t="shared" si="172"/>
        <v/>
      </c>
      <c r="AB2659" s="9"/>
      <c r="AC2659" t="s">
        <v>5077</v>
      </c>
      <c r="AD2659">
        <f t="shared" si="173"/>
        <v>0</v>
      </c>
      <c r="AF2659" s="3"/>
      <c r="AG2659" t="s">
        <v>4622</v>
      </c>
      <c r="AH2659" s="9" t="s">
        <v>4613</v>
      </c>
    </row>
    <row r="2660" spans="1:34" ht="10.95" customHeight="1" outlineLevel="1" x14ac:dyDescent="0.25">
      <c r="A2660" t="s">
        <v>1240</v>
      </c>
      <c r="C2660" s="3" t="s">
        <v>12466</v>
      </c>
      <c r="D2660" s="3">
        <v>218</v>
      </c>
      <c r="E2660" s="9">
        <v>1968</v>
      </c>
      <c r="F2660" s="7" t="s">
        <v>5242</v>
      </c>
      <c r="G2660" s="7" t="s">
        <v>5401</v>
      </c>
      <c r="H2660" s="8" t="s">
        <v>5078</v>
      </c>
      <c r="I2660" s="8" t="s">
        <v>14879</v>
      </c>
      <c r="J2660" s="19">
        <v>5</v>
      </c>
      <c r="K2660" s="19" t="s">
        <v>7736</v>
      </c>
      <c r="L2660" s="11">
        <v>0.5</v>
      </c>
      <c r="M2660" s="11"/>
      <c r="N2660" s="24"/>
      <c r="P2660" s="32"/>
      <c r="T2660" s="19"/>
      <c r="U2660" s="3" t="s">
        <v>4837</v>
      </c>
      <c r="X2660" t="str">
        <f t="shared" si="171"/>
        <v/>
      </c>
      <c r="Z2660" t="str">
        <f t="shared" si="172"/>
        <v/>
      </c>
      <c r="AB2660" s="9"/>
      <c r="AC2660" t="s">
        <v>5078</v>
      </c>
      <c r="AD2660">
        <f t="shared" si="173"/>
        <v>0</v>
      </c>
      <c r="AF2660" s="3"/>
      <c r="AG2660" t="s">
        <v>1663</v>
      </c>
      <c r="AH2660" s="9" t="s">
        <v>4925</v>
      </c>
    </row>
    <row r="2661" spans="1:34" ht="10.95" customHeight="1" outlineLevel="1" x14ac:dyDescent="0.25">
      <c r="A2661" t="s">
        <v>1240</v>
      </c>
      <c r="C2661" s="3" t="s">
        <v>12466</v>
      </c>
      <c r="D2661" s="3" t="s">
        <v>21170</v>
      </c>
      <c r="E2661" s="9">
        <v>1968</v>
      </c>
      <c r="F2661" s="7" t="s">
        <v>21169</v>
      </c>
      <c r="G2661" s="7" t="s">
        <v>5401</v>
      </c>
      <c r="H2661" s="8" t="s">
        <v>21171</v>
      </c>
      <c r="I2661" s="8" t="s">
        <v>14879</v>
      </c>
      <c r="J2661" s="19">
        <v>5</v>
      </c>
      <c r="K2661" s="19" t="s">
        <v>7736</v>
      </c>
      <c r="L2661" s="11">
        <v>3</v>
      </c>
      <c r="M2661" s="11"/>
      <c r="N2661" s="24"/>
      <c r="P2661" s="32"/>
      <c r="T2661" s="19"/>
      <c r="U2661" s="3" t="s">
        <v>6766</v>
      </c>
      <c r="X2661">
        <f t="shared" si="171"/>
        <v>1</v>
      </c>
      <c r="Z2661" t="str">
        <f t="shared" si="172"/>
        <v/>
      </c>
      <c r="AB2661" s="9"/>
      <c r="AC2661" t="s">
        <v>5079</v>
      </c>
      <c r="AD2661">
        <f t="shared" si="173"/>
        <v>0</v>
      </c>
      <c r="AF2661" s="3"/>
      <c r="AG2661" t="s">
        <v>4622</v>
      </c>
      <c r="AH2661" s="9" t="s">
        <v>4925</v>
      </c>
    </row>
    <row r="2662" spans="1:34" ht="10.95" customHeight="1" outlineLevel="1" x14ac:dyDescent="0.25">
      <c r="A2662" t="s">
        <v>1240</v>
      </c>
      <c r="C2662" s="3" t="s">
        <v>12466</v>
      </c>
      <c r="D2662" s="3">
        <v>219</v>
      </c>
      <c r="E2662" s="9">
        <v>1968</v>
      </c>
      <c r="F2662" s="7" t="s">
        <v>5143</v>
      </c>
      <c r="G2662" s="7" t="s">
        <v>5401</v>
      </c>
      <c r="H2662" s="8" t="s">
        <v>5079</v>
      </c>
      <c r="I2662" s="8" t="s">
        <v>14879</v>
      </c>
      <c r="J2662" s="19">
        <v>5</v>
      </c>
      <c r="K2662" s="19" t="s">
        <v>7736</v>
      </c>
      <c r="L2662" s="11">
        <v>0.5</v>
      </c>
      <c r="M2662" s="11"/>
      <c r="N2662" s="24"/>
      <c r="P2662" s="32"/>
      <c r="T2662" s="19"/>
      <c r="U2662" s="3" t="s">
        <v>6766</v>
      </c>
      <c r="X2662" t="str">
        <f t="shared" si="171"/>
        <v/>
      </c>
      <c r="Z2662" t="str">
        <f t="shared" si="172"/>
        <v/>
      </c>
      <c r="AB2662" s="9"/>
      <c r="AC2662" t="s">
        <v>5079</v>
      </c>
      <c r="AD2662">
        <f t="shared" si="173"/>
        <v>0</v>
      </c>
      <c r="AF2662" s="3"/>
      <c r="AG2662" t="s">
        <v>4622</v>
      </c>
      <c r="AH2662" s="9" t="s">
        <v>4925</v>
      </c>
    </row>
    <row r="2663" spans="1:34" ht="10.95" customHeight="1" outlineLevel="1" x14ac:dyDescent="0.25">
      <c r="A2663" t="s">
        <v>1240</v>
      </c>
      <c r="C2663" s="3" t="s">
        <v>12466</v>
      </c>
      <c r="D2663" s="3" t="s">
        <v>21173</v>
      </c>
      <c r="E2663" s="9">
        <v>1968</v>
      </c>
      <c r="F2663" s="7" t="s">
        <v>21172</v>
      </c>
      <c r="G2663" s="7" t="s">
        <v>5401</v>
      </c>
      <c r="H2663" s="8" t="s">
        <v>5079</v>
      </c>
      <c r="I2663" s="8" t="s">
        <v>14879</v>
      </c>
      <c r="J2663" s="19">
        <v>5</v>
      </c>
      <c r="K2663" s="19" t="s">
        <v>7736</v>
      </c>
      <c r="L2663" s="11">
        <v>3</v>
      </c>
      <c r="M2663" s="11"/>
      <c r="N2663" s="24"/>
      <c r="P2663" s="32"/>
      <c r="T2663" s="19"/>
      <c r="U2663" s="3" t="s">
        <v>6766</v>
      </c>
      <c r="X2663">
        <f t="shared" si="171"/>
        <v>1</v>
      </c>
      <c r="Z2663" t="str">
        <f t="shared" si="172"/>
        <v/>
      </c>
      <c r="AB2663" s="9"/>
      <c r="AC2663" t="s">
        <v>5079</v>
      </c>
      <c r="AD2663">
        <f t="shared" si="173"/>
        <v>0</v>
      </c>
      <c r="AF2663" s="3"/>
      <c r="AG2663" t="s">
        <v>4622</v>
      </c>
      <c r="AH2663" s="9" t="s">
        <v>4925</v>
      </c>
    </row>
    <row r="2664" spans="1:34" ht="10.95" customHeight="1" outlineLevel="1" x14ac:dyDescent="0.25">
      <c r="A2664" t="s">
        <v>1240</v>
      </c>
      <c r="C2664" s="3" t="s">
        <v>12466</v>
      </c>
      <c r="D2664" s="3">
        <v>236</v>
      </c>
      <c r="E2664" s="9">
        <v>1969</v>
      </c>
      <c r="F2664" s="7" t="s">
        <v>5282</v>
      </c>
      <c r="G2664" s="7" t="s">
        <v>5401</v>
      </c>
      <c r="H2664" s="8" t="s">
        <v>21174</v>
      </c>
      <c r="I2664" s="8" t="s">
        <v>21176</v>
      </c>
      <c r="J2664" s="19">
        <v>3</v>
      </c>
      <c r="K2664" s="19" t="s">
        <v>7736</v>
      </c>
      <c r="L2664" s="11">
        <v>1.6</v>
      </c>
      <c r="M2664" s="11"/>
      <c r="N2664" s="24"/>
      <c r="P2664" s="32"/>
      <c r="T2664" s="19"/>
      <c r="U2664" s="3">
        <v>264</v>
      </c>
      <c r="X2664" t="str">
        <f t="shared" si="171"/>
        <v/>
      </c>
      <c r="Z2664" t="str">
        <f t="shared" si="172"/>
        <v/>
      </c>
      <c r="AB2664" s="9"/>
      <c r="AC2664" t="s">
        <v>21175</v>
      </c>
      <c r="AD2664">
        <f t="shared" si="173"/>
        <v>0</v>
      </c>
      <c r="AF2664" s="3"/>
      <c r="AG2664" t="s">
        <v>4622</v>
      </c>
      <c r="AH2664" s="9" t="s">
        <v>4613</v>
      </c>
    </row>
    <row r="2665" spans="1:34" ht="10.95" customHeight="1" outlineLevel="1" x14ac:dyDescent="0.25">
      <c r="A2665" t="s">
        <v>1240</v>
      </c>
      <c r="C2665" s="3" t="s">
        <v>12466</v>
      </c>
      <c r="D2665" s="3">
        <v>247</v>
      </c>
      <c r="E2665" s="9">
        <v>1969</v>
      </c>
      <c r="F2665" s="7" t="s">
        <v>5142</v>
      </c>
      <c r="G2665" s="7" t="s">
        <v>5401</v>
      </c>
      <c r="H2665" s="8" t="s">
        <v>5134</v>
      </c>
      <c r="I2665" s="8" t="s">
        <v>14880</v>
      </c>
      <c r="J2665" s="19">
        <v>6</v>
      </c>
      <c r="K2665" s="19" t="s">
        <v>7736</v>
      </c>
      <c r="L2665" s="11">
        <v>1</v>
      </c>
      <c r="M2665" s="11"/>
      <c r="N2665" s="24"/>
      <c r="P2665" s="32"/>
      <c r="T2665" s="19"/>
      <c r="U2665" s="3">
        <v>264</v>
      </c>
      <c r="X2665" t="str">
        <f t="shared" si="171"/>
        <v/>
      </c>
      <c r="Z2665" t="str">
        <f t="shared" si="172"/>
        <v/>
      </c>
      <c r="AB2665" s="9"/>
      <c r="AC2665" t="s">
        <v>5134</v>
      </c>
      <c r="AD2665">
        <f t="shared" si="173"/>
        <v>0</v>
      </c>
      <c r="AF2665" s="3"/>
      <c r="AG2665" t="s">
        <v>4622</v>
      </c>
      <c r="AH2665" s="9" t="s">
        <v>4613</v>
      </c>
    </row>
    <row r="2666" spans="1:34" ht="10.95" customHeight="1" outlineLevel="1" x14ac:dyDescent="0.25">
      <c r="A2666" t="s">
        <v>1240</v>
      </c>
      <c r="C2666" s="3" t="s">
        <v>12466</v>
      </c>
      <c r="D2666" s="3">
        <v>248</v>
      </c>
      <c r="E2666" s="9">
        <v>1969</v>
      </c>
      <c r="F2666" s="7" t="s">
        <v>5141</v>
      </c>
      <c r="G2666" s="7" t="s">
        <v>5401</v>
      </c>
      <c r="H2666" s="8" t="s">
        <v>5134</v>
      </c>
      <c r="I2666" s="8" t="s">
        <v>14880</v>
      </c>
      <c r="J2666" s="19">
        <v>6</v>
      </c>
      <c r="K2666" s="19" t="s">
        <v>7736</v>
      </c>
      <c r="L2666" s="11">
        <v>1</v>
      </c>
      <c r="M2666" s="11"/>
      <c r="N2666" s="24"/>
      <c r="P2666" s="32"/>
      <c r="T2666" s="19"/>
      <c r="U2666" s="3">
        <v>265</v>
      </c>
      <c r="X2666" t="str">
        <f t="shared" si="171"/>
        <v/>
      </c>
      <c r="Z2666" t="str">
        <f t="shared" si="172"/>
        <v/>
      </c>
      <c r="AB2666" s="9"/>
      <c r="AC2666" t="s">
        <v>5134</v>
      </c>
      <c r="AD2666">
        <f t="shared" si="173"/>
        <v>0</v>
      </c>
      <c r="AF2666" s="3"/>
      <c r="AG2666" t="s">
        <v>4622</v>
      </c>
      <c r="AH2666" s="9" t="s">
        <v>4613</v>
      </c>
    </row>
    <row r="2667" spans="1:34" ht="10.95" customHeight="1" outlineLevel="1" x14ac:dyDescent="0.25">
      <c r="A2667" t="s">
        <v>1240</v>
      </c>
      <c r="C2667" s="3" t="s">
        <v>12466</v>
      </c>
      <c r="D2667" s="3">
        <v>249</v>
      </c>
      <c r="E2667" s="9">
        <v>1969</v>
      </c>
      <c r="F2667" s="7" t="s">
        <v>5143</v>
      </c>
      <c r="G2667" s="7" t="s">
        <v>5401</v>
      </c>
      <c r="H2667" s="8" t="s">
        <v>5134</v>
      </c>
      <c r="I2667" s="8" t="s">
        <v>14880</v>
      </c>
      <c r="J2667" s="19">
        <v>6</v>
      </c>
      <c r="K2667" s="19" t="s">
        <v>7736</v>
      </c>
      <c r="L2667" s="11">
        <v>1</v>
      </c>
      <c r="M2667" s="11"/>
      <c r="N2667" s="24"/>
      <c r="P2667" s="32"/>
      <c r="T2667" s="19"/>
      <c r="U2667" s="3">
        <v>266</v>
      </c>
      <c r="X2667" t="str">
        <f t="shared" si="171"/>
        <v/>
      </c>
      <c r="Z2667" t="str">
        <f t="shared" si="172"/>
        <v/>
      </c>
      <c r="AB2667" s="9"/>
      <c r="AC2667" t="s">
        <v>5134</v>
      </c>
      <c r="AD2667">
        <f t="shared" si="173"/>
        <v>0</v>
      </c>
      <c r="AF2667" s="3"/>
      <c r="AG2667" t="s">
        <v>4622</v>
      </c>
      <c r="AH2667" s="9" t="s">
        <v>4613</v>
      </c>
    </row>
    <row r="2668" spans="1:34" ht="10.95" customHeight="1" outlineLevel="1" x14ac:dyDescent="0.25">
      <c r="A2668" t="s">
        <v>1240</v>
      </c>
      <c r="C2668" s="3" t="s">
        <v>12466</v>
      </c>
      <c r="D2668" s="3">
        <v>250</v>
      </c>
      <c r="E2668" s="9">
        <v>1969</v>
      </c>
      <c r="F2668" s="7" t="s">
        <v>5282</v>
      </c>
      <c r="G2668" s="7" t="s">
        <v>5401</v>
      </c>
      <c r="H2668" s="8" t="s">
        <v>5134</v>
      </c>
      <c r="I2668" s="8" t="s">
        <v>14880</v>
      </c>
      <c r="J2668" s="19">
        <v>6</v>
      </c>
      <c r="K2668" s="19" t="s">
        <v>7736</v>
      </c>
      <c r="L2668" s="11">
        <v>1</v>
      </c>
      <c r="M2668" s="11"/>
      <c r="N2668" s="24"/>
      <c r="P2668" s="32"/>
      <c r="T2668" s="19"/>
      <c r="U2668" s="3">
        <v>267</v>
      </c>
      <c r="X2668" t="str">
        <f t="shared" si="171"/>
        <v/>
      </c>
      <c r="Z2668" t="str">
        <f t="shared" si="172"/>
        <v/>
      </c>
      <c r="AB2668" s="9"/>
      <c r="AC2668" t="s">
        <v>5134</v>
      </c>
      <c r="AD2668">
        <f t="shared" si="173"/>
        <v>0</v>
      </c>
      <c r="AF2668" s="3"/>
      <c r="AG2668" t="s">
        <v>4622</v>
      </c>
      <c r="AH2668" s="9" t="s">
        <v>4925</v>
      </c>
    </row>
    <row r="2669" spans="1:34" ht="10.95" customHeight="1" outlineLevel="1" x14ac:dyDescent="0.25">
      <c r="A2669" t="s">
        <v>1240</v>
      </c>
      <c r="C2669" s="3" t="s">
        <v>12466</v>
      </c>
      <c r="D2669" s="3">
        <v>461</v>
      </c>
      <c r="E2669" s="9">
        <v>1974</v>
      </c>
      <c r="F2669" s="7" t="s">
        <v>5141</v>
      </c>
      <c r="G2669" s="7" t="s">
        <v>5401</v>
      </c>
      <c r="H2669" s="8" t="s">
        <v>14881</v>
      </c>
      <c r="I2669" s="8" t="s">
        <v>14882</v>
      </c>
      <c r="J2669" s="19">
        <v>3</v>
      </c>
      <c r="K2669" s="19" t="s">
        <v>7736</v>
      </c>
      <c r="L2669" s="11">
        <v>2</v>
      </c>
      <c r="M2669" s="11"/>
      <c r="N2669" s="24"/>
      <c r="P2669" s="32"/>
      <c r="T2669" s="19"/>
      <c r="U2669" s="3"/>
      <c r="X2669" t="str">
        <f t="shared" si="171"/>
        <v/>
      </c>
      <c r="Z2669" t="str">
        <f t="shared" si="172"/>
        <v/>
      </c>
      <c r="AB2669" s="9"/>
      <c r="AC2669" t="s">
        <v>14881</v>
      </c>
      <c r="AD2669">
        <f t="shared" si="173"/>
        <v>0</v>
      </c>
      <c r="AF2669" s="3"/>
      <c r="AH2669" s="9"/>
    </row>
    <row r="2670" spans="1:34" ht="10.95" customHeight="1" outlineLevel="1" x14ac:dyDescent="0.25">
      <c r="A2670" t="s">
        <v>1240</v>
      </c>
      <c r="C2670" s="3" t="s">
        <v>12466</v>
      </c>
      <c r="D2670" s="3">
        <v>464</v>
      </c>
      <c r="E2670" s="9">
        <v>1974</v>
      </c>
      <c r="F2670" s="7" t="s">
        <v>3424</v>
      </c>
      <c r="G2670" s="7" t="s">
        <v>5401</v>
      </c>
      <c r="H2670" s="8" t="s">
        <v>14881</v>
      </c>
      <c r="I2670" s="8" t="s">
        <v>14882</v>
      </c>
      <c r="J2670" s="19">
        <v>3</v>
      </c>
      <c r="K2670" s="19" t="s">
        <v>7736</v>
      </c>
      <c r="L2670" s="11">
        <v>2</v>
      </c>
      <c r="M2670" s="11"/>
      <c r="N2670" s="24"/>
      <c r="P2670" s="32"/>
      <c r="T2670" s="19"/>
      <c r="U2670" s="3"/>
      <c r="X2670" t="str">
        <f t="shared" si="171"/>
        <v/>
      </c>
      <c r="Z2670" t="str">
        <f t="shared" si="172"/>
        <v/>
      </c>
      <c r="AB2670" s="9"/>
      <c r="AC2670" t="s">
        <v>14881</v>
      </c>
      <c r="AD2670">
        <f t="shared" si="173"/>
        <v>0</v>
      </c>
      <c r="AF2670" s="3"/>
      <c r="AH2670" s="9"/>
    </row>
    <row r="2671" spans="1:34" ht="10.95" customHeight="1" outlineLevel="1" x14ac:dyDescent="0.25">
      <c r="A2671" t="s">
        <v>1240</v>
      </c>
      <c r="C2671" s="3" t="s">
        <v>12466</v>
      </c>
      <c r="D2671" s="3" t="s">
        <v>19943</v>
      </c>
      <c r="E2671" s="9">
        <v>1974</v>
      </c>
      <c r="F2671" s="7" t="s">
        <v>10622</v>
      </c>
      <c r="G2671" s="7"/>
      <c r="H2671" s="8" t="s">
        <v>14881</v>
      </c>
      <c r="I2671" s="8" t="s">
        <v>14882</v>
      </c>
      <c r="J2671" s="19">
        <v>3</v>
      </c>
      <c r="K2671" s="19" t="s">
        <v>7736</v>
      </c>
      <c r="L2671" s="11">
        <v>5.5</v>
      </c>
      <c r="M2671" s="11"/>
      <c r="N2671" s="24"/>
      <c r="P2671" s="32"/>
      <c r="T2671" s="19"/>
      <c r="U2671" s="3"/>
      <c r="X2671" t="str">
        <f t="shared" si="171"/>
        <v/>
      </c>
      <c r="Z2671">
        <f t="shared" si="172"/>
        <v>1</v>
      </c>
      <c r="AB2671" s="9"/>
      <c r="AC2671" t="s">
        <v>14881</v>
      </c>
      <c r="AD2671">
        <f t="shared" si="173"/>
        <v>0</v>
      </c>
      <c r="AF2671" s="3"/>
      <c r="AH2671" s="9"/>
    </row>
    <row r="2672" spans="1:34" ht="10.95" customHeight="1" outlineLevel="1" x14ac:dyDescent="0.25">
      <c r="A2672" t="s">
        <v>1240</v>
      </c>
      <c r="C2672" s="3" t="s">
        <v>12466</v>
      </c>
      <c r="D2672" s="3">
        <v>489</v>
      </c>
      <c r="E2672" s="9">
        <v>1975</v>
      </c>
      <c r="F2672" s="7" t="s">
        <v>5282</v>
      </c>
      <c r="G2672" s="7" t="s">
        <v>5401</v>
      </c>
      <c r="H2672" s="8" t="s">
        <v>14883</v>
      </c>
      <c r="I2672" s="8" t="s">
        <v>14884</v>
      </c>
      <c r="J2672" s="19">
        <v>1</v>
      </c>
      <c r="K2672" s="19" t="s">
        <v>7736</v>
      </c>
      <c r="L2672" s="11">
        <v>8</v>
      </c>
      <c r="M2672" s="11"/>
      <c r="N2672" s="24"/>
      <c r="P2672" s="32"/>
      <c r="R2672">
        <v>1</v>
      </c>
      <c r="S2672">
        <v>1</v>
      </c>
      <c r="T2672" s="19"/>
      <c r="U2672" s="3"/>
      <c r="X2672" t="str">
        <f t="shared" si="171"/>
        <v/>
      </c>
      <c r="Z2672" t="str">
        <f t="shared" si="172"/>
        <v/>
      </c>
      <c r="AB2672" s="9"/>
      <c r="AC2672" t="s">
        <v>14883</v>
      </c>
      <c r="AD2672">
        <f t="shared" si="173"/>
        <v>0</v>
      </c>
      <c r="AF2672" s="3"/>
      <c r="AH2672" s="9"/>
    </row>
    <row r="2673" spans="1:34" ht="10.95" customHeight="1" outlineLevel="1" x14ac:dyDescent="0.25">
      <c r="A2673" t="s">
        <v>1240</v>
      </c>
      <c r="C2673" s="3" t="s">
        <v>12466</v>
      </c>
      <c r="D2673" s="3">
        <v>503</v>
      </c>
      <c r="E2673" s="9">
        <v>1975</v>
      </c>
      <c r="F2673" s="7" t="s">
        <v>5142</v>
      </c>
      <c r="G2673" s="7" t="s">
        <v>5401</v>
      </c>
      <c r="H2673" s="8" t="s">
        <v>5134</v>
      </c>
      <c r="I2673" s="8" t="s">
        <v>14885</v>
      </c>
      <c r="J2673" s="19">
        <v>6</v>
      </c>
      <c r="K2673" s="19" t="s">
        <v>7736</v>
      </c>
      <c r="L2673" s="11">
        <v>2.25</v>
      </c>
      <c r="M2673" s="11"/>
      <c r="N2673" s="24"/>
      <c r="P2673" s="32"/>
      <c r="T2673" s="19"/>
      <c r="U2673" s="3">
        <v>434</v>
      </c>
      <c r="X2673" t="str">
        <f t="shared" si="171"/>
        <v/>
      </c>
      <c r="Z2673" t="str">
        <f t="shared" si="172"/>
        <v/>
      </c>
      <c r="AB2673" s="9"/>
      <c r="AC2673" t="s">
        <v>5134</v>
      </c>
      <c r="AD2673">
        <f t="shared" si="173"/>
        <v>0</v>
      </c>
      <c r="AF2673" s="3"/>
      <c r="AG2673" t="s">
        <v>4622</v>
      </c>
      <c r="AH2673" s="9" t="s">
        <v>4613</v>
      </c>
    </row>
    <row r="2674" spans="1:34" ht="10.95" customHeight="1" outlineLevel="1" collapsed="1" x14ac:dyDescent="0.25">
      <c r="A2674" t="s">
        <v>1240</v>
      </c>
      <c r="C2674" s="3" t="s">
        <v>12466</v>
      </c>
      <c r="D2674" s="3">
        <v>505</v>
      </c>
      <c r="E2674" s="9">
        <v>1975</v>
      </c>
      <c r="F2674" s="7" t="s">
        <v>5143</v>
      </c>
      <c r="G2674" s="7" t="s">
        <v>5401</v>
      </c>
      <c r="H2674" s="8" t="s">
        <v>5144</v>
      </c>
      <c r="I2674" s="8" t="s">
        <v>14885</v>
      </c>
      <c r="J2674" s="19">
        <v>3</v>
      </c>
      <c r="K2674" s="19" t="s">
        <v>7736</v>
      </c>
      <c r="L2674" s="11">
        <v>2.25</v>
      </c>
      <c r="M2674" s="11"/>
      <c r="N2674" s="24"/>
      <c r="P2674" s="32"/>
      <c r="S2674">
        <v>1</v>
      </c>
      <c r="T2674" s="19"/>
      <c r="U2674" s="3">
        <v>436</v>
      </c>
      <c r="X2674" t="str">
        <f t="shared" si="171"/>
        <v/>
      </c>
      <c r="Z2674" t="str">
        <f t="shared" si="172"/>
        <v/>
      </c>
      <c r="AB2674" s="9"/>
      <c r="AC2674" t="s">
        <v>5144</v>
      </c>
      <c r="AD2674">
        <f t="shared" si="173"/>
        <v>0</v>
      </c>
      <c r="AF2674" s="3"/>
      <c r="AG2674" t="s">
        <v>4622</v>
      </c>
      <c r="AH2674" s="9" t="s">
        <v>4613</v>
      </c>
    </row>
    <row r="2675" spans="1:34" ht="10.95" customHeight="1" outlineLevel="1" x14ac:dyDescent="0.25">
      <c r="A2675" t="s">
        <v>1240</v>
      </c>
      <c r="C2675" s="3" t="s">
        <v>12466</v>
      </c>
      <c r="D2675" s="3">
        <v>584</v>
      </c>
      <c r="E2675" s="9">
        <v>1978</v>
      </c>
      <c r="F2675" s="7" t="s">
        <v>3424</v>
      </c>
      <c r="G2675" s="7" t="s">
        <v>5401</v>
      </c>
      <c r="H2675" s="8" t="s">
        <v>2275</v>
      </c>
      <c r="I2675" s="8" t="s">
        <v>14886</v>
      </c>
      <c r="J2675" s="19">
        <v>5</v>
      </c>
      <c r="K2675" s="19" t="s">
        <v>7736</v>
      </c>
      <c r="L2675" s="11">
        <v>1</v>
      </c>
      <c r="M2675" s="11"/>
      <c r="N2675" s="24"/>
      <c r="P2675" s="32"/>
      <c r="T2675" s="19"/>
      <c r="U2675" s="3">
        <v>480</v>
      </c>
      <c r="X2675" t="str">
        <f t="shared" si="171"/>
        <v/>
      </c>
      <c r="Z2675" t="str">
        <f t="shared" si="172"/>
        <v/>
      </c>
      <c r="AB2675" s="9"/>
      <c r="AC2675" t="s">
        <v>2275</v>
      </c>
      <c r="AD2675">
        <f t="shared" si="173"/>
        <v>0</v>
      </c>
      <c r="AF2675" s="3"/>
      <c r="AG2675" t="s">
        <v>1663</v>
      </c>
      <c r="AH2675" s="9" t="s">
        <v>4613</v>
      </c>
    </row>
    <row r="2676" spans="1:34" ht="10.95" customHeight="1" outlineLevel="1" x14ac:dyDescent="0.25">
      <c r="A2676" t="s">
        <v>1240</v>
      </c>
      <c r="C2676" s="3" t="s">
        <v>12466</v>
      </c>
      <c r="D2676" s="3">
        <v>585</v>
      </c>
      <c r="E2676" s="9">
        <v>1978</v>
      </c>
      <c r="F2676" s="7" t="s">
        <v>6317</v>
      </c>
      <c r="G2676" s="7" t="s">
        <v>5401</v>
      </c>
      <c r="H2676" s="8" t="s">
        <v>2275</v>
      </c>
      <c r="I2676" s="8" t="s">
        <v>14886</v>
      </c>
      <c r="J2676" s="19">
        <v>3</v>
      </c>
      <c r="K2676" s="19" t="s">
        <v>7736</v>
      </c>
      <c r="L2676" s="11">
        <v>1</v>
      </c>
      <c r="M2676" s="11"/>
      <c r="N2676" s="24"/>
      <c r="P2676" s="32"/>
      <c r="T2676" s="19"/>
      <c r="U2676" s="3">
        <v>481</v>
      </c>
      <c r="X2676" t="str">
        <f t="shared" si="171"/>
        <v/>
      </c>
      <c r="Z2676" t="str">
        <f t="shared" si="172"/>
        <v/>
      </c>
      <c r="AB2676" s="9"/>
      <c r="AC2676" t="s">
        <v>2275</v>
      </c>
      <c r="AD2676">
        <f t="shared" si="173"/>
        <v>0</v>
      </c>
      <c r="AF2676" s="3"/>
      <c r="AG2676" t="s">
        <v>1663</v>
      </c>
      <c r="AH2676" s="9" t="s">
        <v>4925</v>
      </c>
    </row>
    <row r="2677" spans="1:34" ht="10.95" customHeight="1" outlineLevel="1" x14ac:dyDescent="0.25">
      <c r="A2677" t="s">
        <v>1240</v>
      </c>
      <c r="C2677" s="3" t="s">
        <v>12466</v>
      </c>
      <c r="D2677" s="3">
        <v>586</v>
      </c>
      <c r="E2677" s="9">
        <v>1978</v>
      </c>
      <c r="F2677" s="7" t="s">
        <v>6023</v>
      </c>
      <c r="G2677" s="7" t="s">
        <v>5401</v>
      </c>
      <c r="H2677" s="8" t="s">
        <v>2275</v>
      </c>
      <c r="I2677" s="8" t="s">
        <v>14886</v>
      </c>
      <c r="J2677" s="19">
        <v>5</v>
      </c>
      <c r="K2677" s="19" t="s">
        <v>7736</v>
      </c>
      <c r="L2677" s="11">
        <v>1</v>
      </c>
      <c r="M2677" s="11"/>
      <c r="N2677" s="24"/>
      <c r="P2677" s="32"/>
      <c r="T2677" s="19"/>
      <c r="U2677" s="3">
        <v>482</v>
      </c>
      <c r="X2677" t="str">
        <f t="shared" si="171"/>
        <v/>
      </c>
      <c r="Z2677" t="str">
        <f t="shared" si="172"/>
        <v/>
      </c>
      <c r="AB2677" s="9"/>
      <c r="AC2677" t="s">
        <v>2275</v>
      </c>
      <c r="AD2677">
        <f t="shared" si="173"/>
        <v>0</v>
      </c>
      <c r="AF2677" s="3"/>
      <c r="AG2677" t="s">
        <v>1663</v>
      </c>
      <c r="AH2677" s="9" t="s">
        <v>4925</v>
      </c>
    </row>
    <row r="2678" spans="1:34" ht="10.95" customHeight="1" outlineLevel="1" x14ac:dyDescent="0.25">
      <c r="A2678" t="s">
        <v>1240</v>
      </c>
      <c r="C2678" s="3" t="s">
        <v>12466</v>
      </c>
      <c r="D2678" s="3" t="s">
        <v>14887</v>
      </c>
      <c r="E2678" s="9">
        <v>1978</v>
      </c>
      <c r="F2678" s="7" t="s">
        <v>14888</v>
      </c>
      <c r="G2678" s="7" t="s">
        <v>5401</v>
      </c>
      <c r="H2678" s="8" t="s">
        <v>2275</v>
      </c>
      <c r="I2678" s="8" t="s">
        <v>14886</v>
      </c>
      <c r="J2678" s="19">
        <v>3</v>
      </c>
      <c r="K2678" s="19" t="s">
        <v>7736</v>
      </c>
      <c r="L2678" s="11">
        <v>3</v>
      </c>
      <c r="M2678" s="11"/>
      <c r="N2678" s="24"/>
      <c r="P2678" s="32"/>
      <c r="T2678" s="19"/>
      <c r="U2678" s="3" t="s">
        <v>1154</v>
      </c>
      <c r="X2678" t="str">
        <f t="shared" si="171"/>
        <v/>
      </c>
      <c r="Z2678">
        <f t="shared" si="172"/>
        <v>1</v>
      </c>
      <c r="AB2678" s="9"/>
      <c r="AC2678" t="s">
        <v>2275</v>
      </c>
      <c r="AD2678">
        <f t="shared" si="173"/>
        <v>0</v>
      </c>
      <c r="AF2678" s="3"/>
      <c r="AG2678" t="s">
        <v>1663</v>
      </c>
      <c r="AH2678" s="9" t="s">
        <v>4925</v>
      </c>
    </row>
    <row r="2679" spans="1:34" ht="10.95" customHeight="1" outlineLevel="1" x14ac:dyDescent="0.25">
      <c r="A2679" t="s">
        <v>1240</v>
      </c>
      <c r="C2679" s="3" t="s">
        <v>12466</v>
      </c>
      <c r="D2679" s="3">
        <v>614</v>
      </c>
      <c r="E2679" s="9">
        <v>1978</v>
      </c>
      <c r="F2679" s="7" t="s">
        <v>2276</v>
      </c>
      <c r="G2679" s="7" t="s">
        <v>5401</v>
      </c>
      <c r="H2679" s="8" t="s">
        <v>2275</v>
      </c>
      <c r="I2679" s="8" t="s">
        <v>14889</v>
      </c>
      <c r="J2679" s="19">
        <v>5</v>
      </c>
      <c r="K2679" s="19" t="s">
        <v>20093</v>
      </c>
      <c r="L2679" s="11"/>
      <c r="M2679" s="11"/>
      <c r="N2679" s="24"/>
      <c r="P2679" s="32"/>
      <c r="T2679" s="19"/>
      <c r="U2679" s="3">
        <v>499</v>
      </c>
      <c r="X2679" t="str">
        <f t="shared" si="171"/>
        <v/>
      </c>
      <c r="Z2679" t="str">
        <f t="shared" si="172"/>
        <v/>
      </c>
      <c r="AB2679" s="9"/>
      <c r="AC2679" t="s">
        <v>2275</v>
      </c>
      <c r="AD2679">
        <f t="shared" si="173"/>
        <v>0</v>
      </c>
      <c r="AF2679" s="3"/>
      <c r="AG2679" t="s">
        <v>1663</v>
      </c>
      <c r="AH2679" s="9" t="s">
        <v>4613</v>
      </c>
    </row>
    <row r="2680" spans="1:34" ht="10.95" customHeight="1" outlineLevel="1" x14ac:dyDescent="0.25">
      <c r="A2680" t="s">
        <v>1240</v>
      </c>
      <c r="C2680" s="3" t="s">
        <v>12466</v>
      </c>
      <c r="D2680" s="3">
        <v>615</v>
      </c>
      <c r="E2680" s="9">
        <v>1978</v>
      </c>
      <c r="F2680" s="7" t="s">
        <v>2277</v>
      </c>
      <c r="G2680" s="7" t="s">
        <v>5401</v>
      </c>
      <c r="H2680" s="8" t="s">
        <v>2275</v>
      </c>
      <c r="I2680" s="8" t="s">
        <v>14889</v>
      </c>
      <c r="J2680" s="19">
        <v>3</v>
      </c>
      <c r="K2680" s="19" t="s">
        <v>20093</v>
      </c>
      <c r="L2680" s="11"/>
      <c r="M2680" s="11"/>
      <c r="N2680" s="24"/>
      <c r="P2680" s="32"/>
      <c r="S2680">
        <v>1</v>
      </c>
      <c r="T2680" s="19"/>
      <c r="U2680" s="3">
        <v>500</v>
      </c>
      <c r="X2680" t="str">
        <f t="shared" si="171"/>
        <v/>
      </c>
      <c r="Z2680" t="str">
        <f t="shared" si="172"/>
        <v/>
      </c>
      <c r="AB2680" s="9"/>
      <c r="AC2680" t="s">
        <v>2275</v>
      </c>
      <c r="AD2680">
        <f t="shared" si="173"/>
        <v>0</v>
      </c>
      <c r="AF2680" s="3"/>
      <c r="AG2680" t="s">
        <v>1663</v>
      </c>
      <c r="AH2680" s="9" t="s">
        <v>4925</v>
      </c>
    </row>
    <row r="2681" spans="1:34" ht="10.95" customHeight="1" outlineLevel="1" x14ac:dyDescent="0.25">
      <c r="A2681" t="s">
        <v>1240</v>
      </c>
      <c r="C2681" s="3" t="s">
        <v>12466</v>
      </c>
      <c r="D2681" s="3">
        <v>616</v>
      </c>
      <c r="E2681" s="9">
        <v>1978</v>
      </c>
      <c r="F2681" s="7" t="s">
        <v>2278</v>
      </c>
      <c r="G2681" s="7" t="s">
        <v>5401</v>
      </c>
      <c r="H2681" s="8" t="s">
        <v>2275</v>
      </c>
      <c r="I2681" s="8" t="s">
        <v>14889</v>
      </c>
      <c r="J2681" s="19">
        <v>5</v>
      </c>
      <c r="K2681" s="19" t="s">
        <v>20093</v>
      </c>
      <c r="L2681" s="11"/>
      <c r="M2681" s="11"/>
      <c r="N2681" s="24"/>
      <c r="P2681" s="32"/>
      <c r="T2681" s="19"/>
      <c r="U2681" s="3">
        <v>501</v>
      </c>
      <c r="X2681" t="str">
        <f t="shared" si="171"/>
        <v/>
      </c>
      <c r="Z2681" t="str">
        <f t="shared" si="172"/>
        <v/>
      </c>
      <c r="AB2681" s="9"/>
      <c r="AC2681" t="s">
        <v>2275</v>
      </c>
      <c r="AD2681">
        <f t="shared" si="173"/>
        <v>0</v>
      </c>
      <c r="AF2681" s="3"/>
      <c r="AG2681" t="s">
        <v>1663</v>
      </c>
      <c r="AH2681" s="9" t="s">
        <v>4925</v>
      </c>
    </row>
    <row r="2682" spans="1:34" ht="10.95" customHeight="1" outlineLevel="1" x14ac:dyDescent="0.25">
      <c r="A2682" t="s">
        <v>1240</v>
      </c>
      <c r="C2682" s="3" t="s">
        <v>12466</v>
      </c>
      <c r="D2682" s="3" t="s">
        <v>14890</v>
      </c>
      <c r="E2682" s="9">
        <v>1978</v>
      </c>
      <c r="F2682" s="7" t="s">
        <v>14888</v>
      </c>
      <c r="G2682" s="7" t="s">
        <v>5401</v>
      </c>
      <c r="H2682" s="8" t="s">
        <v>2275</v>
      </c>
      <c r="I2682" s="8" t="s">
        <v>14889</v>
      </c>
      <c r="J2682" s="19">
        <v>3</v>
      </c>
      <c r="K2682" s="19" t="s">
        <v>7736</v>
      </c>
      <c r="L2682" s="11">
        <v>11</v>
      </c>
      <c r="M2682" s="11"/>
      <c r="N2682" s="24"/>
      <c r="P2682" s="32"/>
      <c r="T2682" s="19"/>
      <c r="U2682" s="3" t="s">
        <v>1155</v>
      </c>
      <c r="X2682" t="str">
        <f t="shared" si="171"/>
        <v/>
      </c>
      <c r="Z2682">
        <f t="shared" si="172"/>
        <v>1</v>
      </c>
      <c r="AB2682" s="9"/>
      <c r="AC2682" t="s">
        <v>2275</v>
      </c>
      <c r="AD2682">
        <f t="shared" si="173"/>
        <v>0</v>
      </c>
      <c r="AF2682" s="3"/>
      <c r="AG2682" t="s">
        <v>1663</v>
      </c>
      <c r="AH2682" s="9" t="s">
        <v>4925</v>
      </c>
    </row>
    <row r="2683" spans="1:34" ht="10.95" customHeight="1" outlineLevel="1" x14ac:dyDescent="0.25">
      <c r="A2683" t="s">
        <v>1240</v>
      </c>
      <c r="C2683" s="3" t="s">
        <v>12466</v>
      </c>
      <c r="D2683" s="3" t="s">
        <v>20118</v>
      </c>
      <c r="E2683" s="9">
        <v>1983</v>
      </c>
      <c r="F2683" s="7" t="s">
        <v>14891</v>
      </c>
      <c r="G2683" s="7" t="s">
        <v>5401</v>
      </c>
      <c r="H2683" s="8" t="s">
        <v>5134</v>
      </c>
      <c r="I2683" s="8" t="s">
        <v>14892</v>
      </c>
      <c r="J2683" s="19">
        <v>6</v>
      </c>
      <c r="K2683" s="19" t="s">
        <v>7736</v>
      </c>
      <c r="L2683" s="11">
        <v>4.5</v>
      </c>
      <c r="M2683" s="11"/>
      <c r="N2683" s="24"/>
      <c r="P2683" s="32"/>
      <c r="T2683" s="19"/>
      <c r="U2683" s="3"/>
      <c r="X2683" t="str">
        <f t="shared" si="171"/>
        <v/>
      </c>
      <c r="Z2683">
        <f t="shared" si="172"/>
        <v>1</v>
      </c>
      <c r="AB2683" s="9"/>
      <c r="AC2683" t="s">
        <v>5134</v>
      </c>
      <c r="AD2683">
        <f t="shared" ref="AD2683:AD2714" si="174">COUNTIF(H2683,"*Fuji*")</f>
        <v>0</v>
      </c>
      <c r="AF2683" s="3"/>
      <c r="AH2683" s="9"/>
    </row>
    <row r="2684" spans="1:34" ht="10.95" customHeight="1" outlineLevel="1" x14ac:dyDescent="0.25">
      <c r="A2684" t="s">
        <v>1240</v>
      </c>
      <c r="C2684" s="3" t="s">
        <v>12466</v>
      </c>
      <c r="D2684" s="3" t="s">
        <v>14895</v>
      </c>
      <c r="E2684" s="9">
        <v>1983</v>
      </c>
      <c r="F2684" s="7" t="s">
        <v>14894</v>
      </c>
      <c r="G2684" s="7" t="s">
        <v>5401</v>
      </c>
      <c r="H2684" s="8" t="s">
        <v>5134</v>
      </c>
      <c r="I2684" s="8" t="s">
        <v>14893</v>
      </c>
      <c r="J2684" s="19">
        <v>6</v>
      </c>
      <c r="K2684" s="19" t="s">
        <v>7736</v>
      </c>
      <c r="L2684" s="11">
        <v>1.5</v>
      </c>
      <c r="M2684" s="11"/>
      <c r="N2684" s="24"/>
      <c r="P2684" s="32"/>
      <c r="T2684" s="19"/>
      <c r="U2684" s="3"/>
      <c r="X2684" t="str">
        <f t="shared" si="171"/>
        <v/>
      </c>
      <c r="Z2684">
        <f t="shared" si="172"/>
        <v>1</v>
      </c>
      <c r="AB2684" s="9"/>
      <c r="AC2684" t="s">
        <v>5134</v>
      </c>
      <c r="AD2684">
        <f t="shared" si="174"/>
        <v>0</v>
      </c>
      <c r="AF2684" s="3"/>
      <c r="AH2684" s="9"/>
    </row>
    <row r="2685" spans="1:34" ht="10.95" customHeight="1" outlineLevel="1" x14ac:dyDescent="0.25">
      <c r="A2685" t="s">
        <v>1240</v>
      </c>
      <c r="C2685" s="3" t="s">
        <v>12466</v>
      </c>
      <c r="D2685" s="3" t="s">
        <v>14896</v>
      </c>
      <c r="E2685" s="9">
        <v>1985</v>
      </c>
      <c r="F2685" s="7" t="s">
        <v>14897</v>
      </c>
      <c r="G2685" s="7" t="s">
        <v>5401</v>
      </c>
      <c r="H2685" s="8" t="s">
        <v>14899</v>
      </c>
      <c r="I2685" s="8" t="s">
        <v>14898</v>
      </c>
      <c r="J2685" s="19">
        <v>5</v>
      </c>
      <c r="K2685" s="19" t="s">
        <v>7736</v>
      </c>
      <c r="L2685" s="11">
        <v>5</v>
      </c>
      <c r="M2685" s="11"/>
      <c r="N2685" s="24"/>
      <c r="P2685" s="32"/>
      <c r="T2685" s="19"/>
      <c r="U2685" s="3"/>
      <c r="X2685" t="str">
        <f t="shared" si="171"/>
        <v/>
      </c>
      <c r="Z2685">
        <f t="shared" si="172"/>
        <v>1</v>
      </c>
      <c r="AB2685" s="9"/>
      <c r="AC2685" t="s">
        <v>14899</v>
      </c>
      <c r="AD2685">
        <f t="shared" si="174"/>
        <v>0</v>
      </c>
      <c r="AF2685" s="3"/>
      <c r="AH2685" s="9"/>
    </row>
    <row r="2686" spans="1:34" ht="10.95" customHeight="1" outlineLevel="1" x14ac:dyDescent="0.25">
      <c r="A2686" t="s">
        <v>1240</v>
      </c>
      <c r="C2686" s="3" t="s">
        <v>12466</v>
      </c>
      <c r="D2686" s="3" t="s">
        <v>18745</v>
      </c>
      <c r="E2686" s="9">
        <v>1994</v>
      </c>
      <c r="F2686" s="7" t="s">
        <v>18746</v>
      </c>
      <c r="G2686" s="7" t="s">
        <v>5401</v>
      </c>
      <c r="H2686" s="8" t="s">
        <v>6086</v>
      </c>
      <c r="I2686" s="8" t="s">
        <v>14900</v>
      </c>
      <c r="J2686" s="19">
        <v>2</v>
      </c>
      <c r="K2686" s="19" t="s">
        <v>7736</v>
      </c>
      <c r="L2686" s="11">
        <v>3</v>
      </c>
      <c r="M2686" s="11"/>
      <c r="N2686" s="24"/>
      <c r="P2686" s="32"/>
      <c r="T2686" s="19"/>
      <c r="U2686" s="3"/>
      <c r="X2686" t="str">
        <f t="shared" si="171"/>
        <v/>
      </c>
      <c r="Z2686">
        <f t="shared" si="172"/>
        <v>1</v>
      </c>
      <c r="AB2686" s="9"/>
      <c r="AC2686" t="s">
        <v>6086</v>
      </c>
      <c r="AD2686">
        <f t="shared" si="174"/>
        <v>0</v>
      </c>
      <c r="AF2686" s="3"/>
      <c r="AG2686" t="s">
        <v>4622</v>
      </c>
      <c r="AH2686" s="9" t="s">
        <v>4925</v>
      </c>
    </row>
    <row r="2687" spans="1:34" ht="10.95" customHeight="1" outlineLevel="1" x14ac:dyDescent="0.25">
      <c r="A2687" t="s">
        <v>1240</v>
      </c>
      <c r="C2687" s="3" t="s">
        <v>12466</v>
      </c>
      <c r="D2687" s="3">
        <v>1475</v>
      </c>
      <c r="E2687" s="9">
        <v>1994</v>
      </c>
      <c r="F2687" s="7" t="s">
        <v>5075</v>
      </c>
      <c r="G2687" s="7" t="s">
        <v>5401</v>
      </c>
      <c r="H2687" s="8" t="s">
        <v>6086</v>
      </c>
      <c r="I2687" s="8" t="s">
        <v>14900</v>
      </c>
      <c r="J2687" s="19">
        <v>2</v>
      </c>
      <c r="K2687" s="19" t="s">
        <v>7736</v>
      </c>
      <c r="L2687" s="11">
        <v>3</v>
      </c>
      <c r="M2687" s="11"/>
      <c r="N2687" s="24"/>
      <c r="P2687" s="32"/>
      <c r="T2687" s="19"/>
      <c r="U2687" s="3" t="s">
        <v>5074</v>
      </c>
      <c r="X2687" t="str">
        <f t="shared" si="171"/>
        <v/>
      </c>
      <c r="Z2687" t="str">
        <f t="shared" si="172"/>
        <v/>
      </c>
      <c r="AB2687" s="9"/>
      <c r="AC2687" t="s">
        <v>6086</v>
      </c>
      <c r="AD2687">
        <f t="shared" si="174"/>
        <v>0</v>
      </c>
      <c r="AF2687" s="3"/>
      <c r="AG2687" t="s">
        <v>4622</v>
      </c>
      <c r="AH2687" s="9" t="s">
        <v>4925</v>
      </c>
    </row>
    <row r="2688" spans="1:34" ht="10.95" customHeight="1" outlineLevel="1" x14ac:dyDescent="0.25">
      <c r="A2688" t="s">
        <v>1240</v>
      </c>
      <c r="C2688" s="3" t="s">
        <v>12466</v>
      </c>
      <c r="D2688" s="3">
        <v>1514</v>
      </c>
      <c r="E2688" s="9">
        <v>1997</v>
      </c>
      <c r="F2688" s="7" t="s">
        <v>5299</v>
      </c>
      <c r="G2688" s="7" t="s">
        <v>5401</v>
      </c>
      <c r="H2688" s="8" t="s">
        <v>5076</v>
      </c>
      <c r="I2688" s="8" t="s">
        <v>14901</v>
      </c>
      <c r="J2688" s="19">
        <v>2</v>
      </c>
      <c r="K2688" s="19" t="s">
        <v>20093</v>
      </c>
      <c r="L2688" s="11"/>
      <c r="M2688" s="11"/>
      <c r="N2688" s="24"/>
      <c r="P2688" s="32"/>
      <c r="T2688" s="19"/>
      <c r="U2688" s="3" t="s">
        <v>5713</v>
      </c>
      <c r="X2688" t="str">
        <f t="shared" si="171"/>
        <v/>
      </c>
      <c r="Z2688" t="str">
        <f t="shared" si="172"/>
        <v/>
      </c>
      <c r="AB2688" s="9"/>
      <c r="AC2688" t="s">
        <v>5076</v>
      </c>
      <c r="AD2688">
        <f t="shared" si="174"/>
        <v>0</v>
      </c>
      <c r="AF2688" s="3"/>
      <c r="AG2688" t="s">
        <v>4622</v>
      </c>
      <c r="AH2688" s="9" t="s">
        <v>4925</v>
      </c>
    </row>
    <row r="2689" spans="1:34" ht="10.95" customHeight="1" outlineLevel="1" x14ac:dyDescent="0.25">
      <c r="A2689" t="s">
        <v>1240</v>
      </c>
      <c r="C2689" s="3" t="s">
        <v>12466</v>
      </c>
      <c r="D2689" s="3" t="s">
        <v>16275</v>
      </c>
      <c r="E2689" s="9">
        <v>1997</v>
      </c>
      <c r="F2689" s="7" t="s">
        <v>16094</v>
      </c>
      <c r="G2689" s="7"/>
      <c r="H2689" s="8" t="s">
        <v>5076</v>
      </c>
      <c r="I2689" s="8" t="s">
        <v>14902</v>
      </c>
      <c r="J2689" s="19">
        <v>2</v>
      </c>
      <c r="K2689" s="19" t="s">
        <v>7736</v>
      </c>
      <c r="L2689" s="11">
        <v>9</v>
      </c>
      <c r="M2689" s="11"/>
      <c r="N2689" s="24"/>
      <c r="P2689" s="32"/>
      <c r="T2689" s="19"/>
      <c r="U2689" s="3"/>
      <c r="X2689" t="str">
        <f t="shared" si="171"/>
        <v/>
      </c>
      <c r="Z2689">
        <f t="shared" si="172"/>
        <v>1</v>
      </c>
      <c r="AB2689" s="9"/>
      <c r="AC2689" t="s">
        <v>5076</v>
      </c>
      <c r="AD2689">
        <f t="shared" si="174"/>
        <v>0</v>
      </c>
      <c r="AF2689" s="3"/>
      <c r="AG2689" t="s">
        <v>4622</v>
      </c>
      <c r="AH2689" s="9" t="s">
        <v>4925</v>
      </c>
    </row>
    <row r="2690" spans="1:34" ht="10.95" customHeight="1" outlineLevel="1" x14ac:dyDescent="0.25">
      <c r="A2690" t="s">
        <v>1240</v>
      </c>
      <c r="C2690" s="3" t="s">
        <v>12466</v>
      </c>
      <c r="D2690" s="3" t="s">
        <v>18747</v>
      </c>
      <c r="E2690" s="9">
        <v>1997</v>
      </c>
      <c r="F2690" s="7" t="s">
        <v>16094</v>
      </c>
      <c r="G2690" s="7" t="s">
        <v>5401</v>
      </c>
      <c r="H2690" s="8" t="s">
        <v>5076</v>
      </c>
      <c r="I2690" s="8" t="s">
        <v>14902</v>
      </c>
      <c r="J2690" s="19">
        <v>2</v>
      </c>
      <c r="K2690" s="19" t="s">
        <v>7736</v>
      </c>
      <c r="L2690" s="11">
        <v>8.3000000000000007</v>
      </c>
      <c r="M2690" s="11"/>
      <c r="N2690" s="24"/>
      <c r="P2690" s="32"/>
      <c r="T2690" s="19"/>
      <c r="U2690" s="3"/>
      <c r="X2690" t="str">
        <f t="shared" ref="X2690:X2753" si="175">IF(COUNTIF(F2690,"*fdc*"),1,"")</f>
        <v/>
      </c>
      <c r="Z2690">
        <f t="shared" ref="Z2690:Z2753" si="176">IF(COUNTIF(F2690,"*s/s*"),1,"")</f>
        <v>1</v>
      </c>
      <c r="AB2690" s="9"/>
      <c r="AC2690" t="s">
        <v>5076</v>
      </c>
      <c r="AD2690">
        <f t="shared" si="174"/>
        <v>0</v>
      </c>
      <c r="AF2690" s="3"/>
      <c r="AG2690" t="s">
        <v>4622</v>
      </c>
      <c r="AH2690" s="9" t="s">
        <v>4925</v>
      </c>
    </row>
    <row r="2691" spans="1:34" ht="10.95" customHeight="1" outlineLevel="1" x14ac:dyDescent="0.25">
      <c r="A2691" t="s">
        <v>1240</v>
      </c>
      <c r="C2691" s="3" t="s">
        <v>12466</v>
      </c>
      <c r="D2691" s="3">
        <v>1520</v>
      </c>
      <c r="E2691" s="9">
        <v>1997</v>
      </c>
      <c r="F2691" s="7" t="s">
        <v>2030</v>
      </c>
      <c r="G2691" s="7" t="s">
        <v>5401</v>
      </c>
      <c r="H2691" s="8" t="s">
        <v>5076</v>
      </c>
      <c r="I2691" s="8" t="s">
        <v>14902</v>
      </c>
      <c r="J2691" s="19">
        <v>2</v>
      </c>
      <c r="K2691" s="19" t="s">
        <v>20093</v>
      </c>
      <c r="L2691" s="11"/>
      <c r="M2691" s="11"/>
      <c r="N2691" s="24"/>
      <c r="P2691" s="32"/>
      <c r="T2691" s="19"/>
      <c r="U2691" s="3" t="s">
        <v>2029</v>
      </c>
      <c r="X2691" t="str">
        <f t="shared" si="175"/>
        <v/>
      </c>
      <c r="Z2691" t="str">
        <f t="shared" si="176"/>
        <v/>
      </c>
      <c r="AB2691" s="9"/>
      <c r="AC2691" t="s">
        <v>5076</v>
      </c>
      <c r="AD2691">
        <f t="shared" si="174"/>
        <v>0</v>
      </c>
      <c r="AF2691" s="3"/>
      <c r="AG2691" t="s">
        <v>4622</v>
      </c>
      <c r="AH2691" s="9" t="s">
        <v>4925</v>
      </c>
    </row>
    <row r="2692" spans="1:34" ht="10.95" customHeight="1" outlineLevel="1" x14ac:dyDescent="0.25">
      <c r="A2692" t="s">
        <v>1240</v>
      </c>
      <c r="C2692" s="3" t="s">
        <v>12466</v>
      </c>
      <c r="D2692" s="3">
        <v>1710</v>
      </c>
      <c r="E2692" s="9">
        <v>2010</v>
      </c>
      <c r="F2692" s="7" t="s">
        <v>5141</v>
      </c>
      <c r="G2692" s="7" t="s">
        <v>5401</v>
      </c>
      <c r="H2692" s="8" t="s">
        <v>14905</v>
      </c>
      <c r="I2692" s="8" t="s">
        <v>8269</v>
      </c>
      <c r="J2692" s="19">
        <v>2</v>
      </c>
      <c r="K2692" s="19" t="s">
        <v>7738</v>
      </c>
      <c r="L2692" s="11"/>
      <c r="M2692" s="11"/>
      <c r="N2692" s="24"/>
      <c r="P2692" s="32"/>
      <c r="T2692" s="19"/>
      <c r="U2692" s="3"/>
      <c r="X2692" t="str">
        <f t="shared" si="175"/>
        <v/>
      </c>
      <c r="Z2692" t="str">
        <f t="shared" si="176"/>
        <v/>
      </c>
      <c r="AB2692" s="9"/>
      <c r="AC2692" t="s">
        <v>14905</v>
      </c>
      <c r="AD2692">
        <f t="shared" si="174"/>
        <v>0</v>
      </c>
      <c r="AF2692" s="3"/>
      <c r="AH2692" s="9"/>
    </row>
    <row r="2693" spans="1:34" ht="10.95" customHeight="1" outlineLevel="1" x14ac:dyDescent="0.25">
      <c r="A2693" t="s">
        <v>1240</v>
      </c>
      <c r="C2693" s="3" t="s">
        <v>12466</v>
      </c>
      <c r="D2693" s="3">
        <v>1711</v>
      </c>
      <c r="E2693" s="9">
        <v>2010</v>
      </c>
      <c r="F2693" s="7" t="s">
        <v>5141</v>
      </c>
      <c r="G2693" s="7" t="s">
        <v>5401</v>
      </c>
      <c r="H2693" s="8" t="s">
        <v>14905</v>
      </c>
      <c r="I2693" s="8" t="s">
        <v>8269</v>
      </c>
      <c r="J2693" s="19">
        <v>2</v>
      </c>
      <c r="K2693" s="19" t="s">
        <v>7738</v>
      </c>
      <c r="L2693" s="11"/>
      <c r="M2693" s="11"/>
      <c r="N2693" s="24"/>
      <c r="P2693" s="32"/>
      <c r="T2693" s="19"/>
      <c r="U2693" s="3"/>
      <c r="X2693" t="str">
        <f t="shared" si="175"/>
        <v/>
      </c>
      <c r="Z2693" t="str">
        <f t="shared" si="176"/>
        <v/>
      </c>
      <c r="AB2693" s="9"/>
      <c r="AC2693" t="s">
        <v>14905</v>
      </c>
      <c r="AD2693">
        <f t="shared" si="174"/>
        <v>0</v>
      </c>
      <c r="AF2693" s="3"/>
      <c r="AH2693" s="9"/>
    </row>
    <row r="2694" spans="1:34" ht="10.95" customHeight="1" outlineLevel="1" x14ac:dyDescent="0.25">
      <c r="A2694" t="s">
        <v>1240</v>
      </c>
      <c r="C2694" s="3" t="s">
        <v>12466</v>
      </c>
      <c r="D2694" s="3">
        <v>1712</v>
      </c>
      <c r="E2694" s="9">
        <v>2010</v>
      </c>
      <c r="F2694" s="7" t="s">
        <v>2977</v>
      </c>
      <c r="G2694" s="7" t="s">
        <v>5401</v>
      </c>
      <c r="H2694" s="8" t="s">
        <v>14905</v>
      </c>
      <c r="I2694" s="8" t="s">
        <v>8269</v>
      </c>
      <c r="J2694" s="19">
        <v>2</v>
      </c>
      <c r="K2694" s="19" t="s">
        <v>7738</v>
      </c>
      <c r="L2694" s="11"/>
      <c r="M2694" s="11"/>
      <c r="N2694" s="24"/>
      <c r="P2694" s="32"/>
      <c r="T2694" s="19"/>
      <c r="U2694" s="3"/>
      <c r="X2694" t="str">
        <f t="shared" si="175"/>
        <v/>
      </c>
      <c r="Z2694" t="str">
        <f t="shared" si="176"/>
        <v/>
      </c>
      <c r="AB2694" s="9"/>
      <c r="AC2694" t="s">
        <v>14905</v>
      </c>
      <c r="AD2694">
        <f t="shared" si="174"/>
        <v>0</v>
      </c>
      <c r="AF2694" s="3"/>
      <c r="AH2694" s="9"/>
    </row>
    <row r="2695" spans="1:34" ht="10.95" customHeight="1" outlineLevel="1" x14ac:dyDescent="0.25">
      <c r="A2695" t="s">
        <v>1240</v>
      </c>
      <c r="C2695" s="3" t="s">
        <v>12466</v>
      </c>
      <c r="D2695" s="3">
        <v>1713</v>
      </c>
      <c r="E2695" s="9">
        <v>2010</v>
      </c>
      <c r="F2695" s="7" t="s">
        <v>2977</v>
      </c>
      <c r="G2695" s="7" t="s">
        <v>5401</v>
      </c>
      <c r="H2695" s="8" t="s">
        <v>14905</v>
      </c>
      <c r="I2695" s="8" t="s">
        <v>8269</v>
      </c>
      <c r="J2695" s="19">
        <v>2</v>
      </c>
      <c r="K2695" s="19" t="s">
        <v>7738</v>
      </c>
      <c r="L2695" s="11"/>
      <c r="M2695" s="11"/>
      <c r="N2695" s="24"/>
      <c r="P2695" s="32"/>
      <c r="T2695" s="19"/>
      <c r="U2695" s="3"/>
      <c r="X2695" t="str">
        <f t="shared" si="175"/>
        <v/>
      </c>
      <c r="Z2695" t="str">
        <f t="shared" si="176"/>
        <v/>
      </c>
      <c r="AB2695" s="9"/>
      <c r="AC2695" t="s">
        <v>14905</v>
      </c>
      <c r="AD2695">
        <f t="shared" si="174"/>
        <v>0</v>
      </c>
      <c r="AF2695" s="3"/>
      <c r="AH2695" s="9"/>
    </row>
    <row r="2696" spans="1:34" ht="10.95" customHeight="1" outlineLevel="1" x14ac:dyDescent="0.25">
      <c r="A2696" t="s">
        <v>1240</v>
      </c>
      <c r="C2696" s="3" t="s">
        <v>12466</v>
      </c>
      <c r="D2696" s="3">
        <v>1714</v>
      </c>
      <c r="E2696" s="9">
        <v>2010</v>
      </c>
      <c r="F2696" s="7" t="s">
        <v>5282</v>
      </c>
      <c r="G2696" s="7" t="s">
        <v>5401</v>
      </c>
      <c r="H2696" s="8" t="s">
        <v>14905</v>
      </c>
      <c r="I2696" s="8" t="s">
        <v>8269</v>
      </c>
      <c r="J2696" s="19">
        <v>2</v>
      </c>
      <c r="K2696" s="19" t="s">
        <v>7738</v>
      </c>
      <c r="L2696" s="11"/>
      <c r="M2696" s="11"/>
      <c r="N2696" s="24"/>
      <c r="P2696" s="32"/>
      <c r="T2696" s="19"/>
      <c r="U2696" s="3"/>
      <c r="X2696" t="str">
        <f t="shared" si="175"/>
        <v/>
      </c>
      <c r="Z2696" t="str">
        <f t="shared" si="176"/>
        <v/>
      </c>
      <c r="AB2696" s="9"/>
      <c r="AC2696" t="s">
        <v>14905</v>
      </c>
      <c r="AD2696">
        <f t="shared" si="174"/>
        <v>0</v>
      </c>
      <c r="AF2696" s="3"/>
      <c r="AH2696" s="9"/>
    </row>
    <row r="2697" spans="1:34" ht="10.95" customHeight="1" outlineLevel="1" x14ac:dyDescent="0.25">
      <c r="A2697" t="s">
        <v>1240</v>
      </c>
      <c r="C2697" s="3" t="s">
        <v>12466</v>
      </c>
      <c r="D2697" s="3">
        <v>1715</v>
      </c>
      <c r="E2697" s="9">
        <v>2010</v>
      </c>
      <c r="F2697" s="7" t="s">
        <v>5282</v>
      </c>
      <c r="G2697" s="7" t="s">
        <v>5401</v>
      </c>
      <c r="H2697" s="8" t="s">
        <v>14905</v>
      </c>
      <c r="I2697" s="8" t="s">
        <v>8269</v>
      </c>
      <c r="J2697" s="19">
        <v>2</v>
      </c>
      <c r="K2697" s="19" t="s">
        <v>7738</v>
      </c>
      <c r="L2697" s="11"/>
      <c r="M2697" s="11"/>
      <c r="N2697" s="24"/>
      <c r="P2697" s="32"/>
      <c r="T2697" s="19"/>
      <c r="U2697" s="3"/>
      <c r="X2697" t="str">
        <f t="shared" si="175"/>
        <v/>
      </c>
      <c r="Z2697" t="str">
        <f t="shared" si="176"/>
        <v/>
      </c>
      <c r="AB2697" s="9"/>
      <c r="AC2697" t="s">
        <v>14905</v>
      </c>
      <c r="AD2697">
        <f t="shared" si="174"/>
        <v>0</v>
      </c>
      <c r="AF2697" s="3"/>
      <c r="AH2697" s="9"/>
    </row>
    <row r="2698" spans="1:34" ht="10.95" customHeight="1" outlineLevel="1" x14ac:dyDescent="0.25">
      <c r="A2698" t="s">
        <v>1240</v>
      </c>
      <c r="C2698" s="3" t="s">
        <v>12466</v>
      </c>
      <c r="D2698" s="3">
        <v>1716</v>
      </c>
      <c r="E2698" s="9">
        <v>2010</v>
      </c>
      <c r="F2698" s="7" t="s">
        <v>3424</v>
      </c>
      <c r="G2698" s="7" t="s">
        <v>5401</v>
      </c>
      <c r="H2698" s="8" t="s">
        <v>14905</v>
      </c>
      <c r="I2698" s="8" t="s">
        <v>8269</v>
      </c>
      <c r="J2698" s="19">
        <v>2</v>
      </c>
      <c r="K2698" s="19" t="s">
        <v>7738</v>
      </c>
      <c r="L2698" s="11"/>
      <c r="M2698" s="11"/>
      <c r="N2698" s="24"/>
      <c r="P2698" s="32"/>
      <c r="T2698" s="19"/>
      <c r="U2698" s="3"/>
      <c r="X2698" t="str">
        <f t="shared" si="175"/>
        <v/>
      </c>
      <c r="Z2698" t="str">
        <f t="shared" si="176"/>
        <v/>
      </c>
      <c r="AB2698" s="9"/>
      <c r="AC2698" t="s">
        <v>14905</v>
      </c>
      <c r="AD2698">
        <f t="shared" si="174"/>
        <v>0</v>
      </c>
      <c r="AF2698" s="3"/>
      <c r="AH2698" s="9"/>
    </row>
    <row r="2699" spans="1:34" ht="10.95" customHeight="1" outlineLevel="1" x14ac:dyDescent="0.25">
      <c r="A2699" t="s">
        <v>1240</v>
      </c>
      <c r="C2699" s="3" t="s">
        <v>12466</v>
      </c>
      <c r="D2699" s="3">
        <v>1717</v>
      </c>
      <c r="E2699" s="9">
        <v>2010</v>
      </c>
      <c r="F2699" s="7" t="s">
        <v>2624</v>
      </c>
      <c r="G2699" s="7" t="s">
        <v>5401</v>
      </c>
      <c r="H2699" s="8" t="s">
        <v>14905</v>
      </c>
      <c r="I2699" s="8" t="s">
        <v>8269</v>
      </c>
      <c r="J2699" s="19">
        <v>2</v>
      </c>
      <c r="K2699" s="19" t="s">
        <v>7738</v>
      </c>
      <c r="L2699" s="11"/>
      <c r="M2699" s="11"/>
      <c r="N2699" s="24"/>
      <c r="P2699" s="32"/>
      <c r="T2699" s="19"/>
      <c r="U2699" s="3"/>
      <c r="X2699" t="str">
        <f t="shared" si="175"/>
        <v/>
      </c>
      <c r="Z2699" t="str">
        <f t="shared" si="176"/>
        <v/>
      </c>
      <c r="AB2699" s="9"/>
      <c r="AC2699" t="s">
        <v>14905</v>
      </c>
      <c r="AD2699">
        <f t="shared" si="174"/>
        <v>0</v>
      </c>
      <c r="AF2699" s="3"/>
      <c r="AH2699" s="9"/>
    </row>
    <row r="2700" spans="1:34" ht="10.95" customHeight="1" outlineLevel="1" x14ac:dyDescent="0.25">
      <c r="A2700" t="s">
        <v>1240</v>
      </c>
      <c r="C2700" s="3" t="s">
        <v>12466</v>
      </c>
      <c r="D2700" s="3">
        <v>1718</v>
      </c>
      <c r="E2700" s="9">
        <v>2010</v>
      </c>
      <c r="F2700" s="7" t="s">
        <v>1624</v>
      </c>
      <c r="G2700" s="7" t="s">
        <v>5401</v>
      </c>
      <c r="H2700" s="8" t="s">
        <v>14905</v>
      </c>
      <c r="I2700" s="8" t="s">
        <v>8269</v>
      </c>
      <c r="J2700" s="19">
        <v>2</v>
      </c>
      <c r="K2700" s="19" t="s">
        <v>7738</v>
      </c>
      <c r="L2700" s="11"/>
      <c r="M2700" s="11"/>
      <c r="N2700" s="24"/>
      <c r="P2700" s="32"/>
      <c r="T2700" s="19"/>
      <c r="U2700" s="3"/>
      <c r="X2700" t="str">
        <f t="shared" si="175"/>
        <v/>
      </c>
      <c r="Z2700" t="str">
        <f t="shared" si="176"/>
        <v/>
      </c>
      <c r="AB2700" s="9"/>
      <c r="AC2700" t="s">
        <v>14905</v>
      </c>
      <c r="AD2700">
        <f t="shared" si="174"/>
        <v>0</v>
      </c>
      <c r="AF2700" s="3"/>
      <c r="AH2700" s="9"/>
    </row>
    <row r="2701" spans="1:34" ht="10.95" customHeight="1" outlineLevel="1" x14ac:dyDescent="0.25">
      <c r="A2701" t="s">
        <v>1240</v>
      </c>
      <c r="C2701" s="3" t="s">
        <v>12466</v>
      </c>
      <c r="D2701" s="3">
        <v>1719</v>
      </c>
      <c r="E2701" s="9">
        <v>2010</v>
      </c>
      <c r="F2701" s="7" t="s">
        <v>1624</v>
      </c>
      <c r="G2701" s="7" t="s">
        <v>5401</v>
      </c>
      <c r="H2701" s="8" t="s">
        <v>14905</v>
      </c>
      <c r="I2701" s="8" t="s">
        <v>8269</v>
      </c>
      <c r="J2701" s="19">
        <v>2</v>
      </c>
      <c r="K2701" s="19" t="s">
        <v>7738</v>
      </c>
      <c r="L2701" s="11"/>
      <c r="M2701" s="11"/>
      <c r="N2701" s="24"/>
      <c r="P2701" s="32"/>
      <c r="T2701" s="19"/>
      <c r="U2701" s="3"/>
      <c r="X2701" t="str">
        <f t="shared" si="175"/>
        <v/>
      </c>
      <c r="Z2701" t="str">
        <f t="shared" si="176"/>
        <v/>
      </c>
      <c r="AB2701" s="9"/>
      <c r="AC2701" t="s">
        <v>14905</v>
      </c>
      <c r="AD2701">
        <f t="shared" si="174"/>
        <v>0</v>
      </c>
      <c r="AF2701" s="3"/>
      <c r="AH2701" s="9"/>
    </row>
    <row r="2702" spans="1:34" ht="10.95" customHeight="1" outlineLevel="1" x14ac:dyDescent="0.25">
      <c r="A2702" t="s">
        <v>1240</v>
      </c>
      <c r="C2702" s="3" t="s">
        <v>12466</v>
      </c>
      <c r="D2702" s="3">
        <v>1720</v>
      </c>
      <c r="E2702" s="9">
        <v>2010</v>
      </c>
      <c r="F2702" s="7" t="s">
        <v>5299</v>
      </c>
      <c r="G2702" s="7" t="s">
        <v>5401</v>
      </c>
      <c r="H2702" s="8" t="s">
        <v>14905</v>
      </c>
      <c r="I2702" s="8" t="s">
        <v>8269</v>
      </c>
      <c r="J2702" s="19">
        <v>2</v>
      </c>
      <c r="K2702" s="19" t="s">
        <v>7738</v>
      </c>
      <c r="L2702" s="11"/>
      <c r="M2702" s="11"/>
      <c r="N2702" s="24"/>
      <c r="P2702" s="32"/>
      <c r="T2702" s="19"/>
      <c r="U2702" s="3"/>
      <c r="X2702" t="str">
        <f t="shared" si="175"/>
        <v/>
      </c>
      <c r="Z2702" t="str">
        <f t="shared" si="176"/>
        <v/>
      </c>
      <c r="AB2702" s="9"/>
      <c r="AC2702" t="s">
        <v>14905</v>
      </c>
      <c r="AD2702">
        <f t="shared" si="174"/>
        <v>0</v>
      </c>
      <c r="AF2702" s="3"/>
      <c r="AH2702" s="9"/>
    </row>
    <row r="2703" spans="1:34" ht="10.95" customHeight="1" outlineLevel="1" x14ac:dyDescent="0.25">
      <c r="A2703" t="s">
        <v>1240</v>
      </c>
      <c r="C2703" s="3" t="s">
        <v>12466</v>
      </c>
      <c r="D2703" s="3">
        <v>1721</v>
      </c>
      <c r="E2703" s="9">
        <v>2010</v>
      </c>
      <c r="F2703" s="7" t="s">
        <v>5299</v>
      </c>
      <c r="G2703" s="7" t="s">
        <v>5401</v>
      </c>
      <c r="H2703" s="8" t="s">
        <v>14905</v>
      </c>
      <c r="I2703" s="8" t="s">
        <v>8269</v>
      </c>
      <c r="J2703" s="19">
        <v>2</v>
      </c>
      <c r="K2703" s="19" t="s">
        <v>7738</v>
      </c>
      <c r="L2703" s="11"/>
      <c r="M2703" s="11"/>
      <c r="N2703" s="24"/>
      <c r="P2703" s="32"/>
      <c r="T2703" s="19"/>
      <c r="U2703" s="3"/>
      <c r="X2703" t="str">
        <f t="shared" si="175"/>
        <v/>
      </c>
      <c r="Z2703" t="str">
        <f t="shared" si="176"/>
        <v/>
      </c>
      <c r="AB2703" s="9"/>
      <c r="AC2703" t="s">
        <v>14905</v>
      </c>
      <c r="AD2703">
        <f t="shared" si="174"/>
        <v>0</v>
      </c>
      <c r="AF2703" s="3"/>
      <c r="AH2703" s="9"/>
    </row>
    <row r="2704" spans="1:34" ht="10.95" customHeight="1" outlineLevel="1" x14ac:dyDescent="0.25">
      <c r="A2704" t="s">
        <v>1240</v>
      </c>
      <c r="C2704" s="3" t="s">
        <v>12466</v>
      </c>
      <c r="D2704" s="3">
        <v>1722</v>
      </c>
      <c r="E2704" s="9">
        <v>2010</v>
      </c>
      <c r="F2704" s="7" t="s">
        <v>5299</v>
      </c>
      <c r="G2704" s="7" t="s">
        <v>5401</v>
      </c>
      <c r="H2704" s="8" t="s">
        <v>14905</v>
      </c>
      <c r="I2704" s="8" t="s">
        <v>8269</v>
      </c>
      <c r="J2704" s="19">
        <v>2</v>
      </c>
      <c r="K2704" s="19" t="s">
        <v>7738</v>
      </c>
      <c r="L2704" s="11"/>
      <c r="M2704" s="11"/>
      <c r="N2704" s="24"/>
      <c r="P2704" s="32"/>
      <c r="T2704" s="19"/>
      <c r="U2704" s="3"/>
      <c r="X2704" t="str">
        <f t="shared" si="175"/>
        <v/>
      </c>
      <c r="Z2704" t="str">
        <f t="shared" si="176"/>
        <v/>
      </c>
      <c r="AB2704" s="9"/>
      <c r="AC2704" t="s">
        <v>14905</v>
      </c>
      <c r="AD2704">
        <f t="shared" si="174"/>
        <v>0</v>
      </c>
      <c r="AF2704" s="3"/>
      <c r="AH2704" s="9"/>
    </row>
    <row r="2705" spans="1:34" ht="10.95" customHeight="1" outlineLevel="1" x14ac:dyDescent="0.25">
      <c r="A2705" t="s">
        <v>1240</v>
      </c>
      <c r="C2705" s="3" t="s">
        <v>12466</v>
      </c>
      <c r="D2705" s="3">
        <v>1723</v>
      </c>
      <c r="E2705" s="9">
        <v>2010</v>
      </c>
      <c r="F2705" s="10" t="s">
        <v>2985</v>
      </c>
      <c r="G2705" s="7" t="s">
        <v>5401</v>
      </c>
      <c r="H2705" s="8" t="s">
        <v>14905</v>
      </c>
      <c r="I2705" s="8" t="s">
        <v>8269</v>
      </c>
      <c r="J2705" s="19">
        <v>2</v>
      </c>
      <c r="K2705" s="19" t="s">
        <v>7738</v>
      </c>
      <c r="L2705" s="11"/>
      <c r="M2705" s="11"/>
      <c r="N2705" s="24"/>
      <c r="P2705" s="32"/>
      <c r="T2705" s="19"/>
      <c r="U2705" s="3"/>
      <c r="X2705" t="str">
        <f t="shared" si="175"/>
        <v/>
      </c>
      <c r="Z2705" t="str">
        <f t="shared" si="176"/>
        <v/>
      </c>
      <c r="AB2705" s="9"/>
      <c r="AC2705" t="s">
        <v>14905</v>
      </c>
      <c r="AD2705">
        <f t="shared" si="174"/>
        <v>0</v>
      </c>
      <c r="AF2705" s="3"/>
      <c r="AH2705" s="9"/>
    </row>
    <row r="2706" spans="1:34" ht="10.95" customHeight="1" outlineLevel="1" x14ac:dyDescent="0.25">
      <c r="A2706" t="s">
        <v>1240</v>
      </c>
      <c r="C2706" s="3" t="s">
        <v>12466</v>
      </c>
      <c r="D2706" s="3">
        <v>1724</v>
      </c>
      <c r="E2706" s="9">
        <v>2010</v>
      </c>
      <c r="F2706" s="10" t="s">
        <v>4650</v>
      </c>
      <c r="G2706" s="7" t="s">
        <v>5401</v>
      </c>
      <c r="H2706" s="8" t="s">
        <v>14905</v>
      </c>
      <c r="I2706" s="8" t="s">
        <v>8269</v>
      </c>
      <c r="J2706" s="19">
        <v>2</v>
      </c>
      <c r="K2706" s="19" t="s">
        <v>7738</v>
      </c>
      <c r="L2706" s="11"/>
      <c r="M2706" s="11"/>
      <c r="N2706" s="24"/>
      <c r="P2706" s="32"/>
      <c r="T2706" s="19"/>
      <c r="U2706" s="3"/>
      <c r="X2706" t="str">
        <f t="shared" si="175"/>
        <v/>
      </c>
      <c r="Z2706" t="str">
        <f t="shared" si="176"/>
        <v/>
      </c>
      <c r="AB2706" s="9"/>
      <c r="AC2706" t="s">
        <v>14905</v>
      </c>
      <c r="AD2706">
        <f t="shared" si="174"/>
        <v>0</v>
      </c>
      <c r="AF2706" s="3"/>
      <c r="AH2706" s="9"/>
    </row>
    <row r="2707" spans="1:34" ht="10.95" customHeight="1" outlineLevel="1" x14ac:dyDescent="0.25">
      <c r="A2707" t="s">
        <v>1240</v>
      </c>
      <c r="C2707" s="3" t="s">
        <v>12466</v>
      </c>
      <c r="D2707" s="3" t="s">
        <v>14903</v>
      </c>
      <c r="E2707" s="9">
        <v>2010</v>
      </c>
      <c r="F2707" s="7" t="s">
        <v>14904</v>
      </c>
      <c r="G2707" s="7" t="s">
        <v>5401</v>
      </c>
      <c r="H2707" s="8" t="s">
        <v>14905</v>
      </c>
      <c r="I2707" s="8" t="s">
        <v>8269</v>
      </c>
      <c r="J2707" s="19">
        <v>2</v>
      </c>
      <c r="K2707" s="19" t="s">
        <v>7738</v>
      </c>
      <c r="L2707" s="11"/>
      <c r="M2707" s="11"/>
      <c r="N2707" s="24"/>
      <c r="P2707" s="32"/>
      <c r="T2707" s="19"/>
      <c r="U2707" s="3"/>
      <c r="X2707" t="str">
        <f t="shared" si="175"/>
        <v/>
      </c>
      <c r="Z2707">
        <f t="shared" si="176"/>
        <v>1</v>
      </c>
      <c r="AB2707" s="9"/>
      <c r="AC2707" t="s">
        <v>14905</v>
      </c>
      <c r="AD2707">
        <f t="shared" si="174"/>
        <v>0</v>
      </c>
      <c r="AF2707" s="3"/>
      <c r="AH2707" s="9"/>
    </row>
    <row r="2708" spans="1:34" ht="10.95" customHeight="1" outlineLevel="1" x14ac:dyDescent="0.25">
      <c r="A2708" t="s">
        <v>1240</v>
      </c>
      <c r="C2708" s="3" t="s">
        <v>12466</v>
      </c>
      <c r="D2708" s="3">
        <v>1850</v>
      </c>
      <c r="E2708" s="9">
        <v>2013</v>
      </c>
      <c r="F2708" s="7" t="s">
        <v>1692</v>
      </c>
      <c r="G2708" s="7" t="s">
        <v>5401</v>
      </c>
      <c r="H2708" s="8" t="s">
        <v>14907</v>
      </c>
      <c r="I2708" s="8" t="s">
        <v>14906</v>
      </c>
      <c r="J2708" s="19">
        <v>2</v>
      </c>
      <c r="K2708" s="19" t="s">
        <v>7738</v>
      </c>
      <c r="L2708" s="11"/>
      <c r="M2708" s="11"/>
      <c r="N2708" s="24"/>
      <c r="P2708" s="32"/>
      <c r="T2708" s="19"/>
      <c r="U2708" s="3"/>
      <c r="X2708" t="str">
        <f t="shared" si="175"/>
        <v/>
      </c>
      <c r="Z2708" t="str">
        <f t="shared" si="176"/>
        <v/>
      </c>
      <c r="AB2708" s="9"/>
      <c r="AC2708" t="s">
        <v>14907</v>
      </c>
      <c r="AD2708">
        <f t="shared" si="174"/>
        <v>0</v>
      </c>
      <c r="AF2708" s="3"/>
      <c r="AH2708" s="9"/>
    </row>
    <row r="2709" spans="1:34" ht="10.95" customHeight="1" outlineLevel="1" x14ac:dyDescent="0.25">
      <c r="A2709" t="s">
        <v>1240</v>
      </c>
      <c r="C2709" s="3" t="s">
        <v>12466</v>
      </c>
      <c r="D2709" s="3">
        <v>1952</v>
      </c>
      <c r="E2709" s="9">
        <v>2014</v>
      </c>
      <c r="F2709" s="7" t="s">
        <v>3424</v>
      </c>
      <c r="G2709" s="7" t="s">
        <v>5401</v>
      </c>
      <c r="H2709" s="8" t="s">
        <v>14909</v>
      </c>
      <c r="I2709" s="8" t="s">
        <v>14908</v>
      </c>
      <c r="J2709" s="19">
        <v>5</v>
      </c>
      <c r="K2709" s="19" t="s">
        <v>7738</v>
      </c>
      <c r="L2709" s="11"/>
      <c r="M2709" s="11"/>
      <c r="N2709" s="24"/>
      <c r="P2709" s="32"/>
      <c r="T2709" s="19"/>
      <c r="U2709" s="3"/>
      <c r="X2709" t="str">
        <f t="shared" si="175"/>
        <v/>
      </c>
      <c r="Z2709" t="str">
        <f t="shared" si="176"/>
        <v/>
      </c>
      <c r="AB2709" s="9"/>
      <c r="AC2709" t="s">
        <v>14909</v>
      </c>
      <c r="AD2709">
        <f t="shared" si="174"/>
        <v>0</v>
      </c>
      <c r="AF2709" s="3"/>
      <c r="AH2709" s="9"/>
    </row>
    <row r="2710" spans="1:34" ht="10.95" customHeight="1" outlineLevel="1" x14ac:dyDescent="0.25">
      <c r="A2710" t="s">
        <v>1240</v>
      </c>
      <c r="C2710" s="3" t="s">
        <v>12466</v>
      </c>
      <c r="D2710" s="3">
        <v>1954</v>
      </c>
      <c r="E2710" s="9">
        <v>2014</v>
      </c>
      <c r="F2710" s="7" t="s">
        <v>3424</v>
      </c>
      <c r="G2710" s="7" t="s">
        <v>5401</v>
      </c>
      <c r="H2710" s="8" t="s">
        <v>5134</v>
      </c>
      <c r="I2710" s="8" t="s">
        <v>14908</v>
      </c>
      <c r="J2710" s="19">
        <v>6</v>
      </c>
      <c r="K2710" s="19" t="s">
        <v>7738</v>
      </c>
      <c r="L2710" s="11"/>
      <c r="M2710" s="11"/>
      <c r="N2710" s="24"/>
      <c r="P2710" s="32"/>
      <c r="T2710" s="19"/>
      <c r="U2710" s="3"/>
      <c r="X2710" t="str">
        <f t="shared" si="175"/>
        <v/>
      </c>
      <c r="Z2710" t="str">
        <f t="shared" si="176"/>
        <v/>
      </c>
      <c r="AB2710" s="9"/>
      <c r="AC2710" t="s">
        <v>5134</v>
      </c>
      <c r="AD2710">
        <f t="shared" si="174"/>
        <v>0</v>
      </c>
      <c r="AF2710" s="3"/>
      <c r="AH2710" s="9"/>
    </row>
    <row r="2711" spans="1:34" ht="10.95" customHeight="1" outlineLevel="1" x14ac:dyDescent="0.25">
      <c r="A2711" t="s">
        <v>1240</v>
      </c>
      <c r="C2711" s="3" t="s">
        <v>12466</v>
      </c>
      <c r="D2711" s="3" t="s">
        <v>14910</v>
      </c>
      <c r="E2711" s="9">
        <v>2014</v>
      </c>
      <c r="F2711" s="7" t="s">
        <v>14911</v>
      </c>
      <c r="G2711" s="7" t="s">
        <v>5401</v>
      </c>
      <c r="H2711" s="8" t="s">
        <v>5134</v>
      </c>
      <c r="I2711" s="8" t="s">
        <v>14908</v>
      </c>
      <c r="J2711" s="19">
        <v>6</v>
      </c>
      <c r="K2711" s="19" t="s">
        <v>7738</v>
      </c>
      <c r="L2711" s="11"/>
      <c r="M2711" s="11"/>
      <c r="N2711" s="24"/>
      <c r="P2711" s="32"/>
      <c r="T2711" s="19"/>
      <c r="U2711" s="3"/>
      <c r="X2711" t="str">
        <f t="shared" si="175"/>
        <v/>
      </c>
      <c r="Z2711">
        <f t="shared" si="176"/>
        <v>1</v>
      </c>
      <c r="AB2711" s="9"/>
      <c r="AC2711" t="s">
        <v>5134</v>
      </c>
      <c r="AD2711">
        <f t="shared" si="174"/>
        <v>0</v>
      </c>
      <c r="AF2711" s="3"/>
      <c r="AH2711" s="9"/>
    </row>
    <row r="2712" spans="1:34" ht="10.95" customHeight="1" outlineLevel="1" x14ac:dyDescent="0.25">
      <c r="A2712" t="s">
        <v>1240</v>
      </c>
      <c r="C2712" s="3" t="s">
        <v>12466</v>
      </c>
      <c r="D2712" s="3">
        <v>2039</v>
      </c>
      <c r="E2712" s="9">
        <v>2015</v>
      </c>
      <c r="F2712" s="10" t="s">
        <v>6317</v>
      </c>
      <c r="G2712" s="7" t="s">
        <v>5401</v>
      </c>
      <c r="H2712" s="8" t="s">
        <v>5076</v>
      </c>
      <c r="I2712" s="8" t="s">
        <v>14912</v>
      </c>
      <c r="J2712" s="19">
        <v>2</v>
      </c>
      <c r="K2712" s="19" t="s">
        <v>7738</v>
      </c>
      <c r="L2712" s="11"/>
      <c r="M2712" s="11"/>
      <c r="N2712" s="24"/>
      <c r="P2712" s="32"/>
      <c r="T2712" s="19"/>
      <c r="U2712" s="3"/>
      <c r="X2712" t="str">
        <f t="shared" si="175"/>
        <v/>
      </c>
      <c r="Z2712" t="str">
        <f t="shared" si="176"/>
        <v/>
      </c>
      <c r="AB2712" s="9"/>
      <c r="AC2712" t="s">
        <v>5076</v>
      </c>
      <c r="AD2712">
        <f t="shared" si="174"/>
        <v>0</v>
      </c>
      <c r="AF2712" s="3"/>
      <c r="AH2712" s="9"/>
    </row>
    <row r="2713" spans="1:34" ht="10.95" customHeight="1" outlineLevel="1" x14ac:dyDescent="0.25">
      <c r="A2713" t="s">
        <v>1240</v>
      </c>
      <c r="C2713" s="3" t="s">
        <v>12466</v>
      </c>
      <c r="D2713" s="3">
        <v>2084</v>
      </c>
      <c r="E2713" s="9">
        <v>2015</v>
      </c>
      <c r="F2713" s="7" t="s">
        <v>3424</v>
      </c>
      <c r="G2713" s="7" t="s">
        <v>5401</v>
      </c>
      <c r="H2713" s="8" t="s">
        <v>5076</v>
      </c>
      <c r="I2713" s="8" t="s">
        <v>14912</v>
      </c>
      <c r="J2713" s="19">
        <v>2</v>
      </c>
      <c r="K2713" s="19" t="s">
        <v>7738</v>
      </c>
      <c r="L2713" s="11"/>
      <c r="M2713" s="11"/>
      <c r="N2713" s="24"/>
      <c r="P2713" s="32"/>
      <c r="T2713" s="19"/>
      <c r="U2713" s="3"/>
      <c r="X2713" t="str">
        <f t="shared" si="175"/>
        <v/>
      </c>
      <c r="Z2713" t="str">
        <f t="shared" si="176"/>
        <v/>
      </c>
      <c r="AB2713" s="9"/>
      <c r="AC2713" t="s">
        <v>5076</v>
      </c>
      <c r="AD2713">
        <f t="shared" si="174"/>
        <v>0</v>
      </c>
      <c r="AF2713" s="3"/>
      <c r="AH2713" s="9"/>
    </row>
    <row r="2714" spans="1:34" ht="10.95" customHeight="1" outlineLevel="1" x14ac:dyDescent="0.25">
      <c r="A2714" t="s">
        <v>1240</v>
      </c>
      <c r="C2714" s="3" t="s">
        <v>12466</v>
      </c>
      <c r="D2714" s="3">
        <v>2089</v>
      </c>
      <c r="E2714" s="9">
        <v>2015</v>
      </c>
      <c r="F2714" s="7" t="s">
        <v>3424</v>
      </c>
      <c r="G2714" s="7" t="s">
        <v>5401</v>
      </c>
      <c r="H2714" s="8" t="s">
        <v>5076</v>
      </c>
      <c r="I2714" s="8" t="s">
        <v>14912</v>
      </c>
      <c r="J2714" s="19">
        <v>2</v>
      </c>
      <c r="K2714" s="19" t="s">
        <v>7738</v>
      </c>
      <c r="L2714" s="11"/>
      <c r="M2714" s="11"/>
      <c r="N2714" s="24"/>
      <c r="P2714" s="32"/>
      <c r="T2714" s="19"/>
      <c r="U2714" s="3"/>
      <c r="X2714" t="str">
        <f t="shared" si="175"/>
        <v/>
      </c>
      <c r="Z2714" t="str">
        <f t="shared" si="176"/>
        <v/>
      </c>
      <c r="AB2714" s="9"/>
      <c r="AC2714" t="s">
        <v>5076</v>
      </c>
      <c r="AD2714">
        <f t="shared" si="174"/>
        <v>0</v>
      </c>
      <c r="AF2714" s="3"/>
      <c r="AH2714" s="9"/>
    </row>
    <row r="2715" spans="1:34" ht="10.95" customHeight="1" outlineLevel="1" x14ac:dyDescent="0.25">
      <c r="A2715" t="s">
        <v>1240</v>
      </c>
      <c r="C2715" s="3" t="s">
        <v>12466</v>
      </c>
      <c r="D2715" s="3" t="s">
        <v>14913</v>
      </c>
      <c r="E2715" s="9">
        <v>2015</v>
      </c>
      <c r="F2715" s="7" t="s">
        <v>14914</v>
      </c>
      <c r="G2715" s="7" t="s">
        <v>5401</v>
      </c>
      <c r="H2715" s="8" t="s">
        <v>5076</v>
      </c>
      <c r="I2715" s="8" t="s">
        <v>14912</v>
      </c>
      <c r="J2715" s="19">
        <v>2</v>
      </c>
      <c r="K2715" s="19" t="s">
        <v>7738</v>
      </c>
      <c r="L2715" s="11"/>
      <c r="M2715" s="11"/>
      <c r="N2715" s="24"/>
      <c r="P2715" s="32"/>
      <c r="T2715" s="19"/>
      <c r="U2715" s="3"/>
      <c r="X2715" t="str">
        <f t="shared" si="175"/>
        <v/>
      </c>
      <c r="Z2715">
        <f t="shared" si="176"/>
        <v>1</v>
      </c>
      <c r="AB2715" s="9"/>
      <c r="AC2715" t="s">
        <v>5076</v>
      </c>
      <c r="AD2715">
        <f t="shared" ref="AD2715:AD2725" si="177">COUNTIF(H2715,"*Fuji*")</f>
        <v>0</v>
      </c>
      <c r="AF2715" s="3"/>
      <c r="AH2715" s="9"/>
    </row>
    <row r="2716" spans="1:34" ht="10.95" customHeight="1" outlineLevel="1" x14ac:dyDescent="0.25">
      <c r="A2716" t="s">
        <v>1240</v>
      </c>
      <c r="C2716" s="3" t="s">
        <v>12466</v>
      </c>
      <c r="D2716" s="3" t="s">
        <v>14915</v>
      </c>
      <c r="E2716" s="9">
        <v>2015</v>
      </c>
      <c r="F2716" s="7" t="s">
        <v>14917</v>
      </c>
      <c r="G2716" s="7" t="s">
        <v>5401</v>
      </c>
      <c r="H2716" s="8" t="s">
        <v>14918</v>
      </c>
      <c r="I2716" s="8" t="s">
        <v>14916</v>
      </c>
      <c r="J2716" s="19">
        <v>5</v>
      </c>
      <c r="K2716" s="19" t="s">
        <v>7738</v>
      </c>
      <c r="L2716" s="11"/>
      <c r="M2716" s="11"/>
      <c r="N2716" s="24"/>
      <c r="P2716" s="32"/>
      <c r="T2716" s="19"/>
      <c r="U2716" s="3"/>
      <c r="X2716" t="str">
        <f t="shared" si="175"/>
        <v/>
      </c>
      <c r="Z2716">
        <f t="shared" si="176"/>
        <v>1</v>
      </c>
      <c r="AB2716" s="9"/>
      <c r="AC2716" t="s">
        <v>14918</v>
      </c>
      <c r="AD2716">
        <f t="shared" si="177"/>
        <v>0</v>
      </c>
      <c r="AF2716" s="3"/>
      <c r="AH2716" s="9"/>
    </row>
    <row r="2717" spans="1:34" ht="10.95" customHeight="1" outlineLevel="1" x14ac:dyDescent="0.25">
      <c r="A2717" t="s">
        <v>1240</v>
      </c>
      <c r="C2717" s="3" t="s">
        <v>12466</v>
      </c>
      <c r="D2717" s="3">
        <v>2152</v>
      </c>
      <c r="E2717" s="9">
        <v>2017</v>
      </c>
      <c r="F2717" s="10" t="s">
        <v>6317</v>
      </c>
      <c r="G2717" s="7" t="s">
        <v>5401</v>
      </c>
      <c r="H2717" s="8" t="s">
        <v>14919</v>
      </c>
      <c r="I2717" s="8" t="s">
        <v>8809</v>
      </c>
      <c r="J2717" s="19">
        <v>5</v>
      </c>
      <c r="K2717" s="19" t="s">
        <v>7738</v>
      </c>
      <c r="L2717" s="11"/>
      <c r="M2717" s="11"/>
      <c r="N2717" s="24"/>
      <c r="P2717" s="32"/>
      <c r="T2717" s="19"/>
      <c r="U2717" s="3"/>
      <c r="X2717" t="str">
        <f t="shared" si="175"/>
        <v/>
      </c>
      <c r="Z2717" t="str">
        <f t="shared" si="176"/>
        <v/>
      </c>
      <c r="AB2717" s="9"/>
      <c r="AC2717" t="s">
        <v>14919</v>
      </c>
      <c r="AD2717">
        <f t="shared" si="177"/>
        <v>0</v>
      </c>
      <c r="AF2717" s="3"/>
      <c r="AH2717" s="9"/>
    </row>
    <row r="2718" spans="1:34" ht="10.95" customHeight="1" outlineLevel="1" x14ac:dyDescent="0.25">
      <c r="A2718" t="s">
        <v>1240</v>
      </c>
      <c r="C2718" s="3" t="s">
        <v>12466</v>
      </c>
      <c r="D2718" s="3" t="s">
        <v>14920</v>
      </c>
      <c r="E2718" s="9">
        <v>2017</v>
      </c>
      <c r="F2718" s="7" t="s">
        <v>14921</v>
      </c>
      <c r="G2718" s="7" t="s">
        <v>5401</v>
      </c>
      <c r="H2718" s="8" t="s">
        <v>14919</v>
      </c>
      <c r="I2718" s="8" t="s">
        <v>8809</v>
      </c>
      <c r="J2718" s="19">
        <v>5</v>
      </c>
      <c r="K2718" s="19" t="s">
        <v>7738</v>
      </c>
      <c r="L2718" s="11"/>
      <c r="M2718" s="11"/>
      <c r="N2718" s="24"/>
      <c r="P2718" s="32"/>
      <c r="T2718" s="19"/>
      <c r="U2718" s="3"/>
      <c r="X2718" t="str">
        <f t="shared" si="175"/>
        <v/>
      </c>
      <c r="Z2718">
        <f t="shared" si="176"/>
        <v>1</v>
      </c>
      <c r="AB2718" s="9"/>
      <c r="AC2718" t="s">
        <v>14919</v>
      </c>
      <c r="AD2718">
        <f t="shared" si="177"/>
        <v>0</v>
      </c>
      <c r="AF2718" s="3"/>
      <c r="AH2718" s="9"/>
    </row>
    <row r="2719" spans="1:34" ht="10.95" customHeight="1" outlineLevel="1" x14ac:dyDescent="0.25">
      <c r="A2719" t="s">
        <v>1240</v>
      </c>
      <c r="C2719" s="3" t="s">
        <v>12466</v>
      </c>
      <c r="D2719" s="3">
        <v>2247</v>
      </c>
      <c r="E2719" s="9">
        <v>2019</v>
      </c>
      <c r="F2719" s="10" t="s">
        <v>6317</v>
      </c>
      <c r="G2719" s="7" t="s">
        <v>5401</v>
      </c>
      <c r="H2719" s="8" t="s">
        <v>14924</v>
      </c>
      <c r="I2719" s="8" t="s">
        <v>14922</v>
      </c>
      <c r="J2719" s="19">
        <v>3</v>
      </c>
      <c r="K2719" s="19" t="s">
        <v>7738</v>
      </c>
      <c r="L2719" s="11"/>
      <c r="M2719" s="11"/>
      <c r="N2719" s="24"/>
      <c r="P2719" s="32"/>
      <c r="T2719" s="19"/>
      <c r="U2719" s="3"/>
      <c r="X2719" t="str">
        <f t="shared" si="175"/>
        <v/>
      </c>
      <c r="Z2719" t="str">
        <f t="shared" si="176"/>
        <v/>
      </c>
      <c r="AB2719" s="9"/>
      <c r="AC2719" t="s">
        <v>14924</v>
      </c>
      <c r="AD2719">
        <f t="shared" si="177"/>
        <v>0</v>
      </c>
      <c r="AF2719" s="3"/>
      <c r="AH2719" s="9"/>
    </row>
    <row r="2720" spans="1:34" ht="10.95" customHeight="1" outlineLevel="1" x14ac:dyDescent="0.25">
      <c r="A2720" t="s">
        <v>1240</v>
      </c>
      <c r="C2720" s="3" t="s">
        <v>12466</v>
      </c>
      <c r="D2720" s="3">
        <v>2248</v>
      </c>
      <c r="E2720" s="9">
        <v>2019</v>
      </c>
      <c r="F2720" s="10" t="s">
        <v>6317</v>
      </c>
      <c r="G2720" s="7" t="s">
        <v>5401</v>
      </c>
      <c r="H2720" s="8" t="s">
        <v>14925</v>
      </c>
      <c r="I2720" s="8" t="s">
        <v>14922</v>
      </c>
      <c r="J2720" s="19">
        <v>5</v>
      </c>
      <c r="K2720" s="19" t="s">
        <v>7738</v>
      </c>
      <c r="L2720" s="11"/>
      <c r="M2720" s="11"/>
      <c r="N2720" s="24"/>
      <c r="P2720" s="32"/>
      <c r="T2720" s="19"/>
      <c r="U2720" s="3"/>
      <c r="X2720" t="str">
        <f t="shared" si="175"/>
        <v/>
      </c>
      <c r="Z2720" t="str">
        <f t="shared" si="176"/>
        <v/>
      </c>
      <c r="AB2720" s="9"/>
      <c r="AC2720" t="s">
        <v>14925</v>
      </c>
      <c r="AD2720">
        <f t="shared" si="177"/>
        <v>0</v>
      </c>
      <c r="AF2720" s="3"/>
      <c r="AH2720" s="9"/>
    </row>
    <row r="2721" spans="1:48" ht="10.95" customHeight="1" outlineLevel="1" x14ac:dyDescent="0.25">
      <c r="A2721" t="s">
        <v>1240</v>
      </c>
      <c r="C2721" s="3" t="s">
        <v>12466</v>
      </c>
      <c r="D2721" s="3">
        <v>2249</v>
      </c>
      <c r="E2721" s="9">
        <v>2019</v>
      </c>
      <c r="F2721" s="10" t="s">
        <v>6317</v>
      </c>
      <c r="G2721" s="7" t="s">
        <v>5401</v>
      </c>
      <c r="H2721" s="8" t="s">
        <v>14926</v>
      </c>
      <c r="I2721" s="8" t="s">
        <v>14922</v>
      </c>
      <c r="J2721" s="19">
        <v>5</v>
      </c>
      <c r="K2721" s="19" t="s">
        <v>7738</v>
      </c>
      <c r="L2721" s="11"/>
      <c r="M2721" s="11"/>
      <c r="N2721" s="24"/>
      <c r="P2721" s="32"/>
      <c r="T2721" s="19"/>
      <c r="U2721" s="3"/>
      <c r="X2721" t="str">
        <f t="shared" si="175"/>
        <v/>
      </c>
      <c r="Z2721" t="str">
        <f t="shared" si="176"/>
        <v/>
      </c>
      <c r="AB2721" s="9"/>
      <c r="AC2721" t="s">
        <v>14926</v>
      </c>
      <c r="AD2721">
        <f t="shared" si="177"/>
        <v>0</v>
      </c>
      <c r="AF2721" s="3"/>
      <c r="AH2721" s="9"/>
    </row>
    <row r="2722" spans="1:48" ht="10.95" customHeight="1" outlineLevel="1" x14ac:dyDescent="0.25">
      <c r="A2722" t="s">
        <v>1240</v>
      </c>
      <c r="C2722" s="3" t="s">
        <v>12466</v>
      </c>
      <c r="D2722" s="3">
        <v>2250</v>
      </c>
      <c r="E2722" s="9">
        <v>2019</v>
      </c>
      <c r="F2722" s="10" t="s">
        <v>6317</v>
      </c>
      <c r="G2722" s="7" t="s">
        <v>5401</v>
      </c>
      <c r="H2722" s="8" t="s">
        <v>14927</v>
      </c>
      <c r="I2722" s="8" t="s">
        <v>14922</v>
      </c>
      <c r="J2722" s="19">
        <v>5</v>
      </c>
      <c r="K2722" s="19" t="s">
        <v>7738</v>
      </c>
      <c r="L2722" s="11"/>
      <c r="M2722" s="11"/>
      <c r="N2722" s="24"/>
      <c r="P2722" s="32"/>
      <c r="T2722" s="19"/>
      <c r="U2722" s="3"/>
      <c r="X2722" t="str">
        <f t="shared" si="175"/>
        <v/>
      </c>
      <c r="Z2722" t="str">
        <f t="shared" si="176"/>
        <v/>
      </c>
      <c r="AB2722" s="9"/>
      <c r="AC2722" t="s">
        <v>14927</v>
      </c>
      <c r="AD2722">
        <f t="shared" si="177"/>
        <v>0</v>
      </c>
      <c r="AF2722" s="3"/>
      <c r="AH2722" s="9"/>
    </row>
    <row r="2723" spans="1:48" ht="10.95" customHeight="1" outlineLevel="1" x14ac:dyDescent="0.25">
      <c r="A2723" t="s">
        <v>1240</v>
      </c>
      <c r="C2723" s="3" t="s">
        <v>12466</v>
      </c>
      <c r="D2723" s="3">
        <v>2251</v>
      </c>
      <c r="E2723" s="9">
        <v>2019</v>
      </c>
      <c r="F2723" s="10" t="s">
        <v>6317</v>
      </c>
      <c r="G2723" s="7" t="s">
        <v>5401</v>
      </c>
      <c r="H2723" s="8" t="s">
        <v>9087</v>
      </c>
      <c r="I2723" s="8" t="s">
        <v>14922</v>
      </c>
      <c r="J2723" s="19">
        <v>4</v>
      </c>
      <c r="K2723" s="19" t="s">
        <v>7738</v>
      </c>
      <c r="L2723" s="11"/>
      <c r="M2723" s="11"/>
      <c r="N2723" s="24"/>
      <c r="P2723" s="32"/>
      <c r="T2723" s="19"/>
      <c r="U2723" s="3"/>
      <c r="X2723" t="str">
        <f t="shared" si="175"/>
        <v/>
      </c>
      <c r="Z2723" t="str">
        <f t="shared" si="176"/>
        <v/>
      </c>
      <c r="AB2723" s="9"/>
      <c r="AC2723" t="s">
        <v>9087</v>
      </c>
      <c r="AD2723">
        <f t="shared" si="177"/>
        <v>0</v>
      </c>
      <c r="AF2723" s="3"/>
      <c r="AH2723" s="9"/>
    </row>
    <row r="2724" spans="1:48" ht="10.95" customHeight="1" outlineLevel="1" x14ac:dyDescent="0.25">
      <c r="A2724" t="s">
        <v>1240</v>
      </c>
      <c r="C2724" s="3" t="s">
        <v>12466</v>
      </c>
      <c r="D2724" s="3">
        <v>2252</v>
      </c>
      <c r="E2724" s="9">
        <v>2019</v>
      </c>
      <c r="F2724" s="10" t="s">
        <v>6317</v>
      </c>
      <c r="G2724" s="7" t="s">
        <v>5401</v>
      </c>
      <c r="H2724" s="8" t="s">
        <v>14928</v>
      </c>
      <c r="I2724" s="8" t="s">
        <v>14922</v>
      </c>
      <c r="J2724" s="19">
        <v>5</v>
      </c>
      <c r="K2724" s="19" t="s">
        <v>7738</v>
      </c>
      <c r="L2724" s="11"/>
      <c r="M2724" s="11"/>
      <c r="N2724" s="24"/>
      <c r="P2724" s="32"/>
      <c r="T2724" s="19"/>
      <c r="U2724" s="3"/>
      <c r="X2724" t="str">
        <f t="shared" si="175"/>
        <v/>
      </c>
      <c r="Z2724" t="str">
        <f t="shared" si="176"/>
        <v/>
      </c>
      <c r="AB2724" s="9"/>
      <c r="AC2724" t="s">
        <v>14928</v>
      </c>
      <c r="AD2724">
        <f t="shared" si="177"/>
        <v>0</v>
      </c>
      <c r="AF2724" s="3"/>
      <c r="AH2724" s="9"/>
    </row>
    <row r="2725" spans="1:48" ht="10.95" customHeight="1" outlineLevel="1" x14ac:dyDescent="0.25">
      <c r="A2725" t="s">
        <v>1240</v>
      </c>
      <c r="C2725" s="3" t="s">
        <v>12466</v>
      </c>
      <c r="D2725" s="3" t="s">
        <v>14923</v>
      </c>
      <c r="E2725" s="9">
        <v>2019</v>
      </c>
      <c r="F2725" s="7" t="s">
        <v>14921</v>
      </c>
      <c r="G2725" s="7" t="s">
        <v>5401</v>
      </c>
      <c r="H2725" s="8" t="s">
        <v>14929</v>
      </c>
      <c r="I2725" s="8" t="s">
        <v>14922</v>
      </c>
      <c r="J2725" s="19">
        <v>3</v>
      </c>
      <c r="K2725" s="19" t="s">
        <v>7738</v>
      </c>
      <c r="L2725" s="11"/>
      <c r="M2725" s="11"/>
      <c r="N2725" s="24"/>
      <c r="P2725" s="32"/>
      <c r="T2725" s="19"/>
      <c r="U2725" s="3"/>
      <c r="X2725" t="str">
        <f t="shared" si="175"/>
        <v/>
      </c>
      <c r="Z2725">
        <f t="shared" si="176"/>
        <v>1</v>
      </c>
      <c r="AB2725" s="9"/>
      <c r="AC2725" t="s">
        <v>14929</v>
      </c>
      <c r="AD2725">
        <f t="shared" si="177"/>
        <v>0</v>
      </c>
      <c r="AF2725" s="3"/>
      <c r="AH2725" s="9"/>
    </row>
    <row r="2726" spans="1:48" ht="10.95" customHeight="1" x14ac:dyDescent="0.25">
      <c r="A2726" t="s">
        <v>16509</v>
      </c>
      <c r="B2726" t="s">
        <v>2292</v>
      </c>
      <c r="C2726" s="3" t="s">
        <v>12986</v>
      </c>
      <c r="E2726" s="9"/>
      <c r="F2726" s="7"/>
      <c r="G2726" s="7"/>
      <c r="H2726" s="8"/>
      <c r="I2726" s="8"/>
      <c r="J2726" s="19"/>
      <c r="K2726" s="19"/>
      <c r="L2726" s="11"/>
      <c r="M2726" s="11">
        <f>SUM(L2727:L2905)</f>
        <v>115.69999999999999</v>
      </c>
      <c r="N2726" s="24">
        <v>1981</v>
      </c>
      <c r="O2726">
        <f>COUNTIF(K2727:K2905,"*")</f>
        <v>179</v>
      </c>
      <c r="P2726" s="32">
        <f>O2726/N2726</f>
        <v>9.0358404846037355E-2</v>
      </c>
      <c r="Q2726">
        <f>COUNTIF(K2727:K2905,"Y")+COUNTIF(K2727:K2905,"S")</f>
        <v>99</v>
      </c>
      <c r="T2726" s="19" t="s">
        <v>7736</v>
      </c>
      <c r="U2726" s="3"/>
      <c r="V2726" t="s">
        <v>18580</v>
      </c>
      <c r="X2726" t="str">
        <f t="shared" si="175"/>
        <v/>
      </c>
      <c r="Z2726" t="str">
        <f t="shared" si="176"/>
        <v/>
      </c>
      <c r="AB2726" s="9"/>
      <c r="AE2726">
        <f>COUNTIF(AD2727:AD2905,"1")</f>
        <v>2</v>
      </c>
      <c r="AF2726" s="3"/>
      <c r="AH2726" s="9"/>
      <c r="AI2726">
        <f>COUNTIF($J2727:$J2905,"1")-COUNTIFS($J2727:$J2905,"1",$K2727:$K2905,"V")</f>
        <v>19</v>
      </c>
      <c r="AJ2726">
        <f>COUNTIFS($J2727:$J2905,"1",$K2727:$K2905,"Y")+COUNTIFS($J2727:$J2905,"1",$K2727:$K2905,"s")</f>
        <v>15</v>
      </c>
      <c r="AK2726">
        <f>COUNTIF($J2727:$J2905,"2")-COUNTIFS($J2727:$J2905,"2",$K2727:$K2905,"V")</f>
        <v>1</v>
      </c>
      <c r="AL2726">
        <f>COUNTIFS($J2727:$J2905,"2",$K2727:$K2905,"Y")+COUNTIFS($J2727:$J2905,"2",$K2727:$K2905,"s")</f>
        <v>1</v>
      </c>
      <c r="AM2726">
        <f>COUNTIF($J2727:$J2905,"3")-COUNTIFS($J2727:$J2905,"3",$K2727:$K2905,"V")</f>
        <v>119</v>
      </c>
      <c r="AN2726">
        <f>COUNTIFS($J2727:$J2905,"3",$K2727:$K2905,"Y")+COUNTIFS($J2727:$J2905,"3",$K2727:$K2905,"s")</f>
        <v>70</v>
      </c>
      <c r="AO2726">
        <f>COUNTIF($J2727:$J2905,"4")-COUNTIFS($J2727:$J2905,"4",$K2727:$K2905,"V")</f>
        <v>1</v>
      </c>
      <c r="AP2726">
        <f>COUNTIFS($J2727:$J2905,"4",$K2727:$K2905,"Y")+COUNTIFS($J2727:$J2905,"4",$K2727:$K2905,"s")</f>
        <v>0</v>
      </c>
      <c r="AQ2726">
        <f>COUNTIF($J2727:$J2905,"5")-COUNTIFS($J2727:$J2905,"5",$K2727:$K2905,"V")</f>
        <v>13</v>
      </c>
      <c r="AR2726">
        <f>COUNTIFS($J2727:$J2905,"5",$K2727:$K2905,"Y")+COUNTIFS($J2727:$J2905,"5",$K2727:$K2905,"s")</f>
        <v>3</v>
      </c>
      <c r="AS2726">
        <f>COUNTIF($J2727:$J2905,"6")-COUNTIFS($J2727:$J2905,"6",$K2727:$K2905,"V")</f>
        <v>21</v>
      </c>
      <c r="AT2726">
        <f>COUNTIFS($J2727:$J2905,"6",$K2727:$K2905,"Y")+COUNTIFS($J2727:$J2905,"6",$K2727:$K2905,"s")</f>
        <v>10</v>
      </c>
      <c r="AU2726">
        <f>COUNTIF($J2727:$J2905,"7")-COUNTIFS($J2727:$J2905,"7",$K2727:$K2905,"V")</f>
        <v>0</v>
      </c>
      <c r="AV2726">
        <f>COUNTIFS($J2727:$J2905,"7",$K2727:$K2905,"Y")+COUNTIFS($J2727:$J2905,"7",$K2727:$K2905,"s")</f>
        <v>0</v>
      </c>
    </row>
    <row r="2727" spans="1:48" ht="10.95" customHeight="1" outlineLevel="1" x14ac:dyDescent="0.25">
      <c r="A2727" t="s">
        <v>5147</v>
      </c>
      <c r="C2727" s="3" t="s">
        <v>12986</v>
      </c>
      <c r="D2727" s="3">
        <v>1</v>
      </c>
      <c r="E2727" s="9">
        <v>1863</v>
      </c>
      <c r="F2727" s="7" t="s">
        <v>5148</v>
      </c>
      <c r="G2727" s="7" t="s">
        <v>1677</v>
      </c>
      <c r="H2727" s="8" t="s">
        <v>5149</v>
      </c>
      <c r="I2727" s="8" t="s">
        <v>16442</v>
      </c>
      <c r="J2727" s="19">
        <v>3</v>
      </c>
      <c r="K2727" s="19" t="s">
        <v>7736</v>
      </c>
      <c r="L2727" s="11">
        <v>0.45</v>
      </c>
      <c r="M2727" s="11"/>
      <c r="N2727" s="24"/>
      <c r="P2727" s="32"/>
      <c r="T2727" s="19"/>
      <c r="U2727" s="3">
        <v>1</v>
      </c>
      <c r="X2727" t="str">
        <f t="shared" si="175"/>
        <v/>
      </c>
      <c r="Z2727" t="str">
        <f t="shared" si="176"/>
        <v/>
      </c>
      <c r="AB2727" s="9"/>
      <c r="AC2727" t="s">
        <v>5149</v>
      </c>
      <c r="AD2727">
        <f t="shared" ref="AD2727:AD2758" si="178">COUNTIF(H2727,"*Fuji*")</f>
        <v>0</v>
      </c>
      <c r="AF2727" s="3"/>
      <c r="AG2727" t="s">
        <v>4687</v>
      </c>
      <c r="AH2727" s="9" t="s">
        <v>4925</v>
      </c>
    </row>
    <row r="2728" spans="1:48" ht="10.95" customHeight="1" outlineLevel="1" x14ac:dyDescent="0.25">
      <c r="A2728" t="s">
        <v>5147</v>
      </c>
      <c r="C2728" s="3" t="s">
        <v>12986</v>
      </c>
      <c r="D2728" s="3" t="s">
        <v>4688</v>
      </c>
      <c r="E2728" s="9">
        <v>1863</v>
      </c>
      <c r="F2728" s="7" t="s">
        <v>5148</v>
      </c>
      <c r="G2728" s="7" t="s">
        <v>6125</v>
      </c>
      <c r="H2728" s="8" t="s">
        <v>5149</v>
      </c>
      <c r="I2728" s="8" t="s">
        <v>16443</v>
      </c>
      <c r="J2728" s="19">
        <v>3</v>
      </c>
      <c r="K2728" s="19" t="s">
        <v>7736</v>
      </c>
      <c r="L2728" s="11">
        <v>0.45</v>
      </c>
      <c r="M2728" s="11"/>
      <c r="N2728" s="24"/>
      <c r="P2728" s="32"/>
      <c r="T2728" s="19"/>
      <c r="U2728" s="3" t="s">
        <v>4688</v>
      </c>
      <c r="X2728" t="str">
        <f t="shared" si="175"/>
        <v/>
      </c>
      <c r="Z2728" t="str">
        <f t="shared" si="176"/>
        <v/>
      </c>
      <c r="AB2728" s="9"/>
      <c r="AC2728" t="s">
        <v>5149</v>
      </c>
      <c r="AD2728">
        <f t="shared" si="178"/>
        <v>0</v>
      </c>
      <c r="AF2728" s="3"/>
      <c r="AG2728" t="s">
        <v>4687</v>
      </c>
      <c r="AH2728" s="9" t="s">
        <v>4925</v>
      </c>
    </row>
    <row r="2729" spans="1:48" ht="10.95" customHeight="1" outlineLevel="1" x14ac:dyDescent="0.25">
      <c r="A2729" t="s">
        <v>5147</v>
      </c>
      <c r="C2729" s="3" t="s">
        <v>12986</v>
      </c>
      <c r="D2729" s="3" t="s">
        <v>3970</v>
      </c>
      <c r="E2729" s="9">
        <v>1863</v>
      </c>
      <c r="F2729" s="7" t="s">
        <v>1127</v>
      </c>
      <c r="G2729" s="7" t="s">
        <v>6125</v>
      </c>
      <c r="H2729" s="8" t="s">
        <v>5149</v>
      </c>
      <c r="I2729" s="8" t="s">
        <v>16444</v>
      </c>
      <c r="J2729" s="19">
        <v>3</v>
      </c>
      <c r="K2729" s="19" t="s">
        <v>20092</v>
      </c>
      <c r="L2729" s="11"/>
      <c r="M2729" s="11"/>
      <c r="N2729" s="24"/>
      <c r="P2729" s="32"/>
      <c r="T2729" s="19"/>
      <c r="U2729" s="3" t="s">
        <v>3970</v>
      </c>
      <c r="W2729" t="s">
        <v>7738</v>
      </c>
      <c r="X2729" t="str">
        <f t="shared" si="175"/>
        <v/>
      </c>
      <c r="Z2729" t="str">
        <f t="shared" si="176"/>
        <v/>
      </c>
      <c r="AB2729" s="9"/>
      <c r="AC2729" t="s">
        <v>5149</v>
      </c>
      <c r="AD2729">
        <f t="shared" si="178"/>
        <v>0</v>
      </c>
      <c r="AF2729" s="3"/>
      <c r="AG2729" t="s">
        <v>4687</v>
      </c>
      <c r="AH2729" s="9" t="s">
        <v>5044</v>
      </c>
    </row>
    <row r="2730" spans="1:48" ht="10.95" customHeight="1" outlineLevel="1" x14ac:dyDescent="0.25">
      <c r="A2730" t="s">
        <v>5147</v>
      </c>
      <c r="C2730" s="3" t="s">
        <v>12986</v>
      </c>
      <c r="D2730" s="3">
        <v>2</v>
      </c>
      <c r="E2730" s="9">
        <v>1863</v>
      </c>
      <c r="F2730" s="7" t="s">
        <v>4689</v>
      </c>
      <c r="G2730" s="7" t="s">
        <v>4690</v>
      </c>
      <c r="H2730" s="8" t="s">
        <v>5149</v>
      </c>
      <c r="I2730" s="8" t="s">
        <v>16445</v>
      </c>
      <c r="J2730" s="19">
        <v>3</v>
      </c>
      <c r="K2730" s="19" t="s">
        <v>7736</v>
      </c>
      <c r="L2730" s="11">
        <v>0.45</v>
      </c>
      <c r="M2730" s="11"/>
      <c r="N2730" s="24"/>
      <c r="P2730" s="32"/>
      <c r="T2730" s="19"/>
      <c r="U2730" s="3">
        <v>2</v>
      </c>
      <c r="X2730" t="str">
        <f t="shared" si="175"/>
        <v/>
      </c>
      <c r="Z2730" t="str">
        <f t="shared" si="176"/>
        <v/>
      </c>
      <c r="AB2730" s="9"/>
      <c r="AC2730" t="s">
        <v>5149</v>
      </c>
      <c r="AD2730">
        <f t="shared" si="178"/>
        <v>0</v>
      </c>
      <c r="AF2730" s="3"/>
      <c r="AG2730" t="s">
        <v>4687</v>
      </c>
      <c r="AH2730" s="9" t="s">
        <v>4925</v>
      </c>
    </row>
    <row r="2731" spans="1:48" ht="10.95" customHeight="1" outlineLevel="1" x14ac:dyDescent="0.25">
      <c r="A2731" t="s">
        <v>5147</v>
      </c>
      <c r="C2731" s="3" t="s">
        <v>12986</v>
      </c>
      <c r="D2731" s="3">
        <v>3</v>
      </c>
      <c r="E2731" s="9">
        <v>1863</v>
      </c>
      <c r="F2731" s="7" t="s">
        <v>4691</v>
      </c>
      <c r="G2731" s="7" t="s">
        <v>6507</v>
      </c>
      <c r="H2731" s="8" t="s">
        <v>5149</v>
      </c>
      <c r="I2731" s="8" t="s">
        <v>16446</v>
      </c>
      <c r="J2731" s="19">
        <v>3</v>
      </c>
      <c r="K2731" s="19" t="s">
        <v>7736</v>
      </c>
      <c r="L2731" s="11">
        <v>5.5</v>
      </c>
      <c r="M2731" s="11"/>
      <c r="N2731" s="24"/>
      <c r="P2731" s="32"/>
      <c r="T2731" s="19"/>
      <c r="U2731" s="3">
        <v>3</v>
      </c>
      <c r="X2731" t="str">
        <f t="shared" si="175"/>
        <v/>
      </c>
      <c r="Z2731" t="str">
        <f t="shared" si="176"/>
        <v/>
      </c>
      <c r="AB2731" s="9"/>
      <c r="AC2731" t="s">
        <v>5149</v>
      </c>
      <c r="AD2731">
        <f t="shared" si="178"/>
        <v>0</v>
      </c>
      <c r="AF2731" s="3"/>
      <c r="AG2731" t="s">
        <v>4687</v>
      </c>
      <c r="AH2731" s="9" t="s">
        <v>4623</v>
      </c>
    </row>
    <row r="2732" spans="1:48" ht="10.95" customHeight="1" outlineLevel="1" x14ac:dyDescent="0.25">
      <c r="A2732" t="s">
        <v>5147</v>
      </c>
      <c r="C2732" s="3" t="s">
        <v>12986</v>
      </c>
      <c r="D2732" s="3">
        <v>4</v>
      </c>
      <c r="E2732" s="9">
        <v>1863</v>
      </c>
      <c r="F2732" s="7" t="s">
        <v>1101</v>
      </c>
      <c r="G2732" s="7" t="s">
        <v>5040</v>
      </c>
      <c r="H2732" s="8" t="s">
        <v>5149</v>
      </c>
      <c r="I2732" s="8" t="s">
        <v>16447</v>
      </c>
      <c r="J2732" s="19">
        <v>3</v>
      </c>
      <c r="K2732" s="19" t="s">
        <v>7738</v>
      </c>
      <c r="L2732" s="11"/>
      <c r="M2732" s="11"/>
      <c r="N2732" s="24"/>
      <c r="P2732" s="32"/>
      <c r="T2732" s="19"/>
      <c r="U2732" s="3">
        <v>4</v>
      </c>
      <c r="X2732" t="str">
        <f t="shared" si="175"/>
        <v/>
      </c>
      <c r="Z2732" t="str">
        <f t="shared" si="176"/>
        <v/>
      </c>
      <c r="AB2732" s="9"/>
      <c r="AC2732" t="s">
        <v>5149</v>
      </c>
      <c r="AD2732">
        <f t="shared" si="178"/>
        <v>0</v>
      </c>
      <c r="AF2732" s="3"/>
      <c r="AG2732" t="s">
        <v>4687</v>
      </c>
      <c r="AH2732" s="9" t="s">
        <v>4623</v>
      </c>
    </row>
    <row r="2733" spans="1:48" ht="10.95" customHeight="1" outlineLevel="1" x14ac:dyDescent="0.25">
      <c r="A2733" t="s">
        <v>5147</v>
      </c>
      <c r="C2733" s="3" t="s">
        <v>12986</v>
      </c>
      <c r="D2733" s="3">
        <v>5</v>
      </c>
      <c r="E2733" s="9">
        <v>1881</v>
      </c>
      <c r="F2733" s="7" t="s">
        <v>3457</v>
      </c>
      <c r="G2733" s="7" t="s">
        <v>6125</v>
      </c>
      <c r="H2733" s="8" t="s">
        <v>5149</v>
      </c>
      <c r="I2733" s="8" t="s">
        <v>16448</v>
      </c>
      <c r="J2733" s="19">
        <v>3</v>
      </c>
      <c r="K2733" s="19" t="s">
        <v>7736</v>
      </c>
      <c r="L2733" s="11">
        <v>3</v>
      </c>
      <c r="M2733" s="11"/>
      <c r="N2733" s="24"/>
      <c r="P2733" s="32"/>
      <c r="T2733" s="19"/>
      <c r="U2733" s="3" t="s">
        <v>4693</v>
      </c>
      <c r="X2733" t="str">
        <f t="shared" si="175"/>
        <v/>
      </c>
      <c r="Z2733" t="str">
        <f t="shared" si="176"/>
        <v/>
      </c>
      <c r="AB2733" s="9"/>
      <c r="AC2733" t="s">
        <v>5149</v>
      </c>
      <c r="AD2733">
        <f t="shared" si="178"/>
        <v>0</v>
      </c>
      <c r="AF2733" s="3"/>
      <c r="AG2733" t="s">
        <v>4687</v>
      </c>
      <c r="AH2733" s="9" t="s">
        <v>4623</v>
      </c>
    </row>
    <row r="2734" spans="1:48" ht="10.95" customHeight="1" outlineLevel="1" x14ac:dyDescent="0.25">
      <c r="A2734" t="s">
        <v>5147</v>
      </c>
      <c r="C2734" s="3" t="s">
        <v>12986</v>
      </c>
      <c r="D2734" s="3">
        <v>6</v>
      </c>
      <c r="E2734" s="9">
        <v>1881</v>
      </c>
      <c r="F2734" s="7" t="s">
        <v>4527</v>
      </c>
      <c r="G2734" s="7" t="s">
        <v>6125</v>
      </c>
      <c r="H2734" s="8" t="s">
        <v>5149</v>
      </c>
      <c r="I2734" s="8" t="s">
        <v>16448</v>
      </c>
      <c r="J2734" s="19">
        <v>3</v>
      </c>
      <c r="K2734" s="19" t="s">
        <v>7736</v>
      </c>
      <c r="L2734" s="11">
        <v>0.6</v>
      </c>
      <c r="M2734" s="11"/>
      <c r="N2734" s="24"/>
      <c r="P2734" s="32"/>
      <c r="T2734" s="19"/>
      <c r="U2734" s="3">
        <v>9</v>
      </c>
      <c r="X2734" t="str">
        <f t="shared" si="175"/>
        <v/>
      </c>
      <c r="Z2734" t="str">
        <f t="shared" si="176"/>
        <v/>
      </c>
      <c r="AB2734" s="9"/>
      <c r="AC2734" t="s">
        <v>5149</v>
      </c>
      <c r="AD2734">
        <f t="shared" si="178"/>
        <v>0</v>
      </c>
      <c r="AF2734" s="3"/>
      <c r="AG2734" t="s">
        <v>4687</v>
      </c>
      <c r="AH2734" s="9" t="s">
        <v>4925</v>
      </c>
    </row>
    <row r="2735" spans="1:48" ht="10.95" customHeight="1" outlineLevel="1" x14ac:dyDescent="0.25">
      <c r="A2735" t="s">
        <v>5147</v>
      </c>
      <c r="C2735" s="3" t="s">
        <v>12986</v>
      </c>
      <c r="D2735" s="3" t="s">
        <v>6352</v>
      </c>
      <c r="E2735" s="9">
        <v>1881</v>
      </c>
      <c r="F2735" s="7" t="s">
        <v>4528</v>
      </c>
      <c r="G2735" s="7" t="s">
        <v>1677</v>
      </c>
      <c r="H2735" s="8" t="s">
        <v>5149</v>
      </c>
      <c r="I2735" s="8" t="s">
        <v>16448</v>
      </c>
      <c r="J2735" s="19">
        <v>3</v>
      </c>
      <c r="K2735" s="19" t="s">
        <v>7736</v>
      </c>
      <c r="L2735" s="11">
        <v>3.95</v>
      </c>
      <c r="M2735" s="11"/>
      <c r="N2735" s="24"/>
      <c r="P2735" s="32"/>
      <c r="T2735" s="19"/>
      <c r="U2735" s="3" t="s">
        <v>4694</v>
      </c>
      <c r="W2735" t="s">
        <v>7738</v>
      </c>
      <c r="X2735" t="str">
        <f t="shared" si="175"/>
        <v/>
      </c>
      <c r="Z2735" t="str">
        <f t="shared" si="176"/>
        <v/>
      </c>
      <c r="AB2735" s="9"/>
      <c r="AC2735" t="s">
        <v>5149</v>
      </c>
      <c r="AD2735">
        <f t="shared" si="178"/>
        <v>0</v>
      </c>
      <c r="AF2735" s="3"/>
      <c r="AG2735" t="s">
        <v>4687</v>
      </c>
      <c r="AH2735" s="9" t="s">
        <v>4925</v>
      </c>
    </row>
    <row r="2736" spans="1:48" ht="10.95" customHeight="1" outlineLevel="1" x14ac:dyDescent="0.25">
      <c r="A2736" t="s">
        <v>5147</v>
      </c>
      <c r="C2736" s="3" t="s">
        <v>12986</v>
      </c>
      <c r="D2736" s="3">
        <v>7</v>
      </c>
      <c r="E2736" s="9">
        <v>1881</v>
      </c>
      <c r="F2736" s="7" t="s">
        <v>4695</v>
      </c>
      <c r="G2736" s="7" t="s">
        <v>1677</v>
      </c>
      <c r="H2736" s="8" t="s">
        <v>5149</v>
      </c>
      <c r="I2736" s="8" t="s">
        <v>16448</v>
      </c>
      <c r="J2736" s="19">
        <v>3</v>
      </c>
      <c r="K2736" s="19" t="s">
        <v>7736</v>
      </c>
      <c r="L2736" s="11">
        <v>7.9</v>
      </c>
      <c r="M2736" s="11"/>
      <c r="N2736" s="24"/>
      <c r="P2736" s="32"/>
      <c r="T2736" s="19"/>
      <c r="U2736" s="3">
        <v>12</v>
      </c>
      <c r="X2736" t="str">
        <f t="shared" si="175"/>
        <v/>
      </c>
      <c r="Z2736" t="str">
        <f t="shared" si="176"/>
        <v/>
      </c>
      <c r="AB2736" s="9"/>
      <c r="AC2736" t="s">
        <v>5149</v>
      </c>
      <c r="AD2736">
        <f t="shared" si="178"/>
        <v>0</v>
      </c>
      <c r="AF2736" s="3"/>
      <c r="AG2736" t="s">
        <v>4687</v>
      </c>
      <c r="AH2736" s="9" t="s">
        <v>4925</v>
      </c>
    </row>
    <row r="2737" spans="1:34" ht="10.95" customHeight="1" outlineLevel="1" x14ac:dyDescent="0.25">
      <c r="A2737" t="s">
        <v>5147</v>
      </c>
      <c r="C2737" s="3" t="s">
        <v>12986</v>
      </c>
      <c r="D2737" s="3" t="s">
        <v>5970</v>
      </c>
      <c r="E2737" s="9">
        <v>1882</v>
      </c>
      <c r="F2737" s="7" t="s">
        <v>3456</v>
      </c>
      <c r="G2737" s="7" t="s">
        <v>1677</v>
      </c>
      <c r="H2737" s="8" t="s">
        <v>5149</v>
      </c>
      <c r="I2737" s="8" t="s">
        <v>16448</v>
      </c>
      <c r="J2737" s="19">
        <v>3</v>
      </c>
      <c r="K2737" s="19" t="s">
        <v>7736</v>
      </c>
      <c r="L2737" s="11">
        <v>3</v>
      </c>
      <c r="M2737" s="11"/>
      <c r="N2737" s="24"/>
      <c r="P2737" s="32"/>
      <c r="T2737" s="19"/>
      <c r="U2737" s="3">
        <v>7</v>
      </c>
      <c r="X2737" t="str">
        <f t="shared" si="175"/>
        <v/>
      </c>
      <c r="Z2737" t="str">
        <f t="shared" si="176"/>
        <v/>
      </c>
      <c r="AB2737" s="9"/>
      <c r="AC2737" t="s">
        <v>5149</v>
      </c>
      <c r="AD2737">
        <f t="shared" si="178"/>
        <v>0</v>
      </c>
      <c r="AF2737" s="3"/>
      <c r="AG2737" t="s">
        <v>4687</v>
      </c>
      <c r="AH2737" s="9" t="s">
        <v>4925</v>
      </c>
    </row>
    <row r="2738" spans="1:34" ht="10.95" customHeight="1" outlineLevel="1" x14ac:dyDescent="0.25">
      <c r="A2738" t="s">
        <v>5147</v>
      </c>
      <c r="C2738" s="3" t="s">
        <v>12986</v>
      </c>
      <c r="D2738" s="3" t="s">
        <v>11134</v>
      </c>
      <c r="E2738" s="9">
        <v>1882</v>
      </c>
      <c r="F2738" s="7" t="s">
        <v>4692</v>
      </c>
      <c r="G2738" s="7" t="s">
        <v>6125</v>
      </c>
      <c r="H2738" s="8" t="s">
        <v>5149</v>
      </c>
      <c r="I2738" s="8" t="s">
        <v>16448</v>
      </c>
      <c r="J2738" s="19">
        <v>3</v>
      </c>
      <c r="K2738" s="19" t="s">
        <v>20093</v>
      </c>
      <c r="L2738" s="11"/>
      <c r="M2738" s="11"/>
      <c r="N2738" s="24"/>
      <c r="P2738" s="32"/>
      <c r="T2738" s="19"/>
      <c r="U2738" s="3">
        <v>8</v>
      </c>
      <c r="W2738" t="s">
        <v>7738</v>
      </c>
      <c r="X2738" t="str">
        <f t="shared" si="175"/>
        <v/>
      </c>
      <c r="Z2738" t="str">
        <f t="shared" si="176"/>
        <v/>
      </c>
      <c r="AB2738" s="9"/>
      <c r="AC2738" t="s">
        <v>5149</v>
      </c>
      <c r="AD2738">
        <f t="shared" si="178"/>
        <v>0</v>
      </c>
      <c r="AF2738" s="3"/>
      <c r="AG2738" t="s">
        <v>4687</v>
      </c>
      <c r="AH2738" s="9" t="s">
        <v>4623</v>
      </c>
    </row>
    <row r="2739" spans="1:34" ht="10.95" customHeight="1" outlineLevel="1" x14ac:dyDescent="0.25">
      <c r="A2739" t="s">
        <v>5147</v>
      </c>
      <c r="C2739" s="3" t="s">
        <v>12986</v>
      </c>
      <c r="D2739" s="3">
        <v>8</v>
      </c>
      <c r="E2739" s="9">
        <v>1882</v>
      </c>
      <c r="F2739" s="7" t="s">
        <v>4695</v>
      </c>
      <c r="G2739" s="7" t="s">
        <v>1677</v>
      </c>
      <c r="H2739" s="8" t="s">
        <v>5149</v>
      </c>
      <c r="I2739" s="8" t="s">
        <v>16449</v>
      </c>
      <c r="J2739" s="19">
        <v>3</v>
      </c>
      <c r="K2739" s="19" t="s">
        <v>7736</v>
      </c>
      <c r="L2739" s="11">
        <v>5.5</v>
      </c>
      <c r="M2739" s="11"/>
      <c r="N2739" s="24"/>
      <c r="P2739" s="32"/>
      <c r="T2739" s="19"/>
      <c r="U2739" s="3">
        <v>13</v>
      </c>
      <c r="X2739" t="str">
        <f t="shared" si="175"/>
        <v/>
      </c>
      <c r="Z2739" t="str">
        <f t="shared" si="176"/>
        <v/>
      </c>
      <c r="AB2739" s="9"/>
      <c r="AC2739" t="s">
        <v>5149</v>
      </c>
      <c r="AD2739">
        <f t="shared" si="178"/>
        <v>0</v>
      </c>
      <c r="AF2739" s="3"/>
      <c r="AG2739" t="s">
        <v>4687</v>
      </c>
      <c r="AH2739" s="9" t="s">
        <v>4623</v>
      </c>
    </row>
    <row r="2740" spans="1:34" ht="10.95" customHeight="1" outlineLevel="1" x14ac:dyDescent="0.25">
      <c r="A2740" t="s">
        <v>5147</v>
      </c>
      <c r="C2740" s="3" t="s">
        <v>12986</v>
      </c>
      <c r="D2740" s="3">
        <v>9</v>
      </c>
      <c r="E2740" s="9">
        <v>1882</v>
      </c>
      <c r="F2740" s="7" t="s">
        <v>4696</v>
      </c>
      <c r="G2740" s="7" t="s">
        <v>4690</v>
      </c>
      <c r="H2740" s="8" t="s">
        <v>5149</v>
      </c>
      <c r="I2740" s="8" t="s">
        <v>16449</v>
      </c>
      <c r="J2740" s="19">
        <v>3</v>
      </c>
      <c r="K2740" s="19" t="s">
        <v>7736</v>
      </c>
      <c r="L2740" s="11">
        <v>6</v>
      </c>
      <c r="M2740" s="11"/>
      <c r="N2740" s="24"/>
      <c r="P2740" s="32"/>
      <c r="T2740" s="19"/>
      <c r="U2740" s="3">
        <v>14</v>
      </c>
      <c r="X2740" t="str">
        <f t="shared" si="175"/>
        <v/>
      </c>
      <c r="Z2740" t="str">
        <f t="shared" si="176"/>
        <v/>
      </c>
      <c r="AB2740" s="9"/>
      <c r="AC2740" t="s">
        <v>5149</v>
      </c>
      <c r="AD2740">
        <f t="shared" si="178"/>
        <v>0</v>
      </c>
      <c r="AF2740" s="3"/>
      <c r="AG2740" t="s">
        <v>4687</v>
      </c>
      <c r="AH2740" s="9" t="s">
        <v>4623</v>
      </c>
    </row>
    <row r="2741" spans="1:34" ht="10.95" customHeight="1" outlineLevel="1" x14ac:dyDescent="0.25">
      <c r="A2741" t="s">
        <v>5147</v>
      </c>
      <c r="C2741" s="3" t="s">
        <v>12986</v>
      </c>
      <c r="D2741" s="3">
        <v>10</v>
      </c>
      <c r="E2741" s="9">
        <v>1882</v>
      </c>
      <c r="F2741" s="7" t="s">
        <v>6817</v>
      </c>
      <c r="G2741" s="7" t="s">
        <v>6507</v>
      </c>
      <c r="H2741" s="8" t="s">
        <v>5149</v>
      </c>
      <c r="I2741" s="8" t="s">
        <v>16449</v>
      </c>
      <c r="J2741" s="19">
        <v>3</v>
      </c>
      <c r="K2741" s="19" t="s">
        <v>7738</v>
      </c>
      <c r="L2741" s="11"/>
      <c r="M2741" s="11"/>
      <c r="N2741" s="24"/>
      <c r="P2741" s="32"/>
      <c r="T2741" s="19"/>
      <c r="U2741" s="3">
        <v>15</v>
      </c>
      <c r="X2741" t="str">
        <f t="shared" si="175"/>
        <v/>
      </c>
      <c r="Z2741" t="str">
        <f t="shared" si="176"/>
        <v/>
      </c>
      <c r="AB2741" s="9"/>
      <c r="AC2741" t="s">
        <v>5149</v>
      </c>
      <c r="AD2741">
        <f t="shared" si="178"/>
        <v>0</v>
      </c>
      <c r="AF2741" s="3"/>
      <c r="AG2741" t="s">
        <v>4687</v>
      </c>
      <c r="AH2741" s="9" t="s">
        <v>4526</v>
      </c>
    </row>
    <row r="2742" spans="1:34" ht="10.95" customHeight="1" outlineLevel="1" x14ac:dyDescent="0.25">
      <c r="A2742" t="s">
        <v>5147</v>
      </c>
      <c r="C2742" s="3" t="s">
        <v>12986</v>
      </c>
      <c r="D2742" s="3">
        <v>31</v>
      </c>
      <c r="E2742" s="9">
        <v>1892</v>
      </c>
      <c r="F2742" s="7" t="s">
        <v>6389</v>
      </c>
      <c r="G2742" s="7" t="s">
        <v>6818</v>
      </c>
      <c r="H2742" s="8" t="s">
        <v>6819</v>
      </c>
      <c r="I2742" s="8" t="s">
        <v>10711</v>
      </c>
      <c r="J2742" s="19">
        <v>3</v>
      </c>
      <c r="K2742" s="19" t="s">
        <v>7736</v>
      </c>
      <c r="L2742" s="11">
        <v>0.8</v>
      </c>
      <c r="M2742" s="11"/>
      <c r="N2742" s="24"/>
      <c r="P2742" s="32"/>
      <c r="T2742" s="19"/>
      <c r="U2742" s="3">
        <v>35</v>
      </c>
      <c r="X2742" t="str">
        <f t="shared" si="175"/>
        <v/>
      </c>
      <c r="Z2742" t="str">
        <f t="shared" si="176"/>
        <v/>
      </c>
      <c r="AB2742" s="9"/>
      <c r="AC2742" t="s">
        <v>6819</v>
      </c>
      <c r="AD2742">
        <f t="shared" si="178"/>
        <v>0</v>
      </c>
      <c r="AF2742" s="3"/>
      <c r="AG2742" t="s">
        <v>4687</v>
      </c>
      <c r="AH2742" s="9" t="s">
        <v>4613</v>
      </c>
    </row>
    <row r="2743" spans="1:34" ht="10.95" customHeight="1" outlineLevel="1" x14ac:dyDescent="0.25">
      <c r="A2743" t="s">
        <v>5147</v>
      </c>
      <c r="C2743" s="3" t="s">
        <v>12986</v>
      </c>
      <c r="D2743" s="3">
        <v>32</v>
      </c>
      <c r="E2743" s="9">
        <v>1892</v>
      </c>
      <c r="F2743" s="7" t="s">
        <v>4735</v>
      </c>
      <c r="G2743" s="7" t="s">
        <v>3835</v>
      </c>
      <c r="H2743" s="8" t="s">
        <v>6819</v>
      </c>
      <c r="I2743" s="8" t="s">
        <v>10711</v>
      </c>
      <c r="J2743" s="19">
        <v>3</v>
      </c>
      <c r="K2743" s="19" t="s">
        <v>7736</v>
      </c>
      <c r="L2743" s="11">
        <v>0.4</v>
      </c>
      <c r="M2743" s="11"/>
      <c r="N2743" s="24"/>
      <c r="P2743" s="32"/>
      <c r="T2743" s="19"/>
      <c r="U2743" s="3">
        <v>36</v>
      </c>
      <c r="X2743" t="str">
        <f t="shared" si="175"/>
        <v/>
      </c>
      <c r="Z2743" t="str">
        <f t="shared" si="176"/>
        <v/>
      </c>
      <c r="AB2743" s="9"/>
      <c r="AC2743" t="s">
        <v>6819</v>
      </c>
      <c r="AD2743">
        <f t="shared" si="178"/>
        <v>0</v>
      </c>
      <c r="AF2743" s="3"/>
      <c r="AG2743" t="s">
        <v>4687</v>
      </c>
      <c r="AH2743" s="9" t="s">
        <v>4613</v>
      </c>
    </row>
    <row r="2744" spans="1:34" ht="10.95" customHeight="1" outlineLevel="1" x14ac:dyDescent="0.25">
      <c r="A2744" t="s">
        <v>5147</v>
      </c>
      <c r="C2744" s="3" t="s">
        <v>12986</v>
      </c>
      <c r="D2744" s="3">
        <v>33</v>
      </c>
      <c r="E2744" s="9">
        <v>1892</v>
      </c>
      <c r="F2744" s="7" t="s">
        <v>5142</v>
      </c>
      <c r="G2744" s="7" t="s">
        <v>6820</v>
      </c>
      <c r="H2744" s="8" t="s">
        <v>6819</v>
      </c>
      <c r="I2744" s="8" t="s">
        <v>10711</v>
      </c>
      <c r="J2744" s="19">
        <v>3</v>
      </c>
      <c r="K2744" s="19" t="s">
        <v>7736</v>
      </c>
      <c r="L2744" s="11">
        <v>0.4</v>
      </c>
      <c r="M2744" s="11"/>
      <c r="N2744" s="24"/>
      <c r="P2744" s="32"/>
      <c r="T2744" s="19"/>
      <c r="U2744" s="3">
        <v>37</v>
      </c>
      <c r="X2744" t="str">
        <f t="shared" si="175"/>
        <v/>
      </c>
      <c r="Z2744" t="str">
        <f t="shared" si="176"/>
        <v/>
      </c>
      <c r="AB2744" s="9"/>
      <c r="AC2744" t="s">
        <v>6819</v>
      </c>
      <c r="AD2744">
        <f t="shared" si="178"/>
        <v>0</v>
      </c>
      <c r="AF2744" s="3"/>
      <c r="AG2744" t="s">
        <v>4687</v>
      </c>
      <c r="AH2744" s="9" t="s">
        <v>4613</v>
      </c>
    </row>
    <row r="2745" spans="1:34" ht="10.95" customHeight="1" outlineLevel="1" collapsed="1" x14ac:dyDescent="0.25">
      <c r="A2745" t="s">
        <v>5147</v>
      </c>
      <c r="C2745" s="3" t="s">
        <v>12986</v>
      </c>
      <c r="D2745" s="3">
        <v>34</v>
      </c>
      <c r="E2745" s="9">
        <v>1892</v>
      </c>
      <c r="F2745" s="7" t="s">
        <v>5142</v>
      </c>
      <c r="G2745" s="7" t="s">
        <v>3832</v>
      </c>
      <c r="H2745" s="8" t="s">
        <v>6819</v>
      </c>
      <c r="I2745" s="8" t="s">
        <v>10711</v>
      </c>
      <c r="J2745" s="19">
        <v>3</v>
      </c>
      <c r="K2745" s="19" t="s">
        <v>7736</v>
      </c>
      <c r="L2745" s="11">
        <v>0.4</v>
      </c>
      <c r="M2745" s="11"/>
      <c r="N2745" s="24"/>
      <c r="P2745" s="32"/>
      <c r="T2745" s="19"/>
      <c r="U2745" s="3" t="s">
        <v>1649</v>
      </c>
      <c r="X2745" t="str">
        <f t="shared" si="175"/>
        <v/>
      </c>
      <c r="Z2745" t="str">
        <f t="shared" si="176"/>
        <v/>
      </c>
      <c r="AB2745" s="9"/>
      <c r="AC2745" t="s">
        <v>6819</v>
      </c>
      <c r="AD2745">
        <f t="shared" si="178"/>
        <v>0</v>
      </c>
      <c r="AF2745" s="3"/>
      <c r="AG2745" t="s">
        <v>4687</v>
      </c>
      <c r="AH2745" s="9" t="s">
        <v>4623</v>
      </c>
    </row>
    <row r="2746" spans="1:34" ht="10.95" customHeight="1" outlineLevel="1" x14ac:dyDescent="0.25">
      <c r="A2746" t="s">
        <v>5147</v>
      </c>
      <c r="C2746" s="3" t="s">
        <v>12986</v>
      </c>
      <c r="D2746" s="3">
        <v>35</v>
      </c>
      <c r="E2746" s="9">
        <v>1892</v>
      </c>
      <c r="F2746" s="7" t="s">
        <v>5141</v>
      </c>
      <c r="G2746" s="7" t="s">
        <v>6821</v>
      </c>
      <c r="H2746" s="8" t="s">
        <v>6819</v>
      </c>
      <c r="I2746" s="8" t="s">
        <v>10711</v>
      </c>
      <c r="J2746" s="19">
        <v>3</v>
      </c>
      <c r="K2746" s="19" t="s">
        <v>7736</v>
      </c>
      <c r="L2746" s="11">
        <v>0.4</v>
      </c>
      <c r="M2746" s="11"/>
      <c r="N2746" s="24"/>
      <c r="P2746" s="32"/>
      <c r="T2746" s="19"/>
      <c r="U2746" s="3">
        <v>38</v>
      </c>
      <c r="X2746" t="str">
        <f t="shared" si="175"/>
        <v/>
      </c>
      <c r="Z2746" t="str">
        <f t="shared" si="176"/>
        <v/>
      </c>
      <c r="AB2746" s="9"/>
      <c r="AC2746" t="s">
        <v>6819</v>
      </c>
      <c r="AD2746">
        <f t="shared" si="178"/>
        <v>0</v>
      </c>
      <c r="AF2746" s="3"/>
      <c r="AG2746" t="s">
        <v>4687</v>
      </c>
      <c r="AH2746" s="9" t="s">
        <v>4613</v>
      </c>
    </row>
    <row r="2747" spans="1:34" ht="10.95" customHeight="1" outlineLevel="1" x14ac:dyDescent="0.25">
      <c r="A2747" t="s">
        <v>5147</v>
      </c>
      <c r="C2747" s="3" t="s">
        <v>12986</v>
      </c>
      <c r="D2747" s="3" t="s">
        <v>4217</v>
      </c>
      <c r="E2747" s="9">
        <v>1892</v>
      </c>
      <c r="F2747" s="7" t="s">
        <v>1127</v>
      </c>
      <c r="G2747" s="7" t="s">
        <v>6821</v>
      </c>
      <c r="H2747" s="8" t="s">
        <v>6822</v>
      </c>
      <c r="I2747" s="8" t="s">
        <v>10711</v>
      </c>
      <c r="J2747" s="19">
        <v>3</v>
      </c>
      <c r="K2747" s="19" t="s">
        <v>20092</v>
      </c>
      <c r="L2747" s="11"/>
      <c r="M2747" s="11"/>
      <c r="N2747" s="24"/>
      <c r="P2747" s="32"/>
      <c r="T2747" s="19"/>
      <c r="U2747" s="3" t="s">
        <v>5479</v>
      </c>
      <c r="X2747" t="str">
        <f t="shared" si="175"/>
        <v/>
      </c>
      <c r="Z2747" t="str">
        <f t="shared" si="176"/>
        <v/>
      </c>
      <c r="AB2747" s="9"/>
      <c r="AC2747" t="s">
        <v>6822</v>
      </c>
      <c r="AD2747">
        <f t="shared" si="178"/>
        <v>0</v>
      </c>
      <c r="AF2747" s="3"/>
      <c r="AG2747" t="s">
        <v>4687</v>
      </c>
      <c r="AH2747" s="9" t="s">
        <v>4623</v>
      </c>
    </row>
    <row r="2748" spans="1:34" ht="10.95" customHeight="1" outlineLevel="1" x14ac:dyDescent="0.25">
      <c r="A2748" t="s">
        <v>5147</v>
      </c>
      <c r="C2748" s="3" t="s">
        <v>12986</v>
      </c>
      <c r="D2748" s="3">
        <v>36</v>
      </c>
      <c r="E2748" s="9">
        <v>1892</v>
      </c>
      <c r="F2748" s="7" t="s">
        <v>2977</v>
      </c>
      <c r="G2748" s="7" t="s">
        <v>4690</v>
      </c>
      <c r="H2748" s="8" t="s">
        <v>6819</v>
      </c>
      <c r="I2748" s="8" t="s">
        <v>10711</v>
      </c>
      <c r="J2748" s="19">
        <v>3</v>
      </c>
      <c r="K2748" s="19" t="s">
        <v>7736</v>
      </c>
      <c r="L2748" s="11">
        <v>0.4</v>
      </c>
      <c r="M2748" s="11"/>
      <c r="N2748" s="24"/>
      <c r="P2748" s="32"/>
      <c r="T2748" s="19"/>
      <c r="U2748" s="3">
        <v>39</v>
      </c>
      <c r="X2748" t="str">
        <f t="shared" si="175"/>
        <v/>
      </c>
      <c r="Z2748" t="str">
        <f t="shared" si="176"/>
        <v/>
      </c>
      <c r="AB2748" s="9"/>
      <c r="AC2748" t="s">
        <v>6819</v>
      </c>
      <c r="AD2748">
        <f t="shared" si="178"/>
        <v>0</v>
      </c>
      <c r="AF2748" s="3"/>
      <c r="AG2748" t="s">
        <v>4687</v>
      </c>
      <c r="AH2748" s="9" t="s">
        <v>4925</v>
      </c>
    </row>
    <row r="2749" spans="1:34" ht="10.95" customHeight="1" outlineLevel="1" x14ac:dyDescent="0.25">
      <c r="A2749" t="s">
        <v>5147</v>
      </c>
      <c r="C2749" s="3" t="s">
        <v>12986</v>
      </c>
      <c r="D2749" s="3" t="s">
        <v>1645</v>
      </c>
      <c r="E2749" s="9">
        <v>1892</v>
      </c>
      <c r="F2749" s="7" t="s">
        <v>1127</v>
      </c>
      <c r="G2749" s="7" t="s">
        <v>4690</v>
      </c>
      <c r="H2749" s="8" t="s">
        <v>6822</v>
      </c>
      <c r="I2749" s="8" t="s">
        <v>10711</v>
      </c>
      <c r="J2749" s="19">
        <v>3</v>
      </c>
      <c r="K2749" s="19" t="s">
        <v>20092</v>
      </c>
      <c r="L2749" s="11"/>
      <c r="M2749" s="11"/>
      <c r="N2749" s="24"/>
      <c r="P2749" s="32"/>
      <c r="T2749" s="19"/>
      <c r="U2749" s="3" t="s">
        <v>5480</v>
      </c>
      <c r="X2749" t="str">
        <f t="shared" si="175"/>
        <v/>
      </c>
      <c r="Z2749" t="str">
        <f t="shared" si="176"/>
        <v/>
      </c>
      <c r="AB2749" s="9"/>
      <c r="AC2749" t="s">
        <v>6822</v>
      </c>
      <c r="AD2749">
        <f t="shared" si="178"/>
        <v>0</v>
      </c>
      <c r="AF2749" s="3"/>
      <c r="AG2749" t="s">
        <v>4687</v>
      </c>
      <c r="AH2749" s="9" t="s">
        <v>4623</v>
      </c>
    </row>
    <row r="2750" spans="1:34" ht="10.95" customHeight="1" outlineLevel="1" x14ac:dyDescent="0.25">
      <c r="A2750" t="s">
        <v>5147</v>
      </c>
      <c r="C2750" s="3" t="s">
        <v>12986</v>
      </c>
      <c r="D2750" s="3">
        <v>37</v>
      </c>
      <c r="E2750" s="9">
        <v>1892</v>
      </c>
      <c r="F2750" s="7" t="s">
        <v>3424</v>
      </c>
      <c r="G2750" s="7" t="s">
        <v>4522</v>
      </c>
      <c r="H2750" s="8" t="s">
        <v>6819</v>
      </c>
      <c r="I2750" s="8" t="s">
        <v>10711</v>
      </c>
      <c r="J2750" s="19">
        <v>3</v>
      </c>
      <c r="K2750" s="19" t="s">
        <v>7736</v>
      </c>
      <c r="L2750" s="11">
        <v>0.4</v>
      </c>
      <c r="M2750" s="11"/>
      <c r="N2750" s="24"/>
      <c r="P2750" s="32"/>
      <c r="T2750" s="19"/>
      <c r="U2750" s="3">
        <v>40</v>
      </c>
      <c r="X2750" t="str">
        <f t="shared" si="175"/>
        <v/>
      </c>
      <c r="Z2750" t="str">
        <f t="shared" si="176"/>
        <v/>
      </c>
      <c r="AB2750" s="9"/>
      <c r="AC2750" t="s">
        <v>6819</v>
      </c>
      <c r="AD2750">
        <f t="shared" si="178"/>
        <v>0</v>
      </c>
      <c r="AF2750" s="3"/>
      <c r="AG2750" t="s">
        <v>4687</v>
      </c>
      <c r="AH2750" s="9" t="s">
        <v>4925</v>
      </c>
    </row>
    <row r="2751" spans="1:34" ht="10.95" customHeight="1" outlineLevel="1" x14ac:dyDescent="0.25">
      <c r="A2751" t="s">
        <v>5147</v>
      </c>
      <c r="C2751" s="3" t="s">
        <v>12986</v>
      </c>
      <c r="D2751" s="3">
        <v>38</v>
      </c>
      <c r="E2751" s="9">
        <v>1892</v>
      </c>
      <c r="F2751" s="7" t="s">
        <v>1101</v>
      </c>
      <c r="G2751" s="7" t="s">
        <v>1641</v>
      </c>
      <c r="H2751" s="8" t="s">
        <v>6819</v>
      </c>
      <c r="I2751" s="8" t="s">
        <v>10711</v>
      </c>
      <c r="J2751" s="19">
        <v>3</v>
      </c>
      <c r="K2751" s="19" t="s">
        <v>7736</v>
      </c>
      <c r="L2751" s="11">
        <v>0.6</v>
      </c>
      <c r="M2751" s="11"/>
      <c r="N2751" s="24"/>
      <c r="P2751" s="32"/>
      <c r="T2751" s="19"/>
      <c r="U2751" s="3">
        <v>41</v>
      </c>
      <c r="X2751" t="str">
        <f t="shared" si="175"/>
        <v/>
      </c>
      <c r="Z2751" t="str">
        <f t="shared" si="176"/>
        <v/>
      </c>
      <c r="AB2751" s="9"/>
      <c r="AC2751" t="s">
        <v>6819</v>
      </c>
      <c r="AD2751">
        <f t="shared" si="178"/>
        <v>0</v>
      </c>
      <c r="AF2751" s="3"/>
      <c r="AG2751" t="s">
        <v>4687</v>
      </c>
      <c r="AH2751" s="9" t="s">
        <v>4925</v>
      </c>
    </row>
    <row r="2752" spans="1:34" ht="10.95" customHeight="1" outlineLevel="1" x14ac:dyDescent="0.25">
      <c r="A2752" t="s">
        <v>5147</v>
      </c>
      <c r="C2752" s="3" t="s">
        <v>12986</v>
      </c>
      <c r="D2752" s="3">
        <v>39</v>
      </c>
      <c r="E2752" s="9">
        <v>1892</v>
      </c>
      <c r="F2752" s="7" t="s">
        <v>639</v>
      </c>
      <c r="G2752" s="7" t="s">
        <v>1642</v>
      </c>
      <c r="H2752" s="8" t="s">
        <v>6819</v>
      </c>
      <c r="I2752" s="8" t="s">
        <v>10711</v>
      </c>
      <c r="J2752" s="19">
        <v>3</v>
      </c>
      <c r="K2752" s="19" t="s">
        <v>7736</v>
      </c>
      <c r="L2752" s="11">
        <v>0.4</v>
      </c>
      <c r="M2752" s="11"/>
      <c r="N2752" s="24"/>
      <c r="P2752" s="32"/>
      <c r="T2752" s="19"/>
      <c r="U2752" s="3">
        <v>42</v>
      </c>
      <c r="X2752" t="str">
        <f t="shared" si="175"/>
        <v/>
      </c>
      <c r="Z2752" t="str">
        <f t="shared" si="176"/>
        <v/>
      </c>
      <c r="AB2752" s="9"/>
      <c r="AC2752" t="s">
        <v>6819</v>
      </c>
      <c r="AD2752">
        <f t="shared" si="178"/>
        <v>0</v>
      </c>
      <c r="AF2752" s="3"/>
      <c r="AG2752" t="s">
        <v>4687</v>
      </c>
      <c r="AH2752" s="9" t="s">
        <v>4925</v>
      </c>
    </row>
    <row r="2753" spans="1:34" ht="10.95" customHeight="1" outlineLevel="1" x14ac:dyDescent="0.25">
      <c r="A2753" t="s">
        <v>5147</v>
      </c>
      <c r="C2753" s="3" t="s">
        <v>12986</v>
      </c>
      <c r="D2753" s="3" t="s">
        <v>5480</v>
      </c>
      <c r="E2753" s="9">
        <v>1892</v>
      </c>
      <c r="F2753" s="7" t="s">
        <v>639</v>
      </c>
      <c r="G2753" s="7" t="s">
        <v>2504</v>
      </c>
      <c r="H2753" s="8" t="s">
        <v>6819</v>
      </c>
      <c r="I2753" s="8" t="s">
        <v>10711</v>
      </c>
      <c r="J2753" s="19">
        <v>3</v>
      </c>
      <c r="K2753" s="19" t="s">
        <v>20092</v>
      </c>
      <c r="L2753" s="11"/>
      <c r="M2753" s="11"/>
      <c r="N2753" s="24"/>
      <c r="P2753" s="32"/>
      <c r="T2753" s="19"/>
      <c r="U2753" s="3" t="s">
        <v>2503</v>
      </c>
      <c r="X2753" t="str">
        <f t="shared" si="175"/>
        <v/>
      </c>
      <c r="Z2753" t="str">
        <f t="shared" si="176"/>
        <v/>
      </c>
      <c r="AB2753" s="9"/>
      <c r="AC2753" t="s">
        <v>6819</v>
      </c>
      <c r="AD2753">
        <f t="shared" si="178"/>
        <v>0</v>
      </c>
      <c r="AF2753" s="3"/>
      <c r="AG2753" t="s">
        <v>4687</v>
      </c>
      <c r="AH2753" s="9" t="s">
        <v>4623</v>
      </c>
    </row>
    <row r="2754" spans="1:34" ht="10.95" customHeight="1" outlineLevel="1" x14ac:dyDescent="0.25">
      <c r="A2754" t="s">
        <v>5147</v>
      </c>
      <c r="C2754" s="3" t="s">
        <v>12986</v>
      </c>
      <c r="D2754" s="3">
        <v>40</v>
      </c>
      <c r="E2754" s="9">
        <v>1892</v>
      </c>
      <c r="F2754" s="7" t="s">
        <v>633</v>
      </c>
      <c r="G2754" s="7" t="s">
        <v>2505</v>
      </c>
      <c r="H2754" s="8" t="s">
        <v>6819</v>
      </c>
      <c r="I2754" s="8" t="s">
        <v>10711</v>
      </c>
      <c r="J2754" s="19">
        <v>3</v>
      </c>
      <c r="K2754" s="19" t="s">
        <v>7738</v>
      </c>
      <c r="L2754" s="11"/>
      <c r="M2754" s="11"/>
      <c r="N2754" s="24"/>
      <c r="P2754" s="32"/>
      <c r="T2754" s="19"/>
      <c r="U2754" s="3">
        <v>43</v>
      </c>
      <c r="X2754" t="str">
        <f t="shared" ref="X2754:X2817" si="179">IF(COUNTIF(F2754,"*fdc*"),1,"")</f>
        <v/>
      </c>
      <c r="Z2754" t="str">
        <f t="shared" ref="Z2754:Z2817" si="180">IF(COUNTIF(F2754,"*s/s*"),1,"")</f>
        <v/>
      </c>
      <c r="AB2754" s="9"/>
      <c r="AC2754" t="s">
        <v>6819</v>
      </c>
      <c r="AD2754">
        <f t="shared" si="178"/>
        <v>0</v>
      </c>
      <c r="AF2754" s="3"/>
      <c r="AG2754" t="s">
        <v>4687</v>
      </c>
      <c r="AH2754" s="9" t="s">
        <v>4925</v>
      </c>
    </row>
    <row r="2755" spans="1:34" ht="10.95" customHeight="1" outlineLevel="1" collapsed="1" x14ac:dyDescent="0.25">
      <c r="A2755" t="s">
        <v>5147</v>
      </c>
      <c r="C2755" s="3" t="s">
        <v>12986</v>
      </c>
      <c r="D2755" s="3">
        <v>41</v>
      </c>
      <c r="E2755" s="9">
        <v>1892</v>
      </c>
      <c r="F2755" s="7" t="s">
        <v>817</v>
      </c>
      <c r="G2755" s="7" t="s">
        <v>2506</v>
      </c>
      <c r="H2755" s="8" t="s">
        <v>6819</v>
      </c>
      <c r="I2755" s="8" t="s">
        <v>10711</v>
      </c>
      <c r="J2755" s="19">
        <v>3</v>
      </c>
      <c r="K2755" s="19" t="s">
        <v>7738</v>
      </c>
      <c r="L2755" s="11"/>
      <c r="M2755" s="11"/>
      <c r="N2755" s="24"/>
      <c r="P2755" s="32"/>
      <c r="T2755" s="19"/>
      <c r="U2755" s="3">
        <v>44</v>
      </c>
      <c r="X2755" t="str">
        <f t="shared" si="179"/>
        <v/>
      </c>
      <c r="Z2755" t="str">
        <f t="shared" si="180"/>
        <v/>
      </c>
      <c r="AB2755" s="9"/>
      <c r="AC2755" t="s">
        <v>6819</v>
      </c>
      <c r="AD2755">
        <f t="shared" si="178"/>
        <v>0</v>
      </c>
      <c r="AF2755" s="3"/>
      <c r="AG2755" t="s">
        <v>4687</v>
      </c>
      <c r="AH2755" s="9" t="s">
        <v>4623</v>
      </c>
    </row>
    <row r="2756" spans="1:34" ht="10.95" customHeight="1" outlineLevel="1" x14ac:dyDescent="0.25">
      <c r="A2756" t="s">
        <v>5147</v>
      </c>
      <c r="C2756" s="3" t="s">
        <v>12986</v>
      </c>
      <c r="D2756" s="3" t="s">
        <v>7963</v>
      </c>
      <c r="E2756" s="9">
        <v>1892</v>
      </c>
      <c r="F2756" s="7" t="s">
        <v>817</v>
      </c>
      <c r="G2756" s="7" t="s">
        <v>2508</v>
      </c>
      <c r="H2756" s="8" t="s">
        <v>6819</v>
      </c>
      <c r="I2756" s="8" t="s">
        <v>10711</v>
      </c>
      <c r="J2756" s="19">
        <v>3</v>
      </c>
      <c r="K2756" s="19" t="s">
        <v>20092</v>
      </c>
      <c r="L2756" s="11"/>
      <c r="M2756" s="11"/>
      <c r="N2756" s="24"/>
      <c r="P2756" s="32"/>
      <c r="T2756" s="19"/>
      <c r="U2756" s="3" t="s">
        <v>2507</v>
      </c>
      <c r="X2756" t="str">
        <f t="shared" si="179"/>
        <v/>
      </c>
      <c r="Z2756" t="str">
        <f t="shared" si="180"/>
        <v/>
      </c>
      <c r="AB2756" s="9"/>
      <c r="AC2756" t="s">
        <v>6819</v>
      </c>
      <c r="AD2756">
        <f t="shared" si="178"/>
        <v>0</v>
      </c>
      <c r="AF2756" s="3"/>
      <c r="AG2756" t="s">
        <v>4687</v>
      </c>
      <c r="AH2756" s="9" t="s">
        <v>4925</v>
      </c>
    </row>
    <row r="2757" spans="1:34" ht="10.95" customHeight="1" outlineLevel="1" x14ac:dyDescent="0.25">
      <c r="A2757" t="s">
        <v>5147</v>
      </c>
      <c r="C2757" s="3" t="s">
        <v>12986</v>
      </c>
      <c r="D2757" s="3" t="s">
        <v>4065</v>
      </c>
      <c r="E2757" s="9">
        <v>1892</v>
      </c>
      <c r="F2757" s="7" t="s">
        <v>6389</v>
      </c>
      <c r="G2757" s="7" t="s">
        <v>6818</v>
      </c>
      <c r="H2757" s="8" t="s">
        <v>6822</v>
      </c>
      <c r="I2757" s="8"/>
      <c r="J2757" s="19">
        <v>3</v>
      </c>
      <c r="K2757" s="19" t="s">
        <v>7738</v>
      </c>
      <c r="L2757" s="11"/>
      <c r="M2757" s="11"/>
      <c r="N2757" s="24"/>
      <c r="P2757" s="32"/>
      <c r="T2757" s="19"/>
      <c r="U2757" s="3" t="s">
        <v>5367</v>
      </c>
      <c r="X2757" t="str">
        <f t="shared" si="179"/>
        <v/>
      </c>
      <c r="Z2757" t="str">
        <f t="shared" si="180"/>
        <v/>
      </c>
      <c r="AB2757" s="9"/>
      <c r="AC2757" t="s">
        <v>6822</v>
      </c>
      <c r="AD2757">
        <f t="shared" si="178"/>
        <v>0</v>
      </c>
      <c r="AF2757" s="3"/>
      <c r="AG2757" t="s">
        <v>4687</v>
      </c>
      <c r="AH2757" s="9" t="s">
        <v>4613</v>
      </c>
    </row>
    <row r="2758" spans="1:34" ht="10.95" customHeight="1" outlineLevel="1" x14ac:dyDescent="0.25">
      <c r="A2758" t="s">
        <v>5147</v>
      </c>
      <c r="C2758" s="3" t="s">
        <v>12986</v>
      </c>
      <c r="D2758" s="3" t="s">
        <v>4065</v>
      </c>
      <c r="E2758" s="9">
        <v>1892</v>
      </c>
      <c r="F2758" s="7" t="s">
        <v>4735</v>
      </c>
      <c r="G2758" s="7" t="s">
        <v>3835</v>
      </c>
      <c r="H2758" s="8" t="s">
        <v>6822</v>
      </c>
      <c r="I2758" s="8"/>
      <c r="J2758" s="19">
        <v>3</v>
      </c>
      <c r="K2758" s="19" t="s">
        <v>7738</v>
      </c>
      <c r="L2758" s="11"/>
      <c r="M2758" s="11"/>
      <c r="N2758" s="24"/>
      <c r="P2758" s="32"/>
      <c r="T2758" s="19"/>
      <c r="U2758" s="3" t="s">
        <v>5368</v>
      </c>
      <c r="X2758" t="str">
        <f t="shared" si="179"/>
        <v/>
      </c>
      <c r="Z2758" t="str">
        <f t="shared" si="180"/>
        <v/>
      </c>
      <c r="AB2758" s="9"/>
      <c r="AC2758" t="s">
        <v>6822</v>
      </c>
      <c r="AD2758">
        <f t="shared" si="178"/>
        <v>0</v>
      </c>
      <c r="AF2758" s="3"/>
      <c r="AG2758" t="s">
        <v>4687</v>
      </c>
      <c r="AH2758" s="9" t="s">
        <v>4613</v>
      </c>
    </row>
    <row r="2759" spans="1:34" ht="10.95" customHeight="1" outlineLevel="1" x14ac:dyDescent="0.25">
      <c r="A2759" t="s">
        <v>5147</v>
      </c>
      <c r="C2759" s="3" t="s">
        <v>12986</v>
      </c>
      <c r="D2759" s="3" t="s">
        <v>4065</v>
      </c>
      <c r="E2759" s="9">
        <v>1892</v>
      </c>
      <c r="F2759" s="7" t="s">
        <v>5142</v>
      </c>
      <c r="G2759" s="7" t="s">
        <v>3832</v>
      </c>
      <c r="H2759" s="8" t="s">
        <v>6822</v>
      </c>
      <c r="I2759" s="8"/>
      <c r="J2759" s="19">
        <v>3</v>
      </c>
      <c r="K2759" s="19" t="s">
        <v>7736</v>
      </c>
      <c r="L2759" s="11">
        <v>0.5</v>
      </c>
      <c r="M2759" s="11"/>
      <c r="N2759" s="24"/>
      <c r="P2759" s="32"/>
      <c r="T2759" s="19"/>
      <c r="U2759" s="3" t="s">
        <v>5369</v>
      </c>
      <c r="X2759" t="str">
        <f t="shared" si="179"/>
        <v/>
      </c>
      <c r="Z2759" t="str">
        <f t="shared" si="180"/>
        <v/>
      </c>
      <c r="AB2759" s="9"/>
      <c r="AC2759" t="s">
        <v>6822</v>
      </c>
      <c r="AD2759">
        <f t="shared" ref="AD2759:AD2790" si="181">COUNTIF(H2759,"*Fuji*")</f>
        <v>0</v>
      </c>
      <c r="AF2759" s="3"/>
      <c r="AG2759" t="s">
        <v>4687</v>
      </c>
      <c r="AH2759" s="9" t="s">
        <v>4613</v>
      </c>
    </row>
    <row r="2760" spans="1:34" ht="10.95" customHeight="1" outlineLevel="1" x14ac:dyDescent="0.25">
      <c r="A2760" t="s">
        <v>5147</v>
      </c>
      <c r="C2760" s="3" t="s">
        <v>12986</v>
      </c>
      <c r="D2760" s="3" t="s">
        <v>4065</v>
      </c>
      <c r="E2760" s="9">
        <v>1892</v>
      </c>
      <c r="F2760" s="7" t="s">
        <v>5141</v>
      </c>
      <c r="G2760" s="7" t="s">
        <v>6821</v>
      </c>
      <c r="H2760" s="8" t="s">
        <v>6822</v>
      </c>
      <c r="I2760" s="8"/>
      <c r="J2760" s="19">
        <v>3</v>
      </c>
      <c r="K2760" s="19" t="s">
        <v>7738</v>
      </c>
      <c r="L2760" s="11"/>
      <c r="M2760" s="11"/>
      <c r="N2760" s="24"/>
      <c r="P2760" s="32"/>
      <c r="T2760" s="19"/>
      <c r="U2760" s="3" t="s">
        <v>5370</v>
      </c>
      <c r="X2760" t="str">
        <f t="shared" si="179"/>
        <v/>
      </c>
      <c r="Z2760" t="str">
        <f t="shared" si="180"/>
        <v/>
      </c>
      <c r="AB2760" s="9"/>
      <c r="AC2760" t="s">
        <v>6822</v>
      </c>
      <c r="AD2760">
        <f t="shared" si="181"/>
        <v>0</v>
      </c>
      <c r="AF2760" s="3"/>
      <c r="AG2760" t="s">
        <v>4687</v>
      </c>
      <c r="AH2760" s="9" t="s">
        <v>4925</v>
      </c>
    </row>
    <row r="2761" spans="1:34" ht="10.95" customHeight="1" outlineLevel="1" x14ac:dyDescent="0.25">
      <c r="A2761" t="s">
        <v>5147</v>
      </c>
      <c r="C2761" s="3" t="s">
        <v>12986</v>
      </c>
      <c r="D2761" s="3" t="s">
        <v>4065</v>
      </c>
      <c r="E2761" s="9">
        <v>1892</v>
      </c>
      <c r="F2761" s="7" t="s">
        <v>2977</v>
      </c>
      <c r="G2761" s="7" t="s">
        <v>4690</v>
      </c>
      <c r="H2761" s="8" t="s">
        <v>6822</v>
      </c>
      <c r="I2761" s="8"/>
      <c r="J2761" s="19">
        <v>3</v>
      </c>
      <c r="K2761" s="19" t="s">
        <v>7738</v>
      </c>
      <c r="L2761" s="11"/>
      <c r="M2761" s="11"/>
      <c r="N2761" s="24"/>
      <c r="P2761" s="32"/>
      <c r="T2761" s="19"/>
      <c r="U2761" s="3" t="s">
        <v>5371</v>
      </c>
      <c r="X2761" t="str">
        <f t="shared" si="179"/>
        <v/>
      </c>
      <c r="Z2761" t="str">
        <f t="shared" si="180"/>
        <v/>
      </c>
      <c r="AB2761" s="9"/>
      <c r="AC2761" t="s">
        <v>6822</v>
      </c>
      <c r="AD2761">
        <f t="shared" si="181"/>
        <v>0</v>
      </c>
      <c r="AF2761" s="3"/>
      <c r="AG2761" t="s">
        <v>4687</v>
      </c>
      <c r="AH2761" s="9" t="s">
        <v>4613</v>
      </c>
    </row>
    <row r="2762" spans="1:34" ht="10.95" customHeight="1" outlineLevel="1" x14ac:dyDescent="0.25">
      <c r="A2762" t="s">
        <v>5147</v>
      </c>
      <c r="C2762" s="3" t="s">
        <v>12986</v>
      </c>
      <c r="D2762" s="3" t="s">
        <v>4065</v>
      </c>
      <c r="E2762" s="9">
        <v>1892</v>
      </c>
      <c r="F2762" s="7" t="s">
        <v>3424</v>
      </c>
      <c r="G2762" s="7" t="s">
        <v>4522</v>
      </c>
      <c r="H2762" s="8" t="s">
        <v>6822</v>
      </c>
      <c r="I2762" s="8"/>
      <c r="J2762" s="19">
        <v>3</v>
      </c>
      <c r="K2762" s="19" t="s">
        <v>7738</v>
      </c>
      <c r="L2762" s="11"/>
      <c r="M2762" s="11"/>
      <c r="N2762" s="24"/>
      <c r="P2762" s="32"/>
      <c r="T2762" s="19"/>
      <c r="U2762" s="3" t="s">
        <v>5372</v>
      </c>
      <c r="X2762" t="str">
        <f t="shared" si="179"/>
        <v/>
      </c>
      <c r="Z2762" t="str">
        <f t="shared" si="180"/>
        <v/>
      </c>
      <c r="AB2762" s="9"/>
      <c r="AC2762" t="s">
        <v>6822</v>
      </c>
      <c r="AD2762">
        <f t="shared" si="181"/>
        <v>0</v>
      </c>
      <c r="AF2762" s="3"/>
      <c r="AG2762" t="s">
        <v>4687</v>
      </c>
      <c r="AH2762" s="9" t="s">
        <v>4613</v>
      </c>
    </row>
    <row r="2763" spans="1:34" ht="10.95" customHeight="1" outlineLevel="1" x14ac:dyDescent="0.25">
      <c r="A2763" t="s">
        <v>5147</v>
      </c>
      <c r="C2763" s="3" t="s">
        <v>12986</v>
      </c>
      <c r="D2763" s="3">
        <v>51</v>
      </c>
      <c r="E2763" s="9">
        <v>1901</v>
      </c>
      <c r="F2763" s="7" t="s">
        <v>2509</v>
      </c>
      <c r="G2763" s="7" t="s">
        <v>2510</v>
      </c>
      <c r="H2763" s="8" t="s">
        <v>6819</v>
      </c>
      <c r="I2763" s="8" t="s">
        <v>16450</v>
      </c>
      <c r="J2763" s="19">
        <v>3</v>
      </c>
      <c r="K2763" s="19" t="s">
        <v>7738</v>
      </c>
      <c r="L2763" s="11"/>
      <c r="M2763" s="11"/>
      <c r="N2763" s="24"/>
      <c r="P2763" s="32"/>
      <c r="T2763" s="19"/>
      <c r="U2763" s="3">
        <v>54</v>
      </c>
      <c r="X2763" t="str">
        <f t="shared" si="179"/>
        <v/>
      </c>
      <c r="Z2763" t="str">
        <f t="shared" si="180"/>
        <v/>
      </c>
      <c r="AB2763" s="9"/>
      <c r="AC2763" t="s">
        <v>6819</v>
      </c>
      <c r="AD2763">
        <f t="shared" si="181"/>
        <v>0</v>
      </c>
      <c r="AF2763" s="3"/>
      <c r="AG2763" t="s">
        <v>4687</v>
      </c>
      <c r="AH2763" s="9" t="s">
        <v>4623</v>
      </c>
    </row>
    <row r="2764" spans="1:34" ht="10.95" customHeight="1" outlineLevel="1" x14ac:dyDescent="0.25">
      <c r="A2764" t="s">
        <v>5147</v>
      </c>
      <c r="C2764" s="3" t="s">
        <v>12986</v>
      </c>
      <c r="D2764" s="3">
        <v>143</v>
      </c>
      <c r="E2764" s="9">
        <v>1926</v>
      </c>
      <c r="F2764" s="7" t="s">
        <v>2977</v>
      </c>
      <c r="G2764" s="7" t="s">
        <v>2293</v>
      </c>
      <c r="H2764" s="8" t="s">
        <v>6819</v>
      </c>
      <c r="I2764" s="8" t="s">
        <v>8890</v>
      </c>
      <c r="J2764" s="19">
        <v>3</v>
      </c>
      <c r="K2764" s="19" t="s">
        <v>7736</v>
      </c>
      <c r="L2764" s="11">
        <v>0.7</v>
      </c>
      <c r="M2764" s="11"/>
      <c r="N2764" s="24"/>
      <c r="P2764" s="32"/>
      <c r="T2764" s="19"/>
      <c r="U2764" s="3" t="s">
        <v>2989</v>
      </c>
      <c r="X2764" t="str">
        <f t="shared" si="179"/>
        <v/>
      </c>
      <c r="Z2764" t="str">
        <f t="shared" si="180"/>
        <v/>
      </c>
      <c r="AB2764" s="9"/>
      <c r="AC2764" t="s">
        <v>6819</v>
      </c>
      <c r="AD2764">
        <f t="shared" si="181"/>
        <v>0</v>
      </c>
      <c r="AF2764" s="3"/>
      <c r="AG2764" t="s">
        <v>4687</v>
      </c>
      <c r="AH2764" s="9" t="s">
        <v>4925</v>
      </c>
    </row>
    <row r="2765" spans="1:34" ht="10.95" customHeight="1" outlineLevel="1" x14ac:dyDescent="0.25">
      <c r="A2765" t="s">
        <v>5147</v>
      </c>
      <c r="C2765" s="3" t="s">
        <v>12986</v>
      </c>
      <c r="D2765" s="3" t="s">
        <v>4065</v>
      </c>
      <c r="E2765" s="9">
        <v>1926</v>
      </c>
      <c r="F2765" s="7" t="s">
        <v>4735</v>
      </c>
      <c r="G2765" s="7" t="s">
        <v>5374</v>
      </c>
      <c r="H2765" s="8" t="s">
        <v>6822</v>
      </c>
      <c r="I2765" s="8"/>
      <c r="J2765" s="19">
        <v>3</v>
      </c>
      <c r="K2765" s="19" t="s">
        <v>7736</v>
      </c>
      <c r="L2765" s="11">
        <v>0.45</v>
      </c>
      <c r="M2765" s="11"/>
      <c r="N2765" s="24"/>
      <c r="P2765" s="32"/>
      <c r="T2765" s="19"/>
      <c r="U2765" s="3" t="s">
        <v>5373</v>
      </c>
      <c r="X2765" t="str">
        <f t="shared" si="179"/>
        <v/>
      </c>
      <c r="Z2765" t="str">
        <f t="shared" si="180"/>
        <v/>
      </c>
      <c r="AB2765" s="9"/>
      <c r="AC2765" t="s">
        <v>6822</v>
      </c>
      <c r="AD2765">
        <f t="shared" si="181"/>
        <v>0</v>
      </c>
      <c r="AF2765" s="3"/>
      <c r="AG2765" t="s">
        <v>4687</v>
      </c>
      <c r="AH2765" s="9" t="s">
        <v>4613</v>
      </c>
    </row>
    <row r="2766" spans="1:34" ht="10.95" customHeight="1" outlineLevel="1" x14ac:dyDescent="0.25">
      <c r="A2766" t="s">
        <v>5147</v>
      </c>
      <c r="C2766" s="3" t="s">
        <v>12986</v>
      </c>
      <c r="D2766" s="3" t="s">
        <v>4065</v>
      </c>
      <c r="E2766" s="9">
        <v>1926</v>
      </c>
      <c r="F2766" s="7" t="s">
        <v>3220</v>
      </c>
      <c r="G2766" s="7" t="s">
        <v>647</v>
      </c>
      <c r="H2766" s="8" t="s">
        <v>6822</v>
      </c>
      <c r="I2766" s="8"/>
      <c r="J2766" s="19">
        <v>3</v>
      </c>
      <c r="K2766" s="19" t="s">
        <v>7736</v>
      </c>
      <c r="L2766" s="11">
        <v>0.5</v>
      </c>
      <c r="M2766" s="11"/>
      <c r="N2766" s="24"/>
      <c r="P2766" s="32"/>
      <c r="T2766" s="19"/>
      <c r="U2766" s="3" t="s">
        <v>5375</v>
      </c>
      <c r="X2766" t="str">
        <f t="shared" si="179"/>
        <v/>
      </c>
      <c r="Z2766" t="str">
        <f t="shared" si="180"/>
        <v/>
      </c>
      <c r="AB2766" s="9"/>
      <c r="AC2766" t="s">
        <v>6822</v>
      </c>
      <c r="AD2766">
        <f t="shared" si="181"/>
        <v>0</v>
      </c>
      <c r="AF2766" s="3"/>
      <c r="AG2766" t="s">
        <v>4687</v>
      </c>
      <c r="AH2766" s="9" t="s">
        <v>4613</v>
      </c>
    </row>
    <row r="2767" spans="1:34" ht="10.95" customHeight="1" outlineLevel="1" x14ac:dyDescent="0.25">
      <c r="A2767" t="s">
        <v>5147</v>
      </c>
      <c r="C2767" s="3" t="s">
        <v>12986</v>
      </c>
      <c r="D2767" s="3" t="s">
        <v>4065</v>
      </c>
      <c r="E2767" s="9">
        <v>1926</v>
      </c>
      <c r="F2767" s="7" t="s">
        <v>184</v>
      </c>
      <c r="G2767" s="7" t="s">
        <v>650</v>
      </c>
      <c r="H2767" s="8" t="s">
        <v>6822</v>
      </c>
      <c r="I2767" s="8"/>
      <c r="J2767" s="19">
        <v>3</v>
      </c>
      <c r="K2767" s="19" t="s">
        <v>7736</v>
      </c>
      <c r="L2767" s="11">
        <v>0.45</v>
      </c>
      <c r="M2767" s="11"/>
      <c r="N2767" s="24"/>
      <c r="P2767" s="32"/>
      <c r="T2767" s="19"/>
      <c r="U2767" s="3" t="s">
        <v>648</v>
      </c>
      <c r="X2767" t="str">
        <f t="shared" si="179"/>
        <v/>
      </c>
      <c r="Z2767" t="str">
        <f t="shared" si="180"/>
        <v/>
      </c>
      <c r="AB2767" s="9"/>
      <c r="AC2767" t="s">
        <v>6822</v>
      </c>
      <c r="AD2767">
        <f t="shared" si="181"/>
        <v>0</v>
      </c>
      <c r="AF2767" s="3"/>
      <c r="AG2767" t="s">
        <v>4687</v>
      </c>
      <c r="AH2767" s="9" t="s">
        <v>4613</v>
      </c>
    </row>
    <row r="2768" spans="1:34" ht="10.95" customHeight="1" outlineLevel="1" x14ac:dyDescent="0.25">
      <c r="A2768" t="s">
        <v>5147</v>
      </c>
      <c r="C2768" s="3" t="s">
        <v>12986</v>
      </c>
      <c r="D2768" s="3" t="s">
        <v>4065</v>
      </c>
      <c r="E2768" s="9">
        <v>1926</v>
      </c>
      <c r="F2768" s="7" t="s">
        <v>5142</v>
      </c>
      <c r="G2768" s="7" t="s">
        <v>1102</v>
      </c>
      <c r="H2768" s="8" t="s">
        <v>6822</v>
      </c>
      <c r="I2768" s="8"/>
      <c r="J2768" s="19">
        <v>3</v>
      </c>
      <c r="K2768" s="19" t="s">
        <v>7736</v>
      </c>
      <c r="L2768" s="11">
        <v>0.45</v>
      </c>
      <c r="M2768" s="11"/>
      <c r="N2768" s="24"/>
      <c r="P2768" s="32"/>
      <c r="T2768" s="19"/>
      <c r="U2768" s="3" t="s">
        <v>651</v>
      </c>
      <c r="X2768" t="str">
        <f t="shared" si="179"/>
        <v/>
      </c>
      <c r="Z2768" t="str">
        <f t="shared" si="180"/>
        <v/>
      </c>
      <c r="AB2768" s="9"/>
      <c r="AC2768" t="s">
        <v>6822</v>
      </c>
      <c r="AD2768">
        <f t="shared" si="181"/>
        <v>0</v>
      </c>
      <c r="AF2768" s="3"/>
      <c r="AG2768" t="s">
        <v>4687</v>
      </c>
      <c r="AH2768" s="9" t="s">
        <v>4613</v>
      </c>
    </row>
    <row r="2769" spans="1:34" ht="10.95" customHeight="1" outlineLevel="1" x14ac:dyDescent="0.25">
      <c r="A2769" t="s">
        <v>5147</v>
      </c>
      <c r="C2769" s="3" t="s">
        <v>12986</v>
      </c>
      <c r="D2769" s="3" t="s">
        <v>4065</v>
      </c>
      <c r="E2769" s="9">
        <v>1926</v>
      </c>
      <c r="F2769" s="7" t="s">
        <v>1632</v>
      </c>
      <c r="G2769" s="7" t="s">
        <v>653</v>
      </c>
      <c r="H2769" s="8" t="s">
        <v>6822</v>
      </c>
      <c r="I2769" s="8"/>
      <c r="J2769" s="19">
        <v>3</v>
      </c>
      <c r="K2769" s="19" t="s">
        <v>7736</v>
      </c>
      <c r="L2769" s="11">
        <v>0.45</v>
      </c>
      <c r="M2769" s="11"/>
      <c r="N2769" s="24"/>
      <c r="P2769" s="32"/>
      <c r="T2769" s="19"/>
      <c r="U2769" s="3" t="s">
        <v>652</v>
      </c>
      <c r="X2769" t="str">
        <f t="shared" si="179"/>
        <v/>
      </c>
      <c r="Z2769" t="str">
        <f t="shared" si="180"/>
        <v/>
      </c>
      <c r="AB2769" s="9"/>
      <c r="AC2769" t="s">
        <v>6822</v>
      </c>
      <c r="AD2769">
        <f t="shared" si="181"/>
        <v>0</v>
      </c>
      <c r="AF2769" s="3"/>
      <c r="AG2769" t="s">
        <v>4687</v>
      </c>
      <c r="AH2769" s="9" t="s">
        <v>4613</v>
      </c>
    </row>
    <row r="2770" spans="1:34" ht="10.95" customHeight="1" outlineLevel="1" x14ac:dyDescent="0.25">
      <c r="A2770" t="s">
        <v>5147</v>
      </c>
      <c r="C2770" s="3" t="s">
        <v>12986</v>
      </c>
      <c r="D2770" s="3" t="s">
        <v>4065</v>
      </c>
      <c r="E2770" s="9">
        <v>1926</v>
      </c>
      <c r="F2770" s="7" t="s">
        <v>5141</v>
      </c>
      <c r="G2770" s="7" t="s">
        <v>655</v>
      </c>
      <c r="H2770" s="8" t="s">
        <v>6822</v>
      </c>
      <c r="I2770" s="8"/>
      <c r="J2770" s="19">
        <v>3</v>
      </c>
      <c r="K2770" s="19" t="s">
        <v>7736</v>
      </c>
      <c r="L2770" s="11">
        <v>0.45</v>
      </c>
      <c r="M2770" s="11"/>
      <c r="N2770" s="24"/>
      <c r="P2770" s="32"/>
      <c r="T2770" s="19"/>
      <c r="U2770" s="3" t="s">
        <v>654</v>
      </c>
      <c r="X2770" t="str">
        <f t="shared" si="179"/>
        <v/>
      </c>
      <c r="Z2770" t="str">
        <f t="shared" si="180"/>
        <v/>
      </c>
      <c r="AB2770" s="9"/>
      <c r="AC2770" t="s">
        <v>6822</v>
      </c>
      <c r="AD2770">
        <f t="shared" si="181"/>
        <v>0</v>
      </c>
      <c r="AF2770" s="3"/>
      <c r="AG2770" t="s">
        <v>4687</v>
      </c>
      <c r="AH2770" s="9" t="s">
        <v>4613</v>
      </c>
    </row>
    <row r="2771" spans="1:34" ht="10.95" customHeight="1" outlineLevel="1" x14ac:dyDescent="0.25">
      <c r="A2771" t="s">
        <v>5147</v>
      </c>
      <c r="C2771" s="3" t="s">
        <v>12986</v>
      </c>
      <c r="D2771" s="3" t="s">
        <v>4065</v>
      </c>
      <c r="E2771" s="9">
        <v>1926</v>
      </c>
      <c r="F2771" s="7" t="s">
        <v>2977</v>
      </c>
      <c r="G2771" s="7" t="s">
        <v>2297</v>
      </c>
      <c r="H2771" s="8" t="s">
        <v>6822</v>
      </c>
      <c r="I2771" s="8"/>
      <c r="J2771" s="19">
        <v>3</v>
      </c>
      <c r="K2771" s="19" t="s">
        <v>7736</v>
      </c>
      <c r="L2771" s="11">
        <v>0.45</v>
      </c>
      <c r="M2771" s="11"/>
      <c r="N2771" s="24"/>
      <c r="P2771" s="32"/>
      <c r="T2771" s="19"/>
      <c r="U2771" s="3" t="s">
        <v>656</v>
      </c>
      <c r="X2771" t="str">
        <f t="shared" si="179"/>
        <v/>
      </c>
      <c r="Z2771" t="str">
        <f t="shared" si="180"/>
        <v/>
      </c>
      <c r="AB2771" s="9"/>
      <c r="AC2771" t="s">
        <v>6822</v>
      </c>
      <c r="AD2771">
        <f t="shared" si="181"/>
        <v>0</v>
      </c>
      <c r="AF2771" s="3"/>
      <c r="AG2771" t="s">
        <v>4687</v>
      </c>
      <c r="AH2771" s="9" t="s">
        <v>4613</v>
      </c>
    </row>
    <row r="2772" spans="1:34" ht="10.95" customHeight="1" outlineLevel="1" x14ac:dyDescent="0.25">
      <c r="A2772" t="s">
        <v>5147</v>
      </c>
      <c r="C2772" s="3" t="s">
        <v>12986</v>
      </c>
      <c r="D2772" s="3" t="s">
        <v>4065</v>
      </c>
      <c r="E2772" s="9">
        <v>1926</v>
      </c>
      <c r="F2772" s="7" t="s">
        <v>5282</v>
      </c>
      <c r="G2772" s="7" t="s">
        <v>2405</v>
      </c>
      <c r="H2772" s="8" t="s">
        <v>6822</v>
      </c>
      <c r="I2772" s="8"/>
      <c r="J2772" s="19">
        <v>3</v>
      </c>
      <c r="K2772" s="19" t="s">
        <v>7736</v>
      </c>
      <c r="L2772" s="11">
        <v>0.45</v>
      </c>
      <c r="M2772" s="11"/>
      <c r="N2772" s="24"/>
      <c r="P2772" s="32"/>
      <c r="T2772" s="19"/>
      <c r="U2772" s="3" t="s">
        <v>2404</v>
      </c>
      <c r="X2772" t="str">
        <f t="shared" si="179"/>
        <v/>
      </c>
      <c r="Z2772" t="str">
        <f t="shared" si="180"/>
        <v/>
      </c>
      <c r="AB2772" s="9"/>
      <c r="AC2772" t="s">
        <v>6822</v>
      </c>
      <c r="AD2772">
        <f t="shared" si="181"/>
        <v>0</v>
      </c>
      <c r="AF2772" s="3"/>
      <c r="AG2772" t="s">
        <v>4687</v>
      </c>
      <c r="AH2772" s="9" t="s">
        <v>4613</v>
      </c>
    </row>
    <row r="2773" spans="1:34" ht="10.95" customHeight="1" outlineLevel="1" x14ac:dyDescent="0.25">
      <c r="A2773" t="s">
        <v>5147</v>
      </c>
      <c r="C2773" s="3" t="s">
        <v>12986</v>
      </c>
      <c r="D2773" s="3" t="s">
        <v>4065</v>
      </c>
      <c r="E2773" s="9">
        <v>1926</v>
      </c>
      <c r="F2773" s="7" t="s">
        <v>5243</v>
      </c>
      <c r="G2773" s="7" t="s">
        <v>4004</v>
      </c>
      <c r="H2773" s="8" t="s">
        <v>6822</v>
      </c>
      <c r="I2773" s="8"/>
      <c r="J2773" s="19">
        <v>3</v>
      </c>
      <c r="K2773" s="19" t="s">
        <v>7736</v>
      </c>
      <c r="L2773" s="11">
        <v>0.45</v>
      </c>
      <c r="M2773" s="11"/>
      <c r="N2773" s="24"/>
      <c r="P2773" s="32"/>
      <c r="T2773" s="19"/>
      <c r="U2773" s="3" t="s">
        <v>2406</v>
      </c>
      <c r="X2773" t="str">
        <f t="shared" si="179"/>
        <v/>
      </c>
      <c r="Z2773" t="str">
        <f t="shared" si="180"/>
        <v/>
      </c>
      <c r="AB2773" s="9"/>
      <c r="AC2773" t="s">
        <v>6822</v>
      </c>
      <c r="AD2773">
        <f t="shared" si="181"/>
        <v>0</v>
      </c>
      <c r="AF2773" s="3"/>
      <c r="AG2773" t="s">
        <v>4687</v>
      </c>
      <c r="AH2773" s="9" t="s">
        <v>4613</v>
      </c>
    </row>
    <row r="2774" spans="1:34" ht="10.95" customHeight="1" outlineLevel="1" x14ac:dyDescent="0.25">
      <c r="A2774" t="s">
        <v>5147</v>
      </c>
      <c r="C2774" s="3" t="s">
        <v>12986</v>
      </c>
      <c r="D2774" s="3" t="s">
        <v>4065</v>
      </c>
      <c r="E2774" s="9">
        <v>1926</v>
      </c>
      <c r="F2774" s="7" t="s">
        <v>4566</v>
      </c>
      <c r="G2774" s="7" t="s">
        <v>4006</v>
      </c>
      <c r="H2774" s="8" t="s">
        <v>6822</v>
      </c>
      <c r="I2774" s="8"/>
      <c r="J2774" s="19">
        <v>3</v>
      </c>
      <c r="K2774" s="19" t="s">
        <v>7736</v>
      </c>
      <c r="L2774" s="11">
        <v>0.45</v>
      </c>
      <c r="M2774" s="11"/>
      <c r="N2774" s="24"/>
      <c r="P2774" s="32"/>
      <c r="T2774" s="19"/>
      <c r="U2774" s="3" t="s">
        <v>4005</v>
      </c>
      <c r="X2774" t="str">
        <f t="shared" si="179"/>
        <v/>
      </c>
      <c r="Z2774" t="str">
        <f t="shared" si="180"/>
        <v/>
      </c>
      <c r="AB2774" s="9"/>
      <c r="AC2774" t="s">
        <v>6822</v>
      </c>
      <c r="AD2774">
        <f t="shared" si="181"/>
        <v>0</v>
      </c>
      <c r="AF2774" s="3"/>
      <c r="AG2774" t="s">
        <v>4687</v>
      </c>
      <c r="AH2774" s="9" t="s">
        <v>4613</v>
      </c>
    </row>
    <row r="2775" spans="1:34" ht="10.95" customHeight="1" outlineLevel="1" x14ac:dyDescent="0.25">
      <c r="A2775" t="s">
        <v>5147</v>
      </c>
      <c r="C2775" s="3" t="s">
        <v>12986</v>
      </c>
      <c r="D2775" s="3">
        <v>155</v>
      </c>
      <c r="E2775" s="9">
        <v>1930</v>
      </c>
      <c r="F2775" s="7" t="s">
        <v>6284</v>
      </c>
      <c r="G2775" s="7" t="s">
        <v>3918</v>
      </c>
      <c r="H2775" s="8" t="s">
        <v>4559</v>
      </c>
      <c r="I2775" s="8" t="s">
        <v>16452</v>
      </c>
      <c r="J2775" s="19">
        <v>3</v>
      </c>
      <c r="K2775" s="19" t="s">
        <v>7736</v>
      </c>
      <c r="L2775" s="11">
        <v>1.2</v>
      </c>
      <c r="M2775" s="11"/>
      <c r="N2775" s="24"/>
      <c r="P2775" s="32"/>
      <c r="T2775" s="19"/>
      <c r="U2775" s="3" t="s">
        <v>2109</v>
      </c>
      <c r="X2775" t="str">
        <f t="shared" si="179"/>
        <v/>
      </c>
      <c r="Z2775" t="str">
        <f t="shared" si="180"/>
        <v/>
      </c>
      <c r="AB2775" s="9"/>
      <c r="AC2775" t="s">
        <v>4559</v>
      </c>
      <c r="AD2775">
        <f t="shared" si="181"/>
        <v>0</v>
      </c>
      <c r="AF2775" s="3"/>
      <c r="AG2775" t="s">
        <v>4687</v>
      </c>
      <c r="AH2775" s="9" t="s">
        <v>4613</v>
      </c>
    </row>
    <row r="2776" spans="1:34" ht="10.95" customHeight="1" outlineLevel="1" x14ac:dyDescent="0.25">
      <c r="A2776" t="s">
        <v>5147</v>
      </c>
      <c r="C2776" s="3" t="s">
        <v>12986</v>
      </c>
      <c r="D2776" s="3">
        <v>156</v>
      </c>
      <c r="E2776" s="9">
        <v>1930</v>
      </c>
      <c r="F2776" s="7" t="s">
        <v>6285</v>
      </c>
      <c r="G2776" s="7" t="s">
        <v>3918</v>
      </c>
      <c r="H2776" s="8" t="s">
        <v>4559</v>
      </c>
      <c r="I2776" s="8" t="s">
        <v>16452</v>
      </c>
      <c r="J2776" s="19">
        <v>3</v>
      </c>
      <c r="K2776" s="19" t="s">
        <v>7738</v>
      </c>
      <c r="L2776" s="11"/>
      <c r="M2776" s="11"/>
      <c r="N2776" s="24"/>
      <c r="P2776" s="32"/>
      <c r="T2776" s="19"/>
      <c r="U2776" s="3" t="s">
        <v>2110</v>
      </c>
      <c r="X2776" t="str">
        <f t="shared" si="179"/>
        <v/>
      </c>
      <c r="Z2776" t="str">
        <f t="shared" si="180"/>
        <v/>
      </c>
      <c r="AB2776" s="9"/>
      <c r="AC2776" t="s">
        <v>4559</v>
      </c>
      <c r="AD2776">
        <f t="shared" si="181"/>
        <v>0</v>
      </c>
      <c r="AF2776" s="3"/>
      <c r="AG2776" t="s">
        <v>4687</v>
      </c>
      <c r="AH2776" s="9" t="s">
        <v>4613</v>
      </c>
    </row>
    <row r="2777" spans="1:34" ht="10.95" customHeight="1" outlineLevel="1" x14ac:dyDescent="0.25">
      <c r="A2777" t="s">
        <v>5147</v>
      </c>
      <c r="C2777" s="3" t="s">
        <v>12986</v>
      </c>
      <c r="D2777" s="3">
        <v>157</v>
      </c>
      <c r="E2777" s="9">
        <v>1930</v>
      </c>
      <c r="F2777" s="7" t="s">
        <v>6286</v>
      </c>
      <c r="G2777" s="7" t="s">
        <v>3918</v>
      </c>
      <c r="H2777" s="8" t="s">
        <v>4559</v>
      </c>
      <c r="I2777" s="8" t="s">
        <v>16452</v>
      </c>
      <c r="J2777" s="19">
        <v>3</v>
      </c>
      <c r="K2777" s="19" t="s">
        <v>7738</v>
      </c>
      <c r="L2777" s="11"/>
      <c r="M2777" s="11"/>
      <c r="N2777" s="24"/>
      <c r="P2777" s="32"/>
      <c r="T2777" s="19"/>
      <c r="U2777" s="3" t="s">
        <v>420</v>
      </c>
      <c r="X2777" t="str">
        <f t="shared" si="179"/>
        <v/>
      </c>
      <c r="Z2777" t="str">
        <f t="shared" si="180"/>
        <v/>
      </c>
      <c r="AB2777" s="9"/>
      <c r="AC2777" t="s">
        <v>4559</v>
      </c>
      <c r="AD2777">
        <f t="shared" si="181"/>
        <v>0</v>
      </c>
      <c r="AF2777" s="3"/>
      <c r="AG2777" t="s">
        <v>4687</v>
      </c>
      <c r="AH2777" s="9" t="s">
        <v>4925</v>
      </c>
    </row>
    <row r="2778" spans="1:34" ht="10.95" customHeight="1" outlineLevel="1" x14ac:dyDescent="0.25">
      <c r="A2778" t="s">
        <v>5147</v>
      </c>
      <c r="C2778" s="3" t="s">
        <v>12986</v>
      </c>
      <c r="D2778" s="3">
        <v>158</v>
      </c>
      <c r="E2778" s="9">
        <v>1930</v>
      </c>
      <c r="F2778" s="7" t="s">
        <v>1483</v>
      </c>
      <c r="G2778" s="7" t="s">
        <v>3918</v>
      </c>
      <c r="H2778" s="8" t="s">
        <v>4559</v>
      </c>
      <c r="I2778" s="8" t="s">
        <v>16452</v>
      </c>
      <c r="J2778" s="19">
        <v>3</v>
      </c>
      <c r="K2778" s="19" t="s">
        <v>7738</v>
      </c>
      <c r="L2778" s="11"/>
      <c r="M2778" s="11"/>
      <c r="N2778" s="24"/>
      <c r="P2778" s="32"/>
      <c r="T2778" s="19"/>
      <c r="U2778" s="3" t="s">
        <v>6283</v>
      </c>
      <c r="X2778" t="str">
        <f t="shared" si="179"/>
        <v/>
      </c>
      <c r="Z2778" t="str">
        <f t="shared" si="180"/>
        <v/>
      </c>
      <c r="AB2778" s="9"/>
      <c r="AC2778" t="s">
        <v>4559</v>
      </c>
      <c r="AD2778">
        <f t="shared" si="181"/>
        <v>0</v>
      </c>
      <c r="AF2778" s="3"/>
      <c r="AG2778" t="s">
        <v>4687</v>
      </c>
      <c r="AH2778" s="9" t="s">
        <v>4925</v>
      </c>
    </row>
    <row r="2779" spans="1:34" ht="10.95" customHeight="1" outlineLevel="1" x14ac:dyDescent="0.25">
      <c r="A2779" t="s">
        <v>5147</v>
      </c>
      <c r="C2779" s="3" t="s">
        <v>12986</v>
      </c>
      <c r="D2779" s="3">
        <v>164</v>
      </c>
      <c r="E2779" s="9">
        <v>1931</v>
      </c>
      <c r="F2779" s="7" t="s">
        <v>2513</v>
      </c>
      <c r="G2779" s="7" t="s">
        <v>818</v>
      </c>
      <c r="H2779" s="8" t="s">
        <v>6819</v>
      </c>
      <c r="I2779" s="8" t="s">
        <v>16451</v>
      </c>
      <c r="J2779" s="19">
        <v>3</v>
      </c>
      <c r="K2779" s="19" t="s">
        <v>7738</v>
      </c>
      <c r="L2779" s="11"/>
      <c r="M2779" s="11"/>
      <c r="N2779" s="24"/>
      <c r="P2779" s="32"/>
      <c r="T2779" s="19"/>
      <c r="U2779" s="3" t="s">
        <v>7974</v>
      </c>
      <c r="X2779" t="str">
        <f t="shared" si="179"/>
        <v/>
      </c>
      <c r="Z2779" t="str">
        <f t="shared" si="180"/>
        <v/>
      </c>
      <c r="AB2779" s="9"/>
      <c r="AC2779" t="s">
        <v>6819</v>
      </c>
      <c r="AD2779">
        <f t="shared" si="181"/>
        <v>0</v>
      </c>
      <c r="AF2779" s="3"/>
      <c r="AG2779" t="s">
        <v>4687</v>
      </c>
      <c r="AH2779" s="9" t="s">
        <v>4623</v>
      </c>
    </row>
    <row r="2780" spans="1:34" ht="10.95" customHeight="1" outlineLevel="1" x14ac:dyDescent="0.25">
      <c r="A2780" t="s">
        <v>5147</v>
      </c>
      <c r="C2780" s="3" t="s">
        <v>12986</v>
      </c>
      <c r="D2780" s="3">
        <v>165</v>
      </c>
      <c r="E2780" s="9">
        <v>1931</v>
      </c>
      <c r="F2780" s="7" t="s">
        <v>2514</v>
      </c>
      <c r="G2780" s="7" t="s">
        <v>2515</v>
      </c>
      <c r="H2780" s="8" t="s">
        <v>6819</v>
      </c>
      <c r="I2780" s="8" t="s">
        <v>16451</v>
      </c>
      <c r="J2780" s="19">
        <v>3</v>
      </c>
      <c r="K2780" s="19" t="s">
        <v>7738</v>
      </c>
      <c r="L2780" s="11"/>
      <c r="M2780" s="11"/>
      <c r="N2780" s="24"/>
      <c r="P2780" s="32"/>
      <c r="T2780" s="19"/>
      <c r="U2780" s="3" t="s">
        <v>7975</v>
      </c>
      <c r="X2780" t="str">
        <f t="shared" si="179"/>
        <v/>
      </c>
      <c r="Z2780" t="str">
        <f t="shared" si="180"/>
        <v/>
      </c>
      <c r="AB2780" s="9"/>
      <c r="AC2780" t="s">
        <v>6819</v>
      </c>
      <c r="AD2780">
        <f t="shared" si="181"/>
        <v>0</v>
      </c>
      <c r="AF2780" s="3"/>
      <c r="AG2780" t="s">
        <v>4687</v>
      </c>
      <c r="AH2780" s="9" t="s">
        <v>4623</v>
      </c>
    </row>
    <row r="2781" spans="1:34" ht="10.95" customHeight="1" outlineLevel="1" x14ac:dyDescent="0.25">
      <c r="A2781" t="s">
        <v>5147</v>
      </c>
      <c r="C2781" s="3" t="s">
        <v>12986</v>
      </c>
      <c r="D2781" s="3">
        <v>166</v>
      </c>
      <c r="E2781" s="9">
        <v>1931</v>
      </c>
      <c r="F2781" s="7" t="s">
        <v>3172</v>
      </c>
      <c r="G2781" s="7" t="s">
        <v>2792</v>
      </c>
      <c r="H2781" s="8" t="s">
        <v>6819</v>
      </c>
      <c r="I2781" s="8" t="s">
        <v>16451</v>
      </c>
      <c r="J2781" s="19">
        <v>3</v>
      </c>
      <c r="K2781" s="19" t="s">
        <v>7738</v>
      </c>
      <c r="L2781" s="11"/>
      <c r="M2781" s="11"/>
      <c r="N2781" s="24"/>
      <c r="P2781" s="32"/>
      <c r="T2781" s="19"/>
      <c r="U2781" s="3" t="s">
        <v>2516</v>
      </c>
      <c r="X2781" t="str">
        <f t="shared" si="179"/>
        <v/>
      </c>
      <c r="Z2781" t="str">
        <f t="shared" si="180"/>
        <v/>
      </c>
      <c r="AB2781" s="9"/>
      <c r="AC2781" t="s">
        <v>6819</v>
      </c>
      <c r="AD2781">
        <f t="shared" si="181"/>
        <v>0</v>
      </c>
      <c r="AF2781" s="3"/>
      <c r="AG2781" t="s">
        <v>4687</v>
      </c>
      <c r="AH2781" s="9" t="s">
        <v>4623</v>
      </c>
    </row>
    <row r="2782" spans="1:34" ht="10.95" customHeight="1" outlineLevel="1" x14ac:dyDescent="0.25">
      <c r="A2782" t="s">
        <v>5147</v>
      </c>
      <c r="C2782" s="3" t="s">
        <v>12986</v>
      </c>
      <c r="D2782" s="3" t="s">
        <v>4065</v>
      </c>
      <c r="E2782" s="9">
        <v>1934</v>
      </c>
      <c r="F2782" s="7" t="s">
        <v>5141</v>
      </c>
      <c r="G2782" s="7" t="s">
        <v>6507</v>
      </c>
      <c r="H2782" s="8" t="s">
        <v>6819</v>
      </c>
      <c r="I2782" s="8" t="s">
        <v>21102</v>
      </c>
      <c r="J2782" s="19">
        <v>1</v>
      </c>
      <c r="K2782" s="19" t="s">
        <v>7736</v>
      </c>
      <c r="L2782" s="11">
        <v>8</v>
      </c>
      <c r="M2782" s="11"/>
      <c r="N2782" s="24"/>
      <c r="P2782" s="32"/>
      <c r="T2782" s="19"/>
      <c r="U2782" s="3"/>
      <c r="X2782" t="str">
        <f t="shared" si="179"/>
        <v/>
      </c>
      <c r="Z2782" t="str">
        <f t="shared" si="180"/>
        <v/>
      </c>
      <c r="AB2782" s="9"/>
      <c r="AC2782" t="s">
        <v>6819</v>
      </c>
      <c r="AD2782">
        <f t="shared" si="181"/>
        <v>0</v>
      </c>
      <c r="AF2782" s="3"/>
      <c r="AH2782" s="9"/>
    </row>
    <row r="2783" spans="1:34" ht="10.95" customHeight="1" outlineLevel="1" x14ac:dyDescent="0.25">
      <c r="A2783" t="s">
        <v>5147</v>
      </c>
      <c r="C2783" s="3" t="s">
        <v>12986</v>
      </c>
      <c r="D2783" s="3">
        <v>189</v>
      </c>
      <c r="E2783" s="9">
        <v>1935</v>
      </c>
      <c r="F2783" s="7" t="s">
        <v>5141</v>
      </c>
      <c r="G2783" s="7" t="s">
        <v>3971</v>
      </c>
      <c r="H2783" s="8" t="s">
        <v>3786</v>
      </c>
      <c r="I2783" s="8" t="s">
        <v>16453</v>
      </c>
      <c r="J2783" s="19">
        <v>1</v>
      </c>
      <c r="K2783" s="19" t="s">
        <v>7736</v>
      </c>
      <c r="L2783" s="11">
        <v>0.6</v>
      </c>
      <c r="M2783" s="11"/>
      <c r="N2783" s="24"/>
      <c r="P2783" s="32"/>
      <c r="T2783" s="19"/>
      <c r="U2783" s="3"/>
      <c r="X2783" t="str">
        <f t="shared" si="179"/>
        <v/>
      </c>
      <c r="Z2783" t="str">
        <f t="shared" si="180"/>
        <v/>
      </c>
      <c r="AB2783" s="9"/>
      <c r="AC2783" t="s">
        <v>3786</v>
      </c>
      <c r="AD2783">
        <f t="shared" si="181"/>
        <v>0</v>
      </c>
      <c r="AF2783" s="3"/>
      <c r="AH2783" s="9"/>
    </row>
    <row r="2784" spans="1:34" ht="10.95" customHeight="1" outlineLevel="1" x14ac:dyDescent="0.25">
      <c r="A2784" t="s">
        <v>5147</v>
      </c>
      <c r="C2784" s="3" t="s">
        <v>12986</v>
      </c>
      <c r="D2784" s="3">
        <v>192</v>
      </c>
      <c r="E2784" s="9">
        <v>1935</v>
      </c>
      <c r="F2784" s="7" t="s">
        <v>3424</v>
      </c>
      <c r="G2784" s="7" t="s">
        <v>5041</v>
      </c>
      <c r="H2784" s="8" t="s">
        <v>3786</v>
      </c>
      <c r="I2784" s="8" t="s">
        <v>16453</v>
      </c>
      <c r="J2784" s="19">
        <v>1</v>
      </c>
      <c r="K2784" s="19" t="s">
        <v>7738</v>
      </c>
      <c r="L2784" s="11"/>
      <c r="M2784" s="11"/>
      <c r="N2784" s="24"/>
      <c r="P2784" s="32"/>
      <c r="T2784" s="19"/>
      <c r="U2784" s="3"/>
      <c r="X2784" t="str">
        <f t="shared" si="179"/>
        <v/>
      </c>
      <c r="Z2784" t="str">
        <f t="shared" si="180"/>
        <v/>
      </c>
      <c r="AB2784" s="9"/>
      <c r="AC2784" t="s">
        <v>3786</v>
      </c>
      <c r="AD2784">
        <f t="shared" si="181"/>
        <v>0</v>
      </c>
      <c r="AF2784" s="3"/>
      <c r="AH2784" s="9"/>
    </row>
    <row r="2785" spans="1:34" ht="10.95" customHeight="1" outlineLevel="1" x14ac:dyDescent="0.25">
      <c r="A2785" t="s">
        <v>5147</v>
      </c>
      <c r="C2785" s="3" t="s">
        <v>12986</v>
      </c>
      <c r="D2785" s="3">
        <v>193</v>
      </c>
      <c r="E2785" s="9">
        <v>1936</v>
      </c>
      <c r="F2785" s="7" t="s">
        <v>184</v>
      </c>
      <c r="G2785" s="7" t="s">
        <v>1562</v>
      </c>
      <c r="H2785" s="8" t="s">
        <v>4804</v>
      </c>
      <c r="I2785" s="8" t="s">
        <v>16454</v>
      </c>
      <c r="J2785" s="19">
        <v>6</v>
      </c>
      <c r="K2785" s="19" t="s">
        <v>7736</v>
      </c>
      <c r="L2785" s="11">
        <v>0.3</v>
      </c>
      <c r="M2785" s="11"/>
      <c r="N2785" s="24"/>
      <c r="P2785" s="32"/>
      <c r="T2785" s="19"/>
      <c r="U2785" s="3">
        <v>169</v>
      </c>
      <c r="X2785" t="str">
        <f t="shared" si="179"/>
        <v/>
      </c>
      <c r="Z2785" t="str">
        <f t="shared" si="180"/>
        <v/>
      </c>
      <c r="AB2785" s="9"/>
      <c r="AC2785" t="s">
        <v>4804</v>
      </c>
      <c r="AD2785">
        <f t="shared" si="181"/>
        <v>0</v>
      </c>
      <c r="AF2785" s="3"/>
      <c r="AG2785" t="s">
        <v>6410</v>
      </c>
      <c r="AH2785" s="9" t="s">
        <v>4613</v>
      </c>
    </row>
    <row r="2786" spans="1:34" ht="10.95" customHeight="1" outlineLevel="1" x14ac:dyDescent="0.25">
      <c r="A2786" t="s">
        <v>5147</v>
      </c>
      <c r="C2786" s="3" t="s">
        <v>12986</v>
      </c>
      <c r="D2786" s="3">
        <v>194</v>
      </c>
      <c r="E2786" s="9">
        <v>1936</v>
      </c>
      <c r="F2786" s="7" t="s">
        <v>5140</v>
      </c>
      <c r="G2786" s="7" t="s">
        <v>6133</v>
      </c>
      <c r="H2786" s="8" t="s">
        <v>4804</v>
      </c>
      <c r="I2786" s="8" t="s">
        <v>16454</v>
      </c>
      <c r="J2786" s="19">
        <v>6</v>
      </c>
      <c r="K2786" s="19" t="s">
        <v>7736</v>
      </c>
      <c r="L2786" s="11">
        <v>0.3</v>
      </c>
      <c r="M2786" s="11"/>
      <c r="N2786" s="24"/>
      <c r="P2786" s="32"/>
      <c r="T2786" s="19"/>
      <c r="U2786" s="3">
        <v>170</v>
      </c>
      <c r="X2786" t="str">
        <f t="shared" si="179"/>
        <v/>
      </c>
      <c r="Z2786" t="str">
        <f t="shared" si="180"/>
        <v/>
      </c>
      <c r="AB2786" s="9"/>
      <c r="AC2786" t="s">
        <v>4804</v>
      </c>
      <c r="AD2786">
        <f t="shared" si="181"/>
        <v>0</v>
      </c>
      <c r="AF2786" s="3"/>
      <c r="AG2786" t="s">
        <v>6410</v>
      </c>
      <c r="AH2786" s="9" t="s">
        <v>4613</v>
      </c>
    </row>
    <row r="2787" spans="1:34" ht="10.95" customHeight="1" outlineLevel="1" x14ac:dyDescent="0.25">
      <c r="A2787" t="s">
        <v>5147</v>
      </c>
      <c r="C2787" s="3" t="s">
        <v>12986</v>
      </c>
      <c r="D2787" s="3">
        <v>195</v>
      </c>
      <c r="E2787" s="9">
        <v>1936</v>
      </c>
      <c r="F2787" s="7" t="s">
        <v>5143</v>
      </c>
      <c r="G2787" s="7" t="s">
        <v>5040</v>
      </c>
      <c r="H2787" s="8" t="s">
        <v>4804</v>
      </c>
      <c r="I2787" s="8" t="s">
        <v>16454</v>
      </c>
      <c r="J2787" s="19">
        <v>6</v>
      </c>
      <c r="K2787" s="19" t="s">
        <v>7736</v>
      </c>
      <c r="L2787" s="11">
        <v>0.6</v>
      </c>
      <c r="M2787" s="11"/>
      <c r="N2787" s="24"/>
      <c r="P2787" s="32"/>
      <c r="T2787" s="19"/>
      <c r="U2787" s="3">
        <v>171</v>
      </c>
      <c r="X2787" t="str">
        <f t="shared" si="179"/>
        <v/>
      </c>
      <c r="Z2787" t="str">
        <f t="shared" si="180"/>
        <v/>
      </c>
      <c r="AB2787" s="9"/>
      <c r="AC2787" t="s">
        <v>4804</v>
      </c>
      <c r="AD2787">
        <f t="shared" si="181"/>
        <v>0</v>
      </c>
      <c r="AF2787" s="3"/>
      <c r="AG2787" t="s">
        <v>6410</v>
      </c>
      <c r="AH2787" s="9" t="s">
        <v>4613</v>
      </c>
    </row>
    <row r="2788" spans="1:34" ht="10.95" customHeight="1" outlineLevel="1" x14ac:dyDescent="0.25">
      <c r="A2788" t="s">
        <v>5147</v>
      </c>
      <c r="C2788" s="3" t="s">
        <v>12986</v>
      </c>
      <c r="D2788" s="3">
        <v>196</v>
      </c>
      <c r="E2788" s="9">
        <v>1936</v>
      </c>
      <c r="F2788" s="7" t="s">
        <v>1643</v>
      </c>
      <c r="G2788" s="7" t="s">
        <v>5219</v>
      </c>
      <c r="H2788" s="8" t="s">
        <v>4804</v>
      </c>
      <c r="I2788" s="8" t="s">
        <v>16454</v>
      </c>
      <c r="J2788" s="19">
        <v>6</v>
      </c>
      <c r="K2788" s="19" t="s">
        <v>7736</v>
      </c>
      <c r="L2788" s="11">
        <v>0.6</v>
      </c>
      <c r="M2788" s="11"/>
      <c r="N2788" s="24"/>
      <c r="P2788" s="32"/>
      <c r="T2788" s="19"/>
      <c r="U2788" s="3">
        <v>172</v>
      </c>
      <c r="X2788" t="str">
        <f t="shared" si="179"/>
        <v/>
      </c>
      <c r="Z2788" t="str">
        <f t="shared" si="180"/>
        <v/>
      </c>
      <c r="AB2788" s="9"/>
      <c r="AC2788" t="s">
        <v>4804</v>
      </c>
      <c r="AD2788">
        <f t="shared" si="181"/>
        <v>0</v>
      </c>
      <c r="AF2788" s="3"/>
      <c r="AG2788" t="s">
        <v>6410</v>
      </c>
      <c r="AH2788" s="9" t="s">
        <v>4613</v>
      </c>
    </row>
    <row r="2789" spans="1:34" ht="10.95" customHeight="1" outlineLevel="1" x14ac:dyDescent="0.25">
      <c r="A2789" t="s">
        <v>5147</v>
      </c>
      <c r="C2789" s="3" t="s">
        <v>12986</v>
      </c>
      <c r="D2789" s="3">
        <v>197</v>
      </c>
      <c r="E2789" s="9">
        <v>1936</v>
      </c>
      <c r="F2789" s="7" t="s">
        <v>2351</v>
      </c>
      <c r="G2789" s="7" t="s">
        <v>2294</v>
      </c>
      <c r="H2789" s="8" t="s">
        <v>4804</v>
      </c>
      <c r="I2789" s="8" t="s">
        <v>16454</v>
      </c>
      <c r="J2789" s="19">
        <v>6</v>
      </c>
      <c r="K2789" s="19" t="s">
        <v>7736</v>
      </c>
      <c r="L2789" s="11">
        <v>0.7</v>
      </c>
      <c r="M2789" s="11"/>
      <c r="N2789" s="24"/>
      <c r="P2789" s="32"/>
      <c r="T2789" s="19"/>
      <c r="U2789" s="3">
        <v>173</v>
      </c>
      <c r="X2789" t="str">
        <f t="shared" si="179"/>
        <v/>
      </c>
      <c r="Z2789" t="str">
        <f t="shared" si="180"/>
        <v/>
      </c>
      <c r="AB2789" s="9"/>
      <c r="AC2789" t="s">
        <v>4804</v>
      </c>
      <c r="AD2789">
        <f t="shared" si="181"/>
        <v>0</v>
      </c>
      <c r="AF2789" s="3"/>
      <c r="AG2789" t="s">
        <v>6410</v>
      </c>
      <c r="AH2789" s="9" t="s">
        <v>4613</v>
      </c>
    </row>
    <row r="2790" spans="1:34" ht="10.95" customHeight="1" outlineLevel="1" x14ac:dyDescent="0.25">
      <c r="A2790" t="s">
        <v>5147</v>
      </c>
      <c r="C2790" s="3" t="s">
        <v>12986</v>
      </c>
      <c r="D2790" s="3">
        <v>198</v>
      </c>
      <c r="E2790" s="9">
        <v>1936</v>
      </c>
      <c r="F2790" s="7" t="s">
        <v>3424</v>
      </c>
      <c r="G2790" s="7" t="s">
        <v>3835</v>
      </c>
      <c r="H2790" s="8" t="s">
        <v>4804</v>
      </c>
      <c r="I2790" s="8" t="s">
        <v>16454</v>
      </c>
      <c r="J2790" s="19">
        <v>6</v>
      </c>
      <c r="K2790" s="19" t="s">
        <v>7738</v>
      </c>
      <c r="L2790" s="11"/>
      <c r="M2790" s="11"/>
      <c r="N2790" s="24"/>
      <c r="P2790" s="32"/>
      <c r="T2790" s="19"/>
      <c r="U2790" s="3">
        <v>174</v>
      </c>
      <c r="X2790" t="str">
        <f t="shared" si="179"/>
        <v/>
      </c>
      <c r="Z2790" t="str">
        <f t="shared" si="180"/>
        <v/>
      </c>
      <c r="AB2790" s="9"/>
      <c r="AC2790" t="s">
        <v>4804</v>
      </c>
      <c r="AD2790">
        <f t="shared" si="181"/>
        <v>0</v>
      </c>
      <c r="AF2790" s="3"/>
      <c r="AG2790" t="s">
        <v>6410</v>
      </c>
      <c r="AH2790" s="9" t="s">
        <v>4613</v>
      </c>
    </row>
    <row r="2791" spans="1:34" ht="10.95" customHeight="1" outlineLevel="1" x14ac:dyDescent="0.25">
      <c r="A2791" t="s">
        <v>5147</v>
      </c>
      <c r="C2791" s="3" t="s">
        <v>12986</v>
      </c>
      <c r="D2791" s="3">
        <v>199</v>
      </c>
      <c r="E2791" s="9">
        <v>1936</v>
      </c>
      <c r="F2791" s="7" t="s">
        <v>5165</v>
      </c>
      <c r="G2791" s="7" t="s">
        <v>6451</v>
      </c>
      <c r="H2791" s="8" t="s">
        <v>4804</v>
      </c>
      <c r="I2791" s="8" t="s">
        <v>16454</v>
      </c>
      <c r="J2791" s="19">
        <v>6</v>
      </c>
      <c r="K2791" s="19" t="s">
        <v>7738</v>
      </c>
      <c r="L2791" s="11"/>
      <c r="M2791" s="11"/>
      <c r="N2791" s="24"/>
      <c r="P2791" s="32"/>
      <c r="T2791" s="19"/>
      <c r="U2791" s="3">
        <v>175</v>
      </c>
      <c r="X2791" t="str">
        <f t="shared" si="179"/>
        <v/>
      </c>
      <c r="Z2791" t="str">
        <f t="shared" si="180"/>
        <v/>
      </c>
      <c r="AB2791" s="9"/>
      <c r="AC2791" t="s">
        <v>4804</v>
      </c>
      <c r="AD2791">
        <f t="shared" ref="AD2791:AD2822" si="182">COUNTIF(H2791,"*Fuji*")</f>
        <v>0</v>
      </c>
      <c r="AF2791" s="3"/>
      <c r="AG2791" t="s">
        <v>6410</v>
      </c>
      <c r="AH2791" s="9" t="s">
        <v>4925</v>
      </c>
    </row>
    <row r="2792" spans="1:34" ht="10.95" customHeight="1" outlineLevel="1" x14ac:dyDescent="0.25">
      <c r="A2792" t="s">
        <v>5147</v>
      </c>
      <c r="C2792" s="3" t="s">
        <v>12986</v>
      </c>
      <c r="D2792" s="3">
        <v>200</v>
      </c>
      <c r="E2792" s="9">
        <v>1936</v>
      </c>
      <c r="F2792" s="7" t="s">
        <v>4803</v>
      </c>
      <c r="G2792" s="7" t="s">
        <v>6507</v>
      </c>
      <c r="H2792" s="8" t="s">
        <v>4804</v>
      </c>
      <c r="I2792" s="8" t="s">
        <v>16454</v>
      </c>
      <c r="J2792" s="19">
        <v>6</v>
      </c>
      <c r="K2792" s="19" t="s">
        <v>7738</v>
      </c>
      <c r="L2792" s="11"/>
      <c r="M2792" s="11"/>
      <c r="N2792" s="24"/>
      <c r="P2792" s="32"/>
      <c r="T2792" s="19"/>
      <c r="U2792" s="3">
        <v>176</v>
      </c>
      <c r="X2792" t="str">
        <f t="shared" si="179"/>
        <v/>
      </c>
      <c r="Z2792" t="str">
        <f t="shared" si="180"/>
        <v/>
      </c>
      <c r="AB2792" s="9"/>
      <c r="AC2792" t="s">
        <v>4804</v>
      </c>
      <c r="AD2792">
        <f t="shared" si="182"/>
        <v>0</v>
      </c>
      <c r="AF2792" s="3"/>
      <c r="AG2792" t="s">
        <v>6410</v>
      </c>
      <c r="AH2792" s="9" t="s">
        <v>4623</v>
      </c>
    </row>
    <row r="2793" spans="1:34" ht="10.95" customHeight="1" outlineLevel="1" x14ac:dyDescent="0.25">
      <c r="A2793" t="s">
        <v>5147</v>
      </c>
      <c r="C2793" s="3" t="s">
        <v>12986</v>
      </c>
      <c r="D2793" s="3">
        <v>201</v>
      </c>
      <c r="E2793" s="9">
        <v>1936</v>
      </c>
      <c r="F2793" s="7" t="s">
        <v>5142</v>
      </c>
      <c r="G2793" s="7" t="s">
        <v>6507</v>
      </c>
      <c r="H2793" s="8" t="s">
        <v>4804</v>
      </c>
      <c r="I2793" s="8" t="s">
        <v>16454</v>
      </c>
      <c r="J2793" s="19">
        <v>6</v>
      </c>
      <c r="K2793" s="19" t="s">
        <v>7736</v>
      </c>
      <c r="L2793" s="11">
        <v>0.6</v>
      </c>
      <c r="M2793" s="11"/>
      <c r="N2793" s="24"/>
      <c r="P2793" s="32"/>
      <c r="T2793" s="19"/>
      <c r="U2793" s="3">
        <v>177</v>
      </c>
      <c r="X2793" t="str">
        <f t="shared" si="179"/>
        <v/>
      </c>
      <c r="Z2793" t="str">
        <f t="shared" si="180"/>
        <v/>
      </c>
      <c r="AB2793" s="9"/>
      <c r="AC2793" t="s">
        <v>4804</v>
      </c>
      <c r="AD2793">
        <f t="shared" si="182"/>
        <v>0</v>
      </c>
      <c r="AF2793" s="3"/>
      <c r="AG2793" t="s">
        <v>6410</v>
      </c>
      <c r="AH2793" s="9" t="s">
        <v>4613</v>
      </c>
    </row>
    <row r="2794" spans="1:34" ht="10.95" customHeight="1" outlineLevel="1" x14ac:dyDescent="0.25">
      <c r="A2794" t="s">
        <v>5147</v>
      </c>
      <c r="C2794" s="3" t="s">
        <v>12986</v>
      </c>
      <c r="D2794" s="3">
        <v>202</v>
      </c>
      <c r="E2794" s="9">
        <v>1936</v>
      </c>
      <c r="F2794" s="7" t="s">
        <v>5141</v>
      </c>
      <c r="G2794" s="7" t="s">
        <v>4009</v>
      </c>
      <c r="H2794" s="8" t="s">
        <v>4804</v>
      </c>
      <c r="I2794" s="8" t="s">
        <v>16454</v>
      </c>
      <c r="J2794" s="19">
        <v>6</v>
      </c>
      <c r="K2794" s="19" t="s">
        <v>7736</v>
      </c>
      <c r="L2794" s="11">
        <v>0.6</v>
      </c>
      <c r="M2794" s="11"/>
      <c r="N2794" s="24"/>
      <c r="P2794" s="32"/>
      <c r="T2794" s="19"/>
      <c r="U2794" s="3">
        <v>178</v>
      </c>
      <c r="X2794" t="str">
        <f t="shared" si="179"/>
        <v/>
      </c>
      <c r="Z2794" t="str">
        <f t="shared" si="180"/>
        <v/>
      </c>
      <c r="AB2794" s="9"/>
      <c r="AC2794" t="s">
        <v>4804</v>
      </c>
      <c r="AD2794">
        <f t="shared" si="182"/>
        <v>0</v>
      </c>
      <c r="AF2794" s="3"/>
      <c r="AG2794" t="s">
        <v>6410</v>
      </c>
      <c r="AH2794" s="9" t="s">
        <v>4613</v>
      </c>
    </row>
    <row r="2795" spans="1:34" ht="10.95" customHeight="1" outlineLevel="1" x14ac:dyDescent="0.25">
      <c r="A2795" t="s">
        <v>5147</v>
      </c>
      <c r="C2795" s="3" t="s">
        <v>12986</v>
      </c>
      <c r="D2795" s="3" t="s">
        <v>4065</v>
      </c>
      <c r="E2795" s="9">
        <v>1936</v>
      </c>
      <c r="F2795" s="7" t="s">
        <v>5142</v>
      </c>
      <c r="G2795" s="7" t="s">
        <v>131</v>
      </c>
      <c r="H2795" s="8" t="s">
        <v>4804</v>
      </c>
      <c r="I2795" s="8"/>
      <c r="J2795" s="19">
        <v>6</v>
      </c>
      <c r="K2795" s="19" t="s">
        <v>7736</v>
      </c>
      <c r="L2795" s="11">
        <v>0.4</v>
      </c>
      <c r="M2795" s="11"/>
      <c r="N2795" s="24"/>
      <c r="P2795" s="32"/>
      <c r="T2795" s="19"/>
      <c r="U2795" s="3" t="s">
        <v>4007</v>
      </c>
      <c r="X2795" t="str">
        <f t="shared" si="179"/>
        <v/>
      </c>
      <c r="Z2795" t="str">
        <f t="shared" si="180"/>
        <v/>
      </c>
      <c r="AB2795" s="9"/>
      <c r="AC2795" t="s">
        <v>4804</v>
      </c>
      <c r="AD2795">
        <f t="shared" si="182"/>
        <v>0</v>
      </c>
      <c r="AF2795" s="3"/>
      <c r="AG2795" t="s">
        <v>4687</v>
      </c>
      <c r="AH2795" s="9" t="s">
        <v>4613</v>
      </c>
    </row>
    <row r="2796" spans="1:34" ht="10.95" customHeight="1" outlineLevel="1" x14ac:dyDescent="0.25">
      <c r="A2796" t="s">
        <v>5147</v>
      </c>
      <c r="C2796" s="3" t="s">
        <v>12986</v>
      </c>
      <c r="D2796" s="3" t="s">
        <v>4065</v>
      </c>
      <c r="E2796" s="9">
        <v>1936</v>
      </c>
      <c r="F2796" s="7" t="s">
        <v>5141</v>
      </c>
      <c r="G2796" s="7" t="s">
        <v>4009</v>
      </c>
      <c r="H2796" s="8" t="s">
        <v>4804</v>
      </c>
      <c r="I2796" s="8"/>
      <c r="J2796" s="19">
        <v>6</v>
      </c>
      <c r="K2796" s="19" t="s">
        <v>7738</v>
      </c>
      <c r="L2796" s="11"/>
      <c r="M2796" s="11"/>
      <c r="N2796" s="24"/>
      <c r="P2796" s="32"/>
      <c r="T2796" s="19"/>
      <c r="U2796" s="3" t="s">
        <v>4008</v>
      </c>
      <c r="X2796" t="str">
        <f t="shared" si="179"/>
        <v/>
      </c>
      <c r="Z2796" t="str">
        <f t="shared" si="180"/>
        <v/>
      </c>
      <c r="AB2796" s="9"/>
      <c r="AC2796" t="s">
        <v>4804</v>
      </c>
      <c r="AD2796">
        <f t="shared" si="182"/>
        <v>0</v>
      </c>
      <c r="AF2796" s="3"/>
      <c r="AG2796" t="s">
        <v>4687</v>
      </c>
      <c r="AH2796" s="9" t="s">
        <v>4613</v>
      </c>
    </row>
    <row r="2797" spans="1:34" ht="10.95" customHeight="1" outlineLevel="1" x14ac:dyDescent="0.25">
      <c r="A2797" t="s">
        <v>5147</v>
      </c>
      <c r="C2797" s="3" t="s">
        <v>12986</v>
      </c>
      <c r="D2797" s="3" t="s">
        <v>4065</v>
      </c>
      <c r="E2797" s="9">
        <v>1937</v>
      </c>
      <c r="F2797" s="7" t="s">
        <v>4735</v>
      </c>
      <c r="G2797" s="7" t="s">
        <v>4011</v>
      </c>
      <c r="H2797" s="8" t="s">
        <v>6822</v>
      </c>
      <c r="I2797" s="8"/>
      <c r="J2797" s="19">
        <v>3</v>
      </c>
      <c r="K2797" s="19" t="s">
        <v>7736</v>
      </c>
      <c r="L2797" s="11">
        <v>0.6</v>
      </c>
      <c r="M2797" s="11"/>
      <c r="N2797" s="24"/>
      <c r="P2797" s="32"/>
      <c r="T2797" s="19"/>
      <c r="U2797" s="3" t="s">
        <v>4010</v>
      </c>
      <c r="X2797" t="str">
        <f t="shared" si="179"/>
        <v/>
      </c>
      <c r="Z2797" t="str">
        <f t="shared" si="180"/>
        <v/>
      </c>
      <c r="AB2797" s="9"/>
      <c r="AC2797" t="s">
        <v>6822</v>
      </c>
      <c r="AD2797">
        <f t="shared" si="182"/>
        <v>0</v>
      </c>
      <c r="AF2797" s="3"/>
      <c r="AG2797" t="s">
        <v>4687</v>
      </c>
      <c r="AH2797" s="9" t="s">
        <v>4613</v>
      </c>
    </row>
    <row r="2798" spans="1:34" ht="10.95" customHeight="1" outlineLevel="1" x14ac:dyDescent="0.25">
      <c r="A2798" t="s">
        <v>5147</v>
      </c>
      <c r="C2798" s="3" t="s">
        <v>12986</v>
      </c>
      <c r="D2798" s="3" t="s">
        <v>4065</v>
      </c>
      <c r="E2798" s="9">
        <v>1937</v>
      </c>
      <c r="F2798" s="7" t="s">
        <v>3220</v>
      </c>
      <c r="G2798" s="7" t="s">
        <v>62</v>
      </c>
      <c r="H2798" s="8" t="s">
        <v>6822</v>
      </c>
      <c r="I2798" s="8"/>
      <c r="J2798" s="19">
        <v>3</v>
      </c>
      <c r="K2798" s="19" t="s">
        <v>7736</v>
      </c>
      <c r="L2798" s="11">
        <v>0.6</v>
      </c>
      <c r="M2798" s="11"/>
      <c r="N2798" s="24"/>
      <c r="P2798" s="32"/>
      <c r="T2798" s="19"/>
      <c r="U2798" s="3" t="s">
        <v>4012</v>
      </c>
      <c r="X2798" t="str">
        <f t="shared" si="179"/>
        <v/>
      </c>
      <c r="Z2798" t="str">
        <f t="shared" si="180"/>
        <v/>
      </c>
      <c r="AB2798" s="9"/>
      <c r="AC2798" t="s">
        <v>6822</v>
      </c>
      <c r="AD2798">
        <f t="shared" si="182"/>
        <v>0</v>
      </c>
      <c r="AF2798" s="3"/>
      <c r="AG2798" t="s">
        <v>4687</v>
      </c>
      <c r="AH2798" s="9" t="s">
        <v>4613</v>
      </c>
    </row>
    <row r="2799" spans="1:34" ht="10.95" customHeight="1" outlineLevel="1" x14ac:dyDescent="0.25">
      <c r="A2799" t="s">
        <v>5147</v>
      </c>
      <c r="C2799" s="3" t="s">
        <v>12986</v>
      </c>
      <c r="D2799" s="3" t="s">
        <v>4065</v>
      </c>
      <c r="E2799" s="9">
        <v>1937</v>
      </c>
      <c r="F2799" s="7" t="s">
        <v>184</v>
      </c>
      <c r="G2799" s="7" t="s">
        <v>64</v>
      </c>
      <c r="H2799" s="8" t="s">
        <v>6822</v>
      </c>
      <c r="I2799" s="8"/>
      <c r="J2799" s="19">
        <v>3</v>
      </c>
      <c r="K2799" s="19" t="s">
        <v>7736</v>
      </c>
      <c r="L2799" s="11">
        <v>0.5</v>
      </c>
      <c r="M2799" s="11"/>
      <c r="N2799" s="24"/>
      <c r="P2799" s="32"/>
      <c r="T2799" s="19"/>
      <c r="U2799" s="3" t="s">
        <v>63</v>
      </c>
      <c r="X2799" t="str">
        <f t="shared" si="179"/>
        <v/>
      </c>
      <c r="Z2799" t="str">
        <f t="shared" si="180"/>
        <v/>
      </c>
      <c r="AB2799" s="9"/>
      <c r="AC2799" t="s">
        <v>6822</v>
      </c>
      <c r="AD2799">
        <f t="shared" si="182"/>
        <v>0</v>
      </c>
      <c r="AF2799" s="3"/>
      <c r="AG2799" t="s">
        <v>4687</v>
      </c>
      <c r="AH2799" s="9" t="s">
        <v>4613</v>
      </c>
    </row>
    <row r="2800" spans="1:34" ht="10.95" customHeight="1" outlineLevel="1" x14ac:dyDescent="0.25">
      <c r="A2800" t="s">
        <v>5147</v>
      </c>
      <c r="C2800" s="3" t="s">
        <v>12986</v>
      </c>
      <c r="D2800" s="3" t="s">
        <v>4065</v>
      </c>
      <c r="E2800" s="9">
        <v>1937</v>
      </c>
      <c r="F2800" s="7" t="s">
        <v>5142</v>
      </c>
      <c r="G2800" s="7" t="s">
        <v>2297</v>
      </c>
      <c r="H2800" s="8" t="s">
        <v>6822</v>
      </c>
      <c r="I2800" s="8"/>
      <c r="J2800" s="19">
        <v>3</v>
      </c>
      <c r="K2800" s="19" t="s">
        <v>7738</v>
      </c>
      <c r="L2800" s="11"/>
      <c r="M2800" s="11"/>
      <c r="N2800" s="24"/>
      <c r="P2800" s="32"/>
      <c r="T2800" s="19"/>
      <c r="U2800" s="3" t="s">
        <v>65</v>
      </c>
      <c r="X2800" t="str">
        <f t="shared" si="179"/>
        <v/>
      </c>
      <c r="Z2800" t="str">
        <f t="shared" si="180"/>
        <v/>
      </c>
      <c r="AB2800" s="9"/>
      <c r="AC2800" t="s">
        <v>6822</v>
      </c>
      <c r="AD2800">
        <f t="shared" si="182"/>
        <v>0</v>
      </c>
      <c r="AF2800" s="3"/>
      <c r="AG2800" t="s">
        <v>4687</v>
      </c>
      <c r="AH2800" s="9" t="s">
        <v>4613</v>
      </c>
    </row>
    <row r="2801" spans="1:34" ht="10.95" customHeight="1" outlineLevel="1" x14ac:dyDescent="0.25">
      <c r="A2801" t="s">
        <v>5147</v>
      </c>
      <c r="C2801" s="3" t="s">
        <v>12986</v>
      </c>
      <c r="D2801" s="3" t="s">
        <v>4065</v>
      </c>
      <c r="E2801" s="9">
        <v>1937</v>
      </c>
      <c r="F2801" s="7" t="s">
        <v>5140</v>
      </c>
      <c r="G2801" s="7" t="s">
        <v>1191</v>
      </c>
      <c r="H2801" s="8" t="s">
        <v>6822</v>
      </c>
      <c r="I2801" s="8"/>
      <c r="J2801" s="19">
        <v>3</v>
      </c>
      <c r="K2801" s="19" t="s">
        <v>7738</v>
      </c>
      <c r="L2801" s="11"/>
      <c r="M2801" s="11"/>
      <c r="N2801" s="24"/>
      <c r="P2801" s="32"/>
      <c r="T2801" s="19"/>
      <c r="U2801" s="3" t="s">
        <v>66</v>
      </c>
      <c r="X2801" t="str">
        <f t="shared" si="179"/>
        <v/>
      </c>
      <c r="Z2801" t="str">
        <f t="shared" si="180"/>
        <v/>
      </c>
      <c r="AB2801" s="9"/>
      <c r="AC2801" t="s">
        <v>6822</v>
      </c>
      <c r="AD2801">
        <f t="shared" si="182"/>
        <v>0</v>
      </c>
      <c r="AF2801" s="3"/>
      <c r="AG2801" t="s">
        <v>4687</v>
      </c>
      <c r="AH2801" s="9" t="s">
        <v>4613</v>
      </c>
    </row>
    <row r="2802" spans="1:34" ht="10.95" customHeight="1" outlineLevel="1" x14ac:dyDescent="0.25">
      <c r="A2802" t="s">
        <v>5147</v>
      </c>
      <c r="C2802" s="3" t="s">
        <v>12986</v>
      </c>
      <c r="D2802" s="3" t="s">
        <v>4065</v>
      </c>
      <c r="E2802" s="9">
        <v>1937</v>
      </c>
      <c r="F2802" s="7" t="s">
        <v>5141</v>
      </c>
      <c r="G2802" s="7" t="s">
        <v>1193</v>
      </c>
      <c r="H2802" s="8" t="s">
        <v>6822</v>
      </c>
      <c r="I2802" s="8"/>
      <c r="J2802" s="19">
        <v>3</v>
      </c>
      <c r="K2802" s="19" t="s">
        <v>7738</v>
      </c>
      <c r="L2802" s="11"/>
      <c r="M2802" s="11"/>
      <c r="N2802" s="24"/>
      <c r="P2802" s="32"/>
      <c r="T2802" s="19"/>
      <c r="U2802" s="3" t="s">
        <v>1192</v>
      </c>
      <c r="X2802" t="str">
        <f t="shared" si="179"/>
        <v/>
      </c>
      <c r="Z2802" t="str">
        <f t="shared" si="180"/>
        <v/>
      </c>
      <c r="AB2802" s="9"/>
      <c r="AC2802" t="s">
        <v>6822</v>
      </c>
      <c r="AD2802">
        <f t="shared" si="182"/>
        <v>0</v>
      </c>
      <c r="AF2802" s="3"/>
      <c r="AG2802" t="s">
        <v>4687</v>
      </c>
      <c r="AH2802" s="9" t="s">
        <v>4613</v>
      </c>
    </row>
    <row r="2803" spans="1:34" ht="10.95" customHeight="1" outlineLevel="1" x14ac:dyDescent="0.25">
      <c r="A2803" t="s">
        <v>5147</v>
      </c>
      <c r="C2803" s="3" t="s">
        <v>12986</v>
      </c>
      <c r="D2803" s="3" t="s">
        <v>4065</v>
      </c>
      <c r="E2803" s="9">
        <v>1937</v>
      </c>
      <c r="F2803" s="7" t="s">
        <v>2977</v>
      </c>
      <c r="G2803" s="7" t="s">
        <v>1195</v>
      </c>
      <c r="H2803" s="8" t="s">
        <v>6822</v>
      </c>
      <c r="I2803" s="8"/>
      <c r="J2803" s="19">
        <v>3</v>
      </c>
      <c r="K2803" s="19" t="s">
        <v>7736</v>
      </c>
      <c r="L2803" s="11">
        <v>0.5</v>
      </c>
      <c r="M2803" s="11"/>
      <c r="N2803" s="24"/>
      <c r="P2803" s="32"/>
      <c r="T2803" s="19"/>
      <c r="U2803" s="3" t="s">
        <v>1194</v>
      </c>
      <c r="X2803" t="str">
        <f t="shared" si="179"/>
        <v/>
      </c>
      <c r="Z2803" t="str">
        <f t="shared" si="180"/>
        <v/>
      </c>
      <c r="AB2803" s="9"/>
      <c r="AC2803" t="s">
        <v>6822</v>
      </c>
      <c r="AD2803">
        <f t="shared" si="182"/>
        <v>0</v>
      </c>
      <c r="AF2803" s="3"/>
      <c r="AG2803" t="s">
        <v>4687</v>
      </c>
      <c r="AH2803" s="9" t="s">
        <v>4613</v>
      </c>
    </row>
    <row r="2804" spans="1:34" ht="10.95" customHeight="1" outlineLevel="1" x14ac:dyDescent="0.25">
      <c r="A2804" t="s">
        <v>5147</v>
      </c>
      <c r="C2804" s="3" t="s">
        <v>12986</v>
      </c>
      <c r="D2804" s="3" t="s">
        <v>4065</v>
      </c>
      <c r="E2804" s="9">
        <v>1937</v>
      </c>
      <c r="F2804" s="7" t="s">
        <v>2351</v>
      </c>
      <c r="G2804" s="7" t="s">
        <v>2405</v>
      </c>
      <c r="H2804" s="8" t="s">
        <v>6822</v>
      </c>
      <c r="I2804" s="8"/>
      <c r="J2804" s="19">
        <v>3</v>
      </c>
      <c r="K2804" s="19" t="s">
        <v>7738</v>
      </c>
      <c r="L2804" s="11"/>
      <c r="M2804" s="11"/>
      <c r="N2804" s="24"/>
      <c r="P2804" s="32"/>
      <c r="T2804" s="19"/>
      <c r="U2804" s="3" t="s">
        <v>1196</v>
      </c>
      <c r="X2804" t="str">
        <f t="shared" si="179"/>
        <v/>
      </c>
      <c r="Z2804" t="str">
        <f t="shared" si="180"/>
        <v/>
      </c>
      <c r="AB2804" s="9"/>
      <c r="AC2804" t="s">
        <v>6822</v>
      </c>
      <c r="AD2804">
        <f t="shared" si="182"/>
        <v>0</v>
      </c>
      <c r="AF2804" s="3"/>
      <c r="AG2804" t="s">
        <v>4687</v>
      </c>
      <c r="AH2804" s="9" t="s">
        <v>4613</v>
      </c>
    </row>
    <row r="2805" spans="1:34" ht="10.95" customHeight="1" outlineLevel="1" x14ac:dyDescent="0.25">
      <c r="A2805" t="s">
        <v>5147</v>
      </c>
      <c r="C2805" s="3" t="s">
        <v>12986</v>
      </c>
      <c r="D2805" s="3" t="s">
        <v>4065</v>
      </c>
      <c r="E2805" s="9">
        <v>1937</v>
      </c>
      <c r="F2805" s="7" t="s">
        <v>5300</v>
      </c>
      <c r="G2805" s="7" t="s">
        <v>1199</v>
      </c>
      <c r="H2805" s="8" t="s">
        <v>6822</v>
      </c>
      <c r="I2805" s="8"/>
      <c r="J2805" s="19">
        <v>3</v>
      </c>
      <c r="K2805" s="19" t="s">
        <v>7738</v>
      </c>
      <c r="L2805" s="11"/>
      <c r="M2805" s="11"/>
      <c r="N2805" s="24"/>
      <c r="P2805" s="32"/>
      <c r="T2805" s="19"/>
      <c r="U2805" s="3" t="s">
        <v>1197</v>
      </c>
      <c r="X2805" t="str">
        <f t="shared" si="179"/>
        <v/>
      </c>
      <c r="Z2805" t="str">
        <f t="shared" si="180"/>
        <v/>
      </c>
      <c r="AB2805" s="9"/>
      <c r="AC2805" t="s">
        <v>6822</v>
      </c>
      <c r="AD2805">
        <f t="shared" si="182"/>
        <v>0</v>
      </c>
      <c r="AF2805" s="3"/>
      <c r="AG2805" t="s">
        <v>4687</v>
      </c>
      <c r="AH2805" s="9" t="s">
        <v>4613</v>
      </c>
    </row>
    <row r="2806" spans="1:34" ht="10.95" customHeight="1" outlineLevel="1" x14ac:dyDescent="0.25">
      <c r="A2806" t="s">
        <v>5147</v>
      </c>
      <c r="C2806" s="3" t="s">
        <v>12986</v>
      </c>
      <c r="D2806" s="3" t="s">
        <v>4065</v>
      </c>
      <c r="E2806" s="9">
        <v>1937</v>
      </c>
      <c r="F2806" s="7" t="s">
        <v>4566</v>
      </c>
      <c r="G2806" s="7" t="s">
        <v>5612</v>
      </c>
      <c r="H2806" s="8" t="s">
        <v>6822</v>
      </c>
      <c r="I2806" s="8"/>
      <c r="J2806" s="19">
        <v>3</v>
      </c>
      <c r="K2806" s="19" t="s">
        <v>7738</v>
      </c>
      <c r="L2806" s="11"/>
      <c r="M2806" s="11"/>
      <c r="N2806" s="24"/>
      <c r="P2806" s="32"/>
      <c r="T2806" s="19"/>
      <c r="U2806" s="3" t="s">
        <v>5611</v>
      </c>
      <c r="X2806" t="str">
        <f t="shared" si="179"/>
        <v/>
      </c>
      <c r="Z2806" t="str">
        <f t="shared" si="180"/>
        <v/>
      </c>
      <c r="AB2806" s="9"/>
      <c r="AC2806" t="s">
        <v>6822</v>
      </c>
      <c r="AD2806">
        <f t="shared" si="182"/>
        <v>0</v>
      </c>
      <c r="AF2806" s="3"/>
      <c r="AG2806" t="s">
        <v>4687</v>
      </c>
      <c r="AH2806" s="9" t="s">
        <v>4613</v>
      </c>
    </row>
    <row r="2807" spans="1:34" ht="10.95" customHeight="1" outlineLevel="1" x14ac:dyDescent="0.25">
      <c r="A2807" t="s">
        <v>5147</v>
      </c>
      <c r="C2807" s="3" t="s">
        <v>12986</v>
      </c>
      <c r="D2807" s="3" t="s">
        <v>4065</v>
      </c>
      <c r="E2807" s="9">
        <v>1937</v>
      </c>
      <c r="F2807" s="7" t="s">
        <v>4570</v>
      </c>
      <c r="G2807" s="7" t="s">
        <v>5614</v>
      </c>
      <c r="H2807" s="8" t="s">
        <v>6822</v>
      </c>
      <c r="I2807" s="8"/>
      <c r="J2807" s="19">
        <v>3</v>
      </c>
      <c r="K2807" s="19" t="s">
        <v>7738</v>
      </c>
      <c r="L2807" s="11"/>
      <c r="M2807" s="11"/>
      <c r="N2807" s="24"/>
      <c r="P2807" s="32"/>
      <c r="T2807" s="19"/>
      <c r="U2807" s="3" t="s">
        <v>5613</v>
      </c>
      <c r="X2807" t="str">
        <f t="shared" si="179"/>
        <v/>
      </c>
      <c r="Z2807" t="str">
        <f t="shared" si="180"/>
        <v/>
      </c>
      <c r="AB2807" s="9"/>
      <c r="AC2807" t="s">
        <v>6822</v>
      </c>
      <c r="AD2807">
        <f t="shared" si="182"/>
        <v>0</v>
      </c>
      <c r="AF2807" s="3"/>
      <c r="AG2807" t="s">
        <v>4687</v>
      </c>
      <c r="AH2807" s="9" t="s">
        <v>4613</v>
      </c>
    </row>
    <row r="2808" spans="1:34" ht="10.95" customHeight="1" outlineLevel="1" x14ac:dyDescent="0.25">
      <c r="A2808" t="s">
        <v>5147</v>
      </c>
      <c r="C2808" s="3" t="s">
        <v>12986</v>
      </c>
      <c r="D2808" s="3" t="s">
        <v>4065</v>
      </c>
      <c r="E2808" s="9">
        <v>1937</v>
      </c>
      <c r="F2808" s="7" t="s">
        <v>3781</v>
      </c>
      <c r="G2808" s="7" t="s">
        <v>2525</v>
      </c>
      <c r="H2808" s="8" t="s">
        <v>6822</v>
      </c>
      <c r="I2808" s="8"/>
      <c r="J2808" s="19">
        <v>3</v>
      </c>
      <c r="K2808" s="19" t="s">
        <v>7738</v>
      </c>
      <c r="L2808" s="11"/>
      <c r="M2808" s="11"/>
      <c r="N2808" s="24"/>
      <c r="P2808" s="32"/>
      <c r="T2808" s="19"/>
      <c r="U2808" s="3" t="s">
        <v>2524</v>
      </c>
      <c r="X2808" t="str">
        <f t="shared" si="179"/>
        <v/>
      </c>
      <c r="Z2808" t="str">
        <f t="shared" si="180"/>
        <v/>
      </c>
      <c r="AB2808" s="9"/>
      <c r="AC2808" t="s">
        <v>6822</v>
      </c>
      <c r="AD2808">
        <f t="shared" si="182"/>
        <v>0</v>
      </c>
      <c r="AF2808" s="3"/>
      <c r="AG2808" t="s">
        <v>4687</v>
      </c>
      <c r="AH2808" s="9" t="s">
        <v>4925</v>
      </c>
    </row>
    <row r="2809" spans="1:34" ht="10.95" customHeight="1" outlineLevel="1" x14ac:dyDescent="0.25">
      <c r="A2809" t="s">
        <v>5147</v>
      </c>
      <c r="C2809" s="3" t="s">
        <v>12986</v>
      </c>
      <c r="D2809" s="3" t="s">
        <v>4065</v>
      </c>
      <c r="E2809" s="9">
        <v>1937</v>
      </c>
      <c r="F2809" s="7" t="s">
        <v>4904</v>
      </c>
      <c r="G2809" s="7" t="s">
        <v>2664</v>
      </c>
      <c r="H2809" s="8" t="s">
        <v>6822</v>
      </c>
      <c r="I2809" s="8"/>
      <c r="J2809" s="19">
        <v>3</v>
      </c>
      <c r="K2809" s="19" t="s">
        <v>7738</v>
      </c>
      <c r="L2809" s="11"/>
      <c r="M2809" s="11"/>
      <c r="N2809" s="24"/>
      <c r="P2809" s="32"/>
      <c r="T2809" s="19"/>
      <c r="U2809" s="3" t="s">
        <v>2526</v>
      </c>
      <c r="X2809" t="str">
        <f t="shared" si="179"/>
        <v/>
      </c>
      <c r="Z2809" t="str">
        <f t="shared" si="180"/>
        <v/>
      </c>
      <c r="AB2809" s="9"/>
      <c r="AC2809" t="s">
        <v>6822</v>
      </c>
      <c r="AD2809">
        <f t="shared" si="182"/>
        <v>0</v>
      </c>
      <c r="AF2809" s="3"/>
      <c r="AG2809" t="s">
        <v>4687</v>
      </c>
      <c r="AH2809" s="9" t="s">
        <v>4623</v>
      </c>
    </row>
    <row r="2810" spans="1:34" ht="10.95" customHeight="1" outlineLevel="1" x14ac:dyDescent="0.25">
      <c r="A2810" t="s">
        <v>5147</v>
      </c>
      <c r="C2810" s="3" t="s">
        <v>12986</v>
      </c>
      <c r="D2810" s="3">
        <v>203</v>
      </c>
      <c r="E2810" s="9">
        <v>1937</v>
      </c>
      <c r="F2810" s="7" t="s">
        <v>6389</v>
      </c>
      <c r="G2810" s="7" t="s">
        <v>5041</v>
      </c>
      <c r="H2810" s="8" t="s">
        <v>3173</v>
      </c>
      <c r="I2810" s="8" t="s">
        <v>16455</v>
      </c>
      <c r="J2810" s="19">
        <v>1</v>
      </c>
      <c r="K2810" s="19" t="s">
        <v>7736</v>
      </c>
      <c r="L2810" s="11">
        <v>0.2</v>
      </c>
      <c r="M2810" s="11"/>
      <c r="N2810" s="24"/>
      <c r="P2810" s="32"/>
      <c r="T2810" s="19"/>
      <c r="U2810" s="3" t="s">
        <v>1124</v>
      </c>
      <c r="X2810" t="str">
        <f t="shared" si="179"/>
        <v/>
      </c>
      <c r="Z2810" t="str">
        <f t="shared" si="180"/>
        <v/>
      </c>
      <c r="AB2810" s="9"/>
      <c r="AC2810" t="s">
        <v>3173</v>
      </c>
      <c r="AD2810">
        <f t="shared" si="182"/>
        <v>0</v>
      </c>
      <c r="AF2810" s="3"/>
      <c r="AG2810" t="s">
        <v>4687</v>
      </c>
      <c r="AH2810" s="9" t="s">
        <v>4613</v>
      </c>
    </row>
    <row r="2811" spans="1:34" ht="10.95" customHeight="1" outlineLevel="1" x14ac:dyDescent="0.25">
      <c r="A2811" t="s">
        <v>5147</v>
      </c>
      <c r="C2811" s="3" t="s">
        <v>12986</v>
      </c>
      <c r="D2811" s="3">
        <v>204</v>
      </c>
      <c r="E2811" s="9">
        <v>1937</v>
      </c>
      <c r="F2811" s="7" t="s">
        <v>4735</v>
      </c>
      <c r="G2811" s="7" t="s">
        <v>1661</v>
      </c>
      <c r="H2811" s="8" t="s">
        <v>3173</v>
      </c>
      <c r="I2811" s="8" t="s">
        <v>16455</v>
      </c>
      <c r="J2811" s="19">
        <v>1</v>
      </c>
      <c r="K2811" s="19" t="s">
        <v>7736</v>
      </c>
      <c r="L2811" s="11">
        <v>0.2</v>
      </c>
      <c r="M2811" s="11"/>
      <c r="N2811" s="24"/>
      <c r="P2811" s="32"/>
      <c r="T2811" s="19"/>
      <c r="U2811" s="3" t="s">
        <v>1130</v>
      </c>
      <c r="X2811" t="str">
        <f t="shared" si="179"/>
        <v/>
      </c>
      <c r="Z2811" t="str">
        <f t="shared" si="180"/>
        <v/>
      </c>
      <c r="AB2811" s="9"/>
      <c r="AC2811" t="s">
        <v>3173</v>
      </c>
      <c r="AD2811">
        <f t="shared" si="182"/>
        <v>0</v>
      </c>
      <c r="AF2811" s="3"/>
      <c r="AG2811" t="s">
        <v>4687</v>
      </c>
      <c r="AH2811" s="9" t="s">
        <v>4613</v>
      </c>
    </row>
    <row r="2812" spans="1:34" ht="10.95" customHeight="1" outlineLevel="1" x14ac:dyDescent="0.25">
      <c r="A2812" t="s">
        <v>5147</v>
      </c>
      <c r="C2812" s="3" t="s">
        <v>12986</v>
      </c>
      <c r="D2812" s="3">
        <v>205</v>
      </c>
      <c r="E2812" s="9">
        <v>1937</v>
      </c>
      <c r="F2812" s="7" t="s">
        <v>3220</v>
      </c>
      <c r="G2812" s="7" t="s">
        <v>3175</v>
      </c>
      <c r="H2812" s="8" t="s">
        <v>3173</v>
      </c>
      <c r="I2812" s="8" t="s">
        <v>16455</v>
      </c>
      <c r="J2812" s="19">
        <v>1</v>
      </c>
      <c r="K2812" s="19" t="s">
        <v>7736</v>
      </c>
      <c r="L2812" s="11">
        <v>0.2</v>
      </c>
      <c r="M2812" s="11"/>
      <c r="N2812" s="24"/>
      <c r="P2812" s="32"/>
      <c r="R2812">
        <v>1</v>
      </c>
      <c r="S2812">
        <v>1</v>
      </c>
      <c r="T2812" s="19"/>
      <c r="U2812" s="3" t="s">
        <v>1131</v>
      </c>
      <c r="X2812" t="str">
        <f t="shared" si="179"/>
        <v/>
      </c>
      <c r="Z2812" t="str">
        <f t="shared" si="180"/>
        <v/>
      </c>
      <c r="AB2812" s="9"/>
      <c r="AC2812" t="s">
        <v>3173</v>
      </c>
      <c r="AD2812">
        <f t="shared" si="182"/>
        <v>0</v>
      </c>
      <c r="AF2812" s="3"/>
      <c r="AG2812" t="s">
        <v>4687</v>
      </c>
      <c r="AH2812" s="9" t="s">
        <v>4613</v>
      </c>
    </row>
    <row r="2813" spans="1:34" ht="10.95" customHeight="1" outlineLevel="1" x14ac:dyDescent="0.25">
      <c r="A2813" t="s">
        <v>5147</v>
      </c>
      <c r="C2813" s="3" t="s">
        <v>12986</v>
      </c>
      <c r="D2813" s="3">
        <v>255</v>
      </c>
      <c r="E2813" s="9">
        <v>1940</v>
      </c>
      <c r="F2813" s="7" t="s">
        <v>3060</v>
      </c>
      <c r="G2813" s="7" t="s">
        <v>3835</v>
      </c>
      <c r="H2813" s="8" t="s">
        <v>4804</v>
      </c>
      <c r="I2813" s="8" t="s">
        <v>16457</v>
      </c>
      <c r="J2813" s="19">
        <v>6</v>
      </c>
      <c r="K2813" s="19" t="s">
        <v>7738</v>
      </c>
      <c r="L2813" s="11"/>
      <c r="M2813" s="11"/>
      <c r="N2813" s="24"/>
      <c r="P2813" s="32"/>
      <c r="T2813" s="19"/>
      <c r="U2813" s="3" t="s">
        <v>687</v>
      </c>
      <c r="X2813" t="str">
        <f t="shared" si="179"/>
        <v/>
      </c>
      <c r="Z2813" t="str">
        <f t="shared" si="180"/>
        <v/>
      </c>
      <c r="AB2813" s="9"/>
      <c r="AC2813" t="s">
        <v>4804</v>
      </c>
      <c r="AD2813">
        <f t="shared" si="182"/>
        <v>0</v>
      </c>
      <c r="AF2813" s="3"/>
      <c r="AG2813" t="s">
        <v>6410</v>
      </c>
      <c r="AH2813" s="9" t="s">
        <v>4613</v>
      </c>
    </row>
    <row r="2814" spans="1:34" ht="10.95" customHeight="1" outlineLevel="1" x14ac:dyDescent="0.25">
      <c r="A2814" t="s">
        <v>5147</v>
      </c>
      <c r="C2814" s="3" t="s">
        <v>12986</v>
      </c>
      <c r="D2814" s="3">
        <v>256</v>
      </c>
      <c r="E2814" s="9">
        <v>1940</v>
      </c>
      <c r="F2814" s="7" t="s">
        <v>3061</v>
      </c>
      <c r="G2814" s="7" t="s">
        <v>3835</v>
      </c>
      <c r="H2814" s="8" t="s">
        <v>4804</v>
      </c>
      <c r="I2814" s="8" t="s">
        <v>16457</v>
      </c>
      <c r="J2814" s="19">
        <v>6</v>
      </c>
      <c r="K2814" s="19" t="s">
        <v>7736</v>
      </c>
      <c r="L2814" s="11">
        <v>0.4</v>
      </c>
      <c r="M2814" s="11"/>
      <c r="N2814" s="24"/>
      <c r="P2814" s="32"/>
      <c r="T2814" s="19"/>
      <c r="U2814" s="3" t="s">
        <v>689</v>
      </c>
      <c r="X2814" t="str">
        <f t="shared" si="179"/>
        <v/>
      </c>
      <c r="Z2814" t="str">
        <f t="shared" si="180"/>
        <v/>
      </c>
      <c r="AB2814" s="9"/>
      <c r="AC2814" t="s">
        <v>4804</v>
      </c>
      <c r="AD2814">
        <f t="shared" si="182"/>
        <v>0</v>
      </c>
      <c r="AF2814" s="3"/>
      <c r="AG2814" t="s">
        <v>6410</v>
      </c>
      <c r="AH2814" s="9" t="s">
        <v>4613</v>
      </c>
    </row>
    <row r="2815" spans="1:34" ht="10.95" customHeight="1" outlineLevel="1" x14ac:dyDescent="0.25">
      <c r="A2815" t="s">
        <v>5147</v>
      </c>
      <c r="C2815" s="3" t="s">
        <v>12986</v>
      </c>
      <c r="D2815" s="3" t="s">
        <v>4065</v>
      </c>
      <c r="E2815" s="9">
        <v>1940</v>
      </c>
      <c r="F2815" s="7" t="s">
        <v>2597</v>
      </c>
      <c r="G2815" s="7" t="s">
        <v>5040</v>
      </c>
      <c r="H2815" s="8" t="s">
        <v>4804</v>
      </c>
      <c r="I2815" s="8"/>
      <c r="J2815" s="19">
        <v>6</v>
      </c>
      <c r="K2815" s="19" t="s">
        <v>7738</v>
      </c>
      <c r="L2815" s="11"/>
      <c r="M2815" s="11"/>
      <c r="N2815" s="24"/>
      <c r="P2815" s="32"/>
      <c r="T2815" s="19"/>
      <c r="U2815" s="3" t="s">
        <v>4065</v>
      </c>
      <c r="X2815" t="str">
        <f t="shared" si="179"/>
        <v/>
      </c>
      <c r="Z2815" t="str">
        <f t="shared" si="180"/>
        <v/>
      </c>
      <c r="AB2815" s="9"/>
      <c r="AC2815" t="s">
        <v>4804</v>
      </c>
      <c r="AD2815">
        <f t="shared" si="182"/>
        <v>0</v>
      </c>
      <c r="AF2815" s="3"/>
      <c r="AG2815" t="s">
        <v>6410</v>
      </c>
      <c r="AH2815" s="9" t="s">
        <v>4623</v>
      </c>
    </row>
    <row r="2816" spans="1:34" ht="10.95" customHeight="1" outlineLevel="1" x14ac:dyDescent="0.25">
      <c r="A2816" t="s">
        <v>5147</v>
      </c>
      <c r="C2816" s="3" t="s">
        <v>12986</v>
      </c>
      <c r="D2816" s="3">
        <v>250</v>
      </c>
      <c r="E2816" s="9">
        <v>1941</v>
      </c>
      <c r="F2816" s="7" t="s">
        <v>5166</v>
      </c>
      <c r="G2816" s="7" t="s">
        <v>5040</v>
      </c>
      <c r="H2816" s="8" t="s">
        <v>4804</v>
      </c>
      <c r="I2816" s="8" t="s">
        <v>16456</v>
      </c>
      <c r="J2816" s="19">
        <v>6</v>
      </c>
      <c r="K2816" s="19" t="s">
        <v>7738</v>
      </c>
      <c r="L2816" s="11"/>
      <c r="M2816" s="11"/>
      <c r="N2816" s="24"/>
      <c r="P2816" s="32"/>
      <c r="T2816" s="19"/>
      <c r="U2816" s="3">
        <v>196</v>
      </c>
      <c r="X2816" t="str">
        <f t="shared" si="179"/>
        <v/>
      </c>
      <c r="Z2816" t="str">
        <f t="shared" si="180"/>
        <v/>
      </c>
      <c r="AB2816" s="9"/>
      <c r="AC2816" t="s">
        <v>4804</v>
      </c>
      <c r="AD2816">
        <f t="shared" si="182"/>
        <v>0</v>
      </c>
      <c r="AF2816" s="3"/>
      <c r="AG2816" t="s">
        <v>6410</v>
      </c>
      <c r="AH2816" s="9" t="s">
        <v>4613</v>
      </c>
    </row>
    <row r="2817" spans="1:34" ht="10.95" customHeight="1" outlineLevel="1" x14ac:dyDescent="0.25">
      <c r="A2817" t="s">
        <v>5147</v>
      </c>
      <c r="C2817" s="3" t="s">
        <v>12986</v>
      </c>
      <c r="D2817" s="3">
        <v>251</v>
      </c>
      <c r="E2817" s="9">
        <v>1941</v>
      </c>
      <c r="F2817" s="7" t="s">
        <v>5167</v>
      </c>
      <c r="G2817" s="7" t="s">
        <v>5219</v>
      </c>
      <c r="H2817" s="8" t="s">
        <v>4804</v>
      </c>
      <c r="I2817" s="8" t="s">
        <v>16456</v>
      </c>
      <c r="J2817" s="19">
        <v>6</v>
      </c>
      <c r="K2817" s="19" t="s">
        <v>7738</v>
      </c>
      <c r="L2817" s="11"/>
      <c r="M2817" s="11"/>
      <c r="N2817" s="24"/>
      <c r="P2817" s="32"/>
      <c r="T2817" s="19"/>
      <c r="U2817" s="3">
        <v>197</v>
      </c>
      <c r="X2817" t="str">
        <f t="shared" si="179"/>
        <v/>
      </c>
      <c r="Z2817" t="str">
        <f t="shared" si="180"/>
        <v/>
      </c>
      <c r="AB2817" s="9"/>
      <c r="AC2817" t="s">
        <v>4804</v>
      </c>
      <c r="AD2817">
        <f t="shared" si="182"/>
        <v>0</v>
      </c>
      <c r="AF2817" s="3"/>
      <c r="AG2817" t="s">
        <v>6410</v>
      </c>
      <c r="AH2817" s="9" t="s">
        <v>4613</v>
      </c>
    </row>
    <row r="2818" spans="1:34" ht="10.95" customHeight="1" outlineLevel="1" x14ac:dyDescent="0.25">
      <c r="A2818" t="s">
        <v>5147</v>
      </c>
      <c r="C2818" s="3" t="s">
        <v>12986</v>
      </c>
      <c r="D2818" s="3">
        <v>252</v>
      </c>
      <c r="E2818" s="9">
        <v>1941</v>
      </c>
      <c r="F2818" s="7" t="s">
        <v>6031</v>
      </c>
      <c r="G2818" s="7" t="s">
        <v>2294</v>
      </c>
      <c r="H2818" s="8" t="s">
        <v>4804</v>
      </c>
      <c r="I2818" s="8" t="s">
        <v>16456</v>
      </c>
      <c r="J2818" s="19">
        <v>6</v>
      </c>
      <c r="K2818" s="19" t="s">
        <v>7738</v>
      </c>
      <c r="L2818" s="11"/>
      <c r="M2818" s="11"/>
      <c r="N2818" s="24"/>
      <c r="P2818" s="32"/>
      <c r="T2818" s="19"/>
      <c r="U2818" s="3">
        <v>198</v>
      </c>
      <c r="X2818" t="str">
        <f t="shared" ref="X2818:X2881" si="183">IF(COUNTIF(F2818,"*fdc*"),1,"")</f>
        <v/>
      </c>
      <c r="Z2818" t="str">
        <f t="shared" ref="Z2818:Z2881" si="184">IF(COUNTIF(F2818,"*s/s*"),1,"")</f>
        <v/>
      </c>
      <c r="AB2818" s="9"/>
      <c r="AC2818" t="s">
        <v>4804</v>
      </c>
      <c r="AD2818">
        <f t="shared" si="182"/>
        <v>0</v>
      </c>
      <c r="AF2818" s="3"/>
      <c r="AG2818" t="s">
        <v>6410</v>
      </c>
      <c r="AH2818" s="9" t="s">
        <v>4613</v>
      </c>
    </row>
    <row r="2819" spans="1:34" ht="10.95" customHeight="1" outlineLevel="1" x14ac:dyDescent="0.25">
      <c r="A2819" t="s">
        <v>5147</v>
      </c>
      <c r="C2819" s="3" t="s">
        <v>12986</v>
      </c>
      <c r="D2819" s="3">
        <v>253</v>
      </c>
      <c r="E2819" s="9">
        <v>1941</v>
      </c>
      <c r="F2819" s="7" t="s">
        <v>6032</v>
      </c>
      <c r="G2819" s="7" t="s">
        <v>6451</v>
      </c>
      <c r="H2819" s="8" t="s">
        <v>4804</v>
      </c>
      <c r="I2819" s="8" t="s">
        <v>16456</v>
      </c>
      <c r="J2819" s="19">
        <v>6</v>
      </c>
      <c r="K2819" s="19" t="s">
        <v>7738</v>
      </c>
      <c r="L2819" s="11"/>
      <c r="M2819" s="11"/>
      <c r="N2819" s="24"/>
      <c r="P2819" s="32"/>
      <c r="T2819" s="19"/>
      <c r="U2819" s="3">
        <v>199</v>
      </c>
      <c r="X2819" t="str">
        <f t="shared" si="183"/>
        <v/>
      </c>
      <c r="Z2819" t="str">
        <f t="shared" si="184"/>
        <v/>
      </c>
      <c r="AB2819" s="9"/>
      <c r="AC2819" t="s">
        <v>4804</v>
      </c>
      <c r="AD2819">
        <f t="shared" si="182"/>
        <v>0</v>
      </c>
      <c r="AF2819" s="3"/>
      <c r="AG2819" t="s">
        <v>6410</v>
      </c>
      <c r="AH2819" s="9" t="s">
        <v>4613</v>
      </c>
    </row>
    <row r="2820" spans="1:34" ht="10.95" customHeight="1" outlineLevel="1" x14ac:dyDescent="0.25">
      <c r="A2820" t="s">
        <v>5147</v>
      </c>
      <c r="C2820" s="3" t="s">
        <v>12986</v>
      </c>
      <c r="D2820" s="3">
        <v>254</v>
      </c>
      <c r="E2820" s="9">
        <v>1941</v>
      </c>
      <c r="F2820" s="7" t="s">
        <v>4802</v>
      </c>
      <c r="G2820" s="7" t="s">
        <v>6507</v>
      </c>
      <c r="H2820" s="8" t="s">
        <v>4804</v>
      </c>
      <c r="I2820" s="8" t="s">
        <v>16456</v>
      </c>
      <c r="J2820" s="19">
        <v>6</v>
      </c>
      <c r="K2820" s="19" t="s">
        <v>7738</v>
      </c>
      <c r="L2820" s="11"/>
      <c r="M2820" s="11"/>
      <c r="N2820" s="24"/>
      <c r="P2820" s="32"/>
      <c r="T2820" s="19"/>
      <c r="U2820" s="3">
        <v>200</v>
      </c>
      <c r="X2820" t="str">
        <f t="shared" si="183"/>
        <v/>
      </c>
      <c r="Z2820" t="str">
        <f t="shared" si="184"/>
        <v/>
      </c>
      <c r="AB2820" s="9"/>
      <c r="AC2820" t="s">
        <v>4804</v>
      </c>
      <c r="AD2820">
        <f t="shared" si="182"/>
        <v>0</v>
      </c>
      <c r="AF2820" s="3"/>
      <c r="AG2820" t="s">
        <v>6410</v>
      </c>
      <c r="AH2820" s="9" t="s">
        <v>4613</v>
      </c>
    </row>
    <row r="2821" spans="1:34" ht="10.95" customHeight="1" outlineLevel="1" x14ac:dyDescent="0.25">
      <c r="A2821" t="s">
        <v>5147</v>
      </c>
      <c r="C2821" s="3" t="s">
        <v>12986</v>
      </c>
      <c r="D2821" s="3">
        <v>303</v>
      </c>
      <c r="E2821" s="9">
        <v>1942</v>
      </c>
      <c r="F2821" s="7" t="s">
        <v>5142</v>
      </c>
      <c r="G2821" s="7" t="s">
        <v>4524</v>
      </c>
      <c r="H2821" s="8" t="s">
        <v>6819</v>
      </c>
      <c r="I2821" s="8" t="s">
        <v>16458</v>
      </c>
      <c r="J2821" s="19">
        <v>3</v>
      </c>
      <c r="K2821" s="19" t="s">
        <v>7736</v>
      </c>
      <c r="L2821" s="11">
        <v>0.35</v>
      </c>
      <c r="M2821" s="11"/>
      <c r="N2821" s="24"/>
      <c r="P2821" s="32"/>
      <c r="T2821" s="19"/>
      <c r="U2821" s="3">
        <v>219</v>
      </c>
      <c r="X2821" t="str">
        <f t="shared" si="183"/>
        <v/>
      </c>
      <c r="Z2821" t="str">
        <f t="shared" si="184"/>
        <v/>
      </c>
      <c r="AB2821" s="9"/>
      <c r="AC2821" t="s">
        <v>6819</v>
      </c>
      <c r="AD2821">
        <f t="shared" si="182"/>
        <v>0</v>
      </c>
      <c r="AF2821" s="3"/>
      <c r="AG2821" t="s">
        <v>4687</v>
      </c>
      <c r="AH2821" s="9" t="s">
        <v>4613</v>
      </c>
    </row>
    <row r="2822" spans="1:34" ht="10.95" customHeight="1" outlineLevel="1" x14ac:dyDescent="0.25">
      <c r="A2822" t="s">
        <v>5147</v>
      </c>
      <c r="C2822" s="3" t="s">
        <v>12986</v>
      </c>
      <c r="D2822" s="3">
        <v>304</v>
      </c>
      <c r="E2822" s="9">
        <v>1942</v>
      </c>
      <c r="F2822" s="7" t="s">
        <v>5142</v>
      </c>
      <c r="G2822" s="7" t="s">
        <v>6340</v>
      </c>
      <c r="H2822" s="8" t="s">
        <v>6819</v>
      </c>
      <c r="I2822" s="8" t="s">
        <v>16458</v>
      </c>
      <c r="J2822" s="19">
        <v>3</v>
      </c>
      <c r="K2822" s="19" t="s">
        <v>7736</v>
      </c>
      <c r="L2822" s="11">
        <v>0.35</v>
      </c>
      <c r="M2822" s="11"/>
      <c r="N2822" s="24"/>
      <c r="P2822" s="32"/>
      <c r="T2822" s="19"/>
      <c r="U2822" s="3">
        <v>220</v>
      </c>
      <c r="X2822" t="str">
        <f t="shared" si="183"/>
        <v/>
      </c>
      <c r="Z2822" t="str">
        <f t="shared" si="184"/>
        <v/>
      </c>
      <c r="AB2822" s="9"/>
      <c r="AC2822" t="s">
        <v>6819</v>
      </c>
      <c r="AD2822">
        <f t="shared" si="182"/>
        <v>0</v>
      </c>
      <c r="AF2822" s="3"/>
      <c r="AG2822" t="s">
        <v>4687</v>
      </c>
      <c r="AH2822" s="9" t="s">
        <v>4613</v>
      </c>
    </row>
    <row r="2823" spans="1:34" ht="10.95" customHeight="1" outlineLevel="1" x14ac:dyDescent="0.25">
      <c r="A2823" t="s">
        <v>5147</v>
      </c>
      <c r="C2823" s="3" t="s">
        <v>12986</v>
      </c>
      <c r="D2823" s="3">
        <v>305</v>
      </c>
      <c r="E2823" s="9">
        <v>1942</v>
      </c>
      <c r="F2823" s="7" t="s">
        <v>5142</v>
      </c>
      <c r="G2823" s="7" t="s">
        <v>6710</v>
      </c>
      <c r="H2823" s="8" t="s">
        <v>6819</v>
      </c>
      <c r="I2823" s="8" t="s">
        <v>16458</v>
      </c>
      <c r="J2823" s="19">
        <v>3</v>
      </c>
      <c r="K2823" s="19" t="s">
        <v>7736</v>
      </c>
      <c r="L2823" s="11">
        <v>0.35</v>
      </c>
      <c r="M2823" s="11"/>
      <c r="N2823" s="24"/>
      <c r="P2823" s="32"/>
      <c r="T2823" s="19"/>
      <c r="U2823" s="3">
        <v>221</v>
      </c>
      <c r="X2823" t="str">
        <f t="shared" si="183"/>
        <v/>
      </c>
      <c r="Z2823" t="str">
        <f t="shared" si="184"/>
        <v/>
      </c>
      <c r="AB2823" s="9"/>
      <c r="AC2823" t="s">
        <v>6819</v>
      </c>
      <c r="AD2823">
        <f t="shared" ref="AD2823:AD2854" si="185">COUNTIF(H2823,"*Fuji*")</f>
        <v>0</v>
      </c>
      <c r="AF2823" s="3"/>
      <c r="AG2823" t="s">
        <v>4687</v>
      </c>
      <c r="AH2823" s="9" t="s">
        <v>4613</v>
      </c>
    </row>
    <row r="2824" spans="1:34" ht="10.95" customHeight="1" outlineLevel="1" x14ac:dyDescent="0.25">
      <c r="A2824" t="s">
        <v>5147</v>
      </c>
      <c r="C2824" s="3" t="s">
        <v>12986</v>
      </c>
      <c r="D2824" s="3">
        <v>306</v>
      </c>
      <c r="E2824" s="9">
        <v>1942</v>
      </c>
      <c r="F2824" s="7" t="s">
        <v>5142</v>
      </c>
      <c r="G2824" s="7" t="s">
        <v>1677</v>
      </c>
      <c r="H2824" s="8" t="s">
        <v>6819</v>
      </c>
      <c r="I2824" s="8" t="s">
        <v>16458</v>
      </c>
      <c r="J2824" s="19">
        <v>3</v>
      </c>
      <c r="K2824" s="19" t="s">
        <v>7736</v>
      </c>
      <c r="L2824" s="11">
        <v>0.35</v>
      </c>
      <c r="M2824" s="11"/>
      <c r="N2824" s="24"/>
      <c r="P2824" s="32"/>
      <c r="T2824" s="19"/>
      <c r="U2824" s="3">
        <v>222</v>
      </c>
      <c r="X2824" t="str">
        <f t="shared" si="183"/>
        <v/>
      </c>
      <c r="Z2824" t="str">
        <f t="shared" si="184"/>
        <v/>
      </c>
      <c r="AB2824" s="9"/>
      <c r="AC2824" t="s">
        <v>6819</v>
      </c>
      <c r="AD2824">
        <f t="shared" si="185"/>
        <v>0</v>
      </c>
      <c r="AF2824" s="3"/>
      <c r="AG2824" t="s">
        <v>4687</v>
      </c>
      <c r="AH2824" s="9" t="s">
        <v>4613</v>
      </c>
    </row>
    <row r="2825" spans="1:34" ht="10.95" customHeight="1" outlineLevel="1" x14ac:dyDescent="0.25">
      <c r="A2825" t="s">
        <v>5147</v>
      </c>
      <c r="C2825" s="3" t="s">
        <v>12986</v>
      </c>
      <c r="D2825" s="3">
        <v>307</v>
      </c>
      <c r="E2825" s="9">
        <v>1942</v>
      </c>
      <c r="F2825" s="7" t="s">
        <v>5142</v>
      </c>
      <c r="G2825" s="7" t="s">
        <v>5483</v>
      </c>
      <c r="H2825" s="8" t="s">
        <v>6819</v>
      </c>
      <c r="I2825" s="8" t="s">
        <v>16458</v>
      </c>
      <c r="J2825" s="19">
        <v>3</v>
      </c>
      <c r="K2825" s="19" t="s">
        <v>7736</v>
      </c>
      <c r="L2825" s="11">
        <v>0.35</v>
      </c>
      <c r="M2825" s="11"/>
      <c r="N2825" s="24"/>
      <c r="P2825" s="32"/>
      <c r="T2825" s="19"/>
      <c r="U2825" s="3">
        <v>223</v>
      </c>
      <c r="X2825" t="str">
        <f t="shared" si="183"/>
        <v/>
      </c>
      <c r="Z2825" t="str">
        <f t="shared" si="184"/>
        <v/>
      </c>
      <c r="AB2825" s="9"/>
      <c r="AC2825" t="s">
        <v>6819</v>
      </c>
      <c r="AD2825">
        <f t="shared" si="185"/>
        <v>0</v>
      </c>
      <c r="AF2825" s="3"/>
      <c r="AG2825" t="s">
        <v>4687</v>
      </c>
      <c r="AH2825" s="9" t="s">
        <v>4613</v>
      </c>
    </row>
    <row r="2826" spans="1:34" ht="10.95" customHeight="1" outlineLevel="1" x14ac:dyDescent="0.25">
      <c r="A2826" t="s">
        <v>5147</v>
      </c>
      <c r="C2826" s="3" t="s">
        <v>12986</v>
      </c>
      <c r="D2826" s="3">
        <v>354</v>
      </c>
      <c r="E2826" s="9">
        <v>1944</v>
      </c>
      <c r="F2826" s="7" t="s">
        <v>5141</v>
      </c>
      <c r="G2826" s="7" t="s">
        <v>13605</v>
      </c>
      <c r="H2826" s="8" t="s">
        <v>136</v>
      </c>
      <c r="I2826" s="8" t="s">
        <v>16462</v>
      </c>
      <c r="J2826" s="19">
        <v>3</v>
      </c>
      <c r="K2826" s="19" t="s">
        <v>7738</v>
      </c>
      <c r="L2826" s="11"/>
      <c r="M2826" s="11"/>
      <c r="N2826" s="24"/>
      <c r="P2826" s="32"/>
      <c r="T2826" s="19"/>
      <c r="U2826" s="3"/>
      <c r="X2826" t="str">
        <f t="shared" si="183"/>
        <v/>
      </c>
      <c r="Z2826" t="str">
        <f t="shared" si="184"/>
        <v/>
      </c>
      <c r="AB2826" s="9"/>
      <c r="AC2826" t="s">
        <v>136</v>
      </c>
      <c r="AD2826">
        <f t="shared" si="185"/>
        <v>0</v>
      </c>
      <c r="AF2826" s="3"/>
      <c r="AH2826" s="9"/>
    </row>
    <row r="2827" spans="1:34" ht="10.95" customHeight="1" outlineLevel="1" x14ac:dyDescent="0.25">
      <c r="A2827" t="s">
        <v>5147</v>
      </c>
      <c r="C2827" s="3" t="s">
        <v>12986</v>
      </c>
      <c r="D2827" s="3">
        <v>355</v>
      </c>
      <c r="E2827" s="9">
        <v>1944</v>
      </c>
      <c r="F2827" s="7" t="s">
        <v>5242</v>
      </c>
      <c r="G2827" s="7" t="s">
        <v>3971</v>
      </c>
      <c r="H2827" s="8" t="s">
        <v>136</v>
      </c>
      <c r="I2827" s="8" t="s">
        <v>16462</v>
      </c>
      <c r="J2827" s="19">
        <v>3</v>
      </c>
      <c r="K2827" s="19" t="s">
        <v>7738</v>
      </c>
      <c r="L2827" s="11"/>
      <c r="M2827" s="11"/>
      <c r="N2827" s="24"/>
      <c r="P2827" s="32"/>
      <c r="T2827" s="19"/>
      <c r="U2827" s="3"/>
      <c r="X2827" t="str">
        <f t="shared" si="183"/>
        <v/>
      </c>
      <c r="Z2827" t="str">
        <f t="shared" si="184"/>
        <v/>
      </c>
      <c r="AB2827" s="9"/>
      <c r="AC2827" t="s">
        <v>136</v>
      </c>
      <c r="AD2827">
        <f t="shared" si="185"/>
        <v>0</v>
      </c>
      <c r="AF2827" s="3"/>
      <c r="AH2827" s="9"/>
    </row>
    <row r="2828" spans="1:34" ht="10.95" customHeight="1" outlineLevel="1" x14ac:dyDescent="0.25">
      <c r="A2828" t="s">
        <v>5147</v>
      </c>
      <c r="C2828" s="3" t="s">
        <v>12986</v>
      </c>
      <c r="D2828" s="3">
        <v>356</v>
      </c>
      <c r="E2828" s="9">
        <v>1944</v>
      </c>
      <c r="F2828" s="7" t="s">
        <v>2351</v>
      </c>
      <c r="G2828" s="7" t="s">
        <v>6488</v>
      </c>
      <c r="H2828" s="8" t="s">
        <v>136</v>
      </c>
      <c r="I2828" s="8" t="s">
        <v>16462</v>
      </c>
      <c r="J2828" s="19">
        <v>3</v>
      </c>
      <c r="K2828" s="19" t="s">
        <v>7738</v>
      </c>
      <c r="L2828" s="11"/>
      <c r="M2828" s="11"/>
      <c r="N2828" s="24"/>
      <c r="P2828" s="32"/>
      <c r="T2828" s="19"/>
      <c r="U2828" s="3"/>
      <c r="X2828" t="str">
        <f t="shared" si="183"/>
        <v/>
      </c>
      <c r="Z2828" t="str">
        <f t="shared" si="184"/>
        <v/>
      </c>
      <c r="AB2828" s="9"/>
      <c r="AC2828" t="s">
        <v>136</v>
      </c>
      <c r="AD2828">
        <f t="shared" si="185"/>
        <v>0</v>
      </c>
      <c r="AF2828" s="3"/>
      <c r="AH2828" s="9"/>
    </row>
    <row r="2829" spans="1:34" ht="10.95" customHeight="1" outlineLevel="1" x14ac:dyDescent="0.25">
      <c r="A2829" t="s">
        <v>5147</v>
      </c>
      <c r="C2829" s="3" t="s">
        <v>12986</v>
      </c>
      <c r="D2829" s="3">
        <v>357</v>
      </c>
      <c r="E2829" s="9">
        <v>1944</v>
      </c>
      <c r="F2829" s="7" t="s">
        <v>5243</v>
      </c>
      <c r="G2829" s="7" t="s">
        <v>16460</v>
      </c>
      <c r="H2829" s="8" t="s">
        <v>136</v>
      </c>
      <c r="I2829" s="8" t="s">
        <v>16462</v>
      </c>
      <c r="J2829" s="19">
        <v>3</v>
      </c>
      <c r="K2829" s="19" t="s">
        <v>7738</v>
      </c>
      <c r="L2829" s="11"/>
      <c r="M2829" s="11"/>
      <c r="N2829" s="24"/>
      <c r="P2829" s="32"/>
      <c r="T2829" s="19"/>
      <c r="U2829" s="3"/>
      <c r="X2829" t="str">
        <f t="shared" si="183"/>
        <v/>
      </c>
      <c r="Z2829" t="str">
        <f t="shared" si="184"/>
        <v/>
      </c>
      <c r="AB2829" s="9"/>
      <c r="AC2829" t="s">
        <v>136</v>
      </c>
      <c r="AD2829">
        <f t="shared" si="185"/>
        <v>0</v>
      </c>
      <c r="AF2829" s="3"/>
      <c r="AH2829" s="9"/>
    </row>
    <row r="2830" spans="1:34" ht="10.95" customHeight="1" outlineLevel="1" x14ac:dyDescent="0.25">
      <c r="A2830" t="s">
        <v>5147</v>
      </c>
      <c r="C2830" s="3" t="s">
        <v>12986</v>
      </c>
      <c r="D2830" s="3">
        <v>358</v>
      </c>
      <c r="E2830" s="9">
        <v>1944</v>
      </c>
      <c r="F2830" s="10" t="s">
        <v>1349</v>
      </c>
      <c r="G2830" s="7" t="s">
        <v>5631</v>
      </c>
      <c r="H2830" s="8" t="s">
        <v>136</v>
      </c>
      <c r="I2830" s="8" t="s">
        <v>16462</v>
      </c>
      <c r="J2830" s="19">
        <v>3</v>
      </c>
      <c r="K2830" s="19" t="s">
        <v>7738</v>
      </c>
      <c r="L2830" s="11"/>
      <c r="M2830" s="11"/>
      <c r="N2830" s="24"/>
      <c r="P2830" s="32"/>
      <c r="T2830" s="19"/>
      <c r="U2830" s="3"/>
      <c r="X2830" t="str">
        <f t="shared" si="183"/>
        <v/>
      </c>
      <c r="Z2830" t="str">
        <f t="shared" si="184"/>
        <v/>
      </c>
      <c r="AB2830" s="9"/>
      <c r="AC2830" t="s">
        <v>136</v>
      </c>
      <c r="AD2830">
        <f t="shared" si="185"/>
        <v>0</v>
      </c>
      <c r="AF2830" s="3"/>
      <c r="AH2830" s="9"/>
    </row>
    <row r="2831" spans="1:34" ht="10.95" customHeight="1" outlineLevel="1" x14ac:dyDescent="0.25">
      <c r="A2831" t="s">
        <v>5147</v>
      </c>
      <c r="C2831" s="3" t="s">
        <v>12986</v>
      </c>
      <c r="D2831" s="3">
        <v>359</v>
      </c>
      <c r="E2831" s="9">
        <v>1944</v>
      </c>
      <c r="F2831" s="7" t="s">
        <v>263</v>
      </c>
      <c r="G2831" s="7" t="s">
        <v>8873</v>
      </c>
      <c r="H2831" s="8" t="s">
        <v>136</v>
      </c>
      <c r="I2831" s="8" t="s">
        <v>16462</v>
      </c>
      <c r="J2831" s="19">
        <v>3</v>
      </c>
      <c r="K2831" s="19" t="s">
        <v>7738</v>
      </c>
      <c r="L2831" s="11"/>
      <c r="M2831" s="11"/>
      <c r="N2831" s="24"/>
      <c r="P2831" s="32"/>
      <c r="T2831" s="19"/>
      <c r="U2831" s="3"/>
      <c r="X2831" t="str">
        <f t="shared" si="183"/>
        <v/>
      </c>
      <c r="Z2831" t="str">
        <f t="shared" si="184"/>
        <v/>
      </c>
      <c r="AB2831" s="9"/>
      <c r="AC2831" t="s">
        <v>136</v>
      </c>
      <c r="AD2831">
        <f t="shared" si="185"/>
        <v>0</v>
      </c>
      <c r="AF2831" s="3"/>
      <c r="AH2831" s="9"/>
    </row>
    <row r="2832" spans="1:34" ht="10.95" customHeight="1" outlineLevel="1" x14ac:dyDescent="0.25">
      <c r="A2832" t="s">
        <v>5147</v>
      </c>
      <c r="C2832" s="3" t="s">
        <v>12986</v>
      </c>
      <c r="D2832" s="3">
        <v>360</v>
      </c>
      <c r="E2832" s="9">
        <v>1944</v>
      </c>
      <c r="F2832" s="7" t="s">
        <v>16459</v>
      </c>
      <c r="G2832" s="7" t="s">
        <v>16461</v>
      </c>
      <c r="H2832" s="8" t="s">
        <v>136</v>
      </c>
      <c r="I2832" s="8" t="s">
        <v>16462</v>
      </c>
      <c r="J2832" s="19">
        <v>3</v>
      </c>
      <c r="K2832" s="19" t="s">
        <v>7738</v>
      </c>
      <c r="L2832" s="11"/>
      <c r="M2832" s="11"/>
      <c r="N2832" s="24"/>
      <c r="P2832" s="32"/>
      <c r="T2832" s="19"/>
      <c r="U2832" s="3"/>
      <c r="X2832" t="str">
        <f t="shared" si="183"/>
        <v/>
      </c>
      <c r="Z2832" t="str">
        <f t="shared" si="184"/>
        <v/>
      </c>
      <c r="AB2832" s="9"/>
      <c r="AC2832" t="s">
        <v>136</v>
      </c>
      <c r="AD2832">
        <f t="shared" si="185"/>
        <v>0</v>
      </c>
      <c r="AF2832" s="3"/>
      <c r="AH2832" s="9"/>
    </row>
    <row r="2833" spans="1:34" ht="10.95" customHeight="1" outlineLevel="1" x14ac:dyDescent="0.25">
      <c r="A2833" t="s">
        <v>5147</v>
      </c>
      <c r="C2833" s="3" t="s">
        <v>12986</v>
      </c>
      <c r="D2833" s="3">
        <v>361</v>
      </c>
      <c r="E2833" s="9">
        <v>1944</v>
      </c>
      <c r="F2833" s="7" t="s">
        <v>4803</v>
      </c>
      <c r="G2833" s="7" t="s">
        <v>3832</v>
      </c>
      <c r="H2833" s="8" t="s">
        <v>136</v>
      </c>
      <c r="I2833" s="8" t="s">
        <v>16462</v>
      </c>
      <c r="J2833" s="19">
        <v>3</v>
      </c>
      <c r="K2833" s="19" t="s">
        <v>7738</v>
      </c>
      <c r="L2833" s="11"/>
      <c r="M2833" s="11"/>
      <c r="N2833" s="24"/>
      <c r="P2833" s="32"/>
      <c r="T2833" s="19"/>
      <c r="U2833" s="3"/>
      <c r="X2833" t="str">
        <f t="shared" si="183"/>
        <v/>
      </c>
      <c r="Z2833" t="str">
        <f t="shared" si="184"/>
        <v/>
      </c>
      <c r="AB2833" s="9"/>
      <c r="AC2833" t="s">
        <v>136</v>
      </c>
      <c r="AD2833">
        <f t="shared" si="185"/>
        <v>0</v>
      </c>
      <c r="AF2833" s="3"/>
      <c r="AH2833" s="9"/>
    </row>
    <row r="2834" spans="1:34" ht="10.95" customHeight="1" outlineLevel="1" x14ac:dyDescent="0.25">
      <c r="A2834" t="s">
        <v>5147</v>
      </c>
      <c r="C2834" s="3" t="s">
        <v>12986</v>
      </c>
      <c r="D2834" s="3">
        <v>362</v>
      </c>
      <c r="E2834" s="9">
        <v>1944</v>
      </c>
      <c r="F2834" s="7" t="s">
        <v>2509</v>
      </c>
      <c r="G2834" s="7" t="s">
        <v>5041</v>
      </c>
      <c r="H2834" s="8" t="s">
        <v>136</v>
      </c>
      <c r="I2834" s="8" t="s">
        <v>16462</v>
      </c>
      <c r="J2834" s="19">
        <v>3</v>
      </c>
      <c r="K2834" s="19" t="s">
        <v>7738</v>
      </c>
      <c r="L2834" s="11"/>
      <c r="M2834" s="11"/>
      <c r="N2834" s="24"/>
      <c r="P2834" s="32"/>
      <c r="T2834" s="19"/>
      <c r="U2834" s="3"/>
      <c r="X2834" t="str">
        <f t="shared" si="183"/>
        <v/>
      </c>
      <c r="Z2834" t="str">
        <f t="shared" si="184"/>
        <v/>
      </c>
      <c r="AB2834" s="9"/>
      <c r="AC2834" t="s">
        <v>136</v>
      </c>
      <c r="AD2834">
        <f t="shared" si="185"/>
        <v>0</v>
      </c>
      <c r="AF2834" s="3"/>
      <c r="AH2834" s="9"/>
    </row>
    <row r="2835" spans="1:34" ht="10.95" customHeight="1" outlineLevel="1" x14ac:dyDescent="0.25">
      <c r="A2835" t="s">
        <v>5147</v>
      </c>
      <c r="C2835" s="3" t="s">
        <v>12986</v>
      </c>
      <c r="D2835" s="3">
        <v>363</v>
      </c>
      <c r="E2835" s="9">
        <v>1944</v>
      </c>
      <c r="F2835" s="7" t="s">
        <v>5142</v>
      </c>
      <c r="G2835" s="7" t="s">
        <v>6340</v>
      </c>
      <c r="H2835" s="8" t="s">
        <v>6819</v>
      </c>
      <c r="I2835" s="8" t="s">
        <v>16463</v>
      </c>
      <c r="J2835" s="19">
        <v>3</v>
      </c>
      <c r="K2835" s="19" t="s">
        <v>7736</v>
      </c>
      <c r="L2835" s="11">
        <v>0.35</v>
      </c>
      <c r="M2835" s="11"/>
      <c r="N2835" s="24"/>
      <c r="P2835" s="32"/>
      <c r="T2835" s="19"/>
      <c r="U2835" s="3">
        <v>238</v>
      </c>
      <c r="X2835" t="str">
        <f t="shared" si="183"/>
        <v/>
      </c>
      <c r="Z2835" t="str">
        <f t="shared" si="184"/>
        <v/>
      </c>
      <c r="AB2835" s="9"/>
      <c r="AC2835" t="s">
        <v>6819</v>
      </c>
      <c r="AD2835">
        <f t="shared" si="185"/>
        <v>0</v>
      </c>
      <c r="AF2835" s="3"/>
      <c r="AG2835" t="s">
        <v>4687</v>
      </c>
      <c r="AH2835" s="9" t="s">
        <v>4613</v>
      </c>
    </row>
    <row r="2836" spans="1:34" ht="10.95" customHeight="1" outlineLevel="1" x14ac:dyDescent="0.25">
      <c r="A2836" t="s">
        <v>5147</v>
      </c>
      <c r="C2836" s="3" t="s">
        <v>12986</v>
      </c>
      <c r="D2836" s="3">
        <v>364</v>
      </c>
      <c r="E2836" s="9">
        <v>1944</v>
      </c>
      <c r="F2836" s="7" t="s">
        <v>5142</v>
      </c>
      <c r="G2836" s="7" t="s">
        <v>6710</v>
      </c>
      <c r="H2836" s="8" t="s">
        <v>6819</v>
      </c>
      <c r="I2836" s="8" t="s">
        <v>16463</v>
      </c>
      <c r="J2836" s="19">
        <v>3</v>
      </c>
      <c r="K2836" s="19" t="s">
        <v>7736</v>
      </c>
      <c r="L2836" s="11">
        <v>0.35</v>
      </c>
      <c r="M2836" s="11"/>
      <c r="N2836" s="24"/>
      <c r="P2836" s="32"/>
      <c r="T2836" s="19"/>
      <c r="U2836" s="3">
        <v>239</v>
      </c>
      <c r="X2836" t="str">
        <f t="shared" si="183"/>
        <v/>
      </c>
      <c r="Z2836" t="str">
        <f t="shared" si="184"/>
        <v/>
      </c>
      <c r="AB2836" s="9"/>
      <c r="AC2836" t="s">
        <v>6819</v>
      </c>
      <c r="AD2836">
        <f t="shared" si="185"/>
        <v>0</v>
      </c>
      <c r="AF2836" s="3"/>
      <c r="AG2836" t="s">
        <v>4687</v>
      </c>
      <c r="AH2836" s="9" t="s">
        <v>4613</v>
      </c>
    </row>
    <row r="2837" spans="1:34" ht="10.95" customHeight="1" outlineLevel="1" x14ac:dyDescent="0.25">
      <c r="A2837" t="s">
        <v>5147</v>
      </c>
      <c r="C2837" s="3" t="s">
        <v>12986</v>
      </c>
      <c r="D2837" s="3">
        <v>365</v>
      </c>
      <c r="E2837" s="9">
        <v>1944</v>
      </c>
      <c r="F2837" s="7" t="s">
        <v>5142</v>
      </c>
      <c r="G2837" s="7" t="s">
        <v>1677</v>
      </c>
      <c r="H2837" s="8" t="s">
        <v>6819</v>
      </c>
      <c r="I2837" s="8" t="s">
        <v>16463</v>
      </c>
      <c r="J2837" s="19">
        <v>3</v>
      </c>
      <c r="K2837" s="19" t="s">
        <v>7736</v>
      </c>
      <c r="L2837" s="11">
        <v>0.35</v>
      </c>
      <c r="M2837" s="11"/>
      <c r="N2837" s="24"/>
      <c r="P2837" s="32"/>
      <c r="T2837" s="19"/>
      <c r="U2837" s="3">
        <v>240</v>
      </c>
      <c r="X2837" t="str">
        <f t="shared" si="183"/>
        <v/>
      </c>
      <c r="Z2837" t="str">
        <f t="shared" si="184"/>
        <v/>
      </c>
      <c r="AB2837" s="9"/>
      <c r="AC2837" t="s">
        <v>6819</v>
      </c>
      <c r="AD2837">
        <f t="shared" si="185"/>
        <v>0</v>
      </c>
      <c r="AF2837" s="3"/>
      <c r="AG2837" t="s">
        <v>4687</v>
      </c>
      <c r="AH2837" s="9" t="s">
        <v>4613</v>
      </c>
    </row>
    <row r="2838" spans="1:34" ht="10.95" customHeight="1" outlineLevel="1" x14ac:dyDescent="0.25">
      <c r="A2838" t="s">
        <v>5147</v>
      </c>
      <c r="C2838" s="3" t="s">
        <v>12986</v>
      </c>
      <c r="D2838" s="3">
        <v>366</v>
      </c>
      <c r="E2838" s="9">
        <v>1944</v>
      </c>
      <c r="F2838" s="7" t="s">
        <v>5142</v>
      </c>
      <c r="G2838" s="7" t="s">
        <v>5483</v>
      </c>
      <c r="H2838" s="8" t="s">
        <v>6819</v>
      </c>
      <c r="I2838" s="8" t="s">
        <v>16463</v>
      </c>
      <c r="J2838" s="19">
        <v>3</v>
      </c>
      <c r="K2838" s="19" t="s">
        <v>7736</v>
      </c>
      <c r="L2838" s="11">
        <v>0.35</v>
      </c>
      <c r="M2838" s="11"/>
      <c r="N2838" s="24"/>
      <c r="P2838" s="32"/>
      <c r="T2838" s="19"/>
      <c r="U2838" s="3">
        <v>241</v>
      </c>
      <c r="X2838" t="str">
        <f t="shared" si="183"/>
        <v/>
      </c>
      <c r="Z2838" t="str">
        <f t="shared" si="184"/>
        <v/>
      </c>
      <c r="AB2838" s="9"/>
      <c r="AC2838" t="s">
        <v>6819</v>
      </c>
      <c r="AD2838">
        <f t="shared" si="185"/>
        <v>0</v>
      </c>
      <c r="AF2838" s="3"/>
      <c r="AG2838" t="s">
        <v>4687</v>
      </c>
      <c r="AH2838" s="9" t="s">
        <v>4613</v>
      </c>
    </row>
    <row r="2839" spans="1:34" ht="10.95" customHeight="1" outlineLevel="1" x14ac:dyDescent="0.25">
      <c r="A2839" t="s">
        <v>5147</v>
      </c>
      <c r="C2839" s="3" t="s">
        <v>12986</v>
      </c>
      <c r="D2839" s="3">
        <v>410</v>
      </c>
      <c r="E2839" s="9">
        <v>1947</v>
      </c>
      <c r="F2839" s="7" t="s">
        <v>5142</v>
      </c>
      <c r="G2839" s="7" t="s">
        <v>6507</v>
      </c>
      <c r="H2839" s="8" t="s">
        <v>4804</v>
      </c>
      <c r="I2839" s="8" t="s">
        <v>16464</v>
      </c>
      <c r="J2839" s="19">
        <v>6</v>
      </c>
      <c r="K2839" s="19" t="s">
        <v>7736</v>
      </c>
      <c r="L2839" s="11">
        <v>0.4</v>
      </c>
      <c r="M2839" s="11"/>
      <c r="N2839" s="24"/>
      <c r="P2839" s="32"/>
      <c r="T2839" s="19"/>
      <c r="U2839" s="3">
        <v>247</v>
      </c>
      <c r="X2839" t="str">
        <f t="shared" si="183"/>
        <v/>
      </c>
      <c r="Z2839" t="str">
        <f t="shared" si="184"/>
        <v/>
      </c>
      <c r="AB2839" s="9"/>
      <c r="AC2839" t="s">
        <v>4804</v>
      </c>
      <c r="AD2839">
        <f t="shared" si="185"/>
        <v>0</v>
      </c>
      <c r="AF2839" s="3"/>
      <c r="AG2839" t="s">
        <v>6410</v>
      </c>
      <c r="AH2839" s="9" t="s">
        <v>4613</v>
      </c>
    </row>
    <row r="2840" spans="1:34" ht="10.95" customHeight="1" outlineLevel="1" x14ac:dyDescent="0.25">
      <c r="A2840" t="s">
        <v>5147</v>
      </c>
      <c r="C2840" s="3" t="s">
        <v>12986</v>
      </c>
      <c r="D2840" s="3">
        <v>627</v>
      </c>
      <c r="E2840" s="9">
        <v>1963</v>
      </c>
      <c r="F2840" s="7" t="s">
        <v>5143</v>
      </c>
      <c r="G2840" s="7" t="s">
        <v>4558</v>
      </c>
      <c r="H2840" s="8" t="s">
        <v>4559</v>
      </c>
      <c r="I2840" s="8" t="s">
        <v>16465</v>
      </c>
      <c r="J2840" s="19">
        <v>3</v>
      </c>
      <c r="K2840" s="19" t="s">
        <v>7736</v>
      </c>
      <c r="L2840" s="11">
        <v>0.3</v>
      </c>
      <c r="M2840" s="11"/>
      <c r="N2840" s="24"/>
      <c r="P2840" s="32"/>
      <c r="T2840" s="19"/>
      <c r="U2840" s="3" t="s">
        <v>3176</v>
      </c>
      <c r="X2840" t="str">
        <f t="shared" si="183"/>
        <v/>
      </c>
      <c r="Z2840" t="str">
        <f t="shared" si="184"/>
        <v/>
      </c>
      <c r="AB2840" s="9"/>
      <c r="AC2840" t="s">
        <v>4559</v>
      </c>
      <c r="AD2840">
        <f t="shared" si="185"/>
        <v>0</v>
      </c>
      <c r="AF2840" s="3"/>
      <c r="AG2840" t="s">
        <v>4687</v>
      </c>
      <c r="AH2840" s="9" t="s">
        <v>4613</v>
      </c>
    </row>
    <row r="2841" spans="1:34" ht="10.95" customHeight="1" outlineLevel="1" x14ac:dyDescent="0.25">
      <c r="A2841" t="s">
        <v>5147</v>
      </c>
      <c r="C2841" s="3" t="s">
        <v>12986</v>
      </c>
      <c r="D2841" s="3">
        <v>628</v>
      </c>
      <c r="E2841" s="9">
        <v>1963</v>
      </c>
      <c r="F2841" s="7" t="s">
        <v>1643</v>
      </c>
      <c r="G2841" s="7" t="s">
        <v>4561</v>
      </c>
      <c r="H2841" s="8" t="s">
        <v>4559</v>
      </c>
      <c r="I2841" s="8" t="s">
        <v>16465</v>
      </c>
      <c r="J2841" s="19">
        <v>3</v>
      </c>
      <c r="K2841" s="19" t="s">
        <v>7736</v>
      </c>
      <c r="L2841" s="11">
        <v>0.3</v>
      </c>
      <c r="M2841" s="11"/>
      <c r="N2841" s="24"/>
      <c r="P2841" s="32"/>
      <c r="T2841" s="19"/>
      <c r="U2841" s="3" t="s">
        <v>4560</v>
      </c>
      <c r="X2841" t="str">
        <f t="shared" si="183"/>
        <v/>
      </c>
      <c r="Z2841" t="str">
        <f t="shared" si="184"/>
        <v/>
      </c>
      <c r="AB2841" s="9"/>
      <c r="AC2841" t="s">
        <v>4559</v>
      </c>
      <c r="AD2841">
        <f t="shared" si="185"/>
        <v>0</v>
      </c>
      <c r="AF2841" s="3"/>
      <c r="AG2841" t="s">
        <v>4687</v>
      </c>
      <c r="AH2841" s="9" t="s">
        <v>4613</v>
      </c>
    </row>
    <row r="2842" spans="1:34" ht="10.95" customHeight="1" outlineLevel="1" x14ac:dyDescent="0.25">
      <c r="A2842" t="s">
        <v>5147</v>
      </c>
      <c r="C2842" s="3" t="s">
        <v>12986</v>
      </c>
      <c r="D2842" s="3">
        <v>629</v>
      </c>
      <c r="E2842" s="9">
        <v>1963</v>
      </c>
      <c r="F2842" s="7" t="s">
        <v>5243</v>
      </c>
      <c r="G2842" s="7" t="s">
        <v>2293</v>
      </c>
      <c r="H2842" s="8" t="s">
        <v>4559</v>
      </c>
      <c r="I2842" s="8" t="s">
        <v>16465</v>
      </c>
      <c r="J2842" s="19">
        <v>3</v>
      </c>
      <c r="K2842" s="19" t="s">
        <v>7736</v>
      </c>
      <c r="L2842" s="11">
        <v>0.3</v>
      </c>
      <c r="M2842" s="11"/>
      <c r="N2842" s="24"/>
      <c r="P2842" s="32"/>
      <c r="T2842" s="19"/>
      <c r="U2842" s="3" t="s">
        <v>4562</v>
      </c>
      <c r="X2842" t="str">
        <f t="shared" si="183"/>
        <v/>
      </c>
      <c r="Z2842" t="str">
        <f t="shared" si="184"/>
        <v/>
      </c>
      <c r="AB2842" s="9"/>
      <c r="AC2842" t="s">
        <v>4559</v>
      </c>
      <c r="AD2842">
        <f t="shared" si="185"/>
        <v>0</v>
      </c>
      <c r="AF2842" s="3"/>
      <c r="AG2842" t="s">
        <v>4687</v>
      </c>
      <c r="AH2842" s="9" t="s">
        <v>4613</v>
      </c>
    </row>
    <row r="2843" spans="1:34" ht="10.95" customHeight="1" outlineLevel="1" x14ac:dyDescent="0.25">
      <c r="A2843" t="s">
        <v>5147</v>
      </c>
      <c r="C2843" s="3" t="s">
        <v>12986</v>
      </c>
      <c r="D2843" s="3">
        <v>630</v>
      </c>
      <c r="E2843" s="9">
        <v>1963</v>
      </c>
      <c r="F2843" s="7" t="s">
        <v>5075</v>
      </c>
      <c r="G2843" s="7" t="s">
        <v>3316</v>
      </c>
      <c r="H2843" s="8" t="s">
        <v>4559</v>
      </c>
      <c r="I2843" s="8" t="s">
        <v>16465</v>
      </c>
      <c r="J2843" s="19">
        <v>3</v>
      </c>
      <c r="K2843" s="19" t="s">
        <v>7736</v>
      </c>
      <c r="L2843" s="11">
        <v>0.3</v>
      </c>
      <c r="M2843" s="11"/>
      <c r="N2843" s="24"/>
      <c r="P2843" s="32"/>
      <c r="T2843" s="19"/>
      <c r="U2843" s="3" t="s">
        <v>4564</v>
      </c>
      <c r="X2843" t="str">
        <f t="shared" si="183"/>
        <v/>
      </c>
      <c r="Z2843" t="str">
        <f t="shared" si="184"/>
        <v/>
      </c>
      <c r="AB2843" s="9"/>
      <c r="AC2843" t="s">
        <v>4559</v>
      </c>
      <c r="AD2843">
        <f t="shared" si="185"/>
        <v>0</v>
      </c>
      <c r="AF2843" s="3"/>
      <c r="AG2843" t="s">
        <v>4687</v>
      </c>
      <c r="AH2843" s="9" t="s">
        <v>4613</v>
      </c>
    </row>
    <row r="2844" spans="1:34" ht="10.95" customHeight="1" outlineLevel="1" x14ac:dyDescent="0.25">
      <c r="A2844" t="s">
        <v>5147</v>
      </c>
      <c r="C2844" s="3" t="s">
        <v>12986</v>
      </c>
      <c r="D2844" s="3">
        <v>631</v>
      </c>
      <c r="E2844" s="9">
        <v>1963</v>
      </c>
      <c r="F2844" s="7" t="s">
        <v>4566</v>
      </c>
      <c r="G2844" s="7" t="s">
        <v>5485</v>
      </c>
      <c r="H2844" s="8" t="s">
        <v>4559</v>
      </c>
      <c r="I2844" s="8" t="s">
        <v>16465</v>
      </c>
      <c r="J2844" s="19">
        <v>3</v>
      </c>
      <c r="K2844" s="19" t="s">
        <v>7736</v>
      </c>
      <c r="L2844" s="11">
        <v>0.3</v>
      </c>
      <c r="M2844" s="11"/>
      <c r="N2844" s="24"/>
      <c r="P2844" s="32"/>
      <c r="T2844" s="19"/>
      <c r="U2844" s="3" t="s">
        <v>4565</v>
      </c>
      <c r="X2844" t="str">
        <f t="shared" si="183"/>
        <v/>
      </c>
      <c r="Z2844" t="str">
        <f t="shared" si="184"/>
        <v/>
      </c>
      <c r="AB2844" s="9"/>
      <c r="AC2844" t="s">
        <v>4559</v>
      </c>
      <c r="AD2844">
        <f t="shared" si="185"/>
        <v>0</v>
      </c>
      <c r="AF2844" s="3"/>
      <c r="AG2844" t="s">
        <v>4687</v>
      </c>
      <c r="AH2844" s="9" t="s">
        <v>4613</v>
      </c>
    </row>
    <row r="2845" spans="1:34" ht="10.95" customHeight="1" outlineLevel="1" x14ac:dyDescent="0.25">
      <c r="A2845" t="s">
        <v>5147</v>
      </c>
      <c r="C2845" s="3" t="s">
        <v>12986</v>
      </c>
      <c r="D2845" s="3">
        <v>633</v>
      </c>
      <c r="E2845" s="9">
        <v>1963</v>
      </c>
      <c r="F2845" s="7" t="s">
        <v>5143</v>
      </c>
      <c r="G2845" s="7" t="s">
        <v>4568</v>
      </c>
      <c r="H2845" s="8" t="s">
        <v>5149</v>
      </c>
      <c r="I2845" s="8" t="s">
        <v>16466</v>
      </c>
      <c r="J2845" s="19">
        <v>3</v>
      </c>
      <c r="K2845" s="19" t="s">
        <v>7736</v>
      </c>
      <c r="L2845" s="11">
        <v>0.4</v>
      </c>
      <c r="M2845" s="11"/>
      <c r="N2845" s="24"/>
      <c r="P2845" s="32"/>
      <c r="T2845" s="19"/>
      <c r="U2845" s="3" t="s">
        <v>4567</v>
      </c>
      <c r="X2845" t="str">
        <f t="shared" si="183"/>
        <v/>
      </c>
      <c r="Z2845" t="str">
        <f t="shared" si="184"/>
        <v/>
      </c>
      <c r="AB2845" s="9"/>
      <c r="AC2845" t="s">
        <v>5149</v>
      </c>
      <c r="AD2845">
        <f t="shared" si="185"/>
        <v>0</v>
      </c>
      <c r="AF2845" s="3"/>
      <c r="AG2845" t="s">
        <v>4687</v>
      </c>
      <c r="AH2845" s="9" t="s">
        <v>4613</v>
      </c>
    </row>
    <row r="2846" spans="1:34" ht="10.95" customHeight="1" outlineLevel="1" x14ac:dyDescent="0.25">
      <c r="A2846" t="s">
        <v>5147</v>
      </c>
      <c r="C2846" s="3" t="s">
        <v>12986</v>
      </c>
      <c r="D2846" s="3">
        <v>634</v>
      </c>
      <c r="E2846" s="9">
        <v>1963</v>
      </c>
      <c r="F2846" s="7" t="s">
        <v>4570</v>
      </c>
      <c r="G2846" s="7" t="s">
        <v>536</v>
      </c>
      <c r="H2846" s="8" t="s">
        <v>5149</v>
      </c>
      <c r="I2846" s="8" t="s">
        <v>16466</v>
      </c>
      <c r="J2846" s="19">
        <v>3</v>
      </c>
      <c r="K2846" s="19" t="s">
        <v>7736</v>
      </c>
      <c r="L2846" s="11">
        <v>3</v>
      </c>
      <c r="M2846" s="11"/>
      <c r="N2846" s="24"/>
      <c r="P2846" s="32"/>
      <c r="T2846" s="19"/>
      <c r="U2846" s="3" t="s">
        <v>4569</v>
      </c>
      <c r="X2846" t="str">
        <f t="shared" si="183"/>
        <v/>
      </c>
      <c r="Z2846" t="str">
        <f t="shared" si="184"/>
        <v/>
      </c>
      <c r="AB2846" s="9"/>
      <c r="AC2846" t="s">
        <v>5149</v>
      </c>
      <c r="AD2846">
        <f t="shared" si="185"/>
        <v>0</v>
      </c>
      <c r="AF2846" s="3"/>
      <c r="AG2846" t="s">
        <v>4687</v>
      </c>
      <c r="AH2846" s="9" t="s">
        <v>4925</v>
      </c>
    </row>
    <row r="2847" spans="1:34" ht="10.95" customHeight="1" outlineLevel="1" x14ac:dyDescent="0.25">
      <c r="A2847" t="s">
        <v>5147</v>
      </c>
      <c r="C2847" s="3" t="s">
        <v>12986</v>
      </c>
      <c r="D2847" s="3">
        <v>635</v>
      </c>
      <c r="E2847" s="9">
        <v>1963</v>
      </c>
      <c r="F2847" s="7" t="s">
        <v>538</v>
      </c>
      <c r="G2847" s="7" t="s">
        <v>4275</v>
      </c>
      <c r="H2847" s="8" t="s">
        <v>5149</v>
      </c>
      <c r="I2847" s="8" t="s">
        <v>16466</v>
      </c>
      <c r="J2847" s="19">
        <v>3</v>
      </c>
      <c r="K2847" s="19" t="s">
        <v>7736</v>
      </c>
      <c r="L2847" s="11">
        <v>2</v>
      </c>
      <c r="M2847" s="11"/>
      <c r="N2847" s="24"/>
      <c r="P2847" s="32"/>
      <c r="T2847" s="19"/>
      <c r="U2847" s="3" t="s">
        <v>537</v>
      </c>
      <c r="X2847" t="str">
        <f t="shared" si="183"/>
        <v/>
      </c>
      <c r="Z2847" t="str">
        <f t="shared" si="184"/>
        <v/>
      </c>
      <c r="AB2847" s="9"/>
      <c r="AC2847" t="s">
        <v>5149</v>
      </c>
      <c r="AD2847">
        <f t="shared" si="185"/>
        <v>0</v>
      </c>
      <c r="AF2847" s="3"/>
      <c r="AG2847" t="s">
        <v>4687</v>
      </c>
      <c r="AH2847" s="9" t="s">
        <v>4925</v>
      </c>
    </row>
    <row r="2848" spans="1:34" ht="10.95" customHeight="1" outlineLevel="1" x14ac:dyDescent="0.25">
      <c r="A2848" t="s">
        <v>5147</v>
      </c>
      <c r="C2848" s="3" t="s">
        <v>12986</v>
      </c>
      <c r="D2848" s="3">
        <v>636</v>
      </c>
      <c r="E2848" s="9">
        <v>1963</v>
      </c>
      <c r="F2848" s="7" t="s">
        <v>4904</v>
      </c>
      <c r="G2848" s="7" t="s">
        <v>3779</v>
      </c>
      <c r="H2848" s="8" t="s">
        <v>5149</v>
      </c>
      <c r="I2848" s="8" t="s">
        <v>16466</v>
      </c>
      <c r="J2848" s="19">
        <v>3</v>
      </c>
      <c r="K2848" s="19" t="s">
        <v>7738</v>
      </c>
      <c r="L2848" s="11"/>
      <c r="M2848" s="11"/>
      <c r="N2848" s="24"/>
      <c r="P2848" s="32"/>
      <c r="T2848" s="19"/>
      <c r="U2848" s="3" t="s">
        <v>4276</v>
      </c>
      <c r="X2848" t="str">
        <f t="shared" si="183"/>
        <v/>
      </c>
      <c r="Z2848" t="str">
        <f t="shared" si="184"/>
        <v/>
      </c>
      <c r="AB2848" s="9"/>
      <c r="AC2848" t="s">
        <v>5149</v>
      </c>
      <c r="AD2848">
        <f t="shared" si="185"/>
        <v>0</v>
      </c>
      <c r="AF2848" s="3"/>
      <c r="AG2848" t="s">
        <v>4687</v>
      </c>
      <c r="AH2848" s="9" t="s">
        <v>4925</v>
      </c>
    </row>
    <row r="2849" spans="1:34" ht="10.95" customHeight="1" outlineLevel="1" x14ac:dyDescent="0.25">
      <c r="A2849" t="s">
        <v>5147</v>
      </c>
      <c r="C2849" s="3" t="s">
        <v>12986</v>
      </c>
      <c r="D2849" s="3">
        <v>637</v>
      </c>
      <c r="E2849" s="9">
        <v>1963</v>
      </c>
      <c r="F2849" s="7" t="s">
        <v>3781</v>
      </c>
      <c r="G2849" s="7" t="s">
        <v>5401</v>
      </c>
      <c r="H2849" s="8" t="s">
        <v>5149</v>
      </c>
      <c r="I2849" s="8" t="s">
        <v>16466</v>
      </c>
      <c r="J2849" s="19">
        <v>3</v>
      </c>
      <c r="K2849" s="19" t="s">
        <v>7736</v>
      </c>
      <c r="L2849" s="11">
        <v>5</v>
      </c>
      <c r="M2849" s="11"/>
      <c r="N2849" s="24"/>
      <c r="P2849" s="32"/>
      <c r="T2849" s="19"/>
      <c r="U2849" s="3" t="s">
        <v>3780</v>
      </c>
      <c r="X2849" t="str">
        <f t="shared" si="183"/>
        <v/>
      </c>
      <c r="Z2849" t="str">
        <f t="shared" si="184"/>
        <v/>
      </c>
      <c r="AB2849" s="9"/>
      <c r="AC2849" t="s">
        <v>5149</v>
      </c>
      <c r="AD2849">
        <f t="shared" si="185"/>
        <v>0</v>
      </c>
      <c r="AF2849" s="3"/>
      <c r="AG2849" t="s">
        <v>4687</v>
      </c>
      <c r="AH2849" s="9" t="s">
        <v>4925</v>
      </c>
    </row>
    <row r="2850" spans="1:34" ht="10.95" customHeight="1" outlineLevel="1" x14ac:dyDescent="0.25">
      <c r="A2850" t="s">
        <v>5147</v>
      </c>
      <c r="C2850" s="3" t="s">
        <v>12986</v>
      </c>
      <c r="D2850" s="3">
        <v>688</v>
      </c>
      <c r="E2850" s="9">
        <v>1965</v>
      </c>
      <c r="F2850" s="7" t="s">
        <v>4566</v>
      </c>
      <c r="G2850" s="7" t="s">
        <v>5401</v>
      </c>
      <c r="H2850" s="8" t="s">
        <v>5402</v>
      </c>
      <c r="I2850" s="8" t="s">
        <v>16468</v>
      </c>
      <c r="J2850" s="19">
        <v>3</v>
      </c>
      <c r="K2850" s="19" t="s">
        <v>20093</v>
      </c>
      <c r="L2850" s="11"/>
      <c r="M2850" s="11"/>
      <c r="N2850" s="24"/>
      <c r="P2850" s="32"/>
      <c r="T2850" s="19"/>
      <c r="U2850" s="3" t="s">
        <v>3782</v>
      </c>
      <c r="X2850" t="str">
        <f t="shared" si="183"/>
        <v/>
      </c>
      <c r="Z2850" t="str">
        <f t="shared" si="184"/>
        <v/>
      </c>
      <c r="AB2850" s="9"/>
      <c r="AC2850" t="s">
        <v>5402</v>
      </c>
      <c r="AD2850">
        <f t="shared" si="185"/>
        <v>1</v>
      </c>
      <c r="AF2850" s="3"/>
      <c r="AG2850" t="s">
        <v>4924</v>
      </c>
      <c r="AH2850" s="9" t="s">
        <v>4613</v>
      </c>
    </row>
    <row r="2851" spans="1:34" ht="10.95" customHeight="1" outlineLevel="1" x14ac:dyDescent="0.25">
      <c r="A2851" t="s">
        <v>5147</v>
      </c>
      <c r="C2851" s="3" t="s">
        <v>12986</v>
      </c>
      <c r="D2851" s="3" t="s">
        <v>16467</v>
      </c>
      <c r="E2851" s="9">
        <v>1965</v>
      </c>
      <c r="F2851" s="7" t="s">
        <v>3784</v>
      </c>
      <c r="G2851" s="7" t="s">
        <v>5401</v>
      </c>
      <c r="H2851" s="8" t="s">
        <v>5402</v>
      </c>
      <c r="I2851" s="8" t="s">
        <v>16468</v>
      </c>
      <c r="J2851" s="19">
        <v>3</v>
      </c>
      <c r="K2851" s="19" t="s">
        <v>7736</v>
      </c>
      <c r="L2851" s="11">
        <v>5</v>
      </c>
      <c r="M2851" s="11"/>
      <c r="N2851" s="24"/>
      <c r="P2851" s="32"/>
      <c r="T2851" s="19"/>
      <c r="U2851" s="3" t="s">
        <v>3783</v>
      </c>
      <c r="X2851" t="str">
        <f t="shared" si="183"/>
        <v/>
      </c>
      <c r="Z2851" t="str">
        <f t="shared" si="184"/>
        <v/>
      </c>
      <c r="AB2851" s="9"/>
      <c r="AC2851" t="s">
        <v>5402</v>
      </c>
      <c r="AD2851">
        <f t="shared" si="185"/>
        <v>1</v>
      </c>
      <c r="AF2851" s="3"/>
      <c r="AG2851" t="s">
        <v>4924</v>
      </c>
      <c r="AH2851" s="9" t="s">
        <v>4925</v>
      </c>
    </row>
    <row r="2852" spans="1:34" ht="10.95" customHeight="1" outlineLevel="1" x14ac:dyDescent="0.25">
      <c r="A2852" t="s">
        <v>5147</v>
      </c>
      <c r="C2852" s="3" t="s">
        <v>12986</v>
      </c>
      <c r="D2852" s="3">
        <v>792</v>
      </c>
      <c r="E2852" s="9">
        <v>1970</v>
      </c>
      <c r="F2852" s="7" t="s">
        <v>5143</v>
      </c>
      <c r="G2852" s="7" t="s">
        <v>5401</v>
      </c>
      <c r="H2852" s="8" t="s">
        <v>3786</v>
      </c>
      <c r="I2852" s="8" t="s">
        <v>16469</v>
      </c>
      <c r="J2852" s="19">
        <v>3</v>
      </c>
      <c r="K2852" s="19" t="s">
        <v>7736</v>
      </c>
      <c r="L2852" s="11">
        <v>0.6</v>
      </c>
      <c r="M2852" s="11"/>
      <c r="N2852" s="24"/>
      <c r="P2852" s="32"/>
      <c r="T2852" s="19"/>
      <c r="U2852" s="3" t="s">
        <v>3785</v>
      </c>
      <c r="X2852" t="str">
        <f t="shared" si="183"/>
        <v/>
      </c>
      <c r="Z2852" t="str">
        <f t="shared" si="184"/>
        <v/>
      </c>
      <c r="AB2852" s="9"/>
      <c r="AC2852" t="s">
        <v>3786</v>
      </c>
      <c r="AD2852">
        <f t="shared" si="185"/>
        <v>0</v>
      </c>
      <c r="AF2852" s="3"/>
      <c r="AG2852" t="s">
        <v>3787</v>
      </c>
      <c r="AH2852" s="9" t="s">
        <v>4613</v>
      </c>
    </row>
    <row r="2853" spans="1:34" ht="10.95" customHeight="1" outlineLevel="1" x14ac:dyDescent="0.25">
      <c r="A2853" t="s">
        <v>5147</v>
      </c>
      <c r="C2853" s="3" t="s">
        <v>12986</v>
      </c>
      <c r="D2853" s="3">
        <v>797</v>
      </c>
      <c r="E2853" s="9">
        <v>1971</v>
      </c>
      <c r="F2853" s="7" t="s">
        <v>5142</v>
      </c>
      <c r="G2853" s="7" t="s">
        <v>5401</v>
      </c>
      <c r="H2853" s="8" t="s">
        <v>4559</v>
      </c>
      <c r="I2853" s="8" t="s">
        <v>16470</v>
      </c>
      <c r="J2853" s="19">
        <v>1</v>
      </c>
      <c r="K2853" s="19" t="s">
        <v>7736</v>
      </c>
      <c r="L2853" s="11">
        <v>0.5</v>
      </c>
      <c r="M2853" s="11"/>
      <c r="N2853" s="24"/>
      <c r="P2853" s="32"/>
      <c r="R2853">
        <v>1</v>
      </c>
      <c r="S2853">
        <v>1</v>
      </c>
      <c r="T2853" s="19"/>
      <c r="U2853" s="3" t="s">
        <v>3788</v>
      </c>
      <c r="X2853" t="str">
        <f t="shared" si="183"/>
        <v/>
      </c>
      <c r="Z2853" t="str">
        <f t="shared" si="184"/>
        <v/>
      </c>
      <c r="AB2853" s="9"/>
      <c r="AC2853" t="s">
        <v>4559</v>
      </c>
      <c r="AD2853">
        <f t="shared" si="185"/>
        <v>0</v>
      </c>
      <c r="AF2853" s="3"/>
      <c r="AG2853" t="s">
        <v>4687</v>
      </c>
      <c r="AH2853" s="9" t="s">
        <v>4613</v>
      </c>
    </row>
    <row r="2854" spans="1:34" ht="10.95" customHeight="1" outlineLevel="1" x14ac:dyDescent="0.25">
      <c r="A2854" t="s">
        <v>5147</v>
      </c>
      <c r="C2854" s="3" t="s">
        <v>12986</v>
      </c>
      <c r="D2854" s="3">
        <v>798</v>
      </c>
      <c r="E2854" s="9">
        <v>1971</v>
      </c>
      <c r="F2854" s="7" t="s">
        <v>5141</v>
      </c>
      <c r="G2854" s="7" t="s">
        <v>5401</v>
      </c>
      <c r="H2854" s="8" t="s">
        <v>4559</v>
      </c>
      <c r="I2854" s="8" t="s">
        <v>16470</v>
      </c>
      <c r="J2854" s="19">
        <v>1</v>
      </c>
      <c r="K2854" s="19" t="s">
        <v>7736</v>
      </c>
      <c r="L2854" s="11">
        <v>0.5</v>
      </c>
      <c r="M2854" s="11"/>
      <c r="N2854" s="24"/>
      <c r="P2854" s="32"/>
      <c r="T2854" s="19"/>
      <c r="U2854" s="3" t="s">
        <v>3789</v>
      </c>
      <c r="X2854" t="str">
        <f t="shared" si="183"/>
        <v/>
      </c>
      <c r="Z2854" t="str">
        <f t="shared" si="184"/>
        <v/>
      </c>
      <c r="AB2854" s="9"/>
      <c r="AC2854" t="s">
        <v>4559</v>
      </c>
      <c r="AD2854">
        <f t="shared" si="185"/>
        <v>0</v>
      </c>
      <c r="AF2854" s="3"/>
      <c r="AG2854" t="s">
        <v>4687</v>
      </c>
      <c r="AH2854" s="9" t="s">
        <v>4613</v>
      </c>
    </row>
    <row r="2855" spans="1:34" ht="10.95" customHeight="1" outlineLevel="1" x14ac:dyDescent="0.25">
      <c r="A2855" t="s">
        <v>5147</v>
      </c>
      <c r="C2855" s="3" t="s">
        <v>12986</v>
      </c>
      <c r="D2855" s="3">
        <v>799</v>
      </c>
      <c r="E2855" s="9">
        <v>1971</v>
      </c>
      <c r="F2855" s="7" t="s">
        <v>5242</v>
      </c>
      <c r="G2855" s="7" t="s">
        <v>5401</v>
      </c>
      <c r="H2855" s="8" t="s">
        <v>4559</v>
      </c>
      <c r="I2855" s="8" t="s">
        <v>16470</v>
      </c>
      <c r="J2855" s="19">
        <v>3</v>
      </c>
      <c r="K2855" s="19" t="s">
        <v>7736</v>
      </c>
      <c r="L2855" s="11">
        <v>1</v>
      </c>
      <c r="M2855" s="11"/>
      <c r="N2855" s="24"/>
      <c r="P2855" s="32"/>
      <c r="T2855" s="19"/>
      <c r="U2855" s="3" t="s">
        <v>3790</v>
      </c>
      <c r="X2855" t="str">
        <f t="shared" si="183"/>
        <v/>
      </c>
      <c r="Z2855" t="str">
        <f t="shared" si="184"/>
        <v/>
      </c>
      <c r="AB2855" s="9"/>
      <c r="AC2855" t="s">
        <v>4559</v>
      </c>
      <c r="AD2855">
        <f t="shared" ref="AD2855:AD2886" si="186">COUNTIF(H2855,"*Fuji*")</f>
        <v>0</v>
      </c>
      <c r="AF2855" s="3"/>
      <c r="AG2855" t="s">
        <v>4687</v>
      </c>
      <c r="AH2855" s="9" t="s">
        <v>4613</v>
      </c>
    </row>
    <row r="2856" spans="1:34" ht="10.95" customHeight="1" outlineLevel="1" x14ac:dyDescent="0.25">
      <c r="A2856" t="s">
        <v>5147</v>
      </c>
      <c r="C2856" s="3" t="s">
        <v>12986</v>
      </c>
      <c r="D2856" s="3">
        <v>801</v>
      </c>
      <c r="E2856" s="9">
        <v>1971</v>
      </c>
      <c r="F2856" s="7" t="s">
        <v>1643</v>
      </c>
      <c r="G2856" s="7" t="s">
        <v>5401</v>
      </c>
      <c r="H2856" s="8" t="s">
        <v>4559</v>
      </c>
      <c r="I2856" s="8" t="s">
        <v>16470</v>
      </c>
      <c r="J2856" s="19">
        <v>3</v>
      </c>
      <c r="K2856" s="19" t="s">
        <v>7736</v>
      </c>
      <c r="L2856" s="11">
        <v>0.5</v>
      </c>
      <c r="M2856" s="11"/>
      <c r="N2856" s="24"/>
      <c r="P2856" s="32"/>
      <c r="T2856" s="19"/>
      <c r="U2856" s="3" t="s">
        <v>3791</v>
      </c>
      <c r="X2856" t="str">
        <f t="shared" si="183"/>
        <v/>
      </c>
      <c r="Z2856" t="str">
        <f t="shared" si="184"/>
        <v/>
      </c>
      <c r="AB2856" s="9"/>
      <c r="AC2856" t="s">
        <v>4559</v>
      </c>
      <c r="AD2856">
        <f t="shared" si="186"/>
        <v>0</v>
      </c>
      <c r="AF2856" s="3"/>
      <c r="AG2856" t="s">
        <v>4687</v>
      </c>
      <c r="AH2856" s="9" t="s">
        <v>4613</v>
      </c>
    </row>
    <row r="2857" spans="1:34" ht="10.95" customHeight="1" outlineLevel="1" x14ac:dyDescent="0.25">
      <c r="A2857" t="s">
        <v>5147</v>
      </c>
      <c r="C2857" s="3" t="s">
        <v>12986</v>
      </c>
      <c r="D2857" s="3">
        <v>803</v>
      </c>
      <c r="E2857" s="9">
        <v>1971</v>
      </c>
      <c r="F2857" s="7" t="s">
        <v>3424</v>
      </c>
      <c r="G2857" s="7" t="s">
        <v>5401</v>
      </c>
      <c r="H2857" s="8" t="s">
        <v>4559</v>
      </c>
      <c r="I2857" s="8" t="s">
        <v>16470</v>
      </c>
      <c r="J2857" s="19">
        <v>3</v>
      </c>
      <c r="K2857" s="19" t="s">
        <v>7736</v>
      </c>
      <c r="L2857" s="11">
        <v>0.5</v>
      </c>
      <c r="M2857" s="11"/>
      <c r="N2857" s="24"/>
      <c r="P2857" s="32"/>
      <c r="T2857" s="19"/>
      <c r="U2857" s="3" t="s">
        <v>3792</v>
      </c>
      <c r="X2857" t="str">
        <f t="shared" si="183"/>
        <v/>
      </c>
      <c r="Z2857" t="str">
        <f t="shared" si="184"/>
        <v/>
      </c>
      <c r="AB2857" s="9"/>
      <c r="AC2857" t="s">
        <v>4559</v>
      </c>
      <c r="AD2857">
        <f t="shared" si="186"/>
        <v>0</v>
      </c>
      <c r="AF2857" s="3"/>
      <c r="AG2857" t="s">
        <v>4687</v>
      </c>
      <c r="AH2857" s="9" t="s">
        <v>4613</v>
      </c>
    </row>
    <row r="2858" spans="1:34" ht="10.95" customHeight="1" outlineLevel="1" x14ac:dyDescent="0.25">
      <c r="A2858" t="s">
        <v>5147</v>
      </c>
      <c r="C2858" s="3" t="s">
        <v>12986</v>
      </c>
      <c r="D2858" s="3">
        <v>804</v>
      </c>
      <c r="E2858" s="9">
        <v>1971</v>
      </c>
      <c r="F2858" s="7" t="s">
        <v>4566</v>
      </c>
      <c r="G2858" s="7" t="s">
        <v>5401</v>
      </c>
      <c r="H2858" s="8" t="s">
        <v>4559</v>
      </c>
      <c r="I2858" s="8" t="s">
        <v>16470</v>
      </c>
      <c r="J2858" s="19">
        <v>3</v>
      </c>
      <c r="K2858" s="19" t="s">
        <v>7736</v>
      </c>
      <c r="L2858" s="11">
        <v>1</v>
      </c>
      <c r="M2858" s="11"/>
      <c r="N2858" s="24"/>
      <c r="P2858" s="32"/>
      <c r="T2858" s="19"/>
      <c r="U2858" s="3" t="s">
        <v>3793</v>
      </c>
      <c r="X2858" t="str">
        <f t="shared" si="183"/>
        <v/>
      </c>
      <c r="Z2858" t="str">
        <f t="shared" si="184"/>
        <v/>
      </c>
      <c r="AB2858" s="9"/>
      <c r="AC2858" t="s">
        <v>4559</v>
      </c>
      <c r="AD2858">
        <f t="shared" si="186"/>
        <v>0</v>
      </c>
      <c r="AF2858" s="3"/>
      <c r="AG2858" t="s">
        <v>4687</v>
      </c>
      <c r="AH2858" s="9" t="s">
        <v>4613</v>
      </c>
    </row>
    <row r="2859" spans="1:34" ht="10.95" customHeight="1" outlineLevel="1" x14ac:dyDescent="0.25">
      <c r="A2859" t="s">
        <v>5147</v>
      </c>
      <c r="C2859" s="3" t="s">
        <v>12986</v>
      </c>
      <c r="D2859" s="3">
        <v>811</v>
      </c>
      <c r="E2859" s="9">
        <v>1971</v>
      </c>
      <c r="F2859" s="7" t="s">
        <v>4566</v>
      </c>
      <c r="G2859" s="7" t="s">
        <v>5401</v>
      </c>
      <c r="H2859" s="8" t="s">
        <v>3505</v>
      </c>
      <c r="I2859" s="8" t="s">
        <v>16471</v>
      </c>
      <c r="J2859" s="19">
        <v>3</v>
      </c>
      <c r="K2859" s="19" t="s">
        <v>7736</v>
      </c>
      <c r="L2859" s="11">
        <v>0.9</v>
      </c>
      <c r="M2859" s="11"/>
      <c r="N2859" s="24"/>
      <c r="P2859" s="32"/>
      <c r="S2859">
        <v>1</v>
      </c>
      <c r="T2859" s="19"/>
      <c r="U2859" s="3" t="s">
        <v>3794</v>
      </c>
      <c r="X2859" t="str">
        <f t="shared" si="183"/>
        <v/>
      </c>
      <c r="Z2859" t="str">
        <f t="shared" si="184"/>
        <v/>
      </c>
      <c r="AB2859" s="9"/>
      <c r="AC2859" t="s">
        <v>3505</v>
      </c>
      <c r="AD2859">
        <f t="shared" si="186"/>
        <v>0</v>
      </c>
      <c r="AF2859" s="3"/>
      <c r="AG2859" t="s">
        <v>4687</v>
      </c>
      <c r="AH2859" s="9" t="s">
        <v>4613</v>
      </c>
    </row>
    <row r="2860" spans="1:34" ht="10.95" customHeight="1" outlineLevel="1" x14ac:dyDescent="0.25">
      <c r="A2860" t="s">
        <v>5147</v>
      </c>
      <c r="C2860" s="3" t="s">
        <v>12986</v>
      </c>
      <c r="D2860" s="3">
        <v>812</v>
      </c>
      <c r="E2860" s="9">
        <v>1971</v>
      </c>
      <c r="F2860" s="7" t="s">
        <v>4570</v>
      </c>
      <c r="G2860" s="7" t="s">
        <v>5401</v>
      </c>
      <c r="H2860" s="8" t="s">
        <v>4559</v>
      </c>
      <c r="I2860" s="44" t="s">
        <v>16471</v>
      </c>
      <c r="J2860" s="19">
        <v>3</v>
      </c>
      <c r="K2860" s="19" t="s">
        <v>7738</v>
      </c>
      <c r="L2860" s="11"/>
      <c r="M2860" s="11"/>
      <c r="N2860" s="24"/>
      <c r="P2860" s="32"/>
      <c r="S2860">
        <v>1</v>
      </c>
      <c r="T2860" s="19"/>
      <c r="U2860" s="3" t="s">
        <v>3795</v>
      </c>
      <c r="X2860" t="str">
        <f t="shared" si="183"/>
        <v/>
      </c>
      <c r="Z2860" t="str">
        <f t="shared" si="184"/>
        <v/>
      </c>
      <c r="AB2860" s="9"/>
      <c r="AC2860" t="s">
        <v>4559</v>
      </c>
      <c r="AD2860">
        <f t="shared" si="186"/>
        <v>0</v>
      </c>
      <c r="AF2860" s="3"/>
      <c r="AG2860" t="s">
        <v>4687</v>
      </c>
      <c r="AH2860" s="9" t="s">
        <v>4613</v>
      </c>
    </row>
    <row r="2861" spans="1:34" ht="10.95" customHeight="1" outlineLevel="1" x14ac:dyDescent="0.25">
      <c r="A2861" t="s">
        <v>5147</v>
      </c>
      <c r="C2861" s="3" t="s">
        <v>12986</v>
      </c>
      <c r="D2861" s="3">
        <v>833</v>
      </c>
      <c r="E2861" s="9">
        <v>1972</v>
      </c>
      <c r="F2861" s="7" t="s">
        <v>5142</v>
      </c>
      <c r="G2861" s="7" t="s">
        <v>5401</v>
      </c>
      <c r="H2861" s="8" t="s">
        <v>3786</v>
      </c>
      <c r="I2861" s="8" t="s">
        <v>16472</v>
      </c>
      <c r="J2861" s="19">
        <v>5</v>
      </c>
      <c r="K2861" s="19" t="s">
        <v>7738</v>
      </c>
      <c r="L2861" s="11"/>
      <c r="M2861" s="11"/>
      <c r="N2861" s="24"/>
      <c r="P2861" s="32"/>
      <c r="T2861" s="19"/>
      <c r="U2861" s="3" t="s">
        <v>3796</v>
      </c>
      <c r="X2861" t="str">
        <f t="shared" si="183"/>
        <v/>
      </c>
      <c r="Z2861" t="str">
        <f t="shared" si="184"/>
        <v/>
      </c>
      <c r="AB2861" s="9"/>
      <c r="AC2861" t="s">
        <v>3786</v>
      </c>
      <c r="AD2861">
        <f t="shared" si="186"/>
        <v>0</v>
      </c>
      <c r="AF2861" s="3"/>
      <c r="AG2861" t="s">
        <v>3787</v>
      </c>
      <c r="AH2861" s="9" t="s">
        <v>4613</v>
      </c>
    </row>
    <row r="2862" spans="1:34" ht="10.95" customHeight="1" outlineLevel="1" x14ac:dyDescent="0.25">
      <c r="A2862" t="s">
        <v>5147</v>
      </c>
      <c r="C2862" s="3" t="s">
        <v>12986</v>
      </c>
      <c r="D2862" s="3">
        <v>835</v>
      </c>
      <c r="E2862" s="9">
        <v>1972</v>
      </c>
      <c r="F2862" s="7" t="s">
        <v>2977</v>
      </c>
      <c r="G2862" s="7" t="s">
        <v>5401</v>
      </c>
      <c r="H2862" s="8" t="s">
        <v>3786</v>
      </c>
      <c r="I2862" s="8" t="s">
        <v>16472</v>
      </c>
      <c r="J2862" s="19">
        <v>5</v>
      </c>
      <c r="K2862" s="19" t="s">
        <v>7736</v>
      </c>
      <c r="L2862" s="11">
        <v>0.2</v>
      </c>
      <c r="M2862" s="11"/>
      <c r="N2862" s="24"/>
      <c r="P2862" s="32"/>
      <c r="T2862" s="19"/>
      <c r="U2862" s="3" t="s">
        <v>3797</v>
      </c>
      <c r="X2862" t="str">
        <f t="shared" si="183"/>
        <v/>
      </c>
      <c r="Z2862" t="str">
        <f t="shared" si="184"/>
        <v/>
      </c>
      <c r="AB2862" s="9"/>
      <c r="AC2862" t="s">
        <v>3786</v>
      </c>
      <c r="AD2862">
        <f t="shared" si="186"/>
        <v>0</v>
      </c>
      <c r="AF2862" s="3"/>
      <c r="AG2862" t="s">
        <v>3787</v>
      </c>
      <c r="AH2862" s="9" t="s">
        <v>4613</v>
      </c>
    </row>
    <row r="2863" spans="1:34" ht="10.95" customHeight="1" outlineLevel="1" x14ac:dyDescent="0.25">
      <c r="A2863" t="s">
        <v>5147</v>
      </c>
      <c r="C2863" s="3" t="s">
        <v>12986</v>
      </c>
      <c r="D2863" s="3">
        <v>1024</v>
      </c>
      <c r="E2863" s="9">
        <v>1979</v>
      </c>
      <c r="F2863" s="7" t="s">
        <v>5299</v>
      </c>
      <c r="G2863" s="7" t="s">
        <v>5401</v>
      </c>
      <c r="H2863" s="8" t="s">
        <v>628</v>
      </c>
      <c r="I2863" s="8" t="s">
        <v>16473</v>
      </c>
      <c r="J2863" s="19">
        <v>5</v>
      </c>
      <c r="K2863" s="19" t="s">
        <v>7738</v>
      </c>
      <c r="L2863" s="11"/>
      <c r="M2863" s="11"/>
      <c r="N2863" s="24"/>
      <c r="P2863" s="32"/>
      <c r="T2863" s="19"/>
      <c r="U2863" s="3" t="s">
        <v>1522</v>
      </c>
      <c r="X2863" t="str">
        <f t="shared" si="183"/>
        <v/>
      </c>
      <c r="Z2863" t="str">
        <f t="shared" si="184"/>
        <v/>
      </c>
      <c r="AB2863" s="9"/>
      <c r="AC2863" t="s">
        <v>628</v>
      </c>
      <c r="AD2863">
        <f t="shared" si="186"/>
        <v>0</v>
      </c>
      <c r="AF2863" s="3"/>
      <c r="AG2863" t="s">
        <v>6410</v>
      </c>
      <c r="AH2863" s="9" t="s">
        <v>4613</v>
      </c>
    </row>
    <row r="2864" spans="1:34" ht="10.95" customHeight="1" outlineLevel="1" x14ac:dyDescent="0.25">
      <c r="A2864" t="s">
        <v>5147</v>
      </c>
      <c r="C2864" s="3" t="s">
        <v>12986</v>
      </c>
      <c r="D2864" s="3">
        <v>1025</v>
      </c>
      <c r="E2864" s="9">
        <v>1979</v>
      </c>
      <c r="F2864" s="7" t="s">
        <v>6321</v>
      </c>
      <c r="G2864" s="7" t="s">
        <v>5401</v>
      </c>
      <c r="H2864" s="8" t="s">
        <v>628</v>
      </c>
      <c r="I2864" s="8" t="s">
        <v>16473</v>
      </c>
      <c r="J2864" s="19">
        <v>5</v>
      </c>
      <c r="K2864" s="19" t="s">
        <v>7738</v>
      </c>
      <c r="L2864" s="11"/>
      <c r="M2864" s="11"/>
      <c r="N2864" s="24"/>
      <c r="P2864" s="32"/>
      <c r="T2864" s="19"/>
      <c r="U2864" s="3" t="s">
        <v>1523</v>
      </c>
      <c r="X2864" t="str">
        <f t="shared" si="183"/>
        <v/>
      </c>
      <c r="Z2864" t="str">
        <f t="shared" si="184"/>
        <v/>
      </c>
      <c r="AB2864" s="9"/>
      <c r="AC2864" t="s">
        <v>628</v>
      </c>
      <c r="AD2864">
        <f t="shared" si="186"/>
        <v>0</v>
      </c>
      <c r="AF2864" s="3"/>
      <c r="AG2864" t="s">
        <v>6410</v>
      </c>
      <c r="AH2864" s="9" t="s">
        <v>4613</v>
      </c>
    </row>
    <row r="2865" spans="1:34" ht="10.95" customHeight="1" outlineLevel="1" x14ac:dyDescent="0.25">
      <c r="A2865" t="s">
        <v>5147</v>
      </c>
      <c r="C2865" s="3" t="s">
        <v>12986</v>
      </c>
      <c r="D2865" s="3">
        <v>1026</v>
      </c>
      <c r="E2865" s="9">
        <v>1979</v>
      </c>
      <c r="F2865" s="7" t="s">
        <v>627</v>
      </c>
      <c r="G2865" s="7" t="s">
        <v>5401</v>
      </c>
      <c r="H2865" s="8" t="s">
        <v>628</v>
      </c>
      <c r="I2865" s="8" t="s">
        <v>16473</v>
      </c>
      <c r="J2865" s="19">
        <v>5</v>
      </c>
      <c r="K2865" s="19" t="s">
        <v>7738</v>
      </c>
      <c r="L2865" s="11"/>
      <c r="M2865" s="11"/>
      <c r="N2865" s="24"/>
      <c r="P2865" s="32"/>
      <c r="T2865" s="19"/>
      <c r="U2865" s="3" t="s">
        <v>1524</v>
      </c>
      <c r="X2865" t="str">
        <f t="shared" si="183"/>
        <v/>
      </c>
      <c r="Z2865" t="str">
        <f t="shared" si="184"/>
        <v/>
      </c>
      <c r="AB2865" s="9"/>
      <c r="AC2865" t="s">
        <v>628</v>
      </c>
      <c r="AD2865">
        <f t="shared" si="186"/>
        <v>0</v>
      </c>
      <c r="AF2865" s="3"/>
      <c r="AG2865" t="s">
        <v>6410</v>
      </c>
      <c r="AH2865" s="9" t="s">
        <v>4613</v>
      </c>
    </row>
    <row r="2866" spans="1:34" ht="10.95" customHeight="1" outlineLevel="1" x14ac:dyDescent="0.25">
      <c r="A2866" t="s">
        <v>5147</v>
      </c>
      <c r="C2866" s="3" t="s">
        <v>12986</v>
      </c>
      <c r="D2866" s="3">
        <v>1027</v>
      </c>
      <c r="E2866" s="9">
        <v>1979</v>
      </c>
      <c r="F2866" s="7" t="s">
        <v>4803</v>
      </c>
      <c r="G2866" s="7" t="s">
        <v>5401</v>
      </c>
      <c r="H2866" s="8" t="s">
        <v>628</v>
      </c>
      <c r="I2866" s="8" t="s">
        <v>16473</v>
      </c>
      <c r="J2866" s="19">
        <v>5</v>
      </c>
      <c r="K2866" s="19" t="s">
        <v>7738</v>
      </c>
      <c r="L2866" s="11"/>
      <c r="M2866" s="11"/>
      <c r="N2866" s="24"/>
      <c r="P2866" s="32"/>
      <c r="T2866" s="19"/>
      <c r="U2866" s="3" t="s">
        <v>6318</v>
      </c>
      <c r="X2866" t="str">
        <f t="shared" si="183"/>
        <v/>
      </c>
      <c r="Z2866" t="str">
        <f t="shared" si="184"/>
        <v/>
      </c>
      <c r="AB2866" s="9"/>
      <c r="AC2866" t="s">
        <v>628</v>
      </c>
      <c r="AD2866">
        <f t="shared" si="186"/>
        <v>0</v>
      </c>
      <c r="AF2866" s="3"/>
      <c r="AG2866" t="s">
        <v>6410</v>
      </c>
      <c r="AH2866" s="9" t="s">
        <v>4613</v>
      </c>
    </row>
    <row r="2867" spans="1:34" ht="10.95" customHeight="1" outlineLevel="1" x14ac:dyDescent="0.25">
      <c r="A2867" t="s">
        <v>5147</v>
      </c>
      <c r="C2867" s="3" t="s">
        <v>12986</v>
      </c>
      <c r="D2867" s="3">
        <v>1028</v>
      </c>
      <c r="E2867" s="9">
        <v>1979</v>
      </c>
      <c r="F2867" s="7" t="s">
        <v>2509</v>
      </c>
      <c r="G2867" s="7" t="s">
        <v>5401</v>
      </c>
      <c r="H2867" s="8" t="s">
        <v>628</v>
      </c>
      <c r="I2867" s="8" t="s">
        <v>16473</v>
      </c>
      <c r="J2867" s="19">
        <v>5</v>
      </c>
      <c r="K2867" s="19" t="s">
        <v>7738</v>
      </c>
      <c r="L2867" s="11"/>
      <c r="M2867" s="11"/>
      <c r="N2867" s="24"/>
      <c r="P2867" s="32"/>
      <c r="T2867" s="19"/>
      <c r="U2867" s="3" t="s">
        <v>6319</v>
      </c>
      <c r="X2867" t="str">
        <f t="shared" si="183"/>
        <v/>
      </c>
      <c r="Z2867" t="str">
        <f t="shared" si="184"/>
        <v/>
      </c>
      <c r="AB2867" s="9"/>
      <c r="AC2867" t="s">
        <v>628</v>
      </c>
      <c r="AD2867">
        <f t="shared" si="186"/>
        <v>0</v>
      </c>
      <c r="AF2867" s="3"/>
      <c r="AG2867" t="s">
        <v>6410</v>
      </c>
      <c r="AH2867" s="9" t="s">
        <v>4925</v>
      </c>
    </row>
    <row r="2868" spans="1:34" ht="10.95" customHeight="1" outlineLevel="1" x14ac:dyDescent="0.25">
      <c r="A2868" t="s">
        <v>5147</v>
      </c>
      <c r="C2868" s="3" t="s">
        <v>12986</v>
      </c>
      <c r="D2868" s="3" t="s">
        <v>16474</v>
      </c>
      <c r="E2868" s="9">
        <v>1979</v>
      </c>
      <c r="F2868" s="7" t="s">
        <v>3784</v>
      </c>
      <c r="G2868" s="7" t="s">
        <v>5401</v>
      </c>
      <c r="H2868" s="8" t="s">
        <v>628</v>
      </c>
      <c r="I2868" s="8" t="s">
        <v>16473</v>
      </c>
      <c r="J2868" s="19">
        <v>5</v>
      </c>
      <c r="K2868" s="19" t="s">
        <v>7738</v>
      </c>
      <c r="L2868" s="11"/>
      <c r="M2868" s="11"/>
      <c r="N2868" s="24"/>
      <c r="P2868" s="32"/>
      <c r="T2868" s="19"/>
      <c r="U2868" s="3" t="s">
        <v>6320</v>
      </c>
      <c r="X2868" t="str">
        <f t="shared" si="183"/>
        <v/>
      </c>
      <c r="Z2868" t="str">
        <f t="shared" si="184"/>
        <v/>
      </c>
      <c r="AB2868" s="9"/>
      <c r="AC2868" t="s">
        <v>628</v>
      </c>
      <c r="AD2868">
        <f t="shared" si="186"/>
        <v>0</v>
      </c>
      <c r="AF2868" s="3"/>
      <c r="AG2868" t="s">
        <v>6410</v>
      </c>
      <c r="AH2868" s="9" t="s">
        <v>4925</v>
      </c>
    </row>
    <row r="2869" spans="1:34" ht="10.95" customHeight="1" outlineLevel="1" x14ac:dyDescent="0.25">
      <c r="A2869" t="s">
        <v>5147</v>
      </c>
      <c r="C2869" s="3" t="s">
        <v>12986</v>
      </c>
      <c r="D2869" s="3" t="s">
        <v>4065</v>
      </c>
      <c r="E2869" s="9">
        <v>1979</v>
      </c>
      <c r="F2869" s="7" t="s">
        <v>4566</v>
      </c>
      <c r="G2869" s="7" t="s">
        <v>5401</v>
      </c>
      <c r="H2869" s="8" t="s">
        <v>136</v>
      </c>
      <c r="I2869" s="8"/>
      <c r="J2869" s="19">
        <v>3</v>
      </c>
      <c r="K2869" s="19" t="s">
        <v>7736</v>
      </c>
      <c r="L2869" s="11">
        <v>1</v>
      </c>
      <c r="M2869" s="11"/>
      <c r="N2869" s="24"/>
      <c r="P2869" s="32"/>
      <c r="T2869" s="19"/>
      <c r="U2869" s="3" t="s">
        <v>3798</v>
      </c>
      <c r="W2869" t="s">
        <v>7738</v>
      </c>
      <c r="X2869" t="str">
        <f t="shared" si="183"/>
        <v/>
      </c>
      <c r="Z2869" t="str">
        <f t="shared" si="184"/>
        <v/>
      </c>
      <c r="AB2869" s="9"/>
      <c r="AC2869" t="s">
        <v>136</v>
      </c>
      <c r="AD2869">
        <f t="shared" si="186"/>
        <v>0</v>
      </c>
      <c r="AF2869" s="3"/>
      <c r="AG2869" t="s">
        <v>137</v>
      </c>
      <c r="AH2869" s="9" t="s">
        <v>4613</v>
      </c>
    </row>
    <row r="2870" spans="1:34" ht="10.95" customHeight="1" outlineLevel="1" x14ac:dyDescent="0.25">
      <c r="A2870" t="s">
        <v>5147</v>
      </c>
      <c r="C2870" s="3" t="s">
        <v>12986</v>
      </c>
      <c r="D2870" s="3" t="s">
        <v>4065</v>
      </c>
      <c r="E2870" s="9">
        <v>1979</v>
      </c>
      <c r="F2870" s="7" t="s">
        <v>4803</v>
      </c>
      <c r="G2870" s="7" t="s">
        <v>5401</v>
      </c>
      <c r="H2870" s="8" t="s">
        <v>3786</v>
      </c>
      <c r="I2870" s="8"/>
      <c r="J2870" s="19">
        <v>3</v>
      </c>
      <c r="K2870" s="19" t="s">
        <v>7736</v>
      </c>
      <c r="L2870" s="11">
        <v>1</v>
      </c>
      <c r="M2870" s="11"/>
      <c r="N2870" s="24"/>
      <c r="P2870" s="32"/>
      <c r="T2870" s="19"/>
      <c r="U2870" s="3" t="s">
        <v>3506</v>
      </c>
      <c r="W2870" t="s">
        <v>7738</v>
      </c>
      <c r="X2870" t="str">
        <f t="shared" si="183"/>
        <v/>
      </c>
      <c r="Z2870" t="str">
        <f t="shared" si="184"/>
        <v/>
      </c>
      <c r="AB2870" s="9"/>
      <c r="AC2870" t="s">
        <v>3786</v>
      </c>
      <c r="AD2870">
        <f t="shared" si="186"/>
        <v>0</v>
      </c>
      <c r="AF2870" s="3"/>
      <c r="AG2870" t="s">
        <v>3787</v>
      </c>
      <c r="AH2870" s="9" t="s">
        <v>4613</v>
      </c>
    </row>
    <row r="2871" spans="1:34" ht="10.95" customHeight="1" outlineLevel="1" x14ac:dyDescent="0.25">
      <c r="A2871" t="s">
        <v>5147</v>
      </c>
      <c r="C2871" s="3" t="s">
        <v>12986</v>
      </c>
      <c r="D2871" s="3">
        <v>1045</v>
      </c>
      <c r="E2871" s="9">
        <v>1979</v>
      </c>
      <c r="F2871" s="7" t="s">
        <v>3781</v>
      </c>
      <c r="G2871" s="7" t="s">
        <v>139</v>
      </c>
      <c r="H2871" s="8" t="s">
        <v>15542</v>
      </c>
      <c r="I2871" s="8" t="s">
        <v>16475</v>
      </c>
      <c r="J2871" s="19">
        <v>3</v>
      </c>
      <c r="K2871" s="19" t="s">
        <v>7736</v>
      </c>
      <c r="L2871" s="11">
        <v>3</v>
      </c>
      <c r="M2871" s="11"/>
      <c r="N2871" s="24"/>
      <c r="P2871" s="32"/>
      <c r="T2871" s="19"/>
      <c r="U2871" s="3" t="s">
        <v>138</v>
      </c>
      <c r="X2871" t="str">
        <f t="shared" si="183"/>
        <v/>
      </c>
      <c r="Z2871" t="str">
        <f t="shared" si="184"/>
        <v/>
      </c>
      <c r="AB2871" s="9"/>
      <c r="AC2871" t="s">
        <v>15542</v>
      </c>
      <c r="AD2871">
        <f t="shared" si="186"/>
        <v>0</v>
      </c>
      <c r="AF2871" s="3"/>
      <c r="AG2871" t="s">
        <v>4687</v>
      </c>
      <c r="AH2871" s="9" t="s">
        <v>4925</v>
      </c>
    </row>
    <row r="2872" spans="1:34" ht="10.95" customHeight="1" outlineLevel="1" x14ac:dyDescent="0.25">
      <c r="A2872" t="s">
        <v>5147</v>
      </c>
      <c r="C2872" s="3" t="s">
        <v>12986</v>
      </c>
      <c r="D2872" s="3">
        <v>1074</v>
      </c>
      <c r="E2872" s="9">
        <v>1980</v>
      </c>
      <c r="F2872" s="7" t="s">
        <v>4566</v>
      </c>
      <c r="G2872" s="7" t="s">
        <v>5401</v>
      </c>
      <c r="H2872" s="8" t="s">
        <v>3173</v>
      </c>
      <c r="I2872" s="8" t="s">
        <v>16476</v>
      </c>
      <c r="J2872" s="19">
        <v>2</v>
      </c>
      <c r="K2872" s="19" t="s">
        <v>20093</v>
      </c>
      <c r="L2872" s="11"/>
      <c r="M2872" s="11"/>
      <c r="N2872" s="24"/>
      <c r="P2872" s="32"/>
      <c r="T2872" s="19"/>
      <c r="U2872" s="3" t="s">
        <v>140</v>
      </c>
      <c r="X2872" t="str">
        <f t="shared" si="183"/>
        <v/>
      </c>
      <c r="Z2872" t="str">
        <f t="shared" si="184"/>
        <v/>
      </c>
      <c r="AB2872" s="9"/>
      <c r="AC2872" t="s">
        <v>3173</v>
      </c>
      <c r="AD2872">
        <f t="shared" si="186"/>
        <v>0</v>
      </c>
      <c r="AF2872" s="3"/>
      <c r="AG2872" t="s">
        <v>4687</v>
      </c>
      <c r="AH2872" s="9" t="s">
        <v>4613</v>
      </c>
    </row>
    <row r="2873" spans="1:34" ht="10.95" customHeight="1" outlineLevel="1" x14ac:dyDescent="0.25">
      <c r="A2873" t="s">
        <v>5147</v>
      </c>
      <c r="C2873" s="3" t="s">
        <v>12986</v>
      </c>
      <c r="D2873" s="3" t="s">
        <v>17080</v>
      </c>
      <c r="E2873" s="9">
        <v>1980</v>
      </c>
      <c r="F2873" s="7" t="s">
        <v>17081</v>
      </c>
      <c r="G2873" s="7" t="s">
        <v>5401</v>
      </c>
      <c r="H2873" s="8" t="s">
        <v>4583</v>
      </c>
      <c r="I2873" s="8" t="s">
        <v>16476</v>
      </c>
      <c r="J2873" s="19">
        <v>1</v>
      </c>
      <c r="K2873" s="19" t="s">
        <v>7736</v>
      </c>
      <c r="L2873" s="11">
        <v>4</v>
      </c>
      <c r="M2873" s="11"/>
      <c r="N2873" s="24"/>
      <c r="P2873" s="32"/>
      <c r="T2873" s="19"/>
      <c r="U2873" s="3"/>
      <c r="W2873" t="s">
        <v>7738</v>
      </c>
      <c r="X2873">
        <f t="shared" si="183"/>
        <v>1</v>
      </c>
      <c r="Z2873" t="str">
        <f t="shared" si="184"/>
        <v/>
      </c>
      <c r="AB2873" s="9"/>
      <c r="AC2873" t="s">
        <v>4583</v>
      </c>
      <c r="AD2873">
        <f t="shared" si="186"/>
        <v>0</v>
      </c>
      <c r="AF2873" s="3"/>
      <c r="AH2873" s="9"/>
    </row>
    <row r="2874" spans="1:34" ht="10.95" customHeight="1" outlineLevel="1" x14ac:dyDescent="0.25">
      <c r="A2874" t="s">
        <v>5147</v>
      </c>
      <c r="C2874" s="3" t="s">
        <v>12986</v>
      </c>
      <c r="D2874" s="3">
        <v>1094</v>
      </c>
      <c r="E2874" s="9">
        <v>1980</v>
      </c>
      <c r="F2874" s="7" t="s">
        <v>538</v>
      </c>
      <c r="G2874" s="7" t="s">
        <v>5401</v>
      </c>
      <c r="H2874" s="8" t="s">
        <v>4493</v>
      </c>
      <c r="I2874" s="8" t="s">
        <v>16477</v>
      </c>
      <c r="J2874" s="19">
        <v>4</v>
      </c>
      <c r="K2874" s="19" t="s">
        <v>7738</v>
      </c>
      <c r="L2874" s="11"/>
      <c r="M2874" s="11"/>
      <c r="N2874" s="24"/>
      <c r="P2874" s="32"/>
      <c r="T2874" s="19"/>
      <c r="U2874" s="3" t="s">
        <v>141</v>
      </c>
      <c r="X2874" t="str">
        <f t="shared" si="183"/>
        <v/>
      </c>
      <c r="Z2874" t="str">
        <f t="shared" si="184"/>
        <v/>
      </c>
      <c r="AB2874" s="9"/>
      <c r="AC2874" t="s">
        <v>4493</v>
      </c>
      <c r="AD2874">
        <f t="shared" si="186"/>
        <v>0</v>
      </c>
      <c r="AF2874" s="3"/>
      <c r="AG2874" t="s">
        <v>5366</v>
      </c>
      <c r="AH2874" s="9" t="s">
        <v>4613</v>
      </c>
    </row>
    <row r="2875" spans="1:34" ht="10.95" customHeight="1" outlineLevel="1" x14ac:dyDescent="0.25">
      <c r="A2875" t="s">
        <v>5147</v>
      </c>
      <c r="C2875" s="3" t="s">
        <v>12986</v>
      </c>
      <c r="D2875" s="3">
        <v>1243</v>
      </c>
      <c r="E2875" s="9">
        <v>1984</v>
      </c>
      <c r="F2875" s="7" t="s">
        <v>2512</v>
      </c>
      <c r="G2875" s="7" t="s">
        <v>3833</v>
      </c>
      <c r="H2875" s="8" t="s">
        <v>6819</v>
      </c>
      <c r="I2875" s="8" t="s">
        <v>16478</v>
      </c>
      <c r="J2875" s="19">
        <v>3</v>
      </c>
      <c r="K2875" s="19" t="s">
        <v>7736</v>
      </c>
      <c r="L2875" s="11">
        <v>4</v>
      </c>
      <c r="M2875" s="11"/>
      <c r="N2875" s="24"/>
      <c r="P2875" s="32"/>
      <c r="T2875" s="19"/>
      <c r="U2875" s="3">
        <v>313</v>
      </c>
      <c r="X2875" t="str">
        <f t="shared" si="183"/>
        <v/>
      </c>
      <c r="Z2875" t="str">
        <f t="shared" si="184"/>
        <v/>
      </c>
      <c r="AB2875" s="9"/>
      <c r="AC2875" t="s">
        <v>6819</v>
      </c>
      <c r="AD2875">
        <f t="shared" si="186"/>
        <v>0</v>
      </c>
      <c r="AF2875" s="3"/>
      <c r="AG2875" t="s">
        <v>4687</v>
      </c>
      <c r="AH2875" s="9" t="s">
        <v>4925</v>
      </c>
    </row>
    <row r="2876" spans="1:34" ht="10.95" customHeight="1" outlineLevel="1" x14ac:dyDescent="0.25">
      <c r="A2876" t="s">
        <v>5147</v>
      </c>
      <c r="C2876" s="3" t="s">
        <v>12986</v>
      </c>
      <c r="D2876" s="3">
        <v>1244</v>
      </c>
      <c r="E2876" s="9">
        <v>1984</v>
      </c>
      <c r="F2876" s="7" t="s">
        <v>2512</v>
      </c>
      <c r="G2876" s="7" t="s">
        <v>2511</v>
      </c>
      <c r="H2876" s="8" t="s">
        <v>6819</v>
      </c>
      <c r="I2876" s="44" t="s">
        <v>16478</v>
      </c>
      <c r="J2876" s="19">
        <v>3</v>
      </c>
      <c r="K2876" s="19" t="s">
        <v>7738</v>
      </c>
      <c r="L2876" s="11"/>
      <c r="M2876" s="11"/>
      <c r="N2876" s="24"/>
      <c r="P2876" s="32"/>
      <c r="R2876">
        <v>1</v>
      </c>
      <c r="S2876">
        <v>1</v>
      </c>
      <c r="T2876" s="19"/>
      <c r="U2876" s="3">
        <v>314</v>
      </c>
      <c r="X2876" t="str">
        <f t="shared" si="183"/>
        <v/>
      </c>
      <c r="Z2876" t="str">
        <f t="shared" si="184"/>
        <v/>
      </c>
      <c r="AB2876" s="9"/>
      <c r="AC2876" t="s">
        <v>6819</v>
      </c>
      <c r="AD2876">
        <f t="shared" si="186"/>
        <v>0</v>
      </c>
      <c r="AF2876" s="3"/>
      <c r="AG2876" t="s">
        <v>4687</v>
      </c>
      <c r="AH2876" s="9" t="s">
        <v>4925</v>
      </c>
    </row>
    <row r="2877" spans="1:34" ht="10.95" customHeight="1" outlineLevel="1" x14ac:dyDescent="0.25">
      <c r="A2877" t="s">
        <v>5147</v>
      </c>
      <c r="C2877" s="3" t="s">
        <v>12986</v>
      </c>
      <c r="D2877" s="3">
        <v>1375</v>
      </c>
      <c r="E2877" s="9">
        <v>1990</v>
      </c>
      <c r="F2877" s="7" t="s">
        <v>4781</v>
      </c>
      <c r="G2877" s="7" t="s">
        <v>5401</v>
      </c>
      <c r="H2877" s="8" t="s">
        <v>6819</v>
      </c>
      <c r="I2877" s="8" t="s">
        <v>11095</v>
      </c>
      <c r="J2877" s="19">
        <v>3</v>
      </c>
      <c r="K2877" s="19" t="s">
        <v>7738</v>
      </c>
      <c r="L2877" s="11"/>
      <c r="M2877" s="11"/>
      <c r="N2877" s="24"/>
      <c r="P2877" s="32"/>
      <c r="T2877" s="19"/>
      <c r="U2877" s="3">
        <v>429</v>
      </c>
      <c r="X2877" t="str">
        <f t="shared" si="183"/>
        <v/>
      </c>
      <c r="Z2877" t="str">
        <f t="shared" si="184"/>
        <v/>
      </c>
      <c r="AB2877" s="9"/>
      <c r="AC2877" t="s">
        <v>6819</v>
      </c>
      <c r="AD2877">
        <f t="shared" si="186"/>
        <v>0</v>
      </c>
      <c r="AF2877" s="3"/>
      <c r="AG2877" t="s">
        <v>4687</v>
      </c>
      <c r="AH2877" s="9" t="s">
        <v>4925</v>
      </c>
    </row>
    <row r="2878" spans="1:34" ht="10.95" customHeight="1" outlineLevel="1" x14ac:dyDescent="0.25">
      <c r="A2878" t="s">
        <v>5147</v>
      </c>
      <c r="C2878" s="3" t="s">
        <v>12986</v>
      </c>
      <c r="D2878" s="3">
        <v>1386</v>
      </c>
      <c r="E2878" s="9">
        <v>1991</v>
      </c>
      <c r="F2878" s="7" t="s">
        <v>2509</v>
      </c>
      <c r="G2878" s="7" t="s">
        <v>5401</v>
      </c>
      <c r="H2878" s="8" t="s">
        <v>6093</v>
      </c>
      <c r="I2878" s="8" t="s">
        <v>16479</v>
      </c>
      <c r="J2878" s="19">
        <v>3</v>
      </c>
      <c r="K2878" s="19" t="s">
        <v>7736</v>
      </c>
      <c r="L2878" s="11">
        <v>0.7</v>
      </c>
      <c r="M2878" s="11"/>
      <c r="N2878" s="24"/>
      <c r="P2878" s="32"/>
      <c r="T2878" s="19"/>
      <c r="U2878" s="3">
        <v>437</v>
      </c>
      <c r="X2878" t="str">
        <f t="shared" si="183"/>
        <v/>
      </c>
      <c r="Z2878" t="str">
        <f t="shared" si="184"/>
        <v/>
      </c>
      <c r="AB2878" s="9"/>
      <c r="AC2878" t="s">
        <v>6093</v>
      </c>
      <c r="AD2878">
        <f t="shared" si="186"/>
        <v>0</v>
      </c>
      <c r="AF2878" s="3"/>
      <c r="AG2878" t="s">
        <v>4687</v>
      </c>
      <c r="AH2878" s="9" t="s">
        <v>4613</v>
      </c>
    </row>
    <row r="2879" spans="1:34" ht="10.95" customHeight="1" outlineLevel="1" x14ac:dyDescent="0.25">
      <c r="A2879" t="s">
        <v>5147</v>
      </c>
      <c r="C2879" s="3" t="s">
        <v>12986</v>
      </c>
      <c r="D2879" s="3">
        <v>1409</v>
      </c>
      <c r="E2879" s="9">
        <v>1992</v>
      </c>
      <c r="F2879" s="7" t="s">
        <v>5165</v>
      </c>
      <c r="G2879" s="7" t="s">
        <v>5401</v>
      </c>
      <c r="H2879" s="8" t="s">
        <v>628</v>
      </c>
      <c r="I2879" s="8" t="s">
        <v>16512</v>
      </c>
      <c r="J2879" s="19">
        <v>5</v>
      </c>
      <c r="K2879" s="19" t="s">
        <v>7738</v>
      </c>
      <c r="L2879" s="11"/>
      <c r="M2879" s="11"/>
      <c r="N2879" s="24"/>
      <c r="P2879" s="32"/>
      <c r="T2879" s="19"/>
      <c r="U2879" s="3"/>
      <c r="X2879" t="str">
        <f t="shared" si="183"/>
        <v/>
      </c>
      <c r="Z2879" t="str">
        <f t="shared" si="184"/>
        <v/>
      </c>
      <c r="AB2879" s="9"/>
      <c r="AC2879" t="s">
        <v>628</v>
      </c>
      <c r="AD2879">
        <f t="shared" si="186"/>
        <v>0</v>
      </c>
      <c r="AF2879" s="3"/>
      <c r="AH2879" s="9"/>
    </row>
    <row r="2880" spans="1:34" ht="10.95" customHeight="1" outlineLevel="1" x14ac:dyDescent="0.25">
      <c r="A2880" t="s">
        <v>5147</v>
      </c>
      <c r="C2880" s="3" t="s">
        <v>12986</v>
      </c>
      <c r="D2880" s="3">
        <v>1410</v>
      </c>
      <c r="E2880" s="9">
        <v>1992</v>
      </c>
      <c r="F2880" s="7" t="s">
        <v>16511</v>
      </c>
      <c r="G2880" s="7" t="s">
        <v>5401</v>
      </c>
      <c r="H2880" s="8" t="s">
        <v>628</v>
      </c>
      <c r="I2880" s="8" t="s">
        <v>16512</v>
      </c>
      <c r="J2880" s="19">
        <v>5</v>
      </c>
      <c r="K2880" s="19" t="s">
        <v>7738</v>
      </c>
      <c r="L2880" s="11"/>
      <c r="M2880" s="11"/>
      <c r="N2880" s="24"/>
      <c r="P2880" s="32"/>
      <c r="T2880" s="19"/>
      <c r="U2880" s="3"/>
      <c r="X2880" t="str">
        <f t="shared" si="183"/>
        <v/>
      </c>
      <c r="Z2880" t="str">
        <f t="shared" si="184"/>
        <v/>
      </c>
      <c r="AB2880" s="9"/>
      <c r="AC2880" t="s">
        <v>628</v>
      </c>
      <c r="AD2880">
        <f t="shared" si="186"/>
        <v>0</v>
      </c>
      <c r="AF2880" s="3"/>
      <c r="AH2880" s="9"/>
    </row>
    <row r="2881" spans="1:34" ht="10.95" customHeight="1" outlineLevel="1" x14ac:dyDescent="0.25">
      <c r="A2881" t="s">
        <v>5147</v>
      </c>
      <c r="C2881" s="3" t="s">
        <v>12986</v>
      </c>
      <c r="D2881" s="3">
        <v>1549</v>
      </c>
      <c r="E2881" s="9">
        <v>2001</v>
      </c>
      <c r="F2881" s="7" t="s">
        <v>1623</v>
      </c>
      <c r="G2881" s="7" t="s">
        <v>5401</v>
      </c>
      <c r="H2881" s="8" t="s">
        <v>6819</v>
      </c>
      <c r="I2881" s="8" t="s">
        <v>16480</v>
      </c>
      <c r="J2881" s="19">
        <v>3</v>
      </c>
      <c r="K2881" s="19" t="s">
        <v>7738</v>
      </c>
      <c r="L2881" s="11"/>
      <c r="M2881" s="11"/>
      <c r="N2881" s="24"/>
      <c r="P2881" s="32"/>
      <c r="T2881" s="19"/>
      <c r="U2881" s="3">
        <v>546</v>
      </c>
      <c r="X2881" t="str">
        <f t="shared" si="183"/>
        <v/>
      </c>
      <c r="Z2881" t="str">
        <f t="shared" si="184"/>
        <v/>
      </c>
      <c r="AB2881" s="9"/>
      <c r="AC2881" t="s">
        <v>6819</v>
      </c>
      <c r="AD2881">
        <f t="shared" si="186"/>
        <v>0</v>
      </c>
      <c r="AF2881" s="3"/>
      <c r="AG2881" t="s">
        <v>4687</v>
      </c>
      <c r="AH2881" s="9" t="s">
        <v>4613</v>
      </c>
    </row>
    <row r="2882" spans="1:34" ht="10.95" customHeight="1" outlineLevel="1" x14ac:dyDescent="0.25">
      <c r="A2882" t="s">
        <v>5147</v>
      </c>
      <c r="C2882" s="3" t="s">
        <v>12986</v>
      </c>
      <c r="D2882" s="3">
        <v>1550</v>
      </c>
      <c r="E2882" s="9">
        <v>2001</v>
      </c>
      <c r="F2882" s="7" t="s">
        <v>1624</v>
      </c>
      <c r="G2882" s="7" t="s">
        <v>5401</v>
      </c>
      <c r="H2882" s="8" t="s">
        <v>6819</v>
      </c>
      <c r="I2882" s="8" t="s">
        <v>16480</v>
      </c>
      <c r="J2882" s="19">
        <v>3</v>
      </c>
      <c r="K2882" s="19" t="s">
        <v>7736</v>
      </c>
      <c r="L2882" s="11">
        <v>1.5</v>
      </c>
      <c r="M2882" s="11"/>
      <c r="N2882" s="24"/>
      <c r="P2882" s="32"/>
      <c r="T2882" s="19"/>
      <c r="U2882" s="3">
        <v>547</v>
      </c>
      <c r="X2882" t="str">
        <f t="shared" ref="X2882:X2945" si="187">IF(COUNTIF(F2882,"*fdc*"),1,"")</f>
        <v/>
      </c>
      <c r="Z2882" t="str">
        <f t="shared" ref="Z2882:Z2945" si="188">IF(COUNTIF(F2882,"*s/s*"),1,"")</f>
        <v/>
      </c>
      <c r="AB2882" s="9"/>
      <c r="AC2882" t="s">
        <v>6819</v>
      </c>
      <c r="AD2882">
        <f t="shared" si="186"/>
        <v>0</v>
      </c>
      <c r="AF2882" s="3"/>
      <c r="AG2882" t="s">
        <v>4687</v>
      </c>
      <c r="AH2882" s="9" t="s">
        <v>4613</v>
      </c>
    </row>
    <row r="2883" spans="1:34" ht="10.95" customHeight="1" outlineLevel="1" x14ac:dyDescent="0.25">
      <c r="A2883" t="s">
        <v>5147</v>
      </c>
      <c r="C2883" s="3" t="s">
        <v>12986</v>
      </c>
      <c r="D2883" s="3">
        <v>1551</v>
      </c>
      <c r="E2883" s="9">
        <v>2001</v>
      </c>
      <c r="F2883" s="7" t="s">
        <v>1625</v>
      </c>
      <c r="G2883" s="7" t="s">
        <v>5401</v>
      </c>
      <c r="H2883" s="8" t="s">
        <v>6819</v>
      </c>
      <c r="I2883" s="8" t="s">
        <v>16480</v>
      </c>
      <c r="J2883" s="19">
        <v>3</v>
      </c>
      <c r="K2883" s="19" t="s">
        <v>7738</v>
      </c>
      <c r="L2883" s="11"/>
      <c r="M2883" s="11"/>
      <c r="N2883" s="24"/>
      <c r="P2883" s="32"/>
      <c r="T2883" s="19"/>
      <c r="U2883" s="3">
        <v>548</v>
      </c>
      <c r="X2883" t="str">
        <f t="shared" si="187"/>
        <v/>
      </c>
      <c r="Z2883" t="str">
        <f t="shared" si="188"/>
        <v/>
      </c>
      <c r="AB2883" s="9"/>
      <c r="AC2883" t="s">
        <v>6819</v>
      </c>
      <c r="AD2883">
        <f t="shared" si="186"/>
        <v>0</v>
      </c>
      <c r="AF2883" s="3"/>
      <c r="AG2883" t="s">
        <v>4687</v>
      </c>
      <c r="AH2883" s="9" t="s">
        <v>4613</v>
      </c>
    </row>
    <row r="2884" spans="1:34" ht="10.95" customHeight="1" outlineLevel="1" x14ac:dyDescent="0.25">
      <c r="A2884" t="s">
        <v>5147</v>
      </c>
      <c r="C2884" s="3" t="s">
        <v>12986</v>
      </c>
      <c r="D2884" s="3" t="s">
        <v>16482</v>
      </c>
      <c r="E2884" s="9">
        <v>2003</v>
      </c>
      <c r="F2884" s="7" t="s">
        <v>4579</v>
      </c>
      <c r="G2884" s="7" t="s">
        <v>5401</v>
      </c>
      <c r="H2884" s="8" t="s">
        <v>628</v>
      </c>
      <c r="I2884" s="8" t="s">
        <v>16481</v>
      </c>
      <c r="J2884" s="19">
        <v>5</v>
      </c>
      <c r="K2884" s="19" t="s">
        <v>7738</v>
      </c>
      <c r="L2884" s="11"/>
      <c r="M2884" s="11"/>
      <c r="N2884" s="24"/>
      <c r="P2884" s="32"/>
      <c r="T2884" s="19"/>
      <c r="U2884" s="3">
        <v>566</v>
      </c>
      <c r="X2884" t="str">
        <f t="shared" si="187"/>
        <v/>
      </c>
      <c r="Z2884" t="str">
        <f t="shared" si="188"/>
        <v/>
      </c>
      <c r="AB2884" s="9"/>
      <c r="AC2884" t="s">
        <v>628</v>
      </c>
      <c r="AD2884">
        <f t="shared" si="186"/>
        <v>0</v>
      </c>
      <c r="AF2884" s="3"/>
      <c r="AG2884" t="s">
        <v>6410</v>
      </c>
      <c r="AH2884" s="9" t="s">
        <v>4613</v>
      </c>
    </row>
    <row r="2885" spans="1:34" ht="10.95" customHeight="1" outlineLevel="1" x14ac:dyDescent="0.25">
      <c r="A2885" t="s">
        <v>5147</v>
      </c>
      <c r="C2885" s="3" t="s">
        <v>12986</v>
      </c>
      <c r="D2885" s="3">
        <v>1599</v>
      </c>
      <c r="E2885" s="9">
        <v>2004</v>
      </c>
      <c r="F2885" s="7" t="s">
        <v>4580</v>
      </c>
      <c r="G2885" s="7" t="s">
        <v>5401</v>
      </c>
      <c r="H2885" s="8" t="s">
        <v>136</v>
      </c>
      <c r="I2885" s="8" t="s">
        <v>991</v>
      </c>
      <c r="J2885" s="19">
        <v>1</v>
      </c>
      <c r="K2885" s="19" t="s">
        <v>7736</v>
      </c>
      <c r="L2885" s="11">
        <v>1</v>
      </c>
      <c r="M2885" s="11"/>
      <c r="N2885" s="24"/>
      <c r="P2885" s="32"/>
      <c r="R2885">
        <v>1</v>
      </c>
      <c r="S2885">
        <v>1</v>
      </c>
      <c r="T2885" s="19"/>
      <c r="U2885" s="3">
        <v>577</v>
      </c>
      <c r="X2885" t="str">
        <f t="shared" si="187"/>
        <v/>
      </c>
      <c r="Z2885" t="str">
        <f t="shared" si="188"/>
        <v/>
      </c>
      <c r="AB2885" s="9"/>
      <c r="AC2885" t="s">
        <v>136</v>
      </c>
      <c r="AD2885">
        <f t="shared" si="186"/>
        <v>0</v>
      </c>
      <c r="AF2885" s="3"/>
      <c r="AG2885" t="s">
        <v>137</v>
      </c>
      <c r="AH2885" s="9" t="s">
        <v>4613</v>
      </c>
    </row>
    <row r="2886" spans="1:34" ht="10.95" customHeight="1" outlineLevel="1" x14ac:dyDescent="0.25">
      <c r="A2886" t="s">
        <v>5147</v>
      </c>
      <c r="C2886" s="3" t="s">
        <v>12986</v>
      </c>
      <c r="D2886" s="3">
        <v>1600</v>
      </c>
      <c r="E2886" s="9">
        <v>2004</v>
      </c>
      <c r="F2886" s="7" t="s">
        <v>4581</v>
      </c>
      <c r="G2886" s="7" t="s">
        <v>5401</v>
      </c>
      <c r="H2886" s="8" t="s">
        <v>3786</v>
      </c>
      <c r="I2886" s="8" t="s">
        <v>991</v>
      </c>
      <c r="J2886" s="19">
        <v>1</v>
      </c>
      <c r="K2886" s="19" t="s">
        <v>7736</v>
      </c>
      <c r="L2886" s="11">
        <v>1</v>
      </c>
      <c r="M2886" s="11"/>
      <c r="N2886" s="24"/>
      <c r="P2886" s="32"/>
      <c r="T2886" s="19"/>
      <c r="U2886" s="3">
        <v>578</v>
      </c>
      <c r="X2886" t="str">
        <f t="shared" si="187"/>
        <v/>
      </c>
      <c r="Z2886" t="str">
        <f t="shared" si="188"/>
        <v/>
      </c>
      <c r="AB2886" s="9"/>
      <c r="AC2886" t="s">
        <v>3786</v>
      </c>
      <c r="AD2886">
        <f t="shared" si="186"/>
        <v>0</v>
      </c>
      <c r="AF2886" s="3"/>
      <c r="AG2886" t="s">
        <v>3787</v>
      </c>
      <c r="AH2886" s="9" t="s">
        <v>4613</v>
      </c>
    </row>
    <row r="2887" spans="1:34" ht="10.95" customHeight="1" outlineLevel="1" x14ac:dyDescent="0.25">
      <c r="A2887" t="s">
        <v>5147</v>
      </c>
      <c r="C2887" s="3" t="s">
        <v>12986</v>
      </c>
      <c r="D2887" s="3">
        <v>1601</v>
      </c>
      <c r="E2887" s="9">
        <v>2004</v>
      </c>
      <c r="F2887" s="7" t="s">
        <v>4582</v>
      </c>
      <c r="G2887" s="7" t="s">
        <v>5401</v>
      </c>
      <c r="H2887" s="8" t="s">
        <v>4583</v>
      </c>
      <c r="I2887" s="8" t="s">
        <v>991</v>
      </c>
      <c r="J2887" s="19">
        <v>1</v>
      </c>
      <c r="K2887" s="19" t="s">
        <v>7736</v>
      </c>
      <c r="L2887" s="11">
        <v>1</v>
      </c>
      <c r="M2887" s="11"/>
      <c r="N2887" s="24"/>
      <c r="P2887" s="32"/>
      <c r="T2887" s="19"/>
      <c r="U2887" s="3">
        <v>579</v>
      </c>
      <c r="X2887" t="str">
        <f t="shared" si="187"/>
        <v/>
      </c>
      <c r="Z2887" t="str">
        <f t="shared" si="188"/>
        <v/>
      </c>
      <c r="AB2887" s="9"/>
      <c r="AC2887" t="s">
        <v>4583</v>
      </c>
      <c r="AD2887">
        <f t="shared" ref="AD2887:AD2905" si="189">COUNTIF(H2887,"*Fuji*")</f>
        <v>0</v>
      </c>
      <c r="AF2887" s="3"/>
      <c r="AG2887" t="s">
        <v>4687</v>
      </c>
      <c r="AH2887" s="9" t="s">
        <v>4613</v>
      </c>
    </row>
    <row r="2888" spans="1:34" ht="10.95" customHeight="1" outlineLevel="1" x14ac:dyDescent="0.25">
      <c r="A2888" t="s">
        <v>5147</v>
      </c>
      <c r="C2888" s="3" t="s">
        <v>12986</v>
      </c>
      <c r="D2888" s="3" t="s">
        <v>16483</v>
      </c>
      <c r="E2888" s="9">
        <v>2005</v>
      </c>
      <c r="F2888" s="7" t="s">
        <v>4580</v>
      </c>
      <c r="G2888" s="7" t="s">
        <v>4584</v>
      </c>
      <c r="H2888" s="8" t="s">
        <v>136</v>
      </c>
      <c r="I2888" s="8" t="s">
        <v>991</v>
      </c>
      <c r="J2888" s="19">
        <v>1</v>
      </c>
      <c r="K2888" s="19" t="s">
        <v>7736</v>
      </c>
      <c r="L2888" s="11">
        <v>1</v>
      </c>
      <c r="M2888" s="11"/>
      <c r="N2888" s="24"/>
      <c r="P2888" s="32"/>
      <c r="T2888" s="19"/>
      <c r="U2888" s="3" t="s">
        <v>3159</v>
      </c>
      <c r="W2888" t="s">
        <v>7738</v>
      </c>
      <c r="X2888" t="str">
        <f t="shared" si="187"/>
        <v/>
      </c>
      <c r="Z2888" t="str">
        <f t="shared" si="188"/>
        <v/>
      </c>
      <c r="AB2888" s="9"/>
      <c r="AC2888" t="s">
        <v>136</v>
      </c>
      <c r="AD2888">
        <f t="shared" si="189"/>
        <v>0</v>
      </c>
      <c r="AF2888" s="3"/>
      <c r="AG2888" t="s">
        <v>137</v>
      </c>
      <c r="AH2888" s="9" t="s">
        <v>4613</v>
      </c>
    </row>
    <row r="2889" spans="1:34" ht="10.95" customHeight="1" outlineLevel="1" x14ac:dyDescent="0.25">
      <c r="A2889" t="s">
        <v>5147</v>
      </c>
      <c r="C2889" s="3" t="s">
        <v>12986</v>
      </c>
      <c r="D2889" s="3" t="s">
        <v>16484</v>
      </c>
      <c r="E2889" s="9">
        <v>2005</v>
      </c>
      <c r="F2889" s="7" t="s">
        <v>4581</v>
      </c>
      <c r="G2889" s="7" t="s">
        <v>4584</v>
      </c>
      <c r="H2889" s="8" t="s">
        <v>3786</v>
      </c>
      <c r="I2889" s="8" t="s">
        <v>991</v>
      </c>
      <c r="J2889" s="19">
        <v>1</v>
      </c>
      <c r="K2889" s="19" t="s">
        <v>7738</v>
      </c>
      <c r="L2889" s="11"/>
      <c r="M2889" s="11"/>
      <c r="N2889" s="24"/>
      <c r="P2889" s="32"/>
      <c r="T2889" s="19"/>
      <c r="U2889" s="3" t="s">
        <v>4577</v>
      </c>
      <c r="W2889" t="s">
        <v>7738</v>
      </c>
      <c r="X2889" t="str">
        <f t="shared" si="187"/>
        <v/>
      </c>
      <c r="Z2889" t="str">
        <f t="shared" si="188"/>
        <v/>
      </c>
      <c r="AB2889" s="9"/>
      <c r="AC2889" t="s">
        <v>3786</v>
      </c>
      <c r="AD2889">
        <f t="shared" si="189"/>
        <v>0</v>
      </c>
      <c r="AF2889" s="3"/>
      <c r="AG2889" t="s">
        <v>3787</v>
      </c>
      <c r="AH2889" s="9" t="s">
        <v>4613</v>
      </c>
    </row>
    <row r="2890" spans="1:34" ht="10.95" customHeight="1" outlineLevel="1" x14ac:dyDescent="0.25">
      <c r="A2890" t="s">
        <v>5147</v>
      </c>
      <c r="C2890" s="3" t="s">
        <v>12986</v>
      </c>
      <c r="D2890" s="3" t="s">
        <v>16485</v>
      </c>
      <c r="E2890" s="9">
        <v>2005</v>
      </c>
      <c r="F2890" s="7" t="s">
        <v>4582</v>
      </c>
      <c r="G2890" s="7" t="s">
        <v>4584</v>
      </c>
      <c r="H2890" s="8" t="s">
        <v>4583</v>
      </c>
      <c r="I2890" s="8" t="s">
        <v>991</v>
      </c>
      <c r="J2890" s="19">
        <v>1</v>
      </c>
      <c r="K2890" s="19" t="s">
        <v>7738</v>
      </c>
      <c r="L2890" s="11"/>
      <c r="M2890" s="11"/>
      <c r="N2890" s="24"/>
      <c r="P2890" s="32"/>
      <c r="T2890" s="19"/>
      <c r="U2890" s="3" t="s">
        <v>4578</v>
      </c>
      <c r="W2890" t="s">
        <v>7738</v>
      </c>
      <c r="X2890" t="str">
        <f t="shared" si="187"/>
        <v/>
      </c>
      <c r="Z2890" t="str">
        <f t="shared" si="188"/>
        <v/>
      </c>
      <c r="AB2890" s="9"/>
      <c r="AC2890" t="s">
        <v>4583</v>
      </c>
      <c r="AD2890">
        <f t="shared" si="189"/>
        <v>0</v>
      </c>
      <c r="AF2890" s="3"/>
      <c r="AG2890" t="s">
        <v>4687</v>
      </c>
      <c r="AH2890" s="9" t="s">
        <v>4613</v>
      </c>
    </row>
    <row r="2891" spans="1:34" ht="10.95" customHeight="1" outlineLevel="1" x14ac:dyDescent="0.25">
      <c r="A2891" t="s">
        <v>5147</v>
      </c>
      <c r="C2891" s="3" t="s">
        <v>12986</v>
      </c>
      <c r="D2891" s="3">
        <v>1647</v>
      </c>
      <c r="E2891" s="9">
        <v>2006</v>
      </c>
      <c r="F2891" s="7" t="s">
        <v>16486</v>
      </c>
      <c r="G2891" s="7"/>
      <c r="H2891" s="8" t="s">
        <v>6819</v>
      </c>
      <c r="I2891" s="44" t="s">
        <v>16488</v>
      </c>
      <c r="J2891" s="19">
        <v>3</v>
      </c>
      <c r="K2891" s="19" t="s">
        <v>7738</v>
      </c>
      <c r="L2891" s="11"/>
      <c r="M2891" s="11"/>
      <c r="N2891" s="24"/>
      <c r="P2891" s="32"/>
      <c r="R2891">
        <v>1</v>
      </c>
      <c r="S2891">
        <v>1</v>
      </c>
      <c r="T2891" s="19"/>
      <c r="U2891" s="3"/>
      <c r="X2891" t="str">
        <f t="shared" si="187"/>
        <v/>
      </c>
      <c r="Z2891" t="str">
        <f t="shared" si="188"/>
        <v/>
      </c>
      <c r="AB2891" s="9"/>
      <c r="AC2891" t="s">
        <v>6819</v>
      </c>
      <c r="AD2891">
        <f t="shared" si="189"/>
        <v>0</v>
      </c>
      <c r="AF2891" s="3"/>
      <c r="AH2891" s="9"/>
    </row>
    <row r="2892" spans="1:34" ht="10.95" customHeight="1" outlineLevel="1" x14ac:dyDescent="0.25">
      <c r="A2892" t="s">
        <v>5147</v>
      </c>
      <c r="C2892" s="3" t="s">
        <v>12986</v>
      </c>
      <c r="D2892" s="3" t="s">
        <v>4592</v>
      </c>
      <c r="E2892" s="9">
        <v>2006</v>
      </c>
      <c r="F2892" s="7" t="s">
        <v>16487</v>
      </c>
      <c r="G2892" s="7" t="s">
        <v>5401</v>
      </c>
      <c r="H2892" s="8" t="s">
        <v>6819</v>
      </c>
      <c r="I2892" s="8" t="s">
        <v>16488</v>
      </c>
      <c r="J2892" s="19">
        <v>3</v>
      </c>
      <c r="K2892" s="19" t="s">
        <v>7738</v>
      </c>
      <c r="L2892" s="11"/>
      <c r="M2892" s="11"/>
      <c r="N2892" s="24"/>
      <c r="P2892" s="32"/>
      <c r="T2892" s="19"/>
      <c r="U2892" s="3" t="s">
        <v>4062</v>
      </c>
      <c r="W2892" t="s">
        <v>7738</v>
      </c>
      <c r="X2892" t="str">
        <f t="shared" si="187"/>
        <v/>
      </c>
      <c r="Z2892">
        <f t="shared" si="188"/>
        <v>1</v>
      </c>
      <c r="AB2892" s="9"/>
      <c r="AC2892" t="s">
        <v>6819</v>
      </c>
      <c r="AD2892">
        <f t="shared" si="189"/>
        <v>0</v>
      </c>
      <c r="AF2892" s="3"/>
      <c r="AG2892" t="s">
        <v>4687</v>
      </c>
      <c r="AH2892" s="9"/>
    </row>
    <row r="2893" spans="1:34" ht="10.95" customHeight="1" outlineLevel="1" x14ac:dyDescent="0.25">
      <c r="A2893" t="s">
        <v>5147</v>
      </c>
      <c r="C2893" s="3" t="s">
        <v>12986</v>
      </c>
      <c r="D2893" s="3">
        <v>1739</v>
      </c>
      <c r="E2893" s="9">
        <v>2009</v>
      </c>
      <c r="F2893" s="7" t="s">
        <v>16492</v>
      </c>
      <c r="G2893" s="7" t="s">
        <v>5401</v>
      </c>
      <c r="H2893" s="8" t="s">
        <v>136</v>
      </c>
      <c r="I2893" s="8" t="s">
        <v>8348</v>
      </c>
      <c r="J2893" s="19">
        <v>1</v>
      </c>
      <c r="K2893" s="19" t="s">
        <v>20093</v>
      </c>
      <c r="L2893" s="11"/>
      <c r="M2893" s="11"/>
      <c r="N2893" s="24"/>
      <c r="P2893" s="32"/>
      <c r="T2893" s="19"/>
      <c r="U2893" s="3"/>
      <c r="X2893" t="str">
        <f t="shared" si="187"/>
        <v/>
      </c>
      <c r="Z2893" t="str">
        <f t="shared" si="188"/>
        <v/>
      </c>
      <c r="AB2893" s="9"/>
      <c r="AC2893" t="s">
        <v>136</v>
      </c>
      <c r="AD2893">
        <f t="shared" si="189"/>
        <v>0</v>
      </c>
      <c r="AF2893" s="3"/>
      <c r="AH2893" s="9"/>
    </row>
    <row r="2894" spans="1:34" ht="10.95" customHeight="1" outlineLevel="1" x14ac:dyDescent="0.25">
      <c r="A2894" t="s">
        <v>5147</v>
      </c>
      <c r="C2894" s="3" t="s">
        <v>12986</v>
      </c>
      <c r="D2894" s="3">
        <v>1742</v>
      </c>
      <c r="E2894" s="9">
        <v>2009</v>
      </c>
      <c r="F2894" s="7" t="s">
        <v>16492</v>
      </c>
      <c r="G2894" s="7" t="s">
        <v>5401</v>
      </c>
      <c r="H2894" s="8" t="s">
        <v>628</v>
      </c>
      <c r="I2894" s="8" t="s">
        <v>8348</v>
      </c>
      <c r="J2894" s="19">
        <v>5</v>
      </c>
      <c r="K2894" s="19" t="s">
        <v>20093</v>
      </c>
      <c r="L2894" s="11"/>
      <c r="M2894" s="11"/>
      <c r="N2894" s="24"/>
      <c r="P2894" s="32"/>
      <c r="T2894" s="19"/>
      <c r="U2894" s="3"/>
      <c r="X2894" t="str">
        <f t="shared" si="187"/>
        <v/>
      </c>
      <c r="Z2894" t="str">
        <f t="shared" si="188"/>
        <v/>
      </c>
      <c r="AB2894" s="9"/>
      <c r="AC2894" t="s">
        <v>628</v>
      </c>
      <c r="AD2894">
        <f t="shared" si="189"/>
        <v>0</v>
      </c>
      <c r="AF2894" s="3"/>
      <c r="AH2894" s="9"/>
    </row>
    <row r="2895" spans="1:34" ht="10.95" customHeight="1" outlineLevel="1" x14ac:dyDescent="0.25">
      <c r="A2895" t="s">
        <v>5147</v>
      </c>
      <c r="C2895" s="3" t="s">
        <v>12986</v>
      </c>
      <c r="D2895" s="3">
        <v>1744</v>
      </c>
      <c r="E2895" s="9">
        <v>2009</v>
      </c>
      <c r="F2895" s="7" t="s">
        <v>16492</v>
      </c>
      <c r="G2895" s="7" t="s">
        <v>5401</v>
      </c>
      <c r="H2895" s="8" t="s">
        <v>4583</v>
      </c>
      <c r="I2895" s="8" t="s">
        <v>8348</v>
      </c>
      <c r="J2895" s="19">
        <v>1</v>
      </c>
      <c r="K2895" s="19" t="s">
        <v>20093</v>
      </c>
      <c r="L2895" s="11"/>
      <c r="M2895" s="11"/>
      <c r="N2895" s="24"/>
      <c r="P2895" s="32"/>
      <c r="T2895" s="19"/>
      <c r="U2895" s="3"/>
      <c r="X2895" t="str">
        <f t="shared" si="187"/>
        <v/>
      </c>
      <c r="Z2895" t="str">
        <f t="shared" si="188"/>
        <v/>
      </c>
      <c r="AB2895" s="9"/>
      <c r="AC2895" t="s">
        <v>4583</v>
      </c>
      <c r="AD2895">
        <f t="shared" si="189"/>
        <v>0</v>
      </c>
      <c r="AF2895" s="3"/>
      <c r="AH2895" s="9"/>
    </row>
    <row r="2896" spans="1:34" ht="10.95" customHeight="1" outlineLevel="1" x14ac:dyDescent="0.25">
      <c r="A2896" t="s">
        <v>5147</v>
      </c>
      <c r="C2896" s="3" t="s">
        <v>12986</v>
      </c>
      <c r="D2896" s="3">
        <v>1745</v>
      </c>
      <c r="E2896" s="9">
        <v>2009</v>
      </c>
      <c r="F2896" s="7" t="s">
        <v>16492</v>
      </c>
      <c r="G2896" s="7" t="s">
        <v>5401</v>
      </c>
      <c r="H2896" s="8" t="s">
        <v>16489</v>
      </c>
      <c r="I2896" s="8" t="s">
        <v>8348</v>
      </c>
      <c r="J2896" s="19">
        <v>5</v>
      </c>
      <c r="K2896" s="19" t="s">
        <v>20093</v>
      </c>
      <c r="L2896" s="11"/>
      <c r="M2896" s="11"/>
      <c r="N2896" s="24"/>
      <c r="P2896" s="32"/>
      <c r="T2896" s="19"/>
      <c r="U2896" s="3"/>
      <c r="X2896" t="str">
        <f t="shared" si="187"/>
        <v/>
      </c>
      <c r="Z2896" t="str">
        <f t="shared" si="188"/>
        <v/>
      </c>
      <c r="AB2896" s="9"/>
      <c r="AC2896" t="s">
        <v>16489</v>
      </c>
      <c r="AD2896">
        <f t="shared" si="189"/>
        <v>0</v>
      </c>
      <c r="AF2896" s="3"/>
      <c r="AH2896" s="9"/>
    </row>
    <row r="2897" spans="1:48" ht="10.95" customHeight="1" outlineLevel="1" x14ac:dyDescent="0.25">
      <c r="A2897" t="s">
        <v>5147</v>
      </c>
      <c r="C2897" s="3" t="s">
        <v>12986</v>
      </c>
      <c r="D2897" s="3" t="s">
        <v>16491</v>
      </c>
      <c r="E2897" s="9">
        <v>2009</v>
      </c>
      <c r="F2897" s="7" t="s">
        <v>16493</v>
      </c>
      <c r="G2897" s="7" t="s">
        <v>5401</v>
      </c>
      <c r="H2897" s="8" t="s">
        <v>16490</v>
      </c>
      <c r="I2897" s="8" t="s">
        <v>8348</v>
      </c>
      <c r="J2897" s="19">
        <v>1</v>
      </c>
      <c r="K2897" s="19" t="s">
        <v>7736</v>
      </c>
      <c r="L2897" s="11">
        <v>6.5</v>
      </c>
      <c r="M2897" s="11"/>
      <c r="N2897" s="24"/>
      <c r="P2897" s="32"/>
      <c r="T2897" s="19"/>
      <c r="U2897" s="3"/>
      <c r="X2897" t="str">
        <f t="shared" si="187"/>
        <v/>
      </c>
      <c r="Z2897">
        <f t="shared" si="188"/>
        <v>1</v>
      </c>
      <c r="AB2897" s="9"/>
      <c r="AC2897" t="s">
        <v>16490</v>
      </c>
      <c r="AD2897">
        <f t="shared" si="189"/>
        <v>0</v>
      </c>
      <c r="AF2897" s="3"/>
      <c r="AH2897" s="9"/>
    </row>
    <row r="2898" spans="1:48" ht="10.95" customHeight="1" outlineLevel="1" x14ac:dyDescent="0.25">
      <c r="A2898" t="s">
        <v>5147</v>
      </c>
      <c r="C2898" s="3" t="s">
        <v>12986</v>
      </c>
      <c r="D2898" s="3">
        <v>1808</v>
      </c>
      <c r="E2898" s="9">
        <v>2013</v>
      </c>
      <c r="F2898" s="7" t="s">
        <v>16496</v>
      </c>
      <c r="G2898" s="7" t="s">
        <v>5401</v>
      </c>
      <c r="H2898" s="8" t="s">
        <v>5149</v>
      </c>
      <c r="I2898" s="8" t="s">
        <v>16494</v>
      </c>
      <c r="J2898" s="19">
        <v>3</v>
      </c>
      <c r="K2898" s="19" t="s">
        <v>7738</v>
      </c>
      <c r="L2898" s="11"/>
      <c r="M2898" s="11"/>
      <c r="N2898" s="24"/>
      <c r="P2898" s="32"/>
      <c r="T2898" s="19"/>
      <c r="U2898" s="3"/>
      <c r="X2898" t="str">
        <f t="shared" si="187"/>
        <v/>
      </c>
      <c r="Z2898" t="str">
        <f t="shared" si="188"/>
        <v/>
      </c>
      <c r="AB2898" s="9"/>
      <c r="AC2898" t="s">
        <v>5149</v>
      </c>
      <c r="AD2898">
        <f t="shared" si="189"/>
        <v>0</v>
      </c>
      <c r="AF2898" s="3"/>
      <c r="AH2898" s="9"/>
    </row>
    <row r="2899" spans="1:48" ht="10.95" customHeight="1" outlineLevel="1" x14ac:dyDescent="0.25">
      <c r="A2899" t="s">
        <v>5147</v>
      </c>
      <c r="C2899" s="3" t="s">
        <v>12986</v>
      </c>
      <c r="D2899" s="3">
        <v>1809</v>
      </c>
      <c r="E2899" s="9">
        <v>2013</v>
      </c>
      <c r="F2899" s="7" t="s">
        <v>16496</v>
      </c>
      <c r="G2899" s="7" t="s">
        <v>5401</v>
      </c>
      <c r="H2899" s="8" t="s">
        <v>5149</v>
      </c>
      <c r="I2899" s="8" t="s">
        <v>16494</v>
      </c>
      <c r="J2899" s="19">
        <v>3</v>
      </c>
      <c r="K2899" s="19" t="s">
        <v>7738</v>
      </c>
      <c r="L2899" s="11"/>
      <c r="M2899" s="11"/>
      <c r="N2899" s="24"/>
      <c r="P2899" s="32"/>
      <c r="T2899" s="19"/>
      <c r="U2899" s="3"/>
      <c r="X2899" t="str">
        <f t="shared" si="187"/>
        <v/>
      </c>
      <c r="Z2899" t="str">
        <f t="shared" si="188"/>
        <v/>
      </c>
      <c r="AB2899" s="9"/>
      <c r="AC2899" t="s">
        <v>5149</v>
      </c>
      <c r="AD2899">
        <f t="shared" si="189"/>
        <v>0</v>
      </c>
      <c r="AF2899" s="3"/>
      <c r="AH2899" s="9"/>
    </row>
    <row r="2900" spans="1:48" ht="10.95" customHeight="1" outlineLevel="1" x14ac:dyDescent="0.25">
      <c r="A2900" t="s">
        <v>5147</v>
      </c>
      <c r="C2900" s="3" t="s">
        <v>12986</v>
      </c>
      <c r="D2900" s="3" t="s">
        <v>16495</v>
      </c>
      <c r="E2900" s="9">
        <v>2013</v>
      </c>
      <c r="F2900" s="7" t="s">
        <v>16497</v>
      </c>
      <c r="G2900" s="7" t="s">
        <v>5401</v>
      </c>
      <c r="H2900" s="8" t="s">
        <v>5149</v>
      </c>
      <c r="I2900" s="8" t="s">
        <v>16494</v>
      </c>
      <c r="J2900" s="19">
        <v>3</v>
      </c>
      <c r="K2900" s="19" t="s">
        <v>7738</v>
      </c>
      <c r="L2900" s="11"/>
      <c r="M2900" s="11"/>
      <c r="N2900" s="24"/>
      <c r="P2900" s="32"/>
      <c r="T2900" s="19"/>
      <c r="U2900" s="3"/>
      <c r="X2900" t="str">
        <f t="shared" si="187"/>
        <v/>
      </c>
      <c r="Z2900">
        <f t="shared" si="188"/>
        <v>1</v>
      </c>
      <c r="AB2900" s="9"/>
      <c r="AC2900" t="s">
        <v>5149</v>
      </c>
      <c r="AD2900">
        <f t="shared" si="189"/>
        <v>0</v>
      </c>
      <c r="AF2900" s="3"/>
      <c r="AH2900" s="9"/>
    </row>
    <row r="2901" spans="1:48" ht="10.95" customHeight="1" outlineLevel="1" x14ac:dyDescent="0.25">
      <c r="A2901" t="s">
        <v>5147</v>
      </c>
      <c r="C2901" s="3" t="s">
        <v>12986</v>
      </c>
      <c r="D2901" s="3">
        <v>1872</v>
      </c>
      <c r="E2901" s="9">
        <v>2017</v>
      </c>
      <c r="F2901" s="7" t="s">
        <v>16500</v>
      </c>
      <c r="G2901" s="7" t="s">
        <v>5401</v>
      </c>
      <c r="H2901" s="8" t="s">
        <v>5149</v>
      </c>
      <c r="I2901" s="8" t="s">
        <v>16498</v>
      </c>
      <c r="J2901" s="19">
        <v>3</v>
      </c>
      <c r="K2901" s="19" t="s">
        <v>7738</v>
      </c>
      <c r="L2901" s="11"/>
      <c r="M2901" s="11"/>
      <c r="N2901" s="24"/>
      <c r="P2901" s="32"/>
      <c r="T2901" s="19"/>
      <c r="U2901" s="3"/>
      <c r="X2901" t="str">
        <f t="shared" si="187"/>
        <v/>
      </c>
      <c r="Z2901" t="str">
        <f t="shared" si="188"/>
        <v/>
      </c>
      <c r="AB2901" s="9"/>
      <c r="AC2901" t="s">
        <v>5149</v>
      </c>
      <c r="AD2901">
        <f t="shared" si="189"/>
        <v>0</v>
      </c>
      <c r="AF2901" s="3"/>
      <c r="AH2901" s="9"/>
    </row>
    <row r="2902" spans="1:48" ht="10.95" customHeight="1" outlineLevel="1" x14ac:dyDescent="0.25">
      <c r="A2902" t="s">
        <v>5147</v>
      </c>
      <c r="C2902" s="3" t="s">
        <v>12986</v>
      </c>
      <c r="D2902" s="3" t="s">
        <v>16499</v>
      </c>
      <c r="E2902" s="9">
        <v>2017</v>
      </c>
      <c r="F2902" s="7" t="s">
        <v>16501</v>
      </c>
      <c r="G2902" s="7" t="s">
        <v>5401</v>
      </c>
      <c r="H2902" s="8" t="s">
        <v>5149</v>
      </c>
      <c r="I2902" s="8" t="s">
        <v>16498</v>
      </c>
      <c r="J2902" s="19">
        <v>3</v>
      </c>
      <c r="K2902" s="19" t="s">
        <v>7738</v>
      </c>
      <c r="L2902" s="11"/>
      <c r="M2902" s="11"/>
      <c r="N2902" s="24"/>
      <c r="P2902" s="32"/>
      <c r="T2902" s="19"/>
      <c r="U2902" s="3"/>
      <c r="X2902" t="str">
        <f t="shared" si="187"/>
        <v/>
      </c>
      <c r="Z2902">
        <f t="shared" si="188"/>
        <v>1</v>
      </c>
      <c r="AB2902" s="9"/>
      <c r="AC2902" t="s">
        <v>5149</v>
      </c>
      <c r="AD2902">
        <f t="shared" si="189"/>
        <v>0</v>
      </c>
      <c r="AF2902" s="3"/>
      <c r="AH2902" s="9"/>
    </row>
    <row r="2903" spans="1:48" ht="10.95" customHeight="1" outlineLevel="1" x14ac:dyDescent="0.25">
      <c r="A2903" t="s">
        <v>5147</v>
      </c>
      <c r="C2903" s="3" t="s">
        <v>12986</v>
      </c>
      <c r="D2903" s="3">
        <v>1905</v>
      </c>
      <c r="E2903" s="9">
        <v>2019</v>
      </c>
      <c r="F2903" s="7" t="s">
        <v>16504</v>
      </c>
      <c r="G2903" s="7" t="s">
        <v>5401</v>
      </c>
      <c r="H2903" s="8" t="s">
        <v>10876</v>
      </c>
      <c r="I2903" s="8" t="s">
        <v>16502</v>
      </c>
      <c r="J2903" s="19">
        <v>3</v>
      </c>
      <c r="K2903" s="19" t="s">
        <v>7738</v>
      </c>
      <c r="L2903" s="11"/>
      <c r="M2903" s="11"/>
      <c r="N2903" s="24"/>
      <c r="P2903" s="32"/>
      <c r="T2903" s="19"/>
      <c r="U2903" s="3"/>
      <c r="X2903" t="str">
        <f t="shared" si="187"/>
        <v/>
      </c>
      <c r="Z2903" t="str">
        <f t="shared" si="188"/>
        <v/>
      </c>
      <c r="AB2903" s="9"/>
      <c r="AC2903" t="s">
        <v>10876</v>
      </c>
      <c r="AD2903">
        <f t="shared" si="189"/>
        <v>0</v>
      </c>
      <c r="AF2903" s="3"/>
      <c r="AH2903" s="9"/>
    </row>
    <row r="2904" spans="1:48" ht="10.95" customHeight="1" outlineLevel="1" x14ac:dyDescent="0.25">
      <c r="A2904" t="s">
        <v>5147</v>
      </c>
      <c r="C2904" s="3" t="s">
        <v>12986</v>
      </c>
      <c r="D2904" s="3" t="s">
        <v>16503</v>
      </c>
      <c r="E2904" s="9">
        <v>2019</v>
      </c>
      <c r="F2904" s="7" t="s">
        <v>16505</v>
      </c>
      <c r="G2904" s="7" t="s">
        <v>5401</v>
      </c>
      <c r="H2904" s="8" t="s">
        <v>10876</v>
      </c>
      <c r="I2904" s="8" t="s">
        <v>16502</v>
      </c>
      <c r="J2904" s="19">
        <v>3</v>
      </c>
      <c r="K2904" s="19" t="s">
        <v>7738</v>
      </c>
      <c r="L2904" s="11"/>
      <c r="M2904" s="11"/>
      <c r="N2904" s="24"/>
      <c r="P2904" s="32"/>
      <c r="T2904" s="19"/>
      <c r="U2904" s="3"/>
      <c r="X2904" t="str">
        <f t="shared" si="187"/>
        <v/>
      </c>
      <c r="Z2904">
        <f t="shared" si="188"/>
        <v>1</v>
      </c>
      <c r="AB2904" s="9"/>
      <c r="AC2904" t="s">
        <v>10876</v>
      </c>
      <c r="AD2904">
        <f t="shared" si="189"/>
        <v>0</v>
      </c>
      <c r="AF2904" s="3"/>
      <c r="AH2904" s="9"/>
    </row>
    <row r="2905" spans="1:48" ht="10.95" customHeight="1" outlineLevel="1" x14ac:dyDescent="0.25">
      <c r="A2905" t="s">
        <v>5147</v>
      </c>
      <c r="C2905" s="3" t="s">
        <v>12986</v>
      </c>
      <c r="D2905" s="3">
        <v>1941</v>
      </c>
      <c r="E2905" s="9">
        <v>2020</v>
      </c>
      <c r="F2905" s="7" t="s">
        <v>16507</v>
      </c>
      <c r="G2905" s="7" t="s">
        <v>5401</v>
      </c>
      <c r="H2905" s="8" t="s">
        <v>16508</v>
      </c>
      <c r="I2905" s="8" t="s">
        <v>16506</v>
      </c>
      <c r="J2905" s="19">
        <v>1</v>
      </c>
      <c r="K2905" s="19" t="s">
        <v>7738</v>
      </c>
      <c r="L2905" s="11"/>
      <c r="M2905" s="11"/>
      <c r="N2905" s="24"/>
      <c r="P2905" s="32"/>
      <c r="T2905" s="19"/>
      <c r="U2905" s="3"/>
      <c r="X2905" t="str">
        <f t="shared" si="187"/>
        <v/>
      </c>
      <c r="Z2905" t="str">
        <f t="shared" si="188"/>
        <v/>
      </c>
      <c r="AB2905" s="9"/>
      <c r="AC2905" t="s">
        <v>16508</v>
      </c>
      <c r="AD2905">
        <f t="shared" si="189"/>
        <v>0</v>
      </c>
      <c r="AF2905" s="3"/>
      <c r="AH2905" s="9"/>
    </row>
    <row r="2906" spans="1:48" ht="10.95" customHeight="1" x14ac:dyDescent="0.25">
      <c r="A2906" t="s">
        <v>12674</v>
      </c>
      <c r="B2906" t="s">
        <v>12672</v>
      </c>
      <c r="C2906" s="3" t="s">
        <v>12533</v>
      </c>
      <c r="E2906" s="9"/>
      <c r="F2906" s="7"/>
      <c r="G2906" s="7"/>
      <c r="H2906" s="8"/>
      <c r="I2906" s="8"/>
      <c r="J2906" s="19"/>
      <c r="K2906" s="19"/>
      <c r="L2906" s="11"/>
      <c r="M2906" s="11">
        <f>SUM(L2907:L2921)</f>
        <v>18.5</v>
      </c>
      <c r="N2906" s="24">
        <v>1501</v>
      </c>
      <c r="O2906">
        <f>COUNTIF(K2907:K2921,"*")</f>
        <v>15</v>
      </c>
      <c r="P2906" s="32">
        <f>O2906/N2906</f>
        <v>9.9933377748167886E-3</v>
      </c>
      <c r="Q2906">
        <f>COUNTIF(K2907:K2921,"Y")+COUNTIF(K2907:K2921,"S")</f>
        <v>12</v>
      </c>
      <c r="T2906" s="19" t="s">
        <v>7736</v>
      </c>
      <c r="U2906" s="3"/>
      <c r="V2906" t="s">
        <v>18581</v>
      </c>
      <c r="X2906" t="str">
        <f t="shared" si="187"/>
        <v/>
      </c>
      <c r="Z2906" t="str">
        <f t="shared" si="188"/>
        <v/>
      </c>
      <c r="AB2906" s="9"/>
      <c r="AE2906">
        <f>COUNTIF(AD2907:AD2921,"1")</f>
        <v>0</v>
      </c>
      <c r="AF2906" s="3"/>
      <c r="AH2906" s="9"/>
      <c r="AI2906">
        <f>COUNTIF($J2907:$J2921,"1")-COUNTIFS($J2907:$J2921,"1",$K2907:$K2921,"V")</f>
        <v>0</v>
      </c>
      <c r="AJ2906">
        <f>COUNTIFS($J2907:$J2921,"1",$K2907:$K2921,"Y")+COUNTIFS($J2907:$J2921,"1",$K2907:$K2921,"s")</f>
        <v>0</v>
      </c>
      <c r="AK2906">
        <f>COUNTIF($J2907:$J2921,"2")-COUNTIFS($J2907:$J2921,"2",$K2907:$K2921,"V")</f>
        <v>0</v>
      </c>
      <c r="AL2906">
        <f>COUNTIFS($J2907:$J2921,"2",$K2907:$K2921,"Y")+COUNTIFS($J2907:$J2921,"2",$K2907:$K2921,"s")</f>
        <v>0</v>
      </c>
      <c r="AM2906">
        <f>COUNTIF($J2907:$J2921,"3")-COUNTIFS($J2907:$J2921,"3",$K2907:$K2921,"V")</f>
        <v>0</v>
      </c>
      <c r="AN2906">
        <f>COUNTIFS($J2907:$J2921,"3",$K2907:$K2921,"Y")+COUNTIFS($J2907:$J2921,"3",$K2907:$K2921,"s")</f>
        <v>0</v>
      </c>
      <c r="AO2906">
        <f>COUNTIF($J2907:$J2921,"4")-COUNTIFS($J2907:$J2921,"4",$K2907:$K2921,"V")</f>
        <v>0</v>
      </c>
      <c r="AP2906">
        <f>COUNTIFS($J2907:$J2921,"4",$K2907:$K2921,"Y")+COUNTIFS($J2907:$J2921,"4",$K2907:$K2921,"s")</f>
        <v>0</v>
      </c>
      <c r="AQ2906">
        <f>COUNTIF($J2907:$J2921,"5")-COUNTIFS($J2907:$J2921,"5",$K2907:$K2921,"V")</f>
        <v>0</v>
      </c>
      <c r="AR2906">
        <f>COUNTIFS($J2907:$J2921,"5",$K2907:$K2921,"Y")+COUNTIFS($J2907:$J2921,"5",$K2907:$K2921,"s")</f>
        <v>0</v>
      </c>
      <c r="AS2906">
        <f>COUNTIF($J2907:$J2921,"6")-COUNTIFS($J2907:$J2921,"6",$K2907:$K2921,"V")</f>
        <v>0</v>
      </c>
      <c r="AT2906">
        <f>COUNTIFS($J2907:$J2921,"6",$K2907:$K2921,"Y")+COUNTIFS($J2907:$J2921,"6",$K2907:$K2921,"s")</f>
        <v>0</v>
      </c>
      <c r="AU2906">
        <f>COUNTIF($J2907:$J2921,"7")-COUNTIFS($J2907:$J2921,"7",$K2907:$K2921,"V")</f>
        <v>15</v>
      </c>
      <c r="AV2906">
        <f>COUNTIFS($J2907:$J2921,"7",$K2907:$K2921,"Y")+COUNTIFS($J2907:$J2921,"7",$K2907:$K2921,"s")</f>
        <v>12</v>
      </c>
    </row>
    <row r="2907" spans="1:48" ht="10.95" customHeight="1" outlineLevel="1" x14ac:dyDescent="0.25">
      <c r="A2907" t="s">
        <v>12673</v>
      </c>
      <c r="C2907" s="3" t="s">
        <v>12533</v>
      </c>
      <c r="D2907" s="3">
        <v>956</v>
      </c>
      <c r="E2907" s="9">
        <v>2010</v>
      </c>
      <c r="F2907" s="7" t="s">
        <v>12676</v>
      </c>
      <c r="G2907" s="7" t="s">
        <v>5401</v>
      </c>
      <c r="H2907" s="8" t="s">
        <v>9038</v>
      </c>
      <c r="I2907" s="8" t="s">
        <v>7560</v>
      </c>
      <c r="J2907" s="19">
        <v>7</v>
      </c>
      <c r="K2907" s="19" t="s">
        <v>20093</v>
      </c>
      <c r="L2907" s="11"/>
      <c r="M2907" s="11"/>
      <c r="N2907" s="24"/>
      <c r="P2907" s="32"/>
      <c r="T2907" s="19"/>
      <c r="U2907" s="3"/>
      <c r="X2907" t="str">
        <f t="shared" si="187"/>
        <v/>
      </c>
      <c r="Z2907" t="str">
        <f t="shared" si="188"/>
        <v/>
      </c>
      <c r="AB2907" s="9"/>
      <c r="AC2907" t="s">
        <v>9038</v>
      </c>
      <c r="AD2907">
        <f t="shared" ref="AD2907:AD2921" si="190">COUNTIF(H2907,"*Fuji*")</f>
        <v>0</v>
      </c>
      <c r="AF2907" s="3"/>
      <c r="AH2907" s="9"/>
    </row>
    <row r="2908" spans="1:48" ht="10.95" customHeight="1" outlineLevel="1" x14ac:dyDescent="0.25">
      <c r="A2908" t="s">
        <v>12673</v>
      </c>
      <c r="C2908" s="3" t="s">
        <v>12533</v>
      </c>
      <c r="D2908" s="3" t="s">
        <v>12675</v>
      </c>
      <c r="E2908" s="9">
        <v>2010</v>
      </c>
      <c r="F2908" s="7" t="s">
        <v>12677</v>
      </c>
      <c r="G2908" s="7" t="s">
        <v>5401</v>
      </c>
      <c r="H2908" s="8" t="s">
        <v>9038</v>
      </c>
      <c r="I2908" s="8" t="s">
        <v>7560</v>
      </c>
      <c r="J2908" s="19">
        <v>7</v>
      </c>
      <c r="K2908" s="19" t="s">
        <v>7736</v>
      </c>
      <c r="L2908" s="11">
        <v>9</v>
      </c>
      <c r="M2908" s="11"/>
      <c r="N2908" s="24"/>
      <c r="P2908" s="32"/>
      <c r="T2908" s="19"/>
      <c r="U2908" s="3"/>
      <c r="X2908" t="str">
        <f t="shared" si="187"/>
        <v/>
      </c>
      <c r="Z2908">
        <f t="shared" si="188"/>
        <v>1</v>
      </c>
      <c r="AB2908" s="9"/>
      <c r="AC2908" t="s">
        <v>9038</v>
      </c>
      <c r="AD2908">
        <f t="shared" si="190"/>
        <v>0</v>
      </c>
      <c r="AF2908" s="3"/>
      <c r="AH2908" s="9"/>
    </row>
    <row r="2909" spans="1:48" ht="10.95" customHeight="1" outlineLevel="1" x14ac:dyDescent="0.25">
      <c r="A2909" t="s">
        <v>12673</v>
      </c>
      <c r="C2909" s="3" t="s">
        <v>12533</v>
      </c>
      <c r="D2909" s="3">
        <v>1049</v>
      </c>
      <c r="E2909" s="9">
        <v>2012</v>
      </c>
      <c r="F2909" s="7" t="s">
        <v>12680</v>
      </c>
      <c r="G2909" s="7" t="s">
        <v>5401</v>
      </c>
      <c r="H2909" s="8" t="s">
        <v>11459</v>
      </c>
      <c r="I2909" s="8" t="s">
        <v>12678</v>
      </c>
      <c r="J2909" s="19">
        <v>7</v>
      </c>
      <c r="K2909" s="19" t="s">
        <v>20093</v>
      </c>
      <c r="L2909" s="11"/>
      <c r="M2909" s="11"/>
      <c r="N2909" s="24"/>
      <c r="P2909" s="32"/>
      <c r="T2909" s="19"/>
      <c r="U2909" s="3"/>
      <c r="X2909" t="str">
        <f t="shared" si="187"/>
        <v/>
      </c>
      <c r="Z2909" t="str">
        <f t="shared" si="188"/>
        <v/>
      </c>
      <c r="AB2909" s="9"/>
      <c r="AC2909" t="s">
        <v>11459</v>
      </c>
      <c r="AD2909">
        <f t="shared" si="190"/>
        <v>0</v>
      </c>
      <c r="AF2909" s="3"/>
      <c r="AH2909" s="9"/>
    </row>
    <row r="2910" spans="1:48" ht="10.95" customHeight="1" outlineLevel="1" x14ac:dyDescent="0.25">
      <c r="A2910" t="s">
        <v>12673</v>
      </c>
      <c r="C2910" s="3" t="s">
        <v>12533</v>
      </c>
      <c r="D2910" s="3">
        <v>1050</v>
      </c>
      <c r="E2910" s="9">
        <v>2012</v>
      </c>
      <c r="F2910" s="7" t="s">
        <v>12680</v>
      </c>
      <c r="G2910" s="7" t="s">
        <v>5401</v>
      </c>
      <c r="H2910" s="8" t="s">
        <v>11459</v>
      </c>
      <c r="I2910" s="8" t="s">
        <v>12678</v>
      </c>
      <c r="J2910" s="19">
        <v>7</v>
      </c>
      <c r="K2910" s="19" t="s">
        <v>20093</v>
      </c>
      <c r="L2910" s="11"/>
      <c r="M2910" s="11"/>
      <c r="N2910" s="24"/>
      <c r="P2910" s="32"/>
      <c r="T2910" s="19"/>
      <c r="U2910" s="3"/>
      <c r="X2910" t="str">
        <f t="shared" si="187"/>
        <v/>
      </c>
      <c r="Z2910" t="str">
        <f t="shared" si="188"/>
        <v/>
      </c>
      <c r="AB2910" s="9"/>
      <c r="AC2910" t="s">
        <v>11459</v>
      </c>
      <c r="AD2910">
        <f t="shared" si="190"/>
        <v>0</v>
      </c>
      <c r="AF2910" s="3"/>
      <c r="AH2910" s="9"/>
    </row>
    <row r="2911" spans="1:48" ht="10.95" customHeight="1" outlineLevel="1" x14ac:dyDescent="0.25">
      <c r="A2911" t="s">
        <v>12673</v>
      </c>
      <c r="C2911" s="3" t="s">
        <v>12533</v>
      </c>
      <c r="D2911" s="3" t="s">
        <v>12679</v>
      </c>
      <c r="E2911" s="9">
        <v>2012</v>
      </c>
      <c r="F2911" s="7" t="s">
        <v>12681</v>
      </c>
      <c r="G2911" s="7" t="s">
        <v>5401</v>
      </c>
      <c r="H2911" s="8" t="s">
        <v>11459</v>
      </c>
      <c r="I2911" s="8" t="s">
        <v>12678</v>
      </c>
      <c r="J2911" s="19">
        <v>7</v>
      </c>
      <c r="K2911" s="19" t="s">
        <v>7736</v>
      </c>
      <c r="L2911" s="11">
        <v>3.5</v>
      </c>
      <c r="M2911" s="11"/>
      <c r="N2911" s="24"/>
      <c r="P2911" s="32"/>
      <c r="T2911" s="19"/>
      <c r="U2911" s="3"/>
      <c r="X2911" t="str">
        <f t="shared" si="187"/>
        <v/>
      </c>
      <c r="Z2911">
        <f t="shared" si="188"/>
        <v>1</v>
      </c>
      <c r="AB2911" s="9"/>
      <c r="AC2911" t="s">
        <v>11459</v>
      </c>
      <c r="AD2911">
        <f t="shared" si="190"/>
        <v>0</v>
      </c>
      <c r="AF2911" s="3"/>
      <c r="AH2911" s="9"/>
    </row>
    <row r="2912" spans="1:48" ht="10.95" customHeight="1" outlineLevel="1" x14ac:dyDescent="0.25">
      <c r="A2912" t="s">
        <v>12673</v>
      </c>
      <c r="C2912" s="3" t="s">
        <v>12533</v>
      </c>
      <c r="D2912" s="3">
        <v>1139</v>
      </c>
      <c r="E2912" s="9">
        <v>2014</v>
      </c>
      <c r="F2912" s="7" t="s">
        <v>12680</v>
      </c>
      <c r="G2912" s="7" t="s">
        <v>5401</v>
      </c>
      <c r="H2912" s="8" t="s">
        <v>11459</v>
      </c>
      <c r="I2912" s="8" t="s">
        <v>12682</v>
      </c>
      <c r="J2912" s="19">
        <v>7</v>
      </c>
      <c r="K2912" s="19" t="s">
        <v>20093</v>
      </c>
      <c r="L2912" s="11"/>
      <c r="M2912" s="11"/>
      <c r="N2912" s="24"/>
      <c r="P2912" s="32"/>
      <c r="T2912" s="19"/>
      <c r="U2912" s="3"/>
      <c r="X2912" t="str">
        <f t="shared" si="187"/>
        <v/>
      </c>
      <c r="Z2912" t="str">
        <f t="shared" si="188"/>
        <v/>
      </c>
      <c r="AB2912" s="9"/>
      <c r="AC2912" t="s">
        <v>11459</v>
      </c>
      <c r="AD2912">
        <f t="shared" si="190"/>
        <v>0</v>
      </c>
      <c r="AF2912" s="3"/>
      <c r="AH2912" s="9"/>
    </row>
    <row r="2913" spans="1:48" ht="10.95" customHeight="1" outlineLevel="1" x14ac:dyDescent="0.25">
      <c r="A2913" t="s">
        <v>12673</v>
      </c>
      <c r="C2913" s="3" t="s">
        <v>12533</v>
      </c>
      <c r="D2913" s="3" t="s">
        <v>12683</v>
      </c>
      <c r="E2913" s="9">
        <v>2014</v>
      </c>
      <c r="F2913" s="7" t="s">
        <v>12681</v>
      </c>
      <c r="G2913" s="7" t="s">
        <v>5401</v>
      </c>
      <c r="H2913" s="8" t="s">
        <v>11459</v>
      </c>
      <c r="I2913" s="8" t="s">
        <v>12682</v>
      </c>
      <c r="J2913" s="19">
        <v>7</v>
      </c>
      <c r="K2913" s="19" t="s">
        <v>7736</v>
      </c>
      <c r="L2913" s="11">
        <v>1.5</v>
      </c>
      <c r="M2913" s="11"/>
      <c r="N2913" s="24"/>
      <c r="P2913" s="32"/>
      <c r="T2913" s="19"/>
      <c r="U2913" s="3"/>
      <c r="X2913" t="str">
        <f t="shared" si="187"/>
        <v/>
      </c>
      <c r="Z2913">
        <f t="shared" si="188"/>
        <v>1</v>
      </c>
      <c r="AB2913" s="9"/>
      <c r="AC2913" t="s">
        <v>11459</v>
      </c>
      <c r="AD2913">
        <f t="shared" si="190"/>
        <v>0</v>
      </c>
      <c r="AF2913" s="3"/>
      <c r="AH2913" s="9"/>
    </row>
    <row r="2914" spans="1:48" ht="10.95" customHeight="1" outlineLevel="1" x14ac:dyDescent="0.25">
      <c r="A2914" t="s">
        <v>12673</v>
      </c>
      <c r="C2914" s="3" t="s">
        <v>12533</v>
      </c>
      <c r="D2914" s="3">
        <v>1140</v>
      </c>
      <c r="E2914" s="9">
        <v>2014</v>
      </c>
      <c r="F2914" s="7" t="s">
        <v>12680</v>
      </c>
      <c r="G2914" s="7" t="s">
        <v>5401</v>
      </c>
      <c r="H2914" s="8" t="s">
        <v>11459</v>
      </c>
      <c r="I2914" s="8" t="s">
        <v>12682</v>
      </c>
      <c r="J2914" s="19">
        <v>7</v>
      </c>
      <c r="K2914" s="19" t="s">
        <v>20093</v>
      </c>
      <c r="L2914" s="11"/>
      <c r="M2914" s="11"/>
      <c r="N2914" s="24"/>
      <c r="P2914" s="32"/>
      <c r="T2914" s="19"/>
      <c r="U2914" s="3"/>
      <c r="X2914" t="str">
        <f t="shared" si="187"/>
        <v/>
      </c>
      <c r="Z2914" t="str">
        <f t="shared" si="188"/>
        <v/>
      </c>
      <c r="AB2914" s="9"/>
      <c r="AC2914" t="s">
        <v>11459</v>
      </c>
      <c r="AD2914">
        <f t="shared" si="190"/>
        <v>0</v>
      </c>
      <c r="AF2914" s="3"/>
      <c r="AH2914" s="9"/>
    </row>
    <row r="2915" spans="1:48" ht="10.95" customHeight="1" outlineLevel="1" x14ac:dyDescent="0.25">
      <c r="A2915" t="s">
        <v>12673</v>
      </c>
      <c r="C2915" s="3" t="s">
        <v>12533</v>
      </c>
      <c r="D2915" s="3" t="s">
        <v>12684</v>
      </c>
      <c r="E2915" s="9">
        <v>2014</v>
      </c>
      <c r="F2915" s="7" t="s">
        <v>12681</v>
      </c>
      <c r="G2915" s="7" t="s">
        <v>5401</v>
      </c>
      <c r="H2915" s="8" t="s">
        <v>11459</v>
      </c>
      <c r="I2915" s="8" t="s">
        <v>12682</v>
      </c>
      <c r="J2915" s="19">
        <v>7</v>
      </c>
      <c r="K2915" s="19" t="s">
        <v>7736</v>
      </c>
      <c r="L2915" s="11">
        <v>1.5</v>
      </c>
      <c r="M2915" s="11"/>
      <c r="N2915" s="24"/>
      <c r="P2915" s="32"/>
      <c r="T2915" s="19"/>
      <c r="U2915" s="3"/>
      <c r="X2915" t="str">
        <f t="shared" si="187"/>
        <v/>
      </c>
      <c r="Z2915">
        <f t="shared" si="188"/>
        <v>1</v>
      </c>
      <c r="AB2915" s="9"/>
      <c r="AC2915" t="s">
        <v>11459</v>
      </c>
      <c r="AD2915">
        <f t="shared" si="190"/>
        <v>0</v>
      </c>
      <c r="AF2915" s="3"/>
      <c r="AH2915" s="9"/>
    </row>
    <row r="2916" spans="1:48" ht="10.95" customHeight="1" outlineLevel="1" x14ac:dyDescent="0.25">
      <c r="A2916" t="s">
        <v>12673</v>
      </c>
      <c r="C2916" s="3" t="s">
        <v>12533</v>
      </c>
      <c r="D2916" s="3">
        <v>1235</v>
      </c>
      <c r="E2916" s="9">
        <v>2016</v>
      </c>
      <c r="F2916" s="7" t="s">
        <v>4074</v>
      </c>
      <c r="G2916" s="7" t="s">
        <v>5401</v>
      </c>
      <c r="H2916" s="8" t="s">
        <v>11459</v>
      </c>
      <c r="I2916" s="8" t="s">
        <v>12682</v>
      </c>
      <c r="J2916" s="19">
        <v>7</v>
      </c>
      <c r="K2916" s="19" t="s">
        <v>7738</v>
      </c>
      <c r="L2916" s="11"/>
      <c r="M2916" s="11"/>
      <c r="N2916" s="24"/>
      <c r="P2916" s="32"/>
      <c r="T2916" s="19"/>
      <c r="U2916" s="3"/>
      <c r="X2916" t="str">
        <f t="shared" si="187"/>
        <v/>
      </c>
      <c r="Z2916" t="str">
        <f t="shared" si="188"/>
        <v/>
      </c>
      <c r="AB2916" s="9"/>
      <c r="AC2916" t="s">
        <v>11459</v>
      </c>
      <c r="AD2916">
        <f t="shared" si="190"/>
        <v>0</v>
      </c>
      <c r="AF2916" s="3"/>
      <c r="AH2916" s="9"/>
    </row>
    <row r="2917" spans="1:48" ht="10.95" customHeight="1" outlineLevel="1" x14ac:dyDescent="0.25">
      <c r="A2917" t="s">
        <v>12673</v>
      </c>
      <c r="C2917" s="3" t="s">
        <v>12533</v>
      </c>
      <c r="D2917" s="3">
        <v>1236</v>
      </c>
      <c r="E2917" s="9">
        <v>2016</v>
      </c>
      <c r="F2917" s="7" t="s">
        <v>5316</v>
      </c>
      <c r="G2917" s="7" t="s">
        <v>5401</v>
      </c>
      <c r="H2917" s="8" t="s">
        <v>11459</v>
      </c>
      <c r="I2917" s="8" t="s">
        <v>12682</v>
      </c>
      <c r="J2917" s="19">
        <v>7</v>
      </c>
      <c r="K2917" s="19" t="s">
        <v>7738</v>
      </c>
      <c r="L2917" s="11"/>
      <c r="M2917" s="11"/>
      <c r="N2917" s="24"/>
      <c r="P2917" s="32"/>
      <c r="T2917" s="19"/>
      <c r="U2917" s="3"/>
      <c r="X2917" t="str">
        <f t="shared" si="187"/>
        <v/>
      </c>
      <c r="Z2917" t="str">
        <f t="shared" si="188"/>
        <v/>
      </c>
      <c r="AB2917" s="9"/>
      <c r="AC2917" t="s">
        <v>11459</v>
      </c>
      <c r="AD2917">
        <f t="shared" si="190"/>
        <v>0</v>
      </c>
      <c r="AF2917" s="3"/>
      <c r="AH2917" s="9"/>
    </row>
    <row r="2918" spans="1:48" ht="10.95" customHeight="1" outlineLevel="1" x14ac:dyDescent="0.25">
      <c r="A2918" t="s">
        <v>12673</v>
      </c>
      <c r="C2918" s="3" t="s">
        <v>12533</v>
      </c>
      <c r="D2918" s="3" t="s">
        <v>10601</v>
      </c>
      <c r="E2918" s="9">
        <v>2016</v>
      </c>
      <c r="F2918" s="7" t="s">
        <v>12685</v>
      </c>
      <c r="G2918" s="7" t="s">
        <v>5401</v>
      </c>
      <c r="H2918" s="8" t="s">
        <v>11459</v>
      </c>
      <c r="I2918" s="8" t="s">
        <v>12682</v>
      </c>
      <c r="J2918" s="19">
        <v>7</v>
      </c>
      <c r="K2918" s="19" t="s">
        <v>7738</v>
      </c>
      <c r="L2918" s="11"/>
      <c r="M2918" s="11"/>
      <c r="N2918" s="24"/>
      <c r="P2918" s="32"/>
      <c r="T2918" s="19"/>
      <c r="U2918" s="3"/>
      <c r="X2918" t="str">
        <f t="shared" si="187"/>
        <v/>
      </c>
      <c r="Z2918">
        <f t="shared" si="188"/>
        <v>1</v>
      </c>
      <c r="AB2918" s="9"/>
      <c r="AC2918" t="s">
        <v>11459</v>
      </c>
      <c r="AD2918">
        <f t="shared" si="190"/>
        <v>0</v>
      </c>
      <c r="AF2918" s="3"/>
      <c r="AH2918" s="9"/>
    </row>
    <row r="2919" spans="1:48" ht="10.95" customHeight="1" outlineLevel="1" x14ac:dyDescent="0.25">
      <c r="A2919" t="s">
        <v>12673</v>
      </c>
      <c r="C2919" s="3" t="s">
        <v>12533</v>
      </c>
      <c r="D2919" s="3">
        <v>1327</v>
      </c>
      <c r="E2919" s="9">
        <v>2018</v>
      </c>
      <c r="F2919" s="7" t="s">
        <v>12680</v>
      </c>
      <c r="G2919" s="7" t="s">
        <v>5401</v>
      </c>
      <c r="H2919" s="8" t="s">
        <v>11459</v>
      </c>
      <c r="I2919" s="8" t="s">
        <v>12682</v>
      </c>
      <c r="J2919" s="19">
        <v>7</v>
      </c>
      <c r="K2919" s="19" t="s">
        <v>20093</v>
      </c>
      <c r="L2919" s="11"/>
      <c r="M2919" s="11"/>
      <c r="N2919" s="24"/>
      <c r="P2919" s="32"/>
      <c r="T2919" s="19"/>
      <c r="U2919" s="3"/>
      <c r="X2919" t="str">
        <f t="shared" si="187"/>
        <v/>
      </c>
      <c r="Z2919" t="str">
        <f t="shared" si="188"/>
        <v/>
      </c>
      <c r="AB2919" s="9"/>
      <c r="AC2919" t="s">
        <v>11459</v>
      </c>
      <c r="AD2919">
        <f t="shared" si="190"/>
        <v>0</v>
      </c>
      <c r="AF2919" s="3"/>
      <c r="AH2919" s="9"/>
    </row>
    <row r="2920" spans="1:48" ht="10.95" customHeight="1" outlineLevel="1" x14ac:dyDescent="0.25">
      <c r="A2920" t="s">
        <v>12673</v>
      </c>
      <c r="C2920" s="3" t="s">
        <v>12533</v>
      </c>
      <c r="D2920" s="3">
        <v>1328</v>
      </c>
      <c r="E2920" s="9">
        <v>2018</v>
      </c>
      <c r="F2920" s="7" t="s">
        <v>12680</v>
      </c>
      <c r="G2920" s="7" t="s">
        <v>5401</v>
      </c>
      <c r="H2920" s="8" t="s">
        <v>11459</v>
      </c>
      <c r="I2920" s="8" t="s">
        <v>12682</v>
      </c>
      <c r="J2920" s="19">
        <v>7</v>
      </c>
      <c r="K2920" s="19" t="s">
        <v>20093</v>
      </c>
      <c r="L2920" s="11"/>
      <c r="M2920" s="11"/>
      <c r="N2920" s="24"/>
      <c r="P2920" s="32"/>
      <c r="T2920" s="19"/>
      <c r="U2920" s="3"/>
      <c r="X2920" t="str">
        <f t="shared" si="187"/>
        <v/>
      </c>
      <c r="Z2920" t="str">
        <f t="shared" si="188"/>
        <v/>
      </c>
      <c r="AB2920" s="9"/>
      <c r="AC2920" t="s">
        <v>11459</v>
      </c>
      <c r="AD2920">
        <f t="shared" si="190"/>
        <v>0</v>
      </c>
      <c r="AF2920" s="3"/>
      <c r="AH2920" s="9"/>
    </row>
    <row r="2921" spans="1:48" ht="10.95" customHeight="1" outlineLevel="1" x14ac:dyDescent="0.25">
      <c r="A2921" t="s">
        <v>12673</v>
      </c>
      <c r="C2921" s="3" t="s">
        <v>12533</v>
      </c>
      <c r="D2921" s="3" t="s">
        <v>19987</v>
      </c>
      <c r="E2921" s="9">
        <v>2018</v>
      </c>
      <c r="F2921" s="7" t="s">
        <v>12681</v>
      </c>
      <c r="G2921" s="7" t="s">
        <v>5401</v>
      </c>
      <c r="H2921" s="8" t="s">
        <v>11459</v>
      </c>
      <c r="I2921" s="8" t="s">
        <v>12682</v>
      </c>
      <c r="J2921" s="19">
        <v>7</v>
      </c>
      <c r="K2921" s="19" t="s">
        <v>7736</v>
      </c>
      <c r="L2921" s="11">
        <v>3</v>
      </c>
      <c r="M2921" s="11"/>
      <c r="N2921" s="24"/>
      <c r="P2921" s="32"/>
      <c r="T2921" s="19"/>
      <c r="U2921" s="3"/>
      <c r="X2921" t="str">
        <f t="shared" si="187"/>
        <v/>
      </c>
      <c r="Z2921">
        <f t="shared" si="188"/>
        <v>1</v>
      </c>
      <c r="AB2921" s="9"/>
      <c r="AC2921" t="s">
        <v>11459</v>
      </c>
      <c r="AD2921">
        <f t="shared" si="190"/>
        <v>0</v>
      </c>
      <c r="AF2921" s="3"/>
      <c r="AH2921" s="9"/>
    </row>
    <row r="2922" spans="1:48" ht="10.95" customHeight="1" x14ac:dyDescent="0.25">
      <c r="A2922" t="s">
        <v>16521</v>
      </c>
      <c r="B2922" t="s">
        <v>3409</v>
      </c>
      <c r="C2922" s="3" t="s">
        <v>12986</v>
      </c>
      <c r="E2922" s="9"/>
      <c r="F2922" s="7"/>
      <c r="G2922" s="7"/>
      <c r="H2922" s="8"/>
      <c r="I2922" s="8"/>
      <c r="J2922" s="19"/>
      <c r="K2922" s="19"/>
      <c r="L2922" s="11"/>
      <c r="M2922" s="11">
        <f>SUM(L2923:L2935)</f>
        <v>17.149999999999999</v>
      </c>
      <c r="N2922" s="24">
        <v>6568</v>
      </c>
      <c r="O2922">
        <f>COUNTIF(K2923:K2935,"*")</f>
        <v>13</v>
      </c>
      <c r="P2922" s="32">
        <f>O2922/N2922</f>
        <v>1.9792935444579779E-3</v>
      </c>
      <c r="Q2922">
        <f>COUNTIF(K2923:K2935,"Y")+COUNTIF(K2923:K2935,"S")</f>
        <v>12</v>
      </c>
      <c r="T2922" s="19" t="s">
        <v>7736</v>
      </c>
      <c r="U2922" s="3"/>
      <c r="V2922" t="s">
        <v>18408</v>
      </c>
      <c r="X2922" t="str">
        <f t="shared" si="187"/>
        <v/>
      </c>
      <c r="Z2922" t="str">
        <f t="shared" si="188"/>
        <v/>
      </c>
      <c r="AB2922" s="9"/>
      <c r="AE2922">
        <f>COUNTIF(AD2923:AD2935,"1")</f>
        <v>1</v>
      </c>
      <c r="AF2922" s="3"/>
      <c r="AH2922" s="9"/>
      <c r="AI2922">
        <f>COUNTIF($J2923:$J2935,"1")-COUNTIFS($J2923:$J2935,"1",$K2923:$K2935,"V")</f>
        <v>3</v>
      </c>
      <c r="AJ2922">
        <f>COUNTIFS($J2923:$J2935,"1",$K2923:$K2935,"Y")+COUNTIFS($J2923:$J2935,"1",$K2923:$K2935,"s")</f>
        <v>2</v>
      </c>
      <c r="AK2922">
        <f>COUNTIF($J2923:$J2935,"2")-COUNTIFS($J2923:$J2935,"2",$K2923:$K2935,"V")</f>
        <v>0</v>
      </c>
      <c r="AL2922">
        <f>COUNTIFS($J2923:$J2935,"2",$K2923:$K2935,"Y")+COUNTIFS($J2923:$J2935,"2",$K2923:$K2935,"s")</f>
        <v>0</v>
      </c>
      <c r="AM2922">
        <f>COUNTIF($J2923:$J2935,"3")-COUNTIFS($J2923:$J2935,"3",$K2923:$K2935,"V")</f>
        <v>0</v>
      </c>
      <c r="AN2922">
        <f>COUNTIFS($J2923:$J2935,"3",$K2923:$K2935,"Y")+COUNTIFS($J2923:$J2935,"3",$K2923:$K2935,"s")</f>
        <v>0</v>
      </c>
      <c r="AO2922">
        <f>COUNTIF($J2923:$J2935,"4")-COUNTIFS($J2923:$J2935,"4",$K2923:$K2935,"V")</f>
        <v>0</v>
      </c>
      <c r="AP2922">
        <f>COUNTIFS($J2923:$J2935,"4",$K2923:$K2935,"Y")+COUNTIFS($J2923:$J2935,"4",$K2923:$K2935,"s")</f>
        <v>0</v>
      </c>
      <c r="AQ2922">
        <f>COUNTIF($J2923:$J2935,"5")-COUNTIFS($J2923:$J2935,"5",$K2923:$K2935,"V")</f>
        <v>0</v>
      </c>
      <c r="AR2922">
        <f>COUNTIFS($J2923:$J2935,"5",$K2923:$K2935,"Y")+COUNTIFS($J2923:$J2935,"5",$K2923:$K2935,"s")</f>
        <v>0</v>
      </c>
      <c r="AS2922">
        <f>COUNTIF($J2923:$J2935,"6")-COUNTIFS($J2923:$J2935,"6",$K2923:$K2935,"V")</f>
        <v>0</v>
      </c>
      <c r="AT2922">
        <f>COUNTIFS($J2923:$J2935,"6",$K2923:$K2935,"Y")+COUNTIFS($J2923:$J2935,"6",$K2923:$K2935,"s")</f>
        <v>0</v>
      </c>
      <c r="AU2922">
        <f>COUNTIF($J2923:$J2935,"7")-COUNTIFS($J2923:$J2935,"7",$K2923:$K2935,"V")</f>
        <v>10</v>
      </c>
      <c r="AV2922">
        <f>COUNTIFS($J2923:$J2935,"7",$K2923:$K2935,"Y")+COUNTIFS($J2923:$J2935,"7",$K2923:$K2935,"s")</f>
        <v>10</v>
      </c>
    </row>
    <row r="2923" spans="1:48" ht="10.95" customHeight="1" outlineLevel="1" x14ac:dyDescent="0.25">
      <c r="A2923" t="s">
        <v>2527</v>
      </c>
      <c r="C2923" s="3" t="s">
        <v>12986</v>
      </c>
      <c r="D2923" s="3">
        <v>149</v>
      </c>
      <c r="E2923" s="9">
        <v>1937</v>
      </c>
      <c r="F2923" s="7" t="s">
        <v>5141</v>
      </c>
      <c r="G2923" s="7" t="s">
        <v>2159</v>
      </c>
      <c r="H2923" s="8" t="s">
        <v>5105</v>
      </c>
      <c r="I2923" s="8" t="s">
        <v>16513</v>
      </c>
      <c r="J2923" s="19">
        <v>1</v>
      </c>
      <c r="K2923" s="19" t="s">
        <v>7738</v>
      </c>
      <c r="L2923" s="11"/>
      <c r="M2923" s="11"/>
      <c r="N2923" s="24"/>
      <c r="P2923" s="32"/>
      <c r="T2923" s="19"/>
      <c r="U2923" s="3" t="s">
        <v>1122</v>
      </c>
      <c r="X2923" t="str">
        <f t="shared" si="187"/>
        <v/>
      </c>
      <c r="Z2923" t="str">
        <f t="shared" si="188"/>
        <v/>
      </c>
      <c r="AB2923" s="9"/>
      <c r="AC2923" t="s">
        <v>5105</v>
      </c>
      <c r="AD2923">
        <f t="shared" ref="AD2923:AD2935" si="191">COUNTIF(H2923,"*Fuji*")</f>
        <v>0</v>
      </c>
      <c r="AF2923" s="3"/>
      <c r="AG2923" t="s">
        <v>5106</v>
      </c>
      <c r="AH2923" s="9" t="s">
        <v>4925</v>
      </c>
    </row>
    <row r="2924" spans="1:48" ht="10.95" customHeight="1" outlineLevel="1" x14ac:dyDescent="0.25">
      <c r="A2924" t="s">
        <v>2527</v>
      </c>
      <c r="C2924" s="3" t="s">
        <v>12986</v>
      </c>
      <c r="D2924" s="3">
        <v>1606</v>
      </c>
      <c r="E2924" s="9">
        <v>1970</v>
      </c>
      <c r="F2924" s="7" t="s">
        <v>3220</v>
      </c>
      <c r="G2924" s="7" t="s">
        <v>5401</v>
      </c>
      <c r="H2924" s="8" t="s">
        <v>17078</v>
      </c>
      <c r="I2924" s="8" t="s">
        <v>17079</v>
      </c>
      <c r="J2924" s="19">
        <v>1</v>
      </c>
      <c r="K2924" s="19" t="s">
        <v>7736</v>
      </c>
      <c r="L2924" s="11">
        <v>1.2</v>
      </c>
      <c r="M2924" s="11"/>
      <c r="N2924" s="24"/>
      <c r="P2924" s="32"/>
      <c r="T2924" s="19"/>
      <c r="U2924" s="3"/>
      <c r="X2924" t="str">
        <f t="shared" si="187"/>
        <v/>
      </c>
      <c r="Z2924" t="str">
        <f t="shared" si="188"/>
        <v/>
      </c>
      <c r="AB2924" s="9"/>
      <c r="AC2924" t="s">
        <v>17078</v>
      </c>
      <c r="AD2924">
        <f t="shared" si="191"/>
        <v>0</v>
      </c>
      <c r="AF2924" s="3"/>
      <c r="AH2924" s="9"/>
    </row>
    <row r="2925" spans="1:48" ht="10.95" customHeight="1" outlineLevel="1" x14ac:dyDescent="0.25">
      <c r="A2925" t="s">
        <v>2527</v>
      </c>
      <c r="C2925" s="3" t="s">
        <v>12986</v>
      </c>
      <c r="D2925" s="3">
        <v>2040</v>
      </c>
      <c r="E2925" s="9">
        <v>1975</v>
      </c>
      <c r="F2925" s="7" t="s">
        <v>3220</v>
      </c>
      <c r="G2925" s="7" t="s">
        <v>5401</v>
      </c>
      <c r="H2925" s="8" t="s">
        <v>9233</v>
      </c>
      <c r="I2925" s="8" t="s">
        <v>16514</v>
      </c>
      <c r="J2925" s="19">
        <v>7</v>
      </c>
      <c r="K2925" s="19" t="s">
        <v>7736</v>
      </c>
      <c r="L2925" s="11">
        <v>0.25</v>
      </c>
      <c r="M2925" s="11"/>
      <c r="N2925" s="24"/>
      <c r="P2925" s="32"/>
      <c r="T2925" s="19"/>
      <c r="U2925" s="3"/>
      <c r="X2925" t="str">
        <f t="shared" si="187"/>
        <v/>
      </c>
      <c r="Z2925" t="str">
        <f t="shared" si="188"/>
        <v/>
      </c>
      <c r="AB2925" s="9"/>
      <c r="AC2925" t="s">
        <v>9233</v>
      </c>
      <c r="AD2925">
        <f t="shared" si="191"/>
        <v>0</v>
      </c>
      <c r="AF2925" s="3"/>
      <c r="AH2925" s="9"/>
    </row>
    <row r="2926" spans="1:48" ht="10.95" customHeight="1" outlineLevel="1" x14ac:dyDescent="0.25">
      <c r="A2926" t="s">
        <v>2527</v>
      </c>
      <c r="C2926" s="3" t="s">
        <v>12986</v>
      </c>
      <c r="D2926" s="3">
        <v>2041</v>
      </c>
      <c r="E2926" s="9">
        <v>1975</v>
      </c>
      <c r="F2926" s="7" t="s">
        <v>4720</v>
      </c>
      <c r="G2926" s="7" t="s">
        <v>5401</v>
      </c>
      <c r="H2926" s="8" t="s">
        <v>9233</v>
      </c>
      <c r="I2926" s="8" t="s">
        <v>16514</v>
      </c>
      <c r="J2926" s="19">
        <v>7</v>
      </c>
      <c r="K2926" s="19" t="s">
        <v>7736</v>
      </c>
      <c r="L2926" s="11">
        <v>0.25</v>
      </c>
      <c r="M2926" s="11"/>
      <c r="N2926" s="24"/>
      <c r="P2926" s="32"/>
      <c r="T2926" s="19"/>
      <c r="U2926" s="3"/>
      <c r="X2926" t="str">
        <f t="shared" si="187"/>
        <v/>
      </c>
      <c r="Z2926" t="str">
        <f t="shared" si="188"/>
        <v/>
      </c>
      <c r="AB2926" s="9"/>
      <c r="AC2926" t="s">
        <v>9233</v>
      </c>
      <c r="AD2926">
        <f t="shared" si="191"/>
        <v>0</v>
      </c>
      <c r="AF2926" s="3"/>
      <c r="AH2926" s="9"/>
    </row>
    <row r="2927" spans="1:48" ht="10.95" customHeight="1" outlineLevel="1" x14ac:dyDescent="0.25">
      <c r="A2927" t="s">
        <v>2527</v>
      </c>
      <c r="C2927" s="3" t="s">
        <v>12986</v>
      </c>
      <c r="D2927" s="3">
        <v>2042</v>
      </c>
      <c r="E2927" s="9">
        <v>1975</v>
      </c>
      <c r="F2927" s="7" t="s">
        <v>5282</v>
      </c>
      <c r="G2927" s="7" t="s">
        <v>5401</v>
      </c>
      <c r="H2927" s="8" t="s">
        <v>9233</v>
      </c>
      <c r="I2927" s="8" t="s">
        <v>16514</v>
      </c>
      <c r="J2927" s="19">
        <v>7</v>
      </c>
      <c r="K2927" s="19" t="s">
        <v>7736</v>
      </c>
      <c r="L2927" s="11">
        <v>0.25</v>
      </c>
      <c r="M2927" s="11"/>
      <c r="N2927" s="24"/>
      <c r="P2927" s="32"/>
      <c r="T2927" s="19"/>
      <c r="U2927" s="3"/>
      <c r="X2927" t="str">
        <f t="shared" si="187"/>
        <v/>
      </c>
      <c r="Z2927" t="str">
        <f t="shared" si="188"/>
        <v/>
      </c>
      <c r="AB2927" s="9"/>
      <c r="AC2927" t="s">
        <v>9233</v>
      </c>
      <c r="AD2927">
        <f t="shared" si="191"/>
        <v>0</v>
      </c>
      <c r="AF2927" s="3"/>
      <c r="AH2927" s="9"/>
    </row>
    <row r="2928" spans="1:48" ht="10.95" customHeight="1" outlineLevel="1" x14ac:dyDescent="0.25">
      <c r="A2928" t="s">
        <v>2527</v>
      </c>
      <c r="C2928" s="3" t="s">
        <v>12986</v>
      </c>
      <c r="D2928" s="3">
        <v>4635</v>
      </c>
      <c r="E2928" s="9">
        <v>2004</v>
      </c>
      <c r="F2928" s="7" t="s">
        <v>5142</v>
      </c>
      <c r="G2928" s="7" t="s">
        <v>5401</v>
      </c>
      <c r="H2928" s="8" t="s">
        <v>16517</v>
      </c>
      <c r="I2928" s="8" t="s">
        <v>7560</v>
      </c>
      <c r="J2928" s="19">
        <v>7</v>
      </c>
      <c r="K2928" s="19" t="s">
        <v>7736</v>
      </c>
      <c r="L2928" s="11">
        <v>1</v>
      </c>
      <c r="M2928" s="11"/>
      <c r="N2928" s="24"/>
      <c r="P2928" s="32"/>
      <c r="T2928" s="19"/>
      <c r="U2928" s="3"/>
      <c r="X2928" t="str">
        <f t="shared" si="187"/>
        <v/>
      </c>
      <c r="Z2928" t="str">
        <f t="shared" si="188"/>
        <v/>
      </c>
      <c r="AB2928" s="9"/>
      <c r="AC2928" t="s">
        <v>16517</v>
      </c>
      <c r="AD2928">
        <f t="shared" si="191"/>
        <v>0</v>
      </c>
      <c r="AF2928" s="3"/>
      <c r="AH2928" s="9"/>
    </row>
    <row r="2929" spans="1:48" ht="10.95" customHeight="1" outlineLevel="1" x14ac:dyDescent="0.25">
      <c r="A2929" t="s">
        <v>2527</v>
      </c>
      <c r="C2929" s="3" t="s">
        <v>12986</v>
      </c>
      <c r="D2929" s="3">
        <v>4636</v>
      </c>
      <c r="E2929" s="9">
        <v>2004</v>
      </c>
      <c r="F2929" s="7" t="s">
        <v>5141</v>
      </c>
      <c r="G2929" s="7" t="s">
        <v>5401</v>
      </c>
      <c r="H2929" s="8" t="s">
        <v>9233</v>
      </c>
      <c r="I2929" s="8" t="s">
        <v>7560</v>
      </c>
      <c r="J2929" s="19">
        <v>7</v>
      </c>
      <c r="K2929" s="19" t="s">
        <v>7736</v>
      </c>
      <c r="L2929" s="11">
        <v>1</v>
      </c>
      <c r="M2929" s="11"/>
      <c r="N2929" s="24"/>
      <c r="P2929" s="32"/>
      <c r="T2929" s="19"/>
      <c r="U2929" s="3"/>
      <c r="X2929" t="str">
        <f t="shared" si="187"/>
        <v/>
      </c>
      <c r="Z2929" t="str">
        <f t="shared" si="188"/>
        <v/>
      </c>
      <c r="AB2929" s="9"/>
      <c r="AC2929" t="s">
        <v>9233</v>
      </c>
      <c r="AD2929">
        <f t="shared" si="191"/>
        <v>0</v>
      </c>
      <c r="AF2929" s="3"/>
      <c r="AH2929" s="9"/>
    </row>
    <row r="2930" spans="1:48" ht="10.95" customHeight="1" outlineLevel="1" x14ac:dyDescent="0.25">
      <c r="A2930" t="s">
        <v>2527</v>
      </c>
      <c r="C2930" s="3" t="s">
        <v>12986</v>
      </c>
      <c r="D2930" s="3">
        <v>4637</v>
      </c>
      <c r="E2930" s="9">
        <v>2004</v>
      </c>
      <c r="F2930" s="7" t="s">
        <v>5242</v>
      </c>
      <c r="G2930" s="7" t="s">
        <v>5401</v>
      </c>
      <c r="H2930" s="8" t="s">
        <v>16518</v>
      </c>
      <c r="I2930" s="8" t="s">
        <v>7560</v>
      </c>
      <c r="J2930" s="19">
        <v>7</v>
      </c>
      <c r="K2930" s="19" t="s">
        <v>7736</v>
      </c>
      <c r="L2930" s="11">
        <v>1</v>
      </c>
      <c r="M2930" s="11"/>
      <c r="N2930" s="24"/>
      <c r="P2930" s="32"/>
      <c r="T2930" s="19"/>
      <c r="U2930" s="3"/>
      <c r="X2930" t="str">
        <f t="shared" si="187"/>
        <v/>
      </c>
      <c r="Z2930" t="str">
        <f t="shared" si="188"/>
        <v/>
      </c>
      <c r="AB2930" s="9"/>
      <c r="AC2930" t="s">
        <v>16518</v>
      </c>
      <c r="AD2930">
        <f t="shared" si="191"/>
        <v>0</v>
      </c>
      <c r="AF2930" s="3"/>
      <c r="AH2930" s="9"/>
    </row>
    <row r="2931" spans="1:48" ht="10.95" customHeight="1" outlineLevel="1" x14ac:dyDescent="0.25">
      <c r="A2931" t="s">
        <v>2527</v>
      </c>
      <c r="C2931" s="3" t="s">
        <v>12986</v>
      </c>
      <c r="D2931" s="3">
        <v>4638</v>
      </c>
      <c r="E2931" s="9">
        <v>2004</v>
      </c>
      <c r="F2931" s="7" t="s">
        <v>1959</v>
      </c>
      <c r="G2931" s="7" t="s">
        <v>5401</v>
      </c>
      <c r="H2931" s="8" t="s">
        <v>9233</v>
      </c>
      <c r="I2931" s="8" t="s">
        <v>7560</v>
      </c>
      <c r="J2931" s="19">
        <v>7</v>
      </c>
      <c r="K2931" s="19" t="s">
        <v>7736</v>
      </c>
      <c r="L2931" s="11">
        <v>1</v>
      </c>
      <c r="M2931" s="11"/>
      <c r="N2931" s="24"/>
      <c r="P2931" s="32"/>
      <c r="T2931" s="19"/>
      <c r="U2931" s="3"/>
      <c r="X2931" t="str">
        <f t="shared" si="187"/>
        <v/>
      </c>
      <c r="Z2931" t="str">
        <f t="shared" si="188"/>
        <v/>
      </c>
      <c r="AB2931" s="9"/>
      <c r="AC2931" t="s">
        <v>9233</v>
      </c>
      <c r="AD2931">
        <f t="shared" si="191"/>
        <v>0</v>
      </c>
      <c r="AF2931" s="3"/>
      <c r="AH2931" s="9"/>
    </row>
    <row r="2932" spans="1:48" ht="10.95" customHeight="1" outlineLevel="1" x14ac:dyDescent="0.25">
      <c r="A2932" t="s">
        <v>2527</v>
      </c>
      <c r="C2932" s="3" t="s">
        <v>12986</v>
      </c>
      <c r="D2932" s="3">
        <v>4639</v>
      </c>
      <c r="E2932" s="9">
        <v>2004</v>
      </c>
      <c r="F2932" s="7" t="s">
        <v>3776</v>
      </c>
      <c r="G2932" s="7" t="s">
        <v>5401</v>
      </c>
      <c r="H2932" s="8" t="s">
        <v>16519</v>
      </c>
      <c r="I2932" s="8" t="s">
        <v>7560</v>
      </c>
      <c r="J2932" s="19">
        <v>7</v>
      </c>
      <c r="K2932" s="19" t="s">
        <v>7736</v>
      </c>
      <c r="L2932" s="11">
        <v>1</v>
      </c>
      <c r="M2932" s="11"/>
      <c r="N2932" s="24"/>
      <c r="P2932" s="32"/>
      <c r="T2932" s="19"/>
      <c r="U2932" s="3"/>
      <c r="X2932" t="str">
        <f t="shared" si="187"/>
        <v/>
      </c>
      <c r="Z2932" t="str">
        <f t="shared" si="188"/>
        <v/>
      </c>
      <c r="AB2932" s="9"/>
      <c r="AC2932" t="s">
        <v>16519</v>
      </c>
      <c r="AD2932">
        <f t="shared" si="191"/>
        <v>0</v>
      </c>
      <c r="AF2932" s="3"/>
      <c r="AH2932" s="9"/>
    </row>
    <row r="2933" spans="1:48" ht="10.95" customHeight="1" outlineLevel="1" x14ac:dyDescent="0.25">
      <c r="A2933" t="s">
        <v>2527</v>
      </c>
      <c r="C2933" s="3" t="s">
        <v>12986</v>
      </c>
      <c r="D2933" s="3">
        <v>4640</v>
      </c>
      <c r="E2933" s="9">
        <v>2004</v>
      </c>
      <c r="F2933" s="7" t="s">
        <v>1101</v>
      </c>
      <c r="G2933" s="7" t="s">
        <v>5401</v>
      </c>
      <c r="H2933" s="8" t="s">
        <v>9233</v>
      </c>
      <c r="I2933" s="8" t="s">
        <v>7560</v>
      </c>
      <c r="J2933" s="19">
        <v>7</v>
      </c>
      <c r="K2933" s="19" t="s">
        <v>20093</v>
      </c>
      <c r="L2933" s="11"/>
      <c r="M2933" s="11"/>
      <c r="N2933" s="24"/>
      <c r="P2933" s="32"/>
      <c r="T2933" s="19"/>
      <c r="U2933" s="3"/>
      <c r="X2933" t="str">
        <f t="shared" si="187"/>
        <v/>
      </c>
      <c r="Z2933" t="str">
        <f t="shared" si="188"/>
        <v/>
      </c>
      <c r="AB2933" s="9"/>
      <c r="AC2933" t="s">
        <v>9233</v>
      </c>
      <c r="AD2933">
        <f t="shared" si="191"/>
        <v>0</v>
      </c>
      <c r="AF2933" s="3"/>
      <c r="AH2933" s="9"/>
    </row>
    <row r="2934" spans="1:48" ht="10.95" customHeight="1" outlineLevel="1" x14ac:dyDescent="0.25">
      <c r="A2934" t="s">
        <v>2527</v>
      </c>
      <c r="C2934" s="3" t="s">
        <v>12986</v>
      </c>
      <c r="D2934" s="3" t="s">
        <v>16515</v>
      </c>
      <c r="E2934" s="9">
        <v>2004</v>
      </c>
      <c r="F2934" s="7" t="s">
        <v>16516</v>
      </c>
      <c r="G2934" s="7" t="s">
        <v>5401</v>
      </c>
      <c r="H2934" s="8" t="s">
        <v>9233</v>
      </c>
      <c r="I2934" s="8" t="s">
        <v>7560</v>
      </c>
      <c r="J2934" s="19">
        <v>7</v>
      </c>
      <c r="K2934" s="19" t="s">
        <v>7736</v>
      </c>
      <c r="L2934" s="11">
        <v>2.8</v>
      </c>
      <c r="M2934" s="11"/>
      <c r="N2934" s="24"/>
      <c r="P2934" s="32"/>
      <c r="T2934" s="19"/>
      <c r="U2934" s="3"/>
      <c r="X2934" t="str">
        <f t="shared" si="187"/>
        <v/>
      </c>
      <c r="Z2934">
        <f t="shared" si="188"/>
        <v>1</v>
      </c>
      <c r="AB2934" s="9"/>
      <c r="AC2934" t="s">
        <v>9233</v>
      </c>
      <c r="AD2934">
        <f t="shared" si="191"/>
        <v>0</v>
      </c>
      <c r="AF2934" s="3"/>
      <c r="AH2934" s="9"/>
    </row>
    <row r="2935" spans="1:48" ht="10.95" customHeight="1" outlineLevel="1" x14ac:dyDescent="0.25">
      <c r="A2935" t="s">
        <v>2527</v>
      </c>
      <c r="C2935" s="3" t="s">
        <v>12986</v>
      </c>
      <c r="D2935" s="3">
        <v>5522</v>
      </c>
      <c r="E2935" s="9">
        <v>2011</v>
      </c>
      <c r="F2935" s="7" t="s">
        <v>16516</v>
      </c>
      <c r="G2935" s="7" t="s">
        <v>5401</v>
      </c>
      <c r="H2935" s="8" t="s">
        <v>4364</v>
      </c>
      <c r="I2935" s="8" t="s">
        <v>16520</v>
      </c>
      <c r="J2935" s="19">
        <v>1</v>
      </c>
      <c r="K2935" s="19" t="s">
        <v>7736</v>
      </c>
      <c r="L2935" s="11">
        <v>7.4</v>
      </c>
      <c r="M2935" s="11"/>
      <c r="N2935" s="24"/>
      <c r="P2935" s="32"/>
      <c r="T2935" s="19"/>
      <c r="U2935" s="3"/>
      <c r="X2935" t="str">
        <f t="shared" si="187"/>
        <v/>
      </c>
      <c r="Z2935">
        <f t="shared" si="188"/>
        <v>1</v>
      </c>
      <c r="AA2935">
        <v>1</v>
      </c>
      <c r="AB2935" s="9"/>
      <c r="AC2935" t="s">
        <v>4364</v>
      </c>
      <c r="AD2935">
        <f t="shared" si="191"/>
        <v>1</v>
      </c>
      <c r="AF2935" s="3"/>
      <c r="AH2935" s="9"/>
    </row>
    <row r="2936" spans="1:48" ht="10.95" customHeight="1" x14ac:dyDescent="0.25">
      <c r="A2936" t="s">
        <v>17683</v>
      </c>
      <c r="B2936" t="s">
        <v>17684</v>
      </c>
      <c r="C2936" s="3" t="s">
        <v>12986</v>
      </c>
      <c r="E2936" s="9"/>
      <c r="F2936" s="7"/>
      <c r="G2936" s="7"/>
      <c r="H2936" s="8"/>
      <c r="I2936" s="8"/>
      <c r="J2936" s="19"/>
      <c r="K2936" s="19"/>
      <c r="L2936" s="11"/>
      <c r="M2936" s="11">
        <f>SUM(L2937:L2954)</f>
        <v>20.45</v>
      </c>
      <c r="N2936" s="24">
        <v>870</v>
      </c>
      <c r="O2936">
        <f>COUNTIF(K2937:K2954,"*")</f>
        <v>18</v>
      </c>
      <c r="P2936" s="32">
        <f>O2936/N2936</f>
        <v>2.0689655172413793E-2</v>
      </c>
      <c r="Q2936">
        <f>COUNTIF(K2937:K2954,"Y")+COUNTIF(K2937:K2954,"S")</f>
        <v>8</v>
      </c>
      <c r="T2936" s="19" t="s">
        <v>7736</v>
      </c>
      <c r="U2936" s="3"/>
      <c r="V2936" t="s">
        <v>18582</v>
      </c>
      <c r="X2936" t="str">
        <f t="shared" si="187"/>
        <v/>
      </c>
      <c r="Z2936" t="str">
        <f t="shared" si="188"/>
        <v/>
      </c>
      <c r="AB2936" s="9"/>
      <c r="AE2936">
        <f>COUNTIF(AD2937:AD2954,"1")</f>
        <v>0</v>
      </c>
      <c r="AF2936" s="3"/>
      <c r="AH2936" s="9"/>
      <c r="AI2936">
        <f>COUNTIF($J2937:$J2954,"1")-COUNTIFS($J2937:$J2954,"1",$K2937:$K2954,"V")</f>
        <v>1</v>
      </c>
      <c r="AJ2936">
        <f>COUNTIFS($J2937:$J2954,"1",$K2937:$K2954,"Y")+COUNTIFS($J2937:$J2954,"1",$K2937:$K2954,"s")</f>
        <v>1</v>
      </c>
      <c r="AK2936">
        <f>COUNTIF($J2937:$J2954,"2")-COUNTIFS($J2937:$J2954,"2",$K2937:$K2954,"V")</f>
        <v>0</v>
      </c>
      <c r="AL2936">
        <f>COUNTIFS($J2937:$J2954,"2",$K2937:$K2954,"Y")+COUNTIFS($J2937:$J2954,"2",$K2937:$K2954,"s")</f>
        <v>0</v>
      </c>
      <c r="AM2936">
        <f>COUNTIF($J2937:$J2954,"3")-COUNTIFS($J2937:$J2954,"3",$K2937:$K2954,"V")</f>
        <v>9</v>
      </c>
      <c r="AN2936">
        <f>COUNTIFS($J2937:$J2954,"3",$K2937:$K2954,"Y")+COUNTIFS($J2937:$J2954,"3",$K2937:$K2954,"s")</f>
        <v>2</v>
      </c>
      <c r="AO2936">
        <f>COUNTIF($J2937:$J2954,"4")-COUNTIFS($J2937:$J2954,"4",$K2937:$K2954,"V")</f>
        <v>0</v>
      </c>
      <c r="AP2936">
        <f>COUNTIFS($J2937:$J2954,"4",$K2937:$K2954,"Y")+COUNTIFS($J2937:$J2954,"4",$K2937:$K2954,"s")</f>
        <v>0</v>
      </c>
      <c r="AQ2936">
        <f>COUNTIF($J2937:$J2954,"5")-COUNTIFS($J2937:$J2954,"5",$K2937:$K2954,"V")</f>
        <v>3</v>
      </c>
      <c r="AR2936">
        <f>COUNTIFS($J2937:$J2954,"5",$K2937:$K2954,"Y")+COUNTIFS($J2937:$J2954,"5",$K2937:$K2954,"s")</f>
        <v>3</v>
      </c>
      <c r="AS2936">
        <f>COUNTIF($J2937:$J2954,"6")-COUNTIFS($J2937:$J2954,"6",$K2937:$K2954,"V")</f>
        <v>5</v>
      </c>
      <c r="AT2936">
        <f>COUNTIFS($J2937:$J2954,"6",$K2937:$K2954,"Y")+COUNTIFS($J2937:$J2954,"6",$K2937:$K2954,"s")</f>
        <v>2</v>
      </c>
      <c r="AU2936">
        <f>COUNTIF($J2937:$J2954,"7")-COUNTIFS($J2937:$J2954,"7",$K2937:$K2954,"V")</f>
        <v>0</v>
      </c>
      <c r="AV2936">
        <f>COUNTIFS($J2937:$J2954,"7",$K2937:$K2954,"Y")+COUNTIFS($J2937:$J2954,"7",$K2937:$K2954,"s")</f>
        <v>0</v>
      </c>
    </row>
    <row r="2937" spans="1:48" ht="10.95" customHeight="1" outlineLevel="1" x14ac:dyDescent="0.25">
      <c r="A2937" t="s">
        <v>17682</v>
      </c>
      <c r="C2937" s="3" t="s">
        <v>12986</v>
      </c>
      <c r="D2937" s="3">
        <v>184</v>
      </c>
      <c r="E2937" s="9">
        <v>1942</v>
      </c>
      <c r="F2937" s="7" t="s">
        <v>5242</v>
      </c>
      <c r="G2937" s="7" t="s">
        <v>17660</v>
      </c>
      <c r="H2937" s="8" t="s">
        <v>17665</v>
      </c>
      <c r="I2937" s="8" t="s">
        <v>8890</v>
      </c>
      <c r="J2937" s="19">
        <v>3</v>
      </c>
      <c r="K2937" s="19" t="s">
        <v>7736</v>
      </c>
      <c r="L2937" s="11">
        <v>0.45</v>
      </c>
      <c r="M2937" s="11"/>
      <c r="N2937" s="24"/>
      <c r="P2937" s="32"/>
      <c r="T2937" s="19"/>
      <c r="U2937" s="3"/>
      <c r="X2937" t="str">
        <f t="shared" si="187"/>
        <v/>
      </c>
      <c r="Z2937" t="str">
        <f t="shared" si="188"/>
        <v/>
      </c>
      <c r="AB2937" s="9"/>
      <c r="AC2937" t="s">
        <v>17665</v>
      </c>
      <c r="AD2937">
        <f t="shared" ref="AD2937:AD2954" si="192">COUNTIF(H2937,"*Fuji*")</f>
        <v>0</v>
      </c>
      <c r="AF2937" s="3"/>
      <c r="AH2937" s="9"/>
    </row>
    <row r="2938" spans="1:48" ht="10.95" customHeight="1" outlineLevel="1" x14ac:dyDescent="0.25">
      <c r="A2938" t="s">
        <v>17682</v>
      </c>
      <c r="C2938" s="3" t="s">
        <v>12986</v>
      </c>
      <c r="D2938" s="3">
        <v>185</v>
      </c>
      <c r="E2938" s="9">
        <v>1942</v>
      </c>
      <c r="F2938" s="7" t="s">
        <v>2977</v>
      </c>
      <c r="G2938" s="7" t="s">
        <v>14942</v>
      </c>
      <c r="H2938" s="8" t="s">
        <v>17664</v>
      </c>
      <c r="I2938" s="8" t="s">
        <v>8890</v>
      </c>
      <c r="J2938" s="19">
        <v>6</v>
      </c>
      <c r="K2938" s="19" t="s">
        <v>7736</v>
      </c>
      <c r="L2938" s="11">
        <v>0.45</v>
      </c>
      <c r="M2938" s="11"/>
      <c r="N2938" s="24"/>
      <c r="P2938" s="32"/>
      <c r="T2938" s="19"/>
      <c r="U2938" s="3"/>
      <c r="X2938" t="str">
        <f t="shared" si="187"/>
        <v/>
      </c>
      <c r="Z2938" t="str">
        <f t="shared" si="188"/>
        <v/>
      </c>
      <c r="AB2938" s="9"/>
      <c r="AC2938" t="s">
        <v>17664</v>
      </c>
      <c r="AD2938">
        <f t="shared" si="192"/>
        <v>0</v>
      </c>
      <c r="AF2938" s="3"/>
      <c r="AH2938" s="9"/>
    </row>
    <row r="2939" spans="1:48" ht="10.95" customHeight="1" outlineLevel="1" x14ac:dyDescent="0.25">
      <c r="A2939" t="s">
        <v>17682</v>
      </c>
      <c r="C2939" s="3" t="s">
        <v>12986</v>
      </c>
      <c r="D2939" s="3">
        <v>189</v>
      </c>
      <c r="E2939" s="9">
        <v>1942</v>
      </c>
      <c r="F2939" s="7" t="s">
        <v>2351</v>
      </c>
      <c r="G2939" s="7" t="s">
        <v>17661</v>
      </c>
      <c r="H2939" s="8" t="s">
        <v>17665</v>
      </c>
      <c r="I2939" s="8" t="s">
        <v>8890</v>
      </c>
      <c r="J2939" s="19">
        <v>3</v>
      </c>
      <c r="K2939" s="19" t="s">
        <v>7736</v>
      </c>
      <c r="L2939" s="11">
        <v>0.75</v>
      </c>
      <c r="M2939" s="11"/>
      <c r="N2939" s="24"/>
      <c r="P2939" s="32"/>
      <c r="T2939" s="19"/>
      <c r="U2939" s="3"/>
      <c r="X2939" t="str">
        <f t="shared" si="187"/>
        <v/>
      </c>
      <c r="Z2939" t="str">
        <f t="shared" si="188"/>
        <v/>
      </c>
      <c r="AB2939" s="9"/>
      <c r="AC2939" t="s">
        <v>17665</v>
      </c>
      <c r="AD2939">
        <f t="shared" si="192"/>
        <v>0</v>
      </c>
      <c r="AF2939" s="3"/>
      <c r="AH2939" s="9"/>
    </row>
    <row r="2940" spans="1:48" ht="10.95" customHeight="1" outlineLevel="1" x14ac:dyDescent="0.25">
      <c r="A2940" t="s">
        <v>17682</v>
      </c>
      <c r="C2940" s="3" t="s">
        <v>12986</v>
      </c>
      <c r="D2940" s="3">
        <v>190</v>
      </c>
      <c r="E2940" s="9">
        <v>1942</v>
      </c>
      <c r="F2940" s="7" t="s">
        <v>5243</v>
      </c>
      <c r="G2940" s="7" t="s">
        <v>11831</v>
      </c>
      <c r="H2940" s="8" t="s">
        <v>17664</v>
      </c>
      <c r="I2940" s="8" t="s">
        <v>8890</v>
      </c>
      <c r="J2940" s="19">
        <v>6</v>
      </c>
      <c r="K2940" s="19" t="s">
        <v>7736</v>
      </c>
      <c r="L2940" s="11">
        <v>0.6</v>
      </c>
      <c r="M2940" s="11"/>
      <c r="N2940" s="24"/>
      <c r="P2940" s="32"/>
      <c r="T2940" s="19"/>
      <c r="U2940" s="3"/>
      <c r="X2940" t="str">
        <f t="shared" si="187"/>
        <v/>
      </c>
      <c r="Z2940" t="str">
        <f t="shared" si="188"/>
        <v/>
      </c>
      <c r="AB2940" s="9"/>
      <c r="AC2940" t="s">
        <v>17664</v>
      </c>
      <c r="AD2940">
        <f t="shared" si="192"/>
        <v>0</v>
      </c>
      <c r="AF2940" s="3"/>
      <c r="AH2940" s="9"/>
    </row>
    <row r="2941" spans="1:48" ht="10.95" customHeight="1" outlineLevel="1" x14ac:dyDescent="0.25">
      <c r="A2941" t="s">
        <v>17682</v>
      </c>
      <c r="C2941" s="3" t="s">
        <v>12986</v>
      </c>
      <c r="D2941" s="3">
        <v>194</v>
      </c>
      <c r="E2941" s="9">
        <v>1942</v>
      </c>
      <c r="F2941" s="7" t="s">
        <v>17658</v>
      </c>
      <c r="G2941" s="7" t="s">
        <v>17662</v>
      </c>
      <c r="H2941" s="8" t="s">
        <v>17665</v>
      </c>
      <c r="I2941" s="8" t="s">
        <v>8890</v>
      </c>
      <c r="J2941" s="19">
        <v>3</v>
      </c>
      <c r="K2941" s="19" t="s">
        <v>7738</v>
      </c>
      <c r="L2941" s="11"/>
      <c r="M2941" s="11"/>
      <c r="N2941" s="24"/>
      <c r="P2941" s="32"/>
      <c r="T2941" s="19"/>
      <c r="U2941" s="3"/>
      <c r="X2941" t="str">
        <f t="shared" si="187"/>
        <v/>
      </c>
      <c r="Z2941" t="str">
        <f t="shared" si="188"/>
        <v/>
      </c>
      <c r="AB2941" s="9"/>
      <c r="AC2941" t="s">
        <v>17665</v>
      </c>
      <c r="AD2941">
        <f t="shared" si="192"/>
        <v>0</v>
      </c>
      <c r="AF2941" s="3"/>
      <c r="AH2941" s="9"/>
    </row>
    <row r="2942" spans="1:48" ht="10.95" customHeight="1" outlineLevel="1" x14ac:dyDescent="0.25">
      <c r="A2942" t="s">
        <v>17682</v>
      </c>
      <c r="C2942" s="3" t="s">
        <v>12986</v>
      </c>
      <c r="D2942" s="3">
        <v>195</v>
      </c>
      <c r="E2942" s="9">
        <v>1942</v>
      </c>
      <c r="F2942" s="7" t="s">
        <v>17659</v>
      </c>
      <c r="G2942" s="7" t="s">
        <v>17663</v>
      </c>
      <c r="H2942" s="8" t="s">
        <v>17664</v>
      </c>
      <c r="I2942" s="8" t="s">
        <v>8890</v>
      </c>
      <c r="J2942" s="19">
        <v>6</v>
      </c>
      <c r="K2942" s="19" t="s">
        <v>7738</v>
      </c>
      <c r="L2942" s="11"/>
      <c r="M2942" s="11"/>
      <c r="N2942" s="24"/>
      <c r="P2942" s="32"/>
      <c r="T2942" s="19"/>
      <c r="U2942" s="3"/>
      <c r="X2942" t="str">
        <f t="shared" si="187"/>
        <v/>
      </c>
      <c r="Z2942" t="str">
        <f t="shared" si="188"/>
        <v/>
      </c>
      <c r="AB2942" s="9"/>
      <c r="AC2942" t="s">
        <v>17664</v>
      </c>
      <c r="AD2942">
        <f t="shared" si="192"/>
        <v>0</v>
      </c>
      <c r="AF2942" s="3"/>
      <c r="AH2942" s="9"/>
    </row>
    <row r="2943" spans="1:48" ht="10.95" customHeight="1" outlineLevel="1" x14ac:dyDescent="0.25">
      <c r="A2943" t="s">
        <v>17682</v>
      </c>
      <c r="C2943" s="3" t="s">
        <v>12986</v>
      </c>
      <c r="D2943" s="3">
        <v>199</v>
      </c>
      <c r="E2943" s="9">
        <v>1943</v>
      </c>
      <c r="F2943" s="7" t="s">
        <v>3703</v>
      </c>
      <c r="G2943" s="7" t="s">
        <v>6540</v>
      </c>
      <c r="H2943" s="8" t="s">
        <v>6541</v>
      </c>
      <c r="I2943" s="8" t="s">
        <v>7008</v>
      </c>
      <c r="J2943" s="19">
        <v>5</v>
      </c>
      <c r="K2943" s="19" t="s">
        <v>7736</v>
      </c>
      <c r="L2943" s="11">
        <v>0.5</v>
      </c>
      <c r="M2943" s="11"/>
      <c r="N2943" s="24"/>
      <c r="P2943" s="32"/>
      <c r="T2943" s="19"/>
      <c r="U2943" s="3">
        <v>165</v>
      </c>
      <c r="X2943" t="str">
        <f t="shared" si="187"/>
        <v/>
      </c>
      <c r="Z2943" t="str">
        <f t="shared" si="188"/>
        <v/>
      </c>
      <c r="AB2943" s="9"/>
      <c r="AC2943" t="s">
        <v>6541</v>
      </c>
      <c r="AD2943">
        <f t="shared" si="192"/>
        <v>0</v>
      </c>
      <c r="AF2943" s="3"/>
      <c r="AG2943" t="s">
        <v>6542</v>
      </c>
      <c r="AH2943" s="9" t="s">
        <v>4613</v>
      </c>
    </row>
    <row r="2944" spans="1:48" ht="10.95" customHeight="1" outlineLevel="1" x14ac:dyDescent="0.25">
      <c r="A2944" t="s">
        <v>17682</v>
      </c>
      <c r="C2944" s="3" t="s">
        <v>12986</v>
      </c>
      <c r="D2944" s="3">
        <v>200</v>
      </c>
      <c r="E2944" s="9">
        <v>1943</v>
      </c>
      <c r="F2944" s="7" t="s">
        <v>135</v>
      </c>
      <c r="G2944" s="7" t="s">
        <v>5934</v>
      </c>
      <c r="H2944" s="8" t="s">
        <v>5935</v>
      </c>
      <c r="I2944" s="8" t="s">
        <v>7008</v>
      </c>
      <c r="J2944" s="19">
        <v>5</v>
      </c>
      <c r="K2944" s="19" t="s">
        <v>7736</v>
      </c>
      <c r="L2944" s="11">
        <v>0.2</v>
      </c>
      <c r="M2944" s="11"/>
      <c r="N2944" s="24"/>
      <c r="P2944" s="32"/>
      <c r="T2944" s="19"/>
      <c r="U2944" s="3">
        <v>166</v>
      </c>
      <c r="X2944" t="str">
        <f t="shared" si="187"/>
        <v/>
      </c>
      <c r="Z2944" t="str">
        <f t="shared" si="188"/>
        <v/>
      </c>
      <c r="AB2944" s="9"/>
      <c r="AC2944" t="s">
        <v>5935</v>
      </c>
      <c r="AD2944">
        <f t="shared" si="192"/>
        <v>0</v>
      </c>
      <c r="AF2944" s="3"/>
      <c r="AG2944" t="s">
        <v>5936</v>
      </c>
      <c r="AH2944" s="9" t="s">
        <v>4613</v>
      </c>
    </row>
    <row r="2945" spans="1:48" ht="10.95" customHeight="1" outlineLevel="1" x14ac:dyDescent="0.25">
      <c r="A2945" t="s">
        <v>17682</v>
      </c>
      <c r="C2945" s="3" t="s">
        <v>12986</v>
      </c>
      <c r="D2945" s="3">
        <v>201</v>
      </c>
      <c r="E2945" s="9">
        <v>1943</v>
      </c>
      <c r="F2945" s="7" t="s">
        <v>5937</v>
      </c>
      <c r="G2945" s="7" t="s">
        <v>5938</v>
      </c>
      <c r="H2945" s="8" t="s">
        <v>5939</v>
      </c>
      <c r="I2945" s="8" t="s">
        <v>7008</v>
      </c>
      <c r="J2945" s="19">
        <v>5</v>
      </c>
      <c r="K2945" s="19" t="s">
        <v>7736</v>
      </c>
      <c r="L2945" s="11">
        <v>0.5</v>
      </c>
      <c r="M2945" s="11"/>
      <c r="N2945" s="24"/>
      <c r="P2945" s="32"/>
      <c r="T2945" s="19"/>
      <c r="U2945" s="3">
        <v>167</v>
      </c>
      <c r="X2945" t="str">
        <f t="shared" si="187"/>
        <v/>
      </c>
      <c r="Z2945" t="str">
        <f t="shared" si="188"/>
        <v/>
      </c>
      <c r="AB2945" s="9"/>
      <c r="AC2945" t="s">
        <v>5939</v>
      </c>
      <c r="AD2945">
        <f t="shared" si="192"/>
        <v>0</v>
      </c>
      <c r="AF2945" s="3"/>
      <c r="AG2945" t="s">
        <v>1391</v>
      </c>
      <c r="AH2945" s="9" t="s">
        <v>4613</v>
      </c>
    </row>
    <row r="2946" spans="1:48" ht="10.95" customHeight="1" outlineLevel="1" x14ac:dyDescent="0.25">
      <c r="A2946" t="s">
        <v>17682</v>
      </c>
      <c r="C2946" s="3" t="s">
        <v>12986</v>
      </c>
      <c r="D2946" s="3">
        <v>208</v>
      </c>
      <c r="E2946" s="9">
        <v>1943</v>
      </c>
      <c r="F2946" s="7" t="s">
        <v>17666</v>
      </c>
      <c r="G2946" s="7" t="s">
        <v>17662</v>
      </c>
      <c r="H2946" s="8" t="s">
        <v>17665</v>
      </c>
      <c r="I2946" s="8" t="s">
        <v>8890</v>
      </c>
      <c r="J2946" s="19">
        <v>3</v>
      </c>
      <c r="K2946" s="19" t="s">
        <v>7738</v>
      </c>
      <c r="L2946" s="11"/>
      <c r="M2946" s="11"/>
      <c r="N2946" s="24"/>
      <c r="P2946" s="32"/>
      <c r="T2946" s="19"/>
      <c r="U2946" s="3"/>
      <c r="X2946" t="str">
        <f t="shared" ref="X2946:X3009" si="193">IF(COUNTIF(F2946,"*fdc*"),1,"")</f>
        <v/>
      </c>
      <c r="Z2946" t="str">
        <f t="shared" ref="Z2946:Z3009" si="194">IF(COUNTIF(F2946,"*s/s*"),1,"")</f>
        <v/>
      </c>
      <c r="AB2946" s="9"/>
      <c r="AC2946" t="s">
        <v>17665</v>
      </c>
      <c r="AD2946">
        <f t="shared" si="192"/>
        <v>0</v>
      </c>
      <c r="AF2946" s="3"/>
      <c r="AH2946" s="9"/>
    </row>
    <row r="2947" spans="1:48" ht="10.95" customHeight="1" outlineLevel="1" x14ac:dyDescent="0.25">
      <c r="A2947" t="s">
        <v>17682</v>
      </c>
      <c r="C2947" s="3" t="s">
        <v>12986</v>
      </c>
      <c r="D2947" s="3">
        <v>209</v>
      </c>
      <c r="E2947" s="9">
        <v>1943</v>
      </c>
      <c r="F2947" s="7" t="s">
        <v>17667</v>
      </c>
      <c r="G2947" s="7" t="s">
        <v>17663</v>
      </c>
      <c r="H2947" s="8" t="s">
        <v>17664</v>
      </c>
      <c r="I2947" s="8" t="s">
        <v>8890</v>
      </c>
      <c r="J2947" s="19">
        <v>6</v>
      </c>
      <c r="K2947" s="19" t="s">
        <v>7738</v>
      </c>
      <c r="L2947" s="11"/>
      <c r="M2947" s="11"/>
      <c r="N2947" s="24"/>
      <c r="P2947" s="32"/>
      <c r="T2947" s="19"/>
      <c r="U2947" s="3"/>
      <c r="X2947" t="str">
        <f t="shared" si="193"/>
        <v/>
      </c>
      <c r="Z2947" t="str">
        <f t="shared" si="194"/>
        <v/>
      </c>
      <c r="AB2947" s="9"/>
      <c r="AC2947" t="s">
        <v>17664</v>
      </c>
      <c r="AD2947">
        <f t="shared" si="192"/>
        <v>0</v>
      </c>
      <c r="AF2947" s="3"/>
      <c r="AH2947" s="9"/>
    </row>
    <row r="2948" spans="1:48" ht="10.95" customHeight="1" outlineLevel="1" x14ac:dyDescent="0.25">
      <c r="A2948" t="s">
        <v>17682</v>
      </c>
      <c r="C2948" s="3" t="s">
        <v>12986</v>
      </c>
      <c r="D2948" s="3">
        <v>294</v>
      </c>
      <c r="E2948" s="9">
        <v>2010</v>
      </c>
      <c r="F2948" s="7" t="s">
        <v>17668</v>
      </c>
      <c r="G2948" s="7" t="s">
        <v>5401</v>
      </c>
      <c r="H2948" s="8" t="s">
        <v>17664</v>
      </c>
      <c r="I2948" s="8" t="s">
        <v>17669</v>
      </c>
      <c r="J2948" s="19">
        <v>6</v>
      </c>
      <c r="K2948" s="19" t="s">
        <v>7738</v>
      </c>
      <c r="L2948" s="11"/>
      <c r="M2948" s="11"/>
      <c r="N2948" s="24"/>
      <c r="P2948" s="32"/>
      <c r="T2948" s="19"/>
      <c r="U2948" s="3"/>
      <c r="X2948" t="str">
        <f t="shared" si="193"/>
        <v/>
      </c>
      <c r="Z2948" t="str">
        <f t="shared" si="194"/>
        <v/>
      </c>
      <c r="AB2948" s="9"/>
      <c r="AC2948" t="s">
        <v>17664</v>
      </c>
      <c r="AD2948">
        <f t="shared" si="192"/>
        <v>0</v>
      </c>
      <c r="AF2948" s="3"/>
      <c r="AH2948" s="9"/>
    </row>
    <row r="2949" spans="1:48" ht="10.95" customHeight="1" outlineLevel="1" x14ac:dyDescent="0.25">
      <c r="A2949" t="s">
        <v>17682</v>
      </c>
      <c r="C2949" s="3" t="s">
        <v>12986</v>
      </c>
      <c r="D2949" s="3" t="s">
        <v>17670</v>
      </c>
      <c r="E2949" s="9">
        <v>2011</v>
      </c>
      <c r="F2949" s="7" t="s">
        <v>17671</v>
      </c>
      <c r="G2949" s="7" t="s">
        <v>5401</v>
      </c>
      <c r="H2949" s="8" t="s">
        <v>2355</v>
      </c>
      <c r="I2949" s="8" t="s">
        <v>8506</v>
      </c>
      <c r="J2949" s="19">
        <v>1</v>
      </c>
      <c r="K2949" s="19" t="s">
        <v>7736</v>
      </c>
      <c r="L2949" s="11">
        <v>17</v>
      </c>
      <c r="M2949" s="11"/>
      <c r="N2949" s="24"/>
      <c r="P2949" s="32"/>
      <c r="R2949">
        <v>1</v>
      </c>
      <c r="S2949">
        <v>1</v>
      </c>
      <c r="T2949" s="19"/>
      <c r="U2949" s="3"/>
      <c r="X2949" t="str">
        <f t="shared" si="193"/>
        <v/>
      </c>
      <c r="Z2949">
        <f t="shared" si="194"/>
        <v>1</v>
      </c>
      <c r="AA2949">
        <v>1</v>
      </c>
      <c r="AB2949" s="9"/>
      <c r="AC2949" t="s">
        <v>2355</v>
      </c>
      <c r="AD2949">
        <f t="shared" si="192"/>
        <v>0</v>
      </c>
      <c r="AF2949" s="3">
        <v>1</v>
      </c>
      <c r="AH2949" s="9"/>
    </row>
    <row r="2950" spans="1:48" ht="10.95" customHeight="1" outlineLevel="1" x14ac:dyDescent="0.25">
      <c r="A2950" t="s">
        <v>17682</v>
      </c>
      <c r="C2950" s="3" t="s">
        <v>12986</v>
      </c>
      <c r="D2950" s="3" t="s">
        <v>17673</v>
      </c>
      <c r="E2950" s="9">
        <v>2012</v>
      </c>
      <c r="F2950" s="7" t="s">
        <v>10622</v>
      </c>
      <c r="G2950" s="7" t="s">
        <v>5401</v>
      </c>
      <c r="H2950" s="8" t="s">
        <v>17674</v>
      </c>
      <c r="I2950" s="8" t="s">
        <v>17672</v>
      </c>
      <c r="J2950" s="19">
        <v>3</v>
      </c>
      <c r="K2950" s="19" t="s">
        <v>7738</v>
      </c>
      <c r="L2950" s="11"/>
      <c r="M2950" s="11"/>
      <c r="N2950" s="24"/>
      <c r="P2950" s="32"/>
      <c r="T2950" s="19"/>
      <c r="U2950" s="3"/>
      <c r="X2950" t="str">
        <f t="shared" si="193"/>
        <v/>
      </c>
      <c r="Z2950">
        <f t="shared" si="194"/>
        <v>1</v>
      </c>
      <c r="AA2950">
        <v>1</v>
      </c>
      <c r="AB2950" s="9"/>
      <c r="AC2950" t="s">
        <v>17674</v>
      </c>
      <c r="AD2950">
        <f t="shared" si="192"/>
        <v>0</v>
      </c>
      <c r="AF2950" s="3"/>
      <c r="AH2950" s="9"/>
    </row>
    <row r="2951" spans="1:48" ht="10.95" customHeight="1" outlineLevel="1" x14ac:dyDescent="0.25">
      <c r="A2951" t="s">
        <v>17682</v>
      </c>
      <c r="C2951" s="3" t="s">
        <v>12986</v>
      </c>
      <c r="D2951" s="3">
        <v>471</v>
      </c>
      <c r="E2951" s="9">
        <v>2013</v>
      </c>
      <c r="F2951" s="7" t="s">
        <v>16920</v>
      </c>
      <c r="G2951" s="7" t="s">
        <v>5401</v>
      </c>
      <c r="H2951" s="8" t="s">
        <v>17676</v>
      </c>
      <c r="I2951" s="8" t="s">
        <v>17675</v>
      </c>
      <c r="J2951" s="19">
        <v>3</v>
      </c>
      <c r="K2951" s="19" t="s">
        <v>7738</v>
      </c>
      <c r="L2951" s="11"/>
      <c r="M2951" s="11"/>
      <c r="N2951" s="24"/>
      <c r="P2951" s="32"/>
      <c r="T2951" s="19"/>
      <c r="U2951" s="3"/>
      <c r="X2951" t="str">
        <f t="shared" si="193"/>
        <v/>
      </c>
      <c r="Z2951" t="str">
        <f t="shared" si="194"/>
        <v/>
      </c>
      <c r="AB2951" s="9"/>
      <c r="AC2951" t="s">
        <v>17676</v>
      </c>
      <c r="AD2951">
        <f t="shared" si="192"/>
        <v>0</v>
      </c>
      <c r="AF2951" s="3"/>
      <c r="AH2951" s="9"/>
    </row>
    <row r="2952" spans="1:48" ht="10.95" customHeight="1" outlineLevel="1" x14ac:dyDescent="0.25">
      <c r="A2952" t="s">
        <v>17682</v>
      </c>
      <c r="C2952" s="3" t="s">
        <v>12986</v>
      </c>
      <c r="D2952" s="3" t="s">
        <v>18748</v>
      </c>
      <c r="E2952" s="9">
        <v>2013</v>
      </c>
      <c r="F2952" s="7" t="s">
        <v>17678</v>
      </c>
      <c r="G2952" s="7" t="s">
        <v>5401</v>
      </c>
      <c r="H2952" s="8" t="s">
        <v>17679</v>
      </c>
      <c r="I2952" s="8" t="s">
        <v>17677</v>
      </c>
      <c r="J2952" s="19">
        <v>3</v>
      </c>
      <c r="K2952" s="19" t="s">
        <v>7738</v>
      </c>
      <c r="L2952" s="11"/>
      <c r="M2952" s="11"/>
      <c r="N2952" s="24"/>
      <c r="P2952" s="32"/>
      <c r="T2952" s="19"/>
      <c r="U2952" s="3"/>
      <c r="X2952" t="str">
        <f t="shared" si="193"/>
        <v/>
      </c>
      <c r="Z2952">
        <f t="shared" si="194"/>
        <v>1</v>
      </c>
      <c r="AA2952">
        <v>1</v>
      </c>
      <c r="AB2952" s="9"/>
      <c r="AC2952" t="s">
        <v>17679</v>
      </c>
      <c r="AD2952">
        <f t="shared" si="192"/>
        <v>0</v>
      </c>
      <c r="AF2952" s="3"/>
      <c r="AH2952" s="9"/>
    </row>
    <row r="2953" spans="1:48" ht="10.95" customHeight="1" outlineLevel="1" x14ac:dyDescent="0.25">
      <c r="A2953" t="s">
        <v>17682</v>
      </c>
      <c r="C2953" s="3" t="s">
        <v>12986</v>
      </c>
      <c r="D2953" s="3">
        <v>482</v>
      </c>
      <c r="E2953" s="9">
        <v>2013</v>
      </c>
      <c r="F2953" s="7">
        <v>1</v>
      </c>
      <c r="G2953" s="7" t="s">
        <v>5401</v>
      </c>
      <c r="H2953" s="8" t="s">
        <v>17681</v>
      </c>
      <c r="I2953" s="8" t="s">
        <v>7080</v>
      </c>
      <c r="J2953" s="19">
        <v>3</v>
      </c>
      <c r="K2953" s="19" t="s">
        <v>7738</v>
      </c>
      <c r="L2953" s="11"/>
      <c r="M2953" s="11"/>
      <c r="N2953" s="24"/>
      <c r="P2953" s="32"/>
      <c r="T2953" s="19"/>
      <c r="U2953" s="3"/>
      <c r="X2953" t="str">
        <f t="shared" si="193"/>
        <v/>
      </c>
      <c r="Z2953" t="str">
        <f t="shared" si="194"/>
        <v/>
      </c>
      <c r="AB2953" s="9"/>
      <c r="AC2953" t="s">
        <v>17681</v>
      </c>
      <c r="AD2953">
        <f t="shared" si="192"/>
        <v>0</v>
      </c>
      <c r="AF2953" s="3"/>
      <c r="AH2953" s="9"/>
    </row>
    <row r="2954" spans="1:48" ht="10.95" customHeight="1" outlineLevel="1" collapsed="1" x14ac:dyDescent="0.25">
      <c r="A2954" t="s">
        <v>17682</v>
      </c>
      <c r="C2954" s="3" t="s">
        <v>12986</v>
      </c>
      <c r="D2954" s="3" t="s">
        <v>17680</v>
      </c>
      <c r="E2954" s="9">
        <v>2013</v>
      </c>
      <c r="F2954" s="7" t="s">
        <v>21882</v>
      </c>
      <c r="G2954" s="7" t="s">
        <v>5401</v>
      </c>
      <c r="H2954" s="8" t="s">
        <v>17681</v>
      </c>
      <c r="I2954" s="8" t="s">
        <v>7080</v>
      </c>
      <c r="J2954" s="19">
        <v>3</v>
      </c>
      <c r="K2954" s="19" t="s">
        <v>7738</v>
      </c>
      <c r="L2954" s="11"/>
      <c r="M2954" s="11"/>
      <c r="N2954" s="24"/>
      <c r="P2954" s="32"/>
      <c r="T2954" s="19"/>
      <c r="U2954" s="3"/>
      <c r="X2954" t="str">
        <f t="shared" si="193"/>
        <v/>
      </c>
      <c r="Z2954">
        <f t="shared" si="194"/>
        <v>1</v>
      </c>
      <c r="AB2954" s="9"/>
      <c r="AC2954" t="s">
        <v>17681</v>
      </c>
      <c r="AD2954">
        <f t="shared" si="192"/>
        <v>0</v>
      </c>
      <c r="AF2954" s="3"/>
      <c r="AH2954" s="9"/>
    </row>
    <row r="2955" spans="1:48" ht="10.95" customHeight="1" x14ac:dyDescent="0.25">
      <c r="A2955" s="6" t="s">
        <v>21022</v>
      </c>
      <c r="B2955" t="s">
        <v>13272</v>
      </c>
      <c r="C2955" s="3" t="s">
        <v>12533</v>
      </c>
      <c r="E2955" s="9"/>
      <c r="F2955" s="7"/>
      <c r="G2955" s="7"/>
      <c r="H2955" s="8"/>
      <c r="I2955" s="8"/>
      <c r="J2955" s="19"/>
      <c r="K2955" s="19"/>
      <c r="L2955" s="11"/>
      <c r="M2955" s="11">
        <f>SUM(L2956:L2966)</f>
        <v>34.599999999999994</v>
      </c>
      <c r="N2955" s="24">
        <v>1478</v>
      </c>
      <c r="O2955">
        <f>COUNTIF(K2956:K2966,"*")</f>
        <v>11</v>
      </c>
      <c r="P2955" s="32">
        <f>O2955/N2955</f>
        <v>7.4424898511502033E-3</v>
      </c>
      <c r="Q2955">
        <f>COUNTIF(K2956:K2966,"Y")+COUNTIF(K2956:K2966,"S")</f>
        <v>10</v>
      </c>
      <c r="T2955" s="19" t="s">
        <v>7736</v>
      </c>
      <c r="U2955" s="3"/>
      <c r="V2955" t="s">
        <v>18657</v>
      </c>
      <c r="X2955" t="str">
        <f t="shared" si="193"/>
        <v/>
      </c>
      <c r="Z2955" t="str">
        <f t="shared" si="194"/>
        <v/>
      </c>
      <c r="AB2955" s="9"/>
      <c r="AE2955">
        <f>COUNTIF(AD2956:AD2966,"1")</f>
        <v>1</v>
      </c>
      <c r="AF2955" s="3"/>
      <c r="AH2955" s="9"/>
      <c r="AI2955">
        <f>COUNTIF($J2956:$J2966,"1")-COUNTIFS($J2956:$J2966,"1",$K2956:$K2966,"V")</f>
        <v>1</v>
      </c>
      <c r="AJ2955">
        <f>COUNTIFS($J2956:$J2966,"1",$K2956:$K2966,"Y")+COUNTIFS($J2956:$J2966,"1",$K2956:$K2966,"s")</f>
        <v>1</v>
      </c>
      <c r="AK2955">
        <f>COUNTIF($J2956:$J2966,"2")-COUNTIFS($J2956:$J2966,"2",$K2956:$K2966,"V")</f>
        <v>1</v>
      </c>
      <c r="AL2955">
        <f>COUNTIFS($J2956:$J2966,"2",$K2956:$K2966,"Y")+COUNTIFS($J2956:$J2966,"2",$K2956:$K2966,"s")</f>
        <v>1</v>
      </c>
      <c r="AM2955">
        <f>COUNTIF($J2956:$J2966,"3")-COUNTIFS($J2956:$J2966,"3",$K2956:$K2966,"V")</f>
        <v>0</v>
      </c>
      <c r="AN2955">
        <f>COUNTIFS($J2956:$J2966,"3",$K2956:$K2966,"Y")+COUNTIFS($J2956:$J2966,"3",$K2956:$K2966,"s")</f>
        <v>0</v>
      </c>
      <c r="AO2955">
        <f>COUNTIF($J2956:$J2966,"4")-COUNTIFS($J2956:$J2966,"4",$K2956:$K2966,"V")</f>
        <v>0</v>
      </c>
      <c r="AP2955">
        <f>COUNTIFS($J2956:$J2966,"4",$K2956:$K2966,"Y")+COUNTIFS($J2956:$J2966,"4",$K2956:$K2966,"s")</f>
        <v>0</v>
      </c>
      <c r="AQ2955">
        <f>COUNTIF($J2956:$J2966,"5")-COUNTIFS($J2956:$J2966,"5",$K2956:$K2966,"V")</f>
        <v>3</v>
      </c>
      <c r="AR2955">
        <f>COUNTIFS($J2956:$J2966,"5",$K2956:$K2966,"Y")+COUNTIFS($J2956:$J2966,"5",$K2956:$K2966,"s")</f>
        <v>3</v>
      </c>
      <c r="AS2955">
        <f>COUNTIF($J2956:$J2966,"6")-COUNTIFS($J2956:$J2966,"6",$K2956:$K2966,"V")</f>
        <v>1</v>
      </c>
      <c r="AT2955">
        <f>COUNTIFS($J2956:$J2966,"6",$K2956:$K2966,"Y")+COUNTIFS($J2956:$J2966,"6",$K2956:$K2966,"s")</f>
        <v>1</v>
      </c>
      <c r="AU2955">
        <f>COUNTIF($J2956:$J2966,"7")-COUNTIFS($J2956:$J2966,"7",$K2956:$K2966,"V")</f>
        <v>4</v>
      </c>
      <c r="AV2955">
        <f>COUNTIFS($J2956:$J2966,"7",$K2956:$K2966,"Y")+COUNTIFS($J2956:$J2966,"7",$K2956:$K2966,"s")</f>
        <v>4</v>
      </c>
    </row>
    <row r="2956" spans="1:48" ht="10.95" customHeight="1" outlineLevel="1" x14ac:dyDescent="0.25">
      <c r="A2956" t="s">
        <v>10698</v>
      </c>
      <c r="C2956" s="3" t="s">
        <v>12533</v>
      </c>
      <c r="D2956" s="3">
        <v>171</v>
      </c>
      <c r="E2956" s="9">
        <v>1955</v>
      </c>
      <c r="F2956" s="7" t="s">
        <v>5107</v>
      </c>
      <c r="G2956" s="7" t="s">
        <v>5108</v>
      </c>
      <c r="H2956" s="8" t="s">
        <v>1231</v>
      </c>
      <c r="I2956" s="8" t="s">
        <v>8972</v>
      </c>
      <c r="J2956" s="19">
        <v>5</v>
      </c>
      <c r="K2956" s="19" t="s">
        <v>7736</v>
      </c>
      <c r="L2956" s="11">
        <v>2</v>
      </c>
      <c r="M2956" s="11"/>
      <c r="N2956" s="24"/>
      <c r="P2956" s="32"/>
      <c r="T2956" s="19"/>
      <c r="U2956" s="3">
        <v>175</v>
      </c>
      <c r="X2956" t="str">
        <f t="shared" si="193"/>
        <v/>
      </c>
      <c r="Z2956" t="str">
        <f t="shared" si="194"/>
        <v/>
      </c>
      <c r="AB2956" s="9"/>
      <c r="AC2956" t="s">
        <v>1231</v>
      </c>
      <c r="AD2956">
        <f t="shared" ref="AD2956:AD2966" si="195">COUNTIF(H2956,"*Fuji*")</f>
        <v>0</v>
      </c>
      <c r="AF2956" s="3"/>
      <c r="AG2956" t="s">
        <v>1232</v>
      </c>
      <c r="AH2956" s="9" t="s">
        <v>4613</v>
      </c>
    </row>
    <row r="2957" spans="1:48" ht="10.95" customHeight="1" outlineLevel="1" x14ac:dyDescent="0.25">
      <c r="A2957" t="s">
        <v>10698</v>
      </c>
      <c r="C2957" s="3" t="s">
        <v>12533</v>
      </c>
      <c r="D2957" s="3">
        <v>186</v>
      </c>
      <c r="E2957" s="9">
        <v>1960</v>
      </c>
      <c r="F2957" s="7" t="s">
        <v>5107</v>
      </c>
      <c r="G2957" s="7" t="s">
        <v>5108</v>
      </c>
      <c r="H2957" s="8" t="s">
        <v>1231</v>
      </c>
      <c r="I2957" s="8" t="s">
        <v>8973</v>
      </c>
      <c r="J2957" s="19">
        <v>5</v>
      </c>
      <c r="K2957" s="19" t="s">
        <v>7736</v>
      </c>
      <c r="L2957" s="11">
        <v>2</v>
      </c>
      <c r="M2957" s="11"/>
      <c r="N2957" s="24"/>
      <c r="P2957" s="32"/>
      <c r="T2957" s="19"/>
      <c r="U2957" s="3">
        <v>190</v>
      </c>
      <c r="X2957" t="str">
        <f t="shared" si="193"/>
        <v/>
      </c>
      <c r="Z2957" t="str">
        <f t="shared" si="194"/>
        <v/>
      </c>
      <c r="AB2957" s="9"/>
      <c r="AC2957" t="s">
        <v>1231</v>
      </c>
      <c r="AD2957">
        <f t="shared" si="195"/>
        <v>0</v>
      </c>
      <c r="AF2957" s="3"/>
      <c r="AG2957" t="s">
        <v>1232</v>
      </c>
      <c r="AH2957" s="9" t="s">
        <v>4613</v>
      </c>
    </row>
    <row r="2958" spans="1:48" ht="10.95" customHeight="1" outlineLevel="1" x14ac:dyDescent="0.25">
      <c r="A2958" t="s">
        <v>10698</v>
      </c>
      <c r="C2958" s="3" t="s">
        <v>12533</v>
      </c>
      <c r="D2958" s="3" t="s">
        <v>8970</v>
      </c>
      <c r="E2958" s="9">
        <v>1960</v>
      </c>
      <c r="F2958" s="7" t="s">
        <v>1234</v>
      </c>
      <c r="G2958" s="7" t="s">
        <v>5108</v>
      </c>
      <c r="H2958" s="8" t="s">
        <v>1231</v>
      </c>
      <c r="I2958" s="8" t="s">
        <v>8973</v>
      </c>
      <c r="J2958" s="19">
        <v>5</v>
      </c>
      <c r="K2958" s="19" t="s">
        <v>20092</v>
      </c>
      <c r="L2958" s="11"/>
      <c r="M2958" s="11"/>
      <c r="N2958" s="24"/>
      <c r="P2958" s="32"/>
      <c r="T2958" s="19"/>
      <c r="U2958" s="3" t="s">
        <v>1233</v>
      </c>
      <c r="X2958" t="str">
        <f t="shared" si="193"/>
        <v/>
      </c>
      <c r="Z2958" t="str">
        <f t="shared" si="194"/>
        <v/>
      </c>
      <c r="AB2958" s="9"/>
      <c r="AC2958" t="s">
        <v>1231</v>
      </c>
      <c r="AD2958">
        <f t="shared" si="195"/>
        <v>0</v>
      </c>
      <c r="AF2958" s="3"/>
      <c r="AG2958" t="s">
        <v>1232</v>
      </c>
      <c r="AH2958" s="9" t="s">
        <v>5044</v>
      </c>
    </row>
    <row r="2959" spans="1:48" ht="10.95" customHeight="1" outlineLevel="1" x14ac:dyDescent="0.25">
      <c r="A2959" t="s">
        <v>10698</v>
      </c>
      <c r="C2959" s="3" t="s">
        <v>12533</v>
      </c>
      <c r="D2959" s="3">
        <v>651</v>
      </c>
      <c r="E2959" s="9">
        <v>1985</v>
      </c>
      <c r="F2959" s="10" t="s">
        <v>6389</v>
      </c>
      <c r="G2959" s="7" t="s">
        <v>5401</v>
      </c>
      <c r="H2959" s="8" t="s">
        <v>6771</v>
      </c>
      <c r="I2959" s="8" t="s">
        <v>7080</v>
      </c>
      <c r="J2959" s="19">
        <v>5</v>
      </c>
      <c r="K2959" s="19" t="s">
        <v>7736</v>
      </c>
      <c r="L2959" s="11">
        <v>7</v>
      </c>
      <c r="M2959" s="11"/>
      <c r="N2959" s="24"/>
      <c r="P2959" s="32"/>
      <c r="T2959" s="19"/>
      <c r="U2959" s="3">
        <v>653</v>
      </c>
      <c r="X2959" t="str">
        <f t="shared" si="193"/>
        <v/>
      </c>
      <c r="Z2959" t="str">
        <f t="shared" si="194"/>
        <v/>
      </c>
      <c r="AB2959" s="9"/>
      <c r="AC2959" t="s">
        <v>6771</v>
      </c>
      <c r="AD2959">
        <f t="shared" si="195"/>
        <v>0</v>
      </c>
      <c r="AF2959" s="3"/>
      <c r="AG2959" t="s">
        <v>1232</v>
      </c>
      <c r="AH2959" s="9" t="s">
        <v>4925</v>
      </c>
    </row>
    <row r="2960" spans="1:48" ht="10.95" customHeight="1" outlineLevel="1" x14ac:dyDescent="0.25">
      <c r="A2960" t="s">
        <v>10698</v>
      </c>
      <c r="C2960" s="3" t="s">
        <v>12533</v>
      </c>
      <c r="D2960" s="3">
        <v>701</v>
      </c>
      <c r="E2960" s="9">
        <v>1987</v>
      </c>
      <c r="F2960" s="7" t="s">
        <v>2977</v>
      </c>
      <c r="G2960" s="7" t="s">
        <v>5401</v>
      </c>
      <c r="H2960" s="8" t="s">
        <v>6772</v>
      </c>
      <c r="I2960" s="8" t="s">
        <v>8971</v>
      </c>
      <c r="J2960" s="19">
        <v>2</v>
      </c>
      <c r="K2960" s="19" t="s">
        <v>7736</v>
      </c>
      <c r="L2960" s="11">
        <v>5.2</v>
      </c>
      <c r="M2960" s="11"/>
      <c r="N2960" s="24"/>
      <c r="P2960" s="32"/>
      <c r="S2960">
        <v>1</v>
      </c>
      <c r="T2960" s="19"/>
      <c r="U2960" s="3">
        <v>695</v>
      </c>
      <c r="X2960" t="str">
        <f t="shared" si="193"/>
        <v/>
      </c>
      <c r="Z2960" t="str">
        <f t="shared" si="194"/>
        <v/>
      </c>
      <c r="AB2960" s="9"/>
      <c r="AC2960" t="s">
        <v>6772</v>
      </c>
      <c r="AD2960">
        <f t="shared" si="195"/>
        <v>0</v>
      </c>
      <c r="AF2960" s="3"/>
      <c r="AG2960" t="s">
        <v>1232</v>
      </c>
      <c r="AH2960" s="9" t="s">
        <v>4925</v>
      </c>
    </row>
    <row r="2961" spans="1:48" ht="10.95" customHeight="1" outlineLevel="1" x14ac:dyDescent="0.25">
      <c r="A2961" t="s">
        <v>10698</v>
      </c>
      <c r="C2961" s="3" t="s">
        <v>12533</v>
      </c>
      <c r="D2961" s="3">
        <v>920</v>
      </c>
      <c r="E2961" s="9">
        <v>1998</v>
      </c>
      <c r="F2961" s="7" t="s">
        <v>5141</v>
      </c>
      <c r="G2961" s="7" t="s">
        <v>5401</v>
      </c>
      <c r="H2961" s="8" t="s">
        <v>10699</v>
      </c>
      <c r="I2961" s="8" t="s">
        <v>7560</v>
      </c>
      <c r="J2961" s="19">
        <v>7</v>
      </c>
      <c r="K2961" s="19" t="s">
        <v>7736</v>
      </c>
      <c r="L2961" s="11">
        <v>1.4</v>
      </c>
      <c r="M2961" s="11"/>
      <c r="N2961" s="24"/>
      <c r="P2961" s="32"/>
      <c r="T2961" s="19"/>
      <c r="U2961" s="3"/>
      <c r="X2961" t="str">
        <f t="shared" si="193"/>
        <v/>
      </c>
      <c r="Z2961" t="str">
        <f t="shared" si="194"/>
        <v/>
      </c>
      <c r="AB2961" s="9"/>
      <c r="AC2961" t="s">
        <v>10699</v>
      </c>
      <c r="AD2961">
        <f t="shared" si="195"/>
        <v>0</v>
      </c>
      <c r="AF2961" s="3"/>
      <c r="AH2961" s="9"/>
    </row>
    <row r="2962" spans="1:48" ht="10.95" customHeight="1" outlineLevel="1" x14ac:dyDescent="0.25">
      <c r="A2962" t="s">
        <v>10698</v>
      </c>
      <c r="C2962" s="3" t="s">
        <v>12533</v>
      </c>
      <c r="D2962" s="3">
        <v>921</v>
      </c>
      <c r="E2962" s="9">
        <v>1998</v>
      </c>
      <c r="F2962" s="7" t="s">
        <v>5242</v>
      </c>
      <c r="G2962" s="7" t="s">
        <v>5401</v>
      </c>
      <c r="H2962" s="8" t="s">
        <v>10700</v>
      </c>
      <c r="I2962" s="8" t="s">
        <v>7560</v>
      </c>
      <c r="J2962" s="19">
        <v>7</v>
      </c>
      <c r="K2962" s="19" t="s">
        <v>7736</v>
      </c>
      <c r="L2962" s="11">
        <v>1.5</v>
      </c>
      <c r="M2962" s="11"/>
      <c r="N2962" s="24"/>
      <c r="P2962" s="32"/>
      <c r="T2962" s="19"/>
      <c r="U2962" s="3"/>
      <c r="X2962" t="str">
        <f t="shared" si="193"/>
        <v/>
      </c>
      <c r="Z2962" t="str">
        <f t="shared" si="194"/>
        <v/>
      </c>
      <c r="AB2962" s="9"/>
      <c r="AC2962" t="s">
        <v>10700</v>
      </c>
      <c r="AD2962">
        <f t="shared" si="195"/>
        <v>0</v>
      </c>
      <c r="AF2962" s="3"/>
      <c r="AH2962" s="9"/>
    </row>
    <row r="2963" spans="1:48" ht="10.95" customHeight="1" outlineLevel="1" x14ac:dyDescent="0.25">
      <c r="A2963" t="s">
        <v>10698</v>
      </c>
      <c r="C2963" s="3" t="s">
        <v>12533</v>
      </c>
      <c r="D2963" s="3">
        <v>922</v>
      </c>
      <c r="E2963" s="9">
        <v>1998</v>
      </c>
      <c r="F2963" s="7" t="s">
        <v>5143</v>
      </c>
      <c r="G2963" s="7" t="s">
        <v>5401</v>
      </c>
      <c r="H2963" s="8" t="s">
        <v>9811</v>
      </c>
      <c r="I2963" s="8" t="s">
        <v>7560</v>
      </c>
      <c r="J2963" s="19">
        <v>7</v>
      </c>
      <c r="K2963" s="19" t="s">
        <v>7736</v>
      </c>
      <c r="L2963" s="11">
        <v>1.5</v>
      </c>
      <c r="M2963" s="11"/>
      <c r="N2963" s="24"/>
      <c r="P2963" s="32"/>
      <c r="T2963" s="19"/>
      <c r="U2963" s="3"/>
      <c r="X2963" t="str">
        <f t="shared" si="193"/>
        <v/>
      </c>
      <c r="Z2963" t="str">
        <f t="shared" si="194"/>
        <v/>
      </c>
      <c r="AB2963" s="9"/>
      <c r="AC2963" t="s">
        <v>9811</v>
      </c>
      <c r="AD2963">
        <f t="shared" si="195"/>
        <v>0</v>
      </c>
      <c r="AF2963" s="3"/>
      <c r="AH2963" s="9"/>
    </row>
    <row r="2964" spans="1:48" ht="10.95" customHeight="1" outlineLevel="1" x14ac:dyDescent="0.25">
      <c r="A2964" t="s">
        <v>10698</v>
      </c>
      <c r="C2964" s="3" t="s">
        <v>12533</v>
      </c>
      <c r="D2964" s="3">
        <v>923</v>
      </c>
      <c r="E2964" s="9">
        <v>1998</v>
      </c>
      <c r="F2964" s="7" t="s">
        <v>5282</v>
      </c>
      <c r="G2964" s="7" t="s">
        <v>5401</v>
      </c>
      <c r="H2964" s="8" t="s">
        <v>10701</v>
      </c>
      <c r="I2964" s="8" t="s">
        <v>7560</v>
      </c>
      <c r="J2964" s="19">
        <v>7</v>
      </c>
      <c r="K2964" s="19" t="s">
        <v>7736</v>
      </c>
      <c r="L2964" s="11">
        <v>2.9</v>
      </c>
      <c r="M2964" s="11"/>
      <c r="N2964" s="24"/>
      <c r="P2964" s="32"/>
      <c r="T2964" s="19"/>
      <c r="U2964" s="3"/>
      <c r="X2964" t="str">
        <f t="shared" si="193"/>
        <v/>
      </c>
      <c r="Z2964" t="str">
        <f t="shared" si="194"/>
        <v/>
      </c>
      <c r="AB2964" s="9"/>
      <c r="AC2964" t="s">
        <v>10701</v>
      </c>
      <c r="AD2964">
        <f t="shared" si="195"/>
        <v>0</v>
      </c>
      <c r="AF2964" s="3"/>
      <c r="AH2964" s="9"/>
    </row>
    <row r="2965" spans="1:48" ht="10.95" customHeight="1" outlineLevel="1" x14ac:dyDescent="0.25">
      <c r="A2965" t="s">
        <v>10698</v>
      </c>
      <c r="C2965" s="3" t="s">
        <v>12533</v>
      </c>
      <c r="D2965" s="3">
        <v>1446</v>
      </c>
      <c r="E2965" s="9">
        <v>2020</v>
      </c>
      <c r="F2965" s="34">
        <v>0.4</v>
      </c>
      <c r="G2965" s="7" t="s">
        <v>5401</v>
      </c>
      <c r="H2965" s="8" t="s">
        <v>5402</v>
      </c>
      <c r="I2965" s="8" t="s">
        <v>8319</v>
      </c>
      <c r="J2965" s="19">
        <v>1</v>
      </c>
      <c r="K2965" s="19" t="s">
        <v>7736</v>
      </c>
      <c r="L2965" s="11">
        <v>6.5</v>
      </c>
      <c r="M2965" s="11"/>
      <c r="N2965" s="24"/>
      <c r="P2965" s="32"/>
      <c r="R2965">
        <v>1</v>
      </c>
      <c r="S2965">
        <v>1</v>
      </c>
      <c r="T2965" s="19"/>
      <c r="U2965" s="3"/>
      <c r="X2965" t="str">
        <f t="shared" si="193"/>
        <v/>
      </c>
      <c r="Z2965" t="str">
        <f t="shared" si="194"/>
        <v/>
      </c>
      <c r="AB2965" s="9"/>
      <c r="AC2965" t="s">
        <v>5402</v>
      </c>
      <c r="AD2965">
        <f t="shared" si="195"/>
        <v>1</v>
      </c>
      <c r="AF2965" s="3"/>
      <c r="AH2965" s="9"/>
    </row>
    <row r="2966" spans="1:48" ht="10.95" customHeight="1" outlineLevel="1" x14ac:dyDescent="0.25">
      <c r="A2966" t="s">
        <v>10698</v>
      </c>
      <c r="C2966" s="3" t="s">
        <v>12533</v>
      </c>
      <c r="D2966" s="3">
        <v>1499</v>
      </c>
      <c r="E2966" s="9">
        <v>2022</v>
      </c>
      <c r="F2966" s="34">
        <v>0.64</v>
      </c>
      <c r="G2966" s="7" t="s">
        <v>5401</v>
      </c>
      <c r="H2966" s="8"/>
      <c r="I2966" s="8" t="s">
        <v>21020</v>
      </c>
      <c r="J2966" s="19">
        <v>6</v>
      </c>
      <c r="K2966" s="19" t="s">
        <v>7736</v>
      </c>
      <c r="L2966" s="11">
        <v>4.5999999999999996</v>
      </c>
      <c r="M2966" s="11"/>
      <c r="N2966" s="24"/>
      <c r="P2966" s="32"/>
      <c r="T2966" s="19"/>
      <c r="U2966" s="3"/>
      <c r="X2966" t="str">
        <f t="shared" si="193"/>
        <v/>
      </c>
      <c r="Z2966" t="str">
        <f t="shared" si="194"/>
        <v/>
      </c>
      <c r="AB2966" s="9"/>
      <c r="AC2966" t="s">
        <v>21021</v>
      </c>
      <c r="AD2966">
        <f t="shared" si="195"/>
        <v>0</v>
      </c>
      <c r="AF2966" s="3"/>
      <c r="AH2966" s="9"/>
    </row>
    <row r="2967" spans="1:48" ht="10.95" customHeight="1" x14ac:dyDescent="0.25">
      <c r="A2967" s="6" t="s">
        <v>10707</v>
      </c>
      <c r="B2967" t="s">
        <v>13272</v>
      </c>
      <c r="C2967" s="3" t="s">
        <v>12533</v>
      </c>
      <c r="E2967" s="9"/>
      <c r="F2967" s="7"/>
      <c r="G2967" s="7"/>
      <c r="H2967" s="8"/>
      <c r="I2967" s="8"/>
      <c r="J2967" s="19"/>
      <c r="K2967" s="19"/>
      <c r="L2967" s="11"/>
      <c r="M2967" s="11">
        <f>SUM(L2968:L2970)</f>
        <v>7</v>
      </c>
      <c r="N2967" s="24">
        <v>879</v>
      </c>
      <c r="O2967">
        <f>COUNTIF(K2968:K2970,"*")</f>
        <v>3</v>
      </c>
      <c r="P2967" s="32">
        <f>O2967/N2967</f>
        <v>3.4129692832764505E-3</v>
      </c>
      <c r="Q2967">
        <f>COUNTIF(K2968:K2970,"Y")+COUNTIF(K2968:K2970,"S")</f>
        <v>3</v>
      </c>
      <c r="T2967" s="19" t="s">
        <v>7736</v>
      </c>
      <c r="U2967" s="3"/>
      <c r="V2967" t="s">
        <v>18656</v>
      </c>
      <c r="X2967" t="str">
        <f t="shared" si="193"/>
        <v/>
      </c>
      <c r="Z2967" t="str">
        <f t="shared" si="194"/>
        <v/>
      </c>
      <c r="AB2967" s="9"/>
      <c r="AE2967">
        <f>COUNTIF(AD2968:AD2970,"1")</f>
        <v>0</v>
      </c>
      <c r="AF2967" s="3"/>
      <c r="AH2967" s="9"/>
      <c r="AI2967">
        <f>COUNTIF($J2968:$J2970,"1")-COUNTIFS($J2968:$J2970,"1",$K2968:$K2970,"V")</f>
        <v>0</v>
      </c>
      <c r="AJ2967">
        <f>COUNTIFS($J2968:$J2970,"1",$K2968:$K2970,"Y")+COUNTIFS($J2968:$J2970,"1",$K2968:$K2970,"s")</f>
        <v>0</v>
      </c>
      <c r="AK2967">
        <f>COUNTIF($J2968:$J2970,"2")-COUNTIFS($J2968:$J2970,"2",$K2968:$K2970,"V")</f>
        <v>0</v>
      </c>
      <c r="AL2967">
        <f>COUNTIFS($J2968:$J2970,"2",$K2968:$K2970,"Y")+COUNTIFS($J2968:$J2970,"2",$K2968:$K2970,"s")</f>
        <v>0</v>
      </c>
      <c r="AM2967">
        <f>COUNTIF($J2968:$J2970,"3")-COUNTIFS($J2968:$J2970,"3",$K2968:$K2970,"V")</f>
        <v>0</v>
      </c>
      <c r="AN2967">
        <f>COUNTIFS($J2968:$J2970,"3",$K2968:$K2970,"Y")+COUNTIFS($J2968:$J2970,"3",$K2968:$K2970,"s")</f>
        <v>0</v>
      </c>
      <c r="AO2967">
        <f>COUNTIF($J2968:$J2970,"4")-COUNTIFS($J2968:$J2970,"4",$K2968:$K2970,"V")</f>
        <v>0</v>
      </c>
      <c r="AP2967">
        <f>COUNTIFS($J2968:$J2970,"4",$K2968:$K2970,"Y")+COUNTIFS($J2968:$J2970,"4",$K2968:$K2970,"s")</f>
        <v>0</v>
      </c>
      <c r="AQ2967">
        <f>COUNTIF($J2968:$J2970,"5")-COUNTIFS($J2968:$J2970,"5",$K2968:$K2970,"V")</f>
        <v>3</v>
      </c>
      <c r="AR2967">
        <f>COUNTIFS($J2968:$J2970,"5",$K2968:$K2970,"Y")+COUNTIFS($J2968:$J2970,"5",$K2968:$K2970,"s")</f>
        <v>3</v>
      </c>
      <c r="AS2967">
        <f>COUNTIF($J2968:$J2970,"6")-COUNTIFS($J2968:$J2970,"6",$K2968:$K2970,"V")</f>
        <v>0</v>
      </c>
      <c r="AT2967">
        <f>COUNTIFS($J2968:$J2970,"6",$K2968:$K2970,"Y")+COUNTIFS($J2968:$J2970,"6",$K2968:$K2970,"s")</f>
        <v>0</v>
      </c>
      <c r="AU2967">
        <f>COUNTIF($J2968:$J2970,"7")-COUNTIFS($J2968:$J2970,"7",$K2968:$K2970,"V")</f>
        <v>0</v>
      </c>
      <c r="AV2967">
        <f>COUNTIFS($J2968:$J2970,"7",$K2968:$K2970,"Y")+COUNTIFS($J2968:$J2970,"7",$K2968:$K2970,"s")</f>
        <v>0</v>
      </c>
    </row>
    <row r="2968" spans="1:48" ht="10.95" customHeight="1" outlineLevel="1" x14ac:dyDescent="0.25">
      <c r="A2968" t="s">
        <v>10702</v>
      </c>
      <c r="C2968" s="3" t="s">
        <v>12533</v>
      </c>
      <c r="D2968" s="3">
        <v>430</v>
      </c>
      <c r="E2968" s="9">
        <v>1996</v>
      </c>
      <c r="F2968" s="7" t="s">
        <v>10704</v>
      </c>
      <c r="G2968" s="7" t="s">
        <v>5401</v>
      </c>
      <c r="H2968" s="8" t="s">
        <v>10705</v>
      </c>
      <c r="I2968" s="8" t="s">
        <v>10706</v>
      </c>
      <c r="J2968" s="19">
        <v>5</v>
      </c>
      <c r="K2968" s="19" t="s">
        <v>20093</v>
      </c>
      <c r="L2968" s="11"/>
      <c r="M2968" s="11"/>
      <c r="N2968" s="24"/>
      <c r="P2968" s="32"/>
      <c r="T2968" s="19"/>
      <c r="U2968" s="3"/>
      <c r="X2968" t="str">
        <f t="shared" si="193"/>
        <v/>
      </c>
      <c r="Z2968" t="str">
        <f t="shared" si="194"/>
        <v/>
      </c>
      <c r="AB2968" s="9"/>
      <c r="AC2968" t="s">
        <v>10705</v>
      </c>
      <c r="AD2968">
        <f>COUNTIF(H2968,"*Fuji*")</f>
        <v>0</v>
      </c>
      <c r="AF2968" s="3"/>
      <c r="AH2968" s="9"/>
    </row>
    <row r="2969" spans="1:48" ht="10.95" customHeight="1" outlineLevel="1" x14ac:dyDescent="0.25">
      <c r="A2969" t="s">
        <v>10702</v>
      </c>
      <c r="C2969" s="3" t="s">
        <v>12533</v>
      </c>
      <c r="D2969" s="3">
        <v>431</v>
      </c>
      <c r="E2969" s="9">
        <v>1996</v>
      </c>
      <c r="F2969" s="7" t="s">
        <v>10704</v>
      </c>
      <c r="G2969" s="7" t="s">
        <v>5401</v>
      </c>
      <c r="H2969" s="8" t="s">
        <v>10705</v>
      </c>
      <c r="I2969" s="8" t="s">
        <v>10706</v>
      </c>
      <c r="J2969" s="19">
        <v>5</v>
      </c>
      <c r="K2969" s="19" t="s">
        <v>20093</v>
      </c>
      <c r="L2969" s="11"/>
      <c r="M2969" s="11"/>
      <c r="N2969" s="24"/>
      <c r="P2969" s="32"/>
      <c r="T2969" s="19"/>
      <c r="U2969" s="3"/>
      <c r="X2969" t="str">
        <f t="shared" si="193"/>
        <v/>
      </c>
      <c r="Z2969" t="str">
        <f t="shared" si="194"/>
        <v/>
      </c>
      <c r="AB2969" s="9"/>
      <c r="AC2969" t="s">
        <v>10705</v>
      </c>
      <c r="AD2969">
        <f>COUNTIF(H2969,"*Fuji*")</f>
        <v>0</v>
      </c>
      <c r="AF2969" s="3"/>
      <c r="AH2969" s="9"/>
    </row>
    <row r="2970" spans="1:48" ht="10.95" customHeight="1" outlineLevel="1" x14ac:dyDescent="0.25">
      <c r="A2970" t="s">
        <v>10702</v>
      </c>
      <c r="C2970" s="3" t="s">
        <v>12533</v>
      </c>
      <c r="D2970" s="3" t="s">
        <v>10703</v>
      </c>
      <c r="E2970" s="9">
        <v>1996</v>
      </c>
      <c r="F2970" s="10" t="s">
        <v>21533</v>
      </c>
      <c r="G2970" s="7" t="s">
        <v>5401</v>
      </c>
      <c r="H2970" s="8" t="s">
        <v>10705</v>
      </c>
      <c r="I2970" s="8" t="s">
        <v>10706</v>
      </c>
      <c r="J2970" s="19">
        <v>5</v>
      </c>
      <c r="K2970" s="19" t="s">
        <v>7736</v>
      </c>
      <c r="L2970" s="11">
        <v>7</v>
      </c>
      <c r="M2970" s="11"/>
      <c r="N2970" s="24"/>
      <c r="P2970" s="32"/>
      <c r="T2970" s="19"/>
      <c r="U2970" s="3"/>
      <c r="X2970" t="str">
        <f t="shared" si="193"/>
        <v/>
      </c>
      <c r="Z2970">
        <f t="shared" si="194"/>
        <v>1</v>
      </c>
      <c r="AB2970" s="9"/>
      <c r="AC2970" t="s">
        <v>10705</v>
      </c>
      <c r="AD2970">
        <f>COUNTIF(H2970,"*Fuji*")</f>
        <v>0</v>
      </c>
      <c r="AF2970" s="3"/>
      <c r="AH2970" s="9"/>
    </row>
    <row r="2971" spans="1:48" ht="10.95" customHeight="1" x14ac:dyDescent="0.25">
      <c r="A2971" s="6" t="s">
        <v>12691</v>
      </c>
      <c r="B2971" t="s">
        <v>16337</v>
      </c>
      <c r="C2971" s="3" t="s">
        <v>12533</v>
      </c>
      <c r="E2971" s="9"/>
      <c r="F2971" s="7"/>
      <c r="G2971" s="7"/>
      <c r="H2971" s="8"/>
      <c r="I2971" s="8"/>
      <c r="J2971" s="19"/>
      <c r="K2971" s="19"/>
      <c r="L2971" s="11"/>
      <c r="M2971" s="11">
        <f>SUM(L2972:L2976)</f>
        <v>15.8</v>
      </c>
      <c r="N2971" s="24">
        <v>3303</v>
      </c>
      <c r="O2971">
        <f>COUNTIF(K2972:K2976,"*")</f>
        <v>5</v>
      </c>
      <c r="P2971" s="32">
        <f>O2971/N2971</f>
        <v>1.5137753557372085E-3</v>
      </c>
      <c r="Q2971">
        <f>COUNTIF(K2972:K2976,"Y")+COUNTIF(K2972:K2976,"S")</f>
        <v>5</v>
      </c>
      <c r="T2971" s="20" t="s">
        <v>7738</v>
      </c>
      <c r="U2971" s="3"/>
      <c r="V2971" t="s">
        <v>18583</v>
      </c>
      <c r="X2971" t="str">
        <f t="shared" si="193"/>
        <v/>
      </c>
      <c r="Z2971" t="str">
        <f t="shared" si="194"/>
        <v/>
      </c>
      <c r="AB2971" s="9"/>
      <c r="AE2971">
        <f>COUNTIF(AD2972:AD2976,"1")</f>
        <v>2</v>
      </c>
      <c r="AF2971" s="3"/>
      <c r="AH2971" s="9"/>
      <c r="AI2971">
        <f>COUNTIF($J2972:$J2976,"1")-COUNTIFS($J2972:$J2976,"1",$K2972:$K2976,"V")</f>
        <v>2</v>
      </c>
      <c r="AJ2971">
        <f>COUNTIFS($J2972:$J2976,"1",$K2972:$K2976,"Y")+COUNTIFS($J2972:$J2976,"1",$K2972:$K2976,"s")</f>
        <v>2</v>
      </c>
      <c r="AK2971">
        <f>COUNTIF($J2972:$J2976,"2")-COUNTIFS($J2972:$J2976,"2",$K2972:$K2976,"V")</f>
        <v>0</v>
      </c>
      <c r="AL2971">
        <f>COUNTIFS($J2972:$J2976,"2",$K2972:$K2976,"Y")+COUNTIFS($J2972:$J2976,"2",$K2972:$K2976,"s")</f>
        <v>0</v>
      </c>
      <c r="AM2971">
        <f>COUNTIF($J2972:$J2976,"3")-COUNTIFS($J2972:$J2976,"3",$K2972:$K2976,"V")</f>
        <v>0</v>
      </c>
      <c r="AN2971">
        <f>COUNTIFS($J2972:$J2976,"3",$K2972:$K2976,"Y")+COUNTIFS($J2972:$J2976,"3",$K2972:$K2976,"s")</f>
        <v>0</v>
      </c>
      <c r="AO2971">
        <f>COUNTIF($J2972:$J2976,"4")-COUNTIFS($J2972:$J2976,"4",$K2972:$K2976,"V")</f>
        <v>2</v>
      </c>
      <c r="AP2971">
        <f>COUNTIFS($J2972:$J2976,"4",$K2972:$K2976,"Y")+COUNTIFS($J2972:$J2976,"4",$K2972:$K2976,"s")</f>
        <v>2</v>
      </c>
      <c r="AQ2971">
        <f>COUNTIF($J2972:$J2976,"5")-COUNTIFS($J2972:$J2976,"5",$K2972:$K2976,"V")</f>
        <v>1</v>
      </c>
      <c r="AR2971">
        <f>COUNTIFS($J2972:$J2976,"5",$K2972:$K2976,"Y")+COUNTIFS($J2972:$J2976,"5",$K2972:$K2976,"s")</f>
        <v>1</v>
      </c>
      <c r="AS2971">
        <f>COUNTIF($J2972:$J2976,"6")-COUNTIFS($J2972:$J2976,"6",$K2972:$K2976,"V")</f>
        <v>0</v>
      </c>
      <c r="AT2971">
        <f>COUNTIFS($J2972:$J2976,"6",$K2972:$K2976,"Y")+COUNTIFS($J2972:$J2976,"6",$K2972:$K2976,"s")</f>
        <v>0</v>
      </c>
      <c r="AU2971">
        <f>COUNTIF($J2972:$J2976,"7")-COUNTIFS($J2972:$J2976,"7",$K2972:$K2976,"V")</f>
        <v>0</v>
      </c>
      <c r="AV2971">
        <f>COUNTIFS($J2972:$J2976,"7",$K2972:$K2976,"Y")+COUNTIFS($J2972:$J2976,"7",$K2972:$K2976,"s")</f>
        <v>0</v>
      </c>
    </row>
    <row r="2972" spans="1:48" ht="10.95" customHeight="1" outlineLevel="1" x14ac:dyDescent="0.25">
      <c r="A2972" t="s">
        <v>1854</v>
      </c>
      <c r="C2972" s="3" t="s">
        <v>12533</v>
      </c>
      <c r="D2972" s="3">
        <v>337</v>
      </c>
      <c r="E2972" s="9">
        <v>1936</v>
      </c>
      <c r="F2972" s="10" t="s">
        <v>21534</v>
      </c>
      <c r="G2972" s="7" t="s">
        <v>586</v>
      </c>
      <c r="H2972" s="8" t="s">
        <v>2470</v>
      </c>
      <c r="I2972" s="8" t="s">
        <v>7071</v>
      </c>
      <c r="J2972" s="19">
        <v>4</v>
      </c>
      <c r="K2972" s="19" t="s">
        <v>7736</v>
      </c>
      <c r="L2972" s="11">
        <v>0.6</v>
      </c>
      <c r="M2972" s="11"/>
      <c r="N2972" s="24"/>
      <c r="P2972" s="32"/>
      <c r="R2972">
        <v>1</v>
      </c>
      <c r="S2972">
        <v>1</v>
      </c>
      <c r="T2972" s="19"/>
      <c r="U2972" s="3">
        <v>218</v>
      </c>
      <c r="X2972" t="str">
        <f t="shared" si="193"/>
        <v/>
      </c>
      <c r="Z2972" t="str">
        <f t="shared" si="194"/>
        <v/>
      </c>
      <c r="AB2972" s="9"/>
      <c r="AC2972" t="s">
        <v>2470</v>
      </c>
      <c r="AD2972">
        <f>COUNTIF(H2972,"*Fuji*")</f>
        <v>0</v>
      </c>
      <c r="AF2972" s="3"/>
      <c r="AG2972" t="s">
        <v>671</v>
      </c>
      <c r="AH2972" s="9" t="s">
        <v>4613</v>
      </c>
    </row>
    <row r="2973" spans="1:48" ht="10.95" customHeight="1" outlineLevel="1" x14ac:dyDescent="0.25">
      <c r="A2973" t="s">
        <v>1854</v>
      </c>
      <c r="C2973" s="3" t="s">
        <v>12533</v>
      </c>
      <c r="D2973" s="3">
        <v>1807</v>
      </c>
      <c r="E2973" s="9">
        <v>1968</v>
      </c>
      <c r="F2973" s="7" t="s">
        <v>1855</v>
      </c>
      <c r="G2973" s="7" t="s">
        <v>5401</v>
      </c>
      <c r="H2973" s="8" t="s">
        <v>1637</v>
      </c>
      <c r="I2973" s="8" t="s">
        <v>12687</v>
      </c>
      <c r="J2973" s="19">
        <v>5</v>
      </c>
      <c r="K2973" s="19" t="s">
        <v>7736</v>
      </c>
      <c r="L2973" s="11">
        <v>2</v>
      </c>
      <c r="M2973" s="11"/>
      <c r="N2973" s="24"/>
      <c r="P2973" s="32"/>
      <c r="T2973" s="19"/>
      <c r="U2973" s="3">
        <v>1560</v>
      </c>
      <c r="X2973" t="str">
        <f t="shared" si="193"/>
        <v/>
      </c>
      <c r="Z2973" t="str">
        <f t="shared" si="194"/>
        <v/>
      </c>
      <c r="AB2973" s="9"/>
      <c r="AC2973" t="s">
        <v>1637</v>
      </c>
      <c r="AD2973">
        <f>COUNTIF(H2973,"*Fuji*")</f>
        <v>0</v>
      </c>
      <c r="AF2973" s="3"/>
      <c r="AG2973" t="s">
        <v>671</v>
      </c>
      <c r="AH2973" s="9" t="s">
        <v>4613</v>
      </c>
    </row>
    <row r="2974" spans="1:48" ht="10.95" customHeight="1" outlineLevel="1" x14ac:dyDescent="0.25">
      <c r="A2974" t="s">
        <v>1854</v>
      </c>
      <c r="C2974" s="3" t="s">
        <v>12533</v>
      </c>
      <c r="D2974" s="3">
        <v>1930</v>
      </c>
      <c r="E2974" s="9">
        <v>1970</v>
      </c>
      <c r="F2974" s="10" t="s">
        <v>1856</v>
      </c>
      <c r="G2974" s="7" t="s">
        <v>5401</v>
      </c>
      <c r="H2974" s="8" t="s">
        <v>5402</v>
      </c>
      <c r="I2974" s="8" t="s">
        <v>12688</v>
      </c>
      <c r="J2974" s="19">
        <v>1</v>
      </c>
      <c r="K2974" s="19" t="s">
        <v>7736</v>
      </c>
      <c r="L2974" s="11">
        <v>1.2</v>
      </c>
      <c r="M2974" s="11"/>
      <c r="N2974" s="24"/>
      <c r="P2974" s="32"/>
      <c r="T2974" s="19"/>
      <c r="U2974" s="3">
        <v>1679</v>
      </c>
      <c r="X2974" t="str">
        <f t="shared" si="193"/>
        <v/>
      </c>
      <c r="Z2974" t="str">
        <f t="shared" si="194"/>
        <v/>
      </c>
      <c r="AB2974" s="9"/>
      <c r="AC2974" t="s">
        <v>5402</v>
      </c>
      <c r="AD2974">
        <f>COUNTIF(H2974,"*Fuji*")</f>
        <v>1</v>
      </c>
      <c r="AF2974" s="3"/>
      <c r="AG2974" t="s">
        <v>4924</v>
      </c>
      <c r="AH2974" s="9" t="s">
        <v>4925</v>
      </c>
    </row>
    <row r="2975" spans="1:48" ht="10.95" customHeight="1" outlineLevel="1" x14ac:dyDescent="0.25">
      <c r="A2975" t="s">
        <v>1854</v>
      </c>
      <c r="C2975" s="3" t="s">
        <v>12533</v>
      </c>
      <c r="D2975" s="3" t="s">
        <v>13081</v>
      </c>
      <c r="E2975" s="9">
        <v>1970</v>
      </c>
      <c r="F2975" s="10" t="s">
        <v>21535</v>
      </c>
      <c r="G2975" s="7" t="s">
        <v>5401</v>
      </c>
      <c r="H2975" s="8" t="s">
        <v>5402</v>
      </c>
      <c r="I2975" s="8" t="s">
        <v>13082</v>
      </c>
      <c r="J2975" s="19">
        <v>1</v>
      </c>
      <c r="K2975" s="19" t="s">
        <v>7736</v>
      </c>
      <c r="L2975" s="11">
        <v>5</v>
      </c>
      <c r="M2975" s="11"/>
      <c r="N2975" s="24"/>
      <c r="P2975" s="32"/>
      <c r="T2975" s="19"/>
      <c r="U2975" s="3"/>
      <c r="W2975" t="s">
        <v>7738</v>
      </c>
      <c r="X2975">
        <f t="shared" si="193"/>
        <v>1</v>
      </c>
      <c r="Z2975" t="str">
        <f t="shared" si="194"/>
        <v/>
      </c>
      <c r="AB2975" s="9"/>
      <c r="AC2975" t="s">
        <v>5402</v>
      </c>
      <c r="AD2975">
        <f>COUNTIF(H2975,"*Fuji*")</f>
        <v>1</v>
      </c>
      <c r="AF2975" s="3"/>
      <c r="AH2975" s="9"/>
    </row>
    <row r="2976" spans="1:48" ht="10.95" customHeight="1" outlineLevel="1" x14ac:dyDescent="0.25">
      <c r="A2976" t="s">
        <v>16336</v>
      </c>
      <c r="C2976" s="3" t="s">
        <v>12533</v>
      </c>
      <c r="D2976" s="3">
        <v>13</v>
      </c>
      <c r="E2976" s="9">
        <v>1939</v>
      </c>
      <c r="F2976" s="10" t="s">
        <v>21534</v>
      </c>
      <c r="G2976" s="7" t="s">
        <v>16335</v>
      </c>
      <c r="H2976" s="8" t="s">
        <v>2470</v>
      </c>
      <c r="I2976" s="8" t="s">
        <v>10915</v>
      </c>
      <c r="J2976" s="19">
        <v>4</v>
      </c>
      <c r="K2976" s="19" t="s">
        <v>7736</v>
      </c>
      <c r="L2976" s="11">
        <v>7</v>
      </c>
      <c r="M2976" s="11"/>
      <c r="N2976" s="24">
        <v>144</v>
      </c>
      <c r="P2976" s="32"/>
      <c r="T2976" s="20" t="s">
        <v>7738</v>
      </c>
      <c r="U2976" s="3"/>
      <c r="X2976" t="str">
        <f t="shared" si="193"/>
        <v/>
      </c>
      <c r="Z2976" t="str">
        <f t="shared" si="194"/>
        <v/>
      </c>
      <c r="AB2976" s="9"/>
      <c r="AC2976" t="s">
        <v>2470</v>
      </c>
      <c r="AD2976">
        <f>COUNTIF(H2976,"*Fuji*")</f>
        <v>0</v>
      </c>
      <c r="AF2976" s="3"/>
      <c r="AH2976" s="9"/>
    </row>
    <row r="2977" spans="1:48" ht="10.95" customHeight="1" x14ac:dyDescent="0.25">
      <c r="A2977" s="6" t="s">
        <v>12689</v>
      </c>
      <c r="B2977" t="s">
        <v>13271</v>
      </c>
      <c r="C2977" s="3" t="s">
        <v>12533</v>
      </c>
      <c r="E2977" s="9"/>
      <c r="F2977" s="7"/>
      <c r="G2977" s="7"/>
      <c r="H2977" s="8"/>
      <c r="I2977" s="8"/>
      <c r="J2977" s="19"/>
      <c r="K2977" s="19"/>
      <c r="L2977" s="11"/>
      <c r="M2977" s="11">
        <f>SUM(L2978:L2980)</f>
        <v>14.5</v>
      </c>
      <c r="N2977" s="24">
        <v>1117</v>
      </c>
      <c r="O2977">
        <f>COUNTIF(K2978:K2980,"*")</f>
        <v>3</v>
      </c>
      <c r="P2977" s="32">
        <f>O2977/N2977</f>
        <v>2.6857654431512983E-3</v>
      </c>
      <c r="Q2977">
        <f>COUNTIF(K2978:K2980,"Y")+COUNTIF(K2978:K2980,"S")</f>
        <v>3</v>
      </c>
      <c r="T2977" s="19" t="s">
        <v>7736</v>
      </c>
      <c r="U2977" s="3"/>
      <c r="V2977" t="s">
        <v>18655</v>
      </c>
      <c r="X2977" t="str">
        <f t="shared" si="193"/>
        <v/>
      </c>
      <c r="Z2977" t="str">
        <f t="shared" si="194"/>
        <v/>
      </c>
      <c r="AB2977" s="9"/>
      <c r="AE2977">
        <f>COUNTIF(AD2978:AD2980,"1")</f>
        <v>0</v>
      </c>
      <c r="AF2977" s="3"/>
      <c r="AH2977" s="9"/>
      <c r="AI2977">
        <f>COUNTIF($J2978:$J2980,"1")-COUNTIFS($J2978:$J2980,"1",$K2978:$K2980,"V")</f>
        <v>0</v>
      </c>
      <c r="AJ2977">
        <f>COUNTIFS($J2978:$J2980,"1",$K2978:$K2980,"Y")+COUNTIFS($J2978:$J2980,"1",$K2978:$K2980,"s")</f>
        <v>0</v>
      </c>
      <c r="AK2977">
        <f>COUNTIF($J2978:$J2980,"2")-COUNTIFS($J2978:$J2980,"2",$K2978:$K2980,"V")</f>
        <v>1</v>
      </c>
      <c r="AL2977">
        <f>COUNTIFS($J2978:$J2980,"2",$K2978:$K2980,"Y")+COUNTIFS($J2978:$J2980,"2",$K2978:$K2980,"s")</f>
        <v>1</v>
      </c>
      <c r="AM2977">
        <f>COUNTIF($J2978:$J2980,"3")-COUNTIFS($J2978:$J2980,"3",$K2978:$K2980,"V")</f>
        <v>2</v>
      </c>
      <c r="AN2977">
        <f>COUNTIFS($J2978:$J2980,"3",$K2978:$K2980,"Y")+COUNTIFS($J2978:$J2980,"3",$K2978:$K2980,"s")</f>
        <v>2</v>
      </c>
      <c r="AO2977">
        <f>COUNTIF($J2978:$J2980,"4")-COUNTIFS($J2978:$J2980,"4",$K2978:$K2980,"V")</f>
        <v>0</v>
      </c>
      <c r="AP2977">
        <f>COUNTIFS($J2978:$J2980,"4",$K2978:$K2980,"Y")+COUNTIFS($J2978:$J2980,"4",$K2978:$K2980,"s")</f>
        <v>0</v>
      </c>
      <c r="AQ2977">
        <f>COUNTIF($J2978:$J2980,"5")-COUNTIFS($J2978:$J2980,"5",$K2978:$K2980,"V")</f>
        <v>0</v>
      </c>
      <c r="AR2977">
        <f>COUNTIFS($J2978:$J2980,"5",$K2978:$K2980,"Y")+COUNTIFS($J2978:$J2980,"5",$K2978:$K2980,"s")</f>
        <v>0</v>
      </c>
      <c r="AS2977">
        <f>COUNTIF($J2978:$J2980,"6")-COUNTIFS($J2978:$J2980,"6",$K2978:$K2980,"V")</f>
        <v>0</v>
      </c>
      <c r="AT2977">
        <f>COUNTIFS($J2978:$J2980,"6",$K2978:$K2980,"Y")+COUNTIFS($J2978:$J2980,"6",$K2978:$K2980,"s")</f>
        <v>0</v>
      </c>
      <c r="AU2977">
        <f>COUNTIF($J2978:$J2980,"7")-COUNTIFS($J2978:$J2980,"7",$K2978:$K2980,"V")</f>
        <v>0</v>
      </c>
      <c r="AV2977">
        <f>COUNTIFS($J2978:$J2980,"7",$K2978:$K2980,"Y")+COUNTIFS($J2978:$J2980,"7",$K2978:$K2980,"s")</f>
        <v>0</v>
      </c>
    </row>
    <row r="2978" spans="1:48" ht="10.95" customHeight="1" outlineLevel="1" x14ac:dyDescent="0.25">
      <c r="A2978" t="s">
        <v>12690</v>
      </c>
      <c r="C2978" s="3" t="s">
        <v>12533</v>
      </c>
      <c r="D2978" s="3">
        <v>78</v>
      </c>
      <c r="E2978" s="9">
        <v>1995</v>
      </c>
      <c r="F2978" s="10" t="s">
        <v>21536</v>
      </c>
      <c r="G2978" s="7" t="s">
        <v>5401</v>
      </c>
      <c r="H2978" s="8" t="s">
        <v>1637</v>
      </c>
      <c r="I2978" s="8" t="s">
        <v>12694</v>
      </c>
      <c r="J2978" s="19">
        <v>2</v>
      </c>
      <c r="K2978" s="19" t="s">
        <v>7736</v>
      </c>
      <c r="L2978" s="11">
        <v>7</v>
      </c>
      <c r="M2978" s="11"/>
      <c r="N2978" s="24"/>
      <c r="P2978" s="32"/>
      <c r="R2978">
        <v>1</v>
      </c>
      <c r="S2978">
        <v>1</v>
      </c>
      <c r="T2978" s="19"/>
      <c r="U2978" s="3">
        <v>2956</v>
      </c>
      <c r="X2978" t="str">
        <f t="shared" si="193"/>
        <v/>
      </c>
      <c r="Z2978" t="str">
        <f t="shared" si="194"/>
        <v/>
      </c>
      <c r="AB2978" s="9"/>
      <c r="AC2978" t="s">
        <v>1637</v>
      </c>
      <c r="AD2978">
        <f>COUNTIF(H2978,"*Fuji*")</f>
        <v>0</v>
      </c>
      <c r="AF2978" s="3"/>
      <c r="AG2978" t="s">
        <v>671</v>
      </c>
      <c r="AH2978" s="9" t="s">
        <v>4613</v>
      </c>
    </row>
    <row r="2979" spans="1:48" ht="10.95" customHeight="1" outlineLevel="1" x14ac:dyDescent="0.25">
      <c r="A2979" t="s">
        <v>12690</v>
      </c>
      <c r="C2979" s="3" t="s">
        <v>12533</v>
      </c>
      <c r="D2979" s="3">
        <v>602</v>
      </c>
      <c r="E2979" s="9">
        <v>2009</v>
      </c>
      <c r="F2979" s="10" t="s">
        <v>21537</v>
      </c>
      <c r="G2979" s="7" t="s">
        <v>5401</v>
      </c>
      <c r="H2979" s="8" t="s">
        <v>12693</v>
      </c>
      <c r="I2979" s="8" t="s">
        <v>12692</v>
      </c>
      <c r="J2979" s="19">
        <v>3</v>
      </c>
      <c r="K2979" s="19" t="s">
        <v>20093</v>
      </c>
      <c r="L2979" s="11"/>
      <c r="M2979" s="11"/>
      <c r="N2979" s="24"/>
      <c r="P2979" s="32"/>
      <c r="T2979" s="19"/>
      <c r="U2979" s="3"/>
      <c r="X2979" t="str">
        <f t="shared" si="193"/>
        <v/>
      </c>
      <c r="Z2979" t="str">
        <f t="shared" si="194"/>
        <v/>
      </c>
      <c r="AB2979" s="9"/>
      <c r="AC2979" t="s">
        <v>12693</v>
      </c>
      <c r="AD2979">
        <f>COUNTIF(H2979,"*Fuji*")</f>
        <v>0</v>
      </c>
      <c r="AF2979" s="3"/>
      <c r="AH2979" s="9"/>
    </row>
    <row r="2980" spans="1:48" ht="10.95" customHeight="1" outlineLevel="1" x14ac:dyDescent="0.25">
      <c r="A2980" t="s">
        <v>12690</v>
      </c>
      <c r="C2980" s="3" t="s">
        <v>12533</v>
      </c>
      <c r="D2980" s="3" t="s">
        <v>16988</v>
      </c>
      <c r="E2980" s="9">
        <v>2009</v>
      </c>
      <c r="F2980" s="10" t="s">
        <v>21538</v>
      </c>
      <c r="G2980" s="7" t="s">
        <v>5401</v>
      </c>
      <c r="H2980" s="8" t="s">
        <v>12693</v>
      </c>
      <c r="I2980" s="8" t="s">
        <v>12692</v>
      </c>
      <c r="J2980" s="19">
        <v>3</v>
      </c>
      <c r="K2980" s="19" t="s">
        <v>7736</v>
      </c>
      <c r="L2980" s="11">
        <v>7.5</v>
      </c>
      <c r="M2980" s="11"/>
      <c r="N2980" s="24"/>
      <c r="P2980" s="32"/>
      <c r="R2980">
        <v>1</v>
      </c>
      <c r="S2980">
        <v>1</v>
      </c>
      <c r="T2980" s="19"/>
      <c r="U2980" s="3"/>
      <c r="X2980" t="str">
        <f t="shared" si="193"/>
        <v/>
      </c>
      <c r="Z2980">
        <f t="shared" si="194"/>
        <v>1</v>
      </c>
      <c r="AB2980" s="9"/>
      <c r="AC2980" t="s">
        <v>12693</v>
      </c>
      <c r="AD2980">
        <f>COUNTIF(H2980,"*Fuji*")</f>
        <v>0</v>
      </c>
      <c r="AF2980" s="3"/>
      <c r="AH2980" s="9"/>
    </row>
    <row r="2981" spans="1:48" ht="10.95" customHeight="1" x14ac:dyDescent="0.25">
      <c r="A2981" s="6" t="s">
        <v>9149</v>
      </c>
      <c r="B2981" t="s">
        <v>11999</v>
      </c>
      <c r="C2981" s="3" t="s">
        <v>11994</v>
      </c>
      <c r="E2981" s="9"/>
      <c r="F2981" s="7"/>
      <c r="G2981" s="7"/>
      <c r="H2981" s="8"/>
      <c r="I2981" s="8"/>
      <c r="J2981" s="19"/>
      <c r="K2981" s="19"/>
      <c r="L2981" s="11"/>
      <c r="M2981" s="11">
        <f>SUM(L2982:L2984)</f>
        <v>4.5999999999999996</v>
      </c>
      <c r="N2981" s="24">
        <v>660</v>
      </c>
      <c r="O2981">
        <f>COUNTIF(K2982:K2984,"*")</f>
        <v>3</v>
      </c>
      <c r="P2981" s="32">
        <f>O2981/N2981</f>
        <v>4.5454545454545452E-3</v>
      </c>
      <c r="Q2981">
        <f>COUNTIF(K2982:K2984,"Y")+COUNTIF(K2982:K2984,"S")</f>
        <v>3</v>
      </c>
      <c r="T2981" s="20" t="s">
        <v>7738</v>
      </c>
      <c r="U2981" s="3"/>
      <c r="V2981" t="s">
        <v>18584</v>
      </c>
      <c r="X2981" t="str">
        <f t="shared" si="193"/>
        <v/>
      </c>
      <c r="Z2981" t="str">
        <f t="shared" si="194"/>
        <v/>
      </c>
      <c r="AB2981" s="9"/>
      <c r="AE2981">
        <f>COUNTIF(AD2982:AD2984,"1")</f>
        <v>2</v>
      </c>
      <c r="AF2981" s="3"/>
      <c r="AH2981" s="9"/>
      <c r="AI2981">
        <f>COUNTIF($J2982:$J2984,"1")-COUNTIFS($J2982:$J2984,"1",$K2982:$K2984,"V")</f>
        <v>2</v>
      </c>
      <c r="AJ2981">
        <f>COUNTIFS($J2982:$J2984,"1",$K2982:$K2984,"Y")+COUNTIFS($J2982:$J2984,"1",$K2982:$K2984,"s")</f>
        <v>2</v>
      </c>
      <c r="AK2981">
        <f>COUNTIF($J2982:$J2984,"2")-COUNTIFS($J2982:$J2984,"2",$K2982:$K2984,"V")</f>
        <v>0</v>
      </c>
      <c r="AL2981">
        <f>COUNTIFS($J2982:$J2984,"2",$K2982:$K2984,"Y")+COUNTIFS($J2982:$J2984,"2",$K2982:$K2984,"s")</f>
        <v>0</v>
      </c>
      <c r="AM2981">
        <f>COUNTIF($J2982:$J2984,"3")-COUNTIFS($J2982:$J2984,"3",$K2982:$K2984,"V")</f>
        <v>0</v>
      </c>
      <c r="AN2981">
        <f>COUNTIFS($J2982:$J2984,"3",$K2982:$K2984,"Y")+COUNTIFS($J2982:$J2984,"3",$K2982:$K2984,"s")</f>
        <v>0</v>
      </c>
      <c r="AO2981">
        <f>COUNTIF($J2982:$J2984,"4")-COUNTIFS($J2982:$J2984,"4",$K2982:$K2984,"V")</f>
        <v>0</v>
      </c>
      <c r="AP2981">
        <f>COUNTIFS($J2982:$J2984,"4",$K2982:$K2984,"Y")+COUNTIFS($J2982:$J2984,"4",$K2982:$K2984,"s")</f>
        <v>0</v>
      </c>
      <c r="AQ2981">
        <f>COUNTIF($J2982:$J2984,"5")-COUNTIFS($J2982:$J2984,"5",$K2982:$K2984,"V")</f>
        <v>1</v>
      </c>
      <c r="AR2981">
        <f>COUNTIFS($J2982:$J2984,"5",$K2982:$K2984,"Y")+COUNTIFS($J2982:$J2984,"5",$K2982:$K2984,"s")</f>
        <v>1</v>
      </c>
      <c r="AS2981">
        <f>COUNTIF($J2982:$J2984,"6")-COUNTIFS($J2982:$J2984,"6",$K2982:$K2984,"V")</f>
        <v>0</v>
      </c>
      <c r="AT2981">
        <f>COUNTIFS($J2982:$J2984,"6",$K2982:$K2984,"Y")+COUNTIFS($J2982:$J2984,"6",$K2982:$K2984,"s")</f>
        <v>0</v>
      </c>
      <c r="AU2981">
        <f>COUNTIF($J2982:$J2984,"7")-COUNTIFS($J2982:$J2984,"7",$K2982:$K2984,"V")</f>
        <v>0</v>
      </c>
      <c r="AV2981">
        <f>COUNTIFS($J2982:$J2984,"7",$K2982:$K2984,"Y")+COUNTIFS($J2982:$J2984,"7",$K2982:$K2984,"s")</f>
        <v>0</v>
      </c>
    </row>
    <row r="2982" spans="1:48" ht="10.95" customHeight="1" outlineLevel="1" x14ac:dyDescent="0.25">
      <c r="A2982" t="s">
        <v>1857</v>
      </c>
      <c r="C2982" s="3" t="s">
        <v>11994</v>
      </c>
      <c r="D2982" s="3">
        <v>430</v>
      </c>
      <c r="E2982" s="9">
        <v>1970</v>
      </c>
      <c r="F2982" s="7" t="s">
        <v>1440</v>
      </c>
      <c r="G2982" s="7" t="s">
        <v>5401</v>
      </c>
      <c r="H2982" s="8" t="s">
        <v>5402</v>
      </c>
      <c r="I2982" s="8" t="s">
        <v>9148</v>
      </c>
      <c r="J2982" s="19">
        <v>1</v>
      </c>
      <c r="K2982" s="19" t="s">
        <v>7736</v>
      </c>
      <c r="L2982" s="11">
        <v>0.4</v>
      </c>
      <c r="M2982" s="11"/>
      <c r="N2982" s="24"/>
      <c r="P2982" s="32"/>
      <c r="T2982" s="19"/>
      <c r="U2982" s="3">
        <v>270</v>
      </c>
      <c r="X2982" t="str">
        <f t="shared" si="193"/>
        <v/>
      </c>
      <c r="Z2982" t="str">
        <f t="shared" si="194"/>
        <v/>
      </c>
      <c r="AB2982" s="9"/>
      <c r="AC2982" t="s">
        <v>5402</v>
      </c>
      <c r="AD2982">
        <f>COUNTIF(H2982,"*Fuji*")</f>
        <v>1</v>
      </c>
      <c r="AF2982" s="3"/>
      <c r="AG2982" t="s">
        <v>4924</v>
      </c>
      <c r="AH2982" s="9" t="s">
        <v>4613</v>
      </c>
    </row>
    <row r="2983" spans="1:48" ht="10.95" customHeight="1" outlineLevel="1" x14ac:dyDescent="0.25">
      <c r="A2983" t="s">
        <v>1857</v>
      </c>
      <c r="C2983" s="3" t="s">
        <v>11994</v>
      </c>
      <c r="D2983" s="3">
        <v>432</v>
      </c>
      <c r="E2983" s="9">
        <v>1970</v>
      </c>
      <c r="F2983" s="7" t="s">
        <v>1858</v>
      </c>
      <c r="G2983" s="7" t="s">
        <v>5401</v>
      </c>
      <c r="H2983" s="8" t="s">
        <v>5402</v>
      </c>
      <c r="I2983" s="8" t="s">
        <v>8890</v>
      </c>
      <c r="J2983" s="19">
        <v>1</v>
      </c>
      <c r="K2983" s="19" t="s">
        <v>7736</v>
      </c>
      <c r="L2983" s="11">
        <v>1.2</v>
      </c>
      <c r="M2983" s="11"/>
      <c r="N2983" s="24"/>
      <c r="P2983" s="32"/>
      <c r="R2983">
        <v>1</v>
      </c>
      <c r="S2983">
        <v>1</v>
      </c>
      <c r="T2983" s="19"/>
      <c r="U2983" s="3" t="s">
        <v>1561</v>
      </c>
      <c r="X2983" t="str">
        <f t="shared" si="193"/>
        <v/>
      </c>
      <c r="Z2983" t="str">
        <f t="shared" si="194"/>
        <v/>
      </c>
      <c r="AB2983" s="9"/>
      <c r="AC2983" t="s">
        <v>5402</v>
      </c>
      <c r="AD2983">
        <f>COUNTIF(H2983,"*Fuji*")</f>
        <v>1</v>
      </c>
      <c r="AF2983" s="3"/>
      <c r="AG2983" t="s">
        <v>4924</v>
      </c>
      <c r="AH2983" s="9" t="s">
        <v>4613</v>
      </c>
    </row>
    <row r="2984" spans="1:48" ht="10.95" customHeight="1" outlineLevel="1" x14ac:dyDescent="0.25">
      <c r="A2984" t="s">
        <v>1857</v>
      </c>
      <c r="C2984" s="3" t="s">
        <v>11994</v>
      </c>
      <c r="D2984" s="3">
        <v>482</v>
      </c>
      <c r="E2984" s="9">
        <v>1972</v>
      </c>
      <c r="F2984" s="7" t="s">
        <v>6569</v>
      </c>
      <c r="G2984" s="7" t="s">
        <v>5401</v>
      </c>
      <c r="H2984" s="8" t="s">
        <v>9146</v>
      </c>
      <c r="I2984" s="8" t="s">
        <v>8890</v>
      </c>
      <c r="J2984" s="19">
        <v>5</v>
      </c>
      <c r="K2984" s="19" t="s">
        <v>7736</v>
      </c>
      <c r="L2984" s="11">
        <v>3</v>
      </c>
      <c r="M2984" s="11"/>
      <c r="N2984" s="24"/>
      <c r="P2984" s="32"/>
      <c r="T2984" s="19"/>
      <c r="U2984" s="3"/>
      <c r="X2984" t="str">
        <f t="shared" si="193"/>
        <v/>
      </c>
      <c r="Z2984" t="str">
        <f t="shared" si="194"/>
        <v/>
      </c>
      <c r="AB2984" s="9"/>
      <c r="AC2984" t="s">
        <v>9146</v>
      </c>
      <c r="AD2984">
        <f>COUNTIF(H2984,"*Fuji*")</f>
        <v>0</v>
      </c>
      <c r="AF2984" s="3"/>
      <c r="AH2984" s="9"/>
    </row>
    <row r="2985" spans="1:48" ht="10.95" customHeight="1" x14ac:dyDescent="0.25">
      <c r="A2985" s="6" t="s">
        <v>9126</v>
      </c>
      <c r="B2985" t="s">
        <v>3412</v>
      </c>
      <c r="C2985" s="3" t="s">
        <v>12533</v>
      </c>
      <c r="E2985" s="9"/>
      <c r="F2985" s="7"/>
      <c r="G2985" s="7"/>
      <c r="H2985" s="8"/>
      <c r="I2985" s="8"/>
      <c r="J2985" s="19"/>
      <c r="K2985" s="19"/>
      <c r="L2985" s="11"/>
      <c r="M2985" s="11">
        <f>SUM(L2986:L2987)</f>
        <v>4</v>
      </c>
      <c r="N2985" s="24">
        <v>2063</v>
      </c>
      <c r="O2985">
        <f>COUNTIF(K2986:K2987,"*")</f>
        <v>2</v>
      </c>
      <c r="P2985" s="32">
        <f>O2985/N2985</f>
        <v>9.6946194861851677E-4</v>
      </c>
      <c r="Q2985">
        <f>COUNTIF(K2986:K2987,"Y")+COUNTIF(K2986:K2987,"S")</f>
        <v>2</v>
      </c>
      <c r="T2985" s="19" t="s">
        <v>7736</v>
      </c>
      <c r="U2985" s="3"/>
      <c r="V2985" t="s">
        <v>18585</v>
      </c>
      <c r="X2985" t="str">
        <f t="shared" si="193"/>
        <v/>
      </c>
      <c r="Z2985" t="str">
        <f t="shared" si="194"/>
        <v/>
      </c>
      <c r="AB2985" s="9"/>
      <c r="AE2985">
        <f>COUNTIF(AD2986:AD2987,"1")</f>
        <v>0</v>
      </c>
      <c r="AF2985" s="3"/>
      <c r="AH2985" s="9"/>
      <c r="AI2985">
        <f>COUNTIF($J2986:$J2987,"1")-COUNTIFS($J2986:$J2987,"1",$K2986:$K2987,"V")</f>
        <v>2</v>
      </c>
      <c r="AJ2985">
        <f>COUNTIFS($J2986:$J2987,"1",$K2986:$K2987,"Y")+COUNTIFS($J2986:$J2987,"1",$K2986:$K2987,"s")</f>
        <v>2</v>
      </c>
      <c r="AK2985">
        <f>COUNTIF($J2986:$J2987,"2")-COUNTIFS($J2986:$J2987,"2",$K2986:$K2987,"V")</f>
        <v>0</v>
      </c>
      <c r="AL2985">
        <f>COUNTIFS($J2986:$J2987,"2",$K2986:$K2987,"Y")+COUNTIFS($J2986:$J2987,"2",$K2986:$K2987,"s")</f>
        <v>0</v>
      </c>
      <c r="AM2985">
        <f>COUNTIF($J2986:$J2987,"3")-COUNTIFS($J2986:$J2987,"3",$K2986:$K2987,"V")</f>
        <v>0</v>
      </c>
      <c r="AN2985">
        <f>COUNTIFS($J2986:$J2987,"3",$K2986:$K2987,"Y")+COUNTIFS($J2986:$J2987,"3",$K2986:$K2987,"s")</f>
        <v>0</v>
      </c>
      <c r="AO2985">
        <f>COUNTIF($J2986:$J2987,"4")-COUNTIFS($J2986:$J2987,"4",$K2986:$K2987,"V")</f>
        <v>0</v>
      </c>
      <c r="AP2985">
        <f>COUNTIFS($J2986:$J2987,"4",$K2986:$K2987,"Y")+COUNTIFS($J2986:$J2987,"4",$K2986:$K2987,"s")</f>
        <v>0</v>
      </c>
      <c r="AQ2985">
        <f>COUNTIF($J2986:$J2987,"5")-COUNTIFS($J2986:$J2987,"5",$K2986:$K2987,"V")</f>
        <v>0</v>
      </c>
      <c r="AR2985">
        <f>COUNTIFS($J2986:$J2987,"5",$K2986:$K2987,"Y")+COUNTIFS($J2986:$J2987,"5",$K2986:$K2987,"s")</f>
        <v>0</v>
      </c>
      <c r="AS2985">
        <f>COUNTIF($J2986:$J2987,"6")-COUNTIFS($J2986:$J2987,"6",$K2986:$K2987,"V")</f>
        <v>0</v>
      </c>
      <c r="AT2985">
        <f>COUNTIFS($J2986:$J2987,"6",$K2986:$K2987,"Y")+COUNTIFS($J2986:$J2987,"6",$K2986:$K2987,"s")</f>
        <v>0</v>
      </c>
      <c r="AU2985">
        <f>COUNTIF($J2986:$J2987,"7")-COUNTIFS($J2986:$J2987,"7",$K2986:$K2987,"V")</f>
        <v>0</v>
      </c>
      <c r="AV2985">
        <f>COUNTIFS($J2986:$J2987,"7",$K2986:$K2987,"Y")+COUNTIFS($J2986:$J2987,"7",$K2986:$K2987,"s")</f>
        <v>0</v>
      </c>
    </row>
    <row r="2986" spans="1:48" ht="10.95" customHeight="1" outlineLevel="1" x14ac:dyDescent="0.25">
      <c r="A2986" t="s">
        <v>1235</v>
      </c>
      <c r="C2986" s="3" t="s">
        <v>12533</v>
      </c>
      <c r="D2986" s="3">
        <v>550</v>
      </c>
      <c r="E2986" s="9">
        <v>1973</v>
      </c>
      <c r="F2986" s="7" t="s">
        <v>5314</v>
      </c>
      <c r="G2986" s="7" t="s">
        <v>1447</v>
      </c>
      <c r="H2986" s="8" t="s">
        <v>3533</v>
      </c>
      <c r="I2986" s="8" t="s">
        <v>8974</v>
      </c>
      <c r="J2986" s="19">
        <v>1</v>
      </c>
      <c r="K2986" s="19" t="s">
        <v>7736</v>
      </c>
      <c r="L2986" s="11">
        <v>1.5</v>
      </c>
      <c r="M2986" s="11"/>
      <c r="N2986" s="24"/>
      <c r="P2986" s="32"/>
      <c r="R2986">
        <v>1</v>
      </c>
      <c r="S2986">
        <v>1</v>
      </c>
      <c r="T2986" s="19"/>
      <c r="U2986" s="3" t="s">
        <v>5313</v>
      </c>
      <c r="X2986" t="str">
        <f t="shared" si="193"/>
        <v/>
      </c>
      <c r="Z2986" t="str">
        <f t="shared" si="194"/>
        <v/>
      </c>
      <c r="AB2986" s="9"/>
      <c r="AC2986" t="s">
        <v>3533</v>
      </c>
      <c r="AD2986">
        <f>COUNTIF(H2986,"*Fuji*")</f>
        <v>0</v>
      </c>
      <c r="AF2986" s="3"/>
      <c r="AG2986" t="s">
        <v>3534</v>
      </c>
      <c r="AH2986" s="9" t="s">
        <v>4613</v>
      </c>
    </row>
    <row r="2987" spans="1:48" ht="10.95" customHeight="1" outlineLevel="1" x14ac:dyDescent="0.25">
      <c r="A2987" t="s">
        <v>1235</v>
      </c>
      <c r="C2987" s="3" t="s">
        <v>12533</v>
      </c>
      <c r="D2987" s="3" t="s">
        <v>8975</v>
      </c>
      <c r="E2987" s="9">
        <v>1973</v>
      </c>
      <c r="F2987" s="7" t="s">
        <v>8976</v>
      </c>
      <c r="G2987" s="7" t="s">
        <v>1447</v>
      </c>
      <c r="H2987" s="8" t="s">
        <v>3533</v>
      </c>
      <c r="I2987" s="8" t="s">
        <v>8974</v>
      </c>
      <c r="J2987" s="19">
        <v>1</v>
      </c>
      <c r="K2987" s="19" t="s">
        <v>7736</v>
      </c>
      <c r="L2987" s="11">
        <v>2.5</v>
      </c>
      <c r="M2987" s="11"/>
      <c r="N2987" s="24"/>
      <c r="P2987" s="32"/>
      <c r="T2987" s="19"/>
      <c r="U2987" s="3" t="s">
        <v>5313</v>
      </c>
      <c r="W2987" t="s">
        <v>7738</v>
      </c>
      <c r="X2987">
        <f t="shared" si="193"/>
        <v>1</v>
      </c>
      <c r="Z2987" t="str">
        <f t="shared" si="194"/>
        <v/>
      </c>
      <c r="AB2987" s="9"/>
      <c r="AC2987" t="s">
        <v>3533</v>
      </c>
      <c r="AD2987">
        <f>COUNTIF(H2987,"*Fuji*")</f>
        <v>0</v>
      </c>
      <c r="AF2987" s="3"/>
      <c r="AG2987" t="s">
        <v>3534</v>
      </c>
      <c r="AH2987" s="9" t="s">
        <v>4613</v>
      </c>
    </row>
    <row r="2988" spans="1:48" ht="10.95" customHeight="1" x14ac:dyDescent="0.25">
      <c r="A2988" t="s">
        <v>9798</v>
      </c>
      <c r="B2988" t="s">
        <v>12012</v>
      </c>
      <c r="C2988" s="3" t="s">
        <v>11994</v>
      </c>
      <c r="E2988" s="9"/>
      <c r="F2988" s="7"/>
      <c r="G2988" s="7"/>
      <c r="H2988" s="8"/>
      <c r="I2988" s="8"/>
      <c r="J2988" s="19"/>
      <c r="K2988" s="19"/>
      <c r="L2988" s="11"/>
      <c r="M2988" s="11">
        <f>SUM(L2989:L3088)</f>
        <v>190.8</v>
      </c>
      <c r="N2988" s="24">
        <v>3362</v>
      </c>
      <c r="O2988">
        <f>COUNTIF(K2989:K3088,"*")</f>
        <v>100</v>
      </c>
      <c r="P2988" s="32">
        <f>O2988/N2988</f>
        <v>2.9744199881023201E-2</v>
      </c>
      <c r="Q2988">
        <f>COUNTIF(K2989:K3088,"Y")+COUNTIF(K2989:K3088,"S")</f>
        <v>77</v>
      </c>
      <c r="T2988" s="19" t="s">
        <v>7736</v>
      </c>
      <c r="U2988" s="3"/>
      <c r="V2988" t="s">
        <v>18586</v>
      </c>
      <c r="X2988" t="str">
        <f t="shared" si="193"/>
        <v/>
      </c>
      <c r="Z2988" t="str">
        <f t="shared" si="194"/>
        <v/>
      </c>
      <c r="AB2988" s="9"/>
      <c r="AE2988">
        <f>COUNTIF(AD2989:AD3088,"1")</f>
        <v>6</v>
      </c>
      <c r="AF2988" s="3"/>
      <c r="AH2988" s="9"/>
      <c r="AI2988">
        <f>COUNTIF($J2989:$J3088,"1")-COUNTIFS($J2989:$J3088,"1",$K2989:$K3088,"V")</f>
        <v>18</v>
      </c>
      <c r="AJ2988">
        <f>COUNTIFS($J2989:$J3088,"1",$K2989:$K3088,"Y")+COUNTIFS($J2989:$J3088,"1",$K2989:$K3088,"s")</f>
        <v>17</v>
      </c>
      <c r="AK2988">
        <f>COUNTIF($J2989:$J3088,"2")-COUNTIFS($J2989:$J3088,"2",$K2989:$K3088,"V")</f>
        <v>8</v>
      </c>
      <c r="AL2988">
        <f>COUNTIFS($J2989:$J3088,"2",$K2989:$K3088,"Y")+COUNTIFS($J2989:$J3088,"2",$K2989:$K3088,"s")</f>
        <v>6</v>
      </c>
      <c r="AM2988">
        <f>COUNTIF($J2989:$J3088,"3")-COUNTIFS($J2989:$J3088,"3",$K2989:$K3088,"V")</f>
        <v>2</v>
      </c>
      <c r="AN2988">
        <f>COUNTIFS($J2989:$J3088,"3",$K2989:$K3088,"Y")+COUNTIFS($J2989:$J3088,"3",$K2989:$K3088,"s")</f>
        <v>1</v>
      </c>
      <c r="AO2988">
        <f>COUNTIF($J2989:$J3088,"4")-COUNTIFS($J2989:$J3088,"4",$K2989:$K3088,"V")</f>
        <v>0</v>
      </c>
      <c r="AP2988">
        <f>COUNTIFS($J2989:$J3088,"4",$K2989:$K3088,"Y")+COUNTIFS($J2989:$J3088,"4",$K2989:$K3088,"s")</f>
        <v>0</v>
      </c>
      <c r="AQ2988">
        <f>COUNTIF($J2989:$J3088,"5")-COUNTIFS($J2989:$J3088,"5",$K2989:$K3088,"V")</f>
        <v>2</v>
      </c>
      <c r="AR2988">
        <f>COUNTIFS($J2989:$J3088,"5",$K2989:$K3088,"Y")+COUNTIFS($J2989:$J3088,"5",$K2989:$K3088,"s")</f>
        <v>2</v>
      </c>
      <c r="AS2988">
        <f>COUNTIF($J2989:$J3088,"6")-COUNTIFS($J2989:$J3088,"6",$K2989:$K3088,"V")</f>
        <v>0</v>
      </c>
      <c r="AT2988">
        <f>COUNTIFS($J2989:$J3088,"6",$K2989:$K3088,"Y")+COUNTIFS($J2989:$J3088,"6",$K2989:$K3088,"s")</f>
        <v>0</v>
      </c>
      <c r="AU2988">
        <f>COUNTIF($J2989:$J3088,"7")-COUNTIFS($J2989:$J3088,"7",$K2989:$K3088,"V")</f>
        <v>70</v>
      </c>
      <c r="AV2988">
        <f>COUNTIFS($J2989:$J3088,"7",$K2989:$K3088,"Y")+COUNTIFS($J2989:$J3088,"7",$K2989:$K3088,"s")</f>
        <v>51</v>
      </c>
    </row>
    <row r="2989" spans="1:48" ht="10.95" customHeight="1" outlineLevel="1" x14ac:dyDescent="0.25">
      <c r="A2989" t="s">
        <v>3535</v>
      </c>
      <c r="C2989" s="3" t="s">
        <v>11994</v>
      </c>
      <c r="D2989" s="3">
        <v>51</v>
      </c>
      <c r="E2989" s="9">
        <v>1978</v>
      </c>
      <c r="F2989" s="7" t="s">
        <v>1258</v>
      </c>
      <c r="G2989" s="7" t="s">
        <v>5401</v>
      </c>
      <c r="H2989" s="8" t="s">
        <v>8239</v>
      </c>
      <c r="I2989" s="8" t="s">
        <v>9730</v>
      </c>
      <c r="J2989" s="19">
        <v>2</v>
      </c>
      <c r="K2989" s="19" t="s">
        <v>7736</v>
      </c>
      <c r="L2989" s="11">
        <v>1</v>
      </c>
      <c r="M2989" s="11"/>
      <c r="N2989" s="24"/>
      <c r="P2989" s="32"/>
      <c r="T2989" s="19"/>
      <c r="U2989" s="3"/>
      <c r="X2989" t="str">
        <f t="shared" si="193"/>
        <v/>
      </c>
      <c r="Z2989" t="str">
        <f t="shared" si="194"/>
        <v/>
      </c>
      <c r="AB2989" s="9"/>
      <c r="AC2989" t="s">
        <v>8239</v>
      </c>
      <c r="AD2989">
        <f t="shared" ref="AD2989:AD3020" si="196">COUNTIF(H2989,"*Fuji*")</f>
        <v>0</v>
      </c>
      <c r="AF2989" s="3"/>
      <c r="AH2989" s="9"/>
    </row>
    <row r="2990" spans="1:48" ht="10.95" customHeight="1" outlineLevel="1" x14ac:dyDescent="0.25">
      <c r="A2990" t="s">
        <v>3535</v>
      </c>
      <c r="C2990" s="3" t="s">
        <v>11994</v>
      </c>
      <c r="D2990" s="3">
        <v>85</v>
      </c>
      <c r="E2990" s="9">
        <v>1979</v>
      </c>
      <c r="F2990" s="7" t="s">
        <v>3536</v>
      </c>
      <c r="G2990" s="7" t="s">
        <v>5401</v>
      </c>
      <c r="H2990" s="8" t="s">
        <v>3537</v>
      </c>
      <c r="I2990" s="8" t="s">
        <v>9731</v>
      </c>
      <c r="J2990" s="19">
        <v>1</v>
      </c>
      <c r="K2990" s="19" t="s">
        <v>7736</v>
      </c>
      <c r="L2990" s="11">
        <v>2</v>
      </c>
      <c r="M2990" s="11"/>
      <c r="N2990" s="24"/>
      <c r="P2990" s="32"/>
      <c r="T2990" s="19"/>
      <c r="U2990" s="3">
        <v>491</v>
      </c>
      <c r="X2990" t="str">
        <f t="shared" si="193"/>
        <v/>
      </c>
      <c r="Z2990" t="str">
        <f t="shared" si="194"/>
        <v/>
      </c>
      <c r="AB2990" s="9"/>
      <c r="AC2990" t="s">
        <v>3537</v>
      </c>
      <c r="AD2990">
        <f t="shared" si="196"/>
        <v>0</v>
      </c>
      <c r="AF2990" s="3"/>
      <c r="AG2990" t="s">
        <v>3538</v>
      </c>
      <c r="AH2990" s="9" t="s">
        <v>4613</v>
      </c>
    </row>
    <row r="2991" spans="1:48" ht="10.95" customHeight="1" outlineLevel="1" x14ac:dyDescent="0.25">
      <c r="A2991" t="s">
        <v>3535</v>
      </c>
      <c r="C2991" s="3" t="s">
        <v>11994</v>
      </c>
      <c r="D2991" s="3">
        <v>86</v>
      </c>
      <c r="E2991" s="9">
        <v>1979</v>
      </c>
      <c r="F2991" s="7" t="s">
        <v>3539</v>
      </c>
      <c r="G2991" s="7" t="s">
        <v>5401</v>
      </c>
      <c r="H2991" s="8" t="s">
        <v>3537</v>
      </c>
      <c r="I2991" s="8" t="s">
        <v>9731</v>
      </c>
      <c r="J2991" s="19">
        <v>1</v>
      </c>
      <c r="K2991" s="19" t="s">
        <v>7736</v>
      </c>
      <c r="L2991" s="11">
        <v>2</v>
      </c>
      <c r="M2991" s="11"/>
      <c r="N2991" s="24"/>
      <c r="P2991" s="32"/>
      <c r="R2991">
        <v>1</v>
      </c>
      <c r="S2991">
        <v>1</v>
      </c>
      <c r="T2991" s="19"/>
      <c r="U2991" s="3">
        <v>492</v>
      </c>
      <c r="X2991" t="str">
        <f t="shared" si="193"/>
        <v/>
      </c>
      <c r="Z2991" t="str">
        <f t="shared" si="194"/>
        <v/>
      </c>
      <c r="AB2991" s="9"/>
      <c r="AC2991" t="s">
        <v>3537</v>
      </c>
      <c r="AD2991">
        <f t="shared" si="196"/>
        <v>0</v>
      </c>
      <c r="AF2991" s="3"/>
      <c r="AG2991" t="s">
        <v>3538</v>
      </c>
      <c r="AH2991" s="9" t="s">
        <v>4613</v>
      </c>
    </row>
    <row r="2992" spans="1:48" ht="10.95" customHeight="1" outlineLevel="1" x14ac:dyDescent="0.25">
      <c r="A2992" t="s">
        <v>3535</v>
      </c>
      <c r="C2992" s="3" t="s">
        <v>11994</v>
      </c>
      <c r="D2992" s="3">
        <v>144</v>
      </c>
      <c r="E2992" s="9">
        <v>1981</v>
      </c>
      <c r="F2992" s="7" t="s">
        <v>1859</v>
      </c>
      <c r="G2992" s="7" t="s">
        <v>5401</v>
      </c>
      <c r="H2992" s="8" t="s">
        <v>5402</v>
      </c>
      <c r="I2992" s="8" t="s">
        <v>9732</v>
      </c>
      <c r="J2992" s="19">
        <v>1</v>
      </c>
      <c r="K2992" s="19" t="s">
        <v>7736</v>
      </c>
      <c r="L2992" s="11">
        <v>5</v>
      </c>
      <c r="M2992" s="11"/>
      <c r="N2992" s="24"/>
      <c r="P2992" s="32"/>
      <c r="T2992" s="19"/>
      <c r="U2992" s="3">
        <v>527</v>
      </c>
      <c r="X2992" t="str">
        <f t="shared" si="193"/>
        <v/>
      </c>
      <c r="Z2992" t="str">
        <f t="shared" si="194"/>
        <v/>
      </c>
      <c r="AB2992" s="9"/>
      <c r="AC2992" t="s">
        <v>5402</v>
      </c>
      <c r="AD2992">
        <f t="shared" si="196"/>
        <v>1</v>
      </c>
      <c r="AF2992" s="3"/>
      <c r="AG2992" t="s">
        <v>4924</v>
      </c>
      <c r="AH2992" s="9" t="s">
        <v>4613</v>
      </c>
    </row>
    <row r="2993" spans="1:34" ht="10.95" customHeight="1" outlineLevel="1" x14ac:dyDescent="0.25">
      <c r="A2993" t="s">
        <v>3535</v>
      </c>
      <c r="C2993" s="3" t="s">
        <v>11994</v>
      </c>
      <c r="D2993" s="3">
        <v>245</v>
      </c>
      <c r="E2993" s="9">
        <v>1984</v>
      </c>
      <c r="F2993" s="7" t="s">
        <v>3440</v>
      </c>
      <c r="G2993" s="7" t="s">
        <v>5401</v>
      </c>
      <c r="H2993" s="8" t="s">
        <v>3848</v>
      </c>
      <c r="I2993" s="8" t="s">
        <v>7071</v>
      </c>
      <c r="J2993" s="19">
        <v>5</v>
      </c>
      <c r="K2993" s="19" t="s">
        <v>7736</v>
      </c>
      <c r="L2993" s="11">
        <v>1.1000000000000001</v>
      </c>
      <c r="M2993" s="11"/>
      <c r="N2993" s="24"/>
      <c r="P2993" s="32"/>
      <c r="T2993" s="19"/>
      <c r="U2993" s="3">
        <v>575</v>
      </c>
      <c r="X2993" t="str">
        <f t="shared" si="193"/>
        <v/>
      </c>
      <c r="Z2993" t="str">
        <f t="shared" si="194"/>
        <v/>
      </c>
      <c r="AB2993" s="9"/>
      <c r="AC2993" t="s">
        <v>3848</v>
      </c>
      <c r="AD2993">
        <f t="shared" si="196"/>
        <v>0</v>
      </c>
      <c r="AF2993" s="3"/>
      <c r="AG2993" t="s">
        <v>3541</v>
      </c>
      <c r="AH2993" s="9" t="s">
        <v>4613</v>
      </c>
    </row>
    <row r="2994" spans="1:34" ht="10.95" customHeight="1" outlineLevel="1" x14ac:dyDescent="0.25">
      <c r="A2994" t="s">
        <v>3535</v>
      </c>
      <c r="C2994" s="3" t="s">
        <v>11994</v>
      </c>
      <c r="D2994" s="3">
        <v>247</v>
      </c>
      <c r="E2994" s="9">
        <v>1984</v>
      </c>
      <c r="F2994" s="7" t="s">
        <v>5753</v>
      </c>
      <c r="G2994" s="7" t="s">
        <v>5401</v>
      </c>
      <c r="H2994" s="8" t="s">
        <v>709</v>
      </c>
      <c r="I2994" s="8" t="s">
        <v>7071</v>
      </c>
      <c r="J2994" s="19">
        <v>2</v>
      </c>
      <c r="K2994" s="19" t="s">
        <v>7736</v>
      </c>
      <c r="L2994" s="11">
        <v>1.1000000000000001</v>
      </c>
      <c r="M2994" s="11"/>
      <c r="N2994" s="24"/>
      <c r="P2994" s="32"/>
      <c r="T2994" s="19"/>
      <c r="U2994" s="3">
        <v>577</v>
      </c>
      <c r="X2994" t="str">
        <f t="shared" si="193"/>
        <v/>
      </c>
      <c r="Z2994" t="str">
        <f t="shared" si="194"/>
        <v/>
      </c>
      <c r="AB2994" s="9"/>
      <c r="AC2994" t="s">
        <v>709</v>
      </c>
      <c r="AD2994">
        <f t="shared" si="196"/>
        <v>0</v>
      </c>
      <c r="AF2994" s="3"/>
      <c r="AG2994" t="s">
        <v>3541</v>
      </c>
      <c r="AH2994" s="9" t="s">
        <v>4613</v>
      </c>
    </row>
    <row r="2995" spans="1:34" ht="10.95" customHeight="1" outlineLevel="1" x14ac:dyDescent="0.25">
      <c r="A2995" t="s">
        <v>3535</v>
      </c>
      <c r="C2995" s="3" t="s">
        <v>11994</v>
      </c>
      <c r="D2995" s="3">
        <v>248</v>
      </c>
      <c r="E2995" s="9">
        <v>1984</v>
      </c>
      <c r="F2995" s="7" t="s">
        <v>4403</v>
      </c>
      <c r="G2995" s="7" t="s">
        <v>5401</v>
      </c>
      <c r="H2995" s="8" t="s">
        <v>1335</v>
      </c>
      <c r="I2995" s="8" t="s">
        <v>7071</v>
      </c>
      <c r="J2995" s="19">
        <v>2</v>
      </c>
      <c r="K2995" s="19" t="s">
        <v>7736</v>
      </c>
      <c r="L2995" s="11">
        <v>1.1000000000000001</v>
      </c>
      <c r="M2995" s="11"/>
      <c r="N2995" s="24"/>
      <c r="P2995" s="32"/>
      <c r="T2995" s="19"/>
      <c r="U2995" s="3">
        <v>578</v>
      </c>
      <c r="X2995" t="str">
        <f t="shared" si="193"/>
        <v/>
      </c>
      <c r="Z2995" t="str">
        <f t="shared" si="194"/>
        <v/>
      </c>
      <c r="AB2995" s="9"/>
      <c r="AC2995" t="s">
        <v>1335</v>
      </c>
      <c r="AD2995">
        <f t="shared" si="196"/>
        <v>0</v>
      </c>
      <c r="AF2995" s="3"/>
      <c r="AG2995" t="s">
        <v>3541</v>
      </c>
      <c r="AH2995" s="9" t="s">
        <v>4613</v>
      </c>
    </row>
    <row r="2996" spans="1:34" ht="10.95" customHeight="1" outlineLevel="1" x14ac:dyDescent="0.25">
      <c r="A2996" t="s">
        <v>3535</v>
      </c>
      <c r="C2996" s="3" t="s">
        <v>11994</v>
      </c>
      <c r="D2996" s="3">
        <v>382</v>
      </c>
      <c r="E2996" s="9">
        <v>1990</v>
      </c>
      <c r="F2996" s="7" t="s">
        <v>9733</v>
      </c>
      <c r="G2996" s="7" t="s">
        <v>5401</v>
      </c>
      <c r="H2996" s="8" t="s">
        <v>709</v>
      </c>
      <c r="I2996" s="8" t="s">
        <v>9734</v>
      </c>
      <c r="J2996" s="19">
        <v>2</v>
      </c>
      <c r="K2996" s="19" t="s">
        <v>7738</v>
      </c>
      <c r="L2996" s="11"/>
      <c r="M2996" s="11"/>
      <c r="N2996" s="24"/>
      <c r="P2996" s="32"/>
      <c r="T2996" s="19"/>
      <c r="U2996" s="3"/>
      <c r="X2996" t="str">
        <f t="shared" si="193"/>
        <v/>
      </c>
      <c r="Z2996" t="str">
        <f t="shared" si="194"/>
        <v/>
      </c>
      <c r="AB2996" s="9"/>
      <c r="AC2996" t="s">
        <v>709</v>
      </c>
      <c r="AD2996">
        <f t="shared" si="196"/>
        <v>0</v>
      </c>
      <c r="AF2996" s="3"/>
      <c r="AH2996" s="9"/>
    </row>
    <row r="2997" spans="1:34" ht="10.95" customHeight="1" outlineLevel="1" x14ac:dyDescent="0.25">
      <c r="A2997" t="s">
        <v>3535</v>
      </c>
      <c r="C2997" s="3" t="s">
        <v>11994</v>
      </c>
      <c r="D2997" s="3">
        <v>399</v>
      </c>
      <c r="E2997" s="9">
        <v>1991</v>
      </c>
      <c r="F2997" s="7" t="s">
        <v>1237</v>
      </c>
      <c r="G2997" s="7" t="s">
        <v>5401</v>
      </c>
      <c r="H2997" s="8" t="s">
        <v>3540</v>
      </c>
      <c r="I2997" s="8" t="s">
        <v>9735</v>
      </c>
      <c r="J2997" s="19">
        <v>3</v>
      </c>
      <c r="K2997" s="19" t="s">
        <v>7738</v>
      </c>
      <c r="L2997" s="11"/>
      <c r="M2997" s="11"/>
      <c r="N2997" s="24"/>
      <c r="P2997" s="32"/>
      <c r="T2997" s="19"/>
      <c r="U2997" s="3">
        <v>687</v>
      </c>
      <c r="X2997" t="str">
        <f t="shared" si="193"/>
        <v/>
      </c>
      <c r="Z2997" t="str">
        <f t="shared" si="194"/>
        <v/>
      </c>
      <c r="AB2997" s="9"/>
      <c r="AC2997" t="s">
        <v>3540</v>
      </c>
      <c r="AD2997">
        <f t="shared" si="196"/>
        <v>0</v>
      </c>
      <c r="AF2997" s="3"/>
      <c r="AG2997" t="s">
        <v>3541</v>
      </c>
      <c r="AH2997" s="9" t="s">
        <v>4925</v>
      </c>
    </row>
    <row r="2998" spans="1:34" ht="10.95" customHeight="1" outlineLevel="1" x14ac:dyDescent="0.25">
      <c r="A2998" t="s">
        <v>3535</v>
      </c>
      <c r="C2998" s="3" t="s">
        <v>11994</v>
      </c>
      <c r="D2998" s="3">
        <v>437</v>
      </c>
      <c r="E2998" s="9">
        <v>1994</v>
      </c>
      <c r="F2998" s="7" t="s">
        <v>9552</v>
      </c>
      <c r="G2998" s="7" t="s">
        <v>5401</v>
      </c>
      <c r="H2998" s="8" t="s">
        <v>5402</v>
      </c>
      <c r="I2998" s="8" t="s">
        <v>9736</v>
      </c>
      <c r="J2998" s="19">
        <v>1</v>
      </c>
      <c r="K2998" s="19" t="s">
        <v>7736</v>
      </c>
      <c r="L2998" s="11">
        <v>18</v>
      </c>
      <c r="M2998" s="11"/>
      <c r="N2998" s="24"/>
      <c r="P2998" s="32"/>
      <c r="R2998">
        <v>1</v>
      </c>
      <c r="S2998">
        <v>1</v>
      </c>
      <c r="T2998" s="19"/>
      <c r="U2998" s="3">
        <v>723</v>
      </c>
      <c r="X2998" t="str">
        <f t="shared" si="193"/>
        <v/>
      </c>
      <c r="Z2998">
        <f t="shared" si="194"/>
        <v>1</v>
      </c>
      <c r="AB2998" s="9"/>
      <c r="AC2998" t="s">
        <v>5402</v>
      </c>
      <c r="AD2998">
        <f t="shared" si="196"/>
        <v>1</v>
      </c>
      <c r="AF2998" s="3"/>
      <c r="AG2998" t="s">
        <v>4924</v>
      </c>
      <c r="AH2998" s="9" t="s">
        <v>4623</v>
      </c>
    </row>
    <row r="2999" spans="1:34" ht="10.95" customHeight="1" outlineLevel="1" x14ac:dyDescent="0.25">
      <c r="A2999" t="s">
        <v>3535</v>
      </c>
      <c r="C2999" s="3" t="s">
        <v>11994</v>
      </c>
      <c r="D2999" s="3" t="s">
        <v>9737</v>
      </c>
      <c r="E2999" s="9">
        <v>2000</v>
      </c>
      <c r="F2999" s="7" t="s">
        <v>9738</v>
      </c>
      <c r="G2999" s="7" t="s">
        <v>5401</v>
      </c>
      <c r="H2999" s="8" t="s">
        <v>8239</v>
      </c>
      <c r="I2999" s="8" t="s">
        <v>9739</v>
      </c>
      <c r="J2999" s="19">
        <v>2</v>
      </c>
      <c r="K2999" s="19" t="s">
        <v>7738</v>
      </c>
      <c r="L2999" s="11"/>
      <c r="M2999" s="11"/>
      <c r="N2999" s="24"/>
      <c r="P2999" s="32"/>
      <c r="T2999" s="19"/>
      <c r="U2999" s="3"/>
      <c r="X2999" t="str">
        <f t="shared" si="193"/>
        <v/>
      </c>
      <c r="Z2999">
        <f t="shared" si="194"/>
        <v>1</v>
      </c>
      <c r="AB2999" s="9"/>
      <c r="AC2999" t="s">
        <v>8239</v>
      </c>
      <c r="AD2999">
        <f t="shared" si="196"/>
        <v>0</v>
      </c>
      <c r="AF2999" s="3"/>
      <c r="AH2999" s="9"/>
    </row>
    <row r="3000" spans="1:34" ht="10.95" customHeight="1" outlineLevel="1" x14ac:dyDescent="0.25">
      <c r="A3000" t="s">
        <v>3535</v>
      </c>
      <c r="C3000" s="3" t="s">
        <v>11994</v>
      </c>
      <c r="D3000" s="5" t="s">
        <v>4065</v>
      </c>
      <c r="E3000" s="9">
        <v>2004</v>
      </c>
      <c r="F3000" s="7" t="s">
        <v>10687</v>
      </c>
      <c r="G3000" s="7" t="s">
        <v>5401</v>
      </c>
      <c r="H3000" s="8" t="s">
        <v>1698</v>
      </c>
      <c r="I3000" s="8" t="s">
        <v>4065</v>
      </c>
      <c r="J3000" s="19">
        <v>1</v>
      </c>
      <c r="K3000" s="19" t="s">
        <v>7736</v>
      </c>
      <c r="L3000" s="11">
        <v>11</v>
      </c>
      <c r="M3000" s="11"/>
      <c r="N3000" s="24"/>
      <c r="P3000" s="32"/>
      <c r="T3000" s="19"/>
      <c r="U3000" s="3"/>
      <c r="W3000" t="s">
        <v>7738</v>
      </c>
      <c r="X3000" t="str">
        <f t="shared" si="193"/>
        <v/>
      </c>
      <c r="Z3000">
        <f t="shared" si="194"/>
        <v>1</v>
      </c>
      <c r="AB3000" s="9"/>
      <c r="AC3000" t="s">
        <v>1698</v>
      </c>
      <c r="AD3000">
        <f t="shared" si="196"/>
        <v>0</v>
      </c>
      <c r="AF3000" s="3">
        <v>1</v>
      </c>
      <c r="AH3000" s="9"/>
    </row>
    <row r="3001" spans="1:34" ht="10.95" customHeight="1" outlineLevel="1" x14ac:dyDescent="0.25">
      <c r="A3001" t="s">
        <v>3535</v>
      </c>
      <c r="C3001" s="3" t="s">
        <v>11994</v>
      </c>
      <c r="D3001" s="3">
        <v>860</v>
      </c>
      <c r="E3001" s="9">
        <v>2016</v>
      </c>
      <c r="F3001" s="7" t="s">
        <v>9741</v>
      </c>
      <c r="G3001" s="7" t="s">
        <v>5401</v>
      </c>
      <c r="H3001" s="8" t="s">
        <v>9233</v>
      </c>
      <c r="I3001" s="8" t="s">
        <v>7560</v>
      </c>
      <c r="J3001" s="19">
        <v>7</v>
      </c>
      <c r="K3001" s="19" t="s">
        <v>20093</v>
      </c>
      <c r="L3001" s="11"/>
      <c r="M3001" s="11"/>
      <c r="N3001" s="24"/>
      <c r="P3001" s="32"/>
      <c r="T3001" s="19"/>
      <c r="U3001" s="3"/>
      <c r="X3001" t="str">
        <f t="shared" si="193"/>
        <v/>
      </c>
      <c r="Z3001" t="str">
        <f t="shared" si="194"/>
        <v/>
      </c>
      <c r="AB3001" s="9"/>
      <c r="AC3001" t="s">
        <v>9233</v>
      </c>
      <c r="AD3001">
        <f t="shared" si="196"/>
        <v>0</v>
      </c>
      <c r="AF3001" s="3"/>
      <c r="AH3001" s="9"/>
    </row>
    <row r="3002" spans="1:34" ht="10.95" customHeight="1" outlineLevel="1" x14ac:dyDescent="0.25">
      <c r="A3002" t="s">
        <v>3535</v>
      </c>
      <c r="C3002" s="3" t="s">
        <v>11994</v>
      </c>
      <c r="D3002" s="3">
        <v>861</v>
      </c>
      <c r="E3002" s="9">
        <v>2016</v>
      </c>
      <c r="F3002" s="7" t="s">
        <v>9741</v>
      </c>
      <c r="G3002" s="7" t="s">
        <v>5401</v>
      </c>
      <c r="H3002" s="8" t="s">
        <v>9233</v>
      </c>
      <c r="I3002" s="8" t="s">
        <v>7560</v>
      </c>
      <c r="J3002" s="19">
        <v>7</v>
      </c>
      <c r="K3002" s="19" t="s">
        <v>20093</v>
      </c>
      <c r="L3002" s="11"/>
      <c r="M3002" s="11"/>
      <c r="N3002" s="24"/>
      <c r="P3002" s="32"/>
      <c r="T3002" s="19"/>
      <c r="U3002" s="3"/>
      <c r="X3002" t="str">
        <f t="shared" si="193"/>
        <v/>
      </c>
      <c r="Z3002" t="str">
        <f t="shared" si="194"/>
        <v/>
      </c>
      <c r="AB3002" s="9"/>
      <c r="AC3002" t="s">
        <v>9233</v>
      </c>
      <c r="AD3002">
        <f t="shared" si="196"/>
        <v>0</v>
      </c>
      <c r="AF3002" s="3"/>
      <c r="AH3002" s="9"/>
    </row>
    <row r="3003" spans="1:34" ht="10.95" customHeight="1" outlineLevel="1" x14ac:dyDescent="0.25">
      <c r="A3003" t="s">
        <v>3535</v>
      </c>
      <c r="C3003" s="3" t="s">
        <v>11994</v>
      </c>
      <c r="D3003" s="3">
        <v>862</v>
      </c>
      <c r="E3003" s="9">
        <v>2016</v>
      </c>
      <c r="F3003" s="7" t="s">
        <v>9741</v>
      </c>
      <c r="G3003" s="7" t="s">
        <v>5401</v>
      </c>
      <c r="H3003" s="8" t="s">
        <v>9233</v>
      </c>
      <c r="I3003" s="8" t="s">
        <v>7560</v>
      </c>
      <c r="J3003" s="19">
        <v>7</v>
      </c>
      <c r="K3003" s="19" t="s">
        <v>20093</v>
      </c>
      <c r="L3003" s="11"/>
      <c r="M3003" s="11"/>
      <c r="N3003" s="24"/>
      <c r="P3003" s="32"/>
      <c r="T3003" s="19"/>
      <c r="U3003" s="3"/>
      <c r="X3003" t="str">
        <f t="shared" si="193"/>
        <v/>
      </c>
      <c r="Z3003" t="str">
        <f t="shared" si="194"/>
        <v/>
      </c>
      <c r="AB3003" s="9"/>
      <c r="AC3003" t="s">
        <v>9233</v>
      </c>
      <c r="AD3003">
        <f t="shared" si="196"/>
        <v>0</v>
      </c>
      <c r="AF3003" s="3"/>
      <c r="AH3003" s="9"/>
    </row>
    <row r="3004" spans="1:34" ht="10.95" customHeight="1" outlineLevel="1" x14ac:dyDescent="0.25">
      <c r="A3004" t="s">
        <v>3535</v>
      </c>
      <c r="C3004" s="3" t="s">
        <v>11994</v>
      </c>
      <c r="D3004" s="3">
        <v>863</v>
      </c>
      <c r="E3004" s="9">
        <v>2016</v>
      </c>
      <c r="F3004" s="7" t="s">
        <v>9741</v>
      </c>
      <c r="G3004" s="7" t="s">
        <v>5401</v>
      </c>
      <c r="H3004" s="8" t="s">
        <v>9233</v>
      </c>
      <c r="I3004" s="8" t="s">
        <v>7560</v>
      </c>
      <c r="J3004" s="19">
        <v>7</v>
      </c>
      <c r="K3004" s="19" t="s">
        <v>20093</v>
      </c>
      <c r="L3004" s="11"/>
      <c r="M3004" s="11"/>
      <c r="N3004" s="24"/>
      <c r="P3004" s="32"/>
      <c r="T3004" s="19"/>
      <c r="U3004" s="3"/>
      <c r="X3004" t="str">
        <f t="shared" si="193"/>
        <v/>
      </c>
      <c r="Z3004" t="str">
        <f t="shared" si="194"/>
        <v/>
      </c>
      <c r="AB3004" s="9"/>
      <c r="AC3004" t="s">
        <v>9233</v>
      </c>
      <c r="AD3004">
        <f t="shared" si="196"/>
        <v>0</v>
      </c>
      <c r="AF3004" s="3"/>
      <c r="AH3004" s="9"/>
    </row>
    <row r="3005" spans="1:34" ht="10.95" customHeight="1" outlineLevel="1" x14ac:dyDescent="0.25">
      <c r="A3005" t="s">
        <v>3535</v>
      </c>
      <c r="C3005" s="3" t="s">
        <v>11994</v>
      </c>
      <c r="D3005" s="3" t="s">
        <v>9740</v>
      </c>
      <c r="E3005" s="9">
        <v>2016</v>
      </c>
      <c r="F3005" s="7" t="s">
        <v>9742</v>
      </c>
      <c r="G3005" s="7" t="s">
        <v>5401</v>
      </c>
      <c r="H3005" s="8" t="s">
        <v>7560</v>
      </c>
      <c r="I3005" s="8" t="s">
        <v>7560</v>
      </c>
      <c r="J3005" s="19">
        <v>7</v>
      </c>
      <c r="K3005" s="19" t="s">
        <v>7736</v>
      </c>
      <c r="L3005" s="11">
        <v>2.5</v>
      </c>
      <c r="M3005" s="11"/>
      <c r="N3005" s="24"/>
      <c r="P3005" s="32"/>
      <c r="T3005" s="19"/>
      <c r="U3005" s="3"/>
      <c r="X3005" t="str">
        <f t="shared" si="193"/>
        <v/>
      </c>
      <c r="Z3005">
        <f t="shared" si="194"/>
        <v>1</v>
      </c>
      <c r="AB3005" s="9"/>
      <c r="AC3005" t="s">
        <v>7560</v>
      </c>
      <c r="AD3005">
        <f t="shared" si="196"/>
        <v>0</v>
      </c>
      <c r="AF3005" s="3"/>
      <c r="AH3005" s="9"/>
    </row>
    <row r="3006" spans="1:34" ht="10.95" customHeight="1" outlineLevel="1" x14ac:dyDescent="0.25">
      <c r="A3006" t="s">
        <v>3535</v>
      </c>
      <c r="C3006" s="3" t="s">
        <v>11994</v>
      </c>
      <c r="D3006" s="3">
        <v>864</v>
      </c>
      <c r="E3006" s="9">
        <v>2016</v>
      </c>
      <c r="F3006" s="7" t="s">
        <v>9744</v>
      </c>
      <c r="G3006" s="7" t="s">
        <v>5401</v>
      </c>
      <c r="H3006" s="8" t="s">
        <v>7704</v>
      </c>
      <c r="I3006" s="8" t="s">
        <v>7560</v>
      </c>
      <c r="J3006" s="19">
        <v>7</v>
      </c>
      <c r="K3006" s="19" t="s">
        <v>20093</v>
      </c>
      <c r="L3006" s="11"/>
      <c r="M3006" s="11"/>
      <c r="N3006" s="24"/>
      <c r="P3006" s="32"/>
      <c r="T3006" s="19"/>
      <c r="U3006" s="3"/>
      <c r="X3006" t="str">
        <f t="shared" si="193"/>
        <v/>
      </c>
      <c r="Z3006" t="str">
        <f t="shared" si="194"/>
        <v/>
      </c>
      <c r="AB3006" s="9"/>
      <c r="AC3006" t="s">
        <v>7704</v>
      </c>
      <c r="AD3006">
        <f t="shared" si="196"/>
        <v>0</v>
      </c>
      <c r="AF3006" s="3"/>
      <c r="AH3006" s="9"/>
    </row>
    <row r="3007" spans="1:34" ht="10.95" customHeight="1" outlineLevel="1" x14ac:dyDescent="0.25">
      <c r="A3007" t="s">
        <v>3535</v>
      </c>
      <c r="C3007" s="3" t="s">
        <v>11994</v>
      </c>
      <c r="D3007" s="3" t="s">
        <v>9743</v>
      </c>
      <c r="E3007" s="9">
        <v>2016</v>
      </c>
      <c r="F3007" s="7" t="s">
        <v>9745</v>
      </c>
      <c r="G3007" s="7" t="s">
        <v>5401</v>
      </c>
      <c r="H3007" s="8" t="s">
        <v>7560</v>
      </c>
      <c r="I3007" s="8" t="s">
        <v>7560</v>
      </c>
      <c r="J3007" s="19">
        <v>7</v>
      </c>
      <c r="K3007" s="19" t="s">
        <v>7736</v>
      </c>
      <c r="L3007" s="11">
        <v>2.5</v>
      </c>
      <c r="M3007" s="11"/>
      <c r="N3007" s="24"/>
      <c r="P3007" s="32"/>
      <c r="T3007" s="19"/>
      <c r="U3007" s="3"/>
      <c r="X3007" t="str">
        <f t="shared" si="193"/>
        <v/>
      </c>
      <c r="Z3007">
        <f t="shared" si="194"/>
        <v>1</v>
      </c>
      <c r="AB3007" s="9"/>
      <c r="AC3007" t="s">
        <v>7560</v>
      </c>
      <c r="AD3007">
        <f t="shared" si="196"/>
        <v>0</v>
      </c>
      <c r="AF3007" s="3"/>
      <c r="AH3007" s="9"/>
    </row>
    <row r="3008" spans="1:34" ht="10.95" customHeight="1" outlineLevel="1" x14ac:dyDescent="0.25">
      <c r="A3008" t="s">
        <v>3535</v>
      </c>
      <c r="C3008" s="3" t="s">
        <v>11994</v>
      </c>
      <c r="D3008" s="3">
        <v>1060</v>
      </c>
      <c r="E3008" s="9">
        <v>2016</v>
      </c>
      <c r="F3008" s="7" t="s">
        <v>1266</v>
      </c>
      <c r="G3008" s="7" t="s">
        <v>5401</v>
      </c>
      <c r="H3008" s="8" t="s">
        <v>9233</v>
      </c>
      <c r="I3008" s="8" t="s">
        <v>7560</v>
      </c>
      <c r="J3008" s="19">
        <v>7</v>
      </c>
      <c r="K3008" s="19" t="s">
        <v>20093</v>
      </c>
      <c r="L3008" s="11"/>
      <c r="M3008" s="11"/>
      <c r="N3008" s="24"/>
      <c r="P3008" s="32"/>
      <c r="T3008" s="19"/>
      <c r="U3008" s="3"/>
      <c r="X3008" t="str">
        <f t="shared" si="193"/>
        <v/>
      </c>
      <c r="Z3008" t="str">
        <f t="shared" si="194"/>
        <v/>
      </c>
      <c r="AB3008" s="9"/>
      <c r="AC3008" t="s">
        <v>9233</v>
      </c>
      <c r="AD3008">
        <f t="shared" si="196"/>
        <v>0</v>
      </c>
      <c r="AF3008" s="3"/>
      <c r="AH3008" s="9"/>
    </row>
    <row r="3009" spans="1:34" ht="10.95" customHeight="1" outlineLevel="1" x14ac:dyDescent="0.25">
      <c r="A3009" t="s">
        <v>3535</v>
      </c>
      <c r="C3009" s="3" t="s">
        <v>11994</v>
      </c>
      <c r="D3009" s="3">
        <v>1061</v>
      </c>
      <c r="E3009" s="9">
        <v>2016</v>
      </c>
      <c r="F3009" s="7" t="s">
        <v>1266</v>
      </c>
      <c r="G3009" s="7" t="s">
        <v>5401</v>
      </c>
      <c r="H3009" s="8" t="s">
        <v>9233</v>
      </c>
      <c r="I3009" s="8" t="s">
        <v>7560</v>
      </c>
      <c r="J3009" s="19">
        <v>7</v>
      </c>
      <c r="K3009" s="19" t="s">
        <v>20093</v>
      </c>
      <c r="L3009" s="11"/>
      <c r="M3009" s="11"/>
      <c r="N3009" s="24"/>
      <c r="P3009" s="32"/>
      <c r="T3009" s="19"/>
      <c r="U3009" s="3"/>
      <c r="X3009" t="str">
        <f t="shared" si="193"/>
        <v/>
      </c>
      <c r="Z3009" t="str">
        <f t="shared" si="194"/>
        <v/>
      </c>
      <c r="AB3009" s="9"/>
      <c r="AC3009" t="s">
        <v>9233</v>
      </c>
      <c r="AD3009">
        <f t="shared" si="196"/>
        <v>0</v>
      </c>
      <c r="AF3009" s="3"/>
      <c r="AH3009" s="9"/>
    </row>
    <row r="3010" spans="1:34" ht="10.95" customHeight="1" outlineLevel="1" x14ac:dyDescent="0.25">
      <c r="A3010" t="s">
        <v>3535</v>
      </c>
      <c r="C3010" s="3" t="s">
        <v>11994</v>
      </c>
      <c r="D3010" s="3">
        <v>1062</v>
      </c>
      <c r="E3010" s="9">
        <v>2016</v>
      </c>
      <c r="F3010" s="7" t="s">
        <v>1266</v>
      </c>
      <c r="G3010" s="7" t="s">
        <v>5401</v>
      </c>
      <c r="H3010" s="8" t="s">
        <v>9233</v>
      </c>
      <c r="I3010" s="8" t="s">
        <v>7560</v>
      </c>
      <c r="J3010" s="19">
        <v>7</v>
      </c>
      <c r="K3010" s="19" t="s">
        <v>20093</v>
      </c>
      <c r="L3010" s="11"/>
      <c r="M3010" s="11"/>
      <c r="N3010" s="24"/>
      <c r="P3010" s="32"/>
      <c r="T3010" s="19"/>
      <c r="U3010" s="3"/>
      <c r="X3010" t="str">
        <f t="shared" ref="X3010:X3073" si="197">IF(COUNTIF(F3010,"*fdc*"),1,"")</f>
        <v/>
      </c>
      <c r="Z3010" t="str">
        <f t="shared" ref="Z3010:Z3073" si="198">IF(COUNTIF(F3010,"*s/s*"),1,"")</f>
        <v/>
      </c>
      <c r="AB3010" s="9"/>
      <c r="AC3010" t="s">
        <v>9233</v>
      </c>
      <c r="AD3010">
        <f t="shared" si="196"/>
        <v>0</v>
      </c>
      <c r="AF3010" s="3"/>
      <c r="AH3010" s="9"/>
    </row>
    <row r="3011" spans="1:34" ht="10.95" customHeight="1" outlineLevel="1" x14ac:dyDescent="0.25">
      <c r="A3011" t="s">
        <v>3535</v>
      </c>
      <c r="C3011" s="3" t="s">
        <v>11994</v>
      </c>
      <c r="D3011" s="3">
        <v>1063</v>
      </c>
      <c r="E3011" s="9">
        <v>2016</v>
      </c>
      <c r="F3011" s="7" t="s">
        <v>1266</v>
      </c>
      <c r="G3011" s="7" t="s">
        <v>5401</v>
      </c>
      <c r="H3011" s="8" t="s">
        <v>9233</v>
      </c>
      <c r="I3011" s="8" t="s">
        <v>7560</v>
      </c>
      <c r="J3011" s="19">
        <v>7</v>
      </c>
      <c r="K3011" s="19" t="s">
        <v>20093</v>
      </c>
      <c r="L3011" s="11"/>
      <c r="M3011" s="11"/>
      <c r="N3011" s="24"/>
      <c r="P3011" s="32"/>
      <c r="T3011" s="19"/>
      <c r="U3011" s="3"/>
      <c r="X3011" t="str">
        <f t="shared" si="197"/>
        <v/>
      </c>
      <c r="Z3011" t="str">
        <f t="shared" si="198"/>
        <v/>
      </c>
      <c r="AB3011" s="9"/>
      <c r="AC3011" t="s">
        <v>9233</v>
      </c>
      <c r="AD3011">
        <f t="shared" si="196"/>
        <v>0</v>
      </c>
      <c r="AF3011" s="3"/>
      <c r="AH3011" s="9"/>
    </row>
    <row r="3012" spans="1:34" ht="10.95" customHeight="1" outlineLevel="1" x14ac:dyDescent="0.25">
      <c r="A3012" t="s">
        <v>3535</v>
      </c>
      <c r="C3012" s="3" t="s">
        <v>11994</v>
      </c>
      <c r="D3012" s="3" t="s">
        <v>9748</v>
      </c>
      <c r="E3012" s="9">
        <v>2016</v>
      </c>
      <c r="F3012" s="7" t="s">
        <v>9746</v>
      </c>
      <c r="G3012" s="7" t="s">
        <v>5401</v>
      </c>
      <c r="H3012" s="8" t="s">
        <v>7560</v>
      </c>
      <c r="I3012" s="8" t="s">
        <v>7560</v>
      </c>
      <c r="J3012" s="19">
        <v>7</v>
      </c>
      <c r="K3012" s="19" t="s">
        <v>7736</v>
      </c>
      <c r="L3012" s="11">
        <v>2.5</v>
      </c>
      <c r="M3012" s="11"/>
      <c r="N3012" s="24"/>
      <c r="P3012" s="32"/>
      <c r="T3012" s="19"/>
      <c r="U3012" s="3"/>
      <c r="X3012" t="str">
        <f t="shared" si="197"/>
        <v/>
      </c>
      <c r="Z3012">
        <f t="shared" si="198"/>
        <v>1</v>
      </c>
      <c r="AB3012" s="9"/>
      <c r="AC3012" t="s">
        <v>7560</v>
      </c>
      <c r="AD3012">
        <f t="shared" si="196"/>
        <v>0</v>
      </c>
      <c r="AF3012" s="3"/>
      <c r="AH3012" s="9"/>
    </row>
    <row r="3013" spans="1:34" ht="10.95" customHeight="1" outlineLevel="1" x14ac:dyDescent="0.25">
      <c r="A3013" t="s">
        <v>3535</v>
      </c>
      <c r="C3013" s="3" t="s">
        <v>11994</v>
      </c>
      <c r="D3013" s="3">
        <v>1064</v>
      </c>
      <c r="E3013" s="9">
        <v>2016</v>
      </c>
      <c r="F3013" s="7" t="s">
        <v>9744</v>
      </c>
      <c r="G3013" s="7" t="s">
        <v>5401</v>
      </c>
      <c r="H3013" s="8" t="s">
        <v>9233</v>
      </c>
      <c r="I3013" s="8" t="s">
        <v>7560</v>
      </c>
      <c r="J3013" s="19">
        <v>7</v>
      </c>
      <c r="K3013" s="19" t="s">
        <v>20093</v>
      </c>
      <c r="L3013" s="11"/>
      <c r="M3013" s="11"/>
      <c r="N3013" s="24"/>
      <c r="P3013" s="32"/>
      <c r="T3013" s="19"/>
      <c r="U3013" s="3"/>
      <c r="X3013" t="str">
        <f t="shared" si="197"/>
        <v/>
      </c>
      <c r="Z3013" t="str">
        <f t="shared" si="198"/>
        <v/>
      </c>
      <c r="AB3013" s="9"/>
      <c r="AC3013" t="s">
        <v>9233</v>
      </c>
      <c r="AD3013">
        <f t="shared" si="196"/>
        <v>0</v>
      </c>
      <c r="AF3013" s="3"/>
      <c r="AH3013" s="9"/>
    </row>
    <row r="3014" spans="1:34" ht="10.95" customHeight="1" outlineLevel="1" x14ac:dyDescent="0.25">
      <c r="A3014" t="s">
        <v>3535</v>
      </c>
      <c r="C3014" s="3" t="s">
        <v>11994</v>
      </c>
      <c r="D3014" s="3" t="s">
        <v>9749</v>
      </c>
      <c r="E3014" s="9">
        <v>2016</v>
      </c>
      <c r="F3014" s="7" t="s">
        <v>9745</v>
      </c>
      <c r="G3014" s="7" t="s">
        <v>5401</v>
      </c>
      <c r="H3014" s="8" t="s">
        <v>7560</v>
      </c>
      <c r="I3014" s="8" t="s">
        <v>7560</v>
      </c>
      <c r="J3014" s="19">
        <v>7</v>
      </c>
      <c r="K3014" s="19" t="s">
        <v>7736</v>
      </c>
      <c r="L3014" s="11">
        <v>2.5</v>
      </c>
      <c r="M3014" s="11"/>
      <c r="N3014" s="24"/>
      <c r="P3014" s="32"/>
      <c r="T3014" s="19"/>
      <c r="U3014" s="3"/>
      <c r="X3014" t="str">
        <f t="shared" si="197"/>
        <v/>
      </c>
      <c r="Z3014">
        <f t="shared" si="198"/>
        <v>1</v>
      </c>
      <c r="AB3014" s="9"/>
      <c r="AC3014" t="s">
        <v>7560</v>
      </c>
      <c r="AD3014">
        <f t="shared" si="196"/>
        <v>0</v>
      </c>
      <c r="AF3014" s="3"/>
      <c r="AH3014" s="9"/>
    </row>
    <row r="3015" spans="1:34" ht="10.95" customHeight="1" outlineLevel="1" x14ac:dyDescent="0.25">
      <c r="A3015" t="s">
        <v>3535</v>
      </c>
      <c r="C3015" s="3" t="s">
        <v>11994</v>
      </c>
      <c r="D3015" s="3">
        <v>1204</v>
      </c>
      <c r="E3015" s="9">
        <v>2016</v>
      </c>
      <c r="F3015" s="7" t="s">
        <v>9744</v>
      </c>
      <c r="G3015" s="7" t="s">
        <v>5401</v>
      </c>
      <c r="H3015" s="8" t="s">
        <v>8239</v>
      </c>
      <c r="I3015" s="8" t="s">
        <v>9747</v>
      </c>
      <c r="J3015" s="19">
        <v>5</v>
      </c>
      <c r="K3015" s="19" t="s">
        <v>7736</v>
      </c>
      <c r="L3015" s="11">
        <v>8</v>
      </c>
      <c r="M3015" s="11"/>
      <c r="N3015" s="24"/>
      <c r="P3015" s="32"/>
      <c r="T3015" s="19"/>
      <c r="U3015" s="3"/>
      <c r="X3015" t="str">
        <f t="shared" si="197"/>
        <v/>
      </c>
      <c r="Z3015" t="str">
        <f t="shared" si="198"/>
        <v/>
      </c>
      <c r="AB3015" s="9"/>
      <c r="AC3015" t="s">
        <v>8239</v>
      </c>
      <c r="AD3015">
        <f t="shared" si="196"/>
        <v>0</v>
      </c>
      <c r="AF3015" s="3"/>
      <c r="AH3015" s="9"/>
    </row>
    <row r="3016" spans="1:34" ht="10.95" customHeight="1" outlineLevel="1" x14ac:dyDescent="0.25">
      <c r="A3016" t="s">
        <v>3535</v>
      </c>
      <c r="C3016" s="3" t="s">
        <v>11994</v>
      </c>
      <c r="D3016" s="3">
        <v>1285</v>
      </c>
      <c r="E3016" s="9">
        <v>2017</v>
      </c>
      <c r="F3016" s="7" t="s">
        <v>9741</v>
      </c>
      <c r="G3016" s="7" t="s">
        <v>5401</v>
      </c>
      <c r="H3016" s="8" t="s">
        <v>9233</v>
      </c>
      <c r="I3016" s="8" t="s">
        <v>7560</v>
      </c>
      <c r="J3016" s="19">
        <v>7</v>
      </c>
      <c r="K3016" s="19" t="s">
        <v>20093</v>
      </c>
      <c r="L3016" s="11"/>
      <c r="M3016" s="11"/>
      <c r="N3016" s="24"/>
      <c r="P3016" s="32"/>
      <c r="T3016" s="19"/>
      <c r="U3016" s="3"/>
      <c r="X3016" t="str">
        <f t="shared" si="197"/>
        <v/>
      </c>
      <c r="Z3016" t="str">
        <f t="shared" si="198"/>
        <v/>
      </c>
      <c r="AB3016" s="9"/>
      <c r="AC3016" t="s">
        <v>9233</v>
      </c>
      <c r="AD3016">
        <f t="shared" si="196"/>
        <v>0</v>
      </c>
      <c r="AF3016" s="3"/>
      <c r="AH3016" s="9"/>
    </row>
    <row r="3017" spans="1:34" ht="10.95" customHeight="1" outlineLevel="1" x14ac:dyDescent="0.25">
      <c r="A3017" t="s">
        <v>3535</v>
      </c>
      <c r="C3017" s="3" t="s">
        <v>11994</v>
      </c>
      <c r="D3017" s="3">
        <v>1286</v>
      </c>
      <c r="E3017" s="9">
        <v>2017</v>
      </c>
      <c r="F3017" s="7" t="s">
        <v>9741</v>
      </c>
      <c r="G3017" s="7" t="s">
        <v>5401</v>
      </c>
      <c r="H3017" s="8" t="s">
        <v>9233</v>
      </c>
      <c r="I3017" s="8" t="s">
        <v>7560</v>
      </c>
      <c r="J3017" s="19">
        <v>7</v>
      </c>
      <c r="K3017" s="19" t="s">
        <v>20093</v>
      </c>
      <c r="L3017" s="11"/>
      <c r="M3017" s="11"/>
      <c r="N3017" s="24"/>
      <c r="P3017" s="32"/>
      <c r="T3017" s="19"/>
      <c r="U3017" s="3"/>
      <c r="X3017" t="str">
        <f t="shared" si="197"/>
        <v/>
      </c>
      <c r="Z3017" t="str">
        <f t="shared" si="198"/>
        <v/>
      </c>
      <c r="AB3017" s="9"/>
      <c r="AC3017" t="s">
        <v>9233</v>
      </c>
      <c r="AD3017">
        <f t="shared" si="196"/>
        <v>0</v>
      </c>
      <c r="AF3017" s="3"/>
      <c r="AH3017" s="9"/>
    </row>
    <row r="3018" spans="1:34" ht="10.95" customHeight="1" outlineLevel="1" x14ac:dyDescent="0.25">
      <c r="A3018" t="s">
        <v>3535</v>
      </c>
      <c r="C3018" s="3" t="s">
        <v>11994</v>
      </c>
      <c r="D3018" s="3">
        <v>1287</v>
      </c>
      <c r="E3018" s="9">
        <v>2017</v>
      </c>
      <c r="F3018" s="7" t="s">
        <v>9741</v>
      </c>
      <c r="G3018" s="7" t="s">
        <v>5401</v>
      </c>
      <c r="H3018" s="8" t="s">
        <v>9233</v>
      </c>
      <c r="I3018" s="8" t="s">
        <v>7560</v>
      </c>
      <c r="J3018" s="19">
        <v>7</v>
      </c>
      <c r="K3018" s="19" t="s">
        <v>20093</v>
      </c>
      <c r="L3018" s="11"/>
      <c r="M3018" s="11"/>
      <c r="N3018" s="24"/>
      <c r="P3018" s="32"/>
      <c r="T3018" s="19"/>
      <c r="U3018" s="3"/>
      <c r="X3018" t="str">
        <f t="shared" si="197"/>
        <v/>
      </c>
      <c r="Z3018" t="str">
        <f t="shared" si="198"/>
        <v/>
      </c>
      <c r="AB3018" s="9"/>
      <c r="AC3018" t="s">
        <v>9233</v>
      </c>
      <c r="AD3018">
        <f t="shared" si="196"/>
        <v>0</v>
      </c>
      <c r="AF3018" s="3"/>
      <c r="AH3018" s="9"/>
    </row>
    <row r="3019" spans="1:34" ht="10.95" customHeight="1" outlineLevel="1" x14ac:dyDescent="0.25">
      <c r="A3019" t="s">
        <v>3535</v>
      </c>
      <c r="C3019" s="3" t="s">
        <v>11994</v>
      </c>
      <c r="D3019" s="3">
        <v>1288</v>
      </c>
      <c r="E3019" s="9">
        <v>2017</v>
      </c>
      <c r="F3019" s="7" t="s">
        <v>9741</v>
      </c>
      <c r="G3019" s="7" t="s">
        <v>5401</v>
      </c>
      <c r="H3019" s="8" t="s">
        <v>9233</v>
      </c>
      <c r="I3019" s="8" t="s">
        <v>7560</v>
      </c>
      <c r="J3019" s="19">
        <v>7</v>
      </c>
      <c r="K3019" s="19" t="s">
        <v>20093</v>
      </c>
      <c r="L3019" s="11"/>
      <c r="M3019" s="11"/>
      <c r="N3019" s="24"/>
      <c r="P3019" s="32"/>
      <c r="T3019" s="19"/>
      <c r="U3019" s="3"/>
      <c r="X3019" t="str">
        <f t="shared" si="197"/>
        <v/>
      </c>
      <c r="Z3019" t="str">
        <f t="shared" si="198"/>
        <v/>
      </c>
      <c r="AB3019" s="9"/>
      <c r="AC3019" t="s">
        <v>9233</v>
      </c>
      <c r="AD3019">
        <f t="shared" si="196"/>
        <v>0</v>
      </c>
      <c r="AF3019" s="3"/>
      <c r="AH3019" s="9"/>
    </row>
    <row r="3020" spans="1:34" ht="10.95" customHeight="1" outlineLevel="1" x14ac:dyDescent="0.25">
      <c r="A3020" t="s">
        <v>3535</v>
      </c>
      <c r="C3020" s="3" t="s">
        <v>11994</v>
      </c>
      <c r="D3020" s="3" t="s">
        <v>9750</v>
      </c>
      <c r="E3020" s="9">
        <v>2017</v>
      </c>
      <c r="F3020" s="7" t="s">
        <v>9742</v>
      </c>
      <c r="G3020" s="7" t="s">
        <v>5401</v>
      </c>
      <c r="H3020" s="8" t="s">
        <v>7560</v>
      </c>
      <c r="I3020" s="8" t="s">
        <v>7560</v>
      </c>
      <c r="J3020" s="19">
        <v>7</v>
      </c>
      <c r="K3020" s="19" t="s">
        <v>7736</v>
      </c>
      <c r="L3020" s="11">
        <v>2.5</v>
      </c>
      <c r="M3020" s="11"/>
      <c r="N3020" s="24"/>
      <c r="P3020" s="32"/>
      <c r="T3020" s="19"/>
      <c r="U3020" s="3"/>
      <c r="X3020" t="str">
        <f t="shared" si="197"/>
        <v/>
      </c>
      <c r="Z3020">
        <f t="shared" si="198"/>
        <v>1</v>
      </c>
      <c r="AB3020" s="9"/>
      <c r="AC3020" t="s">
        <v>7560</v>
      </c>
      <c r="AD3020">
        <f t="shared" si="196"/>
        <v>0</v>
      </c>
      <c r="AF3020" s="3"/>
      <c r="AH3020" s="9"/>
    </row>
    <row r="3021" spans="1:34" ht="10.95" customHeight="1" outlineLevel="1" x14ac:dyDescent="0.25">
      <c r="A3021" t="s">
        <v>3535</v>
      </c>
      <c r="C3021" s="3" t="s">
        <v>11994</v>
      </c>
      <c r="D3021" s="3">
        <v>1289</v>
      </c>
      <c r="E3021" s="9">
        <v>2017</v>
      </c>
      <c r="F3021" s="7" t="s">
        <v>9744</v>
      </c>
      <c r="G3021" s="7" t="s">
        <v>5401</v>
      </c>
      <c r="H3021" s="8" t="s">
        <v>9233</v>
      </c>
      <c r="I3021" s="8" t="s">
        <v>7560</v>
      </c>
      <c r="J3021" s="19">
        <v>7</v>
      </c>
      <c r="K3021" s="19" t="s">
        <v>20093</v>
      </c>
      <c r="L3021" s="11"/>
      <c r="M3021" s="11"/>
      <c r="N3021" s="24"/>
      <c r="P3021" s="32"/>
      <c r="T3021" s="19"/>
      <c r="U3021" s="3"/>
      <c r="X3021" t="str">
        <f t="shared" si="197"/>
        <v/>
      </c>
      <c r="Z3021" t="str">
        <f t="shared" si="198"/>
        <v/>
      </c>
      <c r="AB3021" s="9"/>
      <c r="AC3021" t="s">
        <v>9233</v>
      </c>
      <c r="AD3021">
        <f t="shared" ref="AD3021:AD3052" si="199">COUNTIF(H3021,"*Fuji*")</f>
        <v>0</v>
      </c>
      <c r="AF3021" s="3"/>
      <c r="AH3021" s="9"/>
    </row>
    <row r="3022" spans="1:34" ht="10.95" customHeight="1" outlineLevel="1" x14ac:dyDescent="0.25">
      <c r="A3022" t="s">
        <v>3535</v>
      </c>
      <c r="C3022" s="3" t="s">
        <v>11994</v>
      </c>
      <c r="D3022" s="3" t="s">
        <v>9751</v>
      </c>
      <c r="E3022" s="9">
        <v>2017</v>
      </c>
      <c r="F3022" s="7" t="s">
        <v>9745</v>
      </c>
      <c r="G3022" s="7" t="s">
        <v>5401</v>
      </c>
      <c r="H3022" s="8" t="s">
        <v>7560</v>
      </c>
      <c r="I3022" s="8" t="s">
        <v>7560</v>
      </c>
      <c r="J3022" s="19">
        <v>7</v>
      </c>
      <c r="K3022" s="19" t="s">
        <v>7736</v>
      </c>
      <c r="L3022" s="11">
        <v>2.5</v>
      </c>
      <c r="M3022" s="11"/>
      <c r="N3022" s="24"/>
      <c r="P3022" s="32"/>
      <c r="T3022" s="19"/>
      <c r="U3022" s="3"/>
      <c r="X3022" t="str">
        <f t="shared" si="197"/>
        <v/>
      </c>
      <c r="Z3022">
        <f t="shared" si="198"/>
        <v>1</v>
      </c>
      <c r="AB3022" s="9"/>
      <c r="AC3022" t="s">
        <v>7560</v>
      </c>
      <c r="AD3022">
        <f t="shared" si="199"/>
        <v>0</v>
      </c>
      <c r="AF3022" s="3"/>
      <c r="AH3022" s="9"/>
    </row>
    <row r="3023" spans="1:34" ht="10.95" customHeight="1" outlineLevel="1" collapsed="1" x14ac:dyDescent="0.25">
      <c r="A3023" t="s">
        <v>3535</v>
      </c>
      <c r="C3023" s="3" t="s">
        <v>11994</v>
      </c>
      <c r="D3023" s="3">
        <v>1778</v>
      </c>
      <c r="E3023" s="9">
        <v>2017</v>
      </c>
      <c r="F3023" s="7" t="s">
        <v>9752</v>
      </c>
      <c r="G3023" s="7" t="s">
        <v>5401</v>
      </c>
      <c r="H3023" s="8" t="s">
        <v>9756</v>
      </c>
      <c r="I3023" s="8" t="s">
        <v>7560</v>
      </c>
      <c r="J3023" s="19">
        <v>7</v>
      </c>
      <c r="K3023" s="19" t="s">
        <v>20093</v>
      </c>
      <c r="L3023" s="11"/>
      <c r="M3023" s="11"/>
      <c r="N3023" s="24"/>
      <c r="P3023" s="32"/>
      <c r="T3023" s="19"/>
      <c r="U3023" s="3"/>
      <c r="X3023" t="str">
        <f t="shared" si="197"/>
        <v/>
      </c>
      <c r="Z3023" t="str">
        <f t="shared" si="198"/>
        <v/>
      </c>
      <c r="AB3023" s="9"/>
      <c r="AC3023" t="s">
        <v>9756</v>
      </c>
      <c r="AD3023">
        <f t="shared" si="199"/>
        <v>0</v>
      </c>
      <c r="AF3023" s="3"/>
      <c r="AH3023" s="9"/>
    </row>
    <row r="3024" spans="1:34" ht="10.95" customHeight="1" outlineLevel="1" x14ac:dyDescent="0.25">
      <c r="A3024" t="s">
        <v>3535</v>
      </c>
      <c r="C3024" s="3" t="s">
        <v>11994</v>
      </c>
      <c r="D3024" s="3">
        <v>1779</v>
      </c>
      <c r="E3024" s="9">
        <v>2017</v>
      </c>
      <c r="F3024" s="7" t="s">
        <v>9752</v>
      </c>
      <c r="G3024" s="7" t="s">
        <v>5401</v>
      </c>
      <c r="H3024" s="8" t="s">
        <v>9757</v>
      </c>
      <c r="I3024" s="8" t="s">
        <v>7560</v>
      </c>
      <c r="J3024" s="19">
        <v>7</v>
      </c>
      <c r="K3024" s="19" t="s">
        <v>20093</v>
      </c>
      <c r="L3024" s="11"/>
      <c r="M3024" s="11"/>
      <c r="N3024" s="24"/>
      <c r="P3024" s="32"/>
      <c r="T3024" s="19"/>
      <c r="U3024" s="3"/>
      <c r="X3024" t="str">
        <f t="shared" si="197"/>
        <v/>
      </c>
      <c r="Z3024" t="str">
        <f t="shared" si="198"/>
        <v/>
      </c>
      <c r="AB3024" s="9"/>
      <c r="AC3024" t="s">
        <v>9757</v>
      </c>
      <c r="AD3024">
        <f t="shared" si="199"/>
        <v>0</v>
      </c>
      <c r="AF3024" s="3"/>
      <c r="AH3024" s="9"/>
    </row>
    <row r="3025" spans="1:34" ht="10.95" customHeight="1" outlineLevel="1" x14ac:dyDescent="0.25">
      <c r="A3025" t="s">
        <v>3535</v>
      </c>
      <c r="C3025" s="3" t="s">
        <v>11994</v>
      </c>
      <c r="D3025" s="3">
        <v>1780</v>
      </c>
      <c r="E3025" s="9">
        <v>2017</v>
      </c>
      <c r="F3025" s="7" t="s">
        <v>9752</v>
      </c>
      <c r="G3025" s="7" t="s">
        <v>5401</v>
      </c>
      <c r="H3025" s="8" t="s">
        <v>9758</v>
      </c>
      <c r="I3025" s="8" t="s">
        <v>7560</v>
      </c>
      <c r="J3025" s="19">
        <v>7</v>
      </c>
      <c r="K3025" s="19" t="s">
        <v>20093</v>
      </c>
      <c r="L3025" s="11"/>
      <c r="M3025" s="11"/>
      <c r="N3025" s="24"/>
      <c r="P3025" s="32"/>
      <c r="T3025" s="19"/>
      <c r="U3025" s="3"/>
      <c r="X3025" t="str">
        <f t="shared" si="197"/>
        <v/>
      </c>
      <c r="Z3025" t="str">
        <f t="shared" si="198"/>
        <v/>
      </c>
      <c r="AB3025" s="9"/>
      <c r="AC3025" t="s">
        <v>9758</v>
      </c>
      <c r="AD3025">
        <f t="shared" si="199"/>
        <v>0</v>
      </c>
      <c r="AF3025" s="3"/>
      <c r="AH3025" s="9"/>
    </row>
    <row r="3026" spans="1:34" ht="10.95" customHeight="1" outlineLevel="1" x14ac:dyDescent="0.25">
      <c r="A3026" t="s">
        <v>3535</v>
      </c>
      <c r="C3026" s="3" t="s">
        <v>11994</v>
      </c>
      <c r="D3026" s="3">
        <v>1781</v>
      </c>
      <c r="E3026" s="9">
        <v>2017</v>
      </c>
      <c r="F3026" s="7" t="s">
        <v>9752</v>
      </c>
      <c r="G3026" s="7" t="s">
        <v>5401</v>
      </c>
      <c r="H3026" s="8" t="s">
        <v>9759</v>
      </c>
      <c r="I3026" s="8" t="s">
        <v>7560</v>
      </c>
      <c r="J3026" s="19">
        <v>7</v>
      </c>
      <c r="K3026" s="19" t="s">
        <v>20093</v>
      </c>
      <c r="L3026" s="11"/>
      <c r="M3026" s="11"/>
      <c r="N3026" s="24"/>
      <c r="P3026" s="32"/>
      <c r="T3026" s="19"/>
      <c r="U3026" s="3"/>
      <c r="X3026" t="str">
        <f t="shared" si="197"/>
        <v/>
      </c>
      <c r="Z3026" t="str">
        <f t="shared" si="198"/>
        <v/>
      </c>
      <c r="AB3026" s="9"/>
      <c r="AC3026" t="s">
        <v>9759</v>
      </c>
      <c r="AD3026">
        <f t="shared" si="199"/>
        <v>0</v>
      </c>
      <c r="AF3026" s="3"/>
      <c r="AH3026" s="9"/>
    </row>
    <row r="3027" spans="1:34" ht="10.95" customHeight="1" outlineLevel="1" x14ac:dyDescent="0.25">
      <c r="A3027" t="s">
        <v>3535</v>
      </c>
      <c r="C3027" s="3" t="s">
        <v>11994</v>
      </c>
      <c r="D3027" s="3" t="s">
        <v>9754</v>
      </c>
      <c r="E3027" s="9">
        <v>2017</v>
      </c>
      <c r="F3027" s="7" t="s">
        <v>9753</v>
      </c>
      <c r="G3027" s="7" t="s">
        <v>5401</v>
      </c>
      <c r="H3027" s="8" t="s">
        <v>7560</v>
      </c>
      <c r="I3027" s="8" t="s">
        <v>7560</v>
      </c>
      <c r="J3027" s="19">
        <v>7</v>
      </c>
      <c r="K3027" s="19" t="s">
        <v>7736</v>
      </c>
      <c r="L3027" s="11">
        <v>9</v>
      </c>
      <c r="M3027" s="11"/>
      <c r="N3027" s="24"/>
      <c r="P3027" s="32"/>
      <c r="T3027" s="19"/>
      <c r="U3027" s="3"/>
      <c r="X3027" t="str">
        <f t="shared" si="197"/>
        <v/>
      </c>
      <c r="Z3027">
        <f t="shared" si="198"/>
        <v>1</v>
      </c>
      <c r="AB3027" s="9"/>
      <c r="AC3027" t="s">
        <v>7560</v>
      </c>
      <c r="AD3027">
        <f t="shared" si="199"/>
        <v>0</v>
      </c>
      <c r="AF3027" s="3"/>
      <c r="AH3027" s="9"/>
    </row>
    <row r="3028" spans="1:34" ht="10.95" customHeight="1" outlineLevel="1" x14ac:dyDescent="0.25">
      <c r="A3028" t="s">
        <v>3535</v>
      </c>
      <c r="C3028" s="3" t="s">
        <v>11994</v>
      </c>
      <c r="D3028" s="3">
        <v>1782</v>
      </c>
      <c r="E3028" s="9">
        <v>2017</v>
      </c>
      <c r="F3028" s="7" t="s">
        <v>9760</v>
      </c>
      <c r="G3028" s="7" t="s">
        <v>5401</v>
      </c>
      <c r="H3028" s="8" t="s">
        <v>9409</v>
      </c>
      <c r="I3028" s="8" t="s">
        <v>7560</v>
      </c>
      <c r="J3028" s="19">
        <v>7</v>
      </c>
      <c r="K3028" s="19" t="s">
        <v>20093</v>
      </c>
      <c r="L3028" s="11"/>
      <c r="M3028" s="11"/>
      <c r="N3028" s="24"/>
      <c r="P3028" s="32"/>
      <c r="T3028" s="19"/>
      <c r="U3028" s="3"/>
      <c r="X3028" t="str">
        <f t="shared" si="197"/>
        <v/>
      </c>
      <c r="Z3028" t="str">
        <f t="shared" si="198"/>
        <v/>
      </c>
      <c r="AB3028" s="9"/>
      <c r="AC3028" t="s">
        <v>9409</v>
      </c>
      <c r="AD3028">
        <f t="shared" si="199"/>
        <v>0</v>
      </c>
      <c r="AF3028" s="3"/>
      <c r="AH3028" s="9"/>
    </row>
    <row r="3029" spans="1:34" ht="10.95" customHeight="1" outlineLevel="1" x14ac:dyDescent="0.25">
      <c r="A3029" t="s">
        <v>3535</v>
      </c>
      <c r="C3029" s="3" t="s">
        <v>11994</v>
      </c>
      <c r="D3029" s="3" t="s">
        <v>9755</v>
      </c>
      <c r="E3029" s="9">
        <v>2017</v>
      </c>
      <c r="F3029" s="7" t="s">
        <v>9761</v>
      </c>
      <c r="G3029" s="7" t="s">
        <v>5401</v>
      </c>
      <c r="H3029" s="8" t="s">
        <v>7560</v>
      </c>
      <c r="I3029" s="8" t="s">
        <v>7560</v>
      </c>
      <c r="J3029" s="19">
        <v>7</v>
      </c>
      <c r="K3029" s="19" t="s">
        <v>7736</v>
      </c>
      <c r="L3029" s="11">
        <v>2.5</v>
      </c>
      <c r="M3029" s="11"/>
      <c r="N3029" s="24"/>
      <c r="P3029" s="32"/>
      <c r="T3029" s="19"/>
      <c r="U3029" s="3"/>
      <c r="X3029" t="str">
        <f t="shared" si="197"/>
        <v/>
      </c>
      <c r="Z3029">
        <f t="shared" si="198"/>
        <v>1</v>
      </c>
      <c r="AB3029" s="9"/>
      <c r="AC3029" t="s">
        <v>7560</v>
      </c>
      <c r="AD3029">
        <f t="shared" si="199"/>
        <v>0</v>
      </c>
      <c r="AF3029" s="3"/>
      <c r="AH3029" s="9"/>
    </row>
    <row r="3030" spans="1:34" ht="10.95" customHeight="1" outlineLevel="1" x14ac:dyDescent="0.25">
      <c r="A3030" t="s">
        <v>3535</v>
      </c>
      <c r="C3030" s="3" t="s">
        <v>11994</v>
      </c>
      <c r="D3030" s="3" t="s">
        <v>18749</v>
      </c>
      <c r="E3030" s="9">
        <v>2018</v>
      </c>
      <c r="F3030" s="7" t="s">
        <v>9761</v>
      </c>
      <c r="G3030" s="7" t="s">
        <v>5401</v>
      </c>
      <c r="H3030" s="8" t="s">
        <v>9763</v>
      </c>
      <c r="I3030" s="8" t="s">
        <v>9762</v>
      </c>
      <c r="J3030" s="19">
        <v>3</v>
      </c>
      <c r="K3030" s="19" t="s">
        <v>7736</v>
      </c>
      <c r="L3030" s="11">
        <v>9</v>
      </c>
      <c r="M3030" s="11"/>
      <c r="N3030" s="24"/>
      <c r="P3030" s="32"/>
      <c r="S3030">
        <v>1</v>
      </c>
      <c r="T3030" s="19"/>
      <c r="U3030" s="3"/>
      <c r="X3030" t="str">
        <f t="shared" si="197"/>
        <v/>
      </c>
      <c r="Z3030">
        <f t="shared" si="198"/>
        <v>1</v>
      </c>
      <c r="AA3030">
        <v>1</v>
      </c>
      <c r="AB3030" s="9"/>
      <c r="AC3030" t="s">
        <v>9763</v>
      </c>
      <c r="AD3030">
        <f t="shared" si="199"/>
        <v>0</v>
      </c>
      <c r="AF3030" s="3"/>
      <c r="AH3030" s="9"/>
    </row>
    <row r="3031" spans="1:34" ht="10.95" customHeight="1" outlineLevel="1" x14ac:dyDescent="0.25">
      <c r="A3031" t="s">
        <v>3535</v>
      </c>
      <c r="C3031" s="3" t="s">
        <v>11994</v>
      </c>
      <c r="D3031" s="3">
        <v>2125</v>
      </c>
      <c r="E3031" s="9">
        <v>2018</v>
      </c>
      <c r="F3031" s="7" t="s">
        <v>9752</v>
      </c>
      <c r="G3031" s="7" t="s">
        <v>5401</v>
      </c>
      <c r="H3031" s="8" t="s">
        <v>9767</v>
      </c>
      <c r="I3031" s="8" t="s">
        <v>7560</v>
      </c>
      <c r="J3031" s="19">
        <v>7</v>
      </c>
      <c r="K3031" s="19" t="s">
        <v>7738</v>
      </c>
      <c r="L3031" s="11"/>
      <c r="M3031" s="11"/>
      <c r="N3031" s="24"/>
      <c r="P3031" s="32"/>
      <c r="T3031" s="19"/>
      <c r="U3031" s="3"/>
      <c r="X3031" t="str">
        <f t="shared" si="197"/>
        <v/>
      </c>
      <c r="Z3031" t="str">
        <f t="shared" si="198"/>
        <v/>
      </c>
      <c r="AB3031" s="9"/>
      <c r="AC3031" t="s">
        <v>9767</v>
      </c>
      <c r="AD3031">
        <f t="shared" si="199"/>
        <v>0</v>
      </c>
      <c r="AF3031" s="3"/>
      <c r="AH3031" s="9"/>
    </row>
    <row r="3032" spans="1:34" ht="10.95" customHeight="1" outlineLevel="1" x14ac:dyDescent="0.25">
      <c r="A3032" t="s">
        <v>3535</v>
      </c>
      <c r="C3032" s="3" t="s">
        <v>11994</v>
      </c>
      <c r="D3032" s="3">
        <v>2126</v>
      </c>
      <c r="E3032" s="9">
        <v>2018</v>
      </c>
      <c r="F3032" s="7" t="s">
        <v>9752</v>
      </c>
      <c r="G3032" s="7" t="s">
        <v>5401</v>
      </c>
      <c r="H3032" s="8" t="s">
        <v>9768</v>
      </c>
      <c r="I3032" s="8" t="s">
        <v>7560</v>
      </c>
      <c r="J3032" s="19">
        <v>7</v>
      </c>
      <c r="K3032" s="19" t="s">
        <v>7738</v>
      </c>
      <c r="L3032" s="11"/>
      <c r="M3032" s="11"/>
      <c r="N3032" s="24"/>
      <c r="P3032" s="32"/>
      <c r="T3032" s="19"/>
      <c r="U3032" s="3"/>
      <c r="X3032" t="str">
        <f t="shared" si="197"/>
        <v/>
      </c>
      <c r="Z3032" t="str">
        <f t="shared" si="198"/>
        <v/>
      </c>
      <c r="AB3032" s="9"/>
      <c r="AC3032" t="s">
        <v>9768</v>
      </c>
      <c r="AD3032">
        <f t="shared" si="199"/>
        <v>0</v>
      </c>
      <c r="AF3032" s="3"/>
      <c r="AH3032" s="9"/>
    </row>
    <row r="3033" spans="1:34" ht="10.95" customHeight="1" outlineLevel="1" collapsed="1" x14ac:dyDescent="0.25">
      <c r="A3033" t="s">
        <v>3535</v>
      </c>
      <c r="C3033" s="3" t="s">
        <v>11994</v>
      </c>
      <c r="D3033" s="3">
        <v>2127</v>
      </c>
      <c r="E3033" s="9">
        <v>2018</v>
      </c>
      <c r="F3033" s="7" t="s">
        <v>9752</v>
      </c>
      <c r="G3033" s="7" t="s">
        <v>5401</v>
      </c>
      <c r="H3033" s="8" t="s">
        <v>9769</v>
      </c>
      <c r="I3033" s="8" t="s">
        <v>7560</v>
      </c>
      <c r="J3033" s="19">
        <v>7</v>
      </c>
      <c r="K3033" s="19" t="s">
        <v>7738</v>
      </c>
      <c r="L3033" s="11"/>
      <c r="M3033" s="11"/>
      <c r="N3033" s="24"/>
      <c r="P3033" s="32"/>
      <c r="T3033" s="19"/>
      <c r="U3033" s="3"/>
      <c r="X3033" t="str">
        <f t="shared" si="197"/>
        <v/>
      </c>
      <c r="Z3033" t="str">
        <f t="shared" si="198"/>
        <v/>
      </c>
      <c r="AB3033" s="9"/>
      <c r="AC3033" t="s">
        <v>9769</v>
      </c>
      <c r="AD3033">
        <f t="shared" si="199"/>
        <v>0</v>
      </c>
      <c r="AF3033" s="3"/>
      <c r="AH3033" s="9"/>
    </row>
    <row r="3034" spans="1:34" ht="10.95" customHeight="1" outlineLevel="1" x14ac:dyDescent="0.25">
      <c r="A3034" t="s">
        <v>3535</v>
      </c>
      <c r="C3034" s="3" t="s">
        <v>11994</v>
      </c>
      <c r="D3034" s="3">
        <v>2128</v>
      </c>
      <c r="E3034" s="9">
        <v>2018</v>
      </c>
      <c r="F3034" s="7" t="s">
        <v>9752</v>
      </c>
      <c r="G3034" s="7" t="s">
        <v>5401</v>
      </c>
      <c r="H3034" s="8" t="s">
        <v>9427</v>
      </c>
      <c r="I3034" s="8" t="s">
        <v>7560</v>
      </c>
      <c r="J3034" s="19">
        <v>7</v>
      </c>
      <c r="K3034" s="19" t="s">
        <v>7738</v>
      </c>
      <c r="L3034" s="11"/>
      <c r="M3034" s="11"/>
      <c r="N3034" s="24"/>
      <c r="P3034" s="32"/>
      <c r="T3034" s="19"/>
      <c r="U3034" s="3"/>
      <c r="X3034" t="str">
        <f t="shared" si="197"/>
        <v/>
      </c>
      <c r="Z3034" t="str">
        <f t="shared" si="198"/>
        <v/>
      </c>
      <c r="AB3034" s="9"/>
      <c r="AC3034" t="s">
        <v>9427</v>
      </c>
      <c r="AD3034">
        <f t="shared" si="199"/>
        <v>0</v>
      </c>
      <c r="AF3034" s="3"/>
      <c r="AH3034" s="9"/>
    </row>
    <row r="3035" spans="1:34" ht="10.95" customHeight="1" outlineLevel="1" x14ac:dyDescent="0.25">
      <c r="A3035" t="s">
        <v>3535</v>
      </c>
      <c r="C3035" s="3" t="s">
        <v>11994</v>
      </c>
      <c r="D3035" s="3" t="s">
        <v>9764</v>
      </c>
      <c r="E3035" s="9">
        <v>2018</v>
      </c>
      <c r="F3035" s="7" t="s">
        <v>9766</v>
      </c>
      <c r="G3035" s="7" t="s">
        <v>5401</v>
      </c>
      <c r="H3035" s="8" t="s">
        <v>7560</v>
      </c>
      <c r="I3035" s="8" t="s">
        <v>7560</v>
      </c>
      <c r="J3035" s="19">
        <v>7</v>
      </c>
      <c r="K3035" s="19" t="s">
        <v>7738</v>
      </c>
      <c r="L3035" s="11"/>
      <c r="M3035" s="11"/>
      <c r="N3035" s="24"/>
      <c r="P3035" s="32"/>
      <c r="T3035" s="19"/>
      <c r="U3035" s="3"/>
      <c r="X3035" t="str">
        <f t="shared" si="197"/>
        <v/>
      </c>
      <c r="Z3035">
        <f t="shared" si="198"/>
        <v>1</v>
      </c>
      <c r="AB3035" s="9"/>
      <c r="AC3035" t="s">
        <v>7560</v>
      </c>
      <c r="AD3035">
        <f t="shared" si="199"/>
        <v>0</v>
      </c>
      <c r="AF3035" s="3"/>
      <c r="AH3035" s="9"/>
    </row>
    <row r="3036" spans="1:34" ht="10.95" customHeight="1" outlineLevel="1" x14ac:dyDescent="0.25">
      <c r="A3036" t="s">
        <v>3535</v>
      </c>
      <c r="C3036" s="3" t="s">
        <v>11994</v>
      </c>
      <c r="D3036" s="3">
        <v>2129</v>
      </c>
      <c r="E3036" s="9">
        <v>2018</v>
      </c>
      <c r="F3036" s="7" t="s">
        <v>9760</v>
      </c>
      <c r="G3036" s="7" t="s">
        <v>5401</v>
      </c>
      <c r="H3036" s="8" t="s">
        <v>9770</v>
      </c>
      <c r="I3036" s="8" t="s">
        <v>7560</v>
      </c>
      <c r="J3036" s="19">
        <v>7</v>
      </c>
      <c r="K3036" s="19" t="s">
        <v>7738</v>
      </c>
      <c r="L3036" s="11"/>
      <c r="M3036" s="11"/>
      <c r="N3036" s="24"/>
      <c r="P3036" s="32"/>
      <c r="T3036" s="19"/>
      <c r="U3036" s="3"/>
      <c r="X3036" t="str">
        <f t="shared" si="197"/>
        <v/>
      </c>
      <c r="Z3036" t="str">
        <f t="shared" si="198"/>
        <v/>
      </c>
      <c r="AB3036" s="9"/>
      <c r="AC3036" t="s">
        <v>9770</v>
      </c>
      <c r="AD3036">
        <f t="shared" si="199"/>
        <v>0</v>
      </c>
      <c r="AF3036" s="3"/>
      <c r="AH3036" s="9"/>
    </row>
    <row r="3037" spans="1:34" ht="10.95" customHeight="1" outlineLevel="1" x14ac:dyDescent="0.25">
      <c r="A3037" t="s">
        <v>3535</v>
      </c>
      <c r="C3037" s="3" t="s">
        <v>11994</v>
      </c>
      <c r="D3037" s="3" t="s">
        <v>9765</v>
      </c>
      <c r="E3037" s="9">
        <v>2018</v>
      </c>
      <c r="F3037" s="7" t="s">
        <v>9761</v>
      </c>
      <c r="G3037" s="7" t="s">
        <v>5401</v>
      </c>
      <c r="H3037" s="8" t="s">
        <v>7560</v>
      </c>
      <c r="I3037" s="8" t="s">
        <v>7560</v>
      </c>
      <c r="J3037" s="19">
        <v>7</v>
      </c>
      <c r="K3037" s="19" t="s">
        <v>7738</v>
      </c>
      <c r="L3037" s="11"/>
      <c r="M3037" s="11"/>
      <c r="N3037" s="24"/>
      <c r="P3037" s="32"/>
      <c r="T3037" s="19"/>
      <c r="U3037" s="3"/>
      <c r="X3037" t="str">
        <f t="shared" si="197"/>
        <v/>
      </c>
      <c r="Z3037">
        <f t="shared" si="198"/>
        <v>1</v>
      </c>
      <c r="AB3037" s="9"/>
      <c r="AC3037" t="s">
        <v>7560</v>
      </c>
      <c r="AD3037">
        <f t="shared" si="199"/>
        <v>0</v>
      </c>
      <c r="AF3037" s="3"/>
      <c r="AH3037" s="9"/>
    </row>
    <row r="3038" spans="1:34" ht="10.95" customHeight="1" outlineLevel="1" x14ac:dyDescent="0.25">
      <c r="A3038" t="s">
        <v>3535</v>
      </c>
      <c r="C3038" s="3" t="s">
        <v>11994</v>
      </c>
      <c r="D3038" s="3">
        <v>2316</v>
      </c>
      <c r="E3038" s="9">
        <v>2018</v>
      </c>
      <c r="F3038" s="7" t="s">
        <v>9760</v>
      </c>
      <c r="G3038" s="7" t="s">
        <v>5401</v>
      </c>
      <c r="H3038" s="8" t="s">
        <v>5402</v>
      </c>
      <c r="I3038" s="8" t="s">
        <v>9442</v>
      </c>
      <c r="J3038" s="19">
        <v>1</v>
      </c>
      <c r="K3038" s="19" t="s">
        <v>20093</v>
      </c>
      <c r="L3038" s="11"/>
      <c r="M3038" s="11"/>
      <c r="N3038" s="24"/>
      <c r="P3038" s="32"/>
      <c r="R3038">
        <v>1</v>
      </c>
      <c r="S3038">
        <v>1</v>
      </c>
      <c r="T3038" s="19"/>
      <c r="U3038" s="3"/>
      <c r="X3038" t="str">
        <f t="shared" si="197"/>
        <v/>
      </c>
      <c r="Z3038" t="str">
        <f t="shared" si="198"/>
        <v/>
      </c>
      <c r="AB3038" s="9"/>
      <c r="AC3038" t="s">
        <v>5402</v>
      </c>
      <c r="AD3038">
        <f t="shared" si="199"/>
        <v>1</v>
      </c>
      <c r="AF3038" s="3"/>
      <c r="AH3038" s="9"/>
    </row>
    <row r="3039" spans="1:34" ht="10.95" customHeight="1" outlineLevel="1" x14ac:dyDescent="0.25">
      <c r="A3039" t="s">
        <v>3535</v>
      </c>
      <c r="C3039" s="3" t="s">
        <v>11994</v>
      </c>
      <c r="D3039" s="3" t="s">
        <v>9771</v>
      </c>
      <c r="E3039" s="9">
        <v>2018</v>
      </c>
      <c r="F3039" s="7" t="s">
        <v>9761</v>
      </c>
      <c r="G3039" s="7" t="s">
        <v>5401</v>
      </c>
      <c r="H3039" s="8" t="s">
        <v>5402</v>
      </c>
      <c r="I3039" s="8" t="s">
        <v>9442</v>
      </c>
      <c r="J3039" s="19">
        <v>1</v>
      </c>
      <c r="K3039" s="19" t="s">
        <v>7736</v>
      </c>
      <c r="L3039" s="11">
        <v>9</v>
      </c>
      <c r="M3039" s="11"/>
      <c r="N3039" s="24"/>
      <c r="P3039" s="32"/>
      <c r="T3039" s="19"/>
      <c r="U3039" s="3"/>
      <c r="X3039" t="str">
        <f t="shared" si="197"/>
        <v/>
      </c>
      <c r="Z3039">
        <f t="shared" si="198"/>
        <v>1</v>
      </c>
      <c r="AB3039" s="9"/>
      <c r="AC3039" t="s">
        <v>5402</v>
      </c>
      <c r="AD3039">
        <f t="shared" si="199"/>
        <v>1</v>
      </c>
      <c r="AF3039" s="3"/>
      <c r="AH3039" s="9"/>
    </row>
    <row r="3040" spans="1:34" ht="10.95" customHeight="1" outlineLevel="1" x14ac:dyDescent="0.25">
      <c r="A3040" t="s">
        <v>3535</v>
      </c>
      <c r="C3040" s="3" t="s">
        <v>11994</v>
      </c>
      <c r="D3040" s="3">
        <v>2486</v>
      </c>
      <c r="E3040" s="9">
        <v>2018</v>
      </c>
      <c r="F3040" s="7" t="s">
        <v>9752</v>
      </c>
      <c r="G3040" s="7" t="s">
        <v>5401</v>
      </c>
      <c r="H3040" s="8" t="s">
        <v>9774</v>
      </c>
      <c r="I3040" s="8" t="s">
        <v>7560</v>
      </c>
      <c r="J3040" s="19">
        <v>7</v>
      </c>
      <c r="K3040" s="19" t="s">
        <v>20093</v>
      </c>
      <c r="L3040" s="11"/>
      <c r="M3040" s="11"/>
      <c r="N3040" s="24"/>
      <c r="P3040" s="32"/>
      <c r="T3040" s="19"/>
      <c r="U3040" s="3"/>
      <c r="X3040" t="str">
        <f t="shared" si="197"/>
        <v/>
      </c>
      <c r="Z3040" t="str">
        <f t="shared" si="198"/>
        <v/>
      </c>
      <c r="AB3040" s="9"/>
      <c r="AC3040" t="s">
        <v>9774</v>
      </c>
      <c r="AD3040">
        <f t="shared" si="199"/>
        <v>0</v>
      </c>
      <c r="AF3040" s="3"/>
      <c r="AH3040" s="9"/>
    </row>
    <row r="3041" spans="1:34" ht="10.95" customHeight="1" outlineLevel="1" x14ac:dyDescent="0.25">
      <c r="A3041" t="s">
        <v>3535</v>
      </c>
      <c r="C3041" s="3" t="s">
        <v>11994</v>
      </c>
      <c r="D3041" s="3">
        <v>2487</v>
      </c>
      <c r="E3041" s="9">
        <v>2018</v>
      </c>
      <c r="F3041" s="7" t="s">
        <v>9752</v>
      </c>
      <c r="G3041" s="7" t="s">
        <v>5401</v>
      </c>
      <c r="H3041" s="8" t="s">
        <v>9775</v>
      </c>
      <c r="I3041" s="8" t="s">
        <v>7560</v>
      </c>
      <c r="J3041" s="19">
        <v>7</v>
      </c>
      <c r="K3041" s="19" t="s">
        <v>20093</v>
      </c>
      <c r="L3041" s="11"/>
      <c r="M3041" s="11"/>
      <c r="N3041" s="24"/>
      <c r="P3041" s="32"/>
      <c r="T3041" s="19"/>
      <c r="U3041" s="3"/>
      <c r="X3041" t="str">
        <f t="shared" si="197"/>
        <v/>
      </c>
      <c r="Z3041" t="str">
        <f t="shared" si="198"/>
        <v/>
      </c>
      <c r="AB3041" s="9"/>
      <c r="AC3041" t="s">
        <v>9775</v>
      </c>
      <c r="AD3041">
        <f t="shared" si="199"/>
        <v>0</v>
      </c>
      <c r="AF3041" s="3"/>
      <c r="AH3041" s="9"/>
    </row>
    <row r="3042" spans="1:34" ht="10.95" customHeight="1" outlineLevel="1" x14ac:dyDescent="0.25">
      <c r="A3042" t="s">
        <v>3535</v>
      </c>
      <c r="C3042" s="3" t="s">
        <v>11994</v>
      </c>
      <c r="D3042" s="3">
        <v>2488</v>
      </c>
      <c r="E3042" s="9">
        <v>2018</v>
      </c>
      <c r="F3042" s="7" t="s">
        <v>9752</v>
      </c>
      <c r="G3042" s="7" t="s">
        <v>5401</v>
      </c>
      <c r="H3042" s="8" t="s">
        <v>9776</v>
      </c>
      <c r="I3042" s="8" t="s">
        <v>7560</v>
      </c>
      <c r="J3042" s="19">
        <v>7</v>
      </c>
      <c r="K3042" s="19" t="s">
        <v>20093</v>
      </c>
      <c r="L3042" s="11"/>
      <c r="M3042" s="11"/>
      <c r="N3042" s="24"/>
      <c r="P3042" s="32"/>
      <c r="T3042" s="19"/>
      <c r="U3042" s="3"/>
      <c r="X3042" t="str">
        <f t="shared" si="197"/>
        <v/>
      </c>
      <c r="Z3042" t="str">
        <f t="shared" si="198"/>
        <v/>
      </c>
      <c r="AB3042" s="9"/>
      <c r="AC3042" t="s">
        <v>9776</v>
      </c>
      <c r="AD3042">
        <f t="shared" si="199"/>
        <v>0</v>
      </c>
      <c r="AF3042" s="3"/>
      <c r="AH3042" s="9"/>
    </row>
    <row r="3043" spans="1:34" ht="10.95" customHeight="1" outlineLevel="1" x14ac:dyDescent="0.25">
      <c r="A3043" t="s">
        <v>3535</v>
      </c>
      <c r="C3043" s="3" t="s">
        <v>11994</v>
      </c>
      <c r="D3043" s="3">
        <v>2489</v>
      </c>
      <c r="E3043" s="9">
        <v>2018</v>
      </c>
      <c r="F3043" s="7" t="s">
        <v>9752</v>
      </c>
      <c r="G3043" s="7" t="s">
        <v>5401</v>
      </c>
      <c r="H3043" s="8" t="s">
        <v>9425</v>
      </c>
      <c r="I3043" s="8" t="s">
        <v>7560</v>
      </c>
      <c r="J3043" s="19">
        <v>7</v>
      </c>
      <c r="K3043" s="19" t="s">
        <v>20093</v>
      </c>
      <c r="L3043" s="11"/>
      <c r="M3043" s="11"/>
      <c r="N3043" s="24"/>
      <c r="P3043" s="32"/>
      <c r="T3043" s="19"/>
      <c r="U3043" s="3"/>
      <c r="X3043" t="str">
        <f t="shared" si="197"/>
        <v/>
      </c>
      <c r="Z3043" t="str">
        <f t="shared" si="198"/>
        <v/>
      </c>
      <c r="AB3043" s="9"/>
      <c r="AC3043" t="s">
        <v>9425</v>
      </c>
      <c r="AD3043">
        <f t="shared" si="199"/>
        <v>0</v>
      </c>
      <c r="AF3043" s="3"/>
      <c r="AH3043" s="9"/>
    </row>
    <row r="3044" spans="1:34" ht="10.95" customHeight="1" outlineLevel="1" x14ac:dyDescent="0.25">
      <c r="A3044" t="s">
        <v>3535</v>
      </c>
      <c r="C3044" s="3" t="s">
        <v>11994</v>
      </c>
      <c r="D3044" s="3" t="s">
        <v>9772</v>
      </c>
      <c r="E3044" s="9">
        <v>2018</v>
      </c>
      <c r="F3044" s="7" t="s">
        <v>9766</v>
      </c>
      <c r="G3044" s="7" t="s">
        <v>5401</v>
      </c>
      <c r="H3044" s="8" t="s">
        <v>7560</v>
      </c>
      <c r="I3044" s="8" t="s">
        <v>7560</v>
      </c>
      <c r="J3044" s="19">
        <v>7</v>
      </c>
      <c r="K3044" s="19" t="s">
        <v>7736</v>
      </c>
      <c r="L3044" s="11">
        <v>9</v>
      </c>
      <c r="M3044" s="11"/>
      <c r="N3044" s="24"/>
      <c r="P3044" s="32"/>
      <c r="T3044" s="19"/>
      <c r="U3044" s="3"/>
      <c r="X3044" t="str">
        <f t="shared" si="197"/>
        <v/>
      </c>
      <c r="Z3044">
        <f t="shared" si="198"/>
        <v>1</v>
      </c>
      <c r="AB3044" s="9"/>
      <c r="AC3044" t="s">
        <v>7560</v>
      </c>
      <c r="AD3044">
        <f t="shared" si="199"/>
        <v>0</v>
      </c>
      <c r="AF3044" s="3"/>
      <c r="AH3044" s="9"/>
    </row>
    <row r="3045" spans="1:34" ht="10.95" customHeight="1" outlineLevel="1" x14ac:dyDescent="0.25">
      <c r="A3045" t="s">
        <v>3535</v>
      </c>
      <c r="C3045" s="3" t="s">
        <v>11994</v>
      </c>
      <c r="D3045" s="3">
        <v>2490</v>
      </c>
      <c r="E3045" s="9">
        <v>2018</v>
      </c>
      <c r="F3045" s="7" t="s">
        <v>9760</v>
      </c>
      <c r="G3045" s="7" t="s">
        <v>5401</v>
      </c>
      <c r="H3045" s="8" t="s">
        <v>9777</v>
      </c>
      <c r="I3045" s="8" t="s">
        <v>7560</v>
      </c>
      <c r="J3045" s="19">
        <v>7</v>
      </c>
      <c r="K3045" s="19" t="s">
        <v>20093</v>
      </c>
      <c r="L3045" s="11"/>
      <c r="M3045" s="11"/>
      <c r="N3045" s="24"/>
      <c r="P3045" s="32"/>
      <c r="T3045" s="19"/>
      <c r="U3045" s="3"/>
      <c r="X3045" t="str">
        <f t="shared" si="197"/>
        <v/>
      </c>
      <c r="Z3045" t="str">
        <f t="shared" si="198"/>
        <v/>
      </c>
      <c r="AB3045" s="9"/>
      <c r="AC3045" t="s">
        <v>9777</v>
      </c>
      <c r="AD3045">
        <f t="shared" si="199"/>
        <v>0</v>
      </c>
      <c r="AF3045" s="3"/>
      <c r="AH3045" s="9"/>
    </row>
    <row r="3046" spans="1:34" ht="10.95" customHeight="1" outlineLevel="1" x14ac:dyDescent="0.25">
      <c r="A3046" t="s">
        <v>3535</v>
      </c>
      <c r="C3046" s="3" t="s">
        <v>11994</v>
      </c>
      <c r="D3046" s="3" t="s">
        <v>9773</v>
      </c>
      <c r="E3046" s="9">
        <v>2018</v>
      </c>
      <c r="F3046" s="7" t="s">
        <v>9761</v>
      </c>
      <c r="G3046" s="7" t="s">
        <v>5401</v>
      </c>
      <c r="H3046" s="8" t="s">
        <v>7560</v>
      </c>
      <c r="I3046" s="8" t="s">
        <v>7560</v>
      </c>
      <c r="J3046" s="19">
        <v>7</v>
      </c>
      <c r="K3046" s="19" t="s">
        <v>7736</v>
      </c>
      <c r="L3046" s="11">
        <v>9</v>
      </c>
      <c r="M3046" s="11"/>
      <c r="N3046" s="24"/>
      <c r="P3046" s="32"/>
      <c r="T3046" s="19"/>
      <c r="U3046" s="3"/>
      <c r="X3046" t="str">
        <f t="shared" si="197"/>
        <v/>
      </c>
      <c r="Z3046">
        <f t="shared" si="198"/>
        <v>1</v>
      </c>
      <c r="AB3046" s="9"/>
      <c r="AC3046" t="s">
        <v>7560</v>
      </c>
      <c r="AD3046">
        <f t="shared" si="199"/>
        <v>0</v>
      </c>
      <c r="AF3046" s="3"/>
      <c r="AH3046" s="9"/>
    </row>
    <row r="3047" spans="1:34" ht="10.95" customHeight="1" outlineLevel="1" x14ac:dyDescent="0.25">
      <c r="A3047" t="s">
        <v>3535</v>
      </c>
      <c r="C3047" s="3" t="s">
        <v>11994</v>
      </c>
      <c r="D3047" s="3">
        <v>2662</v>
      </c>
      <c r="E3047" s="9">
        <v>2019</v>
      </c>
      <c r="F3047" s="7" t="s">
        <v>1066</v>
      </c>
      <c r="G3047" s="7" t="s">
        <v>5401</v>
      </c>
      <c r="H3047" s="8" t="s">
        <v>9782</v>
      </c>
      <c r="I3047" s="8" t="s">
        <v>7560</v>
      </c>
      <c r="J3047" s="19">
        <v>7</v>
      </c>
      <c r="K3047" s="19" t="s">
        <v>20093</v>
      </c>
      <c r="L3047" s="11"/>
      <c r="M3047" s="11"/>
      <c r="N3047" s="24"/>
      <c r="P3047" s="32"/>
      <c r="T3047" s="19"/>
      <c r="U3047" s="3"/>
      <c r="X3047" t="str">
        <f t="shared" si="197"/>
        <v/>
      </c>
      <c r="Z3047" t="str">
        <f t="shared" si="198"/>
        <v/>
      </c>
      <c r="AB3047" s="9"/>
      <c r="AC3047" t="s">
        <v>9782</v>
      </c>
      <c r="AD3047">
        <f t="shared" si="199"/>
        <v>0</v>
      </c>
      <c r="AF3047" s="3"/>
      <c r="AH3047" s="9"/>
    </row>
    <row r="3048" spans="1:34" ht="10.95" customHeight="1" outlineLevel="1" x14ac:dyDescent="0.25">
      <c r="A3048" t="s">
        <v>3535</v>
      </c>
      <c r="C3048" s="3" t="s">
        <v>11994</v>
      </c>
      <c r="D3048" s="3">
        <v>2663</v>
      </c>
      <c r="E3048" s="9">
        <v>2019</v>
      </c>
      <c r="F3048" s="7" t="s">
        <v>1066</v>
      </c>
      <c r="G3048" s="7" t="s">
        <v>5401</v>
      </c>
      <c r="H3048" s="8" t="s">
        <v>9373</v>
      </c>
      <c r="I3048" s="8" t="s">
        <v>7560</v>
      </c>
      <c r="J3048" s="19">
        <v>7</v>
      </c>
      <c r="K3048" s="19" t="s">
        <v>20093</v>
      </c>
      <c r="L3048" s="11"/>
      <c r="M3048" s="11"/>
      <c r="N3048" s="24"/>
      <c r="P3048" s="32"/>
      <c r="T3048" s="19"/>
      <c r="U3048" s="3"/>
      <c r="X3048" t="str">
        <f t="shared" si="197"/>
        <v/>
      </c>
      <c r="Z3048" t="str">
        <f t="shared" si="198"/>
        <v/>
      </c>
      <c r="AB3048" s="9"/>
      <c r="AC3048" t="s">
        <v>9373</v>
      </c>
      <c r="AD3048">
        <f t="shared" si="199"/>
        <v>0</v>
      </c>
      <c r="AF3048" s="3"/>
      <c r="AH3048" s="9"/>
    </row>
    <row r="3049" spans="1:34" ht="10.95" customHeight="1" outlineLevel="1" x14ac:dyDescent="0.25">
      <c r="A3049" t="s">
        <v>3535</v>
      </c>
      <c r="C3049" s="3" t="s">
        <v>11994</v>
      </c>
      <c r="D3049" s="3">
        <v>2664</v>
      </c>
      <c r="E3049" s="9">
        <v>2019</v>
      </c>
      <c r="F3049" s="7" t="s">
        <v>1066</v>
      </c>
      <c r="G3049" s="7" t="s">
        <v>5401</v>
      </c>
      <c r="H3049" s="8" t="s">
        <v>9454</v>
      </c>
      <c r="I3049" s="8" t="s">
        <v>7560</v>
      </c>
      <c r="J3049" s="19">
        <v>7</v>
      </c>
      <c r="K3049" s="19" t="s">
        <v>20093</v>
      </c>
      <c r="L3049" s="11"/>
      <c r="M3049" s="11"/>
      <c r="N3049" s="24"/>
      <c r="P3049" s="32"/>
      <c r="T3049" s="19"/>
      <c r="U3049" s="3"/>
      <c r="X3049" t="str">
        <f t="shared" si="197"/>
        <v/>
      </c>
      <c r="Z3049" t="str">
        <f t="shared" si="198"/>
        <v/>
      </c>
      <c r="AB3049" s="9"/>
      <c r="AC3049" t="s">
        <v>9454</v>
      </c>
      <c r="AD3049">
        <f t="shared" si="199"/>
        <v>0</v>
      </c>
      <c r="AF3049" s="3"/>
      <c r="AH3049" s="9"/>
    </row>
    <row r="3050" spans="1:34" ht="10.95" customHeight="1" outlineLevel="1" x14ac:dyDescent="0.25">
      <c r="A3050" t="s">
        <v>3535</v>
      </c>
      <c r="C3050" s="3" t="s">
        <v>11994</v>
      </c>
      <c r="D3050" s="3">
        <v>2665</v>
      </c>
      <c r="E3050" s="9">
        <v>2019</v>
      </c>
      <c r="F3050" s="7" t="s">
        <v>1066</v>
      </c>
      <c r="G3050" s="7" t="s">
        <v>5401</v>
      </c>
      <c r="H3050" s="8" t="s">
        <v>9452</v>
      </c>
      <c r="I3050" s="8" t="s">
        <v>7560</v>
      </c>
      <c r="J3050" s="19">
        <v>7</v>
      </c>
      <c r="K3050" s="19" t="s">
        <v>20093</v>
      </c>
      <c r="L3050" s="11"/>
      <c r="M3050" s="11"/>
      <c r="N3050" s="24"/>
      <c r="P3050" s="32"/>
      <c r="T3050" s="19"/>
      <c r="U3050" s="3"/>
      <c r="X3050" t="str">
        <f t="shared" si="197"/>
        <v/>
      </c>
      <c r="Z3050" t="str">
        <f t="shared" si="198"/>
        <v/>
      </c>
      <c r="AB3050" s="9"/>
      <c r="AC3050" t="s">
        <v>9452</v>
      </c>
      <c r="AD3050">
        <f t="shared" si="199"/>
        <v>0</v>
      </c>
      <c r="AF3050" s="3"/>
      <c r="AH3050" s="9"/>
    </row>
    <row r="3051" spans="1:34" ht="10.95" customHeight="1" outlineLevel="1" x14ac:dyDescent="0.25">
      <c r="A3051" t="s">
        <v>3535</v>
      </c>
      <c r="C3051" s="3" t="s">
        <v>11994</v>
      </c>
      <c r="D3051" s="3" t="s">
        <v>9778</v>
      </c>
      <c r="E3051" s="9">
        <v>2019</v>
      </c>
      <c r="F3051" s="7" t="s">
        <v>9780</v>
      </c>
      <c r="G3051" s="7" t="s">
        <v>5401</v>
      </c>
      <c r="H3051" s="8" t="s">
        <v>7560</v>
      </c>
      <c r="I3051" s="8" t="s">
        <v>7560</v>
      </c>
      <c r="J3051" s="19">
        <v>7</v>
      </c>
      <c r="K3051" s="19" t="s">
        <v>7736</v>
      </c>
      <c r="L3051" s="11">
        <v>9</v>
      </c>
      <c r="M3051" s="11"/>
      <c r="N3051" s="24"/>
      <c r="P3051" s="32"/>
      <c r="T3051" s="19"/>
      <c r="U3051" s="3"/>
      <c r="X3051" t="str">
        <f t="shared" si="197"/>
        <v/>
      </c>
      <c r="Z3051">
        <f t="shared" si="198"/>
        <v>1</v>
      </c>
      <c r="AB3051" s="9"/>
      <c r="AC3051" t="s">
        <v>7560</v>
      </c>
      <c r="AD3051">
        <f t="shared" si="199"/>
        <v>0</v>
      </c>
      <c r="AF3051" s="3"/>
      <c r="AH3051" s="9"/>
    </row>
    <row r="3052" spans="1:34" ht="10.95" customHeight="1" outlineLevel="1" x14ac:dyDescent="0.25">
      <c r="A3052" t="s">
        <v>3535</v>
      </c>
      <c r="C3052" s="3" t="s">
        <v>11994</v>
      </c>
      <c r="D3052" s="3">
        <v>2666</v>
      </c>
      <c r="E3052" s="9">
        <v>2019</v>
      </c>
      <c r="F3052" s="7" t="s">
        <v>5608</v>
      </c>
      <c r="G3052" s="7" t="s">
        <v>5401</v>
      </c>
      <c r="H3052" s="8" t="s">
        <v>9445</v>
      </c>
      <c r="I3052" s="8" t="s">
        <v>7560</v>
      </c>
      <c r="J3052" s="19">
        <v>7</v>
      </c>
      <c r="K3052" s="19" t="s">
        <v>20093</v>
      </c>
      <c r="L3052" s="11"/>
      <c r="M3052" s="11"/>
      <c r="N3052" s="24"/>
      <c r="P3052" s="32"/>
      <c r="T3052" s="19"/>
      <c r="U3052" s="3"/>
      <c r="X3052" t="str">
        <f t="shared" si="197"/>
        <v/>
      </c>
      <c r="Z3052" t="str">
        <f t="shared" si="198"/>
        <v/>
      </c>
      <c r="AB3052" s="9"/>
      <c r="AC3052" t="s">
        <v>9445</v>
      </c>
      <c r="AD3052">
        <f t="shared" si="199"/>
        <v>0</v>
      </c>
      <c r="AF3052" s="3"/>
      <c r="AH3052" s="9"/>
    </row>
    <row r="3053" spans="1:34" ht="10.95" customHeight="1" outlineLevel="1" x14ac:dyDescent="0.25">
      <c r="A3053" t="s">
        <v>3535</v>
      </c>
      <c r="C3053" s="3" t="s">
        <v>11994</v>
      </c>
      <c r="D3053" s="3" t="s">
        <v>9779</v>
      </c>
      <c r="E3053" s="9">
        <v>2019</v>
      </c>
      <c r="F3053" s="7" t="s">
        <v>9781</v>
      </c>
      <c r="G3053" s="7" t="s">
        <v>5401</v>
      </c>
      <c r="H3053" s="8" t="s">
        <v>7560</v>
      </c>
      <c r="I3053" s="8" t="s">
        <v>7560</v>
      </c>
      <c r="J3053" s="19">
        <v>7</v>
      </c>
      <c r="K3053" s="19" t="s">
        <v>7736</v>
      </c>
      <c r="L3053" s="11">
        <v>9</v>
      </c>
      <c r="M3053" s="11"/>
      <c r="N3053" s="24"/>
      <c r="P3053" s="32"/>
      <c r="T3053" s="19"/>
      <c r="U3053" s="3"/>
      <c r="X3053" t="str">
        <f t="shared" si="197"/>
        <v/>
      </c>
      <c r="Z3053">
        <f t="shared" si="198"/>
        <v>1</v>
      </c>
      <c r="AB3053" s="9"/>
      <c r="AC3053" t="s">
        <v>7560</v>
      </c>
      <c r="AD3053">
        <f t="shared" ref="AD3053:AD3088" si="200">COUNTIF(H3053,"*Fuji*")</f>
        <v>0</v>
      </c>
      <c r="AF3053" s="3"/>
      <c r="AH3053" s="9"/>
    </row>
    <row r="3054" spans="1:34" ht="10.95" customHeight="1" outlineLevel="1" x14ac:dyDescent="0.25">
      <c r="A3054" t="s">
        <v>3535</v>
      </c>
      <c r="C3054" s="3" t="s">
        <v>11994</v>
      </c>
      <c r="D3054" s="3">
        <v>2852</v>
      </c>
      <c r="E3054" s="9">
        <v>2019</v>
      </c>
      <c r="F3054" s="7" t="s">
        <v>1066</v>
      </c>
      <c r="G3054" s="7" t="s">
        <v>5401</v>
      </c>
      <c r="H3054" s="8" t="s">
        <v>9785</v>
      </c>
      <c r="I3054" s="8" t="s">
        <v>991</v>
      </c>
      <c r="J3054" s="19">
        <v>1</v>
      </c>
      <c r="K3054" s="19" t="s">
        <v>20093</v>
      </c>
      <c r="L3054" s="11"/>
      <c r="M3054" s="11"/>
      <c r="N3054" s="24"/>
      <c r="P3054" s="32"/>
      <c r="R3054">
        <v>1</v>
      </c>
      <c r="S3054">
        <v>1</v>
      </c>
      <c r="T3054" s="19"/>
      <c r="U3054" s="3"/>
      <c r="X3054" t="str">
        <f t="shared" si="197"/>
        <v/>
      </c>
      <c r="Z3054" t="str">
        <f t="shared" si="198"/>
        <v/>
      </c>
      <c r="AB3054" s="9"/>
      <c r="AC3054" t="s">
        <v>9785</v>
      </c>
      <c r="AD3054">
        <f t="shared" si="200"/>
        <v>0</v>
      </c>
      <c r="AF3054" s="3"/>
      <c r="AH3054" s="9"/>
    </row>
    <row r="3055" spans="1:34" ht="10.95" customHeight="1" outlineLevel="1" x14ac:dyDescent="0.25">
      <c r="A3055" t="s">
        <v>3535</v>
      </c>
      <c r="C3055" s="3" t="s">
        <v>11994</v>
      </c>
      <c r="D3055" s="3">
        <v>2853</v>
      </c>
      <c r="E3055" s="9">
        <v>2019</v>
      </c>
      <c r="F3055" s="7" t="s">
        <v>1066</v>
      </c>
      <c r="G3055" s="7" t="s">
        <v>5401</v>
      </c>
      <c r="H3055" s="8" t="s">
        <v>9529</v>
      </c>
      <c r="I3055" s="8" t="s">
        <v>991</v>
      </c>
      <c r="J3055" s="19">
        <v>1</v>
      </c>
      <c r="K3055" s="19" t="s">
        <v>20093</v>
      </c>
      <c r="L3055" s="11"/>
      <c r="M3055" s="11"/>
      <c r="N3055" s="24"/>
      <c r="P3055" s="32"/>
      <c r="T3055" s="19"/>
      <c r="U3055" s="3"/>
      <c r="X3055" t="str">
        <f t="shared" si="197"/>
        <v/>
      </c>
      <c r="Z3055" t="str">
        <f t="shared" si="198"/>
        <v/>
      </c>
      <c r="AB3055" s="9"/>
      <c r="AC3055" t="s">
        <v>9529</v>
      </c>
      <c r="AD3055">
        <f t="shared" si="200"/>
        <v>0</v>
      </c>
      <c r="AF3055" s="3"/>
      <c r="AH3055" s="9"/>
    </row>
    <row r="3056" spans="1:34" ht="10.95" customHeight="1" outlineLevel="1" x14ac:dyDescent="0.25">
      <c r="A3056" t="s">
        <v>3535</v>
      </c>
      <c r="C3056" s="3" t="s">
        <v>11994</v>
      </c>
      <c r="D3056" s="3">
        <v>2854</v>
      </c>
      <c r="E3056" s="9">
        <v>2019</v>
      </c>
      <c r="F3056" s="7" t="s">
        <v>1066</v>
      </c>
      <c r="G3056" s="7" t="s">
        <v>5401</v>
      </c>
      <c r="H3056" s="8" t="s">
        <v>9786</v>
      </c>
      <c r="I3056" s="8" t="s">
        <v>991</v>
      </c>
      <c r="J3056" s="19">
        <v>1</v>
      </c>
      <c r="K3056" s="19" t="s">
        <v>20093</v>
      </c>
      <c r="L3056" s="11"/>
      <c r="M3056" s="11"/>
      <c r="N3056" s="24"/>
      <c r="P3056" s="32"/>
      <c r="R3056">
        <v>1</v>
      </c>
      <c r="S3056">
        <v>1</v>
      </c>
      <c r="T3056" s="19"/>
      <c r="U3056" s="3"/>
      <c r="X3056" t="str">
        <f t="shared" si="197"/>
        <v/>
      </c>
      <c r="Z3056" t="str">
        <f t="shared" si="198"/>
        <v/>
      </c>
      <c r="AB3056" s="9"/>
      <c r="AC3056" t="s">
        <v>9786</v>
      </c>
      <c r="AD3056">
        <f t="shared" si="200"/>
        <v>0</v>
      </c>
      <c r="AF3056" s="3"/>
      <c r="AH3056" s="9"/>
    </row>
    <row r="3057" spans="1:34" ht="10.95" customHeight="1" outlineLevel="1" x14ac:dyDescent="0.25">
      <c r="A3057" t="s">
        <v>3535</v>
      </c>
      <c r="C3057" s="3" t="s">
        <v>11994</v>
      </c>
      <c r="D3057" s="3">
        <v>2855</v>
      </c>
      <c r="E3057" s="9">
        <v>2019</v>
      </c>
      <c r="F3057" s="7" t="s">
        <v>1066</v>
      </c>
      <c r="G3057" s="7" t="s">
        <v>5401</v>
      </c>
      <c r="H3057" s="8" t="s">
        <v>746</v>
      </c>
      <c r="I3057" s="8" t="s">
        <v>991</v>
      </c>
      <c r="J3057" s="19">
        <v>1</v>
      </c>
      <c r="K3057" s="19" t="s">
        <v>20093</v>
      </c>
      <c r="L3057" s="11"/>
      <c r="M3057" s="11"/>
      <c r="N3057" s="24"/>
      <c r="P3057" s="32"/>
      <c r="T3057" s="19"/>
      <c r="U3057" s="3"/>
      <c r="X3057" t="str">
        <f t="shared" si="197"/>
        <v/>
      </c>
      <c r="Z3057" t="str">
        <f t="shared" si="198"/>
        <v/>
      </c>
      <c r="AB3057" s="9"/>
      <c r="AC3057" t="s">
        <v>746</v>
      </c>
      <c r="AD3057">
        <f t="shared" si="200"/>
        <v>0</v>
      </c>
      <c r="AF3057" s="3"/>
      <c r="AH3057" s="9"/>
    </row>
    <row r="3058" spans="1:34" ht="10.95" customHeight="1" outlineLevel="1" x14ac:dyDescent="0.25">
      <c r="A3058" t="s">
        <v>3535</v>
      </c>
      <c r="C3058" s="3" t="s">
        <v>11994</v>
      </c>
      <c r="D3058" s="3" t="s">
        <v>9783</v>
      </c>
      <c r="E3058" s="9">
        <v>2019</v>
      </c>
      <c r="F3058" s="7" t="s">
        <v>9780</v>
      </c>
      <c r="G3058" s="7" t="s">
        <v>5401</v>
      </c>
      <c r="H3058" s="8" t="s">
        <v>9788</v>
      </c>
      <c r="I3058" s="8" t="s">
        <v>991</v>
      </c>
      <c r="J3058" s="19">
        <v>1</v>
      </c>
      <c r="K3058" s="19" t="s">
        <v>7736</v>
      </c>
      <c r="L3058" s="11">
        <v>8</v>
      </c>
      <c r="M3058" s="11"/>
      <c r="N3058" s="24"/>
      <c r="P3058" s="32"/>
      <c r="T3058" s="19"/>
      <c r="U3058" s="3"/>
      <c r="X3058" t="str">
        <f t="shared" si="197"/>
        <v/>
      </c>
      <c r="Z3058">
        <f t="shared" si="198"/>
        <v>1</v>
      </c>
      <c r="AB3058" s="9"/>
      <c r="AC3058" t="s">
        <v>9788</v>
      </c>
      <c r="AD3058">
        <f t="shared" si="200"/>
        <v>0</v>
      </c>
      <c r="AF3058" s="3"/>
      <c r="AH3058" s="9"/>
    </row>
    <row r="3059" spans="1:34" ht="10.95" customHeight="1" outlineLevel="1" x14ac:dyDescent="0.25">
      <c r="A3059" t="s">
        <v>3535</v>
      </c>
      <c r="C3059" s="3" t="s">
        <v>11994</v>
      </c>
      <c r="D3059" s="3">
        <v>2856</v>
      </c>
      <c r="E3059" s="9">
        <v>2019</v>
      </c>
      <c r="F3059" s="7" t="s">
        <v>5608</v>
      </c>
      <c r="G3059" s="7" t="s">
        <v>5401</v>
      </c>
      <c r="H3059" s="8" t="s">
        <v>5420</v>
      </c>
      <c r="I3059" s="8" t="s">
        <v>991</v>
      </c>
      <c r="J3059" s="19">
        <v>1</v>
      </c>
      <c r="K3059" s="19" t="s">
        <v>20093</v>
      </c>
      <c r="L3059" s="11"/>
      <c r="M3059" s="11"/>
      <c r="N3059" s="24"/>
      <c r="P3059" s="32"/>
      <c r="T3059" s="19"/>
      <c r="U3059" s="3"/>
      <c r="X3059" t="str">
        <f t="shared" si="197"/>
        <v/>
      </c>
      <c r="Z3059" t="str">
        <f t="shared" si="198"/>
        <v/>
      </c>
      <c r="AB3059" s="9"/>
      <c r="AC3059" t="s">
        <v>5420</v>
      </c>
      <c r="AD3059">
        <f t="shared" si="200"/>
        <v>0</v>
      </c>
      <c r="AF3059" s="3"/>
      <c r="AH3059" s="9"/>
    </row>
    <row r="3060" spans="1:34" ht="10.95" customHeight="1" outlineLevel="1" x14ac:dyDescent="0.25">
      <c r="A3060" t="s">
        <v>3535</v>
      </c>
      <c r="C3060" s="3" t="s">
        <v>11994</v>
      </c>
      <c r="D3060" s="3" t="s">
        <v>9784</v>
      </c>
      <c r="E3060" s="9">
        <v>2019</v>
      </c>
      <c r="F3060" s="7" t="s">
        <v>9781</v>
      </c>
      <c r="G3060" s="7" t="s">
        <v>5401</v>
      </c>
      <c r="H3060" s="8" t="s">
        <v>9787</v>
      </c>
      <c r="I3060" s="8" t="s">
        <v>991</v>
      </c>
      <c r="J3060" s="19">
        <v>1</v>
      </c>
      <c r="K3060" s="19" t="s">
        <v>7736</v>
      </c>
      <c r="L3060" s="11">
        <v>8</v>
      </c>
      <c r="M3060" s="11"/>
      <c r="N3060" s="24"/>
      <c r="P3060" s="32"/>
      <c r="R3060">
        <v>1</v>
      </c>
      <c r="S3060">
        <v>1</v>
      </c>
      <c r="T3060" s="19"/>
      <c r="U3060" s="3"/>
      <c r="X3060" t="str">
        <f t="shared" si="197"/>
        <v/>
      </c>
      <c r="Z3060">
        <f t="shared" si="198"/>
        <v>1</v>
      </c>
      <c r="AB3060" s="9"/>
      <c r="AC3060" t="s">
        <v>9787</v>
      </c>
      <c r="AD3060">
        <f t="shared" si="200"/>
        <v>0</v>
      </c>
      <c r="AF3060" s="3"/>
      <c r="AH3060" s="9"/>
    </row>
    <row r="3061" spans="1:34" ht="10.95" customHeight="1" outlineLevel="1" x14ac:dyDescent="0.25">
      <c r="A3061" t="s">
        <v>3535</v>
      </c>
      <c r="C3061" s="3" t="s">
        <v>11994</v>
      </c>
      <c r="D3061" s="3">
        <v>2990</v>
      </c>
      <c r="E3061" s="9">
        <v>2019</v>
      </c>
      <c r="F3061" s="7" t="s">
        <v>1066</v>
      </c>
      <c r="G3061" s="7" t="s">
        <v>5401</v>
      </c>
      <c r="H3061" s="8" t="s">
        <v>9375</v>
      </c>
      <c r="I3061" s="8" t="s">
        <v>7560</v>
      </c>
      <c r="J3061" s="19">
        <v>7</v>
      </c>
      <c r="K3061" s="19" t="s">
        <v>7738</v>
      </c>
      <c r="L3061" s="11"/>
      <c r="M3061" s="11"/>
      <c r="N3061" s="24"/>
      <c r="P3061" s="32"/>
      <c r="T3061" s="19"/>
      <c r="U3061" s="3"/>
      <c r="X3061" t="str">
        <f t="shared" si="197"/>
        <v/>
      </c>
      <c r="Z3061" t="str">
        <f t="shared" si="198"/>
        <v/>
      </c>
      <c r="AB3061" s="9"/>
      <c r="AC3061" t="s">
        <v>9375</v>
      </c>
      <c r="AD3061">
        <f t="shared" si="200"/>
        <v>0</v>
      </c>
      <c r="AF3061" s="3"/>
      <c r="AH3061" s="9"/>
    </row>
    <row r="3062" spans="1:34" ht="10.95" customHeight="1" outlineLevel="1" x14ac:dyDescent="0.25">
      <c r="A3062" t="s">
        <v>3535</v>
      </c>
      <c r="C3062" s="3" t="s">
        <v>11994</v>
      </c>
      <c r="D3062" s="3">
        <v>2991</v>
      </c>
      <c r="E3062" s="9">
        <v>2019</v>
      </c>
      <c r="F3062" s="7" t="s">
        <v>1066</v>
      </c>
      <c r="G3062" s="7" t="s">
        <v>5401</v>
      </c>
      <c r="H3062" s="8" t="s">
        <v>8358</v>
      </c>
      <c r="I3062" s="8" t="s">
        <v>7560</v>
      </c>
      <c r="J3062" s="19">
        <v>7</v>
      </c>
      <c r="K3062" s="19" t="s">
        <v>7738</v>
      </c>
      <c r="L3062" s="11"/>
      <c r="M3062" s="11"/>
      <c r="N3062" s="24"/>
      <c r="P3062" s="32"/>
      <c r="T3062" s="19"/>
      <c r="U3062" s="3"/>
      <c r="X3062" t="str">
        <f t="shared" si="197"/>
        <v/>
      </c>
      <c r="Z3062" t="str">
        <f t="shared" si="198"/>
        <v/>
      </c>
      <c r="AB3062" s="9"/>
      <c r="AC3062" t="s">
        <v>8358</v>
      </c>
      <c r="AD3062">
        <f t="shared" si="200"/>
        <v>0</v>
      </c>
      <c r="AF3062" s="3"/>
      <c r="AH3062" s="9"/>
    </row>
    <row r="3063" spans="1:34" ht="10.95" customHeight="1" outlineLevel="1" x14ac:dyDescent="0.25">
      <c r="A3063" t="s">
        <v>3535</v>
      </c>
      <c r="C3063" s="3" t="s">
        <v>11994</v>
      </c>
      <c r="D3063" s="3">
        <v>2992</v>
      </c>
      <c r="E3063" s="9">
        <v>2019</v>
      </c>
      <c r="F3063" s="7" t="s">
        <v>1066</v>
      </c>
      <c r="G3063" s="7" t="s">
        <v>5401</v>
      </c>
      <c r="H3063" s="8" t="s">
        <v>9453</v>
      </c>
      <c r="I3063" s="8" t="s">
        <v>7560</v>
      </c>
      <c r="J3063" s="19">
        <v>7</v>
      </c>
      <c r="K3063" s="19" t="s">
        <v>7738</v>
      </c>
      <c r="L3063" s="11"/>
      <c r="M3063" s="11"/>
      <c r="N3063" s="24"/>
      <c r="P3063" s="32"/>
      <c r="T3063" s="19"/>
      <c r="U3063" s="3"/>
      <c r="X3063" t="str">
        <f t="shared" si="197"/>
        <v/>
      </c>
      <c r="Z3063" t="str">
        <f t="shared" si="198"/>
        <v/>
      </c>
      <c r="AB3063" s="9"/>
      <c r="AC3063" t="s">
        <v>9453</v>
      </c>
      <c r="AD3063">
        <f t="shared" si="200"/>
        <v>0</v>
      </c>
      <c r="AF3063" s="3"/>
      <c r="AH3063" s="9"/>
    </row>
    <row r="3064" spans="1:34" ht="10.95" customHeight="1" outlineLevel="1" x14ac:dyDescent="0.25">
      <c r="A3064" t="s">
        <v>3535</v>
      </c>
      <c r="C3064" s="3" t="s">
        <v>11994</v>
      </c>
      <c r="D3064" s="3">
        <v>2993</v>
      </c>
      <c r="E3064" s="9">
        <v>2019</v>
      </c>
      <c r="F3064" s="7" t="s">
        <v>1066</v>
      </c>
      <c r="G3064" s="7" t="s">
        <v>5401</v>
      </c>
      <c r="H3064" s="8" t="s">
        <v>9789</v>
      </c>
      <c r="I3064" s="8" t="s">
        <v>7560</v>
      </c>
      <c r="J3064" s="19">
        <v>7</v>
      </c>
      <c r="K3064" s="19" t="s">
        <v>7738</v>
      </c>
      <c r="L3064" s="11"/>
      <c r="M3064" s="11"/>
      <c r="N3064" s="24"/>
      <c r="P3064" s="32"/>
      <c r="T3064" s="19"/>
      <c r="U3064" s="3"/>
      <c r="X3064" t="str">
        <f t="shared" si="197"/>
        <v/>
      </c>
      <c r="Z3064" t="str">
        <f t="shared" si="198"/>
        <v/>
      </c>
      <c r="AB3064" s="9"/>
      <c r="AC3064" t="s">
        <v>9789</v>
      </c>
      <c r="AD3064">
        <f t="shared" si="200"/>
        <v>0</v>
      </c>
      <c r="AF3064" s="3"/>
      <c r="AH3064" s="9"/>
    </row>
    <row r="3065" spans="1:34" ht="10.95" customHeight="1" outlineLevel="1" x14ac:dyDescent="0.25">
      <c r="A3065" t="s">
        <v>3535</v>
      </c>
      <c r="C3065" s="3" t="s">
        <v>11994</v>
      </c>
      <c r="D3065" s="3" t="s">
        <v>9790</v>
      </c>
      <c r="E3065" s="9">
        <v>2019</v>
      </c>
      <c r="F3065" s="7" t="s">
        <v>9780</v>
      </c>
      <c r="G3065" s="7" t="s">
        <v>5401</v>
      </c>
      <c r="H3065" s="8" t="s">
        <v>7560</v>
      </c>
      <c r="I3065" s="8" t="s">
        <v>7560</v>
      </c>
      <c r="J3065" s="19">
        <v>7</v>
      </c>
      <c r="K3065" s="19" t="s">
        <v>7738</v>
      </c>
      <c r="L3065" s="11"/>
      <c r="M3065" s="11"/>
      <c r="N3065" s="24"/>
      <c r="P3065" s="32"/>
      <c r="T3065" s="19"/>
      <c r="U3065" s="3"/>
      <c r="X3065" t="str">
        <f t="shared" si="197"/>
        <v/>
      </c>
      <c r="Z3065">
        <f t="shared" si="198"/>
        <v>1</v>
      </c>
      <c r="AB3065" s="9"/>
      <c r="AC3065" t="s">
        <v>7560</v>
      </c>
      <c r="AD3065">
        <f t="shared" si="200"/>
        <v>0</v>
      </c>
      <c r="AF3065" s="3"/>
      <c r="AH3065" s="9"/>
    </row>
    <row r="3066" spans="1:34" ht="10.95" customHeight="1" outlineLevel="1" x14ac:dyDescent="0.25">
      <c r="A3066" t="s">
        <v>3535</v>
      </c>
      <c r="C3066" s="3" t="s">
        <v>11994</v>
      </c>
      <c r="D3066" s="3">
        <v>2994</v>
      </c>
      <c r="E3066" s="9">
        <v>2019</v>
      </c>
      <c r="F3066" s="7" t="s">
        <v>5608</v>
      </c>
      <c r="G3066" s="7" t="s">
        <v>5401</v>
      </c>
      <c r="H3066" s="8" t="s">
        <v>9525</v>
      </c>
      <c r="I3066" s="8" t="s">
        <v>7560</v>
      </c>
      <c r="J3066" s="19">
        <v>7</v>
      </c>
      <c r="K3066" s="19" t="s">
        <v>20093</v>
      </c>
      <c r="L3066" s="11"/>
      <c r="M3066" s="11"/>
      <c r="N3066" s="24"/>
      <c r="P3066" s="32"/>
      <c r="T3066" s="19"/>
      <c r="U3066" s="3"/>
      <c r="X3066" t="str">
        <f t="shared" si="197"/>
        <v/>
      </c>
      <c r="Z3066" t="str">
        <f t="shared" si="198"/>
        <v/>
      </c>
      <c r="AB3066" s="9"/>
      <c r="AC3066" t="s">
        <v>9525</v>
      </c>
      <c r="AD3066">
        <f t="shared" si="200"/>
        <v>0</v>
      </c>
      <c r="AF3066" s="3"/>
      <c r="AH3066" s="9"/>
    </row>
    <row r="3067" spans="1:34" ht="10.95" customHeight="1" outlineLevel="1" x14ac:dyDescent="0.25">
      <c r="A3067" t="s">
        <v>3535</v>
      </c>
      <c r="C3067" s="3" t="s">
        <v>11994</v>
      </c>
      <c r="D3067" s="3" t="s">
        <v>9791</v>
      </c>
      <c r="E3067" s="9">
        <v>2019</v>
      </c>
      <c r="F3067" s="7" t="s">
        <v>9781</v>
      </c>
      <c r="G3067" s="7" t="s">
        <v>5401</v>
      </c>
      <c r="H3067" s="8" t="s">
        <v>7560</v>
      </c>
      <c r="I3067" s="8" t="s">
        <v>7560</v>
      </c>
      <c r="J3067" s="19">
        <v>7</v>
      </c>
      <c r="K3067" s="19" t="s">
        <v>7736</v>
      </c>
      <c r="L3067" s="11">
        <v>9</v>
      </c>
      <c r="M3067" s="11"/>
      <c r="N3067" s="24"/>
      <c r="P3067" s="32"/>
      <c r="T3067" s="19"/>
      <c r="U3067" s="3"/>
      <c r="X3067" t="str">
        <f t="shared" si="197"/>
        <v/>
      </c>
      <c r="Z3067">
        <f t="shared" si="198"/>
        <v>1</v>
      </c>
      <c r="AB3067" s="9"/>
      <c r="AC3067" t="s">
        <v>7560</v>
      </c>
      <c r="AD3067">
        <f t="shared" si="200"/>
        <v>0</v>
      </c>
      <c r="AF3067" s="3"/>
      <c r="AH3067" s="9"/>
    </row>
    <row r="3068" spans="1:34" ht="10.95" customHeight="1" outlineLevel="1" x14ac:dyDescent="0.25">
      <c r="A3068" t="s">
        <v>3535</v>
      </c>
      <c r="C3068" s="3" t="s">
        <v>11994</v>
      </c>
      <c r="D3068" s="3">
        <v>3322</v>
      </c>
      <c r="E3068" s="9">
        <v>2020</v>
      </c>
      <c r="F3068" s="7" t="s">
        <v>1066</v>
      </c>
      <c r="G3068" s="7" t="s">
        <v>5401</v>
      </c>
      <c r="H3068" s="8" t="s">
        <v>7704</v>
      </c>
      <c r="I3068" s="8" t="s">
        <v>7560</v>
      </c>
      <c r="J3068" s="19">
        <v>7</v>
      </c>
      <c r="K3068" s="19" t="s">
        <v>7738</v>
      </c>
      <c r="L3068" s="11"/>
      <c r="M3068" s="11"/>
      <c r="N3068" s="24"/>
      <c r="P3068" s="32"/>
      <c r="T3068" s="19"/>
      <c r="U3068" s="3"/>
      <c r="X3068" t="str">
        <f t="shared" si="197"/>
        <v/>
      </c>
      <c r="Z3068" t="str">
        <f t="shared" si="198"/>
        <v/>
      </c>
      <c r="AB3068" s="9"/>
      <c r="AC3068" t="s">
        <v>7704</v>
      </c>
      <c r="AD3068">
        <f t="shared" si="200"/>
        <v>0</v>
      </c>
      <c r="AF3068" s="3"/>
      <c r="AH3068" s="9"/>
    </row>
    <row r="3069" spans="1:34" ht="10.95" customHeight="1" outlineLevel="1" x14ac:dyDescent="0.25">
      <c r="A3069" t="s">
        <v>3535</v>
      </c>
      <c r="C3069" s="3" t="s">
        <v>11994</v>
      </c>
      <c r="D3069" s="3">
        <v>3323</v>
      </c>
      <c r="E3069" s="9">
        <v>2020</v>
      </c>
      <c r="F3069" s="7" t="s">
        <v>1066</v>
      </c>
      <c r="G3069" s="7" t="s">
        <v>5401</v>
      </c>
      <c r="H3069" s="8" t="s">
        <v>8359</v>
      </c>
      <c r="I3069" s="8" t="s">
        <v>7560</v>
      </c>
      <c r="J3069" s="19">
        <v>7</v>
      </c>
      <c r="K3069" s="19" t="s">
        <v>7738</v>
      </c>
      <c r="L3069" s="11"/>
      <c r="M3069" s="11"/>
      <c r="N3069" s="24"/>
      <c r="P3069" s="32"/>
      <c r="T3069" s="19"/>
      <c r="U3069" s="3"/>
      <c r="X3069" t="str">
        <f t="shared" si="197"/>
        <v/>
      </c>
      <c r="Z3069" t="str">
        <f t="shared" si="198"/>
        <v/>
      </c>
      <c r="AB3069" s="9"/>
      <c r="AC3069" t="s">
        <v>8359</v>
      </c>
      <c r="AD3069">
        <f t="shared" si="200"/>
        <v>0</v>
      </c>
      <c r="AF3069" s="3"/>
      <c r="AH3069" s="9"/>
    </row>
    <row r="3070" spans="1:34" ht="10.95" customHeight="1" outlineLevel="1" x14ac:dyDescent="0.25">
      <c r="A3070" t="s">
        <v>3535</v>
      </c>
      <c r="C3070" s="3" t="s">
        <v>11994</v>
      </c>
      <c r="D3070" s="3">
        <v>3324</v>
      </c>
      <c r="E3070" s="9">
        <v>2020</v>
      </c>
      <c r="F3070" s="7" t="s">
        <v>1066</v>
      </c>
      <c r="G3070" s="7" t="s">
        <v>5401</v>
      </c>
      <c r="H3070" s="8" t="s">
        <v>9792</v>
      </c>
      <c r="I3070" s="8" t="s">
        <v>7560</v>
      </c>
      <c r="J3070" s="19">
        <v>7</v>
      </c>
      <c r="K3070" s="19" t="s">
        <v>7738</v>
      </c>
      <c r="L3070" s="11"/>
      <c r="M3070" s="11"/>
      <c r="N3070" s="24"/>
      <c r="P3070" s="32"/>
      <c r="T3070" s="19"/>
      <c r="U3070" s="3"/>
      <c r="X3070" t="str">
        <f t="shared" si="197"/>
        <v/>
      </c>
      <c r="Z3070" t="str">
        <f t="shared" si="198"/>
        <v/>
      </c>
      <c r="AB3070" s="9"/>
      <c r="AC3070" t="s">
        <v>9792</v>
      </c>
      <c r="AD3070">
        <f t="shared" si="200"/>
        <v>0</v>
      </c>
      <c r="AF3070" s="3"/>
      <c r="AH3070" s="9"/>
    </row>
    <row r="3071" spans="1:34" ht="10.95" customHeight="1" outlineLevel="1" x14ac:dyDescent="0.25">
      <c r="A3071" t="s">
        <v>3535</v>
      </c>
      <c r="C3071" s="3" t="s">
        <v>11994</v>
      </c>
      <c r="D3071" s="3">
        <v>3325</v>
      </c>
      <c r="E3071" s="9">
        <v>2020</v>
      </c>
      <c r="F3071" s="7" t="s">
        <v>1066</v>
      </c>
      <c r="G3071" s="7" t="s">
        <v>5401</v>
      </c>
      <c r="H3071" s="8" t="s">
        <v>9375</v>
      </c>
      <c r="I3071" s="8" t="s">
        <v>7560</v>
      </c>
      <c r="J3071" s="19">
        <v>7</v>
      </c>
      <c r="K3071" s="19" t="s">
        <v>7738</v>
      </c>
      <c r="L3071" s="11"/>
      <c r="M3071" s="11"/>
      <c r="N3071" s="24"/>
      <c r="P3071" s="32"/>
      <c r="T3071" s="19"/>
      <c r="U3071" s="3"/>
      <c r="X3071" t="str">
        <f t="shared" si="197"/>
        <v/>
      </c>
      <c r="Z3071" t="str">
        <f t="shared" si="198"/>
        <v/>
      </c>
      <c r="AB3071" s="9"/>
      <c r="AC3071" t="s">
        <v>9375</v>
      </c>
      <c r="AD3071">
        <f t="shared" si="200"/>
        <v>0</v>
      </c>
      <c r="AF3071" s="3"/>
      <c r="AH3071" s="9"/>
    </row>
    <row r="3072" spans="1:34" ht="10.95" customHeight="1" outlineLevel="1" x14ac:dyDescent="0.25">
      <c r="A3072" t="s">
        <v>3535</v>
      </c>
      <c r="C3072" s="3" t="s">
        <v>11994</v>
      </c>
      <c r="D3072" s="3" t="s">
        <v>9794</v>
      </c>
      <c r="E3072" s="9">
        <v>2020</v>
      </c>
      <c r="F3072" s="7" t="s">
        <v>9780</v>
      </c>
      <c r="G3072" s="7" t="s">
        <v>5401</v>
      </c>
      <c r="H3072" s="8" t="s">
        <v>7560</v>
      </c>
      <c r="I3072" s="8" t="s">
        <v>7560</v>
      </c>
      <c r="J3072" s="19">
        <v>7</v>
      </c>
      <c r="K3072" s="19" t="s">
        <v>7738</v>
      </c>
      <c r="L3072" s="11"/>
      <c r="M3072" s="11"/>
      <c r="N3072" s="24"/>
      <c r="P3072" s="32"/>
      <c r="T3072" s="19"/>
      <c r="U3072" s="3"/>
      <c r="X3072" t="str">
        <f t="shared" si="197"/>
        <v/>
      </c>
      <c r="Z3072">
        <f t="shared" si="198"/>
        <v>1</v>
      </c>
      <c r="AB3072" s="9"/>
      <c r="AC3072" t="s">
        <v>7560</v>
      </c>
      <c r="AD3072">
        <f t="shared" si="200"/>
        <v>0</v>
      </c>
      <c r="AF3072" s="3"/>
      <c r="AH3072" s="9"/>
    </row>
    <row r="3073" spans="1:34" ht="10.95" customHeight="1" outlineLevel="1" x14ac:dyDescent="0.25">
      <c r="A3073" t="s">
        <v>3535</v>
      </c>
      <c r="C3073" s="3" t="s">
        <v>11994</v>
      </c>
      <c r="D3073" s="3">
        <v>3326</v>
      </c>
      <c r="E3073" s="9">
        <v>2020</v>
      </c>
      <c r="F3073" s="7" t="s">
        <v>5608</v>
      </c>
      <c r="G3073" s="7" t="s">
        <v>5401</v>
      </c>
      <c r="H3073" s="8" t="s">
        <v>9793</v>
      </c>
      <c r="I3073" s="8" t="s">
        <v>7560</v>
      </c>
      <c r="J3073" s="19">
        <v>7</v>
      </c>
      <c r="K3073" s="19" t="s">
        <v>7738</v>
      </c>
      <c r="L3073" s="11"/>
      <c r="M3073" s="11"/>
      <c r="N3073" s="24"/>
      <c r="P3073" s="32"/>
      <c r="T3073" s="19"/>
      <c r="U3073" s="3"/>
      <c r="X3073" t="str">
        <f t="shared" si="197"/>
        <v/>
      </c>
      <c r="Z3073" t="str">
        <f t="shared" si="198"/>
        <v/>
      </c>
      <c r="AB3073" s="9"/>
      <c r="AC3073" t="s">
        <v>9793</v>
      </c>
      <c r="AD3073">
        <f t="shared" si="200"/>
        <v>0</v>
      </c>
      <c r="AF3073" s="3"/>
      <c r="AH3073" s="9"/>
    </row>
    <row r="3074" spans="1:34" ht="10.95" customHeight="1" outlineLevel="1" x14ac:dyDescent="0.25">
      <c r="A3074" t="s">
        <v>3535</v>
      </c>
      <c r="C3074" s="3" t="s">
        <v>11994</v>
      </c>
      <c r="D3074" s="3" t="s">
        <v>3853</v>
      </c>
      <c r="E3074" s="9">
        <v>2020</v>
      </c>
      <c r="F3074" s="7" t="s">
        <v>9781</v>
      </c>
      <c r="G3074" s="7" t="s">
        <v>5401</v>
      </c>
      <c r="H3074" s="8" t="s">
        <v>7560</v>
      </c>
      <c r="I3074" s="8" t="s">
        <v>7560</v>
      </c>
      <c r="J3074" s="19">
        <v>7</v>
      </c>
      <c r="K3074" s="19" t="s">
        <v>7738</v>
      </c>
      <c r="L3074" s="11"/>
      <c r="M3074" s="11"/>
      <c r="N3074" s="24"/>
      <c r="P3074" s="32"/>
      <c r="T3074" s="19"/>
      <c r="U3074" s="3"/>
      <c r="X3074" t="str">
        <f t="shared" ref="X3074:X3137" si="201">IF(COUNTIF(F3074,"*fdc*"),1,"")</f>
        <v/>
      </c>
      <c r="Z3074">
        <f t="shared" ref="Z3074:Z3137" si="202">IF(COUNTIF(F3074,"*s/s*"),1,"")</f>
        <v>1</v>
      </c>
      <c r="AB3074" s="9"/>
      <c r="AC3074" t="s">
        <v>7560</v>
      </c>
      <c r="AD3074">
        <f t="shared" si="200"/>
        <v>0</v>
      </c>
      <c r="AF3074" s="3"/>
      <c r="AH3074" s="9"/>
    </row>
    <row r="3075" spans="1:34" ht="10.95" customHeight="1" outlineLevel="1" x14ac:dyDescent="0.25">
      <c r="A3075" t="s">
        <v>3535</v>
      </c>
      <c r="C3075" s="3" t="s">
        <v>11994</v>
      </c>
      <c r="D3075" s="3">
        <v>3342</v>
      </c>
      <c r="E3075" s="9">
        <v>2020</v>
      </c>
      <c r="F3075" s="7" t="s">
        <v>1066</v>
      </c>
      <c r="G3075" s="7" t="s">
        <v>5401</v>
      </c>
      <c r="H3075" s="8" t="s">
        <v>2595</v>
      </c>
      <c r="I3075" s="8" t="s">
        <v>991</v>
      </c>
      <c r="J3075" s="19">
        <v>2</v>
      </c>
      <c r="K3075" s="19" t="s">
        <v>7736</v>
      </c>
      <c r="L3075" s="11">
        <v>2</v>
      </c>
      <c r="M3075" s="11"/>
      <c r="N3075" s="24"/>
      <c r="P3075" s="32"/>
      <c r="T3075" s="19"/>
      <c r="U3075" s="3"/>
      <c r="X3075" t="str">
        <f t="shared" si="201"/>
        <v/>
      </c>
      <c r="Z3075" t="str">
        <f t="shared" si="202"/>
        <v/>
      </c>
      <c r="AB3075" s="9"/>
      <c r="AC3075" t="s">
        <v>2595</v>
      </c>
      <c r="AD3075">
        <f t="shared" si="200"/>
        <v>0</v>
      </c>
      <c r="AF3075" s="3"/>
      <c r="AH3075" s="9"/>
    </row>
    <row r="3076" spans="1:34" ht="10.95" customHeight="1" outlineLevel="1" x14ac:dyDescent="0.25">
      <c r="A3076" t="s">
        <v>3535</v>
      </c>
      <c r="C3076" s="3" t="s">
        <v>11994</v>
      </c>
      <c r="D3076" s="3">
        <v>3343</v>
      </c>
      <c r="E3076" s="9">
        <v>2020</v>
      </c>
      <c r="F3076" s="7" t="s">
        <v>1066</v>
      </c>
      <c r="G3076" s="7" t="s">
        <v>5401</v>
      </c>
      <c r="H3076" s="8" t="s">
        <v>2189</v>
      </c>
      <c r="I3076" s="8" t="s">
        <v>991</v>
      </c>
      <c r="J3076" s="19">
        <v>2</v>
      </c>
      <c r="K3076" s="19" t="s">
        <v>7736</v>
      </c>
      <c r="L3076" s="11">
        <v>2</v>
      </c>
      <c r="M3076" s="11"/>
      <c r="N3076" s="24"/>
      <c r="P3076" s="32"/>
      <c r="T3076" s="19"/>
      <c r="U3076" s="3"/>
      <c r="X3076" t="str">
        <f t="shared" si="201"/>
        <v/>
      </c>
      <c r="Z3076" t="str">
        <f t="shared" si="202"/>
        <v/>
      </c>
      <c r="AB3076" s="9"/>
      <c r="AC3076" t="s">
        <v>2189</v>
      </c>
      <c r="AD3076">
        <f t="shared" si="200"/>
        <v>0</v>
      </c>
      <c r="AF3076" s="3"/>
      <c r="AH3076" s="9"/>
    </row>
    <row r="3077" spans="1:34" ht="10.95" customHeight="1" outlineLevel="1" x14ac:dyDescent="0.25">
      <c r="A3077" t="s">
        <v>3535</v>
      </c>
      <c r="C3077" s="3" t="s">
        <v>11994</v>
      </c>
      <c r="D3077" s="3">
        <v>3344</v>
      </c>
      <c r="E3077" s="9">
        <v>2020</v>
      </c>
      <c r="F3077" s="7" t="s">
        <v>1066</v>
      </c>
      <c r="G3077" s="7" t="s">
        <v>5401</v>
      </c>
      <c r="H3077" s="8" t="s">
        <v>746</v>
      </c>
      <c r="I3077" s="8" t="s">
        <v>991</v>
      </c>
      <c r="J3077" s="19">
        <v>2</v>
      </c>
      <c r="K3077" s="19" t="s">
        <v>7736</v>
      </c>
      <c r="L3077" s="11">
        <v>2</v>
      </c>
      <c r="M3077" s="11"/>
      <c r="N3077" s="24"/>
      <c r="P3077" s="32"/>
      <c r="T3077" s="19"/>
      <c r="U3077" s="3"/>
      <c r="X3077" t="str">
        <f t="shared" si="201"/>
        <v/>
      </c>
      <c r="Z3077" t="str">
        <f t="shared" si="202"/>
        <v/>
      </c>
      <c r="AB3077" s="9"/>
      <c r="AC3077" t="s">
        <v>746</v>
      </c>
      <c r="AD3077">
        <f t="shared" si="200"/>
        <v>0</v>
      </c>
      <c r="AF3077" s="3"/>
      <c r="AH3077" s="9"/>
    </row>
    <row r="3078" spans="1:34" ht="10.95" customHeight="1" outlineLevel="1" x14ac:dyDescent="0.25">
      <c r="A3078" t="s">
        <v>3535</v>
      </c>
      <c r="C3078" s="3" t="s">
        <v>11994</v>
      </c>
      <c r="D3078" s="3">
        <v>3345</v>
      </c>
      <c r="E3078" s="9">
        <v>2020</v>
      </c>
      <c r="F3078" s="7" t="s">
        <v>1066</v>
      </c>
      <c r="G3078" s="7" t="s">
        <v>5401</v>
      </c>
      <c r="H3078" s="8" t="s">
        <v>136</v>
      </c>
      <c r="I3078" s="8" t="s">
        <v>991</v>
      </c>
      <c r="J3078" s="19">
        <v>1</v>
      </c>
      <c r="K3078" s="19" t="s">
        <v>7736</v>
      </c>
      <c r="L3078" s="11">
        <v>2</v>
      </c>
      <c r="M3078" s="11"/>
      <c r="N3078" s="24"/>
      <c r="P3078" s="32"/>
      <c r="T3078" s="19"/>
      <c r="U3078" s="3"/>
      <c r="X3078" t="str">
        <f t="shared" si="201"/>
        <v/>
      </c>
      <c r="Z3078" t="str">
        <f t="shared" si="202"/>
        <v/>
      </c>
      <c r="AB3078" s="9"/>
      <c r="AC3078" t="s">
        <v>136</v>
      </c>
      <c r="AD3078">
        <f t="shared" si="200"/>
        <v>0</v>
      </c>
      <c r="AF3078" s="3"/>
      <c r="AH3078" s="9"/>
    </row>
    <row r="3079" spans="1:34" ht="10.95" customHeight="1" outlineLevel="1" x14ac:dyDescent="0.25">
      <c r="A3079" t="s">
        <v>3535</v>
      </c>
      <c r="C3079" s="3" t="s">
        <v>11994</v>
      </c>
      <c r="D3079" s="3" t="s">
        <v>9795</v>
      </c>
      <c r="E3079" s="9">
        <v>2020</v>
      </c>
      <c r="F3079" s="7" t="s">
        <v>9780</v>
      </c>
      <c r="G3079" s="7" t="s">
        <v>5401</v>
      </c>
      <c r="H3079" s="8" t="s">
        <v>9788</v>
      </c>
      <c r="I3079" s="8" t="s">
        <v>991</v>
      </c>
      <c r="J3079" s="19">
        <v>1</v>
      </c>
      <c r="K3079" s="19" t="s">
        <v>7738</v>
      </c>
      <c r="L3079" s="11"/>
      <c r="M3079" s="11"/>
      <c r="N3079" s="24"/>
      <c r="P3079" s="32"/>
      <c r="T3079" s="19"/>
      <c r="U3079" s="3"/>
      <c r="X3079" t="str">
        <f t="shared" si="201"/>
        <v/>
      </c>
      <c r="Z3079">
        <f t="shared" si="202"/>
        <v>1</v>
      </c>
      <c r="AB3079" s="9"/>
      <c r="AC3079" t="s">
        <v>9788</v>
      </c>
      <c r="AD3079">
        <f t="shared" si="200"/>
        <v>0</v>
      </c>
      <c r="AF3079" s="3"/>
      <c r="AH3079" s="9"/>
    </row>
    <row r="3080" spans="1:34" ht="10.95" customHeight="1" outlineLevel="1" x14ac:dyDescent="0.25">
      <c r="A3080" t="s">
        <v>3535</v>
      </c>
      <c r="C3080" s="3" t="s">
        <v>11994</v>
      </c>
      <c r="D3080" s="3">
        <v>3346</v>
      </c>
      <c r="E3080" s="9">
        <v>2020</v>
      </c>
      <c r="F3080" s="7" t="s">
        <v>5608</v>
      </c>
      <c r="G3080" s="7" t="s">
        <v>5401</v>
      </c>
      <c r="H3080" s="8" t="s">
        <v>5402</v>
      </c>
      <c r="I3080" s="8" t="s">
        <v>991</v>
      </c>
      <c r="J3080" s="19">
        <v>1</v>
      </c>
      <c r="K3080" s="19" t="s">
        <v>20093</v>
      </c>
      <c r="L3080" s="11"/>
      <c r="M3080" s="11"/>
      <c r="N3080" s="24"/>
      <c r="P3080" s="32"/>
      <c r="S3080">
        <v>1</v>
      </c>
      <c r="T3080" s="19"/>
      <c r="U3080" s="3"/>
      <c r="X3080" t="str">
        <f t="shared" si="201"/>
        <v/>
      </c>
      <c r="Z3080" t="str">
        <f t="shared" si="202"/>
        <v/>
      </c>
      <c r="AB3080" s="9"/>
      <c r="AC3080" t="s">
        <v>5402</v>
      </c>
      <c r="AD3080">
        <f t="shared" si="200"/>
        <v>1</v>
      </c>
      <c r="AF3080" s="3"/>
      <c r="AH3080" s="9"/>
    </row>
    <row r="3081" spans="1:34" ht="10.95" customHeight="1" outlineLevel="1" x14ac:dyDescent="0.25">
      <c r="A3081" t="s">
        <v>3535</v>
      </c>
      <c r="C3081" s="3" t="s">
        <v>11994</v>
      </c>
      <c r="D3081" s="3">
        <v>3652</v>
      </c>
      <c r="E3081" s="9">
        <v>2020</v>
      </c>
      <c r="F3081" s="7" t="s">
        <v>1066</v>
      </c>
      <c r="G3081" s="7" t="s">
        <v>5401</v>
      </c>
      <c r="H3081" s="8" t="s">
        <v>9452</v>
      </c>
      <c r="I3081" s="8" t="s">
        <v>7560</v>
      </c>
      <c r="J3081" s="19">
        <v>7</v>
      </c>
      <c r="K3081" s="19" t="s">
        <v>20093</v>
      </c>
      <c r="L3081" s="11"/>
      <c r="M3081" s="11"/>
      <c r="N3081" s="24"/>
      <c r="P3081" s="32"/>
      <c r="T3081" s="19"/>
      <c r="U3081" s="3"/>
      <c r="X3081" t="str">
        <f t="shared" si="201"/>
        <v/>
      </c>
      <c r="Z3081" t="str">
        <f t="shared" si="202"/>
        <v/>
      </c>
      <c r="AB3081" s="9"/>
      <c r="AC3081" t="s">
        <v>9452</v>
      </c>
      <c r="AD3081">
        <f t="shared" si="200"/>
        <v>0</v>
      </c>
      <c r="AF3081" s="3"/>
      <c r="AH3081" s="9"/>
    </row>
    <row r="3082" spans="1:34" ht="10.95" customHeight="1" outlineLevel="1" x14ac:dyDescent="0.25">
      <c r="A3082" t="s">
        <v>3535</v>
      </c>
      <c r="C3082" s="3" t="s">
        <v>11994</v>
      </c>
      <c r="D3082" s="3">
        <v>3653</v>
      </c>
      <c r="E3082" s="9">
        <v>2020</v>
      </c>
      <c r="F3082" s="7" t="s">
        <v>1066</v>
      </c>
      <c r="G3082" s="7" t="s">
        <v>5401</v>
      </c>
      <c r="H3082" s="8" t="s">
        <v>21198</v>
      </c>
      <c r="I3082" s="8" t="s">
        <v>7560</v>
      </c>
      <c r="J3082" s="19">
        <v>7</v>
      </c>
      <c r="K3082" s="19" t="s">
        <v>20093</v>
      </c>
      <c r="L3082" s="11"/>
      <c r="M3082" s="11"/>
      <c r="N3082" s="24"/>
      <c r="P3082" s="32"/>
      <c r="T3082" s="19"/>
      <c r="U3082" s="3"/>
      <c r="X3082" t="str">
        <f t="shared" si="201"/>
        <v/>
      </c>
      <c r="Z3082" t="str">
        <f t="shared" si="202"/>
        <v/>
      </c>
      <c r="AB3082" s="9"/>
      <c r="AC3082" t="s">
        <v>21198</v>
      </c>
      <c r="AD3082">
        <f t="shared" si="200"/>
        <v>0</v>
      </c>
      <c r="AF3082" s="3"/>
      <c r="AH3082" s="9"/>
    </row>
    <row r="3083" spans="1:34" ht="10.95" customHeight="1" outlineLevel="1" x14ac:dyDescent="0.25">
      <c r="A3083" t="s">
        <v>3535</v>
      </c>
      <c r="C3083" s="3" t="s">
        <v>11994</v>
      </c>
      <c r="D3083" s="3">
        <v>3654</v>
      </c>
      <c r="E3083" s="9">
        <v>2020</v>
      </c>
      <c r="F3083" s="7" t="s">
        <v>1066</v>
      </c>
      <c r="G3083" s="7" t="s">
        <v>5401</v>
      </c>
      <c r="H3083" s="8" t="s">
        <v>14369</v>
      </c>
      <c r="I3083" s="8" t="s">
        <v>7560</v>
      </c>
      <c r="J3083" s="19">
        <v>7</v>
      </c>
      <c r="K3083" s="19" t="s">
        <v>20093</v>
      </c>
      <c r="L3083" s="11"/>
      <c r="M3083" s="11"/>
      <c r="N3083" s="24"/>
      <c r="P3083" s="32"/>
      <c r="T3083" s="19"/>
      <c r="U3083" s="3"/>
      <c r="X3083" t="str">
        <f t="shared" si="201"/>
        <v/>
      </c>
      <c r="Z3083" t="str">
        <f t="shared" si="202"/>
        <v/>
      </c>
      <c r="AB3083" s="9"/>
      <c r="AC3083" t="s">
        <v>14369</v>
      </c>
      <c r="AD3083">
        <f t="shared" si="200"/>
        <v>0</v>
      </c>
      <c r="AF3083" s="3"/>
      <c r="AH3083" s="9"/>
    </row>
    <row r="3084" spans="1:34" ht="10.95" customHeight="1" outlineLevel="1" x14ac:dyDescent="0.25">
      <c r="A3084" t="s">
        <v>3535</v>
      </c>
      <c r="C3084" s="3" t="s">
        <v>11994</v>
      </c>
      <c r="D3084" s="3">
        <v>3655</v>
      </c>
      <c r="E3084" s="9">
        <v>2020</v>
      </c>
      <c r="F3084" s="7" t="s">
        <v>1066</v>
      </c>
      <c r="G3084" s="7" t="s">
        <v>5401</v>
      </c>
      <c r="H3084" s="8" t="s">
        <v>9380</v>
      </c>
      <c r="I3084" s="8" t="s">
        <v>7560</v>
      </c>
      <c r="J3084" s="19">
        <v>7</v>
      </c>
      <c r="K3084" s="19" t="s">
        <v>20093</v>
      </c>
      <c r="L3084" s="11"/>
      <c r="M3084" s="11"/>
      <c r="N3084" s="24"/>
      <c r="P3084" s="32"/>
      <c r="T3084" s="19"/>
      <c r="U3084" s="3"/>
      <c r="X3084" t="str">
        <f t="shared" si="201"/>
        <v/>
      </c>
      <c r="Z3084" t="str">
        <f t="shared" si="202"/>
        <v/>
      </c>
      <c r="AB3084" s="9"/>
      <c r="AC3084" t="s">
        <v>9380</v>
      </c>
      <c r="AD3084">
        <f t="shared" si="200"/>
        <v>0</v>
      </c>
      <c r="AF3084" s="3"/>
      <c r="AH3084" s="9"/>
    </row>
    <row r="3085" spans="1:34" ht="10.95" customHeight="1" outlineLevel="1" x14ac:dyDescent="0.25">
      <c r="A3085" t="s">
        <v>3535</v>
      </c>
      <c r="C3085" s="3" t="s">
        <v>11994</v>
      </c>
      <c r="D3085" s="3" t="s">
        <v>21196</v>
      </c>
      <c r="E3085" s="9">
        <v>2020</v>
      </c>
      <c r="F3085" s="7" t="s">
        <v>9780</v>
      </c>
      <c r="G3085" s="7" t="s">
        <v>5401</v>
      </c>
      <c r="H3085" s="8" t="s">
        <v>7560</v>
      </c>
      <c r="I3085" s="8" t="s">
        <v>7560</v>
      </c>
      <c r="J3085" s="19">
        <v>7</v>
      </c>
      <c r="K3085" s="19" t="s">
        <v>7736</v>
      </c>
      <c r="L3085" s="11">
        <v>9</v>
      </c>
      <c r="M3085" s="11"/>
      <c r="N3085" s="24"/>
      <c r="P3085" s="32"/>
      <c r="T3085" s="19"/>
      <c r="U3085" s="3"/>
      <c r="X3085" t="str">
        <f t="shared" si="201"/>
        <v/>
      </c>
      <c r="Z3085">
        <f t="shared" si="202"/>
        <v>1</v>
      </c>
      <c r="AB3085" s="9"/>
      <c r="AC3085" t="s">
        <v>7560</v>
      </c>
      <c r="AD3085">
        <f t="shared" si="200"/>
        <v>0</v>
      </c>
      <c r="AF3085" s="3"/>
      <c r="AH3085" s="9"/>
    </row>
    <row r="3086" spans="1:34" ht="10.95" customHeight="1" outlineLevel="1" x14ac:dyDescent="0.25">
      <c r="A3086" t="s">
        <v>3535</v>
      </c>
      <c r="C3086" s="3" t="s">
        <v>11994</v>
      </c>
      <c r="D3086" s="3">
        <v>3656</v>
      </c>
      <c r="E3086" s="9">
        <v>2020</v>
      </c>
      <c r="F3086" s="7" t="s">
        <v>5608</v>
      </c>
      <c r="G3086" s="7" t="s">
        <v>5401</v>
      </c>
      <c r="H3086" s="8" t="s">
        <v>9380</v>
      </c>
      <c r="I3086" s="8" t="s">
        <v>7560</v>
      </c>
      <c r="J3086" s="19">
        <v>7</v>
      </c>
      <c r="K3086" s="19" t="s">
        <v>20093</v>
      </c>
      <c r="L3086" s="11"/>
      <c r="M3086" s="11"/>
      <c r="N3086" s="24"/>
      <c r="P3086" s="32"/>
      <c r="T3086" s="19"/>
      <c r="U3086" s="3"/>
      <c r="X3086" t="str">
        <f t="shared" si="201"/>
        <v/>
      </c>
      <c r="Z3086" t="str">
        <f t="shared" si="202"/>
        <v/>
      </c>
      <c r="AB3086" s="9"/>
      <c r="AC3086" t="s">
        <v>9380</v>
      </c>
      <c r="AD3086">
        <f t="shared" si="200"/>
        <v>0</v>
      </c>
      <c r="AF3086" s="3"/>
      <c r="AH3086" s="9"/>
    </row>
    <row r="3087" spans="1:34" ht="10.95" customHeight="1" outlineLevel="1" x14ac:dyDescent="0.25">
      <c r="A3087" t="s">
        <v>3535</v>
      </c>
      <c r="C3087" s="3" t="s">
        <v>11994</v>
      </c>
      <c r="D3087" s="3" t="s">
        <v>21197</v>
      </c>
      <c r="E3087" s="9">
        <v>2020</v>
      </c>
      <c r="F3087" s="7" t="s">
        <v>9781</v>
      </c>
      <c r="G3087" s="7" t="s">
        <v>5401</v>
      </c>
      <c r="H3087" s="8" t="s">
        <v>7560</v>
      </c>
      <c r="I3087" s="8" t="s">
        <v>7560</v>
      </c>
      <c r="J3087" s="19">
        <v>7</v>
      </c>
      <c r="K3087" s="19" t="s">
        <v>7736</v>
      </c>
      <c r="L3087" s="11">
        <v>9</v>
      </c>
      <c r="M3087" s="11"/>
      <c r="N3087" s="24"/>
      <c r="P3087" s="32"/>
      <c r="T3087" s="19"/>
      <c r="U3087" s="3"/>
      <c r="X3087" t="str">
        <f t="shared" si="201"/>
        <v/>
      </c>
      <c r="Z3087">
        <f t="shared" si="202"/>
        <v>1</v>
      </c>
      <c r="AB3087" s="9"/>
      <c r="AC3087" t="s">
        <v>7560</v>
      </c>
      <c r="AD3087">
        <f t="shared" si="200"/>
        <v>0</v>
      </c>
      <c r="AF3087" s="3"/>
      <c r="AH3087" s="9"/>
    </row>
    <row r="3088" spans="1:34" ht="10.95" customHeight="1" outlineLevel="1" x14ac:dyDescent="0.25">
      <c r="A3088" t="s">
        <v>3535</v>
      </c>
      <c r="C3088" s="3" t="s">
        <v>11994</v>
      </c>
      <c r="D3088" s="3" t="s">
        <v>9796</v>
      </c>
      <c r="E3088" s="9">
        <v>2020</v>
      </c>
      <c r="F3088" s="7" t="s">
        <v>9781</v>
      </c>
      <c r="G3088" s="7" t="s">
        <v>5401</v>
      </c>
      <c r="H3088" s="8" t="s">
        <v>9797</v>
      </c>
      <c r="I3088" s="8" t="s">
        <v>991</v>
      </c>
      <c r="J3088" s="19">
        <v>1</v>
      </c>
      <c r="K3088" s="19" t="s">
        <v>7736</v>
      </c>
      <c r="L3088" s="11">
        <v>9</v>
      </c>
      <c r="M3088" s="11"/>
      <c r="N3088" s="24"/>
      <c r="P3088" s="32"/>
      <c r="T3088" s="19"/>
      <c r="U3088" s="3"/>
      <c r="X3088" t="str">
        <f t="shared" si="201"/>
        <v/>
      </c>
      <c r="Z3088">
        <f t="shared" si="202"/>
        <v>1</v>
      </c>
      <c r="AB3088" s="9"/>
      <c r="AC3088" t="s">
        <v>9797</v>
      </c>
      <c r="AD3088">
        <f t="shared" si="200"/>
        <v>1</v>
      </c>
      <c r="AF3088" s="3"/>
      <c r="AH3088" s="9"/>
    </row>
    <row r="3089" spans="1:48" ht="10.95" customHeight="1" x14ac:dyDescent="0.25">
      <c r="A3089" t="s">
        <v>17241</v>
      </c>
      <c r="B3089" t="s">
        <v>17240</v>
      </c>
      <c r="C3089" s="3" t="s">
        <v>12986</v>
      </c>
      <c r="E3089" s="9"/>
      <c r="F3089" s="7"/>
      <c r="G3089" s="7"/>
      <c r="H3089" s="8"/>
      <c r="I3089" s="8"/>
      <c r="J3089" s="19"/>
      <c r="K3089" s="19"/>
      <c r="L3089" s="11"/>
      <c r="M3089" s="11">
        <f>SUM(L3090:L3225)</f>
        <v>192.70000000000005</v>
      </c>
      <c r="N3089" s="24">
        <v>4260</v>
      </c>
      <c r="O3089">
        <f>COUNTIF(K3090:K3225,"*")</f>
        <v>136</v>
      </c>
      <c r="P3089" s="32">
        <f>O3089/N3089</f>
        <v>3.1924882629107983E-2</v>
      </c>
      <c r="Q3089">
        <f>COUNTIF(K3090:K3225,"Y")+COUNTIF(K3090:K3225,"S")</f>
        <v>76</v>
      </c>
      <c r="T3089" s="19" t="s">
        <v>7736</v>
      </c>
      <c r="U3089" s="3"/>
      <c r="V3089" t="s">
        <v>18587</v>
      </c>
      <c r="X3089" t="str">
        <f t="shared" si="201"/>
        <v/>
      </c>
      <c r="Z3089" t="str">
        <f t="shared" si="202"/>
        <v/>
      </c>
      <c r="AB3089" s="9"/>
      <c r="AE3089">
        <f>COUNTIF(AD3090:AD3225,"1")</f>
        <v>6</v>
      </c>
      <c r="AF3089" s="3"/>
      <c r="AH3089" s="9"/>
      <c r="AI3089">
        <f>COUNTIF($J3090:$J3225,"1")-COUNTIFS($J3090:$J3225,"1",$K3090:$K3225,"V")</f>
        <v>2</v>
      </c>
      <c r="AJ3089">
        <f>COUNTIFS($J3090:$J3225,"1",$K3090:$K3225,"Y")+COUNTIFS($J3090:$J3225,"1",$K3090:$K3225,"s")</f>
        <v>2</v>
      </c>
      <c r="AK3089">
        <f>COUNTIF($J3090:$J3225,"2")-COUNTIFS($J3090:$J3225,"2",$K3090:$K3225,"V")</f>
        <v>8</v>
      </c>
      <c r="AL3089">
        <f>COUNTIFS($J3090:$J3225,"2",$K3090:$K3225,"Y")+COUNTIFS($J3090:$J3225,"2",$K3090:$K3225,"s")</f>
        <v>6</v>
      </c>
      <c r="AM3089">
        <f>COUNTIF($J3090:$J3225,"3")-COUNTIFS($J3090:$J3225,"3",$K3090:$K3225,"V")</f>
        <v>61</v>
      </c>
      <c r="AN3089">
        <f>COUNTIFS($J3090:$J3225,"3",$K3090:$K3225,"Y")+COUNTIFS($J3090:$J3225,"3",$K3090:$K3225,"s")</f>
        <v>32</v>
      </c>
      <c r="AO3089">
        <f>COUNTIF($J3090:$J3225,"4")-COUNTIFS($J3090:$J3225,"4",$K3090:$K3225,"V")</f>
        <v>2</v>
      </c>
      <c r="AP3089">
        <f>COUNTIFS($J3090:$J3225,"4",$K3090:$K3225,"Y")+COUNTIFS($J3090:$J3225,"4",$K3090:$K3225,"s")</f>
        <v>2</v>
      </c>
      <c r="AQ3089">
        <f>COUNTIF($J3090:$J3225,"5")-COUNTIFS($J3090:$J3225,"5",$K3090:$K3225,"V")</f>
        <v>41</v>
      </c>
      <c r="AR3089">
        <f>COUNTIFS($J3090:$J3225,"5",$K3090:$K3225,"Y")+COUNTIFS($J3090:$J3225,"5",$K3090:$K3225,"s")</f>
        <v>22</v>
      </c>
      <c r="AS3089">
        <f>COUNTIF($J3090:$J3225,"6")-COUNTIFS($J3090:$J3225,"6",$K3090:$K3225,"V")</f>
        <v>21</v>
      </c>
      <c r="AT3089">
        <f>COUNTIFS($J3090:$J3225,"6",$K3090:$K3225,"Y")+COUNTIFS($J3090:$J3225,"6",$K3090:$K3225,"s")</f>
        <v>12</v>
      </c>
      <c r="AU3089">
        <f>COUNTIF($J3090:$J3225,"7")-COUNTIFS($J3090:$J3225,"7",$K3090:$K3225,"V")</f>
        <v>0</v>
      </c>
      <c r="AV3089">
        <f>COUNTIFS($J3090:$J3225,"7",$K3090:$K3225,"Y")+COUNTIFS($J3090:$J3225,"7",$K3090:$K3225,"s")</f>
        <v>0</v>
      </c>
    </row>
    <row r="3090" spans="1:48" ht="10.95" customHeight="1" outlineLevel="1" x14ac:dyDescent="0.25">
      <c r="A3090" t="s">
        <v>3543</v>
      </c>
      <c r="C3090" s="3" t="s">
        <v>12986</v>
      </c>
      <c r="D3090" s="3">
        <v>24</v>
      </c>
      <c r="E3090" s="9">
        <v>1903</v>
      </c>
      <c r="F3090" s="7" t="s">
        <v>3808</v>
      </c>
      <c r="G3090" s="7" t="s">
        <v>1512</v>
      </c>
      <c r="H3090" s="8" t="s">
        <v>6205</v>
      </c>
      <c r="I3090" s="8" t="s">
        <v>17159</v>
      </c>
      <c r="J3090" s="19">
        <v>3</v>
      </c>
      <c r="K3090" s="19" t="s">
        <v>7736</v>
      </c>
      <c r="L3090" s="11">
        <v>2.5</v>
      </c>
      <c r="M3090" s="11"/>
      <c r="N3090" s="24"/>
      <c r="P3090" s="32"/>
      <c r="T3090" s="19"/>
      <c r="U3090" s="3">
        <v>25</v>
      </c>
      <c r="X3090" t="str">
        <f t="shared" si="201"/>
        <v/>
      </c>
      <c r="Z3090" t="str">
        <f t="shared" si="202"/>
        <v/>
      </c>
      <c r="AB3090" s="9"/>
      <c r="AC3090" t="s">
        <v>6205</v>
      </c>
      <c r="AD3090">
        <f t="shared" ref="AD3090:AD3121" si="203">COUNTIF(H3090,"*Fuji*")</f>
        <v>0</v>
      </c>
      <c r="AF3090" s="3"/>
      <c r="AG3090" t="s">
        <v>2366</v>
      </c>
      <c r="AH3090" s="9" t="s">
        <v>4925</v>
      </c>
    </row>
    <row r="3091" spans="1:48" ht="10.95" customHeight="1" outlineLevel="1" x14ac:dyDescent="0.25">
      <c r="A3091" t="s">
        <v>3543</v>
      </c>
      <c r="C3091" s="3" t="s">
        <v>12986</v>
      </c>
      <c r="D3091" s="3">
        <v>25</v>
      </c>
      <c r="E3091" s="9">
        <v>1903</v>
      </c>
      <c r="F3091" s="7" t="s">
        <v>1101</v>
      </c>
      <c r="G3091" s="7" t="s">
        <v>6208</v>
      </c>
      <c r="H3091" s="8" t="s">
        <v>6205</v>
      </c>
      <c r="I3091" s="8" t="s">
        <v>17159</v>
      </c>
      <c r="J3091" s="19">
        <v>3</v>
      </c>
      <c r="K3091" s="19" t="s">
        <v>7736</v>
      </c>
      <c r="L3091" s="11">
        <v>0.4</v>
      </c>
      <c r="M3091" s="11"/>
      <c r="N3091" s="24"/>
      <c r="P3091" s="32"/>
      <c r="T3091" s="19"/>
      <c r="U3091" s="3">
        <v>26</v>
      </c>
      <c r="X3091" t="str">
        <f t="shared" si="201"/>
        <v/>
      </c>
      <c r="Z3091" t="str">
        <f t="shared" si="202"/>
        <v/>
      </c>
      <c r="AB3091" s="9"/>
      <c r="AC3091" t="s">
        <v>6205</v>
      </c>
      <c r="AD3091">
        <f t="shared" si="203"/>
        <v>0</v>
      </c>
      <c r="AF3091" s="3"/>
      <c r="AG3091" t="s">
        <v>2366</v>
      </c>
      <c r="AH3091" s="9" t="s">
        <v>4925</v>
      </c>
    </row>
    <row r="3092" spans="1:48" ht="10.95" customHeight="1" outlineLevel="1" collapsed="1" x14ac:dyDescent="0.25">
      <c r="A3092" t="s">
        <v>3543</v>
      </c>
      <c r="C3092" s="3" t="s">
        <v>12986</v>
      </c>
      <c r="D3092" s="3">
        <v>26</v>
      </c>
      <c r="E3092" s="9">
        <v>1903</v>
      </c>
      <c r="F3092" s="7" t="s">
        <v>639</v>
      </c>
      <c r="G3092" s="7" t="s">
        <v>6209</v>
      </c>
      <c r="H3092" s="8" t="s">
        <v>6205</v>
      </c>
      <c r="I3092" s="8" t="s">
        <v>17159</v>
      </c>
      <c r="J3092" s="19">
        <v>3</v>
      </c>
      <c r="K3092" s="19" t="s">
        <v>7736</v>
      </c>
      <c r="L3092" s="11">
        <v>0.9</v>
      </c>
      <c r="M3092" s="11"/>
      <c r="N3092" s="24"/>
      <c r="P3092" s="32"/>
      <c r="T3092" s="19"/>
      <c r="U3092" s="3">
        <v>27</v>
      </c>
      <c r="X3092" t="str">
        <f t="shared" si="201"/>
        <v/>
      </c>
      <c r="Z3092" t="str">
        <f t="shared" si="202"/>
        <v/>
      </c>
      <c r="AB3092" s="9"/>
      <c r="AC3092" t="s">
        <v>6205</v>
      </c>
      <c r="AD3092">
        <f t="shared" si="203"/>
        <v>0</v>
      </c>
      <c r="AF3092" s="3"/>
      <c r="AG3092" t="s">
        <v>2366</v>
      </c>
      <c r="AH3092" s="9" t="s">
        <v>4925</v>
      </c>
    </row>
    <row r="3093" spans="1:48" ht="10.95" customHeight="1" outlineLevel="1" x14ac:dyDescent="0.25">
      <c r="A3093" t="s">
        <v>3543</v>
      </c>
      <c r="C3093" s="3" t="s">
        <v>12986</v>
      </c>
      <c r="D3093" s="3">
        <v>27</v>
      </c>
      <c r="E3093" s="9">
        <v>1903</v>
      </c>
      <c r="F3093" s="7" t="s">
        <v>1287</v>
      </c>
      <c r="G3093" s="7" t="s">
        <v>5374</v>
      </c>
      <c r="H3093" s="8" t="s">
        <v>6205</v>
      </c>
      <c r="I3093" s="8" t="s">
        <v>17159</v>
      </c>
      <c r="J3093" s="19">
        <v>3</v>
      </c>
      <c r="K3093" s="19" t="s">
        <v>7736</v>
      </c>
      <c r="L3093" s="11">
        <v>0.9</v>
      </c>
      <c r="M3093" s="11"/>
      <c r="N3093" s="24"/>
      <c r="P3093" s="32"/>
      <c r="T3093" s="19"/>
      <c r="U3093" s="3">
        <v>28</v>
      </c>
      <c r="X3093" t="str">
        <f t="shared" si="201"/>
        <v/>
      </c>
      <c r="Z3093" t="str">
        <f t="shared" si="202"/>
        <v/>
      </c>
      <c r="AB3093" s="9"/>
      <c r="AC3093" t="s">
        <v>6205</v>
      </c>
      <c r="AD3093">
        <f t="shared" si="203"/>
        <v>0</v>
      </c>
      <c r="AF3093" s="3"/>
      <c r="AG3093" t="s">
        <v>2366</v>
      </c>
      <c r="AH3093" s="9" t="s">
        <v>4925</v>
      </c>
    </row>
    <row r="3094" spans="1:48" ht="10.95" customHeight="1" outlineLevel="1" x14ac:dyDescent="0.25">
      <c r="A3094" t="s">
        <v>3543</v>
      </c>
      <c r="C3094" s="3" t="s">
        <v>12986</v>
      </c>
      <c r="D3094" s="3">
        <v>28</v>
      </c>
      <c r="E3094" s="9">
        <v>1903</v>
      </c>
      <c r="F3094" s="7" t="s">
        <v>1106</v>
      </c>
      <c r="G3094" s="7" t="s">
        <v>2301</v>
      </c>
      <c r="H3094" s="8" t="s">
        <v>6205</v>
      </c>
      <c r="I3094" s="8" t="s">
        <v>17159</v>
      </c>
      <c r="J3094" s="19">
        <v>3</v>
      </c>
      <c r="K3094" s="19" t="s">
        <v>7738</v>
      </c>
      <c r="L3094" s="11"/>
      <c r="M3094" s="11"/>
      <c r="N3094" s="24"/>
      <c r="P3094" s="32"/>
      <c r="T3094" s="19"/>
      <c r="U3094" s="3">
        <v>29</v>
      </c>
      <c r="X3094" t="str">
        <f t="shared" si="201"/>
        <v/>
      </c>
      <c r="Z3094" t="str">
        <f t="shared" si="202"/>
        <v/>
      </c>
      <c r="AB3094" s="9"/>
      <c r="AC3094" t="s">
        <v>6205</v>
      </c>
      <c r="AD3094">
        <f t="shared" si="203"/>
        <v>0</v>
      </c>
      <c r="AF3094" s="3"/>
      <c r="AG3094" t="s">
        <v>2366</v>
      </c>
      <c r="AH3094" s="9" t="s">
        <v>4925</v>
      </c>
    </row>
    <row r="3095" spans="1:48" ht="10.95" customHeight="1" outlineLevel="1" x14ac:dyDescent="0.25">
      <c r="A3095" t="s">
        <v>3543</v>
      </c>
      <c r="C3095" s="3" t="s">
        <v>12986</v>
      </c>
      <c r="D3095" s="3">
        <v>29</v>
      </c>
      <c r="E3095" s="9">
        <v>1903</v>
      </c>
      <c r="F3095" s="7" t="s">
        <v>1109</v>
      </c>
      <c r="G3095" s="7" t="s">
        <v>5421</v>
      </c>
      <c r="H3095" s="8" t="s">
        <v>6205</v>
      </c>
      <c r="I3095" s="8" t="s">
        <v>17159</v>
      </c>
      <c r="J3095" s="19">
        <v>3</v>
      </c>
      <c r="K3095" s="19" t="s">
        <v>7738</v>
      </c>
      <c r="L3095" s="11"/>
      <c r="M3095" s="11"/>
      <c r="N3095" s="24"/>
      <c r="P3095" s="32"/>
      <c r="T3095" s="19"/>
      <c r="U3095" s="3">
        <v>30</v>
      </c>
      <c r="X3095" t="str">
        <f t="shared" si="201"/>
        <v/>
      </c>
      <c r="Z3095" t="str">
        <f t="shared" si="202"/>
        <v/>
      </c>
      <c r="AB3095" s="9"/>
      <c r="AC3095" t="s">
        <v>6205</v>
      </c>
      <c r="AD3095">
        <f t="shared" si="203"/>
        <v>0</v>
      </c>
      <c r="AF3095" s="3"/>
      <c r="AG3095" t="s">
        <v>2366</v>
      </c>
      <c r="AH3095" s="9" t="s">
        <v>4623</v>
      </c>
    </row>
    <row r="3096" spans="1:48" ht="10.95" customHeight="1" outlineLevel="1" collapsed="1" x14ac:dyDescent="0.25">
      <c r="A3096" t="s">
        <v>3543</v>
      </c>
      <c r="C3096" s="3" t="s">
        <v>12986</v>
      </c>
      <c r="D3096" s="3">
        <v>30</v>
      </c>
      <c r="E3096" s="9">
        <v>1903</v>
      </c>
      <c r="F3096" s="7" t="s">
        <v>4619</v>
      </c>
      <c r="G3096" s="7" t="s">
        <v>5422</v>
      </c>
      <c r="H3096" s="8" t="s">
        <v>6205</v>
      </c>
      <c r="I3096" s="8" t="s">
        <v>17159</v>
      </c>
      <c r="J3096" s="19">
        <v>3</v>
      </c>
      <c r="K3096" s="19" t="s">
        <v>7738</v>
      </c>
      <c r="L3096" s="11"/>
      <c r="M3096" s="11"/>
      <c r="N3096" s="24"/>
      <c r="P3096" s="32"/>
      <c r="T3096" s="19"/>
      <c r="U3096" s="3">
        <v>31</v>
      </c>
      <c r="X3096" t="str">
        <f t="shared" si="201"/>
        <v/>
      </c>
      <c r="Z3096" t="str">
        <f t="shared" si="202"/>
        <v/>
      </c>
      <c r="AB3096" s="9"/>
      <c r="AC3096" t="s">
        <v>6205</v>
      </c>
      <c r="AD3096">
        <f t="shared" si="203"/>
        <v>0</v>
      </c>
      <c r="AF3096" s="3"/>
      <c r="AG3096" t="s">
        <v>2366</v>
      </c>
      <c r="AH3096" s="9" t="s">
        <v>4623</v>
      </c>
    </row>
    <row r="3097" spans="1:48" ht="10.95" customHeight="1" outlineLevel="1" x14ac:dyDescent="0.25">
      <c r="A3097" t="s">
        <v>3543</v>
      </c>
      <c r="C3097" s="3" t="s">
        <v>12986</v>
      </c>
      <c r="D3097" s="3">
        <v>31</v>
      </c>
      <c r="E3097" s="9">
        <v>1903</v>
      </c>
      <c r="F3097" s="7" t="s">
        <v>2661</v>
      </c>
      <c r="G3097" s="7" t="s">
        <v>5423</v>
      </c>
      <c r="H3097" s="8" t="s">
        <v>6205</v>
      </c>
      <c r="I3097" s="8" t="s">
        <v>17159</v>
      </c>
      <c r="J3097" s="19">
        <v>3</v>
      </c>
      <c r="K3097" s="19" t="s">
        <v>7738</v>
      </c>
      <c r="L3097" s="11"/>
      <c r="M3097" s="11"/>
      <c r="N3097" s="24"/>
      <c r="P3097" s="32"/>
      <c r="T3097" s="19"/>
      <c r="U3097" s="3">
        <v>32</v>
      </c>
      <c r="X3097" t="str">
        <f t="shared" si="201"/>
        <v/>
      </c>
      <c r="Z3097" t="str">
        <f t="shared" si="202"/>
        <v/>
      </c>
      <c r="AB3097" s="9"/>
      <c r="AC3097" t="s">
        <v>6205</v>
      </c>
      <c r="AD3097">
        <f t="shared" si="203"/>
        <v>0</v>
      </c>
      <c r="AF3097" s="3"/>
      <c r="AG3097" t="s">
        <v>2366</v>
      </c>
      <c r="AH3097" s="9" t="s">
        <v>4623</v>
      </c>
    </row>
    <row r="3098" spans="1:48" ht="10.95" customHeight="1" outlineLevel="1" x14ac:dyDescent="0.25">
      <c r="A3098" t="s">
        <v>3543</v>
      </c>
      <c r="C3098" s="3" t="s">
        <v>12986</v>
      </c>
      <c r="D3098" s="3">
        <v>32</v>
      </c>
      <c r="E3098" s="9">
        <v>1903</v>
      </c>
      <c r="F3098" s="7" t="s">
        <v>1288</v>
      </c>
      <c r="G3098" s="7" t="s">
        <v>3799</v>
      </c>
      <c r="H3098" s="8" t="s">
        <v>6205</v>
      </c>
      <c r="I3098" s="8" t="s">
        <v>17159</v>
      </c>
      <c r="J3098" s="19">
        <v>3</v>
      </c>
      <c r="K3098" s="19" t="s">
        <v>7738</v>
      </c>
      <c r="L3098" s="11"/>
      <c r="M3098" s="11"/>
      <c r="N3098" s="24"/>
      <c r="P3098" s="32"/>
      <c r="T3098" s="19"/>
      <c r="U3098" s="3">
        <v>33</v>
      </c>
      <c r="X3098" t="str">
        <f t="shared" si="201"/>
        <v/>
      </c>
      <c r="Z3098" t="str">
        <f t="shared" si="202"/>
        <v/>
      </c>
      <c r="AB3098" s="9"/>
      <c r="AC3098" t="s">
        <v>6205</v>
      </c>
      <c r="AD3098">
        <f t="shared" si="203"/>
        <v>0</v>
      </c>
      <c r="AF3098" s="3"/>
      <c r="AG3098" t="s">
        <v>2366</v>
      </c>
      <c r="AH3098" s="9" t="s">
        <v>4623</v>
      </c>
    </row>
    <row r="3099" spans="1:48" ht="10.95" customHeight="1" outlineLevel="1" x14ac:dyDescent="0.25">
      <c r="A3099" t="s">
        <v>3543</v>
      </c>
      <c r="C3099" s="3" t="s">
        <v>12986</v>
      </c>
      <c r="D3099" s="3">
        <v>34</v>
      </c>
      <c r="E3099" s="9">
        <v>1907</v>
      </c>
      <c r="F3099" s="7" t="s">
        <v>3809</v>
      </c>
      <c r="G3099" s="7" t="s">
        <v>3800</v>
      </c>
      <c r="H3099" s="8" t="s">
        <v>6205</v>
      </c>
      <c r="I3099" s="8" t="s">
        <v>17160</v>
      </c>
      <c r="J3099" s="19">
        <v>3</v>
      </c>
      <c r="K3099" s="19" t="s">
        <v>7736</v>
      </c>
      <c r="L3099" s="11">
        <v>2.5</v>
      </c>
      <c r="M3099" s="11"/>
      <c r="N3099" s="24"/>
      <c r="P3099" s="32"/>
      <c r="T3099" s="19"/>
      <c r="U3099" s="3">
        <v>35</v>
      </c>
      <c r="X3099" t="str">
        <f t="shared" si="201"/>
        <v/>
      </c>
      <c r="Z3099" t="str">
        <f t="shared" si="202"/>
        <v/>
      </c>
      <c r="AB3099" s="9"/>
      <c r="AC3099" t="s">
        <v>6205</v>
      </c>
      <c r="AD3099">
        <f t="shared" si="203"/>
        <v>0</v>
      </c>
      <c r="AF3099" s="3"/>
      <c r="AG3099" t="s">
        <v>2366</v>
      </c>
      <c r="AH3099" s="9" t="s">
        <v>4613</v>
      </c>
    </row>
    <row r="3100" spans="1:48" ht="10.95" customHeight="1" outlineLevel="1" x14ac:dyDescent="0.25">
      <c r="A3100" t="s">
        <v>3543</v>
      </c>
      <c r="C3100" s="3" t="s">
        <v>12986</v>
      </c>
      <c r="D3100" s="3">
        <v>35</v>
      </c>
      <c r="E3100" s="9">
        <v>1907</v>
      </c>
      <c r="F3100" s="7" t="s">
        <v>1101</v>
      </c>
      <c r="G3100" s="7" t="s">
        <v>6208</v>
      </c>
      <c r="H3100" s="8" t="s">
        <v>6205</v>
      </c>
      <c r="I3100" s="8" t="s">
        <v>17160</v>
      </c>
      <c r="J3100" s="19">
        <v>3</v>
      </c>
      <c r="K3100" s="19" t="s">
        <v>7736</v>
      </c>
      <c r="L3100" s="11">
        <v>0.6</v>
      </c>
      <c r="M3100" s="11"/>
      <c r="N3100" s="24"/>
      <c r="P3100" s="32"/>
      <c r="T3100" s="19"/>
      <c r="U3100" s="3">
        <v>36</v>
      </c>
      <c r="X3100" t="str">
        <f t="shared" si="201"/>
        <v/>
      </c>
      <c r="Z3100" t="str">
        <f t="shared" si="202"/>
        <v/>
      </c>
      <c r="AB3100" s="9"/>
      <c r="AC3100" t="s">
        <v>6205</v>
      </c>
      <c r="AD3100">
        <f t="shared" si="203"/>
        <v>0</v>
      </c>
      <c r="AF3100" s="3"/>
      <c r="AG3100" t="s">
        <v>2366</v>
      </c>
      <c r="AH3100" s="9" t="s">
        <v>4925</v>
      </c>
    </row>
    <row r="3101" spans="1:48" ht="10.95" customHeight="1" outlineLevel="1" x14ac:dyDescent="0.25">
      <c r="A3101" t="s">
        <v>3543</v>
      </c>
      <c r="C3101" s="3" t="s">
        <v>12986</v>
      </c>
      <c r="D3101" s="3">
        <v>36</v>
      </c>
      <c r="E3101" s="9">
        <v>1907</v>
      </c>
      <c r="F3101" s="7" t="s">
        <v>639</v>
      </c>
      <c r="G3101" s="7" t="s">
        <v>6209</v>
      </c>
      <c r="H3101" s="8" t="s">
        <v>6205</v>
      </c>
      <c r="I3101" s="8" t="s">
        <v>17160</v>
      </c>
      <c r="J3101" s="19">
        <v>3</v>
      </c>
      <c r="K3101" s="19" t="s">
        <v>7738</v>
      </c>
      <c r="L3101" s="11"/>
      <c r="M3101" s="11"/>
      <c r="N3101" s="24"/>
      <c r="P3101" s="32"/>
      <c r="T3101" s="19"/>
      <c r="U3101" s="3">
        <v>37</v>
      </c>
      <c r="X3101" t="str">
        <f t="shared" si="201"/>
        <v/>
      </c>
      <c r="Z3101" t="str">
        <f t="shared" si="202"/>
        <v/>
      </c>
      <c r="AB3101" s="9"/>
      <c r="AC3101" t="s">
        <v>6205</v>
      </c>
      <c r="AD3101">
        <f t="shared" si="203"/>
        <v>0</v>
      </c>
      <c r="AF3101" s="3"/>
      <c r="AG3101" t="s">
        <v>2366</v>
      </c>
      <c r="AH3101" s="9" t="s">
        <v>4925</v>
      </c>
    </row>
    <row r="3102" spans="1:48" ht="10.95" customHeight="1" outlineLevel="1" x14ac:dyDescent="0.25">
      <c r="A3102" t="s">
        <v>3543</v>
      </c>
      <c r="C3102" s="3" t="s">
        <v>12986</v>
      </c>
      <c r="D3102" s="3">
        <v>37</v>
      </c>
      <c r="E3102" s="9">
        <v>1907</v>
      </c>
      <c r="F3102" s="7" t="s">
        <v>1287</v>
      </c>
      <c r="G3102" s="7" t="s">
        <v>5374</v>
      </c>
      <c r="H3102" s="8" t="s">
        <v>6205</v>
      </c>
      <c r="I3102" s="8" t="s">
        <v>17160</v>
      </c>
      <c r="J3102" s="19">
        <v>3</v>
      </c>
      <c r="K3102" s="19" t="s">
        <v>7738</v>
      </c>
      <c r="L3102" s="11"/>
      <c r="M3102" s="11"/>
      <c r="N3102" s="24"/>
      <c r="P3102" s="32"/>
      <c r="T3102" s="19"/>
      <c r="U3102" s="3">
        <v>38</v>
      </c>
      <c r="X3102" t="str">
        <f t="shared" si="201"/>
        <v/>
      </c>
      <c r="Z3102" t="str">
        <f t="shared" si="202"/>
        <v/>
      </c>
      <c r="AB3102" s="9"/>
      <c r="AC3102" t="s">
        <v>6205</v>
      </c>
      <c r="AD3102">
        <f t="shared" si="203"/>
        <v>0</v>
      </c>
      <c r="AF3102" s="3"/>
      <c r="AG3102" t="s">
        <v>2366</v>
      </c>
      <c r="AH3102" s="9" t="s">
        <v>4925</v>
      </c>
    </row>
    <row r="3103" spans="1:48" ht="10.95" customHeight="1" outlineLevel="1" x14ac:dyDescent="0.25">
      <c r="A3103" t="s">
        <v>3543</v>
      </c>
      <c r="C3103" s="3" t="s">
        <v>12986</v>
      </c>
      <c r="D3103" s="3">
        <v>38</v>
      </c>
      <c r="E3103" s="9">
        <v>1907</v>
      </c>
      <c r="F3103" s="7" t="s">
        <v>1106</v>
      </c>
      <c r="G3103" s="7" t="s">
        <v>2301</v>
      </c>
      <c r="H3103" s="8" t="s">
        <v>6205</v>
      </c>
      <c r="I3103" s="8" t="s">
        <v>17160</v>
      </c>
      <c r="J3103" s="19">
        <v>3</v>
      </c>
      <c r="K3103" s="19" t="s">
        <v>7738</v>
      </c>
      <c r="L3103" s="11"/>
      <c r="M3103" s="11"/>
      <c r="N3103" s="24"/>
      <c r="P3103" s="32"/>
      <c r="T3103" s="19"/>
      <c r="U3103" s="3">
        <v>39</v>
      </c>
      <c r="X3103" t="str">
        <f t="shared" si="201"/>
        <v/>
      </c>
      <c r="Z3103" t="str">
        <f t="shared" si="202"/>
        <v/>
      </c>
      <c r="AB3103" s="9"/>
      <c r="AC3103" t="s">
        <v>6205</v>
      </c>
      <c r="AD3103">
        <f t="shared" si="203"/>
        <v>0</v>
      </c>
      <c r="AF3103" s="3"/>
      <c r="AG3103" t="s">
        <v>2366</v>
      </c>
      <c r="AH3103" s="9" t="s">
        <v>4925</v>
      </c>
    </row>
    <row r="3104" spans="1:48" ht="10.95" customHeight="1" outlineLevel="1" x14ac:dyDescent="0.25">
      <c r="A3104" t="s">
        <v>3543</v>
      </c>
      <c r="C3104" s="3" t="s">
        <v>12986</v>
      </c>
      <c r="D3104" s="3">
        <v>39</v>
      </c>
      <c r="E3104" s="9">
        <v>1907</v>
      </c>
      <c r="F3104" s="7" t="s">
        <v>4619</v>
      </c>
      <c r="G3104" s="7" t="s">
        <v>5422</v>
      </c>
      <c r="H3104" s="8" t="s">
        <v>6205</v>
      </c>
      <c r="I3104" s="8" t="s">
        <v>17160</v>
      </c>
      <c r="J3104" s="19">
        <v>3</v>
      </c>
      <c r="K3104" s="19" t="s">
        <v>7738</v>
      </c>
      <c r="L3104" s="11"/>
      <c r="M3104" s="11"/>
      <c r="N3104" s="24"/>
      <c r="P3104" s="32"/>
      <c r="T3104" s="19"/>
      <c r="U3104" s="3">
        <v>43</v>
      </c>
      <c r="X3104" t="str">
        <f t="shared" si="201"/>
        <v/>
      </c>
      <c r="Z3104" t="str">
        <f t="shared" si="202"/>
        <v/>
      </c>
      <c r="AB3104" s="9"/>
      <c r="AC3104" t="s">
        <v>6205</v>
      </c>
      <c r="AD3104">
        <f t="shared" si="203"/>
        <v>0</v>
      </c>
      <c r="AF3104" s="3"/>
      <c r="AG3104" t="s">
        <v>2366</v>
      </c>
      <c r="AH3104" s="9" t="s">
        <v>4623</v>
      </c>
    </row>
    <row r="3105" spans="1:34" ht="10.95" customHeight="1" outlineLevel="1" x14ac:dyDescent="0.25">
      <c r="A3105" t="s">
        <v>3543</v>
      </c>
      <c r="C3105" s="3" t="s">
        <v>12986</v>
      </c>
      <c r="D3105" s="3">
        <v>40</v>
      </c>
      <c r="E3105" s="9">
        <v>1908</v>
      </c>
      <c r="F3105" s="7" t="s">
        <v>1109</v>
      </c>
      <c r="G3105" s="7" t="s">
        <v>5421</v>
      </c>
      <c r="H3105" s="8" t="s">
        <v>6205</v>
      </c>
      <c r="I3105" s="8" t="s">
        <v>17160</v>
      </c>
      <c r="J3105" s="19">
        <v>3</v>
      </c>
      <c r="K3105" s="19" t="s">
        <v>7738</v>
      </c>
      <c r="L3105" s="11"/>
      <c r="M3105" s="11"/>
      <c r="N3105" s="24"/>
      <c r="P3105" s="32"/>
      <c r="T3105" s="19"/>
      <c r="U3105" s="3">
        <v>41</v>
      </c>
      <c r="X3105" t="str">
        <f t="shared" si="201"/>
        <v/>
      </c>
      <c r="Z3105" t="str">
        <f t="shared" si="202"/>
        <v/>
      </c>
      <c r="AB3105" s="9"/>
      <c r="AC3105" t="s">
        <v>6205</v>
      </c>
      <c r="AD3105">
        <f t="shared" si="203"/>
        <v>0</v>
      </c>
      <c r="AF3105" s="3"/>
      <c r="AG3105" t="s">
        <v>2366</v>
      </c>
      <c r="AH3105" s="9" t="s">
        <v>4623</v>
      </c>
    </row>
    <row r="3106" spans="1:34" ht="10.95" customHeight="1" outlineLevel="1" collapsed="1" x14ac:dyDescent="0.25">
      <c r="A3106" t="s">
        <v>3543</v>
      </c>
      <c r="C3106" s="3" t="s">
        <v>12986</v>
      </c>
      <c r="D3106" s="3">
        <v>41</v>
      </c>
      <c r="E3106" s="9">
        <v>1908</v>
      </c>
      <c r="F3106" s="7" t="s">
        <v>2661</v>
      </c>
      <c r="G3106" s="7" t="s">
        <v>5423</v>
      </c>
      <c r="H3106" s="8" t="s">
        <v>6205</v>
      </c>
      <c r="I3106" s="8" t="s">
        <v>17160</v>
      </c>
      <c r="J3106" s="19">
        <v>3</v>
      </c>
      <c r="K3106" s="19" t="s">
        <v>7738</v>
      </c>
      <c r="L3106" s="11"/>
      <c r="M3106" s="11"/>
      <c r="N3106" s="24"/>
      <c r="P3106" s="32"/>
      <c r="T3106" s="19"/>
      <c r="U3106" s="3">
        <v>45</v>
      </c>
      <c r="X3106" t="str">
        <f t="shared" si="201"/>
        <v/>
      </c>
      <c r="Z3106" t="str">
        <f t="shared" si="202"/>
        <v/>
      </c>
      <c r="AB3106" s="9"/>
      <c r="AC3106" t="s">
        <v>6205</v>
      </c>
      <c r="AD3106">
        <f t="shared" si="203"/>
        <v>0</v>
      </c>
      <c r="AF3106" s="3"/>
      <c r="AG3106" t="s">
        <v>2366</v>
      </c>
      <c r="AH3106" s="9" t="s">
        <v>4623</v>
      </c>
    </row>
    <row r="3107" spans="1:34" ht="10.95" customHeight="1" outlineLevel="1" x14ac:dyDescent="0.25">
      <c r="A3107" t="s">
        <v>3543</v>
      </c>
      <c r="C3107" s="3" t="s">
        <v>12986</v>
      </c>
      <c r="D3107" s="3">
        <v>42</v>
      </c>
      <c r="E3107" s="9">
        <v>1908</v>
      </c>
      <c r="F3107" s="7" t="s">
        <v>6207</v>
      </c>
      <c r="G3107" s="7" t="s">
        <v>3799</v>
      </c>
      <c r="H3107" s="8" t="s">
        <v>6205</v>
      </c>
      <c r="I3107" s="8" t="s">
        <v>17160</v>
      </c>
      <c r="J3107" s="19">
        <v>3</v>
      </c>
      <c r="K3107" s="19" t="s">
        <v>7738</v>
      </c>
      <c r="L3107" s="11"/>
      <c r="M3107" s="11"/>
      <c r="N3107" s="24"/>
      <c r="P3107" s="32"/>
      <c r="T3107" s="19"/>
      <c r="U3107" s="3">
        <v>47</v>
      </c>
      <c r="X3107" t="str">
        <f t="shared" si="201"/>
        <v/>
      </c>
      <c r="Z3107" t="str">
        <f t="shared" si="202"/>
        <v/>
      </c>
      <c r="AB3107" s="9"/>
      <c r="AC3107" t="s">
        <v>6205</v>
      </c>
      <c r="AD3107">
        <f t="shared" si="203"/>
        <v>0</v>
      </c>
      <c r="AF3107" s="3"/>
      <c r="AG3107" t="s">
        <v>2366</v>
      </c>
      <c r="AH3107" s="9" t="s">
        <v>4623</v>
      </c>
    </row>
    <row r="3108" spans="1:34" ht="10.95" customHeight="1" outlineLevel="1" collapsed="1" x14ac:dyDescent="0.25">
      <c r="A3108" t="s">
        <v>3543</v>
      </c>
      <c r="C3108" s="3" t="s">
        <v>12986</v>
      </c>
      <c r="D3108" s="3" t="s">
        <v>2507</v>
      </c>
      <c r="E3108" s="9">
        <v>1908</v>
      </c>
      <c r="F3108" s="7" t="s">
        <v>4120</v>
      </c>
      <c r="G3108" s="7" t="s">
        <v>6507</v>
      </c>
      <c r="H3108" s="8" t="s">
        <v>6205</v>
      </c>
      <c r="I3108" s="8" t="s">
        <v>17161</v>
      </c>
      <c r="J3108" s="19">
        <v>3</v>
      </c>
      <c r="K3108" s="19" t="s">
        <v>7738</v>
      </c>
      <c r="L3108" s="11"/>
      <c r="M3108" s="11"/>
      <c r="N3108" s="24"/>
      <c r="P3108" s="32"/>
      <c r="T3108" s="19"/>
      <c r="U3108" s="3">
        <v>50</v>
      </c>
      <c r="X3108" t="str">
        <f t="shared" si="201"/>
        <v/>
      </c>
      <c r="Z3108" t="str">
        <f t="shared" si="202"/>
        <v/>
      </c>
      <c r="AB3108" s="9"/>
      <c r="AC3108" t="s">
        <v>6205</v>
      </c>
      <c r="AD3108">
        <f t="shared" si="203"/>
        <v>0</v>
      </c>
      <c r="AF3108" s="3"/>
      <c r="AG3108" t="s">
        <v>2366</v>
      </c>
      <c r="AH3108" s="9" t="s">
        <v>4925</v>
      </c>
    </row>
    <row r="3109" spans="1:34" ht="10.95" customHeight="1" outlineLevel="1" x14ac:dyDescent="0.25">
      <c r="A3109" t="s">
        <v>3543</v>
      </c>
      <c r="C3109" s="3" t="s">
        <v>12986</v>
      </c>
      <c r="D3109" s="3" t="s">
        <v>4369</v>
      </c>
      <c r="E3109" s="9">
        <v>1908</v>
      </c>
      <c r="F3109" s="7" t="s">
        <v>1101</v>
      </c>
      <c r="G3109" s="7" t="s">
        <v>4690</v>
      </c>
      <c r="H3109" s="8" t="s">
        <v>6205</v>
      </c>
      <c r="I3109" s="8" t="s">
        <v>17161</v>
      </c>
      <c r="J3109" s="19">
        <v>3</v>
      </c>
      <c r="K3109" s="19" t="s">
        <v>7736</v>
      </c>
      <c r="L3109" s="11">
        <v>1</v>
      </c>
      <c r="M3109" s="11"/>
      <c r="N3109" s="24"/>
      <c r="P3109" s="32"/>
      <c r="T3109" s="19"/>
      <c r="U3109" s="3">
        <v>51</v>
      </c>
      <c r="X3109" t="str">
        <f t="shared" si="201"/>
        <v/>
      </c>
      <c r="Z3109" t="str">
        <f t="shared" si="202"/>
        <v/>
      </c>
      <c r="AB3109" s="9"/>
      <c r="AC3109" t="s">
        <v>6205</v>
      </c>
      <c r="AD3109">
        <f t="shared" si="203"/>
        <v>0</v>
      </c>
      <c r="AF3109" s="3"/>
      <c r="AG3109" t="s">
        <v>2366</v>
      </c>
      <c r="AH3109" s="9" t="s">
        <v>4613</v>
      </c>
    </row>
    <row r="3110" spans="1:34" ht="10.95" customHeight="1" outlineLevel="1" x14ac:dyDescent="0.25">
      <c r="A3110" t="s">
        <v>3543</v>
      </c>
      <c r="C3110" s="3" t="s">
        <v>12986</v>
      </c>
      <c r="D3110" s="3">
        <v>45</v>
      </c>
      <c r="E3110" s="9">
        <v>1908</v>
      </c>
      <c r="F3110" s="7" t="s">
        <v>1101</v>
      </c>
      <c r="G3110" s="7" t="s">
        <v>3971</v>
      </c>
      <c r="H3110" s="8" t="s">
        <v>6205</v>
      </c>
      <c r="I3110" s="8" t="s">
        <v>17161</v>
      </c>
      <c r="J3110" s="19">
        <v>3</v>
      </c>
      <c r="K3110" s="19" t="s">
        <v>20092</v>
      </c>
      <c r="L3110" s="11"/>
      <c r="M3110" s="11"/>
      <c r="N3110" s="24"/>
      <c r="P3110" s="32"/>
      <c r="T3110" s="19"/>
      <c r="U3110" s="3" t="s">
        <v>6206</v>
      </c>
      <c r="X3110" t="str">
        <f t="shared" si="201"/>
        <v/>
      </c>
      <c r="Z3110" t="str">
        <f t="shared" si="202"/>
        <v/>
      </c>
      <c r="AB3110" s="9"/>
      <c r="AC3110" t="s">
        <v>6205</v>
      </c>
      <c r="AD3110">
        <f t="shared" si="203"/>
        <v>0</v>
      </c>
      <c r="AF3110" s="3"/>
      <c r="AG3110" t="s">
        <v>2366</v>
      </c>
      <c r="AH3110" s="9" t="s">
        <v>4613</v>
      </c>
    </row>
    <row r="3111" spans="1:34" ht="10.95" customHeight="1" outlineLevel="1" x14ac:dyDescent="0.25">
      <c r="A3111" t="s">
        <v>3543</v>
      </c>
      <c r="C3111" s="3" t="s">
        <v>12986</v>
      </c>
      <c r="D3111" s="3">
        <v>47</v>
      </c>
      <c r="E3111" s="9">
        <v>1908</v>
      </c>
      <c r="F3111" s="7" t="s">
        <v>1287</v>
      </c>
      <c r="G3111" s="7" t="s">
        <v>2293</v>
      </c>
      <c r="H3111" s="8" t="s">
        <v>6205</v>
      </c>
      <c r="I3111" s="8" t="s">
        <v>17161</v>
      </c>
      <c r="J3111" s="19">
        <v>3</v>
      </c>
      <c r="K3111" s="19" t="s">
        <v>7736</v>
      </c>
      <c r="L3111" s="11">
        <v>2.5</v>
      </c>
      <c r="M3111" s="11"/>
      <c r="N3111" s="24"/>
      <c r="P3111" s="32"/>
      <c r="T3111" s="19"/>
      <c r="U3111" s="3">
        <v>53</v>
      </c>
      <c r="X3111" t="str">
        <f t="shared" si="201"/>
        <v/>
      </c>
      <c r="Z3111" t="str">
        <f t="shared" si="202"/>
        <v/>
      </c>
      <c r="AB3111" s="9"/>
      <c r="AC3111" t="s">
        <v>6205</v>
      </c>
      <c r="AD3111">
        <f t="shared" si="203"/>
        <v>0</v>
      </c>
      <c r="AF3111" s="3"/>
      <c r="AG3111" t="s">
        <v>2366</v>
      </c>
      <c r="AH3111" s="9" t="s">
        <v>4925</v>
      </c>
    </row>
    <row r="3112" spans="1:34" ht="10.95" customHeight="1" outlineLevel="1" x14ac:dyDescent="0.25">
      <c r="A3112" t="s">
        <v>3543</v>
      </c>
      <c r="C3112" s="3" t="s">
        <v>12986</v>
      </c>
      <c r="D3112" s="3">
        <v>48</v>
      </c>
      <c r="E3112" s="9">
        <v>1909</v>
      </c>
      <c r="F3112" s="7" t="s">
        <v>1106</v>
      </c>
      <c r="G3112" s="7" t="s">
        <v>3801</v>
      </c>
      <c r="H3112" s="8" t="s">
        <v>6205</v>
      </c>
      <c r="I3112" s="8" t="s">
        <v>17161</v>
      </c>
      <c r="J3112" s="19">
        <v>3</v>
      </c>
      <c r="K3112" s="19" t="s">
        <v>7736</v>
      </c>
      <c r="L3112" s="11">
        <v>6.2</v>
      </c>
      <c r="M3112" s="11"/>
      <c r="N3112" s="24"/>
      <c r="P3112" s="32"/>
      <c r="T3112" s="19"/>
      <c r="U3112" s="3">
        <v>40</v>
      </c>
      <c r="X3112" t="str">
        <f t="shared" si="201"/>
        <v/>
      </c>
      <c r="Z3112" t="str">
        <f t="shared" si="202"/>
        <v/>
      </c>
      <c r="AB3112" s="9"/>
      <c r="AC3112" t="s">
        <v>6205</v>
      </c>
      <c r="AD3112">
        <f t="shared" si="203"/>
        <v>0</v>
      </c>
      <c r="AF3112" s="3"/>
      <c r="AG3112" t="s">
        <v>2366</v>
      </c>
      <c r="AH3112" s="9" t="s">
        <v>4925</v>
      </c>
    </row>
    <row r="3113" spans="1:34" ht="10.95" customHeight="1" outlineLevel="1" x14ac:dyDescent="0.25">
      <c r="A3113" t="s">
        <v>3543</v>
      </c>
      <c r="C3113" s="3" t="s">
        <v>12986</v>
      </c>
      <c r="D3113" s="3">
        <v>49</v>
      </c>
      <c r="E3113" s="9">
        <v>1909</v>
      </c>
      <c r="F3113" s="7" t="s">
        <v>1109</v>
      </c>
      <c r="G3113" s="7" t="s">
        <v>3802</v>
      </c>
      <c r="H3113" s="8" t="s">
        <v>6205</v>
      </c>
      <c r="I3113" s="8" t="s">
        <v>17161</v>
      </c>
      <c r="J3113" s="19">
        <v>3</v>
      </c>
      <c r="K3113" s="19" t="s">
        <v>7736</v>
      </c>
      <c r="L3113" s="11">
        <v>2.5</v>
      </c>
      <c r="M3113" s="11"/>
      <c r="N3113" s="24"/>
      <c r="P3113" s="32"/>
      <c r="T3113" s="19"/>
      <c r="U3113" s="3">
        <v>42</v>
      </c>
      <c r="X3113" t="str">
        <f t="shared" si="201"/>
        <v/>
      </c>
      <c r="Z3113" t="str">
        <f t="shared" si="202"/>
        <v/>
      </c>
      <c r="AB3113" s="9"/>
      <c r="AC3113" t="s">
        <v>6205</v>
      </c>
      <c r="AD3113">
        <f t="shared" si="203"/>
        <v>0</v>
      </c>
      <c r="AF3113" s="3"/>
      <c r="AG3113" t="s">
        <v>2366</v>
      </c>
      <c r="AH3113" s="9" t="s">
        <v>4925</v>
      </c>
    </row>
    <row r="3114" spans="1:34" ht="10.95" customHeight="1" outlineLevel="1" x14ac:dyDescent="0.25">
      <c r="A3114" t="s">
        <v>3543</v>
      </c>
      <c r="C3114" s="3" t="s">
        <v>12986</v>
      </c>
      <c r="D3114" s="3">
        <v>46</v>
      </c>
      <c r="E3114" s="9">
        <v>1909</v>
      </c>
      <c r="F3114" s="7" t="s">
        <v>639</v>
      </c>
      <c r="G3114" s="7" t="s">
        <v>4525</v>
      </c>
      <c r="H3114" s="8" t="s">
        <v>6205</v>
      </c>
      <c r="I3114" s="8" t="s">
        <v>17161</v>
      </c>
      <c r="J3114" s="19">
        <v>3</v>
      </c>
      <c r="K3114" s="19" t="s">
        <v>7736</v>
      </c>
      <c r="L3114" s="11">
        <v>2.5</v>
      </c>
      <c r="M3114" s="11"/>
      <c r="N3114" s="24"/>
      <c r="P3114" s="32"/>
      <c r="T3114" s="19"/>
      <c r="U3114" s="3">
        <v>52</v>
      </c>
      <c r="X3114" t="str">
        <f t="shared" si="201"/>
        <v/>
      </c>
      <c r="Z3114" t="str">
        <f t="shared" si="202"/>
        <v/>
      </c>
      <c r="AB3114" s="9"/>
      <c r="AC3114" t="s">
        <v>6205</v>
      </c>
      <c r="AD3114">
        <f t="shared" si="203"/>
        <v>0</v>
      </c>
      <c r="AF3114" s="3"/>
      <c r="AG3114" t="s">
        <v>2366</v>
      </c>
      <c r="AH3114" s="9" t="s">
        <v>4925</v>
      </c>
    </row>
    <row r="3115" spans="1:34" ht="10.95" customHeight="1" outlineLevel="1" x14ac:dyDescent="0.25">
      <c r="A3115" t="s">
        <v>3543</v>
      </c>
      <c r="C3115" s="3" t="s">
        <v>12986</v>
      </c>
      <c r="D3115" s="3">
        <v>50</v>
      </c>
      <c r="E3115" s="9">
        <v>1910</v>
      </c>
      <c r="F3115" s="7" t="s">
        <v>4619</v>
      </c>
      <c r="G3115" s="7" t="s">
        <v>3803</v>
      </c>
      <c r="H3115" s="8" t="s">
        <v>6205</v>
      </c>
      <c r="I3115" s="8" t="s">
        <v>17161</v>
      </c>
      <c r="J3115" s="19">
        <v>3</v>
      </c>
      <c r="K3115" s="19" t="s">
        <v>7736</v>
      </c>
      <c r="L3115" s="11">
        <v>2.5</v>
      </c>
      <c r="M3115" s="11"/>
      <c r="N3115" s="24"/>
      <c r="P3115" s="32"/>
      <c r="T3115" s="19"/>
      <c r="U3115" s="3">
        <v>44</v>
      </c>
      <c r="X3115" t="str">
        <f t="shared" si="201"/>
        <v/>
      </c>
      <c r="Z3115" t="str">
        <f t="shared" si="202"/>
        <v/>
      </c>
      <c r="AB3115" s="9"/>
      <c r="AC3115" t="s">
        <v>6205</v>
      </c>
      <c r="AD3115">
        <f t="shared" si="203"/>
        <v>0</v>
      </c>
      <c r="AF3115" s="3"/>
      <c r="AG3115" t="s">
        <v>2366</v>
      </c>
      <c r="AH3115" s="9" t="s">
        <v>4925</v>
      </c>
    </row>
    <row r="3116" spans="1:34" ht="10.95" customHeight="1" outlineLevel="1" x14ac:dyDescent="0.25">
      <c r="A3116" t="s">
        <v>3543</v>
      </c>
      <c r="C3116" s="3" t="s">
        <v>12986</v>
      </c>
      <c r="D3116" s="3">
        <v>54</v>
      </c>
      <c r="E3116" s="9">
        <v>1916</v>
      </c>
      <c r="F3116" s="7" t="s">
        <v>429</v>
      </c>
      <c r="G3116" s="7" t="s">
        <v>6507</v>
      </c>
      <c r="H3116" s="8" t="s">
        <v>6205</v>
      </c>
      <c r="I3116" s="8" t="s">
        <v>17162</v>
      </c>
      <c r="J3116" s="19">
        <v>3</v>
      </c>
      <c r="K3116" s="19" t="s">
        <v>7736</v>
      </c>
      <c r="L3116" s="11">
        <v>0.7</v>
      </c>
      <c r="M3116" s="11"/>
      <c r="N3116" s="24"/>
      <c r="P3116" s="32"/>
      <c r="T3116" s="19"/>
      <c r="U3116" s="3" t="s">
        <v>447</v>
      </c>
      <c r="X3116" t="str">
        <f t="shared" si="201"/>
        <v/>
      </c>
      <c r="Z3116" t="str">
        <f t="shared" si="202"/>
        <v/>
      </c>
      <c r="AB3116" s="9"/>
      <c r="AC3116" t="s">
        <v>6205</v>
      </c>
      <c r="AD3116">
        <f t="shared" si="203"/>
        <v>0</v>
      </c>
      <c r="AF3116" s="3"/>
      <c r="AG3116" t="s">
        <v>2366</v>
      </c>
      <c r="AH3116" s="9" t="s">
        <v>4613</v>
      </c>
    </row>
    <row r="3117" spans="1:34" ht="10.95" customHeight="1" outlineLevel="1" x14ac:dyDescent="0.25">
      <c r="A3117" t="s">
        <v>3543</v>
      </c>
      <c r="C3117" s="3" t="s">
        <v>12986</v>
      </c>
      <c r="D3117" s="3">
        <v>55</v>
      </c>
      <c r="E3117" s="9">
        <v>1918</v>
      </c>
      <c r="F3117" s="7" t="s">
        <v>1533</v>
      </c>
      <c r="G3117" s="7" t="s">
        <v>6507</v>
      </c>
      <c r="H3117" s="8" t="s">
        <v>6205</v>
      </c>
      <c r="I3117" s="8" t="s">
        <v>17163</v>
      </c>
      <c r="J3117" s="19">
        <v>3</v>
      </c>
      <c r="K3117" s="19" t="s">
        <v>7736</v>
      </c>
      <c r="L3117" s="11">
        <v>1.35</v>
      </c>
      <c r="M3117" s="11"/>
      <c r="N3117" s="24"/>
      <c r="P3117" s="32"/>
      <c r="T3117" s="19"/>
      <c r="U3117" s="3" t="s">
        <v>448</v>
      </c>
      <c r="X3117" t="str">
        <f t="shared" si="201"/>
        <v/>
      </c>
      <c r="Z3117" t="str">
        <f t="shared" si="202"/>
        <v/>
      </c>
      <c r="AB3117" s="9"/>
      <c r="AC3117" t="s">
        <v>6205</v>
      </c>
      <c r="AD3117">
        <f t="shared" si="203"/>
        <v>0</v>
      </c>
      <c r="AF3117" s="3"/>
      <c r="AG3117" t="s">
        <v>2366</v>
      </c>
      <c r="AH3117" s="9" t="s">
        <v>4925</v>
      </c>
    </row>
    <row r="3118" spans="1:34" ht="10.95" customHeight="1" outlineLevel="1" x14ac:dyDescent="0.25">
      <c r="A3118" t="s">
        <v>3543</v>
      </c>
      <c r="C3118" s="3" t="s">
        <v>12986</v>
      </c>
      <c r="D3118" s="3">
        <v>56</v>
      </c>
      <c r="E3118" s="9">
        <v>1918</v>
      </c>
      <c r="F3118" s="7" t="s">
        <v>6684</v>
      </c>
      <c r="G3118" s="7" t="s">
        <v>6507</v>
      </c>
      <c r="H3118" s="8" t="s">
        <v>6205</v>
      </c>
      <c r="I3118" s="8" t="s">
        <v>17164</v>
      </c>
      <c r="J3118" s="19">
        <v>3</v>
      </c>
      <c r="K3118" s="19" t="s">
        <v>7736</v>
      </c>
      <c r="L3118" s="11">
        <v>1.35</v>
      </c>
      <c r="M3118" s="11"/>
      <c r="N3118" s="24"/>
      <c r="P3118" s="32"/>
      <c r="T3118" s="19"/>
      <c r="U3118" s="3" t="s">
        <v>449</v>
      </c>
      <c r="X3118" t="str">
        <f t="shared" si="201"/>
        <v/>
      </c>
      <c r="Z3118" t="str">
        <f t="shared" si="202"/>
        <v/>
      </c>
      <c r="AB3118" s="9"/>
      <c r="AC3118" t="s">
        <v>6205</v>
      </c>
      <c r="AD3118">
        <f t="shared" si="203"/>
        <v>0</v>
      </c>
      <c r="AF3118" s="3"/>
      <c r="AG3118" t="s">
        <v>2366</v>
      </c>
      <c r="AH3118" s="9" t="s">
        <v>4613</v>
      </c>
    </row>
    <row r="3119" spans="1:34" ht="10.95" customHeight="1" outlineLevel="1" x14ac:dyDescent="0.25">
      <c r="A3119" t="s">
        <v>3543</v>
      </c>
      <c r="C3119" s="3" t="s">
        <v>12986</v>
      </c>
      <c r="D3119" s="3">
        <v>57</v>
      </c>
      <c r="E3119" s="9">
        <v>1918</v>
      </c>
      <c r="F3119" s="7" t="s">
        <v>6685</v>
      </c>
      <c r="G3119" s="7" t="s">
        <v>6686</v>
      </c>
      <c r="H3119" s="8" t="s">
        <v>6205</v>
      </c>
      <c r="I3119" s="8" t="s">
        <v>17165</v>
      </c>
      <c r="J3119" s="19">
        <v>3</v>
      </c>
      <c r="K3119" s="19" t="s">
        <v>7736</v>
      </c>
      <c r="L3119" s="11">
        <v>1.35</v>
      </c>
      <c r="M3119" s="11"/>
      <c r="N3119" s="24"/>
      <c r="P3119" s="32"/>
      <c r="T3119" s="19"/>
      <c r="U3119" s="3" t="s">
        <v>450</v>
      </c>
      <c r="X3119" t="str">
        <f t="shared" si="201"/>
        <v/>
      </c>
      <c r="Z3119" t="str">
        <f t="shared" si="202"/>
        <v/>
      </c>
      <c r="AB3119" s="9"/>
      <c r="AC3119" t="s">
        <v>6205</v>
      </c>
      <c r="AD3119">
        <f t="shared" si="203"/>
        <v>0</v>
      </c>
      <c r="AF3119" s="3"/>
      <c r="AG3119" t="s">
        <v>2366</v>
      </c>
      <c r="AH3119" s="9" t="s">
        <v>4925</v>
      </c>
    </row>
    <row r="3120" spans="1:34" ht="10.95" customHeight="1" outlineLevel="1" x14ac:dyDescent="0.25">
      <c r="A3120" t="s">
        <v>3543</v>
      </c>
      <c r="C3120" s="3" t="s">
        <v>12986</v>
      </c>
      <c r="D3120" s="3">
        <v>58</v>
      </c>
      <c r="E3120" s="9">
        <v>1919</v>
      </c>
      <c r="F3120" s="7" t="s">
        <v>17168</v>
      </c>
      <c r="G3120" s="7" t="s">
        <v>5040</v>
      </c>
      <c r="H3120" s="8" t="s">
        <v>6205</v>
      </c>
      <c r="I3120" s="8" t="s">
        <v>17166</v>
      </c>
      <c r="J3120" s="19">
        <v>3</v>
      </c>
      <c r="K3120" s="19" t="s">
        <v>7736</v>
      </c>
      <c r="L3120" s="11">
        <v>0.4</v>
      </c>
      <c r="M3120" s="11"/>
      <c r="N3120" s="24"/>
      <c r="P3120" s="32"/>
      <c r="T3120" s="19"/>
      <c r="U3120" s="3" t="s">
        <v>451</v>
      </c>
      <c r="X3120" t="str">
        <f t="shared" si="201"/>
        <v/>
      </c>
      <c r="Z3120" t="str">
        <f t="shared" si="202"/>
        <v/>
      </c>
      <c r="AB3120" s="9"/>
      <c r="AC3120" t="s">
        <v>6205</v>
      </c>
      <c r="AD3120">
        <f t="shared" si="203"/>
        <v>0</v>
      </c>
      <c r="AF3120" s="3"/>
      <c r="AG3120" t="s">
        <v>2366</v>
      </c>
      <c r="AH3120" s="9" t="s">
        <v>4613</v>
      </c>
    </row>
    <row r="3121" spans="1:34" ht="10.95" customHeight="1" outlineLevel="1" x14ac:dyDescent="0.25">
      <c r="A3121" t="s">
        <v>3543</v>
      </c>
      <c r="C3121" s="3" t="s">
        <v>12986</v>
      </c>
      <c r="D3121" s="3">
        <v>51</v>
      </c>
      <c r="E3121" s="9">
        <v>1919</v>
      </c>
      <c r="F3121" s="7" t="s">
        <v>2661</v>
      </c>
      <c r="G3121" s="7" t="s">
        <v>3804</v>
      </c>
      <c r="H3121" s="8" t="s">
        <v>6205</v>
      </c>
      <c r="I3121" s="8" t="s">
        <v>17161</v>
      </c>
      <c r="J3121" s="19">
        <v>3</v>
      </c>
      <c r="K3121" s="19" t="s">
        <v>7738</v>
      </c>
      <c r="L3121" s="11"/>
      <c r="M3121" s="11"/>
      <c r="N3121" s="24"/>
      <c r="P3121" s="32"/>
      <c r="T3121" s="19"/>
      <c r="U3121" s="3">
        <v>46</v>
      </c>
      <c r="X3121" t="str">
        <f t="shared" si="201"/>
        <v/>
      </c>
      <c r="Z3121" t="str">
        <f t="shared" si="202"/>
        <v/>
      </c>
      <c r="AB3121" s="9"/>
      <c r="AC3121" t="s">
        <v>6205</v>
      </c>
      <c r="AD3121">
        <f t="shared" si="203"/>
        <v>0</v>
      </c>
      <c r="AF3121" s="3"/>
      <c r="AG3121" t="s">
        <v>2366</v>
      </c>
      <c r="AH3121" s="9" t="s">
        <v>4623</v>
      </c>
    </row>
    <row r="3122" spans="1:34" ht="10.95" customHeight="1" outlineLevel="1" x14ac:dyDescent="0.25">
      <c r="A3122" t="s">
        <v>3543</v>
      </c>
      <c r="C3122" s="3" t="s">
        <v>12986</v>
      </c>
      <c r="D3122" s="3">
        <v>52</v>
      </c>
      <c r="E3122" s="9">
        <v>1920</v>
      </c>
      <c r="F3122" s="7" t="s">
        <v>6207</v>
      </c>
      <c r="G3122" s="7" t="s">
        <v>3805</v>
      </c>
      <c r="H3122" s="8" t="s">
        <v>6205</v>
      </c>
      <c r="I3122" s="8" t="s">
        <v>17161</v>
      </c>
      <c r="J3122" s="19">
        <v>3</v>
      </c>
      <c r="K3122" s="19" t="s">
        <v>7738</v>
      </c>
      <c r="L3122" s="11"/>
      <c r="M3122" s="11"/>
      <c r="N3122" s="24"/>
      <c r="P3122" s="32"/>
      <c r="T3122" s="19"/>
      <c r="U3122" s="3">
        <v>48</v>
      </c>
      <c r="X3122" t="str">
        <f t="shared" si="201"/>
        <v/>
      </c>
      <c r="Z3122" t="str">
        <f t="shared" si="202"/>
        <v/>
      </c>
      <c r="AB3122" s="9"/>
      <c r="AC3122" t="s">
        <v>6205</v>
      </c>
      <c r="AD3122">
        <f t="shared" ref="AD3122:AD3153" si="204">COUNTIF(H3122,"*Fuji*")</f>
        <v>0</v>
      </c>
      <c r="AF3122" s="3"/>
      <c r="AG3122" t="s">
        <v>2366</v>
      </c>
      <c r="AH3122" s="9" t="s">
        <v>4623</v>
      </c>
    </row>
    <row r="3123" spans="1:34" ht="10.95" customHeight="1" outlineLevel="1" x14ac:dyDescent="0.25">
      <c r="A3123" t="s">
        <v>3543</v>
      </c>
      <c r="C3123" s="3" t="s">
        <v>12986</v>
      </c>
      <c r="D3123" s="3">
        <v>55</v>
      </c>
      <c r="E3123" s="9">
        <v>1920</v>
      </c>
      <c r="F3123" s="7" t="s">
        <v>17167</v>
      </c>
      <c r="G3123" s="7" t="s">
        <v>5040</v>
      </c>
      <c r="H3123" s="8" t="s">
        <v>6205</v>
      </c>
      <c r="I3123" s="8" t="s">
        <v>15651</v>
      </c>
      <c r="J3123" s="19">
        <v>3</v>
      </c>
      <c r="K3123" s="19" t="s">
        <v>7736</v>
      </c>
      <c r="L3123" s="11">
        <v>0.5</v>
      </c>
      <c r="M3123" s="11"/>
      <c r="N3123" s="24"/>
      <c r="P3123" s="32"/>
      <c r="T3123" s="19"/>
      <c r="U3123" s="3">
        <v>55</v>
      </c>
      <c r="X3123" t="str">
        <f t="shared" si="201"/>
        <v/>
      </c>
      <c r="Z3123" t="str">
        <f t="shared" si="202"/>
        <v/>
      </c>
      <c r="AB3123" s="9"/>
      <c r="AC3123" t="s">
        <v>6205</v>
      </c>
      <c r="AD3123">
        <f t="shared" si="204"/>
        <v>0</v>
      </c>
      <c r="AF3123" s="3"/>
      <c r="AG3123" t="s">
        <v>2366</v>
      </c>
      <c r="AH3123" s="9" t="s">
        <v>4925</v>
      </c>
    </row>
    <row r="3124" spans="1:34" ht="10.95" customHeight="1" outlineLevel="1" collapsed="1" x14ac:dyDescent="0.25">
      <c r="A3124" t="s">
        <v>3543</v>
      </c>
      <c r="C3124" s="3" t="s">
        <v>12986</v>
      </c>
      <c r="D3124" s="3">
        <v>44</v>
      </c>
      <c r="E3124" s="9">
        <v>1921</v>
      </c>
      <c r="F3124" s="7" t="s">
        <v>4121</v>
      </c>
      <c r="G3124" s="7" t="s">
        <v>6507</v>
      </c>
      <c r="H3124" s="8" t="s">
        <v>6205</v>
      </c>
      <c r="I3124" s="8" t="s">
        <v>17161</v>
      </c>
      <c r="J3124" s="19">
        <v>3</v>
      </c>
      <c r="K3124" s="19" t="s">
        <v>7736</v>
      </c>
      <c r="L3124" s="11">
        <v>5</v>
      </c>
      <c r="M3124" s="11"/>
      <c r="N3124" s="24"/>
      <c r="P3124" s="32"/>
      <c r="T3124" s="19"/>
      <c r="U3124" s="3">
        <v>56</v>
      </c>
      <c r="X3124" t="str">
        <f t="shared" si="201"/>
        <v/>
      </c>
      <c r="Z3124" t="str">
        <f t="shared" si="202"/>
        <v/>
      </c>
      <c r="AB3124" s="9"/>
      <c r="AC3124" t="s">
        <v>6205</v>
      </c>
      <c r="AD3124">
        <f t="shared" si="204"/>
        <v>0</v>
      </c>
      <c r="AF3124" s="3"/>
      <c r="AG3124" t="s">
        <v>2366</v>
      </c>
      <c r="AH3124" s="9" t="s">
        <v>4925</v>
      </c>
    </row>
    <row r="3125" spans="1:34" ht="10.95" customHeight="1" outlineLevel="1" x14ac:dyDescent="0.25">
      <c r="A3125" t="s">
        <v>3543</v>
      </c>
      <c r="C3125" s="3" t="s">
        <v>12986</v>
      </c>
      <c r="D3125" s="3">
        <v>60</v>
      </c>
      <c r="E3125" s="9">
        <v>1921</v>
      </c>
      <c r="F3125" s="7" t="s">
        <v>1101</v>
      </c>
      <c r="G3125" s="7" t="s">
        <v>1104</v>
      </c>
      <c r="H3125" s="8" t="s">
        <v>6205</v>
      </c>
      <c r="I3125" s="8" t="s">
        <v>17160</v>
      </c>
      <c r="J3125" s="19">
        <v>3</v>
      </c>
      <c r="K3125" s="19" t="s">
        <v>7738</v>
      </c>
      <c r="L3125" s="11"/>
      <c r="M3125" s="11"/>
      <c r="N3125" s="24"/>
      <c r="P3125" s="32"/>
      <c r="T3125" s="19"/>
      <c r="U3125" s="3"/>
      <c r="X3125" t="str">
        <f t="shared" si="201"/>
        <v/>
      </c>
      <c r="Z3125" t="str">
        <f t="shared" si="202"/>
        <v/>
      </c>
      <c r="AB3125" s="9"/>
      <c r="AC3125" t="s">
        <v>6205</v>
      </c>
      <c r="AD3125">
        <f t="shared" si="204"/>
        <v>0</v>
      </c>
      <c r="AF3125" s="3"/>
      <c r="AG3125" t="s">
        <v>2366</v>
      </c>
      <c r="AH3125" s="9" t="s">
        <v>4925</v>
      </c>
    </row>
    <row r="3126" spans="1:34" ht="10.95" customHeight="1" outlineLevel="1" x14ac:dyDescent="0.25">
      <c r="A3126" t="s">
        <v>3543</v>
      </c>
      <c r="C3126" s="3" t="s">
        <v>12986</v>
      </c>
      <c r="D3126" s="3">
        <v>61</v>
      </c>
      <c r="E3126" s="9">
        <v>1921</v>
      </c>
      <c r="F3126" s="7" t="s">
        <v>1101</v>
      </c>
      <c r="G3126" s="7" t="s">
        <v>1104</v>
      </c>
      <c r="H3126" s="8" t="s">
        <v>6205</v>
      </c>
      <c r="I3126" s="8" t="s">
        <v>17160</v>
      </c>
      <c r="J3126" s="19">
        <v>3</v>
      </c>
      <c r="K3126" s="19" t="s">
        <v>7738</v>
      </c>
      <c r="L3126" s="11"/>
      <c r="M3126" s="11"/>
      <c r="N3126" s="24"/>
      <c r="P3126" s="32"/>
      <c r="T3126" s="19"/>
      <c r="U3126" s="3">
        <v>57</v>
      </c>
      <c r="X3126" t="str">
        <f t="shared" si="201"/>
        <v/>
      </c>
      <c r="Z3126" t="str">
        <f t="shared" si="202"/>
        <v/>
      </c>
      <c r="AB3126" s="9"/>
      <c r="AC3126" t="s">
        <v>6205</v>
      </c>
      <c r="AD3126">
        <f t="shared" si="204"/>
        <v>0</v>
      </c>
      <c r="AF3126" s="3"/>
      <c r="AG3126" t="s">
        <v>2366</v>
      </c>
      <c r="AH3126" s="9" t="s">
        <v>4925</v>
      </c>
    </row>
    <row r="3127" spans="1:34" ht="10.95" customHeight="1" outlineLevel="1" x14ac:dyDescent="0.25">
      <c r="A3127" t="s">
        <v>3543</v>
      </c>
      <c r="C3127" s="3" t="s">
        <v>12986</v>
      </c>
      <c r="D3127" s="3">
        <v>62</v>
      </c>
      <c r="E3127" s="9">
        <v>1921</v>
      </c>
      <c r="F3127" s="7" t="s">
        <v>1103</v>
      </c>
      <c r="G3127" s="7" t="s">
        <v>5040</v>
      </c>
      <c r="H3127" s="8" t="s">
        <v>6205</v>
      </c>
      <c r="I3127" s="8" t="s">
        <v>17160</v>
      </c>
      <c r="J3127" s="19">
        <v>3</v>
      </c>
      <c r="K3127" s="19" t="s">
        <v>7738</v>
      </c>
      <c r="L3127" s="11"/>
      <c r="M3127" s="11"/>
      <c r="N3127" s="24"/>
      <c r="P3127" s="32"/>
      <c r="T3127" s="19"/>
      <c r="U3127" s="3">
        <v>58</v>
      </c>
      <c r="X3127" t="str">
        <f t="shared" si="201"/>
        <v/>
      </c>
      <c r="Z3127" t="str">
        <f t="shared" si="202"/>
        <v/>
      </c>
      <c r="AB3127" s="9"/>
      <c r="AC3127" t="s">
        <v>6205</v>
      </c>
      <c r="AD3127">
        <f t="shared" si="204"/>
        <v>0</v>
      </c>
      <c r="AF3127" s="3"/>
      <c r="AG3127" t="s">
        <v>2366</v>
      </c>
      <c r="AH3127" s="9" t="s">
        <v>4925</v>
      </c>
    </row>
    <row r="3128" spans="1:34" ht="10.95" customHeight="1" outlineLevel="1" x14ac:dyDescent="0.25">
      <c r="A3128" t="s">
        <v>3543</v>
      </c>
      <c r="C3128" s="3" t="s">
        <v>12986</v>
      </c>
      <c r="D3128" s="3">
        <v>63</v>
      </c>
      <c r="E3128" s="9">
        <v>1921</v>
      </c>
      <c r="F3128" s="7" t="s">
        <v>639</v>
      </c>
      <c r="G3128" s="7" t="s">
        <v>1593</v>
      </c>
      <c r="H3128" s="8" t="s">
        <v>6205</v>
      </c>
      <c r="I3128" s="8" t="s">
        <v>17160</v>
      </c>
      <c r="J3128" s="19">
        <v>3</v>
      </c>
      <c r="K3128" s="19" t="s">
        <v>7738</v>
      </c>
      <c r="L3128" s="11"/>
      <c r="M3128" s="11"/>
      <c r="N3128" s="24"/>
      <c r="P3128" s="32"/>
      <c r="T3128" s="19"/>
      <c r="U3128" s="3">
        <v>59</v>
      </c>
      <c r="X3128" t="str">
        <f t="shared" si="201"/>
        <v/>
      </c>
      <c r="Z3128" t="str">
        <f t="shared" si="202"/>
        <v/>
      </c>
      <c r="AB3128" s="9"/>
      <c r="AC3128" t="s">
        <v>6205</v>
      </c>
      <c r="AD3128">
        <f t="shared" si="204"/>
        <v>0</v>
      </c>
      <c r="AF3128" s="3"/>
      <c r="AG3128" t="s">
        <v>2366</v>
      </c>
      <c r="AH3128" s="9" t="s">
        <v>4925</v>
      </c>
    </row>
    <row r="3129" spans="1:34" ht="10.95" customHeight="1" outlineLevel="1" x14ac:dyDescent="0.25">
      <c r="A3129" t="s">
        <v>3543</v>
      </c>
      <c r="C3129" s="3" t="s">
        <v>12986</v>
      </c>
      <c r="D3129" s="3">
        <v>64</v>
      </c>
      <c r="E3129" s="9">
        <v>1921</v>
      </c>
      <c r="F3129" s="7" t="s">
        <v>1287</v>
      </c>
      <c r="G3129" s="7" t="s">
        <v>2293</v>
      </c>
      <c r="H3129" s="8" t="s">
        <v>6205</v>
      </c>
      <c r="I3129" s="8" t="s">
        <v>17160</v>
      </c>
      <c r="J3129" s="19">
        <v>3</v>
      </c>
      <c r="K3129" s="19" t="s">
        <v>7736</v>
      </c>
      <c r="L3129" s="11">
        <v>1.5</v>
      </c>
      <c r="M3129" s="11"/>
      <c r="N3129" s="24"/>
      <c r="P3129" s="32"/>
      <c r="T3129" s="19"/>
      <c r="U3129" s="3">
        <v>60</v>
      </c>
      <c r="X3129" t="str">
        <f t="shared" si="201"/>
        <v/>
      </c>
      <c r="Z3129" t="str">
        <f t="shared" si="202"/>
        <v/>
      </c>
      <c r="AB3129" s="9"/>
      <c r="AC3129" t="s">
        <v>6205</v>
      </c>
      <c r="AD3129">
        <f t="shared" si="204"/>
        <v>0</v>
      </c>
      <c r="AF3129" s="3"/>
      <c r="AG3129" t="s">
        <v>2366</v>
      </c>
      <c r="AH3129" s="9" t="s">
        <v>4925</v>
      </c>
    </row>
    <row r="3130" spans="1:34" ht="10.95" customHeight="1" outlineLevel="1" x14ac:dyDescent="0.25">
      <c r="A3130" t="s">
        <v>3543</v>
      </c>
      <c r="C3130" s="3" t="s">
        <v>12986</v>
      </c>
      <c r="D3130" s="3">
        <v>65</v>
      </c>
      <c r="E3130" s="9">
        <v>1921</v>
      </c>
      <c r="F3130" s="7" t="s">
        <v>1109</v>
      </c>
      <c r="G3130" s="7" t="s">
        <v>3806</v>
      </c>
      <c r="H3130" s="8" t="s">
        <v>6205</v>
      </c>
      <c r="I3130" s="8" t="s">
        <v>17160</v>
      </c>
      <c r="J3130" s="19">
        <v>3</v>
      </c>
      <c r="K3130" s="19" t="s">
        <v>7738</v>
      </c>
      <c r="L3130" s="11"/>
      <c r="M3130" s="11"/>
      <c r="N3130" s="24"/>
      <c r="P3130" s="32"/>
      <c r="T3130" s="19"/>
      <c r="U3130" s="3">
        <v>61</v>
      </c>
      <c r="X3130" t="str">
        <f t="shared" si="201"/>
        <v/>
      </c>
      <c r="Z3130" t="str">
        <f t="shared" si="202"/>
        <v/>
      </c>
      <c r="AB3130" s="9"/>
      <c r="AC3130" t="s">
        <v>6205</v>
      </c>
      <c r="AD3130">
        <f t="shared" si="204"/>
        <v>0</v>
      </c>
      <c r="AF3130" s="3"/>
      <c r="AG3130" t="s">
        <v>2366</v>
      </c>
      <c r="AH3130" s="9" t="s">
        <v>4925</v>
      </c>
    </row>
    <row r="3131" spans="1:34" ht="10.95" customHeight="1" outlineLevel="1" x14ac:dyDescent="0.25">
      <c r="A3131" t="s">
        <v>3543</v>
      </c>
      <c r="C3131" s="3" t="s">
        <v>12986</v>
      </c>
      <c r="D3131" s="3">
        <v>66</v>
      </c>
      <c r="E3131" s="9">
        <v>1921</v>
      </c>
      <c r="F3131" s="7" t="s">
        <v>2661</v>
      </c>
      <c r="G3131" s="7" t="s">
        <v>3807</v>
      </c>
      <c r="H3131" s="8" t="s">
        <v>6205</v>
      </c>
      <c r="I3131" s="8" t="s">
        <v>17160</v>
      </c>
      <c r="J3131" s="19">
        <v>3</v>
      </c>
      <c r="K3131" s="19" t="s">
        <v>7738</v>
      </c>
      <c r="L3131" s="11"/>
      <c r="M3131" s="11"/>
      <c r="N3131" s="24"/>
      <c r="P3131" s="32"/>
      <c r="T3131" s="19"/>
      <c r="U3131" s="3">
        <v>62</v>
      </c>
      <c r="X3131" t="str">
        <f t="shared" si="201"/>
        <v/>
      </c>
      <c r="Z3131" t="str">
        <f t="shared" si="202"/>
        <v/>
      </c>
      <c r="AB3131" s="9"/>
      <c r="AC3131" t="s">
        <v>6205</v>
      </c>
      <c r="AD3131">
        <f t="shared" si="204"/>
        <v>0</v>
      </c>
      <c r="AF3131" s="3"/>
      <c r="AG3131" t="s">
        <v>2366</v>
      </c>
      <c r="AH3131" s="9" t="s">
        <v>4623</v>
      </c>
    </row>
    <row r="3132" spans="1:34" ht="10.95" customHeight="1" outlineLevel="1" x14ac:dyDescent="0.25">
      <c r="A3132" t="s">
        <v>3543</v>
      </c>
      <c r="C3132" s="3" t="s">
        <v>12986</v>
      </c>
      <c r="D3132" s="3">
        <v>67</v>
      </c>
      <c r="E3132" s="9">
        <v>1921</v>
      </c>
      <c r="F3132" s="7" t="s">
        <v>1288</v>
      </c>
      <c r="G3132" s="7" t="s">
        <v>3805</v>
      </c>
      <c r="H3132" s="8" t="s">
        <v>6205</v>
      </c>
      <c r="I3132" s="8" t="s">
        <v>17160</v>
      </c>
      <c r="J3132" s="19">
        <v>3</v>
      </c>
      <c r="K3132" s="19" t="s">
        <v>7738</v>
      </c>
      <c r="L3132" s="11"/>
      <c r="M3132" s="11"/>
      <c r="N3132" s="24"/>
      <c r="P3132" s="32"/>
      <c r="T3132" s="19"/>
      <c r="U3132" s="3">
        <v>63</v>
      </c>
      <c r="X3132" t="str">
        <f t="shared" si="201"/>
        <v/>
      </c>
      <c r="Z3132" t="str">
        <f t="shared" si="202"/>
        <v/>
      </c>
      <c r="AB3132" s="9"/>
      <c r="AC3132" t="s">
        <v>6205</v>
      </c>
      <c r="AD3132">
        <f t="shared" si="204"/>
        <v>0</v>
      </c>
      <c r="AF3132" s="3"/>
      <c r="AG3132" t="s">
        <v>2366</v>
      </c>
      <c r="AH3132" s="9" t="s">
        <v>4623</v>
      </c>
    </row>
    <row r="3133" spans="1:34" ht="10.95" customHeight="1" outlineLevel="1" x14ac:dyDescent="0.25">
      <c r="A3133" t="s">
        <v>3543</v>
      </c>
      <c r="C3133" s="3" t="s">
        <v>12986</v>
      </c>
      <c r="D3133" s="3">
        <v>96</v>
      </c>
      <c r="E3133" s="9">
        <v>1938</v>
      </c>
      <c r="F3133" s="7" t="s">
        <v>1533</v>
      </c>
      <c r="G3133" s="7" t="s">
        <v>17170</v>
      </c>
      <c r="H3133" s="8" t="s">
        <v>15788</v>
      </c>
      <c r="I3133" s="8" t="s">
        <v>17169</v>
      </c>
      <c r="J3133" s="19">
        <v>5</v>
      </c>
      <c r="K3133" s="19" t="s">
        <v>7736</v>
      </c>
      <c r="L3133" s="11">
        <v>4.9000000000000004</v>
      </c>
      <c r="M3133" s="11"/>
      <c r="N3133" s="24"/>
      <c r="P3133" s="32"/>
      <c r="T3133" s="19"/>
      <c r="U3133" s="3"/>
      <c r="X3133" t="str">
        <f t="shared" si="201"/>
        <v/>
      </c>
      <c r="Z3133" t="str">
        <f t="shared" si="202"/>
        <v/>
      </c>
      <c r="AB3133" s="9"/>
      <c r="AC3133" t="s">
        <v>15788</v>
      </c>
      <c r="AD3133">
        <f t="shared" si="204"/>
        <v>0</v>
      </c>
      <c r="AF3133" s="3"/>
      <c r="AH3133" s="9"/>
    </row>
    <row r="3134" spans="1:34" ht="10.95" customHeight="1" outlineLevel="1" x14ac:dyDescent="0.25">
      <c r="A3134" t="s">
        <v>3543</v>
      </c>
      <c r="C3134" s="3" t="s">
        <v>12986</v>
      </c>
      <c r="D3134" s="3">
        <v>99</v>
      </c>
      <c r="E3134" s="9">
        <v>1938</v>
      </c>
      <c r="F3134" s="7" t="s">
        <v>639</v>
      </c>
      <c r="G3134" s="7" t="s">
        <v>3544</v>
      </c>
      <c r="H3134" s="8" t="s">
        <v>2862</v>
      </c>
      <c r="I3134" s="8" t="s">
        <v>17169</v>
      </c>
      <c r="J3134" s="19">
        <v>2</v>
      </c>
      <c r="K3134" s="19" t="s">
        <v>7736</v>
      </c>
      <c r="L3134" s="11">
        <v>1</v>
      </c>
      <c r="M3134" s="11"/>
      <c r="N3134" s="24"/>
      <c r="P3134" s="32"/>
      <c r="T3134" s="19"/>
      <c r="U3134" s="3">
        <v>100</v>
      </c>
      <c r="X3134" t="str">
        <f t="shared" si="201"/>
        <v/>
      </c>
      <c r="Z3134" t="str">
        <f t="shared" si="202"/>
        <v/>
      </c>
      <c r="AB3134" s="9"/>
      <c r="AC3134" t="s">
        <v>2862</v>
      </c>
      <c r="AD3134">
        <f t="shared" si="204"/>
        <v>0</v>
      </c>
      <c r="AF3134" s="3"/>
      <c r="AG3134" t="s">
        <v>2366</v>
      </c>
      <c r="AH3134" s="9" t="s">
        <v>4613</v>
      </c>
    </row>
    <row r="3135" spans="1:34" ht="10.95" customHeight="1" outlineLevel="1" collapsed="1" x14ac:dyDescent="0.25">
      <c r="A3135" t="s">
        <v>3543</v>
      </c>
      <c r="C3135" s="3" t="s">
        <v>12986</v>
      </c>
      <c r="D3135" s="3">
        <v>103</v>
      </c>
      <c r="E3135" s="9">
        <v>1938</v>
      </c>
      <c r="F3135" s="7" t="s">
        <v>1109</v>
      </c>
      <c r="G3135" s="7" t="s">
        <v>17171</v>
      </c>
      <c r="H3135" s="8" t="s">
        <v>15788</v>
      </c>
      <c r="I3135" s="8" t="s">
        <v>17169</v>
      </c>
      <c r="J3135" s="19">
        <v>5</v>
      </c>
      <c r="K3135" s="19" t="s">
        <v>7736</v>
      </c>
      <c r="L3135" s="11">
        <v>2</v>
      </c>
      <c r="M3135" s="11"/>
      <c r="N3135" s="24"/>
      <c r="P3135" s="32"/>
      <c r="T3135" s="19"/>
      <c r="U3135" s="3"/>
      <c r="X3135" t="str">
        <f t="shared" si="201"/>
        <v/>
      </c>
      <c r="Z3135" t="str">
        <f t="shared" si="202"/>
        <v/>
      </c>
      <c r="AB3135" s="9"/>
      <c r="AC3135" t="s">
        <v>15788</v>
      </c>
      <c r="AD3135">
        <f t="shared" si="204"/>
        <v>0</v>
      </c>
      <c r="AF3135" s="3"/>
      <c r="AH3135" s="9"/>
    </row>
    <row r="3136" spans="1:34" ht="10.95" customHeight="1" outlineLevel="1" x14ac:dyDescent="0.25">
      <c r="A3136" t="s">
        <v>3543</v>
      </c>
      <c r="C3136" s="3" t="s">
        <v>12986</v>
      </c>
      <c r="D3136" s="3">
        <v>104</v>
      </c>
      <c r="E3136" s="9">
        <v>1938</v>
      </c>
      <c r="F3136" s="7" t="s">
        <v>3880</v>
      </c>
      <c r="G3136" s="7" t="s">
        <v>17172</v>
      </c>
      <c r="H3136" s="8" t="s">
        <v>15788</v>
      </c>
      <c r="I3136" s="8" t="s">
        <v>17169</v>
      </c>
      <c r="J3136" s="19">
        <v>5</v>
      </c>
      <c r="K3136" s="19" t="s">
        <v>7736</v>
      </c>
      <c r="L3136" s="11">
        <v>3</v>
      </c>
      <c r="M3136" s="11"/>
      <c r="N3136" s="24"/>
      <c r="P3136" s="32"/>
      <c r="T3136" s="19"/>
      <c r="U3136" s="3"/>
      <c r="X3136" t="str">
        <f t="shared" si="201"/>
        <v/>
      </c>
      <c r="Z3136" t="str">
        <f t="shared" si="202"/>
        <v/>
      </c>
      <c r="AB3136" s="9"/>
      <c r="AC3136" t="s">
        <v>15788</v>
      </c>
      <c r="AD3136">
        <f t="shared" si="204"/>
        <v>0</v>
      </c>
      <c r="AF3136" s="3"/>
      <c r="AH3136" s="9"/>
    </row>
    <row r="3137" spans="1:34" ht="10.95" customHeight="1" outlineLevel="1" x14ac:dyDescent="0.25">
      <c r="A3137" t="s">
        <v>3543</v>
      </c>
      <c r="C3137" s="3" t="s">
        <v>12986</v>
      </c>
      <c r="D3137" s="3">
        <v>105</v>
      </c>
      <c r="E3137" s="9">
        <v>1938</v>
      </c>
      <c r="F3137" s="10" t="s">
        <v>4619</v>
      </c>
      <c r="G3137" s="7" t="s">
        <v>4049</v>
      </c>
      <c r="H3137" s="8" t="s">
        <v>2862</v>
      </c>
      <c r="I3137" s="8" t="s">
        <v>17169</v>
      </c>
      <c r="J3137" s="19">
        <v>2</v>
      </c>
      <c r="K3137" s="19" t="s">
        <v>7736</v>
      </c>
      <c r="L3137" s="11">
        <v>0.4</v>
      </c>
      <c r="M3137" s="11"/>
      <c r="N3137" s="24"/>
      <c r="P3137" s="32"/>
      <c r="S3137">
        <v>1</v>
      </c>
      <c r="T3137" s="19"/>
      <c r="U3137" s="3">
        <v>106</v>
      </c>
      <c r="X3137" t="str">
        <f t="shared" si="201"/>
        <v/>
      </c>
      <c r="Z3137" t="str">
        <f t="shared" si="202"/>
        <v/>
      </c>
      <c r="AB3137" s="9"/>
      <c r="AC3137" t="s">
        <v>2862</v>
      </c>
      <c r="AD3137">
        <f t="shared" si="204"/>
        <v>0</v>
      </c>
      <c r="AF3137" s="3"/>
      <c r="AG3137" t="s">
        <v>2366</v>
      </c>
      <c r="AH3137" s="9" t="s">
        <v>4613</v>
      </c>
    </row>
    <row r="3138" spans="1:34" ht="10.95" customHeight="1" outlineLevel="1" x14ac:dyDescent="0.25">
      <c r="A3138" t="s">
        <v>3543</v>
      </c>
      <c r="C3138" s="3" t="s">
        <v>12986</v>
      </c>
      <c r="D3138" s="3">
        <v>107</v>
      </c>
      <c r="E3138" s="9">
        <v>1938</v>
      </c>
      <c r="F3138" s="7" t="s">
        <v>1288</v>
      </c>
      <c r="G3138" s="7" t="s">
        <v>3405</v>
      </c>
      <c r="H3138" s="8" t="s">
        <v>15788</v>
      </c>
      <c r="I3138" s="8" t="s">
        <v>17169</v>
      </c>
      <c r="J3138" s="19">
        <v>5</v>
      </c>
      <c r="K3138" s="19" t="s">
        <v>7738</v>
      </c>
      <c r="L3138" s="11"/>
      <c r="M3138" s="11"/>
      <c r="N3138" s="24"/>
      <c r="P3138" s="32"/>
      <c r="T3138" s="19"/>
      <c r="U3138" s="3"/>
      <c r="X3138" t="str">
        <f t="shared" ref="X3138:X3201" si="205">IF(COUNTIF(F3138,"*fdc*"),1,"")</f>
        <v/>
      </c>
      <c r="Z3138" t="str">
        <f t="shared" ref="Z3138:Z3201" si="206">IF(COUNTIF(F3138,"*s/s*"),1,"")</f>
        <v/>
      </c>
      <c r="AB3138" s="9"/>
      <c r="AC3138" t="s">
        <v>15788</v>
      </c>
      <c r="AD3138">
        <f t="shared" si="204"/>
        <v>0</v>
      </c>
      <c r="AF3138" s="3"/>
      <c r="AH3138" s="9"/>
    </row>
    <row r="3139" spans="1:34" ht="10.95" customHeight="1" outlineLevel="1" x14ac:dyDescent="0.25">
      <c r="A3139" t="s">
        <v>3543</v>
      </c>
      <c r="C3139" s="3" t="s">
        <v>12986</v>
      </c>
      <c r="D3139" s="3">
        <v>109</v>
      </c>
      <c r="E3139" s="9">
        <v>1938</v>
      </c>
      <c r="F3139" s="10" t="s">
        <v>4370</v>
      </c>
      <c r="G3139" s="7" t="s">
        <v>4050</v>
      </c>
      <c r="H3139" s="8" t="s">
        <v>2862</v>
      </c>
      <c r="I3139" s="8" t="s">
        <v>17169</v>
      </c>
      <c r="J3139" s="19">
        <v>2</v>
      </c>
      <c r="K3139" s="19" t="s">
        <v>7738</v>
      </c>
      <c r="L3139" s="11"/>
      <c r="M3139" s="11"/>
      <c r="N3139" s="24"/>
      <c r="P3139" s="32"/>
      <c r="T3139" s="19"/>
      <c r="U3139" s="3">
        <v>110</v>
      </c>
      <c r="X3139" t="str">
        <f t="shared" si="205"/>
        <v/>
      </c>
      <c r="Z3139" t="str">
        <f t="shared" si="206"/>
        <v/>
      </c>
      <c r="AB3139" s="9"/>
      <c r="AC3139" t="s">
        <v>2862</v>
      </c>
      <c r="AD3139">
        <f t="shared" si="204"/>
        <v>0</v>
      </c>
      <c r="AF3139" s="3"/>
      <c r="AG3139" t="s">
        <v>2366</v>
      </c>
      <c r="AH3139" s="9" t="s">
        <v>4623</v>
      </c>
    </row>
    <row r="3140" spans="1:34" ht="10.95" customHeight="1" outlineLevel="1" x14ac:dyDescent="0.25">
      <c r="A3140" t="s">
        <v>3543</v>
      </c>
      <c r="C3140" s="3" t="s">
        <v>12986</v>
      </c>
      <c r="D3140" s="3">
        <v>124</v>
      </c>
      <c r="E3140" s="9">
        <v>1951</v>
      </c>
      <c r="F3140" s="7" t="s">
        <v>3220</v>
      </c>
      <c r="G3140" s="7" t="s">
        <v>17174</v>
      </c>
      <c r="H3140" s="8" t="s">
        <v>17175</v>
      </c>
      <c r="I3140" s="8" t="s">
        <v>17173</v>
      </c>
      <c r="J3140" s="19">
        <v>5</v>
      </c>
      <c r="K3140" s="19" t="s">
        <v>7736</v>
      </c>
      <c r="L3140" s="11">
        <v>1.5</v>
      </c>
      <c r="M3140" s="11"/>
      <c r="N3140" s="24"/>
      <c r="P3140" s="32"/>
      <c r="T3140" s="19"/>
      <c r="U3140" s="3"/>
      <c r="X3140" t="str">
        <f t="shared" si="205"/>
        <v/>
      </c>
      <c r="Z3140" t="str">
        <f t="shared" si="206"/>
        <v/>
      </c>
      <c r="AB3140" s="9"/>
      <c r="AC3140" t="s">
        <v>17175</v>
      </c>
      <c r="AD3140">
        <f t="shared" si="204"/>
        <v>0</v>
      </c>
      <c r="AF3140" s="3"/>
      <c r="AH3140" s="9"/>
    </row>
    <row r="3141" spans="1:34" ht="10.95" customHeight="1" outlineLevel="1" x14ac:dyDescent="0.25">
      <c r="A3141" t="s">
        <v>3543</v>
      </c>
      <c r="C3141" s="3" t="s">
        <v>12986</v>
      </c>
      <c r="D3141" s="3">
        <v>129</v>
      </c>
      <c r="E3141" s="9">
        <v>1951</v>
      </c>
      <c r="F3141" s="7" t="s">
        <v>1938</v>
      </c>
      <c r="G3141" s="7" t="s">
        <v>3404</v>
      </c>
      <c r="H3141" s="8" t="s">
        <v>15788</v>
      </c>
      <c r="I3141" s="8" t="s">
        <v>17173</v>
      </c>
      <c r="J3141" s="19">
        <v>5</v>
      </c>
      <c r="K3141" s="19" t="s">
        <v>7738</v>
      </c>
      <c r="L3141" s="11"/>
      <c r="M3141" s="11"/>
      <c r="N3141" s="24"/>
      <c r="P3141" s="32"/>
      <c r="T3141" s="19"/>
      <c r="U3141" s="3"/>
      <c r="X3141" t="str">
        <f t="shared" si="205"/>
        <v/>
      </c>
      <c r="Z3141" t="str">
        <f t="shared" si="206"/>
        <v/>
      </c>
      <c r="AB3141" s="9"/>
      <c r="AC3141" t="s">
        <v>15788</v>
      </c>
      <c r="AD3141">
        <f t="shared" si="204"/>
        <v>0</v>
      </c>
      <c r="AF3141" s="3"/>
      <c r="AH3141" s="9"/>
    </row>
    <row r="3142" spans="1:34" ht="10.95" customHeight="1" outlineLevel="1" x14ac:dyDescent="0.25">
      <c r="A3142" t="s">
        <v>3543</v>
      </c>
      <c r="C3142" s="3" t="s">
        <v>12986</v>
      </c>
      <c r="D3142" s="3">
        <v>131</v>
      </c>
      <c r="E3142" s="9">
        <v>1951</v>
      </c>
      <c r="F3142" s="7" t="s">
        <v>2891</v>
      </c>
      <c r="G3142" s="7" t="s">
        <v>64</v>
      </c>
      <c r="H3142" s="8" t="s">
        <v>2862</v>
      </c>
      <c r="I3142" s="8" t="s">
        <v>17173</v>
      </c>
      <c r="J3142" s="19">
        <v>2</v>
      </c>
      <c r="K3142" s="19" t="s">
        <v>7736</v>
      </c>
      <c r="L3142" s="11">
        <v>0.6</v>
      </c>
      <c r="M3142" s="11"/>
      <c r="N3142" s="24"/>
      <c r="P3142" s="32"/>
      <c r="T3142" s="19"/>
      <c r="U3142" s="3">
        <v>132</v>
      </c>
      <c r="X3142" t="str">
        <f t="shared" si="205"/>
        <v/>
      </c>
      <c r="Z3142" t="str">
        <f t="shared" si="206"/>
        <v/>
      </c>
      <c r="AB3142" s="9"/>
      <c r="AC3142" t="s">
        <v>2862</v>
      </c>
      <c r="AD3142">
        <f t="shared" si="204"/>
        <v>0</v>
      </c>
      <c r="AF3142" s="3"/>
      <c r="AG3142" t="s">
        <v>2366</v>
      </c>
      <c r="AH3142" s="9" t="s">
        <v>4613</v>
      </c>
    </row>
    <row r="3143" spans="1:34" ht="10.95" customHeight="1" outlineLevel="1" collapsed="1" x14ac:dyDescent="0.25">
      <c r="A3143" t="s">
        <v>3543</v>
      </c>
      <c r="C3143" s="3" t="s">
        <v>12986</v>
      </c>
      <c r="D3143" s="3">
        <v>132</v>
      </c>
      <c r="E3143" s="9">
        <v>1951</v>
      </c>
      <c r="F3143" s="7" t="s">
        <v>6025</v>
      </c>
      <c r="G3143" s="7" t="s">
        <v>11457</v>
      </c>
      <c r="H3143" s="8" t="s">
        <v>17175</v>
      </c>
      <c r="I3143" s="8" t="s">
        <v>17173</v>
      </c>
      <c r="J3143" s="19">
        <v>5</v>
      </c>
      <c r="K3143" s="19" t="s">
        <v>7738</v>
      </c>
      <c r="L3143" s="11"/>
      <c r="M3143" s="11"/>
      <c r="N3143" s="24"/>
      <c r="P3143" s="32"/>
      <c r="T3143" s="19"/>
      <c r="U3143" s="3"/>
      <c r="X3143" t="str">
        <f t="shared" si="205"/>
        <v/>
      </c>
      <c r="Z3143" t="str">
        <f t="shared" si="206"/>
        <v/>
      </c>
      <c r="AB3143" s="9"/>
      <c r="AC3143" t="s">
        <v>17175</v>
      </c>
      <c r="AD3143">
        <f t="shared" si="204"/>
        <v>0</v>
      </c>
      <c r="AF3143" s="3"/>
      <c r="AH3143" s="9"/>
    </row>
    <row r="3144" spans="1:34" ht="10.95" customHeight="1" outlineLevel="1" x14ac:dyDescent="0.25">
      <c r="A3144" t="s">
        <v>3543</v>
      </c>
      <c r="C3144" s="3" t="s">
        <v>12986</v>
      </c>
      <c r="D3144" s="3">
        <v>134</v>
      </c>
      <c r="E3144" s="9">
        <v>1951</v>
      </c>
      <c r="F3144" s="38">
        <v>1.2</v>
      </c>
      <c r="G3144" s="7" t="s">
        <v>17176</v>
      </c>
      <c r="H3144" s="8" t="s">
        <v>15788</v>
      </c>
      <c r="I3144" s="8" t="s">
        <v>17173</v>
      </c>
      <c r="J3144" s="19">
        <v>5</v>
      </c>
      <c r="K3144" s="19" t="s">
        <v>7738</v>
      </c>
      <c r="L3144" s="11"/>
      <c r="M3144" s="11"/>
      <c r="N3144" s="24"/>
      <c r="P3144" s="32"/>
      <c r="T3144" s="19"/>
      <c r="U3144" s="3"/>
      <c r="X3144" t="str">
        <f t="shared" si="205"/>
        <v/>
      </c>
      <c r="Z3144" t="str">
        <f t="shared" si="206"/>
        <v/>
      </c>
      <c r="AB3144" s="9"/>
      <c r="AC3144" t="s">
        <v>15788</v>
      </c>
      <c r="AD3144">
        <f t="shared" si="204"/>
        <v>0</v>
      </c>
      <c r="AF3144" s="3"/>
      <c r="AH3144" s="9"/>
    </row>
    <row r="3145" spans="1:34" ht="10.95" customHeight="1" outlineLevel="1" x14ac:dyDescent="0.25">
      <c r="A3145" t="s">
        <v>3543</v>
      </c>
      <c r="C3145" s="3" t="s">
        <v>12986</v>
      </c>
      <c r="D3145" s="3">
        <v>136</v>
      </c>
      <c r="E3145" s="9">
        <v>1951</v>
      </c>
      <c r="F3145" s="7" t="s">
        <v>17177</v>
      </c>
      <c r="G3145" s="7" t="s">
        <v>17174</v>
      </c>
      <c r="H3145" s="8" t="s">
        <v>17175</v>
      </c>
      <c r="I3145" s="8" t="s">
        <v>17178</v>
      </c>
      <c r="J3145" s="19">
        <v>5</v>
      </c>
      <c r="K3145" s="19" t="s">
        <v>7736</v>
      </c>
      <c r="L3145" s="11">
        <v>2</v>
      </c>
      <c r="M3145" s="11"/>
      <c r="N3145" s="24"/>
      <c r="P3145" s="32"/>
      <c r="T3145" s="19"/>
      <c r="U3145" s="3"/>
      <c r="X3145" t="str">
        <f t="shared" si="205"/>
        <v/>
      </c>
      <c r="Z3145" t="str">
        <f t="shared" si="206"/>
        <v/>
      </c>
      <c r="AB3145" s="9"/>
      <c r="AC3145" t="s">
        <v>17175</v>
      </c>
      <c r="AD3145">
        <f t="shared" si="204"/>
        <v>0</v>
      </c>
      <c r="AF3145" s="3"/>
      <c r="AH3145" s="9"/>
    </row>
    <row r="3146" spans="1:34" ht="10.95" customHeight="1" outlineLevel="1" x14ac:dyDescent="0.25">
      <c r="A3146" t="s">
        <v>3543</v>
      </c>
      <c r="C3146" s="3" t="s">
        <v>12986</v>
      </c>
      <c r="D3146" s="3">
        <v>144</v>
      </c>
      <c r="E3146" s="9">
        <v>1954</v>
      </c>
      <c r="F3146" s="7" t="s">
        <v>3220</v>
      </c>
      <c r="G3146" s="7" t="s">
        <v>17174</v>
      </c>
      <c r="H3146" s="8" t="s">
        <v>17175</v>
      </c>
      <c r="I3146" s="8" t="s">
        <v>17179</v>
      </c>
      <c r="J3146" s="19">
        <v>5</v>
      </c>
      <c r="K3146" s="19" t="s">
        <v>7736</v>
      </c>
      <c r="L3146" s="11">
        <v>0.9</v>
      </c>
      <c r="M3146" s="11"/>
      <c r="N3146" s="24"/>
      <c r="P3146" s="32"/>
      <c r="T3146" s="19"/>
      <c r="U3146" s="3"/>
      <c r="X3146" t="str">
        <f t="shared" si="205"/>
        <v/>
      </c>
      <c r="Z3146" t="str">
        <f t="shared" si="206"/>
        <v/>
      </c>
      <c r="AB3146" s="9"/>
      <c r="AC3146" t="s">
        <v>17175</v>
      </c>
      <c r="AD3146">
        <f t="shared" si="204"/>
        <v>0</v>
      </c>
      <c r="AF3146" s="3"/>
      <c r="AH3146" s="9"/>
    </row>
    <row r="3147" spans="1:34" ht="10.95" customHeight="1" outlineLevel="1" x14ac:dyDescent="0.25">
      <c r="A3147" t="s">
        <v>3543</v>
      </c>
      <c r="C3147" s="3" t="s">
        <v>12986</v>
      </c>
      <c r="D3147" s="3">
        <v>149</v>
      </c>
      <c r="E3147" s="9">
        <v>1954</v>
      </c>
      <c r="F3147" s="7" t="s">
        <v>1938</v>
      </c>
      <c r="G3147" s="7" t="s">
        <v>3404</v>
      </c>
      <c r="H3147" s="8" t="s">
        <v>15788</v>
      </c>
      <c r="I3147" s="8" t="s">
        <v>17179</v>
      </c>
      <c r="J3147" s="19">
        <v>5</v>
      </c>
      <c r="K3147" s="19" t="s">
        <v>7738</v>
      </c>
      <c r="L3147" s="11"/>
      <c r="M3147" s="11"/>
      <c r="N3147" s="24"/>
      <c r="P3147" s="32"/>
      <c r="T3147" s="19"/>
      <c r="U3147" s="3"/>
      <c r="X3147" t="str">
        <f t="shared" si="205"/>
        <v/>
      </c>
      <c r="Z3147" t="str">
        <f t="shared" si="206"/>
        <v/>
      </c>
      <c r="AB3147" s="9"/>
      <c r="AC3147" t="s">
        <v>15788</v>
      </c>
      <c r="AD3147">
        <f t="shared" si="204"/>
        <v>0</v>
      </c>
      <c r="AF3147" s="3"/>
      <c r="AH3147" s="9"/>
    </row>
    <row r="3148" spans="1:34" ht="10.95" customHeight="1" outlineLevel="1" x14ac:dyDescent="0.25">
      <c r="A3148" t="s">
        <v>3543</v>
      </c>
      <c r="C3148" s="3" t="s">
        <v>12986</v>
      </c>
      <c r="D3148" s="3">
        <v>151</v>
      </c>
      <c r="E3148" s="9">
        <v>1954</v>
      </c>
      <c r="F3148" s="7" t="s">
        <v>2891</v>
      </c>
      <c r="G3148" s="7" t="s">
        <v>64</v>
      </c>
      <c r="H3148" s="8" t="s">
        <v>2862</v>
      </c>
      <c r="I3148" s="8" t="s">
        <v>17179</v>
      </c>
      <c r="J3148" s="19">
        <v>2</v>
      </c>
      <c r="K3148" s="19" t="s">
        <v>7736</v>
      </c>
      <c r="L3148" s="11">
        <v>0.5</v>
      </c>
      <c r="M3148" s="11"/>
      <c r="N3148" s="24"/>
      <c r="P3148" s="32"/>
      <c r="T3148" s="19"/>
      <c r="U3148" s="3">
        <v>152</v>
      </c>
      <c r="X3148" t="str">
        <f t="shared" si="205"/>
        <v/>
      </c>
      <c r="Z3148" t="str">
        <f t="shared" si="206"/>
        <v/>
      </c>
      <c r="AB3148" s="9"/>
      <c r="AC3148" t="s">
        <v>2862</v>
      </c>
      <c r="AD3148">
        <f t="shared" si="204"/>
        <v>0</v>
      </c>
      <c r="AF3148" s="3"/>
      <c r="AG3148" t="s">
        <v>2366</v>
      </c>
      <c r="AH3148" s="9" t="s">
        <v>4613</v>
      </c>
    </row>
    <row r="3149" spans="1:34" ht="10.95" customHeight="1" outlineLevel="1" x14ac:dyDescent="0.25">
      <c r="A3149" t="s">
        <v>3543</v>
      </c>
      <c r="C3149" s="3" t="s">
        <v>12986</v>
      </c>
      <c r="D3149" s="3">
        <v>152</v>
      </c>
      <c r="E3149" s="9">
        <v>1954</v>
      </c>
      <c r="F3149" s="7" t="s">
        <v>6025</v>
      </c>
      <c r="G3149" s="7" t="s">
        <v>11457</v>
      </c>
      <c r="H3149" s="8" t="s">
        <v>17175</v>
      </c>
      <c r="I3149" s="8" t="s">
        <v>17179</v>
      </c>
      <c r="J3149" s="19">
        <v>5</v>
      </c>
      <c r="K3149" s="19" t="s">
        <v>7738</v>
      </c>
      <c r="L3149" s="11"/>
      <c r="M3149" s="11"/>
      <c r="N3149" s="24"/>
      <c r="P3149" s="32"/>
      <c r="T3149" s="19"/>
      <c r="U3149" s="3"/>
      <c r="X3149" t="str">
        <f t="shared" si="205"/>
        <v/>
      </c>
      <c r="Z3149" t="str">
        <f t="shared" si="206"/>
        <v/>
      </c>
      <c r="AB3149" s="9"/>
      <c r="AC3149" t="s">
        <v>17175</v>
      </c>
      <c r="AD3149">
        <f t="shared" si="204"/>
        <v>0</v>
      </c>
      <c r="AF3149" s="3"/>
      <c r="AH3149" s="9"/>
    </row>
    <row r="3150" spans="1:34" ht="10.95" customHeight="1" outlineLevel="1" x14ac:dyDescent="0.25">
      <c r="A3150" t="s">
        <v>3543</v>
      </c>
      <c r="C3150" s="3" t="s">
        <v>12986</v>
      </c>
      <c r="D3150" s="3">
        <v>154</v>
      </c>
      <c r="E3150" s="9">
        <v>1954</v>
      </c>
      <c r="F3150" s="38">
        <v>1.2</v>
      </c>
      <c r="G3150" s="7" t="s">
        <v>17176</v>
      </c>
      <c r="H3150" s="8" t="s">
        <v>15788</v>
      </c>
      <c r="I3150" s="8" t="s">
        <v>17179</v>
      </c>
      <c r="J3150" s="19">
        <v>5</v>
      </c>
      <c r="K3150" s="19" t="s">
        <v>7738</v>
      </c>
      <c r="L3150" s="11"/>
      <c r="M3150" s="11"/>
      <c r="N3150" s="24"/>
      <c r="P3150" s="32"/>
      <c r="T3150" s="19"/>
      <c r="U3150" s="3"/>
      <c r="X3150" t="str">
        <f t="shared" si="205"/>
        <v/>
      </c>
      <c r="Z3150" t="str">
        <f t="shared" si="206"/>
        <v/>
      </c>
      <c r="AB3150" s="9"/>
      <c r="AC3150" t="s">
        <v>15788</v>
      </c>
      <c r="AD3150">
        <f t="shared" si="204"/>
        <v>0</v>
      </c>
      <c r="AF3150" s="3"/>
      <c r="AH3150" s="9"/>
    </row>
    <row r="3151" spans="1:34" ht="10.95" customHeight="1" outlineLevel="1" x14ac:dyDescent="0.25">
      <c r="A3151" t="s">
        <v>3543</v>
      </c>
      <c r="C3151" s="3" t="s">
        <v>12986</v>
      </c>
      <c r="D3151" s="3">
        <v>160</v>
      </c>
      <c r="E3151" s="9">
        <v>1958</v>
      </c>
      <c r="F3151" s="7" t="s">
        <v>3220</v>
      </c>
      <c r="G3151" s="7" t="s">
        <v>6507</v>
      </c>
      <c r="H3151" s="8" t="s">
        <v>17182</v>
      </c>
      <c r="I3151" s="8" t="s">
        <v>17180</v>
      </c>
      <c r="J3151" s="19">
        <v>6</v>
      </c>
      <c r="K3151" s="19" t="s">
        <v>7736</v>
      </c>
      <c r="L3151" s="11">
        <v>0.65</v>
      </c>
      <c r="M3151" s="11"/>
      <c r="N3151" s="24"/>
      <c r="P3151" s="32"/>
      <c r="T3151" s="19"/>
      <c r="U3151" s="3"/>
      <c r="X3151" t="str">
        <f t="shared" si="205"/>
        <v/>
      </c>
      <c r="Z3151" t="str">
        <f t="shared" si="206"/>
        <v/>
      </c>
      <c r="AB3151" s="9"/>
      <c r="AC3151" t="s">
        <v>17182</v>
      </c>
      <c r="AD3151">
        <f t="shared" si="204"/>
        <v>0</v>
      </c>
      <c r="AF3151" s="3"/>
      <c r="AH3151" s="9"/>
    </row>
    <row r="3152" spans="1:34" ht="10.95" customHeight="1" outlineLevel="1" x14ac:dyDescent="0.25">
      <c r="A3152" t="s">
        <v>3543</v>
      </c>
      <c r="C3152" s="3" t="s">
        <v>12986</v>
      </c>
      <c r="D3152" s="3">
        <v>161</v>
      </c>
      <c r="E3152" s="9">
        <v>1958</v>
      </c>
      <c r="F3152" s="7" t="s">
        <v>1632</v>
      </c>
      <c r="G3152" s="7" t="s">
        <v>1677</v>
      </c>
      <c r="H3152" s="8" t="s">
        <v>17182</v>
      </c>
      <c r="I3152" s="8" t="s">
        <v>17180</v>
      </c>
      <c r="J3152" s="19">
        <v>6</v>
      </c>
      <c r="K3152" s="19" t="s">
        <v>7736</v>
      </c>
      <c r="L3152" s="11">
        <v>0.65</v>
      </c>
      <c r="M3152" s="11"/>
      <c r="N3152" s="24"/>
      <c r="P3152" s="32"/>
      <c r="T3152" s="19"/>
      <c r="U3152" s="3"/>
      <c r="X3152" t="str">
        <f t="shared" si="205"/>
        <v/>
      </c>
      <c r="Z3152" t="str">
        <f t="shared" si="206"/>
        <v/>
      </c>
      <c r="AB3152" s="9"/>
      <c r="AC3152" t="s">
        <v>17182</v>
      </c>
      <c r="AD3152">
        <f t="shared" si="204"/>
        <v>0</v>
      </c>
      <c r="AF3152" s="3"/>
      <c r="AH3152" s="9"/>
    </row>
    <row r="3153" spans="1:34" ht="10.95" customHeight="1" outlineLevel="1" x14ac:dyDescent="0.25">
      <c r="A3153" t="s">
        <v>3543</v>
      </c>
      <c r="C3153" s="3" t="s">
        <v>12986</v>
      </c>
      <c r="D3153" s="3">
        <v>162</v>
      </c>
      <c r="E3153" s="9">
        <v>1958</v>
      </c>
      <c r="F3153" s="7" t="s">
        <v>1938</v>
      </c>
      <c r="G3153" s="7" t="s">
        <v>17181</v>
      </c>
      <c r="H3153" s="8" t="s">
        <v>17182</v>
      </c>
      <c r="I3153" s="8" t="s">
        <v>17180</v>
      </c>
      <c r="J3153" s="19">
        <v>6</v>
      </c>
      <c r="K3153" s="19" t="s">
        <v>7736</v>
      </c>
      <c r="L3153" s="11">
        <v>0.65</v>
      </c>
      <c r="M3153" s="11"/>
      <c r="N3153" s="24"/>
      <c r="P3153" s="32"/>
      <c r="T3153" s="19"/>
      <c r="U3153" s="3"/>
      <c r="X3153" t="str">
        <f t="shared" si="205"/>
        <v/>
      </c>
      <c r="Z3153" t="str">
        <f t="shared" si="206"/>
        <v/>
      </c>
      <c r="AB3153" s="9"/>
      <c r="AC3153" t="s">
        <v>17182</v>
      </c>
      <c r="AD3153">
        <f t="shared" si="204"/>
        <v>0</v>
      </c>
      <c r="AF3153" s="3"/>
      <c r="AH3153" s="9"/>
    </row>
    <row r="3154" spans="1:34" ht="10.95" customHeight="1" outlineLevel="1" x14ac:dyDescent="0.25">
      <c r="A3154" t="s">
        <v>3543</v>
      </c>
      <c r="C3154" s="3" t="s">
        <v>12986</v>
      </c>
      <c r="D3154" s="3">
        <v>166</v>
      </c>
      <c r="E3154" s="9">
        <v>1963</v>
      </c>
      <c r="F3154" s="7" t="s">
        <v>184</v>
      </c>
      <c r="G3154" s="7" t="s">
        <v>6672</v>
      </c>
      <c r="H3154" s="8" t="s">
        <v>6673</v>
      </c>
      <c r="I3154" s="8" t="s">
        <v>17183</v>
      </c>
      <c r="J3154" s="19">
        <v>2</v>
      </c>
      <c r="K3154" s="19" t="s">
        <v>7738</v>
      </c>
      <c r="L3154" s="11"/>
      <c r="M3154" s="11"/>
      <c r="N3154" s="24"/>
      <c r="P3154" s="32"/>
      <c r="T3154" s="19"/>
      <c r="U3154" s="3">
        <v>167</v>
      </c>
      <c r="X3154" t="str">
        <f t="shared" si="205"/>
        <v/>
      </c>
      <c r="Z3154" t="str">
        <f t="shared" si="206"/>
        <v/>
      </c>
      <c r="AB3154" s="9"/>
      <c r="AC3154" t="s">
        <v>6673</v>
      </c>
      <c r="AD3154">
        <f t="shared" ref="AD3154:AD3185" si="207">COUNTIF(H3154,"*Fuji*")</f>
        <v>0</v>
      </c>
      <c r="AF3154" s="3"/>
      <c r="AG3154" t="s">
        <v>1391</v>
      </c>
      <c r="AH3154" s="9" t="s">
        <v>4613</v>
      </c>
    </row>
    <row r="3155" spans="1:34" ht="10.95" customHeight="1" outlineLevel="1" x14ac:dyDescent="0.25">
      <c r="A3155" t="s">
        <v>3543</v>
      </c>
      <c r="C3155" s="3" t="s">
        <v>12986</v>
      </c>
      <c r="D3155" s="3">
        <v>172</v>
      </c>
      <c r="E3155" s="9">
        <v>1963</v>
      </c>
      <c r="F3155" s="7" t="s">
        <v>4487</v>
      </c>
      <c r="G3155" s="7" t="s">
        <v>5401</v>
      </c>
      <c r="H3155" s="8" t="s">
        <v>17184</v>
      </c>
      <c r="I3155" s="8" t="s">
        <v>17183</v>
      </c>
      <c r="J3155" s="19">
        <v>5</v>
      </c>
      <c r="K3155" s="19" t="s">
        <v>7736</v>
      </c>
      <c r="L3155" s="11">
        <v>1.3</v>
      </c>
      <c r="M3155" s="11"/>
      <c r="N3155" s="24"/>
      <c r="P3155" s="32"/>
      <c r="T3155" s="19"/>
      <c r="U3155" s="3"/>
      <c r="X3155" t="str">
        <f t="shared" si="205"/>
        <v/>
      </c>
      <c r="Z3155" t="str">
        <f t="shared" si="206"/>
        <v/>
      </c>
      <c r="AB3155" s="9"/>
      <c r="AC3155" t="s">
        <v>17184</v>
      </c>
      <c r="AD3155">
        <f t="shared" si="207"/>
        <v>0</v>
      </c>
      <c r="AF3155" s="3"/>
      <c r="AH3155" s="9"/>
    </row>
    <row r="3156" spans="1:34" ht="10.95" customHeight="1" outlineLevel="1" x14ac:dyDescent="0.25">
      <c r="A3156" t="s">
        <v>3543</v>
      </c>
      <c r="C3156" s="3" t="s">
        <v>12986</v>
      </c>
      <c r="D3156" s="3">
        <v>202</v>
      </c>
      <c r="E3156" s="9">
        <v>1967</v>
      </c>
      <c r="F3156" s="7" t="s">
        <v>5141</v>
      </c>
      <c r="G3156" s="7" t="s">
        <v>5401</v>
      </c>
      <c r="H3156" s="8" t="s">
        <v>13027</v>
      </c>
      <c r="I3156" s="8" t="s">
        <v>17185</v>
      </c>
      <c r="J3156" s="19">
        <v>3</v>
      </c>
      <c r="K3156" s="19" t="s">
        <v>7738</v>
      </c>
      <c r="L3156" s="11"/>
      <c r="M3156" s="11"/>
      <c r="N3156" s="24"/>
      <c r="P3156" s="32"/>
      <c r="T3156" s="19"/>
      <c r="U3156" s="3"/>
      <c r="X3156" t="str">
        <f t="shared" si="205"/>
        <v/>
      </c>
      <c r="Z3156" t="str">
        <f t="shared" si="206"/>
        <v/>
      </c>
      <c r="AB3156" s="9"/>
      <c r="AC3156" t="s">
        <v>13027</v>
      </c>
      <c r="AD3156">
        <f t="shared" si="207"/>
        <v>0</v>
      </c>
      <c r="AF3156" s="3"/>
      <c r="AH3156" s="9"/>
    </row>
    <row r="3157" spans="1:34" ht="10.95" customHeight="1" outlineLevel="1" x14ac:dyDescent="0.25">
      <c r="A3157" t="s">
        <v>3543</v>
      </c>
      <c r="C3157" s="3" t="s">
        <v>12986</v>
      </c>
      <c r="D3157" s="3">
        <v>213</v>
      </c>
      <c r="E3157" s="9">
        <v>1968</v>
      </c>
      <c r="F3157" s="7" t="s">
        <v>21883</v>
      </c>
      <c r="G3157" s="7" t="s">
        <v>5401</v>
      </c>
      <c r="H3157" s="8" t="s">
        <v>6673</v>
      </c>
      <c r="I3157" s="8" t="s">
        <v>17186</v>
      </c>
      <c r="J3157" s="19">
        <v>2</v>
      </c>
      <c r="K3157" s="19" t="s">
        <v>7736</v>
      </c>
      <c r="L3157" s="11">
        <v>0.6</v>
      </c>
      <c r="M3157" s="11"/>
      <c r="N3157" s="24"/>
      <c r="P3157" s="32"/>
      <c r="T3157" s="19"/>
      <c r="U3157" s="3">
        <v>214</v>
      </c>
      <c r="X3157" t="str">
        <f t="shared" si="205"/>
        <v/>
      </c>
      <c r="Z3157" t="str">
        <f t="shared" si="206"/>
        <v/>
      </c>
      <c r="AB3157" s="9"/>
      <c r="AC3157" t="s">
        <v>6673</v>
      </c>
      <c r="AD3157">
        <f t="shared" si="207"/>
        <v>0</v>
      </c>
      <c r="AF3157" s="3"/>
      <c r="AG3157" t="s">
        <v>1391</v>
      </c>
      <c r="AH3157" s="9" t="s">
        <v>4613</v>
      </c>
    </row>
    <row r="3158" spans="1:34" ht="10.95" customHeight="1" outlineLevel="1" x14ac:dyDescent="0.25">
      <c r="A3158" t="s">
        <v>3543</v>
      </c>
      <c r="C3158" s="3" t="s">
        <v>12986</v>
      </c>
      <c r="D3158" s="3">
        <v>219</v>
      </c>
      <c r="E3158" s="9">
        <v>1968</v>
      </c>
      <c r="F3158" s="7" t="s">
        <v>17187</v>
      </c>
      <c r="G3158" s="7" t="s">
        <v>5401</v>
      </c>
      <c r="H3158" s="8" t="s">
        <v>17184</v>
      </c>
      <c r="I3158" s="8" t="s">
        <v>17186</v>
      </c>
      <c r="J3158" s="19">
        <v>5</v>
      </c>
      <c r="K3158" s="19" t="s">
        <v>7738</v>
      </c>
      <c r="L3158" s="11"/>
      <c r="M3158" s="11"/>
      <c r="N3158" s="24"/>
      <c r="P3158" s="32"/>
      <c r="T3158" s="19"/>
      <c r="U3158" s="3"/>
      <c r="X3158" t="str">
        <f t="shared" si="205"/>
        <v/>
      </c>
      <c r="Z3158" t="str">
        <f t="shared" si="206"/>
        <v/>
      </c>
      <c r="AB3158" s="9"/>
      <c r="AC3158" t="s">
        <v>17184</v>
      </c>
      <c r="AD3158">
        <f t="shared" si="207"/>
        <v>0</v>
      </c>
      <c r="AF3158" s="3"/>
      <c r="AH3158" s="9"/>
    </row>
    <row r="3159" spans="1:34" ht="10.95" customHeight="1" outlineLevel="1" x14ac:dyDescent="0.25">
      <c r="A3159" t="s">
        <v>3543</v>
      </c>
      <c r="C3159" s="3" t="s">
        <v>12986</v>
      </c>
      <c r="D3159" s="3">
        <v>230</v>
      </c>
      <c r="E3159" s="9">
        <v>1968</v>
      </c>
      <c r="F3159" s="7" t="s">
        <v>17187</v>
      </c>
      <c r="G3159" s="7" t="s">
        <v>5401</v>
      </c>
      <c r="H3159" s="8" t="s">
        <v>17184</v>
      </c>
      <c r="I3159" s="8" t="s">
        <v>17188</v>
      </c>
      <c r="J3159" s="19">
        <v>5</v>
      </c>
      <c r="K3159" s="19" t="s">
        <v>7738</v>
      </c>
      <c r="L3159" s="11"/>
      <c r="M3159" s="11"/>
      <c r="N3159" s="24"/>
      <c r="P3159" s="32"/>
      <c r="T3159" s="19"/>
      <c r="U3159" s="3"/>
      <c r="X3159" t="str">
        <f t="shared" si="205"/>
        <v/>
      </c>
      <c r="Z3159" t="str">
        <f t="shared" si="206"/>
        <v/>
      </c>
      <c r="AB3159" s="9"/>
      <c r="AC3159" t="s">
        <v>17184</v>
      </c>
      <c r="AD3159">
        <f t="shared" si="207"/>
        <v>0</v>
      </c>
      <c r="AF3159" s="3"/>
      <c r="AH3159" s="9"/>
    </row>
    <row r="3160" spans="1:34" ht="10.95" customHeight="1" outlineLevel="1" x14ac:dyDescent="0.25">
      <c r="A3160" t="s">
        <v>3543</v>
      </c>
      <c r="C3160" s="3" t="s">
        <v>12986</v>
      </c>
      <c r="D3160" s="3">
        <v>257</v>
      </c>
      <c r="E3160" s="9">
        <v>1969</v>
      </c>
      <c r="F3160" s="7" t="s">
        <v>5140</v>
      </c>
      <c r="G3160" s="7" t="s">
        <v>5401</v>
      </c>
      <c r="H3160" s="8" t="s">
        <v>17190</v>
      </c>
      <c r="I3160" s="8" t="s">
        <v>17189</v>
      </c>
      <c r="J3160" s="19">
        <v>6</v>
      </c>
      <c r="K3160" s="19" t="s">
        <v>7738</v>
      </c>
      <c r="L3160" s="11"/>
      <c r="M3160" s="11"/>
      <c r="N3160" s="24"/>
      <c r="P3160" s="32"/>
      <c r="T3160" s="19"/>
      <c r="U3160" s="3"/>
      <c r="X3160" t="str">
        <f t="shared" si="205"/>
        <v/>
      </c>
      <c r="Z3160" t="str">
        <f t="shared" si="206"/>
        <v/>
      </c>
      <c r="AB3160" s="9"/>
      <c r="AC3160" t="s">
        <v>17190</v>
      </c>
      <c r="AD3160">
        <f t="shared" si="207"/>
        <v>0</v>
      </c>
      <c r="AF3160" s="3"/>
      <c r="AH3160" s="9"/>
    </row>
    <row r="3161" spans="1:34" ht="10.95" customHeight="1" outlineLevel="1" x14ac:dyDescent="0.25">
      <c r="A3161" t="s">
        <v>3543</v>
      </c>
      <c r="C3161" s="3" t="s">
        <v>12986</v>
      </c>
      <c r="D3161" s="3">
        <v>258</v>
      </c>
      <c r="E3161" s="9">
        <v>1969</v>
      </c>
      <c r="F3161" s="7" t="s">
        <v>1938</v>
      </c>
      <c r="G3161" s="7" t="s">
        <v>5401</v>
      </c>
      <c r="H3161" s="8" t="s">
        <v>1086</v>
      </c>
      <c r="I3161" s="8" t="s">
        <v>17189</v>
      </c>
      <c r="J3161" s="19">
        <v>6</v>
      </c>
      <c r="K3161" s="19" t="s">
        <v>7738</v>
      </c>
      <c r="L3161" s="11"/>
      <c r="M3161" s="11"/>
      <c r="N3161" s="24"/>
      <c r="P3161" s="32"/>
      <c r="T3161" s="19"/>
      <c r="U3161" s="3"/>
      <c r="X3161" t="str">
        <f t="shared" si="205"/>
        <v/>
      </c>
      <c r="Z3161" t="str">
        <f t="shared" si="206"/>
        <v/>
      </c>
      <c r="AB3161" s="9"/>
      <c r="AC3161" t="s">
        <v>1086</v>
      </c>
      <c r="AD3161">
        <f t="shared" si="207"/>
        <v>0</v>
      </c>
      <c r="AF3161" s="3"/>
      <c r="AH3161" s="9"/>
    </row>
    <row r="3162" spans="1:34" ht="10.95" customHeight="1" outlineLevel="1" x14ac:dyDescent="0.25">
      <c r="A3162" t="s">
        <v>3543</v>
      </c>
      <c r="C3162" s="3" t="s">
        <v>12986</v>
      </c>
      <c r="D3162" s="3">
        <v>282</v>
      </c>
      <c r="E3162" s="9">
        <v>1969</v>
      </c>
      <c r="F3162" s="7" t="s">
        <v>5282</v>
      </c>
      <c r="G3162" s="7" t="s">
        <v>1082</v>
      </c>
      <c r="H3162" s="8" t="s">
        <v>1083</v>
      </c>
      <c r="I3162" s="8" t="s">
        <v>17191</v>
      </c>
      <c r="J3162" s="19">
        <v>4</v>
      </c>
      <c r="K3162" s="19" t="s">
        <v>7736</v>
      </c>
      <c r="L3162" s="11">
        <v>0.7</v>
      </c>
      <c r="M3162" s="11"/>
      <c r="N3162" s="24"/>
      <c r="P3162" s="32"/>
      <c r="T3162" s="19"/>
      <c r="U3162" s="3">
        <v>280</v>
      </c>
      <c r="X3162" t="str">
        <f t="shared" si="205"/>
        <v/>
      </c>
      <c r="Z3162" t="str">
        <f t="shared" si="206"/>
        <v/>
      </c>
      <c r="AB3162" s="9"/>
      <c r="AC3162" t="s">
        <v>1083</v>
      </c>
      <c r="AD3162">
        <f t="shared" si="207"/>
        <v>0</v>
      </c>
      <c r="AF3162" s="3"/>
      <c r="AG3162" t="s">
        <v>1391</v>
      </c>
      <c r="AH3162" s="9" t="s">
        <v>4613</v>
      </c>
    </row>
    <row r="3163" spans="1:34" ht="10.95" customHeight="1" outlineLevel="1" x14ac:dyDescent="0.25">
      <c r="A3163" t="s">
        <v>3543</v>
      </c>
      <c r="C3163" s="3" t="s">
        <v>12986</v>
      </c>
      <c r="D3163" s="3">
        <v>303</v>
      </c>
      <c r="E3163" s="9">
        <v>1970</v>
      </c>
      <c r="F3163" s="7" t="s">
        <v>6317</v>
      </c>
      <c r="G3163" s="7" t="s">
        <v>1085</v>
      </c>
      <c r="H3163" s="8" t="s">
        <v>1086</v>
      </c>
      <c r="I3163" s="8" t="s">
        <v>17185</v>
      </c>
      <c r="J3163" s="19">
        <v>6</v>
      </c>
      <c r="K3163" s="19" t="s">
        <v>20093</v>
      </c>
      <c r="L3163" s="11"/>
      <c r="M3163" s="11"/>
      <c r="N3163" s="24"/>
      <c r="P3163" s="32"/>
      <c r="T3163" s="19"/>
      <c r="U3163" s="3">
        <v>303</v>
      </c>
      <c r="X3163" t="str">
        <f t="shared" si="205"/>
        <v/>
      </c>
      <c r="Z3163" t="str">
        <f t="shared" si="206"/>
        <v/>
      </c>
      <c r="AB3163" s="9"/>
      <c r="AC3163" t="s">
        <v>1086</v>
      </c>
      <c r="AD3163">
        <f t="shared" si="207"/>
        <v>0</v>
      </c>
      <c r="AF3163" s="3"/>
      <c r="AG3163" t="s">
        <v>1391</v>
      </c>
      <c r="AH3163" s="9" t="s">
        <v>4613</v>
      </c>
    </row>
    <row r="3164" spans="1:34" ht="10.95" customHeight="1" outlineLevel="1" x14ac:dyDescent="0.25">
      <c r="A3164" t="s">
        <v>3543</v>
      </c>
      <c r="C3164" s="3" t="s">
        <v>12986</v>
      </c>
      <c r="D3164" s="3" t="s">
        <v>17192</v>
      </c>
      <c r="E3164" s="9">
        <v>1970</v>
      </c>
      <c r="F3164" s="7" t="s">
        <v>21646</v>
      </c>
      <c r="G3164" s="7" t="s">
        <v>5401</v>
      </c>
      <c r="H3164" s="8" t="s">
        <v>1086</v>
      </c>
      <c r="I3164" s="8" t="s">
        <v>17185</v>
      </c>
      <c r="J3164" s="19">
        <v>6</v>
      </c>
      <c r="K3164" s="19" t="s">
        <v>7736</v>
      </c>
      <c r="L3164" s="11">
        <v>2.1</v>
      </c>
      <c r="M3164" s="11"/>
      <c r="N3164" s="24"/>
      <c r="P3164" s="32"/>
      <c r="T3164" s="19"/>
      <c r="U3164" s="3" t="s">
        <v>1084</v>
      </c>
      <c r="X3164" t="str">
        <f t="shared" si="205"/>
        <v/>
      </c>
      <c r="Z3164">
        <f t="shared" si="206"/>
        <v>1</v>
      </c>
      <c r="AB3164" s="9"/>
      <c r="AC3164" t="s">
        <v>1086</v>
      </c>
      <c r="AD3164">
        <f t="shared" si="207"/>
        <v>0</v>
      </c>
      <c r="AF3164" s="3"/>
      <c r="AG3164" t="s">
        <v>1391</v>
      </c>
      <c r="AH3164" s="9" t="s">
        <v>4925</v>
      </c>
    </row>
    <row r="3165" spans="1:34" ht="10.95" customHeight="1" outlineLevel="1" x14ac:dyDescent="0.25">
      <c r="A3165" t="s">
        <v>3543</v>
      </c>
      <c r="C3165" s="3" t="s">
        <v>12986</v>
      </c>
      <c r="D3165" s="3">
        <v>321</v>
      </c>
      <c r="E3165" s="9">
        <v>1971</v>
      </c>
      <c r="F3165" s="7" t="s">
        <v>3424</v>
      </c>
      <c r="G3165" s="7" t="s">
        <v>5401</v>
      </c>
      <c r="H3165" s="8" t="s">
        <v>15952</v>
      </c>
      <c r="I3165" s="8" t="s">
        <v>7080</v>
      </c>
      <c r="J3165" s="19">
        <v>5</v>
      </c>
      <c r="K3165" s="19" t="s">
        <v>7736</v>
      </c>
      <c r="L3165" s="11">
        <v>2</v>
      </c>
      <c r="M3165" s="11"/>
      <c r="N3165" s="24"/>
      <c r="P3165" s="32"/>
      <c r="T3165" s="19"/>
      <c r="U3165" s="3"/>
      <c r="X3165" t="str">
        <f t="shared" si="205"/>
        <v/>
      </c>
      <c r="Z3165" t="str">
        <f t="shared" si="206"/>
        <v/>
      </c>
      <c r="AB3165" s="9"/>
      <c r="AC3165" t="s">
        <v>15952</v>
      </c>
      <c r="AD3165">
        <f t="shared" si="207"/>
        <v>0</v>
      </c>
      <c r="AF3165" s="3"/>
      <c r="AH3165" s="9"/>
    </row>
    <row r="3166" spans="1:34" ht="10.95" customHeight="1" outlineLevel="1" x14ac:dyDescent="0.25">
      <c r="A3166" t="s">
        <v>3543</v>
      </c>
      <c r="C3166" s="3" t="s">
        <v>12986</v>
      </c>
      <c r="D3166" s="3">
        <v>326</v>
      </c>
      <c r="E3166" s="9">
        <v>1971</v>
      </c>
      <c r="F3166" s="7" t="s">
        <v>2977</v>
      </c>
      <c r="G3166" s="7" t="s">
        <v>5401</v>
      </c>
      <c r="H3166" s="8" t="s">
        <v>17194</v>
      </c>
      <c r="I3166" s="8" t="s">
        <v>17193</v>
      </c>
      <c r="J3166" s="19">
        <v>3</v>
      </c>
      <c r="K3166" s="19" t="s">
        <v>7738</v>
      </c>
      <c r="L3166" s="11"/>
      <c r="M3166" s="11"/>
      <c r="N3166" s="24"/>
      <c r="P3166" s="32"/>
      <c r="T3166" s="19"/>
      <c r="U3166" s="3"/>
      <c r="X3166" t="str">
        <f t="shared" si="205"/>
        <v/>
      </c>
      <c r="Z3166" t="str">
        <f t="shared" si="206"/>
        <v/>
      </c>
      <c r="AB3166" s="9"/>
      <c r="AC3166" t="s">
        <v>17194</v>
      </c>
      <c r="AD3166">
        <f t="shared" si="207"/>
        <v>1</v>
      </c>
      <c r="AF3166" s="3"/>
      <c r="AH3166" s="9"/>
    </row>
    <row r="3167" spans="1:34" ht="10.95" customHeight="1" outlineLevel="1" x14ac:dyDescent="0.25">
      <c r="A3167" t="s">
        <v>3543</v>
      </c>
      <c r="C3167" s="3" t="s">
        <v>12986</v>
      </c>
      <c r="D3167" s="3">
        <v>327</v>
      </c>
      <c r="E3167" s="9">
        <v>1971</v>
      </c>
      <c r="F3167" s="7" t="s">
        <v>2891</v>
      </c>
      <c r="G3167" s="7" t="s">
        <v>5401</v>
      </c>
      <c r="H3167" s="8" t="s">
        <v>17194</v>
      </c>
      <c r="I3167" s="8" t="s">
        <v>17193</v>
      </c>
      <c r="J3167" s="19">
        <v>3</v>
      </c>
      <c r="K3167" s="19" t="s">
        <v>7738</v>
      </c>
      <c r="L3167" s="11"/>
      <c r="M3167" s="11"/>
      <c r="N3167" s="24"/>
      <c r="P3167" s="32"/>
      <c r="T3167" s="19"/>
      <c r="U3167" s="3"/>
      <c r="X3167" t="str">
        <f t="shared" si="205"/>
        <v/>
      </c>
      <c r="Z3167" t="str">
        <f t="shared" si="206"/>
        <v/>
      </c>
      <c r="AB3167" s="9"/>
      <c r="AC3167" t="s">
        <v>17194</v>
      </c>
      <c r="AD3167">
        <f t="shared" si="207"/>
        <v>1</v>
      </c>
      <c r="AF3167" s="3"/>
      <c r="AH3167" s="9"/>
    </row>
    <row r="3168" spans="1:34" ht="10.95" customHeight="1" outlineLevel="1" x14ac:dyDescent="0.25">
      <c r="A3168" t="s">
        <v>3543</v>
      </c>
      <c r="C3168" s="3" t="s">
        <v>12986</v>
      </c>
      <c r="D3168" s="3">
        <v>328</v>
      </c>
      <c r="E3168" s="9">
        <v>1971</v>
      </c>
      <c r="F3168" s="7" t="s">
        <v>5282</v>
      </c>
      <c r="G3168" s="7" t="s">
        <v>5401</v>
      </c>
      <c r="H3168" s="8" t="s">
        <v>17194</v>
      </c>
      <c r="I3168" s="8" t="s">
        <v>17193</v>
      </c>
      <c r="J3168" s="19">
        <v>3</v>
      </c>
      <c r="K3168" s="19" t="s">
        <v>20093</v>
      </c>
      <c r="L3168" s="11"/>
      <c r="M3168" s="11"/>
      <c r="N3168" s="24"/>
      <c r="P3168" s="32"/>
      <c r="R3168">
        <v>1</v>
      </c>
      <c r="S3168">
        <v>1</v>
      </c>
      <c r="T3168" s="19"/>
      <c r="U3168" s="3"/>
      <c r="X3168" t="str">
        <f t="shared" si="205"/>
        <v/>
      </c>
      <c r="Z3168" t="str">
        <f t="shared" si="206"/>
        <v/>
      </c>
      <c r="AB3168" s="9"/>
      <c r="AC3168" t="s">
        <v>17194</v>
      </c>
      <c r="AD3168">
        <f t="shared" si="207"/>
        <v>1</v>
      </c>
      <c r="AF3168" s="3"/>
      <c r="AH3168" s="9"/>
    </row>
    <row r="3169" spans="1:34" ht="10.95" customHeight="1" outlineLevel="1" x14ac:dyDescent="0.25">
      <c r="A3169" t="s">
        <v>3543</v>
      </c>
      <c r="C3169" s="3" t="s">
        <v>12986</v>
      </c>
      <c r="D3169" s="3">
        <v>329</v>
      </c>
      <c r="E3169" s="9">
        <v>1971</v>
      </c>
      <c r="F3169" s="38">
        <v>1</v>
      </c>
      <c r="G3169" s="7" t="s">
        <v>5401</v>
      </c>
      <c r="H3169" s="8" t="s">
        <v>17194</v>
      </c>
      <c r="I3169" s="8" t="s">
        <v>17193</v>
      </c>
      <c r="J3169" s="19">
        <v>3</v>
      </c>
      <c r="K3169" s="19" t="s">
        <v>20093</v>
      </c>
      <c r="L3169" s="11"/>
      <c r="M3169" s="11"/>
      <c r="N3169" s="24"/>
      <c r="P3169" s="32"/>
      <c r="T3169" s="19"/>
      <c r="U3169" s="3"/>
      <c r="X3169" t="str">
        <f t="shared" si="205"/>
        <v/>
      </c>
      <c r="Z3169" t="str">
        <f t="shared" si="206"/>
        <v/>
      </c>
      <c r="AB3169" s="9"/>
      <c r="AC3169" t="s">
        <v>17194</v>
      </c>
      <c r="AD3169">
        <f t="shared" si="207"/>
        <v>1</v>
      </c>
      <c r="AF3169" s="3"/>
      <c r="AH3169" s="9"/>
    </row>
    <row r="3170" spans="1:34" ht="10.95" customHeight="1" outlineLevel="1" x14ac:dyDescent="0.25">
      <c r="A3170" t="s">
        <v>3543</v>
      </c>
      <c r="C3170" s="3" t="s">
        <v>12986</v>
      </c>
      <c r="D3170" s="3">
        <v>330</v>
      </c>
      <c r="E3170" s="9">
        <v>1971</v>
      </c>
      <c r="F3170" s="7" t="s">
        <v>5282</v>
      </c>
      <c r="G3170" s="7" t="s">
        <v>5401</v>
      </c>
      <c r="H3170" s="8" t="s">
        <v>17194</v>
      </c>
      <c r="I3170" s="8" t="s">
        <v>17193</v>
      </c>
      <c r="J3170" s="19">
        <v>3</v>
      </c>
      <c r="K3170" s="19" t="s">
        <v>20093</v>
      </c>
      <c r="L3170" s="11"/>
      <c r="M3170" s="11"/>
      <c r="N3170" s="24"/>
      <c r="P3170" s="32"/>
      <c r="T3170" s="19"/>
      <c r="U3170" s="3"/>
      <c r="X3170" t="str">
        <f t="shared" si="205"/>
        <v/>
      </c>
      <c r="Z3170" t="str">
        <f t="shared" si="206"/>
        <v/>
      </c>
      <c r="AB3170" s="9"/>
      <c r="AC3170" t="s">
        <v>17194</v>
      </c>
      <c r="AD3170">
        <f t="shared" si="207"/>
        <v>1</v>
      </c>
      <c r="AF3170" s="3"/>
      <c r="AH3170" s="9"/>
    </row>
    <row r="3171" spans="1:34" ht="10.95" customHeight="1" outlineLevel="1" x14ac:dyDescent="0.25">
      <c r="A3171" t="s">
        <v>3543</v>
      </c>
      <c r="C3171" s="3" t="s">
        <v>12986</v>
      </c>
      <c r="D3171" s="3" t="s">
        <v>18750</v>
      </c>
      <c r="E3171" s="9">
        <v>1971</v>
      </c>
      <c r="F3171" s="7" t="s">
        <v>17195</v>
      </c>
      <c r="G3171" s="7" t="s">
        <v>5401</v>
      </c>
      <c r="H3171" s="8" t="s">
        <v>17194</v>
      </c>
      <c r="I3171" s="8" t="s">
        <v>17193</v>
      </c>
      <c r="J3171" s="19">
        <v>3</v>
      </c>
      <c r="K3171" s="19" t="s">
        <v>7736</v>
      </c>
      <c r="L3171" s="11">
        <v>3.5</v>
      </c>
      <c r="M3171" s="11"/>
      <c r="N3171" s="24"/>
      <c r="P3171" s="32"/>
      <c r="T3171" s="19"/>
      <c r="U3171" s="3"/>
      <c r="X3171" t="str">
        <f t="shared" si="205"/>
        <v/>
      </c>
      <c r="Z3171">
        <f t="shared" si="206"/>
        <v>1</v>
      </c>
      <c r="AB3171" s="9"/>
      <c r="AC3171" t="s">
        <v>17194</v>
      </c>
      <c r="AD3171">
        <f t="shared" si="207"/>
        <v>1</v>
      </c>
      <c r="AF3171" s="3"/>
      <c r="AH3171" s="9"/>
    </row>
    <row r="3172" spans="1:34" ht="10.95" customHeight="1" outlineLevel="1" x14ac:dyDescent="0.25">
      <c r="A3172" t="s">
        <v>3543</v>
      </c>
      <c r="C3172" s="3" t="s">
        <v>12986</v>
      </c>
      <c r="D3172" s="3">
        <v>349</v>
      </c>
      <c r="E3172" s="9">
        <v>1972</v>
      </c>
      <c r="F3172" s="7" t="s">
        <v>2977</v>
      </c>
      <c r="G3172" s="7" t="s">
        <v>5401</v>
      </c>
      <c r="H3172" s="8" t="s">
        <v>6674</v>
      </c>
      <c r="I3172" s="8" t="s">
        <v>17185</v>
      </c>
      <c r="J3172" s="19">
        <v>3</v>
      </c>
      <c r="K3172" s="19" t="s">
        <v>7736</v>
      </c>
      <c r="L3172" s="11">
        <v>0.65</v>
      </c>
      <c r="M3172" s="11"/>
      <c r="N3172" s="24"/>
      <c r="P3172" s="32"/>
      <c r="T3172" s="19"/>
      <c r="U3172" s="3">
        <v>346</v>
      </c>
      <c r="X3172" t="str">
        <f t="shared" si="205"/>
        <v/>
      </c>
      <c r="Z3172" t="str">
        <f t="shared" si="206"/>
        <v/>
      </c>
      <c r="AB3172" s="9"/>
      <c r="AC3172" t="s">
        <v>6674</v>
      </c>
      <c r="AD3172">
        <f t="shared" si="207"/>
        <v>0</v>
      </c>
      <c r="AF3172" s="3"/>
      <c r="AG3172" t="s">
        <v>6675</v>
      </c>
      <c r="AH3172" s="9" t="s">
        <v>4613</v>
      </c>
    </row>
    <row r="3173" spans="1:34" ht="10.95" customHeight="1" outlineLevel="1" x14ac:dyDescent="0.25">
      <c r="A3173" t="s">
        <v>3543</v>
      </c>
      <c r="C3173" s="3" t="s">
        <v>12986</v>
      </c>
      <c r="D3173" s="3">
        <v>350</v>
      </c>
      <c r="E3173" s="9">
        <v>1972</v>
      </c>
      <c r="F3173" s="7" t="s">
        <v>5282</v>
      </c>
      <c r="G3173" s="7" t="s">
        <v>5401</v>
      </c>
      <c r="H3173" s="8" t="s">
        <v>15788</v>
      </c>
      <c r="I3173" s="8" t="s">
        <v>17185</v>
      </c>
      <c r="J3173" s="19">
        <v>5</v>
      </c>
      <c r="K3173" s="19" t="s">
        <v>7736</v>
      </c>
      <c r="L3173" s="11">
        <v>0.65</v>
      </c>
      <c r="M3173" s="11"/>
      <c r="N3173" s="24"/>
      <c r="P3173" s="32"/>
      <c r="T3173" s="19"/>
      <c r="U3173" s="3"/>
      <c r="X3173" t="str">
        <f t="shared" si="205"/>
        <v/>
      </c>
      <c r="Z3173" t="str">
        <f t="shared" si="206"/>
        <v/>
      </c>
      <c r="AB3173" s="9"/>
      <c r="AC3173" t="s">
        <v>15788</v>
      </c>
      <c r="AD3173">
        <f t="shared" si="207"/>
        <v>0</v>
      </c>
      <c r="AF3173" s="3"/>
      <c r="AG3173" t="s">
        <v>6675</v>
      </c>
      <c r="AH3173" s="9" t="s">
        <v>4613</v>
      </c>
    </row>
    <row r="3174" spans="1:34" ht="10.95" customHeight="1" outlineLevel="1" collapsed="1" x14ac:dyDescent="0.25">
      <c r="A3174" t="s">
        <v>3543</v>
      </c>
      <c r="C3174" s="3" t="s">
        <v>12986</v>
      </c>
      <c r="D3174" s="3" t="s">
        <v>18751</v>
      </c>
      <c r="E3174" s="9">
        <v>1972</v>
      </c>
      <c r="F3174" s="7" t="s">
        <v>755</v>
      </c>
      <c r="G3174" s="7" t="s">
        <v>5401</v>
      </c>
      <c r="H3174" s="8" t="s">
        <v>6674</v>
      </c>
      <c r="I3174" s="8" t="s">
        <v>17185</v>
      </c>
      <c r="J3174" s="19">
        <v>3</v>
      </c>
      <c r="K3174" s="19" t="s">
        <v>7736</v>
      </c>
      <c r="L3174" s="11">
        <v>1.6</v>
      </c>
      <c r="M3174" s="11"/>
      <c r="N3174" s="24"/>
      <c r="P3174" s="32"/>
      <c r="T3174" s="19"/>
      <c r="U3174" s="3" t="s">
        <v>4959</v>
      </c>
      <c r="X3174" t="str">
        <f t="shared" si="205"/>
        <v/>
      </c>
      <c r="Z3174">
        <f t="shared" si="206"/>
        <v>1</v>
      </c>
      <c r="AB3174" s="9"/>
      <c r="AC3174" t="s">
        <v>6674</v>
      </c>
      <c r="AD3174">
        <f t="shared" si="207"/>
        <v>0</v>
      </c>
      <c r="AF3174" s="3"/>
      <c r="AG3174" t="s">
        <v>6675</v>
      </c>
      <c r="AH3174" s="9" t="s">
        <v>4613</v>
      </c>
    </row>
    <row r="3175" spans="1:34" ht="10.95" customHeight="1" outlineLevel="1" x14ac:dyDescent="0.25">
      <c r="A3175" t="s">
        <v>3543</v>
      </c>
      <c r="C3175" s="3" t="s">
        <v>12986</v>
      </c>
      <c r="D3175" s="3">
        <v>394</v>
      </c>
      <c r="E3175" s="9">
        <v>1974</v>
      </c>
      <c r="F3175" s="7" t="s">
        <v>21884</v>
      </c>
      <c r="G3175" s="7" t="s">
        <v>5401</v>
      </c>
      <c r="H3175" s="8" t="s">
        <v>6676</v>
      </c>
      <c r="I3175" s="8" t="s">
        <v>17196</v>
      </c>
      <c r="J3175" s="19">
        <v>6</v>
      </c>
      <c r="K3175" s="19" t="s">
        <v>7736</v>
      </c>
      <c r="L3175" s="11">
        <v>0.4</v>
      </c>
      <c r="M3175" s="11"/>
      <c r="N3175" s="24"/>
      <c r="P3175" s="32"/>
      <c r="T3175" s="19"/>
      <c r="U3175" s="3">
        <v>389</v>
      </c>
      <c r="X3175" t="str">
        <f t="shared" si="205"/>
        <v/>
      </c>
      <c r="Z3175" t="str">
        <f t="shared" si="206"/>
        <v/>
      </c>
      <c r="AB3175" s="9"/>
      <c r="AC3175" t="s">
        <v>6676</v>
      </c>
      <c r="AD3175">
        <f t="shared" si="207"/>
        <v>0</v>
      </c>
      <c r="AF3175" s="3"/>
      <c r="AG3175" t="s">
        <v>1391</v>
      </c>
      <c r="AH3175" s="9" t="s">
        <v>4613</v>
      </c>
    </row>
    <row r="3176" spans="1:34" ht="10.95" customHeight="1" outlineLevel="1" x14ac:dyDescent="0.25">
      <c r="A3176" t="s">
        <v>3543</v>
      </c>
      <c r="C3176" s="3" t="s">
        <v>12986</v>
      </c>
      <c r="D3176" s="3">
        <v>397</v>
      </c>
      <c r="E3176" s="9">
        <v>1974</v>
      </c>
      <c r="F3176" s="7" t="s">
        <v>5141</v>
      </c>
      <c r="G3176" s="7" t="s">
        <v>5401</v>
      </c>
      <c r="H3176" s="8" t="s">
        <v>6676</v>
      </c>
      <c r="I3176" s="8" t="s">
        <v>17196</v>
      </c>
      <c r="J3176" s="19">
        <v>6</v>
      </c>
      <c r="K3176" s="19" t="s">
        <v>7736</v>
      </c>
      <c r="L3176" s="11">
        <v>2.4</v>
      </c>
      <c r="M3176" s="11"/>
      <c r="N3176" s="24"/>
      <c r="P3176" s="32"/>
      <c r="T3176" s="19"/>
      <c r="U3176" s="3">
        <v>392</v>
      </c>
      <c r="X3176" t="str">
        <f t="shared" si="205"/>
        <v/>
      </c>
      <c r="Z3176" t="str">
        <f t="shared" si="206"/>
        <v/>
      </c>
      <c r="AB3176" s="9"/>
      <c r="AC3176" t="s">
        <v>6676</v>
      </c>
      <c r="AD3176">
        <f t="shared" si="207"/>
        <v>0</v>
      </c>
      <c r="AF3176" s="3"/>
      <c r="AG3176" t="s">
        <v>1391</v>
      </c>
      <c r="AH3176" s="9" t="s">
        <v>4613</v>
      </c>
    </row>
    <row r="3177" spans="1:34" ht="10.95" customHeight="1" outlineLevel="1" x14ac:dyDescent="0.25">
      <c r="A3177" t="s">
        <v>3543</v>
      </c>
      <c r="C3177" s="3" t="s">
        <v>12986</v>
      </c>
      <c r="D3177" s="3" t="s">
        <v>17197</v>
      </c>
      <c r="E3177" s="9">
        <v>1974</v>
      </c>
      <c r="F3177" s="7" t="s">
        <v>755</v>
      </c>
      <c r="G3177" s="7" t="s">
        <v>5401</v>
      </c>
      <c r="H3177" s="8" t="s">
        <v>6676</v>
      </c>
      <c r="I3177" s="8" t="s">
        <v>17196</v>
      </c>
      <c r="J3177" s="19">
        <v>6</v>
      </c>
      <c r="K3177" s="19" t="s">
        <v>7736</v>
      </c>
      <c r="L3177" s="11">
        <v>2.7</v>
      </c>
      <c r="M3177" s="11"/>
      <c r="N3177" s="24"/>
      <c r="P3177" s="32"/>
      <c r="T3177" s="19"/>
      <c r="U3177" s="3" t="s">
        <v>4830</v>
      </c>
      <c r="X3177" t="str">
        <f t="shared" si="205"/>
        <v/>
      </c>
      <c r="Z3177">
        <f t="shared" si="206"/>
        <v>1</v>
      </c>
      <c r="AB3177" s="9"/>
      <c r="AC3177" t="s">
        <v>6676</v>
      </c>
      <c r="AD3177">
        <f t="shared" si="207"/>
        <v>0</v>
      </c>
      <c r="AF3177" s="3"/>
      <c r="AG3177" t="s">
        <v>1391</v>
      </c>
      <c r="AH3177" s="9" t="s">
        <v>4925</v>
      </c>
    </row>
    <row r="3178" spans="1:34" ht="10.95" customHeight="1" outlineLevel="1" x14ac:dyDescent="0.25">
      <c r="A3178" t="s">
        <v>3543</v>
      </c>
      <c r="C3178" s="3" t="s">
        <v>12986</v>
      </c>
      <c r="D3178" s="3">
        <v>500</v>
      </c>
      <c r="E3178" s="9">
        <v>1976</v>
      </c>
      <c r="F3178" s="7" t="s">
        <v>5242</v>
      </c>
      <c r="G3178" s="7" t="s">
        <v>5401</v>
      </c>
      <c r="H3178" s="8" t="s">
        <v>17198</v>
      </c>
      <c r="I3178" s="8" t="s">
        <v>17199</v>
      </c>
      <c r="J3178" s="19">
        <v>6</v>
      </c>
      <c r="K3178" s="19" t="s">
        <v>7738</v>
      </c>
      <c r="L3178" s="11"/>
      <c r="M3178" s="11"/>
      <c r="N3178" s="24"/>
      <c r="P3178" s="32"/>
      <c r="T3178" s="19"/>
      <c r="U3178" s="3"/>
      <c r="X3178" t="str">
        <f t="shared" si="205"/>
        <v/>
      </c>
      <c r="Z3178" t="str">
        <f t="shared" si="206"/>
        <v/>
      </c>
      <c r="AB3178" s="9"/>
      <c r="AC3178" t="s">
        <v>17198</v>
      </c>
      <c r="AD3178">
        <f t="shared" si="207"/>
        <v>0</v>
      </c>
      <c r="AF3178" s="3"/>
      <c r="AH3178" s="9"/>
    </row>
    <row r="3179" spans="1:34" ht="10.95" customHeight="1" outlineLevel="1" x14ac:dyDescent="0.25">
      <c r="A3179" t="s">
        <v>3543</v>
      </c>
      <c r="C3179" s="3" t="s">
        <v>12986</v>
      </c>
      <c r="D3179" s="3">
        <v>614</v>
      </c>
      <c r="E3179" s="9">
        <v>1978</v>
      </c>
      <c r="F3179" s="7" t="s">
        <v>5141</v>
      </c>
      <c r="G3179" s="7" t="s">
        <v>5401</v>
      </c>
      <c r="H3179" s="8" t="s">
        <v>6676</v>
      </c>
      <c r="I3179" s="8" t="s">
        <v>11730</v>
      </c>
      <c r="J3179" s="19">
        <v>6</v>
      </c>
      <c r="K3179" s="19" t="s">
        <v>7738</v>
      </c>
      <c r="L3179" s="11"/>
      <c r="M3179" s="11"/>
      <c r="N3179" s="24"/>
      <c r="P3179" s="32"/>
      <c r="T3179" s="19"/>
      <c r="U3179" s="3">
        <v>602</v>
      </c>
      <c r="X3179" t="str">
        <f t="shared" si="205"/>
        <v/>
      </c>
      <c r="Z3179" t="str">
        <f t="shared" si="206"/>
        <v/>
      </c>
      <c r="AB3179" s="9"/>
      <c r="AC3179" t="s">
        <v>6676</v>
      </c>
      <c r="AD3179">
        <f t="shared" si="207"/>
        <v>0</v>
      </c>
      <c r="AF3179" s="3"/>
      <c r="AG3179" t="s">
        <v>1391</v>
      </c>
      <c r="AH3179" s="9" t="s">
        <v>4613</v>
      </c>
    </row>
    <row r="3180" spans="1:34" ht="10.95" customHeight="1" outlineLevel="1" x14ac:dyDescent="0.25">
      <c r="A3180" t="s">
        <v>3543</v>
      </c>
      <c r="C3180" s="3" t="s">
        <v>12986</v>
      </c>
      <c r="D3180" s="3">
        <v>615</v>
      </c>
      <c r="E3180" s="9">
        <v>1978</v>
      </c>
      <c r="F3180" s="7" t="s">
        <v>5143</v>
      </c>
      <c r="G3180" s="7" t="s">
        <v>5401</v>
      </c>
      <c r="H3180" s="8" t="s">
        <v>6676</v>
      </c>
      <c r="I3180" s="8" t="s">
        <v>11730</v>
      </c>
      <c r="J3180" s="19">
        <v>6</v>
      </c>
      <c r="K3180" s="19" t="s">
        <v>7738</v>
      </c>
      <c r="L3180" s="11"/>
      <c r="M3180" s="11"/>
      <c r="N3180" s="24"/>
      <c r="P3180" s="32"/>
      <c r="T3180" s="19"/>
      <c r="U3180" s="3">
        <v>603</v>
      </c>
      <c r="X3180" t="str">
        <f t="shared" si="205"/>
        <v/>
      </c>
      <c r="Z3180" t="str">
        <f t="shared" si="206"/>
        <v/>
      </c>
      <c r="AB3180" s="9"/>
      <c r="AC3180" t="s">
        <v>6676</v>
      </c>
      <c r="AD3180">
        <f t="shared" si="207"/>
        <v>0</v>
      </c>
      <c r="AF3180" s="3"/>
      <c r="AG3180" t="s">
        <v>1391</v>
      </c>
      <c r="AH3180" s="9" t="s">
        <v>4613</v>
      </c>
    </row>
    <row r="3181" spans="1:34" ht="10.95" customHeight="1" outlineLevel="1" x14ac:dyDescent="0.25">
      <c r="A3181" t="s">
        <v>3543</v>
      </c>
      <c r="C3181" s="3" t="s">
        <v>12986</v>
      </c>
      <c r="D3181" s="3">
        <v>616</v>
      </c>
      <c r="E3181" s="9">
        <v>1978</v>
      </c>
      <c r="F3181" s="7" t="s">
        <v>5243</v>
      </c>
      <c r="G3181" s="7" t="s">
        <v>5401</v>
      </c>
      <c r="H3181" s="8" t="s">
        <v>6676</v>
      </c>
      <c r="I3181" s="8" t="s">
        <v>11730</v>
      </c>
      <c r="J3181" s="19">
        <v>6</v>
      </c>
      <c r="K3181" s="19" t="s">
        <v>7738</v>
      </c>
      <c r="L3181" s="11"/>
      <c r="M3181" s="11"/>
      <c r="N3181" s="24"/>
      <c r="P3181" s="32"/>
      <c r="T3181" s="19"/>
      <c r="U3181" s="3">
        <v>604</v>
      </c>
      <c r="X3181" t="str">
        <f t="shared" si="205"/>
        <v/>
      </c>
      <c r="Z3181" t="str">
        <f t="shared" si="206"/>
        <v/>
      </c>
      <c r="AB3181" s="9"/>
      <c r="AC3181" t="s">
        <v>6676</v>
      </c>
      <c r="AD3181">
        <f t="shared" si="207"/>
        <v>0</v>
      </c>
      <c r="AF3181" s="3"/>
      <c r="AG3181" t="s">
        <v>1391</v>
      </c>
      <c r="AH3181" s="9" t="s">
        <v>4613</v>
      </c>
    </row>
    <row r="3182" spans="1:34" ht="10.95" customHeight="1" outlineLevel="1" x14ac:dyDescent="0.25">
      <c r="A3182" t="s">
        <v>3543</v>
      </c>
      <c r="C3182" s="3" t="s">
        <v>12986</v>
      </c>
      <c r="D3182" s="3">
        <v>617</v>
      </c>
      <c r="E3182" s="9">
        <v>1978</v>
      </c>
      <c r="F3182" s="7" t="s">
        <v>3424</v>
      </c>
      <c r="G3182" s="7" t="s">
        <v>5401</v>
      </c>
      <c r="H3182" s="8" t="s">
        <v>6676</v>
      </c>
      <c r="I3182" s="8" t="s">
        <v>11730</v>
      </c>
      <c r="J3182" s="19">
        <v>6</v>
      </c>
      <c r="K3182" s="19" t="s">
        <v>7738</v>
      </c>
      <c r="L3182" s="11"/>
      <c r="M3182" s="11"/>
      <c r="N3182" s="24"/>
      <c r="P3182" s="32"/>
      <c r="T3182" s="19"/>
      <c r="U3182" s="3">
        <v>605</v>
      </c>
      <c r="X3182" t="str">
        <f t="shared" si="205"/>
        <v/>
      </c>
      <c r="Z3182" t="str">
        <f t="shared" si="206"/>
        <v/>
      </c>
      <c r="AB3182" s="9"/>
      <c r="AC3182" t="s">
        <v>6676</v>
      </c>
      <c r="AD3182">
        <f t="shared" si="207"/>
        <v>0</v>
      </c>
      <c r="AF3182" s="3"/>
      <c r="AG3182" t="s">
        <v>1391</v>
      </c>
      <c r="AH3182" s="9" t="s">
        <v>4613</v>
      </c>
    </row>
    <row r="3183" spans="1:34" ht="10.95" customHeight="1" outlineLevel="1" x14ac:dyDescent="0.25">
      <c r="A3183" t="s">
        <v>3543</v>
      </c>
      <c r="C3183" s="3" t="s">
        <v>12986</v>
      </c>
      <c r="D3183" s="3">
        <v>619</v>
      </c>
      <c r="E3183" s="9">
        <v>1978</v>
      </c>
      <c r="F3183" s="7" t="s">
        <v>3507</v>
      </c>
      <c r="G3183" s="7" t="s">
        <v>5401</v>
      </c>
      <c r="H3183" s="8" t="s">
        <v>6676</v>
      </c>
      <c r="I3183" s="8" t="s">
        <v>11730</v>
      </c>
      <c r="J3183" s="19">
        <v>6</v>
      </c>
      <c r="K3183" s="19" t="s">
        <v>7736</v>
      </c>
      <c r="L3183" s="11">
        <v>2.4</v>
      </c>
      <c r="M3183" s="11"/>
      <c r="N3183" s="24"/>
      <c r="P3183" s="32"/>
      <c r="T3183" s="19"/>
      <c r="U3183" s="3">
        <v>607</v>
      </c>
      <c r="X3183" t="str">
        <f t="shared" si="205"/>
        <v/>
      </c>
      <c r="Z3183" t="str">
        <f t="shared" si="206"/>
        <v/>
      </c>
      <c r="AB3183" s="9"/>
      <c r="AC3183" t="s">
        <v>6676</v>
      </c>
      <c r="AD3183">
        <f t="shared" si="207"/>
        <v>0</v>
      </c>
      <c r="AF3183" s="3"/>
      <c r="AG3183" t="s">
        <v>1391</v>
      </c>
      <c r="AH3183" s="9" t="s">
        <v>4925</v>
      </c>
    </row>
    <row r="3184" spans="1:34" ht="10.95" customHeight="1" outlineLevel="1" x14ac:dyDescent="0.25">
      <c r="A3184" t="s">
        <v>3543</v>
      </c>
      <c r="C3184" s="3" t="s">
        <v>12986</v>
      </c>
      <c r="D3184" s="3">
        <v>706</v>
      </c>
      <c r="E3184" s="9">
        <v>1981</v>
      </c>
      <c r="F3184" s="7" t="s">
        <v>5282</v>
      </c>
      <c r="G3184" s="7" t="s">
        <v>5401</v>
      </c>
      <c r="H3184" s="8" t="s">
        <v>6677</v>
      </c>
      <c r="I3184" s="8" t="s">
        <v>7080</v>
      </c>
      <c r="J3184" s="19">
        <v>5</v>
      </c>
      <c r="K3184" s="19" t="s">
        <v>7738</v>
      </c>
      <c r="L3184" s="11"/>
      <c r="M3184" s="11"/>
      <c r="N3184" s="24"/>
      <c r="P3184" s="32"/>
      <c r="T3184" s="19"/>
      <c r="U3184" s="3">
        <v>690</v>
      </c>
      <c r="X3184" t="str">
        <f t="shared" si="205"/>
        <v/>
      </c>
      <c r="Z3184" t="str">
        <f t="shared" si="206"/>
        <v/>
      </c>
      <c r="AB3184" s="9"/>
      <c r="AC3184" t="s">
        <v>6677</v>
      </c>
      <c r="AD3184">
        <f t="shared" si="207"/>
        <v>0</v>
      </c>
      <c r="AF3184" s="3"/>
      <c r="AG3184" t="s">
        <v>6678</v>
      </c>
      <c r="AH3184" s="9" t="s">
        <v>4613</v>
      </c>
    </row>
    <row r="3185" spans="1:34" ht="10.95" customHeight="1" outlineLevel="1" x14ac:dyDescent="0.25">
      <c r="A3185" t="s">
        <v>3543</v>
      </c>
      <c r="C3185" s="3" t="s">
        <v>12986</v>
      </c>
      <c r="D3185" s="3">
        <v>777</v>
      </c>
      <c r="E3185" s="9">
        <v>1982</v>
      </c>
      <c r="F3185" s="7" t="s">
        <v>5141</v>
      </c>
      <c r="G3185" s="7" t="s">
        <v>5401</v>
      </c>
      <c r="H3185" s="8" t="s">
        <v>17201</v>
      </c>
      <c r="I3185" s="8" t="s">
        <v>17200</v>
      </c>
      <c r="J3185" s="19">
        <v>5</v>
      </c>
      <c r="K3185" s="19" t="s">
        <v>7736</v>
      </c>
      <c r="L3185" s="11">
        <v>1.8</v>
      </c>
      <c r="M3185" s="11"/>
      <c r="N3185" s="24"/>
      <c r="P3185" s="32"/>
      <c r="T3185" s="19"/>
      <c r="U3185" s="3"/>
      <c r="X3185" t="str">
        <f t="shared" si="205"/>
        <v/>
      </c>
      <c r="Z3185" t="str">
        <f t="shared" si="206"/>
        <v/>
      </c>
      <c r="AB3185" s="9"/>
      <c r="AC3185" t="s">
        <v>17201</v>
      </c>
      <c r="AD3185">
        <f t="shared" si="207"/>
        <v>0</v>
      </c>
      <c r="AF3185" s="3"/>
      <c r="AH3185" s="9"/>
    </row>
    <row r="3186" spans="1:34" ht="10.95" customHeight="1" outlineLevel="1" x14ac:dyDescent="0.25">
      <c r="A3186" t="s">
        <v>3543</v>
      </c>
      <c r="C3186" s="3" t="s">
        <v>12986</v>
      </c>
      <c r="D3186" s="3">
        <v>779</v>
      </c>
      <c r="E3186" s="9">
        <v>1982</v>
      </c>
      <c r="F3186" s="38">
        <v>1</v>
      </c>
      <c r="G3186" s="7" t="s">
        <v>5401</v>
      </c>
      <c r="H3186" s="8" t="s">
        <v>20185</v>
      </c>
      <c r="I3186" s="8" t="s">
        <v>17200</v>
      </c>
      <c r="J3186" s="19">
        <v>5</v>
      </c>
      <c r="K3186" s="19" t="s">
        <v>7736</v>
      </c>
      <c r="L3186" s="11">
        <v>1.8</v>
      </c>
      <c r="M3186" s="11"/>
      <c r="N3186" s="24"/>
      <c r="P3186" s="32"/>
      <c r="T3186" s="19"/>
      <c r="U3186" s="3"/>
      <c r="X3186" t="str">
        <f t="shared" si="205"/>
        <v/>
      </c>
      <c r="Z3186" t="str">
        <f t="shared" si="206"/>
        <v/>
      </c>
      <c r="AB3186" s="9"/>
      <c r="AC3186" t="s">
        <v>20185</v>
      </c>
      <c r="AD3186">
        <f t="shared" ref="AD3186:AD3217" si="208">COUNTIF(H3186,"*Fuji*")</f>
        <v>0</v>
      </c>
      <c r="AF3186" s="3"/>
      <c r="AH3186" s="9"/>
    </row>
    <row r="3187" spans="1:34" ht="10.95" customHeight="1" outlineLevel="1" x14ac:dyDescent="0.25">
      <c r="A3187" t="s">
        <v>3543</v>
      </c>
      <c r="C3187" s="3" t="s">
        <v>12986</v>
      </c>
      <c r="D3187" s="3" t="s">
        <v>18752</v>
      </c>
      <c r="E3187" s="9">
        <v>1982</v>
      </c>
      <c r="F3187" s="7" t="s">
        <v>13102</v>
      </c>
      <c r="G3187" s="7" t="s">
        <v>5401</v>
      </c>
      <c r="H3187" s="8" t="s">
        <v>17202</v>
      </c>
      <c r="I3187" s="8" t="s">
        <v>13129</v>
      </c>
      <c r="J3187" s="19">
        <v>3</v>
      </c>
      <c r="K3187" s="19" t="s">
        <v>7738</v>
      </c>
      <c r="L3187" s="11"/>
      <c r="M3187" s="11"/>
      <c r="N3187" s="24"/>
      <c r="P3187" s="32"/>
      <c r="T3187" s="19"/>
      <c r="U3187" s="3"/>
      <c r="X3187" t="str">
        <f t="shared" si="205"/>
        <v/>
      </c>
      <c r="Z3187">
        <f t="shared" si="206"/>
        <v>1</v>
      </c>
      <c r="AA3187">
        <v>1</v>
      </c>
      <c r="AB3187" s="9"/>
      <c r="AC3187" t="s">
        <v>17202</v>
      </c>
      <c r="AD3187">
        <f t="shared" si="208"/>
        <v>0</v>
      </c>
      <c r="AF3187" s="3"/>
      <c r="AH3187" s="9"/>
    </row>
    <row r="3188" spans="1:34" ht="10.95" customHeight="1" outlineLevel="1" x14ac:dyDescent="0.25">
      <c r="A3188" t="s">
        <v>3543</v>
      </c>
      <c r="C3188" s="3" t="s">
        <v>12986</v>
      </c>
      <c r="D3188" s="3">
        <v>863</v>
      </c>
      <c r="E3188" s="9">
        <v>1984</v>
      </c>
      <c r="F3188" s="7" t="s">
        <v>5299</v>
      </c>
      <c r="G3188" s="7" t="s">
        <v>5401</v>
      </c>
      <c r="H3188" s="8" t="s">
        <v>17204</v>
      </c>
      <c r="I3188" s="8" t="s">
        <v>17203</v>
      </c>
      <c r="J3188" s="19">
        <v>5</v>
      </c>
      <c r="K3188" s="19" t="s">
        <v>7738</v>
      </c>
      <c r="L3188" s="11"/>
      <c r="M3188" s="11"/>
      <c r="N3188" s="24"/>
      <c r="P3188" s="32"/>
      <c r="T3188" s="19"/>
      <c r="U3188" s="3"/>
      <c r="X3188" t="str">
        <f t="shared" si="205"/>
        <v/>
      </c>
      <c r="Z3188" t="str">
        <f t="shared" si="206"/>
        <v/>
      </c>
      <c r="AB3188" s="9"/>
      <c r="AC3188" t="s">
        <v>17204</v>
      </c>
      <c r="AD3188">
        <f t="shared" si="208"/>
        <v>0</v>
      </c>
      <c r="AF3188" s="3"/>
      <c r="AH3188" s="9"/>
    </row>
    <row r="3189" spans="1:34" ht="10.95" customHeight="1" outlineLevel="1" x14ac:dyDescent="0.25">
      <c r="A3189" t="s">
        <v>3543</v>
      </c>
      <c r="C3189" s="3" t="s">
        <v>12986</v>
      </c>
      <c r="D3189" s="3">
        <v>895</v>
      </c>
      <c r="E3189" s="9">
        <v>1984</v>
      </c>
      <c r="F3189" s="7" t="s">
        <v>1349</v>
      </c>
      <c r="G3189" s="7" t="s">
        <v>5401</v>
      </c>
      <c r="H3189" s="8" t="s">
        <v>17206</v>
      </c>
      <c r="I3189" s="8" t="s">
        <v>17205</v>
      </c>
      <c r="J3189" s="19">
        <v>5</v>
      </c>
      <c r="K3189" s="19" t="s">
        <v>7736</v>
      </c>
      <c r="L3189" s="11">
        <v>5.5</v>
      </c>
      <c r="M3189" s="11"/>
      <c r="N3189" s="24"/>
      <c r="P3189" s="32"/>
      <c r="T3189" s="19"/>
      <c r="U3189" s="3"/>
      <c r="X3189" t="str">
        <f t="shared" si="205"/>
        <v/>
      </c>
      <c r="Z3189" t="str">
        <f t="shared" si="206"/>
        <v/>
      </c>
      <c r="AB3189" s="9"/>
      <c r="AC3189" t="s">
        <v>17206</v>
      </c>
      <c r="AD3189">
        <f t="shared" si="208"/>
        <v>0</v>
      </c>
      <c r="AF3189" s="3"/>
      <c r="AH3189" s="9"/>
    </row>
    <row r="3190" spans="1:34" ht="10.95" customHeight="1" outlineLevel="1" x14ac:dyDescent="0.25">
      <c r="A3190" t="s">
        <v>3543</v>
      </c>
      <c r="C3190" s="3" t="s">
        <v>12986</v>
      </c>
      <c r="D3190" s="3" t="s">
        <v>18753</v>
      </c>
      <c r="E3190" s="9">
        <v>1984</v>
      </c>
      <c r="F3190" s="7" t="s">
        <v>13102</v>
      </c>
      <c r="G3190" s="7" t="s">
        <v>5401</v>
      </c>
      <c r="H3190" s="8" t="s">
        <v>17206</v>
      </c>
      <c r="I3190" s="8" t="s">
        <v>17205</v>
      </c>
      <c r="J3190" s="19">
        <v>3</v>
      </c>
      <c r="K3190" s="19" t="s">
        <v>7736</v>
      </c>
      <c r="L3190" s="11">
        <v>4</v>
      </c>
      <c r="M3190" s="11"/>
      <c r="N3190" s="24"/>
      <c r="P3190" s="32"/>
      <c r="T3190" s="19"/>
      <c r="U3190" s="3"/>
      <c r="X3190" t="str">
        <f t="shared" si="205"/>
        <v/>
      </c>
      <c r="Z3190">
        <f t="shared" si="206"/>
        <v>1</v>
      </c>
      <c r="AA3190">
        <v>1</v>
      </c>
      <c r="AB3190" s="9"/>
      <c r="AC3190" t="s">
        <v>17206</v>
      </c>
      <c r="AD3190">
        <f t="shared" si="208"/>
        <v>0</v>
      </c>
      <c r="AF3190" s="3"/>
      <c r="AH3190" s="9"/>
    </row>
    <row r="3191" spans="1:34" ht="10.95" customHeight="1" outlineLevel="1" x14ac:dyDescent="0.25">
      <c r="A3191" t="s">
        <v>3543</v>
      </c>
      <c r="C3191" s="3" t="s">
        <v>12986</v>
      </c>
      <c r="D3191" s="3">
        <v>909</v>
      </c>
      <c r="E3191" s="9">
        <v>1985</v>
      </c>
      <c r="F3191" s="7" t="s">
        <v>13102</v>
      </c>
      <c r="G3191" s="7" t="s">
        <v>5401</v>
      </c>
      <c r="H3191" s="8" t="s">
        <v>17207</v>
      </c>
      <c r="I3191" s="8" t="s">
        <v>14452</v>
      </c>
      <c r="J3191" s="19">
        <v>5</v>
      </c>
      <c r="K3191" s="19" t="s">
        <v>7736</v>
      </c>
      <c r="L3191" s="11">
        <v>4</v>
      </c>
      <c r="M3191" s="11"/>
      <c r="N3191" s="24"/>
      <c r="P3191" s="32"/>
      <c r="T3191" s="19"/>
      <c r="U3191" s="3"/>
      <c r="X3191" t="str">
        <f t="shared" si="205"/>
        <v/>
      </c>
      <c r="Z3191">
        <f t="shared" si="206"/>
        <v>1</v>
      </c>
      <c r="AB3191" s="9"/>
      <c r="AC3191" t="s">
        <v>17207</v>
      </c>
      <c r="AD3191">
        <f t="shared" si="208"/>
        <v>0</v>
      </c>
      <c r="AF3191" s="3"/>
      <c r="AH3191" s="9"/>
    </row>
    <row r="3192" spans="1:34" ht="10.95" customHeight="1" outlineLevel="1" x14ac:dyDescent="0.25">
      <c r="A3192" t="s">
        <v>3543</v>
      </c>
      <c r="C3192" s="3" t="s">
        <v>12986</v>
      </c>
      <c r="D3192" s="3">
        <v>936</v>
      </c>
      <c r="E3192" s="9">
        <v>1985</v>
      </c>
      <c r="F3192" s="38">
        <v>4</v>
      </c>
      <c r="G3192" s="7" t="s">
        <v>5401</v>
      </c>
      <c r="H3192" s="8" t="s">
        <v>15172</v>
      </c>
      <c r="I3192" s="8" t="s">
        <v>13103</v>
      </c>
      <c r="J3192" s="19">
        <v>5</v>
      </c>
      <c r="K3192" s="19" t="s">
        <v>7738</v>
      </c>
      <c r="L3192" s="11"/>
      <c r="M3192" s="11"/>
      <c r="N3192" s="24"/>
      <c r="P3192" s="32"/>
      <c r="T3192" s="19"/>
      <c r="U3192" s="3"/>
      <c r="X3192" t="str">
        <f t="shared" si="205"/>
        <v/>
      </c>
      <c r="Z3192" t="str">
        <f t="shared" si="206"/>
        <v/>
      </c>
      <c r="AB3192" s="9"/>
      <c r="AC3192" t="s">
        <v>15172</v>
      </c>
      <c r="AD3192">
        <f t="shared" si="208"/>
        <v>0</v>
      </c>
      <c r="AF3192" s="3"/>
      <c r="AH3192" s="9"/>
    </row>
    <row r="3193" spans="1:34" ht="10.95" customHeight="1" outlineLevel="1" x14ac:dyDescent="0.25">
      <c r="A3193" t="s">
        <v>3543</v>
      </c>
      <c r="C3193" s="3" t="s">
        <v>12986</v>
      </c>
      <c r="D3193" s="3">
        <v>937</v>
      </c>
      <c r="E3193" s="9">
        <v>1985</v>
      </c>
      <c r="F3193" s="7" t="s">
        <v>13102</v>
      </c>
      <c r="G3193" s="7" t="s">
        <v>5401</v>
      </c>
      <c r="H3193" s="8" t="s">
        <v>17208</v>
      </c>
      <c r="I3193" s="8" t="s">
        <v>13103</v>
      </c>
      <c r="J3193" s="19">
        <v>6</v>
      </c>
      <c r="K3193" s="19" t="s">
        <v>7736</v>
      </c>
      <c r="L3193" s="11">
        <v>4</v>
      </c>
      <c r="M3193" s="11"/>
      <c r="N3193" s="24"/>
      <c r="P3193" s="32"/>
      <c r="T3193" s="19"/>
      <c r="U3193" s="3"/>
      <c r="X3193" t="str">
        <f t="shared" si="205"/>
        <v/>
      </c>
      <c r="Z3193">
        <f t="shared" si="206"/>
        <v>1</v>
      </c>
      <c r="AB3193" s="9"/>
      <c r="AC3193" t="s">
        <v>17208</v>
      </c>
      <c r="AD3193">
        <f t="shared" si="208"/>
        <v>0</v>
      </c>
      <c r="AF3193" s="3"/>
      <c r="AH3193" s="9"/>
    </row>
    <row r="3194" spans="1:34" ht="10.95" customHeight="1" outlineLevel="1" x14ac:dyDescent="0.25">
      <c r="A3194" t="s">
        <v>3543</v>
      </c>
      <c r="C3194" s="3" t="s">
        <v>12986</v>
      </c>
      <c r="D3194" s="3">
        <v>968</v>
      </c>
      <c r="E3194" s="9">
        <v>1986</v>
      </c>
      <c r="F3194" s="7" t="s">
        <v>13102</v>
      </c>
      <c r="G3194" s="7" t="s">
        <v>5401</v>
      </c>
      <c r="H3194" s="8" t="s">
        <v>17209</v>
      </c>
      <c r="I3194" s="8" t="s">
        <v>7607</v>
      </c>
      <c r="J3194" s="19">
        <v>5</v>
      </c>
      <c r="K3194" s="19" t="s">
        <v>7736</v>
      </c>
      <c r="L3194" s="11">
        <v>4</v>
      </c>
      <c r="M3194" s="11"/>
      <c r="N3194" s="24"/>
      <c r="P3194" s="32"/>
      <c r="T3194" s="19"/>
      <c r="U3194" s="3"/>
      <c r="X3194" t="str">
        <f t="shared" si="205"/>
        <v/>
      </c>
      <c r="Z3194">
        <f t="shared" si="206"/>
        <v>1</v>
      </c>
      <c r="AB3194" s="9"/>
      <c r="AC3194" t="s">
        <v>17209</v>
      </c>
      <c r="AD3194">
        <f t="shared" si="208"/>
        <v>0</v>
      </c>
      <c r="AF3194" s="3"/>
      <c r="AH3194" s="9"/>
    </row>
    <row r="3195" spans="1:34" ht="10.95" customHeight="1" outlineLevel="1" x14ac:dyDescent="0.25">
      <c r="A3195" t="s">
        <v>3543</v>
      </c>
      <c r="C3195" s="3" t="s">
        <v>12986</v>
      </c>
      <c r="D3195" s="3">
        <v>1007</v>
      </c>
      <c r="E3195" s="9">
        <v>1986</v>
      </c>
      <c r="F3195" s="7" t="s">
        <v>17210</v>
      </c>
      <c r="G3195" s="7" t="s">
        <v>5401</v>
      </c>
      <c r="H3195" s="8" t="s">
        <v>17209</v>
      </c>
      <c r="I3195" s="8" t="s">
        <v>7607</v>
      </c>
      <c r="J3195" s="19">
        <v>5</v>
      </c>
      <c r="K3195" s="19" t="s">
        <v>7738</v>
      </c>
      <c r="L3195" s="11"/>
      <c r="M3195" s="11"/>
      <c r="N3195" s="24"/>
      <c r="P3195" s="32"/>
      <c r="T3195" s="19"/>
      <c r="U3195" s="3"/>
      <c r="X3195" t="str">
        <f t="shared" si="205"/>
        <v/>
      </c>
      <c r="Z3195">
        <f t="shared" si="206"/>
        <v>1</v>
      </c>
      <c r="AB3195" s="9"/>
      <c r="AC3195" t="s">
        <v>17209</v>
      </c>
      <c r="AD3195">
        <f t="shared" si="208"/>
        <v>0</v>
      </c>
      <c r="AF3195" s="3"/>
      <c r="AH3195" s="9"/>
    </row>
    <row r="3196" spans="1:34" ht="10.95" customHeight="1" outlineLevel="1" x14ac:dyDescent="0.25">
      <c r="A3196" t="s">
        <v>3543</v>
      </c>
      <c r="C3196" s="3" t="s">
        <v>12986</v>
      </c>
      <c r="D3196" s="3">
        <v>1055</v>
      </c>
      <c r="E3196" s="9">
        <v>1987</v>
      </c>
      <c r="F3196" s="7" t="s">
        <v>13102</v>
      </c>
      <c r="G3196" s="7" t="s">
        <v>5401</v>
      </c>
      <c r="H3196" s="8" t="s">
        <v>17211</v>
      </c>
      <c r="I3196" s="8" t="s">
        <v>10854</v>
      </c>
      <c r="J3196" s="19">
        <v>6</v>
      </c>
      <c r="K3196" s="19" t="s">
        <v>7738</v>
      </c>
      <c r="L3196" s="11"/>
      <c r="M3196" s="11"/>
      <c r="N3196" s="24"/>
      <c r="P3196" s="32"/>
      <c r="T3196" s="19"/>
      <c r="U3196" s="3"/>
      <c r="X3196" t="str">
        <f t="shared" si="205"/>
        <v/>
      </c>
      <c r="Z3196">
        <f t="shared" si="206"/>
        <v>1</v>
      </c>
      <c r="AB3196" s="9"/>
      <c r="AC3196" t="s">
        <v>17211</v>
      </c>
      <c r="AD3196">
        <f t="shared" si="208"/>
        <v>0</v>
      </c>
      <c r="AF3196" s="3"/>
      <c r="AH3196" s="9"/>
    </row>
    <row r="3197" spans="1:34" ht="10.95" customHeight="1" outlineLevel="1" x14ac:dyDescent="0.25">
      <c r="A3197" t="s">
        <v>3543</v>
      </c>
      <c r="C3197" s="3" t="s">
        <v>12986</v>
      </c>
      <c r="D3197" s="3">
        <v>1092</v>
      </c>
      <c r="E3197" s="9">
        <v>1988</v>
      </c>
      <c r="F3197" s="7" t="s">
        <v>5143</v>
      </c>
      <c r="G3197" s="7" t="s">
        <v>5401</v>
      </c>
      <c r="H3197" s="8" t="s">
        <v>6679</v>
      </c>
      <c r="I3197" s="8" t="s">
        <v>17212</v>
      </c>
      <c r="J3197" s="19">
        <v>5</v>
      </c>
      <c r="K3197" s="19" t="s">
        <v>7736</v>
      </c>
      <c r="L3197" s="11">
        <v>0.5</v>
      </c>
      <c r="M3197" s="11"/>
      <c r="N3197" s="24"/>
      <c r="P3197" s="32"/>
      <c r="T3197" s="19"/>
      <c r="U3197" s="3">
        <v>1075</v>
      </c>
      <c r="X3197" t="str">
        <f t="shared" si="205"/>
        <v/>
      </c>
      <c r="Z3197" t="str">
        <f t="shared" si="206"/>
        <v/>
      </c>
      <c r="AB3197" s="9"/>
      <c r="AC3197" t="s">
        <v>6679</v>
      </c>
      <c r="AD3197">
        <f t="shared" si="208"/>
        <v>0</v>
      </c>
      <c r="AF3197" s="3"/>
      <c r="AG3197" t="s">
        <v>1391</v>
      </c>
      <c r="AH3197" s="9" t="s">
        <v>4613</v>
      </c>
    </row>
    <row r="3198" spans="1:34" ht="10.95" customHeight="1" outlineLevel="1" x14ac:dyDescent="0.25">
      <c r="A3198" t="s">
        <v>3543</v>
      </c>
      <c r="C3198" s="3" t="s">
        <v>12986</v>
      </c>
      <c r="D3198" s="3">
        <v>1095</v>
      </c>
      <c r="E3198" s="9">
        <v>1988</v>
      </c>
      <c r="F3198" s="7" t="s">
        <v>5299</v>
      </c>
      <c r="G3198" s="7" t="s">
        <v>5401</v>
      </c>
      <c r="H3198" s="8" t="s">
        <v>2862</v>
      </c>
      <c r="I3198" s="8" t="s">
        <v>17212</v>
      </c>
      <c r="J3198" s="19">
        <v>2</v>
      </c>
      <c r="K3198" s="19" t="s">
        <v>7736</v>
      </c>
      <c r="L3198" s="11">
        <v>0.5</v>
      </c>
      <c r="M3198" s="11"/>
      <c r="N3198" s="24"/>
      <c r="P3198" s="32"/>
      <c r="T3198" s="19"/>
      <c r="U3198" s="3">
        <v>1078</v>
      </c>
      <c r="X3198" t="str">
        <f t="shared" si="205"/>
        <v/>
      </c>
      <c r="Z3198" t="str">
        <f t="shared" si="206"/>
        <v/>
      </c>
      <c r="AB3198" s="9"/>
      <c r="AC3198" t="s">
        <v>2862</v>
      </c>
      <c r="AD3198">
        <f t="shared" si="208"/>
        <v>0</v>
      </c>
      <c r="AF3198" s="3"/>
      <c r="AG3198" t="s">
        <v>2366</v>
      </c>
      <c r="AH3198" s="9" t="s">
        <v>4613</v>
      </c>
    </row>
    <row r="3199" spans="1:34" ht="10.95" customHeight="1" outlineLevel="1" x14ac:dyDescent="0.25">
      <c r="A3199" t="s">
        <v>3543</v>
      </c>
      <c r="C3199" s="3" t="s">
        <v>12986</v>
      </c>
      <c r="D3199" s="3">
        <v>1097</v>
      </c>
      <c r="E3199" s="9">
        <v>1988</v>
      </c>
      <c r="F3199" s="7" t="s">
        <v>13102</v>
      </c>
      <c r="G3199" s="7" t="s">
        <v>5401</v>
      </c>
      <c r="H3199" s="8" t="s">
        <v>17213</v>
      </c>
      <c r="I3199" s="8" t="s">
        <v>17212</v>
      </c>
      <c r="J3199" s="19">
        <v>5</v>
      </c>
      <c r="K3199" s="19" t="s">
        <v>7736</v>
      </c>
      <c r="L3199" s="11">
        <v>2</v>
      </c>
      <c r="M3199" s="11"/>
      <c r="N3199" s="24"/>
      <c r="P3199" s="32"/>
      <c r="T3199" s="19"/>
      <c r="U3199" s="3"/>
      <c r="X3199" t="str">
        <f t="shared" si="205"/>
        <v/>
      </c>
      <c r="Z3199">
        <f t="shared" si="206"/>
        <v>1</v>
      </c>
      <c r="AB3199" s="9"/>
      <c r="AC3199" t="s">
        <v>17213</v>
      </c>
      <c r="AD3199">
        <f t="shared" si="208"/>
        <v>0</v>
      </c>
      <c r="AF3199" s="3"/>
      <c r="AH3199" s="9"/>
    </row>
    <row r="3200" spans="1:34" ht="10.95" customHeight="1" outlineLevel="1" x14ac:dyDescent="0.25">
      <c r="A3200" t="s">
        <v>3543</v>
      </c>
      <c r="C3200" s="3" t="s">
        <v>12986</v>
      </c>
      <c r="D3200" s="3">
        <v>1100</v>
      </c>
      <c r="E3200" s="9">
        <v>1988</v>
      </c>
      <c r="F3200" s="7" t="s">
        <v>17210</v>
      </c>
      <c r="G3200" s="7" t="s">
        <v>5401</v>
      </c>
      <c r="H3200" s="8" t="s">
        <v>16050</v>
      </c>
      <c r="I3200" s="8" t="s">
        <v>17214</v>
      </c>
      <c r="J3200" s="19">
        <v>5</v>
      </c>
      <c r="K3200" s="19" t="s">
        <v>7738</v>
      </c>
      <c r="L3200" s="11"/>
      <c r="M3200" s="11"/>
      <c r="N3200" s="24"/>
      <c r="P3200" s="32"/>
      <c r="T3200" s="19"/>
      <c r="U3200" s="3"/>
      <c r="X3200" t="str">
        <f t="shared" si="205"/>
        <v/>
      </c>
      <c r="Z3200">
        <f t="shared" si="206"/>
        <v>1</v>
      </c>
      <c r="AB3200" s="9"/>
      <c r="AC3200" t="s">
        <v>16050</v>
      </c>
      <c r="AD3200">
        <f t="shared" si="208"/>
        <v>0</v>
      </c>
      <c r="AF3200" s="3"/>
      <c r="AH3200" s="9"/>
    </row>
    <row r="3201" spans="1:34" ht="10.95" customHeight="1" outlineLevel="1" x14ac:dyDescent="0.25">
      <c r="A3201" t="s">
        <v>3543</v>
      </c>
      <c r="C3201" s="3" t="s">
        <v>12986</v>
      </c>
      <c r="D3201" s="3">
        <v>1101</v>
      </c>
      <c r="E3201" s="9">
        <v>1988</v>
      </c>
      <c r="F3201" s="7" t="s">
        <v>13102</v>
      </c>
      <c r="G3201" s="7" t="s">
        <v>5401</v>
      </c>
      <c r="H3201" s="8" t="s">
        <v>17211</v>
      </c>
      <c r="I3201" s="8" t="s">
        <v>17214</v>
      </c>
      <c r="J3201" s="19">
        <v>6</v>
      </c>
      <c r="K3201" s="19" t="s">
        <v>7738</v>
      </c>
      <c r="L3201" s="11"/>
      <c r="M3201" s="11"/>
      <c r="N3201" s="24"/>
      <c r="P3201" s="32"/>
      <c r="T3201" s="19"/>
      <c r="U3201" s="3"/>
      <c r="X3201" t="str">
        <f t="shared" si="205"/>
        <v/>
      </c>
      <c r="Z3201">
        <f t="shared" si="206"/>
        <v>1</v>
      </c>
      <c r="AB3201" s="9"/>
      <c r="AC3201" t="s">
        <v>17211</v>
      </c>
      <c r="AD3201">
        <f t="shared" si="208"/>
        <v>0</v>
      </c>
      <c r="AF3201" s="3"/>
      <c r="AH3201" s="9"/>
    </row>
    <row r="3202" spans="1:34" ht="10.95" customHeight="1" outlineLevel="1" x14ac:dyDescent="0.25">
      <c r="A3202" t="s">
        <v>3543</v>
      </c>
      <c r="C3202" s="3" t="s">
        <v>12986</v>
      </c>
      <c r="D3202" s="3">
        <v>1187</v>
      </c>
      <c r="E3202" s="9">
        <v>1988</v>
      </c>
      <c r="F3202" s="7" t="s">
        <v>13102</v>
      </c>
      <c r="G3202" s="7" t="s">
        <v>5401</v>
      </c>
      <c r="H3202" s="8" t="s">
        <v>17216</v>
      </c>
      <c r="I3202" s="8" t="s">
        <v>17215</v>
      </c>
      <c r="J3202" s="19">
        <v>5</v>
      </c>
      <c r="K3202" s="19" t="s">
        <v>7736</v>
      </c>
      <c r="L3202" s="11">
        <v>4</v>
      </c>
      <c r="M3202" s="11"/>
      <c r="N3202" s="24"/>
      <c r="P3202" s="32"/>
      <c r="T3202" s="19"/>
      <c r="U3202" s="3"/>
      <c r="X3202" t="str">
        <f t="shared" ref="X3202:X3265" si="209">IF(COUNTIF(F3202,"*fdc*"),1,"")</f>
        <v/>
      </c>
      <c r="Z3202">
        <f t="shared" ref="Z3202:Z3265" si="210">IF(COUNTIF(F3202,"*s/s*"),1,"")</f>
        <v>1</v>
      </c>
      <c r="AB3202" s="9"/>
      <c r="AC3202" t="s">
        <v>17216</v>
      </c>
      <c r="AD3202">
        <f t="shared" si="208"/>
        <v>0</v>
      </c>
      <c r="AF3202" s="3"/>
      <c r="AH3202" s="9"/>
    </row>
    <row r="3203" spans="1:34" ht="10.95" customHeight="1" outlineLevel="1" x14ac:dyDescent="0.25">
      <c r="A3203" t="s">
        <v>3543</v>
      </c>
      <c r="C3203" s="3" t="s">
        <v>12986</v>
      </c>
      <c r="D3203" s="3">
        <v>1188</v>
      </c>
      <c r="E3203" s="9">
        <v>1988</v>
      </c>
      <c r="F3203" s="7" t="s">
        <v>13102</v>
      </c>
      <c r="G3203" s="7" t="s">
        <v>5401</v>
      </c>
      <c r="H3203" s="8" t="s">
        <v>17217</v>
      </c>
      <c r="I3203" s="8" t="s">
        <v>17215</v>
      </c>
      <c r="J3203" s="19">
        <v>5</v>
      </c>
      <c r="K3203" s="19" t="s">
        <v>7736</v>
      </c>
      <c r="L3203" s="11">
        <v>4</v>
      </c>
      <c r="M3203" s="11"/>
      <c r="N3203" s="24"/>
      <c r="P3203" s="32"/>
      <c r="T3203" s="19"/>
      <c r="U3203" s="3"/>
      <c r="X3203" t="str">
        <f t="shared" si="209"/>
        <v/>
      </c>
      <c r="Z3203">
        <f t="shared" si="210"/>
        <v>1</v>
      </c>
      <c r="AB3203" s="9"/>
      <c r="AC3203" t="s">
        <v>17217</v>
      </c>
      <c r="AD3203">
        <f t="shared" si="208"/>
        <v>0</v>
      </c>
      <c r="AF3203" s="3"/>
      <c r="AH3203" s="9"/>
    </row>
    <row r="3204" spans="1:34" ht="10.95" customHeight="1" outlineLevel="1" x14ac:dyDescent="0.25">
      <c r="A3204" t="s">
        <v>3543</v>
      </c>
      <c r="C3204" s="3" t="s">
        <v>12986</v>
      </c>
      <c r="D3204" s="3">
        <v>1204</v>
      </c>
      <c r="E3204" s="9">
        <v>1989</v>
      </c>
      <c r="F3204" s="7" t="s">
        <v>5141</v>
      </c>
      <c r="G3204" s="7" t="s">
        <v>5401</v>
      </c>
      <c r="H3204" s="8" t="s">
        <v>1086</v>
      </c>
      <c r="I3204" s="8" t="s">
        <v>17218</v>
      </c>
      <c r="J3204" s="19">
        <v>6</v>
      </c>
      <c r="K3204" s="19" t="s">
        <v>7736</v>
      </c>
      <c r="L3204" s="11">
        <v>2.5</v>
      </c>
      <c r="M3204" s="11"/>
      <c r="N3204" s="24"/>
      <c r="P3204" s="32"/>
      <c r="T3204" s="19"/>
      <c r="U3204" s="3"/>
      <c r="X3204" t="str">
        <f t="shared" si="209"/>
        <v/>
      </c>
      <c r="Z3204" t="str">
        <f t="shared" si="210"/>
        <v/>
      </c>
      <c r="AB3204" s="9"/>
      <c r="AC3204" t="s">
        <v>1086</v>
      </c>
      <c r="AD3204">
        <f t="shared" si="208"/>
        <v>0</v>
      </c>
      <c r="AF3204" s="3"/>
      <c r="AH3204" s="9"/>
    </row>
    <row r="3205" spans="1:34" ht="10.95" customHeight="1" outlineLevel="1" x14ac:dyDescent="0.25">
      <c r="A3205" t="s">
        <v>3543</v>
      </c>
      <c r="C3205" s="3" t="s">
        <v>12986</v>
      </c>
      <c r="D3205" s="3" t="s">
        <v>18754</v>
      </c>
      <c r="E3205" s="9">
        <v>1990</v>
      </c>
      <c r="F3205" s="7" t="s">
        <v>13102</v>
      </c>
      <c r="G3205" s="7" t="s">
        <v>5401</v>
      </c>
      <c r="H3205" s="8" t="s">
        <v>17220</v>
      </c>
      <c r="I3205" s="8" t="s">
        <v>17219</v>
      </c>
      <c r="J3205" s="19">
        <v>3</v>
      </c>
      <c r="K3205" s="19" t="s">
        <v>7736</v>
      </c>
      <c r="L3205" s="11">
        <v>6.3</v>
      </c>
      <c r="M3205" s="11"/>
      <c r="N3205" s="24"/>
      <c r="P3205" s="32"/>
      <c r="T3205" s="19"/>
      <c r="U3205" s="3"/>
      <c r="X3205" t="str">
        <f t="shared" si="209"/>
        <v/>
      </c>
      <c r="Z3205">
        <f t="shared" si="210"/>
        <v>1</v>
      </c>
      <c r="AA3205">
        <v>1</v>
      </c>
      <c r="AB3205" s="9"/>
      <c r="AC3205" t="s">
        <v>17220</v>
      </c>
      <c r="AD3205">
        <f t="shared" si="208"/>
        <v>0</v>
      </c>
      <c r="AF3205" s="3"/>
      <c r="AH3205" s="9"/>
    </row>
    <row r="3206" spans="1:34" ht="10.95" customHeight="1" outlineLevel="1" x14ac:dyDescent="0.25">
      <c r="A3206" t="s">
        <v>3543</v>
      </c>
      <c r="C3206" s="3" t="s">
        <v>12986</v>
      </c>
      <c r="D3206" s="3">
        <v>1332</v>
      </c>
      <c r="E3206" s="9">
        <v>1990</v>
      </c>
      <c r="F3206" s="7" t="s">
        <v>13102</v>
      </c>
      <c r="G3206" s="7" t="s">
        <v>5401</v>
      </c>
      <c r="H3206" s="8" t="s">
        <v>17220</v>
      </c>
      <c r="I3206" s="8" t="s">
        <v>17219</v>
      </c>
      <c r="J3206" s="19">
        <v>3</v>
      </c>
      <c r="K3206" s="19" t="s">
        <v>7736</v>
      </c>
      <c r="L3206" s="11">
        <v>4</v>
      </c>
      <c r="M3206" s="11"/>
      <c r="N3206" s="24"/>
      <c r="P3206" s="32"/>
      <c r="T3206" s="19"/>
      <c r="U3206" s="3"/>
      <c r="X3206" t="str">
        <f t="shared" si="209"/>
        <v/>
      </c>
      <c r="Z3206">
        <f t="shared" si="210"/>
        <v>1</v>
      </c>
      <c r="AA3206">
        <v>1</v>
      </c>
      <c r="AB3206" s="9"/>
      <c r="AC3206" t="s">
        <v>17220</v>
      </c>
      <c r="AD3206">
        <f t="shared" si="208"/>
        <v>0</v>
      </c>
      <c r="AF3206" s="3"/>
      <c r="AH3206" s="9"/>
    </row>
    <row r="3207" spans="1:34" ht="10.95" customHeight="1" outlineLevel="1" x14ac:dyDescent="0.25">
      <c r="A3207" t="s">
        <v>3543</v>
      </c>
      <c r="C3207" s="3" t="s">
        <v>12986</v>
      </c>
      <c r="D3207" s="3" t="s">
        <v>18755</v>
      </c>
      <c r="E3207" s="9">
        <v>1990</v>
      </c>
      <c r="F3207" s="7" t="s">
        <v>13107</v>
      </c>
      <c r="G3207" s="7" t="s">
        <v>5401</v>
      </c>
      <c r="H3207" s="8" t="s">
        <v>14861</v>
      </c>
      <c r="I3207" s="8" t="s">
        <v>8497</v>
      </c>
      <c r="J3207" s="19">
        <v>3</v>
      </c>
      <c r="K3207" s="19" t="s">
        <v>7736</v>
      </c>
      <c r="L3207" s="11">
        <v>4</v>
      </c>
      <c r="M3207" s="11"/>
      <c r="N3207" s="24"/>
      <c r="P3207" s="32"/>
      <c r="T3207" s="19"/>
      <c r="U3207" s="3"/>
      <c r="X3207" t="str">
        <f t="shared" si="209"/>
        <v/>
      </c>
      <c r="Z3207">
        <f t="shared" si="210"/>
        <v>1</v>
      </c>
      <c r="AA3207">
        <v>1</v>
      </c>
      <c r="AB3207" s="9"/>
      <c r="AC3207" t="s">
        <v>14861</v>
      </c>
      <c r="AD3207">
        <f t="shared" si="208"/>
        <v>0</v>
      </c>
      <c r="AF3207" s="3"/>
      <c r="AH3207" s="9"/>
    </row>
    <row r="3208" spans="1:34" ht="10.95" customHeight="1" outlineLevel="1" x14ac:dyDescent="0.25">
      <c r="A3208" t="s">
        <v>3543</v>
      </c>
      <c r="C3208" s="3" t="s">
        <v>12986</v>
      </c>
      <c r="D3208" s="3">
        <v>1383</v>
      </c>
      <c r="E3208" s="9">
        <v>1991</v>
      </c>
      <c r="F3208" s="38">
        <v>1</v>
      </c>
      <c r="G3208" s="7" t="s">
        <v>5401</v>
      </c>
      <c r="H3208" s="8" t="s">
        <v>17222</v>
      </c>
      <c r="I3208" s="8" t="s">
        <v>17221</v>
      </c>
      <c r="J3208" s="19">
        <v>5</v>
      </c>
      <c r="K3208" s="19" t="s">
        <v>7738</v>
      </c>
      <c r="L3208" s="11"/>
      <c r="M3208" s="11"/>
      <c r="N3208" s="24"/>
      <c r="P3208" s="32"/>
      <c r="T3208" s="19"/>
      <c r="U3208" s="3"/>
      <c r="X3208" t="str">
        <f t="shared" si="209"/>
        <v/>
      </c>
      <c r="Z3208" t="str">
        <f t="shared" si="210"/>
        <v/>
      </c>
      <c r="AB3208" s="9"/>
      <c r="AC3208" t="s">
        <v>17222</v>
      </c>
      <c r="AD3208">
        <f t="shared" si="208"/>
        <v>0</v>
      </c>
      <c r="AF3208" s="3"/>
      <c r="AH3208" s="9"/>
    </row>
    <row r="3209" spans="1:34" ht="10.95" customHeight="1" outlineLevel="1" x14ac:dyDescent="0.25">
      <c r="A3209" t="s">
        <v>3543</v>
      </c>
      <c r="C3209" s="3" t="s">
        <v>12986</v>
      </c>
      <c r="D3209" s="3">
        <v>1481</v>
      </c>
      <c r="E3209" s="9">
        <v>1991</v>
      </c>
      <c r="F3209" s="7" t="s">
        <v>5242</v>
      </c>
      <c r="G3209" s="7" t="s">
        <v>5401</v>
      </c>
      <c r="H3209" s="8" t="s">
        <v>14909</v>
      </c>
      <c r="I3209" s="8" t="s">
        <v>17223</v>
      </c>
      <c r="J3209" s="19">
        <v>5</v>
      </c>
      <c r="K3209" s="19" t="s">
        <v>7738</v>
      </c>
      <c r="L3209" s="11"/>
      <c r="M3209" s="11"/>
      <c r="N3209" s="24"/>
      <c r="P3209" s="32"/>
      <c r="T3209" s="19"/>
      <c r="U3209" s="3"/>
      <c r="X3209" t="str">
        <f t="shared" si="209"/>
        <v/>
      </c>
      <c r="Z3209" t="str">
        <f t="shared" si="210"/>
        <v/>
      </c>
      <c r="AB3209" s="9"/>
      <c r="AC3209" t="s">
        <v>14909</v>
      </c>
      <c r="AD3209">
        <f t="shared" si="208"/>
        <v>0</v>
      </c>
      <c r="AF3209" s="3"/>
      <c r="AH3209" s="9"/>
    </row>
    <row r="3210" spans="1:34" ht="10.95" customHeight="1" outlineLevel="1" x14ac:dyDescent="0.25">
      <c r="A3210" t="s">
        <v>3543</v>
      </c>
      <c r="C3210" s="3" t="s">
        <v>12986</v>
      </c>
      <c r="D3210" s="3">
        <v>1676</v>
      </c>
      <c r="E3210" s="9">
        <v>1993</v>
      </c>
      <c r="F3210" s="7" t="s">
        <v>13107</v>
      </c>
      <c r="G3210" s="7" t="s">
        <v>5401</v>
      </c>
      <c r="H3210" s="8" t="s">
        <v>17224</v>
      </c>
      <c r="I3210" s="8" t="s">
        <v>8497</v>
      </c>
      <c r="J3210" s="19">
        <v>5</v>
      </c>
      <c r="K3210" s="19" t="s">
        <v>7738</v>
      </c>
      <c r="L3210" s="11"/>
      <c r="M3210" s="11"/>
      <c r="N3210" s="24"/>
      <c r="P3210" s="32"/>
      <c r="T3210" s="19"/>
      <c r="U3210" s="3"/>
      <c r="X3210" t="str">
        <f t="shared" si="209"/>
        <v/>
      </c>
      <c r="Z3210">
        <f t="shared" si="210"/>
        <v>1</v>
      </c>
      <c r="AB3210" s="9"/>
      <c r="AC3210" t="s">
        <v>17224</v>
      </c>
      <c r="AD3210">
        <f t="shared" si="208"/>
        <v>0</v>
      </c>
      <c r="AF3210" s="3"/>
      <c r="AH3210" s="9"/>
    </row>
    <row r="3211" spans="1:34" ht="10.95" customHeight="1" outlineLevel="1" x14ac:dyDescent="0.25">
      <c r="A3211" t="s">
        <v>3543</v>
      </c>
      <c r="C3211" s="3" t="s">
        <v>12986</v>
      </c>
      <c r="D3211" s="3">
        <v>1827</v>
      </c>
      <c r="E3211" s="9">
        <v>1994</v>
      </c>
      <c r="F3211" s="7" t="s">
        <v>13107</v>
      </c>
      <c r="G3211" s="7" t="s">
        <v>5401</v>
      </c>
      <c r="H3211" s="8" t="s">
        <v>17226</v>
      </c>
      <c r="I3211" s="8" t="s">
        <v>17225</v>
      </c>
      <c r="J3211" s="19">
        <v>5</v>
      </c>
      <c r="K3211" s="19" t="s">
        <v>7736</v>
      </c>
      <c r="L3211" s="11">
        <v>4</v>
      </c>
      <c r="M3211" s="11"/>
      <c r="N3211" s="24"/>
      <c r="P3211" s="32"/>
      <c r="T3211" s="19"/>
      <c r="U3211" s="3"/>
      <c r="X3211" t="str">
        <f t="shared" si="209"/>
        <v/>
      </c>
      <c r="Z3211">
        <f t="shared" si="210"/>
        <v>1</v>
      </c>
      <c r="AB3211" s="9"/>
      <c r="AC3211" t="s">
        <v>17226</v>
      </c>
      <c r="AD3211">
        <f t="shared" si="208"/>
        <v>0</v>
      </c>
      <c r="AF3211" s="3"/>
      <c r="AH3211" s="9"/>
    </row>
    <row r="3212" spans="1:34" ht="10.95" customHeight="1" outlineLevel="1" x14ac:dyDescent="0.25">
      <c r="A3212" t="s">
        <v>3543</v>
      </c>
      <c r="C3212" s="3" t="s">
        <v>12986</v>
      </c>
      <c r="D3212" s="3">
        <v>1828</v>
      </c>
      <c r="E3212" s="9">
        <v>1994</v>
      </c>
      <c r="F3212" s="7" t="s">
        <v>13107</v>
      </c>
      <c r="G3212" s="7" t="s">
        <v>5401</v>
      </c>
      <c r="H3212" s="8" t="s">
        <v>17226</v>
      </c>
      <c r="I3212" s="8" t="s">
        <v>17225</v>
      </c>
      <c r="J3212" s="19">
        <v>5</v>
      </c>
      <c r="K3212" s="19" t="s">
        <v>7736</v>
      </c>
      <c r="L3212" s="11">
        <v>4</v>
      </c>
      <c r="M3212" s="11"/>
      <c r="N3212" s="24"/>
      <c r="P3212" s="32"/>
      <c r="T3212" s="19"/>
      <c r="U3212" s="3"/>
      <c r="X3212" t="str">
        <f t="shared" si="209"/>
        <v/>
      </c>
      <c r="Z3212">
        <f t="shared" si="210"/>
        <v>1</v>
      </c>
      <c r="AB3212" s="9"/>
      <c r="AC3212" t="s">
        <v>17226</v>
      </c>
      <c r="AD3212">
        <f t="shared" si="208"/>
        <v>0</v>
      </c>
      <c r="AF3212" s="3"/>
      <c r="AH3212" s="9"/>
    </row>
    <row r="3213" spans="1:34" ht="10.95" customHeight="1" outlineLevel="1" x14ac:dyDescent="0.25">
      <c r="A3213" t="s">
        <v>3543</v>
      </c>
      <c r="C3213" s="3" t="s">
        <v>12986</v>
      </c>
      <c r="D3213" s="3">
        <v>2282</v>
      </c>
      <c r="E3213" s="9">
        <v>1997</v>
      </c>
      <c r="F3213" s="7" t="s">
        <v>6317</v>
      </c>
      <c r="G3213" s="7" t="s">
        <v>5401</v>
      </c>
      <c r="H3213" s="8" t="s">
        <v>6680</v>
      </c>
      <c r="I3213" s="8" t="s">
        <v>11816</v>
      </c>
      <c r="J3213" s="19">
        <v>5</v>
      </c>
      <c r="K3213" s="19" t="s">
        <v>7738</v>
      </c>
      <c r="L3213" s="11"/>
      <c r="M3213" s="11"/>
      <c r="N3213" s="24"/>
      <c r="P3213" s="32"/>
      <c r="T3213" s="19"/>
      <c r="U3213" s="3">
        <v>1924</v>
      </c>
      <c r="X3213" t="str">
        <f t="shared" si="209"/>
        <v/>
      </c>
      <c r="Z3213" t="str">
        <f t="shared" si="210"/>
        <v/>
      </c>
      <c r="AB3213" s="9"/>
      <c r="AC3213" t="s">
        <v>6680</v>
      </c>
      <c r="AD3213">
        <f t="shared" si="208"/>
        <v>0</v>
      </c>
      <c r="AF3213" s="3"/>
      <c r="AG3213" t="s">
        <v>6681</v>
      </c>
      <c r="AH3213" s="9" t="s">
        <v>4925</v>
      </c>
    </row>
    <row r="3214" spans="1:34" ht="10.95" customHeight="1" outlineLevel="1" x14ac:dyDescent="0.25">
      <c r="A3214" t="s">
        <v>3543</v>
      </c>
      <c r="C3214" s="3" t="s">
        <v>12986</v>
      </c>
      <c r="D3214" s="3" t="s">
        <v>17227</v>
      </c>
      <c r="E3214" s="9">
        <v>1997</v>
      </c>
      <c r="F3214" s="7" t="s">
        <v>17228</v>
      </c>
      <c r="G3214" s="7" t="s">
        <v>5401</v>
      </c>
      <c r="H3214" s="8" t="s">
        <v>14227</v>
      </c>
      <c r="I3214" s="8" t="s">
        <v>11816</v>
      </c>
      <c r="J3214" s="19">
        <v>3</v>
      </c>
      <c r="K3214" s="19" t="s">
        <v>7738</v>
      </c>
      <c r="L3214" s="11"/>
      <c r="M3214" s="11"/>
      <c r="N3214" s="24"/>
      <c r="P3214" s="32"/>
      <c r="T3214" s="19"/>
      <c r="U3214" s="3"/>
      <c r="X3214" t="str">
        <f t="shared" si="209"/>
        <v/>
      </c>
      <c r="Z3214">
        <f t="shared" si="210"/>
        <v>1</v>
      </c>
      <c r="AB3214" s="9"/>
      <c r="AC3214" t="s">
        <v>14227</v>
      </c>
      <c r="AD3214">
        <f t="shared" si="208"/>
        <v>0</v>
      </c>
      <c r="AF3214" s="3"/>
      <c r="AH3214" s="9"/>
    </row>
    <row r="3215" spans="1:34" ht="10.95" customHeight="1" outlineLevel="1" x14ac:dyDescent="0.25">
      <c r="A3215" t="s">
        <v>3543</v>
      </c>
      <c r="C3215" s="3" t="s">
        <v>12986</v>
      </c>
      <c r="D3215" s="3" t="s">
        <v>7805</v>
      </c>
      <c r="E3215" s="9">
        <v>1997</v>
      </c>
      <c r="F3215" s="7" t="s">
        <v>14921</v>
      </c>
      <c r="G3215" s="7" t="s">
        <v>5401</v>
      </c>
      <c r="H3215" s="8" t="s">
        <v>14909</v>
      </c>
      <c r="I3215" s="8" t="s">
        <v>17229</v>
      </c>
      <c r="J3215" s="19">
        <v>3</v>
      </c>
      <c r="K3215" s="19" t="s">
        <v>7736</v>
      </c>
      <c r="L3215" s="11">
        <v>4.8</v>
      </c>
      <c r="M3215" s="11"/>
      <c r="N3215" s="24"/>
      <c r="P3215" s="32"/>
      <c r="T3215" s="19"/>
      <c r="U3215" s="3"/>
      <c r="X3215" t="str">
        <f t="shared" si="209"/>
        <v/>
      </c>
      <c r="Z3215">
        <f t="shared" si="210"/>
        <v>1</v>
      </c>
      <c r="AB3215" s="9"/>
      <c r="AC3215" t="s">
        <v>14909</v>
      </c>
      <c r="AD3215">
        <f t="shared" si="208"/>
        <v>0</v>
      </c>
      <c r="AF3215" s="3"/>
      <c r="AH3215" s="9"/>
    </row>
    <row r="3216" spans="1:34" ht="10.95" customHeight="1" outlineLevel="1" x14ac:dyDescent="0.25">
      <c r="A3216" t="s">
        <v>3543</v>
      </c>
      <c r="C3216" s="3" t="s">
        <v>12986</v>
      </c>
      <c r="D3216" s="3">
        <v>2328</v>
      </c>
      <c r="E3216" s="9">
        <v>1997</v>
      </c>
      <c r="F3216" s="38">
        <v>1</v>
      </c>
      <c r="G3216" s="7" t="s">
        <v>5401</v>
      </c>
      <c r="H3216" s="8" t="s">
        <v>14909</v>
      </c>
      <c r="I3216" s="8" t="s">
        <v>17229</v>
      </c>
      <c r="J3216" s="19">
        <v>3</v>
      </c>
      <c r="K3216" s="19" t="s">
        <v>20093</v>
      </c>
      <c r="L3216" s="11"/>
      <c r="M3216" s="11"/>
      <c r="N3216" s="24"/>
      <c r="P3216" s="32"/>
      <c r="T3216" s="19"/>
      <c r="U3216" s="3"/>
      <c r="X3216" t="str">
        <f t="shared" si="209"/>
        <v/>
      </c>
      <c r="Z3216" t="str">
        <f t="shared" si="210"/>
        <v/>
      </c>
      <c r="AB3216" s="9"/>
      <c r="AC3216" t="s">
        <v>14909</v>
      </c>
      <c r="AD3216">
        <f t="shared" si="208"/>
        <v>0</v>
      </c>
      <c r="AF3216" s="3"/>
      <c r="AH3216" s="9"/>
    </row>
    <row r="3217" spans="1:48" ht="10.95" customHeight="1" outlineLevel="1" x14ac:dyDescent="0.25">
      <c r="A3217" t="s">
        <v>3543</v>
      </c>
      <c r="C3217" s="3" t="s">
        <v>12986</v>
      </c>
      <c r="D3217" s="3">
        <v>2333</v>
      </c>
      <c r="E3217" s="9">
        <v>1997</v>
      </c>
      <c r="F3217" s="7" t="s">
        <v>13102</v>
      </c>
      <c r="G3217" s="7" t="s">
        <v>5401</v>
      </c>
      <c r="H3217" s="8" t="s">
        <v>14909</v>
      </c>
      <c r="I3217" s="8" t="s">
        <v>17229</v>
      </c>
      <c r="J3217" s="19">
        <v>5</v>
      </c>
      <c r="K3217" s="19" t="s">
        <v>7738</v>
      </c>
      <c r="L3217" s="11"/>
      <c r="M3217" s="11"/>
      <c r="N3217" s="24"/>
      <c r="P3217" s="32"/>
      <c r="T3217" s="19"/>
      <c r="U3217" s="3"/>
      <c r="X3217" t="str">
        <f t="shared" si="209"/>
        <v/>
      </c>
      <c r="Z3217">
        <f t="shared" si="210"/>
        <v>1</v>
      </c>
      <c r="AB3217" s="9"/>
      <c r="AC3217" t="s">
        <v>14909</v>
      </c>
      <c r="AD3217">
        <f t="shared" si="208"/>
        <v>0</v>
      </c>
      <c r="AF3217" s="3"/>
      <c r="AH3217" s="9"/>
    </row>
    <row r="3218" spans="1:48" ht="10.95" customHeight="1" outlineLevel="1" x14ac:dyDescent="0.25">
      <c r="A3218" t="s">
        <v>3543</v>
      </c>
      <c r="C3218" s="3" t="s">
        <v>12986</v>
      </c>
      <c r="D3218" s="3">
        <v>2562</v>
      </c>
      <c r="E3218" s="9">
        <v>1998</v>
      </c>
      <c r="F3218" s="7" t="s">
        <v>13107</v>
      </c>
      <c r="G3218" s="7" t="s">
        <v>5401</v>
      </c>
      <c r="H3218" s="8" t="s">
        <v>17206</v>
      </c>
      <c r="I3218" s="8" t="s">
        <v>17230</v>
      </c>
      <c r="J3218" s="19">
        <v>5</v>
      </c>
      <c r="K3218" s="19" t="s">
        <v>7736</v>
      </c>
      <c r="L3218" s="11">
        <v>6.3</v>
      </c>
      <c r="M3218" s="11"/>
      <c r="N3218" s="24"/>
      <c r="P3218" s="32"/>
      <c r="T3218" s="19"/>
      <c r="U3218" s="3"/>
      <c r="X3218" t="str">
        <f t="shared" si="209"/>
        <v/>
      </c>
      <c r="Z3218">
        <f t="shared" si="210"/>
        <v>1</v>
      </c>
      <c r="AB3218" s="9"/>
      <c r="AC3218" t="s">
        <v>17206</v>
      </c>
      <c r="AD3218">
        <f t="shared" ref="AD3218:AD3225" si="211">COUNTIF(H3218,"*Fuji*")</f>
        <v>0</v>
      </c>
      <c r="AF3218" s="3"/>
      <c r="AH3218" s="9"/>
    </row>
    <row r="3219" spans="1:48" ht="10.95" customHeight="1" outlineLevel="1" x14ac:dyDescent="0.25">
      <c r="A3219" t="s">
        <v>3543</v>
      </c>
      <c r="C3219" s="3" t="s">
        <v>12986</v>
      </c>
      <c r="D3219" s="3">
        <v>2667</v>
      </c>
      <c r="E3219" s="9">
        <v>1999</v>
      </c>
      <c r="F3219" s="7" t="s">
        <v>6317</v>
      </c>
      <c r="G3219" s="7" t="s">
        <v>5401</v>
      </c>
      <c r="H3219" s="8" t="s">
        <v>6046</v>
      </c>
      <c r="I3219" s="8" t="s">
        <v>8506</v>
      </c>
      <c r="J3219" s="19">
        <v>1</v>
      </c>
      <c r="K3219" s="19" t="s">
        <v>7736</v>
      </c>
      <c r="L3219" s="11">
        <v>10</v>
      </c>
      <c r="M3219" s="11"/>
      <c r="N3219" s="24"/>
      <c r="P3219" s="32"/>
      <c r="R3219">
        <v>1</v>
      </c>
      <c r="S3219">
        <v>1</v>
      </c>
      <c r="T3219" s="19"/>
      <c r="U3219" s="3"/>
      <c r="X3219" t="str">
        <f t="shared" si="209"/>
        <v/>
      </c>
      <c r="Z3219" t="str">
        <f t="shared" si="210"/>
        <v/>
      </c>
      <c r="AB3219" s="9"/>
      <c r="AC3219" t="s">
        <v>6046</v>
      </c>
      <c r="AD3219">
        <f t="shared" si="211"/>
        <v>0</v>
      </c>
      <c r="AF3219" s="3">
        <v>1</v>
      </c>
      <c r="AG3219" t="s">
        <v>3357</v>
      </c>
      <c r="AH3219" s="9" t="s">
        <v>4925</v>
      </c>
    </row>
    <row r="3220" spans="1:48" ht="10.95" customHeight="1" outlineLevel="1" x14ac:dyDescent="0.25">
      <c r="A3220" t="s">
        <v>3543</v>
      </c>
      <c r="C3220" s="3" t="s">
        <v>12986</v>
      </c>
      <c r="D3220" s="3" t="s">
        <v>17232</v>
      </c>
      <c r="E3220" s="9">
        <v>1999</v>
      </c>
      <c r="F3220" s="7" t="s">
        <v>17231</v>
      </c>
      <c r="G3220" s="7" t="s">
        <v>5401</v>
      </c>
      <c r="H3220" s="8" t="s">
        <v>6046</v>
      </c>
      <c r="I3220" s="8" t="s">
        <v>8506</v>
      </c>
      <c r="J3220" s="19">
        <v>1</v>
      </c>
      <c r="K3220" s="19" t="s">
        <v>7736</v>
      </c>
      <c r="L3220" s="11">
        <v>10</v>
      </c>
      <c r="M3220" s="11"/>
      <c r="N3220" s="24"/>
      <c r="P3220" s="32"/>
      <c r="T3220" s="19"/>
      <c r="U3220" s="3">
        <v>2137</v>
      </c>
      <c r="X3220" t="str">
        <f t="shared" si="209"/>
        <v/>
      </c>
      <c r="Z3220">
        <f t="shared" si="210"/>
        <v>1</v>
      </c>
      <c r="AB3220" s="9"/>
      <c r="AC3220" t="s">
        <v>6046</v>
      </c>
      <c r="AD3220">
        <f t="shared" si="211"/>
        <v>0</v>
      </c>
      <c r="AF3220" s="3">
        <v>1</v>
      </c>
      <c r="AG3220" t="s">
        <v>3357</v>
      </c>
      <c r="AH3220" s="9" t="s">
        <v>4925</v>
      </c>
    </row>
    <row r="3221" spans="1:48" ht="10.95" customHeight="1" outlineLevel="1" x14ac:dyDescent="0.25">
      <c r="A3221" t="s">
        <v>3543</v>
      </c>
      <c r="C3221" s="3" t="s">
        <v>12986</v>
      </c>
      <c r="D3221" s="3">
        <v>3292</v>
      </c>
      <c r="E3221" s="9">
        <v>2002</v>
      </c>
      <c r="F3221" s="38">
        <v>2</v>
      </c>
      <c r="G3221" s="7" t="s">
        <v>5401</v>
      </c>
      <c r="H3221" s="8" t="s">
        <v>6219</v>
      </c>
      <c r="I3221" s="8" t="s">
        <v>7143</v>
      </c>
      <c r="J3221" s="19">
        <v>3</v>
      </c>
      <c r="K3221" s="19" t="s">
        <v>7738</v>
      </c>
      <c r="L3221" s="11"/>
      <c r="M3221" s="11"/>
      <c r="N3221" s="24"/>
      <c r="P3221" s="32"/>
      <c r="T3221" s="19"/>
      <c r="U3221" s="3"/>
      <c r="X3221" t="str">
        <f t="shared" si="209"/>
        <v/>
      </c>
      <c r="Z3221" t="str">
        <f t="shared" si="210"/>
        <v/>
      </c>
      <c r="AB3221" s="9"/>
      <c r="AC3221" t="s">
        <v>6219</v>
      </c>
      <c r="AD3221">
        <f t="shared" si="211"/>
        <v>0</v>
      </c>
      <c r="AF3221" s="3"/>
      <c r="AG3221" t="s">
        <v>6220</v>
      </c>
      <c r="AH3221" s="9" t="s">
        <v>4925</v>
      </c>
    </row>
    <row r="3222" spans="1:48" ht="10.95" customHeight="1" outlineLevel="1" x14ac:dyDescent="0.25">
      <c r="A3222" t="s">
        <v>3543</v>
      </c>
      <c r="C3222" s="3" t="s">
        <v>12986</v>
      </c>
      <c r="D3222" s="3" t="s">
        <v>17233</v>
      </c>
      <c r="E3222" s="9">
        <v>2002</v>
      </c>
      <c r="F3222" s="7" t="s">
        <v>13131</v>
      </c>
      <c r="G3222" s="7" t="s">
        <v>5401</v>
      </c>
      <c r="H3222" s="8" t="s">
        <v>6219</v>
      </c>
      <c r="I3222" s="8" t="s">
        <v>7143</v>
      </c>
      <c r="J3222" s="19">
        <v>3</v>
      </c>
      <c r="K3222" s="19" t="s">
        <v>7738</v>
      </c>
      <c r="L3222" s="11"/>
      <c r="M3222" s="11"/>
      <c r="N3222" s="24"/>
      <c r="P3222" s="32"/>
      <c r="T3222" s="19"/>
      <c r="U3222" s="3">
        <v>2367</v>
      </c>
      <c r="X3222" t="str">
        <f t="shared" si="209"/>
        <v/>
      </c>
      <c r="Z3222">
        <f t="shared" si="210"/>
        <v>1</v>
      </c>
      <c r="AB3222" s="9"/>
      <c r="AC3222" t="s">
        <v>6219</v>
      </c>
      <c r="AD3222">
        <f t="shared" si="211"/>
        <v>0</v>
      </c>
      <c r="AF3222" s="3"/>
      <c r="AG3222" t="s">
        <v>6220</v>
      </c>
      <c r="AH3222" s="9" t="s">
        <v>4925</v>
      </c>
    </row>
    <row r="3223" spans="1:48" ht="10.95" customHeight="1" outlineLevel="1" x14ac:dyDescent="0.25">
      <c r="A3223" t="s">
        <v>3543</v>
      </c>
      <c r="C3223" s="3" t="s">
        <v>12986</v>
      </c>
      <c r="D3223" s="3" t="s">
        <v>18756</v>
      </c>
      <c r="E3223" s="9">
        <v>2003</v>
      </c>
      <c r="F3223" s="7" t="s">
        <v>13107</v>
      </c>
      <c r="G3223" s="7" t="s">
        <v>5401</v>
      </c>
      <c r="H3223" s="8" t="s">
        <v>12904</v>
      </c>
      <c r="I3223" s="8" t="s">
        <v>17234</v>
      </c>
      <c r="J3223" s="19">
        <v>4</v>
      </c>
      <c r="K3223" s="19" t="s">
        <v>7736</v>
      </c>
      <c r="L3223" s="11">
        <v>7.8</v>
      </c>
      <c r="M3223" s="11"/>
      <c r="N3223" s="24"/>
      <c r="P3223" s="32"/>
      <c r="T3223" s="19"/>
      <c r="U3223" s="3"/>
      <c r="X3223" t="str">
        <f t="shared" si="209"/>
        <v/>
      </c>
      <c r="Z3223">
        <f t="shared" si="210"/>
        <v>1</v>
      </c>
      <c r="AA3223">
        <v>1</v>
      </c>
      <c r="AB3223" s="9"/>
      <c r="AC3223" t="s">
        <v>12904</v>
      </c>
      <c r="AD3223">
        <f t="shared" si="211"/>
        <v>0</v>
      </c>
      <c r="AF3223" s="3"/>
      <c r="AH3223" s="9"/>
    </row>
    <row r="3224" spans="1:48" ht="10.95" customHeight="1" outlineLevel="1" x14ac:dyDescent="0.25">
      <c r="A3224" t="s">
        <v>3543</v>
      </c>
      <c r="C3224" s="3" t="s">
        <v>12986</v>
      </c>
      <c r="D3224" s="3">
        <v>3795</v>
      </c>
      <c r="E3224" s="9">
        <v>2007</v>
      </c>
      <c r="F3224" s="7" t="s">
        <v>13102</v>
      </c>
      <c r="G3224" s="7" t="s">
        <v>5401</v>
      </c>
      <c r="H3224" s="8" t="s">
        <v>17198</v>
      </c>
      <c r="I3224" s="8" t="s">
        <v>17235</v>
      </c>
      <c r="J3224" s="19">
        <v>6</v>
      </c>
      <c r="K3224" s="19" t="s">
        <v>7736</v>
      </c>
      <c r="L3224" s="11">
        <v>4</v>
      </c>
      <c r="M3224" s="11"/>
      <c r="N3224" s="24"/>
      <c r="P3224" s="32"/>
      <c r="T3224" s="19"/>
      <c r="U3224" s="3"/>
      <c r="X3224" t="str">
        <f t="shared" si="209"/>
        <v/>
      </c>
      <c r="Z3224">
        <f t="shared" si="210"/>
        <v>1</v>
      </c>
      <c r="AB3224" s="9"/>
      <c r="AC3224" t="s">
        <v>17198</v>
      </c>
      <c r="AD3224">
        <f t="shared" si="211"/>
        <v>0</v>
      </c>
      <c r="AF3224" s="3"/>
      <c r="AH3224" s="9"/>
    </row>
    <row r="3225" spans="1:48" ht="10.95" customHeight="1" outlineLevel="1" x14ac:dyDescent="0.25">
      <c r="A3225" t="s">
        <v>3543</v>
      </c>
      <c r="C3225" s="3" t="s">
        <v>12986</v>
      </c>
      <c r="D3225" s="3" t="s">
        <v>17236</v>
      </c>
      <c r="E3225" s="9">
        <v>2015</v>
      </c>
      <c r="F3225" s="7" t="s">
        <v>17237</v>
      </c>
      <c r="G3225" s="7" t="s">
        <v>5401</v>
      </c>
      <c r="H3225" s="8" t="s">
        <v>17239</v>
      </c>
      <c r="I3225" s="8" t="s">
        <v>17238</v>
      </c>
      <c r="J3225" s="19">
        <v>5</v>
      </c>
      <c r="K3225" s="19" t="s">
        <v>7736</v>
      </c>
      <c r="L3225" s="11">
        <v>12</v>
      </c>
      <c r="M3225" s="11"/>
      <c r="N3225" s="24"/>
      <c r="P3225" s="32"/>
      <c r="T3225" s="19"/>
      <c r="U3225" s="3"/>
      <c r="X3225" t="str">
        <f t="shared" si="209"/>
        <v/>
      </c>
      <c r="Z3225">
        <f t="shared" si="210"/>
        <v>1</v>
      </c>
      <c r="AB3225" s="9"/>
      <c r="AC3225" t="s">
        <v>17239</v>
      </c>
      <c r="AD3225">
        <f t="shared" si="211"/>
        <v>0</v>
      </c>
      <c r="AF3225" s="3"/>
      <c r="AH3225" s="9"/>
    </row>
    <row r="3226" spans="1:48" ht="10.95" customHeight="1" x14ac:dyDescent="0.25">
      <c r="A3226" t="s">
        <v>13957</v>
      </c>
      <c r="B3226" t="s">
        <v>13958</v>
      </c>
      <c r="C3226" s="3" t="s">
        <v>12988</v>
      </c>
      <c r="E3226" s="9"/>
      <c r="F3226" s="7"/>
      <c r="G3226" s="7"/>
      <c r="H3226" s="8"/>
      <c r="I3226" s="8"/>
      <c r="J3226" s="19"/>
      <c r="K3226" s="19"/>
      <c r="L3226" s="11"/>
      <c r="M3226" s="11">
        <f>SUM(L3227:L3530)</f>
        <v>164.95000000000002</v>
      </c>
      <c r="N3226" s="24">
        <v>4203</v>
      </c>
      <c r="O3226">
        <f>COUNTIF(K3227:K3530,"*")</f>
        <v>304</v>
      </c>
      <c r="P3226" s="32">
        <f>O3226/N3226</f>
        <v>7.2329288603378533E-2</v>
      </c>
      <c r="Q3226">
        <f>COUNTIF(K3227:K3530,"Y")+COUNTIF(K3227:K3530,"S")</f>
        <v>137</v>
      </c>
      <c r="T3226" s="19" t="s">
        <v>7736</v>
      </c>
      <c r="U3226" s="3"/>
      <c r="V3226" t="s">
        <v>18621</v>
      </c>
      <c r="X3226" t="str">
        <f t="shared" si="209"/>
        <v/>
      </c>
      <c r="Z3226" t="str">
        <f t="shared" si="210"/>
        <v/>
      </c>
      <c r="AB3226" s="9"/>
      <c r="AE3226">
        <f>COUNTIF(AD3227:AD3530,"1")</f>
        <v>2</v>
      </c>
      <c r="AF3226" s="3"/>
      <c r="AH3226" s="9"/>
      <c r="AI3226">
        <f>COUNTIF($J3227:$J3530,"1")-COUNTIFS($J3227:$J3530,"1",$K3227:$K3530,"V")</f>
        <v>62</v>
      </c>
      <c r="AJ3226">
        <f>COUNTIFS($J3227:$J3530,"1",$K3227:$K3530,"Y")+COUNTIFS($J3227:$J3530,"1",$K3227:$K3530,"s")</f>
        <v>35</v>
      </c>
      <c r="AK3226">
        <f>COUNTIF($J3227:$J3530,"2")-COUNTIFS($J3227:$J3530,"2",$K3227:$K3530,"V")</f>
        <v>0</v>
      </c>
      <c r="AL3226">
        <f>COUNTIFS($J3227:$J3530,"2",$K3227:$K3530,"Y")+COUNTIFS($J3227:$J3530,"2",$K3227:$K3530,"s")</f>
        <v>0</v>
      </c>
      <c r="AM3226">
        <f>COUNTIF($J3227:$J3530,"3")-COUNTIFS($J3227:$J3530,"3",$K3227:$K3530,"V")</f>
        <v>162</v>
      </c>
      <c r="AN3226">
        <f>COUNTIFS($J3227:$J3530,"3",$K3227:$K3530,"Y")+COUNTIFS($J3227:$J3530,"3",$K3227:$K3530,"s")</f>
        <v>78</v>
      </c>
      <c r="AO3226">
        <f>COUNTIF($J3227:$J3530,"4")-COUNTIFS($J3227:$J3530,"4",$K3227:$K3530,"V")</f>
        <v>0</v>
      </c>
      <c r="AP3226">
        <f>COUNTIFS($J3227:$J3530,"4",$K3227:$K3530,"Y")+COUNTIFS($J3227:$J3530,"4",$K3227:$K3530,"s")</f>
        <v>0</v>
      </c>
      <c r="AQ3226">
        <f>COUNTIF($J3227:$J3530,"5")-COUNTIFS($J3227:$J3530,"5",$K3227:$K3530,"V")</f>
        <v>45</v>
      </c>
      <c r="AR3226">
        <f>COUNTIFS($J3227:$J3530,"5",$K3227:$K3530,"Y")+COUNTIFS($J3227:$J3530,"5",$K3227:$K3530,"s")</f>
        <v>15</v>
      </c>
      <c r="AS3226">
        <f>COUNTIF($J3227:$J3530,"6")-COUNTIFS($J3227:$J3530,"6",$K3227:$K3530,"V")</f>
        <v>23</v>
      </c>
      <c r="AT3226">
        <f>COUNTIFS($J3227:$J3530,"6",$K3227:$K3530,"Y")+COUNTIFS($J3227:$J3530,"6",$K3227:$K3530,"s")</f>
        <v>4</v>
      </c>
      <c r="AU3226">
        <f>COUNTIF($J3227:$J3530,"7")-COUNTIFS($J3227:$J3530,"7",$K3227:$K3530,"V")</f>
        <v>5</v>
      </c>
      <c r="AV3226">
        <f>COUNTIFS($J3227:$J3530,"7",$K3227:$K3530,"Y")+COUNTIFS($J3227:$J3530,"7",$K3227:$K3530,"s")</f>
        <v>5</v>
      </c>
    </row>
    <row r="3227" spans="1:48" ht="10.95" customHeight="1" outlineLevel="1" x14ac:dyDescent="0.25">
      <c r="A3227" t="s">
        <v>6682</v>
      </c>
      <c r="C3227" s="3" t="s">
        <v>12988</v>
      </c>
      <c r="D3227" s="3">
        <v>175</v>
      </c>
      <c r="E3227" s="9">
        <v>1908</v>
      </c>
      <c r="F3227" s="7" t="s">
        <v>6683</v>
      </c>
      <c r="G3227" s="7" t="s">
        <v>5041</v>
      </c>
      <c r="H3227" s="8" t="s">
        <v>430</v>
      </c>
      <c r="I3227" s="8" t="s">
        <v>13798</v>
      </c>
      <c r="J3227" s="19">
        <v>3</v>
      </c>
      <c r="K3227" s="19" t="s">
        <v>7736</v>
      </c>
      <c r="L3227" s="11">
        <v>0.2</v>
      </c>
      <c r="M3227" s="11"/>
      <c r="N3227" s="24"/>
      <c r="P3227" s="32"/>
      <c r="T3227" s="19"/>
      <c r="U3227" s="3">
        <v>180</v>
      </c>
      <c r="X3227" t="str">
        <f t="shared" si="209"/>
        <v/>
      </c>
      <c r="Z3227" t="str">
        <f t="shared" si="210"/>
        <v/>
      </c>
      <c r="AB3227" s="9"/>
      <c r="AC3227" t="s">
        <v>430</v>
      </c>
      <c r="AD3227">
        <f t="shared" ref="AD3227:AD3290" si="212">COUNTIF(H3227,"*Fuji*")</f>
        <v>0</v>
      </c>
      <c r="AF3227" s="3"/>
      <c r="AG3227" t="s">
        <v>431</v>
      </c>
      <c r="AH3227" s="9" t="s">
        <v>4925</v>
      </c>
    </row>
    <row r="3228" spans="1:48" ht="10.95" customHeight="1" outlineLevel="1" x14ac:dyDescent="0.25">
      <c r="A3228" t="s">
        <v>6682</v>
      </c>
      <c r="C3228" s="3" t="s">
        <v>12988</v>
      </c>
      <c r="D3228" s="3" t="s">
        <v>4065</v>
      </c>
      <c r="E3228" s="9">
        <v>1928</v>
      </c>
      <c r="F3228" s="7" t="s">
        <v>5679</v>
      </c>
      <c r="G3228" s="7" t="s">
        <v>131</v>
      </c>
      <c r="H3228" s="8" t="s">
        <v>3379</v>
      </c>
      <c r="I3228" s="8"/>
      <c r="J3228" s="19">
        <v>3</v>
      </c>
      <c r="K3228" s="19" t="s">
        <v>7738</v>
      </c>
      <c r="L3228" s="11"/>
      <c r="M3228" s="11"/>
      <c r="N3228" s="24"/>
      <c r="P3228" s="32"/>
      <c r="T3228" s="19"/>
      <c r="U3228" s="3" t="s">
        <v>2989</v>
      </c>
      <c r="X3228" t="str">
        <f t="shared" si="209"/>
        <v/>
      </c>
      <c r="Z3228" t="str">
        <f t="shared" si="210"/>
        <v/>
      </c>
      <c r="AB3228" s="9"/>
      <c r="AC3228" t="s">
        <v>3379</v>
      </c>
      <c r="AD3228">
        <f t="shared" si="212"/>
        <v>0</v>
      </c>
      <c r="AF3228" s="3"/>
      <c r="AG3228" t="s">
        <v>1119</v>
      </c>
      <c r="AH3228" s="9" t="s">
        <v>4623</v>
      </c>
    </row>
    <row r="3229" spans="1:48" ht="10.95" customHeight="1" outlineLevel="1" x14ac:dyDescent="0.25">
      <c r="A3229" t="s">
        <v>6682</v>
      </c>
      <c r="C3229" s="3" t="s">
        <v>12988</v>
      </c>
      <c r="D3229" s="3" t="s">
        <v>4065</v>
      </c>
      <c r="E3229" s="9">
        <v>1928</v>
      </c>
      <c r="F3229" s="7" t="s">
        <v>897</v>
      </c>
      <c r="G3229" s="7" t="s">
        <v>898</v>
      </c>
      <c r="H3229" s="8" t="s">
        <v>3379</v>
      </c>
      <c r="I3229" s="8"/>
      <c r="J3229" s="19">
        <v>3</v>
      </c>
      <c r="K3229" s="19" t="s">
        <v>7738</v>
      </c>
      <c r="L3229" s="11"/>
      <c r="M3229" s="11"/>
      <c r="N3229" s="24"/>
      <c r="P3229" s="32"/>
      <c r="T3229" s="19"/>
      <c r="U3229" s="3" t="s">
        <v>2654</v>
      </c>
      <c r="X3229" t="str">
        <f t="shared" si="209"/>
        <v/>
      </c>
      <c r="Z3229" t="str">
        <f t="shared" si="210"/>
        <v/>
      </c>
      <c r="AB3229" s="9"/>
      <c r="AC3229" t="s">
        <v>3379</v>
      </c>
      <c r="AD3229">
        <f t="shared" si="212"/>
        <v>0</v>
      </c>
      <c r="AF3229" s="3"/>
      <c r="AG3229" t="s">
        <v>1119</v>
      </c>
      <c r="AH3229" s="9" t="s">
        <v>4526</v>
      </c>
    </row>
    <row r="3230" spans="1:48" ht="10.95" customHeight="1" outlineLevel="1" x14ac:dyDescent="0.25">
      <c r="A3230" t="s">
        <v>6682</v>
      </c>
      <c r="C3230" s="3" t="s">
        <v>12988</v>
      </c>
      <c r="D3230" s="3" t="s">
        <v>4065</v>
      </c>
      <c r="E3230" s="9">
        <v>1928</v>
      </c>
      <c r="F3230" s="7" t="s">
        <v>899</v>
      </c>
      <c r="G3230" s="7" t="s">
        <v>4525</v>
      </c>
      <c r="H3230" s="8" t="s">
        <v>3379</v>
      </c>
      <c r="I3230" s="8"/>
      <c r="J3230" s="19">
        <v>3</v>
      </c>
      <c r="K3230" s="19" t="s">
        <v>7738</v>
      </c>
      <c r="L3230" s="11"/>
      <c r="M3230" s="11"/>
      <c r="N3230" s="24"/>
      <c r="P3230" s="32"/>
      <c r="T3230" s="19"/>
      <c r="U3230" s="3" t="s">
        <v>2106</v>
      </c>
      <c r="X3230" t="str">
        <f t="shared" si="209"/>
        <v/>
      </c>
      <c r="Z3230" t="str">
        <f t="shared" si="210"/>
        <v/>
      </c>
      <c r="AB3230" s="9"/>
      <c r="AC3230" t="s">
        <v>3379</v>
      </c>
      <c r="AD3230">
        <f t="shared" si="212"/>
        <v>0</v>
      </c>
      <c r="AF3230" s="3"/>
      <c r="AG3230" t="s">
        <v>1119</v>
      </c>
      <c r="AH3230" s="9" t="s">
        <v>4623</v>
      </c>
    </row>
    <row r="3231" spans="1:48" ht="10.95" customHeight="1" outlineLevel="1" collapsed="1" x14ac:dyDescent="0.25">
      <c r="A3231" t="s">
        <v>6682</v>
      </c>
      <c r="C3231" s="3" t="s">
        <v>12988</v>
      </c>
      <c r="D3231" s="3" t="s">
        <v>4065</v>
      </c>
      <c r="E3231" s="9">
        <v>1928</v>
      </c>
      <c r="F3231" s="7" t="s">
        <v>900</v>
      </c>
      <c r="G3231" s="7" t="s">
        <v>2159</v>
      </c>
      <c r="H3231" s="8" t="s">
        <v>3379</v>
      </c>
      <c r="I3231" s="8"/>
      <c r="J3231" s="19">
        <v>3</v>
      </c>
      <c r="K3231" s="19" t="s">
        <v>7738</v>
      </c>
      <c r="L3231" s="11"/>
      <c r="M3231" s="11"/>
      <c r="N3231" s="24"/>
      <c r="P3231" s="32"/>
      <c r="T3231" s="19"/>
      <c r="U3231" s="3" t="s">
        <v>5283</v>
      </c>
      <c r="X3231" t="str">
        <f t="shared" si="209"/>
        <v/>
      </c>
      <c r="Z3231" t="str">
        <f t="shared" si="210"/>
        <v/>
      </c>
      <c r="AB3231" s="9"/>
      <c r="AC3231" t="s">
        <v>3379</v>
      </c>
      <c r="AD3231">
        <f t="shared" si="212"/>
        <v>0</v>
      </c>
      <c r="AF3231" s="3"/>
      <c r="AG3231" t="s">
        <v>1119</v>
      </c>
      <c r="AH3231" s="9" t="s">
        <v>4623</v>
      </c>
    </row>
    <row r="3232" spans="1:48" ht="10.95" customHeight="1" outlineLevel="1" x14ac:dyDescent="0.25">
      <c r="A3232" t="s">
        <v>6682</v>
      </c>
      <c r="C3232" s="3" t="s">
        <v>12988</v>
      </c>
      <c r="D3232" s="3" t="s">
        <v>4065</v>
      </c>
      <c r="E3232" s="9">
        <v>1928</v>
      </c>
      <c r="F3232" s="7" t="s">
        <v>901</v>
      </c>
      <c r="G3232" s="7" t="s">
        <v>2294</v>
      </c>
      <c r="H3232" s="8" t="s">
        <v>3379</v>
      </c>
      <c r="I3232" s="8"/>
      <c r="J3232" s="19">
        <v>3</v>
      </c>
      <c r="K3232" s="19" t="s">
        <v>7738</v>
      </c>
      <c r="L3232" s="11"/>
      <c r="M3232" s="11"/>
      <c r="N3232" s="24"/>
      <c r="P3232" s="32"/>
      <c r="T3232" s="19"/>
      <c r="U3232" s="3" t="s">
        <v>2107</v>
      </c>
      <c r="X3232" t="str">
        <f t="shared" si="209"/>
        <v/>
      </c>
      <c r="Z3232" t="str">
        <f t="shared" si="210"/>
        <v/>
      </c>
      <c r="AB3232" s="9"/>
      <c r="AC3232" t="s">
        <v>3379</v>
      </c>
      <c r="AD3232">
        <f t="shared" si="212"/>
        <v>0</v>
      </c>
      <c r="AF3232" s="3"/>
      <c r="AG3232" t="s">
        <v>1119</v>
      </c>
      <c r="AH3232" s="9" t="s">
        <v>4623</v>
      </c>
    </row>
    <row r="3233" spans="1:34" ht="10.95" customHeight="1" outlineLevel="1" collapsed="1" x14ac:dyDescent="0.25">
      <c r="A3233" t="s">
        <v>6682</v>
      </c>
      <c r="C3233" s="3" t="s">
        <v>12988</v>
      </c>
      <c r="D3233" s="3" t="s">
        <v>4065</v>
      </c>
      <c r="E3233" s="9">
        <v>1928</v>
      </c>
      <c r="F3233" s="7" t="s">
        <v>6669</v>
      </c>
      <c r="G3233" s="7" t="s">
        <v>1593</v>
      </c>
      <c r="H3233" s="8" t="s">
        <v>6671</v>
      </c>
      <c r="I3233" s="8"/>
      <c r="J3233" s="19">
        <v>3</v>
      </c>
      <c r="K3233" s="19" t="s">
        <v>7738</v>
      </c>
      <c r="L3233" s="11"/>
      <c r="M3233" s="11"/>
      <c r="N3233" s="24"/>
      <c r="P3233" s="32"/>
      <c r="T3233" s="19"/>
      <c r="U3233" s="3" t="s">
        <v>6211</v>
      </c>
      <c r="X3233" t="str">
        <f t="shared" si="209"/>
        <v/>
      </c>
      <c r="Z3233" t="str">
        <f t="shared" si="210"/>
        <v/>
      </c>
      <c r="AB3233" s="9"/>
      <c r="AC3233" t="s">
        <v>6671</v>
      </c>
      <c r="AD3233">
        <f t="shared" si="212"/>
        <v>0</v>
      </c>
      <c r="AF3233" s="3"/>
      <c r="AG3233" t="s">
        <v>1119</v>
      </c>
      <c r="AH3233" s="9" t="s">
        <v>4526</v>
      </c>
    </row>
    <row r="3234" spans="1:34" ht="10.95" customHeight="1" outlineLevel="1" x14ac:dyDescent="0.25">
      <c r="A3234" t="s">
        <v>6682</v>
      </c>
      <c r="C3234" s="3" t="s">
        <v>12988</v>
      </c>
      <c r="D3234" s="3" t="s">
        <v>4065</v>
      </c>
      <c r="E3234" s="9">
        <v>1929</v>
      </c>
      <c r="F3234" s="7" t="s">
        <v>5678</v>
      </c>
      <c r="G3234" s="7" t="s">
        <v>131</v>
      </c>
      <c r="H3234" s="8" t="s">
        <v>3379</v>
      </c>
      <c r="I3234" s="8"/>
      <c r="J3234" s="19">
        <v>3</v>
      </c>
      <c r="K3234" s="19" t="s">
        <v>20092</v>
      </c>
      <c r="L3234" s="11"/>
      <c r="M3234" s="11"/>
      <c r="N3234" s="24"/>
      <c r="P3234" s="32"/>
      <c r="T3234" s="19"/>
      <c r="U3234" s="3" t="s">
        <v>4391</v>
      </c>
      <c r="X3234" t="str">
        <f t="shared" si="209"/>
        <v/>
      </c>
      <c r="Z3234" t="str">
        <f t="shared" si="210"/>
        <v/>
      </c>
      <c r="AB3234" s="9"/>
      <c r="AC3234" t="s">
        <v>3379</v>
      </c>
      <c r="AD3234">
        <f t="shared" si="212"/>
        <v>0</v>
      </c>
      <c r="AF3234" s="3"/>
      <c r="AG3234" t="s">
        <v>1119</v>
      </c>
      <c r="AH3234" s="9" t="s">
        <v>4526</v>
      </c>
    </row>
    <row r="3235" spans="1:34" ht="10.95" customHeight="1" outlineLevel="1" x14ac:dyDescent="0.25">
      <c r="A3235" t="s">
        <v>6682</v>
      </c>
      <c r="C3235" s="3" t="s">
        <v>12988</v>
      </c>
      <c r="D3235" s="3" t="s">
        <v>4065</v>
      </c>
      <c r="E3235" s="9">
        <v>1929</v>
      </c>
      <c r="F3235" s="7" t="s">
        <v>897</v>
      </c>
      <c r="G3235" s="7" t="s">
        <v>3971</v>
      </c>
      <c r="H3235" s="8" t="s">
        <v>3379</v>
      </c>
      <c r="I3235" s="8"/>
      <c r="J3235" s="19">
        <v>3</v>
      </c>
      <c r="K3235" s="19" t="s">
        <v>20092</v>
      </c>
      <c r="L3235" s="11"/>
      <c r="M3235" s="11"/>
      <c r="N3235" s="24"/>
      <c r="P3235" s="32"/>
      <c r="T3235" s="19"/>
      <c r="U3235" s="3" t="s">
        <v>4393</v>
      </c>
      <c r="X3235" t="str">
        <f t="shared" si="209"/>
        <v/>
      </c>
      <c r="Z3235" t="str">
        <f t="shared" si="210"/>
        <v/>
      </c>
      <c r="AB3235" s="9"/>
      <c r="AC3235" t="s">
        <v>3379</v>
      </c>
      <c r="AD3235">
        <f t="shared" si="212"/>
        <v>0</v>
      </c>
      <c r="AF3235" s="3"/>
      <c r="AG3235" t="s">
        <v>1119</v>
      </c>
      <c r="AH3235" s="9" t="s">
        <v>4526</v>
      </c>
    </row>
    <row r="3236" spans="1:34" ht="10.95" customHeight="1" outlineLevel="1" collapsed="1" x14ac:dyDescent="0.25">
      <c r="A3236" t="s">
        <v>6682</v>
      </c>
      <c r="C3236" s="3" t="s">
        <v>12988</v>
      </c>
      <c r="D3236" s="3" t="s">
        <v>4065</v>
      </c>
      <c r="E3236" s="9">
        <v>1929</v>
      </c>
      <c r="F3236" s="7" t="s">
        <v>899</v>
      </c>
      <c r="G3236" s="7" t="s">
        <v>1593</v>
      </c>
      <c r="H3236" s="8" t="s">
        <v>3379</v>
      </c>
      <c r="I3236" s="8"/>
      <c r="J3236" s="19">
        <v>3</v>
      </c>
      <c r="K3236" s="19" t="s">
        <v>20092</v>
      </c>
      <c r="L3236" s="11"/>
      <c r="M3236" s="11"/>
      <c r="N3236" s="24"/>
      <c r="P3236" s="32"/>
      <c r="T3236" s="19"/>
      <c r="U3236" s="3" t="s">
        <v>2655</v>
      </c>
      <c r="X3236" t="str">
        <f t="shared" si="209"/>
        <v/>
      </c>
      <c r="Z3236" t="str">
        <f t="shared" si="210"/>
        <v/>
      </c>
      <c r="AB3236" s="9"/>
      <c r="AC3236" t="s">
        <v>3379</v>
      </c>
      <c r="AD3236">
        <f t="shared" si="212"/>
        <v>0</v>
      </c>
      <c r="AF3236" s="3"/>
      <c r="AG3236" t="s">
        <v>1119</v>
      </c>
      <c r="AH3236" s="9" t="s">
        <v>4526</v>
      </c>
    </row>
    <row r="3237" spans="1:34" ht="10.95" customHeight="1" outlineLevel="1" x14ac:dyDescent="0.25">
      <c r="A3237" t="s">
        <v>6682</v>
      </c>
      <c r="C3237" s="3" t="s">
        <v>12988</v>
      </c>
      <c r="D3237" s="3" t="s">
        <v>4065</v>
      </c>
      <c r="E3237" s="9">
        <v>1929</v>
      </c>
      <c r="F3237" s="7" t="s">
        <v>5680</v>
      </c>
      <c r="G3237" s="7" t="s">
        <v>131</v>
      </c>
      <c r="H3237" s="8" t="s">
        <v>3379</v>
      </c>
      <c r="I3237" s="8"/>
      <c r="J3237" s="19">
        <v>3</v>
      </c>
      <c r="K3237" s="19" t="s">
        <v>7738</v>
      </c>
      <c r="L3237" s="11"/>
      <c r="M3237" s="11"/>
      <c r="N3237" s="24"/>
      <c r="P3237" s="32"/>
      <c r="T3237" s="19"/>
      <c r="U3237" s="3" t="s">
        <v>2108</v>
      </c>
      <c r="X3237" t="str">
        <f t="shared" si="209"/>
        <v/>
      </c>
      <c r="Z3237" t="str">
        <f t="shared" si="210"/>
        <v/>
      </c>
      <c r="AB3237" s="9"/>
      <c r="AC3237" t="s">
        <v>3379</v>
      </c>
      <c r="AD3237">
        <f t="shared" si="212"/>
        <v>0</v>
      </c>
      <c r="AF3237" s="3"/>
      <c r="AG3237" t="s">
        <v>1119</v>
      </c>
      <c r="AH3237" s="9" t="s">
        <v>4526</v>
      </c>
    </row>
    <row r="3238" spans="1:34" ht="10.95" customHeight="1" outlineLevel="1" x14ac:dyDescent="0.25">
      <c r="A3238" t="s">
        <v>6682</v>
      </c>
      <c r="C3238" s="3" t="s">
        <v>12988</v>
      </c>
      <c r="D3238" s="3" t="s">
        <v>4065</v>
      </c>
      <c r="E3238" s="9">
        <v>1929</v>
      </c>
      <c r="F3238" s="7" t="s">
        <v>1586</v>
      </c>
      <c r="G3238" s="7" t="s">
        <v>6001</v>
      </c>
      <c r="H3238" s="8" t="s">
        <v>430</v>
      </c>
      <c r="I3238" s="8"/>
      <c r="J3238" s="19">
        <v>3</v>
      </c>
      <c r="K3238" s="19" t="s">
        <v>7738</v>
      </c>
      <c r="L3238" s="11"/>
      <c r="M3238" s="11"/>
      <c r="N3238" s="24"/>
      <c r="P3238" s="32"/>
      <c r="T3238" s="19"/>
      <c r="U3238" s="3" t="s">
        <v>6126</v>
      </c>
      <c r="X3238" t="str">
        <f t="shared" si="209"/>
        <v/>
      </c>
      <c r="Z3238" t="str">
        <f t="shared" si="210"/>
        <v/>
      </c>
      <c r="AB3238" s="9"/>
      <c r="AC3238" t="s">
        <v>430</v>
      </c>
      <c r="AD3238">
        <f t="shared" si="212"/>
        <v>0</v>
      </c>
      <c r="AF3238" s="3"/>
      <c r="AG3238" t="s">
        <v>431</v>
      </c>
      <c r="AH3238" s="9" t="s">
        <v>4623</v>
      </c>
    </row>
    <row r="3239" spans="1:34" ht="10.95" customHeight="1" outlineLevel="1" x14ac:dyDescent="0.25">
      <c r="A3239" t="s">
        <v>6682</v>
      </c>
      <c r="C3239" s="3" t="s">
        <v>12988</v>
      </c>
      <c r="D3239" s="3" t="s">
        <v>4065</v>
      </c>
      <c r="E3239" s="9">
        <v>1929</v>
      </c>
      <c r="F3239" s="7" t="s">
        <v>6127</v>
      </c>
      <c r="G3239" s="7" t="s">
        <v>6128</v>
      </c>
      <c r="H3239" s="8" t="s">
        <v>430</v>
      </c>
      <c r="I3239" s="8"/>
      <c r="J3239" s="19">
        <v>3</v>
      </c>
      <c r="K3239" s="19" t="s">
        <v>7738</v>
      </c>
      <c r="L3239" s="11"/>
      <c r="M3239" s="11"/>
      <c r="N3239" s="24"/>
      <c r="P3239" s="32"/>
      <c r="T3239" s="19"/>
      <c r="U3239" s="3" t="s">
        <v>7976</v>
      </c>
      <c r="X3239" t="str">
        <f t="shared" si="209"/>
        <v/>
      </c>
      <c r="Z3239" t="str">
        <f t="shared" si="210"/>
        <v/>
      </c>
      <c r="AB3239" s="9"/>
      <c r="AC3239" t="s">
        <v>430</v>
      </c>
      <c r="AD3239">
        <f t="shared" si="212"/>
        <v>0</v>
      </c>
      <c r="AF3239" s="3"/>
      <c r="AG3239" t="s">
        <v>431</v>
      </c>
      <c r="AH3239" s="9" t="s">
        <v>4623</v>
      </c>
    </row>
    <row r="3240" spans="1:34" ht="10.95" customHeight="1" outlineLevel="1" collapsed="1" x14ac:dyDescent="0.25">
      <c r="A3240" t="s">
        <v>6682</v>
      </c>
      <c r="C3240" s="3" t="s">
        <v>12988</v>
      </c>
      <c r="D3240" s="3" t="s">
        <v>4065</v>
      </c>
      <c r="E3240" s="9">
        <v>1929</v>
      </c>
      <c r="F3240" s="7" t="s">
        <v>6129</v>
      </c>
      <c r="G3240" s="7" t="s">
        <v>1647</v>
      </c>
      <c r="H3240" s="8" t="s">
        <v>430</v>
      </c>
      <c r="I3240" s="8"/>
      <c r="J3240" s="19">
        <v>3</v>
      </c>
      <c r="K3240" s="19" t="s">
        <v>7738</v>
      </c>
      <c r="L3240" s="11"/>
      <c r="M3240" s="11"/>
      <c r="N3240" s="24"/>
      <c r="P3240" s="32"/>
      <c r="T3240" s="19"/>
      <c r="U3240" s="3" t="s">
        <v>675</v>
      </c>
      <c r="X3240" t="str">
        <f t="shared" si="209"/>
        <v/>
      </c>
      <c r="Z3240" t="str">
        <f t="shared" si="210"/>
        <v/>
      </c>
      <c r="AB3240" s="9"/>
      <c r="AC3240" t="s">
        <v>430</v>
      </c>
      <c r="AD3240">
        <f t="shared" si="212"/>
        <v>0</v>
      </c>
      <c r="AF3240" s="3"/>
      <c r="AG3240" t="s">
        <v>431</v>
      </c>
      <c r="AH3240" s="9" t="s">
        <v>4623</v>
      </c>
    </row>
    <row r="3241" spans="1:34" ht="10.95" customHeight="1" outlineLevel="1" x14ac:dyDescent="0.25">
      <c r="A3241" t="s">
        <v>6682</v>
      </c>
      <c r="C3241" s="3" t="s">
        <v>12988</v>
      </c>
      <c r="D3241" s="3" t="s">
        <v>4065</v>
      </c>
      <c r="E3241" s="9">
        <v>1929</v>
      </c>
      <c r="F3241" s="7" t="s">
        <v>6130</v>
      </c>
      <c r="G3241" s="7" t="s">
        <v>684</v>
      </c>
      <c r="H3241" s="8" t="s">
        <v>430</v>
      </c>
      <c r="I3241" s="8"/>
      <c r="J3241" s="19">
        <v>3</v>
      </c>
      <c r="K3241" s="19" t="s">
        <v>7738</v>
      </c>
      <c r="L3241" s="11"/>
      <c r="M3241" s="11"/>
      <c r="N3241" s="24"/>
      <c r="P3241" s="32"/>
      <c r="T3241" s="19"/>
      <c r="U3241" s="3" t="s">
        <v>3378</v>
      </c>
      <c r="X3241" t="str">
        <f t="shared" si="209"/>
        <v/>
      </c>
      <c r="Z3241" t="str">
        <f t="shared" si="210"/>
        <v/>
      </c>
      <c r="AB3241" s="9"/>
      <c r="AC3241" t="s">
        <v>430</v>
      </c>
      <c r="AD3241">
        <f t="shared" si="212"/>
        <v>0</v>
      </c>
      <c r="AF3241" s="3"/>
      <c r="AG3241" t="s">
        <v>431</v>
      </c>
      <c r="AH3241" s="9" t="s">
        <v>4623</v>
      </c>
    </row>
    <row r="3242" spans="1:34" ht="10.95" customHeight="1" outlineLevel="1" x14ac:dyDescent="0.25">
      <c r="A3242" t="s">
        <v>6682</v>
      </c>
      <c r="C3242" s="3" t="s">
        <v>12988</v>
      </c>
      <c r="D3242" s="3" t="s">
        <v>4065</v>
      </c>
      <c r="E3242" s="9">
        <v>1929</v>
      </c>
      <c r="F3242" s="7" t="s">
        <v>6670</v>
      </c>
      <c r="G3242" s="7" t="s">
        <v>1593</v>
      </c>
      <c r="H3242" s="8" t="s">
        <v>6671</v>
      </c>
      <c r="I3242" s="8"/>
      <c r="J3242" s="19">
        <v>3</v>
      </c>
      <c r="K3242" s="19" t="s">
        <v>7738</v>
      </c>
      <c r="L3242" s="11"/>
      <c r="M3242" s="11"/>
      <c r="N3242" s="24"/>
      <c r="P3242" s="32"/>
      <c r="T3242" s="19"/>
      <c r="U3242" s="3" t="s">
        <v>6668</v>
      </c>
      <c r="X3242" t="str">
        <f t="shared" si="209"/>
        <v/>
      </c>
      <c r="Z3242" t="str">
        <f t="shared" si="210"/>
        <v/>
      </c>
      <c r="AB3242" s="9"/>
      <c r="AC3242" t="s">
        <v>6671</v>
      </c>
      <c r="AD3242">
        <f t="shared" si="212"/>
        <v>0</v>
      </c>
      <c r="AF3242" s="3"/>
      <c r="AG3242" t="s">
        <v>1119</v>
      </c>
      <c r="AH3242" s="9" t="s">
        <v>4526</v>
      </c>
    </row>
    <row r="3243" spans="1:34" ht="10.95" customHeight="1" outlineLevel="1" x14ac:dyDescent="0.25">
      <c r="A3243" t="s">
        <v>6682</v>
      </c>
      <c r="C3243" s="3" t="s">
        <v>12988</v>
      </c>
      <c r="D3243" s="3">
        <v>299</v>
      </c>
      <c r="E3243" s="9">
        <v>1930</v>
      </c>
      <c r="F3243" s="7" t="s">
        <v>6389</v>
      </c>
      <c r="G3243" s="7" t="s">
        <v>432</v>
      </c>
      <c r="H3243" s="8" t="s">
        <v>430</v>
      </c>
      <c r="I3243" s="8" t="s">
        <v>13799</v>
      </c>
      <c r="J3243" s="19">
        <v>3</v>
      </c>
      <c r="K3243" s="19" t="s">
        <v>7736</v>
      </c>
      <c r="L3243" s="11">
        <v>0.2</v>
      </c>
      <c r="M3243" s="11"/>
      <c r="N3243" s="24"/>
      <c r="P3243" s="32"/>
      <c r="S3243">
        <v>1</v>
      </c>
      <c r="T3243" s="19"/>
      <c r="U3243" s="3">
        <v>304</v>
      </c>
      <c r="X3243" t="str">
        <f t="shared" si="209"/>
        <v/>
      </c>
      <c r="Z3243" t="str">
        <f t="shared" si="210"/>
        <v/>
      </c>
      <c r="AB3243" s="9"/>
      <c r="AC3243" t="s">
        <v>430</v>
      </c>
      <c r="AD3243">
        <f t="shared" si="212"/>
        <v>0</v>
      </c>
      <c r="AF3243" s="3"/>
      <c r="AG3243" t="s">
        <v>431</v>
      </c>
      <c r="AH3243" s="9" t="s">
        <v>4613</v>
      </c>
    </row>
    <row r="3244" spans="1:34" ht="10.95" customHeight="1" outlineLevel="1" collapsed="1" x14ac:dyDescent="0.25">
      <c r="A3244" t="s">
        <v>6682</v>
      </c>
      <c r="C3244" s="3" t="s">
        <v>12988</v>
      </c>
      <c r="D3244" s="3">
        <v>316</v>
      </c>
      <c r="E3244" s="9">
        <v>1934</v>
      </c>
      <c r="F3244" s="7" t="s">
        <v>5142</v>
      </c>
      <c r="G3244" s="7" t="s">
        <v>3832</v>
      </c>
      <c r="H3244" s="8" t="s">
        <v>430</v>
      </c>
      <c r="I3244" s="8" t="s">
        <v>13800</v>
      </c>
      <c r="J3244" s="19">
        <v>3</v>
      </c>
      <c r="K3244" s="19" t="s">
        <v>7736</v>
      </c>
      <c r="L3244" s="11">
        <v>0.2</v>
      </c>
      <c r="M3244" s="11"/>
      <c r="N3244" s="24"/>
      <c r="P3244" s="32"/>
      <c r="T3244" s="19"/>
      <c r="U3244" s="3">
        <v>321</v>
      </c>
      <c r="X3244" t="str">
        <f t="shared" si="209"/>
        <v/>
      </c>
      <c r="Z3244" t="str">
        <f t="shared" si="210"/>
        <v/>
      </c>
      <c r="AB3244" s="9"/>
      <c r="AC3244" t="s">
        <v>430</v>
      </c>
      <c r="AD3244">
        <f t="shared" si="212"/>
        <v>0</v>
      </c>
      <c r="AF3244" s="3"/>
      <c r="AG3244" t="s">
        <v>431</v>
      </c>
      <c r="AH3244" s="9" t="s">
        <v>4613</v>
      </c>
    </row>
    <row r="3245" spans="1:34" ht="10.95" customHeight="1" outlineLevel="1" x14ac:dyDescent="0.25">
      <c r="A3245" t="s">
        <v>6682</v>
      </c>
      <c r="C3245" s="3" t="s">
        <v>12988</v>
      </c>
      <c r="D3245" s="3">
        <v>317</v>
      </c>
      <c r="E3245" s="9">
        <v>1934</v>
      </c>
      <c r="F3245" s="7" t="s">
        <v>5142</v>
      </c>
      <c r="G3245" s="7" t="s">
        <v>2159</v>
      </c>
      <c r="H3245" s="8" t="s">
        <v>430</v>
      </c>
      <c r="I3245" s="8" t="s">
        <v>13800</v>
      </c>
      <c r="J3245" s="19">
        <v>3</v>
      </c>
      <c r="K3245" s="19" t="s">
        <v>7736</v>
      </c>
      <c r="L3245" s="11">
        <v>0.2</v>
      </c>
      <c r="M3245" s="11"/>
      <c r="N3245" s="24"/>
      <c r="P3245" s="32"/>
      <c r="T3245" s="19"/>
      <c r="U3245" s="3">
        <v>322</v>
      </c>
      <c r="X3245" t="str">
        <f t="shared" si="209"/>
        <v/>
      </c>
      <c r="Z3245" t="str">
        <f t="shared" si="210"/>
        <v/>
      </c>
      <c r="AB3245" s="9"/>
      <c r="AC3245" t="s">
        <v>430</v>
      </c>
      <c r="AD3245">
        <f t="shared" si="212"/>
        <v>0</v>
      </c>
      <c r="AF3245" s="3"/>
      <c r="AG3245" t="s">
        <v>431</v>
      </c>
      <c r="AH3245" s="9" t="s">
        <v>4613</v>
      </c>
    </row>
    <row r="3246" spans="1:34" ht="10.95" customHeight="1" outlineLevel="1" x14ac:dyDescent="0.25">
      <c r="A3246" t="s">
        <v>6682</v>
      </c>
      <c r="C3246" s="3" t="s">
        <v>12988</v>
      </c>
      <c r="D3246" s="3">
        <v>318</v>
      </c>
      <c r="E3246" s="9">
        <v>1934</v>
      </c>
      <c r="F3246" s="7" t="s">
        <v>5142</v>
      </c>
      <c r="G3246" s="7" t="s">
        <v>433</v>
      </c>
      <c r="H3246" s="8" t="s">
        <v>430</v>
      </c>
      <c r="I3246" s="8" t="s">
        <v>13800</v>
      </c>
      <c r="J3246" s="19">
        <v>3</v>
      </c>
      <c r="K3246" s="19" t="s">
        <v>7736</v>
      </c>
      <c r="L3246" s="11">
        <v>0.25</v>
      </c>
      <c r="M3246" s="11"/>
      <c r="N3246" s="24"/>
      <c r="P3246" s="32"/>
      <c r="T3246" s="19"/>
      <c r="U3246" s="3">
        <v>323</v>
      </c>
      <c r="X3246" t="str">
        <f t="shared" si="209"/>
        <v/>
      </c>
      <c r="Z3246" t="str">
        <f t="shared" si="210"/>
        <v/>
      </c>
      <c r="AB3246" s="9"/>
      <c r="AC3246" t="s">
        <v>430</v>
      </c>
      <c r="AD3246">
        <f t="shared" si="212"/>
        <v>0</v>
      </c>
      <c r="AF3246" s="3"/>
      <c r="AG3246" t="s">
        <v>431</v>
      </c>
      <c r="AH3246" s="9" t="s">
        <v>4613</v>
      </c>
    </row>
    <row r="3247" spans="1:34" ht="10.95" customHeight="1" outlineLevel="1" x14ac:dyDescent="0.25">
      <c r="A3247" t="s">
        <v>6682</v>
      </c>
      <c r="C3247" s="3" t="s">
        <v>12988</v>
      </c>
      <c r="D3247" s="3">
        <v>319</v>
      </c>
      <c r="E3247" s="9">
        <v>1934</v>
      </c>
      <c r="F3247" s="7" t="s">
        <v>5141</v>
      </c>
      <c r="G3247" s="7" t="s">
        <v>4462</v>
      </c>
      <c r="H3247" s="8" t="s">
        <v>430</v>
      </c>
      <c r="I3247" s="8" t="s">
        <v>13800</v>
      </c>
      <c r="J3247" s="19">
        <v>3</v>
      </c>
      <c r="K3247" s="19" t="s">
        <v>7736</v>
      </c>
      <c r="L3247" s="11">
        <v>0.4</v>
      </c>
      <c r="M3247" s="11"/>
      <c r="N3247" s="24"/>
      <c r="P3247" s="32"/>
      <c r="T3247" s="19"/>
      <c r="U3247" s="3">
        <v>324</v>
      </c>
      <c r="X3247" t="str">
        <f t="shared" si="209"/>
        <v/>
      </c>
      <c r="Z3247" t="str">
        <f t="shared" si="210"/>
        <v/>
      </c>
      <c r="AB3247" s="9"/>
      <c r="AC3247" t="s">
        <v>430</v>
      </c>
      <c r="AD3247">
        <f t="shared" si="212"/>
        <v>0</v>
      </c>
      <c r="AF3247" s="3"/>
      <c r="AG3247" t="s">
        <v>431</v>
      </c>
      <c r="AH3247" s="9" t="s">
        <v>4613</v>
      </c>
    </row>
    <row r="3248" spans="1:34" ht="10.95" customHeight="1" outlineLevel="1" x14ac:dyDescent="0.25">
      <c r="A3248" t="s">
        <v>6682</v>
      </c>
      <c r="C3248" s="3" t="s">
        <v>12988</v>
      </c>
      <c r="D3248" s="3">
        <v>320</v>
      </c>
      <c r="E3248" s="9">
        <v>1934</v>
      </c>
      <c r="F3248" s="7" t="s">
        <v>5141</v>
      </c>
      <c r="G3248" s="7" t="s">
        <v>3833</v>
      </c>
      <c r="H3248" s="8" t="s">
        <v>430</v>
      </c>
      <c r="I3248" s="8" t="s">
        <v>13800</v>
      </c>
      <c r="J3248" s="19">
        <v>3</v>
      </c>
      <c r="K3248" s="19" t="s">
        <v>7736</v>
      </c>
      <c r="L3248" s="11">
        <v>0.25</v>
      </c>
      <c r="M3248" s="11"/>
      <c r="N3248" s="24"/>
      <c r="P3248" s="32"/>
      <c r="T3248" s="19"/>
      <c r="U3248" s="3">
        <v>325</v>
      </c>
      <c r="X3248" t="str">
        <f t="shared" si="209"/>
        <v/>
      </c>
      <c r="Z3248" t="str">
        <f t="shared" si="210"/>
        <v/>
      </c>
      <c r="AB3248" s="9"/>
      <c r="AC3248" t="s">
        <v>430</v>
      </c>
      <c r="AD3248">
        <f t="shared" si="212"/>
        <v>0</v>
      </c>
      <c r="AF3248" s="3"/>
      <c r="AG3248" t="s">
        <v>431</v>
      </c>
      <c r="AH3248" s="9" t="s">
        <v>4613</v>
      </c>
    </row>
    <row r="3249" spans="1:34" ht="10.95" customHeight="1" outlineLevel="1" x14ac:dyDescent="0.25">
      <c r="A3249" t="s">
        <v>6682</v>
      </c>
      <c r="C3249" s="3" t="s">
        <v>12988</v>
      </c>
      <c r="D3249" s="3">
        <v>321</v>
      </c>
      <c r="E3249" s="9">
        <v>1934</v>
      </c>
      <c r="F3249" s="7" t="s">
        <v>5141</v>
      </c>
      <c r="G3249" s="7" t="s">
        <v>1661</v>
      </c>
      <c r="H3249" s="8" t="s">
        <v>430</v>
      </c>
      <c r="I3249" s="8" t="s">
        <v>13800</v>
      </c>
      <c r="J3249" s="19">
        <v>3</v>
      </c>
      <c r="K3249" s="19" t="s">
        <v>7736</v>
      </c>
      <c r="L3249" s="11">
        <v>0.2</v>
      </c>
      <c r="M3249" s="11"/>
      <c r="N3249" s="24"/>
      <c r="P3249" s="32"/>
      <c r="T3249" s="19"/>
      <c r="U3249" s="3">
        <v>326</v>
      </c>
      <c r="X3249" t="str">
        <f t="shared" si="209"/>
        <v/>
      </c>
      <c r="Z3249" t="str">
        <f t="shared" si="210"/>
        <v/>
      </c>
      <c r="AB3249" s="9"/>
      <c r="AC3249" t="s">
        <v>430</v>
      </c>
      <c r="AD3249">
        <f t="shared" si="212"/>
        <v>0</v>
      </c>
      <c r="AF3249" s="3"/>
      <c r="AG3249" t="s">
        <v>431</v>
      </c>
      <c r="AH3249" s="9" t="s">
        <v>4613</v>
      </c>
    </row>
    <row r="3250" spans="1:34" ht="10.95" customHeight="1" outlineLevel="1" x14ac:dyDescent="0.25">
      <c r="A3250" t="s">
        <v>6682</v>
      </c>
      <c r="C3250" s="3" t="s">
        <v>12988</v>
      </c>
      <c r="D3250" s="3">
        <v>322</v>
      </c>
      <c r="E3250" s="9">
        <v>1934</v>
      </c>
      <c r="F3250" s="7" t="s">
        <v>5141</v>
      </c>
      <c r="G3250" s="7" t="s">
        <v>5040</v>
      </c>
      <c r="H3250" s="8" t="s">
        <v>430</v>
      </c>
      <c r="I3250" s="8" t="s">
        <v>13800</v>
      </c>
      <c r="J3250" s="19">
        <v>3</v>
      </c>
      <c r="K3250" s="19" t="s">
        <v>7736</v>
      </c>
      <c r="L3250" s="11">
        <v>0.2</v>
      </c>
      <c r="M3250" s="11"/>
      <c r="N3250" s="24"/>
      <c r="P3250" s="32"/>
      <c r="T3250" s="19"/>
      <c r="U3250" s="3">
        <v>327</v>
      </c>
      <c r="X3250" t="str">
        <f t="shared" si="209"/>
        <v/>
      </c>
      <c r="Z3250" t="str">
        <f t="shared" si="210"/>
        <v/>
      </c>
      <c r="AB3250" s="9"/>
      <c r="AC3250" t="s">
        <v>430</v>
      </c>
      <c r="AD3250">
        <f t="shared" si="212"/>
        <v>0</v>
      </c>
      <c r="AF3250" s="3"/>
      <c r="AG3250" t="s">
        <v>431</v>
      </c>
      <c r="AH3250" s="9" t="s">
        <v>4613</v>
      </c>
    </row>
    <row r="3251" spans="1:34" ht="10.95" customHeight="1" outlineLevel="1" x14ac:dyDescent="0.25">
      <c r="A3251" t="s">
        <v>6682</v>
      </c>
      <c r="C3251" s="3" t="s">
        <v>12988</v>
      </c>
      <c r="D3251" s="3">
        <v>323</v>
      </c>
      <c r="E3251" s="9">
        <v>1934</v>
      </c>
      <c r="F3251" s="7" t="s">
        <v>5141</v>
      </c>
      <c r="G3251" s="7" t="s">
        <v>684</v>
      </c>
      <c r="H3251" s="8" t="s">
        <v>430</v>
      </c>
      <c r="I3251" s="8" t="s">
        <v>13800</v>
      </c>
      <c r="J3251" s="19">
        <v>3</v>
      </c>
      <c r="K3251" s="19" t="s">
        <v>7736</v>
      </c>
      <c r="L3251" s="11">
        <v>0.2</v>
      </c>
      <c r="M3251" s="11"/>
      <c r="N3251" s="24"/>
      <c r="P3251" s="32"/>
      <c r="T3251" s="19"/>
      <c r="U3251" s="3">
        <v>328</v>
      </c>
      <c r="X3251" t="str">
        <f t="shared" si="209"/>
        <v/>
      </c>
      <c r="Z3251" t="str">
        <f t="shared" si="210"/>
        <v/>
      </c>
      <c r="AB3251" s="9"/>
      <c r="AC3251" t="s">
        <v>430</v>
      </c>
      <c r="AD3251">
        <f t="shared" si="212"/>
        <v>0</v>
      </c>
      <c r="AF3251" s="3"/>
      <c r="AG3251" t="s">
        <v>431</v>
      </c>
      <c r="AH3251" s="9" t="s">
        <v>4613</v>
      </c>
    </row>
    <row r="3252" spans="1:34" ht="10.95" customHeight="1" outlineLevel="1" x14ac:dyDescent="0.25">
      <c r="A3252" t="s">
        <v>6682</v>
      </c>
      <c r="C3252" s="3" t="s">
        <v>12988</v>
      </c>
      <c r="D3252" s="3">
        <v>325</v>
      </c>
      <c r="E3252" s="9">
        <v>1934</v>
      </c>
      <c r="F3252" s="7" t="s">
        <v>6683</v>
      </c>
      <c r="G3252" s="7" t="s">
        <v>4009</v>
      </c>
      <c r="H3252" s="8" t="s">
        <v>430</v>
      </c>
      <c r="I3252" s="8" t="s">
        <v>13800</v>
      </c>
      <c r="J3252" s="19">
        <v>3</v>
      </c>
      <c r="K3252" s="19" t="s">
        <v>7736</v>
      </c>
      <c r="L3252" s="11">
        <v>0.2</v>
      </c>
      <c r="M3252" s="11"/>
      <c r="N3252" s="24"/>
      <c r="P3252" s="32"/>
      <c r="T3252" s="19"/>
      <c r="U3252" s="3">
        <v>330</v>
      </c>
      <c r="X3252" t="str">
        <f t="shared" si="209"/>
        <v/>
      </c>
      <c r="Z3252" t="str">
        <f t="shared" si="210"/>
        <v/>
      </c>
      <c r="AB3252" s="9"/>
      <c r="AC3252" t="s">
        <v>430</v>
      </c>
      <c r="AD3252">
        <f t="shared" si="212"/>
        <v>0</v>
      </c>
      <c r="AF3252" s="3"/>
      <c r="AG3252" t="s">
        <v>431</v>
      </c>
      <c r="AH3252" s="9" t="s">
        <v>4925</v>
      </c>
    </row>
    <row r="3253" spans="1:34" ht="10.95" customHeight="1" outlineLevel="1" x14ac:dyDescent="0.25">
      <c r="A3253" t="s">
        <v>6682</v>
      </c>
      <c r="C3253" s="3" t="s">
        <v>12988</v>
      </c>
      <c r="D3253" s="3">
        <v>324</v>
      </c>
      <c r="E3253" s="9">
        <v>1935</v>
      </c>
      <c r="F3253" s="7" t="s">
        <v>5141</v>
      </c>
      <c r="G3253" s="7" t="s">
        <v>4463</v>
      </c>
      <c r="H3253" s="8" t="s">
        <v>430</v>
      </c>
      <c r="I3253" s="8" t="s">
        <v>13800</v>
      </c>
      <c r="J3253" s="19">
        <v>3</v>
      </c>
      <c r="K3253" s="19" t="s">
        <v>7736</v>
      </c>
      <c r="L3253" s="11">
        <v>0.25</v>
      </c>
      <c r="M3253" s="11"/>
      <c r="N3253" s="24"/>
      <c r="P3253" s="32"/>
      <c r="T3253" s="19"/>
      <c r="U3253" s="3">
        <v>329</v>
      </c>
      <c r="X3253" t="str">
        <f t="shared" si="209"/>
        <v/>
      </c>
      <c r="Z3253" t="str">
        <f t="shared" si="210"/>
        <v/>
      </c>
      <c r="AB3253" s="9"/>
      <c r="AC3253" t="s">
        <v>430</v>
      </c>
      <c r="AD3253">
        <f t="shared" si="212"/>
        <v>0</v>
      </c>
      <c r="AF3253" s="3"/>
      <c r="AG3253" t="s">
        <v>431</v>
      </c>
      <c r="AH3253" s="9" t="s">
        <v>4613</v>
      </c>
    </row>
    <row r="3254" spans="1:34" ht="10.95" customHeight="1" outlineLevel="1" x14ac:dyDescent="0.25">
      <c r="A3254" t="s">
        <v>6682</v>
      </c>
      <c r="C3254" s="3" t="s">
        <v>12988</v>
      </c>
      <c r="D3254" s="3">
        <v>348</v>
      </c>
      <c r="E3254" s="9">
        <v>1936</v>
      </c>
      <c r="F3254" s="7" t="s">
        <v>4735</v>
      </c>
      <c r="G3254" s="7" t="s">
        <v>4464</v>
      </c>
      <c r="H3254" s="8" t="s">
        <v>4465</v>
      </c>
      <c r="I3254" s="8" t="s">
        <v>13801</v>
      </c>
      <c r="J3254" s="19">
        <v>6</v>
      </c>
      <c r="K3254" s="19" t="s">
        <v>7736</v>
      </c>
      <c r="L3254" s="11">
        <v>0.2</v>
      </c>
      <c r="M3254" s="11"/>
      <c r="N3254" s="24"/>
      <c r="P3254" s="32"/>
      <c r="T3254" s="19"/>
      <c r="U3254" s="3">
        <v>340</v>
      </c>
      <c r="X3254" t="str">
        <f t="shared" si="209"/>
        <v/>
      </c>
      <c r="Z3254" t="str">
        <f t="shared" si="210"/>
        <v/>
      </c>
      <c r="AB3254" s="9"/>
      <c r="AC3254" t="s">
        <v>4465</v>
      </c>
      <c r="AD3254">
        <f t="shared" si="212"/>
        <v>0</v>
      </c>
      <c r="AF3254" s="3"/>
      <c r="AG3254" t="s">
        <v>6681</v>
      </c>
      <c r="AH3254" s="9" t="s">
        <v>4613</v>
      </c>
    </row>
    <row r="3255" spans="1:34" ht="10.95" customHeight="1" outlineLevel="1" x14ac:dyDescent="0.25">
      <c r="A3255" t="s">
        <v>6682</v>
      </c>
      <c r="C3255" s="3" t="s">
        <v>12988</v>
      </c>
      <c r="D3255" s="3">
        <v>351</v>
      </c>
      <c r="E3255" s="9">
        <v>1936</v>
      </c>
      <c r="F3255" s="7" t="s">
        <v>2977</v>
      </c>
      <c r="G3255" s="7" t="s">
        <v>13408</v>
      </c>
      <c r="H3255" s="8" t="s">
        <v>13802</v>
      </c>
      <c r="I3255" s="8" t="s">
        <v>13801</v>
      </c>
      <c r="J3255" s="19">
        <v>5</v>
      </c>
      <c r="K3255" s="19" t="s">
        <v>7738</v>
      </c>
      <c r="L3255" s="11"/>
      <c r="M3255" s="11"/>
      <c r="N3255" s="24"/>
      <c r="P3255" s="32"/>
      <c r="T3255" s="19"/>
      <c r="U3255" s="3"/>
      <c r="X3255" t="str">
        <f t="shared" si="209"/>
        <v/>
      </c>
      <c r="Z3255" t="str">
        <f t="shared" si="210"/>
        <v/>
      </c>
      <c r="AB3255" s="9"/>
      <c r="AC3255" t="s">
        <v>13802</v>
      </c>
      <c r="AD3255">
        <f t="shared" si="212"/>
        <v>0</v>
      </c>
      <c r="AF3255" s="3"/>
      <c r="AH3255" s="9"/>
    </row>
    <row r="3256" spans="1:34" ht="10.95" customHeight="1" outlineLevel="1" x14ac:dyDescent="0.25">
      <c r="A3256" t="s">
        <v>6682</v>
      </c>
      <c r="C3256" s="3" t="s">
        <v>12988</v>
      </c>
      <c r="D3256" s="3">
        <v>353</v>
      </c>
      <c r="E3256" s="9">
        <v>1936</v>
      </c>
      <c r="F3256" s="7" t="s">
        <v>6000</v>
      </c>
      <c r="G3256" s="7" t="s">
        <v>1677</v>
      </c>
      <c r="H3256" s="8" t="s">
        <v>13802</v>
      </c>
      <c r="I3256" s="8" t="s">
        <v>13801</v>
      </c>
      <c r="J3256" s="19">
        <v>5</v>
      </c>
      <c r="K3256" s="19" t="s">
        <v>7738</v>
      </c>
      <c r="L3256" s="11"/>
      <c r="M3256" s="11"/>
      <c r="N3256" s="24"/>
      <c r="P3256" s="32"/>
      <c r="T3256" s="19"/>
      <c r="U3256" s="3"/>
      <c r="X3256" t="str">
        <f t="shared" si="209"/>
        <v/>
      </c>
      <c r="Z3256" t="str">
        <f t="shared" si="210"/>
        <v/>
      </c>
      <c r="AB3256" s="9"/>
      <c r="AC3256" t="s">
        <v>13802</v>
      </c>
      <c r="AD3256">
        <f t="shared" si="212"/>
        <v>0</v>
      </c>
      <c r="AF3256" s="3"/>
      <c r="AH3256" s="9"/>
    </row>
    <row r="3257" spans="1:34" ht="10.95" customHeight="1" outlineLevel="1" x14ac:dyDescent="0.25">
      <c r="A3257" t="s">
        <v>6682</v>
      </c>
      <c r="C3257" s="3" t="s">
        <v>12988</v>
      </c>
      <c r="D3257" s="3">
        <v>386</v>
      </c>
      <c r="E3257" s="9">
        <v>1937</v>
      </c>
      <c r="F3257" s="7" t="s">
        <v>5141</v>
      </c>
      <c r="G3257" s="7" t="s">
        <v>1581</v>
      </c>
      <c r="H3257" s="8" t="s">
        <v>1582</v>
      </c>
      <c r="I3257" s="8" t="s">
        <v>13803</v>
      </c>
      <c r="J3257" s="19">
        <v>3</v>
      </c>
      <c r="K3257" s="19" t="s">
        <v>7736</v>
      </c>
      <c r="L3257" s="11">
        <v>0.2</v>
      </c>
      <c r="M3257" s="11"/>
      <c r="N3257" s="24"/>
      <c r="P3257" s="32"/>
      <c r="T3257" s="19"/>
      <c r="U3257" s="3" t="s">
        <v>1050</v>
      </c>
      <c r="X3257" t="str">
        <f t="shared" si="209"/>
        <v/>
      </c>
      <c r="Z3257" t="str">
        <f t="shared" si="210"/>
        <v/>
      </c>
      <c r="AB3257" s="9"/>
      <c r="AC3257" t="s">
        <v>1582</v>
      </c>
      <c r="AD3257">
        <f t="shared" si="212"/>
        <v>0</v>
      </c>
      <c r="AF3257" s="3"/>
      <c r="AG3257" t="s">
        <v>431</v>
      </c>
      <c r="AH3257" s="9" t="s">
        <v>4613</v>
      </c>
    </row>
    <row r="3258" spans="1:34" ht="10.95" customHeight="1" outlineLevel="1" x14ac:dyDescent="0.25">
      <c r="A3258" t="s">
        <v>6682</v>
      </c>
      <c r="C3258" s="3" t="s">
        <v>12988</v>
      </c>
      <c r="D3258" s="3">
        <v>387</v>
      </c>
      <c r="E3258" s="9">
        <v>1937</v>
      </c>
      <c r="F3258" s="7" t="s">
        <v>2977</v>
      </c>
      <c r="G3258" s="7" t="s">
        <v>5999</v>
      </c>
      <c r="H3258" s="8" t="s">
        <v>1582</v>
      </c>
      <c r="I3258" s="8" t="s">
        <v>13803</v>
      </c>
      <c r="J3258" s="19">
        <v>3</v>
      </c>
      <c r="K3258" s="19" t="s">
        <v>7736</v>
      </c>
      <c r="L3258" s="11">
        <v>0.2</v>
      </c>
      <c r="M3258" s="11"/>
      <c r="N3258" s="24"/>
      <c r="P3258" s="32"/>
      <c r="T3258" s="19"/>
      <c r="U3258" s="3" t="s">
        <v>6210</v>
      </c>
      <c r="X3258" t="str">
        <f t="shared" si="209"/>
        <v/>
      </c>
      <c r="Z3258" t="str">
        <f t="shared" si="210"/>
        <v/>
      </c>
      <c r="AB3258" s="9"/>
      <c r="AC3258" t="s">
        <v>1582</v>
      </c>
      <c r="AD3258">
        <f t="shared" si="212"/>
        <v>0</v>
      </c>
      <c r="AF3258" s="3"/>
      <c r="AG3258" t="s">
        <v>431</v>
      </c>
      <c r="AH3258" s="9" t="s">
        <v>4613</v>
      </c>
    </row>
    <row r="3259" spans="1:34" ht="10.95" customHeight="1" outlineLevel="1" x14ac:dyDescent="0.25">
      <c r="A3259" t="s">
        <v>6682</v>
      </c>
      <c r="C3259" s="3" t="s">
        <v>12988</v>
      </c>
      <c r="D3259" s="3">
        <v>388</v>
      </c>
      <c r="E3259" s="9">
        <v>1937</v>
      </c>
      <c r="F3259" s="7" t="s">
        <v>2351</v>
      </c>
      <c r="G3259" s="7" t="s">
        <v>6131</v>
      </c>
      <c r="H3259" s="8" t="s">
        <v>1582</v>
      </c>
      <c r="I3259" s="8" t="s">
        <v>13803</v>
      </c>
      <c r="J3259" s="19">
        <v>3</v>
      </c>
      <c r="K3259" s="19" t="s">
        <v>7736</v>
      </c>
      <c r="L3259" s="11">
        <v>0.2</v>
      </c>
      <c r="M3259" s="11"/>
      <c r="N3259" s="24"/>
      <c r="P3259" s="32"/>
      <c r="T3259" s="19"/>
      <c r="U3259" s="3" t="s">
        <v>685</v>
      </c>
      <c r="X3259" t="str">
        <f t="shared" si="209"/>
        <v/>
      </c>
      <c r="Z3259" t="str">
        <f t="shared" si="210"/>
        <v/>
      </c>
      <c r="AB3259" s="9"/>
      <c r="AC3259" t="s">
        <v>1582</v>
      </c>
      <c r="AD3259">
        <f t="shared" si="212"/>
        <v>0</v>
      </c>
      <c r="AF3259" s="3"/>
      <c r="AG3259" t="s">
        <v>431</v>
      </c>
      <c r="AH3259" s="9" t="s">
        <v>4613</v>
      </c>
    </row>
    <row r="3260" spans="1:34" ht="10.95" customHeight="1" outlineLevel="1" x14ac:dyDescent="0.25">
      <c r="A3260" t="s">
        <v>6682</v>
      </c>
      <c r="C3260" s="3" t="s">
        <v>12988</v>
      </c>
      <c r="D3260" s="3">
        <v>389</v>
      </c>
      <c r="E3260" s="9">
        <v>1937</v>
      </c>
      <c r="F3260" s="7" t="s">
        <v>2624</v>
      </c>
      <c r="G3260" s="7" t="s">
        <v>6132</v>
      </c>
      <c r="H3260" s="8" t="s">
        <v>1582</v>
      </c>
      <c r="I3260" s="8" t="s">
        <v>13803</v>
      </c>
      <c r="J3260" s="19">
        <v>3</v>
      </c>
      <c r="K3260" s="19" t="s">
        <v>7736</v>
      </c>
      <c r="L3260" s="11">
        <v>0.2</v>
      </c>
      <c r="M3260" s="11"/>
      <c r="N3260" s="24"/>
      <c r="P3260" s="32"/>
      <c r="T3260" s="19"/>
      <c r="U3260" s="3" t="s">
        <v>686</v>
      </c>
      <c r="X3260" t="str">
        <f t="shared" si="209"/>
        <v/>
      </c>
      <c r="Z3260" t="str">
        <f t="shared" si="210"/>
        <v/>
      </c>
      <c r="AB3260" s="9"/>
      <c r="AC3260" t="s">
        <v>1582</v>
      </c>
      <c r="AD3260">
        <f t="shared" si="212"/>
        <v>0</v>
      </c>
      <c r="AF3260" s="3"/>
      <c r="AG3260" t="s">
        <v>431</v>
      </c>
      <c r="AH3260" s="9" t="s">
        <v>4613</v>
      </c>
    </row>
    <row r="3261" spans="1:34" ht="10.95" customHeight="1" outlineLevel="1" x14ac:dyDescent="0.25">
      <c r="A3261" t="s">
        <v>6682</v>
      </c>
      <c r="C3261" s="3" t="s">
        <v>12988</v>
      </c>
      <c r="D3261" s="3">
        <v>390</v>
      </c>
      <c r="E3261" s="9">
        <v>1937</v>
      </c>
      <c r="F3261" s="7" t="s">
        <v>6683</v>
      </c>
      <c r="G3261" s="7" t="s">
        <v>4463</v>
      </c>
      <c r="H3261" s="8" t="s">
        <v>1582</v>
      </c>
      <c r="I3261" s="8" t="s">
        <v>13803</v>
      </c>
      <c r="J3261" s="19">
        <v>3</v>
      </c>
      <c r="K3261" s="19" t="s">
        <v>7738</v>
      </c>
      <c r="L3261" s="11"/>
      <c r="M3261" s="11"/>
      <c r="N3261" s="24"/>
      <c r="P3261" s="32"/>
      <c r="T3261" s="19"/>
      <c r="U3261" s="3" t="s">
        <v>687</v>
      </c>
      <c r="X3261" t="str">
        <f t="shared" si="209"/>
        <v/>
      </c>
      <c r="Z3261" t="str">
        <f t="shared" si="210"/>
        <v/>
      </c>
      <c r="AB3261" s="9"/>
      <c r="AC3261" t="s">
        <v>1582</v>
      </c>
      <c r="AD3261">
        <f t="shared" si="212"/>
        <v>0</v>
      </c>
      <c r="AF3261" s="3"/>
      <c r="AG3261" t="s">
        <v>431</v>
      </c>
      <c r="AH3261" s="9" t="s">
        <v>4613</v>
      </c>
    </row>
    <row r="3262" spans="1:34" ht="10.95" customHeight="1" outlineLevel="1" x14ac:dyDescent="0.25">
      <c r="A3262" t="s">
        <v>6682</v>
      </c>
      <c r="C3262" s="3" t="s">
        <v>12988</v>
      </c>
      <c r="D3262" s="3">
        <v>391</v>
      </c>
      <c r="E3262" s="9">
        <v>1937</v>
      </c>
      <c r="F3262" s="7" t="s">
        <v>6000</v>
      </c>
      <c r="G3262" s="7" t="s">
        <v>6133</v>
      </c>
      <c r="H3262" s="8" t="s">
        <v>1582</v>
      </c>
      <c r="I3262" s="8" t="s">
        <v>13803</v>
      </c>
      <c r="J3262" s="19">
        <v>3</v>
      </c>
      <c r="K3262" s="19" t="s">
        <v>7736</v>
      </c>
      <c r="L3262" s="11">
        <v>0.4</v>
      </c>
      <c r="M3262" s="11"/>
      <c r="N3262" s="24"/>
      <c r="P3262" s="32"/>
      <c r="T3262" s="19"/>
      <c r="U3262" s="3" t="s">
        <v>689</v>
      </c>
      <c r="X3262" t="str">
        <f t="shared" si="209"/>
        <v/>
      </c>
      <c r="Z3262" t="str">
        <f t="shared" si="210"/>
        <v/>
      </c>
      <c r="AB3262" s="9"/>
      <c r="AC3262" t="s">
        <v>1582</v>
      </c>
      <c r="AD3262">
        <f t="shared" si="212"/>
        <v>0</v>
      </c>
      <c r="AF3262" s="3"/>
      <c r="AG3262" t="s">
        <v>431</v>
      </c>
      <c r="AH3262" s="9" t="s">
        <v>4925</v>
      </c>
    </row>
    <row r="3263" spans="1:34" ht="10.95" customHeight="1" outlineLevel="1" x14ac:dyDescent="0.25">
      <c r="A3263" t="s">
        <v>6682</v>
      </c>
      <c r="C3263" s="3" t="s">
        <v>12988</v>
      </c>
      <c r="D3263" s="3" t="s">
        <v>4065</v>
      </c>
      <c r="E3263" s="9">
        <v>1937</v>
      </c>
      <c r="F3263" s="7" t="s">
        <v>22186</v>
      </c>
      <c r="G3263" s="7" t="s">
        <v>1581</v>
      </c>
      <c r="H3263" s="8" t="s">
        <v>1582</v>
      </c>
      <c r="I3263" s="8"/>
      <c r="J3263" s="19">
        <v>3</v>
      </c>
      <c r="K3263" s="19" t="s">
        <v>7736</v>
      </c>
      <c r="L3263" s="11">
        <v>0.7</v>
      </c>
      <c r="M3263" s="11"/>
      <c r="N3263" s="24"/>
      <c r="P3263" s="32"/>
      <c r="T3263" s="19"/>
      <c r="U3263" s="3" t="s">
        <v>3720</v>
      </c>
      <c r="X3263" t="str">
        <f t="shared" si="209"/>
        <v/>
      </c>
      <c r="Z3263" t="str">
        <f t="shared" si="210"/>
        <v/>
      </c>
      <c r="AB3263" s="9"/>
      <c r="AC3263" t="s">
        <v>1582</v>
      </c>
      <c r="AD3263">
        <f t="shared" si="212"/>
        <v>0</v>
      </c>
      <c r="AF3263" s="3"/>
      <c r="AG3263" t="s">
        <v>431</v>
      </c>
      <c r="AH3263" s="9" t="s">
        <v>4613</v>
      </c>
    </row>
    <row r="3264" spans="1:34" ht="10.95" customHeight="1" outlineLevel="1" x14ac:dyDescent="0.25">
      <c r="A3264" t="s">
        <v>6682</v>
      </c>
      <c r="C3264" s="3" t="s">
        <v>12988</v>
      </c>
      <c r="D3264" s="3" t="s">
        <v>4065</v>
      </c>
      <c r="E3264" s="9">
        <v>1937</v>
      </c>
      <c r="F3264" s="7" t="s">
        <v>22187</v>
      </c>
      <c r="G3264" s="7" t="s">
        <v>5999</v>
      </c>
      <c r="H3264" s="8" t="s">
        <v>1582</v>
      </c>
      <c r="I3264" s="8"/>
      <c r="J3264" s="19">
        <v>3</v>
      </c>
      <c r="K3264" s="19" t="s">
        <v>7736</v>
      </c>
      <c r="L3264" s="11">
        <v>0.7</v>
      </c>
      <c r="M3264" s="11"/>
      <c r="N3264" s="24"/>
      <c r="P3264" s="32"/>
      <c r="T3264" s="19"/>
      <c r="U3264" s="3" t="s">
        <v>3721</v>
      </c>
      <c r="X3264" t="str">
        <f t="shared" si="209"/>
        <v/>
      </c>
      <c r="Z3264" t="str">
        <f t="shared" si="210"/>
        <v/>
      </c>
      <c r="AB3264" s="9"/>
      <c r="AC3264" t="s">
        <v>1582</v>
      </c>
      <c r="AD3264">
        <f t="shared" si="212"/>
        <v>0</v>
      </c>
      <c r="AF3264" s="3"/>
      <c r="AG3264" t="s">
        <v>431</v>
      </c>
      <c r="AH3264" s="9" t="s">
        <v>4613</v>
      </c>
    </row>
    <row r="3265" spans="1:34" ht="10.95" customHeight="1" outlineLevel="1" x14ac:dyDescent="0.25">
      <c r="A3265" t="s">
        <v>6682</v>
      </c>
      <c r="C3265" s="3" t="s">
        <v>12988</v>
      </c>
      <c r="D3265" s="3" t="s">
        <v>4065</v>
      </c>
      <c r="E3265" s="9">
        <v>1937</v>
      </c>
      <c r="F3265" s="7" t="s">
        <v>22188</v>
      </c>
      <c r="G3265" s="7" t="s">
        <v>6132</v>
      </c>
      <c r="H3265" s="8" t="s">
        <v>1582</v>
      </c>
      <c r="I3265" s="8"/>
      <c r="J3265" s="19">
        <v>3</v>
      </c>
      <c r="K3265" s="19" t="s">
        <v>7736</v>
      </c>
      <c r="L3265" s="11">
        <v>0.7</v>
      </c>
      <c r="M3265" s="11"/>
      <c r="N3265" s="24"/>
      <c r="P3265" s="32"/>
      <c r="T3265" s="19"/>
      <c r="U3265" s="3" t="s">
        <v>6384</v>
      </c>
      <c r="X3265" t="str">
        <f t="shared" si="209"/>
        <v/>
      </c>
      <c r="Z3265" t="str">
        <f t="shared" si="210"/>
        <v/>
      </c>
      <c r="AB3265" s="9"/>
      <c r="AC3265" t="s">
        <v>1582</v>
      </c>
      <c r="AD3265">
        <f t="shared" si="212"/>
        <v>0</v>
      </c>
      <c r="AF3265" s="3"/>
      <c r="AG3265" t="s">
        <v>431</v>
      </c>
      <c r="AH3265" s="9" t="s">
        <v>4613</v>
      </c>
    </row>
    <row r="3266" spans="1:34" ht="10.95" customHeight="1" outlineLevel="1" x14ac:dyDescent="0.25">
      <c r="A3266" t="s">
        <v>6682</v>
      </c>
      <c r="C3266" s="3" t="s">
        <v>12988</v>
      </c>
      <c r="D3266" s="3" t="s">
        <v>4065</v>
      </c>
      <c r="E3266" s="9">
        <v>1937</v>
      </c>
      <c r="F3266" s="7" t="s">
        <v>13822</v>
      </c>
      <c r="G3266" s="7" t="s">
        <v>4463</v>
      </c>
      <c r="H3266" s="8" t="s">
        <v>1582</v>
      </c>
      <c r="I3266" s="8"/>
      <c r="J3266" s="19">
        <v>3</v>
      </c>
      <c r="K3266" s="19" t="s">
        <v>7736</v>
      </c>
      <c r="L3266" s="11">
        <v>0.7</v>
      </c>
      <c r="M3266" s="11"/>
      <c r="N3266" s="24"/>
      <c r="P3266" s="32"/>
      <c r="T3266" s="19"/>
      <c r="U3266" s="3" t="s">
        <v>6385</v>
      </c>
      <c r="X3266" t="str">
        <f t="shared" ref="X3266:X3329" si="213">IF(COUNTIF(F3266,"*fdc*"),1,"")</f>
        <v/>
      </c>
      <c r="Z3266" t="str">
        <f t="shared" ref="Z3266:Z3329" si="214">IF(COUNTIF(F3266,"*s/s*"),1,"")</f>
        <v/>
      </c>
      <c r="AB3266" s="9"/>
      <c r="AC3266" t="s">
        <v>1582</v>
      </c>
      <c r="AD3266">
        <f t="shared" si="212"/>
        <v>0</v>
      </c>
      <c r="AF3266" s="3"/>
      <c r="AG3266" t="s">
        <v>431</v>
      </c>
      <c r="AH3266" s="9" t="s">
        <v>4613</v>
      </c>
    </row>
    <row r="3267" spans="1:34" ht="10.95" customHeight="1" outlineLevel="1" x14ac:dyDescent="0.25">
      <c r="A3267" t="s">
        <v>6682</v>
      </c>
      <c r="C3267" s="3" t="s">
        <v>12988</v>
      </c>
      <c r="D3267" s="3" t="s">
        <v>4065</v>
      </c>
      <c r="E3267" s="9">
        <v>1937</v>
      </c>
      <c r="F3267" s="7" t="s">
        <v>13823</v>
      </c>
      <c r="G3267" s="7" t="s">
        <v>3175</v>
      </c>
      <c r="H3267" s="8" t="s">
        <v>1582</v>
      </c>
      <c r="I3267" s="8"/>
      <c r="J3267" s="19">
        <v>3</v>
      </c>
      <c r="K3267" s="19" t="s">
        <v>7736</v>
      </c>
      <c r="L3267" s="11">
        <v>0.7</v>
      </c>
      <c r="M3267" s="11"/>
      <c r="N3267" s="24"/>
      <c r="P3267" s="32"/>
      <c r="T3267" s="19"/>
      <c r="U3267" s="3" t="s">
        <v>6386</v>
      </c>
      <c r="X3267" t="str">
        <f t="shared" si="213"/>
        <v/>
      </c>
      <c r="Z3267" t="str">
        <f t="shared" si="214"/>
        <v/>
      </c>
      <c r="AB3267" s="9"/>
      <c r="AC3267" t="s">
        <v>1582</v>
      </c>
      <c r="AD3267">
        <f t="shared" si="212"/>
        <v>0</v>
      </c>
      <c r="AF3267" s="3"/>
      <c r="AG3267" t="s">
        <v>431</v>
      </c>
      <c r="AH3267" s="9" t="s">
        <v>4613</v>
      </c>
    </row>
    <row r="3268" spans="1:34" ht="10.95" customHeight="1" outlineLevel="1" x14ac:dyDescent="0.25">
      <c r="A3268" t="s">
        <v>6682</v>
      </c>
      <c r="C3268" s="3" t="s">
        <v>12988</v>
      </c>
      <c r="D3268" s="3">
        <v>392</v>
      </c>
      <c r="E3268" s="9">
        <v>1938</v>
      </c>
      <c r="F3268" s="7" t="s">
        <v>4735</v>
      </c>
      <c r="G3268" s="7" t="s">
        <v>2159</v>
      </c>
      <c r="H3268" s="8" t="s">
        <v>430</v>
      </c>
      <c r="I3268" s="8" t="s">
        <v>13804</v>
      </c>
      <c r="J3268" s="19">
        <v>3</v>
      </c>
      <c r="K3268" s="19" t="s">
        <v>7736</v>
      </c>
      <c r="L3268" s="11">
        <v>0.3</v>
      </c>
      <c r="M3268" s="11"/>
      <c r="N3268" s="24"/>
      <c r="P3268" s="32"/>
      <c r="T3268" s="19"/>
      <c r="U3268" s="3">
        <v>366</v>
      </c>
      <c r="X3268" t="str">
        <f t="shared" si="213"/>
        <v/>
      </c>
      <c r="Z3268" t="str">
        <f t="shared" si="214"/>
        <v/>
      </c>
      <c r="AB3268" s="9"/>
      <c r="AC3268" t="s">
        <v>430</v>
      </c>
      <c r="AD3268">
        <f t="shared" si="212"/>
        <v>0</v>
      </c>
      <c r="AF3268" s="3"/>
      <c r="AG3268" t="s">
        <v>431</v>
      </c>
      <c r="AH3268" s="9" t="s">
        <v>4613</v>
      </c>
    </row>
    <row r="3269" spans="1:34" ht="10.95" customHeight="1" outlineLevel="1" x14ac:dyDescent="0.25">
      <c r="A3269" t="s">
        <v>6682</v>
      </c>
      <c r="C3269" s="3" t="s">
        <v>12988</v>
      </c>
      <c r="D3269" s="3">
        <v>393</v>
      </c>
      <c r="E3269" s="9">
        <v>1938</v>
      </c>
      <c r="F3269" s="7" t="s">
        <v>5142</v>
      </c>
      <c r="G3269" s="7" t="s">
        <v>3832</v>
      </c>
      <c r="H3269" s="8" t="s">
        <v>430</v>
      </c>
      <c r="I3269" s="8" t="s">
        <v>13804</v>
      </c>
      <c r="J3269" s="19">
        <v>3</v>
      </c>
      <c r="K3269" s="19" t="s">
        <v>7736</v>
      </c>
      <c r="L3269" s="11">
        <v>0.2</v>
      </c>
      <c r="M3269" s="11"/>
      <c r="N3269" s="24"/>
      <c r="P3269" s="32"/>
      <c r="T3269" s="19"/>
      <c r="U3269" s="3">
        <v>367</v>
      </c>
      <c r="X3269" t="str">
        <f t="shared" si="213"/>
        <v/>
      </c>
      <c r="Z3269" t="str">
        <f t="shared" si="214"/>
        <v/>
      </c>
      <c r="AB3269" s="9"/>
      <c r="AC3269" t="s">
        <v>430</v>
      </c>
      <c r="AD3269">
        <f t="shared" si="212"/>
        <v>0</v>
      </c>
      <c r="AF3269" s="3"/>
      <c r="AG3269" t="s">
        <v>431</v>
      </c>
      <c r="AH3269" s="9" t="s">
        <v>4613</v>
      </c>
    </row>
    <row r="3270" spans="1:34" ht="10.95" customHeight="1" outlineLevel="1" x14ac:dyDescent="0.25">
      <c r="A3270" t="s">
        <v>6682</v>
      </c>
      <c r="C3270" s="3" t="s">
        <v>12988</v>
      </c>
      <c r="D3270" s="3">
        <v>394</v>
      </c>
      <c r="E3270" s="9">
        <v>1938</v>
      </c>
      <c r="F3270" s="7" t="s">
        <v>5141</v>
      </c>
      <c r="G3270" s="7" t="s">
        <v>5041</v>
      </c>
      <c r="H3270" s="8" t="s">
        <v>430</v>
      </c>
      <c r="I3270" s="8" t="s">
        <v>13804</v>
      </c>
      <c r="J3270" s="19">
        <v>3</v>
      </c>
      <c r="K3270" s="19" t="s">
        <v>7736</v>
      </c>
      <c r="L3270" s="11">
        <v>0.8</v>
      </c>
      <c r="M3270" s="11"/>
      <c r="N3270" s="24"/>
      <c r="P3270" s="32"/>
      <c r="T3270" s="19"/>
      <c r="U3270" s="3">
        <v>368</v>
      </c>
      <c r="X3270" t="str">
        <f t="shared" si="213"/>
        <v/>
      </c>
      <c r="Z3270" t="str">
        <f t="shared" si="214"/>
        <v/>
      </c>
      <c r="AB3270" s="9"/>
      <c r="AC3270" t="s">
        <v>430</v>
      </c>
      <c r="AD3270">
        <f t="shared" si="212"/>
        <v>0</v>
      </c>
      <c r="AF3270" s="3"/>
      <c r="AG3270" t="s">
        <v>431</v>
      </c>
      <c r="AH3270" s="9" t="s">
        <v>4613</v>
      </c>
    </row>
    <row r="3271" spans="1:34" ht="10.95" customHeight="1" outlineLevel="1" x14ac:dyDescent="0.25">
      <c r="A3271" t="s">
        <v>6682</v>
      </c>
      <c r="C3271" s="3" t="s">
        <v>12988</v>
      </c>
      <c r="D3271" s="3">
        <v>395</v>
      </c>
      <c r="E3271" s="9">
        <v>1938</v>
      </c>
      <c r="F3271" s="7" t="s">
        <v>2977</v>
      </c>
      <c r="G3271" s="7" t="s">
        <v>1661</v>
      </c>
      <c r="H3271" s="8" t="s">
        <v>430</v>
      </c>
      <c r="I3271" s="8" t="s">
        <v>13804</v>
      </c>
      <c r="J3271" s="19">
        <v>3</v>
      </c>
      <c r="K3271" s="19" t="s">
        <v>7736</v>
      </c>
      <c r="L3271" s="11">
        <v>0.2</v>
      </c>
      <c r="M3271" s="11"/>
      <c r="N3271" s="24"/>
      <c r="P3271" s="32"/>
      <c r="T3271" s="19"/>
      <c r="U3271" s="3">
        <v>369</v>
      </c>
      <c r="X3271" t="str">
        <f t="shared" si="213"/>
        <v/>
      </c>
      <c r="Z3271" t="str">
        <f t="shared" si="214"/>
        <v/>
      </c>
      <c r="AB3271" s="9"/>
      <c r="AC3271" t="s">
        <v>430</v>
      </c>
      <c r="AD3271">
        <f t="shared" si="212"/>
        <v>0</v>
      </c>
      <c r="AF3271" s="3"/>
      <c r="AG3271" t="s">
        <v>431</v>
      </c>
      <c r="AH3271" s="9" t="s">
        <v>4613</v>
      </c>
    </row>
    <row r="3272" spans="1:34" ht="10.95" customHeight="1" outlineLevel="1" x14ac:dyDescent="0.25">
      <c r="A3272" t="s">
        <v>6682</v>
      </c>
      <c r="C3272" s="3" t="s">
        <v>12988</v>
      </c>
      <c r="D3272" s="3">
        <v>396</v>
      </c>
      <c r="E3272" s="9">
        <v>1938</v>
      </c>
      <c r="F3272" s="7" t="s">
        <v>3424</v>
      </c>
      <c r="G3272" s="7" t="s">
        <v>5041</v>
      </c>
      <c r="H3272" s="8" t="s">
        <v>430</v>
      </c>
      <c r="I3272" s="8" t="s">
        <v>13804</v>
      </c>
      <c r="J3272" s="19">
        <v>3</v>
      </c>
      <c r="K3272" s="19" t="s">
        <v>7736</v>
      </c>
      <c r="L3272" s="11">
        <v>0.5</v>
      </c>
      <c r="M3272" s="11"/>
      <c r="N3272" s="24"/>
      <c r="P3272" s="32"/>
      <c r="T3272" s="19"/>
      <c r="U3272" s="3">
        <v>370</v>
      </c>
      <c r="X3272" t="str">
        <f t="shared" si="213"/>
        <v/>
      </c>
      <c r="Z3272" t="str">
        <f t="shared" si="214"/>
        <v/>
      </c>
      <c r="AB3272" s="9"/>
      <c r="AC3272" t="s">
        <v>430</v>
      </c>
      <c r="AD3272">
        <f t="shared" si="212"/>
        <v>0</v>
      </c>
      <c r="AF3272" s="3"/>
      <c r="AG3272" t="s">
        <v>431</v>
      </c>
      <c r="AH3272" s="9" t="s">
        <v>4613</v>
      </c>
    </row>
    <row r="3273" spans="1:34" ht="10.95" customHeight="1" outlineLevel="1" x14ac:dyDescent="0.25">
      <c r="A3273" t="s">
        <v>6682</v>
      </c>
      <c r="C3273" s="3" t="s">
        <v>12988</v>
      </c>
      <c r="D3273" s="3">
        <v>397</v>
      </c>
      <c r="E3273" s="9">
        <v>1938</v>
      </c>
      <c r="F3273" s="7" t="s">
        <v>6683</v>
      </c>
      <c r="G3273" s="7" t="s">
        <v>5999</v>
      </c>
      <c r="H3273" s="8" t="s">
        <v>430</v>
      </c>
      <c r="I3273" s="8" t="s">
        <v>13804</v>
      </c>
      <c r="J3273" s="19">
        <v>3</v>
      </c>
      <c r="K3273" s="19" t="s">
        <v>7736</v>
      </c>
      <c r="L3273" s="11">
        <v>0.2</v>
      </c>
      <c r="M3273" s="11"/>
      <c r="N3273" s="24"/>
      <c r="P3273" s="32"/>
      <c r="T3273" s="19"/>
      <c r="U3273" s="3">
        <v>371</v>
      </c>
      <c r="X3273" t="str">
        <f t="shared" si="213"/>
        <v/>
      </c>
      <c r="Z3273" t="str">
        <f t="shared" si="214"/>
        <v/>
      </c>
      <c r="AB3273" s="9"/>
      <c r="AC3273" t="s">
        <v>430</v>
      </c>
      <c r="AD3273">
        <f t="shared" si="212"/>
        <v>0</v>
      </c>
      <c r="AF3273" s="3"/>
      <c r="AG3273" t="s">
        <v>431</v>
      </c>
      <c r="AH3273" s="9" t="s">
        <v>4613</v>
      </c>
    </row>
    <row r="3274" spans="1:34" ht="10.95" customHeight="1" outlineLevel="1" x14ac:dyDescent="0.25">
      <c r="A3274" t="s">
        <v>6682</v>
      </c>
      <c r="C3274" s="3" t="s">
        <v>12988</v>
      </c>
      <c r="D3274" s="3">
        <v>398</v>
      </c>
      <c r="E3274" s="9">
        <v>1938</v>
      </c>
      <c r="F3274" s="7" t="s">
        <v>6000</v>
      </c>
      <c r="G3274" s="7" t="s">
        <v>433</v>
      </c>
      <c r="H3274" s="8" t="s">
        <v>430</v>
      </c>
      <c r="I3274" s="8" t="s">
        <v>13804</v>
      </c>
      <c r="J3274" s="19">
        <v>3</v>
      </c>
      <c r="K3274" s="19" t="s">
        <v>7736</v>
      </c>
      <c r="L3274" s="11">
        <v>0.5</v>
      </c>
      <c r="M3274" s="11"/>
      <c r="N3274" s="24"/>
      <c r="P3274" s="32"/>
      <c r="T3274" s="19"/>
      <c r="U3274" s="3">
        <v>372</v>
      </c>
      <c r="X3274" t="str">
        <f t="shared" si="213"/>
        <v/>
      </c>
      <c r="Z3274" t="str">
        <f t="shared" si="214"/>
        <v/>
      </c>
      <c r="AB3274" s="9"/>
      <c r="AC3274" t="s">
        <v>430</v>
      </c>
      <c r="AD3274">
        <f t="shared" si="212"/>
        <v>0</v>
      </c>
      <c r="AF3274" s="3"/>
      <c r="AG3274" t="s">
        <v>431</v>
      </c>
      <c r="AH3274" s="9" t="s">
        <v>4925</v>
      </c>
    </row>
    <row r="3275" spans="1:34" ht="10.95" customHeight="1" outlineLevel="1" x14ac:dyDescent="0.25">
      <c r="A3275" t="s">
        <v>6682</v>
      </c>
      <c r="C3275" s="3" t="s">
        <v>12988</v>
      </c>
      <c r="D3275" s="3">
        <v>421</v>
      </c>
      <c r="E3275" s="9">
        <v>1939</v>
      </c>
      <c r="F3275" s="7" t="s">
        <v>6683</v>
      </c>
      <c r="G3275" s="7" t="s">
        <v>5484</v>
      </c>
      <c r="H3275" s="8" t="s">
        <v>430</v>
      </c>
      <c r="I3275" s="8" t="s">
        <v>13805</v>
      </c>
      <c r="J3275" s="19">
        <v>3</v>
      </c>
      <c r="K3275" s="19" t="s">
        <v>7736</v>
      </c>
      <c r="L3275" s="11">
        <v>0.5</v>
      </c>
      <c r="M3275" s="11"/>
      <c r="N3275" s="24"/>
      <c r="P3275" s="32"/>
      <c r="T3275" s="19"/>
      <c r="U3275" s="3" t="s">
        <v>6134</v>
      </c>
      <c r="X3275" t="str">
        <f t="shared" si="213"/>
        <v/>
      </c>
      <c r="Z3275" t="str">
        <f t="shared" si="214"/>
        <v/>
      </c>
      <c r="AB3275" s="9"/>
      <c r="AC3275" t="s">
        <v>430</v>
      </c>
      <c r="AD3275">
        <f t="shared" si="212"/>
        <v>0</v>
      </c>
      <c r="AF3275" s="3"/>
      <c r="AG3275" t="s">
        <v>431</v>
      </c>
      <c r="AH3275" s="9" t="s">
        <v>4613</v>
      </c>
    </row>
    <row r="3276" spans="1:34" ht="10.95" customHeight="1" outlineLevel="1" x14ac:dyDescent="0.25">
      <c r="A3276" t="s">
        <v>6682</v>
      </c>
      <c r="C3276" s="3" t="s">
        <v>12988</v>
      </c>
      <c r="D3276" s="3">
        <v>422</v>
      </c>
      <c r="E3276" s="9">
        <v>1939</v>
      </c>
      <c r="F3276" s="7" t="s">
        <v>6000</v>
      </c>
      <c r="G3276" s="7" t="s">
        <v>1580</v>
      </c>
      <c r="H3276" s="8" t="s">
        <v>430</v>
      </c>
      <c r="I3276" s="8" t="s">
        <v>13805</v>
      </c>
      <c r="J3276" s="19">
        <v>3</v>
      </c>
      <c r="K3276" s="19" t="s">
        <v>7736</v>
      </c>
      <c r="L3276" s="11">
        <v>0.4</v>
      </c>
      <c r="M3276" s="11"/>
      <c r="N3276" s="24"/>
      <c r="P3276" s="32"/>
      <c r="T3276" s="19"/>
      <c r="U3276" s="3" t="s">
        <v>6135</v>
      </c>
      <c r="X3276" t="str">
        <f t="shared" si="213"/>
        <v/>
      </c>
      <c r="Z3276" t="str">
        <f t="shared" si="214"/>
        <v/>
      </c>
      <c r="AB3276" s="9"/>
      <c r="AC3276" t="s">
        <v>430</v>
      </c>
      <c r="AD3276">
        <f t="shared" si="212"/>
        <v>0</v>
      </c>
      <c r="AF3276" s="3"/>
      <c r="AG3276" t="s">
        <v>431</v>
      </c>
      <c r="AH3276" s="9" t="s">
        <v>4613</v>
      </c>
    </row>
    <row r="3277" spans="1:34" ht="10.95" customHeight="1" outlineLevel="1" x14ac:dyDescent="0.25">
      <c r="A3277" t="s">
        <v>6682</v>
      </c>
      <c r="C3277" s="3" t="s">
        <v>12988</v>
      </c>
      <c r="D3277" s="3">
        <v>423</v>
      </c>
      <c r="E3277" s="9">
        <v>1939</v>
      </c>
      <c r="F3277" s="7" t="s">
        <v>1586</v>
      </c>
      <c r="G3277" s="7" t="s">
        <v>4464</v>
      </c>
      <c r="H3277" s="8" t="s">
        <v>430</v>
      </c>
      <c r="I3277" s="8" t="s">
        <v>13805</v>
      </c>
      <c r="J3277" s="19">
        <v>3</v>
      </c>
      <c r="K3277" s="19" t="s">
        <v>7736</v>
      </c>
      <c r="L3277" s="11">
        <v>0.4</v>
      </c>
      <c r="M3277" s="11"/>
      <c r="N3277" s="24"/>
      <c r="P3277" s="32"/>
      <c r="T3277" s="19"/>
      <c r="U3277" s="3" t="s">
        <v>6136</v>
      </c>
      <c r="X3277" t="str">
        <f t="shared" si="213"/>
        <v/>
      </c>
      <c r="Z3277" t="str">
        <f t="shared" si="214"/>
        <v/>
      </c>
      <c r="AB3277" s="9"/>
      <c r="AC3277" t="s">
        <v>430</v>
      </c>
      <c r="AD3277">
        <f t="shared" si="212"/>
        <v>0</v>
      </c>
      <c r="AF3277" s="3"/>
      <c r="AG3277" t="s">
        <v>431</v>
      </c>
      <c r="AH3277" s="9" t="s">
        <v>4613</v>
      </c>
    </row>
    <row r="3278" spans="1:34" ht="10.95" customHeight="1" outlineLevel="1" x14ac:dyDescent="0.25">
      <c r="A3278" t="s">
        <v>6682</v>
      </c>
      <c r="C3278" s="3" t="s">
        <v>12988</v>
      </c>
      <c r="D3278" s="3">
        <v>430</v>
      </c>
      <c r="E3278" s="9">
        <v>1939</v>
      </c>
      <c r="F3278" s="7" t="s">
        <v>4735</v>
      </c>
      <c r="G3278" s="7" t="s">
        <v>4464</v>
      </c>
      <c r="H3278" s="8" t="s">
        <v>430</v>
      </c>
      <c r="I3278" s="8" t="s">
        <v>13806</v>
      </c>
      <c r="J3278" s="19">
        <v>1</v>
      </c>
      <c r="K3278" s="19" t="s">
        <v>7736</v>
      </c>
      <c r="L3278" s="11">
        <v>0.3</v>
      </c>
      <c r="M3278" s="11"/>
      <c r="N3278" s="24"/>
      <c r="P3278" s="32"/>
      <c r="T3278" s="19"/>
      <c r="U3278" s="3" t="s">
        <v>6137</v>
      </c>
      <c r="X3278" t="str">
        <f t="shared" si="213"/>
        <v/>
      </c>
      <c r="Z3278" t="str">
        <f t="shared" si="214"/>
        <v/>
      </c>
      <c r="AB3278" s="9"/>
      <c r="AC3278" t="s">
        <v>430</v>
      </c>
      <c r="AD3278">
        <f t="shared" si="212"/>
        <v>0</v>
      </c>
      <c r="AF3278" s="3"/>
      <c r="AG3278" t="s">
        <v>431</v>
      </c>
      <c r="AH3278" s="9" t="s">
        <v>4613</v>
      </c>
    </row>
    <row r="3279" spans="1:34" ht="10.95" customHeight="1" outlineLevel="1" x14ac:dyDescent="0.25">
      <c r="A3279" t="s">
        <v>6682</v>
      </c>
      <c r="C3279" s="3" t="s">
        <v>12988</v>
      </c>
      <c r="D3279" s="3">
        <v>431</v>
      </c>
      <c r="E3279" s="9">
        <v>1939</v>
      </c>
      <c r="F3279" s="7" t="s">
        <v>5142</v>
      </c>
      <c r="G3279" s="7" t="s">
        <v>6139</v>
      </c>
      <c r="H3279" s="8" t="s">
        <v>430</v>
      </c>
      <c r="I3279" s="8" t="s">
        <v>13806</v>
      </c>
      <c r="J3279" s="19">
        <v>1</v>
      </c>
      <c r="K3279" s="19" t="s">
        <v>7736</v>
      </c>
      <c r="L3279" s="11">
        <v>0.4</v>
      </c>
      <c r="M3279" s="11"/>
      <c r="N3279" s="24"/>
      <c r="P3279" s="32"/>
      <c r="T3279" s="19"/>
      <c r="U3279" s="3" t="s">
        <v>6138</v>
      </c>
      <c r="X3279" t="str">
        <f t="shared" si="213"/>
        <v/>
      </c>
      <c r="Z3279" t="str">
        <f t="shared" si="214"/>
        <v/>
      </c>
      <c r="AB3279" s="9"/>
      <c r="AC3279" t="s">
        <v>430</v>
      </c>
      <c r="AD3279">
        <f t="shared" si="212"/>
        <v>0</v>
      </c>
      <c r="AF3279" s="3"/>
      <c r="AG3279" t="s">
        <v>431</v>
      </c>
      <c r="AH3279" s="9" t="s">
        <v>4613</v>
      </c>
    </row>
    <row r="3280" spans="1:34" ht="10.95" customHeight="1" outlineLevel="1" x14ac:dyDescent="0.25">
      <c r="A3280" t="s">
        <v>6682</v>
      </c>
      <c r="C3280" s="3" t="s">
        <v>12988</v>
      </c>
      <c r="D3280" s="3">
        <v>432</v>
      </c>
      <c r="E3280" s="9">
        <v>1939</v>
      </c>
      <c r="F3280" s="7" t="s">
        <v>5141</v>
      </c>
      <c r="G3280" s="7" t="s">
        <v>6140</v>
      </c>
      <c r="H3280" s="8" t="s">
        <v>430</v>
      </c>
      <c r="I3280" s="8" t="s">
        <v>13806</v>
      </c>
      <c r="J3280" s="19">
        <v>1</v>
      </c>
      <c r="K3280" s="19" t="s">
        <v>7736</v>
      </c>
      <c r="L3280" s="11">
        <v>0.15</v>
      </c>
      <c r="M3280" s="11"/>
      <c r="N3280" s="24"/>
      <c r="P3280" s="32"/>
      <c r="T3280" s="19"/>
      <c r="U3280" s="3" t="s">
        <v>7977</v>
      </c>
      <c r="X3280" t="str">
        <f t="shared" si="213"/>
        <v/>
      </c>
      <c r="Z3280" t="str">
        <f t="shared" si="214"/>
        <v/>
      </c>
      <c r="AB3280" s="9"/>
      <c r="AC3280" t="s">
        <v>430</v>
      </c>
      <c r="AD3280">
        <f t="shared" si="212"/>
        <v>0</v>
      </c>
      <c r="AF3280" s="3"/>
      <c r="AG3280" t="s">
        <v>431</v>
      </c>
      <c r="AH3280" s="9" t="s">
        <v>4613</v>
      </c>
    </row>
    <row r="3281" spans="1:34" ht="10.95" customHeight="1" outlineLevel="1" x14ac:dyDescent="0.25">
      <c r="A3281" t="s">
        <v>6682</v>
      </c>
      <c r="C3281" s="3" t="s">
        <v>12988</v>
      </c>
      <c r="D3281" s="3">
        <v>433</v>
      </c>
      <c r="E3281" s="9">
        <v>1939</v>
      </c>
      <c r="F3281" s="7" t="s">
        <v>3424</v>
      </c>
      <c r="G3281" s="7" t="s">
        <v>1580</v>
      </c>
      <c r="H3281" s="8" t="s">
        <v>430</v>
      </c>
      <c r="I3281" s="8" t="s">
        <v>13806</v>
      </c>
      <c r="J3281" s="19">
        <v>1</v>
      </c>
      <c r="K3281" s="19" t="s">
        <v>7736</v>
      </c>
      <c r="L3281" s="11">
        <v>0.15</v>
      </c>
      <c r="M3281" s="11"/>
      <c r="N3281" s="24"/>
      <c r="P3281" s="32"/>
      <c r="T3281" s="19"/>
      <c r="U3281" s="3" t="s">
        <v>6141</v>
      </c>
      <c r="X3281" t="str">
        <f t="shared" si="213"/>
        <v/>
      </c>
      <c r="Z3281" t="str">
        <f t="shared" si="214"/>
        <v/>
      </c>
      <c r="AB3281" s="9"/>
      <c r="AC3281" t="s">
        <v>430</v>
      </c>
      <c r="AD3281">
        <f t="shared" si="212"/>
        <v>0</v>
      </c>
      <c r="AF3281" s="3"/>
      <c r="AG3281" t="s">
        <v>431</v>
      </c>
      <c r="AH3281" s="9" t="s">
        <v>4613</v>
      </c>
    </row>
    <row r="3282" spans="1:34" ht="10.95" customHeight="1" outlineLevel="1" x14ac:dyDescent="0.25">
      <c r="A3282" t="s">
        <v>6682</v>
      </c>
      <c r="C3282" s="3" t="s">
        <v>12988</v>
      </c>
      <c r="D3282" s="3">
        <v>434</v>
      </c>
      <c r="E3282" s="9">
        <v>1939</v>
      </c>
      <c r="F3282" s="7" t="s">
        <v>6683</v>
      </c>
      <c r="G3282" s="7" t="s">
        <v>3974</v>
      </c>
      <c r="H3282" s="8" t="s">
        <v>430</v>
      </c>
      <c r="I3282" s="8" t="s">
        <v>13806</v>
      </c>
      <c r="J3282" s="19">
        <v>1</v>
      </c>
      <c r="K3282" s="19" t="s">
        <v>7736</v>
      </c>
      <c r="L3282" s="11">
        <v>0.5</v>
      </c>
      <c r="M3282" s="11"/>
      <c r="N3282" s="24"/>
      <c r="P3282" s="32"/>
      <c r="T3282" s="19"/>
      <c r="U3282" s="3" t="s">
        <v>7978</v>
      </c>
      <c r="X3282" t="str">
        <f t="shared" si="213"/>
        <v/>
      </c>
      <c r="Z3282" t="str">
        <f t="shared" si="214"/>
        <v/>
      </c>
      <c r="AB3282" s="9"/>
      <c r="AC3282" t="s">
        <v>430</v>
      </c>
      <c r="AD3282">
        <f t="shared" si="212"/>
        <v>0</v>
      </c>
      <c r="AF3282" s="3"/>
      <c r="AG3282" t="s">
        <v>431</v>
      </c>
      <c r="AH3282" s="9" t="s">
        <v>4613</v>
      </c>
    </row>
    <row r="3283" spans="1:34" ht="10.95" customHeight="1" outlineLevel="1" x14ac:dyDescent="0.25">
      <c r="A3283" t="s">
        <v>6682</v>
      </c>
      <c r="C3283" s="3" t="s">
        <v>12988</v>
      </c>
      <c r="D3283" s="3">
        <v>435</v>
      </c>
      <c r="E3283" s="9">
        <v>1939</v>
      </c>
      <c r="F3283" s="7" t="s">
        <v>6000</v>
      </c>
      <c r="G3283" s="7" t="s">
        <v>5484</v>
      </c>
      <c r="H3283" s="8" t="s">
        <v>430</v>
      </c>
      <c r="I3283" s="8" t="s">
        <v>13806</v>
      </c>
      <c r="J3283" s="19">
        <v>1</v>
      </c>
      <c r="K3283" s="19" t="s">
        <v>7736</v>
      </c>
      <c r="L3283" s="11">
        <v>0.25</v>
      </c>
      <c r="M3283" s="11"/>
      <c r="N3283" s="24"/>
      <c r="P3283" s="32"/>
      <c r="T3283" s="19"/>
      <c r="U3283" s="3" t="s">
        <v>2754</v>
      </c>
      <c r="X3283" t="str">
        <f t="shared" si="213"/>
        <v/>
      </c>
      <c r="Z3283" t="str">
        <f t="shared" si="214"/>
        <v/>
      </c>
      <c r="AB3283" s="9"/>
      <c r="AC3283" t="s">
        <v>430</v>
      </c>
      <c r="AD3283">
        <f t="shared" si="212"/>
        <v>0</v>
      </c>
      <c r="AF3283" s="3"/>
      <c r="AG3283" t="s">
        <v>431</v>
      </c>
      <c r="AH3283" s="9" t="s">
        <v>4613</v>
      </c>
    </row>
    <row r="3284" spans="1:34" ht="10.95" customHeight="1" outlineLevel="1" x14ac:dyDescent="0.25">
      <c r="A3284" t="s">
        <v>6682</v>
      </c>
      <c r="C3284" s="3" t="s">
        <v>12988</v>
      </c>
      <c r="D3284" s="3">
        <v>436</v>
      </c>
      <c r="E3284" s="9">
        <v>1939</v>
      </c>
      <c r="F3284" s="7" t="s">
        <v>1586</v>
      </c>
      <c r="G3284" s="7" t="s">
        <v>593</v>
      </c>
      <c r="H3284" s="8" t="s">
        <v>430</v>
      </c>
      <c r="I3284" s="8" t="s">
        <v>13806</v>
      </c>
      <c r="J3284" s="19">
        <v>1</v>
      </c>
      <c r="K3284" s="19" t="s">
        <v>7736</v>
      </c>
      <c r="L3284" s="11">
        <v>0.25</v>
      </c>
      <c r="M3284" s="11"/>
      <c r="N3284" s="24"/>
      <c r="P3284" s="32"/>
      <c r="R3284">
        <v>1</v>
      </c>
      <c r="S3284">
        <v>1</v>
      </c>
      <c r="T3284" s="19"/>
      <c r="U3284" s="3" t="s">
        <v>6142</v>
      </c>
      <c r="X3284" t="str">
        <f t="shared" si="213"/>
        <v/>
      </c>
      <c r="Z3284" t="str">
        <f t="shared" si="214"/>
        <v/>
      </c>
      <c r="AB3284" s="9"/>
      <c r="AC3284" t="s">
        <v>430</v>
      </c>
      <c r="AD3284">
        <f t="shared" si="212"/>
        <v>0</v>
      </c>
      <c r="AF3284" s="3"/>
      <c r="AG3284" t="s">
        <v>431</v>
      </c>
      <c r="AH3284" s="9" t="s">
        <v>4613</v>
      </c>
    </row>
    <row r="3285" spans="1:34" ht="10.95" customHeight="1" outlineLevel="1" x14ac:dyDescent="0.25">
      <c r="A3285" t="s">
        <v>6682</v>
      </c>
      <c r="C3285" s="3" t="s">
        <v>12988</v>
      </c>
      <c r="D3285" s="3">
        <v>443</v>
      </c>
      <c r="E3285" s="9">
        <v>1939</v>
      </c>
      <c r="F3285" s="7" t="s">
        <v>4735</v>
      </c>
      <c r="G3285" s="7" t="s">
        <v>6445</v>
      </c>
      <c r="H3285" s="8" t="s">
        <v>430</v>
      </c>
      <c r="I3285" s="8" t="s">
        <v>13807</v>
      </c>
      <c r="J3285" s="19">
        <v>1</v>
      </c>
      <c r="K3285" s="19" t="s">
        <v>7736</v>
      </c>
      <c r="L3285" s="11">
        <v>0.15</v>
      </c>
      <c r="M3285" s="11"/>
      <c r="N3285" s="24"/>
      <c r="P3285" s="32"/>
      <c r="T3285" s="19"/>
      <c r="U3285" s="3" t="s">
        <v>6431</v>
      </c>
      <c r="X3285" t="str">
        <f t="shared" si="213"/>
        <v/>
      </c>
      <c r="Z3285" t="str">
        <f t="shared" si="214"/>
        <v/>
      </c>
      <c r="AB3285" s="9"/>
      <c r="AC3285" t="s">
        <v>430</v>
      </c>
      <c r="AD3285">
        <f t="shared" si="212"/>
        <v>0</v>
      </c>
      <c r="AF3285" s="3"/>
      <c r="AG3285" t="s">
        <v>431</v>
      </c>
      <c r="AH3285" s="9" t="s">
        <v>4613</v>
      </c>
    </row>
    <row r="3286" spans="1:34" ht="10.95" customHeight="1" outlineLevel="1" x14ac:dyDescent="0.25">
      <c r="A3286" t="s">
        <v>6682</v>
      </c>
      <c r="C3286" s="3" t="s">
        <v>12988</v>
      </c>
      <c r="D3286" s="3">
        <v>444</v>
      </c>
      <c r="E3286" s="9">
        <v>1939</v>
      </c>
      <c r="F3286" s="7" t="s">
        <v>5142</v>
      </c>
      <c r="G3286" s="7" t="s">
        <v>6144</v>
      </c>
      <c r="H3286" s="8" t="s">
        <v>430</v>
      </c>
      <c r="I3286" s="8" t="s">
        <v>13807</v>
      </c>
      <c r="J3286" s="19">
        <v>1</v>
      </c>
      <c r="K3286" s="19" t="s">
        <v>7736</v>
      </c>
      <c r="L3286" s="11">
        <v>0.15</v>
      </c>
      <c r="M3286" s="11"/>
      <c r="N3286" s="24"/>
      <c r="P3286" s="32"/>
      <c r="T3286" s="19"/>
      <c r="U3286" s="3" t="s">
        <v>6143</v>
      </c>
      <c r="X3286" t="str">
        <f t="shared" si="213"/>
        <v/>
      </c>
      <c r="Z3286" t="str">
        <f t="shared" si="214"/>
        <v/>
      </c>
      <c r="AB3286" s="9"/>
      <c r="AC3286" t="s">
        <v>430</v>
      </c>
      <c r="AD3286">
        <f t="shared" si="212"/>
        <v>0</v>
      </c>
      <c r="AF3286" s="3"/>
      <c r="AG3286" t="s">
        <v>431</v>
      </c>
      <c r="AH3286" s="9" t="s">
        <v>4613</v>
      </c>
    </row>
    <row r="3287" spans="1:34" ht="10.95" customHeight="1" outlineLevel="1" collapsed="1" x14ac:dyDescent="0.25">
      <c r="A3287" t="s">
        <v>6682</v>
      </c>
      <c r="C3287" s="3" t="s">
        <v>12988</v>
      </c>
      <c r="D3287" s="3">
        <v>445</v>
      </c>
      <c r="E3287" s="9">
        <v>1939</v>
      </c>
      <c r="F3287" s="7" t="s">
        <v>5141</v>
      </c>
      <c r="G3287" s="7" t="s">
        <v>6140</v>
      </c>
      <c r="H3287" s="8" t="s">
        <v>430</v>
      </c>
      <c r="I3287" s="8" t="s">
        <v>13807</v>
      </c>
      <c r="J3287" s="19">
        <v>1</v>
      </c>
      <c r="K3287" s="19" t="s">
        <v>7736</v>
      </c>
      <c r="L3287" s="11">
        <v>0.4</v>
      </c>
      <c r="M3287" s="11"/>
      <c r="N3287" s="24"/>
      <c r="P3287" s="32"/>
      <c r="T3287" s="19"/>
      <c r="U3287" s="3" t="s">
        <v>2164</v>
      </c>
      <c r="X3287" t="str">
        <f t="shared" si="213"/>
        <v/>
      </c>
      <c r="Z3287" t="str">
        <f t="shared" si="214"/>
        <v/>
      </c>
      <c r="AB3287" s="9"/>
      <c r="AC3287" t="s">
        <v>430</v>
      </c>
      <c r="AD3287">
        <f t="shared" si="212"/>
        <v>0</v>
      </c>
      <c r="AF3287" s="3"/>
      <c r="AG3287" t="s">
        <v>431</v>
      </c>
      <c r="AH3287" s="9" t="s">
        <v>4613</v>
      </c>
    </row>
    <row r="3288" spans="1:34" ht="10.95" customHeight="1" outlineLevel="1" x14ac:dyDescent="0.25">
      <c r="A3288" t="s">
        <v>6682</v>
      </c>
      <c r="C3288" s="3" t="s">
        <v>12988</v>
      </c>
      <c r="D3288" s="3">
        <v>446</v>
      </c>
      <c r="E3288" s="9">
        <v>1939</v>
      </c>
      <c r="F3288" s="7" t="s">
        <v>3424</v>
      </c>
      <c r="G3288" s="7" t="s">
        <v>1121</v>
      </c>
      <c r="H3288" s="8" t="s">
        <v>430</v>
      </c>
      <c r="I3288" s="8" t="s">
        <v>13807</v>
      </c>
      <c r="J3288" s="19">
        <v>1</v>
      </c>
      <c r="K3288" s="19" t="s">
        <v>7736</v>
      </c>
      <c r="L3288" s="11">
        <v>0.4</v>
      </c>
      <c r="M3288" s="11"/>
      <c r="N3288" s="24"/>
      <c r="P3288" s="32"/>
      <c r="T3288" s="19"/>
      <c r="U3288" s="3" t="s">
        <v>2165</v>
      </c>
      <c r="X3288" t="str">
        <f t="shared" si="213"/>
        <v/>
      </c>
      <c r="Z3288" t="str">
        <f t="shared" si="214"/>
        <v/>
      </c>
      <c r="AB3288" s="9"/>
      <c r="AC3288" t="s">
        <v>430</v>
      </c>
      <c r="AD3288">
        <f t="shared" si="212"/>
        <v>0</v>
      </c>
      <c r="AF3288" s="3"/>
      <c r="AG3288" t="s">
        <v>431</v>
      </c>
      <c r="AH3288" s="9" t="s">
        <v>4613</v>
      </c>
    </row>
    <row r="3289" spans="1:34" ht="10.95" customHeight="1" outlineLevel="1" x14ac:dyDescent="0.25">
      <c r="A3289" t="s">
        <v>6682</v>
      </c>
      <c r="C3289" s="3" t="s">
        <v>12988</v>
      </c>
      <c r="D3289" s="3">
        <v>447</v>
      </c>
      <c r="E3289" s="9">
        <v>1939</v>
      </c>
      <c r="F3289" s="7" t="s">
        <v>6683</v>
      </c>
      <c r="G3289" s="7" t="s">
        <v>6145</v>
      </c>
      <c r="H3289" s="8" t="s">
        <v>430</v>
      </c>
      <c r="I3289" s="8" t="s">
        <v>13807</v>
      </c>
      <c r="J3289" s="19">
        <v>1</v>
      </c>
      <c r="K3289" s="19" t="s">
        <v>7736</v>
      </c>
      <c r="L3289" s="11">
        <v>0.2</v>
      </c>
      <c r="M3289" s="11"/>
      <c r="N3289" s="24"/>
      <c r="P3289" s="32"/>
      <c r="T3289" s="19"/>
      <c r="U3289" s="3" t="s">
        <v>3269</v>
      </c>
      <c r="X3289" t="str">
        <f t="shared" si="213"/>
        <v/>
      </c>
      <c r="Z3289" t="str">
        <f t="shared" si="214"/>
        <v/>
      </c>
      <c r="AB3289" s="9"/>
      <c r="AC3289" t="s">
        <v>430</v>
      </c>
      <c r="AD3289">
        <f t="shared" si="212"/>
        <v>0</v>
      </c>
      <c r="AF3289" s="3"/>
      <c r="AG3289" t="s">
        <v>431</v>
      </c>
      <c r="AH3289" s="9" t="s">
        <v>4613</v>
      </c>
    </row>
    <row r="3290" spans="1:34" ht="10.95" customHeight="1" outlineLevel="1" x14ac:dyDescent="0.25">
      <c r="A3290" t="s">
        <v>6682</v>
      </c>
      <c r="C3290" s="3" t="s">
        <v>12988</v>
      </c>
      <c r="D3290" s="3">
        <v>448</v>
      </c>
      <c r="E3290" s="9">
        <v>1939</v>
      </c>
      <c r="F3290" s="7" t="s">
        <v>6000</v>
      </c>
      <c r="G3290" s="7" t="s">
        <v>4371</v>
      </c>
      <c r="H3290" s="8" t="s">
        <v>430</v>
      </c>
      <c r="I3290" s="8" t="s">
        <v>13807</v>
      </c>
      <c r="J3290" s="19">
        <v>1</v>
      </c>
      <c r="K3290" s="19" t="s">
        <v>7736</v>
      </c>
      <c r="L3290" s="11">
        <v>0.2</v>
      </c>
      <c r="M3290" s="11"/>
      <c r="N3290" s="24"/>
      <c r="P3290" s="32"/>
      <c r="T3290" s="19"/>
      <c r="U3290" s="3" t="s">
        <v>587</v>
      </c>
      <c r="X3290" t="str">
        <f t="shared" si="213"/>
        <v/>
      </c>
      <c r="Z3290" t="str">
        <f t="shared" si="214"/>
        <v/>
      </c>
      <c r="AB3290" s="9"/>
      <c r="AC3290" t="s">
        <v>430</v>
      </c>
      <c r="AD3290">
        <f t="shared" si="212"/>
        <v>0</v>
      </c>
      <c r="AF3290" s="3"/>
      <c r="AG3290" t="s">
        <v>431</v>
      </c>
      <c r="AH3290" s="9" t="s">
        <v>4613</v>
      </c>
    </row>
    <row r="3291" spans="1:34" ht="10.95" customHeight="1" outlineLevel="1" x14ac:dyDescent="0.25">
      <c r="A3291" t="s">
        <v>6682</v>
      </c>
      <c r="C3291" s="3" t="s">
        <v>12988</v>
      </c>
      <c r="D3291" s="3">
        <v>449</v>
      </c>
      <c r="E3291" s="9">
        <v>1939</v>
      </c>
      <c r="F3291" s="7" t="s">
        <v>1586</v>
      </c>
      <c r="G3291" s="7" t="s">
        <v>6146</v>
      </c>
      <c r="H3291" s="8" t="s">
        <v>430</v>
      </c>
      <c r="I3291" s="8" t="s">
        <v>13807</v>
      </c>
      <c r="J3291" s="19">
        <v>1</v>
      </c>
      <c r="K3291" s="19" t="s">
        <v>7736</v>
      </c>
      <c r="L3291" s="11">
        <v>0.2</v>
      </c>
      <c r="M3291" s="11"/>
      <c r="N3291" s="24"/>
      <c r="P3291" s="32"/>
      <c r="T3291" s="19"/>
      <c r="U3291" s="3" t="s">
        <v>6432</v>
      </c>
      <c r="X3291" t="str">
        <f t="shared" si="213"/>
        <v/>
      </c>
      <c r="Z3291" t="str">
        <f t="shared" si="214"/>
        <v/>
      </c>
      <c r="AB3291" s="9"/>
      <c r="AC3291" t="s">
        <v>430</v>
      </c>
      <c r="AD3291">
        <f t="shared" ref="AD3291:AD3354" si="215">COUNTIF(H3291,"*Fuji*")</f>
        <v>0</v>
      </c>
      <c r="AF3291" s="3"/>
      <c r="AG3291" t="s">
        <v>431</v>
      </c>
      <c r="AH3291" s="9" t="s">
        <v>4613</v>
      </c>
    </row>
    <row r="3292" spans="1:34" ht="10.95" customHeight="1" outlineLevel="1" x14ac:dyDescent="0.25">
      <c r="A3292" t="s">
        <v>6682</v>
      </c>
      <c r="C3292" s="3" t="s">
        <v>12988</v>
      </c>
      <c r="D3292" s="3" t="s">
        <v>13826</v>
      </c>
      <c r="E3292" s="9">
        <v>1940</v>
      </c>
      <c r="F3292" s="7" t="s">
        <v>13824</v>
      </c>
      <c r="G3292" s="7" t="s">
        <v>593</v>
      </c>
      <c r="H3292" s="8" t="s">
        <v>430</v>
      </c>
      <c r="I3292" s="8" t="s">
        <v>13806</v>
      </c>
      <c r="J3292" s="19">
        <v>1</v>
      </c>
      <c r="K3292" s="19" t="s">
        <v>20092</v>
      </c>
      <c r="L3292" s="11"/>
      <c r="M3292" s="11"/>
      <c r="N3292" s="24"/>
      <c r="P3292" s="32"/>
      <c r="T3292" s="19"/>
      <c r="U3292" s="3" t="s">
        <v>6387</v>
      </c>
      <c r="W3292" t="s">
        <v>7738</v>
      </c>
      <c r="X3292" t="str">
        <f t="shared" si="213"/>
        <v/>
      </c>
      <c r="Z3292" t="str">
        <f t="shared" si="214"/>
        <v/>
      </c>
      <c r="AB3292" s="9"/>
      <c r="AC3292" t="s">
        <v>430</v>
      </c>
      <c r="AD3292">
        <f t="shared" si="215"/>
        <v>0</v>
      </c>
      <c r="AF3292" s="3"/>
      <c r="AG3292" t="s">
        <v>431</v>
      </c>
      <c r="AH3292" s="9" t="s">
        <v>4613</v>
      </c>
    </row>
    <row r="3293" spans="1:34" ht="10.95" customHeight="1" outlineLevel="1" x14ac:dyDescent="0.25">
      <c r="A3293" t="s">
        <v>6682</v>
      </c>
      <c r="C3293" s="3" t="s">
        <v>12988</v>
      </c>
      <c r="D3293" s="3" t="s">
        <v>4065</v>
      </c>
      <c r="E3293" s="9">
        <v>1940</v>
      </c>
      <c r="F3293" s="7" t="s">
        <v>920</v>
      </c>
      <c r="G3293" s="7" t="s">
        <v>5401</v>
      </c>
      <c r="H3293" s="8" t="s">
        <v>3501</v>
      </c>
      <c r="I3293" s="8"/>
      <c r="J3293" s="19">
        <v>3</v>
      </c>
      <c r="K3293" s="19" t="s">
        <v>7736</v>
      </c>
      <c r="L3293" s="11">
        <v>1</v>
      </c>
      <c r="M3293" s="11"/>
      <c r="N3293" s="24"/>
      <c r="P3293" s="32"/>
      <c r="T3293" s="19"/>
      <c r="U3293" s="3" t="s">
        <v>4185</v>
      </c>
      <c r="X3293" t="str">
        <f t="shared" si="213"/>
        <v/>
      </c>
      <c r="Z3293" t="str">
        <f t="shared" si="214"/>
        <v/>
      </c>
      <c r="AB3293" s="9"/>
      <c r="AC3293" t="s">
        <v>3501</v>
      </c>
      <c r="AD3293">
        <f t="shared" si="215"/>
        <v>0</v>
      </c>
      <c r="AF3293" s="3"/>
      <c r="AG3293" t="s">
        <v>431</v>
      </c>
      <c r="AH3293" s="9" t="s">
        <v>4613</v>
      </c>
    </row>
    <row r="3294" spans="1:34" ht="10.95" customHeight="1" outlineLevel="1" x14ac:dyDescent="0.25">
      <c r="A3294" t="s">
        <v>6682</v>
      </c>
      <c r="C3294" s="3" t="s">
        <v>12988</v>
      </c>
      <c r="D3294" s="3" t="s">
        <v>4065</v>
      </c>
      <c r="E3294" s="9">
        <v>1940</v>
      </c>
      <c r="F3294" s="7" t="s">
        <v>3502</v>
      </c>
      <c r="G3294" s="7" t="s">
        <v>5401</v>
      </c>
      <c r="H3294" s="8" t="s">
        <v>3501</v>
      </c>
      <c r="I3294" s="8"/>
      <c r="J3294" s="19">
        <v>3</v>
      </c>
      <c r="K3294" s="19" t="s">
        <v>20092</v>
      </c>
      <c r="L3294" s="11"/>
      <c r="M3294" s="11"/>
      <c r="N3294" s="24"/>
      <c r="P3294" s="32"/>
      <c r="T3294" s="19"/>
      <c r="U3294" s="3" t="s">
        <v>3499</v>
      </c>
      <c r="W3294" t="s">
        <v>7738</v>
      </c>
      <c r="X3294" t="str">
        <f t="shared" si="213"/>
        <v/>
      </c>
      <c r="Z3294" t="str">
        <f t="shared" si="214"/>
        <v/>
      </c>
      <c r="AB3294" s="9"/>
      <c r="AC3294" t="s">
        <v>3501</v>
      </c>
      <c r="AD3294">
        <f t="shared" si="215"/>
        <v>0</v>
      </c>
      <c r="AF3294" s="3"/>
      <c r="AG3294" t="s">
        <v>431</v>
      </c>
      <c r="AH3294" s="9"/>
    </row>
    <row r="3295" spans="1:34" ht="10.95" customHeight="1" outlineLevel="1" x14ac:dyDescent="0.25">
      <c r="A3295" t="s">
        <v>6682</v>
      </c>
      <c r="C3295" s="3" t="s">
        <v>12988</v>
      </c>
      <c r="D3295" s="3">
        <v>482</v>
      </c>
      <c r="E3295" s="9">
        <v>1942</v>
      </c>
      <c r="F3295" s="7" t="s">
        <v>5282</v>
      </c>
      <c r="G3295" s="7" t="s">
        <v>1125</v>
      </c>
      <c r="H3295" s="8" t="s">
        <v>430</v>
      </c>
      <c r="I3295" s="8" t="s">
        <v>13808</v>
      </c>
      <c r="J3295" s="19">
        <v>1</v>
      </c>
      <c r="K3295" s="19" t="s">
        <v>7736</v>
      </c>
      <c r="L3295" s="11">
        <v>0.2</v>
      </c>
      <c r="M3295" s="11"/>
      <c r="N3295" s="24"/>
      <c r="P3295" s="32"/>
      <c r="T3295" s="19"/>
      <c r="U3295" s="3">
        <v>407</v>
      </c>
      <c r="X3295" t="str">
        <f t="shared" si="213"/>
        <v/>
      </c>
      <c r="Z3295" t="str">
        <f t="shared" si="214"/>
        <v/>
      </c>
      <c r="AB3295" s="9"/>
      <c r="AC3295" t="s">
        <v>430</v>
      </c>
      <c r="AD3295">
        <f t="shared" si="215"/>
        <v>0</v>
      </c>
      <c r="AF3295" s="3"/>
      <c r="AG3295" t="s">
        <v>431</v>
      </c>
      <c r="AH3295" s="9" t="s">
        <v>4613</v>
      </c>
    </row>
    <row r="3296" spans="1:34" ht="10.95" customHeight="1" outlineLevel="1" x14ac:dyDescent="0.25">
      <c r="A3296" t="s">
        <v>6682</v>
      </c>
      <c r="C3296" s="3" t="s">
        <v>12988</v>
      </c>
      <c r="D3296" s="3" t="s">
        <v>4065</v>
      </c>
      <c r="E3296" s="9">
        <v>1942</v>
      </c>
      <c r="F3296" s="7" t="s">
        <v>920</v>
      </c>
      <c r="G3296" s="7" t="s">
        <v>5401</v>
      </c>
      <c r="H3296" s="8" t="s">
        <v>3504</v>
      </c>
      <c r="I3296" s="8"/>
      <c r="J3296" s="19">
        <v>3</v>
      </c>
      <c r="K3296" s="19" t="s">
        <v>7736</v>
      </c>
      <c r="L3296" s="11">
        <v>0.5</v>
      </c>
      <c r="M3296" s="11"/>
      <c r="N3296" s="24"/>
      <c r="P3296" s="32"/>
      <c r="T3296" s="19"/>
      <c r="U3296" s="3" t="s">
        <v>4186</v>
      </c>
      <c r="X3296" t="str">
        <f t="shared" si="213"/>
        <v/>
      </c>
      <c r="Z3296" t="str">
        <f t="shared" si="214"/>
        <v/>
      </c>
      <c r="AB3296" s="9"/>
      <c r="AC3296" t="s">
        <v>3504</v>
      </c>
      <c r="AD3296">
        <f t="shared" si="215"/>
        <v>0</v>
      </c>
      <c r="AF3296" s="3"/>
      <c r="AG3296" t="s">
        <v>431</v>
      </c>
      <c r="AH3296" s="9" t="s">
        <v>4613</v>
      </c>
    </row>
    <row r="3297" spans="1:34" ht="10.95" customHeight="1" outlineLevel="1" x14ac:dyDescent="0.25">
      <c r="A3297" t="s">
        <v>6682</v>
      </c>
      <c r="C3297" s="3" t="s">
        <v>12988</v>
      </c>
      <c r="D3297" s="3" t="s">
        <v>4065</v>
      </c>
      <c r="E3297" s="9">
        <v>1942</v>
      </c>
      <c r="F3297" s="7" t="s">
        <v>3503</v>
      </c>
      <c r="G3297" s="7" t="s">
        <v>5401</v>
      </c>
      <c r="H3297" s="8" t="s">
        <v>3504</v>
      </c>
      <c r="I3297" s="8"/>
      <c r="J3297" s="19">
        <v>3</v>
      </c>
      <c r="K3297" s="19" t="s">
        <v>20092</v>
      </c>
      <c r="L3297" s="11"/>
      <c r="M3297" s="11"/>
      <c r="N3297" s="24"/>
      <c r="P3297" s="32"/>
      <c r="T3297" s="19"/>
      <c r="U3297" s="3" t="s">
        <v>3500</v>
      </c>
      <c r="W3297" t="s">
        <v>7738</v>
      </c>
      <c r="X3297" t="str">
        <f t="shared" si="213"/>
        <v/>
      </c>
      <c r="Z3297" t="str">
        <f t="shared" si="214"/>
        <v/>
      </c>
      <c r="AB3297" s="9"/>
      <c r="AC3297" t="s">
        <v>3504</v>
      </c>
      <c r="AD3297">
        <f t="shared" si="215"/>
        <v>0</v>
      </c>
      <c r="AF3297" s="3"/>
      <c r="AG3297" t="s">
        <v>431</v>
      </c>
      <c r="AH3297" s="9" t="s">
        <v>4925</v>
      </c>
    </row>
    <row r="3298" spans="1:34" ht="10.95" customHeight="1" outlineLevel="1" x14ac:dyDescent="0.25">
      <c r="A3298" t="s">
        <v>6682</v>
      </c>
      <c r="C3298" s="3" t="s">
        <v>12988</v>
      </c>
      <c r="D3298" s="3">
        <v>488</v>
      </c>
      <c r="E3298" s="9">
        <v>1943</v>
      </c>
      <c r="F3298" s="7" t="s">
        <v>3424</v>
      </c>
      <c r="G3298" s="7" t="s">
        <v>5401</v>
      </c>
      <c r="H3298" s="8" t="s">
        <v>4187</v>
      </c>
      <c r="I3298" s="8" t="s">
        <v>13809</v>
      </c>
      <c r="J3298" s="19">
        <v>3</v>
      </c>
      <c r="K3298" s="19" t="s">
        <v>7736</v>
      </c>
      <c r="L3298" s="11">
        <v>1.65</v>
      </c>
      <c r="M3298" s="11"/>
      <c r="N3298" s="24"/>
      <c r="P3298" s="32"/>
      <c r="T3298" s="19"/>
      <c r="U3298" s="3">
        <v>413</v>
      </c>
      <c r="X3298" t="str">
        <f t="shared" si="213"/>
        <v/>
      </c>
      <c r="Z3298" t="str">
        <f t="shared" si="214"/>
        <v/>
      </c>
      <c r="AB3298" s="9"/>
      <c r="AC3298" t="s">
        <v>4187</v>
      </c>
      <c r="AD3298">
        <f t="shared" si="215"/>
        <v>0</v>
      </c>
      <c r="AF3298" s="3"/>
      <c r="AG3298" t="s">
        <v>431</v>
      </c>
      <c r="AH3298" s="9" t="s">
        <v>4613</v>
      </c>
    </row>
    <row r="3299" spans="1:34" ht="10.95" customHeight="1" outlineLevel="1" x14ac:dyDescent="0.25">
      <c r="A3299" t="s">
        <v>6682</v>
      </c>
      <c r="C3299" s="3" t="s">
        <v>12988</v>
      </c>
      <c r="D3299" s="3">
        <v>489</v>
      </c>
      <c r="E3299" s="9">
        <v>1943</v>
      </c>
      <c r="F3299" s="7" t="s">
        <v>6683</v>
      </c>
      <c r="G3299" s="7" t="s">
        <v>5401</v>
      </c>
      <c r="H3299" s="8" t="s">
        <v>4188</v>
      </c>
      <c r="I3299" s="8" t="s">
        <v>13809</v>
      </c>
      <c r="J3299" s="19">
        <v>3</v>
      </c>
      <c r="K3299" s="19" t="s">
        <v>7736</v>
      </c>
      <c r="L3299" s="11">
        <v>1.65</v>
      </c>
      <c r="M3299" s="11"/>
      <c r="N3299" s="24"/>
      <c r="P3299" s="32"/>
      <c r="T3299" s="19"/>
      <c r="U3299" s="3">
        <v>414</v>
      </c>
      <c r="X3299" t="str">
        <f t="shared" si="213"/>
        <v/>
      </c>
      <c r="Z3299" t="str">
        <f t="shared" si="214"/>
        <v/>
      </c>
      <c r="AB3299" s="9"/>
      <c r="AC3299" t="s">
        <v>4188</v>
      </c>
      <c r="AD3299">
        <f t="shared" si="215"/>
        <v>0</v>
      </c>
      <c r="AF3299" s="3"/>
      <c r="AG3299" t="s">
        <v>431</v>
      </c>
      <c r="AH3299" s="9" t="s">
        <v>4613</v>
      </c>
    </row>
    <row r="3300" spans="1:34" ht="10.95" customHeight="1" outlineLevel="1" x14ac:dyDescent="0.25">
      <c r="A3300" t="s">
        <v>6682</v>
      </c>
      <c r="C3300" s="3" t="s">
        <v>12988</v>
      </c>
      <c r="D3300" s="3">
        <v>490</v>
      </c>
      <c r="E3300" s="9">
        <v>1943</v>
      </c>
      <c r="F3300" s="7" t="s">
        <v>6000</v>
      </c>
      <c r="G3300" s="7" t="s">
        <v>5401</v>
      </c>
      <c r="H3300" s="8" t="s">
        <v>4189</v>
      </c>
      <c r="I3300" s="8" t="s">
        <v>13809</v>
      </c>
      <c r="J3300" s="19">
        <v>3</v>
      </c>
      <c r="K3300" s="19" t="s">
        <v>7736</v>
      </c>
      <c r="L3300" s="11">
        <v>1.4</v>
      </c>
      <c r="M3300" s="11"/>
      <c r="N3300" s="24"/>
      <c r="P3300" s="32"/>
      <c r="T3300" s="19"/>
      <c r="U3300" s="3">
        <v>415</v>
      </c>
      <c r="X3300" t="str">
        <f t="shared" si="213"/>
        <v/>
      </c>
      <c r="Z3300" t="str">
        <f t="shared" si="214"/>
        <v/>
      </c>
      <c r="AB3300" s="9"/>
      <c r="AC3300" t="s">
        <v>4189</v>
      </c>
      <c r="AD3300">
        <f t="shared" si="215"/>
        <v>0</v>
      </c>
      <c r="AF3300" s="3"/>
      <c r="AG3300" t="s">
        <v>431</v>
      </c>
      <c r="AH3300" s="9" t="s">
        <v>4925</v>
      </c>
    </row>
    <row r="3301" spans="1:34" ht="10.95" customHeight="1" outlineLevel="1" x14ac:dyDescent="0.25">
      <c r="A3301" t="s">
        <v>6682</v>
      </c>
      <c r="C3301" s="3" t="s">
        <v>12988</v>
      </c>
      <c r="D3301" s="3">
        <v>483</v>
      </c>
      <c r="E3301" s="9">
        <v>1943</v>
      </c>
      <c r="F3301" s="7" t="s">
        <v>5282</v>
      </c>
      <c r="G3301" s="7" t="s">
        <v>6001</v>
      </c>
      <c r="H3301" s="8" t="s">
        <v>430</v>
      </c>
      <c r="I3301" s="8" t="s">
        <v>13808</v>
      </c>
      <c r="J3301" s="19">
        <v>1</v>
      </c>
      <c r="K3301" s="19" t="s">
        <v>7736</v>
      </c>
      <c r="L3301" s="11">
        <v>0.2</v>
      </c>
      <c r="M3301" s="11"/>
      <c r="N3301" s="24"/>
      <c r="P3301" s="32"/>
      <c r="T3301" s="19"/>
      <c r="U3301" s="3" t="s">
        <v>7984</v>
      </c>
      <c r="X3301" t="str">
        <f t="shared" si="213"/>
        <v/>
      </c>
      <c r="Z3301" t="str">
        <f t="shared" si="214"/>
        <v/>
      </c>
      <c r="AB3301" s="9"/>
      <c r="AC3301" t="s">
        <v>430</v>
      </c>
      <c r="AD3301">
        <f t="shared" si="215"/>
        <v>0</v>
      </c>
      <c r="AF3301" s="3"/>
      <c r="AG3301" t="s">
        <v>431</v>
      </c>
      <c r="AH3301" s="9" t="s">
        <v>4613</v>
      </c>
    </row>
    <row r="3302" spans="1:34" ht="10.95" customHeight="1" outlineLevel="1" x14ac:dyDescent="0.25">
      <c r="A3302" t="s">
        <v>6682</v>
      </c>
      <c r="C3302" s="3" t="s">
        <v>12988</v>
      </c>
      <c r="D3302" s="3" t="s">
        <v>13825</v>
      </c>
      <c r="E3302" s="9">
        <v>1944</v>
      </c>
      <c r="F3302" s="7" t="s">
        <v>5141</v>
      </c>
      <c r="G3302" s="7" t="s">
        <v>6820</v>
      </c>
      <c r="H3302" s="8" t="s">
        <v>430</v>
      </c>
      <c r="I3302" s="8" t="s">
        <v>13800</v>
      </c>
      <c r="J3302" s="19">
        <v>3</v>
      </c>
      <c r="K3302" s="19" t="s">
        <v>7736</v>
      </c>
      <c r="L3302" s="11">
        <v>0.2</v>
      </c>
      <c r="M3302" s="11"/>
      <c r="N3302" s="24"/>
      <c r="P3302" s="32"/>
      <c r="T3302" s="19"/>
      <c r="U3302" s="3" t="s">
        <v>7985</v>
      </c>
      <c r="X3302" t="str">
        <f t="shared" si="213"/>
        <v/>
      </c>
      <c r="Z3302" t="str">
        <f t="shared" si="214"/>
        <v/>
      </c>
      <c r="AB3302" s="9"/>
      <c r="AC3302" t="s">
        <v>430</v>
      </c>
      <c r="AD3302">
        <f t="shared" si="215"/>
        <v>0</v>
      </c>
      <c r="AF3302" s="3"/>
      <c r="AG3302" t="s">
        <v>431</v>
      </c>
      <c r="AH3302" s="9" t="s">
        <v>4613</v>
      </c>
    </row>
    <row r="3303" spans="1:34" ht="10.95" customHeight="1" outlineLevel="1" x14ac:dyDescent="0.25">
      <c r="A3303" t="s">
        <v>6682</v>
      </c>
      <c r="C3303" s="3" t="s">
        <v>12988</v>
      </c>
      <c r="D3303" s="3">
        <v>551</v>
      </c>
      <c r="E3303" s="9">
        <v>1944</v>
      </c>
      <c r="F3303" s="7" t="s">
        <v>3061</v>
      </c>
      <c r="G3303" s="7" t="s">
        <v>1580</v>
      </c>
      <c r="H3303" s="8" t="s">
        <v>430</v>
      </c>
      <c r="I3303" s="8" t="s">
        <v>13810</v>
      </c>
      <c r="J3303" s="19">
        <v>1</v>
      </c>
      <c r="K3303" s="19" t="s">
        <v>7736</v>
      </c>
      <c r="L3303" s="11">
        <v>0.4</v>
      </c>
      <c r="M3303" s="11"/>
      <c r="N3303" s="24"/>
      <c r="P3303" s="32"/>
      <c r="T3303" s="19"/>
      <c r="U3303" s="3">
        <v>434</v>
      </c>
      <c r="X3303" t="str">
        <f t="shared" si="213"/>
        <v/>
      </c>
      <c r="Z3303" t="str">
        <f t="shared" si="214"/>
        <v/>
      </c>
      <c r="AB3303" s="9"/>
      <c r="AC3303" t="s">
        <v>430</v>
      </c>
      <c r="AD3303">
        <f t="shared" si="215"/>
        <v>0</v>
      </c>
      <c r="AF3303" s="3"/>
      <c r="AG3303" t="s">
        <v>431</v>
      </c>
      <c r="AH3303" s="9" t="s">
        <v>4613</v>
      </c>
    </row>
    <row r="3304" spans="1:34" ht="10.95" customHeight="1" outlineLevel="1" x14ac:dyDescent="0.25">
      <c r="A3304" t="s">
        <v>6682</v>
      </c>
      <c r="C3304" s="3" t="s">
        <v>12988</v>
      </c>
      <c r="D3304" s="3">
        <v>552</v>
      </c>
      <c r="E3304" s="9">
        <v>1944</v>
      </c>
      <c r="F3304" s="7" t="s">
        <v>3061</v>
      </c>
      <c r="G3304" s="7" t="s">
        <v>1121</v>
      </c>
      <c r="H3304" s="8" t="s">
        <v>430</v>
      </c>
      <c r="I3304" s="8" t="s">
        <v>13810</v>
      </c>
      <c r="J3304" s="19">
        <v>1</v>
      </c>
      <c r="K3304" s="19" t="s">
        <v>7736</v>
      </c>
      <c r="L3304" s="11">
        <v>0.4</v>
      </c>
      <c r="M3304" s="11"/>
      <c r="N3304" s="24"/>
      <c r="P3304" s="32"/>
      <c r="T3304" s="19"/>
      <c r="U3304" s="3">
        <v>435</v>
      </c>
      <c r="X3304" t="str">
        <f t="shared" si="213"/>
        <v/>
      </c>
      <c r="Z3304" t="str">
        <f t="shared" si="214"/>
        <v/>
      </c>
      <c r="AB3304" s="9"/>
      <c r="AC3304" t="s">
        <v>430</v>
      </c>
      <c r="AD3304">
        <f t="shared" si="215"/>
        <v>0</v>
      </c>
      <c r="AF3304" s="3"/>
      <c r="AG3304" t="s">
        <v>431</v>
      </c>
      <c r="AH3304" s="9" t="s">
        <v>4613</v>
      </c>
    </row>
    <row r="3305" spans="1:34" ht="10.95" customHeight="1" outlineLevel="1" x14ac:dyDescent="0.25">
      <c r="A3305" t="s">
        <v>6682</v>
      </c>
      <c r="C3305" s="3" t="s">
        <v>12988</v>
      </c>
      <c r="D3305" s="3">
        <v>484</v>
      </c>
      <c r="E3305" s="9">
        <v>1944</v>
      </c>
      <c r="F3305" s="7" t="s">
        <v>5282</v>
      </c>
      <c r="G3305" s="7" t="s">
        <v>5483</v>
      </c>
      <c r="H3305" s="8" t="s">
        <v>430</v>
      </c>
      <c r="I3305" s="8" t="s">
        <v>13808</v>
      </c>
      <c r="J3305" s="19">
        <v>1</v>
      </c>
      <c r="K3305" s="19" t="s">
        <v>7736</v>
      </c>
      <c r="L3305" s="11">
        <v>0.2</v>
      </c>
      <c r="M3305" s="11"/>
      <c r="N3305" s="24"/>
      <c r="P3305" s="32"/>
      <c r="T3305" s="19"/>
      <c r="U3305" s="3" t="s">
        <v>7986</v>
      </c>
      <c r="X3305" t="str">
        <f t="shared" si="213"/>
        <v/>
      </c>
      <c r="Z3305" t="str">
        <f t="shared" si="214"/>
        <v/>
      </c>
      <c r="AB3305" s="9"/>
      <c r="AC3305" t="s">
        <v>430</v>
      </c>
      <c r="AD3305">
        <f t="shared" si="215"/>
        <v>0</v>
      </c>
      <c r="AF3305" s="3"/>
      <c r="AG3305" t="s">
        <v>431</v>
      </c>
      <c r="AH3305" s="9" t="s">
        <v>4613</v>
      </c>
    </row>
    <row r="3306" spans="1:34" ht="10.95" customHeight="1" outlineLevel="1" x14ac:dyDescent="0.25">
      <c r="A3306" t="s">
        <v>6682</v>
      </c>
      <c r="C3306" s="3" t="s">
        <v>12988</v>
      </c>
      <c r="D3306" s="3">
        <v>558</v>
      </c>
      <c r="E3306" s="9">
        <v>1945</v>
      </c>
      <c r="F3306" s="7" t="s">
        <v>5142</v>
      </c>
      <c r="G3306" s="7" t="s">
        <v>434</v>
      </c>
      <c r="H3306" s="8" t="s">
        <v>430</v>
      </c>
      <c r="I3306" s="8" t="s">
        <v>13800</v>
      </c>
      <c r="J3306" s="19">
        <v>3</v>
      </c>
      <c r="K3306" s="19" t="s">
        <v>7736</v>
      </c>
      <c r="L3306" s="11">
        <v>1.5</v>
      </c>
      <c r="M3306" s="11"/>
      <c r="N3306" s="24"/>
      <c r="P3306" s="32"/>
      <c r="T3306" s="19"/>
      <c r="U3306" s="3" t="s">
        <v>7987</v>
      </c>
      <c r="X3306" t="str">
        <f t="shared" si="213"/>
        <v/>
      </c>
      <c r="Z3306" t="str">
        <f t="shared" si="214"/>
        <v/>
      </c>
      <c r="AB3306" s="9"/>
      <c r="AC3306" t="s">
        <v>430</v>
      </c>
      <c r="AD3306">
        <f t="shared" si="215"/>
        <v>0</v>
      </c>
      <c r="AF3306" s="3"/>
      <c r="AG3306" t="s">
        <v>431</v>
      </c>
      <c r="AH3306" s="9" t="s">
        <v>4613</v>
      </c>
    </row>
    <row r="3307" spans="1:34" ht="10.95" customHeight="1" outlineLevel="1" x14ac:dyDescent="0.25">
      <c r="A3307" t="s">
        <v>6682</v>
      </c>
      <c r="C3307" s="3" t="s">
        <v>12988</v>
      </c>
      <c r="D3307" s="3">
        <v>571</v>
      </c>
      <c r="E3307" s="9">
        <v>1945</v>
      </c>
      <c r="F3307" s="7" t="s">
        <v>3424</v>
      </c>
      <c r="G3307" s="7" t="s">
        <v>5401</v>
      </c>
      <c r="H3307" s="8" t="s">
        <v>1283</v>
      </c>
      <c r="I3307" s="8" t="s">
        <v>13811</v>
      </c>
      <c r="J3307" s="19">
        <v>3</v>
      </c>
      <c r="K3307" s="19" t="s">
        <v>20092</v>
      </c>
      <c r="L3307" s="11"/>
      <c r="M3307" s="11"/>
      <c r="N3307" s="24"/>
      <c r="P3307" s="32"/>
      <c r="T3307" s="19"/>
      <c r="U3307" s="3">
        <v>444</v>
      </c>
      <c r="X3307" t="str">
        <f t="shared" si="213"/>
        <v/>
      </c>
      <c r="Z3307" t="str">
        <f t="shared" si="214"/>
        <v/>
      </c>
      <c r="AB3307" s="9"/>
      <c r="AC3307" t="s">
        <v>1283</v>
      </c>
      <c r="AD3307">
        <f t="shared" si="215"/>
        <v>0</v>
      </c>
      <c r="AF3307" s="3"/>
      <c r="AG3307" t="s">
        <v>431</v>
      </c>
      <c r="AH3307" s="9" t="s">
        <v>4613</v>
      </c>
    </row>
    <row r="3308" spans="1:34" ht="10.95" customHeight="1" outlineLevel="1" x14ac:dyDescent="0.25">
      <c r="A3308" t="s">
        <v>6682</v>
      </c>
      <c r="C3308" s="3" t="s">
        <v>12988</v>
      </c>
      <c r="D3308" s="3" t="s">
        <v>13812</v>
      </c>
      <c r="E3308" s="9">
        <v>1945</v>
      </c>
      <c r="F3308" s="7" t="s">
        <v>3424</v>
      </c>
      <c r="G3308" s="7" t="s">
        <v>5401</v>
      </c>
      <c r="H3308" s="8" t="s">
        <v>3496</v>
      </c>
      <c r="I3308" s="8" t="s">
        <v>13811</v>
      </c>
      <c r="J3308" s="19">
        <v>3</v>
      </c>
      <c r="K3308" s="19" t="s">
        <v>7736</v>
      </c>
      <c r="L3308" s="11">
        <v>1.5</v>
      </c>
      <c r="M3308" s="11"/>
      <c r="N3308" s="24"/>
      <c r="P3308" s="32"/>
      <c r="T3308" s="19"/>
      <c r="U3308" s="3" t="s">
        <v>4184</v>
      </c>
      <c r="W3308" t="s">
        <v>7738</v>
      </c>
      <c r="X3308" t="str">
        <f t="shared" si="213"/>
        <v/>
      </c>
      <c r="Z3308" t="str">
        <f t="shared" si="214"/>
        <v/>
      </c>
      <c r="AB3308" s="9"/>
      <c r="AC3308" t="s">
        <v>3496</v>
      </c>
      <c r="AD3308">
        <f t="shared" si="215"/>
        <v>0</v>
      </c>
      <c r="AF3308" s="3"/>
      <c r="AG3308" t="s">
        <v>431</v>
      </c>
      <c r="AH3308" s="9"/>
    </row>
    <row r="3309" spans="1:34" ht="10.95" customHeight="1" outlineLevel="1" x14ac:dyDescent="0.25">
      <c r="A3309" t="s">
        <v>6682</v>
      </c>
      <c r="C3309" s="3" t="s">
        <v>12988</v>
      </c>
      <c r="D3309" s="3">
        <v>572</v>
      </c>
      <c r="E3309" s="9">
        <v>1945</v>
      </c>
      <c r="F3309" s="7" t="s">
        <v>6683</v>
      </c>
      <c r="G3309" s="7" t="s">
        <v>5401</v>
      </c>
      <c r="H3309" s="8" t="s">
        <v>3497</v>
      </c>
      <c r="I3309" s="8" t="s">
        <v>13811</v>
      </c>
      <c r="J3309" s="19">
        <v>3</v>
      </c>
      <c r="K3309" s="19" t="s">
        <v>7736</v>
      </c>
      <c r="L3309" s="11">
        <v>0.2</v>
      </c>
      <c r="M3309" s="11"/>
      <c r="N3309" s="24"/>
      <c r="P3309" s="32"/>
      <c r="T3309" s="19"/>
      <c r="U3309" s="3">
        <v>445</v>
      </c>
      <c r="X3309" t="str">
        <f t="shared" si="213"/>
        <v/>
      </c>
      <c r="Z3309" t="str">
        <f t="shared" si="214"/>
        <v/>
      </c>
      <c r="AB3309" s="9"/>
      <c r="AC3309" t="s">
        <v>3497</v>
      </c>
      <c r="AD3309">
        <f t="shared" si="215"/>
        <v>0</v>
      </c>
      <c r="AF3309" s="3"/>
      <c r="AG3309" t="s">
        <v>431</v>
      </c>
      <c r="AH3309" s="9" t="s">
        <v>4613</v>
      </c>
    </row>
    <row r="3310" spans="1:34" ht="10.95" customHeight="1" outlineLevel="1" x14ac:dyDescent="0.25">
      <c r="A3310" t="s">
        <v>6682</v>
      </c>
      <c r="C3310" s="3" t="s">
        <v>12988</v>
      </c>
      <c r="D3310" s="3">
        <v>573</v>
      </c>
      <c r="E3310" s="9">
        <v>1945</v>
      </c>
      <c r="F3310" s="7" t="s">
        <v>6000</v>
      </c>
      <c r="G3310" s="7" t="s">
        <v>5401</v>
      </c>
      <c r="H3310" s="8" t="s">
        <v>3498</v>
      </c>
      <c r="I3310" s="8" t="s">
        <v>13811</v>
      </c>
      <c r="J3310" s="19">
        <v>3</v>
      </c>
      <c r="K3310" s="19" t="s">
        <v>7738</v>
      </c>
      <c r="L3310" s="11"/>
      <c r="M3310" s="11"/>
      <c r="N3310" s="24"/>
      <c r="P3310" s="32"/>
      <c r="T3310" s="19"/>
      <c r="U3310" s="3">
        <v>446</v>
      </c>
      <c r="X3310" t="str">
        <f t="shared" si="213"/>
        <v/>
      </c>
      <c r="Z3310" t="str">
        <f t="shared" si="214"/>
        <v/>
      </c>
      <c r="AB3310" s="9"/>
      <c r="AC3310" t="s">
        <v>3498</v>
      </c>
      <c r="AD3310">
        <f t="shared" si="215"/>
        <v>0</v>
      </c>
      <c r="AF3310" s="3"/>
      <c r="AG3310" t="s">
        <v>431</v>
      </c>
      <c r="AH3310" s="9" t="s">
        <v>4613</v>
      </c>
    </row>
    <row r="3311" spans="1:34" ht="10.95" customHeight="1" outlineLevel="1" x14ac:dyDescent="0.25">
      <c r="A3311" t="s">
        <v>6682</v>
      </c>
      <c r="C3311" s="3" t="s">
        <v>12988</v>
      </c>
      <c r="D3311" s="5" t="s">
        <v>21506</v>
      </c>
      <c r="E3311" s="9">
        <v>1946</v>
      </c>
      <c r="F3311" s="7" t="s">
        <v>22189</v>
      </c>
      <c r="G3311" s="7" t="s">
        <v>1581</v>
      </c>
      <c r="H3311" s="8" t="s">
        <v>1582</v>
      </c>
      <c r="I3311" s="8"/>
      <c r="J3311" s="19">
        <v>3</v>
      </c>
      <c r="K3311" s="19" t="s">
        <v>7736</v>
      </c>
      <c r="L3311" s="11">
        <v>0.4</v>
      </c>
      <c r="M3311" s="11"/>
      <c r="N3311" s="24"/>
      <c r="P3311" s="32"/>
      <c r="T3311" s="19"/>
      <c r="U3311" s="3">
        <v>463</v>
      </c>
      <c r="X3311" t="str">
        <f t="shared" si="213"/>
        <v/>
      </c>
      <c r="Z3311" t="str">
        <f t="shared" si="214"/>
        <v/>
      </c>
      <c r="AB3311" s="9"/>
      <c r="AC3311" t="s">
        <v>1582</v>
      </c>
      <c r="AD3311">
        <f t="shared" si="215"/>
        <v>0</v>
      </c>
      <c r="AF3311" s="3"/>
      <c r="AG3311" t="s">
        <v>431</v>
      </c>
      <c r="AH3311" s="9" t="s">
        <v>4613</v>
      </c>
    </row>
    <row r="3312" spans="1:34" ht="10.95" customHeight="1" outlineLevel="1" x14ac:dyDescent="0.25">
      <c r="A3312" t="s">
        <v>6682</v>
      </c>
      <c r="C3312" s="3" t="s">
        <v>12988</v>
      </c>
      <c r="D3312" s="5" t="s">
        <v>21507</v>
      </c>
      <c r="E3312" s="9">
        <v>1946</v>
      </c>
      <c r="F3312" s="7" t="s">
        <v>22190</v>
      </c>
      <c r="G3312" s="7" t="s">
        <v>5999</v>
      </c>
      <c r="H3312" s="8" t="s">
        <v>1582</v>
      </c>
      <c r="I3312" s="8"/>
      <c r="J3312" s="19">
        <v>3</v>
      </c>
      <c r="K3312" s="19" t="s">
        <v>7736</v>
      </c>
      <c r="L3312" s="11">
        <v>0.4</v>
      </c>
      <c r="M3312" s="11"/>
      <c r="N3312" s="24"/>
      <c r="P3312" s="32"/>
      <c r="T3312" s="19"/>
      <c r="U3312" s="3">
        <v>464</v>
      </c>
      <c r="X3312" t="str">
        <f t="shared" si="213"/>
        <v/>
      </c>
      <c r="Z3312" t="str">
        <f t="shared" si="214"/>
        <v/>
      </c>
      <c r="AB3312" s="9"/>
      <c r="AC3312" t="s">
        <v>1582</v>
      </c>
      <c r="AD3312">
        <f t="shared" si="215"/>
        <v>0</v>
      </c>
      <c r="AF3312" s="3"/>
      <c r="AG3312" t="s">
        <v>431</v>
      </c>
      <c r="AH3312" s="9" t="s">
        <v>4613</v>
      </c>
    </row>
    <row r="3313" spans="1:34" ht="10.95" customHeight="1" outlineLevel="1" x14ac:dyDescent="0.25">
      <c r="A3313" t="s">
        <v>6682</v>
      </c>
      <c r="C3313" s="3" t="s">
        <v>12988</v>
      </c>
      <c r="D3313" s="3">
        <v>485</v>
      </c>
      <c r="E3313" s="9">
        <v>1947</v>
      </c>
      <c r="F3313" s="7" t="s">
        <v>5282</v>
      </c>
      <c r="G3313" s="7" t="s">
        <v>131</v>
      </c>
      <c r="H3313" s="8" t="s">
        <v>430</v>
      </c>
      <c r="I3313" s="8" t="s">
        <v>13808</v>
      </c>
      <c r="J3313" s="19">
        <v>1</v>
      </c>
      <c r="K3313" s="19" t="s">
        <v>7736</v>
      </c>
      <c r="L3313" s="11">
        <v>0.3</v>
      </c>
      <c r="M3313" s="11"/>
      <c r="N3313" s="24"/>
      <c r="P3313" s="32"/>
      <c r="T3313" s="19"/>
      <c r="U3313" s="3" t="s">
        <v>8037</v>
      </c>
      <c r="X3313" t="str">
        <f t="shared" si="213"/>
        <v/>
      </c>
      <c r="Z3313" t="str">
        <f t="shared" si="214"/>
        <v/>
      </c>
      <c r="AB3313" s="9"/>
      <c r="AC3313" t="s">
        <v>430</v>
      </c>
      <c r="AD3313">
        <f t="shared" si="215"/>
        <v>0</v>
      </c>
      <c r="AF3313" s="3"/>
      <c r="AG3313" t="s">
        <v>431</v>
      </c>
      <c r="AH3313" s="9" t="s">
        <v>4613</v>
      </c>
    </row>
    <row r="3314" spans="1:34" ht="10.95" customHeight="1" outlineLevel="1" x14ac:dyDescent="0.25">
      <c r="A3314" t="s">
        <v>6682</v>
      </c>
      <c r="C3314" s="3" t="s">
        <v>12988</v>
      </c>
      <c r="D3314" s="3">
        <v>643</v>
      </c>
      <c r="E3314" s="9">
        <v>1947</v>
      </c>
      <c r="F3314" s="7" t="s">
        <v>4864</v>
      </c>
      <c r="G3314" s="7" t="s">
        <v>4009</v>
      </c>
      <c r="H3314" s="8" t="s">
        <v>430</v>
      </c>
      <c r="I3314" s="8" t="s">
        <v>13813</v>
      </c>
      <c r="J3314" s="19">
        <v>3</v>
      </c>
      <c r="K3314" s="19" t="s">
        <v>7736</v>
      </c>
      <c r="L3314" s="11">
        <v>2</v>
      </c>
      <c r="M3314" s="11"/>
      <c r="N3314" s="24"/>
      <c r="P3314" s="32"/>
      <c r="T3314" s="19"/>
      <c r="U3314" s="3" t="s">
        <v>2010</v>
      </c>
      <c r="X3314" t="str">
        <f t="shared" si="213"/>
        <v/>
      </c>
      <c r="Z3314" t="str">
        <f t="shared" si="214"/>
        <v/>
      </c>
      <c r="AB3314" s="9"/>
      <c r="AC3314" t="s">
        <v>430</v>
      </c>
      <c r="AD3314">
        <f t="shared" si="215"/>
        <v>0</v>
      </c>
      <c r="AF3314" s="3"/>
      <c r="AG3314" t="s">
        <v>431</v>
      </c>
      <c r="AH3314" s="9" t="s">
        <v>4613</v>
      </c>
    </row>
    <row r="3315" spans="1:34" ht="10.95" customHeight="1" outlineLevel="1" x14ac:dyDescent="0.25">
      <c r="A3315" t="s">
        <v>6682</v>
      </c>
      <c r="C3315" s="3" t="s">
        <v>12988</v>
      </c>
      <c r="D3315" s="3">
        <v>644</v>
      </c>
      <c r="E3315" s="9">
        <v>1947</v>
      </c>
      <c r="F3315" s="7" t="s">
        <v>2846</v>
      </c>
      <c r="G3315" s="7" t="s">
        <v>3976</v>
      </c>
      <c r="H3315" s="8" t="s">
        <v>430</v>
      </c>
      <c r="I3315" s="8" t="s">
        <v>13813</v>
      </c>
      <c r="J3315" s="19">
        <v>3</v>
      </c>
      <c r="K3315" s="19" t="s">
        <v>7736</v>
      </c>
      <c r="L3315" s="11">
        <v>0.6</v>
      </c>
      <c r="M3315" s="11"/>
      <c r="N3315" s="24"/>
      <c r="P3315" s="32"/>
      <c r="T3315" s="19"/>
      <c r="U3315" s="3" t="s">
        <v>2011</v>
      </c>
      <c r="X3315" t="str">
        <f t="shared" si="213"/>
        <v/>
      </c>
      <c r="Z3315" t="str">
        <f t="shared" si="214"/>
        <v/>
      </c>
      <c r="AB3315" s="9"/>
      <c r="AC3315" t="s">
        <v>430</v>
      </c>
      <c r="AD3315">
        <f t="shared" si="215"/>
        <v>0</v>
      </c>
      <c r="AF3315" s="3"/>
      <c r="AG3315" t="s">
        <v>431</v>
      </c>
      <c r="AH3315" s="9" t="s">
        <v>4613</v>
      </c>
    </row>
    <row r="3316" spans="1:34" ht="10.95" customHeight="1" outlineLevel="1" x14ac:dyDescent="0.25">
      <c r="A3316" t="s">
        <v>6682</v>
      </c>
      <c r="C3316" s="3" t="s">
        <v>12988</v>
      </c>
      <c r="D3316" s="3">
        <v>645</v>
      </c>
      <c r="E3316" s="9">
        <v>1947</v>
      </c>
      <c r="F3316" s="7" t="s">
        <v>6000</v>
      </c>
      <c r="G3316" s="7" t="s">
        <v>684</v>
      </c>
      <c r="H3316" s="8" t="s">
        <v>430</v>
      </c>
      <c r="I3316" s="8" t="s">
        <v>13813</v>
      </c>
      <c r="J3316" s="19">
        <v>3</v>
      </c>
      <c r="K3316" s="19" t="s">
        <v>7736</v>
      </c>
      <c r="L3316" s="11">
        <v>0.4</v>
      </c>
      <c r="M3316" s="11"/>
      <c r="N3316" s="24"/>
      <c r="P3316" s="32"/>
      <c r="T3316" s="19"/>
      <c r="U3316" s="3" t="s">
        <v>3837</v>
      </c>
      <c r="X3316" t="str">
        <f t="shared" si="213"/>
        <v/>
      </c>
      <c r="Z3316" t="str">
        <f t="shared" si="214"/>
        <v/>
      </c>
      <c r="AB3316" s="9"/>
      <c r="AC3316" t="s">
        <v>430</v>
      </c>
      <c r="AD3316">
        <f t="shared" si="215"/>
        <v>0</v>
      </c>
      <c r="AF3316" s="3"/>
      <c r="AG3316" t="s">
        <v>431</v>
      </c>
      <c r="AH3316" s="9" t="s">
        <v>4613</v>
      </c>
    </row>
    <row r="3317" spans="1:34" ht="10.95" customHeight="1" outlineLevel="1" x14ac:dyDescent="0.25">
      <c r="A3317" t="s">
        <v>6682</v>
      </c>
      <c r="C3317" s="3" t="s">
        <v>12988</v>
      </c>
      <c r="D3317" s="3">
        <v>668</v>
      </c>
      <c r="E3317" s="9">
        <v>1948</v>
      </c>
      <c r="F3317" s="7" t="s">
        <v>13814</v>
      </c>
      <c r="G3317" s="7" t="s">
        <v>1677</v>
      </c>
      <c r="H3317" s="8" t="s">
        <v>430</v>
      </c>
      <c r="I3317" s="8" t="s">
        <v>13815</v>
      </c>
      <c r="J3317" s="19">
        <v>3</v>
      </c>
      <c r="K3317" s="19" t="s">
        <v>7736</v>
      </c>
      <c r="L3317" s="11">
        <v>1.5</v>
      </c>
      <c r="M3317" s="11"/>
      <c r="N3317" s="24"/>
      <c r="P3317" s="32"/>
      <c r="T3317" s="19"/>
      <c r="U3317" s="3"/>
      <c r="X3317" t="str">
        <f t="shared" si="213"/>
        <v/>
      </c>
      <c r="Z3317" t="str">
        <f t="shared" si="214"/>
        <v/>
      </c>
      <c r="AB3317" s="9"/>
      <c r="AC3317" t="s">
        <v>430</v>
      </c>
      <c r="AD3317">
        <f t="shared" si="215"/>
        <v>0</v>
      </c>
      <c r="AF3317" s="3"/>
      <c r="AH3317" s="9"/>
    </row>
    <row r="3318" spans="1:34" ht="10.95" customHeight="1" outlineLevel="1" x14ac:dyDescent="0.25">
      <c r="A3318" t="s">
        <v>6682</v>
      </c>
      <c r="C3318" s="3" t="s">
        <v>12988</v>
      </c>
      <c r="D3318" s="3">
        <v>669</v>
      </c>
      <c r="E3318" s="9">
        <v>1948</v>
      </c>
      <c r="F3318" s="7" t="s">
        <v>5282</v>
      </c>
      <c r="G3318" s="7" t="s">
        <v>5483</v>
      </c>
      <c r="H3318" s="8" t="s">
        <v>430</v>
      </c>
      <c r="I3318" s="8" t="s">
        <v>13816</v>
      </c>
      <c r="J3318" s="19">
        <v>3</v>
      </c>
      <c r="K3318" s="19" t="s">
        <v>7736</v>
      </c>
      <c r="L3318" s="11">
        <v>0.4</v>
      </c>
      <c r="M3318" s="11"/>
      <c r="N3318" s="24"/>
      <c r="P3318" s="32"/>
      <c r="T3318" s="19"/>
      <c r="U3318" s="3">
        <v>497</v>
      </c>
      <c r="X3318" t="str">
        <f t="shared" si="213"/>
        <v/>
      </c>
      <c r="Z3318" t="str">
        <f t="shared" si="214"/>
        <v/>
      </c>
      <c r="AB3318" s="9"/>
      <c r="AC3318" t="s">
        <v>430</v>
      </c>
      <c r="AD3318">
        <f t="shared" si="215"/>
        <v>0</v>
      </c>
      <c r="AF3318" s="3"/>
      <c r="AG3318" t="s">
        <v>431</v>
      </c>
      <c r="AH3318" s="9" t="s">
        <v>4613</v>
      </c>
    </row>
    <row r="3319" spans="1:34" ht="10.95" customHeight="1" outlineLevel="1" x14ac:dyDescent="0.25">
      <c r="A3319" t="s">
        <v>6682</v>
      </c>
      <c r="C3319" s="3" t="s">
        <v>12988</v>
      </c>
      <c r="D3319" s="3">
        <v>670</v>
      </c>
      <c r="E3319" s="9">
        <v>1948</v>
      </c>
      <c r="F3319" s="7" t="s">
        <v>2351</v>
      </c>
      <c r="G3319" s="7" t="s">
        <v>586</v>
      </c>
      <c r="H3319" s="8" t="s">
        <v>430</v>
      </c>
      <c r="I3319" s="8" t="s">
        <v>13816</v>
      </c>
      <c r="J3319" s="19">
        <v>3</v>
      </c>
      <c r="K3319" s="19" t="s">
        <v>7736</v>
      </c>
      <c r="L3319" s="11">
        <v>0.9</v>
      </c>
      <c r="M3319" s="11"/>
      <c r="N3319" s="24"/>
      <c r="P3319" s="32"/>
      <c r="T3319" s="19"/>
      <c r="U3319" s="3">
        <v>498</v>
      </c>
      <c r="X3319" t="str">
        <f t="shared" si="213"/>
        <v/>
      </c>
      <c r="Z3319" t="str">
        <f t="shared" si="214"/>
        <v/>
      </c>
      <c r="AB3319" s="9"/>
      <c r="AC3319" t="s">
        <v>430</v>
      </c>
      <c r="AD3319">
        <f t="shared" si="215"/>
        <v>0</v>
      </c>
      <c r="AF3319" s="3"/>
      <c r="AG3319" t="s">
        <v>431</v>
      </c>
      <c r="AH3319" s="9" t="s">
        <v>4613</v>
      </c>
    </row>
    <row r="3320" spans="1:34" ht="10.95" customHeight="1" outlineLevel="1" x14ac:dyDescent="0.25">
      <c r="A3320" t="s">
        <v>6682</v>
      </c>
      <c r="C3320" s="3" t="s">
        <v>12988</v>
      </c>
      <c r="D3320" s="3">
        <v>671</v>
      </c>
      <c r="E3320" s="9">
        <v>1948</v>
      </c>
      <c r="F3320" s="7" t="s">
        <v>1349</v>
      </c>
      <c r="G3320" s="7" t="s">
        <v>1583</v>
      </c>
      <c r="H3320" s="8" t="s">
        <v>430</v>
      </c>
      <c r="I3320" s="8" t="s">
        <v>13816</v>
      </c>
      <c r="J3320" s="19">
        <v>3</v>
      </c>
      <c r="K3320" s="19" t="s">
        <v>7736</v>
      </c>
      <c r="L3320" s="11">
        <v>0.9</v>
      </c>
      <c r="M3320" s="11"/>
      <c r="N3320" s="24"/>
      <c r="P3320" s="32"/>
      <c r="T3320" s="19"/>
      <c r="U3320" s="3">
        <v>499</v>
      </c>
      <c r="X3320" t="str">
        <f t="shared" si="213"/>
        <v/>
      </c>
      <c r="Z3320" t="str">
        <f t="shared" si="214"/>
        <v/>
      </c>
      <c r="AB3320" s="9"/>
      <c r="AC3320" t="s">
        <v>430</v>
      </c>
      <c r="AD3320">
        <f t="shared" si="215"/>
        <v>0</v>
      </c>
      <c r="AF3320" s="3"/>
      <c r="AG3320" t="s">
        <v>431</v>
      </c>
      <c r="AH3320" s="9" t="s">
        <v>4613</v>
      </c>
    </row>
    <row r="3321" spans="1:34" ht="10.95" customHeight="1" outlineLevel="1" x14ac:dyDescent="0.25">
      <c r="A3321" t="s">
        <v>6682</v>
      </c>
      <c r="C3321" s="3" t="s">
        <v>12988</v>
      </c>
      <c r="D3321" s="3">
        <v>672</v>
      </c>
      <c r="E3321" s="9">
        <v>1948</v>
      </c>
      <c r="F3321" s="7" t="s">
        <v>6683</v>
      </c>
      <c r="G3321" s="7" t="s">
        <v>1584</v>
      </c>
      <c r="H3321" s="8" t="s">
        <v>430</v>
      </c>
      <c r="I3321" s="8" t="s">
        <v>13816</v>
      </c>
      <c r="J3321" s="19">
        <v>3</v>
      </c>
      <c r="K3321" s="19" t="s">
        <v>7736</v>
      </c>
      <c r="L3321" s="11">
        <v>0.5</v>
      </c>
      <c r="M3321" s="11"/>
      <c r="N3321" s="24"/>
      <c r="P3321" s="32"/>
      <c r="T3321" s="19"/>
      <c r="U3321" s="3">
        <v>500</v>
      </c>
      <c r="X3321" t="str">
        <f t="shared" si="213"/>
        <v/>
      </c>
      <c r="Z3321" t="str">
        <f t="shared" si="214"/>
        <v/>
      </c>
      <c r="AB3321" s="9"/>
      <c r="AC3321" t="s">
        <v>430</v>
      </c>
      <c r="AD3321">
        <f t="shared" si="215"/>
        <v>0</v>
      </c>
      <c r="AF3321" s="3"/>
      <c r="AG3321" t="s">
        <v>431</v>
      </c>
      <c r="AH3321" s="9" t="s">
        <v>4613</v>
      </c>
    </row>
    <row r="3322" spans="1:34" ht="10.95" customHeight="1" outlineLevel="1" x14ac:dyDescent="0.25">
      <c r="A3322" t="s">
        <v>6682</v>
      </c>
      <c r="C3322" s="3" t="s">
        <v>12988</v>
      </c>
      <c r="D3322" s="3">
        <v>673</v>
      </c>
      <c r="E3322" s="9">
        <v>1948</v>
      </c>
      <c r="F3322" s="7" t="s">
        <v>1585</v>
      </c>
      <c r="G3322" s="7" t="s">
        <v>1661</v>
      </c>
      <c r="H3322" s="8" t="s">
        <v>430</v>
      </c>
      <c r="I3322" s="8" t="s">
        <v>13816</v>
      </c>
      <c r="J3322" s="19">
        <v>3</v>
      </c>
      <c r="K3322" s="19" t="s">
        <v>7736</v>
      </c>
      <c r="L3322" s="11">
        <v>0.9</v>
      </c>
      <c r="M3322" s="11"/>
      <c r="N3322" s="24"/>
      <c r="P3322" s="32"/>
      <c r="T3322" s="19"/>
      <c r="U3322" s="3">
        <v>501</v>
      </c>
      <c r="X3322" t="str">
        <f t="shared" si="213"/>
        <v/>
      </c>
      <c r="Z3322" t="str">
        <f t="shared" si="214"/>
        <v/>
      </c>
      <c r="AB3322" s="9"/>
      <c r="AC3322" t="s">
        <v>430</v>
      </c>
      <c r="AD3322">
        <f t="shared" si="215"/>
        <v>0</v>
      </c>
      <c r="AF3322" s="3"/>
      <c r="AG3322" t="s">
        <v>431</v>
      </c>
      <c r="AH3322" s="9" t="s">
        <v>4613</v>
      </c>
    </row>
    <row r="3323" spans="1:34" ht="10.95" customHeight="1" outlineLevel="1" x14ac:dyDescent="0.25">
      <c r="A3323" t="s">
        <v>6682</v>
      </c>
      <c r="C3323" s="3" t="s">
        <v>12988</v>
      </c>
      <c r="D3323" s="3">
        <v>674</v>
      </c>
      <c r="E3323" s="9">
        <v>1948</v>
      </c>
      <c r="F3323" s="7" t="s">
        <v>1586</v>
      </c>
      <c r="G3323" s="7" t="s">
        <v>4463</v>
      </c>
      <c r="H3323" s="8" t="s">
        <v>430</v>
      </c>
      <c r="I3323" s="8" t="s">
        <v>13816</v>
      </c>
      <c r="J3323" s="19">
        <v>3</v>
      </c>
      <c r="K3323" s="19" t="s">
        <v>7736</v>
      </c>
      <c r="L3323" s="11">
        <v>0.9</v>
      </c>
      <c r="M3323" s="11"/>
      <c r="N3323" s="24"/>
      <c r="P3323" s="32"/>
      <c r="T3323" s="19"/>
      <c r="U3323" s="3">
        <v>502</v>
      </c>
      <c r="X3323" t="str">
        <f t="shared" si="213"/>
        <v/>
      </c>
      <c r="Z3323" t="str">
        <f t="shared" si="214"/>
        <v/>
      </c>
      <c r="AB3323" s="9"/>
      <c r="AC3323" t="s">
        <v>430</v>
      </c>
      <c r="AD3323">
        <f t="shared" si="215"/>
        <v>0</v>
      </c>
      <c r="AF3323" s="3"/>
      <c r="AG3323" t="s">
        <v>431</v>
      </c>
      <c r="AH3323" s="9" t="s">
        <v>4613</v>
      </c>
    </row>
    <row r="3324" spans="1:34" ht="10.95" customHeight="1" outlineLevel="1" x14ac:dyDescent="0.25">
      <c r="A3324" t="s">
        <v>6682</v>
      </c>
      <c r="C3324" s="3" t="s">
        <v>12988</v>
      </c>
      <c r="D3324" s="3">
        <v>675</v>
      </c>
      <c r="E3324" s="9">
        <v>1948</v>
      </c>
      <c r="F3324" s="7" t="s">
        <v>1349</v>
      </c>
      <c r="G3324" s="7" t="s">
        <v>5440</v>
      </c>
      <c r="H3324" s="8" t="s">
        <v>430</v>
      </c>
      <c r="I3324" s="8" t="s">
        <v>13817</v>
      </c>
      <c r="J3324" s="19">
        <v>3</v>
      </c>
      <c r="K3324" s="19" t="s">
        <v>7738</v>
      </c>
      <c r="L3324" s="11"/>
      <c r="M3324" s="11"/>
      <c r="N3324" s="24"/>
      <c r="P3324" s="32"/>
      <c r="T3324" s="19"/>
      <c r="U3324" s="3"/>
      <c r="X3324" t="str">
        <f t="shared" si="213"/>
        <v/>
      </c>
      <c r="Z3324" t="str">
        <f t="shared" si="214"/>
        <v/>
      </c>
      <c r="AB3324" s="9"/>
      <c r="AC3324" t="s">
        <v>430</v>
      </c>
      <c r="AD3324">
        <f t="shared" si="215"/>
        <v>0</v>
      </c>
      <c r="AF3324" s="3"/>
      <c r="AG3324" t="s">
        <v>431</v>
      </c>
      <c r="AH3324" s="9" t="s">
        <v>4613</v>
      </c>
    </row>
    <row r="3325" spans="1:34" ht="10.95" customHeight="1" outlineLevel="1" collapsed="1" x14ac:dyDescent="0.25">
      <c r="A3325" t="s">
        <v>6682</v>
      </c>
      <c r="C3325" s="3" t="s">
        <v>12988</v>
      </c>
      <c r="D3325" s="3">
        <v>676</v>
      </c>
      <c r="E3325" s="9">
        <v>1948</v>
      </c>
      <c r="F3325" s="7" t="s">
        <v>6683</v>
      </c>
      <c r="G3325" s="7" t="s">
        <v>6507</v>
      </c>
      <c r="H3325" s="8" t="s">
        <v>430</v>
      </c>
      <c r="I3325" s="8" t="s">
        <v>13817</v>
      </c>
      <c r="J3325" s="19">
        <v>3</v>
      </c>
      <c r="K3325" s="19" t="s">
        <v>7738</v>
      </c>
      <c r="L3325" s="11"/>
      <c r="M3325" s="11"/>
      <c r="N3325" s="24"/>
      <c r="P3325" s="32"/>
      <c r="T3325" s="19"/>
      <c r="U3325" s="3"/>
      <c r="X3325" t="str">
        <f t="shared" si="213"/>
        <v/>
      </c>
      <c r="Z3325" t="str">
        <f t="shared" si="214"/>
        <v/>
      </c>
      <c r="AB3325" s="9"/>
      <c r="AC3325" t="s">
        <v>430</v>
      </c>
      <c r="AD3325">
        <f t="shared" si="215"/>
        <v>0</v>
      </c>
      <c r="AF3325" s="3"/>
      <c r="AG3325" t="s">
        <v>431</v>
      </c>
      <c r="AH3325" s="9" t="s">
        <v>4613</v>
      </c>
    </row>
    <row r="3326" spans="1:34" ht="10.95" customHeight="1" outlineLevel="1" x14ac:dyDescent="0.25">
      <c r="A3326" t="s">
        <v>6682</v>
      </c>
      <c r="C3326" s="3" t="s">
        <v>12988</v>
      </c>
      <c r="D3326" s="3">
        <v>677</v>
      </c>
      <c r="E3326" s="9">
        <v>1948</v>
      </c>
      <c r="F3326" s="7" t="s">
        <v>4864</v>
      </c>
      <c r="G3326" s="7" t="s">
        <v>3969</v>
      </c>
      <c r="H3326" s="8" t="s">
        <v>430</v>
      </c>
      <c r="I3326" s="8" t="s">
        <v>13817</v>
      </c>
      <c r="J3326" s="19">
        <v>3</v>
      </c>
      <c r="K3326" s="19" t="s">
        <v>7738</v>
      </c>
      <c r="L3326" s="11"/>
      <c r="M3326" s="11"/>
      <c r="N3326" s="24"/>
      <c r="P3326" s="32"/>
      <c r="T3326" s="19"/>
      <c r="U3326" s="3"/>
      <c r="X3326" t="str">
        <f t="shared" si="213"/>
        <v/>
      </c>
      <c r="Z3326" t="str">
        <f t="shared" si="214"/>
        <v/>
      </c>
      <c r="AB3326" s="9"/>
      <c r="AC3326" t="s">
        <v>430</v>
      </c>
      <c r="AD3326">
        <f t="shared" si="215"/>
        <v>0</v>
      </c>
      <c r="AF3326" s="3"/>
      <c r="AG3326" t="s">
        <v>431</v>
      </c>
      <c r="AH3326" s="9" t="s">
        <v>4613</v>
      </c>
    </row>
    <row r="3327" spans="1:34" ht="10.95" customHeight="1" outlineLevel="1" x14ac:dyDescent="0.25">
      <c r="A3327" t="s">
        <v>6682</v>
      </c>
      <c r="C3327" s="3" t="s">
        <v>12988</v>
      </c>
      <c r="D3327" s="3">
        <v>678</v>
      </c>
      <c r="E3327" s="9">
        <v>1948</v>
      </c>
      <c r="F3327" s="7" t="s">
        <v>2846</v>
      </c>
      <c r="G3327" s="7" t="s">
        <v>3832</v>
      </c>
      <c r="H3327" s="8" t="s">
        <v>430</v>
      </c>
      <c r="I3327" s="8" t="s">
        <v>13817</v>
      </c>
      <c r="J3327" s="19">
        <v>3</v>
      </c>
      <c r="K3327" s="19" t="s">
        <v>7738</v>
      </c>
      <c r="L3327" s="11"/>
      <c r="M3327" s="11"/>
      <c r="N3327" s="24"/>
      <c r="P3327" s="32"/>
      <c r="T3327" s="19"/>
      <c r="U3327" s="3"/>
      <c r="X3327" t="str">
        <f t="shared" si="213"/>
        <v/>
      </c>
      <c r="Z3327" t="str">
        <f t="shared" si="214"/>
        <v/>
      </c>
      <c r="AB3327" s="9"/>
      <c r="AC3327" t="s">
        <v>430</v>
      </c>
      <c r="AD3327">
        <f t="shared" si="215"/>
        <v>0</v>
      </c>
      <c r="AF3327" s="3"/>
      <c r="AG3327" t="s">
        <v>431</v>
      </c>
      <c r="AH3327" s="9" t="s">
        <v>4613</v>
      </c>
    </row>
    <row r="3328" spans="1:34" ht="10.95" customHeight="1" outlineLevel="1" x14ac:dyDescent="0.25">
      <c r="A3328" t="s">
        <v>6682</v>
      </c>
      <c r="C3328" s="3" t="s">
        <v>12988</v>
      </c>
      <c r="D3328" s="3">
        <v>679</v>
      </c>
      <c r="E3328" s="9">
        <v>1948</v>
      </c>
      <c r="F3328" s="7" t="s">
        <v>6000</v>
      </c>
      <c r="G3328" s="7" t="s">
        <v>2294</v>
      </c>
      <c r="H3328" s="8" t="s">
        <v>430</v>
      </c>
      <c r="I3328" s="8" t="s">
        <v>13817</v>
      </c>
      <c r="J3328" s="19">
        <v>3</v>
      </c>
      <c r="K3328" s="19" t="s">
        <v>7738</v>
      </c>
      <c r="L3328" s="11"/>
      <c r="M3328" s="11"/>
      <c r="N3328" s="24"/>
      <c r="P3328" s="32"/>
      <c r="T3328" s="19"/>
      <c r="U3328" s="3"/>
      <c r="X3328" t="str">
        <f t="shared" si="213"/>
        <v/>
      </c>
      <c r="Z3328" t="str">
        <f t="shared" si="214"/>
        <v/>
      </c>
      <c r="AB3328" s="9"/>
      <c r="AC3328" t="s">
        <v>430</v>
      </c>
      <c r="AD3328">
        <f t="shared" si="215"/>
        <v>0</v>
      </c>
      <c r="AF3328" s="3"/>
      <c r="AG3328" t="s">
        <v>431</v>
      </c>
      <c r="AH3328" s="9" t="s">
        <v>4613</v>
      </c>
    </row>
    <row r="3329" spans="1:34" ht="10.95" customHeight="1" outlineLevel="1" x14ac:dyDescent="0.25">
      <c r="A3329" t="s">
        <v>6682</v>
      </c>
      <c r="C3329" s="3" t="s">
        <v>12988</v>
      </c>
      <c r="D3329" s="3">
        <v>680</v>
      </c>
      <c r="E3329" s="9">
        <v>1948</v>
      </c>
      <c r="F3329" s="7" t="s">
        <v>1586</v>
      </c>
      <c r="G3329" s="7" t="s">
        <v>1677</v>
      </c>
      <c r="H3329" s="8" t="s">
        <v>430</v>
      </c>
      <c r="I3329" s="8" t="s">
        <v>13817</v>
      </c>
      <c r="J3329" s="19">
        <v>3</v>
      </c>
      <c r="K3329" s="19" t="s">
        <v>7738</v>
      </c>
      <c r="L3329" s="11"/>
      <c r="M3329" s="11"/>
      <c r="N3329" s="24"/>
      <c r="P3329" s="32"/>
      <c r="T3329" s="19"/>
      <c r="U3329" s="3"/>
      <c r="X3329" t="str">
        <f t="shared" si="213"/>
        <v/>
      </c>
      <c r="Z3329" t="str">
        <f t="shared" si="214"/>
        <v/>
      </c>
      <c r="AB3329" s="9"/>
      <c r="AC3329" t="s">
        <v>430</v>
      </c>
      <c r="AD3329">
        <f t="shared" si="215"/>
        <v>0</v>
      </c>
      <c r="AF3329" s="3"/>
      <c r="AG3329" t="s">
        <v>431</v>
      </c>
      <c r="AH3329" s="9" t="s">
        <v>4613</v>
      </c>
    </row>
    <row r="3330" spans="1:34" ht="10.95" customHeight="1" outlineLevel="1" x14ac:dyDescent="0.25">
      <c r="A3330" t="s">
        <v>6682</v>
      </c>
      <c r="C3330" s="3" t="s">
        <v>12988</v>
      </c>
      <c r="D3330" s="3">
        <v>687</v>
      </c>
      <c r="E3330" s="9">
        <v>1948</v>
      </c>
      <c r="F3330" s="7" t="s">
        <v>3424</v>
      </c>
      <c r="G3330" s="7" t="s">
        <v>3832</v>
      </c>
      <c r="H3330" s="8" t="s">
        <v>8496</v>
      </c>
      <c r="I3330" s="8" t="s">
        <v>13818</v>
      </c>
      <c r="J3330" s="19">
        <v>3</v>
      </c>
      <c r="K3330" s="19" t="s">
        <v>7738</v>
      </c>
      <c r="L3330" s="11"/>
      <c r="M3330" s="11"/>
      <c r="N3330" s="24"/>
      <c r="P3330" s="32"/>
      <c r="T3330" s="19"/>
      <c r="U3330" s="3"/>
      <c r="X3330" t="str">
        <f t="shared" ref="X3330:X3393" si="216">IF(COUNTIF(F3330,"*fdc*"),1,"")</f>
        <v/>
      </c>
      <c r="Z3330" t="str">
        <f t="shared" ref="Z3330:Z3393" si="217">IF(COUNTIF(F3330,"*s/s*"),1,"")</f>
        <v/>
      </c>
      <c r="AB3330" s="9"/>
      <c r="AC3330" t="s">
        <v>8496</v>
      </c>
      <c r="AD3330">
        <f t="shared" si="215"/>
        <v>0</v>
      </c>
      <c r="AF3330" s="3"/>
      <c r="AG3330" t="s">
        <v>431</v>
      </c>
      <c r="AH3330" s="9" t="s">
        <v>4613</v>
      </c>
    </row>
    <row r="3331" spans="1:34" ht="10.95" customHeight="1" outlineLevel="1" x14ac:dyDescent="0.25">
      <c r="A3331" t="s">
        <v>6682</v>
      </c>
      <c r="C3331" s="3" t="s">
        <v>12988</v>
      </c>
      <c r="D3331" s="3">
        <v>688</v>
      </c>
      <c r="E3331" s="9">
        <v>1948</v>
      </c>
      <c r="F3331" s="7" t="s">
        <v>2624</v>
      </c>
      <c r="G3331" s="7" t="s">
        <v>1677</v>
      </c>
      <c r="H3331" s="8" t="s">
        <v>8496</v>
      </c>
      <c r="I3331" s="8" t="s">
        <v>13818</v>
      </c>
      <c r="J3331" s="19">
        <v>3</v>
      </c>
      <c r="K3331" s="19" t="s">
        <v>7738</v>
      </c>
      <c r="L3331" s="11"/>
      <c r="M3331" s="11"/>
      <c r="N3331" s="24"/>
      <c r="P3331" s="32"/>
      <c r="T3331" s="19"/>
      <c r="U3331" s="3"/>
      <c r="X3331" t="str">
        <f t="shared" si="216"/>
        <v/>
      </c>
      <c r="Z3331" t="str">
        <f t="shared" si="217"/>
        <v/>
      </c>
      <c r="AB3331" s="9"/>
      <c r="AC3331" t="s">
        <v>8496</v>
      </c>
      <c r="AD3331">
        <f t="shared" si="215"/>
        <v>0</v>
      </c>
      <c r="AF3331" s="3"/>
      <c r="AG3331" t="s">
        <v>431</v>
      </c>
      <c r="AH3331" s="9" t="s">
        <v>4613</v>
      </c>
    </row>
    <row r="3332" spans="1:34" ht="10.95" customHeight="1" outlineLevel="1" x14ac:dyDescent="0.25">
      <c r="A3332" t="s">
        <v>6682</v>
      </c>
      <c r="C3332" s="3" t="s">
        <v>12988</v>
      </c>
      <c r="D3332" s="3">
        <v>689</v>
      </c>
      <c r="E3332" s="9">
        <v>1948</v>
      </c>
      <c r="F3332" s="7" t="s">
        <v>1585</v>
      </c>
      <c r="G3332" s="7" t="s">
        <v>6507</v>
      </c>
      <c r="H3332" s="8" t="s">
        <v>8496</v>
      </c>
      <c r="I3332" s="8" t="s">
        <v>13818</v>
      </c>
      <c r="J3332" s="19">
        <v>3</v>
      </c>
      <c r="K3332" s="19" t="s">
        <v>7738</v>
      </c>
      <c r="L3332" s="11"/>
      <c r="M3332" s="11"/>
      <c r="N3332" s="24"/>
      <c r="P3332" s="32"/>
      <c r="T3332" s="19"/>
      <c r="U3332" s="3"/>
      <c r="X3332" t="str">
        <f t="shared" si="216"/>
        <v/>
      </c>
      <c r="Z3332" t="str">
        <f t="shared" si="217"/>
        <v/>
      </c>
      <c r="AB3332" s="9"/>
      <c r="AC3332" t="s">
        <v>8496</v>
      </c>
      <c r="AD3332">
        <f t="shared" si="215"/>
        <v>0</v>
      </c>
      <c r="AF3332" s="3"/>
      <c r="AG3332" t="s">
        <v>431</v>
      </c>
      <c r="AH3332" s="9" t="s">
        <v>4613</v>
      </c>
    </row>
    <row r="3333" spans="1:34" ht="10.95" customHeight="1" outlineLevel="1" x14ac:dyDescent="0.25">
      <c r="A3333" t="s">
        <v>6682</v>
      </c>
      <c r="C3333" s="3" t="s">
        <v>12988</v>
      </c>
      <c r="D3333" s="3">
        <v>690</v>
      </c>
      <c r="E3333" s="9">
        <v>1948</v>
      </c>
      <c r="F3333" s="7" t="s">
        <v>1586</v>
      </c>
      <c r="G3333" s="7" t="s">
        <v>3834</v>
      </c>
      <c r="H3333" s="8" t="s">
        <v>8496</v>
      </c>
      <c r="I3333" s="8" t="s">
        <v>13818</v>
      </c>
      <c r="J3333" s="19">
        <v>3</v>
      </c>
      <c r="K3333" s="19" t="s">
        <v>7738</v>
      </c>
      <c r="L3333" s="11"/>
      <c r="M3333" s="11"/>
      <c r="N3333" s="24"/>
      <c r="P3333" s="32"/>
      <c r="T3333" s="19"/>
      <c r="U3333" s="3"/>
      <c r="X3333" t="str">
        <f t="shared" si="216"/>
        <v/>
      </c>
      <c r="Z3333" t="str">
        <f t="shared" si="217"/>
        <v/>
      </c>
      <c r="AB3333" s="9"/>
      <c r="AC3333" t="s">
        <v>8496</v>
      </c>
      <c r="AD3333">
        <f t="shared" si="215"/>
        <v>0</v>
      </c>
      <c r="AF3333" s="3"/>
      <c r="AG3333" t="s">
        <v>431</v>
      </c>
      <c r="AH3333" s="9" t="s">
        <v>4613</v>
      </c>
    </row>
    <row r="3334" spans="1:34" ht="10.95" customHeight="1" outlineLevel="1" x14ac:dyDescent="0.25">
      <c r="A3334" t="s">
        <v>6682</v>
      </c>
      <c r="C3334" s="3" t="s">
        <v>12988</v>
      </c>
      <c r="D3334" s="3">
        <v>691</v>
      </c>
      <c r="E3334" s="9">
        <v>1948</v>
      </c>
      <c r="F3334" s="7" t="s">
        <v>6127</v>
      </c>
      <c r="G3334" s="7" t="s">
        <v>2294</v>
      </c>
      <c r="H3334" s="8" t="s">
        <v>8496</v>
      </c>
      <c r="I3334" s="8" t="s">
        <v>13818</v>
      </c>
      <c r="J3334" s="19">
        <v>3</v>
      </c>
      <c r="K3334" s="19" t="s">
        <v>7738</v>
      </c>
      <c r="L3334" s="11"/>
      <c r="M3334" s="11"/>
      <c r="N3334" s="24"/>
      <c r="P3334" s="32"/>
      <c r="T3334" s="19"/>
      <c r="U3334" s="3"/>
      <c r="X3334" t="str">
        <f t="shared" si="216"/>
        <v/>
      </c>
      <c r="Z3334" t="str">
        <f t="shared" si="217"/>
        <v/>
      </c>
      <c r="AB3334" s="9"/>
      <c r="AC3334" t="s">
        <v>8496</v>
      </c>
      <c r="AD3334">
        <f t="shared" si="215"/>
        <v>0</v>
      </c>
      <c r="AF3334" s="3"/>
      <c r="AG3334" t="s">
        <v>431</v>
      </c>
      <c r="AH3334" s="9" t="s">
        <v>4613</v>
      </c>
    </row>
    <row r="3335" spans="1:34" ht="10.95" customHeight="1" outlineLevel="1" x14ac:dyDescent="0.25">
      <c r="A3335" t="s">
        <v>6682</v>
      </c>
      <c r="C3335" s="3" t="s">
        <v>12988</v>
      </c>
      <c r="D3335" s="3">
        <v>703</v>
      </c>
      <c r="E3335" s="9">
        <v>1948</v>
      </c>
      <c r="F3335" s="7" t="s">
        <v>5141</v>
      </c>
      <c r="G3335" s="7" t="s">
        <v>13819</v>
      </c>
      <c r="H3335" s="8" t="s">
        <v>430</v>
      </c>
      <c r="I3335" s="8" t="s">
        <v>13820</v>
      </c>
      <c r="J3335" s="19">
        <v>3</v>
      </c>
      <c r="K3335" s="19" t="s">
        <v>7738</v>
      </c>
      <c r="L3335" s="11"/>
      <c r="M3335" s="11"/>
      <c r="N3335" s="24"/>
      <c r="P3335" s="32"/>
      <c r="T3335" s="19"/>
      <c r="U3335" s="3"/>
      <c r="X3335" t="str">
        <f t="shared" si="216"/>
        <v/>
      </c>
      <c r="Z3335" t="str">
        <f t="shared" si="217"/>
        <v/>
      </c>
      <c r="AB3335" s="9"/>
      <c r="AC3335" t="s">
        <v>430</v>
      </c>
      <c r="AD3335">
        <f t="shared" si="215"/>
        <v>0</v>
      </c>
      <c r="AF3335" s="3"/>
      <c r="AH3335" s="9"/>
    </row>
    <row r="3336" spans="1:34" ht="10.95" customHeight="1" outlineLevel="1" x14ac:dyDescent="0.25">
      <c r="A3336" t="s">
        <v>6682</v>
      </c>
      <c r="C3336" s="3" t="s">
        <v>12988</v>
      </c>
      <c r="D3336" s="3">
        <v>705</v>
      </c>
      <c r="E3336" s="9">
        <v>1948</v>
      </c>
      <c r="F3336" s="7" t="s">
        <v>2351</v>
      </c>
      <c r="G3336" s="7" t="s">
        <v>1723</v>
      </c>
      <c r="H3336" s="8" t="s">
        <v>430</v>
      </c>
      <c r="I3336" s="8" t="s">
        <v>13820</v>
      </c>
      <c r="J3336" s="19">
        <v>3</v>
      </c>
      <c r="K3336" s="19" t="s">
        <v>7736</v>
      </c>
      <c r="L3336" s="11">
        <v>0.3</v>
      </c>
      <c r="M3336" s="11"/>
      <c r="N3336" s="24"/>
      <c r="P3336" s="32"/>
      <c r="T3336" s="19"/>
      <c r="U3336" s="3">
        <v>517</v>
      </c>
      <c r="X3336" t="str">
        <f t="shared" si="216"/>
        <v/>
      </c>
      <c r="Z3336" t="str">
        <f t="shared" si="217"/>
        <v/>
      </c>
      <c r="AB3336" s="9"/>
      <c r="AC3336" t="s">
        <v>430</v>
      </c>
      <c r="AD3336">
        <f t="shared" si="215"/>
        <v>0</v>
      </c>
      <c r="AF3336" s="3"/>
      <c r="AG3336" t="s">
        <v>431</v>
      </c>
      <c r="AH3336" s="9" t="s">
        <v>4613</v>
      </c>
    </row>
    <row r="3337" spans="1:34" ht="10.95" customHeight="1" outlineLevel="1" x14ac:dyDescent="0.25">
      <c r="A3337" t="s">
        <v>6682</v>
      </c>
      <c r="C3337" s="3" t="s">
        <v>12988</v>
      </c>
      <c r="D3337" s="3">
        <v>728</v>
      </c>
      <c r="E3337" s="9">
        <v>1949</v>
      </c>
      <c r="F3337" s="7" t="s">
        <v>5141</v>
      </c>
      <c r="G3337" s="7" t="s">
        <v>3327</v>
      </c>
      <c r="H3337" s="8" t="s">
        <v>3328</v>
      </c>
      <c r="I3337" s="8" t="s">
        <v>13821</v>
      </c>
      <c r="J3337" s="19">
        <v>1</v>
      </c>
      <c r="K3337" s="19" t="s">
        <v>7736</v>
      </c>
      <c r="L3337" s="11">
        <v>0.3</v>
      </c>
      <c r="M3337" s="11"/>
      <c r="N3337" s="24"/>
      <c r="P3337" s="32"/>
      <c r="T3337" s="19"/>
      <c r="U3337" s="3">
        <v>528</v>
      </c>
      <c r="X3337" t="str">
        <f t="shared" si="216"/>
        <v/>
      </c>
      <c r="Z3337" t="str">
        <f t="shared" si="217"/>
        <v/>
      </c>
      <c r="AB3337" s="9"/>
      <c r="AC3337" t="s">
        <v>3328</v>
      </c>
      <c r="AD3337">
        <f t="shared" si="215"/>
        <v>0</v>
      </c>
      <c r="AF3337" s="3"/>
      <c r="AG3337" t="s">
        <v>3329</v>
      </c>
      <c r="AH3337" s="9" t="s">
        <v>4613</v>
      </c>
    </row>
    <row r="3338" spans="1:34" ht="10.95" customHeight="1" outlineLevel="1" x14ac:dyDescent="0.25">
      <c r="A3338" t="s">
        <v>6682</v>
      </c>
      <c r="C3338" s="3" t="s">
        <v>12988</v>
      </c>
      <c r="D3338" s="3">
        <v>741</v>
      </c>
      <c r="E3338" s="9">
        <v>1950</v>
      </c>
      <c r="F3338" s="7" t="s">
        <v>13827</v>
      </c>
      <c r="G3338" s="7" t="s">
        <v>13828</v>
      </c>
      <c r="H3338" s="8" t="s">
        <v>430</v>
      </c>
      <c r="I3338" s="8" t="s">
        <v>13829</v>
      </c>
      <c r="J3338" s="19">
        <v>3</v>
      </c>
      <c r="K3338" s="19" t="s">
        <v>7736</v>
      </c>
      <c r="L3338" s="11">
        <v>1</v>
      </c>
      <c r="M3338" s="11"/>
      <c r="N3338" s="24"/>
      <c r="P3338" s="32"/>
      <c r="T3338" s="19"/>
      <c r="U3338" s="3"/>
      <c r="X3338" t="str">
        <f t="shared" si="216"/>
        <v/>
      </c>
      <c r="Z3338" t="str">
        <f t="shared" si="217"/>
        <v/>
      </c>
      <c r="AB3338" s="9"/>
      <c r="AC3338" t="s">
        <v>430</v>
      </c>
      <c r="AD3338">
        <f t="shared" si="215"/>
        <v>0</v>
      </c>
      <c r="AF3338" s="3"/>
      <c r="AH3338" s="9"/>
    </row>
    <row r="3339" spans="1:34" ht="10.95" customHeight="1" outlineLevel="1" x14ac:dyDescent="0.25">
      <c r="A3339" t="s">
        <v>6682</v>
      </c>
      <c r="C3339" s="3" t="s">
        <v>12988</v>
      </c>
      <c r="D3339" s="3">
        <v>743</v>
      </c>
      <c r="E3339" s="9">
        <v>1950</v>
      </c>
      <c r="F3339" s="7" t="s">
        <v>13830</v>
      </c>
      <c r="G3339" s="7" t="s">
        <v>13832</v>
      </c>
      <c r="H3339" s="8" t="s">
        <v>430</v>
      </c>
      <c r="I3339" s="8" t="s">
        <v>13833</v>
      </c>
      <c r="J3339" s="19">
        <v>3</v>
      </c>
      <c r="K3339" s="19" t="s">
        <v>7738</v>
      </c>
      <c r="L3339" s="11"/>
      <c r="M3339" s="11"/>
      <c r="N3339" s="24"/>
      <c r="P3339" s="32"/>
      <c r="T3339" s="19"/>
      <c r="U3339" s="3"/>
      <c r="X3339" t="str">
        <f t="shared" si="216"/>
        <v/>
      </c>
      <c r="Z3339" t="str">
        <f t="shared" si="217"/>
        <v/>
      </c>
      <c r="AB3339" s="9"/>
      <c r="AC3339" t="s">
        <v>430</v>
      </c>
      <c r="AD3339">
        <f t="shared" si="215"/>
        <v>0</v>
      </c>
      <c r="AF3339" s="3"/>
      <c r="AH3339" s="9"/>
    </row>
    <row r="3340" spans="1:34" ht="10.95" customHeight="1" outlineLevel="1" x14ac:dyDescent="0.25">
      <c r="A3340" t="s">
        <v>6682</v>
      </c>
      <c r="C3340" s="3" t="s">
        <v>12988</v>
      </c>
      <c r="D3340" s="3">
        <v>744</v>
      </c>
      <c r="E3340" s="9">
        <v>1950</v>
      </c>
      <c r="F3340" s="7" t="s">
        <v>13831</v>
      </c>
      <c r="G3340" s="7" t="s">
        <v>13832</v>
      </c>
      <c r="H3340" s="8" t="s">
        <v>430</v>
      </c>
      <c r="I3340" s="8" t="s">
        <v>13833</v>
      </c>
      <c r="J3340" s="19">
        <v>3</v>
      </c>
      <c r="K3340" s="19" t="s">
        <v>7738</v>
      </c>
      <c r="L3340" s="11"/>
      <c r="M3340" s="11"/>
      <c r="N3340" s="24"/>
      <c r="P3340" s="32"/>
      <c r="T3340" s="19"/>
      <c r="U3340" s="3"/>
      <c r="X3340" t="str">
        <f t="shared" si="216"/>
        <v/>
      </c>
      <c r="Z3340" t="str">
        <f t="shared" si="217"/>
        <v/>
      </c>
      <c r="AB3340" s="9"/>
      <c r="AC3340" t="s">
        <v>430</v>
      </c>
      <c r="AD3340">
        <f t="shared" si="215"/>
        <v>0</v>
      </c>
      <c r="AF3340" s="3"/>
      <c r="AH3340" s="9"/>
    </row>
    <row r="3341" spans="1:34" ht="10.95" customHeight="1" outlineLevel="1" x14ac:dyDescent="0.25">
      <c r="A3341" t="s">
        <v>6682</v>
      </c>
      <c r="C3341" s="3" t="s">
        <v>12988</v>
      </c>
      <c r="D3341" s="3">
        <v>798</v>
      </c>
      <c r="E3341" s="9">
        <v>1952</v>
      </c>
      <c r="F3341" s="7" t="s">
        <v>1860</v>
      </c>
      <c r="G3341" s="7" t="s">
        <v>2159</v>
      </c>
      <c r="H3341" s="8" t="s">
        <v>430</v>
      </c>
      <c r="I3341" s="8" t="s">
        <v>13834</v>
      </c>
      <c r="J3341" s="19">
        <v>3</v>
      </c>
      <c r="K3341" s="19" t="s">
        <v>7736</v>
      </c>
      <c r="L3341" s="11">
        <v>0.8</v>
      </c>
      <c r="M3341" s="11"/>
      <c r="N3341" s="24"/>
      <c r="P3341" s="32"/>
      <c r="T3341" s="19"/>
      <c r="U3341" s="3" t="s">
        <v>3204</v>
      </c>
      <c r="X3341" t="str">
        <f t="shared" si="216"/>
        <v/>
      </c>
      <c r="Z3341" t="str">
        <f t="shared" si="217"/>
        <v/>
      </c>
      <c r="AB3341" s="9"/>
      <c r="AC3341" t="s">
        <v>430</v>
      </c>
      <c r="AD3341">
        <f t="shared" si="215"/>
        <v>0</v>
      </c>
      <c r="AF3341" s="3"/>
      <c r="AG3341" t="s">
        <v>431</v>
      </c>
      <c r="AH3341" s="9" t="s">
        <v>4613</v>
      </c>
    </row>
    <row r="3342" spans="1:34" ht="10.95" customHeight="1" outlineLevel="1" x14ac:dyDescent="0.25">
      <c r="A3342" t="s">
        <v>6682</v>
      </c>
      <c r="C3342" s="3" t="s">
        <v>12988</v>
      </c>
      <c r="D3342" s="3">
        <v>815</v>
      </c>
      <c r="E3342" s="9">
        <v>1953</v>
      </c>
      <c r="F3342" s="7" t="s">
        <v>5141</v>
      </c>
      <c r="G3342" s="7" t="s">
        <v>3330</v>
      </c>
      <c r="H3342" s="8" t="s">
        <v>3328</v>
      </c>
      <c r="I3342" s="8" t="s">
        <v>7080</v>
      </c>
      <c r="J3342" s="19">
        <v>3</v>
      </c>
      <c r="K3342" s="19" t="s">
        <v>7736</v>
      </c>
      <c r="L3342" s="11">
        <v>0.2</v>
      </c>
      <c r="M3342" s="11"/>
      <c r="N3342" s="24"/>
      <c r="P3342" s="32"/>
      <c r="T3342" s="19"/>
      <c r="U3342" s="3">
        <v>577</v>
      </c>
      <c r="X3342" t="str">
        <f t="shared" si="216"/>
        <v/>
      </c>
      <c r="Z3342" t="str">
        <f t="shared" si="217"/>
        <v/>
      </c>
      <c r="AB3342" s="9"/>
      <c r="AC3342" t="s">
        <v>3328</v>
      </c>
      <c r="AD3342">
        <f t="shared" si="215"/>
        <v>0</v>
      </c>
      <c r="AF3342" s="3"/>
      <c r="AG3342" t="s">
        <v>3329</v>
      </c>
      <c r="AH3342" s="9" t="s">
        <v>4613</v>
      </c>
    </row>
    <row r="3343" spans="1:34" ht="10.95" customHeight="1" outlineLevel="1" x14ac:dyDescent="0.25">
      <c r="A3343" t="s">
        <v>6682</v>
      </c>
      <c r="C3343" s="3" t="s">
        <v>12988</v>
      </c>
      <c r="D3343" s="3">
        <v>819</v>
      </c>
      <c r="E3343" s="9">
        <v>1953</v>
      </c>
      <c r="F3343" s="7" t="s">
        <v>3424</v>
      </c>
      <c r="G3343" s="7" t="s">
        <v>4677</v>
      </c>
      <c r="H3343" s="8" t="s">
        <v>4678</v>
      </c>
      <c r="I3343" s="8" t="s">
        <v>7080</v>
      </c>
      <c r="J3343" s="19">
        <v>3</v>
      </c>
      <c r="K3343" s="19" t="s">
        <v>7736</v>
      </c>
      <c r="L3343" s="11">
        <v>0.2</v>
      </c>
      <c r="M3343" s="11"/>
      <c r="N3343" s="24"/>
      <c r="P3343" s="32"/>
      <c r="T3343" s="19"/>
      <c r="U3343" s="3">
        <v>581</v>
      </c>
      <c r="X3343" t="str">
        <f t="shared" si="216"/>
        <v/>
      </c>
      <c r="Z3343" t="str">
        <f t="shared" si="217"/>
        <v/>
      </c>
      <c r="AB3343" s="9"/>
      <c r="AC3343" t="s">
        <v>4678</v>
      </c>
      <c r="AD3343">
        <f t="shared" si="215"/>
        <v>0</v>
      </c>
      <c r="AF3343" s="3"/>
      <c r="AG3343" t="s">
        <v>4679</v>
      </c>
      <c r="AH3343" s="9" t="s">
        <v>4613</v>
      </c>
    </row>
    <row r="3344" spans="1:34" ht="10.95" customHeight="1" outlineLevel="1" x14ac:dyDescent="0.25">
      <c r="A3344" t="s">
        <v>6682</v>
      </c>
      <c r="C3344" s="3" t="s">
        <v>12988</v>
      </c>
      <c r="D3344" s="3">
        <v>846</v>
      </c>
      <c r="E3344" s="9">
        <v>1954</v>
      </c>
      <c r="F3344" s="7" t="s">
        <v>1349</v>
      </c>
      <c r="G3344" s="7" t="s">
        <v>5040</v>
      </c>
      <c r="H3344" s="8" t="s">
        <v>4102</v>
      </c>
      <c r="I3344" s="8" t="s">
        <v>13835</v>
      </c>
      <c r="J3344" s="19">
        <v>5</v>
      </c>
      <c r="K3344" s="19" t="s">
        <v>7736</v>
      </c>
      <c r="L3344" s="11">
        <v>0.2</v>
      </c>
      <c r="M3344" s="11"/>
      <c r="N3344" s="24"/>
      <c r="P3344" s="32"/>
      <c r="T3344" s="19"/>
      <c r="U3344" s="3" t="s">
        <v>2847</v>
      </c>
      <c r="X3344" t="str">
        <f t="shared" si="216"/>
        <v/>
      </c>
      <c r="Z3344" t="str">
        <f t="shared" si="217"/>
        <v/>
      </c>
      <c r="AB3344" s="9"/>
      <c r="AC3344" t="s">
        <v>4102</v>
      </c>
      <c r="AD3344">
        <f t="shared" si="215"/>
        <v>0</v>
      </c>
      <c r="AF3344" s="3"/>
      <c r="AG3344" t="s">
        <v>431</v>
      </c>
      <c r="AH3344" s="9" t="s">
        <v>4613</v>
      </c>
    </row>
    <row r="3345" spans="1:34" ht="10.95" customHeight="1" outlineLevel="1" x14ac:dyDescent="0.25">
      <c r="A3345" t="s">
        <v>6682</v>
      </c>
      <c r="C3345" s="3" t="s">
        <v>12988</v>
      </c>
      <c r="D3345" s="3">
        <v>847</v>
      </c>
      <c r="E3345" s="9">
        <v>1954</v>
      </c>
      <c r="F3345" s="7" t="s">
        <v>2624</v>
      </c>
      <c r="G3345" s="7" t="s">
        <v>5174</v>
      </c>
      <c r="H3345" s="8" t="s">
        <v>4102</v>
      </c>
      <c r="I3345" s="8" t="s">
        <v>13835</v>
      </c>
      <c r="J3345" s="19">
        <v>5</v>
      </c>
      <c r="K3345" s="19" t="s">
        <v>7736</v>
      </c>
      <c r="L3345" s="11">
        <v>0.15</v>
      </c>
      <c r="M3345" s="11"/>
      <c r="N3345" s="24"/>
      <c r="P3345" s="32"/>
      <c r="T3345" s="19"/>
      <c r="U3345" s="3" t="s">
        <v>2848</v>
      </c>
      <c r="X3345" t="str">
        <f t="shared" si="216"/>
        <v/>
      </c>
      <c r="Z3345" t="str">
        <f t="shared" si="217"/>
        <v/>
      </c>
      <c r="AB3345" s="9"/>
      <c r="AC3345" t="s">
        <v>4102</v>
      </c>
      <c r="AD3345">
        <f t="shared" si="215"/>
        <v>0</v>
      </c>
      <c r="AF3345" s="3"/>
      <c r="AG3345" t="s">
        <v>431</v>
      </c>
      <c r="AH3345" s="9" t="s">
        <v>4613</v>
      </c>
    </row>
    <row r="3346" spans="1:34" ht="10.95" customHeight="1" outlineLevel="1" x14ac:dyDescent="0.25">
      <c r="A3346" t="s">
        <v>6682</v>
      </c>
      <c r="C3346" s="3" t="s">
        <v>12988</v>
      </c>
      <c r="D3346" s="3">
        <v>848</v>
      </c>
      <c r="E3346" s="9">
        <v>1954</v>
      </c>
      <c r="F3346" s="7" t="s">
        <v>5299</v>
      </c>
      <c r="G3346" s="7" t="s">
        <v>5560</v>
      </c>
      <c r="H3346" s="8" t="s">
        <v>4102</v>
      </c>
      <c r="I3346" s="8" t="s">
        <v>13835</v>
      </c>
      <c r="J3346" s="19">
        <v>5</v>
      </c>
      <c r="K3346" s="19" t="s">
        <v>7736</v>
      </c>
      <c r="L3346" s="11">
        <v>0.5</v>
      </c>
      <c r="M3346" s="11"/>
      <c r="N3346" s="24"/>
      <c r="P3346" s="32"/>
      <c r="T3346" s="19"/>
      <c r="U3346" s="3" t="s">
        <v>2849</v>
      </c>
      <c r="X3346" t="str">
        <f t="shared" si="216"/>
        <v/>
      </c>
      <c r="Z3346" t="str">
        <f t="shared" si="217"/>
        <v/>
      </c>
      <c r="AB3346" s="9"/>
      <c r="AC3346" t="s">
        <v>4102</v>
      </c>
      <c r="AD3346">
        <f t="shared" si="215"/>
        <v>0</v>
      </c>
      <c r="AF3346" s="3"/>
      <c r="AG3346" t="s">
        <v>431</v>
      </c>
      <c r="AH3346" s="9" t="s">
        <v>4613</v>
      </c>
    </row>
    <row r="3347" spans="1:34" ht="10.95" customHeight="1" outlineLevel="1" x14ac:dyDescent="0.25">
      <c r="A3347" t="s">
        <v>6682</v>
      </c>
      <c r="C3347" s="3" t="s">
        <v>12988</v>
      </c>
      <c r="D3347" s="3">
        <v>849</v>
      </c>
      <c r="E3347" s="9">
        <v>1954</v>
      </c>
      <c r="F3347" s="7" t="s">
        <v>6683</v>
      </c>
      <c r="G3347" s="7" t="s">
        <v>2853</v>
      </c>
      <c r="H3347" s="8" t="s">
        <v>4102</v>
      </c>
      <c r="I3347" s="8" t="s">
        <v>13835</v>
      </c>
      <c r="J3347" s="19">
        <v>5</v>
      </c>
      <c r="K3347" s="19" t="s">
        <v>7736</v>
      </c>
      <c r="L3347" s="11">
        <v>0.15</v>
      </c>
      <c r="M3347" s="11"/>
      <c r="N3347" s="24"/>
      <c r="P3347" s="32"/>
      <c r="T3347" s="19"/>
      <c r="U3347" s="3" t="s">
        <v>2850</v>
      </c>
      <c r="X3347" t="str">
        <f t="shared" si="216"/>
        <v/>
      </c>
      <c r="Z3347" t="str">
        <f t="shared" si="217"/>
        <v/>
      </c>
      <c r="AB3347" s="9"/>
      <c r="AC3347" t="s">
        <v>4102</v>
      </c>
      <c r="AD3347">
        <f t="shared" si="215"/>
        <v>0</v>
      </c>
      <c r="AF3347" s="3"/>
      <c r="AG3347" t="s">
        <v>431</v>
      </c>
      <c r="AH3347" s="9" t="s">
        <v>4613</v>
      </c>
    </row>
    <row r="3348" spans="1:34" ht="10.95" customHeight="1" outlineLevel="1" x14ac:dyDescent="0.25">
      <c r="A3348" t="s">
        <v>6682</v>
      </c>
      <c r="C3348" s="3" t="s">
        <v>12988</v>
      </c>
      <c r="D3348" s="3">
        <v>850</v>
      </c>
      <c r="E3348" s="9">
        <v>1954</v>
      </c>
      <c r="F3348" s="7" t="s">
        <v>6000</v>
      </c>
      <c r="G3348" s="7" t="s">
        <v>2159</v>
      </c>
      <c r="H3348" s="8" t="s">
        <v>4102</v>
      </c>
      <c r="I3348" s="8" t="s">
        <v>13835</v>
      </c>
      <c r="J3348" s="19">
        <v>5</v>
      </c>
      <c r="K3348" s="19" t="s">
        <v>7736</v>
      </c>
      <c r="L3348" s="11">
        <v>0.5</v>
      </c>
      <c r="M3348" s="11"/>
      <c r="N3348" s="24"/>
      <c r="P3348" s="32"/>
      <c r="T3348" s="19"/>
      <c r="U3348" s="3" t="s">
        <v>2851</v>
      </c>
      <c r="X3348" t="str">
        <f t="shared" si="216"/>
        <v/>
      </c>
      <c r="Z3348" t="str">
        <f t="shared" si="217"/>
        <v/>
      </c>
      <c r="AB3348" s="9"/>
      <c r="AC3348" t="s">
        <v>4102</v>
      </c>
      <c r="AD3348">
        <f t="shared" si="215"/>
        <v>0</v>
      </c>
      <c r="AF3348" s="3"/>
      <c r="AG3348" t="s">
        <v>431</v>
      </c>
      <c r="AH3348" s="9" t="s">
        <v>4613</v>
      </c>
    </row>
    <row r="3349" spans="1:34" ht="10.95" customHeight="1" outlineLevel="1" x14ac:dyDescent="0.25">
      <c r="A3349" t="s">
        <v>6682</v>
      </c>
      <c r="C3349" s="3" t="s">
        <v>12988</v>
      </c>
      <c r="D3349" s="3">
        <v>851</v>
      </c>
      <c r="E3349" s="9">
        <v>1954</v>
      </c>
      <c r="F3349" s="7" t="s">
        <v>1585</v>
      </c>
      <c r="G3349" s="7" t="s">
        <v>5484</v>
      </c>
      <c r="H3349" s="8" t="s">
        <v>4102</v>
      </c>
      <c r="I3349" s="8" t="s">
        <v>13835</v>
      </c>
      <c r="J3349" s="19">
        <v>5</v>
      </c>
      <c r="K3349" s="19" t="s">
        <v>7736</v>
      </c>
      <c r="L3349" s="11">
        <v>0.2</v>
      </c>
      <c r="M3349" s="11"/>
      <c r="N3349" s="24"/>
      <c r="P3349" s="32"/>
      <c r="T3349" s="19"/>
      <c r="U3349" s="3" t="s">
        <v>2852</v>
      </c>
      <c r="X3349" t="str">
        <f t="shared" si="216"/>
        <v/>
      </c>
      <c r="Z3349" t="str">
        <f t="shared" si="217"/>
        <v/>
      </c>
      <c r="AB3349" s="9"/>
      <c r="AC3349" t="s">
        <v>4102</v>
      </c>
      <c r="AD3349">
        <f t="shared" si="215"/>
        <v>0</v>
      </c>
      <c r="AF3349" s="3"/>
      <c r="AG3349" t="s">
        <v>431</v>
      </c>
      <c r="AH3349" s="9" t="s">
        <v>4613</v>
      </c>
    </row>
    <row r="3350" spans="1:34" ht="10.95" customHeight="1" outlineLevel="1" x14ac:dyDescent="0.25">
      <c r="A3350" t="s">
        <v>6682</v>
      </c>
      <c r="C3350" s="3" t="s">
        <v>12988</v>
      </c>
      <c r="D3350" s="3">
        <v>868</v>
      </c>
      <c r="E3350" s="9">
        <v>1955</v>
      </c>
      <c r="F3350" s="7" t="s">
        <v>1349</v>
      </c>
      <c r="G3350" s="7" t="s">
        <v>3974</v>
      </c>
      <c r="H3350" s="8" t="s">
        <v>430</v>
      </c>
      <c r="I3350" s="8" t="s">
        <v>13836</v>
      </c>
      <c r="J3350" s="19">
        <v>3</v>
      </c>
      <c r="K3350" s="19" t="s">
        <v>7738</v>
      </c>
      <c r="L3350" s="11"/>
      <c r="M3350" s="11"/>
      <c r="N3350" s="24"/>
      <c r="P3350" s="32"/>
      <c r="T3350" s="19"/>
      <c r="U3350" s="3" t="s">
        <v>6147</v>
      </c>
      <c r="X3350" t="str">
        <f t="shared" si="216"/>
        <v/>
      </c>
      <c r="Z3350" t="str">
        <f t="shared" si="217"/>
        <v/>
      </c>
      <c r="AB3350" s="9"/>
      <c r="AC3350" t="s">
        <v>430</v>
      </c>
      <c r="AD3350">
        <f t="shared" si="215"/>
        <v>0</v>
      </c>
      <c r="AF3350" s="3"/>
      <c r="AG3350" t="s">
        <v>431</v>
      </c>
      <c r="AH3350" s="9" t="s">
        <v>4613</v>
      </c>
    </row>
    <row r="3351" spans="1:34" ht="10.95" customHeight="1" outlineLevel="1" x14ac:dyDescent="0.25">
      <c r="A3351" t="s">
        <v>6682</v>
      </c>
      <c r="C3351" s="3" t="s">
        <v>12988</v>
      </c>
      <c r="D3351" s="3">
        <v>869</v>
      </c>
      <c r="E3351" s="9">
        <v>1955</v>
      </c>
      <c r="F3351" s="7" t="s">
        <v>5299</v>
      </c>
      <c r="G3351" s="7" t="s">
        <v>4098</v>
      </c>
      <c r="H3351" s="8" t="s">
        <v>430</v>
      </c>
      <c r="I3351" s="8" t="s">
        <v>13837</v>
      </c>
      <c r="J3351" s="19">
        <v>3</v>
      </c>
      <c r="K3351" s="19" t="s">
        <v>7738</v>
      </c>
      <c r="L3351" s="11"/>
      <c r="M3351" s="11"/>
      <c r="N3351" s="24"/>
      <c r="P3351" s="32"/>
      <c r="T3351" s="19"/>
      <c r="U3351" s="3" t="s">
        <v>4097</v>
      </c>
      <c r="X3351" t="str">
        <f t="shared" si="216"/>
        <v/>
      </c>
      <c r="Z3351" t="str">
        <f t="shared" si="217"/>
        <v/>
      </c>
      <c r="AB3351" s="9"/>
      <c r="AC3351" t="s">
        <v>430</v>
      </c>
      <c r="AD3351">
        <f t="shared" si="215"/>
        <v>0</v>
      </c>
      <c r="AF3351" s="3"/>
      <c r="AG3351" t="s">
        <v>431</v>
      </c>
      <c r="AH3351" s="9" t="s">
        <v>4613</v>
      </c>
    </row>
    <row r="3352" spans="1:34" ht="10.95" customHeight="1" outlineLevel="1" x14ac:dyDescent="0.25">
      <c r="A3352" t="s">
        <v>6682</v>
      </c>
      <c r="C3352" s="3" t="s">
        <v>12988</v>
      </c>
      <c r="D3352" s="3">
        <v>870</v>
      </c>
      <c r="E3352" s="9">
        <v>1955</v>
      </c>
      <c r="F3352" s="7" t="s">
        <v>6683</v>
      </c>
      <c r="G3352" s="7" t="s">
        <v>4100</v>
      </c>
      <c r="H3352" s="8" t="s">
        <v>430</v>
      </c>
      <c r="I3352" s="8" t="s">
        <v>13838</v>
      </c>
      <c r="J3352" s="19">
        <v>3</v>
      </c>
      <c r="K3352" s="19" t="s">
        <v>7736</v>
      </c>
      <c r="L3352" s="11">
        <v>0.7</v>
      </c>
      <c r="M3352" s="11"/>
      <c r="N3352" s="24"/>
      <c r="P3352" s="32"/>
      <c r="T3352" s="19"/>
      <c r="U3352" s="3" t="s">
        <v>4099</v>
      </c>
      <c r="X3352" t="str">
        <f t="shared" si="216"/>
        <v/>
      </c>
      <c r="Z3352" t="str">
        <f t="shared" si="217"/>
        <v/>
      </c>
      <c r="AB3352" s="9"/>
      <c r="AC3352" t="s">
        <v>430</v>
      </c>
      <c r="AD3352">
        <f t="shared" si="215"/>
        <v>0</v>
      </c>
      <c r="AF3352" s="3"/>
      <c r="AG3352" t="s">
        <v>431</v>
      </c>
      <c r="AH3352" s="9" t="s">
        <v>4613</v>
      </c>
    </row>
    <row r="3353" spans="1:34" ht="10.95" customHeight="1" outlineLevel="1" x14ac:dyDescent="0.25">
      <c r="A3353" t="s">
        <v>6682</v>
      </c>
      <c r="C3353" s="3" t="s">
        <v>12988</v>
      </c>
      <c r="D3353" s="3">
        <v>890</v>
      </c>
      <c r="E3353" s="9">
        <v>1955</v>
      </c>
      <c r="F3353" s="7" t="s">
        <v>6683</v>
      </c>
      <c r="G3353" s="7" t="s">
        <v>5041</v>
      </c>
      <c r="H3353" s="8" t="s">
        <v>4102</v>
      </c>
      <c r="I3353" s="8" t="s">
        <v>6998</v>
      </c>
      <c r="J3353" s="19">
        <v>5</v>
      </c>
      <c r="K3353" s="19" t="s">
        <v>7736</v>
      </c>
      <c r="L3353" s="11">
        <v>1.5</v>
      </c>
      <c r="M3353" s="11"/>
      <c r="N3353" s="24"/>
      <c r="P3353" s="32"/>
      <c r="T3353" s="19"/>
      <c r="U3353" s="3"/>
      <c r="X3353" t="str">
        <f t="shared" si="216"/>
        <v/>
      </c>
      <c r="Z3353" t="str">
        <f t="shared" si="217"/>
        <v/>
      </c>
      <c r="AB3353" s="9"/>
      <c r="AC3353" t="s">
        <v>4102</v>
      </c>
      <c r="AD3353">
        <f t="shared" si="215"/>
        <v>0</v>
      </c>
      <c r="AF3353" s="3"/>
      <c r="AH3353" s="9"/>
    </row>
    <row r="3354" spans="1:34" ht="10.95" customHeight="1" outlineLevel="1" x14ac:dyDescent="0.25">
      <c r="A3354" t="s">
        <v>6682</v>
      </c>
      <c r="C3354" s="3" t="s">
        <v>12988</v>
      </c>
      <c r="D3354" s="3">
        <v>894</v>
      </c>
      <c r="E3354" s="9">
        <v>1955</v>
      </c>
      <c r="F3354" s="7" t="s">
        <v>6683</v>
      </c>
      <c r="G3354" s="7" t="s">
        <v>2293</v>
      </c>
      <c r="H3354" s="8" t="s">
        <v>4102</v>
      </c>
      <c r="I3354" s="8" t="s">
        <v>10819</v>
      </c>
      <c r="J3354" s="19">
        <v>5</v>
      </c>
      <c r="K3354" s="19" t="s">
        <v>7736</v>
      </c>
      <c r="L3354" s="11">
        <v>0.2</v>
      </c>
      <c r="M3354" s="11"/>
      <c r="N3354" s="24"/>
      <c r="P3354" s="32"/>
      <c r="T3354" s="19"/>
      <c r="U3354" s="3" t="s">
        <v>4101</v>
      </c>
      <c r="X3354" t="str">
        <f t="shared" si="216"/>
        <v/>
      </c>
      <c r="Z3354" t="str">
        <f t="shared" si="217"/>
        <v/>
      </c>
      <c r="AB3354" s="9"/>
      <c r="AC3354" t="s">
        <v>4102</v>
      </c>
      <c r="AD3354">
        <f t="shared" si="215"/>
        <v>0</v>
      </c>
      <c r="AF3354" s="3"/>
      <c r="AG3354" t="s">
        <v>431</v>
      </c>
      <c r="AH3354" s="9" t="s">
        <v>4613</v>
      </c>
    </row>
    <row r="3355" spans="1:34" ht="10.95" customHeight="1" outlineLevel="1" x14ac:dyDescent="0.25">
      <c r="A3355" t="s">
        <v>6682</v>
      </c>
      <c r="C3355" s="3" t="s">
        <v>12988</v>
      </c>
      <c r="D3355" s="3">
        <v>898</v>
      </c>
      <c r="E3355" s="9">
        <v>1956</v>
      </c>
      <c r="F3355" s="7" t="s">
        <v>4104</v>
      </c>
      <c r="G3355" s="7" t="s">
        <v>1123</v>
      </c>
      <c r="H3355" s="8" t="s">
        <v>4105</v>
      </c>
      <c r="I3355" s="8" t="s">
        <v>10819</v>
      </c>
      <c r="J3355" s="19">
        <v>1</v>
      </c>
      <c r="K3355" s="19" t="s">
        <v>7736</v>
      </c>
      <c r="L3355" s="11">
        <v>0.2</v>
      </c>
      <c r="M3355" s="11"/>
      <c r="N3355" s="24"/>
      <c r="P3355" s="32"/>
      <c r="T3355" s="19"/>
      <c r="U3355" s="3" t="s">
        <v>4103</v>
      </c>
      <c r="X3355" t="str">
        <f t="shared" si="216"/>
        <v/>
      </c>
      <c r="Z3355" t="str">
        <f t="shared" si="217"/>
        <v/>
      </c>
      <c r="AB3355" s="9"/>
      <c r="AC3355" t="s">
        <v>4105</v>
      </c>
      <c r="AD3355">
        <f t="shared" ref="AD3355:AD3418" si="218">COUNTIF(H3355,"*Fuji*")</f>
        <v>0</v>
      </c>
      <c r="AF3355" s="3"/>
      <c r="AG3355" t="s">
        <v>4106</v>
      </c>
      <c r="AH3355" s="9" t="s">
        <v>4613</v>
      </c>
    </row>
    <row r="3356" spans="1:34" ht="10.95" customHeight="1" outlineLevel="1" x14ac:dyDescent="0.25">
      <c r="A3356" t="s">
        <v>6682</v>
      </c>
      <c r="C3356" s="3" t="s">
        <v>12988</v>
      </c>
      <c r="D3356" s="3">
        <v>899</v>
      </c>
      <c r="E3356" s="9">
        <v>1956</v>
      </c>
      <c r="F3356" s="7" t="s">
        <v>4108</v>
      </c>
      <c r="G3356" s="7" t="s">
        <v>5484</v>
      </c>
      <c r="H3356" s="8" t="s">
        <v>4109</v>
      </c>
      <c r="I3356" s="8" t="s">
        <v>10819</v>
      </c>
      <c r="J3356" s="19">
        <v>3</v>
      </c>
      <c r="K3356" s="19" t="s">
        <v>7736</v>
      </c>
      <c r="L3356" s="11">
        <v>0.5</v>
      </c>
      <c r="M3356" s="11"/>
      <c r="N3356" s="24"/>
      <c r="P3356" s="32"/>
      <c r="T3356" s="19"/>
      <c r="U3356" s="3" t="s">
        <v>4107</v>
      </c>
      <c r="X3356" t="str">
        <f t="shared" si="216"/>
        <v/>
      </c>
      <c r="Z3356" t="str">
        <f t="shared" si="217"/>
        <v/>
      </c>
      <c r="AB3356" s="9"/>
      <c r="AC3356" t="s">
        <v>4109</v>
      </c>
      <c r="AD3356">
        <f t="shared" si="218"/>
        <v>0</v>
      </c>
      <c r="AF3356" s="3"/>
      <c r="AG3356" t="s">
        <v>4110</v>
      </c>
      <c r="AH3356" s="9" t="s">
        <v>4613</v>
      </c>
    </row>
    <row r="3357" spans="1:34" ht="10.95" customHeight="1" outlineLevel="1" x14ac:dyDescent="0.25">
      <c r="A3357" t="s">
        <v>6682</v>
      </c>
      <c r="C3357" s="3" t="s">
        <v>12988</v>
      </c>
      <c r="D3357" s="3">
        <v>901</v>
      </c>
      <c r="E3357" s="9">
        <v>1956</v>
      </c>
      <c r="F3357" s="7" t="s">
        <v>3005</v>
      </c>
      <c r="G3357" s="7" t="s">
        <v>5483</v>
      </c>
      <c r="H3357" s="8" t="s">
        <v>430</v>
      </c>
      <c r="I3357" s="8" t="s">
        <v>10819</v>
      </c>
      <c r="J3357" s="19">
        <v>3</v>
      </c>
      <c r="K3357" s="19" t="s">
        <v>7736</v>
      </c>
      <c r="L3357" s="11">
        <v>0.5</v>
      </c>
      <c r="M3357" s="11"/>
      <c r="N3357" s="24"/>
      <c r="P3357" s="32"/>
      <c r="T3357" s="19"/>
      <c r="U3357" s="3" t="s">
        <v>3004</v>
      </c>
      <c r="X3357" t="str">
        <f t="shared" si="216"/>
        <v/>
      </c>
      <c r="Z3357" t="str">
        <f t="shared" si="217"/>
        <v/>
      </c>
      <c r="AB3357" s="9"/>
      <c r="AC3357" t="s">
        <v>430</v>
      </c>
      <c r="AD3357">
        <f t="shared" si="218"/>
        <v>0</v>
      </c>
      <c r="AF3357" s="3"/>
      <c r="AG3357" t="s">
        <v>431</v>
      </c>
      <c r="AH3357" s="9" t="s">
        <v>4613</v>
      </c>
    </row>
    <row r="3358" spans="1:34" ht="10.95" customHeight="1" outlineLevel="1" x14ac:dyDescent="0.25">
      <c r="A3358" t="s">
        <v>6682</v>
      </c>
      <c r="C3358" s="3" t="s">
        <v>12988</v>
      </c>
      <c r="D3358" s="3" t="s">
        <v>4065</v>
      </c>
      <c r="E3358" s="9">
        <v>1957</v>
      </c>
      <c r="F3358" s="7" t="s">
        <v>6683</v>
      </c>
      <c r="G3358" s="7" t="s">
        <v>5040</v>
      </c>
      <c r="H3358" s="8" t="s">
        <v>4102</v>
      </c>
      <c r="I3358" s="8"/>
      <c r="J3358" s="19">
        <v>3</v>
      </c>
      <c r="K3358" s="19" t="s">
        <v>7736</v>
      </c>
      <c r="L3358" s="11">
        <v>0.2</v>
      </c>
      <c r="M3358" s="11"/>
      <c r="N3358" s="24"/>
      <c r="P3358" s="32"/>
      <c r="T3358" s="19"/>
      <c r="U3358" s="3" t="s">
        <v>4111</v>
      </c>
      <c r="X3358" t="str">
        <f t="shared" si="216"/>
        <v/>
      </c>
      <c r="Z3358" t="str">
        <f t="shared" si="217"/>
        <v/>
      </c>
      <c r="AB3358" s="9"/>
      <c r="AC3358" t="s">
        <v>4102</v>
      </c>
      <c r="AD3358">
        <f t="shared" si="218"/>
        <v>0</v>
      </c>
      <c r="AF3358" s="3"/>
      <c r="AG3358" t="s">
        <v>431</v>
      </c>
      <c r="AH3358" s="9" t="s">
        <v>4613</v>
      </c>
    </row>
    <row r="3359" spans="1:34" ht="10.95" customHeight="1" outlineLevel="1" x14ac:dyDescent="0.25">
      <c r="A3359" t="s">
        <v>6682</v>
      </c>
      <c r="C3359" s="3" t="s">
        <v>12988</v>
      </c>
      <c r="D3359" s="3">
        <v>952</v>
      </c>
      <c r="E3359" s="9">
        <v>1957</v>
      </c>
      <c r="F3359" s="7" t="s">
        <v>3719</v>
      </c>
      <c r="G3359" s="7" t="s">
        <v>5401</v>
      </c>
      <c r="H3359" s="8" t="s">
        <v>6149</v>
      </c>
      <c r="I3359" s="8" t="s">
        <v>13839</v>
      </c>
      <c r="J3359" s="19">
        <v>3</v>
      </c>
      <c r="K3359" s="19" t="s">
        <v>7736</v>
      </c>
      <c r="L3359" s="11">
        <v>0.3</v>
      </c>
      <c r="M3359" s="11"/>
      <c r="N3359" s="24"/>
      <c r="P3359" s="32"/>
      <c r="T3359" s="19"/>
      <c r="U3359" s="3" t="s">
        <v>6122</v>
      </c>
      <c r="X3359" t="str">
        <f t="shared" si="216"/>
        <v/>
      </c>
      <c r="Z3359" t="str">
        <f t="shared" si="217"/>
        <v/>
      </c>
      <c r="AB3359" s="9"/>
      <c r="AC3359" t="s">
        <v>6149</v>
      </c>
      <c r="AD3359">
        <f t="shared" si="218"/>
        <v>0</v>
      </c>
      <c r="AF3359" s="3"/>
      <c r="AG3359" t="s">
        <v>431</v>
      </c>
      <c r="AH3359" s="9" t="s">
        <v>4613</v>
      </c>
    </row>
    <row r="3360" spans="1:34" ht="10.95" customHeight="1" outlineLevel="1" x14ac:dyDescent="0.25">
      <c r="A3360" t="s">
        <v>6682</v>
      </c>
      <c r="C3360" s="3" t="s">
        <v>12988</v>
      </c>
      <c r="D3360" s="3" t="s">
        <v>4065</v>
      </c>
      <c r="E3360" s="9">
        <v>1957</v>
      </c>
      <c r="F3360" s="7" t="s">
        <v>6683</v>
      </c>
      <c r="G3360" s="7" t="s">
        <v>5561</v>
      </c>
      <c r="H3360" s="8" t="s">
        <v>3449</v>
      </c>
      <c r="I3360" s="8"/>
      <c r="J3360" s="19">
        <v>3</v>
      </c>
      <c r="K3360" s="19" t="s">
        <v>7738</v>
      </c>
      <c r="L3360" s="11"/>
      <c r="M3360" s="11"/>
      <c r="N3360" s="24"/>
      <c r="P3360" s="32"/>
      <c r="T3360" s="19"/>
      <c r="U3360" s="3" t="s">
        <v>3448</v>
      </c>
      <c r="X3360" t="str">
        <f t="shared" si="216"/>
        <v/>
      </c>
      <c r="Z3360" t="str">
        <f t="shared" si="217"/>
        <v/>
      </c>
      <c r="AB3360" s="9"/>
      <c r="AC3360" t="s">
        <v>3449</v>
      </c>
      <c r="AD3360">
        <f t="shared" si="218"/>
        <v>0</v>
      </c>
      <c r="AF3360" s="3"/>
      <c r="AG3360" t="s">
        <v>6681</v>
      </c>
      <c r="AH3360" s="9" t="s">
        <v>4613</v>
      </c>
    </row>
    <row r="3361" spans="1:34" ht="10.95" customHeight="1" outlineLevel="1" x14ac:dyDescent="0.25">
      <c r="A3361" t="s">
        <v>6682</v>
      </c>
      <c r="C3361" s="3" t="s">
        <v>12988</v>
      </c>
      <c r="D3361" s="3" t="s">
        <v>4065</v>
      </c>
      <c r="E3361" s="9">
        <v>1957</v>
      </c>
      <c r="F3361" s="7" t="s">
        <v>1680</v>
      </c>
      <c r="G3361" s="7" t="s">
        <v>1580</v>
      </c>
      <c r="H3361" s="8" t="s">
        <v>4465</v>
      </c>
      <c r="I3361" s="8"/>
      <c r="J3361" s="19">
        <v>6</v>
      </c>
      <c r="K3361" s="19" t="s">
        <v>7738</v>
      </c>
      <c r="L3361" s="11"/>
      <c r="M3361" s="11"/>
      <c r="N3361" s="24"/>
      <c r="P3361" s="32"/>
      <c r="T3361" s="19"/>
      <c r="U3361" s="3" t="s">
        <v>5681</v>
      </c>
      <c r="X3361" t="str">
        <f t="shared" si="216"/>
        <v/>
      </c>
      <c r="Z3361" t="str">
        <f t="shared" si="217"/>
        <v/>
      </c>
      <c r="AB3361" s="9"/>
      <c r="AC3361" t="s">
        <v>4465</v>
      </c>
      <c r="AD3361">
        <f t="shared" si="218"/>
        <v>0</v>
      </c>
      <c r="AF3361" s="3"/>
      <c r="AG3361" t="s">
        <v>6681</v>
      </c>
      <c r="AH3361" s="9" t="s">
        <v>4613</v>
      </c>
    </row>
    <row r="3362" spans="1:34" ht="10.95" customHeight="1" outlineLevel="1" x14ac:dyDescent="0.25">
      <c r="A3362" t="s">
        <v>6682</v>
      </c>
      <c r="C3362" s="3" t="s">
        <v>12988</v>
      </c>
      <c r="D3362" s="3" t="s">
        <v>4065</v>
      </c>
      <c r="E3362" s="9">
        <v>1958</v>
      </c>
      <c r="F3362" s="7" t="s">
        <v>6683</v>
      </c>
      <c r="G3362" s="7" t="s">
        <v>5041</v>
      </c>
      <c r="H3362" s="8" t="s">
        <v>4102</v>
      </c>
      <c r="I3362" s="8"/>
      <c r="J3362" s="19">
        <v>3</v>
      </c>
      <c r="K3362" s="19" t="s">
        <v>7736</v>
      </c>
      <c r="L3362" s="11">
        <v>0.5</v>
      </c>
      <c r="M3362" s="11"/>
      <c r="N3362" s="24"/>
      <c r="P3362" s="32"/>
      <c r="T3362" s="19"/>
      <c r="U3362" s="3">
        <v>629</v>
      </c>
      <c r="X3362" t="str">
        <f t="shared" si="216"/>
        <v/>
      </c>
      <c r="Z3362" t="str">
        <f t="shared" si="217"/>
        <v/>
      </c>
      <c r="AB3362" s="9"/>
      <c r="AC3362" t="s">
        <v>4102</v>
      </c>
      <c r="AD3362">
        <f t="shared" si="218"/>
        <v>0</v>
      </c>
      <c r="AF3362" s="3"/>
      <c r="AG3362" t="s">
        <v>431</v>
      </c>
      <c r="AH3362" s="9" t="s">
        <v>4613</v>
      </c>
    </row>
    <row r="3363" spans="1:34" ht="10.95" customHeight="1" outlineLevel="1" x14ac:dyDescent="0.25">
      <c r="A3363" t="s">
        <v>6682</v>
      </c>
      <c r="C3363" s="3" t="s">
        <v>12988</v>
      </c>
      <c r="D3363" s="3">
        <v>987</v>
      </c>
      <c r="E3363" s="9">
        <v>1958</v>
      </c>
      <c r="F3363" s="7" t="s">
        <v>3424</v>
      </c>
      <c r="G3363" s="7" t="s">
        <v>5401</v>
      </c>
      <c r="H3363" s="8" t="s">
        <v>6150</v>
      </c>
      <c r="I3363" s="8" t="s">
        <v>13840</v>
      </c>
      <c r="J3363" s="19">
        <v>3</v>
      </c>
      <c r="K3363" s="19" t="s">
        <v>7736</v>
      </c>
      <c r="L3363" s="11">
        <v>0.2</v>
      </c>
      <c r="M3363" s="11"/>
      <c r="N3363" s="24"/>
      <c r="P3363" s="32"/>
      <c r="T3363" s="19"/>
      <c r="U3363" s="3" t="s">
        <v>6123</v>
      </c>
      <c r="X3363" t="str">
        <f t="shared" si="216"/>
        <v/>
      </c>
      <c r="Z3363" t="str">
        <f t="shared" si="217"/>
        <v/>
      </c>
      <c r="AB3363" s="9"/>
      <c r="AC3363" t="s">
        <v>6150</v>
      </c>
      <c r="AD3363">
        <f t="shared" si="218"/>
        <v>0</v>
      </c>
      <c r="AF3363" s="3"/>
      <c r="AG3363" t="s">
        <v>431</v>
      </c>
      <c r="AH3363" s="9" t="s">
        <v>4613</v>
      </c>
    </row>
    <row r="3364" spans="1:34" ht="10.95" customHeight="1" outlineLevel="1" x14ac:dyDescent="0.25">
      <c r="A3364" t="s">
        <v>6682</v>
      </c>
      <c r="C3364" s="3" t="s">
        <v>12988</v>
      </c>
      <c r="D3364" s="3">
        <v>988</v>
      </c>
      <c r="E3364" s="9">
        <v>1958</v>
      </c>
      <c r="F3364" s="7" t="s">
        <v>14161</v>
      </c>
      <c r="G3364" s="7" t="s">
        <v>5401</v>
      </c>
      <c r="H3364" s="8" t="s">
        <v>14162</v>
      </c>
      <c r="I3364" s="8" t="s">
        <v>13840</v>
      </c>
      <c r="J3364" s="19">
        <v>5</v>
      </c>
      <c r="K3364" s="19" t="s">
        <v>7736</v>
      </c>
      <c r="L3364" s="11">
        <v>0.3</v>
      </c>
      <c r="M3364" s="11"/>
      <c r="N3364" s="24"/>
      <c r="P3364" s="32"/>
      <c r="T3364" s="19"/>
      <c r="U3364" s="3"/>
      <c r="X3364" t="str">
        <f t="shared" si="216"/>
        <v/>
      </c>
      <c r="Z3364" t="str">
        <f t="shared" si="217"/>
        <v/>
      </c>
      <c r="AB3364" s="9"/>
      <c r="AC3364" t="s">
        <v>14162</v>
      </c>
      <c r="AD3364">
        <f t="shared" si="218"/>
        <v>0</v>
      </c>
      <c r="AF3364" s="3"/>
      <c r="AH3364" s="9"/>
    </row>
    <row r="3365" spans="1:34" ht="10.95" customHeight="1" outlineLevel="1" x14ac:dyDescent="0.25">
      <c r="A3365" t="s">
        <v>6682</v>
      </c>
      <c r="C3365" s="3" t="s">
        <v>12988</v>
      </c>
      <c r="D3365" s="3">
        <v>989</v>
      </c>
      <c r="E3365" s="9">
        <v>1958</v>
      </c>
      <c r="F3365" s="7" t="s">
        <v>1692</v>
      </c>
      <c r="G3365" s="7" t="s">
        <v>5401</v>
      </c>
      <c r="H3365" s="8" t="s">
        <v>6751</v>
      </c>
      <c r="I3365" s="8" t="s">
        <v>13840</v>
      </c>
      <c r="J3365" s="19">
        <v>5</v>
      </c>
      <c r="K3365" s="19" t="s">
        <v>7736</v>
      </c>
      <c r="L3365" s="11">
        <v>1.5</v>
      </c>
      <c r="M3365" s="11"/>
      <c r="N3365" s="24"/>
      <c r="P3365" s="32"/>
      <c r="T3365" s="19"/>
      <c r="U3365" s="3" t="s">
        <v>4855</v>
      </c>
      <c r="X3365" t="str">
        <f t="shared" si="216"/>
        <v/>
      </c>
      <c r="Z3365" t="str">
        <f t="shared" si="217"/>
        <v/>
      </c>
      <c r="AB3365" s="9"/>
      <c r="AC3365" t="s">
        <v>6751</v>
      </c>
      <c r="AD3365">
        <f t="shared" si="218"/>
        <v>0</v>
      </c>
      <c r="AF3365" s="3"/>
      <c r="AG3365" t="s">
        <v>431</v>
      </c>
      <c r="AH3365" s="9" t="s">
        <v>4613</v>
      </c>
    </row>
    <row r="3366" spans="1:34" ht="10.95" customHeight="1" outlineLevel="1" x14ac:dyDescent="0.25">
      <c r="A3366" t="s">
        <v>6682</v>
      </c>
      <c r="C3366" s="3" t="s">
        <v>12988</v>
      </c>
      <c r="D3366" s="3">
        <v>1015</v>
      </c>
      <c r="E3366" s="9">
        <v>1959</v>
      </c>
      <c r="F3366" s="7" t="s">
        <v>2351</v>
      </c>
      <c r="G3366" s="7" t="s">
        <v>5401</v>
      </c>
      <c r="H3366" s="8" t="s">
        <v>1368</v>
      </c>
      <c r="I3366" s="8" t="s">
        <v>13841</v>
      </c>
      <c r="J3366" s="19">
        <v>3</v>
      </c>
      <c r="K3366" s="19" t="s">
        <v>7736</v>
      </c>
      <c r="L3366" s="11">
        <v>0.2</v>
      </c>
      <c r="M3366" s="11"/>
      <c r="N3366" s="24"/>
      <c r="P3366" s="32"/>
      <c r="T3366" s="19"/>
      <c r="U3366" s="3" t="s">
        <v>4856</v>
      </c>
      <c r="X3366" t="str">
        <f t="shared" si="216"/>
        <v/>
      </c>
      <c r="Z3366" t="str">
        <f t="shared" si="217"/>
        <v/>
      </c>
      <c r="AB3366" s="9"/>
      <c r="AC3366" t="s">
        <v>1368</v>
      </c>
      <c r="AD3366">
        <f t="shared" si="218"/>
        <v>0</v>
      </c>
      <c r="AF3366" s="3"/>
      <c r="AG3366" t="s">
        <v>3329</v>
      </c>
      <c r="AH3366" s="9" t="s">
        <v>4613</v>
      </c>
    </row>
    <row r="3367" spans="1:34" ht="10.95" customHeight="1" outlineLevel="1" x14ac:dyDescent="0.25">
      <c r="A3367" t="s">
        <v>6682</v>
      </c>
      <c r="C3367" s="3" t="s">
        <v>12988</v>
      </c>
      <c r="D3367" s="3">
        <v>1018</v>
      </c>
      <c r="E3367" s="9">
        <v>1959</v>
      </c>
      <c r="F3367" s="7" t="s">
        <v>4865</v>
      </c>
      <c r="G3367" s="7" t="s">
        <v>5401</v>
      </c>
      <c r="H3367" s="8" t="s">
        <v>2316</v>
      </c>
      <c r="I3367" s="8" t="s">
        <v>13841</v>
      </c>
      <c r="J3367" s="19">
        <v>3</v>
      </c>
      <c r="K3367" s="19" t="s">
        <v>7736</v>
      </c>
      <c r="L3367" s="11">
        <v>0.8</v>
      </c>
      <c r="M3367" s="11"/>
      <c r="N3367" s="24"/>
      <c r="P3367" s="32"/>
      <c r="T3367" s="19"/>
      <c r="U3367" s="3" t="s">
        <v>4859</v>
      </c>
      <c r="X3367" t="str">
        <f t="shared" si="216"/>
        <v/>
      </c>
      <c r="Z3367" t="str">
        <f t="shared" si="217"/>
        <v/>
      </c>
      <c r="AB3367" s="9"/>
      <c r="AC3367" t="s">
        <v>2316</v>
      </c>
      <c r="AD3367">
        <f t="shared" si="218"/>
        <v>0</v>
      </c>
      <c r="AF3367" s="3"/>
      <c r="AG3367" t="s">
        <v>1460</v>
      </c>
      <c r="AH3367" s="9" t="s">
        <v>4613</v>
      </c>
    </row>
    <row r="3368" spans="1:34" ht="10.95" customHeight="1" outlineLevel="1" x14ac:dyDescent="0.25">
      <c r="A3368" t="s">
        <v>6682</v>
      </c>
      <c r="C3368" s="3" t="s">
        <v>12988</v>
      </c>
      <c r="D3368" s="3">
        <v>1016</v>
      </c>
      <c r="E3368" s="9">
        <v>1960</v>
      </c>
      <c r="F3368" s="7" t="s">
        <v>6683</v>
      </c>
      <c r="G3368" s="7" t="s">
        <v>5401</v>
      </c>
      <c r="H3368" s="8" t="s">
        <v>1369</v>
      </c>
      <c r="I3368" s="8" t="s">
        <v>13841</v>
      </c>
      <c r="J3368" s="19">
        <v>3</v>
      </c>
      <c r="K3368" s="19" t="s">
        <v>7736</v>
      </c>
      <c r="L3368" s="11">
        <v>0.2</v>
      </c>
      <c r="M3368" s="11"/>
      <c r="N3368" s="24"/>
      <c r="P3368" s="32"/>
      <c r="T3368" s="19"/>
      <c r="U3368" s="3" t="s">
        <v>4857</v>
      </c>
      <c r="X3368" t="str">
        <f t="shared" si="216"/>
        <v/>
      </c>
      <c r="Z3368" t="str">
        <f t="shared" si="217"/>
        <v/>
      </c>
      <c r="AB3368" s="9"/>
      <c r="AC3368" t="s">
        <v>1369</v>
      </c>
      <c r="AD3368">
        <f t="shared" si="218"/>
        <v>0</v>
      </c>
      <c r="AF3368" s="3"/>
      <c r="AG3368" t="s">
        <v>431</v>
      </c>
      <c r="AH3368" s="9" t="s">
        <v>4613</v>
      </c>
    </row>
    <row r="3369" spans="1:34" ht="10.95" customHeight="1" outlineLevel="1" x14ac:dyDescent="0.25">
      <c r="A3369" t="s">
        <v>6682</v>
      </c>
      <c r="C3369" s="3" t="s">
        <v>12988</v>
      </c>
      <c r="D3369" s="3">
        <v>1017</v>
      </c>
      <c r="E3369" s="9">
        <v>1960</v>
      </c>
      <c r="F3369" s="7" t="s">
        <v>4864</v>
      </c>
      <c r="G3369" s="7" t="s">
        <v>5401</v>
      </c>
      <c r="H3369" s="8" t="s">
        <v>1457</v>
      </c>
      <c r="I3369" s="8" t="s">
        <v>13841</v>
      </c>
      <c r="J3369" s="19">
        <v>3</v>
      </c>
      <c r="K3369" s="19" t="s">
        <v>7736</v>
      </c>
      <c r="L3369" s="11">
        <v>0.2</v>
      </c>
      <c r="M3369" s="11"/>
      <c r="N3369" s="24"/>
      <c r="P3369" s="32"/>
      <c r="T3369" s="19"/>
      <c r="U3369" s="3" t="s">
        <v>4858</v>
      </c>
      <c r="X3369" t="str">
        <f t="shared" si="216"/>
        <v/>
      </c>
      <c r="Z3369" t="str">
        <f t="shared" si="217"/>
        <v/>
      </c>
      <c r="AB3369" s="9"/>
      <c r="AC3369" t="s">
        <v>1457</v>
      </c>
      <c r="AD3369">
        <f t="shared" si="218"/>
        <v>0</v>
      </c>
      <c r="AF3369" s="3"/>
      <c r="AG3369" t="s">
        <v>3329</v>
      </c>
      <c r="AH3369" s="9" t="s">
        <v>4613</v>
      </c>
    </row>
    <row r="3370" spans="1:34" ht="10.95" customHeight="1" outlineLevel="1" x14ac:dyDescent="0.25">
      <c r="A3370" t="s">
        <v>6682</v>
      </c>
      <c r="C3370" s="3" t="s">
        <v>12988</v>
      </c>
      <c r="D3370" s="3">
        <v>1038</v>
      </c>
      <c r="E3370" s="9">
        <v>1960</v>
      </c>
      <c r="F3370" s="7" t="s">
        <v>2624</v>
      </c>
      <c r="G3370" s="7" t="s">
        <v>5401</v>
      </c>
      <c r="H3370" s="8" t="s">
        <v>6364</v>
      </c>
      <c r="I3370" s="8" t="s">
        <v>13842</v>
      </c>
      <c r="J3370" s="19">
        <v>3</v>
      </c>
      <c r="K3370" s="19" t="s">
        <v>7736</v>
      </c>
      <c r="L3370" s="11">
        <v>0.2</v>
      </c>
      <c r="M3370" s="11"/>
      <c r="N3370" s="24"/>
      <c r="P3370" s="32"/>
      <c r="T3370" s="19"/>
      <c r="U3370" s="3" t="s">
        <v>4567</v>
      </c>
      <c r="X3370" t="str">
        <f t="shared" si="216"/>
        <v/>
      </c>
      <c r="Z3370" t="str">
        <f t="shared" si="217"/>
        <v/>
      </c>
      <c r="AB3370" s="9"/>
      <c r="AC3370" t="s">
        <v>6364</v>
      </c>
      <c r="AD3370">
        <f t="shared" si="218"/>
        <v>0</v>
      </c>
      <c r="AF3370" s="3"/>
      <c r="AG3370" t="s">
        <v>4106</v>
      </c>
      <c r="AH3370" s="9" t="s">
        <v>4613</v>
      </c>
    </row>
    <row r="3371" spans="1:34" ht="10.95" customHeight="1" outlineLevel="1" x14ac:dyDescent="0.25">
      <c r="A3371" t="s">
        <v>6682</v>
      </c>
      <c r="C3371" s="3" t="s">
        <v>12988</v>
      </c>
      <c r="D3371" s="3">
        <v>1040</v>
      </c>
      <c r="E3371" s="9">
        <v>1960</v>
      </c>
      <c r="F3371" s="7" t="s">
        <v>4864</v>
      </c>
      <c r="G3371" s="7" t="s">
        <v>5401</v>
      </c>
      <c r="H3371" s="8" t="s">
        <v>1459</v>
      </c>
      <c r="I3371" s="8" t="s">
        <v>13842</v>
      </c>
      <c r="J3371" s="19">
        <v>3</v>
      </c>
      <c r="K3371" s="19" t="s">
        <v>7736</v>
      </c>
      <c r="L3371" s="11">
        <v>0.2</v>
      </c>
      <c r="M3371" s="11"/>
      <c r="N3371" s="24"/>
      <c r="P3371" s="32"/>
      <c r="T3371" s="19"/>
      <c r="U3371" s="3" t="s">
        <v>537</v>
      </c>
      <c r="X3371" t="str">
        <f t="shared" si="216"/>
        <v/>
      </c>
      <c r="Z3371" t="str">
        <f t="shared" si="217"/>
        <v/>
      </c>
      <c r="AB3371" s="9"/>
      <c r="AC3371" t="s">
        <v>1459</v>
      </c>
      <c r="AD3371">
        <f t="shared" si="218"/>
        <v>0</v>
      </c>
      <c r="AF3371" s="3"/>
      <c r="AG3371" t="s">
        <v>4106</v>
      </c>
      <c r="AH3371" s="9" t="s">
        <v>4613</v>
      </c>
    </row>
    <row r="3372" spans="1:34" ht="10.95" customHeight="1" outlineLevel="1" x14ac:dyDescent="0.25">
      <c r="A3372" t="s">
        <v>6682</v>
      </c>
      <c r="C3372" s="3" t="s">
        <v>12988</v>
      </c>
      <c r="D3372" s="3">
        <v>1080</v>
      </c>
      <c r="E3372" s="9">
        <v>1961</v>
      </c>
      <c r="F3372" s="7" t="s">
        <v>2361</v>
      </c>
      <c r="G3372" s="7" t="s">
        <v>1580</v>
      </c>
      <c r="H3372" s="8" t="s">
        <v>2359</v>
      </c>
      <c r="I3372" s="8" t="s">
        <v>13843</v>
      </c>
      <c r="J3372" s="19">
        <v>6</v>
      </c>
      <c r="K3372" s="19" t="s">
        <v>7736</v>
      </c>
      <c r="L3372" s="11">
        <v>0.6</v>
      </c>
      <c r="M3372" s="11"/>
      <c r="N3372" s="24"/>
      <c r="P3372" s="32"/>
      <c r="T3372" s="19"/>
      <c r="U3372" s="3" t="s">
        <v>2360</v>
      </c>
      <c r="X3372" t="str">
        <f t="shared" si="216"/>
        <v/>
      </c>
      <c r="Z3372" t="str">
        <f t="shared" si="217"/>
        <v/>
      </c>
      <c r="AB3372" s="9"/>
      <c r="AC3372" t="s">
        <v>2359</v>
      </c>
      <c r="AD3372">
        <f t="shared" si="218"/>
        <v>0</v>
      </c>
      <c r="AF3372" s="3"/>
      <c r="AG3372" t="s">
        <v>6681</v>
      </c>
      <c r="AH3372" s="9" t="s">
        <v>4613</v>
      </c>
    </row>
    <row r="3373" spans="1:34" ht="10.95" customHeight="1" outlineLevel="1" x14ac:dyDescent="0.25">
      <c r="A3373" t="s">
        <v>6682</v>
      </c>
      <c r="C3373" s="3" t="s">
        <v>12988</v>
      </c>
      <c r="D3373" s="3" t="s">
        <v>13844</v>
      </c>
      <c r="E3373" s="9">
        <v>1961</v>
      </c>
      <c r="F3373" s="7" t="s">
        <v>3626</v>
      </c>
      <c r="G3373" s="7" t="s">
        <v>1580</v>
      </c>
      <c r="H3373" s="8" t="s">
        <v>2359</v>
      </c>
      <c r="I3373" s="8" t="s">
        <v>13843</v>
      </c>
      <c r="J3373" s="19">
        <v>6</v>
      </c>
      <c r="K3373" s="19" t="s">
        <v>7736</v>
      </c>
      <c r="L3373" s="11">
        <v>1.4</v>
      </c>
      <c r="M3373" s="11"/>
      <c r="N3373" s="24"/>
      <c r="P3373" s="32"/>
      <c r="T3373" s="19"/>
      <c r="U3373" s="3" t="s">
        <v>3627</v>
      </c>
      <c r="X3373" t="str">
        <f t="shared" si="216"/>
        <v/>
      </c>
      <c r="Z3373" t="str">
        <f t="shared" si="217"/>
        <v/>
      </c>
      <c r="AB3373" s="9"/>
      <c r="AC3373" t="s">
        <v>2359</v>
      </c>
      <c r="AD3373">
        <f t="shared" si="218"/>
        <v>0</v>
      </c>
      <c r="AF3373" s="3"/>
      <c r="AG3373" t="s">
        <v>6681</v>
      </c>
      <c r="AH3373" s="9" t="s">
        <v>4925</v>
      </c>
    </row>
    <row r="3374" spans="1:34" ht="10.95" customHeight="1" outlineLevel="1" x14ac:dyDescent="0.25">
      <c r="A3374" t="s">
        <v>6682</v>
      </c>
      <c r="C3374" s="3" t="s">
        <v>12988</v>
      </c>
      <c r="D3374" s="3">
        <v>1089</v>
      </c>
      <c r="E3374" s="9">
        <v>1962</v>
      </c>
      <c r="F3374" s="7" t="s">
        <v>3424</v>
      </c>
      <c r="G3374" s="7" t="s">
        <v>5401</v>
      </c>
      <c r="H3374" s="8" t="s">
        <v>6750</v>
      </c>
      <c r="I3374" s="8" t="s">
        <v>13845</v>
      </c>
      <c r="J3374" s="19">
        <v>5</v>
      </c>
      <c r="K3374" s="19" t="s">
        <v>7736</v>
      </c>
      <c r="L3374" s="11">
        <v>0.2</v>
      </c>
      <c r="M3374" s="11"/>
      <c r="N3374" s="24"/>
      <c r="P3374" s="32"/>
      <c r="T3374" s="19"/>
      <c r="U3374" s="3" t="s">
        <v>4860</v>
      </c>
      <c r="X3374" t="str">
        <f t="shared" si="216"/>
        <v/>
      </c>
      <c r="Z3374" t="str">
        <f t="shared" si="217"/>
        <v/>
      </c>
      <c r="AB3374" s="9"/>
      <c r="AC3374" t="s">
        <v>6750</v>
      </c>
      <c r="AD3374">
        <f t="shared" si="218"/>
        <v>0</v>
      </c>
      <c r="AF3374" s="3"/>
      <c r="AG3374" t="s">
        <v>4110</v>
      </c>
      <c r="AH3374" s="9" t="s">
        <v>4613</v>
      </c>
    </row>
    <row r="3375" spans="1:34" ht="10.95" customHeight="1" outlineLevel="1" x14ac:dyDescent="0.25">
      <c r="A3375" t="s">
        <v>6682</v>
      </c>
      <c r="C3375" s="3" t="s">
        <v>12988</v>
      </c>
      <c r="D3375" s="3">
        <v>1090</v>
      </c>
      <c r="E3375" s="9">
        <v>1962</v>
      </c>
      <c r="F3375" s="7" t="s">
        <v>6683</v>
      </c>
      <c r="G3375" s="7" t="s">
        <v>5401</v>
      </c>
      <c r="H3375" s="8" t="s">
        <v>6749</v>
      </c>
      <c r="I3375" s="8" t="s">
        <v>13845</v>
      </c>
      <c r="J3375" s="19">
        <v>3</v>
      </c>
      <c r="K3375" s="19" t="s">
        <v>7736</v>
      </c>
      <c r="L3375" s="11">
        <v>0.2</v>
      </c>
      <c r="M3375" s="11"/>
      <c r="N3375" s="24"/>
      <c r="P3375" s="32"/>
      <c r="T3375" s="19"/>
      <c r="U3375" s="3" t="s">
        <v>6703</v>
      </c>
      <c r="X3375" t="str">
        <f t="shared" si="216"/>
        <v/>
      </c>
      <c r="Z3375" t="str">
        <f t="shared" si="217"/>
        <v/>
      </c>
      <c r="AB3375" s="9"/>
      <c r="AC3375" t="s">
        <v>6749</v>
      </c>
      <c r="AD3375">
        <f t="shared" si="218"/>
        <v>0</v>
      </c>
      <c r="AF3375" s="3"/>
      <c r="AG3375" t="s">
        <v>4110</v>
      </c>
      <c r="AH3375" s="9" t="s">
        <v>4613</v>
      </c>
    </row>
    <row r="3376" spans="1:34" ht="10.95" customHeight="1" outlineLevel="1" x14ac:dyDescent="0.25">
      <c r="A3376" t="s">
        <v>6682</v>
      </c>
      <c r="C3376" s="3" t="s">
        <v>12988</v>
      </c>
      <c r="D3376" s="3">
        <v>1091</v>
      </c>
      <c r="E3376" s="9">
        <v>1962</v>
      </c>
      <c r="F3376" s="7" t="s">
        <v>4864</v>
      </c>
      <c r="G3376" s="7" t="s">
        <v>5401</v>
      </c>
      <c r="H3376" s="8" t="s">
        <v>6748</v>
      </c>
      <c r="I3376" s="8" t="s">
        <v>13845</v>
      </c>
      <c r="J3376" s="19">
        <v>3</v>
      </c>
      <c r="K3376" s="19" t="s">
        <v>7738</v>
      </c>
      <c r="L3376" s="11"/>
      <c r="M3376" s="11"/>
      <c r="N3376" s="24"/>
      <c r="P3376" s="32"/>
      <c r="T3376" s="19"/>
      <c r="U3376" s="3" t="s">
        <v>4861</v>
      </c>
      <c r="X3376" t="str">
        <f t="shared" si="216"/>
        <v/>
      </c>
      <c r="Z3376" t="str">
        <f t="shared" si="217"/>
        <v/>
      </c>
      <c r="AB3376" s="9"/>
      <c r="AC3376" t="s">
        <v>6748</v>
      </c>
      <c r="AD3376">
        <f t="shared" si="218"/>
        <v>0</v>
      </c>
      <c r="AF3376" s="3"/>
      <c r="AG3376" t="s">
        <v>4110</v>
      </c>
      <c r="AH3376" s="9" t="s">
        <v>4613</v>
      </c>
    </row>
    <row r="3377" spans="1:34" ht="10.95" customHeight="1" outlineLevel="1" x14ac:dyDescent="0.25">
      <c r="A3377" t="s">
        <v>6682</v>
      </c>
      <c r="C3377" s="3" t="s">
        <v>12988</v>
      </c>
      <c r="D3377" s="3">
        <v>1092</v>
      </c>
      <c r="E3377" s="9">
        <v>1962</v>
      </c>
      <c r="F3377" s="7" t="s">
        <v>6000</v>
      </c>
      <c r="G3377" s="7" t="s">
        <v>5401</v>
      </c>
      <c r="H3377" s="8" t="s">
        <v>863</v>
      </c>
      <c r="I3377" s="8" t="s">
        <v>13845</v>
      </c>
      <c r="J3377" s="19">
        <v>3</v>
      </c>
      <c r="K3377" s="19" t="s">
        <v>7736</v>
      </c>
      <c r="L3377" s="11">
        <v>0.2</v>
      </c>
      <c r="M3377" s="11"/>
      <c r="N3377" s="24"/>
      <c r="P3377" s="32"/>
      <c r="T3377" s="19"/>
      <c r="U3377" s="3" t="s">
        <v>4862</v>
      </c>
      <c r="X3377" t="str">
        <f t="shared" si="216"/>
        <v/>
      </c>
      <c r="Z3377" t="str">
        <f t="shared" si="217"/>
        <v/>
      </c>
      <c r="AB3377" s="9"/>
      <c r="AC3377" t="s">
        <v>863</v>
      </c>
      <c r="AD3377">
        <f t="shared" si="218"/>
        <v>0</v>
      </c>
      <c r="AF3377" s="3"/>
      <c r="AG3377" t="s">
        <v>4110</v>
      </c>
      <c r="AH3377" s="9" t="s">
        <v>4613</v>
      </c>
    </row>
    <row r="3378" spans="1:34" ht="10.95" customHeight="1" outlineLevel="1" x14ac:dyDescent="0.25">
      <c r="A3378" t="s">
        <v>6682</v>
      </c>
      <c r="C3378" s="3" t="s">
        <v>12988</v>
      </c>
      <c r="D3378" s="3">
        <v>1093</v>
      </c>
      <c r="E3378" s="9">
        <v>1963</v>
      </c>
      <c r="F3378" s="7" t="s">
        <v>5282</v>
      </c>
      <c r="G3378" s="7" t="s">
        <v>5401</v>
      </c>
      <c r="H3378" s="8" t="s">
        <v>430</v>
      </c>
      <c r="I3378" s="8" t="s">
        <v>13846</v>
      </c>
      <c r="J3378" s="19">
        <v>1</v>
      </c>
      <c r="K3378" s="19" t="s">
        <v>7736</v>
      </c>
      <c r="L3378" s="11">
        <v>0.75</v>
      </c>
      <c r="M3378" s="11"/>
      <c r="N3378" s="24"/>
      <c r="P3378" s="32"/>
      <c r="T3378" s="19"/>
      <c r="U3378" s="3" t="s">
        <v>1255</v>
      </c>
      <c r="X3378" t="str">
        <f t="shared" si="216"/>
        <v/>
      </c>
      <c r="Z3378" t="str">
        <f t="shared" si="217"/>
        <v/>
      </c>
      <c r="AB3378" s="9"/>
      <c r="AC3378" t="s">
        <v>430</v>
      </c>
      <c r="AD3378">
        <f t="shared" si="218"/>
        <v>0</v>
      </c>
      <c r="AF3378" s="3"/>
      <c r="AG3378" t="s">
        <v>431</v>
      </c>
      <c r="AH3378" s="9" t="s">
        <v>4613</v>
      </c>
    </row>
    <row r="3379" spans="1:34" ht="10.95" customHeight="1" outlineLevel="1" x14ac:dyDescent="0.25">
      <c r="A3379" t="s">
        <v>6682</v>
      </c>
      <c r="C3379" s="3" t="s">
        <v>12988</v>
      </c>
      <c r="D3379" s="3">
        <v>1094</v>
      </c>
      <c r="E3379" s="9">
        <v>1963</v>
      </c>
      <c r="F3379" s="7" t="s">
        <v>1585</v>
      </c>
      <c r="G3379" s="7" t="s">
        <v>5401</v>
      </c>
      <c r="H3379" s="8" t="s">
        <v>430</v>
      </c>
      <c r="I3379" s="8" t="s">
        <v>13846</v>
      </c>
      <c r="J3379" s="19">
        <v>1</v>
      </c>
      <c r="K3379" s="19" t="s">
        <v>7736</v>
      </c>
      <c r="L3379" s="11">
        <v>0.75</v>
      </c>
      <c r="M3379" s="11"/>
      <c r="N3379" s="24"/>
      <c r="P3379" s="32"/>
      <c r="T3379" s="19"/>
      <c r="U3379" s="3" t="s">
        <v>864</v>
      </c>
      <c r="X3379" t="str">
        <f t="shared" si="216"/>
        <v/>
      </c>
      <c r="Z3379" t="str">
        <f t="shared" si="217"/>
        <v/>
      </c>
      <c r="AB3379" s="9"/>
      <c r="AC3379" t="s">
        <v>430</v>
      </c>
      <c r="AD3379">
        <f t="shared" si="218"/>
        <v>0</v>
      </c>
      <c r="AF3379" s="3"/>
      <c r="AG3379" t="s">
        <v>431</v>
      </c>
      <c r="AH3379" s="9" t="s">
        <v>4613</v>
      </c>
    </row>
    <row r="3380" spans="1:34" ht="10.95" customHeight="1" outlineLevel="1" x14ac:dyDescent="0.25">
      <c r="A3380" t="s">
        <v>6682</v>
      </c>
      <c r="C3380" s="3" t="s">
        <v>12988</v>
      </c>
      <c r="D3380" s="3">
        <v>1095</v>
      </c>
      <c r="E3380" s="9">
        <v>1963</v>
      </c>
      <c r="F3380" s="7" t="s">
        <v>3719</v>
      </c>
      <c r="G3380" s="7" t="s">
        <v>5401</v>
      </c>
      <c r="H3380" s="8" t="s">
        <v>430</v>
      </c>
      <c r="I3380" s="8" t="s">
        <v>13846</v>
      </c>
      <c r="J3380" s="19">
        <v>1</v>
      </c>
      <c r="K3380" s="19" t="s">
        <v>7736</v>
      </c>
      <c r="L3380" s="11">
        <v>1</v>
      </c>
      <c r="M3380" s="11"/>
      <c r="N3380" s="24"/>
      <c r="P3380" s="32"/>
      <c r="R3380">
        <v>1</v>
      </c>
      <c r="S3380">
        <v>1</v>
      </c>
      <c r="T3380" s="19"/>
      <c r="U3380" s="3" t="s">
        <v>865</v>
      </c>
      <c r="X3380" t="str">
        <f t="shared" si="216"/>
        <v/>
      </c>
      <c r="Z3380" t="str">
        <f t="shared" si="217"/>
        <v/>
      </c>
      <c r="AB3380" s="9"/>
      <c r="AC3380" t="s">
        <v>430</v>
      </c>
      <c r="AD3380">
        <f t="shared" si="218"/>
        <v>0</v>
      </c>
      <c r="AF3380" s="3"/>
      <c r="AG3380" t="s">
        <v>431</v>
      </c>
      <c r="AH3380" s="9" t="s">
        <v>4613</v>
      </c>
    </row>
    <row r="3381" spans="1:34" ht="10.95" customHeight="1" outlineLevel="1" x14ac:dyDescent="0.25">
      <c r="A3381" t="s">
        <v>6682</v>
      </c>
      <c r="C3381" s="3" t="s">
        <v>12988</v>
      </c>
      <c r="D3381" s="3">
        <v>1149</v>
      </c>
      <c r="E3381" s="9">
        <v>1964</v>
      </c>
      <c r="F3381" s="7" t="s">
        <v>3424</v>
      </c>
      <c r="G3381" s="7" t="s">
        <v>5401</v>
      </c>
      <c r="H3381" s="8" t="s">
        <v>430</v>
      </c>
      <c r="I3381" s="8" t="s">
        <v>13847</v>
      </c>
      <c r="J3381" s="19">
        <v>3</v>
      </c>
      <c r="K3381" s="19" t="s">
        <v>7736</v>
      </c>
      <c r="L3381" s="11">
        <v>2.5</v>
      </c>
      <c r="M3381" s="11"/>
      <c r="N3381" s="24"/>
      <c r="P3381" s="32"/>
      <c r="T3381" s="19"/>
      <c r="U3381" s="3"/>
      <c r="X3381" t="str">
        <f t="shared" si="216"/>
        <v/>
      </c>
      <c r="Z3381" t="str">
        <f t="shared" si="217"/>
        <v/>
      </c>
      <c r="AB3381" s="9"/>
      <c r="AC3381" t="s">
        <v>430</v>
      </c>
      <c r="AD3381">
        <f t="shared" si="218"/>
        <v>0</v>
      </c>
      <c r="AF3381" s="3"/>
      <c r="AH3381" s="9"/>
    </row>
    <row r="3382" spans="1:34" ht="10.95" customHeight="1" outlineLevel="1" x14ac:dyDescent="0.25">
      <c r="A3382" t="s">
        <v>6682</v>
      </c>
      <c r="C3382" s="3" t="s">
        <v>12988</v>
      </c>
      <c r="D3382" s="3">
        <v>1356</v>
      </c>
      <c r="E3382" s="9">
        <v>1967</v>
      </c>
      <c r="F3382" s="7" t="s">
        <v>5353</v>
      </c>
      <c r="G3382" s="7" t="s">
        <v>5484</v>
      </c>
      <c r="H3382" s="8" t="s">
        <v>4109</v>
      </c>
      <c r="I3382" s="8" t="s">
        <v>13848</v>
      </c>
      <c r="J3382" s="19">
        <v>5</v>
      </c>
      <c r="K3382" s="19" t="s">
        <v>7738</v>
      </c>
      <c r="L3382" s="11"/>
      <c r="M3382" s="11"/>
      <c r="N3382" s="24"/>
      <c r="P3382" s="32"/>
      <c r="T3382" s="19"/>
      <c r="U3382" s="3" t="s">
        <v>7988</v>
      </c>
      <c r="X3382" t="str">
        <f t="shared" si="216"/>
        <v/>
      </c>
      <c r="Z3382" t="str">
        <f t="shared" si="217"/>
        <v/>
      </c>
      <c r="AB3382" s="9"/>
      <c r="AC3382" t="s">
        <v>4109</v>
      </c>
      <c r="AD3382">
        <f t="shared" si="218"/>
        <v>0</v>
      </c>
      <c r="AF3382" s="3"/>
      <c r="AG3382" t="s">
        <v>4110</v>
      </c>
      <c r="AH3382" s="9" t="s">
        <v>4613</v>
      </c>
    </row>
    <row r="3383" spans="1:34" ht="10.95" customHeight="1" outlineLevel="1" x14ac:dyDescent="0.25">
      <c r="A3383" t="s">
        <v>6682</v>
      </c>
      <c r="C3383" s="3" t="s">
        <v>12988</v>
      </c>
      <c r="D3383" s="3">
        <v>1556</v>
      </c>
      <c r="E3383" s="9">
        <v>1972</v>
      </c>
      <c r="F3383" s="7" t="s">
        <v>1585</v>
      </c>
      <c r="G3383" s="7" t="s">
        <v>5401</v>
      </c>
      <c r="H3383" s="8" t="s">
        <v>1458</v>
      </c>
      <c r="I3383" s="8" t="s">
        <v>13849</v>
      </c>
      <c r="J3383" s="19">
        <v>3</v>
      </c>
      <c r="K3383" s="19" t="s">
        <v>7736</v>
      </c>
      <c r="L3383" s="11">
        <v>0.2</v>
      </c>
      <c r="M3383" s="11"/>
      <c r="N3383" s="24"/>
      <c r="P3383" s="32"/>
      <c r="T3383" s="19"/>
      <c r="U3383" s="3"/>
      <c r="X3383" t="str">
        <f t="shared" si="216"/>
        <v/>
      </c>
      <c r="Z3383" t="str">
        <f t="shared" si="217"/>
        <v/>
      </c>
      <c r="AB3383" s="9"/>
      <c r="AC3383" t="s">
        <v>1458</v>
      </c>
      <c r="AD3383">
        <f t="shared" si="218"/>
        <v>0</v>
      </c>
      <c r="AF3383" s="3"/>
      <c r="AH3383" s="9"/>
    </row>
    <row r="3384" spans="1:34" ht="10.95" customHeight="1" outlineLevel="1" x14ac:dyDescent="0.25">
      <c r="A3384" t="s">
        <v>6682</v>
      </c>
      <c r="C3384" s="3" t="s">
        <v>12988</v>
      </c>
      <c r="D3384" s="3">
        <v>1580</v>
      </c>
      <c r="E3384" s="9">
        <v>1972</v>
      </c>
      <c r="F3384" s="7" t="s">
        <v>5725</v>
      </c>
      <c r="G3384" s="7" t="s">
        <v>5401</v>
      </c>
      <c r="H3384" s="8" t="s">
        <v>1458</v>
      </c>
      <c r="I3384" s="8" t="s">
        <v>13850</v>
      </c>
      <c r="J3384" s="19">
        <v>3</v>
      </c>
      <c r="K3384" s="19" t="s">
        <v>7736</v>
      </c>
      <c r="L3384" s="11">
        <v>0.8</v>
      </c>
      <c r="M3384" s="11"/>
      <c r="N3384" s="24"/>
      <c r="P3384" s="32"/>
      <c r="T3384" s="19"/>
      <c r="U3384" s="3" t="s">
        <v>4863</v>
      </c>
      <c r="X3384" t="str">
        <f t="shared" si="216"/>
        <v/>
      </c>
      <c r="Z3384" t="str">
        <f t="shared" si="217"/>
        <v/>
      </c>
      <c r="AB3384" s="9"/>
      <c r="AC3384" t="s">
        <v>1458</v>
      </c>
      <c r="AD3384">
        <f t="shared" si="218"/>
        <v>0</v>
      </c>
      <c r="AF3384" s="3"/>
      <c r="AG3384" t="s">
        <v>431</v>
      </c>
      <c r="AH3384" s="9" t="s">
        <v>4613</v>
      </c>
    </row>
    <row r="3385" spans="1:34" ht="10.95" customHeight="1" outlineLevel="1" x14ac:dyDescent="0.25">
      <c r="A3385" t="s">
        <v>6682</v>
      </c>
      <c r="C3385" s="3" t="s">
        <v>12988</v>
      </c>
      <c r="D3385" s="3">
        <v>1780</v>
      </c>
      <c r="E3385" s="9">
        <v>1977</v>
      </c>
      <c r="F3385" s="7" t="s">
        <v>4958</v>
      </c>
      <c r="G3385" s="7" t="s">
        <v>5401</v>
      </c>
      <c r="H3385" s="8" t="s">
        <v>2359</v>
      </c>
      <c r="I3385" s="8" t="s">
        <v>13851</v>
      </c>
      <c r="J3385" s="19">
        <v>6</v>
      </c>
      <c r="K3385" s="19" t="s">
        <v>7738</v>
      </c>
      <c r="L3385" s="11"/>
      <c r="M3385" s="11"/>
      <c r="N3385" s="24"/>
      <c r="P3385" s="32"/>
      <c r="T3385" s="19"/>
      <c r="U3385" s="3">
        <v>965</v>
      </c>
      <c r="X3385" t="str">
        <f t="shared" si="216"/>
        <v/>
      </c>
      <c r="Z3385" t="str">
        <f t="shared" si="217"/>
        <v/>
      </c>
      <c r="AB3385" s="9"/>
      <c r="AC3385" t="s">
        <v>2359</v>
      </c>
      <c r="AD3385">
        <f t="shared" si="218"/>
        <v>0</v>
      </c>
      <c r="AF3385" s="3"/>
      <c r="AG3385" t="s">
        <v>6681</v>
      </c>
      <c r="AH3385" s="9" t="s">
        <v>4613</v>
      </c>
    </row>
    <row r="3386" spans="1:34" ht="10.95" customHeight="1" outlineLevel="1" x14ac:dyDescent="0.25">
      <c r="A3386" t="s">
        <v>6682</v>
      </c>
      <c r="C3386" s="3" t="s">
        <v>12988</v>
      </c>
      <c r="D3386" s="3">
        <v>1833</v>
      </c>
      <c r="E3386" s="9">
        <v>1979</v>
      </c>
      <c r="F3386" s="7" t="s">
        <v>13853</v>
      </c>
      <c r="G3386" s="7" t="s">
        <v>5401</v>
      </c>
      <c r="H3386" s="8" t="s">
        <v>13854</v>
      </c>
      <c r="I3386" s="8" t="s">
        <v>13852</v>
      </c>
      <c r="J3386" s="19">
        <v>5</v>
      </c>
      <c r="K3386" s="19" t="s">
        <v>7736</v>
      </c>
      <c r="L3386" s="11">
        <v>2</v>
      </c>
      <c r="M3386" s="11"/>
      <c r="N3386" s="24"/>
      <c r="P3386" s="32"/>
      <c r="T3386" s="19"/>
      <c r="U3386" s="3"/>
      <c r="X3386" t="str">
        <f t="shared" si="216"/>
        <v/>
      </c>
      <c r="Z3386" t="str">
        <f t="shared" si="217"/>
        <v/>
      </c>
      <c r="AB3386" s="9"/>
      <c r="AC3386" t="s">
        <v>13854</v>
      </c>
      <c r="AD3386">
        <f t="shared" si="218"/>
        <v>0</v>
      </c>
      <c r="AF3386" s="3"/>
      <c r="AH3386" s="9"/>
    </row>
    <row r="3387" spans="1:34" ht="10.95" customHeight="1" outlineLevel="1" x14ac:dyDescent="0.25">
      <c r="A3387" t="s">
        <v>6682</v>
      </c>
      <c r="C3387" s="3" t="s">
        <v>12988</v>
      </c>
      <c r="D3387" s="3">
        <v>1834</v>
      </c>
      <c r="E3387" s="9">
        <v>1979</v>
      </c>
      <c r="F3387" s="7" t="s">
        <v>13855</v>
      </c>
      <c r="G3387" s="7" t="s">
        <v>5401</v>
      </c>
      <c r="H3387" s="8" t="s">
        <v>13854</v>
      </c>
      <c r="I3387" s="8" t="s">
        <v>13852</v>
      </c>
      <c r="J3387" s="19">
        <v>5</v>
      </c>
      <c r="K3387" s="19" t="s">
        <v>7736</v>
      </c>
      <c r="L3387" s="11">
        <v>7</v>
      </c>
      <c r="M3387" s="11"/>
      <c r="N3387" s="24"/>
      <c r="P3387" s="32"/>
      <c r="T3387" s="19"/>
      <c r="U3387" s="3"/>
      <c r="X3387" t="str">
        <f t="shared" si="216"/>
        <v/>
      </c>
      <c r="Z3387">
        <f t="shared" si="217"/>
        <v>1</v>
      </c>
      <c r="AB3387" s="9"/>
      <c r="AC3387" t="s">
        <v>13854</v>
      </c>
      <c r="AD3387">
        <f t="shared" si="218"/>
        <v>0</v>
      </c>
      <c r="AF3387" s="3"/>
      <c r="AH3387" s="9"/>
    </row>
    <row r="3388" spans="1:34" ht="10.95" customHeight="1" outlineLevel="1" x14ac:dyDescent="0.25">
      <c r="A3388" t="s">
        <v>6682</v>
      </c>
      <c r="C3388" s="3" t="s">
        <v>12988</v>
      </c>
      <c r="D3388" s="3">
        <v>1839</v>
      </c>
      <c r="E3388" s="9">
        <v>1979</v>
      </c>
      <c r="F3388" s="7" t="s">
        <v>4916</v>
      </c>
      <c r="G3388" s="7" t="s">
        <v>5401</v>
      </c>
      <c r="H3388" s="8" t="s">
        <v>2359</v>
      </c>
      <c r="I3388" s="8" t="s">
        <v>13856</v>
      </c>
      <c r="J3388" s="19">
        <v>6</v>
      </c>
      <c r="K3388" s="19" t="s">
        <v>7736</v>
      </c>
      <c r="L3388" s="11">
        <v>2.5</v>
      </c>
      <c r="M3388" s="11"/>
      <c r="N3388" s="24"/>
      <c r="P3388" s="32"/>
      <c r="T3388" s="19"/>
      <c r="U3388" s="3"/>
      <c r="X3388" t="str">
        <f t="shared" si="216"/>
        <v/>
      </c>
      <c r="Z3388" t="str">
        <f t="shared" si="217"/>
        <v/>
      </c>
      <c r="AB3388" s="9"/>
      <c r="AC3388" t="s">
        <v>2359</v>
      </c>
      <c r="AD3388">
        <f t="shared" si="218"/>
        <v>0</v>
      </c>
      <c r="AF3388" s="3"/>
      <c r="AH3388" s="9"/>
    </row>
    <row r="3389" spans="1:34" ht="10.95" customHeight="1" outlineLevel="1" x14ac:dyDescent="0.25">
      <c r="A3389" t="s">
        <v>6682</v>
      </c>
      <c r="C3389" s="3" t="s">
        <v>12988</v>
      </c>
      <c r="D3389" s="3">
        <v>1941</v>
      </c>
      <c r="E3389" s="9">
        <v>1981</v>
      </c>
      <c r="F3389" s="7" t="s">
        <v>4702</v>
      </c>
      <c r="G3389" s="7" t="s">
        <v>5401</v>
      </c>
      <c r="H3389" s="8" t="s">
        <v>14164</v>
      </c>
      <c r="I3389" s="8" t="s">
        <v>13852</v>
      </c>
      <c r="J3389" s="19">
        <v>5</v>
      </c>
      <c r="K3389" s="19" t="s">
        <v>7736</v>
      </c>
      <c r="L3389" s="11">
        <v>0.2</v>
      </c>
      <c r="M3389" s="11"/>
      <c r="N3389" s="24"/>
      <c r="P3389" s="32"/>
      <c r="T3389" s="19"/>
      <c r="U3389" s="3"/>
      <c r="X3389" t="str">
        <f t="shared" si="216"/>
        <v/>
      </c>
      <c r="Z3389" t="str">
        <f t="shared" si="217"/>
        <v/>
      </c>
      <c r="AB3389" s="9"/>
      <c r="AC3389" t="s">
        <v>14164</v>
      </c>
      <c r="AD3389">
        <f t="shared" si="218"/>
        <v>0</v>
      </c>
      <c r="AF3389" s="3"/>
      <c r="AH3389" s="9"/>
    </row>
    <row r="3390" spans="1:34" ht="10.95" customHeight="1" outlineLevel="1" x14ac:dyDescent="0.25">
      <c r="A3390" t="s">
        <v>6682</v>
      </c>
      <c r="C3390" s="3" t="s">
        <v>12988</v>
      </c>
      <c r="D3390" s="3">
        <v>2081</v>
      </c>
      <c r="E3390" s="9">
        <v>1986</v>
      </c>
      <c r="F3390" s="7" t="s">
        <v>5653</v>
      </c>
      <c r="G3390" s="7" t="s">
        <v>5401</v>
      </c>
      <c r="H3390" s="8" t="s">
        <v>2359</v>
      </c>
      <c r="I3390" s="8" t="s">
        <v>13857</v>
      </c>
      <c r="J3390" s="19">
        <v>6</v>
      </c>
      <c r="K3390" s="19" t="s">
        <v>7738</v>
      </c>
      <c r="L3390" s="11"/>
      <c r="M3390" s="11"/>
      <c r="N3390" s="24"/>
      <c r="P3390" s="32"/>
      <c r="T3390" s="19"/>
      <c r="U3390" s="3">
        <v>1121</v>
      </c>
      <c r="X3390" t="str">
        <f t="shared" si="216"/>
        <v/>
      </c>
      <c r="Z3390" t="str">
        <f t="shared" si="217"/>
        <v/>
      </c>
      <c r="AB3390" s="9"/>
      <c r="AC3390" t="s">
        <v>2359</v>
      </c>
      <c r="AD3390">
        <f t="shared" si="218"/>
        <v>0</v>
      </c>
      <c r="AF3390" s="3"/>
      <c r="AG3390" t="s">
        <v>6681</v>
      </c>
      <c r="AH3390" s="9" t="s">
        <v>4925</v>
      </c>
    </row>
    <row r="3391" spans="1:34" ht="10.95" customHeight="1" outlineLevel="1" x14ac:dyDescent="0.25">
      <c r="A3391" t="s">
        <v>6682</v>
      </c>
      <c r="C3391" s="3" t="s">
        <v>12988</v>
      </c>
      <c r="D3391" s="3" t="s">
        <v>13858</v>
      </c>
      <c r="E3391" s="9">
        <v>1986</v>
      </c>
      <c r="F3391" s="7" t="s">
        <v>2358</v>
      </c>
      <c r="G3391" s="7" t="s">
        <v>5401</v>
      </c>
      <c r="H3391" s="8" t="s">
        <v>2359</v>
      </c>
      <c r="I3391" s="8" t="s">
        <v>13857</v>
      </c>
      <c r="J3391" s="19">
        <v>6</v>
      </c>
      <c r="K3391" s="19" t="s">
        <v>7738</v>
      </c>
      <c r="L3391" s="11"/>
      <c r="M3391" s="11"/>
      <c r="N3391" s="24"/>
      <c r="P3391" s="32"/>
      <c r="T3391" s="19"/>
      <c r="U3391" s="3" t="s">
        <v>2357</v>
      </c>
      <c r="X3391" t="str">
        <f t="shared" si="216"/>
        <v/>
      </c>
      <c r="Z3391" t="str">
        <f t="shared" si="217"/>
        <v/>
      </c>
      <c r="AB3391" s="9"/>
      <c r="AC3391" t="s">
        <v>2359</v>
      </c>
      <c r="AD3391">
        <f t="shared" si="218"/>
        <v>0</v>
      </c>
      <c r="AF3391" s="3"/>
      <c r="AG3391" t="s">
        <v>6681</v>
      </c>
      <c r="AH3391" s="9" t="s">
        <v>4925</v>
      </c>
    </row>
    <row r="3392" spans="1:34" ht="10.95" customHeight="1" outlineLevel="1" x14ac:dyDescent="0.25">
      <c r="A3392" t="s">
        <v>6682</v>
      </c>
      <c r="C3392" s="3" t="s">
        <v>12988</v>
      </c>
      <c r="D3392" s="3">
        <v>2364</v>
      </c>
      <c r="E3392" s="9">
        <v>1995</v>
      </c>
      <c r="F3392" s="7" t="s">
        <v>4680</v>
      </c>
      <c r="G3392" s="7" t="s">
        <v>5401</v>
      </c>
      <c r="H3392" s="8" t="s">
        <v>5354</v>
      </c>
      <c r="I3392" s="8" t="s">
        <v>13859</v>
      </c>
      <c r="J3392" s="19">
        <v>1</v>
      </c>
      <c r="K3392" s="19" t="s">
        <v>7736</v>
      </c>
      <c r="L3392" s="11">
        <v>7</v>
      </c>
      <c r="M3392" s="11"/>
      <c r="N3392" s="24"/>
      <c r="P3392" s="32"/>
      <c r="S3392">
        <v>1</v>
      </c>
      <c r="T3392" s="19"/>
      <c r="U3392" s="3">
        <v>1373</v>
      </c>
      <c r="X3392" t="str">
        <f t="shared" si="216"/>
        <v/>
      </c>
      <c r="Z3392" t="str">
        <f t="shared" si="217"/>
        <v/>
      </c>
      <c r="AB3392" s="9"/>
      <c r="AC3392" t="s">
        <v>5354</v>
      </c>
      <c r="AD3392">
        <f t="shared" si="218"/>
        <v>0</v>
      </c>
      <c r="AF3392" s="3"/>
      <c r="AG3392" t="s">
        <v>3357</v>
      </c>
      <c r="AH3392" s="9" t="s">
        <v>4613</v>
      </c>
    </row>
    <row r="3393" spans="1:34" ht="10.95" customHeight="1" outlineLevel="1" x14ac:dyDescent="0.25">
      <c r="A3393" t="s">
        <v>6682</v>
      </c>
      <c r="C3393" s="3" t="s">
        <v>12988</v>
      </c>
      <c r="D3393" s="3">
        <v>2370</v>
      </c>
      <c r="E3393" s="9">
        <v>1995</v>
      </c>
      <c r="F3393" s="7" t="s">
        <v>4680</v>
      </c>
      <c r="G3393" s="7" t="s">
        <v>5401</v>
      </c>
      <c r="H3393" s="8" t="s">
        <v>13861</v>
      </c>
      <c r="I3393" s="8" t="s">
        <v>13860</v>
      </c>
      <c r="J3393" s="19">
        <v>1</v>
      </c>
      <c r="K3393" s="19" t="s">
        <v>7738</v>
      </c>
      <c r="L3393" s="11"/>
      <c r="M3393" s="11"/>
      <c r="N3393" s="24"/>
      <c r="P3393" s="32"/>
      <c r="T3393" s="19"/>
      <c r="U3393" s="3">
        <v>1384</v>
      </c>
      <c r="X3393" t="str">
        <f t="shared" si="216"/>
        <v/>
      </c>
      <c r="Z3393" t="str">
        <f t="shared" si="217"/>
        <v/>
      </c>
      <c r="AB3393" s="9"/>
      <c r="AC3393" t="s">
        <v>13861</v>
      </c>
      <c r="AD3393">
        <f t="shared" si="218"/>
        <v>0</v>
      </c>
      <c r="AF3393" s="3"/>
      <c r="AH3393" s="9"/>
    </row>
    <row r="3394" spans="1:34" ht="10.95" customHeight="1" outlineLevel="1" x14ac:dyDescent="0.25">
      <c r="A3394" t="s">
        <v>6682</v>
      </c>
      <c r="C3394" s="3" t="s">
        <v>12988</v>
      </c>
      <c r="D3394" s="3">
        <v>2429</v>
      </c>
      <c r="E3394" s="9">
        <v>1997</v>
      </c>
      <c r="F3394" s="7" t="s">
        <v>13862</v>
      </c>
      <c r="G3394" s="7" t="s">
        <v>5401</v>
      </c>
      <c r="H3394" s="8" t="s">
        <v>1458</v>
      </c>
      <c r="I3394" s="8" t="s">
        <v>13863</v>
      </c>
      <c r="J3394" s="19">
        <v>3</v>
      </c>
      <c r="K3394" s="19" t="s">
        <v>7738</v>
      </c>
      <c r="L3394" s="11"/>
      <c r="M3394" s="11"/>
      <c r="N3394" s="24"/>
      <c r="P3394" s="32"/>
      <c r="T3394" s="19"/>
      <c r="U3394" s="3"/>
      <c r="X3394" t="str">
        <f t="shared" ref="X3394:X3457" si="219">IF(COUNTIF(F3394,"*fdc*"),1,"")</f>
        <v/>
      </c>
      <c r="Z3394" t="str">
        <f t="shared" ref="Z3394:Z3457" si="220">IF(COUNTIF(F3394,"*s/s*"),1,"")</f>
        <v/>
      </c>
      <c r="AB3394" s="9"/>
      <c r="AC3394" t="s">
        <v>1458</v>
      </c>
      <c r="AD3394">
        <f t="shared" si="218"/>
        <v>0</v>
      </c>
      <c r="AF3394" s="3"/>
      <c r="AH3394" s="9"/>
    </row>
    <row r="3395" spans="1:34" ht="10.95" customHeight="1" outlineLevel="1" x14ac:dyDescent="0.25">
      <c r="A3395" t="s">
        <v>6682</v>
      </c>
      <c r="C3395" s="3" t="s">
        <v>12988</v>
      </c>
      <c r="D3395" s="3">
        <v>2435</v>
      </c>
      <c r="E3395" s="9">
        <v>1997</v>
      </c>
      <c r="F3395" s="7" t="s">
        <v>13864</v>
      </c>
      <c r="G3395" s="7" t="s">
        <v>5401</v>
      </c>
      <c r="H3395" s="8" t="s">
        <v>9233</v>
      </c>
      <c r="I3395" s="8" t="s">
        <v>13867</v>
      </c>
      <c r="J3395" s="19">
        <v>7</v>
      </c>
      <c r="K3395" s="19" t="s">
        <v>7736</v>
      </c>
      <c r="L3395" s="11">
        <v>1.8</v>
      </c>
      <c r="M3395" s="11"/>
      <c r="N3395" s="24"/>
      <c r="P3395" s="32"/>
      <c r="T3395" s="19"/>
      <c r="U3395" s="3"/>
      <c r="X3395" t="str">
        <f t="shared" si="219"/>
        <v/>
      </c>
      <c r="Z3395" t="str">
        <f t="shared" si="220"/>
        <v/>
      </c>
      <c r="AB3395" s="9"/>
      <c r="AC3395" t="s">
        <v>9233</v>
      </c>
      <c r="AD3395">
        <f t="shared" si="218"/>
        <v>0</v>
      </c>
      <c r="AF3395" s="3"/>
      <c r="AH3395" s="9"/>
    </row>
    <row r="3396" spans="1:34" ht="10.95" customHeight="1" outlineLevel="1" x14ac:dyDescent="0.25">
      <c r="A3396" t="s">
        <v>6682</v>
      </c>
      <c r="C3396" s="3" t="s">
        <v>12988</v>
      </c>
      <c r="D3396" s="3">
        <v>2436</v>
      </c>
      <c r="E3396" s="9">
        <v>1997</v>
      </c>
      <c r="F3396" s="7" t="s">
        <v>13865</v>
      </c>
      <c r="G3396" s="7" t="s">
        <v>5401</v>
      </c>
      <c r="H3396" s="8" t="s">
        <v>9233</v>
      </c>
      <c r="I3396" s="8" t="s">
        <v>13867</v>
      </c>
      <c r="J3396" s="19">
        <v>7</v>
      </c>
      <c r="K3396" s="19" t="s">
        <v>7736</v>
      </c>
      <c r="L3396" s="11">
        <v>1.8</v>
      </c>
      <c r="M3396" s="11"/>
      <c r="N3396" s="24"/>
      <c r="P3396" s="32"/>
      <c r="T3396" s="19"/>
      <c r="U3396" s="3"/>
      <c r="X3396" t="str">
        <f t="shared" si="219"/>
        <v/>
      </c>
      <c r="Z3396" t="str">
        <f t="shared" si="220"/>
        <v/>
      </c>
      <c r="AB3396" s="9"/>
      <c r="AC3396" t="s">
        <v>9233</v>
      </c>
      <c r="AD3396">
        <f t="shared" si="218"/>
        <v>0</v>
      </c>
      <c r="AF3396" s="3"/>
      <c r="AH3396" s="9"/>
    </row>
    <row r="3397" spans="1:34" ht="10.95" customHeight="1" outlineLevel="1" x14ac:dyDescent="0.25">
      <c r="A3397" t="s">
        <v>6682</v>
      </c>
      <c r="C3397" s="3" t="s">
        <v>12988</v>
      </c>
      <c r="D3397" s="3">
        <v>2437</v>
      </c>
      <c r="E3397" s="9">
        <v>1997</v>
      </c>
      <c r="F3397" s="7" t="s">
        <v>13866</v>
      </c>
      <c r="G3397" s="7" t="s">
        <v>5401</v>
      </c>
      <c r="H3397" s="8" t="s">
        <v>9233</v>
      </c>
      <c r="I3397" s="8" t="s">
        <v>13867</v>
      </c>
      <c r="J3397" s="19">
        <v>7</v>
      </c>
      <c r="K3397" s="19" t="s">
        <v>7736</v>
      </c>
      <c r="L3397" s="11">
        <v>1.8</v>
      </c>
      <c r="M3397" s="11"/>
      <c r="N3397" s="24"/>
      <c r="P3397" s="32"/>
      <c r="T3397" s="19"/>
      <c r="U3397" s="3"/>
      <c r="X3397" t="str">
        <f t="shared" si="219"/>
        <v/>
      </c>
      <c r="Z3397" t="str">
        <f t="shared" si="220"/>
        <v/>
      </c>
      <c r="AB3397" s="9"/>
      <c r="AC3397" t="s">
        <v>9233</v>
      </c>
      <c r="AD3397">
        <f t="shared" si="218"/>
        <v>0</v>
      </c>
      <c r="AF3397" s="3"/>
      <c r="AH3397" s="9"/>
    </row>
    <row r="3398" spans="1:34" ht="10.95" customHeight="1" outlineLevel="1" x14ac:dyDescent="0.25">
      <c r="A3398" t="s">
        <v>6682</v>
      </c>
      <c r="C3398" s="3" t="s">
        <v>12988</v>
      </c>
      <c r="D3398" s="3">
        <v>2438</v>
      </c>
      <c r="E3398" s="9">
        <v>1997</v>
      </c>
      <c r="F3398" s="7" t="s">
        <v>4605</v>
      </c>
      <c r="G3398" s="7" t="s">
        <v>5401</v>
      </c>
      <c r="H3398" s="8" t="s">
        <v>9233</v>
      </c>
      <c r="I3398" s="8" t="s">
        <v>13867</v>
      </c>
      <c r="J3398" s="19">
        <v>7</v>
      </c>
      <c r="K3398" s="19" t="s">
        <v>7736</v>
      </c>
      <c r="L3398" s="11">
        <v>1.8</v>
      </c>
      <c r="M3398" s="11"/>
      <c r="N3398" s="24"/>
      <c r="P3398" s="32"/>
      <c r="T3398" s="19"/>
      <c r="U3398" s="3"/>
      <c r="X3398" t="str">
        <f t="shared" si="219"/>
        <v/>
      </c>
      <c r="Z3398" t="str">
        <f t="shared" si="220"/>
        <v/>
      </c>
      <c r="AB3398" s="9"/>
      <c r="AC3398" t="s">
        <v>9233</v>
      </c>
      <c r="AD3398">
        <f t="shared" si="218"/>
        <v>0</v>
      </c>
      <c r="AF3398" s="3"/>
      <c r="AH3398" s="9"/>
    </row>
    <row r="3399" spans="1:34" ht="10.95" customHeight="1" outlineLevel="1" x14ac:dyDescent="0.25">
      <c r="A3399" t="s">
        <v>6682</v>
      </c>
      <c r="C3399" s="3" t="s">
        <v>12988</v>
      </c>
      <c r="D3399" s="3">
        <v>2439</v>
      </c>
      <c r="E3399" s="9">
        <v>1997</v>
      </c>
      <c r="F3399" s="7" t="s">
        <v>13862</v>
      </c>
      <c r="G3399" s="7" t="s">
        <v>5401</v>
      </c>
      <c r="H3399" s="8" t="s">
        <v>9233</v>
      </c>
      <c r="I3399" s="8" t="s">
        <v>13867</v>
      </c>
      <c r="J3399" s="19">
        <v>7</v>
      </c>
      <c r="K3399" s="19" t="s">
        <v>7736</v>
      </c>
      <c r="L3399" s="11">
        <v>1.8</v>
      </c>
      <c r="M3399" s="11"/>
      <c r="N3399" s="24"/>
      <c r="P3399" s="32"/>
      <c r="T3399" s="19"/>
      <c r="U3399" s="3"/>
      <c r="X3399" t="str">
        <f t="shared" si="219"/>
        <v/>
      </c>
      <c r="Z3399" t="str">
        <f t="shared" si="220"/>
        <v/>
      </c>
      <c r="AB3399" s="9"/>
      <c r="AC3399" t="s">
        <v>9233</v>
      </c>
      <c r="AD3399">
        <f t="shared" si="218"/>
        <v>0</v>
      </c>
      <c r="AF3399" s="3"/>
      <c r="AH3399" s="9"/>
    </row>
    <row r="3400" spans="1:34" ht="10.95" customHeight="1" outlineLevel="1" x14ac:dyDescent="0.25">
      <c r="A3400" t="s">
        <v>6682</v>
      </c>
      <c r="C3400" s="3" t="s">
        <v>12988</v>
      </c>
      <c r="D3400" s="3">
        <v>2460</v>
      </c>
      <c r="E3400" s="9">
        <v>1998</v>
      </c>
      <c r="F3400" s="7" t="s">
        <v>4605</v>
      </c>
      <c r="G3400" s="7" t="s">
        <v>5401</v>
      </c>
      <c r="H3400" s="8" t="s">
        <v>6094</v>
      </c>
      <c r="I3400" s="8" t="s">
        <v>7080</v>
      </c>
      <c r="J3400" s="19">
        <v>5</v>
      </c>
      <c r="K3400" s="19" t="s">
        <v>7738</v>
      </c>
      <c r="L3400" s="11"/>
      <c r="M3400" s="11"/>
      <c r="N3400" s="24"/>
      <c r="P3400" s="32"/>
      <c r="T3400" s="19"/>
      <c r="U3400" s="3">
        <v>1466</v>
      </c>
      <c r="X3400" t="str">
        <f t="shared" si="219"/>
        <v/>
      </c>
      <c r="Z3400" t="str">
        <f t="shared" si="220"/>
        <v/>
      </c>
      <c r="AB3400" s="9"/>
      <c r="AC3400" t="s">
        <v>6094</v>
      </c>
      <c r="AD3400">
        <f t="shared" si="218"/>
        <v>0</v>
      </c>
      <c r="AF3400" s="3"/>
      <c r="AG3400" t="s">
        <v>3329</v>
      </c>
      <c r="AH3400" s="9" t="s">
        <v>4925</v>
      </c>
    </row>
    <row r="3401" spans="1:34" ht="10.95" customHeight="1" outlineLevel="1" x14ac:dyDescent="0.25">
      <c r="A3401" t="s">
        <v>6682</v>
      </c>
      <c r="C3401" s="3" t="s">
        <v>12988</v>
      </c>
      <c r="D3401" s="3">
        <v>2515</v>
      </c>
      <c r="E3401" s="9">
        <v>1999</v>
      </c>
      <c r="F3401" s="7" t="s">
        <v>5049</v>
      </c>
      <c r="G3401" s="7" t="s">
        <v>5401</v>
      </c>
      <c r="H3401" s="8" t="s">
        <v>5050</v>
      </c>
      <c r="I3401" s="8" t="s">
        <v>13868</v>
      </c>
      <c r="J3401" s="19">
        <v>5</v>
      </c>
      <c r="K3401" s="19" t="s">
        <v>7738</v>
      </c>
      <c r="L3401" s="11"/>
      <c r="M3401" s="11"/>
      <c r="N3401" s="24"/>
      <c r="P3401" s="32"/>
      <c r="T3401" s="19"/>
      <c r="U3401" s="3">
        <v>1500</v>
      </c>
      <c r="X3401" t="str">
        <f t="shared" si="219"/>
        <v/>
      </c>
      <c r="Z3401" t="str">
        <f t="shared" si="220"/>
        <v/>
      </c>
      <c r="AB3401" s="9"/>
      <c r="AC3401" t="s">
        <v>5050</v>
      </c>
      <c r="AD3401">
        <f t="shared" si="218"/>
        <v>0</v>
      </c>
      <c r="AF3401" s="3"/>
      <c r="AG3401" t="s">
        <v>6681</v>
      </c>
      <c r="AH3401" s="9" t="s">
        <v>4925</v>
      </c>
    </row>
    <row r="3402" spans="1:34" ht="10.95" customHeight="1" outlineLevel="1" x14ac:dyDescent="0.25">
      <c r="A3402" t="s">
        <v>6682</v>
      </c>
      <c r="C3402" s="3" t="s">
        <v>12988</v>
      </c>
      <c r="D3402" s="3">
        <v>2540</v>
      </c>
      <c r="E3402" s="9">
        <v>2000</v>
      </c>
      <c r="F3402" s="10" t="s">
        <v>1692</v>
      </c>
      <c r="G3402" s="7" t="s">
        <v>5401</v>
      </c>
      <c r="H3402" s="8" t="s">
        <v>430</v>
      </c>
      <c r="I3402" s="8" t="s">
        <v>13869</v>
      </c>
      <c r="J3402" s="19">
        <v>1</v>
      </c>
      <c r="K3402" s="19" t="s">
        <v>7738</v>
      </c>
      <c r="L3402" s="11"/>
      <c r="M3402" s="11"/>
      <c r="N3402" s="24"/>
      <c r="P3402" s="32"/>
      <c r="T3402" s="19"/>
      <c r="U3402" s="3">
        <v>1513</v>
      </c>
      <c r="X3402" t="str">
        <f t="shared" si="219"/>
        <v/>
      </c>
      <c r="Z3402" t="str">
        <f t="shared" si="220"/>
        <v/>
      </c>
      <c r="AB3402" s="9"/>
      <c r="AC3402" t="s">
        <v>430</v>
      </c>
      <c r="AD3402">
        <f t="shared" si="218"/>
        <v>0</v>
      </c>
      <c r="AF3402" s="3"/>
      <c r="AG3402" t="s">
        <v>431</v>
      </c>
      <c r="AH3402" s="9" t="s">
        <v>4925</v>
      </c>
    </row>
    <row r="3403" spans="1:34" ht="10.95" customHeight="1" outlineLevel="1" x14ac:dyDescent="0.25">
      <c r="A3403" t="s">
        <v>6682</v>
      </c>
      <c r="C3403" s="3" t="s">
        <v>12988</v>
      </c>
      <c r="D3403" s="3">
        <v>2577</v>
      </c>
      <c r="E3403" s="9">
        <v>2000</v>
      </c>
      <c r="F3403" s="7" t="s">
        <v>6009</v>
      </c>
      <c r="G3403" s="7" t="s">
        <v>5401</v>
      </c>
      <c r="H3403" s="8" t="s">
        <v>4109</v>
      </c>
      <c r="I3403" s="8" t="s">
        <v>13870</v>
      </c>
      <c r="J3403" s="19">
        <v>1</v>
      </c>
      <c r="K3403" s="19" t="s">
        <v>7738</v>
      </c>
      <c r="L3403" s="11"/>
      <c r="M3403" s="11"/>
      <c r="N3403" s="24"/>
      <c r="P3403" s="32"/>
      <c r="T3403" s="19"/>
      <c r="U3403" s="3">
        <v>1542</v>
      </c>
      <c r="X3403" t="str">
        <f t="shared" si="219"/>
        <v/>
      </c>
      <c r="Z3403" t="str">
        <f t="shared" si="220"/>
        <v/>
      </c>
      <c r="AB3403" s="9"/>
      <c r="AC3403" t="s">
        <v>4109</v>
      </c>
      <c r="AD3403">
        <f t="shared" si="218"/>
        <v>0</v>
      </c>
      <c r="AF3403" s="3"/>
      <c r="AG3403" t="s">
        <v>4110</v>
      </c>
      <c r="AH3403" s="9" t="s">
        <v>4613</v>
      </c>
    </row>
    <row r="3404" spans="1:34" ht="10.95" customHeight="1" outlineLevel="1" x14ac:dyDescent="0.25">
      <c r="A3404" t="s">
        <v>6682</v>
      </c>
      <c r="C3404" s="3" t="s">
        <v>12988</v>
      </c>
      <c r="D3404" s="3">
        <v>2608</v>
      </c>
      <c r="E3404" s="9">
        <v>2001</v>
      </c>
      <c r="F3404" s="7" t="s">
        <v>6317</v>
      </c>
      <c r="G3404" s="7" t="s">
        <v>5401</v>
      </c>
      <c r="H3404" s="8" t="s">
        <v>1549</v>
      </c>
      <c r="I3404" s="8" t="s">
        <v>13872</v>
      </c>
      <c r="J3404" s="19">
        <v>5</v>
      </c>
      <c r="K3404" s="19" t="s">
        <v>7738</v>
      </c>
      <c r="L3404" s="11"/>
      <c r="M3404" s="11"/>
      <c r="N3404" s="24"/>
      <c r="P3404" s="32"/>
      <c r="T3404" s="19"/>
      <c r="U3404" s="3">
        <v>1570</v>
      </c>
      <c r="X3404" t="str">
        <f t="shared" si="219"/>
        <v/>
      </c>
      <c r="Z3404" t="str">
        <f t="shared" si="220"/>
        <v/>
      </c>
      <c r="AB3404" s="9"/>
      <c r="AC3404" t="s">
        <v>1549</v>
      </c>
      <c r="AD3404">
        <f t="shared" si="218"/>
        <v>0</v>
      </c>
      <c r="AF3404" s="3"/>
      <c r="AG3404" t="s">
        <v>6681</v>
      </c>
      <c r="AH3404" s="9" t="s">
        <v>4925</v>
      </c>
    </row>
    <row r="3405" spans="1:34" ht="10.95" customHeight="1" outlineLevel="1" x14ac:dyDescent="0.25">
      <c r="A3405" t="s">
        <v>6682</v>
      </c>
      <c r="C3405" s="3" t="s">
        <v>12988</v>
      </c>
      <c r="D3405" s="3">
        <v>2598</v>
      </c>
      <c r="E3405" s="9">
        <v>2001</v>
      </c>
      <c r="F3405" s="7" t="s">
        <v>4594</v>
      </c>
      <c r="G3405" s="7" t="s">
        <v>5401</v>
      </c>
      <c r="H3405" s="8" t="s">
        <v>13879</v>
      </c>
      <c r="I3405" s="8" t="s">
        <v>13871</v>
      </c>
      <c r="J3405" s="19">
        <v>1</v>
      </c>
      <c r="K3405" s="19" t="s">
        <v>7738</v>
      </c>
      <c r="L3405" s="11"/>
      <c r="M3405" s="11"/>
      <c r="N3405" s="24"/>
      <c r="P3405" s="32"/>
      <c r="T3405" s="19"/>
      <c r="U3405" s="3" t="s">
        <v>7989</v>
      </c>
      <c r="X3405" t="str">
        <f t="shared" si="219"/>
        <v/>
      </c>
      <c r="Z3405" t="str">
        <f t="shared" si="220"/>
        <v/>
      </c>
      <c r="AB3405" s="9"/>
      <c r="AC3405" t="s">
        <v>13879</v>
      </c>
      <c r="AD3405">
        <f t="shared" si="218"/>
        <v>0</v>
      </c>
      <c r="AF3405" s="3"/>
      <c r="AG3405" t="s">
        <v>431</v>
      </c>
      <c r="AH3405" s="9" t="s">
        <v>4613</v>
      </c>
    </row>
    <row r="3406" spans="1:34" ht="10.95" customHeight="1" outlineLevel="1" x14ac:dyDescent="0.25">
      <c r="A3406" t="s">
        <v>6682</v>
      </c>
      <c r="C3406" s="3" t="s">
        <v>12988</v>
      </c>
      <c r="D3406" s="3">
        <v>2601</v>
      </c>
      <c r="E3406" s="9">
        <v>2001</v>
      </c>
      <c r="F3406" s="7" t="s">
        <v>4595</v>
      </c>
      <c r="G3406" s="7" t="s">
        <v>5401</v>
      </c>
      <c r="H3406" s="8" t="s">
        <v>5050</v>
      </c>
      <c r="I3406" s="8" t="s">
        <v>13871</v>
      </c>
      <c r="J3406" s="19">
        <v>5</v>
      </c>
      <c r="K3406" s="19" t="s">
        <v>7738</v>
      </c>
      <c r="L3406" s="11"/>
      <c r="M3406" s="11"/>
      <c r="N3406" s="24"/>
      <c r="P3406" s="32"/>
      <c r="T3406" s="19"/>
      <c r="U3406" s="3" t="s">
        <v>7990</v>
      </c>
      <c r="X3406" t="str">
        <f t="shared" si="219"/>
        <v/>
      </c>
      <c r="Z3406" t="str">
        <f t="shared" si="220"/>
        <v/>
      </c>
      <c r="AB3406" s="9"/>
      <c r="AC3406" t="s">
        <v>5050</v>
      </c>
      <c r="AD3406">
        <f t="shared" si="218"/>
        <v>0</v>
      </c>
      <c r="AF3406" s="3"/>
      <c r="AG3406" t="s">
        <v>6681</v>
      </c>
      <c r="AH3406" s="9" t="s">
        <v>4613</v>
      </c>
    </row>
    <row r="3407" spans="1:34" ht="10.95" customHeight="1" outlineLevel="1" x14ac:dyDescent="0.25">
      <c r="A3407" t="s">
        <v>6682</v>
      </c>
      <c r="C3407" s="3" t="s">
        <v>12988</v>
      </c>
      <c r="D3407" s="3">
        <v>2603</v>
      </c>
      <c r="E3407" s="9">
        <v>2001</v>
      </c>
      <c r="F3407" s="7" t="s">
        <v>4594</v>
      </c>
      <c r="G3407" s="7" t="s">
        <v>5401</v>
      </c>
      <c r="H3407" s="8" t="s">
        <v>1549</v>
      </c>
      <c r="I3407" s="8" t="s">
        <v>13872</v>
      </c>
      <c r="J3407" s="19">
        <v>5</v>
      </c>
      <c r="K3407" s="19" t="s">
        <v>7738</v>
      </c>
      <c r="L3407" s="11"/>
      <c r="M3407" s="11"/>
      <c r="N3407" s="24"/>
      <c r="P3407" s="32"/>
      <c r="T3407" s="19"/>
      <c r="U3407" s="3" t="s">
        <v>6153</v>
      </c>
      <c r="X3407" t="str">
        <f t="shared" si="219"/>
        <v/>
      </c>
      <c r="Z3407" t="str">
        <f t="shared" si="220"/>
        <v/>
      </c>
      <c r="AB3407" s="9"/>
      <c r="AC3407" t="s">
        <v>1549</v>
      </c>
      <c r="AD3407">
        <f t="shared" si="218"/>
        <v>0</v>
      </c>
      <c r="AF3407" s="3"/>
      <c r="AG3407" t="s">
        <v>6681</v>
      </c>
      <c r="AH3407" s="9" t="s">
        <v>4613</v>
      </c>
    </row>
    <row r="3408" spans="1:34" ht="10.95" customHeight="1" outlineLevel="1" x14ac:dyDescent="0.25">
      <c r="A3408" t="s">
        <v>6682</v>
      </c>
      <c r="C3408" s="3" t="s">
        <v>12988</v>
      </c>
      <c r="D3408" s="3" t="s">
        <v>13873</v>
      </c>
      <c r="E3408" s="9">
        <v>2001</v>
      </c>
      <c r="F3408" s="7" t="s">
        <v>4597</v>
      </c>
      <c r="G3408" s="7" t="s">
        <v>5401</v>
      </c>
      <c r="H3408" s="8" t="s">
        <v>4596</v>
      </c>
      <c r="I3408" s="8" t="s">
        <v>13872</v>
      </c>
      <c r="J3408" s="19">
        <v>5</v>
      </c>
      <c r="K3408" s="19" t="s">
        <v>7738</v>
      </c>
      <c r="L3408" s="11"/>
      <c r="M3408" s="11"/>
      <c r="N3408" s="24"/>
      <c r="P3408" s="32"/>
      <c r="T3408" s="19"/>
      <c r="U3408" s="3" t="s">
        <v>4585</v>
      </c>
      <c r="X3408" t="str">
        <f t="shared" si="219"/>
        <v/>
      </c>
      <c r="Z3408" t="str">
        <f t="shared" si="220"/>
        <v/>
      </c>
      <c r="AB3408" s="9"/>
      <c r="AC3408" t="s">
        <v>4596</v>
      </c>
      <c r="AD3408">
        <f t="shared" si="218"/>
        <v>0</v>
      </c>
      <c r="AF3408" s="3"/>
      <c r="AG3408" t="s">
        <v>6681</v>
      </c>
      <c r="AH3408" s="9" t="s">
        <v>4613</v>
      </c>
    </row>
    <row r="3409" spans="1:34" ht="10.95" customHeight="1" outlineLevel="1" x14ac:dyDescent="0.25">
      <c r="A3409" t="s">
        <v>6682</v>
      </c>
      <c r="C3409" s="3" t="s">
        <v>12988</v>
      </c>
      <c r="D3409" s="3">
        <v>2604</v>
      </c>
      <c r="E3409" s="9">
        <v>2001</v>
      </c>
      <c r="F3409" s="7" t="s">
        <v>4594</v>
      </c>
      <c r="G3409" s="7" t="s">
        <v>5401</v>
      </c>
      <c r="H3409" s="8" t="s">
        <v>1550</v>
      </c>
      <c r="I3409" s="8" t="s">
        <v>13872</v>
      </c>
      <c r="J3409" s="19">
        <v>5</v>
      </c>
      <c r="K3409" s="19" t="s">
        <v>7738</v>
      </c>
      <c r="L3409" s="11"/>
      <c r="M3409" s="11"/>
      <c r="N3409" s="24"/>
      <c r="P3409" s="32"/>
      <c r="T3409" s="19"/>
      <c r="U3409" s="3" t="s">
        <v>6154</v>
      </c>
      <c r="X3409" t="str">
        <f t="shared" si="219"/>
        <v/>
      </c>
      <c r="Z3409" t="str">
        <f t="shared" si="220"/>
        <v/>
      </c>
      <c r="AB3409" s="9"/>
      <c r="AC3409" t="s">
        <v>1550</v>
      </c>
      <c r="AD3409">
        <f t="shared" si="218"/>
        <v>0</v>
      </c>
      <c r="AF3409" s="3"/>
      <c r="AG3409" t="s">
        <v>6681</v>
      </c>
      <c r="AH3409" s="9" t="s">
        <v>4613</v>
      </c>
    </row>
    <row r="3410" spans="1:34" ht="10.95" customHeight="1" outlineLevel="1" x14ac:dyDescent="0.25">
      <c r="A3410" t="s">
        <v>6682</v>
      </c>
      <c r="C3410" s="3" t="s">
        <v>12988</v>
      </c>
      <c r="D3410" s="3">
        <v>2605</v>
      </c>
      <c r="E3410" s="9">
        <v>2001</v>
      </c>
      <c r="F3410" s="7" t="s">
        <v>4594</v>
      </c>
      <c r="G3410" s="7" t="s">
        <v>5401</v>
      </c>
      <c r="H3410" s="8" t="s">
        <v>1551</v>
      </c>
      <c r="I3410" s="8" t="s">
        <v>13872</v>
      </c>
      <c r="J3410" s="19">
        <v>5</v>
      </c>
      <c r="K3410" s="19" t="s">
        <v>7738</v>
      </c>
      <c r="L3410" s="11"/>
      <c r="M3410" s="11"/>
      <c r="N3410" s="24"/>
      <c r="P3410" s="32"/>
      <c r="T3410" s="19"/>
      <c r="U3410" s="3" t="s">
        <v>1546</v>
      </c>
      <c r="X3410" t="str">
        <f t="shared" si="219"/>
        <v/>
      </c>
      <c r="Z3410" t="str">
        <f t="shared" si="220"/>
        <v/>
      </c>
      <c r="AB3410" s="9"/>
      <c r="AC3410" t="s">
        <v>1551</v>
      </c>
      <c r="AD3410">
        <f t="shared" si="218"/>
        <v>0</v>
      </c>
      <c r="AF3410" s="3"/>
      <c r="AG3410" t="s">
        <v>6681</v>
      </c>
      <c r="AH3410" s="9" t="s">
        <v>4613</v>
      </c>
    </row>
    <row r="3411" spans="1:34" ht="10.95" customHeight="1" outlineLevel="1" x14ac:dyDescent="0.25">
      <c r="A3411" t="s">
        <v>6682</v>
      </c>
      <c r="C3411" s="3" t="s">
        <v>12988</v>
      </c>
      <c r="D3411" s="3">
        <v>2606</v>
      </c>
      <c r="E3411" s="9">
        <v>2001</v>
      </c>
      <c r="F3411" s="7" t="s">
        <v>4594</v>
      </c>
      <c r="G3411" s="7" t="s">
        <v>5401</v>
      </c>
      <c r="H3411" s="8" t="s">
        <v>1549</v>
      </c>
      <c r="I3411" s="8" t="s">
        <v>13872</v>
      </c>
      <c r="J3411" s="19">
        <v>5</v>
      </c>
      <c r="K3411" s="19" t="s">
        <v>7738</v>
      </c>
      <c r="L3411" s="11"/>
      <c r="M3411" s="11"/>
      <c r="N3411" s="24"/>
      <c r="P3411" s="32"/>
      <c r="T3411" s="19"/>
      <c r="U3411" s="3" t="s">
        <v>1547</v>
      </c>
      <c r="X3411" t="str">
        <f t="shared" si="219"/>
        <v/>
      </c>
      <c r="Z3411" t="str">
        <f t="shared" si="220"/>
        <v/>
      </c>
      <c r="AB3411" s="9"/>
      <c r="AC3411" t="s">
        <v>1549</v>
      </c>
      <c r="AD3411">
        <f t="shared" si="218"/>
        <v>0</v>
      </c>
      <c r="AF3411" s="3"/>
      <c r="AG3411" t="s">
        <v>6681</v>
      </c>
      <c r="AH3411" s="9" t="s">
        <v>4613</v>
      </c>
    </row>
    <row r="3412" spans="1:34" ht="10.95" customHeight="1" outlineLevel="1" x14ac:dyDescent="0.25">
      <c r="A3412" t="s">
        <v>6682</v>
      </c>
      <c r="C3412" s="3" t="s">
        <v>12988</v>
      </c>
      <c r="D3412" s="3">
        <v>2607</v>
      </c>
      <c r="E3412" s="9">
        <v>2001</v>
      </c>
      <c r="F3412" s="7" t="s">
        <v>4594</v>
      </c>
      <c r="G3412" s="7" t="s">
        <v>5401</v>
      </c>
      <c r="H3412" s="8" t="s">
        <v>1551</v>
      </c>
      <c r="I3412" s="8" t="s">
        <v>13872</v>
      </c>
      <c r="J3412" s="19">
        <v>5</v>
      </c>
      <c r="K3412" s="19" t="s">
        <v>7738</v>
      </c>
      <c r="L3412" s="11"/>
      <c r="M3412" s="11"/>
      <c r="N3412" s="24"/>
      <c r="P3412" s="32"/>
      <c r="T3412" s="19"/>
      <c r="U3412" s="3" t="s">
        <v>1548</v>
      </c>
      <c r="X3412" t="str">
        <f t="shared" si="219"/>
        <v/>
      </c>
      <c r="Z3412" t="str">
        <f t="shared" si="220"/>
        <v/>
      </c>
      <c r="AB3412" s="9"/>
      <c r="AC3412" t="s">
        <v>1551</v>
      </c>
      <c r="AD3412">
        <f t="shared" si="218"/>
        <v>0</v>
      </c>
      <c r="AF3412" s="3"/>
      <c r="AG3412" t="s">
        <v>6681</v>
      </c>
      <c r="AH3412" s="9" t="s">
        <v>4613</v>
      </c>
    </row>
    <row r="3413" spans="1:34" ht="10.95" customHeight="1" outlineLevel="1" x14ac:dyDescent="0.25">
      <c r="A3413" t="s">
        <v>6682</v>
      </c>
      <c r="C3413" s="3" t="s">
        <v>12988</v>
      </c>
      <c r="D3413" s="3">
        <v>2644</v>
      </c>
      <c r="E3413" s="9">
        <v>2001</v>
      </c>
      <c r="F3413" s="7" t="s">
        <v>4598</v>
      </c>
      <c r="G3413" s="7" t="s">
        <v>5401</v>
      </c>
      <c r="H3413" s="8" t="s">
        <v>4109</v>
      </c>
      <c r="I3413" s="8" t="s">
        <v>13878</v>
      </c>
      <c r="J3413" s="19">
        <v>1</v>
      </c>
      <c r="K3413" s="19" t="s">
        <v>7738</v>
      </c>
      <c r="L3413" s="11"/>
      <c r="M3413" s="11"/>
      <c r="N3413" s="24"/>
      <c r="P3413" s="32"/>
      <c r="T3413" s="19"/>
      <c r="U3413" s="3" t="s">
        <v>4586</v>
      </c>
      <c r="X3413" t="str">
        <f t="shared" si="219"/>
        <v/>
      </c>
      <c r="Z3413" t="str">
        <f t="shared" si="220"/>
        <v/>
      </c>
      <c r="AB3413" s="9"/>
      <c r="AC3413" t="s">
        <v>4109</v>
      </c>
      <c r="AD3413">
        <f t="shared" si="218"/>
        <v>0</v>
      </c>
      <c r="AF3413" s="3"/>
      <c r="AG3413" t="s">
        <v>4110</v>
      </c>
      <c r="AH3413" s="9" t="s">
        <v>4613</v>
      </c>
    </row>
    <row r="3414" spans="1:34" ht="10.95" customHeight="1" outlineLevel="1" x14ac:dyDescent="0.25">
      <c r="A3414" t="s">
        <v>6682</v>
      </c>
      <c r="C3414" s="3" t="s">
        <v>12988</v>
      </c>
      <c r="D3414" s="3">
        <v>2639</v>
      </c>
      <c r="E3414" s="9">
        <v>2001</v>
      </c>
      <c r="F3414" s="7" t="s">
        <v>4598</v>
      </c>
      <c r="G3414" s="7" t="s">
        <v>5401</v>
      </c>
      <c r="H3414" s="8" t="s">
        <v>430</v>
      </c>
      <c r="I3414" s="8" t="s">
        <v>13874</v>
      </c>
      <c r="J3414" s="19">
        <v>3</v>
      </c>
      <c r="K3414" s="19" t="s">
        <v>7738</v>
      </c>
      <c r="L3414" s="11"/>
      <c r="M3414" s="11"/>
      <c r="N3414" s="24"/>
      <c r="P3414" s="32"/>
      <c r="T3414" s="19"/>
      <c r="U3414" s="3"/>
      <c r="X3414" t="str">
        <f t="shared" si="219"/>
        <v/>
      </c>
      <c r="Z3414" t="str">
        <f t="shared" si="220"/>
        <v/>
      </c>
      <c r="AB3414" s="9"/>
      <c r="AC3414" t="s">
        <v>430</v>
      </c>
      <c r="AD3414">
        <f t="shared" si="218"/>
        <v>0</v>
      </c>
      <c r="AF3414" s="3"/>
      <c r="AG3414" t="s">
        <v>13877</v>
      </c>
      <c r="AH3414" s="9" t="s">
        <v>4613</v>
      </c>
    </row>
    <row r="3415" spans="1:34" ht="10.95" customHeight="1" outlineLevel="1" x14ac:dyDescent="0.25">
      <c r="A3415" t="s">
        <v>6682</v>
      </c>
      <c r="C3415" s="3" t="s">
        <v>12988</v>
      </c>
      <c r="D3415" s="3">
        <v>2641</v>
      </c>
      <c r="E3415" s="9">
        <v>2001</v>
      </c>
      <c r="F3415" s="7" t="s">
        <v>13875</v>
      </c>
      <c r="G3415" s="7" t="s">
        <v>5401</v>
      </c>
      <c r="H3415" s="8" t="s">
        <v>430</v>
      </c>
      <c r="I3415" s="8" t="s">
        <v>13876</v>
      </c>
      <c r="J3415" s="19">
        <v>5</v>
      </c>
      <c r="K3415" s="19" t="s">
        <v>7738</v>
      </c>
      <c r="L3415" s="11"/>
      <c r="M3415" s="11"/>
      <c r="N3415" s="24"/>
      <c r="P3415" s="32"/>
      <c r="T3415" s="19"/>
      <c r="U3415" s="3"/>
      <c r="X3415" t="str">
        <f t="shared" si="219"/>
        <v/>
      </c>
      <c r="Z3415">
        <f t="shared" si="220"/>
        <v>1</v>
      </c>
      <c r="AB3415" s="9"/>
      <c r="AC3415" t="s">
        <v>430</v>
      </c>
      <c r="AD3415">
        <f t="shared" si="218"/>
        <v>0</v>
      </c>
      <c r="AF3415" s="3"/>
      <c r="AH3415" s="9"/>
    </row>
    <row r="3416" spans="1:34" ht="10.95" customHeight="1" outlineLevel="1" x14ac:dyDescent="0.25">
      <c r="A3416" t="s">
        <v>6682</v>
      </c>
      <c r="C3416" s="3" t="s">
        <v>12988</v>
      </c>
      <c r="D3416" s="3">
        <v>2717</v>
      </c>
      <c r="E3416" s="9">
        <v>2002</v>
      </c>
      <c r="F3416" s="7" t="s">
        <v>5299</v>
      </c>
      <c r="G3416" s="7" t="s">
        <v>5401</v>
      </c>
      <c r="H3416" s="8" t="s">
        <v>1582</v>
      </c>
      <c r="I3416" s="8" t="s">
        <v>13880</v>
      </c>
      <c r="J3416" s="19">
        <v>1</v>
      </c>
      <c r="K3416" s="19" t="s">
        <v>7738</v>
      </c>
      <c r="L3416" s="11"/>
      <c r="M3416" s="11"/>
      <c r="N3416" s="24"/>
      <c r="P3416" s="32"/>
      <c r="T3416" s="19"/>
      <c r="U3416" s="3" t="s">
        <v>4587</v>
      </c>
      <c r="X3416" t="str">
        <f t="shared" si="219"/>
        <v/>
      </c>
      <c r="Z3416" t="str">
        <f t="shared" si="220"/>
        <v/>
      </c>
      <c r="AB3416" s="9"/>
      <c r="AC3416" t="s">
        <v>1582</v>
      </c>
      <c r="AD3416">
        <f t="shared" si="218"/>
        <v>0</v>
      </c>
      <c r="AF3416" s="3"/>
      <c r="AG3416" t="s">
        <v>431</v>
      </c>
      <c r="AH3416" s="9" t="s">
        <v>4613</v>
      </c>
    </row>
    <row r="3417" spans="1:34" ht="10.95" customHeight="1" outlineLevel="1" collapsed="1" x14ac:dyDescent="0.25">
      <c r="A3417" t="s">
        <v>6682</v>
      </c>
      <c r="C3417" s="3" t="s">
        <v>12988</v>
      </c>
      <c r="D3417" s="3">
        <v>2718</v>
      </c>
      <c r="E3417" s="9">
        <v>2002</v>
      </c>
      <c r="F3417" s="7" t="s">
        <v>5299</v>
      </c>
      <c r="G3417" s="7" t="s">
        <v>5401</v>
      </c>
      <c r="H3417" s="8" t="s">
        <v>430</v>
      </c>
      <c r="I3417" s="8" t="s">
        <v>13880</v>
      </c>
      <c r="J3417" s="19">
        <v>1</v>
      </c>
      <c r="K3417" s="19" t="s">
        <v>7738</v>
      </c>
      <c r="L3417" s="11"/>
      <c r="M3417" s="11"/>
      <c r="N3417" s="24"/>
      <c r="P3417" s="32"/>
      <c r="T3417" s="19"/>
      <c r="U3417" s="3" t="s">
        <v>4588</v>
      </c>
      <c r="X3417" t="str">
        <f t="shared" si="219"/>
        <v/>
      </c>
      <c r="Z3417" t="str">
        <f t="shared" si="220"/>
        <v/>
      </c>
      <c r="AB3417" s="9"/>
      <c r="AC3417" t="s">
        <v>430</v>
      </c>
      <c r="AD3417">
        <f t="shared" si="218"/>
        <v>0</v>
      </c>
      <c r="AF3417" s="3"/>
      <c r="AG3417" t="s">
        <v>431</v>
      </c>
      <c r="AH3417" s="9" t="s">
        <v>4613</v>
      </c>
    </row>
    <row r="3418" spans="1:34" ht="10.95" customHeight="1" outlineLevel="1" x14ac:dyDescent="0.25">
      <c r="A3418" t="s">
        <v>6682</v>
      </c>
      <c r="C3418" s="3" t="s">
        <v>12988</v>
      </c>
      <c r="D3418" s="3">
        <v>2719</v>
      </c>
      <c r="E3418" s="9">
        <v>2002</v>
      </c>
      <c r="F3418" s="7" t="s">
        <v>5299</v>
      </c>
      <c r="G3418" s="7" t="s">
        <v>5401</v>
      </c>
      <c r="H3418" s="8" t="s">
        <v>4599</v>
      </c>
      <c r="I3418" s="8" t="s">
        <v>13880</v>
      </c>
      <c r="J3418" s="19">
        <v>1</v>
      </c>
      <c r="K3418" s="19" t="s">
        <v>7738</v>
      </c>
      <c r="L3418" s="11"/>
      <c r="M3418" s="11"/>
      <c r="N3418" s="24"/>
      <c r="P3418" s="32"/>
      <c r="T3418" s="19"/>
      <c r="U3418" s="3" t="s">
        <v>4589</v>
      </c>
      <c r="X3418" t="str">
        <f t="shared" si="219"/>
        <v/>
      </c>
      <c r="Z3418" t="str">
        <f t="shared" si="220"/>
        <v/>
      </c>
      <c r="AB3418" s="9"/>
      <c r="AC3418" t="s">
        <v>4599</v>
      </c>
      <c r="AD3418">
        <f t="shared" si="218"/>
        <v>0</v>
      </c>
      <c r="AF3418" s="3"/>
      <c r="AG3418" t="s">
        <v>431</v>
      </c>
      <c r="AH3418" s="9" t="s">
        <v>4613</v>
      </c>
    </row>
    <row r="3419" spans="1:34" ht="10.95" customHeight="1" outlineLevel="1" collapsed="1" x14ac:dyDescent="0.25">
      <c r="A3419" t="s">
        <v>6682</v>
      </c>
      <c r="C3419" s="3" t="s">
        <v>12988</v>
      </c>
      <c r="D3419" s="3">
        <v>2720</v>
      </c>
      <c r="E3419" s="9">
        <v>2002</v>
      </c>
      <c r="F3419" s="7" t="s">
        <v>5299</v>
      </c>
      <c r="G3419" s="7" t="s">
        <v>5401</v>
      </c>
      <c r="H3419" s="8" t="s">
        <v>1582</v>
      </c>
      <c r="I3419" s="8" t="s">
        <v>13880</v>
      </c>
      <c r="J3419" s="19">
        <v>3</v>
      </c>
      <c r="K3419" s="19" t="s">
        <v>7738</v>
      </c>
      <c r="L3419" s="11"/>
      <c r="M3419" s="11"/>
      <c r="N3419" s="24"/>
      <c r="P3419" s="32"/>
      <c r="T3419" s="19"/>
      <c r="U3419" s="3" t="s">
        <v>4590</v>
      </c>
      <c r="X3419" t="str">
        <f t="shared" si="219"/>
        <v/>
      </c>
      <c r="Z3419" t="str">
        <f t="shared" si="220"/>
        <v/>
      </c>
      <c r="AB3419" s="9"/>
      <c r="AC3419" t="s">
        <v>1582</v>
      </c>
      <c r="AD3419">
        <f t="shared" ref="AD3419:AD3482" si="221">COUNTIF(H3419,"*Fuji*")</f>
        <v>0</v>
      </c>
      <c r="AF3419" s="3"/>
      <c r="AG3419" t="s">
        <v>431</v>
      </c>
      <c r="AH3419" s="9" t="s">
        <v>4613</v>
      </c>
    </row>
    <row r="3420" spans="1:34" ht="10.95" customHeight="1" outlineLevel="1" x14ac:dyDescent="0.25">
      <c r="A3420" t="s">
        <v>6682</v>
      </c>
      <c r="C3420" s="3" t="s">
        <v>12988</v>
      </c>
      <c r="D3420" s="3">
        <v>2721</v>
      </c>
      <c r="E3420" s="9">
        <v>2002</v>
      </c>
      <c r="F3420" s="7" t="s">
        <v>5299</v>
      </c>
      <c r="G3420" s="7" t="s">
        <v>5401</v>
      </c>
      <c r="H3420" s="8" t="s">
        <v>4600</v>
      </c>
      <c r="I3420" s="8" t="s">
        <v>13880</v>
      </c>
      <c r="J3420" s="19">
        <v>5</v>
      </c>
      <c r="K3420" s="19" t="s">
        <v>7738</v>
      </c>
      <c r="L3420" s="11"/>
      <c r="M3420" s="11"/>
      <c r="N3420" s="24"/>
      <c r="P3420" s="32"/>
      <c r="T3420" s="19"/>
      <c r="U3420" s="3" t="s">
        <v>4591</v>
      </c>
      <c r="X3420" t="str">
        <f t="shared" si="219"/>
        <v/>
      </c>
      <c r="Z3420" t="str">
        <f t="shared" si="220"/>
        <v/>
      </c>
      <c r="AB3420" s="9"/>
      <c r="AC3420" t="s">
        <v>4600</v>
      </c>
      <c r="AD3420">
        <f t="shared" si="221"/>
        <v>0</v>
      </c>
      <c r="AF3420" s="3"/>
      <c r="AG3420" t="s">
        <v>431</v>
      </c>
      <c r="AH3420" s="9" t="s">
        <v>4613</v>
      </c>
    </row>
    <row r="3421" spans="1:34" ht="10.95" customHeight="1" outlineLevel="1" x14ac:dyDescent="0.25">
      <c r="A3421" t="s">
        <v>6682</v>
      </c>
      <c r="C3421" s="3" t="s">
        <v>12988</v>
      </c>
      <c r="D3421" s="3">
        <v>2749</v>
      </c>
      <c r="E3421" s="9">
        <v>2002</v>
      </c>
      <c r="F3421" s="7" t="s">
        <v>4652</v>
      </c>
      <c r="G3421" s="7" t="s">
        <v>5401</v>
      </c>
      <c r="H3421" s="8" t="s">
        <v>13881</v>
      </c>
      <c r="I3421" s="8" t="s">
        <v>13882</v>
      </c>
      <c r="J3421" s="19">
        <v>1</v>
      </c>
      <c r="K3421" s="19" t="s">
        <v>7736</v>
      </c>
      <c r="L3421" s="11">
        <v>19</v>
      </c>
      <c r="M3421" s="11"/>
      <c r="N3421" s="24"/>
      <c r="P3421" s="32"/>
      <c r="S3421">
        <v>1</v>
      </c>
      <c r="T3421" s="19"/>
      <c r="U3421" s="3"/>
      <c r="X3421" t="str">
        <f t="shared" si="219"/>
        <v/>
      </c>
      <c r="Z3421" t="str">
        <f t="shared" si="220"/>
        <v/>
      </c>
      <c r="AB3421" s="9"/>
      <c r="AC3421" t="s">
        <v>13881</v>
      </c>
      <c r="AD3421">
        <f t="shared" si="221"/>
        <v>0</v>
      </c>
      <c r="AF3421" s="3"/>
      <c r="AH3421" s="9"/>
    </row>
    <row r="3422" spans="1:34" ht="10.95" customHeight="1" outlineLevel="1" x14ac:dyDescent="0.25">
      <c r="A3422" t="s">
        <v>6682</v>
      </c>
      <c r="C3422" s="3" t="s">
        <v>12988</v>
      </c>
      <c r="D3422" s="3">
        <v>2769</v>
      </c>
      <c r="E3422" s="9">
        <v>2002</v>
      </c>
      <c r="F3422" s="7" t="s">
        <v>5299</v>
      </c>
      <c r="G3422" s="7" t="s">
        <v>5401</v>
      </c>
      <c r="H3422" s="8" t="s">
        <v>4601</v>
      </c>
      <c r="I3422" s="8" t="s">
        <v>13883</v>
      </c>
      <c r="J3422" s="19">
        <v>3</v>
      </c>
      <c r="K3422" s="19" t="s">
        <v>7738</v>
      </c>
      <c r="L3422" s="11"/>
      <c r="M3422" s="11"/>
      <c r="N3422" s="24"/>
      <c r="P3422" s="32"/>
      <c r="T3422" s="19"/>
      <c r="U3422" s="3" t="s">
        <v>4592</v>
      </c>
      <c r="X3422" t="str">
        <f t="shared" si="219"/>
        <v/>
      </c>
      <c r="Z3422" t="str">
        <f t="shared" si="220"/>
        <v/>
      </c>
      <c r="AB3422" s="9"/>
      <c r="AC3422" t="s">
        <v>4601</v>
      </c>
      <c r="AD3422">
        <f t="shared" si="221"/>
        <v>0</v>
      </c>
      <c r="AF3422" s="3"/>
      <c r="AG3422" t="s">
        <v>431</v>
      </c>
      <c r="AH3422" s="9" t="s">
        <v>4613</v>
      </c>
    </row>
    <row r="3423" spans="1:34" ht="10.95" customHeight="1" outlineLevel="1" x14ac:dyDescent="0.25">
      <c r="A3423" t="s">
        <v>6682</v>
      </c>
      <c r="C3423" s="3" t="s">
        <v>12988</v>
      </c>
      <c r="D3423" s="3">
        <v>2820</v>
      </c>
      <c r="E3423" s="9">
        <v>2003</v>
      </c>
      <c r="F3423" s="7" t="s">
        <v>5143</v>
      </c>
      <c r="G3423" s="7" t="s">
        <v>5401</v>
      </c>
      <c r="H3423" s="8" t="s">
        <v>4601</v>
      </c>
      <c r="I3423" s="8" t="s">
        <v>7080</v>
      </c>
      <c r="J3423" s="19">
        <v>1</v>
      </c>
      <c r="K3423" s="19" t="s">
        <v>7738</v>
      </c>
      <c r="L3423" s="11"/>
      <c r="M3423" s="11"/>
      <c r="N3423" s="24"/>
      <c r="P3423" s="32"/>
      <c r="T3423" s="19"/>
      <c r="U3423" s="3" t="s">
        <v>4604</v>
      </c>
      <c r="X3423" t="str">
        <f t="shared" si="219"/>
        <v/>
      </c>
      <c r="Z3423" t="str">
        <f t="shared" si="220"/>
        <v/>
      </c>
      <c r="AB3423" s="9"/>
      <c r="AC3423" t="s">
        <v>4601</v>
      </c>
      <c r="AD3423">
        <f t="shared" si="221"/>
        <v>0</v>
      </c>
      <c r="AF3423" s="3"/>
      <c r="AG3423" t="s">
        <v>431</v>
      </c>
      <c r="AH3423" s="9" t="s">
        <v>4613</v>
      </c>
    </row>
    <row r="3424" spans="1:34" ht="10.95" customHeight="1" outlineLevel="1" x14ac:dyDescent="0.25">
      <c r="A3424" t="s">
        <v>6682</v>
      </c>
      <c r="C3424" s="3" t="s">
        <v>12988</v>
      </c>
      <c r="D3424" s="3">
        <v>2853</v>
      </c>
      <c r="E3424" s="9">
        <v>2003</v>
      </c>
      <c r="F3424" s="7" t="s">
        <v>4602</v>
      </c>
      <c r="G3424" s="7" t="s">
        <v>5401</v>
      </c>
      <c r="H3424" s="8" t="s">
        <v>4596</v>
      </c>
      <c r="I3424" s="8" t="s">
        <v>13884</v>
      </c>
      <c r="J3424" s="19">
        <v>5</v>
      </c>
      <c r="K3424" s="19" t="s">
        <v>7738</v>
      </c>
      <c r="L3424" s="11"/>
      <c r="M3424" s="11"/>
      <c r="N3424" s="24"/>
      <c r="P3424" s="32"/>
      <c r="T3424" s="19"/>
      <c r="U3424" s="3">
        <v>1696</v>
      </c>
      <c r="X3424" t="str">
        <f t="shared" si="219"/>
        <v/>
      </c>
      <c r="Z3424" t="str">
        <f t="shared" si="220"/>
        <v/>
      </c>
      <c r="AB3424" s="9"/>
      <c r="AC3424" t="s">
        <v>4596</v>
      </c>
      <c r="AD3424">
        <f t="shared" si="221"/>
        <v>0</v>
      </c>
      <c r="AF3424" s="3"/>
      <c r="AG3424" t="s">
        <v>6681</v>
      </c>
      <c r="AH3424" s="9" t="s">
        <v>4925</v>
      </c>
    </row>
    <row r="3425" spans="1:34" ht="10.95" customHeight="1" outlineLevel="1" x14ac:dyDescent="0.25">
      <c r="A3425" t="s">
        <v>6682</v>
      </c>
      <c r="C3425" s="3" t="s">
        <v>12988</v>
      </c>
      <c r="D3425" s="3">
        <v>2901</v>
      </c>
      <c r="E3425" s="9">
        <v>2005</v>
      </c>
      <c r="F3425" s="7" t="s">
        <v>3429</v>
      </c>
      <c r="G3425" s="7" t="s">
        <v>5401</v>
      </c>
      <c r="H3425" s="8" t="s">
        <v>402</v>
      </c>
      <c r="I3425" s="8" t="s">
        <v>13857</v>
      </c>
      <c r="J3425" s="19">
        <v>5</v>
      </c>
      <c r="K3425" s="19" t="s">
        <v>7736</v>
      </c>
      <c r="L3425" s="11">
        <v>3</v>
      </c>
      <c r="M3425" s="11"/>
      <c r="N3425" s="24"/>
      <c r="P3425" s="32"/>
      <c r="T3425" s="19"/>
      <c r="U3425" s="3">
        <v>1722</v>
      </c>
      <c r="X3425" t="str">
        <f t="shared" si="219"/>
        <v/>
      </c>
      <c r="Z3425" t="str">
        <f t="shared" si="220"/>
        <v/>
      </c>
      <c r="AB3425" s="9"/>
      <c r="AC3425" t="s">
        <v>402</v>
      </c>
      <c r="AD3425">
        <f t="shared" si="221"/>
        <v>0</v>
      </c>
      <c r="AF3425" s="3"/>
      <c r="AG3425" t="s">
        <v>6681</v>
      </c>
      <c r="AH3425" s="9" t="s">
        <v>4925</v>
      </c>
    </row>
    <row r="3426" spans="1:34" ht="10.95" customHeight="1" outlineLevel="1" x14ac:dyDescent="0.25">
      <c r="A3426" t="s">
        <v>6682</v>
      </c>
      <c r="C3426" s="3" t="s">
        <v>12988</v>
      </c>
      <c r="D3426" s="3">
        <v>2907</v>
      </c>
      <c r="E3426" s="9">
        <v>2005</v>
      </c>
      <c r="F3426" s="7" t="s">
        <v>13885</v>
      </c>
      <c r="G3426" s="7" t="s">
        <v>5401</v>
      </c>
      <c r="H3426" s="8" t="s">
        <v>5623</v>
      </c>
      <c r="I3426" s="8" t="s">
        <v>13886</v>
      </c>
      <c r="J3426" s="19">
        <v>3</v>
      </c>
      <c r="K3426" s="19" t="s">
        <v>7738</v>
      </c>
      <c r="L3426" s="11"/>
      <c r="M3426" s="11"/>
      <c r="N3426" s="24"/>
      <c r="P3426" s="32"/>
      <c r="T3426" s="19"/>
      <c r="U3426" s="3"/>
      <c r="X3426" t="str">
        <f t="shared" si="219"/>
        <v/>
      </c>
      <c r="Z3426" t="str">
        <f t="shared" si="220"/>
        <v/>
      </c>
      <c r="AB3426" s="9"/>
      <c r="AC3426" t="s">
        <v>5623</v>
      </c>
      <c r="AD3426">
        <f t="shared" si="221"/>
        <v>0</v>
      </c>
      <c r="AF3426" s="3"/>
      <c r="AH3426" s="9"/>
    </row>
    <row r="3427" spans="1:34" ht="10.95" customHeight="1" outlineLevel="1" x14ac:dyDescent="0.25">
      <c r="A3427" t="s">
        <v>6682</v>
      </c>
      <c r="C3427" s="3" t="s">
        <v>12988</v>
      </c>
      <c r="D3427" s="3">
        <v>2915</v>
      </c>
      <c r="E3427" s="9">
        <v>2005</v>
      </c>
      <c r="F3427" s="7" t="s">
        <v>2351</v>
      </c>
      <c r="G3427" s="7" t="s">
        <v>5401</v>
      </c>
      <c r="H3427" s="8" t="s">
        <v>3427</v>
      </c>
      <c r="I3427" s="8" t="s">
        <v>10570</v>
      </c>
      <c r="J3427" s="19">
        <v>5</v>
      </c>
      <c r="K3427" s="19" t="s">
        <v>7738</v>
      </c>
      <c r="L3427" s="11"/>
      <c r="M3427" s="11"/>
      <c r="N3427" s="24"/>
      <c r="P3427" s="32"/>
      <c r="T3427" s="19"/>
      <c r="U3427" s="3">
        <v>1732</v>
      </c>
      <c r="X3427" t="str">
        <f t="shared" si="219"/>
        <v/>
      </c>
      <c r="Z3427" t="str">
        <f t="shared" si="220"/>
        <v/>
      </c>
      <c r="AB3427" s="9"/>
      <c r="AC3427" t="s">
        <v>3427</v>
      </c>
      <c r="AD3427">
        <f t="shared" si="221"/>
        <v>0</v>
      </c>
      <c r="AF3427" s="3"/>
      <c r="AG3427" t="s">
        <v>431</v>
      </c>
      <c r="AH3427" s="9" t="s">
        <v>4925</v>
      </c>
    </row>
    <row r="3428" spans="1:34" ht="10.95" customHeight="1" outlineLevel="1" x14ac:dyDescent="0.25">
      <c r="A3428" t="s">
        <v>6682</v>
      </c>
      <c r="C3428" s="3" t="s">
        <v>12988</v>
      </c>
      <c r="D3428" s="3">
        <v>2916</v>
      </c>
      <c r="E3428" s="9">
        <v>2005</v>
      </c>
      <c r="F3428" s="7" t="s">
        <v>5299</v>
      </c>
      <c r="G3428" s="7" t="s">
        <v>5401</v>
      </c>
      <c r="H3428" s="8" t="s">
        <v>3428</v>
      </c>
      <c r="I3428" s="8" t="s">
        <v>10570</v>
      </c>
      <c r="J3428" s="19">
        <v>5</v>
      </c>
      <c r="K3428" s="19" t="s">
        <v>7738</v>
      </c>
      <c r="L3428" s="11"/>
      <c r="M3428" s="11"/>
      <c r="N3428" s="24"/>
      <c r="P3428" s="32"/>
      <c r="T3428" s="19"/>
      <c r="U3428" s="3">
        <v>1733</v>
      </c>
      <c r="X3428" t="str">
        <f t="shared" si="219"/>
        <v/>
      </c>
      <c r="Z3428" t="str">
        <f t="shared" si="220"/>
        <v/>
      </c>
      <c r="AB3428" s="9"/>
      <c r="AC3428" t="s">
        <v>3428</v>
      </c>
      <c r="AD3428">
        <f t="shared" si="221"/>
        <v>0</v>
      </c>
      <c r="AF3428" s="3"/>
      <c r="AG3428" t="s">
        <v>431</v>
      </c>
      <c r="AH3428" s="9" t="s">
        <v>4925</v>
      </c>
    </row>
    <row r="3429" spans="1:34" ht="10.95" customHeight="1" outlineLevel="1" x14ac:dyDescent="0.25">
      <c r="A3429" t="s">
        <v>6682</v>
      </c>
      <c r="C3429" s="3" t="s">
        <v>12988</v>
      </c>
      <c r="D3429" s="3">
        <v>2917</v>
      </c>
      <c r="E3429" s="9">
        <v>2005</v>
      </c>
      <c r="F3429" s="10" t="s">
        <v>6023</v>
      </c>
      <c r="G3429" s="7" t="s">
        <v>5401</v>
      </c>
      <c r="H3429" s="8" t="s">
        <v>3427</v>
      </c>
      <c r="I3429" s="8" t="s">
        <v>10570</v>
      </c>
      <c r="J3429" s="19">
        <v>3</v>
      </c>
      <c r="K3429" s="19" t="s">
        <v>7738</v>
      </c>
      <c r="L3429" s="11"/>
      <c r="M3429" s="11"/>
      <c r="N3429" s="24"/>
      <c r="P3429" s="32"/>
      <c r="T3429" s="19"/>
      <c r="U3429" s="3"/>
      <c r="X3429" t="str">
        <f t="shared" si="219"/>
        <v/>
      </c>
      <c r="Z3429" t="str">
        <f t="shared" si="220"/>
        <v/>
      </c>
      <c r="AB3429" s="9"/>
      <c r="AC3429" t="s">
        <v>3427</v>
      </c>
      <c r="AD3429">
        <f t="shared" si="221"/>
        <v>0</v>
      </c>
      <c r="AF3429" s="3"/>
      <c r="AH3429" s="9"/>
    </row>
    <row r="3430" spans="1:34" ht="10.95" customHeight="1" outlineLevel="1" x14ac:dyDescent="0.25">
      <c r="A3430" t="s">
        <v>6682</v>
      </c>
      <c r="C3430" s="3" t="s">
        <v>12988</v>
      </c>
      <c r="D3430" s="3">
        <v>2918</v>
      </c>
      <c r="E3430" s="9">
        <v>2005</v>
      </c>
      <c r="F3430" s="7" t="s">
        <v>2351</v>
      </c>
      <c r="G3430" s="7" t="s">
        <v>5401</v>
      </c>
      <c r="H3430" s="8" t="s">
        <v>430</v>
      </c>
      <c r="I3430" s="8" t="s">
        <v>13887</v>
      </c>
      <c r="J3430" s="19">
        <v>1</v>
      </c>
      <c r="K3430" s="19" t="s">
        <v>7738</v>
      </c>
      <c r="L3430" s="11"/>
      <c r="M3430" s="11"/>
      <c r="N3430" s="24"/>
      <c r="P3430" s="32"/>
      <c r="T3430" s="19"/>
      <c r="U3430" s="3">
        <v>1739</v>
      </c>
      <c r="X3430" t="str">
        <f t="shared" si="219"/>
        <v/>
      </c>
      <c r="Z3430" t="str">
        <f t="shared" si="220"/>
        <v/>
      </c>
      <c r="AB3430" s="9"/>
      <c r="AC3430" t="s">
        <v>430</v>
      </c>
      <c r="AD3430">
        <f t="shared" si="221"/>
        <v>0</v>
      </c>
      <c r="AF3430" s="3"/>
      <c r="AG3430" t="s">
        <v>431</v>
      </c>
      <c r="AH3430" s="9" t="s">
        <v>4613</v>
      </c>
    </row>
    <row r="3431" spans="1:34" ht="10.95" customHeight="1" outlineLevel="1" x14ac:dyDescent="0.25">
      <c r="A3431" t="s">
        <v>6682</v>
      </c>
      <c r="C3431" s="3" t="s">
        <v>12988</v>
      </c>
      <c r="D3431" s="3">
        <v>2932</v>
      </c>
      <c r="E3431" s="9">
        <v>2005</v>
      </c>
      <c r="F3431" s="7" t="s">
        <v>2351</v>
      </c>
      <c r="G3431" s="7" t="s">
        <v>5401</v>
      </c>
      <c r="H3431" s="8" t="s">
        <v>5623</v>
      </c>
      <c r="I3431" s="8" t="s">
        <v>13888</v>
      </c>
      <c r="J3431" s="19">
        <v>3</v>
      </c>
      <c r="K3431" s="19" t="s">
        <v>7738</v>
      </c>
      <c r="L3431" s="11"/>
      <c r="M3431" s="11"/>
      <c r="N3431" s="24"/>
      <c r="P3431" s="32"/>
      <c r="T3431" s="19"/>
      <c r="U3431" s="3"/>
      <c r="X3431" t="str">
        <f t="shared" si="219"/>
        <v/>
      </c>
      <c r="Z3431" t="str">
        <f t="shared" si="220"/>
        <v/>
      </c>
      <c r="AB3431" s="9"/>
      <c r="AC3431" t="s">
        <v>5623</v>
      </c>
      <c r="AD3431">
        <f t="shared" si="221"/>
        <v>0</v>
      </c>
      <c r="AF3431" s="3"/>
      <c r="AG3431" t="s">
        <v>431</v>
      </c>
      <c r="AH3431" s="9" t="s">
        <v>4613</v>
      </c>
    </row>
    <row r="3432" spans="1:34" ht="10.95" customHeight="1" outlineLevel="1" x14ac:dyDescent="0.25">
      <c r="A3432" t="s">
        <v>6682</v>
      </c>
      <c r="C3432" s="3" t="s">
        <v>12988</v>
      </c>
      <c r="D3432" s="3">
        <v>2935</v>
      </c>
      <c r="E3432" s="9">
        <v>2005</v>
      </c>
      <c r="F3432" s="7">
        <v>1.25</v>
      </c>
      <c r="G3432" s="7" t="s">
        <v>5401</v>
      </c>
      <c r="H3432" s="8" t="s">
        <v>13889</v>
      </c>
      <c r="I3432" s="8" t="s">
        <v>13890</v>
      </c>
      <c r="J3432" s="19">
        <v>3</v>
      </c>
      <c r="K3432" s="19" t="s">
        <v>7736</v>
      </c>
      <c r="L3432" s="11">
        <v>11</v>
      </c>
      <c r="M3432" s="11"/>
      <c r="N3432" s="24"/>
      <c r="P3432" s="32"/>
      <c r="S3432">
        <v>1</v>
      </c>
      <c r="T3432" s="19"/>
      <c r="U3432" s="3"/>
      <c r="X3432" t="str">
        <f t="shared" si="219"/>
        <v/>
      </c>
      <c r="Z3432" t="str">
        <f t="shared" si="220"/>
        <v/>
      </c>
      <c r="AB3432" s="9"/>
      <c r="AC3432" t="s">
        <v>13889</v>
      </c>
      <c r="AD3432">
        <f t="shared" si="221"/>
        <v>0</v>
      </c>
      <c r="AF3432" s="3"/>
      <c r="AH3432" s="9"/>
    </row>
    <row r="3433" spans="1:34" ht="10.95" customHeight="1" outlineLevel="1" x14ac:dyDescent="0.25">
      <c r="A3433" t="s">
        <v>6682</v>
      </c>
      <c r="C3433" s="3" t="s">
        <v>12988</v>
      </c>
      <c r="D3433" s="3">
        <v>2949</v>
      </c>
      <c r="E3433" s="9">
        <v>2005</v>
      </c>
      <c r="F3433" s="7" t="s">
        <v>2351</v>
      </c>
      <c r="G3433" s="7" t="s">
        <v>5401</v>
      </c>
      <c r="H3433" s="8" t="s">
        <v>4603</v>
      </c>
      <c r="I3433" s="8" t="s">
        <v>13891</v>
      </c>
      <c r="J3433" s="19">
        <v>3</v>
      </c>
      <c r="K3433" s="19" t="s">
        <v>7738</v>
      </c>
      <c r="L3433" s="11"/>
      <c r="M3433" s="11"/>
      <c r="N3433" s="24"/>
      <c r="P3433" s="32"/>
      <c r="T3433" s="19"/>
      <c r="U3433" s="3" t="s">
        <v>4593</v>
      </c>
      <c r="X3433" t="str">
        <f t="shared" si="219"/>
        <v/>
      </c>
      <c r="Z3433" t="str">
        <f t="shared" si="220"/>
        <v/>
      </c>
      <c r="AB3433" s="9"/>
      <c r="AC3433" t="s">
        <v>4603</v>
      </c>
      <c r="AD3433">
        <f t="shared" si="221"/>
        <v>0</v>
      </c>
      <c r="AF3433" s="3"/>
      <c r="AG3433" t="s">
        <v>431</v>
      </c>
      <c r="AH3433" s="9" t="s">
        <v>4613</v>
      </c>
    </row>
    <row r="3434" spans="1:34" ht="10.95" customHeight="1" outlineLevel="1" x14ac:dyDescent="0.25">
      <c r="A3434" t="s">
        <v>6682</v>
      </c>
      <c r="C3434" s="3" t="s">
        <v>12988</v>
      </c>
      <c r="D3434" s="3">
        <v>3006</v>
      </c>
      <c r="E3434" s="9">
        <v>2006</v>
      </c>
      <c r="F3434" s="7" t="s">
        <v>13894</v>
      </c>
      <c r="G3434" s="7" t="s">
        <v>5401</v>
      </c>
      <c r="H3434" s="8" t="s">
        <v>13892</v>
      </c>
      <c r="I3434" s="8" t="s">
        <v>13893</v>
      </c>
      <c r="J3434" s="19">
        <v>3</v>
      </c>
      <c r="K3434" s="19" t="s">
        <v>7738</v>
      </c>
      <c r="L3434" s="11"/>
      <c r="M3434" s="11"/>
      <c r="N3434" s="24"/>
      <c r="P3434" s="32"/>
      <c r="T3434" s="19"/>
      <c r="U3434" s="3"/>
      <c r="X3434" t="str">
        <f t="shared" si="219"/>
        <v/>
      </c>
      <c r="Z3434">
        <f t="shared" si="220"/>
        <v>1</v>
      </c>
      <c r="AB3434" s="9"/>
      <c r="AC3434" t="s">
        <v>13892</v>
      </c>
      <c r="AD3434">
        <f t="shared" si="221"/>
        <v>0</v>
      </c>
      <c r="AF3434" s="3"/>
      <c r="AH3434" s="9"/>
    </row>
    <row r="3435" spans="1:34" ht="10.95" customHeight="1" outlineLevel="1" x14ac:dyDescent="0.25">
      <c r="A3435" t="s">
        <v>6682</v>
      </c>
      <c r="C3435" s="3" t="s">
        <v>12988</v>
      </c>
      <c r="D3435" s="3">
        <v>3072</v>
      </c>
      <c r="E3435" s="9">
        <v>2006</v>
      </c>
      <c r="F3435" s="10" t="s">
        <v>20505</v>
      </c>
      <c r="G3435" s="7" t="s">
        <v>5401</v>
      </c>
      <c r="H3435" s="8" t="s">
        <v>13892</v>
      </c>
      <c r="I3435" s="8" t="s">
        <v>13895</v>
      </c>
      <c r="J3435" s="19">
        <v>1</v>
      </c>
      <c r="K3435" s="19" t="s">
        <v>7738</v>
      </c>
      <c r="L3435" s="11"/>
      <c r="M3435" s="11"/>
      <c r="N3435" s="24"/>
      <c r="P3435" s="32"/>
      <c r="T3435" s="19"/>
      <c r="U3435" s="3"/>
      <c r="X3435" t="str">
        <f t="shared" si="219"/>
        <v/>
      </c>
      <c r="Z3435" t="str">
        <f t="shared" si="220"/>
        <v/>
      </c>
      <c r="AB3435" s="9"/>
      <c r="AC3435" t="s">
        <v>13892</v>
      </c>
      <c r="AD3435">
        <f t="shared" si="221"/>
        <v>0</v>
      </c>
      <c r="AF3435" s="3"/>
      <c r="AH3435" s="9"/>
    </row>
    <row r="3436" spans="1:34" ht="10.95" customHeight="1" outlineLevel="1" x14ac:dyDescent="0.25">
      <c r="A3436" t="s">
        <v>6682</v>
      </c>
      <c r="C3436" s="3" t="s">
        <v>12988</v>
      </c>
      <c r="D3436" s="3">
        <v>3073</v>
      </c>
      <c r="E3436" s="9">
        <v>2006</v>
      </c>
      <c r="F3436" s="10" t="s">
        <v>22192</v>
      </c>
      <c r="G3436" s="7" t="s">
        <v>5401</v>
      </c>
      <c r="H3436" s="8" t="s">
        <v>13892</v>
      </c>
      <c r="I3436" s="8" t="s">
        <v>13895</v>
      </c>
      <c r="J3436" s="19">
        <v>3</v>
      </c>
      <c r="K3436" s="19" t="s">
        <v>7738</v>
      </c>
      <c r="L3436" s="11"/>
      <c r="M3436" s="11"/>
      <c r="N3436" s="24"/>
      <c r="P3436" s="32"/>
      <c r="T3436" s="19"/>
      <c r="U3436" s="3"/>
      <c r="X3436" t="str">
        <f t="shared" si="219"/>
        <v/>
      </c>
      <c r="Z3436" t="str">
        <f t="shared" si="220"/>
        <v/>
      </c>
      <c r="AB3436" s="9"/>
      <c r="AC3436" t="s">
        <v>13892</v>
      </c>
      <c r="AD3436">
        <f t="shared" si="221"/>
        <v>0</v>
      </c>
      <c r="AF3436" s="3"/>
      <c r="AH3436" s="9"/>
    </row>
    <row r="3437" spans="1:34" ht="10.95" customHeight="1" outlineLevel="1" x14ac:dyDescent="0.25">
      <c r="A3437" t="s">
        <v>6682</v>
      </c>
      <c r="C3437" s="3" t="s">
        <v>12988</v>
      </c>
      <c r="D3437" s="3">
        <v>3076</v>
      </c>
      <c r="E3437" s="9">
        <v>2006</v>
      </c>
      <c r="F3437" s="7" t="s">
        <v>6317</v>
      </c>
      <c r="G3437" s="7" t="s">
        <v>5401</v>
      </c>
      <c r="H3437" s="8" t="s">
        <v>4109</v>
      </c>
      <c r="I3437" s="8" t="s">
        <v>13896</v>
      </c>
      <c r="J3437" s="19">
        <v>1</v>
      </c>
      <c r="K3437" s="19" t="s">
        <v>7736</v>
      </c>
      <c r="L3437" s="11">
        <v>5.2</v>
      </c>
      <c r="M3437" s="11"/>
      <c r="N3437" s="24"/>
      <c r="P3437" s="32"/>
      <c r="R3437">
        <v>1</v>
      </c>
      <c r="S3437">
        <v>1</v>
      </c>
      <c r="T3437" s="19"/>
      <c r="U3437" s="3" t="s">
        <v>4062</v>
      </c>
      <c r="X3437" t="str">
        <f t="shared" si="219"/>
        <v/>
      </c>
      <c r="Z3437" t="str">
        <f t="shared" si="220"/>
        <v/>
      </c>
      <c r="AB3437" s="9"/>
      <c r="AC3437" t="s">
        <v>4109</v>
      </c>
      <c r="AD3437">
        <f t="shared" si="221"/>
        <v>0</v>
      </c>
      <c r="AF3437" s="3"/>
      <c r="AG3437" t="s">
        <v>4110</v>
      </c>
      <c r="AH3437" s="9"/>
    </row>
    <row r="3438" spans="1:34" ht="10.95" customHeight="1" outlineLevel="1" x14ac:dyDescent="0.25">
      <c r="A3438" t="s">
        <v>6682</v>
      </c>
      <c r="C3438" s="3" t="s">
        <v>12988</v>
      </c>
      <c r="D3438" s="3">
        <v>3077</v>
      </c>
      <c r="E3438" s="9">
        <v>2006</v>
      </c>
      <c r="F3438" s="7" t="s">
        <v>6317</v>
      </c>
      <c r="G3438" s="7" t="s">
        <v>5401</v>
      </c>
      <c r="H3438" s="8" t="s">
        <v>4109</v>
      </c>
      <c r="I3438" s="8" t="s">
        <v>13896</v>
      </c>
      <c r="J3438" s="19">
        <v>1</v>
      </c>
      <c r="K3438" s="19" t="s">
        <v>7736</v>
      </c>
      <c r="L3438" s="11">
        <v>5.2</v>
      </c>
      <c r="M3438" s="11"/>
      <c r="N3438" s="24"/>
      <c r="P3438" s="32"/>
      <c r="R3438">
        <v>1</v>
      </c>
      <c r="S3438">
        <v>1</v>
      </c>
      <c r="T3438" s="19"/>
      <c r="U3438" s="3" t="s">
        <v>4063</v>
      </c>
      <c r="X3438" t="str">
        <f t="shared" si="219"/>
        <v/>
      </c>
      <c r="Z3438" t="str">
        <f t="shared" si="220"/>
        <v/>
      </c>
      <c r="AB3438" s="9"/>
      <c r="AC3438" t="s">
        <v>4109</v>
      </c>
      <c r="AD3438">
        <f t="shared" si="221"/>
        <v>0</v>
      </c>
      <c r="AF3438" s="3"/>
      <c r="AG3438" t="s">
        <v>4110</v>
      </c>
      <c r="AH3438" s="9"/>
    </row>
    <row r="3439" spans="1:34" ht="10.95" customHeight="1" outlineLevel="1" x14ac:dyDescent="0.25">
      <c r="A3439" t="s">
        <v>6682</v>
      </c>
      <c r="C3439" s="3" t="s">
        <v>12988</v>
      </c>
      <c r="D3439" s="3" t="s">
        <v>13897</v>
      </c>
      <c r="E3439" s="9">
        <v>2006</v>
      </c>
      <c r="F3439" s="7" t="s">
        <v>13899</v>
      </c>
      <c r="G3439" s="7" t="s">
        <v>5401</v>
      </c>
      <c r="H3439" s="8" t="s">
        <v>4109</v>
      </c>
      <c r="I3439" s="8" t="s">
        <v>13896</v>
      </c>
      <c r="J3439" s="19">
        <v>1</v>
      </c>
      <c r="K3439" s="19" t="s">
        <v>7738</v>
      </c>
      <c r="L3439" s="11"/>
      <c r="M3439" s="11"/>
      <c r="N3439" s="24"/>
      <c r="P3439" s="32"/>
      <c r="T3439" s="19"/>
      <c r="U3439" s="3" t="s">
        <v>4067</v>
      </c>
      <c r="W3439" t="s">
        <v>7738</v>
      </c>
      <c r="X3439" t="str">
        <f t="shared" si="219"/>
        <v/>
      </c>
      <c r="Z3439" t="str">
        <f t="shared" si="220"/>
        <v/>
      </c>
      <c r="AB3439" s="9"/>
      <c r="AC3439" t="s">
        <v>4109</v>
      </c>
      <c r="AD3439">
        <f t="shared" si="221"/>
        <v>0</v>
      </c>
      <c r="AF3439" s="3"/>
      <c r="AG3439" t="s">
        <v>4110</v>
      </c>
      <c r="AH3439" s="9"/>
    </row>
    <row r="3440" spans="1:34" ht="10.95" customHeight="1" outlineLevel="1" x14ac:dyDescent="0.25">
      <c r="A3440" t="s">
        <v>6682</v>
      </c>
      <c r="C3440" s="3" t="s">
        <v>12988</v>
      </c>
      <c r="D3440" s="3" t="s">
        <v>13897</v>
      </c>
      <c r="E3440" s="9">
        <v>2006</v>
      </c>
      <c r="F3440" s="7" t="s">
        <v>13898</v>
      </c>
      <c r="G3440" s="7" t="s">
        <v>5401</v>
      </c>
      <c r="H3440" s="8" t="s">
        <v>4109</v>
      </c>
      <c r="I3440" s="8" t="s">
        <v>13896</v>
      </c>
      <c r="J3440" s="19">
        <v>1</v>
      </c>
      <c r="K3440" s="19" t="s">
        <v>7738</v>
      </c>
      <c r="L3440" s="11"/>
      <c r="M3440" s="11"/>
      <c r="N3440" s="24"/>
      <c r="P3440" s="32"/>
      <c r="T3440" s="19"/>
      <c r="U3440" s="3" t="s">
        <v>4068</v>
      </c>
      <c r="W3440" t="s">
        <v>7738</v>
      </c>
      <c r="X3440" t="str">
        <f t="shared" si="219"/>
        <v/>
      </c>
      <c r="Z3440">
        <f t="shared" si="220"/>
        <v>1</v>
      </c>
      <c r="AB3440" s="9"/>
      <c r="AC3440" t="s">
        <v>4109</v>
      </c>
      <c r="AD3440">
        <f t="shared" si="221"/>
        <v>0</v>
      </c>
      <c r="AF3440" s="3"/>
      <c r="AG3440" t="s">
        <v>4110</v>
      </c>
      <c r="AH3440" s="9"/>
    </row>
    <row r="3441" spans="1:34" ht="10.95" customHeight="1" outlineLevel="1" x14ac:dyDescent="0.25">
      <c r="A3441" t="s">
        <v>6682</v>
      </c>
      <c r="C3441" s="3" t="s">
        <v>12988</v>
      </c>
      <c r="D3441" s="3" t="s">
        <v>13902</v>
      </c>
      <c r="E3441" s="9">
        <v>2006</v>
      </c>
      <c r="F3441" s="7" t="s">
        <v>13901</v>
      </c>
      <c r="G3441" s="7" t="s">
        <v>5401</v>
      </c>
      <c r="H3441" s="8" t="s">
        <v>4596</v>
      </c>
      <c r="I3441" s="8" t="s">
        <v>13900</v>
      </c>
      <c r="J3441" s="19">
        <v>5</v>
      </c>
      <c r="K3441" s="19" t="s">
        <v>7738</v>
      </c>
      <c r="L3441" s="11"/>
      <c r="M3441" s="11"/>
      <c r="N3441" s="24"/>
      <c r="P3441" s="32"/>
      <c r="T3441" s="19"/>
      <c r="U3441" s="3" t="s">
        <v>6666</v>
      </c>
      <c r="X3441" t="str">
        <f t="shared" si="219"/>
        <v/>
      </c>
      <c r="Z3441" t="str">
        <f t="shared" si="220"/>
        <v/>
      </c>
      <c r="AB3441" s="9"/>
      <c r="AC3441" t="s">
        <v>4596</v>
      </c>
      <c r="AD3441">
        <f t="shared" si="221"/>
        <v>0</v>
      </c>
      <c r="AF3441" s="3"/>
      <c r="AG3441" t="s">
        <v>6681</v>
      </c>
      <c r="AH3441" s="9"/>
    </row>
    <row r="3442" spans="1:34" ht="10.95" customHeight="1" outlineLevel="1" x14ac:dyDescent="0.25">
      <c r="A3442" t="s">
        <v>6682</v>
      </c>
      <c r="C3442" s="3" t="s">
        <v>12988</v>
      </c>
      <c r="D3442" s="3">
        <v>3096</v>
      </c>
      <c r="E3442" s="9">
        <v>2006</v>
      </c>
      <c r="F3442" s="10" t="s">
        <v>4650</v>
      </c>
      <c r="G3442" s="7" t="s">
        <v>5401</v>
      </c>
      <c r="H3442" s="8" t="s">
        <v>2359</v>
      </c>
      <c r="I3442" s="8" t="s">
        <v>13900</v>
      </c>
      <c r="J3442" s="19">
        <v>6</v>
      </c>
      <c r="K3442" s="19" t="s">
        <v>7738</v>
      </c>
      <c r="L3442" s="11"/>
      <c r="M3442" s="11"/>
      <c r="N3442" s="24"/>
      <c r="P3442" s="32"/>
      <c r="T3442" s="19"/>
      <c r="U3442" s="3" t="s">
        <v>6245</v>
      </c>
      <c r="X3442" t="str">
        <f t="shared" si="219"/>
        <v/>
      </c>
      <c r="Z3442" t="str">
        <f t="shared" si="220"/>
        <v/>
      </c>
      <c r="AB3442" s="9"/>
      <c r="AC3442" t="s">
        <v>2359</v>
      </c>
      <c r="AD3442">
        <f t="shared" si="221"/>
        <v>0</v>
      </c>
      <c r="AF3442" s="3"/>
      <c r="AG3442" t="s">
        <v>6681</v>
      </c>
      <c r="AH3442" s="9"/>
    </row>
    <row r="3443" spans="1:34" ht="10.95" customHeight="1" outlineLevel="1" x14ac:dyDescent="0.25">
      <c r="A3443" t="s">
        <v>6682</v>
      </c>
      <c r="C3443" s="3" t="s">
        <v>12988</v>
      </c>
      <c r="D3443" s="3">
        <v>3139</v>
      </c>
      <c r="E3443" s="9">
        <v>2006</v>
      </c>
      <c r="F3443" s="10" t="s">
        <v>22193</v>
      </c>
      <c r="G3443" s="7" t="s">
        <v>5401</v>
      </c>
      <c r="H3443" s="8" t="s">
        <v>2359</v>
      </c>
      <c r="I3443" s="8" t="s">
        <v>13903</v>
      </c>
      <c r="J3443" s="19">
        <v>6</v>
      </c>
      <c r="K3443" s="19" t="s">
        <v>7738</v>
      </c>
      <c r="L3443" s="11"/>
      <c r="M3443" s="11"/>
      <c r="N3443" s="24"/>
      <c r="P3443" s="32"/>
      <c r="T3443" s="19"/>
      <c r="U3443" s="3"/>
      <c r="X3443" t="str">
        <f t="shared" si="219"/>
        <v/>
      </c>
      <c r="Z3443" t="str">
        <f t="shared" si="220"/>
        <v/>
      </c>
      <c r="AB3443" s="9"/>
      <c r="AC3443" t="s">
        <v>2359</v>
      </c>
      <c r="AD3443">
        <f t="shared" si="221"/>
        <v>0</v>
      </c>
      <c r="AF3443" s="3"/>
      <c r="AH3443" s="9"/>
    </row>
    <row r="3444" spans="1:34" ht="10.95" customHeight="1" outlineLevel="1" collapsed="1" x14ac:dyDescent="0.25">
      <c r="A3444" t="s">
        <v>6682</v>
      </c>
      <c r="C3444" s="3" t="s">
        <v>12988</v>
      </c>
      <c r="D3444" s="3">
        <v>3140</v>
      </c>
      <c r="E3444" s="9">
        <v>2006</v>
      </c>
      <c r="F3444" s="10" t="s">
        <v>22193</v>
      </c>
      <c r="G3444" s="7" t="s">
        <v>5401</v>
      </c>
      <c r="H3444" s="8" t="s">
        <v>2359</v>
      </c>
      <c r="I3444" s="8" t="s">
        <v>13903</v>
      </c>
      <c r="J3444" s="19">
        <v>6</v>
      </c>
      <c r="K3444" s="19" t="s">
        <v>7738</v>
      </c>
      <c r="L3444" s="11"/>
      <c r="M3444" s="11"/>
      <c r="N3444" s="24"/>
      <c r="P3444" s="32"/>
      <c r="T3444" s="19"/>
      <c r="U3444" s="3"/>
      <c r="X3444" t="str">
        <f t="shared" si="219"/>
        <v/>
      </c>
      <c r="Z3444" t="str">
        <f t="shared" si="220"/>
        <v/>
      </c>
      <c r="AB3444" s="9"/>
      <c r="AC3444" t="s">
        <v>2359</v>
      </c>
      <c r="AD3444">
        <f t="shared" si="221"/>
        <v>0</v>
      </c>
      <c r="AF3444" s="3"/>
      <c r="AH3444" s="9"/>
    </row>
    <row r="3445" spans="1:34" ht="10.95" customHeight="1" outlineLevel="1" x14ac:dyDescent="0.25">
      <c r="A3445" t="s">
        <v>6682</v>
      </c>
      <c r="C3445" s="3" t="s">
        <v>12988</v>
      </c>
      <c r="D3445" s="3">
        <v>3141</v>
      </c>
      <c r="E3445" s="9">
        <v>2006</v>
      </c>
      <c r="F3445" s="7" t="s">
        <v>6317</v>
      </c>
      <c r="G3445" s="7" t="s">
        <v>5401</v>
      </c>
      <c r="H3445" s="8" t="s">
        <v>2359</v>
      </c>
      <c r="I3445" s="8" t="s">
        <v>13903</v>
      </c>
      <c r="J3445" s="19">
        <v>6</v>
      </c>
      <c r="K3445" s="19" t="s">
        <v>7738</v>
      </c>
      <c r="L3445" s="11"/>
      <c r="M3445" s="11"/>
      <c r="N3445" s="24"/>
      <c r="P3445" s="32"/>
      <c r="T3445" s="19"/>
      <c r="U3445" s="3"/>
      <c r="X3445" t="str">
        <f t="shared" si="219"/>
        <v/>
      </c>
      <c r="Z3445" t="str">
        <f t="shared" si="220"/>
        <v/>
      </c>
      <c r="AB3445" s="9"/>
      <c r="AC3445" t="s">
        <v>2359</v>
      </c>
      <c r="AD3445">
        <f t="shared" si="221"/>
        <v>0</v>
      </c>
      <c r="AF3445" s="3"/>
      <c r="AH3445" s="9"/>
    </row>
    <row r="3446" spans="1:34" ht="10.95" customHeight="1" outlineLevel="1" x14ac:dyDescent="0.25">
      <c r="A3446" t="s">
        <v>6682</v>
      </c>
      <c r="C3446" s="3" t="s">
        <v>12988</v>
      </c>
      <c r="D3446" s="3">
        <v>3178</v>
      </c>
      <c r="E3446" s="9">
        <v>2007</v>
      </c>
      <c r="F3446" s="10" t="s">
        <v>22193</v>
      </c>
      <c r="G3446" s="7" t="s">
        <v>5401</v>
      </c>
      <c r="H3446" s="8" t="s">
        <v>2359</v>
      </c>
      <c r="I3446" s="8" t="s">
        <v>13900</v>
      </c>
      <c r="J3446" s="19">
        <v>6</v>
      </c>
      <c r="K3446" s="19" t="s">
        <v>7738</v>
      </c>
      <c r="L3446" s="11"/>
      <c r="M3446" s="11"/>
      <c r="N3446" s="24"/>
      <c r="P3446" s="32"/>
      <c r="T3446" s="19"/>
      <c r="U3446" s="3"/>
      <c r="X3446" t="str">
        <f t="shared" si="219"/>
        <v/>
      </c>
      <c r="Z3446" t="str">
        <f t="shared" si="220"/>
        <v/>
      </c>
      <c r="AB3446" s="9"/>
      <c r="AC3446" t="s">
        <v>2359</v>
      </c>
      <c r="AD3446">
        <f t="shared" si="221"/>
        <v>0</v>
      </c>
      <c r="AF3446" s="3"/>
      <c r="AH3446" s="9"/>
    </row>
    <row r="3447" spans="1:34" ht="10.95" customHeight="1" outlineLevel="1" x14ac:dyDescent="0.25">
      <c r="A3447" t="s">
        <v>6682</v>
      </c>
      <c r="C3447" s="3" t="s">
        <v>12988</v>
      </c>
      <c r="D3447" s="3">
        <v>3179</v>
      </c>
      <c r="E3447" s="9">
        <v>2007</v>
      </c>
      <c r="F3447" s="10" t="s">
        <v>22101</v>
      </c>
      <c r="G3447" s="7" t="s">
        <v>5401</v>
      </c>
      <c r="H3447" s="8" t="s">
        <v>2359</v>
      </c>
      <c r="I3447" s="8" t="s">
        <v>13900</v>
      </c>
      <c r="J3447" s="19">
        <v>6</v>
      </c>
      <c r="K3447" s="19" t="s">
        <v>7738</v>
      </c>
      <c r="L3447" s="11"/>
      <c r="M3447" s="11"/>
      <c r="N3447" s="24"/>
      <c r="P3447" s="32"/>
      <c r="T3447" s="19"/>
      <c r="U3447" s="3"/>
      <c r="X3447" t="str">
        <f t="shared" si="219"/>
        <v/>
      </c>
      <c r="Z3447" t="str">
        <f t="shared" si="220"/>
        <v/>
      </c>
      <c r="AB3447" s="9"/>
      <c r="AC3447" t="s">
        <v>2359</v>
      </c>
      <c r="AD3447">
        <f t="shared" si="221"/>
        <v>0</v>
      </c>
      <c r="AF3447" s="3"/>
      <c r="AH3447" s="9"/>
    </row>
    <row r="3448" spans="1:34" ht="10.95" customHeight="1" outlineLevel="1" x14ac:dyDescent="0.25">
      <c r="A3448" t="s">
        <v>6682</v>
      </c>
      <c r="C3448" s="3" t="s">
        <v>12988</v>
      </c>
      <c r="D3448" s="3">
        <v>3180</v>
      </c>
      <c r="E3448" s="9">
        <v>2007</v>
      </c>
      <c r="F3448" s="7" t="s">
        <v>6317</v>
      </c>
      <c r="G3448" s="7" t="s">
        <v>5401</v>
      </c>
      <c r="H3448" s="8" t="s">
        <v>2359</v>
      </c>
      <c r="I3448" s="8" t="s">
        <v>13900</v>
      </c>
      <c r="J3448" s="19">
        <v>6</v>
      </c>
      <c r="K3448" s="19" t="s">
        <v>7738</v>
      </c>
      <c r="L3448" s="11"/>
      <c r="M3448" s="11"/>
      <c r="N3448" s="24"/>
      <c r="P3448" s="32"/>
      <c r="T3448" s="19"/>
      <c r="U3448" s="3"/>
      <c r="X3448" t="str">
        <f t="shared" si="219"/>
        <v/>
      </c>
      <c r="Z3448" t="str">
        <f t="shared" si="220"/>
        <v/>
      </c>
      <c r="AB3448" s="9"/>
      <c r="AC3448" t="s">
        <v>2359</v>
      </c>
      <c r="AD3448">
        <f t="shared" si="221"/>
        <v>0</v>
      </c>
      <c r="AF3448" s="3"/>
      <c r="AH3448" s="9"/>
    </row>
    <row r="3449" spans="1:34" ht="10.95" customHeight="1" outlineLevel="1" x14ac:dyDescent="0.25">
      <c r="A3449" t="s">
        <v>6682</v>
      </c>
      <c r="C3449" s="3" t="s">
        <v>12988</v>
      </c>
      <c r="D3449" s="3">
        <v>3181</v>
      </c>
      <c r="E3449" s="9">
        <v>2007</v>
      </c>
      <c r="F3449" s="10" t="s">
        <v>4650</v>
      </c>
      <c r="G3449" s="7" t="s">
        <v>5401</v>
      </c>
      <c r="H3449" s="8" t="s">
        <v>2359</v>
      </c>
      <c r="I3449" s="8" t="s">
        <v>13900</v>
      </c>
      <c r="J3449" s="19">
        <v>6</v>
      </c>
      <c r="K3449" s="19" t="s">
        <v>7738</v>
      </c>
      <c r="L3449" s="11"/>
      <c r="M3449" s="11"/>
      <c r="N3449" s="24"/>
      <c r="P3449" s="32"/>
      <c r="T3449" s="19"/>
      <c r="U3449" s="3"/>
      <c r="X3449" t="str">
        <f t="shared" si="219"/>
        <v/>
      </c>
      <c r="Z3449" t="str">
        <f t="shared" si="220"/>
        <v/>
      </c>
      <c r="AB3449" s="9"/>
      <c r="AC3449" t="s">
        <v>2359</v>
      </c>
      <c r="AD3449">
        <f t="shared" si="221"/>
        <v>0</v>
      </c>
      <c r="AF3449" s="3"/>
      <c r="AH3449" s="9"/>
    </row>
    <row r="3450" spans="1:34" ht="10.95" customHeight="1" outlineLevel="1" x14ac:dyDescent="0.25">
      <c r="A3450" t="s">
        <v>6682</v>
      </c>
      <c r="C3450" s="3" t="s">
        <v>12988</v>
      </c>
      <c r="D3450" s="3">
        <v>3193</v>
      </c>
      <c r="E3450" s="9">
        <v>2007</v>
      </c>
      <c r="F3450" s="10" t="s">
        <v>22193</v>
      </c>
      <c r="G3450" s="7" t="s">
        <v>5401</v>
      </c>
      <c r="H3450" s="8" t="s">
        <v>2359</v>
      </c>
      <c r="I3450" s="8" t="s">
        <v>13900</v>
      </c>
      <c r="J3450" s="19">
        <v>6</v>
      </c>
      <c r="K3450" s="19" t="s">
        <v>7738</v>
      </c>
      <c r="L3450" s="11"/>
      <c r="M3450" s="11"/>
      <c r="N3450" s="24"/>
      <c r="P3450" s="32"/>
      <c r="T3450" s="19"/>
      <c r="U3450" s="3"/>
      <c r="X3450" t="str">
        <f t="shared" si="219"/>
        <v/>
      </c>
      <c r="Z3450" t="str">
        <f t="shared" si="220"/>
        <v/>
      </c>
      <c r="AB3450" s="9"/>
      <c r="AC3450" t="s">
        <v>2359</v>
      </c>
      <c r="AD3450">
        <f t="shared" si="221"/>
        <v>0</v>
      </c>
      <c r="AF3450" s="3"/>
      <c r="AH3450" s="9"/>
    </row>
    <row r="3451" spans="1:34" ht="10.95" customHeight="1" outlineLevel="1" x14ac:dyDescent="0.25">
      <c r="A3451" t="s">
        <v>6682</v>
      </c>
      <c r="C3451" s="3" t="s">
        <v>12988</v>
      </c>
      <c r="D3451" s="3">
        <v>3194</v>
      </c>
      <c r="E3451" s="9">
        <v>2007</v>
      </c>
      <c r="F3451" s="10" t="s">
        <v>22101</v>
      </c>
      <c r="G3451" s="7" t="s">
        <v>5401</v>
      </c>
      <c r="H3451" s="8" t="s">
        <v>2359</v>
      </c>
      <c r="I3451" s="8" t="s">
        <v>13900</v>
      </c>
      <c r="J3451" s="19">
        <v>6</v>
      </c>
      <c r="K3451" s="19" t="s">
        <v>7738</v>
      </c>
      <c r="L3451" s="11"/>
      <c r="M3451" s="11"/>
      <c r="N3451" s="24"/>
      <c r="P3451" s="32"/>
      <c r="T3451" s="19"/>
      <c r="U3451" s="3"/>
      <c r="X3451" t="str">
        <f t="shared" si="219"/>
        <v/>
      </c>
      <c r="Z3451" t="str">
        <f t="shared" si="220"/>
        <v/>
      </c>
      <c r="AB3451" s="9"/>
      <c r="AC3451" t="s">
        <v>2359</v>
      </c>
      <c r="AD3451">
        <f t="shared" si="221"/>
        <v>0</v>
      </c>
      <c r="AF3451" s="3"/>
      <c r="AH3451" s="9"/>
    </row>
    <row r="3452" spans="1:34" ht="10.95" customHeight="1" outlineLevel="1" x14ac:dyDescent="0.25">
      <c r="A3452" t="s">
        <v>6682</v>
      </c>
      <c r="C3452" s="3" t="s">
        <v>12988</v>
      </c>
      <c r="D3452" s="3">
        <v>3195</v>
      </c>
      <c r="E3452" s="9">
        <v>2007</v>
      </c>
      <c r="F3452" s="7" t="s">
        <v>6317</v>
      </c>
      <c r="G3452" s="7" t="s">
        <v>5401</v>
      </c>
      <c r="H3452" s="8" t="s">
        <v>2359</v>
      </c>
      <c r="I3452" s="8" t="s">
        <v>13900</v>
      </c>
      <c r="J3452" s="19">
        <v>6</v>
      </c>
      <c r="K3452" s="19" t="s">
        <v>7738</v>
      </c>
      <c r="L3452" s="11"/>
      <c r="M3452" s="11"/>
      <c r="N3452" s="24"/>
      <c r="P3452" s="32"/>
      <c r="T3452" s="19"/>
      <c r="U3452" s="3"/>
      <c r="X3452" t="str">
        <f t="shared" si="219"/>
        <v/>
      </c>
      <c r="Z3452" t="str">
        <f t="shared" si="220"/>
        <v/>
      </c>
      <c r="AB3452" s="9"/>
      <c r="AC3452" t="s">
        <v>2359</v>
      </c>
      <c r="AD3452">
        <f t="shared" si="221"/>
        <v>0</v>
      </c>
      <c r="AF3452" s="3"/>
      <c r="AH3452" s="9"/>
    </row>
    <row r="3453" spans="1:34" ht="10.95" customHeight="1" outlineLevel="1" x14ac:dyDescent="0.25">
      <c r="A3453" t="s">
        <v>6682</v>
      </c>
      <c r="C3453" s="3" t="s">
        <v>12988</v>
      </c>
      <c r="D3453" s="3">
        <v>3196</v>
      </c>
      <c r="E3453" s="9">
        <v>2007</v>
      </c>
      <c r="F3453" s="10" t="s">
        <v>4650</v>
      </c>
      <c r="G3453" s="7" t="s">
        <v>5401</v>
      </c>
      <c r="H3453" s="8" t="s">
        <v>2359</v>
      </c>
      <c r="I3453" s="8" t="s">
        <v>13900</v>
      </c>
      <c r="J3453" s="19">
        <v>6</v>
      </c>
      <c r="K3453" s="19" t="s">
        <v>7738</v>
      </c>
      <c r="L3453" s="11"/>
      <c r="M3453" s="11"/>
      <c r="N3453" s="24"/>
      <c r="P3453" s="32"/>
      <c r="T3453" s="19"/>
      <c r="U3453" s="3"/>
      <c r="X3453" t="str">
        <f t="shared" si="219"/>
        <v/>
      </c>
      <c r="Z3453" t="str">
        <f t="shared" si="220"/>
        <v/>
      </c>
      <c r="AB3453" s="9"/>
      <c r="AC3453" t="s">
        <v>2359</v>
      </c>
      <c r="AD3453">
        <f t="shared" si="221"/>
        <v>0</v>
      </c>
      <c r="AF3453" s="3"/>
      <c r="AH3453" s="9"/>
    </row>
    <row r="3454" spans="1:34" ht="10.95" customHeight="1" outlineLevel="1" x14ac:dyDescent="0.25">
      <c r="A3454" t="s">
        <v>6682</v>
      </c>
      <c r="C3454" s="3" t="s">
        <v>12988</v>
      </c>
      <c r="D3454" s="3">
        <v>3199</v>
      </c>
      <c r="E3454" s="9">
        <v>2008</v>
      </c>
      <c r="F3454" s="10" t="s">
        <v>22194</v>
      </c>
      <c r="G3454" s="7" t="s">
        <v>5401</v>
      </c>
      <c r="H3454" s="8" t="s">
        <v>4109</v>
      </c>
      <c r="I3454" s="8" t="s">
        <v>13904</v>
      </c>
      <c r="J3454" s="19">
        <v>3</v>
      </c>
      <c r="K3454" s="19" t="s">
        <v>7738</v>
      </c>
      <c r="L3454" s="11"/>
      <c r="M3454" s="11"/>
      <c r="N3454" s="24"/>
      <c r="P3454" s="32"/>
      <c r="T3454" s="19"/>
      <c r="U3454" s="3"/>
      <c r="X3454" t="str">
        <f t="shared" si="219"/>
        <v/>
      </c>
      <c r="Z3454" t="str">
        <f t="shared" si="220"/>
        <v/>
      </c>
      <c r="AB3454" s="9"/>
      <c r="AC3454" t="s">
        <v>4109</v>
      </c>
      <c r="AD3454">
        <f t="shared" si="221"/>
        <v>0</v>
      </c>
      <c r="AF3454" s="3"/>
      <c r="AH3454" s="9"/>
    </row>
    <row r="3455" spans="1:34" ht="10.95" customHeight="1" outlineLevel="1" x14ac:dyDescent="0.25">
      <c r="A3455" t="s">
        <v>6682</v>
      </c>
      <c r="C3455" s="3" t="s">
        <v>12988</v>
      </c>
      <c r="D3455" s="3">
        <v>3216</v>
      </c>
      <c r="E3455" s="9">
        <v>2008</v>
      </c>
      <c r="F3455" s="10" t="s">
        <v>20505</v>
      </c>
      <c r="G3455" s="7" t="s">
        <v>5401</v>
      </c>
      <c r="H3455" s="8" t="s">
        <v>1458</v>
      </c>
      <c r="I3455" s="8" t="s">
        <v>13905</v>
      </c>
      <c r="J3455" s="19">
        <v>3</v>
      </c>
      <c r="K3455" s="19" t="s">
        <v>7738</v>
      </c>
      <c r="L3455" s="11"/>
      <c r="M3455" s="11"/>
      <c r="N3455" s="24"/>
      <c r="P3455" s="32"/>
      <c r="T3455" s="19"/>
      <c r="U3455" s="3"/>
      <c r="X3455" t="str">
        <f t="shared" si="219"/>
        <v/>
      </c>
      <c r="Z3455" t="str">
        <f t="shared" si="220"/>
        <v/>
      </c>
      <c r="AB3455" s="9"/>
      <c r="AC3455" t="s">
        <v>1458</v>
      </c>
      <c r="AD3455">
        <f t="shared" si="221"/>
        <v>0</v>
      </c>
      <c r="AF3455" s="3"/>
      <c r="AH3455" s="9"/>
    </row>
    <row r="3456" spans="1:34" ht="10.95" customHeight="1" outlineLevel="1" x14ac:dyDescent="0.25">
      <c r="A3456" t="s">
        <v>6682</v>
      </c>
      <c r="C3456" s="3" t="s">
        <v>12988</v>
      </c>
      <c r="D3456" s="3">
        <v>3218</v>
      </c>
      <c r="E3456" s="9">
        <v>2008</v>
      </c>
      <c r="F3456" s="10" t="s">
        <v>22195</v>
      </c>
      <c r="G3456" s="7" t="s">
        <v>5401</v>
      </c>
      <c r="H3456" s="8" t="s">
        <v>1458</v>
      </c>
      <c r="I3456" s="8" t="s">
        <v>13906</v>
      </c>
      <c r="J3456" s="19">
        <v>3</v>
      </c>
      <c r="K3456" s="19" t="s">
        <v>7738</v>
      </c>
      <c r="L3456" s="11"/>
      <c r="M3456" s="11"/>
      <c r="N3456" s="24"/>
      <c r="P3456" s="32"/>
      <c r="T3456" s="19"/>
      <c r="U3456" s="3"/>
      <c r="X3456" t="str">
        <f t="shared" si="219"/>
        <v/>
      </c>
      <c r="Z3456" t="str">
        <f t="shared" si="220"/>
        <v/>
      </c>
      <c r="AB3456" s="9"/>
      <c r="AC3456" t="s">
        <v>1458</v>
      </c>
      <c r="AD3456">
        <f t="shared" si="221"/>
        <v>0</v>
      </c>
      <c r="AF3456" s="3"/>
      <c r="AH3456" s="9"/>
    </row>
    <row r="3457" spans="1:34" ht="10.95" customHeight="1" outlineLevel="1" x14ac:dyDescent="0.25">
      <c r="A3457" t="s">
        <v>6682</v>
      </c>
      <c r="C3457" s="3" t="s">
        <v>12988</v>
      </c>
      <c r="D3457" s="3">
        <v>3220</v>
      </c>
      <c r="E3457" s="9">
        <v>2008</v>
      </c>
      <c r="F3457" s="10" t="s">
        <v>22196</v>
      </c>
      <c r="G3457" s="7" t="s">
        <v>5401</v>
      </c>
      <c r="H3457" s="8" t="s">
        <v>4105</v>
      </c>
      <c r="I3457" s="8" t="s">
        <v>13907</v>
      </c>
      <c r="J3457" s="19">
        <v>1</v>
      </c>
      <c r="K3457" s="19" t="s">
        <v>20093</v>
      </c>
      <c r="L3457" s="11"/>
      <c r="M3457" s="11"/>
      <c r="N3457" s="24"/>
      <c r="P3457" s="32"/>
      <c r="T3457" s="19"/>
      <c r="U3457" s="3"/>
      <c r="X3457" t="str">
        <f t="shared" si="219"/>
        <v/>
      </c>
      <c r="Z3457" t="str">
        <f t="shared" si="220"/>
        <v/>
      </c>
      <c r="AB3457" s="9"/>
      <c r="AC3457" t="s">
        <v>4105</v>
      </c>
      <c r="AD3457">
        <f t="shared" si="221"/>
        <v>0</v>
      </c>
      <c r="AF3457" s="3"/>
      <c r="AH3457" s="9"/>
    </row>
    <row r="3458" spans="1:34" ht="10.95" customHeight="1" outlineLevel="1" x14ac:dyDescent="0.25">
      <c r="A3458" t="s">
        <v>6682</v>
      </c>
      <c r="C3458" s="3" t="s">
        <v>12988</v>
      </c>
      <c r="D3458" s="3">
        <v>3221</v>
      </c>
      <c r="E3458" s="9">
        <v>2008</v>
      </c>
      <c r="F3458" s="10" t="s">
        <v>22196</v>
      </c>
      <c r="G3458" s="7" t="s">
        <v>5401</v>
      </c>
      <c r="H3458" s="8" t="s">
        <v>5402</v>
      </c>
      <c r="I3458" s="8" t="s">
        <v>13907</v>
      </c>
      <c r="J3458" s="19">
        <v>1</v>
      </c>
      <c r="K3458" s="19" t="s">
        <v>20093</v>
      </c>
      <c r="L3458" s="11"/>
      <c r="M3458" s="11"/>
      <c r="N3458" s="24"/>
      <c r="P3458" s="32"/>
      <c r="R3458">
        <v>1</v>
      </c>
      <c r="S3458">
        <v>1</v>
      </c>
      <c r="T3458" s="19"/>
      <c r="U3458" s="3"/>
      <c r="X3458" t="str">
        <f t="shared" ref="X3458:X3521" si="222">IF(COUNTIF(F3458,"*fdc*"),1,"")</f>
        <v/>
      </c>
      <c r="Z3458" t="str">
        <f t="shared" ref="Z3458:Z3521" si="223">IF(COUNTIF(F3458,"*s/s*"),1,"")</f>
        <v/>
      </c>
      <c r="AB3458" s="9"/>
      <c r="AC3458" t="s">
        <v>5402</v>
      </c>
      <c r="AD3458">
        <f t="shared" si="221"/>
        <v>1</v>
      </c>
      <c r="AF3458" s="3"/>
      <c r="AH3458" s="9"/>
    </row>
    <row r="3459" spans="1:34" ht="10.95" customHeight="1" outlineLevel="1" x14ac:dyDescent="0.25">
      <c r="A3459" t="s">
        <v>6682</v>
      </c>
      <c r="C3459" s="3" t="s">
        <v>12988</v>
      </c>
      <c r="D3459" s="3" t="s">
        <v>18846</v>
      </c>
      <c r="E3459" s="9">
        <v>2008</v>
      </c>
      <c r="F3459" s="7" t="s">
        <v>18848</v>
      </c>
      <c r="G3459" s="7" t="s">
        <v>5401</v>
      </c>
      <c r="H3459" s="8" t="s">
        <v>18847</v>
      </c>
      <c r="I3459" s="8" t="s">
        <v>13907</v>
      </c>
      <c r="J3459" s="19">
        <v>1</v>
      </c>
      <c r="K3459" s="19" t="s">
        <v>7736</v>
      </c>
      <c r="L3459" s="11">
        <v>2.6</v>
      </c>
      <c r="M3459" s="11"/>
      <c r="N3459" s="24"/>
      <c r="P3459" s="32"/>
      <c r="T3459" s="19"/>
      <c r="U3459" s="3"/>
      <c r="X3459" t="str">
        <f t="shared" si="222"/>
        <v/>
      </c>
      <c r="Z3459" t="str">
        <f t="shared" si="223"/>
        <v/>
      </c>
      <c r="AB3459" s="9"/>
      <c r="AC3459" t="s">
        <v>18847</v>
      </c>
      <c r="AD3459">
        <f t="shared" si="221"/>
        <v>1</v>
      </c>
      <c r="AF3459" s="3"/>
      <c r="AH3459" s="9"/>
    </row>
    <row r="3460" spans="1:34" ht="10.95" customHeight="1" outlineLevel="1" x14ac:dyDescent="0.25">
      <c r="A3460" t="s">
        <v>6682</v>
      </c>
      <c r="C3460" s="3" t="s">
        <v>12988</v>
      </c>
      <c r="D3460" s="3">
        <v>3244</v>
      </c>
      <c r="E3460" s="9">
        <v>2009</v>
      </c>
      <c r="F3460" s="10" t="s">
        <v>6023</v>
      </c>
      <c r="G3460" s="7" t="s">
        <v>5401</v>
      </c>
      <c r="H3460" s="8" t="s">
        <v>430</v>
      </c>
      <c r="I3460" s="8" t="s">
        <v>7080</v>
      </c>
      <c r="J3460" s="19">
        <v>3</v>
      </c>
      <c r="K3460" s="19" t="s">
        <v>7738</v>
      </c>
      <c r="L3460" s="11"/>
      <c r="M3460" s="11"/>
      <c r="N3460" s="24"/>
      <c r="P3460" s="32"/>
      <c r="T3460" s="19"/>
      <c r="U3460" s="3"/>
      <c r="X3460" t="str">
        <f t="shared" si="222"/>
        <v/>
      </c>
      <c r="Z3460" t="str">
        <f t="shared" si="223"/>
        <v/>
      </c>
      <c r="AB3460" s="9"/>
      <c r="AC3460" t="s">
        <v>430</v>
      </c>
      <c r="AD3460">
        <f t="shared" si="221"/>
        <v>0</v>
      </c>
      <c r="AF3460" s="3"/>
      <c r="AH3460" s="9"/>
    </row>
    <row r="3461" spans="1:34" ht="10.95" customHeight="1" outlineLevel="1" x14ac:dyDescent="0.25">
      <c r="A3461" t="s">
        <v>6682</v>
      </c>
      <c r="C3461" s="3" t="s">
        <v>12988</v>
      </c>
      <c r="D3461" s="3">
        <v>3264</v>
      </c>
      <c r="E3461" s="9">
        <v>2009</v>
      </c>
      <c r="F3461" s="10" t="s">
        <v>20502</v>
      </c>
      <c r="G3461" s="7" t="s">
        <v>5401</v>
      </c>
      <c r="H3461" s="8" t="s">
        <v>4105</v>
      </c>
      <c r="I3461" s="8" t="s">
        <v>13908</v>
      </c>
      <c r="J3461" s="19">
        <v>1</v>
      </c>
      <c r="K3461" s="19" t="s">
        <v>7738</v>
      </c>
      <c r="L3461" s="11"/>
      <c r="M3461" s="11"/>
      <c r="N3461" s="24"/>
      <c r="P3461" s="32"/>
      <c r="T3461" s="19"/>
      <c r="U3461" s="3"/>
      <c r="X3461" t="str">
        <f t="shared" si="222"/>
        <v/>
      </c>
      <c r="Z3461" t="str">
        <f t="shared" si="223"/>
        <v/>
      </c>
      <c r="AB3461" s="9"/>
      <c r="AC3461" t="s">
        <v>4105</v>
      </c>
      <c r="AD3461">
        <f t="shared" si="221"/>
        <v>0</v>
      </c>
      <c r="AF3461" s="3"/>
      <c r="AH3461" s="9"/>
    </row>
    <row r="3462" spans="1:34" ht="10.95" customHeight="1" outlineLevel="1" x14ac:dyDescent="0.25">
      <c r="A3462" t="s">
        <v>6682</v>
      </c>
      <c r="C3462" s="3" t="s">
        <v>12988</v>
      </c>
      <c r="D3462" s="3" t="s">
        <v>18759</v>
      </c>
      <c r="E3462" s="9">
        <v>2009</v>
      </c>
      <c r="F3462" s="7" t="s">
        <v>18760</v>
      </c>
      <c r="G3462" s="7" t="s">
        <v>5401</v>
      </c>
      <c r="H3462" s="8" t="s">
        <v>430</v>
      </c>
      <c r="I3462" s="8" t="s">
        <v>13908</v>
      </c>
      <c r="J3462" s="19">
        <v>5</v>
      </c>
      <c r="K3462" s="19" t="s">
        <v>7738</v>
      </c>
      <c r="L3462" s="11"/>
      <c r="M3462" s="11"/>
      <c r="N3462" s="24"/>
      <c r="P3462" s="32"/>
      <c r="T3462" s="19"/>
      <c r="U3462" s="3"/>
      <c r="X3462" t="str">
        <f t="shared" si="222"/>
        <v/>
      </c>
      <c r="Z3462">
        <f t="shared" si="223"/>
        <v>1</v>
      </c>
      <c r="AB3462" s="9"/>
      <c r="AC3462" t="s">
        <v>430</v>
      </c>
      <c r="AD3462">
        <f t="shared" si="221"/>
        <v>0</v>
      </c>
      <c r="AF3462" s="3"/>
      <c r="AH3462" s="9"/>
    </row>
    <row r="3463" spans="1:34" ht="10.95" customHeight="1" outlineLevel="1" x14ac:dyDescent="0.25">
      <c r="A3463" t="s">
        <v>6682</v>
      </c>
      <c r="C3463" s="3" t="s">
        <v>12988</v>
      </c>
      <c r="D3463" s="3">
        <v>3281</v>
      </c>
      <c r="E3463" s="9">
        <v>2009</v>
      </c>
      <c r="F3463" s="10" t="s">
        <v>22197</v>
      </c>
      <c r="G3463" s="7" t="s">
        <v>5401</v>
      </c>
      <c r="H3463" s="8" t="s">
        <v>430</v>
      </c>
      <c r="I3463" s="8" t="s">
        <v>13908</v>
      </c>
      <c r="J3463" s="19">
        <v>3</v>
      </c>
      <c r="K3463" s="19" t="s">
        <v>7738</v>
      </c>
      <c r="L3463" s="11"/>
      <c r="M3463" s="11"/>
      <c r="N3463" s="24"/>
      <c r="P3463" s="32"/>
      <c r="T3463" s="19"/>
      <c r="U3463" s="3"/>
      <c r="X3463" t="str">
        <f t="shared" si="222"/>
        <v/>
      </c>
      <c r="Z3463" t="str">
        <f t="shared" si="223"/>
        <v/>
      </c>
      <c r="AB3463" s="9"/>
      <c r="AC3463" t="s">
        <v>430</v>
      </c>
      <c r="AD3463">
        <f t="shared" si="221"/>
        <v>0</v>
      </c>
      <c r="AF3463" s="3"/>
      <c r="AH3463" s="9"/>
    </row>
    <row r="3464" spans="1:34" ht="10.95" customHeight="1" outlineLevel="1" x14ac:dyDescent="0.25">
      <c r="A3464" t="s">
        <v>6682</v>
      </c>
      <c r="C3464" s="3" t="s">
        <v>12988</v>
      </c>
      <c r="D3464" s="3">
        <v>3287</v>
      </c>
      <c r="E3464" s="9">
        <v>2009</v>
      </c>
      <c r="F3464" s="10" t="s">
        <v>20505</v>
      </c>
      <c r="G3464" s="7" t="s">
        <v>5401</v>
      </c>
      <c r="H3464" s="8" t="s">
        <v>1458</v>
      </c>
      <c r="I3464" s="8" t="s">
        <v>13909</v>
      </c>
      <c r="J3464" s="19">
        <v>3</v>
      </c>
      <c r="K3464" s="19" t="s">
        <v>7738</v>
      </c>
      <c r="L3464" s="11"/>
      <c r="M3464" s="11"/>
      <c r="N3464" s="24"/>
      <c r="P3464" s="32"/>
      <c r="T3464" s="19"/>
      <c r="U3464" s="3"/>
      <c r="X3464" t="str">
        <f t="shared" si="222"/>
        <v/>
      </c>
      <c r="Z3464" t="str">
        <f t="shared" si="223"/>
        <v/>
      </c>
      <c r="AB3464" s="9"/>
      <c r="AC3464" t="s">
        <v>1458</v>
      </c>
      <c r="AD3464">
        <f t="shared" si="221"/>
        <v>0</v>
      </c>
      <c r="AF3464" s="3"/>
      <c r="AH3464" s="9"/>
    </row>
    <row r="3465" spans="1:34" ht="10.95" customHeight="1" outlineLevel="1" x14ac:dyDescent="0.25">
      <c r="A3465" t="s">
        <v>6682</v>
      </c>
      <c r="C3465" s="3" t="s">
        <v>12988</v>
      </c>
      <c r="D3465" s="3">
        <v>3288</v>
      </c>
      <c r="E3465" s="9">
        <v>2009</v>
      </c>
      <c r="F3465" s="10" t="s">
        <v>20505</v>
      </c>
      <c r="G3465" s="7" t="s">
        <v>5401</v>
      </c>
      <c r="H3465" s="8" t="s">
        <v>1458</v>
      </c>
      <c r="I3465" s="8" t="s">
        <v>13909</v>
      </c>
      <c r="J3465" s="19">
        <v>3</v>
      </c>
      <c r="K3465" s="19" t="s">
        <v>7738</v>
      </c>
      <c r="L3465" s="11"/>
      <c r="M3465" s="11"/>
      <c r="N3465" s="24"/>
      <c r="P3465" s="32"/>
      <c r="T3465" s="19"/>
      <c r="U3465" s="3"/>
      <c r="X3465" t="str">
        <f t="shared" si="222"/>
        <v/>
      </c>
      <c r="Z3465" t="str">
        <f t="shared" si="223"/>
        <v/>
      </c>
      <c r="AB3465" s="9"/>
      <c r="AC3465" t="s">
        <v>1458</v>
      </c>
      <c r="AD3465">
        <f t="shared" si="221"/>
        <v>0</v>
      </c>
      <c r="AF3465" s="3"/>
      <c r="AH3465" s="9"/>
    </row>
    <row r="3466" spans="1:34" ht="10.95" customHeight="1" outlineLevel="1" x14ac:dyDescent="0.25">
      <c r="A3466" t="s">
        <v>6682</v>
      </c>
      <c r="C3466" s="3" t="s">
        <v>12988</v>
      </c>
      <c r="D3466" s="3">
        <v>3302</v>
      </c>
      <c r="E3466" s="9">
        <v>2009</v>
      </c>
      <c r="F3466" s="7" t="s">
        <v>13102</v>
      </c>
      <c r="G3466" s="7" t="s">
        <v>5401</v>
      </c>
      <c r="H3466" s="8" t="s">
        <v>13911</v>
      </c>
      <c r="I3466" s="8" t="s">
        <v>13910</v>
      </c>
      <c r="J3466" s="19">
        <v>1</v>
      </c>
      <c r="K3466" s="19" t="s">
        <v>7738</v>
      </c>
      <c r="L3466" s="11"/>
      <c r="M3466" s="11"/>
      <c r="N3466" s="24"/>
      <c r="P3466" s="32"/>
      <c r="T3466" s="19"/>
      <c r="U3466" s="3"/>
      <c r="X3466" t="str">
        <f t="shared" si="222"/>
        <v/>
      </c>
      <c r="Z3466">
        <f t="shared" si="223"/>
        <v>1</v>
      </c>
      <c r="AB3466" s="9"/>
      <c r="AC3466" t="s">
        <v>13911</v>
      </c>
      <c r="AD3466">
        <f t="shared" si="221"/>
        <v>0</v>
      </c>
      <c r="AF3466" s="3"/>
      <c r="AH3466" s="9"/>
    </row>
    <row r="3467" spans="1:34" ht="10.95" customHeight="1" outlineLevel="1" x14ac:dyDescent="0.25">
      <c r="A3467" t="s">
        <v>6682</v>
      </c>
      <c r="C3467" s="3" t="s">
        <v>12988</v>
      </c>
      <c r="D3467" s="3">
        <v>3322</v>
      </c>
      <c r="E3467" s="9">
        <v>2010</v>
      </c>
      <c r="F3467" s="10" t="s">
        <v>1779</v>
      </c>
      <c r="G3467" s="7" t="s">
        <v>5401</v>
      </c>
      <c r="H3467" s="8" t="s">
        <v>4105</v>
      </c>
      <c r="I3467" s="8" t="s">
        <v>13912</v>
      </c>
      <c r="J3467" s="19">
        <v>1</v>
      </c>
      <c r="K3467" s="19" t="s">
        <v>7738</v>
      </c>
      <c r="L3467" s="11"/>
      <c r="M3467" s="11"/>
      <c r="N3467" s="24"/>
      <c r="P3467" s="32"/>
      <c r="T3467" s="19"/>
      <c r="U3467" s="3"/>
      <c r="X3467" t="str">
        <f t="shared" si="222"/>
        <v/>
      </c>
      <c r="Z3467" t="str">
        <f t="shared" si="223"/>
        <v/>
      </c>
      <c r="AB3467" s="9"/>
      <c r="AC3467" t="s">
        <v>4105</v>
      </c>
      <c r="AD3467">
        <f t="shared" si="221"/>
        <v>0</v>
      </c>
      <c r="AF3467" s="3"/>
      <c r="AH3467" s="9"/>
    </row>
    <row r="3468" spans="1:34" ht="10.95" customHeight="1" outlineLevel="1" x14ac:dyDescent="0.25">
      <c r="A3468" t="s">
        <v>6682</v>
      </c>
      <c r="C3468" s="3" t="s">
        <v>12988</v>
      </c>
      <c r="D3468" s="3">
        <v>3346</v>
      </c>
      <c r="E3468" s="9">
        <v>2010</v>
      </c>
      <c r="F3468" s="10" t="s">
        <v>20505</v>
      </c>
      <c r="G3468" s="7" t="s">
        <v>5401</v>
      </c>
      <c r="H3468" s="8" t="s">
        <v>4109</v>
      </c>
      <c r="I3468" s="8" t="s">
        <v>13913</v>
      </c>
      <c r="J3468" s="19">
        <v>1</v>
      </c>
      <c r="K3468" s="19" t="s">
        <v>7738</v>
      </c>
      <c r="L3468" s="11"/>
      <c r="M3468" s="11"/>
      <c r="N3468" s="24"/>
      <c r="P3468" s="32"/>
      <c r="T3468" s="19"/>
      <c r="U3468" s="3"/>
      <c r="X3468" t="str">
        <f t="shared" si="222"/>
        <v/>
      </c>
      <c r="Z3468" t="str">
        <f t="shared" si="223"/>
        <v/>
      </c>
      <c r="AB3468" s="9"/>
      <c r="AC3468" t="s">
        <v>4109</v>
      </c>
      <c r="AD3468">
        <f t="shared" si="221"/>
        <v>0</v>
      </c>
      <c r="AF3468" s="3"/>
      <c r="AH3468" s="9"/>
    </row>
    <row r="3469" spans="1:34" ht="10.95" customHeight="1" outlineLevel="1" x14ac:dyDescent="0.25">
      <c r="A3469" t="s">
        <v>6682</v>
      </c>
      <c r="C3469" s="3" t="s">
        <v>12988</v>
      </c>
      <c r="D3469" s="3" t="s">
        <v>13914</v>
      </c>
      <c r="E3469" s="9">
        <v>2010</v>
      </c>
      <c r="F3469" s="7" t="s">
        <v>13915</v>
      </c>
      <c r="G3469" s="7" t="s">
        <v>5401</v>
      </c>
      <c r="H3469" s="8" t="s">
        <v>4109</v>
      </c>
      <c r="I3469" s="8" t="s">
        <v>13913</v>
      </c>
      <c r="J3469" s="19">
        <v>1</v>
      </c>
      <c r="K3469" s="19" t="s">
        <v>7738</v>
      </c>
      <c r="L3469" s="11"/>
      <c r="M3469" s="11"/>
      <c r="N3469" s="24"/>
      <c r="P3469" s="32"/>
      <c r="T3469" s="19"/>
      <c r="U3469" s="3"/>
      <c r="W3469" t="s">
        <v>7738</v>
      </c>
      <c r="X3469" t="str">
        <f t="shared" si="222"/>
        <v/>
      </c>
      <c r="Z3469" t="str">
        <f t="shared" si="223"/>
        <v/>
      </c>
      <c r="AB3469" s="9"/>
      <c r="AC3469" t="s">
        <v>4109</v>
      </c>
      <c r="AD3469">
        <f t="shared" si="221"/>
        <v>0</v>
      </c>
      <c r="AF3469" s="3"/>
      <c r="AH3469" s="9"/>
    </row>
    <row r="3470" spans="1:34" ht="10.95" customHeight="1" outlineLevel="1" x14ac:dyDescent="0.25">
      <c r="A3470" t="s">
        <v>6682</v>
      </c>
      <c r="C3470" s="3" t="s">
        <v>12988</v>
      </c>
      <c r="D3470" s="3">
        <v>3361</v>
      </c>
      <c r="E3470" s="9">
        <v>2010</v>
      </c>
      <c r="F3470" s="7" t="s">
        <v>6317</v>
      </c>
      <c r="G3470" s="7" t="s">
        <v>5401</v>
      </c>
      <c r="H3470" s="8" t="s">
        <v>1458</v>
      </c>
      <c r="I3470" s="8" t="s">
        <v>13916</v>
      </c>
      <c r="J3470" s="19">
        <v>3</v>
      </c>
      <c r="K3470" s="19" t="s">
        <v>7738</v>
      </c>
      <c r="L3470" s="11"/>
      <c r="M3470" s="11"/>
      <c r="N3470" s="24"/>
      <c r="P3470" s="32"/>
      <c r="T3470" s="19"/>
      <c r="U3470" s="3"/>
      <c r="X3470" t="str">
        <f t="shared" si="222"/>
        <v/>
      </c>
      <c r="Z3470" t="str">
        <f t="shared" si="223"/>
        <v/>
      </c>
      <c r="AB3470" s="9"/>
      <c r="AC3470" t="s">
        <v>1458</v>
      </c>
      <c r="AD3470">
        <f t="shared" si="221"/>
        <v>0</v>
      </c>
      <c r="AF3470" s="3"/>
      <c r="AH3470" s="9"/>
    </row>
    <row r="3471" spans="1:34" ht="10.95" customHeight="1" outlineLevel="1" x14ac:dyDescent="0.25">
      <c r="A3471" t="s">
        <v>6682</v>
      </c>
      <c r="C3471" s="3" t="s">
        <v>12988</v>
      </c>
      <c r="D3471" s="3">
        <v>3362</v>
      </c>
      <c r="E3471" s="9">
        <v>2010</v>
      </c>
      <c r="F3471" s="7" t="s">
        <v>6317</v>
      </c>
      <c r="G3471" s="7" t="s">
        <v>5401</v>
      </c>
      <c r="H3471" s="8" t="s">
        <v>1458</v>
      </c>
      <c r="I3471" s="8" t="s">
        <v>13916</v>
      </c>
      <c r="J3471" s="19">
        <v>3</v>
      </c>
      <c r="K3471" s="19" t="s">
        <v>7738</v>
      </c>
      <c r="L3471" s="11"/>
      <c r="M3471" s="11"/>
      <c r="N3471" s="24"/>
      <c r="P3471" s="32"/>
      <c r="T3471" s="19"/>
      <c r="U3471" s="3"/>
      <c r="X3471" t="str">
        <f t="shared" si="222"/>
        <v/>
      </c>
      <c r="Z3471" t="str">
        <f t="shared" si="223"/>
        <v/>
      </c>
      <c r="AB3471" s="9"/>
      <c r="AC3471" t="s">
        <v>1458</v>
      </c>
      <c r="AD3471">
        <f t="shared" si="221"/>
        <v>0</v>
      </c>
      <c r="AF3471" s="3"/>
      <c r="AH3471" s="9"/>
    </row>
    <row r="3472" spans="1:34" ht="10.95" customHeight="1" outlineLevel="1" x14ac:dyDescent="0.25">
      <c r="A3472" t="s">
        <v>6682</v>
      </c>
      <c r="C3472" s="3" t="s">
        <v>12988</v>
      </c>
      <c r="D3472" s="3">
        <v>3369</v>
      </c>
      <c r="E3472" s="9">
        <v>2011</v>
      </c>
      <c r="F3472" s="10" t="s">
        <v>5416</v>
      </c>
      <c r="G3472" s="7" t="s">
        <v>5401</v>
      </c>
      <c r="H3472" s="8" t="s">
        <v>4102</v>
      </c>
      <c r="I3472" s="8" t="s">
        <v>13917</v>
      </c>
      <c r="J3472" s="19">
        <v>5</v>
      </c>
      <c r="K3472" s="19" t="s">
        <v>7738</v>
      </c>
      <c r="L3472" s="11"/>
      <c r="M3472" s="11"/>
      <c r="N3472" s="24"/>
      <c r="P3472" s="32"/>
      <c r="T3472" s="19"/>
      <c r="U3472" s="3"/>
      <c r="X3472" t="str">
        <f t="shared" si="222"/>
        <v/>
      </c>
      <c r="Z3472" t="str">
        <f t="shared" si="223"/>
        <v/>
      </c>
      <c r="AB3472" s="9"/>
      <c r="AC3472" t="s">
        <v>4102</v>
      </c>
      <c r="AD3472">
        <f t="shared" si="221"/>
        <v>0</v>
      </c>
      <c r="AF3472" s="3"/>
      <c r="AH3472" s="9"/>
    </row>
    <row r="3473" spans="1:34" ht="10.95" customHeight="1" outlineLevel="1" x14ac:dyDescent="0.25">
      <c r="A3473" t="s">
        <v>6682</v>
      </c>
      <c r="C3473" s="3" t="s">
        <v>12988</v>
      </c>
      <c r="D3473" s="3">
        <v>3370</v>
      </c>
      <c r="E3473" s="9">
        <v>2011</v>
      </c>
      <c r="F3473" s="10" t="s">
        <v>70</v>
      </c>
      <c r="G3473" s="7" t="s">
        <v>5401</v>
      </c>
      <c r="H3473" s="8" t="s">
        <v>2359</v>
      </c>
      <c r="I3473" s="8" t="s">
        <v>13917</v>
      </c>
      <c r="J3473" s="19">
        <v>6</v>
      </c>
      <c r="K3473" s="19" t="s">
        <v>7738</v>
      </c>
      <c r="L3473" s="11"/>
      <c r="M3473" s="11"/>
      <c r="N3473" s="24"/>
      <c r="P3473" s="32"/>
      <c r="T3473" s="19"/>
      <c r="U3473" s="3"/>
      <c r="X3473" t="str">
        <f t="shared" si="222"/>
        <v/>
      </c>
      <c r="Z3473" t="str">
        <f t="shared" si="223"/>
        <v/>
      </c>
      <c r="AB3473" s="9"/>
      <c r="AC3473" t="s">
        <v>2359</v>
      </c>
      <c r="AD3473">
        <f t="shared" si="221"/>
        <v>0</v>
      </c>
      <c r="AF3473" s="3"/>
      <c r="AH3473" s="9"/>
    </row>
    <row r="3474" spans="1:34" ht="10.95" customHeight="1" outlineLevel="1" x14ac:dyDescent="0.25">
      <c r="A3474" t="s">
        <v>6682</v>
      </c>
      <c r="C3474" s="3" t="s">
        <v>12988</v>
      </c>
      <c r="D3474" s="3" t="s">
        <v>13919</v>
      </c>
      <c r="E3474" s="9">
        <v>2011</v>
      </c>
      <c r="F3474" s="7" t="s">
        <v>13920</v>
      </c>
      <c r="G3474" s="7" t="s">
        <v>5401</v>
      </c>
      <c r="H3474" s="8" t="s">
        <v>2359</v>
      </c>
      <c r="I3474" s="8" t="s">
        <v>13918</v>
      </c>
      <c r="J3474" s="19">
        <v>6</v>
      </c>
      <c r="K3474" s="19" t="s">
        <v>7738</v>
      </c>
      <c r="L3474" s="11"/>
      <c r="M3474" s="11"/>
      <c r="N3474" s="24"/>
      <c r="P3474" s="32"/>
      <c r="T3474" s="19"/>
      <c r="U3474" s="3"/>
      <c r="X3474" t="str">
        <f t="shared" si="222"/>
        <v/>
      </c>
      <c r="Z3474">
        <f t="shared" si="223"/>
        <v>1</v>
      </c>
      <c r="AB3474" s="9"/>
      <c r="AC3474" t="s">
        <v>2359</v>
      </c>
      <c r="AD3474">
        <f t="shared" si="221"/>
        <v>0</v>
      </c>
      <c r="AF3474" s="3"/>
      <c r="AH3474" s="9"/>
    </row>
    <row r="3475" spans="1:34" ht="10.95" customHeight="1" outlineLevel="1" x14ac:dyDescent="0.25">
      <c r="A3475" t="s">
        <v>6682</v>
      </c>
      <c r="C3475" s="3" t="s">
        <v>12988</v>
      </c>
      <c r="D3475" s="3" t="s">
        <v>13921</v>
      </c>
      <c r="E3475" s="9">
        <v>2011</v>
      </c>
      <c r="F3475" s="7" t="s">
        <v>13920</v>
      </c>
      <c r="G3475" s="7" t="s">
        <v>5401</v>
      </c>
      <c r="H3475" s="8" t="s">
        <v>2359</v>
      </c>
      <c r="I3475" s="8" t="s">
        <v>13918</v>
      </c>
      <c r="J3475" s="19">
        <v>6</v>
      </c>
      <c r="K3475" s="19" t="s">
        <v>7738</v>
      </c>
      <c r="L3475" s="11"/>
      <c r="M3475" s="11"/>
      <c r="N3475" s="24"/>
      <c r="P3475" s="32"/>
      <c r="T3475" s="19"/>
      <c r="U3475" s="3"/>
      <c r="X3475" t="str">
        <f t="shared" si="222"/>
        <v/>
      </c>
      <c r="Z3475">
        <f t="shared" si="223"/>
        <v>1</v>
      </c>
      <c r="AB3475" s="9"/>
      <c r="AC3475" t="s">
        <v>2359</v>
      </c>
      <c r="AD3475">
        <f t="shared" si="221"/>
        <v>0</v>
      </c>
      <c r="AF3475" s="3"/>
      <c r="AH3475" s="9"/>
    </row>
    <row r="3476" spans="1:34" ht="10.95" customHeight="1" outlineLevel="1" x14ac:dyDescent="0.25">
      <c r="A3476" t="s">
        <v>6682</v>
      </c>
      <c r="C3476" s="3" t="s">
        <v>12988</v>
      </c>
      <c r="D3476" s="3">
        <v>3454</v>
      </c>
      <c r="E3476" s="9">
        <v>2011</v>
      </c>
      <c r="F3476" s="10" t="s">
        <v>5416</v>
      </c>
      <c r="G3476" s="7" t="s">
        <v>5401</v>
      </c>
      <c r="H3476" s="8" t="s">
        <v>5623</v>
      </c>
      <c r="I3476" s="8" t="s">
        <v>13922</v>
      </c>
      <c r="J3476" s="19">
        <v>1</v>
      </c>
      <c r="K3476" s="19" t="s">
        <v>7738</v>
      </c>
      <c r="L3476" s="11"/>
      <c r="M3476" s="11"/>
      <c r="N3476" s="24"/>
      <c r="P3476" s="32"/>
      <c r="T3476" s="19"/>
      <c r="U3476" s="3"/>
      <c r="X3476" t="str">
        <f t="shared" si="222"/>
        <v/>
      </c>
      <c r="Z3476" t="str">
        <f t="shared" si="223"/>
        <v/>
      </c>
      <c r="AB3476" s="9"/>
      <c r="AC3476" t="s">
        <v>5623</v>
      </c>
      <c r="AD3476">
        <f t="shared" si="221"/>
        <v>0</v>
      </c>
      <c r="AF3476" s="3"/>
      <c r="AH3476" s="9"/>
    </row>
    <row r="3477" spans="1:34" ht="10.95" customHeight="1" outlineLevel="1" x14ac:dyDescent="0.25">
      <c r="A3477" t="s">
        <v>6682</v>
      </c>
      <c r="C3477" s="3" t="s">
        <v>12988</v>
      </c>
      <c r="D3477" s="3">
        <v>3455</v>
      </c>
      <c r="E3477" s="9">
        <v>2011</v>
      </c>
      <c r="F3477" s="10" t="s">
        <v>5416</v>
      </c>
      <c r="G3477" s="7" t="s">
        <v>5401</v>
      </c>
      <c r="H3477" s="8" t="s">
        <v>5623</v>
      </c>
      <c r="I3477" s="8" t="s">
        <v>13922</v>
      </c>
      <c r="J3477" s="19">
        <v>3</v>
      </c>
      <c r="K3477" s="19" t="s">
        <v>7738</v>
      </c>
      <c r="L3477" s="11"/>
      <c r="M3477" s="11"/>
      <c r="N3477" s="24"/>
      <c r="P3477" s="32"/>
      <c r="T3477" s="19"/>
      <c r="U3477" s="3"/>
      <c r="X3477" t="str">
        <f t="shared" si="222"/>
        <v/>
      </c>
      <c r="Z3477" t="str">
        <f t="shared" si="223"/>
        <v/>
      </c>
      <c r="AB3477" s="9"/>
      <c r="AC3477" t="s">
        <v>5623</v>
      </c>
      <c r="AD3477">
        <f t="shared" si="221"/>
        <v>0</v>
      </c>
      <c r="AF3477" s="3"/>
      <c r="AH3477" s="9"/>
    </row>
    <row r="3478" spans="1:34" ht="10.95" customHeight="1" outlineLevel="1" x14ac:dyDescent="0.25">
      <c r="A3478" t="s">
        <v>6682</v>
      </c>
      <c r="C3478" s="3" t="s">
        <v>12988</v>
      </c>
      <c r="D3478" s="3">
        <v>3456</v>
      </c>
      <c r="E3478" s="9">
        <v>2011</v>
      </c>
      <c r="F3478" s="10" t="s">
        <v>5416</v>
      </c>
      <c r="G3478" s="7" t="s">
        <v>5401</v>
      </c>
      <c r="H3478" s="8" t="s">
        <v>5623</v>
      </c>
      <c r="I3478" s="8" t="s">
        <v>13922</v>
      </c>
      <c r="J3478" s="19">
        <v>5</v>
      </c>
      <c r="K3478" s="19" t="s">
        <v>7738</v>
      </c>
      <c r="L3478" s="11"/>
      <c r="M3478" s="11"/>
      <c r="N3478" s="24"/>
      <c r="P3478" s="32"/>
      <c r="T3478" s="19"/>
      <c r="U3478" s="3"/>
      <c r="X3478" t="str">
        <f t="shared" si="222"/>
        <v/>
      </c>
      <c r="Z3478" t="str">
        <f t="shared" si="223"/>
        <v/>
      </c>
      <c r="AB3478" s="9"/>
      <c r="AC3478" t="s">
        <v>5623</v>
      </c>
      <c r="AD3478">
        <f t="shared" si="221"/>
        <v>0</v>
      </c>
      <c r="AF3478" s="3"/>
      <c r="AH3478" s="9"/>
    </row>
    <row r="3479" spans="1:34" ht="10.95" customHeight="1" outlineLevel="1" x14ac:dyDescent="0.25">
      <c r="A3479" t="s">
        <v>6682</v>
      </c>
      <c r="C3479" s="3" t="s">
        <v>12988</v>
      </c>
      <c r="D3479" s="3" t="s">
        <v>13923</v>
      </c>
      <c r="E3479" s="9">
        <v>2012</v>
      </c>
      <c r="F3479" s="7" t="s">
        <v>13920</v>
      </c>
      <c r="G3479" s="7" t="s">
        <v>5401</v>
      </c>
      <c r="H3479" s="8" t="s">
        <v>13924</v>
      </c>
      <c r="I3479" s="8" t="s">
        <v>13918</v>
      </c>
      <c r="J3479" s="19">
        <v>5</v>
      </c>
      <c r="K3479" s="19" t="s">
        <v>7738</v>
      </c>
      <c r="L3479" s="11"/>
      <c r="M3479" s="11"/>
      <c r="N3479" s="24"/>
      <c r="P3479" s="32"/>
      <c r="T3479" s="19"/>
      <c r="U3479" s="3"/>
      <c r="X3479" t="str">
        <f t="shared" si="222"/>
        <v/>
      </c>
      <c r="Z3479">
        <f t="shared" si="223"/>
        <v>1</v>
      </c>
      <c r="AB3479" s="9"/>
      <c r="AC3479" t="s">
        <v>13924</v>
      </c>
      <c r="AD3479">
        <f t="shared" si="221"/>
        <v>0</v>
      </c>
      <c r="AF3479" s="3"/>
      <c r="AH3479" s="9"/>
    </row>
    <row r="3480" spans="1:34" ht="10.95" customHeight="1" outlineLevel="1" x14ac:dyDescent="0.25">
      <c r="A3480" t="s">
        <v>6682</v>
      </c>
      <c r="C3480" s="3" t="s">
        <v>12988</v>
      </c>
      <c r="D3480" s="3">
        <v>3543</v>
      </c>
      <c r="E3480" s="9">
        <v>2012</v>
      </c>
      <c r="F3480" s="7" t="s">
        <v>6023</v>
      </c>
      <c r="G3480" s="7" t="s">
        <v>5401</v>
      </c>
      <c r="H3480" s="8" t="s">
        <v>5623</v>
      </c>
      <c r="I3480" s="8" t="s">
        <v>13925</v>
      </c>
      <c r="J3480" s="19">
        <v>1</v>
      </c>
      <c r="K3480" s="19" t="s">
        <v>7736</v>
      </c>
      <c r="L3480" s="11">
        <v>6.3</v>
      </c>
      <c r="M3480" s="11"/>
      <c r="N3480" s="24"/>
      <c r="P3480" s="32"/>
      <c r="R3480">
        <v>1</v>
      </c>
      <c r="S3480">
        <v>1</v>
      </c>
      <c r="T3480" s="19"/>
      <c r="U3480" s="3"/>
      <c r="X3480" t="str">
        <f t="shared" si="222"/>
        <v/>
      </c>
      <c r="Z3480" t="str">
        <f t="shared" si="223"/>
        <v/>
      </c>
      <c r="AB3480" s="9"/>
      <c r="AC3480" t="s">
        <v>5623</v>
      </c>
      <c r="AD3480">
        <f t="shared" si="221"/>
        <v>0</v>
      </c>
      <c r="AF3480" s="3"/>
      <c r="AH3480" s="9"/>
    </row>
    <row r="3481" spans="1:34" ht="10.95" customHeight="1" outlineLevel="1" x14ac:dyDescent="0.25">
      <c r="A3481" t="s">
        <v>6682</v>
      </c>
      <c r="C3481" s="3" t="s">
        <v>12988</v>
      </c>
      <c r="D3481" s="3">
        <v>3567</v>
      </c>
      <c r="E3481" s="9">
        <v>2012</v>
      </c>
      <c r="F3481" s="10" t="s">
        <v>20502</v>
      </c>
      <c r="G3481" s="7" t="s">
        <v>5401</v>
      </c>
      <c r="H3481" s="8" t="s">
        <v>430</v>
      </c>
      <c r="I3481" s="8" t="s">
        <v>8521</v>
      </c>
      <c r="J3481" s="19">
        <v>1</v>
      </c>
      <c r="K3481" s="19" t="s">
        <v>7738</v>
      </c>
      <c r="L3481" s="11"/>
      <c r="M3481" s="11"/>
      <c r="N3481" s="24"/>
      <c r="P3481" s="32"/>
      <c r="T3481" s="19"/>
      <c r="U3481" s="3"/>
      <c r="X3481" t="str">
        <f t="shared" si="222"/>
        <v/>
      </c>
      <c r="Z3481" t="str">
        <f t="shared" si="223"/>
        <v/>
      </c>
      <c r="AB3481" s="9"/>
      <c r="AC3481" t="s">
        <v>430</v>
      </c>
      <c r="AD3481">
        <f t="shared" si="221"/>
        <v>0</v>
      </c>
      <c r="AF3481" s="3"/>
      <c r="AH3481" s="9"/>
    </row>
    <row r="3482" spans="1:34" ht="10.95" customHeight="1" outlineLevel="1" x14ac:dyDescent="0.25">
      <c r="A3482" t="s">
        <v>6682</v>
      </c>
      <c r="C3482" s="3" t="s">
        <v>12988</v>
      </c>
      <c r="D3482" s="3" t="s">
        <v>13926</v>
      </c>
      <c r="E3482" s="9">
        <v>2012</v>
      </c>
      <c r="F3482" s="7" t="s">
        <v>13920</v>
      </c>
      <c r="G3482" s="7" t="s">
        <v>5401</v>
      </c>
      <c r="H3482" s="8" t="s">
        <v>430</v>
      </c>
      <c r="I3482" s="8" t="s">
        <v>8521</v>
      </c>
      <c r="J3482" s="19">
        <v>3</v>
      </c>
      <c r="K3482" s="19" t="s">
        <v>7738</v>
      </c>
      <c r="L3482" s="11"/>
      <c r="M3482" s="11"/>
      <c r="N3482" s="24"/>
      <c r="P3482" s="32"/>
      <c r="T3482" s="19"/>
      <c r="U3482" s="3"/>
      <c r="X3482" t="str">
        <f t="shared" si="222"/>
        <v/>
      </c>
      <c r="Z3482">
        <f t="shared" si="223"/>
        <v>1</v>
      </c>
      <c r="AB3482" s="9"/>
      <c r="AC3482" t="s">
        <v>430</v>
      </c>
      <c r="AD3482">
        <f t="shared" si="221"/>
        <v>0</v>
      </c>
      <c r="AF3482" s="3"/>
      <c r="AH3482" s="9"/>
    </row>
    <row r="3483" spans="1:34" ht="10.95" customHeight="1" outlineLevel="1" x14ac:dyDescent="0.25">
      <c r="A3483" t="s">
        <v>6682</v>
      </c>
      <c r="C3483" s="3" t="s">
        <v>12988</v>
      </c>
      <c r="D3483" s="3" t="s">
        <v>13927</v>
      </c>
      <c r="E3483" s="9">
        <v>2013</v>
      </c>
      <c r="F3483" s="7" t="s">
        <v>13920</v>
      </c>
      <c r="G3483" s="7" t="s">
        <v>5401</v>
      </c>
      <c r="H3483" s="8" t="s">
        <v>13924</v>
      </c>
      <c r="I3483" s="8" t="s">
        <v>6680</v>
      </c>
      <c r="J3483" s="19">
        <v>5</v>
      </c>
      <c r="K3483" s="19" t="s">
        <v>7738</v>
      </c>
      <c r="L3483" s="11"/>
      <c r="M3483" s="11"/>
      <c r="N3483" s="24"/>
      <c r="P3483" s="32"/>
      <c r="T3483" s="19"/>
      <c r="U3483" s="3"/>
      <c r="X3483" t="str">
        <f t="shared" si="222"/>
        <v/>
      </c>
      <c r="Z3483">
        <f t="shared" si="223"/>
        <v>1</v>
      </c>
      <c r="AB3483" s="9"/>
      <c r="AC3483" t="s">
        <v>13924</v>
      </c>
      <c r="AD3483">
        <f t="shared" ref="AD3483:AD3530" si="224">COUNTIF(H3483,"*Fuji*")</f>
        <v>0</v>
      </c>
      <c r="AF3483" s="3"/>
      <c r="AH3483" s="9"/>
    </row>
    <row r="3484" spans="1:34" ht="10.95" customHeight="1" outlineLevel="1" x14ac:dyDescent="0.25">
      <c r="A3484" t="s">
        <v>6682</v>
      </c>
      <c r="C3484" s="3" t="s">
        <v>12988</v>
      </c>
      <c r="D3484" s="3">
        <v>3608</v>
      </c>
      <c r="E3484" s="9">
        <v>2013</v>
      </c>
      <c r="F3484" s="7" t="s">
        <v>6317</v>
      </c>
      <c r="G3484" s="7" t="s">
        <v>5401</v>
      </c>
      <c r="H3484" s="8" t="s">
        <v>9480</v>
      </c>
      <c r="I3484" s="8" t="s">
        <v>6680</v>
      </c>
      <c r="J3484" s="19">
        <v>1</v>
      </c>
      <c r="K3484" s="19" t="s">
        <v>7738</v>
      </c>
      <c r="L3484" s="11"/>
      <c r="M3484" s="11"/>
      <c r="N3484" s="24"/>
      <c r="P3484" s="32"/>
      <c r="T3484" s="19"/>
      <c r="U3484" s="3"/>
      <c r="X3484" t="str">
        <f t="shared" si="222"/>
        <v/>
      </c>
      <c r="Z3484" t="str">
        <f t="shared" si="223"/>
        <v/>
      </c>
      <c r="AB3484" s="9"/>
      <c r="AC3484" t="s">
        <v>9480</v>
      </c>
      <c r="AD3484">
        <f t="shared" si="224"/>
        <v>0</v>
      </c>
      <c r="AF3484" s="3"/>
      <c r="AH3484" s="9"/>
    </row>
    <row r="3485" spans="1:34" ht="10.95" customHeight="1" outlineLevel="1" x14ac:dyDescent="0.25">
      <c r="A3485" t="s">
        <v>6682</v>
      </c>
      <c r="C3485" s="3" t="s">
        <v>12988</v>
      </c>
      <c r="D3485" s="3" t="s">
        <v>13928</v>
      </c>
      <c r="E3485" s="9">
        <v>2013</v>
      </c>
      <c r="F3485" s="7" t="s">
        <v>13920</v>
      </c>
      <c r="G3485" s="7" t="s">
        <v>5401</v>
      </c>
      <c r="H3485" s="8" t="s">
        <v>13929</v>
      </c>
      <c r="I3485" s="8" t="s">
        <v>6680</v>
      </c>
      <c r="J3485" s="19">
        <v>3</v>
      </c>
      <c r="K3485" s="19" t="s">
        <v>7738</v>
      </c>
      <c r="L3485" s="11"/>
      <c r="M3485" s="11"/>
      <c r="N3485" s="24"/>
      <c r="P3485" s="32"/>
      <c r="T3485" s="19"/>
      <c r="U3485" s="3"/>
      <c r="X3485" t="str">
        <f t="shared" si="222"/>
        <v/>
      </c>
      <c r="Z3485">
        <f t="shared" si="223"/>
        <v>1</v>
      </c>
      <c r="AB3485" s="9"/>
      <c r="AC3485" t="s">
        <v>13929</v>
      </c>
      <c r="AD3485">
        <f t="shared" si="224"/>
        <v>0</v>
      </c>
      <c r="AF3485" s="3"/>
      <c r="AH3485" s="9"/>
    </row>
    <row r="3486" spans="1:34" ht="10.95" customHeight="1" outlineLevel="1" x14ac:dyDescent="0.25">
      <c r="A3486" t="s">
        <v>6682</v>
      </c>
      <c r="C3486" s="3" t="s">
        <v>12988</v>
      </c>
      <c r="D3486" s="3">
        <v>3624</v>
      </c>
      <c r="E3486" s="9">
        <v>2013</v>
      </c>
      <c r="F3486" s="10" t="s">
        <v>70</v>
      </c>
      <c r="G3486" s="7" t="s">
        <v>5401</v>
      </c>
      <c r="H3486" s="8" t="s">
        <v>13931</v>
      </c>
      <c r="I3486" s="8" t="s">
        <v>13930</v>
      </c>
      <c r="J3486" s="19">
        <v>5</v>
      </c>
      <c r="K3486" s="19" t="s">
        <v>7738</v>
      </c>
      <c r="L3486" s="11"/>
      <c r="M3486" s="11"/>
      <c r="N3486" s="24"/>
      <c r="P3486" s="32"/>
      <c r="T3486" s="19"/>
      <c r="U3486" s="3"/>
      <c r="X3486" t="str">
        <f t="shared" si="222"/>
        <v/>
      </c>
      <c r="Z3486" t="str">
        <f t="shared" si="223"/>
        <v/>
      </c>
      <c r="AB3486" s="9"/>
      <c r="AC3486" t="s">
        <v>13931</v>
      </c>
      <c r="AD3486">
        <f t="shared" si="224"/>
        <v>0</v>
      </c>
      <c r="AF3486" s="3"/>
      <c r="AH3486" s="9"/>
    </row>
    <row r="3487" spans="1:34" ht="10.95" customHeight="1" outlineLevel="1" x14ac:dyDescent="0.25">
      <c r="A3487" t="s">
        <v>6682</v>
      </c>
      <c r="C3487" s="3" t="s">
        <v>12988</v>
      </c>
      <c r="D3487" s="3">
        <v>3627</v>
      </c>
      <c r="E3487" s="9">
        <v>2013</v>
      </c>
      <c r="F3487" s="10" t="s">
        <v>20505</v>
      </c>
      <c r="G3487" s="7" t="s">
        <v>5401</v>
      </c>
      <c r="H3487" s="8" t="s">
        <v>430</v>
      </c>
      <c r="I3487" s="8" t="s">
        <v>13932</v>
      </c>
      <c r="J3487" s="19">
        <v>1</v>
      </c>
      <c r="K3487" s="19" t="s">
        <v>7738</v>
      </c>
      <c r="L3487" s="11"/>
      <c r="M3487" s="11"/>
      <c r="N3487" s="24"/>
      <c r="P3487" s="32"/>
      <c r="T3487" s="19"/>
      <c r="U3487" s="3"/>
      <c r="X3487" t="str">
        <f t="shared" si="222"/>
        <v/>
      </c>
      <c r="Z3487" t="str">
        <f t="shared" si="223"/>
        <v/>
      </c>
      <c r="AB3487" s="9"/>
      <c r="AC3487" t="s">
        <v>430</v>
      </c>
      <c r="AD3487">
        <f t="shared" si="224"/>
        <v>0</v>
      </c>
      <c r="AF3487" s="3"/>
      <c r="AH3487" s="9"/>
    </row>
    <row r="3488" spans="1:34" ht="10.95" customHeight="1" outlineLevel="1" x14ac:dyDescent="0.25">
      <c r="A3488" t="s">
        <v>6682</v>
      </c>
      <c r="C3488" s="3" t="s">
        <v>12988</v>
      </c>
      <c r="D3488" s="3">
        <v>3628</v>
      </c>
      <c r="E3488" s="9">
        <v>2013</v>
      </c>
      <c r="F3488" s="10" t="s">
        <v>20505</v>
      </c>
      <c r="G3488" s="7" t="s">
        <v>5401</v>
      </c>
      <c r="H3488" s="8" t="s">
        <v>4105</v>
      </c>
      <c r="I3488" s="8" t="s">
        <v>13932</v>
      </c>
      <c r="J3488" s="19">
        <v>1</v>
      </c>
      <c r="K3488" s="19" t="s">
        <v>7738</v>
      </c>
      <c r="L3488" s="11"/>
      <c r="M3488" s="11"/>
      <c r="N3488" s="24"/>
      <c r="P3488" s="32"/>
      <c r="T3488" s="19"/>
      <c r="U3488" s="3"/>
      <c r="X3488" t="str">
        <f t="shared" si="222"/>
        <v/>
      </c>
      <c r="Z3488" t="str">
        <f t="shared" si="223"/>
        <v/>
      </c>
      <c r="AB3488" s="9"/>
      <c r="AC3488" t="s">
        <v>4105</v>
      </c>
      <c r="AD3488">
        <f t="shared" si="224"/>
        <v>0</v>
      </c>
      <c r="AF3488" s="3"/>
      <c r="AH3488" s="9"/>
    </row>
    <row r="3489" spans="1:34" ht="10.95" customHeight="1" outlineLevel="1" x14ac:dyDescent="0.25">
      <c r="A3489" t="s">
        <v>6682</v>
      </c>
      <c r="C3489" s="3" t="s">
        <v>12988</v>
      </c>
      <c r="D3489" s="3">
        <v>3629</v>
      </c>
      <c r="E3489" s="9">
        <v>2013</v>
      </c>
      <c r="F3489" s="10" t="s">
        <v>20505</v>
      </c>
      <c r="G3489" s="7" t="s">
        <v>5401</v>
      </c>
      <c r="H3489" s="8" t="s">
        <v>4109</v>
      </c>
      <c r="I3489" s="8" t="s">
        <v>13932</v>
      </c>
      <c r="J3489" s="19">
        <v>1</v>
      </c>
      <c r="K3489" s="19" t="s">
        <v>7738</v>
      </c>
      <c r="L3489" s="11"/>
      <c r="M3489" s="11"/>
      <c r="N3489" s="24"/>
      <c r="P3489" s="32"/>
      <c r="T3489" s="19"/>
      <c r="U3489" s="3"/>
      <c r="X3489" t="str">
        <f t="shared" si="222"/>
        <v/>
      </c>
      <c r="Z3489" t="str">
        <f t="shared" si="223"/>
        <v/>
      </c>
      <c r="AB3489" s="9"/>
      <c r="AC3489" t="s">
        <v>4109</v>
      </c>
      <c r="AD3489">
        <f t="shared" si="224"/>
        <v>0</v>
      </c>
      <c r="AF3489" s="3"/>
      <c r="AH3489" s="9"/>
    </row>
    <row r="3490" spans="1:34" ht="10.95" customHeight="1" outlineLevel="1" x14ac:dyDescent="0.25">
      <c r="A3490" t="s">
        <v>6682</v>
      </c>
      <c r="C3490" s="3" t="s">
        <v>12988</v>
      </c>
      <c r="D3490" s="3">
        <v>3695</v>
      </c>
      <c r="E3490" s="9">
        <v>2014</v>
      </c>
      <c r="F3490" s="7" t="s">
        <v>6317</v>
      </c>
      <c r="G3490" s="7" t="s">
        <v>5401</v>
      </c>
      <c r="H3490" s="8" t="s">
        <v>9480</v>
      </c>
      <c r="I3490" s="8" t="s">
        <v>14163</v>
      </c>
      <c r="J3490" s="19">
        <v>3</v>
      </c>
      <c r="K3490" s="19" t="s">
        <v>7736</v>
      </c>
      <c r="L3490" s="11">
        <v>3</v>
      </c>
      <c r="M3490" s="11"/>
      <c r="N3490" s="24"/>
      <c r="P3490" s="32"/>
      <c r="T3490" s="19"/>
      <c r="U3490" s="3"/>
      <c r="X3490" t="str">
        <f t="shared" si="222"/>
        <v/>
      </c>
      <c r="Z3490" t="str">
        <f t="shared" si="223"/>
        <v/>
      </c>
      <c r="AB3490" s="9"/>
      <c r="AC3490" t="s">
        <v>9480</v>
      </c>
      <c r="AD3490">
        <f t="shared" si="224"/>
        <v>0</v>
      </c>
      <c r="AF3490" s="3"/>
      <c r="AH3490" s="9"/>
    </row>
    <row r="3491" spans="1:34" ht="10.95" customHeight="1" outlineLevel="1" x14ac:dyDescent="0.25">
      <c r="A3491" t="s">
        <v>6682</v>
      </c>
      <c r="C3491" s="3" t="s">
        <v>12988</v>
      </c>
      <c r="D3491" s="3">
        <v>3716</v>
      </c>
      <c r="E3491" s="9">
        <v>2014</v>
      </c>
      <c r="F3491" s="10" t="s">
        <v>5855</v>
      </c>
      <c r="G3491" s="7" t="s">
        <v>5401</v>
      </c>
      <c r="H3491" s="8" t="s">
        <v>1458</v>
      </c>
      <c r="I3491" s="8" t="s">
        <v>13933</v>
      </c>
      <c r="J3491" s="19">
        <v>3</v>
      </c>
      <c r="K3491" s="19" t="s">
        <v>7738</v>
      </c>
      <c r="L3491" s="11"/>
      <c r="M3491" s="11"/>
      <c r="N3491" s="24"/>
      <c r="P3491" s="32"/>
      <c r="T3491" s="19"/>
      <c r="U3491" s="3"/>
      <c r="X3491" t="str">
        <f t="shared" si="222"/>
        <v/>
      </c>
      <c r="Z3491" t="str">
        <f t="shared" si="223"/>
        <v/>
      </c>
      <c r="AB3491" s="9"/>
      <c r="AC3491" t="s">
        <v>1458</v>
      </c>
      <c r="AD3491">
        <f t="shared" si="224"/>
        <v>0</v>
      </c>
      <c r="AF3491" s="3"/>
      <c r="AH3491" s="9"/>
    </row>
    <row r="3492" spans="1:34" ht="10.95" customHeight="1" outlineLevel="1" x14ac:dyDescent="0.25">
      <c r="A3492" t="s">
        <v>6682</v>
      </c>
      <c r="C3492" s="3" t="s">
        <v>12988</v>
      </c>
      <c r="D3492" s="3">
        <v>3772</v>
      </c>
      <c r="E3492" s="9">
        <v>2015</v>
      </c>
      <c r="F3492" s="10" t="s">
        <v>22197</v>
      </c>
      <c r="G3492" s="7" t="s">
        <v>5401</v>
      </c>
      <c r="H3492" s="8" t="s">
        <v>10688</v>
      </c>
      <c r="I3492" s="8" t="s">
        <v>13934</v>
      </c>
      <c r="J3492" s="19">
        <v>3</v>
      </c>
      <c r="K3492" s="19" t="s">
        <v>7738</v>
      </c>
      <c r="L3492" s="11"/>
      <c r="M3492" s="11"/>
      <c r="N3492" s="24"/>
      <c r="P3492" s="32"/>
      <c r="T3492" s="19"/>
      <c r="U3492" s="3"/>
      <c r="X3492" t="str">
        <f t="shared" si="222"/>
        <v/>
      </c>
      <c r="Z3492" t="str">
        <f t="shared" si="223"/>
        <v/>
      </c>
      <c r="AB3492" s="9"/>
      <c r="AC3492" t="s">
        <v>10688</v>
      </c>
      <c r="AD3492">
        <f t="shared" si="224"/>
        <v>0</v>
      </c>
      <c r="AF3492" s="3"/>
      <c r="AH3492" s="9"/>
    </row>
    <row r="3493" spans="1:34" ht="10.95" customHeight="1" outlineLevel="1" x14ac:dyDescent="0.25">
      <c r="A3493" t="s">
        <v>6682</v>
      </c>
      <c r="C3493" s="3" t="s">
        <v>12988</v>
      </c>
      <c r="D3493" s="3">
        <v>3776</v>
      </c>
      <c r="E3493" s="9">
        <v>2015</v>
      </c>
      <c r="F3493" s="10" t="s">
        <v>22197</v>
      </c>
      <c r="G3493" s="7" t="s">
        <v>5401</v>
      </c>
      <c r="H3493" s="8" t="s">
        <v>10688</v>
      </c>
      <c r="I3493" s="8" t="s">
        <v>13934</v>
      </c>
      <c r="J3493" s="19">
        <v>3</v>
      </c>
      <c r="K3493" s="19" t="s">
        <v>7738</v>
      </c>
      <c r="L3493" s="11"/>
      <c r="M3493" s="11"/>
      <c r="N3493" s="24"/>
      <c r="P3493" s="32"/>
      <c r="T3493" s="19"/>
      <c r="U3493" s="3"/>
      <c r="X3493" t="str">
        <f t="shared" si="222"/>
        <v/>
      </c>
      <c r="Z3493" t="str">
        <f t="shared" si="223"/>
        <v/>
      </c>
      <c r="AB3493" s="9"/>
      <c r="AC3493" t="s">
        <v>10688</v>
      </c>
      <c r="AD3493">
        <f t="shared" si="224"/>
        <v>0</v>
      </c>
      <c r="AF3493" s="3"/>
      <c r="AH3493" s="9"/>
    </row>
    <row r="3494" spans="1:34" ht="10.95" customHeight="1" outlineLevel="1" x14ac:dyDescent="0.25">
      <c r="A3494" t="s">
        <v>6682</v>
      </c>
      <c r="C3494" s="3" t="s">
        <v>12988</v>
      </c>
      <c r="D3494" s="3">
        <v>3777</v>
      </c>
      <c r="E3494" s="9">
        <v>2015</v>
      </c>
      <c r="F3494" s="10" t="s">
        <v>22197</v>
      </c>
      <c r="G3494" s="7" t="s">
        <v>5401</v>
      </c>
      <c r="H3494" s="8" t="s">
        <v>10688</v>
      </c>
      <c r="I3494" s="8" t="s">
        <v>13934</v>
      </c>
      <c r="J3494" s="19">
        <v>3</v>
      </c>
      <c r="K3494" s="19" t="s">
        <v>7738</v>
      </c>
      <c r="L3494" s="11"/>
      <c r="M3494" s="11"/>
      <c r="N3494" s="24"/>
      <c r="P3494" s="32"/>
      <c r="T3494" s="19"/>
      <c r="U3494" s="3"/>
      <c r="X3494" t="str">
        <f t="shared" si="222"/>
        <v/>
      </c>
      <c r="Z3494" t="str">
        <f t="shared" si="223"/>
        <v/>
      </c>
      <c r="AB3494" s="9"/>
      <c r="AC3494" t="s">
        <v>10688</v>
      </c>
      <c r="AD3494">
        <f t="shared" si="224"/>
        <v>0</v>
      </c>
      <c r="AF3494" s="3"/>
      <c r="AH3494" s="9"/>
    </row>
    <row r="3495" spans="1:34" ht="10.95" customHeight="1" outlineLevel="1" x14ac:dyDescent="0.25">
      <c r="A3495" t="s">
        <v>6682</v>
      </c>
      <c r="C3495" s="3" t="s">
        <v>12988</v>
      </c>
      <c r="D3495" s="3">
        <v>3780</v>
      </c>
      <c r="E3495" s="9">
        <v>2015</v>
      </c>
      <c r="F3495" s="10" t="s">
        <v>22197</v>
      </c>
      <c r="G3495" s="7" t="s">
        <v>5401</v>
      </c>
      <c r="H3495" s="8" t="s">
        <v>10688</v>
      </c>
      <c r="I3495" s="8" t="s">
        <v>13934</v>
      </c>
      <c r="J3495" s="19">
        <v>3</v>
      </c>
      <c r="K3495" s="19" t="s">
        <v>7738</v>
      </c>
      <c r="L3495" s="11"/>
      <c r="M3495" s="11"/>
      <c r="N3495" s="24"/>
      <c r="P3495" s="32"/>
      <c r="T3495" s="19"/>
      <c r="U3495" s="3"/>
      <c r="X3495" t="str">
        <f t="shared" si="222"/>
        <v/>
      </c>
      <c r="Z3495" t="str">
        <f t="shared" si="223"/>
        <v/>
      </c>
      <c r="AB3495" s="9"/>
      <c r="AC3495" t="s">
        <v>10688</v>
      </c>
      <c r="AD3495">
        <f t="shared" si="224"/>
        <v>0</v>
      </c>
      <c r="AF3495" s="3"/>
      <c r="AH3495" s="9"/>
    </row>
    <row r="3496" spans="1:34" ht="10.95" customHeight="1" outlineLevel="1" collapsed="1" x14ac:dyDescent="0.25">
      <c r="A3496" t="s">
        <v>6682</v>
      </c>
      <c r="C3496" s="3" t="s">
        <v>12988</v>
      </c>
      <c r="D3496" s="3" t="s">
        <v>13935</v>
      </c>
      <c r="E3496" s="9">
        <v>2015</v>
      </c>
      <c r="F3496" s="7" t="s">
        <v>18761</v>
      </c>
      <c r="G3496" s="7" t="s">
        <v>5401</v>
      </c>
      <c r="H3496" s="8" t="s">
        <v>10688</v>
      </c>
      <c r="I3496" s="8" t="s">
        <v>13934</v>
      </c>
      <c r="J3496" s="19">
        <v>3</v>
      </c>
      <c r="K3496" s="19" t="s">
        <v>7738</v>
      </c>
      <c r="L3496" s="11"/>
      <c r="M3496" s="11"/>
      <c r="N3496" s="24"/>
      <c r="P3496" s="32"/>
      <c r="T3496" s="19"/>
      <c r="U3496" s="3"/>
      <c r="X3496" t="str">
        <f t="shared" si="222"/>
        <v/>
      </c>
      <c r="Z3496">
        <f t="shared" si="223"/>
        <v>1</v>
      </c>
      <c r="AB3496" s="9"/>
      <c r="AC3496" t="s">
        <v>10688</v>
      </c>
      <c r="AD3496">
        <f t="shared" si="224"/>
        <v>0</v>
      </c>
      <c r="AF3496" s="3"/>
      <c r="AH3496" s="9"/>
    </row>
    <row r="3497" spans="1:34" ht="10.95" customHeight="1" outlineLevel="1" x14ac:dyDescent="0.25">
      <c r="A3497" t="s">
        <v>6682</v>
      </c>
      <c r="C3497" s="3" t="s">
        <v>12988</v>
      </c>
      <c r="D3497" s="3">
        <v>3823</v>
      </c>
      <c r="E3497" s="9">
        <v>2015</v>
      </c>
      <c r="F3497" s="10" t="s">
        <v>1779</v>
      </c>
      <c r="G3497" s="7" t="s">
        <v>5401</v>
      </c>
      <c r="H3497" s="8" t="s">
        <v>430</v>
      </c>
      <c r="I3497" s="8" t="s">
        <v>13936</v>
      </c>
      <c r="J3497" s="19">
        <v>3</v>
      </c>
      <c r="K3497" s="19" t="s">
        <v>7738</v>
      </c>
      <c r="L3497" s="11"/>
      <c r="M3497" s="11"/>
      <c r="N3497" s="24"/>
      <c r="P3497" s="32"/>
      <c r="T3497" s="19"/>
      <c r="U3497" s="3"/>
      <c r="X3497" t="str">
        <f t="shared" si="222"/>
        <v/>
      </c>
      <c r="Z3497" t="str">
        <f t="shared" si="223"/>
        <v/>
      </c>
      <c r="AB3497" s="9"/>
      <c r="AC3497" t="s">
        <v>430</v>
      </c>
      <c r="AD3497">
        <f t="shared" si="224"/>
        <v>0</v>
      </c>
      <c r="AF3497" s="3"/>
      <c r="AH3497" s="9"/>
    </row>
    <row r="3498" spans="1:34" ht="10.95" customHeight="1" outlineLevel="1" x14ac:dyDescent="0.25">
      <c r="A3498" t="s">
        <v>6682</v>
      </c>
      <c r="C3498" s="3" t="s">
        <v>12988</v>
      </c>
      <c r="D3498" s="3">
        <v>3830</v>
      </c>
      <c r="E3498" s="9">
        <v>2015</v>
      </c>
      <c r="F3498" s="7" t="s">
        <v>6317</v>
      </c>
      <c r="G3498" s="7" t="s">
        <v>5401</v>
      </c>
      <c r="H3498" s="8" t="s">
        <v>5050</v>
      </c>
      <c r="I3498" s="8" t="s">
        <v>13936</v>
      </c>
      <c r="J3498" s="19">
        <v>5</v>
      </c>
      <c r="K3498" s="19" t="s">
        <v>7738</v>
      </c>
      <c r="L3498" s="11"/>
      <c r="M3498" s="11"/>
      <c r="N3498" s="24"/>
      <c r="P3498" s="32"/>
      <c r="T3498" s="19"/>
      <c r="U3498" s="3"/>
      <c r="X3498" t="str">
        <f t="shared" si="222"/>
        <v/>
      </c>
      <c r="Z3498" t="str">
        <f t="shared" si="223"/>
        <v/>
      </c>
      <c r="AB3498" s="9"/>
      <c r="AC3498" t="s">
        <v>5050</v>
      </c>
      <c r="AD3498">
        <f t="shared" si="224"/>
        <v>0</v>
      </c>
      <c r="AF3498" s="3"/>
      <c r="AH3498" s="9"/>
    </row>
    <row r="3499" spans="1:34" ht="10.95" customHeight="1" outlineLevel="1" x14ac:dyDescent="0.25">
      <c r="A3499" t="s">
        <v>6682</v>
      </c>
      <c r="C3499" s="3" t="s">
        <v>12988</v>
      </c>
      <c r="D3499" s="3">
        <v>3861</v>
      </c>
      <c r="E3499" s="9">
        <v>2016</v>
      </c>
      <c r="F3499" s="7" t="s">
        <v>6023</v>
      </c>
      <c r="G3499" s="7" t="s">
        <v>5401</v>
      </c>
      <c r="H3499" s="8" t="s">
        <v>991</v>
      </c>
      <c r="I3499" s="8" t="s">
        <v>13937</v>
      </c>
      <c r="J3499" s="19">
        <v>3</v>
      </c>
      <c r="K3499" s="19" t="s">
        <v>7738</v>
      </c>
      <c r="L3499" s="11"/>
      <c r="M3499" s="11"/>
      <c r="N3499" s="24"/>
      <c r="P3499" s="32"/>
      <c r="T3499" s="19"/>
      <c r="U3499" s="3"/>
      <c r="X3499" t="str">
        <f t="shared" si="222"/>
        <v/>
      </c>
      <c r="Z3499" t="str">
        <f t="shared" si="223"/>
        <v/>
      </c>
      <c r="AB3499" s="9"/>
      <c r="AC3499" t="s">
        <v>991</v>
      </c>
      <c r="AD3499">
        <f t="shared" si="224"/>
        <v>0</v>
      </c>
      <c r="AF3499" s="3"/>
      <c r="AH3499" s="9"/>
    </row>
    <row r="3500" spans="1:34" ht="10.95" customHeight="1" outlineLevel="1" x14ac:dyDescent="0.25">
      <c r="A3500" t="s">
        <v>6682</v>
      </c>
      <c r="C3500" s="3" t="s">
        <v>12988</v>
      </c>
      <c r="D3500" s="3" t="s">
        <v>18757</v>
      </c>
      <c r="E3500" s="9">
        <v>2016</v>
      </c>
      <c r="F3500" s="7" t="s">
        <v>18758</v>
      </c>
      <c r="G3500" s="7" t="s">
        <v>5401</v>
      </c>
      <c r="H3500" s="8" t="s">
        <v>430</v>
      </c>
      <c r="I3500" s="8" t="s">
        <v>13938</v>
      </c>
      <c r="J3500" s="19">
        <v>1</v>
      </c>
      <c r="K3500" s="19" t="s">
        <v>7738</v>
      </c>
      <c r="L3500" s="11"/>
      <c r="M3500" s="11"/>
      <c r="N3500" s="24"/>
      <c r="P3500" s="32"/>
      <c r="T3500" s="19"/>
      <c r="U3500" s="3"/>
      <c r="X3500" t="str">
        <f t="shared" si="222"/>
        <v/>
      </c>
      <c r="Z3500" t="str">
        <f t="shared" si="223"/>
        <v/>
      </c>
      <c r="AB3500" s="9"/>
      <c r="AC3500" t="s">
        <v>430</v>
      </c>
      <c r="AD3500">
        <f t="shared" si="224"/>
        <v>0</v>
      </c>
      <c r="AF3500" s="3"/>
      <c r="AH3500" s="9"/>
    </row>
    <row r="3501" spans="1:34" ht="10.95" customHeight="1" outlineLevel="1" collapsed="1" x14ac:dyDescent="0.25">
      <c r="A3501" t="s">
        <v>6682</v>
      </c>
      <c r="C3501" s="3" t="s">
        <v>12988</v>
      </c>
      <c r="D3501" s="3">
        <v>3870</v>
      </c>
      <c r="E3501" s="9">
        <v>2016</v>
      </c>
      <c r="F3501" s="10" t="s">
        <v>20509</v>
      </c>
      <c r="G3501" s="7" t="s">
        <v>5401</v>
      </c>
      <c r="H3501" s="8" t="s">
        <v>430</v>
      </c>
      <c r="I3501" s="8" t="s">
        <v>13938</v>
      </c>
      <c r="J3501" s="19">
        <v>1</v>
      </c>
      <c r="K3501" s="19" t="s">
        <v>7736</v>
      </c>
      <c r="L3501" s="11">
        <v>2</v>
      </c>
      <c r="M3501" s="11"/>
      <c r="N3501" s="24"/>
      <c r="P3501" s="32"/>
      <c r="T3501" s="19"/>
      <c r="U3501" s="3"/>
      <c r="X3501" t="str">
        <f t="shared" si="222"/>
        <v/>
      </c>
      <c r="Z3501" t="str">
        <f t="shared" si="223"/>
        <v/>
      </c>
      <c r="AB3501" s="9"/>
      <c r="AC3501" t="s">
        <v>430</v>
      </c>
      <c r="AD3501">
        <f t="shared" si="224"/>
        <v>0</v>
      </c>
      <c r="AF3501" s="3"/>
      <c r="AH3501" s="9"/>
    </row>
    <row r="3502" spans="1:34" ht="10.95" customHeight="1" outlineLevel="1" x14ac:dyDescent="0.25">
      <c r="A3502" t="s">
        <v>6682</v>
      </c>
      <c r="C3502" s="3" t="s">
        <v>12988</v>
      </c>
      <c r="D3502" s="3">
        <v>3873</v>
      </c>
      <c r="E3502" s="9">
        <v>2016</v>
      </c>
      <c r="F3502" s="7" t="s">
        <v>6023</v>
      </c>
      <c r="G3502" s="7" t="s">
        <v>5401</v>
      </c>
      <c r="H3502" s="8" t="s">
        <v>5623</v>
      </c>
      <c r="I3502" s="8" t="s">
        <v>7084</v>
      </c>
      <c r="J3502" s="19">
        <v>1</v>
      </c>
      <c r="K3502" s="19" t="s">
        <v>7736</v>
      </c>
      <c r="L3502" s="11">
        <v>22</v>
      </c>
      <c r="M3502" s="11"/>
      <c r="N3502" s="24"/>
      <c r="P3502" s="32"/>
      <c r="R3502">
        <v>1</v>
      </c>
      <c r="S3502">
        <v>1</v>
      </c>
      <c r="T3502" s="19"/>
      <c r="U3502" s="3"/>
      <c r="X3502" t="str">
        <f t="shared" si="222"/>
        <v/>
      </c>
      <c r="Z3502" t="str">
        <f t="shared" si="223"/>
        <v/>
      </c>
      <c r="AB3502" s="9"/>
      <c r="AC3502" t="s">
        <v>5623</v>
      </c>
      <c r="AD3502">
        <f t="shared" si="224"/>
        <v>0</v>
      </c>
      <c r="AF3502" s="3"/>
      <c r="AH3502" s="9"/>
    </row>
    <row r="3503" spans="1:34" ht="10.95" customHeight="1" outlineLevel="1" x14ac:dyDescent="0.25">
      <c r="A3503" t="s">
        <v>6682</v>
      </c>
      <c r="C3503" s="3" t="s">
        <v>12988</v>
      </c>
      <c r="D3503" s="3">
        <v>3888</v>
      </c>
      <c r="E3503" s="9">
        <v>2017</v>
      </c>
      <c r="F3503" s="7" t="s">
        <v>6317</v>
      </c>
      <c r="G3503" s="7" t="s">
        <v>5401</v>
      </c>
      <c r="H3503" s="8" t="s">
        <v>430</v>
      </c>
      <c r="I3503" s="8" t="s">
        <v>13939</v>
      </c>
      <c r="J3503" s="19">
        <v>3</v>
      </c>
      <c r="K3503" s="19" t="s">
        <v>7738</v>
      </c>
      <c r="L3503" s="11"/>
      <c r="M3503" s="11"/>
      <c r="N3503" s="24"/>
      <c r="P3503" s="32"/>
      <c r="T3503" s="19"/>
      <c r="U3503" s="3"/>
      <c r="X3503" t="str">
        <f t="shared" si="222"/>
        <v/>
      </c>
      <c r="Z3503" t="str">
        <f t="shared" si="223"/>
        <v/>
      </c>
      <c r="AB3503" s="9"/>
      <c r="AC3503" t="s">
        <v>430</v>
      </c>
      <c r="AD3503">
        <f t="shared" si="224"/>
        <v>0</v>
      </c>
      <c r="AF3503" s="3"/>
      <c r="AH3503" s="9"/>
    </row>
    <row r="3504" spans="1:34" ht="10.95" customHeight="1" outlineLevel="1" x14ac:dyDescent="0.25">
      <c r="A3504" t="s">
        <v>6682</v>
      </c>
      <c r="C3504" s="3" t="s">
        <v>12988</v>
      </c>
      <c r="D3504" s="3" t="s">
        <v>13941</v>
      </c>
      <c r="E3504" s="9">
        <v>2017</v>
      </c>
      <c r="F3504" s="7" t="s">
        <v>13920</v>
      </c>
      <c r="G3504" s="7" t="s">
        <v>5401</v>
      </c>
      <c r="H3504" s="8" t="s">
        <v>13924</v>
      </c>
      <c r="I3504" s="8" t="s">
        <v>13940</v>
      </c>
      <c r="J3504" s="19">
        <v>5</v>
      </c>
      <c r="K3504" s="19" t="s">
        <v>7738</v>
      </c>
      <c r="L3504" s="11"/>
      <c r="M3504" s="11"/>
      <c r="N3504" s="24"/>
      <c r="P3504" s="32"/>
      <c r="T3504" s="19"/>
      <c r="U3504" s="3"/>
      <c r="X3504" t="str">
        <f t="shared" si="222"/>
        <v/>
      </c>
      <c r="Z3504">
        <f t="shared" si="223"/>
        <v>1</v>
      </c>
      <c r="AB3504" s="9"/>
      <c r="AC3504" t="s">
        <v>13924</v>
      </c>
      <c r="AD3504">
        <f t="shared" si="224"/>
        <v>0</v>
      </c>
      <c r="AF3504" s="3"/>
      <c r="AH3504" s="9"/>
    </row>
    <row r="3505" spans="1:34" ht="10.95" customHeight="1" outlineLevel="1" x14ac:dyDescent="0.25">
      <c r="A3505" t="s">
        <v>6682</v>
      </c>
      <c r="C3505" s="3" t="s">
        <v>12988</v>
      </c>
      <c r="D3505" s="3">
        <v>3924</v>
      </c>
      <c r="E3505" s="9">
        <v>2017</v>
      </c>
      <c r="F3505" s="10" t="s">
        <v>70</v>
      </c>
      <c r="G3505" s="7" t="s">
        <v>5401</v>
      </c>
      <c r="H3505" s="8" t="s">
        <v>430</v>
      </c>
      <c r="I3505" s="8" t="s">
        <v>13709</v>
      </c>
      <c r="J3505" s="19">
        <v>1</v>
      </c>
      <c r="K3505" s="19" t="s">
        <v>7738</v>
      </c>
      <c r="L3505" s="11"/>
      <c r="M3505" s="11"/>
      <c r="N3505" s="24"/>
      <c r="P3505" s="32"/>
      <c r="T3505" s="19"/>
      <c r="U3505" s="3"/>
      <c r="X3505" t="str">
        <f t="shared" si="222"/>
        <v/>
      </c>
      <c r="Z3505" t="str">
        <f t="shared" si="223"/>
        <v/>
      </c>
      <c r="AB3505" s="9"/>
      <c r="AC3505" t="s">
        <v>430</v>
      </c>
      <c r="AD3505">
        <f t="shared" si="224"/>
        <v>0</v>
      </c>
      <c r="AF3505" s="3"/>
      <c r="AH3505" s="9"/>
    </row>
    <row r="3506" spans="1:34" ht="10.95" customHeight="1" outlineLevel="1" collapsed="1" x14ac:dyDescent="0.25">
      <c r="A3506" t="s">
        <v>6682</v>
      </c>
      <c r="C3506" s="3" t="s">
        <v>12988</v>
      </c>
      <c r="D3506" s="3">
        <v>3966</v>
      </c>
      <c r="E3506" s="9">
        <v>2018</v>
      </c>
      <c r="F3506" s="7" t="s">
        <v>6023</v>
      </c>
      <c r="G3506" s="7" t="s">
        <v>5401</v>
      </c>
      <c r="H3506" s="8" t="s">
        <v>13943</v>
      </c>
      <c r="I3506" s="8" t="s">
        <v>13942</v>
      </c>
      <c r="J3506" s="19">
        <v>3</v>
      </c>
      <c r="K3506" s="19" t="s">
        <v>7738</v>
      </c>
      <c r="L3506" s="11"/>
      <c r="M3506" s="11"/>
      <c r="N3506" s="24"/>
      <c r="P3506" s="32"/>
      <c r="T3506" s="19"/>
      <c r="U3506" s="3"/>
      <c r="X3506" t="str">
        <f t="shared" si="222"/>
        <v/>
      </c>
      <c r="Z3506" t="str">
        <f t="shared" si="223"/>
        <v/>
      </c>
      <c r="AB3506" s="9"/>
      <c r="AC3506" t="s">
        <v>13943</v>
      </c>
      <c r="AD3506">
        <f t="shared" si="224"/>
        <v>0</v>
      </c>
      <c r="AF3506" s="3"/>
      <c r="AH3506" s="9"/>
    </row>
    <row r="3507" spans="1:34" ht="10.95" customHeight="1" outlineLevel="1" x14ac:dyDescent="0.25">
      <c r="A3507" t="s">
        <v>6682</v>
      </c>
      <c r="C3507" s="3" t="s">
        <v>12988</v>
      </c>
      <c r="D3507" s="3">
        <v>3967</v>
      </c>
      <c r="E3507" s="9">
        <v>2018</v>
      </c>
      <c r="F3507" s="7" t="s">
        <v>6023</v>
      </c>
      <c r="G3507" s="7" t="s">
        <v>5401</v>
      </c>
      <c r="H3507" s="8" t="s">
        <v>4102</v>
      </c>
      <c r="I3507" s="8" t="s">
        <v>13942</v>
      </c>
      <c r="J3507" s="19">
        <v>3</v>
      </c>
      <c r="K3507" s="19" t="s">
        <v>7738</v>
      </c>
      <c r="L3507" s="11"/>
      <c r="M3507" s="11"/>
      <c r="N3507" s="24"/>
      <c r="P3507" s="32"/>
      <c r="T3507" s="19"/>
      <c r="U3507" s="3"/>
      <c r="X3507" t="str">
        <f t="shared" si="222"/>
        <v/>
      </c>
      <c r="Z3507" t="str">
        <f t="shared" si="223"/>
        <v/>
      </c>
      <c r="AB3507" s="9"/>
      <c r="AC3507" t="s">
        <v>4102</v>
      </c>
      <c r="AD3507">
        <f t="shared" si="224"/>
        <v>0</v>
      </c>
      <c r="AF3507" s="3"/>
      <c r="AH3507" s="9"/>
    </row>
    <row r="3508" spans="1:34" ht="10.95" customHeight="1" outlineLevel="1" x14ac:dyDescent="0.25">
      <c r="A3508" t="s">
        <v>6682</v>
      </c>
      <c r="C3508" s="3" t="s">
        <v>12988</v>
      </c>
      <c r="D3508" s="3">
        <v>3968</v>
      </c>
      <c r="E3508" s="9">
        <v>2018</v>
      </c>
      <c r="F3508" s="7" t="s">
        <v>6023</v>
      </c>
      <c r="G3508" s="7" t="s">
        <v>5401</v>
      </c>
      <c r="H3508" s="8" t="s">
        <v>13944</v>
      </c>
      <c r="I3508" s="8" t="s">
        <v>13942</v>
      </c>
      <c r="J3508" s="19">
        <v>3</v>
      </c>
      <c r="K3508" s="19" t="s">
        <v>7738</v>
      </c>
      <c r="L3508" s="11"/>
      <c r="M3508" s="11"/>
      <c r="N3508" s="24"/>
      <c r="P3508" s="32"/>
      <c r="T3508" s="19"/>
      <c r="U3508" s="3"/>
      <c r="X3508" t="str">
        <f t="shared" si="222"/>
        <v/>
      </c>
      <c r="Z3508" t="str">
        <f t="shared" si="223"/>
        <v/>
      </c>
      <c r="AB3508" s="9"/>
      <c r="AC3508" t="s">
        <v>13944</v>
      </c>
      <c r="AD3508">
        <f t="shared" si="224"/>
        <v>0</v>
      </c>
      <c r="AF3508" s="3"/>
      <c r="AH3508" s="9"/>
    </row>
    <row r="3509" spans="1:34" ht="10.95" customHeight="1" outlineLevel="1" x14ac:dyDescent="0.25">
      <c r="A3509" t="s">
        <v>6682</v>
      </c>
      <c r="C3509" s="3" t="s">
        <v>12988</v>
      </c>
      <c r="D3509" s="3" t="s">
        <v>18762</v>
      </c>
      <c r="E3509" s="9">
        <v>2018</v>
      </c>
      <c r="F3509" s="7" t="s">
        <v>17570</v>
      </c>
      <c r="G3509" s="7" t="s">
        <v>5401</v>
      </c>
      <c r="H3509" s="8" t="s">
        <v>13946</v>
      </c>
      <c r="I3509" s="8" t="s">
        <v>13945</v>
      </c>
      <c r="J3509" s="19">
        <v>3</v>
      </c>
      <c r="K3509" s="19" t="s">
        <v>7738</v>
      </c>
      <c r="L3509" s="11"/>
      <c r="M3509" s="11"/>
      <c r="N3509" s="24"/>
      <c r="P3509" s="32"/>
      <c r="T3509" s="19"/>
      <c r="U3509" s="3"/>
      <c r="X3509" t="str">
        <f t="shared" si="222"/>
        <v/>
      </c>
      <c r="Z3509">
        <f t="shared" si="223"/>
        <v>1</v>
      </c>
      <c r="AB3509" s="9"/>
      <c r="AC3509" t="s">
        <v>13946</v>
      </c>
      <c r="AD3509">
        <f t="shared" si="224"/>
        <v>0</v>
      </c>
      <c r="AF3509" s="3"/>
      <c r="AH3509" s="9"/>
    </row>
    <row r="3510" spans="1:34" ht="10.95" customHeight="1" outlineLevel="1" x14ac:dyDescent="0.25">
      <c r="A3510" t="s">
        <v>6682</v>
      </c>
      <c r="C3510" s="3" t="s">
        <v>12988</v>
      </c>
      <c r="D3510" s="3">
        <v>3970</v>
      </c>
      <c r="E3510" s="9">
        <v>2018</v>
      </c>
      <c r="F3510" s="7" t="s">
        <v>6023</v>
      </c>
      <c r="G3510" s="7" t="s">
        <v>5401</v>
      </c>
      <c r="H3510" s="8" t="s">
        <v>13946</v>
      </c>
      <c r="I3510" s="8" t="s">
        <v>13945</v>
      </c>
      <c r="J3510" s="19">
        <v>3</v>
      </c>
      <c r="K3510" s="19" t="s">
        <v>7738</v>
      </c>
      <c r="L3510" s="11"/>
      <c r="M3510" s="11"/>
      <c r="N3510" s="24"/>
      <c r="P3510" s="32"/>
      <c r="T3510" s="19"/>
      <c r="U3510" s="3"/>
      <c r="X3510" t="str">
        <f t="shared" si="222"/>
        <v/>
      </c>
      <c r="Z3510" t="str">
        <f t="shared" si="223"/>
        <v/>
      </c>
      <c r="AB3510" s="9"/>
      <c r="AC3510" t="s">
        <v>13946</v>
      </c>
      <c r="AD3510">
        <f t="shared" si="224"/>
        <v>0</v>
      </c>
      <c r="AF3510" s="3"/>
      <c r="AH3510" s="9"/>
    </row>
    <row r="3511" spans="1:34" ht="10.95" customHeight="1" outlineLevel="1" x14ac:dyDescent="0.25">
      <c r="A3511" t="s">
        <v>6682</v>
      </c>
      <c r="C3511" s="3" t="s">
        <v>12988</v>
      </c>
      <c r="D3511" s="3">
        <v>3971</v>
      </c>
      <c r="E3511" s="9">
        <v>2018</v>
      </c>
      <c r="F3511" s="7" t="s">
        <v>6023</v>
      </c>
      <c r="G3511" s="7" t="s">
        <v>5401</v>
      </c>
      <c r="H3511" s="8" t="s">
        <v>4599</v>
      </c>
      <c r="I3511" s="8" t="s">
        <v>13945</v>
      </c>
      <c r="J3511" s="19">
        <v>1</v>
      </c>
      <c r="K3511" s="19" t="s">
        <v>7738</v>
      </c>
      <c r="L3511" s="11"/>
      <c r="M3511" s="11"/>
      <c r="N3511" s="24"/>
      <c r="P3511" s="32"/>
      <c r="T3511" s="19"/>
      <c r="U3511" s="3"/>
      <c r="X3511" t="str">
        <f t="shared" si="222"/>
        <v/>
      </c>
      <c r="Z3511" t="str">
        <f t="shared" si="223"/>
        <v/>
      </c>
      <c r="AB3511" s="9"/>
      <c r="AC3511" t="s">
        <v>4599</v>
      </c>
      <c r="AD3511">
        <f t="shared" si="224"/>
        <v>0</v>
      </c>
      <c r="AF3511" s="3"/>
      <c r="AH3511" s="9"/>
    </row>
    <row r="3512" spans="1:34" ht="10.95" customHeight="1" outlineLevel="1" x14ac:dyDescent="0.25">
      <c r="A3512" t="s">
        <v>6682</v>
      </c>
      <c r="C3512" s="3" t="s">
        <v>12988</v>
      </c>
      <c r="D3512" s="3">
        <v>3972</v>
      </c>
      <c r="E3512" s="9">
        <v>2018</v>
      </c>
      <c r="F3512" s="7" t="s">
        <v>6023</v>
      </c>
      <c r="G3512" s="7" t="s">
        <v>5401</v>
      </c>
      <c r="H3512" s="8" t="s">
        <v>13946</v>
      </c>
      <c r="I3512" s="8" t="s">
        <v>13945</v>
      </c>
      <c r="J3512" s="19">
        <v>3</v>
      </c>
      <c r="K3512" s="19" t="s">
        <v>7738</v>
      </c>
      <c r="L3512" s="11"/>
      <c r="M3512" s="11"/>
      <c r="N3512" s="24"/>
      <c r="P3512" s="32"/>
      <c r="T3512" s="19"/>
      <c r="U3512" s="3"/>
      <c r="X3512" t="str">
        <f t="shared" si="222"/>
        <v/>
      </c>
      <c r="Z3512" t="str">
        <f t="shared" si="223"/>
        <v/>
      </c>
      <c r="AB3512" s="9"/>
      <c r="AC3512" t="s">
        <v>13946</v>
      </c>
      <c r="AD3512">
        <f t="shared" si="224"/>
        <v>0</v>
      </c>
      <c r="AF3512" s="3"/>
      <c r="AH3512" s="9"/>
    </row>
    <row r="3513" spans="1:34" ht="10.95" customHeight="1" outlineLevel="1" x14ac:dyDescent="0.25">
      <c r="A3513" t="s">
        <v>6682</v>
      </c>
      <c r="C3513" s="3" t="s">
        <v>12988</v>
      </c>
      <c r="D3513" s="3">
        <v>3973</v>
      </c>
      <c r="E3513" s="9">
        <v>2018</v>
      </c>
      <c r="F3513" s="7" t="s">
        <v>6023</v>
      </c>
      <c r="G3513" s="7" t="s">
        <v>5401</v>
      </c>
      <c r="H3513" s="8" t="s">
        <v>13946</v>
      </c>
      <c r="I3513" s="8" t="s">
        <v>13945</v>
      </c>
      <c r="J3513" s="19">
        <v>3</v>
      </c>
      <c r="K3513" s="19" t="s">
        <v>7738</v>
      </c>
      <c r="L3513" s="11"/>
      <c r="M3513" s="11"/>
      <c r="N3513" s="24"/>
      <c r="P3513" s="32"/>
      <c r="T3513" s="19"/>
      <c r="U3513" s="3"/>
      <c r="X3513" t="str">
        <f t="shared" si="222"/>
        <v/>
      </c>
      <c r="Z3513" t="str">
        <f t="shared" si="223"/>
        <v/>
      </c>
      <c r="AB3513" s="9"/>
      <c r="AC3513" t="s">
        <v>13946</v>
      </c>
      <c r="AD3513">
        <f t="shared" si="224"/>
        <v>0</v>
      </c>
      <c r="AF3513" s="3"/>
      <c r="AH3513" s="9"/>
    </row>
    <row r="3514" spans="1:34" ht="10.95" customHeight="1" outlineLevel="1" x14ac:dyDescent="0.25">
      <c r="A3514" t="s">
        <v>6682</v>
      </c>
      <c r="C3514" s="3" t="s">
        <v>12988</v>
      </c>
      <c r="D3514" s="3" t="s">
        <v>13947</v>
      </c>
      <c r="E3514" s="9">
        <v>2018</v>
      </c>
      <c r="F3514" s="7" t="s">
        <v>13920</v>
      </c>
      <c r="G3514" s="7" t="s">
        <v>5401</v>
      </c>
      <c r="H3514" s="8" t="s">
        <v>13946</v>
      </c>
      <c r="I3514" s="8" t="s">
        <v>13945</v>
      </c>
      <c r="J3514" s="19">
        <v>3</v>
      </c>
      <c r="K3514" s="19" t="s">
        <v>7738</v>
      </c>
      <c r="L3514" s="11"/>
      <c r="M3514" s="11"/>
      <c r="N3514" s="24"/>
      <c r="P3514" s="32"/>
      <c r="T3514" s="19"/>
      <c r="U3514" s="3"/>
      <c r="X3514" t="str">
        <f t="shared" si="222"/>
        <v/>
      </c>
      <c r="Z3514">
        <f t="shared" si="223"/>
        <v>1</v>
      </c>
      <c r="AB3514" s="9"/>
      <c r="AC3514" t="s">
        <v>13946</v>
      </c>
      <c r="AD3514">
        <f t="shared" si="224"/>
        <v>0</v>
      </c>
      <c r="AF3514" s="3"/>
      <c r="AH3514" s="9"/>
    </row>
    <row r="3515" spans="1:34" ht="10.95" customHeight="1" outlineLevel="1" x14ac:dyDescent="0.25">
      <c r="A3515" t="s">
        <v>6682</v>
      </c>
      <c r="C3515" s="3" t="s">
        <v>12988</v>
      </c>
      <c r="D3515" s="3">
        <v>3974</v>
      </c>
      <c r="E3515" s="9">
        <v>2018</v>
      </c>
      <c r="F3515" s="10" t="s">
        <v>20505</v>
      </c>
      <c r="G3515" s="7" t="s">
        <v>5401</v>
      </c>
      <c r="H3515" s="8" t="s">
        <v>13946</v>
      </c>
      <c r="I3515" s="8" t="s">
        <v>13945</v>
      </c>
      <c r="J3515" s="19">
        <v>3</v>
      </c>
      <c r="K3515" s="19" t="s">
        <v>7738</v>
      </c>
      <c r="L3515" s="11"/>
      <c r="M3515" s="11"/>
      <c r="N3515" s="24"/>
      <c r="P3515" s="32"/>
      <c r="T3515" s="19"/>
      <c r="U3515" s="3"/>
      <c r="X3515" t="str">
        <f t="shared" si="222"/>
        <v/>
      </c>
      <c r="Z3515" t="str">
        <f t="shared" si="223"/>
        <v/>
      </c>
      <c r="AB3515" s="9"/>
      <c r="AC3515" t="s">
        <v>13946</v>
      </c>
      <c r="AD3515">
        <f t="shared" si="224"/>
        <v>0</v>
      </c>
      <c r="AF3515" s="3"/>
      <c r="AH3515" s="9"/>
    </row>
    <row r="3516" spans="1:34" ht="10.95" customHeight="1" outlineLevel="1" x14ac:dyDescent="0.25">
      <c r="A3516" t="s">
        <v>6682</v>
      </c>
      <c r="C3516" s="3" t="s">
        <v>12988</v>
      </c>
      <c r="D3516" s="3">
        <v>3975</v>
      </c>
      <c r="E3516" s="9">
        <v>2018</v>
      </c>
      <c r="F3516" s="10" t="s">
        <v>20505</v>
      </c>
      <c r="G3516" s="7" t="s">
        <v>5401</v>
      </c>
      <c r="H3516" s="8" t="s">
        <v>13946</v>
      </c>
      <c r="I3516" s="8" t="s">
        <v>13945</v>
      </c>
      <c r="J3516" s="19">
        <v>3</v>
      </c>
      <c r="K3516" s="19" t="s">
        <v>7738</v>
      </c>
      <c r="L3516" s="11"/>
      <c r="M3516" s="11"/>
      <c r="N3516" s="24"/>
      <c r="P3516" s="32"/>
      <c r="T3516" s="19"/>
      <c r="U3516" s="3"/>
      <c r="X3516" t="str">
        <f t="shared" si="222"/>
        <v/>
      </c>
      <c r="Z3516" t="str">
        <f t="shared" si="223"/>
        <v/>
      </c>
      <c r="AB3516" s="9"/>
      <c r="AC3516" t="s">
        <v>13946</v>
      </c>
      <c r="AD3516">
        <f t="shared" si="224"/>
        <v>0</v>
      </c>
      <c r="AF3516" s="3"/>
      <c r="AH3516" s="9"/>
    </row>
    <row r="3517" spans="1:34" ht="10.95" customHeight="1" outlineLevel="1" collapsed="1" x14ac:dyDescent="0.25">
      <c r="A3517" t="s">
        <v>6682</v>
      </c>
      <c r="C3517" s="3" t="s">
        <v>12988</v>
      </c>
      <c r="D3517" s="3">
        <v>3976</v>
      </c>
      <c r="E3517" s="9">
        <v>2018</v>
      </c>
      <c r="F3517" s="10" t="s">
        <v>20505</v>
      </c>
      <c r="G3517" s="7" t="s">
        <v>5401</v>
      </c>
      <c r="H3517" s="8" t="s">
        <v>13946</v>
      </c>
      <c r="I3517" s="8" t="s">
        <v>13945</v>
      </c>
      <c r="J3517" s="19">
        <v>3</v>
      </c>
      <c r="K3517" s="19" t="s">
        <v>7738</v>
      </c>
      <c r="L3517" s="11"/>
      <c r="M3517" s="11"/>
      <c r="N3517" s="24"/>
      <c r="P3517" s="32"/>
      <c r="T3517" s="19"/>
      <c r="U3517" s="3"/>
      <c r="X3517" t="str">
        <f t="shared" si="222"/>
        <v/>
      </c>
      <c r="Z3517" t="str">
        <f t="shared" si="223"/>
        <v/>
      </c>
      <c r="AB3517" s="9"/>
      <c r="AC3517" t="s">
        <v>13946</v>
      </c>
      <c r="AD3517">
        <f t="shared" si="224"/>
        <v>0</v>
      </c>
      <c r="AF3517" s="3"/>
      <c r="AH3517" s="9"/>
    </row>
    <row r="3518" spans="1:34" ht="10.95" customHeight="1" outlineLevel="1" x14ac:dyDescent="0.25">
      <c r="A3518" t="s">
        <v>6682</v>
      </c>
      <c r="C3518" s="3" t="s">
        <v>12988</v>
      </c>
      <c r="D3518" s="3">
        <v>3977</v>
      </c>
      <c r="E3518" s="9">
        <v>2018</v>
      </c>
      <c r="F3518" s="10" t="s">
        <v>20505</v>
      </c>
      <c r="G3518" s="7" t="s">
        <v>5401</v>
      </c>
      <c r="H3518" s="8" t="s">
        <v>13946</v>
      </c>
      <c r="I3518" s="8" t="s">
        <v>13945</v>
      </c>
      <c r="J3518" s="19">
        <v>3</v>
      </c>
      <c r="K3518" s="19" t="s">
        <v>7738</v>
      </c>
      <c r="L3518" s="11"/>
      <c r="M3518" s="11"/>
      <c r="N3518" s="24"/>
      <c r="P3518" s="32"/>
      <c r="T3518" s="19"/>
      <c r="U3518" s="3"/>
      <c r="X3518" t="str">
        <f t="shared" si="222"/>
        <v/>
      </c>
      <c r="Z3518" t="str">
        <f t="shared" si="223"/>
        <v/>
      </c>
      <c r="AB3518" s="9"/>
      <c r="AC3518" t="s">
        <v>13946</v>
      </c>
      <c r="AD3518">
        <f t="shared" si="224"/>
        <v>0</v>
      </c>
      <c r="AF3518" s="3"/>
      <c r="AH3518" s="9"/>
    </row>
    <row r="3519" spans="1:34" ht="10.95" customHeight="1" outlineLevel="1" x14ac:dyDescent="0.25">
      <c r="A3519" t="s">
        <v>6682</v>
      </c>
      <c r="C3519" s="3" t="s">
        <v>12988</v>
      </c>
      <c r="D3519" s="3">
        <v>3978</v>
      </c>
      <c r="E3519" s="9">
        <v>2018</v>
      </c>
      <c r="F3519" s="10" t="s">
        <v>20505</v>
      </c>
      <c r="G3519" s="7" t="s">
        <v>5401</v>
      </c>
      <c r="H3519" s="8" t="s">
        <v>13946</v>
      </c>
      <c r="I3519" s="8" t="s">
        <v>13945</v>
      </c>
      <c r="J3519" s="19">
        <v>3</v>
      </c>
      <c r="K3519" s="19" t="s">
        <v>7738</v>
      </c>
      <c r="L3519" s="11"/>
      <c r="M3519" s="11"/>
      <c r="N3519" s="24"/>
      <c r="P3519" s="32"/>
      <c r="T3519" s="19"/>
      <c r="U3519" s="3"/>
      <c r="X3519" t="str">
        <f t="shared" si="222"/>
        <v/>
      </c>
      <c r="Z3519" t="str">
        <f t="shared" si="223"/>
        <v/>
      </c>
      <c r="AB3519" s="9"/>
      <c r="AC3519" t="s">
        <v>13946</v>
      </c>
      <c r="AD3519">
        <f t="shared" si="224"/>
        <v>0</v>
      </c>
      <c r="AF3519" s="3"/>
      <c r="AH3519" s="9"/>
    </row>
    <row r="3520" spans="1:34" ht="10.95" customHeight="1" outlineLevel="1" x14ac:dyDescent="0.25">
      <c r="A3520" t="s">
        <v>6682</v>
      </c>
      <c r="C3520" s="3" t="s">
        <v>12988</v>
      </c>
      <c r="D3520" s="3">
        <v>3979</v>
      </c>
      <c r="E3520" s="9">
        <v>2018</v>
      </c>
      <c r="F3520" s="10" t="s">
        <v>20505</v>
      </c>
      <c r="G3520" s="7" t="s">
        <v>5401</v>
      </c>
      <c r="H3520" s="8" t="s">
        <v>13946</v>
      </c>
      <c r="I3520" s="8" t="s">
        <v>13945</v>
      </c>
      <c r="J3520" s="19">
        <v>3</v>
      </c>
      <c r="K3520" s="19" t="s">
        <v>7738</v>
      </c>
      <c r="L3520" s="11"/>
      <c r="M3520" s="11"/>
      <c r="N3520" s="24"/>
      <c r="P3520" s="32"/>
      <c r="T3520" s="19"/>
      <c r="U3520" s="3"/>
      <c r="X3520" t="str">
        <f t="shared" si="222"/>
        <v/>
      </c>
      <c r="Z3520" t="str">
        <f t="shared" si="223"/>
        <v/>
      </c>
      <c r="AB3520" s="9"/>
      <c r="AC3520" t="s">
        <v>13946</v>
      </c>
      <c r="AD3520">
        <f t="shared" si="224"/>
        <v>0</v>
      </c>
      <c r="AF3520" s="3"/>
      <c r="AH3520" s="9"/>
    </row>
    <row r="3521" spans="1:48" ht="10.95" customHeight="1" outlineLevel="1" x14ac:dyDescent="0.25">
      <c r="A3521" t="s">
        <v>6682</v>
      </c>
      <c r="C3521" s="3" t="s">
        <v>12988</v>
      </c>
      <c r="D3521" s="3">
        <v>3980</v>
      </c>
      <c r="E3521" s="9">
        <v>2018</v>
      </c>
      <c r="F3521" s="10" t="s">
        <v>20505</v>
      </c>
      <c r="G3521" s="7" t="s">
        <v>5401</v>
      </c>
      <c r="H3521" s="8" t="s">
        <v>13946</v>
      </c>
      <c r="I3521" s="8" t="s">
        <v>13945</v>
      </c>
      <c r="J3521" s="19">
        <v>3</v>
      </c>
      <c r="K3521" s="19" t="s">
        <v>7738</v>
      </c>
      <c r="L3521" s="11"/>
      <c r="M3521" s="11"/>
      <c r="N3521" s="24"/>
      <c r="P3521" s="32"/>
      <c r="T3521" s="19"/>
      <c r="U3521" s="3"/>
      <c r="X3521" t="str">
        <f t="shared" si="222"/>
        <v/>
      </c>
      <c r="Z3521" t="str">
        <f t="shared" si="223"/>
        <v/>
      </c>
      <c r="AB3521" s="9"/>
      <c r="AC3521" t="s">
        <v>13946</v>
      </c>
      <c r="AD3521">
        <f t="shared" si="224"/>
        <v>0</v>
      </c>
      <c r="AF3521" s="3"/>
      <c r="AH3521" s="9"/>
    </row>
    <row r="3522" spans="1:48" ht="10.95" customHeight="1" outlineLevel="1" x14ac:dyDescent="0.25">
      <c r="A3522" t="s">
        <v>6682</v>
      </c>
      <c r="C3522" s="3" t="s">
        <v>12988</v>
      </c>
      <c r="D3522" s="3">
        <v>3981</v>
      </c>
      <c r="E3522" s="9">
        <v>2018</v>
      </c>
      <c r="F3522" s="10" t="s">
        <v>20505</v>
      </c>
      <c r="G3522" s="7" t="s">
        <v>5401</v>
      </c>
      <c r="H3522" s="8" t="s">
        <v>13946</v>
      </c>
      <c r="I3522" s="8" t="s">
        <v>13945</v>
      </c>
      <c r="J3522" s="19">
        <v>3</v>
      </c>
      <c r="K3522" s="19" t="s">
        <v>7738</v>
      </c>
      <c r="L3522" s="11"/>
      <c r="M3522" s="11"/>
      <c r="N3522" s="24"/>
      <c r="P3522" s="32"/>
      <c r="T3522" s="19"/>
      <c r="U3522" s="3"/>
      <c r="X3522" t="str">
        <f t="shared" ref="X3522:X3585" si="225">IF(COUNTIF(F3522,"*fdc*"),1,"")</f>
        <v/>
      </c>
      <c r="Z3522" t="str">
        <f t="shared" ref="Z3522:Z3585" si="226">IF(COUNTIF(F3522,"*s/s*"),1,"")</f>
        <v/>
      </c>
      <c r="AB3522" s="9"/>
      <c r="AC3522" t="s">
        <v>13946</v>
      </c>
      <c r="AD3522">
        <f t="shared" si="224"/>
        <v>0</v>
      </c>
      <c r="AF3522" s="3"/>
      <c r="AH3522" s="9"/>
    </row>
    <row r="3523" spans="1:48" ht="10.95" customHeight="1" outlineLevel="1" x14ac:dyDescent="0.25">
      <c r="A3523" t="s">
        <v>6682</v>
      </c>
      <c r="C3523" s="3" t="s">
        <v>12988</v>
      </c>
      <c r="D3523" s="3">
        <v>4001</v>
      </c>
      <c r="E3523" s="9">
        <v>2018</v>
      </c>
      <c r="F3523" s="10" t="s">
        <v>70</v>
      </c>
      <c r="G3523" s="7" t="s">
        <v>5401</v>
      </c>
      <c r="H3523" s="8" t="s">
        <v>13944</v>
      </c>
      <c r="I3523" s="8" t="s">
        <v>13948</v>
      </c>
      <c r="J3523" s="19">
        <v>5</v>
      </c>
      <c r="K3523" s="19" t="s">
        <v>7738</v>
      </c>
      <c r="L3523" s="11"/>
      <c r="M3523" s="11"/>
      <c r="N3523" s="24"/>
      <c r="P3523" s="32"/>
      <c r="T3523" s="19"/>
      <c r="U3523" s="3"/>
      <c r="X3523" t="str">
        <f t="shared" si="225"/>
        <v/>
      </c>
      <c r="Z3523" t="str">
        <f t="shared" si="226"/>
        <v/>
      </c>
      <c r="AB3523" s="9"/>
      <c r="AC3523" t="s">
        <v>13944</v>
      </c>
      <c r="AD3523">
        <f t="shared" si="224"/>
        <v>0</v>
      </c>
      <c r="AF3523" s="3"/>
      <c r="AH3523" s="9"/>
    </row>
    <row r="3524" spans="1:48" ht="10.95" customHeight="1" outlineLevel="1" x14ac:dyDescent="0.25">
      <c r="A3524" t="s">
        <v>6682</v>
      </c>
      <c r="C3524" s="3" t="s">
        <v>12988</v>
      </c>
      <c r="D3524" s="3" t="s">
        <v>13949</v>
      </c>
      <c r="E3524" s="9">
        <v>2018</v>
      </c>
      <c r="F3524" s="7" t="s">
        <v>13920</v>
      </c>
      <c r="G3524" s="7" t="s">
        <v>5401</v>
      </c>
      <c r="H3524" s="8" t="s">
        <v>13944</v>
      </c>
      <c r="I3524" s="8" t="s">
        <v>13948</v>
      </c>
      <c r="J3524" s="19">
        <v>5</v>
      </c>
      <c r="K3524" s="19" t="s">
        <v>7738</v>
      </c>
      <c r="L3524" s="11"/>
      <c r="M3524" s="11"/>
      <c r="N3524" s="24"/>
      <c r="P3524" s="32"/>
      <c r="T3524" s="19"/>
      <c r="U3524" s="3"/>
      <c r="X3524" t="str">
        <f t="shared" si="225"/>
        <v/>
      </c>
      <c r="Z3524">
        <f t="shared" si="226"/>
        <v>1</v>
      </c>
      <c r="AB3524" s="9"/>
      <c r="AC3524" t="s">
        <v>13944</v>
      </c>
      <c r="AD3524">
        <f t="shared" si="224"/>
        <v>0</v>
      </c>
      <c r="AF3524" s="3"/>
      <c r="AH3524" s="9"/>
    </row>
    <row r="3525" spans="1:48" ht="10.95" customHeight="1" outlineLevel="1" x14ac:dyDescent="0.25">
      <c r="A3525" t="s">
        <v>6682</v>
      </c>
      <c r="C3525" s="3" t="s">
        <v>12988</v>
      </c>
      <c r="D3525" s="3">
        <v>4098</v>
      </c>
      <c r="E3525" s="9">
        <v>2019</v>
      </c>
      <c r="F3525" s="10" t="s">
        <v>20502</v>
      </c>
      <c r="G3525" s="7" t="s">
        <v>5401</v>
      </c>
      <c r="H3525" s="8" t="s">
        <v>5623</v>
      </c>
      <c r="I3525" s="8" t="s">
        <v>13950</v>
      </c>
      <c r="J3525" s="19">
        <v>3</v>
      </c>
      <c r="K3525" s="19" t="s">
        <v>7738</v>
      </c>
      <c r="L3525" s="11"/>
      <c r="M3525" s="11"/>
      <c r="N3525" s="24"/>
      <c r="P3525" s="32"/>
      <c r="T3525" s="19"/>
      <c r="U3525" s="3"/>
      <c r="X3525" t="str">
        <f t="shared" si="225"/>
        <v/>
      </c>
      <c r="Z3525" t="str">
        <f t="shared" si="226"/>
        <v/>
      </c>
      <c r="AB3525" s="9"/>
      <c r="AC3525" t="s">
        <v>5623</v>
      </c>
      <c r="AD3525">
        <f t="shared" si="224"/>
        <v>0</v>
      </c>
      <c r="AF3525" s="3"/>
      <c r="AH3525" s="9"/>
    </row>
    <row r="3526" spans="1:48" ht="10.95" customHeight="1" outlineLevel="1" x14ac:dyDescent="0.25">
      <c r="A3526" t="s">
        <v>6682</v>
      </c>
      <c r="C3526" s="3" t="s">
        <v>12988</v>
      </c>
      <c r="D3526" s="3" t="s">
        <v>18764</v>
      </c>
      <c r="E3526" s="9">
        <v>2019</v>
      </c>
      <c r="F3526" s="7" t="s">
        <v>18763</v>
      </c>
      <c r="G3526" s="7" t="s">
        <v>5401</v>
      </c>
      <c r="H3526" s="8" t="s">
        <v>4105</v>
      </c>
      <c r="I3526" s="8" t="s">
        <v>13951</v>
      </c>
      <c r="J3526" s="19">
        <v>3</v>
      </c>
      <c r="K3526" s="19" t="s">
        <v>7738</v>
      </c>
      <c r="L3526" s="11"/>
      <c r="M3526" s="11"/>
      <c r="N3526" s="24"/>
      <c r="P3526" s="32"/>
      <c r="T3526" s="19"/>
      <c r="U3526" s="3"/>
      <c r="X3526" t="str">
        <f t="shared" si="225"/>
        <v/>
      </c>
      <c r="Z3526" t="str">
        <f t="shared" si="226"/>
        <v/>
      </c>
      <c r="AB3526" s="9"/>
      <c r="AC3526" t="s">
        <v>4105</v>
      </c>
      <c r="AD3526">
        <f t="shared" si="224"/>
        <v>0</v>
      </c>
      <c r="AF3526" s="3"/>
      <c r="AH3526" s="9"/>
    </row>
    <row r="3527" spans="1:48" ht="10.95" customHeight="1" outlineLevel="1" x14ac:dyDescent="0.25">
      <c r="A3527" t="s">
        <v>6682</v>
      </c>
      <c r="C3527" s="3" t="s">
        <v>12988</v>
      </c>
      <c r="D3527" s="3">
        <v>4115</v>
      </c>
      <c r="E3527" s="9">
        <v>2019</v>
      </c>
      <c r="F3527" s="10" t="s">
        <v>70</v>
      </c>
      <c r="G3527" s="7" t="s">
        <v>5401</v>
      </c>
      <c r="H3527" s="8" t="s">
        <v>4105</v>
      </c>
      <c r="I3527" s="8" t="s">
        <v>13951</v>
      </c>
      <c r="J3527" s="19">
        <v>3</v>
      </c>
      <c r="K3527" s="19" t="s">
        <v>7738</v>
      </c>
      <c r="L3527" s="11"/>
      <c r="M3527" s="11"/>
      <c r="N3527" s="24"/>
      <c r="P3527" s="32"/>
      <c r="T3527" s="19"/>
      <c r="U3527" s="3"/>
      <c r="X3527" t="str">
        <f t="shared" si="225"/>
        <v/>
      </c>
      <c r="Z3527" t="str">
        <f t="shared" si="226"/>
        <v/>
      </c>
      <c r="AB3527" s="9"/>
      <c r="AC3527" t="s">
        <v>4105</v>
      </c>
      <c r="AD3527">
        <f t="shared" si="224"/>
        <v>0</v>
      </c>
      <c r="AF3527" s="3"/>
      <c r="AH3527" s="9"/>
    </row>
    <row r="3528" spans="1:48" ht="10.95" customHeight="1" outlineLevel="1" x14ac:dyDescent="0.25">
      <c r="A3528" t="s">
        <v>6682</v>
      </c>
      <c r="C3528" s="3" t="s">
        <v>12988</v>
      </c>
      <c r="D3528" s="3" t="s">
        <v>13952</v>
      </c>
      <c r="E3528" s="9">
        <v>2019</v>
      </c>
      <c r="F3528" s="7" t="s">
        <v>13920</v>
      </c>
      <c r="G3528" s="7" t="s">
        <v>5401</v>
      </c>
      <c r="H3528" s="8" t="s">
        <v>430</v>
      </c>
      <c r="I3528" s="8" t="s">
        <v>13951</v>
      </c>
      <c r="J3528" s="19">
        <v>3</v>
      </c>
      <c r="K3528" s="19" t="s">
        <v>7738</v>
      </c>
      <c r="L3528" s="11"/>
      <c r="M3528" s="11"/>
      <c r="N3528" s="24"/>
      <c r="P3528" s="32"/>
      <c r="T3528" s="19"/>
      <c r="U3528" s="3"/>
      <c r="X3528" t="str">
        <f t="shared" si="225"/>
        <v/>
      </c>
      <c r="Z3528">
        <f t="shared" si="226"/>
        <v>1</v>
      </c>
      <c r="AA3528">
        <v>1</v>
      </c>
      <c r="AB3528" s="9"/>
      <c r="AC3528" t="s">
        <v>430</v>
      </c>
      <c r="AD3528">
        <f t="shared" si="224"/>
        <v>0</v>
      </c>
      <c r="AF3528" s="3"/>
      <c r="AH3528" s="9"/>
    </row>
    <row r="3529" spans="1:48" ht="10.95" customHeight="1" outlineLevel="1" x14ac:dyDescent="0.25">
      <c r="A3529" t="s">
        <v>6682</v>
      </c>
      <c r="C3529" s="3" t="s">
        <v>12988</v>
      </c>
      <c r="D3529" s="3" t="s">
        <v>13953</v>
      </c>
      <c r="E3529" s="9">
        <v>2019</v>
      </c>
      <c r="F3529" s="7" t="s">
        <v>13920</v>
      </c>
      <c r="G3529" s="7" t="s">
        <v>5401</v>
      </c>
      <c r="H3529" s="8" t="s">
        <v>5050</v>
      </c>
      <c r="I3529" s="8" t="s">
        <v>13951</v>
      </c>
      <c r="J3529" s="19">
        <v>5</v>
      </c>
      <c r="K3529" s="19" t="s">
        <v>7738</v>
      </c>
      <c r="L3529" s="11"/>
      <c r="M3529" s="11"/>
      <c r="N3529" s="24"/>
      <c r="P3529" s="32"/>
      <c r="T3529" s="19"/>
      <c r="U3529" s="3"/>
      <c r="X3529" t="str">
        <f t="shared" si="225"/>
        <v/>
      </c>
      <c r="Z3529">
        <f t="shared" si="226"/>
        <v>1</v>
      </c>
      <c r="AB3529" s="9"/>
      <c r="AC3529" t="s">
        <v>5050</v>
      </c>
      <c r="AD3529">
        <f t="shared" si="224"/>
        <v>0</v>
      </c>
      <c r="AF3529" s="3"/>
      <c r="AH3529" s="9"/>
    </row>
    <row r="3530" spans="1:48" ht="10.95" customHeight="1" outlineLevel="1" x14ac:dyDescent="0.25">
      <c r="A3530" t="s">
        <v>6682</v>
      </c>
      <c r="C3530" s="3" t="s">
        <v>12988</v>
      </c>
      <c r="D3530" s="3" t="s">
        <v>13956</v>
      </c>
      <c r="E3530" s="9">
        <v>2020</v>
      </c>
      <c r="F3530" s="7" t="s">
        <v>13920</v>
      </c>
      <c r="G3530" s="7" t="s">
        <v>5401</v>
      </c>
      <c r="H3530" s="8" t="s">
        <v>13954</v>
      </c>
      <c r="I3530" s="8" t="s">
        <v>13955</v>
      </c>
      <c r="J3530" s="19">
        <v>3</v>
      </c>
      <c r="K3530" s="19" t="s">
        <v>7738</v>
      </c>
      <c r="L3530" s="11"/>
      <c r="M3530" s="11"/>
      <c r="N3530" s="24"/>
      <c r="P3530" s="32"/>
      <c r="T3530" s="19"/>
      <c r="U3530" s="3"/>
      <c r="X3530" t="str">
        <f t="shared" si="225"/>
        <v/>
      </c>
      <c r="Z3530">
        <f t="shared" si="226"/>
        <v>1</v>
      </c>
      <c r="AB3530" s="9"/>
      <c r="AC3530" t="s">
        <v>13954</v>
      </c>
      <c r="AD3530">
        <f t="shared" si="224"/>
        <v>0</v>
      </c>
      <c r="AF3530" s="3"/>
      <c r="AH3530" s="9"/>
    </row>
    <row r="3531" spans="1:48" ht="10.95" customHeight="1" x14ac:dyDescent="0.25">
      <c r="A3531" s="6" t="s">
        <v>13790</v>
      </c>
      <c r="B3531" t="s">
        <v>13958</v>
      </c>
      <c r="C3531" s="3" t="s">
        <v>12988</v>
      </c>
      <c r="E3531" s="9"/>
      <c r="F3531" s="7"/>
      <c r="G3531" s="7"/>
      <c r="H3531" s="8"/>
      <c r="I3531" s="8"/>
      <c r="J3531" s="19"/>
      <c r="K3531" s="19"/>
      <c r="L3531" s="11"/>
      <c r="M3531" s="11">
        <f>SUM(L3532:L3535)</f>
        <v>11.5</v>
      </c>
      <c r="N3531" s="24">
        <v>7</v>
      </c>
      <c r="O3531">
        <f>COUNTIF(K3532:K3535,"*")</f>
        <v>4</v>
      </c>
      <c r="P3531" s="32">
        <f>O3531/N3531</f>
        <v>0.5714285714285714</v>
      </c>
      <c r="Q3531">
        <f>COUNTIF(K3532:K3535,"Y")+COUNTIF(K3532:K3535,"S")</f>
        <v>4</v>
      </c>
      <c r="T3531" s="20" t="s">
        <v>7738</v>
      </c>
      <c r="U3531" s="3"/>
      <c r="V3531" t="s">
        <v>18654</v>
      </c>
      <c r="X3531" t="str">
        <f t="shared" si="225"/>
        <v/>
      </c>
      <c r="Z3531" t="str">
        <f t="shared" si="226"/>
        <v/>
      </c>
      <c r="AB3531" s="9"/>
      <c r="AE3531">
        <f>COUNTIF(AD3532:AD3535,"1")</f>
        <v>0</v>
      </c>
      <c r="AF3531" s="3"/>
      <c r="AH3531" s="9"/>
      <c r="AI3531">
        <f>COUNTIF($J3532:$J3535,"1")-COUNTIFS($J3532:$J3535,"1",$K3532:$K3535,"V")</f>
        <v>0</v>
      </c>
      <c r="AJ3531">
        <f>COUNTIFS($J3532:$J3535,"1",$K3532:$K3535,"Y")+COUNTIFS($J3532:$J3535,"1",$K3532:$K3535,"s")</f>
        <v>0</v>
      </c>
      <c r="AK3531">
        <f>COUNTIF($J3532:$J3535,"2")-COUNTIFS($J3532:$J3535,"2",$K3532:$K3535,"V")</f>
        <v>0</v>
      </c>
      <c r="AL3531">
        <f>COUNTIFS($J3532:$J3535,"2",$K3532:$K3535,"Y")+COUNTIFS($J3532:$J3535,"2",$K3532:$K3535,"s")</f>
        <v>0</v>
      </c>
      <c r="AM3531">
        <f>COUNTIF($J3532:$J3535,"3")-COUNTIFS($J3532:$J3535,"3",$K3532:$K3535,"V")</f>
        <v>0</v>
      </c>
      <c r="AN3531">
        <f>COUNTIFS($J3532:$J3535,"3",$K3532:$K3535,"Y")+COUNTIFS($J3532:$J3535,"3",$K3532:$K3535,"s")</f>
        <v>0</v>
      </c>
      <c r="AO3531">
        <f>COUNTIF($J3532:$J3535,"4")-COUNTIFS($J3532:$J3535,"4",$K3532:$K3535,"V")</f>
        <v>0</v>
      </c>
      <c r="AP3531">
        <f>COUNTIFS($J3532:$J3535,"4",$K3532:$K3535,"Y")+COUNTIFS($J3532:$J3535,"4",$K3532:$K3535,"s")</f>
        <v>0</v>
      </c>
      <c r="AQ3531">
        <f>COUNTIF($J3532:$J3535,"5")-COUNTIFS($J3532:$J3535,"5",$K3532:$K3535,"V")</f>
        <v>2</v>
      </c>
      <c r="AR3531">
        <f>COUNTIFS($J3532:$J3535,"5",$K3532:$K3535,"Y")+COUNTIFS($J3532:$J3535,"5",$K3532:$K3535,"s")</f>
        <v>2</v>
      </c>
      <c r="AS3531">
        <f>COUNTIF($J3532:$J3535,"6")-COUNTIFS($J3532:$J3535,"6",$K3532:$K3535,"V")</f>
        <v>2</v>
      </c>
      <c r="AT3531">
        <f>COUNTIFS($J3532:$J3535,"6",$K3532:$K3535,"Y")+COUNTIFS($J3532:$J3535,"6",$K3532:$K3535,"s")</f>
        <v>2</v>
      </c>
      <c r="AU3531">
        <f>COUNTIF($J3532:$J3535,"7")-COUNTIFS($J3532:$J3535,"7",$K3532:$K3535,"V")</f>
        <v>0</v>
      </c>
      <c r="AV3531">
        <f>COUNTIFS($J3532:$J3535,"7",$K3532:$K3535,"Y")+COUNTIFS($J3532:$J3535,"7",$K3532:$K3535,"s")</f>
        <v>0</v>
      </c>
    </row>
    <row r="3532" spans="1:48" ht="10.95" customHeight="1" outlineLevel="1" x14ac:dyDescent="0.25">
      <c r="A3532" t="s">
        <v>13797</v>
      </c>
      <c r="C3532" s="3" t="s">
        <v>12988</v>
      </c>
      <c r="D3532" s="3">
        <v>2</v>
      </c>
      <c r="E3532" s="9">
        <v>1957</v>
      </c>
      <c r="F3532" s="7" t="s">
        <v>13791</v>
      </c>
      <c r="G3532" s="7" t="s">
        <v>3832</v>
      </c>
      <c r="H3532" s="8" t="s">
        <v>13793</v>
      </c>
      <c r="I3532" s="8" t="s">
        <v>7008</v>
      </c>
      <c r="J3532" s="19">
        <v>6</v>
      </c>
      <c r="K3532" s="19" t="s">
        <v>7736</v>
      </c>
      <c r="L3532" s="11">
        <v>1.3</v>
      </c>
      <c r="M3532" s="11"/>
      <c r="N3532" s="24"/>
      <c r="P3532" s="32"/>
      <c r="T3532" s="19"/>
      <c r="U3532" s="3"/>
      <c r="X3532" t="str">
        <f t="shared" si="225"/>
        <v/>
      </c>
      <c r="Z3532" t="str">
        <f t="shared" si="226"/>
        <v/>
      </c>
      <c r="AB3532" s="9"/>
      <c r="AC3532" t="s">
        <v>13793</v>
      </c>
      <c r="AD3532">
        <f>COUNTIF(H3532,"*Fuji*")</f>
        <v>0</v>
      </c>
      <c r="AF3532" s="3"/>
      <c r="AH3532" s="9"/>
    </row>
    <row r="3533" spans="1:48" ht="10.95" customHeight="1" outlineLevel="1" x14ac:dyDescent="0.25">
      <c r="A3533" t="s">
        <v>13797</v>
      </c>
      <c r="C3533" s="3" t="s">
        <v>12988</v>
      </c>
      <c r="D3533" s="3">
        <v>3</v>
      </c>
      <c r="E3533" s="9">
        <v>1957</v>
      </c>
      <c r="F3533" s="7" t="s">
        <v>13792</v>
      </c>
      <c r="G3533" s="7" t="s">
        <v>5574</v>
      </c>
      <c r="H3533" s="8" t="s">
        <v>13794</v>
      </c>
      <c r="I3533" s="8" t="s">
        <v>7008</v>
      </c>
      <c r="J3533" s="19">
        <v>5</v>
      </c>
      <c r="K3533" s="19" t="s">
        <v>7736</v>
      </c>
      <c r="L3533" s="11">
        <v>6.3</v>
      </c>
      <c r="M3533" s="11"/>
      <c r="N3533" s="24"/>
      <c r="P3533" s="32"/>
      <c r="T3533" s="19"/>
      <c r="U3533" s="3"/>
      <c r="X3533" t="str">
        <f t="shared" si="225"/>
        <v/>
      </c>
      <c r="Z3533" t="str">
        <f t="shared" si="226"/>
        <v/>
      </c>
      <c r="AB3533" s="9"/>
      <c r="AC3533" t="s">
        <v>13794</v>
      </c>
      <c r="AD3533">
        <f>COUNTIF(H3533,"*Fuji*")</f>
        <v>0</v>
      </c>
      <c r="AF3533" s="3"/>
      <c r="AH3533" s="9"/>
    </row>
    <row r="3534" spans="1:48" ht="10.95" customHeight="1" outlineLevel="1" x14ac:dyDescent="0.25">
      <c r="A3534" t="s">
        <v>13797</v>
      </c>
      <c r="C3534" s="3" t="s">
        <v>12988</v>
      </c>
      <c r="D3534" s="3">
        <v>4</v>
      </c>
      <c r="E3534" s="9">
        <v>1957</v>
      </c>
      <c r="F3534" s="7" t="s">
        <v>13792</v>
      </c>
      <c r="G3534" s="7" t="s">
        <v>1677</v>
      </c>
      <c r="H3534" s="8" t="s">
        <v>13796</v>
      </c>
      <c r="I3534" s="8" t="s">
        <v>13795</v>
      </c>
      <c r="J3534" s="19">
        <v>5</v>
      </c>
      <c r="K3534" s="19" t="s">
        <v>7736</v>
      </c>
      <c r="L3534" s="11">
        <v>1.3</v>
      </c>
      <c r="M3534" s="11"/>
      <c r="N3534" s="24"/>
      <c r="P3534" s="32"/>
      <c r="T3534" s="19"/>
      <c r="U3534" s="3"/>
      <c r="X3534" t="str">
        <f t="shared" si="225"/>
        <v/>
      </c>
      <c r="Z3534" t="str">
        <f t="shared" si="226"/>
        <v/>
      </c>
      <c r="AB3534" s="9"/>
      <c r="AC3534" t="s">
        <v>13796</v>
      </c>
      <c r="AD3534">
        <f>COUNTIF(H3534,"*Fuji*")</f>
        <v>0</v>
      </c>
      <c r="AF3534" s="3"/>
      <c r="AH3534" s="9"/>
    </row>
    <row r="3535" spans="1:48" ht="10.95" customHeight="1" outlineLevel="1" x14ac:dyDescent="0.25">
      <c r="A3535" t="s">
        <v>13797</v>
      </c>
      <c r="C3535" s="3" t="s">
        <v>12988</v>
      </c>
      <c r="D3535" s="3">
        <v>5</v>
      </c>
      <c r="E3535" s="9">
        <v>1957</v>
      </c>
      <c r="F3535" s="7" t="s">
        <v>2361</v>
      </c>
      <c r="G3535" s="7" t="s">
        <v>6710</v>
      </c>
      <c r="H3535" s="8" t="s">
        <v>13793</v>
      </c>
      <c r="I3535" s="8" t="s">
        <v>13795</v>
      </c>
      <c r="J3535" s="19">
        <v>6</v>
      </c>
      <c r="K3535" s="19" t="s">
        <v>7736</v>
      </c>
      <c r="L3535" s="11">
        <v>2.6</v>
      </c>
      <c r="M3535" s="11"/>
      <c r="N3535" s="24"/>
      <c r="P3535" s="32"/>
      <c r="T3535" s="19"/>
      <c r="U3535" s="3"/>
      <c r="X3535" t="str">
        <f t="shared" si="225"/>
        <v/>
      </c>
      <c r="Z3535" t="str">
        <f t="shared" si="226"/>
        <v/>
      </c>
      <c r="AB3535" s="9"/>
      <c r="AC3535" t="s">
        <v>13793</v>
      </c>
      <c r="AD3535">
        <f>COUNTIF(H3535,"*Fuji*")</f>
        <v>0</v>
      </c>
      <c r="AF3535" s="3"/>
      <c r="AH3535" s="9"/>
    </row>
    <row r="3536" spans="1:48" ht="10.95" customHeight="1" x14ac:dyDescent="0.25">
      <c r="A3536" t="s">
        <v>9127</v>
      </c>
      <c r="B3536" t="s">
        <v>13270</v>
      </c>
      <c r="C3536" s="3" t="s">
        <v>12986</v>
      </c>
      <c r="E3536" s="9"/>
      <c r="F3536" s="7"/>
      <c r="G3536" s="7"/>
      <c r="H3536" s="8"/>
      <c r="I3536" s="8"/>
      <c r="J3536" s="19"/>
      <c r="K3536" s="19"/>
      <c r="L3536" s="11"/>
      <c r="M3536" s="11">
        <f>SUM(L3537:L3864)</f>
        <v>185</v>
      </c>
      <c r="N3536" s="24">
        <v>2837</v>
      </c>
      <c r="O3536">
        <f>COUNTIF(K3537:K3864,"*")</f>
        <v>328</v>
      </c>
      <c r="P3536" s="32">
        <f>O3536/N3536</f>
        <v>0.11561508635882975</v>
      </c>
      <c r="Q3536">
        <f>COUNTIF(K3537:K3864,"Y")+COUNTIF(K3537:K3864,"S")</f>
        <v>144</v>
      </c>
      <c r="T3536" s="19" t="s">
        <v>7736</v>
      </c>
      <c r="U3536" s="3"/>
      <c r="V3536" t="s">
        <v>18653</v>
      </c>
      <c r="X3536" t="str">
        <f t="shared" si="225"/>
        <v/>
      </c>
      <c r="Z3536" t="str">
        <f t="shared" si="226"/>
        <v/>
      </c>
      <c r="AB3536" s="9"/>
      <c r="AE3536">
        <f>COUNTIF(AD3537:AD3864,"1")</f>
        <v>0</v>
      </c>
      <c r="AF3536" s="3"/>
      <c r="AH3536" s="9"/>
      <c r="AI3536">
        <f>COUNTIF($J3537:$J3864,"1")-COUNTIFS($J3537:$J3864,"1",$K3537:$K3864,"V")</f>
        <v>105</v>
      </c>
      <c r="AJ3536">
        <f>COUNTIFS($J3537:$J3864,"1",$K3537:$K3864,"Y")+COUNTIFS($J3537:$J3864,"1",$K3537:$K3864,"s")</f>
        <v>54</v>
      </c>
      <c r="AK3536">
        <f>COUNTIF($J3537:$J3864,"2")-COUNTIFS($J3537:$J3864,"2",$K3537:$K3864,"V")</f>
        <v>2</v>
      </c>
      <c r="AL3536">
        <f>COUNTIFS($J3537:$J3864,"2",$K3537:$K3864,"Y")+COUNTIFS($J3537:$J3864,"2",$K3537:$K3864,"s")</f>
        <v>1</v>
      </c>
      <c r="AM3536">
        <f>COUNTIF($J3537:$J3864,"3")-COUNTIFS($J3537:$J3864,"3",$K3537:$K3864,"V")</f>
        <v>184</v>
      </c>
      <c r="AN3536">
        <f>COUNTIFS($J3537:$J3864,"3",$K3537:$K3864,"Y")+COUNTIFS($J3537:$J3864,"3",$K3537:$K3864,"s")</f>
        <v>85</v>
      </c>
      <c r="AO3536">
        <f>COUNTIF($J3537:$J3864,"4")-COUNTIFS($J3537:$J3864,"4",$K3537:$K3864,"V")</f>
        <v>2</v>
      </c>
      <c r="AP3536">
        <f>COUNTIFS($J3537:$J3864,"4",$K3537:$K3864,"Y")+COUNTIFS($J3537:$J3864,"4",$K3537:$K3864,"s")</f>
        <v>2</v>
      </c>
      <c r="AQ3536">
        <f>COUNTIF($J3537:$J3864,"5")-COUNTIFS($J3537:$J3864,"5",$K3537:$K3864,"V")</f>
        <v>8</v>
      </c>
      <c r="AR3536">
        <f>COUNTIFS($J3537:$J3864,"5",$K3537:$K3864,"Y")+COUNTIFS($J3537:$J3864,"5",$K3537:$K3864,"s")</f>
        <v>2</v>
      </c>
      <c r="AS3536">
        <f>COUNTIF($J3537:$J3864,"6")-COUNTIFS($J3537:$J3864,"6",$K3537:$K3864,"V")</f>
        <v>0</v>
      </c>
      <c r="AT3536">
        <f>COUNTIFS($J3537:$J3864,"6",$K3537:$K3864,"Y")+COUNTIFS($J3537:$J3864,"6",$K3537:$K3864,"s")</f>
        <v>0</v>
      </c>
      <c r="AU3536">
        <f>COUNTIF($J3537:$J3864,"7")-COUNTIFS($J3537:$J3864,"7",$K3537:$K3864,"V")</f>
        <v>0</v>
      </c>
      <c r="AV3536">
        <f>COUNTIFS($J3537:$J3864,"7",$K3537:$K3864,"Y")+COUNTIFS($J3537:$J3864,"7",$K3537:$K3864,"s")</f>
        <v>0</v>
      </c>
    </row>
    <row r="3537" spans="1:34" ht="10.95" customHeight="1" outlineLevel="1" x14ac:dyDescent="0.25">
      <c r="A3537" t="s">
        <v>2086</v>
      </c>
      <c r="C3537" s="3" t="s">
        <v>12986</v>
      </c>
      <c r="D3537" s="3">
        <v>1</v>
      </c>
      <c r="E3537" s="9">
        <v>1867</v>
      </c>
      <c r="F3537" s="7" t="s">
        <v>2087</v>
      </c>
      <c r="G3537" s="7" t="s">
        <v>2159</v>
      </c>
      <c r="H3537" s="8" t="s">
        <v>2088</v>
      </c>
      <c r="I3537" s="8" t="s">
        <v>10708</v>
      </c>
      <c r="J3537" s="19">
        <v>1</v>
      </c>
      <c r="K3537" s="19" t="s">
        <v>7736</v>
      </c>
      <c r="L3537" s="11">
        <v>1.25</v>
      </c>
      <c r="M3537" s="11"/>
      <c r="N3537" s="24"/>
      <c r="P3537" s="32"/>
      <c r="R3537">
        <v>1</v>
      </c>
      <c r="S3537">
        <v>1</v>
      </c>
      <c r="T3537" s="19"/>
      <c r="U3537" s="3">
        <v>1</v>
      </c>
      <c r="X3537" t="str">
        <f t="shared" si="225"/>
        <v/>
      </c>
      <c r="Z3537" t="str">
        <f t="shared" si="226"/>
        <v/>
      </c>
      <c r="AB3537" s="9"/>
      <c r="AC3537" t="s">
        <v>2088</v>
      </c>
      <c r="AD3537">
        <f t="shared" ref="AD3537:AD3600" si="227">COUNTIF(H3537,"*Fuji*")</f>
        <v>0</v>
      </c>
      <c r="AF3537" s="3"/>
      <c r="AG3537" t="s">
        <v>4714</v>
      </c>
      <c r="AH3537" s="9" t="s">
        <v>4925</v>
      </c>
    </row>
    <row r="3538" spans="1:34" ht="10.95" customHeight="1" outlineLevel="1" x14ac:dyDescent="0.25">
      <c r="A3538" t="s">
        <v>2086</v>
      </c>
      <c r="C3538" s="3" t="s">
        <v>12986</v>
      </c>
      <c r="D3538" s="3">
        <v>2</v>
      </c>
      <c r="E3538" s="9">
        <v>1867</v>
      </c>
      <c r="F3538" s="7" t="s">
        <v>6646</v>
      </c>
      <c r="G3538" s="7" t="s">
        <v>4715</v>
      </c>
      <c r="H3538" s="8" t="s">
        <v>2088</v>
      </c>
      <c r="I3538" s="8" t="s">
        <v>10708</v>
      </c>
      <c r="J3538" s="19">
        <v>1</v>
      </c>
      <c r="K3538" s="19" t="s">
        <v>7736</v>
      </c>
      <c r="L3538" s="11">
        <v>1.25</v>
      </c>
      <c r="M3538" s="11"/>
      <c r="N3538" s="24"/>
      <c r="P3538" s="32"/>
      <c r="T3538" s="19"/>
      <c r="U3538" s="3">
        <v>2</v>
      </c>
      <c r="X3538" t="str">
        <f t="shared" si="225"/>
        <v/>
      </c>
      <c r="Z3538" t="str">
        <f t="shared" si="226"/>
        <v/>
      </c>
      <c r="AB3538" s="9"/>
      <c r="AC3538" t="s">
        <v>2088</v>
      </c>
      <c r="AD3538">
        <f t="shared" si="227"/>
        <v>0</v>
      </c>
      <c r="AF3538" s="3"/>
      <c r="AG3538" t="s">
        <v>4714</v>
      </c>
      <c r="AH3538" s="9" t="s">
        <v>4925</v>
      </c>
    </row>
    <row r="3539" spans="1:34" ht="10.95" customHeight="1" outlineLevel="1" x14ac:dyDescent="0.25">
      <c r="A3539" t="s">
        <v>2086</v>
      </c>
      <c r="C3539" s="3" t="s">
        <v>12986</v>
      </c>
      <c r="D3539" s="3">
        <v>3</v>
      </c>
      <c r="E3539" s="9">
        <v>1867</v>
      </c>
      <c r="F3539" s="7" t="s">
        <v>4689</v>
      </c>
      <c r="G3539" s="7" t="s">
        <v>131</v>
      </c>
      <c r="H3539" s="8" t="s">
        <v>2088</v>
      </c>
      <c r="I3539" s="8" t="s">
        <v>10708</v>
      </c>
      <c r="J3539" s="19">
        <v>1</v>
      </c>
      <c r="K3539" s="19" t="s">
        <v>7736</v>
      </c>
      <c r="L3539" s="11">
        <v>1</v>
      </c>
      <c r="M3539" s="11"/>
      <c r="N3539" s="24"/>
      <c r="P3539" s="32"/>
      <c r="T3539" s="19"/>
      <c r="U3539" s="3">
        <v>3</v>
      </c>
      <c r="X3539" t="str">
        <f t="shared" si="225"/>
        <v/>
      </c>
      <c r="Z3539" t="str">
        <f t="shared" si="226"/>
        <v/>
      </c>
      <c r="AB3539" s="9"/>
      <c r="AC3539" t="s">
        <v>2088</v>
      </c>
      <c r="AD3539">
        <f t="shared" si="227"/>
        <v>0</v>
      </c>
      <c r="AF3539" s="3"/>
      <c r="AG3539" t="s">
        <v>4714</v>
      </c>
      <c r="AH3539" s="9" t="s">
        <v>4925</v>
      </c>
    </row>
    <row r="3540" spans="1:34" ht="10.95" customHeight="1" outlineLevel="1" x14ac:dyDescent="0.25">
      <c r="A3540" t="s">
        <v>2086</v>
      </c>
      <c r="C3540" s="3" t="s">
        <v>12986</v>
      </c>
      <c r="D3540" s="3">
        <v>4</v>
      </c>
      <c r="E3540" s="9">
        <v>1867</v>
      </c>
      <c r="F3540" s="7" t="s">
        <v>4691</v>
      </c>
      <c r="G3540" s="7" t="s">
        <v>4716</v>
      </c>
      <c r="H3540" s="8" t="s">
        <v>2088</v>
      </c>
      <c r="I3540" s="8" t="s">
        <v>10708</v>
      </c>
      <c r="J3540" s="19">
        <v>1</v>
      </c>
      <c r="K3540" s="19" t="s">
        <v>7736</v>
      </c>
      <c r="L3540" s="11">
        <v>2.8</v>
      </c>
      <c r="M3540" s="11"/>
      <c r="N3540" s="24"/>
      <c r="P3540" s="32"/>
      <c r="T3540" s="19"/>
      <c r="U3540" s="3">
        <v>4</v>
      </c>
      <c r="X3540" t="str">
        <f t="shared" si="225"/>
        <v/>
      </c>
      <c r="Z3540" t="str">
        <f t="shared" si="226"/>
        <v/>
      </c>
      <c r="AB3540" s="9"/>
      <c r="AC3540" t="s">
        <v>2088</v>
      </c>
      <c r="AD3540">
        <f t="shared" si="227"/>
        <v>0</v>
      </c>
      <c r="AF3540" s="3"/>
      <c r="AG3540" t="s">
        <v>4714</v>
      </c>
      <c r="AH3540" s="9" t="s">
        <v>4925</v>
      </c>
    </row>
    <row r="3541" spans="1:34" ht="10.95" customHeight="1" outlineLevel="1" x14ac:dyDescent="0.25">
      <c r="A3541" t="s">
        <v>2086</v>
      </c>
      <c r="C3541" s="3" t="s">
        <v>12986</v>
      </c>
      <c r="D3541" s="3">
        <v>5</v>
      </c>
      <c r="E3541" s="9">
        <v>1874</v>
      </c>
      <c r="F3541" s="7" t="s">
        <v>2087</v>
      </c>
      <c r="G3541" s="7" t="s">
        <v>2159</v>
      </c>
      <c r="H3541" s="8" t="s">
        <v>2088</v>
      </c>
      <c r="I3541" s="8" t="s">
        <v>10709</v>
      </c>
      <c r="J3541" s="19">
        <v>1</v>
      </c>
      <c r="K3541" s="19" t="s">
        <v>7736</v>
      </c>
      <c r="L3541" s="11">
        <v>0.2</v>
      </c>
      <c r="M3541" s="11"/>
      <c r="N3541" s="24"/>
      <c r="P3541" s="32"/>
      <c r="T3541" s="19"/>
      <c r="U3541" s="3">
        <v>5</v>
      </c>
      <c r="X3541" t="str">
        <f t="shared" si="225"/>
        <v/>
      </c>
      <c r="Z3541" t="str">
        <f t="shared" si="226"/>
        <v/>
      </c>
      <c r="AB3541" s="9"/>
      <c r="AC3541" t="s">
        <v>2088</v>
      </c>
      <c r="AD3541">
        <f t="shared" si="227"/>
        <v>0</v>
      </c>
      <c r="AF3541" s="3"/>
      <c r="AG3541" t="s">
        <v>4714</v>
      </c>
      <c r="AH3541" s="9" t="s">
        <v>4925</v>
      </c>
    </row>
    <row r="3542" spans="1:34" ht="10.95" customHeight="1" outlineLevel="1" x14ac:dyDescent="0.25">
      <c r="A3542" t="s">
        <v>2086</v>
      </c>
      <c r="C3542" s="3" t="s">
        <v>12986</v>
      </c>
      <c r="D3542" s="3">
        <v>6</v>
      </c>
      <c r="E3542" s="9">
        <v>1874</v>
      </c>
      <c r="F3542" s="7" t="s">
        <v>6646</v>
      </c>
      <c r="G3542" s="7" t="s">
        <v>4715</v>
      </c>
      <c r="H3542" s="8" t="s">
        <v>2088</v>
      </c>
      <c r="I3542" s="8" t="s">
        <v>10709</v>
      </c>
      <c r="J3542" s="19">
        <v>1</v>
      </c>
      <c r="K3542" s="19" t="s">
        <v>7738</v>
      </c>
      <c r="L3542" s="11"/>
      <c r="M3542" s="11"/>
      <c r="N3542" s="24"/>
      <c r="P3542" s="32"/>
      <c r="T3542" s="19"/>
      <c r="U3542" s="3">
        <v>6</v>
      </c>
      <c r="X3542" t="str">
        <f t="shared" si="225"/>
        <v/>
      </c>
      <c r="Z3542" t="str">
        <f t="shared" si="226"/>
        <v/>
      </c>
      <c r="AB3542" s="9"/>
      <c r="AC3542" t="s">
        <v>2088</v>
      </c>
      <c r="AD3542">
        <f t="shared" si="227"/>
        <v>0</v>
      </c>
      <c r="AF3542" s="3"/>
      <c r="AG3542" t="s">
        <v>4714</v>
      </c>
      <c r="AH3542" s="9" t="s">
        <v>4925</v>
      </c>
    </row>
    <row r="3543" spans="1:34" ht="10.95" customHeight="1" outlineLevel="1" x14ac:dyDescent="0.25">
      <c r="A3543" t="s">
        <v>2086</v>
      </c>
      <c r="C3543" s="3" t="s">
        <v>12986</v>
      </c>
      <c r="D3543" s="3">
        <v>7</v>
      </c>
      <c r="E3543" s="9">
        <v>1874</v>
      </c>
      <c r="F3543" s="7" t="s">
        <v>4689</v>
      </c>
      <c r="G3543" s="7" t="s">
        <v>131</v>
      </c>
      <c r="H3543" s="8" t="s">
        <v>2088</v>
      </c>
      <c r="I3543" s="8" t="s">
        <v>10709</v>
      </c>
      <c r="J3543" s="19">
        <v>1</v>
      </c>
      <c r="K3543" s="19" t="s">
        <v>7738</v>
      </c>
      <c r="L3543" s="11"/>
      <c r="M3543" s="11"/>
      <c r="N3543" s="24"/>
      <c r="P3543" s="32"/>
      <c r="T3543" s="19"/>
      <c r="U3543" s="3">
        <v>7</v>
      </c>
      <c r="X3543" t="str">
        <f t="shared" si="225"/>
        <v/>
      </c>
      <c r="Z3543" t="str">
        <f t="shared" si="226"/>
        <v/>
      </c>
      <c r="AB3543" s="9"/>
      <c r="AC3543" t="s">
        <v>2088</v>
      </c>
      <c r="AD3543">
        <f t="shared" si="227"/>
        <v>0</v>
      </c>
      <c r="AF3543" s="3"/>
      <c r="AG3543" t="s">
        <v>4714</v>
      </c>
      <c r="AH3543" s="9" t="s">
        <v>4925</v>
      </c>
    </row>
    <row r="3544" spans="1:34" ht="10.95" customHeight="1" outlineLevel="1" x14ac:dyDescent="0.25">
      <c r="A3544" t="s">
        <v>2086</v>
      </c>
      <c r="C3544" s="3" t="s">
        <v>12986</v>
      </c>
      <c r="D3544" s="3">
        <v>8</v>
      </c>
      <c r="E3544" s="9">
        <v>1874</v>
      </c>
      <c r="F3544" s="7" t="s">
        <v>4691</v>
      </c>
      <c r="G3544" s="7" t="s">
        <v>4716</v>
      </c>
      <c r="H3544" s="8" t="s">
        <v>2088</v>
      </c>
      <c r="I3544" s="8" t="s">
        <v>10709</v>
      </c>
      <c r="J3544" s="19">
        <v>1</v>
      </c>
      <c r="K3544" s="19" t="s">
        <v>7738</v>
      </c>
      <c r="L3544" s="11"/>
      <c r="M3544" s="11"/>
      <c r="N3544" s="24"/>
      <c r="P3544" s="32"/>
      <c r="T3544" s="19"/>
      <c r="U3544" s="3">
        <v>8</v>
      </c>
      <c r="X3544" t="str">
        <f t="shared" si="225"/>
        <v/>
      </c>
      <c r="Z3544" t="str">
        <f t="shared" si="226"/>
        <v/>
      </c>
      <c r="AB3544" s="9"/>
      <c r="AC3544" t="s">
        <v>2088</v>
      </c>
      <c r="AD3544">
        <f t="shared" si="227"/>
        <v>0</v>
      </c>
      <c r="AF3544" s="3"/>
      <c r="AG3544" t="s">
        <v>4714</v>
      </c>
      <c r="AH3544" s="9" t="s">
        <v>4623</v>
      </c>
    </row>
    <row r="3545" spans="1:34" ht="10.95" customHeight="1" outlineLevel="1" x14ac:dyDescent="0.25">
      <c r="A3545" t="s">
        <v>2086</v>
      </c>
      <c r="C3545" s="3" t="s">
        <v>12986</v>
      </c>
      <c r="D3545" s="3">
        <v>13</v>
      </c>
      <c r="E3545" s="9">
        <v>1874</v>
      </c>
      <c r="F3545" s="7" t="s">
        <v>2087</v>
      </c>
      <c r="G3545" s="7" t="s">
        <v>2159</v>
      </c>
      <c r="H3545" s="8" t="s">
        <v>2088</v>
      </c>
      <c r="I3545" s="8" t="s">
        <v>10710</v>
      </c>
      <c r="J3545" s="19">
        <v>1</v>
      </c>
      <c r="K3545" s="19" t="s">
        <v>7738</v>
      </c>
      <c r="L3545" s="11"/>
      <c r="M3545" s="11"/>
      <c r="N3545" s="24"/>
      <c r="P3545" s="32"/>
      <c r="T3545" s="19"/>
      <c r="U3545" s="3">
        <v>9</v>
      </c>
      <c r="X3545" t="str">
        <f t="shared" si="225"/>
        <v/>
      </c>
      <c r="Z3545" t="str">
        <f t="shared" si="226"/>
        <v/>
      </c>
      <c r="AB3545" s="9"/>
      <c r="AC3545" t="s">
        <v>2088</v>
      </c>
      <c r="AD3545">
        <f t="shared" si="227"/>
        <v>0</v>
      </c>
      <c r="AF3545" s="3"/>
      <c r="AG3545" t="s">
        <v>4714</v>
      </c>
      <c r="AH3545" s="9" t="s">
        <v>4925</v>
      </c>
    </row>
    <row r="3546" spans="1:34" ht="10.95" customHeight="1" outlineLevel="1" x14ac:dyDescent="0.25">
      <c r="A3546" t="s">
        <v>2086</v>
      </c>
      <c r="C3546" s="3" t="s">
        <v>12986</v>
      </c>
      <c r="D3546" s="3">
        <v>14</v>
      </c>
      <c r="E3546" s="9">
        <v>1874</v>
      </c>
      <c r="F3546" s="7" t="s">
        <v>6646</v>
      </c>
      <c r="G3546" s="7" t="s">
        <v>4715</v>
      </c>
      <c r="H3546" s="8" t="s">
        <v>2088</v>
      </c>
      <c r="I3546" s="8" t="s">
        <v>10710</v>
      </c>
      <c r="J3546" s="19">
        <v>1</v>
      </c>
      <c r="K3546" s="19" t="s">
        <v>7738</v>
      </c>
      <c r="L3546" s="11"/>
      <c r="M3546" s="11"/>
      <c r="N3546" s="24"/>
      <c r="P3546" s="32"/>
      <c r="T3546" s="19"/>
      <c r="U3546" s="3">
        <v>10</v>
      </c>
      <c r="X3546" t="str">
        <f t="shared" si="225"/>
        <v/>
      </c>
      <c r="Z3546" t="str">
        <f t="shared" si="226"/>
        <v/>
      </c>
      <c r="AB3546" s="9"/>
      <c r="AC3546" t="s">
        <v>2088</v>
      </c>
      <c r="AD3546">
        <f t="shared" si="227"/>
        <v>0</v>
      </c>
      <c r="AF3546" s="3"/>
      <c r="AG3546" t="s">
        <v>4714</v>
      </c>
      <c r="AH3546" s="9" t="s">
        <v>4925</v>
      </c>
    </row>
    <row r="3547" spans="1:34" ht="10.95" customHeight="1" outlineLevel="1" x14ac:dyDescent="0.25">
      <c r="A3547" t="s">
        <v>2086</v>
      </c>
      <c r="C3547" s="3" t="s">
        <v>12986</v>
      </c>
      <c r="D3547" s="3">
        <v>15</v>
      </c>
      <c r="E3547" s="9">
        <v>1874</v>
      </c>
      <c r="F3547" s="7" t="s">
        <v>4689</v>
      </c>
      <c r="G3547" s="7" t="s">
        <v>131</v>
      </c>
      <c r="H3547" s="8" t="s">
        <v>2088</v>
      </c>
      <c r="I3547" s="8" t="s">
        <v>10710</v>
      </c>
      <c r="J3547" s="19">
        <v>1</v>
      </c>
      <c r="K3547" s="19" t="s">
        <v>7738</v>
      </c>
      <c r="L3547" s="11"/>
      <c r="M3547" s="11"/>
      <c r="N3547" s="24"/>
      <c r="P3547" s="32"/>
      <c r="T3547" s="19"/>
      <c r="U3547" s="3">
        <v>11</v>
      </c>
      <c r="X3547" t="str">
        <f t="shared" si="225"/>
        <v/>
      </c>
      <c r="Z3547" t="str">
        <f t="shared" si="226"/>
        <v/>
      </c>
      <c r="AB3547" s="9"/>
      <c r="AC3547" t="s">
        <v>2088</v>
      </c>
      <c r="AD3547">
        <f t="shared" si="227"/>
        <v>0</v>
      </c>
      <c r="AF3547" s="3"/>
      <c r="AG3547" t="s">
        <v>4714</v>
      </c>
      <c r="AH3547" s="9" t="s">
        <v>4925</v>
      </c>
    </row>
    <row r="3548" spans="1:34" ht="10.95" customHeight="1" outlineLevel="1" x14ac:dyDescent="0.25">
      <c r="A3548" t="s">
        <v>2086</v>
      </c>
      <c r="C3548" s="3" t="s">
        <v>12986</v>
      </c>
      <c r="D3548" s="3">
        <v>16</v>
      </c>
      <c r="E3548" s="9">
        <v>1874</v>
      </c>
      <c r="F3548" s="7" t="s">
        <v>4691</v>
      </c>
      <c r="G3548" s="7" t="s">
        <v>4716</v>
      </c>
      <c r="H3548" s="8" t="s">
        <v>2088</v>
      </c>
      <c r="I3548" s="8" t="s">
        <v>10710</v>
      </c>
      <c r="J3548" s="19">
        <v>1</v>
      </c>
      <c r="K3548" s="19" t="s">
        <v>7738</v>
      </c>
      <c r="L3548" s="11"/>
      <c r="M3548" s="11"/>
      <c r="N3548" s="24"/>
      <c r="P3548" s="32"/>
      <c r="T3548" s="19"/>
      <c r="U3548" s="3">
        <v>12</v>
      </c>
      <c r="X3548" t="str">
        <f t="shared" si="225"/>
        <v/>
      </c>
      <c r="Z3548" t="str">
        <f t="shared" si="226"/>
        <v/>
      </c>
      <c r="AB3548" s="9"/>
      <c r="AC3548" t="s">
        <v>2088</v>
      </c>
      <c r="AD3548">
        <f t="shared" si="227"/>
        <v>0</v>
      </c>
      <c r="AF3548" s="3"/>
      <c r="AG3548" t="s">
        <v>4714</v>
      </c>
      <c r="AH3548" s="9" t="s">
        <v>4925</v>
      </c>
    </row>
    <row r="3549" spans="1:34" ht="10.95" customHeight="1" outlineLevel="1" x14ac:dyDescent="0.25">
      <c r="A3549" t="s">
        <v>2086</v>
      </c>
      <c r="C3549" s="3" t="s">
        <v>12986</v>
      </c>
      <c r="D3549" s="3">
        <v>17</v>
      </c>
      <c r="E3549" s="9">
        <v>1879</v>
      </c>
      <c r="F3549" s="7" t="s">
        <v>6389</v>
      </c>
      <c r="G3549" s="7" t="s">
        <v>131</v>
      </c>
      <c r="H3549" s="8" t="s">
        <v>4717</v>
      </c>
      <c r="I3549" s="8" t="s">
        <v>10711</v>
      </c>
      <c r="J3549" s="19">
        <v>1</v>
      </c>
      <c r="K3549" s="19" t="s">
        <v>7738</v>
      </c>
      <c r="L3549" s="11"/>
      <c r="M3549" s="11"/>
      <c r="N3549" s="24"/>
      <c r="P3549" s="32"/>
      <c r="T3549" s="19"/>
      <c r="U3549" s="3">
        <v>13</v>
      </c>
      <c r="X3549" t="str">
        <f t="shared" si="225"/>
        <v/>
      </c>
      <c r="Z3549" t="str">
        <f t="shared" si="226"/>
        <v/>
      </c>
      <c r="AB3549" s="9"/>
      <c r="AC3549" t="s">
        <v>4717</v>
      </c>
      <c r="AD3549">
        <f t="shared" si="227"/>
        <v>0</v>
      </c>
      <c r="AF3549" s="3"/>
      <c r="AG3549" t="s">
        <v>5106</v>
      </c>
      <c r="AH3549" s="9" t="s">
        <v>4613</v>
      </c>
    </row>
    <row r="3550" spans="1:34" ht="10.95" customHeight="1" outlineLevel="1" x14ac:dyDescent="0.25">
      <c r="A3550" t="s">
        <v>2086</v>
      </c>
      <c r="C3550" s="3" t="s">
        <v>12986</v>
      </c>
      <c r="D3550" s="3" t="s">
        <v>10712</v>
      </c>
      <c r="E3550" s="9">
        <v>1879</v>
      </c>
      <c r="F3550" s="7" t="s">
        <v>21885</v>
      </c>
      <c r="G3550" s="7" t="s">
        <v>131</v>
      </c>
      <c r="H3550" s="8" t="s">
        <v>4717</v>
      </c>
      <c r="I3550" s="8" t="s">
        <v>10711</v>
      </c>
      <c r="J3550" s="19">
        <v>1</v>
      </c>
      <c r="K3550" s="19" t="s">
        <v>20092</v>
      </c>
      <c r="L3550" s="11"/>
      <c r="M3550" s="11"/>
      <c r="N3550" s="24"/>
      <c r="P3550" s="32"/>
      <c r="T3550" s="19"/>
      <c r="U3550" s="3" t="s">
        <v>4718</v>
      </c>
      <c r="X3550" t="str">
        <f t="shared" si="225"/>
        <v/>
      </c>
      <c r="Z3550" t="str">
        <f t="shared" si="226"/>
        <v/>
      </c>
      <c r="AB3550" s="9"/>
      <c r="AC3550" t="s">
        <v>4717</v>
      </c>
      <c r="AD3550">
        <f t="shared" si="227"/>
        <v>0</v>
      </c>
      <c r="AF3550" s="3"/>
      <c r="AG3550" t="s">
        <v>5106</v>
      </c>
      <c r="AH3550" s="9" t="s">
        <v>4925</v>
      </c>
    </row>
    <row r="3551" spans="1:34" ht="10.95" customHeight="1" outlineLevel="1" x14ac:dyDescent="0.25">
      <c r="A3551" t="s">
        <v>2086</v>
      </c>
      <c r="C3551" s="3" t="s">
        <v>12986</v>
      </c>
      <c r="D3551" s="3" t="s">
        <v>10713</v>
      </c>
      <c r="E3551" s="9">
        <v>1879</v>
      </c>
      <c r="F3551" s="7" t="s">
        <v>21885</v>
      </c>
      <c r="G3551" s="7" t="s">
        <v>131</v>
      </c>
      <c r="H3551" s="8" t="s">
        <v>4717</v>
      </c>
      <c r="I3551" s="8" t="s">
        <v>10711</v>
      </c>
      <c r="J3551" s="19">
        <v>1</v>
      </c>
      <c r="K3551" s="19" t="s">
        <v>20092</v>
      </c>
      <c r="L3551" s="11"/>
      <c r="M3551" s="11"/>
      <c r="N3551" s="24"/>
      <c r="P3551" s="32"/>
      <c r="T3551" s="19"/>
      <c r="U3551" s="3" t="s">
        <v>4719</v>
      </c>
      <c r="X3551" t="str">
        <f t="shared" si="225"/>
        <v/>
      </c>
      <c r="Z3551" t="str">
        <f t="shared" si="226"/>
        <v/>
      </c>
      <c r="AB3551" s="9"/>
      <c r="AC3551" t="s">
        <v>4717</v>
      </c>
      <c r="AD3551">
        <f t="shared" si="227"/>
        <v>0</v>
      </c>
      <c r="AF3551" s="3"/>
      <c r="AG3551" t="s">
        <v>5106</v>
      </c>
      <c r="AH3551" s="9" t="s">
        <v>4925</v>
      </c>
    </row>
    <row r="3552" spans="1:34" ht="10.95" customHeight="1" outlineLevel="1" x14ac:dyDescent="0.25">
      <c r="A3552" t="s">
        <v>2086</v>
      </c>
      <c r="C3552" s="3" t="s">
        <v>12986</v>
      </c>
      <c r="D3552" s="3" t="s">
        <v>10714</v>
      </c>
      <c r="E3552" s="9">
        <v>1879</v>
      </c>
      <c r="F3552" s="7" t="s">
        <v>21885</v>
      </c>
      <c r="G3552" s="7" t="s">
        <v>131</v>
      </c>
      <c r="H3552" s="8" t="s">
        <v>4717</v>
      </c>
      <c r="I3552" s="8" t="s">
        <v>10711</v>
      </c>
      <c r="J3552" s="19">
        <v>1</v>
      </c>
      <c r="K3552" s="19" t="s">
        <v>20092</v>
      </c>
      <c r="L3552" s="11"/>
      <c r="M3552" s="11"/>
      <c r="N3552" s="24"/>
      <c r="P3552" s="32"/>
      <c r="T3552" s="19"/>
      <c r="U3552" s="3" t="s">
        <v>4720</v>
      </c>
      <c r="X3552" t="str">
        <f t="shared" si="225"/>
        <v/>
      </c>
      <c r="Z3552" t="str">
        <f t="shared" si="226"/>
        <v/>
      </c>
      <c r="AB3552" s="9"/>
      <c r="AC3552" t="s">
        <v>4717</v>
      </c>
      <c r="AD3552">
        <f t="shared" si="227"/>
        <v>0</v>
      </c>
      <c r="AF3552" s="3"/>
      <c r="AG3552" t="s">
        <v>5106</v>
      </c>
      <c r="AH3552" s="9" t="s">
        <v>4925</v>
      </c>
    </row>
    <row r="3553" spans="1:34" ht="10.95" customHeight="1" outlineLevel="1" x14ac:dyDescent="0.25">
      <c r="A3553" t="s">
        <v>2086</v>
      </c>
      <c r="C3553" s="3" t="s">
        <v>12986</v>
      </c>
      <c r="D3553" s="3">
        <v>18</v>
      </c>
      <c r="E3553" s="9">
        <v>1879</v>
      </c>
      <c r="F3553" s="7" t="s">
        <v>4735</v>
      </c>
      <c r="G3553" s="7" t="s">
        <v>134</v>
      </c>
      <c r="H3553" s="8" t="s">
        <v>4717</v>
      </c>
      <c r="I3553" s="8" t="s">
        <v>10711</v>
      </c>
      <c r="J3553" s="19">
        <v>1</v>
      </c>
      <c r="K3553" s="19" t="s">
        <v>7738</v>
      </c>
      <c r="L3553" s="11"/>
      <c r="M3553" s="11"/>
      <c r="N3553" s="24"/>
      <c r="P3553" s="32"/>
      <c r="T3553" s="19"/>
      <c r="U3553" s="3">
        <v>14</v>
      </c>
      <c r="X3553" t="str">
        <f t="shared" si="225"/>
        <v/>
      </c>
      <c r="Z3553" t="str">
        <f t="shared" si="226"/>
        <v/>
      </c>
      <c r="AB3553" s="9"/>
      <c r="AC3553" t="s">
        <v>4717</v>
      </c>
      <c r="AD3553">
        <f t="shared" si="227"/>
        <v>0</v>
      </c>
      <c r="AF3553" s="3"/>
      <c r="AG3553" t="s">
        <v>5106</v>
      </c>
      <c r="AH3553" s="9" t="s">
        <v>4925</v>
      </c>
    </row>
    <row r="3554" spans="1:34" ht="10.95" customHeight="1" outlineLevel="1" x14ac:dyDescent="0.25">
      <c r="A3554" t="s">
        <v>2086</v>
      </c>
      <c r="C3554" s="3" t="s">
        <v>12986</v>
      </c>
      <c r="D3554" s="3" t="s">
        <v>2418</v>
      </c>
      <c r="E3554" s="9">
        <v>1879</v>
      </c>
      <c r="F3554" s="7" t="s">
        <v>21886</v>
      </c>
      <c r="G3554" s="7" t="s">
        <v>134</v>
      </c>
      <c r="H3554" s="8" t="s">
        <v>4717</v>
      </c>
      <c r="I3554" s="8" t="s">
        <v>10711</v>
      </c>
      <c r="J3554" s="19">
        <v>1</v>
      </c>
      <c r="K3554" s="19" t="s">
        <v>20092</v>
      </c>
      <c r="L3554" s="11"/>
      <c r="M3554" s="11"/>
      <c r="N3554" s="24"/>
      <c r="P3554" s="32"/>
      <c r="T3554" s="19"/>
      <c r="U3554" s="3" t="s">
        <v>4721</v>
      </c>
      <c r="W3554" t="s">
        <v>7738</v>
      </c>
      <c r="X3554" t="str">
        <f t="shared" si="225"/>
        <v/>
      </c>
      <c r="Z3554" t="str">
        <f t="shared" si="226"/>
        <v/>
      </c>
      <c r="AB3554" s="9"/>
      <c r="AC3554" t="s">
        <v>4717</v>
      </c>
      <c r="AD3554">
        <f t="shared" si="227"/>
        <v>0</v>
      </c>
      <c r="AF3554" s="3"/>
      <c r="AG3554" t="s">
        <v>5106</v>
      </c>
      <c r="AH3554" s="9" t="s">
        <v>4925</v>
      </c>
    </row>
    <row r="3555" spans="1:34" ht="10.95" customHeight="1" outlineLevel="1" x14ac:dyDescent="0.25">
      <c r="A3555" t="s">
        <v>2086</v>
      </c>
      <c r="C3555" s="3" t="s">
        <v>12986</v>
      </c>
      <c r="D3555" s="3">
        <v>19</v>
      </c>
      <c r="E3555" s="9">
        <v>1879</v>
      </c>
      <c r="F3555" s="7" t="s">
        <v>5142</v>
      </c>
      <c r="G3555" s="7" t="s">
        <v>1677</v>
      </c>
      <c r="H3555" s="8" t="s">
        <v>4717</v>
      </c>
      <c r="I3555" s="8" t="s">
        <v>10711</v>
      </c>
      <c r="J3555" s="19">
        <v>1</v>
      </c>
      <c r="K3555" s="19" t="s">
        <v>7738</v>
      </c>
      <c r="L3555" s="11"/>
      <c r="M3555" s="11"/>
      <c r="N3555" s="24"/>
      <c r="P3555" s="32"/>
      <c r="T3555" s="19"/>
      <c r="U3555" s="3">
        <v>15</v>
      </c>
      <c r="X3555" t="str">
        <f t="shared" si="225"/>
        <v/>
      </c>
      <c r="Z3555" t="str">
        <f t="shared" si="226"/>
        <v/>
      </c>
      <c r="AB3555" s="9"/>
      <c r="AC3555" t="s">
        <v>4717</v>
      </c>
      <c r="AD3555">
        <f t="shared" si="227"/>
        <v>0</v>
      </c>
      <c r="AF3555" s="3"/>
      <c r="AG3555" t="s">
        <v>5106</v>
      </c>
      <c r="AH3555" s="9" t="s">
        <v>4925</v>
      </c>
    </row>
    <row r="3556" spans="1:34" ht="10.95" customHeight="1" outlineLevel="1" x14ac:dyDescent="0.25">
      <c r="A3556" t="s">
        <v>2086</v>
      </c>
      <c r="C3556" s="3" t="s">
        <v>12986</v>
      </c>
      <c r="D3556" s="3" t="s">
        <v>6357</v>
      </c>
      <c r="E3556" s="9">
        <v>1879</v>
      </c>
      <c r="F3556" s="7" t="s">
        <v>5142</v>
      </c>
      <c r="G3556" s="7" t="s">
        <v>2293</v>
      </c>
      <c r="H3556" s="8" t="s">
        <v>4717</v>
      </c>
      <c r="I3556" s="8" t="s">
        <v>10711</v>
      </c>
      <c r="J3556" s="19">
        <v>1</v>
      </c>
      <c r="K3556" s="19" t="s">
        <v>20092</v>
      </c>
      <c r="L3556" s="11"/>
      <c r="M3556" s="11"/>
      <c r="N3556" s="24"/>
      <c r="P3556" s="32"/>
      <c r="T3556" s="19"/>
      <c r="U3556" s="3" t="s">
        <v>4082</v>
      </c>
      <c r="W3556" t="s">
        <v>7738</v>
      </c>
      <c r="X3556" t="str">
        <f t="shared" si="225"/>
        <v/>
      </c>
      <c r="Z3556" t="str">
        <f t="shared" si="226"/>
        <v/>
      </c>
      <c r="AB3556" s="9"/>
      <c r="AC3556" t="s">
        <v>4717</v>
      </c>
      <c r="AD3556">
        <f t="shared" si="227"/>
        <v>0</v>
      </c>
      <c r="AF3556" s="3"/>
      <c r="AG3556" t="s">
        <v>5106</v>
      </c>
      <c r="AH3556" s="9" t="s">
        <v>4925</v>
      </c>
    </row>
    <row r="3557" spans="1:34" ht="10.95" customHeight="1" outlineLevel="1" x14ac:dyDescent="0.25">
      <c r="A3557" t="s">
        <v>2086</v>
      </c>
      <c r="C3557" s="3" t="s">
        <v>12986</v>
      </c>
      <c r="D3557" s="3">
        <v>20</v>
      </c>
      <c r="E3557" s="9">
        <v>1879</v>
      </c>
      <c r="F3557" s="7" t="s">
        <v>5141</v>
      </c>
      <c r="G3557" s="7" t="s">
        <v>5041</v>
      </c>
      <c r="H3557" s="8" t="s">
        <v>4717</v>
      </c>
      <c r="I3557" s="8" t="s">
        <v>10711</v>
      </c>
      <c r="J3557" s="19">
        <v>1</v>
      </c>
      <c r="K3557" s="19" t="s">
        <v>7738</v>
      </c>
      <c r="L3557" s="11"/>
      <c r="M3557" s="11"/>
      <c r="N3557" s="24"/>
      <c r="P3557" s="32"/>
      <c r="T3557" s="19"/>
      <c r="U3557" s="3">
        <v>16</v>
      </c>
      <c r="X3557" t="str">
        <f t="shared" si="225"/>
        <v/>
      </c>
      <c r="Z3557" t="str">
        <f t="shared" si="226"/>
        <v/>
      </c>
      <c r="AB3557" s="9"/>
      <c r="AC3557" t="s">
        <v>4717</v>
      </c>
      <c r="AD3557">
        <f t="shared" si="227"/>
        <v>0</v>
      </c>
      <c r="AF3557" s="3"/>
      <c r="AG3557" t="s">
        <v>5106</v>
      </c>
      <c r="AH3557" s="9" t="s">
        <v>4623</v>
      </c>
    </row>
    <row r="3558" spans="1:34" ht="10.95" customHeight="1" outlineLevel="1" x14ac:dyDescent="0.25">
      <c r="A3558" t="s">
        <v>2086</v>
      </c>
      <c r="C3558" s="3" t="s">
        <v>12986</v>
      </c>
      <c r="D3558" s="3">
        <v>21</v>
      </c>
      <c r="E3558" s="9">
        <v>1879</v>
      </c>
      <c r="F3558" s="7" t="s">
        <v>2977</v>
      </c>
      <c r="G3558" s="7" t="s">
        <v>3832</v>
      </c>
      <c r="H3558" s="8" t="s">
        <v>4717</v>
      </c>
      <c r="I3558" s="8" t="s">
        <v>10711</v>
      </c>
      <c r="J3558" s="19">
        <v>1</v>
      </c>
      <c r="K3558" s="19" t="s">
        <v>7738</v>
      </c>
      <c r="L3558" s="11"/>
      <c r="M3558" s="11"/>
      <c r="N3558" s="24"/>
      <c r="P3558" s="32"/>
      <c r="T3558" s="19"/>
      <c r="U3558" s="3">
        <v>17</v>
      </c>
      <c r="X3558" t="str">
        <f t="shared" si="225"/>
        <v/>
      </c>
      <c r="Z3558" t="str">
        <f t="shared" si="226"/>
        <v/>
      </c>
      <c r="AB3558" s="9"/>
      <c r="AC3558" t="s">
        <v>4717</v>
      </c>
      <c r="AD3558">
        <f t="shared" si="227"/>
        <v>0</v>
      </c>
      <c r="AF3558" s="3"/>
      <c r="AG3558" t="s">
        <v>5106</v>
      </c>
      <c r="AH3558" s="9" t="s">
        <v>4623</v>
      </c>
    </row>
    <row r="3559" spans="1:34" ht="10.95" customHeight="1" outlineLevel="1" x14ac:dyDescent="0.25">
      <c r="A3559" t="s">
        <v>2086</v>
      </c>
      <c r="C3559" s="3" t="s">
        <v>12986</v>
      </c>
      <c r="D3559" s="3">
        <v>23</v>
      </c>
      <c r="E3559" s="9">
        <v>1887</v>
      </c>
      <c r="F3559" s="7" t="s">
        <v>5141</v>
      </c>
      <c r="G3559" s="7" t="s">
        <v>5040</v>
      </c>
      <c r="H3559" s="8" t="s">
        <v>4717</v>
      </c>
      <c r="I3559" s="8" t="s">
        <v>10715</v>
      </c>
      <c r="J3559" s="19">
        <v>1</v>
      </c>
      <c r="K3559" s="19" t="s">
        <v>7738</v>
      </c>
      <c r="L3559" s="11"/>
      <c r="M3559" s="11"/>
      <c r="N3559" s="24"/>
      <c r="P3559" s="32"/>
      <c r="T3559" s="19"/>
      <c r="U3559" s="3">
        <v>19</v>
      </c>
      <c r="X3559" t="str">
        <f t="shared" si="225"/>
        <v/>
      </c>
      <c r="Z3559" t="str">
        <f t="shared" si="226"/>
        <v/>
      </c>
      <c r="AB3559" s="9"/>
      <c r="AC3559" t="s">
        <v>4717</v>
      </c>
      <c r="AD3559">
        <f t="shared" si="227"/>
        <v>0</v>
      </c>
      <c r="AF3559" s="3"/>
      <c r="AG3559" t="s">
        <v>5106</v>
      </c>
      <c r="AH3559" s="9" t="s">
        <v>4613</v>
      </c>
    </row>
    <row r="3560" spans="1:34" ht="10.95" customHeight="1" outlineLevel="1" collapsed="1" x14ac:dyDescent="0.25">
      <c r="A3560" t="s">
        <v>2086</v>
      </c>
      <c r="C3560" s="3" t="s">
        <v>12986</v>
      </c>
      <c r="D3560" s="5" t="s">
        <v>21508</v>
      </c>
      <c r="E3560" s="9">
        <v>1889</v>
      </c>
      <c r="F3560" s="7" t="s">
        <v>21887</v>
      </c>
      <c r="G3560" s="7" t="s">
        <v>5040</v>
      </c>
      <c r="H3560" s="8" t="s">
        <v>4717</v>
      </c>
      <c r="I3560" s="8"/>
      <c r="J3560" s="19">
        <v>1</v>
      </c>
      <c r="K3560" s="19" t="s">
        <v>20092</v>
      </c>
      <c r="L3560" s="11"/>
      <c r="M3560" s="11"/>
      <c r="N3560" s="24"/>
      <c r="P3560" s="32"/>
      <c r="T3560" s="19"/>
      <c r="U3560" s="3">
        <v>28</v>
      </c>
      <c r="X3560" t="str">
        <f t="shared" si="225"/>
        <v/>
      </c>
      <c r="Z3560" t="str">
        <f t="shared" si="226"/>
        <v/>
      </c>
      <c r="AB3560" s="9"/>
      <c r="AC3560" t="s">
        <v>4717</v>
      </c>
      <c r="AD3560">
        <f t="shared" si="227"/>
        <v>0</v>
      </c>
      <c r="AF3560" s="3"/>
      <c r="AG3560" t="s">
        <v>5106</v>
      </c>
      <c r="AH3560" s="9" t="s">
        <v>4925</v>
      </c>
    </row>
    <row r="3561" spans="1:34" ht="10.95" customHeight="1" outlineLevel="1" x14ac:dyDescent="0.25">
      <c r="A3561" t="s">
        <v>2086</v>
      </c>
      <c r="C3561" s="3" t="s">
        <v>12986</v>
      </c>
      <c r="D3561" s="5" t="s">
        <v>21509</v>
      </c>
      <c r="E3561" s="9">
        <v>1889</v>
      </c>
      <c r="F3561" s="7" t="s">
        <v>21888</v>
      </c>
      <c r="G3561" s="7" t="s">
        <v>5040</v>
      </c>
      <c r="H3561" s="8" t="s">
        <v>4717</v>
      </c>
      <c r="I3561" s="8"/>
      <c r="J3561" s="19">
        <v>1</v>
      </c>
      <c r="K3561" s="19" t="s">
        <v>20092</v>
      </c>
      <c r="L3561" s="11"/>
      <c r="M3561" s="11"/>
      <c r="N3561" s="24"/>
      <c r="P3561" s="32"/>
      <c r="T3561" s="19"/>
      <c r="U3561" s="3">
        <v>32</v>
      </c>
      <c r="X3561" t="str">
        <f t="shared" si="225"/>
        <v/>
      </c>
      <c r="Z3561" t="str">
        <f t="shared" si="226"/>
        <v/>
      </c>
      <c r="AB3561" s="9"/>
      <c r="AC3561" t="s">
        <v>4717</v>
      </c>
      <c r="AD3561">
        <f t="shared" si="227"/>
        <v>0</v>
      </c>
      <c r="AF3561" s="3"/>
      <c r="AG3561" t="s">
        <v>5106</v>
      </c>
      <c r="AH3561" s="9" t="s">
        <v>4925</v>
      </c>
    </row>
    <row r="3562" spans="1:34" ht="10.95" customHeight="1" outlineLevel="1" collapsed="1" x14ac:dyDescent="0.25">
      <c r="A3562" t="s">
        <v>2086</v>
      </c>
      <c r="C3562" s="3" t="s">
        <v>12986</v>
      </c>
      <c r="D3562" s="3" t="s">
        <v>4065</v>
      </c>
      <c r="E3562" s="9">
        <v>1889</v>
      </c>
      <c r="F3562" s="7" t="s">
        <v>6389</v>
      </c>
      <c r="G3562" s="7" t="s">
        <v>131</v>
      </c>
      <c r="H3562" s="8" t="s">
        <v>4717</v>
      </c>
      <c r="I3562" s="8"/>
      <c r="J3562" s="19">
        <v>1</v>
      </c>
      <c r="K3562" s="19" t="s">
        <v>7738</v>
      </c>
      <c r="L3562" s="11"/>
      <c r="M3562" s="11"/>
      <c r="N3562" s="24"/>
      <c r="P3562" s="32"/>
      <c r="T3562" s="19"/>
      <c r="U3562" s="3" t="s">
        <v>2197</v>
      </c>
      <c r="W3562" t="s">
        <v>7738</v>
      </c>
      <c r="X3562" t="str">
        <f t="shared" si="225"/>
        <v/>
      </c>
      <c r="Z3562" t="str">
        <f t="shared" si="226"/>
        <v/>
      </c>
      <c r="AB3562" s="9"/>
      <c r="AC3562" t="s">
        <v>4717</v>
      </c>
      <c r="AD3562">
        <f t="shared" si="227"/>
        <v>0</v>
      </c>
      <c r="AF3562" s="3"/>
      <c r="AG3562" t="s">
        <v>5106</v>
      </c>
      <c r="AH3562" s="9" t="s">
        <v>4623</v>
      </c>
    </row>
    <row r="3563" spans="1:34" ht="10.95" customHeight="1" outlineLevel="1" x14ac:dyDescent="0.25">
      <c r="A3563" t="s">
        <v>2086</v>
      </c>
      <c r="C3563" s="3" t="s">
        <v>12986</v>
      </c>
      <c r="D3563" s="3" t="s">
        <v>4065</v>
      </c>
      <c r="E3563" s="9">
        <v>1889</v>
      </c>
      <c r="F3563" s="7" t="s">
        <v>2977</v>
      </c>
      <c r="G3563" s="7" t="s">
        <v>3832</v>
      </c>
      <c r="H3563" s="8" t="s">
        <v>4717</v>
      </c>
      <c r="I3563" s="8"/>
      <c r="J3563" s="19">
        <v>1</v>
      </c>
      <c r="K3563" s="19" t="s">
        <v>7738</v>
      </c>
      <c r="L3563" s="11"/>
      <c r="M3563" s="11"/>
      <c r="N3563" s="24"/>
      <c r="P3563" s="32"/>
      <c r="T3563" s="19"/>
      <c r="U3563" s="3" t="s">
        <v>7991</v>
      </c>
      <c r="W3563" t="s">
        <v>7738</v>
      </c>
      <c r="X3563" t="str">
        <f t="shared" si="225"/>
        <v/>
      </c>
      <c r="Z3563" t="str">
        <f t="shared" si="226"/>
        <v/>
      </c>
      <c r="AB3563" s="9"/>
      <c r="AC3563" t="s">
        <v>4717</v>
      </c>
      <c r="AD3563">
        <f t="shared" si="227"/>
        <v>0</v>
      </c>
      <c r="AF3563" s="3"/>
      <c r="AG3563" t="s">
        <v>5106</v>
      </c>
      <c r="AH3563" s="9" t="s">
        <v>4623</v>
      </c>
    </row>
    <row r="3564" spans="1:34" ht="10.95" customHeight="1" outlineLevel="1" x14ac:dyDescent="0.25">
      <c r="A3564" t="s">
        <v>2086</v>
      </c>
      <c r="C3564" s="3" t="s">
        <v>12986</v>
      </c>
      <c r="D3564" s="3" t="s">
        <v>4065</v>
      </c>
      <c r="E3564" s="9">
        <v>1889</v>
      </c>
      <c r="F3564" s="7" t="s">
        <v>21889</v>
      </c>
      <c r="G3564" s="7" t="s">
        <v>131</v>
      </c>
      <c r="H3564" s="8" t="s">
        <v>4717</v>
      </c>
      <c r="I3564" s="8"/>
      <c r="J3564" s="19">
        <v>1</v>
      </c>
      <c r="K3564" s="19" t="s">
        <v>20092</v>
      </c>
      <c r="L3564" s="11"/>
      <c r="M3564" s="11"/>
      <c r="N3564" s="24"/>
      <c r="P3564" s="32"/>
      <c r="T3564" s="19"/>
      <c r="U3564" s="3" t="s">
        <v>7992</v>
      </c>
      <c r="W3564" t="s">
        <v>7738</v>
      </c>
      <c r="X3564" t="str">
        <f t="shared" si="225"/>
        <v/>
      </c>
      <c r="Z3564" t="str">
        <f t="shared" si="226"/>
        <v/>
      </c>
      <c r="AB3564" s="9"/>
      <c r="AC3564" t="s">
        <v>4717</v>
      </c>
      <c r="AD3564">
        <f t="shared" si="227"/>
        <v>0</v>
      </c>
      <c r="AF3564" s="3"/>
      <c r="AG3564" t="s">
        <v>5106</v>
      </c>
      <c r="AH3564" s="9" t="s">
        <v>4623</v>
      </c>
    </row>
    <row r="3565" spans="1:34" ht="10.95" customHeight="1" outlineLevel="1" x14ac:dyDescent="0.25">
      <c r="A3565" t="s">
        <v>2086</v>
      </c>
      <c r="C3565" s="3" t="s">
        <v>12986</v>
      </c>
      <c r="D3565" s="3" t="s">
        <v>4065</v>
      </c>
      <c r="E3565" s="9">
        <v>1889</v>
      </c>
      <c r="F3565" s="7" t="s">
        <v>21890</v>
      </c>
      <c r="G3565" s="7" t="s">
        <v>134</v>
      </c>
      <c r="H3565" s="8" t="s">
        <v>4717</v>
      </c>
      <c r="I3565" s="8"/>
      <c r="J3565" s="19">
        <v>1</v>
      </c>
      <c r="K3565" s="19" t="s">
        <v>20092</v>
      </c>
      <c r="L3565" s="11"/>
      <c r="M3565" s="11"/>
      <c r="N3565" s="24"/>
      <c r="P3565" s="32"/>
      <c r="T3565" s="19"/>
      <c r="U3565" s="3" t="s">
        <v>4722</v>
      </c>
      <c r="W3565" t="s">
        <v>7738</v>
      </c>
      <c r="X3565" t="str">
        <f t="shared" si="225"/>
        <v/>
      </c>
      <c r="Z3565" t="str">
        <f t="shared" si="226"/>
        <v/>
      </c>
      <c r="AB3565" s="9"/>
      <c r="AC3565" t="s">
        <v>4717</v>
      </c>
      <c r="AD3565">
        <f t="shared" si="227"/>
        <v>0</v>
      </c>
      <c r="AF3565" s="3"/>
      <c r="AG3565" t="s">
        <v>5106</v>
      </c>
      <c r="AH3565" s="9" t="s">
        <v>4623</v>
      </c>
    </row>
    <row r="3566" spans="1:34" ht="10.95" customHeight="1" outlineLevel="1" x14ac:dyDescent="0.25">
      <c r="A3566" t="s">
        <v>2086</v>
      </c>
      <c r="C3566" s="3" t="s">
        <v>12986</v>
      </c>
      <c r="D3566" s="3" t="s">
        <v>4065</v>
      </c>
      <c r="E3566" s="9">
        <v>1889</v>
      </c>
      <c r="F3566" s="7" t="s">
        <v>21891</v>
      </c>
      <c r="G3566" s="7" t="s">
        <v>3832</v>
      </c>
      <c r="H3566" s="8" t="s">
        <v>4717</v>
      </c>
      <c r="I3566" s="8"/>
      <c r="J3566" s="19">
        <v>1</v>
      </c>
      <c r="K3566" s="19" t="s">
        <v>20092</v>
      </c>
      <c r="L3566" s="11"/>
      <c r="M3566" s="11"/>
      <c r="N3566" s="24"/>
      <c r="P3566" s="32"/>
      <c r="T3566" s="19"/>
      <c r="U3566" s="3" t="s">
        <v>7630</v>
      </c>
      <c r="W3566" t="s">
        <v>7738</v>
      </c>
      <c r="X3566" t="str">
        <f t="shared" si="225"/>
        <v/>
      </c>
      <c r="Z3566" t="str">
        <f t="shared" si="226"/>
        <v/>
      </c>
      <c r="AB3566" s="9"/>
      <c r="AC3566" t="s">
        <v>4717</v>
      </c>
      <c r="AD3566">
        <f t="shared" si="227"/>
        <v>0</v>
      </c>
      <c r="AF3566" s="3"/>
      <c r="AG3566" t="s">
        <v>5106</v>
      </c>
      <c r="AH3566" s="9" t="s">
        <v>4623</v>
      </c>
    </row>
    <row r="3567" spans="1:34" ht="10.95" customHeight="1" outlineLevel="1" collapsed="1" x14ac:dyDescent="0.25">
      <c r="A3567" t="s">
        <v>2086</v>
      </c>
      <c r="C3567" s="3" t="s">
        <v>12986</v>
      </c>
      <c r="D3567" s="3">
        <v>44</v>
      </c>
      <c r="E3567" s="9">
        <v>1891</v>
      </c>
      <c r="F3567" s="7" t="s">
        <v>6389</v>
      </c>
      <c r="G3567" s="7" t="s">
        <v>1676</v>
      </c>
      <c r="H3567" s="8" t="s">
        <v>4717</v>
      </c>
      <c r="I3567" s="8" t="s">
        <v>10718</v>
      </c>
      <c r="J3567" s="19">
        <v>1</v>
      </c>
      <c r="K3567" s="19" t="s">
        <v>7736</v>
      </c>
      <c r="L3567" s="11">
        <v>0.15</v>
      </c>
      <c r="M3567" s="11"/>
      <c r="N3567" s="24"/>
      <c r="P3567" s="32"/>
      <c r="T3567" s="19"/>
      <c r="U3567" s="3">
        <v>47</v>
      </c>
      <c r="X3567" t="str">
        <f t="shared" si="225"/>
        <v/>
      </c>
      <c r="Z3567" t="str">
        <f t="shared" si="226"/>
        <v/>
      </c>
      <c r="AB3567" s="9"/>
      <c r="AC3567" t="s">
        <v>4717</v>
      </c>
      <c r="AD3567">
        <f t="shared" si="227"/>
        <v>0</v>
      </c>
      <c r="AF3567" s="3"/>
      <c r="AG3567" t="s">
        <v>5106</v>
      </c>
      <c r="AH3567" s="9" t="s">
        <v>4613</v>
      </c>
    </row>
    <row r="3568" spans="1:34" ht="10.95" customHeight="1" outlineLevel="1" x14ac:dyDescent="0.25">
      <c r="A3568" t="s">
        <v>2086</v>
      </c>
      <c r="C3568" s="3" t="s">
        <v>12986</v>
      </c>
      <c r="D3568" s="3">
        <v>45</v>
      </c>
      <c r="E3568" s="9">
        <v>1891</v>
      </c>
      <c r="F3568" s="7" t="s">
        <v>4735</v>
      </c>
      <c r="G3568" s="7" t="s">
        <v>6451</v>
      </c>
      <c r="H3568" s="8" t="s">
        <v>4717</v>
      </c>
      <c r="I3568" s="8" t="s">
        <v>10718</v>
      </c>
      <c r="J3568" s="19">
        <v>1</v>
      </c>
      <c r="K3568" s="19" t="s">
        <v>7736</v>
      </c>
      <c r="L3568" s="11">
        <v>0.15</v>
      </c>
      <c r="M3568" s="11"/>
      <c r="N3568" s="24"/>
      <c r="P3568" s="32"/>
      <c r="T3568" s="19"/>
      <c r="U3568" s="3">
        <v>48</v>
      </c>
      <c r="X3568" t="str">
        <f t="shared" si="225"/>
        <v/>
      </c>
      <c r="Z3568" t="str">
        <f t="shared" si="226"/>
        <v/>
      </c>
      <c r="AB3568" s="9"/>
      <c r="AC3568" t="s">
        <v>4717</v>
      </c>
      <c r="AD3568">
        <f t="shared" si="227"/>
        <v>0</v>
      </c>
      <c r="AF3568" s="3"/>
      <c r="AG3568" t="s">
        <v>5106</v>
      </c>
      <c r="AH3568" s="9" t="s">
        <v>4613</v>
      </c>
    </row>
    <row r="3569" spans="1:34" ht="10.95" customHeight="1" outlineLevel="1" x14ac:dyDescent="0.25">
      <c r="A3569" t="s">
        <v>2086</v>
      </c>
      <c r="C3569" s="3" t="s">
        <v>12986</v>
      </c>
      <c r="D3569" s="3">
        <v>46</v>
      </c>
      <c r="E3569" s="9">
        <v>1891</v>
      </c>
      <c r="F3569" s="7" t="s">
        <v>3220</v>
      </c>
      <c r="G3569" s="7" t="s">
        <v>3832</v>
      </c>
      <c r="H3569" s="8" t="s">
        <v>4717</v>
      </c>
      <c r="I3569" s="8" t="s">
        <v>10718</v>
      </c>
      <c r="J3569" s="19">
        <v>1</v>
      </c>
      <c r="K3569" s="19" t="s">
        <v>7736</v>
      </c>
      <c r="L3569" s="11">
        <v>0.15</v>
      </c>
      <c r="M3569" s="11"/>
      <c r="N3569" s="24"/>
      <c r="P3569" s="32"/>
      <c r="S3569">
        <v>1</v>
      </c>
      <c r="T3569" s="19"/>
      <c r="U3569" s="3">
        <v>49</v>
      </c>
      <c r="X3569" t="str">
        <f t="shared" si="225"/>
        <v/>
      </c>
      <c r="Z3569" t="str">
        <f t="shared" si="226"/>
        <v/>
      </c>
      <c r="AB3569" s="9"/>
      <c r="AC3569" t="s">
        <v>4717</v>
      </c>
      <c r="AD3569">
        <f t="shared" si="227"/>
        <v>0</v>
      </c>
      <c r="AF3569" s="3"/>
      <c r="AG3569" t="s">
        <v>5106</v>
      </c>
      <c r="AH3569" s="9" t="s">
        <v>4613</v>
      </c>
    </row>
    <row r="3570" spans="1:34" ht="10.95" customHeight="1" outlineLevel="1" x14ac:dyDescent="0.25">
      <c r="A3570" t="s">
        <v>2086</v>
      </c>
      <c r="C3570" s="3" t="s">
        <v>12986</v>
      </c>
      <c r="D3570" s="3">
        <v>47</v>
      </c>
      <c r="E3570" s="9">
        <v>1891</v>
      </c>
      <c r="F3570" s="7" t="s">
        <v>5142</v>
      </c>
      <c r="G3570" s="7" t="s">
        <v>1315</v>
      </c>
      <c r="H3570" s="8" t="s">
        <v>4717</v>
      </c>
      <c r="I3570" s="8" t="s">
        <v>10718</v>
      </c>
      <c r="J3570" s="19">
        <v>1</v>
      </c>
      <c r="K3570" s="19" t="s">
        <v>7736</v>
      </c>
      <c r="L3570" s="11">
        <v>0.15</v>
      </c>
      <c r="M3570" s="11"/>
      <c r="N3570" s="24"/>
      <c r="P3570" s="32"/>
      <c r="T3570" s="19"/>
      <c r="U3570" s="3">
        <v>50</v>
      </c>
      <c r="X3570" t="str">
        <f t="shared" si="225"/>
        <v/>
      </c>
      <c r="Z3570" t="str">
        <f t="shared" si="226"/>
        <v/>
      </c>
      <c r="AB3570" s="9"/>
      <c r="AC3570" t="s">
        <v>4717</v>
      </c>
      <c r="AD3570">
        <f t="shared" si="227"/>
        <v>0</v>
      </c>
      <c r="AF3570" s="3"/>
      <c r="AG3570" t="s">
        <v>5106</v>
      </c>
      <c r="AH3570" s="9" t="s">
        <v>4613</v>
      </c>
    </row>
    <row r="3571" spans="1:34" ht="10.95" customHeight="1" outlineLevel="1" x14ac:dyDescent="0.25">
      <c r="A3571" t="s">
        <v>2086</v>
      </c>
      <c r="C3571" s="3" t="s">
        <v>12986</v>
      </c>
      <c r="D3571" s="3">
        <v>48</v>
      </c>
      <c r="E3571" s="9">
        <v>1891</v>
      </c>
      <c r="F3571" s="7" t="s">
        <v>5141</v>
      </c>
      <c r="G3571" s="7" t="s">
        <v>2159</v>
      </c>
      <c r="H3571" s="8" t="s">
        <v>4717</v>
      </c>
      <c r="I3571" s="8" t="s">
        <v>10718</v>
      </c>
      <c r="J3571" s="19">
        <v>1</v>
      </c>
      <c r="K3571" s="19" t="s">
        <v>7736</v>
      </c>
      <c r="L3571" s="11">
        <v>0.15</v>
      </c>
      <c r="M3571" s="11"/>
      <c r="N3571" s="24"/>
      <c r="P3571" s="32"/>
      <c r="T3571" s="19"/>
      <c r="U3571" s="3">
        <v>51</v>
      </c>
      <c r="X3571" t="str">
        <f t="shared" si="225"/>
        <v/>
      </c>
      <c r="Z3571" t="str">
        <f t="shared" si="226"/>
        <v/>
      </c>
      <c r="AB3571" s="9"/>
      <c r="AC3571" t="s">
        <v>4717</v>
      </c>
      <c r="AD3571">
        <f t="shared" si="227"/>
        <v>0</v>
      </c>
      <c r="AF3571" s="3"/>
      <c r="AG3571" t="s">
        <v>5106</v>
      </c>
      <c r="AH3571" s="9" t="s">
        <v>4613</v>
      </c>
    </row>
    <row r="3572" spans="1:34" ht="10.95" customHeight="1" outlineLevel="1" x14ac:dyDescent="0.25">
      <c r="A3572" t="s">
        <v>2086</v>
      </c>
      <c r="C3572" s="3" t="s">
        <v>12986</v>
      </c>
      <c r="D3572" s="3">
        <v>49</v>
      </c>
      <c r="E3572" s="9">
        <v>1891</v>
      </c>
      <c r="F3572" s="7" t="s">
        <v>17998</v>
      </c>
      <c r="G3572" s="7" t="s">
        <v>3832</v>
      </c>
      <c r="H3572" s="8" t="s">
        <v>4717</v>
      </c>
      <c r="I3572" s="8" t="s">
        <v>10718</v>
      </c>
      <c r="J3572" s="19">
        <v>1</v>
      </c>
      <c r="K3572" s="19" t="s">
        <v>7736</v>
      </c>
      <c r="L3572" s="11">
        <v>0.15</v>
      </c>
      <c r="M3572" s="11"/>
      <c r="N3572" s="24"/>
      <c r="P3572" s="32"/>
      <c r="T3572" s="19"/>
      <c r="U3572" s="3">
        <v>52</v>
      </c>
      <c r="X3572" t="str">
        <f t="shared" si="225"/>
        <v/>
      </c>
      <c r="Z3572" t="str">
        <f t="shared" si="226"/>
        <v/>
      </c>
      <c r="AB3572" s="9"/>
      <c r="AC3572" t="s">
        <v>4717</v>
      </c>
      <c r="AD3572">
        <f t="shared" si="227"/>
        <v>0</v>
      </c>
      <c r="AF3572" s="3"/>
      <c r="AG3572" t="s">
        <v>5106</v>
      </c>
      <c r="AH3572" s="9" t="s">
        <v>4613</v>
      </c>
    </row>
    <row r="3573" spans="1:34" ht="10.95" customHeight="1" outlineLevel="1" x14ac:dyDescent="0.25">
      <c r="A3573" t="s">
        <v>2086</v>
      </c>
      <c r="C3573" s="3" t="s">
        <v>12986</v>
      </c>
      <c r="D3573" s="3">
        <v>50</v>
      </c>
      <c r="E3573" s="9">
        <v>1891</v>
      </c>
      <c r="F3573" s="7" t="s">
        <v>2977</v>
      </c>
      <c r="G3573" s="7" t="s">
        <v>131</v>
      </c>
      <c r="H3573" s="8" t="s">
        <v>4717</v>
      </c>
      <c r="I3573" s="8" t="s">
        <v>10718</v>
      </c>
      <c r="J3573" s="19">
        <v>1</v>
      </c>
      <c r="K3573" s="19" t="s">
        <v>7736</v>
      </c>
      <c r="L3573" s="11">
        <v>0.15</v>
      </c>
      <c r="M3573" s="11"/>
      <c r="N3573" s="24"/>
      <c r="P3573" s="32"/>
      <c r="T3573" s="19"/>
      <c r="U3573" s="3">
        <v>53</v>
      </c>
      <c r="X3573" t="str">
        <f t="shared" si="225"/>
        <v/>
      </c>
      <c r="Z3573" t="str">
        <f t="shared" si="226"/>
        <v/>
      </c>
      <c r="AB3573" s="9"/>
      <c r="AC3573" t="s">
        <v>4717</v>
      </c>
      <c r="AD3573">
        <f t="shared" si="227"/>
        <v>0</v>
      </c>
      <c r="AF3573" s="3"/>
      <c r="AG3573" t="s">
        <v>5106</v>
      </c>
      <c r="AH3573" s="9" t="s">
        <v>4613</v>
      </c>
    </row>
    <row r="3574" spans="1:34" ht="10.95" customHeight="1" outlineLevel="1" x14ac:dyDescent="0.25">
      <c r="A3574" t="s">
        <v>2086</v>
      </c>
      <c r="C3574" s="3" t="s">
        <v>12986</v>
      </c>
      <c r="D3574" s="3">
        <v>51</v>
      </c>
      <c r="E3574" s="9">
        <v>1891</v>
      </c>
      <c r="F3574" s="7" t="s">
        <v>5143</v>
      </c>
      <c r="G3574" s="7" t="s">
        <v>5484</v>
      </c>
      <c r="H3574" s="8" t="s">
        <v>4717</v>
      </c>
      <c r="I3574" s="8" t="s">
        <v>10718</v>
      </c>
      <c r="J3574" s="19">
        <v>1</v>
      </c>
      <c r="K3574" s="19" t="s">
        <v>7736</v>
      </c>
      <c r="L3574" s="11">
        <v>0.15</v>
      </c>
      <c r="M3574" s="11"/>
      <c r="N3574" s="24"/>
      <c r="P3574" s="32"/>
      <c r="T3574" s="19"/>
      <c r="U3574" s="3">
        <v>54</v>
      </c>
      <c r="X3574" t="str">
        <f t="shared" si="225"/>
        <v/>
      </c>
      <c r="Z3574" t="str">
        <f t="shared" si="226"/>
        <v/>
      </c>
      <c r="AB3574" s="9"/>
      <c r="AC3574" t="s">
        <v>4717</v>
      </c>
      <c r="AD3574">
        <f t="shared" si="227"/>
        <v>0</v>
      </c>
      <c r="AF3574" s="3"/>
      <c r="AG3574" t="s">
        <v>5106</v>
      </c>
      <c r="AH3574" s="9" t="s">
        <v>4613</v>
      </c>
    </row>
    <row r="3575" spans="1:34" ht="10.95" customHeight="1" outlineLevel="1" x14ac:dyDescent="0.25">
      <c r="A3575" t="s">
        <v>2086</v>
      </c>
      <c r="C3575" s="3" t="s">
        <v>12986</v>
      </c>
      <c r="D3575" s="3">
        <v>52</v>
      </c>
      <c r="E3575" s="9">
        <v>1891</v>
      </c>
      <c r="F3575" s="7" t="s">
        <v>3424</v>
      </c>
      <c r="G3575" s="7" t="s">
        <v>5485</v>
      </c>
      <c r="H3575" s="8" t="s">
        <v>4717</v>
      </c>
      <c r="I3575" s="8" t="s">
        <v>10718</v>
      </c>
      <c r="J3575" s="19">
        <v>1</v>
      </c>
      <c r="K3575" s="19" t="s">
        <v>7736</v>
      </c>
      <c r="L3575" s="11">
        <v>0.15</v>
      </c>
      <c r="M3575" s="11"/>
      <c r="N3575" s="24"/>
      <c r="P3575" s="32"/>
      <c r="T3575" s="19"/>
      <c r="U3575" s="3">
        <v>55</v>
      </c>
      <c r="X3575" t="str">
        <f t="shared" si="225"/>
        <v/>
      </c>
      <c r="Z3575" t="str">
        <f t="shared" si="226"/>
        <v/>
      </c>
      <c r="AB3575" s="9"/>
      <c r="AC3575" t="s">
        <v>4717</v>
      </c>
      <c r="AD3575">
        <f t="shared" si="227"/>
        <v>0</v>
      </c>
      <c r="AF3575" s="3"/>
      <c r="AG3575" t="s">
        <v>5106</v>
      </c>
      <c r="AH3575" s="9" t="s">
        <v>4613</v>
      </c>
    </row>
    <row r="3576" spans="1:34" ht="10.95" customHeight="1" outlineLevel="1" x14ac:dyDescent="0.25">
      <c r="A3576" t="s">
        <v>2086</v>
      </c>
      <c r="C3576" s="3" t="s">
        <v>12986</v>
      </c>
      <c r="D3576" s="3">
        <v>53</v>
      </c>
      <c r="E3576" s="9">
        <v>1891</v>
      </c>
      <c r="F3576" s="7" t="s">
        <v>1101</v>
      </c>
      <c r="G3576" s="7" t="s">
        <v>433</v>
      </c>
      <c r="H3576" s="8" t="s">
        <v>4717</v>
      </c>
      <c r="I3576" s="8" t="s">
        <v>10718</v>
      </c>
      <c r="J3576" s="19">
        <v>1</v>
      </c>
      <c r="K3576" s="19" t="s">
        <v>7736</v>
      </c>
      <c r="L3576" s="11">
        <v>0.15</v>
      </c>
      <c r="M3576" s="11"/>
      <c r="N3576" s="24"/>
      <c r="P3576" s="32"/>
      <c r="T3576" s="19"/>
      <c r="U3576" s="3">
        <v>56</v>
      </c>
      <c r="X3576" t="str">
        <f t="shared" si="225"/>
        <v/>
      </c>
      <c r="Z3576" t="str">
        <f t="shared" si="226"/>
        <v/>
      </c>
      <c r="AB3576" s="9"/>
      <c r="AC3576" t="s">
        <v>4717</v>
      </c>
      <c r="AD3576">
        <f t="shared" si="227"/>
        <v>0</v>
      </c>
      <c r="AF3576" s="3"/>
      <c r="AG3576" t="s">
        <v>5106</v>
      </c>
      <c r="AH3576" s="9" t="s">
        <v>4925</v>
      </c>
    </row>
    <row r="3577" spans="1:34" ht="10.95" customHeight="1" outlineLevel="1" x14ac:dyDescent="0.25">
      <c r="A3577" t="s">
        <v>2086</v>
      </c>
      <c r="C3577" s="3" t="s">
        <v>12986</v>
      </c>
      <c r="D3577" s="3">
        <v>54</v>
      </c>
      <c r="E3577" s="9">
        <v>1891</v>
      </c>
      <c r="F3577" s="7" t="s">
        <v>21892</v>
      </c>
      <c r="G3577" s="7" t="s">
        <v>6451</v>
      </c>
      <c r="H3577" s="8" t="s">
        <v>4717</v>
      </c>
      <c r="I3577" s="8" t="s">
        <v>10719</v>
      </c>
      <c r="J3577" s="19">
        <v>1</v>
      </c>
      <c r="K3577" s="19" t="s">
        <v>7736</v>
      </c>
      <c r="L3577" s="11">
        <v>4.0999999999999996</v>
      </c>
      <c r="M3577" s="11"/>
      <c r="N3577" s="24"/>
      <c r="P3577" s="32"/>
      <c r="T3577" s="19"/>
      <c r="U3577" s="3">
        <v>57</v>
      </c>
      <c r="X3577" t="str">
        <f t="shared" si="225"/>
        <v/>
      </c>
      <c r="Z3577" t="str">
        <f t="shared" si="226"/>
        <v/>
      </c>
      <c r="AB3577" s="9"/>
      <c r="AC3577" t="s">
        <v>4717</v>
      </c>
      <c r="AD3577">
        <f t="shared" si="227"/>
        <v>0</v>
      </c>
      <c r="AF3577" s="3"/>
      <c r="AG3577" t="s">
        <v>5106</v>
      </c>
      <c r="AH3577" s="9" t="s">
        <v>4925</v>
      </c>
    </row>
    <row r="3578" spans="1:34" ht="10.95" customHeight="1" outlineLevel="1" x14ac:dyDescent="0.25">
      <c r="A3578" t="s">
        <v>2086</v>
      </c>
      <c r="C3578" s="3" t="s">
        <v>12986</v>
      </c>
      <c r="D3578" s="3" t="s">
        <v>6223</v>
      </c>
      <c r="E3578" s="9">
        <v>1891</v>
      </c>
      <c r="F3578" s="7" t="s">
        <v>6504</v>
      </c>
      <c r="G3578" s="7" t="s">
        <v>6451</v>
      </c>
      <c r="H3578" s="8" t="s">
        <v>4717</v>
      </c>
      <c r="I3578" s="8" t="s">
        <v>10719</v>
      </c>
      <c r="J3578" s="19">
        <v>1</v>
      </c>
      <c r="K3578" s="19" t="s">
        <v>20092</v>
      </c>
      <c r="L3578" s="11"/>
      <c r="M3578" s="11"/>
      <c r="N3578" s="24"/>
      <c r="P3578" s="32"/>
      <c r="T3578" s="19"/>
      <c r="U3578" s="3" t="s">
        <v>6871</v>
      </c>
      <c r="W3578" t="s">
        <v>7738</v>
      </c>
      <c r="X3578" t="str">
        <f t="shared" si="225"/>
        <v/>
      </c>
      <c r="Z3578" t="str">
        <f t="shared" si="226"/>
        <v/>
      </c>
      <c r="AB3578" s="9"/>
      <c r="AC3578" t="s">
        <v>4717</v>
      </c>
      <c r="AD3578">
        <f t="shared" si="227"/>
        <v>0</v>
      </c>
      <c r="AF3578" s="3"/>
      <c r="AG3578" t="s">
        <v>5106</v>
      </c>
      <c r="AH3578" s="9" t="s">
        <v>4925</v>
      </c>
    </row>
    <row r="3579" spans="1:34" ht="10.95" customHeight="1" outlineLevel="1" x14ac:dyDescent="0.25">
      <c r="A3579" t="s">
        <v>2086</v>
      </c>
      <c r="C3579" s="3" t="s">
        <v>12986</v>
      </c>
      <c r="D3579" s="3">
        <v>55</v>
      </c>
      <c r="E3579" s="9">
        <v>1891</v>
      </c>
      <c r="F3579" s="10" t="s">
        <v>6389</v>
      </c>
      <c r="G3579" s="7" t="s">
        <v>6451</v>
      </c>
      <c r="H3579" s="8" t="s">
        <v>4717</v>
      </c>
      <c r="I3579" s="8" t="s">
        <v>10719</v>
      </c>
      <c r="J3579" s="19">
        <v>1</v>
      </c>
      <c r="K3579" s="19" t="s">
        <v>7738</v>
      </c>
      <c r="L3579" s="11"/>
      <c r="M3579" s="11"/>
      <c r="N3579" s="24"/>
      <c r="P3579" s="32"/>
      <c r="T3579" s="19"/>
      <c r="U3579" s="3">
        <v>58</v>
      </c>
      <c r="X3579" t="str">
        <f t="shared" si="225"/>
        <v/>
      </c>
      <c r="Z3579" t="str">
        <f t="shared" si="226"/>
        <v/>
      </c>
      <c r="AB3579" s="9"/>
      <c r="AC3579" t="s">
        <v>4717</v>
      </c>
      <c r="AD3579">
        <f t="shared" si="227"/>
        <v>0</v>
      </c>
      <c r="AF3579" s="3"/>
      <c r="AG3579" t="s">
        <v>5106</v>
      </c>
      <c r="AH3579" s="9" t="s">
        <v>4925</v>
      </c>
    </row>
    <row r="3580" spans="1:34" ht="10.95" customHeight="1" outlineLevel="1" x14ac:dyDescent="0.25">
      <c r="A3580" t="s">
        <v>2086</v>
      </c>
      <c r="C3580" s="3" t="s">
        <v>12986</v>
      </c>
      <c r="D3580" s="3">
        <v>56</v>
      </c>
      <c r="E3580" s="9">
        <v>1891</v>
      </c>
      <c r="F3580" s="7" t="s">
        <v>21893</v>
      </c>
      <c r="G3580" s="7" t="s">
        <v>3832</v>
      </c>
      <c r="H3580" s="8" t="s">
        <v>4717</v>
      </c>
      <c r="I3580" s="8" t="s">
        <v>10719</v>
      </c>
      <c r="J3580" s="19">
        <v>1</v>
      </c>
      <c r="K3580" s="19" t="s">
        <v>7738</v>
      </c>
      <c r="L3580" s="11"/>
      <c r="M3580" s="11"/>
      <c r="N3580" s="24"/>
      <c r="P3580" s="32"/>
      <c r="T3580" s="19"/>
      <c r="U3580" s="3">
        <v>59</v>
      </c>
      <c r="X3580" t="str">
        <f t="shared" si="225"/>
        <v/>
      </c>
      <c r="Z3580" t="str">
        <f t="shared" si="226"/>
        <v/>
      </c>
      <c r="AB3580" s="9"/>
      <c r="AC3580" t="s">
        <v>4717</v>
      </c>
      <c r="AD3580">
        <f t="shared" si="227"/>
        <v>0</v>
      </c>
      <c r="AF3580" s="3"/>
      <c r="AG3580" t="s">
        <v>5106</v>
      </c>
      <c r="AH3580" s="9" t="s">
        <v>4925</v>
      </c>
    </row>
    <row r="3581" spans="1:34" ht="10.95" customHeight="1" outlineLevel="1" x14ac:dyDescent="0.25">
      <c r="A3581" t="s">
        <v>2086</v>
      </c>
      <c r="C3581" s="3" t="s">
        <v>12986</v>
      </c>
      <c r="D3581" s="3" t="s">
        <v>4065</v>
      </c>
      <c r="E3581" s="9">
        <v>1891</v>
      </c>
      <c r="F3581" s="7" t="s">
        <v>2977</v>
      </c>
      <c r="G3581" s="7" t="s">
        <v>3971</v>
      </c>
      <c r="H3581" s="8" t="s">
        <v>4717</v>
      </c>
      <c r="I3581" s="8"/>
      <c r="J3581" s="19">
        <v>1</v>
      </c>
      <c r="K3581" s="19" t="s">
        <v>7736</v>
      </c>
      <c r="L3581" s="11">
        <v>0.6</v>
      </c>
      <c r="M3581" s="11"/>
      <c r="N3581" s="24"/>
      <c r="P3581" s="32"/>
      <c r="T3581" s="19"/>
      <c r="U3581" s="3" t="s">
        <v>4065</v>
      </c>
      <c r="W3581" t="s">
        <v>7738</v>
      </c>
      <c r="X3581" t="str">
        <f t="shared" si="225"/>
        <v/>
      </c>
      <c r="Z3581" t="str">
        <f t="shared" si="226"/>
        <v/>
      </c>
      <c r="AB3581" s="9"/>
      <c r="AC3581" t="s">
        <v>4717</v>
      </c>
      <c r="AD3581">
        <f t="shared" si="227"/>
        <v>0</v>
      </c>
      <c r="AF3581" s="3"/>
      <c r="AG3581" t="s">
        <v>5106</v>
      </c>
      <c r="AH3581" s="9"/>
    </row>
    <row r="3582" spans="1:34" ht="10.95" customHeight="1" outlineLevel="1" x14ac:dyDescent="0.25">
      <c r="A3582" t="s">
        <v>2086</v>
      </c>
      <c r="C3582" s="3" t="s">
        <v>12986</v>
      </c>
      <c r="D3582" s="3" t="s">
        <v>4065</v>
      </c>
      <c r="E3582" s="9">
        <v>1891</v>
      </c>
      <c r="F3582" s="7" t="s">
        <v>5507</v>
      </c>
      <c r="G3582" s="7" t="s">
        <v>2294</v>
      </c>
      <c r="H3582" s="8" t="s">
        <v>4717</v>
      </c>
      <c r="I3582" s="8"/>
      <c r="J3582" s="19">
        <v>1</v>
      </c>
      <c r="K3582" s="19" t="s">
        <v>7736</v>
      </c>
      <c r="L3582" s="11">
        <v>0.6</v>
      </c>
      <c r="M3582" s="11"/>
      <c r="N3582" s="24"/>
      <c r="P3582" s="32"/>
      <c r="T3582" s="19"/>
      <c r="U3582" s="3" t="s">
        <v>4065</v>
      </c>
      <c r="W3582" t="s">
        <v>7738</v>
      </c>
      <c r="X3582" t="str">
        <f t="shared" si="225"/>
        <v/>
      </c>
      <c r="Z3582" t="str">
        <f t="shared" si="226"/>
        <v/>
      </c>
      <c r="AB3582" s="9"/>
      <c r="AC3582" t="s">
        <v>4717</v>
      </c>
      <c r="AD3582">
        <f t="shared" si="227"/>
        <v>0</v>
      </c>
      <c r="AF3582" s="3"/>
      <c r="AG3582" t="s">
        <v>5106</v>
      </c>
      <c r="AH3582" s="9"/>
    </row>
    <row r="3583" spans="1:34" ht="10.95" customHeight="1" outlineLevel="1" x14ac:dyDescent="0.25">
      <c r="A3583" t="s">
        <v>2086</v>
      </c>
      <c r="C3583" s="3" t="s">
        <v>12986</v>
      </c>
      <c r="D3583" s="3">
        <v>84</v>
      </c>
      <c r="E3583" s="9">
        <v>1894</v>
      </c>
      <c r="F3583" s="7" t="s">
        <v>6389</v>
      </c>
      <c r="G3583" s="7" t="s">
        <v>2294</v>
      </c>
      <c r="H3583" s="8" t="s">
        <v>4717</v>
      </c>
      <c r="I3583" s="8" t="s">
        <v>10690</v>
      </c>
      <c r="J3583" s="19">
        <v>3</v>
      </c>
      <c r="K3583" s="19" t="s">
        <v>7736</v>
      </c>
      <c r="L3583" s="11">
        <v>1.3</v>
      </c>
      <c r="M3583" s="11"/>
      <c r="N3583" s="24"/>
      <c r="P3583" s="32"/>
      <c r="T3583" s="19"/>
      <c r="U3583" s="3"/>
      <c r="X3583" t="str">
        <f t="shared" si="225"/>
        <v/>
      </c>
      <c r="Z3583" t="str">
        <f t="shared" si="226"/>
        <v/>
      </c>
      <c r="AB3583" s="9"/>
      <c r="AC3583" t="s">
        <v>4717</v>
      </c>
      <c r="AD3583">
        <f t="shared" si="227"/>
        <v>0</v>
      </c>
      <c r="AF3583" s="3"/>
      <c r="AG3583" t="s">
        <v>5106</v>
      </c>
      <c r="AH3583" s="9"/>
    </row>
    <row r="3584" spans="1:34" ht="10.95" customHeight="1" outlineLevel="1" x14ac:dyDescent="0.25">
      <c r="A3584" t="s">
        <v>2086</v>
      </c>
      <c r="C3584" s="3" t="s">
        <v>12986</v>
      </c>
      <c r="D3584" s="3">
        <v>85</v>
      </c>
      <c r="E3584" s="9">
        <v>1894</v>
      </c>
      <c r="F3584" s="7" t="s">
        <v>4735</v>
      </c>
      <c r="G3584" s="7" t="s">
        <v>1677</v>
      </c>
      <c r="H3584" s="8" t="s">
        <v>4717</v>
      </c>
      <c r="I3584" s="8" t="s">
        <v>10690</v>
      </c>
      <c r="J3584" s="19">
        <v>3</v>
      </c>
      <c r="K3584" s="19" t="s">
        <v>7736</v>
      </c>
      <c r="L3584" s="11">
        <v>1.3</v>
      </c>
      <c r="M3584" s="11"/>
      <c r="N3584" s="24"/>
      <c r="P3584" s="32"/>
      <c r="T3584" s="19"/>
      <c r="U3584" s="3">
        <v>92</v>
      </c>
      <c r="X3584" t="str">
        <f t="shared" si="225"/>
        <v/>
      </c>
      <c r="Z3584" t="str">
        <f t="shared" si="226"/>
        <v/>
      </c>
      <c r="AB3584" s="9"/>
      <c r="AC3584" t="s">
        <v>4717</v>
      </c>
      <c r="AD3584">
        <f t="shared" si="227"/>
        <v>0</v>
      </c>
      <c r="AF3584" s="3"/>
      <c r="AG3584" t="s">
        <v>5106</v>
      </c>
      <c r="AH3584" s="9"/>
    </row>
    <row r="3585" spans="1:34" ht="10.95" customHeight="1" outlineLevel="1" x14ac:dyDescent="0.25">
      <c r="A3585" t="s">
        <v>2086</v>
      </c>
      <c r="C3585" s="3" t="s">
        <v>12986</v>
      </c>
      <c r="D3585" s="3">
        <v>85</v>
      </c>
      <c r="E3585" s="9">
        <v>1894</v>
      </c>
      <c r="F3585" s="7" t="s">
        <v>10691</v>
      </c>
      <c r="G3585" s="7" t="s">
        <v>1677</v>
      </c>
      <c r="H3585" s="8" t="s">
        <v>4717</v>
      </c>
      <c r="I3585" s="8" t="s">
        <v>10690</v>
      </c>
      <c r="J3585" s="19">
        <v>3</v>
      </c>
      <c r="K3585" s="19" t="s">
        <v>7736</v>
      </c>
      <c r="L3585" s="11">
        <v>3</v>
      </c>
      <c r="M3585" s="11"/>
      <c r="N3585" s="24"/>
      <c r="P3585" s="32"/>
      <c r="T3585" s="19"/>
      <c r="U3585" s="3">
        <v>92</v>
      </c>
      <c r="W3585" t="s">
        <v>7738</v>
      </c>
      <c r="X3585" t="str">
        <f t="shared" si="225"/>
        <v/>
      </c>
      <c r="Z3585" t="str">
        <f t="shared" si="226"/>
        <v/>
      </c>
      <c r="AB3585" s="9"/>
      <c r="AC3585" t="s">
        <v>4717</v>
      </c>
      <c r="AD3585">
        <f t="shared" si="227"/>
        <v>0</v>
      </c>
      <c r="AF3585" s="3"/>
      <c r="AG3585" t="s">
        <v>5106</v>
      </c>
      <c r="AH3585" s="9"/>
    </row>
    <row r="3586" spans="1:34" ht="10.95" customHeight="1" outlineLevel="1" x14ac:dyDescent="0.25">
      <c r="A3586" t="s">
        <v>2086</v>
      </c>
      <c r="C3586" s="3" t="s">
        <v>12986</v>
      </c>
      <c r="D3586" s="3">
        <v>86</v>
      </c>
      <c r="E3586" s="9">
        <v>1894</v>
      </c>
      <c r="F3586" s="7" t="s">
        <v>3220</v>
      </c>
      <c r="G3586" s="7" t="s">
        <v>748</v>
      </c>
      <c r="H3586" s="8" t="s">
        <v>4717</v>
      </c>
      <c r="I3586" s="8" t="s">
        <v>10690</v>
      </c>
      <c r="J3586" s="19">
        <v>3</v>
      </c>
      <c r="K3586" s="19" t="s">
        <v>7736</v>
      </c>
      <c r="L3586" s="11">
        <v>1.3</v>
      </c>
      <c r="M3586" s="11"/>
      <c r="N3586" s="24"/>
      <c r="P3586" s="32"/>
      <c r="T3586" s="19"/>
      <c r="U3586" s="3"/>
      <c r="X3586" t="str">
        <f t="shared" ref="X3586:X3649" si="228">IF(COUNTIF(F3586,"*fdc*"),1,"")</f>
        <v/>
      </c>
      <c r="Z3586" t="str">
        <f t="shared" ref="Z3586:Z3649" si="229">IF(COUNTIF(F3586,"*s/s*"),1,"")</f>
        <v/>
      </c>
      <c r="AB3586" s="9"/>
      <c r="AC3586" t="s">
        <v>4717</v>
      </c>
      <c r="AD3586">
        <f t="shared" si="227"/>
        <v>0</v>
      </c>
      <c r="AF3586" s="3"/>
      <c r="AG3586" t="s">
        <v>5106</v>
      </c>
      <c r="AH3586" s="9"/>
    </row>
    <row r="3587" spans="1:34" ht="10.95" customHeight="1" outlineLevel="1" x14ac:dyDescent="0.25">
      <c r="A3587" t="s">
        <v>2086</v>
      </c>
      <c r="C3587" s="3" t="s">
        <v>12986</v>
      </c>
      <c r="D3587" s="3">
        <v>87</v>
      </c>
      <c r="E3587" s="9">
        <v>1894</v>
      </c>
      <c r="F3587" s="7" t="s">
        <v>5142</v>
      </c>
      <c r="G3587" s="7" t="s">
        <v>3967</v>
      </c>
      <c r="H3587" s="8" t="s">
        <v>4717</v>
      </c>
      <c r="I3587" s="8" t="s">
        <v>10690</v>
      </c>
      <c r="J3587" s="19">
        <v>3</v>
      </c>
      <c r="K3587" s="19" t="s">
        <v>7736</v>
      </c>
      <c r="L3587" s="11">
        <v>1.3</v>
      </c>
      <c r="M3587" s="11"/>
      <c r="N3587" s="24"/>
      <c r="P3587" s="32"/>
      <c r="T3587" s="19"/>
      <c r="U3587" s="3"/>
      <c r="X3587" t="str">
        <f t="shared" si="228"/>
        <v/>
      </c>
      <c r="Z3587" t="str">
        <f t="shared" si="229"/>
        <v/>
      </c>
      <c r="AB3587" s="9"/>
      <c r="AC3587" t="s">
        <v>4717</v>
      </c>
      <c r="AD3587">
        <f t="shared" si="227"/>
        <v>0</v>
      </c>
      <c r="AF3587" s="3"/>
      <c r="AG3587" t="s">
        <v>5106</v>
      </c>
      <c r="AH3587" s="9"/>
    </row>
    <row r="3588" spans="1:34" ht="10.95" customHeight="1" outlineLevel="1" x14ac:dyDescent="0.25">
      <c r="A3588" t="s">
        <v>2086</v>
      </c>
      <c r="C3588" s="3" t="s">
        <v>12986</v>
      </c>
      <c r="D3588" s="3">
        <v>88</v>
      </c>
      <c r="E3588" s="9">
        <v>1894</v>
      </c>
      <c r="F3588" s="7" t="s">
        <v>5141</v>
      </c>
      <c r="G3588" s="7" t="s">
        <v>6710</v>
      </c>
      <c r="H3588" s="8" t="s">
        <v>4717</v>
      </c>
      <c r="I3588" s="8" t="s">
        <v>10690</v>
      </c>
      <c r="J3588" s="19">
        <v>3</v>
      </c>
      <c r="K3588" s="19" t="s">
        <v>7736</v>
      </c>
      <c r="L3588" s="11">
        <v>1.3</v>
      </c>
      <c r="M3588" s="11"/>
      <c r="N3588" s="24"/>
      <c r="P3588" s="32"/>
      <c r="T3588" s="19"/>
      <c r="U3588" s="3"/>
      <c r="X3588" t="str">
        <f t="shared" si="228"/>
        <v/>
      </c>
      <c r="Z3588" t="str">
        <f t="shared" si="229"/>
        <v/>
      </c>
      <c r="AB3588" s="9"/>
      <c r="AC3588" t="s">
        <v>4717</v>
      </c>
      <c r="AD3588">
        <f t="shared" si="227"/>
        <v>0</v>
      </c>
      <c r="AF3588" s="3"/>
      <c r="AG3588" t="s">
        <v>5106</v>
      </c>
      <c r="AH3588" s="9"/>
    </row>
    <row r="3589" spans="1:34" ht="10.95" customHeight="1" outlineLevel="1" x14ac:dyDescent="0.25">
      <c r="A3589" t="s">
        <v>2086</v>
      </c>
      <c r="C3589" s="3" t="s">
        <v>12986</v>
      </c>
      <c r="D3589" s="3">
        <v>89</v>
      </c>
      <c r="E3589" s="9">
        <v>1894</v>
      </c>
      <c r="F3589" s="7" t="s">
        <v>17998</v>
      </c>
      <c r="G3589" s="7" t="s">
        <v>3834</v>
      </c>
      <c r="H3589" s="8" t="s">
        <v>4717</v>
      </c>
      <c r="I3589" s="8" t="s">
        <v>10690</v>
      </c>
      <c r="J3589" s="19">
        <v>3</v>
      </c>
      <c r="K3589" s="19" t="s">
        <v>7736</v>
      </c>
      <c r="L3589" s="11">
        <v>1.3</v>
      </c>
      <c r="M3589" s="11"/>
      <c r="N3589" s="24"/>
      <c r="P3589" s="32"/>
      <c r="T3589" s="19"/>
      <c r="U3589" s="3"/>
      <c r="X3589" t="str">
        <f t="shared" si="228"/>
        <v/>
      </c>
      <c r="Z3589" t="str">
        <f t="shared" si="229"/>
        <v/>
      </c>
      <c r="AB3589" s="9"/>
      <c r="AC3589" t="s">
        <v>4717</v>
      </c>
      <c r="AD3589">
        <f t="shared" si="227"/>
        <v>0</v>
      </c>
      <c r="AF3589" s="3"/>
      <c r="AG3589" t="s">
        <v>5106</v>
      </c>
      <c r="AH3589" s="9"/>
    </row>
    <row r="3590" spans="1:34" ht="10.95" customHeight="1" outlineLevel="1" x14ac:dyDescent="0.25">
      <c r="A3590" t="s">
        <v>2086</v>
      </c>
      <c r="C3590" s="3" t="s">
        <v>12986</v>
      </c>
      <c r="D3590" s="3">
        <v>90</v>
      </c>
      <c r="E3590" s="9">
        <v>1894</v>
      </c>
      <c r="F3590" s="7" t="s">
        <v>2977</v>
      </c>
      <c r="G3590" s="7" t="s">
        <v>4029</v>
      </c>
      <c r="H3590" s="8" t="s">
        <v>4717</v>
      </c>
      <c r="I3590" s="8" t="s">
        <v>10690</v>
      </c>
      <c r="J3590" s="19">
        <v>3</v>
      </c>
      <c r="K3590" s="19" t="s">
        <v>7736</v>
      </c>
      <c r="L3590" s="11">
        <v>1.3</v>
      </c>
      <c r="M3590" s="11"/>
      <c r="N3590" s="24"/>
      <c r="P3590" s="32"/>
      <c r="T3590" s="19"/>
      <c r="U3590" s="3"/>
      <c r="X3590" t="str">
        <f t="shared" si="228"/>
        <v/>
      </c>
      <c r="Z3590" t="str">
        <f t="shared" si="229"/>
        <v/>
      </c>
      <c r="AB3590" s="9"/>
      <c r="AC3590" t="s">
        <v>4717</v>
      </c>
      <c r="AD3590">
        <f t="shared" si="227"/>
        <v>0</v>
      </c>
      <c r="AF3590" s="3"/>
      <c r="AG3590" t="s">
        <v>5106</v>
      </c>
      <c r="AH3590" s="9"/>
    </row>
    <row r="3591" spans="1:34" ht="10.95" customHeight="1" outlineLevel="1" x14ac:dyDescent="0.25">
      <c r="A3591" t="s">
        <v>2086</v>
      </c>
      <c r="C3591" s="3" t="s">
        <v>12986</v>
      </c>
      <c r="D3591" s="3">
        <v>91</v>
      </c>
      <c r="E3591" s="9">
        <v>1894</v>
      </c>
      <c r="F3591" s="7" t="s">
        <v>5143</v>
      </c>
      <c r="G3591" s="7" t="s">
        <v>18169</v>
      </c>
      <c r="H3591" s="8" t="s">
        <v>4717</v>
      </c>
      <c r="I3591" s="8" t="s">
        <v>10690</v>
      </c>
      <c r="J3591" s="19">
        <v>3</v>
      </c>
      <c r="K3591" s="19" t="s">
        <v>7736</v>
      </c>
      <c r="L3591" s="11">
        <v>1.3</v>
      </c>
      <c r="M3591" s="11"/>
      <c r="N3591" s="24"/>
      <c r="P3591" s="32"/>
      <c r="T3591" s="19"/>
      <c r="U3591" s="3"/>
      <c r="X3591" t="str">
        <f t="shared" si="228"/>
        <v/>
      </c>
      <c r="Z3591" t="str">
        <f t="shared" si="229"/>
        <v/>
      </c>
      <c r="AB3591" s="9"/>
      <c r="AC3591" t="s">
        <v>4717</v>
      </c>
      <c r="AD3591">
        <f t="shared" si="227"/>
        <v>0</v>
      </c>
      <c r="AF3591" s="3"/>
      <c r="AG3591" t="s">
        <v>5106</v>
      </c>
      <c r="AH3591" s="9"/>
    </row>
    <row r="3592" spans="1:34" ht="10.95" customHeight="1" outlineLevel="1" x14ac:dyDescent="0.25">
      <c r="A3592" t="s">
        <v>2086</v>
      </c>
      <c r="C3592" s="3" t="s">
        <v>12986</v>
      </c>
      <c r="D3592" s="3">
        <v>92</v>
      </c>
      <c r="E3592" s="9">
        <v>1894</v>
      </c>
      <c r="F3592" s="7" t="s">
        <v>3424</v>
      </c>
      <c r="G3592" s="7" t="s">
        <v>5041</v>
      </c>
      <c r="H3592" s="8" t="s">
        <v>4717</v>
      </c>
      <c r="I3592" s="8" t="s">
        <v>10690</v>
      </c>
      <c r="J3592" s="19">
        <v>3</v>
      </c>
      <c r="K3592" s="19" t="s">
        <v>7736</v>
      </c>
      <c r="L3592" s="11">
        <v>1.3</v>
      </c>
      <c r="M3592" s="11"/>
      <c r="N3592" s="24"/>
      <c r="P3592" s="32"/>
      <c r="T3592" s="19"/>
      <c r="U3592" s="3"/>
      <c r="X3592" t="str">
        <f t="shared" si="228"/>
        <v/>
      </c>
      <c r="Z3592" t="str">
        <f t="shared" si="229"/>
        <v/>
      </c>
      <c r="AB3592" s="9"/>
      <c r="AC3592" t="s">
        <v>4717</v>
      </c>
      <c r="AD3592">
        <f t="shared" si="227"/>
        <v>0</v>
      </c>
      <c r="AF3592" s="3"/>
      <c r="AG3592" t="s">
        <v>5106</v>
      </c>
      <c r="AH3592" s="9"/>
    </row>
    <row r="3593" spans="1:34" ht="10.95" customHeight="1" outlineLevel="1" x14ac:dyDescent="0.25">
      <c r="A3593" t="s">
        <v>2086</v>
      </c>
      <c r="C3593" s="3" t="s">
        <v>12986</v>
      </c>
      <c r="D3593" s="3">
        <v>93</v>
      </c>
      <c r="E3593" s="9">
        <v>1894</v>
      </c>
      <c r="F3593" s="7" t="s">
        <v>1101</v>
      </c>
      <c r="G3593" s="7" t="s">
        <v>4029</v>
      </c>
      <c r="H3593" s="8" t="s">
        <v>4717</v>
      </c>
      <c r="I3593" s="8" t="s">
        <v>10690</v>
      </c>
      <c r="J3593" s="19">
        <v>3</v>
      </c>
      <c r="K3593" s="19" t="s">
        <v>7736</v>
      </c>
      <c r="L3593" s="11">
        <v>1.3</v>
      </c>
      <c r="M3593" s="11"/>
      <c r="N3593" s="24"/>
      <c r="P3593" s="32"/>
      <c r="T3593" s="19"/>
      <c r="U3593" s="3"/>
      <c r="X3593" t="str">
        <f t="shared" si="228"/>
        <v/>
      </c>
      <c r="Z3593" t="str">
        <f t="shared" si="229"/>
        <v/>
      </c>
      <c r="AB3593" s="9"/>
      <c r="AC3593" t="s">
        <v>4717</v>
      </c>
      <c r="AD3593">
        <f t="shared" si="227"/>
        <v>0</v>
      </c>
      <c r="AF3593" s="3"/>
      <c r="AG3593" t="s">
        <v>5106</v>
      </c>
      <c r="AH3593" s="9"/>
    </row>
    <row r="3594" spans="1:34" ht="10.95" customHeight="1" outlineLevel="1" x14ac:dyDescent="0.25">
      <c r="A3594" t="s">
        <v>2086</v>
      </c>
      <c r="C3594" s="3" t="s">
        <v>12986</v>
      </c>
      <c r="D3594" s="3">
        <v>97</v>
      </c>
      <c r="E3594" s="9">
        <v>1894</v>
      </c>
      <c r="F3594" s="7" t="s">
        <v>18168</v>
      </c>
      <c r="G3594" s="7" t="s">
        <v>3834</v>
      </c>
      <c r="H3594" s="8" t="s">
        <v>4717</v>
      </c>
      <c r="I3594" s="8" t="s">
        <v>18167</v>
      </c>
      <c r="J3594" s="19">
        <v>3</v>
      </c>
      <c r="K3594" s="19" t="s">
        <v>7738</v>
      </c>
      <c r="L3594" s="11"/>
      <c r="M3594" s="11"/>
      <c r="N3594" s="24"/>
      <c r="P3594" s="32"/>
      <c r="T3594" s="19"/>
      <c r="U3594" s="3"/>
      <c r="X3594" t="str">
        <f t="shared" si="228"/>
        <v/>
      </c>
      <c r="Z3594" t="str">
        <f t="shared" si="229"/>
        <v/>
      </c>
      <c r="AB3594" s="9"/>
      <c r="AC3594" t="s">
        <v>4717</v>
      </c>
      <c r="AD3594">
        <f t="shared" si="227"/>
        <v>0</v>
      </c>
      <c r="AF3594" s="3"/>
      <c r="AG3594" t="s">
        <v>5106</v>
      </c>
      <c r="AH3594" s="9"/>
    </row>
    <row r="3595" spans="1:34" ht="10.95" customHeight="1" outlineLevel="1" x14ac:dyDescent="0.25">
      <c r="A3595" t="s">
        <v>2086</v>
      </c>
      <c r="C3595" s="3" t="s">
        <v>12986</v>
      </c>
      <c r="D3595" s="3">
        <v>98</v>
      </c>
      <c r="E3595" s="9">
        <v>1895</v>
      </c>
      <c r="F3595" s="7" t="s">
        <v>6389</v>
      </c>
      <c r="G3595" s="7" t="s">
        <v>1919</v>
      </c>
      <c r="H3595" s="8" t="s">
        <v>4717</v>
      </c>
      <c r="I3595" s="8" t="s">
        <v>10721</v>
      </c>
      <c r="J3595" s="19">
        <v>3</v>
      </c>
      <c r="K3595" s="19" t="s">
        <v>7736</v>
      </c>
      <c r="L3595" s="11">
        <v>0.3</v>
      </c>
      <c r="M3595" s="11"/>
      <c r="N3595" s="24"/>
      <c r="P3595" s="32"/>
      <c r="T3595" s="19"/>
      <c r="U3595" s="3">
        <v>105</v>
      </c>
      <c r="X3595" t="str">
        <f t="shared" si="228"/>
        <v/>
      </c>
      <c r="Z3595" t="str">
        <f t="shared" si="229"/>
        <v/>
      </c>
      <c r="AB3595" s="9"/>
      <c r="AC3595" t="s">
        <v>4717</v>
      </c>
      <c r="AD3595">
        <f t="shared" si="227"/>
        <v>0</v>
      </c>
      <c r="AF3595" s="3"/>
      <c r="AG3595" t="s">
        <v>5106</v>
      </c>
      <c r="AH3595" s="9" t="s">
        <v>4613</v>
      </c>
    </row>
    <row r="3596" spans="1:34" ht="10.95" customHeight="1" outlineLevel="1" x14ac:dyDescent="0.25">
      <c r="A3596" t="s">
        <v>2086</v>
      </c>
      <c r="C3596" s="3" t="s">
        <v>12986</v>
      </c>
      <c r="D3596" s="3">
        <v>99</v>
      </c>
      <c r="E3596" s="9">
        <v>1895</v>
      </c>
      <c r="F3596" s="7" t="s">
        <v>4735</v>
      </c>
      <c r="G3596" s="7" t="s">
        <v>1920</v>
      </c>
      <c r="H3596" s="8" t="s">
        <v>4717</v>
      </c>
      <c r="I3596" s="8" t="s">
        <v>10721</v>
      </c>
      <c r="J3596" s="19">
        <v>3</v>
      </c>
      <c r="K3596" s="19" t="s">
        <v>7736</v>
      </c>
      <c r="L3596" s="11">
        <v>0.67</v>
      </c>
      <c r="M3596" s="11"/>
      <c r="N3596" s="24"/>
      <c r="P3596" s="32"/>
      <c r="T3596" s="19"/>
      <c r="U3596" s="3">
        <v>106</v>
      </c>
      <c r="X3596" t="str">
        <f t="shared" si="228"/>
        <v/>
      </c>
      <c r="Z3596" t="str">
        <f t="shared" si="229"/>
        <v/>
      </c>
      <c r="AB3596" s="9"/>
      <c r="AC3596" t="s">
        <v>4717</v>
      </c>
      <c r="AD3596">
        <f t="shared" si="227"/>
        <v>0</v>
      </c>
      <c r="AF3596" s="3"/>
      <c r="AG3596" t="s">
        <v>5106</v>
      </c>
      <c r="AH3596" s="9" t="s">
        <v>4613</v>
      </c>
    </row>
    <row r="3597" spans="1:34" ht="10.95" customHeight="1" outlineLevel="1" x14ac:dyDescent="0.25">
      <c r="A3597" t="s">
        <v>2086</v>
      </c>
      <c r="C3597" s="3" t="s">
        <v>12986</v>
      </c>
      <c r="D3597" s="3" t="s">
        <v>8632</v>
      </c>
      <c r="E3597" s="9">
        <v>1895</v>
      </c>
      <c r="F3597" s="7" t="s">
        <v>4735</v>
      </c>
      <c r="G3597" s="7" t="s">
        <v>1921</v>
      </c>
      <c r="H3597" s="8" t="s">
        <v>4717</v>
      </c>
      <c r="I3597" s="8" t="s">
        <v>10721</v>
      </c>
      <c r="J3597" s="19">
        <v>3</v>
      </c>
      <c r="K3597" s="19" t="s">
        <v>7736</v>
      </c>
      <c r="L3597" s="11">
        <v>0.3</v>
      </c>
      <c r="M3597" s="11"/>
      <c r="N3597" s="24"/>
      <c r="P3597" s="32"/>
      <c r="T3597" s="19"/>
      <c r="U3597" s="3" t="s">
        <v>2889</v>
      </c>
      <c r="X3597" t="str">
        <f t="shared" si="228"/>
        <v/>
      </c>
      <c r="Z3597" t="str">
        <f t="shared" si="229"/>
        <v/>
      </c>
      <c r="AB3597" s="9"/>
      <c r="AC3597" t="s">
        <v>4717</v>
      </c>
      <c r="AD3597">
        <f t="shared" si="227"/>
        <v>0</v>
      </c>
      <c r="AF3597" s="3"/>
      <c r="AG3597" t="s">
        <v>5106</v>
      </c>
      <c r="AH3597" s="9" t="s">
        <v>4613</v>
      </c>
    </row>
    <row r="3598" spans="1:34" ht="10.95" customHeight="1" outlineLevel="1" x14ac:dyDescent="0.25">
      <c r="A3598" t="s">
        <v>2086</v>
      </c>
      <c r="C3598" s="3" t="s">
        <v>12986</v>
      </c>
      <c r="D3598" s="3">
        <v>100</v>
      </c>
      <c r="E3598" s="9">
        <v>1895</v>
      </c>
      <c r="F3598" s="7" t="s">
        <v>3220</v>
      </c>
      <c r="G3598" s="7" t="s">
        <v>1922</v>
      </c>
      <c r="H3598" s="8" t="s">
        <v>4717</v>
      </c>
      <c r="I3598" s="8" t="s">
        <v>10721</v>
      </c>
      <c r="J3598" s="19">
        <v>3</v>
      </c>
      <c r="K3598" s="19" t="s">
        <v>7736</v>
      </c>
      <c r="L3598" s="11">
        <v>0.67</v>
      </c>
      <c r="M3598" s="11"/>
      <c r="N3598" s="24"/>
      <c r="P3598" s="32"/>
      <c r="T3598" s="19"/>
      <c r="U3598" s="3">
        <v>107</v>
      </c>
      <c r="X3598" t="str">
        <f t="shared" si="228"/>
        <v/>
      </c>
      <c r="Z3598" t="str">
        <f t="shared" si="229"/>
        <v/>
      </c>
      <c r="AB3598" s="9"/>
      <c r="AC3598" t="s">
        <v>4717</v>
      </c>
      <c r="AD3598">
        <f t="shared" si="227"/>
        <v>0</v>
      </c>
      <c r="AF3598" s="3"/>
      <c r="AG3598" t="s">
        <v>5106</v>
      </c>
      <c r="AH3598" s="9" t="s">
        <v>4613</v>
      </c>
    </row>
    <row r="3599" spans="1:34" ht="10.95" customHeight="1" outlineLevel="1" x14ac:dyDescent="0.25">
      <c r="A3599" t="s">
        <v>2086</v>
      </c>
      <c r="C3599" s="3" t="s">
        <v>12986</v>
      </c>
      <c r="D3599" s="3">
        <v>101</v>
      </c>
      <c r="E3599" s="9">
        <v>1895</v>
      </c>
      <c r="F3599" s="7" t="s">
        <v>5142</v>
      </c>
      <c r="G3599" s="7" t="s">
        <v>1923</v>
      </c>
      <c r="H3599" s="8" t="s">
        <v>4717</v>
      </c>
      <c r="I3599" s="8" t="s">
        <v>10721</v>
      </c>
      <c r="J3599" s="19">
        <v>3</v>
      </c>
      <c r="K3599" s="19" t="s">
        <v>7736</v>
      </c>
      <c r="L3599" s="11">
        <v>0.3</v>
      </c>
      <c r="M3599" s="11"/>
      <c r="N3599" s="24"/>
      <c r="P3599" s="32"/>
      <c r="T3599" s="19"/>
      <c r="U3599" s="3">
        <v>108</v>
      </c>
      <c r="X3599" t="str">
        <f t="shared" si="228"/>
        <v/>
      </c>
      <c r="Z3599" t="str">
        <f t="shared" si="229"/>
        <v/>
      </c>
      <c r="AB3599" s="9"/>
      <c r="AC3599" t="s">
        <v>4717</v>
      </c>
      <c r="AD3599">
        <f t="shared" si="227"/>
        <v>0</v>
      </c>
      <c r="AF3599" s="3"/>
      <c r="AG3599" t="s">
        <v>5106</v>
      </c>
      <c r="AH3599" s="9" t="s">
        <v>4613</v>
      </c>
    </row>
    <row r="3600" spans="1:34" ht="10.95" customHeight="1" outlineLevel="1" collapsed="1" x14ac:dyDescent="0.25">
      <c r="A3600" t="s">
        <v>2086</v>
      </c>
      <c r="C3600" s="3" t="s">
        <v>12986</v>
      </c>
      <c r="D3600" s="3">
        <v>102</v>
      </c>
      <c r="E3600" s="9">
        <v>1895</v>
      </c>
      <c r="F3600" s="7" t="s">
        <v>5141</v>
      </c>
      <c r="G3600" s="7" t="s">
        <v>1924</v>
      </c>
      <c r="H3600" s="8" t="s">
        <v>4717</v>
      </c>
      <c r="I3600" s="8" t="s">
        <v>10721</v>
      </c>
      <c r="J3600" s="19">
        <v>3</v>
      </c>
      <c r="K3600" s="19" t="s">
        <v>7736</v>
      </c>
      <c r="L3600" s="11">
        <v>0.67</v>
      </c>
      <c r="M3600" s="11"/>
      <c r="N3600" s="24"/>
      <c r="P3600" s="32"/>
      <c r="T3600" s="19"/>
      <c r="U3600" s="3">
        <v>109</v>
      </c>
      <c r="X3600" t="str">
        <f t="shared" si="228"/>
        <v/>
      </c>
      <c r="Z3600" t="str">
        <f t="shared" si="229"/>
        <v/>
      </c>
      <c r="AB3600" s="9"/>
      <c r="AC3600" t="s">
        <v>4717</v>
      </c>
      <c r="AD3600">
        <f t="shared" si="227"/>
        <v>0</v>
      </c>
      <c r="AF3600" s="3"/>
      <c r="AG3600" t="s">
        <v>5106</v>
      </c>
      <c r="AH3600" s="9" t="s">
        <v>4613</v>
      </c>
    </row>
    <row r="3601" spans="1:34" ht="10.95" customHeight="1" outlineLevel="1" x14ac:dyDescent="0.25">
      <c r="A3601" t="s">
        <v>2086</v>
      </c>
      <c r="C3601" s="3" t="s">
        <v>12986</v>
      </c>
      <c r="D3601" s="3">
        <v>103</v>
      </c>
      <c r="E3601" s="9">
        <v>1895</v>
      </c>
      <c r="F3601" s="7" t="s">
        <v>1938</v>
      </c>
      <c r="G3601" s="7" t="s">
        <v>1925</v>
      </c>
      <c r="H3601" s="8" t="s">
        <v>4717</v>
      </c>
      <c r="I3601" s="8" t="s">
        <v>10721</v>
      </c>
      <c r="J3601" s="19">
        <v>3</v>
      </c>
      <c r="K3601" s="19" t="s">
        <v>7736</v>
      </c>
      <c r="L3601" s="11">
        <v>0.67</v>
      </c>
      <c r="M3601" s="11"/>
      <c r="N3601" s="24"/>
      <c r="P3601" s="32"/>
      <c r="T3601" s="19"/>
      <c r="U3601" s="3">
        <v>110</v>
      </c>
      <c r="X3601" t="str">
        <f t="shared" si="228"/>
        <v/>
      </c>
      <c r="Z3601" t="str">
        <f t="shared" si="229"/>
        <v/>
      </c>
      <c r="AB3601" s="9"/>
      <c r="AC3601" t="s">
        <v>4717</v>
      </c>
      <c r="AD3601">
        <f t="shared" ref="AD3601:AD3664" si="230">COUNTIF(H3601,"*Fuji*")</f>
        <v>0</v>
      </c>
      <c r="AF3601" s="3"/>
      <c r="AG3601" t="s">
        <v>5106</v>
      </c>
      <c r="AH3601" s="9" t="s">
        <v>4613</v>
      </c>
    </row>
    <row r="3602" spans="1:34" ht="10.95" customHeight="1" outlineLevel="1" x14ac:dyDescent="0.25">
      <c r="A3602" t="s">
        <v>2086</v>
      </c>
      <c r="C3602" s="3" t="s">
        <v>12986</v>
      </c>
      <c r="D3602" s="3">
        <v>104</v>
      </c>
      <c r="E3602" s="9">
        <v>1895</v>
      </c>
      <c r="F3602" s="7" t="s">
        <v>5242</v>
      </c>
      <c r="G3602" s="7" t="s">
        <v>1926</v>
      </c>
      <c r="H3602" s="8" t="s">
        <v>4717</v>
      </c>
      <c r="I3602" s="8" t="s">
        <v>10721</v>
      </c>
      <c r="J3602" s="19">
        <v>3</v>
      </c>
      <c r="K3602" s="19" t="s">
        <v>7736</v>
      </c>
      <c r="L3602" s="11">
        <v>0.67</v>
      </c>
      <c r="M3602" s="11"/>
      <c r="N3602" s="24"/>
      <c r="P3602" s="32"/>
      <c r="T3602" s="19"/>
      <c r="U3602" s="3">
        <v>111</v>
      </c>
      <c r="X3602" t="str">
        <f t="shared" si="228"/>
        <v/>
      </c>
      <c r="Z3602" t="str">
        <f t="shared" si="229"/>
        <v/>
      </c>
      <c r="AB3602" s="9"/>
      <c r="AC3602" t="s">
        <v>4717</v>
      </c>
      <c r="AD3602">
        <f t="shared" si="230"/>
        <v>0</v>
      </c>
      <c r="AF3602" s="3"/>
      <c r="AG3602" t="s">
        <v>5106</v>
      </c>
      <c r="AH3602" s="9" t="s">
        <v>4613</v>
      </c>
    </row>
    <row r="3603" spans="1:34" ht="10.95" customHeight="1" outlineLevel="1" x14ac:dyDescent="0.25">
      <c r="A3603" t="s">
        <v>2086</v>
      </c>
      <c r="C3603" s="3" t="s">
        <v>12986</v>
      </c>
      <c r="D3603" s="3">
        <v>105</v>
      </c>
      <c r="E3603" s="9">
        <v>1895</v>
      </c>
      <c r="F3603" s="7" t="s">
        <v>2977</v>
      </c>
      <c r="G3603" s="7" t="s">
        <v>1927</v>
      </c>
      <c r="H3603" s="8" t="s">
        <v>4717</v>
      </c>
      <c r="I3603" s="8" t="s">
        <v>10721</v>
      </c>
      <c r="J3603" s="19">
        <v>3</v>
      </c>
      <c r="K3603" s="19" t="s">
        <v>7736</v>
      </c>
      <c r="L3603" s="11">
        <v>0.67</v>
      </c>
      <c r="M3603" s="11"/>
      <c r="N3603" s="24"/>
      <c r="P3603" s="32"/>
      <c r="T3603" s="19"/>
      <c r="U3603" s="3">
        <v>112</v>
      </c>
      <c r="X3603" t="str">
        <f t="shared" si="228"/>
        <v/>
      </c>
      <c r="Z3603" t="str">
        <f t="shared" si="229"/>
        <v/>
      </c>
      <c r="AB3603" s="9"/>
      <c r="AC3603" t="s">
        <v>4717</v>
      </c>
      <c r="AD3603">
        <f t="shared" si="230"/>
        <v>0</v>
      </c>
      <c r="AF3603" s="3"/>
      <c r="AG3603" t="s">
        <v>5106</v>
      </c>
      <c r="AH3603" s="9" t="s">
        <v>4613</v>
      </c>
    </row>
    <row r="3604" spans="1:34" ht="10.95" customHeight="1" outlineLevel="1" x14ac:dyDescent="0.25">
      <c r="A3604" t="s">
        <v>2086</v>
      </c>
      <c r="C3604" s="3" t="s">
        <v>12986</v>
      </c>
      <c r="D3604" s="3" t="s">
        <v>10720</v>
      </c>
      <c r="E3604" s="9">
        <v>1895</v>
      </c>
      <c r="F3604" s="7" t="s">
        <v>2890</v>
      </c>
      <c r="G3604" s="7" t="s">
        <v>1927</v>
      </c>
      <c r="H3604" s="8" t="s">
        <v>4717</v>
      </c>
      <c r="I3604" s="8" t="s">
        <v>10721</v>
      </c>
      <c r="J3604" s="19">
        <v>3</v>
      </c>
      <c r="K3604" s="19" t="s">
        <v>20092</v>
      </c>
      <c r="L3604" s="11"/>
      <c r="M3604" s="11"/>
      <c r="N3604" s="24"/>
      <c r="P3604" s="32"/>
      <c r="T3604" s="19"/>
      <c r="U3604" s="3" t="s">
        <v>1513</v>
      </c>
      <c r="X3604" t="str">
        <f t="shared" si="228"/>
        <v/>
      </c>
      <c r="Z3604" t="str">
        <f t="shared" si="229"/>
        <v/>
      </c>
      <c r="AB3604" s="9"/>
      <c r="AC3604" t="s">
        <v>4717</v>
      </c>
      <c r="AD3604">
        <f t="shared" si="230"/>
        <v>0</v>
      </c>
      <c r="AF3604" s="3"/>
      <c r="AG3604" t="s">
        <v>5106</v>
      </c>
      <c r="AH3604" s="9" t="s">
        <v>4925</v>
      </c>
    </row>
    <row r="3605" spans="1:34" ht="10.95" customHeight="1" outlineLevel="1" x14ac:dyDescent="0.25">
      <c r="A3605" t="s">
        <v>2086</v>
      </c>
      <c r="C3605" s="3" t="s">
        <v>12986</v>
      </c>
      <c r="D3605" s="3">
        <v>106</v>
      </c>
      <c r="E3605" s="9">
        <v>1895</v>
      </c>
      <c r="F3605" s="7" t="s">
        <v>2891</v>
      </c>
      <c r="G3605" s="7" t="s">
        <v>1928</v>
      </c>
      <c r="H3605" s="8" t="s">
        <v>4717</v>
      </c>
      <c r="I3605" s="8" t="s">
        <v>10721</v>
      </c>
      <c r="J3605" s="19">
        <v>3</v>
      </c>
      <c r="K3605" s="19" t="s">
        <v>7736</v>
      </c>
      <c r="L3605" s="11">
        <v>0.67</v>
      </c>
      <c r="M3605" s="11"/>
      <c r="N3605" s="24"/>
      <c r="P3605" s="32"/>
      <c r="T3605" s="19"/>
      <c r="U3605" s="3">
        <v>113</v>
      </c>
      <c r="X3605" t="str">
        <f t="shared" si="228"/>
        <v/>
      </c>
      <c r="Z3605" t="str">
        <f t="shared" si="229"/>
        <v/>
      </c>
      <c r="AB3605" s="9"/>
      <c r="AC3605" t="s">
        <v>4717</v>
      </c>
      <c r="AD3605">
        <f t="shared" si="230"/>
        <v>0</v>
      </c>
      <c r="AF3605" s="3"/>
      <c r="AG3605" t="s">
        <v>5106</v>
      </c>
      <c r="AH3605" s="9" t="s">
        <v>4613</v>
      </c>
    </row>
    <row r="3606" spans="1:34" ht="10.95" customHeight="1" outlineLevel="1" x14ac:dyDescent="0.25">
      <c r="A3606" t="s">
        <v>2086</v>
      </c>
      <c r="C3606" s="3" t="s">
        <v>12986</v>
      </c>
      <c r="D3606" s="3">
        <v>107</v>
      </c>
      <c r="E3606" s="9">
        <v>1895</v>
      </c>
      <c r="F3606" s="7" t="s">
        <v>5282</v>
      </c>
      <c r="G3606" s="7" t="s">
        <v>5803</v>
      </c>
      <c r="H3606" s="8" t="s">
        <v>4717</v>
      </c>
      <c r="I3606" s="8" t="s">
        <v>10721</v>
      </c>
      <c r="J3606" s="19">
        <v>3</v>
      </c>
      <c r="K3606" s="19" t="s">
        <v>7736</v>
      </c>
      <c r="L3606" s="11">
        <v>0.67</v>
      </c>
      <c r="M3606" s="11"/>
      <c r="N3606" s="24"/>
      <c r="P3606" s="32"/>
      <c r="T3606" s="19"/>
      <c r="U3606" s="3">
        <v>114</v>
      </c>
      <c r="X3606" t="str">
        <f t="shared" si="228"/>
        <v/>
      </c>
      <c r="Z3606" t="str">
        <f t="shared" si="229"/>
        <v/>
      </c>
      <c r="AB3606" s="9"/>
      <c r="AC3606" t="s">
        <v>4717</v>
      </c>
      <c r="AD3606">
        <f t="shared" si="230"/>
        <v>0</v>
      </c>
      <c r="AF3606" s="3"/>
      <c r="AG3606" t="s">
        <v>5106</v>
      </c>
      <c r="AH3606" s="9" t="s">
        <v>4613</v>
      </c>
    </row>
    <row r="3607" spans="1:34" ht="10.95" customHeight="1" outlineLevel="1" x14ac:dyDescent="0.25">
      <c r="A3607" t="s">
        <v>2086</v>
      </c>
      <c r="C3607" s="3" t="s">
        <v>12986</v>
      </c>
      <c r="D3607" s="3">
        <v>108</v>
      </c>
      <c r="E3607" s="9">
        <v>1895</v>
      </c>
      <c r="F3607" s="7" t="s">
        <v>3424</v>
      </c>
      <c r="G3607" s="7" t="s">
        <v>5804</v>
      </c>
      <c r="H3607" s="8" t="s">
        <v>4717</v>
      </c>
      <c r="I3607" s="8" t="s">
        <v>10721</v>
      </c>
      <c r="J3607" s="19">
        <v>3</v>
      </c>
      <c r="K3607" s="19" t="s">
        <v>7736</v>
      </c>
      <c r="L3607" s="11">
        <v>0.67</v>
      </c>
      <c r="M3607" s="11"/>
      <c r="N3607" s="24"/>
      <c r="P3607" s="32"/>
      <c r="T3607" s="19"/>
      <c r="U3607" s="3">
        <v>115</v>
      </c>
      <c r="X3607" t="str">
        <f t="shared" si="228"/>
        <v/>
      </c>
      <c r="Z3607" t="str">
        <f t="shared" si="229"/>
        <v/>
      </c>
      <c r="AB3607" s="9"/>
      <c r="AC3607" t="s">
        <v>4717</v>
      </c>
      <c r="AD3607">
        <f t="shared" si="230"/>
        <v>0</v>
      </c>
      <c r="AF3607" s="3"/>
      <c r="AG3607" t="s">
        <v>5106</v>
      </c>
      <c r="AH3607" s="9" t="s">
        <v>4613</v>
      </c>
    </row>
    <row r="3608" spans="1:34" ht="10.95" customHeight="1" outlineLevel="1" x14ac:dyDescent="0.25">
      <c r="A3608" t="s">
        <v>2086</v>
      </c>
      <c r="C3608" s="3" t="s">
        <v>12986</v>
      </c>
      <c r="D3608" s="3">
        <v>109</v>
      </c>
      <c r="E3608" s="9">
        <v>1895</v>
      </c>
      <c r="F3608" s="7" t="s">
        <v>1101</v>
      </c>
      <c r="G3608" s="7" t="s">
        <v>5033</v>
      </c>
      <c r="H3608" s="8" t="s">
        <v>4717</v>
      </c>
      <c r="I3608" s="8" t="s">
        <v>10721</v>
      </c>
      <c r="J3608" s="19">
        <v>3</v>
      </c>
      <c r="K3608" s="19" t="s">
        <v>7736</v>
      </c>
      <c r="L3608" s="11">
        <v>0.67</v>
      </c>
      <c r="M3608" s="11"/>
      <c r="N3608" s="24"/>
      <c r="P3608" s="32"/>
      <c r="T3608" s="19"/>
      <c r="U3608" s="3">
        <v>116</v>
      </c>
      <c r="X3608" t="str">
        <f t="shared" si="228"/>
        <v/>
      </c>
      <c r="Z3608" t="str">
        <f t="shared" si="229"/>
        <v/>
      </c>
      <c r="AB3608" s="9"/>
      <c r="AC3608" t="s">
        <v>4717</v>
      </c>
      <c r="AD3608">
        <f t="shared" si="230"/>
        <v>0</v>
      </c>
      <c r="AF3608" s="3"/>
      <c r="AG3608" t="s">
        <v>5106</v>
      </c>
      <c r="AH3608" s="9" t="s">
        <v>4613</v>
      </c>
    </row>
    <row r="3609" spans="1:34" ht="10.95" customHeight="1" outlineLevel="1" x14ac:dyDescent="0.25">
      <c r="A3609" t="s">
        <v>2086</v>
      </c>
      <c r="C3609" s="3" t="s">
        <v>12986</v>
      </c>
      <c r="D3609" s="3">
        <v>110</v>
      </c>
      <c r="E3609" s="9">
        <v>1895</v>
      </c>
      <c r="F3609" s="7" t="s">
        <v>6389</v>
      </c>
      <c r="G3609" s="7" t="s">
        <v>2490</v>
      </c>
      <c r="H3609" s="8" t="s">
        <v>4717</v>
      </c>
      <c r="I3609" s="8" t="s">
        <v>10722</v>
      </c>
      <c r="J3609" s="19">
        <v>3</v>
      </c>
      <c r="K3609" s="19" t="s">
        <v>7738</v>
      </c>
      <c r="L3609" s="11"/>
      <c r="M3609" s="11"/>
      <c r="N3609" s="24"/>
      <c r="P3609" s="32"/>
      <c r="T3609" s="19"/>
      <c r="U3609" s="3">
        <v>117</v>
      </c>
      <c r="X3609" t="str">
        <f t="shared" si="228"/>
        <v/>
      </c>
      <c r="Z3609" t="str">
        <f t="shared" si="229"/>
        <v/>
      </c>
      <c r="AB3609" s="9"/>
      <c r="AC3609" t="s">
        <v>4717</v>
      </c>
      <c r="AD3609">
        <f t="shared" si="230"/>
        <v>0</v>
      </c>
      <c r="AF3609" s="3"/>
      <c r="AG3609" t="s">
        <v>5106</v>
      </c>
      <c r="AH3609" s="9" t="s">
        <v>4613</v>
      </c>
    </row>
    <row r="3610" spans="1:34" ht="10.95" customHeight="1" outlineLevel="1" x14ac:dyDescent="0.25">
      <c r="A3610" t="s">
        <v>2086</v>
      </c>
      <c r="C3610" s="3" t="s">
        <v>12986</v>
      </c>
      <c r="D3610" s="3">
        <v>111</v>
      </c>
      <c r="E3610" s="9">
        <v>1895</v>
      </c>
      <c r="F3610" s="7" t="s">
        <v>4735</v>
      </c>
      <c r="G3610" s="7" t="s">
        <v>2491</v>
      </c>
      <c r="H3610" s="8" t="s">
        <v>4717</v>
      </c>
      <c r="I3610" s="8" t="s">
        <v>10722</v>
      </c>
      <c r="J3610" s="19">
        <v>3</v>
      </c>
      <c r="K3610" s="19" t="s">
        <v>7736</v>
      </c>
      <c r="L3610" s="11">
        <v>0.3</v>
      </c>
      <c r="M3610" s="11"/>
      <c r="N3610" s="24"/>
      <c r="P3610" s="32"/>
      <c r="T3610" s="19"/>
      <c r="U3610" s="3">
        <v>118</v>
      </c>
      <c r="X3610" t="str">
        <f t="shared" si="228"/>
        <v/>
      </c>
      <c r="Z3610" t="str">
        <f t="shared" si="229"/>
        <v/>
      </c>
      <c r="AB3610" s="9"/>
      <c r="AC3610" t="s">
        <v>4717</v>
      </c>
      <c r="AD3610">
        <f t="shared" si="230"/>
        <v>0</v>
      </c>
      <c r="AF3610" s="3"/>
      <c r="AG3610" t="s">
        <v>5106</v>
      </c>
      <c r="AH3610" s="9" t="s">
        <v>4613</v>
      </c>
    </row>
    <row r="3611" spans="1:34" ht="10.95" customHeight="1" outlineLevel="1" collapsed="1" x14ac:dyDescent="0.25">
      <c r="A3611" t="s">
        <v>2086</v>
      </c>
      <c r="C3611" s="3" t="s">
        <v>12986</v>
      </c>
      <c r="D3611" s="3">
        <v>112</v>
      </c>
      <c r="E3611" s="9">
        <v>1895</v>
      </c>
      <c r="F3611" s="7" t="s">
        <v>3220</v>
      </c>
      <c r="G3611" s="7" t="s">
        <v>2294</v>
      </c>
      <c r="H3611" s="8" t="s">
        <v>4717</v>
      </c>
      <c r="I3611" s="8" t="s">
        <v>10722</v>
      </c>
      <c r="J3611" s="19">
        <v>3</v>
      </c>
      <c r="K3611" s="19" t="s">
        <v>7736</v>
      </c>
      <c r="L3611" s="11">
        <v>0.3</v>
      </c>
      <c r="M3611" s="11"/>
      <c r="N3611" s="24"/>
      <c r="P3611" s="32"/>
      <c r="T3611" s="19"/>
      <c r="U3611" s="3">
        <v>119</v>
      </c>
      <c r="X3611" t="str">
        <f t="shared" si="228"/>
        <v/>
      </c>
      <c r="Z3611" t="str">
        <f t="shared" si="229"/>
        <v/>
      </c>
      <c r="AB3611" s="9"/>
      <c r="AC3611" t="s">
        <v>4717</v>
      </c>
      <c r="AD3611">
        <f t="shared" si="230"/>
        <v>0</v>
      </c>
      <c r="AF3611" s="3"/>
      <c r="AG3611" t="s">
        <v>5106</v>
      </c>
      <c r="AH3611" s="9" t="s">
        <v>4613</v>
      </c>
    </row>
    <row r="3612" spans="1:34" ht="10.95" customHeight="1" outlineLevel="1" x14ac:dyDescent="0.25">
      <c r="A3612" t="s">
        <v>2086</v>
      </c>
      <c r="C3612" s="3" t="s">
        <v>12986</v>
      </c>
      <c r="D3612" s="3">
        <v>113</v>
      </c>
      <c r="E3612" s="9">
        <v>1895</v>
      </c>
      <c r="F3612" s="7" t="s">
        <v>5142</v>
      </c>
      <c r="G3612" s="7" t="s">
        <v>2159</v>
      </c>
      <c r="H3612" s="8" t="s">
        <v>4717</v>
      </c>
      <c r="I3612" s="8" t="s">
        <v>10722</v>
      </c>
      <c r="J3612" s="19">
        <v>3</v>
      </c>
      <c r="K3612" s="19" t="s">
        <v>7736</v>
      </c>
      <c r="L3612" s="11">
        <v>0.3</v>
      </c>
      <c r="M3612" s="11"/>
      <c r="N3612" s="24"/>
      <c r="P3612" s="32"/>
      <c r="T3612" s="19"/>
      <c r="U3612" s="3">
        <v>120</v>
      </c>
      <c r="X3612" t="str">
        <f t="shared" si="228"/>
        <v/>
      </c>
      <c r="Z3612" t="str">
        <f t="shared" si="229"/>
        <v/>
      </c>
      <c r="AB3612" s="9"/>
      <c r="AC3612" t="s">
        <v>4717</v>
      </c>
      <c r="AD3612">
        <f t="shared" si="230"/>
        <v>0</v>
      </c>
      <c r="AF3612" s="3"/>
      <c r="AG3612" t="s">
        <v>5106</v>
      </c>
      <c r="AH3612" s="9" t="s">
        <v>4613</v>
      </c>
    </row>
    <row r="3613" spans="1:34" ht="10.95" customHeight="1" outlineLevel="1" x14ac:dyDescent="0.25">
      <c r="A3613" t="s">
        <v>2086</v>
      </c>
      <c r="C3613" s="3" t="s">
        <v>12986</v>
      </c>
      <c r="D3613" s="3">
        <v>114</v>
      </c>
      <c r="E3613" s="9">
        <v>1895</v>
      </c>
      <c r="F3613" s="7" t="s">
        <v>5141</v>
      </c>
      <c r="G3613" s="7" t="s">
        <v>5040</v>
      </c>
      <c r="H3613" s="8" t="s">
        <v>4717</v>
      </c>
      <c r="I3613" s="8" t="s">
        <v>10722</v>
      </c>
      <c r="J3613" s="19">
        <v>3</v>
      </c>
      <c r="K3613" s="19" t="s">
        <v>7738</v>
      </c>
      <c r="L3613" s="11"/>
      <c r="M3613" s="11"/>
      <c r="N3613" s="24"/>
      <c r="P3613" s="32"/>
      <c r="T3613" s="19"/>
      <c r="U3613" s="3">
        <v>121</v>
      </c>
      <c r="X3613" t="str">
        <f t="shared" si="228"/>
        <v/>
      </c>
      <c r="Z3613" t="str">
        <f t="shared" si="229"/>
        <v/>
      </c>
      <c r="AB3613" s="9"/>
      <c r="AC3613" t="s">
        <v>4717</v>
      </c>
      <c r="AD3613">
        <f t="shared" si="230"/>
        <v>0</v>
      </c>
      <c r="AF3613" s="3"/>
      <c r="AG3613" t="s">
        <v>5106</v>
      </c>
      <c r="AH3613" s="9" t="s">
        <v>4613</v>
      </c>
    </row>
    <row r="3614" spans="1:34" ht="10.95" customHeight="1" outlineLevel="1" x14ac:dyDescent="0.25">
      <c r="A3614" t="s">
        <v>2086</v>
      </c>
      <c r="C3614" s="3" t="s">
        <v>12986</v>
      </c>
      <c r="D3614" s="3">
        <v>115</v>
      </c>
      <c r="E3614" s="9">
        <v>1895</v>
      </c>
      <c r="F3614" s="7" t="s">
        <v>1938</v>
      </c>
      <c r="G3614" s="7" t="s">
        <v>1510</v>
      </c>
      <c r="H3614" s="8" t="s">
        <v>4717</v>
      </c>
      <c r="I3614" s="8" t="s">
        <v>10722</v>
      </c>
      <c r="J3614" s="19">
        <v>3</v>
      </c>
      <c r="K3614" s="19" t="s">
        <v>7738</v>
      </c>
      <c r="L3614" s="11"/>
      <c r="M3614" s="11"/>
      <c r="N3614" s="24"/>
      <c r="P3614" s="32"/>
      <c r="T3614" s="19"/>
      <c r="U3614" s="3">
        <v>122</v>
      </c>
      <c r="X3614" t="str">
        <f t="shared" si="228"/>
        <v/>
      </c>
      <c r="Z3614" t="str">
        <f t="shared" si="229"/>
        <v/>
      </c>
      <c r="AB3614" s="9"/>
      <c r="AC3614" t="s">
        <v>4717</v>
      </c>
      <c r="AD3614">
        <f t="shared" si="230"/>
        <v>0</v>
      </c>
      <c r="AF3614" s="3"/>
      <c r="AG3614" t="s">
        <v>5106</v>
      </c>
      <c r="AH3614" s="9" t="s">
        <v>4613</v>
      </c>
    </row>
    <row r="3615" spans="1:34" ht="10.95" customHeight="1" outlineLevel="1" x14ac:dyDescent="0.25">
      <c r="A3615" t="s">
        <v>2086</v>
      </c>
      <c r="C3615" s="3" t="s">
        <v>12986</v>
      </c>
      <c r="D3615" s="3">
        <v>116</v>
      </c>
      <c r="E3615" s="9">
        <v>1895</v>
      </c>
      <c r="F3615" s="7" t="s">
        <v>5242</v>
      </c>
      <c r="G3615" s="7" t="s">
        <v>1676</v>
      </c>
      <c r="H3615" s="8" t="s">
        <v>4717</v>
      </c>
      <c r="I3615" s="8" t="s">
        <v>10722</v>
      </c>
      <c r="J3615" s="19">
        <v>3</v>
      </c>
      <c r="K3615" s="19" t="s">
        <v>7738</v>
      </c>
      <c r="L3615" s="11"/>
      <c r="M3615" s="11"/>
      <c r="N3615" s="24"/>
      <c r="P3615" s="32"/>
      <c r="T3615" s="19"/>
      <c r="U3615" s="3">
        <v>123</v>
      </c>
      <c r="X3615" t="str">
        <f t="shared" si="228"/>
        <v/>
      </c>
      <c r="Z3615" t="str">
        <f t="shared" si="229"/>
        <v/>
      </c>
      <c r="AB3615" s="9"/>
      <c r="AC3615" t="s">
        <v>4717</v>
      </c>
      <c r="AD3615">
        <f t="shared" si="230"/>
        <v>0</v>
      </c>
      <c r="AF3615" s="3"/>
      <c r="AG3615" t="s">
        <v>5106</v>
      </c>
      <c r="AH3615" s="9" t="s">
        <v>4613</v>
      </c>
    </row>
    <row r="3616" spans="1:34" ht="10.95" customHeight="1" outlineLevel="1" x14ac:dyDescent="0.25">
      <c r="A3616" t="s">
        <v>2086</v>
      </c>
      <c r="C3616" s="3" t="s">
        <v>12986</v>
      </c>
      <c r="D3616" s="3">
        <v>117</v>
      </c>
      <c r="E3616" s="9">
        <v>1895</v>
      </c>
      <c r="F3616" s="7" t="s">
        <v>2977</v>
      </c>
      <c r="G3616" s="7" t="s">
        <v>1123</v>
      </c>
      <c r="H3616" s="8" t="s">
        <v>4717</v>
      </c>
      <c r="I3616" s="8" t="s">
        <v>10722</v>
      </c>
      <c r="J3616" s="19">
        <v>3</v>
      </c>
      <c r="K3616" s="19" t="s">
        <v>7738</v>
      </c>
      <c r="L3616" s="11"/>
      <c r="M3616" s="11"/>
      <c r="N3616" s="24"/>
      <c r="P3616" s="32"/>
      <c r="T3616" s="19"/>
      <c r="U3616" s="3">
        <v>124</v>
      </c>
      <c r="X3616" t="str">
        <f t="shared" si="228"/>
        <v/>
      </c>
      <c r="Z3616" t="str">
        <f t="shared" si="229"/>
        <v/>
      </c>
      <c r="AB3616" s="9"/>
      <c r="AC3616" t="s">
        <v>4717</v>
      </c>
      <c r="AD3616">
        <f t="shared" si="230"/>
        <v>0</v>
      </c>
      <c r="AF3616" s="3"/>
      <c r="AG3616" t="s">
        <v>5106</v>
      </c>
      <c r="AH3616" s="9" t="s">
        <v>4613</v>
      </c>
    </row>
    <row r="3617" spans="1:34" ht="10.95" customHeight="1" outlineLevel="1" x14ac:dyDescent="0.25">
      <c r="A3617" t="s">
        <v>2086</v>
      </c>
      <c r="C3617" s="3" t="s">
        <v>12986</v>
      </c>
      <c r="D3617" s="3">
        <v>118</v>
      </c>
      <c r="E3617" s="9">
        <v>1895</v>
      </c>
      <c r="F3617" s="7" t="s">
        <v>2891</v>
      </c>
      <c r="G3617" s="7" t="s">
        <v>3832</v>
      </c>
      <c r="H3617" s="8" t="s">
        <v>4717</v>
      </c>
      <c r="I3617" s="8" t="s">
        <v>10722</v>
      </c>
      <c r="J3617" s="19">
        <v>3</v>
      </c>
      <c r="K3617" s="19" t="s">
        <v>7736</v>
      </c>
      <c r="L3617" s="11">
        <v>1</v>
      </c>
      <c r="M3617" s="11"/>
      <c r="N3617" s="24"/>
      <c r="P3617" s="32"/>
      <c r="T3617" s="19"/>
      <c r="U3617" s="3">
        <v>125</v>
      </c>
      <c r="X3617" t="str">
        <f t="shared" si="228"/>
        <v/>
      </c>
      <c r="Z3617" t="str">
        <f t="shared" si="229"/>
        <v/>
      </c>
      <c r="AB3617" s="9"/>
      <c r="AC3617" t="s">
        <v>4717</v>
      </c>
      <c r="AD3617">
        <f t="shared" si="230"/>
        <v>0</v>
      </c>
      <c r="AF3617" s="3"/>
      <c r="AG3617" t="s">
        <v>5106</v>
      </c>
      <c r="AH3617" s="9" t="s">
        <v>4613</v>
      </c>
    </row>
    <row r="3618" spans="1:34" ht="10.95" customHeight="1" outlineLevel="1" x14ac:dyDescent="0.25">
      <c r="A3618" t="s">
        <v>2086</v>
      </c>
      <c r="C3618" s="3" t="s">
        <v>12986</v>
      </c>
      <c r="D3618" s="3">
        <v>119</v>
      </c>
      <c r="E3618" s="9">
        <v>1895</v>
      </c>
      <c r="F3618" s="7" t="s">
        <v>5282</v>
      </c>
      <c r="G3618" s="7" t="s">
        <v>4461</v>
      </c>
      <c r="H3618" s="8" t="s">
        <v>4717</v>
      </c>
      <c r="I3618" s="8" t="s">
        <v>10722</v>
      </c>
      <c r="J3618" s="19">
        <v>3</v>
      </c>
      <c r="K3618" s="19" t="s">
        <v>7738</v>
      </c>
      <c r="L3618" s="11"/>
      <c r="M3618" s="11"/>
      <c r="N3618" s="24"/>
      <c r="P3618" s="32"/>
      <c r="T3618" s="19"/>
      <c r="U3618" s="3">
        <v>126</v>
      </c>
      <c r="X3618" t="str">
        <f t="shared" si="228"/>
        <v/>
      </c>
      <c r="Z3618" t="str">
        <f t="shared" si="229"/>
        <v/>
      </c>
      <c r="AB3618" s="9"/>
      <c r="AC3618" t="s">
        <v>4717</v>
      </c>
      <c r="AD3618">
        <f t="shared" si="230"/>
        <v>0</v>
      </c>
      <c r="AF3618" s="3"/>
      <c r="AG3618" t="s">
        <v>5106</v>
      </c>
      <c r="AH3618" s="9" t="s">
        <v>4613</v>
      </c>
    </row>
    <row r="3619" spans="1:34" ht="10.95" customHeight="1" outlineLevel="1" collapsed="1" x14ac:dyDescent="0.25">
      <c r="A3619" t="s">
        <v>2086</v>
      </c>
      <c r="C3619" s="3" t="s">
        <v>12986</v>
      </c>
      <c r="D3619" s="3">
        <v>120</v>
      </c>
      <c r="E3619" s="9">
        <v>1895</v>
      </c>
      <c r="F3619" s="7" t="s">
        <v>3424</v>
      </c>
      <c r="G3619" s="7" t="s">
        <v>1315</v>
      </c>
      <c r="H3619" s="8" t="s">
        <v>4717</v>
      </c>
      <c r="I3619" s="8" t="s">
        <v>10722</v>
      </c>
      <c r="J3619" s="19">
        <v>3</v>
      </c>
      <c r="K3619" s="19" t="s">
        <v>7738</v>
      </c>
      <c r="L3619" s="11"/>
      <c r="M3619" s="11"/>
      <c r="N3619" s="24"/>
      <c r="P3619" s="32"/>
      <c r="T3619" s="19"/>
      <c r="U3619" s="3">
        <v>127</v>
      </c>
      <c r="X3619" t="str">
        <f t="shared" si="228"/>
        <v/>
      </c>
      <c r="Z3619" t="str">
        <f t="shared" si="229"/>
        <v/>
      </c>
      <c r="AB3619" s="9"/>
      <c r="AC3619" t="s">
        <v>4717</v>
      </c>
      <c r="AD3619">
        <f t="shared" si="230"/>
        <v>0</v>
      </c>
      <c r="AF3619" s="3"/>
      <c r="AG3619" t="s">
        <v>5106</v>
      </c>
      <c r="AH3619" s="9" t="s">
        <v>4925</v>
      </c>
    </row>
    <row r="3620" spans="1:34" ht="10.95" customHeight="1" outlineLevel="1" x14ac:dyDescent="0.25">
      <c r="A3620" t="s">
        <v>2086</v>
      </c>
      <c r="C3620" s="3" t="s">
        <v>12986</v>
      </c>
      <c r="D3620" s="3">
        <v>121</v>
      </c>
      <c r="E3620" s="9">
        <v>1895</v>
      </c>
      <c r="F3620" s="7" t="s">
        <v>1101</v>
      </c>
      <c r="G3620" s="7" t="s">
        <v>2792</v>
      </c>
      <c r="H3620" s="8" t="s">
        <v>4717</v>
      </c>
      <c r="I3620" s="8" t="s">
        <v>10722</v>
      </c>
      <c r="J3620" s="19">
        <v>3</v>
      </c>
      <c r="K3620" s="19" t="s">
        <v>7736</v>
      </c>
      <c r="L3620" s="11">
        <v>0.4</v>
      </c>
      <c r="M3620" s="11"/>
      <c r="N3620" s="24"/>
      <c r="P3620" s="32"/>
      <c r="T3620" s="19"/>
      <c r="U3620" s="3">
        <v>128</v>
      </c>
      <c r="X3620" t="str">
        <f t="shared" si="228"/>
        <v/>
      </c>
      <c r="Z3620" t="str">
        <f t="shared" si="229"/>
        <v/>
      </c>
      <c r="AB3620" s="9"/>
      <c r="AC3620" t="s">
        <v>4717</v>
      </c>
      <c r="AD3620">
        <f t="shared" si="230"/>
        <v>0</v>
      </c>
      <c r="AF3620" s="3"/>
      <c r="AG3620" t="s">
        <v>5106</v>
      </c>
      <c r="AH3620" s="9" t="s">
        <v>4925</v>
      </c>
    </row>
    <row r="3621" spans="1:34" ht="10.95" customHeight="1" outlineLevel="1" x14ac:dyDescent="0.25">
      <c r="A3621" t="s">
        <v>2086</v>
      </c>
      <c r="C3621" s="3" t="s">
        <v>12986</v>
      </c>
      <c r="D3621" s="3">
        <v>122</v>
      </c>
      <c r="E3621" s="9">
        <v>1895</v>
      </c>
      <c r="F3621" s="7" t="s">
        <v>21894</v>
      </c>
      <c r="G3621" s="7" t="s">
        <v>1510</v>
      </c>
      <c r="H3621" s="8" t="s">
        <v>4717</v>
      </c>
      <c r="I3621" s="8" t="s">
        <v>10723</v>
      </c>
      <c r="J3621" s="19">
        <v>3</v>
      </c>
      <c r="K3621" s="19" t="s">
        <v>7738</v>
      </c>
      <c r="L3621" s="11"/>
      <c r="M3621" s="11"/>
      <c r="N3621" s="24"/>
      <c r="P3621" s="32"/>
      <c r="T3621" s="19"/>
      <c r="U3621" s="3">
        <v>129</v>
      </c>
      <c r="X3621" t="str">
        <f t="shared" si="228"/>
        <v/>
      </c>
      <c r="Z3621" t="str">
        <f t="shared" si="229"/>
        <v/>
      </c>
      <c r="AB3621" s="9"/>
      <c r="AC3621" t="s">
        <v>4717</v>
      </c>
      <c r="AD3621">
        <f t="shared" si="230"/>
        <v>0</v>
      </c>
      <c r="AF3621" s="3"/>
      <c r="AG3621" t="s">
        <v>5106</v>
      </c>
      <c r="AH3621" s="9" t="s">
        <v>4925</v>
      </c>
    </row>
    <row r="3622" spans="1:34" ht="10.95" customHeight="1" outlineLevel="1" x14ac:dyDescent="0.25">
      <c r="A3622" t="s">
        <v>2086</v>
      </c>
      <c r="C3622" s="3" t="s">
        <v>12986</v>
      </c>
      <c r="D3622" s="3">
        <v>123</v>
      </c>
      <c r="E3622" s="9">
        <v>1895</v>
      </c>
      <c r="F3622" s="7" t="s">
        <v>21895</v>
      </c>
      <c r="G3622" s="7" t="s">
        <v>3832</v>
      </c>
      <c r="H3622" s="8" t="s">
        <v>4717</v>
      </c>
      <c r="I3622" s="8" t="s">
        <v>10723</v>
      </c>
      <c r="J3622" s="19">
        <v>3</v>
      </c>
      <c r="K3622" s="19" t="s">
        <v>7736</v>
      </c>
      <c r="L3622" s="11">
        <v>1.7</v>
      </c>
      <c r="M3622" s="11"/>
      <c r="N3622" s="24"/>
      <c r="P3622" s="32"/>
      <c r="T3622" s="19"/>
      <c r="U3622" s="3">
        <v>130</v>
      </c>
      <c r="X3622" t="str">
        <f t="shared" si="228"/>
        <v/>
      </c>
      <c r="Z3622" t="str">
        <f t="shared" si="229"/>
        <v/>
      </c>
      <c r="AB3622" s="9"/>
      <c r="AC3622" t="s">
        <v>4717</v>
      </c>
      <c r="AD3622">
        <f t="shared" si="230"/>
        <v>0</v>
      </c>
      <c r="AF3622" s="3"/>
      <c r="AG3622" t="s">
        <v>5106</v>
      </c>
      <c r="AH3622" s="9" t="s">
        <v>4925</v>
      </c>
    </row>
    <row r="3623" spans="1:34" ht="10.95" customHeight="1" outlineLevel="1" x14ac:dyDescent="0.25">
      <c r="A3623" t="s">
        <v>2086</v>
      </c>
      <c r="C3623" s="3" t="s">
        <v>12986</v>
      </c>
      <c r="D3623" s="3">
        <v>124</v>
      </c>
      <c r="E3623" s="9">
        <v>1895</v>
      </c>
      <c r="F3623" s="7" t="s">
        <v>21896</v>
      </c>
      <c r="G3623" s="7" t="s">
        <v>4461</v>
      </c>
      <c r="H3623" s="8" t="s">
        <v>4717</v>
      </c>
      <c r="I3623" s="8" t="s">
        <v>10723</v>
      </c>
      <c r="J3623" s="19">
        <v>3</v>
      </c>
      <c r="K3623" s="19" t="s">
        <v>7736</v>
      </c>
      <c r="L3623" s="11">
        <v>1.7</v>
      </c>
      <c r="M3623" s="11"/>
      <c r="N3623" s="24"/>
      <c r="P3623" s="32"/>
      <c r="T3623" s="19"/>
      <c r="U3623" s="3">
        <v>131</v>
      </c>
      <c r="X3623" t="str">
        <f t="shared" si="228"/>
        <v/>
      </c>
      <c r="Z3623" t="str">
        <f t="shared" si="229"/>
        <v/>
      </c>
      <c r="AB3623" s="9"/>
      <c r="AC3623" t="s">
        <v>4717</v>
      </c>
      <c r="AD3623">
        <f t="shared" si="230"/>
        <v>0</v>
      </c>
      <c r="AF3623" s="3"/>
      <c r="AG3623" t="s">
        <v>5106</v>
      </c>
      <c r="AH3623" s="9" t="s">
        <v>4925</v>
      </c>
    </row>
    <row r="3624" spans="1:34" ht="10.95" customHeight="1" outlineLevel="1" x14ac:dyDescent="0.25">
      <c r="A3624" t="s">
        <v>2086</v>
      </c>
      <c r="C3624" s="3" t="s">
        <v>12986</v>
      </c>
      <c r="D3624" s="3">
        <v>125</v>
      </c>
      <c r="E3624" s="9">
        <v>1895</v>
      </c>
      <c r="F3624" s="7" t="s">
        <v>6978</v>
      </c>
      <c r="G3624" s="7" t="s">
        <v>1123</v>
      </c>
      <c r="H3624" s="8" t="s">
        <v>4717</v>
      </c>
      <c r="I3624" s="8" t="s">
        <v>10723</v>
      </c>
      <c r="J3624" s="19">
        <v>3</v>
      </c>
      <c r="K3624" s="19" t="s">
        <v>7736</v>
      </c>
      <c r="L3624" s="11">
        <v>2.1</v>
      </c>
      <c r="M3624" s="11"/>
      <c r="N3624" s="24"/>
      <c r="P3624" s="32"/>
      <c r="T3624" s="19"/>
      <c r="U3624" s="3">
        <v>132</v>
      </c>
      <c r="X3624" t="str">
        <f t="shared" si="228"/>
        <v/>
      </c>
      <c r="Z3624" t="str">
        <f t="shared" si="229"/>
        <v/>
      </c>
      <c r="AB3624" s="9"/>
      <c r="AC3624" t="s">
        <v>4717</v>
      </c>
      <c r="AD3624">
        <f t="shared" si="230"/>
        <v>0</v>
      </c>
      <c r="AF3624" s="3"/>
      <c r="AG3624" t="s">
        <v>5106</v>
      </c>
      <c r="AH3624" s="9" t="s">
        <v>4925</v>
      </c>
    </row>
    <row r="3625" spans="1:34" ht="10.95" customHeight="1" outlineLevel="1" x14ac:dyDescent="0.25">
      <c r="A3625" t="s">
        <v>2086</v>
      </c>
      <c r="C3625" s="3" t="s">
        <v>12986</v>
      </c>
      <c r="D3625" s="3">
        <v>126</v>
      </c>
      <c r="E3625" s="9">
        <v>1895</v>
      </c>
      <c r="F3625" s="7" t="s">
        <v>21897</v>
      </c>
      <c r="G3625" s="7" t="s">
        <v>4461</v>
      </c>
      <c r="H3625" s="8" t="s">
        <v>4717</v>
      </c>
      <c r="I3625" s="8" t="s">
        <v>10723</v>
      </c>
      <c r="J3625" s="19">
        <v>3</v>
      </c>
      <c r="K3625" s="19" t="s">
        <v>7738</v>
      </c>
      <c r="L3625" s="11"/>
      <c r="M3625" s="11"/>
      <c r="N3625" s="24"/>
      <c r="P3625" s="32"/>
      <c r="T3625" s="19"/>
      <c r="U3625" s="3">
        <v>133</v>
      </c>
      <c r="X3625" t="str">
        <f t="shared" si="228"/>
        <v/>
      </c>
      <c r="Z3625" t="str">
        <f t="shared" si="229"/>
        <v/>
      </c>
      <c r="AB3625" s="9"/>
      <c r="AC3625" t="s">
        <v>4717</v>
      </c>
      <c r="AD3625">
        <f t="shared" si="230"/>
        <v>0</v>
      </c>
      <c r="AF3625" s="3"/>
      <c r="AG3625" t="s">
        <v>5106</v>
      </c>
      <c r="AH3625" s="9" t="s">
        <v>4925</v>
      </c>
    </row>
    <row r="3626" spans="1:34" ht="10.95" customHeight="1" outlineLevel="1" x14ac:dyDescent="0.25">
      <c r="A3626" t="s">
        <v>2086</v>
      </c>
      <c r="C3626" s="3" t="s">
        <v>12986</v>
      </c>
      <c r="D3626" s="3" t="s">
        <v>10751</v>
      </c>
      <c r="E3626" s="9">
        <v>1895</v>
      </c>
      <c r="F3626" s="7" t="s">
        <v>1234</v>
      </c>
      <c r="G3626" s="7" t="s">
        <v>4461</v>
      </c>
      <c r="H3626" s="8" t="s">
        <v>4717</v>
      </c>
      <c r="I3626" s="8" t="s">
        <v>10723</v>
      </c>
      <c r="J3626" s="19">
        <v>3</v>
      </c>
      <c r="K3626" s="19" t="s">
        <v>20092</v>
      </c>
      <c r="L3626" s="11"/>
      <c r="M3626" s="11"/>
      <c r="N3626" s="24"/>
      <c r="P3626" s="32"/>
      <c r="T3626" s="19"/>
      <c r="U3626" s="3" t="s">
        <v>194</v>
      </c>
      <c r="X3626" t="str">
        <f t="shared" si="228"/>
        <v/>
      </c>
      <c r="Z3626" t="str">
        <f t="shared" si="229"/>
        <v/>
      </c>
      <c r="AB3626" s="9"/>
      <c r="AC3626" t="s">
        <v>4717</v>
      </c>
      <c r="AD3626">
        <f t="shared" si="230"/>
        <v>0</v>
      </c>
      <c r="AF3626" s="3"/>
      <c r="AG3626" t="s">
        <v>5106</v>
      </c>
      <c r="AH3626" s="9" t="s">
        <v>4925</v>
      </c>
    </row>
    <row r="3627" spans="1:34" ht="10.95" customHeight="1" outlineLevel="1" x14ac:dyDescent="0.25">
      <c r="A3627" t="s">
        <v>2086</v>
      </c>
      <c r="C3627" s="3" t="s">
        <v>12986</v>
      </c>
      <c r="D3627" s="3">
        <v>127</v>
      </c>
      <c r="E3627" s="9">
        <v>1896</v>
      </c>
      <c r="F3627" s="7" t="s">
        <v>6389</v>
      </c>
      <c r="G3627" s="7" t="s">
        <v>1677</v>
      </c>
      <c r="H3627" s="8" t="s">
        <v>4717</v>
      </c>
      <c r="I3627" s="8" t="s">
        <v>10772</v>
      </c>
      <c r="J3627" s="19">
        <v>3</v>
      </c>
      <c r="K3627" s="19" t="s">
        <v>7736</v>
      </c>
      <c r="L3627" s="11">
        <v>0.2</v>
      </c>
      <c r="M3627" s="11"/>
      <c r="N3627" s="24"/>
      <c r="P3627" s="32"/>
      <c r="T3627" s="19"/>
      <c r="U3627" s="3"/>
      <c r="X3627" t="str">
        <f t="shared" si="228"/>
        <v/>
      </c>
      <c r="Z3627" t="str">
        <f t="shared" si="229"/>
        <v/>
      </c>
      <c r="AB3627" s="9"/>
      <c r="AC3627" t="s">
        <v>4717</v>
      </c>
      <c r="AD3627">
        <f t="shared" si="230"/>
        <v>0</v>
      </c>
      <c r="AF3627" s="3"/>
      <c r="AH3627" s="9"/>
    </row>
    <row r="3628" spans="1:34" ht="10.95" customHeight="1" outlineLevel="1" x14ac:dyDescent="0.25">
      <c r="A3628" t="s">
        <v>2086</v>
      </c>
      <c r="C3628" s="3" t="s">
        <v>12986</v>
      </c>
      <c r="D3628" s="3">
        <v>128</v>
      </c>
      <c r="E3628" s="9">
        <v>1896</v>
      </c>
      <c r="F3628" s="7" t="s">
        <v>4735</v>
      </c>
      <c r="G3628" s="7" t="s">
        <v>638</v>
      </c>
      <c r="H3628" s="8" t="s">
        <v>4717</v>
      </c>
      <c r="I3628" s="8" t="s">
        <v>10772</v>
      </c>
      <c r="J3628" s="19">
        <v>3</v>
      </c>
      <c r="K3628" s="19" t="s">
        <v>7736</v>
      </c>
      <c r="L3628" s="11">
        <v>0.2</v>
      </c>
      <c r="M3628" s="11"/>
      <c r="N3628" s="24"/>
      <c r="P3628" s="32"/>
      <c r="T3628" s="19"/>
      <c r="U3628" s="3"/>
      <c r="X3628" t="str">
        <f t="shared" si="228"/>
        <v/>
      </c>
      <c r="Z3628" t="str">
        <f t="shared" si="229"/>
        <v/>
      </c>
      <c r="AB3628" s="9"/>
      <c r="AC3628" t="s">
        <v>4717</v>
      </c>
      <c r="AD3628">
        <f t="shared" si="230"/>
        <v>0</v>
      </c>
      <c r="AF3628" s="3"/>
      <c r="AH3628" s="9"/>
    </row>
    <row r="3629" spans="1:34" ht="10.95" customHeight="1" outlineLevel="1" x14ac:dyDescent="0.25">
      <c r="A3629" t="s">
        <v>2086</v>
      </c>
      <c r="C3629" s="3" t="s">
        <v>12986</v>
      </c>
      <c r="D3629" s="3">
        <v>129</v>
      </c>
      <c r="E3629" s="9">
        <v>1896</v>
      </c>
      <c r="F3629" s="7" t="s">
        <v>3220</v>
      </c>
      <c r="G3629" s="7" t="s">
        <v>6507</v>
      </c>
      <c r="H3629" s="8" t="s">
        <v>4717</v>
      </c>
      <c r="I3629" s="8" t="s">
        <v>10772</v>
      </c>
      <c r="J3629" s="19">
        <v>3</v>
      </c>
      <c r="K3629" s="19" t="s">
        <v>7736</v>
      </c>
      <c r="L3629" s="11">
        <v>0.2</v>
      </c>
      <c r="M3629" s="11"/>
      <c r="N3629" s="24"/>
      <c r="P3629" s="32"/>
      <c r="T3629" s="19"/>
      <c r="U3629" s="3"/>
      <c r="X3629" t="str">
        <f t="shared" si="228"/>
        <v/>
      </c>
      <c r="Z3629" t="str">
        <f t="shared" si="229"/>
        <v/>
      </c>
      <c r="AB3629" s="9"/>
      <c r="AC3629" t="s">
        <v>4717</v>
      </c>
      <c r="AD3629">
        <f t="shared" si="230"/>
        <v>0</v>
      </c>
      <c r="AF3629" s="3"/>
      <c r="AH3629" s="9"/>
    </row>
    <row r="3630" spans="1:34" ht="10.95" customHeight="1" outlineLevel="1" x14ac:dyDescent="0.25">
      <c r="A3630" t="s">
        <v>2086</v>
      </c>
      <c r="C3630" s="3" t="s">
        <v>12986</v>
      </c>
      <c r="D3630" s="3">
        <v>130</v>
      </c>
      <c r="E3630" s="9">
        <v>1896</v>
      </c>
      <c r="F3630" s="7" t="s">
        <v>5142</v>
      </c>
      <c r="G3630" s="7" t="s">
        <v>2490</v>
      </c>
      <c r="H3630" s="8" t="s">
        <v>4717</v>
      </c>
      <c r="I3630" s="8" t="s">
        <v>10772</v>
      </c>
      <c r="J3630" s="19">
        <v>3</v>
      </c>
      <c r="K3630" s="19" t="s">
        <v>7736</v>
      </c>
      <c r="L3630" s="11">
        <v>0.6</v>
      </c>
      <c r="M3630" s="11"/>
      <c r="N3630" s="24"/>
      <c r="P3630" s="32"/>
      <c r="T3630" s="19"/>
      <c r="U3630" s="3"/>
      <c r="X3630" t="str">
        <f t="shared" si="228"/>
        <v/>
      </c>
      <c r="Z3630" t="str">
        <f t="shared" si="229"/>
        <v/>
      </c>
      <c r="AB3630" s="9"/>
      <c r="AC3630" t="s">
        <v>4717</v>
      </c>
      <c r="AD3630">
        <f t="shared" si="230"/>
        <v>0</v>
      </c>
      <c r="AF3630" s="3"/>
      <c r="AH3630" s="9"/>
    </row>
    <row r="3631" spans="1:34" ht="10.95" customHeight="1" outlineLevel="1" x14ac:dyDescent="0.25">
      <c r="A3631" t="s">
        <v>2086</v>
      </c>
      <c r="C3631" s="3" t="s">
        <v>12986</v>
      </c>
      <c r="D3631" s="3">
        <v>131</v>
      </c>
      <c r="E3631" s="9">
        <v>1896</v>
      </c>
      <c r="F3631" s="7" t="s">
        <v>5141</v>
      </c>
      <c r="G3631" s="7" t="s">
        <v>3835</v>
      </c>
      <c r="H3631" s="8" t="s">
        <v>4717</v>
      </c>
      <c r="I3631" s="8" t="s">
        <v>10772</v>
      </c>
      <c r="J3631" s="19">
        <v>3</v>
      </c>
      <c r="K3631" s="19" t="s">
        <v>7736</v>
      </c>
      <c r="L3631" s="11">
        <v>0.6</v>
      </c>
      <c r="M3631" s="11"/>
      <c r="N3631" s="24"/>
      <c r="P3631" s="32"/>
      <c r="T3631" s="19"/>
      <c r="U3631" s="3"/>
      <c r="X3631" t="str">
        <f t="shared" si="228"/>
        <v/>
      </c>
      <c r="Z3631" t="str">
        <f t="shared" si="229"/>
        <v/>
      </c>
      <c r="AB3631" s="9"/>
      <c r="AC3631" t="s">
        <v>4717</v>
      </c>
      <c r="AD3631">
        <f t="shared" si="230"/>
        <v>0</v>
      </c>
      <c r="AF3631" s="3"/>
      <c r="AH3631" s="9"/>
    </row>
    <row r="3632" spans="1:34" ht="10.95" customHeight="1" outlineLevel="1" x14ac:dyDescent="0.25">
      <c r="A3632" t="s">
        <v>2086</v>
      </c>
      <c r="C3632" s="3" t="s">
        <v>12986</v>
      </c>
      <c r="D3632" s="3">
        <v>132</v>
      </c>
      <c r="E3632" s="9">
        <v>1896</v>
      </c>
      <c r="F3632" s="7" t="s">
        <v>1938</v>
      </c>
      <c r="G3632" s="7" t="s">
        <v>4029</v>
      </c>
      <c r="H3632" s="8" t="s">
        <v>4717</v>
      </c>
      <c r="I3632" s="8" t="s">
        <v>10772</v>
      </c>
      <c r="J3632" s="19">
        <v>3</v>
      </c>
      <c r="K3632" s="19" t="s">
        <v>7736</v>
      </c>
      <c r="L3632" s="11">
        <v>0.5</v>
      </c>
      <c r="M3632" s="11"/>
      <c r="N3632" s="24"/>
      <c r="P3632" s="32"/>
      <c r="T3632" s="19"/>
      <c r="U3632" s="3"/>
      <c r="X3632" t="str">
        <f t="shared" si="228"/>
        <v/>
      </c>
      <c r="Z3632" t="str">
        <f t="shared" si="229"/>
        <v/>
      </c>
      <c r="AB3632" s="9"/>
      <c r="AC3632" t="s">
        <v>4717</v>
      </c>
      <c r="AD3632">
        <f t="shared" si="230"/>
        <v>0</v>
      </c>
      <c r="AF3632" s="3"/>
      <c r="AH3632" s="9"/>
    </row>
    <row r="3633" spans="1:34" ht="10.95" customHeight="1" outlineLevel="1" x14ac:dyDescent="0.25">
      <c r="A3633" t="s">
        <v>2086</v>
      </c>
      <c r="C3633" s="3" t="s">
        <v>12986</v>
      </c>
      <c r="D3633" s="3">
        <v>133</v>
      </c>
      <c r="E3633" s="9">
        <v>1896</v>
      </c>
      <c r="F3633" s="7" t="s">
        <v>5242</v>
      </c>
      <c r="G3633" s="7" t="s">
        <v>1583</v>
      </c>
      <c r="H3633" s="8" t="s">
        <v>4717</v>
      </c>
      <c r="I3633" s="8" t="s">
        <v>10772</v>
      </c>
      <c r="J3633" s="19">
        <v>3</v>
      </c>
      <c r="K3633" s="19" t="s">
        <v>7736</v>
      </c>
      <c r="L3633" s="11">
        <v>0.2</v>
      </c>
      <c r="M3633" s="11"/>
      <c r="N3633" s="24"/>
      <c r="P3633" s="32"/>
      <c r="T3633" s="19"/>
      <c r="U3633" s="3"/>
      <c r="X3633" t="str">
        <f t="shared" si="228"/>
        <v/>
      </c>
      <c r="Z3633" t="str">
        <f t="shared" si="229"/>
        <v/>
      </c>
      <c r="AB3633" s="9"/>
      <c r="AC3633" t="s">
        <v>4717</v>
      </c>
      <c r="AD3633">
        <f t="shared" si="230"/>
        <v>0</v>
      </c>
      <c r="AF3633" s="3"/>
      <c r="AH3633" s="9"/>
    </row>
    <row r="3634" spans="1:34" ht="10.95" customHeight="1" outlineLevel="1" x14ac:dyDescent="0.25">
      <c r="A3634" t="s">
        <v>2086</v>
      </c>
      <c r="C3634" s="3" t="s">
        <v>12986</v>
      </c>
      <c r="D3634" s="3">
        <v>134</v>
      </c>
      <c r="E3634" s="9">
        <v>1896</v>
      </c>
      <c r="F3634" s="7" t="s">
        <v>2977</v>
      </c>
      <c r="G3634" s="7" t="s">
        <v>7657</v>
      </c>
      <c r="H3634" s="8" t="s">
        <v>4717</v>
      </c>
      <c r="I3634" s="8" t="s">
        <v>10772</v>
      </c>
      <c r="J3634" s="19">
        <v>3</v>
      </c>
      <c r="K3634" s="19" t="s">
        <v>7736</v>
      </c>
      <c r="L3634" s="11">
        <v>0.5</v>
      </c>
      <c r="M3634" s="11"/>
      <c r="N3634" s="24"/>
      <c r="P3634" s="32"/>
      <c r="T3634" s="19"/>
      <c r="U3634" s="3"/>
      <c r="W3634" t="s">
        <v>7738</v>
      </c>
      <c r="X3634" t="str">
        <f t="shared" si="228"/>
        <v/>
      </c>
      <c r="Z3634" t="str">
        <f t="shared" si="229"/>
        <v/>
      </c>
      <c r="AB3634" s="9"/>
      <c r="AC3634" t="s">
        <v>4717</v>
      </c>
      <c r="AD3634">
        <f t="shared" si="230"/>
        <v>0</v>
      </c>
      <c r="AF3634" s="3"/>
      <c r="AH3634" s="9"/>
    </row>
    <row r="3635" spans="1:34" ht="10.95" customHeight="1" outlineLevel="1" x14ac:dyDescent="0.25">
      <c r="A3635" t="s">
        <v>2086</v>
      </c>
      <c r="C3635" s="3" t="s">
        <v>12986</v>
      </c>
      <c r="D3635" s="3">
        <v>135</v>
      </c>
      <c r="E3635" s="9">
        <v>1896</v>
      </c>
      <c r="F3635" s="7" t="s">
        <v>2891</v>
      </c>
      <c r="G3635" s="7" t="s">
        <v>1676</v>
      </c>
      <c r="H3635" s="8" t="s">
        <v>4717</v>
      </c>
      <c r="I3635" s="8" t="s">
        <v>10772</v>
      </c>
      <c r="J3635" s="19">
        <v>3</v>
      </c>
      <c r="K3635" s="19" t="s">
        <v>7738</v>
      </c>
      <c r="L3635" s="11"/>
      <c r="M3635" s="11"/>
      <c r="N3635" s="24"/>
      <c r="P3635" s="32"/>
      <c r="T3635" s="19"/>
      <c r="U3635" s="3"/>
      <c r="X3635" t="str">
        <f t="shared" si="228"/>
        <v/>
      </c>
      <c r="Z3635" t="str">
        <f t="shared" si="229"/>
        <v/>
      </c>
      <c r="AB3635" s="9"/>
      <c r="AC3635" t="s">
        <v>4717</v>
      </c>
      <c r="AD3635">
        <f t="shared" si="230"/>
        <v>0</v>
      </c>
      <c r="AF3635" s="3"/>
      <c r="AH3635" s="9"/>
    </row>
    <row r="3636" spans="1:34" ht="10.95" customHeight="1" outlineLevel="1" x14ac:dyDescent="0.25">
      <c r="A3636" t="s">
        <v>2086</v>
      </c>
      <c r="C3636" s="3" t="s">
        <v>12986</v>
      </c>
      <c r="D3636" s="3">
        <v>136</v>
      </c>
      <c r="E3636" s="9">
        <v>1896</v>
      </c>
      <c r="F3636" s="7" t="s">
        <v>5282</v>
      </c>
      <c r="G3636" s="7" t="s">
        <v>5040</v>
      </c>
      <c r="H3636" s="8" t="s">
        <v>4717</v>
      </c>
      <c r="I3636" s="8" t="s">
        <v>10772</v>
      </c>
      <c r="J3636" s="19">
        <v>3</v>
      </c>
      <c r="K3636" s="19" t="s">
        <v>7736</v>
      </c>
      <c r="L3636" s="11">
        <v>0.7</v>
      </c>
      <c r="M3636" s="11"/>
      <c r="N3636" s="24"/>
      <c r="P3636" s="32"/>
      <c r="T3636" s="19"/>
      <c r="U3636" s="3"/>
      <c r="X3636" t="str">
        <f t="shared" si="228"/>
        <v/>
      </c>
      <c r="Z3636" t="str">
        <f t="shared" si="229"/>
        <v/>
      </c>
      <c r="AB3636" s="9"/>
      <c r="AC3636" t="s">
        <v>4717</v>
      </c>
      <c r="AD3636">
        <f t="shared" si="230"/>
        <v>0</v>
      </c>
      <c r="AF3636" s="3"/>
      <c r="AH3636" s="9"/>
    </row>
    <row r="3637" spans="1:34" ht="10.95" customHeight="1" outlineLevel="1" x14ac:dyDescent="0.25">
      <c r="A3637" t="s">
        <v>2086</v>
      </c>
      <c r="C3637" s="3" t="s">
        <v>12986</v>
      </c>
      <c r="D3637" s="3">
        <v>137</v>
      </c>
      <c r="E3637" s="9">
        <v>1896</v>
      </c>
      <c r="F3637" s="7" t="s">
        <v>3424</v>
      </c>
      <c r="G3637" s="7" t="s">
        <v>638</v>
      </c>
      <c r="H3637" s="8" t="s">
        <v>4717</v>
      </c>
      <c r="I3637" s="8" t="s">
        <v>10772</v>
      </c>
      <c r="J3637" s="19">
        <v>3</v>
      </c>
      <c r="K3637" s="19" t="s">
        <v>7736</v>
      </c>
      <c r="L3637" s="11">
        <v>0.7</v>
      </c>
      <c r="M3637" s="11"/>
      <c r="N3637" s="24"/>
      <c r="P3637" s="32"/>
      <c r="T3637" s="19"/>
      <c r="U3637" s="3"/>
      <c r="X3637" t="str">
        <f t="shared" si="228"/>
        <v/>
      </c>
      <c r="Z3637" t="str">
        <f t="shared" si="229"/>
        <v/>
      </c>
      <c r="AB3637" s="9"/>
      <c r="AC3637" t="s">
        <v>4717</v>
      </c>
      <c r="AD3637">
        <f t="shared" si="230"/>
        <v>0</v>
      </c>
      <c r="AF3637" s="3"/>
      <c r="AH3637" s="9"/>
    </row>
    <row r="3638" spans="1:34" ht="10.95" customHeight="1" outlineLevel="1" x14ac:dyDescent="0.25">
      <c r="A3638" t="s">
        <v>2086</v>
      </c>
      <c r="C3638" s="3" t="s">
        <v>12986</v>
      </c>
      <c r="D3638" s="3">
        <v>138</v>
      </c>
      <c r="E3638" s="9">
        <v>1896</v>
      </c>
      <c r="F3638" s="7" t="s">
        <v>1101</v>
      </c>
      <c r="G3638" s="7" t="s">
        <v>10773</v>
      </c>
      <c r="H3638" s="8" t="s">
        <v>4717</v>
      </c>
      <c r="I3638" s="8" t="s">
        <v>10772</v>
      </c>
      <c r="J3638" s="19">
        <v>3</v>
      </c>
      <c r="K3638" s="19" t="s">
        <v>7736</v>
      </c>
      <c r="L3638" s="11">
        <v>0.9</v>
      </c>
      <c r="M3638" s="11"/>
      <c r="N3638" s="24"/>
      <c r="P3638" s="32"/>
      <c r="T3638" s="19"/>
      <c r="U3638" s="3"/>
      <c r="X3638" t="str">
        <f t="shared" si="228"/>
        <v/>
      </c>
      <c r="Z3638" t="str">
        <f t="shared" si="229"/>
        <v/>
      </c>
      <c r="AB3638" s="9"/>
      <c r="AC3638" t="s">
        <v>4717</v>
      </c>
      <c r="AD3638">
        <f t="shared" si="230"/>
        <v>0</v>
      </c>
      <c r="AF3638" s="3"/>
      <c r="AH3638" s="9"/>
    </row>
    <row r="3639" spans="1:34" ht="10.95" customHeight="1" outlineLevel="1" x14ac:dyDescent="0.25">
      <c r="A3639" t="s">
        <v>2086</v>
      </c>
      <c r="C3639" s="3" t="s">
        <v>12986</v>
      </c>
      <c r="D3639" s="3">
        <v>139</v>
      </c>
      <c r="E3639" s="9">
        <v>1896</v>
      </c>
      <c r="F3639" s="7" t="s">
        <v>21898</v>
      </c>
      <c r="G3639" s="7" t="s">
        <v>593</v>
      </c>
      <c r="H3639" s="8" t="s">
        <v>4717</v>
      </c>
      <c r="I3639" s="8" t="s">
        <v>10752</v>
      </c>
      <c r="J3639" s="19">
        <v>3</v>
      </c>
      <c r="K3639" s="19" t="s">
        <v>7736</v>
      </c>
      <c r="L3639" s="11">
        <v>0.3</v>
      </c>
      <c r="M3639" s="11"/>
      <c r="N3639" s="24"/>
      <c r="P3639" s="32"/>
      <c r="T3639" s="19"/>
      <c r="U3639" s="3">
        <v>146</v>
      </c>
      <c r="X3639" t="str">
        <f t="shared" si="228"/>
        <v/>
      </c>
      <c r="Z3639" t="str">
        <f t="shared" si="229"/>
        <v/>
      </c>
      <c r="AB3639" s="9"/>
      <c r="AC3639" t="s">
        <v>4717</v>
      </c>
      <c r="AD3639">
        <f t="shared" si="230"/>
        <v>0</v>
      </c>
      <c r="AF3639" s="3"/>
      <c r="AG3639" t="s">
        <v>5106</v>
      </c>
      <c r="AH3639" s="9" t="s">
        <v>4613</v>
      </c>
    </row>
    <row r="3640" spans="1:34" ht="10.95" customHeight="1" outlineLevel="1" x14ac:dyDescent="0.25">
      <c r="A3640" t="s">
        <v>2086</v>
      </c>
      <c r="C3640" s="3" t="s">
        <v>12986</v>
      </c>
      <c r="D3640" s="3">
        <v>142</v>
      </c>
      <c r="E3640" s="9">
        <v>1896</v>
      </c>
      <c r="F3640" s="7" t="s">
        <v>5142</v>
      </c>
      <c r="G3640" s="7" t="s">
        <v>4461</v>
      </c>
      <c r="H3640" s="8" t="s">
        <v>2088</v>
      </c>
      <c r="I3640" s="8" t="s">
        <v>10752</v>
      </c>
      <c r="J3640" s="19">
        <v>1</v>
      </c>
      <c r="K3640" s="19" t="s">
        <v>7736</v>
      </c>
      <c r="L3640" s="11">
        <v>0.8</v>
      </c>
      <c r="M3640" s="11"/>
      <c r="N3640" s="24"/>
      <c r="P3640" s="32"/>
      <c r="T3640" s="19"/>
      <c r="U3640" s="3">
        <v>149</v>
      </c>
      <c r="X3640" t="str">
        <f t="shared" si="228"/>
        <v/>
      </c>
      <c r="Z3640" t="str">
        <f t="shared" si="229"/>
        <v/>
      </c>
      <c r="AB3640" s="9"/>
      <c r="AC3640" t="s">
        <v>2088</v>
      </c>
      <c r="AD3640">
        <f t="shared" si="230"/>
        <v>0</v>
      </c>
      <c r="AF3640" s="3"/>
      <c r="AG3640" t="s">
        <v>4714</v>
      </c>
      <c r="AH3640" s="9" t="s">
        <v>4613</v>
      </c>
    </row>
    <row r="3641" spans="1:34" ht="10.95" customHeight="1" outlineLevel="1" collapsed="1" x14ac:dyDescent="0.25">
      <c r="A3641" t="s">
        <v>2086</v>
      </c>
      <c r="C3641" s="3" t="s">
        <v>12986</v>
      </c>
      <c r="D3641" s="3">
        <v>146</v>
      </c>
      <c r="E3641" s="9">
        <v>1896</v>
      </c>
      <c r="F3641" s="7" t="s">
        <v>2977</v>
      </c>
      <c r="G3641" s="7" t="s">
        <v>4009</v>
      </c>
      <c r="H3641" s="8" t="s">
        <v>6395</v>
      </c>
      <c r="I3641" s="8" t="s">
        <v>10752</v>
      </c>
      <c r="J3641" s="19">
        <v>3</v>
      </c>
      <c r="K3641" s="19" t="s">
        <v>7736</v>
      </c>
      <c r="L3641" s="11">
        <v>1.5</v>
      </c>
      <c r="M3641" s="11"/>
      <c r="N3641" s="24"/>
      <c r="P3641" s="32"/>
      <c r="T3641" s="19"/>
      <c r="U3641" s="3">
        <v>153</v>
      </c>
      <c r="X3641" t="str">
        <f t="shared" si="228"/>
        <v/>
      </c>
      <c r="Z3641" t="str">
        <f t="shared" si="229"/>
        <v/>
      </c>
      <c r="AB3641" s="9"/>
      <c r="AC3641" t="s">
        <v>6395</v>
      </c>
      <c r="AD3641">
        <f t="shared" si="230"/>
        <v>0</v>
      </c>
      <c r="AF3641" s="3"/>
      <c r="AG3641" t="s">
        <v>6396</v>
      </c>
      <c r="AH3641" s="9" t="s">
        <v>4613</v>
      </c>
    </row>
    <row r="3642" spans="1:34" ht="10.95" customHeight="1" outlineLevel="1" x14ac:dyDescent="0.25">
      <c r="A3642" t="s">
        <v>2086</v>
      </c>
      <c r="C3642" s="3" t="s">
        <v>12986</v>
      </c>
      <c r="D3642" s="3">
        <v>148</v>
      </c>
      <c r="E3642" s="9">
        <v>1896</v>
      </c>
      <c r="F3642" s="7" t="s">
        <v>5282</v>
      </c>
      <c r="G3642" s="7" t="s">
        <v>1123</v>
      </c>
      <c r="H3642" s="8" t="s">
        <v>4717</v>
      </c>
      <c r="I3642" s="8" t="s">
        <v>10752</v>
      </c>
      <c r="J3642" s="19">
        <v>3</v>
      </c>
      <c r="K3642" s="19" t="s">
        <v>7736</v>
      </c>
      <c r="L3642" s="11">
        <v>1.5</v>
      </c>
      <c r="M3642" s="11"/>
      <c r="N3642" s="24"/>
      <c r="P3642" s="32"/>
      <c r="T3642" s="19"/>
      <c r="U3642" s="3">
        <v>155</v>
      </c>
      <c r="X3642" t="str">
        <f t="shared" si="228"/>
        <v/>
      </c>
      <c r="Z3642" t="str">
        <f t="shared" si="229"/>
        <v/>
      </c>
      <c r="AB3642" s="9"/>
      <c r="AC3642" t="s">
        <v>4717</v>
      </c>
      <c r="AD3642">
        <f t="shared" si="230"/>
        <v>0</v>
      </c>
      <c r="AF3642" s="3"/>
      <c r="AG3642" t="s">
        <v>5106</v>
      </c>
      <c r="AH3642" s="9" t="s">
        <v>4613</v>
      </c>
    </row>
    <row r="3643" spans="1:34" ht="10.95" customHeight="1" outlineLevel="1" x14ac:dyDescent="0.25">
      <c r="A3643" t="s">
        <v>2086</v>
      </c>
      <c r="C3643" s="3" t="s">
        <v>12986</v>
      </c>
      <c r="D3643" s="3">
        <v>149</v>
      </c>
      <c r="E3643" s="9">
        <v>1896</v>
      </c>
      <c r="F3643" s="7" t="s">
        <v>3424</v>
      </c>
      <c r="G3643" s="7" t="s">
        <v>5040</v>
      </c>
      <c r="H3643" s="8" t="s">
        <v>4717</v>
      </c>
      <c r="I3643" s="8" t="s">
        <v>10752</v>
      </c>
      <c r="J3643" s="19">
        <v>3</v>
      </c>
      <c r="K3643" s="19" t="s">
        <v>7736</v>
      </c>
      <c r="L3643" s="11">
        <v>1.5</v>
      </c>
      <c r="M3643" s="11"/>
      <c r="N3643" s="24"/>
      <c r="P3643" s="32"/>
      <c r="T3643" s="19"/>
      <c r="U3643" s="3">
        <v>156</v>
      </c>
      <c r="X3643" t="str">
        <f t="shared" si="228"/>
        <v/>
      </c>
      <c r="Z3643" t="str">
        <f t="shared" si="229"/>
        <v/>
      </c>
      <c r="AB3643" s="9"/>
      <c r="AC3643" t="s">
        <v>4717</v>
      </c>
      <c r="AD3643">
        <f t="shared" si="230"/>
        <v>0</v>
      </c>
      <c r="AF3643" s="3"/>
      <c r="AG3643" t="s">
        <v>5106</v>
      </c>
      <c r="AH3643" s="9" t="s">
        <v>4613</v>
      </c>
    </row>
    <row r="3644" spans="1:34" ht="10.95" customHeight="1" outlineLevel="1" x14ac:dyDescent="0.25">
      <c r="A3644" t="s">
        <v>2086</v>
      </c>
      <c r="C3644" s="3" t="s">
        <v>12986</v>
      </c>
      <c r="D3644" s="3" t="s">
        <v>10749</v>
      </c>
      <c r="E3644" s="9">
        <v>1896</v>
      </c>
      <c r="F3644" s="7" t="s">
        <v>21899</v>
      </c>
      <c r="G3644" s="7" t="s">
        <v>593</v>
      </c>
      <c r="H3644" s="8" t="s">
        <v>4717</v>
      </c>
      <c r="I3644" s="8" t="s">
        <v>10753</v>
      </c>
      <c r="J3644" s="19">
        <v>3</v>
      </c>
      <c r="K3644" s="19" t="s">
        <v>7736</v>
      </c>
      <c r="L3644" s="11">
        <v>0.4</v>
      </c>
      <c r="M3644" s="11"/>
      <c r="N3644" s="24"/>
      <c r="P3644" s="32"/>
      <c r="T3644" s="19"/>
      <c r="U3644" s="3" t="s">
        <v>6397</v>
      </c>
      <c r="X3644" t="str">
        <f t="shared" si="228"/>
        <v/>
      </c>
      <c r="Z3644" t="str">
        <f t="shared" si="229"/>
        <v/>
      </c>
      <c r="AB3644" s="9"/>
      <c r="AC3644" t="s">
        <v>4717</v>
      </c>
      <c r="AD3644">
        <f t="shared" si="230"/>
        <v>0</v>
      </c>
      <c r="AF3644" s="3"/>
      <c r="AG3644" t="s">
        <v>5106</v>
      </c>
      <c r="AH3644" s="9" t="s">
        <v>4613</v>
      </c>
    </row>
    <row r="3645" spans="1:34" ht="10.95" customHeight="1" outlineLevel="1" x14ac:dyDescent="0.25">
      <c r="A3645" t="s">
        <v>2086</v>
      </c>
      <c r="C3645" s="3" t="s">
        <v>12986</v>
      </c>
      <c r="D3645" s="3" t="s">
        <v>10750</v>
      </c>
      <c r="E3645" s="9">
        <v>1896</v>
      </c>
      <c r="F3645" s="7" t="s">
        <v>5142</v>
      </c>
      <c r="G3645" s="7" t="s">
        <v>4461</v>
      </c>
      <c r="H3645" s="8" t="s">
        <v>2088</v>
      </c>
      <c r="I3645" s="8" t="s">
        <v>10753</v>
      </c>
      <c r="J3645" s="19">
        <v>1</v>
      </c>
      <c r="K3645" s="19" t="s">
        <v>7736</v>
      </c>
      <c r="L3645" s="11">
        <v>0.4</v>
      </c>
      <c r="M3645" s="11"/>
      <c r="N3645" s="24"/>
      <c r="P3645" s="32"/>
      <c r="T3645" s="19"/>
      <c r="U3645" s="3" t="s">
        <v>6398</v>
      </c>
      <c r="X3645" t="str">
        <f t="shared" si="228"/>
        <v/>
      </c>
      <c r="Z3645" t="str">
        <f t="shared" si="229"/>
        <v/>
      </c>
      <c r="AB3645" s="9"/>
      <c r="AC3645" t="s">
        <v>2088</v>
      </c>
      <c r="AD3645">
        <f t="shared" si="230"/>
        <v>0</v>
      </c>
      <c r="AF3645" s="3"/>
      <c r="AG3645" t="s">
        <v>4714</v>
      </c>
      <c r="AH3645" s="9" t="s">
        <v>4613</v>
      </c>
    </row>
    <row r="3646" spans="1:34" ht="10.95" customHeight="1" outlineLevel="1" x14ac:dyDescent="0.25">
      <c r="A3646" t="s">
        <v>2086</v>
      </c>
      <c r="C3646" s="3" t="s">
        <v>12986</v>
      </c>
      <c r="D3646" s="3" t="s">
        <v>32</v>
      </c>
      <c r="E3646" s="9">
        <v>1896</v>
      </c>
      <c r="F3646" s="7" t="s">
        <v>2977</v>
      </c>
      <c r="G3646" s="7" t="s">
        <v>4009</v>
      </c>
      <c r="H3646" s="8" t="s">
        <v>6395</v>
      </c>
      <c r="I3646" s="8" t="s">
        <v>10753</v>
      </c>
      <c r="J3646" s="19">
        <v>3</v>
      </c>
      <c r="K3646" s="19" t="s">
        <v>7736</v>
      </c>
      <c r="L3646" s="11">
        <v>0.4</v>
      </c>
      <c r="M3646" s="11"/>
      <c r="N3646" s="24"/>
      <c r="P3646" s="32"/>
      <c r="T3646" s="19"/>
      <c r="U3646" s="3" t="s">
        <v>6399</v>
      </c>
      <c r="X3646" t="str">
        <f t="shared" si="228"/>
        <v/>
      </c>
      <c r="Z3646" t="str">
        <f t="shared" si="229"/>
        <v/>
      </c>
      <c r="AB3646" s="9"/>
      <c r="AC3646" t="s">
        <v>6395</v>
      </c>
      <c r="AD3646">
        <f t="shared" si="230"/>
        <v>0</v>
      </c>
      <c r="AF3646" s="3"/>
      <c r="AG3646" t="s">
        <v>6396</v>
      </c>
      <c r="AH3646" s="9" t="s">
        <v>4613</v>
      </c>
    </row>
    <row r="3647" spans="1:34" ht="10.95" customHeight="1" outlineLevel="1" x14ac:dyDescent="0.25">
      <c r="A3647" t="s">
        <v>2086</v>
      </c>
      <c r="C3647" s="3" t="s">
        <v>12986</v>
      </c>
      <c r="D3647" s="3" t="s">
        <v>40</v>
      </c>
      <c r="E3647" s="9">
        <v>1896</v>
      </c>
      <c r="F3647" s="7" t="s">
        <v>5282</v>
      </c>
      <c r="G3647" s="7" t="s">
        <v>1123</v>
      </c>
      <c r="H3647" s="8" t="s">
        <v>4717</v>
      </c>
      <c r="I3647" s="8" t="s">
        <v>10753</v>
      </c>
      <c r="J3647" s="19">
        <v>3</v>
      </c>
      <c r="K3647" s="19" t="s">
        <v>7736</v>
      </c>
      <c r="L3647" s="11">
        <v>0.4</v>
      </c>
      <c r="M3647" s="11"/>
      <c r="N3647" s="24"/>
      <c r="P3647" s="32"/>
      <c r="T3647" s="19"/>
      <c r="U3647" s="3" t="s">
        <v>6400</v>
      </c>
      <c r="X3647" t="str">
        <f t="shared" si="228"/>
        <v/>
      </c>
      <c r="Z3647" t="str">
        <f t="shared" si="229"/>
        <v/>
      </c>
      <c r="AB3647" s="9"/>
      <c r="AC3647" t="s">
        <v>4717</v>
      </c>
      <c r="AD3647">
        <f t="shared" si="230"/>
        <v>0</v>
      </c>
      <c r="AF3647" s="3"/>
      <c r="AG3647" t="s">
        <v>5106</v>
      </c>
      <c r="AH3647" s="9" t="s">
        <v>4613</v>
      </c>
    </row>
    <row r="3648" spans="1:34" ht="10.95" customHeight="1" outlineLevel="1" x14ac:dyDescent="0.25">
      <c r="A3648" t="s">
        <v>2086</v>
      </c>
      <c r="C3648" s="3" t="s">
        <v>12986</v>
      </c>
      <c r="D3648" s="3" t="s">
        <v>5362</v>
      </c>
      <c r="E3648" s="9">
        <v>1896</v>
      </c>
      <c r="F3648" s="7" t="s">
        <v>3424</v>
      </c>
      <c r="G3648" s="7" t="s">
        <v>5040</v>
      </c>
      <c r="H3648" s="8" t="s">
        <v>4717</v>
      </c>
      <c r="I3648" s="8" t="s">
        <v>10753</v>
      </c>
      <c r="J3648" s="19">
        <v>3</v>
      </c>
      <c r="K3648" s="19" t="s">
        <v>7736</v>
      </c>
      <c r="L3648" s="11">
        <v>0.4</v>
      </c>
      <c r="M3648" s="11"/>
      <c r="N3648" s="24"/>
      <c r="P3648" s="32"/>
      <c r="T3648" s="19"/>
      <c r="U3648" s="3" t="s">
        <v>6401</v>
      </c>
      <c r="X3648" t="str">
        <f t="shared" si="228"/>
        <v/>
      </c>
      <c r="Z3648" t="str">
        <f t="shared" si="229"/>
        <v/>
      </c>
      <c r="AB3648" s="9"/>
      <c r="AC3648" t="s">
        <v>4717</v>
      </c>
      <c r="AD3648">
        <f t="shared" si="230"/>
        <v>0</v>
      </c>
      <c r="AF3648" s="3"/>
      <c r="AG3648" t="s">
        <v>5106</v>
      </c>
      <c r="AH3648" s="9" t="s">
        <v>4613</v>
      </c>
    </row>
    <row r="3649" spans="1:34" ht="10.95" customHeight="1" outlineLevel="1" x14ac:dyDescent="0.25">
      <c r="A3649" t="s">
        <v>2086</v>
      </c>
      <c r="C3649" s="3" t="s">
        <v>12986</v>
      </c>
      <c r="D3649" s="3" t="s">
        <v>10757</v>
      </c>
      <c r="E3649" s="9">
        <v>1896</v>
      </c>
      <c r="F3649" s="7" t="s">
        <v>6389</v>
      </c>
      <c r="G3649" s="7" t="s">
        <v>593</v>
      </c>
      <c r="H3649" s="8" t="s">
        <v>4717</v>
      </c>
      <c r="I3649" s="8" t="s">
        <v>10756</v>
      </c>
      <c r="J3649" s="19">
        <v>3</v>
      </c>
      <c r="K3649" s="19" t="s">
        <v>7738</v>
      </c>
      <c r="L3649" s="11"/>
      <c r="M3649" s="11"/>
      <c r="N3649" s="24"/>
      <c r="P3649" s="32"/>
      <c r="T3649" s="19"/>
      <c r="U3649" s="3" t="s">
        <v>976</v>
      </c>
      <c r="X3649" t="str">
        <f t="shared" si="228"/>
        <v/>
      </c>
      <c r="Z3649" t="str">
        <f t="shared" si="229"/>
        <v/>
      </c>
      <c r="AB3649" s="9"/>
      <c r="AC3649" t="s">
        <v>4717</v>
      </c>
      <c r="AD3649">
        <f t="shared" si="230"/>
        <v>0</v>
      </c>
      <c r="AF3649" s="3"/>
      <c r="AG3649" t="s">
        <v>5106</v>
      </c>
      <c r="AH3649" s="9" t="s">
        <v>4613</v>
      </c>
    </row>
    <row r="3650" spans="1:34" ht="10.95" customHeight="1" outlineLevel="1" x14ac:dyDescent="0.25">
      <c r="A3650" t="s">
        <v>2086</v>
      </c>
      <c r="C3650" s="3" t="s">
        <v>12986</v>
      </c>
      <c r="D3650" s="3" t="s">
        <v>10758</v>
      </c>
      <c r="E3650" s="9">
        <v>1896</v>
      </c>
      <c r="F3650" s="7" t="s">
        <v>5142</v>
      </c>
      <c r="G3650" s="7" t="s">
        <v>4461</v>
      </c>
      <c r="H3650" s="8" t="s">
        <v>2088</v>
      </c>
      <c r="I3650" s="8" t="s">
        <v>10756</v>
      </c>
      <c r="J3650" s="19">
        <v>1</v>
      </c>
      <c r="K3650" s="19" t="s">
        <v>7738</v>
      </c>
      <c r="L3650" s="11"/>
      <c r="M3650" s="11"/>
      <c r="N3650" s="24"/>
      <c r="P3650" s="32"/>
      <c r="T3650" s="19"/>
      <c r="U3650" s="3" t="s">
        <v>977</v>
      </c>
      <c r="X3650" t="str">
        <f t="shared" ref="X3650:X3713" si="231">IF(COUNTIF(F3650,"*fdc*"),1,"")</f>
        <v/>
      </c>
      <c r="Z3650" t="str">
        <f t="shared" ref="Z3650:Z3713" si="232">IF(COUNTIF(F3650,"*s/s*"),1,"")</f>
        <v/>
      </c>
      <c r="AB3650" s="9"/>
      <c r="AC3650" t="s">
        <v>2088</v>
      </c>
      <c r="AD3650">
        <f t="shared" si="230"/>
        <v>0</v>
      </c>
      <c r="AF3650" s="3"/>
      <c r="AG3650" t="s">
        <v>4714</v>
      </c>
      <c r="AH3650" s="9" t="s">
        <v>4613</v>
      </c>
    </row>
    <row r="3651" spans="1:34" ht="10.95" customHeight="1" outlineLevel="1" x14ac:dyDescent="0.25">
      <c r="A3651" t="s">
        <v>2086</v>
      </c>
      <c r="C3651" s="3" t="s">
        <v>12986</v>
      </c>
      <c r="D3651" s="3" t="s">
        <v>34</v>
      </c>
      <c r="E3651" s="9">
        <v>1896</v>
      </c>
      <c r="F3651" s="7" t="s">
        <v>2977</v>
      </c>
      <c r="G3651" s="7" t="s">
        <v>979</v>
      </c>
      <c r="H3651" s="8" t="s">
        <v>6395</v>
      </c>
      <c r="I3651" s="8" t="s">
        <v>10756</v>
      </c>
      <c r="J3651" s="19">
        <v>3</v>
      </c>
      <c r="K3651" s="19" t="s">
        <v>7738</v>
      </c>
      <c r="L3651" s="11"/>
      <c r="M3651" s="11"/>
      <c r="N3651" s="24"/>
      <c r="P3651" s="32"/>
      <c r="T3651" s="19"/>
      <c r="U3651" s="3" t="s">
        <v>978</v>
      </c>
      <c r="X3651" t="str">
        <f t="shared" si="231"/>
        <v/>
      </c>
      <c r="Z3651" t="str">
        <f t="shared" si="232"/>
        <v/>
      </c>
      <c r="AB3651" s="9"/>
      <c r="AC3651" t="s">
        <v>6395</v>
      </c>
      <c r="AD3651">
        <f t="shared" si="230"/>
        <v>0</v>
      </c>
      <c r="AF3651" s="3"/>
      <c r="AG3651" t="s">
        <v>6396</v>
      </c>
      <c r="AH3651" s="9" t="s">
        <v>4613</v>
      </c>
    </row>
    <row r="3652" spans="1:34" ht="10.95" customHeight="1" outlineLevel="1" x14ac:dyDescent="0.25">
      <c r="A3652" t="s">
        <v>2086</v>
      </c>
      <c r="C3652" s="3" t="s">
        <v>12986</v>
      </c>
      <c r="D3652" s="3" t="s">
        <v>41</v>
      </c>
      <c r="E3652" s="9">
        <v>1896</v>
      </c>
      <c r="F3652" s="7" t="s">
        <v>5282</v>
      </c>
      <c r="G3652" s="7" t="s">
        <v>1123</v>
      </c>
      <c r="H3652" s="8" t="s">
        <v>4717</v>
      </c>
      <c r="I3652" s="8" t="s">
        <v>10756</v>
      </c>
      <c r="J3652" s="19">
        <v>3</v>
      </c>
      <c r="K3652" s="19" t="s">
        <v>7738</v>
      </c>
      <c r="L3652" s="11"/>
      <c r="M3652" s="11"/>
      <c r="N3652" s="24"/>
      <c r="P3652" s="32"/>
      <c r="T3652" s="19"/>
      <c r="U3652" s="3" t="s">
        <v>7979</v>
      </c>
      <c r="X3652" t="str">
        <f t="shared" si="231"/>
        <v/>
      </c>
      <c r="Z3652" t="str">
        <f t="shared" si="232"/>
        <v/>
      </c>
      <c r="AB3652" s="9"/>
      <c r="AC3652" t="s">
        <v>4717</v>
      </c>
      <c r="AD3652">
        <f t="shared" si="230"/>
        <v>0</v>
      </c>
      <c r="AF3652" s="3"/>
      <c r="AG3652" t="s">
        <v>5106</v>
      </c>
      <c r="AH3652" s="9" t="s">
        <v>4613</v>
      </c>
    </row>
    <row r="3653" spans="1:34" ht="10.95" customHeight="1" outlineLevel="1" x14ac:dyDescent="0.25">
      <c r="A3653" t="s">
        <v>2086</v>
      </c>
      <c r="C3653" s="3" t="s">
        <v>12986</v>
      </c>
      <c r="D3653" s="3" t="s">
        <v>5363</v>
      </c>
      <c r="E3653" s="9">
        <v>1896</v>
      </c>
      <c r="F3653" s="7" t="s">
        <v>3424</v>
      </c>
      <c r="G3653" s="7" t="s">
        <v>5040</v>
      </c>
      <c r="H3653" s="8" t="s">
        <v>4717</v>
      </c>
      <c r="I3653" s="8" t="s">
        <v>10756</v>
      </c>
      <c r="J3653" s="19">
        <v>3</v>
      </c>
      <c r="K3653" s="19" t="s">
        <v>7738</v>
      </c>
      <c r="L3653" s="11"/>
      <c r="M3653" s="11"/>
      <c r="N3653" s="24"/>
      <c r="P3653" s="32"/>
      <c r="T3653" s="19"/>
      <c r="U3653" s="3" t="s">
        <v>7980</v>
      </c>
      <c r="X3653" t="str">
        <f t="shared" si="231"/>
        <v/>
      </c>
      <c r="Z3653" t="str">
        <f t="shared" si="232"/>
        <v/>
      </c>
      <c r="AB3653" s="9"/>
      <c r="AC3653" t="s">
        <v>4717</v>
      </c>
      <c r="AD3653">
        <f t="shared" si="230"/>
        <v>0</v>
      </c>
      <c r="AF3653" s="3"/>
      <c r="AG3653" t="s">
        <v>5106</v>
      </c>
      <c r="AH3653" s="9" t="s">
        <v>4613</v>
      </c>
    </row>
    <row r="3654" spans="1:34" ht="10.95" customHeight="1" outlineLevel="1" x14ac:dyDescent="0.25">
      <c r="A3654" t="s">
        <v>2086</v>
      </c>
      <c r="C3654" s="3" t="s">
        <v>12986</v>
      </c>
      <c r="D3654" s="3" t="s">
        <v>10759</v>
      </c>
      <c r="E3654" s="9">
        <v>1896</v>
      </c>
      <c r="F3654" s="7" t="s">
        <v>6389</v>
      </c>
      <c r="G3654" s="7" t="s">
        <v>593</v>
      </c>
      <c r="H3654" s="8" t="s">
        <v>4717</v>
      </c>
      <c r="I3654" s="8" t="s">
        <v>10756</v>
      </c>
      <c r="J3654" s="19">
        <v>3</v>
      </c>
      <c r="K3654" s="19" t="s">
        <v>7738</v>
      </c>
      <c r="L3654" s="11"/>
      <c r="M3654" s="11"/>
      <c r="N3654" s="24"/>
      <c r="P3654" s="32"/>
      <c r="T3654" s="19"/>
      <c r="U3654" s="3" t="s">
        <v>828</v>
      </c>
      <c r="X3654" t="str">
        <f t="shared" si="231"/>
        <v/>
      </c>
      <c r="Z3654" t="str">
        <f t="shared" si="232"/>
        <v/>
      </c>
      <c r="AB3654" s="9"/>
      <c r="AC3654" t="s">
        <v>4717</v>
      </c>
      <c r="AD3654">
        <f t="shared" si="230"/>
        <v>0</v>
      </c>
      <c r="AF3654" s="3"/>
      <c r="AG3654" t="s">
        <v>5106</v>
      </c>
      <c r="AH3654" s="9" t="s">
        <v>4613</v>
      </c>
    </row>
    <row r="3655" spans="1:34" ht="10.95" customHeight="1" outlineLevel="1" x14ac:dyDescent="0.25">
      <c r="A3655" t="s">
        <v>2086</v>
      </c>
      <c r="C3655" s="3" t="s">
        <v>12986</v>
      </c>
      <c r="D3655" s="3" t="s">
        <v>10760</v>
      </c>
      <c r="E3655" s="9">
        <v>1896</v>
      </c>
      <c r="F3655" s="7" t="s">
        <v>5142</v>
      </c>
      <c r="G3655" s="7" t="s">
        <v>4461</v>
      </c>
      <c r="H3655" s="8" t="s">
        <v>2088</v>
      </c>
      <c r="I3655" s="8" t="s">
        <v>10756</v>
      </c>
      <c r="J3655" s="19">
        <v>1</v>
      </c>
      <c r="K3655" s="19" t="s">
        <v>7738</v>
      </c>
      <c r="L3655" s="11"/>
      <c r="M3655" s="11"/>
      <c r="N3655" s="24"/>
      <c r="P3655" s="32"/>
      <c r="T3655" s="19"/>
      <c r="U3655" s="3" t="s">
        <v>829</v>
      </c>
      <c r="W3655" t="s">
        <v>7738</v>
      </c>
      <c r="X3655" t="str">
        <f t="shared" si="231"/>
        <v/>
      </c>
      <c r="Z3655" t="str">
        <f t="shared" si="232"/>
        <v/>
      </c>
      <c r="AB3655" s="9"/>
      <c r="AC3655" t="s">
        <v>2088</v>
      </c>
      <c r="AD3655">
        <f t="shared" si="230"/>
        <v>0</v>
      </c>
      <c r="AF3655" s="3"/>
      <c r="AG3655" t="s">
        <v>4714</v>
      </c>
      <c r="AH3655" s="9" t="s">
        <v>4613</v>
      </c>
    </row>
    <row r="3656" spans="1:34" ht="10.95" customHeight="1" outlineLevel="1" x14ac:dyDescent="0.25">
      <c r="A3656" t="s">
        <v>2086</v>
      </c>
      <c r="C3656" s="3" t="s">
        <v>12986</v>
      </c>
      <c r="D3656" s="3" t="s">
        <v>36</v>
      </c>
      <c r="E3656" s="9">
        <v>1896</v>
      </c>
      <c r="F3656" s="7" t="s">
        <v>2977</v>
      </c>
      <c r="G3656" s="7" t="s">
        <v>2820</v>
      </c>
      <c r="H3656" s="8" t="s">
        <v>6395</v>
      </c>
      <c r="I3656" s="8" t="s">
        <v>10756</v>
      </c>
      <c r="J3656" s="19">
        <v>3</v>
      </c>
      <c r="K3656" s="19" t="s">
        <v>7738</v>
      </c>
      <c r="L3656" s="11"/>
      <c r="M3656" s="11"/>
      <c r="N3656" s="24"/>
      <c r="P3656" s="32"/>
      <c r="T3656" s="19"/>
      <c r="U3656" s="3" t="s">
        <v>5368</v>
      </c>
      <c r="X3656" t="str">
        <f t="shared" si="231"/>
        <v/>
      </c>
      <c r="Z3656" t="str">
        <f t="shared" si="232"/>
        <v/>
      </c>
      <c r="AB3656" s="9"/>
      <c r="AC3656" t="s">
        <v>6395</v>
      </c>
      <c r="AD3656">
        <f t="shared" si="230"/>
        <v>0</v>
      </c>
      <c r="AF3656" s="3"/>
      <c r="AG3656" t="s">
        <v>6396</v>
      </c>
      <c r="AH3656" s="9" t="s">
        <v>4613</v>
      </c>
    </row>
    <row r="3657" spans="1:34" ht="10.95" customHeight="1" outlineLevel="1" x14ac:dyDescent="0.25">
      <c r="A3657" t="s">
        <v>2086</v>
      </c>
      <c r="C3657" s="3" t="s">
        <v>12986</v>
      </c>
      <c r="D3657" s="3" t="s">
        <v>10761</v>
      </c>
      <c r="E3657" s="9">
        <v>1896</v>
      </c>
      <c r="F3657" s="7" t="s">
        <v>5282</v>
      </c>
      <c r="G3657" s="7" t="s">
        <v>1123</v>
      </c>
      <c r="H3657" s="8" t="s">
        <v>4717</v>
      </c>
      <c r="I3657" s="8" t="s">
        <v>10756</v>
      </c>
      <c r="J3657" s="19">
        <v>3</v>
      </c>
      <c r="K3657" s="19" t="s">
        <v>7736</v>
      </c>
      <c r="L3657" s="11">
        <v>0.7</v>
      </c>
      <c r="M3657" s="11"/>
      <c r="N3657" s="24"/>
      <c r="P3657" s="32"/>
      <c r="T3657" s="19"/>
      <c r="U3657" s="3" t="s">
        <v>5370</v>
      </c>
      <c r="X3657" t="str">
        <f t="shared" si="231"/>
        <v/>
      </c>
      <c r="Z3657" t="str">
        <f t="shared" si="232"/>
        <v/>
      </c>
      <c r="AB3657" s="9"/>
      <c r="AC3657" t="s">
        <v>4717</v>
      </c>
      <c r="AD3657">
        <f t="shared" si="230"/>
        <v>0</v>
      </c>
      <c r="AF3657" s="3"/>
      <c r="AG3657" t="s">
        <v>5106</v>
      </c>
      <c r="AH3657" s="9" t="s">
        <v>4613</v>
      </c>
    </row>
    <row r="3658" spans="1:34" ht="10.95" customHeight="1" outlineLevel="1" collapsed="1" x14ac:dyDescent="0.25">
      <c r="A3658" t="s">
        <v>2086</v>
      </c>
      <c r="C3658" s="3" t="s">
        <v>12986</v>
      </c>
      <c r="D3658" s="3" t="s">
        <v>5364</v>
      </c>
      <c r="E3658" s="9">
        <v>1896</v>
      </c>
      <c r="F3658" s="7" t="s">
        <v>3424</v>
      </c>
      <c r="G3658" s="7" t="s">
        <v>5040</v>
      </c>
      <c r="H3658" s="8" t="s">
        <v>4717</v>
      </c>
      <c r="I3658" s="8" t="s">
        <v>10756</v>
      </c>
      <c r="J3658" s="19">
        <v>3</v>
      </c>
      <c r="K3658" s="19" t="s">
        <v>7738</v>
      </c>
      <c r="L3658" s="11"/>
      <c r="M3658" s="11"/>
      <c r="N3658" s="24"/>
      <c r="P3658" s="32"/>
      <c r="T3658" s="19"/>
      <c r="U3658" s="3" t="s">
        <v>5371</v>
      </c>
      <c r="X3658" t="str">
        <f t="shared" si="231"/>
        <v/>
      </c>
      <c r="Z3658" t="str">
        <f t="shared" si="232"/>
        <v/>
      </c>
      <c r="AB3658" s="9"/>
      <c r="AC3658" t="s">
        <v>4717</v>
      </c>
      <c r="AD3658">
        <f t="shared" si="230"/>
        <v>0</v>
      </c>
      <c r="AF3658" s="3"/>
      <c r="AG3658" t="s">
        <v>5106</v>
      </c>
      <c r="AH3658" s="9" t="s">
        <v>4613</v>
      </c>
    </row>
    <row r="3659" spans="1:34" ht="10.95" customHeight="1" outlineLevel="1" x14ac:dyDescent="0.25">
      <c r="A3659" t="s">
        <v>2086</v>
      </c>
      <c r="C3659" s="3" t="s">
        <v>12986</v>
      </c>
      <c r="D3659" s="3" t="s">
        <v>10762</v>
      </c>
      <c r="E3659" s="9">
        <v>1896</v>
      </c>
      <c r="F3659" s="7" t="s">
        <v>6389</v>
      </c>
      <c r="G3659" s="7" t="s">
        <v>593</v>
      </c>
      <c r="H3659" s="8" t="s">
        <v>4717</v>
      </c>
      <c r="I3659" s="8" t="s">
        <v>10756</v>
      </c>
      <c r="J3659" s="19">
        <v>3</v>
      </c>
      <c r="K3659" s="19" t="s">
        <v>7738</v>
      </c>
      <c r="L3659" s="11"/>
      <c r="M3659" s="11"/>
      <c r="N3659" s="24"/>
      <c r="P3659" s="32"/>
      <c r="T3659" s="19"/>
      <c r="U3659" s="3" t="s">
        <v>830</v>
      </c>
      <c r="X3659" t="str">
        <f t="shared" si="231"/>
        <v/>
      </c>
      <c r="Z3659" t="str">
        <f t="shared" si="232"/>
        <v/>
      </c>
      <c r="AB3659" s="9"/>
      <c r="AC3659" t="s">
        <v>4717</v>
      </c>
      <c r="AD3659">
        <f t="shared" si="230"/>
        <v>0</v>
      </c>
      <c r="AF3659" s="3"/>
      <c r="AG3659" t="s">
        <v>5106</v>
      </c>
      <c r="AH3659" s="9" t="s">
        <v>4925</v>
      </c>
    </row>
    <row r="3660" spans="1:34" ht="10.95" customHeight="1" outlineLevel="1" x14ac:dyDescent="0.25">
      <c r="A3660" t="s">
        <v>2086</v>
      </c>
      <c r="C3660" s="3" t="s">
        <v>12986</v>
      </c>
      <c r="D3660" s="3" t="s">
        <v>10763</v>
      </c>
      <c r="E3660" s="9">
        <v>1896</v>
      </c>
      <c r="F3660" s="7" t="s">
        <v>5142</v>
      </c>
      <c r="G3660" s="7" t="s">
        <v>4461</v>
      </c>
      <c r="H3660" s="8" t="s">
        <v>2088</v>
      </c>
      <c r="I3660" s="8" t="s">
        <v>10756</v>
      </c>
      <c r="J3660" s="19">
        <v>1</v>
      </c>
      <c r="K3660" s="19" t="s">
        <v>7738</v>
      </c>
      <c r="L3660" s="11"/>
      <c r="M3660" s="11"/>
      <c r="N3660" s="24"/>
      <c r="P3660" s="32"/>
      <c r="T3660" s="19"/>
      <c r="U3660" s="3" t="s">
        <v>5525</v>
      </c>
      <c r="X3660" t="str">
        <f t="shared" si="231"/>
        <v/>
      </c>
      <c r="Z3660" t="str">
        <f t="shared" si="232"/>
        <v/>
      </c>
      <c r="AB3660" s="9"/>
      <c r="AC3660" t="s">
        <v>2088</v>
      </c>
      <c r="AD3660">
        <f t="shared" si="230"/>
        <v>0</v>
      </c>
      <c r="AF3660" s="3"/>
      <c r="AG3660" t="s">
        <v>4714</v>
      </c>
      <c r="AH3660" s="9" t="s">
        <v>4925</v>
      </c>
    </row>
    <row r="3661" spans="1:34" ht="10.95" customHeight="1" outlineLevel="1" x14ac:dyDescent="0.25">
      <c r="A3661" t="s">
        <v>2086</v>
      </c>
      <c r="C3661" s="3" t="s">
        <v>12986</v>
      </c>
      <c r="D3661" s="3" t="s">
        <v>10764</v>
      </c>
      <c r="E3661" s="9">
        <v>1896</v>
      </c>
      <c r="F3661" s="7" t="s">
        <v>2977</v>
      </c>
      <c r="G3661" s="7" t="s">
        <v>2820</v>
      </c>
      <c r="H3661" s="8" t="s">
        <v>6395</v>
      </c>
      <c r="I3661" s="8" t="s">
        <v>10756</v>
      </c>
      <c r="J3661" s="19">
        <v>3</v>
      </c>
      <c r="K3661" s="19" t="s">
        <v>7738</v>
      </c>
      <c r="L3661" s="11"/>
      <c r="M3661" s="11"/>
      <c r="N3661" s="24"/>
      <c r="P3661" s="32"/>
      <c r="T3661" s="19"/>
      <c r="U3661" s="3" t="s">
        <v>5529</v>
      </c>
      <c r="X3661" t="str">
        <f t="shared" si="231"/>
        <v/>
      </c>
      <c r="Z3661" t="str">
        <f t="shared" si="232"/>
        <v/>
      </c>
      <c r="AB3661" s="9"/>
      <c r="AC3661" t="s">
        <v>6395</v>
      </c>
      <c r="AD3661">
        <f t="shared" si="230"/>
        <v>0</v>
      </c>
      <c r="AF3661" s="3"/>
      <c r="AG3661" t="s">
        <v>6396</v>
      </c>
      <c r="AH3661" s="9" t="s">
        <v>4623</v>
      </c>
    </row>
    <row r="3662" spans="1:34" ht="10.95" customHeight="1" outlineLevel="1" x14ac:dyDescent="0.25">
      <c r="A3662" t="s">
        <v>2086</v>
      </c>
      <c r="C3662" s="3" t="s">
        <v>12986</v>
      </c>
      <c r="D3662" s="3" t="s">
        <v>10765</v>
      </c>
      <c r="E3662" s="9">
        <v>1896</v>
      </c>
      <c r="F3662" s="7" t="s">
        <v>5282</v>
      </c>
      <c r="G3662" s="7" t="s">
        <v>1123</v>
      </c>
      <c r="H3662" s="8" t="s">
        <v>4717</v>
      </c>
      <c r="I3662" s="8" t="s">
        <v>10756</v>
      </c>
      <c r="J3662" s="19">
        <v>3</v>
      </c>
      <c r="K3662" s="19" t="s">
        <v>7738</v>
      </c>
      <c r="L3662" s="11"/>
      <c r="M3662" s="11"/>
      <c r="N3662" s="24"/>
      <c r="P3662" s="32"/>
      <c r="T3662" s="19"/>
      <c r="U3662" s="3" t="s">
        <v>5530</v>
      </c>
      <c r="X3662" t="str">
        <f t="shared" si="231"/>
        <v/>
      </c>
      <c r="Z3662" t="str">
        <f t="shared" si="232"/>
        <v/>
      </c>
      <c r="AB3662" s="9"/>
      <c r="AC3662" t="s">
        <v>4717</v>
      </c>
      <c r="AD3662">
        <f t="shared" si="230"/>
        <v>0</v>
      </c>
      <c r="AF3662" s="3"/>
      <c r="AG3662" t="s">
        <v>5106</v>
      </c>
      <c r="AH3662" s="9" t="s">
        <v>4623</v>
      </c>
    </row>
    <row r="3663" spans="1:34" ht="10.95" customHeight="1" outlineLevel="1" x14ac:dyDescent="0.25">
      <c r="A3663" t="s">
        <v>2086</v>
      </c>
      <c r="C3663" s="3" t="s">
        <v>12986</v>
      </c>
      <c r="D3663" s="3" t="s">
        <v>10766</v>
      </c>
      <c r="E3663" s="9">
        <v>1896</v>
      </c>
      <c r="F3663" s="7" t="s">
        <v>3424</v>
      </c>
      <c r="G3663" s="7" t="s">
        <v>5040</v>
      </c>
      <c r="H3663" s="8" t="s">
        <v>4717</v>
      </c>
      <c r="I3663" s="8" t="s">
        <v>10756</v>
      </c>
      <c r="J3663" s="19">
        <v>3</v>
      </c>
      <c r="K3663" s="19" t="s">
        <v>7738</v>
      </c>
      <c r="L3663" s="11"/>
      <c r="M3663" s="11"/>
      <c r="N3663" s="24"/>
      <c r="P3663" s="32"/>
      <c r="T3663" s="19"/>
      <c r="U3663" s="3" t="s">
        <v>5531</v>
      </c>
      <c r="X3663" t="str">
        <f t="shared" si="231"/>
        <v/>
      </c>
      <c r="Z3663" t="str">
        <f t="shared" si="232"/>
        <v/>
      </c>
      <c r="AB3663" s="9"/>
      <c r="AC3663" t="s">
        <v>4717</v>
      </c>
      <c r="AD3663">
        <f t="shared" si="230"/>
        <v>0</v>
      </c>
      <c r="AF3663" s="3"/>
      <c r="AG3663" t="s">
        <v>5106</v>
      </c>
      <c r="AH3663" s="9" t="s">
        <v>4623</v>
      </c>
    </row>
    <row r="3664" spans="1:34" ht="10.95" customHeight="1" outlineLevel="1" collapsed="1" x14ac:dyDescent="0.25">
      <c r="A3664" t="s">
        <v>2086</v>
      </c>
      <c r="C3664" s="3" t="s">
        <v>12986</v>
      </c>
      <c r="D3664" s="3" t="s">
        <v>10767</v>
      </c>
      <c r="E3664" s="9">
        <v>1896</v>
      </c>
      <c r="F3664" s="7" t="s">
        <v>6389</v>
      </c>
      <c r="G3664" s="7" t="s">
        <v>593</v>
      </c>
      <c r="H3664" s="8" t="s">
        <v>4717</v>
      </c>
      <c r="I3664" s="8" t="s">
        <v>10756</v>
      </c>
      <c r="J3664" s="19">
        <v>3</v>
      </c>
      <c r="K3664" s="19" t="s">
        <v>7738</v>
      </c>
      <c r="L3664" s="11"/>
      <c r="M3664" s="11"/>
      <c r="N3664" s="24"/>
      <c r="P3664" s="32"/>
      <c r="T3664" s="19"/>
      <c r="U3664" s="3" t="s">
        <v>5533</v>
      </c>
      <c r="X3664" t="str">
        <f t="shared" si="231"/>
        <v/>
      </c>
      <c r="Z3664" t="str">
        <f t="shared" si="232"/>
        <v/>
      </c>
      <c r="AB3664" s="9"/>
      <c r="AC3664" t="s">
        <v>4717</v>
      </c>
      <c r="AD3664">
        <f t="shared" si="230"/>
        <v>0</v>
      </c>
      <c r="AF3664" s="3"/>
      <c r="AG3664" t="s">
        <v>5106</v>
      </c>
      <c r="AH3664" s="9" t="s">
        <v>4925</v>
      </c>
    </row>
    <row r="3665" spans="1:34" ht="10.95" customHeight="1" outlineLevel="1" x14ac:dyDescent="0.25">
      <c r="A3665" t="s">
        <v>2086</v>
      </c>
      <c r="C3665" s="3" t="s">
        <v>12986</v>
      </c>
      <c r="D3665" s="3" t="s">
        <v>10768</v>
      </c>
      <c r="E3665" s="9">
        <v>1896</v>
      </c>
      <c r="F3665" s="7" t="s">
        <v>5142</v>
      </c>
      <c r="G3665" s="7" t="s">
        <v>4461</v>
      </c>
      <c r="H3665" s="8" t="s">
        <v>2088</v>
      </c>
      <c r="I3665" s="8" t="s">
        <v>10756</v>
      </c>
      <c r="J3665" s="19">
        <v>1</v>
      </c>
      <c r="K3665" s="19" t="s">
        <v>7738</v>
      </c>
      <c r="L3665" s="11"/>
      <c r="M3665" s="11"/>
      <c r="N3665" s="24"/>
      <c r="P3665" s="32"/>
      <c r="T3665" s="19"/>
      <c r="U3665" s="3" t="s">
        <v>3734</v>
      </c>
      <c r="X3665" t="str">
        <f t="shared" si="231"/>
        <v/>
      </c>
      <c r="Z3665" t="str">
        <f t="shared" si="232"/>
        <v/>
      </c>
      <c r="AB3665" s="9"/>
      <c r="AC3665" t="s">
        <v>2088</v>
      </c>
      <c r="AD3665">
        <f t="shared" ref="AD3665:AD3728" si="233">COUNTIF(H3665,"*Fuji*")</f>
        <v>0</v>
      </c>
      <c r="AF3665" s="3"/>
      <c r="AG3665" t="s">
        <v>4714</v>
      </c>
      <c r="AH3665" s="9" t="s">
        <v>4925</v>
      </c>
    </row>
    <row r="3666" spans="1:34" ht="10.95" customHeight="1" outlineLevel="1" x14ac:dyDescent="0.25">
      <c r="A3666" t="s">
        <v>2086</v>
      </c>
      <c r="C3666" s="3" t="s">
        <v>12986</v>
      </c>
      <c r="D3666" s="3" t="s">
        <v>10769</v>
      </c>
      <c r="E3666" s="9">
        <v>1896</v>
      </c>
      <c r="F3666" s="7" t="s">
        <v>2977</v>
      </c>
      <c r="G3666" s="7" t="s">
        <v>2820</v>
      </c>
      <c r="H3666" s="8" t="s">
        <v>6395</v>
      </c>
      <c r="I3666" s="8" t="s">
        <v>10756</v>
      </c>
      <c r="J3666" s="19">
        <v>3</v>
      </c>
      <c r="K3666" s="19" t="s">
        <v>7738</v>
      </c>
      <c r="L3666" s="11"/>
      <c r="M3666" s="11"/>
      <c r="N3666" s="24"/>
      <c r="P3666" s="32"/>
      <c r="T3666" s="19"/>
      <c r="U3666" s="3" t="s">
        <v>3738</v>
      </c>
      <c r="X3666" t="str">
        <f t="shared" si="231"/>
        <v/>
      </c>
      <c r="Z3666" t="str">
        <f t="shared" si="232"/>
        <v/>
      </c>
      <c r="AB3666" s="9"/>
      <c r="AC3666" t="s">
        <v>6395</v>
      </c>
      <c r="AD3666">
        <f t="shared" si="233"/>
        <v>0</v>
      </c>
      <c r="AF3666" s="3"/>
      <c r="AG3666" t="s">
        <v>6396</v>
      </c>
      <c r="AH3666" s="9" t="s">
        <v>4623</v>
      </c>
    </row>
    <row r="3667" spans="1:34" ht="10.95" customHeight="1" outlineLevel="1" x14ac:dyDescent="0.25">
      <c r="A3667" t="s">
        <v>2086</v>
      </c>
      <c r="C3667" s="3" t="s">
        <v>12986</v>
      </c>
      <c r="D3667" s="3" t="s">
        <v>10770</v>
      </c>
      <c r="E3667" s="9">
        <v>1896</v>
      </c>
      <c r="F3667" s="7" t="s">
        <v>5282</v>
      </c>
      <c r="G3667" s="7" t="s">
        <v>1123</v>
      </c>
      <c r="H3667" s="8" t="s">
        <v>4717</v>
      </c>
      <c r="I3667" s="8" t="s">
        <v>10756</v>
      </c>
      <c r="J3667" s="19">
        <v>3</v>
      </c>
      <c r="K3667" s="19" t="s">
        <v>7738</v>
      </c>
      <c r="L3667" s="11"/>
      <c r="M3667" s="11"/>
      <c r="N3667" s="24"/>
      <c r="P3667" s="32"/>
      <c r="T3667" s="19"/>
      <c r="U3667" s="3" t="s">
        <v>5373</v>
      </c>
      <c r="X3667" t="str">
        <f t="shared" si="231"/>
        <v/>
      </c>
      <c r="Z3667" t="str">
        <f t="shared" si="232"/>
        <v/>
      </c>
      <c r="AB3667" s="9"/>
      <c r="AC3667" t="s">
        <v>4717</v>
      </c>
      <c r="AD3667">
        <f t="shared" si="233"/>
        <v>0</v>
      </c>
      <c r="AF3667" s="3"/>
      <c r="AG3667" t="s">
        <v>5106</v>
      </c>
      <c r="AH3667" s="9" t="s">
        <v>4623</v>
      </c>
    </row>
    <row r="3668" spans="1:34" ht="10.95" customHeight="1" outlineLevel="1" x14ac:dyDescent="0.25">
      <c r="A3668" t="s">
        <v>2086</v>
      </c>
      <c r="C3668" s="3" t="s">
        <v>12986</v>
      </c>
      <c r="D3668" s="3" t="s">
        <v>10771</v>
      </c>
      <c r="E3668" s="9">
        <v>1896</v>
      </c>
      <c r="F3668" s="7" t="s">
        <v>3424</v>
      </c>
      <c r="G3668" s="7" t="s">
        <v>5040</v>
      </c>
      <c r="H3668" s="8" t="s">
        <v>4717</v>
      </c>
      <c r="I3668" s="8" t="s">
        <v>10756</v>
      </c>
      <c r="J3668" s="19">
        <v>3</v>
      </c>
      <c r="K3668" s="19" t="s">
        <v>7738</v>
      </c>
      <c r="L3668" s="11"/>
      <c r="M3668" s="11"/>
      <c r="N3668" s="24"/>
      <c r="P3668" s="32"/>
      <c r="T3668" s="19"/>
      <c r="U3668" s="3" t="s">
        <v>5375</v>
      </c>
      <c r="X3668" t="str">
        <f t="shared" si="231"/>
        <v/>
      </c>
      <c r="Z3668" t="str">
        <f t="shared" si="232"/>
        <v/>
      </c>
      <c r="AB3668" s="9"/>
      <c r="AC3668" t="s">
        <v>4717</v>
      </c>
      <c r="AD3668">
        <f t="shared" si="233"/>
        <v>0</v>
      </c>
      <c r="AF3668" s="3"/>
      <c r="AG3668" t="s">
        <v>5106</v>
      </c>
      <c r="AH3668" s="9" t="s">
        <v>4623</v>
      </c>
    </row>
    <row r="3669" spans="1:34" ht="10.95" customHeight="1" outlineLevel="1" x14ac:dyDescent="0.25">
      <c r="A3669" t="s">
        <v>2086</v>
      </c>
      <c r="C3669" s="3" t="s">
        <v>12986</v>
      </c>
      <c r="D3669" s="3">
        <v>152</v>
      </c>
      <c r="E3669" s="9">
        <v>1897</v>
      </c>
      <c r="F3669" s="7" t="s">
        <v>21898</v>
      </c>
      <c r="G3669" s="7" t="s">
        <v>4690</v>
      </c>
      <c r="H3669" s="8" t="s">
        <v>4717</v>
      </c>
      <c r="I3669" s="8" t="s">
        <v>10754</v>
      </c>
      <c r="J3669" s="19">
        <v>3</v>
      </c>
      <c r="K3669" s="19" t="s">
        <v>7736</v>
      </c>
      <c r="L3669" s="11">
        <v>0.2</v>
      </c>
      <c r="M3669" s="11"/>
      <c r="N3669" s="24"/>
      <c r="P3669" s="32"/>
      <c r="T3669" s="19"/>
      <c r="U3669" s="3">
        <v>159</v>
      </c>
      <c r="X3669" t="str">
        <f t="shared" si="231"/>
        <v/>
      </c>
      <c r="Z3669" t="str">
        <f t="shared" si="232"/>
        <v/>
      </c>
      <c r="AB3669" s="9"/>
      <c r="AC3669" t="s">
        <v>4717</v>
      </c>
      <c r="AD3669">
        <f t="shared" si="233"/>
        <v>0</v>
      </c>
      <c r="AF3669" s="3"/>
      <c r="AG3669" t="s">
        <v>5106</v>
      </c>
      <c r="AH3669" s="9" t="s">
        <v>4613</v>
      </c>
    </row>
    <row r="3670" spans="1:34" ht="10.95" customHeight="1" outlineLevel="1" x14ac:dyDescent="0.25">
      <c r="A3670" t="s">
        <v>2086</v>
      </c>
      <c r="C3670" s="3" t="s">
        <v>12986</v>
      </c>
      <c r="D3670" s="3">
        <v>155</v>
      </c>
      <c r="E3670" s="9">
        <v>1897</v>
      </c>
      <c r="F3670" s="7" t="s">
        <v>5142</v>
      </c>
      <c r="G3670" s="7" t="s">
        <v>5040</v>
      </c>
      <c r="H3670" s="8" t="s">
        <v>2088</v>
      </c>
      <c r="I3670" s="8" t="s">
        <v>10754</v>
      </c>
      <c r="J3670" s="19">
        <v>1</v>
      </c>
      <c r="K3670" s="19" t="s">
        <v>7738</v>
      </c>
      <c r="L3670" s="11"/>
      <c r="M3670" s="11"/>
      <c r="N3670" s="24"/>
      <c r="P3670" s="32"/>
      <c r="T3670" s="19"/>
      <c r="U3670" s="3">
        <v>162</v>
      </c>
      <c r="X3670" t="str">
        <f t="shared" si="231"/>
        <v/>
      </c>
      <c r="Z3670" t="str">
        <f t="shared" si="232"/>
        <v/>
      </c>
      <c r="AB3670" s="9"/>
      <c r="AC3670" t="s">
        <v>2088</v>
      </c>
      <c r="AD3670">
        <f t="shared" si="233"/>
        <v>0</v>
      </c>
      <c r="AF3670" s="3"/>
      <c r="AG3670" t="s">
        <v>4714</v>
      </c>
      <c r="AH3670" s="9" t="s">
        <v>4613</v>
      </c>
    </row>
    <row r="3671" spans="1:34" ht="10.95" customHeight="1" outlineLevel="1" x14ac:dyDescent="0.25">
      <c r="A3671" t="s">
        <v>2086</v>
      </c>
      <c r="C3671" s="3" t="s">
        <v>12986</v>
      </c>
      <c r="D3671" s="3">
        <v>159</v>
      </c>
      <c r="E3671" s="9">
        <v>1897</v>
      </c>
      <c r="F3671" s="7" t="s">
        <v>2977</v>
      </c>
      <c r="G3671" s="7" t="s">
        <v>2861</v>
      </c>
      <c r="H3671" s="8" t="s">
        <v>6395</v>
      </c>
      <c r="I3671" s="8" t="s">
        <v>10754</v>
      </c>
      <c r="J3671" s="19">
        <v>3</v>
      </c>
      <c r="K3671" s="19" t="s">
        <v>7736</v>
      </c>
      <c r="L3671" s="11">
        <v>2</v>
      </c>
      <c r="M3671" s="11"/>
      <c r="N3671" s="24"/>
      <c r="P3671" s="32"/>
      <c r="T3671" s="19"/>
      <c r="U3671" s="3">
        <v>166</v>
      </c>
      <c r="X3671" t="str">
        <f t="shared" si="231"/>
        <v/>
      </c>
      <c r="Z3671" t="str">
        <f t="shared" si="232"/>
        <v/>
      </c>
      <c r="AB3671" s="9"/>
      <c r="AC3671" t="s">
        <v>6395</v>
      </c>
      <c r="AD3671">
        <f t="shared" si="233"/>
        <v>0</v>
      </c>
      <c r="AF3671" s="3"/>
      <c r="AG3671" t="s">
        <v>6396</v>
      </c>
      <c r="AH3671" s="9" t="s">
        <v>4613</v>
      </c>
    </row>
    <row r="3672" spans="1:34" ht="10.95" customHeight="1" outlineLevel="1" x14ac:dyDescent="0.25">
      <c r="A3672" t="s">
        <v>2086</v>
      </c>
      <c r="C3672" s="3" t="s">
        <v>12986</v>
      </c>
      <c r="D3672" s="3">
        <v>161</v>
      </c>
      <c r="E3672" s="9">
        <v>1897</v>
      </c>
      <c r="F3672" s="7" t="s">
        <v>5282</v>
      </c>
      <c r="G3672" s="7" t="s">
        <v>134</v>
      </c>
      <c r="H3672" s="8" t="s">
        <v>4717</v>
      </c>
      <c r="I3672" s="8" t="s">
        <v>10754</v>
      </c>
      <c r="J3672" s="19">
        <v>3</v>
      </c>
      <c r="K3672" s="19" t="s">
        <v>7738</v>
      </c>
      <c r="L3672" s="11"/>
      <c r="M3672" s="11"/>
      <c r="N3672" s="24"/>
      <c r="P3672" s="32"/>
      <c r="T3672" s="19"/>
      <c r="U3672" s="3">
        <v>168</v>
      </c>
      <c r="X3672" t="str">
        <f t="shared" si="231"/>
        <v/>
      </c>
      <c r="Z3672" t="str">
        <f t="shared" si="232"/>
        <v/>
      </c>
      <c r="AB3672" s="9"/>
      <c r="AC3672" t="s">
        <v>4717</v>
      </c>
      <c r="AD3672">
        <f t="shared" si="233"/>
        <v>0</v>
      </c>
      <c r="AF3672" s="3"/>
      <c r="AG3672" t="s">
        <v>5106</v>
      </c>
      <c r="AH3672" s="9" t="s">
        <v>4613</v>
      </c>
    </row>
    <row r="3673" spans="1:34" ht="10.95" customHeight="1" outlineLevel="1" x14ac:dyDescent="0.25">
      <c r="A3673" t="s">
        <v>2086</v>
      </c>
      <c r="C3673" s="3" t="s">
        <v>12986</v>
      </c>
      <c r="D3673" s="3">
        <v>162</v>
      </c>
      <c r="E3673" s="9">
        <v>1897</v>
      </c>
      <c r="F3673" s="7" t="s">
        <v>3424</v>
      </c>
      <c r="G3673" s="7" t="s">
        <v>3832</v>
      </c>
      <c r="H3673" s="8" t="s">
        <v>4717</v>
      </c>
      <c r="I3673" s="8" t="s">
        <v>10754</v>
      </c>
      <c r="J3673" s="19">
        <v>3</v>
      </c>
      <c r="K3673" s="19" t="s">
        <v>7738</v>
      </c>
      <c r="L3673" s="11"/>
      <c r="M3673" s="11"/>
      <c r="N3673" s="24"/>
      <c r="P3673" s="32"/>
      <c r="T3673" s="19"/>
      <c r="U3673" s="3">
        <v>169</v>
      </c>
      <c r="X3673" t="str">
        <f t="shared" si="231"/>
        <v/>
      </c>
      <c r="Z3673" t="str">
        <f t="shared" si="232"/>
        <v/>
      </c>
      <c r="AB3673" s="9"/>
      <c r="AC3673" t="s">
        <v>4717</v>
      </c>
      <c r="AD3673">
        <f t="shared" si="233"/>
        <v>0</v>
      </c>
      <c r="AF3673" s="3"/>
      <c r="AG3673" t="s">
        <v>5106</v>
      </c>
      <c r="AH3673" s="9" t="s">
        <v>4613</v>
      </c>
    </row>
    <row r="3674" spans="1:34" ht="10.95" customHeight="1" outlineLevel="1" x14ac:dyDescent="0.25">
      <c r="A3674" t="s">
        <v>2086</v>
      </c>
      <c r="C3674" s="3" t="s">
        <v>12986</v>
      </c>
      <c r="D3674" s="3" t="s">
        <v>10726</v>
      </c>
      <c r="E3674" s="9">
        <v>1897</v>
      </c>
      <c r="F3674" s="7" t="s">
        <v>21899</v>
      </c>
      <c r="G3674" s="7" t="s">
        <v>4690</v>
      </c>
      <c r="H3674" s="8" t="s">
        <v>4717</v>
      </c>
      <c r="I3674" s="8" t="s">
        <v>10755</v>
      </c>
      <c r="J3674" s="19">
        <v>3</v>
      </c>
      <c r="K3674" s="19" t="s">
        <v>7736</v>
      </c>
      <c r="L3674" s="11">
        <v>0.3</v>
      </c>
      <c r="M3674" s="11"/>
      <c r="N3674" s="24"/>
      <c r="P3674" s="32"/>
      <c r="T3674" s="19"/>
      <c r="U3674" s="3" t="s">
        <v>6402</v>
      </c>
      <c r="X3674" t="str">
        <f t="shared" si="231"/>
        <v/>
      </c>
      <c r="Z3674" t="str">
        <f t="shared" si="232"/>
        <v/>
      </c>
      <c r="AB3674" s="9"/>
      <c r="AC3674" t="s">
        <v>4717</v>
      </c>
      <c r="AD3674">
        <f t="shared" si="233"/>
        <v>0</v>
      </c>
      <c r="AF3674" s="3"/>
      <c r="AG3674" t="s">
        <v>5106</v>
      </c>
      <c r="AH3674" s="9" t="s">
        <v>4613</v>
      </c>
    </row>
    <row r="3675" spans="1:34" ht="10.95" customHeight="1" outlineLevel="1" x14ac:dyDescent="0.25">
      <c r="A3675" t="s">
        <v>2086</v>
      </c>
      <c r="C3675" s="3" t="s">
        <v>12986</v>
      </c>
      <c r="D3675" s="3" t="s">
        <v>10727</v>
      </c>
      <c r="E3675" s="9">
        <v>1897</v>
      </c>
      <c r="F3675" s="7" t="s">
        <v>5142</v>
      </c>
      <c r="G3675" s="7" t="s">
        <v>5040</v>
      </c>
      <c r="H3675" s="8" t="s">
        <v>2088</v>
      </c>
      <c r="I3675" s="8" t="s">
        <v>10755</v>
      </c>
      <c r="J3675" s="19">
        <v>1</v>
      </c>
      <c r="K3675" s="19" t="s">
        <v>7736</v>
      </c>
      <c r="L3675" s="11">
        <v>0.3</v>
      </c>
      <c r="M3675" s="11"/>
      <c r="N3675" s="24"/>
      <c r="P3675" s="32"/>
      <c r="T3675" s="19"/>
      <c r="U3675" s="3" t="s">
        <v>6403</v>
      </c>
      <c r="X3675" t="str">
        <f t="shared" si="231"/>
        <v/>
      </c>
      <c r="Z3675" t="str">
        <f t="shared" si="232"/>
        <v/>
      </c>
      <c r="AB3675" s="9"/>
      <c r="AC3675" t="s">
        <v>2088</v>
      </c>
      <c r="AD3675">
        <f t="shared" si="233"/>
        <v>0</v>
      </c>
      <c r="AF3675" s="3"/>
      <c r="AG3675" t="s">
        <v>4714</v>
      </c>
      <c r="AH3675" s="9" t="s">
        <v>4613</v>
      </c>
    </row>
    <row r="3676" spans="1:34" ht="10.95" customHeight="1" outlineLevel="1" x14ac:dyDescent="0.25">
      <c r="A3676" t="s">
        <v>2086</v>
      </c>
      <c r="C3676" s="3" t="s">
        <v>12986</v>
      </c>
      <c r="D3676" s="3" t="s">
        <v>3518</v>
      </c>
      <c r="E3676" s="9">
        <v>1897</v>
      </c>
      <c r="F3676" s="7" t="s">
        <v>2977</v>
      </c>
      <c r="G3676" s="7" t="s">
        <v>2861</v>
      </c>
      <c r="H3676" s="8" t="s">
        <v>6395</v>
      </c>
      <c r="I3676" s="8" t="s">
        <v>10755</v>
      </c>
      <c r="J3676" s="19">
        <v>3</v>
      </c>
      <c r="K3676" s="19" t="s">
        <v>7738</v>
      </c>
      <c r="L3676" s="11"/>
      <c r="M3676" s="11"/>
      <c r="N3676" s="24"/>
      <c r="P3676" s="32"/>
      <c r="T3676" s="19"/>
      <c r="U3676" s="3" t="s">
        <v>6404</v>
      </c>
      <c r="X3676" t="str">
        <f t="shared" si="231"/>
        <v/>
      </c>
      <c r="Z3676" t="str">
        <f t="shared" si="232"/>
        <v/>
      </c>
      <c r="AB3676" s="9"/>
      <c r="AC3676" t="s">
        <v>6395</v>
      </c>
      <c r="AD3676">
        <f t="shared" si="233"/>
        <v>0</v>
      </c>
      <c r="AF3676" s="3"/>
      <c r="AG3676" t="s">
        <v>6396</v>
      </c>
      <c r="AH3676" s="9" t="s">
        <v>4613</v>
      </c>
    </row>
    <row r="3677" spans="1:34" ht="10.95" customHeight="1" outlineLevel="1" x14ac:dyDescent="0.25">
      <c r="A3677" t="s">
        <v>2086</v>
      </c>
      <c r="C3677" s="3" t="s">
        <v>12986</v>
      </c>
      <c r="D3677" s="3" t="s">
        <v>3522</v>
      </c>
      <c r="E3677" s="9">
        <v>1897</v>
      </c>
      <c r="F3677" s="7" t="s">
        <v>5282</v>
      </c>
      <c r="G3677" s="7" t="s">
        <v>134</v>
      </c>
      <c r="H3677" s="8" t="s">
        <v>4717</v>
      </c>
      <c r="I3677" s="8" t="s">
        <v>10755</v>
      </c>
      <c r="J3677" s="19">
        <v>3</v>
      </c>
      <c r="K3677" s="19" t="s">
        <v>7736</v>
      </c>
      <c r="L3677" s="11">
        <v>2.4</v>
      </c>
      <c r="M3677" s="11"/>
      <c r="N3677" s="24"/>
      <c r="P3677" s="32"/>
      <c r="T3677" s="19"/>
      <c r="U3677" s="3" t="s">
        <v>6405</v>
      </c>
      <c r="X3677" t="str">
        <f t="shared" si="231"/>
        <v/>
      </c>
      <c r="Z3677" t="str">
        <f t="shared" si="232"/>
        <v/>
      </c>
      <c r="AB3677" s="9"/>
      <c r="AC3677" t="s">
        <v>4717</v>
      </c>
      <c r="AD3677">
        <f t="shared" si="233"/>
        <v>0</v>
      </c>
      <c r="AF3677" s="3"/>
      <c r="AG3677" t="s">
        <v>5106</v>
      </c>
      <c r="AH3677" s="9" t="s">
        <v>4925</v>
      </c>
    </row>
    <row r="3678" spans="1:34" ht="10.95" customHeight="1" outlineLevel="1" x14ac:dyDescent="0.25">
      <c r="A3678" t="s">
        <v>2086</v>
      </c>
      <c r="C3678" s="3" t="s">
        <v>12986</v>
      </c>
      <c r="D3678" s="3" t="s">
        <v>3524</v>
      </c>
      <c r="E3678" s="9">
        <v>1897</v>
      </c>
      <c r="F3678" s="7" t="s">
        <v>3424</v>
      </c>
      <c r="G3678" s="7" t="s">
        <v>3832</v>
      </c>
      <c r="H3678" s="8" t="s">
        <v>4717</v>
      </c>
      <c r="I3678" s="8" t="s">
        <v>10755</v>
      </c>
      <c r="J3678" s="19">
        <v>3</v>
      </c>
      <c r="K3678" s="19" t="s">
        <v>7736</v>
      </c>
      <c r="L3678" s="11">
        <v>0.3</v>
      </c>
      <c r="M3678" s="11"/>
      <c r="N3678" s="24"/>
      <c r="P3678" s="32"/>
      <c r="T3678" s="19"/>
      <c r="U3678" s="3" t="s">
        <v>6406</v>
      </c>
      <c r="X3678" t="str">
        <f t="shared" si="231"/>
        <v/>
      </c>
      <c r="Z3678" t="str">
        <f t="shared" si="232"/>
        <v/>
      </c>
      <c r="AB3678" s="9"/>
      <c r="AC3678" t="s">
        <v>4717</v>
      </c>
      <c r="AD3678">
        <f t="shared" si="233"/>
        <v>0</v>
      </c>
      <c r="AF3678" s="3"/>
      <c r="AG3678" t="s">
        <v>5106</v>
      </c>
      <c r="AH3678" s="9" t="s">
        <v>4613</v>
      </c>
    </row>
    <row r="3679" spans="1:34" ht="10.95" customHeight="1" outlineLevel="1" x14ac:dyDescent="0.25">
      <c r="A3679" t="s">
        <v>2086</v>
      </c>
      <c r="C3679" s="3" t="s">
        <v>12986</v>
      </c>
      <c r="D3679" s="3">
        <v>167</v>
      </c>
      <c r="E3679" s="9">
        <v>1897</v>
      </c>
      <c r="F3679" s="7" t="s">
        <v>6389</v>
      </c>
      <c r="G3679" s="7" t="s">
        <v>5401</v>
      </c>
      <c r="H3679" s="8" t="s">
        <v>6409</v>
      </c>
      <c r="I3679" s="8" t="s">
        <v>10711</v>
      </c>
      <c r="J3679" s="19">
        <v>3</v>
      </c>
      <c r="K3679" s="19" t="s">
        <v>7736</v>
      </c>
      <c r="L3679" s="11">
        <v>0.6</v>
      </c>
      <c r="M3679" s="11"/>
      <c r="N3679" s="24"/>
      <c r="P3679" s="32"/>
      <c r="T3679" s="19"/>
      <c r="U3679" s="3">
        <v>175</v>
      </c>
      <c r="X3679" t="str">
        <f t="shared" si="231"/>
        <v/>
      </c>
      <c r="Z3679" t="str">
        <f t="shared" si="232"/>
        <v/>
      </c>
      <c r="AB3679" s="9"/>
      <c r="AC3679" t="s">
        <v>6409</v>
      </c>
      <c r="AD3679">
        <f t="shared" si="233"/>
        <v>0</v>
      </c>
      <c r="AF3679" s="3"/>
      <c r="AG3679" t="s">
        <v>6410</v>
      </c>
      <c r="AH3679" s="9" t="s">
        <v>4925</v>
      </c>
    </row>
    <row r="3680" spans="1:34" ht="10.95" customHeight="1" outlineLevel="1" x14ac:dyDescent="0.25">
      <c r="A3680" t="s">
        <v>2086</v>
      </c>
      <c r="C3680" s="3" t="s">
        <v>12986</v>
      </c>
      <c r="D3680" s="3">
        <v>168</v>
      </c>
      <c r="E3680" s="9">
        <v>1897</v>
      </c>
      <c r="F3680" s="7" t="s">
        <v>5142</v>
      </c>
      <c r="G3680" s="7" t="s">
        <v>5401</v>
      </c>
      <c r="H3680" s="8" t="s">
        <v>6409</v>
      </c>
      <c r="I3680" s="8" t="s">
        <v>10711</v>
      </c>
      <c r="J3680" s="19">
        <v>3</v>
      </c>
      <c r="K3680" s="19" t="s">
        <v>7736</v>
      </c>
      <c r="L3680" s="11">
        <v>0.5</v>
      </c>
      <c r="M3680" s="11"/>
      <c r="N3680" s="24"/>
      <c r="P3680" s="32"/>
      <c r="T3680" s="19"/>
      <c r="U3680" s="3">
        <v>176</v>
      </c>
      <c r="X3680" t="str">
        <f t="shared" si="231"/>
        <v/>
      </c>
      <c r="Z3680" t="str">
        <f t="shared" si="232"/>
        <v/>
      </c>
      <c r="AB3680" s="9"/>
      <c r="AC3680" t="s">
        <v>6409</v>
      </c>
      <c r="AD3680">
        <f t="shared" si="233"/>
        <v>0</v>
      </c>
      <c r="AF3680" s="3"/>
      <c r="AG3680" t="s">
        <v>6410</v>
      </c>
      <c r="AH3680" s="9" t="s">
        <v>4925</v>
      </c>
    </row>
    <row r="3681" spans="1:34" ht="10.95" customHeight="1" outlineLevel="1" x14ac:dyDescent="0.25">
      <c r="A3681" t="s">
        <v>2086</v>
      </c>
      <c r="C3681" s="3" t="s">
        <v>12986</v>
      </c>
      <c r="D3681" s="3" t="s">
        <v>10724</v>
      </c>
      <c r="E3681" s="9">
        <v>1897</v>
      </c>
      <c r="F3681" s="7" t="s">
        <v>21900</v>
      </c>
      <c r="G3681" s="7" t="s">
        <v>5401</v>
      </c>
      <c r="H3681" s="8" t="s">
        <v>6409</v>
      </c>
      <c r="I3681" s="8" t="s">
        <v>10711</v>
      </c>
      <c r="J3681" s="19">
        <v>3</v>
      </c>
      <c r="K3681" s="19" t="s">
        <v>7736</v>
      </c>
      <c r="L3681" s="11">
        <v>0.35</v>
      </c>
      <c r="M3681" s="11"/>
      <c r="N3681" s="24"/>
      <c r="P3681" s="32"/>
      <c r="T3681" s="19"/>
      <c r="U3681" s="3" t="s">
        <v>651</v>
      </c>
      <c r="X3681" t="str">
        <f t="shared" si="231"/>
        <v/>
      </c>
      <c r="Z3681" t="str">
        <f t="shared" si="232"/>
        <v/>
      </c>
      <c r="AB3681" s="9"/>
      <c r="AC3681" t="s">
        <v>6409</v>
      </c>
      <c r="AD3681">
        <f t="shared" si="233"/>
        <v>0</v>
      </c>
      <c r="AF3681" s="3"/>
      <c r="AG3681" t="s">
        <v>6410</v>
      </c>
      <c r="AH3681" s="9" t="s">
        <v>4613</v>
      </c>
    </row>
    <row r="3682" spans="1:34" ht="10.95" customHeight="1" outlineLevel="1" x14ac:dyDescent="0.25">
      <c r="A3682" t="s">
        <v>2086</v>
      </c>
      <c r="C3682" s="3" t="s">
        <v>12986</v>
      </c>
      <c r="D3682" s="3" t="s">
        <v>10725</v>
      </c>
      <c r="E3682" s="9">
        <v>1897</v>
      </c>
      <c r="F3682" s="7" t="s">
        <v>21901</v>
      </c>
      <c r="G3682" s="7" t="s">
        <v>5401</v>
      </c>
      <c r="H3682" s="8" t="s">
        <v>6409</v>
      </c>
      <c r="I3682" s="8" t="s">
        <v>10711</v>
      </c>
      <c r="J3682" s="19">
        <v>3</v>
      </c>
      <c r="K3682" s="19" t="s">
        <v>7736</v>
      </c>
      <c r="L3682" s="11">
        <v>0.35</v>
      </c>
      <c r="M3682" s="11"/>
      <c r="N3682" s="24"/>
      <c r="P3682" s="32"/>
      <c r="T3682" s="19"/>
      <c r="U3682" s="3" t="s">
        <v>652</v>
      </c>
      <c r="X3682" t="str">
        <f t="shared" si="231"/>
        <v/>
      </c>
      <c r="Z3682" t="str">
        <f t="shared" si="232"/>
        <v/>
      </c>
      <c r="AB3682" s="9"/>
      <c r="AC3682" t="s">
        <v>6409</v>
      </c>
      <c r="AD3682">
        <f t="shared" si="233"/>
        <v>0</v>
      </c>
      <c r="AF3682" s="3"/>
      <c r="AG3682" t="s">
        <v>6410</v>
      </c>
      <c r="AH3682" s="9" t="s">
        <v>4613</v>
      </c>
    </row>
    <row r="3683" spans="1:34" ht="10.95" customHeight="1" outlineLevel="1" x14ac:dyDescent="0.25">
      <c r="A3683" t="s">
        <v>2086</v>
      </c>
      <c r="C3683" s="3" t="s">
        <v>12986</v>
      </c>
      <c r="D3683" s="3" t="s">
        <v>10730</v>
      </c>
      <c r="E3683" s="9">
        <v>1897</v>
      </c>
      <c r="F3683" s="7" t="s">
        <v>6389</v>
      </c>
      <c r="G3683" s="7" t="s">
        <v>4690</v>
      </c>
      <c r="H3683" s="8" t="s">
        <v>4717</v>
      </c>
      <c r="I3683" s="8" t="s">
        <v>10729</v>
      </c>
      <c r="J3683" s="19">
        <v>3</v>
      </c>
      <c r="K3683" s="19" t="s">
        <v>7738</v>
      </c>
      <c r="L3683" s="11"/>
      <c r="M3683" s="11"/>
      <c r="N3683" s="24"/>
      <c r="P3683" s="32"/>
      <c r="T3683" s="19"/>
      <c r="U3683" s="3" t="s">
        <v>4005</v>
      </c>
      <c r="X3683" t="str">
        <f t="shared" si="231"/>
        <v/>
      </c>
      <c r="Z3683" t="str">
        <f t="shared" si="232"/>
        <v/>
      </c>
      <c r="AB3683" s="9"/>
      <c r="AC3683" t="s">
        <v>4717</v>
      </c>
      <c r="AD3683">
        <f t="shared" si="233"/>
        <v>0</v>
      </c>
      <c r="AF3683" s="3"/>
      <c r="AG3683" t="s">
        <v>5106</v>
      </c>
      <c r="AH3683" s="9" t="s">
        <v>4613</v>
      </c>
    </row>
    <row r="3684" spans="1:34" ht="10.95" customHeight="1" outlineLevel="1" x14ac:dyDescent="0.25">
      <c r="A3684" t="s">
        <v>2086</v>
      </c>
      <c r="C3684" s="3" t="s">
        <v>12986</v>
      </c>
      <c r="D3684" s="3" t="s">
        <v>10731</v>
      </c>
      <c r="E3684" s="9">
        <v>1897</v>
      </c>
      <c r="F3684" s="7" t="s">
        <v>5142</v>
      </c>
      <c r="G3684" s="7" t="s">
        <v>5040</v>
      </c>
      <c r="H3684" s="8" t="s">
        <v>2088</v>
      </c>
      <c r="I3684" s="8" t="s">
        <v>10729</v>
      </c>
      <c r="J3684" s="19">
        <v>1</v>
      </c>
      <c r="K3684" s="19" t="s">
        <v>7738</v>
      </c>
      <c r="L3684" s="11"/>
      <c r="M3684" s="11"/>
      <c r="N3684" s="24"/>
      <c r="P3684" s="32"/>
      <c r="T3684" s="19"/>
      <c r="U3684" s="3" t="s">
        <v>4010</v>
      </c>
      <c r="X3684" t="str">
        <f t="shared" si="231"/>
        <v/>
      </c>
      <c r="Z3684" t="str">
        <f t="shared" si="232"/>
        <v/>
      </c>
      <c r="AB3684" s="9"/>
      <c r="AC3684" t="s">
        <v>2088</v>
      </c>
      <c r="AD3684">
        <f t="shared" si="233"/>
        <v>0</v>
      </c>
      <c r="AF3684" s="3"/>
      <c r="AG3684" t="s">
        <v>4714</v>
      </c>
      <c r="AH3684" s="9" t="s">
        <v>4613</v>
      </c>
    </row>
    <row r="3685" spans="1:34" ht="10.95" customHeight="1" outlineLevel="1" x14ac:dyDescent="0.25">
      <c r="A3685" t="s">
        <v>2086</v>
      </c>
      <c r="C3685" s="3" t="s">
        <v>12986</v>
      </c>
      <c r="D3685" s="3" t="s">
        <v>10732</v>
      </c>
      <c r="E3685" s="9">
        <v>1897</v>
      </c>
      <c r="F3685" s="7" t="s">
        <v>2977</v>
      </c>
      <c r="G3685" s="7" t="s">
        <v>2861</v>
      </c>
      <c r="H3685" s="8" t="s">
        <v>6395</v>
      </c>
      <c r="I3685" s="8" t="s">
        <v>10729</v>
      </c>
      <c r="J3685" s="19">
        <v>3</v>
      </c>
      <c r="K3685" s="19" t="s">
        <v>7738</v>
      </c>
      <c r="L3685" s="11"/>
      <c r="M3685" s="11"/>
      <c r="N3685" s="24"/>
      <c r="P3685" s="32"/>
      <c r="T3685" s="19"/>
      <c r="U3685" s="3" t="s">
        <v>66</v>
      </c>
      <c r="X3685" t="str">
        <f t="shared" si="231"/>
        <v/>
      </c>
      <c r="Z3685" t="str">
        <f t="shared" si="232"/>
        <v/>
      </c>
      <c r="AB3685" s="9"/>
      <c r="AC3685" t="s">
        <v>6395</v>
      </c>
      <c r="AD3685">
        <f t="shared" si="233"/>
        <v>0</v>
      </c>
      <c r="AF3685" s="3"/>
      <c r="AG3685" t="s">
        <v>6396</v>
      </c>
      <c r="AH3685" s="9" t="s">
        <v>4613</v>
      </c>
    </row>
    <row r="3686" spans="1:34" ht="10.95" customHeight="1" outlineLevel="1" x14ac:dyDescent="0.25">
      <c r="A3686" t="s">
        <v>2086</v>
      </c>
      <c r="C3686" s="3" t="s">
        <v>12986</v>
      </c>
      <c r="D3686" s="3" t="s">
        <v>10733</v>
      </c>
      <c r="E3686" s="9">
        <v>1897</v>
      </c>
      <c r="F3686" s="7" t="s">
        <v>5282</v>
      </c>
      <c r="G3686" s="7" t="s">
        <v>134</v>
      </c>
      <c r="H3686" s="8" t="s">
        <v>4717</v>
      </c>
      <c r="I3686" s="8" t="s">
        <v>10729</v>
      </c>
      <c r="J3686" s="19">
        <v>3</v>
      </c>
      <c r="K3686" s="19" t="s">
        <v>7738</v>
      </c>
      <c r="L3686" s="11"/>
      <c r="M3686" s="11"/>
      <c r="N3686" s="24"/>
      <c r="P3686" s="32"/>
      <c r="T3686" s="19"/>
      <c r="U3686" s="3" t="s">
        <v>1194</v>
      </c>
      <c r="X3686" t="str">
        <f t="shared" si="231"/>
        <v/>
      </c>
      <c r="Z3686" t="str">
        <f t="shared" si="232"/>
        <v/>
      </c>
      <c r="AB3686" s="9"/>
      <c r="AC3686" t="s">
        <v>4717</v>
      </c>
      <c r="AD3686">
        <f t="shared" si="233"/>
        <v>0</v>
      </c>
      <c r="AF3686" s="3"/>
      <c r="AG3686" t="s">
        <v>5106</v>
      </c>
      <c r="AH3686" s="9" t="s">
        <v>4613</v>
      </c>
    </row>
    <row r="3687" spans="1:34" ht="10.95" customHeight="1" outlineLevel="1" x14ac:dyDescent="0.25">
      <c r="A3687" t="s">
        <v>2086</v>
      </c>
      <c r="C3687" s="3" t="s">
        <v>12986</v>
      </c>
      <c r="D3687" s="3" t="s">
        <v>3525</v>
      </c>
      <c r="E3687" s="9">
        <v>1897</v>
      </c>
      <c r="F3687" s="7" t="s">
        <v>3424</v>
      </c>
      <c r="G3687" s="7" t="s">
        <v>1647</v>
      </c>
      <c r="H3687" s="8" t="s">
        <v>4717</v>
      </c>
      <c r="I3687" s="8" t="s">
        <v>10729</v>
      </c>
      <c r="J3687" s="19">
        <v>3</v>
      </c>
      <c r="K3687" s="19" t="s">
        <v>7738</v>
      </c>
      <c r="L3687" s="11"/>
      <c r="M3687" s="11"/>
      <c r="N3687" s="24"/>
      <c r="P3687" s="32"/>
      <c r="T3687" s="19"/>
      <c r="U3687" s="3" t="s">
        <v>1196</v>
      </c>
      <c r="X3687" t="str">
        <f t="shared" si="231"/>
        <v/>
      </c>
      <c r="Z3687" t="str">
        <f t="shared" si="232"/>
        <v/>
      </c>
      <c r="AB3687" s="9"/>
      <c r="AC3687" t="s">
        <v>4717</v>
      </c>
      <c r="AD3687">
        <f t="shared" si="233"/>
        <v>0</v>
      </c>
      <c r="AF3687" s="3"/>
      <c r="AG3687" t="s">
        <v>5106</v>
      </c>
      <c r="AH3687" s="9" t="s">
        <v>4925</v>
      </c>
    </row>
    <row r="3688" spans="1:34" ht="10.95" customHeight="1" outlineLevel="1" x14ac:dyDescent="0.25">
      <c r="A3688" t="s">
        <v>2086</v>
      </c>
      <c r="C3688" s="3" t="s">
        <v>12986</v>
      </c>
      <c r="D3688" s="3" t="s">
        <v>10734</v>
      </c>
      <c r="E3688" s="9">
        <v>1897</v>
      </c>
      <c r="F3688" s="7" t="s">
        <v>6389</v>
      </c>
      <c r="G3688" s="7" t="s">
        <v>4690</v>
      </c>
      <c r="H3688" s="8" t="s">
        <v>4717</v>
      </c>
      <c r="I3688" s="8" t="s">
        <v>10729</v>
      </c>
      <c r="J3688" s="19">
        <v>3</v>
      </c>
      <c r="K3688" s="19" t="s">
        <v>7738</v>
      </c>
      <c r="L3688" s="11"/>
      <c r="M3688" s="11"/>
      <c r="N3688" s="24"/>
      <c r="P3688" s="32"/>
      <c r="T3688" s="19"/>
      <c r="U3688" s="3" t="s">
        <v>5611</v>
      </c>
      <c r="X3688" t="str">
        <f t="shared" si="231"/>
        <v/>
      </c>
      <c r="Z3688" t="str">
        <f t="shared" si="232"/>
        <v/>
      </c>
      <c r="AB3688" s="9"/>
      <c r="AC3688" t="s">
        <v>4717</v>
      </c>
      <c r="AD3688">
        <f t="shared" si="233"/>
        <v>0</v>
      </c>
      <c r="AF3688" s="3"/>
      <c r="AG3688" t="s">
        <v>5106</v>
      </c>
      <c r="AH3688" s="9" t="s">
        <v>4613</v>
      </c>
    </row>
    <row r="3689" spans="1:34" ht="10.95" customHeight="1" outlineLevel="1" x14ac:dyDescent="0.25">
      <c r="A3689" t="s">
        <v>2086</v>
      </c>
      <c r="C3689" s="3" t="s">
        <v>12986</v>
      </c>
      <c r="D3689" s="3" t="s">
        <v>10735</v>
      </c>
      <c r="E3689" s="9">
        <v>1897</v>
      </c>
      <c r="F3689" s="7" t="s">
        <v>5142</v>
      </c>
      <c r="G3689" s="7" t="s">
        <v>5040</v>
      </c>
      <c r="H3689" s="8" t="s">
        <v>2088</v>
      </c>
      <c r="I3689" s="8" t="s">
        <v>10729</v>
      </c>
      <c r="J3689" s="19">
        <v>1</v>
      </c>
      <c r="K3689" s="19" t="s">
        <v>7738</v>
      </c>
      <c r="L3689" s="11"/>
      <c r="M3689" s="11"/>
      <c r="N3689" s="24"/>
      <c r="P3689" s="32"/>
      <c r="T3689" s="19"/>
      <c r="U3689" s="3" t="s">
        <v>2526</v>
      </c>
      <c r="X3689" t="str">
        <f t="shared" si="231"/>
        <v/>
      </c>
      <c r="Z3689" t="str">
        <f t="shared" si="232"/>
        <v/>
      </c>
      <c r="AB3689" s="9"/>
      <c r="AC3689" t="s">
        <v>2088</v>
      </c>
      <c r="AD3689">
        <f t="shared" si="233"/>
        <v>0</v>
      </c>
      <c r="AF3689" s="3"/>
      <c r="AG3689" t="s">
        <v>4714</v>
      </c>
      <c r="AH3689" s="9" t="s">
        <v>4613</v>
      </c>
    </row>
    <row r="3690" spans="1:34" ht="10.95" customHeight="1" outlineLevel="1" x14ac:dyDescent="0.25">
      <c r="A3690" t="s">
        <v>2086</v>
      </c>
      <c r="C3690" s="3" t="s">
        <v>12986</v>
      </c>
      <c r="D3690" s="3" t="s">
        <v>10736</v>
      </c>
      <c r="E3690" s="9">
        <v>1897</v>
      </c>
      <c r="F3690" s="7" t="s">
        <v>2977</v>
      </c>
      <c r="G3690" s="7" t="s">
        <v>2861</v>
      </c>
      <c r="H3690" s="8" t="s">
        <v>6395</v>
      </c>
      <c r="I3690" s="8" t="s">
        <v>10729</v>
      </c>
      <c r="J3690" s="19">
        <v>3</v>
      </c>
      <c r="K3690" s="19" t="s">
        <v>7738</v>
      </c>
      <c r="L3690" s="11"/>
      <c r="M3690" s="11"/>
      <c r="N3690" s="24"/>
      <c r="P3690" s="32"/>
      <c r="T3690" s="19"/>
      <c r="U3690" s="3" t="s">
        <v>831</v>
      </c>
      <c r="X3690" t="str">
        <f t="shared" si="231"/>
        <v/>
      </c>
      <c r="Z3690" t="str">
        <f t="shared" si="232"/>
        <v/>
      </c>
      <c r="AB3690" s="9"/>
      <c r="AC3690" t="s">
        <v>6395</v>
      </c>
      <c r="AD3690">
        <f t="shared" si="233"/>
        <v>0</v>
      </c>
      <c r="AF3690" s="3"/>
      <c r="AG3690" t="s">
        <v>6396</v>
      </c>
      <c r="AH3690" s="9" t="s">
        <v>4613</v>
      </c>
    </row>
    <row r="3691" spans="1:34" ht="10.95" customHeight="1" outlineLevel="1" x14ac:dyDescent="0.25">
      <c r="A3691" t="s">
        <v>2086</v>
      </c>
      <c r="C3691" s="3" t="s">
        <v>12986</v>
      </c>
      <c r="D3691" s="3" t="s">
        <v>10737</v>
      </c>
      <c r="E3691" s="9">
        <v>1897</v>
      </c>
      <c r="F3691" s="7" t="s">
        <v>5282</v>
      </c>
      <c r="G3691" s="7" t="s">
        <v>134</v>
      </c>
      <c r="H3691" s="8" t="s">
        <v>4717</v>
      </c>
      <c r="I3691" s="8" t="s">
        <v>10729</v>
      </c>
      <c r="J3691" s="19">
        <v>3</v>
      </c>
      <c r="K3691" s="19" t="s">
        <v>7738</v>
      </c>
      <c r="L3691" s="11"/>
      <c r="M3691" s="11"/>
      <c r="N3691" s="24"/>
      <c r="P3691" s="32"/>
      <c r="T3691" s="19"/>
      <c r="U3691" s="3" t="s">
        <v>832</v>
      </c>
      <c r="X3691" t="str">
        <f t="shared" si="231"/>
        <v/>
      </c>
      <c r="Z3691" t="str">
        <f t="shared" si="232"/>
        <v/>
      </c>
      <c r="AB3691" s="9"/>
      <c r="AC3691" t="s">
        <v>4717</v>
      </c>
      <c r="AD3691">
        <f t="shared" si="233"/>
        <v>0</v>
      </c>
      <c r="AF3691" s="3"/>
      <c r="AG3691" t="s">
        <v>5106</v>
      </c>
      <c r="AH3691" s="9" t="s">
        <v>4613</v>
      </c>
    </row>
    <row r="3692" spans="1:34" ht="10.95" customHeight="1" outlineLevel="1" x14ac:dyDescent="0.25">
      <c r="A3692" t="s">
        <v>2086</v>
      </c>
      <c r="C3692" s="3" t="s">
        <v>12986</v>
      </c>
      <c r="D3692" s="3" t="s">
        <v>10738</v>
      </c>
      <c r="E3692" s="9">
        <v>1897</v>
      </c>
      <c r="F3692" s="7" t="s">
        <v>3424</v>
      </c>
      <c r="G3692" s="7" t="s">
        <v>1647</v>
      </c>
      <c r="H3692" s="8" t="s">
        <v>4717</v>
      </c>
      <c r="I3692" s="8" t="s">
        <v>10729</v>
      </c>
      <c r="J3692" s="19">
        <v>3</v>
      </c>
      <c r="K3692" s="19" t="s">
        <v>7738</v>
      </c>
      <c r="L3692" s="11"/>
      <c r="M3692" s="11"/>
      <c r="N3692" s="24"/>
      <c r="P3692" s="32"/>
      <c r="T3692" s="19"/>
      <c r="U3692" s="3" t="s">
        <v>833</v>
      </c>
      <c r="X3692" t="str">
        <f t="shared" si="231"/>
        <v/>
      </c>
      <c r="Z3692" t="str">
        <f t="shared" si="232"/>
        <v/>
      </c>
      <c r="AB3692" s="9"/>
      <c r="AC3692" t="s">
        <v>4717</v>
      </c>
      <c r="AD3692">
        <f t="shared" si="233"/>
        <v>0</v>
      </c>
      <c r="AF3692" s="3"/>
      <c r="AG3692" t="s">
        <v>5106</v>
      </c>
      <c r="AH3692" s="9" t="s">
        <v>4613</v>
      </c>
    </row>
    <row r="3693" spans="1:34" ht="10.95" customHeight="1" outlineLevel="1" x14ac:dyDescent="0.25">
      <c r="A3693" t="s">
        <v>2086</v>
      </c>
      <c r="C3693" s="3" t="s">
        <v>12986</v>
      </c>
      <c r="D3693" s="3" t="s">
        <v>10739</v>
      </c>
      <c r="E3693" s="9">
        <v>1897</v>
      </c>
      <c r="F3693" s="7" t="s">
        <v>6389</v>
      </c>
      <c r="G3693" s="7" t="s">
        <v>4690</v>
      </c>
      <c r="H3693" s="8" t="s">
        <v>4717</v>
      </c>
      <c r="I3693" s="8" t="s">
        <v>10729</v>
      </c>
      <c r="J3693" s="19">
        <v>3</v>
      </c>
      <c r="K3693" s="19" t="s">
        <v>7738</v>
      </c>
      <c r="L3693" s="11"/>
      <c r="M3693" s="11"/>
      <c r="N3693" s="24"/>
      <c r="P3693" s="32"/>
      <c r="T3693" s="19"/>
      <c r="U3693" s="3" t="s">
        <v>834</v>
      </c>
      <c r="X3693" t="str">
        <f t="shared" si="231"/>
        <v/>
      </c>
      <c r="Z3693" t="str">
        <f t="shared" si="232"/>
        <v/>
      </c>
      <c r="AB3693" s="9"/>
      <c r="AC3693" t="s">
        <v>4717</v>
      </c>
      <c r="AD3693">
        <f t="shared" si="233"/>
        <v>0</v>
      </c>
      <c r="AF3693" s="3"/>
      <c r="AG3693" t="s">
        <v>5106</v>
      </c>
      <c r="AH3693" s="9" t="s">
        <v>4925</v>
      </c>
    </row>
    <row r="3694" spans="1:34" ht="10.95" customHeight="1" outlineLevel="1" x14ac:dyDescent="0.25">
      <c r="A3694" t="s">
        <v>2086</v>
      </c>
      <c r="C3694" s="3" t="s">
        <v>12986</v>
      </c>
      <c r="D3694" s="3" t="s">
        <v>10740</v>
      </c>
      <c r="E3694" s="9">
        <v>1897</v>
      </c>
      <c r="F3694" s="7" t="s">
        <v>5142</v>
      </c>
      <c r="G3694" s="7" t="s">
        <v>5040</v>
      </c>
      <c r="H3694" s="8" t="s">
        <v>2088</v>
      </c>
      <c r="I3694" s="8" t="s">
        <v>10729</v>
      </c>
      <c r="J3694" s="19">
        <v>1</v>
      </c>
      <c r="K3694" s="19" t="s">
        <v>7738</v>
      </c>
      <c r="L3694" s="11"/>
      <c r="M3694" s="11"/>
      <c r="N3694" s="24"/>
      <c r="P3694" s="32"/>
      <c r="T3694" s="19"/>
      <c r="U3694" s="3" t="s">
        <v>835</v>
      </c>
      <c r="W3694" t="s">
        <v>7738</v>
      </c>
      <c r="X3694" t="str">
        <f t="shared" si="231"/>
        <v/>
      </c>
      <c r="Z3694" t="str">
        <f t="shared" si="232"/>
        <v/>
      </c>
      <c r="AB3694" s="9"/>
      <c r="AC3694" t="s">
        <v>2088</v>
      </c>
      <c r="AD3694">
        <f t="shared" si="233"/>
        <v>0</v>
      </c>
      <c r="AF3694" s="3"/>
      <c r="AG3694" t="s">
        <v>4714</v>
      </c>
      <c r="AH3694" s="9" t="s">
        <v>4925</v>
      </c>
    </row>
    <row r="3695" spans="1:34" ht="10.95" customHeight="1" outlineLevel="1" x14ac:dyDescent="0.25">
      <c r="A3695" t="s">
        <v>2086</v>
      </c>
      <c r="C3695" s="3" t="s">
        <v>12986</v>
      </c>
      <c r="D3695" s="3" t="s">
        <v>10741</v>
      </c>
      <c r="E3695" s="9">
        <v>1897</v>
      </c>
      <c r="F3695" s="7" t="s">
        <v>2977</v>
      </c>
      <c r="G3695" s="7" t="s">
        <v>2861</v>
      </c>
      <c r="H3695" s="8" t="s">
        <v>6395</v>
      </c>
      <c r="I3695" s="8" t="s">
        <v>10729</v>
      </c>
      <c r="J3695" s="19">
        <v>3</v>
      </c>
      <c r="K3695" s="19" t="s">
        <v>7738</v>
      </c>
      <c r="L3695" s="11"/>
      <c r="M3695" s="11"/>
      <c r="N3695" s="24"/>
      <c r="P3695" s="32"/>
      <c r="T3695" s="19"/>
      <c r="U3695" s="3" t="s">
        <v>836</v>
      </c>
      <c r="X3695" t="str">
        <f t="shared" si="231"/>
        <v/>
      </c>
      <c r="Z3695" t="str">
        <f t="shared" si="232"/>
        <v/>
      </c>
      <c r="AB3695" s="9"/>
      <c r="AC3695" t="s">
        <v>6395</v>
      </c>
      <c r="AD3695">
        <f t="shared" si="233"/>
        <v>0</v>
      </c>
      <c r="AF3695" s="3"/>
      <c r="AG3695" t="s">
        <v>6396</v>
      </c>
      <c r="AH3695" s="9" t="s">
        <v>4623</v>
      </c>
    </row>
    <row r="3696" spans="1:34" ht="10.95" customHeight="1" outlineLevel="1" x14ac:dyDescent="0.25">
      <c r="A3696" t="s">
        <v>2086</v>
      </c>
      <c r="C3696" s="3" t="s">
        <v>12986</v>
      </c>
      <c r="D3696" s="3" t="s">
        <v>10742</v>
      </c>
      <c r="E3696" s="9">
        <v>1897</v>
      </c>
      <c r="F3696" s="7" t="s">
        <v>5282</v>
      </c>
      <c r="G3696" s="7" t="s">
        <v>134</v>
      </c>
      <c r="H3696" s="8" t="s">
        <v>4717</v>
      </c>
      <c r="I3696" s="8" t="s">
        <v>10729</v>
      </c>
      <c r="J3696" s="19">
        <v>3</v>
      </c>
      <c r="K3696" s="19" t="s">
        <v>7738</v>
      </c>
      <c r="L3696" s="11"/>
      <c r="M3696" s="11"/>
      <c r="N3696" s="24"/>
      <c r="P3696" s="32"/>
      <c r="T3696" s="19"/>
      <c r="U3696" s="3" t="s">
        <v>837</v>
      </c>
      <c r="X3696" t="str">
        <f t="shared" si="231"/>
        <v/>
      </c>
      <c r="Z3696" t="str">
        <f t="shared" si="232"/>
        <v/>
      </c>
      <c r="AB3696" s="9"/>
      <c r="AC3696" t="s">
        <v>4717</v>
      </c>
      <c r="AD3696">
        <f t="shared" si="233"/>
        <v>0</v>
      </c>
      <c r="AF3696" s="3"/>
      <c r="AG3696" t="s">
        <v>5106</v>
      </c>
      <c r="AH3696" s="9"/>
    </row>
    <row r="3697" spans="1:34" ht="10.95" customHeight="1" outlineLevel="1" x14ac:dyDescent="0.25">
      <c r="A3697" t="s">
        <v>2086</v>
      </c>
      <c r="C3697" s="3" t="s">
        <v>12986</v>
      </c>
      <c r="D3697" s="3" t="s">
        <v>10743</v>
      </c>
      <c r="E3697" s="9">
        <v>1897</v>
      </c>
      <c r="F3697" s="7" t="s">
        <v>3424</v>
      </c>
      <c r="G3697" s="7" t="s">
        <v>1647</v>
      </c>
      <c r="H3697" s="8" t="s">
        <v>4717</v>
      </c>
      <c r="I3697" s="8" t="s">
        <v>10729</v>
      </c>
      <c r="J3697" s="19">
        <v>3</v>
      </c>
      <c r="K3697" s="19" t="s">
        <v>7738</v>
      </c>
      <c r="L3697" s="11"/>
      <c r="M3697" s="11"/>
      <c r="N3697" s="24"/>
      <c r="P3697" s="32"/>
      <c r="T3697" s="19"/>
      <c r="U3697" s="3" t="s">
        <v>838</v>
      </c>
      <c r="X3697" t="str">
        <f t="shared" si="231"/>
        <v/>
      </c>
      <c r="Z3697" t="str">
        <f t="shared" si="232"/>
        <v/>
      </c>
      <c r="AB3697" s="9"/>
      <c r="AC3697" t="s">
        <v>4717</v>
      </c>
      <c r="AD3697">
        <f t="shared" si="233"/>
        <v>0</v>
      </c>
      <c r="AF3697" s="3"/>
      <c r="AG3697" t="s">
        <v>5106</v>
      </c>
      <c r="AH3697" s="9"/>
    </row>
    <row r="3698" spans="1:34" ht="10.95" customHeight="1" outlineLevel="1" x14ac:dyDescent="0.25">
      <c r="A3698" t="s">
        <v>2086</v>
      </c>
      <c r="C3698" s="3" t="s">
        <v>12986</v>
      </c>
      <c r="D3698" s="3" t="s">
        <v>10744</v>
      </c>
      <c r="E3698" s="9">
        <v>1897</v>
      </c>
      <c r="F3698" s="7" t="s">
        <v>6389</v>
      </c>
      <c r="G3698" s="7" t="s">
        <v>4690</v>
      </c>
      <c r="H3698" s="8" t="s">
        <v>4717</v>
      </c>
      <c r="I3698" s="8" t="s">
        <v>10729</v>
      </c>
      <c r="J3698" s="19">
        <v>3</v>
      </c>
      <c r="K3698" s="19" t="s">
        <v>7738</v>
      </c>
      <c r="L3698" s="11"/>
      <c r="M3698" s="11"/>
      <c r="N3698" s="24"/>
      <c r="P3698" s="32"/>
      <c r="T3698" s="19"/>
      <c r="U3698" s="3" t="s">
        <v>839</v>
      </c>
      <c r="X3698" t="str">
        <f t="shared" si="231"/>
        <v/>
      </c>
      <c r="Z3698" t="str">
        <f t="shared" si="232"/>
        <v/>
      </c>
      <c r="AB3698" s="9"/>
      <c r="AC3698" t="s">
        <v>4717</v>
      </c>
      <c r="AD3698">
        <f t="shared" si="233"/>
        <v>0</v>
      </c>
      <c r="AF3698" s="3"/>
      <c r="AG3698" t="s">
        <v>5106</v>
      </c>
      <c r="AH3698" s="9" t="s">
        <v>4925</v>
      </c>
    </row>
    <row r="3699" spans="1:34" ht="10.95" customHeight="1" outlineLevel="1" x14ac:dyDescent="0.25">
      <c r="A3699" t="s">
        <v>2086</v>
      </c>
      <c r="C3699" s="3" t="s">
        <v>12986</v>
      </c>
      <c r="D3699" s="3" t="s">
        <v>10745</v>
      </c>
      <c r="E3699" s="9">
        <v>1897</v>
      </c>
      <c r="F3699" s="7" t="s">
        <v>5142</v>
      </c>
      <c r="G3699" s="7" t="s">
        <v>5040</v>
      </c>
      <c r="H3699" s="8" t="s">
        <v>2088</v>
      </c>
      <c r="I3699" s="8" t="s">
        <v>10729</v>
      </c>
      <c r="J3699" s="19">
        <v>1</v>
      </c>
      <c r="K3699" s="19" t="s">
        <v>7738</v>
      </c>
      <c r="L3699" s="11"/>
      <c r="M3699" s="11"/>
      <c r="N3699" s="24"/>
      <c r="P3699" s="32"/>
      <c r="T3699" s="19"/>
      <c r="U3699" s="3" t="s">
        <v>3740</v>
      </c>
      <c r="W3699" t="s">
        <v>7738</v>
      </c>
      <c r="X3699" t="str">
        <f t="shared" si="231"/>
        <v/>
      </c>
      <c r="Z3699" t="str">
        <f t="shared" si="232"/>
        <v/>
      </c>
      <c r="AB3699" s="9"/>
      <c r="AC3699" t="s">
        <v>2088</v>
      </c>
      <c r="AD3699">
        <f t="shared" si="233"/>
        <v>0</v>
      </c>
      <c r="AF3699" s="3"/>
      <c r="AG3699" t="s">
        <v>4714</v>
      </c>
      <c r="AH3699" s="9" t="s">
        <v>4925</v>
      </c>
    </row>
    <row r="3700" spans="1:34" ht="10.95" customHeight="1" outlineLevel="1" x14ac:dyDescent="0.25">
      <c r="A3700" t="s">
        <v>2086</v>
      </c>
      <c r="C3700" s="3" t="s">
        <v>12986</v>
      </c>
      <c r="D3700" s="3" t="s">
        <v>10746</v>
      </c>
      <c r="E3700" s="9">
        <v>1897</v>
      </c>
      <c r="F3700" s="7" t="s">
        <v>2977</v>
      </c>
      <c r="G3700" s="7" t="s">
        <v>2861</v>
      </c>
      <c r="H3700" s="8" t="s">
        <v>6395</v>
      </c>
      <c r="I3700" s="8" t="s">
        <v>10729</v>
      </c>
      <c r="J3700" s="19">
        <v>3</v>
      </c>
      <c r="K3700" s="19" t="s">
        <v>7738</v>
      </c>
      <c r="L3700" s="11"/>
      <c r="M3700" s="11"/>
      <c r="N3700" s="24"/>
      <c r="P3700" s="32"/>
      <c r="T3700" s="19"/>
      <c r="U3700" s="3" t="s">
        <v>3744</v>
      </c>
      <c r="X3700" t="str">
        <f t="shared" si="231"/>
        <v/>
      </c>
      <c r="Z3700" t="str">
        <f t="shared" si="232"/>
        <v/>
      </c>
      <c r="AB3700" s="9"/>
      <c r="AC3700" t="s">
        <v>6395</v>
      </c>
      <c r="AD3700">
        <f t="shared" si="233"/>
        <v>0</v>
      </c>
      <c r="AF3700" s="3"/>
      <c r="AG3700" t="s">
        <v>6396</v>
      </c>
      <c r="AH3700" s="9"/>
    </row>
    <row r="3701" spans="1:34" ht="10.95" customHeight="1" outlineLevel="1" x14ac:dyDescent="0.25">
      <c r="A3701" t="s">
        <v>2086</v>
      </c>
      <c r="C3701" s="3" t="s">
        <v>12986</v>
      </c>
      <c r="D3701" s="3" t="s">
        <v>10747</v>
      </c>
      <c r="E3701" s="9">
        <v>1897</v>
      </c>
      <c r="F3701" s="7" t="s">
        <v>5282</v>
      </c>
      <c r="G3701" s="7" t="s">
        <v>134</v>
      </c>
      <c r="H3701" s="8" t="s">
        <v>4717</v>
      </c>
      <c r="I3701" s="8" t="s">
        <v>10729</v>
      </c>
      <c r="J3701" s="19">
        <v>3</v>
      </c>
      <c r="K3701" s="19" t="s">
        <v>7738</v>
      </c>
      <c r="L3701" s="11"/>
      <c r="M3701" s="11"/>
      <c r="N3701" s="24"/>
      <c r="P3701" s="32"/>
      <c r="T3701" s="19"/>
      <c r="U3701" s="3" t="s">
        <v>3746</v>
      </c>
      <c r="X3701" t="str">
        <f t="shared" si="231"/>
        <v/>
      </c>
      <c r="Z3701" t="str">
        <f t="shared" si="232"/>
        <v/>
      </c>
      <c r="AB3701" s="9"/>
      <c r="AC3701" t="s">
        <v>4717</v>
      </c>
      <c r="AD3701">
        <f t="shared" si="233"/>
        <v>0</v>
      </c>
      <c r="AF3701" s="3"/>
      <c r="AG3701" t="s">
        <v>5106</v>
      </c>
      <c r="AH3701" s="9" t="s">
        <v>4623</v>
      </c>
    </row>
    <row r="3702" spans="1:34" ht="10.95" customHeight="1" outlineLevel="1" x14ac:dyDescent="0.25">
      <c r="A3702" t="s">
        <v>2086</v>
      </c>
      <c r="C3702" s="3" t="s">
        <v>12986</v>
      </c>
      <c r="D3702" s="3" t="s">
        <v>10748</v>
      </c>
      <c r="E3702" s="9">
        <v>1897</v>
      </c>
      <c r="F3702" s="7" t="s">
        <v>3424</v>
      </c>
      <c r="G3702" s="7" t="s">
        <v>1647</v>
      </c>
      <c r="H3702" s="8" t="s">
        <v>4717</v>
      </c>
      <c r="I3702" s="8" t="s">
        <v>10729</v>
      </c>
      <c r="J3702" s="19">
        <v>3</v>
      </c>
      <c r="K3702" s="19" t="s">
        <v>7738</v>
      </c>
      <c r="L3702" s="11"/>
      <c r="M3702" s="11"/>
      <c r="N3702" s="24"/>
      <c r="P3702" s="32"/>
      <c r="T3702" s="19"/>
      <c r="U3702" s="3" t="s">
        <v>6601</v>
      </c>
      <c r="X3702" t="str">
        <f t="shared" si="231"/>
        <v/>
      </c>
      <c r="Z3702" t="str">
        <f t="shared" si="232"/>
        <v/>
      </c>
      <c r="AB3702" s="9"/>
      <c r="AC3702" t="s">
        <v>4717</v>
      </c>
      <c r="AD3702">
        <f t="shared" si="233"/>
        <v>0</v>
      </c>
      <c r="AF3702" s="3"/>
      <c r="AG3702" t="s">
        <v>5106</v>
      </c>
      <c r="AH3702" s="9"/>
    </row>
    <row r="3703" spans="1:34" ht="10.95" customHeight="1" outlineLevel="1" x14ac:dyDescent="0.25">
      <c r="A3703" t="s">
        <v>2086</v>
      </c>
      <c r="C3703" s="3" t="s">
        <v>12986</v>
      </c>
      <c r="D3703" s="3" t="s">
        <v>10775</v>
      </c>
      <c r="E3703" s="9">
        <v>1900</v>
      </c>
      <c r="F3703" s="7" t="s">
        <v>6389</v>
      </c>
      <c r="G3703" s="7" t="s">
        <v>5401</v>
      </c>
      <c r="H3703" s="8" t="s">
        <v>6409</v>
      </c>
      <c r="I3703" s="8" t="s">
        <v>10774</v>
      </c>
      <c r="J3703" s="19">
        <v>3</v>
      </c>
      <c r="K3703" s="19" t="s">
        <v>7738</v>
      </c>
      <c r="L3703" s="11"/>
      <c r="M3703" s="11"/>
      <c r="N3703" s="24"/>
      <c r="P3703" s="32"/>
      <c r="T3703" s="19"/>
      <c r="U3703" s="3" t="s">
        <v>654</v>
      </c>
      <c r="X3703" t="str">
        <f t="shared" si="231"/>
        <v/>
      </c>
      <c r="Z3703" t="str">
        <f t="shared" si="232"/>
        <v/>
      </c>
      <c r="AB3703" s="9"/>
      <c r="AC3703" t="s">
        <v>6409</v>
      </c>
      <c r="AD3703">
        <f t="shared" si="233"/>
        <v>0</v>
      </c>
      <c r="AF3703" s="3"/>
      <c r="AG3703" t="s">
        <v>6410</v>
      </c>
      <c r="AH3703" s="9" t="s">
        <v>4623</v>
      </c>
    </row>
    <row r="3704" spans="1:34" ht="10.95" customHeight="1" outlineLevel="1" x14ac:dyDescent="0.25">
      <c r="A3704" t="s">
        <v>2086</v>
      </c>
      <c r="C3704" s="3" t="s">
        <v>12986</v>
      </c>
      <c r="D3704" s="3" t="s">
        <v>10776</v>
      </c>
      <c r="E3704" s="9">
        <v>1900</v>
      </c>
      <c r="F3704" s="7" t="s">
        <v>5142</v>
      </c>
      <c r="G3704" s="7" t="s">
        <v>5401</v>
      </c>
      <c r="H3704" s="8" t="s">
        <v>6409</v>
      </c>
      <c r="I3704" s="8" t="s">
        <v>10774</v>
      </c>
      <c r="J3704" s="19">
        <v>3</v>
      </c>
      <c r="K3704" s="19" t="s">
        <v>7738</v>
      </c>
      <c r="L3704" s="11"/>
      <c r="M3704" s="11"/>
      <c r="N3704" s="24"/>
      <c r="P3704" s="32"/>
      <c r="T3704" s="19"/>
      <c r="U3704" s="3" t="s">
        <v>656</v>
      </c>
      <c r="X3704" t="str">
        <f t="shared" si="231"/>
        <v/>
      </c>
      <c r="Z3704" t="str">
        <f t="shared" si="232"/>
        <v/>
      </c>
      <c r="AB3704" s="9"/>
      <c r="AC3704" t="s">
        <v>6409</v>
      </c>
      <c r="AD3704">
        <f t="shared" si="233"/>
        <v>0</v>
      </c>
      <c r="AF3704" s="3"/>
      <c r="AG3704" t="s">
        <v>6410</v>
      </c>
      <c r="AH3704" s="9" t="s">
        <v>4623</v>
      </c>
    </row>
    <row r="3705" spans="1:34" ht="10.95" customHeight="1" outlineLevel="1" x14ac:dyDescent="0.25">
      <c r="A3705" t="s">
        <v>2086</v>
      </c>
      <c r="C3705" s="3" t="s">
        <v>12986</v>
      </c>
      <c r="D3705" s="3">
        <v>170</v>
      </c>
      <c r="E3705" s="9">
        <v>1897</v>
      </c>
      <c r="F3705" s="7" t="s">
        <v>21902</v>
      </c>
      <c r="G3705" s="7" t="s">
        <v>134</v>
      </c>
      <c r="H3705" s="8" t="s">
        <v>4717</v>
      </c>
      <c r="I3705" s="8" t="s">
        <v>10728</v>
      </c>
      <c r="J3705" s="19">
        <v>3</v>
      </c>
      <c r="K3705" s="19" t="s">
        <v>7738</v>
      </c>
      <c r="L3705" s="11"/>
      <c r="M3705" s="11"/>
      <c r="N3705" s="24"/>
      <c r="P3705" s="32"/>
      <c r="T3705" s="19"/>
      <c r="U3705" s="3">
        <v>172</v>
      </c>
      <c r="X3705" t="str">
        <f t="shared" si="231"/>
        <v/>
      </c>
      <c r="Z3705" t="str">
        <f t="shared" si="232"/>
        <v/>
      </c>
      <c r="AB3705" s="9"/>
      <c r="AC3705" t="s">
        <v>4717</v>
      </c>
      <c r="AD3705">
        <f t="shared" si="233"/>
        <v>0</v>
      </c>
      <c r="AF3705" s="3"/>
      <c r="AG3705" t="s">
        <v>5106</v>
      </c>
      <c r="AH3705" s="9" t="s">
        <v>4925</v>
      </c>
    </row>
    <row r="3706" spans="1:34" ht="10.95" customHeight="1" outlineLevel="1" x14ac:dyDescent="0.25">
      <c r="A3706" t="s">
        <v>2086</v>
      </c>
      <c r="C3706" s="3" t="s">
        <v>12986</v>
      </c>
      <c r="D3706" s="3">
        <v>171</v>
      </c>
      <c r="E3706" s="9">
        <v>1897</v>
      </c>
      <c r="F3706" s="7" t="s">
        <v>21903</v>
      </c>
      <c r="G3706" s="7" t="s">
        <v>3832</v>
      </c>
      <c r="H3706" s="8" t="s">
        <v>4717</v>
      </c>
      <c r="I3706" s="8" t="s">
        <v>10728</v>
      </c>
      <c r="J3706" s="19">
        <v>3</v>
      </c>
      <c r="K3706" s="19" t="s">
        <v>7738</v>
      </c>
      <c r="L3706" s="11"/>
      <c r="M3706" s="11"/>
      <c r="N3706" s="24"/>
      <c r="P3706" s="32"/>
      <c r="T3706" s="19"/>
      <c r="U3706" s="3">
        <v>173</v>
      </c>
      <c r="X3706" t="str">
        <f t="shared" si="231"/>
        <v/>
      </c>
      <c r="Z3706" t="str">
        <f t="shared" si="232"/>
        <v/>
      </c>
      <c r="AB3706" s="9"/>
      <c r="AC3706" t="s">
        <v>4717</v>
      </c>
      <c r="AD3706">
        <f t="shared" si="233"/>
        <v>0</v>
      </c>
      <c r="AF3706" s="3"/>
      <c r="AG3706" t="s">
        <v>5106</v>
      </c>
      <c r="AH3706" s="9" t="s">
        <v>4925</v>
      </c>
    </row>
    <row r="3707" spans="1:34" ht="10.95" customHeight="1" outlineLevel="1" x14ac:dyDescent="0.25">
      <c r="A3707" t="s">
        <v>2086</v>
      </c>
      <c r="C3707" s="3" t="s">
        <v>12986</v>
      </c>
      <c r="D3707" s="3" t="s">
        <v>6402</v>
      </c>
      <c r="E3707" s="9">
        <v>1897</v>
      </c>
      <c r="F3707" s="7" t="s">
        <v>21902</v>
      </c>
      <c r="G3707" s="7" t="s">
        <v>134</v>
      </c>
      <c r="H3707" s="8" t="s">
        <v>4717</v>
      </c>
      <c r="I3707" s="8" t="s">
        <v>10728</v>
      </c>
      <c r="J3707" s="19">
        <v>3</v>
      </c>
      <c r="K3707" s="19" t="s">
        <v>7738</v>
      </c>
      <c r="L3707" s="11"/>
      <c r="M3707" s="11"/>
      <c r="N3707" s="24"/>
      <c r="P3707" s="32"/>
      <c r="T3707" s="19"/>
      <c r="U3707" s="3" t="s">
        <v>6407</v>
      </c>
      <c r="X3707" t="str">
        <f t="shared" si="231"/>
        <v/>
      </c>
      <c r="Z3707" t="str">
        <f t="shared" si="232"/>
        <v/>
      </c>
      <c r="AB3707" s="9"/>
      <c r="AC3707" t="s">
        <v>4717</v>
      </c>
      <c r="AD3707">
        <f t="shared" si="233"/>
        <v>0</v>
      </c>
      <c r="AF3707" s="3"/>
      <c r="AG3707" t="s">
        <v>5106</v>
      </c>
      <c r="AH3707" s="9" t="s">
        <v>4925</v>
      </c>
    </row>
    <row r="3708" spans="1:34" ht="10.95" customHeight="1" outlineLevel="1" collapsed="1" x14ac:dyDescent="0.25">
      <c r="A3708" t="s">
        <v>2086</v>
      </c>
      <c r="C3708" s="3" t="s">
        <v>12986</v>
      </c>
      <c r="D3708" s="3" t="s">
        <v>2645</v>
      </c>
      <c r="E3708" s="9">
        <v>1897</v>
      </c>
      <c r="F3708" s="7" t="s">
        <v>21903</v>
      </c>
      <c r="G3708" s="7" t="s">
        <v>3832</v>
      </c>
      <c r="H3708" s="8" t="s">
        <v>4717</v>
      </c>
      <c r="I3708" s="8" t="s">
        <v>10728</v>
      </c>
      <c r="J3708" s="19">
        <v>3</v>
      </c>
      <c r="K3708" s="19" t="s">
        <v>7738</v>
      </c>
      <c r="L3708" s="11"/>
      <c r="M3708" s="11"/>
      <c r="N3708" s="24"/>
      <c r="P3708" s="32"/>
      <c r="T3708" s="19"/>
      <c r="U3708" s="3" t="s">
        <v>6408</v>
      </c>
      <c r="X3708" t="str">
        <f t="shared" si="231"/>
        <v/>
      </c>
      <c r="Z3708" t="str">
        <f t="shared" si="232"/>
        <v/>
      </c>
      <c r="AB3708" s="9"/>
      <c r="AC3708" t="s">
        <v>4717</v>
      </c>
      <c r="AD3708">
        <f t="shared" si="233"/>
        <v>0</v>
      </c>
      <c r="AF3708" s="3"/>
      <c r="AG3708" t="s">
        <v>5106</v>
      </c>
      <c r="AH3708" s="9" t="s">
        <v>4925</v>
      </c>
    </row>
    <row r="3709" spans="1:34" ht="10.95" customHeight="1" outlineLevel="1" x14ac:dyDescent="0.25">
      <c r="A3709" t="s">
        <v>2086</v>
      </c>
      <c r="C3709" s="3" t="s">
        <v>12986</v>
      </c>
      <c r="D3709" s="3">
        <v>383</v>
      </c>
      <c r="E3709" s="9">
        <v>1912</v>
      </c>
      <c r="F3709" s="7" t="s">
        <v>263</v>
      </c>
      <c r="G3709" s="7" t="s">
        <v>4685</v>
      </c>
      <c r="H3709" s="8" t="s">
        <v>4717</v>
      </c>
      <c r="I3709" s="8" t="s">
        <v>10777</v>
      </c>
      <c r="J3709" s="19">
        <v>3</v>
      </c>
      <c r="K3709" s="19" t="s">
        <v>7736</v>
      </c>
      <c r="L3709" s="11">
        <v>1</v>
      </c>
      <c r="M3709" s="11"/>
      <c r="N3709" s="24"/>
      <c r="P3709" s="32"/>
      <c r="T3709" s="19"/>
      <c r="U3709" s="3">
        <v>411</v>
      </c>
      <c r="X3709" t="str">
        <f t="shared" si="231"/>
        <v/>
      </c>
      <c r="Z3709" t="str">
        <f t="shared" si="232"/>
        <v/>
      </c>
      <c r="AB3709" s="9"/>
      <c r="AC3709" t="s">
        <v>4717</v>
      </c>
      <c r="AD3709">
        <f t="shared" si="233"/>
        <v>0</v>
      </c>
      <c r="AF3709" s="3"/>
      <c r="AG3709" t="s">
        <v>5106</v>
      </c>
      <c r="AH3709" s="9" t="s">
        <v>4925</v>
      </c>
    </row>
    <row r="3710" spans="1:34" ht="10.95" customHeight="1" outlineLevel="1" x14ac:dyDescent="0.25">
      <c r="A3710" t="s">
        <v>2086</v>
      </c>
      <c r="C3710" s="3" t="s">
        <v>12986</v>
      </c>
      <c r="D3710" s="3" t="s">
        <v>4065</v>
      </c>
      <c r="E3710" s="9">
        <v>1914</v>
      </c>
      <c r="F3710" s="7" t="s">
        <v>4735</v>
      </c>
      <c r="G3710" s="7" t="s">
        <v>3316</v>
      </c>
      <c r="H3710" s="8" t="s">
        <v>6409</v>
      </c>
      <c r="I3710" s="8"/>
      <c r="J3710" s="19">
        <v>3</v>
      </c>
      <c r="K3710" s="19" t="s">
        <v>7736</v>
      </c>
      <c r="L3710" s="11">
        <v>0.25</v>
      </c>
      <c r="M3710" s="11"/>
      <c r="N3710" s="24"/>
      <c r="P3710" s="32"/>
      <c r="T3710" s="19"/>
      <c r="U3710" s="3" t="s">
        <v>840</v>
      </c>
      <c r="X3710" t="str">
        <f t="shared" si="231"/>
        <v/>
      </c>
      <c r="Z3710" t="str">
        <f t="shared" si="232"/>
        <v/>
      </c>
      <c r="AB3710" s="9"/>
      <c r="AC3710" t="s">
        <v>6409</v>
      </c>
      <c r="AD3710">
        <f t="shared" si="233"/>
        <v>0</v>
      </c>
      <c r="AF3710" s="3"/>
      <c r="AG3710" t="s">
        <v>6410</v>
      </c>
      <c r="AH3710" s="9" t="s">
        <v>4613</v>
      </c>
    </row>
    <row r="3711" spans="1:34" ht="10.95" customHeight="1" outlineLevel="1" x14ac:dyDescent="0.25">
      <c r="A3711" t="s">
        <v>2086</v>
      </c>
      <c r="C3711" s="3" t="s">
        <v>12986</v>
      </c>
      <c r="D3711" s="3" t="s">
        <v>4065</v>
      </c>
      <c r="E3711" s="9">
        <v>1914</v>
      </c>
      <c r="F3711" s="7" t="s">
        <v>3220</v>
      </c>
      <c r="G3711" s="7" t="s">
        <v>5040</v>
      </c>
      <c r="H3711" s="8" t="s">
        <v>6409</v>
      </c>
      <c r="I3711" s="8"/>
      <c r="J3711" s="19">
        <v>3</v>
      </c>
      <c r="K3711" s="19" t="s">
        <v>7736</v>
      </c>
      <c r="L3711" s="11">
        <v>0.25</v>
      </c>
      <c r="M3711" s="11"/>
      <c r="N3711" s="24"/>
      <c r="P3711" s="32"/>
      <c r="T3711" s="19"/>
      <c r="U3711" s="3" t="s">
        <v>841</v>
      </c>
      <c r="X3711" t="str">
        <f t="shared" si="231"/>
        <v/>
      </c>
      <c r="Z3711" t="str">
        <f t="shared" si="232"/>
        <v/>
      </c>
      <c r="AB3711" s="9"/>
      <c r="AC3711" t="s">
        <v>6409</v>
      </c>
      <c r="AD3711">
        <f t="shared" si="233"/>
        <v>0</v>
      </c>
      <c r="AF3711" s="3"/>
      <c r="AG3711" t="s">
        <v>6410</v>
      </c>
      <c r="AH3711" s="9" t="s">
        <v>4613</v>
      </c>
    </row>
    <row r="3712" spans="1:34" ht="10.95" customHeight="1" outlineLevel="1" x14ac:dyDescent="0.25">
      <c r="A3712" t="s">
        <v>2086</v>
      </c>
      <c r="C3712" s="3" t="s">
        <v>12986</v>
      </c>
      <c r="D3712" s="3">
        <v>438</v>
      </c>
      <c r="E3712" s="9">
        <v>1921</v>
      </c>
      <c r="F3712" s="10" t="s">
        <v>21914</v>
      </c>
      <c r="G3712" s="7" t="s">
        <v>6491</v>
      </c>
      <c r="H3712" s="8" t="s">
        <v>4717</v>
      </c>
      <c r="I3712" s="8" t="s">
        <v>10778</v>
      </c>
      <c r="J3712" s="19">
        <v>3</v>
      </c>
      <c r="K3712" s="19" t="s">
        <v>7736</v>
      </c>
      <c r="L3712" s="11">
        <v>0.35</v>
      </c>
      <c r="M3712" s="11"/>
      <c r="N3712" s="24"/>
      <c r="P3712" s="32"/>
      <c r="T3712" s="19"/>
      <c r="U3712" s="3">
        <v>468</v>
      </c>
      <c r="X3712" t="str">
        <f t="shared" si="231"/>
        <v/>
      </c>
      <c r="Z3712" t="str">
        <f t="shared" si="232"/>
        <v/>
      </c>
      <c r="AB3712" s="9"/>
      <c r="AC3712" t="s">
        <v>4717</v>
      </c>
      <c r="AD3712">
        <f t="shared" si="233"/>
        <v>0</v>
      </c>
      <c r="AF3712" s="3"/>
      <c r="AG3712" t="s">
        <v>5106</v>
      </c>
      <c r="AH3712" s="9" t="s">
        <v>4613</v>
      </c>
    </row>
    <row r="3713" spans="1:34" ht="10.95" customHeight="1" outlineLevel="1" x14ac:dyDescent="0.25">
      <c r="A3713" t="s">
        <v>2086</v>
      </c>
      <c r="C3713" s="3" t="s">
        <v>12986</v>
      </c>
      <c r="D3713" s="3" t="s">
        <v>2776</v>
      </c>
      <c r="E3713" s="9">
        <v>1921</v>
      </c>
      <c r="F3713" s="7" t="s">
        <v>2911</v>
      </c>
      <c r="G3713" s="7"/>
      <c r="H3713" s="8" t="s">
        <v>4717</v>
      </c>
      <c r="I3713" s="8" t="s">
        <v>10779</v>
      </c>
      <c r="J3713" s="19">
        <v>3</v>
      </c>
      <c r="K3713" s="19" t="s">
        <v>20092</v>
      </c>
      <c r="L3713" s="11"/>
      <c r="M3713" s="11"/>
      <c r="N3713" s="24"/>
      <c r="P3713" s="32"/>
      <c r="T3713" s="19"/>
      <c r="U3713" s="3" t="s">
        <v>1845</v>
      </c>
      <c r="X3713" t="str">
        <f t="shared" si="231"/>
        <v/>
      </c>
      <c r="Z3713" t="str">
        <f t="shared" si="232"/>
        <v/>
      </c>
      <c r="AB3713" s="9"/>
      <c r="AC3713" t="s">
        <v>4717</v>
      </c>
      <c r="AD3713">
        <f t="shared" si="233"/>
        <v>0</v>
      </c>
      <c r="AF3713" s="3"/>
      <c r="AG3713" t="s">
        <v>5106</v>
      </c>
      <c r="AH3713" s="9" t="s">
        <v>4613</v>
      </c>
    </row>
    <row r="3714" spans="1:34" ht="10.95" customHeight="1" outlineLevel="1" x14ac:dyDescent="0.25">
      <c r="A3714" t="s">
        <v>2086</v>
      </c>
      <c r="C3714" s="3" t="s">
        <v>12986</v>
      </c>
      <c r="D3714" s="3">
        <v>439</v>
      </c>
      <c r="E3714" s="9">
        <v>1921</v>
      </c>
      <c r="F3714" s="7" t="s">
        <v>2912</v>
      </c>
      <c r="G3714" s="7" t="s">
        <v>3835</v>
      </c>
      <c r="H3714" s="8" t="s">
        <v>4717</v>
      </c>
      <c r="I3714" s="8" t="s">
        <v>10780</v>
      </c>
      <c r="J3714" s="19">
        <v>3</v>
      </c>
      <c r="K3714" s="19" t="s">
        <v>7736</v>
      </c>
      <c r="L3714" s="11">
        <v>0.3</v>
      </c>
      <c r="M3714" s="11"/>
      <c r="N3714" s="24"/>
      <c r="P3714" s="32"/>
      <c r="T3714" s="19"/>
      <c r="U3714" s="3">
        <v>469</v>
      </c>
      <c r="X3714" t="str">
        <f t="shared" ref="X3714:X3777" si="234">IF(COUNTIF(F3714,"*fdc*"),1,"")</f>
        <v/>
      </c>
      <c r="Z3714" t="str">
        <f t="shared" ref="Z3714:Z3777" si="235">IF(COUNTIF(F3714,"*s/s*"),1,"")</f>
        <v/>
      </c>
      <c r="AB3714" s="9"/>
      <c r="AC3714" t="s">
        <v>4717</v>
      </c>
      <c r="AD3714">
        <f t="shared" si="233"/>
        <v>0</v>
      </c>
      <c r="AF3714" s="3"/>
      <c r="AG3714" t="s">
        <v>5106</v>
      </c>
      <c r="AH3714" s="9" t="s">
        <v>4613</v>
      </c>
    </row>
    <row r="3715" spans="1:34" ht="10.95" customHeight="1" outlineLevel="1" x14ac:dyDescent="0.25">
      <c r="A3715" t="s">
        <v>2086</v>
      </c>
      <c r="C3715" s="3" t="s">
        <v>12986</v>
      </c>
      <c r="D3715" s="3" t="s">
        <v>10784</v>
      </c>
      <c r="E3715" s="9">
        <v>1921</v>
      </c>
      <c r="F3715" s="7" t="s">
        <v>2913</v>
      </c>
      <c r="G3715" s="7"/>
      <c r="H3715" s="8" t="s">
        <v>4717</v>
      </c>
      <c r="I3715" s="8" t="s">
        <v>10781</v>
      </c>
      <c r="J3715" s="19">
        <v>3</v>
      </c>
      <c r="K3715" s="19" t="s">
        <v>20092</v>
      </c>
      <c r="L3715" s="11"/>
      <c r="M3715" s="11"/>
      <c r="N3715" s="24"/>
      <c r="P3715" s="32"/>
      <c r="T3715" s="19"/>
      <c r="U3715" s="3" t="s">
        <v>1846</v>
      </c>
      <c r="X3715" t="str">
        <f t="shared" si="234"/>
        <v/>
      </c>
      <c r="Z3715" t="str">
        <f t="shared" si="235"/>
        <v/>
      </c>
      <c r="AB3715" s="9"/>
      <c r="AC3715" t="s">
        <v>4717</v>
      </c>
      <c r="AD3715">
        <f t="shared" si="233"/>
        <v>0</v>
      </c>
      <c r="AF3715" s="3"/>
      <c r="AG3715" t="s">
        <v>5106</v>
      </c>
      <c r="AH3715" s="9"/>
    </row>
    <row r="3716" spans="1:34" ht="10.95" customHeight="1" outlineLevel="1" x14ac:dyDescent="0.25">
      <c r="A3716" t="s">
        <v>2086</v>
      </c>
      <c r="C3716" s="3" t="s">
        <v>12986</v>
      </c>
      <c r="D3716" s="3" t="s">
        <v>10785</v>
      </c>
      <c r="E3716" s="9">
        <v>1921</v>
      </c>
      <c r="F3716" s="7" t="s">
        <v>2914</v>
      </c>
      <c r="G3716" s="7"/>
      <c r="H3716" s="8" t="s">
        <v>4717</v>
      </c>
      <c r="I3716" s="8" t="s">
        <v>10782</v>
      </c>
      <c r="J3716" s="19">
        <v>3</v>
      </c>
      <c r="K3716" s="19" t="s">
        <v>20092</v>
      </c>
      <c r="L3716" s="11"/>
      <c r="M3716" s="11"/>
      <c r="N3716" s="24"/>
      <c r="P3716" s="32"/>
      <c r="T3716" s="19"/>
      <c r="U3716" s="3" t="s">
        <v>3387</v>
      </c>
      <c r="X3716" t="str">
        <f t="shared" si="234"/>
        <v/>
      </c>
      <c r="Z3716" t="str">
        <f t="shared" si="235"/>
        <v/>
      </c>
      <c r="AB3716" s="9"/>
      <c r="AC3716" t="s">
        <v>4717</v>
      </c>
      <c r="AD3716">
        <f t="shared" si="233"/>
        <v>0</v>
      </c>
      <c r="AF3716" s="3"/>
      <c r="AG3716" t="s">
        <v>5106</v>
      </c>
      <c r="AH3716" s="9"/>
    </row>
    <row r="3717" spans="1:34" ht="10.95" customHeight="1" outlineLevel="1" collapsed="1" x14ac:dyDescent="0.25">
      <c r="A3717" t="s">
        <v>2086</v>
      </c>
      <c r="C3717" s="3" t="s">
        <v>12986</v>
      </c>
      <c r="D3717" s="3">
        <v>440</v>
      </c>
      <c r="E3717" s="9">
        <v>1921</v>
      </c>
      <c r="F3717" s="7" t="s">
        <v>2915</v>
      </c>
      <c r="G3717" s="7" t="s">
        <v>1677</v>
      </c>
      <c r="H3717" s="8" t="s">
        <v>4717</v>
      </c>
      <c r="I3717" s="8" t="s">
        <v>10783</v>
      </c>
      <c r="J3717" s="19">
        <v>3</v>
      </c>
      <c r="K3717" s="19" t="s">
        <v>7736</v>
      </c>
      <c r="L3717" s="11">
        <v>0.45</v>
      </c>
      <c r="M3717" s="11"/>
      <c r="N3717" s="24"/>
      <c r="P3717" s="32"/>
      <c r="T3717" s="19"/>
      <c r="U3717" s="3">
        <v>470</v>
      </c>
      <c r="X3717" t="str">
        <f t="shared" si="234"/>
        <v/>
      </c>
      <c r="Z3717" t="str">
        <f t="shared" si="235"/>
        <v/>
      </c>
      <c r="AB3717" s="9"/>
      <c r="AC3717" t="s">
        <v>4717</v>
      </c>
      <c r="AD3717">
        <f t="shared" si="233"/>
        <v>0</v>
      </c>
      <c r="AF3717" s="3"/>
      <c r="AG3717" t="s">
        <v>5106</v>
      </c>
      <c r="AH3717" s="9" t="s">
        <v>4613</v>
      </c>
    </row>
    <row r="3718" spans="1:34" ht="10.95" customHeight="1" outlineLevel="1" x14ac:dyDescent="0.25">
      <c r="A3718" t="s">
        <v>2086</v>
      </c>
      <c r="C3718" s="3" t="s">
        <v>12986</v>
      </c>
      <c r="D3718" s="3" t="s">
        <v>10786</v>
      </c>
      <c r="E3718" s="9">
        <v>1921</v>
      </c>
      <c r="F3718" s="7" t="s">
        <v>2916</v>
      </c>
      <c r="G3718" s="7"/>
      <c r="H3718" s="8" t="s">
        <v>4717</v>
      </c>
      <c r="I3718" s="8" t="s">
        <v>10790</v>
      </c>
      <c r="J3718" s="19">
        <v>3</v>
      </c>
      <c r="K3718" s="19" t="s">
        <v>20092</v>
      </c>
      <c r="L3718" s="11"/>
      <c r="M3718" s="11"/>
      <c r="N3718" s="24"/>
      <c r="P3718" s="32"/>
      <c r="T3718" s="19"/>
      <c r="U3718" s="3" t="s">
        <v>1795</v>
      </c>
      <c r="X3718" t="str">
        <f t="shared" si="234"/>
        <v/>
      </c>
      <c r="Z3718" t="str">
        <f t="shared" si="235"/>
        <v/>
      </c>
      <c r="AB3718" s="9"/>
      <c r="AC3718" t="s">
        <v>4717</v>
      </c>
      <c r="AD3718">
        <f t="shared" si="233"/>
        <v>0</v>
      </c>
      <c r="AF3718" s="3"/>
      <c r="AG3718" t="s">
        <v>5106</v>
      </c>
      <c r="AH3718" s="9"/>
    </row>
    <row r="3719" spans="1:34" ht="10.95" customHeight="1" outlineLevel="1" x14ac:dyDescent="0.25">
      <c r="A3719" t="s">
        <v>2086</v>
      </c>
      <c r="C3719" s="3" t="s">
        <v>12986</v>
      </c>
      <c r="D3719" s="3">
        <v>441</v>
      </c>
      <c r="E3719" s="9">
        <v>1921</v>
      </c>
      <c r="F3719" s="7" t="s">
        <v>2917</v>
      </c>
      <c r="G3719" s="7" t="s">
        <v>6507</v>
      </c>
      <c r="H3719" s="8" t="s">
        <v>4717</v>
      </c>
      <c r="I3719" s="8" t="s">
        <v>10791</v>
      </c>
      <c r="J3719" s="19">
        <v>3</v>
      </c>
      <c r="K3719" s="19" t="s">
        <v>7736</v>
      </c>
      <c r="L3719" s="11">
        <v>0.35</v>
      </c>
      <c r="M3719" s="11"/>
      <c r="N3719" s="24"/>
      <c r="P3719" s="32"/>
      <c r="T3719" s="19"/>
      <c r="U3719" s="3">
        <v>471</v>
      </c>
      <c r="X3719" t="str">
        <f t="shared" si="234"/>
        <v/>
      </c>
      <c r="Z3719" t="str">
        <f t="shared" si="235"/>
        <v/>
      </c>
      <c r="AB3719" s="9"/>
      <c r="AC3719" t="s">
        <v>4717</v>
      </c>
      <c r="AD3719">
        <f t="shared" si="233"/>
        <v>0</v>
      </c>
      <c r="AF3719" s="3"/>
      <c r="AG3719" t="s">
        <v>5106</v>
      </c>
      <c r="AH3719" s="9" t="s">
        <v>4613</v>
      </c>
    </row>
    <row r="3720" spans="1:34" ht="10.95" customHeight="1" outlineLevel="1" x14ac:dyDescent="0.25">
      <c r="A3720" t="s">
        <v>2086</v>
      </c>
      <c r="C3720" s="3" t="s">
        <v>12986</v>
      </c>
      <c r="D3720" s="3" t="s">
        <v>10787</v>
      </c>
      <c r="E3720" s="9">
        <v>1921</v>
      </c>
      <c r="F3720" s="7" t="s">
        <v>6781</v>
      </c>
      <c r="G3720" s="7"/>
      <c r="H3720" s="8" t="s">
        <v>4717</v>
      </c>
      <c r="I3720" s="8" t="s">
        <v>10792</v>
      </c>
      <c r="J3720" s="19">
        <v>3</v>
      </c>
      <c r="K3720" s="19" t="s">
        <v>20092</v>
      </c>
      <c r="L3720" s="11"/>
      <c r="M3720" s="11"/>
      <c r="N3720" s="24"/>
      <c r="P3720" s="32"/>
      <c r="T3720" s="19"/>
      <c r="U3720" s="3" t="s">
        <v>1796</v>
      </c>
      <c r="X3720" t="str">
        <f t="shared" si="234"/>
        <v/>
      </c>
      <c r="Z3720" t="str">
        <f t="shared" si="235"/>
        <v/>
      </c>
      <c r="AB3720" s="9"/>
      <c r="AC3720" t="s">
        <v>4717</v>
      </c>
      <c r="AD3720">
        <f t="shared" si="233"/>
        <v>0</v>
      </c>
      <c r="AF3720" s="3"/>
      <c r="AG3720" t="s">
        <v>5106</v>
      </c>
      <c r="AH3720" s="9"/>
    </row>
    <row r="3721" spans="1:34" ht="10.95" customHeight="1" outlineLevel="1" x14ac:dyDescent="0.25">
      <c r="A3721" t="s">
        <v>2086</v>
      </c>
      <c r="C3721" s="3" t="s">
        <v>12986</v>
      </c>
      <c r="D3721" s="3">
        <v>442</v>
      </c>
      <c r="E3721" s="9">
        <v>1921</v>
      </c>
      <c r="F3721" s="7" t="s">
        <v>6782</v>
      </c>
      <c r="G3721" s="7" t="s">
        <v>2490</v>
      </c>
      <c r="H3721" s="8" t="s">
        <v>4717</v>
      </c>
      <c r="I3721" s="8" t="s">
        <v>10793</v>
      </c>
      <c r="J3721" s="19">
        <v>3</v>
      </c>
      <c r="K3721" s="19" t="s">
        <v>7736</v>
      </c>
      <c r="L3721" s="11">
        <v>0.45</v>
      </c>
      <c r="M3721" s="11"/>
      <c r="N3721" s="24"/>
      <c r="P3721" s="32"/>
      <c r="T3721" s="19"/>
      <c r="U3721" s="3">
        <v>472</v>
      </c>
      <c r="X3721" t="str">
        <f t="shared" si="234"/>
        <v/>
      </c>
      <c r="Z3721" t="str">
        <f t="shared" si="235"/>
        <v/>
      </c>
      <c r="AB3721" s="9"/>
      <c r="AC3721" t="s">
        <v>4717</v>
      </c>
      <c r="AD3721">
        <f t="shared" si="233"/>
        <v>0</v>
      </c>
      <c r="AF3721" s="3"/>
      <c r="AG3721" t="s">
        <v>5106</v>
      </c>
      <c r="AH3721" s="9" t="s">
        <v>4613</v>
      </c>
    </row>
    <row r="3722" spans="1:34" ht="10.95" customHeight="1" outlineLevel="1" x14ac:dyDescent="0.25">
      <c r="A3722" t="s">
        <v>2086</v>
      </c>
      <c r="C3722" s="3" t="s">
        <v>12986</v>
      </c>
      <c r="D3722" s="3" t="s">
        <v>10788</v>
      </c>
      <c r="E3722" s="9">
        <v>1921</v>
      </c>
      <c r="F3722" s="7" t="s">
        <v>6783</v>
      </c>
      <c r="G3722" s="7"/>
      <c r="H3722" s="8" t="s">
        <v>4717</v>
      </c>
      <c r="I3722" s="8" t="s">
        <v>10794</v>
      </c>
      <c r="J3722" s="19">
        <v>3</v>
      </c>
      <c r="K3722" s="19" t="s">
        <v>20092</v>
      </c>
      <c r="L3722" s="11"/>
      <c r="M3722" s="11"/>
      <c r="N3722" s="24"/>
      <c r="P3722" s="32"/>
      <c r="T3722" s="19"/>
      <c r="U3722" s="3" t="s">
        <v>1797</v>
      </c>
      <c r="X3722" t="str">
        <f t="shared" si="234"/>
        <v/>
      </c>
      <c r="Z3722" t="str">
        <f t="shared" si="235"/>
        <v/>
      </c>
      <c r="AB3722" s="9"/>
      <c r="AC3722" t="s">
        <v>4717</v>
      </c>
      <c r="AD3722">
        <f t="shared" si="233"/>
        <v>0</v>
      </c>
      <c r="AF3722" s="3"/>
      <c r="AG3722" t="s">
        <v>5106</v>
      </c>
      <c r="AH3722" s="9"/>
    </row>
    <row r="3723" spans="1:34" ht="10.95" customHeight="1" outlineLevel="1" x14ac:dyDescent="0.25">
      <c r="A3723" t="s">
        <v>2086</v>
      </c>
      <c r="C3723" s="3" t="s">
        <v>12986</v>
      </c>
      <c r="D3723" s="3">
        <v>443</v>
      </c>
      <c r="E3723" s="9">
        <v>1921</v>
      </c>
      <c r="F3723" s="7" t="s">
        <v>6784</v>
      </c>
      <c r="G3723" s="7" t="s">
        <v>2792</v>
      </c>
      <c r="H3723" s="8" t="s">
        <v>4717</v>
      </c>
      <c r="I3723" s="8" t="s">
        <v>10795</v>
      </c>
      <c r="J3723" s="19">
        <v>3</v>
      </c>
      <c r="K3723" s="19" t="s">
        <v>7738</v>
      </c>
      <c r="L3723" s="11"/>
      <c r="M3723" s="11"/>
      <c r="N3723" s="24"/>
      <c r="P3723" s="32"/>
      <c r="T3723" s="19"/>
      <c r="U3723" s="3">
        <v>473</v>
      </c>
      <c r="X3723" t="str">
        <f t="shared" si="234"/>
        <v/>
      </c>
      <c r="Z3723" t="str">
        <f t="shared" si="235"/>
        <v/>
      </c>
      <c r="AB3723" s="9"/>
      <c r="AC3723" t="s">
        <v>4717</v>
      </c>
      <c r="AD3723">
        <f t="shared" si="233"/>
        <v>0</v>
      </c>
      <c r="AF3723" s="3"/>
      <c r="AG3723" t="s">
        <v>5106</v>
      </c>
      <c r="AH3723" s="9" t="s">
        <v>4613</v>
      </c>
    </row>
    <row r="3724" spans="1:34" ht="10.95" customHeight="1" outlineLevel="1" x14ac:dyDescent="0.25">
      <c r="A3724" t="s">
        <v>2086</v>
      </c>
      <c r="C3724" s="3" t="s">
        <v>12986</v>
      </c>
      <c r="D3724" s="3" t="s">
        <v>10789</v>
      </c>
      <c r="E3724" s="9">
        <v>1921</v>
      </c>
      <c r="F3724" s="7" t="s">
        <v>6785</v>
      </c>
      <c r="G3724" s="7"/>
      <c r="H3724" s="8" t="s">
        <v>4717</v>
      </c>
      <c r="I3724" s="8" t="s">
        <v>10796</v>
      </c>
      <c r="J3724" s="19">
        <v>3</v>
      </c>
      <c r="K3724" s="19" t="s">
        <v>20092</v>
      </c>
      <c r="L3724" s="11"/>
      <c r="M3724" s="11"/>
      <c r="N3724" s="24"/>
      <c r="P3724" s="32"/>
      <c r="T3724" s="19"/>
      <c r="U3724" s="3" t="s">
        <v>2128</v>
      </c>
      <c r="X3724" t="str">
        <f t="shared" si="234"/>
        <v/>
      </c>
      <c r="Z3724" t="str">
        <f t="shared" si="235"/>
        <v/>
      </c>
      <c r="AB3724" s="9"/>
      <c r="AC3724" t="s">
        <v>4717</v>
      </c>
      <c r="AD3724">
        <f t="shared" si="233"/>
        <v>0</v>
      </c>
      <c r="AF3724" s="3"/>
      <c r="AG3724" t="s">
        <v>5106</v>
      </c>
      <c r="AH3724" s="9"/>
    </row>
    <row r="3725" spans="1:34" ht="10.95" customHeight="1" outlineLevel="1" x14ac:dyDescent="0.25">
      <c r="A3725" t="s">
        <v>2086</v>
      </c>
      <c r="C3725" s="3" t="s">
        <v>12986</v>
      </c>
      <c r="D3725" s="3">
        <v>446</v>
      </c>
      <c r="E3725" s="9">
        <v>1921</v>
      </c>
      <c r="F3725" s="7" t="s">
        <v>5142</v>
      </c>
      <c r="G3725" s="7" t="s">
        <v>5040</v>
      </c>
      <c r="H3725" s="8" t="s">
        <v>6409</v>
      </c>
      <c r="I3725" s="8" t="s">
        <v>10797</v>
      </c>
      <c r="J3725" s="19">
        <v>3</v>
      </c>
      <c r="K3725" s="19" t="s">
        <v>7736</v>
      </c>
      <c r="L3725" s="11">
        <v>0.3</v>
      </c>
      <c r="M3725" s="11"/>
      <c r="N3725" s="24"/>
      <c r="P3725" s="32"/>
      <c r="T3725" s="19"/>
      <c r="U3725" s="3">
        <v>476</v>
      </c>
      <c r="X3725" t="str">
        <f t="shared" si="234"/>
        <v/>
      </c>
      <c r="Z3725" t="str">
        <f t="shared" si="235"/>
        <v/>
      </c>
      <c r="AB3725" s="9"/>
      <c r="AC3725" t="s">
        <v>6409</v>
      </c>
      <c r="AD3725">
        <f t="shared" si="233"/>
        <v>0</v>
      </c>
      <c r="AF3725" s="3"/>
      <c r="AG3725" t="s">
        <v>6410</v>
      </c>
      <c r="AH3725" s="9" t="s">
        <v>4613</v>
      </c>
    </row>
    <row r="3726" spans="1:34" ht="10.95" customHeight="1" outlineLevel="1" collapsed="1" x14ac:dyDescent="0.25">
      <c r="A3726" t="s">
        <v>2086</v>
      </c>
      <c r="C3726" s="3" t="s">
        <v>12986</v>
      </c>
      <c r="D3726" s="3">
        <v>448</v>
      </c>
      <c r="E3726" s="9">
        <v>1921</v>
      </c>
      <c r="F3726" s="7" t="s">
        <v>5141</v>
      </c>
      <c r="G3726" s="7" t="s">
        <v>4461</v>
      </c>
      <c r="H3726" s="8" t="s">
        <v>6409</v>
      </c>
      <c r="I3726" s="8" t="s">
        <v>10797</v>
      </c>
      <c r="J3726" s="19">
        <v>3</v>
      </c>
      <c r="K3726" s="19" t="s">
        <v>7736</v>
      </c>
      <c r="L3726" s="11">
        <v>0.3</v>
      </c>
      <c r="M3726" s="11"/>
      <c r="N3726" s="24"/>
      <c r="P3726" s="32"/>
      <c r="T3726" s="19"/>
      <c r="U3726" s="3">
        <v>478</v>
      </c>
      <c r="X3726" t="str">
        <f t="shared" si="234"/>
        <v/>
      </c>
      <c r="Z3726" t="str">
        <f t="shared" si="235"/>
        <v/>
      </c>
      <c r="AB3726" s="9"/>
      <c r="AC3726" t="s">
        <v>6409</v>
      </c>
      <c r="AD3726">
        <f t="shared" si="233"/>
        <v>0</v>
      </c>
      <c r="AF3726" s="3"/>
      <c r="AG3726" t="s">
        <v>6410</v>
      </c>
      <c r="AH3726" s="9" t="s">
        <v>4613</v>
      </c>
    </row>
    <row r="3727" spans="1:34" ht="10.95" customHeight="1" outlineLevel="1" x14ac:dyDescent="0.25">
      <c r="A3727" t="s">
        <v>2086</v>
      </c>
      <c r="C3727" s="3" t="s">
        <v>12986</v>
      </c>
      <c r="D3727" s="3" t="s">
        <v>10800</v>
      </c>
      <c r="E3727" s="9">
        <v>1921</v>
      </c>
      <c r="F3727" s="7" t="s">
        <v>21904</v>
      </c>
      <c r="G3727" s="7" t="s">
        <v>5040</v>
      </c>
      <c r="H3727" s="8" t="s">
        <v>6409</v>
      </c>
      <c r="I3727" s="8" t="s">
        <v>10797</v>
      </c>
      <c r="J3727" s="19">
        <v>3</v>
      </c>
      <c r="K3727" s="19" t="s">
        <v>20092</v>
      </c>
      <c r="L3727" s="11"/>
      <c r="M3727" s="11"/>
      <c r="N3727" s="24"/>
      <c r="P3727" s="32"/>
      <c r="T3727" s="19"/>
      <c r="U3727" s="3" t="s">
        <v>6411</v>
      </c>
      <c r="X3727" t="str">
        <f t="shared" si="234"/>
        <v/>
      </c>
      <c r="Z3727" t="str">
        <f t="shared" si="235"/>
        <v/>
      </c>
      <c r="AB3727" s="9"/>
      <c r="AC3727" t="s">
        <v>6409</v>
      </c>
      <c r="AD3727">
        <f t="shared" si="233"/>
        <v>0</v>
      </c>
      <c r="AF3727" s="3"/>
      <c r="AG3727" t="s">
        <v>6410</v>
      </c>
      <c r="AH3727" s="9" t="s">
        <v>4925</v>
      </c>
    </row>
    <row r="3728" spans="1:34" ht="10.95" customHeight="1" outlineLevel="1" x14ac:dyDescent="0.25">
      <c r="A3728" t="s">
        <v>2086</v>
      </c>
      <c r="C3728" s="3" t="s">
        <v>12986</v>
      </c>
      <c r="D3728" s="3" t="s">
        <v>10801</v>
      </c>
      <c r="E3728" s="9">
        <v>1921</v>
      </c>
      <c r="F3728" s="7" t="s">
        <v>5142</v>
      </c>
      <c r="G3728" s="7" t="s">
        <v>5040</v>
      </c>
      <c r="H3728" s="8" t="s">
        <v>6409</v>
      </c>
      <c r="I3728" s="8" t="s">
        <v>10797</v>
      </c>
      <c r="J3728" s="19">
        <v>3</v>
      </c>
      <c r="K3728" s="19" t="s">
        <v>20092</v>
      </c>
      <c r="L3728" s="11"/>
      <c r="M3728" s="11"/>
      <c r="N3728" s="24"/>
      <c r="P3728" s="32"/>
      <c r="T3728" s="19"/>
      <c r="U3728" s="3" t="s">
        <v>842</v>
      </c>
      <c r="X3728" t="str">
        <f t="shared" si="234"/>
        <v/>
      </c>
      <c r="Z3728" t="str">
        <f t="shared" si="235"/>
        <v/>
      </c>
      <c r="AB3728" s="9"/>
      <c r="AC3728" t="s">
        <v>6409</v>
      </c>
      <c r="AD3728">
        <f t="shared" si="233"/>
        <v>0</v>
      </c>
      <c r="AF3728" s="3"/>
      <c r="AG3728" t="s">
        <v>6410</v>
      </c>
      <c r="AH3728" s="9" t="s">
        <v>4613</v>
      </c>
    </row>
    <row r="3729" spans="1:34" ht="10.95" customHeight="1" outlineLevel="1" x14ac:dyDescent="0.25">
      <c r="A3729" t="s">
        <v>2086</v>
      </c>
      <c r="C3729" s="3" t="s">
        <v>12986</v>
      </c>
      <c r="D3729" s="3" t="s">
        <v>10799</v>
      </c>
      <c r="E3729" s="9">
        <v>1921</v>
      </c>
      <c r="F3729" s="7" t="s">
        <v>5141</v>
      </c>
      <c r="G3729" s="7" t="s">
        <v>4461</v>
      </c>
      <c r="H3729" s="8" t="s">
        <v>6409</v>
      </c>
      <c r="I3729" s="8" t="s">
        <v>10797</v>
      </c>
      <c r="J3729" s="19">
        <v>3</v>
      </c>
      <c r="K3729" s="19" t="s">
        <v>20092</v>
      </c>
      <c r="L3729" s="11"/>
      <c r="M3729" s="11"/>
      <c r="N3729" s="24"/>
      <c r="P3729" s="32"/>
      <c r="T3729" s="19"/>
      <c r="U3729" s="3" t="s">
        <v>843</v>
      </c>
      <c r="X3729" t="str">
        <f t="shared" si="234"/>
        <v/>
      </c>
      <c r="Z3729" t="str">
        <f t="shared" si="235"/>
        <v/>
      </c>
      <c r="AB3729" s="9"/>
      <c r="AC3729" t="s">
        <v>6409</v>
      </c>
      <c r="AD3729">
        <f t="shared" ref="AD3729:AD3792" si="236">COUNTIF(H3729,"*Fuji*")</f>
        <v>0</v>
      </c>
      <c r="AF3729" s="3"/>
      <c r="AG3729" t="s">
        <v>6410</v>
      </c>
      <c r="AH3729" s="9" t="s">
        <v>4613</v>
      </c>
    </row>
    <row r="3730" spans="1:34" ht="10.95" customHeight="1" outlineLevel="1" x14ac:dyDescent="0.25">
      <c r="A3730" t="s">
        <v>2086</v>
      </c>
      <c r="C3730" s="3" t="s">
        <v>12986</v>
      </c>
      <c r="D3730" s="3">
        <v>462</v>
      </c>
      <c r="E3730" s="9">
        <v>1924</v>
      </c>
      <c r="F3730" s="7" t="s">
        <v>3717</v>
      </c>
      <c r="G3730" s="7" t="s">
        <v>5040</v>
      </c>
      <c r="H3730" s="8" t="s">
        <v>6409</v>
      </c>
      <c r="I3730" s="8" t="s">
        <v>10798</v>
      </c>
      <c r="J3730" s="19">
        <v>3</v>
      </c>
      <c r="K3730" s="19" t="s">
        <v>7738</v>
      </c>
      <c r="L3730" s="11"/>
      <c r="M3730" s="11"/>
      <c r="N3730" s="24"/>
      <c r="P3730" s="32"/>
      <c r="T3730" s="19"/>
      <c r="U3730" s="3">
        <v>493</v>
      </c>
      <c r="X3730" t="str">
        <f t="shared" si="234"/>
        <v/>
      </c>
      <c r="Z3730" t="str">
        <f t="shared" si="235"/>
        <v/>
      </c>
      <c r="AB3730" s="9"/>
      <c r="AC3730" t="s">
        <v>6409</v>
      </c>
      <c r="AD3730">
        <f t="shared" si="236"/>
        <v>0</v>
      </c>
      <c r="AF3730" s="3"/>
      <c r="AG3730" t="s">
        <v>6410</v>
      </c>
      <c r="AH3730" s="9" t="s">
        <v>4613</v>
      </c>
    </row>
    <row r="3731" spans="1:34" ht="10.95" customHeight="1" outlineLevel="1" x14ac:dyDescent="0.25">
      <c r="A3731" t="s">
        <v>2086</v>
      </c>
      <c r="C3731" s="3" t="s">
        <v>12986</v>
      </c>
      <c r="D3731" s="3">
        <v>463</v>
      </c>
      <c r="E3731" s="9">
        <v>1924</v>
      </c>
      <c r="F3731" s="7" t="s">
        <v>21905</v>
      </c>
      <c r="G3731" s="7" t="s">
        <v>4461</v>
      </c>
      <c r="H3731" s="8" t="s">
        <v>6409</v>
      </c>
      <c r="I3731" s="8" t="s">
        <v>10798</v>
      </c>
      <c r="J3731" s="19">
        <v>3</v>
      </c>
      <c r="K3731" s="19" t="s">
        <v>7738</v>
      </c>
      <c r="L3731" s="11"/>
      <c r="M3731" s="11"/>
      <c r="N3731" s="24"/>
      <c r="P3731" s="32"/>
      <c r="T3731" s="19"/>
      <c r="U3731" s="3">
        <v>492</v>
      </c>
      <c r="X3731" t="str">
        <f t="shared" si="234"/>
        <v/>
      </c>
      <c r="Z3731" t="str">
        <f t="shared" si="235"/>
        <v/>
      </c>
      <c r="AB3731" s="9"/>
      <c r="AC3731" t="s">
        <v>6409</v>
      </c>
      <c r="AD3731">
        <f t="shared" si="236"/>
        <v>0</v>
      </c>
      <c r="AF3731" s="3"/>
      <c r="AG3731" t="s">
        <v>6410</v>
      </c>
      <c r="AH3731" s="9" t="s">
        <v>4613</v>
      </c>
    </row>
    <row r="3732" spans="1:34" ht="10.95" customHeight="1" outlineLevel="1" x14ac:dyDescent="0.25">
      <c r="A3732" t="s">
        <v>2086</v>
      </c>
      <c r="C3732" s="3" t="s">
        <v>12986</v>
      </c>
      <c r="D3732" s="3" t="s">
        <v>10802</v>
      </c>
      <c r="E3732" s="9">
        <v>1924</v>
      </c>
      <c r="F3732" s="7" t="s">
        <v>5930</v>
      </c>
      <c r="G3732" s="7" t="s">
        <v>5040</v>
      </c>
      <c r="H3732" s="8" t="s">
        <v>6409</v>
      </c>
      <c r="I3732" s="8" t="s">
        <v>10798</v>
      </c>
      <c r="J3732" s="19">
        <v>3</v>
      </c>
      <c r="K3732" s="19" t="s">
        <v>20092</v>
      </c>
      <c r="L3732" s="11"/>
      <c r="M3732" s="11"/>
      <c r="N3732" s="24"/>
      <c r="P3732" s="32"/>
      <c r="T3732" s="19"/>
      <c r="U3732" s="3" t="s">
        <v>6412</v>
      </c>
      <c r="X3732" t="str">
        <f t="shared" si="234"/>
        <v/>
      </c>
      <c r="Z3732" t="str">
        <f t="shared" si="235"/>
        <v/>
      </c>
      <c r="AB3732" s="9"/>
      <c r="AC3732" t="s">
        <v>6409</v>
      </c>
      <c r="AD3732">
        <f t="shared" si="236"/>
        <v>0</v>
      </c>
      <c r="AF3732" s="3"/>
      <c r="AG3732" t="s">
        <v>6410</v>
      </c>
      <c r="AH3732" s="9" t="s">
        <v>4613</v>
      </c>
    </row>
    <row r="3733" spans="1:34" ht="10.95" customHeight="1" outlineLevel="1" x14ac:dyDescent="0.25">
      <c r="A3733" t="s">
        <v>2086</v>
      </c>
      <c r="C3733" s="3" t="s">
        <v>12986</v>
      </c>
      <c r="D3733" s="3">
        <v>467</v>
      </c>
      <c r="E3733" s="9">
        <v>1924</v>
      </c>
      <c r="F3733" s="7" t="s">
        <v>3715</v>
      </c>
      <c r="G3733" s="7" t="s">
        <v>5040</v>
      </c>
      <c r="H3733" s="8" t="s">
        <v>6409</v>
      </c>
      <c r="I3733" s="8" t="s">
        <v>10797</v>
      </c>
      <c r="J3733" s="19">
        <v>3</v>
      </c>
      <c r="K3733" s="19" t="s">
        <v>7738</v>
      </c>
      <c r="L3733" s="11"/>
      <c r="M3733" s="11"/>
      <c r="N3733" s="24"/>
      <c r="P3733" s="32"/>
      <c r="T3733" s="19"/>
      <c r="U3733" s="3">
        <v>491</v>
      </c>
      <c r="X3733" t="str">
        <f t="shared" si="234"/>
        <v/>
      </c>
      <c r="Z3733" t="str">
        <f t="shared" si="235"/>
        <v/>
      </c>
      <c r="AB3733" s="9"/>
      <c r="AC3733" t="s">
        <v>6409</v>
      </c>
      <c r="AD3733">
        <f t="shared" si="236"/>
        <v>0</v>
      </c>
      <c r="AF3733" s="3"/>
      <c r="AG3733" t="s">
        <v>6410</v>
      </c>
      <c r="AH3733" s="9" t="s">
        <v>4613</v>
      </c>
    </row>
    <row r="3734" spans="1:34" ht="10.95" customHeight="1" outlineLevel="1" x14ac:dyDescent="0.25">
      <c r="A3734" t="s">
        <v>2086</v>
      </c>
      <c r="C3734" s="3" t="s">
        <v>12986</v>
      </c>
      <c r="D3734" s="3">
        <v>479</v>
      </c>
      <c r="E3734" s="9">
        <v>1925</v>
      </c>
      <c r="F3734" s="7" t="s">
        <v>6389</v>
      </c>
      <c r="G3734" s="7" t="s">
        <v>1677</v>
      </c>
      <c r="H3734" s="8" t="s">
        <v>2088</v>
      </c>
      <c r="I3734" s="8" t="s">
        <v>10803</v>
      </c>
      <c r="J3734" s="19">
        <v>1</v>
      </c>
      <c r="K3734" s="19" t="s">
        <v>7738</v>
      </c>
      <c r="L3734" s="11"/>
      <c r="M3734" s="11"/>
      <c r="N3734" s="24"/>
      <c r="P3734" s="32"/>
      <c r="T3734" s="19"/>
      <c r="U3734" s="3">
        <v>507</v>
      </c>
      <c r="X3734" t="str">
        <f t="shared" si="234"/>
        <v/>
      </c>
      <c r="Z3734" t="str">
        <f t="shared" si="235"/>
        <v/>
      </c>
      <c r="AB3734" s="9"/>
      <c r="AC3734" t="s">
        <v>2088</v>
      </c>
      <c r="AD3734">
        <f t="shared" si="236"/>
        <v>0</v>
      </c>
      <c r="AF3734" s="3"/>
      <c r="AG3734" t="s">
        <v>4714</v>
      </c>
      <c r="AH3734" s="9" t="s">
        <v>4613</v>
      </c>
    </row>
    <row r="3735" spans="1:34" ht="10.95" customHeight="1" outlineLevel="1" x14ac:dyDescent="0.25">
      <c r="A3735" t="s">
        <v>2086</v>
      </c>
      <c r="C3735" s="3" t="s">
        <v>12986</v>
      </c>
      <c r="D3735" s="3">
        <v>480</v>
      </c>
      <c r="E3735" s="9">
        <v>1925</v>
      </c>
      <c r="F3735" s="7" t="s">
        <v>4735</v>
      </c>
      <c r="G3735" s="7" t="s">
        <v>1123</v>
      </c>
      <c r="H3735" s="8" t="s">
        <v>2088</v>
      </c>
      <c r="I3735" s="8" t="s">
        <v>10803</v>
      </c>
      <c r="J3735" s="19">
        <v>1</v>
      </c>
      <c r="K3735" s="19" t="s">
        <v>7738</v>
      </c>
      <c r="L3735" s="11"/>
      <c r="M3735" s="11"/>
      <c r="N3735" s="24"/>
      <c r="P3735" s="32"/>
      <c r="T3735" s="19"/>
      <c r="U3735" s="3">
        <v>508</v>
      </c>
      <c r="X3735" t="str">
        <f t="shared" si="234"/>
        <v/>
      </c>
      <c r="Z3735" t="str">
        <f t="shared" si="235"/>
        <v/>
      </c>
      <c r="AB3735" s="9"/>
      <c r="AC3735" t="s">
        <v>2088</v>
      </c>
      <c r="AD3735">
        <f t="shared" si="236"/>
        <v>0</v>
      </c>
      <c r="AF3735" s="3"/>
      <c r="AG3735" t="s">
        <v>4714</v>
      </c>
      <c r="AH3735" s="9" t="s">
        <v>4613</v>
      </c>
    </row>
    <row r="3736" spans="1:34" ht="10.95" customHeight="1" outlineLevel="1" x14ac:dyDescent="0.25">
      <c r="A3736" t="s">
        <v>2086</v>
      </c>
      <c r="C3736" s="3" t="s">
        <v>12986</v>
      </c>
      <c r="D3736" s="3">
        <v>481</v>
      </c>
      <c r="E3736" s="9">
        <v>1925</v>
      </c>
      <c r="F3736" s="7" t="s">
        <v>3220</v>
      </c>
      <c r="G3736" s="7" t="s">
        <v>5932</v>
      </c>
      <c r="H3736" s="8" t="s">
        <v>2088</v>
      </c>
      <c r="I3736" s="8" t="s">
        <v>10803</v>
      </c>
      <c r="J3736" s="19">
        <v>1</v>
      </c>
      <c r="K3736" s="19" t="s">
        <v>7738</v>
      </c>
      <c r="L3736" s="11"/>
      <c r="M3736" s="11"/>
      <c r="N3736" s="24"/>
      <c r="P3736" s="32"/>
      <c r="T3736" s="19"/>
      <c r="U3736" s="3">
        <v>509</v>
      </c>
      <c r="X3736" t="str">
        <f t="shared" si="234"/>
        <v/>
      </c>
      <c r="Z3736" t="str">
        <f t="shared" si="235"/>
        <v/>
      </c>
      <c r="AB3736" s="9"/>
      <c r="AC3736" t="s">
        <v>2088</v>
      </c>
      <c r="AD3736">
        <f t="shared" si="236"/>
        <v>0</v>
      </c>
      <c r="AF3736" s="3"/>
      <c r="AG3736" t="s">
        <v>4714</v>
      </c>
      <c r="AH3736" s="9" t="s">
        <v>4613</v>
      </c>
    </row>
    <row r="3737" spans="1:34" ht="10.95" customHeight="1" outlineLevel="1" x14ac:dyDescent="0.25">
      <c r="A3737" t="s">
        <v>2086</v>
      </c>
      <c r="C3737" s="3" t="s">
        <v>12986</v>
      </c>
      <c r="D3737" s="3">
        <v>482</v>
      </c>
      <c r="E3737" s="9">
        <v>1926</v>
      </c>
      <c r="F3737" s="7" t="s">
        <v>4566</v>
      </c>
      <c r="G3737" s="7" t="s">
        <v>5931</v>
      </c>
      <c r="H3737" s="8" t="s">
        <v>6409</v>
      </c>
      <c r="I3737" s="8" t="s">
        <v>10711</v>
      </c>
      <c r="J3737" s="19">
        <v>3</v>
      </c>
      <c r="K3737" s="19" t="s">
        <v>7738</v>
      </c>
      <c r="L3737" s="11"/>
      <c r="M3737" s="11"/>
      <c r="N3737" s="24"/>
      <c r="P3737" s="32"/>
      <c r="T3737" s="19"/>
      <c r="U3737" s="3">
        <v>504</v>
      </c>
      <c r="X3737" t="str">
        <f t="shared" si="234"/>
        <v/>
      </c>
      <c r="Z3737" t="str">
        <f t="shared" si="235"/>
        <v/>
      </c>
      <c r="AB3737" s="9"/>
      <c r="AC3737" t="s">
        <v>6409</v>
      </c>
      <c r="AD3737">
        <f t="shared" si="236"/>
        <v>0</v>
      </c>
      <c r="AF3737" s="3"/>
      <c r="AG3737" t="s">
        <v>6410</v>
      </c>
      <c r="AH3737" s="9" t="s">
        <v>4925</v>
      </c>
    </row>
    <row r="3738" spans="1:34" ht="10.95" customHeight="1" outlineLevel="1" x14ac:dyDescent="0.25">
      <c r="A3738" t="s">
        <v>2086</v>
      </c>
      <c r="C3738" s="3" t="s">
        <v>12986</v>
      </c>
      <c r="D3738" s="3">
        <v>493</v>
      </c>
      <c r="E3738" s="9">
        <v>1929</v>
      </c>
      <c r="F3738" s="7" t="s">
        <v>21906</v>
      </c>
      <c r="G3738" s="7" t="s">
        <v>5931</v>
      </c>
      <c r="H3738" s="8" t="s">
        <v>6409</v>
      </c>
      <c r="I3738" s="8" t="s">
        <v>10804</v>
      </c>
      <c r="J3738" s="19">
        <v>3</v>
      </c>
      <c r="K3738" s="19" t="s">
        <v>7738</v>
      </c>
      <c r="L3738" s="11"/>
      <c r="M3738" s="11"/>
      <c r="N3738" s="24"/>
      <c r="P3738" s="32"/>
      <c r="T3738" s="19"/>
      <c r="U3738" s="3" t="s">
        <v>2108</v>
      </c>
      <c r="X3738" t="str">
        <f t="shared" si="234"/>
        <v/>
      </c>
      <c r="Z3738" t="str">
        <f t="shared" si="235"/>
        <v/>
      </c>
      <c r="AB3738" s="9"/>
      <c r="AC3738" t="s">
        <v>6409</v>
      </c>
      <c r="AD3738">
        <f t="shared" si="236"/>
        <v>0</v>
      </c>
      <c r="AF3738" s="3"/>
      <c r="AG3738" t="s">
        <v>6410</v>
      </c>
      <c r="AH3738" s="9" t="s">
        <v>4925</v>
      </c>
    </row>
    <row r="3739" spans="1:34" ht="10.95" customHeight="1" outlineLevel="1" x14ac:dyDescent="0.25">
      <c r="A3739" t="s">
        <v>2086</v>
      </c>
      <c r="C3739" s="3" t="s">
        <v>12986</v>
      </c>
      <c r="D3739" s="3" t="s">
        <v>6412</v>
      </c>
      <c r="E3739" s="9">
        <v>1930</v>
      </c>
      <c r="F3739" s="7" t="s">
        <v>21906</v>
      </c>
      <c r="G3739" s="7" t="s">
        <v>5931</v>
      </c>
      <c r="H3739" s="8" t="s">
        <v>6409</v>
      </c>
      <c r="I3739" s="8" t="s">
        <v>10806</v>
      </c>
      <c r="J3739" s="19">
        <v>3</v>
      </c>
      <c r="K3739" s="19" t="s">
        <v>20092</v>
      </c>
      <c r="L3739" s="11"/>
      <c r="M3739" s="11"/>
      <c r="N3739" s="24"/>
      <c r="P3739" s="32"/>
      <c r="T3739" s="19"/>
      <c r="U3739" s="3" t="s">
        <v>6283</v>
      </c>
      <c r="X3739" t="str">
        <f t="shared" si="234"/>
        <v/>
      </c>
      <c r="Z3739" t="str">
        <f t="shared" si="235"/>
        <v/>
      </c>
      <c r="AB3739" s="9"/>
      <c r="AC3739" t="s">
        <v>6409</v>
      </c>
      <c r="AD3739">
        <f t="shared" si="236"/>
        <v>0</v>
      </c>
      <c r="AF3739" s="3"/>
      <c r="AG3739" t="s">
        <v>6410</v>
      </c>
      <c r="AH3739" s="9" t="s">
        <v>4613</v>
      </c>
    </row>
    <row r="3740" spans="1:34" ht="10.95" customHeight="1" outlineLevel="1" collapsed="1" x14ac:dyDescent="0.25">
      <c r="A3740" t="s">
        <v>2086</v>
      </c>
      <c r="C3740" s="3" t="s">
        <v>12986</v>
      </c>
      <c r="D3740" s="3">
        <v>494</v>
      </c>
      <c r="E3740" s="9">
        <v>1930</v>
      </c>
      <c r="F3740" s="7" t="s">
        <v>5242</v>
      </c>
      <c r="G3740" s="7" t="s">
        <v>1559</v>
      </c>
      <c r="H3740" s="8" t="s">
        <v>10807</v>
      </c>
      <c r="I3740" s="8" t="s">
        <v>10805</v>
      </c>
      <c r="J3740" s="19">
        <v>1</v>
      </c>
      <c r="K3740" s="19" t="s">
        <v>7736</v>
      </c>
      <c r="L3740" s="11">
        <v>2.5</v>
      </c>
      <c r="M3740" s="11"/>
      <c r="N3740" s="24"/>
      <c r="P3740" s="32"/>
      <c r="T3740" s="19"/>
      <c r="U3740" s="3" t="s">
        <v>7974</v>
      </c>
      <c r="X3740" t="str">
        <f t="shared" si="234"/>
        <v/>
      </c>
      <c r="Z3740" t="str">
        <f t="shared" si="235"/>
        <v/>
      </c>
      <c r="AB3740" s="9"/>
      <c r="AC3740" t="s">
        <v>10807</v>
      </c>
      <c r="AD3740">
        <f t="shared" si="236"/>
        <v>0</v>
      </c>
      <c r="AF3740" s="3"/>
      <c r="AG3740" t="s">
        <v>5106</v>
      </c>
      <c r="AH3740" s="9" t="s">
        <v>4613</v>
      </c>
    </row>
    <row r="3741" spans="1:34" ht="10.95" customHeight="1" outlineLevel="1" x14ac:dyDescent="0.25">
      <c r="A3741" t="s">
        <v>2086</v>
      </c>
      <c r="C3741" s="3" t="s">
        <v>12986</v>
      </c>
      <c r="D3741" s="3">
        <v>495</v>
      </c>
      <c r="E3741" s="9">
        <v>1930</v>
      </c>
      <c r="F3741" s="7" t="s">
        <v>2977</v>
      </c>
      <c r="G3741" s="7" t="s">
        <v>593</v>
      </c>
      <c r="H3741" s="8" t="s">
        <v>10807</v>
      </c>
      <c r="I3741" s="8" t="s">
        <v>10805</v>
      </c>
      <c r="J3741" s="19">
        <v>1</v>
      </c>
      <c r="K3741" s="19" t="s">
        <v>7736</v>
      </c>
      <c r="L3741" s="11">
        <v>2.5</v>
      </c>
      <c r="M3741" s="11"/>
      <c r="N3741" s="24"/>
      <c r="P3741" s="32"/>
      <c r="S3741">
        <v>1</v>
      </c>
      <c r="T3741" s="19"/>
      <c r="U3741" s="3" t="s">
        <v>7975</v>
      </c>
      <c r="X3741" t="str">
        <f t="shared" si="234"/>
        <v/>
      </c>
      <c r="Z3741" t="str">
        <f t="shared" si="235"/>
        <v/>
      </c>
      <c r="AB3741" s="9"/>
      <c r="AC3741" t="s">
        <v>10807</v>
      </c>
      <c r="AD3741">
        <f t="shared" si="236"/>
        <v>0</v>
      </c>
      <c r="AF3741" s="3"/>
      <c r="AG3741" t="s">
        <v>5106</v>
      </c>
      <c r="AH3741" s="9" t="s">
        <v>4613</v>
      </c>
    </row>
    <row r="3742" spans="1:34" ht="10.95" customHeight="1" outlineLevel="1" x14ac:dyDescent="0.25">
      <c r="A3742" t="s">
        <v>2086</v>
      </c>
      <c r="C3742" s="3" t="s">
        <v>12986</v>
      </c>
      <c r="D3742" s="3">
        <v>496</v>
      </c>
      <c r="E3742" s="9">
        <v>1930</v>
      </c>
      <c r="F3742" s="7" t="s">
        <v>5143</v>
      </c>
      <c r="G3742" s="7" t="s">
        <v>5219</v>
      </c>
      <c r="H3742" s="8" t="s">
        <v>10807</v>
      </c>
      <c r="I3742" s="8" t="s">
        <v>10805</v>
      </c>
      <c r="J3742" s="19">
        <v>1</v>
      </c>
      <c r="K3742" s="19" t="s">
        <v>7736</v>
      </c>
      <c r="L3742" s="11">
        <v>0.2</v>
      </c>
      <c r="M3742" s="11"/>
      <c r="N3742" s="24"/>
      <c r="P3742" s="32"/>
      <c r="T3742" s="19"/>
      <c r="U3742" s="3" t="s">
        <v>2516</v>
      </c>
      <c r="X3742" t="str">
        <f t="shared" si="234"/>
        <v/>
      </c>
      <c r="Z3742" t="str">
        <f t="shared" si="235"/>
        <v/>
      </c>
      <c r="AB3742" s="9"/>
      <c r="AC3742" t="s">
        <v>10807</v>
      </c>
      <c r="AD3742">
        <f t="shared" si="236"/>
        <v>0</v>
      </c>
      <c r="AF3742" s="3"/>
      <c r="AG3742" t="s">
        <v>5106</v>
      </c>
      <c r="AH3742" s="9" t="s">
        <v>4613</v>
      </c>
    </row>
    <row r="3743" spans="1:34" ht="10.95" customHeight="1" outlineLevel="1" x14ac:dyDescent="0.25">
      <c r="A3743" t="s">
        <v>2086</v>
      </c>
      <c r="C3743" s="3" t="s">
        <v>12986</v>
      </c>
      <c r="D3743" s="3">
        <v>497</v>
      </c>
      <c r="E3743" s="9">
        <v>1930</v>
      </c>
      <c r="F3743" s="7" t="s">
        <v>2351</v>
      </c>
      <c r="G3743" s="7" t="s">
        <v>2293</v>
      </c>
      <c r="H3743" s="8" t="s">
        <v>10807</v>
      </c>
      <c r="I3743" s="8" t="s">
        <v>10805</v>
      </c>
      <c r="J3743" s="19">
        <v>1</v>
      </c>
      <c r="K3743" s="19" t="s">
        <v>7736</v>
      </c>
      <c r="L3743" s="11">
        <v>0.3</v>
      </c>
      <c r="M3743" s="11"/>
      <c r="N3743" s="24"/>
      <c r="P3743" s="32"/>
      <c r="T3743" s="19"/>
      <c r="U3743" s="3" t="s">
        <v>4837</v>
      </c>
      <c r="X3743" t="str">
        <f t="shared" si="234"/>
        <v/>
      </c>
      <c r="Z3743" t="str">
        <f t="shared" si="235"/>
        <v/>
      </c>
      <c r="AB3743" s="9"/>
      <c r="AC3743" t="s">
        <v>10807</v>
      </c>
      <c r="AD3743">
        <f t="shared" si="236"/>
        <v>0</v>
      </c>
      <c r="AF3743" s="3"/>
      <c r="AG3743" t="s">
        <v>5106</v>
      </c>
      <c r="AH3743" s="9" t="s">
        <v>4613</v>
      </c>
    </row>
    <row r="3744" spans="1:34" ht="10.95" customHeight="1" outlineLevel="1" x14ac:dyDescent="0.25">
      <c r="A3744" t="s">
        <v>2086</v>
      </c>
      <c r="C3744" s="3" t="s">
        <v>12986</v>
      </c>
      <c r="D3744" s="3">
        <v>506</v>
      </c>
      <c r="E3744" s="9">
        <v>1931</v>
      </c>
      <c r="F3744" s="7" t="s">
        <v>1560</v>
      </c>
      <c r="G3744" s="7" t="s">
        <v>5931</v>
      </c>
      <c r="H3744" s="8" t="s">
        <v>6409</v>
      </c>
      <c r="I3744" s="8" t="s">
        <v>10808</v>
      </c>
      <c r="J3744" s="19">
        <v>3</v>
      </c>
      <c r="K3744" s="19" t="s">
        <v>7736</v>
      </c>
      <c r="L3744" s="11">
        <v>2.2999999999999998</v>
      </c>
      <c r="M3744" s="11"/>
      <c r="N3744" s="24"/>
      <c r="P3744" s="32"/>
      <c r="T3744" s="19"/>
      <c r="U3744" s="3" t="s">
        <v>5606</v>
      </c>
      <c r="X3744" t="str">
        <f t="shared" si="234"/>
        <v/>
      </c>
      <c r="Z3744" t="str">
        <f t="shared" si="235"/>
        <v/>
      </c>
      <c r="AB3744" s="9"/>
      <c r="AC3744" t="s">
        <v>6409</v>
      </c>
      <c r="AD3744">
        <f t="shared" si="236"/>
        <v>0</v>
      </c>
      <c r="AF3744" s="3"/>
      <c r="AG3744" t="s">
        <v>6410</v>
      </c>
      <c r="AH3744" s="9" t="s">
        <v>4925</v>
      </c>
    </row>
    <row r="3745" spans="1:34" ht="10.95" customHeight="1" outlineLevel="1" x14ac:dyDescent="0.25">
      <c r="A3745" t="s">
        <v>2086</v>
      </c>
      <c r="C3745" s="3" t="s">
        <v>12986</v>
      </c>
      <c r="D3745" s="3" t="s">
        <v>10809</v>
      </c>
      <c r="E3745" s="9">
        <v>1932</v>
      </c>
      <c r="F3745" s="7" t="s">
        <v>5933</v>
      </c>
      <c r="G3745" s="7" t="s">
        <v>5931</v>
      </c>
      <c r="H3745" s="8" t="s">
        <v>6409</v>
      </c>
      <c r="I3745" s="8" t="s">
        <v>10808</v>
      </c>
      <c r="J3745" s="19">
        <v>3</v>
      </c>
      <c r="K3745" s="19" t="s">
        <v>20092</v>
      </c>
      <c r="L3745" s="11"/>
      <c r="M3745" s="11"/>
      <c r="N3745" s="24"/>
      <c r="P3745" s="32"/>
      <c r="T3745" s="19"/>
      <c r="U3745" s="3">
        <v>529</v>
      </c>
      <c r="X3745" t="str">
        <f t="shared" si="234"/>
        <v/>
      </c>
      <c r="Z3745" t="str">
        <f t="shared" si="235"/>
        <v/>
      </c>
      <c r="AB3745" s="9"/>
      <c r="AC3745" t="s">
        <v>6409</v>
      </c>
      <c r="AD3745">
        <f t="shared" si="236"/>
        <v>0</v>
      </c>
      <c r="AF3745" s="3"/>
      <c r="AG3745" t="s">
        <v>6410</v>
      </c>
      <c r="AH3745" s="9" t="s">
        <v>4925</v>
      </c>
    </row>
    <row r="3746" spans="1:34" ht="10.95" customHeight="1" outlineLevel="1" x14ac:dyDescent="0.25">
      <c r="A3746" t="s">
        <v>2086</v>
      </c>
      <c r="C3746" s="3" t="s">
        <v>12986</v>
      </c>
      <c r="D3746" s="3">
        <v>533</v>
      </c>
      <c r="E3746" s="9">
        <v>1934</v>
      </c>
      <c r="F3746" s="7" t="s">
        <v>10810</v>
      </c>
      <c r="G3746" s="7" t="s">
        <v>10811</v>
      </c>
      <c r="H3746" s="8" t="s">
        <v>6409</v>
      </c>
      <c r="I3746" s="8" t="s">
        <v>10812</v>
      </c>
      <c r="J3746" s="19">
        <v>3</v>
      </c>
      <c r="K3746" s="19" t="s">
        <v>7738</v>
      </c>
      <c r="L3746" s="11"/>
      <c r="M3746" s="11"/>
      <c r="N3746" s="24"/>
      <c r="P3746" s="32"/>
      <c r="T3746" s="19"/>
      <c r="U3746" s="3"/>
      <c r="X3746" t="str">
        <f t="shared" si="234"/>
        <v/>
      </c>
      <c r="Z3746" t="str">
        <f t="shared" si="235"/>
        <v/>
      </c>
      <c r="AB3746" s="9"/>
      <c r="AC3746" t="s">
        <v>6409</v>
      </c>
      <c r="AD3746">
        <f t="shared" si="236"/>
        <v>0</v>
      </c>
      <c r="AF3746" s="3"/>
      <c r="AH3746" s="9"/>
    </row>
    <row r="3747" spans="1:34" ht="10.95" customHeight="1" outlineLevel="1" x14ac:dyDescent="0.25">
      <c r="A3747" t="s">
        <v>2086</v>
      </c>
      <c r="C3747" s="3" t="s">
        <v>12986</v>
      </c>
      <c r="D3747" s="3">
        <v>569</v>
      </c>
      <c r="E3747" s="9">
        <v>1935</v>
      </c>
      <c r="F3747" s="7" t="s">
        <v>6389</v>
      </c>
      <c r="G3747" s="7" t="s">
        <v>3131</v>
      </c>
      <c r="H3747" s="8" t="s">
        <v>6590</v>
      </c>
      <c r="I3747" s="8" t="s">
        <v>6998</v>
      </c>
      <c r="J3747" s="19">
        <v>1</v>
      </c>
      <c r="K3747" s="19" t="s">
        <v>7736</v>
      </c>
      <c r="L3747" s="11">
        <v>0.2</v>
      </c>
      <c r="M3747" s="11"/>
      <c r="N3747" s="24"/>
      <c r="P3747" s="32"/>
      <c r="T3747" s="19"/>
      <c r="U3747" s="3">
        <v>559</v>
      </c>
      <c r="X3747" t="str">
        <f t="shared" si="234"/>
        <v/>
      </c>
      <c r="Z3747" t="str">
        <f t="shared" si="235"/>
        <v/>
      </c>
      <c r="AB3747" s="9"/>
      <c r="AC3747" t="s">
        <v>6590</v>
      </c>
      <c r="AD3747">
        <f t="shared" si="236"/>
        <v>0</v>
      </c>
      <c r="AF3747" s="3"/>
      <c r="AG3747" t="s">
        <v>6591</v>
      </c>
      <c r="AH3747" s="9" t="s">
        <v>4613</v>
      </c>
    </row>
    <row r="3748" spans="1:34" ht="10.95" customHeight="1" outlineLevel="1" x14ac:dyDescent="0.25">
      <c r="A3748" t="s">
        <v>2086</v>
      </c>
      <c r="C3748" s="3" t="s">
        <v>12986</v>
      </c>
      <c r="D3748" s="3">
        <v>622</v>
      </c>
      <c r="E3748" s="9">
        <v>1939</v>
      </c>
      <c r="F3748" s="7" t="s">
        <v>21906</v>
      </c>
      <c r="G3748" s="7" t="s">
        <v>5931</v>
      </c>
      <c r="H3748" s="8" t="s">
        <v>6409</v>
      </c>
      <c r="I3748" s="8" t="s">
        <v>10813</v>
      </c>
      <c r="J3748" s="19">
        <v>3</v>
      </c>
      <c r="K3748" s="19" t="s">
        <v>7738</v>
      </c>
      <c r="L3748" s="11"/>
      <c r="M3748" s="11"/>
      <c r="N3748" s="24"/>
      <c r="P3748" s="32"/>
      <c r="T3748" s="19"/>
      <c r="U3748" s="3">
        <v>585</v>
      </c>
      <c r="X3748" t="str">
        <f t="shared" si="234"/>
        <v/>
      </c>
      <c r="Z3748" t="str">
        <f t="shared" si="235"/>
        <v/>
      </c>
      <c r="AB3748" s="9"/>
      <c r="AC3748" t="s">
        <v>6409</v>
      </c>
      <c r="AD3748">
        <f t="shared" si="236"/>
        <v>0</v>
      </c>
      <c r="AF3748" s="3"/>
      <c r="AG3748" t="s">
        <v>6410</v>
      </c>
      <c r="AH3748" s="9" t="s">
        <v>4925</v>
      </c>
    </row>
    <row r="3749" spans="1:34" ht="10.95" customHeight="1" outlineLevel="1" x14ac:dyDescent="0.25">
      <c r="A3749" t="s">
        <v>2086</v>
      </c>
      <c r="C3749" s="3" t="s">
        <v>12986</v>
      </c>
      <c r="D3749" s="3">
        <v>623</v>
      </c>
      <c r="E3749" s="9">
        <v>1940</v>
      </c>
      <c r="F3749" s="7" t="s">
        <v>5140</v>
      </c>
      <c r="G3749" s="7" t="s">
        <v>6592</v>
      </c>
      <c r="H3749" s="8" t="s">
        <v>10815</v>
      </c>
      <c r="I3749" s="8" t="s">
        <v>10814</v>
      </c>
      <c r="J3749" s="19">
        <v>3</v>
      </c>
      <c r="K3749" s="19" t="s">
        <v>7736</v>
      </c>
      <c r="L3749" s="11">
        <v>0.8</v>
      </c>
      <c r="M3749" s="11"/>
      <c r="N3749" s="24"/>
      <c r="P3749" s="32"/>
      <c r="T3749" s="19"/>
      <c r="U3749" s="3">
        <v>586</v>
      </c>
      <c r="X3749" t="str">
        <f t="shared" si="234"/>
        <v/>
      </c>
      <c r="Z3749" t="str">
        <f t="shared" si="235"/>
        <v/>
      </c>
      <c r="AB3749" s="9"/>
      <c r="AC3749" t="s">
        <v>10815</v>
      </c>
      <c r="AD3749">
        <f t="shared" si="236"/>
        <v>0</v>
      </c>
      <c r="AF3749" s="3"/>
      <c r="AG3749" t="s">
        <v>6410</v>
      </c>
      <c r="AH3749" s="9" t="s">
        <v>4925</v>
      </c>
    </row>
    <row r="3750" spans="1:34" ht="10.95" customHeight="1" outlineLevel="1" x14ac:dyDescent="0.25">
      <c r="A3750" t="s">
        <v>2086</v>
      </c>
      <c r="C3750" s="3" t="s">
        <v>12986</v>
      </c>
      <c r="D3750" s="3">
        <v>624</v>
      </c>
      <c r="E3750" s="9">
        <v>1940</v>
      </c>
      <c r="F3750" s="7" t="s">
        <v>5282</v>
      </c>
      <c r="G3750" s="7" t="s">
        <v>3708</v>
      </c>
      <c r="H3750" s="8" t="s">
        <v>10815</v>
      </c>
      <c r="I3750" s="8" t="s">
        <v>10814</v>
      </c>
      <c r="J3750" s="19">
        <v>3</v>
      </c>
      <c r="K3750" s="19" t="s">
        <v>7736</v>
      </c>
      <c r="L3750" s="11">
        <v>0.8</v>
      </c>
      <c r="M3750" s="11"/>
      <c r="N3750" s="24"/>
      <c r="P3750" s="32"/>
      <c r="T3750" s="19"/>
      <c r="U3750" s="3" t="s">
        <v>3707</v>
      </c>
      <c r="X3750" t="str">
        <f t="shared" si="234"/>
        <v/>
      </c>
      <c r="Z3750" t="str">
        <f t="shared" si="235"/>
        <v/>
      </c>
      <c r="AB3750" s="9"/>
      <c r="AC3750" t="s">
        <v>10815</v>
      </c>
      <c r="AD3750">
        <f t="shared" si="236"/>
        <v>0</v>
      </c>
      <c r="AF3750" s="3"/>
      <c r="AG3750" t="s">
        <v>6410</v>
      </c>
      <c r="AH3750" s="9" t="s">
        <v>4925</v>
      </c>
    </row>
    <row r="3751" spans="1:34" ht="10.95" customHeight="1" outlineLevel="1" x14ac:dyDescent="0.25">
      <c r="A3751" t="s">
        <v>2086</v>
      </c>
      <c r="C3751" s="3" t="s">
        <v>12986</v>
      </c>
      <c r="D3751" s="3">
        <v>625</v>
      </c>
      <c r="E3751" s="9">
        <v>1940</v>
      </c>
      <c r="F3751" s="7" t="s">
        <v>1692</v>
      </c>
      <c r="G3751" s="7" t="s">
        <v>3709</v>
      </c>
      <c r="H3751" s="8" t="s">
        <v>10815</v>
      </c>
      <c r="I3751" s="8" t="s">
        <v>10814</v>
      </c>
      <c r="J3751" s="19">
        <v>3</v>
      </c>
      <c r="K3751" s="19" t="s">
        <v>7738</v>
      </c>
      <c r="L3751" s="11"/>
      <c r="M3751" s="11"/>
      <c r="N3751" s="24"/>
      <c r="P3751" s="32"/>
      <c r="T3751" s="19"/>
      <c r="U3751" s="3" t="s">
        <v>6134</v>
      </c>
      <c r="X3751" t="str">
        <f t="shared" si="234"/>
        <v/>
      </c>
      <c r="Z3751" t="str">
        <f t="shared" si="235"/>
        <v/>
      </c>
      <c r="AB3751" s="9"/>
      <c r="AC3751" t="s">
        <v>10815</v>
      </c>
      <c r="AD3751">
        <f t="shared" si="236"/>
        <v>0</v>
      </c>
      <c r="AF3751" s="3"/>
      <c r="AG3751" t="s">
        <v>6410</v>
      </c>
      <c r="AH3751" s="9" t="s">
        <v>4925</v>
      </c>
    </row>
    <row r="3752" spans="1:34" ht="10.95" customHeight="1" outlineLevel="1" x14ac:dyDescent="0.25">
      <c r="A3752" t="s">
        <v>2086</v>
      </c>
      <c r="C3752" s="3" t="s">
        <v>12986</v>
      </c>
      <c r="D3752" s="3">
        <v>669</v>
      </c>
      <c r="E3752" s="9">
        <v>1947</v>
      </c>
      <c r="F3752" s="7" t="s">
        <v>6389</v>
      </c>
      <c r="G3752" s="7" t="s">
        <v>1677</v>
      </c>
      <c r="H3752" s="8" t="s">
        <v>6395</v>
      </c>
      <c r="I3752" s="8" t="s">
        <v>10816</v>
      </c>
      <c r="J3752" s="19">
        <v>5</v>
      </c>
      <c r="K3752" s="19" t="s">
        <v>7738</v>
      </c>
      <c r="L3752" s="11"/>
      <c r="M3752" s="11"/>
      <c r="N3752" s="24"/>
      <c r="P3752" s="32"/>
      <c r="T3752" s="19"/>
      <c r="U3752" s="3">
        <v>593</v>
      </c>
      <c r="X3752" t="str">
        <f t="shared" si="234"/>
        <v/>
      </c>
      <c r="Z3752" t="str">
        <f t="shared" si="235"/>
        <v/>
      </c>
      <c r="AB3752" s="9"/>
      <c r="AC3752" t="s">
        <v>6395</v>
      </c>
      <c r="AD3752">
        <f t="shared" si="236"/>
        <v>0</v>
      </c>
      <c r="AF3752" s="3"/>
      <c r="AG3752" t="s">
        <v>6396</v>
      </c>
      <c r="AH3752" s="9" t="s">
        <v>4613</v>
      </c>
    </row>
    <row r="3753" spans="1:34" ht="10.95" customHeight="1" outlineLevel="1" x14ac:dyDescent="0.25">
      <c r="A3753" t="s">
        <v>2086</v>
      </c>
      <c r="C3753" s="3" t="s">
        <v>12986</v>
      </c>
      <c r="D3753" s="3">
        <v>710</v>
      </c>
      <c r="E3753" s="9">
        <v>1949</v>
      </c>
      <c r="F3753" s="7" t="s">
        <v>5142</v>
      </c>
      <c r="G3753" s="7" t="s">
        <v>1562</v>
      </c>
      <c r="H3753" s="8" t="s">
        <v>6409</v>
      </c>
      <c r="I3753" s="8" t="s">
        <v>10817</v>
      </c>
      <c r="J3753" s="19">
        <v>3</v>
      </c>
      <c r="K3753" s="19" t="s">
        <v>7738</v>
      </c>
      <c r="L3753" s="11"/>
      <c r="M3753" s="11"/>
      <c r="N3753" s="24"/>
      <c r="P3753" s="32"/>
      <c r="T3753" s="19"/>
      <c r="U3753" s="3" t="s">
        <v>1561</v>
      </c>
      <c r="X3753" t="str">
        <f t="shared" si="234"/>
        <v/>
      </c>
      <c r="Z3753" t="str">
        <f t="shared" si="235"/>
        <v/>
      </c>
      <c r="AB3753" s="9"/>
      <c r="AC3753" t="s">
        <v>6409</v>
      </c>
      <c r="AD3753">
        <f t="shared" si="236"/>
        <v>0</v>
      </c>
      <c r="AF3753" s="3"/>
      <c r="AG3753" t="s">
        <v>6410</v>
      </c>
      <c r="AH3753" s="9" t="s">
        <v>4613</v>
      </c>
    </row>
    <row r="3754" spans="1:34" ht="10.95" customHeight="1" outlineLevel="1" x14ac:dyDescent="0.25">
      <c r="A3754" t="s">
        <v>2086</v>
      </c>
      <c r="C3754" s="3" t="s">
        <v>12986</v>
      </c>
      <c r="D3754" s="3">
        <v>711</v>
      </c>
      <c r="E3754" s="9">
        <v>1949</v>
      </c>
      <c r="F3754" s="7" t="s">
        <v>5141</v>
      </c>
      <c r="G3754" s="7" t="s">
        <v>3833</v>
      </c>
      <c r="H3754" s="8" t="s">
        <v>6409</v>
      </c>
      <c r="I3754" s="8" t="s">
        <v>10817</v>
      </c>
      <c r="J3754" s="19">
        <v>3</v>
      </c>
      <c r="K3754" s="19" t="s">
        <v>7736</v>
      </c>
      <c r="L3754" s="11">
        <v>0.3</v>
      </c>
      <c r="M3754" s="11"/>
      <c r="N3754" s="24"/>
      <c r="P3754" s="32"/>
      <c r="T3754" s="19"/>
      <c r="U3754" s="3" t="s">
        <v>1563</v>
      </c>
      <c r="X3754" t="str">
        <f t="shared" si="234"/>
        <v/>
      </c>
      <c r="Z3754" t="str">
        <f t="shared" si="235"/>
        <v/>
      </c>
      <c r="AB3754" s="9"/>
      <c r="AC3754" t="s">
        <v>6409</v>
      </c>
      <c r="AD3754">
        <f t="shared" si="236"/>
        <v>0</v>
      </c>
      <c r="AF3754" s="3"/>
      <c r="AG3754" t="s">
        <v>6410</v>
      </c>
      <c r="AH3754" s="9" t="s">
        <v>4613</v>
      </c>
    </row>
    <row r="3755" spans="1:34" ht="10.95" customHeight="1" outlineLevel="1" x14ac:dyDescent="0.25">
      <c r="A3755" t="s">
        <v>2086</v>
      </c>
      <c r="C3755" s="3" t="s">
        <v>12986</v>
      </c>
      <c r="D3755" s="3" t="s">
        <v>10818</v>
      </c>
      <c r="E3755" s="9">
        <v>1949</v>
      </c>
      <c r="F3755" s="7" t="s">
        <v>21907</v>
      </c>
      <c r="G3755" s="7" t="s">
        <v>3833</v>
      </c>
      <c r="H3755" s="8" t="s">
        <v>6409</v>
      </c>
      <c r="I3755" s="8" t="s">
        <v>10817</v>
      </c>
      <c r="J3755" s="19">
        <v>3</v>
      </c>
      <c r="K3755" s="19" t="s">
        <v>20092</v>
      </c>
      <c r="L3755" s="11"/>
      <c r="M3755" s="11"/>
      <c r="N3755" s="24"/>
      <c r="P3755" s="32"/>
      <c r="T3755" s="19"/>
      <c r="U3755" s="3" t="s">
        <v>1564</v>
      </c>
      <c r="X3755" t="str">
        <f t="shared" si="234"/>
        <v/>
      </c>
      <c r="Z3755" t="str">
        <f t="shared" si="235"/>
        <v/>
      </c>
      <c r="AB3755" s="9"/>
      <c r="AC3755" t="s">
        <v>6409</v>
      </c>
      <c r="AD3755">
        <f t="shared" si="236"/>
        <v>0</v>
      </c>
      <c r="AF3755" s="3"/>
      <c r="AG3755" t="s">
        <v>6410</v>
      </c>
      <c r="AH3755" s="9" t="s">
        <v>4925</v>
      </c>
    </row>
    <row r="3756" spans="1:34" ht="10.95" customHeight="1" outlineLevel="1" collapsed="1" x14ac:dyDescent="0.25">
      <c r="A3756" t="s">
        <v>2086</v>
      </c>
      <c r="C3756" s="3" t="s">
        <v>12986</v>
      </c>
      <c r="D3756" s="3">
        <v>712</v>
      </c>
      <c r="E3756" s="9">
        <v>1949</v>
      </c>
      <c r="F3756" s="7" t="s">
        <v>5242</v>
      </c>
      <c r="G3756" s="7" t="s">
        <v>1647</v>
      </c>
      <c r="H3756" s="8" t="s">
        <v>6409</v>
      </c>
      <c r="I3756" s="8" t="s">
        <v>10817</v>
      </c>
      <c r="J3756" s="19">
        <v>3</v>
      </c>
      <c r="K3756" s="19" t="s">
        <v>7738</v>
      </c>
      <c r="L3756" s="11"/>
      <c r="M3756" s="11"/>
      <c r="N3756" s="24"/>
      <c r="P3756" s="32"/>
      <c r="T3756" s="19"/>
      <c r="U3756" s="3" t="s">
        <v>5256</v>
      </c>
      <c r="X3756" t="str">
        <f t="shared" si="234"/>
        <v/>
      </c>
      <c r="Z3756" t="str">
        <f t="shared" si="235"/>
        <v/>
      </c>
      <c r="AB3756" s="9"/>
      <c r="AC3756" t="s">
        <v>6409</v>
      </c>
      <c r="AD3756">
        <f t="shared" si="236"/>
        <v>0</v>
      </c>
      <c r="AF3756" s="3"/>
      <c r="AG3756" t="s">
        <v>6410</v>
      </c>
      <c r="AH3756" s="9" t="s">
        <v>4613</v>
      </c>
    </row>
    <row r="3757" spans="1:34" ht="10.95" customHeight="1" outlineLevel="1" x14ac:dyDescent="0.25">
      <c r="A3757" t="s">
        <v>2086</v>
      </c>
      <c r="C3757" s="3" t="s">
        <v>12986</v>
      </c>
      <c r="D3757" s="3">
        <v>713</v>
      </c>
      <c r="E3757" s="9">
        <v>1949</v>
      </c>
      <c r="F3757" s="7" t="s">
        <v>4566</v>
      </c>
      <c r="G3757" s="7" t="s">
        <v>134</v>
      </c>
      <c r="H3757" s="8" t="s">
        <v>6409</v>
      </c>
      <c r="I3757" s="8" t="s">
        <v>10817</v>
      </c>
      <c r="J3757" s="19">
        <v>3</v>
      </c>
      <c r="K3757" s="19" t="s">
        <v>7738</v>
      </c>
      <c r="L3757" s="11"/>
      <c r="M3757" s="11"/>
      <c r="N3757" s="24"/>
      <c r="P3757" s="32"/>
      <c r="T3757" s="19"/>
      <c r="U3757" s="3" t="s">
        <v>5257</v>
      </c>
      <c r="X3757" t="str">
        <f t="shared" si="234"/>
        <v/>
      </c>
      <c r="Z3757" t="str">
        <f t="shared" si="235"/>
        <v/>
      </c>
      <c r="AB3757" s="9"/>
      <c r="AC3757" t="s">
        <v>6409</v>
      </c>
      <c r="AD3757">
        <f t="shared" si="236"/>
        <v>0</v>
      </c>
      <c r="AF3757" s="3"/>
      <c r="AG3757" t="s">
        <v>6410</v>
      </c>
      <c r="AH3757" s="9" t="s">
        <v>4613</v>
      </c>
    </row>
    <row r="3758" spans="1:34" ht="10.95" customHeight="1" outlineLevel="1" x14ac:dyDescent="0.25">
      <c r="A3758" t="s">
        <v>2086</v>
      </c>
      <c r="C3758" s="3" t="s">
        <v>12986</v>
      </c>
      <c r="D3758" s="3">
        <v>714</v>
      </c>
      <c r="E3758" s="9">
        <v>1949</v>
      </c>
      <c r="F3758" s="7" t="s">
        <v>3781</v>
      </c>
      <c r="G3758" s="7" t="s">
        <v>4371</v>
      </c>
      <c r="H3758" s="8" t="s">
        <v>6409</v>
      </c>
      <c r="I3758" s="8" t="s">
        <v>10817</v>
      </c>
      <c r="J3758" s="19">
        <v>3</v>
      </c>
      <c r="K3758" s="19" t="s">
        <v>7738</v>
      </c>
      <c r="L3758" s="11"/>
      <c r="M3758" s="11"/>
      <c r="N3758" s="24"/>
      <c r="P3758" s="32"/>
      <c r="T3758" s="19"/>
      <c r="U3758" s="3" t="s">
        <v>5258</v>
      </c>
      <c r="X3758" t="str">
        <f t="shared" si="234"/>
        <v/>
      </c>
      <c r="Z3758" t="str">
        <f t="shared" si="235"/>
        <v/>
      </c>
      <c r="AB3758" s="9"/>
      <c r="AC3758" t="s">
        <v>6409</v>
      </c>
      <c r="AD3758">
        <f t="shared" si="236"/>
        <v>0</v>
      </c>
      <c r="AF3758" s="3"/>
      <c r="AG3758" t="s">
        <v>6410</v>
      </c>
      <c r="AH3758" s="9" t="s">
        <v>4925</v>
      </c>
    </row>
    <row r="3759" spans="1:34" ht="10.95" customHeight="1" outlineLevel="1" x14ac:dyDescent="0.25">
      <c r="A3759" t="s">
        <v>2086</v>
      </c>
      <c r="C3759" s="3" t="s">
        <v>12986</v>
      </c>
      <c r="D3759" s="3">
        <v>781</v>
      </c>
      <c r="E3759" s="9">
        <v>1954</v>
      </c>
      <c r="F3759" s="7" t="s">
        <v>3220</v>
      </c>
      <c r="G3759" s="7" t="s">
        <v>3872</v>
      </c>
      <c r="H3759" s="8" t="s">
        <v>6590</v>
      </c>
      <c r="I3759" s="8" t="s">
        <v>6998</v>
      </c>
      <c r="J3759" s="19">
        <v>1</v>
      </c>
      <c r="K3759" s="19" t="s">
        <v>7738</v>
      </c>
      <c r="L3759" s="11"/>
      <c r="M3759" s="11"/>
      <c r="N3759" s="24"/>
      <c r="P3759" s="32"/>
      <c r="T3759" s="19"/>
      <c r="U3759" s="3">
        <v>659</v>
      </c>
      <c r="X3759" t="str">
        <f t="shared" si="234"/>
        <v/>
      </c>
      <c r="Z3759" t="str">
        <f t="shared" si="235"/>
        <v/>
      </c>
      <c r="AB3759" s="9"/>
      <c r="AC3759" t="s">
        <v>6590</v>
      </c>
      <c r="AD3759">
        <f t="shared" si="236"/>
        <v>0</v>
      </c>
      <c r="AF3759" s="3"/>
      <c r="AG3759" t="s">
        <v>6591</v>
      </c>
      <c r="AH3759" s="9" t="s">
        <v>4613</v>
      </c>
    </row>
    <row r="3760" spans="1:34" ht="10.95" customHeight="1" outlineLevel="1" x14ac:dyDescent="0.25">
      <c r="A3760" t="s">
        <v>2086</v>
      </c>
      <c r="C3760" s="3" t="s">
        <v>12986</v>
      </c>
      <c r="D3760" s="3">
        <v>786</v>
      </c>
      <c r="E3760" s="9">
        <v>1954</v>
      </c>
      <c r="F3760" s="7" t="s">
        <v>96</v>
      </c>
      <c r="G3760" s="7" t="s">
        <v>6593</v>
      </c>
      <c r="H3760" s="8" t="s">
        <v>6590</v>
      </c>
      <c r="I3760" s="8" t="s">
        <v>6998</v>
      </c>
      <c r="J3760" s="19">
        <v>5</v>
      </c>
      <c r="K3760" s="19" t="s">
        <v>7738</v>
      </c>
      <c r="L3760" s="11"/>
      <c r="M3760" s="11"/>
      <c r="N3760" s="24"/>
      <c r="P3760" s="32"/>
      <c r="T3760" s="19"/>
      <c r="U3760" s="3">
        <v>665</v>
      </c>
      <c r="X3760" t="str">
        <f t="shared" si="234"/>
        <v/>
      </c>
      <c r="Z3760" t="str">
        <f t="shared" si="235"/>
        <v/>
      </c>
      <c r="AB3760" s="9"/>
      <c r="AC3760" t="s">
        <v>6590</v>
      </c>
      <c r="AD3760">
        <f t="shared" si="236"/>
        <v>0</v>
      </c>
      <c r="AF3760" s="3"/>
      <c r="AG3760" t="s">
        <v>6591</v>
      </c>
      <c r="AH3760" s="9" t="s">
        <v>4613</v>
      </c>
    </row>
    <row r="3761" spans="1:34" ht="10.95" customHeight="1" outlineLevel="1" x14ac:dyDescent="0.25">
      <c r="A3761" t="s">
        <v>2086</v>
      </c>
      <c r="C3761" s="3" t="s">
        <v>12986</v>
      </c>
      <c r="D3761" s="3">
        <v>788</v>
      </c>
      <c r="E3761" s="9">
        <v>1954</v>
      </c>
      <c r="F3761" s="7" t="s">
        <v>5141</v>
      </c>
      <c r="G3761" s="7" t="s">
        <v>1315</v>
      </c>
      <c r="H3761" s="8" t="s">
        <v>6395</v>
      </c>
      <c r="I3761" s="8" t="s">
        <v>6998</v>
      </c>
      <c r="J3761" s="19">
        <v>5</v>
      </c>
      <c r="K3761" s="19" t="s">
        <v>7738</v>
      </c>
      <c r="L3761" s="11"/>
      <c r="M3761" s="11"/>
      <c r="N3761" s="24"/>
      <c r="P3761" s="32"/>
      <c r="T3761" s="19"/>
      <c r="U3761" s="3">
        <v>666</v>
      </c>
      <c r="X3761" t="str">
        <f t="shared" si="234"/>
        <v/>
      </c>
      <c r="Z3761" t="str">
        <f t="shared" si="235"/>
        <v/>
      </c>
      <c r="AB3761" s="9"/>
      <c r="AC3761" t="s">
        <v>6395</v>
      </c>
      <c r="AD3761">
        <f t="shared" si="236"/>
        <v>0</v>
      </c>
      <c r="AF3761" s="3"/>
      <c r="AG3761" t="s">
        <v>6396</v>
      </c>
      <c r="AH3761" s="9" t="s">
        <v>4613</v>
      </c>
    </row>
    <row r="3762" spans="1:34" ht="10.95" customHeight="1" outlineLevel="1" x14ac:dyDescent="0.25">
      <c r="A3762" t="s">
        <v>2086</v>
      </c>
      <c r="C3762" s="3" t="s">
        <v>12986</v>
      </c>
      <c r="D3762" s="3" t="s">
        <v>4065</v>
      </c>
      <c r="E3762" s="9">
        <v>1954</v>
      </c>
      <c r="F3762" s="7" t="s">
        <v>5242</v>
      </c>
      <c r="G3762" s="7" t="s">
        <v>5260</v>
      </c>
      <c r="H3762" s="8" t="s">
        <v>6395</v>
      </c>
      <c r="I3762" s="8" t="s">
        <v>10819</v>
      </c>
      <c r="J3762" s="19">
        <v>3</v>
      </c>
      <c r="K3762" s="19" t="s">
        <v>7736</v>
      </c>
      <c r="L3762" s="11">
        <v>0.2</v>
      </c>
      <c r="M3762" s="11"/>
      <c r="N3762" s="24"/>
      <c r="P3762" s="32"/>
      <c r="T3762" s="19"/>
      <c r="U3762" s="3" t="s">
        <v>5259</v>
      </c>
      <c r="X3762" t="str">
        <f t="shared" si="234"/>
        <v/>
      </c>
      <c r="Z3762" t="str">
        <f t="shared" si="235"/>
        <v/>
      </c>
      <c r="AB3762" s="9"/>
      <c r="AC3762" t="s">
        <v>6395</v>
      </c>
      <c r="AD3762">
        <f t="shared" si="236"/>
        <v>0</v>
      </c>
      <c r="AF3762" s="3"/>
      <c r="AG3762" t="s">
        <v>6396</v>
      </c>
      <c r="AH3762" s="9" t="s">
        <v>4613</v>
      </c>
    </row>
    <row r="3763" spans="1:34" ht="10.95" customHeight="1" outlineLevel="1" x14ac:dyDescent="0.25">
      <c r="A3763" t="s">
        <v>2086</v>
      </c>
      <c r="C3763" s="3" t="s">
        <v>12986</v>
      </c>
      <c r="D3763" s="3">
        <v>790</v>
      </c>
      <c r="E3763" s="9">
        <v>1954</v>
      </c>
      <c r="F3763" s="7" t="s">
        <v>2977</v>
      </c>
      <c r="G3763" s="7" t="s">
        <v>18170</v>
      </c>
      <c r="H3763" s="8"/>
      <c r="I3763" s="8" t="s">
        <v>10819</v>
      </c>
      <c r="J3763" s="19">
        <v>3</v>
      </c>
      <c r="K3763" s="19" t="s">
        <v>7738</v>
      </c>
      <c r="L3763" s="11"/>
      <c r="M3763" s="11"/>
      <c r="N3763" s="24"/>
      <c r="P3763" s="32"/>
      <c r="T3763" s="19"/>
      <c r="U3763" s="3"/>
      <c r="X3763" t="str">
        <f t="shared" si="234"/>
        <v/>
      </c>
      <c r="Z3763" t="str">
        <f t="shared" si="235"/>
        <v/>
      </c>
      <c r="AB3763" s="9"/>
      <c r="AD3763">
        <f t="shared" si="236"/>
        <v>0</v>
      </c>
      <c r="AF3763" s="3"/>
      <c r="AH3763" s="9"/>
    </row>
    <row r="3764" spans="1:34" ht="10.95" customHeight="1" outlineLevel="1" x14ac:dyDescent="0.25">
      <c r="A3764" t="s">
        <v>2086</v>
      </c>
      <c r="C3764" s="3" t="s">
        <v>12986</v>
      </c>
      <c r="D3764" s="3">
        <v>808</v>
      </c>
      <c r="E3764" s="9">
        <v>1954</v>
      </c>
      <c r="F3764" s="7" t="s">
        <v>4566</v>
      </c>
      <c r="G3764" s="7" t="s">
        <v>77</v>
      </c>
      <c r="H3764" s="8" t="s">
        <v>6590</v>
      </c>
      <c r="I3764" s="8" t="s">
        <v>10819</v>
      </c>
      <c r="J3764" s="19">
        <v>3</v>
      </c>
      <c r="K3764" s="19" t="s">
        <v>7738</v>
      </c>
      <c r="L3764" s="11"/>
      <c r="M3764" s="11"/>
      <c r="N3764" s="24"/>
      <c r="P3764" s="32"/>
      <c r="T3764" s="19"/>
      <c r="U3764" s="3" t="s">
        <v>2007</v>
      </c>
      <c r="X3764" t="str">
        <f t="shared" si="234"/>
        <v/>
      </c>
      <c r="Z3764" t="str">
        <f t="shared" si="235"/>
        <v/>
      </c>
      <c r="AB3764" s="9"/>
      <c r="AC3764" t="s">
        <v>6590</v>
      </c>
      <c r="AD3764">
        <f t="shared" si="236"/>
        <v>0</v>
      </c>
      <c r="AF3764" s="3"/>
      <c r="AG3764" t="s">
        <v>6591</v>
      </c>
      <c r="AH3764" s="9" t="s">
        <v>4925</v>
      </c>
    </row>
    <row r="3765" spans="1:34" ht="10.95" customHeight="1" outlineLevel="1" x14ac:dyDescent="0.25">
      <c r="A3765" t="s">
        <v>2086</v>
      </c>
      <c r="C3765" s="3" t="s">
        <v>12986</v>
      </c>
      <c r="D3765" s="3">
        <v>834</v>
      </c>
      <c r="E3765" s="9">
        <v>1957</v>
      </c>
      <c r="F3765" s="7" t="s">
        <v>6389</v>
      </c>
      <c r="G3765" s="7" t="s">
        <v>1104</v>
      </c>
      <c r="H3765" s="8" t="s">
        <v>4717</v>
      </c>
      <c r="I3765" s="8" t="s">
        <v>10820</v>
      </c>
      <c r="J3765" s="19">
        <v>1</v>
      </c>
      <c r="K3765" s="19" t="s">
        <v>7736</v>
      </c>
      <c r="L3765" s="11">
        <v>0.3</v>
      </c>
      <c r="M3765" s="11"/>
      <c r="N3765" s="24"/>
      <c r="P3765" s="32"/>
      <c r="T3765" s="19"/>
      <c r="U3765" s="3">
        <v>685</v>
      </c>
      <c r="X3765" t="str">
        <f t="shared" si="234"/>
        <v/>
      </c>
      <c r="Z3765" t="str">
        <f t="shared" si="235"/>
        <v/>
      </c>
      <c r="AB3765" s="9"/>
      <c r="AC3765" t="s">
        <v>4717</v>
      </c>
      <c r="AD3765">
        <f t="shared" si="236"/>
        <v>0</v>
      </c>
      <c r="AF3765" s="3"/>
      <c r="AG3765" t="s">
        <v>5106</v>
      </c>
      <c r="AH3765" s="9" t="s">
        <v>4613</v>
      </c>
    </row>
    <row r="3766" spans="1:34" ht="10.95" customHeight="1" outlineLevel="1" x14ac:dyDescent="0.25">
      <c r="A3766" t="s">
        <v>2086</v>
      </c>
      <c r="C3766" s="3" t="s">
        <v>12986</v>
      </c>
      <c r="D3766" s="3">
        <v>835</v>
      </c>
      <c r="E3766" s="9">
        <v>1957</v>
      </c>
      <c r="F3766" s="7" t="s">
        <v>4735</v>
      </c>
      <c r="G3766" s="7" t="s">
        <v>131</v>
      </c>
      <c r="H3766" s="8" t="s">
        <v>4717</v>
      </c>
      <c r="I3766" s="8" t="s">
        <v>10820</v>
      </c>
      <c r="J3766" s="19">
        <v>1</v>
      </c>
      <c r="K3766" s="19" t="s">
        <v>7736</v>
      </c>
      <c r="L3766" s="11">
        <v>0.3</v>
      </c>
      <c r="M3766" s="11"/>
      <c r="N3766" s="24"/>
      <c r="P3766" s="32"/>
      <c r="T3766" s="19"/>
      <c r="U3766" s="3">
        <v>686</v>
      </c>
      <c r="X3766" t="str">
        <f t="shared" si="234"/>
        <v/>
      </c>
      <c r="Z3766" t="str">
        <f t="shared" si="235"/>
        <v/>
      </c>
      <c r="AB3766" s="9"/>
      <c r="AC3766" t="s">
        <v>4717</v>
      </c>
      <c r="AD3766">
        <f t="shared" si="236"/>
        <v>0</v>
      </c>
      <c r="AF3766" s="3"/>
      <c r="AG3766" t="s">
        <v>5106</v>
      </c>
      <c r="AH3766" s="9" t="s">
        <v>4613</v>
      </c>
    </row>
    <row r="3767" spans="1:34" ht="10.95" customHeight="1" outlineLevel="1" x14ac:dyDescent="0.25">
      <c r="A3767" t="s">
        <v>2086</v>
      </c>
      <c r="C3767" s="3" t="s">
        <v>12986</v>
      </c>
      <c r="D3767" s="3">
        <v>836</v>
      </c>
      <c r="E3767" s="9">
        <v>1957</v>
      </c>
      <c r="F3767" s="7" t="s">
        <v>3220</v>
      </c>
      <c r="G3767" s="7" t="s">
        <v>1647</v>
      </c>
      <c r="H3767" s="8" t="s">
        <v>4717</v>
      </c>
      <c r="I3767" s="8" t="s">
        <v>10820</v>
      </c>
      <c r="J3767" s="19">
        <v>1</v>
      </c>
      <c r="K3767" s="19" t="s">
        <v>7738</v>
      </c>
      <c r="L3767" s="11"/>
      <c r="M3767" s="11"/>
      <c r="N3767" s="24"/>
      <c r="P3767" s="32"/>
      <c r="T3767" s="19"/>
      <c r="U3767" s="3">
        <v>687</v>
      </c>
      <c r="X3767" t="str">
        <f t="shared" si="234"/>
        <v/>
      </c>
      <c r="Z3767" t="str">
        <f t="shared" si="235"/>
        <v/>
      </c>
      <c r="AB3767" s="9"/>
      <c r="AC3767" t="s">
        <v>4717</v>
      </c>
      <c r="AD3767">
        <f t="shared" si="236"/>
        <v>0</v>
      </c>
      <c r="AF3767" s="3"/>
      <c r="AG3767" t="s">
        <v>5106</v>
      </c>
      <c r="AH3767" s="9" t="s">
        <v>4613</v>
      </c>
    </row>
    <row r="3768" spans="1:34" ht="10.95" customHeight="1" outlineLevel="1" x14ac:dyDescent="0.25">
      <c r="A3768" t="s">
        <v>2086</v>
      </c>
      <c r="C3768" s="3" t="s">
        <v>12986</v>
      </c>
      <c r="D3768" s="3">
        <v>837</v>
      </c>
      <c r="E3768" s="9">
        <v>1957</v>
      </c>
      <c r="F3768" s="7" t="s">
        <v>96</v>
      </c>
      <c r="G3768" s="7" t="s">
        <v>6594</v>
      </c>
      <c r="H3768" s="8" t="s">
        <v>4717</v>
      </c>
      <c r="I3768" s="8" t="s">
        <v>10820</v>
      </c>
      <c r="J3768" s="19">
        <v>1</v>
      </c>
      <c r="K3768" s="19" t="s">
        <v>7738</v>
      </c>
      <c r="L3768" s="11"/>
      <c r="M3768" s="11"/>
      <c r="N3768" s="24"/>
      <c r="P3768" s="32"/>
      <c r="T3768" s="19"/>
      <c r="U3768" s="3">
        <v>688</v>
      </c>
      <c r="X3768" t="str">
        <f t="shared" si="234"/>
        <v/>
      </c>
      <c r="Z3768" t="str">
        <f t="shared" si="235"/>
        <v/>
      </c>
      <c r="AB3768" s="9"/>
      <c r="AC3768" t="s">
        <v>4717</v>
      </c>
      <c r="AD3768">
        <f t="shared" si="236"/>
        <v>0</v>
      </c>
      <c r="AF3768" s="3"/>
      <c r="AG3768" t="s">
        <v>5106</v>
      </c>
      <c r="AH3768" s="9" t="s">
        <v>4613</v>
      </c>
    </row>
    <row r="3769" spans="1:34" ht="10.95" customHeight="1" outlineLevel="1" x14ac:dyDescent="0.25">
      <c r="A3769" t="s">
        <v>2086</v>
      </c>
      <c r="C3769" s="3" t="s">
        <v>12986</v>
      </c>
      <c r="D3769" s="3">
        <v>838</v>
      </c>
      <c r="E3769" s="9">
        <v>1957</v>
      </c>
      <c r="F3769" s="7" t="s">
        <v>5141</v>
      </c>
      <c r="G3769" s="7" t="s">
        <v>2293</v>
      </c>
      <c r="H3769" s="8" t="s">
        <v>4717</v>
      </c>
      <c r="I3769" s="8" t="s">
        <v>10820</v>
      </c>
      <c r="J3769" s="19">
        <v>1</v>
      </c>
      <c r="K3769" s="19" t="s">
        <v>7736</v>
      </c>
      <c r="L3769" s="11">
        <v>0.3</v>
      </c>
      <c r="M3769" s="11"/>
      <c r="N3769" s="24"/>
      <c r="P3769" s="32"/>
      <c r="S3769">
        <v>1</v>
      </c>
      <c r="T3769" s="19"/>
      <c r="U3769" s="3">
        <v>689</v>
      </c>
      <c r="X3769" t="str">
        <f t="shared" si="234"/>
        <v/>
      </c>
      <c r="Z3769" t="str">
        <f t="shared" si="235"/>
        <v/>
      </c>
      <c r="AB3769" s="9"/>
      <c r="AC3769" t="s">
        <v>4717</v>
      </c>
      <c r="AD3769">
        <f t="shared" si="236"/>
        <v>0</v>
      </c>
      <c r="AF3769" s="3"/>
      <c r="AG3769" t="s">
        <v>5106</v>
      </c>
      <c r="AH3769" s="9" t="s">
        <v>4613</v>
      </c>
    </row>
    <row r="3770" spans="1:34" ht="10.95" customHeight="1" outlineLevel="1" x14ac:dyDescent="0.25">
      <c r="A3770" t="s">
        <v>2086</v>
      </c>
      <c r="C3770" s="3" t="s">
        <v>12986</v>
      </c>
      <c r="D3770" s="3">
        <v>839</v>
      </c>
      <c r="E3770" s="9">
        <v>1957</v>
      </c>
      <c r="F3770" s="7" t="s">
        <v>3424</v>
      </c>
      <c r="G3770" s="7" t="s">
        <v>6595</v>
      </c>
      <c r="H3770" s="8" t="s">
        <v>4717</v>
      </c>
      <c r="I3770" s="8" t="s">
        <v>10820</v>
      </c>
      <c r="J3770" s="19">
        <v>1</v>
      </c>
      <c r="K3770" s="19" t="s">
        <v>7738</v>
      </c>
      <c r="L3770" s="11"/>
      <c r="M3770" s="11"/>
      <c r="N3770" s="24"/>
      <c r="P3770" s="32"/>
      <c r="T3770" s="19"/>
      <c r="U3770" s="3">
        <v>690</v>
      </c>
      <c r="X3770" t="str">
        <f t="shared" si="234"/>
        <v/>
      </c>
      <c r="Z3770" t="str">
        <f t="shared" si="235"/>
        <v/>
      </c>
      <c r="AB3770" s="9"/>
      <c r="AC3770" t="s">
        <v>4717</v>
      </c>
      <c r="AD3770">
        <f t="shared" si="236"/>
        <v>0</v>
      </c>
      <c r="AF3770" s="3"/>
      <c r="AG3770" t="s">
        <v>5106</v>
      </c>
      <c r="AH3770" s="9" t="s">
        <v>4613</v>
      </c>
    </row>
    <row r="3771" spans="1:34" ht="10.95" customHeight="1" outlineLevel="1" x14ac:dyDescent="0.25">
      <c r="A3771" t="s">
        <v>2086</v>
      </c>
      <c r="C3771" s="3" t="s">
        <v>12986</v>
      </c>
      <c r="D3771" s="3">
        <v>840</v>
      </c>
      <c r="E3771" s="9">
        <v>1957</v>
      </c>
      <c r="F3771" s="7" t="s">
        <v>4566</v>
      </c>
      <c r="G3771" s="7" t="s">
        <v>6343</v>
      </c>
      <c r="H3771" s="8" t="s">
        <v>4717</v>
      </c>
      <c r="I3771" s="8" t="s">
        <v>10820</v>
      </c>
      <c r="J3771" s="19">
        <v>1</v>
      </c>
      <c r="K3771" s="19" t="s">
        <v>7738</v>
      </c>
      <c r="L3771" s="11"/>
      <c r="M3771" s="11"/>
      <c r="N3771" s="24"/>
      <c r="P3771" s="32"/>
      <c r="T3771" s="19"/>
      <c r="U3771" s="3">
        <v>691</v>
      </c>
      <c r="X3771" t="str">
        <f t="shared" si="234"/>
        <v/>
      </c>
      <c r="Z3771" t="str">
        <f t="shared" si="235"/>
        <v/>
      </c>
      <c r="AB3771" s="9"/>
      <c r="AC3771" t="s">
        <v>4717</v>
      </c>
      <c r="AD3771">
        <f t="shared" si="236"/>
        <v>0</v>
      </c>
      <c r="AF3771" s="3"/>
      <c r="AG3771" t="s">
        <v>5106</v>
      </c>
      <c r="AH3771" s="9" t="s">
        <v>4613</v>
      </c>
    </row>
    <row r="3772" spans="1:34" ht="10.95" customHeight="1" outlineLevel="1" x14ac:dyDescent="0.25">
      <c r="A3772" t="s">
        <v>2086</v>
      </c>
      <c r="C3772" s="3" t="s">
        <v>12986</v>
      </c>
      <c r="D3772" s="3">
        <v>841</v>
      </c>
      <c r="E3772" s="9">
        <v>1957</v>
      </c>
      <c r="F3772" s="7" t="s">
        <v>5141</v>
      </c>
      <c r="G3772" s="7" t="s">
        <v>5262</v>
      </c>
      <c r="H3772" s="8" t="s">
        <v>4717</v>
      </c>
      <c r="I3772" s="8" t="s">
        <v>10821</v>
      </c>
      <c r="J3772" s="19">
        <v>1</v>
      </c>
      <c r="K3772" s="19" t="s">
        <v>7738</v>
      </c>
      <c r="L3772" s="11"/>
      <c r="M3772" s="11"/>
      <c r="N3772" s="24"/>
      <c r="P3772" s="32"/>
      <c r="T3772" s="19"/>
      <c r="U3772" s="3" t="s">
        <v>5261</v>
      </c>
      <c r="X3772" t="str">
        <f t="shared" si="234"/>
        <v/>
      </c>
      <c r="Z3772" t="str">
        <f t="shared" si="235"/>
        <v/>
      </c>
      <c r="AB3772" s="9"/>
      <c r="AC3772" t="s">
        <v>4717</v>
      </c>
      <c r="AD3772">
        <f t="shared" si="236"/>
        <v>0</v>
      </c>
      <c r="AF3772" s="3"/>
      <c r="AG3772" t="s">
        <v>5106</v>
      </c>
      <c r="AH3772" s="9" t="s">
        <v>4613</v>
      </c>
    </row>
    <row r="3773" spans="1:34" ht="10.95" customHeight="1" outlineLevel="1" x14ac:dyDescent="0.25">
      <c r="A3773" t="s">
        <v>2086</v>
      </c>
      <c r="C3773" s="3" t="s">
        <v>12986</v>
      </c>
      <c r="D3773" s="3">
        <v>842</v>
      </c>
      <c r="E3773" s="9">
        <v>1957</v>
      </c>
      <c r="F3773" s="7" t="s">
        <v>2977</v>
      </c>
      <c r="G3773" s="7" t="s">
        <v>6343</v>
      </c>
      <c r="H3773" s="8" t="s">
        <v>4717</v>
      </c>
      <c r="I3773" s="8" t="s">
        <v>10821</v>
      </c>
      <c r="J3773" s="19">
        <v>1</v>
      </c>
      <c r="K3773" s="19" t="s">
        <v>7736</v>
      </c>
      <c r="L3773" s="11">
        <v>0.3</v>
      </c>
      <c r="M3773" s="11"/>
      <c r="N3773" s="24"/>
      <c r="P3773" s="32"/>
      <c r="T3773" s="19"/>
      <c r="U3773" s="3" t="s">
        <v>5263</v>
      </c>
      <c r="X3773" t="str">
        <f t="shared" si="234"/>
        <v/>
      </c>
      <c r="Z3773" t="str">
        <f t="shared" si="235"/>
        <v/>
      </c>
      <c r="AB3773" s="9"/>
      <c r="AC3773" t="s">
        <v>4717</v>
      </c>
      <c r="AD3773">
        <f t="shared" si="236"/>
        <v>0</v>
      </c>
      <c r="AF3773" s="3"/>
      <c r="AG3773" t="s">
        <v>5106</v>
      </c>
      <c r="AH3773" s="9" t="s">
        <v>4613</v>
      </c>
    </row>
    <row r="3774" spans="1:34" ht="10.95" customHeight="1" outlineLevel="1" x14ac:dyDescent="0.25">
      <c r="A3774" t="s">
        <v>2086</v>
      </c>
      <c r="C3774" s="3" t="s">
        <v>12986</v>
      </c>
      <c r="D3774" s="3">
        <v>843</v>
      </c>
      <c r="E3774" s="9">
        <v>1957</v>
      </c>
      <c r="F3774" s="7" t="s">
        <v>3424</v>
      </c>
      <c r="G3774" s="7" t="s">
        <v>6034</v>
      </c>
      <c r="H3774" s="8" t="s">
        <v>4717</v>
      </c>
      <c r="I3774" s="8" t="s">
        <v>10821</v>
      </c>
      <c r="J3774" s="19">
        <v>1</v>
      </c>
      <c r="K3774" s="19" t="s">
        <v>7738</v>
      </c>
      <c r="L3774" s="11"/>
      <c r="M3774" s="11"/>
      <c r="N3774" s="24"/>
      <c r="P3774" s="32"/>
      <c r="T3774" s="19"/>
      <c r="U3774" s="3" t="s">
        <v>6033</v>
      </c>
      <c r="X3774" t="str">
        <f t="shared" si="234"/>
        <v/>
      </c>
      <c r="Z3774" t="str">
        <f t="shared" si="235"/>
        <v/>
      </c>
      <c r="AB3774" s="9"/>
      <c r="AC3774" t="s">
        <v>4717</v>
      </c>
      <c r="AD3774">
        <f t="shared" si="236"/>
        <v>0</v>
      </c>
      <c r="AF3774" s="3"/>
      <c r="AG3774" t="s">
        <v>5106</v>
      </c>
      <c r="AH3774" s="9" t="s">
        <v>4613</v>
      </c>
    </row>
    <row r="3775" spans="1:34" ht="10.95" customHeight="1" outlineLevel="1" x14ac:dyDescent="0.25">
      <c r="A3775" t="s">
        <v>2086</v>
      </c>
      <c r="C3775" s="3" t="s">
        <v>12986</v>
      </c>
      <c r="D3775" s="3">
        <v>844</v>
      </c>
      <c r="E3775" s="9">
        <v>1957</v>
      </c>
      <c r="F3775" s="7" t="s">
        <v>4566</v>
      </c>
      <c r="G3775" s="7" t="s">
        <v>6821</v>
      </c>
      <c r="H3775" s="8" t="s">
        <v>4717</v>
      </c>
      <c r="I3775" s="8" t="s">
        <v>10821</v>
      </c>
      <c r="J3775" s="19">
        <v>1</v>
      </c>
      <c r="K3775" s="19" t="s">
        <v>7738</v>
      </c>
      <c r="L3775" s="11"/>
      <c r="M3775" s="11"/>
      <c r="N3775" s="24"/>
      <c r="P3775" s="32"/>
      <c r="T3775" s="19"/>
      <c r="U3775" s="3" t="s">
        <v>6035</v>
      </c>
      <c r="X3775" t="str">
        <f t="shared" si="234"/>
        <v/>
      </c>
      <c r="Z3775" t="str">
        <f t="shared" si="235"/>
        <v/>
      </c>
      <c r="AB3775" s="9"/>
      <c r="AC3775" t="s">
        <v>4717</v>
      </c>
      <c r="AD3775">
        <f t="shared" si="236"/>
        <v>0</v>
      </c>
      <c r="AF3775" s="3"/>
      <c r="AG3775" t="s">
        <v>5106</v>
      </c>
      <c r="AH3775" s="9" t="s">
        <v>4613</v>
      </c>
    </row>
    <row r="3776" spans="1:34" ht="10.95" customHeight="1" outlineLevel="1" x14ac:dyDescent="0.25">
      <c r="A3776" t="s">
        <v>2086</v>
      </c>
      <c r="C3776" s="3" t="s">
        <v>12986</v>
      </c>
      <c r="D3776" s="3">
        <v>845</v>
      </c>
      <c r="E3776" s="9">
        <v>1957</v>
      </c>
      <c r="F3776" s="7" t="s">
        <v>4570</v>
      </c>
      <c r="G3776" s="7" t="s">
        <v>6719</v>
      </c>
      <c r="H3776" s="8" t="s">
        <v>4717</v>
      </c>
      <c r="I3776" s="8" t="s">
        <v>10821</v>
      </c>
      <c r="J3776" s="19">
        <v>1</v>
      </c>
      <c r="K3776" s="19" t="s">
        <v>7736</v>
      </c>
      <c r="L3776" s="11">
        <v>2.1</v>
      </c>
      <c r="M3776" s="11"/>
      <c r="N3776" s="24"/>
      <c r="P3776" s="32"/>
      <c r="T3776" s="19"/>
      <c r="U3776" s="3" t="s">
        <v>6036</v>
      </c>
      <c r="X3776" t="str">
        <f t="shared" si="234"/>
        <v/>
      </c>
      <c r="Z3776" t="str">
        <f t="shared" si="235"/>
        <v/>
      </c>
      <c r="AB3776" s="9"/>
      <c r="AC3776" t="s">
        <v>4717</v>
      </c>
      <c r="AD3776">
        <f t="shared" si="236"/>
        <v>0</v>
      </c>
      <c r="AF3776" s="3"/>
      <c r="AG3776" t="s">
        <v>5106</v>
      </c>
      <c r="AH3776" s="9" t="s">
        <v>4925</v>
      </c>
    </row>
    <row r="3777" spans="1:34" ht="10.95" customHeight="1" outlineLevel="1" x14ac:dyDescent="0.25">
      <c r="A3777" t="s">
        <v>2086</v>
      </c>
      <c r="C3777" s="3" t="s">
        <v>12986</v>
      </c>
      <c r="D3777" s="3">
        <v>847</v>
      </c>
      <c r="E3777" s="9">
        <v>1957</v>
      </c>
      <c r="F3777" s="7" t="s">
        <v>21908</v>
      </c>
      <c r="G3777" s="7" t="s">
        <v>6594</v>
      </c>
      <c r="H3777" s="8" t="s">
        <v>4717</v>
      </c>
      <c r="I3777" s="8" t="s">
        <v>10822</v>
      </c>
      <c r="J3777" s="19">
        <v>1</v>
      </c>
      <c r="K3777" s="19" t="s">
        <v>7738</v>
      </c>
      <c r="L3777" s="11"/>
      <c r="M3777" s="11"/>
      <c r="N3777" s="24"/>
      <c r="P3777" s="32"/>
      <c r="T3777" s="19"/>
      <c r="U3777" s="3">
        <v>696</v>
      </c>
      <c r="X3777" t="str">
        <f t="shared" si="234"/>
        <v/>
      </c>
      <c r="Z3777" t="str">
        <f t="shared" si="235"/>
        <v/>
      </c>
      <c r="AB3777" s="9"/>
      <c r="AC3777" t="s">
        <v>4717</v>
      </c>
      <c r="AD3777">
        <f t="shared" si="236"/>
        <v>0</v>
      </c>
      <c r="AF3777" s="3"/>
      <c r="AG3777" t="s">
        <v>5106</v>
      </c>
      <c r="AH3777" s="9" t="s">
        <v>4613</v>
      </c>
    </row>
    <row r="3778" spans="1:34" ht="10.95" customHeight="1" outlineLevel="1" x14ac:dyDescent="0.25">
      <c r="A3778" t="s">
        <v>2086</v>
      </c>
      <c r="C3778" s="3" t="s">
        <v>12986</v>
      </c>
      <c r="D3778" s="3">
        <v>849</v>
      </c>
      <c r="E3778" s="9">
        <v>1957</v>
      </c>
      <c r="F3778" s="7" t="s">
        <v>21908</v>
      </c>
      <c r="G3778" s="7" t="s">
        <v>6594</v>
      </c>
      <c r="H3778" s="8" t="s">
        <v>4717</v>
      </c>
      <c r="I3778" s="8" t="s">
        <v>10822</v>
      </c>
      <c r="J3778" s="19">
        <v>1</v>
      </c>
      <c r="K3778" s="19" t="s">
        <v>7738</v>
      </c>
      <c r="L3778" s="11"/>
      <c r="M3778" s="11"/>
      <c r="N3778" s="24"/>
      <c r="P3778" s="32"/>
      <c r="T3778" s="19"/>
      <c r="U3778" s="3"/>
      <c r="X3778" t="str">
        <f t="shared" ref="X3778:X3841" si="237">IF(COUNTIF(F3778,"*fdc*"),1,"")</f>
        <v/>
      </c>
      <c r="Z3778" t="str">
        <f t="shared" ref="Z3778:Z3841" si="238">IF(COUNTIF(F3778,"*s/s*"),1,"")</f>
        <v/>
      </c>
      <c r="AB3778" s="9"/>
      <c r="AC3778" t="s">
        <v>4717</v>
      </c>
      <c r="AD3778">
        <f t="shared" si="236"/>
        <v>0</v>
      </c>
      <c r="AF3778" s="3"/>
      <c r="AH3778" s="9"/>
    </row>
    <row r="3779" spans="1:34" ht="10.95" customHeight="1" outlineLevel="1" x14ac:dyDescent="0.25">
      <c r="A3779" t="s">
        <v>2086</v>
      </c>
      <c r="C3779" s="3" t="s">
        <v>12986</v>
      </c>
      <c r="D3779" s="3">
        <v>850</v>
      </c>
      <c r="E3779" s="9">
        <v>1958</v>
      </c>
      <c r="F3779" s="7" t="s">
        <v>21909</v>
      </c>
      <c r="G3779" s="7" t="s">
        <v>6594</v>
      </c>
      <c r="H3779" s="8" t="s">
        <v>4717</v>
      </c>
      <c r="I3779" s="8" t="s">
        <v>10823</v>
      </c>
      <c r="J3779" s="19">
        <v>1</v>
      </c>
      <c r="K3779" s="19" t="s">
        <v>7738</v>
      </c>
      <c r="L3779" s="11"/>
      <c r="M3779" s="11"/>
      <c r="N3779" s="24"/>
      <c r="P3779" s="32"/>
      <c r="T3779" s="19"/>
      <c r="U3779" s="3">
        <v>695</v>
      </c>
      <c r="X3779" t="str">
        <f t="shared" si="237"/>
        <v/>
      </c>
      <c r="Z3779" t="str">
        <f t="shared" si="238"/>
        <v/>
      </c>
      <c r="AB3779" s="9"/>
      <c r="AC3779" t="s">
        <v>4717</v>
      </c>
      <c r="AD3779">
        <f t="shared" si="236"/>
        <v>0</v>
      </c>
      <c r="AF3779" s="3"/>
      <c r="AG3779" t="s">
        <v>5106</v>
      </c>
      <c r="AH3779" s="9" t="s">
        <v>4613</v>
      </c>
    </row>
    <row r="3780" spans="1:34" ht="10.95" customHeight="1" outlineLevel="1" x14ac:dyDescent="0.25">
      <c r="A3780" t="s">
        <v>2086</v>
      </c>
      <c r="C3780" s="3" t="s">
        <v>12986</v>
      </c>
      <c r="D3780" s="3">
        <v>863</v>
      </c>
      <c r="E3780" s="9">
        <v>1960</v>
      </c>
      <c r="F3780" s="7" t="s">
        <v>4735</v>
      </c>
      <c r="G3780" s="7" t="s">
        <v>131</v>
      </c>
      <c r="H3780" s="8" t="s">
        <v>4717</v>
      </c>
      <c r="I3780" s="8" t="s">
        <v>10824</v>
      </c>
      <c r="J3780" s="19">
        <v>1</v>
      </c>
      <c r="K3780" s="19" t="s">
        <v>7736</v>
      </c>
      <c r="L3780" s="11">
        <v>0.8</v>
      </c>
      <c r="M3780" s="11"/>
      <c r="N3780" s="24"/>
      <c r="P3780" s="32"/>
      <c r="T3780" s="19"/>
      <c r="U3780" s="3">
        <v>706</v>
      </c>
      <c r="X3780" t="str">
        <f t="shared" si="237"/>
        <v/>
      </c>
      <c r="Z3780" t="str">
        <f t="shared" si="238"/>
        <v/>
      </c>
      <c r="AB3780" s="9"/>
      <c r="AC3780" t="s">
        <v>4717</v>
      </c>
      <c r="AD3780">
        <f t="shared" si="236"/>
        <v>0</v>
      </c>
      <c r="AF3780" s="3"/>
      <c r="AG3780" t="s">
        <v>5106</v>
      </c>
      <c r="AH3780" s="9" t="s">
        <v>4613</v>
      </c>
    </row>
    <row r="3781" spans="1:34" ht="10.95" customHeight="1" outlineLevel="1" x14ac:dyDescent="0.25">
      <c r="A3781" t="s">
        <v>2086</v>
      </c>
      <c r="C3781" s="3" t="s">
        <v>12986</v>
      </c>
      <c r="D3781" s="3">
        <v>871</v>
      </c>
      <c r="E3781" s="9">
        <v>1960</v>
      </c>
      <c r="F3781" s="7" t="s">
        <v>21892</v>
      </c>
      <c r="G3781" s="7" t="s">
        <v>131</v>
      </c>
      <c r="H3781" s="8" t="s">
        <v>4717</v>
      </c>
      <c r="I3781" s="8" t="s">
        <v>10825</v>
      </c>
      <c r="J3781" s="19">
        <v>1</v>
      </c>
      <c r="K3781" s="19" t="s">
        <v>7738</v>
      </c>
      <c r="L3781" s="11"/>
      <c r="M3781" s="11"/>
      <c r="N3781" s="24"/>
      <c r="P3781" s="32"/>
      <c r="T3781" s="19"/>
      <c r="U3781" s="3">
        <v>713</v>
      </c>
      <c r="X3781" t="str">
        <f t="shared" si="237"/>
        <v/>
      </c>
      <c r="Z3781" t="str">
        <f t="shared" si="238"/>
        <v/>
      </c>
      <c r="AB3781" s="9"/>
      <c r="AC3781" t="s">
        <v>4717</v>
      </c>
      <c r="AD3781">
        <f t="shared" si="236"/>
        <v>0</v>
      </c>
      <c r="AF3781" s="3"/>
      <c r="AG3781" t="s">
        <v>5106</v>
      </c>
      <c r="AH3781" s="9" t="s">
        <v>4613</v>
      </c>
    </row>
    <row r="3782" spans="1:34" ht="10.95" customHeight="1" outlineLevel="1" x14ac:dyDescent="0.25">
      <c r="A3782" t="s">
        <v>2086</v>
      </c>
      <c r="C3782" s="3" t="s">
        <v>12986</v>
      </c>
      <c r="D3782" s="3">
        <v>901</v>
      </c>
      <c r="E3782" s="9">
        <v>1962</v>
      </c>
      <c r="F3782" s="7" t="s">
        <v>4566</v>
      </c>
      <c r="G3782" s="7" t="s">
        <v>6343</v>
      </c>
      <c r="H3782" s="8" t="s">
        <v>4717</v>
      </c>
      <c r="I3782" s="8" t="s">
        <v>10826</v>
      </c>
      <c r="J3782" s="19">
        <v>1</v>
      </c>
      <c r="K3782" s="19" t="s">
        <v>7738</v>
      </c>
      <c r="L3782" s="11"/>
      <c r="M3782" s="11"/>
      <c r="N3782" s="24"/>
      <c r="P3782" s="32"/>
      <c r="T3782" s="19"/>
      <c r="U3782" s="3" t="s">
        <v>6720</v>
      </c>
      <c r="X3782" t="str">
        <f t="shared" si="237"/>
        <v/>
      </c>
      <c r="Z3782" t="str">
        <f t="shared" si="238"/>
        <v/>
      </c>
      <c r="AB3782" s="9"/>
      <c r="AC3782" t="s">
        <v>4717</v>
      </c>
      <c r="AD3782">
        <f t="shared" si="236"/>
        <v>0</v>
      </c>
      <c r="AF3782" s="3"/>
      <c r="AG3782" t="s">
        <v>5106</v>
      </c>
      <c r="AH3782" s="9" t="s">
        <v>4613</v>
      </c>
    </row>
    <row r="3783" spans="1:34" ht="10.95" customHeight="1" outlineLevel="1" x14ac:dyDescent="0.25">
      <c r="A3783" t="s">
        <v>2086</v>
      </c>
      <c r="C3783" s="3" t="s">
        <v>12986</v>
      </c>
      <c r="D3783" s="3">
        <v>902</v>
      </c>
      <c r="E3783" s="9">
        <v>1962</v>
      </c>
      <c r="F3783" s="7" t="s">
        <v>4570</v>
      </c>
      <c r="G3783" s="7" t="s">
        <v>6719</v>
      </c>
      <c r="H3783" s="8" t="s">
        <v>4717</v>
      </c>
      <c r="I3783" s="8" t="s">
        <v>10826</v>
      </c>
      <c r="J3783" s="19">
        <v>1</v>
      </c>
      <c r="K3783" s="19" t="s">
        <v>7736</v>
      </c>
      <c r="L3783" s="11">
        <v>1.8</v>
      </c>
      <c r="M3783" s="11"/>
      <c r="N3783" s="24"/>
      <c r="P3783" s="32"/>
      <c r="T3783" s="19"/>
      <c r="U3783" s="3" t="s">
        <v>6721</v>
      </c>
      <c r="X3783" t="str">
        <f t="shared" si="237"/>
        <v/>
      </c>
      <c r="Z3783" t="str">
        <f t="shared" si="238"/>
        <v/>
      </c>
      <c r="AB3783" s="9"/>
      <c r="AC3783" t="s">
        <v>4717</v>
      </c>
      <c r="AD3783">
        <f t="shared" si="236"/>
        <v>0</v>
      </c>
      <c r="AF3783" s="3"/>
      <c r="AG3783" t="s">
        <v>5106</v>
      </c>
      <c r="AH3783" s="9" t="s">
        <v>4925</v>
      </c>
    </row>
    <row r="3784" spans="1:34" ht="10.95" customHeight="1" outlineLevel="1" x14ac:dyDescent="0.25">
      <c r="A3784" t="s">
        <v>2086</v>
      </c>
      <c r="C3784" s="3" t="s">
        <v>12986</v>
      </c>
      <c r="D3784" s="3">
        <v>904</v>
      </c>
      <c r="E3784" s="9">
        <v>1963</v>
      </c>
      <c r="F3784" s="7" t="s">
        <v>21910</v>
      </c>
      <c r="G3784" s="7" t="s">
        <v>6821</v>
      </c>
      <c r="H3784" s="8" t="s">
        <v>4717</v>
      </c>
      <c r="I3784" s="8" t="s">
        <v>10827</v>
      </c>
      <c r="J3784" s="19">
        <v>1</v>
      </c>
      <c r="K3784" s="19" t="s">
        <v>7738</v>
      </c>
      <c r="L3784" s="11"/>
      <c r="M3784" s="11"/>
      <c r="N3784" s="24"/>
      <c r="P3784" s="32"/>
      <c r="T3784" s="19"/>
      <c r="U3784" s="3" t="s">
        <v>2908</v>
      </c>
      <c r="X3784" t="str">
        <f t="shared" si="237"/>
        <v/>
      </c>
      <c r="Z3784" t="str">
        <f t="shared" si="238"/>
        <v/>
      </c>
      <c r="AB3784" s="9"/>
      <c r="AC3784" t="s">
        <v>4717</v>
      </c>
      <c r="AD3784">
        <f t="shared" si="236"/>
        <v>0</v>
      </c>
      <c r="AF3784" s="3"/>
      <c r="AG3784" t="s">
        <v>5106</v>
      </c>
      <c r="AH3784" s="9" t="s">
        <v>4925</v>
      </c>
    </row>
    <row r="3785" spans="1:34" ht="10.95" customHeight="1" outlineLevel="1" x14ac:dyDescent="0.25">
      <c r="A3785" t="s">
        <v>2086</v>
      </c>
      <c r="C3785" s="3" t="s">
        <v>12986</v>
      </c>
      <c r="D3785" s="3">
        <v>905</v>
      </c>
      <c r="E3785" s="9">
        <v>1963</v>
      </c>
      <c r="F3785" s="7" t="s">
        <v>21910</v>
      </c>
      <c r="G3785" s="7" t="s">
        <v>6343</v>
      </c>
      <c r="H3785" s="8" t="s">
        <v>4717</v>
      </c>
      <c r="I3785" s="8" t="s">
        <v>10828</v>
      </c>
      <c r="J3785" s="19">
        <v>1</v>
      </c>
      <c r="K3785" s="19" t="s">
        <v>7738</v>
      </c>
      <c r="L3785" s="11"/>
      <c r="M3785" s="11"/>
      <c r="N3785" s="24"/>
      <c r="P3785" s="32"/>
      <c r="T3785" s="19"/>
      <c r="U3785" s="3" t="s">
        <v>6722</v>
      </c>
      <c r="X3785" t="str">
        <f t="shared" si="237"/>
        <v/>
      </c>
      <c r="Z3785" t="str">
        <f t="shared" si="238"/>
        <v/>
      </c>
      <c r="AB3785" s="9"/>
      <c r="AC3785" t="s">
        <v>4717</v>
      </c>
      <c r="AD3785">
        <f t="shared" si="236"/>
        <v>0</v>
      </c>
      <c r="AF3785" s="3"/>
      <c r="AG3785" t="s">
        <v>5106</v>
      </c>
      <c r="AH3785" s="9" t="s">
        <v>4613</v>
      </c>
    </row>
    <row r="3786" spans="1:34" ht="10.95" customHeight="1" outlineLevel="1" x14ac:dyDescent="0.25">
      <c r="A3786" t="s">
        <v>2086</v>
      </c>
      <c r="C3786" s="3" t="s">
        <v>12986</v>
      </c>
      <c r="D3786" s="3">
        <v>906</v>
      </c>
      <c r="E3786" s="9">
        <v>1963</v>
      </c>
      <c r="F3786" s="7" t="s">
        <v>21911</v>
      </c>
      <c r="G3786" s="7" t="s">
        <v>6719</v>
      </c>
      <c r="H3786" s="8" t="s">
        <v>4717</v>
      </c>
      <c r="I3786" s="8" t="s">
        <v>10828</v>
      </c>
      <c r="J3786" s="19">
        <v>1</v>
      </c>
      <c r="K3786" s="19" t="s">
        <v>7738</v>
      </c>
      <c r="L3786" s="11"/>
      <c r="M3786" s="11"/>
      <c r="N3786" s="24"/>
      <c r="P3786" s="32"/>
      <c r="T3786" s="19"/>
      <c r="U3786" s="3" t="s">
        <v>2909</v>
      </c>
      <c r="W3786" t="s">
        <v>7738</v>
      </c>
      <c r="X3786" t="str">
        <f t="shared" si="237"/>
        <v/>
      </c>
      <c r="Z3786" t="str">
        <f t="shared" si="238"/>
        <v/>
      </c>
      <c r="AB3786" s="9"/>
      <c r="AC3786" t="s">
        <v>4717</v>
      </c>
      <c r="AD3786">
        <f t="shared" si="236"/>
        <v>0</v>
      </c>
      <c r="AF3786" s="3"/>
      <c r="AG3786" t="s">
        <v>5106</v>
      </c>
      <c r="AH3786" s="9" t="s">
        <v>4925</v>
      </c>
    </row>
    <row r="3787" spans="1:34" ht="10.95" customHeight="1" outlineLevel="1" x14ac:dyDescent="0.25">
      <c r="A3787" t="s">
        <v>2086</v>
      </c>
      <c r="C3787" s="3" t="s">
        <v>12986</v>
      </c>
      <c r="D3787" s="3">
        <v>1006</v>
      </c>
      <c r="E3787" s="9">
        <v>1967</v>
      </c>
      <c r="F3787" s="7" t="s">
        <v>2624</v>
      </c>
      <c r="G3787" s="7" t="s">
        <v>6596</v>
      </c>
      <c r="H3787" s="8" t="s">
        <v>2088</v>
      </c>
      <c r="I3787" s="8" t="s">
        <v>10829</v>
      </c>
      <c r="J3787" s="19">
        <v>1</v>
      </c>
      <c r="K3787" s="19" t="s">
        <v>7736</v>
      </c>
      <c r="L3787" s="11">
        <v>0.2</v>
      </c>
      <c r="M3787" s="11"/>
      <c r="N3787" s="24"/>
      <c r="P3787" s="32"/>
      <c r="T3787" s="19"/>
      <c r="U3787" s="3">
        <v>777</v>
      </c>
      <c r="X3787" t="str">
        <f t="shared" si="237"/>
        <v/>
      </c>
      <c r="Z3787" t="str">
        <f t="shared" si="238"/>
        <v/>
      </c>
      <c r="AB3787" s="9"/>
      <c r="AC3787" t="s">
        <v>2088</v>
      </c>
      <c r="AD3787">
        <f t="shared" si="236"/>
        <v>0</v>
      </c>
      <c r="AF3787" s="3"/>
      <c r="AG3787" t="s">
        <v>4714</v>
      </c>
      <c r="AH3787" s="9" t="s">
        <v>4925</v>
      </c>
    </row>
    <row r="3788" spans="1:34" ht="10.95" customHeight="1" outlineLevel="1" x14ac:dyDescent="0.25">
      <c r="A3788" t="s">
        <v>2086</v>
      </c>
      <c r="C3788" s="3" t="s">
        <v>12986</v>
      </c>
      <c r="D3788" s="3">
        <v>1007</v>
      </c>
      <c r="E3788" s="9">
        <v>1967</v>
      </c>
      <c r="F3788" s="7" t="s">
        <v>3424</v>
      </c>
      <c r="G3788" s="7" t="s">
        <v>4967</v>
      </c>
      <c r="H3788" s="8" t="s">
        <v>2088</v>
      </c>
      <c r="I3788" s="8" t="s">
        <v>10830</v>
      </c>
      <c r="J3788" s="19">
        <v>1</v>
      </c>
      <c r="K3788" s="19" t="s">
        <v>7736</v>
      </c>
      <c r="L3788" s="11">
        <v>0.2</v>
      </c>
      <c r="M3788" s="11"/>
      <c r="N3788" s="24"/>
      <c r="P3788" s="32"/>
      <c r="T3788" s="19"/>
      <c r="U3788" s="3" t="s">
        <v>5209</v>
      </c>
      <c r="X3788" t="str">
        <f t="shared" si="237"/>
        <v/>
      </c>
      <c r="Z3788" t="str">
        <f t="shared" si="238"/>
        <v/>
      </c>
      <c r="AB3788" s="9"/>
      <c r="AC3788" t="s">
        <v>2088</v>
      </c>
      <c r="AD3788">
        <f t="shared" si="236"/>
        <v>0</v>
      </c>
      <c r="AF3788" s="3"/>
      <c r="AG3788" t="s">
        <v>4714</v>
      </c>
      <c r="AH3788" s="9" t="s">
        <v>4613</v>
      </c>
    </row>
    <row r="3789" spans="1:34" ht="10.95" customHeight="1" outlineLevel="1" x14ac:dyDescent="0.25">
      <c r="A3789" t="s">
        <v>2086</v>
      </c>
      <c r="C3789" s="3" t="s">
        <v>12986</v>
      </c>
      <c r="D3789" s="3" t="s">
        <v>10831</v>
      </c>
      <c r="E3789" s="9">
        <v>1967</v>
      </c>
      <c r="F3789" s="7" t="s">
        <v>21912</v>
      </c>
      <c r="G3789" s="7" t="s">
        <v>5401</v>
      </c>
      <c r="H3789" s="8" t="s">
        <v>2088</v>
      </c>
      <c r="I3789" s="8" t="s">
        <v>10829</v>
      </c>
      <c r="J3789" s="19">
        <v>1</v>
      </c>
      <c r="K3789" s="19" t="s">
        <v>7736</v>
      </c>
      <c r="L3789" s="11">
        <v>6.3</v>
      </c>
      <c r="M3789" s="11"/>
      <c r="N3789" s="24"/>
      <c r="P3789" s="32"/>
      <c r="T3789" s="19"/>
      <c r="U3789" s="3" t="s">
        <v>10692</v>
      </c>
      <c r="W3789" t="s">
        <v>7738</v>
      </c>
      <c r="X3789">
        <f t="shared" si="237"/>
        <v>1</v>
      </c>
      <c r="Z3789" t="str">
        <f t="shared" si="238"/>
        <v/>
      </c>
      <c r="AB3789" s="9"/>
      <c r="AC3789" t="s">
        <v>2088</v>
      </c>
      <c r="AD3789">
        <f t="shared" si="236"/>
        <v>0</v>
      </c>
      <c r="AF3789" s="3"/>
      <c r="AG3789" t="s">
        <v>4714</v>
      </c>
      <c r="AH3789" s="9" t="s">
        <v>4613</v>
      </c>
    </row>
    <row r="3790" spans="1:34" ht="10.95" customHeight="1" outlineLevel="1" x14ac:dyDescent="0.25">
      <c r="A3790" t="s">
        <v>2086</v>
      </c>
      <c r="C3790" s="3" t="s">
        <v>12986</v>
      </c>
      <c r="D3790" s="3">
        <v>1026</v>
      </c>
      <c r="E3790" s="9">
        <v>1968</v>
      </c>
      <c r="F3790" s="7" t="s">
        <v>5141</v>
      </c>
      <c r="G3790" s="7" t="s">
        <v>5401</v>
      </c>
      <c r="H3790" s="8" t="s">
        <v>2156</v>
      </c>
      <c r="I3790" s="8" t="s">
        <v>10832</v>
      </c>
      <c r="J3790" s="19">
        <v>3</v>
      </c>
      <c r="K3790" s="19" t="s">
        <v>7736</v>
      </c>
      <c r="L3790" s="11">
        <v>0.2</v>
      </c>
      <c r="M3790" s="11"/>
      <c r="N3790" s="24"/>
      <c r="P3790" s="32"/>
      <c r="T3790" s="19"/>
      <c r="U3790" s="3" t="s">
        <v>3026</v>
      </c>
      <c r="X3790" t="str">
        <f t="shared" si="237"/>
        <v/>
      </c>
      <c r="Z3790" t="str">
        <f t="shared" si="238"/>
        <v/>
      </c>
      <c r="AB3790" s="9"/>
      <c r="AC3790" t="s">
        <v>2156</v>
      </c>
      <c r="AD3790">
        <f t="shared" si="236"/>
        <v>0</v>
      </c>
      <c r="AF3790" s="3"/>
      <c r="AG3790" t="s">
        <v>6410</v>
      </c>
      <c r="AH3790" s="9" t="s">
        <v>4613</v>
      </c>
    </row>
    <row r="3791" spans="1:34" ht="10.95" customHeight="1" outlineLevel="1" x14ac:dyDescent="0.25">
      <c r="A3791" t="s">
        <v>2086</v>
      </c>
      <c r="C3791" s="3" t="s">
        <v>12986</v>
      </c>
      <c r="D3791" s="3">
        <v>1059</v>
      </c>
      <c r="E3791" s="9">
        <v>1969</v>
      </c>
      <c r="F3791" s="7" t="s">
        <v>1692</v>
      </c>
      <c r="G3791" s="7" t="s">
        <v>5401</v>
      </c>
      <c r="H3791" s="8" t="s">
        <v>10833</v>
      </c>
      <c r="I3791" s="8" t="s">
        <v>7080</v>
      </c>
      <c r="J3791" s="19">
        <v>3</v>
      </c>
      <c r="K3791" s="19" t="s">
        <v>7738</v>
      </c>
      <c r="L3791" s="11"/>
      <c r="M3791" s="11"/>
      <c r="N3791" s="24"/>
      <c r="P3791" s="32"/>
      <c r="T3791" s="19"/>
      <c r="U3791" s="3"/>
      <c r="X3791" t="str">
        <f t="shared" si="237"/>
        <v/>
      </c>
      <c r="Z3791" t="str">
        <f t="shared" si="238"/>
        <v/>
      </c>
      <c r="AB3791" s="9"/>
      <c r="AC3791" t="s">
        <v>10833</v>
      </c>
      <c r="AD3791">
        <f t="shared" si="236"/>
        <v>0</v>
      </c>
      <c r="AF3791" s="3"/>
      <c r="AH3791" s="9"/>
    </row>
    <row r="3792" spans="1:34" ht="10.95" customHeight="1" outlineLevel="1" x14ac:dyDescent="0.25">
      <c r="A3792" t="s">
        <v>2086</v>
      </c>
      <c r="C3792" s="3" t="s">
        <v>12986</v>
      </c>
      <c r="D3792" s="3">
        <v>1060</v>
      </c>
      <c r="E3792" s="9">
        <v>1969</v>
      </c>
      <c r="F3792" s="7" t="s">
        <v>2977</v>
      </c>
      <c r="G3792" s="7" t="s">
        <v>5401</v>
      </c>
      <c r="H3792" s="8" t="s">
        <v>2157</v>
      </c>
      <c r="I3792" s="8" t="s">
        <v>9245</v>
      </c>
      <c r="J3792" s="19">
        <v>3</v>
      </c>
      <c r="K3792" s="19" t="s">
        <v>7738</v>
      </c>
      <c r="L3792" s="11"/>
      <c r="M3792" s="11"/>
      <c r="N3792" s="24"/>
      <c r="P3792" s="32"/>
      <c r="T3792" s="19"/>
      <c r="U3792" s="3" t="s">
        <v>2847</v>
      </c>
      <c r="X3792" t="str">
        <f t="shared" si="237"/>
        <v/>
      </c>
      <c r="Z3792" t="str">
        <f t="shared" si="238"/>
        <v/>
      </c>
      <c r="AB3792" s="9"/>
      <c r="AC3792" t="s">
        <v>2157</v>
      </c>
      <c r="AD3792">
        <f t="shared" si="236"/>
        <v>0</v>
      </c>
      <c r="AF3792" s="3"/>
      <c r="AG3792" t="s">
        <v>6410</v>
      </c>
      <c r="AH3792" s="9" t="s">
        <v>4613</v>
      </c>
    </row>
    <row r="3793" spans="1:34" ht="10.95" customHeight="1" outlineLevel="1" x14ac:dyDescent="0.25">
      <c r="A3793" t="s">
        <v>2086</v>
      </c>
      <c r="C3793" s="3" t="s">
        <v>12986</v>
      </c>
      <c r="D3793" s="3">
        <v>1152</v>
      </c>
      <c r="E3793" s="9">
        <v>1973</v>
      </c>
      <c r="F3793" s="7" t="s">
        <v>21913</v>
      </c>
      <c r="G3793" s="7" t="s">
        <v>6596</v>
      </c>
      <c r="H3793" s="8" t="s">
        <v>2088</v>
      </c>
      <c r="I3793" s="8" t="s">
        <v>10834</v>
      </c>
      <c r="J3793" s="19">
        <v>1</v>
      </c>
      <c r="K3793" s="19" t="s">
        <v>7738</v>
      </c>
      <c r="L3793" s="11"/>
      <c r="M3793" s="11"/>
      <c r="N3793" s="24"/>
      <c r="P3793" s="32"/>
      <c r="T3793" s="19"/>
      <c r="U3793" s="3">
        <v>841</v>
      </c>
      <c r="X3793" t="str">
        <f t="shared" si="237"/>
        <v/>
      </c>
      <c r="Z3793" t="str">
        <f t="shared" si="238"/>
        <v/>
      </c>
      <c r="AB3793" s="9"/>
      <c r="AC3793" t="s">
        <v>2088</v>
      </c>
      <c r="AD3793">
        <f t="shared" ref="AD3793:AD3856" si="239">COUNTIF(H3793,"*Fuji*")</f>
        <v>0</v>
      </c>
      <c r="AF3793" s="3"/>
      <c r="AG3793" t="s">
        <v>4714</v>
      </c>
      <c r="AH3793" s="9" t="s">
        <v>4613</v>
      </c>
    </row>
    <row r="3794" spans="1:34" ht="10.95" customHeight="1" outlineLevel="1" x14ac:dyDescent="0.25">
      <c r="A3794" t="s">
        <v>2086</v>
      </c>
      <c r="C3794" s="3" t="s">
        <v>12986</v>
      </c>
      <c r="D3794" s="3">
        <v>1153</v>
      </c>
      <c r="E3794" s="9">
        <v>1973</v>
      </c>
      <c r="F3794" s="7" t="s">
        <v>1542</v>
      </c>
      <c r="G3794" s="7" t="s">
        <v>5401</v>
      </c>
      <c r="H3794" s="8" t="s">
        <v>2088</v>
      </c>
      <c r="I3794" s="8" t="s">
        <v>10834</v>
      </c>
      <c r="J3794" s="19">
        <v>1</v>
      </c>
      <c r="K3794" s="19" t="s">
        <v>7738</v>
      </c>
      <c r="L3794" s="11"/>
      <c r="M3794" s="11"/>
      <c r="N3794" s="24"/>
      <c r="P3794" s="32"/>
      <c r="T3794" s="19"/>
      <c r="U3794" s="3" t="s">
        <v>974</v>
      </c>
      <c r="X3794" t="str">
        <f t="shared" si="237"/>
        <v/>
      </c>
      <c r="Z3794" t="str">
        <f t="shared" si="238"/>
        <v/>
      </c>
      <c r="AB3794" s="9"/>
      <c r="AC3794" t="s">
        <v>2088</v>
      </c>
      <c r="AD3794">
        <f t="shared" si="239"/>
        <v>0</v>
      </c>
      <c r="AF3794" s="3"/>
      <c r="AG3794" t="s">
        <v>4714</v>
      </c>
      <c r="AH3794" s="9" t="s">
        <v>4613</v>
      </c>
    </row>
    <row r="3795" spans="1:34" ht="10.95" customHeight="1" outlineLevel="1" x14ac:dyDescent="0.25">
      <c r="A3795" t="s">
        <v>2086</v>
      </c>
      <c r="C3795" s="3" t="s">
        <v>12986</v>
      </c>
      <c r="D3795" s="3">
        <v>1184</v>
      </c>
      <c r="E3795" s="9">
        <v>1974</v>
      </c>
      <c r="F3795" s="7" t="s">
        <v>2232</v>
      </c>
      <c r="G3795" s="7" t="s">
        <v>5401</v>
      </c>
      <c r="H3795" s="8" t="s">
        <v>2088</v>
      </c>
      <c r="I3795" s="8" t="s">
        <v>10835</v>
      </c>
      <c r="J3795" s="19">
        <v>1</v>
      </c>
      <c r="K3795" s="19" t="s">
        <v>7736</v>
      </c>
      <c r="L3795" s="11">
        <v>0.3</v>
      </c>
      <c r="M3795" s="11"/>
      <c r="N3795" s="24"/>
      <c r="P3795" s="32"/>
      <c r="T3795" s="19"/>
      <c r="U3795" s="3" t="s">
        <v>975</v>
      </c>
      <c r="X3795" t="str">
        <f t="shared" si="237"/>
        <v/>
      </c>
      <c r="Z3795" t="str">
        <f t="shared" si="238"/>
        <v/>
      </c>
      <c r="AB3795" s="9"/>
      <c r="AC3795" t="s">
        <v>2088</v>
      </c>
      <c r="AD3795">
        <f t="shared" si="239"/>
        <v>0</v>
      </c>
      <c r="AF3795" s="3"/>
      <c r="AG3795" t="s">
        <v>4714</v>
      </c>
      <c r="AH3795" s="9" t="s">
        <v>4613</v>
      </c>
    </row>
    <row r="3796" spans="1:34" ht="10.95" customHeight="1" outlineLevel="1" x14ac:dyDescent="0.25">
      <c r="A3796" t="s">
        <v>2086</v>
      </c>
      <c r="C3796" s="3" t="s">
        <v>12986</v>
      </c>
      <c r="D3796" s="3">
        <v>1224</v>
      </c>
      <c r="E3796" s="9">
        <v>1975</v>
      </c>
      <c r="F3796" s="7" t="s">
        <v>5242</v>
      </c>
      <c r="G3796" s="7" t="s">
        <v>5401</v>
      </c>
      <c r="H3796" s="8" t="s">
        <v>2088</v>
      </c>
      <c r="I3796" s="8" t="s">
        <v>20043</v>
      </c>
      <c r="J3796" s="19">
        <v>3</v>
      </c>
      <c r="K3796" s="19" t="s">
        <v>7736</v>
      </c>
      <c r="L3796" s="11">
        <v>0.3</v>
      </c>
      <c r="M3796" s="11"/>
      <c r="N3796" s="24"/>
      <c r="P3796" s="32"/>
      <c r="T3796" s="19"/>
      <c r="U3796" s="3" t="s">
        <v>975</v>
      </c>
      <c r="X3796" t="str">
        <f t="shared" si="237"/>
        <v/>
      </c>
      <c r="Z3796" t="str">
        <f t="shared" si="238"/>
        <v/>
      </c>
      <c r="AB3796" s="9"/>
      <c r="AC3796" t="s">
        <v>2088</v>
      </c>
      <c r="AD3796">
        <f t="shared" si="239"/>
        <v>0</v>
      </c>
      <c r="AF3796" s="3"/>
      <c r="AG3796" t="s">
        <v>4714</v>
      </c>
      <c r="AH3796" s="9" t="s">
        <v>4613</v>
      </c>
    </row>
    <row r="3797" spans="1:34" ht="10.95" customHeight="1" outlineLevel="1" x14ac:dyDescent="0.25">
      <c r="A3797" t="s">
        <v>2086</v>
      </c>
      <c r="C3797" s="3" t="s">
        <v>12986</v>
      </c>
      <c r="D3797" s="3">
        <v>1276</v>
      </c>
      <c r="E3797" s="9">
        <v>1977</v>
      </c>
      <c r="F3797" s="7" t="s">
        <v>5143</v>
      </c>
      <c r="G3797" s="7" t="s">
        <v>5401</v>
      </c>
      <c r="H3797" s="8" t="s">
        <v>6590</v>
      </c>
      <c r="I3797" s="8" t="s">
        <v>10839</v>
      </c>
      <c r="J3797" s="19">
        <v>3</v>
      </c>
      <c r="K3797" s="19" t="s">
        <v>7738</v>
      </c>
      <c r="L3797" s="11"/>
      <c r="M3797" s="11"/>
      <c r="N3797" s="24"/>
      <c r="P3797" s="32"/>
      <c r="T3797" s="19"/>
      <c r="U3797" s="3" t="s">
        <v>864</v>
      </c>
      <c r="X3797" t="str">
        <f t="shared" si="237"/>
        <v/>
      </c>
      <c r="Z3797" t="str">
        <f t="shared" si="238"/>
        <v/>
      </c>
      <c r="AB3797" s="9"/>
      <c r="AC3797" t="s">
        <v>6590</v>
      </c>
      <c r="AD3797">
        <f t="shared" si="239"/>
        <v>0</v>
      </c>
      <c r="AF3797" s="3"/>
      <c r="AG3797" t="s">
        <v>6591</v>
      </c>
      <c r="AH3797" s="9" t="s">
        <v>4613</v>
      </c>
    </row>
    <row r="3798" spans="1:34" ht="10.95" customHeight="1" outlineLevel="1" x14ac:dyDescent="0.25">
      <c r="A3798" t="s">
        <v>2086</v>
      </c>
      <c r="C3798" s="3" t="s">
        <v>12986</v>
      </c>
      <c r="D3798" s="3">
        <v>1282</v>
      </c>
      <c r="E3798" s="9">
        <v>1977</v>
      </c>
      <c r="F3798" s="7" t="s">
        <v>5141</v>
      </c>
      <c r="G3798" s="7" t="s">
        <v>5401</v>
      </c>
      <c r="H3798" s="8" t="s">
        <v>2088</v>
      </c>
      <c r="I3798" s="8" t="s">
        <v>10836</v>
      </c>
      <c r="J3798" s="19">
        <v>1</v>
      </c>
      <c r="K3798" s="19" t="s">
        <v>7738</v>
      </c>
      <c r="L3798" s="11"/>
      <c r="M3798" s="11"/>
      <c r="N3798" s="24"/>
      <c r="P3798" s="32"/>
      <c r="T3798" s="19"/>
      <c r="U3798" s="3"/>
      <c r="X3798" t="str">
        <f t="shared" si="237"/>
        <v/>
      </c>
      <c r="Z3798" t="str">
        <f t="shared" si="238"/>
        <v/>
      </c>
      <c r="AB3798" s="9"/>
      <c r="AC3798" t="s">
        <v>2088</v>
      </c>
      <c r="AD3798">
        <f t="shared" si="239"/>
        <v>0</v>
      </c>
      <c r="AF3798" s="3"/>
      <c r="AH3798" s="9"/>
    </row>
    <row r="3799" spans="1:34" ht="10.95" customHeight="1" outlineLevel="1" x14ac:dyDescent="0.25">
      <c r="A3799" t="s">
        <v>2086</v>
      </c>
      <c r="C3799" s="3" t="s">
        <v>12986</v>
      </c>
      <c r="D3799" s="3">
        <v>1283</v>
      </c>
      <c r="E3799" s="9">
        <v>1977</v>
      </c>
      <c r="F3799" s="7" t="s">
        <v>5242</v>
      </c>
      <c r="G3799" s="7" t="s">
        <v>5401</v>
      </c>
      <c r="H3799" s="8" t="s">
        <v>2088</v>
      </c>
      <c r="I3799" s="8" t="s">
        <v>10836</v>
      </c>
      <c r="J3799" s="19">
        <v>1</v>
      </c>
      <c r="K3799" s="19" t="s">
        <v>7738</v>
      </c>
      <c r="L3799" s="11"/>
      <c r="M3799" s="11"/>
      <c r="N3799" s="24"/>
      <c r="P3799" s="32"/>
      <c r="T3799" s="19"/>
      <c r="U3799" s="3"/>
      <c r="X3799" t="str">
        <f t="shared" si="237"/>
        <v/>
      </c>
      <c r="Z3799" t="str">
        <f t="shared" si="238"/>
        <v/>
      </c>
      <c r="AB3799" s="9"/>
      <c r="AC3799" t="s">
        <v>2088</v>
      </c>
      <c r="AD3799">
        <f t="shared" si="239"/>
        <v>0</v>
      </c>
      <c r="AF3799" s="3"/>
      <c r="AH3799" s="9"/>
    </row>
    <row r="3800" spans="1:34" ht="10.95" customHeight="1" outlineLevel="1" x14ac:dyDescent="0.25">
      <c r="A3800" t="s">
        <v>2086</v>
      </c>
      <c r="C3800" s="3" t="s">
        <v>12986</v>
      </c>
      <c r="D3800" s="3">
        <v>1286</v>
      </c>
      <c r="E3800" s="9">
        <v>1977</v>
      </c>
      <c r="F3800" s="7" t="s">
        <v>3424</v>
      </c>
      <c r="G3800" s="7" t="s">
        <v>5401</v>
      </c>
      <c r="H3800" s="8" t="s">
        <v>2088</v>
      </c>
      <c r="I3800" s="8" t="s">
        <v>10837</v>
      </c>
      <c r="J3800" s="19">
        <v>1</v>
      </c>
      <c r="K3800" s="19" t="s">
        <v>7738</v>
      </c>
      <c r="L3800" s="11"/>
      <c r="M3800" s="11"/>
      <c r="N3800" s="24"/>
      <c r="P3800" s="32"/>
      <c r="T3800" s="19"/>
      <c r="U3800" s="3"/>
      <c r="X3800" t="str">
        <f t="shared" si="237"/>
        <v/>
      </c>
      <c r="Z3800" t="str">
        <f t="shared" si="238"/>
        <v/>
      </c>
      <c r="AB3800" s="9"/>
      <c r="AC3800" t="s">
        <v>2088</v>
      </c>
      <c r="AD3800">
        <f t="shared" si="239"/>
        <v>0</v>
      </c>
      <c r="AF3800" s="3"/>
      <c r="AH3800" s="9"/>
    </row>
    <row r="3801" spans="1:34" ht="10.95" customHeight="1" outlineLevel="1" x14ac:dyDescent="0.25">
      <c r="A3801" t="s">
        <v>2086</v>
      </c>
      <c r="C3801" s="3" t="s">
        <v>12986</v>
      </c>
      <c r="D3801" s="3">
        <v>1327</v>
      </c>
      <c r="E3801" s="9">
        <v>1978</v>
      </c>
      <c r="F3801" s="7" t="s">
        <v>5141</v>
      </c>
      <c r="G3801" s="7" t="s">
        <v>5401</v>
      </c>
      <c r="H3801" s="8" t="s">
        <v>2155</v>
      </c>
      <c r="I3801" s="8" t="s">
        <v>10838</v>
      </c>
      <c r="J3801" s="19">
        <v>3</v>
      </c>
      <c r="K3801" s="19" t="s">
        <v>7738</v>
      </c>
      <c r="L3801" s="11"/>
      <c r="M3801" s="11"/>
      <c r="N3801" s="24"/>
      <c r="P3801" s="32"/>
      <c r="T3801" s="19"/>
      <c r="U3801" s="3">
        <v>897</v>
      </c>
      <c r="X3801" t="str">
        <f t="shared" si="237"/>
        <v/>
      </c>
      <c r="Z3801" t="str">
        <f t="shared" si="238"/>
        <v/>
      </c>
      <c r="AB3801" s="9"/>
      <c r="AC3801" t="s">
        <v>2155</v>
      </c>
      <c r="AD3801">
        <f t="shared" si="239"/>
        <v>0</v>
      </c>
      <c r="AF3801" s="3"/>
      <c r="AG3801" t="s">
        <v>6591</v>
      </c>
      <c r="AH3801" s="9" t="s">
        <v>4613</v>
      </c>
    </row>
    <row r="3802" spans="1:34" ht="10.95" customHeight="1" outlineLevel="1" x14ac:dyDescent="0.25">
      <c r="A3802" t="s">
        <v>2086</v>
      </c>
      <c r="C3802" s="3" t="s">
        <v>12986</v>
      </c>
      <c r="D3802" s="3">
        <v>1328</v>
      </c>
      <c r="E3802" s="9">
        <v>1978</v>
      </c>
      <c r="F3802" s="7" t="s">
        <v>3776</v>
      </c>
      <c r="G3802" s="7" t="s">
        <v>5401</v>
      </c>
      <c r="H3802" s="8" t="s">
        <v>6590</v>
      </c>
      <c r="I3802" s="8" t="s">
        <v>10840</v>
      </c>
      <c r="J3802" s="19">
        <v>3</v>
      </c>
      <c r="K3802" s="19" t="s">
        <v>7738</v>
      </c>
      <c r="L3802" s="11"/>
      <c r="M3802" s="11"/>
      <c r="N3802" s="24"/>
      <c r="P3802" s="32"/>
      <c r="T3802" s="19"/>
      <c r="U3802" s="3" t="s">
        <v>2158</v>
      </c>
      <c r="X3802" t="str">
        <f t="shared" si="237"/>
        <v/>
      </c>
      <c r="Z3802" t="str">
        <f t="shared" si="238"/>
        <v/>
      </c>
      <c r="AB3802" s="9"/>
      <c r="AC3802" t="s">
        <v>6590</v>
      </c>
      <c r="AD3802">
        <f t="shared" si="239"/>
        <v>0</v>
      </c>
      <c r="AF3802" s="3"/>
      <c r="AG3802" t="s">
        <v>6591</v>
      </c>
      <c r="AH3802" s="9" t="s">
        <v>4613</v>
      </c>
    </row>
    <row r="3803" spans="1:34" ht="10.95" customHeight="1" outlineLevel="1" x14ac:dyDescent="0.25">
      <c r="A3803" t="s">
        <v>2086</v>
      </c>
      <c r="C3803" s="3" t="s">
        <v>12986</v>
      </c>
      <c r="D3803" s="3">
        <v>1362</v>
      </c>
      <c r="E3803" s="9">
        <v>1979</v>
      </c>
      <c r="F3803" s="7" t="s">
        <v>5141</v>
      </c>
      <c r="G3803" s="7" t="s">
        <v>5401</v>
      </c>
      <c r="H3803" s="8" t="s">
        <v>10842</v>
      </c>
      <c r="I3803" s="8" t="s">
        <v>10841</v>
      </c>
      <c r="J3803" s="19">
        <v>3</v>
      </c>
      <c r="K3803" s="19" t="s">
        <v>7736</v>
      </c>
      <c r="L3803" s="11">
        <v>6.75</v>
      </c>
      <c r="M3803" s="11"/>
      <c r="N3803" s="24"/>
      <c r="P3803" s="32"/>
      <c r="S3803">
        <v>1</v>
      </c>
      <c r="T3803" s="19"/>
      <c r="U3803" s="3">
        <v>911</v>
      </c>
      <c r="X3803" t="str">
        <f t="shared" si="237"/>
        <v/>
      </c>
      <c r="Z3803" t="str">
        <f t="shared" si="238"/>
        <v/>
      </c>
      <c r="AB3803" s="9"/>
      <c r="AC3803" t="s">
        <v>10842</v>
      </c>
      <c r="AD3803">
        <f t="shared" si="239"/>
        <v>0</v>
      </c>
      <c r="AF3803" s="3"/>
      <c r="AG3803" t="s">
        <v>3357</v>
      </c>
      <c r="AH3803" s="9" t="s">
        <v>4613</v>
      </c>
    </row>
    <row r="3804" spans="1:34" ht="10.95" customHeight="1" outlineLevel="1" x14ac:dyDescent="0.25">
      <c r="A3804" t="s">
        <v>2086</v>
      </c>
      <c r="C3804" s="3" t="s">
        <v>12986</v>
      </c>
      <c r="D3804" s="3">
        <v>1364</v>
      </c>
      <c r="E3804" s="9">
        <v>1979</v>
      </c>
      <c r="F3804" s="7" t="s">
        <v>5282</v>
      </c>
      <c r="G3804" s="7" t="s">
        <v>5401</v>
      </c>
      <c r="H3804" s="8" t="s">
        <v>10843</v>
      </c>
      <c r="I3804" s="8" t="s">
        <v>10841</v>
      </c>
      <c r="J3804" s="19">
        <v>3</v>
      </c>
      <c r="K3804" s="19" t="s">
        <v>7736</v>
      </c>
      <c r="L3804" s="11">
        <v>6.75</v>
      </c>
      <c r="M3804" s="11"/>
      <c r="N3804" s="24"/>
      <c r="P3804" s="32"/>
      <c r="T3804" s="19"/>
      <c r="U3804" s="3">
        <v>913</v>
      </c>
      <c r="X3804" t="str">
        <f t="shared" si="237"/>
        <v/>
      </c>
      <c r="Z3804" t="str">
        <f t="shared" si="238"/>
        <v/>
      </c>
      <c r="AB3804" s="9"/>
      <c r="AC3804" t="s">
        <v>10843</v>
      </c>
      <c r="AD3804">
        <f t="shared" si="239"/>
        <v>0</v>
      </c>
      <c r="AF3804" s="3"/>
      <c r="AG3804" t="s">
        <v>3357</v>
      </c>
      <c r="AH3804" s="9" t="s">
        <v>4613</v>
      </c>
    </row>
    <row r="3805" spans="1:34" ht="10.95" customHeight="1" outlineLevel="1" x14ac:dyDescent="0.25">
      <c r="A3805" t="s">
        <v>2086</v>
      </c>
      <c r="C3805" s="3" t="s">
        <v>12986</v>
      </c>
      <c r="D3805" s="3">
        <v>1369</v>
      </c>
      <c r="E3805" s="9">
        <v>1979</v>
      </c>
      <c r="F3805" s="7" t="s">
        <v>2351</v>
      </c>
      <c r="G3805" s="7" t="s">
        <v>5401</v>
      </c>
      <c r="H3805" s="8" t="s">
        <v>9480</v>
      </c>
      <c r="I3805" s="8" t="s">
        <v>10689</v>
      </c>
      <c r="J3805" s="19">
        <v>3</v>
      </c>
      <c r="K3805" s="19" t="s">
        <v>7736</v>
      </c>
      <c r="L3805" s="11">
        <v>0.4</v>
      </c>
      <c r="M3805" s="11"/>
      <c r="N3805" s="24"/>
      <c r="P3805" s="32"/>
      <c r="T3805" s="19"/>
      <c r="U3805" s="3"/>
      <c r="X3805" t="str">
        <f t="shared" si="237"/>
        <v/>
      </c>
      <c r="Z3805" t="str">
        <f t="shared" si="238"/>
        <v/>
      </c>
      <c r="AB3805" s="9"/>
      <c r="AC3805" t="s">
        <v>9480</v>
      </c>
      <c r="AD3805">
        <f t="shared" si="239"/>
        <v>0</v>
      </c>
      <c r="AF3805" s="3"/>
      <c r="AH3805" s="9"/>
    </row>
    <row r="3806" spans="1:34" ht="10.95" customHeight="1" outlineLevel="1" x14ac:dyDescent="0.25">
      <c r="A3806" t="s">
        <v>2086</v>
      </c>
      <c r="C3806" s="3" t="s">
        <v>12986</v>
      </c>
      <c r="D3806" s="3">
        <v>1483</v>
      </c>
      <c r="E3806" s="9">
        <v>1982</v>
      </c>
      <c r="F3806" s="7" t="s">
        <v>5242</v>
      </c>
      <c r="G3806" s="7" t="s">
        <v>5401</v>
      </c>
      <c r="H3806" s="8" t="s">
        <v>10845</v>
      </c>
      <c r="I3806" s="8" t="s">
        <v>10844</v>
      </c>
      <c r="J3806" s="19">
        <v>3</v>
      </c>
      <c r="K3806" s="19" t="s">
        <v>7738</v>
      </c>
      <c r="L3806" s="11"/>
      <c r="M3806" s="11"/>
      <c r="N3806" s="24"/>
      <c r="P3806" s="32"/>
      <c r="T3806" s="19"/>
      <c r="U3806" s="3"/>
      <c r="X3806" t="str">
        <f t="shared" si="237"/>
        <v/>
      </c>
      <c r="Z3806" t="str">
        <f t="shared" si="238"/>
        <v/>
      </c>
      <c r="AB3806" s="9"/>
      <c r="AC3806" t="s">
        <v>10845</v>
      </c>
      <c r="AD3806">
        <f t="shared" si="239"/>
        <v>0</v>
      </c>
      <c r="AF3806" s="3"/>
      <c r="AH3806" s="9"/>
    </row>
    <row r="3807" spans="1:34" ht="10.95" customHeight="1" outlineLevel="1" x14ac:dyDescent="0.25">
      <c r="A3807" t="s">
        <v>2086</v>
      </c>
      <c r="C3807" s="3" t="s">
        <v>12986</v>
      </c>
      <c r="D3807" s="3" t="s">
        <v>10847</v>
      </c>
      <c r="E3807" s="9">
        <v>1982</v>
      </c>
      <c r="F3807" s="7" t="s">
        <v>10846</v>
      </c>
      <c r="G3807" s="7" t="s">
        <v>5401</v>
      </c>
      <c r="H3807" s="8" t="s">
        <v>10845</v>
      </c>
      <c r="I3807" s="8" t="s">
        <v>10844</v>
      </c>
      <c r="J3807" s="19">
        <v>3</v>
      </c>
      <c r="K3807" s="19" t="s">
        <v>7738</v>
      </c>
      <c r="L3807" s="11"/>
      <c r="M3807" s="11"/>
      <c r="N3807" s="24"/>
      <c r="P3807" s="32"/>
      <c r="T3807" s="19"/>
      <c r="U3807" s="3"/>
      <c r="X3807" t="str">
        <f t="shared" si="237"/>
        <v/>
      </c>
      <c r="Z3807">
        <f t="shared" si="238"/>
        <v>1</v>
      </c>
      <c r="AB3807" s="9"/>
      <c r="AC3807" t="s">
        <v>10845</v>
      </c>
      <c r="AD3807">
        <f t="shared" si="239"/>
        <v>0</v>
      </c>
      <c r="AF3807" s="3"/>
      <c r="AH3807" s="9"/>
    </row>
    <row r="3808" spans="1:34" ht="10.95" customHeight="1" outlineLevel="1" x14ac:dyDescent="0.25">
      <c r="A3808" t="s">
        <v>2086</v>
      </c>
      <c r="C3808" s="3" t="s">
        <v>12986</v>
      </c>
      <c r="D3808" s="3">
        <v>1508</v>
      </c>
      <c r="E3808" s="9">
        <v>1982</v>
      </c>
      <c r="F3808" s="7" t="s">
        <v>5143</v>
      </c>
      <c r="G3808" s="7" t="s">
        <v>5401</v>
      </c>
      <c r="H3808" s="8" t="s">
        <v>10849</v>
      </c>
      <c r="I3808" s="8" t="s">
        <v>10848</v>
      </c>
      <c r="J3808" s="19">
        <v>3</v>
      </c>
      <c r="K3808" s="19" t="s">
        <v>7738</v>
      </c>
      <c r="L3808" s="11"/>
      <c r="M3808" s="11"/>
      <c r="N3808" s="24"/>
      <c r="P3808" s="32"/>
      <c r="T3808" s="19"/>
      <c r="U3808" s="3"/>
      <c r="X3808" t="str">
        <f t="shared" si="237"/>
        <v/>
      </c>
      <c r="Z3808" t="str">
        <f t="shared" si="238"/>
        <v/>
      </c>
      <c r="AB3808" s="9"/>
      <c r="AC3808" t="s">
        <v>10849</v>
      </c>
      <c r="AD3808">
        <f t="shared" si="239"/>
        <v>0</v>
      </c>
      <c r="AF3808" s="3"/>
      <c r="AH3808" s="9"/>
    </row>
    <row r="3809" spans="1:34" ht="10.95" customHeight="1" outlineLevel="1" x14ac:dyDescent="0.25">
      <c r="A3809" t="s">
        <v>2086</v>
      </c>
      <c r="C3809" s="3" t="s">
        <v>12986</v>
      </c>
      <c r="D3809" s="3" t="s">
        <v>10851</v>
      </c>
      <c r="E3809" s="9">
        <v>1982</v>
      </c>
      <c r="F3809" s="7" t="s">
        <v>10850</v>
      </c>
      <c r="G3809" s="7" t="s">
        <v>5401</v>
      </c>
      <c r="H3809" s="8" t="s">
        <v>10849</v>
      </c>
      <c r="I3809" s="8" t="s">
        <v>10848</v>
      </c>
      <c r="J3809" s="19">
        <v>3</v>
      </c>
      <c r="K3809" s="19" t="s">
        <v>7738</v>
      </c>
      <c r="L3809" s="11"/>
      <c r="M3809" s="11"/>
      <c r="N3809" s="24"/>
      <c r="P3809" s="32"/>
      <c r="T3809" s="19"/>
      <c r="U3809" s="3"/>
      <c r="X3809" t="str">
        <f t="shared" si="237"/>
        <v/>
      </c>
      <c r="Z3809">
        <f t="shared" si="238"/>
        <v>1</v>
      </c>
      <c r="AB3809" s="9"/>
      <c r="AC3809" t="s">
        <v>10849</v>
      </c>
      <c r="AD3809">
        <f t="shared" si="239"/>
        <v>0</v>
      </c>
      <c r="AF3809" s="3"/>
      <c r="AH3809" s="9"/>
    </row>
    <row r="3810" spans="1:34" ht="10.95" customHeight="1" outlineLevel="1" x14ac:dyDescent="0.25">
      <c r="A3810" t="s">
        <v>2086</v>
      </c>
      <c r="C3810" s="3" t="s">
        <v>12986</v>
      </c>
      <c r="D3810" s="3">
        <v>1564</v>
      </c>
      <c r="E3810" s="9">
        <v>1984</v>
      </c>
      <c r="F3810" s="7" t="s">
        <v>5141</v>
      </c>
      <c r="G3810" s="7" t="s">
        <v>5401</v>
      </c>
      <c r="H3810" s="8" t="s">
        <v>10688</v>
      </c>
      <c r="I3810" s="8" t="s">
        <v>10852</v>
      </c>
      <c r="J3810" s="19">
        <v>2</v>
      </c>
      <c r="K3810" s="19" t="s">
        <v>7736</v>
      </c>
      <c r="L3810" s="11">
        <v>1.3</v>
      </c>
      <c r="M3810" s="11"/>
      <c r="N3810" s="24"/>
      <c r="P3810" s="32"/>
      <c r="S3810">
        <v>1</v>
      </c>
      <c r="T3810" s="19"/>
      <c r="U3810" s="3"/>
      <c r="X3810" t="str">
        <f t="shared" si="237"/>
        <v/>
      </c>
      <c r="Z3810" t="str">
        <f t="shared" si="238"/>
        <v/>
      </c>
      <c r="AB3810" s="9"/>
      <c r="AC3810" t="s">
        <v>10688</v>
      </c>
      <c r="AD3810">
        <f t="shared" si="239"/>
        <v>0</v>
      </c>
      <c r="AF3810" s="3"/>
      <c r="AH3810" s="9"/>
    </row>
    <row r="3811" spans="1:34" ht="10.95" customHeight="1" outlineLevel="1" x14ac:dyDescent="0.25">
      <c r="A3811" t="s">
        <v>2086</v>
      </c>
      <c r="C3811" s="3" t="s">
        <v>12986</v>
      </c>
      <c r="D3811" s="3">
        <v>1648</v>
      </c>
      <c r="E3811" s="9">
        <v>1985</v>
      </c>
      <c r="F3811" s="7" t="s">
        <v>263</v>
      </c>
      <c r="G3811" s="7" t="s">
        <v>5401</v>
      </c>
      <c r="H3811" s="8" t="s">
        <v>6409</v>
      </c>
      <c r="I3811" s="8" t="s">
        <v>10853</v>
      </c>
      <c r="J3811" s="19">
        <v>3</v>
      </c>
      <c r="K3811" s="19" t="s">
        <v>7738</v>
      </c>
      <c r="L3811" s="11"/>
      <c r="M3811" s="11"/>
      <c r="N3811" s="24"/>
      <c r="P3811" s="32"/>
      <c r="T3811" s="19"/>
      <c r="U3811" s="3"/>
      <c r="X3811" t="str">
        <f t="shared" si="237"/>
        <v/>
      </c>
      <c r="Z3811" t="str">
        <f t="shared" si="238"/>
        <v/>
      </c>
      <c r="AB3811" s="9"/>
      <c r="AC3811" t="s">
        <v>6409</v>
      </c>
      <c r="AD3811">
        <f t="shared" si="239"/>
        <v>0</v>
      </c>
      <c r="AF3811" s="3"/>
      <c r="AH3811" s="9"/>
    </row>
    <row r="3812" spans="1:34" ht="10.95" customHeight="1" outlineLevel="1" x14ac:dyDescent="0.25">
      <c r="A3812" t="s">
        <v>2086</v>
      </c>
      <c r="C3812" s="3" t="s">
        <v>12986</v>
      </c>
      <c r="D3812" s="3" t="s">
        <v>10855</v>
      </c>
      <c r="E3812" s="9">
        <v>1987</v>
      </c>
      <c r="F3812" s="7" t="s">
        <v>10856</v>
      </c>
      <c r="G3812" s="7" t="s">
        <v>5401</v>
      </c>
      <c r="H3812" s="8" t="s">
        <v>10857</v>
      </c>
      <c r="I3812" s="8" t="s">
        <v>10854</v>
      </c>
      <c r="J3812" s="19">
        <v>2</v>
      </c>
      <c r="K3812" s="19" t="s">
        <v>7738</v>
      </c>
      <c r="L3812" s="11"/>
      <c r="M3812" s="11"/>
      <c r="N3812" s="24"/>
      <c r="P3812" s="32"/>
      <c r="T3812" s="19"/>
      <c r="U3812" s="3"/>
      <c r="X3812" t="str">
        <f t="shared" si="237"/>
        <v/>
      </c>
      <c r="Z3812">
        <f t="shared" si="238"/>
        <v>1</v>
      </c>
      <c r="AB3812" s="9"/>
      <c r="AC3812" t="s">
        <v>10857</v>
      </c>
      <c r="AD3812">
        <f t="shared" si="239"/>
        <v>0</v>
      </c>
      <c r="AF3812" s="3"/>
      <c r="AH3812" s="9"/>
    </row>
    <row r="3813" spans="1:34" ht="10.95" customHeight="1" outlineLevel="1" x14ac:dyDescent="0.25">
      <c r="A3813" t="s">
        <v>2086</v>
      </c>
      <c r="C3813" s="3" t="s">
        <v>12986</v>
      </c>
      <c r="D3813" s="3">
        <v>1781</v>
      </c>
      <c r="E3813" s="9">
        <v>1988</v>
      </c>
      <c r="F3813" s="7" t="s">
        <v>2977</v>
      </c>
      <c r="G3813" s="7" t="s">
        <v>5401</v>
      </c>
      <c r="H3813" s="8" t="s">
        <v>798</v>
      </c>
      <c r="I3813" s="8" t="s">
        <v>10858</v>
      </c>
      <c r="J3813" s="19">
        <v>3</v>
      </c>
      <c r="K3813" s="19" t="s">
        <v>7738</v>
      </c>
      <c r="L3813" s="11"/>
      <c r="M3813" s="11"/>
      <c r="N3813" s="24"/>
      <c r="P3813" s="32"/>
      <c r="T3813" s="19"/>
      <c r="U3813" s="3">
        <v>1179</v>
      </c>
      <c r="X3813" t="str">
        <f t="shared" si="237"/>
        <v/>
      </c>
      <c r="Z3813" t="str">
        <f t="shared" si="238"/>
        <v/>
      </c>
      <c r="AB3813" s="9"/>
      <c r="AC3813" t="s">
        <v>798</v>
      </c>
      <c r="AD3813">
        <f t="shared" si="239"/>
        <v>0</v>
      </c>
      <c r="AF3813" s="3"/>
      <c r="AG3813" t="s">
        <v>5106</v>
      </c>
      <c r="AH3813" s="9" t="s">
        <v>4613</v>
      </c>
    </row>
    <row r="3814" spans="1:34" ht="10.95" customHeight="1" outlineLevel="1" x14ac:dyDescent="0.25">
      <c r="A3814" t="s">
        <v>2086</v>
      </c>
      <c r="C3814" s="3" t="s">
        <v>12986</v>
      </c>
      <c r="D3814" s="3">
        <v>1813</v>
      </c>
      <c r="E3814" s="9">
        <v>1989</v>
      </c>
      <c r="F3814" s="7" t="s">
        <v>5143</v>
      </c>
      <c r="G3814" s="7" t="s">
        <v>5401</v>
      </c>
      <c r="H3814" s="8" t="s">
        <v>2088</v>
      </c>
      <c r="I3814" s="8" t="s">
        <v>10859</v>
      </c>
      <c r="J3814" s="19">
        <v>1</v>
      </c>
      <c r="K3814" s="19" t="s">
        <v>7736</v>
      </c>
      <c r="L3814" s="11">
        <v>5</v>
      </c>
      <c r="M3814" s="11"/>
      <c r="N3814" s="24"/>
      <c r="P3814" s="32"/>
      <c r="T3814" s="19"/>
      <c r="U3814" s="3">
        <v>1197</v>
      </c>
      <c r="X3814" t="str">
        <f t="shared" si="237"/>
        <v/>
      </c>
      <c r="Z3814" t="str">
        <f t="shared" si="238"/>
        <v/>
      </c>
      <c r="AB3814" s="9"/>
      <c r="AC3814" t="s">
        <v>2088</v>
      </c>
      <c r="AD3814">
        <f t="shared" si="239"/>
        <v>0</v>
      </c>
      <c r="AF3814" s="3"/>
      <c r="AG3814" t="s">
        <v>4714</v>
      </c>
      <c r="AH3814" s="9" t="s">
        <v>4613</v>
      </c>
    </row>
    <row r="3815" spans="1:34" ht="10.95" customHeight="1" outlineLevel="1" x14ac:dyDescent="0.25">
      <c r="A3815" t="s">
        <v>2086</v>
      </c>
      <c r="C3815" s="3" t="s">
        <v>12986</v>
      </c>
      <c r="D3815" s="3">
        <v>1835</v>
      </c>
      <c r="E3815" s="9">
        <v>1989</v>
      </c>
      <c r="F3815" s="7" t="s">
        <v>2624</v>
      </c>
      <c r="G3815" s="7" t="s">
        <v>5401</v>
      </c>
      <c r="H3815" s="8" t="s">
        <v>6409</v>
      </c>
      <c r="I3815" s="8" t="s">
        <v>10860</v>
      </c>
      <c r="J3815" s="19">
        <v>3</v>
      </c>
      <c r="K3815" s="19" t="s">
        <v>7738</v>
      </c>
      <c r="L3815" s="11"/>
      <c r="M3815" s="11"/>
      <c r="N3815" s="24"/>
      <c r="P3815" s="32"/>
      <c r="T3815" s="19"/>
      <c r="U3815" s="3"/>
      <c r="X3815" t="str">
        <f t="shared" si="237"/>
        <v/>
      </c>
      <c r="Z3815" t="str">
        <f t="shared" si="238"/>
        <v/>
      </c>
      <c r="AB3815" s="9"/>
      <c r="AC3815" t="s">
        <v>6409</v>
      </c>
      <c r="AD3815">
        <f t="shared" si="239"/>
        <v>0</v>
      </c>
      <c r="AF3815" s="3"/>
      <c r="AH3815" s="9"/>
    </row>
    <row r="3816" spans="1:34" ht="10.95" customHeight="1" outlineLevel="1" x14ac:dyDescent="0.25">
      <c r="A3816" t="s">
        <v>2086</v>
      </c>
      <c r="C3816" s="3" t="s">
        <v>12986</v>
      </c>
      <c r="D3816" s="3">
        <v>1859</v>
      </c>
      <c r="E3816" s="9">
        <v>1990</v>
      </c>
      <c r="F3816" s="7" t="s">
        <v>5165</v>
      </c>
      <c r="G3816" s="7" t="s">
        <v>5401</v>
      </c>
      <c r="H3816" s="8" t="s">
        <v>2088</v>
      </c>
      <c r="I3816" s="8" t="s">
        <v>10865</v>
      </c>
      <c r="J3816" s="19">
        <v>1</v>
      </c>
      <c r="K3816" s="19" t="s">
        <v>20093</v>
      </c>
      <c r="L3816" s="11"/>
      <c r="M3816" s="11"/>
      <c r="N3816" s="24"/>
      <c r="P3816" s="32"/>
      <c r="R3816">
        <v>1</v>
      </c>
      <c r="S3816">
        <v>1</v>
      </c>
      <c r="T3816" s="19"/>
      <c r="U3816" s="3">
        <v>1230</v>
      </c>
      <c r="X3816" t="str">
        <f t="shared" si="237"/>
        <v/>
      </c>
      <c r="Z3816" t="str">
        <f t="shared" si="238"/>
        <v/>
      </c>
      <c r="AB3816" s="9"/>
      <c r="AC3816" t="s">
        <v>2088</v>
      </c>
      <c r="AD3816">
        <f t="shared" si="239"/>
        <v>0</v>
      </c>
      <c r="AF3816" s="3"/>
      <c r="AG3816" t="s">
        <v>4714</v>
      </c>
      <c r="AH3816" s="9" t="s">
        <v>4613</v>
      </c>
    </row>
    <row r="3817" spans="1:34" ht="10.95" customHeight="1" outlineLevel="1" x14ac:dyDescent="0.25">
      <c r="A3817" t="s">
        <v>2086</v>
      </c>
      <c r="C3817" s="3" t="s">
        <v>12986</v>
      </c>
      <c r="D3817" s="3" t="s">
        <v>10861</v>
      </c>
      <c r="E3817" s="9">
        <v>1990</v>
      </c>
      <c r="F3817" s="7" t="s">
        <v>10862</v>
      </c>
      <c r="G3817" s="7" t="s">
        <v>5401</v>
      </c>
      <c r="H3817" s="8" t="s">
        <v>10863</v>
      </c>
      <c r="I3817" s="8" t="s">
        <v>10865</v>
      </c>
      <c r="J3817" s="19">
        <v>1</v>
      </c>
      <c r="K3817" s="19" t="s">
        <v>7736</v>
      </c>
      <c r="L3817" s="11">
        <v>8.3000000000000007</v>
      </c>
      <c r="M3817" s="11"/>
      <c r="N3817" s="24"/>
      <c r="P3817" s="32"/>
      <c r="T3817" s="19"/>
      <c r="U3817" s="3"/>
      <c r="X3817" t="str">
        <f t="shared" si="237"/>
        <v/>
      </c>
      <c r="Z3817">
        <f t="shared" si="238"/>
        <v>1</v>
      </c>
      <c r="AB3817" s="9"/>
      <c r="AC3817" t="s">
        <v>10863</v>
      </c>
      <c r="AD3817">
        <f t="shared" si="239"/>
        <v>0</v>
      </c>
      <c r="AF3817" s="3"/>
      <c r="AG3817" t="s">
        <v>4714</v>
      </c>
      <c r="AH3817" s="9" t="s">
        <v>4613</v>
      </c>
    </row>
    <row r="3818" spans="1:34" ht="10.95" customHeight="1" outlineLevel="1" x14ac:dyDescent="0.25">
      <c r="A3818" t="s">
        <v>2086</v>
      </c>
      <c r="C3818" s="3" t="s">
        <v>12986</v>
      </c>
      <c r="D3818" s="3">
        <v>1868</v>
      </c>
      <c r="E3818" s="9">
        <v>1990</v>
      </c>
      <c r="F3818" s="7" t="s">
        <v>5300</v>
      </c>
      <c r="G3818" s="7" t="s">
        <v>5401</v>
      </c>
      <c r="H3818" s="8" t="s">
        <v>6409</v>
      </c>
      <c r="I3818" s="8" t="s">
        <v>10864</v>
      </c>
      <c r="J3818" s="19">
        <v>3</v>
      </c>
      <c r="K3818" s="19" t="s">
        <v>7738</v>
      </c>
      <c r="L3818" s="11"/>
      <c r="M3818" s="11"/>
      <c r="N3818" s="24"/>
      <c r="P3818" s="32"/>
      <c r="T3818" s="19"/>
      <c r="U3818" s="3"/>
      <c r="X3818" t="str">
        <f t="shared" si="237"/>
        <v/>
      </c>
      <c r="Z3818" t="str">
        <f t="shared" si="238"/>
        <v/>
      </c>
      <c r="AB3818" s="9"/>
      <c r="AC3818" t="s">
        <v>6409</v>
      </c>
      <c r="AD3818">
        <f t="shared" si="239"/>
        <v>0</v>
      </c>
      <c r="AF3818" s="3"/>
      <c r="AH3818" s="9"/>
    </row>
    <row r="3819" spans="1:34" ht="10.95" customHeight="1" outlineLevel="1" x14ac:dyDescent="0.25">
      <c r="A3819" t="s">
        <v>2086</v>
      </c>
      <c r="C3819" s="3" t="s">
        <v>12986</v>
      </c>
      <c r="D3819" s="3">
        <v>1886</v>
      </c>
      <c r="E3819" s="9">
        <v>1990</v>
      </c>
      <c r="F3819" s="7" t="s">
        <v>5143</v>
      </c>
      <c r="G3819" s="7" t="s">
        <v>5401</v>
      </c>
      <c r="H3819" s="8" t="s">
        <v>799</v>
      </c>
      <c r="I3819" s="8" t="s">
        <v>10866</v>
      </c>
      <c r="J3819" s="19">
        <v>1</v>
      </c>
      <c r="K3819" s="19" t="s">
        <v>7736</v>
      </c>
      <c r="L3819" s="11">
        <v>1</v>
      </c>
      <c r="M3819" s="11"/>
      <c r="N3819" s="24"/>
      <c r="P3819" s="32"/>
      <c r="T3819" s="19"/>
      <c r="U3819" s="3">
        <v>1251</v>
      </c>
      <c r="X3819" t="str">
        <f t="shared" si="237"/>
        <v/>
      </c>
      <c r="Z3819" t="str">
        <f t="shared" si="238"/>
        <v/>
      </c>
      <c r="AB3819" s="9"/>
      <c r="AC3819" t="s">
        <v>799</v>
      </c>
      <c r="AD3819">
        <f t="shared" si="239"/>
        <v>0</v>
      </c>
      <c r="AF3819" s="3"/>
      <c r="AG3819" t="s">
        <v>1556</v>
      </c>
      <c r="AH3819" s="9" t="s">
        <v>4613</v>
      </c>
    </row>
    <row r="3820" spans="1:34" ht="10.95" customHeight="1" outlineLevel="1" x14ac:dyDescent="0.25">
      <c r="A3820" t="s">
        <v>2086</v>
      </c>
      <c r="C3820" s="3" t="s">
        <v>12986</v>
      </c>
      <c r="D3820" s="3">
        <v>1887</v>
      </c>
      <c r="E3820" s="9">
        <v>1990</v>
      </c>
      <c r="F3820" s="7" t="s">
        <v>2624</v>
      </c>
      <c r="G3820" s="7" t="s">
        <v>5401</v>
      </c>
      <c r="H3820" s="8" t="s">
        <v>2625</v>
      </c>
      <c r="I3820" s="8" t="s">
        <v>10866</v>
      </c>
      <c r="J3820" s="19">
        <v>3</v>
      </c>
      <c r="K3820" s="19" t="s">
        <v>7736</v>
      </c>
      <c r="L3820" s="11">
        <v>1</v>
      </c>
      <c r="M3820" s="11"/>
      <c r="N3820" s="24"/>
      <c r="P3820" s="32"/>
      <c r="T3820" s="19"/>
      <c r="U3820" s="3">
        <v>1252</v>
      </c>
      <c r="X3820" t="str">
        <f t="shared" si="237"/>
        <v/>
      </c>
      <c r="Z3820" t="str">
        <f t="shared" si="238"/>
        <v/>
      </c>
      <c r="AB3820" s="9"/>
      <c r="AC3820" t="s">
        <v>2625</v>
      </c>
      <c r="AD3820">
        <f t="shared" si="239"/>
        <v>0</v>
      </c>
      <c r="AF3820" s="3"/>
      <c r="AG3820" t="s">
        <v>2626</v>
      </c>
      <c r="AH3820" s="9" t="s">
        <v>4613</v>
      </c>
    </row>
    <row r="3821" spans="1:34" ht="10.95" customHeight="1" outlineLevel="1" x14ac:dyDescent="0.25">
      <c r="A3821" t="s">
        <v>2086</v>
      </c>
      <c r="C3821" s="3" t="s">
        <v>12986</v>
      </c>
      <c r="D3821" s="3">
        <v>2053</v>
      </c>
      <c r="E3821" s="9">
        <v>1995</v>
      </c>
      <c r="F3821" s="7" t="s">
        <v>3781</v>
      </c>
      <c r="G3821" s="7" t="s">
        <v>5401</v>
      </c>
      <c r="H3821" s="8" t="s">
        <v>1557</v>
      </c>
      <c r="I3821" s="8" t="s">
        <v>10867</v>
      </c>
      <c r="J3821" s="19">
        <v>3</v>
      </c>
      <c r="K3821" s="19" t="s">
        <v>7738</v>
      </c>
      <c r="L3821" s="11"/>
      <c r="M3821" s="11"/>
      <c r="N3821" s="24"/>
      <c r="P3821" s="32"/>
      <c r="T3821" s="19"/>
      <c r="U3821" s="3">
        <v>1407</v>
      </c>
      <c r="X3821" t="str">
        <f t="shared" si="237"/>
        <v/>
      </c>
      <c r="Z3821" t="str">
        <f t="shared" si="238"/>
        <v/>
      </c>
      <c r="AB3821" s="9"/>
      <c r="AC3821" t="s">
        <v>1557</v>
      </c>
      <c r="AD3821">
        <f t="shared" si="239"/>
        <v>0</v>
      </c>
      <c r="AF3821" s="3"/>
      <c r="AG3821" t="s">
        <v>1558</v>
      </c>
      <c r="AH3821" s="9" t="s">
        <v>4925</v>
      </c>
    </row>
    <row r="3822" spans="1:34" ht="10.95" customHeight="1" outlineLevel="1" x14ac:dyDescent="0.25">
      <c r="A3822" t="s">
        <v>2086</v>
      </c>
      <c r="C3822" s="3" t="s">
        <v>12986</v>
      </c>
      <c r="D3822" s="3">
        <v>2054</v>
      </c>
      <c r="E3822" s="9">
        <v>1995</v>
      </c>
      <c r="F3822" s="7" t="s">
        <v>1692</v>
      </c>
      <c r="G3822" s="7" t="s">
        <v>5401</v>
      </c>
      <c r="H3822" s="8" t="s">
        <v>6409</v>
      </c>
      <c r="I3822" s="8" t="s">
        <v>10868</v>
      </c>
      <c r="J3822" s="19">
        <v>3</v>
      </c>
      <c r="K3822" s="19" t="s">
        <v>7738</v>
      </c>
      <c r="L3822" s="11"/>
      <c r="M3822" s="11"/>
      <c r="N3822" s="24"/>
      <c r="P3822" s="32"/>
      <c r="T3822" s="19"/>
      <c r="U3822" s="3"/>
      <c r="X3822" t="str">
        <f t="shared" si="237"/>
        <v/>
      </c>
      <c r="Z3822" t="str">
        <f t="shared" si="238"/>
        <v/>
      </c>
      <c r="AB3822" s="9"/>
      <c r="AC3822" t="s">
        <v>6409</v>
      </c>
      <c r="AD3822">
        <f t="shared" si="239"/>
        <v>0</v>
      </c>
      <c r="AF3822" s="3"/>
      <c r="AH3822" s="9"/>
    </row>
    <row r="3823" spans="1:34" ht="10.95" customHeight="1" outlineLevel="1" x14ac:dyDescent="0.25">
      <c r="A3823" t="s">
        <v>2086</v>
      </c>
      <c r="C3823" s="3" t="s">
        <v>12986</v>
      </c>
      <c r="D3823" s="3">
        <v>2212</v>
      </c>
      <c r="E3823" s="9">
        <v>1999</v>
      </c>
      <c r="F3823" s="7" t="s">
        <v>9018</v>
      </c>
      <c r="G3823" s="7" t="s">
        <v>5401</v>
      </c>
      <c r="H3823" s="8" t="s">
        <v>10869</v>
      </c>
      <c r="I3823" s="8" t="s">
        <v>10870</v>
      </c>
      <c r="J3823" s="19">
        <v>1</v>
      </c>
      <c r="K3823" s="19" t="s">
        <v>7736</v>
      </c>
      <c r="L3823" s="11">
        <v>12</v>
      </c>
      <c r="M3823" s="11"/>
      <c r="N3823" s="24"/>
      <c r="P3823" s="32"/>
      <c r="R3823">
        <v>1</v>
      </c>
      <c r="S3823">
        <v>1</v>
      </c>
      <c r="T3823" s="19"/>
      <c r="U3823" s="3">
        <v>1509</v>
      </c>
      <c r="X3823" t="str">
        <f t="shared" si="237"/>
        <v/>
      </c>
      <c r="Z3823">
        <f t="shared" si="238"/>
        <v>1</v>
      </c>
      <c r="AB3823" s="9"/>
      <c r="AC3823" t="s">
        <v>10869</v>
      </c>
      <c r="AD3823">
        <f t="shared" si="239"/>
        <v>0</v>
      </c>
      <c r="AF3823" s="3"/>
      <c r="AH3823" s="9"/>
    </row>
    <row r="3824" spans="1:34" ht="10.95" customHeight="1" outlineLevel="1" x14ac:dyDescent="0.25">
      <c r="A3824" t="s">
        <v>2086</v>
      </c>
      <c r="C3824" s="3" t="s">
        <v>12986</v>
      </c>
      <c r="D3824" s="3">
        <v>2224</v>
      </c>
      <c r="E3824" s="9">
        <v>1999</v>
      </c>
      <c r="F3824" s="7" t="s">
        <v>263</v>
      </c>
      <c r="G3824" s="7" t="s">
        <v>5401</v>
      </c>
      <c r="H3824" s="8" t="s">
        <v>5111</v>
      </c>
      <c r="I3824" s="8" t="s">
        <v>10871</v>
      </c>
      <c r="J3824" s="19">
        <v>4</v>
      </c>
      <c r="K3824" s="19" t="s">
        <v>7736</v>
      </c>
      <c r="L3824" s="11">
        <v>4.05</v>
      </c>
      <c r="M3824" s="11"/>
      <c r="N3824" s="24"/>
      <c r="P3824" s="32"/>
      <c r="T3824" s="19"/>
      <c r="U3824" s="3">
        <v>1513</v>
      </c>
      <c r="X3824" t="str">
        <f t="shared" si="237"/>
        <v/>
      </c>
      <c r="Z3824" t="str">
        <f t="shared" si="238"/>
        <v/>
      </c>
      <c r="AB3824" s="9"/>
      <c r="AC3824" t="s">
        <v>5111</v>
      </c>
      <c r="AD3824">
        <f t="shared" si="239"/>
        <v>0</v>
      </c>
      <c r="AF3824" s="3"/>
      <c r="AG3824" t="s">
        <v>3665</v>
      </c>
      <c r="AH3824" s="9" t="s">
        <v>4613</v>
      </c>
    </row>
    <row r="3825" spans="1:34" ht="10.95" customHeight="1" outlineLevel="1" x14ac:dyDescent="0.25">
      <c r="A3825" t="s">
        <v>2086</v>
      </c>
      <c r="C3825" s="3" t="s">
        <v>12986</v>
      </c>
      <c r="D3825" s="3">
        <v>2225</v>
      </c>
      <c r="E3825" s="9">
        <v>1999</v>
      </c>
      <c r="F3825" s="7" t="s">
        <v>5110</v>
      </c>
      <c r="G3825" s="7" t="s">
        <v>5401</v>
      </c>
      <c r="H3825" s="8" t="s">
        <v>5112</v>
      </c>
      <c r="I3825" s="8" t="s">
        <v>10871</v>
      </c>
      <c r="J3825" s="19">
        <v>4</v>
      </c>
      <c r="K3825" s="19" t="s">
        <v>7736</v>
      </c>
      <c r="L3825" s="11">
        <v>4.05</v>
      </c>
      <c r="M3825" s="11"/>
      <c r="N3825" s="24"/>
      <c r="P3825" s="32"/>
      <c r="T3825" s="19"/>
      <c r="U3825" s="3">
        <v>1514</v>
      </c>
      <c r="X3825" t="str">
        <f t="shared" si="237"/>
        <v/>
      </c>
      <c r="Z3825" t="str">
        <f t="shared" si="238"/>
        <v/>
      </c>
      <c r="AB3825" s="9"/>
      <c r="AC3825" t="s">
        <v>5112</v>
      </c>
      <c r="AD3825">
        <f t="shared" si="239"/>
        <v>0</v>
      </c>
      <c r="AF3825" s="3"/>
      <c r="AG3825" t="s">
        <v>3665</v>
      </c>
      <c r="AH3825" s="9" t="s">
        <v>4613</v>
      </c>
    </row>
    <row r="3826" spans="1:34" ht="10.95" customHeight="1" outlineLevel="1" x14ac:dyDescent="0.25">
      <c r="A3826" t="s">
        <v>2086</v>
      </c>
      <c r="C3826" s="3" t="s">
        <v>12986</v>
      </c>
      <c r="D3826" s="3">
        <v>2362</v>
      </c>
      <c r="E3826" s="9">
        <v>2002</v>
      </c>
      <c r="F3826" s="7" t="s">
        <v>10872</v>
      </c>
      <c r="G3826" s="7" t="s">
        <v>5401</v>
      </c>
      <c r="H3826" s="8" t="s">
        <v>6409</v>
      </c>
      <c r="I3826" s="8" t="s">
        <v>10873</v>
      </c>
      <c r="J3826" s="19">
        <v>3</v>
      </c>
      <c r="K3826" s="19" t="s">
        <v>7738</v>
      </c>
      <c r="L3826" s="11"/>
      <c r="M3826" s="11"/>
      <c r="N3826" s="24"/>
      <c r="P3826" s="32"/>
      <c r="T3826" s="19"/>
      <c r="U3826" s="3"/>
      <c r="X3826" t="str">
        <f t="shared" si="237"/>
        <v/>
      </c>
      <c r="Z3826" t="str">
        <f t="shared" si="238"/>
        <v/>
      </c>
      <c r="AB3826" s="9"/>
      <c r="AC3826" t="s">
        <v>6409</v>
      </c>
      <c r="AD3826">
        <f t="shared" si="239"/>
        <v>0</v>
      </c>
      <c r="AF3826" s="3"/>
      <c r="AH3826" s="9"/>
    </row>
    <row r="3827" spans="1:34" ht="10.95" customHeight="1" outlineLevel="1" x14ac:dyDescent="0.25">
      <c r="A3827" t="s">
        <v>2086</v>
      </c>
      <c r="C3827" s="3" t="s">
        <v>12986</v>
      </c>
      <c r="D3827" s="3">
        <v>2369</v>
      </c>
      <c r="E3827" s="9">
        <v>2002</v>
      </c>
      <c r="F3827" s="7" t="s">
        <v>10874</v>
      </c>
      <c r="G3827" s="7" t="s">
        <v>5401</v>
      </c>
      <c r="H3827" s="8" t="s">
        <v>5113</v>
      </c>
      <c r="I3827" s="8" t="s">
        <v>7080</v>
      </c>
      <c r="J3827" s="19">
        <v>5</v>
      </c>
      <c r="K3827" s="19" t="s">
        <v>7738</v>
      </c>
      <c r="L3827" s="11"/>
      <c r="M3827" s="11"/>
      <c r="N3827" s="24"/>
      <c r="P3827" s="32"/>
      <c r="T3827" s="19"/>
      <c r="U3827" s="3">
        <v>1569</v>
      </c>
      <c r="X3827" t="str">
        <f t="shared" si="237"/>
        <v/>
      </c>
      <c r="Z3827" t="str">
        <f t="shared" si="238"/>
        <v/>
      </c>
      <c r="AB3827" s="9"/>
      <c r="AC3827" t="s">
        <v>5113</v>
      </c>
      <c r="AD3827">
        <f t="shared" si="239"/>
        <v>0</v>
      </c>
      <c r="AF3827" s="3"/>
      <c r="AG3827" t="s">
        <v>5106</v>
      </c>
      <c r="AH3827" s="9" t="s">
        <v>4613</v>
      </c>
    </row>
    <row r="3828" spans="1:34" ht="10.95" customHeight="1" outlineLevel="1" x14ac:dyDescent="0.25">
      <c r="A3828" t="s">
        <v>2086</v>
      </c>
      <c r="C3828" s="3" t="s">
        <v>12986</v>
      </c>
      <c r="D3828" s="3">
        <v>2445</v>
      </c>
      <c r="E3828" s="9">
        <v>2005</v>
      </c>
      <c r="F3828" s="7" t="s">
        <v>2509</v>
      </c>
      <c r="G3828" s="7" t="s">
        <v>5401</v>
      </c>
      <c r="H3828" s="8" t="s">
        <v>4988</v>
      </c>
      <c r="I3828" s="8" t="s">
        <v>9015</v>
      </c>
      <c r="J3828" s="19">
        <v>3</v>
      </c>
      <c r="K3828" s="19" t="s">
        <v>7736</v>
      </c>
      <c r="L3828" s="11">
        <v>5</v>
      </c>
      <c r="M3828" s="11"/>
      <c r="N3828" s="24"/>
      <c r="P3828" s="32"/>
      <c r="T3828" s="19"/>
      <c r="U3828" s="3">
        <v>1619</v>
      </c>
      <c r="X3828" t="str">
        <f t="shared" si="237"/>
        <v/>
      </c>
      <c r="Z3828" t="str">
        <f t="shared" si="238"/>
        <v/>
      </c>
      <c r="AB3828" s="9"/>
      <c r="AC3828" t="s">
        <v>4988</v>
      </c>
      <c r="AD3828">
        <f t="shared" si="239"/>
        <v>0</v>
      </c>
      <c r="AF3828" s="3"/>
      <c r="AG3828" t="s">
        <v>3665</v>
      </c>
      <c r="AH3828" s="9" t="s">
        <v>4925</v>
      </c>
    </row>
    <row r="3829" spans="1:34" ht="10.95" customHeight="1" outlineLevel="1" x14ac:dyDescent="0.25">
      <c r="A3829" t="s">
        <v>2086</v>
      </c>
      <c r="C3829" s="3" t="s">
        <v>12986</v>
      </c>
      <c r="D3829" s="3">
        <v>2446</v>
      </c>
      <c r="E3829" s="9">
        <v>2005</v>
      </c>
      <c r="F3829" s="7" t="s">
        <v>5110</v>
      </c>
      <c r="G3829" s="7" t="s">
        <v>5401</v>
      </c>
      <c r="H3829" s="8" t="s">
        <v>5114</v>
      </c>
      <c r="I3829" s="8" t="s">
        <v>9016</v>
      </c>
      <c r="J3829" s="19">
        <v>5</v>
      </c>
      <c r="K3829" s="19" t="s">
        <v>20093</v>
      </c>
      <c r="L3829" s="11"/>
      <c r="M3829" s="11"/>
      <c r="N3829" s="24"/>
      <c r="P3829" s="32"/>
      <c r="T3829" s="19"/>
      <c r="U3829" s="3">
        <v>1620</v>
      </c>
      <c r="X3829" t="str">
        <f t="shared" si="237"/>
        <v/>
      </c>
      <c r="Z3829" t="str">
        <f t="shared" si="238"/>
        <v/>
      </c>
      <c r="AB3829" s="9"/>
      <c r="AC3829" t="s">
        <v>5114</v>
      </c>
      <c r="AD3829">
        <f t="shared" si="239"/>
        <v>0</v>
      </c>
      <c r="AF3829" s="3"/>
      <c r="AG3829" t="s">
        <v>3665</v>
      </c>
      <c r="AH3829" s="9" t="s">
        <v>4613</v>
      </c>
    </row>
    <row r="3830" spans="1:34" ht="10.95" customHeight="1" outlineLevel="1" x14ac:dyDescent="0.25">
      <c r="A3830" t="s">
        <v>2086</v>
      </c>
      <c r="C3830" s="3" t="s">
        <v>12986</v>
      </c>
      <c r="D3830" s="3" t="s">
        <v>9017</v>
      </c>
      <c r="E3830" s="9">
        <v>2005</v>
      </c>
      <c r="F3830" s="7" t="s">
        <v>9018</v>
      </c>
      <c r="G3830" s="7" t="s">
        <v>5401</v>
      </c>
      <c r="H3830" s="8" t="s">
        <v>5114</v>
      </c>
      <c r="I3830" s="8" t="s">
        <v>9016</v>
      </c>
      <c r="J3830" s="19">
        <v>5</v>
      </c>
      <c r="K3830" s="19" t="s">
        <v>7736</v>
      </c>
      <c r="L3830" s="11">
        <v>5</v>
      </c>
      <c r="M3830" s="11"/>
      <c r="N3830" s="24"/>
      <c r="P3830" s="32"/>
      <c r="T3830" s="19"/>
      <c r="U3830" s="3"/>
      <c r="X3830" t="str">
        <f t="shared" si="237"/>
        <v/>
      </c>
      <c r="Z3830">
        <f t="shared" si="238"/>
        <v>1</v>
      </c>
      <c r="AB3830" s="9"/>
      <c r="AC3830" t="s">
        <v>5114</v>
      </c>
      <c r="AD3830">
        <f t="shared" si="239"/>
        <v>0</v>
      </c>
      <c r="AF3830" s="3"/>
      <c r="AG3830" t="s">
        <v>3665</v>
      </c>
      <c r="AH3830" s="9"/>
    </row>
    <row r="3831" spans="1:34" ht="10.95" customHeight="1" outlineLevel="1" x14ac:dyDescent="0.25">
      <c r="A3831" t="s">
        <v>2086</v>
      </c>
      <c r="C3831" s="3" t="s">
        <v>12986</v>
      </c>
      <c r="D3831" s="3">
        <v>2522</v>
      </c>
      <c r="E3831" s="9">
        <v>2006</v>
      </c>
      <c r="F3831" s="7" t="s">
        <v>9012</v>
      </c>
      <c r="G3831" s="7" t="s">
        <v>5401</v>
      </c>
      <c r="H3831" s="8" t="s">
        <v>10875</v>
      </c>
      <c r="I3831" s="8" t="s">
        <v>9013</v>
      </c>
      <c r="J3831" s="19">
        <v>1</v>
      </c>
      <c r="K3831" s="19" t="s">
        <v>7736</v>
      </c>
      <c r="L3831" s="11">
        <v>1</v>
      </c>
      <c r="M3831" s="11"/>
      <c r="N3831" s="24"/>
      <c r="P3831" s="32"/>
      <c r="R3831">
        <v>1</v>
      </c>
      <c r="S3831">
        <v>1</v>
      </c>
      <c r="T3831" s="19"/>
      <c r="U3831" s="3"/>
      <c r="X3831" t="str">
        <f t="shared" si="237"/>
        <v/>
      </c>
      <c r="Z3831" t="str">
        <f t="shared" si="238"/>
        <v/>
      </c>
      <c r="AB3831" s="9"/>
      <c r="AC3831" t="s">
        <v>10875</v>
      </c>
      <c r="AD3831">
        <f t="shared" si="239"/>
        <v>0</v>
      </c>
      <c r="AF3831" s="3"/>
      <c r="AH3831" s="9"/>
    </row>
    <row r="3832" spans="1:34" ht="10.95" customHeight="1" outlineLevel="1" x14ac:dyDescent="0.25">
      <c r="A3832" t="s">
        <v>2086</v>
      </c>
      <c r="C3832" s="3" t="s">
        <v>12986</v>
      </c>
      <c r="D3832" s="3">
        <v>2523</v>
      </c>
      <c r="E3832" s="9">
        <v>2006</v>
      </c>
      <c r="F3832" s="7" t="s">
        <v>9014</v>
      </c>
      <c r="G3832" s="7" t="s">
        <v>5401</v>
      </c>
      <c r="H3832" s="8" t="s">
        <v>10876</v>
      </c>
      <c r="I3832" s="8" t="s">
        <v>9013</v>
      </c>
      <c r="J3832" s="19">
        <v>3</v>
      </c>
      <c r="K3832" s="19" t="s">
        <v>7736</v>
      </c>
      <c r="L3832" s="11">
        <v>1</v>
      </c>
      <c r="M3832" s="11"/>
      <c r="N3832" s="24"/>
      <c r="P3832" s="32"/>
      <c r="T3832" s="19"/>
      <c r="U3832" s="3"/>
      <c r="X3832" t="str">
        <f t="shared" si="237"/>
        <v/>
      </c>
      <c r="Z3832" t="str">
        <f t="shared" si="238"/>
        <v/>
      </c>
      <c r="AB3832" s="9"/>
      <c r="AC3832" t="s">
        <v>10876</v>
      </c>
      <c r="AD3832">
        <f t="shared" si="239"/>
        <v>0</v>
      </c>
      <c r="AF3832" s="3"/>
      <c r="AH3832" s="9"/>
    </row>
    <row r="3833" spans="1:34" ht="10.95" customHeight="1" outlineLevel="1" collapsed="1" x14ac:dyDescent="0.25">
      <c r="A3833" t="s">
        <v>2086</v>
      </c>
      <c r="C3833" s="3" t="s">
        <v>12986</v>
      </c>
      <c r="D3833" s="3">
        <v>2624</v>
      </c>
      <c r="E3833" s="9">
        <v>2009</v>
      </c>
      <c r="F3833" s="7" t="s">
        <v>5141</v>
      </c>
      <c r="G3833" s="7" t="s">
        <v>5401</v>
      </c>
      <c r="H3833" s="8" t="s">
        <v>6409</v>
      </c>
      <c r="I3833" s="8" t="s">
        <v>9005</v>
      </c>
      <c r="J3833" s="19">
        <v>3</v>
      </c>
      <c r="K3833" s="19" t="s">
        <v>7738</v>
      </c>
      <c r="L3833" s="11"/>
      <c r="M3833" s="11"/>
      <c r="N3833" s="24"/>
      <c r="P3833" s="32"/>
      <c r="T3833" s="19"/>
      <c r="U3833" s="3"/>
      <c r="X3833" t="str">
        <f t="shared" si="237"/>
        <v/>
      </c>
      <c r="Z3833" t="str">
        <f t="shared" si="238"/>
        <v/>
      </c>
      <c r="AB3833" s="9"/>
      <c r="AC3833" t="s">
        <v>6409</v>
      </c>
      <c r="AD3833">
        <f t="shared" si="239"/>
        <v>0</v>
      </c>
      <c r="AF3833" s="3"/>
      <c r="AH3833" s="9"/>
    </row>
    <row r="3834" spans="1:34" ht="10.95" customHeight="1" outlineLevel="1" x14ac:dyDescent="0.25">
      <c r="A3834" t="s">
        <v>2086</v>
      </c>
      <c r="C3834" s="3" t="s">
        <v>12986</v>
      </c>
      <c r="D3834" s="3">
        <v>2629</v>
      </c>
      <c r="E3834" s="9">
        <v>2009</v>
      </c>
      <c r="F3834" s="7" t="s">
        <v>5141</v>
      </c>
      <c r="G3834" s="7" t="s">
        <v>5401</v>
      </c>
      <c r="H3834" s="8" t="s">
        <v>10877</v>
      </c>
      <c r="I3834" s="8" t="s">
        <v>9006</v>
      </c>
      <c r="J3834" s="19">
        <v>3</v>
      </c>
      <c r="K3834" s="19" t="s">
        <v>7738</v>
      </c>
      <c r="L3834" s="11"/>
      <c r="M3834" s="11"/>
      <c r="N3834" s="24"/>
      <c r="P3834" s="32"/>
      <c r="T3834" s="19"/>
      <c r="U3834" s="3"/>
      <c r="X3834" t="str">
        <f t="shared" si="237"/>
        <v/>
      </c>
      <c r="Z3834" t="str">
        <f t="shared" si="238"/>
        <v/>
      </c>
      <c r="AB3834" s="9"/>
      <c r="AC3834" t="s">
        <v>10877</v>
      </c>
      <c r="AD3834">
        <f t="shared" si="239"/>
        <v>0</v>
      </c>
      <c r="AF3834" s="3"/>
      <c r="AH3834" s="9"/>
    </row>
    <row r="3835" spans="1:34" ht="10.95" customHeight="1" outlineLevel="1" x14ac:dyDescent="0.25">
      <c r="A3835" t="s">
        <v>2086</v>
      </c>
      <c r="C3835" s="3" t="s">
        <v>12986</v>
      </c>
      <c r="D3835" s="3">
        <v>2630</v>
      </c>
      <c r="E3835" s="9">
        <v>2009</v>
      </c>
      <c r="F3835" s="7" t="s">
        <v>5141</v>
      </c>
      <c r="G3835" s="7" t="s">
        <v>5401</v>
      </c>
      <c r="H3835" s="8" t="s">
        <v>6409</v>
      </c>
      <c r="I3835" s="8" t="s">
        <v>9006</v>
      </c>
      <c r="J3835" s="19">
        <v>3</v>
      </c>
      <c r="K3835" s="19" t="s">
        <v>7738</v>
      </c>
      <c r="L3835" s="11"/>
      <c r="M3835" s="11"/>
      <c r="N3835" s="24"/>
      <c r="P3835" s="32"/>
      <c r="T3835" s="19"/>
      <c r="U3835" s="3"/>
      <c r="X3835" t="str">
        <f t="shared" si="237"/>
        <v/>
      </c>
      <c r="Z3835" t="str">
        <f t="shared" si="238"/>
        <v/>
      </c>
      <c r="AB3835" s="9"/>
      <c r="AC3835" t="s">
        <v>6409</v>
      </c>
      <c r="AD3835">
        <f t="shared" si="239"/>
        <v>0</v>
      </c>
      <c r="AF3835" s="3"/>
      <c r="AH3835" s="9"/>
    </row>
    <row r="3836" spans="1:34" ht="10.95" customHeight="1" outlineLevel="1" x14ac:dyDescent="0.25">
      <c r="A3836" t="s">
        <v>2086</v>
      </c>
      <c r="C3836" s="3" t="s">
        <v>12986</v>
      </c>
      <c r="D3836" s="3" t="s">
        <v>9007</v>
      </c>
      <c r="E3836" s="9">
        <v>2009</v>
      </c>
      <c r="F3836" s="7" t="s">
        <v>21642</v>
      </c>
      <c r="G3836" s="7" t="s">
        <v>5401</v>
      </c>
      <c r="H3836" s="8" t="s">
        <v>10878</v>
      </c>
      <c r="I3836" s="8" t="s">
        <v>9006</v>
      </c>
      <c r="J3836" s="19">
        <v>3</v>
      </c>
      <c r="K3836" s="19" t="s">
        <v>7738</v>
      </c>
      <c r="L3836" s="11"/>
      <c r="M3836" s="11"/>
      <c r="N3836" s="24"/>
      <c r="P3836" s="32"/>
      <c r="T3836" s="19"/>
      <c r="U3836" s="3"/>
      <c r="X3836" t="str">
        <f t="shared" si="237"/>
        <v/>
      </c>
      <c r="Z3836">
        <f t="shared" si="238"/>
        <v>1</v>
      </c>
      <c r="AB3836" s="9"/>
      <c r="AC3836" t="s">
        <v>10878</v>
      </c>
      <c r="AD3836">
        <f t="shared" si="239"/>
        <v>0</v>
      </c>
      <c r="AF3836" s="3"/>
      <c r="AH3836" s="9"/>
    </row>
    <row r="3837" spans="1:34" ht="10.95" customHeight="1" outlineLevel="1" x14ac:dyDescent="0.25">
      <c r="A3837" t="s">
        <v>2086</v>
      </c>
      <c r="C3837" s="3" t="s">
        <v>12986</v>
      </c>
      <c r="D3837" s="3">
        <v>2636</v>
      </c>
      <c r="E3837" s="9">
        <v>2009</v>
      </c>
      <c r="F3837" s="7" t="s">
        <v>5141</v>
      </c>
      <c r="G3837" s="7" t="s">
        <v>5401</v>
      </c>
      <c r="H3837" s="8" t="s">
        <v>10877</v>
      </c>
      <c r="I3837" s="8" t="s">
        <v>9008</v>
      </c>
      <c r="J3837" s="19">
        <v>3</v>
      </c>
      <c r="K3837" s="19" t="s">
        <v>7738</v>
      </c>
      <c r="L3837" s="11"/>
      <c r="M3837" s="11"/>
      <c r="N3837" s="24"/>
      <c r="P3837" s="32"/>
      <c r="T3837" s="19"/>
      <c r="U3837" s="3"/>
      <c r="X3837" t="str">
        <f t="shared" si="237"/>
        <v/>
      </c>
      <c r="Z3837" t="str">
        <f t="shared" si="238"/>
        <v/>
      </c>
      <c r="AB3837" s="9"/>
      <c r="AC3837" t="s">
        <v>10877</v>
      </c>
      <c r="AD3837">
        <f t="shared" si="239"/>
        <v>0</v>
      </c>
      <c r="AF3837" s="3"/>
      <c r="AH3837" s="9"/>
    </row>
    <row r="3838" spans="1:34" ht="10.95" customHeight="1" outlineLevel="1" x14ac:dyDescent="0.25">
      <c r="A3838" t="s">
        <v>2086</v>
      </c>
      <c r="C3838" s="3" t="s">
        <v>12986</v>
      </c>
      <c r="D3838" s="3">
        <v>2637</v>
      </c>
      <c r="E3838" s="9">
        <v>2009</v>
      </c>
      <c r="F3838" s="7" t="s">
        <v>5141</v>
      </c>
      <c r="G3838" s="7" t="s">
        <v>5401</v>
      </c>
      <c r="H3838" s="8" t="s">
        <v>10877</v>
      </c>
      <c r="I3838" s="8" t="s">
        <v>9008</v>
      </c>
      <c r="J3838" s="19">
        <v>3</v>
      </c>
      <c r="K3838" s="19" t="s">
        <v>7738</v>
      </c>
      <c r="L3838" s="11"/>
      <c r="M3838" s="11"/>
      <c r="N3838" s="24"/>
      <c r="P3838" s="32"/>
      <c r="T3838" s="19"/>
      <c r="U3838" s="3"/>
      <c r="X3838" t="str">
        <f t="shared" si="237"/>
        <v/>
      </c>
      <c r="Z3838" t="str">
        <f t="shared" si="238"/>
        <v/>
      </c>
      <c r="AB3838" s="9"/>
      <c r="AC3838" t="s">
        <v>10877</v>
      </c>
      <c r="AD3838">
        <f t="shared" si="239"/>
        <v>0</v>
      </c>
      <c r="AF3838" s="3"/>
      <c r="AH3838" s="9"/>
    </row>
    <row r="3839" spans="1:34" ht="10.95" customHeight="1" outlineLevel="1" x14ac:dyDescent="0.25">
      <c r="A3839" t="s">
        <v>2086</v>
      </c>
      <c r="C3839" s="3" t="s">
        <v>12986</v>
      </c>
      <c r="D3839" s="3">
        <v>2640</v>
      </c>
      <c r="E3839" s="9">
        <v>2009</v>
      </c>
      <c r="F3839" s="7" t="s">
        <v>5141</v>
      </c>
      <c r="G3839" s="7" t="s">
        <v>5401</v>
      </c>
      <c r="H3839" s="8" t="s">
        <v>10877</v>
      </c>
      <c r="I3839" s="8" t="s">
        <v>9008</v>
      </c>
      <c r="J3839" s="19">
        <v>3</v>
      </c>
      <c r="K3839" s="19" t="s">
        <v>7738</v>
      </c>
      <c r="L3839" s="11"/>
      <c r="M3839" s="11"/>
      <c r="N3839" s="24"/>
      <c r="P3839" s="32"/>
      <c r="T3839" s="19"/>
      <c r="U3839" s="3"/>
      <c r="X3839" t="str">
        <f t="shared" si="237"/>
        <v/>
      </c>
      <c r="Z3839" t="str">
        <f t="shared" si="238"/>
        <v/>
      </c>
      <c r="AB3839" s="9"/>
      <c r="AC3839" t="s">
        <v>10877</v>
      </c>
      <c r="AD3839">
        <f t="shared" si="239"/>
        <v>0</v>
      </c>
      <c r="AF3839" s="3"/>
      <c r="AH3839" s="9"/>
    </row>
    <row r="3840" spans="1:34" ht="10.95" customHeight="1" outlineLevel="1" x14ac:dyDescent="0.25">
      <c r="A3840" t="s">
        <v>2086</v>
      </c>
      <c r="C3840" s="3" t="s">
        <v>12986</v>
      </c>
      <c r="D3840" s="3" t="s">
        <v>9009</v>
      </c>
      <c r="E3840" s="9">
        <v>2009</v>
      </c>
      <c r="F3840" s="7" t="s">
        <v>21642</v>
      </c>
      <c r="G3840" s="7" t="s">
        <v>5401</v>
      </c>
      <c r="H3840" s="8" t="s">
        <v>10878</v>
      </c>
      <c r="I3840" s="8" t="s">
        <v>9008</v>
      </c>
      <c r="J3840" s="19">
        <v>3</v>
      </c>
      <c r="K3840" s="19" t="s">
        <v>7738</v>
      </c>
      <c r="L3840" s="11"/>
      <c r="M3840" s="11"/>
      <c r="N3840" s="24"/>
      <c r="P3840" s="32"/>
      <c r="T3840" s="19"/>
      <c r="U3840" s="3"/>
      <c r="X3840" t="str">
        <f t="shared" si="237"/>
        <v/>
      </c>
      <c r="Z3840">
        <f t="shared" si="238"/>
        <v>1</v>
      </c>
      <c r="AB3840" s="9"/>
      <c r="AC3840" t="s">
        <v>10878</v>
      </c>
      <c r="AD3840">
        <f t="shared" si="239"/>
        <v>0</v>
      </c>
      <c r="AF3840" s="3"/>
      <c r="AH3840" s="9"/>
    </row>
    <row r="3841" spans="1:34" ht="10.95" customHeight="1" outlineLevel="1" x14ac:dyDescent="0.25">
      <c r="A3841" t="s">
        <v>2086</v>
      </c>
      <c r="C3841" s="3" t="s">
        <v>12986</v>
      </c>
      <c r="D3841" s="3">
        <v>2646</v>
      </c>
      <c r="E3841" s="9">
        <v>2009</v>
      </c>
      <c r="F3841" s="7" t="s">
        <v>5142</v>
      </c>
      <c r="G3841" s="7" t="s">
        <v>5401</v>
      </c>
      <c r="H3841" s="8" t="s">
        <v>5623</v>
      </c>
      <c r="I3841" s="8" t="s">
        <v>7080</v>
      </c>
      <c r="J3841" s="19">
        <v>3</v>
      </c>
      <c r="K3841" s="19" t="s">
        <v>7738</v>
      </c>
      <c r="L3841" s="11"/>
      <c r="M3841" s="11"/>
      <c r="N3841" s="24"/>
      <c r="P3841" s="32"/>
      <c r="T3841" s="19"/>
      <c r="U3841" s="3"/>
      <c r="X3841" t="str">
        <f t="shared" si="237"/>
        <v/>
      </c>
      <c r="Z3841" t="str">
        <f t="shared" si="238"/>
        <v/>
      </c>
      <c r="AB3841" s="9"/>
      <c r="AC3841" t="s">
        <v>5623</v>
      </c>
      <c r="AD3841">
        <f t="shared" si="239"/>
        <v>0</v>
      </c>
      <c r="AF3841" s="3"/>
      <c r="AH3841" s="9"/>
    </row>
    <row r="3842" spans="1:34" ht="10.95" customHeight="1" outlineLevel="1" x14ac:dyDescent="0.25">
      <c r="A3842" t="s">
        <v>2086</v>
      </c>
      <c r="C3842" s="3" t="s">
        <v>12986</v>
      </c>
      <c r="D3842" s="3">
        <v>2648</v>
      </c>
      <c r="E3842" s="9">
        <v>2009</v>
      </c>
      <c r="F3842" s="7" t="s">
        <v>5142</v>
      </c>
      <c r="G3842" s="7" t="s">
        <v>5401</v>
      </c>
      <c r="H3842" s="8" t="s">
        <v>5623</v>
      </c>
      <c r="I3842" s="8" t="s">
        <v>7080</v>
      </c>
      <c r="J3842" s="19">
        <v>5</v>
      </c>
      <c r="K3842" s="19" t="s">
        <v>7738</v>
      </c>
      <c r="L3842" s="11"/>
      <c r="M3842" s="11"/>
      <c r="N3842" s="24"/>
      <c r="P3842" s="32"/>
      <c r="T3842" s="19"/>
      <c r="U3842" s="3"/>
      <c r="X3842" t="str">
        <f t="shared" ref="X3842:X3905" si="240">IF(COUNTIF(F3842,"*fdc*"),1,"")</f>
        <v/>
      </c>
      <c r="Z3842" t="str">
        <f t="shared" ref="Z3842:Z3905" si="241">IF(COUNTIF(F3842,"*s/s*"),1,"")</f>
        <v/>
      </c>
      <c r="AB3842" s="9"/>
      <c r="AC3842" t="s">
        <v>5623</v>
      </c>
      <c r="AD3842">
        <f t="shared" si="239"/>
        <v>0</v>
      </c>
      <c r="AF3842" s="3"/>
      <c r="AH3842" s="9"/>
    </row>
    <row r="3843" spans="1:34" ht="10.95" customHeight="1" outlineLevel="1" x14ac:dyDescent="0.25">
      <c r="A3843" t="s">
        <v>2086</v>
      </c>
      <c r="C3843" s="3" t="s">
        <v>12986</v>
      </c>
      <c r="D3843" s="3">
        <v>2649</v>
      </c>
      <c r="E3843" s="9">
        <v>2009</v>
      </c>
      <c r="F3843" s="7" t="s">
        <v>5142</v>
      </c>
      <c r="G3843" s="7" t="s">
        <v>5401</v>
      </c>
      <c r="H3843" s="8" t="s">
        <v>5623</v>
      </c>
      <c r="I3843" s="8" t="s">
        <v>7080</v>
      </c>
      <c r="J3843" s="19">
        <v>3</v>
      </c>
      <c r="K3843" s="19" t="s">
        <v>7738</v>
      </c>
      <c r="L3843" s="11"/>
      <c r="M3843" s="11"/>
      <c r="N3843" s="24"/>
      <c r="P3843" s="32"/>
      <c r="T3843" s="19"/>
      <c r="U3843" s="3"/>
      <c r="X3843" t="str">
        <f t="shared" si="240"/>
        <v/>
      </c>
      <c r="Z3843" t="str">
        <f t="shared" si="241"/>
        <v/>
      </c>
      <c r="AB3843" s="9"/>
      <c r="AC3843" t="s">
        <v>5623</v>
      </c>
      <c r="AD3843">
        <f t="shared" si="239"/>
        <v>0</v>
      </c>
      <c r="AF3843" s="3"/>
      <c r="AH3843" s="9"/>
    </row>
    <row r="3844" spans="1:34" ht="10.95" customHeight="1" outlineLevel="1" x14ac:dyDescent="0.25">
      <c r="A3844" t="s">
        <v>2086</v>
      </c>
      <c r="C3844" s="3" t="s">
        <v>12986</v>
      </c>
      <c r="D3844" s="3" t="s">
        <v>9010</v>
      </c>
      <c r="E3844" s="9">
        <v>2009</v>
      </c>
      <c r="F3844" s="7" t="s">
        <v>21642</v>
      </c>
      <c r="G3844" s="7" t="s">
        <v>5401</v>
      </c>
      <c r="H3844" s="8" t="s">
        <v>5623</v>
      </c>
      <c r="I3844" s="8" t="s">
        <v>7080</v>
      </c>
      <c r="J3844" s="19">
        <v>3</v>
      </c>
      <c r="K3844" s="19" t="s">
        <v>7738</v>
      </c>
      <c r="L3844" s="11"/>
      <c r="M3844" s="11"/>
      <c r="N3844" s="24"/>
      <c r="P3844" s="32"/>
      <c r="T3844" s="19"/>
      <c r="U3844" s="3"/>
      <c r="X3844" t="str">
        <f t="shared" si="240"/>
        <v/>
      </c>
      <c r="Z3844">
        <f t="shared" si="241"/>
        <v>1</v>
      </c>
      <c r="AB3844" s="9"/>
      <c r="AC3844" t="s">
        <v>5623</v>
      </c>
      <c r="AD3844">
        <f t="shared" si="239"/>
        <v>0</v>
      </c>
      <c r="AF3844" s="3"/>
      <c r="AH3844" s="9"/>
    </row>
    <row r="3845" spans="1:34" ht="10.95" customHeight="1" outlineLevel="1" x14ac:dyDescent="0.25">
      <c r="A3845" t="s">
        <v>2086</v>
      </c>
      <c r="C3845" s="3" t="s">
        <v>12986</v>
      </c>
      <c r="D3845" s="3">
        <v>2654</v>
      </c>
      <c r="E3845" s="9">
        <v>2009</v>
      </c>
      <c r="F3845" s="10" t="s">
        <v>6317</v>
      </c>
      <c r="G3845" s="7" t="s">
        <v>5401</v>
      </c>
      <c r="H3845" s="8" t="s">
        <v>10879</v>
      </c>
      <c r="I3845" s="8" t="s">
        <v>9011</v>
      </c>
      <c r="J3845" s="19">
        <v>3</v>
      </c>
      <c r="K3845" s="19" t="s">
        <v>7738</v>
      </c>
      <c r="L3845" s="11"/>
      <c r="M3845" s="11"/>
      <c r="N3845" s="24"/>
      <c r="P3845" s="32"/>
      <c r="T3845" s="19"/>
      <c r="U3845" s="3"/>
      <c r="X3845" t="str">
        <f t="shared" si="240"/>
        <v/>
      </c>
      <c r="Z3845" t="str">
        <f t="shared" si="241"/>
        <v/>
      </c>
      <c r="AB3845" s="9"/>
      <c r="AC3845" t="s">
        <v>10879</v>
      </c>
      <c r="AD3845">
        <f t="shared" si="239"/>
        <v>0</v>
      </c>
      <c r="AF3845" s="3"/>
      <c r="AH3845" s="9"/>
    </row>
    <row r="3846" spans="1:34" ht="10.95" customHeight="1" outlineLevel="1" x14ac:dyDescent="0.25">
      <c r="A3846" t="s">
        <v>2086</v>
      </c>
      <c r="C3846" s="3" t="s">
        <v>12986</v>
      </c>
      <c r="D3846" s="3">
        <v>2655</v>
      </c>
      <c r="E3846" s="9">
        <v>2009</v>
      </c>
      <c r="F3846" s="10" t="s">
        <v>6317</v>
      </c>
      <c r="G3846" s="7" t="s">
        <v>5401</v>
      </c>
      <c r="H3846" s="8" t="s">
        <v>10879</v>
      </c>
      <c r="I3846" s="8" t="s">
        <v>9011</v>
      </c>
      <c r="J3846" s="19">
        <v>5</v>
      </c>
      <c r="K3846" s="19" t="s">
        <v>7738</v>
      </c>
      <c r="L3846" s="11"/>
      <c r="M3846" s="11"/>
      <c r="N3846" s="24"/>
      <c r="P3846" s="32"/>
      <c r="T3846" s="19"/>
      <c r="U3846" s="3"/>
      <c r="X3846" t="str">
        <f t="shared" si="240"/>
        <v/>
      </c>
      <c r="Z3846" t="str">
        <f t="shared" si="241"/>
        <v/>
      </c>
      <c r="AB3846" s="9"/>
      <c r="AC3846" t="s">
        <v>10879</v>
      </c>
      <c r="AD3846">
        <f t="shared" si="239"/>
        <v>0</v>
      </c>
      <c r="AF3846" s="3"/>
      <c r="AH3846" s="9"/>
    </row>
    <row r="3847" spans="1:34" ht="10.95" customHeight="1" outlineLevel="1" x14ac:dyDescent="0.25">
      <c r="A3847" t="s">
        <v>2086</v>
      </c>
      <c r="C3847" s="3" t="s">
        <v>12986</v>
      </c>
      <c r="D3847" s="3">
        <v>2666</v>
      </c>
      <c r="E3847" s="9">
        <v>2010</v>
      </c>
      <c r="F3847" s="10" t="s">
        <v>6317</v>
      </c>
      <c r="G3847" s="7" t="s">
        <v>5401</v>
      </c>
      <c r="H3847" s="8" t="s">
        <v>6409</v>
      </c>
      <c r="I3847" s="44" t="s">
        <v>9002</v>
      </c>
      <c r="J3847" s="19">
        <v>3</v>
      </c>
      <c r="K3847" s="19" t="s">
        <v>7738</v>
      </c>
      <c r="L3847" s="11"/>
      <c r="M3847" s="11"/>
      <c r="N3847" s="24"/>
      <c r="P3847" s="32"/>
      <c r="S3847">
        <v>1</v>
      </c>
      <c r="T3847" s="19"/>
      <c r="U3847" s="3"/>
      <c r="X3847" t="str">
        <f t="shared" si="240"/>
        <v/>
      </c>
      <c r="Z3847" t="str">
        <f t="shared" si="241"/>
        <v/>
      </c>
      <c r="AB3847" s="9"/>
      <c r="AC3847" t="s">
        <v>6409</v>
      </c>
      <c r="AD3847">
        <f t="shared" si="239"/>
        <v>0</v>
      </c>
      <c r="AF3847" s="3"/>
      <c r="AH3847" s="9"/>
    </row>
    <row r="3848" spans="1:34" ht="10.95" customHeight="1" outlineLevel="1" x14ac:dyDescent="0.25">
      <c r="A3848" t="s">
        <v>2086</v>
      </c>
      <c r="C3848" s="3" t="s">
        <v>12986</v>
      </c>
      <c r="D3848" s="3">
        <v>2670</v>
      </c>
      <c r="E3848" s="9">
        <v>2010</v>
      </c>
      <c r="F3848" s="7" t="s">
        <v>3424</v>
      </c>
      <c r="G3848" s="7" t="s">
        <v>5401</v>
      </c>
      <c r="H3848" s="8" t="s">
        <v>9003</v>
      </c>
      <c r="I3848" s="8" t="s">
        <v>9004</v>
      </c>
      <c r="J3848" s="19">
        <v>3</v>
      </c>
      <c r="K3848" s="19" t="s">
        <v>20093</v>
      </c>
      <c r="L3848" s="11"/>
      <c r="M3848" s="11"/>
      <c r="N3848" s="24"/>
      <c r="P3848" s="32"/>
      <c r="T3848" s="19"/>
      <c r="U3848" s="3"/>
      <c r="X3848" t="str">
        <f t="shared" si="240"/>
        <v/>
      </c>
      <c r="Z3848" t="str">
        <f t="shared" si="241"/>
        <v/>
      </c>
      <c r="AB3848" s="9"/>
      <c r="AC3848" t="s">
        <v>9003</v>
      </c>
      <c r="AD3848">
        <f t="shared" si="239"/>
        <v>0</v>
      </c>
      <c r="AF3848" s="3"/>
      <c r="AH3848" s="9"/>
    </row>
    <row r="3849" spans="1:34" ht="10.95" customHeight="1" outlineLevel="1" x14ac:dyDescent="0.25">
      <c r="A3849" t="s">
        <v>2086</v>
      </c>
      <c r="C3849" s="3" t="s">
        <v>12986</v>
      </c>
      <c r="D3849" s="3" t="s">
        <v>19279</v>
      </c>
      <c r="E3849" s="9">
        <v>2010</v>
      </c>
      <c r="F3849" s="7" t="s">
        <v>3424</v>
      </c>
      <c r="G3849" s="7" t="s">
        <v>5401</v>
      </c>
      <c r="H3849" s="8" t="s">
        <v>9003</v>
      </c>
      <c r="I3849" s="8" t="s">
        <v>9004</v>
      </c>
      <c r="J3849" s="19">
        <v>1</v>
      </c>
      <c r="K3849" s="19" t="s">
        <v>7736</v>
      </c>
      <c r="L3849" s="11">
        <v>12.5</v>
      </c>
      <c r="M3849" s="11"/>
      <c r="N3849" s="24"/>
      <c r="P3849" s="32"/>
      <c r="T3849" s="19"/>
      <c r="U3849" s="3"/>
      <c r="X3849" t="str">
        <f t="shared" si="240"/>
        <v/>
      </c>
      <c r="Z3849" t="str">
        <f t="shared" si="241"/>
        <v/>
      </c>
      <c r="AB3849" s="9"/>
      <c r="AC3849" t="s">
        <v>9003</v>
      </c>
      <c r="AD3849">
        <f t="shared" si="239"/>
        <v>0</v>
      </c>
      <c r="AF3849" s="3"/>
      <c r="AH3849" s="9"/>
    </row>
    <row r="3850" spans="1:34" ht="10.95" customHeight="1" outlineLevel="1" x14ac:dyDescent="0.25">
      <c r="A3850" t="s">
        <v>2086</v>
      </c>
      <c r="C3850" s="3" t="s">
        <v>12986</v>
      </c>
      <c r="D3850" s="3">
        <v>2714</v>
      </c>
      <c r="E3850" s="9">
        <v>2015</v>
      </c>
      <c r="F3850" s="10" t="s">
        <v>21915</v>
      </c>
      <c r="G3850" s="7" t="s">
        <v>5401</v>
      </c>
      <c r="H3850" s="8" t="s">
        <v>2088</v>
      </c>
      <c r="I3850" s="8" t="s">
        <v>9000</v>
      </c>
      <c r="J3850" s="19">
        <v>3</v>
      </c>
      <c r="K3850" s="19" t="s">
        <v>7738</v>
      </c>
      <c r="L3850" s="11"/>
      <c r="M3850" s="11"/>
      <c r="N3850" s="24"/>
      <c r="P3850" s="32"/>
      <c r="T3850" s="19"/>
      <c r="U3850" s="3"/>
      <c r="X3850" t="str">
        <f t="shared" si="240"/>
        <v/>
      </c>
      <c r="Z3850" t="str">
        <f t="shared" si="241"/>
        <v/>
      </c>
      <c r="AB3850" s="9"/>
      <c r="AC3850" t="s">
        <v>2088</v>
      </c>
      <c r="AD3850">
        <f t="shared" si="239"/>
        <v>0</v>
      </c>
      <c r="AF3850" s="3"/>
      <c r="AH3850" s="9"/>
    </row>
    <row r="3851" spans="1:34" ht="10.95" customHeight="1" outlineLevel="1" x14ac:dyDescent="0.25">
      <c r="A3851" t="s">
        <v>2086</v>
      </c>
      <c r="C3851" s="3" t="s">
        <v>12986</v>
      </c>
      <c r="D3851" s="3">
        <v>2733</v>
      </c>
      <c r="E3851" s="9">
        <v>2015</v>
      </c>
      <c r="F3851" s="7" t="s">
        <v>2977</v>
      </c>
      <c r="G3851" s="7" t="s">
        <v>5401</v>
      </c>
      <c r="H3851" s="8" t="s">
        <v>2088</v>
      </c>
      <c r="I3851" s="8" t="s">
        <v>9001</v>
      </c>
      <c r="J3851" s="19">
        <v>1</v>
      </c>
      <c r="K3851" s="19" t="s">
        <v>7736</v>
      </c>
      <c r="L3851" s="11">
        <v>2</v>
      </c>
      <c r="M3851" s="11"/>
      <c r="N3851" s="24"/>
      <c r="P3851" s="32"/>
      <c r="S3851">
        <v>1</v>
      </c>
      <c r="T3851" s="19"/>
      <c r="U3851" s="3"/>
      <c r="X3851" t="str">
        <f t="shared" si="240"/>
        <v/>
      </c>
      <c r="Z3851" t="str">
        <f t="shared" si="241"/>
        <v/>
      </c>
      <c r="AB3851" s="9"/>
      <c r="AC3851" t="s">
        <v>2088</v>
      </c>
      <c r="AD3851">
        <f t="shared" si="239"/>
        <v>0</v>
      </c>
      <c r="AF3851" s="3"/>
      <c r="AH3851" s="9"/>
    </row>
    <row r="3852" spans="1:34" ht="10.95" customHeight="1" outlineLevel="1" x14ac:dyDescent="0.25">
      <c r="A3852" t="s">
        <v>2086</v>
      </c>
      <c r="C3852" s="3" t="s">
        <v>12986</v>
      </c>
      <c r="D3852" s="3">
        <v>2741</v>
      </c>
      <c r="E3852" s="9">
        <v>2016</v>
      </c>
      <c r="F3852" s="7" t="s">
        <v>2977</v>
      </c>
      <c r="G3852" s="7" t="s">
        <v>5401</v>
      </c>
      <c r="H3852" s="8" t="s">
        <v>10876</v>
      </c>
      <c r="I3852" s="44" t="s">
        <v>8999</v>
      </c>
      <c r="J3852" s="19">
        <v>1</v>
      </c>
      <c r="K3852" s="19" t="s">
        <v>7738</v>
      </c>
      <c r="L3852" s="11"/>
      <c r="M3852" s="11"/>
      <c r="N3852" s="24"/>
      <c r="P3852" s="32"/>
      <c r="S3852">
        <v>1</v>
      </c>
      <c r="T3852" s="19"/>
      <c r="U3852" s="3"/>
      <c r="X3852" t="str">
        <f t="shared" si="240"/>
        <v/>
      </c>
      <c r="Z3852" t="str">
        <f t="shared" si="241"/>
        <v/>
      </c>
      <c r="AB3852" s="9"/>
      <c r="AC3852" t="s">
        <v>10876</v>
      </c>
      <c r="AD3852">
        <f t="shared" si="239"/>
        <v>0</v>
      </c>
      <c r="AF3852" s="3"/>
      <c r="AH3852" s="9"/>
    </row>
    <row r="3853" spans="1:34" ht="10.95" customHeight="1" outlineLevel="1" x14ac:dyDescent="0.25">
      <c r="A3853" t="s">
        <v>2086</v>
      </c>
      <c r="C3853" s="3" t="s">
        <v>12986</v>
      </c>
      <c r="D3853" s="3">
        <v>2748</v>
      </c>
      <c r="E3853" s="9">
        <v>2017</v>
      </c>
      <c r="F3853" s="7" t="s">
        <v>5142</v>
      </c>
      <c r="G3853" s="7" t="s">
        <v>1677</v>
      </c>
      <c r="H3853" s="8" t="s">
        <v>2088</v>
      </c>
      <c r="I3853" s="8" t="s">
        <v>8998</v>
      </c>
      <c r="J3853" s="19">
        <v>1</v>
      </c>
      <c r="K3853" s="19" t="s">
        <v>7736</v>
      </c>
      <c r="L3853" s="11">
        <v>2.0499999999999998</v>
      </c>
      <c r="M3853" s="11"/>
      <c r="N3853" s="24"/>
      <c r="P3853" s="32"/>
      <c r="T3853" s="19"/>
      <c r="U3853" s="3"/>
      <c r="X3853" t="str">
        <f t="shared" si="240"/>
        <v/>
      </c>
      <c r="Z3853" t="str">
        <f t="shared" si="241"/>
        <v/>
      </c>
      <c r="AB3853" s="9"/>
      <c r="AC3853" t="s">
        <v>2088</v>
      </c>
      <c r="AD3853">
        <f t="shared" si="239"/>
        <v>0</v>
      </c>
      <c r="AF3853" s="3"/>
      <c r="AH3853" s="9"/>
    </row>
    <row r="3854" spans="1:34" ht="10.95" customHeight="1" outlineLevel="1" x14ac:dyDescent="0.25">
      <c r="A3854" t="s">
        <v>2086</v>
      </c>
      <c r="C3854" s="3" t="s">
        <v>12986</v>
      </c>
      <c r="D3854" s="3">
        <v>2749</v>
      </c>
      <c r="E3854" s="9">
        <v>2017</v>
      </c>
      <c r="F3854" s="7" t="s">
        <v>2977</v>
      </c>
      <c r="G3854" s="7" t="s">
        <v>3834</v>
      </c>
      <c r="H3854" s="8" t="s">
        <v>2088</v>
      </c>
      <c r="I3854" s="8" t="s">
        <v>8998</v>
      </c>
      <c r="J3854" s="19">
        <v>1</v>
      </c>
      <c r="K3854" s="19" t="s">
        <v>7736</v>
      </c>
      <c r="L3854" s="11">
        <v>2.0499999999999998</v>
      </c>
      <c r="M3854" s="11"/>
      <c r="N3854" s="24"/>
      <c r="P3854" s="32"/>
      <c r="T3854" s="19"/>
      <c r="U3854" s="3"/>
      <c r="X3854" t="str">
        <f t="shared" si="240"/>
        <v/>
      </c>
      <c r="Z3854" t="str">
        <f t="shared" si="241"/>
        <v/>
      </c>
      <c r="AB3854" s="9"/>
      <c r="AC3854" t="s">
        <v>2088</v>
      </c>
      <c r="AD3854">
        <f t="shared" si="239"/>
        <v>0</v>
      </c>
      <c r="AF3854" s="3"/>
      <c r="AH3854" s="9"/>
    </row>
    <row r="3855" spans="1:34" ht="10.95" customHeight="1" outlineLevel="1" x14ac:dyDescent="0.25">
      <c r="A3855" t="s">
        <v>2086</v>
      </c>
      <c r="C3855" s="3" t="s">
        <v>12986</v>
      </c>
      <c r="D3855" s="3">
        <v>2750</v>
      </c>
      <c r="E3855" s="9">
        <v>2017</v>
      </c>
      <c r="F3855" s="7" t="s">
        <v>3776</v>
      </c>
      <c r="G3855" s="7" t="s">
        <v>6507</v>
      </c>
      <c r="H3855" s="8" t="s">
        <v>2088</v>
      </c>
      <c r="I3855" s="8" t="s">
        <v>8998</v>
      </c>
      <c r="J3855" s="19">
        <v>1</v>
      </c>
      <c r="K3855" s="19" t="s">
        <v>7736</v>
      </c>
      <c r="L3855" s="11">
        <v>2.0499999999999998</v>
      </c>
      <c r="M3855" s="11"/>
      <c r="N3855" s="24"/>
      <c r="P3855" s="32"/>
      <c r="T3855" s="19"/>
      <c r="U3855" s="3"/>
      <c r="X3855" t="str">
        <f t="shared" si="240"/>
        <v/>
      </c>
      <c r="Z3855" t="str">
        <f t="shared" si="241"/>
        <v/>
      </c>
      <c r="AB3855" s="9"/>
      <c r="AC3855" t="s">
        <v>2088</v>
      </c>
      <c r="AD3855">
        <f t="shared" si="239"/>
        <v>0</v>
      </c>
      <c r="AF3855" s="3"/>
      <c r="AH3855" s="9"/>
    </row>
    <row r="3856" spans="1:34" ht="10.95" customHeight="1" outlineLevel="1" x14ac:dyDescent="0.25">
      <c r="A3856" t="s">
        <v>2086</v>
      </c>
      <c r="C3856" s="3" t="s">
        <v>12986</v>
      </c>
      <c r="D3856" s="3">
        <v>2751</v>
      </c>
      <c r="E3856" s="9">
        <v>2017</v>
      </c>
      <c r="F3856" s="10" t="s">
        <v>6317</v>
      </c>
      <c r="G3856" s="7" t="s">
        <v>2294</v>
      </c>
      <c r="H3856" s="8" t="s">
        <v>2088</v>
      </c>
      <c r="I3856" s="8" t="s">
        <v>8998</v>
      </c>
      <c r="J3856" s="19">
        <v>1</v>
      </c>
      <c r="K3856" s="19" t="s">
        <v>7736</v>
      </c>
      <c r="L3856" s="11">
        <v>2.0499999999999998</v>
      </c>
      <c r="M3856" s="11"/>
      <c r="N3856" s="24"/>
      <c r="P3856" s="32"/>
      <c r="T3856" s="19"/>
      <c r="U3856" s="3"/>
      <c r="X3856" t="str">
        <f t="shared" si="240"/>
        <v/>
      </c>
      <c r="Z3856" t="str">
        <f t="shared" si="241"/>
        <v/>
      </c>
      <c r="AB3856" s="9"/>
      <c r="AC3856" t="s">
        <v>2088</v>
      </c>
      <c r="AD3856">
        <f t="shared" si="239"/>
        <v>0</v>
      </c>
      <c r="AF3856" s="3"/>
      <c r="AH3856" s="9"/>
    </row>
    <row r="3857" spans="1:48" ht="10.95" customHeight="1" outlineLevel="1" x14ac:dyDescent="0.25">
      <c r="A3857" t="s">
        <v>2086</v>
      </c>
      <c r="C3857" s="3" t="s">
        <v>12986</v>
      </c>
      <c r="D3857" s="3">
        <v>2776</v>
      </c>
      <c r="E3857" s="9">
        <v>2018</v>
      </c>
      <c r="F3857" s="10" t="s">
        <v>5855</v>
      </c>
      <c r="G3857" s="7" t="s">
        <v>5401</v>
      </c>
      <c r="H3857" s="8" t="s">
        <v>5623</v>
      </c>
      <c r="I3857" s="8" t="s">
        <v>8995</v>
      </c>
      <c r="J3857" s="19">
        <v>3</v>
      </c>
      <c r="K3857" s="19" t="s">
        <v>7738</v>
      </c>
      <c r="L3857" s="11"/>
      <c r="M3857" s="11"/>
      <c r="N3857" s="24"/>
      <c r="P3857" s="32"/>
      <c r="T3857" s="19"/>
      <c r="U3857" s="3"/>
      <c r="X3857" t="str">
        <f t="shared" si="240"/>
        <v/>
      </c>
      <c r="Z3857" t="str">
        <f t="shared" si="241"/>
        <v/>
      </c>
      <c r="AB3857" s="9"/>
      <c r="AC3857" t="s">
        <v>5623</v>
      </c>
      <c r="AD3857">
        <f t="shared" ref="AD3857:AD3864" si="242">COUNTIF(H3857,"*Fuji*")</f>
        <v>0</v>
      </c>
      <c r="AF3857" s="3"/>
      <c r="AH3857" s="9"/>
    </row>
    <row r="3858" spans="1:48" ht="10.95" customHeight="1" outlineLevel="1" x14ac:dyDescent="0.25">
      <c r="A3858" t="s">
        <v>2086</v>
      </c>
      <c r="C3858" s="3" t="s">
        <v>12986</v>
      </c>
      <c r="D3858" s="3">
        <v>2796</v>
      </c>
      <c r="E3858" s="9">
        <v>2018</v>
      </c>
      <c r="F3858" s="7" t="s">
        <v>3776</v>
      </c>
      <c r="G3858" s="7" t="s">
        <v>5401</v>
      </c>
      <c r="H3858" s="8" t="s">
        <v>8996</v>
      </c>
      <c r="I3858" s="8" t="s">
        <v>8997</v>
      </c>
      <c r="J3858" s="19">
        <v>3</v>
      </c>
      <c r="K3858" s="19" t="s">
        <v>7738</v>
      </c>
      <c r="L3858" s="11"/>
      <c r="M3858" s="11"/>
      <c r="N3858" s="24"/>
      <c r="P3858" s="32"/>
      <c r="T3858" s="19"/>
      <c r="U3858" s="3"/>
      <c r="X3858" t="str">
        <f t="shared" si="240"/>
        <v/>
      </c>
      <c r="Z3858" t="str">
        <f t="shared" si="241"/>
        <v/>
      </c>
      <c r="AB3858" s="9"/>
      <c r="AC3858" t="s">
        <v>8996</v>
      </c>
      <c r="AD3858">
        <f t="shared" si="242"/>
        <v>0</v>
      </c>
      <c r="AF3858" s="3"/>
      <c r="AH3858" s="9"/>
    </row>
    <row r="3859" spans="1:48" ht="10.95" customHeight="1" outlineLevel="1" x14ac:dyDescent="0.25">
      <c r="A3859" t="s">
        <v>2086</v>
      </c>
      <c r="C3859" s="3" t="s">
        <v>12986</v>
      </c>
      <c r="D3859" s="3">
        <v>2799</v>
      </c>
      <c r="E3859" s="9">
        <v>2018</v>
      </c>
      <c r="F3859" s="7" t="s">
        <v>3776</v>
      </c>
      <c r="G3859" s="7" t="s">
        <v>5401</v>
      </c>
      <c r="H3859" s="8" t="s">
        <v>8996</v>
      </c>
      <c r="I3859" s="8" t="s">
        <v>8997</v>
      </c>
      <c r="J3859" s="19">
        <v>3</v>
      </c>
      <c r="K3859" s="19" t="s">
        <v>7738</v>
      </c>
      <c r="L3859" s="11"/>
      <c r="M3859" s="11"/>
      <c r="N3859" s="24"/>
      <c r="P3859" s="32"/>
      <c r="T3859" s="19"/>
      <c r="U3859" s="3"/>
      <c r="X3859" t="str">
        <f t="shared" si="240"/>
        <v/>
      </c>
      <c r="Z3859" t="str">
        <f t="shared" si="241"/>
        <v/>
      </c>
      <c r="AB3859" s="9"/>
      <c r="AC3859" t="s">
        <v>8996</v>
      </c>
      <c r="AD3859">
        <f t="shared" si="242"/>
        <v>0</v>
      </c>
      <c r="AF3859" s="3"/>
      <c r="AH3859" s="9"/>
    </row>
    <row r="3860" spans="1:48" ht="10.95" customHeight="1" outlineLevel="1" x14ac:dyDescent="0.25">
      <c r="A3860" t="s">
        <v>2086</v>
      </c>
      <c r="C3860" s="3" t="s">
        <v>12986</v>
      </c>
      <c r="D3860" s="3">
        <v>2821</v>
      </c>
      <c r="E3860" s="9">
        <v>2019</v>
      </c>
      <c r="F3860" s="7" t="s">
        <v>20508</v>
      </c>
      <c r="G3860" s="7" t="s">
        <v>5401</v>
      </c>
      <c r="H3860" s="8" t="s">
        <v>6590</v>
      </c>
      <c r="I3860" s="8" t="s">
        <v>20504</v>
      </c>
      <c r="J3860" s="19">
        <v>1</v>
      </c>
      <c r="K3860" s="19" t="s">
        <v>7736</v>
      </c>
      <c r="L3860" s="11">
        <v>1.1000000000000001</v>
      </c>
      <c r="M3860" s="11"/>
      <c r="N3860" s="24"/>
      <c r="P3860" s="32"/>
      <c r="T3860" s="19"/>
      <c r="U3860" s="3"/>
      <c r="X3860" t="str">
        <f t="shared" si="240"/>
        <v/>
      </c>
      <c r="Z3860" t="str">
        <f t="shared" si="241"/>
        <v/>
      </c>
      <c r="AB3860" s="9"/>
      <c r="AC3860" t="s">
        <v>6590</v>
      </c>
      <c r="AD3860">
        <f t="shared" si="242"/>
        <v>0</v>
      </c>
      <c r="AF3860" s="3"/>
      <c r="AH3860" s="9"/>
    </row>
    <row r="3861" spans="1:48" ht="10.95" customHeight="1" outlineLevel="1" x14ac:dyDescent="0.25">
      <c r="A3861" t="s">
        <v>2086</v>
      </c>
      <c r="C3861" s="3" t="s">
        <v>12986</v>
      </c>
      <c r="D3861" s="3">
        <v>2822</v>
      </c>
      <c r="E3861" s="9">
        <v>2019</v>
      </c>
      <c r="F3861" s="7" t="s">
        <v>20509</v>
      </c>
      <c r="G3861" s="7" t="s">
        <v>5401</v>
      </c>
      <c r="H3861" s="8" t="s">
        <v>2088</v>
      </c>
      <c r="I3861" s="8" t="s">
        <v>20504</v>
      </c>
      <c r="J3861" s="19">
        <v>1</v>
      </c>
      <c r="K3861" s="19" t="s">
        <v>7736</v>
      </c>
      <c r="L3861" s="11">
        <v>1.1000000000000001</v>
      </c>
      <c r="M3861" s="11"/>
      <c r="N3861" s="24"/>
      <c r="P3861" s="32"/>
      <c r="T3861" s="19"/>
      <c r="U3861" s="3"/>
      <c r="X3861" t="str">
        <f t="shared" si="240"/>
        <v/>
      </c>
      <c r="Z3861" t="str">
        <f t="shared" si="241"/>
        <v/>
      </c>
      <c r="AB3861" s="9"/>
      <c r="AC3861" t="s">
        <v>2088</v>
      </c>
      <c r="AD3861">
        <f t="shared" si="242"/>
        <v>0</v>
      </c>
      <c r="AF3861" s="3"/>
      <c r="AH3861" s="9"/>
    </row>
    <row r="3862" spans="1:48" ht="10.95" customHeight="1" outlineLevel="1" x14ac:dyDescent="0.25">
      <c r="A3862" t="s">
        <v>2086</v>
      </c>
      <c r="C3862" s="3" t="s">
        <v>12986</v>
      </c>
      <c r="D3862" s="3">
        <v>2823</v>
      </c>
      <c r="E3862" s="9">
        <v>2019</v>
      </c>
      <c r="F3862" s="7" t="s">
        <v>20507</v>
      </c>
      <c r="G3862" s="7" t="s">
        <v>5401</v>
      </c>
      <c r="H3862" s="8" t="s">
        <v>4717</v>
      </c>
      <c r="I3862" s="8" t="s">
        <v>20504</v>
      </c>
      <c r="J3862" s="19">
        <v>1</v>
      </c>
      <c r="K3862" s="19" t="s">
        <v>7736</v>
      </c>
      <c r="L3862" s="11">
        <v>1.1000000000000001</v>
      </c>
      <c r="M3862" s="11"/>
      <c r="N3862" s="24"/>
      <c r="P3862" s="32"/>
      <c r="T3862" s="19"/>
      <c r="U3862" s="3"/>
      <c r="X3862" t="str">
        <f t="shared" si="240"/>
        <v/>
      </c>
      <c r="Z3862" t="str">
        <f t="shared" si="241"/>
        <v/>
      </c>
      <c r="AB3862" s="9"/>
      <c r="AC3862" t="s">
        <v>4717</v>
      </c>
      <c r="AD3862">
        <f t="shared" si="242"/>
        <v>0</v>
      </c>
      <c r="AF3862" s="3"/>
      <c r="AH3862" s="9"/>
    </row>
    <row r="3863" spans="1:48" ht="10.95" customHeight="1" outlineLevel="1" x14ac:dyDescent="0.25">
      <c r="A3863" t="s">
        <v>2086</v>
      </c>
      <c r="C3863" s="3" t="s">
        <v>12986</v>
      </c>
      <c r="D3863" s="3">
        <v>2824</v>
      </c>
      <c r="E3863" s="9">
        <v>2019</v>
      </c>
      <c r="F3863" s="7" t="s">
        <v>20505</v>
      </c>
      <c r="G3863" s="7" t="s">
        <v>5401</v>
      </c>
      <c r="H3863" s="8" t="s">
        <v>20506</v>
      </c>
      <c r="I3863" s="8" t="s">
        <v>20504</v>
      </c>
      <c r="J3863" s="19">
        <v>1</v>
      </c>
      <c r="K3863" s="19" t="s">
        <v>7736</v>
      </c>
      <c r="L3863" s="11">
        <v>1.1000000000000001</v>
      </c>
      <c r="M3863" s="11"/>
      <c r="N3863" s="24"/>
      <c r="P3863" s="32"/>
      <c r="T3863" s="19"/>
      <c r="U3863" s="3"/>
      <c r="X3863" t="str">
        <f t="shared" si="240"/>
        <v/>
      </c>
      <c r="Z3863" t="str">
        <f t="shared" si="241"/>
        <v/>
      </c>
      <c r="AB3863" s="9"/>
      <c r="AC3863" t="s">
        <v>20506</v>
      </c>
      <c r="AD3863">
        <f t="shared" si="242"/>
        <v>0</v>
      </c>
      <c r="AF3863" s="3"/>
      <c r="AH3863" s="9"/>
    </row>
    <row r="3864" spans="1:48" ht="10.95" customHeight="1" outlineLevel="1" x14ac:dyDescent="0.25">
      <c r="A3864" t="s">
        <v>2086</v>
      </c>
      <c r="C3864" s="3" t="s">
        <v>12986</v>
      </c>
      <c r="D3864" s="3">
        <v>2825</v>
      </c>
      <c r="E3864" s="9">
        <v>2019</v>
      </c>
      <c r="F3864" s="7" t="s">
        <v>20502</v>
      </c>
      <c r="G3864" s="7" t="s">
        <v>5401</v>
      </c>
      <c r="H3864" s="8" t="s">
        <v>20503</v>
      </c>
      <c r="I3864" s="8" t="s">
        <v>20504</v>
      </c>
      <c r="J3864" s="19">
        <v>1</v>
      </c>
      <c r="K3864" s="19" t="s">
        <v>7736</v>
      </c>
      <c r="L3864" s="11">
        <v>2.2000000000000002</v>
      </c>
      <c r="M3864" s="11"/>
      <c r="N3864" s="24"/>
      <c r="P3864" s="32"/>
      <c r="T3864" s="19"/>
      <c r="U3864" s="3"/>
      <c r="X3864" t="str">
        <f t="shared" si="240"/>
        <v/>
      </c>
      <c r="Z3864" t="str">
        <f t="shared" si="241"/>
        <v/>
      </c>
      <c r="AB3864" s="9"/>
      <c r="AC3864" t="s">
        <v>20503</v>
      </c>
      <c r="AD3864">
        <f t="shared" si="242"/>
        <v>0</v>
      </c>
      <c r="AF3864" s="3"/>
      <c r="AH3864" s="9"/>
    </row>
    <row r="3865" spans="1:48" ht="10.95" customHeight="1" x14ac:dyDescent="0.25">
      <c r="A3865" t="s">
        <v>9813</v>
      </c>
      <c r="B3865" t="s">
        <v>12015</v>
      </c>
      <c r="C3865" s="3" t="s">
        <v>11994</v>
      </c>
      <c r="E3865" s="9"/>
      <c r="F3865" s="7"/>
      <c r="G3865" s="7"/>
      <c r="H3865" s="8"/>
      <c r="I3865" s="8"/>
      <c r="J3865" s="19"/>
      <c r="K3865" s="19"/>
      <c r="L3865" s="11"/>
      <c r="M3865" s="11">
        <f>SUM(L3866:L3880)</f>
        <v>27.5</v>
      </c>
      <c r="N3865" s="24">
        <v>2419</v>
      </c>
      <c r="O3865">
        <f>COUNTIF(K3866:K3880,"*")</f>
        <v>15</v>
      </c>
      <c r="P3865" s="32">
        <f>O3865/N3865</f>
        <v>6.2009094667217855E-3</v>
      </c>
      <c r="Q3865">
        <f>COUNTIF(K3866:K3880,"Y")+COUNTIF(K3866:K3880,"S")</f>
        <v>13</v>
      </c>
      <c r="T3865" s="19" t="s">
        <v>7736</v>
      </c>
      <c r="U3865" s="3"/>
      <c r="V3865" t="s">
        <v>18652</v>
      </c>
      <c r="X3865" t="str">
        <f t="shared" si="240"/>
        <v/>
      </c>
      <c r="Z3865" t="str">
        <f t="shared" si="241"/>
        <v/>
      </c>
      <c r="AB3865" s="9"/>
      <c r="AE3865">
        <f>COUNTIF(AD3866:AD3880,"1")</f>
        <v>3</v>
      </c>
      <c r="AF3865" s="3"/>
      <c r="AH3865" s="9"/>
      <c r="AI3865">
        <f>COUNTIF($J3866:$J3880,"1")-COUNTIFS($J3866:$J3880,"1",$K3866:$K3880,"V")</f>
        <v>2</v>
      </c>
      <c r="AJ3865">
        <f>COUNTIFS($J3866:$J3880,"1",$K3866:$K3880,"Y")+COUNTIFS($J3866:$J3880,"1",$K3866:$K3880,"s")</f>
        <v>0</v>
      </c>
      <c r="AK3865">
        <f>COUNTIF($J3866:$J3880,"2")-COUNTIFS($J3866:$J3880,"2",$K3866:$K3880,"V")</f>
        <v>0</v>
      </c>
      <c r="AL3865">
        <f>COUNTIFS($J3866:$J3880,"2",$K3866:$K3880,"Y")+COUNTIFS($J3866:$J3880,"2",$K3866:$K3880,"s")</f>
        <v>0</v>
      </c>
      <c r="AM3865">
        <f>COUNTIF($J3866:$J3880,"3")-COUNTIFS($J3866:$J3880,"3",$K3866:$K3880,"V")</f>
        <v>5</v>
      </c>
      <c r="AN3865">
        <f>COUNTIFS($J3866:$J3880,"3",$K3866:$K3880,"Y")+COUNTIFS($J3866:$J3880,"3",$K3866:$K3880,"s")</f>
        <v>5</v>
      </c>
      <c r="AO3865">
        <f>COUNTIF($J3866:$J3880,"4")-COUNTIFS($J3866:$J3880,"4",$K3866:$K3880,"V")</f>
        <v>0</v>
      </c>
      <c r="AP3865">
        <f>COUNTIFS($J3866:$J3880,"4",$K3866:$K3880,"Y")+COUNTIFS($J3866:$J3880,"4",$K3866:$K3880,"s")</f>
        <v>0</v>
      </c>
      <c r="AQ3865">
        <f>COUNTIF($J3866:$J3880,"5")-COUNTIFS($J3866:$J3880,"5",$K3866:$K3880,"V")</f>
        <v>0</v>
      </c>
      <c r="AR3865">
        <f>COUNTIFS($J3866:$J3880,"5",$K3866:$K3880,"Y")+COUNTIFS($J3866:$J3880,"5",$K3866:$K3880,"s")</f>
        <v>0</v>
      </c>
      <c r="AS3865">
        <f>COUNTIF($J3866:$J3880,"6")-COUNTIFS($J3866:$J3880,"6",$K3866:$K3880,"V")</f>
        <v>0</v>
      </c>
      <c r="AT3865">
        <f>COUNTIFS($J3866:$J3880,"6",$K3866:$K3880,"Y")+COUNTIFS($J3866:$J3880,"6",$K3866:$K3880,"s")</f>
        <v>0</v>
      </c>
      <c r="AU3865">
        <f>COUNTIF($J3866:$J3880,"7")-COUNTIFS($J3866:$J3880,"7",$K3866:$K3880,"V")</f>
        <v>8</v>
      </c>
      <c r="AV3865">
        <f>COUNTIFS($J3866:$J3880,"7",$K3866:$K3880,"Y")+COUNTIFS($J3866:$J3880,"7",$K3866:$K3880,"s")</f>
        <v>8</v>
      </c>
    </row>
    <row r="3866" spans="1:48" ht="10.95" customHeight="1" outlineLevel="1" x14ac:dyDescent="0.25">
      <c r="A3866" t="s">
        <v>5265</v>
      </c>
      <c r="C3866" s="3" t="s">
        <v>11994</v>
      </c>
      <c r="D3866" s="3">
        <v>29</v>
      </c>
      <c r="E3866" s="9">
        <v>1972</v>
      </c>
      <c r="F3866" s="7" t="s">
        <v>1101</v>
      </c>
      <c r="G3866" s="7" t="s">
        <v>5401</v>
      </c>
      <c r="H3866" s="8" t="s">
        <v>9146</v>
      </c>
      <c r="I3866" s="8" t="s">
        <v>7254</v>
      </c>
      <c r="J3866" s="19">
        <v>3</v>
      </c>
      <c r="K3866" s="19" t="s">
        <v>7736</v>
      </c>
      <c r="L3866" s="11">
        <v>0.5</v>
      </c>
      <c r="M3866" s="11"/>
      <c r="N3866" s="24"/>
      <c r="P3866" s="32"/>
      <c r="S3866">
        <v>1</v>
      </c>
      <c r="T3866" s="19"/>
      <c r="U3866" s="3" t="s">
        <v>4065</v>
      </c>
      <c r="X3866" t="str">
        <f t="shared" si="240"/>
        <v/>
      </c>
      <c r="Z3866" t="str">
        <f t="shared" si="241"/>
        <v/>
      </c>
      <c r="AB3866" s="9"/>
      <c r="AC3866" t="s">
        <v>9146</v>
      </c>
      <c r="AD3866">
        <f t="shared" ref="AD3866:AD3880" si="243">COUNTIF(H3866,"*Fuji*")</f>
        <v>0</v>
      </c>
      <c r="AF3866" s="3"/>
      <c r="AG3866" t="s">
        <v>4924</v>
      </c>
      <c r="AH3866" s="9" t="s">
        <v>4613</v>
      </c>
    </row>
    <row r="3867" spans="1:48" ht="10.95" customHeight="1" outlineLevel="1" x14ac:dyDescent="0.25">
      <c r="A3867" t="s">
        <v>5265</v>
      </c>
      <c r="C3867" s="3" t="s">
        <v>11994</v>
      </c>
      <c r="D3867" s="3">
        <v>32</v>
      </c>
      <c r="E3867" s="9">
        <v>1972</v>
      </c>
      <c r="F3867" s="7" t="s">
        <v>633</v>
      </c>
      <c r="G3867" s="7" t="s">
        <v>5401</v>
      </c>
      <c r="H3867" s="8" t="s">
        <v>9146</v>
      </c>
      <c r="I3867" s="8" t="s">
        <v>7254</v>
      </c>
      <c r="J3867" s="19">
        <v>3</v>
      </c>
      <c r="K3867" s="19" t="s">
        <v>7736</v>
      </c>
      <c r="L3867" s="11">
        <v>0.5</v>
      </c>
      <c r="M3867" s="11"/>
      <c r="N3867" s="24"/>
      <c r="P3867" s="32"/>
      <c r="S3867">
        <v>1</v>
      </c>
      <c r="T3867" s="19"/>
      <c r="U3867" s="3" t="s">
        <v>4065</v>
      </c>
      <c r="X3867" t="str">
        <f t="shared" si="240"/>
        <v/>
      </c>
      <c r="Z3867" t="str">
        <f t="shared" si="241"/>
        <v/>
      </c>
      <c r="AB3867" s="9"/>
      <c r="AC3867" t="s">
        <v>9146</v>
      </c>
      <c r="AD3867">
        <f t="shared" si="243"/>
        <v>0</v>
      </c>
      <c r="AF3867" s="3"/>
      <c r="AG3867" t="s">
        <v>4924</v>
      </c>
      <c r="AH3867" s="9" t="s">
        <v>4613</v>
      </c>
    </row>
    <row r="3868" spans="1:48" ht="10.95" customHeight="1" outlineLevel="1" x14ac:dyDescent="0.25">
      <c r="A3868" t="s">
        <v>5265</v>
      </c>
      <c r="C3868" s="3" t="s">
        <v>11994</v>
      </c>
      <c r="D3868" s="3">
        <v>33</v>
      </c>
      <c r="E3868" s="9">
        <v>1972</v>
      </c>
      <c r="F3868" s="7" t="s">
        <v>1111</v>
      </c>
      <c r="G3868" s="7" t="s">
        <v>5401</v>
      </c>
      <c r="H3868" s="8" t="s">
        <v>9146</v>
      </c>
      <c r="I3868" s="8" t="s">
        <v>7254</v>
      </c>
      <c r="J3868" s="19">
        <v>3</v>
      </c>
      <c r="K3868" s="19" t="s">
        <v>7736</v>
      </c>
      <c r="L3868" s="11">
        <v>0.5</v>
      </c>
      <c r="M3868" s="11"/>
      <c r="N3868" s="24"/>
      <c r="P3868" s="32"/>
      <c r="S3868">
        <v>1</v>
      </c>
      <c r="T3868" s="19"/>
      <c r="U3868" s="3" t="s">
        <v>4065</v>
      </c>
      <c r="X3868" t="str">
        <f t="shared" si="240"/>
        <v/>
      </c>
      <c r="Z3868" t="str">
        <f t="shared" si="241"/>
        <v/>
      </c>
      <c r="AB3868" s="9"/>
      <c r="AC3868" t="s">
        <v>9146</v>
      </c>
      <c r="AD3868">
        <f t="shared" si="243"/>
        <v>0</v>
      </c>
      <c r="AF3868" s="3"/>
      <c r="AG3868" t="s">
        <v>4924</v>
      </c>
      <c r="AH3868" s="9" t="s">
        <v>4613</v>
      </c>
    </row>
    <row r="3869" spans="1:48" ht="10.95" customHeight="1" outlineLevel="1" x14ac:dyDescent="0.25">
      <c r="A3869" t="s">
        <v>5265</v>
      </c>
      <c r="C3869" s="3" t="s">
        <v>11994</v>
      </c>
      <c r="D3869" s="3">
        <v>35</v>
      </c>
      <c r="E3869" s="9">
        <v>1972</v>
      </c>
      <c r="F3869" s="7" t="s">
        <v>2533</v>
      </c>
      <c r="G3869" s="7" t="s">
        <v>5401</v>
      </c>
      <c r="H3869" s="8" t="s">
        <v>9146</v>
      </c>
      <c r="I3869" s="8" t="s">
        <v>7254</v>
      </c>
      <c r="J3869" s="19">
        <v>3</v>
      </c>
      <c r="K3869" s="19" t="s">
        <v>7736</v>
      </c>
      <c r="L3869" s="11">
        <v>0.5</v>
      </c>
      <c r="M3869" s="11"/>
      <c r="N3869" s="24"/>
      <c r="P3869" s="32"/>
      <c r="S3869">
        <v>1</v>
      </c>
      <c r="T3869" s="19"/>
      <c r="U3869" s="3" t="s">
        <v>4065</v>
      </c>
      <c r="X3869" t="str">
        <f t="shared" si="240"/>
        <v/>
      </c>
      <c r="Z3869" t="str">
        <f t="shared" si="241"/>
        <v/>
      </c>
      <c r="AB3869" s="9"/>
      <c r="AC3869" t="s">
        <v>9146</v>
      </c>
      <c r="AD3869">
        <f t="shared" si="243"/>
        <v>0</v>
      </c>
      <c r="AF3869" s="3"/>
      <c r="AG3869" t="s">
        <v>4924</v>
      </c>
      <c r="AH3869" s="9" t="s">
        <v>4613</v>
      </c>
    </row>
    <row r="3870" spans="1:48" ht="10.95" customHeight="1" outlineLevel="1" x14ac:dyDescent="0.25">
      <c r="A3870" t="s">
        <v>5265</v>
      </c>
      <c r="C3870" s="3" t="s">
        <v>11994</v>
      </c>
      <c r="D3870" s="3">
        <v>778</v>
      </c>
      <c r="E3870" s="9">
        <v>1975</v>
      </c>
      <c r="F3870" s="7" t="s">
        <v>5279</v>
      </c>
      <c r="G3870" s="7" t="s">
        <v>5401</v>
      </c>
      <c r="H3870" s="8" t="s">
        <v>5402</v>
      </c>
      <c r="I3870" s="8" t="s">
        <v>9799</v>
      </c>
      <c r="J3870" s="19">
        <v>3</v>
      </c>
      <c r="K3870" s="19" t="s">
        <v>7736</v>
      </c>
      <c r="L3870" s="11">
        <v>1.5</v>
      </c>
      <c r="M3870" s="11"/>
      <c r="N3870" s="24"/>
      <c r="P3870" s="32"/>
      <c r="S3870">
        <v>1</v>
      </c>
      <c r="T3870" s="19"/>
      <c r="U3870" s="3" t="s">
        <v>4065</v>
      </c>
      <c r="X3870" t="str">
        <f t="shared" si="240"/>
        <v/>
      </c>
      <c r="Z3870" t="str">
        <f t="shared" si="241"/>
        <v/>
      </c>
      <c r="AB3870" s="9"/>
      <c r="AC3870" t="s">
        <v>5402</v>
      </c>
      <c r="AD3870">
        <f t="shared" si="243"/>
        <v>1</v>
      </c>
      <c r="AF3870" s="3"/>
      <c r="AG3870" t="s">
        <v>4924</v>
      </c>
      <c r="AH3870" s="9" t="s">
        <v>4613</v>
      </c>
    </row>
    <row r="3871" spans="1:48" ht="10.95" customHeight="1" outlineLevel="1" x14ac:dyDescent="0.25">
      <c r="A3871" t="s">
        <v>5265</v>
      </c>
      <c r="C3871" s="3" t="s">
        <v>11994</v>
      </c>
      <c r="D3871" s="3">
        <v>1583</v>
      </c>
      <c r="E3871" s="9">
        <v>1978</v>
      </c>
      <c r="F3871" s="7" t="s">
        <v>9801</v>
      </c>
      <c r="G3871" s="7" t="s">
        <v>5401</v>
      </c>
      <c r="H3871" s="8" t="s">
        <v>5402</v>
      </c>
      <c r="I3871" s="8" t="s">
        <v>9732</v>
      </c>
      <c r="J3871" s="19">
        <v>1</v>
      </c>
      <c r="K3871" s="19" t="s">
        <v>7738</v>
      </c>
      <c r="L3871" s="11"/>
      <c r="M3871" s="11"/>
      <c r="N3871" s="24"/>
      <c r="P3871" s="32"/>
      <c r="T3871" s="19"/>
      <c r="U3871" s="3"/>
      <c r="X3871" t="str">
        <f t="shared" si="240"/>
        <v/>
      </c>
      <c r="Z3871" t="str">
        <f t="shared" si="241"/>
        <v/>
      </c>
      <c r="AB3871" s="9"/>
      <c r="AC3871" t="s">
        <v>5402</v>
      </c>
      <c r="AD3871">
        <f t="shared" si="243"/>
        <v>1</v>
      </c>
      <c r="AF3871" s="3"/>
      <c r="AH3871" s="9"/>
    </row>
    <row r="3872" spans="1:48" ht="10.95" customHeight="1" outlineLevel="1" x14ac:dyDescent="0.25">
      <c r="A3872" t="s">
        <v>5265</v>
      </c>
      <c r="C3872" s="3" t="s">
        <v>11994</v>
      </c>
      <c r="D3872" s="3" t="s">
        <v>9800</v>
      </c>
      <c r="E3872" s="9">
        <v>1978</v>
      </c>
      <c r="F3872" s="7" t="s">
        <v>9299</v>
      </c>
      <c r="G3872" s="7" t="s">
        <v>5401</v>
      </c>
      <c r="H3872" s="8" t="s">
        <v>5402</v>
      </c>
      <c r="I3872" s="8" t="s">
        <v>9732</v>
      </c>
      <c r="J3872" s="19">
        <v>1</v>
      </c>
      <c r="K3872" s="19" t="s">
        <v>7738</v>
      </c>
      <c r="L3872" s="11"/>
      <c r="M3872" s="11"/>
      <c r="N3872" s="24"/>
      <c r="P3872" s="32"/>
      <c r="T3872" s="19"/>
      <c r="U3872" s="3"/>
      <c r="X3872" t="str">
        <f t="shared" si="240"/>
        <v/>
      </c>
      <c r="Z3872">
        <f t="shared" si="241"/>
        <v>1</v>
      </c>
      <c r="AB3872" s="9"/>
      <c r="AC3872" t="s">
        <v>5402</v>
      </c>
      <c r="AD3872">
        <f t="shared" si="243"/>
        <v>1</v>
      </c>
      <c r="AF3872" s="3"/>
      <c r="AH3872" s="9"/>
    </row>
    <row r="3873" spans="1:48" ht="10.95" customHeight="1" outlineLevel="1" x14ac:dyDescent="0.25">
      <c r="A3873" t="s">
        <v>5265</v>
      </c>
      <c r="C3873" s="3" t="s">
        <v>11994</v>
      </c>
      <c r="D3873" s="3">
        <v>2002</v>
      </c>
      <c r="E3873" s="9">
        <v>1994</v>
      </c>
      <c r="F3873" s="7" t="s">
        <v>9802</v>
      </c>
      <c r="G3873" s="7" t="s">
        <v>5401</v>
      </c>
      <c r="H3873" s="8" t="s">
        <v>9664</v>
      </c>
      <c r="I3873" s="8" t="s">
        <v>7560</v>
      </c>
      <c r="J3873" s="19">
        <v>7</v>
      </c>
      <c r="K3873" s="19" t="s">
        <v>7736</v>
      </c>
      <c r="L3873" s="11">
        <v>2</v>
      </c>
      <c r="M3873" s="11"/>
      <c r="N3873" s="24"/>
      <c r="P3873" s="32"/>
      <c r="T3873" s="19"/>
      <c r="U3873" s="3"/>
      <c r="X3873" t="str">
        <f t="shared" si="240"/>
        <v/>
      </c>
      <c r="Z3873" t="str">
        <f t="shared" si="241"/>
        <v/>
      </c>
      <c r="AB3873" s="9"/>
      <c r="AC3873" t="s">
        <v>9664</v>
      </c>
      <c r="AD3873">
        <f t="shared" si="243"/>
        <v>0</v>
      </c>
      <c r="AF3873" s="3"/>
      <c r="AH3873" s="9"/>
    </row>
    <row r="3874" spans="1:48" ht="10.95" customHeight="1" outlineLevel="1" x14ac:dyDescent="0.25">
      <c r="A3874" t="s">
        <v>5265</v>
      </c>
      <c r="C3874" s="3" t="s">
        <v>11994</v>
      </c>
      <c r="D3874" s="3">
        <v>2003</v>
      </c>
      <c r="E3874" s="9">
        <v>1994</v>
      </c>
      <c r="F3874" s="7" t="s">
        <v>9803</v>
      </c>
      <c r="G3874" s="7" t="s">
        <v>5401</v>
      </c>
      <c r="H3874" s="8" t="s">
        <v>9806</v>
      </c>
      <c r="I3874" s="8" t="s">
        <v>7560</v>
      </c>
      <c r="J3874" s="19">
        <v>7</v>
      </c>
      <c r="K3874" s="19" t="s">
        <v>7736</v>
      </c>
      <c r="L3874" s="11">
        <v>2</v>
      </c>
      <c r="M3874" s="11"/>
      <c r="N3874" s="24"/>
      <c r="P3874" s="32"/>
      <c r="T3874" s="19"/>
      <c r="U3874" s="3"/>
      <c r="X3874" t="str">
        <f t="shared" si="240"/>
        <v/>
      </c>
      <c r="Z3874" t="str">
        <f t="shared" si="241"/>
        <v/>
      </c>
      <c r="AB3874" s="9"/>
      <c r="AC3874" t="s">
        <v>9806</v>
      </c>
      <c r="AD3874">
        <f t="shared" si="243"/>
        <v>0</v>
      </c>
      <c r="AF3874" s="3"/>
      <c r="AH3874" s="9"/>
    </row>
    <row r="3875" spans="1:48" ht="10.95" customHeight="1" outlineLevel="1" x14ac:dyDescent="0.25">
      <c r="A3875" t="s">
        <v>5265</v>
      </c>
      <c r="C3875" s="3" t="s">
        <v>11994</v>
      </c>
      <c r="D3875" s="3">
        <v>2004</v>
      </c>
      <c r="E3875" s="9">
        <v>1994</v>
      </c>
      <c r="F3875" s="7" t="s">
        <v>9804</v>
      </c>
      <c r="G3875" s="7" t="s">
        <v>5401</v>
      </c>
      <c r="H3875" s="8" t="s">
        <v>7704</v>
      </c>
      <c r="I3875" s="8" t="s">
        <v>7560</v>
      </c>
      <c r="J3875" s="19">
        <v>7</v>
      </c>
      <c r="K3875" s="19" t="s">
        <v>7736</v>
      </c>
      <c r="L3875" s="11">
        <v>2</v>
      </c>
      <c r="M3875" s="11"/>
      <c r="N3875" s="24"/>
      <c r="P3875" s="32"/>
      <c r="T3875" s="19"/>
      <c r="U3875" s="3"/>
      <c r="X3875" t="str">
        <f t="shared" si="240"/>
        <v/>
      </c>
      <c r="Z3875" t="str">
        <f t="shared" si="241"/>
        <v/>
      </c>
      <c r="AB3875" s="9"/>
      <c r="AC3875" t="s">
        <v>7704</v>
      </c>
      <c r="AD3875">
        <f t="shared" si="243"/>
        <v>0</v>
      </c>
      <c r="AF3875" s="3"/>
      <c r="AH3875" s="9"/>
    </row>
    <row r="3876" spans="1:48" ht="10.95" customHeight="1" outlineLevel="1" x14ac:dyDescent="0.25">
      <c r="A3876" t="s">
        <v>5265</v>
      </c>
      <c r="C3876" s="3" t="s">
        <v>11994</v>
      </c>
      <c r="D3876" s="3">
        <v>2005</v>
      </c>
      <c r="E3876" s="9">
        <v>1994</v>
      </c>
      <c r="F3876" s="7" t="s">
        <v>9805</v>
      </c>
      <c r="G3876" s="7" t="s">
        <v>5401</v>
      </c>
      <c r="H3876" s="8" t="s">
        <v>9807</v>
      </c>
      <c r="I3876" s="8" t="s">
        <v>7560</v>
      </c>
      <c r="J3876" s="19">
        <v>7</v>
      </c>
      <c r="K3876" s="19" t="s">
        <v>7736</v>
      </c>
      <c r="L3876" s="11">
        <v>2</v>
      </c>
      <c r="M3876" s="11"/>
      <c r="N3876" s="24"/>
      <c r="P3876" s="32"/>
      <c r="T3876" s="19"/>
      <c r="U3876" s="3"/>
      <c r="X3876" t="str">
        <f t="shared" si="240"/>
        <v/>
      </c>
      <c r="Z3876" t="str">
        <f t="shared" si="241"/>
        <v/>
      </c>
      <c r="AB3876" s="9"/>
      <c r="AC3876" t="s">
        <v>9807</v>
      </c>
      <c r="AD3876">
        <f t="shared" si="243"/>
        <v>0</v>
      </c>
      <c r="AF3876" s="3"/>
      <c r="AH3876" s="9"/>
    </row>
    <row r="3877" spans="1:48" ht="10.95" customHeight="1" outlineLevel="1" x14ac:dyDescent="0.25">
      <c r="A3877" t="s">
        <v>5265</v>
      </c>
      <c r="C3877" s="3" t="s">
        <v>11994</v>
      </c>
      <c r="D3877" s="3">
        <v>2164</v>
      </c>
      <c r="E3877" s="9">
        <v>2003</v>
      </c>
      <c r="F3877" s="7" t="s">
        <v>9803</v>
      </c>
      <c r="G3877" s="7" t="s">
        <v>5401</v>
      </c>
      <c r="H3877" s="8" t="s">
        <v>9810</v>
      </c>
      <c r="I3877" s="8" t="s">
        <v>7560</v>
      </c>
      <c r="J3877" s="19">
        <v>7</v>
      </c>
      <c r="K3877" s="19" t="s">
        <v>7736</v>
      </c>
      <c r="L3877" s="11">
        <v>4</v>
      </c>
      <c r="M3877" s="11"/>
      <c r="N3877" s="24"/>
      <c r="P3877" s="32"/>
      <c r="T3877" s="19"/>
      <c r="U3877" s="3"/>
      <c r="X3877" t="str">
        <f t="shared" si="240"/>
        <v/>
      </c>
      <c r="Z3877" t="str">
        <f t="shared" si="241"/>
        <v/>
      </c>
      <c r="AB3877" s="9"/>
      <c r="AC3877" t="s">
        <v>9810</v>
      </c>
      <c r="AD3877">
        <f t="shared" si="243"/>
        <v>0</v>
      </c>
      <c r="AF3877" s="3"/>
      <c r="AH3877" s="9"/>
    </row>
    <row r="3878" spans="1:48" ht="10.95" customHeight="1" outlineLevel="1" x14ac:dyDescent="0.25">
      <c r="A3878" t="s">
        <v>5265</v>
      </c>
      <c r="C3878" s="3" t="s">
        <v>11994</v>
      </c>
      <c r="D3878" s="3">
        <v>2165</v>
      </c>
      <c r="E3878" s="9">
        <v>2003</v>
      </c>
      <c r="F3878" s="7" t="s">
        <v>9809</v>
      </c>
      <c r="G3878" s="7" t="s">
        <v>5401</v>
      </c>
      <c r="H3878" s="8" t="s">
        <v>9811</v>
      </c>
      <c r="I3878" s="8" t="s">
        <v>7560</v>
      </c>
      <c r="J3878" s="19">
        <v>7</v>
      </c>
      <c r="K3878" s="19" t="s">
        <v>7736</v>
      </c>
      <c r="L3878" s="11">
        <v>4</v>
      </c>
      <c r="M3878" s="11"/>
      <c r="N3878" s="24"/>
      <c r="P3878" s="32"/>
      <c r="T3878" s="19"/>
      <c r="U3878" s="3"/>
      <c r="X3878" t="str">
        <f t="shared" si="240"/>
        <v/>
      </c>
      <c r="Z3878" t="str">
        <f t="shared" si="241"/>
        <v/>
      </c>
      <c r="AB3878" s="9"/>
      <c r="AC3878" t="s">
        <v>9811</v>
      </c>
      <c r="AD3878">
        <f t="shared" si="243"/>
        <v>0</v>
      </c>
      <c r="AF3878" s="3"/>
      <c r="AH3878" s="9"/>
    </row>
    <row r="3879" spans="1:48" ht="10.95" customHeight="1" outlineLevel="1" x14ac:dyDescent="0.25">
      <c r="A3879" t="s">
        <v>5265</v>
      </c>
      <c r="C3879" s="3" t="s">
        <v>11994</v>
      </c>
      <c r="D3879" s="3">
        <v>2166</v>
      </c>
      <c r="E3879" s="9">
        <v>2003</v>
      </c>
      <c r="F3879" s="7" t="s">
        <v>9808</v>
      </c>
      <c r="G3879" s="7" t="s">
        <v>5401</v>
      </c>
      <c r="H3879" s="8" t="s">
        <v>8359</v>
      </c>
      <c r="I3879" s="8" t="s">
        <v>7560</v>
      </c>
      <c r="J3879" s="19">
        <v>7</v>
      </c>
      <c r="K3879" s="19" t="s">
        <v>7736</v>
      </c>
      <c r="L3879" s="11">
        <v>4</v>
      </c>
      <c r="M3879" s="11"/>
      <c r="N3879" s="24"/>
      <c r="P3879" s="32"/>
      <c r="T3879" s="19"/>
      <c r="U3879" s="3"/>
      <c r="X3879" t="str">
        <f t="shared" si="240"/>
        <v/>
      </c>
      <c r="Z3879" t="str">
        <f t="shared" si="241"/>
        <v/>
      </c>
      <c r="AB3879" s="9"/>
      <c r="AC3879" t="s">
        <v>8359</v>
      </c>
      <c r="AD3879">
        <f t="shared" si="243"/>
        <v>0</v>
      </c>
      <c r="AF3879" s="3"/>
      <c r="AH3879" s="9"/>
    </row>
    <row r="3880" spans="1:48" ht="10.95" customHeight="1" outlineLevel="1" x14ac:dyDescent="0.25">
      <c r="A3880" t="s">
        <v>5265</v>
      </c>
      <c r="C3880" s="3" t="s">
        <v>11994</v>
      </c>
      <c r="D3880" s="3">
        <v>2167</v>
      </c>
      <c r="E3880" s="9">
        <v>2003</v>
      </c>
      <c r="F3880" s="7" t="s">
        <v>9804</v>
      </c>
      <c r="G3880" s="7" t="s">
        <v>5401</v>
      </c>
      <c r="H3880" s="8" t="s">
        <v>9812</v>
      </c>
      <c r="I3880" s="8" t="s">
        <v>7560</v>
      </c>
      <c r="J3880" s="19">
        <v>7</v>
      </c>
      <c r="K3880" s="19" t="s">
        <v>7736</v>
      </c>
      <c r="L3880" s="11">
        <v>4</v>
      </c>
      <c r="M3880" s="11"/>
      <c r="N3880" s="24"/>
      <c r="P3880" s="32"/>
      <c r="T3880" s="19"/>
      <c r="U3880" s="3"/>
      <c r="X3880" t="str">
        <f t="shared" si="240"/>
        <v/>
      </c>
      <c r="Z3880" t="str">
        <f t="shared" si="241"/>
        <v/>
      </c>
      <c r="AB3880" s="9"/>
      <c r="AC3880" t="s">
        <v>9812</v>
      </c>
      <c r="AD3880">
        <f t="shared" si="243"/>
        <v>0</v>
      </c>
      <c r="AF3880" s="3"/>
      <c r="AH3880" s="9"/>
    </row>
    <row r="3881" spans="1:48" ht="10.95" customHeight="1" x14ac:dyDescent="0.25">
      <c r="A3881" t="s">
        <v>9844</v>
      </c>
      <c r="B3881" t="s">
        <v>12016</v>
      </c>
      <c r="C3881" s="3" t="s">
        <v>11994</v>
      </c>
      <c r="E3881" s="9"/>
      <c r="F3881" s="7"/>
      <c r="G3881" s="7"/>
      <c r="H3881" s="8"/>
      <c r="I3881" s="8"/>
      <c r="J3881" s="19"/>
      <c r="K3881" s="19"/>
      <c r="L3881" s="11"/>
      <c r="M3881" s="11">
        <f>SUM(L3882:L3915)</f>
        <v>47.899999999999991</v>
      </c>
      <c r="N3881" s="24">
        <v>2092</v>
      </c>
      <c r="O3881">
        <f>COUNTIF(K3882:K3915,"*")</f>
        <v>34</v>
      </c>
      <c r="P3881" s="32">
        <f>O3881/N3881</f>
        <v>1.6252390057361378E-2</v>
      </c>
      <c r="Q3881">
        <f>COUNTIF(K3882:K3915,"Y")+COUNTIF(K3882:K3915,"S")</f>
        <v>26</v>
      </c>
      <c r="T3881" s="19" t="s">
        <v>7736</v>
      </c>
      <c r="U3881" s="3"/>
      <c r="V3881" t="s">
        <v>18588</v>
      </c>
      <c r="X3881" t="str">
        <f t="shared" si="240"/>
        <v/>
      </c>
      <c r="Z3881" t="str">
        <f t="shared" si="241"/>
        <v/>
      </c>
      <c r="AB3881" s="9"/>
      <c r="AE3881">
        <f>COUNTIF(AD3882:AD3915,"1")</f>
        <v>0</v>
      </c>
      <c r="AF3881" s="3"/>
      <c r="AH3881" s="9"/>
      <c r="AI3881">
        <f>COUNTIF($J3882:$J3915,"1")-COUNTIFS($J3882:$J3915,"1",$K3882:$K3915,"V")</f>
        <v>11</v>
      </c>
      <c r="AJ3881">
        <f>COUNTIFS($J3882:$J3915,"1",$K3882:$K3915,"Y")+COUNTIFS($J3882:$J3915,"1",$K3882:$K3915,"s")</f>
        <v>8</v>
      </c>
      <c r="AK3881">
        <f>COUNTIF($J3882:$J3915,"2")-COUNTIFS($J3882:$J3915,"2",$K3882:$K3915,"V")</f>
        <v>3</v>
      </c>
      <c r="AL3881">
        <f>COUNTIFS($J3882:$J3915,"2",$K3882:$K3915,"Y")+COUNTIFS($J3882:$J3915,"2",$K3882:$K3915,"s")</f>
        <v>3</v>
      </c>
      <c r="AM3881">
        <f>COUNTIF($J3882:$J3915,"3")-COUNTIFS($J3882:$J3915,"3",$K3882:$K3915,"V")</f>
        <v>5</v>
      </c>
      <c r="AN3881">
        <f>COUNTIFS($J3882:$J3915,"3",$K3882:$K3915,"Y")+COUNTIFS($J3882:$J3915,"3",$K3882:$K3915,"s")</f>
        <v>3</v>
      </c>
      <c r="AO3881">
        <f>COUNTIF($J3882:$J3915,"4")-COUNTIFS($J3882:$J3915,"4",$K3882:$K3915,"V")</f>
        <v>0</v>
      </c>
      <c r="AP3881">
        <f>COUNTIFS($J3882:$J3915,"4",$K3882:$K3915,"Y")+COUNTIFS($J3882:$J3915,"4",$K3882:$K3915,"s")</f>
        <v>0</v>
      </c>
      <c r="AQ3881">
        <f>COUNTIF($J3882:$J3915,"5")-COUNTIFS($J3882:$J3915,"5",$K3882:$K3915,"V")</f>
        <v>7</v>
      </c>
      <c r="AR3881">
        <f>COUNTIFS($J3882:$J3915,"5",$K3882:$K3915,"Y")+COUNTIFS($J3882:$J3915,"5",$K3882:$K3915,"s")</f>
        <v>4</v>
      </c>
      <c r="AS3881">
        <f>COUNTIF($J3882:$J3915,"6")-COUNTIFS($J3882:$J3915,"6",$K3882:$K3915,"V")</f>
        <v>0</v>
      </c>
      <c r="AT3881">
        <f>COUNTIFS($J3882:$J3915,"6",$K3882:$K3915,"Y")+COUNTIFS($J3882:$J3915,"6",$K3882:$K3915,"s")</f>
        <v>0</v>
      </c>
      <c r="AU3881">
        <f>COUNTIF($J3882:$J3915,"7")-COUNTIFS($J3882:$J3915,"7",$K3882:$K3915,"V")</f>
        <v>8</v>
      </c>
      <c r="AV3881">
        <f>COUNTIFS($J3882:$J3915,"7",$K3882:$K3915,"Y")+COUNTIFS($J3882:$J3915,"7",$K3882:$K3915,"s")</f>
        <v>8</v>
      </c>
    </row>
    <row r="3882" spans="1:48" ht="10.95" customHeight="1" outlineLevel="1" x14ac:dyDescent="0.25">
      <c r="A3882" t="s">
        <v>5951</v>
      </c>
      <c r="C3882" s="3" t="s">
        <v>11994</v>
      </c>
      <c r="D3882" s="3">
        <v>299</v>
      </c>
      <c r="E3882" s="9">
        <v>1947</v>
      </c>
      <c r="F3882" s="7" t="s">
        <v>5282</v>
      </c>
      <c r="G3882" s="7" t="s">
        <v>3832</v>
      </c>
      <c r="H3882" s="8" t="s">
        <v>9833</v>
      </c>
      <c r="I3882" s="8" t="s">
        <v>9834</v>
      </c>
      <c r="J3882" s="19">
        <v>1</v>
      </c>
      <c r="K3882" s="19" t="s">
        <v>7738</v>
      </c>
      <c r="L3882" s="11"/>
      <c r="M3882" s="11"/>
      <c r="N3882" s="24"/>
      <c r="P3882" s="32"/>
      <c r="T3882" s="19"/>
      <c r="U3882" s="3"/>
      <c r="X3882" t="str">
        <f t="shared" si="240"/>
        <v/>
      </c>
      <c r="Z3882" t="str">
        <f t="shared" si="241"/>
        <v/>
      </c>
      <c r="AB3882" s="9"/>
      <c r="AC3882" t="s">
        <v>9833</v>
      </c>
      <c r="AD3882">
        <f t="shared" ref="AD3882:AD3915" si="244">COUNTIF(H3882,"*Fuji*")</f>
        <v>0</v>
      </c>
      <c r="AF3882" s="3"/>
      <c r="AH3882" s="9"/>
    </row>
    <row r="3883" spans="1:48" ht="10.95" customHeight="1" outlineLevel="1" x14ac:dyDescent="0.25">
      <c r="A3883" t="s">
        <v>5951</v>
      </c>
      <c r="C3883" s="3" t="s">
        <v>11994</v>
      </c>
      <c r="D3883" s="3">
        <v>311</v>
      </c>
      <c r="E3883" s="9">
        <v>1947</v>
      </c>
      <c r="F3883" s="7" t="s">
        <v>5140</v>
      </c>
      <c r="G3883" s="7" t="s">
        <v>6145</v>
      </c>
      <c r="H3883" s="8" t="s">
        <v>3006</v>
      </c>
      <c r="I3883" s="8" t="s">
        <v>9835</v>
      </c>
      <c r="J3883" s="19">
        <v>5</v>
      </c>
      <c r="K3883" s="19" t="s">
        <v>7736</v>
      </c>
      <c r="L3883" s="11">
        <v>1</v>
      </c>
      <c r="M3883" s="11"/>
      <c r="N3883" s="24"/>
      <c r="P3883" s="32"/>
      <c r="T3883" s="19"/>
      <c r="U3883" s="3">
        <v>289</v>
      </c>
      <c r="X3883" t="str">
        <f t="shared" si="240"/>
        <v/>
      </c>
      <c r="Z3883" t="str">
        <f t="shared" si="241"/>
        <v/>
      </c>
      <c r="AB3883" s="9"/>
      <c r="AC3883" t="s">
        <v>3006</v>
      </c>
      <c r="AD3883">
        <f t="shared" si="244"/>
        <v>0</v>
      </c>
      <c r="AF3883" s="3"/>
      <c r="AG3883" t="s">
        <v>3541</v>
      </c>
      <c r="AH3883" s="9" t="s">
        <v>4613</v>
      </c>
    </row>
    <row r="3884" spans="1:48" ht="10.95" customHeight="1" outlineLevel="1" x14ac:dyDescent="0.25">
      <c r="A3884" t="s">
        <v>5951</v>
      </c>
      <c r="C3884" s="3" t="s">
        <v>11994</v>
      </c>
      <c r="D3884" s="3">
        <v>315</v>
      </c>
      <c r="E3884" s="9">
        <v>1947</v>
      </c>
      <c r="F3884" s="7" t="s">
        <v>2624</v>
      </c>
      <c r="G3884" s="7" t="s">
        <v>586</v>
      </c>
      <c r="H3884" s="8" t="s">
        <v>3006</v>
      </c>
      <c r="I3884" s="8" t="s">
        <v>9835</v>
      </c>
      <c r="J3884" s="19">
        <v>5</v>
      </c>
      <c r="K3884" s="19" t="s">
        <v>7738</v>
      </c>
      <c r="L3884" s="11"/>
      <c r="M3884" s="11"/>
      <c r="N3884" s="24"/>
      <c r="P3884" s="32"/>
      <c r="T3884" s="19"/>
      <c r="U3884" s="3">
        <v>293</v>
      </c>
      <c r="X3884" t="str">
        <f t="shared" si="240"/>
        <v/>
      </c>
      <c r="Z3884" t="str">
        <f t="shared" si="241"/>
        <v/>
      </c>
      <c r="AB3884" s="9"/>
      <c r="AC3884" t="s">
        <v>3006</v>
      </c>
      <c r="AD3884">
        <f t="shared" si="244"/>
        <v>0</v>
      </c>
      <c r="AF3884" s="3"/>
      <c r="AG3884" t="s">
        <v>3541</v>
      </c>
      <c r="AH3884" s="9" t="s">
        <v>4613</v>
      </c>
    </row>
    <row r="3885" spans="1:48" ht="10.95" customHeight="1" outlineLevel="1" x14ac:dyDescent="0.25">
      <c r="A3885" t="s">
        <v>5951</v>
      </c>
      <c r="C3885" s="3" t="s">
        <v>11994</v>
      </c>
      <c r="D3885" s="3">
        <v>318</v>
      </c>
      <c r="E3885" s="9">
        <v>1947</v>
      </c>
      <c r="F3885" s="7" t="s">
        <v>1779</v>
      </c>
      <c r="G3885" s="7" t="s">
        <v>2490</v>
      </c>
      <c r="H3885" s="8" t="s">
        <v>3007</v>
      </c>
      <c r="I3885" s="8" t="s">
        <v>9835</v>
      </c>
      <c r="J3885" s="19">
        <v>3</v>
      </c>
      <c r="K3885" s="19" t="s">
        <v>7738</v>
      </c>
      <c r="L3885" s="11"/>
      <c r="M3885" s="11"/>
      <c r="N3885" s="24"/>
      <c r="P3885" s="32"/>
      <c r="T3885" s="19"/>
      <c r="U3885" s="3">
        <v>296</v>
      </c>
      <c r="X3885" t="str">
        <f t="shared" si="240"/>
        <v/>
      </c>
      <c r="Z3885" t="str">
        <f t="shared" si="241"/>
        <v/>
      </c>
      <c r="AB3885" s="9"/>
      <c r="AC3885" t="s">
        <v>3007</v>
      </c>
      <c r="AD3885">
        <f t="shared" si="244"/>
        <v>0</v>
      </c>
      <c r="AF3885" s="3"/>
      <c r="AG3885" t="s">
        <v>3541</v>
      </c>
      <c r="AH3885" s="9" t="s">
        <v>4925</v>
      </c>
    </row>
    <row r="3886" spans="1:48" ht="10.95" customHeight="1" outlineLevel="1" x14ac:dyDescent="0.25">
      <c r="A3886" t="s">
        <v>5951</v>
      </c>
      <c r="C3886" s="3" t="s">
        <v>11994</v>
      </c>
      <c r="D3886" s="3">
        <v>320</v>
      </c>
      <c r="E3886" s="9">
        <v>1947</v>
      </c>
      <c r="F3886" s="10" t="s">
        <v>5141</v>
      </c>
      <c r="G3886" s="7" t="s">
        <v>770</v>
      </c>
      <c r="H3886" s="8" t="s">
        <v>676</v>
      </c>
      <c r="I3886" s="8" t="s">
        <v>9836</v>
      </c>
      <c r="J3886" s="19">
        <v>1</v>
      </c>
      <c r="K3886" s="19" t="s">
        <v>7736</v>
      </c>
      <c r="L3886" s="11">
        <v>2.5</v>
      </c>
      <c r="M3886" s="11"/>
      <c r="N3886" s="24"/>
      <c r="P3886" s="32"/>
      <c r="T3886" s="19"/>
      <c r="U3886" s="3" t="s">
        <v>675</v>
      </c>
      <c r="X3886" t="str">
        <f t="shared" si="240"/>
        <v/>
      </c>
      <c r="Z3886" t="str">
        <f t="shared" si="241"/>
        <v/>
      </c>
      <c r="AB3886" s="9"/>
      <c r="AC3886" t="s">
        <v>676</v>
      </c>
      <c r="AD3886">
        <f t="shared" si="244"/>
        <v>0</v>
      </c>
      <c r="AF3886" s="3"/>
      <c r="AG3886" t="s">
        <v>3541</v>
      </c>
      <c r="AH3886" s="9" t="s">
        <v>4613</v>
      </c>
    </row>
    <row r="3887" spans="1:48" ht="10.95" customHeight="1" outlineLevel="1" x14ac:dyDescent="0.25">
      <c r="A3887" t="s">
        <v>5951</v>
      </c>
      <c r="C3887" s="3" t="s">
        <v>11994</v>
      </c>
      <c r="D3887" s="3" t="s">
        <v>4065</v>
      </c>
      <c r="E3887" s="9">
        <v>1947</v>
      </c>
      <c r="F3887" s="10" t="s">
        <v>5143</v>
      </c>
      <c r="G3887" s="7" t="s">
        <v>677</v>
      </c>
      <c r="H3887" s="8" t="s">
        <v>676</v>
      </c>
      <c r="I3887" s="8" t="s">
        <v>9836</v>
      </c>
      <c r="J3887" s="19">
        <v>1</v>
      </c>
      <c r="K3887" s="19" t="s">
        <v>7736</v>
      </c>
      <c r="L3887" s="11">
        <v>4</v>
      </c>
      <c r="M3887" s="11"/>
      <c r="N3887" s="24"/>
      <c r="P3887" s="32"/>
      <c r="T3887" s="19"/>
      <c r="U3887" s="3" t="s">
        <v>3378</v>
      </c>
      <c r="X3887" t="str">
        <f t="shared" si="240"/>
        <v/>
      </c>
      <c r="Z3887" t="str">
        <f t="shared" si="241"/>
        <v/>
      </c>
      <c r="AB3887" s="9"/>
      <c r="AC3887" t="s">
        <v>676</v>
      </c>
      <c r="AD3887">
        <f t="shared" si="244"/>
        <v>0</v>
      </c>
      <c r="AF3887" s="3"/>
      <c r="AG3887" t="s">
        <v>3541</v>
      </c>
      <c r="AH3887" s="9" t="s">
        <v>4613</v>
      </c>
    </row>
    <row r="3888" spans="1:48" ht="10.95" customHeight="1" outlineLevel="1" x14ac:dyDescent="0.25">
      <c r="A3888" t="s">
        <v>5951</v>
      </c>
      <c r="C3888" s="3" t="s">
        <v>11994</v>
      </c>
      <c r="D3888" s="3">
        <v>324</v>
      </c>
      <c r="E3888" s="9">
        <v>1947</v>
      </c>
      <c r="F3888" s="7" t="s">
        <v>70</v>
      </c>
      <c r="G3888" s="7" t="s">
        <v>586</v>
      </c>
      <c r="H3888" s="8" t="s">
        <v>3006</v>
      </c>
      <c r="I3888" s="8" t="s">
        <v>9836</v>
      </c>
      <c r="J3888" s="19">
        <v>5</v>
      </c>
      <c r="K3888" s="19" t="s">
        <v>7738</v>
      </c>
      <c r="L3888" s="11"/>
      <c r="M3888" s="11"/>
      <c r="N3888" s="24"/>
      <c r="P3888" s="32"/>
      <c r="T3888" s="19"/>
      <c r="U3888" s="3" t="s">
        <v>3107</v>
      </c>
      <c r="X3888" t="str">
        <f t="shared" si="240"/>
        <v/>
      </c>
      <c r="Z3888" t="str">
        <f t="shared" si="241"/>
        <v/>
      </c>
      <c r="AB3888" s="9"/>
      <c r="AC3888" t="s">
        <v>3006</v>
      </c>
      <c r="AD3888">
        <f t="shared" si="244"/>
        <v>0</v>
      </c>
      <c r="AF3888" s="3"/>
      <c r="AG3888" t="s">
        <v>3541</v>
      </c>
      <c r="AH3888" s="9" t="s">
        <v>4925</v>
      </c>
    </row>
    <row r="3889" spans="1:34" ht="10.95" customHeight="1" outlineLevel="1" x14ac:dyDescent="0.25">
      <c r="A3889" t="s">
        <v>5951</v>
      </c>
      <c r="C3889" s="3" t="s">
        <v>11994</v>
      </c>
      <c r="D3889" s="3">
        <v>326</v>
      </c>
      <c r="E3889" s="9">
        <v>1947</v>
      </c>
      <c r="F3889" s="7" t="s">
        <v>5855</v>
      </c>
      <c r="G3889" s="7" t="s">
        <v>1580</v>
      </c>
      <c r="H3889" s="8" t="s">
        <v>3007</v>
      </c>
      <c r="I3889" s="8" t="s">
        <v>9836</v>
      </c>
      <c r="J3889" s="19">
        <v>3</v>
      </c>
      <c r="K3889" s="19" t="s">
        <v>7738</v>
      </c>
      <c r="L3889" s="11"/>
      <c r="M3889" s="11"/>
      <c r="N3889" s="24"/>
      <c r="P3889" s="32"/>
      <c r="T3889" s="19"/>
      <c r="U3889" s="3" t="s">
        <v>2461</v>
      </c>
      <c r="X3889" t="str">
        <f t="shared" si="240"/>
        <v/>
      </c>
      <c r="Z3889" t="str">
        <f t="shared" si="241"/>
        <v/>
      </c>
      <c r="AB3889" s="9"/>
      <c r="AC3889" t="s">
        <v>3007</v>
      </c>
      <c r="AD3889">
        <f t="shared" si="244"/>
        <v>0</v>
      </c>
      <c r="AF3889" s="3"/>
      <c r="AG3889" t="s">
        <v>3541</v>
      </c>
      <c r="AH3889" s="9" t="s">
        <v>4925</v>
      </c>
    </row>
    <row r="3890" spans="1:34" ht="10.95" customHeight="1" outlineLevel="1" x14ac:dyDescent="0.25">
      <c r="A3890" t="s">
        <v>5951</v>
      </c>
      <c r="C3890" s="3" t="s">
        <v>11994</v>
      </c>
      <c r="D3890" s="3">
        <v>357</v>
      </c>
      <c r="E3890" s="9">
        <v>1951</v>
      </c>
      <c r="F3890" s="7" t="s">
        <v>1349</v>
      </c>
      <c r="G3890" s="7" t="s">
        <v>3834</v>
      </c>
      <c r="H3890" s="8" t="s">
        <v>3006</v>
      </c>
      <c r="I3890" s="43" t="s">
        <v>21500</v>
      </c>
      <c r="J3890" s="19">
        <v>5</v>
      </c>
      <c r="K3890" s="19" t="s">
        <v>7738</v>
      </c>
      <c r="L3890" s="11"/>
      <c r="M3890" s="11"/>
      <c r="N3890" s="24"/>
      <c r="P3890" s="32"/>
      <c r="T3890" s="19"/>
      <c r="U3890" s="3" t="s">
        <v>716</v>
      </c>
      <c r="X3890" t="str">
        <f t="shared" si="240"/>
        <v/>
      </c>
      <c r="Z3890" t="str">
        <f t="shared" si="241"/>
        <v/>
      </c>
      <c r="AB3890" s="9"/>
      <c r="AC3890" t="s">
        <v>3006</v>
      </c>
      <c r="AD3890">
        <f t="shared" si="244"/>
        <v>0</v>
      </c>
      <c r="AF3890" s="3"/>
      <c r="AG3890" t="s">
        <v>3541</v>
      </c>
      <c r="AH3890" s="9" t="s">
        <v>4613</v>
      </c>
    </row>
    <row r="3891" spans="1:34" ht="10.95" customHeight="1" outlineLevel="1" x14ac:dyDescent="0.25">
      <c r="A3891" t="s">
        <v>5951</v>
      </c>
      <c r="C3891" s="3" t="s">
        <v>11994</v>
      </c>
      <c r="D3891" s="3">
        <v>376</v>
      </c>
      <c r="E3891" s="9">
        <v>1952</v>
      </c>
      <c r="F3891" s="7" t="s">
        <v>5143</v>
      </c>
      <c r="G3891" s="7" t="s">
        <v>677</v>
      </c>
      <c r="H3891" s="8" t="s">
        <v>676</v>
      </c>
      <c r="I3891" s="8" t="s">
        <v>9837</v>
      </c>
      <c r="J3891" s="19">
        <v>1</v>
      </c>
      <c r="K3891" s="19" t="s">
        <v>7736</v>
      </c>
      <c r="L3891" s="11">
        <v>1</v>
      </c>
      <c r="M3891" s="11"/>
      <c r="N3891" s="24"/>
      <c r="P3891" s="32"/>
      <c r="T3891" s="19"/>
      <c r="U3891" s="3" t="s">
        <v>3980</v>
      </c>
      <c r="X3891" t="str">
        <f t="shared" si="240"/>
        <v/>
      </c>
      <c r="Z3891" t="str">
        <f t="shared" si="241"/>
        <v/>
      </c>
      <c r="AB3891" s="9"/>
      <c r="AC3891" t="s">
        <v>676</v>
      </c>
      <c r="AD3891">
        <f t="shared" si="244"/>
        <v>0</v>
      </c>
      <c r="AF3891" s="3"/>
      <c r="AG3891" t="s">
        <v>3541</v>
      </c>
      <c r="AH3891" s="9" t="s">
        <v>4613</v>
      </c>
    </row>
    <row r="3892" spans="1:34" ht="10.95" customHeight="1" outlineLevel="1" x14ac:dyDescent="0.25">
      <c r="A3892" t="s">
        <v>5951</v>
      </c>
      <c r="C3892" s="3" t="s">
        <v>11994</v>
      </c>
      <c r="D3892" s="3">
        <v>449</v>
      </c>
      <c r="E3892" s="9">
        <v>1959</v>
      </c>
      <c r="F3892" s="7" t="s">
        <v>5141</v>
      </c>
      <c r="G3892" s="7" t="s">
        <v>770</v>
      </c>
      <c r="H3892" s="8" t="s">
        <v>676</v>
      </c>
      <c r="I3892" s="8" t="s">
        <v>9838</v>
      </c>
      <c r="J3892" s="19">
        <v>1</v>
      </c>
      <c r="K3892" s="19" t="s">
        <v>7738</v>
      </c>
      <c r="L3892" s="11"/>
      <c r="M3892" s="11"/>
      <c r="N3892" s="24"/>
      <c r="P3892" s="32"/>
      <c r="T3892" s="19"/>
      <c r="U3892" s="3"/>
      <c r="X3892" t="str">
        <f t="shared" si="240"/>
        <v/>
      </c>
      <c r="Z3892" t="str">
        <f t="shared" si="241"/>
        <v/>
      </c>
      <c r="AB3892" s="9"/>
      <c r="AC3892" t="s">
        <v>676</v>
      </c>
      <c r="AD3892">
        <f t="shared" si="244"/>
        <v>0</v>
      </c>
      <c r="AF3892" s="3"/>
      <c r="AH3892" s="9"/>
    </row>
    <row r="3893" spans="1:34" ht="10.95" customHeight="1" outlineLevel="1" x14ac:dyDescent="0.25">
      <c r="A3893" t="s">
        <v>5951</v>
      </c>
      <c r="C3893" s="3" t="s">
        <v>11994</v>
      </c>
      <c r="D3893" s="3">
        <v>450</v>
      </c>
      <c r="E3893" s="9">
        <v>1959</v>
      </c>
      <c r="F3893" s="7" t="s">
        <v>5143</v>
      </c>
      <c r="G3893" s="7" t="s">
        <v>677</v>
      </c>
      <c r="H3893" s="8" t="s">
        <v>676</v>
      </c>
      <c r="I3893" s="8" t="s">
        <v>9838</v>
      </c>
      <c r="J3893" s="19">
        <v>1</v>
      </c>
      <c r="K3893" s="19" t="s">
        <v>7738</v>
      </c>
      <c r="L3893" s="11"/>
      <c r="M3893" s="11"/>
      <c r="N3893" s="24"/>
      <c r="P3893" s="32"/>
      <c r="T3893" s="19"/>
      <c r="U3893" s="3"/>
      <c r="X3893" t="str">
        <f t="shared" si="240"/>
        <v/>
      </c>
      <c r="Z3893" t="str">
        <f t="shared" si="241"/>
        <v/>
      </c>
      <c r="AB3893" s="9"/>
      <c r="AC3893" t="s">
        <v>676</v>
      </c>
      <c r="AD3893">
        <f t="shared" si="244"/>
        <v>0</v>
      </c>
      <c r="AF3893" s="3"/>
      <c r="AH3893" s="9"/>
    </row>
    <row r="3894" spans="1:34" ht="10.95" customHeight="1" outlineLevel="1" x14ac:dyDescent="0.25">
      <c r="A3894" t="s">
        <v>5951</v>
      </c>
      <c r="C3894" s="3" t="s">
        <v>11994</v>
      </c>
      <c r="D3894" s="3">
        <v>765</v>
      </c>
      <c r="E3894" s="9">
        <v>1972</v>
      </c>
      <c r="F3894" s="7" t="s">
        <v>5141</v>
      </c>
      <c r="G3894" s="7" t="s">
        <v>5401</v>
      </c>
      <c r="H3894" s="8" t="s">
        <v>3008</v>
      </c>
      <c r="I3894" s="8" t="s">
        <v>9839</v>
      </c>
      <c r="J3894" s="19">
        <v>3</v>
      </c>
      <c r="K3894" s="19" t="s">
        <v>7736</v>
      </c>
      <c r="L3894" s="11">
        <v>2</v>
      </c>
      <c r="M3894" s="11"/>
      <c r="N3894" s="24"/>
      <c r="P3894" s="32"/>
      <c r="T3894" s="19"/>
      <c r="U3894" s="3">
        <v>613</v>
      </c>
      <c r="X3894" t="str">
        <f t="shared" si="240"/>
        <v/>
      </c>
      <c r="Z3894" t="str">
        <f t="shared" si="241"/>
        <v/>
      </c>
      <c r="AB3894" s="9"/>
      <c r="AC3894" t="s">
        <v>3008</v>
      </c>
      <c r="AD3894">
        <f t="shared" si="244"/>
        <v>0</v>
      </c>
      <c r="AF3894" s="3"/>
      <c r="AG3894" t="s">
        <v>3541</v>
      </c>
      <c r="AH3894" s="9" t="s">
        <v>4613</v>
      </c>
    </row>
    <row r="3895" spans="1:34" ht="10.95" customHeight="1" outlineLevel="1" x14ac:dyDescent="0.25">
      <c r="A3895" t="s">
        <v>5951</v>
      </c>
      <c r="C3895" s="3" t="s">
        <v>11994</v>
      </c>
      <c r="D3895" s="3">
        <v>766</v>
      </c>
      <c r="E3895" s="9">
        <v>1972</v>
      </c>
      <c r="F3895" s="7" t="s">
        <v>2977</v>
      </c>
      <c r="G3895" s="7" t="s">
        <v>5401</v>
      </c>
      <c r="H3895" s="8" t="s">
        <v>3009</v>
      </c>
      <c r="I3895" s="8" t="s">
        <v>9839</v>
      </c>
      <c r="J3895" s="19">
        <v>3</v>
      </c>
      <c r="K3895" s="19" t="s">
        <v>7736</v>
      </c>
      <c r="L3895" s="11">
        <v>2</v>
      </c>
      <c r="M3895" s="11"/>
      <c r="N3895" s="24"/>
      <c r="P3895" s="32"/>
      <c r="T3895" s="19"/>
      <c r="U3895" s="3">
        <v>614</v>
      </c>
      <c r="X3895" t="str">
        <f t="shared" si="240"/>
        <v/>
      </c>
      <c r="Z3895" t="str">
        <f t="shared" si="241"/>
        <v/>
      </c>
      <c r="AB3895" s="9"/>
      <c r="AC3895" t="s">
        <v>3009</v>
      </c>
      <c r="AD3895">
        <f t="shared" si="244"/>
        <v>0</v>
      </c>
      <c r="AF3895" s="3"/>
      <c r="AG3895" t="s">
        <v>3541</v>
      </c>
      <c r="AH3895" s="9" t="s">
        <v>4613</v>
      </c>
    </row>
    <row r="3896" spans="1:34" ht="10.95" customHeight="1" outlineLevel="1" x14ac:dyDescent="0.25">
      <c r="A3896" t="s">
        <v>5951</v>
      </c>
      <c r="C3896" s="3" t="s">
        <v>11994</v>
      </c>
      <c r="D3896" s="3">
        <v>767</v>
      </c>
      <c r="E3896" s="9">
        <v>1972</v>
      </c>
      <c r="F3896" s="7" t="s">
        <v>5282</v>
      </c>
      <c r="G3896" s="7" t="s">
        <v>5401</v>
      </c>
      <c r="H3896" s="8" t="s">
        <v>3006</v>
      </c>
      <c r="I3896" s="8" t="s">
        <v>9839</v>
      </c>
      <c r="J3896" s="19">
        <v>5</v>
      </c>
      <c r="K3896" s="19" t="s">
        <v>7736</v>
      </c>
      <c r="L3896" s="11">
        <v>2</v>
      </c>
      <c r="M3896" s="11"/>
      <c r="N3896" s="24"/>
      <c r="P3896" s="32"/>
      <c r="T3896" s="19"/>
      <c r="U3896" s="3">
        <v>615</v>
      </c>
      <c r="X3896" t="str">
        <f t="shared" si="240"/>
        <v/>
      </c>
      <c r="Z3896" t="str">
        <f t="shared" si="241"/>
        <v/>
      </c>
      <c r="AB3896" s="9"/>
      <c r="AC3896" t="s">
        <v>3006</v>
      </c>
      <c r="AD3896">
        <f t="shared" si="244"/>
        <v>0</v>
      </c>
      <c r="AF3896" s="3"/>
      <c r="AG3896" t="s">
        <v>3541</v>
      </c>
      <c r="AH3896" s="9" t="s">
        <v>4613</v>
      </c>
    </row>
    <row r="3897" spans="1:34" ht="10.95" customHeight="1" outlineLevel="1" x14ac:dyDescent="0.25">
      <c r="A3897" t="s">
        <v>5951</v>
      </c>
      <c r="C3897" s="3" t="s">
        <v>11994</v>
      </c>
      <c r="D3897" s="3">
        <v>1458</v>
      </c>
      <c r="E3897" s="9">
        <v>1991</v>
      </c>
      <c r="F3897" s="10" t="s">
        <v>5142</v>
      </c>
      <c r="G3897" s="7" t="s">
        <v>5401</v>
      </c>
      <c r="H3897" s="8" t="s">
        <v>26</v>
      </c>
      <c r="I3897" s="8" t="s">
        <v>9841</v>
      </c>
      <c r="J3897" s="19">
        <v>1</v>
      </c>
      <c r="K3897" s="19" t="s">
        <v>7736</v>
      </c>
      <c r="L3897" s="11">
        <v>3</v>
      </c>
      <c r="M3897" s="11"/>
      <c r="N3897" s="24"/>
      <c r="P3897" s="32"/>
      <c r="T3897" s="19"/>
      <c r="U3897" s="3">
        <v>1310</v>
      </c>
      <c r="X3897" t="str">
        <f t="shared" si="240"/>
        <v/>
      </c>
      <c r="Z3897" t="str">
        <f t="shared" si="241"/>
        <v/>
      </c>
      <c r="AB3897" s="9"/>
      <c r="AC3897" t="s">
        <v>26</v>
      </c>
      <c r="AD3897">
        <f t="shared" si="244"/>
        <v>0</v>
      </c>
      <c r="AF3897" s="3"/>
      <c r="AG3897" t="s">
        <v>3541</v>
      </c>
      <c r="AH3897" s="9" t="s">
        <v>4613</v>
      </c>
    </row>
    <row r="3898" spans="1:34" ht="10.95" customHeight="1" outlineLevel="1" x14ac:dyDescent="0.25">
      <c r="A3898" t="s">
        <v>5951</v>
      </c>
      <c r="C3898" s="3" t="s">
        <v>11994</v>
      </c>
      <c r="D3898" s="3">
        <v>1517</v>
      </c>
      <c r="E3898" s="9">
        <v>1993</v>
      </c>
      <c r="F3898" s="7" t="s">
        <v>5242</v>
      </c>
      <c r="G3898" s="7" t="s">
        <v>5401</v>
      </c>
      <c r="H3898" s="8" t="s">
        <v>3010</v>
      </c>
      <c r="I3898" s="8" t="s">
        <v>9840</v>
      </c>
      <c r="J3898" s="19">
        <v>5</v>
      </c>
      <c r="K3898" s="19" t="s">
        <v>7736</v>
      </c>
      <c r="L3898" s="11">
        <v>1.5</v>
      </c>
      <c r="M3898" s="11"/>
      <c r="N3898" s="24"/>
      <c r="P3898" s="32"/>
      <c r="T3898" s="19"/>
      <c r="U3898" s="3">
        <v>1369</v>
      </c>
      <c r="X3898" t="str">
        <f t="shared" si="240"/>
        <v/>
      </c>
      <c r="Z3898" t="str">
        <f t="shared" si="241"/>
        <v/>
      </c>
      <c r="AB3898" s="9"/>
      <c r="AC3898" t="s">
        <v>3010</v>
      </c>
      <c r="AD3898">
        <f t="shared" si="244"/>
        <v>0</v>
      </c>
      <c r="AF3898" s="3"/>
      <c r="AG3898" t="s">
        <v>3541</v>
      </c>
      <c r="AH3898" s="9" t="s">
        <v>4613</v>
      </c>
    </row>
    <row r="3899" spans="1:34" ht="10.95" customHeight="1" outlineLevel="1" x14ac:dyDescent="0.25">
      <c r="A3899" t="s">
        <v>5951</v>
      </c>
      <c r="C3899" s="3" t="s">
        <v>11994</v>
      </c>
      <c r="D3899" s="3">
        <v>1518</v>
      </c>
      <c r="E3899" s="9">
        <v>1993</v>
      </c>
      <c r="F3899" s="7" t="s">
        <v>1643</v>
      </c>
      <c r="G3899" s="7" t="s">
        <v>5401</v>
      </c>
      <c r="H3899" s="8" t="s">
        <v>676</v>
      </c>
      <c r="I3899" s="8" t="s">
        <v>9840</v>
      </c>
      <c r="J3899" s="19">
        <v>1</v>
      </c>
      <c r="K3899" s="19" t="s">
        <v>7736</v>
      </c>
      <c r="L3899" s="11">
        <v>1.5</v>
      </c>
      <c r="M3899" s="11"/>
      <c r="N3899" s="24"/>
      <c r="P3899" s="32"/>
      <c r="R3899">
        <v>1</v>
      </c>
      <c r="S3899">
        <v>1</v>
      </c>
      <c r="T3899" s="19"/>
      <c r="U3899" s="3">
        <v>1370</v>
      </c>
      <c r="X3899" t="str">
        <f t="shared" si="240"/>
        <v/>
      </c>
      <c r="Z3899" t="str">
        <f t="shared" si="241"/>
        <v/>
      </c>
      <c r="AB3899" s="9"/>
      <c r="AC3899" t="s">
        <v>676</v>
      </c>
      <c r="AD3899">
        <f t="shared" si="244"/>
        <v>0</v>
      </c>
      <c r="AF3899" s="3"/>
      <c r="AG3899" t="s">
        <v>3541</v>
      </c>
      <c r="AH3899" s="9" t="s">
        <v>4613</v>
      </c>
    </row>
    <row r="3900" spans="1:34" ht="10.95" customHeight="1" outlineLevel="1" x14ac:dyDescent="0.25">
      <c r="A3900" t="s">
        <v>5951</v>
      </c>
      <c r="C3900" s="3" t="s">
        <v>11994</v>
      </c>
      <c r="D3900" s="3">
        <v>1519</v>
      </c>
      <c r="E3900" s="9">
        <v>1993</v>
      </c>
      <c r="F3900" s="7" t="s">
        <v>3424</v>
      </c>
      <c r="G3900" s="7" t="s">
        <v>5401</v>
      </c>
      <c r="H3900" s="8" t="s">
        <v>3011</v>
      </c>
      <c r="I3900" s="8" t="s">
        <v>9840</v>
      </c>
      <c r="J3900" s="19">
        <v>3</v>
      </c>
      <c r="K3900" s="19" t="s">
        <v>7736</v>
      </c>
      <c r="L3900" s="11">
        <v>1.5</v>
      </c>
      <c r="M3900" s="11"/>
      <c r="N3900" s="24"/>
      <c r="P3900" s="32"/>
      <c r="T3900" s="19"/>
      <c r="U3900" s="3">
        <v>1371</v>
      </c>
      <c r="X3900" t="str">
        <f t="shared" si="240"/>
        <v/>
      </c>
      <c r="Z3900" t="str">
        <f t="shared" si="241"/>
        <v/>
      </c>
      <c r="AB3900" s="9"/>
      <c r="AC3900" t="s">
        <v>3011</v>
      </c>
      <c r="AD3900">
        <f t="shared" si="244"/>
        <v>0</v>
      </c>
      <c r="AF3900" s="3"/>
      <c r="AG3900" t="s">
        <v>3541</v>
      </c>
      <c r="AH3900" s="9" t="s">
        <v>4613</v>
      </c>
    </row>
    <row r="3901" spans="1:34" ht="10.95" customHeight="1" outlineLevel="1" x14ac:dyDescent="0.25">
      <c r="A3901" t="s">
        <v>5951</v>
      </c>
      <c r="C3901" s="3" t="s">
        <v>11994</v>
      </c>
      <c r="D3901" s="3">
        <v>1520</v>
      </c>
      <c r="E3901" s="9">
        <v>1993</v>
      </c>
      <c r="F3901" s="7" t="s">
        <v>3970</v>
      </c>
      <c r="G3901" s="7" t="s">
        <v>5401</v>
      </c>
      <c r="H3901" s="8" t="s">
        <v>3006</v>
      </c>
      <c r="I3901" s="8" t="s">
        <v>9840</v>
      </c>
      <c r="J3901" s="19">
        <v>5</v>
      </c>
      <c r="K3901" s="19" t="s">
        <v>7736</v>
      </c>
      <c r="L3901" s="11">
        <v>1.5</v>
      </c>
      <c r="M3901" s="11"/>
      <c r="N3901" s="24"/>
      <c r="P3901" s="32"/>
      <c r="T3901" s="19"/>
      <c r="U3901" s="3">
        <v>1372</v>
      </c>
      <c r="X3901" t="str">
        <f t="shared" si="240"/>
        <v/>
      </c>
      <c r="Z3901" t="str">
        <f t="shared" si="241"/>
        <v/>
      </c>
      <c r="AB3901" s="9"/>
      <c r="AC3901" t="s">
        <v>3006</v>
      </c>
      <c r="AD3901">
        <f t="shared" si="244"/>
        <v>0</v>
      </c>
      <c r="AF3901" s="3"/>
      <c r="AG3901" t="s">
        <v>3541</v>
      </c>
      <c r="AH3901" s="9" t="s">
        <v>4613</v>
      </c>
    </row>
    <row r="3902" spans="1:34" ht="10.95" customHeight="1" outlineLevel="1" x14ac:dyDescent="0.25">
      <c r="A3902" t="s">
        <v>5951</v>
      </c>
      <c r="C3902" s="3" t="s">
        <v>11994</v>
      </c>
      <c r="D3902" s="3">
        <v>1849</v>
      </c>
      <c r="E3902" s="9">
        <v>2003</v>
      </c>
      <c r="F3902" s="7" t="s">
        <v>5243</v>
      </c>
      <c r="G3902" s="7" t="s">
        <v>5401</v>
      </c>
      <c r="H3902" s="8" t="s">
        <v>7560</v>
      </c>
      <c r="I3902" s="8" t="s">
        <v>20514</v>
      </c>
      <c r="J3902" s="19">
        <v>7</v>
      </c>
      <c r="K3902" s="19" t="s">
        <v>7736</v>
      </c>
      <c r="L3902" s="11">
        <v>2.2000000000000002</v>
      </c>
      <c r="M3902" s="11"/>
      <c r="N3902" s="24"/>
      <c r="P3902" s="32"/>
      <c r="T3902" s="19"/>
      <c r="U3902" s="3"/>
      <c r="X3902" t="str">
        <f t="shared" si="240"/>
        <v/>
      </c>
      <c r="Z3902" t="str">
        <f t="shared" si="241"/>
        <v/>
      </c>
      <c r="AB3902" s="9"/>
      <c r="AC3902" t="s">
        <v>9444</v>
      </c>
      <c r="AD3902">
        <f t="shared" si="244"/>
        <v>0</v>
      </c>
      <c r="AF3902" s="3"/>
      <c r="AH3902" s="9"/>
    </row>
    <row r="3903" spans="1:34" ht="10.95" customHeight="1" outlineLevel="1" x14ac:dyDescent="0.25">
      <c r="A3903" t="s">
        <v>5951</v>
      </c>
      <c r="C3903" s="3" t="s">
        <v>11994</v>
      </c>
      <c r="D3903" s="3">
        <v>1850</v>
      </c>
      <c r="E3903" s="9">
        <v>2003</v>
      </c>
      <c r="F3903" s="7" t="s">
        <v>1349</v>
      </c>
      <c r="G3903" s="7" t="s">
        <v>5401</v>
      </c>
      <c r="H3903" s="8" t="s">
        <v>7560</v>
      </c>
      <c r="I3903" s="8" t="s">
        <v>20514</v>
      </c>
      <c r="J3903" s="19">
        <v>7</v>
      </c>
      <c r="K3903" s="19" t="s">
        <v>7736</v>
      </c>
      <c r="L3903" s="11">
        <v>2.2000000000000002</v>
      </c>
      <c r="M3903" s="11"/>
      <c r="N3903" s="24"/>
      <c r="P3903" s="32"/>
      <c r="T3903" s="19"/>
      <c r="U3903" s="3"/>
      <c r="X3903" t="str">
        <f t="shared" si="240"/>
        <v/>
      </c>
      <c r="Z3903" t="str">
        <f t="shared" si="241"/>
        <v/>
      </c>
      <c r="AB3903" s="9"/>
      <c r="AC3903" t="s">
        <v>9444</v>
      </c>
      <c r="AD3903">
        <f t="shared" si="244"/>
        <v>0</v>
      </c>
      <c r="AF3903" s="3"/>
      <c r="AH3903" s="9"/>
    </row>
    <row r="3904" spans="1:34" ht="10.95" customHeight="1" outlineLevel="1" x14ac:dyDescent="0.25">
      <c r="A3904" t="s">
        <v>5951</v>
      </c>
      <c r="C3904" s="3" t="s">
        <v>11994</v>
      </c>
      <c r="D3904" s="3">
        <v>1851</v>
      </c>
      <c r="E3904" s="9">
        <v>2003</v>
      </c>
      <c r="F3904" s="7" t="s">
        <v>5298</v>
      </c>
      <c r="G3904" s="7" t="s">
        <v>5401</v>
      </c>
      <c r="H3904" s="8" t="s">
        <v>7560</v>
      </c>
      <c r="I3904" s="8" t="s">
        <v>20514</v>
      </c>
      <c r="J3904" s="19">
        <v>7</v>
      </c>
      <c r="K3904" s="19" t="s">
        <v>7736</v>
      </c>
      <c r="L3904" s="11">
        <v>2.2000000000000002</v>
      </c>
      <c r="M3904" s="11"/>
      <c r="N3904" s="24"/>
      <c r="P3904" s="32"/>
      <c r="T3904" s="19"/>
      <c r="U3904" s="3"/>
      <c r="X3904" t="str">
        <f t="shared" si="240"/>
        <v/>
      </c>
      <c r="Z3904" t="str">
        <f t="shared" si="241"/>
        <v/>
      </c>
      <c r="AB3904" s="9"/>
      <c r="AC3904" t="s">
        <v>9444</v>
      </c>
      <c r="AD3904">
        <f t="shared" si="244"/>
        <v>0</v>
      </c>
      <c r="AF3904" s="3"/>
      <c r="AH3904" s="9"/>
    </row>
    <row r="3905" spans="1:48" ht="10.95" customHeight="1" outlineLevel="1" x14ac:dyDescent="0.25">
      <c r="A3905" t="s">
        <v>5951</v>
      </c>
      <c r="C3905" s="3" t="s">
        <v>11994</v>
      </c>
      <c r="D3905" s="3">
        <v>1852</v>
      </c>
      <c r="E3905" s="9">
        <v>2003</v>
      </c>
      <c r="F3905" s="10" t="s">
        <v>3972</v>
      </c>
      <c r="G3905" s="7" t="s">
        <v>5401</v>
      </c>
      <c r="H3905" s="8" t="s">
        <v>7560</v>
      </c>
      <c r="I3905" s="8" t="s">
        <v>20514</v>
      </c>
      <c r="J3905" s="19">
        <v>7</v>
      </c>
      <c r="K3905" s="19" t="s">
        <v>7736</v>
      </c>
      <c r="L3905" s="11">
        <v>2.2000000000000002</v>
      </c>
      <c r="M3905" s="11"/>
      <c r="N3905" s="24"/>
      <c r="P3905" s="32"/>
      <c r="T3905" s="19"/>
      <c r="U3905" s="3"/>
      <c r="X3905" t="str">
        <f t="shared" si="240"/>
        <v/>
      </c>
      <c r="Z3905" t="str">
        <f t="shared" si="241"/>
        <v/>
      </c>
      <c r="AB3905" s="9"/>
      <c r="AC3905" t="s">
        <v>9444</v>
      </c>
      <c r="AD3905">
        <f t="shared" si="244"/>
        <v>0</v>
      </c>
      <c r="AF3905" s="3"/>
      <c r="AH3905" s="9"/>
    </row>
    <row r="3906" spans="1:48" ht="10.95" customHeight="1" outlineLevel="1" x14ac:dyDescent="0.25">
      <c r="A3906" t="s">
        <v>5951</v>
      </c>
      <c r="C3906" s="3" t="s">
        <v>11994</v>
      </c>
      <c r="D3906" s="3">
        <v>1917</v>
      </c>
      <c r="E3906" s="9">
        <v>2007</v>
      </c>
      <c r="F3906" s="7" t="s">
        <v>2351</v>
      </c>
      <c r="G3906" s="7" t="s">
        <v>5401</v>
      </c>
      <c r="H3906" s="8" t="s">
        <v>7560</v>
      </c>
      <c r="I3906" s="8" t="s">
        <v>7560</v>
      </c>
      <c r="J3906" s="19">
        <v>7</v>
      </c>
      <c r="K3906" s="19" t="s">
        <v>7736</v>
      </c>
      <c r="L3906" s="11">
        <v>1.65</v>
      </c>
      <c r="M3906" s="11"/>
      <c r="N3906" s="24"/>
      <c r="P3906" s="32"/>
      <c r="T3906" s="19"/>
      <c r="U3906" s="3"/>
      <c r="X3906" t="str">
        <f t="shared" ref="X3906:X3969" si="245">IF(COUNTIF(F3906,"*fdc*"),1,"")</f>
        <v/>
      </c>
      <c r="Z3906" t="str">
        <f t="shared" ref="Z3906:Z3969" si="246">IF(COUNTIF(F3906,"*s/s*"),1,"")</f>
        <v/>
      </c>
      <c r="AB3906" s="9"/>
      <c r="AC3906" t="s">
        <v>9811</v>
      </c>
      <c r="AD3906">
        <f t="shared" si="244"/>
        <v>0</v>
      </c>
      <c r="AF3906" s="3"/>
      <c r="AH3906" s="9"/>
    </row>
    <row r="3907" spans="1:48" ht="10.95" customHeight="1" outlineLevel="1" x14ac:dyDescent="0.25">
      <c r="A3907" t="s">
        <v>5951</v>
      </c>
      <c r="C3907" s="3" t="s">
        <v>11994</v>
      </c>
      <c r="D3907" s="3">
        <v>1918</v>
      </c>
      <c r="E3907" s="9">
        <v>2007</v>
      </c>
      <c r="F3907" s="7" t="s">
        <v>1349</v>
      </c>
      <c r="G3907" s="7" t="s">
        <v>5401</v>
      </c>
      <c r="H3907" s="8" t="s">
        <v>7560</v>
      </c>
      <c r="I3907" s="8" t="s">
        <v>7560</v>
      </c>
      <c r="J3907" s="19">
        <v>7</v>
      </c>
      <c r="K3907" s="19" t="s">
        <v>7736</v>
      </c>
      <c r="L3907" s="11">
        <v>1.65</v>
      </c>
      <c r="M3907" s="11"/>
      <c r="N3907" s="24"/>
      <c r="P3907" s="32"/>
      <c r="T3907" s="19"/>
      <c r="U3907" s="3"/>
      <c r="X3907" t="str">
        <f t="shared" si="245"/>
        <v/>
      </c>
      <c r="Z3907" t="str">
        <f t="shared" si="246"/>
        <v/>
      </c>
      <c r="AB3907" s="9"/>
      <c r="AC3907" t="s">
        <v>8359</v>
      </c>
      <c r="AD3907">
        <f t="shared" si="244"/>
        <v>0</v>
      </c>
      <c r="AF3907" s="3"/>
      <c r="AH3907" s="9"/>
    </row>
    <row r="3908" spans="1:48" ht="10.95" customHeight="1" outlineLevel="1" x14ac:dyDescent="0.25">
      <c r="A3908" t="s">
        <v>5951</v>
      </c>
      <c r="C3908" s="3" t="s">
        <v>11994</v>
      </c>
      <c r="D3908" s="3">
        <v>1919</v>
      </c>
      <c r="E3908" s="9">
        <v>2007</v>
      </c>
      <c r="F3908" s="10" t="s">
        <v>3970</v>
      </c>
      <c r="G3908" s="7" t="s">
        <v>5401</v>
      </c>
      <c r="H3908" s="8" t="s">
        <v>7560</v>
      </c>
      <c r="I3908" s="8" t="s">
        <v>7560</v>
      </c>
      <c r="J3908" s="19">
        <v>7</v>
      </c>
      <c r="K3908" s="19" t="s">
        <v>7736</v>
      </c>
      <c r="L3908" s="11">
        <v>1.65</v>
      </c>
      <c r="M3908" s="11"/>
      <c r="N3908" s="24"/>
      <c r="P3908" s="32"/>
      <c r="T3908" s="19"/>
      <c r="U3908" s="3"/>
      <c r="X3908" t="str">
        <f t="shared" si="245"/>
        <v/>
      </c>
      <c r="Z3908" t="str">
        <f t="shared" si="246"/>
        <v/>
      </c>
      <c r="AB3908" s="9"/>
      <c r="AC3908" t="s">
        <v>20515</v>
      </c>
      <c r="AD3908">
        <f t="shared" si="244"/>
        <v>0</v>
      </c>
      <c r="AF3908" s="3"/>
      <c r="AH3908" s="9"/>
    </row>
    <row r="3909" spans="1:48" ht="10.95" customHeight="1" outlineLevel="1" x14ac:dyDescent="0.25">
      <c r="A3909" t="s">
        <v>5951</v>
      </c>
      <c r="C3909" s="3" t="s">
        <v>11994</v>
      </c>
      <c r="D3909" s="3">
        <v>1920</v>
      </c>
      <c r="E3909" s="9">
        <v>2007</v>
      </c>
      <c r="F3909" s="10" t="s">
        <v>3972</v>
      </c>
      <c r="G3909" s="7" t="s">
        <v>5401</v>
      </c>
      <c r="H3909" s="8" t="s">
        <v>7560</v>
      </c>
      <c r="I3909" s="8" t="s">
        <v>7560</v>
      </c>
      <c r="J3909" s="19">
        <v>7</v>
      </c>
      <c r="K3909" s="19" t="s">
        <v>7736</v>
      </c>
      <c r="L3909" s="11">
        <v>1.65</v>
      </c>
      <c r="M3909" s="11"/>
      <c r="N3909" s="24"/>
      <c r="P3909" s="32"/>
      <c r="T3909" s="19"/>
      <c r="U3909" s="3"/>
      <c r="X3909" t="str">
        <f t="shared" si="245"/>
        <v/>
      </c>
      <c r="Z3909" t="str">
        <f t="shared" si="246"/>
        <v/>
      </c>
      <c r="AB3909" s="9"/>
      <c r="AC3909" t="s">
        <v>20516</v>
      </c>
      <c r="AD3909">
        <f t="shared" si="244"/>
        <v>0</v>
      </c>
      <c r="AF3909" s="3"/>
      <c r="AH3909" s="9"/>
    </row>
    <row r="3910" spans="1:48" ht="10.95" customHeight="1" outlineLevel="1" x14ac:dyDescent="0.25">
      <c r="A3910" t="s">
        <v>5951</v>
      </c>
      <c r="C3910" s="3" t="s">
        <v>11994</v>
      </c>
      <c r="D3910" s="3">
        <v>2001</v>
      </c>
      <c r="E3910" s="9">
        <v>2014</v>
      </c>
      <c r="F3910" s="7" t="s">
        <v>5143</v>
      </c>
      <c r="G3910" s="7" t="s">
        <v>5401</v>
      </c>
      <c r="H3910" s="8" t="s">
        <v>9843</v>
      </c>
      <c r="I3910" s="8" t="s">
        <v>9842</v>
      </c>
      <c r="J3910" s="19">
        <v>2</v>
      </c>
      <c r="K3910" s="19" t="s">
        <v>7736</v>
      </c>
      <c r="L3910" s="11">
        <v>1.5</v>
      </c>
      <c r="M3910" s="11"/>
      <c r="N3910" s="24"/>
      <c r="P3910" s="32"/>
      <c r="T3910" s="19"/>
      <c r="U3910" s="3"/>
      <c r="X3910" t="str">
        <f t="shared" si="245"/>
        <v/>
      </c>
      <c r="Z3910" t="str">
        <f t="shared" si="246"/>
        <v/>
      </c>
      <c r="AB3910" s="9"/>
      <c r="AC3910" t="s">
        <v>9843</v>
      </c>
      <c r="AD3910">
        <f t="shared" si="244"/>
        <v>0</v>
      </c>
      <c r="AF3910" s="3"/>
      <c r="AH3910" s="9"/>
    </row>
    <row r="3911" spans="1:48" ht="10.95" customHeight="1" outlineLevel="1" x14ac:dyDescent="0.25">
      <c r="A3911" t="s">
        <v>5951</v>
      </c>
      <c r="C3911" s="3" t="s">
        <v>11994</v>
      </c>
      <c r="D3911" s="3">
        <v>2002</v>
      </c>
      <c r="E3911" s="9">
        <v>2014</v>
      </c>
      <c r="F3911" s="7" t="s">
        <v>5282</v>
      </c>
      <c r="G3911" s="7" t="s">
        <v>5401</v>
      </c>
      <c r="H3911" s="8" t="s">
        <v>9843</v>
      </c>
      <c r="I3911" s="8" t="s">
        <v>9842</v>
      </c>
      <c r="J3911" s="19">
        <v>2</v>
      </c>
      <c r="K3911" s="19" t="s">
        <v>7736</v>
      </c>
      <c r="L3911" s="11">
        <v>1.5</v>
      </c>
      <c r="M3911" s="11"/>
      <c r="N3911" s="24"/>
      <c r="P3911" s="32"/>
      <c r="T3911" s="19"/>
      <c r="U3911" s="3"/>
      <c r="X3911" t="str">
        <f t="shared" si="245"/>
        <v/>
      </c>
      <c r="Z3911" t="str">
        <f t="shared" si="246"/>
        <v/>
      </c>
      <c r="AB3911" s="9"/>
      <c r="AC3911" t="s">
        <v>9843</v>
      </c>
      <c r="AD3911">
        <f t="shared" si="244"/>
        <v>0</v>
      </c>
      <c r="AF3911" s="3"/>
      <c r="AH3911" s="9"/>
    </row>
    <row r="3912" spans="1:48" ht="10.95" customHeight="1" outlineLevel="1" x14ac:dyDescent="0.25">
      <c r="A3912" t="s">
        <v>5951</v>
      </c>
      <c r="C3912" s="3" t="s">
        <v>11994</v>
      </c>
      <c r="D3912" s="3">
        <v>2003</v>
      </c>
      <c r="E3912" s="9">
        <v>2014</v>
      </c>
      <c r="F3912" s="7" t="s">
        <v>1643</v>
      </c>
      <c r="G3912" s="7" t="s">
        <v>5401</v>
      </c>
      <c r="H3912" s="8" t="s">
        <v>9843</v>
      </c>
      <c r="I3912" s="8" t="s">
        <v>9842</v>
      </c>
      <c r="J3912" s="19">
        <v>2</v>
      </c>
      <c r="K3912" s="19" t="s">
        <v>7736</v>
      </c>
      <c r="L3912" s="11">
        <v>1.5</v>
      </c>
      <c r="M3912" s="11"/>
      <c r="N3912" s="24"/>
      <c r="P3912" s="32"/>
      <c r="T3912" s="19"/>
      <c r="U3912" s="3"/>
      <c r="X3912" t="str">
        <f t="shared" si="245"/>
        <v/>
      </c>
      <c r="Z3912" t="str">
        <f t="shared" si="246"/>
        <v/>
      </c>
      <c r="AB3912" s="9"/>
      <c r="AC3912" t="s">
        <v>9843</v>
      </c>
      <c r="AD3912">
        <f t="shared" si="244"/>
        <v>0</v>
      </c>
      <c r="AF3912" s="3"/>
      <c r="AH3912" s="9"/>
    </row>
    <row r="3913" spans="1:48" ht="10.95" customHeight="1" outlineLevel="1" x14ac:dyDescent="0.25">
      <c r="A3913" t="s">
        <v>5951</v>
      </c>
      <c r="C3913" s="3" t="s">
        <v>11994</v>
      </c>
      <c r="D3913" s="3">
        <v>2004</v>
      </c>
      <c r="E3913" s="9">
        <v>2014</v>
      </c>
      <c r="F3913" s="7" t="s">
        <v>5243</v>
      </c>
      <c r="G3913" s="7" t="s">
        <v>5401</v>
      </c>
      <c r="H3913" s="8" t="s">
        <v>9451</v>
      </c>
      <c r="I3913" s="8" t="s">
        <v>9842</v>
      </c>
      <c r="J3913" s="19">
        <v>1</v>
      </c>
      <c r="K3913" s="19" t="s">
        <v>7736</v>
      </c>
      <c r="L3913" s="11">
        <v>1.5</v>
      </c>
      <c r="M3913" s="11"/>
      <c r="N3913" s="24"/>
      <c r="P3913" s="32"/>
      <c r="T3913" s="19"/>
      <c r="U3913" s="3"/>
      <c r="X3913" t="str">
        <f t="shared" si="245"/>
        <v/>
      </c>
      <c r="Z3913" t="str">
        <f t="shared" si="246"/>
        <v/>
      </c>
      <c r="AB3913" s="9"/>
      <c r="AC3913" t="s">
        <v>9451</v>
      </c>
      <c r="AD3913">
        <f t="shared" si="244"/>
        <v>0</v>
      </c>
      <c r="AF3913" s="3"/>
      <c r="AH3913" s="9"/>
    </row>
    <row r="3914" spans="1:48" ht="10.95" customHeight="1" outlineLevel="1" x14ac:dyDescent="0.25">
      <c r="A3914" t="s">
        <v>5951</v>
      </c>
      <c r="C3914" s="3" t="s">
        <v>11994</v>
      </c>
      <c r="D3914" s="3">
        <v>2005</v>
      </c>
      <c r="E3914" s="9">
        <v>2014</v>
      </c>
      <c r="F3914" s="7" t="s">
        <v>1959</v>
      </c>
      <c r="G3914" s="7" t="s">
        <v>5401</v>
      </c>
      <c r="H3914" s="8" t="s">
        <v>9451</v>
      </c>
      <c r="I3914" s="8" t="s">
        <v>9842</v>
      </c>
      <c r="J3914" s="19">
        <v>1</v>
      </c>
      <c r="K3914" s="19" t="s">
        <v>7736</v>
      </c>
      <c r="L3914" s="11">
        <v>1.5</v>
      </c>
      <c r="M3914" s="11"/>
      <c r="N3914" s="24"/>
      <c r="P3914" s="32"/>
      <c r="R3914">
        <v>1</v>
      </c>
      <c r="S3914">
        <v>1</v>
      </c>
      <c r="T3914" s="19"/>
      <c r="U3914" s="3"/>
      <c r="X3914" t="str">
        <f t="shared" si="245"/>
        <v/>
      </c>
      <c r="Z3914" t="str">
        <f t="shared" si="246"/>
        <v/>
      </c>
      <c r="AB3914" s="9"/>
      <c r="AC3914" t="s">
        <v>9451</v>
      </c>
      <c r="AD3914">
        <f t="shared" si="244"/>
        <v>0</v>
      </c>
      <c r="AF3914" s="3"/>
      <c r="AH3914" s="9"/>
    </row>
    <row r="3915" spans="1:48" ht="10.95" customHeight="1" outlineLevel="1" x14ac:dyDescent="0.25">
      <c r="A3915" t="s">
        <v>5951</v>
      </c>
      <c r="C3915" s="3" t="s">
        <v>11994</v>
      </c>
      <c r="D3915" s="3">
        <v>2006</v>
      </c>
      <c r="E3915" s="9">
        <v>2014</v>
      </c>
      <c r="F3915" s="7" t="s">
        <v>3267</v>
      </c>
      <c r="G3915" s="7" t="s">
        <v>5401</v>
      </c>
      <c r="H3915" s="8" t="s">
        <v>9451</v>
      </c>
      <c r="I3915" s="8" t="s">
        <v>9842</v>
      </c>
      <c r="J3915" s="19">
        <v>1</v>
      </c>
      <c r="K3915" s="19" t="s">
        <v>7736</v>
      </c>
      <c r="L3915" s="11">
        <v>1.5</v>
      </c>
      <c r="M3915" s="11"/>
      <c r="N3915" s="24"/>
      <c r="P3915" s="32"/>
      <c r="T3915" s="19"/>
      <c r="U3915" s="3"/>
      <c r="X3915" t="str">
        <f t="shared" si="245"/>
        <v/>
      </c>
      <c r="Z3915" t="str">
        <f t="shared" si="246"/>
        <v/>
      </c>
      <c r="AB3915" s="9"/>
      <c r="AC3915" t="s">
        <v>9451</v>
      </c>
      <c r="AD3915">
        <f t="shared" si="244"/>
        <v>0</v>
      </c>
      <c r="AF3915" s="3"/>
      <c r="AH3915" s="9"/>
    </row>
    <row r="3916" spans="1:48" ht="10.95" customHeight="1" x14ac:dyDescent="0.25">
      <c r="A3916" s="6" t="s">
        <v>13959</v>
      </c>
      <c r="B3916" t="s">
        <v>13960</v>
      </c>
      <c r="C3916" s="3" t="s">
        <v>12988</v>
      </c>
      <c r="E3916" s="9"/>
      <c r="F3916" s="7"/>
      <c r="G3916" s="7"/>
      <c r="H3916" s="8"/>
      <c r="I3916" s="8"/>
      <c r="J3916" s="19"/>
      <c r="K3916" s="19"/>
      <c r="L3916" s="11"/>
      <c r="M3916" s="11">
        <f>SUM(L3917:L3932)</f>
        <v>10.3</v>
      </c>
      <c r="N3916" s="24">
        <v>1499</v>
      </c>
      <c r="O3916">
        <f>COUNTIF(K3917:K3932,"*")</f>
        <v>16</v>
      </c>
      <c r="P3916" s="32">
        <f>O3916/N3916</f>
        <v>1.067378252168112E-2</v>
      </c>
      <c r="Q3916">
        <f>COUNTIF(K3917:K3932,"Y")+COUNTIF(K3917:K3932,"S")</f>
        <v>15</v>
      </c>
      <c r="T3916" s="19" t="s">
        <v>7736</v>
      </c>
      <c r="U3916" s="3"/>
      <c r="V3916" t="s">
        <v>18589</v>
      </c>
      <c r="X3916" t="str">
        <f t="shared" si="245"/>
        <v/>
      </c>
      <c r="Z3916" t="str">
        <f t="shared" si="246"/>
        <v/>
      </c>
      <c r="AB3916" s="9"/>
      <c r="AE3916">
        <f>COUNTIF(AD3932:AD3932,"1")</f>
        <v>0</v>
      </c>
      <c r="AF3916" s="3"/>
      <c r="AH3916" s="9"/>
      <c r="AI3916">
        <f>COUNTIF($J3917:$J3932,"1")-COUNTIFS($J3917:$J3932,"1",$K3917:$K3932,"V")</f>
        <v>0</v>
      </c>
      <c r="AJ3916">
        <f>COUNTIFS($J3917:$J3932,"1",$K3917:$K3932,"Y")+COUNTIFS($J3917:$J3932,"1",$K3917:$K3932,"s")</f>
        <v>0</v>
      </c>
      <c r="AK3916">
        <f>COUNTIF($J3917:$J3932,"2")-COUNTIFS($J3917:$J3932,"2",$K3917:$K3932,"V")</f>
        <v>0</v>
      </c>
      <c r="AL3916">
        <f>COUNTIFS($J3917:$J3932,"2",$K3917:$K3932,"Y")+COUNTIFS($J3917:$J3932,"2",$K3917:$K3932,"s")</f>
        <v>0</v>
      </c>
      <c r="AM3916">
        <f>COUNTIF($J3917:$J3932,"3")-COUNTIFS($J3917:$J3932,"3",$K3917:$K3932,"V")</f>
        <v>0</v>
      </c>
      <c r="AN3916">
        <f>COUNTIFS($J3917:$J3932,"3",$K3917:$K3932,"Y")+COUNTIFS($J3917:$J3932,"3",$K3917:$K3932,"s")</f>
        <v>0</v>
      </c>
      <c r="AO3916">
        <f>COUNTIF($J3917:$J3932,"4")-COUNTIFS($J3917:$J3932,"4",$K3917:$K3932,"V")</f>
        <v>0</v>
      </c>
      <c r="AP3916">
        <f>COUNTIFS($J3917:$J3932,"4",$K3917:$K3932,"Y")+COUNTIFS($J3917:$J3932,"4",$K3917:$K3932,"s")</f>
        <v>0</v>
      </c>
      <c r="AQ3916">
        <f>COUNTIF($J3917:$J3932,"5")-COUNTIFS($J3917:$J3932,"5",$K3917:$K3932,"V")</f>
        <v>15</v>
      </c>
      <c r="AR3916">
        <f>COUNTIFS($J3917:$J3932,"5",$K3917:$K3932,"Y")+COUNTIFS($J3917:$J3932,"5",$K3917:$K3932,"s")</f>
        <v>14</v>
      </c>
      <c r="AS3916">
        <f>COUNTIF($J3917:$J3932,"6")-COUNTIFS($J3917:$J3932,"6",$K3917:$K3932,"V")</f>
        <v>1</v>
      </c>
      <c r="AT3916">
        <f>COUNTIFS($J3917:$J3932,"6",$K3917:$K3932,"Y")+COUNTIFS($J3917:$J3932,"6",$K3917:$K3932,"s")</f>
        <v>1</v>
      </c>
      <c r="AU3916">
        <f>COUNTIF($J3917:$J3932,"7")-COUNTIFS($J3917:$J3932,"7",$K3917:$K3932,"V")</f>
        <v>0</v>
      </c>
      <c r="AV3916">
        <f>COUNTIFS($J3917:$J3932,"7",$K3917:$K3932,"Y")+COUNTIFS($J3917:$J3932,"7",$K3917:$K3932,"s")</f>
        <v>0</v>
      </c>
    </row>
    <row r="3917" spans="1:48" ht="10.95" customHeight="1" outlineLevel="1" x14ac:dyDescent="0.25">
      <c r="A3917" t="s">
        <v>5952</v>
      </c>
      <c r="C3917" s="3" t="s">
        <v>12988</v>
      </c>
      <c r="D3917" s="3">
        <v>92</v>
      </c>
      <c r="E3917" s="9">
        <v>1938</v>
      </c>
      <c r="F3917" s="10" t="s">
        <v>4370</v>
      </c>
      <c r="G3917" s="7" t="s">
        <v>5953</v>
      </c>
      <c r="H3917" s="8" t="s">
        <v>5954</v>
      </c>
      <c r="I3917" s="8" t="s">
        <v>10481</v>
      </c>
      <c r="J3917" s="19">
        <v>5</v>
      </c>
      <c r="K3917" s="19" t="s">
        <v>123</v>
      </c>
      <c r="L3917" s="11"/>
      <c r="M3917" s="11"/>
      <c r="N3917" s="24"/>
      <c r="P3917" s="32"/>
      <c r="T3917" s="19"/>
      <c r="U3917" s="3">
        <v>95</v>
      </c>
      <c r="X3917" t="str">
        <f t="shared" si="245"/>
        <v/>
      </c>
      <c r="Z3917" t="str">
        <f t="shared" si="246"/>
        <v/>
      </c>
      <c r="AB3917" s="9"/>
      <c r="AC3917" t="s">
        <v>5954</v>
      </c>
      <c r="AD3917">
        <f t="shared" ref="AD3917:AD3932" si="247">COUNTIF(H3917,"*Fuji*")</f>
        <v>0</v>
      </c>
      <c r="AF3917" s="3"/>
      <c r="AG3917" t="s">
        <v>2163</v>
      </c>
      <c r="AH3917" s="9" t="s">
        <v>4623</v>
      </c>
    </row>
    <row r="3918" spans="1:48" ht="10.95" customHeight="1" outlineLevel="1" x14ac:dyDescent="0.25">
      <c r="A3918" t="s">
        <v>5952</v>
      </c>
      <c r="C3918" s="3" t="s">
        <v>12988</v>
      </c>
      <c r="D3918" s="3">
        <v>252</v>
      </c>
      <c r="E3918" s="9">
        <v>1977</v>
      </c>
      <c r="F3918" s="7" t="s">
        <v>1106</v>
      </c>
      <c r="G3918" s="7" t="s">
        <v>5401</v>
      </c>
      <c r="H3918" s="8" t="s">
        <v>20603</v>
      </c>
      <c r="I3918" s="8" t="s">
        <v>9262</v>
      </c>
      <c r="J3918" s="19">
        <v>6</v>
      </c>
      <c r="K3918" s="19" t="s">
        <v>7736</v>
      </c>
      <c r="L3918" s="11">
        <v>1.3</v>
      </c>
      <c r="M3918" s="11"/>
      <c r="N3918" s="24"/>
      <c r="P3918" s="32"/>
      <c r="T3918" s="19"/>
      <c r="U3918" s="3"/>
      <c r="X3918" t="str">
        <f t="shared" si="245"/>
        <v/>
      </c>
      <c r="Z3918" t="str">
        <f t="shared" si="246"/>
        <v/>
      </c>
      <c r="AB3918" s="9"/>
      <c r="AC3918" t="s">
        <v>20603</v>
      </c>
      <c r="AD3918">
        <f t="shared" si="247"/>
        <v>0</v>
      </c>
      <c r="AF3918" s="3"/>
      <c r="AG3918" t="s">
        <v>2163</v>
      </c>
      <c r="AH3918" s="9" t="s">
        <v>4623</v>
      </c>
    </row>
    <row r="3919" spans="1:48" ht="10.95" customHeight="1" outlineLevel="1" x14ac:dyDescent="0.25">
      <c r="A3919" t="s">
        <v>5952</v>
      </c>
      <c r="C3919" s="3" t="s">
        <v>12988</v>
      </c>
      <c r="D3919" s="3">
        <v>312</v>
      </c>
      <c r="E3919" s="9">
        <v>1980</v>
      </c>
      <c r="F3919" s="7" t="s">
        <v>1106</v>
      </c>
      <c r="G3919" s="7" t="s">
        <v>5401</v>
      </c>
      <c r="H3919" s="8" t="s">
        <v>20610</v>
      </c>
      <c r="I3919" s="8" t="s">
        <v>20611</v>
      </c>
      <c r="J3919" s="19">
        <v>5</v>
      </c>
      <c r="K3919" s="19" t="s">
        <v>7736</v>
      </c>
      <c r="L3919" s="11">
        <v>0.6</v>
      </c>
      <c r="M3919" s="11"/>
      <c r="N3919" s="24"/>
      <c r="P3919" s="32"/>
      <c r="T3919" s="19"/>
      <c r="U3919" s="3"/>
      <c r="X3919" t="str">
        <f t="shared" si="245"/>
        <v/>
      </c>
      <c r="Z3919" t="str">
        <f t="shared" si="246"/>
        <v/>
      </c>
      <c r="AB3919" s="9"/>
      <c r="AC3919" t="s">
        <v>20610</v>
      </c>
      <c r="AD3919">
        <f t="shared" si="247"/>
        <v>0</v>
      </c>
      <c r="AF3919" s="3"/>
      <c r="AG3919" t="s">
        <v>2163</v>
      </c>
      <c r="AH3919" s="9" t="s">
        <v>4623</v>
      </c>
    </row>
    <row r="3920" spans="1:48" ht="10.95" customHeight="1" outlineLevel="1" x14ac:dyDescent="0.25">
      <c r="A3920" t="s">
        <v>5952</v>
      </c>
      <c r="C3920" s="3" t="s">
        <v>12988</v>
      </c>
      <c r="D3920" s="3">
        <v>313</v>
      </c>
      <c r="E3920" s="9">
        <v>1980</v>
      </c>
      <c r="F3920" s="7" t="s">
        <v>5011</v>
      </c>
      <c r="G3920" s="7" t="s">
        <v>5401</v>
      </c>
      <c r="H3920" s="8" t="s">
        <v>20612</v>
      </c>
      <c r="I3920" s="8" t="s">
        <v>20611</v>
      </c>
      <c r="J3920" s="19">
        <v>5</v>
      </c>
      <c r="K3920" s="19" t="s">
        <v>7736</v>
      </c>
      <c r="L3920" s="11">
        <v>0.6</v>
      </c>
      <c r="M3920" s="11"/>
      <c r="N3920" s="24"/>
      <c r="P3920" s="32"/>
      <c r="T3920" s="19"/>
      <c r="U3920" s="3"/>
      <c r="X3920" t="str">
        <f t="shared" si="245"/>
        <v/>
      </c>
      <c r="Z3920" t="str">
        <f t="shared" si="246"/>
        <v/>
      </c>
      <c r="AB3920" s="9"/>
      <c r="AC3920" t="s">
        <v>20612</v>
      </c>
      <c r="AD3920">
        <f t="shared" si="247"/>
        <v>0</v>
      </c>
      <c r="AF3920" s="3"/>
      <c r="AG3920" t="s">
        <v>2163</v>
      </c>
      <c r="AH3920" s="9" t="s">
        <v>4623</v>
      </c>
    </row>
    <row r="3921" spans="1:48" ht="10.95" customHeight="1" outlineLevel="1" x14ac:dyDescent="0.25">
      <c r="A3921" t="s">
        <v>5952</v>
      </c>
      <c r="C3921" s="3" t="s">
        <v>12988</v>
      </c>
      <c r="D3921" s="3">
        <v>314</v>
      </c>
      <c r="E3921" s="9">
        <v>1980</v>
      </c>
      <c r="F3921" s="7" t="s">
        <v>4239</v>
      </c>
      <c r="G3921" s="7" t="s">
        <v>5401</v>
      </c>
      <c r="H3921" s="8" t="s">
        <v>20613</v>
      </c>
      <c r="I3921" s="8" t="s">
        <v>20611</v>
      </c>
      <c r="J3921" s="19">
        <v>5</v>
      </c>
      <c r="K3921" s="19" t="s">
        <v>7736</v>
      </c>
      <c r="L3921" s="11">
        <v>0.6</v>
      </c>
      <c r="M3921" s="11"/>
      <c r="N3921" s="24"/>
      <c r="P3921" s="32"/>
      <c r="T3921" s="19"/>
      <c r="U3921" s="3"/>
      <c r="X3921" t="str">
        <f t="shared" si="245"/>
        <v/>
      </c>
      <c r="Z3921" t="str">
        <f t="shared" si="246"/>
        <v/>
      </c>
      <c r="AB3921" s="9"/>
      <c r="AC3921" t="s">
        <v>20613</v>
      </c>
      <c r="AD3921">
        <f t="shared" si="247"/>
        <v>0</v>
      </c>
      <c r="AF3921" s="3"/>
      <c r="AG3921" t="s">
        <v>2163</v>
      </c>
      <c r="AH3921" s="9" t="s">
        <v>4623</v>
      </c>
    </row>
    <row r="3922" spans="1:48" ht="10.95" customHeight="1" outlineLevel="1" x14ac:dyDescent="0.25">
      <c r="A3922" t="s">
        <v>5952</v>
      </c>
      <c r="C3922" s="3" t="s">
        <v>12988</v>
      </c>
      <c r="D3922" s="3">
        <v>320</v>
      </c>
      <c r="E3922" s="9">
        <v>1981</v>
      </c>
      <c r="F3922" s="7" t="s">
        <v>1106</v>
      </c>
      <c r="G3922" s="7" t="s">
        <v>5401</v>
      </c>
      <c r="H3922" s="8" t="s">
        <v>909</v>
      </c>
      <c r="I3922" s="8" t="s">
        <v>20606</v>
      </c>
      <c r="J3922" s="19">
        <v>5</v>
      </c>
      <c r="K3922" s="19" t="s">
        <v>7736</v>
      </c>
      <c r="L3922" s="11">
        <v>0.2</v>
      </c>
      <c r="M3922" s="11"/>
      <c r="N3922" s="24"/>
      <c r="P3922" s="32"/>
      <c r="T3922" s="19"/>
      <c r="U3922" s="3"/>
      <c r="X3922" t="str">
        <f t="shared" si="245"/>
        <v/>
      </c>
      <c r="Z3922" t="str">
        <f t="shared" si="246"/>
        <v/>
      </c>
      <c r="AB3922" s="9"/>
      <c r="AC3922" t="s">
        <v>909</v>
      </c>
      <c r="AD3922">
        <f t="shared" si="247"/>
        <v>0</v>
      </c>
      <c r="AF3922" s="3"/>
      <c r="AG3922" t="s">
        <v>2163</v>
      </c>
      <c r="AH3922" s="9" t="s">
        <v>4623</v>
      </c>
    </row>
    <row r="3923" spans="1:48" ht="10.95" customHeight="1" outlineLevel="1" x14ac:dyDescent="0.25">
      <c r="A3923" t="s">
        <v>5952</v>
      </c>
      <c r="C3923" s="3" t="s">
        <v>12988</v>
      </c>
      <c r="D3923" s="3">
        <v>321</v>
      </c>
      <c r="E3923" s="9">
        <v>1981</v>
      </c>
      <c r="F3923" s="7" t="s">
        <v>817</v>
      </c>
      <c r="G3923" s="7" t="s">
        <v>5401</v>
      </c>
      <c r="H3923" s="8" t="s">
        <v>909</v>
      </c>
      <c r="I3923" s="8" t="s">
        <v>20606</v>
      </c>
      <c r="J3923" s="19">
        <v>5</v>
      </c>
      <c r="K3923" s="19" t="s">
        <v>7736</v>
      </c>
      <c r="L3923" s="11">
        <v>0.2</v>
      </c>
      <c r="M3923" s="11"/>
      <c r="N3923" s="24"/>
      <c r="P3923" s="32"/>
      <c r="T3923" s="19"/>
      <c r="U3923" s="3"/>
      <c r="X3923" t="str">
        <f t="shared" si="245"/>
        <v/>
      </c>
      <c r="Z3923" t="str">
        <f t="shared" si="246"/>
        <v/>
      </c>
      <c r="AB3923" s="9"/>
      <c r="AC3923" t="s">
        <v>909</v>
      </c>
      <c r="AD3923">
        <f t="shared" si="247"/>
        <v>0</v>
      </c>
      <c r="AF3923" s="3"/>
      <c r="AG3923" t="s">
        <v>2163</v>
      </c>
      <c r="AH3923" s="9" t="s">
        <v>4623</v>
      </c>
    </row>
    <row r="3924" spans="1:48" ht="10.95" customHeight="1" outlineLevel="1" x14ac:dyDescent="0.25">
      <c r="A3924" t="s">
        <v>5952</v>
      </c>
      <c r="C3924" s="3" t="s">
        <v>12988</v>
      </c>
      <c r="D3924" s="3">
        <v>322</v>
      </c>
      <c r="E3924" s="9">
        <v>1981</v>
      </c>
      <c r="F3924" s="7" t="s">
        <v>5622</v>
      </c>
      <c r="G3924" s="7" t="s">
        <v>5401</v>
      </c>
      <c r="H3924" s="8" t="s">
        <v>909</v>
      </c>
      <c r="I3924" s="8" t="s">
        <v>20606</v>
      </c>
      <c r="J3924" s="19">
        <v>5</v>
      </c>
      <c r="K3924" s="19" t="s">
        <v>7736</v>
      </c>
      <c r="L3924" s="11">
        <v>0.2</v>
      </c>
      <c r="M3924" s="11"/>
      <c r="N3924" s="24"/>
      <c r="P3924" s="32"/>
      <c r="T3924" s="19"/>
      <c r="U3924" s="3"/>
      <c r="X3924" t="str">
        <f t="shared" si="245"/>
        <v/>
      </c>
      <c r="Z3924" t="str">
        <f t="shared" si="246"/>
        <v/>
      </c>
      <c r="AB3924" s="9"/>
      <c r="AC3924" t="s">
        <v>909</v>
      </c>
      <c r="AD3924">
        <f t="shared" si="247"/>
        <v>0</v>
      </c>
      <c r="AF3924" s="3"/>
      <c r="AG3924" t="s">
        <v>2163</v>
      </c>
      <c r="AH3924" s="9" t="s">
        <v>4623</v>
      </c>
    </row>
    <row r="3925" spans="1:48" ht="10.95" customHeight="1" outlineLevel="1" x14ac:dyDescent="0.25">
      <c r="A3925" t="s">
        <v>5952</v>
      </c>
      <c r="C3925" s="3" t="s">
        <v>12988</v>
      </c>
      <c r="D3925" s="3">
        <v>323</v>
      </c>
      <c r="E3925" s="9">
        <v>1981</v>
      </c>
      <c r="F3925" s="7" t="s">
        <v>6715</v>
      </c>
      <c r="G3925" s="7" t="s">
        <v>5401</v>
      </c>
      <c r="H3925" s="8" t="s">
        <v>909</v>
      </c>
      <c r="I3925" s="8" t="s">
        <v>20606</v>
      </c>
      <c r="J3925" s="19">
        <v>5</v>
      </c>
      <c r="K3925" s="19" t="s">
        <v>7736</v>
      </c>
      <c r="L3925" s="11">
        <v>0.2</v>
      </c>
      <c r="M3925" s="11"/>
      <c r="N3925" s="24"/>
      <c r="P3925" s="32"/>
      <c r="T3925" s="19"/>
      <c r="U3925" s="3"/>
      <c r="X3925" t="str">
        <f t="shared" si="245"/>
        <v/>
      </c>
      <c r="Z3925" t="str">
        <f t="shared" si="246"/>
        <v/>
      </c>
      <c r="AB3925" s="9"/>
      <c r="AC3925" t="s">
        <v>909</v>
      </c>
      <c r="AD3925">
        <f t="shared" si="247"/>
        <v>0</v>
      </c>
      <c r="AF3925" s="3"/>
      <c r="AG3925" t="s">
        <v>2163</v>
      </c>
      <c r="AH3925" s="9" t="s">
        <v>4623</v>
      </c>
    </row>
    <row r="3926" spans="1:48" ht="10.95" customHeight="1" outlineLevel="1" x14ac:dyDescent="0.25">
      <c r="A3926" t="s">
        <v>5952</v>
      </c>
      <c r="C3926" s="3" t="s">
        <v>12988</v>
      </c>
      <c r="D3926" s="3">
        <v>324</v>
      </c>
      <c r="E3926" s="9">
        <v>1981</v>
      </c>
      <c r="F3926" s="7" t="s">
        <v>4239</v>
      </c>
      <c r="G3926" s="7" t="s">
        <v>5401</v>
      </c>
      <c r="H3926" s="8" t="s">
        <v>909</v>
      </c>
      <c r="I3926" s="8" t="s">
        <v>20606</v>
      </c>
      <c r="J3926" s="19">
        <v>5</v>
      </c>
      <c r="K3926" s="19" t="s">
        <v>7736</v>
      </c>
      <c r="L3926" s="11">
        <v>0.2</v>
      </c>
      <c r="M3926" s="11"/>
      <c r="N3926" s="24"/>
      <c r="P3926" s="32"/>
      <c r="T3926" s="19"/>
      <c r="U3926" s="3"/>
      <c r="X3926" t="str">
        <f t="shared" si="245"/>
        <v/>
      </c>
      <c r="Z3926" t="str">
        <f t="shared" si="246"/>
        <v/>
      </c>
      <c r="AB3926" s="9"/>
      <c r="AC3926" t="s">
        <v>909</v>
      </c>
      <c r="AD3926">
        <f t="shared" si="247"/>
        <v>0</v>
      </c>
      <c r="AF3926" s="3"/>
      <c r="AG3926" t="s">
        <v>2163</v>
      </c>
      <c r="AH3926" s="9" t="s">
        <v>4623</v>
      </c>
    </row>
    <row r="3927" spans="1:48" ht="10.95" customHeight="1" outlineLevel="1" x14ac:dyDescent="0.25">
      <c r="A3927" t="s">
        <v>5952</v>
      </c>
      <c r="C3927" s="3" t="s">
        <v>12988</v>
      </c>
      <c r="D3927" s="3">
        <v>325</v>
      </c>
      <c r="E3927" s="9">
        <v>1981</v>
      </c>
      <c r="F3927" s="7" t="s">
        <v>3511</v>
      </c>
      <c r="G3927" s="7" t="s">
        <v>5401</v>
      </c>
      <c r="H3927" s="8" t="s">
        <v>909</v>
      </c>
      <c r="I3927" s="8" t="s">
        <v>20606</v>
      </c>
      <c r="J3927" s="19">
        <v>5</v>
      </c>
      <c r="K3927" s="19" t="s">
        <v>7736</v>
      </c>
      <c r="L3927" s="11">
        <v>0.2</v>
      </c>
      <c r="M3927" s="11"/>
      <c r="N3927" s="24"/>
      <c r="P3927" s="32"/>
      <c r="T3927" s="19"/>
      <c r="U3927" s="3"/>
      <c r="X3927" t="str">
        <f t="shared" si="245"/>
        <v/>
      </c>
      <c r="Z3927" t="str">
        <f t="shared" si="246"/>
        <v/>
      </c>
      <c r="AB3927" s="9"/>
      <c r="AC3927" t="s">
        <v>909</v>
      </c>
      <c r="AD3927">
        <f t="shared" si="247"/>
        <v>0</v>
      </c>
      <c r="AF3927" s="3"/>
      <c r="AG3927" t="s">
        <v>2163</v>
      </c>
      <c r="AH3927" s="9" t="s">
        <v>4623</v>
      </c>
    </row>
    <row r="3928" spans="1:48" ht="10.95" customHeight="1" outlineLevel="1" x14ac:dyDescent="0.25">
      <c r="A3928" t="s">
        <v>5952</v>
      </c>
      <c r="C3928" s="3" t="s">
        <v>12988</v>
      </c>
      <c r="D3928" s="3">
        <v>348</v>
      </c>
      <c r="E3928" s="9">
        <v>1982</v>
      </c>
      <c r="F3928" s="7" t="s">
        <v>4239</v>
      </c>
      <c r="G3928" s="7" t="s">
        <v>5401</v>
      </c>
      <c r="H3928" s="8" t="s">
        <v>20608</v>
      </c>
      <c r="I3928" s="8" t="s">
        <v>20607</v>
      </c>
      <c r="J3928" s="19">
        <v>5</v>
      </c>
      <c r="K3928" s="19" t="s">
        <v>7736</v>
      </c>
      <c r="L3928" s="11">
        <v>0.75</v>
      </c>
      <c r="M3928" s="11"/>
      <c r="N3928" s="24"/>
      <c r="P3928" s="32"/>
      <c r="T3928" s="19"/>
      <c r="U3928" s="3"/>
      <c r="X3928" t="str">
        <f t="shared" si="245"/>
        <v/>
      </c>
      <c r="Z3928" t="str">
        <f t="shared" si="246"/>
        <v/>
      </c>
      <c r="AB3928" s="9"/>
      <c r="AC3928" t="s">
        <v>20608</v>
      </c>
      <c r="AD3928">
        <f t="shared" si="247"/>
        <v>0</v>
      </c>
      <c r="AF3928" s="3"/>
      <c r="AG3928" t="s">
        <v>2163</v>
      </c>
      <c r="AH3928" s="9" t="s">
        <v>4623</v>
      </c>
    </row>
    <row r="3929" spans="1:48" ht="10.95" customHeight="1" outlineLevel="1" x14ac:dyDescent="0.25">
      <c r="A3929" t="s">
        <v>5952</v>
      </c>
      <c r="C3929" s="3" t="s">
        <v>12988</v>
      </c>
      <c r="D3929" s="3">
        <v>349</v>
      </c>
      <c r="E3929" s="9">
        <v>1982</v>
      </c>
      <c r="F3929" s="7" t="s">
        <v>13003</v>
      </c>
      <c r="G3929" s="7" t="s">
        <v>5401</v>
      </c>
      <c r="H3929" s="8" t="s">
        <v>20609</v>
      </c>
      <c r="I3929" s="8" t="s">
        <v>20607</v>
      </c>
      <c r="J3929" s="19">
        <v>5</v>
      </c>
      <c r="K3929" s="19" t="s">
        <v>7736</v>
      </c>
      <c r="L3929" s="11">
        <v>0.75</v>
      </c>
      <c r="M3929" s="11"/>
      <c r="N3929" s="24"/>
      <c r="P3929" s="32"/>
      <c r="T3929" s="19"/>
      <c r="U3929" s="3"/>
      <c r="X3929" t="str">
        <f t="shared" si="245"/>
        <v/>
      </c>
      <c r="Z3929" t="str">
        <f t="shared" si="246"/>
        <v/>
      </c>
      <c r="AB3929" s="9"/>
      <c r="AC3929" t="s">
        <v>20609</v>
      </c>
      <c r="AD3929">
        <f t="shared" si="247"/>
        <v>0</v>
      </c>
      <c r="AF3929" s="3"/>
      <c r="AG3929" t="s">
        <v>2163</v>
      </c>
      <c r="AH3929" s="9" t="s">
        <v>4623</v>
      </c>
    </row>
    <row r="3930" spans="1:48" ht="10.95" customHeight="1" outlineLevel="1" x14ac:dyDescent="0.25">
      <c r="A3930" t="s">
        <v>5952</v>
      </c>
      <c r="C3930" s="3" t="s">
        <v>12988</v>
      </c>
      <c r="D3930" s="3">
        <v>389</v>
      </c>
      <c r="E3930" s="9">
        <v>1983</v>
      </c>
      <c r="F3930" s="7" t="s">
        <v>633</v>
      </c>
      <c r="G3930" s="7" t="s">
        <v>5401</v>
      </c>
      <c r="H3930" s="8" t="s">
        <v>909</v>
      </c>
      <c r="I3930" s="8" t="s">
        <v>8258</v>
      </c>
      <c r="J3930" s="19">
        <v>5</v>
      </c>
      <c r="K3930" s="19" t="s">
        <v>7736</v>
      </c>
      <c r="L3930" s="11">
        <v>1.4</v>
      </c>
      <c r="M3930" s="11"/>
      <c r="N3930" s="24"/>
      <c r="P3930" s="32"/>
      <c r="T3930" s="19"/>
      <c r="U3930" s="3"/>
      <c r="X3930" t="str">
        <f t="shared" si="245"/>
        <v/>
      </c>
      <c r="Z3930" t="str">
        <f t="shared" si="246"/>
        <v/>
      </c>
      <c r="AB3930" s="9"/>
      <c r="AC3930" t="s">
        <v>909</v>
      </c>
      <c r="AD3930">
        <f t="shared" si="247"/>
        <v>0</v>
      </c>
      <c r="AF3930" s="3"/>
      <c r="AG3930" t="s">
        <v>2163</v>
      </c>
      <c r="AH3930" s="9" t="s">
        <v>4623</v>
      </c>
    </row>
    <row r="3931" spans="1:48" ht="10.95" customHeight="1" outlineLevel="1" x14ac:dyDescent="0.25">
      <c r="A3931" t="s">
        <v>5952</v>
      </c>
      <c r="C3931" s="3" t="s">
        <v>12988</v>
      </c>
      <c r="D3931" s="3">
        <v>395</v>
      </c>
      <c r="E3931" s="9">
        <v>1983</v>
      </c>
      <c r="F3931" s="7" t="s">
        <v>5497</v>
      </c>
      <c r="G3931" s="7" t="s">
        <v>5401</v>
      </c>
      <c r="H3931" s="8" t="s">
        <v>20604</v>
      </c>
      <c r="I3931" s="8" t="s">
        <v>20605</v>
      </c>
      <c r="J3931" s="19">
        <v>5</v>
      </c>
      <c r="K3931" s="19" t="s">
        <v>7736</v>
      </c>
      <c r="L3931" s="11">
        <v>1.4</v>
      </c>
      <c r="M3931" s="11"/>
      <c r="N3931" s="24"/>
      <c r="P3931" s="32"/>
      <c r="T3931" s="19"/>
      <c r="U3931" s="3"/>
      <c r="X3931" t="str">
        <f t="shared" si="245"/>
        <v/>
      </c>
      <c r="Z3931" t="str">
        <f t="shared" si="246"/>
        <v/>
      </c>
      <c r="AB3931" s="9"/>
      <c r="AC3931" t="s">
        <v>20604</v>
      </c>
      <c r="AD3931">
        <f t="shared" si="247"/>
        <v>0</v>
      </c>
      <c r="AF3931" s="3"/>
      <c r="AG3931" t="s">
        <v>2163</v>
      </c>
      <c r="AH3931" s="9" t="s">
        <v>4623</v>
      </c>
    </row>
    <row r="3932" spans="1:48" ht="10.95" customHeight="1" outlineLevel="1" x14ac:dyDescent="0.25">
      <c r="A3932" t="s">
        <v>5952</v>
      </c>
      <c r="C3932" s="3" t="s">
        <v>12988</v>
      </c>
      <c r="D3932" s="3">
        <v>395</v>
      </c>
      <c r="E3932" s="9">
        <v>1983</v>
      </c>
      <c r="F3932" s="7" t="s">
        <v>10270</v>
      </c>
      <c r="G3932" s="7" t="s">
        <v>5401</v>
      </c>
      <c r="H3932" s="8" t="s">
        <v>20604</v>
      </c>
      <c r="I3932" s="8" t="s">
        <v>20605</v>
      </c>
      <c r="J3932" s="19">
        <v>5</v>
      </c>
      <c r="K3932" s="19" t="s">
        <v>7736</v>
      </c>
      <c r="L3932" s="11">
        <v>1.7</v>
      </c>
      <c r="M3932" s="11"/>
      <c r="N3932" s="24"/>
      <c r="P3932" s="32"/>
      <c r="T3932" s="19"/>
      <c r="U3932" s="3"/>
      <c r="X3932" t="str">
        <f t="shared" si="245"/>
        <v/>
      </c>
      <c r="Z3932">
        <f t="shared" si="246"/>
        <v>1</v>
      </c>
      <c r="AB3932" s="9"/>
      <c r="AC3932" t="s">
        <v>20604</v>
      </c>
      <c r="AD3932">
        <f t="shared" si="247"/>
        <v>0</v>
      </c>
      <c r="AF3932" s="3"/>
      <c r="AG3932" t="s">
        <v>2163</v>
      </c>
      <c r="AH3932" s="9" t="s">
        <v>4623</v>
      </c>
    </row>
    <row r="3933" spans="1:48" ht="10.95" customHeight="1" x14ac:dyDescent="0.25">
      <c r="A3933" s="6" t="s">
        <v>13974</v>
      </c>
      <c r="B3933" t="s">
        <v>13960</v>
      </c>
      <c r="C3933" s="3" t="s">
        <v>12988</v>
      </c>
      <c r="E3933" s="9"/>
      <c r="F3933" s="7"/>
      <c r="G3933" s="7"/>
      <c r="H3933" s="8"/>
      <c r="I3933" s="8"/>
      <c r="J3933" s="19"/>
      <c r="K3933" s="19"/>
      <c r="L3933" s="11"/>
      <c r="M3933" s="11">
        <f>SUM(L3934:L3944)</f>
        <v>20.5</v>
      </c>
      <c r="N3933" s="24">
        <v>127</v>
      </c>
      <c r="O3933">
        <f>COUNTIF(K3934:K3944,"*")</f>
        <v>11</v>
      </c>
      <c r="P3933" s="32">
        <f>O3933/N3933</f>
        <v>8.6614173228346455E-2</v>
      </c>
      <c r="Q3933">
        <f>COUNTIF(K3934:K3944,"Y")+COUNTIF(K3934:K3944,"S")</f>
        <v>11</v>
      </c>
      <c r="T3933" s="20" t="s">
        <v>7738</v>
      </c>
      <c r="U3933" s="3"/>
      <c r="V3933" t="s">
        <v>18649</v>
      </c>
      <c r="X3933" t="str">
        <f t="shared" si="245"/>
        <v/>
      </c>
      <c r="Z3933" t="str">
        <f t="shared" si="246"/>
        <v/>
      </c>
      <c r="AB3933" s="9"/>
      <c r="AE3933">
        <f>COUNTIF(AD3934:AD3944,"1")</f>
        <v>0</v>
      </c>
      <c r="AF3933" s="3"/>
      <c r="AH3933" s="9"/>
      <c r="AI3933">
        <f>COUNTIF($J3934:$J3944,"1")-COUNTIFS($J3934:$J3944,"1",$K3934:$K3944,"V")</f>
        <v>4</v>
      </c>
      <c r="AJ3933">
        <f>COUNTIFS($J3934:$J3944,"1",$K3934:$K3944,"Y")+COUNTIFS($J3934:$J3944,"1",$K3934:$K3944,"s")</f>
        <v>4</v>
      </c>
      <c r="AK3933">
        <f>COUNTIF($J3934:$J3944,"2")-COUNTIFS($J3934:$J3944,"2",$K3934:$K3944,"V")</f>
        <v>0</v>
      </c>
      <c r="AL3933">
        <f>COUNTIFS($J3934:$J3944,"2",$K3934:$K3944,"Y")+COUNTIFS($J3934:$J3944,"2",$K3934:$K3944,"s")</f>
        <v>0</v>
      </c>
      <c r="AM3933">
        <f>COUNTIF($J3934:$J3944,"3")-COUNTIFS($J3934:$J3944,"3",$K3934:$K3944,"V")</f>
        <v>4</v>
      </c>
      <c r="AN3933">
        <f>COUNTIFS($J3934:$J3944,"3",$K3934:$K3944,"Y")+COUNTIFS($J3934:$J3944,"3",$K3934:$K3944,"s")</f>
        <v>4</v>
      </c>
      <c r="AO3933">
        <f>COUNTIF($J3934:$J3944,"4")-COUNTIFS($J3934:$J3944,"4",$K3934:$K3944,"V")</f>
        <v>0</v>
      </c>
      <c r="AP3933">
        <f>COUNTIFS($J3934:$J3944,"4",$K3934:$K3944,"Y")+COUNTIFS($J3934:$J3944,"4",$K3934:$K3944,"s")</f>
        <v>0</v>
      </c>
      <c r="AQ3933">
        <f>COUNTIF($J3934:$J3944,"5")-COUNTIFS($J3934:$J3944,"5",$K3934:$K3944,"V")</f>
        <v>2</v>
      </c>
      <c r="AR3933">
        <f>COUNTIFS($J3934:$J3944,"5",$K3934:$K3944,"Y")+COUNTIFS($J3934:$J3944,"5",$K3934:$K3944,"s")</f>
        <v>2</v>
      </c>
      <c r="AS3933">
        <f>COUNTIF($J3934:$J3944,"6")-COUNTIFS($J3934:$J3944,"6",$K3934:$K3944,"V")</f>
        <v>1</v>
      </c>
      <c r="AT3933">
        <f>COUNTIFS($J3934:$J3944,"6",$K3934:$K3944,"Y")+COUNTIFS($J3934:$J3944,"6",$K3934:$K3944,"s")</f>
        <v>1</v>
      </c>
      <c r="AU3933">
        <f>COUNTIF($J3934:$J3944,"7")-COUNTIFS($J3934:$J3944,"7",$K3934:$K3944,"V")</f>
        <v>0</v>
      </c>
      <c r="AV3933">
        <f>COUNTIFS($J3934:$J3944,"7",$K3934:$K3944,"Y")+COUNTIFS($J3934:$J3944,"7",$K3934:$K3944,"s")</f>
        <v>0</v>
      </c>
    </row>
    <row r="3934" spans="1:48" ht="10.95" customHeight="1" outlineLevel="1" x14ac:dyDescent="0.25">
      <c r="A3934" t="s">
        <v>5955</v>
      </c>
      <c r="C3934" s="3" t="s">
        <v>12988</v>
      </c>
      <c r="D3934" s="3">
        <v>38</v>
      </c>
      <c r="E3934" s="9">
        <v>1980</v>
      </c>
      <c r="F3934" s="7" t="s">
        <v>1101</v>
      </c>
      <c r="G3934" s="7" t="s">
        <v>5401</v>
      </c>
      <c r="H3934" s="8" t="s">
        <v>5957</v>
      </c>
      <c r="I3934" s="8" t="s">
        <v>13975</v>
      </c>
      <c r="J3934" s="19">
        <v>6</v>
      </c>
      <c r="K3934" s="19" t="s">
        <v>7736</v>
      </c>
      <c r="L3934" s="11">
        <v>1</v>
      </c>
      <c r="M3934" s="11"/>
      <c r="N3934" s="24"/>
      <c r="P3934" s="32"/>
      <c r="T3934" s="19"/>
      <c r="U3934" s="3" t="s">
        <v>5956</v>
      </c>
      <c r="X3934" t="str">
        <f t="shared" si="245"/>
        <v/>
      </c>
      <c r="Z3934" t="str">
        <f t="shared" si="246"/>
        <v/>
      </c>
      <c r="AB3934" s="9"/>
      <c r="AC3934" t="s">
        <v>5957</v>
      </c>
      <c r="AD3934">
        <f t="shared" ref="AD3934:AD3944" si="248">COUNTIF(H3934,"*Fuji*")</f>
        <v>0</v>
      </c>
      <c r="AF3934" s="3"/>
      <c r="AG3934" t="s">
        <v>3760</v>
      </c>
      <c r="AH3934" s="9" t="s">
        <v>4613</v>
      </c>
    </row>
    <row r="3935" spans="1:48" ht="10.95" customHeight="1" outlineLevel="1" x14ac:dyDescent="0.25">
      <c r="A3935" t="s">
        <v>5955</v>
      </c>
      <c r="C3935" s="3" t="s">
        <v>12988</v>
      </c>
      <c r="D3935" s="3">
        <v>48</v>
      </c>
      <c r="E3935" s="9">
        <v>1980</v>
      </c>
      <c r="F3935" s="7" t="s">
        <v>2311</v>
      </c>
      <c r="G3935" s="7" t="s">
        <v>5401</v>
      </c>
      <c r="H3935" s="8" t="s">
        <v>2312</v>
      </c>
      <c r="I3935" s="8" t="s">
        <v>13975</v>
      </c>
      <c r="J3935" s="19">
        <v>3</v>
      </c>
      <c r="K3935" s="19" t="s">
        <v>7736</v>
      </c>
      <c r="L3935" s="11">
        <v>3.5</v>
      </c>
      <c r="M3935" s="11"/>
      <c r="N3935" s="24"/>
      <c r="P3935" s="32"/>
      <c r="T3935" s="19"/>
      <c r="U3935" s="3" t="s">
        <v>2310</v>
      </c>
      <c r="X3935" t="str">
        <f t="shared" si="245"/>
        <v/>
      </c>
      <c r="Z3935" t="str">
        <f t="shared" si="246"/>
        <v/>
      </c>
      <c r="AB3935" s="9"/>
      <c r="AC3935" t="s">
        <v>2312</v>
      </c>
      <c r="AD3935">
        <f t="shared" si="248"/>
        <v>0</v>
      </c>
      <c r="AF3935" s="3"/>
      <c r="AG3935" t="s">
        <v>2313</v>
      </c>
      <c r="AH3935" s="9" t="s">
        <v>4613</v>
      </c>
    </row>
    <row r="3936" spans="1:48" ht="10.95" customHeight="1" outlineLevel="1" x14ac:dyDescent="0.25">
      <c r="A3936" t="s">
        <v>5955</v>
      </c>
      <c r="C3936" s="3" t="s">
        <v>12988</v>
      </c>
      <c r="D3936" s="3">
        <v>49</v>
      </c>
      <c r="E3936" s="9">
        <v>1980</v>
      </c>
      <c r="F3936" s="7" t="s">
        <v>4239</v>
      </c>
      <c r="G3936" s="7" t="s">
        <v>5401</v>
      </c>
      <c r="H3936" s="8" t="s">
        <v>2315</v>
      </c>
      <c r="I3936" s="8" t="s">
        <v>13975</v>
      </c>
      <c r="J3936" s="19">
        <v>5</v>
      </c>
      <c r="K3936" s="19" t="s">
        <v>7736</v>
      </c>
      <c r="L3936" s="11">
        <v>2</v>
      </c>
      <c r="M3936" s="11"/>
      <c r="N3936" s="24"/>
      <c r="P3936" s="32"/>
      <c r="T3936" s="19"/>
      <c r="U3936" s="3" t="s">
        <v>2314</v>
      </c>
      <c r="X3936" t="str">
        <f t="shared" si="245"/>
        <v/>
      </c>
      <c r="Z3936" t="str">
        <f t="shared" si="246"/>
        <v/>
      </c>
      <c r="AB3936" s="9"/>
      <c r="AC3936" t="s">
        <v>2315</v>
      </c>
      <c r="AD3936">
        <f t="shared" si="248"/>
        <v>0</v>
      </c>
      <c r="AF3936" s="3"/>
      <c r="AG3936" t="s">
        <v>3760</v>
      </c>
      <c r="AH3936" s="9" t="s">
        <v>4613</v>
      </c>
    </row>
    <row r="3937" spans="1:48" ht="10.95" customHeight="1" outlineLevel="1" x14ac:dyDescent="0.25">
      <c r="A3937" t="s">
        <v>5955</v>
      </c>
      <c r="C3937" s="3" t="s">
        <v>12988</v>
      </c>
      <c r="D3937" s="3">
        <v>77</v>
      </c>
      <c r="E3937" s="9">
        <v>1983</v>
      </c>
      <c r="F3937" s="7" t="s">
        <v>633</v>
      </c>
      <c r="G3937" s="7" t="s">
        <v>5401</v>
      </c>
      <c r="H3937" s="8" t="s">
        <v>6082</v>
      </c>
      <c r="I3937" s="8" t="s">
        <v>13976</v>
      </c>
      <c r="J3937" s="19">
        <v>1</v>
      </c>
      <c r="K3937" s="19" t="s">
        <v>7736</v>
      </c>
      <c r="L3937" s="11">
        <v>0.5</v>
      </c>
      <c r="M3937" s="11"/>
      <c r="N3937" s="24"/>
      <c r="P3937" s="32"/>
      <c r="T3937" s="19"/>
      <c r="U3937" s="3" t="s">
        <v>6079</v>
      </c>
      <c r="X3937" t="str">
        <f t="shared" si="245"/>
        <v/>
      </c>
      <c r="Z3937" t="str">
        <f t="shared" si="246"/>
        <v/>
      </c>
      <c r="AB3937" s="9"/>
      <c r="AC3937" t="s">
        <v>6082</v>
      </c>
      <c r="AD3937">
        <f t="shared" si="248"/>
        <v>0</v>
      </c>
      <c r="AF3937" s="3"/>
      <c r="AG3937" t="s">
        <v>3760</v>
      </c>
      <c r="AH3937" s="9" t="s">
        <v>4613</v>
      </c>
    </row>
    <row r="3938" spans="1:48" ht="10.95" customHeight="1" outlineLevel="1" x14ac:dyDescent="0.25">
      <c r="A3938" t="s">
        <v>5955</v>
      </c>
      <c r="C3938" s="3" t="s">
        <v>12988</v>
      </c>
      <c r="D3938" s="3">
        <v>78</v>
      </c>
      <c r="E3938" s="9">
        <v>1983</v>
      </c>
      <c r="F3938" s="7" t="s">
        <v>5622</v>
      </c>
      <c r="G3938" s="7" t="s">
        <v>5401</v>
      </c>
      <c r="H3938" s="8" t="s">
        <v>6083</v>
      </c>
      <c r="I3938" s="8" t="s">
        <v>13976</v>
      </c>
      <c r="J3938" s="19">
        <v>3</v>
      </c>
      <c r="K3938" s="19" t="s">
        <v>7736</v>
      </c>
      <c r="L3938" s="11">
        <v>1</v>
      </c>
      <c r="M3938" s="11"/>
      <c r="N3938" s="24"/>
      <c r="P3938" s="32"/>
      <c r="T3938" s="19"/>
      <c r="U3938" s="3" t="s">
        <v>6080</v>
      </c>
      <c r="X3938" t="str">
        <f t="shared" si="245"/>
        <v/>
      </c>
      <c r="Z3938" t="str">
        <f t="shared" si="246"/>
        <v/>
      </c>
      <c r="AB3938" s="9"/>
      <c r="AC3938" t="s">
        <v>6083</v>
      </c>
      <c r="AD3938">
        <f t="shared" si="248"/>
        <v>0</v>
      </c>
      <c r="AF3938" s="3"/>
      <c r="AG3938" t="s">
        <v>3760</v>
      </c>
      <c r="AH3938" s="9" t="s">
        <v>4613</v>
      </c>
    </row>
    <row r="3939" spans="1:48" ht="10.95" customHeight="1" outlineLevel="1" x14ac:dyDescent="0.25">
      <c r="A3939" t="s">
        <v>5955</v>
      </c>
      <c r="C3939" s="3" t="s">
        <v>12988</v>
      </c>
      <c r="D3939" s="3">
        <v>80</v>
      </c>
      <c r="E3939" s="9">
        <v>1983</v>
      </c>
      <c r="F3939" s="7" t="s">
        <v>2533</v>
      </c>
      <c r="G3939" s="7" t="s">
        <v>5401</v>
      </c>
      <c r="H3939" s="8" t="s">
        <v>6084</v>
      </c>
      <c r="I3939" s="8" t="s">
        <v>13976</v>
      </c>
      <c r="J3939" s="19">
        <v>3</v>
      </c>
      <c r="K3939" s="19" t="s">
        <v>7736</v>
      </c>
      <c r="L3939" s="11">
        <v>3.6</v>
      </c>
      <c r="M3939" s="11"/>
      <c r="N3939" s="24"/>
      <c r="P3939" s="32"/>
      <c r="T3939" s="19"/>
      <c r="U3939" s="3" t="s">
        <v>6081</v>
      </c>
      <c r="X3939" t="str">
        <f t="shared" si="245"/>
        <v/>
      </c>
      <c r="Z3939" t="str">
        <f t="shared" si="246"/>
        <v/>
      </c>
      <c r="AB3939" s="9"/>
      <c r="AC3939" t="s">
        <v>6084</v>
      </c>
      <c r="AD3939">
        <f t="shared" si="248"/>
        <v>0</v>
      </c>
      <c r="AF3939" s="3"/>
      <c r="AG3939" t="s">
        <v>3760</v>
      </c>
      <c r="AH3939" s="9" t="s">
        <v>4925</v>
      </c>
    </row>
    <row r="3940" spans="1:48" ht="10.95" customHeight="1" outlineLevel="1" x14ac:dyDescent="0.25">
      <c r="A3940" t="s">
        <v>5955</v>
      </c>
      <c r="C3940" s="3" t="s">
        <v>12988</v>
      </c>
      <c r="D3940" s="3">
        <v>85</v>
      </c>
      <c r="E3940" s="9">
        <v>1984</v>
      </c>
      <c r="F3940" s="7" t="s">
        <v>1109</v>
      </c>
      <c r="G3940" s="7" t="s">
        <v>5401</v>
      </c>
      <c r="H3940" s="8" t="s">
        <v>5494</v>
      </c>
      <c r="I3940" s="8" t="s">
        <v>991</v>
      </c>
      <c r="J3940" s="19">
        <v>1</v>
      </c>
      <c r="K3940" s="19" t="s">
        <v>7736</v>
      </c>
      <c r="L3940" s="11">
        <v>0.6</v>
      </c>
      <c r="M3940" s="11"/>
      <c r="N3940" s="24"/>
      <c r="P3940" s="32"/>
      <c r="T3940" s="19"/>
      <c r="U3940" s="3" t="s">
        <v>5493</v>
      </c>
      <c r="X3940" t="str">
        <f t="shared" si="245"/>
        <v/>
      </c>
      <c r="Z3940" t="str">
        <f t="shared" si="246"/>
        <v/>
      </c>
      <c r="AB3940" s="9"/>
      <c r="AC3940" t="s">
        <v>5494</v>
      </c>
      <c r="AD3940">
        <f t="shared" si="248"/>
        <v>0</v>
      </c>
      <c r="AF3940" s="3"/>
      <c r="AG3940" t="s">
        <v>5495</v>
      </c>
      <c r="AH3940" s="9" t="s">
        <v>4613</v>
      </c>
    </row>
    <row r="3941" spans="1:48" ht="10.95" customHeight="1" outlineLevel="1" x14ac:dyDescent="0.25">
      <c r="A3941" t="s">
        <v>5955</v>
      </c>
      <c r="C3941" s="3" t="s">
        <v>12988</v>
      </c>
      <c r="D3941" s="3">
        <v>86</v>
      </c>
      <c r="E3941" s="9">
        <v>1984</v>
      </c>
      <c r="F3941" s="7" t="s">
        <v>5497</v>
      </c>
      <c r="G3941" s="7" t="s">
        <v>5401</v>
      </c>
      <c r="H3941" s="8" t="s">
        <v>4139</v>
      </c>
      <c r="I3941" s="8" t="s">
        <v>991</v>
      </c>
      <c r="J3941" s="19">
        <v>3</v>
      </c>
      <c r="K3941" s="19" t="s">
        <v>7736</v>
      </c>
      <c r="L3941" s="11">
        <v>0.6</v>
      </c>
      <c r="M3941" s="11"/>
      <c r="N3941" s="24"/>
      <c r="P3941" s="32"/>
      <c r="T3941" s="19"/>
      <c r="U3941" s="3" t="s">
        <v>5496</v>
      </c>
      <c r="X3941" t="str">
        <f t="shared" si="245"/>
        <v/>
      </c>
      <c r="Z3941" t="str">
        <f t="shared" si="246"/>
        <v/>
      </c>
      <c r="AB3941" s="9"/>
      <c r="AC3941" t="s">
        <v>4139</v>
      </c>
      <c r="AD3941">
        <f t="shared" si="248"/>
        <v>0</v>
      </c>
      <c r="AF3941" s="3"/>
      <c r="AG3941" t="s">
        <v>3760</v>
      </c>
      <c r="AH3941" s="9" t="s">
        <v>4925</v>
      </c>
    </row>
    <row r="3942" spans="1:48" ht="10.95" customHeight="1" outlineLevel="1" x14ac:dyDescent="0.25">
      <c r="A3942" t="s">
        <v>5955</v>
      </c>
      <c r="C3942" s="3" t="s">
        <v>12988</v>
      </c>
      <c r="D3942" s="3">
        <v>87</v>
      </c>
      <c r="E3942" s="9">
        <v>1984</v>
      </c>
      <c r="F3942" s="7" t="s">
        <v>4140</v>
      </c>
      <c r="G3942" s="7" t="s">
        <v>5401</v>
      </c>
      <c r="H3942" s="8" t="s">
        <v>4141</v>
      </c>
      <c r="I3942" s="8" t="s">
        <v>991</v>
      </c>
      <c r="J3942" s="19">
        <v>5</v>
      </c>
      <c r="K3942" s="19" t="s">
        <v>7736</v>
      </c>
      <c r="L3942" s="11">
        <v>0.6</v>
      </c>
      <c r="M3942" s="11"/>
      <c r="N3942" s="24"/>
      <c r="P3942" s="32"/>
      <c r="T3942" s="19"/>
      <c r="U3942" s="3" t="s">
        <v>7993</v>
      </c>
      <c r="X3942" t="str">
        <f t="shared" si="245"/>
        <v/>
      </c>
      <c r="Z3942" t="str">
        <f t="shared" si="246"/>
        <v/>
      </c>
      <c r="AB3942" s="9"/>
      <c r="AC3942" t="s">
        <v>4141</v>
      </c>
      <c r="AD3942">
        <f t="shared" si="248"/>
        <v>0</v>
      </c>
      <c r="AF3942" s="3"/>
      <c r="AG3942" t="s">
        <v>3760</v>
      </c>
      <c r="AH3942" s="9" t="s">
        <v>4925</v>
      </c>
    </row>
    <row r="3943" spans="1:48" ht="10.95" customHeight="1" outlineLevel="1" x14ac:dyDescent="0.25">
      <c r="A3943" t="s">
        <v>5955</v>
      </c>
      <c r="C3943" s="3" t="s">
        <v>12988</v>
      </c>
      <c r="D3943" s="3">
        <v>88</v>
      </c>
      <c r="E3943" s="9">
        <v>1984</v>
      </c>
      <c r="F3943" s="7" t="s">
        <v>4143</v>
      </c>
      <c r="G3943" s="7" t="s">
        <v>5401</v>
      </c>
      <c r="H3943" s="8" t="s">
        <v>5055</v>
      </c>
      <c r="I3943" s="8" t="s">
        <v>991</v>
      </c>
      <c r="J3943" s="19">
        <v>1</v>
      </c>
      <c r="K3943" s="19" t="s">
        <v>7736</v>
      </c>
      <c r="L3943" s="11">
        <v>0.6</v>
      </c>
      <c r="M3943" s="11"/>
      <c r="N3943" s="24"/>
      <c r="P3943" s="32"/>
      <c r="T3943" s="19"/>
      <c r="U3943" s="3" t="s">
        <v>4142</v>
      </c>
      <c r="X3943" t="str">
        <f t="shared" si="245"/>
        <v/>
      </c>
      <c r="Z3943" t="str">
        <f t="shared" si="246"/>
        <v/>
      </c>
      <c r="AB3943" s="9"/>
      <c r="AC3943" t="s">
        <v>5055</v>
      </c>
      <c r="AD3943">
        <f t="shared" si="248"/>
        <v>0</v>
      </c>
      <c r="AF3943" s="3"/>
      <c r="AG3943" t="s">
        <v>5056</v>
      </c>
      <c r="AH3943" s="9" t="s">
        <v>4925</v>
      </c>
    </row>
    <row r="3944" spans="1:48" ht="10.95" customHeight="1" outlineLevel="1" x14ac:dyDescent="0.25">
      <c r="A3944" t="s">
        <v>5955</v>
      </c>
      <c r="C3944" s="3" t="s">
        <v>12988</v>
      </c>
      <c r="D3944" s="3" t="s">
        <v>14165</v>
      </c>
      <c r="E3944" s="9">
        <v>1984</v>
      </c>
      <c r="F3944" s="7" t="s">
        <v>7034</v>
      </c>
      <c r="G3944" s="7" t="s">
        <v>5401</v>
      </c>
      <c r="H3944" s="8" t="s">
        <v>10158</v>
      </c>
      <c r="I3944" s="8" t="s">
        <v>991</v>
      </c>
      <c r="J3944" s="19">
        <v>1</v>
      </c>
      <c r="K3944" s="19" t="s">
        <v>7736</v>
      </c>
      <c r="L3944" s="11">
        <v>6.5</v>
      </c>
      <c r="M3944" s="11"/>
      <c r="N3944" s="24"/>
      <c r="P3944" s="32"/>
      <c r="T3944" s="19"/>
      <c r="U3944" s="3"/>
      <c r="W3944" t="s">
        <v>7738</v>
      </c>
      <c r="X3944">
        <f t="shared" si="245"/>
        <v>1</v>
      </c>
      <c r="Z3944" t="str">
        <f t="shared" si="246"/>
        <v/>
      </c>
      <c r="AB3944" s="9"/>
      <c r="AC3944" t="s">
        <v>10158</v>
      </c>
      <c r="AD3944">
        <f t="shared" si="248"/>
        <v>0</v>
      </c>
      <c r="AF3944" s="3"/>
      <c r="AH3944" s="9"/>
    </row>
    <row r="3945" spans="1:48" ht="10.95" customHeight="1" x14ac:dyDescent="0.25">
      <c r="A3945" t="s">
        <v>12883</v>
      </c>
      <c r="B3945" t="s">
        <v>12884</v>
      </c>
      <c r="C3945" s="3" t="s">
        <v>12533</v>
      </c>
      <c r="E3945" s="9"/>
      <c r="F3945" s="7"/>
      <c r="G3945" s="7"/>
      <c r="H3945" s="8"/>
      <c r="I3945" s="8"/>
      <c r="J3945" s="19"/>
      <c r="K3945" s="19"/>
      <c r="L3945" s="11"/>
      <c r="M3945" s="11">
        <f>SUM(L3946:L4163)</f>
        <v>304.10000000000008</v>
      </c>
      <c r="N3945" s="24">
        <v>976</v>
      </c>
      <c r="O3945">
        <f>COUNTIF(K3946:K4163,"*")</f>
        <v>218</v>
      </c>
      <c r="P3945" s="32">
        <f>O3945/N3945</f>
        <v>0.22336065573770492</v>
      </c>
      <c r="Q3945">
        <f>COUNTIF(K3946:K4163,"Y")+COUNTIF(K3946:K4163,"S")</f>
        <v>183</v>
      </c>
      <c r="T3945" s="19" t="s">
        <v>7736</v>
      </c>
      <c r="U3945" s="3"/>
      <c r="V3945" t="s">
        <v>18409</v>
      </c>
      <c r="X3945" t="str">
        <f t="shared" si="245"/>
        <v/>
      </c>
      <c r="Z3945" t="str">
        <f t="shared" si="246"/>
        <v/>
      </c>
      <c r="AB3945" s="9"/>
      <c r="AE3945">
        <f>COUNTIF(AD3946:AD4163,"1")</f>
        <v>0</v>
      </c>
      <c r="AF3945" s="3"/>
      <c r="AH3945" s="9"/>
      <c r="AI3945">
        <f>COUNTIF($J3946:$J4163,"1")-COUNTIFS($J3946:$J4163,"1",$K3946:$K4163,"V")</f>
        <v>9</v>
      </c>
      <c r="AJ3945">
        <f>COUNTIFS($J3946:$J4163,"1",$K3946:$K4163,"Y")+COUNTIFS($J3946:$J4163,"1",$K3946:$K4163,"s")</f>
        <v>9</v>
      </c>
      <c r="AK3945">
        <f>COUNTIF($J3946:$J4163,"2")-COUNTIFS($J3946:$J4163,"2",$K3946:$K4163,"V")</f>
        <v>3</v>
      </c>
      <c r="AL3945">
        <f>COUNTIFS($J3946:$J4163,"2",$K3946:$K4163,"Y")+COUNTIFS($J3946:$J4163,"2",$K3946:$K4163,"s")</f>
        <v>3</v>
      </c>
      <c r="AM3945">
        <f>COUNTIF($J3946:$J4163,"3")-COUNTIFS($J3946:$J4163,"3",$K3946:$K4163,"V")</f>
        <v>15</v>
      </c>
      <c r="AN3945">
        <f>COUNTIFS($J3946:$J4163,"3",$K3946:$K4163,"Y")+COUNTIFS($J3946:$J4163,"3",$K3946:$K4163,"s")</f>
        <v>14</v>
      </c>
      <c r="AO3945">
        <f>COUNTIF($J3946:$J4163,"4")-COUNTIFS($J3946:$J4163,"4",$K3946:$K4163,"V")</f>
        <v>5</v>
      </c>
      <c r="AP3945">
        <f>COUNTIFS($J3946:$J4163,"4",$K3946:$K4163,"Y")+COUNTIFS($J3946:$J4163,"4",$K3946:$K4163,"s")</f>
        <v>5</v>
      </c>
      <c r="AQ3945">
        <f>COUNTIF($J3946:$J4163,"5")-COUNTIFS($J3946:$J4163,"5",$K3946:$K4163,"V")</f>
        <v>160</v>
      </c>
      <c r="AR3945">
        <f>COUNTIFS($J3946:$J4163,"5",$K3946:$K4163,"Y")+COUNTIFS($J3946:$J4163,"5",$K3946:$K4163,"s")</f>
        <v>127</v>
      </c>
      <c r="AS3945">
        <f>COUNTIF($J3946:$J4163,"6")-COUNTIFS($J3946:$J4163,"6",$K3946:$K4163,"V")</f>
        <v>24</v>
      </c>
      <c r="AT3945">
        <f>COUNTIFS($J3946:$J4163,"6",$K3946:$K4163,"Y")+COUNTIFS($J3946:$J4163,"6",$K3946:$K4163,"s")</f>
        <v>23</v>
      </c>
      <c r="AU3945">
        <f>COUNTIF($J3946:$J4163,"7")-COUNTIFS($J3946:$J4163,"7",$K3946:$K4163,"V")</f>
        <v>2</v>
      </c>
      <c r="AV3945">
        <f>COUNTIFS($J3946:$J4163,"7",$K3946:$K4163,"Y")+COUNTIFS($J3946:$J4163,"7",$K3946:$K4163,"s")</f>
        <v>2</v>
      </c>
    </row>
    <row r="3946" spans="1:48" ht="10.95" customHeight="1" outlineLevel="1" x14ac:dyDescent="0.25">
      <c r="A3946" t="s">
        <v>5057</v>
      </c>
      <c r="C3946" s="3" t="s">
        <v>12533</v>
      </c>
      <c r="D3946" s="3">
        <v>1</v>
      </c>
      <c r="E3946" s="9">
        <v>1975</v>
      </c>
      <c r="F3946" s="7" t="s">
        <v>4606</v>
      </c>
      <c r="G3946" s="7" t="s">
        <v>5799</v>
      </c>
      <c r="H3946" s="8" t="s">
        <v>5843</v>
      </c>
      <c r="I3946" s="8" t="s">
        <v>12701</v>
      </c>
      <c r="J3946" s="19">
        <v>6</v>
      </c>
      <c r="K3946" s="19" t="s">
        <v>7736</v>
      </c>
      <c r="L3946" s="11">
        <v>0.2</v>
      </c>
      <c r="M3946" s="11"/>
      <c r="N3946" s="24"/>
      <c r="P3946" s="32"/>
      <c r="T3946" s="19"/>
      <c r="U3946" s="3">
        <v>7</v>
      </c>
      <c r="X3946" t="str">
        <f t="shared" si="245"/>
        <v/>
      </c>
      <c r="Z3946" t="str">
        <f t="shared" si="246"/>
        <v/>
      </c>
      <c r="AB3946" s="9"/>
      <c r="AC3946" t="s">
        <v>5843</v>
      </c>
      <c r="AD3946">
        <f t="shared" ref="AD3946:AD4009" si="249">COUNTIF(H3946,"*Fuji*")</f>
        <v>0</v>
      </c>
      <c r="AF3946" s="3"/>
      <c r="AG3946" t="s">
        <v>3343</v>
      </c>
      <c r="AH3946" s="9" t="s">
        <v>4613</v>
      </c>
    </row>
    <row r="3947" spans="1:48" ht="10.95" customHeight="1" outlineLevel="1" x14ac:dyDescent="0.25">
      <c r="A3947" t="s">
        <v>5057</v>
      </c>
      <c r="C3947" s="3" t="s">
        <v>12533</v>
      </c>
      <c r="D3947" s="3">
        <v>3</v>
      </c>
      <c r="E3947" s="9">
        <v>1975</v>
      </c>
      <c r="F3947" s="7" t="s">
        <v>4073</v>
      </c>
      <c r="G3947" s="7" t="s">
        <v>4607</v>
      </c>
      <c r="H3947" s="8" t="s">
        <v>5843</v>
      </c>
      <c r="I3947" s="8" t="s">
        <v>12701</v>
      </c>
      <c r="J3947" s="19">
        <v>6</v>
      </c>
      <c r="K3947" s="19" t="s">
        <v>7736</v>
      </c>
      <c r="L3947" s="11">
        <v>0.2</v>
      </c>
      <c r="M3947" s="11"/>
      <c r="N3947" s="24"/>
      <c r="P3947" s="32"/>
      <c r="T3947" s="19"/>
      <c r="U3947" s="3">
        <v>9</v>
      </c>
      <c r="X3947" t="str">
        <f t="shared" si="245"/>
        <v/>
      </c>
      <c r="Z3947" t="str">
        <f t="shared" si="246"/>
        <v/>
      </c>
      <c r="AB3947" s="9"/>
      <c r="AC3947" t="s">
        <v>5843</v>
      </c>
      <c r="AD3947">
        <f t="shared" si="249"/>
        <v>0</v>
      </c>
      <c r="AF3947" s="3"/>
      <c r="AG3947" t="s">
        <v>3343</v>
      </c>
      <c r="AH3947" s="9" t="s">
        <v>4613</v>
      </c>
    </row>
    <row r="3948" spans="1:48" ht="10.95" customHeight="1" outlineLevel="1" x14ac:dyDescent="0.25">
      <c r="A3948" t="s">
        <v>5057</v>
      </c>
      <c r="C3948" s="3" t="s">
        <v>12533</v>
      </c>
      <c r="D3948" s="3">
        <v>5</v>
      </c>
      <c r="E3948" s="9">
        <v>1975</v>
      </c>
      <c r="F3948" s="7" t="s">
        <v>4608</v>
      </c>
      <c r="G3948" s="7" t="s">
        <v>4609</v>
      </c>
      <c r="H3948" s="8" t="s">
        <v>1479</v>
      </c>
      <c r="I3948" s="8" t="s">
        <v>12701</v>
      </c>
      <c r="J3948" s="19">
        <v>5</v>
      </c>
      <c r="K3948" s="19" t="s">
        <v>7736</v>
      </c>
      <c r="L3948" s="11">
        <v>0.2</v>
      </c>
      <c r="M3948" s="11"/>
      <c r="N3948" s="24"/>
      <c r="P3948" s="32"/>
      <c r="T3948" s="19"/>
      <c r="U3948" s="3">
        <v>11</v>
      </c>
      <c r="X3948" t="str">
        <f t="shared" si="245"/>
        <v/>
      </c>
      <c r="Z3948" t="str">
        <f t="shared" si="246"/>
        <v/>
      </c>
      <c r="AB3948" s="9"/>
      <c r="AC3948" t="s">
        <v>1479</v>
      </c>
      <c r="AD3948">
        <f t="shared" si="249"/>
        <v>0</v>
      </c>
      <c r="AF3948" s="3"/>
      <c r="AG3948" t="s">
        <v>3343</v>
      </c>
      <c r="AH3948" s="9" t="s">
        <v>4613</v>
      </c>
    </row>
    <row r="3949" spans="1:48" ht="10.95" customHeight="1" outlineLevel="1" x14ac:dyDescent="0.25">
      <c r="A3949" t="s">
        <v>5057</v>
      </c>
      <c r="C3949" s="3" t="s">
        <v>12533</v>
      </c>
      <c r="D3949" s="3">
        <v>7</v>
      </c>
      <c r="E3949" s="9">
        <v>1975</v>
      </c>
      <c r="F3949" s="7" t="s">
        <v>1480</v>
      </c>
      <c r="G3949" s="7" t="s">
        <v>3967</v>
      </c>
      <c r="H3949" s="8" t="s">
        <v>5843</v>
      </c>
      <c r="I3949" s="8" t="s">
        <v>12701</v>
      </c>
      <c r="J3949" s="19">
        <v>6</v>
      </c>
      <c r="K3949" s="19" t="s">
        <v>7736</v>
      </c>
      <c r="L3949" s="11">
        <v>0.2</v>
      </c>
      <c r="M3949" s="11"/>
      <c r="N3949" s="24"/>
      <c r="P3949" s="32"/>
      <c r="T3949" s="19"/>
      <c r="U3949" s="3">
        <v>13</v>
      </c>
      <c r="X3949" t="str">
        <f t="shared" si="245"/>
        <v/>
      </c>
      <c r="Z3949" t="str">
        <f t="shared" si="246"/>
        <v/>
      </c>
      <c r="AB3949" s="9"/>
      <c r="AC3949" t="s">
        <v>5843</v>
      </c>
      <c r="AD3949">
        <f t="shared" si="249"/>
        <v>0</v>
      </c>
      <c r="AF3949" s="3"/>
      <c r="AG3949" t="s">
        <v>3343</v>
      </c>
      <c r="AH3949" s="9" t="s">
        <v>4613</v>
      </c>
    </row>
    <row r="3950" spans="1:48" ht="10.95" customHeight="1" outlineLevel="1" x14ac:dyDescent="0.25">
      <c r="A3950" t="s">
        <v>5057</v>
      </c>
      <c r="C3950" s="3" t="s">
        <v>12533</v>
      </c>
      <c r="D3950" s="3">
        <v>9</v>
      </c>
      <c r="E3950" s="9">
        <v>1975</v>
      </c>
      <c r="F3950" s="7" t="s">
        <v>1481</v>
      </c>
      <c r="G3950" s="7" t="s">
        <v>4609</v>
      </c>
      <c r="H3950" s="8" t="s">
        <v>1479</v>
      </c>
      <c r="I3950" s="8" t="s">
        <v>12701</v>
      </c>
      <c r="J3950" s="19">
        <v>5</v>
      </c>
      <c r="K3950" s="19" t="s">
        <v>7736</v>
      </c>
      <c r="L3950" s="11">
        <v>0.2</v>
      </c>
      <c r="M3950" s="11"/>
      <c r="N3950" s="24"/>
      <c r="P3950" s="32"/>
      <c r="T3950" s="19"/>
      <c r="U3950" s="3">
        <v>15</v>
      </c>
      <c r="X3950" t="str">
        <f t="shared" si="245"/>
        <v/>
      </c>
      <c r="Z3950" t="str">
        <f t="shared" si="246"/>
        <v/>
      </c>
      <c r="AB3950" s="9"/>
      <c r="AC3950" t="s">
        <v>1479</v>
      </c>
      <c r="AD3950">
        <f t="shared" si="249"/>
        <v>0</v>
      </c>
      <c r="AF3950" s="3"/>
      <c r="AG3950" t="s">
        <v>3343</v>
      </c>
      <c r="AH3950" s="9" t="s">
        <v>4613</v>
      </c>
    </row>
    <row r="3951" spans="1:48" ht="10.95" customHeight="1" outlineLevel="1" x14ac:dyDescent="0.25">
      <c r="A3951" t="s">
        <v>5057</v>
      </c>
      <c r="C3951" s="3" t="s">
        <v>12533</v>
      </c>
      <c r="D3951" s="3">
        <v>10</v>
      </c>
      <c r="E3951" s="9">
        <v>1975</v>
      </c>
      <c r="F3951" s="7" t="s">
        <v>1482</v>
      </c>
      <c r="G3951" s="7" t="s">
        <v>5401</v>
      </c>
      <c r="H3951" s="8" t="s">
        <v>1479</v>
      </c>
      <c r="I3951" s="8" t="s">
        <v>12702</v>
      </c>
      <c r="J3951" s="19">
        <v>5</v>
      </c>
      <c r="K3951" s="19" t="s">
        <v>7736</v>
      </c>
      <c r="L3951" s="11">
        <v>0.5</v>
      </c>
      <c r="M3951" s="11"/>
      <c r="N3951" s="24"/>
      <c r="P3951" s="32"/>
      <c r="T3951" s="19"/>
      <c r="U3951" s="3">
        <v>16</v>
      </c>
      <c r="X3951" t="str">
        <f t="shared" si="245"/>
        <v/>
      </c>
      <c r="Z3951" t="str">
        <f t="shared" si="246"/>
        <v/>
      </c>
      <c r="AB3951" s="9"/>
      <c r="AC3951" t="s">
        <v>1479</v>
      </c>
      <c r="AD3951">
        <f t="shared" si="249"/>
        <v>0</v>
      </c>
      <c r="AF3951" s="3"/>
      <c r="AG3951" t="s">
        <v>3343</v>
      </c>
      <c r="AH3951" s="9" t="s">
        <v>4613</v>
      </c>
    </row>
    <row r="3952" spans="1:48" ht="10.95" customHeight="1" outlineLevel="1" x14ac:dyDescent="0.25">
      <c r="A3952" t="s">
        <v>5057</v>
      </c>
      <c r="C3952" s="3" t="s">
        <v>12533</v>
      </c>
      <c r="D3952" s="3">
        <v>11</v>
      </c>
      <c r="E3952" s="9">
        <v>1975</v>
      </c>
      <c r="F3952" s="7" t="s">
        <v>2441</v>
      </c>
      <c r="G3952" s="7" t="s">
        <v>5401</v>
      </c>
      <c r="H3952" s="8" t="s">
        <v>1479</v>
      </c>
      <c r="I3952" s="8" t="s">
        <v>12702</v>
      </c>
      <c r="J3952" s="19">
        <v>5</v>
      </c>
      <c r="K3952" s="19" t="s">
        <v>7736</v>
      </c>
      <c r="L3952" s="11">
        <v>0.5</v>
      </c>
      <c r="M3952" s="11"/>
      <c r="N3952" s="24"/>
      <c r="P3952" s="32"/>
      <c r="T3952" s="19"/>
      <c r="U3952" s="3">
        <v>17</v>
      </c>
      <c r="X3952" t="str">
        <f t="shared" si="245"/>
        <v/>
      </c>
      <c r="Z3952" t="str">
        <f t="shared" si="246"/>
        <v/>
      </c>
      <c r="AB3952" s="9"/>
      <c r="AC3952" t="s">
        <v>1479</v>
      </c>
      <c r="AD3952">
        <f t="shared" si="249"/>
        <v>0</v>
      </c>
      <c r="AF3952" s="3"/>
      <c r="AG3952" t="s">
        <v>3343</v>
      </c>
      <c r="AH3952" s="9" t="s">
        <v>4613</v>
      </c>
    </row>
    <row r="3953" spans="1:34" ht="10.95" customHeight="1" outlineLevel="1" x14ac:dyDescent="0.25">
      <c r="A3953" t="s">
        <v>5057</v>
      </c>
      <c r="C3953" s="3" t="s">
        <v>12533</v>
      </c>
      <c r="D3953" s="3">
        <v>12</v>
      </c>
      <c r="E3953" s="9">
        <v>1975</v>
      </c>
      <c r="F3953" s="7" t="s">
        <v>2442</v>
      </c>
      <c r="G3953" s="7" t="s">
        <v>5401</v>
      </c>
      <c r="H3953" s="8" t="s">
        <v>2443</v>
      </c>
      <c r="I3953" s="8" t="s">
        <v>12702</v>
      </c>
      <c r="J3953" s="19">
        <v>1</v>
      </c>
      <c r="K3953" s="19" t="s">
        <v>7736</v>
      </c>
      <c r="L3953" s="11">
        <v>1.5</v>
      </c>
      <c r="M3953" s="11"/>
      <c r="N3953" s="24"/>
      <c r="P3953" s="32"/>
      <c r="T3953" s="19"/>
      <c r="U3953" s="3">
        <v>18</v>
      </c>
      <c r="X3953" t="str">
        <f t="shared" si="245"/>
        <v/>
      </c>
      <c r="Z3953" t="str">
        <f t="shared" si="246"/>
        <v/>
      </c>
      <c r="AB3953" s="9"/>
      <c r="AC3953" t="s">
        <v>2443</v>
      </c>
      <c r="AD3953">
        <f t="shared" si="249"/>
        <v>0</v>
      </c>
      <c r="AF3953" s="3"/>
      <c r="AG3953" t="s">
        <v>3343</v>
      </c>
      <c r="AH3953" s="9" t="s">
        <v>4613</v>
      </c>
    </row>
    <row r="3954" spans="1:34" ht="10.95" customHeight="1" outlineLevel="1" x14ac:dyDescent="0.25">
      <c r="A3954" t="s">
        <v>5057</v>
      </c>
      <c r="C3954" s="3" t="s">
        <v>12533</v>
      </c>
      <c r="D3954" s="3">
        <v>13</v>
      </c>
      <c r="E3954" s="9">
        <v>1975</v>
      </c>
      <c r="F3954" s="7" t="s">
        <v>2444</v>
      </c>
      <c r="G3954" s="7" t="s">
        <v>5401</v>
      </c>
      <c r="H3954" s="8" t="s">
        <v>2445</v>
      </c>
      <c r="I3954" s="8" t="s">
        <v>12702</v>
      </c>
      <c r="J3954" s="19">
        <v>5</v>
      </c>
      <c r="K3954" s="19" t="s">
        <v>7736</v>
      </c>
      <c r="L3954" s="11">
        <v>0.5</v>
      </c>
      <c r="M3954" s="11"/>
      <c r="N3954" s="24"/>
      <c r="P3954" s="32"/>
      <c r="T3954" s="19"/>
      <c r="U3954" s="3">
        <v>19</v>
      </c>
      <c r="X3954" t="str">
        <f t="shared" si="245"/>
        <v/>
      </c>
      <c r="Z3954" t="str">
        <f t="shared" si="246"/>
        <v/>
      </c>
      <c r="AB3954" s="9"/>
      <c r="AC3954" t="s">
        <v>2445</v>
      </c>
      <c r="AD3954">
        <f t="shared" si="249"/>
        <v>0</v>
      </c>
      <c r="AF3954" s="3"/>
      <c r="AG3954" t="s">
        <v>3343</v>
      </c>
      <c r="AH3954" s="9" t="s">
        <v>4613</v>
      </c>
    </row>
    <row r="3955" spans="1:34" ht="10.95" customHeight="1" outlineLevel="1" x14ac:dyDescent="0.25">
      <c r="A3955" t="s">
        <v>5057</v>
      </c>
      <c r="C3955" s="3" t="s">
        <v>12533</v>
      </c>
      <c r="D3955" s="3">
        <v>14</v>
      </c>
      <c r="E3955" s="9">
        <v>1975</v>
      </c>
      <c r="F3955" s="7" t="s">
        <v>2446</v>
      </c>
      <c r="G3955" s="7" t="s">
        <v>5401</v>
      </c>
      <c r="H3955" s="8" t="s">
        <v>1484</v>
      </c>
      <c r="I3955" s="8" t="s">
        <v>12702</v>
      </c>
      <c r="J3955" s="19">
        <v>5</v>
      </c>
      <c r="K3955" s="19" t="s">
        <v>7736</v>
      </c>
      <c r="L3955" s="11">
        <v>0.5</v>
      </c>
      <c r="M3955" s="11"/>
      <c r="N3955" s="24"/>
      <c r="P3955" s="32"/>
      <c r="T3955" s="19"/>
      <c r="U3955" s="3">
        <v>20</v>
      </c>
      <c r="X3955" t="str">
        <f t="shared" si="245"/>
        <v/>
      </c>
      <c r="Z3955" t="str">
        <f t="shared" si="246"/>
        <v/>
      </c>
      <c r="AB3955" s="9"/>
      <c r="AC3955" t="s">
        <v>1484</v>
      </c>
      <c r="AD3955">
        <f t="shared" si="249"/>
        <v>0</v>
      </c>
      <c r="AF3955" s="3"/>
      <c r="AG3955" t="s">
        <v>3343</v>
      </c>
      <c r="AH3955" s="9" t="s">
        <v>4613</v>
      </c>
    </row>
    <row r="3956" spans="1:34" ht="10.95" customHeight="1" outlineLevel="1" x14ac:dyDescent="0.25">
      <c r="A3956" t="s">
        <v>5057</v>
      </c>
      <c r="C3956" s="3" t="s">
        <v>12533</v>
      </c>
      <c r="D3956" s="3">
        <v>18</v>
      </c>
      <c r="E3956" s="9">
        <v>1977</v>
      </c>
      <c r="F3956" s="7" t="s">
        <v>1485</v>
      </c>
      <c r="G3956" s="7" t="s">
        <v>3404</v>
      </c>
      <c r="H3956" s="8" t="s">
        <v>5843</v>
      </c>
      <c r="I3956" s="8" t="s">
        <v>12703</v>
      </c>
      <c r="J3956" s="19">
        <v>6</v>
      </c>
      <c r="K3956" s="19" t="s">
        <v>7736</v>
      </c>
      <c r="L3956" s="11">
        <v>0.45</v>
      </c>
      <c r="M3956" s="11"/>
      <c r="N3956" s="24"/>
      <c r="P3956" s="32"/>
      <c r="T3956" s="19"/>
      <c r="U3956" s="3">
        <v>24</v>
      </c>
      <c r="X3956" t="str">
        <f t="shared" si="245"/>
        <v/>
      </c>
      <c r="Z3956" t="str">
        <f t="shared" si="246"/>
        <v/>
      </c>
      <c r="AB3956" s="9"/>
      <c r="AC3956" t="s">
        <v>5843</v>
      </c>
      <c r="AD3956">
        <f t="shared" si="249"/>
        <v>0</v>
      </c>
      <c r="AF3956" s="3"/>
      <c r="AG3956" t="s">
        <v>3343</v>
      </c>
      <c r="AH3956" s="9" t="s">
        <v>4925</v>
      </c>
    </row>
    <row r="3957" spans="1:34" ht="10.95" customHeight="1" outlineLevel="1" x14ac:dyDescent="0.25">
      <c r="A3957" t="s">
        <v>5057</v>
      </c>
      <c r="C3957" s="3" t="s">
        <v>12533</v>
      </c>
      <c r="D3957" s="3">
        <v>19</v>
      </c>
      <c r="E3957" s="9">
        <v>1977</v>
      </c>
      <c r="F3957" s="7" t="s">
        <v>5638</v>
      </c>
      <c r="G3957" s="7" t="s">
        <v>5640</v>
      </c>
      <c r="H3957" s="8" t="s">
        <v>5843</v>
      </c>
      <c r="I3957" s="8" t="s">
        <v>12703</v>
      </c>
      <c r="J3957" s="19">
        <v>6</v>
      </c>
      <c r="K3957" s="19" t="s">
        <v>7736</v>
      </c>
      <c r="L3957" s="11">
        <v>0.45</v>
      </c>
      <c r="M3957" s="11"/>
      <c r="N3957" s="24"/>
      <c r="P3957" s="32"/>
      <c r="T3957" s="19"/>
      <c r="U3957" s="3">
        <v>25</v>
      </c>
      <c r="X3957" t="str">
        <f t="shared" si="245"/>
        <v/>
      </c>
      <c r="Z3957" t="str">
        <f t="shared" si="246"/>
        <v/>
      </c>
      <c r="AB3957" s="9"/>
      <c r="AC3957" t="s">
        <v>5843</v>
      </c>
      <c r="AD3957">
        <f t="shared" si="249"/>
        <v>0</v>
      </c>
      <c r="AF3957" s="3"/>
      <c r="AG3957" t="s">
        <v>3343</v>
      </c>
      <c r="AH3957" s="9" t="s">
        <v>4925</v>
      </c>
    </row>
    <row r="3958" spans="1:34" ht="10.95" customHeight="1" outlineLevel="1" x14ac:dyDescent="0.25">
      <c r="A3958" t="s">
        <v>5057</v>
      </c>
      <c r="C3958" s="3" t="s">
        <v>12533</v>
      </c>
      <c r="D3958" s="3">
        <v>20</v>
      </c>
      <c r="E3958" s="9">
        <v>1977</v>
      </c>
      <c r="F3958" s="7" t="s">
        <v>5639</v>
      </c>
      <c r="G3958" s="7" t="s">
        <v>2664</v>
      </c>
      <c r="H3958" s="8" t="s">
        <v>5843</v>
      </c>
      <c r="I3958" s="8" t="s">
        <v>12703</v>
      </c>
      <c r="J3958" s="19">
        <v>6</v>
      </c>
      <c r="K3958" s="19" t="s">
        <v>7736</v>
      </c>
      <c r="L3958" s="11">
        <v>0.45</v>
      </c>
      <c r="M3958" s="11"/>
      <c r="N3958" s="24"/>
      <c r="P3958" s="32"/>
      <c r="T3958" s="19"/>
      <c r="U3958" s="3">
        <v>26</v>
      </c>
      <c r="X3958" t="str">
        <f t="shared" si="245"/>
        <v/>
      </c>
      <c r="Z3958" t="str">
        <f t="shared" si="246"/>
        <v/>
      </c>
      <c r="AB3958" s="9"/>
      <c r="AC3958" t="s">
        <v>5843</v>
      </c>
      <c r="AD3958">
        <f t="shared" si="249"/>
        <v>0</v>
      </c>
      <c r="AF3958" s="3"/>
      <c r="AG3958" t="s">
        <v>3343</v>
      </c>
      <c r="AH3958" s="9" t="s">
        <v>4613</v>
      </c>
    </row>
    <row r="3959" spans="1:34" ht="10.95" customHeight="1" outlineLevel="1" x14ac:dyDescent="0.25">
      <c r="A3959" t="s">
        <v>5057</v>
      </c>
      <c r="C3959" s="3" t="s">
        <v>12533</v>
      </c>
      <c r="D3959" s="3">
        <v>21</v>
      </c>
      <c r="E3959" s="9">
        <v>1977</v>
      </c>
      <c r="F3959" s="7" t="s">
        <v>3252</v>
      </c>
      <c r="G3959" s="7" t="s">
        <v>6505</v>
      </c>
      <c r="H3959" s="8" t="s">
        <v>5843</v>
      </c>
      <c r="I3959" s="8" t="s">
        <v>12703</v>
      </c>
      <c r="J3959" s="19">
        <v>6</v>
      </c>
      <c r="K3959" s="19" t="s">
        <v>7736</v>
      </c>
      <c r="L3959" s="11">
        <v>0.45</v>
      </c>
      <c r="M3959" s="11"/>
      <c r="N3959" s="24"/>
      <c r="P3959" s="32"/>
      <c r="T3959" s="19"/>
      <c r="U3959" s="3">
        <v>27</v>
      </c>
      <c r="X3959" t="str">
        <f t="shared" si="245"/>
        <v/>
      </c>
      <c r="Z3959" t="str">
        <f t="shared" si="246"/>
        <v/>
      </c>
      <c r="AB3959" s="9"/>
      <c r="AC3959" t="s">
        <v>5843</v>
      </c>
      <c r="AD3959">
        <f t="shared" si="249"/>
        <v>0</v>
      </c>
      <c r="AF3959" s="3"/>
      <c r="AG3959" t="s">
        <v>3343</v>
      </c>
      <c r="AH3959" s="9" t="s">
        <v>4613</v>
      </c>
    </row>
    <row r="3960" spans="1:34" ht="10.95" customHeight="1" outlineLevel="1" x14ac:dyDescent="0.25">
      <c r="A3960" t="s">
        <v>5057</v>
      </c>
      <c r="C3960" s="3" t="s">
        <v>12533</v>
      </c>
      <c r="D3960" s="3">
        <v>25</v>
      </c>
      <c r="E3960" s="9">
        <v>1978</v>
      </c>
      <c r="F3960" s="7" t="s">
        <v>1485</v>
      </c>
      <c r="G3960" s="7" t="s">
        <v>5401</v>
      </c>
      <c r="H3960" s="8" t="s">
        <v>1486</v>
      </c>
      <c r="I3960" s="8" t="s">
        <v>12706</v>
      </c>
      <c r="J3960" s="19">
        <v>2</v>
      </c>
      <c r="K3960" s="19" t="s">
        <v>7736</v>
      </c>
      <c r="L3960" s="11">
        <v>0.5</v>
      </c>
      <c r="M3960" s="11"/>
      <c r="N3960" s="24"/>
      <c r="P3960" s="32"/>
      <c r="T3960" s="19"/>
      <c r="U3960" s="3">
        <v>31</v>
      </c>
      <c r="X3960" t="str">
        <f t="shared" si="245"/>
        <v/>
      </c>
      <c r="Z3960" t="str">
        <f t="shared" si="246"/>
        <v/>
      </c>
      <c r="AB3960" s="9"/>
      <c r="AC3960" t="s">
        <v>1486</v>
      </c>
      <c r="AD3960">
        <f t="shared" si="249"/>
        <v>0</v>
      </c>
      <c r="AF3960" s="3"/>
      <c r="AG3960" t="s">
        <v>3343</v>
      </c>
      <c r="AH3960" s="9" t="s">
        <v>4613</v>
      </c>
    </row>
    <row r="3961" spans="1:34" ht="10.95" customHeight="1" outlineLevel="1" x14ac:dyDescent="0.25">
      <c r="A3961" t="s">
        <v>5057</v>
      </c>
      <c r="C3961" s="3" t="s">
        <v>12533</v>
      </c>
      <c r="D3961" s="3">
        <v>26</v>
      </c>
      <c r="E3961" s="9">
        <v>1978</v>
      </c>
      <c r="F3961" s="7" t="s">
        <v>12704</v>
      </c>
      <c r="G3961" s="7" t="s">
        <v>5401</v>
      </c>
      <c r="H3961" s="8" t="s">
        <v>12705</v>
      </c>
      <c r="I3961" s="8" t="s">
        <v>12706</v>
      </c>
      <c r="J3961" s="19">
        <v>5</v>
      </c>
      <c r="K3961" s="19" t="s">
        <v>7736</v>
      </c>
      <c r="L3961" s="11">
        <v>0.2</v>
      </c>
      <c r="M3961" s="11"/>
      <c r="N3961" s="24"/>
      <c r="P3961" s="32"/>
      <c r="T3961" s="19"/>
      <c r="U3961" s="3">
        <v>32</v>
      </c>
      <c r="X3961" t="str">
        <f t="shared" si="245"/>
        <v/>
      </c>
      <c r="Z3961" t="str">
        <f t="shared" si="246"/>
        <v/>
      </c>
      <c r="AB3961" s="9"/>
      <c r="AC3961" t="s">
        <v>12705</v>
      </c>
      <c r="AD3961">
        <f t="shared" si="249"/>
        <v>0</v>
      </c>
      <c r="AF3961" s="3"/>
      <c r="AH3961" s="9"/>
    </row>
    <row r="3962" spans="1:34" ht="10.95" customHeight="1" outlineLevel="1" x14ac:dyDescent="0.25">
      <c r="A3962" t="s">
        <v>5057</v>
      </c>
      <c r="C3962" s="3" t="s">
        <v>12533</v>
      </c>
      <c r="D3962" s="3">
        <v>27</v>
      </c>
      <c r="E3962" s="9">
        <v>1978</v>
      </c>
      <c r="F3962" s="7" t="s">
        <v>2096</v>
      </c>
      <c r="G3962" s="7" t="s">
        <v>5401</v>
      </c>
      <c r="H3962" s="8" t="s">
        <v>2097</v>
      </c>
      <c r="I3962" s="8" t="s">
        <v>12706</v>
      </c>
      <c r="J3962" s="19">
        <v>5</v>
      </c>
      <c r="K3962" s="19" t="s">
        <v>7736</v>
      </c>
      <c r="L3962" s="11">
        <v>0.2</v>
      </c>
      <c r="M3962" s="11"/>
      <c r="N3962" s="24"/>
      <c r="P3962" s="32"/>
      <c r="T3962" s="19"/>
      <c r="U3962" s="3">
        <v>33</v>
      </c>
      <c r="X3962" t="str">
        <f t="shared" si="245"/>
        <v/>
      </c>
      <c r="Z3962" t="str">
        <f t="shared" si="246"/>
        <v/>
      </c>
      <c r="AB3962" s="9"/>
      <c r="AC3962" t="s">
        <v>2097</v>
      </c>
      <c r="AD3962">
        <f t="shared" si="249"/>
        <v>0</v>
      </c>
      <c r="AF3962" s="3"/>
      <c r="AG3962" t="s">
        <v>3343</v>
      </c>
      <c r="AH3962" s="9" t="s">
        <v>4613</v>
      </c>
    </row>
    <row r="3963" spans="1:34" ht="10.95" customHeight="1" outlineLevel="1" x14ac:dyDescent="0.25">
      <c r="A3963" t="s">
        <v>5057</v>
      </c>
      <c r="C3963" s="3" t="s">
        <v>12533</v>
      </c>
      <c r="D3963" s="3">
        <v>28</v>
      </c>
      <c r="E3963" s="9">
        <v>1978</v>
      </c>
      <c r="F3963" s="7" t="s">
        <v>1487</v>
      </c>
      <c r="G3963" s="7" t="s">
        <v>5401</v>
      </c>
      <c r="H3963" s="8" t="s">
        <v>1488</v>
      </c>
      <c r="I3963" s="8" t="s">
        <v>12706</v>
      </c>
      <c r="J3963" s="19">
        <v>5</v>
      </c>
      <c r="K3963" s="19" t="s">
        <v>7736</v>
      </c>
      <c r="L3963" s="11">
        <v>0.2</v>
      </c>
      <c r="M3963" s="11"/>
      <c r="N3963" s="24"/>
      <c r="P3963" s="32"/>
      <c r="T3963" s="19"/>
      <c r="U3963" s="3">
        <v>34</v>
      </c>
      <c r="X3963" t="str">
        <f t="shared" si="245"/>
        <v/>
      </c>
      <c r="Z3963" t="str">
        <f t="shared" si="246"/>
        <v/>
      </c>
      <c r="AB3963" s="9"/>
      <c r="AC3963" t="s">
        <v>1488</v>
      </c>
      <c r="AD3963">
        <f t="shared" si="249"/>
        <v>0</v>
      </c>
      <c r="AF3963" s="3"/>
      <c r="AG3963" t="s">
        <v>3343</v>
      </c>
      <c r="AH3963" s="9" t="s">
        <v>4613</v>
      </c>
    </row>
    <row r="3964" spans="1:34" ht="10.95" customHeight="1" outlineLevel="1" x14ac:dyDescent="0.25">
      <c r="A3964" t="s">
        <v>5057</v>
      </c>
      <c r="C3964" s="3" t="s">
        <v>12533</v>
      </c>
      <c r="D3964" s="3">
        <v>29</v>
      </c>
      <c r="E3964" s="9">
        <v>1978</v>
      </c>
      <c r="F3964" s="7" t="s">
        <v>1489</v>
      </c>
      <c r="G3964" s="7" t="s">
        <v>5401</v>
      </c>
      <c r="H3964" s="8" t="s">
        <v>3247</v>
      </c>
      <c r="I3964" s="8" t="s">
        <v>12706</v>
      </c>
      <c r="J3964" s="19">
        <v>6</v>
      </c>
      <c r="K3964" s="19" t="s">
        <v>7736</v>
      </c>
      <c r="L3964" s="11">
        <v>0.2</v>
      </c>
      <c r="M3964" s="11"/>
      <c r="N3964" s="24"/>
      <c r="P3964" s="32"/>
      <c r="T3964" s="19"/>
      <c r="U3964" s="3">
        <v>35</v>
      </c>
      <c r="X3964" t="str">
        <f t="shared" si="245"/>
        <v/>
      </c>
      <c r="Z3964" t="str">
        <f t="shared" si="246"/>
        <v/>
      </c>
      <c r="AB3964" s="9"/>
      <c r="AC3964" t="s">
        <v>3247</v>
      </c>
      <c r="AD3964">
        <f t="shared" si="249"/>
        <v>0</v>
      </c>
      <c r="AF3964" s="3"/>
      <c r="AG3964" t="s">
        <v>3343</v>
      </c>
      <c r="AH3964" s="9" t="s">
        <v>4613</v>
      </c>
    </row>
    <row r="3965" spans="1:34" ht="10.95" customHeight="1" outlineLevel="1" x14ac:dyDescent="0.25">
      <c r="A3965" t="s">
        <v>5057</v>
      </c>
      <c r="C3965" s="3" t="s">
        <v>12533</v>
      </c>
      <c r="D3965" s="3">
        <v>64</v>
      </c>
      <c r="E3965" s="9">
        <v>1978</v>
      </c>
      <c r="F3965" s="7" t="s">
        <v>20035</v>
      </c>
      <c r="G3965" s="7" t="s">
        <v>5401</v>
      </c>
      <c r="H3965" s="8" t="s">
        <v>7599</v>
      </c>
      <c r="I3965" s="8" t="s">
        <v>20036</v>
      </c>
      <c r="J3965" s="19">
        <v>6</v>
      </c>
      <c r="K3965" s="19" t="s">
        <v>7736</v>
      </c>
      <c r="L3965" s="11">
        <v>2</v>
      </c>
      <c r="M3965" s="11"/>
      <c r="N3965" s="24"/>
      <c r="P3965" s="32"/>
      <c r="T3965" s="19"/>
      <c r="U3965" s="3"/>
      <c r="X3965" t="str">
        <f t="shared" si="245"/>
        <v/>
      </c>
      <c r="Z3965" t="str">
        <f t="shared" si="246"/>
        <v/>
      </c>
      <c r="AB3965" s="9"/>
      <c r="AC3965" t="s">
        <v>7599</v>
      </c>
      <c r="AD3965">
        <f t="shared" si="249"/>
        <v>0</v>
      </c>
      <c r="AF3965" s="3"/>
      <c r="AH3965" s="9"/>
    </row>
    <row r="3966" spans="1:34" ht="10.95" customHeight="1" outlineLevel="1" x14ac:dyDescent="0.25">
      <c r="A3966" t="s">
        <v>5057</v>
      </c>
      <c r="C3966" s="3" t="s">
        <v>12533</v>
      </c>
      <c r="D3966" s="3">
        <v>66</v>
      </c>
      <c r="E3966" s="9">
        <v>1982</v>
      </c>
      <c r="F3966" s="7" t="s">
        <v>1489</v>
      </c>
      <c r="G3966" s="7" t="s">
        <v>5401</v>
      </c>
      <c r="H3966" s="8" t="s">
        <v>20034</v>
      </c>
      <c r="I3966" s="8" t="s">
        <v>20034</v>
      </c>
      <c r="J3966" s="19">
        <v>5</v>
      </c>
      <c r="K3966" s="19" t="s">
        <v>7736</v>
      </c>
      <c r="L3966" s="11">
        <v>1.5</v>
      </c>
      <c r="M3966" s="11"/>
      <c r="N3966" s="24"/>
      <c r="P3966" s="32"/>
      <c r="T3966" s="19"/>
      <c r="U3966" s="3"/>
      <c r="X3966" t="str">
        <f t="shared" si="245"/>
        <v/>
      </c>
      <c r="Z3966" t="str">
        <f t="shared" si="246"/>
        <v/>
      </c>
      <c r="AB3966" s="9"/>
      <c r="AC3966" t="s">
        <v>20034</v>
      </c>
      <c r="AD3966">
        <f t="shared" si="249"/>
        <v>0</v>
      </c>
      <c r="AF3966" s="3"/>
      <c r="AH3966" s="9"/>
    </row>
    <row r="3967" spans="1:34" ht="10.95" customHeight="1" outlineLevel="1" x14ac:dyDescent="0.25">
      <c r="A3967" t="s">
        <v>5057</v>
      </c>
      <c r="C3967" s="3" t="s">
        <v>12533</v>
      </c>
      <c r="D3967" s="3">
        <v>67</v>
      </c>
      <c r="E3967" s="9">
        <v>1982</v>
      </c>
      <c r="F3967" s="7" t="s">
        <v>20033</v>
      </c>
      <c r="G3967" s="7" t="s">
        <v>5401</v>
      </c>
      <c r="H3967" s="8" t="s">
        <v>20034</v>
      </c>
      <c r="I3967" s="8" t="s">
        <v>20034</v>
      </c>
      <c r="J3967" s="19">
        <v>5</v>
      </c>
      <c r="K3967" s="19" t="s">
        <v>7736</v>
      </c>
      <c r="L3967" s="11">
        <v>1.5</v>
      </c>
      <c r="M3967" s="11"/>
      <c r="N3967" s="24"/>
      <c r="P3967" s="32"/>
      <c r="T3967" s="19"/>
      <c r="U3967" s="3"/>
      <c r="X3967" t="str">
        <f t="shared" si="245"/>
        <v/>
      </c>
      <c r="Z3967" t="str">
        <f t="shared" si="246"/>
        <v/>
      </c>
      <c r="AB3967" s="9"/>
      <c r="AC3967" t="s">
        <v>20034</v>
      </c>
      <c r="AD3967">
        <f t="shared" si="249"/>
        <v>0</v>
      </c>
      <c r="AF3967" s="3"/>
      <c r="AH3967" s="9"/>
    </row>
    <row r="3968" spans="1:34" ht="10.95" customHeight="1" outlineLevel="1" x14ac:dyDescent="0.25">
      <c r="A3968" t="s">
        <v>5057</v>
      </c>
      <c r="C3968" s="3" t="s">
        <v>12533</v>
      </c>
      <c r="D3968" s="3">
        <v>68</v>
      </c>
      <c r="E3968" s="9">
        <v>1982</v>
      </c>
      <c r="F3968" s="7" t="s">
        <v>1482</v>
      </c>
      <c r="G3968" s="7" t="s">
        <v>5401</v>
      </c>
      <c r="H3968" s="8" t="s">
        <v>20034</v>
      </c>
      <c r="I3968" s="8" t="s">
        <v>20034</v>
      </c>
      <c r="J3968" s="19">
        <v>5</v>
      </c>
      <c r="K3968" s="19" t="s">
        <v>7736</v>
      </c>
      <c r="L3968" s="11">
        <v>1.5</v>
      </c>
      <c r="M3968" s="11"/>
      <c r="N3968" s="24"/>
      <c r="P3968" s="32"/>
      <c r="T3968" s="19"/>
      <c r="U3968" s="3"/>
      <c r="X3968" t="str">
        <f t="shared" si="245"/>
        <v/>
      </c>
      <c r="Z3968" t="str">
        <f t="shared" si="246"/>
        <v/>
      </c>
      <c r="AB3968" s="9"/>
      <c r="AC3968" t="s">
        <v>20034</v>
      </c>
      <c r="AD3968">
        <f t="shared" si="249"/>
        <v>0</v>
      </c>
      <c r="AF3968" s="3"/>
      <c r="AH3968" s="9"/>
    </row>
    <row r="3969" spans="1:34" ht="10.95" customHeight="1" outlineLevel="1" x14ac:dyDescent="0.25">
      <c r="A3969" t="s">
        <v>5057</v>
      </c>
      <c r="C3969" s="3" t="s">
        <v>12533</v>
      </c>
      <c r="D3969" s="3">
        <v>106</v>
      </c>
      <c r="E3969" s="9">
        <v>1985</v>
      </c>
      <c r="F3969" s="7" t="s">
        <v>1482</v>
      </c>
      <c r="G3969" s="7" t="s">
        <v>5401</v>
      </c>
      <c r="H3969" s="8" t="s">
        <v>5911</v>
      </c>
      <c r="I3969" s="8" t="s">
        <v>12707</v>
      </c>
      <c r="J3969" s="19">
        <v>5</v>
      </c>
      <c r="K3969" s="19" t="s">
        <v>7736</v>
      </c>
      <c r="L3969" s="11">
        <v>0.25</v>
      </c>
      <c r="M3969" s="11"/>
      <c r="N3969" s="24"/>
      <c r="P3969" s="32"/>
      <c r="T3969" s="19"/>
      <c r="U3969" s="3">
        <v>121</v>
      </c>
      <c r="X3969" t="str">
        <f t="shared" si="245"/>
        <v/>
      </c>
      <c r="Z3969" t="str">
        <f t="shared" si="246"/>
        <v/>
      </c>
      <c r="AB3969" s="9"/>
      <c r="AC3969" t="s">
        <v>5911</v>
      </c>
      <c r="AD3969">
        <f t="shared" si="249"/>
        <v>0</v>
      </c>
      <c r="AF3969" s="3"/>
      <c r="AG3969" t="s">
        <v>3343</v>
      </c>
      <c r="AH3969" s="9" t="s">
        <v>4613</v>
      </c>
    </row>
    <row r="3970" spans="1:34" ht="10.95" customHeight="1" outlineLevel="1" x14ac:dyDescent="0.25">
      <c r="A3970" t="s">
        <v>5057</v>
      </c>
      <c r="C3970" s="3" t="s">
        <v>12533</v>
      </c>
      <c r="D3970" s="3">
        <v>107</v>
      </c>
      <c r="E3970" s="9">
        <v>1985</v>
      </c>
      <c r="F3970" s="7" t="s">
        <v>5908</v>
      </c>
      <c r="G3970" s="7" t="s">
        <v>5401</v>
      </c>
      <c r="H3970" s="8" t="s">
        <v>5912</v>
      </c>
      <c r="I3970" s="8" t="s">
        <v>12707</v>
      </c>
      <c r="J3970" s="19">
        <v>5</v>
      </c>
      <c r="K3970" s="19" t="s">
        <v>7736</v>
      </c>
      <c r="L3970" s="11">
        <v>0.25</v>
      </c>
      <c r="M3970" s="11"/>
      <c r="N3970" s="24"/>
      <c r="P3970" s="32"/>
      <c r="T3970" s="19"/>
      <c r="U3970" s="3">
        <v>122</v>
      </c>
      <c r="X3970" t="str">
        <f t="shared" ref="X3970:X4033" si="250">IF(COUNTIF(F3970,"*fdc*"),1,"")</f>
        <v/>
      </c>
      <c r="Z3970" t="str">
        <f t="shared" ref="Z3970:Z4033" si="251">IF(COUNTIF(F3970,"*s/s*"),1,"")</f>
        <v/>
      </c>
      <c r="AB3970" s="9"/>
      <c r="AC3970" t="s">
        <v>5912</v>
      </c>
      <c r="AD3970">
        <f t="shared" si="249"/>
        <v>0</v>
      </c>
      <c r="AF3970" s="3"/>
      <c r="AG3970" t="s">
        <v>3343</v>
      </c>
      <c r="AH3970" s="9" t="s">
        <v>4613</v>
      </c>
    </row>
    <row r="3971" spans="1:34" ht="10.95" customHeight="1" outlineLevel="1" x14ac:dyDescent="0.25">
      <c r="A3971" t="s">
        <v>5057</v>
      </c>
      <c r="C3971" s="3" t="s">
        <v>12533</v>
      </c>
      <c r="D3971" s="3">
        <v>108</v>
      </c>
      <c r="E3971" s="9">
        <v>1985</v>
      </c>
      <c r="F3971" s="7" t="s">
        <v>5909</v>
      </c>
      <c r="G3971" s="7" t="s">
        <v>5401</v>
      </c>
      <c r="H3971" s="8" t="s">
        <v>5913</v>
      </c>
      <c r="I3971" s="8" t="s">
        <v>12707</v>
      </c>
      <c r="J3971" s="19">
        <v>5</v>
      </c>
      <c r="K3971" s="19" t="s">
        <v>7736</v>
      </c>
      <c r="L3971" s="11">
        <v>0.25</v>
      </c>
      <c r="M3971" s="11"/>
      <c r="N3971" s="24"/>
      <c r="P3971" s="32"/>
      <c r="T3971" s="19"/>
      <c r="U3971" s="3">
        <v>123</v>
      </c>
      <c r="X3971" t="str">
        <f t="shared" si="250"/>
        <v/>
      </c>
      <c r="Z3971" t="str">
        <f t="shared" si="251"/>
        <v/>
      </c>
      <c r="AB3971" s="9"/>
      <c r="AC3971" t="s">
        <v>5913</v>
      </c>
      <c r="AD3971">
        <f t="shared" si="249"/>
        <v>0</v>
      </c>
      <c r="AF3971" s="3"/>
      <c r="AG3971" t="s">
        <v>3343</v>
      </c>
      <c r="AH3971" s="9" t="s">
        <v>4925</v>
      </c>
    </row>
    <row r="3972" spans="1:34" ht="10.95" customHeight="1" outlineLevel="1" x14ac:dyDescent="0.25">
      <c r="A3972" t="s">
        <v>5057</v>
      </c>
      <c r="C3972" s="3" t="s">
        <v>12533</v>
      </c>
      <c r="D3972" s="3">
        <v>109</v>
      </c>
      <c r="E3972" s="9">
        <v>1985</v>
      </c>
      <c r="F3972" s="7" t="s">
        <v>5910</v>
      </c>
      <c r="G3972" s="7" t="s">
        <v>5401</v>
      </c>
      <c r="H3972" s="8" t="s">
        <v>5914</v>
      </c>
      <c r="I3972" s="8" t="s">
        <v>12707</v>
      </c>
      <c r="J3972" s="19">
        <v>5</v>
      </c>
      <c r="K3972" s="19" t="s">
        <v>7736</v>
      </c>
      <c r="L3972" s="11">
        <v>0.25</v>
      </c>
      <c r="M3972" s="11"/>
      <c r="N3972" s="24"/>
      <c r="P3972" s="32"/>
      <c r="T3972" s="19"/>
      <c r="U3972" s="3">
        <v>124</v>
      </c>
      <c r="X3972" t="str">
        <f t="shared" si="250"/>
        <v/>
      </c>
      <c r="Z3972" t="str">
        <f t="shared" si="251"/>
        <v/>
      </c>
      <c r="AB3972" s="9"/>
      <c r="AC3972" t="s">
        <v>5914</v>
      </c>
      <c r="AD3972">
        <f t="shared" si="249"/>
        <v>0</v>
      </c>
      <c r="AF3972" s="3"/>
      <c r="AG3972" t="s">
        <v>3343</v>
      </c>
      <c r="AH3972" s="9" t="s">
        <v>4925</v>
      </c>
    </row>
    <row r="3973" spans="1:34" ht="10.95" customHeight="1" outlineLevel="1" x14ac:dyDescent="0.25">
      <c r="A3973" t="s">
        <v>5057</v>
      </c>
      <c r="C3973" s="3" t="s">
        <v>12533</v>
      </c>
      <c r="D3973" s="3">
        <v>114</v>
      </c>
      <c r="E3973" s="9">
        <v>1985</v>
      </c>
      <c r="F3973" s="7" t="s">
        <v>5909</v>
      </c>
      <c r="G3973" s="7" t="s">
        <v>5401</v>
      </c>
      <c r="H3973" s="8" t="s">
        <v>12709</v>
      </c>
      <c r="I3973" s="8" t="s">
        <v>12708</v>
      </c>
      <c r="J3973" s="19">
        <v>5</v>
      </c>
      <c r="K3973" s="19" t="s">
        <v>7736</v>
      </c>
      <c r="L3973" s="11">
        <v>1</v>
      </c>
      <c r="M3973" s="11"/>
      <c r="N3973" s="24"/>
      <c r="P3973" s="32"/>
      <c r="T3973" s="19"/>
      <c r="U3973" s="3"/>
      <c r="X3973" t="str">
        <f t="shared" si="250"/>
        <v/>
      </c>
      <c r="Z3973" t="str">
        <f t="shared" si="251"/>
        <v/>
      </c>
      <c r="AB3973" s="9"/>
      <c r="AC3973" t="s">
        <v>12709</v>
      </c>
      <c r="AD3973">
        <f t="shared" si="249"/>
        <v>0</v>
      </c>
      <c r="AF3973" s="3"/>
      <c r="AH3973" s="9"/>
    </row>
    <row r="3974" spans="1:34" ht="10.95" customHeight="1" outlineLevel="1" x14ac:dyDescent="0.25">
      <c r="A3974" t="s">
        <v>5057</v>
      </c>
      <c r="C3974" s="3" t="s">
        <v>12533</v>
      </c>
      <c r="D3974" s="3">
        <v>116</v>
      </c>
      <c r="E3974" s="9">
        <v>1985</v>
      </c>
      <c r="F3974" s="7" t="s">
        <v>3248</v>
      </c>
      <c r="G3974" s="7" t="s">
        <v>5401</v>
      </c>
      <c r="H3974" s="8" t="s">
        <v>12710</v>
      </c>
      <c r="I3974" s="8" t="s">
        <v>8794</v>
      </c>
      <c r="J3974" s="19">
        <v>5</v>
      </c>
      <c r="K3974" s="19" t="s">
        <v>7736</v>
      </c>
      <c r="L3974" s="11">
        <v>0.5</v>
      </c>
      <c r="M3974" s="11"/>
      <c r="N3974" s="24"/>
      <c r="P3974" s="32"/>
      <c r="T3974" s="19"/>
      <c r="U3974" s="3"/>
      <c r="X3974" t="str">
        <f t="shared" si="250"/>
        <v/>
      </c>
      <c r="Z3974" t="str">
        <f t="shared" si="251"/>
        <v/>
      </c>
      <c r="AB3974" s="9"/>
      <c r="AC3974" t="s">
        <v>12710</v>
      </c>
      <c r="AD3974">
        <f t="shared" si="249"/>
        <v>0</v>
      </c>
      <c r="AF3974" s="3"/>
      <c r="AH3974" s="9"/>
    </row>
    <row r="3975" spans="1:34" ht="10.95" customHeight="1" outlineLevel="1" x14ac:dyDescent="0.25">
      <c r="A3975" t="s">
        <v>5057</v>
      </c>
      <c r="C3975" s="3" t="s">
        <v>12533</v>
      </c>
      <c r="D3975" s="3">
        <v>117</v>
      </c>
      <c r="E3975" s="9">
        <v>1985</v>
      </c>
      <c r="F3975" s="7" t="s">
        <v>2442</v>
      </c>
      <c r="G3975" s="7" t="s">
        <v>5401</v>
      </c>
      <c r="H3975" s="8" t="s">
        <v>12710</v>
      </c>
      <c r="I3975" s="8" t="s">
        <v>8794</v>
      </c>
      <c r="J3975" s="19">
        <v>6</v>
      </c>
      <c r="K3975" s="19" t="s">
        <v>7736</v>
      </c>
      <c r="L3975" s="11">
        <v>0.5</v>
      </c>
      <c r="M3975" s="11"/>
      <c r="N3975" s="24"/>
      <c r="P3975" s="32"/>
      <c r="T3975" s="19"/>
      <c r="U3975" s="3"/>
      <c r="X3975" t="str">
        <f t="shared" si="250"/>
        <v/>
      </c>
      <c r="Z3975" t="str">
        <f t="shared" si="251"/>
        <v/>
      </c>
      <c r="AB3975" s="9"/>
      <c r="AC3975" t="s">
        <v>12710</v>
      </c>
      <c r="AD3975">
        <f t="shared" si="249"/>
        <v>0</v>
      </c>
      <c r="AF3975" s="3"/>
      <c r="AH3975" s="9"/>
    </row>
    <row r="3976" spans="1:34" ht="10.95" customHeight="1" outlineLevel="1" x14ac:dyDescent="0.25">
      <c r="A3976" t="s">
        <v>5057</v>
      </c>
      <c r="C3976" s="3" t="s">
        <v>12533</v>
      </c>
      <c r="D3976" s="3">
        <v>118</v>
      </c>
      <c r="E3976" s="9">
        <v>1985</v>
      </c>
      <c r="F3976" s="7" t="s">
        <v>2095</v>
      </c>
      <c r="G3976" s="7" t="s">
        <v>5401</v>
      </c>
      <c r="H3976" s="8" t="s">
        <v>5843</v>
      </c>
      <c r="I3976" s="8" t="s">
        <v>8794</v>
      </c>
      <c r="J3976" s="19">
        <v>6</v>
      </c>
      <c r="K3976" s="19" t="s">
        <v>7736</v>
      </c>
      <c r="L3976" s="11">
        <v>0.5</v>
      </c>
      <c r="M3976" s="11"/>
      <c r="N3976" s="24"/>
      <c r="P3976" s="32"/>
      <c r="T3976" s="19"/>
      <c r="U3976" s="3">
        <v>133</v>
      </c>
      <c r="X3976" t="str">
        <f t="shared" si="250"/>
        <v/>
      </c>
      <c r="Z3976" t="str">
        <f t="shared" si="251"/>
        <v/>
      </c>
      <c r="AB3976" s="9"/>
      <c r="AC3976" t="s">
        <v>5843</v>
      </c>
      <c r="AD3976">
        <f t="shared" si="249"/>
        <v>0</v>
      </c>
      <c r="AF3976" s="3"/>
      <c r="AG3976" t="s">
        <v>3343</v>
      </c>
      <c r="AH3976" s="9" t="s">
        <v>4925</v>
      </c>
    </row>
    <row r="3977" spans="1:34" ht="10.95" customHeight="1" outlineLevel="1" x14ac:dyDescent="0.25">
      <c r="A3977" t="s">
        <v>5057</v>
      </c>
      <c r="C3977" s="3" t="s">
        <v>12533</v>
      </c>
      <c r="D3977" s="3">
        <v>120</v>
      </c>
      <c r="E3977" s="9">
        <v>1985</v>
      </c>
      <c r="F3977" s="7" t="s">
        <v>2441</v>
      </c>
      <c r="G3977" s="7" t="s">
        <v>5401</v>
      </c>
      <c r="H3977" s="8" t="s">
        <v>12711</v>
      </c>
      <c r="I3977" s="8" t="s">
        <v>8839</v>
      </c>
      <c r="J3977" s="19">
        <v>5</v>
      </c>
      <c r="K3977" s="19" t="s">
        <v>7736</v>
      </c>
      <c r="L3977" s="11">
        <v>1</v>
      </c>
      <c r="M3977" s="11"/>
      <c r="N3977" s="24"/>
      <c r="P3977" s="32"/>
      <c r="T3977" s="19"/>
      <c r="U3977" s="3"/>
      <c r="X3977" t="str">
        <f t="shared" si="250"/>
        <v/>
      </c>
      <c r="Z3977" t="str">
        <f t="shared" si="251"/>
        <v/>
      </c>
      <c r="AB3977" s="9"/>
      <c r="AC3977" t="s">
        <v>12711</v>
      </c>
      <c r="AD3977">
        <f t="shared" si="249"/>
        <v>0</v>
      </c>
      <c r="AF3977" s="3"/>
      <c r="AH3977" s="9"/>
    </row>
    <row r="3978" spans="1:34" ht="10.95" customHeight="1" outlineLevel="1" x14ac:dyDescent="0.25">
      <c r="A3978" t="s">
        <v>5057</v>
      </c>
      <c r="C3978" s="3" t="s">
        <v>12533</v>
      </c>
      <c r="D3978" s="3">
        <v>121</v>
      </c>
      <c r="E3978" s="9">
        <v>1985</v>
      </c>
      <c r="F3978" s="7" t="s">
        <v>2441</v>
      </c>
      <c r="G3978" s="7" t="s">
        <v>5401</v>
      </c>
      <c r="H3978" s="8" t="s">
        <v>12711</v>
      </c>
      <c r="I3978" s="8" t="s">
        <v>8839</v>
      </c>
      <c r="J3978" s="19">
        <v>5</v>
      </c>
      <c r="K3978" s="19" t="s">
        <v>7736</v>
      </c>
      <c r="L3978" s="11">
        <v>1</v>
      </c>
      <c r="M3978" s="11"/>
      <c r="N3978" s="24"/>
      <c r="P3978" s="32"/>
      <c r="T3978" s="19"/>
      <c r="U3978" s="3"/>
      <c r="X3978" t="str">
        <f t="shared" si="250"/>
        <v/>
      </c>
      <c r="Z3978" t="str">
        <f t="shared" si="251"/>
        <v/>
      </c>
      <c r="AB3978" s="9"/>
      <c r="AC3978" t="s">
        <v>12711</v>
      </c>
      <c r="AD3978">
        <f t="shared" si="249"/>
        <v>0</v>
      </c>
      <c r="AF3978" s="3"/>
      <c r="AH3978" s="9"/>
    </row>
    <row r="3979" spans="1:34" ht="10.95" customHeight="1" outlineLevel="1" x14ac:dyDescent="0.25">
      <c r="A3979" t="s">
        <v>5057</v>
      </c>
      <c r="C3979" s="3" t="s">
        <v>12533</v>
      </c>
      <c r="D3979" s="3">
        <v>122</v>
      </c>
      <c r="E3979" s="9">
        <v>1985</v>
      </c>
      <c r="F3979" s="7" t="s">
        <v>2441</v>
      </c>
      <c r="G3979" s="7" t="s">
        <v>5401</v>
      </c>
      <c r="H3979" s="8" t="s">
        <v>12711</v>
      </c>
      <c r="I3979" s="8" t="s">
        <v>8839</v>
      </c>
      <c r="J3979" s="19">
        <v>5</v>
      </c>
      <c r="K3979" s="19" t="s">
        <v>7736</v>
      </c>
      <c r="L3979" s="11">
        <v>1</v>
      </c>
      <c r="M3979" s="11"/>
      <c r="N3979" s="24"/>
      <c r="P3979" s="32"/>
      <c r="T3979" s="19"/>
      <c r="U3979" s="3"/>
      <c r="X3979" t="str">
        <f t="shared" si="250"/>
        <v/>
      </c>
      <c r="Z3979" t="str">
        <f t="shared" si="251"/>
        <v/>
      </c>
      <c r="AB3979" s="9"/>
      <c r="AC3979" t="s">
        <v>12711</v>
      </c>
      <c r="AD3979">
        <f t="shared" si="249"/>
        <v>0</v>
      </c>
      <c r="AF3979" s="3"/>
      <c r="AH3979" s="9"/>
    </row>
    <row r="3980" spans="1:34" ht="10.95" customHeight="1" outlineLevel="1" x14ac:dyDescent="0.25">
      <c r="A3980" t="s">
        <v>5057</v>
      </c>
      <c r="C3980" s="3" t="s">
        <v>12533</v>
      </c>
      <c r="D3980" s="3">
        <v>123</v>
      </c>
      <c r="E3980" s="9">
        <v>1985</v>
      </c>
      <c r="F3980" s="7" t="s">
        <v>2441</v>
      </c>
      <c r="G3980" s="7" t="s">
        <v>5401</v>
      </c>
      <c r="H3980" s="8" t="s">
        <v>12711</v>
      </c>
      <c r="I3980" s="8" t="s">
        <v>8839</v>
      </c>
      <c r="J3980" s="19">
        <v>5</v>
      </c>
      <c r="K3980" s="19" t="s">
        <v>7736</v>
      </c>
      <c r="L3980" s="11">
        <v>1</v>
      </c>
      <c r="M3980" s="11"/>
      <c r="N3980" s="24"/>
      <c r="P3980" s="32"/>
      <c r="T3980" s="19"/>
      <c r="U3980" s="3"/>
      <c r="X3980" t="str">
        <f t="shared" si="250"/>
        <v/>
      </c>
      <c r="Z3980" t="str">
        <f t="shared" si="251"/>
        <v/>
      </c>
      <c r="AB3980" s="9"/>
      <c r="AC3980" t="s">
        <v>12711</v>
      </c>
      <c r="AD3980">
        <f t="shared" si="249"/>
        <v>0</v>
      </c>
      <c r="AF3980" s="3"/>
      <c r="AH3980" s="9"/>
    </row>
    <row r="3981" spans="1:34" ht="10.95" customHeight="1" outlineLevel="1" x14ac:dyDescent="0.25">
      <c r="A3981" t="s">
        <v>5057</v>
      </c>
      <c r="C3981" s="3" t="s">
        <v>12533</v>
      </c>
      <c r="D3981" s="3" t="s">
        <v>12712</v>
      </c>
      <c r="E3981" s="9">
        <v>1986</v>
      </c>
      <c r="F3981" s="7" t="s">
        <v>12713</v>
      </c>
      <c r="G3981" s="7" t="s">
        <v>5401</v>
      </c>
      <c r="H3981" s="8" t="s">
        <v>12714</v>
      </c>
      <c r="I3981" s="8" t="s">
        <v>12715</v>
      </c>
      <c r="J3981" s="19">
        <v>5</v>
      </c>
      <c r="K3981" s="19" t="s">
        <v>7736</v>
      </c>
      <c r="L3981" s="11">
        <v>2.8</v>
      </c>
      <c r="M3981" s="11"/>
      <c r="N3981" s="24"/>
      <c r="P3981" s="32"/>
      <c r="T3981" s="19"/>
      <c r="U3981" s="3"/>
      <c r="X3981" t="str">
        <f t="shared" si="250"/>
        <v/>
      </c>
      <c r="Z3981">
        <f t="shared" si="251"/>
        <v>1</v>
      </c>
      <c r="AB3981" s="9"/>
      <c r="AC3981" t="s">
        <v>12714</v>
      </c>
      <c r="AD3981">
        <f t="shared" si="249"/>
        <v>0</v>
      </c>
      <c r="AF3981" s="3"/>
      <c r="AH3981" s="9"/>
    </row>
    <row r="3982" spans="1:34" ht="10.95" customHeight="1" outlineLevel="1" x14ac:dyDescent="0.25">
      <c r="A3982" t="s">
        <v>5057</v>
      </c>
      <c r="C3982" s="3" t="s">
        <v>12533</v>
      </c>
      <c r="D3982" s="3">
        <v>148</v>
      </c>
      <c r="E3982" s="9">
        <v>1987</v>
      </c>
      <c r="F3982" s="7" t="s">
        <v>5995</v>
      </c>
      <c r="G3982" s="7" t="s">
        <v>5401</v>
      </c>
      <c r="H3982" s="8" t="s">
        <v>5997</v>
      </c>
      <c r="I3982" s="8" t="s">
        <v>12718</v>
      </c>
      <c r="J3982" s="19">
        <v>6</v>
      </c>
      <c r="K3982" s="19" t="s">
        <v>7736</v>
      </c>
      <c r="L3982" s="11">
        <v>0.3</v>
      </c>
      <c r="M3982" s="11"/>
      <c r="N3982" s="24"/>
      <c r="P3982" s="32"/>
      <c r="T3982" s="19"/>
      <c r="U3982" s="3">
        <v>161</v>
      </c>
      <c r="X3982" t="str">
        <f t="shared" si="250"/>
        <v/>
      </c>
      <c r="Z3982" t="str">
        <f t="shared" si="251"/>
        <v/>
      </c>
      <c r="AB3982" s="9"/>
      <c r="AC3982" t="s">
        <v>5997</v>
      </c>
      <c r="AD3982">
        <f t="shared" si="249"/>
        <v>0</v>
      </c>
      <c r="AF3982" s="3"/>
      <c r="AG3982" t="s">
        <v>3343</v>
      </c>
      <c r="AH3982" s="9" t="s">
        <v>4613</v>
      </c>
    </row>
    <row r="3983" spans="1:34" ht="10.95" customHeight="1" outlineLevel="1" x14ac:dyDescent="0.25">
      <c r="A3983" t="s">
        <v>5057</v>
      </c>
      <c r="C3983" s="3" t="s">
        <v>12533</v>
      </c>
      <c r="D3983" s="3">
        <v>149</v>
      </c>
      <c r="E3983" s="9">
        <v>1987</v>
      </c>
      <c r="F3983" s="7" t="s">
        <v>2441</v>
      </c>
      <c r="G3983" s="7" t="s">
        <v>5401</v>
      </c>
      <c r="H3983" s="8" t="s">
        <v>12716</v>
      </c>
      <c r="I3983" s="8" t="s">
        <v>12718</v>
      </c>
      <c r="J3983" s="19">
        <v>5</v>
      </c>
      <c r="K3983" s="19" t="s">
        <v>7736</v>
      </c>
      <c r="L3983" s="11">
        <v>0.3</v>
      </c>
      <c r="M3983" s="11"/>
      <c r="N3983" s="24"/>
      <c r="P3983" s="32"/>
      <c r="T3983" s="19"/>
      <c r="U3983" s="3"/>
      <c r="X3983" t="str">
        <f t="shared" si="250"/>
        <v/>
      </c>
      <c r="Z3983" t="str">
        <f t="shared" si="251"/>
        <v/>
      </c>
      <c r="AB3983" s="9"/>
      <c r="AC3983" t="s">
        <v>12716</v>
      </c>
      <c r="AD3983">
        <f t="shared" si="249"/>
        <v>0</v>
      </c>
      <c r="AF3983" s="3"/>
      <c r="AH3983" s="9"/>
    </row>
    <row r="3984" spans="1:34" ht="10.95" customHeight="1" outlineLevel="1" x14ac:dyDescent="0.25">
      <c r="A3984" t="s">
        <v>5057</v>
      </c>
      <c r="C3984" s="3" t="s">
        <v>12533</v>
      </c>
      <c r="D3984" s="3">
        <v>150</v>
      </c>
      <c r="E3984" s="9">
        <v>1987</v>
      </c>
      <c r="F3984" s="7" t="s">
        <v>5996</v>
      </c>
      <c r="G3984" s="7" t="s">
        <v>5401</v>
      </c>
      <c r="H3984" s="8" t="s">
        <v>5998</v>
      </c>
      <c r="I3984" s="8" t="s">
        <v>12718</v>
      </c>
      <c r="J3984" s="19">
        <v>5</v>
      </c>
      <c r="K3984" s="19" t="s">
        <v>7736</v>
      </c>
      <c r="L3984" s="11">
        <v>0.3</v>
      </c>
      <c r="M3984" s="11"/>
      <c r="N3984" s="24"/>
      <c r="P3984" s="32"/>
      <c r="T3984" s="19"/>
      <c r="U3984" s="3">
        <v>163</v>
      </c>
      <c r="X3984" t="str">
        <f t="shared" si="250"/>
        <v/>
      </c>
      <c r="Z3984" t="str">
        <f t="shared" si="251"/>
        <v/>
      </c>
      <c r="AB3984" s="9"/>
      <c r="AC3984" t="s">
        <v>5998</v>
      </c>
      <c r="AD3984">
        <f t="shared" si="249"/>
        <v>0</v>
      </c>
      <c r="AF3984" s="3"/>
      <c r="AG3984" t="s">
        <v>3343</v>
      </c>
      <c r="AH3984" s="9" t="s">
        <v>4925</v>
      </c>
    </row>
    <row r="3985" spans="1:34" ht="10.95" customHeight="1" outlineLevel="1" x14ac:dyDescent="0.25">
      <c r="A3985" t="s">
        <v>5057</v>
      </c>
      <c r="C3985" s="3" t="s">
        <v>12533</v>
      </c>
      <c r="D3985" s="3">
        <v>151</v>
      </c>
      <c r="E3985" s="9">
        <v>1987</v>
      </c>
      <c r="F3985" s="7" t="s">
        <v>2095</v>
      </c>
      <c r="G3985" s="7" t="s">
        <v>5401</v>
      </c>
      <c r="H3985" s="8" t="s">
        <v>12717</v>
      </c>
      <c r="I3985" s="8" t="s">
        <v>12718</v>
      </c>
      <c r="J3985" s="19">
        <v>5</v>
      </c>
      <c r="K3985" s="19" t="s">
        <v>7736</v>
      </c>
      <c r="L3985" s="11">
        <v>0.3</v>
      </c>
      <c r="M3985" s="11"/>
      <c r="N3985" s="24"/>
      <c r="P3985" s="32"/>
      <c r="T3985" s="19"/>
      <c r="U3985" s="3"/>
      <c r="X3985" t="str">
        <f t="shared" si="250"/>
        <v/>
      </c>
      <c r="Z3985" t="str">
        <f t="shared" si="251"/>
        <v/>
      </c>
      <c r="AB3985" s="9"/>
      <c r="AC3985" t="s">
        <v>12717</v>
      </c>
      <c r="AD3985">
        <f t="shared" si="249"/>
        <v>0</v>
      </c>
      <c r="AF3985" s="3"/>
      <c r="AH3985" s="9"/>
    </row>
    <row r="3986" spans="1:34" ht="10.95" customHeight="1" outlineLevel="1" x14ac:dyDescent="0.25">
      <c r="A3986" t="s">
        <v>5057</v>
      </c>
      <c r="C3986" s="3" t="s">
        <v>12533</v>
      </c>
      <c r="D3986" s="3">
        <v>152</v>
      </c>
      <c r="E3986" s="9">
        <v>1987</v>
      </c>
      <c r="F3986" s="7" t="s">
        <v>5909</v>
      </c>
      <c r="G3986" s="7" t="s">
        <v>5401</v>
      </c>
      <c r="H3986" s="8" t="s">
        <v>1934</v>
      </c>
      <c r="I3986" s="8" t="s">
        <v>12718</v>
      </c>
      <c r="J3986" s="19">
        <v>4</v>
      </c>
      <c r="K3986" s="19" t="s">
        <v>7736</v>
      </c>
      <c r="L3986" s="11">
        <v>0.3</v>
      </c>
      <c r="M3986" s="11"/>
      <c r="N3986" s="24"/>
      <c r="P3986" s="32"/>
      <c r="T3986" s="19"/>
      <c r="U3986" s="3">
        <v>165</v>
      </c>
      <c r="X3986" t="str">
        <f t="shared" si="250"/>
        <v/>
      </c>
      <c r="Z3986" t="str">
        <f t="shared" si="251"/>
        <v/>
      </c>
      <c r="AB3986" s="9"/>
      <c r="AC3986" t="s">
        <v>1934</v>
      </c>
      <c r="AD3986">
        <f t="shared" si="249"/>
        <v>0</v>
      </c>
      <c r="AF3986" s="3"/>
      <c r="AG3986" t="s">
        <v>3343</v>
      </c>
      <c r="AH3986" s="9" t="s">
        <v>4925</v>
      </c>
    </row>
    <row r="3987" spans="1:34" ht="10.95" customHeight="1" outlineLevel="1" x14ac:dyDescent="0.25">
      <c r="A3987" t="s">
        <v>5057</v>
      </c>
      <c r="C3987" s="3" t="s">
        <v>12533</v>
      </c>
      <c r="D3987" s="3">
        <v>153</v>
      </c>
      <c r="E3987" s="9">
        <v>1987</v>
      </c>
      <c r="F3987" s="7" t="s">
        <v>12719</v>
      </c>
      <c r="G3987" s="7" t="s">
        <v>5401</v>
      </c>
      <c r="H3987" s="8" t="s">
        <v>12714</v>
      </c>
      <c r="I3987" s="8" t="s">
        <v>12715</v>
      </c>
      <c r="J3987" s="19">
        <v>5</v>
      </c>
      <c r="K3987" s="19" t="s">
        <v>7736</v>
      </c>
      <c r="L3987" s="11">
        <v>0.7</v>
      </c>
      <c r="M3987" s="11"/>
      <c r="N3987" s="24"/>
      <c r="P3987" s="32"/>
      <c r="T3987" s="19"/>
      <c r="U3987" s="3"/>
      <c r="X3987" t="str">
        <f t="shared" si="250"/>
        <v/>
      </c>
      <c r="Z3987">
        <f t="shared" si="251"/>
        <v>1</v>
      </c>
      <c r="AB3987" s="9"/>
      <c r="AC3987" t="s">
        <v>12714</v>
      </c>
      <c r="AD3987">
        <f t="shared" si="249"/>
        <v>0</v>
      </c>
      <c r="AF3987" s="3"/>
      <c r="AH3987" s="9"/>
    </row>
    <row r="3988" spans="1:34" ht="10.95" customHeight="1" outlineLevel="1" x14ac:dyDescent="0.25">
      <c r="A3988" t="s">
        <v>5057</v>
      </c>
      <c r="C3988" s="3" t="s">
        <v>12533</v>
      </c>
      <c r="D3988" s="3">
        <v>176</v>
      </c>
      <c r="E3988" s="9">
        <v>1989</v>
      </c>
      <c r="F3988" s="7" t="s">
        <v>2442</v>
      </c>
      <c r="G3988" s="7" t="s">
        <v>5401</v>
      </c>
      <c r="H3988" s="8" t="s">
        <v>12721</v>
      </c>
      <c r="I3988" s="8" t="s">
        <v>12720</v>
      </c>
      <c r="J3988" s="19">
        <v>5</v>
      </c>
      <c r="K3988" s="19" t="s">
        <v>7736</v>
      </c>
      <c r="L3988" s="11">
        <v>0.6</v>
      </c>
      <c r="M3988" s="11"/>
      <c r="N3988" s="24"/>
      <c r="P3988" s="32"/>
      <c r="T3988" s="19"/>
      <c r="U3988" s="3"/>
      <c r="X3988" t="str">
        <f t="shared" si="250"/>
        <v/>
      </c>
      <c r="Z3988" t="str">
        <f t="shared" si="251"/>
        <v/>
      </c>
      <c r="AB3988" s="9"/>
      <c r="AC3988" t="s">
        <v>12721</v>
      </c>
      <c r="AD3988">
        <f t="shared" si="249"/>
        <v>0</v>
      </c>
      <c r="AF3988" s="3"/>
      <c r="AH3988" s="9"/>
    </row>
    <row r="3989" spans="1:34" ht="10.95" customHeight="1" outlineLevel="1" x14ac:dyDescent="0.25">
      <c r="A3989" t="s">
        <v>5057</v>
      </c>
      <c r="C3989" s="3" t="s">
        <v>12533</v>
      </c>
      <c r="D3989" s="3">
        <v>177</v>
      </c>
      <c r="E3989" s="9">
        <v>1989</v>
      </c>
      <c r="F3989" s="7" t="s">
        <v>3252</v>
      </c>
      <c r="G3989" s="7" t="s">
        <v>5401</v>
      </c>
      <c r="H3989" s="8" t="s">
        <v>12721</v>
      </c>
      <c r="I3989" s="8" t="s">
        <v>12720</v>
      </c>
      <c r="J3989" s="19">
        <v>5</v>
      </c>
      <c r="K3989" s="19" t="s">
        <v>7736</v>
      </c>
      <c r="L3989" s="11">
        <v>2.4</v>
      </c>
      <c r="M3989" s="11"/>
      <c r="N3989" s="24"/>
      <c r="P3989" s="32"/>
      <c r="T3989" s="19"/>
      <c r="U3989" s="3"/>
      <c r="X3989" t="str">
        <f t="shared" si="250"/>
        <v/>
      </c>
      <c r="Z3989" t="str">
        <f t="shared" si="251"/>
        <v/>
      </c>
      <c r="AB3989" s="9"/>
      <c r="AC3989" t="s">
        <v>12721</v>
      </c>
      <c r="AD3989">
        <f t="shared" si="249"/>
        <v>0</v>
      </c>
      <c r="AF3989" s="3"/>
      <c r="AH3989" s="9"/>
    </row>
    <row r="3990" spans="1:34" ht="10.95" customHeight="1" outlineLevel="1" x14ac:dyDescent="0.25">
      <c r="A3990" t="s">
        <v>5057</v>
      </c>
      <c r="C3990" s="3" t="s">
        <v>12533</v>
      </c>
      <c r="D3990" s="3">
        <v>184</v>
      </c>
      <c r="E3990" s="9">
        <v>1989</v>
      </c>
      <c r="F3990" s="7" t="s">
        <v>3248</v>
      </c>
      <c r="G3990" s="7" t="s">
        <v>5401</v>
      </c>
      <c r="H3990" s="8" t="s">
        <v>3249</v>
      </c>
      <c r="I3990" s="8" t="s">
        <v>12722</v>
      </c>
      <c r="J3990" s="19">
        <v>5</v>
      </c>
      <c r="K3990" s="19" t="s">
        <v>7736</v>
      </c>
      <c r="L3990" s="11">
        <v>1.25</v>
      </c>
      <c r="M3990" s="11"/>
      <c r="N3990" s="24"/>
      <c r="P3990" s="32"/>
      <c r="T3990" s="19"/>
      <c r="U3990" s="3">
        <v>197</v>
      </c>
      <c r="X3990" t="str">
        <f t="shared" si="250"/>
        <v/>
      </c>
      <c r="Z3990" t="str">
        <f t="shared" si="251"/>
        <v/>
      </c>
      <c r="AB3990" s="9"/>
      <c r="AC3990" t="s">
        <v>3249</v>
      </c>
      <c r="AD3990">
        <f t="shared" si="249"/>
        <v>0</v>
      </c>
      <c r="AF3990" s="3"/>
      <c r="AG3990" t="s">
        <v>3343</v>
      </c>
      <c r="AH3990" s="9" t="s">
        <v>4925</v>
      </c>
    </row>
    <row r="3991" spans="1:34" ht="10.95" customHeight="1" outlineLevel="1" x14ac:dyDescent="0.25">
      <c r="A3991" t="s">
        <v>5057</v>
      </c>
      <c r="C3991" s="3" t="s">
        <v>12533</v>
      </c>
      <c r="D3991" s="3">
        <v>185</v>
      </c>
      <c r="E3991" s="9">
        <v>1989</v>
      </c>
      <c r="F3991" s="7" t="s">
        <v>2442</v>
      </c>
      <c r="G3991" s="7" t="s">
        <v>5401</v>
      </c>
      <c r="H3991" s="8" t="s">
        <v>3250</v>
      </c>
      <c r="I3991" s="8" t="s">
        <v>12722</v>
      </c>
      <c r="J3991" s="19">
        <v>5</v>
      </c>
      <c r="K3991" s="19" t="s">
        <v>7736</v>
      </c>
      <c r="L3991" s="11">
        <v>1.25</v>
      </c>
      <c r="M3991" s="11"/>
      <c r="N3991" s="24"/>
      <c r="P3991" s="32"/>
      <c r="T3991" s="19"/>
      <c r="U3991" s="3">
        <v>198</v>
      </c>
      <c r="X3991" t="str">
        <f t="shared" si="250"/>
        <v/>
      </c>
      <c r="Z3991" t="str">
        <f t="shared" si="251"/>
        <v/>
      </c>
      <c r="AB3991" s="9"/>
      <c r="AC3991" t="s">
        <v>3250</v>
      </c>
      <c r="AD3991">
        <f t="shared" si="249"/>
        <v>0</v>
      </c>
      <c r="AF3991" s="3"/>
      <c r="AG3991" t="s">
        <v>3343</v>
      </c>
      <c r="AH3991" s="9" t="s">
        <v>4925</v>
      </c>
    </row>
    <row r="3992" spans="1:34" ht="10.95" customHeight="1" outlineLevel="1" x14ac:dyDescent="0.25">
      <c r="A3992" t="s">
        <v>5057</v>
      </c>
      <c r="C3992" s="3" t="s">
        <v>12533</v>
      </c>
      <c r="D3992" s="3">
        <v>186</v>
      </c>
      <c r="E3992" s="9">
        <v>1989</v>
      </c>
      <c r="F3992" s="7" t="s">
        <v>2446</v>
      </c>
      <c r="G3992" s="7" t="s">
        <v>5401</v>
      </c>
      <c r="H3992" s="8" t="s">
        <v>3251</v>
      </c>
      <c r="I3992" s="8" t="s">
        <v>12722</v>
      </c>
      <c r="J3992" s="19">
        <v>5</v>
      </c>
      <c r="K3992" s="19" t="s">
        <v>7736</v>
      </c>
      <c r="L3992" s="11">
        <v>1.25</v>
      </c>
      <c r="M3992" s="11"/>
      <c r="N3992" s="24"/>
      <c r="P3992" s="32"/>
      <c r="T3992" s="19"/>
      <c r="U3992" s="3">
        <v>199</v>
      </c>
      <c r="X3992" t="str">
        <f t="shared" si="250"/>
        <v/>
      </c>
      <c r="Z3992" t="str">
        <f t="shared" si="251"/>
        <v/>
      </c>
      <c r="AB3992" s="9"/>
      <c r="AC3992" t="s">
        <v>3251</v>
      </c>
      <c r="AD3992">
        <f t="shared" si="249"/>
        <v>0</v>
      </c>
      <c r="AF3992" s="3"/>
      <c r="AG3992" t="s">
        <v>3343</v>
      </c>
      <c r="AH3992" s="9" t="s">
        <v>4925</v>
      </c>
    </row>
    <row r="3993" spans="1:34" ht="10.95" customHeight="1" outlineLevel="1" x14ac:dyDescent="0.25">
      <c r="A3993" t="s">
        <v>5057</v>
      </c>
      <c r="C3993" s="3" t="s">
        <v>12533</v>
      </c>
      <c r="D3993" s="3">
        <v>187</v>
      </c>
      <c r="E3993" s="9">
        <v>1989</v>
      </c>
      <c r="F3993" s="7" t="s">
        <v>3252</v>
      </c>
      <c r="G3993" s="7" t="s">
        <v>5401</v>
      </c>
      <c r="H3993" s="8" t="s">
        <v>3253</v>
      </c>
      <c r="I3993" s="8" t="s">
        <v>12722</v>
      </c>
      <c r="J3993" s="19">
        <v>5</v>
      </c>
      <c r="K3993" s="19" t="s">
        <v>7736</v>
      </c>
      <c r="L3993" s="11">
        <v>1.25</v>
      </c>
      <c r="M3993" s="11"/>
      <c r="N3993" s="24"/>
      <c r="P3993" s="32"/>
      <c r="T3993" s="19"/>
      <c r="U3993" s="3">
        <v>200</v>
      </c>
      <c r="X3993" t="str">
        <f t="shared" si="250"/>
        <v/>
      </c>
      <c r="Z3993" t="str">
        <f t="shared" si="251"/>
        <v/>
      </c>
      <c r="AB3993" s="9"/>
      <c r="AC3993" t="s">
        <v>3253</v>
      </c>
      <c r="AD3993">
        <f t="shared" si="249"/>
        <v>0</v>
      </c>
      <c r="AF3993" s="3"/>
      <c r="AG3993" t="s">
        <v>3343</v>
      </c>
      <c r="AH3993" s="9" t="s">
        <v>4925</v>
      </c>
    </row>
    <row r="3994" spans="1:34" ht="10.95" customHeight="1" outlineLevel="1" x14ac:dyDescent="0.25">
      <c r="A3994" t="s">
        <v>5057</v>
      </c>
      <c r="C3994" s="3" t="s">
        <v>12533</v>
      </c>
      <c r="D3994" s="3">
        <v>192</v>
      </c>
      <c r="E3994" s="9">
        <v>1990</v>
      </c>
      <c r="F3994" s="7" t="s">
        <v>3254</v>
      </c>
      <c r="G3994" s="7" t="s">
        <v>5401</v>
      </c>
      <c r="H3994" s="8" t="s">
        <v>3255</v>
      </c>
      <c r="I3994" s="8" t="s">
        <v>12723</v>
      </c>
      <c r="J3994" s="19">
        <v>1</v>
      </c>
      <c r="K3994" s="19" t="s">
        <v>7736</v>
      </c>
      <c r="L3994" s="11">
        <v>2.5</v>
      </c>
      <c r="M3994" s="11"/>
      <c r="N3994" s="24"/>
      <c r="P3994" s="32"/>
      <c r="T3994" s="19"/>
      <c r="U3994" s="3">
        <v>205</v>
      </c>
      <c r="X3994" t="str">
        <f t="shared" si="250"/>
        <v/>
      </c>
      <c r="Z3994" t="str">
        <f t="shared" si="251"/>
        <v/>
      </c>
      <c r="AB3994" s="9"/>
      <c r="AC3994" t="s">
        <v>3255</v>
      </c>
      <c r="AD3994">
        <f t="shared" si="249"/>
        <v>0</v>
      </c>
      <c r="AF3994" s="3"/>
      <c r="AG3994" t="s">
        <v>3343</v>
      </c>
      <c r="AH3994" s="9" t="s">
        <v>4925</v>
      </c>
    </row>
    <row r="3995" spans="1:34" ht="10.95" customHeight="1" outlineLevel="1" x14ac:dyDescent="0.25">
      <c r="A3995" t="s">
        <v>5057</v>
      </c>
      <c r="C3995" s="3" t="s">
        <v>12533</v>
      </c>
      <c r="D3995" s="3">
        <v>193</v>
      </c>
      <c r="E3995" s="9">
        <v>1990</v>
      </c>
      <c r="F3995" s="7" t="s">
        <v>1768</v>
      </c>
      <c r="G3995" s="7" t="s">
        <v>5401</v>
      </c>
      <c r="H3995" s="8" t="s">
        <v>3256</v>
      </c>
      <c r="I3995" s="8" t="s">
        <v>12723</v>
      </c>
      <c r="J3995" s="19">
        <v>3</v>
      </c>
      <c r="K3995" s="19" t="s">
        <v>7736</v>
      </c>
      <c r="L3995" s="11">
        <v>2.5</v>
      </c>
      <c r="M3995" s="11"/>
      <c r="N3995" s="24"/>
      <c r="P3995" s="32"/>
      <c r="T3995" s="19"/>
      <c r="U3995" s="3">
        <v>206</v>
      </c>
      <c r="X3995" t="str">
        <f t="shared" si="250"/>
        <v/>
      </c>
      <c r="Z3995" t="str">
        <f t="shared" si="251"/>
        <v/>
      </c>
      <c r="AB3995" s="9"/>
      <c r="AC3995" t="s">
        <v>3256</v>
      </c>
      <c r="AD3995">
        <f t="shared" si="249"/>
        <v>0</v>
      </c>
      <c r="AF3995" s="3"/>
      <c r="AG3995" t="s">
        <v>3343</v>
      </c>
      <c r="AH3995" s="9" t="s">
        <v>4925</v>
      </c>
    </row>
    <row r="3996" spans="1:34" ht="10.95" customHeight="1" outlineLevel="1" x14ac:dyDescent="0.25">
      <c r="A3996" t="s">
        <v>5057</v>
      </c>
      <c r="C3996" s="3" t="s">
        <v>12533</v>
      </c>
      <c r="D3996" s="3">
        <v>201</v>
      </c>
      <c r="E3996" s="9">
        <v>1990</v>
      </c>
      <c r="F3996" s="7" t="s">
        <v>4073</v>
      </c>
      <c r="G3996" s="7" t="s">
        <v>5401</v>
      </c>
      <c r="H3996" s="8" t="s">
        <v>5321</v>
      </c>
      <c r="I3996" s="8" t="s">
        <v>12724</v>
      </c>
      <c r="J3996" s="19">
        <v>5</v>
      </c>
      <c r="K3996" s="19" t="s">
        <v>7736</v>
      </c>
      <c r="L3996" s="11">
        <v>1.9</v>
      </c>
      <c r="M3996" s="11"/>
      <c r="N3996" s="24"/>
      <c r="P3996" s="32"/>
      <c r="T3996" s="19"/>
      <c r="U3996" s="3">
        <v>212</v>
      </c>
      <c r="X3996" t="str">
        <f t="shared" si="250"/>
        <v/>
      </c>
      <c r="Z3996" t="str">
        <f t="shared" si="251"/>
        <v/>
      </c>
      <c r="AB3996" s="9"/>
      <c r="AC3996" t="s">
        <v>5321</v>
      </c>
      <c r="AD3996">
        <f t="shared" si="249"/>
        <v>0</v>
      </c>
      <c r="AF3996" s="3"/>
      <c r="AG3996" t="s">
        <v>3343</v>
      </c>
      <c r="AH3996" s="9" t="s">
        <v>4613</v>
      </c>
    </row>
    <row r="3997" spans="1:34" ht="10.95" customHeight="1" outlineLevel="1" x14ac:dyDescent="0.25">
      <c r="A3997" t="s">
        <v>5057</v>
      </c>
      <c r="C3997" s="3" t="s">
        <v>12533</v>
      </c>
      <c r="D3997" s="3">
        <v>202</v>
      </c>
      <c r="E3997" s="9">
        <v>1990</v>
      </c>
      <c r="F3997" s="7" t="s">
        <v>2442</v>
      </c>
      <c r="G3997" s="7" t="s">
        <v>5401</v>
      </c>
      <c r="H3997" s="8" t="s">
        <v>3257</v>
      </c>
      <c r="I3997" s="8" t="s">
        <v>12724</v>
      </c>
      <c r="J3997" s="19">
        <v>5</v>
      </c>
      <c r="K3997" s="19" t="s">
        <v>7736</v>
      </c>
      <c r="L3997" s="11">
        <v>0.6</v>
      </c>
      <c r="M3997" s="11"/>
      <c r="N3997" s="24"/>
      <c r="P3997" s="32"/>
      <c r="T3997" s="19"/>
      <c r="U3997" s="3">
        <v>213</v>
      </c>
      <c r="X3997" t="str">
        <f t="shared" si="250"/>
        <v/>
      </c>
      <c r="Z3997" t="str">
        <f t="shared" si="251"/>
        <v/>
      </c>
      <c r="AB3997" s="9"/>
      <c r="AC3997" t="s">
        <v>3257</v>
      </c>
      <c r="AD3997">
        <f t="shared" si="249"/>
        <v>0</v>
      </c>
      <c r="AF3997" s="3"/>
      <c r="AG3997" t="s">
        <v>3343</v>
      </c>
      <c r="AH3997" s="9" t="s">
        <v>4925</v>
      </c>
    </row>
    <row r="3998" spans="1:34" ht="10.95" customHeight="1" outlineLevel="1" x14ac:dyDescent="0.25">
      <c r="A3998" t="s">
        <v>5057</v>
      </c>
      <c r="C3998" s="3" t="s">
        <v>12533</v>
      </c>
      <c r="D3998" s="3">
        <v>204</v>
      </c>
      <c r="E3998" s="9">
        <v>1990</v>
      </c>
      <c r="F3998" s="7" t="s">
        <v>3258</v>
      </c>
      <c r="G3998" s="7" t="s">
        <v>5401</v>
      </c>
      <c r="H3998" s="8" t="s">
        <v>3257</v>
      </c>
      <c r="I3998" s="8" t="s">
        <v>12724</v>
      </c>
      <c r="J3998" s="19">
        <v>5</v>
      </c>
      <c r="K3998" s="19" t="s">
        <v>7736</v>
      </c>
      <c r="L3998" s="11">
        <v>2.2000000000000002</v>
      </c>
      <c r="M3998" s="11"/>
      <c r="N3998" s="24"/>
      <c r="P3998" s="32"/>
      <c r="T3998" s="19"/>
      <c r="U3998" s="3">
        <v>215</v>
      </c>
      <c r="X3998" t="str">
        <f t="shared" si="250"/>
        <v/>
      </c>
      <c r="Z3998" t="str">
        <f t="shared" si="251"/>
        <v/>
      </c>
      <c r="AB3998" s="9"/>
      <c r="AC3998" t="s">
        <v>3257</v>
      </c>
      <c r="AD3998">
        <f t="shared" si="249"/>
        <v>0</v>
      </c>
      <c r="AF3998" s="3"/>
      <c r="AG3998" t="s">
        <v>3343</v>
      </c>
      <c r="AH3998" s="9" t="s">
        <v>4925</v>
      </c>
    </row>
    <row r="3999" spans="1:34" ht="10.95" customHeight="1" outlineLevel="1" x14ac:dyDescent="0.25">
      <c r="A3999" t="s">
        <v>5057</v>
      </c>
      <c r="C3999" s="3" t="s">
        <v>12533</v>
      </c>
      <c r="D3999" s="3">
        <v>213</v>
      </c>
      <c r="E3999" s="9">
        <v>1991</v>
      </c>
      <c r="F3999" s="7" t="s">
        <v>3259</v>
      </c>
      <c r="G3999" s="7" t="s">
        <v>5401</v>
      </c>
      <c r="H3999" s="8" t="s">
        <v>3260</v>
      </c>
      <c r="I3999" s="8" t="s">
        <v>8939</v>
      </c>
      <c r="J3999" s="19">
        <v>5</v>
      </c>
      <c r="K3999" s="19" t="s">
        <v>7736</v>
      </c>
      <c r="L3999" s="11">
        <v>1.5</v>
      </c>
      <c r="M3999" s="11"/>
      <c r="N3999" s="24"/>
      <c r="P3999" s="32"/>
      <c r="T3999" s="19"/>
      <c r="U3999" s="3">
        <v>226</v>
      </c>
      <c r="X3999" t="str">
        <f t="shared" si="250"/>
        <v/>
      </c>
      <c r="Z3999" t="str">
        <f t="shared" si="251"/>
        <v/>
      </c>
      <c r="AB3999" s="9"/>
      <c r="AC3999" t="s">
        <v>3260</v>
      </c>
      <c r="AD3999">
        <f t="shared" si="249"/>
        <v>0</v>
      </c>
      <c r="AF3999" s="3"/>
      <c r="AG3999" t="s">
        <v>3343</v>
      </c>
      <c r="AH3999" s="9" t="s">
        <v>4925</v>
      </c>
    </row>
    <row r="4000" spans="1:34" ht="10.95" customHeight="1" outlineLevel="1" x14ac:dyDescent="0.25">
      <c r="A4000" t="s">
        <v>5057</v>
      </c>
      <c r="C4000" s="3" t="s">
        <v>12533</v>
      </c>
      <c r="D4000" s="3">
        <v>214</v>
      </c>
      <c r="E4000" s="9">
        <v>1991</v>
      </c>
      <c r="F4000" s="7" t="s">
        <v>3261</v>
      </c>
      <c r="G4000" s="7" t="s">
        <v>5401</v>
      </c>
      <c r="H4000" s="8" t="s">
        <v>3262</v>
      </c>
      <c r="I4000" s="8" t="s">
        <v>8939</v>
      </c>
      <c r="J4000" s="19">
        <v>5</v>
      </c>
      <c r="K4000" s="19" t="s">
        <v>7736</v>
      </c>
      <c r="L4000" s="11">
        <v>1.5</v>
      </c>
      <c r="M4000" s="11"/>
      <c r="N4000" s="24"/>
      <c r="P4000" s="32"/>
      <c r="T4000" s="19"/>
      <c r="U4000" s="3">
        <v>227</v>
      </c>
      <c r="X4000" t="str">
        <f t="shared" si="250"/>
        <v/>
      </c>
      <c r="Z4000" t="str">
        <f t="shared" si="251"/>
        <v/>
      </c>
      <c r="AB4000" s="9"/>
      <c r="AC4000" t="s">
        <v>3262</v>
      </c>
      <c r="AD4000">
        <f t="shared" si="249"/>
        <v>0</v>
      </c>
      <c r="AF4000" s="3"/>
      <c r="AG4000" t="s">
        <v>3343</v>
      </c>
      <c r="AH4000" s="9" t="s">
        <v>4925</v>
      </c>
    </row>
    <row r="4001" spans="1:34" ht="10.95" customHeight="1" outlineLevel="1" x14ac:dyDescent="0.25">
      <c r="A4001" t="s">
        <v>5057</v>
      </c>
      <c r="C4001" s="3" t="s">
        <v>12533</v>
      </c>
      <c r="D4001" s="3">
        <v>215</v>
      </c>
      <c r="E4001" s="9">
        <v>1991</v>
      </c>
      <c r="F4001" s="7" t="s">
        <v>12725</v>
      </c>
      <c r="G4001" s="7" t="s">
        <v>5401</v>
      </c>
      <c r="H4001" s="8" t="s">
        <v>12726</v>
      </c>
      <c r="I4001" s="8" t="s">
        <v>12728</v>
      </c>
      <c r="J4001" s="19">
        <v>5</v>
      </c>
      <c r="K4001" s="19" t="s">
        <v>7736</v>
      </c>
      <c r="L4001" s="11">
        <v>0.6</v>
      </c>
      <c r="M4001" s="11"/>
      <c r="N4001" s="24"/>
      <c r="P4001" s="32"/>
      <c r="T4001" s="19"/>
      <c r="U4001" s="3"/>
      <c r="X4001" t="str">
        <f t="shared" si="250"/>
        <v/>
      </c>
      <c r="Z4001" t="str">
        <f t="shared" si="251"/>
        <v/>
      </c>
      <c r="AB4001" s="9"/>
      <c r="AC4001" t="s">
        <v>12726</v>
      </c>
      <c r="AD4001">
        <f t="shared" si="249"/>
        <v>0</v>
      </c>
      <c r="AF4001" s="3"/>
      <c r="AH4001" s="9"/>
    </row>
    <row r="4002" spans="1:34" ht="10.95" customHeight="1" outlineLevel="1" x14ac:dyDescent="0.25">
      <c r="A4002" t="s">
        <v>5057</v>
      </c>
      <c r="C4002" s="3" t="s">
        <v>12533</v>
      </c>
      <c r="D4002" s="3">
        <v>216</v>
      </c>
      <c r="E4002" s="9">
        <v>1991</v>
      </c>
      <c r="F4002" s="7" t="s">
        <v>12725</v>
      </c>
      <c r="G4002" s="7" t="s">
        <v>5401</v>
      </c>
      <c r="H4002" s="8" t="s">
        <v>12727</v>
      </c>
      <c r="I4002" s="8" t="s">
        <v>12728</v>
      </c>
      <c r="J4002" s="19">
        <v>5</v>
      </c>
      <c r="K4002" s="19" t="s">
        <v>7736</v>
      </c>
      <c r="L4002" s="11">
        <v>2</v>
      </c>
      <c r="M4002" s="11"/>
      <c r="N4002" s="24"/>
      <c r="P4002" s="32"/>
      <c r="T4002" s="19"/>
      <c r="U4002" s="3"/>
      <c r="X4002" t="str">
        <f t="shared" si="250"/>
        <v/>
      </c>
      <c r="Z4002" t="str">
        <f t="shared" si="251"/>
        <v/>
      </c>
      <c r="AB4002" s="9"/>
      <c r="AC4002" t="s">
        <v>12727</v>
      </c>
      <c r="AD4002">
        <f t="shared" si="249"/>
        <v>0</v>
      </c>
      <c r="AF4002" s="3"/>
      <c r="AH4002" s="9"/>
    </row>
    <row r="4003" spans="1:34" ht="10.95" customHeight="1" outlineLevel="1" x14ac:dyDescent="0.25">
      <c r="A4003" t="s">
        <v>5057</v>
      </c>
      <c r="C4003" s="3" t="s">
        <v>12533</v>
      </c>
      <c r="D4003" s="3">
        <v>222</v>
      </c>
      <c r="E4003" s="9">
        <v>1992</v>
      </c>
      <c r="F4003" s="7" t="s">
        <v>3259</v>
      </c>
      <c r="G4003" s="7" t="s">
        <v>5401</v>
      </c>
      <c r="H4003" s="8" t="s">
        <v>12730</v>
      </c>
      <c r="I4003" s="8" t="s">
        <v>12729</v>
      </c>
      <c r="J4003" s="19">
        <v>5</v>
      </c>
      <c r="K4003" s="19" t="s">
        <v>7736</v>
      </c>
      <c r="L4003" s="11">
        <v>4.8</v>
      </c>
      <c r="M4003" s="11"/>
      <c r="N4003" s="24"/>
      <c r="P4003" s="32"/>
      <c r="T4003" s="19"/>
      <c r="U4003" s="3"/>
      <c r="X4003" t="str">
        <f t="shared" si="250"/>
        <v/>
      </c>
      <c r="Z4003" t="str">
        <f t="shared" si="251"/>
        <v/>
      </c>
      <c r="AB4003" s="9"/>
      <c r="AC4003" t="s">
        <v>12730</v>
      </c>
      <c r="AD4003">
        <f t="shared" si="249"/>
        <v>0</v>
      </c>
      <c r="AF4003" s="3"/>
      <c r="AH4003" s="9"/>
    </row>
    <row r="4004" spans="1:34" ht="10.95" customHeight="1" outlineLevel="1" x14ac:dyDescent="0.25">
      <c r="A4004" t="s">
        <v>5057</v>
      </c>
      <c r="C4004" s="3" t="s">
        <v>12533</v>
      </c>
      <c r="D4004" s="3">
        <v>224</v>
      </c>
      <c r="E4004" s="9">
        <v>1992</v>
      </c>
      <c r="F4004" s="7" t="s">
        <v>5910</v>
      </c>
      <c r="G4004" s="7" t="s">
        <v>5401</v>
      </c>
      <c r="H4004" s="8" t="s">
        <v>12730</v>
      </c>
      <c r="I4004" s="8" t="s">
        <v>12729</v>
      </c>
      <c r="J4004" s="19">
        <v>5</v>
      </c>
      <c r="K4004" s="19" t="s">
        <v>7736</v>
      </c>
      <c r="L4004" s="11">
        <v>6.3</v>
      </c>
      <c r="M4004" s="11"/>
      <c r="N4004" s="24"/>
      <c r="P4004" s="32"/>
      <c r="T4004" s="19"/>
      <c r="U4004" s="3"/>
      <c r="X4004" t="str">
        <f t="shared" si="250"/>
        <v/>
      </c>
      <c r="Z4004" t="str">
        <f t="shared" si="251"/>
        <v/>
      </c>
      <c r="AB4004" s="9"/>
      <c r="AC4004" t="s">
        <v>12730</v>
      </c>
      <c r="AD4004">
        <f t="shared" si="249"/>
        <v>0</v>
      </c>
      <c r="AF4004" s="3"/>
      <c r="AH4004" s="9"/>
    </row>
    <row r="4005" spans="1:34" ht="10.95" customHeight="1" outlineLevel="1" x14ac:dyDescent="0.25">
      <c r="A4005" t="s">
        <v>5057</v>
      </c>
      <c r="C4005" s="3" t="s">
        <v>12533</v>
      </c>
      <c r="D4005" s="3">
        <v>227</v>
      </c>
      <c r="E4005" s="9">
        <v>1992</v>
      </c>
      <c r="F4005" s="7" t="s">
        <v>3259</v>
      </c>
      <c r="G4005" s="7" t="s">
        <v>5401</v>
      </c>
      <c r="H4005" s="8" t="s">
        <v>9233</v>
      </c>
      <c r="I4005" s="8" t="s">
        <v>11018</v>
      </c>
      <c r="J4005" s="19">
        <v>7</v>
      </c>
      <c r="K4005" s="19" t="s">
        <v>7736</v>
      </c>
      <c r="L4005" s="11">
        <v>1.35</v>
      </c>
      <c r="M4005" s="11"/>
      <c r="N4005" s="24"/>
      <c r="P4005" s="32"/>
      <c r="T4005" s="19"/>
      <c r="U4005" s="3"/>
      <c r="X4005" t="str">
        <f t="shared" si="250"/>
        <v/>
      </c>
      <c r="Z4005" t="str">
        <f t="shared" si="251"/>
        <v/>
      </c>
      <c r="AB4005" s="9"/>
      <c r="AC4005" t="s">
        <v>9233</v>
      </c>
      <c r="AD4005">
        <f t="shared" si="249"/>
        <v>0</v>
      </c>
      <c r="AF4005" s="3"/>
      <c r="AH4005" s="9"/>
    </row>
    <row r="4006" spans="1:34" ht="10.95" customHeight="1" outlineLevel="1" x14ac:dyDescent="0.25">
      <c r="A4006" t="s">
        <v>5057</v>
      </c>
      <c r="C4006" s="3" t="s">
        <v>12533</v>
      </c>
      <c r="D4006" s="3">
        <v>228</v>
      </c>
      <c r="E4006" s="9">
        <v>1992</v>
      </c>
      <c r="F4006" s="7" t="s">
        <v>3261</v>
      </c>
      <c r="G4006" s="7" t="s">
        <v>5401</v>
      </c>
      <c r="H4006" s="8" t="s">
        <v>9233</v>
      </c>
      <c r="I4006" s="8" t="s">
        <v>11018</v>
      </c>
      <c r="J4006" s="19">
        <v>7</v>
      </c>
      <c r="K4006" s="19" t="s">
        <v>7736</v>
      </c>
      <c r="L4006" s="11">
        <v>1.35</v>
      </c>
      <c r="M4006" s="11"/>
      <c r="N4006" s="24"/>
      <c r="P4006" s="32"/>
      <c r="T4006" s="19"/>
      <c r="U4006" s="3"/>
      <c r="X4006" t="str">
        <f t="shared" si="250"/>
        <v/>
      </c>
      <c r="Z4006" t="str">
        <f t="shared" si="251"/>
        <v/>
      </c>
      <c r="AB4006" s="9"/>
      <c r="AC4006" t="s">
        <v>9233</v>
      </c>
      <c r="AD4006">
        <f t="shared" si="249"/>
        <v>0</v>
      </c>
      <c r="AF4006" s="3"/>
      <c r="AH4006" s="9"/>
    </row>
    <row r="4007" spans="1:34" ht="10.95" customHeight="1" outlineLevel="1" x14ac:dyDescent="0.25">
      <c r="A4007" t="s">
        <v>5057</v>
      </c>
      <c r="C4007" s="3" t="s">
        <v>12533</v>
      </c>
      <c r="D4007" s="3">
        <v>232</v>
      </c>
      <c r="E4007" s="9">
        <v>1992</v>
      </c>
      <c r="F4007" s="7" t="s">
        <v>12725</v>
      </c>
      <c r="G4007" s="7" t="s">
        <v>5401</v>
      </c>
      <c r="H4007" s="8" t="s">
        <v>12731</v>
      </c>
      <c r="I4007" s="8" t="s">
        <v>12732</v>
      </c>
      <c r="J4007" s="19">
        <v>3</v>
      </c>
      <c r="K4007" s="19" t="s">
        <v>7736</v>
      </c>
      <c r="L4007" s="11">
        <v>0.8</v>
      </c>
      <c r="M4007" s="11"/>
      <c r="N4007" s="24"/>
      <c r="P4007" s="32"/>
      <c r="T4007" s="19"/>
      <c r="U4007" s="3"/>
      <c r="X4007" t="str">
        <f t="shared" si="250"/>
        <v/>
      </c>
      <c r="Z4007" t="str">
        <f t="shared" si="251"/>
        <v/>
      </c>
      <c r="AB4007" s="9"/>
      <c r="AC4007" t="s">
        <v>12731</v>
      </c>
      <c r="AD4007">
        <f t="shared" si="249"/>
        <v>0</v>
      </c>
      <c r="AF4007" s="3"/>
      <c r="AH4007" s="9"/>
    </row>
    <row r="4008" spans="1:34" ht="10.95" customHeight="1" outlineLevel="1" x14ac:dyDescent="0.25">
      <c r="A4008" t="s">
        <v>5057</v>
      </c>
      <c r="C4008" s="3" t="s">
        <v>12533</v>
      </c>
      <c r="D4008" s="3">
        <v>240</v>
      </c>
      <c r="E4008" s="9">
        <v>1993</v>
      </c>
      <c r="F4008" s="7" t="s">
        <v>3352</v>
      </c>
      <c r="G4008" s="7" t="s">
        <v>5401</v>
      </c>
      <c r="H4008" s="8" t="s">
        <v>3263</v>
      </c>
      <c r="I4008" s="8" t="s">
        <v>8939</v>
      </c>
      <c r="J4008" s="19">
        <v>5</v>
      </c>
      <c r="K4008" s="19" t="s">
        <v>7736</v>
      </c>
      <c r="L4008" s="11">
        <v>0.9</v>
      </c>
      <c r="M4008" s="11"/>
      <c r="N4008" s="24"/>
      <c r="P4008" s="32"/>
      <c r="T4008" s="19"/>
      <c r="U4008" s="3">
        <v>250</v>
      </c>
      <c r="X4008" t="str">
        <f t="shared" si="250"/>
        <v/>
      </c>
      <c r="Z4008" t="str">
        <f t="shared" si="251"/>
        <v/>
      </c>
      <c r="AB4008" s="9"/>
      <c r="AC4008" t="s">
        <v>3263</v>
      </c>
      <c r="AD4008">
        <f t="shared" si="249"/>
        <v>0</v>
      </c>
      <c r="AF4008" s="3"/>
      <c r="AG4008" t="s">
        <v>3343</v>
      </c>
      <c r="AH4008" s="9" t="s">
        <v>4925</v>
      </c>
    </row>
    <row r="4009" spans="1:34" ht="10.95" customHeight="1" outlineLevel="1" x14ac:dyDescent="0.25">
      <c r="A4009" t="s">
        <v>5057</v>
      </c>
      <c r="C4009" s="3" t="s">
        <v>12533</v>
      </c>
      <c r="D4009" s="3">
        <v>241</v>
      </c>
      <c r="E4009" s="9">
        <v>1993</v>
      </c>
      <c r="F4009" s="7" t="s">
        <v>3352</v>
      </c>
      <c r="G4009" s="7" t="s">
        <v>5401</v>
      </c>
      <c r="H4009" s="8" t="s">
        <v>4259</v>
      </c>
      <c r="I4009" s="8" t="s">
        <v>8939</v>
      </c>
      <c r="J4009" s="19">
        <v>3</v>
      </c>
      <c r="K4009" s="19" t="s">
        <v>7736</v>
      </c>
      <c r="L4009" s="11">
        <v>0.9</v>
      </c>
      <c r="M4009" s="11"/>
      <c r="N4009" s="24"/>
      <c r="P4009" s="32"/>
      <c r="T4009" s="19"/>
      <c r="U4009" s="3">
        <v>251</v>
      </c>
      <c r="X4009" t="str">
        <f t="shared" si="250"/>
        <v/>
      </c>
      <c r="Z4009" t="str">
        <f t="shared" si="251"/>
        <v/>
      </c>
      <c r="AB4009" s="9"/>
      <c r="AC4009" t="s">
        <v>4259</v>
      </c>
      <c r="AD4009">
        <f t="shared" si="249"/>
        <v>0</v>
      </c>
      <c r="AF4009" s="3"/>
      <c r="AG4009" t="s">
        <v>3343</v>
      </c>
      <c r="AH4009" s="9" t="s">
        <v>4925</v>
      </c>
    </row>
    <row r="4010" spans="1:34" ht="10.95" customHeight="1" outlineLevel="1" x14ac:dyDescent="0.25">
      <c r="A4010" t="s">
        <v>5057</v>
      </c>
      <c r="C4010" s="3" t="s">
        <v>12533</v>
      </c>
      <c r="D4010" s="3">
        <v>252</v>
      </c>
      <c r="E4010" s="9">
        <v>1994</v>
      </c>
      <c r="F4010" s="7" t="s">
        <v>3352</v>
      </c>
      <c r="G4010" s="7" t="s">
        <v>5401</v>
      </c>
      <c r="H4010" s="8" t="s">
        <v>12733</v>
      </c>
      <c r="I4010" s="8" t="s">
        <v>8598</v>
      </c>
      <c r="J4010" s="19">
        <v>4</v>
      </c>
      <c r="K4010" s="19" t="s">
        <v>7736</v>
      </c>
      <c r="L4010" s="11">
        <v>1.75</v>
      </c>
      <c r="M4010" s="11"/>
      <c r="N4010" s="24"/>
      <c r="P4010" s="32"/>
      <c r="T4010" s="19"/>
      <c r="U4010" s="3"/>
      <c r="X4010" t="str">
        <f t="shared" si="250"/>
        <v/>
      </c>
      <c r="Z4010" t="str">
        <f t="shared" si="251"/>
        <v/>
      </c>
      <c r="AB4010" s="9"/>
      <c r="AC4010" t="s">
        <v>12733</v>
      </c>
      <c r="AD4010">
        <f t="shared" ref="AD4010:AD4073" si="252">COUNTIF(H4010,"*Fuji*")</f>
        <v>0</v>
      </c>
      <c r="AF4010" s="3"/>
      <c r="AG4010" t="s">
        <v>3357</v>
      </c>
      <c r="AH4010" s="9" t="s">
        <v>4925</v>
      </c>
    </row>
    <row r="4011" spans="1:34" ht="10.95" customHeight="1" outlineLevel="1" x14ac:dyDescent="0.25">
      <c r="A4011" t="s">
        <v>5057</v>
      </c>
      <c r="C4011" s="3" t="s">
        <v>12533</v>
      </c>
      <c r="D4011" s="3">
        <v>253</v>
      </c>
      <c r="E4011" s="9">
        <v>1994</v>
      </c>
      <c r="F4011" s="7" t="s">
        <v>5058</v>
      </c>
      <c r="G4011" s="7" t="s">
        <v>5401</v>
      </c>
      <c r="H4011" s="8" t="s">
        <v>5436</v>
      </c>
      <c r="I4011" s="8" t="s">
        <v>8598</v>
      </c>
      <c r="J4011" s="19">
        <v>1</v>
      </c>
      <c r="K4011" s="19" t="s">
        <v>7736</v>
      </c>
      <c r="L4011" s="11">
        <v>1.75</v>
      </c>
      <c r="M4011" s="11"/>
      <c r="N4011" s="24"/>
      <c r="P4011" s="32"/>
      <c r="R4011">
        <v>1</v>
      </c>
      <c r="S4011">
        <v>1</v>
      </c>
      <c r="T4011" s="19"/>
      <c r="U4011" s="3">
        <v>265</v>
      </c>
      <c r="X4011" t="str">
        <f t="shared" si="250"/>
        <v/>
      </c>
      <c r="Z4011" t="str">
        <f t="shared" si="251"/>
        <v/>
      </c>
      <c r="AB4011" s="9"/>
      <c r="AC4011" t="s">
        <v>5436</v>
      </c>
      <c r="AD4011">
        <f t="shared" si="252"/>
        <v>0</v>
      </c>
      <c r="AF4011" s="3"/>
      <c r="AG4011" t="s">
        <v>3357</v>
      </c>
      <c r="AH4011" s="9" t="s">
        <v>4925</v>
      </c>
    </row>
    <row r="4012" spans="1:34" ht="10.95" customHeight="1" outlineLevel="1" x14ac:dyDescent="0.25">
      <c r="A4012" t="s">
        <v>5057</v>
      </c>
      <c r="C4012" s="3" t="s">
        <v>12533</v>
      </c>
      <c r="D4012" s="3" t="s">
        <v>12734</v>
      </c>
      <c r="E4012" s="9">
        <v>1994</v>
      </c>
      <c r="F4012" s="7" t="s">
        <v>12735</v>
      </c>
      <c r="G4012" s="7" t="s">
        <v>5401</v>
      </c>
      <c r="H4012" s="8" t="s">
        <v>5436</v>
      </c>
      <c r="I4012" s="8" t="s">
        <v>8598</v>
      </c>
      <c r="J4012" s="19">
        <v>1</v>
      </c>
      <c r="K4012" s="19" t="s">
        <v>7736</v>
      </c>
      <c r="L4012" s="11">
        <v>2.8</v>
      </c>
      <c r="M4012" s="11"/>
      <c r="N4012" s="24"/>
      <c r="P4012" s="32"/>
      <c r="T4012" s="19"/>
      <c r="U4012" s="3" t="s">
        <v>5437</v>
      </c>
      <c r="X4012" t="str">
        <f t="shared" si="250"/>
        <v/>
      </c>
      <c r="Z4012">
        <f t="shared" si="251"/>
        <v>1</v>
      </c>
      <c r="AB4012" s="9"/>
      <c r="AC4012" t="s">
        <v>5436</v>
      </c>
      <c r="AD4012">
        <f t="shared" si="252"/>
        <v>0</v>
      </c>
      <c r="AF4012" s="3"/>
      <c r="AG4012" t="s">
        <v>3357</v>
      </c>
      <c r="AH4012" s="9" t="s">
        <v>4925</v>
      </c>
    </row>
    <row r="4013" spans="1:34" ht="10.95" customHeight="1" outlineLevel="1" x14ac:dyDescent="0.25">
      <c r="A4013" t="s">
        <v>5057</v>
      </c>
      <c r="C4013" s="3" t="s">
        <v>12533</v>
      </c>
      <c r="D4013" s="3">
        <v>268</v>
      </c>
      <c r="E4013" s="9">
        <v>1995</v>
      </c>
      <c r="F4013" s="7" t="s">
        <v>3352</v>
      </c>
      <c r="G4013" s="7" t="s">
        <v>5401</v>
      </c>
      <c r="H4013" s="8" t="s">
        <v>4260</v>
      </c>
      <c r="I4013" s="8" t="s">
        <v>8939</v>
      </c>
      <c r="J4013" s="19">
        <v>5</v>
      </c>
      <c r="K4013" s="19" t="s">
        <v>7736</v>
      </c>
      <c r="L4013" s="11">
        <v>1</v>
      </c>
      <c r="M4013" s="11"/>
      <c r="N4013" s="24"/>
      <c r="P4013" s="32"/>
      <c r="T4013" s="19"/>
      <c r="U4013" s="3">
        <v>280</v>
      </c>
      <c r="X4013" t="str">
        <f t="shared" si="250"/>
        <v/>
      </c>
      <c r="Z4013" t="str">
        <f t="shared" si="251"/>
        <v/>
      </c>
      <c r="AB4013" s="9"/>
      <c r="AC4013" t="s">
        <v>4260</v>
      </c>
      <c r="AD4013">
        <f t="shared" si="252"/>
        <v>0</v>
      </c>
      <c r="AF4013" s="3"/>
      <c r="AG4013" t="s">
        <v>3343</v>
      </c>
      <c r="AH4013" s="9" t="s">
        <v>4925</v>
      </c>
    </row>
    <row r="4014" spans="1:34" ht="10.95" customHeight="1" outlineLevel="1" x14ac:dyDescent="0.25">
      <c r="A4014" t="s">
        <v>5057</v>
      </c>
      <c r="C4014" s="3" t="s">
        <v>12533</v>
      </c>
      <c r="D4014" s="3">
        <v>269</v>
      </c>
      <c r="E4014" s="9">
        <v>1995</v>
      </c>
      <c r="F4014" s="7" t="s">
        <v>3352</v>
      </c>
      <c r="G4014" s="7" t="s">
        <v>5401</v>
      </c>
      <c r="H4014" s="8" t="s">
        <v>5152</v>
      </c>
      <c r="I4014" s="8" t="s">
        <v>8939</v>
      </c>
      <c r="J4014" s="19">
        <v>5</v>
      </c>
      <c r="K4014" s="19" t="s">
        <v>7736</v>
      </c>
      <c r="L4014" s="11">
        <v>1</v>
      </c>
      <c r="M4014" s="11"/>
      <c r="N4014" s="24"/>
      <c r="P4014" s="32"/>
      <c r="T4014" s="19"/>
      <c r="U4014" s="3">
        <v>281</v>
      </c>
      <c r="X4014" t="str">
        <f t="shared" si="250"/>
        <v/>
      </c>
      <c r="Z4014" t="str">
        <f t="shared" si="251"/>
        <v/>
      </c>
      <c r="AB4014" s="9"/>
      <c r="AC4014" t="s">
        <v>5152</v>
      </c>
      <c r="AD4014">
        <f t="shared" si="252"/>
        <v>0</v>
      </c>
      <c r="AF4014" s="3"/>
      <c r="AG4014" t="s">
        <v>3343</v>
      </c>
      <c r="AH4014" s="9" t="s">
        <v>4925</v>
      </c>
    </row>
    <row r="4015" spans="1:34" ht="10.95" customHeight="1" outlineLevel="1" x14ac:dyDescent="0.25">
      <c r="A4015" t="s">
        <v>5057</v>
      </c>
      <c r="C4015" s="3" t="s">
        <v>12533</v>
      </c>
      <c r="D4015" s="3">
        <v>271</v>
      </c>
      <c r="E4015" s="9">
        <v>1995</v>
      </c>
      <c r="F4015" s="7" t="s">
        <v>12736</v>
      </c>
      <c r="G4015" s="7" t="s">
        <v>5401</v>
      </c>
      <c r="H4015" s="8" t="s">
        <v>1056</v>
      </c>
      <c r="I4015" s="8" t="s">
        <v>12737</v>
      </c>
      <c r="J4015" s="19">
        <v>5</v>
      </c>
      <c r="K4015" s="19" t="s">
        <v>7736</v>
      </c>
      <c r="L4015" s="11">
        <v>2.4</v>
      </c>
      <c r="M4015" s="11"/>
      <c r="N4015" s="24"/>
      <c r="P4015" s="32"/>
      <c r="T4015" s="19"/>
      <c r="U4015" s="3"/>
      <c r="X4015" t="str">
        <f t="shared" si="250"/>
        <v/>
      </c>
      <c r="Z4015" t="str">
        <f t="shared" si="251"/>
        <v/>
      </c>
      <c r="AB4015" s="9"/>
      <c r="AC4015" t="s">
        <v>1056</v>
      </c>
      <c r="AD4015">
        <f t="shared" si="252"/>
        <v>0</v>
      </c>
      <c r="AF4015" s="3"/>
      <c r="AH4015" s="9"/>
    </row>
    <row r="4016" spans="1:34" ht="10.95" customHeight="1" outlineLevel="1" x14ac:dyDescent="0.25">
      <c r="A4016" t="s">
        <v>5057</v>
      </c>
      <c r="C4016" s="3" t="s">
        <v>12533</v>
      </c>
      <c r="D4016" s="3">
        <v>280</v>
      </c>
      <c r="E4016" s="9">
        <v>1995</v>
      </c>
      <c r="F4016" s="7" t="s">
        <v>12739</v>
      </c>
      <c r="G4016" s="7" t="s">
        <v>5401</v>
      </c>
      <c r="H4016" s="8" t="s">
        <v>12740</v>
      </c>
      <c r="I4016" s="8" t="s">
        <v>12738</v>
      </c>
      <c r="J4016" s="19">
        <v>6</v>
      </c>
      <c r="K4016" s="19" t="s">
        <v>7736</v>
      </c>
      <c r="L4016" s="11">
        <v>1.9</v>
      </c>
      <c r="M4016" s="11"/>
      <c r="N4016" s="24"/>
      <c r="P4016" s="32"/>
      <c r="T4016" s="19"/>
      <c r="U4016" s="3"/>
      <c r="X4016" t="str">
        <f t="shared" si="250"/>
        <v/>
      </c>
      <c r="Z4016" t="str">
        <f t="shared" si="251"/>
        <v/>
      </c>
      <c r="AB4016" s="9"/>
      <c r="AC4016" t="s">
        <v>12740</v>
      </c>
      <c r="AD4016">
        <f t="shared" si="252"/>
        <v>0</v>
      </c>
      <c r="AF4016" s="3"/>
      <c r="AH4016" s="9"/>
    </row>
    <row r="4017" spans="1:34" ht="10.95" customHeight="1" outlineLevel="1" x14ac:dyDescent="0.25">
      <c r="A4017" t="s">
        <v>5057</v>
      </c>
      <c r="C4017" s="3" t="s">
        <v>12533</v>
      </c>
      <c r="D4017" s="3">
        <v>283</v>
      </c>
      <c r="E4017" s="9">
        <v>1996</v>
      </c>
      <c r="F4017" s="7" t="s">
        <v>5153</v>
      </c>
      <c r="G4017" s="7" t="s">
        <v>5401</v>
      </c>
      <c r="H4017" s="8" t="s">
        <v>4197</v>
      </c>
      <c r="I4017" s="8" t="s">
        <v>12741</v>
      </c>
      <c r="J4017" s="19">
        <v>5</v>
      </c>
      <c r="K4017" s="19" t="s">
        <v>7736</v>
      </c>
      <c r="L4017" s="11">
        <v>4</v>
      </c>
      <c r="M4017" s="11"/>
      <c r="N4017" s="24"/>
      <c r="P4017" s="32"/>
      <c r="T4017" s="19"/>
      <c r="U4017" s="3">
        <v>295</v>
      </c>
      <c r="X4017" t="str">
        <f t="shared" si="250"/>
        <v/>
      </c>
      <c r="Z4017" t="str">
        <f t="shared" si="251"/>
        <v/>
      </c>
      <c r="AB4017" s="9"/>
      <c r="AC4017" t="s">
        <v>4197</v>
      </c>
      <c r="AD4017">
        <f t="shared" si="252"/>
        <v>0</v>
      </c>
      <c r="AF4017" s="3"/>
      <c r="AG4017" t="s">
        <v>3343</v>
      </c>
      <c r="AH4017" s="9" t="s">
        <v>4925</v>
      </c>
    </row>
    <row r="4018" spans="1:34" ht="10.95" customHeight="1" outlineLevel="1" x14ac:dyDescent="0.25">
      <c r="A4018" t="s">
        <v>5057</v>
      </c>
      <c r="C4018" s="3" t="s">
        <v>12533</v>
      </c>
      <c r="D4018" s="3">
        <v>295</v>
      </c>
      <c r="E4018" s="9">
        <v>1996</v>
      </c>
      <c r="F4018" s="7" t="s">
        <v>5968</v>
      </c>
      <c r="G4018" s="7" t="s">
        <v>3229</v>
      </c>
      <c r="H4018" s="8" t="s">
        <v>3230</v>
      </c>
      <c r="I4018" s="8" t="s">
        <v>12742</v>
      </c>
      <c r="J4018" s="19">
        <v>6</v>
      </c>
      <c r="K4018" s="19" t="s">
        <v>7736</v>
      </c>
      <c r="L4018" s="11">
        <v>2.85</v>
      </c>
      <c r="M4018" s="11"/>
      <c r="N4018" s="24"/>
      <c r="P4018" s="32"/>
      <c r="T4018" s="19"/>
      <c r="U4018" s="3">
        <v>305</v>
      </c>
      <c r="X4018" t="str">
        <f t="shared" si="250"/>
        <v/>
      </c>
      <c r="Z4018" t="str">
        <f t="shared" si="251"/>
        <v/>
      </c>
      <c r="AB4018" s="9"/>
      <c r="AC4018" t="s">
        <v>3230</v>
      </c>
      <c r="AD4018">
        <f t="shared" si="252"/>
        <v>0</v>
      </c>
      <c r="AF4018" s="3"/>
      <c r="AG4018" t="s">
        <v>3343</v>
      </c>
      <c r="AH4018" s="9" t="s">
        <v>4925</v>
      </c>
    </row>
    <row r="4019" spans="1:34" ht="10.95" customHeight="1" outlineLevel="1" x14ac:dyDescent="0.25">
      <c r="A4019" t="s">
        <v>5057</v>
      </c>
      <c r="C4019" s="3" t="s">
        <v>12533</v>
      </c>
      <c r="D4019" s="3">
        <v>296</v>
      </c>
      <c r="E4019" s="9">
        <v>1996</v>
      </c>
      <c r="F4019" s="7" t="s">
        <v>1765</v>
      </c>
      <c r="G4019" s="7" t="s">
        <v>3231</v>
      </c>
      <c r="H4019" s="8" t="s">
        <v>3230</v>
      </c>
      <c r="I4019" s="8" t="s">
        <v>12742</v>
      </c>
      <c r="J4019" s="19">
        <v>6</v>
      </c>
      <c r="K4019" s="19" t="s">
        <v>7736</v>
      </c>
      <c r="L4019" s="11">
        <v>2.85</v>
      </c>
      <c r="M4019" s="11"/>
      <c r="N4019" s="24"/>
      <c r="P4019" s="32"/>
      <c r="T4019" s="19"/>
      <c r="U4019" s="3">
        <v>306</v>
      </c>
      <c r="X4019" t="str">
        <f t="shared" si="250"/>
        <v/>
      </c>
      <c r="Z4019" t="str">
        <f t="shared" si="251"/>
        <v/>
      </c>
      <c r="AB4019" s="9"/>
      <c r="AC4019" t="s">
        <v>3230</v>
      </c>
      <c r="AD4019">
        <f t="shared" si="252"/>
        <v>0</v>
      </c>
      <c r="AF4019" s="3"/>
      <c r="AG4019" t="s">
        <v>3343</v>
      </c>
      <c r="AH4019" s="9" t="s">
        <v>4925</v>
      </c>
    </row>
    <row r="4020" spans="1:34" ht="10.95" customHeight="1" outlineLevel="1" x14ac:dyDescent="0.25">
      <c r="A4020" t="s">
        <v>5057</v>
      </c>
      <c r="C4020" s="3" t="s">
        <v>12533</v>
      </c>
      <c r="D4020" s="3">
        <v>302</v>
      </c>
      <c r="E4020" s="9">
        <v>1997</v>
      </c>
      <c r="F4020" s="7" t="s">
        <v>12744</v>
      </c>
      <c r="G4020" s="7" t="s">
        <v>5401</v>
      </c>
      <c r="H4020" s="8" t="s">
        <v>5682</v>
      </c>
      <c r="I4020" s="8" t="s">
        <v>12743</v>
      </c>
      <c r="J4020" s="19">
        <v>5</v>
      </c>
      <c r="K4020" s="19" t="s">
        <v>7736</v>
      </c>
      <c r="L4020" s="11">
        <v>3.2</v>
      </c>
      <c r="M4020" s="11"/>
      <c r="N4020" s="24"/>
      <c r="P4020" s="32"/>
      <c r="T4020" s="19"/>
      <c r="U4020" s="3">
        <v>312</v>
      </c>
      <c r="X4020" t="str">
        <f t="shared" si="250"/>
        <v/>
      </c>
      <c r="Z4020">
        <f t="shared" si="251"/>
        <v>1</v>
      </c>
      <c r="AB4020" s="9"/>
      <c r="AC4020" t="s">
        <v>5682</v>
      </c>
      <c r="AD4020">
        <f t="shared" si="252"/>
        <v>0</v>
      </c>
      <c r="AF4020" s="3"/>
      <c r="AG4020" t="s">
        <v>3343</v>
      </c>
      <c r="AH4020" s="9" t="s">
        <v>4925</v>
      </c>
    </row>
    <row r="4021" spans="1:34" ht="10.95" customHeight="1" outlineLevel="1" x14ac:dyDescent="0.25">
      <c r="A4021" t="s">
        <v>5057</v>
      </c>
      <c r="C4021" s="3" t="s">
        <v>12533</v>
      </c>
      <c r="D4021" s="3">
        <v>312</v>
      </c>
      <c r="E4021" s="9">
        <v>1997</v>
      </c>
      <c r="F4021" s="7" t="s">
        <v>1935</v>
      </c>
      <c r="G4021" s="7" t="s">
        <v>5401</v>
      </c>
      <c r="H4021" s="8" t="s">
        <v>3230</v>
      </c>
      <c r="I4021" s="8" t="s">
        <v>12745</v>
      </c>
      <c r="J4021" s="19">
        <v>6</v>
      </c>
      <c r="K4021" s="19" t="s">
        <v>7736</v>
      </c>
      <c r="L4021" s="11">
        <v>2.85</v>
      </c>
      <c r="M4021" s="11"/>
      <c r="N4021" s="24"/>
      <c r="P4021" s="32"/>
      <c r="T4021" s="19"/>
      <c r="U4021" s="3">
        <v>319</v>
      </c>
      <c r="X4021" t="str">
        <f t="shared" si="250"/>
        <v/>
      </c>
      <c r="Z4021" t="str">
        <f t="shared" si="251"/>
        <v/>
      </c>
      <c r="AB4021" s="9"/>
      <c r="AC4021" t="s">
        <v>3230</v>
      </c>
      <c r="AD4021">
        <f t="shared" si="252"/>
        <v>0</v>
      </c>
      <c r="AF4021" s="3"/>
      <c r="AG4021" t="s">
        <v>3343</v>
      </c>
      <c r="AH4021" s="9" t="s">
        <v>4925</v>
      </c>
    </row>
    <row r="4022" spans="1:34" ht="10.95" customHeight="1" outlineLevel="1" x14ac:dyDescent="0.25">
      <c r="A4022" t="s">
        <v>5057</v>
      </c>
      <c r="C4022" s="3" t="s">
        <v>12533</v>
      </c>
      <c r="D4022" s="3">
        <v>313</v>
      </c>
      <c r="E4022" s="9">
        <v>1997</v>
      </c>
      <c r="F4022" s="7" t="s">
        <v>1936</v>
      </c>
      <c r="G4022" s="7" t="s">
        <v>5401</v>
      </c>
      <c r="H4022" s="8" t="s">
        <v>3230</v>
      </c>
      <c r="I4022" s="8" t="s">
        <v>12745</v>
      </c>
      <c r="J4022" s="19">
        <v>6</v>
      </c>
      <c r="K4022" s="19" t="s">
        <v>7736</v>
      </c>
      <c r="L4022" s="11">
        <v>2.85</v>
      </c>
      <c r="M4022" s="11"/>
      <c r="N4022" s="24"/>
      <c r="P4022" s="32"/>
      <c r="T4022" s="19"/>
      <c r="U4022" s="3">
        <v>320</v>
      </c>
      <c r="X4022" t="str">
        <f t="shared" si="250"/>
        <v/>
      </c>
      <c r="Z4022" t="str">
        <f t="shared" si="251"/>
        <v/>
      </c>
      <c r="AB4022" s="9"/>
      <c r="AC4022" t="s">
        <v>3230</v>
      </c>
      <c r="AD4022">
        <f t="shared" si="252"/>
        <v>0</v>
      </c>
      <c r="AF4022" s="3"/>
      <c r="AG4022" t="s">
        <v>3343</v>
      </c>
      <c r="AH4022" s="9" t="s">
        <v>4925</v>
      </c>
    </row>
    <row r="4023" spans="1:34" ht="10.95" customHeight="1" outlineLevel="1" x14ac:dyDescent="0.25">
      <c r="A4023" t="s">
        <v>5057</v>
      </c>
      <c r="C4023" s="3" t="s">
        <v>12533</v>
      </c>
      <c r="D4023" s="3">
        <v>333</v>
      </c>
      <c r="E4023" s="9">
        <v>1998</v>
      </c>
      <c r="F4023" s="7" t="s">
        <v>20031</v>
      </c>
      <c r="G4023" s="7" t="s">
        <v>5401</v>
      </c>
      <c r="H4023" s="8" t="s">
        <v>20032</v>
      </c>
      <c r="I4023" s="8" t="s">
        <v>20032</v>
      </c>
      <c r="J4023" s="19">
        <v>5</v>
      </c>
      <c r="K4023" s="19" t="s">
        <v>7736</v>
      </c>
      <c r="L4023" s="11">
        <v>4</v>
      </c>
      <c r="M4023" s="11"/>
      <c r="N4023" s="24"/>
      <c r="P4023" s="32"/>
      <c r="T4023" s="19"/>
      <c r="U4023" s="3"/>
      <c r="X4023" t="str">
        <f t="shared" si="250"/>
        <v/>
      </c>
      <c r="Z4023" t="str">
        <f t="shared" si="251"/>
        <v/>
      </c>
      <c r="AB4023" s="9"/>
      <c r="AC4023" t="s">
        <v>20032</v>
      </c>
      <c r="AD4023">
        <f t="shared" si="252"/>
        <v>0</v>
      </c>
      <c r="AF4023" s="3"/>
      <c r="AH4023" s="9"/>
    </row>
    <row r="4024" spans="1:34" ht="10.95" customHeight="1" outlineLevel="1" x14ac:dyDescent="0.25">
      <c r="A4024" t="s">
        <v>5057</v>
      </c>
      <c r="C4024" s="3" t="s">
        <v>12533</v>
      </c>
      <c r="D4024" s="3">
        <v>339</v>
      </c>
      <c r="E4024" s="9">
        <v>1998</v>
      </c>
      <c r="F4024" s="7" t="s">
        <v>5712</v>
      </c>
      <c r="G4024" s="7" t="s">
        <v>5401</v>
      </c>
      <c r="H4024" s="8" t="s">
        <v>3230</v>
      </c>
      <c r="I4024" s="8" t="s">
        <v>12746</v>
      </c>
      <c r="J4024" s="19">
        <v>6</v>
      </c>
      <c r="K4024" s="19" t="s">
        <v>7736</v>
      </c>
      <c r="L4024" s="11">
        <v>2.85</v>
      </c>
      <c r="M4024" s="11"/>
      <c r="N4024" s="24"/>
      <c r="P4024" s="32"/>
      <c r="T4024" s="19"/>
      <c r="U4024" s="3">
        <v>343</v>
      </c>
      <c r="X4024" t="str">
        <f t="shared" si="250"/>
        <v/>
      </c>
      <c r="Z4024" t="str">
        <f t="shared" si="251"/>
        <v/>
      </c>
      <c r="AB4024" s="9"/>
      <c r="AC4024" t="s">
        <v>3230</v>
      </c>
      <c r="AD4024">
        <f t="shared" si="252"/>
        <v>0</v>
      </c>
      <c r="AF4024" s="3"/>
      <c r="AG4024" t="s">
        <v>3343</v>
      </c>
      <c r="AH4024" s="9" t="s">
        <v>4925</v>
      </c>
    </row>
    <row r="4025" spans="1:34" ht="10.95" customHeight="1" outlineLevel="1" x14ac:dyDescent="0.25">
      <c r="A4025" t="s">
        <v>5057</v>
      </c>
      <c r="C4025" s="3" t="s">
        <v>12533</v>
      </c>
      <c r="D4025" s="3">
        <v>346</v>
      </c>
      <c r="E4025" s="9">
        <v>1999</v>
      </c>
      <c r="F4025" s="7" t="s">
        <v>12747</v>
      </c>
      <c r="G4025" s="7" t="s">
        <v>5401</v>
      </c>
      <c r="H4025" s="8" t="s">
        <v>8934</v>
      </c>
      <c r="I4025" s="8" t="s">
        <v>8957</v>
      </c>
      <c r="J4025" s="19">
        <v>5</v>
      </c>
      <c r="K4025" s="19" t="s">
        <v>7736</v>
      </c>
      <c r="L4025" s="11">
        <v>1.5</v>
      </c>
      <c r="M4025" s="11"/>
      <c r="N4025" s="24"/>
      <c r="P4025" s="32"/>
      <c r="T4025" s="19"/>
      <c r="U4025" s="3"/>
      <c r="X4025" t="str">
        <f t="shared" si="250"/>
        <v/>
      </c>
      <c r="Z4025" t="str">
        <f t="shared" si="251"/>
        <v/>
      </c>
      <c r="AB4025" s="9"/>
      <c r="AC4025" t="s">
        <v>8934</v>
      </c>
      <c r="AD4025">
        <f t="shared" si="252"/>
        <v>0</v>
      </c>
      <c r="AF4025" s="3"/>
      <c r="AH4025" s="9"/>
    </row>
    <row r="4026" spans="1:34" ht="10.95" customHeight="1" outlineLevel="1" x14ac:dyDescent="0.25">
      <c r="A4026" t="s">
        <v>5057</v>
      </c>
      <c r="C4026" s="3" t="s">
        <v>12533</v>
      </c>
      <c r="D4026" s="3">
        <v>347</v>
      </c>
      <c r="E4026" s="9">
        <v>1999</v>
      </c>
      <c r="F4026" s="7" t="s">
        <v>12748</v>
      </c>
      <c r="G4026" s="7" t="s">
        <v>5401</v>
      </c>
      <c r="H4026" s="8" t="s">
        <v>8934</v>
      </c>
      <c r="I4026" s="8" t="s">
        <v>8957</v>
      </c>
      <c r="J4026" s="19">
        <v>5</v>
      </c>
      <c r="K4026" s="19" t="s">
        <v>7736</v>
      </c>
      <c r="L4026" s="11">
        <v>1.5</v>
      </c>
      <c r="M4026" s="11"/>
      <c r="N4026" s="24"/>
      <c r="P4026" s="32"/>
      <c r="T4026" s="19"/>
      <c r="U4026" s="3"/>
      <c r="X4026" t="str">
        <f t="shared" si="250"/>
        <v/>
      </c>
      <c r="Z4026" t="str">
        <f t="shared" si="251"/>
        <v/>
      </c>
      <c r="AB4026" s="9"/>
      <c r="AC4026" t="s">
        <v>8934</v>
      </c>
      <c r="AD4026">
        <f t="shared" si="252"/>
        <v>0</v>
      </c>
      <c r="AF4026" s="3"/>
      <c r="AH4026" s="9"/>
    </row>
    <row r="4027" spans="1:34" ht="10.95" customHeight="1" outlineLevel="1" x14ac:dyDescent="0.25">
      <c r="A4027" t="s">
        <v>5057</v>
      </c>
      <c r="C4027" s="3" t="s">
        <v>12533</v>
      </c>
      <c r="D4027" s="3">
        <v>348</v>
      </c>
      <c r="E4027" s="9">
        <v>1999</v>
      </c>
      <c r="F4027" s="7" t="s">
        <v>4073</v>
      </c>
      <c r="G4027" s="7" t="s">
        <v>5401</v>
      </c>
      <c r="H4027" s="8" t="s">
        <v>4076</v>
      </c>
      <c r="I4027" s="8" t="s">
        <v>12749</v>
      </c>
      <c r="J4027" s="19">
        <v>3</v>
      </c>
      <c r="K4027" s="19" t="s">
        <v>7736</v>
      </c>
      <c r="L4027" s="11">
        <v>1.5</v>
      </c>
      <c r="M4027" s="11"/>
      <c r="N4027" s="24"/>
      <c r="P4027" s="32"/>
      <c r="T4027" s="19"/>
      <c r="U4027" s="3">
        <v>356</v>
      </c>
      <c r="X4027" t="str">
        <f t="shared" si="250"/>
        <v/>
      </c>
      <c r="Z4027" t="str">
        <f t="shared" si="251"/>
        <v/>
      </c>
      <c r="AB4027" s="9"/>
      <c r="AC4027" t="s">
        <v>4076</v>
      </c>
      <c r="AD4027">
        <f t="shared" si="252"/>
        <v>0</v>
      </c>
      <c r="AF4027" s="3"/>
      <c r="AG4027" t="s">
        <v>3343</v>
      </c>
      <c r="AH4027" s="9" t="s">
        <v>4613</v>
      </c>
    </row>
    <row r="4028" spans="1:34" ht="10.95" customHeight="1" outlineLevel="1" x14ac:dyDescent="0.25">
      <c r="A4028" t="s">
        <v>5057</v>
      </c>
      <c r="C4028" s="3" t="s">
        <v>12533</v>
      </c>
      <c r="D4028" s="3">
        <v>349</v>
      </c>
      <c r="E4028" s="9">
        <v>1999</v>
      </c>
      <c r="F4028" s="7" t="s">
        <v>6861</v>
      </c>
      <c r="G4028" s="7" t="s">
        <v>5401</v>
      </c>
      <c r="H4028" s="8" t="s">
        <v>1527</v>
      </c>
      <c r="I4028" s="8" t="s">
        <v>12749</v>
      </c>
      <c r="J4028" s="19">
        <v>5</v>
      </c>
      <c r="K4028" s="19" t="s">
        <v>7736</v>
      </c>
      <c r="L4028" s="11">
        <v>1.5</v>
      </c>
      <c r="M4028" s="11"/>
      <c r="N4028" s="24"/>
      <c r="P4028" s="32"/>
      <c r="T4028" s="19"/>
      <c r="U4028" s="3">
        <v>357</v>
      </c>
      <c r="X4028" t="str">
        <f t="shared" si="250"/>
        <v/>
      </c>
      <c r="Z4028" t="str">
        <f t="shared" si="251"/>
        <v/>
      </c>
      <c r="AB4028" s="9"/>
      <c r="AC4028" t="s">
        <v>1527</v>
      </c>
      <c r="AD4028">
        <f t="shared" si="252"/>
        <v>0</v>
      </c>
      <c r="AF4028" s="3"/>
      <c r="AG4028" t="s">
        <v>3343</v>
      </c>
      <c r="AH4028" s="9" t="s">
        <v>4613</v>
      </c>
    </row>
    <row r="4029" spans="1:34" ht="10.95" customHeight="1" outlineLevel="1" x14ac:dyDescent="0.25">
      <c r="A4029" t="s">
        <v>5057</v>
      </c>
      <c r="C4029" s="3" t="s">
        <v>12533</v>
      </c>
      <c r="D4029" s="3">
        <v>350</v>
      </c>
      <c r="E4029" s="9">
        <v>1999</v>
      </c>
      <c r="F4029" s="7" t="s">
        <v>3352</v>
      </c>
      <c r="G4029" s="7" t="s">
        <v>5401</v>
      </c>
      <c r="H4029" s="8" t="s">
        <v>1528</v>
      </c>
      <c r="I4029" s="8" t="s">
        <v>12749</v>
      </c>
      <c r="J4029" s="19">
        <v>5</v>
      </c>
      <c r="K4029" s="19" t="s">
        <v>7736</v>
      </c>
      <c r="L4029" s="11">
        <v>1.5</v>
      </c>
      <c r="M4029" s="11"/>
      <c r="N4029" s="24"/>
      <c r="P4029" s="32"/>
      <c r="T4029" s="19"/>
      <c r="U4029" s="3">
        <v>358</v>
      </c>
      <c r="X4029" t="str">
        <f t="shared" si="250"/>
        <v/>
      </c>
      <c r="Z4029" t="str">
        <f t="shared" si="251"/>
        <v/>
      </c>
      <c r="AB4029" s="9"/>
      <c r="AC4029" t="s">
        <v>1528</v>
      </c>
      <c r="AD4029">
        <f t="shared" si="252"/>
        <v>0</v>
      </c>
      <c r="AF4029" s="3"/>
      <c r="AG4029" t="s">
        <v>3343</v>
      </c>
      <c r="AH4029" s="9" t="s">
        <v>4925</v>
      </c>
    </row>
    <row r="4030" spans="1:34" ht="10.95" customHeight="1" outlineLevel="1" x14ac:dyDescent="0.25">
      <c r="A4030" t="s">
        <v>5057</v>
      </c>
      <c r="C4030" s="3" t="s">
        <v>12533</v>
      </c>
      <c r="D4030" s="3">
        <v>351</v>
      </c>
      <c r="E4030" s="9">
        <v>1999</v>
      </c>
      <c r="F4030" s="7" t="s">
        <v>4074</v>
      </c>
      <c r="G4030" s="7" t="s">
        <v>5401</v>
      </c>
      <c r="H4030" s="8" t="s">
        <v>5322</v>
      </c>
      <c r="I4030" s="8" t="s">
        <v>12749</v>
      </c>
      <c r="J4030" s="19">
        <v>3</v>
      </c>
      <c r="K4030" s="19" t="s">
        <v>7736</v>
      </c>
      <c r="L4030" s="11">
        <v>1.5</v>
      </c>
      <c r="M4030" s="11"/>
      <c r="N4030" s="24"/>
      <c r="P4030" s="32"/>
      <c r="T4030" s="19"/>
      <c r="U4030" s="3">
        <v>359</v>
      </c>
      <c r="X4030" t="str">
        <f t="shared" si="250"/>
        <v/>
      </c>
      <c r="Z4030" t="str">
        <f t="shared" si="251"/>
        <v/>
      </c>
      <c r="AB4030" s="9"/>
      <c r="AC4030" t="s">
        <v>5322</v>
      </c>
      <c r="AD4030">
        <f t="shared" si="252"/>
        <v>0</v>
      </c>
      <c r="AF4030" s="3"/>
      <c r="AG4030" t="s">
        <v>3343</v>
      </c>
      <c r="AH4030" s="9" t="s">
        <v>4925</v>
      </c>
    </row>
    <row r="4031" spans="1:34" ht="10.95" customHeight="1" outlineLevel="1" x14ac:dyDescent="0.25">
      <c r="A4031" t="s">
        <v>5057</v>
      </c>
      <c r="C4031" s="3" t="s">
        <v>12533</v>
      </c>
      <c r="D4031" s="3">
        <v>352</v>
      </c>
      <c r="E4031" s="9">
        <v>1999</v>
      </c>
      <c r="F4031" s="7" t="s">
        <v>1768</v>
      </c>
      <c r="G4031" s="7" t="s">
        <v>5401</v>
      </c>
      <c r="H4031" s="8" t="s">
        <v>1529</v>
      </c>
      <c r="I4031" s="8" t="s">
        <v>12749</v>
      </c>
      <c r="J4031" s="19">
        <v>3</v>
      </c>
      <c r="K4031" s="19" t="s">
        <v>7736</v>
      </c>
      <c r="L4031" s="11">
        <v>1.5</v>
      </c>
      <c r="M4031" s="11"/>
      <c r="N4031" s="24"/>
      <c r="P4031" s="32"/>
      <c r="T4031" s="19"/>
      <c r="U4031" s="3">
        <v>360</v>
      </c>
      <c r="X4031" t="str">
        <f t="shared" si="250"/>
        <v/>
      </c>
      <c r="Z4031" t="str">
        <f t="shared" si="251"/>
        <v/>
      </c>
      <c r="AB4031" s="9"/>
      <c r="AC4031" t="s">
        <v>1529</v>
      </c>
      <c r="AD4031">
        <f t="shared" si="252"/>
        <v>0</v>
      </c>
      <c r="AF4031" s="3"/>
      <c r="AG4031" t="s">
        <v>3343</v>
      </c>
      <c r="AH4031" s="9" t="s">
        <v>4925</v>
      </c>
    </row>
    <row r="4032" spans="1:34" ht="10.95" customHeight="1" outlineLevel="1" x14ac:dyDescent="0.25">
      <c r="A4032" t="s">
        <v>5057</v>
      </c>
      <c r="C4032" s="3" t="s">
        <v>12533</v>
      </c>
      <c r="D4032" s="3">
        <v>353</v>
      </c>
      <c r="E4032" s="9">
        <v>1999</v>
      </c>
      <c r="F4032" s="7" t="s">
        <v>4075</v>
      </c>
      <c r="G4032" s="7" t="s">
        <v>5401</v>
      </c>
      <c r="H4032" s="8" t="s">
        <v>1530</v>
      </c>
      <c r="I4032" s="8" t="s">
        <v>12749</v>
      </c>
      <c r="J4032" s="19">
        <v>5</v>
      </c>
      <c r="K4032" s="19" t="s">
        <v>7736</v>
      </c>
      <c r="L4032" s="11">
        <v>1.5</v>
      </c>
      <c r="M4032" s="11"/>
      <c r="N4032" s="24"/>
      <c r="P4032" s="32"/>
      <c r="T4032" s="19"/>
      <c r="U4032" s="3">
        <v>361</v>
      </c>
      <c r="X4032" t="str">
        <f t="shared" si="250"/>
        <v/>
      </c>
      <c r="Z4032" t="str">
        <f t="shared" si="251"/>
        <v/>
      </c>
      <c r="AB4032" s="9"/>
      <c r="AC4032" t="s">
        <v>1530</v>
      </c>
      <c r="AD4032">
        <f t="shared" si="252"/>
        <v>0</v>
      </c>
      <c r="AF4032" s="3"/>
      <c r="AG4032" t="s">
        <v>3343</v>
      </c>
      <c r="AH4032" s="9" t="s">
        <v>4925</v>
      </c>
    </row>
    <row r="4033" spans="1:34" ht="10.95" customHeight="1" outlineLevel="1" x14ac:dyDescent="0.25">
      <c r="A4033" t="s">
        <v>5057</v>
      </c>
      <c r="C4033" s="3" t="s">
        <v>12533</v>
      </c>
      <c r="D4033" s="3">
        <v>371</v>
      </c>
      <c r="E4033" s="9">
        <v>2000</v>
      </c>
      <c r="F4033" s="7" t="s">
        <v>3354</v>
      </c>
      <c r="G4033" s="7" t="s">
        <v>5401</v>
      </c>
      <c r="H4033" s="8" t="s">
        <v>3230</v>
      </c>
      <c r="I4033" s="8" t="s">
        <v>12746</v>
      </c>
      <c r="J4033" s="19">
        <v>6</v>
      </c>
      <c r="K4033" s="19" t="s">
        <v>7736</v>
      </c>
      <c r="L4033" s="11">
        <v>2.85</v>
      </c>
      <c r="M4033" s="11"/>
      <c r="N4033" s="24"/>
      <c r="P4033" s="32"/>
      <c r="T4033" s="19"/>
      <c r="U4033" s="3">
        <v>377</v>
      </c>
      <c r="X4033" t="str">
        <f t="shared" si="250"/>
        <v/>
      </c>
      <c r="Z4033" t="str">
        <f t="shared" si="251"/>
        <v/>
      </c>
      <c r="AB4033" s="9"/>
      <c r="AC4033" t="s">
        <v>3230</v>
      </c>
      <c r="AD4033">
        <f t="shared" si="252"/>
        <v>0</v>
      </c>
      <c r="AF4033" s="3"/>
      <c r="AG4033" t="s">
        <v>3343</v>
      </c>
      <c r="AH4033" s="9" t="s">
        <v>4925</v>
      </c>
    </row>
    <row r="4034" spans="1:34" ht="10.95" customHeight="1" outlineLevel="1" x14ac:dyDescent="0.25">
      <c r="A4034" t="s">
        <v>5057</v>
      </c>
      <c r="C4034" s="3" t="s">
        <v>12533</v>
      </c>
      <c r="D4034" s="3">
        <v>372</v>
      </c>
      <c r="E4034" s="9">
        <v>2000</v>
      </c>
      <c r="F4034" s="7" t="s">
        <v>3232</v>
      </c>
      <c r="G4034" s="7" t="s">
        <v>5401</v>
      </c>
      <c r="H4034" s="8" t="s">
        <v>3230</v>
      </c>
      <c r="I4034" s="8" t="s">
        <v>12746</v>
      </c>
      <c r="J4034" s="19">
        <v>6</v>
      </c>
      <c r="K4034" s="19" t="s">
        <v>7736</v>
      </c>
      <c r="L4034" s="11">
        <v>2.85</v>
      </c>
      <c r="M4034" s="11"/>
      <c r="N4034" s="24"/>
      <c r="P4034" s="32"/>
      <c r="T4034" s="19"/>
      <c r="U4034" s="3">
        <v>378</v>
      </c>
      <c r="X4034" t="str">
        <f t="shared" ref="X4034:X4097" si="253">IF(COUNTIF(F4034,"*fdc*"),1,"")</f>
        <v/>
      </c>
      <c r="Z4034" t="str">
        <f t="shared" ref="Z4034:Z4097" si="254">IF(COUNTIF(F4034,"*s/s*"),1,"")</f>
        <v/>
      </c>
      <c r="AB4034" s="9"/>
      <c r="AC4034" t="s">
        <v>3230</v>
      </c>
      <c r="AD4034">
        <f t="shared" si="252"/>
        <v>0</v>
      </c>
      <c r="AF4034" s="3"/>
      <c r="AG4034" t="s">
        <v>3343</v>
      </c>
      <c r="AH4034" s="9" t="s">
        <v>4925</v>
      </c>
    </row>
    <row r="4035" spans="1:34" ht="10.95" customHeight="1" outlineLevel="1" x14ac:dyDescent="0.25">
      <c r="A4035" t="s">
        <v>5057</v>
      </c>
      <c r="C4035" s="3" t="s">
        <v>12533</v>
      </c>
      <c r="D4035" s="3">
        <v>373</v>
      </c>
      <c r="E4035" s="9">
        <v>2000</v>
      </c>
      <c r="F4035" s="7" t="s">
        <v>5276</v>
      </c>
      <c r="G4035" s="7" t="s">
        <v>5401</v>
      </c>
      <c r="H4035" s="8" t="s">
        <v>5318</v>
      </c>
      <c r="I4035" s="8" t="s">
        <v>7691</v>
      </c>
      <c r="J4035" s="19">
        <v>5</v>
      </c>
      <c r="K4035" s="19" t="s">
        <v>7736</v>
      </c>
      <c r="L4035" s="11">
        <v>1.25</v>
      </c>
      <c r="M4035" s="11"/>
      <c r="N4035" s="24"/>
      <c r="P4035" s="32"/>
      <c r="T4035" s="19"/>
      <c r="U4035" s="3">
        <v>383</v>
      </c>
      <c r="X4035" t="str">
        <f t="shared" si="253"/>
        <v/>
      </c>
      <c r="Z4035" t="str">
        <f t="shared" si="254"/>
        <v/>
      </c>
      <c r="AB4035" s="9"/>
      <c r="AC4035" t="s">
        <v>5318</v>
      </c>
      <c r="AD4035">
        <f t="shared" si="252"/>
        <v>0</v>
      </c>
      <c r="AF4035" s="3"/>
      <c r="AG4035" t="s">
        <v>3343</v>
      </c>
      <c r="AH4035" s="9" t="s">
        <v>4613</v>
      </c>
    </row>
    <row r="4036" spans="1:34" ht="10.95" customHeight="1" outlineLevel="1" x14ac:dyDescent="0.25">
      <c r="A4036" t="s">
        <v>5057</v>
      </c>
      <c r="C4036" s="3" t="s">
        <v>12533</v>
      </c>
      <c r="D4036" s="3">
        <v>374</v>
      </c>
      <c r="E4036" s="9">
        <v>2000</v>
      </c>
      <c r="F4036" s="7" t="s">
        <v>5316</v>
      </c>
      <c r="G4036" s="7" t="s">
        <v>5401</v>
      </c>
      <c r="H4036" s="8" t="s">
        <v>5319</v>
      </c>
      <c r="I4036" s="8" t="s">
        <v>7691</v>
      </c>
      <c r="J4036" s="19">
        <v>5</v>
      </c>
      <c r="K4036" s="19" t="s">
        <v>7736</v>
      </c>
      <c r="L4036" s="11">
        <v>1.25</v>
      </c>
      <c r="M4036" s="11"/>
      <c r="N4036" s="24"/>
      <c r="P4036" s="32"/>
      <c r="T4036" s="19"/>
      <c r="U4036" s="3">
        <v>384</v>
      </c>
      <c r="X4036" t="str">
        <f t="shared" si="253"/>
        <v/>
      </c>
      <c r="Z4036" t="str">
        <f t="shared" si="254"/>
        <v/>
      </c>
      <c r="AB4036" s="9"/>
      <c r="AC4036" t="s">
        <v>5319</v>
      </c>
      <c r="AD4036">
        <f t="shared" si="252"/>
        <v>0</v>
      </c>
      <c r="AF4036" s="3"/>
      <c r="AG4036" t="s">
        <v>3343</v>
      </c>
      <c r="AH4036" s="9" t="s">
        <v>4925</v>
      </c>
    </row>
    <row r="4037" spans="1:34" ht="10.95" customHeight="1" outlineLevel="1" x14ac:dyDescent="0.25">
      <c r="A4037" t="s">
        <v>5057</v>
      </c>
      <c r="C4037" s="3" t="s">
        <v>12533</v>
      </c>
      <c r="D4037" s="3">
        <v>375</v>
      </c>
      <c r="E4037" s="9">
        <v>2000</v>
      </c>
      <c r="F4037" s="7" t="s">
        <v>5317</v>
      </c>
      <c r="G4037" s="7" t="s">
        <v>5401</v>
      </c>
      <c r="H4037" s="8" t="s">
        <v>5320</v>
      </c>
      <c r="I4037" s="8" t="s">
        <v>7691</v>
      </c>
      <c r="J4037" s="19">
        <v>5</v>
      </c>
      <c r="K4037" s="19" t="s">
        <v>7736</v>
      </c>
      <c r="L4037" s="11">
        <v>1.25</v>
      </c>
      <c r="M4037" s="11"/>
      <c r="N4037" s="24"/>
      <c r="P4037" s="32"/>
      <c r="T4037" s="19"/>
      <c r="U4037" s="3">
        <v>385</v>
      </c>
      <c r="X4037" t="str">
        <f t="shared" si="253"/>
        <v/>
      </c>
      <c r="Z4037" t="str">
        <f t="shared" si="254"/>
        <v/>
      </c>
      <c r="AB4037" s="9"/>
      <c r="AC4037" t="s">
        <v>5320</v>
      </c>
      <c r="AD4037">
        <f t="shared" si="252"/>
        <v>0</v>
      </c>
      <c r="AF4037" s="3"/>
      <c r="AG4037" t="s">
        <v>3343</v>
      </c>
      <c r="AH4037" s="9" t="s">
        <v>4925</v>
      </c>
    </row>
    <row r="4038" spans="1:34" ht="10.95" customHeight="1" outlineLevel="1" x14ac:dyDescent="0.25">
      <c r="A4038" t="s">
        <v>5057</v>
      </c>
      <c r="C4038" s="3" t="s">
        <v>12533</v>
      </c>
      <c r="D4038" s="3">
        <v>376</v>
      </c>
      <c r="E4038" s="9">
        <v>2000</v>
      </c>
      <c r="F4038" s="7" t="s">
        <v>5968</v>
      </c>
      <c r="G4038" s="7" t="s">
        <v>5401</v>
      </c>
      <c r="H4038" s="8" t="s">
        <v>5321</v>
      </c>
      <c r="I4038" s="8" t="s">
        <v>7691</v>
      </c>
      <c r="J4038" s="19">
        <v>5</v>
      </c>
      <c r="K4038" s="19" t="s">
        <v>7736</v>
      </c>
      <c r="L4038" s="11">
        <v>1.25</v>
      </c>
      <c r="M4038" s="11"/>
      <c r="N4038" s="24"/>
      <c r="P4038" s="32"/>
      <c r="T4038" s="19"/>
      <c r="U4038" s="3">
        <v>386</v>
      </c>
      <c r="X4038" t="str">
        <f t="shared" si="253"/>
        <v/>
      </c>
      <c r="Z4038" t="str">
        <f t="shared" si="254"/>
        <v/>
      </c>
      <c r="AB4038" s="9"/>
      <c r="AC4038" t="s">
        <v>5321</v>
      </c>
      <c r="AD4038">
        <f t="shared" si="252"/>
        <v>0</v>
      </c>
      <c r="AF4038" s="3"/>
      <c r="AG4038" t="s">
        <v>3343</v>
      </c>
      <c r="AH4038" s="9" t="s">
        <v>4925</v>
      </c>
    </row>
    <row r="4039" spans="1:34" ht="10.95" customHeight="1" outlineLevel="1" x14ac:dyDescent="0.25">
      <c r="A4039" t="s">
        <v>5057</v>
      </c>
      <c r="C4039" s="3" t="s">
        <v>12533</v>
      </c>
      <c r="D4039" s="3">
        <v>394</v>
      </c>
      <c r="E4039" s="9">
        <v>2001</v>
      </c>
      <c r="F4039" s="7" t="s">
        <v>12747</v>
      </c>
      <c r="G4039" s="7" t="s">
        <v>5401</v>
      </c>
      <c r="H4039" s="8" t="s">
        <v>12751</v>
      </c>
      <c r="I4039" s="8" t="s">
        <v>12750</v>
      </c>
      <c r="J4039" s="19">
        <v>5</v>
      </c>
      <c r="K4039" s="19" t="s">
        <v>7736</v>
      </c>
      <c r="L4039" s="11">
        <v>2.7</v>
      </c>
      <c r="M4039" s="11"/>
      <c r="N4039" s="24"/>
      <c r="P4039" s="32"/>
      <c r="T4039" s="19"/>
      <c r="U4039" s="3"/>
      <c r="X4039" t="str">
        <f t="shared" si="253"/>
        <v/>
      </c>
      <c r="Z4039" t="str">
        <f t="shared" si="254"/>
        <v/>
      </c>
      <c r="AB4039" s="9"/>
      <c r="AC4039" t="s">
        <v>12751</v>
      </c>
      <c r="AD4039">
        <f t="shared" si="252"/>
        <v>0</v>
      </c>
      <c r="AF4039" s="3"/>
      <c r="AH4039" s="9"/>
    </row>
    <row r="4040" spans="1:34" ht="10.95" customHeight="1" outlineLevel="1" x14ac:dyDescent="0.25">
      <c r="A4040" t="s">
        <v>5057</v>
      </c>
      <c r="C4040" s="3" t="s">
        <v>12533</v>
      </c>
      <c r="D4040" s="3">
        <v>395</v>
      </c>
      <c r="E4040" s="9">
        <v>2001</v>
      </c>
      <c r="F4040" s="7" t="s">
        <v>12748</v>
      </c>
      <c r="G4040" s="7" t="s">
        <v>5401</v>
      </c>
      <c r="H4040" s="8" t="s">
        <v>12751</v>
      </c>
      <c r="I4040" s="8" t="s">
        <v>12750</v>
      </c>
      <c r="J4040" s="19">
        <v>5</v>
      </c>
      <c r="K4040" s="19" t="s">
        <v>7736</v>
      </c>
      <c r="L4040" s="11">
        <v>2.7</v>
      </c>
      <c r="M4040" s="11"/>
      <c r="N4040" s="24"/>
      <c r="P4040" s="32"/>
      <c r="T4040" s="19"/>
      <c r="U4040" s="3"/>
      <c r="X4040" t="str">
        <f t="shared" si="253"/>
        <v/>
      </c>
      <c r="Z4040" t="str">
        <f t="shared" si="254"/>
        <v/>
      </c>
      <c r="AB4040" s="9"/>
      <c r="AC4040" t="s">
        <v>12751</v>
      </c>
      <c r="AD4040">
        <f t="shared" si="252"/>
        <v>0</v>
      </c>
      <c r="AF4040" s="3"/>
      <c r="AH4040" s="9"/>
    </row>
    <row r="4041" spans="1:34" ht="10.95" customHeight="1" outlineLevel="1" x14ac:dyDescent="0.25">
      <c r="A4041" t="s">
        <v>5057</v>
      </c>
      <c r="C4041" s="3" t="s">
        <v>12533</v>
      </c>
      <c r="D4041" s="3">
        <v>406</v>
      </c>
      <c r="E4041" s="9">
        <v>2002</v>
      </c>
      <c r="F4041" s="7" t="s">
        <v>12753</v>
      </c>
      <c r="G4041" s="7" t="s">
        <v>5401</v>
      </c>
      <c r="H4041" s="8" t="s">
        <v>3230</v>
      </c>
      <c r="I4041" s="8" t="s">
        <v>12755</v>
      </c>
      <c r="J4041" s="19">
        <v>6</v>
      </c>
      <c r="K4041" s="19" t="s">
        <v>20093</v>
      </c>
      <c r="L4041" s="11"/>
      <c r="M4041" s="11"/>
      <c r="N4041" s="24"/>
      <c r="P4041" s="32"/>
      <c r="T4041" s="19"/>
      <c r="U4041" s="3"/>
      <c r="X4041" t="str">
        <f t="shared" si="253"/>
        <v/>
      </c>
      <c r="Z4041" t="str">
        <f t="shared" si="254"/>
        <v/>
      </c>
      <c r="AB4041" s="9"/>
      <c r="AC4041" t="s">
        <v>3230</v>
      </c>
      <c r="AD4041">
        <f t="shared" si="252"/>
        <v>0</v>
      </c>
      <c r="AF4041" s="3"/>
      <c r="AH4041" s="9"/>
    </row>
    <row r="4042" spans="1:34" ht="10.95" customHeight="1" outlineLevel="1" x14ac:dyDescent="0.25">
      <c r="A4042" t="s">
        <v>5057</v>
      </c>
      <c r="C4042" s="3" t="s">
        <v>12533</v>
      </c>
      <c r="D4042" s="3" t="s">
        <v>12752</v>
      </c>
      <c r="E4042" s="9">
        <v>2002</v>
      </c>
      <c r="F4042" s="7" t="s">
        <v>12754</v>
      </c>
      <c r="G4042" s="7" t="s">
        <v>5401</v>
      </c>
      <c r="H4042" s="8" t="s">
        <v>3230</v>
      </c>
      <c r="I4042" s="8" t="s">
        <v>12755</v>
      </c>
      <c r="J4042" s="19">
        <v>6</v>
      </c>
      <c r="K4042" s="19" t="s">
        <v>7736</v>
      </c>
      <c r="L4042" s="11">
        <v>8</v>
      </c>
      <c r="M4042" s="11"/>
      <c r="N4042" s="24"/>
      <c r="P4042" s="32"/>
      <c r="T4042" s="19"/>
      <c r="U4042" s="3"/>
      <c r="X4042" t="str">
        <f t="shared" si="253"/>
        <v/>
      </c>
      <c r="Z4042">
        <f t="shared" si="254"/>
        <v>1</v>
      </c>
      <c r="AB4042" s="9"/>
      <c r="AC4042" t="s">
        <v>3230</v>
      </c>
      <c r="AD4042">
        <f t="shared" si="252"/>
        <v>0</v>
      </c>
      <c r="AF4042" s="3"/>
      <c r="AH4042" s="9"/>
    </row>
    <row r="4043" spans="1:34" ht="10.95" customHeight="1" outlineLevel="1" x14ac:dyDescent="0.25">
      <c r="A4043" t="s">
        <v>5057</v>
      </c>
      <c r="C4043" s="3" t="s">
        <v>12533</v>
      </c>
      <c r="D4043" s="3">
        <v>452</v>
      </c>
      <c r="E4043" s="9">
        <v>2003</v>
      </c>
      <c r="F4043" s="7" t="s">
        <v>8714</v>
      </c>
      <c r="G4043" s="7" t="s">
        <v>5401</v>
      </c>
      <c r="H4043" s="8" t="s">
        <v>12758</v>
      </c>
      <c r="I4043" s="8" t="s">
        <v>12759</v>
      </c>
      <c r="J4043" s="19">
        <v>3</v>
      </c>
      <c r="K4043" s="19" t="s">
        <v>7736</v>
      </c>
      <c r="L4043" s="11">
        <v>2.2999999999999998</v>
      </c>
      <c r="M4043" s="11"/>
      <c r="N4043" s="24"/>
      <c r="P4043" s="32"/>
      <c r="T4043" s="19"/>
      <c r="U4043" s="3"/>
      <c r="X4043" t="str">
        <f t="shared" si="253"/>
        <v/>
      </c>
      <c r="Z4043" t="str">
        <f t="shared" si="254"/>
        <v/>
      </c>
      <c r="AB4043" s="9"/>
      <c r="AC4043" t="s">
        <v>12758</v>
      </c>
      <c r="AD4043">
        <f t="shared" si="252"/>
        <v>0</v>
      </c>
      <c r="AF4043" s="3"/>
      <c r="AH4043" s="9"/>
    </row>
    <row r="4044" spans="1:34" ht="10.95" customHeight="1" outlineLevel="1" x14ac:dyDescent="0.25">
      <c r="A4044" t="s">
        <v>5057</v>
      </c>
      <c r="C4044" s="3" t="s">
        <v>12533</v>
      </c>
      <c r="D4044" s="3">
        <v>453</v>
      </c>
      <c r="E4044" s="9">
        <v>2003</v>
      </c>
      <c r="F4044" s="7" t="s">
        <v>8714</v>
      </c>
      <c r="G4044" s="7" t="s">
        <v>5401</v>
      </c>
      <c r="H4044" s="8" t="s">
        <v>12758</v>
      </c>
      <c r="I4044" s="8" t="s">
        <v>12759</v>
      </c>
      <c r="J4044" s="19">
        <v>3</v>
      </c>
      <c r="K4044" s="19" t="s">
        <v>7736</v>
      </c>
      <c r="L4044" s="11">
        <v>2.2999999999999998</v>
      </c>
      <c r="M4044" s="11"/>
      <c r="N4044" s="24"/>
      <c r="P4044" s="32"/>
      <c r="T4044" s="19"/>
      <c r="U4044" s="3"/>
      <c r="X4044" t="str">
        <f t="shared" si="253"/>
        <v/>
      </c>
      <c r="Z4044" t="str">
        <f t="shared" si="254"/>
        <v/>
      </c>
      <c r="AB4044" s="9"/>
      <c r="AC4044" t="s">
        <v>12758</v>
      </c>
      <c r="AD4044">
        <f t="shared" si="252"/>
        <v>0</v>
      </c>
      <c r="AF4044" s="3"/>
      <c r="AH4044" s="9"/>
    </row>
    <row r="4045" spans="1:34" ht="10.95" customHeight="1" outlineLevel="1" x14ac:dyDescent="0.25">
      <c r="A4045" t="s">
        <v>5057</v>
      </c>
      <c r="C4045" s="3" t="s">
        <v>12533</v>
      </c>
      <c r="D4045" s="3">
        <v>454</v>
      </c>
      <c r="E4045" s="9">
        <v>2003</v>
      </c>
      <c r="F4045" s="7" t="s">
        <v>8714</v>
      </c>
      <c r="G4045" s="7" t="s">
        <v>5401</v>
      </c>
      <c r="H4045" s="8" t="s">
        <v>12758</v>
      </c>
      <c r="I4045" s="8" t="s">
        <v>12759</v>
      </c>
      <c r="J4045" s="19">
        <v>5</v>
      </c>
      <c r="K4045" s="19" t="s">
        <v>7736</v>
      </c>
      <c r="L4045" s="11">
        <v>2.2999999999999998</v>
      </c>
      <c r="M4045" s="11"/>
      <c r="N4045" s="24"/>
      <c r="P4045" s="32"/>
      <c r="T4045" s="19"/>
      <c r="U4045" s="3"/>
      <c r="X4045" t="str">
        <f t="shared" si="253"/>
        <v/>
      </c>
      <c r="Z4045" t="str">
        <f t="shared" si="254"/>
        <v/>
      </c>
      <c r="AB4045" s="9"/>
      <c r="AC4045" t="s">
        <v>12758</v>
      </c>
      <c r="AD4045">
        <f t="shared" si="252"/>
        <v>0</v>
      </c>
      <c r="AF4045" s="3"/>
      <c r="AH4045" s="9"/>
    </row>
    <row r="4046" spans="1:34" ht="10.95" customHeight="1" outlineLevel="1" x14ac:dyDescent="0.25">
      <c r="A4046" t="s">
        <v>5057</v>
      </c>
      <c r="C4046" s="3" t="s">
        <v>12533</v>
      </c>
      <c r="D4046" s="3">
        <v>455</v>
      </c>
      <c r="E4046" s="9">
        <v>2003</v>
      </c>
      <c r="F4046" s="7" t="s">
        <v>8714</v>
      </c>
      <c r="G4046" s="7" t="s">
        <v>5401</v>
      </c>
      <c r="H4046" s="8" t="s">
        <v>12758</v>
      </c>
      <c r="I4046" s="8" t="s">
        <v>12759</v>
      </c>
      <c r="J4046" s="19">
        <v>5</v>
      </c>
      <c r="K4046" s="19" t="s">
        <v>7736</v>
      </c>
      <c r="L4046" s="11">
        <v>2.2999999999999998</v>
      </c>
      <c r="M4046" s="11"/>
      <c r="N4046" s="24"/>
      <c r="P4046" s="32"/>
      <c r="T4046" s="19"/>
      <c r="U4046" s="3"/>
      <c r="X4046" t="str">
        <f t="shared" si="253"/>
        <v/>
      </c>
      <c r="Z4046" t="str">
        <f t="shared" si="254"/>
        <v/>
      </c>
      <c r="AB4046" s="9"/>
      <c r="AC4046" t="s">
        <v>12758</v>
      </c>
      <c r="AD4046">
        <f t="shared" si="252"/>
        <v>0</v>
      </c>
      <c r="AF4046" s="3"/>
      <c r="AH4046" s="9"/>
    </row>
    <row r="4047" spans="1:34" ht="10.95" customHeight="1" outlineLevel="1" x14ac:dyDescent="0.25">
      <c r="A4047" t="s">
        <v>5057</v>
      </c>
      <c r="C4047" s="3" t="s">
        <v>12533</v>
      </c>
      <c r="D4047" s="3">
        <v>456</v>
      </c>
      <c r="E4047" s="9">
        <v>2003</v>
      </c>
      <c r="F4047" s="7" t="s">
        <v>8714</v>
      </c>
      <c r="G4047" s="7" t="s">
        <v>5401</v>
      </c>
      <c r="H4047" s="8" t="s">
        <v>12758</v>
      </c>
      <c r="I4047" s="8" t="s">
        <v>12759</v>
      </c>
      <c r="J4047" s="19">
        <v>5</v>
      </c>
      <c r="K4047" s="19" t="s">
        <v>7736</v>
      </c>
      <c r="L4047" s="11">
        <v>2.2999999999999998</v>
      </c>
      <c r="M4047" s="11"/>
      <c r="N4047" s="24"/>
      <c r="P4047" s="32"/>
      <c r="T4047" s="19"/>
      <c r="U4047" s="3"/>
      <c r="X4047" t="str">
        <f t="shared" si="253"/>
        <v/>
      </c>
      <c r="Z4047" t="str">
        <f t="shared" si="254"/>
        <v/>
      </c>
      <c r="AB4047" s="9"/>
      <c r="AC4047" t="s">
        <v>12758</v>
      </c>
      <c r="AD4047">
        <f t="shared" si="252"/>
        <v>0</v>
      </c>
      <c r="AF4047" s="3"/>
      <c r="AH4047" s="9"/>
    </row>
    <row r="4048" spans="1:34" ht="10.95" customHeight="1" outlineLevel="1" x14ac:dyDescent="0.25">
      <c r="A4048" t="s">
        <v>5057</v>
      </c>
      <c r="C4048" s="3" t="s">
        <v>12533</v>
      </c>
      <c r="D4048" s="3">
        <v>457</v>
      </c>
      <c r="E4048" s="9">
        <v>2003</v>
      </c>
      <c r="F4048" s="7" t="s">
        <v>8714</v>
      </c>
      <c r="G4048" s="7" t="s">
        <v>5401</v>
      </c>
      <c r="H4048" s="8" t="s">
        <v>12758</v>
      </c>
      <c r="I4048" s="8" t="s">
        <v>12759</v>
      </c>
      <c r="J4048" s="19">
        <v>5</v>
      </c>
      <c r="K4048" s="19" t="s">
        <v>20093</v>
      </c>
      <c r="L4048" s="11"/>
      <c r="M4048" s="11"/>
      <c r="N4048" s="24"/>
      <c r="P4048" s="32"/>
      <c r="T4048" s="19"/>
      <c r="U4048" s="3"/>
      <c r="X4048" t="str">
        <f t="shared" si="253"/>
        <v/>
      </c>
      <c r="Z4048" t="str">
        <f t="shared" si="254"/>
        <v/>
      </c>
      <c r="AB4048" s="9"/>
      <c r="AC4048" t="s">
        <v>12758</v>
      </c>
      <c r="AD4048">
        <f t="shared" si="252"/>
        <v>0</v>
      </c>
      <c r="AF4048" s="3"/>
      <c r="AH4048" s="9"/>
    </row>
    <row r="4049" spans="1:34" ht="10.95" customHeight="1" outlineLevel="1" x14ac:dyDescent="0.25">
      <c r="A4049" t="s">
        <v>5057</v>
      </c>
      <c r="C4049" s="3" t="s">
        <v>12533</v>
      </c>
      <c r="D4049" s="3">
        <v>458</v>
      </c>
      <c r="E4049" s="9">
        <v>2003</v>
      </c>
      <c r="F4049" s="7" t="s">
        <v>8714</v>
      </c>
      <c r="G4049" s="7" t="s">
        <v>5401</v>
      </c>
      <c r="H4049" s="8" t="s">
        <v>12758</v>
      </c>
      <c r="I4049" s="8" t="s">
        <v>12759</v>
      </c>
      <c r="J4049" s="19">
        <v>5</v>
      </c>
      <c r="K4049" s="19" t="s">
        <v>7736</v>
      </c>
      <c r="L4049" s="11">
        <v>2.2999999999999998</v>
      </c>
      <c r="M4049" s="11"/>
      <c r="N4049" s="24"/>
      <c r="P4049" s="32"/>
      <c r="T4049" s="19"/>
      <c r="U4049" s="3"/>
      <c r="X4049" t="str">
        <f t="shared" si="253"/>
        <v/>
      </c>
      <c r="Z4049" t="str">
        <f t="shared" si="254"/>
        <v/>
      </c>
      <c r="AB4049" s="9"/>
      <c r="AC4049" t="s">
        <v>12758</v>
      </c>
      <c r="AD4049">
        <f t="shared" si="252"/>
        <v>0</v>
      </c>
      <c r="AF4049" s="3"/>
      <c r="AH4049" s="9"/>
    </row>
    <row r="4050" spans="1:34" ht="10.95" customHeight="1" outlineLevel="1" collapsed="1" x14ac:dyDescent="0.25">
      <c r="A4050" t="s">
        <v>5057</v>
      </c>
      <c r="C4050" s="3" t="s">
        <v>12533</v>
      </c>
      <c r="D4050" s="3">
        <v>459</v>
      </c>
      <c r="E4050" s="9">
        <v>2003</v>
      </c>
      <c r="F4050" s="7" t="s">
        <v>8714</v>
      </c>
      <c r="G4050" s="7" t="s">
        <v>5401</v>
      </c>
      <c r="H4050" s="8" t="s">
        <v>12758</v>
      </c>
      <c r="I4050" s="8" t="s">
        <v>12759</v>
      </c>
      <c r="J4050" s="19">
        <v>5</v>
      </c>
      <c r="K4050" s="19" t="s">
        <v>7736</v>
      </c>
      <c r="L4050" s="11">
        <v>2.2999999999999998</v>
      </c>
      <c r="M4050" s="11"/>
      <c r="N4050" s="24"/>
      <c r="P4050" s="32"/>
      <c r="T4050" s="19"/>
      <c r="U4050" s="3"/>
      <c r="X4050" t="str">
        <f t="shared" si="253"/>
        <v/>
      </c>
      <c r="Z4050" t="str">
        <f t="shared" si="254"/>
        <v/>
      </c>
      <c r="AB4050" s="9"/>
      <c r="AC4050" t="s">
        <v>12758</v>
      </c>
      <c r="AD4050">
        <f t="shared" si="252"/>
        <v>0</v>
      </c>
      <c r="AF4050" s="3"/>
      <c r="AH4050" s="9"/>
    </row>
    <row r="4051" spans="1:34" ht="10.95" customHeight="1" outlineLevel="1" x14ac:dyDescent="0.25">
      <c r="A4051" t="s">
        <v>5057</v>
      </c>
      <c r="C4051" s="3" t="s">
        <v>12533</v>
      </c>
      <c r="D4051" s="3" t="s">
        <v>12757</v>
      </c>
      <c r="E4051" s="9">
        <v>2003</v>
      </c>
      <c r="F4051" s="7" t="s">
        <v>12760</v>
      </c>
      <c r="G4051" s="7" t="s">
        <v>5401</v>
      </c>
      <c r="H4051" s="8" t="s">
        <v>6044</v>
      </c>
      <c r="I4051" s="8" t="s">
        <v>12759</v>
      </c>
      <c r="J4051" s="19">
        <v>5</v>
      </c>
      <c r="K4051" s="19" t="s">
        <v>7736</v>
      </c>
      <c r="L4051" s="11">
        <v>6.6</v>
      </c>
      <c r="M4051" s="11"/>
      <c r="N4051" s="24"/>
      <c r="P4051" s="32"/>
      <c r="T4051" s="19"/>
      <c r="U4051" s="3" t="s">
        <v>3233</v>
      </c>
      <c r="X4051" t="str">
        <f t="shared" si="253"/>
        <v/>
      </c>
      <c r="Z4051">
        <f t="shared" si="254"/>
        <v>1</v>
      </c>
      <c r="AB4051" s="9"/>
      <c r="AC4051" t="s">
        <v>6044</v>
      </c>
      <c r="AD4051">
        <f t="shared" si="252"/>
        <v>0</v>
      </c>
      <c r="AF4051" s="3"/>
      <c r="AG4051" t="s">
        <v>3343</v>
      </c>
      <c r="AH4051" s="9" t="s">
        <v>4623</v>
      </c>
    </row>
    <row r="4052" spans="1:34" ht="10.95" customHeight="1" outlineLevel="1" x14ac:dyDescent="0.25">
      <c r="A4052" t="s">
        <v>5057</v>
      </c>
      <c r="C4052" s="3" t="s">
        <v>12533</v>
      </c>
      <c r="D4052" s="3">
        <v>460</v>
      </c>
      <c r="E4052" s="9">
        <v>2003</v>
      </c>
      <c r="F4052" s="7" t="s">
        <v>2046</v>
      </c>
      <c r="G4052" s="7" t="s">
        <v>5401</v>
      </c>
      <c r="H4052" s="8" t="s">
        <v>3234</v>
      </c>
      <c r="I4052" s="8" t="s">
        <v>12756</v>
      </c>
      <c r="J4052" s="19">
        <v>5</v>
      </c>
      <c r="K4052" s="19" t="s">
        <v>7736</v>
      </c>
      <c r="L4052" s="11">
        <v>1.9</v>
      </c>
      <c r="M4052" s="11"/>
      <c r="N4052" s="24"/>
      <c r="P4052" s="32"/>
      <c r="T4052" s="19"/>
      <c r="U4052" s="3">
        <v>433</v>
      </c>
      <c r="X4052" t="str">
        <f t="shared" si="253"/>
        <v/>
      </c>
      <c r="Z4052" t="str">
        <f t="shared" si="254"/>
        <v/>
      </c>
      <c r="AB4052" s="9"/>
      <c r="AC4052" t="s">
        <v>3234</v>
      </c>
      <c r="AD4052">
        <f t="shared" si="252"/>
        <v>0</v>
      </c>
      <c r="AF4052" s="3"/>
      <c r="AG4052" t="s">
        <v>3343</v>
      </c>
      <c r="AH4052" s="9" t="s">
        <v>4925</v>
      </c>
    </row>
    <row r="4053" spans="1:34" ht="10.95" customHeight="1" outlineLevel="1" x14ac:dyDescent="0.25">
      <c r="A4053" t="s">
        <v>5057</v>
      </c>
      <c r="C4053" s="3" t="s">
        <v>12533</v>
      </c>
      <c r="D4053" s="3">
        <v>461</v>
      </c>
      <c r="E4053" s="9">
        <v>2003</v>
      </c>
      <c r="F4053" s="7" t="s">
        <v>8714</v>
      </c>
      <c r="G4053" s="7" t="s">
        <v>5401</v>
      </c>
      <c r="H4053" s="8" t="s">
        <v>6043</v>
      </c>
      <c r="I4053" s="8" t="s">
        <v>12756</v>
      </c>
      <c r="J4053" s="19">
        <v>5</v>
      </c>
      <c r="K4053" s="19" t="s">
        <v>7736</v>
      </c>
      <c r="L4053" s="11">
        <v>1.9</v>
      </c>
      <c r="M4053" s="11"/>
      <c r="N4053" s="24"/>
      <c r="P4053" s="32"/>
      <c r="T4053" s="19"/>
      <c r="U4053" s="3">
        <v>434</v>
      </c>
      <c r="X4053" t="str">
        <f t="shared" si="253"/>
        <v/>
      </c>
      <c r="Z4053" t="str">
        <f t="shared" si="254"/>
        <v/>
      </c>
      <c r="AB4053" s="9"/>
      <c r="AC4053" t="s">
        <v>6043</v>
      </c>
      <c r="AD4053">
        <f t="shared" si="252"/>
        <v>0</v>
      </c>
      <c r="AF4053" s="3"/>
      <c r="AG4053" t="s">
        <v>3343</v>
      </c>
      <c r="AH4053" s="9" t="s">
        <v>4925</v>
      </c>
    </row>
    <row r="4054" spans="1:34" ht="10.95" customHeight="1" outlineLevel="1" x14ac:dyDescent="0.25">
      <c r="A4054" t="s">
        <v>5057</v>
      </c>
      <c r="C4054" s="3" t="s">
        <v>12533</v>
      </c>
      <c r="D4054" s="3">
        <v>465</v>
      </c>
      <c r="E4054" s="9">
        <v>2004</v>
      </c>
      <c r="F4054" s="7" t="s">
        <v>12762</v>
      </c>
      <c r="G4054" s="7" t="s">
        <v>5401</v>
      </c>
      <c r="H4054" s="8" t="s">
        <v>12764</v>
      </c>
      <c r="I4054" s="8" t="s">
        <v>12761</v>
      </c>
      <c r="J4054" s="19">
        <v>5</v>
      </c>
      <c r="K4054" s="19" t="s">
        <v>7736</v>
      </c>
      <c r="L4054" s="11">
        <v>1.5</v>
      </c>
      <c r="M4054" s="11"/>
      <c r="N4054" s="24"/>
      <c r="P4054" s="32"/>
      <c r="T4054" s="19"/>
      <c r="U4054" s="3"/>
      <c r="X4054" t="str">
        <f t="shared" si="253"/>
        <v/>
      </c>
      <c r="Z4054" t="str">
        <f t="shared" si="254"/>
        <v/>
      </c>
      <c r="AB4054" s="9"/>
      <c r="AC4054" t="s">
        <v>12764</v>
      </c>
      <c r="AD4054">
        <f t="shared" si="252"/>
        <v>0</v>
      </c>
      <c r="AF4054" s="3"/>
      <c r="AH4054" s="9"/>
    </row>
    <row r="4055" spans="1:34" ht="10.95" customHeight="1" outlineLevel="1" x14ac:dyDescent="0.25">
      <c r="A4055" t="s">
        <v>5057</v>
      </c>
      <c r="C4055" s="3" t="s">
        <v>12533</v>
      </c>
      <c r="D4055" s="3">
        <v>466</v>
      </c>
      <c r="E4055" s="9">
        <v>2004</v>
      </c>
      <c r="F4055" s="7" t="s">
        <v>12763</v>
      </c>
      <c r="G4055" s="7" t="s">
        <v>5401</v>
      </c>
      <c r="H4055" s="8" t="s">
        <v>12764</v>
      </c>
      <c r="I4055" s="8" t="s">
        <v>12761</v>
      </c>
      <c r="J4055" s="19">
        <v>5</v>
      </c>
      <c r="K4055" s="19" t="s">
        <v>7736</v>
      </c>
      <c r="L4055" s="11">
        <v>1.5</v>
      </c>
      <c r="M4055" s="11"/>
      <c r="N4055" s="24"/>
      <c r="P4055" s="32"/>
      <c r="T4055" s="19"/>
      <c r="U4055" s="3"/>
      <c r="X4055" t="str">
        <f t="shared" si="253"/>
        <v/>
      </c>
      <c r="Z4055" t="str">
        <f t="shared" si="254"/>
        <v/>
      </c>
      <c r="AB4055" s="9"/>
      <c r="AC4055" t="s">
        <v>12764</v>
      </c>
      <c r="AD4055">
        <f t="shared" si="252"/>
        <v>0</v>
      </c>
      <c r="AF4055" s="3"/>
      <c r="AH4055" s="9"/>
    </row>
    <row r="4056" spans="1:34" ht="10.95" customHeight="1" outlineLevel="1" x14ac:dyDescent="0.25">
      <c r="A4056" t="s">
        <v>5057</v>
      </c>
      <c r="C4056" s="3" t="s">
        <v>12533</v>
      </c>
      <c r="D4056" s="3">
        <v>467</v>
      </c>
      <c r="E4056" s="9">
        <v>2004</v>
      </c>
      <c r="F4056" s="7" t="s">
        <v>8714</v>
      </c>
      <c r="G4056" s="7" t="s">
        <v>5401</v>
      </c>
      <c r="H4056" s="8" t="s">
        <v>12765</v>
      </c>
      <c r="I4056" s="8" t="s">
        <v>12766</v>
      </c>
      <c r="J4056" s="19">
        <v>5</v>
      </c>
      <c r="K4056" s="19" t="s">
        <v>20093</v>
      </c>
      <c r="L4056" s="11"/>
      <c r="M4056" s="11"/>
      <c r="N4056" s="24"/>
      <c r="P4056" s="32"/>
      <c r="T4056" s="19"/>
      <c r="U4056" s="3"/>
      <c r="X4056" t="str">
        <f t="shared" si="253"/>
        <v/>
      </c>
      <c r="Z4056" t="str">
        <f t="shared" si="254"/>
        <v/>
      </c>
      <c r="AB4056" s="9"/>
      <c r="AC4056" t="s">
        <v>12765</v>
      </c>
      <c r="AD4056">
        <f t="shared" si="252"/>
        <v>0</v>
      </c>
      <c r="AF4056" s="3"/>
      <c r="AH4056" s="9"/>
    </row>
    <row r="4057" spans="1:34" ht="10.95" customHeight="1" outlineLevel="1" x14ac:dyDescent="0.25">
      <c r="A4057" t="s">
        <v>5057</v>
      </c>
      <c r="C4057" s="3" t="s">
        <v>12533</v>
      </c>
      <c r="D4057" s="3">
        <v>468</v>
      </c>
      <c r="E4057" s="9">
        <v>2004</v>
      </c>
      <c r="F4057" s="7" t="s">
        <v>8714</v>
      </c>
      <c r="G4057" s="7" t="s">
        <v>5401</v>
      </c>
      <c r="H4057" s="8" t="s">
        <v>12765</v>
      </c>
      <c r="I4057" s="8" t="s">
        <v>12766</v>
      </c>
      <c r="J4057" s="19">
        <v>5</v>
      </c>
      <c r="K4057" s="19" t="s">
        <v>20093</v>
      </c>
      <c r="L4057" s="11"/>
      <c r="M4057" s="11"/>
      <c r="N4057" s="24"/>
      <c r="P4057" s="32"/>
      <c r="T4057" s="19"/>
      <c r="U4057" s="3"/>
      <c r="X4057" t="str">
        <f t="shared" si="253"/>
        <v/>
      </c>
      <c r="Z4057" t="str">
        <f t="shared" si="254"/>
        <v/>
      </c>
      <c r="AB4057" s="9"/>
      <c r="AC4057" t="s">
        <v>12765</v>
      </c>
      <c r="AD4057">
        <f t="shared" si="252"/>
        <v>0</v>
      </c>
      <c r="AF4057" s="3"/>
      <c r="AH4057" s="9"/>
    </row>
    <row r="4058" spans="1:34" ht="10.95" customHeight="1" outlineLevel="1" x14ac:dyDescent="0.25">
      <c r="A4058" t="s">
        <v>5057</v>
      </c>
      <c r="C4058" s="3" t="s">
        <v>12533</v>
      </c>
      <c r="D4058" s="3">
        <v>469</v>
      </c>
      <c r="E4058" s="9">
        <v>2004</v>
      </c>
      <c r="F4058" s="7" t="s">
        <v>8714</v>
      </c>
      <c r="G4058" s="7" t="s">
        <v>5401</v>
      </c>
      <c r="H4058" s="8" t="s">
        <v>12765</v>
      </c>
      <c r="I4058" s="8" t="s">
        <v>12766</v>
      </c>
      <c r="J4058" s="19">
        <v>5</v>
      </c>
      <c r="K4058" s="19" t="s">
        <v>20093</v>
      </c>
      <c r="L4058" s="11"/>
      <c r="M4058" s="11"/>
      <c r="N4058" s="24"/>
      <c r="P4058" s="32"/>
      <c r="T4058" s="19"/>
      <c r="U4058" s="3"/>
      <c r="X4058" t="str">
        <f t="shared" si="253"/>
        <v/>
      </c>
      <c r="Z4058" t="str">
        <f t="shared" si="254"/>
        <v/>
      </c>
      <c r="AB4058" s="9"/>
      <c r="AC4058" t="s">
        <v>12765</v>
      </c>
      <c r="AD4058">
        <f t="shared" si="252"/>
        <v>0</v>
      </c>
      <c r="AF4058" s="3"/>
      <c r="AH4058" s="9"/>
    </row>
    <row r="4059" spans="1:34" ht="10.95" customHeight="1" outlineLevel="1" x14ac:dyDescent="0.25">
      <c r="A4059" t="s">
        <v>5057</v>
      </c>
      <c r="C4059" s="3" t="s">
        <v>12533</v>
      </c>
      <c r="D4059" s="3">
        <v>470</v>
      </c>
      <c r="E4059" s="9">
        <v>2004</v>
      </c>
      <c r="F4059" s="7" t="s">
        <v>8714</v>
      </c>
      <c r="G4059" s="7" t="s">
        <v>5401</v>
      </c>
      <c r="H4059" s="8" t="s">
        <v>12765</v>
      </c>
      <c r="I4059" s="8" t="s">
        <v>12766</v>
      </c>
      <c r="J4059" s="19">
        <v>5</v>
      </c>
      <c r="K4059" s="19" t="s">
        <v>20093</v>
      </c>
      <c r="L4059" s="11"/>
      <c r="M4059" s="11"/>
      <c r="N4059" s="24"/>
      <c r="P4059" s="32"/>
      <c r="T4059" s="19"/>
      <c r="U4059" s="3"/>
      <c r="X4059" t="str">
        <f t="shared" si="253"/>
        <v/>
      </c>
      <c r="Z4059" t="str">
        <f t="shared" si="254"/>
        <v/>
      </c>
      <c r="AB4059" s="9"/>
      <c r="AC4059" t="s">
        <v>12765</v>
      </c>
      <c r="AD4059">
        <f t="shared" si="252"/>
        <v>0</v>
      </c>
      <c r="AF4059" s="3"/>
      <c r="AH4059" s="9"/>
    </row>
    <row r="4060" spans="1:34" ht="10.95" customHeight="1" outlineLevel="1" x14ac:dyDescent="0.25">
      <c r="A4060" t="s">
        <v>5057</v>
      </c>
      <c r="C4060" s="3" t="s">
        <v>12533</v>
      </c>
      <c r="D4060" s="3">
        <v>471</v>
      </c>
      <c r="E4060" s="9">
        <v>2004</v>
      </c>
      <c r="F4060" s="7" t="s">
        <v>8714</v>
      </c>
      <c r="G4060" s="7" t="s">
        <v>5401</v>
      </c>
      <c r="H4060" s="8" t="s">
        <v>12765</v>
      </c>
      <c r="I4060" s="8" t="s">
        <v>12766</v>
      </c>
      <c r="J4060" s="19">
        <v>5</v>
      </c>
      <c r="K4060" s="19" t="s">
        <v>20093</v>
      </c>
      <c r="L4060" s="11"/>
      <c r="M4060" s="11"/>
      <c r="N4060" s="24"/>
      <c r="P4060" s="32"/>
      <c r="T4060" s="19"/>
      <c r="U4060" s="3"/>
      <c r="X4060" t="str">
        <f t="shared" si="253"/>
        <v/>
      </c>
      <c r="Z4060" t="str">
        <f t="shared" si="254"/>
        <v/>
      </c>
      <c r="AB4060" s="9"/>
      <c r="AC4060" t="s">
        <v>12765</v>
      </c>
      <c r="AD4060">
        <f t="shared" si="252"/>
        <v>0</v>
      </c>
      <c r="AF4060" s="3"/>
      <c r="AH4060" s="9"/>
    </row>
    <row r="4061" spans="1:34" ht="10.95" customHeight="1" outlineLevel="1" x14ac:dyDescent="0.25">
      <c r="A4061" t="s">
        <v>5057</v>
      </c>
      <c r="C4061" s="3" t="s">
        <v>12533</v>
      </c>
      <c r="D4061" s="3">
        <v>472</v>
      </c>
      <c r="E4061" s="9">
        <v>2004</v>
      </c>
      <c r="F4061" s="7" t="s">
        <v>8714</v>
      </c>
      <c r="G4061" s="7" t="s">
        <v>5401</v>
      </c>
      <c r="H4061" s="8" t="s">
        <v>12765</v>
      </c>
      <c r="I4061" s="8" t="s">
        <v>12766</v>
      </c>
      <c r="J4061" s="19">
        <v>5</v>
      </c>
      <c r="K4061" s="19" t="s">
        <v>20093</v>
      </c>
      <c r="L4061" s="11"/>
      <c r="M4061" s="11"/>
      <c r="N4061" s="24"/>
      <c r="P4061" s="32"/>
      <c r="T4061" s="19"/>
      <c r="U4061" s="3"/>
      <c r="X4061" t="str">
        <f t="shared" si="253"/>
        <v/>
      </c>
      <c r="Z4061" t="str">
        <f t="shared" si="254"/>
        <v/>
      </c>
      <c r="AB4061" s="9"/>
      <c r="AC4061" t="s">
        <v>12765</v>
      </c>
      <c r="AD4061">
        <f t="shared" si="252"/>
        <v>0</v>
      </c>
      <c r="AF4061" s="3"/>
      <c r="AH4061" s="9"/>
    </row>
    <row r="4062" spans="1:34" ht="10.95" customHeight="1" outlineLevel="1" x14ac:dyDescent="0.25">
      <c r="A4062" t="s">
        <v>5057</v>
      </c>
      <c r="C4062" s="3" t="s">
        <v>12533</v>
      </c>
      <c r="D4062" s="3">
        <v>473</v>
      </c>
      <c r="E4062" s="9">
        <v>2004</v>
      </c>
      <c r="F4062" s="7" t="s">
        <v>8714</v>
      </c>
      <c r="G4062" s="7" t="s">
        <v>5401</v>
      </c>
      <c r="H4062" s="8" t="s">
        <v>12765</v>
      </c>
      <c r="I4062" s="8" t="s">
        <v>12766</v>
      </c>
      <c r="J4062" s="19">
        <v>4</v>
      </c>
      <c r="K4062" s="19" t="s">
        <v>20093</v>
      </c>
      <c r="L4062" s="11"/>
      <c r="M4062" s="11"/>
      <c r="N4062" s="24"/>
      <c r="P4062" s="32"/>
      <c r="T4062" s="19"/>
      <c r="U4062" s="3"/>
      <c r="X4062" t="str">
        <f t="shared" si="253"/>
        <v/>
      </c>
      <c r="Z4062" t="str">
        <f t="shared" si="254"/>
        <v/>
      </c>
      <c r="AB4062" s="9"/>
      <c r="AC4062" t="s">
        <v>12765</v>
      </c>
      <c r="AD4062">
        <f t="shared" si="252"/>
        <v>0</v>
      </c>
      <c r="AF4062" s="3"/>
      <c r="AH4062" s="9"/>
    </row>
    <row r="4063" spans="1:34" ht="10.95" customHeight="1" outlineLevel="1" x14ac:dyDescent="0.25">
      <c r="A4063" t="s">
        <v>5057</v>
      </c>
      <c r="C4063" s="3" t="s">
        <v>12533</v>
      </c>
      <c r="D4063" s="3">
        <v>474</v>
      </c>
      <c r="E4063" s="9">
        <v>2004</v>
      </c>
      <c r="F4063" s="7" t="s">
        <v>8714</v>
      </c>
      <c r="G4063" s="7" t="s">
        <v>5401</v>
      </c>
      <c r="H4063" s="8" t="s">
        <v>12765</v>
      </c>
      <c r="I4063" s="8" t="s">
        <v>12766</v>
      </c>
      <c r="J4063" s="19">
        <v>5</v>
      </c>
      <c r="K4063" s="19" t="s">
        <v>20093</v>
      </c>
      <c r="L4063" s="11"/>
      <c r="M4063" s="11"/>
      <c r="N4063" s="24"/>
      <c r="P4063" s="32"/>
      <c r="T4063" s="19"/>
      <c r="U4063" s="3"/>
      <c r="X4063" t="str">
        <f t="shared" si="253"/>
        <v/>
      </c>
      <c r="Z4063" t="str">
        <f t="shared" si="254"/>
        <v/>
      </c>
      <c r="AB4063" s="9"/>
      <c r="AC4063" t="s">
        <v>12765</v>
      </c>
      <c r="AD4063">
        <f t="shared" si="252"/>
        <v>0</v>
      </c>
      <c r="AF4063" s="3"/>
      <c r="AH4063" s="9"/>
    </row>
    <row r="4064" spans="1:34" ht="10.95" customHeight="1" outlineLevel="1" x14ac:dyDescent="0.25">
      <c r="A4064" t="s">
        <v>5057</v>
      </c>
      <c r="C4064" s="3" t="s">
        <v>12533</v>
      </c>
      <c r="D4064" s="3">
        <v>475</v>
      </c>
      <c r="E4064" s="9">
        <v>2004</v>
      </c>
      <c r="F4064" s="7" t="s">
        <v>8714</v>
      </c>
      <c r="G4064" s="7" t="s">
        <v>5401</v>
      </c>
      <c r="H4064" s="8" t="s">
        <v>12765</v>
      </c>
      <c r="I4064" s="8" t="s">
        <v>12766</v>
      </c>
      <c r="J4064" s="19">
        <v>5</v>
      </c>
      <c r="K4064" s="19" t="s">
        <v>20093</v>
      </c>
      <c r="L4064" s="11"/>
      <c r="M4064" s="11"/>
      <c r="N4064" s="24"/>
      <c r="P4064" s="32"/>
      <c r="T4064" s="19"/>
      <c r="U4064" s="3"/>
      <c r="X4064" t="str">
        <f t="shared" si="253"/>
        <v/>
      </c>
      <c r="Z4064" t="str">
        <f t="shared" si="254"/>
        <v/>
      </c>
      <c r="AB4064" s="9"/>
      <c r="AC4064" t="s">
        <v>12765</v>
      </c>
      <c r="AD4064">
        <f t="shared" si="252"/>
        <v>0</v>
      </c>
      <c r="AF4064" s="3"/>
      <c r="AH4064" s="9"/>
    </row>
    <row r="4065" spans="1:34" ht="10.95" customHeight="1" outlineLevel="1" x14ac:dyDescent="0.25">
      <c r="A4065" t="s">
        <v>5057</v>
      </c>
      <c r="C4065" s="3" t="s">
        <v>12533</v>
      </c>
      <c r="D4065" s="3">
        <v>476</v>
      </c>
      <c r="E4065" s="9">
        <v>2004</v>
      </c>
      <c r="F4065" s="7" t="s">
        <v>8714</v>
      </c>
      <c r="G4065" s="7" t="s">
        <v>5401</v>
      </c>
      <c r="H4065" s="8" t="s">
        <v>12765</v>
      </c>
      <c r="I4065" s="8" t="s">
        <v>12766</v>
      </c>
      <c r="J4065" s="19">
        <v>5</v>
      </c>
      <c r="K4065" s="19" t="s">
        <v>20093</v>
      </c>
      <c r="L4065" s="11"/>
      <c r="M4065" s="11"/>
      <c r="N4065" s="24"/>
      <c r="P4065" s="32"/>
      <c r="T4065" s="19"/>
      <c r="U4065" s="3"/>
      <c r="X4065" t="str">
        <f t="shared" si="253"/>
        <v/>
      </c>
      <c r="Z4065" t="str">
        <f t="shared" si="254"/>
        <v/>
      </c>
      <c r="AB4065" s="9"/>
      <c r="AC4065" t="s">
        <v>12765</v>
      </c>
      <c r="AD4065">
        <f t="shared" si="252"/>
        <v>0</v>
      </c>
      <c r="AF4065" s="3"/>
      <c r="AH4065" s="9"/>
    </row>
    <row r="4066" spans="1:34" ht="10.95" customHeight="1" outlineLevel="1" x14ac:dyDescent="0.25">
      <c r="A4066" t="s">
        <v>5057</v>
      </c>
      <c r="C4066" s="3" t="s">
        <v>12533</v>
      </c>
      <c r="D4066" s="3" t="s">
        <v>12767</v>
      </c>
      <c r="E4066" s="9">
        <v>2004</v>
      </c>
      <c r="F4066" s="7" t="s">
        <v>12770</v>
      </c>
      <c r="G4066" s="7" t="s">
        <v>5401</v>
      </c>
      <c r="H4066" s="8" t="s">
        <v>12765</v>
      </c>
      <c r="I4066" s="8" t="s">
        <v>12766</v>
      </c>
      <c r="J4066" s="19">
        <v>4</v>
      </c>
      <c r="K4066" s="19" t="s">
        <v>7736</v>
      </c>
      <c r="L4066" s="11">
        <v>9.6</v>
      </c>
      <c r="M4066" s="11"/>
      <c r="N4066" s="24"/>
      <c r="P4066" s="32"/>
      <c r="T4066" s="19"/>
      <c r="U4066" s="3">
        <v>441</v>
      </c>
      <c r="X4066" t="str">
        <f t="shared" si="253"/>
        <v/>
      </c>
      <c r="Z4066">
        <f t="shared" si="254"/>
        <v>1</v>
      </c>
      <c r="AB4066" s="9"/>
      <c r="AC4066" t="s">
        <v>12765</v>
      </c>
      <c r="AD4066">
        <f t="shared" si="252"/>
        <v>0</v>
      </c>
      <c r="AF4066" s="3"/>
      <c r="AG4066" t="s">
        <v>3343</v>
      </c>
      <c r="AH4066" s="9" t="s">
        <v>4623</v>
      </c>
    </row>
    <row r="4067" spans="1:34" ht="10.95" customHeight="1" outlineLevel="1" x14ac:dyDescent="0.25">
      <c r="A4067" t="s">
        <v>5057</v>
      </c>
      <c r="C4067" s="3" t="s">
        <v>12533</v>
      </c>
      <c r="D4067" s="3">
        <v>479</v>
      </c>
      <c r="E4067" s="9">
        <v>2004</v>
      </c>
      <c r="F4067" s="7" t="s">
        <v>12753</v>
      </c>
      <c r="G4067" s="7" t="s">
        <v>5401</v>
      </c>
      <c r="H4067" s="8" t="s">
        <v>12771</v>
      </c>
      <c r="I4067" s="8" t="s">
        <v>12772</v>
      </c>
      <c r="J4067" s="19">
        <v>5</v>
      </c>
      <c r="K4067" s="19" t="s">
        <v>7736</v>
      </c>
      <c r="L4067" s="11">
        <v>1.7</v>
      </c>
      <c r="M4067" s="11"/>
      <c r="N4067" s="24"/>
      <c r="P4067" s="32"/>
      <c r="T4067" s="19"/>
      <c r="U4067" s="3"/>
      <c r="X4067" t="str">
        <f t="shared" si="253"/>
        <v/>
      </c>
      <c r="Z4067" t="str">
        <f t="shared" si="254"/>
        <v/>
      </c>
      <c r="AB4067" s="9"/>
      <c r="AC4067" t="s">
        <v>12771</v>
      </c>
      <c r="AD4067">
        <f t="shared" si="252"/>
        <v>0</v>
      </c>
      <c r="AF4067" s="3"/>
      <c r="AH4067" s="9"/>
    </row>
    <row r="4068" spans="1:34" ht="10.95" customHeight="1" outlineLevel="1" x14ac:dyDescent="0.25">
      <c r="A4068" t="s">
        <v>5057</v>
      </c>
      <c r="C4068" s="3" t="s">
        <v>12533</v>
      </c>
      <c r="D4068" s="3">
        <v>480</v>
      </c>
      <c r="E4068" s="9">
        <v>2004</v>
      </c>
      <c r="F4068" s="7" t="s">
        <v>12753</v>
      </c>
      <c r="G4068" s="7" t="s">
        <v>5401</v>
      </c>
      <c r="H4068" s="8" t="s">
        <v>12771</v>
      </c>
      <c r="I4068" s="8" t="s">
        <v>12772</v>
      </c>
      <c r="J4068" s="19">
        <v>5</v>
      </c>
      <c r="K4068" s="19" t="s">
        <v>20093</v>
      </c>
      <c r="L4068" s="11"/>
      <c r="M4068" s="11"/>
      <c r="N4068" s="24"/>
      <c r="P4068" s="32"/>
      <c r="T4068" s="19"/>
      <c r="U4068" s="3"/>
      <c r="X4068" t="str">
        <f t="shared" si="253"/>
        <v/>
      </c>
      <c r="Z4068" t="str">
        <f t="shared" si="254"/>
        <v/>
      </c>
      <c r="AB4068" s="9"/>
      <c r="AC4068" t="s">
        <v>12771</v>
      </c>
      <c r="AD4068">
        <f t="shared" si="252"/>
        <v>0</v>
      </c>
      <c r="AF4068" s="3"/>
      <c r="AH4068" s="9"/>
    </row>
    <row r="4069" spans="1:34" ht="10.95" customHeight="1" outlineLevel="1" x14ac:dyDescent="0.25">
      <c r="A4069" t="s">
        <v>5057</v>
      </c>
      <c r="C4069" s="3" t="s">
        <v>12533</v>
      </c>
      <c r="D4069" s="3">
        <v>481</v>
      </c>
      <c r="E4069" s="9">
        <v>2004</v>
      </c>
      <c r="F4069" s="7" t="s">
        <v>12753</v>
      </c>
      <c r="G4069" s="7" t="s">
        <v>5401</v>
      </c>
      <c r="H4069" s="8" t="s">
        <v>12771</v>
      </c>
      <c r="I4069" s="8" t="s">
        <v>12772</v>
      </c>
      <c r="J4069" s="19">
        <v>5</v>
      </c>
      <c r="K4069" s="19" t="s">
        <v>20093</v>
      </c>
      <c r="L4069" s="11"/>
      <c r="M4069" s="11"/>
      <c r="N4069" s="24"/>
      <c r="P4069" s="32"/>
      <c r="T4069" s="19"/>
      <c r="U4069" s="3"/>
      <c r="X4069" t="str">
        <f t="shared" si="253"/>
        <v/>
      </c>
      <c r="Z4069" t="str">
        <f t="shared" si="254"/>
        <v/>
      </c>
      <c r="AB4069" s="9"/>
      <c r="AC4069" t="s">
        <v>12771</v>
      </c>
      <c r="AD4069">
        <f t="shared" si="252"/>
        <v>0</v>
      </c>
      <c r="AF4069" s="3"/>
      <c r="AH4069" s="9"/>
    </row>
    <row r="4070" spans="1:34" ht="10.95" customHeight="1" outlineLevel="1" x14ac:dyDescent="0.25">
      <c r="A4070" t="s">
        <v>5057</v>
      </c>
      <c r="C4070" s="3" t="s">
        <v>12533</v>
      </c>
      <c r="D4070" s="3">
        <v>482</v>
      </c>
      <c r="E4070" s="9">
        <v>2004</v>
      </c>
      <c r="F4070" s="7" t="s">
        <v>12753</v>
      </c>
      <c r="G4070" s="7" t="s">
        <v>5401</v>
      </c>
      <c r="H4070" s="8" t="s">
        <v>12771</v>
      </c>
      <c r="I4070" s="8" t="s">
        <v>12772</v>
      </c>
      <c r="J4070" s="19">
        <v>5</v>
      </c>
      <c r="K4070" s="19" t="s">
        <v>20093</v>
      </c>
      <c r="L4070" s="11"/>
      <c r="M4070" s="11"/>
      <c r="N4070" s="24"/>
      <c r="P4070" s="32"/>
      <c r="T4070" s="19"/>
      <c r="U4070" s="3"/>
      <c r="X4070" t="str">
        <f t="shared" si="253"/>
        <v/>
      </c>
      <c r="Z4070" t="str">
        <f t="shared" si="254"/>
        <v/>
      </c>
      <c r="AB4070" s="9"/>
      <c r="AC4070" t="s">
        <v>12771</v>
      </c>
      <c r="AD4070">
        <f t="shared" si="252"/>
        <v>0</v>
      </c>
      <c r="AF4070" s="3"/>
      <c r="AH4070" s="9"/>
    </row>
    <row r="4071" spans="1:34" ht="10.95" customHeight="1" outlineLevel="1" x14ac:dyDescent="0.25">
      <c r="A4071" t="s">
        <v>5057</v>
      </c>
      <c r="C4071" s="3" t="s">
        <v>12533</v>
      </c>
      <c r="D4071" s="3">
        <v>483</v>
      </c>
      <c r="E4071" s="9">
        <v>2004</v>
      </c>
      <c r="F4071" s="7" t="s">
        <v>12753</v>
      </c>
      <c r="G4071" s="7" t="s">
        <v>5401</v>
      </c>
      <c r="H4071" s="8" t="s">
        <v>12771</v>
      </c>
      <c r="I4071" s="8" t="s">
        <v>12772</v>
      </c>
      <c r="J4071" s="19">
        <v>5</v>
      </c>
      <c r="K4071" s="19" t="s">
        <v>20093</v>
      </c>
      <c r="L4071" s="11"/>
      <c r="M4071" s="11"/>
      <c r="N4071" s="24"/>
      <c r="P4071" s="32"/>
      <c r="T4071" s="19"/>
      <c r="U4071" s="3"/>
      <c r="X4071" t="str">
        <f t="shared" si="253"/>
        <v/>
      </c>
      <c r="Z4071" t="str">
        <f t="shared" si="254"/>
        <v/>
      </c>
      <c r="AB4071" s="9"/>
      <c r="AC4071" t="s">
        <v>12771</v>
      </c>
      <c r="AD4071">
        <f t="shared" si="252"/>
        <v>0</v>
      </c>
      <c r="AF4071" s="3"/>
      <c r="AH4071" s="9"/>
    </row>
    <row r="4072" spans="1:34" ht="10.95" customHeight="1" outlineLevel="1" x14ac:dyDescent="0.25">
      <c r="A4072" t="s">
        <v>5057</v>
      </c>
      <c r="C4072" s="3" t="s">
        <v>12533</v>
      </c>
      <c r="D4072" s="3">
        <v>484</v>
      </c>
      <c r="E4072" s="9">
        <v>2004</v>
      </c>
      <c r="F4072" s="7" t="s">
        <v>12753</v>
      </c>
      <c r="G4072" s="7" t="s">
        <v>5401</v>
      </c>
      <c r="H4072" s="8" t="s">
        <v>12771</v>
      </c>
      <c r="I4072" s="8" t="s">
        <v>12772</v>
      </c>
      <c r="J4072" s="19">
        <v>5</v>
      </c>
      <c r="K4072" s="19" t="s">
        <v>7736</v>
      </c>
      <c r="L4072" s="11">
        <v>1.7</v>
      </c>
      <c r="M4072" s="11"/>
      <c r="N4072" s="24"/>
      <c r="P4072" s="32"/>
      <c r="T4072" s="19"/>
      <c r="U4072" s="3"/>
      <c r="X4072" t="str">
        <f t="shared" si="253"/>
        <v/>
      </c>
      <c r="Z4072" t="str">
        <f t="shared" si="254"/>
        <v/>
      </c>
      <c r="AB4072" s="9"/>
      <c r="AC4072" t="s">
        <v>12771</v>
      </c>
      <c r="AD4072">
        <f t="shared" si="252"/>
        <v>0</v>
      </c>
      <c r="AF4072" s="3"/>
      <c r="AH4072" s="9"/>
    </row>
    <row r="4073" spans="1:34" ht="10.95" customHeight="1" outlineLevel="1" x14ac:dyDescent="0.25">
      <c r="A4073" t="s">
        <v>5057</v>
      </c>
      <c r="C4073" s="3" t="s">
        <v>12533</v>
      </c>
      <c r="D4073" s="3">
        <v>485</v>
      </c>
      <c r="E4073" s="9">
        <v>2004</v>
      </c>
      <c r="F4073" s="7" t="s">
        <v>12753</v>
      </c>
      <c r="G4073" s="7" t="s">
        <v>5401</v>
      </c>
      <c r="H4073" s="8" t="s">
        <v>12771</v>
      </c>
      <c r="I4073" s="8" t="s">
        <v>12772</v>
      </c>
      <c r="J4073" s="19">
        <v>5</v>
      </c>
      <c r="K4073" s="19" t="s">
        <v>20093</v>
      </c>
      <c r="L4073" s="11"/>
      <c r="M4073" s="11"/>
      <c r="N4073" s="24"/>
      <c r="P4073" s="32"/>
      <c r="T4073" s="19"/>
      <c r="U4073" s="3"/>
      <c r="X4073" t="str">
        <f t="shared" si="253"/>
        <v/>
      </c>
      <c r="Z4073" t="str">
        <f t="shared" si="254"/>
        <v/>
      </c>
      <c r="AB4073" s="9"/>
      <c r="AC4073" t="s">
        <v>12771</v>
      </c>
      <c r="AD4073">
        <f t="shared" si="252"/>
        <v>0</v>
      </c>
      <c r="AF4073" s="3"/>
      <c r="AH4073" s="9"/>
    </row>
    <row r="4074" spans="1:34" ht="10.95" customHeight="1" outlineLevel="1" x14ac:dyDescent="0.25">
      <c r="A4074" t="s">
        <v>5057</v>
      </c>
      <c r="C4074" s="3" t="s">
        <v>12533</v>
      </c>
      <c r="D4074" s="3">
        <v>486</v>
      </c>
      <c r="E4074" s="9">
        <v>2004</v>
      </c>
      <c r="F4074" s="7" t="s">
        <v>12753</v>
      </c>
      <c r="G4074" s="7" t="s">
        <v>5401</v>
      </c>
      <c r="H4074" s="8" t="s">
        <v>12771</v>
      </c>
      <c r="I4074" s="8" t="s">
        <v>12772</v>
      </c>
      <c r="J4074" s="19">
        <v>5</v>
      </c>
      <c r="K4074" s="19" t="s">
        <v>7736</v>
      </c>
      <c r="L4074" s="11">
        <v>1.7</v>
      </c>
      <c r="M4074" s="11"/>
      <c r="N4074" s="24"/>
      <c r="P4074" s="32"/>
      <c r="T4074" s="19"/>
      <c r="U4074" s="3"/>
      <c r="X4074" t="str">
        <f t="shared" si="253"/>
        <v/>
      </c>
      <c r="Z4074" t="str">
        <f t="shared" si="254"/>
        <v/>
      </c>
      <c r="AB4074" s="9"/>
      <c r="AC4074" t="s">
        <v>12771</v>
      </c>
      <c r="AD4074">
        <f t="shared" ref="AD4074:AD4137" si="255">COUNTIF(H4074,"*Fuji*")</f>
        <v>0</v>
      </c>
      <c r="AF4074" s="3"/>
      <c r="AH4074" s="9"/>
    </row>
    <row r="4075" spans="1:34" ht="10.95" customHeight="1" outlineLevel="1" x14ac:dyDescent="0.25">
      <c r="A4075" t="s">
        <v>5057</v>
      </c>
      <c r="C4075" s="3" t="s">
        <v>12533</v>
      </c>
      <c r="D4075" s="3" t="s">
        <v>12768</v>
      </c>
      <c r="E4075" s="9">
        <v>2004</v>
      </c>
      <c r="F4075" s="7" t="s">
        <v>12769</v>
      </c>
      <c r="G4075" s="7" t="s">
        <v>5401</v>
      </c>
      <c r="H4075" s="8" t="s">
        <v>12771</v>
      </c>
      <c r="I4075" s="8" t="s">
        <v>12772</v>
      </c>
      <c r="J4075" s="19">
        <v>5</v>
      </c>
      <c r="K4075" s="19" t="s">
        <v>7736</v>
      </c>
      <c r="L4075" s="11">
        <v>8.3000000000000007</v>
      </c>
      <c r="M4075" s="11"/>
      <c r="N4075" s="24"/>
      <c r="P4075" s="32"/>
      <c r="T4075" s="19"/>
      <c r="U4075" s="3">
        <v>442</v>
      </c>
      <c r="X4075" t="str">
        <f t="shared" si="253"/>
        <v/>
      </c>
      <c r="Z4075">
        <f t="shared" si="254"/>
        <v>1</v>
      </c>
      <c r="AB4075" s="9"/>
      <c r="AC4075" t="s">
        <v>12771</v>
      </c>
      <c r="AD4075">
        <f t="shared" si="255"/>
        <v>0</v>
      </c>
      <c r="AF4075" s="3"/>
      <c r="AG4075" t="s">
        <v>3343</v>
      </c>
      <c r="AH4075" s="9" t="s">
        <v>4623</v>
      </c>
    </row>
    <row r="4076" spans="1:34" ht="11.55" customHeight="1" outlineLevel="1" x14ac:dyDescent="0.25">
      <c r="A4076" t="s">
        <v>5057</v>
      </c>
      <c r="C4076" s="3" t="s">
        <v>12533</v>
      </c>
      <c r="D4076" s="3">
        <v>489</v>
      </c>
      <c r="E4076" s="9">
        <v>2004</v>
      </c>
      <c r="F4076" s="7" t="s">
        <v>5316</v>
      </c>
      <c r="G4076" s="7" t="s">
        <v>5401</v>
      </c>
      <c r="H4076" s="8" t="s">
        <v>2634</v>
      </c>
      <c r="I4076" s="8" t="s">
        <v>8963</v>
      </c>
      <c r="J4076" s="19">
        <v>5</v>
      </c>
      <c r="K4076" s="19" t="s">
        <v>7736</v>
      </c>
      <c r="L4076" s="11">
        <v>2.15</v>
      </c>
      <c r="M4076" s="11"/>
      <c r="N4076" s="24"/>
      <c r="P4076" s="32"/>
      <c r="T4076" s="19"/>
      <c r="U4076" s="3">
        <v>447</v>
      </c>
      <c r="X4076" t="str">
        <f t="shared" si="253"/>
        <v/>
      </c>
      <c r="Z4076" t="str">
        <f t="shared" si="254"/>
        <v/>
      </c>
      <c r="AB4076" s="9"/>
      <c r="AC4076" t="s">
        <v>2634</v>
      </c>
      <c r="AD4076">
        <f t="shared" si="255"/>
        <v>0</v>
      </c>
      <c r="AF4076" s="3"/>
      <c r="AG4076" t="s">
        <v>3343</v>
      </c>
      <c r="AH4076" s="9" t="s">
        <v>4925</v>
      </c>
    </row>
    <row r="4077" spans="1:34" ht="10.95" customHeight="1" outlineLevel="1" x14ac:dyDescent="0.25">
      <c r="A4077" t="s">
        <v>5057</v>
      </c>
      <c r="C4077" s="3" t="s">
        <v>12533</v>
      </c>
      <c r="D4077" s="3">
        <v>490</v>
      </c>
      <c r="E4077" s="9">
        <v>2004</v>
      </c>
      <c r="F4077" s="10" t="s">
        <v>12748</v>
      </c>
      <c r="G4077" s="7" t="s">
        <v>5401</v>
      </c>
      <c r="H4077" s="8" t="s">
        <v>5094</v>
      </c>
      <c r="I4077" s="8" t="s">
        <v>8963</v>
      </c>
      <c r="J4077" s="19">
        <v>5</v>
      </c>
      <c r="K4077" s="19" t="s">
        <v>7736</v>
      </c>
      <c r="L4077" s="11">
        <v>2.15</v>
      </c>
      <c r="M4077" s="11"/>
      <c r="N4077" s="24"/>
      <c r="P4077" s="32"/>
      <c r="T4077" s="19"/>
      <c r="U4077" s="3">
        <v>448</v>
      </c>
      <c r="X4077" t="str">
        <f t="shared" si="253"/>
        <v/>
      </c>
      <c r="Z4077" t="str">
        <f t="shared" si="254"/>
        <v/>
      </c>
      <c r="AB4077" s="9"/>
      <c r="AC4077" t="s">
        <v>5094</v>
      </c>
      <c r="AD4077">
        <f t="shared" si="255"/>
        <v>0</v>
      </c>
      <c r="AF4077" s="3"/>
      <c r="AG4077" t="s">
        <v>3343</v>
      </c>
      <c r="AH4077" s="9" t="s">
        <v>4925</v>
      </c>
    </row>
    <row r="4078" spans="1:34" ht="10.95" customHeight="1" outlineLevel="1" x14ac:dyDescent="0.25">
      <c r="A4078" t="s">
        <v>5057</v>
      </c>
      <c r="C4078" s="3" t="s">
        <v>12533</v>
      </c>
      <c r="D4078" s="3">
        <v>505</v>
      </c>
      <c r="E4078" s="9">
        <v>2005</v>
      </c>
      <c r="F4078" s="7" t="s">
        <v>12762</v>
      </c>
      <c r="G4078" s="7" t="s">
        <v>5401</v>
      </c>
      <c r="H4078" s="8" t="s">
        <v>12776</v>
      </c>
      <c r="I4078" s="8" t="s">
        <v>12775</v>
      </c>
      <c r="J4078" s="19">
        <v>5</v>
      </c>
      <c r="K4078" s="19" t="s">
        <v>20093</v>
      </c>
      <c r="L4078" s="11"/>
      <c r="M4078" s="11"/>
      <c r="N4078" s="24"/>
      <c r="P4078" s="32"/>
      <c r="T4078" s="19"/>
      <c r="U4078" s="3"/>
      <c r="X4078" t="str">
        <f t="shared" si="253"/>
        <v/>
      </c>
      <c r="Z4078" t="str">
        <f t="shared" si="254"/>
        <v/>
      </c>
      <c r="AB4078" s="9"/>
      <c r="AC4078" t="s">
        <v>12776</v>
      </c>
      <c r="AD4078">
        <f t="shared" si="255"/>
        <v>0</v>
      </c>
      <c r="AF4078" s="3"/>
      <c r="AH4078" s="9"/>
    </row>
    <row r="4079" spans="1:34" ht="10.95" customHeight="1" outlineLevel="1" x14ac:dyDescent="0.25">
      <c r="A4079" t="s">
        <v>5057</v>
      </c>
      <c r="C4079" s="3" t="s">
        <v>12533</v>
      </c>
      <c r="D4079" s="3">
        <v>506</v>
      </c>
      <c r="E4079" s="9">
        <v>2005</v>
      </c>
      <c r="F4079" s="7" t="s">
        <v>12762</v>
      </c>
      <c r="G4079" s="7" t="s">
        <v>5401</v>
      </c>
      <c r="H4079" s="8" t="s">
        <v>12776</v>
      </c>
      <c r="I4079" s="8" t="s">
        <v>12775</v>
      </c>
      <c r="J4079" s="19">
        <v>5</v>
      </c>
      <c r="K4079" s="19" t="s">
        <v>20093</v>
      </c>
      <c r="L4079" s="11"/>
      <c r="M4079" s="11"/>
      <c r="N4079" s="24"/>
      <c r="P4079" s="32"/>
      <c r="T4079" s="19"/>
      <c r="U4079" s="3"/>
      <c r="X4079" t="str">
        <f t="shared" si="253"/>
        <v/>
      </c>
      <c r="Z4079" t="str">
        <f t="shared" si="254"/>
        <v/>
      </c>
      <c r="AB4079" s="9"/>
      <c r="AC4079" t="s">
        <v>12776</v>
      </c>
      <c r="AD4079">
        <f t="shared" si="255"/>
        <v>0</v>
      </c>
      <c r="AF4079" s="3"/>
      <c r="AH4079" s="9"/>
    </row>
    <row r="4080" spans="1:34" ht="10.95" customHeight="1" outlineLevel="1" x14ac:dyDescent="0.25">
      <c r="A4080" t="s">
        <v>5057</v>
      </c>
      <c r="C4080" s="3" t="s">
        <v>12533</v>
      </c>
      <c r="D4080" s="3">
        <v>507</v>
      </c>
      <c r="E4080" s="9">
        <v>2005</v>
      </c>
      <c r="F4080" s="7" t="s">
        <v>12762</v>
      </c>
      <c r="G4080" s="7" t="s">
        <v>5401</v>
      </c>
      <c r="H4080" s="8" t="s">
        <v>12776</v>
      </c>
      <c r="I4080" s="8" t="s">
        <v>12775</v>
      </c>
      <c r="J4080" s="19">
        <v>5</v>
      </c>
      <c r="K4080" s="19" t="s">
        <v>20093</v>
      </c>
      <c r="L4080" s="11"/>
      <c r="M4080" s="11"/>
      <c r="N4080" s="24"/>
      <c r="P4080" s="32"/>
      <c r="T4080" s="19"/>
      <c r="U4080" s="3"/>
      <c r="X4080" t="str">
        <f t="shared" si="253"/>
        <v/>
      </c>
      <c r="Z4080" t="str">
        <f t="shared" si="254"/>
        <v/>
      </c>
      <c r="AB4080" s="9"/>
      <c r="AC4080" t="s">
        <v>12776</v>
      </c>
      <c r="AD4080">
        <f t="shared" si="255"/>
        <v>0</v>
      </c>
      <c r="AF4080" s="3"/>
      <c r="AH4080" s="9"/>
    </row>
    <row r="4081" spans="1:34" ht="10.95" customHeight="1" outlineLevel="1" x14ac:dyDescent="0.25">
      <c r="A4081" t="s">
        <v>5057</v>
      </c>
      <c r="C4081" s="3" t="s">
        <v>12533</v>
      </c>
      <c r="D4081" s="3">
        <v>508</v>
      </c>
      <c r="E4081" s="9">
        <v>2005</v>
      </c>
      <c r="F4081" s="7" t="s">
        <v>12762</v>
      </c>
      <c r="G4081" s="7" t="s">
        <v>5401</v>
      </c>
      <c r="H4081" s="8" t="s">
        <v>12776</v>
      </c>
      <c r="I4081" s="8" t="s">
        <v>12775</v>
      </c>
      <c r="J4081" s="19">
        <v>5</v>
      </c>
      <c r="K4081" s="19" t="s">
        <v>20093</v>
      </c>
      <c r="L4081" s="11"/>
      <c r="M4081" s="11"/>
      <c r="N4081" s="24"/>
      <c r="P4081" s="32"/>
      <c r="T4081" s="19"/>
      <c r="U4081" s="3"/>
      <c r="X4081" t="str">
        <f t="shared" si="253"/>
        <v/>
      </c>
      <c r="Z4081" t="str">
        <f t="shared" si="254"/>
        <v/>
      </c>
      <c r="AB4081" s="9"/>
      <c r="AC4081" t="s">
        <v>12776</v>
      </c>
      <c r="AD4081">
        <f t="shared" si="255"/>
        <v>0</v>
      </c>
      <c r="AF4081" s="3"/>
      <c r="AH4081" s="9"/>
    </row>
    <row r="4082" spans="1:34" ht="10.95" customHeight="1" outlineLevel="1" x14ac:dyDescent="0.25">
      <c r="A4082" t="s">
        <v>5057</v>
      </c>
      <c r="C4082" s="3" t="s">
        <v>12533</v>
      </c>
      <c r="D4082" s="3">
        <v>509</v>
      </c>
      <c r="E4082" s="9">
        <v>2005</v>
      </c>
      <c r="F4082" s="7" t="s">
        <v>12762</v>
      </c>
      <c r="G4082" s="7" t="s">
        <v>5401</v>
      </c>
      <c r="H4082" s="8" t="s">
        <v>12776</v>
      </c>
      <c r="I4082" s="8" t="s">
        <v>12775</v>
      </c>
      <c r="J4082" s="19">
        <v>5</v>
      </c>
      <c r="K4082" s="19" t="s">
        <v>20093</v>
      </c>
      <c r="L4082" s="11"/>
      <c r="M4082" s="11"/>
      <c r="N4082" s="24"/>
      <c r="P4082" s="32"/>
      <c r="T4082" s="19"/>
      <c r="U4082" s="3"/>
      <c r="X4082" t="str">
        <f t="shared" si="253"/>
        <v/>
      </c>
      <c r="Z4082" t="str">
        <f t="shared" si="254"/>
        <v/>
      </c>
      <c r="AB4082" s="9"/>
      <c r="AC4082" t="s">
        <v>12776</v>
      </c>
      <c r="AD4082">
        <f t="shared" si="255"/>
        <v>0</v>
      </c>
      <c r="AF4082" s="3"/>
      <c r="AH4082" s="9"/>
    </row>
    <row r="4083" spans="1:34" ht="10.95" customHeight="1" outlineLevel="1" x14ac:dyDescent="0.25">
      <c r="A4083" t="s">
        <v>5057</v>
      </c>
      <c r="C4083" s="3" t="s">
        <v>12533</v>
      </c>
      <c r="D4083" s="3">
        <v>510</v>
      </c>
      <c r="E4083" s="9">
        <v>2005</v>
      </c>
      <c r="F4083" s="7" t="s">
        <v>12762</v>
      </c>
      <c r="G4083" s="7" t="s">
        <v>5401</v>
      </c>
      <c r="H4083" s="8" t="s">
        <v>12776</v>
      </c>
      <c r="I4083" s="8" t="s">
        <v>12775</v>
      </c>
      <c r="J4083" s="19">
        <v>5</v>
      </c>
      <c r="K4083" s="19" t="s">
        <v>20093</v>
      </c>
      <c r="L4083" s="11"/>
      <c r="M4083" s="11"/>
      <c r="N4083" s="24"/>
      <c r="P4083" s="32"/>
      <c r="T4083" s="19"/>
      <c r="U4083" s="3"/>
      <c r="X4083" t="str">
        <f t="shared" si="253"/>
        <v/>
      </c>
      <c r="Z4083" t="str">
        <f t="shared" si="254"/>
        <v/>
      </c>
      <c r="AB4083" s="9"/>
      <c r="AC4083" t="s">
        <v>12776</v>
      </c>
      <c r="AD4083">
        <f t="shared" si="255"/>
        <v>0</v>
      </c>
      <c r="AF4083" s="3"/>
      <c r="AH4083" s="9"/>
    </row>
    <row r="4084" spans="1:34" ht="10.95" customHeight="1" outlineLevel="1" x14ac:dyDescent="0.25">
      <c r="A4084" t="s">
        <v>5057</v>
      </c>
      <c r="C4084" s="3" t="s">
        <v>12533</v>
      </c>
      <c r="D4084" s="3">
        <v>511</v>
      </c>
      <c r="E4084" s="9">
        <v>2005</v>
      </c>
      <c r="F4084" s="7" t="s">
        <v>12762</v>
      </c>
      <c r="G4084" s="7" t="s">
        <v>5401</v>
      </c>
      <c r="H4084" s="8" t="s">
        <v>12776</v>
      </c>
      <c r="I4084" s="8" t="s">
        <v>12775</v>
      </c>
      <c r="J4084" s="19">
        <v>5</v>
      </c>
      <c r="K4084" s="19" t="s">
        <v>20093</v>
      </c>
      <c r="L4084" s="11"/>
      <c r="M4084" s="11"/>
      <c r="N4084" s="24"/>
      <c r="P4084" s="32"/>
      <c r="T4084" s="19"/>
      <c r="U4084" s="3"/>
      <c r="X4084" t="str">
        <f t="shared" si="253"/>
        <v/>
      </c>
      <c r="Z4084" t="str">
        <f t="shared" si="254"/>
        <v/>
      </c>
      <c r="AB4084" s="9"/>
      <c r="AC4084" t="s">
        <v>12776</v>
      </c>
      <c r="AD4084">
        <f t="shared" si="255"/>
        <v>0</v>
      </c>
      <c r="AF4084" s="3"/>
      <c r="AH4084" s="9"/>
    </row>
    <row r="4085" spans="1:34" ht="10.95" customHeight="1" outlineLevel="1" x14ac:dyDescent="0.25">
      <c r="A4085" t="s">
        <v>5057</v>
      </c>
      <c r="C4085" s="3" t="s">
        <v>12533</v>
      </c>
      <c r="D4085" s="3">
        <v>512</v>
      </c>
      <c r="E4085" s="9">
        <v>2005</v>
      </c>
      <c r="F4085" s="7" t="s">
        <v>12762</v>
      </c>
      <c r="G4085" s="7" t="s">
        <v>5401</v>
      </c>
      <c r="H4085" s="8" t="s">
        <v>12776</v>
      </c>
      <c r="I4085" s="8" t="s">
        <v>12775</v>
      </c>
      <c r="J4085" s="19">
        <v>5</v>
      </c>
      <c r="K4085" s="19" t="s">
        <v>20093</v>
      </c>
      <c r="L4085" s="11"/>
      <c r="M4085" s="11"/>
      <c r="N4085" s="24"/>
      <c r="P4085" s="32"/>
      <c r="T4085" s="19"/>
      <c r="U4085" s="3"/>
      <c r="X4085" t="str">
        <f t="shared" si="253"/>
        <v/>
      </c>
      <c r="Z4085" t="str">
        <f t="shared" si="254"/>
        <v/>
      </c>
      <c r="AB4085" s="9"/>
      <c r="AC4085" t="s">
        <v>12776</v>
      </c>
      <c r="AD4085">
        <f t="shared" si="255"/>
        <v>0</v>
      </c>
      <c r="AF4085" s="3"/>
      <c r="AH4085" s="9"/>
    </row>
    <row r="4086" spans="1:34" ht="10.95" customHeight="1" outlineLevel="1" x14ac:dyDescent="0.25">
      <c r="A4086" t="s">
        <v>5057</v>
      </c>
      <c r="C4086" s="3" t="s">
        <v>12533</v>
      </c>
      <c r="D4086" s="3">
        <v>513</v>
      </c>
      <c r="E4086" s="9">
        <v>2005</v>
      </c>
      <c r="F4086" s="7" t="s">
        <v>12762</v>
      </c>
      <c r="G4086" s="7" t="s">
        <v>5401</v>
      </c>
      <c r="H4086" s="8" t="s">
        <v>12776</v>
      </c>
      <c r="I4086" s="8" t="s">
        <v>12775</v>
      </c>
      <c r="J4086" s="19">
        <v>5</v>
      </c>
      <c r="K4086" s="19" t="s">
        <v>20093</v>
      </c>
      <c r="L4086" s="11"/>
      <c r="M4086" s="11"/>
      <c r="N4086" s="24"/>
      <c r="P4086" s="32"/>
      <c r="T4086" s="19"/>
      <c r="U4086" s="3"/>
      <c r="X4086" t="str">
        <f t="shared" si="253"/>
        <v/>
      </c>
      <c r="Z4086" t="str">
        <f t="shared" si="254"/>
        <v/>
      </c>
      <c r="AB4086" s="9"/>
      <c r="AC4086" t="s">
        <v>12776</v>
      </c>
      <c r="AD4086">
        <f t="shared" si="255"/>
        <v>0</v>
      </c>
      <c r="AF4086" s="3"/>
      <c r="AH4086" s="9"/>
    </row>
    <row r="4087" spans="1:34" ht="10.95" customHeight="1" outlineLevel="1" x14ac:dyDescent="0.25">
      <c r="A4087" t="s">
        <v>5057</v>
      </c>
      <c r="C4087" s="3" t="s">
        <v>12533</v>
      </c>
      <c r="D4087" s="3">
        <v>514</v>
      </c>
      <c r="E4087" s="9">
        <v>2005</v>
      </c>
      <c r="F4087" s="7" t="s">
        <v>12762</v>
      </c>
      <c r="G4087" s="7" t="s">
        <v>5401</v>
      </c>
      <c r="H4087" s="8" t="s">
        <v>12776</v>
      </c>
      <c r="I4087" s="8" t="s">
        <v>12775</v>
      </c>
      <c r="J4087" s="19">
        <v>5</v>
      </c>
      <c r="K4087" s="19" t="s">
        <v>20093</v>
      </c>
      <c r="L4087" s="11"/>
      <c r="M4087" s="11"/>
      <c r="N4087" s="24"/>
      <c r="P4087" s="32"/>
      <c r="T4087" s="19"/>
      <c r="U4087" s="3"/>
      <c r="X4087" t="str">
        <f t="shared" si="253"/>
        <v/>
      </c>
      <c r="Z4087" t="str">
        <f t="shared" si="254"/>
        <v/>
      </c>
      <c r="AB4087" s="9"/>
      <c r="AC4087" t="s">
        <v>12776</v>
      </c>
      <c r="AD4087">
        <f t="shared" si="255"/>
        <v>0</v>
      </c>
      <c r="AF4087" s="3"/>
      <c r="AH4087" s="9"/>
    </row>
    <row r="4088" spans="1:34" ht="10.95" customHeight="1" outlineLevel="1" x14ac:dyDescent="0.25">
      <c r="A4088" t="s">
        <v>5057</v>
      </c>
      <c r="C4088" s="3" t="s">
        <v>12533</v>
      </c>
      <c r="D4088" s="3" t="s">
        <v>12773</v>
      </c>
      <c r="E4088" s="9">
        <v>2005</v>
      </c>
      <c r="F4088" s="7" t="s">
        <v>12774</v>
      </c>
      <c r="G4088" s="7" t="s">
        <v>5401</v>
      </c>
      <c r="H4088" s="8" t="s">
        <v>12776</v>
      </c>
      <c r="I4088" s="8" t="s">
        <v>12775</v>
      </c>
      <c r="J4088" s="19">
        <v>5</v>
      </c>
      <c r="K4088" s="19" t="s">
        <v>7736</v>
      </c>
      <c r="L4088" s="11">
        <v>11.6</v>
      </c>
      <c r="M4088" s="11"/>
      <c r="N4088" s="24"/>
      <c r="P4088" s="32"/>
      <c r="T4088" s="19"/>
      <c r="U4088" s="3">
        <v>453</v>
      </c>
      <c r="X4088" t="str">
        <f t="shared" si="253"/>
        <v/>
      </c>
      <c r="Z4088">
        <f t="shared" si="254"/>
        <v>1</v>
      </c>
      <c r="AB4088" s="9"/>
      <c r="AC4088" t="s">
        <v>12776</v>
      </c>
      <c r="AD4088">
        <f t="shared" si="255"/>
        <v>0</v>
      </c>
      <c r="AF4088" s="3"/>
      <c r="AG4088" t="s">
        <v>3343</v>
      </c>
      <c r="AH4088" s="9" t="s">
        <v>4623</v>
      </c>
    </row>
    <row r="4089" spans="1:34" ht="10.95" customHeight="1" outlineLevel="1" x14ac:dyDescent="0.25">
      <c r="A4089" t="s">
        <v>5057</v>
      </c>
      <c r="C4089" s="3" t="s">
        <v>12533</v>
      </c>
      <c r="D4089" s="3">
        <v>528</v>
      </c>
      <c r="E4089" s="9">
        <v>2005</v>
      </c>
      <c r="F4089" s="7" t="s">
        <v>12778</v>
      </c>
      <c r="G4089" s="7" t="s">
        <v>5401</v>
      </c>
      <c r="H4089" s="8" t="s">
        <v>12781</v>
      </c>
      <c r="I4089" s="8" t="s">
        <v>12777</v>
      </c>
      <c r="J4089" s="19">
        <v>5</v>
      </c>
      <c r="K4089" s="19" t="s">
        <v>20093</v>
      </c>
      <c r="L4089" s="11"/>
      <c r="M4089" s="11"/>
      <c r="N4089" s="24"/>
      <c r="P4089" s="32"/>
      <c r="T4089" s="19"/>
      <c r="U4089" s="3"/>
      <c r="X4089" t="str">
        <f t="shared" si="253"/>
        <v/>
      </c>
      <c r="Z4089" t="str">
        <f t="shared" si="254"/>
        <v/>
      </c>
      <c r="AB4089" s="9"/>
      <c r="AC4089" t="s">
        <v>12781</v>
      </c>
      <c r="AD4089">
        <f t="shared" si="255"/>
        <v>0</v>
      </c>
      <c r="AF4089" s="3"/>
      <c r="AH4089" s="9"/>
    </row>
    <row r="4090" spans="1:34" ht="10.95" customHeight="1" outlineLevel="1" x14ac:dyDescent="0.25">
      <c r="A4090" t="s">
        <v>5057</v>
      </c>
      <c r="C4090" s="3" t="s">
        <v>12533</v>
      </c>
      <c r="D4090" s="3">
        <v>529</v>
      </c>
      <c r="E4090" s="9">
        <v>2005</v>
      </c>
      <c r="F4090" s="7" t="s">
        <v>12778</v>
      </c>
      <c r="G4090" s="7" t="s">
        <v>5401</v>
      </c>
      <c r="H4090" s="8" t="s">
        <v>12781</v>
      </c>
      <c r="I4090" s="8" t="s">
        <v>12777</v>
      </c>
      <c r="J4090" s="19">
        <v>5</v>
      </c>
      <c r="K4090" s="19" t="s">
        <v>20093</v>
      </c>
      <c r="L4090" s="11"/>
      <c r="M4090" s="11"/>
      <c r="N4090" s="24"/>
      <c r="P4090" s="32"/>
      <c r="T4090" s="19"/>
      <c r="U4090" s="3"/>
      <c r="X4090" t="str">
        <f t="shared" si="253"/>
        <v/>
      </c>
      <c r="Z4090" t="str">
        <f t="shared" si="254"/>
        <v/>
      </c>
      <c r="AB4090" s="9"/>
      <c r="AC4090" t="s">
        <v>12781</v>
      </c>
      <c r="AD4090">
        <f t="shared" si="255"/>
        <v>0</v>
      </c>
      <c r="AF4090" s="3"/>
      <c r="AH4090" s="9"/>
    </row>
    <row r="4091" spans="1:34" ht="10.95" customHeight="1" outlineLevel="1" x14ac:dyDescent="0.25">
      <c r="A4091" t="s">
        <v>5057</v>
      </c>
      <c r="C4091" s="3" t="s">
        <v>12533</v>
      </c>
      <c r="D4091" s="3">
        <v>530</v>
      </c>
      <c r="E4091" s="9">
        <v>2005</v>
      </c>
      <c r="F4091" s="7" t="s">
        <v>12778</v>
      </c>
      <c r="G4091" s="7" t="s">
        <v>5401</v>
      </c>
      <c r="H4091" s="8" t="s">
        <v>12781</v>
      </c>
      <c r="I4091" s="8" t="s">
        <v>12777</v>
      </c>
      <c r="J4091" s="19">
        <v>5</v>
      </c>
      <c r="K4091" s="19" t="s">
        <v>20093</v>
      </c>
      <c r="L4091" s="11"/>
      <c r="M4091" s="11"/>
      <c r="N4091" s="24"/>
      <c r="P4091" s="32"/>
      <c r="T4091" s="19"/>
      <c r="U4091" s="3"/>
      <c r="X4091" t="str">
        <f t="shared" si="253"/>
        <v/>
      </c>
      <c r="Z4091" t="str">
        <f t="shared" si="254"/>
        <v/>
      </c>
      <c r="AB4091" s="9"/>
      <c r="AC4091" t="s">
        <v>12781</v>
      </c>
      <c r="AD4091">
        <f t="shared" si="255"/>
        <v>0</v>
      </c>
      <c r="AF4091" s="3"/>
      <c r="AH4091" s="9"/>
    </row>
    <row r="4092" spans="1:34" ht="10.95" customHeight="1" outlineLevel="1" x14ac:dyDescent="0.25">
      <c r="A4092" t="s">
        <v>5057</v>
      </c>
      <c r="C4092" s="3" t="s">
        <v>12533</v>
      </c>
      <c r="D4092" s="3">
        <v>531</v>
      </c>
      <c r="E4092" s="9">
        <v>2005</v>
      </c>
      <c r="F4092" s="7" t="s">
        <v>12778</v>
      </c>
      <c r="G4092" s="7" t="s">
        <v>5401</v>
      </c>
      <c r="H4092" s="8" t="s">
        <v>12781</v>
      </c>
      <c r="I4092" s="8" t="s">
        <v>12777</v>
      </c>
      <c r="J4092" s="19">
        <v>5</v>
      </c>
      <c r="K4092" s="19" t="s">
        <v>20093</v>
      </c>
      <c r="L4092" s="11"/>
      <c r="M4092" s="11"/>
      <c r="N4092" s="24"/>
      <c r="P4092" s="32"/>
      <c r="T4092" s="19"/>
      <c r="U4092" s="3"/>
      <c r="X4092" t="str">
        <f t="shared" si="253"/>
        <v/>
      </c>
      <c r="Z4092" t="str">
        <f t="shared" si="254"/>
        <v/>
      </c>
      <c r="AB4092" s="9"/>
      <c r="AC4092" t="s">
        <v>12781</v>
      </c>
      <c r="AD4092">
        <f t="shared" si="255"/>
        <v>0</v>
      </c>
      <c r="AF4092" s="3"/>
      <c r="AH4092" s="9"/>
    </row>
    <row r="4093" spans="1:34" ht="10.95" customHeight="1" outlineLevel="1" x14ac:dyDescent="0.25">
      <c r="A4093" t="s">
        <v>5057</v>
      </c>
      <c r="C4093" s="3" t="s">
        <v>12533</v>
      </c>
      <c r="D4093" s="3">
        <v>532</v>
      </c>
      <c r="E4093" s="9">
        <v>2005</v>
      </c>
      <c r="F4093" s="7" t="s">
        <v>12778</v>
      </c>
      <c r="G4093" s="7" t="s">
        <v>5401</v>
      </c>
      <c r="H4093" s="8" t="s">
        <v>12781</v>
      </c>
      <c r="I4093" s="8" t="s">
        <v>12777</v>
      </c>
      <c r="J4093" s="19">
        <v>5</v>
      </c>
      <c r="K4093" s="19" t="s">
        <v>20093</v>
      </c>
      <c r="L4093" s="11"/>
      <c r="M4093" s="11"/>
      <c r="N4093" s="24"/>
      <c r="P4093" s="32"/>
      <c r="T4093" s="19"/>
      <c r="U4093" s="3"/>
      <c r="X4093" t="str">
        <f t="shared" si="253"/>
        <v/>
      </c>
      <c r="Z4093" t="str">
        <f t="shared" si="254"/>
        <v/>
      </c>
      <c r="AB4093" s="9"/>
      <c r="AC4093" t="s">
        <v>12781</v>
      </c>
      <c r="AD4093">
        <f t="shared" si="255"/>
        <v>0</v>
      </c>
      <c r="AF4093" s="3"/>
      <c r="AH4093" s="9"/>
    </row>
    <row r="4094" spans="1:34" ht="10.95" customHeight="1" outlineLevel="1" x14ac:dyDescent="0.25">
      <c r="A4094" t="s">
        <v>5057</v>
      </c>
      <c r="C4094" s="3" t="s">
        <v>12533</v>
      </c>
      <c r="D4094" s="3">
        <v>533</v>
      </c>
      <c r="E4094" s="9">
        <v>2005</v>
      </c>
      <c r="F4094" s="7" t="s">
        <v>12778</v>
      </c>
      <c r="G4094" s="7" t="s">
        <v>5401</v>
      </c>
      <c r="H4094" s="8" t="s">
        <v>12781</v>
      </c>
      <c r="I4094" s="8" t="s">
        <v>12777</v>
      </c>
      <c r="J4094" s="19">
        <v>5</v>
      </c>
      <c r="K4094" s="19" t="s">
        <v>20093</v>
      </c>
      <c r="L4094" s="11"/>
      <c r="M4094" s="11"/>
      <c r="N4094" s="24"/>
      <c r="P4094" s="32"/>
      <c r="T4094" s="19"/>
      <c r="U4094" s="3"/>
      <c r="X4094" t="str">
        <f t="shared" si="253"/>
        <v/>
      </c>
      <c r="Z4094" t="str">
        <f t="shared" si="254"/>
        <v/>
      </c>
      <c r="AB4094" s="9"/>
      <c r="AC4094" t="s">
        <v>12781</v>
      </c>
      <c r="AD4094">
        <f t="shared" si="255"/>
        <v>0</v>
      </c>
      <c r="AF4094" s="3"/>
      <c r="AH4094" s="9"/>
    </row>
    <row r="4095" spans="1:34" ht="10.95" customHeight="1" outlineLevel="1" x14ac:dyDescent="0.25">
      <c r="A4095" t="s">
        <v>5057</v>
      </c>
      <c r="C4095" s="3" t="s">
        <v>12533</v>
      </c>
      <c r="D4095" s="3">
        <v>534</v>
      </c>
      <c r="E4095" s="9">
        <v>2005</v>
      </c>
      <c r="F4095" s="7" t="s">
        <v>12778</v>
      </c>
      <c r="G4095" s="7" t="s">
        <v>5401</v>
      </c>
      <c r="H4095" s="8" t="s">
        <v>12781</v>
      </c>
      <c r="I4095" s="8" t="s">
        <v>12777</v>
      </c>
      <c r="J4095" s="19">
        <v>5</v>
      </c>
      <c r="K4095" s="19" t="s">
        <v>20093</v>
      </c>
      <c r="L4095" s="11"/>
      <c r="M4095" s="11"/>
      <c r="N4095" s="24"/>
      <c r="P4095" s="32"/>
      <c r="T4095" s="19"/>
      <c r="U4095" s="3"/>
      <c r="X4095" t="str">
        <f t="shared" si="253"/>
        <v/>
      </c>
      <c r="Z4095" t="str">
        <f t="shared" si="254"/>
        <v/>
      </c>
      <c r="AB4095" s="9"/>
      <c r="AC4095" t="s">
        <v>12781</v>
      </c>
      <c r="AD4095">
        <f t="shared" si="255"/>
        <v>0</v>
      </c>
      <c r="AF4095" s="3"/>
      <c r="AH4095" s="9"/>
    </row>
    <row r="4096" spans="1:34" ht="10.95" customHeight="1" outlineLevel="1" x14ac:dyDescent="0.25">
      <c r="A4096" t="s">
        <v>5057</v>
      </c>
      <c r="C4096" s="3" t="s">
        <v>12533</v>
      </c>
      <c r="D4096" s="3">
        <v>535</v>
      </c>
      <c r="E4096" s="9">
        <v>2005</v>
      </c>
      <c r="F4096" s="7" t="s">
        <v>12778</v>
      </c>
      <c r="G4096" s="7" t="s">
        <v>5401</v>
      </c>
      <c r="H4096" s="8" t="s">
        <v>12781</v>
      </c>
      <c r="I4096" s="8" t="s">
        <v>12777</v>
      </c>
      <c r="J4096" s="19">
        <v>5</v>
      </c>
      <c r="K4096" s="19" t="s">
        <v>20093</v>
      </c>
      <c r="L4096" s="11"/>
      <c r="M4096" s="11"/>
      <c r="N4096" s="24"/>
      <c r="P4096" s="32"/>
      <c r="T4096" s="19"/>
      <c r="U4096" s="3"/>
      <c r="X4096" t="str">
        <f t="shared" si="253"/>
        <v/>
      </c>
      <c r="Z4096" t="str">
        <f t="shared" si="254"/>
        <v/>
      </c>
      <c r="AB4096" s="9"/>
      <c r="AC4096" t="s">
        <v>12781</v>
      </c>
      <c r="AD4096">
        <f t="shared" si="255"/>
        <v>0</v>
      </c>
      <c r="AF4096" s="3"/>
      <c r="AH4096" s="9"/>
    </row>
    <row r="4097" spans="1:34" ht="10.95" customHeight="1" outlineLevel="1" x14ac:dyDescent="0.25">
      <c r="A4097" t="s">
        <v>5057</v>
      </c>
      <c r="C4097" s="3" t="s">
        <v>12533</v>
      </c>
      <c r="D4097" s="3">
        <v>536</v>
      </c>
      <c r="E4097" s="9">
        <v>2005</v>
      </c>
      <c r="F4097" s="7" t="s">
        <v>12778</v>
      </c>
      <c r="G4097" s="7" t="s">
        <v>5401</v>
      </c>
      <c r="H4097" s="8" t="s">
        <v>12781</v>
      </c>
      <c r="I4097" s="8" t="s">
        <v>12777</v>
      </c>
      <c r="J4097" s="19">
        <v>5</v>
      </c>
      <c r="K4097" s="19" t="s">
        <v>20093</v>
      </c>
      <c r="L4097" s="11"/>
      <c r="M4097" s="11"/>
      <c r="N4097" s="24"/>
      <c r="P4097" s="32"/>
      <c r="T4097" s="19"/>
      <c r="U4097" s="3"/>
      <c r="X4097" t="str">
        <f t="shared" si="253"/>
        <v/>
      </c>
      <c r="Z4097" t="str">
        <f t="shared" si="254"/>
        <v/>
      </c>
      <c r="AB4097" s="9"/>
      <c r="AC4097" t="s">
        <v>12781</v>
      </c>
      <c r="AD4097">
        <f t="shared" si="255"/>
        <v>0</v>
      </c>
      <c r="AF4097" s="3"/>
      <c r="AH4097" s="9"/>
    </row>
    <row r="4098" spans="1:34" ht="10.95" customHeight="1" outlineLevel="1" x14ac:dyDescent="0.25">
      <c r="A4098" t="s">
        <v>5057</v>
      </c>
      <c r="C4098" s="3" t="s">
        <v>12533</v>
      </c>
      <c r="D4098" s="3" t="s">
        <v>12780</v>
      </c>
      <c r="E4098" s="9">
        <v>2005</v>
      </c>
      <c r="F4098" s="7" t="s">
        <v>12779</v>
      </c>
      <c r="G4098" s="7" t="s">
        <v>5401</v>
      </c>
      <c r="H4098" s="8" t="s">
        <v>5095</v>
      </c>
      <c r="I4098" s="8" t="s">
        <v>12777</v>
      </c>
      <c r="J4098" s="19">
        <v>5</v>
      </c>
      <c r="K4098" s="19" t="s">
        <v>7736</v>
      </c>
      <c r="L4098" s="11">
        <v>8.3000000000000007</v>
      </c>
      <c r="M4098" s="11"/>
      <c r="N4098" s="24"/>
      <c r="P4098" s="32"/>
      <c r="T4098" s="19"/>
      <c r="U4098" s="3">
        <v>462</v>
      </c>
      <c r="X4098" t="str">
        <f t="shared" ref="X4098:X4161" si="256">IF(COUNTIF(F4098,"*fdc*"),1,"")</f>
        <v/>
      </c>
      <c r="Z4098">
        <f t="shared" ref="Z4098:Z4161" si="257">IF(COUNTIF(F4098,"*s/s*"),1,"")</f>
        <v>1</v>
      </c>
      <c r="AB4098" s="9"/>
      <c r="AC4098" t="s">
        <v>5095</v>
      </c>
      <c r="AD4098">
        <f t="shared" si="255"/>
        <v>0</v>
      </c>
      <c r="AF4098" s="3"/>
      <c r="AG4098" t="s">
        <v>3343</v>
      </c>
      <c r="AH4098" s="9" t="s">
        <v>4623</v>
      </c>
    </row>
    <row r="4099" spans="1:34" ht="10.95" customHeight="1" outlineLevel="1" x14ac:dyDescent="0.25">
      <c r="A4099" t="s">
        <v>5057</v>
      </c>
      <c r="C4099" s="3" t="s">
        <v>12533</v>
      </c>
      <c r="D4099" s="3">
        <v>539</v>
      </c>
      <c r="E4099" s="9">
        <v>2006</v>
      </c>
      <c r="F4099" s="7" t="s">
        <v>12736</v>
      </c>
      <c r="G4099" s="7" t="s">
        <v>5401</v>
      </c>
      <c r="H4099" s="8" t="s">
        <v>12784</v>
      </c>
      <c r="I4099" s="8" t="s">
        <v>9108</v>
      </c>
      <c r="J4099" s="19">
        <v>5</v>
      </c>
      <c r="K4099" s="19" t="s">
        <v>7736</v>
      </c>
      <c r="L4099" s="11">
        <v>1.75</v>
      </c>
      <c r="M4099" s="11"/>
      <c r="N4099" s="24"/>
      <c r="P4099" s="32"/>
      <c r="T4099" s="19"/>
      <c r="U4099" s="3"/>
      <c r="X4099" t="str">
        <f t="shared" si="256"/>
        <v/>
      </c>
      <c r="Z4099" t="str">
        <f t="shared" si="257"/>
        <v/>
      </c>
      <c r="AB4099" s="9"/>
      <c r="AC4099" t="s">
        <v>12784</v>
      </c>
      <c r="AD4099">
        <f t="shared" si="255"/>
        <v>0</v>
      </c>
      <c r="AF4099" s="3"/>
      <c r="AH4099" s="9"/>
    </row>
    <row r="4100" spans="1:34" ht="10.95" customHeight="1" outlineLevel="1" x14ac:dyDescent="0.25">
      <c r="A4100" t="s">
        <v>5057</v>
      </c>
      <c r="C4100" s="3" t="s">
        <v>12533</v>
      </c>
      <c r="D4100" s="3">
        <v>540</v>
      </c>
      <c r="E4100" s="9">
        <v>2006</v>
      </c>
      <c r="F4100" s="7" t="s">
        <v>12782</v>
      </c>
      <c r="G4100" s="7" t="s">
        <v>5401</v>
      </c>
      <c r="H4100" s="8" t="s">
        <v>12785</v>
      </c>
      <c r="I4100" s="8" t="s">
        <v>9108</v>
      </c>
      <c r="J4100" s="19">
        <v>5</v>
      </c>
      <c r="K4100" s="19" t="s">
        <v>7736</v>
      </c>
      <c r="L4100" s="11">
        <v>1.75</v>
      </c>
      <c r="M4100" s="11"/>
      <c r="N4100" s="24"/>
      <c r="P4100" s="32"/>
      <c r="T4100" s="19"/>
      <c r="U4100" s="3"/>
      <c r="X4100" t="str">
        <f t="shared" si="256"/>
        <v/>
      </c>
      <c r="Z4100" t="str">
        <f t="shared" si="257"/>
        <v/>
      </c>
      <c r="AB4100" s="9"/>
      <c r="AC4100" t="s">
        <v>12785</v>
      </c>
      <c r="AD4100">
        <f t="shared" si="255"/>
        <v>0</v>
      </c>
      <c r="AF4100" s="3"/>
      <c r="AH4100" s="9"/>
    </row>
    <row r="4101" spans="1:34" ht="10.95" customHeight="1" outlineLevel="1" x14ac:dyDescent="0.25">
      <c r="A4101" t="s">
        <v>5057</v>
      </c>
      <c r="C4101" s="3" t="s">
        <v>12533</v>
      </c>
      <c r="D4101" s="3">
        <v>541</v>
      </c>
      <c r="E4101" s="9">
        <v>2006</v>
      </c>
      <c r="F4101" s="7" t="s">
        <v>12783</v>
      </c>
      <c r="G4101" s="7" t="s">
        <v>5401</v>
      </c>
      <c r="H4101" s="8" t="s">
        <v>12786</v>
      </c>
      <c r="I4101" s="8" t="s">
        <v>9108</v>
      </c>
      <c r="J4101" s="19">
        <v>3</v>
      </c>
      <c r="K4101" s="19" t="s">
        <v>7736</v>
      </c>
      <c r="L4101" s="11">
        <v>1.75</v>
      </c>
      <c r="M4101" s="11"/>
      <c r="N4101" s="24"/>
      <c r="P4101" s="32"/>
      <c r="T4101" s="19"/>
      <c r="U4101" s="3"/>
      <c r="X4101" t="str">
        <f t="shared" si="256"/>
        <v/>
      </c>
      <c r="Z4101" t="str">
        <f t="shared" si="257"/>
        <v/>
      </c>
      <c r="AB4101" s="9"/>
      <c r="AC4101" t="s">
        <v>12786</v>
      </c>
      <c r="AD4101">
        <f t="shared" si="255"/>
        <v>0</v>
      </c>
      <c r="AF4101" s="3"/>
      <c r="AH4101" s="9"/>
    </row>
    <row r="4102" spans="1:34" ht="10.95" customHeight="1" outlineLevel="1" x14ac:dyDescent="0.25">
      <c r="A4102" t="s">
        <v>5057</v>
      </c>
      <c r="C4102" s="3" t="s">
        <v>12533</v>
      </c>
      <c r="D4102" s="3" t="s">
        <v>12788</v>
      </c>
      <c r="E4102" s="9">
        <v>2006</v>
      </c>
      <c r="F4102" s="7" t="s">
        <v>12779</v>
      </c>
      <c r="G4102" s="7" t="s">
        <v>5401</v>
      </c>
      <c r="H4102" s="8" t="s">
        <v>12789</v>
      </c>
      <c r="I4102" s="8" t="s">
        <v>12787</v>
      </c>
      <c r="J4102" s="19">
        <v>5</v>
      </c>
      <c r="K4102" s="19" t="s">
        <v>7736</v>
      </c>
      <c r="L4102" s="11">
        <v>10</v>
      </c>
      <c r="M4102" s="11"/>
      <c r="N4102" s="24"/>
      <c r="P4102" s="32"/>
      <c r="T4102" s="19"/>
      <c r="U4102" s="3"/>
      <c r="X4102" t="str">
        <f t="shared" si="256"/>
        <v/>
      </c>
      <c r="Z4102">
        <f t="shared" si="257"/>
        <v>1</v>
      </c>
      <c r="AB4102" s="9"/>
      <c r="AC4102" t="s">
        <v>12789</v>
      </c>
      <c r="AD4102">
        <f t="shared" si="255"/>
        <v>0</v>
      </c>
      <c r="AF4102" s="3"/>
      <c r="AH4102" s="9"/>
    </row>
    <row r="4103" spans="1:34" ht="10.95" customHeight="1" outlineLevel="1" x14ac:dyDescent="0.25">
      <c r="A4103" t="s">
        <v>5057</v>
      </c>
      <c r="C4103" s="3" t="s">
        <v>12533</v>
      </c>
      <c r="D4103" s="3">
        <v>578</v>
      </c>
      <c r="E4103" s="9">
        <v>2007</v>
      </c>
      <c r="F4103" s="7" t="s">
        <v>12762</v>
      </c>
      <c r="G4103" s="7" t="s">
        <v>5401</v>
      </c>
      <c r="H4103" s="8" t="s">
        <v>12790</v>
      </c>
      <c r="I4103" s="8" t="s">
        <v>8994</v>
      </c>
      <c r="J4103" s="19">
        <v>5</v>
      </c>
      <c r="K4103" s="19" t="s">
        <v>7736</v>
      </c>
      <c r="L4103" s="11">
        <v>2.25</v>
      </c>
      <c r="M4103" s="11"/>
      <c r="N4103" s="24"/>
      <c r="P4103" s="32"/>
      <c r="T4103" s="19"/>
      <c r="U4103" s="3"/>
      <c r="X4103" t="str">
        <f t="shared" si="256"/>
        <v/>
      </c>
      <c r="Z4103" t="str">
        <f t="shared" si="257"/>
        <v/>
      </c>
      <c r="AB4103" s="9"/>
      <c r="AC4103" t="s">
        <v>12790</v>
      </c>
      <c r="AD4103">
        <f t="shared" si="255"/>
        <v>0</v>
      </c>
      <c r="AF4103" s="3"/>
      <c r="AH4103" s="9"/>
    </row>
    <row r="4104" spans="1:34" ht="10.95" customHeight="1" outlineLevel="1" x14ac:dyDescent="0.25">
      <c r="A4104" t="s">
        <v>5057</v>
      </c>
      <c r="C4104" s="3" t="s">
        <v>12533</v>
      </c>
      <c r="D4104" s="3">
        <v>579</v>
      </c>
      <c r="E4104" s="9">
        <v>2007</v>
      </c>
      <c r="F4104" s="7" t="s">
        <v>12778</v>
      </c>
      <c r="G4104" s="7" t="s">
        <v>5401</v>
      </c>
      <c r="H4104" s="8" t="s">
        <v>7691</v>
      </c>
      <c r="I4104" s="8" t="s">
        <v>8994</v>
      </c>
      <c r="J4104" s="19">
        <v>3</v>
      </c>
      <c r="K4104" s="19" t="s">
        <v>7736</v>
      </c>
      <c r="L4104" s="11">
        <v>2.25</v>
      </c>
      <c r="M4104" s="11"/>
      <c r="N4104" s="24"/>
      <c r="P4104" s="32"/>
      <c r="T4104" s="19"/>
      <c r="U4104" s="3"/>
      <c r="X4104" t="str">
        <f t="shared" si="256"/>
        <v/>
      </c>
      <c r="Z4104" t="str">
        <f t="shared" si="257"/>
        <v/>
      </c>
      <c r="AB4104" s="9"/>
      <c r="AC4104" t="s">
        <v>7691</v>
      </c>
      <c r="AD4104">
        <f t="shared" si="255"/>
        <v>0</v>
      </c>
      <c r="AF4104" s="3"/>
      <c r="AH4104" s="9"/>
    </row>
    <row r="4105" spans="1:34" ht="10.95" customHeight="1" outlineLevel="1" x14ac:dyDescent="0.25">
      <c r="A4105" t="s">
        <v>5057</v>
      </c>
      <c r="C4105" s="3" t="s">
        <v>12533</v>
      </c>
      <c r="D4105" s="3" t="s">
        <v>12792</v>
      </c>
      <c r="E4105" s="9">
        <v>2007</v>
      </c>
      <c r="F4105" s="7" t="s">
        <v>12793</v>
      </c>
      <c r="G4105" s="7" t="s">
        <v>5401</v>
      </c>
      <c r="H4105" s="8" t="s">
        <v>12794</v>
      </c>
      <c r="I4105" s="8" t="s">
        <v>12791</v>
      </c>
      <c r="J4105" s="19">
        <v>5</v>
      </c>
      <c r="K4105" s="19" t="s">
        <v>7736</v>
      </c>
      <c r="L4105" s="11">
        <v>3.8</v>
      </c>
      <c r="M4105" s="11"/>
      <c r="N4105" s="24"/>
      <c r="P4105" s="32"/>
      <c r="T4105" s="19"/>
      <c r="U4105" s="3"/>
      <c r="X4105" t="str">
        <f t="shared" si="256"/>
        <v/>
      </c>
      <c r="Z4105">
        <f t="shared" si="257"/>
        <v>1</v>
      </c>
      <c r="AB4105" s="9"/>
      <c r="AC4105" t="s">
        <v>12794</v>
      </c>
      <c r="AD4105">
        <f t="shared" si="255"/>
        <v>0</v>
      </c>
      <c r="AF4105" s="3"/>
      <c r="AH4105" s="9"/>
    </row>
    <row r="4106" spans="1:34" ht="10.95" customHeight="1" outlineLevel="1" x14ac:dyDescent="0.25">
      <c r="A4106" t="s">
        <v>5057</v>
      </c>
      <c r="C4106" s="3" t="s">
        <v>12533</v>
      </c>
      <c r="D4106" s="3">
        <v>607</v>
      </c>
      <c r="E4106" s="9">
        <v>2007</v>
      </c>
      <c r="F4106" s="7" t="s">
        <v>12778</v>
      </c>
      <c r="G4106" s="7" t="s">
        <v>5401</v>
      </c>
      <c r="H4106" s="8" t="s">
        <v>12796</v>
      </c>
      <c r="I4106" s="8" t="s">
        <v>12795</v>
      </c>
      <c r="J4106" s="19">
        <v>3</v>
      </c>
      <c r="K4106" s="19" t="s">
        <v>7736</v>
      </c>
      <c r="L4106" s="11">
        <v>2.8</v>
      </c>
      <c r="M4106" s="11"/>
      <c r="N4106" s="24"/>
      <c r="P4106" s="32"/>
      <c r="T4106" s="19"/>
      <c r="U4106" s="3"/>
      <c r="X4106" t="str">
        <f t="shared" si="256"/>
        <v/>
      </c>
      <c r="Z4106" t="str">
        <f t="shared" si="257"/>
        <v/>
      </c>
      <c r="AB4106" s="9"/>
      <c r="AC4106" t="s">
        <v>12796</v>
      </c>
      <c r="AD4106">
        <f t="shared" si="255"/>
        <v>0</v>
      </c>
      <c r="AF4106" s="3"/>
      <c r="AH4106" s="9"/>
    </row>
    <row r="4107" spans="1:34" ht="10.95" customHeight="1" outlineLevel="1" x14ac:dyDescent="0.25">
      <c r="A4107" t="s">
        <v>5057</v>
      </c>
      <c r="C4107" s="3" t="s">
        <v>12533</v>
      </c>
      <c r="D4107" s="3" t="s">
        <v>12799</v>
      </c>
      <c r="E4107" s="9">
        <v>2007</v>
      </c>
      <c r="F4107" s="7" t="s">
        <v>12800</v>
      </c>
      <c r="G4107" s="7" t="s">
        <v>5401</v>
      </c>
      <c r="H4107" s="8" t="s">
        <v>12798</v>
      </c>
      <c r="I4107" s="8" t="s">
        <v>12797</v>
      </c>
      <c r="J4107" s="19">
        <v>4</v>
      </c>
      <c r="K4107" s="19" t="s">
        <v>7736</v>
      </c>
      <c r="L4107" s="11">
        <v>9</v>
      </c>
      <c r="M4107" s="11"/>
      <c r="N4107" s="24"/>
      <c r="P4107" s="32"/>
      <c r="T4107" s="19"/>
      <c r="U4107" s="3"/>
      <c r="X4107" t="str">
        <f t="shared" si="256"/>
        <v/>
      </c>
      <c r="Z4107">
        <f t="shared" si="257"/>
        <v>1</v>
      </c>
      <c r="AB4107" s="9"/>
      <c r="AC4107" t="s">
        <v>12798</v>
      </c>
      <c r="AD4107">
        <f t="shared" si="255"/>
        <v>0</v>
      </c>
      <c r="AF4107" s="3"/>
      <c r="AH4107" s="9"/>
    </row>
    <row r="4108" spans="1:34" ht="10.95" customHeight="1" outlineLevel="1" x14ac:dyDescent="0.25">
      <c r="A4108" t="s">
        <v>5057</v>
      </c>
      <c r="C4108" s="3" t="s">
        <v>12533</v>
      </c>
      <c r="D4108" s="3">
        <v>628</v>
      </c>
      <c r="E4108" s="9">
        <v>2008</v>
      </c>
      <c r="F4108" s="7" t="s">
        <v>12778</v>
      </c>
      <c r="G4108" s="7" t="s">
        <v>5401</v>
      </c>
      <c r="H4108" s="8" t="s">
        <v>12804</v>
      </c>
      <c r="I4108" s="8" t="s">
        <v>12801</v>
      </c>
      <c r="J4108" s="19">
        <v>5</v>
      </c>
      <c r="K4108" s="19" t="s">
        <v>20093</v>
      </c>
      <c r="L4108" s="11"/>
      <c r="M4108" s="11"/>
      <c r="N4108" s="24"/>
      <c r="P4108" s="32"/>
      <c r="T4108" s="19"/>
      <c r="U4108" s="3"/>
      <c r="X4108" t="str">
        <f t="shared" si="256"/>
        <v/>
      </c>
      <c r="Z4108" t="str">
        <f t="shared" si="257"/>
        <v/>
      </c>
      <c r="AB4108" s="9"/>
      <c r="AC4108" t="s">
        <v>12804</v>
      </c>
      <c r="AD4108">
        <f t="shared" si="255"/>
        <v>0</v>
      </c>
      <c r="AF4108" s="3"/>
      <c r="AH4108" s="9"/>
    </row>
    <row r="4109" spans="1:34" ht="10.95" customHeight="1" outlineLevel="1" x14ac:dyDescent="0.25">
      <c r="A4109" t="s">
        <v>5057</v>
      </c>
      <c r="C4109" s="3" t="s">
        <v>12533</v>
      </c>
      <c r="D4109" s="3">
        <v>629</v>
      </c>
      <c r="E4109" s="9">
        <v>2008</v>
      </c>
      <c r="F4109" s="7" t="s">
        <v>12778</v>
      </c>
      <c r="G4109" s="7" t="s">
        <v>5401</v>
      </c>
      <c r="H4109" s="8" t="s">
        <v>12804</v>
      </c>
      <c r="I4109" s="8" t="s">
        <v>12801</v>
      </c>
      <c r="J4109" s="19">
        <v>5</v>
      </c>
      <c r="K4109" s="19" t="s">
        <v>20093</v>
      </c>
      <c r="L4109" s="11"/>
      <c r="M4109" s="11"/>
      <c r="N4109" s="24"/>
      <c r="P4109" s="32"/>
      <c r="T4109" s="19"/>
      <c r="U4109" s="3"/>
      <c r="X4109" t="str">
        <f t="shared" si="256"/>
        <v/>
      </c>
      <c r="Z4109" t="str">
        <f t="shared" si="257"/>
        <v/>
      </c>
      <c r="AB4109" s="9"/>
      <c r="AC4109" t="s">
        <v>12804</v>
      </c>
      <c r="AD4109">
        <f t="shared" si="255"/>
        <v>0</v>
      </c>
      <c r="AF4109" s="3"/>
      <c r="AH4109" s="9"/>
    </row>
    <row r="4110" spans="1:34" ht="10.95" customHeight="1" outlineLevel="1" x14ac:dyDescent="0.25">
      <c r="A4110" t="s">
        <v>5057</v>
      </c>
      <c r="C4110" s="3" t="s">
        <v>12533</v>
      </c>
      <c r="D4110" s="3" t="s">
        <v>12802</v>
      </c>
      <c r="E4110" s="9">
        <v>2008</v>
      </c>
      <c r="F4110" s="7" t="s">
        <v>12803</v>
      </c>
      <c r="G4110" s="7" t="s">
        <v>5401</v>
      </c>
      <c r="H4110" s="8" t="s">
        <v>12804</v>
      </c>
      <c r="I4110" s="8" t="s">
        <v>12801</v>
      </c>
      <c r="J4110" s="19">
        <v>5</v>
      </c>
      <c r="K4110" s="19" t="s">
        <v>7736</v>
      </c>
      <c r="L4110" s="11">
        <v>4.5</v>
      </c>
      <c r="M4110" s="11"/>
      <c r="N4110" s="24"/>
      <c r="P4110" s="32"/>
      <c r="T4110" s="19"/>
      <c r="U4110" s="3"/>
      <c r="X4110" t="str">
        <f t="shared" si="256"/>
        <v/>
      </c>
      <c r="Z4110">
        <f t="shared" si="257"/>
        <v>1</v>
      </c>
      <c r="AB4110" s="9"/>
      <c r="AC4110" t="s">
        <v>12804</v>
      </c>
      <c r="AD4110">
        <f t="shared" si="255"/>
        <v>0</v>
      </c>
      <c r="AF4110" s="3"/>
      <c r="AH4110" s="9"/>
    </row>
    <row r="4111" spans="1:34" ht="10.95" customHeight="1" outlineLevel="1" x14ac:dyDescent="0.25">
      <c r="A4111" t="s">
        <v>5057</v>
      </c>
      <c r="C4111" s="3" t="s">
        <v>12533</v>
      </c>
      <c r="D4111" s="3">
        <v>661</v>
      </c>
      <c r="E4111" s="9">
        <v>2009</v>
      </c>
      <c r="F4111" s="7" t="s">
        <v>12805</v>
      </c>
      <c r="G4111" s="7" t="s">
        <v>5401</v>
      </c>
      <c r="H4111" s="8" t="s">
        <v>12806</v>
      </c>
      <c r="I4111" s="8" t="s">
        <v>8851</v>
      </c>
      <c r="J4111" s="19">
        <v>2</v>
      </c>
      <c r="K4111" s="19" t="s">
        <v>7736</v>
      </c>
      <c r="L4111" s="11">
        <v>3.4</v>
      </c>
      <c r="M4111" s="11"/>
      <c r="N4111" s="24"/>
      <c r="P4111" s="32"/>
      <c r="T4111" s="19"/>
      <c r="U4111" s="3"/>
      <c r="X4111" t="str">
        <f t="shared" si="256"/>
        <v/>
      </c>
      <c r="Z4111" t="str">
        <f t="shared" si="257"/>
        <v/>
      </c>
      <c r="AB4111" s="9"/>
      <c r="AC4111" t="s">
        <v>12806</v>
      </c>
      <c r="AD4111">
        <f t="shared" si="255"/>
        <v>0</v>
      </c>
      <c r="AF4111" s="3"/>
      <c r="AH4111" s="9"/>
    </row>
    <row r="4112" spans="1:34" ht="10.95" customHeight="1" outlineLevel="1" x14ac:dyDescent="0.25">
      <c r="A4112" t="s">
        <v>5057</v>
      </c>
      <c r="C4112" s="3" t="s">
        <v>12533</v>
      </c>
      <c r="D4112" s="3">
        <v>662</v>
      </c>
      <c r="E4112" s="9">
        <v>2009</v>
      </c>
      <c r="F4112" s="7" t="s">
        <v>12782</v>
      </c>
      <c r="G4112" s="7" t="s">
        <v>5401</v>
      </c>
      <c r="H4112" s="8" t="s">
        <v>12806</v>
      </c>
      <c r="I4112" s="8" t="s">
        <v>8851</v>
      </c>
      <c r="J4112" s="19">
        <v>2</v>
      </c>
      <c r="K4112" s="19" t="s">
        <v>7736</v>
      </c>
      <c r="L4112" s="11">
        <v>4.2</v>
      </c>
      <c r="M4112" s="11"/>
      <c r="N4112" s="24"/>
      <c r="P4112" s="32"/>
      <c r="T4112" s="19"/>
      <c r="U4112" s="3"/>
      <c r="X4112" t="str">
        <f t="shared" si="256"/>
        <v/>
      </c>
      <c r="Z4112" t="str">
        <f t="shared" si="257"/>
        <v/>
      </c>
      <c r="AB4112" s="9"/>
      <c r="AC4112" t="s">
        <v>12806</v>
      </c>
      <c r="AD4112">
        <f t="shared" si="255"/>
        <v>0</v>
      </c>
      <c r="AF4112" s="3"/>
      <c r="AH4112" s="9"/>
    </row>
    <row r="4113" spans="1:34" ht="10.95" customHeight="1" outlineLevel="1" x14ac:dyDescent="0.25">
      <c r="A4113" t="s">
        <v>5057</v>
      </c>
      <c r="C4113" s="3" t="s">
        <v>12533</v>
      </c>
      <c r="D4113" s="3">
        <v>666</v>
      </c>
      <c r="E4113" s="9">
        <v>2009</v>
      </c>
      <c r="F4113" s="7" t="s">
        <v>12805</v>
      </c>
      <c r="G4113" s="7" t="s">
        <v>5401</v>
      </c>
      <c r="H4113" s="8" t="s">
        <v>12810</v>
      </c>
      <c r="I4113" s="8" t="s">
        <v>12807</v>
      </c>
      <c r="J4113" s="19">
        <v>1</v>
      </c>
      <c r="K4113" s="19" t="s">
        <v>20093</v>
      </c>
      <c r="L4113" s="11"/>
      <c r="M4113" s="11"/>
      <c r="N4113" s="24"/>
      <c r="P4113" s="32"/>
      <c r="T4113" s="19"/>
      <c r="U4113" s="3"/>
      <c r="X4113" t="str">
        <f t="shared" si="256"/>
        <v/>
      </c>
      <c r="Z4113" t="str">
        <f t="shared" si="257"/>
        <v/>
      </c>
      <c r="AB4113" s="9"/>
      <c r="AC4113" t="s">
        <v>12810</v>
      </c>
      <c r="AD4113">
        <f t="shared" si="255"/>
        <v>0</v>
      </c>
      <c r="AF4113" s="3"/>
      <c r="AH4113" s="9"/>
    </row>
    <row r="4114" spans="1:34" ht="10.95" customHeight="1" outlineLevel="1" x14ac:dyDescent="0.25">
      <c r="A4114" t="s">
        <v>5057</v>
      </c>
      <c r="C4114" s="3" t="s">
        <v>12533</v>
      </c>
      <c r="D4114" s="3">
        <v>667</v>
      </c>
      <c r="E4114" s="9">
        <v>2009</v>
      </c>
      <c r="F4114" s="7" t="s">
        <v>12805</v>
      </c>
      <c r="G4114" s="7" t="s">
        <v>5401</v>
      </c>
      <c r="H4114" s="8" t="s">
        <v>12810</v>
      </c>
      <c r="I4114" s="8" t="s">
        <v>12807</v>
      </c>
      <c r="J4114" s="19">
        <v>1</v>
      </c>
      <c r="K4114" s="19" t="s">
        <v>20093</v>
      </c>
      <c r="L4114" s="11"/>
      <c r="M4114" s="11"/>
      <c r="N4114" s="24"/>
      <c r="P4114" s="32"/>
      <c r="T4114" s="19"/>
      <c r="U4114" s="3"/>
      <c r="X4114" t="str">
        <f t="shared" si="256"/>
        <v/>
      </c>
      <c r="Z4114" t="str">
        <f t="shared" si="257"/>
        <v/>
      </c>
      <c r="AB4114" s="9"/>
      <c r="AC4114" t="s">
        <v>12810</v>
      </c>
      <c r="AD4114">
        <f t="shared" si="255"/>
        <v>0</v>
      </c>
      <c r="AF4114" s="3"/>
      <c r="AH4114" s="9"/>
    </row>
    <row r="4115" spans="1:34" ht="10.95" customHeight="1" outlineLevel="1" x14ac:dyDescent="0.25">
      <c r="A4115" t="s">
        <v>5057</v>
      </c>
      <c r="C4115" s="3" t="s">
        <v>12533</v>
      </c>
      <c r="D4115" s="3">
        <v>668</v>
      </c>
      <c r="E4115" s="9">
        <v>2009</v>
      </c>
      <c r="F4115" s="7" t="s">
        <v>12805</v>
      </c>
      <c r="G4115" s="7" t="s">
        <v>5401</v>
      </c>
      <c r="H4115" s="8" t="s">
        <v>12810</v>
      </c>
      <c r="I4115" s="8" t="s">
        <v>12807</v>
      </c>
      <c r="J4115" s="19">
        <v>1</v>
      </c>
      <c r="K4115" s="19" t="s">
        <v>20093</v>
      </c>
      <c r="L4115" s="11"/>
      <c r="M4115" s="11"/>
      <c r="N4115" s="24"/>
      <c r="P4115" s="32"/>
      <c r="T4115" s="19"/>
      <c r="U4115" s="3"/>
      <c r="X4115" t="str">
        <f t="shared" si="256"/>
        <v/>
      </c>
      <c r="Z4115" t="str">
        <f t="shared" si="257"/>
        <v/>
      </c>
      <c r="AB4115" s="9"/>
      <c r="AC4115" t="s">
        <v>12810</v>
      </c>
      <c r="AD4115">
        <f t="shared" si="255"/>
        <v>0</v>
      </c>
      <c r="AF4115" s="3"/>
      <c r="AH4115" s="9"/>
    </row>
    <row r="4116" spans="1:34" ht="10.95" customHeight="1" outlineLevel="1" x14ac:dyDescent="0.25">
      <c r="A4116" t="s">
        <v>5057</v>
      </c>
      <c r="C4116" s="3" t="s">
        <v>12533</v>
      </c>
      <c r="D4116" s="3">
        <v>669</v>
      </c>
      <c r="E4116" s="9">
        <v>2009</v>
      </c>
      <c r="F4116" s="7" t="s">
        <v>12805</v>
      </c>
      <c r="G4116" s="7" t="s">
        <v>5401</v>
      </c>
      <c r="H4116" s="8" t="s">
        <v>12810</v>
      </c>
      <c r="I4116" s="8" t="s">
        <v>12807</v>
      </c>
      <c r="J4116" s="19">
        <v>1</v>
      </c>
      <c r="K4116" s="19" t="s">
        <v>20093</v>
      </c>
      <c r="L4116" s="11"/>
      <c r="M4116" s="11"/>
      <c r="N4116" s="24"/>
      <c r="P4116" s="32"/>
      <c r="T4116" s="19"/>
      <c r="U4116" s="3"/>
      <c r="X4116" t="str">
        <f t="shared" si="256"/>
        <v/>
      </c>
      <c r="Z4116" t="str">
        <f t="shared" si="257"/>
        <v/>
      </c>
      <c r="AB4116" s="9"/>
      <c r="AC4116" t="s">
        <v>12810</v>
      </c>
      <c r="AD4116">
        <f t="shared" si="255"/>
        <v>0</v>
      </c>
      <c r="AF4116" s="3"/>
      <c r="AH4116" s="9"/>
    </row>
    <row r="4117" spans="1:34" ht="10.95" customHeight="1" outlineLevel="1" x14ac:dyDescent="0.25">
      <c r="A4117" t="s">
        <v>5057</v>
      </c>
      <c r="C4117" s="3" t="s">
        <v>12533</v>
      </c>
      <c r="D4117" s="3">
        <v>670</v>
      </c>
      <c r="E4117" s="9">
        <v>2009</v>
      </c>
      <c r="F4117" s="7" t="s">
        <v>12805</v>
      </c>
      <c r="G4117" s="7" t="s">
        <v>5401</v>
      </c>
      <c r="H4117" s="8" t="s">
        <v>12810</v>
      </c>
      <c r="I4117" s="8" t="s">
        <v>12807</v>
      </c>
      <c r="J4117" s="19">
        <v>6</v>
      </c>
      <c r="K4117" s="19" t="s">
        <v>20093</v>
      </c>
      <c r="L4117" s="11"/>
      <c r="M4117" s="11"/>
      <c r="N4117" s="24"/>
      <c r="P4117" s="32"/>
      <c r="T4117" s="19"/>
      <c r="U4117" s="3"/>
      <c r="X4117" t="str">
        <f t="shared" si="256"/>
        <v/>
      </c>
      <c r="Z4117" t="str">
        <f t="shared" si="257"/>
        <v/>
      </c>
      <c r="AB4117" s="9"/>
      <c r="AC4117" t="s">
        <v>12810</v>
      </c>
      <c r="AD4117">
        <f t="shared" si="255"/>
        <v>0</v>
      </c>
      <c r="AF4117" s="3"/>
      <c r="AH4117" s="9"/>
    </row>
    <row r="4118" spans="1:34" ht="10.95" customHeight="1" outlineLevel="1" x14ac:dyDescent="0.25">
      <c r="A4118" t="s">
        <v>5057</v>
      </c>
      <c r="C4118" s="3" t="s">
        <v>12533</v>
      </c>
      <c r="D4118" s="3">
        <v>671</v>
      </c>
      <c r="E4118" s="9">
        <v>2009</v>
      </c>
      <c r="F4118" s="7" t="s">
        <v>12805</v>
      </c>
      <c r="G4118" s="7" t="s">
        <v>5401</v>
      </c>
      <c r="H4118" s="8" t="s">
        <v>12810</v>
      </c>
      <c r="I4118" s="8" t="s">
        <v>12807</v>
      </c>
      <c r="J4118" s="19">
        <v>5</v>
      </c>
      <c r="K4118" s="19" t="s">
        <v>20093</v>
      </c>
      <c r="L4118" s="11"/>
      <c r="M4118" s="11"/>
      <c r="N4118" s="24"/>
      <c r="P4118" s="32"/>
      <c r="T4118" s="19"/>
      <c r="U4118" s="3"/>
      <c r="X4118" t="str">
        <f t="shared" si="256"/>
        <v/>
      </c>
      <c r="Z4118" t="str">
        <f t="shared" si="257"/>
        <v/>
      </c>
      <c r="AB4118" s="9"/>
      <c r="AC4118" t="s">
        <v>12810</v>
      </c>
      <c r="AD4118">
        <f t="shared" si="255"/>
        <v>0</v>
      </c>
      <c r="AF4118" s="3"/>
      <c r="AH4118" s="9"/>
    </row>
    <row r="4119" spans="1:34" ht="10.95" customHeight="1" outlineLevel="1" x14ac:dyDescent="0.25">
      <c r="A4119" t="s">
        <v>5057</v>
      </c>
      <c r="C4119" s="3" t="s">
        <v>12533</v>
      </c>
      <c r="D4119" s="3" t="s">
        <v>12808</v>
      </c>
      <c r="E4119" s="9">
        <v>2009</v>
      </c>
      <c r="F4119" s="7" t="s">
        <v>12809</v>
      </c>
      <c r="G4119" s="7" t="s">
        <v>5401</v>
      </c>
      <c r="H4119" s="8" t="s">
        <v>12810</v>
      </c>
      <c r="I4119" s="8" t="s">
        <v>12807</v>
      </c>
      <c r="J4119" s="19">
        <v>1</v>
      </c>
      <c r="K4119" s="19" t="s">
        <v>7736</v>
      </c>
      <c r="L4119" s="11">
        <v>11.2</v>
      </c>
      <c r="M4119" s="11"/>
      <c r="N4119" s="24"/>
      <c r="P4119" s="32"/>
      <c r="T4119" s="19"/>
      <c r="U4119" s="3"/>
      <c r="X4119" t="str">
        <f t="shared" si="256"/>
        <v/>
      </c>
      <c r="Z4119">
        <f t="shared" si="257"/>
        <v>1</v>
      </c>
      <c r="AB4119" s="9"/>
      <c r="AC4119" t="s">
        <v>12810</v>
      </c>
      <c r="AD4119">
        <f t="shared" si="255"/>
        <v>0</v>
      </c>
      <c r="AF4119" s="3"/>
      <c r="AH4119" s="9"/>
    </row>
    <row r="4120" spans="1:34" ht="10.95" customHeight="1" outlineLevel="1" x14ac:dyDescent="0.25">
      <c r="A4120" t="s">
        <v>5057</v>
      </c>
      <c r="C4120" s="3" t="s">
        <v>12533</v>
      </c>
      <c r="D4120" s="3">
        <v>672</v>
      </c>
      <c r="E4120" s="9">
        <v>2009</v>
      </c>
      <c r="F4120" s="7" t="s">
        <v>12805</v>
      </c>
      <c r="G4120" s="7" t="s">
        <v>5401</v>
      </c>
      <c r="H4120" s="8" t="s">
        <v>12812</v>
      </c>
      <c r="I4120" s="8" t="s">
        <v>12811</v>
      </c>
      <c r="J4120" s="19">
        <v>5</v>
      </c>
      <c r="K4120" s="19" t="s">
        <v>7736</v>
      </c>
      <c r="L4120" s="11">
        <v>3</v>
      </c>
      <c r="M4120" s="11"/>
      <c r="N4120" s="24"/>
      <c r="P4120" s="32"/>
      <c r="T4120" s="19"/>
      <c r="U4120" s="3"/>
      <c r="X4120" t="str">
        <f t="shared" si="256"/>
        <v/>
      </c>
      <c r="Z4120" t="str">
        <f t="shared" si="257"/>
        <v/>
      </c>
      <c r="AB4120" s="9"/>
      <c r="AC4120" t="s">
        <v>12812</v>
      </c>
      <c r="AD4120">
        <f t="shared" si="255"/>
        <v>0</v>
      </c>
      <c r="AF4120" s="3"/>
      <c r="AH4120" s="9"/>
    </row>
    <row r="4121" spans="1:34" ht="10.95" customHeight="1" outlineLevel="1" x14ac:dyDescent="0.25">
      <c r="A4121" t="s">
        <v>5057</v>
      </c>
      <c r="C4121" s="3" t="s">
        <v>12533</v>
      </c>
      <c r="D4121" s="3">
        <v>688</v>
      </c>
      <c r="E4121" s="9">
        <v>2010</v>
      </c>
      <c r="F4121" s="7" t="s">
        <v>12813</v>
      </c>
      <c r="G4121" s="7" t="s">
        <v>5401</v>
      </c>
      <c r="H4121" s="8" t="s">
        <v>12815</v>
      </c>
      <c r="I4121" s="8" t="s">
        <v>8181</v>
      </c>
      <c r="J4121" s="19">
        <v>5</v>
      </c>
      <c r="K4121" s="19" t="s">
        <v>7738</v>
      </c>
      <c r="L4121" s="11"/>
      <c r="M4121" s="11"/>
      <c r="N4121" s="24"/>
      <c r="P4121" s="32"/>
      <c r="T4121" s="19"/>
      <c r="U4121" s="3"/>
      <c r="X4121" t="str">
        <f t="shared" si="256"/>
        <v/>
      </c>
      <c r="Z4121" t="str">
        <f t="shared" si="257"/>
        <v/>
      </c>
      <c r="AB4121" s="9"/>
      <c r="AC4121" t="s">
        <v>12815</v>
      </c>
      <c r="AD4121">
        <f t="shared" si="255"/>
        <v>0</v>
      </c>
      <c r="AF4121" s="3"/>
      <c r="AH4121" s="9"/>
    </row>
    <row r="4122" spans="1:34" ht="10.95" customHeight="1" outlineLevel="1" x14ac:dyDescent="0.25">
      <c r="A4122" t="s">
        <v>5057</v>
      </c>
      <c r="C4122" s="3" t="s">
        <v>12533</v>
      </c>
      <c r="D4122" s="3">
        <v>689</v>
      </c>
      <c r="E4122" s="9">
        <v>2010</v>
      </c>
      <c r="F4122" s="7" t="s">
        <v>12814</v>
      </c>
      <c r="G4122" s="7" t="s">
        <v>5401</v>
      </c>
      <c r="H4122" s="8" t="s">
        <v>12815</v>
      </c>
      <c r="I4122" s="8" t="s">
        <v>8181</v>
      </c>
      <c r="J4122" s="19">
        <v>5</v>
      </c>
      <c r="K4122" s="19" t="s">
        <v>7738</v>
      </c>
      <c r="L4122" s="11"/>
      <c r="M4122" s="11"/>
      <c r="N4122" s="24"/>
      <c r="P4122" s="32"/>
      <c r="T4122" s="19"/>
      <c r="U4122" s="3"/>
      <c r="X4122" t="str">
        <f t="shared" si="256"/>
        <v/>
      </c>
      <c r="Z4122" t="str">
        <f t="shared" si="257"/>
        <v/>
      </c>
      <c r="AB4122" s="9"/>
      <c r="AC4122" t="s">
        <v>12815</v>
      </c>
      <c r="AD4122">
        <f t="shared" si="255"/>
        <v>0</v>
      </c>
      <c r="AF4122" s="3"/>
      <c r="AH4122" s="9"/>
    </row>
    <row r="4123" spans="1:34" ht="10.95" customHeight="1" outlineLevel="1" x14ac:dyDescent="0.25">
      <c r="A4123" t="s">
        <v>5057</v>
      </c>
      <c r="C4123" s="3" t="s">
        <v>12533</v>
      </c>
      <c r="D4123" s="3">
        <v>712</v>
      </c>
      <c r="E4123" s="9">
        <v>2011</v>
      </c>
      <c r="F4123" s="7" t="s">
        <v>8872</v>
      </c>
      <c r="G4123" s="7" t="s">
        <v>5401</v>
      </c>
      <c r="H4123" s="8" t="s">
        <v>12815</v>
      </c>
      <c r="I4123" s="8" t="s">
        <v>12816</v>
      </c>
      <c r="J4123" s="19">
        <v>5</v>
      </c>
      <c r="K4123" s="19" t="s">
        <v>7738</v>
      </c>
      <c r="L4123" s="11"/>
      <c r="M4123" s="11"/>
      <c r="N4123" s="24"/>
      <c r="P4123" s="32"/>
      <c r="T4123" s="19"/>
      <c r="U4123" s="3"/>
      <c r="X4123" t="str">
        <f t="shared" si="256"/>
        <v/>
      </c>
      <c r="Z4123" t="str">
        <f t="shared" si="257"/>
        <v/>
      </c>
      <c r="AB4123" s="9"/>
      <c r="AC4123" t="s">
        <v>12815</v>
      </c>
      <c r="AD4123">
        <f t="shared" si="255"/>
        <v>0</v>
      </c>
      <c r="AF4123" s="3"/>
      <c r="AH4123" s="9"/>
    </row>
    <row r="4124" spans="1:34" ht="10.95" customHeight="1" outlineLevel="1" x14ac:dyDescent="0.25">
      <c r="A4124" t="s">
        <v>5057</v>
      </c>
      <c r="C4124" s="3" t="s">
        <v>12533</v>
      </c>
      <c r="D4124" s="3">
        <v>713</v>
      </c>
      <c r="E4124" s="9">
        <v>2011</v>
      </c>
      <c r="F4124" s="7" t="s">
        <v>12814</v>
      </c>
      <c r="G4124" s="7" t="s">
        <v>5401</v>
      </c>
      <c r="H4124" s="8" t="s">
        <v>12815</v>
      </c>
      <c r="I4124" s="8" t="s">
        <v>12816</v>
      </c>
      <c r="J4124" s="19">
        <v>5</v>
      </c>
      <c r="K4124" s="19" t="s">
        <v>7738</v>
      </c>
      <c r="L4124" s="11"/>
      <c r="M4124" s="11"/>
      <c r="N4124" s="24"/>
      <c r="P4124" s="32"/>
      <c r="T4124" s="19"/>
      <c r="U4124" s="3"/>
      <c r="X4124" t="str">
        <f t="shared" si="256"/>
        <v/>
      </c>
      <c r="Z4124" t="str">
        <f t="shared" si="257"/>
        <v/>
      </c>
      <c r="AB4124" s="9"/>
      <c r="AC4124" t="s">
        <v>12815</v>
      </c>
      <c r="AD4124">
        <f t="shared" si="255"/>
        <v>0</v>
      </c>
      <c r="AF4124" s="3"/>
      <c r="AH4124" s="9"/>
    </row>
    <row r="4125" spans="1:34" ht="10.95" customHeight="1" outlineLevel="1" x14ac:dyDescent="0.25">
      <c r="A4125" t="s">
        <v>5057</v>
      </c>
      <c r="C4125" s="3" t="s">
        <v>12533</v>
      </c>
      <c r="D4125" s="3">
        <v>718</v>
      </c>
      <c r="E4125" s="9">
        <v>2011</v>
      </c>
      <c r="F4125" s="7" t="s">
        <v>12818</v>
      </c>
      <c r="G4125" s="7" t="s">
        <v>5401</v>
      </c>
      <c r="H4125" s="8" t="s">
        <v>12819</v>
      </c>
      <c r="I4125" s="8" t="s">
        <v>12817</v>
      </c>
      <c r="J4125" s="19">
        <v>5</v>
      </c>
      <c r="K4125" s="19" t="s">
        <v>7736</v>
      </c>
      <c r="L4125" s="11">
        <v>3</v>
      </c>
      <c r="M4125" s="11"/>
      <c r="N4125" s="24"/>
      <c r="P4125" s="32"/>
      <c r="T4125" s="19"/>
      <c r="U4125" s="3"/>
      <c r="X4125" t="str">
        <f t="shared" si="256"/>
        <v/>
      </c>
      <c r="Z4125" t="str">
        <f t="shared" si="257"/>
        <v/>
      </c>
      <c r="AB4125" s="9"/>
      <c r="AC4125" t="s">
        <v>12819</v>
      </c>
      <c r="AD4125">
        <f t="shared" si="255"/>
        <v>0</v>
      </c>
      <c r="AF4125" s="3"/>
      <c r="AH4125" s="9"/>
    </row>
    <row r="4126" spans="1:34" ht="10.95" customHeight="1" outlineLevel="1" x14ac:dyDescent="0.25">
      <c r="A4126" t="s">
        <v>5057</v>
      </c>
      <c r="C4126" s="3" t="s">
        <v>12533</v>
      </c>
      <c r="D4126" s="3">
        <v>719</v>
      </c>
      <c r="E4126" s="9">
        <v>2011</v>
      </c>
      <c r="F4126" s="7" t="s">
        <v>12822</v>
      </c>
      <c r="G4126" s="7" t="s">
        <v>5401</v>
      </c>
      <c r="H4126" s="8" t="s">
        <v>12823</v>
      </c>
      <c r="I4126" s="8" t="s">
        <v>12820</v>
      </c>
      <c r="J4126" s="19">
        <v>5</v>
      </c>
      <c r="K4126" s="19" t="s">
        <v>20093</v>
      </c>
      <c r="L4126" s="11"/>
      <c r="M4126" s="11"/>
      <c r="N4126" s="24"/>
      <c r="P4126" s="32"/>
      <c r="T4126" s="19"/>
      <c r="U4126" s="3"/>
      <c r="X4126" t="str">
        <f t="shared" si="256"/>
        <v/>
      </c>
      <c r="Z4126" t="str">
        <f t="shared" si="257"/>
        <v/>
      </c>
      <c r="AB4126" s="9"/>
      <c r="AC4126" t="s">
        <v>12823</v>
      </c>
      <c r="AD4126">
        <f t="shared" si="255"/>
        <v>0</v>
      </c>
      <c r="AF4126" s="3"/>
      <c r="AH4126" s="9"/>
    </row>
    <row r="4127" spans="1:34" ht="10.95" customHeight="1" outlineLevel="1" x14ac:dyDescent="0.25">
      <c r="A4127" t="s">
        <v>5057</v>
      </c>
      <c r="C4127" s="3" t="s">
        <v>12533</v>
      </c>
      <c r="D4127" s="3">
        <v>720</v>
      </c>
      <c r="E4127" s="9">
        <v>2011</v>
      </c>
      <c r="F4127" s="7" t="s">
        <v>12822</v>
      </c>
      <c r="G4127" s="7" t="s">
        <v>5401</v>
      </c>
      <c r="H4127" s="8" t="s">
        <v>12823</v>
      </c>
      <c r="I4127" s="8" t="s">
        <v>12820</v>
      </c>
      <c r="J4127" s="19">
        <v>5</v>
      </c>
      <c r="K4127" s="19" t="s">
        <v>20093</v>
      </c>
      <c r="L4127" s="11"/>
      <c r="M4127" s="11"/>
      <c r="N4127" s="24"/>
      <c r="P4127" s="32"/>
      <c r="T4127" s="19"/>
      <c r="U4127" s="3"/>
      <c r="X4127" t="str">
        <f t="shared" si="256"/>
        <v/>
      </c>
      <c r="Z4127" t="str">
        <f t="shared" si="257"/>
        <v/>
      </c>
      <c r="AB4127" s="9"/>
      <c r="AC4127" t="s">
        <v>12823</v>
      </c>
      <c r="AD4127">
        <f t="shared" si="255"/>
        <v>0</v>
      </c>
      <c r="AF4127" s="3"/>
      <c r="AH4127" s="9"/>
    </row>
    <row r="4128" spans="1:34" ht="10.95" customHeight="1" outlineLevel="1" x14ac:dyDescent="0.25">
      <c r="A4128" t="s">
        <v>5057</v>
      </c>
      <c r="C4128" s="3" t="s">
        <v>12533</v>
      </c>
      <c r="D4128" s="3">
        <v>721</v>
      </c>
      <c r="E4128" s="9">
        <v>2011</v>
      </c>
      <c r="F4128" s="7" t="s">
        <v>12822</v>
      </c>
      <c r="G4128" s="7" t="s">
        <v>5401</v>
      </c>
      <c r="H4128" s="8" t="s">
        <v>12823</v>
      </c>
      <c r="I4128" s="8" t="s">
        <v>12820</v>
      </c>
      <c r="J4128" s="19">
        <v>5</v>
      </c>
      <c r="K4128" s="19" t="s">
        <v>20093</v>
      </c>
      <c r="L4128" s="11"/>
      <c r="M4128" s="11"/>
      <c r="N4128" s="24"/>
      <c r="P4128" s="32"/>
      <c r="T4128" s="19"/>
      <c r="U4128" s="3"/>
      <c r="X4128" t="str">
        <f t="shared" si="256"/>
        <v/>
      </c>
      <c r="Z4128" t="str">
        <f t="shared" si="257"/>
        <v/>
      </c>
      <c r="AB4128" s="9"/>
      <c r="AC4128" t="s">
        <v>12823</v>
      </c>
      <c r="AD4128">
        <f t="shared" si="255"/>
        <v>0</v>
      </c>
      <c r="AF4128" s="3"/>
      <c r="AH4128" s="9"/>
    </row>
    <row r="4129" spans="1:34" ht="10.95" customHeight="1" outlineLevel="1" x14ac:dyDescent="0.25">
      <c r="A4129" t="s">
        <v>5057</v>
      </c>
      <c r="C4129" s="3" t="s">
        <v>12533</v>
      </c>
      <c r="D4129" s="3" t="s">
        <v>12821</v>
      </c>
      <c r="E4129" s="9">
        <v>2011</v>
      </c>
      <c r="F4129" s="7" t="s">
        <v>12824</v>
      </c>
      <c r="G4129" s="7" t="s">
        <v>5401</v>
      </c>
      <c r="H4129" s="8" t="s">
        <v>12823</v>
      </c>
      <c r="I4129" s="8" t="s">
        <v>12820</v>
      </c>
      <c r="J4129" s="19">
        <v>5</v>
      </c>
      <c r="K4129" s="19" t="s">
        <v>7736</v>
      </c>
      <c r="L4129" s="11">
        <v>8.3000000000000007</v>
      </c>
      <c r="M4129" s="11"/>
      <c r="N4129" s="24"/>
      <c r="P4129" s="32"/>
      <c r="T4129" s="19"/>
      <c r="U4129" s="3"/>
      <c r="X4129" t="str">
        <f t="shared" si="256"/>
        <v/>
      </c>
      <c r="Z4129">
        <f t="shared" si="257"/>
        <v>1</v>
      </c>
      <c r="AB4129" s="9"/>
      <c r="AC4129" t="s">
        <v>12823</v>
      </c>
      <c r="AD4129">
        <f t="shared" si="255"/>
        <v>0</v>
      </c>
      <c r="AF4129" s="3"/>
      <c r="AH4129" s="9"/>
    </row>
    <row r="4130" spans="1:34" ht="10.95" customHeight="1" outlineLevel="1" x14ac:dyDescent="0.25">
      <c r="A4130" t="s">
        <v>5057</v>
      </c>
      <c r="C4130" s="3" t="s">
        <v>12533</v>
      </c>
      <c r="D4130" s="3">
        <v>726</v>
      </c>
      <c r="E4130" s="9">
        <v>2012</v>
      </c>
      <c r="F4130" s="7" t="s">
        <v>12825</v>
      </c>
      <c r="G4130" s="7" t="s">
        <v>5401</v>
      </c>
      <c r="H4130" s="8" t="s">
        <v>12826</v>
      </c>
      <c r="I4130" s="8" t="s">
        <v>12827</v>
      </c>
      <c r="J4130" s="19">
        <v>5</v>
      </c>
      <c r="K4130" s="19" t="s">
        <v>7738</v>
      </c>
      <c r="L4130" s="11"/>
      <c r="M4130" s="11"/>
      <c r="N4130" s="24"/>
      <c r="P4130" s="32"/>
      <c r="T4130" s="19"/>
      <c r="U4130" s="3"/>
      <c r="X4130" t="str">
        <f t="shared" si="256"/>
        <v/>
      </c>
      <c r="Z4130" t="str">
        <f t="shared" si="257"/>
        <v/>
      </c>
      <c r="AB4130" s="9"/>
      <c r="AC4130" t="s">
        <v>12826</v>
      </c>
      <c r="AD4130">
        <f t="shared" si="255"/>
        <v>0</v>
      </c>
      <c r="AF4130" s="3"/>
      <c r="AH4130" s="9"/>
    </row>
    <row r="4131" spans="1:34" ht="10.95" customHeight="1" outlineLevel="1" x14ac:dyDescent="0.25">
      <c r="A4131" t="s">
        <v>5057</v>
      </c>
      <c r="C4131" s="3" t="s">
        <v>12533</v>
      </c>
      <c r="D4131" s="3">
        <v>737</v>
      </c>
      <c r="E4131" s="9">
        <v>2012</v>
      </c>
      <c r="F4131" s="7" t="s">
        <v>12753</v>
      </c>
      <c r="G4131" s="7" t="s">
        <v>5401</v>
      </c>
      <c r="H4131" s="8" t="s">
        <v>12829</v>
      </c>
      <c r="I4131" s="8" t="s">
        <v>12828</v>
      </c>
      <c r="J4131" s="19">
        <v>5</v>
      </c>
      <c r="K4131" s="19" t="s">
        <v>7738</v>
      </c>
      <c r="L4131" s="11"/>
      <c r="M4131" s="11"/>
      <c r="N4131" s="24"/>
      <c r="P4131" s="32"/>
      <c r="T4131" s="19"/>
      <c r="U4131" s="3"/>
      <c r="X4131" t="str">
        <f t="shared" si="256"/>
        <v/>
      </c>
      <c r="Z4131" t="str">
        <f t="shared" si="257"/>
        <v/>
      </c>
      <c r="AB4131" s="9"/>
      <c r="AC4131" t="s">
        <v>12829</v>
      </c>
      <c r="AD4131">
        <f t="shared" si="255"/>
        <v>0</v>
      </c>
      <c r="AF4131" s="3"/>
      <c r="AH4131" s="9"/>
    </row>
    <row r="4132" spans="1:34" ht="10.95" customHeight="1" outlineLevel="1" x14ac:dyDescent="0.25">
      <c r="A4132" t="s">
        <v>5057</v>
      </c>
      <c r="C4132" s="3" t="s">
        <v>12533</v>
      </c>
      <c r="D4132" s="3">
        <v>738</v>
      </c>
      <c r="E4132" s="9">
        <v>2012</v>
      </c>
      <c r="F4132" s="7" t="s">
        <v>12818</v>
      </c>
      <c r="G4132" s="7" t="s">
        <v>5401</v>
      </c>
      <c r="H4132" s="8" t="s">
        <v>12829</v>
      </c>
      <c r="I4132" s="8" t="s">
        <v>12828</v>
      </c>
      <c r="J4132" s="19">
        <v>5</v>
      </c>
      <c r="K4132" s="19" t="s">
        <v>7738</v>
      </c>
      <c r="L4132" s="11"/>
      <c r="M4132" s="11"/>
      <c r="N4132" s="24"/>
      <c r="P4132" s="32"/>
      <c r="T4132" s="19"/>
      <c r="U4132" s="3"/>
      <c r="X4132" t="str">
        <f t="shared" si="256"/>
        <v/>
      </c>
      <c r="Z4132" t="str">
        <f t="shared" si="257"/>
        <v/>
      </c>
      <c r="AB4132" s="9"/>
      <c r="AC4132" t="s">
        <v>12829</v>
      </c>
      <c r="AD4132">
        <f t="shared" si="255"/>
        <v>0</v>
      </c>
      <c r="AF4132" s="3"/>
      <c r="AH4132" s="9"/>
    </row>
    <row r="4133" spans="1:34" ht="10.95" customHeight="1" outlineLevel="1" x14ac:dyDescent="0.25">
      <c r="A4133" t="s">
        <v>5057</v>
      </c>
      <c r="C4133" s="3" t="s">
        <v>12533</v>
      </c>
      <c r="D4133" s="3">
        <v>788</v>
      </c>
      <c r="E4133" s="9">
        <v>2014</v>
      </c>
      <c r="F4133" s="7" t="s">
        <v>12831</v>
      </c>
      <c r="G4133" s="7" t="s">
        <v>5401</v>
      </c>
      <c r="H4133" s="8" t="s">
        <v>12834</v>
      </c>
      <c r="I4133" s="8" t="s">
        <v>12830</v>
      </c>
      <c r="J4133" s="19">
        <v>5</v>
      </c>
      <c r="K4133" s="19" t="s">
        <v>7738</v>
      </c>
      <c r="L4133" s="11"/>
      <c r="M4133" s="11"/>
      <c r="N4133" s="24"/>
      <c r="P4133" s="32"/>
      <c r="T4133" s="19"/>
      <c r="U4133" s="3"/>
      <c r="X4133" t="str">
        <f t="shared" si="256"/>
        <v/>
      </c>
      <c r="Z4133" t="str">
        <f t="shared" si="257"/>
        <v/>
      </c>
      <c r="AB4133" s="9"/>
      <c r="AC4133" t="s">
        <v>12834</v>
      </c>
      <c r="AD4133">
        <f t="shared" si="255"/>
        <v>0</v>
      </c>
      <c r="AF4133" s="3"/>
      <c r="AH4133" s="9"/>
    </row>
    <row r="4134" spans="1:34" ht="10.95" customHeight="1" outlineLevel="1" x14ac:dyDescent="0.25">
      <c r="A4134" t="s">
        <v>5057</v>
      </c>
      <c r="C4134" s="3" t="s">
        <v>12533</v>
      </c>
      <c r="D4134" s="3">
        <v>789</v>
      </c>
      <c r="E4134" s="9">
        <v>2014</v>
      </c>
      <c r="F4134" s="7" t="s">
        <v>12832</v>
      </c>
      <c r="G4134" s="7" t="s">
        <v>5401</v>
      </c>
      <c r="H4134" s="8" t="s">
        <v>12834</v>
      </c>
      <c r="I4134" s="8" t="s">
        <v>12830</v>
      </c>
      <c r="J4134" s="19">
        <v>5</v>
      </c>
      <c r="K4134" s="19" t="s">
        <v>7738</v>
      </c>
      <c r="L4134" s="11"/>
      <c r="M4134" s="11"/>
      <c r="N4134" s="24"/>
      <c r="P4134" s="32"/>
      <c r="T4134" s="19"/>
      <c r="U4134" s="3"/>
      <c r="X4134" t="str">
        <f t="shared" si="256"/>
        <v/>
      </c>
      <c r="Z4134" t="str">
        <f t="shared" si="257"/>
        <v/>
      </c>
      <c r="AB4134" s="9"/>
      <c r="AC4134" t="s">
        <v>12834</v>
      </c>
      <c r="AD4134">
        <f t="shared" si="255"/>
        <v>0</v>
      </c>
      <c r="AF4134" s="3"/>
      <c r="AH4134" s="9"/>
    </row>
    <row r="4135" spans="1:34" ht="10.95" customHeight="1" outlineLevel="1" x14ac:dyDescent="0.25">
      <c r="A4135" t="s">
        <v>5057</v>
      </c>
      <c r="C4135" s="3" t="s">
        <v>12533</v>
      </c>
      <c r="D4135" s="3">
        <v>790</v>
      </c>
      <c r="E4135" s="9">
        <v>2014</v>
      </c>
      <c r="F4135" s="7" t="s">
        <v>12833</v>
      </c>
      <c r="G4135" s="7" t="s">
        <v>5401</v>
      </c>
      <c r="H4135" s="8" t="s">
        <v>12834</v>
      </c>
      <c r="I4135" s="8" t="s">
        <v>12830</v>
      </c>
      <c r="J4135" s="19">
        <v>5</v>
      </c>
      <c r="K4135" s="19" t="s">
        <v>7738</v>
      </c>
      <c r="L4135" s="11"/>
      <c r="M4135" s="11"/>
      <c r="N4135" s="24"/>
      <c r="P4135" s="32"/>
      <c r="T4135" s="19"/>
      <c r="U4135" s="3"/>
      <c r="X4135" t="str">
        <f t="shared" si="256"/>
        <v/>
      </c>
      <c r="Z4135" t="str">
        <f t="shared" si="257"/>
        <v/>
      </c>
      <c r="AB4135" s="9"/>
      <c r="AC4135" t="s">
        <v>12834</v>
      </c>
      <c r="AD4135">
        <f t="shared" si="255"/>
        <v>0</v>
      </c>
      <c r="AF4135" s="3"/>
      <c r="AH4135" s="9"/>
    </row>
    <row r="4136" spans="1:34" ht="10.95" customHeight="1" outlineLevel="1" x14ac:dyDescent="0.25">
      <c r="A4136" t="s">
        <v>5057</v>
      </c>
      <c r="C4136" s="3" t="s">
        <v>12533</v>
      </c>
      <c r="D4136" s="3">
        <v>804</v>
      </c>
      <c r="E4136" s="9">
        <v>2015</v>
      </c>
      <c r="F4136" s="7" t="s">
        <v>12841</v>
      </c>
      <c r="G4136" s="7" t="s">
        <v>5401</v>
      </c>
      <c r="H4136" s="8" t="s">
        <v>12842</v>
      </c>
      <c r="I4136" s="8" t="s">
        <v>12835</v>
      </c>
      <c r="J4136" s="19">
        <v>5</v>
      </c>
      <c r="K4136" s="19" t="s">
        <v>7738</v>
      </c>
      <c r="L4136" s="11"/>
      <c r="M4136" s="11"/>
      <c r="N4136" s="24"/>
      <c r="P4136" s="32"/>
      <c r="T4136" s="19"/>
      <c r="U4136" s="3"/>
      <c r="X4136" t="str">
        <f t="shared" si="256"/>
        <v/>
      </c>
      <c r="Z4136" t="str">
        <f t="shared" si="257"/>
        <v/>
      </c>
      <c r="AB4136" s="9"/>
      <c r="AC4136" t="s">
        <v>12842</v>
      </c>
      <c r="AD4136">
        <f t="shared" si="255"/>
        <v>0</v>
      </c>
      <c r="AF4136" s="3"/>
      <c r="AH4136" s="9"/>
    </row>
    <row r="4137" spans="1:34" ht="10.95" customHeight="1" outlineLevel="1" x14ac:dyDescent="0.25">
      <c r="A4137" t="s">
        <v>5057</v>
      </c>
      <c r="C4137" s="3" t="s">
        <v>12533</v>
      </c>
      <c r="D4137" s="3">
        <v>805</v>
      </c>
      <c r="E4137" s="9">
        <v>2015</v>
      </c>
      <c r="F4137" s="7" t="s">
        <v>12841</v>
      </c>
      <c r="G4137" s="7" t="s">
        <v>5401</v>
      </c>
      <c r="H4137" s="8" t="s">
        <v>12842</v>
      </c>
      <c r="I4137" s="8" t="s">
        <v>12836</v>
      </c>
      <c r="J4137" s="19">
        <v>5</v>
      </c>
      <c r="K4137" s="19" t="s">
        <v>7738</v>
      </c>
      <c r="L4137" s="11"/>
      <c r="M4137" s="11"/>
      <c r="N4137" s="24"/>
      <c r="P4137" s="32"/>
      <c r="T4137" s="19"/>
      <c r="U4137" s="3"/>
      <c r="X4137" t="str">
        <f t="shared" si="256"/>
        <v/>
      </c>
      <c r="Z4137" t="str">
        <f t="shared" si="257"/>
        <v/>
      </c>
      <c r="AB4137" s="9"/>
      <c r="AC4137" t="s">
        <v>12842</v>
      </c>
      <c r="AD4137">
        <f t="shared" si="255"/>
        <v>0</v>
      </c>
      <c r="AF4137" s="3"/>
      <c r="AH4137" s="9"/>
    </row>
    <row r="4138" spans="1:34" ht="10.95" customHeight="1" outlineLevel="1" x14ac:dyDescent="0.25">
      <c r="A4138" t="s">
        <v>5057</v>
      </c>
      <c r="C4138" s="3" t="s">
        <v>12533</v>
      </c>
      <c r="D4138" s="3">
        <v>806</v>
      </c>
      <c r="E4138" s="9">
        <v>2015</v>
      </c>
      <c r="F4138" s="7" t="s">
        <v>12841</v>
      </c>
      <c r="G4138" s="7" t="s">
        <v>5401</v>
      </c>
      <c r="H4138" s="8" t="s">
        <v>12842</v>
      </c>
      <c r="I4138" s="8" t="s">
        <v>12837</v>
      </c>
      <c r="J4138" s="19">
        <v>5</v>
      </c>
      <c r="K4138" s="19" t="s">
        <v>7738</v>
      </c>
      <c r="L4138" s="11"/>
      <c r="M4138" s="11"/>
      <c r="N4138" s="24"/>
      <c r="P4138" s="32"/>
      <c r="T4138" s="19"/>
      <c r="U4138" s="3"/>
      <c r="X4138" t="str">
        <f t="shared" si="256"/>
        <v/>
      </c>
      <c r="Z4138" t="str">
        <f t="shared" si="257"/>
        <v/>
      </c>
      <c r="AB4138" s="9"/>
      <c r="AC4138" t="s">
        <v>12842</v>
      </c>
      <c r="AD4138">
        <f t="shared" ref="AD4138:AD4163" si="258">COUNTIF(H4138,"*Fuji*")</f>
        <v>0</v>
      </c>
      <c r="AF4138" s="3"/>
      <c r="AH4138" s="9"/>
    </row>
    <row r="4139" spans="1:34" ht="10.95" customHeight="1" outlineLevel="1" x14ac:dyDescent="0.25">
      <c r="A4139" t="s">
        <v>5057</v>
      </c>
      <c r="C4139" s="3" t="s">
        <v>12533</v>
      </c>
      <c r="D4139" s="3">
        <v>807</v>
      </c>
      <c r="E4139" s="9">
        <v>2015</v>
      </c>
      <c r="F4139" s="7" t="s">
        <v>12841</v>
      </c>
      <c r="G4139" s="7" t="s">
        <v>5401</v>
      </c>
      <c r="H4139" s="8" t="s">
        <v>12842</v>
      </c>
      <c r="I4139" s="8" t="s">
        <v>12838</v>
      </c>
      <c r="J4139" s="19">
        <v>5</v>
      </c>
      <c r="K4139" s="19" t="s">
        <v>7738</v>
      </c>
      <c r="L4139" s="11"/>
      <c r="M4139" s="11"/>
      <c r="N4139" s="24"/>
      <c r="P4139" s="32"/>
      <c r="T4139" s="19"/>
      <c r="U4139" s="3"/>
      <c r="X4139" t="str">
        <f t="shared" si="256"/>
        <v/>
      </c>
      <c r="Z4139" t="str">
        <f t="shared" si="257"/>
        <v/>
      </c>
      <c r="AB4139" s="9"/>
      <c r="AC4139" t="s">
        <v>12842</v>
      </c>
      <c r="AD4139">
        <f t="shared" si="258"/>
        <v>0</v>
      </c>
      <c r="AF4139" s="3"/>
      <c r="AH4139" s="9"/>
    </row>
    <row r="4140" spans="1:34" ht="10.95" customHeight="1" outlineLevel="1" x14ac:dyDescent="0.25">
      <c r="A4140" t="s">
        <v>5057</v>
      </c>
      <c r="C4140" s="3" t="s">
        <v>12533</v>
      </c>
      <c r="D4140" s="3" t="s">
        <v>12840</v>
      </c>
      <c r="E4140" s="9">
        <v>2015</v>
      </c>
      <c r="F4140" s="7" t="s">
        <v>12841</v>
      </c>
      <c r="G4140" s="7" t="s">
        <v>5401</v>
      </c>
      <c r="H4140" s="8" t="s">
        <v>12842</v>
      </c>
      <c r="I4140" s="8" t="s">
        <v>12839</v>
      </c>
      <c r="J4140" s="19">
        <v>5</v>
      </c>
      <c r="K4140" s="19" t="s">
        <v>7738</v>
      </c>
      <c r="L4140" s="11"/>
      <c r="M4140" s="11"/>
      <c r="N4140" s="24"/>
      <c r="P4140" s="32"/>
      <c r="T4140" s="19"/>
      <c r="U4140" s="3"/>
      <c r="X4140" t="str">
        <f t="shared" si="256"/>
        <v/>
      </c>
      <c r="Z4140" t="str">
        <f t="shared" si="257"/>
        <v/>
      </c>
      <c r="AB4140" s="9"/>
      <c r="AC4140" t="s">
        <v>12842</v>
      </c>
      <c r="AD4140">
        <f t="shared" si="258"/>
        <v>0</v>
      </c>
      <c r="AF4140" s="3"/>
      <c r="AH4140" s="9"/>
    </row>
    <row r="4141" spans="1:34" ht="10.95" customHeight="1" outlineLevel="1" x14ac:dyDescent="0.25">
      <c r="A4141" t="s">
        <v>5057</v>
      </c>
      <c r="C4141" s="3" t="s">
        <v>12533</v>
      </c>
      <c r="D4141" s="3">
        <v>808</v>
      </c>
      <c r="E4141" s="9">
        <v>2015</v>
      </c>
      <c r="F4141" s="7" t="s">
        <v>12844</v>
      </c>
      <c r="G4141" s="7" t="s">
        <v>5401</v>
      </c>
      <c r="H4141" s="8" t="s">
        <v>12848</v>
      </c>
      <c r="I4141" s="8" t="s">
        <v>12847</v>
      </c>
      <c r="J4141" s="19">
        <v>3</v>
      </c>
      <c r="K4141" s="19" t="s">
        <v>20093</v>
      </c>
      <c r="L4141" s="11"/>
      <c r="M4141" s="11"/>
      <c r="N4141" s="24"/>
      <c r="P4141" s="32"/>
      <c r="T4141" s="19"/>
      <c r="U4141" s="3"/>
      <c r="X4141" t="str">
        <f t="shared" si="256"/>
        <v/>
      </c>
      <c r="Z4141" t="str">
        <f t="shared" si="257"/>
        <v/>
      </c>
      <c r="AB4141" s="9"/>
      <c r="AC4141" t="s">
        <v>12848</v>
      </c>
      <c r="AD4141">
        <f t="shared" si="258"/>
        <v>0</v>
      </c>
      <c r="AF4141" s="3"/>
      <c r="AH4141" s="9"/>
    </row>
    <row r="4142" spans="1:34" ht="10.95" customHeight="1" outlineLevel="1" x14ac:dyDescent="0.25">
      <c r="A4142" t="s">
        <v>5057</v>
      </c>
      <c r="C4142" s="3" t="s">
        <v>12533</v>
      </c>
      <c r="D4142" s="3">
        <v>809</v>
      </c>
      <c r="E4142" s="9">
        <v>2015</v>
      </c>
      <c r="F4142" s="7" t="s">
        <v>12845</v>
      </c>
      <c r="G4142" s="7" t="s">
        <v>5401</v>
      </c>
      <c r="H4142" s="8" t="s">
        <v>12848</v>
      </c>
      <c r="I4142" s="8" t="s">
        <v>12847</v>
      </c>
      <c r="J4142" s="19">
        <v>3</v>
      </c>
      <c r="K4142" s="19" t="s">
        <v>20093</v>
      </c>
      <c r="L4142" s="11"/>
      <c r="M4142" s="11"/>
      <c r="N4142" s="24"/>
      <c r="P4142" s="32"/>
      <c r="S4142">
        <v>1</v>
      </c>
      <c r="T4142" s="19"/>
      <c r="U4142" s="3"/>
      <c r="X4142" t="str">
        <f t="shared" si="256"/>
        <v/>
      </c>
      <c r="Z4142" t="str">
        <f t="shared" si="257"/>
        <v/>
      </c>
      <c r="AB4142" s="9"/>
      <c r="AC4142" t="s">
        <v>12848</v>
      </c>
      <c r="AD4142">
        <f t="shared" si="258"/>
        <v>0</v>
      </c>
      <c r="AF4142" s="3"/>
      <c r="AH4142" s="9"/>
    </row>
    <row r="4143" spans="1:34" ht="10.95" customHeight="1" outlineLevel="1" x14ac:dyDescent="0.25">
      <c r="A4143" t="s">
        <v>5057</v>
      </c>
      <c r="C4143" s="3" t="s">
        <v>12533</v>
      </c>
      <c r="D4143" s="3" t="s">
        <v>12843</v>
      </c>
      <c r="E4143" s="9">
        <v>2015</v>
      </c>
      <c r="F4143" s="7" t="s">
        <v>12846</v>
      </c>
      <c r="G4143" s="7" t="s">
        <v>5401</v>
      </c>
      <c r="H4143" s="8" t="s">
        <v>12848</v>
      </c>
      <c r="I4143" s="8" t="s">
        <v>12847</v>
      </c>
      <c r="J4143" s="19">
        <v>3</v>
      </c>
      <c r="K4143" s="19" t="s">
        <v>7736</v>
      </c>
      <c r="L4143" s="11">
        <v>14</v>
      </c>
      <c r="M4143" s="11"/>
      <c r="N4143" s="24"/>
      <c r="P4143" s="32"/>
      <c r="T4143" s="19"/>
      <c r="U4143" s="3"/>
      <c r="X4143" t="str">
        <f t="shared" si="256"/>
        <v/>
      </c>
      <c r="Z4143">
        <f t="shared" si="257"/>
        <v>1</v>
      </c>
      <c r="AB4143" s="9"/>
      <c r="AC4143" t="s">
        <v>12848</v>
      </c>
      <c r="AD4143">
        <f t="shared" si="258"/>
        <v>0</v>
      </c>
      <c r="AF4143" s="3"/>
      <c r="AH4143" s="9"/>
    </row>
    <row r="4144" spans="1:34" ht="10.95" customHeight="1" outlineLevel="1" x14ac:dyDescent="0.25">
      <c r="A4144" t="s">
        <v>5057</v>
      </c>
      <c r="C4144" s="3" t="s">
        <v>12533</v>
      </c>
      <c r="D4144" s="3" t="s">
        <v>12849</v>
      </c>
      <c r="E4144" s="9">
        <v>2015</v>
      </c>
      <c r="F4144" s="7" t="s">
        <v>12850</v>
      </c>
      <c r="G4144" s="7" t="s">
        <v>5401</v>
      </c>
      <c r="H4144" s="8" t="s">
        <v>12851</v>
      </c>
      <c r="I4144" s="8" t="s">
        <v>12852</v>
      </c>
      <c r="J4144" s="19">
        <v>5</v>
      </c>
      <c r="K4144" s="19" t="s">
        <v>7738</v>
      </c>
      <c r="L4144" s="11"/>
      <c r="M4144" s="11"/>
      <c r="N4144" s="24"/>
      <c r="P4144" s="32"/>
      <c r="T4144" s="19"/>
      <c r="U4144" s="3"/>
      <c r="X4144" t="str">
        <f t="shared" si="256"/>
        <v/>
      </c>
      <c r="Z4144">
        <f t="shared" si="257"/>
        <v>1</v>
      </c>
      <c r="AB4144" s="9"/>
      <c r="AC4144" t="s">
        <v>12851</v>
      </c>
      <c r="AD4144">
        <f t="shared" si="258"/>
        <v>0</v>
      </c>
      <c r="AF4144" s="3"/>
      <c r="AH4144" s="9"/>
    </row>
    <row r="4145" spans="1:34" ht="10.95" customHeight="1" outlineLevel="1" x14ac:dyDescent="0.25">
      <c r="A4145" t="s">
        <v>5057</v>
      </c>
      <c r="C4145" s="3" t="s">
        <v>12533</v>
      </c>
      <c r="D4145" s="3">
        <v>824</v>
      </c>
      <c r="E4145" s="9">
        <v>2016</v>
      </c>
      <c r="F4145" s="7" t="s">
        <v>12854</v>
      </c>
      <c r="G4145" s="7" t="s">
        <v>5401</v>
      </c>
      <c r="H4145" s="8" t="s">
        <v>12855</v>
      </c>
      <c r="I4145" s="8" t="s">
        <v>12853</v>
      </c>
      <c r="J4145" s="19">
        <v>5</v>
      </c>
      <c r="K4145" s="19" t="s">
        <v>7738</v>
      </c>
      <c r="L4145" s="11"/>
      <c r="M4145" s="11"/>
      <c r="N4145" s="24"/>
      <c r="P4145" s="32"/>
      <c r="T4145" s="19"/>
      <c r="U4145" s="3"/>
      <c r="X4145" t="str">
        <f t="shared" si="256"/>
        <v/>
      </c>
      <c r="Z4145" t="str">
        <f t="shared" si="257"/>
        <v/>
      </c>
      <c r="AB4145" s="9"/>
      <c r="AC4145" t="s">
        <v>12855</v>
      </c>
      <c r="AD4145">
        <f t="shared" si="258"/>
        <v>0</v>
      </c>
      <c r="AF4145" s="3"/>
      <c r="AH4145" s="9"/>
    </row>
    <row r="4146" spans="1:34" ht="10.95" customHeight="1" outlineLevel="1" x14ac:dyDescent="0.25">
      <c r="A4146" t="s">
        <v>5057</v>
      </c>
      <c r="C4146" s="3" t="s">
        <v>12533</v>
      </c>
      <c r="D4146" s="3">
        <v>825</v>
      </c>
      <c r="E4146" s="9">
        <v>2016</v>
      </c>
      <c r="F4146" s="7" t="s">
        <v>12845</v>
      </c>
      <c r="G4146" s="7" t="s">
        <v>5401</v>
      </c>
      <c r="H4146" s="8" t="s">
        <v>12855</v>
      </c>
      <c r="I4146" s="8" t="s">
        <v>12853</v>
      </c>
      <c r="J4146" s="19">
        <v>5</v>
      </c>
      <c r="K4146" s="19" t="s">
        <v>7738</v>
      </c>
      <c r="L4146" s="11"/>
      <c r="M4146" s="11"/>
      <c r="N4146" s="24"/>
      <c r="P4146" s="32"/>
      <c r="T4146" s="19"/>
      <c r="U4146" s="3"/>
      <c r="X4146" t="str">
        <f t="shared" si="256"/>
        <v/>
      </c>
      <c r="Z4146" t="str">
        <f t="shared" si="257"/>
        <v/>
      </c>
      <c r="AB4146" s="9"/>
      <c r="AC4146" t="s">
        <v>12855</v>
      </c>
      <c r="AD4146">
        <f t="shared" si="258"/>
        <v>0</v>
      </c>
      <c r="AF4146" s="3"/>
      <c r="AH4146" s="9"/>
    </row>
    <row r="4147" spans="1:34" ht="10.95" customHeight="1" outlineLevel="1" x14ac:dyDescent="0.25">
      <c r="A4147" t="s">
        <v>5057</v>
      </c>
      <c r="C4147" s="3" t="s">
        <v>12533</v>
      </c>
      <c r="D4147" s="3">
        <v>863</v>
      </c>
      <c r="E4147" s="9">
        <v>2017</v>
      </c>
      <c r="F4147" s="7" t="s">
        <v>12857</v>
      </c>
      <c r="G4147" s="7" t="s">
        <v>5401</v>
      </c>
      <c r="H4147" s="8" t="s">
        <v>12858</v>
      </c>
      <c r="I4147" s="8" t="s">
        <v>12856</v>
      </c>
      <c r="J4147" s="19">
        <v>5</v>
      </c>
      <c r="K4147" s="19" t="s">
        <v>7738</v>
      </c>
      <c r="L4147" s="11"/>
      <c r="M4147" s="11"/>
      <c r="N4147" s="24"/>
      <c r="P4147" s="32"/>
      <c r="T4147" s="19"/>
      <c r="U4147" s="3"/>
      <c r="X4147" t="str">
        <f t="shared" si="256"/>
        <v/>
      </c>
      <c r="Z4147" t="str">
        <f t="shared" si="257"/>
        <v/>
      </c>
      <c r="AB4147" s="9"/>
      <c r="AC4147" t="s">
        <v>12858</v>
      </c>
      <c r="AD4147">
        <f t="shared" si="258"/>
        <v>0</v>
      </c>
      <c r="AF4147" s="3"/>
      <c r="AH4147" s="9"/>
    </row>
    <row r="4148" spans="1:34" ht="10.95" customHeight="1" outlineLevel="1" x14ac:dyDescent="0.25">
      <c r="A4148" t="s">
        <v>5057</v>
      </c>
      <c r="C4148" s="3" t="s">
        <v>12533</v>
      </c>
      <c r="D4148" s="3">
        <v>864</v>
      </c>
      <c r="E4148" s="9">
        <v>2017</v>
      </c>
      <c r="F4148" s="7" t="s">
        <v>12844</v>
      </c>
      <c r="G4148" s="7" t="s">
        <v>5401</v>
      </c>
      <c r="H4148" s="8" t="s">
        <v>12860</v>
      </c>
      <c r="I4148" s="8" t="s">
        <v>12859</v>
      </c>
      <c r="J4148" s="19">
        <v>5</v>
      </c>
      <c r="K4148" s="19" t="s">
        <v>7738</v>
      </c>
      <c r="L4148" s="11"/>
      <c r="M4148" s="11"/>
      <c r="N4148" s="24"/>
      <c r="P4148" s="32"/>
      <c r="T4148" s="19"/>
      <c r="U4148" s="3"/>
      <c r="X4148" t="str">
        <f t="shared" si="256"/>
        <v/>
      </c>
      <c r="Z4148" t="str">
        <f t="shared" si="257"/>
        <v/>
      </c>
      <c r="AB4148" s="9"/>
      <c r="AC4148" t="s">
        <v>12860</v>
      </c>
      <c r="AD4148">
        <f t="shared" si="258"/>
        <v>0</v>
      </c>
      <c r="AF4148" s="3"/>
      <c r="AH4148" s="9"/>
    </row>
    <row r="4149" spans="1:34" ht="10.95" customHeight="1" outlineLevel="1" x14ac:dyDescent="0.25">
      <c r="A4149" t="s">
        <v>5057</v>
      </c>
      <c r="C4149" s="3" t="s">
        <v>12533</v>
      </c>
      <c r="D4149" s="3">
        <v>865</v>
      </c>
      <c r="E4149" s="9">
        <v>2017</v>
      </c>
      <c r="F4149" s="7" t="s">
        <v>12845</v>
      </c>
      <c r="G4149" s="7" t="s">
        <v>5401</v>
      </c>
      <c r="H4149" s="8" t="s">
        <v>12860</v>
      </c>
      <c r="I4149" s="8" t="s">
        <v>12859</v>
      </c>
      <c r="J4149" s="19">
        <v>5</v>
      </c>
      <c r="K4149" s="19" t="s">
        <v>7738</v>
      </c>
      <c r="L4149" s="11"/>
      <c r="M4149" s="11"/>
      <c r="N4149" s="24"/>
      <c r="P4149" s="32"/>
      <c r="T4149" s="19"/>
      <c r="U4149" s="3"/>
      <c r="X4149" t="str">
        <f t="shared" si="256"/>
        <v/>
      </c>
      <c r="Z4149" t="str">
        <f t="shared" si="257"/>
        <v/>
      </c>
      <c r="AB4149" s="9"/>
      <c r="AC4149" t="s">
        <v>12860</v>
      </c>
      <c r="AD4149">
        <f t="shared" si="258"/>
        <v>0</v>
      </c>
      <c r="AF4149" s="3"/>
      <c r="AH4149" s="9"/>
    </row>
    <row r="4150" spans="1:34" ht="10.95" customHeight="1" outlineLevel="1" x14ac:dyDescent="0.25">
      <c r="A4150" t="s">
        <v>5057</v>
      </c>
      <c r="C4150" s="3" t="s">
        <v>12533</v>
      </c>
      <c r="D4150" s="3" t="s">
        <v>12862</v>
      </c>
      <c r="E4150" s="9">
        <v>2017</v>
      </c>
      <c r="F4150" s="7" t="s">
        <v>12863</v>
      </c>
      <c r="G4150" s="7" t="s">
        <v>5401</v>
      </c>
      <c r="H4150" s="8" t="s">
        <v>12864</v>
      </c>
      <c r="I4150" s="8" t="s">
        <v>12861</v>
      </c>
      <c r="J4150" s="19">
        <v>5</v>
      </c>
      <c r="K4150" s="19" t="s">
        <v>7738</v>
      </c>
      <c r="L4150" s="11"/>
      <c r="M4150" s="11"/>
      <c r="N4150" s="24"/>
      <c r="P4150" s="32"/>
      <c r="T4150" s="19"/>
      <c r="U4150" s="3"/>
      <c r="X4150" t="str">
        <f t="shared" si="256"/>
        <v/>
      </c>
      <c r="Z4150">
        <f t="shared" si="257"/>
        <v>1</v>
      </c>
      <c r="AB4150" s="9"/>
      <c r="AC4150" t="s">
        <v>12864</v>
      </c>
      <c r="AD4150">
        <f t="shared" si="258"/>
        <v>0</v>
      </c>
      <c r="AF4150" s="3"/>
      <c r="AH4150" s="9"/>
    </row>
    <row r="4151" spans="1:34" ht="10.95" customHeight="1" outlineLevel="1" x14ac:dyDescent="0.25">
      <c r="A4151" t="s">
        <v>5057</v>
      </c>
      <c r="C4151" s="3" t="s">
        <v>12533</v>
      </c>
      <c r="D4151" s="3">
        <v>888</v>
      </c>
      <c r="E4151" s="9">
        <v>2018</v>
      </c>
      <c r="F4151" s="7" t="s">
        <v>12805</v>
      </c>
      <c r="G4151" s="7" t="s">
        <v>5401</v>
      </c>
      <c r="H4151" s="8" t="s">
        <v>12860</v>
      </c>
      <c r="I4151" s="8" t="s">
        <v>12865</v>
      </c>
      <c r="J4151" s="19">
        <v>5</v>
      </c>
      <c r="K4151" s="19" t="s">
        <v>7738</v>
      </c>
      <c r="L4151" s="11"/>
      <c r="M4151" s="11"/>
      <c r="N4151" s="24"/>
      <c r="P4151" s="32"/>
      <c r="T4151" s="19"/>
      <c r="U4151" s="3"/>
      <c r="X4151" t="str">
        <f t="shared" si="256"/>
        <v/>
      </c>
      <c r="Z4151" t="str">
        <f t="shared" si="257"/>
        <v/>
      </c>
      <c r="AB4151" s="9"/>
      <c r="AC4151" t="s">
        <v>12860</v>
      </c>
      <c r="AD4151">
        <f t="shared" si="258"/>
        <v>0</v>
      </c>
      <c r="AF4151" s="3"/>
      <c r="AH4151" s="9"/>
    </row>
    <row r="4152" spans="1:34" ht="10.95" customHeight="1" outlineLevel="1" x14ac:dyDescent="0.25">
      <c r="A4152" t="s">
        <v>5057</v>
      </c>
      <c r="C4152" s="3" t="s">
        <v>12533</v>
      </c>
      <c r="D4152" s="3">
        <v>889</v>
      </c>
      <c r="E4152" s="9">
        <v>2018</v>
      </c>
      <c r="F4152" s="7" t="s">
        <v>12783</v>
      </c>
      <c r="G4152" s="7" t="s">
        <v>5401</v>
      </c>
      <c r="H4152" s="8" t="s">
        <v>12860</v>
      </c>
      <c r="I4152" s="8" t="s">
        <v>12865</v>
      </c>
      <c r="J4152" s="19">
        <v>5</v>
      </c>
      <c r="K4152" s="19" t="s">
        <v>7738</v>
      </c>
      <c r="L4152" s="11"/>
      <c r="M4152" s="11"/>
      <c r="N4152" s="24"/>
      <c r="P4152" s="32"/>
      <c r="T4152" s="19"/>
      <c r="U4152" s="3"/>
      <c r="X4152" t="str">
        <f t="shared" si="256"/>
        <v/>
      </c>
      <c r="Z4152" t="str">
        <f t="shared" si="257"/>
        <v/>
      </c>
      <c r="AB4152" s="9"/>
      <c r="AC4152" t="s">
        <v>12860</v>
      </c>
      <c r="AD4152">
        <f t="shared" si="258"/>
        <v>0</v>
      </c>
      <c r="AF4152" s="3"/>
      <c r="AH4152" s="9"/>
    </row>
    <row r="4153" spans="1:34" ht="10.95" customHeight="1" outlineLevel="1" x14ac:dyDescent="0.25">
      <c r="A4153" t="s">
        <v>5057</v>
      </c>
      <c r="C4153" s="3" t="s">
        <v>12533</v>
      </c>
      <c r="D4153" s="3">
        <v>894</v>
      </c>
      <c r="E4153" s="9">
        <v>2018</v>
      </c>
      <c r="F4153" s="7" t="s">
        <v>12805</v>
      </c>
      <c r="G4153" s="7" t="s">
        <v>5401</v>
      </c>
      <c r="H4153" s="8" t="s">
        <v>12867</v>
      </c>
      <c r="I4153" s="8" t="s">
        <v>12866</v>
      </c>
      <c r="J4153" s="19">
        <v>5</v>
      </c>
      <c r="K4153" s="19" t="s">
        <v>7738</v>
      </c>
      <c r="L4153" s="11"/>
      <c r="M4153" s="11"/>
      <c r="N4153" s="24"/>
      <c r="P4153" s="32"/>
      <c r="T4153" s="19"/>
      <c r="U4153" s="3"/>
      <c r="X4153" t="str">
        <f t="shared" si="256"/>
        <v/>
      </c>
      <c r="Z4153" t="str">
        <f t="shared" si="257"/>
        <v/>
      </c>
      <c r="AB4153" s="9"/>
      <c r="AC4153" t="s">
        <v>12867</v>
      </c>
      <c r="AD4153">
        <f t="shared" si="258"/>
        <v>0</v>
      </c>
      <c r="AF4153" s="3"/>
      <c r="AH4153" s="9"/>
    </row>
    <row r="4154" spans="1:34" ht="10.95" customHeight="1" outlineLevel="1" x14ac:dyDescent="0.25">
      <c r="A4154" t="s">
        <v>5057</v>
      </c>
      <c r="C4154" s="3" t="s">
        <v>12533</v>
      </c>
      <c r="D4154" s="3">
        <v>896</v>
      </c>
      <c r="E4154" s="9">
        <v>2018</v>
      </c>
      <c r="F4154" s="7" t="s">
        <v>12869</v>
      </c>
      <c r="G4154" s="7" t="s">
        <v>5401</v>
      </c>
      <c r="H4154" s="8" t="s">
        <v>12871</v>
      </c>
      <c r="I4154" s="8" t="s">
        <v>12868</v>
      </c>
      <c r="J4154" s="19">
        <v>5</v>
      </c>
      <c r="K4154" s="19" t="s">
        <v>7738</v>
      </c>
      <c r="L4154" s="11"/>
      <c r="M4154" s="11"/>
      <c r="N4154" s="24"/>
      <c r="P4154" s="32"/>
      <c r="T4154" s="19"/>
      <c r="U4154" s="3"/>
      <c r="X4154" t="str">
        <f t="shared" si="256"/>
        <v/>
      </c>
      <c r="Z4154" t="str">
        <f t="shared" si="257"/>
        <v/>
      </c>
      <c r="AB4154" s="9"/>
      <c r="AC4154" t="s">
        <v>12871</v>
      </c>
      <c r="AD4154">
        <f t="shared" si="258"/>
        <v>0</v>
      </c>
      <c r="AF4154" s="3"/>
      <c r="AH4154" s="9"/>
    </row>
    <row r="4155" spans="1:34" ht="10.95" customHeight="1" outlineLevel="1" x14ac:dyDescent="0.25">
      <c r="A4155" t="s">
        <v>5057</v>
      </c>
      <c r="C4155" s="3" t="s">
        <v>12533</v>
      </c>
      <c r="D4155" s="3">
        <v>897</v>
      </c>
      <c r="E4155" s="9">
        <v>2018</v>
      </c>
      <c r="F4155" s="7" t="s">
        <v>12870</v>
      </c>
      <c r="G4155" s="7" t="s">
        <v>5401</v>
      </c>
      <c r="H4155" s="8" t="s">
        <v>12871</v>
      </c>
      <c r="I4155" s="8" t="s">
        <v>12868</v>
      </c>
      <c r="J4155" s="19">
        <v>5</v>
      </c>
      <c r="K4155" s="19" t="s">
        <v>7738</v>
      </c>
      <c r="L4155" s="11"/>
      <c r="M4155" s="11"/>
      <c r="N4155" s="24"/>
      <c r="P4155" s="32"/>
      <c r="T4155" s="19"/>
      <c r="U4155" s="3"/>
      <c r="X4155" t="str">
        <f t="shared" si="256"/>
        <v/>
      </c>
      <c r="Z4155" t="str">
        <f t="shared" si="257"/>
        <v/>
      </c>
      <c r="AB4155" s="9"/>
      <c r="AC4155" t="s">
        <v>12871</v>
      </c>
      <c r="AD4155">
        <f t="shared" si="258"/>
        <v>0</v>
      </c>
      <c r="AF4155" s="3"/>
      <c r="AH4155" s="9"/>
    </row>
    <row r="4156" spans="1:34" ht="10.95" customHeight="1" outlineLevel="1" x14ac:dyDescent="0.25">
      <c r="A4156" t="s">
        <v>5057</v>
      </c>
      <c r="C4156" s="3" t="s">
        <v>12533</v>
      </c>
      <c r="D4156" s="3">
        <v>915</v>
      </c>
      <c r="E4156" s="9">
        <v>2019</v>
      </c>
      <c r="F4156" s="7" t="s">
        <v>12845</v>
      </c>
      <c r="G4156" s="7" t="s">
        <v>5401</v>
      </c>
      <c r="H4156" s="8" t="s">
        <v>12860</v>
      </c>
      <c r="I4156" s="8" t="s">
        <v>12865</v>
      </c>
      <c r="J4156" s="19">
        <v>5</v>
      </c>
      <c r="K4156" s="19" t="s">
        <v>7738</v>
      </c>
      <c r="L4156" s="11"/>
      <c r="M4156" s="11"/>
      <c r="N4156" s="24"/>
      <c r="P4156" s="32"/>
      <c r="T4156" s="19"/>
      <c r="U4156" s="3"/>
      <c r="X4156" t="str">
        <f t="shared" si="256"/>
        <v/>
      </c>
      <c r="Z4156" t="str">
        <f t="shared" si="257"/>
        <v/>
      </c>
      <c r="AB4156" s="9"/>
      <c r="AC4156" t="s">
        <v>12860</v>
      </c>
      <c r="AD4156">
        <f t="shared" si="258"/>
        <v>0</v>
      </c>
      <c r="AF4156" s="3"/>
      <c r="AH4156" s="9"/>
    </row>
    <row r="4157" spans="1:34" ht="10.95" customHeight="1" outlineLevel="1" x14ac:dyDescent="0.25">
      <c r="A4157" t="s">
        <v>5057</v>
      </c>
      <c r="C4157" s="3" t="s">
        <v>12533</v>
      </c>
      <c r="D4157" s="3">
        <v>916</v>
      </c>
      <c r="E4157" s="9">
        <v>2019</v>
      </c>
      <c r="F4157" s="7" t="s">
        <v>12845</v>
      </c>
      <c r="G4157" s="7" t="s">
        <v>5401</v>
      </c>
      <c r="H4157" s="8" t="s">
        <v>12860</v>
      </c>
      <c r="I4157" s="8" t="s">
        <v>12865</v>
      </c>
      <c r="J4157" s="19">
        <v>5</v>
      </c>
      <c r="K4157" s="19" t="s">
        <v>7738</v>
      </c>
      <c r="L4157" s="11"/>
      <c r="M4157" s="11"/>
      <c r="N4157" s="24"/>
      <c r="P4157" s="32"/>
      <c r="T4157" s="19"/>
      <c r="U4157" s="3"/>
      <c r="X4157" t="str">
        <f t="shared" si="256"/>
        <v/>
      </c>
      <c r="Z4157" t="str">
        <f t="shared" si="257"/>
        <v/>
      </c>
      <c r="AB4157" s="9"/>
      <c r="AC4157" t="s">
        <v>12860</v>
      </c>
      <c r="AD4157">
        <f t="shared" si="258"/>
        <v>0</v>
      </c>
      <c r="AF4157" s="3"/>
      <c r="AH4157" s="9"/>
    </row>
    <row r="4158" spans="1:34" ht="10.95" customHeight="1" outlineLevel="1" x14ac:dyDescent="0.25">
      <c r="A4158" t="s">
        <v>5057</v>
      </c>
      <c r="C4158" s="3" t="s">
        <v>12533</v>
      </c>
      <c r="D4158" s="3" t="s">
        <v>12873</v>
      </c>
      <c r="E4158" s="9">
        <v>2019</v>
      </c>
      <c r="F4158" s="7" t="s">
        <v>12874</v>
      </c>
      <c r="G4158" s="7" t="s">
        <v>5401</v>
      </c>
      <c r="H4158" s="8" t="s">
        <v>12875</v>
      </c>
      <c r="I4158" s="8" t="s">
        <v>12872</v>
      </c>
      <c r="J4158" s="19">
        <v>6</v>
      </c>
      <c r="K4158" s="19" t="s">
        <v>7738</v>
      </c>
      <c r="L4158" s="11"/>
      <c r="M4158" s="11"/>
      <c r="N4158" s="24"/>
      <c r="P4158" s="32"/>
      <c r="T4158" s="19"/>
      <c r="U4158" s="3"/>
      <c r="X4158" t="str">
        <f t="shared" si="256"/>
        <v/>
      </c>
      <c r="Z4158">
        <f t="shared" si="257"/>
        <v>1</v>
      </c>
      <c r="AB4158" s="9"/>
      <c r="AC4158" t="s">
        <v>12875</v>
      </c>
      <c r="AD4158">
        <f t="shared" si="258"/>
        <v>0</v>
      </c>
      <c r="AF4158" s="3"/>
      <c r="AH4158" s="9"/>
    </row>
    <row r="4159" spans="1:34" ht="10.95" customHeight="1" outlineLevel="1" x14ac:dyDescent="0.25">
      <c r="A4159" t="s">
        <v>5057</v>
      </c>
      <c r="C4159" s="3" t="s">
        <v>12533</v>
      </c>
      <c r="D4159" s="3">
        <v>925</v>
      </c>
      <c r="E4159" s="9">
        <v>2019</v>
      </c>
      <c r="F4159" s="7" t="s">
        <v>12844</v>
      </c>
      <c r="G4159" s="7" t="s">
        <v>5401</v>
      </c>
      <c r="H4159" s="8" t="s">
        <v>12877</v>
      </c>
      <c r="I4159" s="8" t="s">
        <v>12876</v>
      </c>
      <c r="J4159" s="19">
        <v>5</v>
      </c>
      <c r="K4159" s="19" t="s">
        <v>7738</v>
      </c>
      <c r="L4159" s="11"/>
      <c r="M4159" s="11"/>
      <c r="N4159" s="24"/>
      <c r="P4159" s="32"/>
      <c r="T4159" s="19"/>
      <c r="U4159" s="3"/>
      <c r="X4159" t="str">
        <f t="shared" si="256"/>
        <v/>
      </c>
      <c r="Z4159" t="str">
        <f t="shared" si="257"/>
        <v/>
      </c>
      <c r="AB4159" s="9"/>
      <c r="AC4159" t="s">
        <v>12877</v>
      </c>
      <c r="AD4159">
        <f t="shared" si="258"/>
        <v>0</v>
      </c>
      <c r="AF4159" s="3"/>
      <c r="AH4159" s="9"/>
    </row>
    <row r="4160" spans="1:34" ht="10.95" customHeight="1" outlineLevel="1" x14ac:dyDescent="0.25">
      <c r="A4160" t="s">
        <v>5057</v>
      </c>
      <c r="C4160" s="3" t="s">
        <v>12533</v>
      </c>
      <c r="D4160" s="3">
        <v>945</v>
      </c>
      <c r="E4160" s="9">
        <v>2020</v>
      </c>
      <c r="F4160" s="7" t="s">
        <v>12844</v>
      </c>
      <c r="G4160" s="7" t="s">
        <v>5401</v>
      </c>
      <c r="H4160" s="8" t="s">
        <v>12878</v>
      </c>
      <c r="I4160" s="8" t="s">
        <v>8834</v>
      </c>
      <c r="J4160" s="19">
        <v>5</v>
      </c>
      <c r="K4160" s="19" t="s">
        <v>7738</v>
      </c>
      <c r="L4160" s="11"/>
      <c r="M4160" s="11"/>
      <c r="N4160" s="24"/>
      <c r="P4160" s="32"/>
      <c r="T4160" s="19"/>
      <c r="U4160" s="3"/>
      <c r="X4160" t="str">
        <f t="shared" si="256"/>
        <v/>
      </c>
      <c r="Z4160" t="str">
        <f t="shared" si="257"/>
        <v/>
      </c>
      <c r="AB4160" s="9"/>
      <c r="AC4160" t="s">
        <v>12878</v>
      </c>
      <c r="AD4160">
        <f t="shared" si="258"/>
        <v>0</v>
      </c>
      <c r="AF4160" s="3"/>
      <c r="AH4160" s="9"/>
    </row>
    <row r="4161" spans="1:48" ht="10.95" customHeight="1" outlineLevel="1" x14ac:dyDescent="0.25">
      <c r="A4161" t="s">
        <v>5057</v>
      </c>
      <c r="C4161" s="3" t="s">
        <v>12533</v>
      </c>
      <c r="D4161" s="3">
        <v>946</v>
      </c>
      <c r="E4161" s="9">
        <v>2020</v>
      </c>
      <c r="F4161" s="7" t="s">
        <v>12783</v>
      </c>
      <c r="G4161" s="7" t="s">
        <v>5401</v>
      </c>
      <c r="H4161" s="8" t="s">
        <v>12878</v>
      </c>
      <c r="I4161" s="8" t="s">
        <v>8834</v>
      </c>
      <c r="J4161" s="19">
        <v>5</v>
      </c>
      <c r="K4161" s="19" t="s">
        <v>7738</v>
      </c>
      <c r="L4161" s="11"/>
      <c r="M4161" s="11"/>
      <c r="N4161" s="24"/>
      <c r="P4161" s="32"/>
      <c r="T4161" s="19"/>
      <c r="U4161" s="3"/>
      <c r="X4161" t="str">
        <f t="shared" si="256"/>
        <v/>
      </c>
      <c r="Z4161" t="str">
        <f t="shared" si="257"/>
        <v/>
      </c>
      <c r="AB4161" s="9"/>
      <c r="AC4161" t="s">
        <v>12878</v>
      </c>
      <c r="AD4161">
        <f t="shared" si="258"/>
        <v>0</v>
      </c>
      <c r="AF4161" s="3"/>
      <c r="AH4161" s="9"/>
    </row>
    <row r="4162" spans="1:48" ht="10.95" customHeight="1" outlineLevel="1" x14ac:dyDescent="0.25">
      <c r="A4162" t="s">
        <v>5057</v>
      </c>
      <c r="C4162" s="3" t="s">
        <v>12533</v>
      </c>
      <c r="D4162" s="3">
        <v>962</v>
      </c>
      <c r="E4162" s="9">
        <v>2021</v>
      </c>
      <c r="F4162" s="7" t="s">
        <v>12844</v>
      </c>
      <c r="G4162" s="7" t="s">
        <v>5401</v>
      </c>
      <c r="H4162" s="8" t="s">
        <v>12881</v>
      </c>
      <c r="I4162" s="8" t="s">
        <v>12879</v>
      </c>
      <c r="J4162" s="19">
        <v>3</v>
      </c>
      <c r="K4162" s="19" t="s">
        <v>7738</v>
      </c>
      <c r="L4162" s="11"/>
      <c r="M4162" s="11"/>
      <c r="N4162" s="24"/>
      <c r="P4162" s="32"/>
      <c r="T4162" s="19"/>
      <c r="U4162" s="3"/>
      <c r="X4162" t="str">
        <f t="shared" ref="X4162:X4225" si="259">IF(COUNTIF(F4162,"*fdc*"),1,"")</f>
        <v/>
      </c>
      <c r="Z4162" t="str">
        <f t="shared" ref="Z4162:Z4225" si="260">IF(COUNTIF(F4162,"*s/s*"),1,"")</f>
        <v/>
      </c>
      <c r="AB4162" s="9"/>
      <c r="AC4162" t="s">
        <v>12881</v>
      </c>
      <c r="AD4162">
        <f t="shared" si="258"/>
        <v>0</v>
      </c>
      <c r="AF4162" s="3"/>
      <c r="AH4162" s="9"/>
    </row>
    <row r="4163" spans="1:48" ht="10.95" customHeight="1" outlineLevel="1" x14ac:dyDescent="0.25">
      <c r="A4163" t="s">
        <v>5057</v>
      </c>
      <c r="C4163" s="3" t="s">
        <v>12533</v>
      </c>
      <c r="D4163" s="3">
        <v>963</v>
      </c>
      <c r="E4163" s="9">
        <v>2021</v>
      </c>
      <c r="F4163" s="7" t="s">
        <v>12880</v>
      </c>
      <c r="G4163" s="7" t="s">
        <v>5401</v>
      </c>
      <c r="H4163" s="8" t="s">
        <v>12882</v>
      </c>
      <c r="I4163" s="8" t="s">
        <v>12879</v>
      </c>
      <c r="J4163" s="19">
        <v>5</v>
      </c>
      <c r="K4163" s="19" t="s">
        <v>7738</v>
      </c>
      <c r="L4163" s="11"/>
      <c r="M4163" s="11"/>
      <c r="N4163" s="24"/>
      <c r="P4163" s="32"/>
      <c r="T4163" s="19"/>
      <c r="U4163" s="3"/>
      <c r="X4163" t="str">
        <f t="shared" si="259"/>
        <v/>
      </c>
      <c r="Z4163" t="str">
        <f t="shared" si="260"/>
        <v/>
      </c>
      <c r="AB4163" s="9"/>
      <c r="AC4163" t="s">
        <v>12882</v>
      </c>
      <c r="AD4163">
        <f t="shared" si="258"/>
        <v>0</v>
      </c>
      <c r="AF4163" s="3"/>
      <c r="AH4163" s="9"/>
    </row>
    <row r="4164" spans="1:48" ht="10.95" customHeight="1" x14ac:dyDescent="0.25">
      <c r="A4164" s="6" t="s">
        <v>9815</v>
      </c>
      <c r="B4164" t="s">
        <v>12015</v>
      </c>
      <c r="C4164" s="3" t="s">
        <v>11994</v>
      </c>
      <c r="E4164" s="9"/>
      <c r="F4164" s="7"/>
      <c r="G4164" s="7"/>
      <c r="H4164" s="8"/>
      <c r="I4164" s="8"/>
      <c r="J4164" s="19"/>
      <c r="K4164" s="19"/>
      <c r="L4164" s="11"/>
      <c r="M4164" s="11">
        <f>SUM(L4165:L4167)</f>
        <v>2.0999999999999996</v>
      </c>
      <c r="N4164" s="24">
        <v>282</v>
      </c>
      <c r="O4164">
        <f>COUNTIF(K4165:K4167,"*")</f>
        <v>3</v>
      </c>
      <c r="P4164" s="32">
        <f>O4164/N4164</f>
        <v>1.0638297872340425E-2</v>
      </c>
      <c r="Q4164">
        <f>COUNTIF(K4165:K4167,"Y")+COUNTIF(K4165:K4167,"S")</f>
        <v>3</v>
      </c>
      <c r="T4164" s="20" t="s">
        <v>7738</v>
      </c>
      <c r="U4164" s="3"/>
      <c r="V4164" t="s">
        <v>18650</v>
      </c>
      <c r="X4164" t="str">
        <f t="shared" si="259"/>
        <v/>
      </c>
      <c r="Z4164" t="str">
        <f t="shared" si="260"/>
        <v/>
      </c>
      <c r="AB4164" s="9"/>
      <c r="AE4164">
        <f>COUNTIF(AD4165:AD4167,"1")</f>
        <v>0</v>
      </c>
      <c r="AF4164" s="3"/>
      <c r="AH4164" s="9"/>
      <c r="AI4164">
        <f>COUNTIF($J4165:$J4167,"1")-COUNTIFS($J4165:$J4167,"1",$K4165:$K4167,"V")</f>
        <v>2</v>
      </c>
      <c r="AJ4164">
        <f>COUNTIFS($J4165:$J4167,"1",$K4165:$K4167,"Y")+COUNTIFS($J4165:$J4167,"1",$K4165:$K4167,"s")</f>
        <v>2</v>
      </c>
      <c r="AK4164">
        <f>COUNTIF($J4165:$J4167,"2")-COUNTIFS($J4165:$J4167,"2",$K4165:$K4167,"V")</f>
        <v>0</v>
      </c>
      <c r="AL4164">
        <f>COUNTIFS($J4165:$J4167,"2",$K4165:$K4167,"Y")+COUNTIFS($J4165:$J4167,"2",$K4165:$K4167,"s")</f>
        <v>0</v>
      </c>
      <c r="AM4164">
        <f>COUNTIF($J4165:$J4167,"3")-COUNTIFS($J4165:$J4167,"3",$K4165:$K4167,"V")</f>
        <v>0</v>
      </c>
      <c r="AN4164">
        <f>COUNTIFS($J4165:$J4167,"3",$K4165:$K4167,"Y")+COUNTIFS($J4165:$J4167,"3",$K4165:$K4167,"s")</f>
        <v>0</v>
      </c>
      <c r="AO4164">
        <f>COUNTIF($J4165:$J4167,"4")-COUNTIFS($J4165:$J4167,"4",$K4165:$K4167,"V")</f>
        <v>0</v>
      </c>
      <c r="AP4164">
        <f>COUNTIFS($J4165:$J4167,"4",$K4165:$K4167,"Y")+COUNTIFS($J4165:$J4167,"4",$K4165:$K4167,"s")</f>
        <v>0</v>
      </c>
      <c r="AQ4164">
        <f>COUNTIF($J4165:$J4167,"5")-COUNTIFS($J4165:$J4167,"5",$K4165:$K4167,"V")</f>
        <v>0</v>
      </c>
      <c r="AR4164">
        <f>COUNTIFS($J4165:$J4167,"5",$K4165:$K4167,"Y")+COUNTIFS($J4165:$J4167,"5",$K4165:$K4167,"s")</f>
        <v>0</v>
      </c>
      <c r="AS4164">
        <f>COUNTIF($J4165:$J4167,"6")-COUNTIFS($J4165:$J4167,"6",$K4165:$K4167,"V")</f>
        <v>1</v>
      </c>
      <c r="AT4164">
        <f>COUNTIFS($J4165:$J4167,"6",$K4165:$K4167,"Y")+COUNTIFS($J4165:$J4167,"6",$K4165:$K4167,"s")</f>
        <v>1</v>
      </c>
      <c r="AU4164">
        <f>COUNTIF($J4165:$J4167,"7")-COUNTIFS($J4165:$J4167,"7",$K4165:$K4167,"V")</f>
        <v>0</v>
      </c>
      <c r="AV4164">
        <f>COUNTIFS($J4165:$J4167,"7",$K4165:$K4167,"Y")+COUNTIFS($J4165:$J4167,"7",$K4165:$K4167,"s")</f>
        <v>0</v>
      </c>
    </row>
    <row r="4165" spans="1:48" ht="10.95" customHeight="1" outlineLevel="1" x14ac:dyDescent="0.25">
      <c r="A4165" t="s">
        <v>5439</v>
      </c>
      <c r="C4165" s="3" t="s">
        <v>11994</v>
      </c>
      <c r="D4165" s="3">
        <v>214</v>
      </c>
      <c r="E4165" s="9">
        <v>1961</v>
      </c>
      <c r="F4165" s="10" t="s">
        <v>5143</v>
      </c>
      <c r="G4165" s="7" t="s">
        <v>767</v>
      </c>
      <c r="H4165" s="8" t="s">
        <v>768</v>
      </c>
      <c r="I4165" s="8" t="s">
        <v>9814</v>
      </c>
      <c r="J4165" s="19">
        <v>6</v>
      </c>
      <c r="K4165" s="19" t="s">
        <v>7736</v>
      </c>
      <c r="L4165" s="11">
        <v>0.7</v>
      </c>
      <c r="M4165" s="11"/>
      <c r="N4165" s="24"/>
      <c r="P4165" s="32"/>
      <c r="T4165" s="19"/>
      <c r="U4165" s="3">
        <v>192</v>
      </c>
      <c r="X4165" t="str">
        <f t="shared" si="259"/>
        <v/>
      </c>
      <c r="Z4165" t="str">
        <f t="shared" si="260"/>
        <v/>
      </c>
      <c r="AB4165" s="9"/>
      <c r="AC4165" t="s">
        <v>768</v>
      </c>
      <c r="AD4165">
        <f>COUNTIF(H4165,"*Fuji*")</f>
        <v>0</v>
      </c>
      <c r="AF4165" s="3"/>
      <c r="AG4165" t="s">
        <v>769</v>
      </c>
      <c r="AH4165" s="9" t="s">
        <v>4613</v>
      </c>
    </row>
    <row r="4166" spans="1:48" ht="10.95" customHeight="1" outlineLevel="1" x14ac:dyDescent="0.25">
      <c r="A4166" t="s">
        <v>5439</v>
      </c>
      <c r="C4166" s="3" t="s">
        <v>11994</v>
      </c>
      <c r="D4166" s="3">
        <v>215</v>
      </c>
      <c r="E4166" s="9">
        <v>1961</v>
      </c>
      <c r="F4166" s="7" t="s">
        <v>3424</v>
      </c>
      <c r="G4166" s="7" t="s">
        <v>2188</v>
      </c>
      <c r="H4166" s="8" t="s">
        <v>3421</v>
      </c>
      <c r="I4166" s="8" t="s">
        <v>9814</v>
      </c>
      <c r="J4166" s="19">
        <v>1</v>
      </c>
      <c r="K4166" s="19" t="s">
        <v>7736</v>
      </c>
      <c r="L4166" s="11">
        <v>0.7</v>
      </c>
      <c r="M4166" s="11"/>
      <c r="N4166" s="24"/>
      <c r="P4166" s="32"/>
      <c r="S4166">
        <v>1</v>
      </c>
      <c r="T4166" s="19"/>
      <c r="U4166" s="3">
        <v>193</v>
      </c>
      <c r="X4166" t="str">
        <f t="shared" si="259"/>
        <v/>
      </c>
      <c r="Z4166" t="str">
        <f t="shared" si="260"/>
        <v/>
      </c>
      <c r="AB4166" s="9"/>
      <c r="AC4166" t="s">
        <v>3421</v>
      </c>
      <c r="AD4166">
        <f>COUNTIF(H4166,"*Fuji*")</f>
        <v>0</v>
      </c>
      <c r="AF4166" s="3"/>
      <c r="AG4166" t="s">
        <v>769</v>
      </c>
      <c r="AH4166" s="9" t="s">
        <v>4613</v>
      </c>
    </row>
    <row r="4167" spans="1:48" ht="10.95" customHeight="1" outlineLevel="1" x14ac:dyDescent="0.25">
      <c r="A4167" t="s">
        <v>5439</v>
      </c>
      <c r="C4167" s="3" t="s">
        <v>11994</v>
      </c>
      <c r="D4167" s="3">
        <v>217</v>
      </c>
      <c r="E4167" s="9">
        <v>1961</v>
      </c>
      <c r="F4167" s="7" t="s">
        <v>1101</v>
      </c>
      <c r="G4167" s="7" t="s">
        <v>5483</v>
      </c>
      <c r="H4167" s="8" t="s">
        <v>2520</v>
      </c>
      <c r="I4167" s="8" t="s">
        <v>9814</v>
      </c>
      <c r="J4167" s="19">
        <v>1</v>
      </c>
      <c r="K4167" s="19" t="s">
        <v>7736</v>
      </c>
      <c r="L4167" s="11">
        <v>0.7</v>
      </c>
      <c r="M4167" s="11"/>
      <c r="N4167" s="24"/>
      <c r="P4167" s="32"/>
      <c r="T4167" s="19"/>
      <c r="U4167" s="3">
        <v>195</v>
      </c>
      <c r="X4167" t="str">
        <f t="shared" si="259"/>
        <v/>
      </c>
      <c r="Z4167" t="str">
        <f t="shared" si="260"/>
        <v/>
      </c>
      <c r="AB4167" s="9"/>
      <c r="AC4167" t="s">
        <v>2520</v>
      </c>
      <c r="AD4167">
        <f>COUNTIF(H4167,"*Fuji*")</f>
        <v>0</v>
      </c>
      <c r="AF4167" s="3"/>
      <c r="AG4167" t="s">
        <v>769</v>
      </c>
      <c r="AH4167" s="9" t="s">
        <v>4613</v>
      </c>
    </row>
    <row r="4168" spans="1:48" ht="10.95" customHeight="1" x14ac:dyDescent="0.25">
      <c r="A4168" t="s">
        <v>14989</v>
      </c>
      <c r="B4168" t="s">
        <v>14925</v>
      </c>
      <c r="C4168" s="3" t="s">
        <v>12466</v>
      </c>
      <c r="E4168" s="9"/>
      <c r="F4168" s="7"/>
      <c r="G4168" s="7"/>
      <c r="H4168" s="8"/>
      <c r="I4168" s="8"/>
      <c r="J4168" s="19"/>
      <c r="K4168" s="19"/>
      <c r="L4168" s="11"/>
      <c r="M4168" s="11">
        <f>SUM(L4169:L4235)</f>
        <v>89.749999999999986</v>
      </c>
      <c r="N4168" s="24">
        <v>1566</v>
      </c>
      <c r="O4168">
        <f>COUNTIF(K4169:K4235,"*")</f>
        <v>67</v>
      </c>
      <c r="P4168" s="32">
        <f>O4168/N4168</f>
        <v>4.2784163473818644E-2</v>
      </c>
      <c r="Q4168">
        <f>COUNTIF(K4169:K4235,"Y")+COUNTIF(K4169:K4235,"S")</f>
        <v>43</v>
      </c>
      <c r="T4168" s="19" t="s">
        <v>7736</v>
      </c>
      <c r="U4168" s="3"/>
      <c r="V4168" t="s">
        <v>18410</v>
      </c>
      <c r="X4168" t="str">
        <f t="shared" si="259"/>
        <v/>
      </c>
      <c r="Z4168" t="str">
        <f t="shared" si="260"/>
        <v/>
      </c>
      <c r="AB4168" s="9"/>
      <c r="AE4168">
        <f>COUNTIF(AD4169:AD4235,"1")</f>
        <v>0</v>
      </c>
      <c r="AF4168" s="3"/>
      <c r="AH4168" s="9"/>
      <c r="AI4168">
        <f>COUNTIF($J4169:$J4235,"1")-COUNTIFS($J4169:$J4235,"1",$K4169:$K4235,"V")</f>
        <v>0</v>
      </c>
      <c r="AJ4168">
        <f>COUNTIFS($J4169:$J4235,"1",$K4169:$K4235,"Y")+COUNTIFS($J4169:$J4235,"1",$K4169:$K4235,"s")</f>
        <v>0</v>
      </c>
      <c r="AK4168">
        <f>COUNTIF($J4169:$J4235,"2")-COUNTIFS($J4169:$J4235,"2",$K4169:$K4235,"V")</f>
        <v>0</v>
      </c>
      <c r="AL4168">
        <f>COUNTIFS($J4169:$J4235,"2",$K4169:$K4235,"Y")+COUNTIFS($J4169:$J4235,"2",$K4169:$K4235,"s")</f>
        <v>0</v>
      </c>
      <c r="AM4168">
        <f>COUNTIF($J4169:$J4235,"3")-COUNTIFS($J4169:$J4235,"3",$K4169:$K4235,"V")</f>
        <v>7</v>
      </c>
      <c r="AN4168">
        <f>COUNTIFS($J4169:$J4235,"3",$K4169:$K4235,"Y")+COUNTIFS($J4169:$J4235,"3",$K4169:$K4235,"s")</f>
        <v>6</v>
      </c>
      <c r="AO4168">
        <f>COUNTIF($J4169:$J4235,"4")-COUNTIFS($J4169:$J4235,"4",$K4169:$K4235,"V")</f>
        <v>0</v>
      </c>
      <c r="AP4168">
        <f>COUNTIFS($J4169:$J4235,"4",$K4169:$K4235,"Y")+COUNTIFS($J4169:$J4235,"4",$K4169:$K4235,"s")</f>
        <v>0</v>
      </c>
      <c r="AQ4168">
        <f>COUNTIF($J4169:$J4235,"5")-COUNTIFS($J4169:$J4235,"5",$K4169:$K4235,"V")</f>
        <v>28</v>
      </c>
      <c r="AR4168">
        <f>COUNTIFS($J4169:$J4235,"5",$K4169:$K4235,"Y")+COUNTIFS($J4169:$J4235,"5",$K4169:$K4235,"s")</f>
        <v>14</v>
      </c>
      <c r="AS4168">
        <f>COUNTIF($J4169:$J4235,"6")-COUNTIFS($J4169:$J4235,"6",$K4169:$K4235,"V")</f>
        <v>28</v>
      </c>
      <c r="AT4168">
        <f>COUNTIFS($J4169:$J4235,"6",$K4169:$K4235,"Y")+COUNTIFS($J4169:$J4235,"6",$K4169:$K4235,"s")</f>
        <v>23</v>
      </c>
      <c r="AU4168">
        <f>COUNTIF($J4169:$J4235,"7")-COUNTIFS($J4169:$J4235,"7",$K4169:$K4235,"V")</f>
        <v>0</v>
      </c>
      <c r="AV4168">
        <f>COUNTIFS($J4169:$J4235,"7",$K4169:$K4235,"Y")+COUNTIFS($J4169:$J4235,"7",$K4169:$K4235,"s")</f>
        <v>0</v>
      </c>
    </row>
    <row r="4169" spans="1:48" ht="10.95" customHeight="1" outlineLevel="1" x14ac:dyDescent="0.25">
      <c r="A4169" t="s">
        <v>771</v>
      </c>
      <c r="C4169" s="3" t="s">
        <v>12466</v>
      </c>
      <c r="D4169" s="5">
        <v>107</v>
      </c>
      <c r="E4169" s="9">
        <v>1938</v>
      </c>
      <c r="F4169" s="10" t="s">
        <v>1533</v>
      </c>
      <c r="G4169" s="10" t="s">
        <v>6507</v>
      </c>
      <c r="H4169" s="8" t="s">
        <v>14932</v>
      </c>
      <c r="I4169" s="8" t="s">
        <v>14933</v>
      </c>
      <c r="J4169" s="19">
        <v>5</v>
      </c>
      <c r="K4169" s="20" t="s">
        <v>7738</v>
      </c>
      <c r="L4169" s="11"/>
      <c r="M4169" s="11"/>
      <c r="N4169" s="24"/>
      <c r="P4169" s="32"/>
      <c r="T4169" s="19"/>
      <c r="U4169" s="3"/>
      <c r="X4169" t="str">
        <f t="shared" si="259"/>
        <v/>
      </c>
      <c r="Z4169" t="str">
        <f t="shared" si="260"/>
        <v/>
      </c>
      <c r="AB4169" s="9"/>
      <c r="AC4169" t="s">
        <v>14932</v>
      </c>
      <c r="AD4169">
        <f t="shared" ref="AD4169:AD4200" si="261">COUNTIF(H4169,"*Fuji*")</f>
        <v>0</v>
      </c>
      <c r="AF4169" s="3"/>
      <c r="AH4169" s="9"/>
    </row>
    <row r="4170" spans="1:48" ht="10.95" customHeight="1" outlineLevel="1" x14ac:dyDescent="0.25">
      <c r="A4170" t="s">
        <v>771</v>
      </c>
      <c r="C4170" s="3" t="s">
        <v>12466</v>
      </c>
      <c r="D4170" s="5" t="s">
        <v>21251</v>
      </c>
      <c r="E4170" s="9">
        <v>1938</v>
      </c>
      <c r="F4170" s="10" t="s">
        <v>1533</v>
      </c>
      <c r="G4170" s="10" t="s">
        <v>6507</v>
      </c>
      <c r="H4170" s="8" t="s">
        <v>14932</v>
      </c>
      <c r="I4170" s="8" t="s">
        <v>14933</v>
      </c>
      <c r="J4170" s="19">
        <v>5</v>
      </c>
      <c r="K4170" s="19" t="s">
        <v>7736</v>
      </c>
      <c r="L4170" s="11">
        <v>0.6</v>
      </c>
      <c r="M4170" s="11"/>
      <c r="N4170" s="24"/>
      <c r="P4170" s="32"/>
      <c r="T4170" s="19"/>
      <c r="U4170" s="3"/>
      <c r="X4170" t="str">
        <f t="shared" si="259"/>
        <v/>
      </c>
      <c r="Z4170" t="str">
        <f t="shared" si="260"/>
        <v/>
      </c>
      <c r="AB4170" s="9"/>
      <c r="AC4170" t="s">
        <v>14932</v>
      </c>
      <c r="AD4170">
        <f t="shared" si="261"/>
        <v>0</v>
      </c>
      <c r="AF4170" s="3"/>
      <c r="AH4170" s="9"/>
    </row>
    <row r="4171" spans="1:48" ht="10.95" customHeight="1" outlineLevel="1" x14ac:dyDescent="0.25">
      <c r="A4171" t="s">
        <v>771</v>
      </c>
      <c r="C4171" s="3" t="s">
        <v>12466</v>
      </c>
      <c r="D4171" s="5" t="s">
        <v>21252</v>
      </c>
      <c r="E4171" s="9">
        <v>1938</v>
      </c>
      <c r="F4171" s="10" t="s">
        <v>1533</v>
      </c>
      <c r="G4171" s="10" t="s">
        <v>6507</v>
      </c>
      <c r="H4171" s="8" t="s">
        <v>14932</v>
      </c>
      <c r="I4171" s="8" t="s">
        <v>14933</v>
      </c>
      <c r="J4171" s="19">
        <v>5</v>
      </c>
      <c r="K4171" s="20" t="s">
        <v>7738</v>
      </c>
      <c r="L4171" s="11"/>
      <c r="M4171" s="11"/>
      <c r="N4171" s="24"/>
      <c r="P4171" s="32"/>
      <c r="T4171" s="19"/>
      <c r="U4171" s="3"/>
      <c r="X4171" t="str">
        <f t="shared" si="259"/>
        <v/>
      </c>
      <c r="Z4171" t="str">
        <f t="shared" si="260"/>
        <v/>
      </c>
      <c r="AB4171" s="9"/>
      <c r="AC4171" t="s">
        <v>14932</v>
      </c>
      <c r="AD4171">
        <f t="shared" si="261"/>
        <v>0</v>
      </c>
      <c r="AF4171" s="3"/>
      <c r="AH4171" s="9"/>
    </row>
    <row r="4172" spans="1:48" ht="10.95" customHeight="1" outlineLevel="1" x14ac:dyDescent="0.25">
      <c r="A4172" t="s">
        <v>771</v>
      </c>
      <c r="C4172" s="3" t="s">
        <v>12466</v>
      </c>
      <c r="D4172" s="3">
        <v>109</v>
      </c>
      <c r="E4172" s="9">
        <v>1938</v>
      </c>
      <c r="F4172" s="7" t="s">
        <v>1103</v>
      </c>
      <c r="G4172" s="7" t="s">
        <v>3971</v>
      </c>
      <c r="H4172" s="8" t="s">
        <v>14932</v>
      </c>
      <c r="I4172" s="8" t="s">
        <v>14933</v>
      </c>
      <c r="J4172" s="19">
        <v>5</v>
      </c>
      <c r="K4172" s="19" t="s">
        <v>7736</v>
      </c>
      <c r="L4172" s="11">
        <v>1</v>
      </c>
      <c r="M4172" s="11"/>
      <c r="N4172" s="24"/>
      <c r="P4172" s="32"/>
      <c r="T4172" s="19"/>
      <c r="U4172" s="3"/>
      <c r="X4172" t="str">
        <f t="shared" si="259"/>
        <v/>
      </c>
      <c r="Z4172" t="str">
        <f t="shared" si="260"/>
        <v/>
      </c>
      <c r="AB4172" s="9"/>
      <c r="AC4172" t="s">
        <v>14932</v>
      </c>
      <c r="AD4172">
        <f t="shared" si="261"/>
        <v>0</v>
      </c>
      <c r="AF4172" s="3"/>
      <c r="AH4172" s="9"/>
    </row>
    <row r="4173" spans="1:48" ht="10.95" customHeight="1" outlineLevel="1" collapsed="1" x14ac:dyDescent="0.25">
      <c r="A4173" t="s">
        <v>771</v>
      </c>
      <c r="C4173" s="3" t="s">
        <v>12466</v>
      </c>
      <c r="D4173" s="3">
        <v>110</v>
      </c>
      <c r="E4173" s="9">
        <v>1938</v>
      </c>
      <c r="F4173" s="7" t="s">
        <v>1103</v>
      </c>
      <c r="G4173" s="7" t="s">
        <v>3971</v>
      </c>
      <c r="H4173" s="8" t="s">
        <v>14932</v>
      </c>
      <c r="I4173" s="8" t="s">
        <v>14934</v>
      </c>
      <c r="J4173" s="19">
        <v>5</v>
      </c>
      <c r="K4173" s="19" t="s">
        <v>20092</v>
      </c>
      <c r="L4173" s="11"/>
      <c r="M4173" s="11"/>
      <c r="N4173" s="24"/>
      <c r="P4173" s="32"/>
      <c r="T4173" s="19"/>
      <c r="U4173" s="3"/>
      <c r="X4173" t="str">
        <f t="shared" si="259"/>
        <v/>
      </c>
      <c r="Z4173" t="str">
        <f t="shared" si="260"/>
        <v/>
      </c>
      <c r="AB4173" s="9"/>
      <c r="AC4173" t="s">
        <v>14932</v>
      </c>
      <c r="AD4173">
        <f t="shared" si="261"/>
        <v>0</v>
      </c>
      <c r="AF4173" s="3"/>
      <c r="AH4173" s="9"/>
    </row>
    <row r="4174" spans="1:48" ht="10.95" customHeight="1" outlineLevel="1" x14ac:dyDescent="0.25">
      <c r="A4174" t="s">
        <v>771</v>
      </c>
      <c r="C4174" s="3" t="s">
        <v>12466</v>
      </c>
      <c r="D4174" s="3">
        <v>113</v>
      </c>
      <c r="E4174" s="9">
        <v>1938</v>
      </c>
      <c r="F4174" s="7" t="s">
        <v>5238</v>
      </c>
      <c r="G4174" s="7" t="s">
        <v>772</v>
      </c>
      <c r="H4174" s="8" t="s">
        <v>773</v>
      </c>
      <c r="I4174" s="8" t="s">
        <v>14935</v>
      </c>
      <c r="J4174" s="19">
        <v>6</v>
      </c>
      <c r="K4174" s="19" t="s">
        <v>7736</v>
      </c>
      <c r="L4174" s="11">
        <v>1</v>
      </c>
      <c r="M4174" s="11"/>
      <c r="N4174" s="24"/>
      <c r="P4174" s="32"/>
      <c r="T4174" s="19"/>
      <c r="U4174" s="3">
        <v>120</v>
      </c>
      <c r="X4174" t="str">
        <f t="shared" si="259"/>
        <v/>
      </c>
      <c r="Z4174" t="str">
        <f t="shared" si="260"/>
        <v/>
      </c>
      <c r="AB4174" s="9"/>
      <c r="AC4174" t="s">
        <v>773</v>
      </c>
      <c r="AD4174">
        <f t="shared" si="261"/>
        <v>0</v>
      </c>
      <c r="AF4174" s="3"/>
      <c r="AG4174" t="s">
        <v>774</v>
      </c>
      <c r="AH4174" s="9" t="s">
        <v>4925</v>
      </c>
    </row>
    <row r="4175" spans="1:48" ht="10.95" customHeight="1" outlineLevel="1" x14ac:dyDescent="0.25">
      <c r="A4175" t="s">
        <v>771</v>
      </c>
      <c r="C4175" s="3" t="s">
        <v>12466</v>
      </c>
      <c r="D4175" s="3">
        <v>120</v>
      </c>
      <c r="E4175" s="9">
        <v>1938</v>
      </c>
      <c r="F4175" s="7" t="s">
        <v>1109</v>
      </c>
      <c r="G4175" s="7" t="s">
        <v>5041</v>
      </c>
      <c r="H4175" s="8" t="s">
        <v>773</v>
      </c>
      <c r="I4175" s="8" t="s">
        <v>14937</v>
      </c>
      <c r="J4175" s="19">
        <v>6</v>
      </c>
      <c r="K4175" s="19" t="s">
        <v>7736</v>
      </c>
      <c r="L4175" s="11">
        <v>2.5</v>
      </c>
      <c r="M4175" s="11"/>
      <c r="N4175" s="24"/>
      <c r="P4175" s="32"/>
      <c r="T4175" s="19"/>
      <c r="U4175" s="3">
        <v>125</v>
      </c>
      <c r="X4175" t="str">
        <f t="shared" si="259"/>
        <v/>
      </c>
      <c r="Z4175" t="str">
        <f t="shared" si="260"/>
        <v/>
      </c>
      <c r="AB4175" s="9"/>
      <c r="AC4175" t="s">
        <v>773</v>
      </c>
      <c r="AD4175">
        <f t="shared" si="261"/>
        <v>0</v>
      </c>
      <c r="AF4175" s="3"/>
      <c r="AG4175" t="s">
        <v>774</v>
      </c>
      <c r="AH4175" s="9" t="s">
        <v>4623</v>
      </c>
    </row>
    <row r="4176" spans="1:48" ht="10.95" customHeight="1" outlineLevel="1" x14ac:dyDescent="0.25">
      <c r="A4176" t="s">
        <v>771</v>
      </c>
      <c r="C4176" s="3" t="s">
        <v>12466</v>
      </c>
      <c r="D4176" s="3">
        <v>125</v>
      </c>
      <c r="E4176" s="9">
        <v>1938</v>
      </c>
      <c r="F4176" s="7" t="s">
        <v>1742</v>
      </c>
      <c r="G4176" s="7" t="s">
        <v>1743</v>
      </c>
      <c r="H4176" s="8" t="s">
        <v>1744</v>
      </c>
      <c r="I4176" s="8" t="s">
        <v>14937</v>
      </c>
      <c r="J4176" s="19">
        <v>3</v>
      </c>
      <c r="K4176" s="19" t="s">
        <v>7736</v>
      </c>
      <c r="L4176" s="11">
        <v>0.8</v>
      </c>
      <c r="M4176" s="11"/>
      <c r="N4176" s="24"/>
      <c r="P4176" s="32"/>
      <c r="S4176">
        <v>1</v>
      </c>
      <c r="T4176" s="19"/>
      <c r="U4176" s="3">
        <v>129</v>
      </c>
      <c r="X4176" t="str">
        <f t="shared" si="259"/>
        <v/>
      </c>
      <c r="Z4176" t="str">
        <f t="shared" si="260"/>
        <v/>
      </c>
      <c r="AB4176" s="9"/>
      <c r="AC4176" t="s">
        <v>1744</v>
      </c>
      <c r="AD4176">
        <f t="shared" si="261"/>
        <v>0</v>
      </c>
      <c r="AF4176" s="3"/>
      <c r="AG4176" t="s">
        <v>774</v>
      </c>
      <c r="AH4176" s="9" t="s">
        <v>4613</v>
      </c>
    </row>
    <row r="4177" spans="1:34" ht="10.95" customHeight="1" outlineLevel="1" x14ac:dyDescent="0.25">
      <c r="A4177" t="s">
        <v>771</v>
      </c>
      <c r="C4177" s="3" t="s">
        <v>12466</v>
      </c>
      <c r="D4177" s="3">
        <v>114</v>
      </c>
      <c r="E4177" s="9">
        <v>1940</v>
      </c>
      <c r="F4177" s="7" t="s">
        <v>3956</v>
      </c>
      <c r="G4177" s="7" t="s">
        <v>772</v>
      </c>
      <c r="H4177" s="8" t="s">
        <v>773</v>
      </c>
      <c r="I4177" s="8" t="s">
        <v>14936</v>
      </c>
      <c r="J4177" s="19">
        <v>6</v>
      </c>
      <c r="K4177" s="19" t="s">
        <v>7738</v>
      </c>
      <c r="L4177" s="11"/>
      <c r="M4177" s="11"/>
      <c r="N4177" s="24"/>
      <c r="P4177" s="32"/>
      <c r="T4177" s="19"/>
      <c r="U4177" s="3">
        <v>133</v>
      </c>
      <c r="X4177" t="str">
        <f t="shared" si="259"/>
        <v/>
      </c>
      <c r="Z4177" t="str">
        <f t="shared" si="260"/>
        <v/>
      </c>
      <c r="AB4177" s="9"/>
      <c r="AC4177" t="s">
        <v>773</v>
      </c>
      <c r="AD4177">
        <f t="shared" si="261"/>
        <v>0</v>
      </c>
      <c r="AF4177" s="3"/>
      <c r="AG4177" t="s">
        <v>774</v>
      </c>
      <c r="AH4177" s="9" t="s">
        <v>4925</v>
      </c>
    </row>
    <row r="4178" spans="1:34" ht="10.95" customHeight="1" outlineLevel="1" x14ac:dyDescent="0.25">
      <c r="A4178" t="s">
        <v>771</v>
      </c>
      <c r="C4178" s="3" t="s">
        <v>12466</v>
      </c>
      <c r="D4178" s="3">
        <v>116</v>
      </c>
      <c r="E4178" s="9">
        <v>1940</v>
      </c>
      <c r="F4178" s="7" t="s">
        <v>3957</v>
      </c>
      <c r="G4178" s="7" t="s">
        <v>772</v>
      </c>
      <c r="H4178" s="8" t="s">
        <v>773</v>
      </c>
      <c r="I4178" s="8" t="s">
        <v>14937</v>
      </c>
      <c r="J4178" s="19">
        <v>6</v>
      </c>
      <c r="K4178" s="19" t="s">
        <v>7738</v>
      </c>
      <c r="L4178" s="11"/>
      <c r="M4178" s="11"/>
      <c r="N4178" s="24"/>
      <c r="P4178" s="32"/>
      <c r="T4178" s="19"/>
      <c r="U4178" s="3">
        <v>134</v>
      </c>
      <c r="X4178" t="str">
        <f t="shared" si="259"/>
        <v/>
      </c>
      <c r="Z4178" t="str">
        <f t="shared" si="260"/>
        <v/>
      </c>
      <c r="AB4178" s="9"/>
      <c r="AC4178" t="s">
        <v>773</v>
      </c>
      <c r="AD4178">
        <f t="shared" si="261"/>
        <v>0</v>
      </c>
      <c r="AF4178" s="3"/>
      <c r="AG4178" t="s">
        <v>774</v>
      </c>
      <c r="AH4178" s="9" t="s">
        <v>4613</v>
      </c>
    </row>
    <row r="4179" spans="1:34" ht="10.95" customHeight="1" outlineLevel="1" x14ac:dyDescent="0.25">
      <c r="A4179" t="s">
        <v>771</v>
      </c>
      <c r="C4179" s="3" t="s">
        <v>12466</v>
      </c>
      <c r="D4179" s="3" t="s">
        <v>14938</v>
      </c>
      <c r="E4179" s="9">
        <v>1940</v>
      </c>
      <c r="F4179" s="7" t="s">
        <v>3959</v>
      </c>
      <c r="G4179" s="7" t="s">
        <v>5041</v>
      </c>
      <c r="H4179" s="8" t="s">
        <v>773</v>
      </c>
      <c r="I4179" s="8" t="s">
        <v>14937</v>
      </c>
      <c r="J4179" s="19">
        <v>6</v>
      </c>
      <c r="K4179" s="19" t="s">
        <v>20092</v>
      </c>
      <c r="L4179" s="11"/>
      <c r="M4179" s="11"/>
      <c r="N4179" s="24"/>
      <c r="P4179" s="32"/>
      <c r="T4179" s="19"/>
      <c r="U4179" s="3">
        <v>135</v>
      </c>
      <c r="X4179" t="str">
        <f t="shared" si="259"/>
        <v/>
      </c>
      <c r="Z4179" t="str">
        <f t="shared" si="260"/>
        <v/>
      </c>
      <c r="AB4179" s="9"/>
      <c r="AC4179" t="s">
        <v>773</v>
      </c>
      <c r="AD4179">
        <f t="shared" si="261"/>
        <v>0</v>
      </c>
      <c r="AF4179" s="3"/>
      <c r="AG4179" t="s">
        <v>774</v>
      </c>
      <c r="AH4179" s="9" t="s">
        <v>4925</v>
      </c>
    </row>
    <row r="4180" spans="1:34" ht="10.95" customHeight="1" outlineLevel="1" x14ac:dyDescent="0.25">
      <c r="A4180" t="s">
        <v>771</v>
      </c>
      <c r="C4180" s="3" t="s">
        <v>12466</v>
      </c>
      <c r="D4180" s="3">
        <v>130</v>
      </c>
      <c r="E4180" s="9">
        <v>1941</v>
      </c>
      <c r="F4180" s="7" t="s">
        <v>1631</v>
      </c>
      <c r="G4180" s="7" t="s">
        <v>772</v>
      </c>
      <c r="H4180" s="8" t="s">
        <v>773</v>
      </c>
      <c r="I4180" s="8" t="s">
        <v>14940</v>
      </c>
      <c r="J4180" s="19">
        <v>6</v>
      </c>
      <c r="K4180" s="19" t="s">
        <v>7738</v>
      </c>
      <c r="L4180" s="11"/>
      <c r="M4180" s="11"/>
      <c r="N4180" s="24"/>
      <c r="P4180" s="32"/>
      <c r="T4180" s="19"/>
      <c r="U4180" s="3">
        <v>136</v>
      </c>
      <c r="X4180" t="str">
        <f t="shared" si="259"/>
        <v/>
      </c>
      <c r="Z4180" t="str">
        <f t="shared" si="260"/>
        <v/>
      </c>
      <c r="AB4180" s="9"/>
      <c r="AC4180" t="s">
        <v>773</v>
      </c>
      <c r="AD4180">
        <f t="shared" si="261"/>
        <v>0</v>
      </c>
      <c r="AF4180" s="3"/>
      <c r="AG4180" t="s">
        <v>774</v>
      </c>
      <c r="AH4180" s="9" t="s">
        <v>4613</v>
      </c>
    </row>
    <row r="4181" spans="1:34" ht="10.95" customHeight="1" outlineLevel="1" x14ac:dyDescent="0.25">
      <c r="A4181" t="s">
        <v>771</v>
      </c>
      <c r="C4181" s="3" t="s">
        <v>12466</v>
      </c>
      <c r="D4181" s="3" t="s">
        <v>6474</v>
      </c>
      <c r="E4181" s="9">
        <v>1944</v>
      </c>
      <c r="F4181" s="7" t="s">
        <v>5239</v>
      </c>
      <c r="G4181" s="7" t="s">
        <v>772</v>
      </c>
      <c r="H4181" s="8" t="s">
        <v>773</v>
      </c>
      <c r="I4181" s="8" t="s">
        <v>14937</v>
      </c>
      <c r="J4181" s="19">
        <v>6</v>
      </c>
      <c r="K4181" s="19" t="s">
        <v>7736</v>
      </c>
      <c r="L4181" s="11">
        <v>1.3</v>
      </c>
      <c r="M4181" s="11"/>
      <c r="N4181" s="24"/>
      <c r="P4181" s="32"/>
      <c r="T4181" s="19"/>
      <c r="U4181" s="3" t="s">
        <v>777</v>
      </c>
      <c r="X4181" t="str">
        <f t="shared" si="259"/>
        <v/>
      </c>
      <c r="Z4181" t="str">
        <f t="shared" si="260"/>
        <v/>
      </c>
      <c r="AB4181" s="9"/>
      <c r="AC4181" t="s">
        <v>773</v>
      </c>
      <c r="AD4181">
        <f t="shared" si="261"/>
        <v>0</v>
      </c>
      <c r="AF4181" s="3"/>
      <c r="AG4181" t="s">
        <v>774</v>
      </c>
      <c r="AH4181" s="9" t="s">
        <v>4613</v>
      </c>
    </row>
    <row r="4182" spans="1:34" ht="10.95" customHeight="1" outlineLevel="1" x14ac:dyDescent="0.25">
      <c r="A4182" t="s">
        <v>771</v>
      </c>
      <c r="C4182" s="3" t="s">
        <v>12466</v>
      </c>
      <c r="D4182" s="3" t="s">
        <v>14939</v>
      </c>
      <c r="E4182" s="9">
        <v>1947</v>
      </c>
      <c r="F4182" s="7" t="s">
        <v>4746</v>
      </c>
      <c r="G4182" s="7" t="s">
        <v>5041</v>
      </c>
      <c r="H4182" s="8" t="s">
        <v>773</v>
      </c>
      <c r="I4182" s="8" t="s">
        <v>14937</v>
      </c>
      <c r="J4182" s="19">
        <v>6</v>
      </c>
      <c r="K4182" s="19" t="s">
        <v>20092</v>
      </c>
      <c r="L4182" s="11"/>
      <c r="M4182" s="11"/>
      <c r="N4182" s="24"/>
      <c r="P4182" s="32"/>
      <c r="T4182" s="19"/>
      <c r="U4182" s="3" t="s">
        <v>778</v>
      </c>
      <c r="X4182" t="str">
        <f t="shared" si="259"/>
        <v/>
      </c>
      <c r="Z4182" t="str">
        <f t="shared" si="260"/>
        <v/>
      </c>
      <c r="AB4182" s="9"/>
      <c r="AC4182" t="s">
        <v>773</v>
      </c>
      <c r="AD4182">
        <f t="shared" si="261"/>
        <v>0</v>
      </c>
      <c r="AF4182" s="3"/>
      <c r="AG4182" t="s">
        <v>774</v>
      </c>
      <c r="AH4182" s="9" t="s">
        <v>4613</v>
      </c>
    </row>
    <row r="4183" spans="1:34" ht="10.95" customHeight="1" outlineLevel="1" x14ac:dyDescent="0.25">
      <c r="A4183" t="s">
        <v>771</v>
      </c>
      <c r="C4183" s="3" t="s">
        <v>12466</v>
      </c>
      <c r="D4183" s="3">
        <v>116</v>
      </c>
      <c r="E4183" s="9">
        <v>1948</v>
      </c>
      <c r="F4183" s="7" t="s">
        <v>3958</v>
      </c>
      <c r="G4183" s="7" t="s">
        <v>772</v>
      </c>
      <c r="H4183" s="8" t="s">
        <v>773</v>
      </c>
      <c r="I4183" s="8" t="s">
        <v>14937</v>
      </c>
      <c r="J4183" s="19">
        <v>6</v>
      </c>
      <c r="K4183" s="19" t="s">
        <v>20092</v>
      </c>
      <c r="L4183" s="11"/>
      <c r="M4183" s="11"/>
      <c r="N4183" s="24"/>
      <c r="P4183" s="32"/>
      <c r="T4183" s="19"/>
      <c r="U4183" s="3" t="s">
        <v>776</v>
      </c>
      <c r="X4183" t="str">
        <f t="shared" si="259"/>
        <v/>
      </c>
      <c r="Z4183" t="str">
        <f t="shared" si="260"/>
        <v/>
      </c>
      <c r="AB4183" s="9"/>
      <c r="AC4183" t="s">
        <v>773</v>
      </c>
      <c r="AD4183">
        <f t="shared" si="261"/>
        <v>0</v>
      </c>
      <c r="AF4183" s="3"/>
      <c r="AG4183" t="s">
        <v>774</v>
      </c>
      <c r="AH4183" s="9" t="s">
        <v>4613</v>
      </c>
    </row>
    <row r="4184" spans="1:34" ht="10.95" customHeight="1" outlineLevel="1" x14ac:dyDescent="0.25">
      <c r="A4184" t="s">
        <v>771</v>
      </c>
      <c r="C4184" s="3" t="s">
        <v>12466</v>
      </c>
      <c r="D4184" s="5">
        <v>143</v>
      </c>
      <c r="E4184" s="9">
        <v>1954</v>
      </c>
      <c r="F4184" s="10" t="s">
        <v>1533</v>
      </c>
      <c r="G4184" s="10" t="s">
        <v>6507</v>
      </c>
      <c r="H4184" s="8" t="s">
        <v>14932</v>
      </c>
      <c r="I4184" s="8" t="s">
        <v>17921</v>
      </c>
      <c r="J4184" s="19">
        <v>5</v>
      </c>
      <c r="K4184" s="19" t="s">
        <v>7736</v>
      </c>
      <c r="L4184" s="11">
        <v>0.35</v>
      </c>
      <c r="M4184" s="11"/>
      <c r="N4184" s="24"/>
      <c r="P4184" s="32"/>
      <c r="T4184" s="19"/>
      <c r="U4184" s="3"/>
      <c r="X4184" t="str">
        <f t="shared" si="259"/>
        <v/>
      </c>
      <c r="Z4184" t="str">
        <f t="shared" si="260"/>
        <v/>
      </c>
      <c r="AB4184" s="9"/>
      <c r="AC4184" t="s">
        <v>14932</v>
      </c>
      <c r="AD4184">
        <f t="shared" si="261"/>
        <v>0</v>
      </c>
      <c r="AF4184" s="3"/>
      <c r="AH4184" s="9"/>
    </row>
    <row r="4185" spans="1:34" ht="10.95" customHeight="1" outlineLevel="1" x14ac:dyDescent="0.25">
      <c r="A4185" t="s">
        <v>771</v>
      </c>
      <c r="C4185" s="3" t="s">
        <v>12466</v>
      </c>
      <c r="D4185" s="3">
        <v>149</v>
      </c>
      <c r="E4185" s="9">
        <v>1956</v>
      </c>
      <c r="F4185" s="7" t="s">
        <v>1109</v>
      </c>
      <c r="G4185" s="7" t="s">
        <v>5041</v>
      </c>
      <c r="H4185" s="8" t="s">
        <v>773</v>
      </c>
      <c r="I4185" s="8" t="s">
        <v>14941</v>
      </c>
      <c r="J4185" s="19">
        <v>6</v>
      </c>
      <c r="K4185" s="19" t="s">
        <v>7736</v>
      </c>
      <c r="L4185" s="11">
        <v>1</v>
      </c>
      <c r="M4185" s="11"/>
      <c r="N4185" s="24"/>
      <c r="P4185" s="32"/>
      <c r="T4185" s="19"/>
      <c r="U4185" s="3"/>
      <c r="X4185" t="str">
        <f t="shared" si="259"/>
        <v/>
      </c>
      <c r="Z4185" t="str">
        <f t="shared" si="260"/>
        <v/>
      </c>
      <c r="AB4185" s="9"/>
      <c r="AC4185" t="s">
        <v>773</v>
      </c>
      <c r="AD4185">
        <f t="shared" si="261"/>
        <v>0</v>
      </c>
      <c r="AF4185" s="3"/>
      <c r="AH4185" s="9"/>
    </row>
    <row r="4186" spans="1:34" ht="10.95" customHeight="1" outlineLevel="1" x14ac:dyDescent="0.25">
      <c r="A4186" t="s">
        <v>771</v>
      </c>
      <c r="C4186" s="3" t="s">
        <v>12466</v>
      </c>
      <c r="D4186" s="3">
        <v>154</v>
      </c>
      <c r="E4186" s="9">
        <v>1956</v>
      </c>
      <c r="F4186" s="7" t="s">
        <v>5983</v>
      </c>
      <c r="G4186" s="7" t="s">
        <v>14942</v>
      </c>
      <c r="H4186" s="8" t="s">
        <v>14943</v>
      </c>
      <c r="I4186" s="8" t="s">
        <v>14941</v>
      </c>
      <c r="J4186" s="19">
        <v>3</v>
      </c>
      <c r="K4186" s="19" t="s">
        <v>7736</v>
      </c>
      <c r="L4186" s="11">
        <v>0.4</v>
      </c>
      <c r="M4186" s="11"/>
      <c r="N4186" s="24"/>
      <c r="P4186" s="32"/>
      <c r="T4186" s="19"/>
      <c r="U4186" s="3"/>
      <c r="X4186" t="str">
        <f t="shared" si="259"/>
        <v/>
      </c>
      <c r="Z4186" t="str">
        <f t="shared" si="260"/>
        <v/>
      </c>
      <c r="AB4186" s="9"/>
      <c r="AC4186" t="s">
        <v>14943</v>
      </c>
      <c r="AD4186">
        <f t="shared" si="261"/>
        <v>0</v>
      </c>
      <c r="AF4186" s="3"/>
      <c r="AH4186" s="9"/>
    </row>
    <row r="4187" spans="1:34" ht="10.95" customHeight="1" outlineLevel="1" x14ac:dyDescent="0.25">
      <c r="A4187" t="s">
        <v>771</v>
      </c>
      <c r="C4187" s="3" t="s">
        <v>12466</v>
      </c>
      <c r="D4187" s="3">
        <v>158</v>
      </c>
      <c r="E4187" s="9">
        <v>1954</v>
      </c>
      <c r="F4187" s="7" t="s">
        <v>14944</v>
      </c>
      <c r="G4187" s="7" t="s">
        <v>14945</v>
      </c>
      <c r="H4187" s="8" t="s">
        <v>14943</v>
      </c>
      <c r="I4187" s="8" t="s">
        <v>14946</v>
      </c>
      <c r="J4187" s="19">
        <v>3</v>
      </c>
      <c r="K4187" s="19" t="s">
        <v>7736</v>
      </c>
      <c r="L4187" s="11">
        <v>2.2000000000000002</v>
      </c>
      <c r="M4187" s="11"/>
      <c r="N4187" s="24"/>
      <c r="P4187" s="32"/>
      <c r="T4187" s="19"/>
      <c r="U4187" s="3"/>
      <c r="X4187" t="str">
        <f t="shared" si="259"/>
        <v/>
      </c>
      <c r="Z4187" t="str">
        <f t="shared" si="260"/>
        <v/>
      </c>
      <c r="AB4187" s="9"/>
      <c r="AC4187" t="s">
        <v>14943</v>
      </c>
      <c r="AD4187">
        <f t="shared" si="261"/>
        <v>0</v>
      </c>
      <c r="AF4187" s="3"/>
      <c r="AH4187" s="9"/>
    </row>
    <row r="4188" spans="1:34" ht="10.95" customHeight="1" outlineLevel="1" x14ac:dyDescent="0.25">
      <c r="A4188" t="s">
        <v>771</v>
      </c>
      <c r="C4188" s="3" t="s">
        <v>12466</v>
      </c>
      <c r="D4188" s="3">
        <v>168</v>
      </c>
      <c r="E4188" s="9">
        <v>1959</v>
      </c>
      <c r="F4188" s="7" t="s">
        <v>4619</v>
      </c>
      <c r="G4188" s="7" t="s">
        <v>1677</v>
      </c>
      <c r="H4188" s="8" t="s">
        <v>773</v>
      </c>
      <c r="I4188" s="8" t="s">
        <v>7837</v>
      </c>
      <c r="J4188" s="19">
        <v>6</v>
      </c>
      <c r="K4188" s="19" t="s">
        <v>7736</v>
      </c>
      <c r="L4188" s="11">
        <v>1</v>
      </c>
      <c r="M4188" s="11"/>
      <c r="N4188" s="24"/>
      <c r="P4188" s="32"/>
      <c r="T4188" s="19"/>
      <c r="U4188" s="3"/>
      <c r="X4188" t="str">
        <f t="shared" si="259"/>
        <v/>
      </c>
      <c r="Z4188" t="str">
        <f t="shared" si="260"/>
        <v/>
      </c>
      <c r="AB4188" s="9"/>
      <c r="AC4188" t="s">
        <v>773</v>
      </c>
      <c r="AD4188">
        <f t="shared" si="261"/>
        <v>0</v>
      </c>
      <c r="AF4188" s="3"/>
      <c r="AH4188" s="9"/>
    </row>
    <row r="4189" spans="1:34" ht="10.95" customHeight="1" outlineLevel="1" x14ac:dyDescent="0.25">
      <c r="A4189" t="s">
        <v>771</v>
      </c>
      <c r="C4189" s="3" t="s">
        <v>12466</v>
      </c>
      <c r="D4189" s="3">
        <v>179</v>
      </c>
      <c r="E4189" s="9">
        <v>1962</v>
      </c>
      <c r="F4189" s="7" t="s">
        <v>4619</v>
      </c>
      <c r="G4189" s="7" t="s">
        <v>1677</v>
      </c>
      <c r="H4189" s="8" t="s">
        <v>773</v>
      </c>
      <c r="I4189" s="8" t="s">
        <v>14947</v>
      </c>
      <c r="J4189" s="19">
        <v>6</v>
      </c>
      <c r="K4189" s="19" t="s">
        <v>7736</v>
      </c>
      <c r="L4189" s="11">
        <v>3.3</v>
      </c>
      <c r="M4189" s="11"/>
      <c r="N4189" s="24"/>
      <c r="P4189" s="32"/>
      <c r="T4189" s="19"/>
      <c r="U4189" s="3"/>
      <c r="X4189" t="str">
        <f t="shared" si="259"/>
        <v/>
      </c>
      <c r="Z4189" t="str">
        <f t="shared" si="260"/>
        <v/>
      </c>
      <c r="AB4189" s="9"/>
      <c r="AC4189" t="s">
        <v>773</v>
      </c>
      <c r="AD4189">
        <f t="shared" si="261"/>
        <v>0</v>
      </c>
      <c r="AF4189" s="3"/>
      <c r="AH4189" s="9"/>
    </row>
    <row r="4190" spans="1:34" ht="10.95" customHeight="1" outlineLevel="1" x14ac:dyDescent="0.25">
      <c r="A4190" t="s">
        <v>771</v>
      </c>
      <c r="C4190" s="3" t="s">
        <v>12466</v>
      </c>
      <c r="D4190" s="3">
        <v>188</v>
      </c>
      <c r="E4190" s="9">
        <v>1963</v>
      </c>
      <c r="F4190" s="7" t="s">
        <v>14949</v>
      </c>
      <c r="G4190" s="7" t="s">
        <v>1677</v>
      </c>
      <c r="H4190" s="8" t="s">
        <v>773</v>
      </c>
      <c r="I4190" s="8" t="s">
        <v>14948</v>
      </c>
      <c r="J4190" s="19">
        <v>6</v>
      </c>
      <c r="K4190" s="19" t="s">
        <v>7736</v>
      </c>
      <c r="L4190" s="11">
        <v>0.7</v>
      </c>
      <c r="M4190" s="11"/>
      <c r="N4190" s="24"/>
      <c r="P4190" s="32"/>
      <c r="T4190" s="19"/>
      <c r="U4190" s="3"/>
      <c r="X4190" t="str">
        <f t="shared" si="259"/>
        <v/>
      </c>
      <c r="Z4190" t="str">
        <f t="shared" si="260"/>
        <v/>
      </c>
      <c r="AB4190" s="9"/>
      <c r="AC4190" t="s">
        <v>773</v>
      </c>
      <c r="AD4190">
        <f t="shared" si="261"/>
        <v>0</v>
      </c>
      <c r="AF4190" s="3"/>
      <c r="AH4190" s="9"/>
    </row>
    <row r="4191" spans="1:34" ht="10.95" customHeight="1" outlineLevel="1" x14ac:dyDescent="0.25">
      <c r="A4191" t="s">
        <v>771</v>
      </c>
      <c r="C4191" s="3" t="s">
        <v>12466</v>
      </c>
      <c r="D4191" s="3">
        <v>201</v>
      </c>
      <c r="E4191" s="9">
        <v>1964</v>
      </c>
      <c r="F4191" s="7" t="s">
        <v>4619</v>
      </c>
      <c r="G4191" s="7" t="s">
        <v>14950</v>
      </c>
      <c r="H4191" s="8" t="s">
        <v>773</v>
      </c>
      <c r="I4191" s="8" t="s">
        <v>14951</v>
      </c>
      <c r="J4191" s="19">
        <v>6</v>
      </c>
      <c r="K4191" s="19" t="s">
        <v>7736</v>
      </c>
      <c r="L4191" s="11">
        <v>1.7</v>
      </c>
      <c r="M4191" s="11"/>
      <c r="N4191" s="24"/>
      <c r="P4191" s="32"/>
      <c r="T4191" s="19"/>
      <c r="U4191" s="3"/>
      <c r="X4191" t="str">
        <f t="shared" si="259"/>
        <v/>
      </c>
      <c r="Z4191" t="str">
        <f t="shared" si="260"/>
        <v/>
      </c>
      <c r="AB4191" s="9"/>
      <c r="AC4191" t="s">
        <v>773</v>
      </c>
      <c r="AD4191">
        <f t="shared" si="261"/>
        <v>0</v>
      </c>
      <c r="AF4191" s="3"/>
      <c r="AH4191" s="9"/>
    </row>
    <row r="4192" spans="1:34" ht="10.95" customHeight="1" outlineLevel="1" x14ac:dyDescent="0.25">
      <c r="A4192" t="s">
        <v>771</v>
      </c>
      <c r="C4192" s="3" t="s">
        <v>12466</v>
      </c>
      <c r="D4192" s="3">
        <v>212</v>
      </c>
      <c r="E4192" s="9">
        <v>1966</v>
      </c>
      <c r="F4192" s="7" t="s">
        <v>1106</v>
      </c>
      <c r="G4192" s="7" t="s">
        <v>5401</v>
      </c>
      <c r="H4192" s="8" t="s">
        <v>14952</v>
      </c>
      <c r="I4192" s="8" t="s">
        <v>14953</v>
      </c>
      <c r="J4192" s="19">
        <v>5</v>
      </c>
      <c r="K4192" s="19" t="s">
        <v>7736</v>
      </c>
      <c r="L4192" s="11">
        <v>1.5</v>
      </c>
      <c r="M4192" s="11"/>
      <c r="N4192" s="24"/>
      <c r="P4192" s="32"/>
      <c r="T4192" s="19"/>
      <c r="U4192" s="3"/>
      <c r="X4192" t="str">
        <f t="shared" si="259"/>
        <v/>
      </c>
      <c r="Z4192" t="str">
        <f t="shared" si="260"/>
        <v/>
      </c>
      <c r="AB4192" s="9"/>
      <c r="AC4192" t="s">
        <v>14952</v>
      </c>
      <c r="AD4192">
        <f t="shared" si="261"/>
        <v>0</v>
      </c>
      <c r="AF4192" s="3"/>
      <c r="AH4192" s="9"/>
    </row>
    <row r="4193" spans="1:34" ht="10.95" customHeight="1" outlineLevel="1" x14ac:dyDescent="0.25">
      <c r="A4193" t="s">
        <v>771</v>
      </c>
      <c r="C4193" s="3" t="s">
        <v>12466</v>
      </c>
      <c r="D4193" s="3">
        <v>213</v>
      </c>
      <c r="E4193" s="9">
        <v>1966</v>
      </c>
      <c r="F4193" s="10" t="s">
        <v>817</v>
      </c>
      <c r="G4193" s="7" t="s">
        <v>5401</v>
      </c>
      <c r="H4193" s="8" t="s">
        <v>20833</v>
      </c>
      <c r="I4193" s="8" t="s">
        <v>14953</v>
      </c>
      <c r="J4193" s="19">
        <v>6</v>
      </c>
      <c r="K4193" s="19" t="s">
        <v>7736</v>
      </c>
      <c r="L4193" s="11">
        <v>1.5</v>
      </c>
      <c r="M4193" s="11"/>
      <c r="N4193" s="24"/>
      <c r="P4193" s="32"/>
      <c r="T4193" s="19"/>
      <c r="U4193" s="3"/>
      <c r="X4193" t="str">
        <f t="shared" si="259"/>
        <v/>
      </c>
      <c r="Z4193" t="str">
        <f t="shared" si="260"/>
        <v/>
      </c>
      <c r="AB4193" s="9"/>
      <c r="AC4193" t="s">
        <v>20833</v>
      </c>
      <c r="AD4193">
        <f t="shared" si="261"/>
        <v>0</v>
      </c>
      <c r="AF4193" s="3"/>
      <c r="AH4193" s="9"/>
    </row>
    <row r="4194" spans="1:34" ht="10.95" customHeight="1" outlineLevel="1" x14ac:dyDescent="0.25">
      <c r="A4194" t="s">
        <v>771</v>
      </c>
      <c r="C4194" s="3" t="s">
        <v>12466</v>
      </c>
      <c r="D4194" s="3">
        <v>223</v>
      </c>
      <c r="E4194" s="9">
        <v>1967</v>
      </c>
      <c r="F4194" s="7" t="s">
        <v>2661</v>
      </c>
      <c r="G4194" s="7" t="s">
        <v>5401</v>
      </c>
      <c r="H4194" s="8" t="s">
        <v>2630</v>
      </c>
      <c r="I4194" s="8" t="s">
        <v>7235</v>
      </c>
      <c r="J4194" s="19">
        <v>3</v>
      </c>
      <c r="K4194" s="19" t="s">
        <v>7736</v>
      </c>
      <c r="L4194" s="11">
        <v>2.8</v>
      </c>
      <c r="M4194" s="11"/>
      <c r="N4194" s="24"/>
      <c r="P4194" s="32"/>
      <c r="T4194" s="19"/>
      <c r="U4194" s="3">
        <v>232</v>
      </c>
      <c r="X4194" t="str">
        <f t="shared" si="259"/>
        <v/>
      </c>
      <c r="Z4194" t="str">
        <f t="shared" si="260"/>
        <v/>
      </c>
      <c r="AB4194" s="9"/>
      <c r="AC4194" t="s">
        <v>2630</v>
      </c>
      <c r="AD4194">
        <f t="shared" si="261"/>
        <v>0</v>
      </c>
      <c r="AF4194" s="3"/>
      <c r="AG4194" t="s">
        <v>774</v>
      </c>
      <c r="AH4194" s="9" t="s">
        <v>4613</v>
      </c>
    </row>
    <row r="4195" spans="1:34" ht="10.95" customHeight="1" outlineLevel="1" x14ac:dyDescent="0.25">
      <c r="A4195" t="s">
        <v>771</v>
      </c>
      <c r="C4195" s="3" t="s">
        <v>12466</v>
      </c>
      <c r="D4195" s="3">
        <v>225</v>
      </c>
      <c r="E4195" s="9">
        <v>1967</v>
      </c>
      <c r="F4195" s="7" t="s">
        <v>4619</v>
      </c>
      <c r="G4195" s="7" t="s">
        <v>5401</v>
      </c>
      <c r="H4195" s="8" t="s">
        <v>773</v>
      </c>
      <c r="I4195" s="8" t="s">
        <v>14954</v>
      </c>
      <c r="J4195" s="19">
        <v>6</v>
      </c>
      <c r="K4195" s="19" t="s">
        <v>7736</v>
      </c>
      <c r="L4195" s="11">
        <v>2.2000000000000002</v>
      </c>
      <c r="M4195" s="11"/>
      <c r="N4195" s="24"/>
      <c r="P4195" s="32"/>
      <c r="T4195" s="19"/>
      <c r="U4195" s="3">
        <v>234</v>
      </c>
      <c r="X4195" t="str">
        <f t="shared" si="259"/>
        <v/>
      </c>
      <c r="Z4195" t="str">
        <f t="shared" si="260"/>
        <v/>
      </c>
      <c r="AB4195" s="9"/>
      <c r="AC4195" t="s">
        <v>773</v>
      </c>
      <c r="AD4195">
        <f t="shared" si="261"/>
        <v>0</v>
      </c>
      <c r="AF4195" s="3"/>
      <c r="AG4195" t="s">
        <v>774</v>
      </c>
      <c r="AH4195" s="9" t="s">
        <v>4613</v>
      </c>
    </row>
    <row r="4196" spans="1:34" ht="10.95" customHeight="1" outlineLevel="1" x14ac:dyDescent="0.25">
      <c r="A4196" t="s">
        <v>771</v>
      </c>
      <c r="C4196" s="3" t="s">
        <v>12466</v>
      </c>
      <c r="D4196" s="3">
        <v>248</v>
      </c>
      <c r="E4196" s="9">
        <v>1968</v>
      </c>
      <c r="F4196" s="7" t="s">
        <v>1106</v>
      </c>
      <c r="G4196" s="7" t="s">
        <v>5401</v>
      </c>
      <c r="H4196" s="8" t="s">
        <v>773</v>
      </c>
      <c r="I4196" s="8" t="s">
        <v>14955</v>
      </c>
      <c r="J4196" s="19">
        <v>6</v>
      </c>
      <c r="K4196" s="19" t="s">
        <v>7736</v>
      </c>
      <c r="L4196" s="11">
        <v>0.8</v>
      </c>
      <c r="M4196" s="11"/>
      <c r="N4196" s="24"/>
      <c r="P4196" s="32"/>
      <c r="T4196" s="19"/>
      <c r="U4196" s="3">
        <v>257</v>
      </c>
      <c r="X4196" t="str">
        <f t="shared" si="259"/>
        <v/>
      </c>
      <c r="Z4196" t="str">
        <f t="shared" si="260"/>
        <v/>
      </c>
      <c r="AB4196" s="9"/>
      <c r="AC4196" t="s">
        <v>773</v>
      </c>
      <c r="AD4196">
        <f t="shared" si="261"/>
        <v>0</v>
      </c>
      <c r="AF4196" s="3"/>
      <c r="AG4196" t="s">
        <v>774</v>
      </c>
      <c r="AH4196" s="9" t="s">
        <v>4613</v>
      </c>
    </row>
    <row r="4197" spans="1:34" ht="10.95" customHeight="1" outlineLevel="1" x14ac:dyDescent="0.25">
      <c r="A4197" t="s">
        <v>771</v>
      </c>
      <c r="C4197" s="3" t="s">
        <v>12466</v>
      </c>
      <c r="D4197" s="3">
        <v>268</v>
      </c>
      <c r="E4197" s="9">
        <v>1969</v>
      </c>
      <c r="F4197" s="7" t="s">
        <v>3220</v>
      </c>
      <c r="G4197" s="7" t="s">
        <v>5401</v>
      </c>
      <c r="H4197" s="8" t="s">
        <v>14956</v>
      </c>
      <c r="I4197" s="8" t="s">
        <v>14957</v>
      </c>
      <c r="J4197" s="19">
        <v>6</v>
      </c>
      <c r="K4197" s="19" t="s">
        <v>7736</v>
      </c>
      <c r="L4197" s="11">
        <v>4.0999999999999996</v>
      </c>
      <c r="M4197" s="11"/>
      <c r="N4197" s="24"/>
      <c r="P4197" s="32"/>
      <c r="T4197" s="19"/>
      <c r="U4197" s="3"/>
      <c r="X4197" t="str">
        <f t="shared" si="259"/>
        <v/>
      </c>
      <c r="Z4197" t="str">
        <f t="shared" si="260"/>
        <v/>
      </c>
      <c r="AB4197" s="9"/>
      <c r="AC4197" t="s">
        <v>14956</v>
      </c>
      <c r="AD4197">
        <f t="shared" si="261"/>
        <v>0</v>
      </c>
      <c r="AF4197" s="3"/>
      <c r="AH4197" s="9"/>
    </row>
    <row r="4198" spans="1:34" ht="10.95" customHeight="1" outlineLevel="1" x14ac:dyDescent="0.25">
      <c r="A4198" t="s">
        <v>771</v>
      </c>
      <c r="C4198" s="3" t="s">
        <v>12466</v>
      </c>
      <c r="D4198" s="3">
        <v>274</v>
      </c>
      <c r="E4198" s="9">
        <v>1969</v>
      </c>
      <c r="F4198" s="7" t="s">
        <v>4735</v>
      </c>
      <c r="G4198" s="7" t="s">
        <v>5401</v>
      </c>
      <c r="H4198" s="8" t="s">
        <v>773</v>
      </c>
      <c r="I4198" s="8" t="s">
        <v>14958</v>
      </c>
      <c r="J4198" s="19">
        <v>6</v>
      </c>
      <c r="K4198" s="19" t="s">
        <v>7736</v>
      </c>
      <c r="L4198" s="11">
        <v>0.8</v>
      </c>
      <c r="M4198" s="11"/>
      <c r="N4198" s="24"/>
      <c r="P4198" s="32"/>
      <c r="T4198" s="19"/>
      <c r="U4198" s="3"/>
      <c r="X4198" t="str">
        <f t="shared" si="259"/>
        <v/>
      </c>
      <c r="Z4198" t="str">
        <f t="shared" si="260"/>
        <v/>
      </c>
      <c r="AB4198" s="9"/>
      <c r="AC4198" t="s">
        <v>773</v>
      </c>
      <c r="AD4198">
        <f t="shared" si="261"/>
        <v>0</v>
      </c>
      <c r="AF4198" s="3"/>
      <c r="AH4198" s="9"/>
    </row>
    <row r="4199" spans="1:34" ht="10.95" customHeight="1" outlineLevel="1" x14ac:dyDescent="0.25">
      <c r="A4199" t="s">
        <v>771</v>
      </c>
      <c r="C4199" s="3" t="s">
        <v>12466</v>
      </c>
      <c r="D4199" s="3">
        <v>381</v>
      </c>
      <c r="E4199" s="9">
        <v>1977</v>
      </c>
      <c r="F4199" s="7" t="s">
        <v>800</v>
      </c>
      <c r="G4199" s="7" t="s">
        <v>5401</v>
      </c>
      <c r="H4199" s="8" t="s">
        <v>773</v>
      </c>
      <c r="I4199" s="8" t="s">
        <v>14959</v>
      </c>
      <c r="J4199" s="19">
        <v>6</v>
      </c>
      <c r="K4199" s="19" t="s">
        <v>7736</v>
      </c>
      <c r="L4199" s="11">
        <v>1.5</v>
      </c>
      <c r="M4199" s="11"/>
      <c r="N4199" s="24"/>
      <c r="P4199" s="32"/>
      <c r="T4199" s="19"/>
      <c r="U4199" s="3">
        <v>375</v>
      </c>
      <c r="X4199" t="str">
        <f t="shared" si="259"/>
        <v/>
      </c>
      <c r="Z4199" t="str">
        <f t="shared" si="260"/>
        <v/>
      </c>
      <c r="AB4199" s="9"/>
      <c r="AC4199" t="s">
        <v>773</v>
      </c>
      <c r="AD4199">
        <f t="shared" si="261"/>
        <v>0</v>
      </c>
      <c r="AF4199" s="3"/>
      <c r="AG4199" t="s">
        <v>774</v>
      </c>
      <c r="AH4199" s="9" t="s">
        <v>4925</v>
      </c>
    </row>
    <row r="4200" spans="1:34" ht="10.95" customHeight="1" outlineLevel="1" x14ac:dyDescent="0.25">
      <c r="A4200" t="s">
        <v>771</v>
      </c>
      <c r="C4200" s="3" t="s">
        <v>12466</v>
      </c>
      <c r="D4200" s="3">
        <v>389</v>
      </c>
      <c r="E4200" s="9">
        <v>1977</v>
      </c>
      <c r="F4200" s="7" t="s">
        <v>5143</v>
      </c>
      <c r="G4200" s="7" t="s">
        <v>5401</v>
      </c>
      <c r="H4200" s="8" t="s">
        <v>14961</v>
      </c>
      <c r="I4200" s="8" t="s">
        <v>14960</v>
      </c>
      <c r="J4200" s="19">
        <v>3</v>
      </c>
      <c r="K4200" s="19" t="s">
        <v>7736</v>
      </c>
      <c r="L4200" s="11">
        <v>1</v>
      </c>
      <c r="M4200" s="11"/>
      <c r="N4200" s="24"/>
      <c r="P4200" s="32"/>
      <c r="S4200">
        <v>1</v>
      </c>
      <c r="T4200" s="19"/>
      <c r="U4200" s="3"/>
      <c r="X4200" t="str">
        <f t="shared" si="259"/>
        <v/>
      </c>
      <c r="Z4200" t="str">
        <f t="shared" si="260"/>
        <v/>
      </c>
      <c r="AB4200" s="9"/>
      <c r="AC4200" t="s">
        <v>14961</v>
      </c>
      <c r="AD4200">
        <f t="shared" si="261"/>
        <v>0</v>
      </c>
      <c r="AF4200" s="3"/>
      <c r="AH4200" s="9"/>
    </row>
    <row r="4201" spans="1:34" ht="10.95" customHeight="1" outlineLevel="1" x14ac:dyDescent="0.25">
      <c r="A4201" t="s">
        <v>771</v>
      </c>
      <c r="C4201" s="3" t="s">
        <v>12466</v>
      </c>
      <c r="D4201" s="3">
        <v>390</v>
      </c>
      <c r="E4201" s="9">
        <v>1977</v>
      </c>
      <c r="F4201" s="7" t="s">
        <v>2351</v>
      </c>
      <c r="G4201" s="7" t="s">
        <v>5401</v>
      </c>
      <c r="H4201" s="8" t="s">
        <v>14961</v>
      </c>
      <c r="I4201" s="8" t="s">
        <v>14960</v>
      </c>
      <c r="J4201" s="19">
        <v>3</v>
      </c>
      <c r="K4201" s="19" t="s">
        <v>7736</v>
      </c>
      <c r="L4201" s="11">
        <v>1</v>
      </c>
      <c r="M4201" s="11"/>
      <c r="N4201" s="24"/>
      <c r="P4201" s="32"/>
      <c r="T4201" s="19"/>
      <c r="U4201" s="3"/>
      <c r="X4201" t="str">
        <f t="shared" si="259"/>
        <v/>
      </c>
      <c r="Z4201" t="str">
        <f t="shared" si="260"/>
        <v/>
      </c>
      <c r="AB4201" s="9"/>
      <c r="AC4201" t="s">
        <v>14961</v>
      </c>
      <c r="AD4201">
        <f t="shared" ref="AD4201:AD4235" si="262">COUNTIF(H4201,"*Fuji*")</f>
        <v>0</v>
      </c>
      <c r="AF4201" s="3"/>
      <c r="AH4201" s="9"/>
    </row>
    <row r="4202" spans="1:34" ht="10.95" customHeight="1" outlineLevel="1" x14ac:dyDescent="0.25">
      <c r="A4202" t="s">
        <v>771</v>
      </c>
      <c r="C4202" s="3" t="s">
        <v>12466</v>
      </c>
      <c r="D4202" s="3">
        <v>435</v>
      </c>
      <c r="E4202" s="9">
        <v>1979</v>
      </c>
      <c r="F4202" s="7" t="s">
        <v>2807</v>
      </c>
      <c r="G4202" s="7" t="s">
        <v>5401</v>
      </c>
      <c r="H4202" s="8" t="s">
        <v>773</v>
      </c>
      <c r="I4202" s="8" t="s">
        <v>14962</v>
      </c>
      <c r="J4202" s="19">
        <v>6</v>
      </c>
      <c r="K4202" s="19" t="s">
        <v>7736</v>
      </c>
      <c r="L4202" s="11">
        <v>0.4</v>
      </c>
      <c r="M4202" s="11"/>
      <c r="N4202" s="24"/>
      <c r="P4202" s="32"/>
      <c r="T4202" s="19"/>
      <c r="U4202" s="3" t="s">
        <v>2803</v>
      </c>
      <c r="X4202" t="str">
        <f t="shared" si="259"/>
        <v/>
      </c>
      <c r="Z4202" t="str">
        <f t="shared" si="260"/>
        <v/>
      </c>
      <c r="AB4202" s="9"/>
      <c r="AC4202" t="s">
        <v>773</v>
      </c>
      <c r="AD4202">
        <f t="shared" si="262"/>
        <v>0</v>
      </c>
      <c r="AF4202" s="3"/>
      <c r="AG4202" t="s">
        <v>774</v>
      </c>
      <c r="AH4202" s="9" t="s">
        <v>4613</v>
      </c>
    </row>
    <row r="4203" spans="1:34" ht="10.95" customHeight="1" outlineLevel="1" x14ac:dyDescent="0.25">
      <c r="A4203" t="s">
        <v>771</v>
      </c>
      <c r="C4203" s="3" t="s">
        <v>12466</v>
      </c>
      <c r="D4203" s="3">
        <v>436</v>
      </c>
      <c r="E4203" s="9">
        <v>1979</v>
      </c>
      <c r="F4203" s="7" t="s">
        <v>2808</v>
      </c>
      <c r="G4203" s="7" t="s">
        <v>5401</v>
      </c>
      <c r="H4203" s="8" t="s">
        <v>773</v>
      </c>
      <c r="I4203" s="8" t="s">
        <v>14962</v>
      </c>
      <c r="J4203" s="19">
        <v>6</v>
      </c>
      <c r="K4203" s="19" t="s">
        <v>7736</v>
      </c>
      <c r="L4203" s="11">
        <v>0.4</v>
      </c>
      <c r="M4203" s="11"/>
      <c r="N4203" s="24"/>
      <c r="P4203" s="32"/>
      <c r="T4203" s="19"/>
      <c r="U4203" s="3" t="s">
        <v>2804</v>
      </c>
      <c r="X4203" t="str">
        <f t="shared" si="259"/>
        <v/>
      </c>
      <c r="Z4203" t="str">
        <f t="shared" si="260"/>
        <v/>
      </c>
      <c r="AB4203" s="9"/>
      <c r="AC4203" t="s">
        <v>773</v>
      </c>
      <c r="AD4203">
        <f t="shared" si="262"/>
        <v>0</v>
      </c>
      <c r="AF4203" s="3"/>
      <c r="AG4203" t="s">
        <v>774</v>
      </c>
      <c r="AH4203" s="9" t="s">
        <v>4613</v>
      </c>
    </row>
    <row r="4204" spans="1:34" ht="10.95" customHeight="1" outlineLevel="1" x14ac:dyDescent="0.25">
      <c r="A4204" t="s">
        <v>771</v>
      </c>
      <c r="C4204" s="3" t="s">
        <v>12466</v>
      </c>
      <c r="D4204" s="3">
        <v>437</v>
      </c>
      <c r="E4204" s="9">
        <v>1979</v>
      </c>
      <c r="F4204" s="7" t="s">
        <v>2809</v>
      </c>
      <c r="G4204" s="7" t="s">
        <v>5401</v>
      </c>
      <c r="H4204" s="8" t="s">
        <v>773</v>
      </c>
      <c r="I4204" s="8" t="s">
        <v>14962</v>
      </c>
      <c r="J4204" s="19">
        <v>6</v>
      </c>
      <c r="K4204" s="19" t="s">
        <v>7736</v>
      </c>
      <c r="L4204" s="11">
        <v>0.4</v>
      </c>
      <c r="M4204" s="11"/>
      <c r="N4204" s="24"/>
      <c r="P4204" s="32"/>
      <c r="T4204" s="19"/>
      <c r="U4204" s="3" t="s">
        <v>2805</v>
      </c>
      <c r="X4204" t="str">
        <f t="shared" si="259"/>
        <v/>
      </c>
      <c r="Z4204" t="str">
        <f t="shared" si="260"/>
        <v/>
      </c>
      <c r="AB4204" s="9"/>
      <c r="AC4204" t="s">
        <v>773</v>
      </c>
      <c r="AD4204">
        <f t="shared" si="262"/>
        <v>0</v>
      </c>
      <c r="AF4204" s="3"/>
      <c r="AG4204" t="s">
        <v>774</v>
      </c>
      <c r="AH4204" s="9" t="s">
        <v>4613</v>
      </c>
    </row>
    <row r="4205" spans="1:34" ht="10.95" customHeight="1" outlineLevel="1" x14ac:dyDescent="0.25">
      <c r="A4205" t="s">
        <v>771</v>
      </c>
      <c r="C4205" s="3" t="s">
        <v>12466</v>
      </c>
      <c r="D4205" s="3">
        <v>438</v>
      </c>
      <c r="E4205" s="9">
        <v>1979</v>
      </c>
      <c r="F4205" s="7" t="s">
        <v>2810</v>
      </c>
      <c r="G4205" s="7" t="s">
        <v>5401</v>
      </c>
      <c r="H4205" s="8" t="s">
        <v>773</v>
      </c>
      <c r="I4205" s="8" t="s">
        <v>14962</v>
      </c>
      <c r="J4205" s="19">
        <v>6</v>
      </c>
      <c r="K4205" s="19" t="s">
        <v>7736</v>
      </c>
      <c r="L4205" s="11">
        <v>0.4</v>
      </c>
      <c r="M4205" s="11"/>
      <c r="N4205" s="24"/>
      <c r="P4205" s="32"/>
      <c r="T4205" s="19"/>
      <c r="U4205" s="3" t="s">
        <v>2806</v>
      </c>
      <c r="X4205" t="str">
        <f t="shared" si="259"/>
        <v/>
      </c>
      <c r="Z4205" t="str">
        <f t="shared" si="260"/>
        <v/>
      </c>
      <c r="AB4205" s="9"/>
      <c r="AC4205" t="s">
        <v>773</v>
      </c>
      <c r="AD4205">
        <f t="shared" si="262"/>
        <v>0</v>
      </c>
      <c r="AF4205" s="3"/>
      <c r="AG4205" t="s">
        <v>774</v>
      </c>
      <c r="AH4205" s="9" t="s">
        <v>4613</v>
      </c>
    </row>
    <row r="4206" spans="1:34" ht="10.95" customHeight="1" outlineLevel="1" x14ac:dyDescent="0.25">
      <c r="A4206" t="s">
        <v>771</v>
      </c>
      <c r="C4206" s="3" t="s">
        <v>12466</v>
      </c>
      <c r="D4206" s="3">
        <v>443</v>
      </c>
      <c r="E4206" s="9">
        <v>1980</v>
      </c>
      <c r="F4206" s="7" t="s">
        <v>1632</v>
      </c>
      <c r="G4206" s="7" t="s">
        <v>5401</v>
      </c>
      <c r="H4206" s="8" t="s">
        <v>1633</v>
      </c>
      <c r="I4206" s="8" t="s">
        <v>7080</v>
      </c>
      <c r="J4206" s="19">
        <v>5</v>
      </c>
      <c r="K4206" s="19" t="s">
        <v>7736</v>
      </c>
      <c r="L4206" s="11">
        <v>1.7</v>
      </c>
      <c r="M4206" s="11"/>
      <c r="N4206" s="24"/>
      <c r="P4206" s="32"/>
      <c r="T4206" s="19"/>
      <c r="U4206" s="3">
        <v>430</v>
      </c>
      <c r="X4206" t="str">
        <f t="shared" si="259"/>
        <v/>
      </c>
      <c r="Z4206" t="str">
        <f t="shared" si="260"/>
        <v/>
      </c>
      <c r="AB4206" s="9"/>
      <c r="AC4206" t="s">
        <v>1633</v>
      </c>
      <c r="AD4206">
        <f t="shared" si="262"/>
        <v>0</v>
      </c>
      <c r="AF4206" s="3"/>
      <c r="AG4206" t="s">
        <v>774</v>
      </c>
      <c r="AH4206" s="9" t="s">
        <v>4613</v>
      </c>
    </row>
    <row r="4207" spans="1:34" ht="10.95" customHeight="1" outlineLevel="1" x14ac:dyDescent="0.25">
      <c r="A4207" t="s">
        <v>771</v>
      </c>
      <c r="C4207" s="3" t="s">
        <v>12466</v>
      </c>
      <c r="D4207" s="3">
        <v>522</v>
      </c>
      <c r="E4207" s="9">
        <v>1984</v>
      </c>
      <c r="F4207" s="7" t="s">
        <v>3177</v>
      </c>
      <c r="G4207" s="7" t="s">
        <v>5401</v>
      </c>
      <c r="H4207" s="8" t="s">
        <v>773</v>
      </c>
      <c r="I4207" s="8" t="s">
        <v>14963</v>
      </c>
      <c r="J4207" s="19">
        <v>6</v>
      </c>
      <c r="K4207" s="19" t="s">
        <v>7736</v>
      </c>
      <c r="L4207" s="11">
        <v>1.5</v>
      </c>
      <c r="M4207" s="11"/>
      <c r="N4207" s="24"/>
      <c r="P4207" s="32"/>
      <c r="T4207" s="19"/>
      <c r="U4207" s="3">
        <v>513</v>
      </c>
      <c r="X4207" t="str">
        <f t="shared" si="259"/>
        <v/>
      </c>
      <c r="Z4207" t="str">
        <f t="shared" si="260"/>
        <v/>
      </c>
      <c r="AB4207" s="9"/>
      <c r="AC4207" t="s">
        <v>773</v>
      </c>
      <c r="AD4207">
        <f t="shared" si="262"/>
        <v>0</v>
      </c>
      <c r="AF4207" s="3"/>
      <c r="AG4207" t="s">
        <v>774</v>
      </c>
      <c r="AH4207" s="9" t="s">
        <v>4613</v>
      </c>
    </row>
    <row r="4208" spans="1:34" ht="10.95" customHeight="1" outlineLevel="1" x14ac:dyDescent="0.25">
      <c r="A4208" t="s">
        <v>771</v>
      </c>
      <c r="C4208" s="3" t="s">
        <v>12466</v>
      </c>
      <c r="D4208" s="3">
        <v>541</v>
      </c>
      <c r="E4208" s="9">
        <v>1985</v>
      </c>
      <c r="F4208" s="7" t="s">
        <v>5143</v>
      </c>
      <c r="G4208" s="7" t="s">
        <v>5401</v>
      </c>
      <c r="H4208" s="8" t="s">
        <v>14964</v>
      </c>
      <c r="I4208" s="8" t="s">
        <v>14967</v>
      </c>
      <c r="J4208" s="19">
        <v>5</v>
      </c>
      <c r="K4208" s="19" t="s">
        <v>7736</v>
      </c>
      <c r="L4208" s="11">
        <v>1.3</v>
      </c>
      <c r="M4208" s="11"/>
      <c r="N4208" s="24"/>
      <c r="P4208" s="32"/>
      <c r="T4208" s="19"/>
      <c r="U4208" s="3"/>
      <c r="X4208" t="str">
        <f t="shared" si="259"/>
        <v/>
      </c>
      <c r="Z4208" t="str">
        <f t="shared" si="260"/>
        <v/>
      </c>
      <c r="AB4208" s="9"/>
      <c r="AC4208" t="s">
        <v>14964</v>
      </c>
      <c r="AD4208">
        <f t="shared" si="262"/>
        <v>0</v>
      </c>
      <c r="AF4208" s="3"/>
      <c r="AH4208" s="9"/>
    </row>
    <row r="4209" spans="1:34" ht="10.95" customHeight="1" outlineLevel="1" x14ac:dyDescent="0.25">
      <c r="A4209" t="s">
        <v>771</v>
      </c>
      <c r="C4209" s="3" t="s">
        <v>12466</v>
      </c>
      <c r="D4209" s="3">
        <v>542</v>
      </c>
      <c r="E4209" s="9">
        <v>1985</v>
      </c>
      <c r="F4209" s="7" t="s">
        <v>3424</v>
      </c>
      <c r="G4209" s="7" t="s">
        <v>5401</v>
      </c>
      <c r="H4209" s="8" t="s">
        <v>14965</v>
      </c>
      <c r="I4209" s="8" t="s">
        <v>14967</v>
      </c>
      <c r="J4209" s="19">
        <v>5</v>
      </c>
      <c r="K4209" s="19" t="s">
        <v>7736</v>
      </c>
      <c r="L4209" s="11">
        <v>1.3</v>
      </c>
      <c r="M4209" s="11"/>
      <c r="N4209" s="24"/>
      <c r="P4209" s="32"/>
      <c r="T4209" s="19"/>
      <c r="U4209" s="3"/>
      <c r="X4209" t="str">
        <f t="shared" si="259"/>
        <v/>
      </c>
      <c r="Z4209" t="str">
        <f t="shared" si="260"/>
        <v/>
      </c>
      <c r="AB4209" s="9"/>
      <c r="AC4209" t="s">
        <v>14965</v>
      </c>
      <c r="AD4209">
        <f t="shared" si="262"/>
        <v>0</v>
      </c>
      <c r="AF4209" s="3"/>
      <c r="AH4209" s="9"/>
    </row>
    <row r="4210" spans="1:34" ht="10.95" customHeight="1" outlineLevel="1" x14ac:dyDescent="0.25">
      <c r="A4210" t="s">
        <v>771</v>
      </c>
      <c r="C4210" s="3" t="s">
        <v>12466</v>
      </c>
      <c r="D4210" s="3">
        <v>543</v>
      </c>
      <c r="E4210" s="9">
        <v>1985</v>
      </c>
      <c r="F4210" s="7" t="s">
        <v>6317</v>
      </c>
      <c r="G4210" s="7" t="s">
        <v>5401</v>
      </c>
      <c r="H4210" s="8" t="s">
        <v>14966</v>
      </c>
      <c r="I4210" s="8" t="s">
        <v>14967</v>
      </c>
      <c r="J4210" s="19">
        <v>5</v>
      </c>
      <c r="K4210" s="19" t="s">
        <v>7736</v>
      </c>
      <c r="L4210" s="11">
        <v>1.3</v>
      </c>
      <c r="M4210" s="11"/>
      <c r="N4210" s="24"/>
      <c r="P4210" s="32"/>
      <c r="T4210" s="19"/>
      <c r="U4210" s="3"/>
      <c r="X4210" t="str">
        <f t="shared" si="259"/>
        <v/>
      </c>
      <c r="Z4210" t="str">
        <f t="shared" si="260"/>
        <v/>
      </c>
      <c r="AB4210" s="9"/>
      <c r="AC4210" t="s">
        <v>14966</v>
      </c>
      <c r="AD4210">
        <f t="shared" si="262"/>
        <v>0</v>
      </c>
      <c r="AF4210" s="3"/>
      <c r="AH4210" s="9"/>
    </row>
    <row r="4211" spans="1:34" ht="10.95" customHeight="1" outlineLevel="1" x14ac:dyDescent="0.25">
      <c r="A4211" t="s">
        <v>771</v>
      </c>
      <c r="C4211" s="3" t="s">
        <v>12466</v>
      </c>
      <c r="D4211" s="3">
        <v>620</v>
      </c>
      <c r="E4211" s="9">
        <v>1989</v>
      </c>
      <c r="F4211" s="7" t="s">
        <v>6317</v>
      </c>
      <c r="G4211" s="7" t="s">
        <v>5401</v>
      </c>
      <c r="H4211" s="8" t="s">
        <v>4116</v>
      </c>
      <c r="I4211" s="8" t="s">
        <v>14968</v>
      </c>
      <c r="J4211" s="19">
        <v>6</v>
      </c>
      <c r="K4211" s="19" t="s">
        <v>7738</v>
      </c>
      <c r="L4211" s="11"/>
      <c r="M4211" s="11"/>
      <c r="N4211" s="24"/>
      <c r="P4211" s="32"/>
      <c r="T4211" s="19"/>
      <c r="U4211" s="3">
        <v>606</v>
      </c>
      <c r="X4211" t="str">
        <f t="shared" si="259"/>
        <v/>
      </c>
      <c r="Z4211" t="str">
        <f t="shared" si="260"/>
        <v/>
      </c>
      <c r="AB4211" s="9"/>
      <c r="AC4211" t="s">
        <v>4116</v>
      </c>
      <c r="AD4211">
        <f t="shared" si="262"/>
        <v>0</v>
      </c>
      <c r="AF4211" s="3"/>
      <c r="AG4211" t="s">
        <v>774</v>
      </c>
      <c r="AH4211" s="9" t="s">
        <v>4925</v>
      </c>
    </row>
    <row r="4212" spans="1:34" ht="10.95" customHeight="1" outlineLevel="1" x14ac:dyDescent="0.25">
      <c r="A4212" t="s">
        <v>771</v>
      </c>
      <c r="C4212" s="3" t="s">
        <v>12466</v>
      </c>
      <c r="D4212" s="3">
        <v>652</v>
      </c>
      <c r="E4212" s="9">
        <v>1991</v>
      </c>
      <c r="F4212" s="7" t="s">
        <v>3424</v>
      </c>
      <c r="G4212" s="7" t="s">
        <v>5401</v>
      </c>
      <c r="H4212" s="8" t="s">
        <v>727</v>
      </c>
      <c r="I4212" s="8" t="s">
        <v>10516</v>
      </c>
      <c r="J4212" s="19">
        <v>5</v>
      </c>
      <c r="K4212" s="19" t="s">
        <v>7736</v>
      </c>
      <c r="L4212" s="11">
        <v>3</v>
      </c>
      <c r="M4212" s="11"/>
      <c r="N4212" s="24"/>
      <c r="P4212" s="32"/>
      <c r="T4212" s="19"/>
      <c r="U4212" s="3">
        <v>638</v>
      </c>
      <c r="X4212" t="str">
        <f t="shared" si="259"/>
        <v/>
      </c>
      <c r="Z4212" t="str">
        <f t="shared" si="260"/>
        <v/>
      </c>
      <c r="AB4212" s="9"/>
      <c r="AC4212" t="s">
        <v>727</v>
      </c>
      <c r="AD4212">
        <f t="shared" si="262"/>
        <v>0</v>
      </c>
      <c r="AF4212" s="3"/>
      <c r="AG4212" t="s">
        <v>774</v>
      </c>
      <c r="AH4212" s="9" t="s">
        <v>4925</v>
      </c>
    </row>
    <row r="4213" spans="1:34" ht="10.95" customHeight="1" outlineLevel="1" x14ac:dyDescent="0.25">
      <c r="A4213" t="s">
        <v>771</v>
      </c>
      <c r="C4213" s="3" t="s">
        <v>12466</v>
      </c>
      <c r="D4213" s="3">
        <v>653</v>
      </c>
      <c r="E4213" s="9">
        <v>1991</v>
      </c>
      <c r="F4213" s="7" t="s">
        <v>1959</v>
      </c>
      <c r="G4213" s="7" t="s">
        <v>5401</v>
      </c>
      <c r="H4213" s="8" t="s">
        <v>728</v>
      </c>
      <c r="I4213" s="8" t="s">
        <v>10516</v>
      </c>
      <c r="J4213" s="19">
        <v>5</v>
      </c>
      <c r="K4213" s="19" t="s">
        <v>7736</v>
      </c>
      <c r="L4213" s="11">
        <v>3</v>
      </c>
      <c r="M4213" s="11"/>
      <c r="N4213" s="24"/>
      <c r="P4213" s="32"/>
      <c r="T4213" s="19"/>
      <c r="U4213" s="3">
        <v>639</v>
      </c>
      <c r="X4213" t="str">
        <f t="shared" si="259"/>
        <v/>
      </c>
      <c r="Z4213" t="str">
        <f t="shared" si="260"/>
        <v/>
      </c>
      <c r="AB4213" s="9"/>
      <c r="AC4213" t="s">
        <v>728</v>
      </c>
      <c r="AD4213">
        <f t="shared" si="262"/>
        <v>0</v>
      </c>
      <c r="AF4213" s="3"/>
      <c r="AG4213" t="s">
        <v>774</v>
      </c>
      <c r="AH4213" s="9" t="s">
        <v>4925</v>
      </c>
    </row>
    <row r="4214" spans="1:34" ht="10.95" customHeight="1" outlineLevel="1" x14ac:dyDescent="0.25">
      <c r="A4214" t="s">
        <v>771</v>
      </c>
      <c r="C4214" s="3" t="s">
        <v>12466</v>
      </c>
      <c r="D4214" s="3">
        <v>656</v>
      </c>
      <c r="E4214" s="9">
        <v>1991</v>
      </c>
      <c r="F4214" s="7" t="s">
        <v>2624</v>
      </c>
      <c r="G4214" s="7" t="s">
        <v>5401</v>
      </c>
      <c r="H4214" s="8" t="s">
        <v>5096</v>
      </c>
      <c r="I4214" s="8" t="s">
        <v>14969</v>
      </c>
      <c r="J4214" s="19">
        <v>6</v>
      </c>
      <c r="K4214" s="19" t="s">
        <v>7736</v>
      </c>
      <c r="L4214" s="11">
        <v>3.5</v>
      </c>
      <c r="M4214" s="11"/>
      <c r="N4214" s="24"/>
      <c r="P4214" s="32"/>
      <c r="T4214" s="19"/>
      <c r="U4214" s="3">
        <v>642</v>
      </c>
      <c r="X4214" t="str">
        <f t="shared" si="259"/>
        <v/>
      </c>
      <c r="Z4214" t="str">
        <f t="shared" si="260"/>
        <v/>
      </c>
      <c r="AB4214" s="9"/>
      <c r="AC4214" t="s">
        <v>5096</v>
      </c>
      <c r="AD4214">
        <f t="shared" si="262"/>
        <v>0</v>
      </c>
      <c r="AF4214" s="3"/>
      <c r="AG4214" t="s">
        <v>774</v>
      </c>
      <c r="AH4214" s="9" t="s">
        <v>4925</v>
      </c>
    </row>
    <row r="4215" spans="1:34" ht="10.95" customHeight="1" outlineLevel="1" x14ac:dyDescent="0.25">
      <c r="A4215" t="s">
        <v>771</v>
      </c>
      <c r="C4215" s="3" t="s">
        <v>12466</v>
      </c>
      <c r="D4215" s="3">
        <v>658</v>
      </c>
      <c r="E4215" s="9">
        <v>1991</v>
      </c>
      <c r="F4215" s="7" t="s">
        <v>6317</v>
      </c>
      <c r="G4215" s="7" t="s">
        <v>5401</v>
      </c>
      <c r="H4215" s="8" t="s">
        <v>5097</v>
      </c>
      <c r="I4215" s="8" t="s">
        <v>14969</v>
      </c>
      <c r="J4215" s="19">
        <v>5</v>
      </c>
      <c r="K4215" s="19" t="s">
        <v>7736</v>
      </c>
      <c r="L4215" s="11">
        <v>3.5</v>
      </c>
      <c r="M4215" s="11"/>
      <c r="N4215" s="24"/>
      <c r="P4215" s="32"/>
      <c r="T4215" s="19"/>
      <c r="U4215" s="3">
        <v>644</v>
      </c>
      <c r="X4215" t="str">
        <f t="shared" si="259"/>
        <v/>
      </c>
      <c r="Z4215" t="str">
        <f t="shared" si="260"/>
        <v/>
      </c>
      <c r="AB4215" s="9"/>
      <c r="AC4215" t="s">
        <v>5097</v>
      </c>
      <c r="AD4215">
        <f t="shared" si="262"/>
        <v>0</v>
      </c>
      <c r="AF4215" s="3"/>
      <c r="AG4215" t="s">
        <v>774</v>
      </c>
      <c r="AH4215" s="9" t="s">
        <v>4925</v>
      </c>
    </row>
    <row r="4216" spans="1:34" ht="10.95" customHeight="1" outlineLevel="1" x14ac:dyDescent="0.25">
      <c r="A4216" t="s">
        <v>771</v>
      </c>
      <c r="C4216" s="3" t="s">
        <v>12466</v>
      </c>
      <c r="D4216" s="3">
        <v>668</v>
      </c>
      <c r="E4216" s="9">
        <v>1991</v>
      </c>
      <c r="F4216" s="7" t="s">
        <v>3776</v>
      </c>
      <c r="G4216" s="7" t="s">
        <v>5401</v>
      </c>
      <c r="H4216" s="8" t="s">
        <v>11940</v>
      </c>
      <c r="I4216" s="8" t="s">
        <v>14970</v>
      </c>
      <c r="J4216" s="19">
        <v>3</v>
      </c>
      <c r="K4216" s="19" t="s">
        <v>7738</v>
      </c>
      <c r="L4216" s="11"/>
      <c r="M4216" s="11"/>
      <c r="N4216" s="24"/>
      <c r="P4216" s="32"/>
      <c r="T4216" s="19"/>
      <c r="U4216" s="3"/>
      <c r="X4216" t="str">
        <f t="shared" si="259"/>
        <v/>
      </c>
      <c r="Z4216" t="str">
        <f t="shared" si="260"/>
        <v/>
      </c>
      <c r="AB4216" s="9"/>
      <c r="AC4216" t="s">
        <v>11940</v>
      </c>
      <c r="AD4216">
        <f t="shared" si="262"/>
        <v>0</v>
      </c>
      <c r="AF4216" s="3"/>
      <c r="AH4216" s="9"/>
    </row>
    <row r="4217" spans="1:34" ht="10.95" customHeight="1" outlineLevel="1" x14ac:dyDescent="0.25">
      <c r="A4217" t="s">
        <v>771</v>
      </c>
      <c r="C4217" s="3" t="s">
        <v>12466</v>
      </c>
      <c r="D4217" s="3">
        <v>671</v>
      </c>
      <c r="E4217" s="9">
        <v>1992</v>
      </c>
      <c r="F4217" s="7" t="s">
        <v>14971</v>
      </c>
      <c r="G4217" s="7" t="s">
        <v>5401</v>
      </c>
      <c r="H4217" s="8" t="s">
        <v>11716</v>
      </c>
      <c r="I4217" s="8" t="s">
        <v>14972</v>
      </c>
      <c r="J4217" s="19">
        <v>5</v>
      </c>
      <c r="K4217" s="19" t="s">
        <v>7738</v>
      </c>
      <c r="L4217" s="11"/>
      <c r="M4217" s="11"/>
      <c r="N4217" s="24"/>
      <c r="P4217" s="32"/>
      <c r="T4217" s="19"/>
      <c r="U4217" s="3"/>
      <c r="X4217" t="str">
        <f t="shared" si="259"/>
        <v/>
      </c>
      <c r="Z4217" t="str">
        <f t="shared" si="260"/>
        <v/>
      </c>
      <c r="AB4217" s="9"/>
      <c r="AC4217" t="s">
        <v>11716</v>
      </c>
      <c r="AD4217">
        <f t="shared" si="262"/>
        <v>0</v>
      </c>
      <c r="AF4217" s="3"/>
      <c r="AH4217" s="9"/>
    </row>
    <row r="4218" spans="1:34" ht="10.95" customHeight="1" outlineLevel="1" x14ac:dyDescent="0.25">
      <c r="A4218" t="s">
        <v>771</v>
      </c>
      <c r="C4218" s="3" t="s">
        <v>12466</v>
      </c>
      <c r="D4218" s="3">
        <v>673</v>
      </c>
      <c r="E4218" s="9">
        <v>1992</v>
      </c>
      <c r="F4218" s="7" t="s">
        <v>8259</v>
      </c>
      <c r="G4218" s="7" t="s">
        <v>5401</v>
      </c>
      <c r="H4218" s="8" t="s">
        <v>11716</v>
      </c>
      <c r="I4218" s="8" t="s">
        <v>14972</v>
      </c>
      <c r="J4218" s="19">
        <v>5</v>
      </c>
      <c r="K4218" s="19" t="s">
        <v>7738</v>
      </c>
      <c r="L4218" s="11"/>
      <c r="M4218" s="11"/>
      <c r="N4218" s="24"/>
      <c r="P4218" s="32"/>
      <c r="T4218" s="19"/>
      <c r="U4218" s="3"/>
      <c r="X4218" t="str">
        <f t="shared" si="259"/>
        <v/>
      </c>
      <c r="Z4218" t="str">
        <f t="shared" si="260"/>
        <v/>
      </c>
      <c r="AB4218" s="9"/>
      <c r="AC4218" t="s">
        <v>11716</v>
      </c>
      <c r="AD4218">
        <f t="shared" si="262"/>
        <v>0</v>
      </c>
      <c r="AF4218" s="3"/>
      <c r="AH4218" s="9"/>
    </row>
    <row r="4219" spans="1:34" ht="10.95" customHeight="1" outlineLevel="1" x14ac:dyDescent="0.25">
      <c r="A4219" t="s">
        <v>771</v>
      </c>
      <c r="C4219" s="3" t="s">
        <v>12466</v>
      </c>
      <c r="D4219" s="3">
        <v>674</v>
      </c>
      <c r="E4219" s="9">
        <v>1992</v>
      </c>
      <c r="F4219" s="10" t="s">
        <v>22061</v>
      </c>
      <c r="G4219" s="7" t="s">
        <v>5401</v>
      </c>
      <c r="H4219" s="8" t="s">
        <v>11716</v>
      </c>
      <c r="I4219" s="8" t="s">
        <v>14972</v>
      </c>
      <c r="J4219" s="19">
        <v>5</v>
      </c>
      <c r="K4219" s="19" t="s">
        <v>7738</v>
      </c>
      <c r="L4219" s="11"/>
      <c r="M4219" s="11"/>
      <c r="N4219" s="24"/>
      <c r="P4219" s="32"/>
      <c r="T4219" s="19"/>
      <c r="U4219" s="3"/>
      <c r="X4219" t="str">
        <f t="shared" si="259"/>
        <v/>
      </c>
      <c r="Z4219" t="str">
        <f t="shared" si="260"/>
        <v/>
      </c>
      <c r="AB4219" s="9"/>
      <c r="AC4219" t="s">
        <v>11716</v>
      </c>
      <c r="AD4219">
        <f t="shared" si="262"/>
        <v>0</v>
      </c>
      <c r="AF4219" s="3"/>
      <c r="AH4219" s="9"/>
    </row>
    <row r="4220" spans="1:34" ht="10.95" customHeight="1" outlineLevel="1" x14ac:dyDescent="0.25">
      <c r="A4220" t="s">
        <v>771</v>
      </c>
      <c r="C4220" s="3" t="s">
        <v>12466</v>
      </c>
      <c r="D4220" s="3">
        <v>684</v>
      </c>
      <c r="E4220" s="9">
        <v>1992</v>
      </c>
      <c r="F4220" s="7" t="s">
        <v>14973</v>
      </c>
      <c r="G4220" s="7" t="s">
        <v>5401</v>
      </c>
      <c r="H4220" s="8" t="s">
        <v>773</v>
      </c>
      <c r="I4220" s="8" t="s">
        <v>14974</v>
      </c>
      <c r="J4220" s="19">
        <v>6</v>
      </c>
      <c r="K4220" s="19" t="s">
        <v>7736</v>
      </c>
      <c r="L4220" s="11">
        <v>4.5</v>
      </c>
      <c r="M4220" s="11"/>
      <c r="N4220" s="24"/>
      <c r="P4220" s="32"/>
      <c r="T4220" s="19"/>
      <c r="U4220" s="3"/>
      <c r="X4220" t="str">
        <f t="shared" si="259"/>
        <v/>
      </c>
      <c r="Z4220" t="str">
        <f t="shared" si="260"/>
        <v/>
      </c>
      <c r="AB4220" s="9"/>
      <c r="AC4220" t="s">
        <v>773</v>
      </c>
      <c r="AD4220">
        <f t="shared" si="262"/>
        <v>0</v>
      </c>
      <c r="AF4220" s="3"/>
      <c r="AH4220" s="9"/>
    </row>
    <row r="4221" spans="1:34" ht="10.95" customHeight="1" outlineLevel="1" x14ac:dyDescent="0.25">
      <c r="A4221" t="s">
        <v>771</v>
      </c>
      <c r="C4221" s="3" t="s">
        <v>12466</v>
      </c>
      <c r="D4221" s="3">
        <v>699</v>
      </c>
      <c r="E4221" s="9">
        <v>1993</v>
      </c>
      <c r="F4221" s="7" t="s">
        <v>5838</v>
      </c>
      <c r="G4221" s="7" t="s">
        <v>5401</v>
      </c>
      <c r="H4221" s="8" t="s">
        <v>773</v>
      </c>
      <c r="I4221" s="8" t="s">
        <v>18166</v>
      </c>
      <c r="J4221" s="19">
        <v>6</v>
      </c>
      <c r="K4221" s="19" t="s">
        <v>7736</v>
      </c>
      <c r="L4221" s="11">
        <v>6</v>
      </c>
      <c r="M4221" s="11"/>
      <c r="N4221" s="24"/>
      <c r="P4221" s="32"/>
      <c r="T4221" s="19"/>
      <c r="U4221" s="3">
        <v>685</v>
      </c>
      <c r="X4221" t="str">
        <f t="shared" si="259"/>
        <v/>
      </c>
      <c r="Z4221" t="str">
        <f t="shared" si="260"/>
        <v/>
      </c>
      <c r="AB4221" s="9"/>
      <c r="AC4221" t="s">
        <v>773</v>
      </c>
      <c r="AD4221">
        <f t="shared" si="262"/>
        <v>0</v>
      </c>
      <c r="AF4221" s="3"/>
      <c r="AG4221" t="s">
        <v>774</v>
      </c>
      <c r="AH4221" s="9" t="s">
        <v>4925</v>
      </c>
    </row>
    <row r="4222" spans="1:34" ht="10.95" customHeight="1" outlineLevel="1" x14ac:dyDescent="0.25">
      <c r="A4222" t="s">
        <v>771</v>
      </c>
      <c r="C4222" s="3" t="s">
        <v>12466</v>
      </c>
      <c r="D4222" s="3">
        <v>741</v>
      </c>
      <c r="E4222" s="9">
        <v>1995</v>
      </c>
      <c r="F4222" s="7" t="s">
        <v>14976</v>
      </c>
      <c r="G4222" s="7" t="s">
        <v>5401</v>
      </c>
      <c r="H4222" s="8" t="s">
        <v>14943</v>
      </c>
      <c r="I4222" s="8" t="s">
        <v>14978</v>
      </c>
      <c r="J4222" s="19">
        <v>5</v>
      </c>
      <c r="K4222" s="19" t="s">
        <v>7738</v>
      </c>
      <c r="L4222" s="11"/>
      <c r="M4222" s="11"/>
      <c r="N4222" s="24"/>
      <c r="P4222" s="32"/>
      <c r="T4222" s="19"/>
      <c r="U4222" s="3"/>
      <c r="X4222" t="str">
        <f t="shared" si="259"/>
        <v/>
      </c>
      <c r="Z4222" t="str">
        <f t="shared" si="260"/>
        <v/>
      </c>
      <c r="AB4222" s="9"/>
      <c r="AC4222" t="s">
        <v>14943</v>
      </c>
      <c r="AD4222">
        <f t="shared" si="262"/>
        <v>0</v>
      </c>
      <c r="AF4222" s="3"/>
      <c r="AH4222" s="9"/>
    </row>
    <row r="4223" spans="1:34" ht="10.95" customHeight="1" outlineLevel="1" x14ac:dyDescent="0.25">
      <c r="A4223" t="s">
        <v>771</v>
      </c>
      <c r="C4223" s="3" t="s">
        <v>12466</v>
      </c>
      <c r="D4223" s="3">
        <v>742</v>
      </c>
      <c r="E4223" s="9">
        <v>1995</v>
      </c>
      <c r="F4223" s="7" t="s">
        <v>14976</v>
      </c>
      <c r="G4223" s="7" t="s">
        <v>5401</v>
      </c>
      <c r="H4223" s="8" t="s">
        <v>14943</v>
      </c>
      <c r="I4223" s="8" t="s">
        <v>14978</v>
      </c>
      <c r="J4223" s="19">
        <v>5</v>
      </c>
      <c r="K4223" s="19" t="s">
        <v>7738</v>
      </c>
      <c r="L4223" s="11"/>
      <c r="M4223" s="11"/>
      <c r="N4223" s="24"/>
      <c r="P4223" s="32"/>
      <c r="T4223" s="19"/>
      <c r="U4223" s="3"/>
      <c r="X4223" t="str">
        <f t="shared" si="259"/>
        <v/>
      </c>
      <c r="Z4223" t="str">
        <f t="shared" si="260"/>
        <v/>
      </c>
      <c r="AB4223" s="9"/>
      <c r="AC4223" t="s">
        <v>14943</v>
      </c>
      <c r="AD4223">
        <f t="shared" si="262"/>
        <v>0</v>
      </c>
      <c r="AF4223" s="3"/>
      <c r="AH4223" s="9"/>
    </row>
    <row r="4224" spans="1:34" ht="10.95" customHeight="1" outlineLevel="1" x14ac:dyDescent="0.25">
      <c r="A4224" t="s">
        <v>771</v>
      </c>
      <c r="C4224" s="3" t="s">
        <v>12466</v>
      </c>
      <c r="D4224" s="3">
        <v>743</v>
      </c>
      <c r="E4224" s="9">
        <v>1995</v>
      </c>
      <c r="F4224" s="7" t="s">
        <v>14976</v>
      </c>
      <c r="G4224" s="7" t="s">
        <v>5401</v>
      </c>
      <c r="H4224" s="8" t="s">
        <v>14943</v>
      </c>
      <c r="I4224" s="8" t="s">
        <v>14978</v>
      </c>
      <c r="J4224" s="19">
        <v>5</v>
      </c>
      <c r="K4224" s="19" t="s">
        <v>7738</v>
      </c>
      <c r="L4224" s="11"/>
      <c r="M4224" s="11"/>
      <c r="N4224" s="24"/>
      <c r="P4224" s="32"/>
      <c r="T4224" s="19"/>
      <c r="U4224" s="3"/>
      <c r="X4224" t="str">
        <f t="shared" si="259"/>
        <v/>
      </c>
      <c r="Z4224" t="str">
        <f t="shared" si="260"/>
        <v/>
      </c>
      <c r="AB4224" s="9"/>
      <c r="AC4224" t="s">
        <v>14943</v>
      </c>
      <c r="AD4224">
        <f t="shared" si="262"/>
        <v>0</v>
      </c>
      <c r="AF4224" s="3"/>
      <c r="AH4224" s="9"/>
    </row>
    <row r="4225" spans="1:48" ht="10.95" customHeight="1" outlineLevel="1" x14ac:dyDescent="0.25">
      <c r="A4225" t="s">
        <v>771</v>
      </c>
      <c r="C4225" s="3" t="s">
        <v>12466</v>
      </c>
      <c r="D4225" s="3">
        <v>744</v>
      </c>
      <c r="E4225" s="9">
        <v>1995</v>
      </c>
      <c r="F4225" s="7" t="s">
        <v>14976</v>
      </c>
      <c r="G4225" s="7" t="s">
        <v>5401</v>
      </c>
      <c r="H4225" s="8" t="s">
        <v>14943</v>
      </c>
      <c r="I4225" s="8" t="s">
        <v>14978</v>
      </c>
      <c r="J4225" s="19">
        <v>5</v>
      </c>
      <c r="K4225" s="19" t="s">
        <v>7738</v>
      </c>
      <c r="L4225" s="11"/>
      <c r="M4225" s="11"/>
      <c r="N4225" s="24"/>
      <c r="P4225" s="32"/>
      <c r="T4225" s="19"/>
      <c r="U4225" s="3"/>
      <c r="X4225" t="str">
        <f t="shared" si="259"/>
        <v/>
      </c>
      <c r="Z4225" t="str">
        <f t="shared" si="260"/>
        <v/>
      </c>
      <c r="AB4225" s="9"/>
      <c r="AC4225" t="s">
        <v>14943</v>
      </c>
      <c r="AD4225">
        <f t="shared" si="262"/>
        <v>0</v>
      </c>
      <c r="AF4225" s="3"/>
      <c r="AH4225" s="9"/>
    </row>
    <row r="4226" spans="1:48" ht="10.95" customHeight="1" outlineLevel="1" x14ac:dyDescent="0.25">
      <c r="A4226" t="s">
        <v>771</v>
      </c>
      <c r="C4226" s="3" t="s">
        <v>12466</v>
      </c>
      <c r="D4226" s="3" t="s">
        <v>14975</v>
      </c>
      <c r="E4226" s="9">
        <v>1995</v>
      </c>
      <c r="F4226" s="7" t="s">
        <v>14977</v>
      </c>
      <c r="G4226" s="7" t="s">
        <v>5401</v>
      </c>
      <c r="H4226" s="8" t="s">
        <v>14943</v>
      </c>
      <c r="I4226" s="8" t="s">
        <v>14978</v>
      </c>
      <c r="J4226" s="19">
        <v>5</v>
      </c>
      <c r="K4226" s="19" t="s">
        <v>7738</v>
      </c>
      <c r="L4226" s="11"/>
      <c r="M4226" s="11"/>
      <c r="N4226" s="24"/>
      <c r="P4226" s="32"/>
      <c r="T4226" s="19"/>
      <c r="U4226" s="3"/>
      <c r="X4226" t="str">
        <f t="shared" ref="X4226:X4289" si="263">IF(COUNTIF(F4226,"*fdc*"),1,"")</f>
        <v/>
      </c>
      <c r="Z4226">
        <f t="shared" ref="Z4226:Z4289" si="264">IF(COUNTIF(F4226,"*s/s*"),1,"")</f>
        <v>1</v>
      </c>
      <c r="AB4226" s="9"/>
      <c r="AC4226" t="s">
        <v>14943</v>
      </c>
      <c r="AD4226">
        <f t="shared" si="262"/>
        <v>0</v>
      </c>
      <c r="AF4226" s="3"/>
      <c r="AH4226" s="9"/>
    </row>
    <row r="4227" spans="1:48" ht="10.95" customHeight="1" outlineLevel="1" x14ac:dyDescent="0.25">
      <c r="A4227" t="s">
        <v>771</v>
      </c>
      <c r="C4227" s="3" t="s">
        <v>12466</v>
      </c>
      <c r="D4227" s="3">
        <v>763</v>
      </c>
      <c r="E4227" s="9">
        <v>1995</v>
      </c>
      <c r="F4227" s="10" t="s">
        <v>6023</v>
      </c>
      <c r="G4227" s="7" t="s">
        <v>5401</v>
      </c>
      <c r="H4227" s="8" t="s">
        <v>14979</v>
      </c>
      <c r="I4227" s="8" t="s">
        <v>11534</v>
      </c>
      <c r="J4227" s="19">
        <v>5</v>
      </c>
      <c r="K4227" s="19" t="s">
        <v>7738</v>
      </c>
      <c r="L4227" s="11"/>
      <c r="M4227" s="11"/>
      <c r="N4227" s="24"/>
      <c r="P4227" s="32"/>
      <c r="T4227" s="19"/>
      <c r="U4227" s="3"/>
      <c r="X4227" t="str">
        <f t="shared" si="263"/>
        <v/>
      </c>
      <c r="Z4227" t="str">
        <f t="shared" si="264"/>
        <v/>
      </c>
      <c r="AB4227" s="9"/>
      <c r="AC4227" t="s">
        <v>14979</v>
      </c>
      <c r="AD4227">
        <f t="shared" si="262"/>
        <v>0</v>
      </c>
      <c r="AF4227" s="3"/>
      <c r="AH4227" s="9"/>
    </row>
    <row r="4228" spans="1:48" ht="10.95" customHeight="1" outlineLevel="1" x14ac:dyDescent="0.25">
      <c r="A4228" t="s">
        <v>771</v>
      </c>
      <c r="C4228" s="3" t="s">
        <v>12466</v>
      </c>
      <c r="D4228" s="3">
        <v>777</v>
      </c>
      <c r="E4228" s="9">
        <v>1996</v>
      </c>
      <c r="F4228" s="7" t="s">
        <v>14980</v>
      </c>
      <c r="G4228" s="7" t="s">
        <v>5401</v>
      </c>
      <c r="H4228" s="8" t="s">
        <v>14981</v>
      </c>
      <c r="I4228" s="8" t="s">
        <v>14982</v>
      </c>
      <c r="J4228" s="19">
        <v>5</v>
      </c>
      <c r="K4228" s="19" t="s">
        <v>7738</v>
      </c>
      <c r="L4228" s="11"/>
      <c r="M4228" s="11"/>
      <c r="N4228" s="24"/>
      <c r="P4228" s="32"/>
      <c r="T4228" s="19"/>
      <c r="U4228" s="3"/>
      <c r="X4228" t="str">
        <f t="shared" si="263"/>
        <v/>
      </c>
      <c r="Z4228" t="str">
        <f t="shared" si="264"/>
        <v/>
      </c>
      <c r="AB4228" s="9"/>
      <c r="AC4228" t="s">
        <v>14981</v>
      </c>
      <c r="AD4228">
        <f t="shared" si="262"/>
        <v>0</v>
      </c>
      <c r="AF4228" s="3"/>
      <c r="AH4228" s="9"/>
    </row>
    <row r="4229" spans="1:48" ht="10.95" customHeight="1" outlineLevel="1" x14ac:dyDescent="0.25">
      <c r="A4229" t="s">
        <v>771</v>
      </c>
      <c r="C4229" s="3" t="s">
        <v>12466</v>
      </c>
      <c r="D4229" s="3">
        <v>788</v>
      </c>
      <c r="E4229" s="9">
        <v>1996</v>
      </c>
      <c r="F4229" s="7" t="s">
        <v>5282</v>
      </c>
      <c r="G4229" s="7" t="s">
        <v>5401</v>
      </c>
      <c r="H4229" s="8" t="s">
        <v>20133</v>
      </c>
      <c r="I4229" s="8" t="s">
        <v>20132</v>
      </c>
      <c r="J4229" s="19">
        <v>5</v>
      </c>
      <c r="K4229" s="19" t="s">
        <v>7736</v>
      </c>
      <c r="L4229" s="11">
        <v>2</v>
      </c>
      <c r="M4229" s="11"/>
      <c r="N4229" s="24"/>
      <c r="P4229" s="32"/>
      <c r="T4229" s="19"/>
      <c r="U4229" s="3"/>
      <c r="X4229" t="str">
        <f t="shared" si="263"/>
        <v/>
      </c>
      <c r="Z4229" t="str">
        <f t="shared" si="264"/>
        <v/>
      </c>
      <c r="AB4229" s="9"/>
      <c r="AC4229" t="s">
        <v>20133</v>
      </c>
      <c r="AD4229">
        <f t="shared" si="262"/>
        <v>0</v>
      </c>
      <c r="AF4229" s="3"/>
      <c r="AH4229" s="9"/>
    </row>
    <row r="4230" spans="1:48" ht="10.95" customHeight="1" outlineLevel="1" x14ac:dyDescent="0.25">
      <c r="A4230" t="s">
        <v>771</v>
      </c>
      <c r="C4230" s="3" t="s">
        <v>12466</v>
      </c>
      <c r="D4230" s="3">
        <v>872</v>
      </c>
      <c r="E4230" s="9">
        <v>1998</v>
      </c>
      <c r="F4230" s="7" t="s">
        <v>14980</v>
      </c>
      <c r="G4230" s="7" t="s">
        <v>5401</v>
      </c>
      <c r="H4230" s="8" t="s">
        <v>11935</v>
      </c>
      <c r="I4230" s="8" t="s">
        <v>14983</v>
      </c>
      <c r="J4230" s="19">
        <v>5</v>
      </c>
      <c r="K4230" s="19" t="s">
        <v>7736</v>
      </c>
      <c r="L4230" s="11">
        <v>9</v>
      </c>
      <c r="M4230" s="11"/>
      <c r="N4230" s="24"/>
      <c r="P4230" s="32"/>
      <c r="T4230" s="19"/>
      <c r="U4230" s="3"/>
      <c r="X4230" t="str">
        <f t="shared" si="263"/>
        <v/>
      </c>
      <c r="Z4230" t="str">
        <f t="shared" si="264"/>
        <v/>
      </c>
      <c r="AB4230" s="9"/>
      <c r="AC4230" t="s">
        <v>11935</v>
      </c>
      <c r="AD4230">
        <f t="shared" si="262"/>
        <v>0</v>
      </c>
      <c r="AF4230" s="3"/>
      <c r="AH4230" s="9"/>
    </row>
    <row r="4231" spans="1:48" ht="10.95" customHeight="1" outlineLevel="1" x14ac:dyDescent="0.25">
      <c r="A4231" t="s">
        <v>771</v>
      </c>
      <c r="C4231" s="3" t="s">
        <v>12466</v>
      </c>
      <c r="D4231" s="3" t="s">
        <v>4767</v>
      </c>
      <c r="E4231" s="9">
        <v>1998</v>
      </c>
      <c r="F4231" s="7" t="s">
        <v>14980</v>
      </c>
      <c r="G4231" s="7" t="s">
        <v>5401</v>
      </c>
      <c r="H4231" s="8" t="s">
        <v>11935</v>
      </c>
      <c r="I4231" s="8" t="s">
        <v>14983</v>
      </c>
      <c r="J4231" s="19">
        <v>5</v>
      </c>
      <c r="K4231" s="19" t="s">
        <v>7736</v>
      </c>
      <c r="L4231" s="11">
        <v>8.5</v>
      </c>
      <c r="M4231" s="11"/>
      <c r="N4231" s="24"/>
      <c r="P4231" s="32"/>
      <c r="T4231" s="19"/>
      <c r="U4231" s="3"/>
      <c r="X4231" t="str">
        <f t="shared" si="263"/>
        <v/>
      </c>
      <c r="Z4231" t="str">
        <f t="shared" si="264"/>
        <v/>
      </c>
      <c r="AB4231" s="9"/>
      <c r="AC4231" t="s">
        <v>11935</v>
      </c>
      <c r="AD4231">
        <f t="shared" si="262"/>
        <v>0</v>
      </c>
      <c r="AF4231" s="3"/>
      <c r="AH4231" s="9"/>
    </row>
    <row r="4232" spans="1:48" ht="10.95" customHeight="1" outlineLevel="1" x14ac:dyDescent="0.25">
      <c r="A4232" t="s">
        <v>771</v>
      </c>
      <c r="C4232" s="3" t="s">
        <v>12466</v>
      </c>
      <c r="D4232" s="3">
        <v>883</v>
      </c>
      <c r="E4232" s="9">
        <v>1998</v>
      </c>
      <c r="F4232" s="10" t="s">
        <v>22075</v>
      </c>
      <c r="G4232" s="7" t="s">
        <v>5401</v>
      </c>
      <c r="H4232" s="8" t="s">
        <v>773</v>
      </c>
      <c r="I4232" s="8" t="s">
        <v>14984</v>
      </c>
      <c r="J4232" s="19">
        <v>6</v>
      </c>
      <c r="K4232" s="19" t="s">
        <v>7736</v>
      </c>
      <c r="L4232" s="11">
        <v>3</v>
      </c>
      <c r="M4232" s="11"/>
      <c r="N4232" s="24"/>
      <c r="P4232" s="32"/>
      <c r="T4232" s="19"/>
      <c r="U4232" s="3">
        <v>834</v>
      </c>
      <c r="X4232" t="str">
        <f t="shared" si="263"/>
        <v/>
      </c>
      <c r="Z4232" t="str">
        <f t="shared" si="264"/>
        <v/>
      </c>
      <c r="AB4232" s="9"/>
      <c r="AC4232" t="s">
        <v>773</v>
      </c>
      <c r="AD4232">
        <f t="shared" si="262"/>
        <v>0</v>
      </c>
      <c r="AF4232" s="3"/>
      <c r="AG4232" t="s">
        <v>774</v>
      </c>
      <c r="AH4232" s="9" t="s">
        <v>4925</v>
      </c>
    </row>
    <row r="4233" spans="1:48" ht="10.95" customHeight="1" outlineLevel="1" x14ac:dyDescent="0.25">
      <c r="A4233" t="s">
        <v>771</v>
      </c>
      <c r="C4233" s="3" t="s">
        <v>12466</v>
      </c>
      <c r="D4233" s="3">
        <v>926</v>
      </c>
      <c r="E4233" s="9">
        <v>2000</v>
      </c>
      <c r="F4233" s="7" t="s">
        <v>1779</v>
      </c>
      <c r="G4233" s="7" t="s">
        <v>5401</v>
      </c>
      <c r="H4233" s="8" t="s">
        <v>773</v>
      </c>
      <c r="I4233" s="8" t="s">
        <v>8561</v>
      </c>
      <c r="J4233" s="19">
        <v>6</v>
      </c>
      <c r="K4233" s="19" t="s">
        <v>7738</v>
      </c>
      <c r="L4233" s="11"/>
      <c r="M4233" s="11"/>
      <c r="N4233" s="24"/>
      <c r="P4233" s="32"/>
      <c r="T4233" s="19"/>
      <c r="U4233" s="3">
        <v>874</v>
      </c>
      <c r="X4233" t="str">
        <f t="shared" si="263"/>
        <v/>
      </c>
      <c r="Z4233" t="str">
        <f t="shared" si="264"/>
        <v/>
      </c>
      <c r="AB4233" s="9"/>
      <c r="AC4233" t="s">
        <v>773</v>
      </c>
      <c r="AD4233">
        <f t="shared" si="262"/>
        <v>0</v>
      </c>
      <c r="AF4233" s="3"/>
      <c r="AG4233" t="s">
        <v>774</v>
      </c>
      <c r="AH4233" s="9" t="s">
        <v>4925</v>
      </c>
    </row>
    <row r="4234" spans="1:48" ht="10.95" customHeight="1" outlineLevel="1" x14ac:dyDescent="0.25">
      <c r="A4234" t="s">
        <v>771</v>
      </c>
      <c r="C4234" s="3" t="s">
        <v>12466</v>
      </c>
      <c r="D4234" s="3" t="s">
        <v>14985</v>
      </c>
      <c r="E4234" s="9">
        <v>2001</v>
      </c>
      <c r="F4234" s="7" t="s">
        <v>14986</v>
      </c>
      <c r="G4234" s="7" t="s">
        <v>5401</v>
      </c>
      <c r="H4234" s="8" t="s">
        <v>11940</v>
      </c>
      <c r="I4234" s="8" t="s">
        <v>14987</v>
      </c>
      <c r="J4234" s="19">
        <v>5</v>
      </c>
      <c r="K4234" s="19" t="s">
        <v>7738</v>
      </c>
      <c r="L4234" s="11"/>
      <c r="M4234" s="11"/>
      <c r="N4234" s="24"/>
      <c r="P4234" s="32"/>
      <c r="T4234" s="19"/>
      <c r="U4234" s="3"/>
      <c r="X4234" t="str">
        <f t="shared" si="263"/>
        <v/>
      </c>
      <c r="Z4234" t="str">
        <f t="shared" si="264"/>
        <v/>
      </c>
      <c r="AB4234" s="9"/>
      <c r="AC4234" t="s">
        <v>11940</v>
      </c>
      <c r="AD4234">
        <f t="shared" si="262"/>
        <v>0</v>
      </c>
      <c r="AF4234" s="3"/>
      <c r="AH4234" s="9"/>
    </row>
    <row r="4235" spans="1:48" ht="10.95" customHeight="1" outlineLevel="1" x14ac:dyDescent="0.25">
      <c r="A4235" t="s">
        <v>771</v>
      </c>
      <c r="C4235" s="3" t="s">
        <v>12466</v>
      </c>
      <c r="D4235" s="3">
        <v>1290</v>
      </c>
      <c r="E4235" s="9">
        <v>2008</v>
      </c>
      <c r="F4235" s="7" t="s">
        <v>2977</v>
      </c>
      <c r="G4235" s="7" t="s">
        <v>5401</v>
      </c>
      <c r="H4235" s="8" t="s">
        <v>11940</v>
      </c>
      <c r="I4235" s="8" t="s">
        <v>14988</v>
      </c>
      <c r="J4235" s="19">
        <v>5</v>
      </c>
      <c r="K4235" s="19" t="s">
        <v>7738</v>
      </c>
      <c r="L4235" s="11"/>
      <c r="M4235" s="11"/>
      <c r="N4235" s="24"/>
      <c r="P4235" s="32"/>
      <c r="T4235" s="19"/>
      <c r="U4235" s="3"/>
      <c r="X4235" t="str">
        <f t="shared" si="263"/>
        <v/>
      </c>
      <c r="Z4235" t="str">
        <f t="shared" si="264"/>
        <v/>
      </c>
      <c r="AB4235" s="9"/>
      <c r="AC4235" t="s">
        <v>11940</v>
      </c>
      <c r="AD4235">
        <f t="shared" si="262"/>
        <v>0</v>
      </c>
      <c r="AF4235" s="3"/>
      <c r="AH4235" s="9"/>
    </row>
    <row r="4236" spans="1:48" ht="10.95" customHeight="1" x14ac:dyDescent="0.25">
      <c r="A4236" t="s">
        <v>12938</v>
      </c>
      <c r="B4236" t="s">
        <v>4023</v>
      </c>
      <c r="C4236" s="3" t="s">
        <v>12533</v>
      </c>
      <c r="E4236" s="9"/>
      <c r="F4236" s="7"/>
      <c r="G4236" s="7"/>
      <c r="H4236" s="8"/>
      <c r="I4236" s="8"/>
      <c r="J4236" s="19"/>
      <c r="K4236" s="19"/>
      <c r="L4236" s="11"/>
      <c r="M4236" s="11">
        <f>SUM(L4237:L4342)</f>
        <v>119.90000000000002</v>
      </c>
      <c r="N4236" s="24">
        <v>7600</v>
      </c>
      <c r="O4236">
        <f>COUNTIF(K4237:K4342,"*")</f>
        <v>106</v>
      </c>
      <c r="P4236" s="32">
        <f>O4236/N4236</f>
        <v>1.3947368421052632E-2</v>
      </c>
      <c r="Q4236">
        <f>COUNTIF(K4237:K4342,"Y")+COUNTIF(K4237:K4342,"S")</f>
        <v>65</v>
      </c>
      <c r="T4236" s="19" t="s">
        <v>7736</v>
      </c>
      <c r="U4236" s="3"/>
      <c r="V4236" t="s">
        <v>18590</v>
      </c>
      <c r="X4236" t="str">
        <f t="shared" si="263"/>
        <v/>
      </c>
      <c r="Z4236" t="str">
        <f t="shared" si="264"/>
        <v/>
      </c>
      <c r="AB4236" s="9"/>
      <c r="AE4236">
        <f>COUNTIF(AD4237:AD4342,"1")</f>
        <v>3</v>
      </c>
      <c r="AF4236" s="3"/>
      <c r="AH4236" s="9"/>
      <c r="AI4236">
        <f>COUNTIF($J4237:$J4342,"1")-COUNTIFS($J4237:$J4342,"1",$K4237:$K4342,"V")</f>
        <v>24</v>
      </c>
      <c r="AJ4236">
        <f>COUNTIFS($J4237:$J4342,"1",$K4237:$K4342,"Y")+COUNTIFS($J4237:$J4342,"1",$K4237:$K4342,"s")</f>
        <v>21</v>
      </c>
      <c r="AK4236">
        <f>COUNTIF($J4237:$J4342,"2")-COUNTIFS($J4237:$J4342,"2",$K4237:$K4342,"V")</f>
        <v>2</v>
      </c>
      <c r="AL4236">
        <f>COUNTIFS($J4237:$J4342,"2",$K4237:$K4342,"Y")+COUNTIFS($J4237:$J4342,"2",$K4237:$K4342,"s")</f>
        <v>2</v>
      </c>
      <c r="AM4236">
        <f>COUNTIF($J4237:$J4342,"3")-COUNTIFS($J4237:$J4342,"3",$K4237:$K4342,"V")</f>
        <v>17</v>
      </c>
      <c r="AN4236">
        <f>COUNTIFS($J4237:$J4342,"3",$K4237:$K4342,"Y")+COUNTIFS($J4237:$J4342,"3",$K4237:$K4342,"s")</f>
        <v>13</v>
      </c>
      <c r="AO4236">
        <f>COUNTIF($J4237:$J4342,"4")-COUNTIFS($J4237:$J4342,"4",$K4237:$K4342,"V")</f>
        <v>5</v>
      </c>
      <c r="AP4236">
        <f>COUNTIFS($J4237:$J4342,"4",$K4237:$K4342,"Y")+COUNTIFS($J4237:$J4342,"4",$K4237:$K4342,"s")</f>
        <v>5</v>
      </c>
      <c r="AQ4236">
        <f>COUNTIF($J4237:$J4342,"5")-COUNTIFS($J4237:$J4342,"5",$K4237:$K4342,"V")</f>
        <v>34</v>
      </c>
      <c r="AR4236">
        <f>COUNTIFS($J4237:$J4342,"5",$K4237:$K4342,"Y")+COUNTIFS($J4237:$J4342,"5",$K4237:$K4342,"s")</f>
        <v>3</v>
      </c>
      <c r="AS4236">
        <f>COUNTIF($J4237:$J4342,"6")-COUNTIFS($J4237:$J4342,"6",$K4237:$K4342,"V")</f>
        <v>2</v>
      </c>
      <c r="AT4236">
        <f>COUNTIFS($J4237:$J4342,"6",$K4237:$K4342,"Y")+COUNTIFS($J4237:$J4342,"6",$K4237:$K4342,"s")</f>
        <v>0</v>
      </c>
      <c r="AU4236">
        <f>COUNTIF($J4237:$J4342,"7")-COUNTIFS($J4237:$J4342,"7",$K4237:$K4342,"V")</f>
        <v>22</v>
      </c>
      <c r="AV4236">
        <f>COUNTIFS($J4237:$J4342,"7",$K4237:$K4342,"Y")+COUNTIFS($J4237:$J4342,"7",$K4237:$K4342,"s")</f>
        <v>21</v>
      </c>
    </row>
    <row r="4237" spans="1:48" ht="10.95" customHeight="1" outlineLevel="1" x14ac:dyDescent="0.25">
      <c r="A4237" t="s">
        <v>2631</v>
      </c>
      <c r="C4237" s="3" t="s">
        <v>12533</v>
      </c>
      <c r="D4237" s="3">
        <v>277</v>
      </c>
      <c r="E4237" s="9">
        <v>1933</v>
      </c>
      <c r="F4237" s="7" t="s">
        <v>3268</v>
      </c>
      <c r="G4237" s="7" t="s">
        <v>134</v>
      </c>
      <c r="H4237" s="8" t="s">
        <v>2632</v>
      </c>
      <c r="I4237" s="8" t="s">
        <v>12888</v>
      </c>
      <c r="J4237" s="19">
        <v>4</v>
      </c>
      <c r="K4237" s="19" t="s">
        <v>7736</v>
      </c>
      <c r="L4237" s="11">
        <v>0.5</v>
      </c>
      <c r="M4237" s="11"/>
      <c r="N4237" s="24"/>
      <c r="P4237" s="32"/>
      <c r="T4237" s="19"/>
      <c r="U4237" s="3">
        <v>290</v>
      </c>
      <c r="X4237" t="str">
        <f t="shared" si="263"/>
        <v/>
      </c>
      <c r="Z4237" t="str">
        <f t="shared" si="264"/>
        <v/>
      </c>
      <c r="AB4237" s="9"/>
      <c r="AC4237" t="s">
        <v>2632</v>
      </c>
      <c r="AD4237">
        <f t="shared" ref="AD4237:AD4268" si="265">COUNTIF(H4237,"*Fuji*")</f>
        <v>0</v>
      </c>
      <c r="AF4237" s="3"/>
      <c r="AG4237" t="s">
        <v>1016</v>
      </c>
      <c r="AH4237" s="9" t="s">
        <v>4925</v>
      </c>
    </row>
    <row r="4238" spans="1:48" ht="10.95" customHeight="1" outlineLevel="1" x14ac:dyDescent="0.25">
      <c r="A4238" t="s">
        <v>2631</v>
      </c>
      <c r="C4238" s="3" t="s">
        <v>12533</v>
      </c>
      <c r="D4238" s="3">
        <v>431</v>
      </c>
      <c r="E4238" s="9">
        <v>1939</v>
      </c>
      <c r="F4238" s="7" t="s">
        <v>3432</v>
      </c>
      <c r="G4238" s="7" t="s">
        <v>468</v>
      </c>
      <c r="H4238" s="8" t="s">
        <v>469</v>
      </c>
      <c r="I4238" s="8" t="s">
        <v>12889</v>
      </c>
      <c r="J4238" s="19">
        <v>3</v>
      </c>
      <c r="K4238" s="19" t="s">
        <v>7736</v>
      </c>
      <c r="L4238" s="11">
        <v>6</v>
      </c>
      <c r="M4238" s="11"/>
      <c r="N4238" s="24"/>
      <c r="P4238" s="32"/>
      <c r="S4238">
        <v>1</v>
      </c>
      <c r="T4238" s="19"/>
      <c r="U4238" s="3">
        <v>370</v>
      </c>
      <c r="X4238" t="str">
        <f t="shared" si="263"/>
        <v/>
      </c>
      <c r="Z4238" t="str">
        <f t="shared" si="264"/>
        <v/>
      </c>
      <c r="AB4238" s="9"/>
      <c r="AC4238" t="s">
        <v>469</v>
      </c>
      <c r="AD4238">
        <f t="shared" si="265"/>
        <v>0</v>
      </c>
      <c r="AF4238" s="3"/>
      <c r="AG4238" t="s">
        <v>1016</v>
      </c>
      <c r="AH4238" s="9" t="s">
        <v>4925</v>
      </c>
    </row>
    <row r="4239" spans="1:48" ht="10.95" customHeight="1" outlineLevel="1" x14ac:dyDescent="0.25">
      <c r="A4239" t="s">
        <v>2631</v>
      </c>
      <c r="C4239" s="3" t="s">
        <v>12533</v>
      </c>
      <c r="D4239" s="3">
        <v>853</v>
      </c>
      <c r="E4239" s="9">
        <v>1949</v>
      </c>
      <c r="F4239" s="7" t="s">
        <v>1017</v>
      </c>
      <c r="G4239" s="7" t="s">
        <v>5799</v>
      </c>
      <c r="H4239" s="8" t="s">
        <v>1018</v>
      </c>
      <c r="I4239" s="8" t="s">
        <v>7155</v>
      </c>
      <c r="J4239" s="19">
        <v>3</v>
      </c>
      <c r="K4239" s="19" t="s">
        <v>7736</v>
      </c>
      <c r="L4239" s="11">
        <v>1</v>
      </c>
      <c r="M4239" s="11"/>
      <c r="N4239" s="24"/>
      <c r="P4239" s="32"/>
      <c r="T4239" s="19"/>
      <c r="U4239" s="3">
        <v>632</v>
      </c>
      <c r="X4239" t="str">
        <f t="shared" si="263"/>
        <v/>
      </c>
      <c r="Z4239" t="str">
        <f t="shared" si="264"/>
        <v/>
      </c>
      <c r="AB4239" s="9"/>
      <c r="AC4239" t="s">
        <v>1018</v>
      </c>
      <c r="AD4239">
        <f t="shared" si="265"/>
        <v>0</v>
      </c>
      <c r="AF4239" s="3"/>
      <c r="AG4239" t="s">
        <v>1016</v>
      </c>
      <c r="AH4239" s="9" t="s">
        <v>4925</v>
      </c>
    </row>
    <row r="4240" spans="1:48" ht="10.95" customHeight="1" outlineLevel="1" x14ac:dyDescent="0.25">
      <c r="A4240" t="s">
        <v>2631</v>
      </c>
      <c r="C4240" s="3" t="s">
        <v>12533</v>
      </c>
      <c r="D4240" s="3">
        <v>1062</v>
      </c>
      <c r="E4240" s="9">
        <v>1955</v>
      </c>
      <c r="F4240" s="7" t="s">
        <v>5764</v>
      </c>
      <c r="G4240" s="7" t="s">
        <v>3003</v>
      </c>
      <c r="H4240" s="8" t="s">
        <v>102</v>
      </c>
      <c r="I4240" s="8" t="s">
        <v>7071</v>
      </c>
      <c r="J4240" s="19">
        <v>1</v>
      </c>
      <c r="K4240" s="19" t="s">
        <v>7736</v>
      </c>
      <c r="L4240" s="11">
        <v>2</v>
      </c>
      <c r="M4240" s="11"/>
      <c r="N4240" s="24"/>
      <c r="P4240" s="32"/>
      <c r="T4240" s="19"/>
      <c r="U4240" s="3">
        <v>780</v>
      </c>
      <c r="X4240" t="str">
        <f t="shared" si="263"/>
        <v/>
      </c>
      <c r="Z4240" t="str">
        <f t="shared" si="264"/>
        <v/>
      </c>
      <c r="AB4240" s="9"/>
      <c r="AC4240" t="s">
        <v>102</v>
      </c>
      <c r="AD4240">
        <f t="shared" si="265"/>
        <v>0</v>
      </c>
      <c r="AF4240" s="3"/>
      <c r="AG4240" t="s">
        <v>103</v>
      </c>
      <c r="AH4240" s="9" t="s">
        <v>4925</v>
      </c>
    </row>
    <row r="4241" spans="1:34" ht="10.95" customHeight="1" outlineLevel="1" x14ac:dyDescent="0.25">
      <c r="A4241" t="s">
        <v>2631</v>
      </c>
      <c r="C4241" s="3" t="s">
        <v>12533</v>
      </c>
      <c r="D4241" s="3">
        <v>1153</v>
      </c>
      <c r="E4241" s="9">
        <v>1957</v>
      </c>
      <c r="F4241" s="7" t="s">
        <v>1209</v>
      </c>
      <c r="G4241" s="7" t="s">
        <v>947</v>
      </c>
      <c r="H4241" s="8" t="s">
        <v>948</v>
      </c>
      <c r="I4241" s="8" t="s">
        <v>7071</v>
      </c>
      <c r="J4241" s="19">
        <v>5</v>
      </c>
      <c r="K4241" s="19" t="s">
        <v>7736</v>
      </c>
      <c r="L4241" s="11">
        <v>1</v>
      </c>
      <c r="M4241" s="11"/>
      <c r="N4241" s="24"/>
      <c r="P4241" s="32"/>
      <c r="T4241" s="19"/>
      <c r="U4241" s="3">
        <v>850</v>
      </c>
      <c r="X4241" t="str">
        <f t="shared" si="263"/>
        <v/>
      </c>
      <c r="Z4241" t="str">
        <f t="shared" si="264"/>
        <v/>
      </c>
      <c r="AB4241" s="9"/>
      <c r="AC4241" t="s">
        <v>948</v>
      </c>
      <c r="AD4241">
        <f t="shared" si="265"/>
        <v>0</v>
      </c>
      <c r="AF4241" s="3"/>
      <c r="AG4241" t="s">
        <v>5788</v>
      </c>
      <c r="AH4241" s="9" t="s">
        <v>4613</v>
      </c>
    </row>
    <row r="4242" spans="1:34" ht="10.95" customHeight="1" outlineLevel="1" x14ac:dyDescent="0.25">
      <c r="A4242" t="s">
        <v>2631</v>
      </c>
      <c r="C4242" s="3" t="s">
        <v>12533</v>
      </c>
      <c r="D4242" s="3">
        <v>1226</v>
      </c>
      <c r="E4242" s="9">
        <v>1959</v>
      </c>
      <c r="F4242" s="7" t="s">
        <v>5768</v>
      </c>
      <c r="G4242" s="7" t="s">
        <v>949</v>
      </c>
      <c r="H4242" s="8" t="s">
        <v>948</v>
      </c>
      <c r="I4242" s="8" t="s">
        <v>8627</v>
      </c>
      <c r="J4242" s="19">
        <v>5</v>
      </c>
      <c r="K4242" s="19" t="s">
        <v>7736</v>
      </c>
      <c r="L4242" s="11">
        <v>1.1000000000000001</v>
      </c>
      <c r="M4242" s="11"/>
      <c r="N4242" s="24"/>
      <c r="P4242" s="32"/>
      <c r="T4242" s="19"/>
      <c r="U4242" s="3">
        <v>909</v>
      </c>
      <c r="X4242" t="str">
        <f t="shared" si="263"/>
        <v/>
      </c>
      <c r="Z4242" t="str">
        <f t="shared" si="264"/>
        <v/>
      </c>
      <c r="AB4242" s="9"/>
      <c r="AC4242" t="s">
        <v>948</v>
      </c>
      <c r="AD4242">
        <f t="shared" si="265"/>
        <v>0</v>
      </c>
      <c r="AF4242" s="3"/>
      <c r="AG4242" t="s">
        <v>5788</v>
      </c>
      <c r="AH4242" s="9" t="s">
        <v>4623</v>
      </c>
    </row>
    <row r="4243" spans="1:34" ht="10.95" customHeight="1" outlineLevel="1" x14ac:dyDescent="0.25">
      <c r="A4243" t="s">
        <v>2631</v>
      </c>
      <c r="C4243" s="3" t="s">
        <v>12533</v>
      </c>
      <c r="D4243" s="3">
        <v>1282</v>
      </c>
      <c r="E4243" s="9">
        <v>1960</v>
      </c>
      <c r="F4243" s="7" t="s">
        <v>1657</v>
      </c>
      <c r="G4243" s="7" t="s">
        <v>470</v>
      </c>
      <c r="H4243" s="8" t="s">
        <v>471</v>
      </c>
      <c r="I4243" s="8" t="s">
        <v>12890</v>
      </c>
      <c r="J4243" s="19">
        <v>1</v>
      </c>
      <c r="K4243" s="19" t="s">
        <v>7736</v>
      </c>
      <c r="L4243" s="11">
        <v>0.5</v>
      </c>
      <c r="M4243" s="11"/>
      <c r="N4243" s="24"/>
      <c r="P4243" s="32"/>
      <c r="T4243" s="19"/>
      <c r="U4243" s="3">
        <v>949</v>
      </c>
      <c r="X4243" t="str">
        <f t="shared" si="263"/>
        <v/>
      </c>
      <c r="Z4243" t="str">
        <f t="shared" si="264"/>
        <v/>
      </c>
      <c r="AB4243" s="9"/>
      <c r="AC4243" t="s">
        <v>471</v>
      </c>
      <c r="AD4243">
        <f t="shared" si="265"/>
        <v>0</v>
      </c>
      <c r="AF4243" s="3"/>
      <c r="AG4243" t="s">
        <v>3699</v>
      </c>
      <c r="AH4243" s="9" t="s">
        <v>4613</v>
      </c>
    </row>
    <row r="4244" spans="1:34" ht="10.95" customHeight="1" outlineLevel="1" x14ac:dyDescent="0.25">
      <c r="A4244" t="s">
        <v>2631</v>
      </c>
      <c r="C4244" s="3" t="s">
        <v>12533</v>
      </c>
      <c r="D4244" s="3">
        <v>1353</v>
      </c>
      <c r="E4244" s="9">
        <v>1961</v>
      </c>
      <c r="F4244" s="7" t="s">
        <v>5046</v>
      </c>
      <c r="G4244" s="7" t="s">
        <v>104</v>
      </c>
      <c r="H4244" s="8" t="s">
        <v>105</v>
      </c>
      <c r="I4244" s="8" t="s">
        <v>12891</v>
      </c>
      <c r="J4244" s="19">
        <v>3</v>
      </c>
      <c r="K4244" s="19" t="s">
        <v>7736</v>
      </c>
      <c r="L4244" s="11">
        <v>0.3</v>
      </c>
      <c r="M4244" s="11"/>
      <c r="N4244" s="24"/>
      <c r="P4244" s="32"/>
      <c r="T4244" s="19"/>
      <c r="U4244" s="3">
        <v>1002</v>
      </c>
      <c r="X4244" t="str">
        <f t="shared" si="263"/>
        <v/>
      </c>
      <c r="Z4244" t="str">
        <f t="shared" si="264"/>
        <v/>
      </c>
      <c r="AB4244" s="9"/>
      <c r="AC4244" t="s">
        <v>105</v>
      </c>
      <c r="AD4244">
        <f t="shared" si="265"/>
        <v>0</v>
      </c>
      <c r="AF4244" s="3"/>
      <c r="AG4244" t="s">
        <v>1016</v>
      </c>
      <c r="AH4244" s="9" t="s">
        <v>4613</v>
      </c>
    </row>
    <row r="4245" spans="1:34" ht="10.95" customHeight="1" outlineLevel="1" x14ac:dyDescent="0.25">
      <c r="A4245" t="s">
        <v>2631</v>
      </c>
      <c r="C4245" s="3" t="s">
        <v>12533</v>
      </c>
      <c r="D4245" s="3">
        <v>1675</v>
      </c>
      <c r="E4245" s="9">
        <v>1969</v>
      </c>
      <c r="F4245" s="10" t="s">
        <v>21539</v>
      </c>
      <c r="G4245" s="7" t="s">
        <v>5401</v>
      </c>
      <c r="H4245" s="8" t="s">
        <v>9617</v>
      </c>
      <c r="I4245" s="8" t="s">
        <v>20469</v>
      </c>
      <c r="J4245" s="19">
        <v>7</v>
      </c>
      <c r="K4245" s="19" t="s">
        <v>7736</v>
      </c>
      <c r="L4245" s="11">
        <v>1</v>
      </c>
      <c r="M4245" s="11"/>
      <c r="N4245" s="24"/>
      <c r="P4245" s="32"/>
      <c r="T4245" s="19"/>
      <c r="U4245" s="3">
        <v>1002</v>
      </c>
      <c r="X4245" t="str">
        <f t="shared" si="263"/>
        <v/>
      </c>
      <c r="Z4245" t="str">
        <f t="shared" si="264"/>
        <v/>
      </c>
      <c r="AB4245" s="9"/>
      <c r="AC4245" t="s">
        <v>9617</v>
      </c>
      <c r="AD4245">
        <f t="shared" si="265"/>
        <v>0</v>
      </c>
      <c r="AF4245" s="3"/>
      <c r="AG4245" t="s">
        <v>1016</v>
      </c>
      <c r="AH4245" s="9" t="s">
        <v>4613</v>
      </c>
    </row>
    <row r="4246" spans="1:34" ht="10.95" customHeight="1" outlineLevel="1" x14ac:dyDescent="0.25">
      <c r="A4246" t="s">
        <v>2631</v>
      </c>
      <c r="C4246" s="3" t="s">
        <v>12533</v>
      </c>
      <c r="D4246" s="3">
        <v>1708</v>
      </c>
      <c r="E4246" s="9">
        <v>1970</v>
      </c>
      <c r="F4246" s="7" t="s">
        <v>12892</v>
      </c>
      <c r="G4246" s="7" t="s">
        <v>5401</v>
      </c>
      <c r="H4246" s="8" t="s">
        <v>12893</v>
      </c>
      <c r="I4246" s="8" t="s">
        <v>8087</v>
      </c>
      <c r="J4246" s="19">
        <v>3</v>
      </c>
      <c r="K4246" s="19" t="s">
        <v>7736</v>
      </c>
      <c r="L4246" s="11">
        <v>0.5</v>
      </c>
      <c r="M4246" s="11"/>
      <c r="N4246" s="24"/>
      <c r="P4246" s="32"/>
      <c r="T4246" s="19"/>
      <c r="U4246" s="3"/>
      <c r="X4246" t="str">
        <f t="shared" si="263"/>
        <v/>
      </c>
      <c r="Z4246" t="str">
        <f t="shared" si="264"/>
        <v/>
      </c>
      <c r="AB4246" s="9"/>
      <c r="AC4246" t="s">
        <v>12893</v>
      </c>
      <c r="AD4246">
        <f t="shared" si="265"/>
        <v>0</v>
      </c>
      <c r="AF4246" s="3"/>
      <c r="AH4246" s="9"/>
    </row>
    <row r="4247" spans="1:34" ht="10.95" customHeight="1" outlineLevel="1" x14ac:dyDescent="0.25">
      <c r="A4247" t="s">
        <v>2631</v>
      </c>
      <c r="C4247" s="3" t="s">
        <v>12533</v>
      </c>
      <c r="D4247" s="3" t="s">
        <v>17088</v>
      </c>
      <c r="E4247" s="9">
        <v>1970</v>
      </c>
      <c r="F4247" s="10" t="s">
        <v>21542</v>
      </c>
      <c r="G4247" s="7" t="s">
        <v>5401</v>
      </c>
      <c r="H4247" s="8" t="s">
        <v>12893</v>
      </c>
      <c r="I4247" s="8" t="s">
        <v>8087</v>
      </c>
      <c r="J4247" s="19">
        <v>3</v>
      </c>
      <c r="K4247" s="19" t="s">
        <v>7736</v>
      </c>
      <c r="L4247" s="11">
        <v>2.2000000000000002</v>
      </c>
      <c r="M4247" s="11"/>
      <c r="N4247" s="24"/>
      <c r="P4247" s="32"/>
      <c r="T4247" s="19"/>
      <c r="U4247" s="3"/>
      <c r="X4247">
        <f t="shared" si="263"/>
        <v>1</v>
      </c>
      <c r="Z4247" t="str">
        <f t="shared" si="264"/>
        <v/>
      </c>
      <c r="AB4247" s="9"/>
      <c r="AC4247" t="s">
        <v>12893</v>
      </c>
      <c r="AD4247">
        <f t="shared" si="265"/>
        <v>0</v>
      </c>
      <c r="AF4247" s="3"/>
      <c r="AH4247" s="9"/>
    </row>
    <row r="4248" spans="1:34" ht="10.95" customHeight="1" outlineLevel="1" x14ac:dyDescent="0.25">
      <c r="A4248" t="s">
        <v>2631</v>
      </c>
      <c r="C4248" s="3" t="s">
        <v>12533</v>
      </c>
      <c r="D4248" s="3">
        <v>1710</v>
      </c>
      <c r="E4248" s="9">
        <v>1970</v>
      </c>
      <c r="F4248" s="7" t="s">
        <v>1657</v>
      </c>
      <c r="G4248" s="7" t="s">
        <v>5401</v>
      </c>
      <c r="H4248" s="8" t="s">
        <v>4162</v>
      </c>
      <c r="I4248" s="8" t="s">
        <v>8087</v>
      </c>
      <c r="J4248" s="19">
        <v>5</v>
      </c>
      <c r="K4248" s="19" t="s">
        <v>7736</v>
      </c>
      <c r="L4248" s="11">
        <v>0.4</v>
      </c>
      <c r="M4248" s="11"/>
      <c r="N4248" s="24"/>
      <c r="P4248" s="32"/>
      <c r="T4248" s="19"/>
      <c r="U4248" s="3">
        <v>1280</v>
      </c>
      <c r="X4248" t="str">
        <f t="shared" si="263"/>
        <v/>
      </c>
      <c r="Z4248" t="str">
        <f t="shared" si="264"/>
        <v/>
      </c>
      <c r="AB4248" s="9"/>
      <c r="AC4248" t="s">
        <v>4162</v>
      </c>
      <c r="AD4248">
        <f t="shared" si="265"/>
        <v>0</v>
      </c>
      <c r="AF4248" s="3"/>
      <c r="AG4248" t="s">
        <v>1391</v>
      </c>
      <c r="AH4248" s="9" t="s">
        <v>4613</v>
      </c>
    </row>
    <row r="4249" spans="1:34" ht="10.95" customHeight="1" outlineLevel="1" x14ac:dyDescent="0.25">
      <c r="A4249" t="s">
        <v>2631</v>
      </c>
      <c r="C4249" s="3" t="s">
        <v>12533</v>
      </c>
      <c r="D4249" s="3">
        <v>1926</v>
      </c>
      <c r="E4249" s="9">
        <v>1975</v>
      </c>
      <c r="F4249" s="7" t="s">
        <v>1182</v>
      </c>
      <c r="G4249" s="7" t="s">
        <v>5401</v>
      </c>
      <c r="H4249" s="8" t="s">
        <v>107</v>
      </c>
      <c r="I4249" s="8" t="s">
        <v>13093</v>
      </c>
      <c r="J4249" s="19">
        <v>7</v>
      </c>
      <c r="K4249" s="19" t="s">
        <v>7736</v>
      </c>
      <c r="L4249" s="11">
        <v>0.3</v>
      </c>
      <c r="M4249" s="11"/>
      <c r="N4249" s="24"/>
      <c r="P4249" s="32"/>
      <c r="T4249" s="19"/>
      <c r="U4249" s="3"/>
      <c r="X4249" t="str">
        <f t="shared" si="263"/>
        <v/>
      </c>
      <c r="Z4249" t="str">
        <f t="shared" si="264"/>
        <v/>
      </c>
      <c r="AB4249" s="9"/>
      <c r="AC4249" t="s">
        <v>107</v>
      </c>
      <c r="AD4249">
        <f t="shared" si="265"/>
        <v>0</v>
      </c>
      <c r="AF4249" s="3"/>
      <c r="AH4249" s="9"/>
    </row>
    <row r="4250" spans="1:34" ht="10.95" customHeight="1" outlineLevel="1" x14ac:dyDescent="0.25">
      <c r="A4250" t="s">
        <v>2631</v>
      </c>
      <c r="C4250" s="3" t="s">
        <v>12533</v>
      </c>
      <c r="D4250" s="3">
        <v>1926</v>
      </c>
      <c r="E4250" s="9">
        <v>1975</v>
      </c>
      <c r="F4250" s="10" t="s">
        <v>21541</v>
      </c>
      <c r="G4250" s="7" t="s">
        <v>5401</v>
      </c>
      <c r="H4250" s="8" t="s">
        <v>107</v>
      </c>
      <c r="I4250" s="8" t="s">
        <v>13093</v>
      </c>
      <c r="J4250" s="19">
        <v>7</v>
      </c>
      <c r="K4250" s="19" t="s">
        <v>7736</v>
      </c>
      <c r="L4250" s="11">
        <v>3.9</v>
      </c>
      <c r="M4250" s="11"/>
      <c r="N4250" s="24"/>
      <c r="P4250" s="32"/>
      <c r="T4250" s="19"/>
      <c r="U4250" s="3"/>
      <c r="X4250" t="str">
        <f t="shared" si="263"/>
        <v/>
      </c>
      <c r="Z4250" t="str">
        <f t="shared" si="264"/>
        <v/>
      </c>
      <c r="AB4250" s="9"/>
      <c r="AC4250" t="s">
        <v>107</v>
      </c>
      <c r="AD4250">
        <f t="shared" si="265"/>
        <v>0</v>
      </c>
      <c r="AF4250" s="3"/>
      <c r="AH4250" s="9"/>
    </row>
    <row r="4251" spans="1:34" ht="10.95" customHeight="1" outlineLevel="1" x14ac:dyDescent="0.25">
      <c r="A4251" t="s">
        <v>2631</v>
      </c>
      <c r="C4251" s="3" t="s">
        <v>12533</v>
      </c>
      <c r="D4251" s="3">
        <v>1926</v>
      </c>
      <c r="E4251" s="9">
        <v>1975</v>
      </c>
      <c r="F4251" s="10" t="s">
        <v>21540</v>
      </c>
      <c r="G4251" s="7" t="s">
        <v>5401</v>
      </c>
      <c r="H4251" s="8" t="s">
        <v>107</v>
      </c>
      <c r="I4251" s="8" t="s">
        <v>13093</v>
      </c>
      <c r="J4251" s="19">
        <v>7</v>
      </c>
      <c r="K4251" s="19" t="s">
        <v>7736</v>
      </c>
      <c r="L4251" s="11">
        <v>3.9</v>
      </c>
      <c r="M4251" s="11"/>
      <c r="N4251" s="24"/>
      <c r="P4251" s="32"/>
      <c r="T4251" s="19"/>
      <c r="U4251" s="3"/>
      <c r="X4251">
        <f t="shared" si="263"/>
        <v>1</v>
      </c>
      <c r="Z4251" t="str">
        <f t="shared" si="264"/>
        <v/>
      </c>
      <c r="AB4251" s="9"/>
      <c r="AC4251" t="s">
        <v>107</v>
      </c>
      <c r="AD4251">
        <f t="shared" si="265"/>
        <v>0</v>
      </c>
      <c r="AF4251" s="3"/>
      <c r="AH4251" s="9"/>
    </row>
    <row r="4252" spans="1:34" ht="10.95" customHeight="1" outlineLevel="1" x14ac:dyDescent="0.25">
      <c r="A4252" t="s">
        <v>2631</v>
      </c>
      <c r="C4252" s="3" t="s">
        <v>12533</v>
      </c>
      <c r="D4252" s="3">
        <v>2205</v>
      </c>
      <c r="E4252" s="9">
        <v>1980</v>
      </c>
      <c r="F4252" s="7" t="s">
        <v>6496</v>
      </c>
      <c r="G4252" s="7" t="s">
        <v>5401</v>
      </c>
      <c r="H4252" s="8"/>
      <c r="I4252" s="8" t="s">
        <v>20521</v>
      </c>
      <c r="J4252" s="19">
        <v>2</v>
      </c>
      <c r="K4252" s="19" t="s">
        <v>7736</v>
      </c>
      <c r="L4252" s="11">
        <v>2.4</v>
      </c>
      <c r="M4252" s="11"/>
      <c r="N4252" s="24"/>
      <c r="P4252" s="32"/>
      <c r="T4252" s="19"/>
      <c r="U4252" s="3"/>
      <c r="X4252" t="str">
        <f t="shared" si="263"/>
        <v/>
      </c>
      <c r="Z4252" t="str">
        <f t="shared" si="264"/>
        <v/>
      </c>
      <c r="AB4252" s="9"/>
      <c r="AD4252">
        <f t="shared" si="265"/>
        <v>0</v>
      </c>
      <c r="AF4252" s="3"/>
      <c r="AH4252" s="9"/>
    </row>
    <row r="4253" spans="1:34" ht="10.95" customHeight="1" outlineLevel="1" x14ac:dyDescent="0.25">
      <c r="A4253" t="s">
        <v>2631</v>
      </c>
      <c r="C4253" s="3" t="s">
        <v>12533</v>
      </c>
      <c r="D4253" s="3">
        <v>2554</v>
      </c>
      <c r="E4253" s="9">
        <v>1986</v>
      </c>
      <c r="F4253" s="7" t="s">
        <v>5697</v>
      </c>
      <c r="G4253" s="7" t="s">
        <v>5401</v>
      </c>
      <c r="H4253" s="8" t="s">
        <v>13090</v>
      </c>
      <c r="I4253" s="8" t="s">
        <v>7560</v>
      </c>
      <c r="J4253" s="19">
        <v>7</v>
      </c>
      <c r="K4253" s="19" t="s">
        <v>7736</v>
      </c>
      <c r="L4253" s="11">
        <v>1</v>
      </c>
      <c r="M4253" s="11"/>
      <c r="N4253" s="24"/>
      <c r="P4253" s="32"/>
      <c r="T4253" s="19"/>
      <c r="U4253" s="3"/>
      <c r="X4253" t="str">
        <f t="shared" si="263"/>
        <v/>
      </c>
      <c r="Z4253" t="str">
        <f t="shared" si="264"/>
        <v/>
      </c>
      <c r="AB4253" s="9"/>
      <c r="AC4253" t="s">
        <v>13090</v>
      </c>
      <c r="AD4253">
        <f t="shared" si="265"/>
        <v>0</v>
      </c>
      <c r="AF4253" s="3"/>
      <c r="AH4253" s="9"/>
    </row>
    <row r="4254" spans="1:34" ht="10.95" customHeight="1" outlineLevel="1" x14ac:dyDescent="0.25">
      <c r="A4254" t="s">
        <v>2631</v>
      </c>
      <c r="C4254" s="3" t="s">
        <v>12533</v>
      </c>
      <c r="D4254" s="3">
        <v>2555</v>
      </c>
      <c r="E4254" s="9">
        <v>1986</v>
      </c>
      <c r="F4254" s="7" t="s">
        <v>108</v>
      </c>
      <c r="G4254" s="7" t="s">
        <v>5401</v>
      </c>
      <c r="H4254" s="8" t="s">
        <v>8359</v>
      </c>
      <c r="I4254" s="8" t="s">
        <v>7560</v>
      </c>
      <c r="J4254" s="19">
        <v>7</v>
      </c>
      <c r="K4254" s="19" t="s">
        <v>7736</v>
      </c>
      <c r="L4254" s="11">
        <v>1</v>
      </c>
      <c r="M4254" s="11"/>
      <c r="N4254" s="24"/>
      <c r="P4254" s="32"/>
      <c r="T4254" s="19"/>
      <c r="U4254" s="3"/>
      <c r="X4254" t="str">
        <f t="shared" si="263"/>
        <v/>
      </c>
      <c r="Z4254" t="str">
        <f t="shared" si="264"/>
        <v/>
      </c>
      <c r="AB4254" s="9"/>
      <c r="AC4254" t="s">
        <v>8359</v>
      </c>
      <c r="AD4254">
        <f t="shared" si="265"/>
        <v>0</v>
      </c>
      <c r="AF4254" s="3"/>
      <c r="AH4254" s="9"/>
    </row>
    <row r="4255" spans="1:34" ht="10.95" customHeight="1" outlineLevel="1" x14ac:dyDescent="0.25">
      <c r="A4255" t="s">
        <v>2631</v>
      </c>
      <c r="C4255" s="3" t="s">
        <v>12533</v>
      </c>
      <c r="D4255" s="3">
        <v>2556</v>
      </c>
      <c r="E4255" s="9">
        <v>1986</v>
      </c>
      <c r="F4255" s="7" t="s">
        <v>1208</v>
      </c>
      <c r="G4255" s="7" t="s">
        <v>5401</v>
      </c>
      <c r="H4255" s="8" t="s">
        <v>9380</v>
      </c>
      <c r="I4255" s="8" t="s">
        <v>7560</v>
      </c>
      <c r="J4255" s="19">
        <v>7</v>
      </c>
      <c r="K4255" s="19" t="s">
        <v>7736</v>
      </c>
      <c r="L4255" s="11">
        <v>1</v>
      </c>
      <c r="M4255" s="11"/>
      <c r="N4255" s="24"/>
      <c r="P4255" s="32"/>
      <c r="T4255" s="19"/>
      <c r="U4255" s="3"/>
      <c r="X4255" t="str">
        <f t="shared" si="263"/>
        <v/>
      </c>
      <c r="Z4255" t="str">
        <f t="shared" si="264"/>
        <v/>
      </c>
      <c r="AB4255" s="9"/>
      <c r="AC4255" t="s">
        <v>9380</v>
      </c>
      <c r="AD4255">
        <f t="shared" si="265"/>
        <v>0</v>
      </c>
      <c r="AF4255" s="3"/>
      <c r="AH4255" s="9"/>
    </row>
    <row r="4256" spans="1:34" ht="10.95" customHeight="1" outlineLevel="1" x14ac:dyDescent="0.25">
      <c r="A4256" t="s">
        <v>2631</v>
      </c>
      <c r="C4256" s="3" t="s">
        <v>12533</v>
      </c>
      <c r="D4256" s="3">
        <v>2557</v>
      </c>
      <c r="E4256" s="9">
        <v>1986</v>
      </c>
      <c r="F4256" s="7" t="s">
        <v>5699</v>
      </c>
      <c r="G4256" s="7" t="s">
        <v>5401</v>
      </c>
      <c r="H4256" s="8" t="s">
        <v>7704</v>
      </c>
      <c r="I4256" s="8" t="s">
        <v>7560</v>
      </c>
      <c r="J4256" s="19">
        <v>7</v>
      </c>
      <c r="K4256" s="19" t="s">
        <v>7736</v>
      </c>
      <c r="L4256" s="11">
        <v>0.4</v>
      </c>
      <c r="M4256" s="11"/>
      <c r="N4256" s="24"/>
      <c r="P4256" s="32"/>
      <c r="T4256" s="19"/>
      <c r="U4256" s="3"/>
      <c r="X4256" t="str">
        <f t="shared" si="263"/>
        <v/>
      </c>
      <c r="Z4256" t="str">
        <f t="shared" si="264"/>
        <v/>
      </c>
      <c r="AB4256" s="9"/>
      <c r="AC4256" t="s">
        <v>7704</v>
      </c>
      <c r="AD4256">
        <f t="shared" si="265"/>
        <v>0</v>
      </c>
      <c r="AF4256" s="3"/>
      <c r="AH4256" s="9"/>
    </row>
    <row r="4257" spans="1:34" ht="10.95" customHeight="1" outlineLevel="1" x14ac:dyDescent="0.25">
      <c r="A4257" t="s">
        <v>2631</v>
      </c>
      <c r="C4257" s="3" t="s">
        <v>12533</v>
      </c>
      <c r="D4257" s="3">
        <v>1753</v>
      </c>
      <c r="E4257" s="9">
        <v>1986</v>
      </c>
      <c r="F4257" s="7" t="s">
        <v>7034</v>
      </c>
      <c r="G4257" s="7" t="s">
        <v>5401</v>
      </c>
      <c r="H4257" s="8" t="s">
        <v>21215</v>
      </c>
      <c r="I4257" s="8" t="s">
        <v>21216</v>
      </c>
      <c r="J4257" s="19">
        <v>7</v>
      </c>
      <c r="K4257" s="19" t="s">
        <v>7736</v>
      </c>
      <c r="L4257" s="11">
        <v>2.1</v>
      </c>
      <c r="M4257" s="11"/>
      <c r="N4257" s="24"/>
      <c r="P4257" s="32"/>
      <c r="T4257" s="19"/>
      <c r="U4257" s="3"/>
      <c r="X4257">
        <f t="shared" si="263"/>
        <v>1</v>
      </c>
      <c r="Z4257" t="str">
        <f t="shared" si="264"/>
        <v/>
      </c>
      <c r="AB4257" s="9"/>
      <c r="AC4257" t="s">
        <v>21215</v>
      </c>
      <c r="AD4257">
        <f t="shared" si="265"/>
        <v>0</v>
      </c>
      <c r="AF4257" s="3"/>
      <c r="AH4257" s="9"/>
    </row>
    <row r="4258" spans="1:34" ht="10.95" customHeight="1" outlineLevel="1" x14ac:dyDescent="0.25">
      <c r="A4258" t="s">
        <v>2631</v>
      </c>
      <c r="C4258" s="3" t="s">
        <v>12533</v>
      </c>
      <c r="D4258" s="3">
        <v>2899</v>
      </c>
      <c r="E4258" s="9">
        <v>1992</v>
      </c>
      <c r="F4258" s="7" t="s">
        <v>472</v>
      </c>
      <c r="G4258" s="7" t="s">
        <v>5401</v>
      </c>
      <c r="H4258" s="8" t="s">
        <v>473</v>
      </c>
      <c r="I4258" s="8" t="s">
        <v>12894</v>
      </c>
      <c r="J4258" s="19">
        <v>2</v>
      </c>
      <c r="K4258" s="19" t="s">
        <v>7736</v>
      </c>
      <c r="L4258" s="11">
        <v>1.5</v>
      </c>
      <c r="M4258" s="11"/>
      <c r="N4258" s="24"/>
      <c r="P4258" s="32"/>
      <c r="R4258">
        <v>1</v>
      </c>
      <c r="S4258">
        <v>1</v>
      </c>
      <c r="T4258" s="19"/>
      <c r="U4258" s="3">
        <v>2291</v>
      </c>
      <c r="X4258" t="str">
        <f t="shared" si="263"/>
        <v/>
      </c>
      <c r="Z4258" t="str">
        <f t="shared" si="264"/>
        <v/>
      </c>
      <c r="AB4258" s="9"/>
      <c r="AC4258" t="s">
        <v>473</v>
      </c>
      <c r="AD4258">
        <f t="shared" si="265"/>
        <v>0</v>
      </c>
      <c r="AF4258" s="3"/>
      <c r="AG4258" t="s">
        <v>2027</v>
      </c>
      <c r="AH4258" s="9" t="s">
        <v>4613</v>
      </c>
    </row>
    <row r="4259" spans="1:34" ht="10.95" customHeight="1" outlineLevel="1" x14ac:dyDescent="0.25">
      <c r="A4259" t="s">
        <v>2631</v>
      </c>
      <c r="C4259" s="3" t="s">
        <v>12533</v>
      </c>
      <c r="D4259" s="3">
        <v>3092</v>
      </c>
      <c r="E4259" s="9">
        <v>1995</v>
      </c>
      <c r="F4259" s="7" t="s">
        <v>106</v>
      </c>
      <c r="G4259" s="7" t="s">
        <v>3834</v>
      </c>
      <c r="H4259" s="8" t="s">
        <v>107</v>
      </c>
      <c r="I4259" s="8" t="s">
        <v>7071</v>
      </c>
      <c r="J4259" s="19">
        <v>1</v>
      </c>
      <c r="K4259" s="19" t="s">
        <v>7736</v>
      </c>
      <c r="L4259" s="11">
        <v>4</v>
      </c>
      <c r="M4259" s="11"/>
      <c r="N4259" s="24"/>
      <c r="P4259" s="32"/>
      <c r="T4259" s="19"/>
      <c r="U4259" s="3">
        <v>2482</v>
      </c>
      <c r="X4259" t="str">
        <f t="shared" si="263"/>
        <v/>
      </c>
      <c r="Z4259" t="str">
        <f t="shared" si="264"/>
        <v/>
      </c>
      <c r="AB4259" s="9"/>
      <c r="AC4259" t="s">
        <v>107</v>
      </c>
      <c r="AD4259">
        <f t="shared" si="265"/>
        <v>0</v>
      </c>
      <c r="AF4259" s="3"/>
      <c r="AG4259" t="s">
        <v>1016</v>
      </c>
      <c r="AH4259" s="9" t="s">
        <v>4925</v>
      </c>
    </row>
    <row r="4260" spans="1:34" ht="10.95" customHeight="1" outlineLevel="1" x14ac:dyDescent="0.25">
      <c r="A4260" t="s">
        <v>2631</v>
      </c>
      <c r="C4260" s="3" t="s">
        <v>12533</v>
      </c>
      <c r="D4260" s="3" t="s">
        <v>13091</v>
      </c>
      <c r="E4260" s="9">
        <v>1995</v>
      </c>
      <c r="F4260" s="10" t="s">
        <v>21543</v>
      </c>
      <c r="G4260" s="7" t="s">
        <v>3834</v>
      </c>
      <c r="H4260" s="8" t="s">
        <v>107</v>
      </c>
      <c r="I4260" s="8" t="s">
        <v>7071</v>
      </c>
      <c r="J4260" s="19">
        <v>1</v>
      </c>
      <c r="K4260" s="19" t="s">
        <v>7736</v>
      </c>
      <c r="L4260" s="11">
        <v>3.9</v>
      </c>
      <c r="M4260" s="11"/>
      <c r="N4260" s="24"/>
      <c r="P4260" s="32"/>
      <c r="T4260" s="19"/>
      <c r="U4260" s="3"/>
      <c r="W4260" t="s">
        <v>7738</v>
      </c>
      <c r="X4260">
        <f t="shared" si="263"/>
        <v>1</v>
      </c>
      <c r="Z4260" t="str">
        <f t="shared" si="264"/>
        <v/>
      </c>
      <c r="AB4260" s="9"/>
      <c r="AC4260" t="s">
        <v>107</v>
      </c>
      <c r="AD4260">
        <f t="shared" si="265"/>
        <v>0</v>
      </c>
      <c r="AF4260" s="3"/>
      <c r="AH4260" s="9"/>
    </row>
    <row r="4261" spans="1:34" ht="10.95" customHeight="1" outlineLevel="1" x14ac:dyDescent="0.25">
      <c r="A4261" t="s">
        <v>2631</v>
      </c>
      <c r="C4261" s="3" t="s">
        <v>12533</v>
      </c>
      <c r="D4261" s="3" t="s">
        <v>13092</v>
      </c>
      <c r="E4261" s="9">
        <v>1995</v>
      </c>
      <c r="F4261" s="10" t="s">
        <v>21544</v>
      </c>
      <c r="G4261" s="7" t="s">
        <v>3834</v>
      </c>
      <c r="H4261" s="8" t="s">
        <v>107</v>
      </c>
      <c r="I4261" s="8" t="s">
        <v>7071</v>
      </c>
      <c r="J4261" s="19">
        <v>1</v>
      </c>
      <c r="K4261" s="19" t="s">
        <v>7736</v>
      </c>
      <c r="L4261" s="11">
        <v>3.9</v>
      </c>
      <c r="M4261" s="11"/>
      <c r="N4261" s="24"/>
      <c r="P4261" s="32"/>
      <c r="T4261" s="19"/>
      <c r="U4261" s="3"/>
      <c r="W4261" t="s">
        <v>7738</v>
      </c>
      <c r="X4261" t="str">
        <f t="shared" si="263"/>
        <v/>
      </c>
      <c r="Z4261" t="str">
        <f t="shared" si="264"/>
        <v/>
      </c>
      <c r="AB4261" s="9"/>
      <c r="AC4261" t="s">
        <v>107</v>
      </c>
      <c r="AD4261">
        <f t="shared" si="265"/>
        <v>0</v>
      </c>
      <c r="AF4261" s="3"/>
      <c r="AH4261" s="9"/>
    </row>
    <row r="4262" spans="1:34" ht="10.95" customHeight="1" outlineLevel="1" x14ac:dyDescent="0.25">
      <c r="A4262" t="s">
        <v>2631</v>
      </c>
      <c r="C4262" s="3" t="s">
        <v>12533</v>
      </c>
      <c r="D4262" s="3">
        <v>3148</v>
      </c>
      <c r="E4262" s="9">
        <v>1996</v>
      </c>
      <c r="F4262" s="7" t="s">
        <v>108</v>
      </c>
      <c r="G4262" s="7" t="s">
        <v>109</v>
      </c>
      <c r="H4262" s="8" t="s">
        <v>107</v>
      </c>
      <c r="I4262" s="8" t="s">
        <v>12895</v>
      </c>
      <c r="J4262" s="19">
        <v>3</v>
      </c>
      <c r="K4262" s="19" t="s">
        <v>7736</v>
      </c>
      <c r="L4262" s="11">
        <v>1.5</v>
      </c>
      <c r="M4262" s="11"/>
      <c r="N4262" s="24"/>
      <c r="P4262" s="32"/>
      <c r="T4262" s="19"/>
      <c r="U4262" s="3">
        <v>2525</v>
      </c>
      <c r="X4262" t="str">
        <f t="shared" si="263"/>
        <v/>
      </c>
      <c r="Z4262" t="str">
        <f t="shared" si="264"/>
        <v/>
      </c>
      <c r="AB4262" s="9"/>
      <c r="AC4262" t="s">
        <v>107</v>
      </c>
      <c r="AD4262">
        <f t="shared" si="265"/>
        <v>0</v>
      </c>
      <c r="AF4262" s="3"/>
      <c r="AG4262" t="s">
        <v>1016</v>
      </c>
      <c r="AH4262" s="9" t="s">
        <v>4925</v>
      </c>
    </row>
    <row r="4263" spans="1:34" ht="10.95" customHeight="1" outlineLevel="1" x14ac:dyDescent="0.25">
      <c r="A4263" t="s">
        <v>2631</v>
      </c>
      <c r="C4263" s="3" t="s">
        <v>12533</v>
      </c>
      <c r="D4263" s="3">
        <v>3194</v>
      </c>
      <c r="E4263" s="9">
        <v>1997</v>
      </c>
      <c r="F4263" s="7" t="s">
        <v>108</v>
      </c>
      <c r="G4263" s="7" t="s">
        <v>5401</v>
      </c>
      <c r="H4263" s="8" t="s">
        <v>948</v>
      </c>
      <c r="I4263" s="8" t="s">
        <v>12896</v>
      </c>
      <c r="J4263" s="19">
        <v>1</v>
      </c>
      <c r="K4263" s="19" t="s">
        <v>7736</v>
      </c>
      <c r="L4263" s="11">
        <v>1.1000000000000001</v>
      </c>
      <c r="M4263" s="11"/>
      <c r="N4263" s="24"/>
      <c r="P4263" s="32"/>
      <c r="R4263">
        <v>1</v>
      </c>
      <c r="S4263">
        <v>1</v>
      </c>
      <c r="T4263" s="19"/>
      <c r="U4263" s="3">
        <v>2570</v>
      </c>
      <c r="X4263" t="str">
        <f t="shared" si="263"/>
        <v/>
      </c>
      <c r="Z4263" t="str">
        <f t="shared" si="264"/>
        <v/>
      </c>
      <c r="AB4263" s="9"/>
      <c r="AC4263" t="s">
        <v>948</v>
      </c>
      <c r="AD4263">
        <f t="shared" si="265"/>
        <v>0</v>
      </c>
      <c r="AF4263" s="3"/>
      <c r="AG4263" t="s">
        <v>5788</v>
      </c>
      <c r="AH4263" s="9" t="s">
        <v>4925</v>
      </c>
    </row>
    <row r="4264" spans="1:34" ht="10.95" customHeight="1" outlineLevel="1" x14ac:dyDescent="0.25">
      <c r="A4264" t="s">
        <v>2631</v>
      </c>
      <c r="C4264" s="3" t="s">
        <v>12533</v>
      </c>
      <c r="D4264" s="3" t="s">
        <v>17281</v>
      </c>
      <c r="E4264" s="9">
        <v>1997</v>
      </c>
      <c r="F4264" s="7" t="s">
        <v>17282</v>
      </c>
      <c r="G4264" s="7" t="s">
        <v>5401</v>
      </c>
      <c r="H4264" s="8" t="s">
        <v>948</v>
      </c>
      <c r="I4264" s="8" t="s">
        <v>12896</v>
      </c>
      <c r="J4264" s="19">
        <v>1</v>
      </c>
      <c r="K4264" s="19" t="s">
        <v>7736</v>
      </c>
      <c r="L4264" s="11">
        <v>4.8</v>
      </c>
      <c r="M4264" s="11"/>
      <c r="N4264" s="24"/>
      <c r="P4264" s="32"/>
      <c r="T4264" s="19"/>
      <c r="U4264" s="3"/>
      <c r="W4264" t="s">
        <v>7738</v>
      </c>
      <c r="X4264">
        <f t="shared" si="263"/>
        <v>1</v>
      </c>
      <c r="Z4264" t="str">
        <f t="shared" si="264"/>
        <v/>
      </c>
      <c r="AB4264" s="9"/>
      <c r="AC4264" t="s">
        <v>948</v>
      </c>
      <c r="AD4264">
        <f t="shared" si="265"/>
        <v>0</v>
      </c>
      <c r="AF4264" s="3"/>
      <c r="AH4264" s="9"/>
    </row>
    <row r="4265" spans="1:34" ht="10.95" customHeight="1" outlineLevel="1" x14ac:dyDescent="0.25">
      <c r="A4265" t="s">
        <v>2631</v>
      </c>
      <c r="C4265" s="3" t="s">
        <v>12533</v>
      </c>
      <c r="D4265" s="3" t="s">
        <v>17283</v>
      </c>
      <c r="E4265" s="9">
        <v>1997</v>
      </c>
      <c r="F4265" s="7" t="s">
        <v>17284</v>
      </c>
      <c r="G4265" s="7" t="s">
        <v>5401</v>
      </c>
      <c r="H4265" s="8" t="s">
        <v>948</v>
      </c>
      <c r="I4265" s="8" t="s">
        <v>12896</v>
      </c>
      <c r="J4265" s="19">
        <v>1</v>
      </c>
      <c r="K4265" s="19" t="s">
        <v>7736</v>
      </c>
      <c r="L4265" s="11">
        <v>3</v>
      </c>
      <c r="M4265" s="11"/>
      <c r="N4265" s="24"/>
      <c r="P4265" s="32"/>
      <c r="T4265" s="19"/>
      <c r="U4265" s="3"/>
      <c r="W4265" t="s">
        <v>7738</v>
      </c>
      <c r="X4265">
        <f t="shared" si="263"/>
        <v>1</v>
      </c>
      <c r="Z4265" t="str">
        <f t="shared" si="264"/>
        <v/>
      </c>
      <c r="AB4265" s="9"/>
      <c r="AC4265" t="s">
        <v>948</v>
      </c>
      <c r="AD4265">
        <f t="shared" si="265"/>
        <v>0</v>
      </c>
      <c r="AF4265" s="3"/>
      <c r="AH4265" s="9"/>
    </row>
    <row r="4266" spans="1:34" ht="10.95" customHeight="1" outlineLevel="1" x14ac:dyDescent="0.25">
      <c r="A4266" t="s">
        <v>2631</v>
      </c>
      <c r="C4266" s="3" t="s">
        <v>12533</v>
      </c>
      <c r="D4266" s="3">
        <v>3366</v>
      </c>
      <c r="E4266" s="9">
        <v>1999</v>
      </c>
      <c r="F4266" s="7" t="s">
        <v>108</v>
      </c>
      <c r="G4266" s="7" t="s">
        <v>5401</v>
      </c>
      <c r="H4266" s="8" t="s">
        <v>102</v>
      </c>
      <c r="I4266" s="8" t="s">
        <v>12897</v>
      </c>
      <c r="J4266" s="19">
        <v>1</v>
      </c>
      <c r="K4266" s="19" t="s">
        <v>20093</v>
      </c>
      <c r="L4266" s="11"/>
      <c r="M4266" s="11"/>
      <c r="N4266" s="24"/>
      <c r="P4266" s="32"/>
      <c r="T4266" s="19"/>
      <c r="U4266" s="3">
        <v>2724</v>
      </c>
      <c r="X4266" t="str">
        <f t="shared" si="263"/>
        <v/>
      </c>
      <c r="Z4266" t="str">
        <f t="shared" si="264"/>
        <v/>
      </c>
      <c r="AB4266" s="9"/>
      <c r="AC4266" t="s">
        <v>102</v>
      </c>
      <c r="AD4266">
        <f t="shared" si="265"/>
        <v>0</v>
      </c>
      <c r="AF4266" s="3"/>
      <c r="AG4266" t="s">
        <v>103</v>
      </c>
      <c r="AH4266" s="9" t="s">
        <v>4925</v>
      </c>
    </row>
    <row r="4267" spans="1:34" ht="10.95" customHeight="1" outlineLevel="1" x14ac:dyDescent="0.25">
      <c r="A4267" t="s">
        <v>2631</v>
      </c>
      <c r="C4267" s="3" t="s">
        <v>12533</v>
      </c>
      <c r="D4267" s="3" t="s">
        <v>17090</v>
      </c>
      <c r="E4267" s="9">
        <v>1999</v>
      </c>
      <c r="F4267" s="10" t="s">
        <v>17284</v>
      </c>
      <c r="G4267" s="7" t="s">
        <v>5401</v>
      </c>
      <c r="H4267" s="8" t="s">
        <v>102</v>
      </c>
      <c r="I4267" s="8" t="s">
        <v>12897</v>
      </c>
      <c r="J4267" s="19">
        <v>1</v>
      </c>
      <c r="K4267" s="19" t="s">
        <v>7736</v>
      </c>
      <c r="L4267" s="11">
        <v>3.9</v>
      </c>
      <c r="M4267" s="11"/>
      <c r="N4267" s="24"/>
      <c r="P4267" s="32"/>
      <c r="T4267" s="19"/>
      <c r="U4267" s="3" t="s">
        <v>17089</v>
      </c>
      <c r="W4267" t="s">
        <v>7738</v>
      </c>
      <c r="X4267">
        <f t="shared" si="263"/>
        <v>1</v>
      </c>
      <c r="Z4267" t="str">
        <f t="shared" si="264"/>
        <v/>
      </c>
      <c r="AB4267" s="9"/>
      <c r="AC4267" t="s">
        <v>102</v>
      </c>
      <c r="AD4267">
        <f t="shared" si="265"/>
        <v>0</v>
      </c>
      <c r="AF4267" s="3"/>
      <c r="AH4267" s="9"/>
    </row>
    <row r="4268" spans="1:34" ht="10.95" customHeight="1" outlineLevel="1" x14ac:dyDescent="0.25">
      <c r="A4268" t="s">
        <v>2631</v>
      </c>
      <c r="C4268" s="3" t="s">
        <v>12533</v>
      </c>
      <c r="D4268" s="3">
        <v>3463</v>
      </c>
      <c r="E4268" s="9">
        <v>2000</v>
      </c>
      <c r="F4268" s="7" t="s">
        <v>1451</v>
      </c>
      <c r="G4268" s="7" t="s">
        <v>5401</v>
      </c>
      <c r="H4268" s="8" t="s">
        <v>1452</v>
      </c>
      <c r="I4268" s="8" t="s">
        <v>12898</v>
      </c>
      <c r="J4268" s="19">
        <v>4</v>
      </c>
      <c r="K4268" s="19" t="s">
        <v>7736</v>
      </c>
      <c r="L4268" s="11">
        <v>1.5</v>
      </c>
      <c r="M4268" s="11"/>
      <c r="N4268" s="24"/>
      <c r="P4268" s="32"/>
      <c r="T4268" s="19"/>
      <c r="U4268" s="3" t="s">
        <v>1449</v>
      </c>
      <c r="X4268" t="str">
        <f t="shared" si="263"/>
        <v/>
      </c>
      <c r="Z4268" t="str">
        <f t="shared" si="264"/>
        <v/>
      </c>
      <c r="AB4268" s="9"/>
      <c r="AC4268" t="s">
        <v>1452</v>
      </c>
      <c r="AD4268">
        <f t="shared" si="265"/>
        <v>0</v>
      </c>
      <c r="AF4268" s="3"/>
      <c r="AG4268" t="s">
        <v>3357</v>
      </c>
      <c r="AH4268" s="9" t="s">
        <v>4925</v>
      </c>
    </row>
    <row r="4269" spans="1:34" ht="10.95" customHeight="1" outlineLevel="1" x14ac:dyDescent="0.25">
      <c r="A4269" t="s">
        <v>2631</v>
      </c>
      <c r="C4269" s="3" t="s">
        <v>12533</v>
      </c>
      <c r="D4269" s="3" t="s">
        <v>13084</v>
      </c>
      <c r="E4269" s="9">
        <v>2000</v>
      </c>
      <c r="F4269" s="10" t="s">
        <v>21545</v>
      </c>
      <c r="G4269" s="7" t="s">
        <v>13085</v>
      </c>
      <c r="H4269" s="8" t="s">
        <v>1452</v>
      </c>
      <c r="I4269" s="8" t="s">
        <v>12898</v>
      </c>
      <c r="J4269" s="19">
        <v>4</v>
      </c>
      <c r="K4269" s="19" t="s">
        <v>7736</v>
      </c>
      <c r="L4269" s="11">
        <v>3.8</v>
      </c>
      <c r="M4269" s="11"/>
      <c r="N4269" s="24"/>
      <c r="P4269" s="32"/>
      <c r="T4269" s="19"/>
      <c r="U4269" s="3"/>
      <c r="X4269">
        <f t="shared" si="263"/>
        <v>1</v>
      </c>
      <c r="Z4269" t="str">
        <f t="shared" si="264"/>
        <v/>
      </c>
      <c r="AB4269" s="9"/>
      <c r="AC4269" t="s">
        <v>1452</v>
      </c>
      <c r="AD4269">
        <f t="shared" ref="AD4269:AD4300" si="266">COUNTIF(H4269,"*Fuji*")</f>
        <v>0</v>
      </c>
      <c r="AF4269" s="3"/>
      <c r="AH4269" s="9"/>
    </row>
    <row r="4270" spans="1:34" ht="10.95" customHeight="1" outlineLevel="1" x14ac:dyDescent="0.25">
      <c r="A4270" t="s">
        <v>2631</v>
      </c>
      <c r="C4270" s="3" t="s">
        <v>12533</v>
      </c>
      <c r="D4270" s="3" t="s">
        <v>4065</v>
      </c>
      <c r="E4270" s="9">
        <v>2001</v>
      </c>
      <c r="F4270" s="7" t="s">
        <v>13083</v>
      </c>
      <c r="G4270" s="7" t="s">
        <v>5401</v>
      </c>
      <c r="H4270" s="8" t="s">
        <v>9702</v>
      </c>
      <c r="I4270" s="8" t="s">
        <v>7588</v>
      </c>
      <c r="J4270" s="19">
        <v>4</v>
      </c>
      <c r="K4270" s="19" t="s">
        <v>7736</v>
      </c>
      <c r="L4270" s="11">
        <v>3</v>
      </c>
      <c r="M4270" s="11"/>
      <c r="N4270" s="24"/>
      <c r="P4270" s="32"/>
      <c r="T4270" s="19"/>
      <c r="U4270" s="3"/>
      <c r="X4270" t="str">
        <f t="shared" si="263"/>
        <v/>
      </c>
      <c r="Y4270">
        <v>1</v>
      </c>
      <c r="Z4270" t="str">
        <f t="shared" si="264"/>
        <v/>
      </c>
      <c r="AB4270" s="9"/>
      <c r="AC4270" t="s">
        <v>9702</v>
      </c>
      <c r="AD4270">
        <f t="shared" si="266"/>
        <v>0</v>
      </c>
      <c r="AF4270" s="3"/>
      <c r="AH4270" s="9"/>
    </row>
    <row r="4271" spans="1:34" ht="10.95" customHeight="1" outlineLevel="1" x14ac:dyDescent="0.25">
      <c r="A4271" t="s">
        <v>2631</v>
      </c>
      <c r="C4271" s="3" t="s">
        <v>12533</v>
      </c>
      <c r="D4271" s="3">
        <v>3779</v>
      </c>
      <c r="E4271" s="9">
        <v>2004</v>
      </c>
      <c r="F4271" s="34">
        <v>0.5</v>
      </c>
      <c r="G4271" s="7" t="s">
        <v>5401</v>
      </c>
      <c r="H4271" s="8" t="s">
        <v>1450</v>
      </c>
      <c r="I4271" s="8" t="s">
        <v>12899</v>
      </c>
      <c r="J4271" s="19">
        <v>3</v>
      </c>
      <c r="K4271" s="19" t="s">
        <v>7736</v>
      </c>
      <c r="L4271" s="11">
        <v>0.5</v>
      </c>
      <c r="M4271" s="11"/>
      <c r="N4271" s="24"/>
      <c r="P4271" s="32"/>
      <c r="T4271" s="19"/>
      <c r="U4271" s="3">
        <v>3008</v>
      </c>
      <c r="X4271" t="str">
        <f t="shared" si="263"/>
        <v/>
      </c>
      <c r="Z4271" t="str">
        <f t="shared" si="264"/>
        <v/>
      </c>
      <c r="AB4271" s="9"/>
      <c r="AC4271" t="s">
        <v>1450</v>
      </c>
      <c r="AD4271">
        <f t="shared" si="266"/>
        <v>0</v>
      </c>
      <c r="AF4271" s="3"/>
      <c r="AG4271" t="s">
        <v>2027</v>
      </c>
      <c r="AH4271" s="9" t="s">
        <v>4613</v>
      </c>
    </row>
    <row r="4272" spans="1:34" ht="10.95" customHeight="1" outlineLevel="1" x14ac:dyDescent="0.25">
      <c r="A4272" t="s">
        <v>2631</v>
      </c>
      <c r="C4272" s="3" t="s">
        <v>12533</v>
      </c>
      <c r="D4272" s="3">
        <v>3875</v>
      </c>
      <c r="E4272" s="9">
        <v>2005</v>
      </c>
      <c r="F4272" s="34">
        <v>0.55000000000000004</v>
      </c>
      <c r="G4272" s="7" t="s">
        <v>5561</v>
      </c>
      <c r="H4272" s="8" t="s">
        <v>494</v>
      </c>
      <c r="I4272" s="8" t="s">
        <v>21510</v>
      </c>
      <c r="J4272" s="19">
        <v>1</v>
      </c>
      <c r="K4272" s="19" t="s">
        <v>7736</v>
      </c>
      <c r="L4272" s="11">
        <v>0.4</v>
      </c>
      <c r="M4272" s="11"/>
      <c r="N4272" s="24"/>
      <c r="P4272" s="32"/>
      <c r="T4272" s="19"/>
      <c r="U4272" s="3">
        <v>3071</v>
      </c>
      <c r="X4272" t="str">
        <f t="shared" si="263"/>
        <v/>
      </c>
      <c r="Z4272" t="str">
        <f t="shared" si="264"/>
        <v/>
      </c>
      <c r="AB4272" s="9"/>
      <c r="AC4272" t="s">
        <v>494</v>
      </c>
      <c r="AD4272">
        <f t="shared" si="266"/>
        <v>0</v>
      </c>
      <c r="AF4272" s="3"/>
      <c r="AG4272" t="s">
        <v>3357</v>
      </c>
      <c r="AH4272" s="9" t="s">
        <v>4925</v>
      </c>
    </row>
    <row r="4273" spans="1:34" ht="10.95" customHeight="1" outlineLevel="1" x14ac:dyDescent="0.25">
      <c r="A4273" t="s">
        <v>2631</v>
      </c>
      <c r="C4273" s="3" t="s">
        <v>12533</v>
      </c>
      <c r="D4273" s="3">
        <v>3911</v>
      </c>
      <c r="E4273" s="9">
        <v>2005</v>
      </c>
      <c r="F4273" s="34">
        <v>0.53</v>
      </c>
      <c r="G4273" s="7" t="s">
        <v>5401</v>
      </c>
      <c r="H4273" s="8" t="s">
        <v>6773</v>
      </c>
      <c r="I4273" s="8" t="s">
        <v>12900</v>
      </c>
      <c r="J4273" s="19">
        <v>1</v>
      </c>
      <c r="K4273" s="19" t="s">
        <v>7736</v>
      </c>
      <c r="L4273" s="11">
        <v>0.8</v>
      </c>
      <c r="M4273" s="11"/>
      <c r="N4273" s="24"/>
      <c r="P4273" s="32"/>
      <c r="T4273" s="19"/>
      <c r="U4273" s="3">
        <v>3122</v>
      </c>
      <c r="X4273" t="str">
        <f t="shared" si="263"/>
        <v/>
      </c>
      <c r="Z4273" t="str">
        <f t="shared" si="264"/>
        <v/>
      </c>
      <c r="AB4273" s="9"/>
      <c r="AC4273" t="s">
        <v>6773</v>
      </c>
      <c r="AD4273">
        <f t="shared" si="266"/>
        <v>0</v>
      </c>
      <c r="AF4273" s="3"/>
      <c r="AG4273" t="s">
        <v>3357</v>
      </c>
      <c r="AH4273" s="9" t="s">
        <v>4613</v>
      </c>
    </row>
    <row r="4274" spans="1:34" ht="10.95" customHeight="1" outlineLevel="1" x14ac:dyDescent="0.25">
      <c r="A4274" t="s">
        <v>2631</v>
      </c>
      <c r="C4274" s="3" t="s">
        <v>12533</v>
      </c>
      <c r="D4274" s="3" t="s">
        <v>12901</v>
      </c>
      <c r="E4274" s="9">
        <v>2005</v>
      </c>
      <c r="F4274" s="10" t="s">
        <v>21548</v>
      </c>
      <c r="G4274" s="7" t="s">
        <v>5401</v>
      </c>
      <c r="H4274" s="8" t="s">
        <v>6773</v>
      </c>
      <c r="I4274" s="8" t="s">
        <v>12900</v>
      </c>
      <c r="J4274" s="19">
        <v>1</v>
      </c>
      <c r="K4274" s="19" t="s">
        <v>7736</v>
      </c>
      <c r="L4274" s="11">
        <v>12</v>
      </c>
      <c r="M4274" s="11"/>
      <c r="N4274" s="24"/>
      <c r="P4274" s="32"/>
      <c r="T4274" s="19"/>
      <c r="U4274" s="3" t="s">
        <v>6464</v>
      </c>
      <c r="X4274" t="str">
        <f t="shared" si="263"/>
        <v/>
      </c>
      <c r="Z4274">
        <f t="shared" si="264"/>
        <v>1</v>
      </c>
      <c r="AB4274" s="9"/>
      <c r="AC4274" t="s">
        <v>6773</v>
      </c>
      <c r="AD4274">
        <f t="shared" si="266"/>
        <v>0</v>
      </c>
      <c r="AF4274" s="3"/>
      <c r="AG4274" t="s">
        <v>3357</v>
      </c>
      <c r="AH4274" s="9" t="s">
        <v>4925</v>
      </c>
    </row>
    <row r="4275" spans="1:34" ht="10.95" customHeight="1" outlineLevel="1" x14ac:dyDescent="0.25">
      <c r="A4275" t="s">
        <v>2631</v>
      </c>
      <c r="C4275" s="3" t="s">
        <v>12533</v>
      </c>
      <c r="D4275" s="3">
        <v>3915</v>
      </c>
      <c r="E4275" s="9">
        <v>2005</v>
      </c>
      <c r="F4275" s="34">
        <v>0.53</v>
      </c>
      <c r="G4275" s="7" t="s">
        <v>5401</v>
      </c>
      <c r="H4275" s="8" t="s">
        <v>12903</v>
      </c>
      <c r="I4275" s="8" t="s">
        <v>12902</v>
      </c>
      <c r="J4275" s="19">
        <v>1</v>
      </c>
      <c r="K4275" s="19" t="s">
        <v>7736</v>
      </c>
      <c r="L4275" s="11">
        <v>1.2</v>
      </c>
      <c r="M4275" s="11"/>
      <c r="N4275" s="24"/>
      <c r="P4275" s="32"/>
      <c r="T4275" s="19"/>
      <c r="U4275" s="3"/>
      <c r="X4275" t="str">
        <f t="shared" si="263"/>
        <v/>
      </c>
      <c r="Z4275" t="str">
        <f t="shared" si="264"/>
        <v/>
      </c>
      <c r="AB4275" s="9"/>
      <c r="AC4275" t="s">
        <v>12903</v>
      </c>
      <c r="AD4275">
        <f t="shared" si="266"/>
        <v>0</v>
      </c>
      <c r="AF4275" s="3"/>
      <c r="AH4275" s="9"/>
    </row>
    <row r="4276" spans="1:34" ht="10.95" customHeight="1" outlineLevel="1" x14ac:dyDescent="0.25">
      <c r="A4276" t="s">
        <v>2631</v>
      </c>
      <c r="C4276" s="3" t="s">
        <v>12533</v>
      </c>
      <c r="D4276" s="3">
        <v>4091</v>
      </c>
      <c r="E4276" s="9">
        <v>2006</v>
      </c>
      <c r="F4276" s="34">
        <v>0.54</v>
      </c>
      <c r="G4276" s="7" t="s">
        <v>5401</v>
      </c>
      <c r="H4276" s="8" t="s">
        <v>107</v>
      </c>
      <c r="I4276" s="8" t="s">
        <v>12939</v>
      </c>
      <c r="J4276" s="19">
        <v>1</v>
      </c>
      <c r="K4276" s="19" t="s">
        <v>7736</v>
      </c>
      <c r="L4276" s="11">
        <v>1.5</v>
      </c>
      <c r="M4276" s="11"/>
      <c r="N4276" s="24"/>
      <c r="P4276" s="32"/>
      <c r="R4276">
        <v>1</v>
      </c>
      <c r="S4276">
        <v>1</v>
      </c>
      <c r="T4276" s="19"/>
      <c r="U4276" s="3" t="s">
        <v>4198</v>
      </c>
      <c r="X4276" t="str">
        <f t="shared" si="263"/>
        <v/>
      </c>
      <c r="Z4276" t="str">
        <f t="shared" si="264"/>
        <v/>
      </c>
      <c r="AB4276" s="9"/>
      <c r="AC4276" t="s">
        <v>107</v>
      </c>
      <c r="AD4276">
        <f t="shared" si="266"/>
        <v>0</v>
      </c>
      <c r="AF4276" s="3"/>
      <c r="AG4276" t="s">
        <v>1016</v>
      </c>
      <c r="AH4276" s="9"/>
    </row>
    <row r="4277" spans="1:34" ht="10.95" customHeight="1" outlineLevel="1" x14ac:dyDescent="0.25">
      <c r="A4277" t="s">
        <v>2631</v>
      </c>
      <c r="C4277" s="3" t="s">
        <v>12533</v>
      </c>
      <c r="D4277" s="3" t="s">
        <v>12940</v>
      </c>
      <c r="E4277" s="9">
        <v>2006</v>
      </c>
      <c r="F4277" s="7" t="s">
        <v>12941</v>
      </c>
      <c r="G4277" s="7" t="s">
        <v>5401</v>
      </c>
      <c r="H4277" s="8" t="s">
        <v>107</v>
      </c>
      <c r="I4277" s="8" t="s">
        <v>12939</v>
      </c>
      <c r="J4277" s="19">
        <v>3</v>
      </c>
      <c r="K4277" s="19" t="s">
        <v>20093</v>
      </c>
      <c r="L4277" s="11"/>
      <c r="M4277" s="11"/>
      <c r="N4277" s="24"/>
      <c r="P4277" s="32"/>
      <c r="T4277" s="19"/>
      <c r="U4277" s="3"/>
      <c r="X4277" t="str">
        <f t="shared" si="263"/>
        <v/>
      </c>
      <c r="Z4277">
        <f t="shared" si="264"/>
        <v>1</v>
      </c>
      <c r="AB4277" s="9"/>
      <c r="AC4277" t="s">
        <v>107</v>
      </c>
      <c r="AD4277">
        <f t="shared" si="266"/>
        <v>0</v>
      </c>
      <c r="AF4277" s="3"/>
      <c r="AH4277" s="9"/>
    </row>
    <row r="4278" spans="1:34" ht="10.95" customHeight="1" outlineLevel="1" x14ac:dyDescent="0.25">
      <c r="A4278" t="s">
        <v>2631</v>
      </c>
      <c r="C4278" s="3" t="s">
        <v>12533</v>
      </c>
      <c r="D4278" s="3" t="s">
        <v>12940</v>
      </c>
      <c r="E4278" s="9">
        <v>2006</v>
      </c>
      <c r="F4278" s="7" t="s">
        <v>7034</v>
      </c>
      <c r="G4278" s="7" t="s">
        <v>5401</v>
      </c>
      <c r="H4278" s="8" t="s">
        <v>107</v>
      </c>
      <c r="I4278" s="8" t="s">
        <v>12939</v>
      </c>
      <c r="J4278" s="19">
        <v>1</v>
      </c>
      <c r="K4278" s="19" t="s">
        <v>7736</v>
      </c>
      <c r="L4278" s="11">
        <v>3.9</v>
      </c>
      <c r="M4278" s="11"/>
      <c r="N4278" s="24"/>
      <c r="P4278" s="32"/>
      <c r="T4278" s="19"/>
      <c r="U4278" s="3"/>
      <c r="W4278" t="s">
        <v>7738</v>
      </c>
      <c r="X4278">
        <f t="shared" si="263"/>
        <v>1</v>
      </c>
      <c r="Z4278" t="str">
        <f t="shared" si="264"/>
        <v/>
      </c>
      <c r="AB4278" s="9"/>
      <c r="AC4278" t="s">
        <v>107</v>
      </c>
      <c r="AD4278">
        <f t="shared" si="266"/>
        <v>0</v>
      </c>
      <c r="AF4278" s="3"/>
      <c r="AH4278" s="9"/>
    </row>
    <row r="4279" spans="1:34" ht="10.95" customHeight="1" outlineLevel="1" x14ac:dyDescent="0.25">
      <c r="A4279" t="s">
        <v>2631</v>
      </c>
      <c r="C4279" s="3" t="s">
        <v>12533</v>
      </c>
      <c r="D4279" s="3" t="s">
        <v>12940</v>
      </c>
      <c r="E4279" s="9">
        <v>2006</v>
      </c>
      <c r="F4279" s="7" t="s">
        <v>13083</v>
      </c>
      <c r="G4279" s="7" t="s">
        <v>5401</v>
      </c>
      <c r="H4279" s="8" t="s">
        <v>107</v>
      </c>
      <c r="I4279" s="8" t="s">
        <v>12939</v>
      </c>
      <c r="J4279" s="19">
        <v>1</v>
      </c>
      <c r="K4279" s="19" t="s">
        <v>7736</v>
      </c>
      <c r="L4279" s="11">
        <v>3.9</v>
      </c>
      <c r="M4279" s="11"/>
      <c r="N4279" s="24"/>
      <c r="P4279" s="32"/>
      <c r="T4279" s="19"/>
      <c r="U4279" s="3"/>
      <c r="W4279" t="s">
        <v>7738</v>
      </c>
      <c r="X4279" t="str">
        <f t="shared" si="263"/>
        <v/>
      </c>
      <c r="Z4279" t="str">
        <f t="shared" si="264"/>
        <v/>
      </c>
      <c r="AB4279" s="9"/>
      <c r="AC4279" t="s">
        <v>107</v>
      </c>
      <c r="AD4279">
        <f t="shared" si="266"/>
        <v>0</v>
      </c>
      <c r="AF4279" s="3"/>
      <c r="AH4279" s="9"/>
    </row>
    <row r="4280" spans="1:34" ht="10.95" customHeight="1" outlineLevel="1" x14ac:dyDescent="0.25">
      <c r="A4280" t="s">
        <v>2631</v>
      </c>
      <c r="C4280" s="3" t="s">
        <v>12533</v>
      </c>
      <c r="D4280" s="3">
        <v>4184</v>
      </c>
      <c r="E4280" s="9">
        <v>2007</v>
      </c>
      <c r="F4280" s="7" t="s">
        <v>13086</v>
      </c>
      <c r="G4280" s="7" t="s">
        <v>5401</v>
      </c>
      <c r="H4280" s="8" t="s">
        <v>102</v>
      </c>
      <c r="I4280" s="8" t="s">
        <v>17087</v>
      </c>
      <c r="J4280" s="19">
        <v>3</v>
      </c>
      <c r="K4280" s="19" t="s">
        <v>7736</v>
      </c>
      <c r="L4280" s="11">
        <v>3.9</v>
      </c>
      <c r="M4280" s="11"/>
      <c r="N4280" s="24"/>
      <c r="P4280" s="32"/>
      <c r="T4280" s="19"/>
      <c r="U4280" s="3"/>
      <c r="X4280" t="str">
        <f t="shared" si="263"/>
        <v/>
      </c>
      <c r="Z4280" t="str">
        <f t="shared" si="264"/>
        <v/>
      </c>
      <c r="AB4280" s="9"/>
      <c r="AC4280" t="s">
        <v>102</v>
      </c>
      <c r="AD4280">
        <f t="shared" si="266"/>
        <v>0</v>
      </c>
      <c r="AF4280" s="3"/>
      <c r="AH4280" s="9"/>
    </row>
    <row r="4281" spans="1:34" ht="10.95" customHeight="1" outlineLevel="1" x14ac:dyDescent="0.25">
      <c r="A4281" t="s">
        <v>2631</v>
      </c>
      <c r="C4281" s="3" t="s">
        <v>12533</v>
      </c>
      <c r="D4281" s="3">
        <v>4467</v>
      </c>
      <c r="E4281" s="9">
        <v>2008</v>
      </c>
      <c r="F4281" s="34">
        <v>0.85</v>
      </c>
      <c r="G4281" s="7" t="s">
        <v>5401</v>
      </c>
      <c r="H4281" s="8" t="s">
        <v>12904</v>
      </c>
      <c r="I4281" s="8" t="s">
        <v>12905</v>
      </c>
      <c r="J4281" s="19">
        <v>4</v>
      </c>
      <c r="K4281" s="19" t="s">
        <v>7736</v>
      </c>
      <c r="L4281" s="11">
        <v>2.9</v>
      </c>
      <c r="M4281" s="11"/>
      <c r="N4281" s="24"/>
      <c r="P4281" s="32"/>
      <c r="T4281" s="19"/>
      <c r="U4281" s="3"/>
      <c r="X4281" t="str">
        <f t="shared" si="263"/>
        <v/>
      </c>
      <c r="Z4281" t="str">
        <f t="shared" si="264"/>
        <v/>
      </c>
      <c r="AB4281" s="9"/>
      <c r="AC4281" t="s">
        <v>12904</v>
      </c>
      <c r="AD4281">
        <f t="shared" si="266"/>
        <v>0</v>
      </c>
      <c r="AF4281" s="3"/>
      <c r="AH4281" s="9"/>
    </row>
    <row r="4282" spans="1:34" ht="10.95" customHeight="1" outlineLevel="1" x14ac:dyDescent="0.25">
      <c r="A4282" t="s">
        <v>2631</v>
      </c>
      <c r="C4282" s="3" t="s">
        <v>12533</v>
      </c>
      <c r="D4282" s="3">
        <v>4374</v>
      </c>
      <c r="E4282" s="9">
        <v>2009</v>
      </c>
      <c r="F4282" s="10" t="s">
        <v>22212</v>
      </c>
      <c r="G4282" s="7" t="s">
        <v>5401</v>
      </c>
      <c r="H4282" s="43" t="s">
        <v>102</v>
      </c>
      <c r="I4282" s="43" t="s">
        <v>22211</v>
      </c>
      <c r="J4282" s="19">
        <v>3</v>
      </c>
      <c r="K4282" s="19" t="s">
        <v>7736</v>
      </c>
      <c r="L4282" s="11">
        <v>1</v>
      </c>
      <c r="M4282" s="11"/>
      <c r="N4282" s="24"/>
      <c r="P4282" s="32"/>
      <c r="T4282" s="19"/>
      <c r="U4282" s="3"/>
      <c r="X4282">
        <f t="shared" si="263"/>
        <v>1</v>
      </c>
      <c r="Y4282">
        <v>1</v>
      </c>
      <c r="Z4282" t="str">
        <f t="shared" si="264"/>
        <v/>
      </c>
      <c r="AB4282" s="9"/>
      <c r="AC4282" s="2" t="s">
        <v>102</v>
      </c>
      <c r="AD4282">
        <f t="shared" si="266"/>
        <v>0</v>
      </c>
      <c r="AF4282" s="3"/>
      <c r="AH4282" s="9"/>
    </row>
    <row r="4283" spans="1:34" ht="10.95" customHeight="1" outlineLevel="1" x14ac:dyDescent="0.25">
      <c r="A4283" t="s">
        <v>2631</v>
      </c>
      <c r="C4283" s="3" t="s">
        <v>12533</v>
      </c>
      <c r="D4283" s="3">
        <v>4523</v>
      </c>
      <c r="E4283" s="9">
        <v>2009</v>
      </c>
      <c r="F4283" s="7" t="s">
        <v>21521</v>
      </c>
      <c r="G4283" s="7" t="s">
        <v>5401</v>
      </c>
      <c r="H4283" s="8" t="s">
        <v>107</v>
      </c>
      <c r="I4283" s="8" t="s">
        <v>12906</v>
      </c>
      <c r="J4283" s="19">
        <v>3</v>
      </c>
      <c r="K4283" s="19" t="s">
        <v>7736</v>
      </c>
      <c r="L4283" s="11">
        <v>0.5</v>
      </c>
      <c r="M4283" s="11"/>
      <c r="N4283" s="24"/>
      <c r="P4283" s="32"/>
      <c r="T4283" s="19"/>
      <c r="U4283" s="3"/>
      <c r="X4283" t="str">
        <f t="shared" si="263"/>
        <v/>
      </c>
      <c r="Z4283" t="str">
        <f t="shared" si="264"/>
        <v/>
      </c>
      <c r="AB4283" s="9"/>
      <c r="AC4283" t="s">
        <v>107</v>
      </c>
      <c r="AD4283">
        <f t="shared" si="266"/>
        <v>0</v>
      </c>
      <c r="AF4283" s="3"/>
      <c r="AH4283" s="9"/>
    </row>
    <row r="4284" spans="1:34" ht="10.95" customHeight="1" outlineLevel="1" x14ac:dyDescent="0.25">
      <c r="A4284" t="s">
        <v>2631</v>
      </c>
      <c r="C4284" s="3" t="s">
        <v>12533</v>
      </c>
      <c r="D4284" s="3" t="s">
        <v>4065</v>
      </c>
      <c r="E4284" s="9">
        <v>2010</v>
      </c>
      <c r="F4284" s="7" t="s">
        <v>13086</v>
      </c>
      <c r="G4284" s="7" t="s">
        <v>5401</v>
      </c>
      <c r="H4284" s="8" t="s">
        <v>13087</v>
      </c>
      <c r="I4284" s="8" t="s">
        <v>7588</v>
      </c>
      <c r="J4284" s="19">
        <v>1</v>
      </c>
      <c r="K4284" s="19" t="s">
        <v>7736</v>
      </c>
      <c r="L4284" s="11">
        <v>3.8</v>
      </c>
      <c r="M4284" s="11"/>
      <c r="N4284" s="24"/>
      <c r="P4284" s="32"/>
      <c r="T4284" s="19"/>
      <c r="U4284" s="3"/>
      <c r="W4284" t="s">
        <v>7738</v>
      </c>
      <c r="X4284" t="str">
        <f t="shared" si="263"/>
        <v/>
      </c>
      <c r="Y4284">
        <v>1</v>
      </c>
      <c r="Z4284" t="str">
        <f t="shared" si="264"/>
        <v/>
      </c>
      <c r="AB4284" s="9"/>
      <c r="AC4284" t="s">
        <v>13087</v>
      </c>
      <c r="AD4284">
        <f t="shared" si="266"/>
        <v>0</v>
      </c>
      <c r="AF4284" s="3"/>
      <c r="AH4284" s="9"/>
    </row>
    <row r="4285" spans="1:34" ht="10.95" customHeight="1" outlineLevel="1" x14ac:dyDescent="0.25">
      <c r="A4285" t="s">
        <v>2631</v>
      </c>
      <c r="C4285" s="3" t="s">
        <v>12533</v>
      </c>
      <c r="D4285" s="3">
        <v>5036</v>
      </c>
      <c r="E4285" s="9">
        <v>2011</v>
      </c>
      <c r="F4285" s="34">
        <v>1</v>
      </c>
      <c r="G4285" s="7" t="s">
        <v>5401</v>
      </c>
      <c r="H4285" s="8" t="s">
        <v>298</v>
      </c>
      <c r="I4285" s="8" t="s">
        <v>12907</v>
      </c>
      <c r="J4285" s="19">
        <v>6</v>
      </c>
      <c r="K4285" s="19" t="s">
        <v>7738</v>
      </c>
      <c r="L4285" s="11"/>
      <c r="M4285" s="11"/>
      <c r="N4285" s="24"/>
      <c r="P4285" s="32"/>
      <c r="T4285" s="19"/>
      <c r="U4285" s="3"/>
      <c r="X4285" t="str">
        <f t="shared" si="263"/>
        <v/>
      </c>
      <c r="Z4285" t="str">
        <f t="shared" si="264"/>
        <v/>
      </c>
      <c r="AB4285" s="9"/>
      <c r="AC4285" t="s">
        <v>298</v>
      </c>
      <c r="AD4285">
        <f t="shared" si="266"/>
        <v>0</v>
      </c>
      <c r="AF4285" s="3"/>
      <c r="AH4285" s="9"/>
    </row>
    <row r="4286" spans="1:34" ht="10.95" customHeight="1" outlineLevel="1" x14ac:dyDescent="0.25">
      <c r="A4286" t="s">
        <v>2631</v>
      </c>
      <c r="C4286" s="3" t="s">
        <v>12533</v>
      </c>
      <c r="D4286" s="3">
        <v>5234</v>
      </c>
      <c r="E4286" s="9">
        <v>2012</v>
      </c>
      <c r="F4286" s="7" t="s">
        <v>21521</v>
      </c>
      <c r="G4286" s="7" t="s">
        <v>5401</v>
      </c>
      <c r="H4286" s="8" t="s">
        <v>6463</v>
      </c>
      <c r="I4286" s="8" t="s">
        <v>13088</v>
      </c>
      <c r="J4286" s="19">
        <v>1</v>
      </c>
      <c r="K4286" s="19" t="s">
        <v>7736</v>
      </c>
      <c r="L4286" s="11">
        <v>0.5</v>
      </c>
      <c r="M4286" s="11"/>
      <c r="N4286" s="24"/>
      <c r="P4286" s="32"/>
      <c r="T4286" s="19"/>
      <c r="U4286" s="3" t="s">
        <v>13089</v>
      </c>
      <c r="X4286" t="str">
        <f t="shared" si="263"/>
        <v/>
      </c>
      <c r="Z4286" t="str">
        <f t="shared" si="264"/>
        <v/>
      </c>
      <c r="AB4286" s="9"/>
      <c r="AC4286" t="s">
        <v>6463</v>
      </c>
      <c r="AD4286">
        <f t="shared" si="266"/>
        <v>0</v>
      </c>
      <c r="AF4286" s="3"/>
      <c r="AH4286" s="9"/>
    </row>
    <row r="4287" spans="1:34" ht="10.95" customHeight="1" outlineLevel="1" x14ac:dyDescent="0.25">
      <c r="A4287" t="s">
        <v>2631</v>
      </c>
      <c r="C4287" s="3" t="s">
        <v>12533</v>
      </c>
      <c r="D4287" s="3">
        <v>5403</v>
      </c>
      <c r="E4287" s="9">
        <v>2013</v>
      </c>
      <c r="F4287" s="7" t="s">
        <v>21521</v>
      </c>
      <c r="G4287" s="7" t="s">
        <v>5401</v>
      </c>
      <c r="H4287" s="8" t="s">
        <v>12910</v>
      </c>
      <c r="I4287" s="8" t="s">
        <v>12908</v>
      </c>
      <c r="J4287" s="19">
        <v>5</v>
      </c>
      <c r="K4287" s="19" t="s">
        <v>7738</v>
      </c>
      <c r="L4287" s="11"/>
      <c r="M4287" s="11"/>
      <c r="N4287" s="24"/>
      <c r="P4287" s="32"/>
      <c r="T4287" s="19"/>
      <c r="U4287" s="3"/>
      <c r="X4287" t="str">
        <f t="shared" si="263"/>
        <v/>
      </c>
      <c r="Z4287" t="str">
        <f t="shared" si="264"/>
        <v/>
      </c>
      <c r="AB4287" s="9"/>
      <c r="AC4287" t="s">
        <v>12910</v>
      </c>
      <c r="AD4287">
        <f t="shared" si="266"/>
        <v>0</v>
      </c>
      <c r="AF4287" s="3"/>
      <c r="AH4287" s="9"/>
    </row>
    <row r="4288" spans="1:34" ht="10.95" customHeight="1" outlineLevel="1" x14ac:dyDescent="0.25">
      <c r="A4288" t="s">
        <v>2631</v>
      </c>
      <c r="C4288" s="3" t="s">
        <v>12533</v>
      </c>
      <c r="D4288" s="3">
        <v>5404</v>
      </c>
      <c r="E4288" s="9">
        <v>2013</v>
      </c>
      <c r="F4288" s="7" t="s">
        <v>21521</v>
      </c>
      <c r="G4288" s="7" t="s">
        <v>5401</v>
      </c>
      <c r="H4288" s="8" t="s">
        <v>12910</v>
      </c>
      <c r="I4288" s="8" t="s">
        <v>12908</v>
      </c>
      <c r="J4288" s="19">
        <v>5</v>
      </c>
      <c r="K4288" s="19" t="s">
        <v>7738</v>
      </c>
      <c r="L4288" s="11"/>
      <c r="M4288" s="11"/>
      <c r="N4288" s="24"/>
      <c r="P4288" s="32"/>
      <c r="T4288" s="19"/>
      <c r="U4288" s="3"/>
      <c r="X4288" t="str">
        <f t="shared" si="263"/>
        <v/>
      </c>
      <c r="Z4288" t="str">
        <f t="shared" si="264"/>
        <v/>
      </c>
      <c r="AB4288" s="9"/>
      <c r="AC4288" t="s">
        <v>12910</v>
      </c>
      <c r="AD4288">
        <f t="shared" si="266"/>
        <v>0</v>
      </c>
      <c r="AF4288" s="3"/>
      <c r="AH4288" s="9"/>
    </row>
    <row r="4289" spans="1:34" ht="10.95" customHeight="1" outlineLevel="1" x14ac:dyDescent="0.25">
      <c r="A4289" t="s">
        <v>2631</v>
      </c>
      <c r="C4289" s="3" t="s">
        <v>12533</v>
      </c>
      <c r="D4289" s="3">
        <v>5405</v>
      </c>
      <c r="E4289" s="9">
        <v>2013</v>
      </c>
      <c r="F4289" s="7" t="s">
        <v>21521</v>
      </c>
      <c r="G4289" s="7" t="s">
        <v>5401</v>
      </c>
      <c r="H4289" s="8" t="s">
        <v>12910</v>
      </c>
      <c r="I4289" s="8" t="s">
        <v>12908</v>
      </c>
      <c r="J4289" s="19">
        <v>3</v>
      </c>
      <c r="K4289" s="19" t="s">
        <v>7738</v>
      </c>
      <c r="L4289" s="11"/>
      <c r="M4289" s="11"/>
      <c r="N4289" s="24"/>
      <c r="P4289" s="32"/>
      <c r="T4289" s="19"/>
      <c r="U4289" s="3"/>
      <c r="X4289" t="str">
        <f t="shared" si="263"/>
        <v/>
      </c>
      <c r="Z4289" t="str">
        <f t="shared" si="264"/>
        <v/>
      </c>
      <c r="AB4289" s="9"/>
      <c r="AC4289" t="s">
        <v>12910</v>
      </c>
      <c r="AD4289">
        <f t="shared" si="266"/>
        <v>0</v>
      </c>
      <c r="AF4289" s="3"/>
      <c r="AH4289" s="9"/>
    </row>
    <row r="4290" spans="1:34" ht="10.95" customHeight="1" outlineLevel="1" x14ac:dyDescent="0.25">
      <c r="A4290" t="s">
        <v>2631</v>
      </c>
      <c r="C4290" s="3" t="s">
        <v>12533</v>
      </c>
      <c r="D4290" s="3">
        <v>5406</v>
      </c>
      <c r="E4290" s="9">
        <v>2013</v>
      </c>
      <c r="F4290" s="7" t="s">
        <v>21521</v>
      </c>
      <c r="G4290" s="7" t="s">
        <v>5401</v>
      </c>
      <c r="H4290" s="8" t="s">
        <v>12910</v>
      </c>
      <c r="I4290" s="8" t="s">
        <v>12908</v>
      </c>
      <c r="J4290" s="19">
        <v>5</v>
      </c>
      <c r="K4290" s="19" t="s">
        <v>7738</v>
      </c>
      <c r="L4290" s="11"/>
      <c r="M4290" s="11"/>
      <c r="N4290" s="24"/>
      <c r="P4290" s="32"/>
      <c r="T4290" s="19"/>
      <c r="U4290" s="3"/>
      <c r="X4290" t="str">
        <f t="shared" ref="X4290:X4353" si="267">IF(COUNTIF(F4290,"*fdc*"),1,"")</f>
        <v/>
      </c>
      <c r="Z4290" t="str">
        <f t="shared" ref="Z4290:Z4353" si="268">IF(COUNTIF(F4290,"*s/s*"),1,"")</f>
        <v/>
      </c>
      <c r="AB4290" s="9"/>
      <c r="AC4290" t="s">
        <v>12910</v>
      </c>
      <c r="AD4290">
        <f t="shared" si="266"/>
        <v>0</v>
      </c>
      <c r="AF4290" s="3"/>
      <c r="AH4290" s="9"/>
    </row>
    <row r="4291" spans="1:34" ht="10.95" customHeight="1" outlineLevel="1" x14ac:dyDescent="0.25">
      <c r="A4291" t="s">
        <v>2631</v>
      </c>
      <c r="C4291" s="3" t="s">
        <v>12533</v>
      </c>
      <c r="D4291" s="3">
        <v>5407</v>
      </c>
      <c r="E4291" s="9">
        <v>2013</v>
      </c>
      <c r="F4291" s="7" t="s">
        <v>21521</v>
      </c>
      <c r="G4291" s="7" t="s">
        <v>5401</v>
      </c>
      <c r="H4291" s="8" t="s">
        <v>12910</v>
      </c>
      <c r="I4291" s="8" t="s">
        <v>12908</v>
      </c>
      <c r="J4291" s="19">
        <v>5</v>
      </c>
      <c r="K4291" s="19" t="s">
        <v>7738</v>
      </c>
      <c r="L4291" s="11"/>
      <c r="M4291" s="11"/>
      <c r="N4291" s="24"/>
      <c r="P4291" s="32"/>
      <c r="T4291" s="19"/>
      <c r="U4291" s="3"/>
      <c r="X4291" t="str">
        <f t="shared" si="267"/>
        <v/>
      </c>
      <c r="Z4291" t="str">
        <f t="shared" si="268"/>
        <v/>
      </c>
      <c r="AB4291" s="9"/>
      <c r="AC4291" t="s">
        <v>12910</v>
      </c>
      <c r="AD4291">
        <f t="shared" si="266"/>
        <v>0</v>
      </c>
      <c r="AF4291" s="3"/>
      <c r="AH4291" s="9"/>
    </row>
    <row r="4292" spans="1:34" ht="10.95" customHeight="1" outlineLevel="1" x14ac:dyDescent="0.25">
      <c r="A4292" t="s">
        <v>2631</v>
      </c>
      <c r="C4292" s="3" t="s">
        <v>12533</v>
      </c>
      <c r="D4292" s="3">
        <v>5408</v>
      </c>
      <c r="E4292" s="9">
        <v>2013</v>
      </c>
      <c r="F4292" s="7" t="s">
        <v>21521</v>
      </c>
      <c r="G4292" s="7" t="s">
        <v>5401</v>
      </c>
      <c r="H4292" s="8" t="s">
        <v>12910</v>
      </c>
      <c r="I4292" s="8" t="s">
        <v>12908</v>
      </c>
      <c r="J4292" s="19">
        <v>5</v>
      </c>
      <c r="K4292" s="19" t="s">
        <v>7738</v>
      </c>
      <c r="L4292" s="11"/>
      <c r="M4292" s="11"/>
      <c r="N4292" s="24"/>
      <c r="P4292" s="32"/>
      <c r="T4292" s="19"/>
      <c r="U4292" s="3"/>
      <c r="X4292" t="str">
        <f t="shared" si="267"/>
        <v/>
      </c>
      <c r="Z4292" t="str">
        <f t="shared" si="268"/>
        <v/>
      </c>
      <c r="AB4292" s="9"/>
      <c r="AC4292" t="s">
        <v>12910</v>
      </c>
      <c r="AD4292">
        <f t="shared" si="266"/>
        <v>0</v>
      </c>
      <c r="AF4292" s="3"/>
      <c r="AH4292" s="9"/>
    </row>
    <row r="4293" spans="1:34" ht="10.95" customHeight="1" outlineLevel="1" x14ac:dyDescent="0.25">
      <c r="A4293" t="s">
        <v>2631</v>
      </c>
      <c r="C4293" s="3" t="s">
        <v>12533</v>
      </c>
      <c r="D4293" s="3" t="s">
        <v>12909</v>
      </c>
      <c r="E4293" s="9">
        <v>2013</v>
      </c>
      <c r="F4293" s="10" t="s">
        <v>21547</v>
      </c>
      <c r="G4293" s="7" t="s">
        <v>5401</v>
      </c>
      <c r="H4293" s="8" t="s">
        <v>12910</v>
      </c>
      <c r="I4293" s="8" t="s">
        <v>12908</v>
      </c>
      <c r="J4293" s="19">
        <v>5</v>
      </c>
      <c r="K4293" s="19" t="s">
        <v>7738</v>
      </c>
      <c r="L4293" s="11"/>
      <c r="M4293" s="11"/>
      <c r="N4293" s="24"/>
      <c r="P4293" s="32"/>
      <c r="T4293" s="19"/>
      <c r="U4293" s="3"/>
      <c r="X4293" t="str">
        <f t="shared" si="267"/>
        <v/>
      </c>
      <c r="Z4293">
        <f t="shared" si="268"/>
        <v>1</v>
      </c>
      <c r="AB4293" s="9"/>
      <c r="AC4293" t="s">
        <v>12910</v>
      </c>
      <c r="AD4293">
        <f t="shared" si="266"/>
        <v>0</v>
      </c>
      <c r="AF4293" s="3"/>
      <c r="AH4293" s="9"/>
    </row>
    <row r="4294" spans="1:34" ht="10.95" customHeight="1" outlineLevel="1" x14ac:dyDescent="0.25">
      <c r="A4294" t="s">
        <v>2631</v>
      </c>
      <c r="C4294" s="3" t="s">
        <v>12533</v>
      </c>
      <c r="D4294" s="3">
        <v>5409</v>
      </c>
      <c r="E4294" s="9">
        <v>2013</v>
      </c>
      <c r="F4294" s="7" t="s">
        <v>21521</v>
      </c>
      <c r="G4294" s="7" t="s">
        <v>5401</v>
      </c>
      <c r="H4294" s="8" t="s">
        <v>12913</v>
      </c>
      <c r="I4294" s="8" t="s">
        <v>12911</v>
      </c>
      <c r="J4294" s="19">
        <v>5</v>
      </c>
      <c r="K4294" s="19" t="s">
        <v>7738</v>
      </c>
      <c r="L4294" s="11"/>
      <c r="M4294" s="11"/>
      <c r="N4294" s="24"/>
      <c r="P4294" s="32"/>
      <c r="T4294" s="19"/>
      <c r="U4294" s="3"/>
      <c r="X4294" t="str">
        <f t="shared" si="267"/>
        <v/>
      </c>
      <c r="Z4294" t="str">
        <f t="shared" si="268"/>
        <v/>
      </c>
      <c r="AB4294" s="9"/>
      <c r="AC4294" t="s">
        <v>12913</v>
      </c>
      <c r="AD4294">
        <f t="shared" si="266"/>
        <v>0</v>
      </c>
      <c r="AF4294" s="3"/>
      <c r="AH4294" s="9"/>
    </row>
    <row r="4295" spans="1:34" ht="10.95" customHeight="1" outlineLevel="1" x14ac:dyDescent="0.25">
      <c r="A4295" t="s">
        <v>2631</v>
      </c>
      <c r="C4295" s="3" t="s">
        <v>12533</v>
      </c>
      <c r="D4295" s="3">
        <v>5410</v>
      </c>
      <c r="E4295" s="9">
        <v>2013</v>
      </c>
      <c r="F4295" s="7" t="s">
        <v>21521</v>
      </c>
      <c r="G4295" s="7" t="s">
        <v>5401</v>
      </c>
      <c r="H4295" s="8" t="s">
        <v>12913</v>
      </c>
      <c r="I4295" s="8" t="s">
        <v>12911</v>
      </c>
      <c r="J4295" s="19">
        <v>5</v>
      </c>
      <c r="K4295" s="19" t="s">
        <v>7738</v>
      </c>
      <c r="L4295" s="11"/>
      <c r="M4295" s="11"/>
      <c r="N4295" s="24"/>
      <c r="P4295" s="32"/>
      <c r="T4295" s="19"/>
      <c r="U4295" s="3"/>
      <c r="X4295" t="str">
        <f t="shared" si="267"/>
        <v/>
      </c>
      <c r="Z4295" t="str">
        <f t="shared" si="268"/>
        <v/>
      </c>
      <c r="AB4295" s="9"/>
      <c r="AC4295" t="s">
        <v>12913</v>
      </c>
      <c r="AD4295">
        <f t="shared" si="266"/>
        <v>0</v>
      </c>
      <c r="AF4295" s="3"/>
      <c r="AH4295" s="9"/>
    </row>
    <row r="4296" spans="1:34" ht="10.95" customHeight="1" outlineLevel="1" x14ac:dyDescent="0.25">
      <c r="A4296" t="s">
        <v>2631</v>
      </c>
      <c r="C4296" s="3" t="s">
        <v>12533</v>
      </c>
      <c r="D4296" s="3">
        <v>5411</v>
      </c>
      <c r="E4296" s="9">
        <v>2013</v>
      </c>
      <c r="F4296" s="7" t="s">
        <v>21521</v>
      </c>
      <c r="G4296" s="7" t="s">
        <v>5401</v>
      </c>
      <c r="H4296" s="8" t="s">
        <v>12913</v>
      </c>
      <c r="I4296" s="8" t="s">
        <v>12911</v>
      </c>
      <c r="J4296" s="19">
        <v>5</v>
      </c>
      <c r="K4296" s="19" t="s">
        <v>7738</v>
      </c>
      <c r="L4296" s="11"/>
      <c r="M4296" s="11"/>
      <c r="N4296" s="24"/>
      <c r="P4296" s="32"/>
      <c r="T4296" s="19"/>
      <c r="U4296" s="3"/>
      <c r="X4296" t="str">
        <f t="shared" si="267"/>
        <v/>
      </c>
      <c r="Z4296" t="str">
        <f t="shared" si="268"/>
        <v/>
      </c>
      <c r="AB4296" s="9"/>
      <c r="AC4296" t="s">
        <v>12913</v>
      </c>
      <c r="AD4296">
        <f t="shared" si="266"/>
        <v>0</v>
      </c>
      <c r="AF4296" s="3"/>
      <c r="AH4296" s="9"/>
    </row>
    <row r="4297" spans="1:34" ht="10.95" customHeight="1" outlineLevel="1" x14ac:dyDescent="0.25">
      <c r="A4297" t="s">
        <v>2631</v>
      </c>
      <c r="C4297" s="3" t="s">
        <v>12533</v>
      </c>
      <c r="D4297" s="3">
        <v>5412</v>
      </c>
      <c r="E4297" s="9">
        <v>2013</v>
      </c>
      <c r="F4297" s="7" t="s">
        <v>21521</v>
      </c>
      <c r="G4297" s="7" t="s">
        <v>5401</v>
      </c>
      <c r="H4297" s="8" t="s">
        <v>12913</v>
      </c>
      <c r="I4297" s="8" t="s">
        <v>12911</v>
      </c>
      <c r="J4297" s="19">
        <v>5</v>
      </c>
      <c r="K4297" s="19" t="s">
        <v>7738</v>
      </c>
      <c r="L4297" s="11"/>
      <c r="M4297" s="11"/>
      <c r="N4297" s="24"/>
      <c r="P4297" s="32"/>
      <c r="T4297" s="19"/>
      <c r="U4297" s="3"/>
      <c r="X4297" t="str">
        <f t="shared" si="267"/>
        <v/>
      </c>
      <c r="Z4297" t="str">
        <f t="shared" si="268"/>
        <v/>
      </c>
      <c r="AB4297" s="9"/>
      <c r="AC4297" t="s">
        <v>12913</v>
      </c>
      <c r="AD4297">
        <f t="shared" si="266"/>
        <v>0</v>
      </c>
      <c r="AF4297" s="3"/>
      <c r="AH4297" s="9"/>
    </row>
    <row r="4298" spans="1:34" ht="10.95" customHeight="1" outlineLevel="1" x14ac:dyDescent="0.25">
      <c r="A4298" t="s">
        <v>2631</v>
      </c>
      <c r="C4298" s="3" t="s">
        <v>12533</v>
      </c>
      <c r="D4298" s="3">
        <v>5413</v>
      </c>
      <c r="E4298" s="9">
        <v>2013</v>
      </c>
      <c r="F4298" s="7" t="s">
        <v>21521</v>
      </c>
      <c r="G4298" s="7" t="s">
        <v>5401</v>
      </c>
      <c r="H4298" s="8" t="s">
        <v>12913</v>
      </c>
      <c r="I4298" s="8" t="s">
        <v>12911</v>
      </c>
      <c r="J4298" s="19">
        <v>5</v>
      </c>
      <c r="K4298" s="19" t="s">
        <v>7738</v>
      </c>
      <c r="L4298" s="11"/>
      <c r="M4298" s="11"/>
      <c r="N4298" s="24"/>
      <c r="P4298" s="32"/>
      <c r="T4298" s="19"/>
      <c r="U4298" s="3"/>
      <c r="X4298" t="str">
        <f t="shared" si="267"/>
        <v/>
      </c>
      <c r="Z4298" t="str">
        <f t="shared" si="268"/>
        <v/>
      </c>
      <c r="AB4298" s="9"/>
      <c r="AC4298" t="s">
        <v>12913</v>
      </c>
      <c r="AD4298">
        <f t="shared" si="266"/>
        <v>0</v>
      </c>
      <c r="AF4298" s="3"/>
      <c r="AH4298" s="9"/>
    </row>
    <row r="4299" spans="1:34" ht="10.95" customHeight="1" outlineLevel="1" x14ac:dyDescent="0.25">
      <c r="A4299" t="s">
        <v>2631</v>
      </c>
      <c r="C4299" s="3" t="s">
        <v>12533</v>
      </c>
      <c r="D4299" s="3">
        <v>5414</v>
      </c>
      <c r="E4299" s="9">
        <v>2013</v>
      </c>
      <c r="F4299" s="7" t="s">
        <v>21521</v>
      </c>
      <c r="G4299" s="7" t="s">
        <v>5401</v>
      </c>
      <c r="H4299" s="8" t="s">
        <v>12913</v>
      </c>
      <c r="I4299" s="8" t="s">
        <v>12911</v>
      </c>
      <c r="J4299" s="19">
        <v>5</v>
      </c>
      <c r="K4299" s="19" t="s">
        <v>7738</v>
      </c>
      <c r="L4299" s="11"/>
      <c r="M4299" s="11"/>
      <c r="N4299" s="24"/>
      <c r="P4299" s="32"/>
      <c r="T4299" s="19"/>
      <c r="U4299" s="3"/>
      <c r="X4299" t="str">
        <f t="shared" si="267"/>
        <v/>
      </c>
      <c r="Z4299" t="str">
        <f t="shared" si="268"/>
        <v/>
      </c>
      <c r="AB4299" s="9"/>
      <c r="AC4299" t="s">
        <v>12913</v>
      </c>
      <c r="AD4299">
        <f t="shared" si="266"/>
        <v>0</v>
      </c>
      <c r="AF4299" s="3"/>
      <c r="AH4299" s="9"/>
    </row>
    <row r="4300" spans="1:34" ht="10.95" customHeight="1" outlineLevel="1" x14ac:dyDescent="0.25">
      <c r="A4300" t="s">
        <v>2631</v>
      </c>
      <c r="C4300" s="3" t="s">
        <v>12533</v>
      </c>
      <c r="D4300" s="3" t="s">
        <v>12912</v>
      </c>
      <c r="E4300" s="9">
        <v>2013</v>
      </c>
      <c r="F4300" s="10" t="s">
        <v>21547</v>
      </c>
      <c r="G4300" s="7" t="s">
        <v>5401</v>
      </c>
      <c r="H4300" s="8" t="s">
        <v>12913</v>
      </c>
      <c r="I4300" s="8" t="s">
        <v>12911</v>
      </c>
      <c r="J4300" s="19">
        <v>5</v>
      </c>
      <c r="K4300" s="19" t="s">
        <v>7738</v>
      </c>
      <c r="L4300" s="11"/>
      <c r="M4300" s="11"/>
      <c r="N4300" s="24"/>
      <c r="P4300" s="32"/>
      <c r="T4300" s="19"/>
      <c r="U4300" s="3"/>
      <c r="X4300" t="str">
        <f t="shared" si="267"/>
        <v/>
      </c>
      <c r="Z4300">
        <f t="shared" si="268"/>
        <v>1</v>
      </c>
      <c r="AB4300" s="9"/>
      <c r="AC4300" t="s">
        <v>12913</v>
      </c>
      <c r="AD4300">
        <f t="shared" si="266"/>
        <v>0</v>
      </c>
      <c r="AF4300" s="3"/>
      <c r="AH4300" s="9"/>
    </row>
    <row r="4301" spans="1:34" ht="10.95" customHeight="1" outlineLevel="1" x14ac:dyDescent="0.25">
      <c r="A4301" t="s">
        <v>2631</v>
      </c>
      <c r="C4301" s="3" t="s">
        <v>12533</v>
      </c>
      <c r="D4301" s="3">
        <v>5415</v>
      </c>
      <c r="E4301" s="9">
        <v>2013</v>
      </c>
      <c r="F4301" s="7" t="s">
        <v>21521</v>
      </c>
      <c r="G4301" s="7" t="s">
        <v>5401</v>
      </c>
      <c r="H4301" s="8" t="s">
        <v>12915</v>
      </c>
      <c r="I4301" s="8" t="s">
        <v>12914</v>
      </c>
      <c r="J4301" s="19">
        <v>5</v>
      </c>
      <c r="K4301" s="19" t="s">
        <v>7738</v>
      </c>
      <c r="L4301" s="11"/>
      <c r="M4301" s="11"/>
      <c r="N4301" s="24"/>
      <c r="P4301" s="32"/>
      <c r="T4301" s="19"/>
      <c r="U4301" s="3"/>
      <c r="X4301" t="str">
        <f t="shared" si="267"/>
        <v/>
      </c>
      <c r="Z4301" t="str">
        <f t="shared" si="268"/>
        <v/>
      </c>
      <c r="AB4301" s="9"/>
      <c r="AC4301" t="s">
        <v>12915</v>
      </c>
      <c r="AD4301">
        <f t="shared" ref="AD4301:AD4332" si="269">COUNTIF(H4301,"*Fuji*")</f>
        <v>0</v>
      </c>
      <c r="AF4301" s="3"/>
      <c r="AH4301" s="9"/>
    </row>
    <row r="4302" spans="1:34" ht="10.95" customHeight="1" outlineLevel="1" x14ac:dyDescent="0.25">
      <c r="A4302" t="s">
        <v>2631</v>
      </c>
      <c r="C4302" s="3" t="s">
        <v>12533</v>
      </c>
      <c r="D4302" s="3">
        <v>5416</v>
      </c>
      <c r="E4302" s="9">
        <v>2013</v>
      </c>
      <c r="F4302" s="7" t="s">
        <v>21521</v>
      </c>
      <c r="G4302" s="7" t="s">
        <v>5401</v>
      </c>
      <c r="H4302" s="8" t="s">
        <v>12915</v>
      </c>
      <c r="I4302" s="8" t="s">
        <v>12914</v>
      </c>
      <c r="J4302" s="19">
        <v>5</v>
      </c>
      <c r="K4302" s="19" t="s">
        <v>7738</v>
      </c>
      <c r="L4302" s="11"/>
      <c r="M4302" s="11"/>
      <c r="N4302" s="24"/>
      <c r="P4302" s="32"/>
      <c r="T4302" s="19"/>
      <c r="U4302" s="3"/>
      <c r="X4302" t="str">
        <f t="shared" si="267"/>
        <v/>
      </c>
      <c r="Z4302" t="str">
        <f t="shared" si="268"/>
        <v/>
      </c>
      <c r="AB4302" s="9"/>
      <c r="AC4302" t="s">
        <v>12915</v>
      </c>
      <c r="AD4302">
        <f t="shared" si="269"/>
        <v>0</v>
      </c>
      <c r="AF4302" s="3"/>
      <c r="AH4302" s="9"/>
    </row>
    <row r="4303" spans="1:34" ht="10.95" customHeight="1" outlineLevel="1" x14ac:dyDescent="0.25">
      <c r="A4303" t="s">
        <v>2631</v>
      </c>
      <c r="C4303" s="3" t="s">
        <v>12533</v>
      </c>
      <c r="D4303" s="3">
        <v>5417</v>
      </c>
      <c r="E4303" s="9">
        <v>2013</v>
      </c>
      <c r="F4303" s="7" t="s">
        <v>21521</v>
      </c>
      <c r="G4303" s="7" t="s">
        <v>5401</v>
      </c>
      <c r="H4303" s="8" t="s">
        <v>12915</v>
      </c>
      <c r="I4303" s="8" t="s">
        <v>12914</v>
      </c>
      <c r="J4303" s="19">
        <v>1</v>
      </c>
      <c r="K4303" s="19" t="s">
        <v>7738</v>
      </c>
      <c r="L4303" s="11"/>
      <c r="M4303" s="11"/>
      <c r="N4303" s="24"/>
      <c r="P4303" s="32"/>
      <c r="T4303" s="19"/>
      <c r="U4303" s="3"/>
      <c r="X4303" t="str">
        <f t="shared" si="267"/>
        <v/>
      </c>
      <c r="Z4303" t="str">
        <f t="shared" si="268"/>
        <v/>
      </c>
      <c r="AB4303" s="9"/>
      <c r="AC4303" t="s">
        <v>12915</v>
      </c>
      <c r="AD4303">
        <f t="shared" si="269"/>
        <v>0</v>
      </c>
      <c r="AF4303" s="3"/>
      <c r="AH4303" s="9"/>
    </row>
    <row r="4304" spans="1:34" ht="10.95" customHeight="1" outlineLevel="1" x14ac:dyDescent="0.25">
      <c r="A4304" t="s">
        <v>2631</v>
      </c>
      <c r="C4304" s="3" t="s">
        <v>12533</v>
      </c>
      <c r="D4304" s="3">
        <v>5418</v>
      </c>
      <c r="E4304" s="9">
        <v>2013</v>
      </c>
      <c r="F4304" s="7" t="s">
        <v>21521</v>
      </c>
      <c r="G4304" s="7" t="s">
        <v>5401</v>
      </c>
      <c r="H4304" s="8" t="s">
        <v>12915</v>
      </c>
      <c r="I4304" s="8" t="s">
        <v>12914</v>
      </c>
      <c r="J4304" s="19">
        <v>5</v>
      </c>
      <c r="K4304" s="19" t="s">
        <v>7738</v>
      </c>
      <c r="L4304" s="11"/>
      <c r="M4304" s="11"/>
      <c r="N4304" s="24"/>
      <c r="P4304" s="32"/>
      <c r="T4304" s="19"/>
      <c r="U4304" s="3"/>
      <c r="X4304" t="str">
        <f t="shared" si="267"/>
        <v/>
      </c>
      <c r="Z4304" t="str">
        <f t="shared" si="268"/>
        <v/>
      </c>
      <c r="AB4304" s="9"/>
      <c r="AC4304" t="s">
        <v>12915</v>
      </c>
      <c r="AD4304">
        <f t="shared" si="269"/>
        <v>0</v>
      </c>
      <c r="AF4304" s="3"/>
      <c r="AH4304" s="9"/>
    </row>
    <row r="4305" spans="1:34" ht="10.95" customHeight="1" outlineLevel="1" x14ac:dyDescent="0.25">
      <c r="A4305" t="s">
        <v>2631</v>
      </c>
      <c r="C4305" s="3" t="s">
        <v>12533</v>
      </c>
      <c r="D4305" s="3">
        <v>5419</v>
      </c>
      <c r="E4305" s="9">
        <v>2013</v>
      </c>
      <c r="F4305" s="10" t="s">
        <v>21521</v>
      </c>
      <c r="G4305" s="7" t="s">
        <v>5401</v>
      </c>
      <c r="H4305" s="8" t="s">
        <v>12915</v>
      </c>
      <c r="I4305" s="8" t="s">
        <v>12914</v>
      </c>
      <c r="J4305" s="19">
        <v>5</v>
      </c>
      <c r="K4305" s="19" t="s">
        <v>7738</v>
      </c>
      <c r="L4305" s="11"/>
      <c r="M4305" s="11"/>
      <c r="N4305" s="24"/>
      <c r="P4305" s="32"/>
      <c r="T4305" s="19"/>
      <c r="U4305" s="3"/>
      <c r="X4305" t="str">
        <f t="shared" si="267"/>
        <v/>
      </c>
      <c r="Z4305" t="str">
        <f t="shared" si="268"/>
        <v/>
      </c>
      <c r="AB4305" s="9"/>
      <c r="AC4305" t="s">
        <v>12915</v>
      </c>
      <c r="AD4305">
        <f t="shared" si="269"/>
        <v>0</v>
      </c>
      <c r="AF4305" s="3"/>
      <c r="AH4305" s="9"/>
    </row>
    <row r="4306" spans="1:34" ht="10.95" customHeight="1" outlineLevel="1" x14ac:dyDescent="0.25">
      <c r="A4306" t="s">
        <v>2631</v>
      </c>
      <c r="C4306" s="3" t="s">
        <v>12533</v>
      </c>
      <c r="D4306" s="3">
        <v>5420</v>
      </c>
      <c r="E4306" s="9">
        <v>2013</v>
      </c>
      <c r="F4306" s="7" t="s">
        <v>21521</v>
      </c>
      <c r="G4306" s="7" t="s">
        <v>5401</v>
      </c>
      <c r="H4306" s="8" t="s">
        <v>12915</v>
      </c>
      <c r="I4306" s="8" t="s">
        <v>12914</v>
      </c>
      <c r="J4306" s="19">
        <v>5</v>
      </c>
      <c r="K4306" s="19" t="s">
        <v>7738</v>
      </c>
      <c r="L4306" s="11"/>
      <c r="M4306" s="11"/>
      <c r="N4306" s="24"/>
      <c r="P4306" s="32"/>
      <c r="T4306" s="19"/>
      <c r="U4306" s="3"/>
      <c r="X4306" t="str">
        <f t="shared" si="267"/>
        <v/>
      </c>
      <c r="Z4306" t="str">
        <f t="shared" si="268"/>
        <v/>
      </c>
      <c r="AB4306" s="9"/>
      <c r="AC4306" t="s">
        <v>12915</v>
      </c>
      <c r="AD4306">
        <f t="shared" si="269"/>
        <v>0</v>
      </c>
      <c r="AF4306" s="3"/>
      <c r="AH4306" s="9"/>
    </row>
    <row r="4307" spans="1:34" ht="10.95" customHeight="1" outlineLevel="1" x14ac:dyDescent="0.25">
      <c r="A4307" t="s">
        <v>2631</v>
      </c>
      <c r="C4307" s="3" t="s">
        <v>12533</v>
      </c>
      <c r="D4307" s="3" t="s">
        <v>12916</v>
      </c>
      <c r="E4307" s="9">
        <v>2013</v>
      </c>
      <c r="F4307" s="10" t="s">
        <v>21547</v>
      </c>
      <c r="G4307" s="7" t="s">
        <v>5401</v>
      </c>
      <c r="H4307" s="8" t="s">
        <v>12915</v>
      </c>
      <c r="I4307" s="8" t="s">
        <v>12914</v>
      </c>
      <c r="J4307" s="19">
        <v>5</v>
      </c>
      <c r="K4307" s="19" t="s">
        <v>7738</v>
      </c>
      <c r="L4307" s="11"/>
      <c r="M4307" s="11"/>
      <c r="N4307" s="24"/>
      <c r="P4307" s="32"/>
      <c r="T4307" s="19"/>
      <c r="U4307" s="3"/>
      <c r="X4307" t="str">
        <f t="shared" si="267"/>
        <v/>
      </c>
      <c r="Z4307">
        <f t="shared" si="268"/>
        <v>1</v>
      </c>
      <c r="AB4307" s="9"/>
      <c r="AC4307" t="s">
        <v>12915</v>
      </c>
      <c r="AD4307">
        <f t="shared" si="269"/>
        <v>0</v>
      </c>
      <c r="AF4307" s="3"/>
      <c r="AH4307" s="9"/>
    </row>
    <row r="4308" spans="1:34" ht="10.95" customHeight="1" outlineLevel="1" x14ac:dyDescent="0.25">
      <c r="A4308" t="s">
        <v>2631</v>
      </c>
      <c r="C4308" s="3" t="s">
        <v>12533</v>
      </c>
      <c r="D4308" s="3">
        <v>5421</v>
      </c>
      <c r="E4308" s="9">
        <v>2013</v>
      </c>
      <c r="F4308" s="7" t="s">
        <v>21521</v>
      </c>
      <c r="G4308" s="7" t="s">
        <v>5401</v>
      </c>
      <c r="H4308" s="8" t="s">
        <v>12919</v>
      </c>
      <c r="I4308" s="8" t="s">
        <v>12917</v>
      </c>
      <c r="J4308" s="19">
        <v>5</v>
      </c>
      <c r="K4308" s="19" t="s">
        <v>7738</v>
      </c>
      <c r="L4308" s="11"/>
      <c r="M4308" s="11"/>
      <c r="N4308" s="24"/>
      <c r="P4308" s="32"/>
      <c r="T4308" s="19"/>
      <c r="U4308" s="3"/>
      <c r="X4308" t="str">
        <f t="shared" si="267"/>
        <v/>
      </c>
      <c r="Z4308" t="str">
        <f t="shared" si="268"/>
        <v/>
      </c>
      <c r="AB4308" s="9"/>
      <c r="AC4308" t="s">
        <v>12919</v>
      </c>
      <c r="AD4308">
        <f t="shared" si="269"/>
        <v>0</v>
      </c>
      <c r="AF4308" s="3"/>
      <c r="AH4308" s="9"/>
    </row>
    <row r="4309" spans="1:34" ht="10.95" customHeight="1" outlineLevel="1" x14ac:dyDescent="0.25">
      <c r="A4309" t="s">
        <v>2631</v>
      </c>
      <c r="C4309" s="3" t="s">
        <v>12533</v>
      </c>
      <c r="D4309" s="3">
        <v>5422</v>
      </c>
      <c r="E4309" s="9">
        <v>2013</v>
      </c>
      <c r="F4309" s="7" t="s">
        <v>21521</v>
      </c>
      <c r="G4309" s="7" t="s">
        <v>5401</v>
      </c>
      <c r="H4309" s="8" t="s">
        <v>12919</v>
      </c>
      <c r="I4309" s="8" t="s">
        <v>12917</v>
      </c>
      <c r="J4309" s="19">
        <v>5</v>
      </c>
      <c r="K4309" s="19" t="s">
        <v>7738</v>
      </c>
      <c r="L4309" s="11"/>
      <c r="M4309" s="11"/>
      <c r="N4309" s="24"/>
      <c r="P4309" s="32"/>
      <c r="T4309" s="19"/>
      <c r="U4309" s="3"/>
      <c r="X4309" t="str">
        <f t="shared" si="267"/>
        <v/>
      </c>
      <c r="Z4309" t="str">
        <f t="shared" si="268"/>
        <v/>
      </c>
      <c r="AB4309" s="9"/>
      <c r="AC4309" t="s">
        <v>12919</v>
      </c>
      <c r="AD4309">
        <f t="shared" si="269"/>
        <v>0</v>
      </c>
      <c r="AF4309" s="3"/>
      <c r="AH4309" s="9"/>
    </row>
    <row r="4310" spans="1:34" ht="10.95" customHeight="1" outlineLevel="1" x14ac:dyDescent="0.25">
      <c r="A4310" t="s">
        <v>2631</v>
      </c>
      <c r="C4310" s="3" t="s">
        <v>12533</v>
      </c>
      <c r="D4310" s="3">
        <v>5423</v>
      </c>
      <c r="E4310" s="9">
        <v>2013</v>
      </c>
      <c r="F4310" s="7" t="s">
        <v>21521</v>
      </c>
      <c r="G4310" s="7" t="s">
        <v>5401</v>
      </c>
      <c r="H4310" s="8" t="s">
        <v>12919</v>
      </c>
      <c r="I4310" s="8" t="s">
        <v>12917</v>
      </c>
      <c r="J4310" s="19">
        <v>5</v>
      </c>
      <c r="K4310" s="19" t="s">
        <v>7738</v>
      </c>
      <c r="L4310" s="11"/>
      <c r="M4310" s="11"/>
      <c r="N4310" s="24"/>
      <c r="P4310" s="32"/>
      <c r="T4310" s="19"/>
      <c r="U4310" s="3"/>
      <c r="X4310" t="str">
        <f t="shared" si="267"/>
        <v/>
      </c>
      <c r="Z4310" t="str">
        <f t="shared" si="268"/>
        <v/>
      </c>
      <c r="AB4310" s="9"/>
      <c r="AC4310" t="s">
        <v>12919</v>
      </c>
      <c r="AD4310">
        <f t="shared" si="269"/>
        <v>0</v>
      </c>
      <c r="AF4310" s="3"/>
      <c r="AH4310" s="9"/>
    </row>
    <row r="4311" spans="1:34" ht="10.95" customHeight="1" outlineLevel="1" x14ac:dyDescent="0.25">
      <c r="A4311" t="s">
        <v>2631</v>
      </c>
      <c r="C4311" s="3" t="s">
        <v>12533</v>
      </c>
      <c r="D4311" s="3">
        <v>5424</v>
      </c>
      <c r="E4311" s="9">
        <v>2013</v>
      </c>
      <c r="F4311" s="7" t="s">
        <v>21521</v>
      </c>
      <c r="G4311" s="7" t="s">
        <v>5401</v>
      </c>
      <c r="H4311" s="8" t="s">
        <v>12919</v>
      </c>
      <c r="I4311" s="8" t="s">
        <v>12917</v>
      </c>
      <c r="J4311" s="19">
        <v>5</v>
      </c>
      <c r="K4311" s="19" t="s">
        <v>7738</v>
      </c>
      <c r="L4311" s="11"/>
      <c r="M4311" s="11"/>
      <c r="N4311" s="24"/>
      <c r="P4311" s="32"/>
      <c r="T4311" s="19"/>
      <c r="U4311" s="3"/>
      <c r="X4311" t="str">
        <f t="shared" si="267"/>
        <v/>
      </c>
      <c r="Z4311" t="str">
        <f t="shared" si="268"/>
        <v/>
      </c>
      <c r="AB4311" s="9"/>
      <c r="AC4311" t="s">
        <v>12919</v>
      </c>
      <c r="AD4311">
        <f t="shared" si="269"/>
        <v>0</v>
      </c>
      <c r="AF4311" s="3"/>
      <c r="AH4311" s="9"/>
    </row>
    <row r="4312" spans="1:34" ht="10.95" customHeight="1" outlineLevel="1" x14ac:dyDescent="0.25">
      <c r="A4312" t="s">
        <v>2631</v>
      </c>
      <c r="C4312" s="3" t="s">
        <v>12533</v>
      </c>
      <c r="D4312" s="3">
        <v>5425</v>
      </c>
      <c r="E4312" s="9">
        <v>2013</v>
      </c>
      <c r="F4312" s="7" t="s">
        <v>21521</v>
      </c>
      <c r="G4312" s="7" t="s">
        <v>5401</v>
      </c>
      <c r="H4312" s="8" t="s">
        <v>12919</v>
      </c>
      <c r="I4312" s="8" t="s">
        <v>12917</v>
      </c>
      <c r="J4312" s="19">
        <v>5</v>
      </c>
      <c r="K4312" s="19" t="s">
        <v>7738</v>
      </c>
      <c r="L4312" s="11"/>
      <c r="M4312" s="11"/>
      <c r="N4312" s="24"/>
      <c r="P4312" s="32"/>
      <c r="T4312" s="19"/>
      <c r="U4312" s="3"/>
      <c r="X4312" t="str">
        <f t="shared" si="267"/>
        <v/>
      </c>
      <c r="Z4312" t="str">
        <f t="shared" si="268"/>
        <v/>
      </c>
      <c r="AB4312" s="9"/>
      <c r="AC4312" t="s">
        <v>12919</v>
      </c>
      <c r="AD4312">
        <f t="shared" si="269"/>
        <v>0</v>
      </c>
      <c r="AF4312" s="3"/>
      <c r="AH4312" s="9"/>
    </row>
    <row r="4313" spans="1:34" ht="10.95" customHeight="1" outlineLevel="1" x14ac:dyDescent="0.25">
      <c r="A4313" t="s">
        <v>2631</v>
      </c>
      <c r="C4313" s="3" t="s">
        <v>12533</v>
      </c>
      <c r="D4313" s="3">
        <v>5426</v>
      </c>
      <c r="E4313" s="9">
        <v>2013</v>
      </c>
      <c r="F4313" s="7" t="s">
        <v>21521</v>
      </c>
      <c r="G4313" s="7" t="s">
        <v>5401</v>
      </c>
      <c r="H4313" s="8" t="s">
        <v>12919</v>
      </c>
      <c r="I4313" s="8" t="s">
        <v>12917</v>
      </c>
      <c r="J4313" s="19">
        <v>5</v>
      </c>
      <c r="K4313" s="19" t="s">
        <v>7738</v>
      </c>
      <c r="L4313" s="11"/>
      <c r="M4313" s="11"/>
      <c r="N4313" s="24"/>
      <c r="P4313" s="32"/>
      <c r="T4313" s="19"/>
      <c r="U4313" s="3"/>
      <c r="X4313" t="str">
        <f t="shared" si="267"/>
        <v/>
      </c>
      <c r="Z4313" t="str">
        <f t="shared" si="268"/>
        <v/>
      </c>
      <c r="AB4313" s="9"/>
      <c r="AC4313" t="s">
        <v>12919</v>
      </c>
      <c r="AD4313">
        <f t="shared" si="269"/>
        <v>0</v>
      </c>
      <c r="AF4313" s="3"/>
      <c r="AH4313" s="9"/>
    </row>
    <row r="4314" spans="1:34" ht="10.95" customHeight="1" outlineLevel="1" x14ac:dyDescent="0.25">
      <c r="A4314" t="s">
        <v>2631</v>
      </c>
      <c r="C4314" s="3" t="s">
        <v>12533</v>
      </c>
      <c r="D4314" s="3" t="s">
        <v>12918</v>
      </c>
      <c r="E4314" s="9">
        <v>2013</v>
      </c>
      <c r="F4314" s="10" t="s">
        <v>21547</v>
      </c>
      <c r="G4314" s="7" t="s">
        <v>5401</v>
      </c>
      <c r="H4314" s="8" t="s">
        <v>12919</v>
      </c>
      <c r="I4314" s="8" t="s">
        <v>12917</v>
      </c>
      <c r="J4314" s="19">
        <v>5</v>
      </c>
      <c r="K4314" s="19" t="s">
        <v>7738</v>
      </c>
      <c r="L4314" s="11"/>
      <c r="M4314" s="11"/>
      <c r="N4314" s="24"/>
      <c r="P4314" s="32"/>
      <c r="T4314" s="19"/>
      <c r="U4314" s="3"/>
      <c r="X4314" t="str">
        <f t="shared" si="267"/>
        <v/>
      </c>
      <c r="Z4314">
        <f t="shared" si="268"/>
        <v>1</v>
      </c>
      <c r="AB4314" s="9"/>
      <c r="AC4314" t="s">
        <v>12919</v>
      </c>
      <c r="AD4314">
        <f t="shared" si="269"/>
        <v>0</v>
      </c>
      <c r="AF4314" s="3"/>
      <c r="AH4314" s="9"/>
    </row>
    <row r="4315" spans="1:34" ht="10.95" customHeight="1" outlineLevel="1" x14ac:dyDescent="0.25">
      <c r="A4315" t="s">
        <v>2631</v>
      </c>
      <c r="C4315" s="3" t="s">
        <v>12533</v>
      </c>
      <c r="D4315" s="3">
        <v>5744</v>
      </c>
      <c r="E4315" s="9">
        <v>2014</v>
      </c>
      <c r="F4315" s="34">
        <v>2.4500000000000002</v>
      </c>
      <c r="G4315" s="7" t="s">
        <v>5401</v>
      </c>
      <c r="H4315" s="8" t="s">
        <v>12910</v>
      </c>
      <c r="I4315" s="8" t="s">
        <v>12920</v>
      </c>
      <c r="J4315" s="19">
        <v>5</v>
      </c>
      <c r="K4315" s="19" t="s">
        <v>7738</v>
      </c>
      <c r="L4315" s="11"/>
      <c r="M4315" s="11"/>
      <c r="N4315" s="24"/>
      <c r="P4315" s="32"/>
      <c r="T4315" s="19"/>
      <c r="U4315" s="3"/>
      <c r="X4315" t="str">
        <f t="shared" si="267"/>
        <v/>
      </c>
      <c r="Z4315" t="str">
        <f t="shared" si="268"/>
        <v/>
      </c>
      <c r="AB4315" s="9"/>
      <c r="AC4315" t="s">
        <v>12910</v>
      </c>
      <c r="AD4315">
        <f t="shared" si="269"/>
        <v>0</v>
      </c>
      <c r="AF4315" s="3"/>
      <c r="AH4315" s="9"/>
    </row>
    <row r="4316" spans="1:34" ht="10.95" customHeight="1" outlineLevel="1" x14ac:dyDescent="0.25">
      <c r="A4316" t="s">
        <v>2631</v>
      </c>
      <c r="C4316" s="3" t="s">
        <v>12533</v>
      </c>
      <c r="D4316" s="3">
        <v>5745</v>
      </c>
      <c r="E4316" s="9">
        <v>2014</v>
      </c>
      <c r="F4316" s="34">
        <v>2.4500000000000002</v>
      </c>
      <c r="G4316" s="7" t="s">
        <v>5401</v>
      </c>
      <c r="H4316" s="8" t="s">
        <v>12910</v>
      </c>
      <c r="I4316" s="8" t="s">
        <v>12920</v>
      </c>
      <c r="J4316" s="19">
        <v>5</v>
      </c>
      <c r="K4316" s="19" t="s">
        <v>7738</v>
      </c>
      <c r="L4316" s="11"/>
      <c r="M4316" s="11"/>
      <c r="N4316" s="24"/>
      <c r="P4316" s="32"/>
      <c r="T4316" s="19"/>
      <c r="U4316" s="3"/>
      <c r="X4316" t="str">
        <f t="shared" si="267"/>
        <v/>
      </c>
      <c r="Z4316" t="str">
        <f t="shared" si="268"/>
        <v/>
      </c>
      <c r="AB4316" s="9"/>
      <c r="AC4316" t="s">
        <v>12910</v>
      </c>
      <c r="AD4316">
        <f t="shared" si="269"/>
        <v>0</v>
      </c>
      <c r="AF4316" s="3"/>
      <c r="AH4316" s="9"/>
    </row>
    <row r="4317" spans="1:34" ht="10.95" customHeight="1" outlineLevel="1" x14ac:dyDescent="0.25">
      <c r="A4317" t="s">
        <v>2631</v>
      </c>
      <c r="C4317" s="3" t="s">
        <v>12533</v>
      </c>
      <c r="D4317" s="3">
        <v>5746</v>
      </c>
      <c r="E4317" s="9">
        <v>2014</v>
      </c>
      <c r="F4317" s="34">
        <v>2.4500000000000002</v>
      </c>
      <c r="G4317" s="7" t="s">
        <v>5401</v>
      </c>
      <c r="H4317" s="8" t="s">
        <v>12910</v>
      </c>
      <c r="I4317" s="8" t="s">
        <v>12920</v>
      </c>
      <c r="J4317" s="19">
        <v>5</v>
      </c>
      <c r="K4317" s="19" t="s">
        <v>7738</v>
      </c>
      <c r="L4317" s="11"/>
      <c r="M4317" s="11"/>
      <c r="N4317" s="24"/>
      <c r="P4317" s="32"/>
      <c r="T4317" s="19"/>
      <c r="U4317" s="3"/>
      <c r="X4317" t="str">
        <f t="shared" si="267"/>
        <v/>
      </c>
      <c r="Z4317" t="str">
        <f t="shared" si="268"/>
        <v/>
      </c>
      <c r="AB4317" s="9"/>
      <c r="AC4317" t="s">
        <v>12910</v>
      </c>
      <c r="AD4317">
        <f t="shared" si="269"/>
        <v>0</v>
      </c>
      <c r="AF4317" s="3"/>
      <c r="AH4317" s="9"/>
    </row>
    <row r="4318" spans="1:34" ht="10.95" customHeight="1" outlineLevel="1" x14ac:dyDescent="0.25">
      <c r="A4318" t="s">
        <v>2631</v>
      </c>
      <c r="C4318" s="3" t="s">
        <v>12533</v>
      </c>
      <c r="D4318" s="3">
        <v>5747</v>
      </c>
      <c r="E4318" s="9">
        <v>2014</v>
      </c>
      <c r="F4318" s="34">
        <v>2.4500000000000002</v>
      </c>
      <c r="G4318" s="7" t="s">
        <v>5401</v>
      </c>
      <c r="H4318" s="8" t="s">
        <v>12910</v>
      </c>
      <c r="I4318" s="8" t="s">
        <v>12920</v>
      </c>
      <c r="J4318" s="19">
        <v>5</v>
      </c>
      <c r="K4318" s="19" t="s">
        <v>7738</v>
      </c>
      <c r="L4318" s="11"/>
      <c r="M4318" s="11"/>
      <c r="N4318" s="24"/>
      <c r="P4318" s="32"/>
      <c r="T4318" s="19"/>
      <c r="U4318" s="3"/>
      <c r="X4318" t="str">
        <f t="shared" si="267"/>
        <v/>
      </c>
      <c r="Z4318" t="str">
        <f t="shared" si="268"/>
        <v/>
      </c>
      <c r="AB4318" s="9"/>
      <c r="AC4318" t="s">
        <v>12910</v>
      </c>
      <c r="AD4318">
        <f t="shared" si="269"/>
        <v>0</v>
      </c>
      <c r="AF4318" s="3"/>
      <c r="AH4318" s="9"/>
    </row>
    <row r="4319" spans="1:34" ht="10.95" customHeight="1" outlineLevel="1" x14ac:dyDescent="0.25">
      <c r="A4319" t="s">
        <v>2631</v>
      </c>
      <c r="C4319" s="3" t="s">
        <v>12533</v>
      </c>
      <c r="D4319" s="3">
        <v>5748</v>
      </c>
      <c r="E4319" s="9">
        <v>2014</v>
      </c>
      <c r="F4319" s="34">
        <v>2.4500000000000002</v>
      </c>
      <c r="G4319" s="7" t="s">
        <v>5401</v>
      </c>
      <c r="H4319" s="8" t="s">
        <v>12910</v>
      </c>
      <c r="I4319" s="8" t="s">
        <v>12920</v>
      </c>
      <c r="J4319" s="19">
        <v>5</v>
      </c>
      <c r="K4319" s="19" t="s">
        <v>7738</v>
      </c>
      <c r="L4319" s="11"/>
      <c r="M4319" s="11"/>
      <c r="N4319" s="24"/>
      <c r="P4319" s="32"/>
      <c r="T4319" s="19"/>
      <c r="U4319" s="3"/>
      <c r="X4319" t="str">
        <f t="shared" si="267"/>
        <v/>
      </c>
      <c r="Z4319" t="str">
        <f t="shared" si="268"/>
        <v/>
      </c>
      <c r="AB4319" s="9"/>
      <c r="AC4319" t="s">
        <v>12910</v>
      </c>
      <c r="AD4319">
        <f t="shared" si="269"/>
        <v>0</v>
      </c>
      <c r="AF4319" s="3"/>
      <c r="AH4319" s="9"/>
    </row>
    <row r="4320" spans="1:34" ht="10.95" customHeight="1" outlineLevel="1" x14ac:dyDescent="0.25">
      <c r="A4320" t="s">
        <v>2631</v>
      </c>
      <c r="C4320" s="3" t="s">
        <v>12533</v>
      </c>
      <c r="D4320" s="3" t="s">
        <v>12921</v>
      </c>
      <c r="E4320" s="9">
        <v>2014</v>
      </c>
      <c r="F4320" s="10" t="s">
        <v>21546</v>
      </c>
      <c r="G4320" s="7" t="s">
        <v>5401</v>
      </c>
      <c r="H4320" s="8" t="s">
        <v>12910</v>
      </c>
      <c r="I4320" s="8" t="s">
        <v>12920</v>
      </c>
      <c r="J4320" s="19">
        <v>3</v>
      </c>
      <c r="K4320" s="19" t="s">
        <v>7738</v>
      </c>
      <c r="L4320" s="11"/>
      <c r="M4320" s="11"/>
      <c r="N4320" s="24"/>
      <c r="P4320" s="32"/>
      <c r="T4320" s="19"/>
      <c r="U4320" s="3"/>
      <c r="X4320" t="str">
        <f t="shared" si="267"/>
        <v/>
      </c>
      <c r="Z4320">
        <f t="shared" si="268"/>
        <v>1</v>
      </c>
      <c r="AB4320" s="9"/>
      <c r="AC4320" t="s">
        <v>12910</v>
      </c>
      <c r="AD4320">
        <f t="shared" si="269"/>
        <v>0</v>
      </c>
      <c r="AF4320" s="3"/>
      <c r="AH4320" s="9"/>
    </row>
    <row r="4321" spans="1:34" ht="10.95" customHeight="1" outlineLevel="1" x14ac:dyDescent="0.25">
      <c r="A4321" t="s">
        <v>2631</v>
      </c>
      <c r="C4321" s="3" t="s">
        <v>12533</v>
      </c>
      <c r="D4321" s="3">
        <v>5871</v>
      </c>
      <c r="E4321" s="9">
        <v>2015</v>
      </c>
      <c r="F4321" s="34">
        <v>1.9</v>
      </c>
      <c r="G4321" s="7" t="s">
        <v>5401</v>
      </c>
      <c r="H4321" s="8" t="s">
        <v>5402</v>
      </c>
      <c r="I4321" s="8" t="s">
        <v>12922</v>
      </c>
      <c r="J4321" s="19">
        <v>3</v>
      </c>
      <c r="K4321" s="19" t="s">
        <v>7736</v>
      </c>
      <c r="L4321" s="11">
        <v>5.5</v>
      </c>
      <c r="M4321" s="11"/>
      <c r="N4321" s="24"/>
      <c r="P4321" s="32"/>
      <c r="T4321" s="19"/>
      <c r="U4321" s="3"/>
      <c r="X4321" t="str">
        <f t="shared" si="267"/>
        <v/>
      </c>
      <c r="Z4321" t="str">
        <f t="shared" si="268"/>
        <v/>
      </c>
      <c r="AB4321" s="9"/>
      <c r="AC4321" t="s">
        <v>5402</v>
      </c>
      <c r="AD4321">
        <f t="shared" si="269"/>
        <v>1</v>
      </c>
      <c r="AF4321" s="3"/>
      <c r="AH4321" s="9"/>
    </row>
    <row r="4322" spans="1:34" ht="10.95" customHeight="1" outlineLevel="1" x14ac:dyDescent="0.25">
      <c r="A4322" t="s">
        <v>2631</v>
      </c>
      <c r="C4322" s="3" t="s">
        <v>12533</v>
      </c>
      <c r="D4322" s="3">
        <v>6021</v>
      </c>
      <c r="E4322" s="9">
        <v>2015</v>
      </c>
      <c r="F4322" s="34">
        <v>0.76</v>
      </c>
      <c r="G4322" s="7" t="s">
        <v>5401</v>
      </c>
      <c r="H4322" s="8" t="s">
        <v>12036</v>
      </c>
      <c r="I4322" s="8" t="s">
        <v>12923</v>
      </c>
      <c r="J4322" s="19">
        <v>3</v>
      </c>
      <c r="K4322" s="19" t="s">
        <v>7736</v>
      </c>
      <c r="L4322" s="11">
        <v>2.2000000000000002</v>
      </c>
      <c r="M4322" s="11"/>
      <c r="N4322" s="24"/>
      <c r="P4322" s="32"/>
      <c r="T4322" s="19"/>
      <c r="U4322" s="3"/>
      <c r="X4322" t="str">
        <f t="shared" si="267"/>
        <v/>
      </c>
      <c r="Z4322" t="str">
        <f t="shared" si="268"/>
        <v/>
      </c>
      <c r="AB4322" s="9"/>
      <c r="AC4322" t="s">
        <v>12036</v>
      </c>
      <c r="AD4322">
        <f t="shared" si="269"/>
        <v>0</v>
      </c>
      <c r="AF4322" s="3"/>
      <c r="AH4322" s="9"/>
    </row>
    <row r="4323" spans="1:34" ht="10.95" customHeight="1" outlineLevel="1" x14ac:dyDescent="0.25">
      <c r="A4323" t="s">
        <v>2631</v>
      </c>
      <c r="C4323" s="3" t="s">
        <v>12533</v>
      </c>
      <c r="D4323" s="3">
        <v>6095</v>
      </c>
      <c r="E4323" s="9">
        <v>2016</v>
      </c>
      <c r="F4323" s="7" t="s">
        <v>21521</v>
      </c>
      <c r="G4323" s="7" t="s">
        <v>5401</v>
      </c>
      <c r="H4323" s="8" t="s">
        <v>9233</v>
      </c>
      <c r="I4323" s="8" t="s">
        <v>7560</v>
      </c>
      <c r="J4323" s="19">
        <v>7</v>
      </c>
      <c r="K4323" s="19" t="s">
        <v>7736</v>
      </c>
      <c r="L4323" s="11">
        <v>0.5</v>
      </c>
      <c r="M4323" s="11"/>
      <c r="N4323" s="24"/>
      <c r="P4323" s="32"/>
      <c r="T4323" s="19"/>
      <c r="U4323" s="3"/>
      <c r="X4323" t="str">
        <f t="shared" si="267"/>
        <v/>
      </c>
      <c r="Z4323" t="str">
        <f t="shared" si="268"/>
        <v/>
      </c>
      <c r="AB4323" s="9"/>
      <c r="AC4323" t="s">
        <v>9233</v>
      </c>
      <c r="AD4323">
        <f t="shared" si="269"/>
        <v>0</v>
      </c>
      <c r="AF4323" s="3"/>
      <c r="AH4323" s="9"/>
    </row>
    <row r="4324" spans="1:34" ht="10.95" customHeight="1" outlineLevel="1" x14ac:dyDescent="0.25">
      <c r="A4324" t="s">
        <v>2631</v>
      </c>
      <c r="C4324" s="3" t="s">
        <v>12533</v>
      </c>
      <c r="D4324" s="3">
        <v>6096</v>
      </c>
      <c r="E4324" s="9">
        <v>2016</v>
      </c>
      <c r="F4324" s="7" t="s">
        <v>21521</v>
      </c>
      <c r="G4324" s="7" t="s">
        <v>5401</v>
      </c>
      <c r="H4324" s="8" t="s">
        <v>9233</v>
      </c>
      <c r="I4324" s="8" t="s">
        <v>7560</v>
      </c>
      <c r="J4324" s="19">
        <v>7</v>
      </c>
      <c r="K4324" s="19" t="s">
        <v>7736</v>
      </c>
      <c r="L4324" s="11">
        <v>0.5</v>
      </c>
      <c r="M4324" s="11"/>
      <c r="N4324" s="24"/>
      <c r="P4324" s="32"/>
      <c r="T4324" s="19"/>
      <c r="U4324" s="3"/>
      <c r="X4324" t="str">
        <f t="shared" si="267"/>
        <v/>
      </c>
      <c r="Z4324" t="str">
        <f t="shared" si="268"/>
        <v/>
      </c>
      <c r="AB4324" s="9"/>
      <c r="AC4324" t="s">
        <v>9233</v>
      </c>
      <c r="AD4324">
        <f t="shared" si="269"/>
        <v>0</v>
      </c>
      <c r="AF4324" s="3"/>
      <c r="AH4324" s="9"/>
    </row>
    <row r="4325" spans="1:34" ht="10.95" customHeight="1" outlineLevel="1" x14ac:dyDescent="0.25">
      <c r="A4325" t="s">
        <v>2631</v>
      </c>
      <c r="C4325" s="3" t="s">
        <v>12533</v>
      </c>
      <c r="D4325" s="3">
        <v>6097</v>
      </c>
      <c r="E4325" s="9">
        <v>2016</v>
      </c>
      <c r="F4325" s="7" t="s">
        <v>21521</v>
      </c>
      <c r="G4325" s="7" t="s">
        <v>5401</v>
      </c>
      <c r="H4325" s="8" t="s">
        <v>9233</v>
      </c>
      <c r="I4325" s="8" t="s">
        <v>7560</v>
      </c>
      <c r="J4325" s="19">
        <v>7</v>
      </c>
      <c r="K4325" s="19" t="s">
        <v>7736</v>
      </c>
      <c r="L4325" s="11">
        <v>0.5</v>
      </c>
      <c r="M4325" s="11"/>
      <c r="N4325" s="24"/>
      <c r="P4325" s="32"/>
      <c r="T4325" s="19"/>
      <c r="U4325" s="3"/>
      <c r="X4325" t="str">
        <f t="shared" si="267"/>
        <v/>
      </c>
      <c r="Z4325" t="str">
        <f t="shared" si="268"/>
        <v/>
      </c>
      <c r="AB4325" s="9"/>
      <c r="AC4325" t="s">
        <v>9233</v>
      </c>
      <c r="AD4325">
        <f t="shared" si="269"/>
        <v>0</v>
      </c>
      <c r="AF4325" s="3"/>
      <c r="AH4325" s="9"/>
    </row>
    <row r="4326" spans="1:34" ht="10.95" customHeight="1" outlineLevel="1" x14ac:dyDescent="0.25">
      <c r="A4326" t="s">
        <v>2631</v>
      </c>
      <c r="C4326" s="3" t="s">
        <v>12533</v>
      </c>
      <c r="D4326" s="3">
        <v>6098</v>
      </c>
      <c r="E4326" s="9">
        <v>2016</v>
      </c>
      <c r="F4326" s="7" t="s">
        <v>21521</v>
      </c>
      <c r="G4326" s="7" t="s">
        <v>5401</v>
      </c>
      <c r="H4326" s="8" t="s">
        <v>9233</v>
      </c>
      <c r="I4326" s="8" t="s">
        <v>7560</v>
      </c>
      <c r="J4326" s="19">
        <v>7</v>
      </c>
      <c r="K4326" s="19" t="s">
        <v>7736</v>
      </c>
      <c r="L4326" s="11">
        <v>0.5</v>
      </c>
      <c r="M4326" s="11"/>
      <c r="N4326" s="24"/>
      <c r="P4326" s="32"/>
      <c r="T4326" s="19"/>
      <c r="U4326" s="3"/>
      <c r="X4326" t="str">
        <f t="shared" si="267"/>
        <v/>
      </c>
      <c r="Z4326" t="str">
        <f t="shared" si="268"/>
        <v/>
      </c>
      <c r="AB4326" s="9"/>
      <c r="AC4326" t="s">
        <v>9233</v>
      </c>
      <c r="AD4326">
        <f t="shared" si="269"/>
        <v>0</v>
      </c>
      <c r="AF4326" s="3"/>
      <c r="AH4326" s="9"/>
    </row>
    <row r="4327" spans="1:34" ht="10.95" customHeight="1" outlineLevel="1" x14ac:dyDescent="0.25">
      <c r="A4327" t="s">
        <v>2631</v>
      </c>
      <c r="C4327" s="3" t="s">
        <v>12533</v>
      </c>
      <c r="D4327" s="3">
        <v>6099</v>
      </c>
      <c r="E4327" s="9">
        <v>2016</v>
      </c>
      <c r="F4327" s="7" t="s">
        <v>21521</v>
      </c>
      <c r="G4327" s="7" t="s">
        <v>5401</v>
      </c>
      <c r="H4327" s="8" t="s">
        <v>9233</v>
      </c>
      <c r="I4327" s="8" t="s">
        <v>7560</v>
      </c>
      <c r="J4327" s="19">
        <v>7</v>
      </c>
      <c r="K4327" s="19" t="s">
        <v>7736</v>
      </c>
      <c r="L4327" s="11">
        <v>0.5</v>
      </c>
      <c r="M4327" s="11"/>
      <c r="N4327" s="24"/>
      <c r="P4327" s="32"/>
      <c r="T4327" s="19"/>
      <c r="U4327" s="3"/>
      <c r="X4327" t="str">
        <f t="shared" si="267"/>
        <v/>
      </c>
      <c r="Z4327" t="str">
        <f t="shared" si="268"/>
        <v/>
      </c>
      <c r="AB4327" s="9"/>
      <c r="AC4327" t="s">
        <v>9233</v>
      </c>
      <c r="AD4327">
        <f t="shared" si="269"/>
        <v>0</v>
      </c>
      <c r="AF4327" s="3"/>
      <c r="AH4327" s="9"/>
    </row>
    <row r="4328" spans="1:34" ht="10.95" customHeight="1" outlineLevel="1" x14ac:dyDescent="0.25">
      <c r="A4328" t="s">
        <v>2631</v>
      </c>
      <c r="C4328" s="3" t="s">
        <v>12533</v>
      </c>
      <c r="D4328" s="3">
        <v>6100</v>
      </c>
      <c r="E4328" s="9">
        <v>2016</v>
      </c>
      <c r="F4328" s="7" t="s">
        <v>21521</v>
      </c>
      <c r="G4328" s="7" t="s">
        <v>5401</v>
      </c>
      <c r="H4328" s="8" t="s">
        <v>9233</v>
      </c>
      <c r="I4328" s="8" t="s">
        <v>7560</v>
      </c>
      <c r="J4328" s="19">
        <v>7</v>
      </c>
      <c r="K4328" s="19" t="s">
        <v>7736</v>
      </c>
      <c r="L4328" s="11">
        <v>0.5</v>
      </c>
      <c r="M4328" s="11"/>
      <c r="N4328" s="24"/>
      <c r="P4328" s="32"/>
      <c r="T4328" s="19"/>
      <c r="U4328" s="3"/>
      <c r="X4328" t="str">
        <f t="shared" si="267"/>
        <v/>
      </c>
      <c r="Z4328" t="str">
        <f t="shared" si="268"/>
        <v/>
      </c>
      <c r="AB4328" s="9"/>
      <c r="AC4328" t="s">
        <v>9233</v>
      </c>
      <c r="AD4328">
        <f t="shared" si="269"/>
        <v>0</v>
      </c>
      <c r="AF4328" s="3"/>
      <c r="AH4328" s="9"/>
    </row>
    <row r="4329" spans="1:34" ht="10.95" customHeight="1" outlineLevel="1" x14ac:dyDescent="0.25">
      <c r="A4329" t="s">
        <v>2631</v>
      </c>
      <c r="C4329" s="3" t="s">
        <v>12533</v>
      </c>
      <c r="D4329" s="3">
        <v>6101</v>
      </c>
      <c r="E4329" s="9">
        <v>2016</v>
      </c>
      <c r="F4329" s="7" t="s">
        <v>21521</v>
      </c>
      <c r="G4329" s="7" t="s">
        <v>5401</v>
      </c>
      <c r="H4329" s="8" t="s">
        <v>9233</v>
      </c>
      <c r="I4329" s="8" t="s">
        <v>7560</v>
      </c>
      <c r="J4329" s="19">
        <v>7</v>
      </c>
      <c r="K4329" s="19" t="s">
        <v>7736</v>
      </c>
      <c r="L4329" s="11">
        <v>0.5</v>
      </c>
      <c r="M4329" s="11"/>
      <c r="N4329" s="24"/>
      <c r="P4329" s="32"/>
      <c r="T4329" s="19"/>
      <c r="U4329" s="3"/>
      <c r="X4329" t="str">
        <f t="shared" si="267"/>
        <v/>
      </c>
      <c r="Z4329" t="str">
        <f t="shared" si="268"/>
        <v/>
      </c>
      <c r="AB4329" s="9"/>
      <c r="AC4329" t="s">
        <v>9233</v>
      </c>
      <c r="AD4329">
        <f t="shared" si="269"/>
        <v>0</v>
      </c>
      <c r="AF4329" s="3"/>
      <c r="AH4329" s="9"/>
    </row>
    <row r="4330" spans="1:34" ht="10.95" customHeight="1" outlineLevel="1" x14ac:dyDescent="0.25">
      <c r="A4330" t="s">
        <v>2631</v>
      </c>
      <c r="C4330" s="3" t="s">
        <v>12533</v>
      </c>
      <c r="D4330" s="3">
        <v>6102</v>
      </c>
      <c r="E4330" s="9">
        <v>2016</v>
      </c>
      <c r="F4330" s="7" t="s">
        <v>21521</v>
      </c>
      <c r="G4330" s="7" t="s">
        <v>5401</v>
      </c>
      <c r="H4330" s="8" t="s">
        <v>9233</v>
      </c>
      <c r="I4330" s="8" t="s">
        <v>7560</v>
      </c>
      <c r="J4330" s="19">
        <v>7</v>
      </c>
      <c r="K4330" s="19" t="s">
        <v>7736</v>
      </c>
      <c r="L4330" s="11">
        <v>0.5</v>
      </c>
      <c r="M4330" s="11"/>
      <c r="N4330" s="24"/>
      <c r="P4330" s="32"/>
      <c r="T4330" s="19"/>
      <c r="U4330" s="3"/>
      <c r="X4330" t="str">
        <f t="shared" si="267"/>
        <v/>
      </c>
      <c r="Z4330" t="str">
        <f t="shared" si="268"/>
        <v/>
      </c>
      <c r="AB4330" s="9"/>
      <c r="AC4330" t="s">
        <v>9233</v>
      </c>
      <c r="AD4330">
        <f t="shared" si="269"/>
        <v>0</v>
      </c>
      <c r="AF4330" s="3"/>
      <c r="AH4330" s="9"/>
    </row>
    <row r="4331" spans="1:34" ht="10.95" customHeight="1" outlineLevel="1" x14ac:dyDescent="0.25">
      <c r="A4331" t="s">
        <v>2631</v>
      </c>
      <c r="C4331" s="3" t="s">
        <v>12533</v>
      </c>
      <c r="D4331" s="3">
        <v>6103</v>
      </c>
      <c r="E4331" s="9">
        <v>2016</v>
      </c>
      <c r="F4331" s="10" t="s">
        <v>21521</v>
      </c>
      <c r="G4331" s="7" t="s">
        <v>5401</v>
      </c>
      <c r="H4331" s="8" t="s">
        <v>9233</v>
      </c>
      <c r="I4331" s="8" t="s">
        <v>7560</v>
      </c>
      <c r="J4331" s="19">
        <v>7</v>
      </c>
      <c r="K4331" s="19" t="s">
        <v>7736</v>
      </c>
      <c r="L4331" s="11">
        <v>0.5</v>
      </c>
      <c r="M4331" s="11"/>
      <c r="N4331" s="24"/>
      <c r="P4331" s="32"/>
      <c r="T4331" s="19"/>
      <c r="U4331" s="3"/>
      <c r="X4331" t="str">
        <f t="shared" si="267"/>
        <v/>
      </c>
      <c r="Z4331" t="str">
        <f t="shared" si="268"/>
        <v/>
      </c>
      <c r="AB4331" s="9"/>
      <c r="AC4331" t="s">
        <v>9233</v>
      </c>
      <c r="AD4331">
        <f t="shared" si="269"/>
        <v>0</v>
      </c>
      <c r="AF4331" s="3"/>
      <c r="AH4331" s="9"/>
    </row>
    <row r="4332" spans="1:34" ht="10.95" customHeight="1" outlineLevel="1" x14ac:dyDescent="0.25">
      <c r="A4332" t="s">
        <v>2631</v>
      </c>
      <c r="C4332" s="3" t="s">
        <v>12533</v>
      </c>
      <c r="D4332" s="3">
        <v>6104</v>
      </c>
      <c r="E4332" s="9">
        <v>2016</v>
      </c>
      <c r="F4332" s="7" t="s">
        <v>21521</v>
      </c>
      <c r="G4332" s="7" t="s">
        <v>5401</v>
      </c>
      <c r="H4332" s="8" t="s">
        <v>9233</v>
      </c>
      <c r="I4332" s="8" t="s">
        <v>7560</v>
      </c>
      <c r="J4332" s="19">
        <v>7</v>
      </c>
      <c r="K4332" s="19" t="s">
        <v>7736</v>
      </c>
      <c r="L4332" s="11">
        <v>0.5</v>
      </c>
      <c r="M4332" s="11"/>
      <c r="N4332" s="24"/>
      <c r="P4332" s="32"/>
      <c r="T4332" s="19"/>
      <c r="U4332" s="3"/>
      <c r="X4332" t="str">
        <f t="shared" si="267"/>
        <v/>
      </c>
      <c r="Z4332" t="str">
        <f t="shared" si="268"/>
        <v/>
      </c>
      <c r="AB4332" s="9"/>
      <c r="AC4332" t="s">
        <v>9233</v>
      </c>
      <c r="AD4332">
        <f t="shared" si="269"/>
        <v>0</v>
      </c>
      <c r="AF4332" s="3"/>
      <c r="AH4332" s="9"/>
    </row>
    <row r="4333" spans="1:34" ht="10.95" customHeight="1" outlineLevel="1" x14ac:dyDescent="0.25">
      <c r="A4333" t="s">
        <v>2631</v>
      </c>
      <c r="C4333" s="3" t="s">
        <v>12533</v>
      </c>
      <c r="D4333" s="3">
        <v>6105</v>
      </c>
      <c r="E4333" s="9">
        <v>2016</v>
      </c>
      <c r="F4333" s="7" t="s">
        <v>21521</v>
      </c>
      <c r="G4333" s="7" t="s">
        <v>5401</v>
      </c>
      <c r="H4333" s="8" t="s">
        <v>9233</v>
      </c>
      <c r="I4333" s="8" t="s">
        <v>7560</v>
      </c>
      <c r="J4333" s="19">
        <v>7</v>
      </c>
      <c r="K4333" s="19" t="s">
        <v>7736</v>
      </c>
      <c r="L4333" s="11">
        <v>0.5</v>
      </c>
      <c r="M4333" s="11"/>
      <c r="N4333" s="24"/>
      <c r="P4333" s="32"/>
      <c r="T4333" s="19"/>
      <c r="U4333" s="3"/>
      <c r="X4333" t="str">
        <f t="shared" si="267"/>
        <v/>
      </c>
      <c r="Z4333" t="str">
        <f t="shared" si="268"/>
        <v/>
      </c>
      <c r="AB4333" s="9"/>
      <c r="AC4333" t="s">
        <v>9233</v>
      </c>
      <c r="AD4333">
        <f t="shared" ref="AD4333:AD4342" si="270">COUNTIF(H4333,"*Fuji*")</f>
        <v>0</v>
      </c>
      <c r="AF4333" s="3"/>
      <c r="AH4333" s="9"/>
    </row>
    <row r="4334" spans="1:34" ht="10.95" customHeight="1" outlineLevel="1" x14ac:dyDescent="0.25">
      <c r="A4334" t="s">
        <v>2631</v>
      </c>
      <c r="C4334" s="3" t="s">
        <v>12533</v>
      </c>
      <c r="D4334" s="3">
        <v>6106</v>
      </c>
      <c r="E4334" s="9">
        <v>2016</v>
      </c>
      <c r="F4334" s="7" t="s">
        <v>21521</v>
      </c>
      <c r="G4334" s="7" t="s">
        <v>5401</v>
      </c>
      <c r="H4334" s="8" t="s">
        <v>9233</v>
      </c>
      <c r="I4334" s="8" t="s">
        <v>7560</v>
      </c>
      <c r="J4334" s="19">
        <v>7</v>
      </c>
      <c r="K4334" s="19" t="s">
        <v>7736</v>
      </c>
      <c r="L4334" s="11">
        <v>0.5</v>
      </c>
      <c r="M4334" s="11"/>
      <c r="N4334" s="24"/>
      <c r="P4334" s="32"/>
      <c r="T4334" s="19"/>
      <c r="U4334" s="3"/>
      <c r="X4334" t="str">
        <f t="shared" si="267"/>
        <v/>
      </c>
      <c r="Z4334" t="str">
        <f t="shared" si="268"/>
        <v/>
      </c>
      <c r="AB4334" s="9"/>
      <c r="AC4334" t="s">
        <v>9233</v>
      </c>
      <c r="AD4334">
        <f t="shared" si="270"/>
        <v>0</v>
      </c>
      <c r="AF4334" s="3"/>
      <c r="AH4334" s="9"/>
    </row>
    <row r="4335" spans="1:34" ht="10.95" customHeight="1" outlineLevel="1" x14ac:dyDescent="0.25">
      <c r="A4335" t="s">
        <v>2631</v>
      </c>
      <c r="C4335" s="3" t="s">
        <v>12533</v>
      </c>
      <c r="D4335" s="3" t="s">
        <v>12924</v>
      </c>
      <c r="E4335" s="9">
        <v>2016</v>
      </c>
      <c r="F4335" s="7" t="s">
        <v>12925</v>
      </c>
      <c r="G4335" s="7" t="s">
        <v>5401</v>
      </c>
      <c r="H4335" s="8" t="s">
        <v>9233</v>
      </c>
      <c r="I4335" s="8" t="s">
        <v>7560</v>
      </c>
      <c r="J4335" s="19">
        <v>7</v>
      </c>
      <c r="K4335" s="19" t="s">
        <v>7738</v>
      </c>
      <c r="L4335" s="11"/>
      <c r="M4335" s="11"/>
      <c r="N4335" s="24"/>
      <c r="P4335" s="32"/>
      <c r="T4335" s="19"/>
      <c r="U4335" s="3"/>
      <c r="X4335" t="str">
        <f t="shared" si="267"/>
        <v/>
      </c>
      <c r="Z4335" t="str">
        <f t="shared" si="268"/>
        <v/>
      </c>
      <c r="AB4335" s="9"/>
      <c r="AC4335" t="s">
        <v>9233</v>
      </c>
      <c r="AD4335">
        <f t="shared" si="270"/>
        <v>0</v>
      </c>
      <c r="AF4335" s="3"/>
      <c r="AH4335" s="9"/>
    </row>
    <row r="4336" spans="1:34" ht="10.95" customHeight="1" outlineLevel="1" x14ac:dyDescent="0.25">
      <c r="A4336" t="s">
        <v>2631</v>
      </c>
      <c r="C4336" s="3" t="s">
        <v>12533</v>
      </c>
      <c r="D4336" s="3">
        <v>6332</v>
      </c>
      <c r="E4336" s="9">
        <v>2017</v>
      </c>
      <c r="F4336" s="7" t="s">
        <v>12928</v>
      </c>
      <c r="G4336" s="7" t="s">
        <v>5401</v>
      </c>
      <c r="H4336" s="8" t="s">
        <v>5402</v>
      </c>
      <c r="I4336" s="8" t="s">
        <v>12926</v>
      </c>
      <c r="J4336" s="19">
        <v>1</v>
      </c>
      <c r="K4336" s="19" t="s">
        <v>7736</v>
      </c>
      <c r="L4336" s="11">
        <v>0.5</v>
      </c>
      <c r="M4336" s="11"/>
      <c r="N4336" s="24"/>
      <c r="P4336" s="32"/>
      <c r="T4336" s="19"/>
      <c r="U4336" s="3"/>
      <c r="X4336" t="str">
        <f t="shared" si="267"/>
        <v/>
      </c>
      <c r="Z4336" t="str">
        <f t="shared" si="268"/>
        <v/>
      </c>
      <c r="AB4336" s="9"/>
      <c r="AC4336" t="s">
        <v>5402</v>
      </c>
      <c r="AD4336">
        <f t="shared" si="270"/>
        <v>1</v>
      </c>
      <c r="AF4336" s="3"/>
      <c r="AH4336" s="9"/>
    </row>
    <row r="4337" spans="1:48" ht="10.95" customHeight="1" outlineLevel="1" x14ac:dyDescent="0.25">
      <c r="A4337" t="s">
        <v>2631</v>
      </c>
      <c r="C4337" s="3" t="s">
        <v>12533</v>
      </c>
      <c r="D4337" s="3">
        <v>6338</v>
      </c>
      <c r="E4337" s="9">
        <v>2017</v>
      </c>
      <c r="F4337" s="7" t="s">
        <v>12928</v>
      </c>
      <c r="G4337" s="7" t="s">
        <v>5401</v>
      </c>
      <c r="H4337" s="8" t="s">
        <v>12927</v>
      </c>
      <c r="I4337" s="8" t="s">
        <v>12926</v>
      </c>
      <c r="J4337" s="19">
        <v>1</v>
      </c>
      <c r="K4337" s="19" t="s">
        <v>7736</v>
      </c>
      <c r="L4337" s="11">
        <v>0.5</v>
      </c>
      <c r="M4337" s="11"/>
      <c r="N4337" s="24"/>
      <c r="P4337" s="32"/>
      <c r="T4337" s="19"/>
      <c r="U4337" s="3"/>
      <c r="X4337" t="str">
        <f t="shared" si="267"/>
        <v/>
      </c>
      <c r="Z4337" t="str">
        <f t="shared" si="268"/>
        <v/>
      </c>
      <c r="AB4337" s="9"/>
      <c r="AC4337" t="s">
        <v>12927</v>
      </c>
      <c r="AD4337">
        <f t="shared" si="270"/>
        <v>0</v>
      </c>
      <c r="AF4337" s="3"/>
      <c r="AH4337" s="9"/>
    </row>
    <row r="4338" spans="1:48" ht="10.95" customHeight="1" outlineLevel="1" collapsed="1" x14ac:dyDescent="0.25">
      <c r="A4338" t="s">
        <v>2631</v>
      </c>
      <c r="C4338" s="3" t="s">
        <v>12533</v>
      </c>
      <c r="D4338" s="3" t="s">
        <v>12929</v>
      </c>
      <c r="E4338" s="9">
        <v>2017</v>
      </c>
      <c r="F4338" s="7" t="s">
        <v>12925</v>
      </c>
      <c r="G4338" s="7" t="s">
        <v>5401</v>
      </c>
      <c r="H4338" s="8" t="s">
        <v>12930</v>
      </c>
      <c r="I4338" s="8" t="s">
        <v>12926</v>
      </c>
      <c r="J4338" s="19">
        <v>3</v>
      </c>
      <c r="K4338" s="19" t="s">
        <v>7738</v>
      </c>
      <c r="L4338" s="11"/>
      <c r="M4338" s="11"/>
      <c r="N4338" s="24"/>
      <c r="P4338" s="32"/>
      <c r="T4338" s="19"/>
      <c r="U4338" s="3"/>
      <c r="X4338" t="str">
        <f t="shared" si="267"/>
        <v/>
      </c>
      <c r="Z4338" t="str">
        <f t="shared" si="268"/>
        <v/>
      </c>
      <c r="AB4338" s="9"/>
      <c r="AC4338" t="s">
        <v>12930</v>
      </c>
      <c r="AD4338">
        <f t="shared" si="270"/>
        <v>1</v>
      </c>
      <c r="AF4338" s="3"/>
      <c r="AH4338" s="9"/>
    </row>
    <row r="4339" spans="1:48" ht="10.95" customHeight="1" outlineLevel="1" x14ac:dyDescent="0.25">
      <c r="A4339" t="s">
        <v>2631</v>
      </c>
      <c r="C4339" s="3" t="s">
        <v>12533</v>
      </c>
      <c r="D4339" s="3">
        <v>6454</v>
      </c>
      <c r="E4339" s="9">
        <v>2017</v>
      </c>
      <c r="F4339" s="34">
        <v>0.85</v>
      </c>
      <c r="G4339" s="7" t="s">
        <v>5401</v>
      </c>
      <c r="H4339" s="8" t="s">
        <v>13283</v>
      </c>
      <c r="I4339" s="8" t="s">
        <v>18862</v>
      </c>
      <c r="J4339" s="19">
        <v>3</v>
      </c>
      <c r="K4339" s="19" t="s">
        <v>7738</v>
      </c>
      <c r="L4339" s="11"/>
      <c r="M4339" s="11"/>
      <c r="N4339" s="24"/>
      <c r="P4339" s="32"/>
      <c r="T4339" s="19"/>
      <c r="U4339" s="3"/>
      <c r="X4339" t="str">
        <f t="shared" si="267"/>
        <v/>
      </c>
      <c r="Z4339" t="str">
        <f t="shared" si="268"/>
        <v/>
      </c>
      <c r="AB4339" s="9"/>
      <c r="AC4339" t="s">
        <v>13283</v>
      </c>
      <c r="AD4339">
        <f t="shared" si="270"/>
        <v>0</v>
      </c>
      <c r="AF4339" s="3"/>
      <c r="AH4339" s="9"/>
    </row>
    <row r="4340" spans="1:48" ht="10.95" customHeight="1" outlineLevel="1" x14ac:dyDescent="0.25">
      <c r="A4340" t="s">
        <v>2631</v>
      </c>
      <c r="C4340" s="3" t="s">
        <v>12533</v>
      </c>
      <c r="D4340" s="3">
        <v>6654</v>
      </c>
      <c r="E4340" s="9">
        <v>2018</v>
      </c>
      <c r="F4340" s="7" t="s">
        <v>12932</v>
      </c>
      <c r="G4340" s="7" t="s">
        <v>5401</v>
      </c>
      <c r="H4340" s="8" t="s">
        <v>107</v>
      </c>
      <c r="I4340" s="8" t="s">
        <v>12931</v>
      </c>
      <c r="J4340" s="19">
        <v>1</v>
      </c>
      <c r="K4340" s="19" t="s">
        <v>7738</v>
      </c>
      <c r="L4340" s="11"/>
      <c r="M4340" s="11"/>
      <c r="N4340" s="24"/>
      <c r="P4340" s="32"/>
      <c r="T4340" s="19"/>
      <c r="U4340" s="3"/>
      <c r="X4340" t="str">
        <f t="shared" si="267"/>
        <v/>
      </c>
      <c r="Z4340" t="str">
        <f t="shared" si="268"/>
        <v/>
      </c>
      <c r="AB4340" s="9"/>
      <c r="AC4340" t="s">
        <v>107</v>
      </c>
      <c r="AD4340">
        <f t="shared" si="270"/>
        <v>0</v>
      </c>
      <c r="AF4340" s="3"/>
      <c r="AH4340" s="9"/>
    </row>
    <row r="4341" spans="1:48" ht="10.95" customHeight="1" outlineLevel="1" x14ac:dyDescent="0.25">
      <c r="A4341" t="s">
        <v>2631</v>
      </c>
      <c r="C4341" s="3" t="s">
        <v>12533</v>
      </c>
      <c r="D4341" s="3" t="s">
        <v>12933</v>
      </c>
      <c r="E4341" s="9">
        <v>2018</v>
      </c>
      <c r="F4341" s="7" t="s">
        <v>12932</v>
      </c>
      <c r="G4341" s="7" t="s">
        <v>5401</v>
      </c>
      <c r="H4341" s="8" t="s">
        <v>107</v>
      </c>
      <c r="I4341" s="8" t="s">
        <v>12931</v>
      </c>
      <c r="J4341" s="19">
        <v>1</v>
      </c>
      <c r="K4341" s="19" t="s">
        <v>7738</v>
      </c>
      <c r="L4341" s="11"/>
      <c r="M4341" s="11"/>
      <c r="N4341" s="24"/>
      <c r="P4341" s="32"/>
      <c r="T4341" s="19"/>
      <c r="U4341" s="3"/>
      <c r="X4341" t="str">
        <f t="shared" si="267"/>
        <v/>
      </c>
      <c r="Z4341" t="str">
        <f t="shared" si="268"/>
        <v/>
      </c>
      <c r="AB4341" s="9"/>
      <c r="AC4341" t="s">
        <v>107</v>
      </c>
      <c r="AD4341">
        <f t="shared" si="270"/>
        <v>0</v>
      </c>
      <c r="AF4341" s="3"/>
      <c r="AH4341" s="9"/>
    </row>
    <row r="4342" spans="1:48" ht="10.95" customHeight="1" outlineLevel="1" x14ac:dyDescent="0.25">
      <c r="A4342" t="s">
        <v>2631</v>
      </c>
      <c r="C4342" s="3" t="s">
        <v>12533</v>
      </c>
      <c r="D4342" s="3" t="s">
        <v>12935</v>
      </c>
      <c r="E4342" s="9">
        <v>2021</v>
      </c>
      <c r="F4342" s="10" t="s">
        <v>12936</v>
      </c>
      <c r="G4342" s="7" t="s">
        <v>5401</v>
      </c>
      <c r="H4342" s="8" t="s">
        <v>12937</v>
      </c>
      <c r="I4342" s="8" t="s">
        <v>12934</v>
      </c>
      <c r="J4342" s="19">
        <v>6</v>
      </c>
      <c r="K4342" s="19" t="s">
        <v>7738</v>
      </c>
      <c r="L4342" s="11"/>
      <c r="M4342" s="11"/>
      <c r="N4342" s="24"/>
      <c r="P4342" s="32"/>
      <c r="T4342" s="19"/>
      <c r="U4342" s="3"/>
      <c r="X4342" t="str">
        <f t="shared" si="267"/>
        <v/>
      </c>
      <c r="Z4342">
        <f t="shared" si="268"/>
        <v>1</v>
      </c>
      <c r="AB4342" s="9"/>
      <c r="AC4342" t="s">
        <v>12937</v>
      </c>
      <c r="AD4342">
        <f t="shared" si="270"/>
        <v>0</v>
      </c>
      <c r="AF4342" s="3"/>
      <c r="AH4342" s="9"/>
    </row>
    <row r="4343" spans="1:48" ht="10.95" customHeight="1" x14ac:dyDescent="0.25">
      <c r="A4343" t="s">
        <v>15042</v>
      </c>
      <c r="B4343" t="s">
        <v>5599</v>
      </c>
      <c r="C4343" s="3" t="s">
        <v>12466</v>
      </c>
      <c r="E4343" s="9"/>
      <c r="F4343" s="7"/>
      <c r="G4343" s="7"/>
      <c r="H4343" s="8"/>
      <c r="I4343" s="8"/>
      <c r="J4343" s="19"/>
      <c r="K4343" s="19"/>
      <c r="L4343" s="11"/>
      <c r="M4343" s="11">
        <f>SUM(L4344:L4395)</f>
        <v>49.300000000000011</v>
      </c>
      <c r="N4343" s="24">
        <v>237</v>
      </c>
      <c r="O4343">
        <f>COUNTIF(K4344:K4395,"*")</f>
        <v>52</v>
      </c>
      <c r="P4343" s="32">
        <f>O4343/N4343</f>
        <v>0.21940928270042195</v>
      </c>
      <c r="Q4343">
        <f>COUNTIF(K4344:K4395,"Y")+COUNTIF(K4344:K4395,"S")</f>
        <v>31</v>
      </c>
      <c r="T4343" s="20" t="s">
        <v>7738</v>
      </c>
      <c r="U4343" s="3"/>
      <c r="V4343" t="s">
        <v>18648</v>
      </c>
      <c r="X4343" t="str">
        <f t="shared" si="267"/>
        <v/>
      </c>
      <c r="Z4343" t="str">
        <f t="shared" si="268"/>
        <v/>
      </c>
      <c r="AB4343" s="9"/>
      <c r="AE4343">
        <f>COUNTIF(AD4344:AD4395,"1")</f>
        <v>0</v>
      </c>
      <c r="AF4343" s="3"/>
      <c r="AH4343" s="9"/>
      <c r="AI4343">
        <f>COUNTIF($J4344:$J4395,"1")-COUNTIFS($J4344:$J4395,"1",$K4344:$K4395,"V")</f>
        <v>0</v>
      </c>
      <c r="AJ4343">
        <f>COUNTIFS($J4344:$J4395,"1",$K4344:$K4395,"Y")+COUNTIFS($J4344:$J4395,"1",$K4344:$K4395,"s")</f>
        <v>0</v>
      </c>
      <c r="AK4343">
        <f>COUNTIF($J4344:$J4395,"2")-COUNTIFS($J4344:$J4395,"2",$K4344:$K4395,"V")</f>
        <v>0</v>
      </c>
      <c r="AL4343">
        <f>COUNTIFS($J4344:$J4395,"2",$K4344:$K4395,"Y")+COUNTIFS($J4344:$J4395,"2",$K4344:$K4395,"s")</f>
        <v>0</v>
      </c>
      <c r="AM4343">
        <f>COUNTIF($J4344:$J4395,"3")-COUNTIFS($J4344:$J4395,"3",$K4344:$K4395,"V")</f>
        <v>43</v>
      </c>
      <c r="AN4343">
        <f>COUNTIFS($J4344:$J4395,"3",$K4344:$K4395,"Y")+COUNTIFS($J4344:$J4395,"3",$K4344:$K4395,"s")</f>
        <v>26</v>
      </c>
      <c r="AO4343">
        <f>COUNTIF($J4344:$J4395,"4")-COUNTIFS($J4344:$J4395,"4",$K4344:$K4395,"V")</f>
        <v>0</v>
      </c>
      <c r="AP4343">
        <f>COUNTIFS($J4344:$J4395,"4",$K4344:$K4395,"Y")+COUNTIFS($J4344:$J4395,"4",$K4344:$K4395,"s")</f>
        <v>0</v>
      </c>
      <c r="AQ4343">
        <f>COUNTIF($J4344:$J4395,"5")-COUNTIFS($J4344:$J4395,"5",$K4344:$K4395,"V")</f>
        <v>9</v>
      </c>
      <c r="AR4343">
        <f>COUNTIFS($J4344:$J4395,"5",$K4344:$K4395,"Y")+COUNTIFS($J4344:$J4395,"5",$K4344:$K4395,"s")</f>
        <v>5</v>
      </c>
      <c r="AS4343">
        <f>COUNTIF($J4344:$J4395,"6")-COUNTIFS($J4344:$J4395,"6",$K4344:$K4395,"V")</f>
        <v>0</v>
      </c>
      <c r="AT4343">
        <f>COUNTIFS($J4344:$J4395,"6",$K4344:$K4395,"Y")+COUNTIFS($J4344:$J4395,"6",$K4344:$K4395,"s")</f>
        <v>0</v>
      </c>
      <c r="AU4343">
        <f>COUNTIF($J4344:$J4395,"7")-COUNTIFS($J4344:$J4395,"7",$K4344:$K4395,"V")</f>
        <v>0</v>
      </c>
      <c r="AV4343">
        <f>COUNTIFS($J4344:$J4395,"7",$K4344:$K4395,"Y")+COUNTIFS($J4344:$J4395,"7",$K4344:$K4395,"s")</f>
        <v>0</v>
      </c>
    </row>
    <row r="4344" spans="1:48" ht="10.95" customHeight="1" outlineLevel="1" x14ac:dyDescent="0.25">
      <c r="A4344" t="s">
        <v>14990</v>
      </c>
      <c r="C4344" s="3" t="s">
        <v>12466</v>
      </c>
      <c r="D4344" s="3">
        <v>35</v>
      </c>
      <c r="E4344" s="9">
        <v>1913</v>
      </c>
      <c r="F4344" s="7" t="s">
        <v>1657</v>
      </c>
      <c r="G4344" s="7" t="s">
        <v>10971</v>
      </c>
      <c r="H4344" s="8" t="s">
        <v>3144</v>
      </c>
      <c r="I4344" s="8" t="s">
        <v>14992</v>
      </c>
      <c r="J4344" s="19">
        <v>3</v>
      </c>
      <c r="K4344" s="19" t="s">
        <v>7736</v>
      </c>
      <c r="L4344" s="11">
        <v>1.5</v>
      </c>
      <c r="M4344" s="11"/>
      <c r="N4344" s="24"/>
      <c r="P4344" s="32"/>
      <c r="T4344" s="19"/>
      <c r="U4344" s="3">
        <v>49</v>
      </c>
      <c r="X4344" t="str">
        <f t="shared" si="267"/>
        <v/>
      </c>
      <c r="Z4344" t="str">
        <f t="shared" si="268"/>
        <v/>
      </c>
      <c r="AB4344" s="9"/>
      <c r="AC4344" t="s">
        <v>3144</v>
      </c>
      <c r="AD4344">
        <f t="shared" ref="AD4344:AD4375" si="271">COUNTIF(H4344,"*Fuji*")</f>
        <v>0</v>
      </c>
      <c r="AF4344" s="3"/>
      <c r="AG4344" t="s">
        <v>4872</v>
      </c>
      <c r="AH4344" s="9" t="s">
        <v>4925</v>
      </c>
    </row>
    <row r="4345" spans="1:48" ht="10.95" customHeight="1" outlineLevel="1" x14ac:dyDescent="0.25">
      <c r="A4345" t="s">
        <v>14990</v>
      </c>
      <c r="C4345" s="3" t="s">
        <v>12466</v>
      </c>
      <c r="D4345" s="3">
        <v>36</v>
      </c>
      <c r="E4345" s="9">
        <v>1913</v>
      </c>
      <c r="F4345" s="7" t="s">
        <v>5697</v>
      </c>
      <c r="G4345" s="7" t="s">
        <v>14942</v>
      </c>
      <c r="H4345" s="8" t="s">
        <v>3144</v>
      </c>
      <c r="I4345" s="8" t="s">
        <v>14993</v>
      </c>
      <c r="J4345" s="19">
        <v>3</v>
      </c>
      <c r="K4345" s="19" t="s">
        <v>7738</v>
      </c>
      <c r="L4345" s="11"/>
      <c r="M4345" s="11"/>
      <c r="N4345" s="24"/>
      <c r="P4345" s="32"/>
      <c r="T4345" s="19"/>
      <c r="U4345" s="3">
        <v>53</v>
      </c>
      <c r="X4345" t="str">
        <f t="shared" si="267"/>
        <v/>
      </c>
      <c r="Z4345" t="str">
        <f t="shared" si="268"/>
        <v/>
      </c>
      <c r="AB4345" s="9"/>
      <c r="AC4345" t="s">
        <v>3144</v>
      </c>
      <c r="AD4345">
        <f t="shared" si="271"/>
        <v>0</v>
      </c>
      <c r="AF4345" s="3"/>
      <c r="AG4345" t="s">
        <v>4872</v>
      </c>
      <c r="AH4345" s="9" t="s">
        <v>4623</v>
      </c>
    </row>
    <row r="4346" spans="1:48" ht="10.95" customHeight="1" outlineLevel="1" x14ac:dyDescent="0.25">
      <c r="A4346" t="s">
        <v>14990</v>
      </c>
      <c r="C4346" s="3" t="s">
        <v>12466</v>
      </c>
      <c r="D4346" s="3">
        <v>37</v>
      </c>
      <c r="E4346" s="9">
        <v>1913</v>
      </c>
      <c r="F4346" s="7" t="s">
        <v>5699</v>
      </c>
      <c r="G4346" s="7" t="s">
        <v>14991</v>
      </c>
      <c r="H4346" s="8" t="s">
        <v>3144</v>
      </c>
      <c r="I4346" s="8" t="s">
        <v>14994</v>
      </c>
      <c r="J4346" s="19">
        <v>3</v>
      </c>
      <c r="K4346" s="19" t="s">
        <v>7736</v>
      </c>
      <c r="L4346" s="11">
        <v>0.2</v>
      </c>
      <c r="M4346" s="11"/>
      <c r="N4346" s="24"/>
      <c r="P4346" s="32"/>
      <c r="T4346" s="19"/>
      <c r="U4346" s="3">
        <v>54</v>
      </c>
      <c r="X4346" t="str">
        <f t="shared" si="267"/>
        <v/>
      </c>
      <c r="Z4346" t="str">
        <f t="shared" si="268"/>
        <v/>
      </c>
      <c r="AB4346" s="9"/>
      <c r="AC4346" t="s">
        <v>3144</v>
      </c>
      <c r="AD4346">
        <f t="shared" si="271"/>
        <v>0</v>
      </c>
      <c r="AF4346" s="3"/>
      <c r="AG4346" t="s">
        <v>882</v>
      </c>
      <c r="AH4346" s="9" t="s">
        <v>4623</v>
      </c>
    </row>
    <row r="4347" spans="1:48" ht="10.95" customHeight="1" outlineLevel="1" x14ac:dyDescent="0.25">
      <c r="A4347" t="s">
        <v>14990</v>
      </c>
      <c r="C4347" s="3" t="s">
        <v>12466</v>
      </c>
      <c r="D4347" s="3">
        <v>61</v>
      </c>
      <c r="E4347" s="9">
        <v>1927</v>
      </c>
      <c r="F4347" s="10" t="s">
        <v>22076</v>
      </c>
      <c r="G4347" s="7" t="s">
        <v>14942</v>
      </c>
      <c r="H4347" s="8" t="s">
        <v>3144</v>
      </c>
      <c r="I4347" s="8" t="s">
        <v>14995</v>
      </c>
      <c r="J4347" s="19">
        <v>3</v>
      </c>
      <c r="K4347" s="19" t="s">
        <v>7736</v>
      </c>
      <c r="L4347" s="11">
        <v>1</v>
      </c>
      <c r="M4347" s="11"/>
      <c r="N4347" s="24"/>
      <c r="P4347" s="32"/>
      <c r="T4347" s="19"/>
      <c r="U4347" s="3">
        <v>65</v>
      </c>
      <c r="X4347" t="str">
        <f t="shared" si="267"/>
        <v/>
      </c>
      <c r="Z4347" t="str">
        <f t="shared" si="268"/>
        <v/>
      </c>
      <c r="AB4347" s="9"/>
      <c r="AC4347" t="s">
        <v>3144</v>
      </c>
      <c r="AD4347">
        <f t="shared" si="271"/>
        <v>0</v>
      </c>
      <c r="AF4347" s="3"/>
      <c r="AG4347" t="s">
        <v>4876</v>
      </c>
      <c r="AH4347" s="9" t="s">
        <v>4623</v>
      </c>
    </row>
    <row r="4348" spans="1:48" ht="10.95" customHeight="1" outlineLevel="1" x14ac:dyDescent="0.25">
      <c r="A4348" t="s">
        <v>14990</v>
      </c>
      <c r="C4348" s="3" t="s">
        <v>12466</v>
      </c>
      <c r="D4348" s="3">
        <v>62</v>
      </c>
      <c r="E4348" s="9">
        <v>1927</v>
      </c>
      <c r="F4348" s="10" t="s">
        <v>21767</v>
      </c>
      <c r="G4348" s="7" t="s">
        <v>14991</v>
      </c>
      <c r="H4348" s="8" t="s">
        <v>3144</v>
      </c>
      <c r="I4348" s="8" t="s">
        <v>14995</v>
      </c>
      <c r="J4348" s="19">
        <v>3</v>
      </c>
      <c r="K4348" s="19" t="s">
        <v>7736</v>
      </c>
      <c r="L4348" s="11">
        <v>1</v>
      </c>
      <c r="M4348" s="11"/>
      <c r="N4348" s="24"/>
      <c r="P4348" s="32"/>
      <c r="T4348" s="19"/>
      <c r="U4348" s="3">
        <v>66</v>
      </c>
      <c r="X4348" t="str">
        <f t="shared" si="267"/>
        <v/>
      </c>
      <c r="Z4348" t="str">
        <f t="shared" si="268"/>
        <v/>
      </c>
      <c r="AB4348" s="9"/>
      <c r="AC4348" t="s">
        <v>3144</v>
      </c>
      <c r="AD4348">
        <f t="shared" si="271"/>
        <v>0</v>
      </c>
      <c r="AF4348" s="3"/>
      <c r="AG4348" t="s">
        <v>4876</v>
      </c>
      <c r="AH4348" s="9" t="s">
        <v>4623</v>
      </c>
    </row>
    <row r="4349" spans="1:48" ht="10.95" customHeight="1" outlineLevel="1" x14ac:dyDescent="0.25">
      <c r="A4349" t="s">
        <v>14990</v>
      </c>
      <c r="C4349" s="3" t="s">
        <v>12466</v>
      </c>
      <c r="D4349" s="3">
        <v>64</v>
      </c>
      <c r="E4349" s="9">
        <v>1927</v>
      </c>
      <c r="F4349" s="10" t="s">
        <v>22077</v>
      </c>
      <c r="G4349" s="7" t="s">
        <v>14997</v>
      </c>
      <c r="H4349" s="8" t="s">
        <v>3144</v>
      </c>
      <c r="I4349" s="8" t="s">
        <v>14995</v>
      </c>
      <c r="J4349" s="19">
        <v>3</v>
      </c>
      <c r="K4349" s="19" t="s">
        <v>7736</v>
      </c>
      <c r="L4349" s="11">
        <v>1.7</v>
      </c>
      <c r="M4349" s="11"/>
      <c r="N4349" s="24"/>
      <c r="P4349" s="32"/>
      <c r="T4349" s="19"/>
      <c r="U4349" s="3">
        <v>61</v>
      </c>
      <c r="X4349" t="str">
        <f t="shared" si="267"/>
        <v/>
      </c>
      <c r="Z4349" t="str">
        <f t="shared" si="268"/>
        <v/>
      </c>
      <c r="AB4349" s="9"/>
      <c r="AC4349" t="s">
        <v>3144</v>
      </c>
      <c r="AD4349">
        <f t="shared" si="271"/>
        <v>0</v>
      </c>
      <c r="AF4349" s="3"/>
      <c r="AG4349" t="s">
        <v>4872</v>
      </c>
      <c r="AH4349" s="9" t="s">
        <v>4623</v>
      </c>
    </row>
    <row r="4350" spans="1:48" ht="10.95" customHeight="1" outlineLevel="1" x14ac:dyDescent="0.25">
      <c r="A4350" t="s">
        <v>14990</v>
      </c>
      <c r="C4350" s="3" t="s">
        <v>12466</v>
      </c>
      <c r="D4350" s="3">
        <v>65</v>
      </c>
      <c r="E4350" s="9">
        <v>1927</v>
      </c>
      <c r="F4350" s="10" t="s">
        <v>22078</v>
      </c>
      <c r="G4350" s="7" t="s">
        <v>14997</v>
      </c>
      <c r="H4350" s="8" t="s">
        <v>3144</v>
      </c>
      <c r="I4350" s="8" t="s">
        <v>14995</v>
      </c>
      <c r="J4350" s="19">
        <v>3</v>
      </c>
      <c r="K4350" s="19" t="s">
        <v>7736</v>
      </c>
      <c r="L4350" s="11">
        <v>7.6</v>
      </c>
      <c r="M4350" s="11"/>
      <c r="N4350" s="24"/>
      <c r="P4350" s="32"/>
      <c r="T4350" s="19"/>
      <c r="U4350" s="3">
        <v>62</v>
      </c>
      <c r="X4350" t="str">
        <f t="shared" si="267"/>
        <v/>
      </c>
      <c r="Z4350" t="str">
        <f t="shared" si="268"/>
        <v/>
      </c>
      <c r="AB4350" s="9"/>
      <c r="AC4350" t="s">
        <v>3144</v>
      </c>
      <c r="AD4350">
        <f t="shared" si="271"/>
        <v>0</v>
      </c>
      <c r="AF4350" s="3"/>
      <c r="AG4350" t="s">
        <v>4876</v>
      </c>
      <c r="AH4350" s="9" t="s">
        <v>4623</v>
      </c>
    </row>
    <row r="4351" spans="1:48" ht="10.95" customHeight="1" outlineLevel="1" x14ac:dyDescent="0.25">
      <c r="A4351" t="s">
        <v>14990</v>
      </c>
      <c r="C4351" s="3" t="s">
        <v>12466</v>
      </c>
      <c r="D4351" s="3">
        <v>67</v>
      </c>
      <c r="E4351" s="9">
        <v>1927</v>
      </c>
      <c r="F4351" s="10" t="s">
        <v>22079</v>
      </c>
      <c r="G4351" s="7" t="s">
        <v>11415</v>
      </c>
      <c r="H4351" s="8" t="s">
        <v>3144</v>
      </c>
      <c r="I4351" s="8" t="s">
        <v>14995</v>
      </c>
      <c r="J4351" s="19">
        <v>3</v>
      </c>
      <c r="K4351" s="19" t="s">
        <v>7736</v>
      </c>
      <c r="L4351" s="11">
        <v>1.5</v>
      </c>
      <c r="M4351" s="11"/>
      <c r="N4351" s="24"/>
      <c r="P4351" s="32"/>
      <c r="T4351" s="19"/>
      <c r="U4351" s="3">
        <v>67</v>
      </c>
      <c r="X4351" t="str">
        <f t="shared" si="267"/>
        <v/>
      </c>
      <c r="Z4351" t="str">
        <f t="shared" si="268"/>
        <v/>
      </c>
      <c r="AB4351" s="9"/>
      <c r="AC4351" t="s">
        <v>3144</v>
      </c>
      <c r="AD4351">
        <f t="shared" si="271"/>
        <v>0</v>
      </c>
      <c r="AF4351" s="3"/>
      <c r="AG4351" t="s">
        <v>4876</v>
      </c>
      <c r="AH4351" s="9" t="s">
        <v>4623</v>
      </c>
    </row>
    <row r="4352" spans="1:48" ht="10.95" customHeight="1" outlineLevel="1" x14ac:dyDescent="0.25">
      <c r="A4352" t="s">
        <v>14990</v>
      </c>
      <c r="C4352" s="3" t="s">
        <v>12466</v>
      </c>
      <c r="D4352" s="3">
        <v>68</v>
      </c>
      <c r="E4352" s="9">
        <v>1927</v>
      </c>
      <c r="F4352" s="10" t="s">
        <v>22080</v>
      </c>
      <c r="G4352" s="7" t="s">
        <v>14998</v>
      </c>
      <c r="H4352" s="8" t="s">
        <v>3144</v>
      </c>
      <c r="I4352" s="8" t="s">
        <v>14995</v>
      </c>
      <c r="J4352" s="19">
        <v>3</v>
      </c>
      <c r="K4352" s="19" t="s">
        <v>7738</v>
      </c>
      <c r="L4352" s="11"/>
      <c r="M4352" s="11"/>
      <c r="N4352" s="24"/>
      <c r="P4352" s="32"/>
      <c r="T4352" s="19"/>
      <c r="U4352" s="3">
        <v>70</v>
      </c>
      <c r="X4352" t="str">
        <f t="shared" si="267"/>
        <v/>
      </c>
      <c r="Z4352" t="str">
        <f t="shared" si="268"/>
        <v/>
      </c>
      <c r="AB4352" s="9"/>
      <c r="AC4352" t="s">
        <v>3144</v>
      </c>
      <c r="AD4352">
        <f t="shared" si="271"/>
        <v>0</v>
      </c>
      <c r="AF4352" s="3"/>
      <c r="AG4352" t="s">
        <v>4876</v>
      </c>
      <c r="AH4352" s="9" t="s">
        <v>4623</v>
      </c>
    </row>
    <row r="4353" spans="1:34" ht="10.95" customHeight="1" outlineLevel="1" x14ac:dyDescent="0.25">
      <c r="A4353" t="s">
        <v>14990</v>
      </c>
      <c r="C4353" s="3" t="s">
        <v>12466</v>
      </c>
      <c r="D4353" s="3">
        <v>70</v>
      </c>
      <c r="E4353" s="9">
        <v>1927</v>
      </c>
      <c r="F4353" s="10" t="s">
        <v>6480</v>
      </c>
      <c r="G4353" s="7" t="s">
        <v>15000</v>
      </c>
      <c r="H4353" s="8" t="s">
        <v>3144</v>
      </c>
      <c r="I4353" s="8" t="s">
        <v>14999</v>
      </c>
      <c r="J4353" s="19">
        <v>3</v>
      </c>
      <c r="K4353" s="19" t="s">
        <v>7736</v>
      </c>
      <c r="L4353" s="11">
        <v>2.7</v>
      </c>
      <c r="M4353" s="11"/>
      <c r="N4353" s="24"/>
      <c r="P4353" s="32"/>
      <c r="T4353" s="19"/>
      <c r="U4353" s="3">
        <v>71</v>
      </c>
      <c r="X4353" t="str">
        <f t="shared" si="267"/>
        <v/>
      </c>
      <c r="Z4353" t="str">
        <f t="shared" si="268"/>
        <v/>
      </c>
      <c r="AB4353" s="9"/>
      <c r="AC4353" t="s">
        <v>3144</v>
      </c>
      <c r="AD4353">
        <f t="shared" si="271"/>
        <v>0</v>
      </c>
      <c r="AF4353" s="3"/>
      <c r="AG4353" t="s">
        <v>1269</v>
      </c>
      <c r="AH4353" s="9" t="s">
        <v>4623</v>
      </c>
    </row>
    <row r="4354" spans="1:34" ht="10.95" customHeight="1" outlineLevel="1" x14ac:dyDescent="0.25">
      <c r="A4354" t="s">
        <v>14990</v>
      </c>
      <c r="C4354" s="3" t="s">
        <v>12466</v>
      </c>
      <c r="D4354" s="3">
        <v>71</v>
      </c>
      <c r="E4354" s="9">
        <v>1927</v>
      </c>
      <c r="F4354" s="10" t="s">
        <v>22081</v>
      </c>
      <c r="G4354" s="7" t="s">
        <v>15001</v>
      </c>
      <c r="H4354" s="8" t="s">
        <v>3144</v>
      </c>
      <c r="I4354" s="8" t="s">
        <v>14999</v>
      </c>
      <c r="J4354" s="19">
        <v>3</v>
      </c>
      <c r="K4354" s="19" t="s">
        <v>7738</v>
      </c>
      <c r="L4354" s="11"/>
      <c r="M4354" s="11"/>
      <c r="N4354" s="24"/>
      <c r="P4354" s="32"/>
      <c r="T4354" s="19"/>
      <c r="U4354" s="3">
        <v>68</v>
      </c>
      <c r="X4354" t="str">
        <f t="shared" ref="X4354:X4417" si="272">IF(COUNTIF(F4354,"*fdc*"),1,"")</f>
        <v/>
      </c>
      <c r="Z4354" t="str">
        <f t="shared" ref="Z4354:Z4417" si="273">IF(COUNTIF(F4354,"*s/s*"),1,"")</f>
        <v/>
      </c>
      <c r="AB4354" s="9"/>
      <c r="AC4354" t="s">
        <v>3144</v>
      </c>
      <c r="AD4354">
        <f t="shared" si="271"/>
        <v>0</v>
      </c>
      <c r="AF4354" s="3"/>
      <c r="AG4354" t="s">
        <v>4876</v>
      </c>
      <c r="AH4354" s="9" t="s">
        <v>4623</v>
      </c>
    </row>
    <row r="4355" spans="1:34" ht="10.95" customHeight="1" outlineLevel="1" x14ac:dyDescent="0.25">
      <c r="A4355" t="s">
        <v>14990</v>
      </c>
      <c r="C4355" s="3" t="s">
        <v>12466</v>
      </c>
      <c r="D4355" s="3">
        <v>72</v>
      </c>
      <c r="E4355" s="9">
        <v>1927</v>
      </c>
      <c r="F4355" s="10" t="s">
        <v>6484</v>
      </c>
      <c r="G4355" s="7" t="s">
        <v>15002</v>
      </c>
      <c r="H4355" s="8" t="s">
        <v>3144</v>
      </c>
      <c r="I4355" s="8" t="s">
        <v>14999</v>
      </c>
      <c r="J4355" s="19">
        <v>3</v>
      </c>
      <c r="K4355" s="19" t="s">
        <v>7738</v>
      </c>
      <c r="L4355" s="11"/>
      <c r="M4355" s="11"/>
      <c r="N4355" s="24"/>
      <c r="P4355" s="32"/>
      <c r="T4355" s="19"/>
      <c r="U4355" s="3">
        <v>69</v>
      </c>
      <c r="X4355" t="str">
        <f t="shared" si="272"/>
        <v/>
      </c>
      <c r="Z4355" t="str">
        <f t="shared" si="273"/>
        <v/>
      </c>
      <c r="AB4355" s="9"/>
      <c r="AC4355" t="s">
        <v>3144</v>
      </c>
      <c r="AD4355">
        <f t="shared" si="271"/>
        <v>0</v>
      </c>
      <c r="AF4355" s="3"/>
      <c r="AG4355" t="s">
        <v>409</v>
      </c>
      <c r="AH4355" s="9" t="s">
        <v>4623</v>
      </c>
    </row>
    <row r="4356" spans="1:34" ht="10.95" customHeight="1" outlineLevel="1" x14ac:dyDescent="0.25">
      <c r="A4356" t="s">
        <v>14990</v>
      </c>
      <c r="C4356" s="3" t="s">
        <v>12466</v>
      </c>
      <c r="D4356" s="3">
        <v>73</v>
      </c>
      <c r="E4356" s="9">
        <v>1928</v>
      </c>
      <c r="F4356" s="10" t="s">
        <v>22082</v>
      </c>
      <c r="G4356" s="7" t="s">
        <v>15021</v>
      </c>
      <c r="H4356" s="8" t="s">
        <v>3144</v>
      </c>
      <c r="I4356" s="8" t="s">
        <v>15018</v>
      </c>
      <c r="J4356" s="19">
        <v>3</v>
      </c>
      <c r="K4356" s="19" t="s">
        <v>7738</v>
      </c>
      <c r="L4356" s="11"/>
      <c r="M4356" s="11"/>
      <c r="N4356" s="24"/>
      <c r="P4356" s="32"/>
      <c r="T4356" s="19"/>
      <c r="U4356" s="3">
        <v>50</v>
      </c>
      <c r="X4356" t="str">
        <f t="shared" si="272"/>
        <v/>
      </c>
      <c r="Z4356" t="str">
        <f t="shared" si="273"/>
        <v/>
      </c>
      <c r="AB4356" s="9"/>
      <c r="AC4356" t="s">
        <v>3144</v>
      </c>
      <c r="AD4356">
        <f t="shared" si="271"/>
        <v>0</v>
      </c>
      <c r="AF4356" s="3"/>
      <c r="AG4356" t="s">
        <v>4876</v>
      </c>
      <c r="AH4356" s="9" t="s">
        <v>4925</v>
      </c>
    </row>
    <row r="4357" spans="1:34" ht="10.95" customHeight="1" outlineLevel="1" x14ac:dyDescent="0.25">
      <c r="A4357" t="s">
        <v>14990</v>
      </c>
      <c r="C4357" s="3" t="s">
        <v>12466</v>
      </c>
      <c r="D4357" s="3">
        <v>74</v>
      </c>
      <c r="E4357" s="9">
        <v>1928</v>
      </c>
      <c r="F4357" s="10" t="s">
        <v>22083</v>
      </c>
      <c r="G4357" s="7" t="s">
        <v>15022</v>
      </c>
      <c r="H4357" s="8" t="s">
        <v>3144</v>
      </c>
      <c r="I4357" s="8" t="s">
        <v>15019</v>
      </c>
      <c r="J4357" s="19">
        <v>3</v>
      </c>
      <c r="K4357" s="19" t="s">
        <v>7738</v>
      </c>
      <c r="L4357" s="11"/>
      <c r="M4357" s="11"/>
      <c r="N4357" s="24"/>
      <c r="P4357" s="32"/>
      <c r="T4357" s="19"/>
      <c r="U4357" s="3"/>
      <c r="X4357" t="str">
        <f t="shared" si="272"/>
        <v/>
      </c>
      <c r="Z4357" t="str">
        <f t="shared" si="273"/>
        <v/>
      </c>
      <c r="AB4357" s="9"/>
      <c r="AC4357" t="s">
        <v>3144</v>
      </c>
      <c r="AD4357">
        <f t="shared" si="271"/>
        <v>0</v>
      </c>
      <c r="AF4357" s="3"/>
      <c r="AG4357" t="s">
        <v>882</v>
      </c>
      <c r="AH4357" s="9" t="s">
        <v>4925</v>
      </c>
    </row>
    <row r="4358" spans="1:34" ht="10.95" customHeight="1" outlineLevel="1" x14ac:dyDescent="0.25">
      <c r="A4358" t="s">
        <v>14990</v>
      </c>
      <c r="C4358" s="3" t="s">
        <v>12466</v>
      </c>
      <c r="D4358" s="3">
        <v>75</v>
      </c>
      <c r="E4358" s="9">
        <v>1928</v>
      </c>
      <c r="F4358" s="10" t="s">
        <v>22084</v>
      </c>
      <c r="G4358" s="7" t="s">
        <v>15023</v>
      </c>
      <c r="H4358" s="8" t="s">
        <v>3144</v>
      </c>
      <c r="I4358" s="8" t="s">
        <v>15020</v>
      </c>
      <c r="J4358" s="19">
        <v>3</v>
      </c>
      <c r="K4358" s="19" t="s">
        <v>7738</v>
      </c>
      <c r="L4358" s="11"/>
      <c r="M4358" s="11"/>
      <c r="N4358" s="24"/>
      <c r="P4358" s="32"/>
      <c r="T4358" s="19"/>
      <c r="U4358" s="3">
        <v>51</v>
      </c>
      <c r="X4358" t="str">
        <f t="shared" si="272"/>
        <v/>
      </c>
      <c r="Z4358" t="str">
        <f t="shared" si="273"/>
        <v/>
      </c>
      <c r="AB4358" s="9"/>
      <c r="AC4358" t="s">
        <v>3144</v>
      </c>
      <c r="AD4358">
        <f t="shared" si="271"/>
        <v>0</v>
      </c>
      <c r="AF4358" s="3"/>
      <c r="AG4358" t="s">
        <v>4872</v>
      </c>
      <c r="AH4358" s="9" t="s">
        <v>4925</v>
      </c>
    </row>
    <row r="4359" spans="1:34" ht="10.95" customHeight="1" outlineLevel="1" x14ac:dyDescent="0.25">
      <c r="A4359" t="s">
        <v>14990</v>
      </c>
      <c r="C4359" s="3" t="s">
        <v>12466</v>
      </c>
      <c r="D4359" s="3">
        <v>76</v>
      </c>
      <c r="E4359" s="9">
        <v>1929</v>
      </c>
      <c r="F4359" s="10" t="s">
        <v>108</v>
      </c>
      <c r="G4359" s="7" t="s">
        <v>8868</v>
      </c>
      <c r="H4359" s="8" t="s">
        <v>3144</v>
      </c>
      <c r="I4359" s="8" t="s">
        <v>15024</v>
      </c>
      <c r="J4359" s="19">
        <v>3</v>
      </c>
      <c r="K4359" s="19" t="s">
        <v>7738</v>
      </c>
      <c r="L4359" s="11"/>
      <c r="M4359" s="11"/>
      <c r="N4359" s="24"/>
      <c r="P4359" s="32"/>
      <c r="T4359" s="19"/>
      <c r="U4359" s="3">
        <v>72</v>
      </c>
      <c r="X4359" t="str">
        <f t="shared" si="272"/>
        <v/>
      </c>
      <c r="Z4359" t="str">
        <f t="shared" si="273"/>
        <v/>
      </c>
      <c r="AB4359" s="9"/>
      <c r="AC4359" t="s">
        <v>3144</v>
      </c>
      <c r="AD4359">
        <f t="shared" si="271"/>
        <v>0</v>
      </c>
      <c r="AF4359" s="3"/>
      <c r="AG4359" t="s">
        <v>409</v>
      </c>
      <c r="AH4359" s="9" t="s">
        <v>4925</v>
      </c>
    </row>
    <row r="4360" spans="1:34" ht="10.95" customHeight="1" outlineLevel="1" x14ac:dyDescent="0.25">
      <c r="A4360" t="s">
        <v>14990</v>
      </c>
      <c r="C4360" s="3" t="s">
        <v>12466</v>
      </c>
      <c r="D4360" s="3">
        <v>77</v>
      </c>
      <c r="E4360" s="9">
        <v>1929</v>
      </c>
      <c r="F4360" s="7" t="s">
        <v>5699</v>
      </c>
      <c r="G4360" s="7" t="s">
        <v>15025</v>
      </c>
      <c r="H4360" s="8" t="s">
        <v>3144</v>
      </c>
      <c r="I4360" s="8" t="s">
        <v>15024</v>
      </c>
      <c r="J4360" s="19">
        <v>3</v>
      </c>
      <c r="K4360" s="19" t="s">
        <v>7738</v>
      </c>
      <c r="L4360" s="11"/>
      <c r="M4360" s="11"/>
      <c r="N4360" s="24"/>
      <c r="P4360" s="32"/>
      <c r="T4360" s="19"/>
      <c r="U4360" s="3">
        <v>73</v>
      </c>
      <c r="X4360" t="str">
        <f t="shared" si="272"/>
        <v/>
      </c>
      <c r="Z4360" t="str">
        <f t="shared" si="273"/>
        <v/>
      </c>
      <c r="AB4360" s="9"/>
      <c r="AC4360" t="s">
        <v>3144</v>
      </c>
      <c r="AD4360">
        <f t="shared" si="271"/>
        <v>0</v>
      </c>
      <c r="AF4360" s="3"/>
      <c r="AG4360" t="s">
        <v>895</v>
      </c>
      <c r="AH4360" s="9" t="s">
        <v>4925</v>
      </c>
    </row>
    <row r="4361" spans="1:34" ht="10.95" customHeight="1" outlineLevel="1" x14ac:dyDescent="0.25">
      <c r="A4361" t="s">
        <v>14990</v>
      </c>
      <c r="C4361" s="3" t="s">
        <v>12466</v>
      </c>
      <c r="D4361" s="3">
        <v>78</v>
      </c>
      <c r="E4361" s="9">
        <v>1929</v>
      </c>
      <c r="F4361" s="10" t="s">
        <v>3440</v>
      </c>
      <c r="G4361" s="7" t="s">
        <v>15026</v>
      </c>
      <c r="H4361" s="8" t="s">
        <v>3144</v>
      </c>
      <c r="I4361" s="8" t="s">
        <v>15024</v>
      </c>
      <c r="J4361" s="19">
        <v>3</v>
      </c>
      <c r="K4361" s="19" t="s">
        <v>7738</v>
      </c>
      <c r="L4361" s="11"/>
      <c r="M4361" s="11"/>
      <c r="N4361" s="24"/>
      <c r="P4361" s="32"/>
      <c r="T4361" s="19"/>
      <c r="U4361" s="3">
        <v>74</v>
      </c>
      <c r="X4361" t="str">
        <f t="shared" si="272"/>
        <v/>
      </c>
      <c r="Z4361" t="str">
        <f t="shared" si="273"/>
        <v/>
      </c>
      <c r="AB4361" s="9"/>
      <c r="AC4361" t="s">
        <v>3144</v>
      </c>
      <c r="AD4361">
        <f t="shared" si="271"/>
        <v>0</v>
      </c>
      <c r="AF4361" s="3"/>
      <c r="AG4361" t="s">
        <v>15003</v>
      </c>
      <c r="AH4361" s="9" t="s">
        <v>4925</v>
      </c>
    </row>
    <row r="4362" spans="1:34" ht="10.95" customHeight="1" outlineLevel="1" x14ac:dyDescent="0.25">
      <c r="A4362" t="s">
        <v>14990</v>
      </c>
      <c r="C4362" s="3" t="s">
        <v>12466</v>
      </c>
      <c r="D4362" s="3">
        <v>79</v>
      </c>
      <c r="E4362" s="9">
        <v>1929</v>
      </c>
      <c r="F4362" s="10" t="s">
        <v>5764</v>
      </c>
      <c r="G4362" s="7" t="s">
        <v>15027</v>
      </c>
      <c r="H4362" s="8" t="s">
        <v>3144</v>
      </c>
      <c r="I4362" s="8" t="s">
        <v>15024</v>
      </c>
      <c r="J4362" s="19">
        <v>3</v>
      </c>
      <c r="K4362" s="19" t="s">
        <v>7738</v>
      </c>
      <c r="L4362" s="11"/>
      <c r="M4362" s="11"/>
      <c r="N4362" s="24"/>
      <c r="P4362" s="32"/>
      <c r="T4362" s="19"/>
      <c r="U4362" s="3">
        <v>75</v>
      </c>
      <c r="X4362" t="str">
        <f t="shared" si="272"/>
        <v/>
      </c>
      <c r="Z4362" t="str">
        <f t="shared" si="273"/>
        <v/>
      </c>
      <c r="AB4362" s="9"/>
      <c r="AC4362" t="s">
        <v>3144</v>
      </c>
      <c r="AD4362">
        <f t="shared" si="271"/>
        <v>0</v>
      </c>
      <c r="AF4362" s="3"/>
      <c r="AG4362" t="s">
        <v>15004</v>
      </c>
      <c r="AH4362" s="9" t="s">
        <v>4925</v>
      </c>
    </row>
    <row r="4363" spans="1:34" ht="10.95" customHeight="1" outlineLevel="1" x14ac:dyDescent="0.25">
      <c r="A4363" t="s">
        <v>14990</v>
      </c>
      <c r="C4363" s="3" t="s">
        <v>12466</v>
      </c>
      <c r="D4363" s="3" t="s">
        <v>4065</v>
      </c>
      <c r="E4363" s="9">
        <v>1929</v>
      </c>
      <c r="F4363" s="7" t="s">
        <v>5142</v>
      </c>
      <c r="G4363" s="7" t="s">
        <v>1923</v>
      </c>
      <c r="H4363" s="8" t="s">
        <v>3560</v>
      </c>
      <c r="I4363" s="8"/>
      <c r="J4363" s="19">
        <v>3</v>
      </c>
      <c r="K4363" s="19" t="s">
        <v>7736</v>
      </c>
      <c r="L4363" s="11">
        <v>1</v>
      </c>
      <c r="M4363" s="11"/>
      <c r="N4363" s="24"/>
      <c r="P4363" s="32"/>
      <c r="T4363" s="19"/>
      <c r="U4363" s="3" t="s">
        <v>5545</v>
      </c>
      <c r="X4363" t="str">
        <f t="shared" si="272"/>
        <v/>
      </c>
      <c r="Z4363" t="str">
        <f t="shared" si="273"/>
        <v/>
      </c>
      <c r="AB4363" s="9"/>
      <c r="AC4363" t="s">
        <v>3560</v>
      </c>
      <c r="AD4363">
        <f t="shared" si="271"/>
        <v>0</v>
      </c>
      <c r="AF4363" s="3"/>
      <c r="AG4363" t="s">
        <v>3145</v>
      </c>
      <c r="AH4363" s="9" t="s">
        <v>4613</v>
      </c>
    </row>
    <row r="4364" spans="1:34" ht="10.95" customHeight="1" outlineLevel="1" x14ac:dyDescent="0.25">
      <c r="A4364" t="s">
        <v>14990</v>
      </c>
      <c r="C4364" s="3" t="s">
        <v>12466</v>
      </c>
      <c r="D4364" s="3" t="s">
        <v>4065</v>
      </c>
      <c r="E4364" s="9">
        <v>1929</v>
      </c>
      <c r="F4364" s="7" t="s">
        <v>5141</v>
      </c>
      <c r="G4364" s="7" t="s">
        <v>6111</v>
      </c>
      <c r="H4364" s="8" t="s">
        <v>3560</v>
      </c>
      <c r="I4364" s="8"/>
      <c r="J4364" s="19">
        <v>3</v>
      </c>
      <c r="K4364" s="19" t="s">
        <v>7736</v>
      </c>
      <c r="L4364" s="11">
        <v>1</v>
      </c>
      <c r="M4364" s="11"/>
      <c r="N4364" s="24"/>
      <c r="P4364" s="32"/>
      <c r="T4364" s="19"/>
      <c r="U4364" s="3" t="s">
        <v>6774</v>
      </c>
      <c r="X4364" t="str">
        <f t="shared" si="272"/>
        <v/>
      </c>
      <c r="Z4364" t="str">
        <f t="shared" si="273"/>
        <v/>
      </c>
      <c r="AB4364" s="9"/>
      <c r="AC4364" t="s">
        <v>3560</v>
      </c>
      <c r="AD4364">
        <f t="shared" si="271"/>
        <v>0</v>
      </c>
      <c r="AF4364" s="3"/>
      <c r="AG4364" t="s">
        <v>3145</v>
      </c>
      <c r="AH4364" s="9" t="s">
        <v>4613</v>
      </c>
    </row>
    <row r="4365" spans="1:34" ht="10.95" customHeight="1" outlineLevel="1" x14ac:dyDescent="0.25">
      <c r="A4365" t="s">
        <v>14990</v>
      </c>
      <c r="C4365" s="3" t="s">
        <v>12466</v>
      </c>
      <c r="D4365" s="3" t="s">
        <v>4065</v>
      </c>
      <c r="E4365" s="9">
        <v>1929</v>
      </c>
      <c r="F4365" s="7" t="s">
        <v>5282</v>
      </c>
      <c r="G4365" s="7" t="s">
        <v>6112</v>
      </c>
      <c r="H4365" s="8" t="s">
        <v>3560</v>
      </c>
      <c r="I4365" s="8"/>
      <c r="J4365" s="19">
        <v>3</v>
      </c>
      <c r="K4365" s="19" t="s">
        <v>7736</v>
      </c>
      <c r="L4365" s="11">
        <v>1</v>
      </c>
      <c r="M4365" s="11"/>
      <c r="N4365" s="24"/>
      <c r="P4365" s="32"/>
      <c r="T4365" s="19"/>
      <c r="U4365" s="3" t="s">
        <v>6775</v>
      </c>
      <c r="X4365" t="str">
        <f t="shared" si="272"/>
        <v/>
      </c>
      <c r="Z4365" t="str">
        <f t="shared" si="273"/>
        <v/>
      </c>
      <c r="AB4365" s="9"/>
      <c r="AC4365" t="s">
        <v>3560</v>
      </c>
      <c r="AD4365">
        <f t="shared" si="271"/>
        <v>0</v>
      </c>
      <c r="AF4365" s="3"/>
      <c r="AG4365" t="s">
        <v>3145</v>
      </c>
      <c r="AH4365" s="9" t="s">
        <v>4925</v>
      </c>
    </row>
    <row r="4366" spans="1:34" ht="10.95" customHeight="1" outlineLevel="1" x14ac:dyDescent="0.25">
      <c r="A4366" t="s">
        <v>14990</v>
      </c>
      <c r="C4366" s="3" t="s">
        <v>12466</v>
      </c>
      <c r="D4366" s="3" t="s">
        <v>4065</v>
      </c>
      <c r="E4366" s="9">
        <v>1929</v>
      </c>
      <c r="F4366" s="7" t="s">
        <v>3424</v>
      </c>
      <c r="G4366" s="7" t="s">
        <v>6113</v>
      </c>
      <c r="H4366" s="8" t="s">
        <v>3560</v>
      </c>
      <c r="I4366" s="8"/>
      <c r="J4366" s="19">
        <v>3</v>
      </c>
      <c r="K4366" s="19" t="s">
        <v>7736</v>
      </c>
      <c r="L4366" s="11">
        <v>1</v>
      </c>
      <c r="M4366" s="11"/>
      <c r="N4366" s="24"/>
      <c r="P4366" s="32"/>
      <c r="T4366" s="19"/>
      <c r="U4366" s="3" t="s">
        <v>6776</v>
      </c>
      <c r="X4366" t="str">
        <f t="shared" si="272"/>
        <v/>
      </c>
      <c r="Z4366" t="str">
        <f t="shared" si="273"/>
        <v/>
      </c>
      <c r="AB4366" s="9"/>
      <c r="AC4366" t="s">
        <v>3560</v>
      </c>
      <c r="AD4366">
        <f t="shared" si="271"/>
        <v>0</v>
      </c>
      <c r="AF4366" s="3"/>
      <c r="AG4366" t="s">
        <v>3145</v>
      </c>
      <c r="AH4366" s="9" t="s">
        <v>4925</v>
      </c>
    </row>
    <row r="4367" spans="1:34" ht="10.95" customHeight="1" outlineLevel="1" x14ac:dyDescent="0.25">
      <c r="A4367" t="s">
        <v>14990</v>
      </c>
      <c r="C4367" s="3" t="s">
        <v>12466</v>
      </c>
      <c r="D4367" s="3" t="s">
        <v>4065</v>
      </c>
      <c r="E4367" s="9">
        <v>1929</v>
      </c>
      <c r="F4367" s="7" t="s">
        <v>1349</v>
      </c>
      <c r="G4367" s="7" t="s">
        <v>6114</v>
      </c>
      <c r="H4367" s="8" t="s">
        <v>3560</v>
      </c>
      <c r="I4367" s="8"/>
      <c r="J4367" s="19">
        <v>3</v>
      </c>
      <c r="K4367" s="19" t="s">
        <v>7738</v>
      </c>
      <c r="L4367" s="11"/>
      <c r="M4367" s="11"/>
      <c r="N4367" s="24"/>
      <c r="P4367" s="32"/>
      <c r="T4367" s="19"/>
      <c r="U4367" s="3" t="s">
        <v>6777</v>
      </c>
      <c r="X4367" t="str">
        <f t="shared" si="272"/>
        <v/>
      </c>
      <c r="Z4367" t="str">
        <f t="shared" si="273"/>
        <v/>
      </c>
      <c r="AB4367" s="9"/>
      <c r="AC4367" t="s">
        <v>3560</v>
      </c>
      <c r="AD4367">
        <f t="shared" si="271"/>
        <v>0</v>
      </c>
      <c r="AF4367" s="3"/>
      <c r="AG4367" t="s">
        <v>3145</v>
      </c>
      <c r="AH4367" s="9" t="s">
        <v>4925</v>
      </c>
    </row>
    <row r="4368" spans="1:34" ht="10.95" customHeight="1" outlineLevel="1" x14ac:dyDescent="0.25">
      <c r="A4368" t="s">
        <v>14990</v>
      </c>
      <c r="C4368" s="3" t="s">
        <v>12466</v>
      </c>
      <c r="D4368" s="3">
        <v>88</v>
      </c>
      <c r="E4368" s="9">
        <v>1934</v>
      </c>
      <c r="F4368" s="10" t="s">
        <v>5699</v>
      </c>
      <c r="G4368" s="10" t="s">
        <v>6710</v>
      </c>
      <c r="H4368" s="43" t="s">
        <v>21254</v>
      </c>
      <c r="I4368" s="8" t="s">
        <v>21253</v>
      </c>
      <c r="J4368" s="19">
        <v>5</v>
      </c>
      <c r="K4368" s="19" t="s">
        <v>7736</v>
      </c>
      <c r="L4368" s="11">
        <v>0.4</v>
      </c>
      <c r="M4368" s="11"/>
      <c r="N4368" s="24"/>
      <c r="P4368" s="32"/>
      <c r="T4368" s="19"/>
      <c r="U4368" s="3" t="s">
        <v>7995</v>
      </c>
      <c r="X4368" t="str">
        <f t="shared" si="272"/>
        <v/>
      </c>
      <c r="Z4368" t="str">
        <f t="shared" si="273"/>
        <v/>
      </c>
      <c r="AB4368" s="9"/>
      <c r="AC4368" s="2" t="s">
        <v>21254</v>
      </c>
      <c r="AD4368">
        <f t="shared" si="271"/>
        <v>0</v>
      </c>
      <c r="AF4368" s="3"/>
      <c r="AG4368" t="s">
        <v>15005</v>
      </c>
      <c r="AH4368" s="9" t="s">
        <v>4925</v>
      </c>
    </row>
    <row r="4369" spans="1:34" ht="10.95" customHeight="1" outlineLevel="1" x14ac:dyDescent="0.25">
      <c r="A4369" t="s">
        <v>14990</v>
      </c>
      <c r="C4369" s="3" t="s">
        <v>12466</v>
      </c>
      <c r="D4369" s="3">
        <v>141</v>
      </c>
      <c r="E4369" s="9">
        <v>1941</v>
      </c>
      <c r="F4369" s="7" t="s">
        <v>1657</v>
      </c>
      <c r="G4369" s="7" t="s">
        <v>6507</v>
      </c>
      <c r="H4369" s="8" t="s">
        <v>14996</v>
      </c>
      <c r="I4369" s="8" t="s">
        <v>15028</v>
      </c>
      <c r="J4369" s="19">
        <v>3</v>
      </c>
      <c r="K4369" s="19" t="s">
        <v>7736</v>
      </c>
      <c r="L4369" s="11">
        <v>0.75</v>
      </c>
      <c r="M4369" s="11"/>
      <c r="N4369" s="24"/>
      <c r="P4369" s="32"/>
      <c r="T4369" s="19"/>
      <c r="U4369" s="3" t="s">
        <v>7995</v>
      </c>
      <c r="X4369" t="str">
        <f t="shared" si="272"/>
        <v/>
      </c>
      <c r="Z4369" t="str">
        <f t="shared" si="273"/>
        <v/>
      </c>
      <c r="AB4369" s="9"/>
      <c r="AC4369" t="s">
        <v>14996</v>
      </c>
      <c r="AD4369">
        <f t="shared" si="271"/>
        <v>0</v>
      </c>
      <c r="AF4369" s="3"/>
      <c r="AG4369" t="s">
        <v>15005</v>
      </c>
      <c r="AH4369" s="9" t="s">
        <v>4925</v>
      </c>
    </row>
    <row r="4370" spans="1:34" ht="10.95" customHeight="1" outlineLevel="1" x14ac:dyDescent="0.25">
      <c r="A4370" t="s">
        <v>14990</v>
      </c>
      <c r="C4370" s="3" t="s">
        <v>12466</v>
      </c>
      <c r="D4370" s="3">
        <v>142</v>
      </c>
      <c r="E4370" s="9">
        <v>1941</v>
      </c>
      <c r="F4370" s="10" t="s">
        <v>1839</v>
      </c>
      <c r="G4370" s="7" t="s">
        <v>1677</v>
      </c>
      <c r="H4370" s="8" t="s">
        <v>14996</v>
      </c>
      <c r="I4370" s="8" t="s">
        <v>15029</v>
      </c>
      <c r="J4370" s="19">
        <v>3</v>
      </c>
      <c r="K4370" s="19" t="s">
        <v>7736</v>
      </c>
      <c r="L4370" s="11">
        <v>0.75</v>
      </c>
      <c r="M4370" s="11"/>
      <c r="N4370" s="24"/>
      <c r="P4370" s="32"/>
      <c r="T4370" s="19"/>
      <c r="U4370" s="3" t="s">
        <v>7996</v>
      </c>
      <c r="X4370" t="str">
        <f t="shared" si="272"/>
        <v/>
      </c>
      <c r="Z4370" t="str">
        <f t="shared" si="273"/>
        <v/>
      </c>
      <c r="AB4370" s="9"/>
      <c r="AC4370" t="s">
        <v>14996</v>
      </c>
      <c r="AD4370">
        <f t="shared" si="271"/>
        <v>0</v>
      </c>
      <c r="AF4370" s="3"/>
      <c r="AG4370" t="s">
        <v>15006</v>
      </c>
      <c r="AH4370" s="9" t="s">
        <v>4925</v>
      </c>
    </row>
    <row r="4371" spans="1:34" ht="10.95" customHeight="1" outlineLevel="1" x14ac:dyDescent="0.25">
      <c r="A4371" t="s">
        <v>14990</v>
      </c>
      <c r="C4371" s="3" t="s">
        <v>12466</v>
      </c>
      <c r="D4371" s="3">
        <v>145</v>
      </c>
      <c r="E4371" s="9">
        <v>1941</v>
      </c>
      <c r="F4371" s="10" t="s">
        <v>108</v>
      </c>
      <c r="G4371" s="7" t="s">
        <v>8868</v>
      </c>
      <c r="H4371" s="8" t="s">
        <v>3144</v>
      </c>
      <c r="I4371" s="8" t="s">
        <v>15030</v>
      </c>
      <c r="J4371" s="19">
        <v>3</v>
      </c>
      <c r="K4371" s="19" t="s">
        <v>7738</v>
      </c>
      <c r="L4371" s="11"/>
      <c r="M4371" s="11"/>
      <c r="N4371" s="24"/>
      <c r="P4371" s="32"/>
      <c r="T4371" s="19"/>
      <c r="U4371" s="3">
        <v>128</v>
      </c>
      <c r="X4371" t="str">
        <f t="shared" si="272"/>
        <v/>
      </c>
      <c r="Z4371" t="str">
        <f t="shared" si="273"/>
        <v/>
      </c>
      <c r="AB4371" s="9"/>
      <c r="AC4371" t="s">
        <v>3144</v>
      </c>
      <c r="AD4371">
        <f t="shared" si="271"/>
        <v>0</v>
      </c>
      <c r="AF4371" s="3"/>
      <c r="AG4371" t="s">
        <v>15007</v>
      </c>
      <c r="AH4371" s="9" t="s">
        <v>4925</v>
      </c>
    </row>
    <row r="4372" spans="1:34" ht="10.95" customHeight="1" outlineLevel="1" x14ac:dyDescent="0.25">
      <c r="A4372" t="s">
        <v>14990</v>
      </c>
      <c r="C4372" s="3" t="s">
        <v>12466</v>
      </c>
      <c r="D4372" s="3">
        <v>147</v>
      </c>
      <c r="E4372" s="9">
        <v>1941</v>
      </c>
      <c r="F4372" s="7" t="s">
        <v>5699</v>
      </c>
      <c r="G4372" s="7" t="s">
        <v>15031</v>
      </c>
      <c r="H4372" s="8" t="s">
        <v>3144</v>
      </c>
      <c r="I4372" s="8" t="s">
        <v>15030</v>
      </c>
      <c r="J4372" s="19">
        <v>3</v>
      </c>
      <c r="K4372" s="19" t="s">
        <v>7738</v>
      </c>
      <c r="L4372" s="11"/>
      <c r="M4372" s="11"/>
      <c r="N4372" s="24"/>
      <c r="P4372" s="32"/>
      <c r="T4372" s="19"/>
      <c r="U4372" s="3">
        <v>130</v>
      </c>
      <c r="X4372" t="str">
        <f t="shared" si="272"/>
        <v/>
      </c>
      <c r="Z4372" t="str">
        <f t="shared" si="273"/>
        <v/>
      </c>
      <c r="AB4372" s="9"/>
      <c r="AC4372" t="s">
        <v>3144</v>
      </c>
      <c r="AD4372">
        <f t="shared" si="271"/>
        <v>0</v>
      </c>
      <c r="AF4372" s="3"/>
      <c r="AG4372" t="s">
        <v>15008</v>
      </c>
      <c r="AH4372" s="9" t="s">
        <v>4925</v>
      </c>
    </row>
    <row r="4373" spans="1:34" ht="10.95" customHeight="1" outlineLevel="1" x14ac:dyDescent="0.25">
      <c r="A4373" t="s">
        <v>14990</v>
      </c>
      <c r="C4373" s="3" t="s">
        <v>12466</v>
      </c>
      <c r="D4373" s="3">
        <v>149</v>
      </c>
      <c r="E4373" s="9">
        <v>1941</v>
      </c>
      <c r="F4373" s="10" t="s">
        <v>3440</v>
      </c>
      <c r="G4373" s="7" t="s">
        <v>15026</v>
      </c>
      <c r="H4373" s="8" t="s">
        <v>3144</v>
      </c>
      <c r="I4373" s="8" t="s">
        <v>15030</v>
      </c>
      <c r="J4373" s="19">
        <v>3</v>
      </c>
      <c r="K4373" s="19" t="s">
        <v>7738</v>
      </c>
      <c r="L4373" s="11"/>
      <c r="M4373" s="11"/>
      <c r="N4373" s="24"/>
      <c r="P4373" s="32"/>
      <c r="T4373" s="19"/>
      <c r="U4373" s="3">
        <v>132</v>
      </c>
      <c r="X4373" t="str">
        <f t="shared" si="272"/>
        <v/>
      </c>
      <c r="Z4373" t="str">
        <f t="shared" si="273"/>
        <v/>
      </c>
      <c r="AB4373" s="9"/>
      <c r="AC4373" t="s">
        <v>3144</v>
      </c>
      <c r="AD4373">
        <f t="shared" si="271"/>
        <v>0</v>
      </c>
      <c r="AF4373" s="3"/>
      <c r="AG4373" t="s">
        <v>15009</v>
      </c>
      <c r="AH4373" s="9" t="s">
        <v>4925</v>
      </c>
    </row>
    <row r="4374" spans="1:34" ht="10.95" customHeight="1" outlineLevel="1" x14ac:dyDescent="0.25">
      <c r="A4374" t="s">
        <v>14990</v>
      </c>
      <c r="C4374" s="3" t="s">
        <v>12466</v>
      </c>
      <c r="D4374" s="3">
        <v>151</v>
      </c>
      <c r="E4374" s="9">
        <v>1941</v>
      </c>
      <c r="F4374" s="10" t="s">
        <v>5764</v>
      </c>
      <c r="G4374" s="7" t="s">
        <v>15027</v>
      </c>
      <c r="H4374" s="8" t="s">
        <v>3144</v>
      </c>
      <c r="I4374" s="8" t="s">
        <v>15030</v>
      </c>
      <c r="J4374" s="19">
        <v>3</v>
      </c>
      <c r="K4374" s="19" t="s">
        <v>7738</v>
      </c>
      <c r="L4374" s="11"/>
      <c r="M4374" s="11"/>
      <c r="N4374" s="24"/>
      <c r="P4374" s="32"/>
      <c r="T4374" s="19"/>
      <c r="U4374" s="3">
        <v>134</v>
      </c>
      <c r="X4374" t="str">
        <f t="shared" si="272"/>
        <v/>
      </c>
      <c r="Z4374" t="str">
        <f t="shared" si="273"/>
        <v/>
      </c>
      <c r="AB4374" s="9"/>
      <c r="AC4374" t="s">
        <v>3144</v>
      </c>
      <c r="AD4374">
        <f t="shared" si="271"/>
        <v>0</v>
      </c>
      <c r="AF4374" s="3"/>
      <c r="AG4374" t="s">
        <v>15010</v>
      </c>
      <c r="AH4374" s="9" t="s">
        <v>4925</v>
      </c>
    </row>
    <row r="4375" spans="1:34" ht="10.95" customHeight="1" outlineLevel="1" x14ac:dyDescent="0.25">
      <c r="A4375" t="s">
        <v>14990</v>
      </c>
      <c r="C4375" s="3" t="s">
        <v>12466</v>
      </c>
      <c r="D4375" s="3">
        <v>153</v>
      </c>
      <c r="E4375" s="9">
        <v>1941</v>
      </c>
      <c r="F4375" s="7" t="s">
        <v>5699</v>
      </c>
      <c r="G4375" s="7" t="s">
        <v>6507</v>
      </c>
      <c r="H4375" s="8" t="s">
        <v>15032</v>
      </c>
      <c r="I4375" s="8" t="s">
        <v>15033</v>
      </c>
      <c r="J4375" s="19">
        <v>5</v>
      </c>
      <c r="K4375" s="19" t="s">
        <v>7738</v>
      </c>
      <c r="L4375" s="11"/>
      <c r="M4375" s="11"/>
      <c r="N4375" s="24"/>
      <c r="P4375" s="32"/>
      <c r="T4375" s="19"/>
      <c r="U4375" s="3"/>
      <c r="X4375" t="str">
        <f t="shared" si="272"/>
        <v/>
      </c>
      <c r="Z4375" t="str">
        <f t="shared" si="273"/>
        <v/>
      </c>
      <c r="AB4375" s="9"/>
      <c r="AC4375" t="s">
        <v>15032</v>
      </c>
      <c r="AD4375">
        <f t="shared" si="271"/>
        <v>0</v>
      </c>
      <c r="AF4375" s="3"/>
      <c r="AG4375" t="s">
        <v>15011</v>
      </c>
      <c r="AH4375" s="9" t="s">
        <v>4925</v>
      </c>
    </row>
    <row r="4376" spans="1:34" ht="10.95" customHeight="1" outlineLevel="1" x14ac:dyDescent="0.25">
      <c r="A4376" t="s">
        <v>14990</v>
      </c>
      <c r="C4376" s="3" t="s">
        <v>12466</v>
      </c>
      <c r="D4376" s="3">
        <v>183</v>
      </c>
      <c r="E4376" s="9">
        <v>1944</v>
      </c>
      <c r="F4376" s="10" t="s">
        <v>22085</v>
      </c>
      <c r="G4376" s="7" t="s">
        <v>1677</v>
      </c>
      <c r="H4376" s="8" t="s">
        <v>14996</v>
      </c>
      <c r="I4376" s="8" t="s">
        <v>15034</v>
      </c>
      <c r="J4376" s="19">
        <v>5</v>
      </c>
      <c r="K4376" s="19" t="s">
        <v>7736</v>
      </c>
      <c r="L4376" s="11">
        <v>2.5</v>
      </c>
      <c r="M4376" s="11"/>
      <c r="N4376" s="24"/>
      <c r="P4376" s="32"/>
      <c r="T4376" s="19"/>
      <c r="U4376" s="3" t="s">
        <v>7997</v>
      </c>
      <c r="X4376" t="str">
        <f t="shared" si="272"/>
        <v/>
      </c>
      <c r="Z4376" t="str">
        <f t="shared" si="273"/>
        <v/>
      </c>
      <c r="AB4376" s="9"/>
      <c r="AC4376" t="s">
        <v>14996</v>
      </c>
      <c r="AD4376">
        <f t="shared" ref="AD4376:AD4395" si="274">COUNTIF(H4376,"*Fuji*")</f>
        <v>0</v>
      </c>
      <c r="AF4376" s="3"/>
      <c r="AG4376" t="s">
        <v>15012</v>
      </c>
      <c r="AH4376" s="9" t="s">
        <v>4925</v>
      </c>
    </row>
    <row r="4377" spans="1:34" ht="10.95" customHeight="1" outlineLevel="1" x14ac:dyDescent="0.25">
      <c r="A4377" t="s">
        <v>14990</v>
      </c>
      <c r="C4377" s="3" t="s">
        <v>12466</v>
      </c>
      <c r="D4377" s="3">
        <v>184</v>
      </c>
      <c r="E4377" s="9">
        <v>1944</v>
      </c>
      <c r="F4377" s="10" t="s">
        <v>11455</v>
      </c>
      <c r="G4377" s="7" t="s">
        <v>6507</v>
      </c>
      <c r="H4377" s="8" t="s">
        <v>14996</v>
      </c>
      <c r="I4377" s="8" t="s">
        <v>15034</v>
      </c>
      <c r="J4377" s="19">
        <v>5</v>
      </c>
      <c r="K4377" s="19" t="s">
        <v>7736</v>
      </c>
      <c r="L4377" s="11">
        <v>2.5</v>
      </c>
      <c r="M4377" s="11"/>
      <c r="N4377" s="24"/>
      <c r="P4377" s="32"/>
      <c r="T4377" s="19"/>
      <c r="U4377" s="3" t="s">
        <v>7998</v>
      </c>
      <c r="X4377" t="str">
        <f t="shared" si="272"/>
        <v/>
      </c>
      <c r="Z4377" t="str">
        <f t="shared" si="273"/>
        <v/>
      </c>
      <c r="AB4377" s="9"/>
      <c r="AC4377" t="s">
        <v>14996</v>
      </c>
      <c r="AD4377">
        <f t="shared" si="274"/>
        <v>0</v>
      </c>
      <c r="AF4377" s="3"/>
      <c r="AG4377" t="s">
        <v>15013</v>
      </c>
      <c r="AH4377" s="9" t="s">
        <v>4925</v>
      </c>
    </row>
    <row r="4378" spans="1:34" ht="10.95" customHeight="1" outlineLevel="1" x14ac:dyDescent="0.25">
      <c r="A4378" t="s">
        <v>14990</v>
      </c>
      <c r="C4378" s="3" t="s">
        <v>12466</v>
      </c>
      <c r="D4378" s="3">
        <v>185</v>
      </c>
      <c r="E4378" s="9">
        <v>1944</v>
      </c>
      <c r="F4378" s="7" t="s">
        <v>5699</v>
      </c>
      <c r="G4378" s="7" t="s">
        <v>6507</v>
      </c>
      <c r="H4378" s="8" t="s">
        <v>15032</v>
      </c>
      <c r="I4378" s="8" t="s">
        <v>15035</v>
      </c>
      <c r="J4378" s="19">
        <v>5</v>
      </c>
      <c r="K4378" s="19" t="s">
        <v>7736</v>
      </c>
      <c r="L4378" s="11">
        <v>1</v>
      </c>
      <c r="M4378" s="11"/>
      <c r="N4378" s="24"/>
      <c r="P4378" s="32"/>
      <c r="T4378" s="19"/>
      <c r="U4378" s="3"/>
      <c r="X4378" t="str">
        <f t="shared" si="272"/>
        <v/>
      </c>
      <c r="Z4378" t="str">
        <f t="shared" si="273"/>
        <v/>
      </c>
      <c r="AB4378" s="9"/>
      <c r="AC4378" t="s">
        <v>15032</v>
      </c>
      <c r="AD4378">
        <f t="shared" si="274"/>
        <v>0</v>
      </c>
      <c r="AF4378" s="3"/>
      <c r="AG4378" t="s">
        <v>15014</v>
      </c>
      <c r="AH4378" s="9" t="s">
        <v>4925</v>
      </c>
    </row>
    <row r="4379" spans="1:34" ht="10.95" customHeight="1" outlineLevel="1" x14ac:dyDescent="0.25">
      <c r="A4379" t="s">
        <v>14990</v>
      </c>
      <c r="C4379" s="3" t="s">
        <v>12466</v>
      </c>
      <c r="D4379" s="3">
        <v>186</v>
      </c>
      <c r="E4379" s="9">
        <v>1944</v>
      </c>
      <c r="F4379" s="10" t="s">
        <v>3440</v>
      </c>
      <c r="G4379" s="7" t="s">
        <v>5041</v>
      </c>
      <c r="H4379" s="8" t="s">
        <v>15032</v>
      </c>
      <c r="I4379" s="8" t="s">
        <v>15035</v>
      </c>
      <c r="J4379" s="19">
        <v>5</v>
      </c>
      <c r="K4379" s="19" t="s">
        <v>7736</v>
      </c>
      <c r="L4379" s="11">
        <v>2.1</v>
      </c>
      <c r="M4379" s="11"/>
      <c r="N4379" s="24"/>
      <c r="P4379" s="32"/>
      <c r="T4379" s="19"/>
      <c r="U4379" s="3"/>
      <c r="X4379" t="str">
        <f t="shared" si="272"/>
        <v/>
      </c>
      <c r="Z4379" t="str">
        <f t="shared" si="273"/>
        <v/>
      </c>
      <c r="AB4379" s="9"/>
      <c r="AC4379" t="s">
        <v>15032</v>
      </c>
      <c r="AD4379">
        <f t="shared" si="274"/>
        <v>0</v>
      </c>
      <c r="AF4379" s="3"/>
      <c r="AG4379" t="s">
        <v>15015</v>
      </c>
      <c r="AH4379" s="9" t="s">
        <v>4925</v>
      </c>
    </row>
    <row r="4380" spans="1:34" ht="10.95" customHeight="1" outlineLevel="1" collapsed="1" x14ac:dyDescent="0.25">
      <c r="A4380" t="s">
        <v>14990</v>
      </c>
      <c r="C4380" s="3" t="s">
        <v>12466</v>
      </c>
      <c r="D4380" s="3">
        <v>187</v>
      </c>
      <c r="E4380" s="9">
        <v>1944</v>
      </c>
      <c r="F4380" s="10" t="s">
        <v>5764</v>
      </c>
      <c r="G4380" s="7" t="s">
        <v>5040</v>
      </c>
      <c r="H4380" s="8" t="s">
        <v>15032</v>
      </c>
      <c r="I4380" s="8" t="s">
        <v>15035</v>
      </c>
      <c r="J4380" s="19">
        <v>5</v>
      </c>
      <c r="K4380" s="19" t="s">
        <v>7738</v>
      </c>
      <c r="L4380" s="11"/>
      <c r="M4380" s="11"/>
      <c r="N4380" s="24"/>
      <c r="P4380" s="32"/>
      <c r="T4380" s="19"/>
      <c r="U4380" s="3"/>
      <c r="X4380" t="str">
        <f t="shared" si="272"/>
        <v/>
      </c>
      <c r="Z4380" t="str">
        <f t="shared" si="273"/>
        <v/>
      </c>
      <c r="AB4380" s="9"/>
      <c r="AC4380" t="s">
        <v>15032</v>
      </c>
      <c r="AD4380">
        <f t="shared" si="274"/>
        <v>0</v>
      </c>
      <c r="AF4380" s="3"/>
      <c r="AG4380" t="s">
        <v>15016</v>
      </c>
      <c r="AH4380" s="9" t="s">
        <v>4925</v>
      </c>
    </row>
    <row r="4381" spans="1:34" ht="10.95" customHeight="1" outlineLevel="1" x14ac:dyDescent="0.25">
      <c r="A4381" t="s">
        <v>14990</v>
      </c>
      <c r="C4381" s="3" t="s">
        <v>12466</v>
      </c>
      <c r="D4381" s="3">
        <v>188</v>
      </c>
      <c r="E4381" s="9">
        <v>1944</v>
      </c>
      <c r="F4381" s="10" t="s">
        <v>1017</v>
      </c>
      <c r="G4381" s="7" t="s">
        <v>10966</v>
      </c>
      <c r="H4381" s="8" t="s">
        <v>15032</v>
      </c>
      <c r="I4381" s="8" t="s">
        <v>15035</v>
      </c>
      <c r="J4381" s="19">
        <v>5</v>
      </c>
      <c r="K4381" s="19" t="s">
        <v>7738</v>
      </c>
      <c r="L4381" s="11"/>
      <c r="M4381" s="11"/>
      <c r="N4381" s="24"/>
      <c r="P4381" s="32"/>
      <c r="T4381" s="19"/>
      <c r="U4381" s="3"/>
      <c r="X4381" t="str">
        <f t="shared" si="272"/>
        <v/>
      </c>
      <c r="Z4381" t="str">
        <f t="shared" si="273"/>
        <v/>
      </c>
      <c r="AB4381" s="9"/>
      <c r="AC4381" t="s">
        <v>15032</v>
      </c>
      <c r="AD4381">
        <f t="shared" si="274"/>
        <v>0</v>
      </c>
      <c r="AF4381" s="3"/>
      <c r="AG4381" t="s">
        <v>15017</v>
      </c>
      <c r="AH4381" s="9" t="s">
        <v>4925</v>
      </c>
    </row>
    <row r="4382" spans="1:34" ht="10.95" customHeight="1" outlineLevel="1" x14ac:dyDescent="0.25">
      <c r="A4382" t="s">
        <v>14990</v>
      </c>
      <c r="C4382" s="3" t="s">
        <v>12466</v>
      </c>
      <c r="D4382" s="3">
        <v>208</v>
      </c>
      <c r="E4382" s="9">
        <v>1948</v>
      </c>
      <c r="F4382" s="7" t="s">
        <v>5141</v>
      </c>
      <c r="G4382" s="7" t="s">
        <v>2294</v>
      </c>
      <c r="H4382" s="8" t="s">
        <v>3144</v>
      </c>
      <c r="I4382" s="8" t="s">
        <v>6998</v>
      </c>
      <c r="J4382" s="19">
        <v>3</v>
      </c>
      <c r="K4382" s="19" t="s">
        <v>7736</v>
      </c>
      <c r="L4382" s="11">
        <v>0.2</v>
      </c>
      <c r="M4382" s="11"/>
      <c r="N4382" s="24"/>
      <c r="P4382" s="32"/>
      <c r="T4382" s="19"/>
      <c r="U4382" s="3">
        <v>160</v>
      </c>
      <c r="X4382" t="str">
        <f t="shared" si="272"/>
        <v/>
      </c>
      <c r="Z4382" t="str">
        <f t="shared" si="273"/>
        <v/>
      </c>
      <c r="AB4382" s="9"/>
      <c r="AC4382" t="s">
        <v>3144</v>
      </c>
      <c r="AD4382">
        <f t="shared" si="274"/>
        <v>0</v>
      </c>
      <c r="AF4382" s="3"/>
      <c r="AH4382" s="9"/>
    </row>
    <row r="4383" spans="1:34" ht="10.95" customHeight="1" outlineLevel="1" x14ac:dyDescent="0.25">
      <c r="A4383" t="s">
        <v>14990</v>
      </c>
      <c r="C4383" s="3" t="s">
        <v>12466</v>
      </c>
      <c r="D4383" s="3">
        <v>209</v>
      </c>
      <c r="E4383" s="9">
        <v>1948</v>
      </c>
      <c r="F4383" s="7" t="s">
        <v>5282</v>
      </c>
      <c r="G4383" s="7" t="s">
        <v>6507</v>
      </c>
      <c r="H4383" s="8" t="s">
        <v>3144</v>
      </c>
      <c r="I4383" s="8" t="s">
        <v>6998</v>
      </c>
      <c r="J4383" s="19">
        <v>3</v>
      </c>
      <c r="K4383" s="19" t="s">
        <v>7736</v>
      </c>
      <c r="L4383" s="11">
        <v>0.5</v>
      </c>
      <c r="M4383" s="11"/>
      <c r="N4383" s="24"/>
      <c r="P4383" s="32"/>
      <c r="T4383" s="19"/>
      <c r="U4383" s="3">
        <v>161</v>
      </c>
      <c r="X4383" t="str">
        <f t="shared" si="272"/>
        <v/>
      </c>
      <c r="Z4383" t="str">
        <f t="shared" si="273"/>
        <v/>
      </c>
      <c r="AB4383" s="9"/>
      <c r="AC4383" t="s">
        <v>3144</v>
      </c>
      <c r="AD4383">
        <f t="shared" si="274"/>
        <v>0</v>
      </c>
      <c r="AF4383" s="3"/>
      <c r="AH4383" s="9"/>
    </row>
    <row r="4384" spans="1:34" ht="10.95" customHeight="1" outlineLevel="1" x14ac:dyDescent="0.25">
      <c r="A4384" t="s">
        <v>14990</v>
      </c>
      <c r="C4384" s="3" t="s">
        <v>12466</v>
      </c>
      <c r="D4384" s="3">
        <v>210</v>
      </c>
      <c r="E4384" s="9">
        <v>1948</v>
      </c>
      <c r="F4384" s="7" t="s">
        <v>2351</v>
      </c>
      <c r="G4384" s="7" t="s">
        <v>1677</v>
      </c>
      <c r="H4384" s="8" t="s">
        <v>3144</v>
      </c>
      <c r="I4384" s="8" t="s">
        <v>6998</v>
      </c>
      <c r="J4384" s="19">
        <v>3</v>
      </c>
      <c r="K4384" s="19" t="s">
        <v>7736</v>
      </c>
      <c r="L4384" s="11">
        <v>0.3</v>
      </c>
      <c r="M4384" s="11"/>
      <c r="N4384" s="24"/>
      <c r="P4384" s="32"/>
      <c r="T4384" s="19"/>
      <c r="U4384" s="3">
        <v>162</v>
      </c>
      <c r="X4384" t="str">
        <f t="shared" si="272"/>
        <v/>
      </c>
      <c r="Z4384" t="str">
        <f t="shared" si="273"/>
        <v/>
      </c>
      <c r="AB4384" s="9"/>
      <c r="AC4384" t="s">
        <v>3144</v>
      </c>
      <c r="AD4384">
        <f t="shared" si="274"/>
        <v>0</v>
      </c>
      <c r="AF4384" s="3"/>
      <c r="AH4384" s="9"/>
    </row>
    <row r="4385" spans="1:48" ht="10.95" customHeight="1" outlineLevel="1" collapsed="1" x14ac:dyDescent="0.25">
      <c r="A4385" t="s">
        <v>14990</v>
      </c>
      <c r="C4385" s="3" t="s">
        <v>12466</v>
      </c>
      <c r="D4385" s="3">
        <v>214</v>
      </c>
      <c r="E4385" s="9">
        <v>1948</v>
      </c>
      <c r="F4385" s="10" t="s">
        <v>1657</v>
      </c>
      <c r="G4385" s="7" t="s">
        <v>13639</v>
      </c>
      <c r="H4385" s="8" t="s">
        <v>3146</v>
      </c>
      <c r="I4385" s="8" t="s">
        <v>6998</v>
      </c>
      <c r="J4385" s="19">
        <v>3</v>
      </c>
      <c r="K4385" s="19" t="s">
        <v>7736</v>
      </c>
      <c r="L4385" s="11">
        <v>0.7</v>
      </c>
      <c r="M4385" s="11"/>
      <c r="N4385" s="24"/>
      <c r="P4385" s="32"/>
      <c r="T4385" s="19"/>
      <c r="U4385" s="3">
        <v>166</v>
      </c>
      <c r="X4385" t="str">
        <f t="shared" si="272"/>
        <v/>
      </c>
      <c r="Z4385" t="str">
        <f t="shared" si="273"/>
        <v/>
      </c>
      <c r="AB4385" s="9"/>
      <c r="AC4385" t="s">
        <v>3146</v>
      </c>
      <c r="AD4385">
        <f t="shared" si="274"/>
        <v>0</v>
      </c>
      <c r="AF4385" s="3"/>
      <c r="AH4385" s="9"/>
    </row>
    <row r="4386" spans="1:48" ht="10.95" customHeight="1" outlineLevel="1" x14ac:dyDescent="0.25">
      <c r="A4386" t="s">
        <v>14990</v>
      </c>
      <c r="C4386" s="3" t="s">
        <v>12466</v>
      </c>
      <c r="D4386" s="3">
        <v>215</v>
      </c>
      <c r="E4386" s="9">
        <v>1948</v>
      </c>
      <c r="F4386" s="10" t="s">
        <v>22086</v>
      </c>
      <c r="G4386" s="7" t="s">
        <v>14207</v>
      </c>
      <c r="H4386" s="8" t="s">
        <v>3146</v>
      </c>
      <c r="I4386" s="8" t="s">
        <v>6998</v>
      </c>
      <c r="J4386" s="19">
        <v>3</v>
      </c>
      <c r="K4386" s="19" t="s">
        <v>7736</v>
      </c>
      <c r="L4386" s="11">
        <v>1.4</v>
      </c>
      <c r="M4386" s="11"/>
      <c r="N4386" s="24"/>
      <c r="P4386" s="32"/>
      <c r="T4386" s="19"/>
      <c r="U4386" s="3">
        <v>167</v>
      </c>
      <c r="X4386" t="str">
        <f t="shared" si="272"/>
        <v/>
      </c>
      <c r="Z4386" t="str">
        <f t="shared" si="273"/>
        <v/>
      </c>
      <c r="AB4386" s="9"/>
      <c r="AC4386" t="s">
        <v>3146</v>
      </c>
      <c r="AD4386">
        <f t="shared" si="274"/>
        <v>0</v>
      </c>
      <c r="AF4386" s="3"/>
      <c r="AH4386" s="9"/>
    </row>
    <row r="4387" spans="1:48" ht="10.95" customHeight="1" outlineLevel="1" x14ac:dyDescent="0.25">
      <c r="A4387" t="s">
        <v>14990</v>
      </c>
      <c r="C4387" s="3" t="s">
        <v>12466</v>
      </c>
      <c r="D4387" s="3">
        <v>216</v>
      </c>
      <c r="E4387" s="9">
        <v>1948</v>
      </c>
      <c r="F4387" s="10" t="s">
        <v>5696</v>
      </c>
      <c r="G4387" s="7" t="s">
        <v>1677</v>
      </c>
      <c r="H4387" s="8" t="s">
        <v>3146</v>
      </c>
      <c r="I4387" s="8" t="s">
        <v>6998</v>
      </c>
      <c r="J4387" s="19">
        <v>3</v>
      </c>
      <c r="K4387" s="19" t="s">
        <v>7736</v>
      </c>
      <c r="L4387" s="11">
        <v>1.2</v>
      </c>
      <c r="M4387" s="11"/>
      <c r="N4387" s="24"/>
      <c r="P4387" s="32"/>
      <c r="T4387" s="19"/>
      <c r="U4387" s="3">
        <v>168</v>
      </c>
      <c r="X4387" t="str">
        <f t="shared" si="272"/>
        <v/>
      </c>
      <c r="Z4387" t="str">
        <f t="shared" si="273"/>
        <v/>
      </c>
      <c r="AB4387" s="9"/>
      <c r="AC4387" t="s">
        <v>3146</v>
      </c>
      <c r="AD4387">
        <f t="shared" si="274"/>
        <v>0</v>
      </c>
      <c r="AF4387" s="3"/>
      <c r="AH4387" s="9"/>
    </row>
    <row r="4388" spans="1:48" ht="10.95" customHeight="1" outlineLevel="1" x14ac:dyDescent="0.25">
      <c r="A4388" t="s">
        <v>14990</v>
      </c>
      <c r="C4388" s="3" t="s">
        <v>12466</v>
      </c>
      <c r="D4388" s="3">
        <v>221</v>
      </c>
      <c r="E4388" s="9">
        <v>1948</v>
      </c>
      <c r="F4388" s="7" t="s">
        <v>5699</v>
      </c>
      <c r="G4388" s="7" t="s">
        <v>10964</v>
      </c>
      <c r="H4388" s="8" t="s">
        <v>3146</v>
      </c>
      <c r="I4388" s="8" t="s">
        <v>6998</v>
      </c>
      <c r="J4388" s="19">
        <v>3</v>
      </c>
      <c r="K4388" s="19" t="s">
        <v>7736</v>
      </c>
      <c r="L4388" s="11">
        <v>4.0999999999999996</v>
      </c>
      <c r="M4388" s="11"/>
      <c r="N4388" s="24"/>
      <c r="P4388" s="32"/>
      <c r="T4388" s="19"/>
      <c r="U4388" s="3">
        <v>173</v>
      </c>
      <c r="X4388" t="str">
        <f t="shared" si="272"/>
        <v/>
      </c>
      <c r="Z4388" t="str">
        <f t="shared" si="273"/>
        <v/>
      </c>
      <c r="AB4388" s="9"/>
      <c r="AC4388" t="s">
        <v>3146</v>
      </c>
      <c r="AD4388">
        <f t="shared" si="274"/>
        <v>0</v>
      </c>
      <c r="AF4388" s="3"/>
      <c r="AH4388" s="9"/>
    </row>
    <row r="4389" spans="1:48" ht="10.95" customHeight="1" outlineLevel="1" x14ac:dyDescent="0.25">
      <c r="A4389" t="s">
        <v>14990</v>
      </c>
      <c r="C4389" s="3" t="s">
        <v>12466</v>
      </c>
      <c r="D4389" s="3">
        <v>222</v>
      </c>
      <c r="E4389" s="9">
        <v>1948</v>
      </c>
      <c r="F4389" s="10" t="s">
        <v>3438</v>
      </c>
      <c r="G4389" s="7" t="s">
        <v>14207</v>
      </c>
      <c r="H4389" s="8" t="s">
        <v>3146</v>
      </c>
      <c r="I4389" s="8" t="s">
        <v>6998</v>
      </c>
      <c r="J4389" s="19">
        <v>3</v>
      </c>
      <c r="K4389" s="19" t="s">
        <v>7736</v>
      </c>
      <c r="L4389" s="11">
        <v>2.2000000000000002</v>
      </c>
      <c r="M4389" s="11"/>
      <c r="N4389" s="24"/>
      <c r="P4389" s="32"/>
      <c r="T4389" s="19"/>
      <c r="U4389" s="3">
        <v>174</v>
      </c>
      <c r="X4389" t="str">
        <f t="shared" si="272"/>
        <v/>
      </c>
      <c r="Z4389" t="str">
        <f t="shared" si="273"/>
        <v/>
      </c>
      <c r="AB4389" s="9"/>
      <c r="AC4389" t="s">
        <v>3146</v>
      </c>
      <c r="AD4389">
        <f t="shared" si="274"/>
        <v>0</v>
      </c>
      <c r="AF4389" s="3"/>
      <c r="AH4389" s="9"/>
    </row>
    <row r="4390" spans="1:48" ht="10.95" customHeight="1" outlineLevel="1" x14ac:dyDescent="0.25">
      <c r="A4390" t="s">
        <v>14990</v>
      </c>
      <c r="C4390" s="3" t="s">
        <v>12466</v>
      </c>
      <c r="D4390" s="3">
        <v>223</v>
      </c>
      <c r="E4390" s="9">
        <v>1948</v>
      </c>
      <c r="F4390" s="10" t="s">
        <v>3440</v>
      </c>
      <c r="G4390" s="7" t="s">
        <v>13828</v>
      </c>
      <c r="H4390" s="8" t="s">
        <v>3146</v>
      </c>
      <c r="I4390" s="8" t="s">
        <v>6998</v>
      </c>
      <c r="J4390" s="19">
        <v>3</v>
      </c>
      <c r="K4390" s="19" t="s">
        <v>7736</v>
      </c>
      <c r="L4390" s="11">
        <v>0.2</v>
      </c>
      <c r="M4390" s="11"/>
      <c r="N4390" s="24"/>
      <c r="P4390" s="32"/>
      <c r="T4390" s="19"/>
      <c r="U4390" s="3">
        <v>175</v>
      </c>
      <c r="X4390" t="str">
        <f t="shared" si="272"/>
        <v/>
      </c>
      <c r="Z4390" t="str">
        <f t="shared" si="273"/>
        <v/>
      </c>
      <c r="AB4390" s="9"/>
      <c r="AC4390" t="s">
        <v>3146</v>
      </c>
      <c r="AD4390">
        <f t="shared" si="274"/>
        <v>0</v>
      </c>
      <c r="AF4390" s="3"/>
      <c r="AH4390" s="9"/>
    </row>
    <row r="4391" spans="1:48" ht="10.95" customHeight="1" outlineLevel="1" x14ac:dyDescent="0.25">
      <c r="A4391" t="s">
        <v>14990</v>
      </c>
      <c r="C4391" s="3" t="s">
        <v>12466</v>
      </c>
      <c r="D4391" s="3">
        <v>227</v>
      </c>
      <c r="E4391" s="9">
        <v>1948</v>
      </c>
      <c r="F4391" s="10" t="s">
        <v>1017</v>
      </c>
      <c r="G4391" s="7" t="s">
        <v>13639</v>
      </c>
      <c r="H4391" s="8" t="s">
        <v>3144</v>
      </c>
      <c r="I4391" s="8" t="s">
        <v>8890</v>
      </c>
      <c r="J4391" s="19">
        <v>3</v>
      </c>
      <c r="K4391" s="19" t="s">
        <v>7738</v>
      </c>
      <c r="L4391" s="11"/>
      <c r="M4391" s="11"/>
      <c r="N4391" s="24"/>
      <c r="P4391" s="32"/>
      <c r="T4391" s="19"/>
      <c r="U4391" s="3" t="s">
        <v>6768</v>
      </c>
      <c r="X4391" t="str">
        <f t="shared" si="272"/>
        <v/>
      </c>
      <c r="Z4391" t="str">
        <f t="shared" si="273"/>
        <v/>
      </c>
      <c r="AB4391" s="9"/>
      <c r="AC4391" t="s">
        <v>3144</v>
      </c>
      <c r="AD4391">
        <f t="shared" si="274"/>
        <v>0</v>
      </c>
      <c r="AF4391" s="3"/>
      <c r="AH4391" s="9"/>
    </row>
    <row r="4392" spans="1:48" ht="10.95" customHeight="1" outlineLevel="1" x14ac:dyDescent="0.25">
      <c r="A4392" t="s">
        <v>14990</v>
      </c>
      <c r="C4392" s="3" t="s">
        <v>12466</v>
      </c>
      <c r="D4392" s="3">
        <v>228</v>
      </c>
      <c r="E4392" s="9">
        <v>1948</v>
      </c>
      <c r="F4392" s="10" t="s">
        <v>5768</v>
      </c>
      <c r="G4392" s="7" t="s">
        <v>3832</v>
      </c>
      <c r="H4392" s="8" t="s">
        <v>3144</v>
      </c>
      <c r="I4392" s="8" t="s">
        <v>8890</v>
      </c>
      <c r="J4392" s="19">
        <v>3</v>
      </c>
      <c r="K4392" s="19" t="s">
        <v>7736</v>
      </c>
      <c r="L4392" s="11">
        <v>0.2</v>
      </c>
      <c r="M4392" s="11"/>
      <c r="N4392" s="24"/>
      <c r="P4392" s="32"/>
      <c r="T4392" s="19"/>
      <c r="U4392" s="3" t="s">
        <v>5605</v>
      </c>
      <c r="X4392" t="str">
        <f t="shared" si="272"/>
        <v/>
      </c>
      <c r="Z4392" t="str">
        <f t="shared" si="273"/>
        <v/>
      </c>
      <c r="AB4392" s="9"/>
      <c r="AC4392" t="s">
        <v>3144</v>
      </c>
      <c r="AD4392">
        <f t="shared" si="274"/>
        <v>0</v>
      </c>
      <c r="AF4392" s="3"/>
      <c r="AH4392" s="9"/>
    </row>
    <row r="4393" spans="1:48" ht="10.95" customHeight="1" outlineLevel="1" x14ac:dyDescent="0.25">
      <c r="A4393" t="s">
        <v>14990</v>
      </c>
      <c r="C4393" s="3" t="s">
        <v>12466</v>
      </c>
      <c r="D4393" s="3">
        <v>229</v>
      </c>
      <c r="E4393" s="9">
        <v>1948</v>
      </c>
      <c r="F4393" s="10" t="s">
        <v>3128</v>
      </c>
      <c r="G4393" s="7" t="s">
        <v>5631</v>
      </c>
      <c r="H4393" s="8" t="s">
        <v>4786</v>
      </c>
      <c r="I4393" s="8" t="s">
        <v>8890</v>
      </c>
      <c r="J4393" s="19">
        <v>5</v>
      </c>
      <c r="K4393" s="19" t="s">
        <v>7738</v>
      </c>
      <c r="L4393" s="11"/>
      <c r="M4393" s="11"/>
      <c r="N4393" s="24"/>
      <c r="P4393" s="32"/>
      <c r="T4393" s="19"/>
      <c r="U4393" s="3" t="s">
        <v>5606</v>
      </c>
      <c r="X4393" t="str">
        <f t="shared" si="272"/>
        <v/>
      </c>
      <c r="Z4393" t="str">
        <f t="shared" si="273"/>
        <v/>
      </c>
      <c r="AB4393" s="9"/>
      <c r="AC4393" t="s">
        <v>4786</v>
      </c>
      <c r="AD4393">
        <f t="shared" si="274"/>
        <v>0</v>
      </c>
      <c r="AF4393" s="3"/>
      <c r="AH4393" s="9"/>
    </row>
    <row r="4394" spans="1:48" ht="10.95" customHeight="1" outlineLevel="1" x14ac:dyDescent="0.25">
      <c r="A4394" t="s">
        <v>14990</v>
      </c>
      <c r="C4394" s="3" t="s">
        <v>12466</v>
      </c>
      <c r="D4394" s="3">
        <v>234</v>
      </c>
      <c r="E4394" s="9">
        <v>1954</v>
      </c>
      <c r="F4394" s="10" t="s">
        <v>108</v>
      </c>
      <c r="G4394" s="7" t="s">
        <v>15038</v>
      </c>
      <c r="H4394" s="8" t="s">
        <v>15039</v>
      </c>
      <c r="I4394" s="8" t="s">
        <v>15037</v>
      </c>
      <c r="J4394" s="19">
        <v>3</v>
      </c>
      <c r="K4394" s="19" t="s">
        <v>7736</v>
      </c>
      <c r="L4394" s="11">
        <v>5.5</v>
      </c>
      <c r="M4394" s="11"/>
      <c r="N4394" s="24"/>
      <c r="P4394" s="32"/>
      <c r="T4394" s="19"/>
      <c r="U4394" s="3"/>
      <c r="X4394" t="str">
        <f t="shared" si="272"/>
        <v/>
      </c>
      <c r="Z4394" t="str">
        <f t="shared" si="273"/>
        <v/>
      </c>
      <c r="AB4394" s="9"/>
      <c r="AC4394" t="s">
        <v>15039</v>
      </c>
      <c r="AD4394">
        <f t="shared" si="274"/>
        <v>0</v>
      </c>
      <c r="AF4394" s="3"/>
      <c r="AH4394" s="9"/>
    </row>
    <row r="4395" spans="1:48" ht="10.95" customHeight="1" outlineLevel="1" x14ac:dyDescent="0.25">
      <c r="A4395" t="s">
        <v>14990</v>
      </c>
      <c r="C4395" s="3" t="s">
        <v>12466</v>
      </c>
      <c r="D4395" s="3">
        <v>236</v>
      </c>
      <c r="E4395" s="9">
        <v>1955</v>
      </c>
      <c r="F4395" s="10" t="s">
        <v>22087</v>
      </c>
      <c r="G4395" s="7" t="s">
        <v>15041</v>
      </c>
      <c r="H4395" s="8" t="s">
        <v>3146</v>
      </c>
      <c r="I4395" s="8" t="s">
        <v>15040</v>
      </c>
      <c r="J4395" s="19">
        <v>3</v>
      </c>
      <c r="K4395" s="19" t="s">
        <v>7736</v>
      </c>
      <c r="L4395" s="11">
        <v>1.6</v>
      </c>
      <c r="M4395" s="11"/>
      <c r="N4395" s="24"/>
      <c r="P4395" s="32"/>
      <c r="T4395" s="19"/>
      <c r="U4395" s="3" t="s">
        <v>7976</v>
      </c>
      <c r="X4395" t="str">
        <f t="shared" si="272"/>
        <v/>
      </c>
      <c r="Z4395" t="str">
        <f t="shared" si="273"/>
        <v/>
      </c>
      <c r="AB4395" s="9"/>
      <c r="AC4395" t="s">
        <v>3146</v>
      </c>
      <c r="AD4395">
        <f t="shared" si="274"/>
        <v>0</v>
      </c>
      <c r="AF4395" s="3"/>
      <c r="AH4395" s="9"/>
    </row>
    <row r="4396" spans="1:48" ht="10.95" customHeight="1" x14ac:dyDescent="0.25">
      <c r="A4396" t="s">
        <v>15173</v>
      </c>
      <c r="B4396" t="s">
        <v>17256</v>
      </c>
      <c r="C4396" s="3" t="s">
        <v>12466</v>
      </c>
      <c r="E4396" s="9"/>
      <c r="F4396" s="7"/>
      <c r="G4396" s="7"/>
      <c r="H4396" s="8"/>
      <c r="I4396" s="8"/>
      <c r="J4396" s="19"/>
      <c r="K4396" s="19"/>
      <c r="L4396" s="11"/>
      <c r="M4396" s="11">
        <f>SUM(L4397:L4553)</f>
        <v>192.75000000000003</v>
      </c>
      <c r="N4396" s="24">
        <v>1456</v>
      </c>
      <c r="O4396">
        <f>COUNTIF(K4397:K4553,"*")</f>
        <v>157</v>
      </c>
      <c r="P4396" s="32">
        <f>O4396/N4396</f>
        <v>0.10782967032967034</v>
      </c>
      <c r="Q4396">
        <f>COUNTIF(K4397:K4553,"Y")+COUNTIF(K4397:K4553,"S")</f>
        <v>58</v>
      </c>
      <c r="T4396" s="19" t="s">
        <v>7736</v>
      </c>
      <c r="U4396" s="3"/>
      <c r="V4396" t="s">
        <v>18651</v>
      </c>
      <c r="X4396" t="str">
        <f t="shared" si="272"/>
        <v/>
      </c>
      <c r="Z4396" t="str">
        <f t="shared" si="273"/>
        <v/>
      </c>
      <c r="AB4396" s="9"/>
      <c r="AE4396">
        <f>COUNTIF(AD4397:AD4553,"1")</f>
        <v>1</v>
      </c>
      <c r="AF4396" s="3"/>
      <c r="AH4396" s="9"/>
      <c r="AI4396">
        <f>COUNTIF($J4397:$J4553,"1")-COUNTIFS($J4397:$J4553,"1",$K4397:$K4553,"V")</f>
        <v>3</v>
      </c>
      <c r="AJ4396">
        <f>COUNTIFS($J4397:$J4553,"1",$K4397:$K4553,"Y")+COUNTIFS($J4397:$J4553,"1",$K4397:$K4553,"s")</f>
        <v>3</v>
      </c>
      <c r="AK4396">
        <f>COUNTIF($J4397:$J4553,"2")-COUNTIFS($J4397:$J4553,"2",$K4397:$K4553,"V")</f>
        <v>15</v>
      </c>
      <c r="AL4396">
        <f>COUNTIFS($J4397:$J4553,"2",$K4397:$K4553,"Y")+COUNTIFS($J4397:$J4553,"2",$K4397:$K4553,"s")</f>
        <v>9</v>
      </c>
      <c r="AM4396">
        <f>COUNTIF($J4397:$J4553,"3")-COUNTIFS($J4397:$J4553,"3",$K4397:$K4553,"V")</f>
        <v>39</v>
      </c>
      <c r="AN4396">
        <f>COUNTIFS($J4397:$J4553,"3",$K4397:$K4553,"Y")+COUNTIFS($J4397:$J4553,"3",$K4397:$K4553,"s")</f>
        <v>19</v>
      </c>
      <c r="AO4396">
        <f>COUNTIF($J4397:$J4553,"4")-COUNTIFS($J4397:$J4553,"4",$K4397:$K4553,"V")</f>
        <v>7</v>
      </c>
      <c r="AP4396">
        <f>COUNTIFS($J4397:$J4553,"4",$K4397:$K4553,"Y")+COUNTIFS($J4397:$J4553,"4",$K4397:$K4553,"s")</f>
        <v>5</v>
      </c>
      <c r="AQ4396">
        <f>COUNTIF($J4397:$J4553,"5")-COUNTIFS($J4397:$J4553,"5",$K4397:$K4553,"V")</f>
        <v>78</v>
      </c>
      <c r="AR4396">
        <f>COUNTIFS($J4397:$J4553,"5",$K4397:$K4553,"Y")+COUNTIFS($J4397:$J4553,"5",$K4397:$K4553,"s")</f>
        <v>19</v>
      </c>
      <c r="AS4396">
        <f>COUNTIF($J4397:$J4553,"6")-COUNTIFS($J4397:$J4553,"6",$K4397:$K4553,"V")</f>
        <v>15</v>
      </c>
      <c r="AT4396">
        <f>COUNTIFS($J4397:$J4553,"6",$K4397:$K4553,"Y")+COUNTIFS($J4397:$J4553,"6",$K4397:$K4553,"s")</f>
        <v>3</v>
      </c>
      <c r="AU4396">
        <f>COUNTIF($J4397:$J4553,"7")-COUNTIFS($J4397:$J4553,"7",$K4397:$K4553,"V")</f>
        <v>0</v>
      </c>
      <c r="AV4396">
        <f>COUNTIFS($J4397:$J4553,"7",$K4397:$K4553,"Y")+COUNTIFS($J4397:$J4553,"7",$K4397:$K4553,"s")</f>
        <v>0</v>
      </c>
    </row>
    <row r="4397" spans="1:48" ht="10.95" customHeight="1" outlineLevel="1" x14ac:dyDescent="0.25">
      <c r="A4397" t="s">
        <v>3143</v>
      </c>
      <c r="C4397" s="3" t="s">
        <v>12466</v>
      </c>
      <c r="D4397" s="3">
        <v>13</v>
      </c>
      <c r="E4397" s="9">
        <v>1958</v>
      </c>
      <c r="F4397" s="7" t="s">
        <v>3128</v>
      </c>
      <c r="G4397" s="7" t="s">
        <v>3520</v>
      </c>
      <c r="H4397" s="8" t="s">
        <v>3144</v>
      </c>
      <c r="I4397" s="8" t="s">
        <v>6998</v>
      </c>
      <c r="J4397" s="19">
        <v>5</v>
      </c>
      <c r="K4397" s="19" t="s">
        <v>7738</v>
      </c>
      <c r="L4397" s="11"/>
      <c r="M4397" s="11"/>
      <c r="N4397" s="24"/>
      <c r="P4397" s="32"/>
      <c r="T4397" s="19"/>
      <c r="U4397" s="3" t="s">
        <v>1122</v>
      </c>
      <c r="X4397" t="str">
        <f t="shared" si="272"/>
        <v/>
      </c>
      <c r="Z4397" t="str">
        <f t="shared" si="273"/>
        <v/>
      </c>
      <c r="AB4397" s="9"/>
      <c r="AC4397" t="s">
        <v>3144</v>
      </c>
      <c r="AD4397">
        <f t="shared" ref="AD4397:AD4428" si="275">COUNTIF(H4397,"*Fuji*")</f>
        <v>0</v>
      </c>
      <c r="AF4397" s="3"/>
      <c r="AG4397" t="s">
        <v>3145</v>
      </c>
      <c r="AH4397" s="9" t="s">
        <v>4623</v>
      </c>
    </row>
    <row r="4398" spans="1:48" ht="10.95" customHeight="1" outlineLevel="1" x14ac:dyDescent="0.25">
      <c r="A4398" t="s">
        <v>3143</v>
      </c>
      <c r="C4398" s="3" t="s">
        <v>12466</v>
      </c>
      <c r="D4398" s="3">
        <v>22</v>
      </c>
      <c r="E4398" s="9">
        <v>1962</v>
      </c>
      <c r="F4398" s="7" t="s">
        <v>5764</v>
      </c>
      <c r="G4398" s="7" t="s">
        <v>5401</v>
      </c>
      <c r="H4398" s="8" t="s">
        <v>20599</v>
      </c>
      <c r="I4398" s="8" t="s">
        <v>20600</v>
      </c>
      <c r="J4398" s="19">
        <v>6</v>
      </c>
      <c r="K4398" s="19" t="s">
        <v>7736</v>
      </c>
      <c r="L4398" s="11">
        <v>7</v>
      </c>
      <c r="M4398" s="11"/>
      <c r="N4398" s="24"/>
      <c r="P4398" s="32"/>
      <c r="T4398" s="19"/>
      <c r="U4398" s="3"/>
      <c r="X4398" t="str">
        <f t="shared" si="272"/>
        <v/>
      </c>
      <c r="Z4398" t="str">
        <f t="shared" si="273"/>
        <v/>
      </c>
      <c r="AB4398" s="9"/>
      <c r="AC4398" t="s">
        <v>20599</v>
      </c>
      <c r="AD4398">
        <f t="shared" si="275"/>
        <v>0</v>
      </c>
      <c r="AF4398" s="3"/>
      <c r="AG4398" t="s">
        <v>3145</v>
      </c>
      <c r="AH4398" s="9" t="s">
        <v>4925</v>
      </c>
    </row>
    <row r="4399" spans="1:48" ht="10.95" customHeight="1" outlineLevel="1" x14ac:dyDescent="0.25">
      <c r="A4399" t="s">
        <v>3143</v>
      </c>
      <c r="C4399" s="3" t="s">
        <v>12466</v>
      </c>
      <c r="D4399" s="3">
        <v>37</v>
      </c>
      <c r="E4399" s="9">
        <v>1964</v>
      </c>
      <c r="F4399" s="7" t="s">
        <v>680</v>
      </c>
      <c r="G4399" s="7" t="s">
        <v>5401</v>
      </c>
      <c r="H4399" s="8" t="s">
        <v>1265</v>
      </c>
      <c r="I4399" s="8" t="s">
        <v>8890</v>
      </c>
      <c r="J4399" s="19">
        <v>6</v>
      </c>
      <c r="K4399" s="19" t="s">
        <v>7738</v>
      </c>
      <c r="L4399" s="11"/>
      <c r="M4399" s="11"/>
      <c r="N4399" s="24"/>
      <c r="P4399" s="32"/>
      <c r="T4399" s="19"/>
      <c r="U4399" s="3" t="s">
        <v>3107</v>
      </c>
      <c r="X4399" t="str">
        <f t="shared" si="272"/>
        <v/>
      </c>
      <c r="Z4399" t="str">
        <f t="shared" si="273"/>
        <v/>
      </c>
      <c r="AB4399" s="9"/>
      <c r="AC4399" t="s">
        <v>1265</v>
      </c>
      <c r="AD4399">
        <f t="shared" si="275"/>
        <v>0</v>
      </c>
      <c r="AF4399" s="3"/>
      <c r="AG4399" t="s">
        <v>3145</v>
      </c>
      <c r="AH4399" s="9" t="s">
        <v>4925</v>
      </c>
    </row>
    <row r="4400" spans="1:48" ht="10.95" customHeight="1" outlineLevel="1" x14ac:dyDescent="0.25">
      <c r="A4400" t="s">
        <v>3143</v>
      </c>
      <c r="C4400" s="3" t="s">
        <v>12466</v>
      </c>
      <c r="D4400" s="3">
        <v>38</v>
      </c>
      <c r="E4400" s="9">
        <v>1964</v>
      </c>
      <c r="F4400" s="7" t="s">
        <v>5697</v>
      </c>
      <c r="G4400" s="7" t="s">
        <v>5401</v>
      </c>
      <c r="H4400" s="8" t="s">
        <v>1207</v>
      </c>
      <c r="I4400" s="8" t="s">
        <v>7691</v>
      </c>
      <c r="J4400" s="19">
        <v>5</v>
      </c>
      <c r="K4400" s="19" t="s">
        <v>7736</v>
      </c>
      <c r="L4400" s="11">
        <v>4</v>
      </c>
      <c r="M4400" s="11"/>
      <c r="N4400" s="24"/>
      <c r="P4400" s="32"/>
      <c r="T4400" s="19"/>
      <c r="U4400" s="3">
        <v>211</v>
      </c>
      <c r="X4400" t="str">
        <f t="shared" si="272"/>
        <v/>
      </c>
      <c r="Z4400" t="str">
        <f t="shared" si="273"/>
        <v/>
      </c>
      <c r="AB4400" s="9"/>
      <c r="AC4400" t="s">
        <v>1207</v>
      </c>
      <c r="AD4400">
        <f t="shared" si="275"/>
        <v>0</v>
      </c>
      <c r="AF4400" s="3"/>
      <c r="AG4400" t="s">
        <v>3145</v>
      </c>
      <c r="AH4400" s="9" t="s">
        <v>4613</v>
      </c>
    </row>
    <row r="4401" spans="1:34" ht="10.95" customHeight="1" outlineLevel="1" x14ac:dyDescent="0.25">
      <c r="A4401" t="s">
        <v>3143</v>
      </c>
      <c r="C4401" s="3" t="s">
        <v>12466</v>
      </c>
      <c r="D4401" s="3">
        <v>39</v>
      </c>
      <c r="E4401" s="9">
        <v>1964</v>
      </c>
      <c r="F4401" s="7" t="s">
        <v>1208</v>
      </c>
      <c r="G4401" s="7" t="s">
        <v>5401</v>
      </c>
      <c r="H4401" s="8" t="s">
        <v>3146</v>
      </c>
      <c r="I4401" s="8" t="s">
        <v>7691</v>
      </c>
      <c r="J4401" s="19">
        <v>5</v>
      </c>
      <c r="K4401" s="19" t="s">
        <v>7736</v>
      </c>
      <c r="L4401" s="11">
        <v>4</v>
      </c>
      <c r="M4401" s="11"/>
      <c r="N4401" s="24"/>
      <c r="P4401" s="32"/>
      <c r="T4401" s="19"/>
      <c r="U4401" s="3">
        <v>212</v>
      </c>
      <c r="X4401" t="str">
        <f t="shared" si="272"/>
        <v/>
      </c>
      <c r="Z4401" t="str">
        <f t="shared" si="273"/>
        <v/>
      </c>
      <c r="AB4401" s="9"/>
      <c r="AC4401" t="s">
        <v>3146</v>
      </c>
      <c r="AD4401">
        <f t="shared" si="275"/>
        <v>0</v>
      </c>
      <c r="AF4401" s="3"/>
      <c r="AG4401" t="s">
        <v>3145</v>
      </c>
      <c r="AH4401" s="9" t="s">
        <v>4613</v>
      </c>
    </row>
    <row r="4402" spans="1:34" ht="10.95" customHeight="1" outlineLevel="1" x14ac:dyDescent="0.25">
      <c r="A4402" t="s">
        <v>3143</v>
      </c>
      <c r="C4402" s="3" t="s">
        <v>12466</v>
      </c>
      <c r="D4402" s="3">
        <v>40</v>
      </c>
      <c r="E4402" s="9">
        <v>1964</v>
      </c>
      <c r="F4402" s="7" t="s">
        <v>463</v>
      </c>
      <c r="G4402" s="7" t="s">
        <v>5401</v>
      </c>
      <c r="H4402" s="8" t="s">
        <v>15043</v>
      </c>
      <c r="I4402" s="8" t="s">
        <v>7691</v>
      </c>
      <c r="J4402" s="19">
        <v>5</v>
      </c>
      <c r="K4402" s="19" t="s">
        <v>7736</v>
      </c>
      <c r="L4402" s="11">
        <v>4</v>
      </c>
      <c r="M4402" s="11"/>
      <c r="N4402" s="24"/>
      <c r="P4402" s="32"/>
      <c r="T4402" s="19"/>
      <c r="U4402" s="3">
        <v>213</v>
      </c>
      <c r="X4402" t="str">
        <f t="shared" si="272"/>
        <v/>
      </c>
      <c r="Z4402" t="str">
        <f t="shared" si="273"/>
        <v/>
      </c>
      <c r="AB4402" s="9"/>
      <c r="AC4402" t="s">
        <v>15043</v>
      </c>
      <c r="AD4402">
        <f t="shared" si="275"/>
        <v>0</v>
      </c>
      <c r="AF4402" s="3"/>
      <c r="AH4402" s="9"/>
    </row>
    <row r="4403" spans="1:34" ht="10.95" customHeight="1" outlineLevel="1" x14ac:dyDescent="0.25">
      <c r="A4403" t="s">
        <v>3143</v>
      </c>
      <c r="C4403" s="3" t="s">
        <v>12466</v>
      </c>
      <c r="D4403" s="3">
        <v>41</v>
      </c>
      <c r="E4403" s="9">
        <v>1964</v>
      </c>
      <c r="F4403" s="7" t="s">
        <v>1209</v>
      </c>
      <c r="G4403" s="7" t="s">
        <v>5401</v>
      </c>
      <c r="H4403" s="8" t="s">
        <v>1210</v>
      </c>
      <c r="I4403" s="8" t="s">
        <v>7691</v>
      </c>
      <c r="J4403" s="19">
        <v>5</v>
      </c>
      <c r="K4403" s="19" t="s">
        <v>7736</v>
      </c>
      <c r="L4403" s="11">
        <v>4</v>
      </c>
      <c r="M4403" s="11"/>
      <c r="N4403" s="24"/>
      <c r="P4403" s="32"/>
      <c r="T4403" s="19"/>
      <c r="U4403" s="3">
        <v>214</v>
      </c>
      <c r="X4403" t="str">
        <f t="shared" si="272"/>
        <v/>
      </c>
      <c r="Z4403" t="str">
        <f t="shared" si="273"/>
        <v/>
      </c>
      <c r="AB4403" s="9"/>
      <c r="AC4403" t="s">
        <v>1210</v>
      </c>
      <c r="AD4403">
        <f t="shared" si="275"/>
        <v>0</v>
      </c>
      <c r="AF4403" s="3"/>
      <c r="AG4403" t="s">
        <v>3145</v>
      </c>
      <c r="AH4403" s="9" t="s">
        <v>4925</v>
      </c>
    </row>
    <row r="4404" spans="1:34" ht="10.95" customHeight="1" outlineLevel="1" x14ac:dyDescent="0.25">
      <c r="A4404" t="s">
        <v>3143</v>
      </c>
      <c r="C4404" s="3" t="s">
        <v>12466</v>
      </c>
      <c r="D4404" s="3">
        <v>42</v>
      </c>
      <c r="E4404" s="9">
        <v>1964</v>
      </c>
      <c r="F4404" s="7" t="s">
        <v>5764</v>
      </c>
      <c r="G4404" s="7" t="s">
        <v>5401</v>
      </c>
      <c r="H4404" s="8" t="s">
        <v>1211</v>
      </c>
      <c r="I4404" s="8" t="s">
        <v>7691</v>
      </c>
      <c r="J4404" s="19">
        <v>5</v>
      </c>
      <c r="K4404" s="19" t="s">
        <v>7736</v>
      </c>
      <c r="L4404" s="11">
        <v>4</v>
      </c>
      <c r="M4404" s="11"/>
      <c r="N4404" s="24"/>
      <c r="P4404" s="32"/>
      <c r="T4404" s="19"/>
      <c r="U4404" s="3">
        <v>215</v>
      </c>
      <c r="X4404" t="str">
        <f t="shared" si="272"/>
        <v/>
      </c>
      <c r="Z4404" t="str">
        <f t="shared" si="273"/>
        <v/>
      </c>
      <c r="AB4404" s="9"/>
      <c r="AC4404" t="s">
        <v>1211</v>
      </c>
      <c r="AD4404">
        <f t="shared" si="275"/>
        <v>0</v>
      </c>
      <c r="AF4404" s="3"/>
      <c r="AG4404" t="s">
        <v>3145</v>
      </c>
      <c r="AH4404" s="9" t="s">
        <v>4925</v>
      </c>
    </row>
    <row r="4405" spans="1:34" ht="10.95" customHeight="1" outlineLevel="1" x14ac:dyDescent="0.25">
      <c r="A4405" t="s">
        <v>3143</v>
      </c>
      <c r="C4405" s="3" t="s">
        <v>12466</v>
      </c>
      <c r="D4405" s="3">
        <v>43</v>
      </c>
      <c r="E4405" s="9">
        <v>1964</v>
      </c>
      <c r="F4405" s="7" t="s">
        <v>5607</v>
      </c>
      <c r="G4405" s="7" t="s">
        <v>5401</v>
      </c>
      <c r="H4405" s="8" t="s">
        <v>3144</v>
      </c>
      <c r="I4405" s="8" t="s">
        <v>8890</v>
      </c>
      <c r="J4405" s="19">
        <v>5</v>
      </c>
      <c r="K4405" s="19" t="s">
        <v>7736</v>
      </c>
      <c r="L4405" s="11">
        <v>7.5</v>
      </c>
      <c r="M4405" s="11"/>
      <c r="N4405" s="24"/>
      <c r="P4405" s="32"/>
      <c r="S4405">
        <v>1</v>
      </c>
      <c r="T4405" s="19"/>
      <c r="U4405" s="3" t="s">
        <v>6769</v>
      </c>
      <c r="X4405" t="str">
        <f t="shared" si="272"/>
        <v/>
      </c>
      <c r="Z4405" t="str">
        <f t="shared" si="273"/>
        <v/>
      </c>
      <c r="AB4405" s="9"/>
      <c r="AC4405" t="s">
        <v>3144</v>
      </c>
      <c r="AD4405">
        <f t="shared" si="275"/>
        <v>0</v>
      </c>
      <c r="AF4405" s="3"/>
      <c r="AG4405" t="s">
        <v>3145</v>
      </c>
      <c r="AH4405" s="9" t="s">
        <v>4925</v>
      </c>
    </row>
    <row r="4406" spans="1:34" ht="10.95" customHeight="1" outlineLevel="1" x14ac:dyDescent="0.25">
      <c r="A4406" t="s">
        <v>3143</v>
      </c>
      <c r="C4406" s="3" t="s">
        <v>12466</v>
      </c>
      <c r="D4406" s="3">
        <v>50</v>
      </c>
      <c r="E4406" s="9">
        <v>1965</v>
      </c>
      <c r="F4406" s="7" t="s">
        <v>2769</v>
      </c>
      <c r="G4406" s="7" t="s">
        <v>3550</v>
      </c>
      <c r="H4406" s="8" t="s">
        <v>3551</v>
      </c>
      <c r="I4406" s="8" t="s">
        <v>15044</v>
      </c>
      <c r="J4406" s="19">
        <v>3</v>
      </c>
      <c r="K4406" s="19" t="s">
        <v>7738</v>
      </c>
      <c r="L4406" s="11"/>
      <c r="M4406" s="11"/>
      <c r="N4406" s="24"/>
      <c r="P4406" s="32"/>
      <c r="T4406" s="19"/>
      <c r="U4406" s="3" t="s">
        <v>3108</v>
      </c>
      <c r="X4406" t="str">
        <f t="shared" si="272"/>
        <v/>
      </c>
      <c r="Z4406" t="str">
        <f t="shared" si="273"/>
        <v/>
      </c>
      <c r="AB4406" s="9"/>
      <c r="AC4406" t="s">
        <v>3551</v>
      </c>
      <c r="AD4406">
        <f t="shared" si="275"/>
        <v>0</v>
      </c>
      <c r="AF4406" s="3"/>
      <c r="AG4406" t="s">
        <v>3145</v>
      </c>
      <c r="AH4406" s="9" t="s">
        <v>4623</v>
      </c>
    </row>
    <row r="4407" spans="1:34" ht="10.95" customHeight="1" outlineLevel="1" x14ac:dyDescent="0.25">
      <c r="A4407" t="s">
        <v>3143</v>
      </c>
      <c r="C4407" s="3" t="s">
        <v>12466</v>
      </c>
      <c r="D4407" s="3">
        <v>72</v>
      </c>
      <c r="E4407" s="9">
        <v>1967</v>
      </c>
      <c r="F4407" s="7" t="s">
        <v>15046</v>
      </c>
      <c r="G4407" s="7" t="s">
        <v>5401</v>
      </c>
      <c r="H4407" s="8" t="s">
        <v>15047</v>
      </c>
      <c r="I4407" s="8" t="s">
        <v>15045</v>
      </c>
      <c r="J4407" s="19">
        <v>5</v>
      </c>
      <c r="K4407" s="19" t="s">
        <v>7738</v>
      </c>
      <c r="L4407" s="11"/>
      <c r="M4407" s="11"/>
      <c r="N4407" s="24"/>
      <c r="P4407" s="32"/>
      <c r="T4407" s="19"/>
      <c r="U4407" s="3"/>
      <c r="X4407" t="str">
        <f t="shared" si="272"/>
        <v/>
      </c>
      <c r="Z4407" t="str">
        <f t="shared" si="273"/>
        <v/>
      </c>
      <c r="AB4407" s="9"/>
      <c r="AC4407" t="s">
        <v>15047</v>
      </c>
      <c r="AD4407">
        <f t="shared" si="275"/>
        <v>0</v>
      </c>
      <c r="AF4407" s="3"/>
      <c r="AH4407" s="9"/>
    </row>
    <row r="4408" spans="1:34" ht="10.95" customHeight="1" outlineLevel="1" x14ac:dyDescent="0.25">
      <c r="A4408" t="s">
        <v>3143</v>
      </c>
      <c r="C4408" s="3" t="s">
        <v>12466</v>
      </c>
      <c r="D4408" s="3">
        <v>113</v>
      </c>
      <c r="E4408" s="9">
        <v>1970</v>
      </c>
      <c r="F4408" s="7" t="s">
        <v>3536</v>
      </c>
      <c r="G4408" s="7" t="s">
        <v>5401</v>
      </c>
      <c r="H4408" s="8" t="s">
        <v>5402</v>
      </c>
      <c r="I4408" s="8" t="s">
        <v>15048</v>
      </c>
      <c r="J4408" s="19">
        <v>1</v>
      </c>
      <c r="K4408" s="19" t="s">
        <v>7736</v>
      </c>
      <c r="L4408" s="11">
        <v>6</v>
      </c>
      <c r="M4408" s="11"/>
      <c r="N4408" s="24"/>
      <c r="P4408" s="32"/>
      <c r="T4408" s="19"/>
      <c r="U4408" s="3" t="s">
        <v>687</v>
      </c>
      <c r="X4408" t="str">
        <f t="shared" si="272"/>
        <v/>
      </c>
      <c r="Z4408" t="str">
        <f t="shared" si="273"/>
        <v/>
      </c>
      <c r="AB4408" s="9"/>
      <c r="AC4408" t="s">
        <v>5402</v>
      </c>
      <c r="AD4408">
        <f t="shared" si="275"/>
        <v>1</v>
      </c>
      <c r="AF4408" s="3"/>
      <c r="AG4408" t="s">
        <v>4924</v>
      </c>
      <c r="AH4408" s="9" t="s">
        <v>4925</v>
      </c>
    </row>
    <row r="4409" spans="1:34" ht="10.95" customHeight="1" outlineLevel="1" x14ac:dyDescent="0.25">
      <c r="A4409" t="s">
        <v>3143</v>
      </c>
      <c r="C4409" s="3" t="s">
        <v>12466</v>
      </c>
      <c r="D4409" s="3">
        <v>150</v>
      </c>
      <c r="E4409" s="9">
        <v>1971</v>
      </c>
      <c r="F4409" s="7" t="s">
        <v>6394</v>
      </c>
      <c r="G4409" s="7" t="s">
        <v>5401</v>
      </c>
      <c r="H4409" s="8" t="s">
        <v>1277</v>
      </c>
      <c r="I4409" s="8" t="s">
        <v>15049</v>
      </c>
      <c r="J4409" s="19">
        <v>6</v>
      </c>
      <c r="K4409" s="19" t="s">
        <v>7738</v>
      </c>
      <c r="L4409" s="11"/>
      <c r="M4409" s="11"/>
      <c r="N4409" s="24"/>
      <c r="P4409" s="32"/>
      <c r="T4409" s="19"/>
      <c r="U4409" s="3">
        <v>272</v>
      </c>
      <c r="X4409" t="str">
        <f t="shared" si="272"/>
        <v/>
      </c>
      <c r="Z4409" t="str">
        <f t="shared" si="273"/>
        <v/>
      </c>
      <c r="AB4409" s="9"/>
      <c r="AC4409" t="s">
        <v>1277</v>
      </c>
      <c r="AD4409">
        <f t="shared" si="275"/>
        <v>0</v>
      </c>
      <c r="AF4409" s="3"/>
      <c r="AG4409" t="s">
        <v>3145</v>
      </c>
      <c r="AH4409" s="9" t="s">
        <v>4925</v>
      </c>
    </row>
    <row r="4410" spans="1:34" ht="10.95" customHeight="1" outlineLevel="1" x14ac:dyDescent="0.25">
      <c r="A4410" t="s">
        <v>3143</v>
      </c>
      <c r="C4410" s="3" t="s">
        <v>12466</v>
      </c>
      <c r="D4410" s="3">
        <v>178</v>
      </c>
      <c r="E4410" s="9">
        <v>1974</v>
      </c>
      <c r="F4410" s="7" t="s">
        <v>5697</v>
      </c>
      <c r="G4410" s="7" t="s">
        <v>5401</v>
      </c>
      <c r="H4410" s="8" t="s">
        <v>2794</v>
      </c>
      <c r="I4410" s="8" t="s">
        <v>15050</v>
      </c>
      <c r="J4410" s="19">
        <v>5</v>
      </c>
      <c r="K4410" s="19" t="s">
        <v>7738</v>
      </c>
      <c r="L4410" s="11"/>
      <c r="M4410" s="11"/>
      <c r="N4410" s="24"/>
      <c r="P4410" s="32"/>
      <c r="T4410" s="19"/>
      <c r="U4410" s="3">
        <v>278</v>
      </c>
      <c r="X4410" t="str">
        <f t="shared" si="272"/>
        <v/>
      </c>
      <c r="Z4410" t="str">
        <f t="shared" si="273"/>
        <v/>
      </c>
      <c r="AB4410" s="9"/>
      <c r="AC4410" t="s">
        <v>2794</v>
      </c>
      <c r="AD4410">
        <f t="shared" si="275"/>
        <v>0</v>
      </c>
      <c r="AF4410" s="3"/>
      <c r="AG4410" t="s">
        <v>3145</v>
      </c>
      <c r="AH4410" s="9" t="s">
        <v>4613</v>
      </c>
    </row>
    <row r="4411" spans="1:34" ht="10.95" customHeight="1" outlineLevel="1" x14ac:dyDescent="0.25">
      <c r="A4411" t="s">
        <v>3143</v>
      </c>
      <c r="C4411" s="3" t="s">
        <v>12466</v>
      </c>
      <c r="D4411" s="3">
        <v>181</v>
      </c>
      <c r="E4411" s="9">
        <v>1974</v>
      </c>
      <c r="F4411" s="7" t="s">
        <v>3440</v>
      </c>
      <c r="G4411" s="7" t="s">
        <v>5401</v>
      </c>
      <c r="H4411" s="8" t="s">
        <v>2795</v>
      </c>
      <c r="I4411" s="8" t="s">
        <v>15050</v>
      </c>
      <c r="J4411" s="19">
        <v>5</v>
      </c>
      <c r="K4411" s="19" t="s">
        <v>7738</v>
      </c>
      <c r="L4411" s="11"/>
      <c r="M4411" s="11"/>
      <c r="N4411" s="24"/>
      <c r="P4411" s="32"/>
      <c r="T4411" s="19"/>
      <c r="U4411" s="3">
        <v>281</v>
      </c>
      <c r="X4411" t="str">
        <f t="shared" si="272"/>
        <v/>
      </c>
      <c r="Z4411" t="str">
        <f t="shared" si="273"/>
        <v/>
      </c>
      <c r="AB4411" s="9"/>
      <c r="AC4411" t="s">
        <v>2795</v>
      </c>
      <c r="AD4411">
        <f t="shared" si="275"/>
        <v>0</v>
      </c>
      <c r="AF4411" s="3"/>
      <c r="AG4411" t="s">
        <v>3145</v>
      </c>
      <c r="AH4411" s="9" t="s">
        <v>4925</v>
      </c>
    </row>
    <row r="4412" spans="1:34" ht="10.95" customHeight="1" outlineLevel="1" x14ac:dyDescent="0.25">
      <c r="A4412" t="s">
        <v>3143</v>
      </c>
      <c r="C4412" s="3" t="s">
        <v>12466</v>
      </c>
      <c r="D4412" s="3">
        <v>183</v>
      </c>
      <c r="E4412" s="9">
        <v>1974</v>
      </c>
      <c r="F4412" s="7" t="s">
        <v>5764</v>
      </c>
      <c r="G4412" s="7" t="s">
        <v>5401</v>
      </c>
      <c r="H4412" s="8" t="s">
        <v>4810</v>
      </c>
      <c r="I4412" s="8" t="s">
        <v>15050</v>
      </c>
      <c r="J4412" s="19">
        <v>5</v>
      </c>
      <c r="K4412" s="19" t="s">
        <v>7738</v>
      </c>
      <c r="L4412" s="11"/>
      <c r="M4412" s="11"/>
      <c r="N4412" s="24"/>
      <c r="P4412" s="32"/>
      <c r="T4412" s="19"/>
      <c r="U4412" s="3">
        <v>283</v>
      </c>
      <c r="X4412" t="str">
        <f t="shared" si="272"/>
        <v/>
      </c>
      <c r="Z4412" t="str">
        <f t="shared" si="273"/>
        <v/>
      </c>
      <c r="AB4412" s="9"/>
      <c r="AC4412" t="s">
        <v>4810</v>
      </c>
      <c r="AD4412">
        <f t="shared" si="275"/>
        <v>0</v>
      </c>
      <c r="AF4412" s="3"/>
      <c r="AG4412" t="s">
        <v>3145</v>
      </c>
      <c r="AH4412" s="9" t="s">
        <v>4925</v>
      </c>
    </row>
    <row r="4413" spans="1:34" ht="10.95" customHeight="1" outlineLevel="1" x14ac:dyDescent="0.25">
      <c r="A4413" t="s">
        <v>3143</v>
      </c>
      <c r="C4413" s="3" t="s">
        <v>12466</v>
      </c>
      <c r="D4413" s="3">
        <v>216</v>
      </c>
      <c r="E4413" s="9">
        <v>1976</v>
      </c>
      <c r="F4413" s="7" t="s">
        <v>3539</v>
      </c>
      <c r="G4413" s="7" t="s">
        <v>5401</v>
      </c>
      <c r="H4413" s="8" t="s">
        <v>3146</v>
      </c>
      <c r="I4413" s="8" t="s">
        <v>15051</v>
      </c>
      <c r="J4413" s="19">
        <v>3</v>
      </c>
      <c r="K4413" s="19" t="s">
        <v>7738</v>
      </c>
      <c r="L4413" s="11"/>
      <c r="M4413" s="11"/>
      <c r="N4413" s="24"/>
      <c r="P4413" s="32"/>
      <c r="T4413" s="19"/>
      <c r="U4413" s="3">
        <v>288</v>
      </c>
      <c r="X4413" t="str">
        <f t="shared" si="272"/>
        <v/>
      </c>
      <c r="Z4413" t="str">
        <f t="shared" si="273"/>
        <v/>
      </c>
      <c r="AB4413" s="9"/>
      <c r="AC4413" t="s">
        <v>3146</v>
      </c>
      <c r="AD4413">
        <f t="shared" si="275"/>
        <v>0</v>
      </c>
      <c r="AF4413" s="3"/>
      <c r="AG4413" t="s">
        <v>3145</v>
      </c>
      <c r="AH4413" s="9" t="s">
        <v>4925</v>
      </c>
    </row>
    <row r="4414" spans="1:34" ht="10.95" customHeight="1" outlineLevel="1" x14ac:dyDescent="0.25">
      <c r="A4414" t="s">
        <v>3143</v>
      </c>
      <c r="C4414" s="3" t="s">
        <v>12466</v>
      </c>
      <c r="D4414" s="3">
        <v>225</v>
      </c>
      <c r="E4414" s="9">
        <v>1976</v>
      </c>
      <c r="F4414" s="7" t="s">
        <v>3536</v>
      </c>
      <c r="G4414" s="7" t="s">
        <v>5401</v>
      </c>
      <c r="H4414" s="8" t="s">
        <v>1055</v>
      </c>
      <c r="I4414" s="8" t="s">
        <v>15052</v>
      </c>
      <c r="J4414" s="19">
        <v>3</v>
      </c>
      <c r="K4414" s="19" t="s">
        <v>7736</v>
      </c>
      <c r="L4414" s="11">
        <v>14</v>
      </c>
      <c r="M4414" s="11"/>
      <c r="N4414" s="24"/>
      <c r="P4414" s="32"/>
      <c r="T4414" s="19"/>
      <c r="U4414" s="3">
        <v>293</v>
      </c>
      <c r="X4414" t="str">
        <f t="shared" si="272"/>
        <v/>
      </c>
      <c r="Z4414" t="str">
        <f t="shared" si="273"/>
        <v/>
      </c>
      <c r="AB4414" s="9"/>
      <c r="AC4414" t="s">
        <v>1055</v>
      </c>
      <c r="AD4414">
        <f t="shared" si="275"/>
        <v>0</v>
      </c>
      <c r="AF4414" s="3"/>
      <c r="AG4414" t="s">
        <v>3145</v>
      </c>
      <c r="AH4414" s="9" t="s">
        <v>4925</v>
      </c>
    </row>
    <row r="4415" spans="1:34" ht="10.95" customHeight="1" outlineLevel="1" x14ac:dyDescent="0.25">
      <c r="A4415" t="s">
        <v>3143</v>
      </c>
      <c r="C4415" s="3" t="s">
        <v>12466</v>
      </c>
      <c r="D4415" s="3">
        <v>261</v>
      </c>
      <c r="E4415" s="9">
        <v>1978</v>
      </c>
      <c r="F4415" s="7" t="s">
        <v>5607</v>
      </c>
      <c r="G4415" s="7" t="s">
        <v>5401</v>
      </c>
      <c r="H4415" s="8" t="s">
        <v>5599</v>
      </c>
      <c r="I4415" s="8" t="s">
        <v>15053</v>
      </c>
      <c r="J4415" s="19">
        <v>3</v>
      </c>
      <c r="K4415" s="19" t="s">
        <v>7736</v>
      </c>
      <c r="L4415" s="11">
        <v>3.2</v>
      </c>
      <c r="M4415" s="11"/>
      <c r="N4415" s="24"/>
      <c r="P4415" s="32"/>
      <c r="R4415">
        <v>1</v>
      </c>
      <c r="S4415">
        <v>1</v>
      </c>
      <c r="T4415" s="19"/>
      <c r="U4415" s="3" t="s">
        <v>3836</v>
      </c>
      <c r="X4415" t="str">
        <f t="shared" si="272"/>
        <v/>
      </c>
      <c r="Z4415" t="str">
        <f t="shared" si="273"/>
        <v/>
      </c>
      <c r="AB4415" s="9"/>
      <c r="AC4415" t="s">
        <v>5599</v>
      </c>
      <c r="AD4415">
        <f t="shared" si="275"/>
        <v>0</v>
      </c>
      <c r="AF4415" s="3"/>
      <c r="AG4415" t="s">
        <v>3145</v>
      </c>
      <c r="AH4415" s="9" t="s">
        <v>4925</v>
      </c>
    </row>
    <row r="4416" spans="1:34" ht="10.95" customHeight="1" outlineLevel="1" x14ac:dyDescent="0.25">
      <c r="A4416" t="s">
        <v>3143</v>
      </c>
      <c r="C4416" s="3" t="s">
        <v>12466</v>
      </c>
      <c r="D4416" s="3">
        <v>278</v>
      </c>
      <c r="E4416" s="9">
        <v>1979</v>
      </c>
      <c r="F4416" s="7" t="s">
        <v>1657</v>
      </c>
      <c r="G4416" s="7" t="s">
        <v>5401</v>
      </c>
      <c r="H4416" s="8" t="s">
        <v>3146</v>
      </c>
      <c r="I4416" s="8" t="s">
        <v>7071</v>
      </c>
      <c r="J4416" s="19">
        <v>3</v>
      </c>
      <c r="K4416" s="19" t="s">
        <v>7736</v>
      </c>
      <c r="L4416" s="11">
        <v>0.8</v>
      </c>
      <c r="M4416" s="11"/>
      <c r="N4416" s="24"/>
      <c r="P4416" s="32"/>
      <c r="T4416" s="19"/>
      <c r="U4416" s="3">
        <v>313</v>
      </c>
      <c r="X4416" t="str">
        <f t="shared" si="272"/>
        <v/>
      </c>
      <c r="Z4416" t="str">
        <f t="shared" si="273"/>
        <v/>
      </c>
      <c r="AB4416" s="9"/>
      <c r="AC4416" t="s">
        <v>3146</v>
      </c>
      <c r="AD4416">
        <f t="shared" si="275"/>
        <v>0</v>
      </c>
      <c r="AF4416" s="3"/>
      <c r="AG4416" t="s">
        <v>3145</v>
      </c>
      <c r="AH4416" s="9" t="s">
        <v>4613</v>
      </c>
    </row>
    <row r="4417" spans="1:34" ht="10.95" customHeight="1" outlineLevel="1" x14ac:dyDescent="0.25">
      <c r="A4417" t="s">
        <v>3143</v>
      </c>
      <c r="C4417" s="3" t="s">
        <v>12466</v>
      </c>
      <c r="D4417" s="3">
        <v>279</v>
      </c>
      <c r="E4417" s="9">
        <v>1979</v>
      </c>
      <c r="F4417" s="7" t="s">
        <v>5697</v>
      </c>
      <c r="G4417" s="7" t="s">
        <v>5401</v>
      </c>
      <c r="H4417" s="8" t="s">
        <v>1212</v>
      </c>
      <c r="I4417" s="8" t="s">
        <v>7071</v>
      </c>
      <c r="J4417" s="19">
        <v>3</v>
      </c>
      <c r="K4417" s="19" t="s">
        <v>7736</v>
      </c>
      <c r="L4417" s="11">
        <v>0.8</v>
      </c>
      <c r="M4417" s="11"/>
      <c r="N4417" s="24"/>
      <c r="P4417" s="32"/>
      <c r="T4417" s="19"/>
      <c r="U4417" s="3">
        <v>314</v>
      </c>
      <c r="X4417" t="str">
        <f t="shared" si="272"/>
        <v/>
      </c>
      <c r="Z4417" t="str">
        <f t="shared" si="273"/>
        <v/>
      </c>
      <c r="AB4417" s="9"/>
      <c r="AC4417" t="s">
        <v>1212</v>
      </c>
      <c r="AD4417">
        <f t="shared" si="275"/>
        <v>0</v>
      </c>
      <c r="AF4417" s="3"/>
      <c r="AG4417" t="s">
        <v>3145</v>
      </c>
      <c r="AH4417" s="9" t="s">
        <v>4613</v>
      </c>
    </row>
    <row r="4418" spans="1:34" ht="10.95" customHeight="1" outlineLevel="1" x14ac:dyDescent="0.25">
      <c r="A4418" t="s">
        <v>3143</v>
      </c>
      <c r="C4418" s="3" t="s">
        <v>12466</v>
      </c>
      <c r="D4418" s="3" t="s">
        <v>872</v>
      </c>
      <c r="E4418" s="9">
        <v>1979</v>
      </c>
      <c r="F4418" s="7" t="s">
        <v>21093</v>
      </c>
      <c r="G4418" s="7" t="s">
        <v>5401</v>
      </c>
      <c r="H4418" s="8" t="s">
        <v>1212</v>
      </c>
      <c r="I4418" s="8" t="s">
        <v>7071</v>
      </c>
      <c r="J4418" s="19">
        <v>3</v>
      </c>
      <c r="K4418" s="19" t="s">
        <v>7736</v>
      </c>
      <c r="L4418" s="11">
        <v>4.0999999999999996</v>
      </c>
      <c r="M4418" s="11"/>
      <c r="N4418" s="24"/>
      <c r="P4418" s="32"/>
      <c r="T4418" s="19"/>
      <c r="U4418" s="3">
        <v>314</v>
      </c>
      <c r="X4418" t="str">
        <f t="shared" ref="X4418:X4481" si="276">IF(COUNTIF(F4418,"*fdc*"),1,"")</f>
        <v/>
      </c>
      <c r="Z4418" t="str">
        <f t="shared" ref="Z4418:Z4481" si="277">IF(COUNTIF(F4418,"*s/s*"),1,"")</f>
        <v/>
      </c>
      <c r="AB4418" s="9"/>
      <c r="AC4418" t="s">
        <v>1212</v>
      </c>
      <c r="AD4418">
        <f t="shared" si="275"/>
        <v>0</v>
      </c>
      <c r="AF4418" s="3"/>
      <c r="AG4418" t="s">
        <v>3145</v>
      </c>
      <c r="AH4418" s="9" t="s">
        <v>4613</v>
      </c>
    </row>
    <row r="4419" spans="1:34" ht="10.95" customHeight="1" outlineLevel="1" x14ac:dyDescent="0.25">
      <c r="A4419" t="s">
        <v>3143</v>
      </c>
      <c r="C4419" s="3" t="s">
        <v>12466</v>
      </c>
      <c r="D4419" s="3">
        <v>280</v>
      </c>
      <c r="E4419" s="9">
        <v>1979</v>
      </c>
      <c r="F4419" s="7" t="s">
        <v>108</v>
      </c>
      <c r="G4419" s="7" t="s">
        <v>5401</v>
      </c>
      <c r="H4419" s="8" t="s">
        <v>1213</v>
      </c>
      <c r="I4419" s="8" t="s">
        <v>7071</v>
      </c>
      <c r="J4419" s="19">
        <v>5</v>
      </c>
      <c r="K4419" s="19" t="s">
        <v>7736</v>
      </c>
      <c r="L4419" s="11">
        <v>0.8</v>
      </c>
      <c r="M4419" s="11"/>
      <c r="N4419" s="24"/>
      <c r="P4419" s="32"/>
      <c r="T4419" s="19"/>
      <c r="U4419" s="3">
        <v>315</v>
      </c>
      <c r="X4419" t="str">
        <f t="shared" si="276"/>
        <v/>
      </c>
      <c r="Z4419" t="str">
        <f t="shared" si="277"/>
        <v/>
      </c>
      <c r="AB4419" s="9"/>
      <c r="AC4419" t="s">
        <v>1213</v>
      </c>
      <c r="AD4419">
        <f t="shared" si="275"/>
        <v>0</v>
      </c>
      <c r="AF4419" s="3"/>
      <c r="AG4419" t="s">
        <v>3145</v>
      </c>
      <c r="AH4419" s="9" t="s">
        <v>4613</v>
      </c>
    </row>
    <row r="4420" spans="1:34" ht="10.95" customHeight="1" outlineLevel="1" x14ac:dyDescent="0.25">
      <c r="A4420" t="s">
        <v>3143</v>
      </c>
      <c r="C4420" s="3" t="s">
        <v>12466</v>
      </c>
      <c r="D4420" s="3">
        <v>281</v>
      </c>
      <c r="E4420" s="9">
        <v>1979</v>
      </c>
      <c r="F4420" s="7" t="s">
        <v>1208</v>
      </c>
      <c r="G4420" s="7" t="s">
        <v>5401</v>
      </c>
      <c r="H4420" s="8" t="s">
        <v>1214</v>
      </c>
      <c r="I4420" s="8" t="s">
        <v>7071</v>
      </c>
      <c r="J4420" s="19">
        <v>3</v>
      </c>
      <c r="K4420" s="19" t="s">
        <v>7736</v>
      </c>
      <c r="L4420" s="11">
        <v>0.8</v>
      </c>
      <c r="M4420" s="11"/>
      <c r="N4420" s="24"/>
      <c r="P4420" s="32"/>
      <c r="T4420" s="19"/>
      <c r="U4420" s="3">
        <v>316</v>
      </c>
      <c r="X4420" t="str">
        <f t="shared" si="276"/>
        <v/>
      </c>
      <c r="Z4420" t="str">
        <f t="shared" si="277"/>
        <v/>
      </c>
      <c r="AB4420" s="9"/>
      <c r="AC4420" t="s">
        <v>1214</v>
      </c>
      <c r="AD4420">
        <f t="shared" si="275"/>
        <v>0</v>
      </c>
      <c r="AF4420" s="3"/>
      <c r="AG4420" t="s">
        <v>3145</v>
      </c>
      <c r="AH4420" s="9" t="s">
        <v>4613</v>
      </c>
    </row>
    <row r="4421" spans="1:34" ht="10.95" customHeight="1" outlineLevel="1" x14ac:dyDescent="0.25">
      <c r="A4421" t="s">
        <v>3143</v>
      </c>
      <c r="C4421" s="3" t="s">
        <v>12466</v>
      </c>
      <c r="D4421" s="3">
        <v>282</v>
      </c>
      <c r="E4421" s="9">
        <v>1979</v>
      </c>
      <c r="F4421" s="7" t="s">
        <v>5699</v>
      </c>
      <c r="G4421" s="7" t="s">
        <v>5401</v>
      </c>
      <c r="H4421" s="8" t="s">
        <v>1213</v>
      </c>
      <c r="I4421" s="8" t="s">
        <v>7071</v>
      </c>
      <c r="J4421" s="19">
        <v>5</v>
      </c>
      <c r="K4421" s="19" t="s">
        <v>7736</v>
      </c>
      <c r="L4421" s="11">
        <v>0.8</v>
      </c>
      <c r="M4421" s="11"/>
      <c r="N4421" s="24"/>
      <c r="P4421" s="32"/>
      <c r="T4421" s="19"/>
      <c r="U4421" s="3">
        <v>317</v>
      </c>
      <c r="X4421" t="str">
        <f t="shared" si="276"/>
        <v/>
      </c>
      <c r="Z4421" t="str">
        <f t="shared" si="277"/>
        <v/>
      </c>
      <c r="AB4421" s="9"/>
      <c r="AC4421" t="s">
        <v>1213</v>
      </c>
      <c r="AD4421">
        <f t="shared" si="275"/>
        <v>0</v>
      </c>
      <c r="AF4421" s="3"/>
      <c r="AG4421" t="s">
        <v>3145</v>
      </c>
      <c r="AH4421" s="9" t="s">
        <v>4613</v>
      </c>
    </row>
    <row r="4422" spans="1:34" ht="10.95" customHeight="1" outlineLevel="1" x14ac:dyDescent="0.25">
      <c r="A4422" t="s">
        <v>3143</v>
      </c>
      <c r="C4422" s="3" t="s">
        <v>12466</v>
      </c>
      <c r="D4422" s="3">
        <v>283</v>
      </c>
      <c r="E4422" s="9">
        <v>1979</v>
      </c>
      <c r="F4422" s="7" t="s">
        <v>3438</v>
      </c>
      <c r="G4422" s="7" t="s">
        <v>5401</v>
      </c>
      <c r="H4422" s="8" t="s">
        <v>1207</v>
      </c>
      <c r="I4422" s="8" t="s">
        <v>7071</v>
      </c>
      <c r="J4422" s="19">
        <v>5</v>
      </c>
      <c r="K4422" s="19" t="s">
        <v>7736</v>
      </c>
      <c r="L4422" s="11">
        <v>0.8</v>
      </c>
      <c r="M4422" s="11"/>
      <c r="N4422" s="24"/>
      <c r="P4422" s="32"/>
      <c r="T4422" s="19"/>
      <c r="U4422" s="3">
        <v>318</v>
      </c>
      <c r="X4422" t="str">
        <f t="shared" si="276"/>
        <v/>
      </c>
      <c r="Z4422" t="str">
        <f t="shared" si="277"/>
        <v/>
      </c>
      <c r="AB4422" s="9"/>
      <c r="AC4422" t="s">
        <v>1207</v>
      </c>
      <c r="AD4422">
        <f t="shared" si="275"/>
        <v>0</v>
      </c>
      <c r="AF4422" s="3"/>
      <c r="AG4422" t="s">
        <v>3145</v>
      </c>
      <c r="AH4422" s="9" t="s">
        <v>4613</v>
      </c>
    </row>
    <row r="4423" spans="1:34" ht="10.95" customHeight="1" outlineLevel="1" x14ac:dyDescent="0.25">
      <c r="A4423" t="s">
        <v>3143</v>
      </c>
      <c r="C4423" s="3" t="s">
        <v>12466</v>
      </c>
      <c r="D4423" s="3">
        <v>294</v>
      </c>
      <c r="E4423" s="9">
        <v>1979</v>
      </c>
      <c r="F4423" s="7" t="s">
        <v>5607</v>
      </c>
      <c r="G4423" s="7" t="s">
        <v>5401</v>
      </c>
      <c r="H4423" s="8" t="s">
        <v>5599</v>
      </c>
      <c r="I4423" s="8" t="s">
        <v>15054</v>
      </c>
      <c r="J4423" s="19">
        <v>1</v>
      </c>
      <c r="K4423" s="19" t="s">
        <v>7736</v>
      </c>
      <c r="L4423" s="11">
        <v>4</v>
      </c>
      <c r="M4423" s="11"/>
      <c r="N4423" s="24"/>
      <c r="P4423" s="32"/>
      <c r="T4423" s="19"/>
      <c r="U4423" s="3" t="s">
        <v>3837</v>
      </c>
      <c r="X4423" t="str">
        <f t="shared" si="276"/>
        <v/>
      </c>
      <c r="Z4423" t="str">
        <f t="shared" si="277"/>
        <v/>
      </c>
      <c r="AB4423" s="9"/>
      <c r="AC4423" t="s">
        <v>5599</v>
      </c>
      <c r="AD4423">
        <f t="shared" si="275"/>
        <v>0</v>
      </c>
      <c r="AF4423" s="3"/>
      <c r="AG4423" t="s">
        <v>3145</v>
      </c>
      <c r="AH4423" s="9" t="s">
        <v>4925</v>
      </c>
    </row>
    <row r="4424" spans="1:34" ht="10.95" customHeight="1" outlineLevel="1" x14ac:dyDescent="0.25">
      <c r="A4424" t="s">
        <v>3143</v>
      </c>
      <c r="C4424" s="3" t="s">
        <v>12466</v>
      </c>
      <c r="D4424" s="3">
        <v>297</v>
      </c>
      <c r="E4424" s="9">
        <v>1979</v>
      </c>
      <c r="F4424" s="7" t="s">
        <v>5753</v>
      </c>
      <c r="G4424" s="7" t="s">
        <v>5401</v>
      </c>
      <c r="H4424" s="8" t="s">
        <v>3521</v>
      </c>
      <c r="I4424" s="8" t="s">
        <v>15055</v>
      </c>
      <c r="J4424" s="19">
        <v>2</v>
      </c>
      <c r="K4424" s="19" t="s">
        <v>7736</v>
      </c>
      <c r="L4424" s="11">
        <v>1.6</v>
      </c>
      <c r="M4424" s="11"/>
      <c r="N4424" s="24"/>
      <c r="P4424" s="32"/>
      <c r="T4424" s="19"/>
      <c r="U4424" s="3" t="s">
        <v>2012</v>
      </c>
      <c r="X4424" t="str">
        <f t="shared" si="276"/>
        <v/>
      </c>
      <c r="Z4424" t="str">
        <f t="shared" si="277"/>
        <v/>
      </c>
      <c r="AB4424" s="9"/>
      <c r="AC4424" t="s">
        <v>3521</v>
      </c>
      <c r="AD4424">
        <f t="shared" si="275"/>
        <v>0</v>
      </c>
      <c r="AF4424" s="3"/>
      <c r="AG4424" t="s">
        <v>3145</v>
      </c>
      <c r="AH4424" s="9" t="s">
        <v>4613</v>
      </c>
    </row>
    <row r="4425" spans="1:34" ht="10.95" customHeight="1" outlineLevel="1" x14ac:dyDescent="0.25">
      <c r="A4425" t="s">
        <v>3143</v>
      </c>
      <c r="C4425" s="3" t="s">
        <v>12466</v>
      </c>
      <c r="D4425" s="3">
        <v>319</v>
      </c>
      <c r="E4425" s="9">
        <v>1980</v>
      </c>
      <c r="F4425" s="7" t="s">
        <v>15056</v>
      </c>
      <c r="G4425" s="7" t="s">
        <v>5401</v>
      </c>
      <c r="H4425" s="8" t="s">
        <v>3144</v>
      </c>
      <c r="I4425" s="8" t="s">
        <v>15057</v>
      </c>
      <c r="J4425" s="19">
        <v>3</v>
      </c>
      <c r="K4425" s="19" t="s">
        <v>7736</v>
      </c>
      <c r="L4425" s="11">
        <v>0.5</v>
      </c>
      <c r="M4425" s="11"/>
      <c r="N4425" s="24"/>
      <c r="P4425" s="32"/>
      <c r="T4425" s="19"/>
      <c r="U4425" s="3" t="s">
        <v>6033</v>
      </c>
      <c r="X4425" t="str">
        <f t="shared" si="276"/>
        <v/>
      </c>
      <c r="Z4425" t="str">
        <f t="shared" si="277"/>
        <v/>
      </c>
      <c r="AB4425" s="9"/>
      <c r="AC4425" t="s">
        <v>3144</v>
      </c>
      <c r="AD4425">
        <f t="shared" si="275"/>
        <v>0</v>
      </c>
      <c r="AF4425" s="3"/>
      <c r="AG4425" t="s">
        <v>3145</v>
      </c>
      <c r="AH4425" s="9" t="s">
        <v>4925</v>
      </c>
    </row>
    <row r="4426" spans="1:34" ht="10.95" customHeight="1" outlineLevel="1" x14ac:dyDescent="0.25">
      <c r="A4426" t="s">
        <v>3143</v>
      </c>
      <c r="C4426" s="3" t="s">
        <v>12466</v>
      </c>
      <c r="D4426" s="3">
        <v>332</v>
      </c>
      <c r="E4426" s="9">
        <v>1981</v>
      </c>
      <c r="F4426" s="7" t="s">
        <v>3128</v>
      </c>
      <c r="G4426" s="7" t="s">
        <v>5401</v>
      </c>
      <c r="H4426" s="8" t="s">
        <v>1262</v>
      </c>
      <c r="I4426" s="8" t="s">
        <v>15058</v>
      </c>
      <c r="J4426" s="19">
        <v>3</v>
      </c>
      <c r="K4426" s="19" t="s">
        <v>7736</v>
      </c>
      <c r="L4426" s="11">
        <v>5.5</v>
      </c>
      <c r="M4426" s="11"/>
      <c r="N4426" s="24"/>
      <c r="P4426" s="32"/>
      <c r="T4426" s="19"/>
      <c r="U4426" s="3" t="s">
        <v>1453</v>
      </c>
      <c r="X4426" t="str">
        <f t="shared" si="276"/>
        <v/>
      </c>
      <c r="Z4426" t="str">
        <f t="shared" si="277"/>
        <v/>
      </c>
      <c r="AB4426" s="9"/>
      <c r="AC4426" t="s">
        <v>1262</v>
      </c>
      <c r="AD4426">
        <f t="shared" si="275"/>
        <v>0</v>
      </c>
      <c r="AF4426" s="3"/>
      <c r="AG4426" t="s">
        <v>3145</v>
      </c>
      <c r="AH4426" s="9" t="s">
        <v>4925</v>
      </c>
    </row>
    <row r="4427" spans="1:34" ht="10.95" customHeight="1" outlineLevel="1" x14ac:dyDescent="0.25">
      <c r="A4427" t="s">
        <v>3143</v>
      </c>
      <c r="C4427" s="3" t="s">
        <v>12466</v>
      </c>
      <c r="D4427" s="3">
        <v>336</v>
      </c>
      <c r="E4427" s="9">
        <v>1981</v>
      </c>
      <c r="F4427" s="7" t="s">
        <v>1215</v>
      </c>
      <c r="G4427" s="7" t="s">
        <v>5401</v>
      </c>
      <c r="H4427" s="8" t="s">
        <v>4784</v>
      </c>
      <c r="I4427" s="8" t="s">
        <v>15059</v>
      </c>
      <c r="J4427" s="19">
        <v>2</v>
      </c>
      <c r="K4427" s="19" t="s">
        <v>7736</v>
      </c>
      <c r="L4427" s="11">
        <v>0.2</v>
      </c>
      <c r="M4427" s="11"/>
      <c r="N4427" s="24"/>
      <c r="P4427" s="32"/>
      <c r="T4427" s="19"/>
      <c r="U4427" s="3">
        <v>352</v>
      </c>
      <c r="X4427" t="str">
        <f t="shared" si="276"/>
        <v/>
      </c>
      <c r="Z4427" t="str">
        <f t="shared" si="277"/>
        <v/>
      </c>
      <c r="AB4427" s="9"/>
      <c r="AC4427" t="s">
        <v>4784</v>
      </c>
      <c r="AD4427">
        <f t="shared" si="275"/>
        <v>0</v>
      </c>
      <c r="AF4427" s="3"/>
      <c r="AG4427" t="s">
        <v>3145</v>
      </c>
      <c r="AH4427" s="9" t="s">
        <v>4613</v>
      </c>
    </row>
    <row r="4428" spans="1:34" ht="10.95" customHeight="1" outlineLevel="1" x14ac:dyDescent="0.25">
      <c r="A4428" t="s">
        <v>3143</v>
      </c>
      <c r="C4428" s="3" t="s">
        <v>12466</v>
      </c>
      <c r="D4428" s="3">
        <v>336</v>
      </c>
      <c r="E4428" s="9">
        <v>1981</v>
      </c>
      <c r="F4428" s="7" t="s">
        <v>21144</v>
      </c>
      <c r="G4428" s="7" t="s">
        <v>5401</v>
      </c>
      <c r="H4428" s="8" t="s">
        <v>4784</v>
      </c>
      <c r="I4428" s="8" t="s">
        <v>15059</v>
      </c>
      <c r="J4428" s="19">
        <v>2</v>
      </c>
      <c r="K4428" s="19" t="s">
        <v>7736</v>
      </c>
      <c r="L4428" s="11">
        <v>5.9</v>
      </c>
      <c r="M4428" s="11"/>
      <c r="N4428" s="24"/>
      <c r="P4428" s="32"/>
      <c r="T4428" s="19"/>
      <c r="U4428" s="3">
        <v>352</v>
      </c>
      <c r="X4428">
        <f t="shared" si="276"/>
        <v>1</v>
      </c>
      <c r="Z4428" t="str">
        <f t="shared" si="277"/>
        <v/>
      </c>
      <c r="AB4428" s="9"/>
      <c r="AC4428" t="s">
        <v>4784</v>
      </c>
      <c r="AD4428">
        <f t="shared" si="275"/>
        <v>0</v>
      </c>
      <c r="AF4428" s="3"/>
      <c r="AG4428" t="s">
        <v>3145</v>
      </c>
      <c r="AH4428" s="9" t="s">
        <v>4613</v>
      </c>
    </row>
    <row r="4429" spans="1:34" ht="10.95" customHeight="1" outlineLevel="1" x14ac:dyDescent="0.25">
      <c r="A4429" t="s">
        <v>3143</v>
      </c>
      <c r="C4429" s="3" t="s">
        <v>12466</v>
      </c>
      <c r="D4429" s="3">
        <v>337</v>
      </c>
      <c r="E4429" s="9">
        <v>1981</v>
      </c>
      <c r="F4429" s="7" t="s">
        <v>4785</v>
      </c>
      <c r="G4429" s="7" t="s">
        <v>5401</v>
      </c>
      <c r="H4429" s="8" t="s">
        <v>4786</v>
      </c>
      <c r="I4429" s="8" t="s">
        <v>15059</v>
      </c>
      <c r="J4429" s="19">
        <v>2</v>
      </c>
      <c r="K4429" s="19" t="s">
        <v>7736</v>
      </c>
      <c r="L4429" s="11">
        <v>0.2</v>
      </c>
      <c r="M4429" s="11"/>
      <c r="N4429" s="24"/>
      <c r="P4429" s="32"/>
      <c r="R4429">
        <v>1</v>
      </c>
      <c r="S4429">
        <v>1</v>
      </c>
      <c r="T4429" s="19"/>
      <c r="U4429" s="3">
        <v>353</v>
      </c>
      <c r="X4429" t="str">
        <f t="shared" si="276"/>
        <v/>
      </c>
      <c r="Z4429" t="str">
        <f t="shared" si="277"/>
        <v/>
      </c>
      <c r="AB4429" s="9"/>
      <c r="AC4429" t="s">
        <v>4786</v>
      </c>
      <c r="AD4429">
        <f t="shared" ref="AD4429:AD4460" si="278">COUNTIF(H4429,"*Fuji*")</f>
        <v>0</v>
      </c>
      <c r="AF4429" s="3"/>
      <c r="AG4429" t="s">
        <v>3145</v>
      </c>
      <c r="AH4429" s="9" t="s">
        <v>4925</v>
      </c>
    </row>
    <row r="4430" spans="1:34" ht="10.95" customHeight="1" outlineLevel="1" x14ac:dyDescent="0.25">
      <c r="A4430" t="s">
        <v>3143</v>
      </c>
      <c r="C4430" s="3" t="s">
        <v>12466</v>
      </c>
      <c r="D4430" s="3">
        <v>338</v>
      </c>
      <c r="E4430" s="9">
        <v>1981</v>
      </c>
      <c r="F4430" s="7" t="s">
        <v>4787</v>
      </c>
      <c r="G4430" s="7" t="s">
        <v>5401</v>
      </c>
      <c r="H4430" s="8" t="s">
        <v>3146</v>
      </c>
      <c r="I4430" s="8" t="s">
        <v>15059</v>
      </c>
      <c r="J4430" s="19">
        <v>2</v>
      </c>
      <c r="K4430" s="19" t="s">
        <v>7736</v>
      </c>
      <c r="L4430" s="11">
        <v>4.5</v>
      </c>
      <c r="M4430" s="11"/>
      <c r="N4430" s="24"/>
      <c r="P4430" s="32"/>
      <c r="T4430" s="19"/>
      <c r="U4430" s="3">
        <v>354</v>
      </c>
      <c r="X4430" t="str">
        <f t="shared" si="276"/>
        <v/>
      </c>
      <c r="Z4430" t="str">
        <f t="shared" si="277"/>
        <v/>
      </c>
      <c r="AB4430" s="9"/>
      <c r="AC4430" t="s">
        <v>3146</v>
      </c>
      <c r="AD4430">
        <f t="shared" si="278"/>
        <v>0</v>
      </c>
      <c r="AF4430" s="3"/>
      <c r="AG4430" t="s">
        <v>3145</v>
      </c>
      <c r="AH4430" s="9" t="s">
        <v>4925</v>
      </c>
    </row>
    <row r="4431" spans="1:34" ht="10.95" customHeight="1" outlineLevel="1" x14ac:dyDescent="0.25">
      <c r="A4431" t="s">
        <v>3143</v>
      </c>
      <c r="C4431" s="3" t="s">
        <v>12466</v>
      </c>
      <c r="D4431" s="3">
        <v>339</v>
      </c>
      <c r="E4431" s="9">
        <v>1981</v>
      </c>
      <c r="F4431" s="7" t="s">
        <v>5753</v>
      </c>
      <c r="G4431" s="7" t="s">
        <v>5401</v>
      </c>
      <c r="H4431" s="8" t="s">
        <v>1263</v>
      </c>
      <c r="I4431" s="8" t="s">
        <v>15060</v>
      </c>
      <c r="J4431" s="19">
        <v>5</v>
      </c>
      <c r="K4431" s="19" t="s">
        <v>7736</v>
      </c>
      <c r="L4431" s="11">
        <v>1.7</v>
      </c>
      <c r="M4431" s="11"/>
      <c r="N4431" s="24"/>
      <c r="P4431" s="32"/>
      <c r="T4431" s="19"/>
      <c r="U4431" s="3" t="s">
        <v>1454</v>
      </c>
      <c r="X4431" t="str">
        <f t="shared" si="276"/>
        <v/>
      </c>
      <c r="Z4431" t="str">
        <f t="shared" si="277"/>
        <v/>
      </c>
      <c r="AB4431" s="9"/>
      <c r="AC4431" t="s">
        <v>1263</v>
      </c>
      <c r="AD4431">
        <f t="shared" si="278"/>
        <v>0</v>
      </c>
      <c r="AF4431" s="3"/>
      <c r="AG4431" t="s">
        <v>3145</v>
      </c>
      <c r="AH4431" s="9" t="s">
        <v>4613</v>
      </c>
    </row>
    <row r="4432" spans="1:34" ht="10.95" customHeight="1" outlineLevel="1" x14ac:dyDescent="0.25">
      <c r="A4432" t="s">
        <v>3143</v>
      </c>
      <c r="C4432" s="3" t="s">
        <v>12466</v>
      </c>
      <c r="D4432" s="3">
        <v>357</v>
      </c>
      <c r="E4432" s="9">
        <v>1982</v>
      </c>
      <c r="F4432" s="7" t="s">
        <v>16288</v>
      </c>
      <c r="G4432" s="7" t="s">
        <v>12953</v>
      </c>
      <c r="H4432" s="8" t="s">
        <v>11716</v>
      </c>
      <c r="I4432" s="8" t="s">
        <v>16289</v>
      </c>
      <c r="J4432" s="19">
        <v>3</v>
      </c>
      <c r="K4432" s="19" t="s">
        <v>7736</v>
      </c>
      <c r="L4432" s="11">
        <v>3.5</v>
      </c>
      <c r="M4432" s="11"/>
      <c r="N4432" s="24"/>
      <c r="P4432" s="32"/>
      <c r="T4432" s="19"/>
      <c r="U4432" s="3"/>
      <c r="X4432" t="str">
        <f t="shared" si="276"/>
        <v/>
      </c>
      <c r="Z4432" t="str">
        <f t="shared" si="277"/>
        <v/>
      </c>
      <c r="AB4432" s="9"/>
      <c r="AC4432" t="s">
        <v>11716</v>
      </c>
      <c r="AD4432">
        <f t="shared" si="278"/>
        <v>0</v>
      </c>
      <c r="AF4432" s="3"/>
      <c r="AH4432" s="9"/>
    </row>
    <row r="4433" spans="1:34" ht="10.95" customHeight="1" outlineLevel="1" x14ac:dyDescent="0.25">
      <c r="A4433" t="s">
        <v>3143</v>
      </c>
      <c r="C4433" s="3" t="s">
        <v>12466</v>
      </c>
      <c r="D4433" s="3">
        <v>359</v>
      </c>
      <c r="E4433" s="9">
        <v>1982</v>
      </c>
      <c r="F4433" s="7" t="s">
        <v>5764</v>
      </c>
      <c r="G4433" s="7" t="s">
        <v>5401</v>
      </c>
      <c r="H4433" s="8" t="s">
        <v>1207</v>
      </c>
      <c r="I4433" s="8" t="s">
        <v>15059</v>
      </c>
      <c r="J4433" s="19">
        <v>5</v>
      </c>
      <c r="K4433" s="19" t="s">
        <v>7736</v>
      </c>
      <c r="L4433" s="11">
        <v>1.65</v>
      </c>
      <c r="M4433" s="11"/>
      <c r="N4433" s="24"/>
      <c r="P4433" s="32"/>
      <c r="T4433" s="19"/>
      <c r="U4433" s="3">
        <v>367</v>
      </c>
      <c r="X4433" t="str">
        <f t="shared" si="276"/>
        <v/>
      </c>
      <c r="Z4433" t="str">
        <f t="shared" si="277"/>
        <v/>
      </c>
      <c r="AB4433" s="9"/>
      <c r="AC4433" t="s">
        <v>1207</v>
      </c>
      <c r="AD4433">
        <f t="shared" si="278"/>
        <v>0</v>
      </c>
      <c r="AF4433" s="3"/>
      <c r="AG4433" t="s">
        <v>3145</v>
      </c>
      <c r="AH4433" s="9" t="s">
        <v>4613</v>
      </c>
    </row>
    <row r="4434" spans="1:34" ht="10.95" customHeight="1" outlineLevel="1" x14ac:dyDescent="0.25">
      <c r="A4434" t="s">
        <v>3143</v>
      </c>
      <c r="C4434" s="3" t="s">
        <v>12466</v>
      </c>
      <c r="D4434" s="3">
        <v>360</v>
      </c>
      <c r="E4434" s="9">
        <v>1982</v>
      </c>
      <c r="F4434" s="7" t="s">
        <v>4788</v>
      </c>
      <c r="G4434" s="7" t="s">
        <v>5401</v>
      </c>
      <c r="H4434" s="8" t="s">
        <v>4789</v>
      </c>
      <c r="I4434" s="8" t="s">
        <v>15059</v>
      </c>
      <c r="J4434" s="19">
        <v>2</v>
      </c>
      <c r="K4434" s="19" t="s">
        <v>7736</v>
      </c>
      <c r="L4434" s="11">
        <v>1.65</v>
      </c>
      <c r="M4434" s="11"/>
      <c r="N4434" s="24"/>
      <c r="P4434" s="32"/>
      <c r="T4434" s="19"/>
      <c r="U4434" s="3">
        <v>368</v>
      </c>
      <c r="X4434" t="str">
        <f t="shared" si="276"/>
        <v/>
      </c>
      <c r="Z4434" t="str">
        <f t="shared" si="277"/>
        <v/>
      </c>
      <c r="AB4434" s="9"/>
      <c r="AC4434" t="s">
        <v>4789</v>
      </c>
      <c r="AD4434">
        <f t="shared" si="278"/>
        <v>0</v>
      </c>
      <c r="AF4434" s="3"/>
      <c r="AG4434" t="s">
        <v>3145</v>
      </c>
      <c r="AH4434" s="9" t="s">
        <v>4613</v>
      </c>
    </row>
    <row r="4435" spans="1:34" ht="10.95" customHeight="1" outlineLevel="1" x14ac:dyDescent="0.25">
      <c r="A4435" t="s">
        <v>3143</v>
      </c>
      <c r="C4435" s="3" t="s">
        <v>12466</v>
      </c>
      <c r="D4435" s="3">
        <v>361</v>
      </c>
      <c r="E4435" s="9">
        <v>1982</v>
      </c>
      <c r="F4435" s="7" t="s">
        <v>4790</v>
      </c>
      <c r="G4435" s="7" t="s">
        <v>5401</v>
      </c>
      <c r="H4435" s="8" t="s">
        <v>1211</v>
      </c>
      <c r="I4435" s="8" t="s">
        <v>15059</v>
      </c>
      <c r="J4435" s="19">
        <v>2</v>
      </c>
      <c r="K4435" s="19" t="s">
        <v>7736</v>
      </c>
      <c r="L4435" s="11">
        <v>1.65</v>
      </c>
      <c r="M4435" s="11"/>
      <c r="N4435" s="24"/>
      <c r="P4435" s="32"/>
      <c r="T4435" s="19"/>
      <c r="U4435" s="3">
        <v>369</v>
      </c>
      <c r="X4435" t="str">
        <f t="shared" si="276"/>
        <v/>
      </c>
      <c r="Z4435" t="str">
        <f t="shared" si="277"/>
        <v/>
      </c>
      <c r="AB4435" s="9"/>
      <c r="AC4435" t="s">
        <v>1211</v>
      </c>
      <c r="AD4435">
        <f t="shared" si="278"/>
        <v>0</v>
      </c>
      <c r="AF4435" s="3"/>
      <c r="AG4435" t="s">
        <v>3145</v>
      </c>
      <c r="AH4435" s="9" t="s">
        <v>4613</v>
      </c>
    </row>
    <row r="4436" spans="1:34" ht="10.95" customHeight="1" outlineLevel="1" x14ac:dyDescent="0.25">
      <c r="A4436" t="s">
        <v>3143</v>
      </c>
      <c r="C4436" s="3" t="s">
        <v>12466</v>
      </c>
      <c r="D4436" s="3">
        <v>384</v>
      </c>
      <c r="E4436" s="9">
        <v>1983</v>
      </c>
      <c r="F4436" s="7" t="s">
        <v>5768</v>
      </c>
      <c r="G4436" s="7" t="s">
        <v>5401</v>
      </c>
      <c r="H4436" s="8" t="s">
        <v>3144</v>
      </c>
      <c r="I4436" s="8" t="s">
        <v>15061</v>
      </c>
      <c r="J4436" s="19">
        <v>5</v>
      </c>
      <c r="K4436" s="19" t="s">
        <v>7736</v>
      </c>
      <c r="L4436" s="11">
        <v>2</v>
      </c>
      <c r="M4436" s="11"/>
      <c r="N4436" s="24"/>
      <c r="P4436" s="32"/>
      <c r="T4436" s="19"/>
      <c r="U4436" s="3" t="s">
        <v>4167</v>
      </c>
      <c r="X4436" t="str">
        <f t="shared" si="276"/>
        <v/>
      </c>
      <c r="Z4436" t="str">
        <f t="shared" si="277"/>
        <v/>
      </c>
      <c r="AB4436" s="9"/>
      <c r="AC4436" t="s">
        <v>3144</v>
      </c>
      <c r="AD4436">
        <f t="shared" si="278"/>
        <v>0</v>
      </c>
      <c r="AF4436" s="3"/>
      <c r="AG4436" t="s">
        <v>3145</v>
      </c>
      <c r="AH4436" s="9" t="s">
        <v>4925</v>
      </c>
    </row>
    <row r="4437" spans="1:34" ht="10.95" customHeight="1" outlineLevel="1" collapsed="1" x14ac:dyDescent="0.25">
      <c r="A4437" t="s">
        <v>3143</v>
      </c>
      <c r="C4437" s="3" t="s">
        <v>12466</v>
      </c>
      <c r="D4437" s="3" t="s">
        <v>15062</v>
      </c>
      <c r="E4437" s="9">
        <v>1983</v>
      </c>
      <c r="F4437" s="7" t="s">
        <v>11467</v>
      </c>
      <c r="G4437" s="7" t="s">
        <v>5401</v>
      </c>
      <c r="H4437" s="8" t="s">
        <v>3144</v>
      </c>
      <c r="I4437" s="8" t="s">
        <v>15061</v>
      </c>
      <c r="J4437" s="19">
        <v>5</v>
      </c>
      <c r="K4437" s="19" t="s">
        <v>7738</v>
      </c>
      <c r="L4437" s="11"/>
      <c r="M4437" s="11"/>
      <c r="N4437" s="24"/>
      <c r="P4437" s="32"/>
      <c r="T4437" s="19"/>
      <c r="U4437" s="3" t="s">
        <v>1818</v>
      </c>
      <c r="X4437" t="str">
        <f t="shared" si="276"/>
        <v/>
      </c>
      <c r="Z4437">
        <f t="shared" si="277"/>
        <v>1</v>
      </c>
      <c r="AB4437" s="9"/>
      <c r="AC4437" t="s">
        <v>3144</v>
      </c>
      <c r="AD4437">
        <f t="shared" si="278"/>
        <v>0</v>
      </c>
      <c r="AF4437" s="3"/>
      <c r="AG4437" t="s">
        <v>3145</v>
      </c>
      <c r="AH4437" s="9" t="s">
        <v>4925</v>
      </c>
    </row>
    <row r="4438" spans="1:34" ht="10.95" customHeight="1" outlineLevel="1" x14ac:dyDescent="0.25">
      <c r="A4438" t="s">
        <v>3143</v>
      </c>
      <c r="C4438" s="3" t="s">
        <v>12466</v>
      </c>
      <c r="D4438" s="3">
        <v>385</v>
      </c>
      <c r="E4438" s="9">
        <v>1983</v>
      </c>
      <c r="F4438" s="7" t="s">
        <v>15064</v>
      </c>
      <c r="G4438" s="7" t="s">
        <v>5401</v>
      </c>
      <c r="H4438" s="8" t="s">
        <v>3450</v>
      </c>
      <c r="I4438" s="8" t="s">
        <v>15063</v>
      </c>
      <c r="J4438" s="19">
        <v>5</v>
      </c>
      <c r="K4438" s="19" t="s">
        <v>7738</v>
      </c>
      <c r="L4438" s="11"/>
      <c r="M4438" s="11"/>
      <c r="N4438" s="24"/>
      <c r="P4438" s="32"/>
      <c r="T4438" s="19"/>
      <c r="U4438" s="3" t="s">
        <v>1819</v>
      </c>
      <c r="X4438" t="str">
        <f t="shared" si="276"/>
        <v/>
      </c>
      <c r="Z4438">
        <f t="shared" si="277"/>
        <v>1</v>
      </c>
      <c r="AB4438" s="9"/>
      <c r="AC4438" t="s">
        <v>3450</v>
      </c>
      <c r="AD4438">
        <f t="shared" si="278"/>
        <v>0</v>
      </c>
      <c r="AF4438" s="3"/>
      <c r="AG4438" t="s">
        <v>3145</v>
      </c>
      <c r="AH4438" s="9" t="s">
        <v>4925</v>
      </c>
    </row>
    <row r="4439" spans="1:34" ht="10.95" customHeight="1" outlineLevel="1" x14ac:dyDescent="0.25">
      <c r="A4439" t="s">
        <v>3143</v>
      </c>
      <c r="C4439" s="3" t="s">
        <v>12466</v>
      </c>
      <c r="D4439" s="3">
        <v>394</v>
      </c>
      <c r="E4439" s="9">
        <v>1984</v>
      </c>
      <c r="F4439" s="7" t="s">
        <v>9196</v>
      </c>
      <c r="G4439" s="7" t="s">
        <v>5401</v>
      </c>
      <c r="H4439" s="8" t="s">
        <v>15066</v>
      </c>
      <c r="I4439" s="8" t="s">
        <v>15065</v>
      </c>
      <c r="J4439" s="19">
        <v>4</v>
      </c>
      <c r="K4439" s="19" t="s">
        <v>7736</v>
      </c>
      <c r="L4439" s="11">
        <v>1.65</v>
      </c>
      <c r="M4439" s="11"/>
      <c r="N4439" s="24"/>
      <c r="P4439" s="32"/>
      <c r="T4439" s="19"/>
      <c r="U4439" s="3"/>
      <c r="X4439" t="str">
        <f t="shared" si="276"/>
        <v/>
      </c>
      <c r="Z4439" t="str">
        <f t="shared" si="277"/>
        <v/>
      </c>
      <c r="AB4439" s="9"/>
      <c r="AC4439" t="s">
        <v>15066</v>
      </c>
      <c r="AD4439">
        <f t="shared" si="278"/>
        <v>0</v>
      </c>
      <c r="AF4439" s="3"/>
      <c r="AH4439" s="9"/>
    </row>
    <row r="4440" spans="1:34" ht="10.95" customHeight="1" outlineLevel="1" x14ac:dyDescent="0.25">
      <c r="A4440" t="s">
        <v>3143</v>
      </c>
      <c r="C4440" s="3" t="s">
        <v>12466</v>
      </c>
      <c r="D4440" s="3">
        <v>395</v>
      </c>
      <c r="E4440" s="9">
        <v>1984</v>
      </c>
      <c r="F4440" s="7" t="s">
        <v>680</v>
      </c>
      <c r="G4440" s="7" t="s">
        <v>5401</v>
      </c>
      <c r="H4440" s="8" t="s">
        <v>15066</v>
      </c>
      <c r="I4440" s="8" t="s">
        <v>15065</v>
      </c>
      <c r="J4440" s="19">
        <v>4</v>
      </c>
      <c r="K4440" s="19" t="s">
        <v>7736</v>
      </c>
      <c r="L4440" s="11">
        <v>1.65</v>
      </c>
      <c r="M4440" s="11"/>
      <c r="N4440" s="24"/>
      <c r="P4440" s="32"/>
      <c r="T4440" s="19"/>
      <c r="U4440" s="3"/>
      <c r="X4440" t="str">
        <f t="shared" si="276"/>
        <v/>
      </c>
      <c r="Z4440" t="str">
        <f t="shared" si="277"/>
        <v/>
      </c>
      <c r="AB4440" s="9"/>
      <c r="AC4440" t="s">
        <v>15066</v>
      </c>
      <c r="AD4440">
        <f t="shared" si="278"/>
        <v>0</v>
      </c>
      <c r="AF4440" s="3"/>
      <c r="AH4440" s="9"/>
    </row>
    <row r="4441" spans="1:34" ht="10.95" customHeight="1" outlineLevel="1" x14ac:dyDescent="0.25">
      <c r="A4441" t="s">
        <v>3143</v>
      </c>
      <c r="C4441" s="3" t="s">
        <v>12466</v>
      </c>
      <c r="D4441" s="3">
        <v>396</v>
      </c>
      <c r="E4441" s="9">
        <v>1984</v>
      </c>
      <c r="F4441" s="10" t="s">
        <v>22088</v>
      </c>
      <c r="G4441" s="7" t="s">
        <v>5401</v>
      </c>
      <c r="H4441" s="8" t="s">
        <v>15066</v>
      </c>
      <c r="I4441" s="8" t="s">
        <v>15065</v>
      </c>
      <c r="J4441" s="19">
        <v>4</v>
      </c>
      <c r="K4441" s="19" t="s">
        <v>7736</v>
      </c>
      <c r="L4441" s="11">
        <v>1.65</v>
      </c>
      <c r="M4441" s="11"/>
      <c r="N4441" s="24"/>
      <c r="P4441" s="32"/>
      <c r="T4441" s="19"/>
      <c r="U4441" s="3"/>
      <c r="X4441" t="str">
        <f t="shared" si="276"/>
        <v/>
      </c>
      <c r="Z4441" t="str">
        <f t="shared" si="277"/>
        <v/>
      </c>
      <c r="AB4441" s="9"/>
      <c r="AC4441" t="s">
        <v>15066</v>
      </c>
      <c r="AD4441">
        <f t="shared" si="278"/>
        <v>0</v>
      </c>
      <c r="AF4441" s="3"/>
      <c r="AH4441" s="9"/>
    </row>
    <row r="4442" spans="1:34" ht="10.95" customHeight="1" outlineLevel="1" x14ac:dyDescent="0.25">
      <c r="A4442" t="s">
        <v>3143</v>
      </c>
      <c r="C4442" s="3" t="s">
        <v>12466</v>
      </c>
      <c r="D4442" s="3">
        <v>397</v>
      </c>
      <c r="E4442" s="9">
        <v>1984</v>
      </c>
      <c r="F4442" s="7" t="s">
        <v>2769</v>
      </c>
      <c r="G4442" s="7" t="s">
        <v>5401</v>
      </c>
      <c r="H4442" s="8" t="s">
        <v>15047</v>
      </c>
      <c r="I4442" s="8" t="s">
        <v>15067</v>
      </c>
      <c r="J4442" s="19">
        <v>5</v>
      </c>
      <c r="K4442" s="19" t="s">
        <v>7736</v>
      </c>
      <c r="L4442" s="11">
        <v>1</v>
      </c>
      <c r="M4442" s="11"/>
      <c r="N4442" s="24"/>
      <c r="P4442" s="32"/>
      <c r="T4442" s="19"/>
      <c r="U4442" s="3"/>
      <c r="X4442" t="str">
        <f t="shared" si="276"/>
        <v/>
      </c>
      <c r="Z4442" t="str">
        <f t="shared" si="277"/>
        <v/>
      </c>
      <c r="AB4442" s="9"/>
      <c r="AC4442" t="s">
        <v>15047</v>
      </c>
      <c r="AD4442">
        <f t="shared" si="278"/>
        <v>0</v>
      </c>
      <c r="AF4442" s="3"/>
      <c r="AH4442" s="9"/>
    </row>
    <row r="4443" spans="1:34" ht="10.95" customHeight="1" outlineLevel="1" x14ac:dyDescent="0.25">
      <c r="A4443" t="s">
        <v>3143</v>
      </c>
      <c r="C4443" s="3" t="s">
        <v>12466</v>
      </c>
      <c r="D4443" s="3">
        <v>398</v>
      </c>
      <c r="E4443" s="9">
        <v>1984</v>
      </c>
      <c r="F4443" s="7" t="s">
        <v>9472</v>
      </c>
      <c r="G4443" s="7" t="s">
        <v>5401</v>
      </c>
      <c r="H4443" s="8" t="s">
        <v>15047</v>
      </c>
      <c r="I4443" s="8" t="s">
        <v>15067</v>
      </c>
      <c r="J4443" s="19">
        <v>5</v>
      </c>
      <c r="K4443" s="19" t="s">
        <v>7736</v>
      </c>
      <c r="L4443" s="11">
        <v>3.2</v>
      </c>
      <c r="M4443" s="11"/>
      <c r="N4443" s="24"/>
      <c r="P4443" s="32"/>
      <c r="T4443" s="19"/>
      <c r="U4443" s="3"/>
      <c r="X4443" t="str">
        <f t="shared" si="276"/>
        <v/>
      </c>
      <c r="Z4443">
        <f t="shared" si="277"/>
        <v>1</v>
      </c>
      <c r="AB4443" s="9"/>
      <c r="AC4443" t="s">
        <v>15047</v>
      </c>
      <c r="AD4443">
        <f t="shared" si="278"/>
        <v>0</v>
      </c>
      <c r="AF4443" s="3"/>
      <c r="AH4443" s="9"/>
    </row>
    <row r="4444" spans="1:34" ht="10.95" customHeight="1" outlineLevel="1" x14ac:dyDescent="0.25">
      <c r="A4444" t="s">
        <v>3143</v>
      </c>
      <c r="C4444" s="3" t="s">
        <v>12466</v>
      </c>
      <c r="D4444" s="3">
        <v>413</v>
      </c>
      <c r="E4444" s="9">
        <v>1984</v>
      </c>
      <c r="F4444" s="7" t="s">
        <v>4866</v>
      </c>
      <c r="G4444" s="7" t="s">
        <v>5401</v>
      </c>
      <c r="H4444" s="8" t="s">
        <v>15066</v>
      </c>
      <c r="I4444" s="8" t="s">
        <v>15068</v>
      </c>
      <c r="J4444" s="19">
        <v>4</v>
      </c>
      <c r="K4444" s="19" t="s">
        <v>7736</v>
      </c>
      <c r="L4444" s="11">
        <v>4.3</v>
      </c>
      <c r="M4444" s="11"/>
      <c r="N4444" s="24"/>
      <c r="P4444" s="32"/>
      <c r="T4444" s="19"/>
      <c r="U4444" s="3"/>
      <c r="X4444" t="str">
        <f t="shared" si="276"/>
        <v/>
      </c>
      <c r="Z4444" t="str">
        <f t="shared" si="277"/>
        <v/>
      </c>
      <c r="AB4444" s="9"/>
      <c r="AC4444" t="s">
        <v>15066</v>
      </c>
      <c r="AD4444">
        <f t="shared" si="278"/>
        <v>0</v>
      </c>
      <c r="AF4444" s="3"/>
      <c r="AH4444" s="9"/>
    </row>
    <row r="4445" spans="1:34" ht="10.95" customHeight="1" outlineLevel="1" x14ac:dyDescent="0.25">
      <c r="A4445" t="s">
        <v>3143</v>
      </c>
      <c r="C4445" s="3" t="s">
        <v>12466</v>
      </c>
      <c r="D4445" s="3">
        <v>430</v>
      </c>
      <c r="E4445" s="9">
        <v>1985</v>
      </c>
      <c r="F4445" s="7" t="s">
        <v>3128</v>
      </c>
      <c r="G4445" s="7" t="s">
        <v>5401</v>
      </c>
      <c r="H4445" s="8" t="s">
        <v>15066</v>
      </c>
      <c r="I4445" s="8" t="s">
        <v>15069</v>
      </c>
      <c r="J4445" s="19">
        <v>4</v>
      </c>
      <c r="K4445" s="19" t="s">
        <v>7738</v>
      </c>
      <c r="L4445" s="11"/>
      <c r="M4445" s="11"/>
      <c r="N4445" s="24"/>
      <c r="P4445" s="32"/>
      <c r="T4445" s="19"/>
      <c r="U4445" s="3"/>
      <c r="X4445" t="str">
        <f t="shared" si="276"/>
        <v/>
      </c>
      <c r="Z4445" t="str">
        <f t="shared" si="277"/>
        <v/>
      </c>
      <c r="AB4445" s="9"/>
      <c r="AC4445" t="s">
        <v>15066</v>
      </c>
      <c r="AD4445">
        <f t="shared" si="278"/>
        <v>0</v>
      </c>
      <c r="AF4445" s="3"/>
      <c r="AH4445" s="9"/>
    </row>
    <row r="4446" spans="1:34" ht="10.95" customHeight="1" outlineLevel="1" x14ac:dyDescent="0.25">
      <c r="A4446" t="s">
        <v>3143</v>
      </c>
      <c r="C4446" s="3" t="s">
        <v>12466</v>
      </c>
      <c r="D4446" s="3">
        <v>435</v>
      </c>
      <c r="E4446" s="9">
        <v>1985</v>
      </c>
      <c r="F4446" s="7" t="s">
        <v>3553</v>
      </c>
      <c r="G4446" s="7" t="s">
        <v>5401</v>
      </c>
      <c r="H4446" s="8" t="s">
        <v>3554</v>
      </c>
      <c r="I4446" s="8" t="s">
        <v>15070</v>
      </c>
      <c r="J4446" s="19">
        <v>5</v>
      </c>
      <c r="K4446" s="19" t="s">
        <v>7738</v>
      </c>
      <c r="L4446" s="11"/>
      <c r="M4446" s="11"/>
      <c r="N4446" s="24"/>
      <c r="P4446" s="32"/>
      <c r="T4446" s="19"/>
      <c r="U4446" s="3" t="s">
        <v>3552</v>
      </c>
      <c r="X4446" t="str">
        <f t="shared" si="276"/>
        <v/>
      </c>
      <c r="Z4446" t="str">
        <f t="shared" si="277"/>
        <v/>
      </c>
      <c r="AB4446" s="9"/>
      <c r="AC4446" t="s">
        <v>3554</v>
      </c>
      <c r="AD4446">
        <f t="shared" si="278"/>
        <v>0</v>
      </c>
      <c r="AF4446" s="3"/>
      <c r="AG4446" t="s">
        <v>3145</v>
      </c>
      <c r="AH4446" s="9" t="s">
        <v>4925</v>
      </c>
    </row>
    <row r="4447" spans="1:34" ht="10.95" customHeight="1" outlineLevel="1" x14ac:dyDescent="0.25">
      <c r="A4447" t="s">
        <v>3143</v>
      </c>
      <c r="C4447" s="3" t="s">
        <v>12466</v>
      </c>
      <c r="D4447" s="3">
        <v>436</v>
      </c>
      <c r="E4447" s="9">
        <v>1985</v>
      </c>
      <c r="F4447" s="7" t="s">
        <v>3556</v>
      </c>
      <c r="G4447" s="7" t="s">
        <v>5401</v>
      </c>
      <c r="H4447" s="8" t="s">
        <v>3554</v>
      </c>
      <c r="I4447" s="8" t="s">
        <v>15070</v>
      </c>
      <c r="J4447" s="19">
        <v>5</v>
      </c>
      <c r="K4447" s="19" t="s">
        <v>7738</v>
      </c>
      <c r="L4447" s="11"/>
      <c r="M4447" s="11"/>
      <c r="N4447" s="24"/>
      <c r="P4447" s="32"/>
      <c r="T4447" s="19"/>
      <c r="U4447" s="3" t="s">
        <v>3555</v>
      </c>
      <c r="X4447" t="str">
        <f t="shared" si="276"/>
        <v/>
      </c>
      <c r="Z4447" t="str">
        <f t="shared" si="277"/>
        <v/>
      </c>
      <c r="AB4447" s="9"/>
      <c r="AC4447" t="s">
        <v>3554</v>
      </c>
      <c r="AD4447">
        <f t="shared" si="278"/>
        <v>0</v>
      </c>
      <c r="AF4447" s="3"/>
      <c r="AG4447" t="s">
        <v>3145</v>
      </c>
      <c r="AH4447" s="9" t="s">
        <v>4925</v>
      </c>
    </row>
    <row r="4448" spans="1:34" ht="10.95" customHeight="1" outlineLevel="1" x14ac:dyDescent="0.25">
      <c r="A4448" t="s">
        <v>3143</v>
      </c>
      <c r="C4448" s="3" t="s">
        <v>12466</v>
      </c>
      <c r="D4448" s="3" t="s">
        <v>4065</v>
      </c>
      <c r="E4448" s="9">
        <v>1986</v>
      </c>
      <c r="F4448" s="7" t="s">
        <v>5697</v>
      </c>
      <c r="G4448" s="7" t="s">
        <v>5401</v>
      </c>
      <c r="H4448" s="8" t="s">
        <v>1212</v>
      </c>
      <c r="I4448" s="8"/>
      <c r="J4448" s="19">
        <v>3</v>
      </c>
      <c r="K4448" s="19" t="s">
        <v>7738</v>
      </c>
      <c r="L4448" s="11"/>
      <c r="M4448" s="11"/>
      <c r="N4448" s="24"/>
      <c r="P4448" s="32"/>
      <c r="T4448" s="19"/>
      <c r="U4448" s="3">
        <v>439</v>
      </c>
      <c r="X4448" t="str">
        <f t="shared" si="276"/>
        <v/>
      </c>
      <c r="Z4448" t="str">
        <f t="shared" si="277"/>
        <v/>
      </c>
      <c r="AB4448" s="9"/>
      <c r="AC4448" t="s">
        <v>1212</v>
      </c>
      <c r="AD4448">
        <f t="shared" si="278"/>
        <v>0</v>
      </c>
      <c r="AF4448" s="3"/>
      <c r="AG4448" t="s">
        <v>3145</v>
      </c>
      <c r="AH4448" s="9" t="s">
        <v>4613</v>
      </c>
    </row>
    <row r="4449" spans="1:34" ht="10.95" customHeight="1" outlineLevel="1" x14ac:dyDescent="0.25">
      <c r="A4449" t="s">
        <v>3143</v>
      </c>
      <c r="C4449" s="3" t="s">
        <v>12466</v>
      </c>
      <c r="D4449" s="3" t="s">
        <v>4065</v>
      </c>
      <c r="E4449" s="9">
        <v>1986</v>
      </c>
      <c r="F4449" s="7" t="s">
        <v>108</v>
      </c>
      <c r="G4449" s="7" t="s">
        <v>5401</v>
      </c>
      <c r="H4449" s="8" t="s">
        <v>1213</v>
      </c>
      <c r="I4449" s="8"/>
      <c r="J4449" s="19">
        <v>3</v>
      </c>
      <c r="K4449" s="19" t="s">
        <v>7738</v>
      </c>
      <c r="L4449" s="11"/>
      <c r="M4449" s="11"/>
      <c r="N4449" s="24"/>
      <c r="P4449" s="32"/>
      <c r="T4449" s="19"/>
      <c r="U4449" s="3">
        <v>440</v>
      </c>
      <c r="X4449" t="str">
        <f t="shared" si="276"/>
        <v/>
      </c>
      <c r="Z4449" t="str">
        <f t="shared" si="277"/>
        <v/>
      </c>
      <c r="AB4449" s="9"/>
      <c r="AC4449" t="s">
        <v>1213</v>
      </c>
      <c r="AD4449">
        <f t="shared" si="278"/>
        <v>0</v>
      </c>
      <c r="AF4449" s="3"/>
      <c r="AG4449" t="s">
        <v>3145</v>
      </c>
      <c r="AH4449" s="9" t="s">
        <v>4613</v>
      </c>
    </row>
    <row r="4450" spans="1:34" ht="10.95" customHeight="1" outlineLevel="1" x14ac:dyDescent="0.25">
      <c r="A4450" t="s">
        <v>3143</v>
      </c>
      <c r="C4450" s="3" t="s">
        <v>12466</v>
      </c>
      <c r="D4450" s="3" t="s">
        <v>4065</v>
      </c>
      <c r="E4450" s="9">
        <v>1986</v>
      </c>
      <c r="F4450" s="7" t="s">
        <v>5699</v>
      </c>
      <c r="G4450" s="7" t="s">
        <v>5401</v>
      </c>
      <c r="H4450" s="8" t="s">
        <v>1213</v>
      </c>
      <c r="I4450" s="8"/>
      <c r="J4450" s="19">
        <v>3</v>
      </c>
      <c r="K4450" s="19" t="s">
        <v>7738</v>
      </c>
      <c r="L4450" s="11"/>
      <c r="M4450" s="11"/>
      <c r="N4450" s="24"/>
      <c r="P4450" s="32"/>
      <c r="T4450" s="19"/>
      <c r="U4450" s="3">
        <v>442</v>
      </c>
      <c r="X4450" t="str">
        <f t="shared" si="276"/>
        <v/>
      </c>
      <c r="Z4450" t="str">
        <f t="shared" si="277"/>
        <v/>
      </c>
      <c r="AB4450" s="9"/>
      <c r="AC4450" t="s">
        <v>1213</v>
      </c>
      <c r="AD4450">
        <f t="shared" si="278"/>
        <v>0</v>
      </c>
      <c r="AF4450" s="3"/>
      <c r="AG4450" t="s">
        <v>3145</v>
      </c>
      <c r="AH4450" s="9" t="s">
        <v>4613</v>
      </c>
    </row>
    <row r="4451" spans="1:34" ht="10.95" customHeight="1" outlineLevel="1" x14ac:dyDescent="0.25">
      <c r="A4451" t="s">
        <v>3143</v>
      </c>
      <c r="C4451" s="3" t="s">
        <v>12466</v>
      </c>
      <c r="D4451" s="3" t="s">
        <v>4065</v>
      </c>
      <c r="E4451" s="9">
        <v>1986</v>
      </c>
      <c r="F4451" s="7" t="s">
        <v>3438</v>
      </c>
      <c r="G4451" s="7" t="s">
        <v>5401</v>
      </c>
      <c r="H4451" s="8" t="s">
        <v>1207</v>
      </c>
      <c r="I4451" s="8"/>
      <c r="J4451" s="19">
        <v>5</v>
      </c>
      <c r="K4451" s="19" t="s">
        <v>7738</v>
      </c>
      <c r="L4451" s="11"/>
      <c r="M4451" s="11"/>
      <c r="N4451" s="24"/>
      <c r="P4451" s="32"/>
      <c r="T4451" s="19"/>
      <c r="U4451" s="3">
        <v>443</v>
      </c>
      <c r="X4451" t="str">
        <f t="shared" si="276"/>
        <v/>
      </c>
      <c r="Z4451" t="str">
        <f t="shared" si="277"/>
        <v/>
      </c>
      <c r="AB4451" s="9"/>
      <c r="AC4451" t="s">
        <v>1207</v>
      </c>
      <c r="AD4451">
        <f t="shared" si="278"/>
        <v>0</v>
      </c>
      <c r="AF4451" s="3"/>
      <c r="AG4451" t="s">
        <v>3145</v>
      </c>
      <c r="AH4451" s="9" t="s">
        <v>4613</v>
      </c>
    </row>
    <row r="4452" spans="1:34" ht="10.95" customHeight="1" outlineLevel="1" x14ac:dyDescent="0.25">
      <c r="A4452" t="s">
        <v>3143</v>
      </c>
      <c r="C4452" s="3" t="s">
        <v>12466</v>
      </c>
      <c r="D4452" s="3" t="s">
        <v>4065</v>
      </c>
      <c r="E4452" s="9">
        <v>1986</v>
      </c>
      <c r="F4452" s="7" t="s">
        <v>1657</v>
      </c>
      <c r="G4452" s="7" t="s">
        <v>5459</v>
      </c>
      <c r="H4452" s="8" t="s">
        <v>3146</v>
      </c>
      <c r="I4452" s="8"/>
      <c r="J4452" s="19">
        <v>3</v>
      </c>
      <c r="K4452" s="19" t="s">
        <v>7738</v>
      </c>
      <c r="L4452" s="11"/>
      <c r="M4452" s="11"/>
      <c r="N4452" s="24"/>
      <c r="P4452" s="32"/>
      <c r="T4452" s="19"/>
      <c r="U4452" s="3" t="s">
        <v>2776</v>
      </c>
      <c r="X4452" t="str">
        <f t="shared" si="276"/>
        <v/>
      </c>
      <c r="Z4452" t="str">
        <f t="shared" si="277"/>
        <v/>
      </c>
      <c r="AB4452" s="9"/>
      <c r="AC4452" t="s">
        <v>3146</v>
      </c>
      <c r="AD4452">
        <f t="shared" si="278"/>
        <v>0</v>
      </c>
      <c r="AF4452" s="3"/>
      <c r="AG4452" t="s">
        <v>3145</v>
      </c>
      <c r="AH4452" s="9" t="s">
        <v>4925</v>
      </c>
    </row>
    <row r="4453" spans="1:34" ht="10.95" customHeight="1" outlineLevel="1" x14ac:dyDescent="0.25">
      <c r="A4453" t="s">
        <v>3143</v>
      </c>
      <c r="C4453" s="3" t="s">
        <v>12466</v>
      </c>
      <c r="D4453" s="3">
        <v>456</v>
      </c>
      <c r="E4453" s="9">
        <v>1986</v>
      </c>
      <c r="F4453" s="7" t="s">
        <v>2256</v>
      </c>
      <c r="G4453" s="7" t="s">
        <v>3558</v>
      </c>
      <c r="H4453" s="8" t="s">
        <v>3559</v>
      </c>
      <c r="I4453" s="8" t="s">
        <v>10985</v>
      </c>
      <c r="J4453" s="19">
        <v>5</v>
      </c>
      <c r="K4453" s="19" t="s">
        <v>7738</v>
      </c>
      <c r="L4453" s="11"/>
      <c r="M4453" s="11"/>
      <c r="N4453" s="24"/>
      <c r="P4453" s="32"/>
      <c r="T4453" s="19"/>
      <c r="U4453" s="3" t="s">
        <v>3557</v>
      </c>
      <c r="X4453" t="str">
        <f t="shared" si="276"/>
        <v/>
      </c>
      <c r="Z4453" t="str">
        <f t="shared" si="277"/>
        <v/>
      </c>
      <c r="AB4453" s="9"/>
      <c r="AC4453" t="s">
        <v>3559</v>
      </c>
      <c r="AD4453">
        <f t="shared" si="278"/>
        <v>0</v>
      </c>
      <c r="AF4453" s="3"/>
      <c r="AG4453" t="s">
        <v>3145</v>
      </c>
      <c r="AH4453" s="9" t="s">
        <v>4925</v>
      </c>
    </row>
    <row r="4454" spans="1:34" ht="10.95" customHeight="1" outlineLevel="1" x14ac:dyDescent="0.25">
      <c r="A4454" t="s">
        <v>3143</v>
      </c>
      <c r="C4454" s="3" t="s">
        <v>12466</v>
      </c>
      <c r="D4454" s="3">
        <v>460</v>
      </c>
      <c r="E4454" s="9">
        <v>1986</v>
      </c>
      <c r="F4454" s="7" t="s">
        <v>4866</v>
      </c>
      <c r="G4454" s="7" t="s">
        <v>5401</v>
      </c>
      <c r="H4454" s="8" t="s">
        <v>4867</v>
      </c>
      <c r="I4454" s="8" t="s">
        <v>15071</v>
      </c>
      <c r="J4454" s="19">
        <v>6</v>
      </c>
      <c r="K4454" s="19" t="s">
        <v>7736</v>
      </c>
      <c r="L4454" s="11">
        <v>2.8</v>
      </c>
      <c r="M4454" s="11"/>
      <c r="N4454" s="24"/>
      <c r="P4454" s="32"/>
      <c r="T4454" s="19"/>
      <c r="U4454" s="3" t="s">
        <v>3838</v>
      </c>
      <c r="X4454" t="str">
        <f t="shared" si="276"/>
        <v/>
      </c>
      <c r="Z4454" t="str">
        <f t="shared" si="277"/>
        <v/>
      </c>
      <c r="AB4454" s="9"/>
      <c r="AC4454" t="s">
        <v>4867</v>
      </c>
      <c r="AD4454">
        <f t="shared" si="278"/>
        <v>0</v>
      </c>
      <c r="AF4454" s="3"/>
      <c r="AG4454" t="s">
        <v>3145</v>
      </c>
      <c r="AH4454" s="9" t="s">
        <v>4925</v>
      </c>
    </row>
    <row r="4455" spans="1:34" ht="10.95" customHeight="1" outlineLevel="1" x14ac:dyDescent="0.25">
      <c r="A4455" t="s">
        <v>3143</v>
      </c>
      <c r="C4455" s="3" t="s">
        <v>12466</v>
      </c>
      <c r="D4455" s="3">
        <v>461</v>
      </c>
      <c r="E4455" s="9">
        <v>1986</v>
      </c>
      <c r="F4455" s="7" t="s">
        <v>21632</v>
      </c>
      <c r="G4455" s="7" t="s">
        <v>5401</v>
      </c>
      <c r="H4455" s="8" t="s">
        <v>4867</v>
      </c>
      <c r="I4455" s="8" t="s">
        <v>15072</v>
      </c>
      <c r="J4455" s="19">
        <v>6</v>
      </c>
      <c r="K4455" s="19" t="s">
        <v>7738</v>
      </c>
      <c r="L4455" s="11"/>
      <c r="M4455" s="11"/>
      <c r="N4455" s="24"/>
      <c r="P4455" s="32"/>
      <c r="T4455" s="19"/>
      <c r="U4455" s="3" t="s">
        <v>4868</v>
      </c>
      <c r="X4455" t="str">
        <f t="shared" si="276"/>
        <v/>
      </c>
      <c r="Z4455">
        <f t="shared" si="277"/>
        <v>1</v>
      </c>
      <c r="AB4455" s="9"/>
      <c r="AC4455" t="s">
        <v>4867</v>
      </c>
      <c r="AD4455">
        <f t="shared" si="278"/>
        <v>0</v>
      </c>
      <c r="AF4455" s="3"/>
      <c r="AG4455" t="s">
        <v>3145</v>
      </c>
      <c r="AH4455" s="9" t="s">
        <v>4925</v>
      </c>
    </row>
    <row r="4456" spans="1:34" ht="10.95" customHeight="1" outlineLevel="1" x14ac:dyDescent="0.25">
      <c r="A4456" t="s">
        <v>3143</v>
      </c>
      <c r="C4456" s="3" t="s">
        <v>12466</v>
      </c>
      <c r="D4456" s="3" t="s">
        <v>4065</v>
      </c>
      <c r="E4456" s="9">
        <v>1987</v>
      </c>
      <c r="F4456" s="7" t="s">
        <v>1208</v>
      </c>
      <c r="G4456" s="7" t="s">
        <v>5401</v>
      </c>
      <c r="H4456" s="8" t="s">
        <v>1214</v>
      </c>
      <c r="I4456" s="8"/>
      <c r="J4456" s="19">
        <v>3</v>
      </c>
      <c r="K4456" s="19" t="s">
        <v>7738</v>
      </c>
      <c r="L4456" s="11"/>
      <c r="M4456" s="11"/>
      <c r="N4456" s="24"/>
      <c r="P4456" s="32"/>
      <c r="T4456" s="19"/>
      <c r="U4456" s="3">
        <v>441</v>
      </c>
      <c r="X4456" t="str">
        <f t="shared" si="276"/>
        <v/>
      </c>
      <c r="Z4456" t="str">
        <f t="shared" si="277"/>
        <v/>
      </c>
      <c r="AB4456" s="9"/>
      <c r="AC4456" t="s">
        <v>1214</v>
      </c>
      <c r="AD4456">
        <f t="shared" si="278"/>
        <v>0</v>
      </c>
      <c r="AF4456" s="3"/>
      <c r="AG4456" t="s">
        <v>3145</v>
      </c>
      <c r="AH4456" s="9" t="s">
        <v>4613</v>
      </c>
    </row>
    <row r="4457" spans="1:34" ht="10.95" customHeight="1" outlineLevel="1" x14ac:dyDescent="0.25">
      <c r="A4457" t="s">
        <v>3143</v>
      </c>
      <c r="C4457" s="3" t="s">
        <v>12466</v>
      </c>
      <c r="D4457" s="3">
        <v>493</v>
      </c>
      <c r="E4457" s="9">
        <v>1987</v>
      </c>
      <c r="F4457" s="7" t="s">
        <v>6102</v>
      </c>
      <c r="G4457" s="7" t="s">
        <v>5401</v>
      </c>
      <c r="H4457" s="8" t="s">
        <v>6101</v>
      </c>
      <c r="I4457" s="8" t="s">
        <v>15074</v>
      </c>
      <c r="J4457" s="19">
        <v>5</v>
      </c>
      <c r="K4457" s="19" t="s">
        <v>7738</v>
      </c>
      <c r="L4457" s="11"/>
      <c r="M4457" s="11"/>
      <c r="N4457" s="24"/>
      <c r="P4457" s="32"/>
      <c r="T4457" s="19"/>
      <c r="U4457" s="3">
        <v>471</v>
      </c>
      <c r="X4457" t="str">
        <f t="shared" si="276"/>
        <v/>
      </c>
      <c r="Z4457" t="str">
        <f t="shared" si="277"/>
        <v/>
      </c>
      <c r="AB4457" s="9"/>
      <c r="AC4457" t="s">
        <v>6101</v>
      </c>
      <c r="AD4457">
        <f t="shared" si="278"/>
        <v>0</v>
      </c>
      <c r="AF4457" s="3"/>
      <c r="AG4457" t="s">
        <v>3145</v>
      </c>
      <c r="AH4457" s="9" t="s">
        <v>4925</v>
      </c>
    </row>
    <row r="4458" spans="1:34" ht="10.95" customHeight="1" outlineLevel="1" x14ac:dyDescent="0.25">
      <c r="A4458" t="s">
        <v>3143</v>
      </c>
      <c r="C4458" s="3" t="s">
        <v>12466</v>
      </c>
      <c r="D4458" s="3">
        <v>481</v>
      </c>
      <c r="E4458" s="9">
        <v>1987</v>
      </c>
      <c r="F4458" s="7" t="s">
        <v>1264</v>
      </c>
      <c r="G4458" s="7" t="s">
        <v>5401</v>
      </c>
      <c r="H4458" s="8" t="s">
        <v>1265</v>
      </c>
      <c r="I4458" s="8" t="s">
        <v>15073</v>
      </c>
      <c r="J4458" s="19">
        <v>6</v>
      </c>
      <c r="K4458" s="19" t="s">
        <v>7738</v>
      </c>
      <c r="L4458" s="11"/>
      <c r="M4458" s="11"/>
      <c r="N4458" s="24"/>
      <c r="P4458" s="32"/>
      <c r="T4458" s="19"/>
      <c r="U4458" s="3" t="s">
        <v>1455</v>
      </c>
      <c r="X4458" t="str">
        <f t="shared" si="276"/>
        <v/>
      </c>
      <c r="Z4458" t="str">
        <f t="shared" si="277"/>
        <v/>
      </c>
      <c r="AB4458" s="9"/>
      <c r="AC4458" t="s">
        <v>1265</v>
      </c>
      <c r="AD4458">
        <f t="shared" si="278"/>
        <v>0</v>
      </c>
      <c r="AF4458" s="3"/>
      <c r="AG4458" t="s">
        <v>3145</v>
      </c>
      <c r="AH4458" s="9" t="s">
        <v>4925</v>
      </c>
    </row>
    <row r="4459" spans="1:34" ht="10.95" customHeight="1" outlineLevel="1" x14ac:dyDescent="0.25">
      <c r="A4459" t="s">
        <v>3143</v>
      </c>
      <c r="C4459" s="3" t="s">
        <v>12466</v>
      </c>
      <c r="D4459" s="3">
        <v>482</v>
      </c>
      <c r="E4459" s="9">
        <v>1987</v>
      </c>
      <c r="F4459" s="7" t="s">
        <v>1266</v>
      </c>
      <c r="G4459" s="7" t="s">
        <v>5401</v>
      </c>
      <c r="H4459" s="8" t="s">
        <v>1265</v>
      </c>
      <c r="I4459" s="8" t="s">
        <v>15073</v>
      </c>
      <c r="J4459" s="19">
        <v>6</v>
      </c>
      <c r="K4459" s="19" t="s">
        <v>7738</v>
      </c>
      <c r="L4459" s="11"/>
      <c r="M4459" s="11"/>
      <c r="N4459" s="24"/>
      <c r="P4459" s="32"/>
      <c r="T4459" s="19"/>
      <c r="U4459" s="3" t="s">
        <v>1456</v>
      </c>
      <c r="X4459" t="str">
        <f t="shared" si="276"/>
        <v/>
      </c>
      <c r="Z4459" t="str">
        <f t="shared" si="277"/>
        <v/>
      </c>
      <c r="AB4459" s="9"/>
      <c r="AC4459" t="s">
        <v>1265</v>
      </c>
      <c r="AD4459">
        <f t="shared" si="278"/>
        <v>0</v>
      </c>
      <c r="AF4459" s="3"/>
      <c r="AG4459" t="s">
        <v>3145</v>
      </c>
      <c r="AH4459" s="9" t="s">
        <v>4925</v>
      </c>
    </row>
    <row r="4460" spans="1:34" ht="10.95" customHeight="1" outlineLevel="1" x14ac:dyDescent="0.25">
      <c r="A4460" t="s">
        <v>3143</v>
      </c>
      <c r="C4460" s="3" t="s">
        <v>12466</v>
      </c>
      <c r="D4460" s="3" t="s">
        <v>4065</v>
      </c>
      <c r="E4460" s="9">
        <v>1988</v>
      </c>
      <c r="F4460" s="7" t="s">
        <v>1657</v>
      </c>
      <c r="G4460" s="7" t="s">
        <v>5458</v>
      </c>
      <c r="H4460" s="8" t="s">
        <v>3146</v>
      </c>
      <c r="I4460" s="8"/>
      <c r="J4460" s="19">
        <v>3</v>
      </c>
      <c r="K4460" s="19" t="s">
        <v>7738</v>
      </c>
      <c r="L4460" s="11"/>
      <c r="M4460" s="11"/>
      <c r="N4460" s="24"/>
      <c r="P4460" s="32"/>
      <c r="T4460" s="19"/>
      <c r="U4460" s="3">
        <v>438</v>
      </c>
      <c r="X4460" t="str">
        <f t="shared" si="276"/>
        <v/>
      </c>
      <c r="Z4460" t="str">
        <f t="shared" si="277"/>
        <v/>
      </c>
      <c r="AB4460" s="9"/>
      <c r="AC4460" t="s">
        <v>3146</v>
      </c>
      <c r="AD4460">
        <f t="shared" si="278"/>
        <v>0</v>
      </c>
      <c r="AF4460" s="3"/>
      <c r="AG4460" t="s">
        <v>3145</v>
      </c>
      <c r="AH4460" s="9" t="s">
        <v>4613</v>
      </c>
    </row>
    <row r="4461" spans="1:34" ht="10.95" customHeight="1" outlineLevel="1" x14ac:dyDescent="0.25">
      <c r="A4461" t="s">
        <v>3143</v>
      </c>
      <c r="C4461" s="3" t="s">
        <v>12466</v>
      </c>
      <c r="D4461" s="3">
        <v>520</v>
      </c>
      <c r="E4461" s="9">
        <v>1988</v>
      </c>
      <c r="F4461" s="7" t="s">
        <v>2769</v>
      </c>
      <c r="G4461" s="7" t="s">
        <v>5401</v>
      </c>
      <c r="H4461" s="8" t="s">
        <v>15075</v>
      </c>
      <c r="I4461" s="8" t="s">
        <v>15076</v>
      </c>
      <c r="J4461" s="19">
        <v>3</v>
      </c>
      <c r="K4461" s="19" t="s">
        <v>7736</v>
      </c>
      <c r="L4461" s="11">
        <v>2.2999999999999998</v>
      </c>
      <c r="M4461" s="11"/>
      <c r="N4461" s="24"/>
      <c r="P4461" s="32"/>
      <c r="T4461" s="19"/>
      <c r="U4461" s="3"/>
      <c r="X4461" t="str">
        <f t="shared" si="276"/>
        <v/>
      </c>
      <c r="Z4461" t="str">
        <f t="shared" si="277"/>
        <v/>
      </c>
      <c r="AB4461" s="9"/>
      <c r="AC4461" t="s">
        <v>15075</v>
      </c>
      <c r="AD4461">
        <f t="shared" ref="AD4461:AD4492" si="279">COUNTIF(H4461,"*Fuji*")</f>
        <v>0</v>
      </c>
      <c r="AF4461" s="3"/>
      <c r="AH4461" s="9"/>
    </row>
    <row r="4462" spans="1:34" ht="10.95" customHeight="1" outlineLevel="1" x14ac:dyDescent="0.25">
      <c r="A4462" t="s">
        <v>3143</v>
      </c>
      <c r="C4462" s="3" t="s">
        <v>12466</v>
      </c>
      <c r="D4462" s="3">
        <v>521</v>
      </c>
      <c r="E4462" s="9">
        <v>1988</v>
      </c>
      <c r="F4462" s="7" t="s">
        <v>3539</v>
      </c>
      <c r="G4462" s="7" t="s">
        <v>5401</v>
      </c>
      <c r="H4462" s="8" t="s">
        <v>15075</v>
      </c>
      <c r="I4462" s="8" t="s">
        <v>15076</v>
      </c>
      <c r="J4462" s="19">
        <v>3</v>
      </c>
      <c r="K4462" s="19" t="s">
        <v>7736</v>
      </c>
      <c r="L4462" s="11">
        <v>4</v>
      </c>
      <c r="M4462" s="11"/>
      <c r="N4462" s="24"/>
      <c r="P4462" s="32"/>
      <c r="S4462">
        <v>1</v>
      </c>
      <c r="T4462" s="19"/>
      <c r="U4462" s="3"/>
      <c r="X4462" t="str">
        <f t="shared" si="276"/>
        <v/>
      </c>
      <c r="Z4462" t="str">
        <f t="shared" si="277"/>
        <v/>
      </c>
      <c r="AB4462" s="9"/>
      <c r="AC4462" t="s">
        <v>15075</v>
      </c>
      <c r="AD4462">
        <f t="shared" si="279"/>
        <v>0</v>
      </c>
      <c r="AF4462" s="3"/>
      <c r="AH4462" s="9"/>
    </row>
    <row r="4463" spans="1:34" ht="10.95" customHeight="1" outlineLevel="1" x14ac:dyDescent="0.25">
      <c r="A4463" t="s">
        <v>3143</v>
      </c>
      <c r="C4463" s="3" t="s">
        <v>12466</v>
      </c>
      <c r="D4463" s="3">
        <v>556</v>
      </c>
      <c r="E4463" s="9">
        <v>1990</v>
      </c>
      <c r="F4463" s="7" t="s">
        <v>5590</v>
      </c>
      <c r="G4463" s="7" t="s">
        <v>4464</v>
      </c>
      <c r="H4463" s="8" t="s">
        <v>5591</v>
      </c>
      <c r="I4463" s="8" t="s">
        <v>15077</v>
      </c>
      <c r="J4463" s="19">
        <v>6</v>
      </c>
      <c r="K4463" s="19" t="s">
        <v>7738</v>
      </c>
      <c r="L4463" s="11"/>
      <c r="M4463" s="11"/>
      <c r="N4463" s="24"/>
      <c r="P4463" s="32"/>
      <c r="T4463" s="19"/>
      <c r="U4463" s="3">
        <v>534</v>
      </c>
      <c r="X4463" t="str">
        <f t="shared" si="276"/>
        <v/>
      </c>
      <c r="Z4463" t="str">
        <f t="shared" si="277"/>
        <v/>
      </c>
      <c r="AB4463" s="9"/>
      <c r="AC4463" t="s">
        <v>5591</v>
      </c>
      <c r="AD4463">
        <f t="shared" si="279"/>
        <v>0</v>
      </c>
      <c r="AF4463" s="3"/>
      <c r="AG4463" t="s">
        <v>1663</v>
      </c>
      <c r="AH4463" s="9" t="s">
        <v>4925</v>
      </c>
    </row>
    <row r="4464" spans="1:34" ht="10.95" customHeight="1" outlineLevel="1" x14ac:dyDescent="0.25">
      <c r="A4464" t="s">
        <v>3143</v>
      </c>
      <c r="C4464" s="3" t="s">
        <v>12466</v>
      </c>
      <c r="D4464" s="3">
        <v>557</v>
      </c>
      <c r="E4464" s="9">
        <v>1990</v>
      </c>
      <c r="F4464" s="7" t="s">
        <v>5592</v>
      </c>
      <c r="G4464" s="7" t="s">
        <v>5593</v>
      </c>
      <c r="H4464" s="8" t="s">
        <v>5597</v>
      </c>
      <c r="I4464" s="8" t="s">
        <v>15077</v>
      </c>
      <c r="J4464" s="19">
        <v>6</v>
      </c>
      <c r="K4464" s="19" t="s">
        <v>7738</v>
      </c>
      <c r="L4464" s="11"/>
      <c r="M4464" s="11"/>
      <c r="N4464" s="24"/>
      <c r="P4464" s="32"/>
      <c r="T4464" s="19"/>
      <c r="U4464" s="3">
        <v>535</v>
      </c>
      <c r="X4464" t="str">
        <f t="shared" si="276"/>
        <v/>
      </c>
      <c r="Z4464" t="str">
        <f t="shared" si="277"/>
        <v/>
      </c>
      <c r="AB4464" s="9"/>
      <c r="AC4464" t="s">
        <v>5597</v>
      </c>
      <c r="AD4464">
        <f t="shared" si="279"/>
        <v>0</v>
      </c>
      <c r="AF4464" s="3"/>
      <c r="AG4464" t="s">
        <v>2364</v>
      </c>
      <c r="AH4464" s="9" t="s">
        <v>4623</v>
      </c>
    </row>
    <row r="4465" spans="1:34" ht="10.95" customHeight="1" outlineLevel="1" x14ac:dyDescent="0.25">
      <c r="A4465" t="s">
        <v>3143</v>
      </c>
      <c r="C4465" s="3" t="s">
        <v>12466</v>
      </c>
      <c r="D4465" s="3">
        <v>559</v>
      </c>
      <c r="E4465" s="9">
        <v>1990</v>
      </c>
      <c r="F4465" s="7" t="s">
        <v>3324</v>
      </c>
      <c r="G4465" s="7" t="s">
        <v>3316</v>
      </c>
      <c r="H4465" s="8" t="s">
        <v>5599</v>
      </c>
      <c r="I4465" s="8" t="s">
        <v>15077</v>
      </c>
      <c r="J4465" s="19">
        <v>6</v>
      </c>
      <c r="K4465" s="19" t="s">
        <v>7738</v>
      </c>
      <c r="L4465" s="11"/>
      <c r="M4465" s="11"/>
      <c r="N4465" s="24"/>
      <c r="P4465" s="32"/>
      <c r="T4465" s="19"/>
      <c r="U4465" s="3">
        <v>537</v>
      </c>
      <c r="X4465" t="str">
        <f t="shared" si="276"/>
        <v/>
      </c>
      <c r="Z4465" t="str">
        <f t="shared" si="277"/>
        <v/>
      </c>
      <c r="AB4465" s="9"/>
      <c r="AC4465" t="s">
        <v>5599</v>
      </c>
      <c r="AD4465">
        <f t="shared" si="279"/>
        <v>0</v>
      </c>
      <c r="AF4465" s="3"/>
      <c r="AG4465" t="s">
        <v>3145</v>
      </c>
      <c r="AH4465" s="9" t="s">
        <v>4613</v>
      </c>
    </row>
    <row r="4466" spans="1:34" ht="10.95" customHeight="1" outlineLevel="1" x14ac:dyDescent="0.25">
      <c r="A4466" t="s">
        <v>3143</v>
      </c>
      <c r="C4466" s="3" t="s">
        <v>12466</v>
      </c>
      <c r="D4466" s="3">
        <v>565</v>
      </c>
      <c r="E4466" s="9">
        <v>1990</v>
      </c>
      <c r="F4466" s="7" t="s">
        <v>2255</v>
      </c>
      <c r="G4466" s="7" t="s">
        <v>5401</v>
      </c>
      <c r="H4466" s="8" t="s">
        <v>6104</v>
      </c>
      <c r="I4466" s="8" t="s">
        <v>15078</v>
      </c>
      <c r="J4466" s="19">
        <v>6</v>
      </c>
      <c r="K4466" s="19" t="s">
        <v>7738</v>
      </c>
      <c r="L4466" s="11"/>
      <c r="M4466" s="11"/>
      <c r="N4466" s="24"/>
      <c r="P4466" s="32"/>
      <c r="T4466" s="19"/>
      <c r="U4466" s="3">
        <v>544</v>
      </c>
      <c r="X4466" t="str">
        <f t="shared" si="276"/>
        <v/>
      </c>
      <c r="Z4466" t="str">
        <f t="shared" si="277"/>
        <v/>
      </c>
      <c r="AB4466" s="9"/>
      <c r="AC4466" t="s">
        <v>6104</v>
      </c>
      <c r="AD4466">
        <f t="shared" si="279"/>
        <v>0</v>
      </c>
      <c r="AF4466" s="3"/>
      <c r="AG4466" t="s">
        <v>3145</v>
      </c>
      <c r="AH4466" s="9" t="s">
        <v>4925</v>
      </c>
    </row>
    <row r="4467" spans="1:34" ht="10.95" customHeight="1" outlineLevel="1" x14ac:dyDescent="0.25">
      <c r="A4467" t="s">
        <v>3143</v>
      </c>
      <c r="C4467" s="3" t="s">
        <v>12466</v>
      </c>
      <c r="D4467" s="3">
        <v>566</v>
      </c>
      <c r="E4467" s="9">
        <v>1990</v>
      </c>
      <c r="F4467" s="7" t="s">
        <v>6103</v>
      </c>
      <c r="G4467" s="7" t="s">
        <v>5401</v>
      </c>
      <c r="H4467" s="8" t="s">
        <v>6104</v>
      </c>
      <c r="I4467" s="8" t="s">
        <v>15078</v>
      </c>
      <c r="J4467" s="19">
        <v>6</v>
      </c>
      <c r="K4467" s="19" t="s">
        <v>7738</v>
      </c>
      <c r="L4467" s="11"/>
      <c r="M4467" s="11"/>
      <c r="N4467" s="24"/>
      <c r="P4467" s="32"/>
      <c r="T4467" s="19"/>
      <c r="U4467" s="3">
        <v>545</v>
      </c>
      <c r="X4467" t="str">
        <f t="shared" si="276"/>
        <v/>
      </c>
      <c r="Z4467" t="str">
        <f t="shared" si="277"/>
        <v/>
      </c>
      <c r="AB4467" s="9"/>
      <c r="AC4467" t="s">
        <v>6104</v>
      </c>
      <c r="AD4467">
        <f t="shared" si="279"/>
        <v>0</v>
      </c>
      <c r="AF4467" s="3"/>
      <c r="AG4467" t="s">
        <v>3145</v>
      </c>
      <c r="AH4467" s="9" t="s">
        <v>4925</v>
      </c>
    </row>
    <row r="4468" spans="1:34" ht="10.95" customHeight="1" outlineLevel="1" x14ac:dyDescent="0.25">
      <c r="A4468" t="s">
        <v>3143</v>
      </c>
      <c r="C4468" s="3" t="s">
        <v>12466</v>
      </c>
      <c r="D4468" s="3">
        <v>578</v>
      </c>
      <c r="E4468" s="9">
        <v>1991</v>
      </c>
      <c r="F4468" s="7" t="s">
        <v>16285</v>
      </c>
      <c r="G4468" s="7" t="s">
        <v>12953</v>
      </c>
      <c r="H4468" s="8" t="s">
        <v>16286</v>
      </c>
      <c r="I4468" s="8" t="s">
        <v>16287</v>
      </c>
      <c r="J4468" s="19">
        <v>3</v>
      </c>
      <c r="K4468" s="19" t="s">
        <v>7736</v>
      </c>
      <c r="L4468" s="11">
        <v>3</v>
      </c>
      <c r="M4468" s="11"/>
      <c r="N4468" s="24"/>
      <c r="P4468" s="32"/>
      <c r="T4468" s="19"/>
      <c r="U4468" s="3"/>
      <c r="X4468" t="str">
        <f t="shared" si="276"/>
        <v/>
      </c>
      <c r="Z4468" t="str">
        <f t="shared" si="277"/>
        <v/>
      </c>
      <c r="AB4468" s="9"/>
      <c r="AC4468" t="s">
        <v>16286</v>
      </c>
      <c r="AD4468">
        <f t="shared" si="279"/>
        <v>0</v>
      </c>
      <c r="AF4468" s="3"/>
      <c r="AH4468" s="9"/>
    </row>
    <row r="4469" spans="1:34" ht="10.95" customHeight="1" outlineLevel="1" x14ac:dyDescent="0.25">
      <c r="A4469" t="s">
        <v>3143</v>
      </c>
      <c r="C4469" s="3" t="s">
        <v>12466</v>
      </c>
      <c r="D4469" s="3">
        <v>582</v>
      </c>
      <c r="E4469" s="9">
        <v>1991</v>
      </c>
      <c r="F4469" s="7" t="s">
        <v>3079</v>
      </c>
      <c r="G4469" s="7" t="s">
        <v>5401</v>
      </c>
      <c r="H4469" s="8" t="s">
        <v>3546</v>
      </c>
      <c r="I4469" s="8" t="s">
        <v>15077</v>
      </c>
      <c r="J4469" s="19">
        <v>4</v>
      </c>
      <c r="K4469" s="19" t="s">
        <v>7738</v>
      </c>
      <c r="L4469" s="11"/>
      <c r="M4469" s="11"/>
      <c r="N4469" s="24"/>
      <c r="P4469" s="32"/>
      <c r="T4469" s="19"/>
      <c r="U4469" s="3">
        <v>560</v>
      </c>
      <c r="X4469" t="str">
        <f t="shared" si="276"/>
        <v/>
      </c>
      <c r="Z4469" t="str">
        <f t="shared" si="277"/>
        <v/>
      </c>
      <c r="AB4469" s="9"/>
      <c r="AC4469" t="s">
        <v>3546</v>
      </c>
      <c r="AD4469">
        <f t="shared" si="279"/>
        <v>0</v>
      </c>
      <c r="AF4469" s="3"/>
      <c r="AG4469" t="s">
        <v>2364</v>
      </c>
      <c r="AH4469" s="9" t="s">
        <v>4623</v>
      </c>
    </row>
    <row r="4470" spans="1:34" ht="10.95" customHeight="1" outlineLevel="1" x14ac:dyDescent="0.25">
      <c r="A4470" t="s">
        <v>3143</v>
      </c>
      <c r="C4470" s="3" t="s">
        <v>12466</v>
      </c>
      <c r="D4470" s="3">
        <v>583</v>
      </c>
      <c r="E4470" s="9">
        <v>1991</v>
      </c>
      <c r="F4470" s="7" t="s">
        <v>6105</v>
      </c>
      <c r="G4470" s="7" t="s">
        <v>5401</v>
      </c>
      <c r="H4470" s="8" t="s">
        <v>3547</v>
      </c>
      <c r="I4470" s="8" t="s">
        <v>15077</v>
      </c>
      <c r="J4470" s="19">
        <v>5</v>
      </c>
      <c r="K4470" s="19" t="s">
        <v>7738</v>
      </c>
      <c r="L4470" s="11"/>
      <c r="M4470" s="11"/>
      <c r="N4470" s="24"/>
      <c r="P4470" s="32"/>
      <c r="T4470" s="19"/>
      <c r="U4470" s="3">
        <v>561</v>
      </c>
      <c r="X4470" t="str">
        <f t="shared" si="276"/>
        <v/>
      </c>
      <c r="Z4470" t="str">
        <f t="shared" si="277"/>
        <v/>
      </c>
      <c r="AB4470" s="9"/>
      <c r="AC4470" t="s">
        <v>3547</v>
      </c>
      <c r="AD4470">
        <f t="shared" si="279"/>
        <v>0</v>
      </c>
      <c r="AF4470" s="3"/>
      <c r="AG4470" t="s">
        <v>1663</v>
      </c>
      <c r="AH4470" s="9" t="s">
        <v>4925</v>
      </c>
    </row>
    <row r="4471" spans="1:34" ht="10.95" customHeight="1" outlineLevel="1" x14ac:dyDescent="0.25">
      <c r="A4471" t="s">
        <v>3143</v>
      </c>
      <c r="C4471" s="3" t="s">
        <v>12466</v>
      </c>
      <c r="D4471" s="3">
        <v>584</v>
      </c>
      <c r="E4471" s="9">
        <v>1991</v>
      </c>
      <c r="F4471" s="7" t="s">
        <v>1157</v>
      </c>
      <c r="G4471" s="7" t="s">
        <v>5401</v>
      </c>
      <c r="H4471" s="8" t="s">
        <v>3147</v>
      </c>
      <c r="I4471" s="8" t="s">
        <v>15077</v>
      </c>
      <c r="J4471" s="19">
        <v>5</v>
      </c>
      <c r="K4471" s="19" t="s">
        <v>7738</v>
      </c>
      <c r="L4471" s="11"/>
      <c r="M4471" s="11"/>
      <c r="N4471" s="24"/>
      <c r="P4471" s="32"/>
      <c r="T4471" s="19"/>
      <c r="U4471" s="3">
        <v>562</v>
      </c>
      <c r="X4471" t="str">
        <f t="shared" si="276"/>
        <v/>
      </c>
      <c r="Z4471" t="str">
        <f t="shared" si="277"/>
        <v/>
      </c>
      <c r="AB4471" s="9"/>
      <c r="AC4471" t="s">
        <v>3147</v>
      </c>
      <c r="AD4471">
        <f t="shared" si="279"/>
        <v>0</v>
      </c>
      <c r="AF4471" s="3"/>
      <c r="AG4471" t="s">
        <v>6460</v>
      </c>
      <c r="AH4471" s="9" t="s">
        <v>4925</v>
      </c>
    </row>
    <row r="4472" spans="1:34" ht="10.95" customHeight="1" outlineLevel="1" x14ac:dyDescent="0.25">
      <c r="A4472" t="s">
        <v>3143</v>
      </c>
      <c r="C4472" s="3" t="s">
        <v>12466</v>
      </c>
      <c r="D4472" s="3">
        <v>593</v>
      </c>
      <c r="E4472" s="9">
        <v>1991</v>
      </c>
      <c r="F4472" s="7" t="s">
        <v>3445</v>
      </c>
      <c r="G4472" s="7" t="s">
        <v>5401</v>
      </c>
      <c r="H4472" s="8" t="s">
        <v>1056</v>
      </c>
      <c r="I4472" s="8" t="s">
        <v>15079</v>
      </c>
      <c r="J4472" s="19">
        <v>5</v>
      </c>
      <c r="K4472" s="19" t="s">
        <v>7736</v>
      </c>
      <c r="L4472" s="11">
        <v>2</v>
      </c>
      <c r="M4472" s="11"/>
      <c r="N4472" s="24"/>
      <c r="P4472" s="32"/>
      <c r="T4472" s="19"/>
      <c r="U4472" s="3">
        <v>571</v>
      </c>
      <c r="X4472" t="str">
        <f t="shared" si="276"/>
        <v/>
      </c>
      <c r="Z4472" t="str">
        <f t="shared" si="277"/>
        <v/>
      </c>
      <c r="AB4472" s="9"/>
      <c r="AC4472" t="s">
        <v>1056</v>
      </c>
      <c r="AD4472">
        <f t="shared" si="279"/>
        <v>0</v>
      </c>
      <c r="AF4472" s="3"/>
      <c r="AG4472" t="s">
        <v>3145</v>
      </c>
      <c r="AH4472" s="9" t="s">
        <v>4613</v>
      </c>
    </row>
    <row r="4473" spans="1:34" ht="10.95" customHeight="1" outlineLevel="1" x14ac:dyDescent="0.25">
      <c r="A4473" t="s">
        <v>3143</v>
      </c>
      <c r="C4473" s="3" t="s">
        <v>12466</v>
      </c>
      <c r="D4473" s="3">
        <v>597</v>
      </c>
      <c r="E4473" s="9">
        <v>1991</v>
      </c>
      <c r="F4473" s="7" t="s">
        <v>405</v>
      </c>
      <c r="G4473" s="7" t="s">
        <v>5401</v>
      </c>
      <c r="H4473" s="8" t="s">
        <v>3144</v>
      </c>
      <c r="I4473" s="8" t="s">
        <v>15080</v>
      </c>
      <c r="J4473" s="19">
        <v>5</v>
      </c>
      <c r="K4473" s="19" t="s">
        <v>7738</v>
      </c>
      <c r="L4473" s="11"/>
      <c r="M4473" s="11"/>
      <c r="N4473" s="24"/>
      <c r="P4473" s="32"/>
      <c r="T4473" s="19"/>
      <c r="U4473" s="3">
        <v>575</v>
      </c>
      <c r="X4473" t="str">
        <f t="shared" si="276"/>
        <v/>
      </c>
      <c r="Z4473" t="str">
        <f t="shared" si="277"/>
        <v/>
      </c>
      <c r="AB4473" s="9"/>
      <c r="AC4473" t="s">
        <v>3144</v>
      </c>
      <c r="AD4473">
        <f t="shared" si="279"/>
        <v>0</v>
      </c>
      <c r="AF4473" s="3"/>
      <c r="AG4473" t="s">
        <v>3145</v>
      </c>
      <c r="AH4473" s="9" t="s">
        <v>4925</v>
      </c>
    </row>
    <row r="4474" spans="1:34" ht="10.95" customHeight="1" outlineLevel="1" x14ac:dyDescent="0.25">
      <c r="A4474" t="s">
        <v>3143</v>
      </c>
      <c r="C4474" s="3" t="s">
        <v>12466</v>
      </c>
      <c r="D4474" s="3" t="s">
        <v>4065</v>
      </c>
      <c r="E4474" s="9">
        <v>1991</v>
      </c>
      <c r="F4474" s="7" t="s">
        <v>1657</v>
      </c>
      <c r="G4474" s="7" t="s">
        <v>6100</v>
      </c>
      <c r="H4474" s="8" t="s">
        <v>3146</v>
      </c>
      <c r="I4474" s="8"/>
      <c r="J4474" s="19">
        <v>3</v>
      </c>
      <c r="K4474" s="19" t="s">
        <v>7738</v>
      </c>
      <c r="L4474" s="11"/>
      <c r="M4474" s="11"/>
      <c r="N4474" s="24"/>
      <c r="P4474" s="32"/>
      <c r="T4474" s="19"/>
      <c r="U4474" s="3" t="s">
        <v>5457</v>
      </c>
      <c r="X4474" t="str">
        <f t="shared" si="276"/>
        <v/>
      </c>
      <c r="Z4474" t="str">
        <f t="shared" si="277"/>
        <v/>
      </c>
      <c r="AB4474" s="9"/>
      <c r="AC4474" t="s">
        <v>3146</v>
      </c>
      <c r="AD4474">
        <f t="shared" si="279"/>
        <v>0</v>
      </c>
      <c r="AF4474" s="3"/>
      <c r="AG4474" t="s">
        <v>3145</v>
      </c>
      <c r="AH4474" s="9" t="s">
        <v>4925</v>
      </c>
    </row>
    <row r="4475" spans="1:34" ht="10.95" customHeight="1" outlineLevel="1" collapsed="1" x14ac:dyDescent="0.25">
      <c r="A4475" t="s">
        <v>3143</v>
      </c>
      <c r="C4475" s="3" t="s">
        <v>12466</v>
      </c>
      <c r="D4475" s="3">
        <v>603</v>
      </c>
      <c r="E4475" s="9">
        <v>1992</v>
      </c>
      <c r="F4475" s="7" t="s">
        <v>1657</v>
      </c>
      <c r="G4475" s="7" t="s">
        <v>5401</v>
      </c>
      <c r="H4475" s="8" t="s">
        <v>3144</v>
      </c>
      <c r="I4475" s="8" t="s">
        <v>15081</v>
      </c>
      <c r="J4475" s="19">
        <v>3</v>
      </c>
      <c r="K4475" s="19" t="s">
        <v>7736</v>
      </c>
      <c r="L4475" s="11">
        <v>2</v>
      </c>
      <c r="M4475" s="11"/>
      <c r="N4475" s="24"/>
      <c r="P4475" s="32"/>
      <c r="T4475" s="19"/>
      <c r="U4475" s="3">
        <v>581</v>
      </c>
      <c r="X4475" t="str">
        <f t="shared" si="276"/>
        <v/>
      </c>
      <c r="Z4475" t="str">
        <f t="shared" si="277"/>
        <v/>
      </c>
      <c r="AB4475" s="9"/>
      <c r="AC4475" t="s">
        <v>3144</v>
      </c>
      <c r="AD4475">
        <f t="shared" si="279"/>
        <v>0</v>
      </c>
      <c r="AF4475" s="3"/>
      <c r="AG4475" t="s">
        <v>3145</v>
      </c>
      <c r="AH4475" s="9" t="s">
        <v>4613</v>
      </c>
    </row>
    <row r="4476" spans="1:34" ht="10.95" customHeight="1" outlineLevel="1" x14ac:dyDescent="0.25">
      <c r="A4476" t="s">
        <v>3143</v>
      </c>
      <c r="C4476" s="3" t="s">
        <v>12466</v>
      </c>
      <c r="D4476" s="3">
        <v>609</v>
      </c>
      <c r="E4476" s="9">
        <v>1992</v>
      </c>
      <c r="F4476" s="7" t="s">
        <v>5598</v>
      </c>
      <c r="G4476" s="7" t="s">
        <v>5401</v>
      </c>
      <c r="H4476" s="8" t="s">
        <v>5599</v>
      </c>
      <c r="I4476" s="8" t="s">
        <v>15082</v>
      </c>
      <c r="J4476" s="19">
        <v>1</v>
      </c>
      <c r="K4476" s="19" t="s">
        <v>7736</v>
      </c>
      <c r="L4476" s="11">
        <v>2</v>
      </c>
      <c r="M4476" s="11"/>
      <c r="N4476" s="24"/>
      <c r="P4476" s="32"/>
      <c r="T4476" s="19"/>
      <c r="U4476" s="3">
        <v>587</v>
      </c>
      <c r="X4476" t="str">
        <f t="shared" si="276"/>
        <v/>
      </c>
      <c r="Z4476" t="str">
        <f t="shared" si="277"/>
        <v/>
      </c>
      <c r="AB4476" s="9"/>
      <c r="AC4476" t="s">
        <v>5599</v>
      </c>
      <c r="AD4476">
        <f t="shared" si="279"/>
        <v>0</v>
      </c>
      <c r="AF4476" s="3"/>
      <c r="AG4476" t="s">
        <v>3145</v>
      </c>
      <c r="AH4476" s="9" t="s">
        <v>4925</v>
      </c>
    </row>
    <row r="4477" spans="1:34" ht="10.95" customHeight="1" outlineLevel="1" x14ac:dyDescent="0.25">
      <c r="A4477" t="s">
        <v>3143</v>
      </c>
      <c r="C4477" s="3" t="s">
        <v>12466</v>
      </c>
      <c r="D4477" s="3">
        <v>610</v>
      </c>
      <c r="E4477" s="9">
        <v>1992</v>
      </c>
      <c r="F4477" s="7" t="s">
        <v>5600</v>
      </c>
      <c r="G4477" s="7" t="s">
        <v>5401</v>
      </c>
      <c r="H4477" s="8" t="s">
        <v>5601</v>
      </c>
      <c r="I4477" s="8" t="s">
        <v>15082</v>
      </c>
      <c r="J4477" s="19">
        <v>2</v>
      </c>
      <c r="K4477" s="19" t="s">
        <v>7736</v>
      </c>
      <c r="L4477" s="11">
        <v>2</v>
      </c>
      <c r="M4477" s="11"/>
      <c r="N4477" s="24"/>
      <c r="P4477" s="32"/>
      <c r="T4477" s="19"/>
      <c r="U4477" s="3">
        <v>588</v>
      </c>
      <c r="X4477" t="str">
        <f t="shared" si="276"/>
        <v/>
      </c>
      <c r="Z4477" t="str">
        <f t="shared" si="277"/>
        <v/>
      </c>
      <c r="AB4477" s="9"/>
      <c r="AC4477" t="s">
        <v>5601</v>
      </c>
      <c r="AD4477">
        <f t="shared" si="279"/>
        <v>0</v>
      </c>
      <c r="AF4477" s="3"/>
      <c r="AG4477" t="s">
        <v>3145</v>
      </c>
      <c r="AH4477" s="9" t="s">
        <v>4925</v>
      </c>
    </row>
    <row r="4478" spans="1:34" ht="10.95" customHeight="1" outlineLevel="1" x14ac:dyDescent="0.25">
      <c r="A4478" t="s">
        <v>3143</v>
      </c>
      <c r="C4478" s="3" t="s">
        <v>12466</v>
      </c>
      <c r="D4478" s="3">
        <v>611</v>
      </c>
      <c r="E4478" s="9">
        <v>1992</v>
      </c>
      <c r="F4478" s="7" t="s">
        <v>5602</v>
      </c>
      <c r="G4478" s="7" t="s">
        <v>5401</v>
      </c>
      <c r="H4478" s="8" t="s">
        <v>3146</v>
      </c>
      <c r="I4478" s="8" t="s">
        <v>15082</v>
      </c>
      <c r="J4478" s="19">
        <v>2</v>
      </c>
      <c r="K4478" s="19" t="s">
        <v>7736</v>
      </c>
      <c r="L4478" s="11">
        <v>2</v>
      </c>
      <c r="M4478" s="11"/>
      <c r="N4478" s="24"/>
      <c r="P4478" s="32"/>
      <c r="T4478" s="19"/>
      <c r="U4478" s="3">
        <v>589</v>
      </c>
      <c r="X4478" t="str">
        <f t="shared" si="276"/>
        <v/>
      </c>
      <c r="Z4478" t="str">
        <f t="shared" si="277"/>
        <v/>
      </c>
      <c r="AB4478" s="9"/>
      <c r="AC4478" t="s">
        <v>3146</v>
      </c>
      <c r="AD4478">
        <f t="shared" si="279"/>
        <v>0</v>
      </c>
      <c r="AF4478" s="3"/>
      <c r="AG4478" t="s">
        <v>3145</v>
      </c>
      <c r="AH4478" s="9" t="s">
        <v>4925</v>
      </c>
    </row>
    <row r="4479" spans="1:34" ht="10.95" customHeight="1" outlineLevel="1" x14ac:dyDescent="0.25">
      <c r="A4479" t="s">
        <v>3143</v>
      </c>
      <c r="C4479" s="3" t="s">
        <v>12466</v>
      </c>
      <c r="D4479" s="3">
        <v>626</v>
      </c>
      <c r="E4479" s="9">
        <v>1992</v>
      </c>
      <c r="F4479" s="7" t="s">
        <v>1859</v>
      </c>
      <c r="G4479" s="7" t="s">
        <v>5401</v>
      </c>
      <c r="H4479" s="8" t="s">
        <v>15083</v>
      </c>
      <c r="I4479" s="8" t="s">
        <v>15084</v>
      </c>
      <c r="J4479" s="19">
        <v>5</v>
      </c>
      <c r="K4479" s="19" t="s">
        <v>7738</v>
      </c>
      <c r="L4479" s="11"/>
      <c r="M4479" s="11"/>
      <c r="N4479" s="24"/>
      <c r="P4479" s="32"/>
      <c r="T4479" s="19"/>
      <c r="U4479" s="3"/>
      <c r="X4479" t="str">
        <f t="shared" si="276"/>
        <v/>
      </c>
      <c r="Z4479" t="str">
        <f t="shared" si="277"/>
        <v/>
      </c>
      <c r="AB4479" s="9"/>
      <c r="AC4479" t="s">
        <v>15083</v>
      </c>
      <c r="AD4479">
        <f t="shared" si="279"/>
        <v>0</v>
      </c>
      <c r="AF4479" s="3"/>
      <c r="AH4479" s="9"/>
    </row>
    <row r="4480" spans="1:34" ht="10.95" customHeight="1" outlineLevel="1" x14ac:dyDescent="0.25">
      <c r="A4480" t="s">
        <v>3143</v>
      </c>
      <c r="C4480" s="3" t="s">
        <v>12466</v>
      </c>
      <c r="D4480" s="3">
        <v>637</v>
      </c>
      <c r="E4480" s="9">
        <v>1993</v>
      </c>
      <c r="F4480" s="7" t="s">
        <v>1237</v>
      </c>
      <c r="G4480" s="7" t="s">
        <v>5401</v>
      </c>
      <c r="H4480" s="8" t="s">
        <v>1057</v>
      </c>
      <c r="I4480" s="8" t="s">
        <v>15085</v>
      </c>
      <c r="J4480" s="19">
        <v>3</v>
      </c>
      <c r="K4480" s="19" t="s">
        <v>7736</v>
      </c>
      <c r="L4480" s="11">
        <v>6.5</v>
      </c>
      <c r="M4480" s="11"/>
      <c r="N4480" s="24"/>
      <c r="P4480" s="32"/>
      <c r="T4480" s="19"/>
      <c r="U4480" s="3">
        <v>615</v>
      </c>
      <c r="X4480" t="str">
        <f t="shared" si="276"/>
        <v/>
      </c>
      <c r="Z4480" t="str">
        <f t="shared" si="277"/>
        <v/>
      </c>
      <c r="AB4480" s="9"/>
      <c r="AC4480" t="s">
        <v>1057</v>
      </c>
      <c r="AD4480">
        <f t="shared" si="279"/>
        <v>0</v>
      </c>
      <c r="AF4480" s="3"/>
      <c r="AG4480" t="s">
        <v>3145</v>
      </c>
      <c r="AH4480" s="9" t="s">
        <v>4925</v>
      </c>
    </row>
    <row r="4481" spans="1:34" ht="10.95" customHeight="1" outlineLevel="1" x14ac:dyDescent="0.25">
      <c r="A4481" t="s">
        <v>3143</v>
      </c>
      <c r="C4481" s="3" t="s">
        <v>12466</v>
      </c>
      <c r="D4481" s="3">
        <v>644</v>
      </c>
      <c r="E4481" s="9">
        <v>1993</v>
      </c>
      <c r="F4481" s="7" t="s">
        <v>1151</v>
      </c>
      <c r="G4481" s="7" t="s">
        <v>1152</v>
      </c>
      <c r="H4481" s="8" t="s">
        <v>1153</v>
      </c>
      <c r="I4481" s="8" t="s">
        <v>15086</v>
      </c>
      <c r="J4481" s="19">
        <v>4</v>
      </c>
      <c r="K4481" s="19" t="s">
        <v>7736</v>
      </c>
      <c r="L4481" s="11">
        <v>4</v>
      </c>
      <c r="M4481" s="11"/>
      <c r="N4481" s="24"/>
      <c r="P4481" s="32"/>
      <c r="T4481" s="19"/>
      <c r="U4481" s="3">
        <v>622</v>
      </c>
      <c r="X4481" t="str">
        <f t="shared" si="276"/>
        <v/>
      </c>
      <c r="Z4481" t="str">
        <f t="shared" si="277"/>
        <v/>
      </c>
      <c r="AB4481" s="9"/>
      <c r="AC4481" t="s">
        <v>1153</v>
      </c>
      <c r="AD4481">
        <f t="shared" si="279"/>
        <v>0</v>
      </c>
      <c r="AF4481" s="3"/>
      <c r="AG4481" t="s">
        <v>3357</v>
      </c>
      <c r="AH4481" s="9" t="s">
        <v>4925</v>
      </c>
    </row>
    <row r="4482" spans="1:34" ht="10.95" customHeight="1" outlineLevel="1" x14ac:dyDescent="0.25">
      <c r="A4482" t="s">
        <v>3143</v>
      </c>
      <c r="C4482" s="3" t="s">
        <v>12466</v>
      </c>
      <c r="D4482" s="3">
        <v>645</v>
      </c>
      <c r="E4482" s="9">
        <v>1993</v>
      </c>
      <c r="F4482" s="7" t="s">
        <v>5598</v>
      </c>
      <c r="G4482" s="7" t="s">
        <v>5401</v>
      </c>
      <c r="H4482" s="8" t="s">
        <v>3144</v>
      </c>
      <c r="I4482" s="8" t="s">
        <v>15087</v>
      </c>
      <c r="J4482" s="19">
        <v>5</v>
      </c>
      <c r="K4482" s="19" t="s">
        <v>7738</v>
      </c>
      <c r="L4482" s="11"/>
      <c r="M4482" s="11"/>
      <c r="N4482" s="24"/>
      <c r="P4482" s="32"/>
      <c r="T4482" s="19"/>
      <c r="U4482" s="3">
        <v>623</v>
      </c>
      <c r="X4482" t="str">
        <f t="shared" ref="X4482:X4545" si="280">IF(COUNTIF(F4482,"*fdc*"),1,"")</f>
        <v/>
      </c>
      <c r="Z4482" t="str">
        <f t="shared" ref="Z4482:Z4545" si="281">IF(COUNTIF(F4482,"*s/s*"),1,"")</f>
        <v/>
      </c>
      <c r="AB4482" s="9"/>
      <c r="AC4482" t="s">
        <v>3144</v>
      </c>
      <c r="AD4482">
        <f t="shared" si="279"/>
        <v>0</v>
      </c>
      <c r="AF4482" s="3"/>
      <c r="AG4482" t="s">
        <v>3145</v>
      </c>
      <c r="AH4482" s="9" t="s">
        <v>4613</v>
      </c>
    </row>
    <row r="4483" spans="1:34" ht="10.95" customHeight="1" outlineLevel="1" x14ac:dyDescent="0.25">
      <c r="A4483" t="s">
        <v>3143</v>
      </c>
      <c r="C4483" s="3" t="s">
        <v>12466</v>
      </c>
      <c r="D4483" s="3">
        <v>665</v>
      </c>
      <c r="E4483" s="9">
        <v>1994</v>
      </c>
      <c r="F4483" s="7" t="s">
        <v>15088</v>
      </c>
      <c r="G4483" s="7" t="s">
        <v>5401</v>
      </c>
      <c r="H4483" s="8" t="s">
        <v>15089</v>
      </c>
      <c r="I4483" s="8" t="s">
        <v>15090</v>
      </c>
      <c r="J4483" s="19">
        <v>5</v>
      </c>
      <c r="K4483" s="19" t="s">
        <v>7738</v>
      </c>
      <c r="L4483" s="11"/>
      <c r="M4483" s="11"/>
      <c r="N4483" s="24"/>
      <c r="P4483" s="32"/>
      <c r="T4483" s="19"/>
      <c r="U4483" s="3"/>
      <c r="X4483" t="str">
        <f t="shared" si="280"/>
        <v/>
      </c>
      <c r="Z4483" t="str">
        <f t="shared" si="281"/>
        <v/>
      </c>
      <c r="AB4483" s="9"/>
      <c r="AC4483" t="s">
        <v>15089</v>
      </c>
      <c r="AD4483">
        <f t="shared" si="279"/>
        <v>0</v>
      </c>
      <c r="AF4483" s="3"/>
      <c r="AH4483" s="9"/>
    </row>
    <row r="4484" spans="1:34" ht="10.95" customHeight="1" outlineLevel="1" x14ac:dyDescent="0.25">
      <c r="A4484" t="s">
        <v>3143</v>
      </c>
      <c r="C4484" s="3" t="s">
        <v>12466</v>
      </c>
      <c r="D4484" s="3" t="s">
        <v>18766</v>
      </c>
      <c r="E4484" s="9">
        <v>1994</v>
      </c>
      <c r="F4484" s="7" t="s">
        <v>3483</v>
      </c>
      <c r="G4484" s="7" t="s">
        <v>5401</v>
      </c>
      <c r="H4484" s="8" t="s">
        <v>15091</v>
      </c>
      <c r="I4484" s="8" t="s">
        <v>15092</v>
      </c>
      <c r="J4484" s="19">
        <v>3</v>
      </c>
      <c r="K4484" s="19" t="s">
        <v>7738</v>
      </c>
      <c r="L4484" s="11"/>
      <c r="M4484" s="11"/>
      <c r="N4484" s="24"/>
      <c r="P4484" s="32"/>
      <c r="T4484" s="19"/>
      <c r="U4484" s="3"/>
      <c r="X4484" t="str">
        <f t="shared" si="280"/>
        <v/>
      </c>
      <c r="Z4484" t="str">
        <f t="shared" si="281"/>
        <v/>
      </c>
      <c r="AB4484" s="9"/>
      <c r="AC4484" t="s">
        <v>15091</v>
      </c>
      <c r="AD4484">
        <f t="shared" si="279"/>
        <v>0</v>
      </c>
      <c r="AF4484" s="3"/>
      <c r="AH4484" s="9"/>
    </row>
    <row r="4485" spans="1:34" ht="10.95" customHeight="1" outlineLevel="1" x14ac:dyDescent="0.25">
      <c r="A4485" t="s">
        <v>3143</v>
      </c>
      <c r="C4485" s="3" t="s">
        <v>12466</v>
      </c>
      <c r="D4485" s="3">
        <v>673</v>
      </c>
      <c r="E4485" s="9">
        <v>1994</v>
      </c>
      <c r="F4485" s="7" t="s">
        <v>1157</v>
      </c>
      <c r="G4485" s="7" t="s">
        <v>5401</v>
      </c>
      <c r="H4485" s="8" t="s">
        <v>15091</v>
      </c>
      <c r="I4485" s="8" t="s">
        <v>15092</v>
      </c>
      <c r="J4485" s="19">
        <v>3</v>
      </c>
      <c r="K4485" s="19" t="s">
        <v>7738</v>
      </c>
      <c r="L4485" s="11"/>
      <c r="M4485" s="11"/>
      <c r="N4485" s="24"/>
      <c r="P4485" s="32"/>
      <c r="T4485" s="19"/>
      <c r="U4485" s="3"/>
      <c r="X4485" t="str">
        <f t="shared" si="280"/>
        <v/>
      </c>
      <c r="Z4485" t="str">
        <f t="shared" si="281"/>
        <v/>
      </c>
      <c r="AB4485" s="9"/>
      <c r="AC4485" t="s">
        <v>15091</v>
      </c>
      <c r="AD4485">
        <f t="shared" si="279"/>
        <v>0</v>
      </c>
      <c r="AF4485" s="3"/>
      <c r="AH4485" s="9"/>
    </row>
    <row r="4486" spans="1:34" ht="10.95" customHeight="1" outlineLevel="1" x14ac:dyDescent="0.25">
      <c r="A4486" t="s">
        <v>3143</v>
      </c>
      <c r="C4486" s="3" t="s">
        <v>12466</v>
      </c>
      <c r="D4486" s="3">
        <v>678</v>
      </c>
      <c r="E4486" s="9">
        <v>1995</v>
      </c>
      <c r="F4486" s="7" t="s">
        <v>5603</v>
      </c>
      <c r="G4486" s="7" t="s">
        <v>5401</v>
      </c>
      <c r="H4486" s="8" t="s">
        <v>5604</v>
      </c>
      <c r="I4486" s="8" t="s">
        <v>15093</v>
      </c>
      <c r="J4486" s="19">
        <v>5</v>
      </c>
      <c r="K4486" s="19" t="s">
        <v>7736</v>
      </c>
      <c r="L4486" s="11">
        <v>3.95</v>
      </c>
      <c r="M4486" s="11"/>
      <c r="N4486" s="24"/>
      <c r="P4486" s="32"/>
      <c r="T4486" s="19"/>
      <c r="U4486" s="3">
        <v>653</v>
      </c>
      <c r="X4486" t="str">
        <f t="shared" si="280"/>
        <v/>
      </c>
      <c r="Z4486" t="str">
        <f t="shared" si="281"/>
        <v/>
      </c>
      <c r="AB4486" s="9"/>
      <c r="AC4486" t="s">
        <v>5604</v>
      </c>
      <c r="AD4486">
        <f t="shared" si="279"/>
        <v>0</v>
      </c>
      <c r="AF4486" s="3"/>
      <c r="AG4486" t="s">
        <v>3145</v>
      </c>
      <c r="AH4486" s="9" t="s">
        <v>4925</v>
      </c>
    </row>
    <row r="4487" spans="1:34" ht="10.95" customHeight="1" outlineLevel="1" x14ac:dyDescent="0.25">
      <c r="A4487" t="s">
        <v>3143</v>
      </c>
      <c r="C4487" s="3" t="s">
        <v>12466</v>
      </c>
      <c r="D4487" s="3" t="s">
        <v>15095</v>
      </c>
      <c r="E4487" s="9">
        <v>1995</v>
      </c>
      <c r="F4487" s="7" t="s">
        <v>399</v>
      </c>
      <c r="G4487" s="7" t="s">
        <v>5401</v>
      </c>
      <c r="H4487" s="8" t="s">
        <v>400</v>
      </c>
      <c r="I4487" s="8" t="s">
        <v>15094</v>
      </c>
      <c r="J4487" s="19">
        <v>6</v>
      </c>
      <c r="K4487" s="19" t="s">
        <v>7736</v>
      </c>
      <c r="L4487" s="11">
        <v>5</v>
      </c>
      <c r="M4487" s="11"/>
      <c r="N4487" s="24"/>
      <c r="P4487" s="32"/>
      <c r="T4487" s="19"/>
      <c r="U4487" s="3">
        <v>665</v>
      </c>
      <c r="X4487" t="str">
        <f t="shared" si="280"/>
        <v/>
      </c>
      <c r="Z4487" t="str">
        <f t="shared" si="281"/>
        <v/>
      </c>
      <c r="AB4487" s="9"/>
      <c r="AC4487" t="s">
        <v>400</v>
      </c>
      <c r="AD4487">
        <f t="shared" si="279"/>
        <v>0</v>
      </c>
      <c r="AF4487" s="3"/>
      <c r="AG4487" t="s">
        <v>3145</v>
      </c>
      <c r="AH4487" s="9" t="s">
        <v>4925</v>
      </c>
    </row>
    <row r="4488" spans="1:34" ht="10.95" customHeight="1" outlineLevel="1" x14ac:dyDescent="0.25">
      <c r="A4488" t="s">
        <v>3143</v>
      </c>
      <c r="C4488" s="3" t="s">
        <v>12466</v>
      </c>
      <c r="D4488" s="3">
        <v>726</v>
      </c>
      <c r="E4488" s="9">
        <v>1996</v>
      </c>
      <c r="F4488" s="7" t="s">
        <v>5756</v>
      </c>
      <c r="G4488" s="7" t="s">
        <v>5401</v>
      </c>
      <c r="H4488" s="8" t="s">
        <v>14909</v>
      </c>
      <c r="I4488" s="8" t="s">
        <v>15096</v>
      </c>
      <c r="J4488" s="19">
        <v>3</v>
      </c>
      <c r="K4488" s="19" t="s">
        <v>7736</v>
      </c>
      <c r="L4488" s="11">
        <v>3</v>
      </c>
      <c r="M4488" s="11"/>
      <c r="N4488" s="24"/>
      <c r="P4488" s="32"/>
      <c r="T4488" s="19"/>
      <c r="U4488" s="3"/>
      <c r="X4488" t="str">
        <f t="shared" si="280"/>
        <v/>
      </c>
      <c r="Z4488" t="str">
        <f t="shared" si="281"/>
        <v/>
      </c>
      <c r="AB4488" s="9"/>
      <c r="AC4488" t="s">
        <v>14909</v>
      </c>
      <c r="AD4488">
        <f t="shared" si="279"/>
        <v>0</v>
      </c>
      <c r="AF4488" s="3"/>
      <c r="AH4488" s="9"/>
    </row>
    <row r="4489" spans="1:34" ht="10.95" customHeight="1" outlineLevel="1" x14ac:dyDescent="0.25">
      <c r="A4489" t="s">
        <v>3143</v>
      </c>
      <c r="C4489" s="3" t="s">
        <v>12466</v>
      </c>
      <c r="D4489" s="3">
        <v>739</v>
      </c>
      <c r="E4489" s="9">
        <v>1997</v>
      </c>
      <c r="F4489" s="7" t="s">
        <v>15097</v>
      </c>
      <c r="G4489" s="7" t="s">
        <v>5401</v>
      </c>
      <c r="H4489" s="8" t="s">
        <v>15098</v>
      </c>
      <c r="I4489" s="8" t="s">
        <v>15099</v>
      </c>
      <c r="J4489" s="19">
        <v>6</v>
      </c>
      <c r="K4489" s="19" t="s">
        <v>7738</v>
      </c>
      <c r="L4489" s="11"/>
      <c r="M4489" s="11"/>
      <c r="N4489" s="24"/>
      <c r="P4489" s="32"/>
      <c r="T4489" s="19"/>
      <c r="U4489" s="3"/>
      <c r="X4489" t="str">
        <f t="shared" si="280"/>
        <v/>
      </c>
      <c r="Z4489">
        <f t="shared" si="281"/>
        <v>1</v>
      </c>
      <c r="AB4489" s="9"/>
      <c r="AC4489" t="s">
        <v>15098</v>
      </c>
      <c r="AD4489">
        <f t="shared" si="279"/>
        <v>0</v>
      </c>
      <c r="AF4489" s="3"/>
      <c r="AH4489" s="9"/>
    </row>
    <row r="4490" spans="1:34" ht="10.95" customHeight="1" outlineLevel="1" x14ac:dyDescent="0.25">
      <c r="A4490" t="s">
        <v>3143</v>
      </c>
      <c r="C4490" s="3" t="s">
        <v>12466</v>
      </c>
      <c r="D4490" s="3">
        <v>743</v>
      </c>
      <c r="E4490" s="9">
        <v>1997</v>
      </c>
      <c r="F4490" s="7" t="s">
        <v>5848</v>
      </c>
      <c r="G4490" s="7" t="s">
        <v>5401</v>
      </c>
      <c r="H4490" s="8" t="s">
        <v>2639</v>
      </c>
      <c r="I4490" s="8" t="s">
        <v>15100</v>
      </c>
      <c r="J4490" s="19">
        <v>2</v>
      </c>
      <c r="K4490" s="19" t="s">
        <v>7738</v>
      </c>
      <c r="L4490" s="11"/>
      <c r="M4490" s="11"/>
      <c r="N4490" s="24"/>
      <c r="P4490" s="32"/>
      <c r="T4490" s="19"/>
      <c r="U4490" s="3">
        <v>710</v>
      </c>
      <c r="X4490" t="str">
        <f t="shared" si="280"/>
        <v/>
      </c>
      <c r="Z4490" t="str">
        <f t="shared" si="281"/>
        <v/>
      </c>
      <c r="AB4490" s="9"/>
      <c r="AC4490" t="s">
        <v>2639</v>
      </c>
      <c r="AD4490">
        <f t="shared" si="279"/>
        <v>0</v>
      </c>
      <c r="AF4490" s="3"/>
      <c r="AG4490" t="s">
        <v>3145</v>
      </c>
      <c r="AH4490" s="9" t="s">
        <v>4925</v>
      </c>
    </row>
    <row r="4491" spans="1:34" ht="10.95" customHeight="1" outlineLevel="1" x14ac:dyDescent="0.25">
      <c r="A4491" t="s">
        <v>3143</v>
      </c>
      <c r="C4491" s="3" t="s">
        <v>12466</v>
      </c>
      <c r="D4491" s="3" t="s">
        <v>15102</v>
      </c>
      <c r="E4491" s="9">
        <v>1998</v>
      </c>
      <c r="F4491" s="7" t="s">
        <v>3549</v>
      </c>
      <c r="G4491" s="7" t="s">
        <v>5401</v>
      </c>
      <c r="H4491" s="8" t="s">
        <v>3548</v>
      </c>
      <c r="I4491" s="8" t="s">
        <v>15101</v>
      </c>
      <c r="J4491" s="19">
        <v>5</v>
      </c>
      <c r="K4491" s="19" t="s">
        <v>7736</v>
      </c>
      <c r="L4491" s="11">
        <v>8.5</v>
      </c>
      <c r="M4491" s="11"/>
      <c r="N4491" s="24"/>
      <c r="P4491" s="32"/>
      <c r="T4491" s="19"/>
      <c r="U4491" s="3">
        <v>730</v>
      </c>
      <c r="X4491" t="str">
        <f t="shared" si="280"/>
        <v/>
      </c>
      <c r="Z4491" t="str">
        <f t="shared" si="281"/>
        <v/>
      </c>
      <c r="AB4491" s="9"/>
      <c r="AC4491" t="s">
        <v>3548</v>
      </c>
      <c r="AD4491">
        <f t="shared" si="279"/>
        <v>0</v>
      </c>
      <c r="AF4491" s="3"/>
      <c r="AG4491" t="s">
        <v>3145</v>
      </c>
      <c r="AH4491" s="9" t="s">
        <v>4925</v>
      </c>
    </row>
    <row r="4492" spans="1:34" ht="10.95" customHeight="1" outlineLevel="1" x14ac:dyDescent="0.25">
      <c r="A4492" t="s">
        <v>3143</v>
      </c>
      <c r="C4492" s="3" t="s">
        <v>12466</v>
      </c>
      <c r="D4492" s="3" t="s">
        <v>15103</v>
      </c>
      <c r="E4492" s="9">
        <v>1998</v>
      </c>
      <c r="F4492" s="7" t="s">
        <v>399</v>
      </c>
      <c r="G4492" s="7" t="s">
        <v>5401</v>
      </c>
      <c r="H4492" s="8" t="s">
        <v>401</v>
      </c>
      <c r="I4492" s="8" t="s">
        <v>15104</v>
      </c>
      <c r="J4492" s="19">
        <v>5</v>
      </c>
      <c r="K4492" s="19" t="s">
        <v>7738</v>
      </c>
      <c r="L4492" s="11"/>
      <c r="M4492" s="11"/>
      <c r="N4492" s="24"/>
      <c r="P4492" s="32"/>
      <c r="T4492" s="19"/>
      <c r="U4492" s="3">
        <v>743</v>
      </c>
      <c r="X4492" t="str">
        <f t="shared" si="280"/>
        <v/>
      </c>
      <c r="Z4492" t="str">
        <f t="shared" si="281"/>
        <v/>
      </c>
      <c r="AB4492" s="9"/>
      <c r="AC4492" t="s">
        <v>401</v>
      </c>
      <c r="AD4492">
        <f t="shared" si="279"/>
        <v>0</v>
      </c>
      <c r="AF4492" s="3"/>
      <c r="AG4492" t="s">
        <v>3145</v>
      </c>
      <c r="AH4492" s="9" t="s">
        <v>4925</v>
      </c>
    </row>
    <row r="4493" spans="1:34" ht="10.95" customHeight="1" outlineLevel="1" x14ac:dyDescent="0.25">
      <c r="A4493" t="s">
        <v>3143</v>
      </c>
      <c r="C4493" s="3" t="s">
        <v>12466</v>
      </c>
      <c r="D4493" s="3">
        <v>833</v>
      </c>
      <c r="E4493" s="9">
        <v>2000</v>
      </c>
      <c r="F4493" s="7" t="s">
        <v>3539</v>
      </c>
      <c r="G4493" s="7" t="s">
        <v>5401</v>
      </c>
      <c r="H4493" s="8" t="s">
        <v>1256</v>
      </c>
      <c r="I4493" s="8" t="s">
        <v>15105</v>
      </c>
      <c r="J4493" s="19">
        <v>5</v>
      </c>
      <c r="K4493" s="19" t="s">
        <v>7738</v>
      </c>
      <c r="L4493" s="11"/>
      <c r="M4493" s="11"/>
      <c r="N4493" s="24"/>
      <c r="P4493" s="32"/>
      <c r="T4493" s="19"/>
      <c r="U4493" s="3">
        <v>783</v>
      </c>
      <c r="X4493" t="str">
        <f t="shared" si="280"/>
        <v/>
      </c>
      <c r="Z4493" t="str">
        <f t="shared" si="281"/>
        <v/>
      </c>
      <c r="AB4493" s="9"/>
      <c r="AC4493" t="s">
        <v>1256</v>
      </c>
      <c r="AD4493">
        <f t="shared" ref="AD4493:AD4524" si="282">COUNTIF(H4493,"*Fuji*")</f>
        <v>0</v>
      </c>
      <c r="AF4493" s="3"/>
      <c r="AG4493" t="s">
        <v>3145</v>
      </c>
      <c r="AH4493" s="9" t="s">
        <v>4925</v>
      </c>
    </row>
    <row r="4494" spans="1:34" ht="10.95" customHeight="1" outlineLevel="1" x14ac:dyDescent="0.25">
      <c r="A4494" t="s">
        <v>3143</v>
      </c>
      <c r="C4494" s="3" t="s">
        <v>12466</v>
      </c>
      <c r="D4494" s="3">
        <v>834</v>
      </c>
      <c r="E4494" s="9">
        <v>2000</v>
      </c>
      <c r="F4494" s="7" t="s">
        <v>1257</v>
      </c>
      <c r="G4494" s="7" t="s">
        <v>5401</v>
      </c>
      <c r="H4494" s="8" t="s">
        <v>1256</v>
      </c>
      <c r="I4494" s="8" t="s">
        <v>15105</v>
      </c>
      <c r="J4494" s="19">
        <v>5</v>
      </c>
      <c r="K4494" s="19" t="s">
        <v>20093</v>
      </c>
      <c r="L4494" s="11"/>
      <c r="M4494" s="11"/>
      <c r="N4494" s="24"/>
      <c r="P4494" s="32"/>
      <c r="T4494" s="19"/>
      <c r="U4494" s="3">
        <v>784</v>
      </c>
      <c r="X4494" t="str">
        <f t="shared" si="280"/>
        <v/>
      </c>
      <c r="Z4494" t="str">
        <f t="shared" si="281"/>
        <v/>
      </c>
      <c r="AB4494" s="9"/>
      <c r="AC4494" t="s">
        <v>1256</v>
      </c>
      <c r="AD4494">
        <f t="shared" si="282"/>
        <v>0</v>
      </c>
      <c r="AF4494" s="3"/>
      <c r="AG4494" t="s">
        <v>3145</v>
      </c>
      <c r="AH4494" s="9" t="s">
        <v>4925</v>
      </c>
    </row>
    <row r="4495" spans="1:34" ht="10.95" customHeight="1" outlineLevel="1" x14ac:dyDescent="0.25">
      <c r="A4495" t="s">
        <v>3143</v>
      </c>
      <c r="C4495" s="3" t="s">
        <v>12466</v>
      </c>
      <c r="D4495" s="3">
        <v>834</v>
      </c>
      <c r="E4495" s="9">
        <v>2000</v>
      </c>
      <c r="F4495" s="7" t="s">
        <v>21143</v>
      </c>
      <c r="G4495" s="7" t="s">
        <v>5401</v>
      </c>
      <c r="H4495" s="8" t="s">
        <v>1256</v>
      </c>
      <c r="I4495" s="8" t="s">
        <v>15105</v>
      </c>
      <c r="J4495" s="19">
        <v>5</v>
      </c>
      <c r="K4495" s="19" t="s">
        <v>7736</v>
      </c>
      <c r="L4495" s="11">
        <v>6.4</v>
      </c>
      <c r="M4495" s="11"/>
      <c r="N4495" s="24"/>
      <c r="P4495" s="32"/>
      <c r="T4495" s="19"/>
      <c r="U4495" s="3">
        <v>784</v>
      </c>
      <c r="X4495">
        <f t="shared" si="280"/>
        <v>1</v>
      </c>
      <c r="Z4495" t="str">
        <f t="shared" si="281"/>
        <v/>
      </c>
      <c r="AB4495" s="9"/>
      <c r="AC4495" t="s">
        <v>1256</v>
      </c>
      <c r="AD4495">
        <f t="shared" si="282"/>
        <v>0</v>
      </c>
      <c r="AF4495" s="3"/>
      <c r="AG4495" t="s">
        <v>3145</v>
      </c>
      <c r="AH4495" s="9" t="s">
        <v>4925</v>
      </c>
    </row>
    <row r="4496" spans="1:34" ht="10.95" customHeight="1" outlineLevel="1" x14ac:dyDescent="0.25">
      <c r="A4496" t="s">
        <v>3143</v>
      </c>
      <c r="C4496" s="3" t="s">
        <v>12466</v>
      </c>
      <c r="D4496" s="3">
        <v>844</v>
      </c>
      <c r="E4496" s="9">
        <v>2001</v>
      </c>
      <c r="F4496" s="7" t="s">
        <v>4790</v>
      </c>
      <c r="G4496" s="7" t="s">
        <v>5401</v>
      </c>
      <c r="H4496" s="8" t="s">
        <v>6639</v>
      </c>
      <c r="I4496" s="8" t="s">
        <v>15106</v>
      </c>
      <c r="J4496" s="19">
        <v>5</v>
      </c>
      <c r="K4496" s="19" t="s">
        <v>7738</v>
      </c>
      <c r="L4496" s="11"/>
      <c r="M4496" s="11"/>
      <c r="N4496" s="24"/>
      <c r="P4496" s="32"/>
      <c r="T4496" s="19"/>
      <c r="U4496" s="3">
        <v>794</v>
      </c>
      <c r="X4496" t="str">
        <f t="shared" si="280"/>
        <v/>
      </c>
      <c r="Z4496" t="str">
        <f t="shared" si="281"/>
        <v/>
      </c>
      <c r="AB4496" s="9"/>
      <c r="AC4496" t="s">
        <v>6639</v>
      </c>
      <c r="AD4496">
        <f t="shared" si="282"/>
        <v>0</v>
      </c>
      <c r="AF4496" s="3"/>
      <c r="AG4496" t="s">
        <v>3145</v>
      </c>
      <c r="AH4496" s="9" t="s">
        <v>4613</v>
      </c>
    </row>
    <row r="4497" spans="1:34" ht="10.95" customHeight="1" outlineLevel="1" x14ac:dyDescent="0.25">
      <c r="A4497" t="s">
        <v>3143</v>
      </c>
      <c r="C4497" s="3" t="s">
        <v>12466</v>
      </c>
      <c r="D4497" s="3">
        <v>845</v>
      </c>
      <c r="E4497" s="9">
        <v>2001</v>
      </c>
      <c r="F4497" s="7" t="s">
        <v>1017</v>
      </c>
      <c r="G4497" s="7" t="s">
        <v>5401</v>
      </c>
      <c r="H4497" s="8" t="s">
        <v>6640</v>
      </c>
      <c r="I4497" s="8" t="s">
        <v>15106</v>
      </c>
      <c r="J4497" s="19">
        <v>5</v>
      </c>
      <c r="K4497" s="19" t="s">
        <v>7738</v>
      </c>
      <c r="L4497" s="11"/>
      <c r="M4497" s="11"/>
      <c r="N4497" s="24"/>
      <c r="P4497" s="32"/>
      <c r="T4497" s="19"/>
      <c r="U4497" s="3">
        <v>795</v>
      </c>
      <c r="X4497" t="str">
        <f t="shared" si="280"/>
        <v/>
      </c>
      <c r="Z4497" t="str">
        <f t="shared" si="281"/>
        <v/>
      </c>
      <c r="AB4497" s="9"/>
      <c r="AC4497" t="s">
        <v>6640</v>
      </c>
      <c r="AD4497">
        <f t="shared" si="282"/>
        <v>0</v>
      </c>
      <c r="AF4497" s="3"/>
      <c r="AG4497" t="s">
        <v>3145</v>
      </c>
      <c r="AH4497" s="9" t="s">
        <v>4613</v>
      </c>
    </row>
    <row r="4498" spans="1:34" ht="10.95" customHeight="1" outlineLevel="1" x14ac:dyDescent="0.25">
      <c r="A4498" t="s">
        <v>3143</v>
      </c>
      <c r="C4498" s="3" t="s">
        <v>12466</v>
      </c>
      <c r="D4498" s="3">
        <v>846</v>
      </c>
      <c r="E4498" s="9">
        <v>2001</v>
      </c>
      <c r="F4498" s="7" t="s">
        <v>3539</v>
      </c>
      <c r="G4498" s="7" t="s">
        <v>5401</v>
      </c>
      <c r="H4498" s="8" t="s">
        <v>6641</v>
      </c>
      <c r="I4498" s="8" t="s">
        <v>15106</v>
      </c>
      <c r="J4498" s="19">
        <v>5</v>
      </c>
      <c r="K4498" s="19" t="s">
        <v>7738</v>
      </c>
      <c r="L4498" s="11"/>
      <c r="M4498" s="11"/>
      <c r="N4498" s="24"/>
      <c r="P4498" s="32"/>
      <c r="T4498" s="19"/>
      <c r="U4498" s="3">
        <v>796</v>
      </c>
      <c r="X4498" t="str">
        <f t="shared" si="280"/>
        <v/>
      </c>
      <c r="Z4498" t="str">
        <f t="shared" si="281"/>
        <v/>
      </c>
      <c r="AB4498" s="9"/>
      <c r="AC4498" t="s">
        <v>6641</v>
      </c>
      <c r="AD4498">
        <f t="shared" si="282"/>
        <v>0</v>
      </c>
      <c r="AF4498" s="3"/>
      <c r="AG4498" t="s">
        <v>3145</v>
      </c>
      <c r="AH4498" s="9" t="s">
        <v>4613</v>
      </c>
    </row>
    <row r="4499" spans="1:34" ht="10.95" customHeight="1" outlineLevel="1" x14ac:dyDescent="0.25">
      <c r="A4499" t="s">
        <v>3143</v>
      </c>
      <c r="C4499" s="3" t="s">
        <v>12466</v>
      </c>
      <c r="D4499" s="3">
        <v>917</v>
      </c>
      <c r="E4499" s="9">
        <v>2003</v>
      </c>
      <c r="F4499" s="7" t="s">
        <v>1258</v>
      </c>
      <c r="G4499" s="7" t="s">
        <v>5401</v>
      </c>
      <c r="H4499" s="8" t="s">
        <v>1259</v>
      </c>
      <c r="I4499" s="8" t="s">
        <v>15107</v>
      </c>
      <c r="J4499" s="19">
        <v>3</v>
      </c>
      <c r="K4499" s="19" t="s">
        <v>7736</v>
      </c>
      <c r="L4499" s="11">
        <v>2.35</v>
      </c>
      <c r="M4499" s="11"/>
      <c r="N4499" s="24"/>
      <c r="P4499" s="32"/>
      <c r="T4499" s="19"/>
      <c r="U4499" s="3">
        <v>861</v>
      </c>
      <c r="X4499" t="str">
        <f t="shared" si="280"/>
        <v/>
      </c>
      <c r="Z4499" t="str">
        <f t="shared" si="281"/>
        <v/>
      </c>
      <c r="AB4499" s="9"/>
      <c r="AC4499" t="s">
        <v>1259</v>
      </c>
      <c r="AD4499">
        <f t="shared" si="282"/>
        <v>0</v>
      </c>
      <c r="AF4499" s="3"/>
      <c r="AG4499" t="s">
        <v>3145</v>
      </c>
      <c r="AH4499" s="9" t="s">
        <v>4925</v>
      </c>
    </row>
    <row r="4500" spans="1:34" ht="10.95" customHeight="1" outlineLevel="1" x14ac:dyDescent="0.25">
      <c r="A4500" t="s">
        <v>3143</v>
      </c>
      <c r="C4500" s="3" t="s">
        <v>12466</v>
      </c>
      <c r="D4500" s="3">
        <v>918</v>
      </c>
      <c r="E4500" s="9">
        <v>2003</v>
      </c>
      <c r="F4500" s="7" t="s">
        <v>1258</v>
      </c>
      <c r="G4500" s="7" t="s">
        <v>5401</v>
      </c>
      <c r="H4500" s="8" t="s">
        <v>1260</v>
      </c>
      <c r="I4500" s="8" t="s">
        <v>15107</v>
      </c>
      <c r="J4500" s="19">
        <v>3</v>
      </c>
      <c r="K4500" s="19" t="s">
        <v>7736</v>
      </c>
      <c r="L4500" s="11">
        <v>2.35</v>
      </c>
      <c r="M4500" s="11"/>
      <c r="N4500" s="24"/>
      <c r="P4500" s="32"/>
      <c r="T4500" s="19"/>
      <c r="U4500" s="3">
        <v>862</v>
      </c>
      <c r="X4500" t="str">
        <f t="shared" si="280"/>
        <v/>
      </c>
      <c r="Z4500" t="str">
        <f t="shared" si="281"/>
        <v/>
      </c>
      <c r="AB4500" s="9"/>
      <c r="AC4500" t="s">
        <v>1260</v>
      </c>
      <c r="AD4500">
        <f t="shared" si="282"/>
        <v>0</v>
      </c>
      <c r="AF4500" s="3"/>
      <c r="AG4500" t="s">
        <v>3145</v>
      </c>
      <c r="AH4500" s="9" t="s">
        <v>4925</v>
      </c>
    </row>
    <row r="4501" spans="1:34" ht="10.95" customHeight="1" outlineLevel="1" x14ac:dyDescent="0.25">
      <c r="A4501" t="s">
        <v>3143</v>
      </c>
      <c r="C4501" s="3" t="s">
        <v>12466</v>
      </c>
      <c r="D4501" s="3">
        <v>963</v>
      </c>
      <c r="E4501" s="9">
        <v>2005</v>
      </c>
      <c r="F4501" s="7" t="s">
        <v>1258</v>
      </c>
      <c r="G4501" s="7" t="s">
        <v>5401</v>
      </c>
      <c r="H4501" s="8" t="s">
        <v>15108</v>
      </c>
      <c r="I4501" s="8" t="s">
        <v>15109</v>
      </c>
      <c r="J4501" s="19">
        <v>5</v>
      </c>
      <c r="K4501" s="19" t="s">
        <v>7738</v>
      </c>
      <c r="L4501" s="11"/>
      <c r="M4501" s="11"/>
      <c r="N4501" s="24"/>
      <c r="P4501" s="32"/>
      <c r="T4501" s="19"/>
      <c r="U4501" s="3"/>
      <c r="X4501" t="str">
        <f t="shared" si="280"/>
        <v/>
      </c>
      <c r="Z4501" t="str">
        <f t="shared" si="281"/>
        <v/>
      </c>
      <c r="AB4501" s="9"/>
      <c r="AC4501" t="s">
        <v>15108</v>
      </c>
      <c r="AD4501">
        <f t="shared" si="282"/>
        <v>0</v>
      </c>
      <c r="AF4501" s="3"/>
      <c r="AH4501" s="9"/>
    </row>
    <row r="4502" spans="1:34" ht="10.95" customHeight="1" outlineLevel="1" x14ac:dyDescent="0.25">
      <c r="A4502" t="s">
        <v>3143</v>
      </c>
      <c r="C4502" s="3" t="s">
        <v>12466</v>
      </c>
      <c r="D4502" s="3">
        <v>964</v>
      </c>
      <c r="E4502" s="9">
        <v>2005</v>
      </c>
      <c r="F4502" s="7" t="s">
        <v>1258</v>
      </c>
      <c r="G4502" s="7" t="s">
        <v>5401</v>
      </c>
      <c r="H4502" s="8" t="s">
        <v>15108</v>
      </c>
      <c r="I4502" s="8" t="s">
        <v>15109</v>
      </c>
      <c r="J4502" s="19">
        <v>5</v>
      </c>
      <c r="K4502" s="19" t="s">
        <v>7738</v>
      </c>
      <c r="L4502" s="11"/>
      <c r="M4502" s="11"/>
      <c r="N4502" s="24"/>
      <c r="P4502" s="32"/>
      <c r="T4502" s="19"/>
      <c r="U4502" s="3"/>
      <c r="X4502" t="str">
        <f t="shared" si="280"/>
        <v/>
      </c>
      <c r="Z4502" t="str">
        <f t="shared" si="281"/>
        <v/>
      </c>
      <c r="AB4502" s="9"/>
      <c r="AC4502" t="s">
        <v>15108</v>
      </c>
      <c r="AD4502">
        <f t="shared" si="282"/>
        <v>0</v>
      </c>
      <c r="AF4502" s="3"/>
      <c r="AH4502" s="9"/>
    </row>
    <row r="4503" spans="1:34" ht="10.95" customHeight="1" outlineLevel="1" x14ac:dyDescent="0.25">
      <c r="A4503" t="s">
        <v>3143</v>
      </c>
      <c r="C4503" s="3" t="s">
        <v>12466</v>
      </c>
      <c r="D4503" s="3">
        <v>965</v>
      </c>
      <c r="E4503" s="9">
        <v>2005</v>
      </c>
      <c r="F4503" s="7" t="s">
        <v>5768</v>
      </c>
      <c r="G4503" s="7" t="s">
        <v>5401</v>
      </c>
      <c r="H4503" s="8" t="s">
        <v>15108</v>
      </c>
      <c r="I4503" s="8" t="s">
        <v>15109</v>
      </c>
      <c r="J4503" s="19">
        <v>5</v>
      </c>
      <c r="K4503" s="19" t="s">
        <v>7738</v>
      </c>
      <c r="L4503" s="11"/>
      <c r="M4503" s="11"/>
      <c r="N4503" s="24"/>
      <c r="P4503" s="32"/>
      <c r="T4503" s="19"/>
      <c r="U4503" s="3"/>
      <c r="X4503" t="str">
        <f t="shared" si="280"/>
        <v/>
      </c>
      <c r="Z4503" t="str">
        <f t="shared" si="281"/>
        <v/>
      </c>
      <c r="AB4503" s="9"/>
      <c r="AC4503" t="s">
        <v>15108</v>
      </c>
      <c r="AD4503">
        <f t="shared" si="282"/>
        <v>0</v>
      </c>
      <c r="AF4503" s="3"/>
      <c r="AH4503" s="9"/>
    </row>
    <row r="4504" spans="1:34" ht="10.95" customHeight="1" outlineLevel="1" x14ac:dyDescent="0.25">
      <c r="A4504" t="s">
        <v>3143</v>
      </c>
      <c r="C4504" s="3" t="s">
        <v>12466</v>
      </c>
      <c r="D4504" s="3">
        <v>966</v>
      </c>
      <c r="E4504" s="9">
        <v>2005</v>
      </c>
      <c r="F4504" s="7" t="s">
        <v>5768</v>
      </c>
      <c r="G4504" s="7" t="s">
        <v>5401</v>
      </c>
      <c r="H4504" s="8" t="s">
        <v>15108</v>
      </c>
      <c r="I4504" s="8" t="s">
        <v>15109</v>
      </c>
      <c r="J4504" s="19">
        <v>5</v>
      </c>
      <c r="K4504" s="19" t="s">
        <v>7738</v>
      </c>
      <c r="L4504" s="11"/>
      <c r="M4504" s="11"/>
      <c r="N4504" s="24"/>
      <c r="P4504" s="32"/>
      <c r="T4504" s="19"/>
      <c r="U4504" s="3"/>
      <c r="X4504" t="str">
        <f t="shared" si="280"/>
        <v/>
      </c>
      <c r="Z4504" t="str">
        <f t="shared" si="281"/>
        <v/>
      </c>
      <c r="AB4504" s="9"/>
      <c r="AC4504" t="s">
        <v>15108</v>
      </c>
      <c r="AD4504">
        <f t="shared" si="282"/>
        <v>0</v>
      </c>
      <c r="AF4504" s="3"/>
      <c r="AH4504" s="9"/>
    </row>
    <row r="4505" spans="1:34" ht="10.95" customHeight="1" outlineLevel="1" x14ac:dyDescent="0.25">
      <c r="A4505" t="s">
        <v>3143</v>
      </c>
      <c r="C4505" s="3" t="s">
        <v>12466</v>
      </c>
      <c r="D4505" s="3">
        <v>969</v>
      </c>
      <c r="E4505" s="9">
        <v>2005</v>
      </c>
      <c r="F4505" s="7" t="s">
        <v>3080</v>
      </c>
      <c r="G4505" s="7" t="s">
        <v>5401</v>
      </c>
      <c r="H4505" s="8" t="s">
        <v>1261</v>
      </c>
      <c r="I4505" s="8" t="s">
        <v>15110</v>
      </c>
      <c r="J4505" s="19">
        <v>3</v>
      </c>
      <c r="K4505" s="19" t="s">
        <v>7738</v>
      </c>
      <c r="L4505" s="11"/>
      <c r="M4505" s="11"/>
      <c r="N4505" s="24"/>
      <c r="P4505" s="32"/>
      <c r="T4505" s="19"/>
      <c r="U4505" s="3">
        <v>903</v>
      </c>
      <c r="X4505" t="str">
        <f t="shared" si="280"/>
        <v/>
      </c>
      <c r="Z4505" t="str">
        <f t="shared" si="281"/>
        <v/>
      </c>
      <c r="AB4505" s="9"/>
      <c r="AC4505" t="s">
        <v>1261</v>
      </c>
      <c r="AD4505">
        <f t="shared" si="282"/>
        <v>0</v>
      </c>
      <c r="AF4505" s="3"/>
      <c r="AG4505" t="s">
        <v>3145</v>
      </c>
      <c r="AH4505" s="9" t="s">
        <v>4925</v>
      </c>
    </row>
    <row r="4506" spans="1:34" ht="10.95" customHeight="1" outlineLevel="1" x14ac:dyDescent="0.25">
      <c r="A4506" t="s">
        <v>3143</v>
      </c>
      <c r="C4506" s="3" t="s">
        <v>12466</v>
      </c>
      <c r="D4506" s="3">
        <v>974</v>
      </c>
      <c r="E4506" s="9">
        <v>2005</v>
      </c>
      <c r="F4506" s="7" t="s">
        <v>5768</v>
      </c>
      <c r="G4506" s="7" t="s">
        <v>5401</v>
      </c>
      <c r="H4506" s="8" t="s">
        <v>4059</v>
      </c>
      <c r="I4506" s="8" t="s">
        <v>15111</v>
      </c>
      <c r="J4506" s="19">
        <v>5</v>
      </c>
      <c r="K4506" s="19" t="s">
        <v>7738</v>
      </c>
      <c r="L4506" s="11"/>
      <c r="M4506" s="11"/>
      <c r="N4506" s="24"/>
      <c r="P4506" s="32"/>
      <c r="T4506" s="19"/>
      <c r="U4506" s="3">
        <v>909</v>
      </c>
      <c r="X4506" t="str">
        <f t="shared" si="280"/>
        <v/>
      </c>
      <c r="Z4506" t="str">
        <f t="shared" si="281"/>
        <v/>
      </c>
      <c r="AB4506" s="9"/>
      <c r="AC4506" t="s">
        <v>4059</v>
      </c>
      <c r="AD4506">
        <f t="shared" si="282"/>
        <v>0</v>
      </c>
      <c r="AF4506" s="3"/>
      <c r="AG4506" t="s">
        <v>3145</v>
      </c>
      <c r="AH4506" s="9" t="s">
        <v>4925</v>
      </c>
    </row>
    <row r="4507" spans="1:34" ht="10.95" customHeight="1" outlineLevel="1" x14ac:dyDescent="0.25">
      <c r="A4507" t="s">
        <v>3143</v>
      </c>
      <c r="C4507" s="3" t="s">
        <v>12466</v>
      </c>
      <c r="D4507" s="3">
        <v>981</v>
      </c>
      <c r="E4507" s="9">
        <v>2006</v>
      </c>
      <c r="F4507" s="7" t="s">
        <v>3542</v>
      </c>
      <c r="G4507" s="7" t="s">
        <v>5401</v>
      </c>
      <c r="H4507" s="8" t="s">
        <v>15112</v>
      </c>
      <c r="I4507" s="8" t="s">
        <v>4786</v>
      </c>
      <c r="J4507" s="19">
        <v>5</v>
      </c>
      <c r="K4507" s="19" t="s">
        <v>7738</v>
      </c>
      <c r="L4507" s="11"/>
      <c r="M4507" s="11"/>
      <c r="N4507" s="24"/>
      <c r="P4507" s="32"/>
      <c r="T4507" s="19"/>
      <c r="U4507" s="3"/>
      <c r="X4507" t="str">
        <f t="shared" si="280"/>
        <v/>
      </c>
      <c r="Z4507" t="str">
        <f t="shared" si="281"/>
        <v/>
      </c>
      <c r="AB4507" s="9"/>
      <c r="AC4507" t="s">
        <v>15112</v>
      </c>
      <c r="AD4507">
        <f t="shared" si="282"/>
        <v>0</v>
      </c>
      <c r="AF4507" s="3"/>
      <c r="AH4507" s="9"/>
    </row>
    <row r="4508" spans="1:34" ht="10.95" customHeight="1" outlineLevel="1" x14ac:dyDescent="0.25">
      <c r="A4508" t="s">
        <v>3143</v>
      </c>
      <c r="C4508" s="3" t="s">
        <v>12466</v>
      </c>
      <c r="D4508" s="3">
        <v>1013</v>
      </c>
      <c r="E4508" s="9">
        <v>2007</v>
      </c>
      <c r="F4508" s="7" t="s">
        <v>1066</v>
      </c>
      <c r="G4508" s="7" t="s">
        <v>5401</v>
      </c>
      <c r="H4508" s="8" t="s">
        <v>15114</v>
      </c>
      <c r="I4508" s="8" t="s">
        <v>15113</v>
      </c>
      <c r="J4508" s="19">
        <v>5</v>
      </c>
      <c r="K4508" s="19" t="s">
        <v>7738</v>
      </c>
      <c r="L4508" s="11"/>
      <c r="M4508" s="11"/>
      <c r="N4508" s="24"/>
      <c r="P4508" s="32"/>
      <c r="T4508" s="19"/>
      <c r="U4508" s="3"/>
      <c r="X4508" t="str">
        <f t="shared" si="280"/>
        <v/>
      </c>
      <c r="Z4508" t="str">
        <f t="shared" si="281"/>
        <v/>
      </c>
      <c r="AB4508" s="9"/>
      <c r="AC4508" t="s">
        <v>15114</v>
      </c>
      <c r="AD4508">
        <f t="shared" si="282"/>
        <v>0</v>
      </c>
      <c r="AF4508" s="3"/>
      <c r="AH4508" s="9"/>
    </row>
    <row r="4509" spans="1:34" ht="10.95" customHeight="1" outlineLevel="1" x14ac:dyDescent="0.25">
      <c r="A4509" t="s">
        <v>3143</v>
      </c>
      <c r="C4509" s="3" t="s">
        <v>12466</v>
      </c>
      <c r="D4509" s="3">
        <v>1034</v>
      </c>
      <c r="E4509" s="9">
        <v>2008</v>
      </c>
      <c r="F4509" s="7" t="s">
        <v>5768</v>
      </c>
      <c r="G4509" s="7" t="s">
        <v>5401</v>
      </c>
      <c r="H4509" s="8" t="s">
        <v>15114</v>
      </c>
      <c r="I4509" s="8" t="s">
        <v>15115</v>
      </c>
      <c r="J4509" s="19">
        <v>5</v>
      </c>
      <c r="K4509" s="19" t="s">
        <v>7738</v>
      </c>
      <c r="L4509" s="11"/>
      <c r="M4509" s="11"/>
      <c r="N4509" s="24"/>
      <c r="P4509" s="32"/>
      <c r="T4509" s="19"/>
      <c r="U4509" s="3"/>
      <c r="X4509" t="str">
        <f t="shared" si="280"/>
        <v/>
      </c>
      <c r="Z4509" t="str">
        <f t="shared" si="281"/>
        <v/>
      </c>
      <c r="AB4509" s="9"/>
      <c r="AC4509" t="s">
        <v>15114</v>
      </c>
      <c r="AD4509">
        <f t="shared" si="282"/>
        <v>0</v>
      </c>
      <c r="AF4509" s="3"/>
      <c r="AH4509" s="9"/>
    </row>
    <row r="4510" spans="1:34" ht="10.95" customHeight="1" outlineLevel="1" x14ac:dyDescent="0.25">
      <c r="A4510" t="s">
        <v>3143</v>
      </c>
      <c r="C4510" s="3" t="s">
        <v>12466</v>
      </c>
      <c r="D4510" s="3">
        <v>1049</v>
      </c>
      <c r="E4510" s="9">
        <v>2008</v>
      </c>
      <c r="F4510" s="7" t="s">
        <v>1859</v>
      </c>
      <c r="G4510" s="7" t="s">
        <v>5401</v>
      </c>
      <c r="H4510" s="8" t="s">
        <v>1350</v>
      </c>
      <c r="I4510" s="8" t="s">
        <v>15116</v>
      </c>
      <c r="J4510" s="19">
        <v>5</v>
      </c>
      <c r="K4510" s="19" t="s">
        <v>7738</v>
      </c>
      <c r="L4510" s="11"/>
      <c r="M4510" s="11"/>
      <c r="N4510" s="24"/>
      <c r="P4510" s="32"/>
      <c r="T4510" s="19"/>
      <c r="U4510" s="3"/>
      <c r="X4510" t="str">
        <f t="shared" si="280"/>
        <v/>
      </c>
      <c r="Z4510" t="str">
        <f t="shared" si="281"/>
        <v/>
      </c>
      <c r="AB4510" s="9"/>
      <c r="AC4510" t="s">
        <v>1350</v>
      </c>
      <c r="AD4510">
        <f t="shared" si="282"/>
        <v>0</v>
      </c>
      <c r="AF4510" s="3"/>
      <c r="AH4510" s="9"/>
    </row>
    <row r="4511" spans="1:34" ht="10.95" customHeight="1" outlineLevel="1" x14ac:dyDescent="0.25">
      <c r="A4511" t="s">
        <v>3143</v>
      </c>
      <c r="C4511" s="3" t="s">
        <v>12466</v>
      </c>
      <c r="D4511" s="3">
        <v>1052</v>
      </c>
      <c r="E4511" s="9">
        <v>2008</v>
      </c>
      <c r="F4511" s="7" t="s">
        <v>5768</v>
      </c>
      <c r="G4511" s="7" t="s">
        <v>5401</v>
      </c>
      <c r="H4511" s="8" t="s">
        <v>7615</v>
      </c>
      <c r="I4511" s="8" t="s">
        <v>15116</v>
      </c>
      <c r="J4511" s="19">
        <v>5</v>
      </c>
      <c r="K4511" s="19" t="s">
        <v>7738</v>
      </c>
      <c r="L4511" s="11"/>
      <c r="M4511" s="11"/>
      <c r="N4511" s="24"/>
      <c r="P4511" s="32"/>
      <c r="T4511" s="19"/>
      <c r="U4511" s="3"/>
      <c r="X4511" t="str">
        <f t="shared" si="280"/>
        <v/>
      </c>
      <c r="Z4511" t="str">
        <f t="shared" si="281"/>
        <v/>
      </c>
      <c r="AB4511" s="9"/>
      <c r="AC4511" t="s">
        <v>7615</v>
      </c>
      <c r="AD4511">
        <f t="shared" si="282"/>
        <v>0</v>
      </c>
      <c r="AF4511" s="3"/>
      <c r="AH4511" s="9"/>
    </row>
    <row r="4512" spans="1:34" ht="10.95" customHeight="1" outlineLevel="1" x14ac:dyDescent="0.25">
      <c r="A4512" t="s">
        <v>3143</v>
      </c>
      <c r="C4512" s="3" t="s">
        <v>12466</v>
      </c>
      <c r="D4512" s="3">
        <v>1057</v>
      </c>
      <c r="E4512" s="9">
        <v>2008</v>
      </c>
      <c r="F4512" s="7" t="s">
        <v>1151</v>
      </c>
      <c r="G4512" s="7" t="s">
        <v>5401</v>
      </c>
      <c r="H4512" s="8" t="s">
        <v>14528</v>
      </c>
      <c r="I4512" s="8" t="s">
        <v>15116</v>
      </c>
      <c r="J4512" s="19">
        <v>5</v>
      </c>
      <c r="K4512" s="19" t="s">
        <v>7738</v>
      </c>
      <c r="L4512" s="11"/>
      <c r="M4512" s="11"/>
      <c r="N4512" s="24"/>
      <c r="P4512" s="32"/>
      <c r="T4512" s="19"/>
      <c r="U4512" s="3"/>
      <c r="X4512" t="str">
        <f t="shared" si="280"/>
        <v/>
      </c>
      <c r="Z4512" t="str">
        <f t="shared" si="281"/>
        <v/>
      </c>
      <c r="AB4512" s="9"/>
      <c r="AC4512" t="s">
        <v>14528</v>
      </c>
      <c r="AD4512">
        <f t="shared" si="282"/>
        <v>0</v>
      </c>
      <c r="AF4512" s="3"/>
      <c r="AH4512" s="9"/>
    </row>
    <row r="4513" spans="1:34" ht="10.95" customHeight="1" outlineLevel="1" x14ac:dyDescent="0.25">
      <c r="A4513" t="s">
        <v>3143</v>
      </c>
      <c r="C4513" s="3" t="s">
        <v>12466</v>
      </c>
      <c r="D4513" s="3">
        <v>1058</v>
      </c>
      <c r="E4513" s="9">
        <v>2008</v>
      </c>
      <c r="F4513" s="7" t="s">
        <v>1151</v>
      </c>
      <c r="G4513" s="7" t="s">
        <v>5401</v>
      </c>
      <c r="H4513" s="8" t="s">
        <v>15117</v>
      </c>
      <c r="I4513" s="8" t="s">
        <v>15116</v>
      </c>
      <c r="J4513" s="19">
        <v>3</v>
      </c>
      <c r="K4513" s="19" t="s">
        <v>7738</v>
      </c>
      <c r="L4513" s="11"/>
      <c r="M4513" s="11"/>
      <c r="N4513" s="24"/>
      <c r="P4513" s="32"/>
      <c r="T4513" s="19"/>
      <c r="U4513" s="3"/>
      <c r="X4513" t="str">
        <f t="shared" si="280"/>
        <v/>
      </c>
      <c r="Z4513" t="str">
        <f t="shared" si="281"/>
        <v/>
      </c>
      <c r="AB4513" s="9"/>
      <c r="AC4513" t="s">
        <v>15117</v>
      </c>
      <c r="AD4513">
        <f t="shared" si="282"/>
        <v>0</v>
      </c>
      <c r="AF4513" s="3"/>
      <c r="AH4513" s="9"/>
    </row>
    <row r="4514" spans="1:34" ht="10.95" customHeight="1" outlineLevel="1" x14ac:dyDescent="0.25">
      <c r="A4514" t="s">
        <v>3143</v>
      </c>
      <c r="C4514" s="3" t="s">
        <v>12466</v>
      </c>
      <c r="D4514" s="3">
        <v>1066</v>
      </c>
      <c r="E4514" s="9">
        <v>2009</v>
      </c>
      <c r="F4514" s="7" t="s">
        <v>1151</v>
      </c>
      <c r="G4514" s="7" t="s">
        <v>5401</v>
      </c>
      <c r="H4514" s="8" t="s">
        <v>15118</v>
      </c>
      <c r="I4514" s="8" t="s">
        <v>15119</v>
      </c>
      <c r="J4514" s="19">
        <v>5</v>
      </c>
      <c r="K4514" s="19" t="s">
        <v>7738</v>
      </c>
      <c r="L4514" s="11"/>
      <c r="M4514" s="11"/>
      <c r="N4514" s="24"/>
      <c r="P4514" s="32"/>
      <c r="T4514" s="19"/>
      <c r="U4514" s="3"/>
      <c r="X4514" t="str">
        <f t="shared" si="280"/>
        <v/>
      </c>
      <c r="Z4514" t="str">
        <f t="shared" si="281"/>
        <v/>
      </c>
      <c r="AB4514" s="9"/>
      <c r="AC4514" t="s">
        <v>15118</v>
      </c>
      <c r="AD4514">
        <f t="shared" si="282"/>
        <v>0</v>
      </c>
      <c r="AF4514" s="3"/>
      <c r="AH4514" s="9"/>
    </row>
    <row r="4515" spans="1:34" ht="10.95" customHeight="1" outlineLevel="1" x14ac:dyDescent="0.25">
      <c r="A4515" t="s">
        <v>3143</v>
      </c>
      <c r="C4515" s="3" t="s">
        <v>12466</v>
      </c>
      <c r="D4515" s="3">
        <v>1068</v>
      </c>
      <c r="E4515" s="9">
        <v>2009</v>
      </c>
      <c r="F4515" s="7" t="s">
        <v>5768</v>
      </c>
      <c r="G4515" s="7" t="s">
        <v>5401</v>
      </c>
      <c r="H4515" s="8" t="s">
        <v>15121</v>
      </c>
      <c r="I4515" s="8" t="s">
        <v>15120</v>
      </c>
      <c r="J4515" s="19">
        <v>5</v>
      </c>
      <c r="K4515" s="19" t="s">
        <v>7738</v>
      </c>
      <c r="L4515" s="11"/>
      <c r="M4515" s="11"/>
      <c r="N4515" s="24"/>
      <c r="P4515" s="32"/>
      <c r="T4515" s="19"/>
      <c r="U4515" s="3"/>
      <c r="X4515" t="str">
        <f t="shared" si="280"/>
        <v/>
      </c>
      <c r="Z4515" t="str">
        <f t="shared" si="281"/>
        <v/>
      </c>
      <c r="AB4515" s="9"/>
      <c r="AC4515" t="s">
        <v>15121</v>
      </c>
      <c r="AD4515">
        <f t="shared" si="282"/>
        <v>0</v>
      </c>
      <c r="AF4515" s="3"/>
      <c r="AH4515" s="9"/>
    </row>
    <row r="4516" spans="1:34" ht="10.95" customHeight="1" outlineLevel="1" x14ac:dyDescent="0.25">
      <c r="A4516" t="s">
        <v>3143</v>
      </c>
      <c r="C4516" s="3" t="s">
        <v>12466</v>
      </c>
      <c r="D4516" s="3">
        <v>1108</v>
      </c>
      <c r="E4516" s="9">
        <v>2010</v>
      </c>
      <c r="F4516" s="7" t="s">
        <v>1151</v>
      </c>
      <c r="G4516" s="7" t="s">
        <v>5401</v>
      </c>
      <c r="H4516" s="8" t="s">
        <v>15123</v>
      </c>
      <c r="I4516" s="8" t="s">
        <v>15122</v>
      </c>
      <c r="J4516" s="19">
        <v>6</v>
      </c>
      <c r="K4516" s="19" t="s">
        <v>7738</v>
      </c>
      <c r="L4516" s="11"/>
      <c r="M4516" s="11"/>
      <c r="N4516" s="24"/>
      <c r="P4516" s="32"/>
      <c r="T4516" s="19"/>
      <c r="U4516" s="3"/>
      <c r="X4516" t="str">
        <f t="shared" si="280"/>
        <v/>
      </c>
      <c r="Z4516" t="str">
        <f t="shared" si="281"/>
        <v/>
      </c>
      <c r="AB4516" s="9"/>
      <c r="AC4516" t="s">
        <v>15123</v>
      </c>
      <c r="AD4516">
        <f t="shared" si="282"/>
        <v>0</v>
      </c>
      <c r="AF4516" s="3"/>
      <c r="AH4516" s="9"/>
    </row>
    <row r="4517" spans="1:34" ht="10.95" customHeight="1" outlineLevel="1" x14ac:dyDescent="0.25">
      <c r="A4517" t="s">
        <v>3143</v>
      </c>
      <c r="C4517" s="3" t="s">
        <v>12466</v>
      </c>
      <c r="D4517" s="3">
        <v>1133</v>
      </c>
      <c r="E4517" s="9">
        <v>2010</v>
      </c>
      <c r="F4517" s="7" t="s">
        <v>3542</v>
      </c>
      <c r="G4517" s="7" t="s">
        <v>5401</v>
      </c>
      <c r="H4517" s="8" t="s">
        <v>15124</v>
      </c>
      <c r="I4517" s="8" t="s">
        <v>15125</v>
      </c>
      <c r="J4517" s="19">
        <v>5</v>
      </c>
      <c r="K4517" s="19" t="s">
        <v>7738</v>
      </c>
      <c r="L4517" s="11"/>
      <c r="M4517" s="11"/>
      <c r="N4517" s="24"/>
      <c r="P4517" s="32"/>
      <c r="T4517" s="19"/>
      <c r="U4517" s="3"/>
      <c r="X4517" t="str">
        <f t="shared" si="280"/>
        <v/>
      </c>
      <c r="Z4517" t="str">
        <f t="shared" si="281"/>
        <v/>
      </c>
      <c r="AB4517" s="9"/>
      <c r="AC4517" t="s">
        <v>15124</v>
      </c>
      <c r="AD4517">
        <f t="shared" si="282"/>
        <v>0</v>
      </c>
      <c r="AF4517" s="3"/>
      <c r="AH4517" s="9"/>
    </row>
    <row r="4518" spans="1:34" ht="10.95" customHeight="1" outlineLevel="1" x14ac:dyDescent="0.25">
      <c r="A4518" t="s">
        <v>3143</v>
      </c>
      <c r="C4518" s="3" t="s">
        <v>12466</v>
      </c>
      <c r="D4518" s="3">
        <v>1134</v>
      </c>
      <c r="E4518" s="9">
        <v>2010</v>
      </c>
      <c r="F4518" s="7" t="s">
        <v>5756</v>
      </c>
      <c r="G4518" s="7" t="s">
        <v>5401</v>
      </c>
      <c r="H4518" s="8" t="s">
        <v>15126</v>
      </c>
      <c r="I4518" s="8" t="s">
        <v>15127</v>
      </c>
      <c r="J4518" s="19">
        <v>5</v>
      </c>
      <c r="K4518" s="19" t="s">
        <v>7738</v>
      </c>
      <c r="L4518" s="11"/>
      <c r="M4518" s="11"/>
      <c r="N4518" s="24"/>
      <c r="P4518" s="32"/>
      <c r="T4518" s="19"/>
      <c r="U4518" s="3"/>
      <c r="X4518" t="str">
        <f t="shared" si="280"/>
        <v/>
      </c>
      <c r="Z4518" t="str">
        <f t="shared" si="281"/>
        <v/>
      </c>
      <c r="AB4518" s="9"/>
      <c r="AC4518" t="s">
        <v>15126</v>
      </c>
      <c r="AD4518">
        <f t="shared" si="282"/>
        <v>0</v>
      </c>
      <c r="AF4518" s="3"/>
      <c r="AH4518" s="9"/>
    </row>
    <row r="4519" spans="1:34" ht="10.95" customHeight="1" outlineLevel="1" x14ac:dyDescent="0.25">
      <c r="A4519" t="s">
        <v>3143</v>
      </c>
      <c r="C4519" s="3" t="s">
        <v>12466</v>
      </c>
      <c r="D4519" s="3">
        <v>1135</v>
      </c>
      <c r="E4519" s="9">
        <v>2010</v>
      </c>
      <c r="F4519" s="7" t="s">
        <v>5768</v>
      </c>
      <c r="G4519" s="7" t="s">
        <v>5401</v>
      </c>
      <c r="H4519" s="8" t="s">
        <v>15126</v>
      </c>
      <c r="I4519" s="8" t="s">
        <v>15127</v>
      </c>
      <c r="J4519" s="19">
        <v>5</v>
      </c>
      <c r="K4519" s="19" t="s">
        <v>7738</v>
      </c>
      <c r="L4519" s="11"/>
      <c r="M4519" s="11"/>
      <c r="N4519" s="24"/>
      <c r="P4519" s="32"/>
      <c r="T4519" s="19"/>
      <c r="U4519" s="3"/>
      <c r="X4519" t="str">
        <f t="shared" si="280"/>
        <v/>
      </c>
      <c r="Z4519" t="str">
        <f t="shared" si="281"/>
        <v/>
      </c>
      <c r="AB4519" s="9"/>
      <c r="AC4519" t="s">
        <v>15126</v>
      </c>
      <c r="AD4519">
        <f t="shared" si="282"/>
        <v>0</v>
      </c>
      <c r="AF4519" s="3"/>
      <c r="AH4519" s="9"/>
    </row>
    <row r="4520" spans="1:34" ht="10.95" customHeight="1" outlineLevel="1" x14ac:dyDescent="0.25">
      <c r="A4520" t="s">
        <v>3143</v>
      </c>
      <c r="C4520" s="3" t="s">
        <v>12466</v>
      </c>
      <c r="D4520" s="3">
        <v>1136</v>
      </c>
      <c r="E4520" s="9">
        <v>2010</v>
      </c>
      <c r="F4520" s="7" t="s">
        <v>1151</v>
      </c>
      <c r="G4520" s="7" t="s">
        <v>5401</v>
      </c>
      <c r="H4520" s="8" t="s">
        <v>15126</v>
      </c>
      <c r="I4520" s="8" t="s">
        <v>15127</v>
      </c>
      <c r="J4520" s="19">
        <v>5</v>
      </c>
      <c r="K4520" s="19" t="s">
        <v>7738</v>
      </c>
      <c r="L4520" s="11"/>
      <c r="M4520" s="11"/>
      <c r="N4520" s="24"/>
      <c r="P4520" s="32"/>
      <c r="T4520" s="19"/>
      <c r="U4520" s="3"/>
      <c r="X4520" t="str">
        <f t="shared" si="280"/>
        <v/>
      </c>
      <c r="Z4520" t="str">
        <f t="shared" si="281"/>
        <v/>
      </c>
      <c r="AB4520" s="9"/>
      <c r="AC4520" t="s">
        <v>15126</v>
      </c>
      <c r="AD4520">
        <f t="shared" si="282"/>
        <v>0</v>
      </c>
      <c r="AF4520" s="3"/>
      <c r="AH4520" s="9"/>
    </row>
    <row r="4521" spans="1:34" ht="10.95" customHeight="1" outlineLevel="1" x14ac:dyDescent="0.25">
      <c r="A4521" t="s">
        <v>3143</v>
      </c>
      <c r="C4521" s="3" t="s">
        <v>12466</v>
      </c>
      <c r="D4521" s="3">
        <v>1137</v>
      </c>
      <c r="E4521" s="9">
        <v>2010</v>
      </c>
      <c r="F4521" s="7" t="s">
        <v>5756</v>
      </c>
      <c r="G4521" s="7" t="s">
        <v>5401</v>
      </c>
      <c r="H4521" s="8" t="s">
        <v>15129</v>
      </c>
      <c r="I4521" s="8" t="s">
        <v>15128</v>
      </c>
      <c r="J4521" s="19">
        <v>5</v>
      </c>
      <c r="K4521" s="19" t="s">
        <v>7738</v>
      </c>
      <c r="L4521" s="11"/>
      <c r="M4521" s="11"/>
      <c r="N4521" s="24"/>
      <c r="P4521" s="32"/>
      <c r="T4521" s="19"/>
      <c r="U4521" s="3"/>
      <c r="X4521" t="str">
        <f t="shared" si="280"/>
        <v/>
      </c>
      <c r="Z4521" t="str">
        <f t="shared" si="281"/>
        <v/>
      </c>
      <c r="AB4521" s="9"/>
      <c r="AC4521" t="s">
        <v>15129</v>
      </c>
      <c r="AD4521">
        <f t="shared" si="282"/>
        <v>0</v>
      </c>
      <c r="AF4521" s="3"/>
      <c r="AH4521" s="9"/>
    </row>
    <row r="4522" spans="1:34" ht="10.95" customHeight="1" outlineLevel="1" x14ac:dyDescent="0.25">
      <c r="A4522" t="s">
        <v>3143</v>
      </c>
      <c r="C4522" s="3" t="s">
        <v>12466</v>
      </c>
      <c r="D4522" s="3">
        <v>1149</v>
      </c>
      <c r="E4522" s="9">
        <v>2011</v>
      </c>
      <c r="F4522" s="7" t="s">
        <v>5768</v>
      </c>
      <c r="G4522" s="7" t="s">
        <v>5401</v>
      </c>
      <c r="H4522" s="8" t="s">
        <v>14528</v>
      </c>
      <c r="I4522" s="8" t="s">
        <v>15130</v>
      </c>
      <c r="J4522" s="19">
        <v>2</v>
      </c>
      <c r="K4522" s="19" t="s">
        <v>7738</v>
      </c>
      <c r="L4522" s="11"/>
      <c r="M4522" s="11"/>
      <c r="N4522" s="24"/>
      <c r="P4522" s="32"/>
      <c r="T4522" s="19"/>
      <c r="U4522" s="3"/>
      <c r="X4522" t="str">
        <f t="shared" si="280"/>
        <v/>
      </c>
      <c r="Z4522" t="str">
        <f t="shared" si="281"/>
        <v/>
      </c>
      <c r="AB4522" s="9"/>
      <c r="AC4522" t="s">
        <v>14528</v>
      </c>
      <c r="AD4522">
        <f t="shared" si="282"/>
        <v>0</v>
      </c>
      <c r="AF4522" s="3"/>
      <c r="AH4522" s="9"/>
    </row>
    <row r="4523" spans="1:34" ht="10.95" customHeight="1" outlineLevel="1" x14ac:dyDescent="0.25">
      <c r="A4523" t="s">
        <v>3143</v>
      </c>
      <c r="C4523" s="3" t="s">
        <v>12466</v>
      </c>
      <c r="D4523" s="3">
        <v>1161</v>
      </c>
      <c r="E4523" s="9">
        <v>2011</v>
      </c>
      <c r="F4523" s="7" t="s">
        <v>5768</v>
      </c>
      <c r="G4523" s="7" t="s">
        <v>5401</v>
      </c>
      <c r="H4523" s="8" t="s">
        <v>1212</v>
      </c>
      <c r="I4523" s="8" t="s">
        <v>8791</v>
      </c>
      <c r="J4523" s="19">
        <v>5</v>
      </c>
      <c r="K4523" s="19" t="s">
        <v>7738</v>
      </c>
      <c r="L4523" s="11"/>
      <c r="M4523" s="11"/>
      <c r="N4523" s="24"/>
      <c r="P4523" s="32"/>
      <c r="T4523" s="19"/>
      <c r="U4523" s="3"/>
      <c r="X4523" t="str">
        <f t="shared" si="280"/>
        <v/>
      </c>
      <c r="Z4523" t="str">
        <f t="shared" si="281"/>
        <v/>
      </c>
      <c r="AB4523" s="9"/>
      <c r="AC4523" t="s">
        <v>1212</v>
      </c>
      <c r="AD4523">
        <f t="shared" si="282"/>
        <v>0</v>
      </c>
      <c r="AF4523" s="3"/>
      <c r="AH4523" s="9"/>
    </row>
    <row r="4524" spans="1:34" ht="10.95" customHeight="1" outlineLevel="1" x14ac:dyDescent="0.25">
      <c r="A4524" t="s">
        <v>3143</v>
      </c>
      <c r="C4524" s="3" t="s">
        <v>12466</v>
      </c>
      <c r="D4524" s="3">
        <v>1162</v>
      </c>
      <c r="E4524" s="9">
        <v>2011</v>
      </c>
      <c r="F4524" s="7" t="s">
        <v>1151</v>
      </c>
      <c r="G4524" s="7" t="s">
        <v>5401</v>
      </c>
      <c r="H4524" s="8" t="s">
        <v>15107</v>
      </c>
      <c r="I4524" s="8" t="s">
        <v>8791</v>
      </c>
      <c r="J4524" s="19">
        <v>3</v>
      </c>
      <c r="K4524" s="19" t="s">
        <v>7738</v>
      </c>
      <c r="L4524" s="11"/>
      <c r="M4524" s="11"/>
      <c r="N4524" s="24"/>
      <c r="P4524" s="32"/>
      <c r="T4524" s="19"/>
      <c r="U4524" s="3"/>
      <c r="X4524" t="str">
        <f t="shared" si="280"/>
        <v/>
      </c>
      <c r="Z4524" t="str">
        <f t="shared" si="281"/>
        <v/>
      </c>
      <c r="AB4524" s="9"/>
      <c r="AC4524" t="s">
        <v>15107</v>
      </c>
      <c r="AD4524">
        <f t="shared" si="282"/>
        <v>0</v>
      </c>
      <c r="AF4524" s="3"/>
      <c r="AH4524" s="9"/>
    </row>
    <row r="4525" spans="1:34" ht="10.95" customHeight="1" outlineLevel="1" x14ac:dyDescent="0.25">
      <c r="A4525" t="s">
        <v>3143</v>
      </c>
      <c r="C4525" s="3" t="s">
        <v>12466</v>
      </c>
      <c r="D4525" s="3">
        <v>1175</v>
      </c>
      <c r="E4525" s="9">
        <v>2011</v>
      </c>
      <c r="F4525" s="7" t="s">
        <v>3542</v>
      </c>
      <c r="G4525" s="7" t="s">
        <v>5401</v>
      </c>
      <c r="H4525" s="8" t="s">
        <v>15132</v>
      </c>
      <c r="I4525" s="8" t="s">
        <v>15131</v>
      </c>
      <c r="J4525" s="19">
        <v>5</v>
      </c>
      <c r="K4525" s="19" t="s">
        <v>7738</v>
      </c>
      <c r="L4525" s="11"/>
      <c r="M4525" s="11"/>
      <c r="N4525" s="24"/>
      <c r="P4525" s="32"/>
      <c r="T4525" s="19"/>
      <c r="U4525" s="3"/>
      <c r="X4525" t="str">
        <f t="shared" si="280"/>
        <v/>
      </c>
      <c r="Z4525" t="str">
        <f t="shared" si="281"/>
        <v/>
      </c>
      <c r="AB4525" s="9"/>
      <c r="AC4525" t="s">
        <v>15132</v>
      </c>
      <c r="AD4525">
        <f t="shared" ref="AD4525:AD4553" si="283">COUNTIF(H4525,"*Fuji*")</f>
        <v>0</v>
      </c>
      <c r="AF4525" s="3"/>
      <c r="AH4525" s="9"/>
    </row>
    <row r="4526" spans="1:34" ht="10.95" customHeight="1" outlineLevel="1" x14ac:dyDescent="0.25">
      <c r="A4526" t="s">
        <v>3143</v>
      </c>
      <c r="C4526" s="3" t="s">
        <v>12466</v>
      </c>
      <c r="D4526" s="3" t="s">
        <v>15134</v>
      </c>
      <c r="E4526" s="9">
        <v>2011</v>
      </c>
      <c r="F4526" s="7" t="s">
        <v>15135</v>
      </c>
      <c r="G4526" s="7" t="s">
        <v>5401</v>
      </c>
      <c r="H4526" s="8" t="s">
        <v>15133</v>
      </c>
      <c r="I4526" s="8" t="s">
        <v>15133</v>
      </c>
      <c r="J4526" s="19">
        <v>3</v>
      </c>
      <c r="K4526" s="19" t="s">
        <v>7738</v>
      </c>
      <c r="L4526" s="11"/>
      <c r="M4526" s="11"/>
      <c r="N4526" s="24"/>
      <c r="P4526" s="32"/>
      <c r="T4526" s="19"/>
      <c r="U4526" s="3"/>
      <c r="X4526" t="str">
        <f t="shared" si="280"/>
        <v/>
      </c>
      <c r="Z4526" t="str">
        <f t="shared" si="281"/>
        <v/>
      </c>
      <c r="AB4526" s="9"/>
      <c r="AC4526" t="s">
        <v>15133</v>
      </c>
      <c r="AD4526">
        <f t="shared" si="283"/>
        <v>0</v>
      </c>
      <c r="AF4526" s="3"/>
      <c r="AH4526" s="9"/>
    </row>
    <row r="4527" spans="1:34" ht="10.95" customHeight="1" outlineLevel="1" x14ac:dyDescent="0.25">
      <c r="A4527" t="s">
        <v>3143</v>
      </c>
      <c r="C4527" s="3" t="s">
        <v>12466</v>
      </c>
      <c r="D4527" s="3">
        <v>1198</v>
      </c>
      <c r="E4527" s="9">
        <v>2012</v>
      </c>
      <c r="F4527" s="7" t="s">
        <v>277</v>
      </c>
      <c r="G4527" s="7" t="s">
        <v>5401</v>
      </c>
      <c r="H4527" s="8" t="s">
        <v>15137</v>
      </c>
      <c r="I4527" s="8" t="s">
        <v>15136</v>
      </c>
      <c r="J4527" s="19">
        <v>3</v>
      </c>
      <c r="K4527" s="19" t="s">
        <v>7736</v>
      </c>
      <c r="L4527" s="11">
        <v>7</v>
      </c>
      <c r="M4527" s="11"/>
      <c r="N4527" s="24"/>
      <c r="P4527" s="32"/>
      <c r="S4527">
        <v>1</v>
      </c>
      <c r="T4527" s="19"/>
      <c r="U4527" s="3"/>
      <c r="X4527" t="str">
        <f t="shared" si="280"/>
        <v/>
      </c>
      <c r="Z4527" t="str">
        <f t="shared" si="281"/>
        <v/>
      </c>
      <c r="AB4527" s="9"/>
      <c r="AC4527" t="s">
        <v>15137</v>
      </c>
      <c r="AD4527">
        <f t="shared" si="283"/>
        <v>0</v>
      </c>
      <c r="AF4527" s="3"/>
      <c r="AH4527" s="9"/>
    </row>
    <row r="4528" spans="1:34" ht="10.95" customHeight="1" outlineLevel="1" x14ac:dyDescent="0.25">
      <c r="A4528" t="s">
        <v>3143</v>
      </c>
      <c r="C4528" s="3" t="s">
        <v>12466</v>
      </c>
      <c r="D4528" s="3">
        <v>1201</v>
      </c>
      <c r="E4528" s="9">
        <v>2012</v>
      </c>
      <c r="F4528" s="7" t="s">
        <v>5699</v>
      </c>
      <c r="G4528" s="7" t="s">
        <v>5401</v>
      </c>
      <c r="H4528" s="8" t="s">
        <v>15139</v>
      </c>
      <c r="I4528" s="8" t="s">
        <v>15138</v>
      </c>
      <c r="J4528" s="19">
        <v>2</v>
      </c>
      <c r="K4528" s="19" t="s">
        <v>7738</v>
      </c>
      <c r="L4528" s="11"/>
      <c r="M4528" s="11"/>
      <c r="N4528" s="24"/>
      <c r="P4528" s="32"/>
      <c r="T4528" s="19"/>
      <c r="U4528" s="3"/>
      <c r="X4528" t="str">
        <f t="shared" si="280"/>
        <v/>
      </c>
      <c r="Z4528" t="str">
        <f t="shared" si="281"/>
        <v/>
      </c>
      <c r="AB4528" s="9"/>
      <c r="AC4528" t="s">
        <v>15139</v>
      </c>
      <c r="AD4528">
        <f t="shared" si="283"/>
        <v>0</v>
      </c>
      <c r="AF4528" s="3"/>
      <c r="AH4528" s="9"/>
    </row>
    <row r="4529" spans="1:34" ht="10.95" customHeight="1" outlineLevel="1" x14ac:dyDescent="0.25">
      <c r="A4529" t="s">
        <v>3143</v>
      </c>
      <c r="C4529" s="3" t="s">
        <v>12466</v>
      </c>
      <c r="D4529" s="3">
        <v>1202</v>
      </c>
      <c r="E4529" s="9">
        <v>2012</v>
      </c>
      <c r="F4529" s="7" t="s">
        <v>277</v>
      </c>
      <c r="G4529" s="7" t="s">
        <v>5401</v>
      </c>
      <c r="H4529" s="8" t="s">
        <v>15139</v>
      </c>
      <c r="I4529" s="8" t="s">
        <v>15138</v>
      </c>
      <c r="J4529" s="19">
        <v>5</v>
      </c>
      <c r="K4529" s="19" t="s">
        <v>7738</v>
      </c>
      <c r="L4529" s="11"/>
      <c r="M4529" s="11"/>
      <c r="N4529" s="24"/>
      <c r="P4529" s="32"/>
      <c r="T4529" s="19"/>
      <c r="U4529" s="3"/>
      <c r="X4529" t="str">
        <f t="shared" si="280"/>
        <v/>
      </c>
      <c r="Z4529" t="str">
        <f t="shared" si="281"/>
        <v/>
      </c>
      <c r="AB4529" s="9"/>
      <c r="AC4529" t="s">
        <v>15139</v>
      </c>
      <c r="AD4529">
        <f t="shared" si="283"/>
        <v>0</v>
      </c>
      <c r="AF4529" s="3"/>
      <c r="AH4529" s="9"/>
    </row>
    <row r="4530" spans="1:34" ht="10.95" customHeight="1" outlineLevel="1" x14ac:dyDescent="0.25">
      <c r="A4530" t="s">
        <v>3143</v>
      </c>
      <c r="C4530" s="3" t="s">
        <v>12466</v>
      </c>
      <c r="D4530" s="3">
        <v>1203</v>
      </c>
      <c r="E4530" s="9">
        <v>2012</v>
      </c>
      <c r="F4530" s="7" t="s">
        <v>5768</v>
      </c>
      <c r="G4530" s="7" t="s">
        <v>5401</v>
      </c>
      <c r="H4530" s="8" t="s">
        <v>15140</v>
      </c>
      <c r="I4530" s="8" t="s">
        <v>15138</v>
      </c>
      <c r="J4530" s="19">
        <v>2</v>
      </c>
      <c r="K4530" s="19" t="s">
        <v>7738</v>
      </c>
      <c r="L4530" s="11"/>
      <c r="M4530" s="11"/>
      <c r="N4530" s="24"/>
      <c r="P4530" s="32"/>
      <c r="T4530" s="19"/>
      <c r="U4530" s="3"/>
      <c r="X4530" t="str">
        <f t="shared" si="280"/>
        <v/>
      </c>
      <c r="Z4530" t="str">
        <f t="shared" si="281"/>
        <v/>
      </c>
      <c r="AB4530" s="9"/>
      <c r="AC4530" t="s">
        <v>15140</v>
      </c>
      <c r="AD4530">
        <f t="shared" si="283"/>
        <v>0</v>
      </c>
      <c r="AF4530" s="3"/>
      <c r="AH4530" s="9"/>
    </row>
    <row r="4531" spans="1:34" ht="10.95" customHeight="1" outlineLevel="1" x14ac:dyDescent="0.25">
      <c r="A4531" t="s">
        <v>3143</v>
      </c>
      <c r="C4531" s="3" t="s">
        <v>12466</v>
      </c>
      <c r="D4531" s="3">
        <v>1204</v>
      </c>
      <c r="E4531" s="9">
        <v>2012</v>
      </c>
      <c r="F4531" s="7" t="s">
        <v>5768</v>
      </c>
      <c r="G4531" s="7" t="s">
        <v>5401</v>
      </c>
      <c r="H4531" s="8" t="s">
        <v>3144</v>
      </c>
      <c r="I4531" s="8" t="s">
        <v>15141</v>
      </c>
      <c r="J4531" s="19">
        <v>3</v>
      </c>
      <c r="K4531" s="19" t="s">
        <v>7738</v>
      </c>
      <c r="L4531" s="11"/>
      <c r="M4531" s="11"/>
      <c r="N4531" s="24"/>
      <c r="P4531" s="32"/>
      <c r="T4531" s="19"/>
      <c r="U4531" s="3"/>
      <c r="X4531" t="str">
        <f t="shared" si="280"/>
        <v/>
      </c>
      <c r="Z4531" t="str">
        <f t="shared" si="281"/>
        <v/>
      </c>
      <c r="AB4531" s="9"/>
      <c r="AC4531" t="s">
        <v>3144</v>
      </c>
      <c r="AD4531">
        <f t="shared" si="283"/>
        <v>0</v>
      </c>
      <c r="AF4531" s="3"/>
      <c r="AH4531" s="9"/>
    </row>
    <row r="4532" spans="1:34" ht="10.95" customHeight="1" outlineLevel="1" x14ac:dyDescent="0.25">
      <c r="A4532" t="s">
        <v>3143</v>
      </c>
      <c r="C4532" s="3" t="s">
        <v>12466</v>
      </c>
      <c r="D4532" s="3">
        <v>1205</v>
      </c>
      <c r="E4532" s="9">
        <v>2012</v>
      </c>
      <c r="F4532" s="7" t="s">
        <v>5768</v>
      </c>
      <c r="G4532" s="7" t="s">
        <v>5401</v>
      </c>
      <c r="H4532" s="8" t="s">
        <v>15142</v>
      </c>
      <c r="I4532" s="8" t="s">
        <v>15141</v>
      </c>
      <c r="J4532" s="19">
        <v>5</v>
      </c>
      <c r="K4532" s="19" t="s">
        <v>7738</v>
      </c>
      <c r="L4532" s="11"/>
      <c r="M4532" s="11"/>
      <c r="N4532" s="24"/>
      <c r="P4532" s="32"/>
      <c r="T4532" s="19"/>
      <c r="U4532" s="3"/>
      <c r="X4532" t="str">
        <f t="shared" si="280"/>
        <v/>
      </c>
      <c r="Z4532" t="str">
        <f t="shared" si="281"/>
        <v/>
      </c>
      <c r="AB4532" s="9"/>
      <c r="AC4532" t="s">
        <v>15142</v>
      </c>
      <c r="AD4532">
        <f t="shared" si="283"/>
        <v>0</v>
      </c>
      <c r="AF4532" s="3"/>
      <c r="AH4532" s="9"/>
    </row>
    <row r="4533" spans="1:34" ht="10.95" customHeight="1" outlineLevel="1" x14ac:dyDescent="0.25">
      <c r="A4533" t="s">
        <v>3143</v>
      </c>
      <c r="C4533" s="3" t="s">
        <v>12466</v>
      </c>
      <c r="D4533" s="3">
        <v>1206</v>
      </c>
      <c r="E4533" s="9">
        <v>2012</v>
      </c>
      <c r="F4533" s="7" t="s">
        <v>5768</v>
      </c>
      <c r="G4533" s="7" t="s">
        <v>5401</v>
      </c>
      <c r="H4533" s="8" t="s">
        <v>7615</v>
      </c>
      <c r="I4533" s="8" t="s">
        <v>15141</v>
      </c>
      <c r="J4533" s="19">
        <v>5</v>
      </c>
      <c r="K4533" s="19" t="s">
        <v>7738</v>
      </c>
      <c r="L4533" s="11"/>
      <c r="M4533" s="11"/>
      <c r="N4533" s="24"/>
      <c r="P4533" s="32"/>
      <c r="T4533" s="19"/>
      <c r="U4533" s="3"/>
      <c r="X4533" t="str">
        <f t="shared" si="280"/>
        <v/>
      </c>
      <c r="Z4533" t="str">
        <f t="shared" si="281"/>
        <v/>
      </c>
      <c r="AB4533" s="9"/>
      <c r="AC4533" t="s">
        <v>7615</v>
      </c>
      <c r="AD4533">
        <f t="shared" si="283"/>
        <v>0</v>
      </c>
      <c r="AF4533" s="3"/>
      <c r="AH4533" s="9"/>
    </row>
    <row r="4534" spans="1:34" ht="10.95" customHeight="1" outlineLevel="1" x14ac:dyDescent="0.25">
      <c r="A4534" t="s">
        <v>3143</v>
      </c>
      <c r="C4534" s="3" t="s">
        <v>12466</v>
      </c>
      <c r="D4534" s="3">
        <v>1207</v>
      </c>
      <c r="E4534" s="9">
        <v>2012</v>
      </c>
      <c r="F4534" s="7" t="s">
        <v>5768</v>
      </c>
      <c r="G4534" s="7" t="s">
        <v>5401</v>
      </c>
      <c r="H4534" s="8" t="s">
        <v>15143</v>
      </c>
      <c r="I4534" s="8" t="s">
        <v>15141</v>
      </c>
      <c r="J4534" s="19">
        <v>5</v>
      </c>
      <c r="K4534" s="19" t="s">
        <v>7738</v>
      </c>
      <c r="L4534" s="11"/>
      <c r="M4534" s="11"/>
      <c r="N4534" s="24"/>
      <c r="P4534" s="32"/>
      <c r="T4534" s="19"/>
      <c r="U4534" s="3"/>
      <c r="X4534" t="str">
        <f t="shared" si="280"/>
        <v/>
      </c>
      <c r="Z4534" t="str">
        <f t="shared" si="281"/>
        <v/>
      </c>
      <c r="AB4534" s="9"/>
      <c r="AC4534" t="s">
        <v>15143</v>
      </c>
      <c r="AD4534">
        <f t="shared" si="283"/>
        <v>0</v>
      </c>
      <c r="AF4534" s="3"/>
      <c r="AH4534" s="9"/>
    </row>
    <row r="4535" spans="1:34" ht="10.95" customHeight="1" outlineLevel="1" x14ac:dyDescent="0.25">
      <c r="A4535" t="s">
        <v>3143</v>
      </c>
      <c r="C4535" s="3" t="s">
        <v>12466</v>
      </c>
      <c r="D4535" s="3">
        <v>1208</v>
      </c>
      <c r="E4535" s="9">
        <v>2012</v>
      </c>
      <c r="F4535" s="7" t="s">
        <v>5768</v>
      </c>
      <c r="G4535" s="7" t="s">
        <v>5401</v>
      </c>
      <c r="H4535" s="8" t="s">
        <v>15144</v>
      </c>
      <c r="I4535" s="8" t="s">
        <v>15141</v>
      </c>
      <c r="J4535" s="19">
        <v>5</v>
      </c>
      <c r="K4535" s="19" t="s">
        <v>7738</v>
      </c>
      <c r="L4535" s="11"/>
      <c r="M4535" s="11"/>
      <c r="N4535" s="24"/>
      <c r="P4535" s="32"/>
      <c r="T4535" s="19"/>
      <c r="U4535" s="3"/>
      <c r="X4535" t="str">
        <f t="shared" si="280"/>
        <v/>
      </c>
      <c r="Z4535" t="str">
        <f t="shared" si="281"/>
        <v/>
      </c>
      <c r="AB4535" s="9"/>
      <c r="AC4535" t="s">
        <v>15144</v>
      </c>
      <c r="AD4535">
        <f t="shared" si="283"/>
        <v>0</v>
      </c>
      <c r="AF4535" s="3"/>
      <c r="AH4535" s="9"/>
    </row>
    <row r="4536" spans="1:34" ht="10.95" customHeight="1" outlineLevel="1" x14ac:dyDescent="0.25">
      <c r="A4536" t="s">
        <v>3143</v>
      </c>
      <c r="C4536" s="3" t="s">
        <v>12466</v>
      </c>
      <c r="D4536" s="3">
        <v>1209</v>
      </c>
      <c r="E4536" s="9">
        <v>2012</v>
      </c>
      <c r="F4536" s="7" t="s">
        <v>5768</v>
      </c>
      <c r="G4536" s="7" t="s">
        <v>5401</v>
      </c>
      <c r="H4536" s="8" t="s">
        <v>15145</v>
      </c>
      <c r="I4536" s="8" t="s">
        <v>15141</v>
      </c>
      <c r="J4536" s="19">
        <v>3</v>
      </c>
      <c r="K4536" s="19" t="s">
        <v>7738</v>
      </c>
      <c r="L4536" s="11"/>
      <c r="M4536" s="11"/>
      <c r="N4536" s="24"/>
      <c r="P4536" s="32"/>
      <c r="T4536" s="19"/>
      <c r="U4536" s="3"/>
      <c r="X4536" t="str">
        <f t="shared" si="280"/>
        <v/>
      </c>
      <c r="Z4536" t="str">
        <f t="shared" si="281"/>
        <v/>
      </c>
      <c r="AB4536" s="9"/>
      <c r="AC4536" t="s">
        <v>15145</v>
      </c>
      <c r="AD4536">
        <f t="shared" si="283"/>
        <v>0</v>
      </c>
      <c r="AF4536" s="3"/>
      <c r="AH4536" s="9"/>
    </row>
    <row r="4537" spans="1:34" ht="10.95" customHeight="1" outlineLevel="1" x14ac:dyDescent="0.25">
      <c r="A4537" t="s">
        <v>3143</v>
      </c>
      <c r="C4537" s="3" t="s">
        <v>12466</v>
      </c>
      <c r="D4537" s="3">
        <v>1211</v>
      </c>
      <c r="E4537" s="9">
        <v>2012</v>
      </c>
      <c r="F4537" s="7" t="s">
        <v>5768</v>
      </c>
      <c r="G4537" s="7" t="s">
        <v>5401</v>
      </c>
      <c r="H4537" s="8" t="s">
        <v>15147</v>
      </c>
      <c r="I4537" s="8" t="s">
        <v>15146</v>
      </c>
      <c r="J4537" s="19">
        <v>3</v>
      </c>
      <c r="K4537" s="19" t="s">
        <v>7738</v>
      </c>
      <c r="L4537" s="11"/>
      <c r="M4537" s="11"/>
      <c r="N4537" s="24"/>
      <c r="P4537" s="32"/>
      <c r="T4537" s="19"/>
      <c r="U4537" s="3"/>
      <c r="X4537" t="str">
        <f t="shared" si="280"/>
        <v/>
      </c>
      <c r="Z4537" t="str">
        <f t="shared" si="281"/>
        <v/>
      </c>
      <c r="AB4537" s="9"/>
      <c r="AC4537" t="s">
        <v>15147</v>
      </c>
      <c r="AD4537">
        <f t="shared" si="283"/>
        <v>0</v>
      </c>
      <c r="AF4537" s="3"/>
      <c r="AH4537" s="9"/>
    </row>
    <row r="4538" spans="1:34" ht="10.95" customHeight="1" outlineLevel="1" x14ac:dyDescent="0.25">
      <c r="A4538" t="s">
        <v>3143</v>
      </c>
      <c r="C4538" s="3" t="s">
        <v>12466</v>
      </c>
      <c r="D4538" s="3">
        <v>1218</v>
      </c>
      <c r="E4538" s="9">
        <v>2013</v>
      </c>
      <c r="F4538" s="7" t="s">
        <v>1151</v>
      </c>
      <c r="G4538" s="7" t="s">
        <v>5401</v>
      </c>
      <c r="H4538" s="8" t="s">
        <v>15148</v>
      </c>
      <c r="I4538" s="8" t="s">
        <v>11928</v>
      </c>
      <c r="J4538" s="19">
        <v>3</v>
      </c>
      <c r="K4538" s="19" t="s">
        <v>7738</v>
      </c>
      <c r="L4538" s="11"/>
      <c r="M4538" s="11"/>
      <c r="N4538" s="24"/>
      <c r="P4538" s="32"/>
      <c r="T4538" s="19"/>
      <c r="U4538" s="3"/>
      <c r="X4538" t="str">
        <f t="shared" si="280"/>
        <v/>
      </c>
      <c r="Z4538" t="str">
        <f t="shared" si="281"/>
        <v/>
      </c>
      <c r="AB4538" s="9"/>
      <c r="AC4538" t="s">
        <v>15148</v>
      </c>
      <c r="AD4538">
        <f t="shared" si="283"/>
        <v>0</v>
      </c>
      <c r="AF4538" s="3"/>
      <c r="AH4538" s="9"/>
    </row>
    <row r="4539" spans="1:34" ht="10.95" customHeight="1" outlineLevel="1" x14ac:dyDescent="0.25">
      <c r="A4539" t="s">
        <v>3143</v>
      </c>
      <c r="C4539" s="3" t="s">
        <v>12466</v>
      </c>
      <c r="D4539" s="3">
        <v>1245</v>
      </c>
      <c r="E4539" s="9">
        <v>2013</v>
      </c>
      <c r="F4539" s="7" t="s">
        <v>277</v>
      </c>
      <c r="G4539" s="7" t="s">
        <v>5401</v>
      </c>
      <c r="H4539" s="8" t="s">
        <v>15150</v>
      </c>
      <c r="I4539" s="8" t="s">
        <v>15149</v>
      </c>
      <c r="J4539" s="19">
        <v>5</v>
      </c>
      <c r="K4539" s="19" t="s">
        <v>7738</v>
      </c>
      <c r="L4539" s="11"/>
      <c r="M4539" s="11"/>
      <c r="N4539" s="24"/>
      <c r="P4539" s="32"/>
      <c r="T4539" s="19"/>
      <c r="U4539" s="3"/>
      <c r="X4539" t="str">
        <f t="shared" si="280"/>
        <v/>
      </c>
      <c r="Z4539" t="str">
        <f t="shared" si="281"/>
        <v/>
      </c>
      <c r="AB4539" s="9"/>
      <c r="AC4539" t="s">
        <v>15150</v>
      </c>
      <c r="AD4539">
        <f t="shared" si="283"/>
        <v>0</v>
      </c>
      <c r="AF4539" s="3"/>
      <c r="AH4539" s="9"/>
    </row>
    <row r="4540" spans="1:34" ht="10.95" customHeight="1" outlineLevel="1" x14ac:dyDescent="0.25">
      <c r="A4540" t="s">
        <v>3143</v>
      </c>
      <c r="C4540" s="3" t="s">
        <v>12466</v>
      </c>
      <c r="D4540" s="3">
        <v>1246</v>
      </c>
      <c r="E4540" s="9">
        <v>2013</v>
      </c>
      <c r="F4540" s="7" t="s">
        <v>5768</v>
      </c>
      <c r="G4540" s="7" t="s">
        <v>5401</v>
      </c>
      <c r="H4540" s="8" t="s">
        <v>15150</v>
      </c>
      <c r="I4540" s="8" t="s">
        <v>15149</v>
      </c>
      <c r="J4540" s="19">
        <v>3</v>
      </c>
      <c r="K4540" s="19" t="s">
        <v>7738</v>
      </c>
      <c r="L4540" s="11"/>
      <c r="M4540" s="11"/>
      <c r="N4540" s="24"/>
      <c r="P4540" s="32"/>
      <c r="T4540" s="19"/>
      <c r="U4540" s="3"/>
      <c r="X4540" t="str">
        <f t="shared" si="280"/>
        <v/>
      </c>
      <c r="Z4540" t="str">
        <f t="shared" si="281"/>
        <v/>
      </c>
      <c r="AB4540" s="9"/>
      <c r="AC4540" t="s">
        <v>15150</v>
      </c>
      <c r="AD4540">
        <f t="shared" si="283"/>
        <v>0</v>
      </c>
      <c r="AF4540" s="3"/>
      <c r="AH4540" s="9"/>
    </row>
    <row r="4541" spans="1:34" ht="10.95" customHeight="1" outlineLevel="1" x14ac:dyDescent="0.25">
      <c r="A4541" t="s">
        <v>3143</v>
      </c>
      <c r="C4541" s="3" t="s">
        <v>12466</v>
      </c>
      <c r="D4541" s="3">
        <v>1257</v>
      </c>
      <c r="E4541" s="9">
        <v>2014</v>
      </c>
      <c r="F4541" s="7" t="s">
        <v>277</v>
      </c>
      <c r="G4541" s="7" t="s">
        <v>5401</v>
      </c>
      <c r="H4541" s="8" t="s">
        <v>15152</v>
      </c>
      <c r="I4541" s="8" t="s">
        <v>15151</v>
      </c>
      <c r="J4541" s="19">
        <v>5</v>
      </c>
      <c r="K4541" s="19" t="s">
        <v>7738</v>
      </c>
      <c r="L4541" s="11"/>
      <c r="M4541" s="11"/>
      <c r="N4541" s="24"/>
      <c r="P4541" s="32"/>
      <c r="T4541" s="19"/>
      <c r="U4541" s="3"/>
      <c r="X4541" t="str">
        <f t="shared" si="280"/>
        <v/>
      </c>
      <c r="Z4541" t="str">
        <f t="shared" si="281"/>
        <v/>
      </c>
      <c r="AB4541" s="9"/>
      <c r="AC4541" t="s">
        <v>15152</v>
      </c>
      <c r="AD4541">
        <f t="shared" si="283"/>
        <v>0</v>
      </c>
      <c r="AF4541" s="3"/>
      <c r="AH4541" s="9"/>
    </row>
    <row r="4542" spans="1:34" ht="10.95" customHeight="1" outlineLevel="1" x14ac:dyDescent="0.25">
      <c r="A4542" t="s">
        <v>3143</v>
      </c>
      <c r="C4542" s="3" t="s">
        <v>12466</v>
      </c>
      <c r="D4542" s="3">
        <v>1258</v>
      </c>
      <c r="E4542" s="9">
        <v>2014</v>
      </c>
      <c r="F4542" s="7" t="s">
        <v>5768</v>
      </c>
      <c r="G4542" s="7" t="s">
        <v>5401</v>
      </c>
      <c r="H4542" s="8" t="s">
        <v>15152</v>
      </c>
      <c r="I4542" s="8" t="s">
        <v>15151</v>
      </c>
      <c r="J4542" s="19">
        <v>5</v>
      </c>
      <c r="K4542" s="19" t="s">
        <v>7738</v>
      </c>
      <c r="L4542" s="11"/>
      <c r="M4542" s="11"/>
      <c r="N4542" s="24"/>
      <c r="P4542" s="32"/>
      <c r="T4542" s="19"/>
      <c r="U4542" s="3"/>
      <c r="X4542" t="str">
        <f t="shared" si="280"/>
        <v/>
      </c>
      <c r="Z4542" t="str">
        <f t="shared" si="281"/>
        <v/>
      </c>
      <c r="AB4542" s="9"/>
      <c r="AC4542" t="s">
        <v>15152</v>
      </c>
      <c r="AD4542">
        <f t="shared" si="283"/>
        <v>0</v>
      </c>
      <c r="AF4542" s="3"/>
      <c r="AH4542" s="9"/>
    </row>
    <row r="4543" spans="1:34" ht="10.95" customHeight="1" outlineLevel="1" x14ac:dyDescent="0.25">
      <c r="A4543" t="s">
        <v>3143</v>
      </c>
      <c r="C4543" s="3" t="s">
        <v>12466</v>
      </c>
      <c r="D4543" s="3">
        <v>1277</v>
      </c>
      <c r="E4543" s="9">
        <v>2014</v>
      </c>
      <c r="F4543" s="7" t="s">
        <v>3080</v>
      </c>
      <c r="G4543" s="7" t="s">
        <v>5401</v>
      </c>
      <c r="H4543" s="8" t="s">
        <v>15154</v>
      </c>
      <c r="I4543" s="8" t="s">
        <v>15153</v>
      </c>
      <c r="J4543" s="19">
        <v>5</v>
      </c>
      <c r="K4543" s="19" t="s">
        <v>7738</v>
      </c>
      <c r="L4543" s="11"/>
      <c r="M4543" s="11"/>
      <c r="N4543" s="24"/>
      <c r="P4543" s="32"/>
      <c r="T4543" s="19"/>
      <c r="U4543" s="3"/>
      <c r="X4543" t="str">
        <f t="shared" si="280"/>
        <v/>
      </c>
      <c r="Z4543" t="str">
        <f t="shared" si="281"/>
        <v/>
      </c>
      <c r="AB4543" s="9"/>
      <c r="AC4543" t="s">
        <v>15154</v>
      </c>
      <c r="AD4543">
        <f t="shared" si="283"/>
        <v>0</v>
      </c>
      <c r="AF4543" s="3"/>
      <c r="AH4543" s="9"/>
    </row>
    <row r="4544" spans="1:34" ht="10.95" customHeight="1" outlineLevel="1" x14ac:dyDescent="0.25">
      <c r="A4544" t="s">
        <v>3143</v>
      </c>
      <c r="C4544" s="3" t="s">
        <v>12466</v>
      </c>
      <c r="D4544" s="3">
        <v>1296</v>
      </c>
      <c r="E4544" s="9">
        <v>2015</v>
      </c>
      <c r="F4544" s="7" t="s">
        <v>2769</v>
      </c>
      <c r="G4544" s="7" t="s">
        <v>5401</v>
      </c>
      <c r="H4544" s="8" t="s">
        <v>15156</v>
      </c>
      <c r="I4544" s="8" t="s">
        <v>15155</v>
      </c>
      <c r="J4544" s="19">
        <v>5</v>
      </c>
      <c r="K4544" s="19" t="s">
        <v>7738</v>
      </c>
      <c r="L4544" s="11"/>
      <c r="M4544" s="11"/>
      <c r="N4544" s="24"/>
      <c r="P4544" s="32"/>
      <c r="T4544" s="19"/>
      <c r="U4544" s="3"/>
      <c r="X4544" t="str">
        <f t="shared" si="280"/>
        <v/>
      </c>
      <c r="Z4544" t="str">
        <f t="shared" si="281"/>
        <v/>
      </c>
      <c r="AB4544" s="9"/>
      <c r="AC4544" t="s">
        <v>15156</v>
      </c>
      <c r="AD4544">
        <f t="shared" si="283"/>
        <v>0</v>
      </c>
      <c r="AF4544" s="3"/>
      <c r="AH4544" s="9"/>
    </row>
    <row r="4545" spans="1:48" ht="10.95" customHeight="1" outlineLevel="1" x14ac:dyDescent="0.25">
      <c r="A4545" t="s">
        <v>3143</v>
      </c>
      <c r="C4545" s="3" t="s">
        <v>12466</v>
      </c>
      <c r="D4545" s="3">
        <v>1319</v>
      </c>
      <c r="E4545" s="9">
        <v>2016</v>
      </c>
      <c r="F4545" s="7" t="s">
        <v>5753</v>
      </c>
      <c r="G4545" s="7" t="s">
        <v>5401</v>
      </c>
      <c r="H4545" s="8" t="s">
        <v>15158</v>
      </c>
      <c r="I4545" s="8" t="s">
        <v>15157</v>
      </c>
      <c r="J4545" s="19">
        <v>5</v>
      </c>
      <c r="K4545" s="19" t="s">
        <v>7738</v>
      </c>
      <c r="L4545" s="11"/>
      <c r="M4545" s="11"/>
      <c r="N4545" s="24"/>
      <c r="P4545" s="32"/>
      <c r="T4545" s="19"/>
      <c r="U4545" s="3"/>
      <c r="X4545" t="str">
        <f t="shared" si="280"/>
        <v/>
      </c>
      <c r="Z4545" t="str">
        <f t="shared" si="281"/>
        <v/>
      </c>
      <c r="AB4545" s="9"/>
      <c r="AC4545" t="s">
        <v>15158</v>
      </c>
      <c r="AD4545">
        <f t="shared" si="283"/>
        <v>0</v>
      </c>
      <c r="AF4545" s="3"/>
      <c r="AH4545" s="9"/>
    </row>
    <row r="4546" spans="1:48" ht="10.95" customHeight="1" outlineLevel="1" x14ac:dyDescent="0.25">
      <c r="A4546" t="s">
        <v>3143</v>
      </c>
      <c r="C4546" s="3" t="s">
        <v>12466</v>
      </c>
      <c r="D4546" s="3">
        <v>1354</v>
      </c>
      <c r="E4546" s="9">
        <v>2017</v>
      </c>
      <c r="F4546" s="7" t="s">
        <v>1151</v>
      </c>
      <c r="G4546" s="7" t="s">
        <v>5401</v>
      </c>
      <c r="H4546" s="8" t="s">
        <v>15160</v>
      </c>
      <c r="I4546" s="8" t="s">
        <v>15159</v>
      </c>
      <c r="J4546" s="19">
        <v>3</v>
      </c>
      <c r="K4546" s="19" t="s">
        <v>7736</v>
      </c>
      <c r="L4546" s="11">
        <v>7</v>
      </c>
      <c r="M4546" s="11"/>
      <c r="N4546" s="24"/>
      <c r="P4546" s="32"/>
      <c r="S4546">
        <v>1</v>
      </c>
      <c r="T4546" s="19"/>
      <c r="U4546" s="3"/>
      <c r="X4546" t="str">
        <f t="shared" ref="X4546:X4609" si="284">IF(COUNTIF(F4546,"*fdc*"),1,"")</f>
        <v/>
      </c>
      <c r="Z4546" t="str">
        <f t="shared" ref="Z4546:Z4609" si="285">IF(COUNTIF(F4546,"*s/s*"),1,"")</f>
        <v/>
      </c>
      <c r="AB4546" s="9"/>
      <c r="AC4546" t="s">
        <v>15160</v>
      </c>
      <c r="AD4546">
        <f t="shared" si="283"/>
        <v>0</v>
      </c>
      <c r="AF4546" s="3"/>
      <c r="AH4546" s="9"/>
    </row>
    <row r="4547" spans="1:48" ht="10.95" customHeight="1" outlineLevel="1" x14ac:dyDescent="0.25">
      <c r="A4547" t="s">
        <v>3143</v>
      </c>
      <c r="C4547" s="3" t="s">
        <v>12466</v>
      </c>
      <c r="D4547" s="3">
        <v>1380</v>
      </c>
      <c r="E4547" s="9">
        <v>2018</v>
      </c>
      <c r="F4547" s="7" t="s">
        <v>1258</v>
      </c>
      <c r="G4547" s="7" t="s">
        <v>5401</v>
      </c>
      <c r="H4547" s="8" t="s">
        <v>15162</v>
      </c>
      <c r="I4547" s="8" t="s">
        <v>15161</v>
      </c>
      <c r="J4547" s="19">
        <v>2</v>
      </c>
      <c r="K4547" s="19" t="s">
        <v>7738</v>
      </c>
      <c r="L4547" s="11"/>
      <c r="M4547" s="11"/>
      <c r="N4547" s="24"/>
      <c r="P4547" s="32"/>
      <c r="T4547" s="19"/>
      <c r="U4547" s="3"/>
      <c r="X4547" t="str">
        <f t="shared" si="284"/>
        <v/>
      </c>
      <c r="Z4547" t="str">
        <f t="shared" si="285"/>
        <v/>
      </c>
      <c r="AB4547" s="9"/>
      <c r="AC4547" t="s">
        <v>15162</v>
      </c>
      <c r="AD4547">
        <f t="shared" si="283"/>
        <v>0</v>
      </c>
      <c r="AF4547" s="3"/>
      <c r="AH4547" s="9"/>
    </row>
    <row r="4548" spans="1:48" ht="10.95" customHeight="1" outlineLevel="1" x14ac:dyDescent="0.25">
      <c r="A4548" t="s">
        <v>3143</v>
      </c>
      <c r="C4548" s="3" t="s">
        <v>12466</v>
      </c>
      <c r="D4548" s="3">
        <v>1408</v>
      </c>
      <c r="E4548" s="9">
        <v>2018</v>
      </c>
      <c r="F4548" s="7" t="s">
        <v>5768</v>
      </c>
      <c r="G4548" s="7" t="s">
        <v>5401</v>
      </c>
      <c r="H4548" s="8" t="s">
        <v>15164</v>
      </c>
      <c r="I4548" s="8" t="s">
        <v>15163</v>
      </c>
      <c r="J4548" s="19">
        <v>5</v>
      </c>
      <c r="K4548" s="19" t="s">
        <v>7738</v>
      </c>
      <c r="L4548" s="11"/>
      <c r="M4548" s="11"/>
      <c r="N4548" s="24"/>
      <c r="P4548" s="32"/>
      <c r="T4548" s="19"/>
      <c r="U4548" s="3"/>
      <c r="X4548" t="str">
        <f t="shared" si="284"/>
        <v/>
      </c>
      <c r="Z4548" t="str">
        <f t="shared" si="285"/>
        <v/>
      </c>
      <c r="AB4548" s="9"/>
      <c r="AC4548" t="s">
        <v>15164</v>
      </c>
      <c r="AD4548">
        <f t="shared" si="283"/>
        <v>0</v>
      </c>
      <c r="AF4548" s="3"/>
      <c r="AH4548" s="9"/>
    </row>
    <row r="4549" spans="1:48" ht="10.95" customHeight="1" outlineLevel="1" x14ac:dyDescent="0.25">
      <c r="A4549" t="s">
        <v>3143</v>
      </c>
      <c r="C4549" s="3" t="s">
        <v>12466</v>
      </c>
      <c r="D4549" s="3">
        <v>1414</v>
      </c>
      <c r="E4549" s="9">
        <v>2019</v>
      </c>
      <c r="F4549" s="7" t="s">
        <v>1066</v>
      </c>
      <c r="G4549" s="7" t="s">
        <v>5401</v>
      </c>
      <c r="H4549" s="8" t="s">
        <v>15166</v>
      </c>
      <c r="I4549" s="8" t="s">
        <v>15165</v>
      </c>
      <c r="J4549" s="19">
        <v>5</v>
      </c>
      <c r="K4549" s="19" t="s">
        <v>7738</v>
      </c>
      <c r="L4549" s="11"/>
      <c r="M4549" s="11"/>
      <c r="N4549" s="24"/>
      <c r="P4549" s="32"/>
      <c r="T4549" s="19"/>
      <c r="U4549" s="3"/>
      <c r="X4549" t="str">
        <f t="shared" si="284"/>
        <v/>
      </c>
      <c r="Z4549" t="str">
        <f t="shared" si="285"/>
        <v/>
      </c>
      <c r="AB4549" s="9"/>
      <c r="AC4549" t="s">
        <v>15166</v>
      </c>
      <c r="AD4549">
        <f t="shared" si="283"/>
        <v>0</v>
      </c>
      <c r="AF4549" s="3"/>
      <c r="AH4549" s="9"/>
    </row>
    <row r="4550" spans="1:48" ht="10.95" customHeight="1" outlineLevel="1" x14ac:dyDescent="0.25">
      <c r="A4550" t="s">
        <v>3143</v>
      </c>
      <c r="C4550" s="3" t="s">
        <v>12466</v>
      </c>
      <c r="D4550" s="3">
        <v>1423</v>
      </c>
      <c r="E4550" s="9">
        <v>2019</v>
      </c>
      <c r="F4550" s="7" t="s">
        <v>2769</v>
      </c>
      <c r="G4550" s="7" t="s">
        <v>5401</v>
      </c>
      <c r="H4550" s="8" t="s">
        <v>15168</v>
      </c>
      <c r="I4550" s="8" t="s">
        <v>15167</v>
      </c>
      <c r="J4550" s="19">
        <v>5</v>
      </c>
      <c r="K4550" s="19" t="s">
        <v>7738</v>
      </c>
      <c r="L4550" s="11"/>
      <c r="M4550" s="11"/>
      <c r="N4550" s="24"/>
      <c r="P4550" s="32"/>
      <c r="T4550" s="19"/>
      <c r="U4550" s="3"/>
      <c r="X4550" t="str">
        <f t="shared" si="284"/>
        <v/>
      </c>
      <c r="Z4550" t="str">
        <f t="shared" si="285"/>
        <v/>
      </c>
      <c r="AB4550" s="9"/>
      <c r="AC4550" t="s">
        <v>15168</v>
      </c>
      <c r="AD4550">
        <f t="shared" si="283"/>
        <v>0</v>
      </c>
      <c r="AF4550" s="3"/>
      <c r="AH4550" s="9"/>
    </row>
    <row r="4551" spans="1:48" ht="10.95" customHeight="1" outlineLevel="1" x14ac:dyDescent="0.25">
      <c r="A4551" t="s">
        <v>3143</v>
      </c>
      <c r="C4551" s="3" t="s">
        <v>12466</v>
      </c>
      <c r="D4551" s="3">
        <v>1424</v>
      </c>
      <c r="E4551" s="9">
        <v>2019</v>
      </c>
      <c r="F4551" s="7" t="s">
        <v>5768</v>
      </c>
      <c r="G4551" s="7" t="s">
        <v>5401</v>
      </c>
      <c r="H4551" s="8" t="s">
        <v>14444</v>
      </c>
      <c r="I4551" s="44" t="s">
        <v>21308</v>
      </c>
      <c r="J4551" s="19">
        <v>2</v>
      </c>
      <c r="K4551" s="19" t="s">
        <v>7738</v>
      </c>
      <c r="L4551" s="11"/>
      <c r="M4551" s="11"/>
      <c r="N4551" s="24"/>
      <c r="P4551" s="32"/>
      <c r="R4551">
        <v>1</v>
      </c>
      <c r="S4551">
        <v>1</v>
      </c>
      <c r="T4551" s="19"/>
      <c r="U4551" s="3"/>
      <c r="X4551" t="str">
        <f t="shared" si="284"/>
        <v/>
      </c>
      <c r="Z4551" t="str">
        <f t="shared" si="285"/>
        <v/>
      </c>
      <c r="AB4551" s="9"/>
      <c r="AC4551" t="s">
        <v>14444</v>
      </c>
      <c r="AD4551">
        <f t="shared" si="283"/>
        <v>0</v>
      </c>
      <c r="AF4551" s="3"/>
      <c r="AH4551" s="9"/>
    </row>
    <row r="4552" spans="1:48" ht="10.95" customHeight="1" outlineLevel="1" x14ac:dyDescent="0.25">
      <c r="A4552" t="s">
        <v>3143</v>
      </c>
      <c r="C4552" s="3" t="s">
        <v>12466</v>
      </c>
      <c r="D4552" s="3">
        <v>1441</v>
      </c>
      <c r="E4552" s="9">
        <v>2020</v>
      </c>
      <c r="F4552" s="7" t="s">
        <v>2769</v>
      </c>
      <c r="G4552" s="7" t="s">
        <v>5401</v>
      </c>
      <c r="H4552" s="8" t="s">
        <v>15170</v>
      </c>
      <c r="I4552" s="8" t="s">
        <v>15169</v>
      </c>
      <c r="J4552" s="19">
        <v>5</v>
      </c>
      <c r="K4552" s="19" t="s">
        <v>7738</v>
      </c>
      <c r="L4552" s="11"/>
      <c r="M4552" s="11"/>
      <c r="N4552" s="24"/>
      <c r="P4552" s="32"/>
      <c r="T4552" s="19"/>
      <c r="U4552" s="3"/>
      <c r="X4552" t="str">
        <f t="shared" si="284"/>
        <v/>
      </c>
      <c r="Z4552" t="str">
        <f t="shared" si="285"/>
        <v/>
      </c>
      <c r="AB4552" s="9"/>
      <c r="AC4552" t="s">
        <v>15170</v>
      </c>
      <c r="AD4552">
        <f t="shared" si="283"/>
        <v>0</v>
      </c>
      <c r="AF4552" s="3"/>
      <c r="AH4552" s="9"/>
    </row>
    <row r="4553" spans="1:48" ht="10.95" customHeight="1" outlineLevel="1" x14ac:dyDescent="0.25">
      <c r="A4553" t="s">
        <v>3143</v>
      </c>
      <c r="C4553" s="3" t="s">
        <v>12466</v>
      </c>
      <c r="D4553" s="3">
        <v>1444</v>
      </c>
      <c r="E4553" s="9">
        <v>2020</v>
      </c>
      <c r="F4553" s="7" t="s">
        <v>9646</v>
      </c>
      <c r="G4553" s="7" t="s">
        <v>5401</v>
      </c>
      <c r="H4553" s="8" t="s">
        <v>15172</v>
      </c>
      <c r="I4553" s="8" t="s">
        <v>15171</v>
      </c>
      <c r="J4553" s="19">
        <v>5</v>
      </c>
      <c r="K4553" s="19" t="s">
        <v>7738</v>
      </c>
      <c r="L4553" s="11"/>
      <c r="M4553" s="11"/>
      <c r="N4553" s="24"/>
      <c r="P4553" s="32"/>
      <c r="T4553" s="19"/>
      <c r="U4553" s="3"/>
      <c r="X4553" t="str">
        <f t="shared" si="284"/>
        <v/>
      </c>
      <c r="Z4553" t="str">
        <f t="shared" si="285"/>
        <v/>
      </c>
      <c r="AB4553" s="9"/>
      <c r="AC4553" t="s">
        <v>15172</v>
      </c>
      <c r="AD4553">
        <f t="shared" si="283"/>
        <v>0</v>
      </c>
      <c r="AF4553" s="3"/>
      <c r="AH4553" s="9"/>
    </row>
    <row r="4554" spans="1:48" ht="10.95" customHeight="1" x14ac:dyDescent="0.25">
      <c r="A4554" t="s">
        <v>21050</v>
      </c>
      <c r="B4554" t="s">
        <v>17255</v>
      </c>
      <c r="C4554" s="3" t="s">
        <v>12988</v>
      </c>
      <c r="E4554" s="9"/>
      <c r="F4554" s="7"/>
      <c r="G4554" s="7"/>
      <c r="H4554" s="8"/>
      <c r="I4554" s="8"/>
      <c r="J4554" s="19"/>
      <c r="K4554" s="19"/>
      <c r="L4554" s="11"/>
      <c r="M4554" s="11">
        <f>SUM(L4555:L4720)</f>
        <v>264.05000000000007</v>
      </c>
      <c r="N4554" s="24">
        <v>1108</v>
      </c>
      <c r="O4554">
        <f>COUNTIF(K4555:K4720,"*")</f>
        <v>166</v>
      </c>
      <c r="P4554" s="32">
        <f>O4554/N4554</f>
        <v>0.14981949458483754</v>
      </c>
      <c r="Q4554">
        <f>COUNTIF(K4555:K4720,"Y")+COUNTIF(K4555:K4720,"S")</f>
        <v>69</v>
      </c>
      <c r="T4554" s="19" t="s">
        <v>7736</v>
      </c>
      <c r="U4554" s="3"/>
      <c r="V4554" t="s">
        <v>18647</v>
      </c>
      <c r="X4554" t="str">
        <f t="shared" si="284"/>
        <v/>
      </c>
      <c r="Z4554" t="str">
        <f t="shared" si="285"/>
        <v/>
      </c>
      <c r="AB4554" s="9"/>
      <c r="AE4554">
        <f>COUNTIF(AD4555:AD4720,"1")</f>
        <v>0</v>
      </c>
      <c r="AF4554" s="3"/>
      <c r="AH4554" s="9"/>
      <c r="AI4554">
        <f>COUNTIF($J4555:$J4720,"1")-COUNTIFS($J4555:$J4720,"1",$K4555:$K4720,"V")</f>
        <v>13</v>
      </c>
      <c r="AJ4554">
        <f>COUNTIFS($J4555:$J4720,"1",$K4555:$K4720,"Y")+COUNTIFS($J4555:$J4720,"1",$K4555:$K4720,"s")</f>
        <v>8</v>
      </c>
      <c r="AK4554">
        <f>COUNTIF($J4555:$J4720,"2")-COUNTIFS($J4555:$J4720,"2",$K4555:$K4720,"V")</f>
        <v>12</v>
      </c>
      <c r="AL4554">
        <f>COUNTIFS($J4555:$J4720,"2",$K4555:$K4720,"Y")+COUNTIFS($J4555:$J4720,"2",$K4555:$K4720,"s")</f>
        <v>3</v>
      </c>
      <c r="AM4554">
        <f>COUNTIF($J4555:$J4720,"3")-COUNTIFS($J4555:$J4720,"3",$K4555:$K4720,"V")</f>
        <v>14</v>
      </c>
      <c r="AN4554">
        <f>COUNTIFS($J4555:$J4720,"3",$K4555:$K4720,"Y")+COUNTIFS($J4555:$J4720,"3",$K4555:$K4720,"s")</f>
        <v>5</v>
      </c>
      <c r="AO4554">
        <f>COUNTIF($J4555:$J4720,"4")-COUNTIFS($J4555:$J4720,"4",$K4555:$K4720,"V")</f>
        <v>1</v>
      </c>
      <c r="AP4554">
        <f>COUNTIFS($J4555:$J4720,"4",$K4555:$K4720,"Y")+COUNTIFS($J4555:$J4720,"4",$K4555:$K4720,"s")</f>
        <v>0</v>
      </c>
      <c r="AQ4554">
        <f>COUNTIF($J4555:$J4720,"5")-COUNTIFS($J4555:$J4720,"5",$K4555:$K4720,"V")</f>
        <v>50</v>
      </c>
      <c r="AR4554">
        <f>COUNTIFS($J4555:$J4720,"5",$K4555:$K4720,"Y")+COUNTIFS($J4555:$J4720,"5",$K4555:$K4720,"s")</f>
        <v>17</v>
      </c>
      <c r="AS4554">
        <f>COUNTIF($J4555:$J4720,"6")-COUNTIFS($J4555:$J4720,"6",$K4555:$K4720,"V")</f>
        <v>26</v>
      </c>
      <c r="AT4554">
        <f>COUNTIFS($J4555:$J4720,"6",$K4555:$K4720,"Y")+COUNTIFS($J4555:$J4720,"6",$K4555:$K4720,"s")</f>
        <v>11</v>
      </c>
      <c r="AU4554">
        <f>COUNTIF($J4555:$J4720,"7")-COUNTIFS($J4555:$J4720,"7",$K4555:$K4720,"V")</f>
        <v>48</v>
      </c>
      <c r="AV4554">
        <f>COUNTIFS($J4555:$J4720,"7",$K4555:$K4720,"Y")+COUNTIFS($J4555:$J4720,"7",$K4555:$K4720,"s")</f>
        <v>25</v>
      </c>
    </row>
    <row r="4555" spans="1:48" ht="10.95" customHeight="1" outlineLevel="1" x14ac:dyDescent="0.25">
      <c r="A4555" t="s">
        <v>4869</v>
      </c>
      <c r="C4555" s="3" t="s">
        <v>12988</v>
      </c>
      <c r="D4555" s="3">
        <v>4</v>
      </c>
      <c r="E4555" s="9">
        <v>1956</v>
      </c>
      <c r="F4555" s="7" t="s">
        <v>5699</v>
      </c>
      <c r="G4555" s="7" t="s">
        <v>4870</v>
      </c>
      <c r="H4555" s="8" t="s">
        <v>4871</v>
      </c>
      <c r="I4555" s="8" t="s">
        <v>15174</v>
      </c>
      <c r="J4555" s="19">
        <v>5</v>
      </c>
      <c r="K4555" s="19" t="s">
        <v>7736</v>
      </c>
      <c r="L4555" s="11">
        <v>4</v>
      </c>
      <c r="M4555" s="11"/>
      <c r="N4555" s="24"/>
      <c r="P4555" s="32"/>
      <c r="T4555" s="19"/>
      <c r="U4555" s="3">
        <v>4</v>
      </c>
      <c r="X4555" t="str">
        <f t="shared" si="284"/>
        <v/>
      </c>
      <c r="Z4555" t="str">
        <f t="shared" si="285"/>
        <v/>
      </c>
      <c r="AB4555" s="9"/>
      <c r="AC4555" t="s">
        <v>4871</v>
      </c>
      <c r="AD4555">
        <f t="shared" ref="AD4555:AD4586" si="286">COUNTIF(H4555,"*Fuji*")</f>
        <v>0</v>
      </c>
      <c r="AF4555" s="3"/>
      <c r="AG4555" t="s">
        <v>4872</v>
      </c>
      <c r="AH4555" s="9" t="s">
        <v>4925</v>
      </c>
    </row>
    <row r="4556" spans="1:48" ht="10.95" customHeight="1" outlineLevel="1" x14ac:dyDescent="0.25">
      <c r="A4556" t="s">
        <v>4869</v>
      </c>
      <c r="C4556" s="3" t="s">
        <v>12988</v>
      </c>
      <c r="D4556" s="3">
        <v>5</v>
      </c>
      <c r="E4556" s="9">
        <v>1956</v>
      </c>
      <c r="F4556" s="7" t="s">
        <v>1209</v>
      </c>
      <c r="G4556" s="7" t="s">
        <v>767</v>
      </c>
      <c r="H4556" s="8" t="s">
        <v>4871</v>
      </c>
      <c r="I4556" s="8" t="s">
        <v>15174</v>
      </c>
      <c r="J4556" s="19">
        <v>5</v>
      </c>
      <c r="K4556" s="19" t="s">
        <v>7738</v>
      </c>
      <c r="L4556" s="11"/>
      <c r="M4556" s="11"/>
      <c r="N4556" s="24"/>
      <c r="P4556" s="32"/>
      <c r="T4556" s="19"/>
      <c r="U4556" s="3">
        <v>5</v>
      </c>
      <c r="X4556" t="str">
        <f t="shared" si="284"/>
        <v/>
      </c>
      <c r="Z4556" t="str">
        <f t="shared" si="285"/>
        <v/>
      </c>
      <c r="AB4556" s="9"/>
      <c r="AC4556" t="s">
        <v>4871</v>
      </c>
      <c r="AD4556">
        <f t="shared" si="286"/>
        <v>0</v>
      </c>
      <c r="AF4556" s="3"/>
      <c r="AG4556" t="s">
        <v>4872</v>
      </c>
      <c r="AH4556" s="9" t="s">
        <v>4623</v>
      </c>
    </row>
    <row r="4557" spans="1:48" ht="10.95" customHeight="1" outlineLevel="1" x14ac:dyDescent="0.25">
      <c r="A4557" t="s">
        <v>4869</v>
      </c>
      <c r="C4557" s="3" t="s">
        <v>12988</v>
      </c>
      <c r="D4557" s="3">
        <v>14</v>
      </c>
      <c r="E4557" s="9">
        <v>1959</v>
      </c>
      <c r="F4557" s="10" t="s">
        <v>21255</v>
      </c>
      <c r="G4557" s="7" t="s">
        <v>5401</v>
      </c>
      <c r="H4557" s="43" t="s">
        <v>12366</v>
      </c>
      <c r="I4557" s="8" t="s">
        <v>21256</v>
      </c>
      <c r="J4557" s="19">
        <v>5</v>
      </c>
      <c r="K4557" s="20" t="s">
        <v>7736</v>
      </c>
      <c r="L4557" s="11">
        <v>0.55000000000000004</v>
      </c>
      <c r="M4557" s="11"/>
      <c r="N4557" s="24"/>
      <c r="P4557" s="32"/>
      <c r="T4557" s="19"/>
      <c r="U4557" s="3">
        <v>5</v>
      </c>
      <c r="X4557" t="str">
        <f t="shared" si="284"/>
        <v/>
      </c>
      <c r="Z4557" t="str">
        <f t="shared" si="285"/>
        <v/>
      </c>
      <c r="AB4557" s="9"/>
      <c r="AC4557" s="2" t="s">
        <v>12366</v>
      </c>
      <c r="AD4557">
        <f t="shared" si="286"/>
        <v>0</v>
      </c>
      <c r="AF4557" s="3"/>
      <c r="AG4557" t="s">
        <v>4872</v>
      </c>
      <c r="AH4557" s="9" t="s">
        <v>4623</v>
      </c>
    </row>
    <row r="4558" spans="1:48" ht="10.95" customHeight="1" outlineLevel="1" x14ac:dyDescent="0.25">
      <c r="A4558" t="s">
        <v>4869</v>
      </c>
      <c r="C4558" s="3" t="s">
        <v>12988</v>
      </c>
      <c r="D4558" s="3">
        <v>42</v>
      </c>
      <c r="E4558" s="9">
        <v>1968</v>
      </c>
      <c r="F4558" s="7" t="s">
        <v>3445</v>
      </c>
      <c r="G4558" s="7" t="s">
        <v>5401</v>
      </c>
      <c r="H4558" s="8" t="s">
        <v>890</v>
      </c>
      <c r="I4558" s="8" t="s">
        <v>15176</v>
      </c>
      <c r="J4558" s="19">
        <v>5</v>
      </c>
      <c r="K4558" s="19" t="s">
        <v>7738</v>
      </c>
      <c r="L4558" s="11"/>
      <c r="M4558" s="11"/>
      <c r="N4558" s="24"/>
      <c r="P4558" s="32"/>
      <c r="T4558" s="19"/>
      <c r="U4558" s="3" t="s">
        <v>6766</v>
      </c>
      <c r="X4558" t="str">
        <f t="shared" si="284"/>
        <v/>
      </c>
      <c r="Z4558" t="str">
        <f t="shared" si="285"/>
        <v/>
      </c>
      <c r="AB4558" s="9"/>
      <c r="AC4558" t="s">
        <v>890</v>
      </c>
      <c r="AD4558">
        <f t="shared" si="286"/>
        <v>0</v>
      </c>
      <c r="AF4558" s="3"/>
      <c r="AG4558" t="s">
        <v>4876</v>
      </c>
      <c r="AH4558" s="9" t="s">
        <v>4623</v>
      </c>
    </row>
    <row r="4559" spans="1:48" ht="10.95" customHeight="1" outlineLevel="1" x14ac:dyDescent="0.25">
      <c r="A4559" t="s">
        <v>4869</v>
      </c>
      <c r="C4559" s="3" t="s">
        <v>12988</v>
      </c>
      <c r="D4559" s="3">
        <v>43</v>
      </c>
      <c r="E4559" s="9">
        <v>1968</v>
      </c>
      <c r="F4559" s="7" t="s">
        <v>4880</v>
      </c>
      <c r="G4559" s="7" t="s">
        <v>5401</v>
      </c>
      <c r="H4559" s="8" t="s">
        <v>890</v>
      </c>
      <c r="I4559" s="8" t="s">
        <v>15176</v>
      </c>
      <c r="J4559" s="19">
        <v>5</v>
      </c>
      <c r="K4559" s="19" t="s">
        <v>20092</v>
      </c>
      <c r="L4559" s="11"/>
      <c r="M4559" s="11"/>
      <c r="N4559" s="24"/>
      <c r="P4559" s="32"/>
      <c r="T4559" s="19"/>
      <c r="U4559" s="3" t="s">
        <v>6174</v>
      </c>
      <c r="X4559" t="str">
        <f t="shared" si="284"/>
        <v/>
      </c>
      <c r="Z4559" t="str">
        <f t="shared" si="285"/>
        <v/>
      </c>
      <c r="AB4559" s="9"/>
      <c r="AC4559" t="s">
        <v>890</v>
      </c>
      <c r="AD4559">
        <f t="shared" si="286"/>
        <v>0</v>
      </c>
      <c r="AF4559" s="3"/>
      <c r="AG4559" t="s">
        <v>4876</v>
      </c>
      <c r="AH4559" s="9" t="s">
        <v>4623</v>
      </c>
    </row>
    <row r="4560" spans="1:48" ht="10.95" customHeight="1" outlineLevel="1" x14ac:dyDescent="0.25">
      <c r="A4560" t="s">
        <v>4869</v>
      </c>
      <c r="C4560" s="3" t="s">
        <v>12988</v>
      </c>
      <c r="D4560" s="3">
        <v>48</v>
      </c>
      <c r="E4560" s="9">
        <v>1969</v>
      </c>
      <c r="F4560" s="7" t="s">
        <v>5753</v>
      </c>
      <c r="G4560" s="7" t="s">
        <v>883</v>
      </c>
      <c r="H4560" s="8" t="s">
        <v>4882</v>
      </c>
      <c r="I4560" s="8" t="s">
        <v>15175</v>
      </c>
      <c r="J4560" s="19">
        <v>1</v>
      </c>
      <c r="K4560" s="19" t="s">
        <v>7738</v>
      </c>
      <c r="L4560" s="11"/>
      <c r="M4560" s="11"/>
      <c r="N4560" s="24"/>
      <c r="P4560" s="32"/>
      <c r="T4560" s="19"/>
      <c r="U4560" s="3" t="s">
        <v>2516</v>
      </c>
      <c r="X4560" t="str">
        <f t="shared" si="284"/>
        <v/>
      </c>
      <c r="Z4560" t="str">
        <f t="shared" si="285"/>
        <v/>
      </c>
      <c r="AB4560" s="9"/>
      <c r="AC4560" t="s">
        <v>4882</v>
      </c>
      <c r="AD4560">
        <f t="shared" si="286"/>
        <v>0</v>
      </c>
      <c r="AF4560" s="3"/>
      <c r="AG4560" t="s">
        <v>882</v>
      </c>
      <c r="AH4560" s="9" t="s">
        <v>4623</v>
      </c>
    </row>
    <row r="4561" spans="1:34" ht="10.95" customHeight="1" outlineLevel="1" x14ac:dyDescent="0.25">
      <c r="A4561" t="s">
        <v>4869</v>
      </c>
      <c r="C4561" s="3" t="s">
        <v>12988</v>
      </c>
      <c r="D4561" s="3">
        <v>53</v>
      </c>
      <c r="E4561" s="9">
        <v>1969</v>
      </c>
      <c r="F4561" s="7" t="s">
        <v>5768</v>
      </c>
      <c r="G4561" s="7" t="s">
        <v>887</v>
      </c>
      <c r="H4561" s="8" t="s">
        <v>886</v>
      </c>
      <c r="I4561" s="8" t="s">
        <v>15177</v>
      </c>
      <c r="J4561" s="19">
        <v>6</v>
      </c>
      <c r="K4561" s="19" t="s">
        <v>7738</v>
      </c>
      <c r="L4561" s="11"/>
      <c r="M4561" s="11"/>
      <c r="N4561" s="24"/>
      <c r="P4561" s="32"/>
      <c r="T4561" s="19"/>
      <c r="U4561" s="3" t="s">
        <v>4467</v>
      </c>
      <c r="X4561" t="str">
        <f t="shared" si="284"/>
        <v/>
      </c>
      <c r="Z4561" t="str">
        <f t="shared" si="285"/>
        <v/>
      </c>
      <c r="AB4561" s="9"/>
      <c r="AC4561" t="s">
        <v>886</v>
      </c>
      <c r="AD4561">
        <f t="shared" si="286"/>
        <v>0</v>
      </c>
      <c r="AF4561" s="3"/>
      <c r="AG4561" t="s">
        <v>4876</v>
      </c>
      <c r="AH4561" s="9" t="s">
        <v>4623</v>
      </c>
    </row>
    <row r="4562" spans="1:34" ht="10.95" customHeight="1" outlineLevel="1" x14ac:dyDescent="0.25">
      <c r="A4562" t="s">
        <v>4869</v>
      </c>
      <c r="C4562" s="3" t="s">
        <v>12988</v>
      </c>
      <c r="D4562" s="3">
        <v>56</v>
      </c>
      <c r="E4562" s="9">
        <v>1970</v>
      </c>
      <c r="F4562" s="7" t="s">
        <v>3536</v>
      </c>
      <c r="G4562" s="7" t="s">
        <v>2294</v>
      </c>
      <c r="H4562" s="8" t="s">
        <v>884</v>
      </c>
      <c r="I4562" s="8" t="s">
        <v>15178</v>
      </c>
      <c r="J4562" s="19">
        <v>1</v>
      </c>
      <c r="K4562" s="19" t="s">
        <v>7736</v>
      </c>
      <c r="L4562" s="11">
        <v>15.8</v>
      </c>
      <c r="M4562" s="11"/>
      <c r="N4562" s="24"/>
      <c r="P4562" s="32"/>
      <c r="R4562">
        <v>1</v>
      </c>
      <c r="S4562">
        <v>1</v>
      </c>
      <c r="T4562" s="19"/>
      <c r="U4562" s="3" t="s">
        <v>5606</v>
      </c>
      <c r="X4562" t="str">
        <f t="shared" si="284"/>
        <v/>
      </c>
      <c r="Z4562" t="str">
        <f t="shared" si="285"/>
        <v/>
      </c>
      <c r="AB4562" s="9"/>
      <c r="AC4562" t="s">
        <v>884</v>
      </c>
      <c r="AD4562">
        <f t="shared" si="286"/>
        <v>0</v>
      </c>
      <c r="AF4562" s="3"/>
      <c r="AG4562" t="s">
        <v>4872</v>
      </c>
      <c r="AH4562" s="9" t="s">
        <v>4623</v>
      </c>
    </row>
    <row r="4563" spans="1:34" ht="10.95" customHeight="1" outlineLevel="1" x14ac:dyDescent="0.25">
      <c r="A4563" t="s">
        <v>4869</v>
      </c>
      <c r="C4563" s="3" t="s">
        <v>12988</v>
      </c>
      <c r="D4563" s="3">
        <v>58</v>
      </c>
      <c r="E4563" s="9">
        <v>1970</v>
      </c>
      <c r="F4563" s="7" t="s">
        <v>1017</v>
      </c>
      <c r="G4563" s="7" t="s">
        <v>5401</v>
      </c>
      <c r="H4563" s="8" t="s">
        <v>4165</v>
      </c>
      <c r="I4563" s="8" t="s">
        <v>8890</v>
      </c>
      <c r="J4563" s="19">
        <v>1</v>
      </c>
      <c r="K4563" s="19" t="s">
        <v>7738</v>
      </c>
      <c r="L4563" s="11"/>
      <c r="M4563" s="11"/>
      <c r="N4563" s="24"/>
      <c r="P4563" s="32"/>
      <c r="T4563" s="19"/>
      <c r="U4563" s="3" t="s">
        <v>885</v>
      </c>
      <c r="X4563" t="str">
        <f t="shared" si="284"/>
        <v/>
      </c>
      <c r="Z4563" t="str">
        <f t="shared" si="285"/>
        <v/>
      </c>
      <c r="AB4563" s="9"/>
      <c r="AC4563" t="s">
        <v>4165</v>
      </c>
      <c r="AD4563">
        <f t="shared" si="286"/>
        <v>0</v>
      </c>
      <c r="AF4563" s="3"/>
      <c r="AG4563" t="s">
        <v>4876</v>
      </c>
      <c r="AH4563" s="9" t="s">
        <v>4623</v>
      </c>
    </row>
    <row r="4564" spans="1:34" ht="10.95" customHeight="1" outlineLevel="1" x14ac:dyDescent="0.25">
      <c r="A4564" t="s">
        <v>4869</v>
      </c>
      <c r="C4564" s="3" t="s">
        <v>12988</v>
      </c>
      <c r="D4564" s="3">
        <v>59</v>
      </c>
      <c r="E4564" s="9">
        <v>1970</v>
      </c>
      <c r="F4564" s="7" t="s">
        <v>3128</v>
      </c>
      <c r="G4564" s="7" t="s">
        <v>5401</v>
      </c>
      <c r="H4564" s="8" t="s">
        <v>7599</v>
      </c>
      <c r="I4564" s="8" t="s">
        <v>8890</v>
      </c>
      <c r="J4564" s="19">
        <v>6</v>
      </c>
      <c r="K4564" s="19" t="s">
        <v>7738</v>
      </c>
      <c r="L4564" s="11"/>
      <c r="M4564" s="11"/>
      <c r="N4564" s="24"/>
      <c r="P4564" s="32"/>
      <c r="T4564" s="19"/>
      <c r="U4564" s="3"/>
      <c r="X4564" t="str">
        <f t="shared" si="284"/>
        <v/>
      </c>
      <c r="Z4564" t="str">
        <f t="shared" si="285"/>
        <v/>
      </c>
      <c r="AB4564" s="9"/>
      <c r="AC4564" t="s">
        <v>7599</v>
      </c>
      <c r="AD4564">
        <f t="shared" si="286"/>
        <v>0</v>
      </c>
      <c r="AF4564" s="3"/>
      <c r="AH4564" s="9"/>
    </row>
    <row r="4565" spans="1:34" ht="10.95" customHeight="1" outlineLevel="1" x14ac:dyDescent="0.25">
      <c r="A4565" t="s">
        <v>4869</v>
      </c>
      <c r="C4565" s="3" t="s">
        <v>12988</v>
      </c>
      <c r="D4565" s="3" t="s">
        <v>15184</v>
      </c>
      <c r="E4565" s="9">
        <v>1971</v>
      </c>
      <c r="F4565" s="7" t="s">
        <v>2963</v>
      </c>
      <c r="G4565" s="7" t="s">
        <v>5401</v>
      </c>
      <c r="H4565" s="8" t="s">
        <v>2964</v>
      </c>
      <c r="I4565" s="8" t="s">
        <v>15179</v>
      </c>
      <c r="J4565" s="19">
        <v>5</v>
      </c>
      <c r="K4565" s="19" t="s">
        <v>7738</v>
      </c>
      <c r="L4565" s="11"/>
      <c r="M4565" s="11"/>
      <c r="N4565" s="24"/>
      <c r="P4565" s="32"/>
      <c r="T4565" s="19"/>
      <c r="U4565" s="3" t="s">
        <v>6175</v>
      </c>
      <c r="X4565" t="str">
        <f t="shared" si="284"/>
        <v/>
      </c>
      <c r="Z4565" t="str">
        <f t="shared" si="285"/>
        <v/>
      </c>
      <c r="AB4565" s="9"/>
      <c r="AC4565" t="s">
        <v>2964</v>
      </c>
      <c r="AD4565">
        <f t="shared" si="286"/>
        <v>0</v>
      </c>
      <c r="AF4565" s="3"/>
      <c r="AG4565" t="s">
        <v>4876</v>
      </c>
      <c r="AH4565" s="9" t="s">
        <v>4623</v>
      </c>
    </row>
    <row r="4566" spans="1:34" ht="10.95" customHeight="1" outlineLevel="1" x14ac:dyDescent="0.25">
      <c r="A4566" t="s">
        <v>4869</v>
      </c>
      <c r="C4566" s="3" t="s">
        <v>12988</v>
      </c>
      <c r="D4566" s="3">
        <v>74</v>
      </c>
      <c r="E4566" s="9">
        <v>1972</v>
      </c>
      <c r="F4566" s="7" t="s">
        <v>5768</v>
      </c>
      <c r="G4566" s="7" t="s">
        <v>5041</v>
      </c>
      <c r="H4566" s="8" t="s">
        <v>1552</v>
      </c>
      <c r="I4566" s="8" t="s">
        <v>15180</v>
      </c>
      <c r="J4566" s="19">
        <v>5</v>
      </c>
      <c r="K4566" s="19" t="s">
        <v>7738</v>
      </c>
      <c r="L4566" s="11"/>
      <c r="M4566" s="11"/>
      <c r="N4566" s="24"/>
      <c r="P4566" s="32"/>
      <c r="T4566" s="19"/>
      <c r="U4566" s="3" t="s">
        <v>1120</v>
      </c>
      <c r="X4566" t="str">
        <f t="shared" si="284"/>
        <v/>
      </c>
      <c r="Z4566" t="str">
        <f t="shared" si="285"/>
        <v/>
      </c>
      <c r="AB4566" s="9"/>
      <c r="AC4566" t="s">
        <v>1552</v>
      </c>
      <c r="AD4566">
        <f t="shared" si="286"/>
        <v>0</v>
      </c>
      <c r="AF4566" s="3"/>
      <c r="AG4566" t="s">
        <v>1269</v>
      </c>
      <c r="AH4566" s="9" t="s">
        <v>4623</v>
      </c>
    </row>
    <row r="4567" spans="1:34" ht="10.95" customHeight="1" outlineLevel="1" x14ac:dyDescent="0.25">
      <c r="A4567" t="s">
        <v>4869</v>
      </c>
      <c r="C4567" s="3" t="s">
        <v>12988</v>
      </c>
      <c r="D4567" s="3">
        <v>77</v>
      </c>
      <c r="E4567" s="9">
        <v>1972</v>
      </c>
      <c r="F4567" s="7" t="s">
        <v>1066</v>
      </c>
      <c r="G4567" s="7" t="s">
        <v>1553</v>
      </c>
      <c r="H4567" s="8" t="s">
        <v>1554</v>
      </c>
      <c r="I4567" s="8" t="s">
        <v>15180</v>
      </c>
      <c r="J4567" s="19">
        <v>5</v>
      </c>
      <c r="K4567" s="19" t="s">
        <v>7738</v>
      </c>
      <c r="L4567" s="11"/>
      <c r="M4567" s="11"/>
      <c r="N4567" s="24"/>
      <c r="P4567" s="32"/>
      <c r="T4567" s="19"/>
      <c r="U4567" s="3" t="s">
        <v>1122</v>
      </c>
      <c r="X4567" t="str">
        <f t="shared" si="284"/>
        <v/>
      </c>
      <c r="Z4567" t="str">
        <f t="shared" si="285"/>
        <v/>
      </c>
      <c r="AB4567" s="9"/>
      <c r="AC4567" t="s">
        <v>1554</v>
      </c>
      <c r="AD4567">
        <f t="shared" si="286"/>
        <v>0</v>
      </c>
      <c r="AF4567" s="3"/>
      <c r="AG4567" t="s">
        <v>4876</v>
      </c>
      <c r="AH4567" s="9" t="s">
        <v>4623</v>
      </c>
    </row>
    <row r="4568" spans="1:34" ht="10.95" customHeight="1" outlineLevel="1" x14ac:dyDescent="0.25">
      <c r="A4568" t="s">
        <v>4869</v>
      </c>
      <c r="C4568" s="3" t="s">
        <v>12988</v>
      </c>
      <c r="D4568" s="3" t="s">
        <v>15183</v>
      </c>
      <c r="E4568" s="9">
        <v>1974</v>
      </c>
      <c r="F4568" s="7" t="s">
        <v>6862</v>
      </c>
      <c r="G4568" s="7" t="s">
        <v>5401</v>
      </c>
      <c r="H4568" s="8" t="s">
        <v>408</v>
      </c>
      <c r="I4568" s="8" t="s">
        <v>15181</v>
      </c>
      <c r="J4568" s="19">
        <v>3</v>
      </c>
      <c r="K4568" s="19" t="s">
        <v>7738</v>
      </c>
      <c r="L4568" s="11"/>
      <c r="M4568" s="11"/>
      <c r="N4568" s="24"/>
      <c r="P4568" s="32"/>
      <c r="T4568" s="19"/>
      <c r="U4568" s="3" t="s">
        <v>2962</v>
      </c>
      <c r="X4568" t="str">
        <f t="shared" si="284"/>
        <v/>
      </c>
      <c r="Z4568" t="str">
        <f t="shared" si="285"/>
        <v/>
      </c>
      <c r="AB4568" s="9"/>
      <c r="AC4568" t="s">
        <v>408</v>
      </c>
      <c r="AD4568">
        <f t="shared" si="286"/>
        <v>0</v>
      </c>
      <c r="AF4568" s="3"/>
      <c r="AG4568" t="s">
        <v>409</v>
      </c>
      <c r="AH4568" s="9" t="s">
        <v>4623</v>
      </c>
    </row>
    <row r="4569" spans="1:34" ht="10.95" customHeight="1" outlineLevel="1" x14ac:dyDescent="0.25">
      <c r="A4569" t="s">
        <v>4869</v>
      </c>
      <c r="C4569" s="3" t="s">
        <v>12988</v>
      </c>
      <c r="D4569" s="3">
        <v>96</v>
      </c>
      <c r="E4569" s="9">
        <v>1975</v>
      </c>
      <c r="F4569" s="7" t="s">
        <v>4403</v>
      </c>
      <c r="G4569" s="7" t="s">
        <v>5401</v>
      </c>
      <c r="H4569" s="8" t="s">
        <v>1555</v>
      </c>
      <c r="I4569" s="8" t="s">
        <v>15182</v>
      </c>
      <c r="J4569" s="19">
        <v>6</v>
      </c>
      <c r="K4569" s="19" t="s">
        <v>7738</v>
      </c>
      <c r="L4569" s="11"/>
      <c r="M4569" s="11"/>
      <c r="N4569" s="24"/>
      <c r="P4569" s="32"/>
      <c r="T4569" s="19"/>
      <c r="U4569" s="3" t="s">
        <v>3109</v>
      </c>
      <c r="X4569" t="str">
        <f t="shared" si="284"/>
        <v/>
      </c>
      <c r="Z4569" t="str">
        <f t="shared" si="285"/>
        <v/>
      </c>
      <c r="AB4569" s="9"/>
      <c r="AC4569" t="s">
        <v>1555</v>
      </c>
      <c r="AD4569">
        <f t="shared" si="286"/>
        <v>0</v>
      </c>
      <c r="AF4569" s="3"/>
      <c r="AG4569" t="s">
        <v>4876</v>
      </c>
      <c r="AH4569" s="9" t="s">
        <v>4925</v>
      </c>
    </row>
    <row r="4570" spans="1:34" ht="10.95" customHeight="1" outlineLevel="1" x14ac:dyDescent="0.25">
      <c r="A4570" t="s">
        <v>4869</v>
      </c>
      <c r="C4570" s="3" t="s">
        <v>12988</v>
      </c>
      <c r="D4570" s="3">
        <v>97</v>
      </c>
      <c r="E4570" s="9">
        <v>1975</v>
      </c>
      <c r="F4570" s="7" t="s">
        <v>2965</v>
      </c>
      <c r="G4570" s="7" t="s">
        <v>5401</v>
      </c>
      <c r="H4570" s="8" t="s">
        <v>1555</v>
      </c>
      <c r="I4570" s="8" t="s">
        <v>15182</v>
      </c>
      <c r="J4570" s="19">
        <v>6</v>
      </c>
      <c r="K4570" s="19" t="s">
        <v>20092</v>
      </c>
      <c r="L4570" s="11"/>
      <c r="M4570" s="11"/>
      <c r="N4570" s="24"/>
      <c r="P4570" s="32"/>
      <c r="T4570" s="19"/>
      <c r="U4570" s="3" t="s">
        <v>1094</v>
      </c>
      <c r="X4570" t="str">
        <f t="shared" si="284"/>
        <v/>
      </c>
      <c r="Z4570" t="str">
        <f t="shared" si="285"/>
        <v/>
      </c>
      <c r="AB4570" s="9"/>
      <c r="AC4570" t="s">
        <v>1555</v>
      </c>
      <c r="AD4570">
        <f t="shared" si="286"/>
        <v>0</v>
      </c>
      <c r="AF4570" s="3"/>
      <c r="AG4570" t="s">
        <v>4876</v>
      </c>
      <c r="AH4570" s="9" t="s">
        <v>4623</v>
      </c>
    </row>
    <row r="4571" spans="1:34" ht="10.95" customHeight="1" outlineLevel="1" x14ac:dyDescent="0.25">
      <c r="A4571" t="s">
        <v>4869</v>
      </c>
      <c r="C4571" s="3" t="s">
        <v>12988</v>
      </c>
      <c r="D4571" s="3">
        <v>109</v>
      </c>
      <c r="E4571" s="9">
        <v>1976</v>
      </c>
      <c r="F4571" s="10" t="s">
        <v>5282</v>
      </c>
      <c r="G4571" s="7" t="s">
        <v>5401</v>
      </c>
      <c r="H4571" s="8" t="s">
        <v>4875</v>
      </c>
      <c r="I4571" s="8" t="s">
        <v>15185</v>
      </c>
      <c r="J4571" s="19">
        <v>2</v>
      </c>
      <c r="K4571" s="19" t="s">
        <v>7736</v>
      </c>
      <c r="L4571" s="11">
        <v>4</v>
      </c>
      <c r="M4571" s="11"/>
      <c r="N4571" s="24"/>
      <c r="P4571" s="32"/>
      <c r="T4571" s="19"/>
      <c r="U4571" s="3">
        <v>64</v>
      </c>
      <c r="X4571" t="str">
        <f t="shared" si="284"/>
        <v/>
      </c>
      <c r="Z4571" t="str">
        <f t="shared" si="285"/>
        <v/>
      </c>
      <c r="AB4571" s="9"/>
      <c r="AC4571" t="s">
        <v>4875</v>
      </c>
      <c r="AD4571">
        <f t="shared" si="286"/>
        <v>0</v>
      </c>
      <c r="AF4571" s="3"/>
      <c r="AG4571" t="s">
        <v>4876</v>
      </c>
      <c r="AH4571" s="9" t="s">
        <v>4925</v>
      </c>
    </row>
    <row r="4572" spans="1:34" ht="10.95" customHeight="1" outlineLevel="1" x14ac:dyDescent="0.25">
      <c r="A4572" t="s">
        <v>4869</v>
      </c>
      <c r="C4572" s="3" t="s">
        <v>12988</v>
      </c>
      <c r="D4572" s="3">
        <v>112</v>
      </c>
      <c r="E4572" s="9">
        <v>1976</v>
      </c>
      <c r="F4572" s="7" t="s">
        <v>888</v>
      </c>
      <c r="G4572" s="7" t="s">
        <v>889</v>
      </c>
      <c r="H4572" s="8" t="s">
        <v>890</v>
      </c>
      <c r="I4572" s="8" t="s">
        <v>15186</v>
      </c>
      <c r="J4572" s="19">
        <v>5</v>
      </c>
      <c r="K4572" s="19" t="s">
        <v>7736</v>
      </c>
      <c r="L4572" s="11">
        <v>7</v>
      </c>
      <c r="M4572" s="11"/>
      <c r="N4572" s="24"/>
      <c r="P4572" s="32"/>
      <c r="T4572" s="19"/>
      <c r="U4572" s="3" t="s">
        <v>682</v>
      </c>
      <c r="X4572" t="str">
        <f t="shared" si="284"/>
        <v/>
      </c>
      <c r="Z4572" t="str">
        <f t="shared" si="285"/>
        <v/>
      </c>
      <c r="AB4572" s="9"/>
      <c r="AC4572" t="s">
        <v>890</v>
      </c>
      <c r="AD4572">
        <f t="shared" si="286"/>
        <v>0</v>
      </c>
      <c r="AF4572" s="3"/>
      <c r="AG4572" t="s">
        <v>4876</v>
      </c>
      <c r="AH4572" s="9" t="s">
        <v>4925</v>
      </c>
    </row>
    <row r="4573" spans="1:34" ht="10.95" customHeight="1" outlineLevel="1" x14ac:dyDescent="0.25">
      <c r="A4573" t="s">
        <v>4869</v>
      </c>
      <c r="C4573" s="3" t="s">
        <v>12988</v>
      </c>
      <c r="D4573" s="3">
        <v>146</v>
      </c>
      <c r="E4573" s="9">
        <v>1980</v>
      </c>
      <c r="F4573" s="7" t="s">
        <v>2638</v>
      </c>
      <c r="G4573" s="7" t="s">
        <v>5401</v>
      </c>
      <c r="H4573" s="8" t="s">
        <v>890</v>
      </c>
      <c r="I4573" s="8" t="s">
        <v>8890</v>
      </c>
      <c r="J4573" s="19">
        <v>5</v>
      </c>
      <c r="K4573" s="19" t="s">
        <v>7736</v>
      </c>
      <c r="L4573" s="11">
        <v>2.6</v>
      </c>
      <c r="M4573" s="11"/>
      <c r="N4573" s="24"/>
      <c r="P4573" s="32"/>
      <c r="T4573" s="19"/>
      <c r="U4573" s="3" t="s">
        <v>691</v>
      </c>
      <c r="X4573" t="str">
        <f t="shared" si="284"/>
        <v/>
      </c>
      <c r="Z4573" t="str">
        <f t="shared" si="285"/>
        <v/>
      </c>
      <c r="AB4573" s="9"/>
      <c r="AC4573" t="s">
        <v>890</v>
      </c>
      <c r="AD4573">
        <f t="shared" si="286"/>
        <v>0</v>
      </c>
      <c r="AF4573" s="3"/>
      <c r="AG4573" t="s">
        <v>4876</v>
      </c>
      <c r="AH4573" s="9" t="s">
        <v>4925</v>
      </c>
    </row>
    <row r="4574" spans="1:34" ht="10.95" customHeight="1" outlineLevel="1" x14ac:dyDescent="0.25">
      <c r="A4574" t="s">
        <v>4869</v>
      </c>
      <c r="C4574" s="3" t="s">
        <v>12988</v>
      </c>
      <c r="D4574" s="3">
        <v>170</v>
      </c>
      <c r="E4574" s="9">
        <v>1983</v>
      </c>
      <c r="F4574" s="7" t="s">
        <v>1959</v>
      </c>
      <c r="G4574" s="7" t="s">
        <v>5401</v>
      </c>
      <c r="H4574" s="8" t="s">
        <v>4164</v>
      </c>
      <c r="I4574" s="8" t="s">
        <v>15187</v>
      </c>
      <c r="J4574" s="19">
        <v>3</v>
      </c>
      <c r="K4574" s="19" t="s">
        <v>7736</v>
      </c>
      <c r="L4574" s="11">
        <v>1</v>
      </c>
      <c r="M4574" s="11"/>
      <c r="N4574" s="24"/>
      <c r="P4574" s="32"/>
      <c r="T4574" s="19"/>
      <c r="U4574" s="3" t="s">
        <v>6136</v>
      </c>
      <c r="X4574" t="str">
        <f t="shared" si="284"/>
        <v/>
      </c>
      <c r="Z4574" t="str">
        <f t="shared" si="285"/>
        <v/>
      </c>
      <c r="AB4574" s="9"/>
      <c r="AC4574" t="s">
        <v>4164</v>
      </c>
      <c r="AD4574">
        <f t="shared" si="286"/>
        <v>0</v>
      </c>
      <c r="AF4574" s="3"/>
      <c r="AG4574" t="s">
        <v>895</v>
      </c>
      <c r="AH4574" s="9" t="s">
        <v>4613</v>
      </c>
    </row>
    <row r="4575" spans="1:34" ht="10.95" customHeight="1" outlineLevel="1" x14ac:dyDescent="0.25">
      <c r="A4575" t="s">
        <v>4869</v>
      </c>
      <c r="C4575" s="3" t="s">
        <v>12988</v>
      </c>
      <c r="D4575" s="3">
        <v>189</v>
      </c>
      <c r="E4575" s="9">
        <v>1984</v>
      </c>
      <c r="F4575" s="7" t="s">
        <v>20158</v>
      </c>
      <c r="G4575" s="7" t="s">
        <v>5401</v>
      </c>
      <c r="H4575" s="8" t="s">
        <v>20159</v>
      </c>
      <c r="I4575" s="8" t="s">
        <v>8890</v>
      </c>
      <c r="J4575" s="19">
        <v>3</v>
      </c>
      <c r="K4575" s="19" t="s">
        <v>7736</v>
      </c>
      <c r="L4575" s="11">
        <v>3</v>
      </c>
      <c r="M4575" s="11"/>
      <c r="N4575" s="24"/>
      <c r="P4575" s="32"/>
      <c r="T4575" s="19"/>
      <c r="U4575" s="3" t="s">
        <v>6136</v>
      </c>
      <c r="X4575" t="str">
        <f t="shared" si="284"/>
        <v/>
      </c>
      <c r="Z4575" t="str">
        <f t="shared" si="285"/>
        <v/>
      </c>
      <c r="AB4575" s="9"/>
      <c r="AC4575" t="s">
        <v>20159</v>
      </c>
      <c r="AD4575">
        <f t="shared" si="286"/>
        <v>0</v>
      </c>
      <c r="AF4575" s="3"/>
      <c r="AG4575" t="s">
        <v>895</v>
      </c>
      <c r="AH4575" s="9" t="s">
        <v>4613</v>
      </c>
    </row>
    <row r="4576" spans="1:34" ht="10.95" customHeight="1" outlineLevel="1" x14ac:dyDescent="0.25">
      <c r="A4576" t="s">
        <v>4869</v>
      </c>
      <c r="C4576" s="3" t="s">
        <v>12988</v>
      </c>
      <c r="D4576" s="3">
        <v>204</v>
      </c>
      <c r="E4576" s="9">
        <v>1985</v>
      </c>
      <c r="F4576" s="7" t="s">
        <v>6565</v>
      </c>
      <c r="G4576" s="7" t="s">
        <v>5401</v>
      </c>
      <c r="H4576" s="8" t="s">
        <v>4882</v>
      </c>
      <c r="I4576" s="8" t="s">
        <v>15188</v>
      </c>
      <c r="J4576" s="19">
        <v>3</v>
      </c>
      <c r="K4576" s="19" t="s">
        <v>7736</v>
      </c>
      <c r="L4576" s="11">
        <v>3.8</v>
      </c>
      <c r="M4576" s="11"/>
      <c r="N4576" s="24"/>
      <c r="P4576" s="32"/>
      <c r="T4576" s="19"/>
      <c r="U4576" s="3" t="s">
        <v>6433</v>
      </c>
      <c r="X4576" t="str">
        <f t="shared" si="284"/>
        <v/>
      </c>
      <c r="Z4576" t="str">
        <f t="shared" si="285"/>
        <v/>
      </c>
      <c r="AB4576" s="9"/>
      <c r="AC4576" t="s">
        <v>4882</v>
      </c>
      <c r="AD4576">
        <f t="shared" si="286"/>
        <v>0</v>
      </c>
      <c r="AF4576" s="3"/>
      <c r="AG4576" t="s">
        <v>882</v>
      </c>
      <c r="AH4576" s="9" t="s">
        <v>4925</v>
      </c>
    </row>
    <row r="4577" spans="1:34" ht="10.95" customHeight="1" outlineLevel="1" x14ac:dyDescent="0.25">
      <c r="A4577" t="s">
        <v>4869</v>
      </c>
      <c r="C4577" s="3" t="s">
        <v>12988</v>
      </c>
      <c r="D4577" s="3">
        <v>237</v>
      </c>
      <c r="E4577" s="9">
        <v>1988</v>
      </c>
      <c r="F4577" s="7" t="s">
        <v>892</v>
      </c>
      <c r="G4577" s="7" t="s">
        <v>893</v>
      </c>
      <c r="H4577" s="8" t="s">
        <v>894</v>
      </c>
      <c r="I4577" s="8" t="s">
        <v>15189</v>
      </c>
      <c r="J4577" s="19">
        <v>6</v>
      </c>
      <c r="K4577" s="19" t="s">
        <v>7736</v>
      </c>
      <c r="L4577" s="11">
        <v>7</v>
      </c>
      <c r="M4577" s="11"/>
      <c r="N4577" s="24"/>
      <c r="P4577" s="32"/>
      <c r="T4577" s="19"/>
      <c r="U4577" s="3" t="s">
        <v>891</v>
      </c>
      <c r="X4577" t="str">
        <f t="shared" si="284"/>
        <v/>
      </c>
      <c r="Z4577" t="str">
        <f t="shared" si="285"/>
        <v/>
      </c>
      <c r="AB4577" s="9"/>
      <c r="AC4577" t="s">
        <v>894</v>
      </c>
      <c r="AD4577">
        <f t="shared" si="286"/>
        <v>0</v>
      </c>
      <c r="AF4577" s="3"/>
      <c r="AG4577" t="s">
        <v>895</v>
      </c>
      <c r="AH4577" s="9" t="s">
        <v>4925</v>
      </c>
    </row>
    <row r="4578" spans="1:34" ht="10.95" customHeight="1" outlineLevel="1" x14ac:dyDescent="0.25">
      <c r="A4578" t="s">
        <v>4869</v>
      </c>
      <c r="C4578" s="3" t="s">
        <v>12988</v>
      </c>
      <c r="D4578" s="3">
        <v>238</v>
      </c>
      <c r="E4578" s="9">
        <v>1988</v>
      </c>
      <c r="F4578" s="7" t="s">
        <v>4878</v>
      </c>
      <c r="G4578" s="7" t="s">
        <v>5401</v>
      </c>
      <c r="H4578" s="8" t="s">
        <v>894</v>
      </c>
      <c r="I4578" s="8" t="s">
        <v>15189</v>
      </c>
      <c r="J4578" s="19">
        <v>3</v>
      </c>
      <c r="K4578" s="19" t="s">
        <v>7736</v>
      </c>
      <c r="L4578" s="11">
        <v>6.5</v>
      </c>
      <c r="M4578" s="11"/>
      <c r="N4578" s="24"/>
      <c r="P4578" s="32"/>
      <c r="T4578" s="19"/>
      <c r="U4578" s="3" t="s">
        <v>821</v>
      </c>
      <c r="X4578" t="str">
        <f t="shared" si="284"/>
        <v/>
      </c>
      <c r="Z4578" t="str">
        <f t="shared" si="285"/>
        <v/>
      </c>
      <c r="AB4578" s="9"/>
      <c r="AC4578" t="s">
        <v>894</v>
      </c>
      <c r="AD4578">
        <f t="shared" si="286"/>
        <v>0</v>
      </c>
      <c r="AF4578" s="3"/>
      <c r="AG4578" t="s">
        <v>895</v>
      </c>
      <c r="AH4578" s="9" t="s">
        <v>4925</v>
      </c>
    </row>
    <row r="4579" spans="1:34" ht="10.95" customHeight="1" outlineLevel="1" x14ac:dyDescent="0.25">
      <c r="A4579" t="s">
        <v>4869</v>
      </c>
      <c r="C4579" s="3" t="s">
        <v>12988</v>
      </c>
      <c r="D4579" s="3">
        <v>242</v>
      </c>
      <c r="E4579" s="9">
        <v>1988</v>
      </c>
      <c r="F4579" s="7" t="s">
        <v>4877</v>
      </c>
      <c r="G4579" s="7" t="s">
        <v>5401</v>
      </c>
      <c r="H4579" s="8" t="s">
        <v>4875</v>
      </c>
      <c r="I4579" s="8" t="s">
        <v>15190</v>
      </c>
      <c r="J4579" s="19">
        <v>1</v>
      </c>
      <c r="K4579" s="19" t="s">
        <v>7736</v>
      </c>
      <c r="L4579" s="11">
        <v>1.75</v>
      </c>
      <c r="M4579" s="11"/>
      <c r="N4579" s="24"/>
      <c r="P4579" s="32"/>
      <c r="R4579">
        <v>1</v>
      </c>
      <c r="S4579">
        <v>1</v>
      </c>
      <c r="T4579" s="19"/>
      <c r="U4579" s="3">
        <v>140</v>
      </c>
      <c r="X4579" t="str">
        <f t="shared" si="284"/>
        <v/>
      </c>
      <c r="Z4579" t="str">
        <f t="shared" si="285"/>
        <v/>
      </c>
      <c r="AB4579" s="9"/>
      <c r="AC4579" t="s">
        <v>4875</v>
      </c>
      <c r="AD4579">
        <f t="shared" si="286"/>
        <v>0</v>
      </c>
      <c r="AF4579" s="3"/>
      <c r="AG4579" t="s">
        <v>4876</v>
      </c>
      <c r="AH4579" s="9" t="s">
        <v>4613</v>
      </c>
    </row>
    <row r="4580" spans="1:34" ht="10.95" customHeight="1" outlineLevel="1" collapsed="1" x14ac:dyDescent="0.25">
      <c r="A4580" t="s">
        <v>4869</v>
      </c>
      <c r="C4580" s="3" t="s">
        <v>12988</v>
      </c>
      <c r="D4580" s="3">
        <v>243</v>
      </c>
      <c r="E4580" s="9">
        <v>1988</v>
      </c>
      <c r="F4580" s="7" t="s">
        <v>4878</v>
      </c>
      <c r="G4580" s="7" t="s">
        <v>5401</v>
      </c>
      <c r="H4580" s="8" t="s">
        <v>4875</v>
      </c>
      <c r="I4580" s="8" t="s">
        <v>15190</v>
      </c>
      <c r="J4580" s="19">
        <v>6</v>
      </c>
      <c r="K4580" s="19" t="s">
        <v>7736</v>
      </c>
      <c r="L4580" s="11">
        <v>1.75</v>
      </c>
      <c r="M4580" s="11"/>
      <c r="N4580" s="24"/>
      <c r="P4580" s="32"/>
      <c r="T4580" s="19"/>
      <c r="U4580" s="3">
        <v>141</v>
      </c>
      <c r="X4580" t="str">
        <f t="shared" si="284"/>
        <v/>
      </c>
      <c r="Z4580" t="str">
        <f t="shared" si="285"/>
        <v/>
      </c>
      <c r="AB4580" s="9"/>
      <c r="AC4580" t="s">
        <v>4875</v>
      </c>
      <c r="AD4580">
        <f t="shared" si="286"/>
        <v>0</v>
      </c>
      <c r="AF4580" s="3"/>
      <c r="AG4580" t="s">
        <v>4876</v>
      </c>
      <c r="AH4580" s="9" t="s">
        <v>4925</v>
      </c>
    </row>
    <row r="4581" spans="1:34" ht="10.95" customHeight="1" outlineLevel="1" x14ac:dyDescent="0.25">
      <c r="A4581" t="s">
        <v>4869</v>
      </c>
      <c r="C4581" s="3" t="s">
        <v>12988</v>
      </c>
      <c r="D4581" s="3" t="s">
        <v>15191</v>
      </c>
      <c r="E4581" s="9">
        <v>1988</v>
      </c>
      <c r="F4581" s="7" t="s">
        <v>4880</v>
      </c>
      <c r="G4581" s="7" t="s">
        <v>5401</v>
      </c>
      <c r="H4581" s="8" t="s">
        <v>4881</v>
      </c>
      <c r="I4581" s="8" t="s">
        <v>15190</v>
      </c>
      <c r="J4581" s="19">
        <v>1</v>
      </c>
      <c r="K4581" s="19" t="s">
        <v>7736</v>
      </c>
      <c r="L4581" s="11">
        <v>1</v>
      </c>
      <c r="M4581" s="11"/>
      <c r="N4581" s="24"/>
      <c r="P4581" s="32"/>
      <c r="T4581" s="19"/>
      <c r="U4581" s="3" t="s">
        <v>4879</v>
      </c>
      <c r="X4581" t="str">
        <f t="shared" si="284"/>
        <v/>
      </c>
      <c r="Z4581" t="str">
        <f t="shared" si="285"/>
        <v/>
      </c>
      <c r="AB4581" s="9"/>
      <c r="AC4581" t="s">
        <v>4881</v>
      </c>
      <c r="AD4581">
        <f t="shared" si="286"/>
        <v>0</v>
      </c>
      <c r="AF4581" s="3"/>
      <c r="AG4581" t="s">
        <v>4876</v>
      </c>
      <c r="AH4581" s="9" t="s">
        <v>4925</v>
      </c>
    </row>
    <row r="4582" spans="1:34" ht="10.95" customHeight="1" outlineLevel="1" x14ac:dyDescent="0.25">
      <c r="A4582" t="s">
        <v>4869</v>
      </c>
      <c r="C4582" s="3" t="s">
        <v>12988</v>
      </c>
      <c r="D4582" s="3" t="s">
        <v>15191</v>
      </c>
      <c r="E4582" s="9">
        <v>1988</v>
      </c>
      <c r="F4582" s="7" t="s">
        <v>8698</v>
      </c>
      <c r="G4582" s="7" t="s">
        <v>5401</v>
      </c>
      <c r="H4582" s="8" t="s">
        <v>4881</v>
      </c>
      <c r="I4582" s="8" t="s">
        <v>15190</v>
      </c>
      <c r="J4582" s="19">
        <v>1</v>
      </c>
      <c r="K4582" s="19" t="s">
        <v>7736</v>
      </c>
      <c r="L4582" s="11">
        <v>5</v>
      </c>
      <c r="M4582" s="11"/>
      <c r="N4582" s="24"/>
      <c r="P4582" s="32"/>
      <c r="T4582" s="19"/>
      <c r="U4582" s="3"/>
      <c r="W4582" t="s">
        <v>7738</v>
      </c>
      <c r="X4582">
        <f t="shared" si="284"/>
        <v>1</v>
      </c>
      <c r="Z4582" t="str">
        <f t="shared" si="285"/>
        <v/>
      </c>
      <c r="AB4582" s="9"/>
      <c r="AC4582" t="s">
        <v>4881</v>
      </c>
      <c r="AD4582">
        <f t="shared" si="286"/>
        <v>0</v>
      </c>
      <c r="AF4582" s="3"/>
      <c r="AG4582" t="s">
        <v>4876</v>
      </c>
      <c r="AH4582" s="9" t="s">
        <v>4925</v>
      </c>
    </row>
    <row r="4583" spans="1:34" ht="10.95" customHeight="1" outlineLevel="1" x14ac:dyDescent="0.25">
      <c r="A4583" t="s">
        <v>4869</v>
      </c>
      <c r="C4583" s="3" t="s">
        <v>12988</v>
      </c>
      <c r="D4583" s="3" t="s">
        <v>15191</v>
      </c>
      <c r="E4583" s="9">
        <v>1988</v>
      </c>
      <c r="F4583" s="7" t="s">
        <v>16279</v>
      </c>
      <c r="G4583" s="7" t="s">
        <v>5401</v>
      </c>
      <c r="H4583" s="8" t="s">
        <v>4881</v>
      </c>
      <c r="I4583" s="8" t="s">
        <v>15190</v>
      </c>
      <c r="J4583" s="19">
        <v>1</v>
      </c>
      <c r="K4583" s="19" t="s">
        <v>7736</v>
      </c>
      <c r="L4583" s="11">
        <v>5</v>
      </c>
      <c r="M4583" s="11"/>
      <c r="N4583" s="24"/>
      <c r="P4583" s="32"/>
      <c r="T4583" s="19"/>
      <c r="U4583" s="3"/>
      <c r="W4583" t="s">
        <v>7738</v>
      </c>
      <c r="X4583" t="str">
        <f t="shared" si="284"/>
        <v/>
      </c>
      <c r="Z4583" t="str">
        <f t="shared" si="285"/>
        <v/>
      </c>
      <c r="AB4583" s="9"/>
      <c r="AC4583" t="s">
        <v>4881</v>
      </c>
      <c r="AD4583">
        <f t="shared" si="286"/>
        <v>0</v>
      </c>
      <c r="AF4583" s="3"/>
      <c r="AG4583" t="s">
        <v>4876</v>
      </c>
      <c r="AH4583" s="9" t="s">
        <v>4925</v>
      </c>
    </row>
    <row r="4584" spans="1:34" ht="10.95" customHeight="1" outlineLevel="1" x14ac:dyDescent="0.25">
      <c r="A4584" t="s">
        <v>4869</v>
      </c>
      <c r="C4584" s="3" t="s">
        <v>12988</v>
      </c>
      <c r="D4584" s="3">
        <v>244</v>
      </c>
      <c r="E4584" s="9">
        <v>1989</v>
      </c>
      <c r="F4584" s="7" t="s">
        <v>896</v>
      </c>
      <c r="G4584" s="7" t="s">
        <v>5401</v>
      </c>
      <c r="H4584" s="8" t="s">
        <v>2656</v>
      </c>
      <c r="I4584" s="8" t="s">
        <v>15187</v>
      </c>
      <c r="J4584" s="19">
        <v>6</v>
      </c>
      <c r="K4584" s="19" t="s">
        <v>7736</v>
      </c>
      <c r="L4584" s="11">
        <v>2.7</v>
      </c>
      <c r="M4584" s="11"/>
      <c r="N4584" s="24"/>
      <c r="P4584" s="32"/>
      <c r="T4584" s="19"/>
      <c r="U4584" s="3" t="s">
        <v>823</v>
      </c>
      <c r="X4584" t="str">
        <f t="shared" si="284"/>
        <v/>
      </c>
      <c r="Z4584" t="str">
        <f t="shared" si="285"/>
        <v/>
      </c>
      <c r="AB4584" s="9"/>
      <c r="AC4584" t="s">
        <v>2656</v>
      </c>
      <c r="AD4584">
        <f t="shared" si="286"/>
        <v>0</v>
      </c>
      <c r="AF4584" s="3"/>
      <c r="AG4584" t="s">
        <v>895</v>
      </c>
      <c r="AH4584" s="9" t="s">
        <v>4925</v>
      </c>
    </row>
    <row r="4585" spans="1:34" ht="10.95" customHeight="1" outlineLevel="1" x14ac:dyDescent="0.25">
      <c r="A4585" t="s">
        <v>4869</v>
      </c>
      <c r="C4585" s="3" t="s">
        <v>12988</v>
      </c>
      <c r="D4585" s="3">
        <v>245</v>
      </c>
      <c r="E4585" s="9">
        <v>1989</v>
      </c>
      <c r="F4585" s="7" t="s">
        <v>15192</v>
      </c>
      <c r="G4585" s="7" t="s">
        <v>5401</v>
      </c>
      <c r="H4585" s="8" t="s">
        <v>15193</v>
      </c>
      <c r="I4585" s="8" t="s">
        <v>15195</v>
      </c>
      <c r="J4585" s="19">
        <v>7</v>
      </c>
      <c r="K4585" s="19" t="s">
        <v>7736</v>
      </c>
      <c r="L4585" s="11">
        <v>1.4</v>
      </c>
      <c r="M4585" s="11"/>
      <c r="N4585" s="24"/>
      <c r="P4585" s="32"/>
      <c r="T4585" s="19"/>
      <c r="U4585" s="3"/>
      <c r="X4585" t="str">
        <f t="shared" si="284"/>
        <v/>
      </c>
      <c r="Z4585" t="str">
        <f t="shared" si="285"/>
        <v/>
      </c>
      <c r="AB4585" s="9"/>
      <c r="AC4585" t="s">
        <v>15193</v>
      </c>
      <c r="AD4585">
        <f t="shared" si="286"/>
        <v>0</v>
      </c>
      <c r="AF4585" s="3"/>
      <c r="AH4585" s="9"/>
    </row>
    <row r="4586" spans="1:34" ht="10.95" customHeight="1" outlineLevel="1" x14ac:dyDescent="0.25">
      <c r="A4586" t="s">
        <v>4869</v>
      </c>
      <c r="C4586" s="3" t="s">
        <v>12988</v>
      </c>
      <c r="D4586" s="3">
        <v>246</v>
      </c>
      <c r="E4586" s="9">
        <v>1989</v>
      </c>
      <c r="F4586" s="7" t="s">
        <v>2658</v>
      </c>
      <c r="G4586" s="7" t="s">
        <v>5401</v>
      </c>
      <c r="H4586" s="8" t="s">
        <v>15194</v>
      </c>
      <c r="I4586" s="8" t="s">
        <v>15195</v>
      </c>
      <c r="J4586" s="19">
        <v>7</v>
      </c>
      <c r="K4586" s="19" t="s">
        <v>7736</v>
      </c>
      <c r="L4586" s="11">
        <v>1.4</v>
      </c>
      <c r="M4586" s="11"/>
      <c r="N4586" s="24"/>
      <c r="P4586" s="32"/>
      <c r="T4586" s="19"/>
      <c r="U4586" s="3"/>
      <c r="X4586" t="str">
        <f t="shared" si="284"/>
        <v/>
      </c>
      <c r="Z4586" t="str">
        <f t="shared" si="285"/>
        <v/>
      </c>
      <c r="AB4586" s="9"/>
      <c r="AC4586" t="s">
        <v>15194</v>
      </c>
      <c r="AD4586">
        <f t="shared" si="286"/>
        <v>0</v>
      </c>
      <c r="AF4586" s="3"/>
      <c r="AH4586" s="9"/>
    </row>
    <row r="4587" spans="1:34" ht="10.95" customHeight="1" outlineLevel="1" x14ac:dyDescent="0.25">
      <c r="A4587" t="s">
        <v>4869</v>
      </c>
      <c r="C4587" s="3" t="s">
        <v>12988</v>
      </c>
      <c r="D4587" s="3">
        <v>264</v>
      </c>
      <c r="E4587" s="9">
        <v>1990</v>
      </c>
      <c r="F4587" s="7" t="s">
        <v>15192</v>
      </c>
      <c r="G4587" s="7" t="s">
        <v>5401</v>
      </c>
      <c r="H4587" s="8" t="s">
        <v>10208</v>
      </c>
      <c r="I4587" s="8" t="s">
        <v>7560</v>
      </c>
      <c r="J4587" s="19">
        <v>7</v>
      </c>
      <c r="K4587" s="19" t="s">
        <v>7736</v>
      </c>
      <c r="L4587" s="11">
        <v>1.5</v>
      </c>
      <c r="M4587" s="11"/>
      <c r="N4587" s="24"/>
      <c r="P4587" s="32"/>
      <c r="T4587" s="19"/>
      <c r="U4587" s="3"/>
      <c r="X4587" t="str">
        <f t="shared" si="284"/>
        <v/>
      </c>
      <c r="Z4587" t="str">
        <f t="shared" si="285"/>
        <v/>
      </c>
      <c r="AB4587" s="9"/>
      <c r="AC4587" t="s">
        <v>10208</v>
      </c>
      <c r="AD4587">
        <f t="shared" ref="AD4587:AD4618" si="287">COUNTIF(H4587,"*Fuji*")</f>
        <v>0</v>
      </c>
      <c r="AF4587" s="3"/>
      <c r="AH4587" s="9"/>
    </row>
    <row r="4588" spans="1:34" ht="10.95" customHeight="1" outlineLevel="1" x14ac:dyDescent="0.25">
      <c r="A4588" t="s">
        <v>4869</v>
      </c>
      <c r="C4588" s="3" t="s">
        <v>12988</v>
      </c>
      <c r="D4588" s="3">
        <v>265</v>
      </c>
      <c r="E4588" s="9">
        <v>1990</v>
      </c>
      <c r="F4588" s="7" t="s">
        <v>2658</v>
      </c>
      <c r="G4588" s="7" t="s">
        <v>5401</v>
      </c>
      <c r="H4588" s="8" t="s">
        <v>110</v>
      </c>
      <c r="I4588" s="8" t="s">
        <v>15196</v>
      </c>
      <c r="J4588" s="19">
        <v>6</v>
      </c>
      <c r="K4588" s="19" t="s">
        <v>7736</v>
      </c>
      <c r="L4588" s="11">
        <v>2</v>
      </c>
      <c r="M4588" s="11"/>
      <c r="N4588" s="24"/>
      <c r="P4588" s="32"/>
      <c r="T4588" s="19"/>
      <c r="U4588" s="3" t="s">
        <v>2657</v>
      </c>
      <c r="X4588" t="str">
        <f t="shared" si="284"/>
        <v/>
      </c>
      <c r="Z4588" t="str">
        <f t="shared" si="285"/>
        <v/>
      </c>
      <c r="AB4588" s="9"/>
      <c r="AC4588" t="s">
        <v>110</v>
      </c>
      <c r="AD4588">
        <f t="shared" si="287"/>
        <v>0</v>
      </c>
      <c r="AF4588" s="3"/>
      <c r="AG4588" t="s">
        <v>895</v>
      </c>
      <c r="AH4588" s="9" t="s">
        <v>4925</v>
      </c>
    </row>
    <row r="4589" spans="1:34" ht="10.95" customHeight="1" outlineLevel="1" x14ac:dyDescent="0.25">
      <c r="A4589" t="s">
        <v>4869</v>
      </c>
      <c r="C4589" s="3" t="s">
        <v>12988</v>
      </c>
      <c r="D4589" s="3">
        <v>276</v>
      </c>
      <c r="E4589" s="9">
        <v>1991</v>
      </c>
      <c r="F4589" s="7" t="s">
        <v>1007</v>
      </c>
      <c r="G4589" s="7" t="s">
        <v>5401</v>
      </c>
      <c r="H4589" s="8" t="s">
        <v>15197</v>
      </c>
      <c r="I4589" s="8" t="s">
        <v>7560</v>
      </c>
      <c r="J4589" s="19">
        <v>7</v>
      </c>
      <c r="K4589" s="19" t="s">
        <v>7736</v>
      </c>
      <c r="L4589" s="11">
        <v>1.5</v>
      </c>
      <c r="M4589" s="11"/>
      <c r="N4589" s="24"/>
      <c r="P4589" s="32"/>
      <c r="T4589" s="19"/>
      <c r="U4589" s="3"/>
      <c r="X4589" t="str">
        <f t="shared" si="284"/>
        <v/>
      </c>
      <c r="Z4589" t="str">
        <f t="shared" si="285"/>
        <v/>
      </c>
      <c r="AB4589" s="9"/>
      <c r="AC4589" t="s">
        <v>15197</v>
      </c>
      <c r="AD4589">
        <f t="shared" si="287"/>
        <v>0</v>
      </c>
      <c r="AF4589" s="3"/>
      <c r="AH4589" s="9"/>
    </row>
    <row r="4590" spans="1:34" ht="10.95" customHeight="1" outlineLevel="1" x14ac:dyDescent="0.25">
      <c r="A4590" t="s">
        <v>4869</v>
      </c>
      <c r="C4590" s="3" t="s">
        <v>12988</v>
      </c>
      <c r="D4590" s="3">
        <v>290</v>
      </c>
      <c r="E4590" s="9">
        <v>1992</v>
      </c>
      <c r="F4590" s="7" t="s">
        <v>1839</v>
      </c>
      <c r="G4590" s="7" t="s">
        <v>5401</v>
      </c>
      <c r="H4590" s="8" t="s">
        <v>20161</v>
      </c>
      <c r="I4590" s="8" t="s">
        <v>20160</v>
      </c>
      <c r="J4590" s="19">
        <v>5</v>
      </c>
      <c r="K4590" s="19" t="s">
        <v>7736</v>
      </c>
      <c r="L4590" s="11">
        <v>2</v>
      </c>
      <c r="M4590" s="11"/>
      <c r="N4590" s="24"/>
      <c r="P4590" s="32"/>
      <c r="T4590" s="19"/>
      <c r="U4590" s="3"/>
      <c r="X4590" t="str">
        <f t="shared" si="284"/>
        <v/>
      </c>
      <c r="Z4590" t="str">
        <f t="shared" si="285"/>
        <v/>
      </c>
      <c r="AB4590" s="9"/>
      <c r="AC4590" t="s">
        <v>20161</v>
      </c>
      <c r="AD4590">
        <f t="shared" si="287"/>
        <v>0</v>
      </c>
      <c r="AF4590" s="3"/>
      <c r="AH4590" s="9"/>
    </row>
    <row r="4591" spans="1:34" ht="10.95" customHeight="1" outlineLevel="1" x14ac:dyDescent="0.25">
      <c r="A4591" t="s">
        <v>4869</v>
      </c>
      <c r="C4591" s="3" t="s">
        <v>12988</v>
      </c>
      <c r="D4591" s="3">
        <v>299</v>
      </c>
      <c r="E4591" s="9">
        <v>1993</v>
      </c>
      <c r="F4591" s="7" t="s">
        <v>1657</v>
      </c>
      <c r="G4591" s="7" t="s">
        <v>5401</v>
      </c>
      <c r="H4591" s="8" t="s">
        <v>15198</v>
      </c>
      <c r="I4591" s="8" t="s">
        <v>7560</v>
      </c>
      <c r="J4591" s="19">
        <v>7</v>
      </c>
      <c r="K4591" s="19" t="s">
        <v>7736</v>
      </c>
      <c r="L4591" s="11">
        <v>0.9</v>
      </c>
      <c r="M4591" s="11"/>
      <c r="N4591" s="24"/>
      <c r="P4591" s="32"/>
      <c r="T4591" s="19"/>
      <c r="U4591" s="3"/>
      <c r="X4591" t="str">
        <f t="shared" si="284"/>
        <v/>
      </c>
      <c r="Z4591" t="str">
        <f t="shared" si="285"/>
        <v/>
      </c>
      <c r="AB4591" s="9"/>
      <c r="AC4591" t="s">
        <v>15198</v>
      </c>
      <c r="AD4591">
        <f t="shared" si="287"/>
        <v>0</v>
      </c>
      <c r="AF4591" s="3"/>
      <c r="AH4591" s="9"/>
    </row>
    <row r="4592" spans="1:34" ht="10.95" customHeight="1" outlineLevel="1" x14ac:dyDescent="0.25">
      <c r="A4592" t="s">
        <v>4869</v>
      </c>
      <c r="C4592" s="3" t="s">
        <v>12988</v>
      </c>
      <c r="D4592" s="3">
        <v>315</v>
      </c>
      <c r="E4592" s="9">
        <v>1994</v>
      </c>
      <c r="F4592" s="7" t="s">
        <v>1657</v>
      </c>
      <c r="G4592" s="7" t="s">
        <v>5401</v>
      </c>
      <c r="H4592" s="8" t="s">
        <v>15199</v>
      </c>
      <c r="I4592" s="8" t="s">
        <v>7560</v>
      </c>
      <c r="J4592" s="19">
        <v>7</v>
      </c>
      <c r="K4592" s="19" t="s">
        <v>7736</v>
      </c>
      <c r="L4592" s="11">
        <v>0.9</v>
      </c>
      <c r="M4592" s="11"/>
      <c r="N4592" s="24"/>
      <c r="P4592" s="32"/>
      <c r="T4592" s="19"/>
      <c r="U4592" s="3"/>
      <c r="X4592" t="str">
        <f t="shared" si="284"/>
        <v/>
      </c>
      <c r="Z4592" t="str">
        <f t="shared" si="285"/>
        <v/>
      </c>
      <c r="AB4592" s="9"/>
      <c r="AC4592" t="s">
        <v>15199</v>
      </c>
      <c r="AD4592">
        <f t="shared" si="287"/>
        <v>0</v>
      </c>
      <c r="AF4592" s="3"/>
      <c r="AH4592" s="9"/>
    </row>
    <row r="4593" spans="1:34" ht="10.95" customHeight="1" outlineLevel="1" x14ac:dyDescent="0.25">
      <c r="A4593" t="s">
        <v>4869</v>
      </c>
      <c r="C4593" s="3" t="s">
        <v>12988</v>
      </c>
      <c r="D4593" s="3">
        <v>326</v>
      </c>
      <c r="E4593" s="9">
        <v>1994</v>
      </c>
      <c r="F4593" s="7" t="s">
        <v>15200</v>
      </c>
      <c r="G4593" s="7" t="s">
        <v>5401</v>
      </c>
      <c r="H4593" s="8" t="s">
        <v>886</v>
      </c>
      <c r="I4593" s="8" t="s">
        <v>15201</v>
      </c>
      <c r="J4593" s="19">
        <v>6</v>
      </c>
      <c r="K4593" s="19" t="s">
        <v>7736</v>
      </c>
      <c r="L4593" s="11">
        <v>7</v>
      </c>
      <c r="M4593" s="11"/>
      <c r="N4593" s="24"/>
      <c r="P4593" s="32"/>
      <c r="T4593" s="19"/>
      <c r="U4593" s="3"/>
      <c r="X4593" t="str">
        <f t="shared" si="284"/>
        <v/>
      </c>
      <c r="Z4593" t="str">
        <f t="shared" si="285"/>
        <v/>
      </c>
      <c r="AB4593" s="9"/>
      <c r="AC4593" t="s">
        <v>886</v>
      </c>
      <c r="AD4593">
        <f t="shared" si="287"/>
        <v>0</v>
      </c>
      <c r="AF4593" s="3"/>
      <c r="AH4593" s="9"/>
    </row>
    <row r="4594" spans="1:34" ht="10.95" customHeight="1" outlineLevel="1" x14ac:dyDescent="0.25">
      <c r="A4594" t="s">
        <v>4869</v>
      </c>
      <c r="C4594" s="3" t="s">
        <v>12988</v>
      </c>
      <c r="D4594" s="3">
        <v>330</v>
      </c>
      <c r="E4594" s="9">
        <v>1995</v>
      </c>
      <c r="F4594" s="7" t="s">
        <v>1657</v>
      </c>
      <c r="G4594" s="7" t="s">
        <v>5401</v>
      </c>
      <c r="H4594" s="8" t="s">
        <v>15202</v>
      </c>
      <c r="I4594" s="8" t="s">
        <v>7560</v>
      </c>
      <c r="J4594" s="19">
        <v>7</v>
      </c>
      <c r="K4594" s="19" t="s">
        <v>7736</v>
      </c>
      <c r="L4594" s="11">
        <v>1.5</v>
      </c>
      <c r="M4594" s="11"/>
      <c r="N4594" s="24"/>
      <c r="P4594" s="32"/>
      <c r="T4594" s="19"/>
      <c r="U4594" s="3"/>
      <c r="X4594" t="str">
        <f t="shared" si="284"/>
        <v/>
      </c>
      <c r="Z4594" t="str">
        <f t="shared" si="285"/>
        <v/>
      </c>
      <c r="AB4594" s="9"/>
      <c r="AC4594" t="s">
        <v>15202</v>
      </c>
      <c r="AD4594">
        <f t="shared" si="287"/>
        <v>0</v>
      </c>
      <c r="AF4594" s="3"/>
      <c r="AH4594" s="9"/>
    </row>
    <row r="4595" spans="1:34" ht="10.95" customHeight="1" outlineLevel="1" x14ac:dyDescent="0.25">
      <c r="A4595" t="s">
        <v>4869</v>
      </c>
      <c r="C4595" s="3" t="s">
        <v>12988</v>
      </c>
      <c r="D4595" s="3">
        <v>335</v>
      </c>
      <c r="E4595" s="9">
        <v>1995</v>
      </c>
      <c r="F4595" s="7" t="s">
        <v>738</v>
      </c>
      <c r="G4595" s="7" t="s">
        <v>5401</v>
      </c>
      <c r="H4595" s="8" t="s">
        <v>739</v>
      </c>
      <c r="I4595" s="8" t="s">
        <v>7071</v>
      </c>
      <c r="J4595" s="19">
        <v>5</v>
      </c>
      <c r="K4595" s="19" t="s">
        <v>7736</v>
      </c>
      <c r="L4595" s="11">
        <v>2.5</v>
      </c>
      <c r="M4595" s="11"/>
      <c r="N4595" s="24"/>
      <c r="P4595" s="32"/>
      <c r="T4595" s="19"/>
      <c r="U4595" s="3">
        <v>207</v>
      </c>
      <c r="X4595" t="str">
        <f t="shared" si="284"/>
        <v/>
      </c>
      <c r="Z4595" t="str">
        <f t="shared" si="285"/>
        <v/>
      </c>
      <c r="AB4595" s="9"/>
      <c r="AC4595" t="s">
        <v>739</v>
      </c>
      <c r="AD4595">
        <f t="shared" si="287"/>
        <v>0</v>
      </c>
      <c r="AF4595" s="3"/>
      <c r="AG4595" t="s">
        <v>4876</v>
      </c>
      <c r="AH4595" s="9" t="s">
        <v>4925</v>
      </c>
    </row>
    <row r="4596" spans="1:34" ht="10.95" customHeight="1" outlineLevel="1" x14ac:dyDescent="0.25">
      <c r="A4596" t="s">
        <v>4869</v>
      </c>
      <c r="C4596" s="3" t="s">
        <v>12988</v>
      </c>
      <c r="D4596" s="3">
        <v>342</v>
      </c>
      <c r="E4596" s="9">
        <v>1996</v>
      </c>
      <c r="F4596" s="7" t="s">
        <v>1657</v>
      </c>
      <c r="G4596" s="7" t="s">
        <v>5401</v>
      </c>
      <c r="H4596" s="8" t="s">
        <v>9793</v>
      </c>
      <c r="I4596" s="8" t="s">
        <v>7560</v>
      </c>
      <c r="J4596" s="19">
        <v>7</v>
      </c>
      <c r="K4596" s="19" t="s">
        <v>7736</v>
      </c>
      <c r="L4596" s="11">
        <v>0.9</v>
      </c>
      <c r="M4596" s="11"/>
      <c r="N4596" s="24"/>
      <c r="P4596" s="32"/>
      <c r="T4596" s="19"/>
      <c r="U4596" s="3"/>
      <c r="X4596" t="str">
        <f t="shared" si="284"/>
        <v/>
      </c>
      <c r="Z4596" t="str">
        <f t="shared" si="285"/>
        <v/>
      </c>
      <c r="AB4596" s="9"/>
      <c r="AC4596" t="s">
        <v>9793</v>
      </c>
      <c r="AD4596">
        <f t="shared" si="287"/>
        <v>0</v>
      </c>
      <c r="AF4596" s="3"/>
      <c r="AH4596" s="9"/>
    </row>
    <row r="4597" spans="1:34" ht="10.95" customHeight="1" outlineLevel="1" x14ac:dyDescent="0.25">
      <c r="A4597" t="s">
        <v>4869</v>
      </c>
      <c r="C4597" s="3" t="s">
        <v>12988</v>
      </c>
      <c r="D4597" s="3">
        <v>350</v>
      </c>
      <c r="E4597" s="9">
        <v>1996</v>
      </c>
      <c r="F4597" s="7" t="s">
        <v>5764</v>
      </c>
      <c r="G4597" s="7" t="s">
        <v>5401</v>
      </c>
      <c r="H4597" s="8" t="s">
        <v>15203</v>
      </c>
      <c r="I4597" s="8" t="s">
        <v>15204</v>
      </c>
      <c r="J4597" s="19">
        <v>6</v>
      </c>
      <c r="K4597" s="19" t="s">
        <v>7736</v>
      </c>
      <c r="L4597" s="11">
        <v>4.5999999999999996</v>
      </c>
      <c r="M4597" s="11"/>
      <c r="N4597" s="24"/>
      <c r="P4597" s="32"/>
      <c r="T4597" s="19"/>
      <c r="U4597" s="3" t="s">
        <v>407</v>
      </c>
      <c r="X4597" t="str">
        <f t="shared" si="284"/>
        <v/>
      </c>
      <c r="Z4597" t="str">
        <f t="shared" si="285"/>
        <v/>
      </c>
      <c r="AB4597" s="9"/>
      <c r="AC4597" t="s">
        <v>15203</v>
      </c>
      <c r="AD4597">
        <f t="shared" si="287"/>
        <v>0</v>
      </c>
      <c r="AF4597" s="3"/>
      <c r="AG4597" t="s">
        <v>409</v>
      </c>
      <c r="AH4597" s="9" t="s">
        <v>4925</v>
      </c>
    </row>
    <row r="4598" spans="1:34" ht="10.95" customHeight="1" outlineLevel="1" x14ac:dyDescent="0.25">
      <c r="A4598" t="s">
        <v>4869</v>
      </c>
      <c r="C4598" s="3" t="s">
        <v>12988</v>
      </c>
      <c r="D4598" s="3">
        <v>356</v>
      </c>
      <c r="E4598" s="9">
        <v>1997</v>
      </c>
      <c r="F4598" s="7" t="s">
        <v>1657</v>
      </c>
      <c r="G4598" s="7" t="s">
        <v>5401</v>
      </c>
      <c r="H4598" s="8" t="s">
        <v>9373</v>
      </c>
      <c r="I4598" s="8" t="s">
        <v>7560</v>
      </c>
      <c r="J4598" s="19">
        <v>7</v>
      </c>
      <c r="K4598" s="19" t="s">
        <v>7738</v>
      </c>
      <c r="L4598" s="11"/>
      <c r="M4598" s="11"/>
      <c r="N4598" s="24"/>
      <c r="P4598" s="32"/>
      <c r="T4598" s="19"/>
      <c r="U4598" s="3"/>
      <c r="X4598" t="str">
        <f t="shared" si="284"/>
        <v/>
      </c>
      <c r="Z4598" t="str">
        <f t="shared" si="285"/>
        <v/>
      </c>
      <c r="AB4598" s="9"/>
      <c r="AC4598" t="s">
        <v>9373</v>
      </c>
      <c r="AD4598">
        <f t="shared" si="287"/>
        <v>0</v>
      </c>
      <c r="AF4598" s="3"/>
      <c r="AH4598" s="9"/>
    </row>
    <row r="4599" spans="1:34" ht="10.95" customHeight="1" outlineLevel="1" x14ac:dyDescent="0.25">
      <c r="A4599" t="s">
        <v>4869</v>
      </c>
      <c r="C4599" s="3" t="s">
        <v>12988</v>
      </c>
      <c r="D4599" s="3">
        <v>373</v>
      </c>
      <c r="E4599" s="9">
        <v>1997</v>
      </c>
      <c r="F4599" s="7" t="s">
        <v>1267</v>
      </c>
      <c r="G4599" s="7" t="s">
        <v>5401</v>
      </c>
      <c r="H4599" s="8" t="s">
        <v>890</v>
      </c>
      <c r="I4599" s="8" t="s">
        <v>15206</v>
      </c>
      <c r="J4599" s="19">
        <v>3</v>
      </c>
      <c r="K4599" s="19" t="s">
        <v>7738</v>
      </c>
      <c r="L4599" s="11"/>
      <c r="M4599" s="11"/>
      <c r="N4599" s="24"/>
      <c r="P4599" s="32"/>
      <c r="T4599" s="19"/>
      <c r="U4599" s="3">
        <v>234</v>
      </c>
      <c r="X4599" t="str">
        <f t="shared" si="284"/>
        <v/>
      </c>
      <c r="Z4599" t="str">
        <f t="shared" si="285"/>
        <v/>
      </c>
      <c r="AB4599" s="9"/>
      <c r="AC4599" t="s">
        <v>890</v>
      </c>
      <c r="AD4599">
        <f t="shared" si="287"/>
        <v>0</v>
      </c>
      <c r="AF4599" s="3"/>
      <c r="AG4599" t="s">
        <v>4876</v>
      </c>
      <c r="AH4599" s="9" t="s">
        <v>4925</v>
      </c>
    </row>
    <row r="4600" spans="1:34" ht="10.95" customHeight="1" outlineLevel="1" x14ac:dyDescent="0.25">
      <c r="A4600" t="s">
        <v>4869</v>
      </c>
      <c r="C4600" s="3" t="s">
        <v>12988</v>
      </c>
      <c r="D4600" s="3" t="s">
        <v>13256</v>
      </c>
      <c r="E4600" s="9">
        <v>1997</v>
      </c>
      <c r="F4600" s="7" t="s">
        <v>4880</v>
      </c>
      <c r="G4600" s="7" t="s">
        <v>5401</v>
      </c>
      <c r="H4600" s="8" t="s">
        <v>890</v>
      </c>
      <c r="I4600" s="8" t="s">
        <v>15206</v>
      </c>
      <c r="J4600" s="19">
        <v>3</v>
      </c>
      <c r="K4600" s="19" t="s">
        <v>7738</v>
      </c>
      <c r="L4600" s="11"/>
      <c r="M4600" s="11"/>
      <c r="N4600" s="24"/>
      <c r="P4600" s="32"/>
      <c r="T4600" s="19"/>
      <c r="U4600" s="3" t="s">
        <v>4022</v>
      </c>
      <c r="X4600" t="str">
        <f t="shared" si="284"/>
        <v/>
      </c>
      <c r="Z4600" t="str">
        <f t="shared" si="285"/>
        <v/>
      </c>
      <c r="AB4600" s="9"/>
      <c r="AC4600" t="s">
        <v>890</v>
      </c>
      <c r="AD4600">
        <f t="shared" si="287"/>
        <v>0</v>
      </c>
      <c r="AF4600" s="3"/>
      <c r="AG4600" t="s">
        <v>4876</v>
      </c>
      <c r="AH4600" s="9" t="s">
        <v>4925</v>
      </c>
    </row>
    <row r="4601" spans="1:34" ht="10.95" customHeight="1" outlineLevel="1" x14ac:dyDescent="0.25">
      <c r="A4601" t="s">
        <v>4869</v>
      </c>
      <c r="C4601" s="3" t="s">
        <v>12988</v>
      </c>
      <c r="D4601" s="3">
        <v>366</v>
      </c>
      <c r="E4601" s="9">
        <v>1997</v>
      </c>
      <c r="F4601" s="7" t="s">
        <v>5764</v>
      </c>
      <c r="G4601" s="7" t="s">
        <v>5401</v>
      </c>
      <c r="H4601" s="8" t="s">
        <v>890</v>
      </c>
      <c r="I4601" s="8" t="s">
        <v>15205</v>
      </c>
      <c r="J4601" s="19">
        <v>5</v>
      </c>
      <c r="K4601" s="19" t="s">
        <v>7736</v>
      </c>
      <c r="L4601" s="11">
        <v>4.2</v>
      </c>
      <c r="M4601" s="11"/>
      <c r="N4601" s="24"/>
      <c r="P4601" s="32"/>
      <c r="T4601" s="19"/>
      <c r="U4601" s="3" t="s">
        <v>1993</v>
      </c>
      <c r="X4601" t="str">
        <f t="shared" si="284"/>
        <v/>
      </c>
      <c r="Z4601" t="str">
        <f t="shared" si="285"/>
        <v/>
      </c>
      <c r="AB4601" s="9"/>
      <c r="AC4601" t="s">
        <v>890</v>
      </c>
      <c r="AD4601">
        <f t="shared" si="287"/>
        <v>0</v>
      </c>
      <c r="AF4601" s="3"/>
      <c r="AG4601" t="s">
        <v>4876</v>
      </c>
      <c r="AH4601" s="9" t="s">
        <v>4623</v>
      </c>
    </row>
    <row r="4602" spans="1:34" ht="10.95" customHeight="1" outlineLevel="1" x14ac:dyDescent="0.25">
      <c r="A4602" t="s">
        <v>4869</v>
      </c>
      <c r="C4602" s="3" t="s">
        <v>12988</v>
      </c>
      <c r="D4602" s="3">
        <v>374</v>
      </c>
      <c r="E4602" s="9">
        <v>1998</v>
      </c>
      <c r="F4602" s="7" t="s">
        <v>1657</v>
      </c>
      <c r="G4602" s="7" t="s">
        <v>5401</v>
      </c>
      <c r="H4602" s="8" t="s">
        <v>15207</v>
      </c>
      <c r="I4602" s="8" t="s">
        <v>7560</v>
      </c>
      <c r="J4602" s="19">
        <v>7</v>
      </c>
      <c r="K4602" s="19" t="s">
        <v>7738</v>
      </c>
      <c r="L4602" s="11"/>
      <c r="M4602" s="11"/>
      <c r="N4602" s="24"/>
      <c r="P4602" s="32"/>
      <c r="T4602" s="19"/>
      <c r="U4602" s="3"/>
      <c r="X4602" t="str">
        <f t="shared" si="284"/>
        <v/>
      </c>
      <c r="Z4602" t="str">
        <f t="shared" si="285"/>
        <v/>
      </c>
      <c r="AB4602" s="9"/>
      <c r="AC4602" t="s">
        <v>15207</v>
      </c>
      <c r="AD4602">
        <f t="shared" si="287"/>
        <v>0</v>
      </c>
      <c r="AF4602" s="3"/>
      <c r="AH4602" s="9"/>
    </row>
    <row r="4603" spans="1:34" ht="10.95" customHeight="1" outlineLevel="1" x14ac:dyDescent="0.25">
      <c r="A4603" t="s">
        <v>4869</v>
      </c>
      <c r="C4603" s="3" t="s">
        <v>12988</v>
      </c>
      <c r="D4603" s="3">
        <v>377</v>
      </c>
      <c r="E4603" s="9">
        <v>1998</v>
      </c>
      <c r="F4603" s="7" t="s">
        <v>108</v>
      </c>
      <c r="G4603" s="7" t="s">
        <v>5401</v>
      </c>
      <c r="H4603" s="8" t="s">
        <v>4882</v>
      </c>
      <c r="I4603" s="8" t="s">
        <v>15208</v>
      </c>
      <c r="J4603" s="19">
        <v>1</v>
      </c>
      <c r="K4603" s="19" t="s">
        <v>7736</v>
      </c>
      <c r="L4603" s="11">
        <v>2.5</v>
      </c>
      <c r="M4603" s="11"/>
      <c r="N4603" s="24"/>
      <c r="P4603" s="32"/>
      <c r="S4603">
        <v>1</v>
      </c>
      <c r="T4603" s="19"/>
      <c r="U4603" s="3">
        <v>239</v>
      </c>
      <c r="X4603" t="str">
        <f t="shared" si="284"/>
        <v/>
      </c>
      <c r="Z4603" t="str">
        <f t="shared" si="285"/>
        <v/>
      </c>
      <c r="AB4603" s="9"/>
      <c r="AC4603" t="s">
        <v>4882</v>
      </c>
      <c r="AD4603">
        <f t="shared" si="287"/>
        <v>0</v>
      </c>
      <c r="AF4603" s="3"/>
      <c r="AG4603" t="s">
        <v>882</v>
      </c>
      <c r="AH4603" s="9" t="s">
        <v>4925</v>
      </c>
    </row>
    <row r="4604" spans="1:34" ht="10.95" customHeight="1" outlineLevel="1" x14ac:dyDescent="0.25">
      <c r="A4604" t="s">
        <v>4869</v>
      </c>
      <c r="C4604" s="3" t="s">
        <v>12988</v>
      </c>
      <c r="D4604" s="3">
        <v>388</v>
      </c>
      <c r="E4604" s="9">
        <v>1999</v>
      </c>
      <c r="F4604" s="7" t="s">
        <v>1657</v>
      </c>
      <c r="G4604" s="7" t="s">
        <v>5401</v>
      </c>
      <c r="H4604" s="8" t="s">
        <v>13520</v>
      </c>
      <c r="I4604" s="8" t="s">
        <v>7560</v>
      </c>
      <c r="J4604" s="19">
        <v>7</v>
      </c>
      <c r="K4604" s="19" t="s">
        <v>7736</v>
      </c>
      <c r="L4604" s="11">
        <v>0.9</v>
      </c>
      <c r="M4604" s="11"/>
      <c r="N4604" s="24"/>
      <c r="P4604" s="32"/>
      <c r="T4604" s="19"/>
      <c r="U4604" s="3"/>
      <c r="X4604" t="str">
        <f t="shared" si="284"/>
        <v/>
      </c>
      <c r="Z4604" t="str">
        <f t="shared" si="285"/>
        <v/>
      </c>
      <c r="AB4604" s="9"/>
      <c r="AC4604" t="s">
        <v>13520</v>
      </c>
      <c r="AD4604">
        <f t="shared" si="287"/>
        <v>0</v>
      </c>
      <c r="AF4604" s="3"/>
      <c r="AH4604" s="9"/>
    </row>
    <row r="4605" spans="1:34" ht="10.95" customHeight="1" outlineLevel="1" x14ac:dyDescent="0.25">
      <c r="A4605" t="s">
        <v>4869</v>
      </c>
      <c r="C4605" s="3" t="s">
        <v>12988</v>
      </c>
      <c r="D4605" s="3">
        <v>395</v>
      </c>
      <c r="E4605" s="9">
        <v>1999</v>
      </c>
      <c r="F4605" s="7" t="s">
        <v>1209</v>
      </c>
      <c r="G4605" s="7" t="s">
        <v>5401</v>
      </c>
      <c r="H4605" s="8" t="s">
        <v>15210</v>
      </c>
      <c r="I4605" s="8" t="s">
        <v>15209</v>
      </c>
      <c r="J4605" s="19">
        <v>6</v>
      </c>
      <c r="K4605" s="19" t="s">
        <v>7736</v>
      </c>
      <c r="L4605" s="11">
        <v>3.5</v>
      </c>
      <c r="M4605" s="11"/>
      <c r="N4605" s="24"/>
      <c r="P4605" s="32"/>
      <c r="T4605" s="19"/>
      <c r="U4605" s="3">
        <v>251</v>
      </c>
      <c r="X4605" t="str">
        <f t="shared" si="284"/>
        <v/>
      </c>
      <c r="Z4605" t="str">
        <f t="shared" si="285"/>
        <v/>
      </c>
      <c r="AB4605" s="9"/>
      <c r="AC4605" t="s">
        <v>15210</v>
      </c>
      <c r="AD4605">
        <f t="shared" si="287"/>
        <v>0</v>
      </c>
      <c r="AF4605" s="3"/>
      <c r="AG4605" t="s">
        <v>4876</v>
      </c>
      <c r="AH4605" s="9" t="s">
        <v>4925</v>
      </c>
    </row>
    <row r="4606" spans="1:34" ht="10.95" customHeight="1" outlineLevel="1" x14ac:dyDescent="0.25">
      <c r="A4606" t="s">
        <v>4869</v>
      </c>
      <c r="C4606" s="3" t="s">
        <v>12988</v>
      </c>
      <c r="D4606" s="3">
        <v>398</v>
      </c>
      <c r="E4606" s="9">
        <v>1999</v>
      </c>
      <c r="F4606" s="7" t="s">
        <v>108</v>
      </c>
      <c r="G4606" s="7" t="s">
        <v>5401</v>
      </c>
      <c r="H4606" s="8" t="s">
        <v>4871</v>
      </c>
      <c r="I4606" s="8" t="s">
        <v>15211</v>
      </c>
      <c r="J4606" s="19">
        <v>5</v>
      </c>
      <c r="K4606" s="19" t="s">
        <v>20093</v>
      </c>
      <c r="L4606" s="11"/>
      <c r="M4606" s="11"/>
      <c r="N4606" s="24"/>
      <c r="P4606" s="32"/>
      <c r="T4606" s="19"/>
      <c r="U4606" s="3">
        <v>253</v>
      </c>
      <c r="X4606" t="str">
        <f t="shared" si="284"/>
        <v/>
      </c>
      <c r="Z4606" t="str">
        <f t="shared" si="285"/>
        <v/>
      </c>
      <c r="AB4606" s="9"/>
      <c r="AC4606" t="s">
        <v>4871</v>
      </c>
      <c r="AD4606">
        <f t="shared" si="287"/>
        <v>0</v>
      </c>
      <c r="AF4606" s="3"/>
      <c r="AG4606" t="s">
        <v>4872</v>
      </c>
      <c r="AH4606" s="9" t="s">
        <v>4613</v>
      </c>
    </row>
    <row r="4607" spans="1:34" ht="10.95" customHeight="1" outlineLevel="1" x14ac:dyDescent="0.25">
      <c r="A4607" t="s">
        <v>4869</v>
      </c>
      <c r="C4607" s="3" t="s">
        <v>12988</v>
      </c>
      <c r="D4607" s="3">
        <v>399</v>
      </c>
      <c r="E4607" s="9">
        <v>1999</v>
      </c>
      <c r="F4607" s="7" t="s">
        <v>1267</v>
      </c>
      <c r="G4607" s="7" t="s">
        <v>5401</v>
      </c>
      <c r="H4607" s="8" t="s">
        <v>890</v>
      </c>
      <c r="I4607" s="8" t="s">
        <v>15211</v>
      </c>
      <c r="J4607" s="19">
        <v>5</v>
      </c>
      <c r="K4607" s="19" t="s">
        <v>20093</v>
      </c>
      <c r="L4607" s="11"/>
      <c r="M4607" s="11"/>
      <c r="N4607" s="24"/>
      <c r="P4607" s="32"/>
      <c r="T4607" s="19"/>
      <c r="U4607" s="3">
        <v>254</v>
      </c>
      <c r="X4607" t="str">
        <f t="shared" si="284"/>
        <v/>
      </c>
      <c r="Z4607" t="str">
        <f t="shared" si="285"/>
        <v/>
      </c>
      <c r="AB4607" s="9"/>
      <c r="AC4607" t="s">
        <v>890</v>
      </c>
      <c r="AD4607">
        <f t="shared" si="287"/>
        <v>0</v>
      </c>
      <c r="AF4607" s="3"/>
      <c r="AG4607" t="s">
        <v>4876</v>
      </c>
      <c r="AH4607" s="9" t="s">
        <v>4925</v>
      </c>
    </row>
    <row r="4608" spans="1:34" ht="10.95" customHeight="1" outlineLevel="1" x14ac:dyDescent="0.25">
      <c r="A4608" t="s">
        <v>4869</v>
      </c>
      <c r="C4608" s="3" t="s">
        <v>12988</v>
      </c>
      <c r="D4608" s="3" t="s">
        <v>15212</v>
      </c>
      <c r="E4608" s="9">
        <v>1999</v>
      </c>
      <c r="F4608" s="7" t="s">
        <v>4880</v>
      </c>
      <c r="G4608" s="7" t="s">
        <v>5401</v>
      </c>
      <c r="H4608" s="8" t="s">
        <v>1268</v>
      </c>
      <c r="I4608" s="8" t="s">
        <v>15211</v>
      </c>
      <c r="J4608" s="19">
        <v>5</v>
      </c>
      <c r="K4608" s="19" t="s">
        <v>7736</v>
      </c>
      <c r="L4608" s="11">
        <v>9.8000000000000007</v>
      </c>
      <c r="M4608" s="11"/>
      <c r="N4608" s="24"/>
      <c r="P4608" s="32"/>
      <c r="T4608" s="19"/>
      <c r="U4608" s="3" t="s">
        <v>3585</v>
      </c>
      <c r="X4608" t="str">
        <f t="shared" si="284"/>
        <v/>
      </c>
      <c r="Z4608" t="str">
        <f t="shared" si="285"/>
        <v/>
      </c>
      <c r="AB4608" s="9"/>
      <c r="AC4608" t="s">
        <v>1268</v>
      </c>
      <c r="AD4608">
        <f t="shared" si="287"/>
        <v>0</v>
      </c>
      <c r="AF4608" s="3"/>
      <c r="AG4608" t="s">
        <v>1269</v>
      </c>
      <c r="AH4608" s="9" t="s">
        <v>4623</v>
      </c>
    </row>
    <row r="4609" spans="1:34" ht="10.95" customHeight="1" outlineLevel="1" x14ac:dyDescent="0.25">
      <c r="A4609" t="s">
        <v>4869</v>
      </c>
      <c r="C4609" s="3" t="s">
        <v>12988</v>
      </c>
      <c r="D4609" s="3">
        <v>403</v>
      </c>
      <c r="E4609" s="9">
        <v>1999</v>
      </c>
      <c r="F4609" s="7" t="s">
        <v>18767</v>
      </c>
      <c r="G4609" s="7" t="s">
        <v>5401</v>
      </c>
      <c r="H4609" s="8" t="s">
        <v>4882</v>
      </c>
      <c r="I4609" s="8" t="s">
        <v>15213</v>
      </c>
      <c r="J4609" s="19">
        <v>2</v>
      </c>
      <c r="K4609" s="19" t="s">
        <v>7738</v>
      </c>
      <c r="L4609" s="11"/>
      <c r="M4609" s="11"/>
      <c r="N4609" s="24"/>
      <c r="P4609" s="32"/>
      <c r="T4609" s="19"/>
      <c r="U4609" s="3"/>
      <c r="X4609" t="str">
        <f t="shared" si="284"/>
        <v/>
      </c>
      <c r="Z4609" t="str">
        <f t="shared" si="285"/>
        <v/>
      </c>
      <c r="AB4609" s="9"/>
      <c r="AC4609" t="s">
        <v>4882</v>
      </c>
      <c r="AD4609">
        <f t="shared" si="287"/>
        <v>0</v>
      </c>
      <c r="AF4609" s="3"/>
      <c r="AG4609" t="s">
        <v>882</v>
      </c>
      <c r="AH4609" s="9" t="s">
        <v>4925</v>
      </c>
    </row>
    <row r="4610" spans="1:34" ht="10.95" customHeight="1" outlineLevel="1" x14ac:dyDescent="0.25">
      <c r="A4610" t="s">
        <v>4869</v>
      </c>
      <c r="C4610" s="3" t="s">
        <v>12988</v>
      </c>
      <c r="D4610" s="3" t="s">
        <v>15214</v>
      </c>
      <c r="E4610" s="9">
        <v>1999</v>
      </c>
      <c r="F4610" s="7" t="s">
        <v>15215</v>
      </c>
      <c r="G4610" s="7" t="s">
        <v>5401</v>
      </c>
      <c r="H4610" s="8" t="s">
        <v>4882</v>
      </c>
      <c r="I4610" s="8" t="s">
        <v>15213</v>
      </c>
      <c r="J4610" s="19">
        <v>2</v>
      </c>
      <c r="K4610" s="19" t="s">
        <v>7738</v>
      </c>
      <c r="L4610" s="11"/>
      <c r="M4610" s="11"/>
      <c r="N4610" s="24"/>
      <c r="P4610" s="32"/>
      <c r="T4610" s="19"/>
      <c r="U4610" s="3" t="s">
        <v>3012</v>
      </c>
      <c r="W4610" t="s">
        <v>7738</v>
      </c>
      <c r="X4610" t="str">
        <f t="shared" ref="X4610:X4673" si="288">IF(COUNTIF(F4610,"*fdc*"),1,"")</f>
        <v/>
      </c>
      <c r="Z4610">
        <f t="shared" ref="Z4610:Z4673" si="289">IF(COUNTIF(F4610,"*s/s*"),1,"")</f>
        <v>1</v>
      </c>
      <c r="AB4610" s="9"/>
      <c r="AC4610" t="s">
        <v>4882</v>
      </c>
      <c r="AD4610">
        <f t="shared" si="287"/>
        <v>0</v>
      </c>
      <c r="AF4610" s="3"/>
      <c r="AG4610" t="s">
        <v>882</v>
      </c>
      <c r="AH4610" s="9" t="s">
        <v>4925</v>
      </c>
    </row>
    <row r="4611" spans="1:34" ht="10.95" customHeight="1" outlineLevel="1" x14ac:dyDescent="0.25">
      <c r="A4611" t="s">
        <v>4869</v>
      </c>
      <c r="C4611" s="3" t="s">
        <v>12988</v>
      </c>
      <c r="D4611" s="3">
        <v>417</v>
      </c>
      <c r="E4611" s="9">
        <v>2000</v>
      </c>
      <c r="F4611" s="7" t="s">
        <v>1657</v>
      </c>
      <c r="G4611" s="7" t="s">
        <v>5401</v>
      </c>
      <c r="H4611" s="8" t="s">
        <v>15216</v>
      </c>
      <c r="I4611" s="8" t="s">
        <v>7560</v>
      </c>
      <c r="J4611" s="19">
        <v>7</v>
      </c>
      <c r="K4611" s="19" t="s">
        <v>7736</v>
      </c>
      <c r="L4611" s="11">
        <v>1.5</v>
      </c>
      <c r="M4611" s="11"/>
      <c r="N4611" s="24"/>
      <c r="P4611" s="32"/>
      <c r="T4611" s="19"/>
      <c r="U4611" s="3"/>
      <c r="X4611" t="str">
        <f t="shared" si="288"/>
        <v/>
      </c>
      <c r="Z4611" t="str">
        <f t="shared" si="289"/>
        <v/>
      </c>
      <c r="AB4611" s="9"/>
      <c r="AC4611" t="s">
        <v>15216</v>
      </c>
      <c r="AD4611">
        <f t="shared" si="287"/>
        <v>0</v>
      </c>
      <c r="AF4611" s="3"/>
      <c r="AH4611" s="9"/>
    </row>
    <row r="4612" spans="1:34" ht="10.95" customHeight="1" outlineLevel="1" x14ac:dyDescent="0.25">
      <c r="A4612" t="s">
        <v>4869</v>
      </c>
      <c r="C4612" s="3" t="s">
        <v>12988</v>
      </c>
      <c r="D4612" s="3">
        <v>426</v>
      </c>
      <c r="E4612" s="9">
        <v>2000</v>
      </c>
      <c r="F4612" s="7" t="s">
        <v>15218</v>
      </c>
      <c r="G4612" s="7" t="s">
        <v>5401</v>
      </c>
      <c r="H4612" s="8" t="s">
        <v>15210</v>
      </c>
      <c r="I4612" s="8" t="s">
        <v>15217</v>
      </c>
      <c r="J4612" s="19">
        <v>6</v>
      </c>
      <c r="K4612" s="19" t="s">
        <v>7736</v>
      </c>
      <c r="L4612" s="11">
        <v>2</v>
      </c>
      <c r="M4612" s="11"/>
      <c r="N4612" s="24"/>
      <c r="P4612" s="32"/>
      <c r="T4612" s="19"/>
      <c r="U4612" s="3"/>
      <c r="X4612" t="str">
        <f t="shared" si="288"/>
        <v/>
      </c>
      <c r="Z4612" t="str">
        <f t="shared" si="289"/>
        <v/>
      </c>
      <c r="AB4612" s="9"/>
      <c r="AC4612" t="s">
        <v>15210</v>
      </c>
      <c r="AD4612">
        <f t="shared" si="287"/>
        <v>0</v>
      </c>
      <c r="AF4612" s="3"/>
      <c r="AH4612" s="9"/>
    </row>
    <row r="4613" spans="1:34" ht="10.95" customHeight="1" outlineLevel="1" x14ac:dyDescent="0.25">
      <c r="A4613" t="s">
        <v>4869</v>
      </c>
      <c r="C4613" s="3" t="s">
        <v>12988</v>
      </c>
      <c r="D4613" s="3">
        <v>430</v>
      </c>
      <c r="E4613" s="9">
        <v>2000</v>
      </c>
      <c r="F4613" s="7" t="s">
        <v>6076</v>
      </c>
      <c r="G4613" s="7" t="s">
        <v>5401</v>
      </c>
      <c r="H4613" s="8" t="s">
        <v>6077</v>
      </c>
      <c r="I4613" s="8" t="s">
        <v>15219</v>
      </c>
      <c r="J4613" s="19">
        <v>5</v>
      </c>
      <c r="K4613" s="19" t="s">
        <v>7736</v>
      </c>
      <c r="L4613" s="11">
        <v>10</v>
      </c>
      <c r="M4613" s="11"/>
      <c r="N4613" s="24"/>
      <c r="P4613" s="32"/>
      <c r="T4613" s="19"/>
      <c r="U4613" s="3">
        <v>268</v>
      </c>
      <c r="X4613" t="str">
        <f t="shared" si="288"/>
        <v/>
      </c>
      <c r="Z4613" t="str">
        <f t="shared" si="289"/>
        <v/>
      </c>
      <c r="AB4613" s="9"/>
      <c r="AC4613" t="s">
        <v>6077</v>
      </c>
      <c r="AD4613">
        <f t="shared" si="287"/>
        <v>0</v>
      </c>
      <c r="AF4613" s="3"/>
      <c r="AG4613" t="s">
        <v>4876</v>
      </c>
      <c r="AH4613" s="9" t="s">
        <v>4925</v>
      </c>
    </row>
    <row r="4614" spans="1:34" ht="10.95" customHeight="1" outlineLevel="1" x14ac:dyDescent="0.25">
      <c r="A4614" t="s">
        <v>4869</v>
      </c>
      <c r="C4614" s="3" t="s">
        <v>12988</v>
      </c>
      <c r="D4614" s="3">
        <v>435</v>
      </c>
      <c r="E4614" s="9">
        <v>2000</v>
      </c>
      <c r="F4614" s="7" t="s">
        <v>108</v>
      </c>
      <c r="G4614" s="7" t="s">
        <v>5401</v>
      </c>
      <c r="H4614" s="8" t="s">
        <v>890</v>
      </c>
      <c r="I4614" s="8" t="s">
        <v>15220</v>
      </c>
      <c r="J4614" s="19">
        <v>6</v>
      </c>
      <c r="K4614" s="19" t="s">
        <v>7736</v>
      </c>
      <c r="L4614" s="11">
        <v>5</v>
      </c>
      <c r="M4614" s="11"/>
      <c r="N4614" s="24"/>
      <c r="P4614" s="32"/>
      <c r="T4614" s="19"/>
      <c r="U4614" s="3">
        <v>269</v>
      </c>
      <c r="X4614" t="str">
        <f t="shared" si="288"/>
        <v/>
      </c>
      <c r="Z4614" t="str">
        <f t="shared" si="289"/>
        <v/>
      </c>
      <c r="AB4614" s="9"/>
      <c r="AC4614" t="s">
        <v>890</v>
      </c>
      <c r="AD4614">
        <f t="shared" si="287"/>
        <v>0</v>
      </c>
      <c r="AF4614" s="3"/>
      <c r="AG4614" t="s">
        <v>4876</v>
      </c>
      <c r="AH4614" s="9" t="s">
        <v>4613</v>
      </c>
    </row>
    <row r="4615" spans="1:34" ht="10.95" customHeight="1" outlineLevel="1" x14ac:dyDescent="0.25">
      <c r="A4615" t="s">
        <v>4869</v>
      </c>
      <c r="C4615" s="3" t="s">
        <v>12988</v>
      </c>
      <c r="D4615" s="3" t="s">
        <v>15221</v>
      </c>
      <c r="E4615" s="9">
        <v>2000</v>
      </c>
      <c r="F4615" s="7" t="s">
        <v>6078</v>
      </c>
      <c r="G4615" s="7" t="s">
        <v>5401</v>
      </c>
      <c r="H4615" s="8" t="s">
        <v>890</v>
      </c>
      <c r="I4615" s="8" t="s">
        <v>15220</v>
      </c>
      <c r="J4615" s="19">
        <v>5</v>
      </c>
      <c r="K4615" s="19" t="s">
        <v>7738</v>
      </c>
      <c r="L4615" s="11"/>
      <c r="M4615" s="11"/>
      <c r="N4615" s="24"/>
      <c r="P4615" s="32"/>
      <c r="T4615" s="19"/>
      <c r="U4615" s="3" t="s">
        <v>6075</v>
      </c>
      <c r="X4615" t="str">
        <f t="shared" si="288"/>
        <v/>
      </c>
      <c r="Z4615" t="str">
        <f t="shared" si="289"/>
        <v/>
      </c>
      <c r="AB4615" s="9"/>
      <c r="AC4615" t="s">
        <v>890</v>
      </c>
      <c r="AD4615">
        <f t="shared" si="287"/>
        <v>0</v>
      </c>
      <c r="AF4615" s="3"/>
      <c r="AG4615" t="s">
        <v>4876</v>
      </c>
      <c r="AH4615" s="9" t="s">
        <v>4925</v>
      </c>
    </row>
    <row r="4616" spans="1:34" ht="10.95" customHeight="1" outlineLevel="1" x14ac:dyDescent="0.25">
      <c r="A4616" t="s">
        <v>4869</v>
      </c>
      <c r="C4616" s="3" t="s">
        <v>12988</v>
      </c>
      <c r="D4616" s="3">
        <v>440</v>
      </c>
      <c r="E4616" s="9">
        <v>2001</v>
      </c>
      <c r="F4616" s="7" t="s">
        <v>1657</v>
      </c>
      <c r="G4616" s="7" t="s">
        <v>5401</v>
      </c>
      <c r="H4616" s="8" t="s">
        <v>9523</v>
      </c>
      <c r="I4616" s="8" t="s">
        <v>7560</v>
      </c>
      <c r="J4616" s="19">
        <v>7</v>
      </c>
      <c r="K4616" s="19" t="s">
        <v>7738</v>
      </c>
      <c r="L4616" s="11"/>
      <c r="M4616" s="11"/>
      <c r="N4616" s="24"/>
      <c r="P4616" s="32"/>
      <c r="T4616" s="19"/>
      <c r="U4616" s="3"/>
      <c r="X4616" t="str">
        <f t="shared" si="288"/>
        <v/>
      </c>
      <c r="Z4616" t="str">
        <f t="shared" si="289"/>
        <v/>
      </c>
      <c r="AB4616" s="9"/>
      <c r="AC4616" t="s">
        <v>9523</v>
      </c>
      <c r="AD4616">
        <f t="shared" si="287"/>
        <v>0</v>
      </c>
      <c r="AF4616" s="3"/>
      <c r="AH4616" s="9"/>
    </row>
    <row r="4617" spans="1:34" ht="10.95" customHeight="1" outlineLevel="1" x14ac:dyDescent="0.25">
      <c r="A4617" t="s">
        <v>4869</v>
      </c>
      <c r="C4617" s="3" t="s">
        <v>12988</v>
      </c>
      <c r="D4617" s="3" t="s">
        <v>14410</v>
      </c>
      <c r="E4617" s="9">
        <v>2001</v>
      </c>
      <c r="F4617" s="7" t="s">
        <v>108</v>
      </c>
      <c r="G4617" s="7" t="s">
        <v>5401</v>
      </c>
      <c r="H4617" s="8" t="s">
        <v>890</v>
      </c>
      <c r="I4617" s="8" t="s">
        <v>15222</v>
      </c>
      <c r="J4617" s="19">
        <v>5</v>
      </c>
      <c r="K4617" s="19" t="s">
        <v>7738</v>
      </c>
      <c r="L4617" s="11"/>
      <c r="M4617" s="11"/>
      <c r="N4617" s="24"/>
      <c r="P4617" s="32"/>
      <c r="T4617" s="19"/>
      <c r="U4617" s="3"/>
      <c r="X4617" t="str">
        <f t="shared" si="288"/>
        <v/>
      </c>
      <c r="Z4617" t="str">
        <f t="shared" si="289"/>
        <v/>
      </c>
      <c r="AB4617" s="9"/>
      <c r="AC4617" t="s">
        <v>890</v>
      </c>
      <c r="AD4617">
        <f t="shared" si="287"/>
        <v>0</v>
      </c>
      <c r="AF4617" s="3"/>
      <c r="AH4617" s="9"/>
    </row>
    <row r="4618" spans="1:34" ht="10.95" customHeight="1" outlineLevel="1" x14ac:dyDescent="0.25">
      <c r="A4618" t="s">
        <v>4869</v>
      </c>
      <c r="C4618" s="3" t="s">
        <v>12988</v>
      </c>
      <c r="D4618" s="3">
        <v>449</v>
      </c>
      <c r="E4618" s="9">
        <v>2001</v>
      </c>
      <c r="F4618" s="7" t="s">
        <v>108</v>
      </c>
      <c r="G4618" s="7" t="s">
        <v>5401</v>
      </c>
      <c r="H4618" s="8" t="s">
        <v>890</v>
      </c>
      <c r="I4618" s="8" t="s">
        <v>15223</v>
      </c>
      <c r="J4618" s="19">
        <v>2</v>
      </c>
      <c r="K4618" s="19" t="s">
        <v>7738</v>
      </c>
      <c r="L4618" s="11"/>
      <c r="M4618" s="11"/>
      <c r="N4618" s="24"/>
      <c r="P4618" s="32"/>
      <c r="T4618" s="19"/>
      <c r="U4618" s="3">
        <v>282</v>
      </c>
      <c r="X4618" t="str">
        <f t="shared" si="288"/>
        <v/>
      </c>
      <c r="Z4618" t="str">
        <f t="shared" si="289"/>
        <v/>
      </c>
      <c r="AB4618" s="9"/>
      <c r="AC4618" t="s">
        <v>890</v>
      </c>
      <c r="AD4618">
        <f t="shared" si="287"/>
        <v>0</v>
      </c>
      <c r="AF4618" s="3"/>
      <c r="AG4618" t="s">
        <v>4876</v>
      </c>
      <c r="AH4618" s="9" t="s">
        <v>4613</v>
      </c>
    </row>
    <row r="4619" spans="1:34" ht="10.95" customHeight="1" outlineLevel="1" x14ac:dyDescent="0.25">
      <c r="A4619" t="s">
        <v>4869</v>
      </c>
      <c r="C4619" s="3" t="s">
        <v>12988</v>
      </c>
      <c r="D4619" s="3" t="s">
        <v>15225</v>
      </c>
      <c r="E4619" s="9">
        <v>2001</v>
      </c>
      <c r="F4619" s="7" t="s">
        <v>2635</v>
      </c>
      <c r="G4619" s="7" t="s">
        <v>5401</v>
      </c>
      <c r="H4619" s="8" t="s">
        <v>890</v>
      </c>
      <c r="I4619" s="8" t="s">
        <v>15223</v>
      </c>
      <c r="J4619" s="19">
        <v>2</v>
      </c>
      <c r="K4619" s="19" t="s">
        <v>7738</v>
      </c>
      <c r="L4619" s="11"/>
      <c r="M4619" s="11"/>
      <c r="N4619" s="24"/>
      <c r="P4619" s="32"/>
      <c r="T4619" s="19"/>
      <c r="U4619" s="3" t="s">
        <v>7994</v>
      </c>
      <c r="W4619" t="s">
        <v>7738</v>
      </c>
      <c r="X4619" t="str">
        <f t="shared" si="288"/>
        <v/>
      </c>
      <c r="Z4619" t="str">
        <f t="shared" si="289"/>
        <v/>
      </c>
      <c r="AB4619" s="9"/>
      <c r="AC4619" t="s">
        <v>890</v>
      </c>
      <c r="AD4619">
        <f t="shared" ref="AD4619:AD4650" si="290">COUNTIF(H4619,"*Fuji*")</f>
        <v>0</v>
      </c>
      <c r="AF4619" s="3"/>
      <c r="AG4619" t="s">
        <v>4876</v>
      </c>
      <c r="AH4619" s="47"/>
    </row>
    <row r="4620" spans="1:34" ht="10.95" customHeight="1" outlineLevel="1" x14ac:dyDescent="0.3">
      <c r="A4620" t="s">
        <v>4869</v>
      </c>
      <c r="C4620" s="3" t="s">
        <v>12988</v>
      </c>
      <c r="D4620" s="3">
        <v>451</v>
      </c>
      <c r="E4620" s="9">
        <v>2001</v>
      </c>
      <c r="F4620" s="10" t="s">
        <v>22199</v>
      </c>
      <c r="G4620" s="7" t="s">
        <v>2636</v>
      </c>
      <c r="H4620" s="8" t="s">
        <v>4882</v>
      </c>
      <c r="I4620" s="8" t="s">
        <v>15224</v>
      </c>
      <c r="J4620" s="19">
        <v>5</v>
      </c>
      <c r="K4620" s="19" t="s">
        <v>7736</v>
      </c>
      <c r="L4620" s="11">
        <v>5</v>
      </c>
      <c r="M4620" s="11"/>
      <c r="N4620" s="24"/>
      <c r="P4620" s="32"/>
      <c r="T4620" s="19"/>
      <c r="U4620" s="3">
        <v>285</v>
      </c>
      <c r="X4620" t="str">
        <f t="shared" si="288"/>
        <v/>
      </c>
      <c r="Z4620" t="str">
        <f t="shared" si="289"/>
        <v/>
      </c>
      <c r="AB4620" s="9"/>
      <c r="AC4620" t="s">
        <v>4882</v>
      </c>
      <c r="AD4620">
        <f t="shared" si="290"/>
        <v>0</v>
      </c>
      <c r="AF4620" s="3"/>
      <c r="AG4620" t="s">
        <v>882</v>
      </c>
      <c r="AH4620" s="9" t="s">
        <v>4925</v>
      </c>
    </row>
    <row r="4621" spans="1:34" ht="10.95" customHeight="1" outlineLevel="1" x14ac:dyDescent="0.25">
      <c r="A4621" t="s">
        <v>4869</v>
      </c>
      <c r="C4621" s="3" t="s">
        <v>12988</v>
      </c>
      <c r="D4621" s="3">
        <v>480</v>
      </c>
      <c r="E4621" s="9">
        <v>2002</v>
      </c>
      <c r="F4621" s="22">
        <v>0.15</v>
      </c>
      <c r="G4621" s="7" t="s">
        <v>5401</v>
      </c>
      <c r="H4621" s="8" t="s">
        <v>15226</v>
      </c>
      <c r="I4621" s="8" t="s">
        <v>7560</v>
      </c>
      <c r="J4621" s="19">
        <v>7</v>
      </c>
      <c r="K4621" s="19" t="s">
        <v>7736</v>
      </c>
      <c r="L4621" s="11">
        <v>1.3</v>
      </c>
      <c r="M4621" s="11"/>
      <c r="N4621" s="24"/>
      <c r="P4621" s="32"/>
      <c r="T4621" s="19"/>
      <c r="U4621" s="3"/>
      <c r="X4621" t="str">
        <f t="shared" si="288"/>
        <v/>
      </c>
      <c r="Z4621" t="str">
        <f t="shared" si="289"/>
        <v/>
      </c>
      <c r="AB4621" s="9"/>
      <c r="AC4621" t="s">
        <v>15226</v>
      </c>
      <c r="AD4621">
        <f t="shared" si="290"/>
        <v>0</v>
      </c>
      <c r="AF4621" s="3"/>
      <c r="AH4621" s="9"/>
    </row>
    <row r="4622" spans="1:34" ht="10.95" customHeight="1" outlineLevel="1" x14ac:dyDescent="0.25">
      <c r="A4622" t="s">
        <v>4869</v>
      </c>
      <c r="C4622" s="3" t="s">
        <v>12988</v>
      </c>
      <c r="D4622" s="3">
        <v>492</v>
      </c>
      <c r="E4622" s="9">
        <v>2002</v>
      </c>
      <c r="F4622" s="22">
        <v>2.44</v>
      </c>
      <c r="G4622" s="7" t="s">
        <v>5401</v>
      </c>
      <c r="H4622" s="8" t="s">
        <v>81</v>
      </c>
      <c r="I4622" s="8" t="s">
        <v>15227</v>
      </c>
      <c r="J4622" s="19">
        <v>5</v>
      </c>
      <c r="K4622" s="19" t="s">
        <v>7736</v>
      </c>
      <c r="L4622" s="11">
        <v>6.8</v>
      </c>
      <c r="M4622" s="11"/>
      <c r="N4622" s="24"/>
      <c r="P4622" s="32"/>
      <c r="T4622" s="19"/>
      <c r="U4622" s="3">
        <v>307</v>
      </c>
      <c r="X4622" t="str">
        <f t="shared" si="288"/>
        <v/>
      </c>
      <c r="Z4622" t="str">
        <f t="shared" si="289"/>
        <v/>
      </c>
      <c r="AB4622" s="9"/>
      <c r="AC4622" t="s">
        <v>81</v>
      </c>
      <c r="AD4622">
        <f t="shared" si="290"/>
        <v>0</v>
      </c>
      <c r="AF4622" s="3"/>
      <c r="AG4622" t="s">
        <v>1269</v>
      </c>
      <c r="AH4622" s="9" t="s">
        <v>4925</v>
      </c>
    </row>
    <row r="4623" spans="1:34" ht="10.95" customHeight="1" outlineLevel="1" x14ac:dyDescent="0.25">
      <c r="A4623" t="s">
        <v>4869</v>
      </c>
      <c r="C4623" s="3" t="s">
        <v>12988</v>
      </c>
      <c r="D4623" s="3" t="s">
        <v>15229</v>
      </c>
      <c r="E4623" s="9">
        <v>2002</v>
      </c>
      <c r="F4623" s="7" t="s">
        <v>399</v>
      </c>
      <c r="G4623" s="7" t="s">
        <v>5401</v>
      </c>
      <c r="H4623" s="8" t="s">
        <v>890</v>
      </c>
      <c r="I4623" s="8" t="s">
        <v>15228</v>
      </c>
      <c r="J4623" s="19">
        <v>1</v>
      </c>
      <c r="K4623" s="19" t="s">
        <v>7738</v>
      </c>
      <c r="L4623" s="11"/>
      <c r="M4623" s="11"/>
      <c r="N4623" s="24"/>
      <c r="P4623" s="32"/>
      <c r="T4623" s="19"/>
      <c r="U4623" s="3">
        <v>311</v>
      </c>
      <c r="W4623" t="s">
        <v>7738</v>
      </c>
      <c r="X4623" t="str">
        <f t="shared" si="288"/>
        <v/>
      </c>
      <c r="Z4623" t="str">
        <f t="shared" si="289"/>
        <v/>
      </c>
      <c r="AB4623" s="9"/>
      <c r="AC4623" t="s">
        <v>890</v>
      </c>
      <c r="AD4623">
        <f t="shared" si="290"/>
        <v>0</v>
      </c>
      <c r="AF4623" s="3"/>
      <c r="AG4623" t="s">
        <v>4876</v>
      </c>
      <c r="AH4623" s="9" t="s">
        <v>4623</v>
      </c>
    </row>
    <row r="4624" spans="1:34" ht="10.95" customHeight="1" outlineLevel="1" x14ac:dyDescent="0.25">
      <c r="A4624" t="s">
        <v>4869</v>
      </c>
      <c r="C4624" s="3" t="s">
        <v>12988</v>
      </c>
      <c r="D4624" s="3">
        <v>497</v>
      </c>
      <c r="E4624" s="9">
        <v>2002</v>
      </c>
      <c r="F4624" s="22">
        <v>3.66</v>
      </c>
      <c r="G4624" s="7" t="s">
        <v>5401</v>
      </c>
      <c r="H4624" s="8" t="s">
        <v>5133</v>
      </c>
      <c r="I4624" s="8" t="s">
        <v>15228</v>
      </c>
      <c r="J4624" s="19">
        <v>6</v>
      </c>
      <c r="K4624" s="19" t="s">
        <v>7736</v>
      </c>
      <c r="L4624" s="11">
        <v>4.5</v>
      </c>
      <c r="M4624" s="11"/>
      <c r="N4624" s="24"/>
      <c r="P4624" s="32"/>
      <c r="T4624" s="19"/>
      <c r="U4624" s="3" t="s">
        <v>1339</v>
      </c>
      <c r="X4624" t="str">
        <f t="shared" si="288"/>
        <v/>
      </c>
      <c r="Z4624" t="str">
        <f t="shared" si="289"/>
        <v/>
      </c>
      <c r="AB4624" s="9"/>
      <c r="AC4624" t="s">
        <v>5133</v>
      </c>
      <c r="AD4624">
        <f t="shared" si="290"/>
        <v>0</v>
      </c>
      <c r="AF4624" s="3"/>
      <c r="AG4624" t="s">
        <v>4876</v>
      </c>
      <c r="AH4624" s="9" t="s">
        <v>4925</v>
      </c>
    </row>
    <row r="4625" spans="1:34" ht="10.95" customHeight="1" outlineLevel="1" x14ac:dyDescent="0.25">
      <c r="A4625" t="s">
        <v>4869</v>
      </c>
      <c r="C4625" s="3" t="s">
        <v>12988</v>
      </c>
      <c r="D4625" s="3">
        <v>498</v>
      </c>
      <c r="E4625" s="9">
        <v>2002</v>
      </c>
      <c r="F4625" s="22">
        <v>0.46</v>
      </c>
      <c r="G4625" s="7" t="s">
        <v>5401</v>
      </c>
      <c r="H4625" s="8" t="s">
        <v>4327</v>
      </c>
      <c r="I4625" s="8" t="s">
        <v>15228</v>
      </c>
      <c r="J4625" s="19">
        <v>1</v>
      </c>
      <c r="K4625" s="19" t="s">
        <v>7736</v>
      </c>
      <c r="L4625" s="11">
        <v>4.5</v>
      </c>
      <c r="M4625" s="11"/>
      <c r="N4625" s="24"/>
      <c r="P4625" s="32"/>
      <c r="R4625">
        <v>1</v>
      </c>
      <c r="S4625">
        <v>1</v>
      </c>
      <c r="T4625" s="19"/>
      <c r="U4625" s="3" t="s">
        <v>6151</v>
      </c>
      <c r="X4625" t="str">
        <f t="shared" si="288"/>
        <v/>
      </c>
      <c r="Z4625" t="str">
        <f t="shared" si="289"/>
        <v/>
      </c>
      <c r="AB4625" s="9"/>
      <c r="AC4625" t="s">
        <v>4327</v>
      </c>
      <c r="AD4625">
        <f t="shared" si="290"/>
        <v>0</v>
      </c>
      <c r="AF4625" s="3"/>
      <c r="AG4625" t="s">
        <v>4876</v>
      </c>
      <c r="AH4625" s="9" t="s">
        <v>4925</v>
      </c>
    </row>
    <row r="4626" spans="1:34" ht="10.95" customHeight="1" outlineLevel="1" x14ac:dyDescent="0.25">
      <c r="A4626" t="s">
        <v>4869</v>
      </c>
      <c r="C4626" s="3" t="s">
        <v>12988</v>
      </c>
      <c r="D4626" s="3">
        <v>502</v>
      </c>
      <c r="E4626" s="9">
        <v>2003</v>
      </c>
      <c r="F4626" s="22">
        <v>0.15</v>
      </c>
      <c r="G4626" s="7" t="s">
        <v>5401</v>
      </c>
      <c r="H4626" s="8" t="s">
        <v>9452</v>
      </c>
      <c r="I4626" s="8" t="s">
        <v>7560</v>
      </c>
      <c r="J4626" s="19">
        <v>7</v>
      </c>
      <c r="K4626" s="19" t="s">
        <v>7738</v>
      </c>
      <c r="L4626" s="11"/>
      <c r="M4626" s="11"/>
      <c r="N4626" s="24"/>
      <c r="P4626" s="32"/>
      <c r="T4626" s="19"/>
      <c r="U4626" s="3"/>
      <c r="X4626" t="str">
        <f t="shared" si="288"/>
        <v/>
      </c>
      <c r="Z4626" t="str">
        <f t="shared" si="289"/>
        <v/>
      </c>
      <c r="AB4626" s="9"/>
      <c r="AC4626" t="s">
        <v>9452</v>
      </c>
      <c r="AD4626">
        <f t="shared" si="290"/>
        <v>0</v>
      </c>
      <c r="AF4626" s="3"/>
      <c r="AH4626" s="9"/>
    </row>
    <row r="4627" spans="1:34" ht="10.95" customHeight="1" outlineLevel="1" x14ac:dyDescent="0.25">
      <c r="A4627" t="s">
        <v>4869</v>
      </c>
      <c r="C4627" s="3" t="s">
        <v>12988</v>
      </c>
      <c r="D4627" s="3">
        <v>503</v>
      </c>
      <c r="E4627" s="9">
        <v>2003</v>
      </c>
      <c r="F4627" s="22">
        <v>0.41</v>
      </c>
      <c r="G4627" s="7" t="s">
        <v>5401</v>
      </c>
      <c r="H4627" s="8" t="s">
        <v>15231</v>
      </c>
      <c r="I4627" s="8" t="s">
        <v>15230</v>
      </c>
      <c r="J4627" s="19">
        <v>5</v>
      </c>
      <c r="K4627" s="19" t="s">
        <v>7738</v>
      </c>
      <c r="L4627" s="11"/>
      <c r="M4627" s="11"/>
      <c r="N4627" s="24"/>
      <c r="P4627" s="32"/>
      <c r="T4627" s="19"/>
      <c r="U4627" s="3"/>
      <c r="X4627" t="str">
        <f t="shared" si="288"/>
        <v/>
      </c>
      <c r="Z4627" t="str">
        <f t="shared" si="289"/>
        <v/>
      </c>
      <c r="AB4627" s="9"/>
      <c r="AC4627" t="s">
        <v>15231</v>
      </c>
      <c r="AD4627">
        <f t="shared" si="290"/>
        <v>0</v>
      </c>
      <c r="AF4627" s="3"/>
      <c r="AH4627" s="9"/>
    </row>
    <row r="4628" spans="1:34" ht="10.95" customHeight="1" outlineLevel="1" x14ac:dyDescent="0.25">
      <c r="A4628" t="s">
        <v>4869</v>
      </c>
      <c r="C4628" s="3" t="s">
        <v>12988</v>
      </c>
      <c r="D4628" s="3">
        <v>515</v>
      </c>
      <c r="E4628" s="9">
        <v>2003</v>
      </c>
      <c r="F4628" s="22">
        <v>3.66</v>
      </c>
      <c r="G4628" s="7" t="s">
        <v>5401</v>
      </c>
      <c r="H4628" s="8" t="s">
        <v>894</v>
      </c>
      <c r="I4628" s="8" t="s">
        <v>15232</v>
      </c>
      <c r="J4628" s="19">
        <v>3</v>
      </c>
      <c r="K4628" s="19" t="s">
        <v>7738</v>
      </c>
      <c r="L4628" s="11"/>
      <c r="M4628" s="11"/>
      <c r="N4628" s="24"/>
      <c r="P4628" s="32"/>
      <c r="T4628" s="19"/>
      <c r="U4628" s="3">
        <v>324</v>
      </c>
      <c r="X4628" t="str">
        <f t="shared" si="288"/>
        <v/>
      </c>
      <c r="Z4628" t="str">
        <f t="shared" si="289"/>
        <v/>
      </c>
      <c r="AB4628" s="9"/>
      <c r="AC4628" t="s">
        <v>894</v>
      </c>
      <c r="AD4628">
        <f t="shared" si="290"/>
        <v>0</v>
      </c>
      <c r="AF4628" s="3"/>
      <c r="AG4628" t="s">
        <v>895</v>
      </c>
      <c r="AH4628" s="9" t="s">
        <v>4925</v>
      </c>
    </row>
    <row r="4629" spans="1:34" ht="10.95" customHeight="1" outlineLevel="1" x14ac:dyDescent="0.25">
      <c r="A4629" t="s">
        <v>4869</v>
      </c>
      <c r="C4629" s="3" t="s">
        <v>12988</v>
      </c>
      <c r="D4629" s="3">
        <v>537</v>
      </c>
      <c r="E4629" s="9">
        <v>2004</v>
      </c>
      <c r="F4629" s="22">
        <v>0.15</v>
      </c>
      <c r="G4629" s="7" t="s">
        <v>5401</v>
      </c>
      <c r="H4629" s="8" t="s">
        <v>15233</v>
      </c>
      <c r="I4629" s="8" t="s">
        <v>7560</v>
      </c>
      <c r="J4629" s="19">
        <v>7</v>
      </c>
      <c r="K4629" s="19" t="s">
        <v>7736</v>
      </c>
      <c r="L4629" s="11">
        <v>1.3</v>
      </c>
      <c r="M4629" s="11"/>
      <c r="N4629" s="24"/>
      <c r="P4629" s="32"/>
      <c r="T4629" s="19"/>
      <c r="U4629" s="3"/>
      <c r="X4629" t="str">
        <f t="shared" si="288"/>
        <v/>
      </c>
      <c r="Z4629" t="str">
        <f t="shared" si="289"/>
        <v/>
      </c>
      <c r="AB4629" s="9"/>
      <c r="AC4629" t="s">
        <v>15233</v>
      </c>
      <c r="AD4629">
        <f t="shared" si="290"/>
        <v>0</v>
      </c>
      <c r="AF4629" s="3"/>
      <c r="AH4629" s="9"/>
    </row>
    <row r="4630" spans="1:34" ht="10.95" customHeight="1" outlineLevel="1" x14ac:dyDescent="0.25">
      <c r="A4630" t="s">
        <v>4869</v>
      </c>
      <c r="C4630" s="3" t="s">
        <v>12988</v>
      </c>
      <c r="D4630" s="3">
        <v>557</v>
      </c>
      <c r="E4630" s="9">
        <v>2005</v>
      </c>
      <c r="F4630" s="22">
        <v>0.15</v>
      </c>
      <c r="G4630" s="7" t="s">
        <v>5401</v>
      </c>
      <c r="H4630" s="8" t="s">
        <v>9038</v>
      </c>
      <c r="I4630" s="8" t="s">
        <v>7560</v>
      </c>
      <c r="J4630" s="19">
        <v>7</v>
      </c>
      <c r="K4630" s="19" t="s">
        <v>7738</v>
      </c>
      <c r="L4630" s="11"/>
      <c r="M4630" s="11"/>
      <c r="N4630" s="24"/>
      <c r="P4630" s="32"/>
      <c r="T4630" s="19"/>
      <c r="U4630" s="3"/>
      <c r="X4630" t="str">
        <f t="shared" si="288"/>
        <v/>
      </c>
      <c r="Z4630" t="str">
        <f t="shared" si="289"/>
        <v/>
      </c>
      <c r="AB4630" s="9"/>
      <c r="AC4630" t="s">
        <v>9038</v>
      </c>
      <c r="AD4630">
        <f t="shared" si="290"/>
        <v>0</v>
      </c>
      <c r="AF4630" s="3"/>
      <c r="AH4630" s="9"/>
    </row>
    <row r="4631" spans="1:34" ht="10.95" customHeight="1" outlineLevel="1" x14ac:dyDescent="0.25">
      <c r="A4631" t="s">
        <v>4869</v>
      </c>
      <c r="C4631" s="3" t="s">
        <v>12988</v>
      </c>
      <c r="D4631" s="3">
        <v>563</v>
      </c>
      <c r="E4631" s="9">
        <v>2005</v>
      </c>
      <c r="F4631" s="22">
        <v>0.9</v>
      </c>
      <c r="G4631" s="7" t="s">
        <v>5401</v>
      </c>
      <c r="H4631" s="8" t="s">
        <v>2637</v>
      </c>
      <c r="I4631" s="8" t="s">
        <v>2637</v>
      </c>
      <c r="J4631" s="19">
        <v>5</v>
      </c>
      <c r="K4631" s="19" t="s">
        <v>7736</v>
      </c>
      <c r="L4631" s="11">
        <v>4</v>
      </c>
      <c r="M4631" s="11"/>
      <c r="N4631" s="24"/>
      <c r="P4631" s="32"/>
      <c r="T4631" s="19"/>
      <c r="U4631" s="3">
        <v>350</v>
      </c>
      <c r="X4631" t="str">
        <f t="shared" si="288"/>
        <v/>
      </c>
      <c r="Z4631" t="str">
        <f t="shared" si="289"/>
        <v/>
      </c>
      <c r="AB4631" s="9"/>
      <c r="AC4631" t="s">
        <v>2637</v>
      </c>
      <c r="AD4631">
        <f t="shared" si="290"/>
        <v>0</v>
      </c>
      <c r="AF4631" s="3"/>
      <c r="AG4631" t="s">
        <v>4876</v>
      </c>
      <c r="AH4631" s="9" t="s">
        <v>4925</v>
      </c>
    </row>
    <row r="4632" spans="1:34" ht="10.95" customHeight="1" outlineLevel="1" x14ac:dyDescent="0.25">
      <c r="A4632" t="s">
        <v>4869</v>
      </c>
      <c r="C4632" s="3" t="s">
        <v>12988</v>
      </c>
      <c r="D4632" s="3">
        <v>571</v>
      </c>
      <c r="E4632" s="9">
        <v>2005</v>
      </c>
      <c r="F4632" s="22">
        <v>0.9</v>
      </c>
      <c r="G4632" s="7" t="s">
        <v>5401</v>
      </c>
      <c r="H4632" s="8" t="s">
        <v>4881</v>
      </c>
      <c r="I4632" s="44" t="s">
        <v>15234</v>
      </c>
      <c r="J4632" s="19">
        <v>1</v>
      </c>
      <c r="K4632" s="19" t="s">
        <v>7738</v>
      </c>
      <c r="L4632" s="11"/>
      <c r="M4632" s="11"/>
      <c r="N4632" s="24"/>
      <c r="P4632" s="32"/>
      <c r="R4632">
        <v>1</v>
      </c>
      <c r="S4632">
        <v>1</v>
      </c>
      <c r="T4632" s="19"/>
      <c r="U4632" s="3"/>
      <c r="X4632" t="str">
        <f t="shared" si="288"/>
        <v/>
      </c>
      <c r="Z4632" t="str">
        <f t="shared" si="289"/>
        <v/>
      </c>
      <c r="AB4632" s="9"/>
      <c r="AC4632" t="s">
        <v>4881</v>
      </c>
      <c r="AD4632">
        <f t="shared" si="290"/>
        <v>0</v>
      </c>
      <c r="AF4632" s="3"/>
      <c r="AH4632" s="9"/>
    </row>
    <row r="4633" spans="1:34" ht="10.95" customHeight="1" outlineLevel="1" x14ac:dyDescent="0.25">
      <c r="A4633" t="s">
        <v>4869</v>
      </c>
      <c r="C4633" s="3" t="s">
        <v>12988</v>
      </c>
      <c r="D4633" s="3">
        <v>572</v>
      </c>
      <c r="E4633" s="9">
        <v>2005</v>
      </c>
      <c r="F4633" s="22">
        <v>0.9</v>
      </c>
      <c r="G4633" s="7" t="s">
        <v>5401</v>
      </c>
      <c r="H4633" s="8" t="s">
        <v>7615</v>
      </c>
      <c r="I4633" s="8" t="s">
        <v>15234</v>
      </c>
      <c r="J4633" s="19">
        <v>5</v>
      </c>
      <c r="K4633" s="19" t="s">
        <v>7738</v>
      </c>
      <c r="L4633" s="11"/>
      <c r="M4633" s="11"/>
      <c r="N4633" s="24"/>
      <c r="P4633" s="32"/>
      <c r="T4633" s="19"/>
      <c r="U4633" s="3"/>
      <c r="X4633" t="str">
        <f t="shared" si="288"/>
        <v/>
      </c>
      <c r="Z4633" t="str">
        <f t="shared" si="289"/>
        <v/>
      </c>
      <c r="AB4633" s="9"/>
      <c r="AC4633" t="s">
        <v>7615</v>
      </c>
      <c r="AD4633">
        <f t="shared" si="290"/>
        <v>0</v>
      </c>
      <c r="AF4633" s="3"/>
      <c r="AH4633" s="9"/>
    </row>
    <row r="4634" spans="1:34" ht="10.95" customHeight="1" outlineLevel="1" x14ac:dyDescent="0.25">
      <c r="A4634" t="s">
        <v>4869</v>
      </c>
      <c r="C4634" s="3" t="s">
        <v>12988</v>
      </c>
      <c r="D4634" s="3" t="s">
        <v>15236</v>
      </c>
      <c r="E4634" s="9">
        <v>2006</v>
      </c>
      <c r="F4634" s="7" t="s">
        <v>15237</v>
      </c>
      <c r="G4634" s="7" t="s">
        <v>5401</v>
      </c>
      <c r="H4634" s="8" t="s">
        <v>15238</v>
      </c>
      <c r="I4634" s="8" t="s">
        <v>15235</v>
      </c>
      <c r="J4634" s="19">
        <v>6</v>
      </c>
      <c r="K4634" s="19" t="s">
        <v>7738</v>
      </c>
      <c r="L4634" s="11"/>
      <c r="M4634" s="11"/>
      <c r="N4634" s="24"/>
      <c r="P4634" s="32"/>
      <c r="T4634" s="19"/>
      <c r="U4634" s="3"/>
      <c r="X4634" t="str">
        <f t="shared" si="288"/>
        <v/>
      </c>
      <c r="Z4634">
        <f t="shared" si="289"/>
        <v>1</v>
      </c>
      <c r="AB4634" s="9"/>
      <c r="AC4634" t="s">
        <v>15238</v>
      </c>
      <c r="AD4634">
        <f t="shared" si="290"/>
        <v>0</v>
      </c>
      <c r="AF4634" s="3"/>
      <c r="AH4634" s="9"/>
    </row>
    <row r="4635" spans="1:34" ht="10.95" customHeight="1" outlineLevel="1" x14ac:dyDescent="0.25">
      <c r="A4635" t="s">
        <v>4869</v>
      </c>
      <c r="C4635" s="3" t="s">
        <v>12988</v>
      </c>
      <c r="D4635" s="3">
        <v>587</v>
      </c>
      <c r="E4635" s="9">
        <v>2006</v>
      </c>
      <c r="F4635" s="22">
        <v>0.15</v>
      </c>
      <c r="G4635" s="7" t="s">
        <v>5401</v>
      </c>
      <c r="H4635" s="8" t="s">
        <v>13297</v>
      </c>
      <c r="I4635" s="8" t="s">
        <v>15239</v>
      </c>
      <c r="J4635" s="19">
        <v>7</v>
      </c>
      <c r="K4635" s="19" t="s">
        <v>7736</v>
      </c>
      <c r="L4635" s="11">
        <v>1.6</v>
      </c>
      <c r="M4635" s="11"/>
      <c r="N4635" s="24"/>
      <c r="P4635" s="32"/>
      <c r="T4635" s="19"/>
      <c r="U4635" s="3"/>
      <c r="X4635" t="str">
        <f t="shared" si="288"/>
        <v/>
      </c>
      <c r="Z4635" t="str">
        <f t="shared" si="289"/>
        <v/>
      </c>
      <c r="AB4635" s="9"/>
      <c r="AC4635" t="s">
        <v>13297</v>
      </c>
      <c r="AD4635">
        <f t="shared" si="290"/>
        <v>0</v>
      </c>
      <c r="AF4635" s="3"/>
      <c r="AH4635" s="9"/>
    </row>
    <row r="4636" spans="1:34" ht="10.95" customHeight="1" outlineLevel="1" x14ac:dyDescent="0.25">
      <c r="A4636" t="s">
        <v>4869</v>
      </c>
      <c r="C4636" s="3" t="s">
        <v>12988</v>
      </c>
      <c r="D4636" s="3">
        <v>605</v>
      </c>
      <c r="E4636" s="9">
        <v>2007</v>
      </c>
      <c r="F4636" s="22">
        <v>0.15</v>
      </c>
      <c r="G4636" s="7" t="s">
        <v>5401</v>
      </c>
      <c r="H4636" s="8" t="s">
        <v>9411</v>
      </c>
      <c r="I4636" s="8" t="s">
        <v>7560</v>
      </c>
      <c r="J4636" s="19">
        <v>7</v>
      </c>
      <c r="K4636" s="19" t="s">
        <v>7738</v>
      </c>
      <c r="L4636" s="11"/>
      <c r="M4636" s="11"/>
      <c r="N4636" s="24"/>
      <c r="P4636" s="32"/>
      <c r="T4636" s="19"/>
      <c r="U4636" s="3"/>
      <c r="X4636" t="str">
        <f t="shared" si="288"/>
        <v/>
      </c>
      <c r="Z4636" t="str">
        <f t="shared" si="289"/>
        <v/>
      </c>
      <c r="AB4636" s="9"/>
      <c r="AC4636" t="s">
        <v>9411</v>
      </c>
      <c r="AD4636">
        <f t="shared" si="290"/>
        <v>0</v>
      </c>
      <c r="AF4636" s="3"/>
      <c r="AH4636" s="9"/>
    </row>
    <row r="4637" spans="1:34" ht="10.95" customHeight="1" outlineLevel="1" x14ac:dyDescent="0.25">
      <c r="A4637" t="s">
        <v>4869</v>
      </c>
      <c r="C4637" s="3" t="s">
        <v>12988</v>
      </c>
      <c r="D4637" s="3">
        <v>608</v>
      </c>
      <c r="E4637" s="9">
        <v>2007</v>
      </c>
      <c r="F4637" s="22">
        <v>2.5</v>
      </c>
      <c r="G4637" s="7" t="s">
        <v>5401</v>
      </c>
      <c r="H4637" s="8" t="s">
        <v>15241</v>
      </c>
      <c r="I4637" s="8" t="s">
        <v>15240</v>
      </c>
      <c r="J4637" s="19">
        <v>5</v>
      </c>
      <c r="K4637" s="19" t="s">
        <v>7738</v>
      </c>
      <c r="L4637" s="11"/>
      <c r="M4637" s="11"/>
      <c r="N4637" s="24"/>
      <c r="P4637" s="32"/>
      <c r="T4637" s="19"/>
      <c r="U4637" s="3"/>
      <c r="X4637" t="str">
        <f t="shared" si="288"/>
        <v/>
      </c>
      <c r="Z4637" t="str">
        <f t="shared" si="289"/>
        <v/>
      </c>
      <c r="AB4637" s="9"/>
      <c r="AC4637" t="s">
        <v>15241</v>
      </c>
      <c r="AD4637">
        <f t="shared" si="290"/>
        <v>0</v>
      </c>
      <c r="AF4637" s="3"/>
      <c r="AH4637" s="9"/>
    </row>
    <row r="4638" spans="1:34" ht="10.95" customHeight="1" outlineLevel="1" x14ac:dyDescent="0.25">
      <c r="A4638" t="s">
        <v>4869</v>
      </c>
      <c r="C4638" s="3" t="s">
        <v>12988</v>
      </c>
      <c r="D4638" s="3">
        <v>612</v>
      </c>
      <c r="E4638" s="9">
        <v>2007</v>
      </c>
      <c r="F4638" s="22">
        <v>0.9</v>
      </c>
      <c r="G4638" s="7" t="s">
        <v>5401</v>
      </c>
      <c r="H4638" s="8" t="s">
        <v>15243</v>
      </c>
      <c r="I4638" s="8" t="s">
        <v>15242</v>
      </c>
      <c r="J4638" s="19">
        <v>3</v>
      </c>
      <c r="K4638" s="19" t="s">
        <v>7736</v>
      </c>
      <c r="L4638" s="11">
        <v>4.3</v>
      </c>
      <c r="M4638" s="11"/>
      <c r="N4638" s="24"/>
      <c r="P4638" s="32"/>
      <c r="T4638" s="19"/>
      <c r="U4638" s="3"/>
      <c r="X4638" t="str">
        <f t="shared" si="288"/>
        <v/>
      </c>
      <c r="Z4638" t="str">
        <f t="shared" si="289"/>
        <v/>
      </c>
      <c r="AB4638" s="9"/>
      <c r="AC4638" t="s">
        <v>15243</v>
      </c>
      <c r="AD4638">
        <f t="shared" si="290"/>
        <v>0</v>
      </c>
      <c r="AF4638" s="3"/>
      <c r="AH4638" s="9"/>
    </row>
    <row r="4639" spans="1:34" ht="10.95" customHeight="1" outlineLevel="1" x14ac:dyDescent="0.25">
      <c r="A4639" t="s">
        <v>4869</v>
      </c>
      <c r="C4639" s="3" t="s">
        <v>12988</v>
      </c>
      <c r="D4639" s="3" t="s">
        <v>15245</v>
      </c>
      <c r="E4639" s="9">
        <v>2007</v>
      </c>
      <c r="F4639" s="7" t="s">
        <v>15246</v>
      </c>
      <c r="G4639" s="7" t="s">
        <v>5401</v>
      </c>
      <c r="H4639" s="8" t="s">
        <v>7691</v>
      </c>
      <c r="I4639" s="8" t="s">
        <v>15244</v>
      </c>
      <c r="J4639" s="19">
        <v>2</v>
      </c>
      <c r="K4639" s="19" t="s">
        <v>7738</v>
      </c>
      <c r="L4639" s="11"/>
      <c r="M4639" s="11"/>
      <c r="N4639" s="24"/>
      <c r="P4639" s="32"/>
      <c r="T4639" s="19"/>
      <c r="U4639" s="3"/>
      <c r="X4639" t="str">
        <f t="shared" si="288"/>
        <v/>
      </c>
      <c r="Z4639">
        <f t="shared" si="289"/>
        <v>1</v>
      </c>
      <c r="AB4639" s="9"/>
      <c r="AC4639" t="s">
        <v>7691</v>
      </c>
      <c r="AD4639">
        <f t="shared" si="290"/>
        <v>0</v>
      </c>
      <c r="AF4639" s="3"/>
      <c r="AH4639" s="9"/>
    </row>
    <row r="4640" spans="1:34" ht="10.95" customHeight="1" outlineLevel="1" x14ac:dyDescent="0.25">
      <c r="A4640" t="s">
        <v>4869</v>
      </c>
      <c r="C4640" s="3" t="s">
        <v>12988</v>
      </c>
      <c r="D4640" s="3" t="s">
        <v>15247</v>
      </c>
      <c r="E4640" s="9">
        <v>2007</v>
      </c>
      <c r="F4640" s="7" t="s">
        <v>15248</v>
      </c>
      <c r="G4640" s="7" t="s">
        <v>5401</v>
      </c>
      <c r="H4640" s="8" t="s">
        <v>15249</v>
      </c>
      <c r="I4640" s="8" t="s">
        <v>7071</v>
      </c>
      <c r="J4640" s="19">
        <v>2</v>
      </c>
      <c r="K4640" s="19" t="s">
        <v>7738</v>
      </c>
      <c r="L4640" s="11"/>
      <c r="M4640" s="11"/>
      <c r="N4640" s="24"/>
      <c r="P4640" s="32"/>
      <c r="T4640" s="19"/>
      <c r="U4640" s="3"/>
      <c r="W4640" t="s">
        <v>7738</v>
      </c>
      <c r="X4640" t="str">
        <f t="shared" si="288"/>
        <v/>
      </c>
      <c r="Z4640">
        <f t="shared" si="289"/>
        <v>1</v>
      </c>
      <c r="AB4640" s="9"/>
      <c r="AC4640" t="s">
        <v>15249</v>
      </c>
      <c r="AD4640">
        <f t="shared" si="290"/>
        <v>0</v>
      </c>
      <c r="AF4640" s="3"/>
      <c r="AH4640" s="9"/>
    </row>
    <row r="4641" spans="1:34" ht="10.95" customHeight="1" outlineLevel="1" x14ac:dyDescent="0.25">
      <c r="A4641" t="s">
        <v>4869</v>
      </c>
      <c r="C4641" s="3" t="s">
        <v>12988</v>
      </c>
      <c r="D4641" s="3">
        <v>651</v>
      </c>
      <c r="E4641" s="9">
        <v>2008</v>
      </c>
      <c r="F4641" s="22">
        <v>0.15</v>
      </c>
      <c r="G4641" s="7" t="s">
        <v>5401</v>
      </c>
      <c r="H4641" s="8" t="s">
        <v>15250</v>
      </c>
      <c r="I4641" s="8" t="s">
        <v>7560</v>
      </c>
      <c r="J4641" s="19">
        <v>7</v>
      </c>
      <c r="K4641" s="19" t="s">
        <v>7738</v>
      </c>
      <c r="L4641" s="11"/>
      <c r="M4641" s="11"/>
      <c r="N4641" s="24"/>
      <c r="P4641" s="32"/>
      <c r="T4641" s="19"/>
      <c r="U4641" s="3"/>
      <c r="X4641" t="str">
        <f t="shared" si="288"/>
        <v/>
      </c>
      <c r="Z4641" t="str">
        <f t="shared" si="289"/>
        <v/>
      </c>
      <c r="AB4641" s="9"/>
      <c r="AC4641" t="s">
        <v>15250</v>
      </c>
      <c r="AD4641">
        <f t="shared" si="290"/>
        <v>0</v>
      </c>
      <c r="AF4641" s="3"/>
      <c r="AH4641" s="9"/>
    </row>
    <row r="4642" spans="1:34" ht="10.95" customHeight="1" outlineLevel="1" x14ac:dyDescent="0.25">
      <c r="A4642" t="s">
        <v>4869</v>
      </c>
      <c r="C4642" s="3" t="s">
        <v>12988</v>
      </c>
      <c r="D4642" s="3">
        <v>658</v>
      </c>
      <c r="E4642" s="9">
        <v>2008</v>
      </c>
      <c r="F4642" s="22">
        <v>0.54</v>
      </c>
      <c r="G4642" s="7" t="s">
        <v>5401</v>
      </c>
      <c r="H4642" s="8" t="s">
        <v>15252</v>
      </c>
      <c r="I4642" s="8" t="s">
        <v>15251</v>
      </c>
      <c r="J4642" s="19">
        <v>1</v>
      </c>
      <c r="K4642" s="19" t="s">
        <v>7736</v>
      </c>
      <c r="L4642" s="11">
        <v>4</v>
      </c>
      <c r="M4642" s="11"/>
      <c r="N4642" s="24"/>
      <c r="P4642" s="32"/>
      <c r="R4642">
        <v>1</v>
      </c>
      <c r="S4642">
        <v>1</v>
      </c>
      <c r="T4642" s="19"/>
      <c r="U4642" s="3"/>
      <c r="X4642" t="str">
        <f t="shared" si="288"/>
        <v/>
      </c>
      <c r="Z4642" t="str">
        <f t="shared" si="289"/>
        <v/>
      </c>
      <c r="AB4642" s="9"/>
      <c r="AC4642" t="s">
        <v>15252</v>
      </c>
      <c r="AD4642">
        <f t="shared" si="290"/>
        <v>0</v>
      </c>
      <c r="AF4642" s="3"/>
      <c r="AH4642" s="9"/>
    </row>
    <row r="4643" spans="1:34" ht="10.95" customHeight="1" outlineLevel="1" x14ac:dyDescent="0.25">
      <c r="A4643" t="s">
        <v>4869</v>
      </c>
      <c r="C4643" s="3" t="s">
        <v>12988</v>
      </c>
      <c r="D4643" s="3">
        <v>673</v>
      </c>
      <c r="E4643" s="9">
        <v>2009</v>
      </c>
      <c r="F4643" s="22">
        <v>0.15</v>
      </c>
      <c r="G4643" s="7" t="s">
        <v>5401</v>
      </c>
      <c r="H4643" s="8" t="s">
        <v>8358</v>
      </c>
      <c r="I4643" s="8" t="s">
        <v>7560</v>
      </c>
      <c r="J4643" s="19">
        <v>7</v>
      </c>
      <c r="K4643" s="19" t="s">
        <v>7738</v>
      </c>
      <c r="L4643" s="11"/>
      <c r="M4643" s="11"/>
      <c r="N4643" s="24"/>
      <c r="P4643" s="32"/>
      <c r="T4643" s="19"/>
      <c r="U4643" s="3"/>
      <c r="X4643" t="str">
        <f t="shared" si="288"/>
        <v/>
      </c>
      <c r="Z4643" t="str">
        <f t="shared" si="289"/>
        <v/>
      </c>
      <c r="AB4643" s="9"/>
      <c r="AC4643" t="s">
        <v>8358</v>
      </c>
      <c r="AD4643">
        <f t="shared" si="290"/>
        <v>0</v>
      </c>
      <c r="AF4643" s="3"/>
      <c r="AH4643" s="9"/>
    </row>
    <row r="4644" spans="1:34" ht="10.95" customHeight="1" outlineLevel="1" x14ac:dyDescent="0.25">
      <c r="A4644" t="s">
        <v>4869</v>
      </c>
      <c r="C4644" s="3" t="s">
        <v>12988</v>
      </c>
      <c r="D4644" s="3">
        <v>692</v>
      </c>
      <c r="E4644" s="9">
        <v>2009</v>
      </c>
      <c r="F4644" s="22">
        <v>0.9</v>
      </c>
      <c r="G4644" s="7" t="s">
        <v>5401</v>
      </c>
      <c r="H4644" s="8" t="s">
        <v>14528</v>
      </c>
      <c r="I4644" s="8" t="s">
        <v>7071</v>
      </c>
      <c r="J4644" s="19">
        <v>2</v>
      </c>
      <c r="K4644" s="19" t="s">
        <v>7738</v>
      </c>
      <c r="L4644" s="11"/>
      <c r="M4644" s="11"/>
      <c r="N4644" s="24"/>
      <c r="P4644" s="32"/>
      <c r="T4644" s="19"/>
      <c r="U4644" s="3"/>
      <c r="X4644" t="str">
        <f t="shared" si="288"/>
        <v/>
      </c>
      <c r="Z4644" t="str">
        <f t="shared" si="289"/>
        <v/>
      </c>
      <c r="AB4644" s="9"/>
      <c r="AC4644" t="s">
        <v>14528</v>
      </c>
      <c r="AD4644">
        <f t="shared" si="290"/>
        <v>0</v>
      </c>
      <c r="AF4644" s="3"/>
      <c r="AH4644" s="9"/>
    </row>
    <row r="4645" spans="1:34" ht="10.95" customHeight="1" outlineLevel="1" x14ac:dyDescent="0.25">
      <c r="A4645" t="s">
        <v>4869</v>
      </c>
      <c r="C4645" s="3" t="s">
        <v>12988</v>
      </c>
      <c r="D4645" s="3">
        <v>708</v>
      </c>
      <c r="E4645" s="9">
        <v>2010</v>
      </c>
      <c r="F4645" s="22">
        <v>0.28000000000000003</v>
      </c>
      <c r="G4645" s="7" t="s">
        <v>5401</v>
      </c>
      <c r="H4645" s="8" t="s">
        <v>10281</v>
      </c>
      <c r="I4645" s="8" t="s">
        <v>7560</v>
      </c>
      <c r="J4645" s="19">
        <v>7</v>
      </c>
      <c r="K4645" s="19" t="s">
        <v>7738</v>
      </c>
      <c r="L4645" s="11"/>
      <c r="M4645" s="11"/>
      <c r="N4645" s="24"/>
      <c r="P4645" s="32"/>
      <c r="T4645" s="19"/>
      <c r="U4645" s="3"/>
      <c r="X4645" t="str">
        <f t="shared" si="288"/>
        <v/>
      </c>
      <c r="Z4645" t="str">
        <f t="shared" si="289"/>
        <v/>
      </c>
      <c r="AB4645" s="9"/>
      <c r="AC4645" t="s">
        <v>10281</v>
      </c>
      <c r="AD4645">
        <f t="shared" si="290"/>
        <v>0</v>
      </c>
      <c r="AF4645" s="3"/>
      <c r="AH4645" s="9"/>
    </row>
    <row r="4646" spans="1:34" ht="10.95" customHeight="1" outlineLevel="1" x14ac:dyDescent="0.25">
      <c r="A4646" t="s">
        <v>4869</v>
      </c>
      <c r="C4646" s="3" t="s">
        <v>12988</v>
      </c>
      <c r="D4646" s="3">
        <v>730</v>
      </c>
      <c r="E4646" s="9">
        <v>2011</v>
      </c>
      <c r="F4646" s="22">
        <v>0.28000000000000003</v>
      </c>
      <c r="G4646" s="7" t="s">
        <v>5401</v>
      </c>
      <c r="H4646" s="8" t="s">
        <v>9656</v>
      </c>
      <c r="I4646" s="8" t="s">
        <v>7560</v>
      </c>
      <c r="J4646" s="19">
        <v>7</v>
      </c>
      <c r="K4646" s="19" t="s">
        <v>7738</v>
      </c>
      <c r="L4646" s="11"/>
      <c r="M4646" s="11"/>
      <c r="N4646" s="24"/>
      <c r="P4646" s="32"/>
      <c r="T4646" s="19"/>
      <c r="U4646" s="3"/>
      <c r="X4646" t="str">
        <f t="shared" si="288"/>
        <v/>
      </c>
      <c r="Z4646" t="str">
        <f t="shared" si="289"/>
        <v/>
      </c>
      <c r="AB4646" s="9"/>
      <c r="AC4646" t="s">
        <v>9656</v>
      </c>
      <c r="AD4646">
        <f t="shared" si="290"/>
        <v>0</v>
      </c>
      <c r="AF4646" s="3"/>
      <c r="AH4646" s="9"/>
    </row>
    <row r="4647" spans="1:34" ht="10.95" customHeight="1" outlineLevel="1" x14ac:dyDescent="0.25">
      <c r="A4647" t="s">
        <v>4869</v>
      </c>
      <c r="C4647" s="3" t="s">
        <v>12988</v>
      </c>
      <c r="D4647" s="3">
        <v>731</v>
      </c>
      <c r="E4647" s="9">
        <v>2011</v>
      </c>
      <c r="F4647" s="22">
        <v>0.34</v>
      </c>
      <c r="G4647" s="7" t="s">
        <v>5401</v>
      </c>
      <c r="H4647" s="8" t="s">
        <v>9656</v>
      </c>
      <c r="I4647" s="8" t="s">
        <v>7560</v>
      </c>
      <c r="J4647" s="19">
        <v>7</v>
      </c>
      <c r="K4647" s="19" t="s">
        <v>7738</v>
      </c>
      <c r="L4647" s="11"/>
      <c r="M4647" s="11"/>
      <c r="N4647" s="24"/>
      <c r="P4647" s="32"/>
      <c r="T4647" s="19"/>
      <c r="U4647" s="3"/>
      <c r="X4647" t="str">
        <f t="shared" si="288"/>
        <v/>
      </c>
      <c r="Z4647" t="str">
        <f t="shared" si="289"/>
        <v/>
      </c>
      <c r="AB4647" s="9"/>
      <c r="AC4647" t="s">
        <v>9656</v>
      </c>
      <c r="AD4647">
        <f t="shared" si="290"/>
        <v>0</v>
      </c>
      <c r="AF4647" s="3"/>
      <c r="AH4647" s="9"/>
    </row>
    <row r="4648" spans="1:34" ht="10.95" customHeight="1" outlineLevel="1" x14ac:dyDescent="0.25">
      <c r="A4648" t="s">
        <v>4869</v>
      </c>
      <c r="C4648" s="3" t="s">
        <v>12988</v>
      </c>
      <c r="D4648" s="3">
        <v>749</v>
      </c>
      <c r="E4648" s="9">
        <v>2011</v>
      </c>
      <c r="F4648" s="7" t="s">
        <v>15254</v>
      </c>
      <c r="G4648" s="7" t="s">
        <v>5401</v>
      </c>
      <c r="H4648" s="8" t="s">
        <v>15255</v>
      </c>
      <c r="I4648" s="8" t="s">
        <v>15253</v>
      </c>
      <c r="J4648" s="19">
        <v>5</v>
      </c>
      <c r="K4648" s="19" t="s">
        <v>7738</v>
      </c>
      <c r="L4648" s="11"/>
      <c r="M4648" s="11"/>
      <c r="N4648" s="24"/>
      <c r="P4648" s="32"/>
      <c r="T4648" s="19"/>
      <c r="U4648" s="3"/>
      <c r="X4648" t="str">
        <f t="shared" si="288"/>
        <v/>
      </c>
      <c r="Z4648">
        <f t="shared" si="289"/>
        <v>1</v>
      </c>
      <c r="AB4648" s="9"/>
      <c r="AC4648" t="s">
        <v>15255</v>
      </c>
      <c r="AD4648">
        <f t="shared" si="290"/>
        <v>0</v>
      </c>
      <c r="AF4648" s="3"/>
      <c r="AH4648" s="9"/>
    </row>
    <row r="4649" spans="1:34" ht="10.95" customHeight="1" outlineLevel="1" x14ac:dyDescent="0.25">
      <c r="A4649" t="s">
        <v>4869</v>
      </c>
      <c r="C4649" s="3" t="s">
        <v>12988</v>
      </c>
      <c r="D4649" s="3">
        <v>754</v>
      </c>
      <c r="E4649" s="9">
        <v>2012</v>
      </c>
      <c r="F4649" s="22">
        <v>0.28999999999999998</v>
      </c>
      <c r="G4649" s="7" t="s">
        <v>5401</v>
      </c>
      <c r="H4649" s="8" t="s">
        <v>15256</v>
      </c>
      <c r="I4649" s="8" t="s">
        <v>7560</v>
      </c>
      <c r="J4649" s="19">
        <v>7</v>
      </c>
      <c r="K4649" s="19" t="s">
        <v>7738</v>
      </c>
      <c r="L4649" s="11"/>
      <c r="M4649" s="11"/>
      <c r="N4649" s="24"/>
      <c r="P4649" s="32"/>
      <c r="T4649" s="19"/>
      <c r="U4649" s="3"/>
      <c r="X4649" t="str">
        <f t="shared" si="288"/>
        <v/>
      </c>
      <c r="Z4649" t="str">
        <f t="shared" si="289"/>
        <v/>
      </c>
      <c r="AB4649" s="9"/>
      <c r="AC4649" t="s">
        <v>15256</v>
      </c>
      <c r="AD4649">
        <f t="shared" si="290"/>
        <v>0</v>
      </c>
      <c r="AF4649" s="3"/>
      <c r="AH4649" s="9"/>
    </row>
    <row r="4650" spans="1:34" ht="10.95" customHeight="1" outlineLevel="1" x14ac:dyDescent="0.25">
      <c r="A4650" t="s">
        <v>4869</v>
      </c>
      <c r="C4650" s="3" t="s">
        <v>12988</v>
      </c>
      <c r="D4650" s="3">
        <v>755</v>
      </c>
      <c r="E4650" s="9">
        <v>2012</v>
      </c>
      <c r="F4650" s="22">
        <v>0.36</v>
      </c>
      <c r="G4650" s="7" t="s">
        <v>5401</v>
      </c>
      <c r="H4650" s="8" t="s">
        <v>15256</v>
      </c>
      <c r="I4650" s="8" t="s">
        <v>7560</v>
      </c>
      <c r="J4650" s="19">
        <v>7</v>
      </c>
      <c r="K4650" s="19" t="s">
        <v>7738</v>
      </c>
      <c r="L4650" s="11"/>
      <c r="M4650" s="11"/>
      <c r="N4650" s="24"/>
      <c r="P4650" s="32"/>
      <c r="T4650" s="19"/>
      <c r="U4650" s="3"/>
      <c r="X4650" t="str">
        <f t="shared" si="288"/>
        <v/>
      </c>
      <c r="Z4650" t="str">
        <f t="shared" si="289"/>
        <v/>
      </c>
      <c r="AB4650" s="9"/>
      <c r="AC4650" t="s">
        <v>15256</v>
      </c>
      <c r="AD4650">
        <f t="shared" si="290"/>
        <v>0</v>
      </c>
      <c r="AF4650" s="3"/>
      <c r="AH4650" s="9"/>
    </row>
    <row r="4651" spans="1:34" ht="10.95" customHeight="1" outlineLevel="1" x14ac:dyDescent="0.25">
      <c r="A4651" t="s">
        <v>4869</v>
      </c>
      <c r="C4651" s="3" t="s">
        <v>12988</v>
      </c>
      <c r="D4651" s="3" t="s">
        <v>15258</v>
      </c>
      <c r="E4651" s="9">
        <v>2012</v>
      </c>
      <c r="F4651" s="7" t="s">
        <v>15259</v>
      </c>
      <c r="G4651" s="7" t="s">
        <v>5401</v>
      </c>
      <c r="H4651" s="8" t="s">
        <v>890</v>
      </c>
      <c r="I4651" s="8" t="s">
        <v>15257</v>
      </c>
      <c r="J4651" s="19">
        <v>5</v>
      </c>
      <c r="K4651" s="19" t="s">
        <v>7738</v>
      </c>
      <c r="L4651" s="11"/>
      <c r="M4651" s="11"/>
      <c r="N4651" s="24"/>
      <c r="P4651" s="32"/>
      <c r="T4651" s="19"/>
      <c r="U4651" s="3"/>
      <c r="X4651" t="str">
        <f t="shared" si="288"/>
        <v/>
      </c>
      <c r="Z4651" t="str">
        <f t="shared" si="289"/>
        <v/>
      </c>
      <c r="AB4651" s="9"/>
      <c r="AC4651" t="s">
        <v>890</v>
      </c>
      <c r="AD4651">
        <f t="shared" ref="AD4651:AD4682" si="291">COUNTIF(H4651,"*Fuji*")</f>
        <v>0</v>
      </c>
      <c r="AF4651" s="3"/>
      <c r="AH4651" s="9"/>
    </row>
    <row r="4652" spans="1:34" ht="10.95" customHeight="1" outlineLevel="1" x14ac:dyDescent="0.25">
      <c r="A4652" t="s">
        <v>4869</v>
      </c>
      <c r="C4652" s="3" t="s">
        <v>12988</v>
      </c>
      <c r="D4652" s="3" t="s">
        <v>15261</v>
      </c>
      <c r="E4652" s="9">
        <v>2012</v>
      </c>
      <c r="F4652" s="7" t="s">
        <v>15262</v>
      </c>
      <c r="G4652" s="7" t="s">
        <v>5401</v>
      </c>
      <c r="H4652" s="8" t="s">
        <v>15263</v>
      </c>
      <c r="I4652" s="8" t="s">
        <v>15260</v>
      </c>
      <c r="J4652" s="19">
        <v>6</v>
      </c>
      <c r="K4652" s="19" t="s">
        <v>7738</v>
      </c>
      <c r="L4652" s="11"/>
      <c r="M4652" s="11"/>
      <c r="N4652" s="24"/>
      <c r="P4652" s="32"/>
      <c r="T4652" s="19"/>
      <c r="U4652" s="3"/>
      <c r="X4652" t="str">
        <f t="shared" si="288"/>
        <v/>
      </c>
      <c r="Z4652">
        <f t="shared" si="289"/>
        <v>1</v>
      </c>
      <c r="AB4652" s="9"/>
      <c r="AC4652" t="s">
        <v>15263</v>
      </c>
      <c r="AD4652">
        <f t="shared" si="291"/>
        <v>0</v>
      </c>
      <c r="AF4652" s="3"/>
      <c r="AH4652" s="9"/>
    </row>
    <row r="4653" spans="1:34" ht="10.95" customHeight="1" outlineLevel="1" x14ac:dyDescent="0.25">
      <c r="A4653" t="s">
        <v>4869</v>
      </c>
      <c r="C4653" s="3" t="s">
        <v>12988</v>
      </c>
      <c r="D4653" s="3">
        <v>795</v>
      </c>
      <c r="E4653" s="9">
        <v>2013</v>
      </c>
      <c r="F4653" s="22">
        <v>0.4</v>
      </c>
      <c r="G4653" s="7" t="s">
        <v>5401</v>
      </c>
      <c r="H4653" s="8" t="s">
        <v>13399</v>
      </c>
      <c r="I4653" s="8" t="s">
        <v>9229</v>
      </c>
      <c r="J4653" s="19">
        <v>7</v>
      </c>
      <c r="K4653" s="19" t="s">
        <v>7738</v>
      </c>
      <c r="L4653" s="11"/>
      <c r="M4653" s="11"/>
      <c r="N4653" s="24"/>
      <c r="P4653" s="32"/>
      <c r="T4653" s="19"/>
      <c r="U4653" s="3"/>
      <c r="X4653" t="str">
        <f t="shared" si="288"/>
        <v/>
      </c>
      <c r="Z4653" t="str">
        <f t="shared" si="289"/>
        <v/>
      </c>
      <c r="AB4653" s="9"/>
      <c r="AC4653" t="s">
        <v>13399</v>
      </c>
      <c r="AD4653">
        <f t="shared" si="291"/>
        <v>0</v>
      </c>
      <c r="AF4653" s="3"/>
      <c r="AH4653" s="9"/>
    </row>
    <row r="4654" spans="1:34" ht="10.95" customHeight="1" outlineLevel="1" x14ac:dyDescent="0.25">
      <c r="A4654" t="s">
        <v>4869</v>
      </c>
      <c r="C4654" s="3" t="s">
        <v>12988</v>
      </c>
      <c r="D4654" s="3">
        <v>796</v>
      </c>
      <c r="E4654" s="9">
        <v>2013</v>
      </c>
      <c r="F4654" s="22">
        <v>0.6</v>
      </c>
      <c r="G4654" s="7" t="s">
        <v>5401</v>
      </c>
      <c r="H4654" s="8" t="s">
        <v>13399</v>
      </c>
      <c r="I4654" s="8" t="s">
        <v>9229</v>
      </c>
      <c r="J4654" s="19">
        <v>7</v>
      </c>
      <c r="K4654" s="19" t="s">
        <v>7738</v>
      </c>
      <c r="L4654" s="11"/>
      <c r="M4654" s="11"/>
      <c r="N4654" s="24"/>
      <c r="P4654" s="32"/>
      <c r="T4654" s="19"/>
      <c r="U4654" s="3"/>
      <c r="X4654" t="str">
        <f t="shared" si="288"/>
        <v/>
      </c>
      <c r="Z4654" t="str">
        <f t="shared" si="289"/>
        <v/>
      </c>
      <c r="AB4654" s="9"/>
      <c r="AC4654" t="s">
        <v>13399</v>
      </c>
      <c r="AD4654">
        <f t="shared" si="291"/>
        <v>0</v>
      </c>
      <c r="AF4654" s="3"/>
      <c r="AH4654" s="9"/>
    </row>
    <row r="4655" spans="1:34" ht="10.95" customHeight="1" outlineLevel="1" x14ac:dyDescent="0.25">
      <c r="A4655" t="s">
        <v>4869</v>
      </c>
      <c r="C4655" s="3" t="s">
        <v>12988</v>
      </c>
      <c r="D4655" s="3">
        <v>805</v>
      </c>
      <c r="E4655" s="9">
        <v>2013</v>
      </c>
      <c r="F4655" s="22">
        <v>3.4</v>
      </c>
      <c r="G4655" s="7" t="s">
        <v>5401</v>
      </c>
      <c r="H4655" s="8" t="s">
        <v>15265</v>
      </c>
      <c r="I4655" s="8" t="s">
        <v>15264</v>
      </c>
      <c r="J4655" s="19">
        <v>1</v>
      </c>
      <c r="K4655" s="19" t="s">
        <v>7738</v>
      </c>
      <c r="L4655" s="11"/>
      <c r="M4655" s="11"/>
      <c r="N4655" s="24"/>
      <c r="P4655" s="32"/>
      <c r="T4655" s="19"/>
      <c r="U4655" s="3"/>
      <c r="X4655" t="str">
        <f t="shared" si="288"/>
        <v/>
      </c>
      <c r="Z4655" t="str">
        <f t="shared" si="289"/>
        <v/>
      </c>
      <c r="AB4655" s="9"/>
      <c r="AC4655" t="s">
        <v>15265</v>
      </c>
      <c r="AD4655">
        <f t="shared" si="291"/>
        <v>0</v>
      </c>
      <c r="AF4655" s="3"/>
      <c r="AH4655" s="9"/>
    </row>
    <row r="4656" spans="1:34" ht="10.95" customHeight="1" outlineLevel="1" x14ac:dyDescent="0.25">
      <c r="A4656" t="s">
        <v>4869</v>
      </c>
      <c r="C4656" s="3" t="s">
        <v>12988</v>
      </c>
      <c r="D4656" s="3">
        <v>820</v>
      </c>
      <c r="E4656" s="9">
        <v>2013</v>
      </c>
      <c r="F4656" s="36">
        <v>1</v>
      </c>
      <c r="G4656" s="7" t="s">
        <v>5401</v>
      </c>
      <c r="H4656" s="8" t="s">
        <v>890</v>
      </c>
      <c r="I4656" s="8" t="s">
        <v>15266</v>
      </c>
      <c r="J4656" s="19">
        <v>3</v>
      </c>
      <c r="K4656" s="19" t="s">
        <v>7738</v>
      </c>
      <c r="L4656" s="11"/>
      <c r="M4656" s="11"/>
      <c r="N4656" s="24"/>
      <c r="P4656" s="32"/>
      <c r="T4656" s="19"/>
      <c r="U4656" s="3"/>
      <c r="X4656" t="str">
        <f t="shared" si="288"/>
        <v/>
      </c>
      <c r="Z4656" t="str">
        <f t="shared" si="289"/>
        <v/>
      </c>
      <c r="AB4656" s="9"/>
      <c r="AC4656" t="s">
        <v>890</v>
      </c>
      <c r="AD4656">
        <f t="shared" si="291"/>
        <v>0</v>
      </c>
      <c r="AF4656" s="3"/>
      <c r="AH4656" s="9"/>
    </row>
    <row r="4657" spans="1:34" ht="10.95" customHeight="1" outlineLevel="1" x14ac:dyDescent="0.25">
      <c r="A4657" t="s">
        <v>4869</v>
      </c>
      <c r="C4657" s="3" t="s">
        <v>12988</v>
      </c>
      <c r="D4657" s="3" t="s">
        <v>18765</v>
      </c>
      <c r="E4657" s="9">
        <v>2013</v>
      </c>
      <c r="F4657" s="7" t="s">
        <v>15267</v>
      </c>
      <c r="G4657" s="7" t="s">
        <v>5401</v>
      </c>
      <c r="H4657" s="8" t="s">
        <v>890</v>
      </c>
      <c r="I4657" s="8" t="s">
        <v>15266</v>
      </c>
      <c r="J4657" s="19">
        <v>3</v>
      </c>
      <c r="K4657" s="19" t="s">
        <v>7738</v>
      </c>
      <c r="L4657" s="11"/>
      <c r="M4657" s="11"/>
      <c r="N4657" s="24"/>
      <c r="P4657" s="32"/>
      <c r="T4657" s="19"/>
      <c r="U4657" s="3"/>
      <c r="X4657" t="str">
        <f t="shared" si="288"/>
        <v/>
      </c>
      <c r="Z4657">
        <f t="shared" si="289"/>
        <v>1</v>
      </c>
      <c r="AB4657" s="9"/>
      <c r="AC4657" t="s">
        <v>890</v>
      </c>
      <c r="AD4657">
        <f t="shared" si="291"/>
        <v>0</v>
      </c>
      <c r="AF4657" s="3"/>
      <c r="AH4657" s="9"/>
    </row>
    <row r="4658" spans="1:34" ht="10.95" customHeight="1" outlineLevel="1" x14ac:dyDescent="0.25">
      <c r="A4658" t="s">
        <v>4869</v>
      </c>
      <c r="C4658" s="3" t="s">
        <v>12988</v>
      </c>
      <c r="D4658" s="3">
        <v>822</v>
      </c>
      <c r="E4658" s="9">
        <v>2014</v>
      </c>
      <c r="F4658" s="22">
        <v>0.37</v>
      </c>
      <c r="G4658" s="7" t="s">
        <v>5401</v>
      </c>
      <c r="H4658" s="8" t="s">
        <v>7704</v>
      </c>
      <c r="I4658" s="8" t="s">
        <v>15268</v>
      </c>
      <c r="J4658" s="19">
        <v>7</v>
      </c>
      <c r="K4658" s="19" t="s">
        <v>7736</v>
      </c>
      <c r="L4658" s="11">
        <v>1.5</v>
      </c>
      <c r="M4658" s="11"/>
      <c r="N4658" s="24"/>
      <c r="P4658" s="32"/>
      <c r="T4658" s="19"/>
      <c r="U4658" s="3"/>
      <c r="X4658" t="str">
        <f t="shared" si="288"/>
        <v/>
      </c>
      <c r="Z4658" t="str">
        <f t="shared" si="289"/>
        <v/>
      </c>
      <c r="AB4658" s="9"/>
      <c r="AC4658" t="s">
        <v>7704</v>
      </c>
      <c r="AD4658">
        <f t="shared" si="291"/>
        <v>0</v>
      </c>
      <c r="AF4658" s="3"/>
      <c r="AH4658" s="9"/>
    </row>
    <row r="4659" spans="1:34" ht="10.95" customHeight="1" outlineLevel="1" x14ac:dyDescent="0.25">
      <c r="A4659" t="s">
        <v>4869</v>
      </c>
      <c r="C4659" s="3" t="s">
        <v>12988</v>
      </c>
      <c r="D4659" s="3">
        <v>823</v>
      </c>
      <c r="E4659" s="9">
        <v>2014</v>
      </c>
      <c r="F4659" s="22">
        <v>0.63</v>
      </c>
      <c r="G4659" s="7" t="s">
        <v>5401</v>
      </c>
      <c r="H4659" s="8" t="s">
        <v>7704</v>
      </c>
      <c r="I4659" s="8" t="s">
        <v>15268</v>
      </c>
      <c r="J4659" s="19">
        <v>7</v>
      </c>
      <c r="K4659" s="19" t="s">
        <v>7736</v>
      </c>
      <c r="L4659" s="11">
        <v>1.5</v>
      </c>
      <c r="M4659" s="11"/>
      <c r="N4659" s="24"/>
      <c r="P4659" s="32"/>
      <c r="T4659" s="19"/>
      <c r="U4659" s="3"/>
      <c r="X4659" t="str">
        <f t="shared" si="288"/>
        <v/>
      </c>
      <c r="Z4659" t="str">
        <f t="shared" si="289"/>
        <v/>
      </c>
      <c r="AB4659" s="9"/>
      <c r="AC4659" t="s">
        <v>7704</v>
      </c>
      <c r="AD4659">
        <f t="shared" si="291"/>
        <v>0</v>
      </c>
      <c r="AF4659" s="3"/>
      <c r="AH4659" s="9"/>
    </row>
    <row r="4660" spans="1:34" ht="10.95" customHeight="1" outlineLevel="1" x14ac:dyDescent="0.25">
      <c r="A4660" t="s">
        <v>4869</v>
      </c>
      <c r="C4660" s="3" t="s">
        <v>12988</v>
      </c>
      <c r="D4660" s="3">
        <v>828</v>
      </c>
      <c r="E4660" s="9">
        <v>2014</v>
      </c>
      <c r="F4660" s="22">
        <v>1.55</v>
      </c>
      <c r="G4660" s="7" t="s">
        <v>5401</v>
      </c>
      <c r="H4660" s="8" t="s">
        <v>15270</v>
      </c>
      <c r="I4660" s="8" t="s">
        <v>15269</v>
      </c>
      <c r="J4660" s="19">
        <v>4</v>
      </c>
      <c r="K4660" s="19" t="s">
        <v>7738</v>
      </c>
      <c r="L4660" s="11"/>
      <c r="M4660" s="11"/>
      <c r="N4660" s="24"/>
      <c r="P4660" s="32"/>
      <c r="T4660" s="19"/>
      <c r="U4660" s="3"/>
      <c r="X4660" t="str">
        <f t="shared" si="288"/>
        <v/>
      </c>
      <c r="Z4660" t="str">
        <f t="shared" si="289"/>
        <v/>
      </c>
      <c r="AB4660" s="9"/>
      <c r="AC4660" t="s">
        <v>15270</v>
      </c>
      <c r="AD4660">
        <f t="shared" si="291"/>
        <v>0</v>
      </c>
      <c r="AF4660" s="3"/>
      <c r="AH4660" s="9"/>
    </row>
    <row r="4661" spans="1:34" ht="10.95" customHeight="1" outlineLevel="1" x14ac:dyDescent="0.25">
      <c r="A4661" t="s">
        <v>4869</v>
      </c>
      <c r="C4661" s="3" t="s">
        <v>12988</v>
      </c>
      <c r="D4661" s="3">
        <v>830</v>
      </c>
      <c r="E4661" s="9">
        <v>2014</v>
      </c>
      <c r="F4661" s="36">
        <v>2</v>
      </c>
      <c r="G4661" s="7" t="s">
        <v>5401</v>
      </c>
      <c r="H4661" s="8" t="s">
        <v>15272</v>
      </c>
      <c r="I4661" s="8" t="s">
        <v>15271</v>
      </c>
      <c r="J4661" s="19">
        <v>2</v>
      </c>
      <c r="K4661" s="19" t="s">
        <v>7736</v>
      </c>
      <c r="L4661" s="11">
        <v>13</v>
      </c>
      <c r="M4661" s="11"/>
      <c r="N4661" s="24"/>
      <c r="P4661" s="32"/>
      <c r="R4661">
        <v>1</v>
      </c>
      <c r="S4661">
        <v>1</v>
      </c>
      <c r="T4661" s="19"/>
      <c r="U4661" s="3"/>
      <c r="X4661" t="str">
        <f t="shared" si="288"/>
        <v/>
      </c>
      <c r="Z4661" t="str">
        <f t="shared" si="289"/>
        <v/>
      </c>
      <c r="AB4661" s="9"/>
      <c r="AC4661" t="s">
        <v>15272</v>
      </c>
      <c r="AD4661">
        <f t="shared" si="291"/>
        <v>0</v>
      </c>
      <c r="AF4661" s="3"/>
      <c r="AH4661" s="9"/>
    </row>
    <row r="4662" spans="1:34" ht="10.95" customHeight="1" outlineLevel="1" x14ac:dyDescent="0.25">
      <c r="A4662" t="s">
        <v>4869</v>
      </c>
      <c r="C4662" s="3" t="s">
        <v>12988</v>
      </c>
      <c r="D4662" s="3" t="s">
        <v>15274</v>
      </c>
      <c r="E4662" s="9">
        <v>2014</v>
      </c>
      <c r="F4662" s="10" t="s">
        <v>15276</v>
      </c>
      <c r="G4662" s="7" t="s">
        <v>5401</v>
      </c>
      <c r="H4662" s="8" t="s">
        <v>15275</v>
      </c>
      <c r="I4662" s="8" t="s">
        <v>15273</v>
      </c>
      <c r="J4662" s="19">
        <v>6</v>
      </c>
      <c r="K4662" s="19" t="s">
        <v>7738</v>
      </c>
      <c r="L4662" s="11"/>
      <c r="M4662" s="11"/>
      <c r="N4662" s="24"/>
      <c r="P4662" s="32"/>
      <c r="T4662" s="19"/>
      <c r="U4662" s="3"/>
      <c r="X4662" t="str">
        <f t="shared" si="288"/>
        <v/>
      </c>
      <c r="Z4662">
        <f t="shared" si="289"/>
        <v>1</v>
      </c>
      <c r="AB4662" s="9"/>
      <c r="AC4662" t="s">
        <v>15275</v>
      </c>
      <c r="AD4662">
        <f t="shared" si="291"/>
        <v>0</v>
      </c>
      <c r="AF4662" s="3"/>
      <c r="AH4662" s="9"/>
    </row>
    <row r="4663" spans="1:34" ht="10.95" customHeight="1" outlineLevel="1" x14ac:dyDescent="0.25">
      <c r="A4663" t="s">
        <v>4869</v>
      </c>
      <c r="C4663" s="3" t="s">
        <v>12988</v>
      </c>
      <c r="D4663" s="3">
        <v>862</v>
      </c>
      <c r="E4663" s="9">
        <v>2015</v>
      </c>
      <c r="F4663" s="22">
        <v>0.34</v>
      </c>
      <c r="G4663" s="7" t="s">
        <v>5401</v>
      </c>
      <c r="H4663" s="8" t="s">
        <v>9455</v>
      </c>
      <c r="I4663" s="8" t="s">
        <v>15277</v>
      </c>
      <c r="J4663" s="19">
        <v>7</v>
      </c>
      <c r="K4663" s="19" t="s">
        <v>7738</v>
      </c>
      <c r="L4663" s="11"/>
      <c r="M4663" s="11"/>
      <c r="N4663" s="24"/>
      <c r="P4663" s="32"/>
      <c r="T4663" s="19"/>
      <c r="U4663" s="3"/>
      <c r="X4663" t="str">
        <f t="shared" si="288"/>
        <v/>
      </c>
      <c r="Z4663" t="str">
        <f t="shared" si="289"/>
        <v/>
      </c>
      <c r="AB4663" s="9"/>
      <c r="AC4663" t="s">
        <v>9455</v>
      </c>
      <c r="AD4663">
        <f t="shared" si="291"/>
        <v>0</v>
      </c>
      <c r="AF4663" s="3"/>
      <c r="AH4663" s="9"/>
    </row>
    <row r="4664" spans="1:34" ht="10.95" customHeight="1" outlineLevel="1" x14ac:dyDescent="0.25">
      <c r="A4664" t="s">
        <v>4869</v>
      </c>
      <c r="C4664" s="3" t="s">
        <v>12988</v>
      </c>
      <c r="D4664" s="3">
        <v>863</v>
      </c>
      <c r="E4664" s="9">
        <v>2015</v>
      </c>
      <c r="F4664" s="22">
        <v>0.66</v>
      </c>
      <c r="G4664" s="7" t="s">
        <v>5401</v>
      </c>
      <c r="H4664" s="8" t="s">
        <v>9455</v>
      </c>
      <c r="I4664" s="8" t="s">
        <v>15277</v>
      </c>
      <c r="J4664" s="19">
        <v>7</v>
      </c>
      <c r="K4664" s="19" t="s">
        <v>7738</v>
      </c>
      <c r="L4664" s="11"/>
      <c r="M4664" s="11"/>
      <c r="N4664" s="24"/>
      <c r="P4664" s="32"/>
      <c r="T4664" s="19"/>
      <c r="U4664" s="3"/>
      <c r="X4664" t="str">
        <f t="shared" si="288"/>
        <v/>
      </c>
      <c r="Z4664" t="str">
        <f t="shared" si="289"/>
        <v/>
      </c>
      <c r="AB4664" s="9"/>
      <c r="AC4664" t="s">
        <v>9455</v>
      </c>
      <c r="AD4664">
        <f t="shared" si="291"/>
        <v>0</v>
      </c>
      <c r="AF4664" s="3"/>
      <c r="AH4664" s="9"/>
    </row>
    <row r="4665" spans="1:34" ht="10.95" customHeight="1" outlineLevel="1" x14ac:dyDescent="0.25">
      <c r="A4665" t="s">
        <v>4869</v>
      </c>
      <c r="C4665" s="3" t="s">
        <v>12988</v>
      </c>
      <c r="D4665" s="3">
        <v>888</v>
      </c>
      <c r="E4665" s="9">
        <v>2015</v>
      </c>
      <c r="F4665" s="22">
        <v>0.8</v>
      </c>
      <c r="G4665" s="7" t="s">
        <v>5401</v>
      </c>
      <c r="H4665" s="8" t="s">
        <v>14909</v>
      </c>
      <c r="I4665" s="8" t="s">
        <v>15278</v>
      </c>
      <c r="J4665" s="19">
        <v>3</v>
      </c>
      <c r="K4665" s="19" t="s">
        <v>7738</v>
      </c>
      <c r="L4665" s="11"/>
      <c r="M4665" s="11"/>
      <c r="N4665" s="24"/>
      <c r="P4665" s="32"/>
      <c r="T4665" s="19"/>
      <c r="U4665" s="3"/>
      <c r="X4665" t="str">
        <f t="shared" si="288"/>
        <v/>
      </c>
      <c r="Z4665" t="str">
        <f t="shared" si="289"/>
        <v/>
      </c>
      <c r="AB4665" s="9"/>
      <c r="AC4665" t="s">
        <v>14909</v>
      </c>
      <c r="AD4665">
        <f t="shared" si="291"/>
        <v>0</v>
      </c>
      <c r="AF4665" s="3"/>
      <c r="AH4665" s="9"/>
    </row>
    <row r="4666" spans="1:34" ht="10.95" customHeight="1" outlineLevel="1" x14ac:dyDescent="0.25">
      <c r="A4666" t="s">
        <v>4869</v>
      </c>
      <c r="C4666" s="3" t="s">
        <v>12988</v>
      </c>
      <c r="D4666" s="3">
        <v>890</v>
      </c>
      <c r="E4666" s="9">
        <v>2015</v>
      </c>
      <c r="F4666" s="22">
        <v>1</v>
      </c>
      <c r="G4666" s="7" t="s">
        <v>5401</v>
      </c>
      <c r="H4666" s="8" t="s">
        <v>15280</v>
      </c>
      <c r="I4666" s="8" t="s">
        <v>15279</v>
      </c>
      <c r="J4666" s="19">
        <v>5</v>
      </c>
      <c r="K4666" s="19" t="s">
        <v>7738</v>
      </c>
      <c r="L4666" s="11"/>
      <c r="M4666" s="11"/>
      <c r="N4666" s="24"/>
      <c r="P4666" s="32"/>
      <c r="T4666" s="19"/>
      <c r="U4666" s="3"/>
      <c r="X4666" t="str">
        <f t="shared" si="288"/>
        <v/>
      </c>
      <c r="Z4666" t="str">
        <f t="shared" si="289"/>
        <v/>
      </c>
      <c r="AB4666" s="9"/>
      <c r="AC4666" t="s">
        <v>15280</v>
      </c>
      <c r="AD4666">
        <f t="shared" si="291"/>
        <v>0</v>
      </c>
      <c r="AF4666" s="3"/>
      <c r="AH4666" s="9"/>
    </row>
    <row r="4667" spans="1:34" ht="10.95" customHeight="1" outlineLevel="1" x14ac:dyDescent="0.25">
      <c r="A4667" t="s">
        <v>4869</v>
      </c>
      <c r="C4667" s="3" t="s">
        <v>12988</v>
      </c>
      <c r="D4667" s="3">
        <v>901</v>
      </c>
      <c r="E4667" s="9">
        <v>2016</v>
      </c>
      <c r="F4667" s="22">
        <v>0.2</v>
      </c>
      <c r="G4667" s="7" t="s">
        <v>5401</v>
      </c>
      <c r="H4667" s="8" t="s">
        <v>14688</v>
      </c>
      <c r="I4667" s="8" t="s">
        <v>10920</v>
      </c>
      <c r="J4667" s="19">
        <v>7</v>
      </c>
      <c r="K4667" s="19" t="s">
        <v>7738</v>
      </c>
      <c r="L4667" s="11"/>
      <c r="M4667" s="11"/>
      <c r="N4667" s="24"/>
      <c r="P4667" s="32"/>
      <c r="T4667" s="19"/>
      <c r="U4667" s="3"/>
      <c r="X4667" t="str">
        <f t="shared" si="288"/>
        <v/>
      </c>
      <c r="Z4667" t="str">
        <f t="shared" si="289"/>
        <v/>
      </c>
      <c r="AB4667" s="9"/>
      <c r="AC4667" t="s">
        <v>14688</v>
      </c>
      <c r="AD4667">
        <f t="shared" si="291"/>
        <v>0</v>
      </c>
      <c r="AF4667" s="3"/>
      <c r="AH4667" s="9"/>
    </row>
    <row r="4668" spans="1:34" ht="10.95" customHeight="1" outlineLevel="1" x14ac:dyDescent="0.25">
      <c r="A4668" t="s">
        <v>4869</v>
      </c>
      <c r="C4668" s="3" t="s">
        <v>12988</v>
      </c>
      <c r="D4668" s="3">
        <v>902</v>
      </c>
      <c r="E4668" s="9">
        <v>2016</v>
      </c>
      <c r="F4668" s="22">
        <v>0.8</v>
      </c>
      <c r="G4668" s="7" t="s">
        <v>5401</v>
      </c>
      <c r="H4668" s="8" t="s">
        <v>14688</v>
      </c>
      <c r="I4668" s="8" t="s">
        <v>10920</v>
      </c>
      <c r="J4668" s="19">
        <v>7</v>
      </c>
      <c r="K4668" s="19" t="s">
        <v>7738</v>
      </c>
      <c r="L4668" s="11"/>
      <c r="M4668" s="11"/>
      <c r="N4668" s="24"/>
      <c r="P4668" s="32"/>
      <c r="T4668" s="19"/>
      <c r="U4668" s="3"/>
      <c r="X4668" t="str">
        <f t="shared" si="288"/>
        <v/>
      </c>
      <c r="Z4668" t="str">
        <f t="shared" si="289"/>
        <v/>
      </c>
      <c r="AB4668" s="9"/>
      <c r="AC4668" t="s">
        <v>14688</v>
      </c>
      <c r="AD4668">
        <f t="shared" si="291"/>
        <v>0</v>
      </c>
      <c r="AF4668" s="3"/>
      <c r="AH4668" s="9"/>
    </row>
    <row r="4669" spans="1:34" ht="10.95" customHeight="1" outlineLevel="1" x14ac:dyDescent="0.25">
      <c r="A4669" t="s">
        <v>4869</v>
      </c>
      <c r="C4669" s="3" t="s">
        <v>12988</v>
      </c>
      <c r="D4669" s="3">
        <v>904</v>
      </c>
      <c r="E4669" s="9">
        <v>2016</v>
      </c>
      <c r="F4669" s="22">
        <v>2.8</v>
      </c>
      <c r="G4669" s="7" t="s">
        <v>5401</v>
      </c>
      <c r="H4669" s="8" t="s">
        <v>15282</v>
      </c>
      <c r="I4669" s="8" t="s">
        <v>15281</v>
      </c>
      <c r="J4669" s="19">
        <v>2</v>
      </c>
      <c r="K4669" s="19" t="s">
        <v>7738</v>
      </c>
      <c r="L4669" s="11"/>
      <c r="M4669" s="11"/>
      <c r="N4669" s="24"/>
      <c r="P4669" s="32"/>
      <c r="T4669" s="19"/>
      <c r="U4669" s="3"/>
      <c r="X4669" t="str">
        <f t="shared" si="288"/>
        <v/>
      </c>
      <c r="Z4669" t="str">
        <f t="shared" si="289"/>
        <v/>
      </c>
      <c r="AB4669" s="9"/>
      <c r="AC4669" t="s">
        <v>15282</v>
      </c>
      <c r="AD4669">
        <f t="shared" si="291"/>
        <v>0</v>
      </c>
      <c r="AF4669" s="3"/>
      <c r="AH4669" s="9"/>
    </row>
    <row r="4670" spans="1:34" ht="10.95" customHeight="1" outlineLevel="1" x14ac:dyDescent="0.25">
      <c r="A4670" t="s">
        <v>4869</v>
      </c>
      <c r="C4670" s="3" t="s">
        <v>12988</v>
      </c>
      <c r="D4670" s="3">
        <v>908</v>
      </c>
      <c r="E4670" s="9">
        <v>2016</v>
      </c>
      <c r="F4670" s="22">
        <v>0.5</v>
      </c>
      <c r="G4670" s="7" t="s">
        <v>5401</v>
      </c>
      <c r="H4670" s="8" t="s">
        <v>15284</v>
      </c>
      <c r="I4670" s="8" t="s">
        <v>15283</v>
      </c>
      <c r="J4670" s="19">
        <v>5</v>
      </c>
      <c r="K4670" s="19" t="s">
        <v>7738</v>
      </c>
      <c r="L4670" s="11"/>
      <c r="M4670" s="11"/>
      <c r="N4670" s="24"/>
      <c r="P4670" s="32"/>
      <c r="T4670" s="19"/>
      <c r="U4670" s="3"/>
      <c r="X4670" t="str">
        <f t="shared" si="288"/>
        <v/>
      </c>
      <c r="Z4670" t="str">
        <f t="shared" si="289"/>
        <v/>
      </c>
      <c r="AB4670" s="9"/>
      <c r="AC4670" t="s">
        <v>15284</v>
      </c>
      <c r="AD4670">
        <f t="shared" si="291"/>
        <v>0</v>
      </c>
      <c r="AF4670" s="3"/>
      <c r="AH4670" s="9"/>
    </row>
    <row r="4671" spans="1:34" ht="10.95" customHeight="1" outlineLevel="1" x14ac:dyDescent="0.25">
      <c r="A4671" t="s">
        <v>4869</v>
      </c>
      <c r="C4671" s="3" t="s">
        <v>12988</v>
      </c>
      <c r="D4671" s="3">
        <v>910</v>
      </c>
      <c r="E4671" s="9">
        <v>2016</v>
      </c>
      <c r="F4671" s="22">
        <v>1.05</v>
      </c>
      <c r="G4671" s="7" t="s">
        <v>5401</v>
      </c>
      <c r="H4671" s="8" t="s">
        <v>15285</v>
      </c>
      <c r="I4671" s="8" t="s">
        <v>15285</v>
      </c>
      <c r="J4671" s="19">
        <v>5</v>
      </c>
      <c r="K4671" s="19" t="s">
        <v>7738</v>
      </c>
      <c r="L4671" s="11"/>
      <c r="M4671" s="11"/>
      <c r="N4671" s="24"/>
      <c r="P4671" s="32"/>
      <c r="T4671" s="19"/>
      <c r="U4671" s="3"/>
      <c r="X4671" t="str">
        <f t="shared" si="288"/>
        <v/>
      </c>
      <c r="Z4671" t="str">
        <f t="shared" si="289"/>
        <v/>
      </c>
      <c r="AB4671" s="9"/>
      <c r="AC4671" t="s">
        <v>15285</v>
      </c>
      <c r="AD4671">
        <f t="shared" si="291"/>
        <v>0</v>
      </c>
      <c r="AF4671" s="3"/>
      <c r="AH4671" s="9"/>
    </row>
    <row r="4672" spans="1:34" ht="10.95" customHeight="1" outlineLevel="1" x14ac:dyDescent="0.25">
      <c r="A4672" t="s">
        <v>4869</v>
      </c>
      <c r="C4672" s="3" t="s">
        <v>12988</v>
      </c>
      <c r="D4672" s="3" t="s">
        <v>15287</v>
      </c>
      <c r="E4672" s="9">
        <v>2016</v>
      </c>
      <c r="F4672" s="7" t="s">
        <v>15289</v>
      </c>
      <c r="G4672" s="7" t="s">
        <v>5401</v>
      </c>
      <c r="H4672" s="8" t="s">
        <v>15288</v>
      </c>
      <c r="I4672" s="8" t="s">
        <v>15286</v>
      </c>
      <c r="J4672" s="19">
        <v>5</v>
      </c>
      <c r="K4672" s="19" t="s">
        <v>7738</v>
      </c>
      <c r="L4672" s="11"/>
      <c r="M4672" s="11"/>
      <c r="N4672" s="24"/>
      <c r="P4672" s="32"/>
      <c r="T4672" s="19"/>
      <c r="U4672" s="3"/>
      <c r="X4672" t="str">
        <f t="shared" si="288"/>
        <v/>
      </c>
      <c r="Z4672">
        <f t="shared" si="289"/>
        <v>1</v>
      </c>
      <c r="AB4672" s="9"/>
      <c r="AC4672" t="s">
        <v>15288</v>
      </c>
      <c r="AD4672">
        <f t="shared" si="291"/>
        <v>0</v>
      </c>
      <c r="AF4672" s="3"/>
      <c r="AH4672" s="9"/>
    </row>
    <row r="4673" spans="1:34" ht="10.95" customHeight="1" outlineLevel="1" x14ac:dyDescent="0.25">
      <c r="A4673" t="s">
        <v>4869</v>
      </c>
      <c r="C4673" s="3" t="s">
        <v>12988</v>
      </c>
      <c r="D4673" s="3">
        <v>935</v>
      </c>
      <c r="E4673" s="9">
        <v>2017</v>
      </c>
      <c r="F4673" s="22">
        <v>0.2</v>
      </c>
      <c r="G4673" s="7" t="s">
        <v>5401</v>
      </c>
      <c r="H4673" s="8" t="s">
        <v>15291</v>
      </c>
      <c r="I4673" s="8" t="s">
        <v>15290</v>
      </c>
      <c r="J4673" s="19">
        <v>7</v>
      </c>
      <c r="K4673" s="19" t="s">
        <v>7736</v>
      </c>
      <c r="L4673" s="11">
        <v>1.5</v>
      </c>
      <c r="M4673" s="11"/>
      <c r="N4673" s="24"/>
      <c r="P4673" s="32"/>
      <c r="T4673" s="19"/>
      <c r="U4673" s="3"/>
      <c r="X4673" t="str">
        <f t="shared" si="288"/>
        <v/>
      </c>
      <c r="Z4673" t="str">
        <f t="shared" si="289"/>
        <v/>
      </c>
      <c r="AB4673" s="9"/>
      <c r="AC4673" t="s">
        <v>15291</v>
      </c>
      <c r="AD4673">
        <f t="shared" si="291"/>
        <v>0</v>
      </c>
      <c r="AF4673" s="3"/>
      <c r="AH4673" s="9"/>
    </row>
    <row r="4674" spans="1:34" ht="10.95" customHeight="1" outlineLevel="1" x14ac:dyDescent="0.25">
      <c r="A4674" t="s">
        <v>4869</v>
      </c>
      <c r="C4674" s="3" t="s">
        <v>12988</v>
      </c>
      <c r="D4674" s="3">
        <v>936</v>
      </c>
      <c r="E4674" s="9">
        <v>2017</v>
      </c>
      <c r="F4674" s="22">
        <v>0.8</v>
      </c>
      <c r="G4674" s="7" t="s">
        <v>5401</v>
      </c>
      <c r="H4674" s="8" t="s">
        <v>15291</v>
      </c>
      <c r="I4674" s="8" t="s">
        <v>15290</v>
      </c>
      <c r="J4674" s="19">
        <v>7</v>
      </c>
      <c r="K4674" s="19" t="s">
        <v>7736</v>
      </c>
      <c r="L4674" s="11">
        <v>1.5</v>
      </c>
      <c r="M4674" s="11"/>
      <c r="N4674" s="24"/>
      <c r="P4674" s="32"/>
      <c r="T4674" s="19"/>
      <c r="U4674" s="3"/>
      <c r="X4674" t="str">
        <f t="shared" ref="X4674:X4737" si="292">IF(COUNTIF(F4674,"*fdc*"),1,"")</f>
        <v/>
      </c>
      <c r="Z4674" t="str">
        <f t="shared" ref="Z4674:Z4737" si="293">IF(COUNTIF(F4674,"*s/s*"),1,"")</f>
        <v/>
      </c>
      <c r="AB4674" s="9"/>
      <c r="AC4674" t="s">
        <v>15291</v>
      </c>
      <c r="AD4674">
        <f t="shared" si="291"/>
        <v>0</v>
      </c>
      <c r="AF4674" s="3"/>
      <c r="AH4674" s="9"/>
    </row>
    <row r="4675" spans="1:34" ht="10.95" customHeight="1" outlineLevel="1" x14ac:dyDescent="0.25">
      <c r="A4675" t="s">
        <v>4869</v>
      </c>
      <c r="C4675" s="3" t="s">
        <v>12988</v>
      </c>
      <c r="D4675" s="3">
        <v>942</v>
      </c>
      <c r="E4675" s="9">
        <v>2017</v>
      </c>
      <c r="F4675" s="22">
        <v>1.24</v>
      </c>
      <c r="G4675" s="7" t="s">
        <v>5401</v>
      </c>
      <c r="H4675" s="8" t="s">
        <v>15293</v>
      </c>
      <c r="I4675" s="8" t="s">
        <v>15292</v>
      </c>
      <c r="J4675" s="19">
        <v>5</v>
      </c>
      <c r="K4675" s="19" t="s">
        <v>7738</v>
      </c>
      <c r="L4675" s="11"/>
      <c r="M4675" s="11"/>
      <c r="N4675" s="24"/>
      <c r="P4675" s="32"/>
      <c r="T4675" s="19"/>
      <c r="U4675" s="3"/>
      <c r="X4675" t="str">
        <f t="shared" si="292"/>
        <v/>
      </c>
      <c r="Z4675" t="str">
        <f t="shared" si="293"/>
        <v/>
      </c>
      <c r="AB4675" s="9"/>
      <c r="AC4675" t="s">
        <v>15293</v>
      </c>
      <c r="AD4675">
        <f t="shared" si="291"/>
        <v>0</v>
      </c>
      <c r="AF4675" s="3"/>
      <c r="AH4675" s="9"/>
    </row>
    <row r="4676" spans="1:34" ht="10.95" customHeight="1" outlineLevel="1" x14ac:dyDescent="0.25">
      <c r="A4676" t="s">
        <v>4869</v>
      </c>
      <c r="C4676" s="3" t="s">
        <v>12988</v>
      </c>
      <c r="D4676" s="3">
        <v>950</v>
      </c>
      <c r="E4676" s="9">
        <v>2017</v>
      </c>
      <c r="F4676" s="22">
        <v>0.8</v>
      </c>
      <c r="G4676" s="7" t="s">
        <v>5401</v>
      </c>
      <c r="H4676" s="8" t="s">
        <v>15295</v>
      </c>
      <c r="I4676" s="8" t="s">
        <v>15294</v>
      </c>
      <c r="J4676" s="19">
        <v>5</v>
      </c>
      <c r="K4676" s="19" t="s">
        <v>7738</v>
      </c>
      <c r="L4676" s="11"/>
      <c r="M4676" s="11"/>
      <c r="N4676" s="24"/>
      <c r="P4676" s="32"/>
      <c r="T4676" s="19"/>
      <c r="U4676" s="3"/>
      <c r="X4676" t="str">
        <f t="shared" si="292"/>
        <v/>
      </c>
      <c r="Z4676" t="str">
        <f t="shared" si="293"/>
        <v/>
      </c>
      <c r="AB4676" s="9"/>
      <c r="AC4676" t="s">
        <v>15295</v>
      </c>
      <c r="AD4676">
        <f t="shared" si="291"/>
        <v>0</v>
      </c>
      <c r="AF4676" s="3"/>
      <c r="AH4676" s="9"/>
    </row>
    <row r="4677" spans="1:34" ht="10.95" customHeight="1" outlineLevel="1" x14ac:dyDescent="0.25">
      <c r="A4677" t="s">
        <v>4869</v>
      </c>
      <c r="C4677" s="3" t="s">
        <v>12988</v>
      </c>
      <c r="D4677" s="3">
        <v>954</v>
      </c>
      <c r="E4677" s="9">
        <v>2017</v>
      </c>
      <c r="F4677" s="22">
        <v>1</v>
      </c>
      <c r="G4677" s="7" t="s">
        <v>5401</v>
      </c>
      <c r="H4677" s="8" t="s">
        <v>15297</v>
      </c>
      <c r="I4677" s="8" t="s">
        <v>15296</v>
      </c>
      <c r="J4677" s="19">
        <v>6</v>
      </c>
      <c r="K4677" s="19" t="s">
        <v>7738</v>
      </c>
      <c r="L4677" s="11"/>
      <c r="M4677" s="11"/>
      <c r="N4677" s="24"/>
      <c r="P4677" s="32"/>
      <c r="T4677" s="19"/>
      <c r="U4677" s="3"/>
      <c r="X4677" t="str">
        <f t="shared" si="292"/>
        <v/>
      </c>
      <c r="Z4677" t="str">
        <f t="shared" si="293"/>
        <v/>
      </c>
      <c r="AB4677" s="9"/>
      <c r="AC4677" t="s">
        <v>15297</v>
      </c>
      <c r="AD4677">
        <f t="shared" si="291"/>
        <v>0</v>
      </c>
      <c r="AF4677" s="3"/>
      <c r="AH4677" s="9"/>
    </row>
    <row r="4678" spans="1:34" ht="10.95" customHeight="1" outlineLevel="1" x14ac:dyDescent="0.25">
      <c r="A4678" t="s">
        <v>4869</v>
      </c>
      <c r="C4678" s="3" t="s">
        <v>12988</v>
      </c>
      <c r="D4678" s="3" t="s">
        <v>15299</v>
      </c>
      <c r="E4678" s="9">
        <v>2017</v>
      </c>
      <c r="F4678" s="7" t="s">
        <v>15300</v>
      </c>
      <c r="G4678" s="7" t="s">
        <v>5401</v>
      </c>
      <c r="H4678" s="8" t="s">
        <v>15301</v>
      </c>
      <c r="I4678" s="8" t="s">
        <v>15298</v>
      </c>
      <c r="J4678" s="19">
        <v>3</v>
      </c>
      <c r="K4678" s="19" t="s">
        <v>7738</v>
      </c>
      <c r="L4678" s="11"/>
      <c r="M4678" s="11"/>
      <c r="N4678" s="24"/>
      <c r="P4678" s="32"/>
      <c r="T4678" s="19"/>
      <c r="U4678" s="3"/>
      <c r="X4678" t="str">
        <f t="shared" si="292"/>
        <v/>
      </c>
      <c r="Z4678">
        <f t="shared" si="293"/>
        <v>1</v>
      </c>
      <c r="AB4678" s="9"/>
      <c r="AC4678" t="s">
        <v>15301</v>
      </c>
      <c r="AD4678">
        <f t="shared" si="291"/>
        <v>0</v>
      </c>
      <c r="AF4678" s="3"/>
      <c r="AH4678" s="9"/>
    </row>
    <row r="4679" spans="1:34" ht="10.95" customHeight="1" outlineLevel="1" x14ac:dyDescent="0.25">
      <c r="A4679" t="s">
        <v>4869</v>
      </c>
      <c r="C4679" s="3" t="s">
        <v>12988</v>
      </c>
      <c r="D4679" s="3">
        <v>966</v>
      </c>
      <c r="E4679" s="9">
        <v>2018</v>
      </c>
      <c r="F4679" s="22">
        <v>0.5</v>
      </c>
      <c r="G4679" s="7" t="s">
        <v>5401</v>
      </c>
      <c r="H4679" s="8" t="s">
        <v>10230</v>
      </c>
      <c r="I4679" s="8" t="s">
        <v>15302</v>
      </c>
      <c r="J4679" s="19">
        <v>7</v>
      </c>
      <c r="K4679" s="19" t="s">
        <v>7736</v>
      </c>
      <c r="L4679" s="11">
        <v>1.5</v>
      </c>
      <c r="M4679" s="11"/>
      <c r="N4679" s="24"/>
      <c r="P4679" s="32"/>
      <c r="T4679" s="19"/>
      <c r="U4679" s="3"/>
      <c r="X4679" t="str">
        <f t="shared" si="292"/>
        <v/>
      </c>
      <c r="Z4679" t="str">
        <f t="shared" si="293"/>
        <v/>
      </c>
      <c r="AB4679" s="9"/>
      <c r="AC4679" t="s">
        <v>10230</v>
      </c>
      <c r="AD4679">
        <f t="shared" si="291"/>
        <v>0</v>
      </c>
      <c r="AF4679" s="3"/>
      <c r="AH4679" s="9"/>
    </row>
    <row r="4680" spans="1:34" ht="10.95" customHeight="1" outlineLevel="1" x14ac:dyDescent="0.25">
      <c r="A4680" t="s">
        <v>4869</v>
      </c>
      <c r="C4680" s="3" t="s">
        <v>12988</v>
      </c>
      <c r="D4680" s="3">
        <v>967</v>
      </c>
      <c r="E4680" s="9">
        <v>2018</v>
      </c>
      <c r="F4680" s="22">
        <v>0.5</v>
      </c>
      <c r="G4680" s="7" t="s">
        <v>5401</v>
      </c>
      <c r="H4680" s="8" t="s">
        <v>10230</v>
      </c>
      <c r="I4680" s="8" t="s">
        <v>15302</v>
      </c>
      <c r="J4680" s="19">
        <v>7</v>
      </c>
      <c r="K4680" s="19" t="s">
        <v>7736</v>
      </c>
      <c r="L4680" s="11">
        <v>1.5</v>
      </c>
      <c r="M4680" s="11"/>
      <c r="N4680" s="24"/>
      <c r="P4680" s="32"/>
      <c r="T4680" s="19"/>
      <c r="U4680" s="3"/>
      <c r="X4680" t="str">
        <f t="shared" si="292"/>
        <v/>
      </c>
      <c r="Z4680" t="str">
        <f t="shared" si="293"/>
        <v/>
      </c>
      <c r="AB4680" s="9"/>
      <c r="AC4680" t="s">
        <v>10230</v>
      </c>
      <c r="AD4680">
        <f t="shared" si="291"/>
        <v>0</v>
      </c>
      <c r="AF4680" s="3"/>
      <c r="AH4680" s="9"/>
    </row>
    <row r="4681" spans="1:34" ht="10.95" customHeight="1" outlineLevel="1" x14ac:dyDescent="0.25">
      <c r="A4681" t="s">
        <v>4869</v>
      </c>
      <c r="C4681" s="3" t="s">
        <v>12988</v>
      </c>
      <c r="D4681" s="3">
        <v>969</v>
      </c>
      <c r="E4681" s="9">
        <v>2018</v>
      </c>
      <c r="F4681" s="22">
        <v>0.85</v>
      </c>
      <c r="G4681" s="7" t="s">
        <v>5401</v>
      </c>
      <c r="H4681" s="8" t="s">
        <v>15210</v>
      </c>
      <c r="I4681" s="8" t="s">
        <v>15303</v>
      </c>
      <c r="J4681" s="19">
        <v>6</v>
      </c>
      <c r="K4681" s="19" t="s">
        <v>7738</v>
      </c>
      <c r="L4681" s="11"/>
      <c r="M4681" s="11"/>
      <c r="N4681" s="24"/>
      <c r="P4681" s="32"/>
      <c r="T4681" s="19"/>
      <c r="U4681" s="3"/>
      <c r="X4681" t="str">
        <f t="shared" si="292"/>
        <v/>
      </c>
      <c r="Z4681" t="str">
        <f t="shared" si="293"/>
        <v/>
      </c>
      <c r="AB4681" s="9"/>
      <c r="AC4681" t="s">
        <v>15210</v>
      </c>
      <c r="AD4681">
        <f t="shared" si="291"/>
        <v>0</v>
      </c>
      <c r="AF4681" s="3"/>
      <c r="AH4681" s="9"/>
    </row>
    <row r="4682" spans="1:34" ht="10.95" customHeight="1" outlineLevel="1" x14ac:dyDescent="0.25">
      <c r="A4682" t="s">
        <v>4869</v>
      </c>
      <c r="C4682" s="3" t="s">
        <v>12988</v>
      </c>
      <c r="D4682" s="3">
        <v>971</v>
      </c>
      <c r="E4682" s="9">
        <v>2018</v>
      </c>
      <c r="F4682" s="22">
        <v>1.05</v>
      </c>
      <c r="G4682" s="7" t="s">
        <v>5401</v>
      </c>
      <c r="H4682" s="8" t="s">
        <v>15305</v>
      </c>
      <c r="I4682" s="8" t="s">
        <v>15304</v>
      </c>
      <c r="J4682" s="19">
        <v>3</v>
      </c>
      <c r="K4682" s="19" t="s">
        <v>7738</v>
      </c>
      <c r="L4682" s="11"/>
      <c r="M4682" s="11"/>
      <c r="N4682" s="24"/>
      <c r="P4682" s="32"/>
      <c r="T4682" s="19"/>
      <c r="U4682" s="3"/>
      <c r="X4682" t="str">
        <f t="shared" si="292"/>
        <v/>
      </c>
      <c r="Z4682" t="str">
        <f t="shared" si="293"/>
        <v/>
      </c>
      <c r="AB4682" s="9"/>
      <c r="AC4682" t="s">
        <v>15305</v>
      </c>
      <c r="AD4682">
        <f t="shared" si="291"/>
        <v>0</v>
      </c>
      <c r="AF4682" s="3"/>
      <c r="AH4682" s="9"/>
    </row>
    <row r="4683" spans="1:34" ht="10.95" customHeight="1" outlineLevel="1" x14ac:dyDescent="0.25">
      <c r="A4683" t="s">
        <v>4869</v>
      </c>
      <c r="C4683" s="3" t="s">
        <v>12988</v>
      </c>
      <c r="D4683" s="3">
        <v>976</v>
      </c>
      <c r="E4683" s="9">
        <v>2018</v>
      </c>
      <c r="F4683" s="22">
        <v>0.85</v>
      </c>
      <c r="G4683" s="7" t="s">
        <v>5401</v>
      </c>
      <c r="H4683" s="8" t="s">
        <v>15307</v>
      </c>
      <c r="I4683" s="8" t="s">
        <v>15306</v>
      </c>
      <c r="J4683" s="19">
        <v>5</v>
      </c>
      <c r="K4683" s="19" t="s">
        <v>7738</v>
      </c>
      <c r="L4683" s="11"/>
      <c r="M4683" s="11"/>
      <c r="N4683" s="24"/>
      <c r="P4683" s="32"/>
      <c r="T4683" s="19"/>
      <c r="U4683" s="3"/>
      <c r="X4683" t="str">
        <f t="shared" si="292"/>
        <v/>
      </c>
      <c r="Z4683" t="str">
        <f t="shared" si="293"/>
        <v/>
      </c>
      <c r="AB4683" s="9"/>
      <c r="AC4683" t="s">
        <v>15307</v>
      </c>
      <c r="AD4683">
        <f t="shared" ref="AD4683:AD4714" si="294">COUNTIF(H4683,"*Fuji*")</f>
        <v>0</v>
      </c>
      <c r="AF4683" s="3"/>
      <c r="AH4683" s="9"/>
    </row>
    <row r="4684" spans="1:34" ht="10.95" customHeight="1" outlineLevel="1" x14ac:dyDescent="0.25">
      <c r="A4684" t="s">
        <v>4869</v>
      </c>
      <c r="C4684" s="3" t="s">
        <v>12988</v>
      </c>
      <c r="D4684" s="3">
        <v>984</v>
      </c>
      <c r="E4684" s="9">
        <v>2018</v>
      </c>
      <c r="F4684" s="7" t="s">
        <v>15309</v>
      </c>
      <c r="G4684" s="7" t="s">
        <v>5401</v>
      </c>
      <c r="H4684" s="8" t="s">
        <v>15210</v>
      </c>
      <c r="I4684" s="8" t="s">
        <v>15308</v>
      </c>
      <c r="J4684" s="19">
        <v>6</v>
      </c>
      <c r="K4684" s="19" t="s">
        <v>7738</v>
      </c>
      <c r="L4684" s="11"/>
      <c r="M4684" s="11"/>
      <c r="N4684" s="24"/>
      <c r="P4684" s="32"/>
      <c r="T4684" s="19"/>
      <c r="U4684" s="3"/>
      <c r="X4684" t="str">
        <f t="shared" si="292"/>
        <v/>
      </c>
      <c r="Z4684">
        <f t="shared" si="293"/>
        <v>1</v>
      </c>
      <c r="AB4684" s="9"/>
      <c r="AC4684" t="s">
        <v>15210</v>
      </c>
      <c r="AD4684">
        <f t="shared" si="294"/>
        <v>0</v>
      </c>
      <c r="AF4684" s="3"/>
      <c r="AH4684" s="9"/>
    </row>
    <row r="4685" spans="1:34" ht="10.95" customHeight="1" outlineLevel="1" x14ac:dyDescent="0.25">
      <c r="A4685" t="s">
        <v>4869</v>
      </c>
      <c r="C4685" s="3" t="s">
        <v>12988</v>
      </c>
      <c r="D4685" s="3">
        <v>999</v>
      </c>
      <c r="E4685" s="9">
        <v>2018</v>
      </c>
      <c r="F4685" s="7" t="s">
        <v>15311</v>
      </c>
      <c r="G4685" s="7" t="s">
        <v>5401</v>
      </c>
      <c r="H4685" s="8" t="s">
        <v>15312</v>
      </c>
      <c r="I4685" s="8" t="s">
        <v>15310</v>
      </c>
      <c r="J4685" s="19">
        <v>6</v>
      </c>
      <c r="K4685" s="19" t="s">
        <v>7738</v>
      </c>
      <c r="L4685" s="11"/>
      <c r="M4685" s="11"/>
      <c r="N4685" s="24"/>
      <c r="P4685" s="32"/>
      <c r="T4685" s="19"/>
      <c r="U4685" s="3"/>
      <c r="X4685" t="str">
        <f t="shared" si="292"/>
        <v/>
      </c>
      <c r="Z4685">
        <f t="shared" si="293"/>
        <v>1</v>
      </c>
      <c r="AB4685" s="9"/>
      <c r="AC4685" t="s">
        <v>15312</v>
      </c>
      <c r="AD4685">
        <f t="shared" si="294"/>
        <v>0</v>
      </c>
      <c r="AF4685" s="3"/>
      <c r="AH4685" s="9"/>
    </row>
    <row r="4686" spans="1:34" ht="10.95" customHeight="1" outlineLevel="1" x14ac:dyDescent="0.25">
      <c r="A4686" t="s">
        <v>4869</v>
      </c>
      <c r="C4686" s="3" t="s">
        <v>12988</v>
      </c>
      <c r="D4686" s="3">
        <v>1003</v>
      </c>
      <c r="E4686" s="9">
        <v>2019</v>
      </c>
      <c r="F4686" s="22">
        <v>0.95</v>
      </c>
      <c r="G4686" s="7" t="s">
        <v>5401</v>
      </c>
      <c r="H4686" s="8" t="s">
        <v>15314</v>
      </c>
      <c r="I4686" s="8" t="s">
        <v>15313</v>
      </c>
      <c r="J4686" s="19">
        <v>5</v>
      </c>
      <c r="K4686" s="19" t="s">
        <v>7738</v>
      </c>
      <c r="L4686" s="11"/>
      <c r="M4686" s="11"/>
      <c r="N4686" s="24"/>
      <c r="P4686" s="32"/>
      <c r="T4686" s="19"/>
      <c r="U4686" s="3"/>
      <c r="X4686" t="str">
        <f t="shared" si="292"/>
        <v/>
      </c>
      <c r="Z4686" t="str">
        <f t="shared" si="293"/>
        <v/>
      </c>
      <c r="AB4686" s="9"/>
      <c r="AC4686" t="s">
        <v>15314</v>
      </c>
      <c r="AD4686">
        <f t="shared" si="294"/>
        <v>0</v>
      </c>
      <c r="AF4686" s="3"/>
      <c r="AH4686" s="9"/>
    </row>
    <row r="4687" spans="1:34" ht="10.95" customHeight="1" outlineLevel="1" x14ac:dyDescent="0.25">
      <c r="A4687" t="s">
        <v>4869</v>
      </c>
      <c r="C4687" s="3" t="s">
        <v>12988</v>
      </c>
      <c r="D4687" s="3">
        <v>1004</v>
      </c>
      <c r="E4687" s="9">
        <v>2019</v>
      </c>
      <c r="F4687" s="22">
        <v>0.95</v>
      </c>
      <c r="G4687" s="7" t="s">
        <v>5401</v>
      </c>
      <c r="H4687" s="8" t="s">
        <v>15316</v>
      </c>
      <c r="I4687" s="8" t="s">
        <v>15315</v>
      </c>
      <c r="J4687" s="19">
        <v>6</v>
      </c>
      <c r="K4687" s="19" t="s">
        <v>7738</v>
      </c>
      <c r="L4687" s="11"/>
      <c r="M4687" s="11"/>
      <c r="N4687" s="24"/>
      <c r="P4687" s="32"/>
      <c r="T4687" s="19"/>
      <c r="U4687" s="3"/>
      <c r="X4687" t="str">
        <f t="shared" si="292"/>
        <v/>
      </c>
      <c r="Z4687" t="str">
        <f t="shared" si="293"/>
        <v/>
      </c>
      <c r="AB4687" s="9"/>
      <c r="AC4687" t="s">
        <v>15316</v>
      </c>
      <c r="AD4687">
        <f t="shared" si="294"/>
        <v>0</v>
      </c>
      <c r="AF4687" s="3"/>
      <c r="AH4687" s="9"/>
    </row>
    <row r="4688" spans="1:34" ht="10.95" customHeight="1" outlineLevel="1" x14ac:dyDescent="0.25">
      <c r="A4688" t="s">
        <v>4869</v>
      </c>
      <c r="C4688" s="3" t="s">
        <v>12988</v>
      </c>
      <c r="D4688" s="3">
        <v>1005</v>
      </c>
      <c r="E4688" s="9">
        <v>2019</v>
      </c>
      <c r="F4688" s="22">
        <v>0.5</v>
      </c>
      <c r="G4688" s="7" t="s">
        <v>5401</v>
      </c>
      <c r="H4688" s="8" t="s">
        <v>9040</v>
      </c>
      <c r="I4688" s="8" t="s">
        <v>15317</v>
      </c>
      <c r="J4688" s="19">
        <v>7</v>
      </c>
      <c r="K4688" s="19" t="s">
        <v>7736</v>
      </c>
      <c r="L4688" s="11">
        <v>1.5</v>
      </c>
      <c r="M4688" s="11"/>
      <c r="N4688" s="24"/>
      <c r="P4688" s="32"/>
      <c r="T4688" s="19"/>
      <c r="U4688" s="3"/>
      <c r="X4688" t="str">
        <f t="shared" si="292"/>
        <v/>
      </c>
      <c r="Z4688" t="str">
        <f t="shared" si="293"/>
        <v/>
      </c>
      <c r="AB4688" s="9"/>
      <c r="AC4688" t="s">
        <v>9040</v>
      </c>
      <c r="AD4688">
        <f t="shared" si="294"/>
        <v>0</v>
      </c>
      <c r="AF4688" s="3"/>
      <c r="AH4688" s="9"/>
    </row>
    <row r="4689" spans="1:34" ht="10.95" customHeight="1" outlineLevel="1" x14ac:dyDescent="0.25">
      <c r="A4689" t="s">
        <v>4869</v>
      </c>
      <c r="C4689" s="3" t="s">
        <v>12988</v>
      </c>
      <c r="D4689" s="3">
        <v>1006</v>
      </c>
      <c r="E4689" s="9">
        <v>2019</v>
      </c>
      <c r="F4689" s="22">
        <v>0.5</v>
      </c>
      <c r="G4689" s="7" t="s">
        <v>5401</v>
      </c>
      <c r="H4689" s="8" t="s">
        <v>9040</v>
      </c>
      <c r="I4689" s="8" t="s">
        <v>15317</v>
      </c>
      <c r="J4689" s="19">
        <v>7</v>
      </c>
      <c r="K4689" s="19" t="s">
        <v>7736</v>
      </c>
      <c r="L4689" s="11">
        <v>1.5</v>
      </c>
      <c r="M4689" s="11"/>
      <c r="N4689" s="24"/>
      <c r="P4689" s="32"/>
      <c r="T4689" s="19"/>
      <c r="U4689" s="3"/>
      <c r="X4689" t="str">
        <f t="shared" si="292"/>
        <v/>
      </c>
      <c r="Z4689" t="str">
        <f t="shared" si="293"/>
        <v/>
      </c>
      <c r="AB4689" s="9"/>
      <c r="AC4689" t="s">
        <v>9040</v>
      </c>
      <c r="AD4689">
        <f t="shared" si="294"/>
        <v>0</v>
      </c>
      <c r="AF4689" s="3"/>
      <c r="AH4689" s="9"/>
    </row>
    <row r="4690" spans="1:34" ht="10.95" customHeight="1" outlineLevel="1" x14ac:dyDescent="0.25">
      <c r="A4690" t="s">
        <v>4869</v>
      </c>
      <c r="C4690" s="3" t="s">
        <v>12988</v>
      </c>
      <c r="D4690" s="3" t="s">
        <v>15319</v>
      </c>
      <c r="E4690" s="9">
        <v>2019</v>
      </c>
      <c r="F4690" s="7" t="s">
        <v>15320</v>
      </c>
      <c r="G4690" s="7" t="s">
        <v>5401</v>
      </c>
      <c r="H4690" s="8" t="s">
        <v>15321</v>
      </c>
      <c r="I4690" s="8" t="s">
        <v>15318</v>
      </c>
      <c r="J4690" s="19">
        <v>5</v>
      </c>
      <c r="K4690" s="19" t="s">
        <v>7738</v>
      </c>
      <c r="L4690" s="11"/>
      <c r="M4690" s="11"/>
      <c r="N4690" s="24"/>
      <c r="P4690" s="32"/>
      <c r="T4690" s="19"/>
      <c r="U4690" s="3"/>
      <c r="X4690" t="str">
        <f t="shared" si="292"/>
        <v/>
      </c>
      <c r="Z4690" t="str">
        <f t="shared" si="293"/>
        <v/>
      </c>
      <c r="AB4690" s="9"/>
      <c r="AC4690" t="s">
        <v>15321</v>
      </c>
      <c r="AD4690">
        <f t="shared" si="294"/>
        <v>0</v>
      </c>
      <c r="AF4690" s="3"/>
      <c r="AH4690" s="9"/>
    </row>
    <row r="4691" spans="1:34" ht="10.95" customHeight="1" outlineLevel="1" x14ac:dyDescent="0.25">
      <c r="A4691" t="s">
        <v>4869</v>
      </c>
      <c r="C4691" s="3" t="s">
        <v>12988</v>
      </c>
      <c r="D4691" s="3" t="s">
        <v>15322</v>
      </c>
      <c r="E4691" s="9">
        <v>2019</v>
      </c>
      <c r="F4691" s="7" t="s">
        <v>15323</v>
      </c>
      <c r="G4691" s="7" t="s">
        <v>5401</v>
      </c>
      <c r="H4691" s="8" t="s">
        <v>15324</v>
      </c>
      <c r="I4691" s="8" t="s">
        <v>15325</v>
      </c>
      <c r="J4691" s="19">
        <v>5</v>
      </c>
      <c r="K4691" s="19" t="s">
        <v>7738</v>
      </c>
      <c r="L4691" s="11"/>
      <c r="M4691" s="11"/>
      <c r="N4691" s="24"/>
      <c r="P4691" s="32"/>
      <c r="T4691" s="19"/>
      <c r="U4691" s="3"/>
      <c r="X4691" t="str">
        <f t="shared" si="292"/>
        <v/>
      </c>
      <c r="Z4691" t="str">
        <f t="shared" si="293"/>
        <v/>
      </c>
      <c r="AB4691" s="9"/>
      <c r="AC4691" t="s">
        <v>15324</v>
      </c>
      <c r="AD4691">
        <f t="shared" si="294"/>
        <v>0</v>
      </c>
      <c r="AF4691" s="3"/>
      <c r="AH4691" s="9"/>
    </row>
    <row r="4692" spans="1:34" ht="10.95" customHeight="1" outlineLevel="1" x14ac:dyDescent="0.25">
      <c r="A4692" t="s">
        <v>4869</v>
      </c>
      <c r="C4692" s="3" t="s">
        <v>12988</v>
      </c>
      <c r="D4692" s="3">
        <v>1035</v>
      </c>
      <c r="E4692" s="9">
        <v>2020</v>
      </c>
      <c r="F4692" s="22">
        <v>1.05</v>
      </c>
      <c r="G4692" s="7" t="s">
        <v>5401</v>
      </c>
      <c r="H4692" s="8" t="s">
        <v>15327</v>
      </c>
      <c r="I4692" s="8" t="s">
        <v>15326</v>
      </c>
      <c r="J4692" s="19">
        <v>5</v>
      </c>
      <c r="K4692" s="19" t="s">
        <v>7738</v>
      </c>
      <c r="L4692" s="11"/>
      <c r="M4692" s="11"/>
      <c r="N4692" s="24"/>
      <c r="P4692" s="32"/>
      <c r="T4692" s="19"/>
      <c r="U4692" s="3"/>
      <c r="X4692" t="str">
        <f t="shared" si="292"/>
        <v/>
      </c>
      <c r="Z4692" t="str">
        <f t="shared" si="293"/>
        <v/>
      </c>
      <c r="AB4692" s="9"/>
      <c r="AC4692" t="s">
        <v>15327</v>
      </c>
      <c r="AD4692">
        <f t="shared" si="294"/>
        <v>0</v>
      </c>
      <c r="AF4692" s="3"/>
      <c r="AH4692" s="9"/>
    </row>
    <row r="4693" spans="1:34" ht="10.95" customHeight="1" outlineLevel="1" x14ac:dyDescent="0.25">
      <c r="A4693" t="s">
        <v>4869</v>
      </c>
      <c r="C4693" s="3" t="s">
        <v>12988</v>
      </c>
      <c r="D4693" s="3">
        <v>1036</v>
      </c>
      <c r="E4693" s="9">
        <v>2020</v>
      </c>
      <c r="F4693" s="22">
        <v>1.45</v>
      </c>
      <c r="G4693" s="7" t="s">
        <v>5401</v>
      </c>
      <c r="H4693" s="8" t="s">
        <v>15329</v>
      </c>
      <c r="I4693" s="8" t="s">
        <v>15328</v>
      </c>
      <c r="J4693" s="19">
        <v>5</v>
      </c>
      <c r="K4693" s="19" t="s">
        <v>7738</v>
      </c>
      <c r="L4693" s="11"/>
      <c r="M4693" s="11"/>
      <c r="N4693" s="24"/>
      <c r="P4693" s="32"/>
      <c r="T4693" s="19"/>
      <c r="U4693" s="3"/>
      <c r="X4693" t="str">
        <f t="shared" si="292"/>
        <v/>
      </c>
      <c r="Z4693" t="str">
        <f t="shared" si="293"/>
        <v/>
      </c>
      <c r="AB4693" s="9"/>
      <c r="AC4693" t="s">
        <v>15329</v>
      </c>
      <c r="AD4693">
        <f t="shared" si="294"/>
        <v>0</v>
      </c>
      <c r="AF4693" s="3"/>
      <c r="AH4693" s="9"/>
    </row>
    <row r="4694" spans="1:34" ht="10.95" customHeight="1" outlineLevel="1" x14ac:dyDescent="0.25">
      <c r="A4694" t="s">
        <v>4869</v>
      </c>
      <c r="C4694" s="3" t="s">
        <v>12988</v>
      </c>
      <c r="D4694" s="3">
        <v>1042</v>
      </c>
      <c r="E4694" s="9">
        <v>2020</v>
      </c>
      <c r="F4694" s="22">
        <v>0.5</v>
      </c>
      <c r="G4694" s="7" t="s">
        <v>5401</v>
      </c>
      <c r="H4694" s="8" t="s">
        <v>9373</v>
      </c>
      <c r="I4694" s="8" t="s">
        <v>7560</v>
      </c>
      <c r="J4694" s="19">
        <v>7</v>
      </c>
      <c r="K4694" s="19" t="s">
        <v>7738</v>
      </c>
      <c r="L4694" s="11"/>
      <c r="M4694" s="11"/>
      <c r="N4694" s="24"/>
      <c r="P4694" s="32"/>
      <c r="T4694" s="19"/>
      <c r="U4694" s="3"/>
      <c r="X4694" t="str">
        <f t="shared" si="292"/>
        <v/>
      </c>
      <c r="Z4694" t="str">
        <f t="shared" si="293"/>
        <v/>
      </c>
      <c r="AB4694" s="9"/>
      <c r="AC4694" t="s">
        <v>9373</v>
      </c>
      <c r="AD4694">
        <f t="shared" si="294"/>
        <v>0</v>
      </c>
      <c r="AF4694" s="3"/>
      <c r="AH4694" s="9"/>
    </row>
    <row r="4695" spans="1:34" ht="10.95" customHeight="1" outlineLevel="1" x14ac:dyDescent="0.25">
      <c r="A4695" t="s">
        <v>4869</v>
      </c>
      <c r="C4695" s="3" t="s">
        <v>12988</v>
      </c>
      <c r="D4695" s="3">
        <v>1043</v>
      </c>
      <c r="E4695" s="9">
        <v>2020</v>
      </c>
      <c r="F4695" s="22">
        <v>0.5</v>
      </c>
      <c r="G4695" s="7" t="s">
        <v>5401</v>
      </c>
      <c r="H4695" s="8" t="s">
        <v>9373</v>
      </c>
      <c r="I4695" s="8" t="s">
        <v>7560</v>
      </c>
      <c r="J4695" s="19">
        <v>7</v>
      </c>
      <c r="K4695" s="19" t="s">
        <v>7738</v>
      </c>
      <c r="L4695" s="11"/>
      <c r="M4695" s="11"/>
      <c r="N4695" s="24"/>
      <c r="P4695" s="32"/>
      <c r="T4695" s="19"/>
      <c r="U4695" s="3"/>
      <c r="X4695" t="str">
        <f t="shared" si="292"/>
        <v/>
      </c>
      <c r="Z4695" t="str">
        <f t="shared" si="293"/>
        <v/>
      </c>
      <c r="AB4695" s="9"/>
      <c r="AC4695" t="s">
        <v>9373</v>
      </c>
      <c r="AD4695">
        <f t="shared" si="294"/>
        <v>0</v>
      </c>
      <c r="AF4695" s="3"/>
      <c r="AH4695" s="9"/>
    </row>
    <row r="4696" spans="1:34" ht="10.95" customHeight="1" outlineLevel="1" x14ac:dyDescent="0.25">
      <c r="A4696" t="s">
        <v>4869</v>
      </c>
      <c r="C4696" s="3" t="s">
        <v>12988</v>
      </c>
      <c r="D4696" s="3">
        <v>1045</v>
      </c>
      <c r="E4696" s="9">
        <v>2020</v>
      </c>
      <c r="F4696" s="22">
        <v>2.8</v>
      </c>
      <c r="G4696" s="7" t="s">
        <v>5401</v>
      </c>
      <c r="H4696" s="8" t="s">
        <v>15331</v>
      </c>
      <c r="I4696" s="8" t="s">
        <v>15330</v>
      </c>
      <c r="J4696" s="19">
        <v>5</v>
      </c>
      <c r="K4696" s="19" t="s">
        <v>7738</v>
      </c>
      <c r="L4696" s="11"/>
      <c r="M4696" s="11"/>
      <c r="N4696" s="24"/>
      <c r="P4696" s="32"/>
      <c r="T4696" s="19"/>
      <c r="U4696" s="3"/>
      <c r="X4696" t="str">
        <f t="shared" si="292"/>
        <v/>
      </c>
      <c r="Z4696" t="str">
        <f t="shared" si="293"/>
        <v/>
      </c>
      <c r="AB4696" s="9"/>
      <c r="AC4696" t="s">
        <v>15331</v>
      </c>
      <c r="AD4696">
        <f t="shared" si="294"/>
        <v>0</v>
      </c>
      <c r="AF4696" s="3"/>
      <c r="AH4696" s="9"/>
    </row>
    <row r="4697" spans="1:34" ht="10.95" customHeight="1" outlineLevel="1" x14ac:dyDescent="0.25">
      <c r="A4697" t="s">
        <v>4869</v>
      </c>
      <c r="C4697" s="3" t="s">
        <v>12988</v>
      </c>
      <c r="D4697" s="3" t="s">
        <v>15333</v>
      </c>
      <c r="E4697" s="9">
        <v>2021</v>
      </c>
      <c r="F4697" s="7" t="s">
        <v>10270</v>
      </c>
      <c r="G4697" s="7" t="s">
        <v>5401</v>
      </c>
      <c r="H4697" s="8" t="s">
        <v>15334</v>
      </c>
      <c r="I4697" s="8" t="s">
        <v>15332</v>
      </c>
      <c r="J4697" s="19">
        <v>2</v>
      </c>
      <c r="K4697" s="19" t="s">
        <v>7736</v>
      </c>
      <c r="L4697" s="11">
        <v>22</v>
      </c>
      <c r="M4697" s="11"/>
      <c r="N4697" s="24"/>
      <c r="P4697" s="32"/>
      <c r="R4697">
        <v>1</v>
      </c>
      <c r="S4697">
        <v>1</v>
      </c>
      <c r="T4697" s="19"/>
      <c r="U4697" s="3"/>
      <c r="X4697" t="str">
        <f t="shared" si="292"/>
        <v/>
      </c>
      <c r="Z4697">
        <f t="shared" si="293"/>
        <v>1</v>
      </c>
      <c r="AB4697" s="9"/>
      <c r="AC4697" t="s">
        <v>15334</v>
      </c>
      <c r="AD4697">
        <f t="shared" si="294"/>
        <v>0</v>
      </c>
      <c r="AF4697" s="3"/>
      <c r="AH4697" s="9"/>
    </row>
    <row r="4698" spans="1:34" ht="10.95" customHeight="1" outlineLevel="1" x14ac:dyDescent="0.25">
      <c r="A4698" t="s">
        <v>4869</v>
      </c>
      <c r="C4698" s="3" t="s">
        <v>12988</v>
      </c>
      <c r="D4698" s="3">
        <v>1087</v>
      </c>
      <c r="E4698" s="9">
        <v>2021</v>
      </c>
      <c r="F4698" s="7" t="s">
        <v>13354</v>
      </c>
      <c r="G4698" s="7" t="s">
        <v>5401</v>
      </c>
      <c r="H4698" s="8" t="s">
        <v>15336</v>
      </c>
      <c r="I4698" s="8" t="s">
        <v>15335</v>
      </c>
      <c r="J4698" s="19">
        <v>5</v>
      </c>
      <c r="K4698" s="19" t="s">
        <v>7738</v>
      </c>
      <c r="L4698" s="11"/>
      <c r="M4698" s="11"/>
      <c r="N4698" s="24"/>
      <c r="P4698" s="32"/>
      <c r="T4698" s="19"/>
      <c r="U4698" s="3"/>
      <c r="X4698" t="str">
        <f t="shared" si="292"/>
        <v/>
      </c>
      <c r="Z4698">
        <f t="shared" si="293"/>
        <v>1</v>
      </c>
      <c r="AB4698" s="9"/>
      <c r="AC4698" t="s">
        <v>15336</v>
      </c>
      <c r="AD4698">
        <f t="shared" si="294"/>
        <v>0</v>
      </c>
      <c r="AF4698" s="3"/>
      <c r="AH4698" s="9"/>
    </row>
    <row r="4699" spans="1:34" ht="10.95" customHeight="1" outlineLevel="1" x14ac:dyDescent="0.25">
      <c r="A4699" t="s">
        <v>4869</v>
      </c>
      <c r="C4699" s="3" t="s">
        <v>12988</v>
      </c>
      <c r="D4699" s="3">
        <v>1093</v>
      </c>
      <c r="E4699" s="9">
        <v>2021</v>
      </c>
      <c r="F4699" s="22">
        <v>1.2</v>
      </c>
      <c r="G4699" s="7" t="s">
        <v>5401</v>
      </c>
      <c r="H4699" s="8" t="s">
        <v>2964</v>
      </c>
      <c r="I4699" s="8" t="s">
        <v>15337</v>
      </c>
      <c r="J4699" s="19">
        <v>5</v>
      </c>
      <c r="K4699" s="19" t="s">
        <v>7738</v>
      </c>
      <c r="L4699" s="11"/>
      <c r="M4699" s="11"/>
      <c r="N4699" s="24"/>
      <c r="P4699" s="32"/>
      <c r="T4699" s="19"/>
      <c r="U4699" s="3"/>
      <c r="X4699" t="str">
        <f t="shared" si="292"/>
        <v/>
      </c>
      <c r="Z4699" t="str">
        <f t="shared" si="293"/>
        <v/>
      </c>
      <c r="AB4699" s="9"/>
      <c r="AC4699" t="s">
        <v>2964</v>
      </c>
      <c r="AD4699">
        <f t="shared" si="294"/>
        <v>0</v>
      </c>
      <c r="AF4699" s="3"/>
      <c r="AH4699" s="9"/>
    </row>
    <row r="4700" spans="1:34" ht="10.95" customHeight="1" outlineLevel="1" x14ac:dyDescent="0.25">
      <c r="A4700" t="s">
        <v>4869</v>
      </c>
      <c r="C4700" s="3" t="s">
        <v>12988</v>
      </c>
      <c r="D4700" s="3" t="s">
        <v>15339</v>
      </c>
      <c r="E4700" s="9">
        <v>2021</v>
      </c>
      <c r="F4700" s="10" t="s">
        <v>15340</v>
      </c>
      <c r="G4700" s="7" t="s">
        <v>5401</v>
      </c>
      <c r="H4700" s="8" t="s">
        <v>15341</v>
      </c>
      <c r="I4700" s="8" t="s">
        <v>15338</v>
      </c>
      <c r="J4700" s="19">
        <v>2</v>
      </c>
      <c r="K4700" s="19" t="s">
        <v>7738</v>
      </c>
      <c r="L4700" s="11"/>
      <c r="M4700" s="11"/>
      <c r="N4700" s="24"/>
      <c r="P4700" s="32"/>
      <c r="T4700" s="19"/>
      <c r="U4700" s="3"/>
      <c r="X4700" t="str">
        <f t="shared" si="292"/>
        <v/>
      </c>
      <c r="Z4700">
        <f t="shared" si="293"/>
        <v>1</v>
      </c>
      <c r="AB4700" s="9"/>
      <c r="AC4700" t="s">
        <v>15341</v>
      </c>
      <c r="AD4700">
        <f t="shared" si="294"/>
        <v>0</v>
      </c>
      <c r="AF4700" s="3"/>
      <c r="AH4700" s="9"/>
    </row>
    <row r="4701" spans="1:34" ht="10.95" customHeight="1" outlineLevel="1" x14ac:dyDescent="0.25">
      <c r="A4701" t="s">
        <v>4869</v>
      </c>
      <c r="C4701" s="3" t="s">
        <v>12988</v>
      </c>
      <c r="D4701" s="3">
        <v>1096</v>
      </c>
      <c r="E4701" s="9">
        <v>2021</v>
      </c>
      <c r="F4701" s="22">
        <v>1.2</v>
      </c>
      <c r="G4701" s="7" t="s">
        <v>5401</v>
      </c>
      <c r="H4701" s="8" t="s">
        <v>15343</v>
      </c>
      <c r="I4701" s="8" t="s">
        <v>15342</v>
      </c>
      <c r="J4701" s="19">
        <v>5</v>
      </c>
      <c r="K4701" s="19" t="s">
        <v>7738</v>
      </c>
      <c r="L4701" s="11"/>
      <c r="M4701" s="11"/>
      <c r="N4701" s="24"/>
      <c r="P4701" s="32"/>
      <c r="T4701" s="19"/>
      <c r="U4701" s="3"/>
      <c r="X4701" t="str">
        <f t="shared" si="292"/>
        <v/>
      </c>
      <c r="Z4701" t="str">
        <f t="shared" si="293"/>
        <v/>
      </c>
      <c r="AB4701" s="9"/>
      <c r="AC4701" t="s">
        <v>15343</v>
      </c>
      <c r="AD4701">
        <f t="shared" si="294"/>
        <v>0</v>
      </c>
      <c r="AF4701" s="3"/>
      <c r="AH4701" s="9"/>
    </row>
    <row r="4702" spans="1:34" ht="10.95" customHeight="1" outlineLevel="1" x14ac:dyDescent="0.25">
      <c r="A4702" t="s">
        <v>4869</v>
      </c>
      <c r="C4702" s="3" t="s">
        <v>12988</v>
      </c>
      <c r="D4702" s="3">
        <v>1102</v>
      </c>
      <c r="E4702" s="9">
        <v>2021</v>
      </c>
      <c r="F4702" s="22">
        <v>1.1000000000000001</v>
      </c>
      <c r="G4702" s="7" t="s">
        <v>5401</v>
      </c>
      <c r="H4702" s="8" t="s">
        <v>15345</v>
      </c>
      <c r="I4702" s="8" t="s">
        <v>15344</v>
      </c>
      <c r="J4702" s="19">
        <v>5</v>
      </c>
      <c r="K4702" s="19" t="s">
        <v>7738</v>
      </c>
      <c r="L4702" s="11"/>
      <c r="M4702" s="11"/>
      <c r="N4702" s="24"/>
      <c r="P4702" s="32"/>
      <c r="T4702" s="19"/>
      <c r="U4702" s="3"/>
      <c r="X4702" t="str">
        <f t="shared" si="292"/>
        <v/>
      </c>
      <c r="Z4702" t="str">
        <f t="shared" si="293"/>
        <v/>
      </c>
      <c r="AB4702" s="9"/>
      <c r="AC4702" t="s">
        <v>15345</v>
      </c>
      <c r="AD4702">
        <f t="shared" si="294"/>
        <v>0</v>
      </c>
      <c r="AF4702" s="3"/>
      <c r="AH4702" s="9"/>
    </row>
    <row r="4703" spans="1:34" ht="10.95" customHeight="1" outlineLevel="1" x14ac:dyDescent="0.25">
      <c r="A4703" t="s">
        <v>4869</v>
      </c>
      <c r="C4703" s="3" t="s">
        <v>12988</v>
      </c>
      <c r="D4703" s="3">
        <v>1106</v>
      </c>
      <c r="E4703" s="9">
        <v>2021</v>
      </c>
      <c r="F4703" s="22">
        <v>0.5</v>
      </c>
      <c r="G4703" s="7" t="s">
        <v>5401</v>
      </c>
      <c r="H4703" s="8" t="s">
        <v>15346</v>
      </c>
      <c r="I4703" s="8" t="s">
        <v>7560</v>
      </c>
      <c r="J4703" s="19">
        <v>7</v>
      </c>
      <c r="K4703" s="19" t="s">
        <v>7738</v>
      </c>
      <c r="L4703" s="11"/>
      <c r="M4703" s="11"/>
      <c r="N4703" s="24"/>
      <c r="P4703" s="32"/>
      <c r="T4703" s="19"/>
      <c r="U4703" s="3"/>
      <c r="X4703" t="str">
        <f t="shared" si="292"/>
        <v/>
      </c>
      <c r="Z4703" t="str">
        <f t="shared" si="293"/>
        <v/>
      </c>
      <c r="AB4703" s="9"/>
      <c r="AC4703" t="s">
        <v>15346</v>
      </c>
      <c r="AD4703">
        <f t="shared" si="294"/>
        <v>0</v>
      </c>
      <c r="AF4703" s="3"/>
      <c r="AH4703" s="9"/>
    </row>
    <row r="4704" spans="1:34" ht="10.95" customHeight="1" outlineLevel="1" x14ac:dyDescent="0.25">
      <c r="A4704" t="s">
        <v>4869</v>
      </c>
      <c r="C4704" s="3" t="s">
        <v>12988</v>
      </c>
      <c r="D4704" s="3">
        <v>1107</v>
      </c>
      <c r="E4704" s="9">
        <v>2021</v>
      </c>
      <c r="F4704" s="22">
        <v>0.5</v>
      </c>
      <c r="G4704" s="7" t="s">
        <v>5401</v>
      </c>
      <c r="H4704" s="8" t="s">
        <v>15346</v>
      </c>
      <c r="I4704" s="8" t="s">
        <v>7560</v>
      </c>
      <c r="J4704" s="19">
        <v>7</v>
      </c>
      <c r="K4704" s="19" t="s">
        <v>7738</v>
      </c>
      <c r="L4704" s="11"/>
      <c r="M4704" s="11"/>
      <c r="N4704" s="24"/>
      <c r="P4704" s="32"/>
      <c r="T4704" s="19"/>
      <c r="U4704" s="3"/>
      <c r="X4704" t="str">
        <f t="shared" si="292"/>
        <v/>
      </c>
      <c r="Z4704" t="str">
        <f t="shared" si="293"/>
        <v/>
      </c>
      <c r="AB4704" s="9"/>
      <c r="AC4704" t="s">
        <v>15346</v>
      </c>
      <c r="AD4704">
        <f t="shared" si="294"/>
        <v>0</v>
      </c>
      <c r="AF4704" s="3"/>
      <c r="AH4704" s="9"/>
    </row>
    <row r="4705" spans="1:34" ht="10.95" customHeight="1" outlineLevel="1" x14ac:dyDescent="0.25">
      <c r="A4705" t="s">
        <v>4869</v>
      </c>
      <c r="C4705" s="3" t="s">
        <v>12988</v>
      </c>
      <c r="D4705" s="3">
        <v>1120</v>
      </c>
      <c r="E4705" s="9">
        <v>2022</v>
      </c>
      <c r="F4705" s="22">
        <v>1.1000000000000001</v>
      </c>
      <c r="G4705" s="7" t="s">
        <v>5401</v>
      </c>
      <c r="H4705" s="8" t="s">
        <v>21029</v>
      </c>
      <c r="I4705" s="8" t="s">
        <v>21028</v>
      </c>
      <c r="J4705" s="19">
        <v>5</v>
      </c>
      <c r="K4705" s="19" t="s">
        <v>7738</v>
      </c>
      <c r="L4705" s="11"/>
      <c r="M4705" s="11"/>
      <c r="N4705" s="24"/>
      <c r="P4705" s="32"/>
      <c r="T4705" s="19"/>
      <c r="U4705" s="3"/>
      <c r="X4705" t="str">
        <f t="shared" si="292"/>
        <v/>
      </c>
      <c r="Z4705" t="str">
        <f t="shared" si="293"/>
        <v/>
      </c>
      <c r="AB4705" s="9"/>
      <c r="AC4705" t="s">
        <v>21030</v>
      </c>
      <c r="AD4705">
        <f t="shared" si="294"/>
        <v>0</v>
      </c>
      <c r="AF4705" s="3"/>
      <c r="AH4705" s="9"/>
    </row>
    <row r="4706" spans="1:34" ht="10.95" customHeight="1" outlineLevel="1" x14ac:dyDescent="0.25">
      <c r="A4706" t="s">
        <v>4869</v>
      </c>
      <c r="C4706" s="3" t="s">
        <v>12988</v>
      </c>
      <c r="D4706" s="3">
        <v>1123</v>
      </c>
      <c r="E4706" s="9">
        <v>2022</v>
      </c>
      <c r="F4706" s="22">
        <v>0.5</v>
      </c>
      <c r="G4706" s="7" t="s">
        <v>5401</v>
      </c>
      <c r="H4706" s="8"/>
      <c r="I4706" s="8" t="s">
        <v>21031</v>
      </c>
      <c r="J4706" s="19">
        <v>7</v>
      </c>
      <c r="K4706" s="19" t="s">
        <v>7736</v>
      </c>
      <c r="L4706" s="11">
        <v>3</v>
      </c>
      <c r="M4706" s="11"/>
      <c r="N4706" s="24"/>
      <c r="P4706" s="32"/>
      <c r="T4706" s="19"/>
      <c r="U4706" s="3"/>
      <c r="X4706" t="str">
        <f t="shared" si="292"/>
        <v/>
      </c>
      <c r="Z4706" t="str">
        <f t="shared" si="293"/>
        <v/>
      </c>
      <c r="AB4706" s="9"/>
      <c r="AC4706" t="s">
        <v>21031</v>
      </c>
      <c r="AD4706">
        <f t="shared" si="294"/>
        <v>0</v>
      </c>
      <c r="AF4706" s="3"/>
      <c r="AH4706" s="9"/>
    </row>
    <row r="4707" spans="1:34" ht="10.95" customHeight="1" outlineLevel="1" x14ac:dyDescent="0.25">
      <c r="A4707" t="s">
        <v>4869</v>
      </c>
      <c r="C4707" s="3" t="s">
        <v>12988</v>
      </c>
      <c r="D4707" s="3">
        <v>1124</v>
      </c>
      <c r="E4707" s="9">
        <v>2022</v>
      </c>
      <c r="F4707" s="22">
        <v>0.5</v>
      </c>
      <c r="G4707" s="7" t="s">
        <v>5401</v>
      </c>
      <c r="H4707" s="8"/>
      <c r="I4707" s="8" t="s">
        <v>21031</v>
      </c>
      <c r="J4707" s="19">
        <v>7</v>
      </c>
      <c r="K4707" s="19" t="s">
        <v>7736</v>
      </c>
      <c r="L4707" s="11">
        <v>3</v>
      </c>
      <c r="M4707" s="11"/>
      <c r="N4707" s="24"/>
      <c r="P4707" s="32"/>
      <c r="T4707" s="19"/>
      <c r="U4707" s="3"/>
      <c r="X4707" t="str">
        <f t="shared" si="292"/>
        <v/>
      </c>
      <c r="Z4707" t="str">
        <f t="shared" si="293"/>
        <v/>
      </c>
      <c r="AB4707" s="9"/>
      <c r="AC4707" t="s">
        <v>21031</v>
      </c>
      <c r="AD4707">
        <f t="shared" si="294"/>
        <v>0</v>
      </c>
      <c r="AF4707" s="3"/>
      <c r="AH4707" s="9"/>
    </row>
    <row r="4708" spans="1:34" ht="10.95" customHeight="1" outlineLevel="1" x14ac:dyDescent="0.25">
      <c r="A4708" t="s">
        <v>4869</v>
      </c>
      <c r="C4708" s="3" t="s">
        <v>12988</v>
      </c>
      <c r="D4708" s="3">
        <v>1126</v>
      </c>
      <c r="E4708" s="9">
        <v>2022</v>
      </c>
      <c r="F4708" s="22">
        <v>3</v>
      </c>
      <c r="G4708" s="7" t="s">
        <v>5401</v>
      </c>
      <c r="H4708" s="8" t="s">
        <v>15297</v>
      </c>
      <c r="I4708" s="8" t="s">
        <v>21032</v>
      </c>
      <c r="J4708" s="19">
        <v>5</v>
      </c>
      <c r="K4708" s="19" t="s">
        <v>7736</v>
      </c>
      <c r="L4708" s="11">
        <v>12</v>
      </c>
      <c r="M4708" s="11"/>
      <c r="N4708" s="24"/>
      <c r="P4708" s="32"/>
      <c r="T4708" s="19"/>
      <c r="U4708" s="3"/>
      <c r="X4708" t="str">
        <f t="shared" si="292"/>
        <v/>
      </c>
      <c r="Z4708" t="str">
        <f t="shared" si="293"/>
        <v/>
      </c>
      <c r="AB4708" s="9"/>
      <c r="AC4708" t="s">
        <v>15327</v>
      </c>
      <c r="AD4708">
        <f t="shared" si="294"/>
        <v>0</v>
      </c>
      <c r="AF4708" s="3"/>
      <c r="AH4708" s="9"/>
    </row>
    <row r="4709" spans="1:34" ht="10.95" customHeight="1" outlineLevel="1" x14ac:dyDescent="0.25">
      <c r="A4709" t="s">
        <v>4869</v>
      </c>
      <c r="C4709" s="3" t="s">
        <v>12988</v>
      </c>
      <c r="D4709" s="3">
        <v>1128</v>
      </c>
      <c r="E4709" s="9">
        <v>2022</v>
      </c>
      <c r="F4709" s="22">
        <v>1.1000000000000001</v>
      </c>
      <c r="G4709" s="7" t="s">
        <v>5401</v>
      </c>
      <c r="H4709" s="8" t="s">
        <v>21029</v>
      </c>
      <c r="I4709" s="8" t="s">
        <v>21033</v>
      </c>
      <c r="J4709" s="19">
        <v>6</v>
      </c>
      <c r="K4709" s="19" t="s">
        <v>7738</v>
      </c>
      <c r="L4709" s="11"/>
      <c r="M4709" s="11"/>
      <c r="N4709" s="24"/>
      <c r="P4709" s="32"/>
      <c r="T4709" s="19"/>
      <c r="U4709" s="3"/>
      <c r="X4709" t="str">
        <f t="shared" si="292"/>
        <v/>
      </c>
      <c r="Z4709" t="str">
        <f t="shared" si="293"/>
        <v/>
      </c>
      <c r="AB4709" s="9"/>
      <c r="AC4709" t="s">
        <v>21039</v>
      </c>
      <c r="AD4709">
        <f t="shared" si="294"/>
        <v>0</v>
      </c>
      <c r="AF4709" s="3"/>
      <c r="AH4709" s="9"/>
    </row>
    <row r="4710" spans="1:34" ht="10.95" customHeight="1" outlineLevel="1" x14ac:dyDescent="0.25">
      <c r="A4710" t="s">
        <v>4869</v>
      </c>
      <c r="C4710" s="3" t="s">
        <v>12988</v>
      </c>
      <c r="D4710" s="3" t="s">
        <v>21037</v>
      </c>
      <c r="E4710" s="9">
        <v>2022</v>
      </c>
      <c r="F4710" s="10" t="s">
        <v>22200</v>
      </c>
      <c r="G4710" s="7" t="s">
        <v>5401</v>
      </c>
      <c r="H4710" s="8" t="s">
        <v>21029</v>
      </c>
      <c r="I4710" s="8" t="s">
        <v>21033</v>
      </c>
      <c r="J4710" s="19">
        <v>5</v>
      </c>
      <c r="K4710" s="19" t="s">
        <v>7738</v>
      </c>
      <c r="L4710" s="11"/>
      <c r="M4710" s="11"/>
      <c r="N4710" s="24"/>
      <c r="P4710" s="32"/>
      <c r="T4710" s="19"/>
      <c r="U4710" s="3"/>
      <c r="X4710" t="str">
        <f t="shared" si="292"/>
        <v/>
      </c>
      <c r="Z4710">
        <f t="shared" si="293"/>
        <v>1</v>
      </c>
      <c r="AB4710" s="9"/>
      <c r="AC4710" t="s">
        <v>21034</v>
      </c>
      <c r="AD4710">
        <f t="shared" si="294"/>
        <v>0</v>
      </c>
      <c r="AF4710" s="3"/>
      <c r="AH4710" s="9"/>
    </row>
    <row r="4711" spans="1:34" ht="10.95" customHeight="1" outlineLevel="1" x14ac:dyDescent="0.25">
      <c r="A4711" t="s">
        <v>4869</v>
      </c>
      <c r="C4711" s="3" t="s">
        <v>12988</v>
      </c>
      <c r="D4711" s="3">
        <v>1131</v>
      </c>
      <c r="E4711" s="9">
        <v>2022</v>
      </c>
      <c r="F4711" s="22">
        <v>1.1000000000000001</v>
      </c>
      <c r="G4711" s="7" t="s">
        <v>5401</v>
      </c>
      <c r="H4711" s="8" t="s">
        <v>890</v>
      </c>
      <c r="I4711" s="8" t="s">
        <v>21035</v>
      </c>
      <c r="J4711" s="19">
        <v>6</v>
      </c>
      <c r="K4711" s="19" t="s">
        <v>7738</v>
      </c>
      <c r="L4711" s="11"/>
      <c r="M4711" s="11"/>
      <c r="N4711" s="24"/>
      <c r="P4711" s="32"/>
      <c r="T4711" s="19"/>
      <c r="U4711" s="3"/>
      <c r="X4711" t="str">
        <f t="shared" si="292"/>
        <v/>
      </c>
      <c r="Z4711" t="str">
        <f t="shared" si="293"/>
        <v/>
      </c>
      <c r="AB4711" s="9"/>
      <c r="AC4711" t="s">
        <v>15210</v>
      </c>
      <c r="AD4711">
        <f t="shared" si="294"/>
        <v>0</v>
      </c>
      <c r="AF4711" s="3"/>
      <c r="AH4711" s="9"/>
    </row>
    <row r="4712" spans="1:34" ht="10.95" customHeight="1" outlineLevel="1" x14ac:dyDescent="0.25">
      <c r="A4712" t="s">
        <v>4869</v>
      </c>
      <c r="C4712" s="3" t="s">
        <v>12988</v>
      </c>
      <c r="D4712" s="3" t="s">
        <v>21038</v>
      </c>
      <c r="E4712" s="9">
        <v>2022</v>
      </c>
      <c r="F4712" s="22">
        <v>1.1000000000000001</v>
      </c>
      <c r="G4712" s="7" t="s">
        <v>5401</v>
      </c>
      <c r="H4712" s="8" t="s">
        <v>890</v>
      </c>
      <c r="I4712" s="8" t="s">
        <v>21035</v>
      </c>
      <c r="J4712" s="19">
        <v>5</v>
      </c>
      <c r="K4712" s="19" t="s">
        <v>7738</v>
      </c>
      <c r="L4712" s="11"/>
      <c r="M4712" s="11"/>
      <c r="N4712" s="24"/>
      <c r="P4712" s="32"/>
      <c r="T4712" s="19"/>
      <c r="U4712" s="3"/>
      <c r="X4712" t="str">
        <f t="shared" si="292"/>
        <v/>
      </c>
      <c r="Z4712" t="str">
        <f t="shared" si="293"/>
        <v/>
      </c>
      <c r="AB4712" s="9"/>
      <c r="AC4712" t="s">
        <v>21036</v>
      </c>
      <c r="AD4712">
        <f t="shared" si="294"/>
        <v>0</v>
      </c>
      <c r="AF4712" s="3"/>
      <c r="AH4712" s="9"/>
    </row>
    <row r="4713" spans="1:34" ht="10.95" customHeight="1" outlineLevel="1" x14ac:dyDescent="0.25">
      <c r="A4713" t="s">
        <v>4869</v>
      </c>
      <c r="C4713" s="3" t="s">
        <v>12988</v>
      </c>
      <c r="D4713" s="3">
        <v>1135</v>
      </c>
      <c r="E4713" s="9">
        <v>2022</v>
      </c>
      <c r="F4713" s="22">
        <v>1.2</v>
      </c>
      <c r="G4713" s="7" t="s">
        <v>5401</v>
      </c>
      <c r="H4713" s="8" t="s">
        <v>21041</v>
      </c>
      <c r="I4713" s="8" t="s">
        <v>21040</v>
      </c>
      <c r="J4713" s="19">
        <v>6</v>
      </c>
      <c r="K4713" s="19" t="s">
        <v>7738</v>
      </c>
      <c r="L4713" s="11"/>
      <c r="M4713" s="11"/>
      <c r="N4713" s="24"/>
      <c r="P4713" s="32"/>
      <c r="T4713" s="19"/>
      <c r="U4713" s="3"/>
      <c r="X4713" t="str">
        <f t="shared" si="292"/>
        <v/>
      </c>
      <c r="Z4713" t="str">
        <f t="shared" si="293"/>
        <v/>
      </c>
      <c r="AB4713" s="9"/>
      <c r="AC4713" t="s">
        <v>21041</v>
      </c>
      <c r="AD4713">
        <f t="shared" si="294"/>
        <v>0</v>
      </c>
      <c r="AF4713" s="3"/>
      <c r="AH4713" s="9"/>
    </row>
    <row r="4714" spans="1:34" ht="10.95" customHeight="1" outlineLevel="1" x14ac:dyDescent="0.25">
      <c r="A4714" t="s">
        <v>4869</v>
      </c>
      <c r="C4714" s="3" t="s">
        <v>12988</v>
      </c>
      <c r="D4714" s="3">
        <v>1136</v>
      </c>
      <c r="E4714" s="9">
        <v>2022</v>
      </c>
      <c r="F4714" s="22">
        <v>1.5</v>
      </c>
      <c r="G4714" s="7" t="s">
        <v>5401</v>
      </c>
      <c r="H4714" s="8" t="s">
        <v>15297</v>
      </c>
      <c r="I4714" s="8" t="s">
        <v>21042</v>
      </c>
      <c r="J4714" s="19">
        <v>5</v>
      </c>
      <c r="K4714" s="19" t="s">
        <v>7738</v>
      </c>
      <c r="L4714" s="11"/>
      <c r="M4714" s="11"/>
      <c r="N4714" s="24"/>
      <c r="P4714" s="32"/>
      <c r="T4714" s="19"/>
      <c r="U4714" s="3"/>
      <c r="X4714" t="str">
        <f t="shared" si="292"/>
        <v/>
      </c>
      <c r="Z4714" t="str">
        <f t="shared" si="293"/>
        <v/>
      </c>
      <c r="AB4714" s="9"/>
      <c r="AC4714" t="s">
        <v>15297</v>
      </c>
      <c r="AD4714">
        <f t="shared" si="294"/>
        <v>0</v>
      </c>
      <c r="AF4714" s="3"/>
      <c r="AH4714" s="9"/>
    </row>
    <row r="4715" spans="1:34" ht="10.95" customHeight="1" outlineLevel="1" x14ac:dyDescent="0.25">
      <c r="A4715" t="s">
        <v>4869</v>
      </c>
      <c r="C4715" s="3" t="s">
        <v>12988</v>
      </c>
      <c r="D4715" s="3" t="s">
        <v>21043</v>
      </c>
      <c r="E4715" s="9">
        <v>2022</v>
      </c>
      <c r="F4715" s="10" t="s">
        <v>22201</v>
      </c>
      <c r="G4715" s="7" t="s">
        <v>5401</v>
      </c>
      <c r="H4715" s="8" t="s">
        <v>15297</v>
      </c>
      <c r="I4715" s="8" t="s">
        <v>21042</v>
      </c>
      <c r="J4715" s="19">
        <v>6</v>
      </c>
      <c r="K4715" s="19" t="s">
        <v>7738</v>
      </c>
      <c r="L4715" s="11"/>
      <c r="M4715" s="11"/>
      <c r="N4715" s="24"/>
      <c r="P4715" s="32"/>
      <c r="T4715" s="19"/>
      <c r="U4715" s="3"/>
      <c r="X4715" t="str">
        <f t="shared" si="292"/>
        <v/>
      </c>
      <c r="Z4715">
        <f t="shared" si="293"/>
        <v>1</v>
      </c>
      <c r="AB4715" s="9"/>
      <c r="AC4715" t="s">
        <v>15297</v>
      </c>
      <c r="AD4715">
        <f t="shared" ref="AD4715:AD4720" si="295">COUNTIF(H4715,"*Fuji*")</f>
        <v>0</v>
      </c>
      <c r="AF4715" s="3"/>
      <c r="AH4715" s="9"/>
    </row>
    <row r="4716" spans="1:34" ht="10.95" customHeight="1" outlineLevel="1" x14ac:dyDescent="0.25">
      <c r="A4716" t="s">
        <v>4869</v>
      </c>
      <c r="C4716" s="3" t="s">
        <v>12988</v>
      </c>
      <c r="D4716" s="3">
        <v>1144</v>
      </c>
      <c r="E4716" s="9">
        <v>2022</v>
      </c>
      <c r="F4716" s="22">
        <v>1.1000000000000001</v>
      </c>
      <c r="G4716" s="7" t="s">
        <v>5401</v>
      </c>
      <c r="H4716" s="8" t="s">
        <v>21045</v>
      </c>
      <c r="I4716" s="8" t="s">
        <v>21044</v>
      </c>
      <c r="J4716" s="19">
        <v>5</v>
      </c>
      <c r="K4716" s="19" t="s">
        <v>20093</v>
      </c>
      <c r="L4716" s="11"/>
      <c r="M4716" s="11"/>
      <c r="N4716" s="24"/>
      <c r="P4716" s="32"/>
      <c r="T4716" s="19"/>
      <c r="U4716" s="3"/>
      <c r="X4716" t="str">
        <f t="shared" si="292"/>
        <v/>
      </c>
      <c r="Z4716" t="str">
        <f t="shared" si="293"/>
        <v/>
      </c>
      <c r="AB4716" s="9"/>
      <c r="AC4716" t="s">
        <v>21045</v>
      </c>
      <c r="AD4716">
        <f t="shared" si="295"/>
        <v>0</v>
      </c>
      <c r="AF4716" s="3"/>
      <c r="AH4716" s="9"/>
    </row>
    <row r="4717" spans="1:34" ht="10.95" customHeight="1" outlineLevel="1" x14ac:dyDescent="0.25">
      <c r="A4717" t="s">
        <v>4869</v>
      </c>
      <c r="C4717" s="3" t="s">
        <v>12988</v>
      </c>
      <c r="D4717" s="3" t="s">
        <v>21046</v>
      </c>
      <c r="E4717" s="9">
        <v>2022</v>
      </c>
      <c r="F4717" s="22">
        <v>1.2</v>
      </c>
      <c r="G4717" s="7" t="s">
        <v>5401</v>
      </c>
      <c r="H4717" s="8" t="s">
        <v>21045</v>
      </c>
      <c r="I4717" s="8" t="s">
        <v>21044</v>
      </c>
      <c r="J4717" s="19">
        <v>6</v>
      </c>
      <c r="K4717" s="19" t="s">
        <v>7736</v>
      </c>
      <c r="L4717" s="11">
        <v>9.3000000000000007</v>
      </c>
      <c r="M4717" s="11"/>
      <c r="N4717" s="24"/>
      <c r="P4717" s="32"/>
      <c r="T4717" s="19"/>
      <c r="U4717" s="3"/>
      <c r="X4717" t="str">
        <f t="shared" si="292"/>
        <v/>
      </c>
      <c r="Z4717" t="str">
        <f t="shared" si="293"/>
        <v/>
      </c>
      <c r="AB4717" s="9"/>
      <c r="AC4717" t="s">
        <v>21045</v>
      </c>
      <c r="AD4717">
        <f t="shared" si="295"/>
        <v>0</v>
      </c>
      <c r="AF4717" s="3"/>
      <c r="AH4717" s="9"/>
    </row>
    <row r="4718" spans="1:34" ht="10.95" customHeight="1" outlineLevel="1" x14ac:dyDescent="0.25">
      <c r="A4718" t="s">
        <v>4869</v>
      </c>
      <c r="C4718" s="3" t="s">
        <v>12988</v>
      </c>
      <c r="D4718" s="3">
        <v>1147</v>
      </c>
      <c r="E4718" s="9">
        <v>2023</v>
      </c>
      <c r="F4718" s="22">
        <v>0.5</v>
      </c>
      <c r="G4718" s="7" t="s">
        <v>5401</v>
      </c>
      <c r="H4718" s="8"/>
      <c r="I4718" s="8" t="s">
        <v>21047</v>
      </c>
      <c r="J4718" s="19">
        <v>7</v>
      </c>
      <c r="K4718" s="19" t="s">
        <v>7736</v>
      </c>
      <c r="L4718" s="11">
        <v>3</v>
      </c>
      <c r="M4718" s="11"/>
      <c r="N4718" s="24"/>
      <c r="P4718" s="32"/>
      <c r="T4718" s="19"/>
      <c r="U4718" s="3"/>
      <c r="X4718" t="str">
        <f t="shared" si="292"/>
        <v/>
      </c>
      <c r="Z4718" t="str">
        <f t="shared" si="293"/>
        <v/>
      </c>
      <c r="AB4718" s="9"/>
      <c r="AC4718" t="s">
        <v>21047</v>
      </c>
      <c r="AD4718">
        <f t="shared" si="295"/>
        <v>0</v>
      </c>
      <c r="AF4718" s="3"/>
      <c r="AH4718" s="9"/>
    </row>
    <row r="4719" spans="1:34" ht="10.95" customHeight="1" outlineLevel="1" x14ac:dyDescent="0.25">
      <c r="A4719" t="s">
        <v>4869</v>
      </c>
      <c r="C4719" s="3" t="s">
        <v>12988</v>
      </c>
      <c r="D4719" s="3">
        <v>1148</v>
      </c>
      <c r="E4719" s="9">
        <v>2023</v>
      </c>
      <c r="F4719" s="22">
        <v>0.5</v>
      </c>
      <c r="G4719" s="7" t="s">
        <v>5401</v>
      </c>
      <c r="H4719" s="8"/>
      <c r="I4719" s="8" t="s">
        <v>21047</v>
      </c>
      <c r="J4719" s="19">
        <v>7</v>
      </c>
      <c r="K4719" s="19" t="s">
        <v>7736</v>
      </c>
      <c r="L4719" s="11">
        <v>3</v>
      </c>
      <c r="M4719" s="11"/>
      <c r="N4719" s="24"/>
      <c r="P4719" s="32"/>
      <c r="T4719" s="19"/>
      <c r="U4719" s="3"/>
      <c r="X4719" t="str">
        <f t="shared" si="292"/>
        <v/>
      </c>
      <c r="Z4719" t="str">
        <f t="shared" si="293"/>
        <v/>
      </c>
      <c r="AB4719" s="9"/>
      <c r="AC4719" t="s">
        <v>21047</v>
      </c>
      <c r="AD4719">
        <f t="shared" si="295"/>
        <v>0</v>
      </c>
      <c r="AF4719" s="3"/>
      <c r="AH4719" s="9"/>
    </row>
    <row r="4720" spans="1:34" ht="10.95" customHeight="1" outlineLevel="1" x14ac:dyDescent="0.25">
      <c r="A4720" t="s">
        <v>4869</v>
      </c>
      <c r="C4720" s="3" t="s">
        <v>12988</v>
      </c>
      <c r="D4720" s="3">
        <v>1150</v>
      </c>
      <c r="E4720" s="9">
        <v>2023</v>
      </c>
      <c r="F4720" s="22">
        <v>1.1599999999999999</v>
      </c>
      <c r="G4720" s="7" t="s">
        <v>5401</v>
      </c>
      <c r="H4720" s="8" t="s">
        <v>21029</v>
      </c>
      <c r="I4720" s="8" t="s">
        <v>21048</v>
      </c>
      <c r="J4720" s="19">
        <v>5</v>
      </c>
      <c r="K4720" s="19" t="s">
        <v>7736</v>
      </c>
      <c r="L4720" s="11">
        <v>6.5</v>
      </c>
      <c r="M4720" s="11"/>
      <c r="N4720" s="24"/>
      <c r="P4720" s="32"/>
      <c r="T4720" s="19"/>
      <c r="U4720" s="3"/>
      <c r="X4720" t="str">
        <f t="shared" si="292"/>
        <v/>
      </c>
      <c r="Z4720" t="str">
        <f t="shared" si="293"/>
        <v/>
      </c>
      <c r="AB4720" s="9"/>
      <c r="AC4720" t="s">
        <v>21049</v>
      </c>
      <c r="AD4720">
        <f t="shared" si="295"/>
        <v>0</v>
      </c>
      <c r="AF4720" s="3"/>
      <c r="AH4720" s="9"/>
    </row>
    <row r="4721" spans="1:48" ht="10.95" customHeight="1" x14ac:dyDescent="0.25">
      <c r="A4721" t="s">
        <v>8661</v>
      </c>
      <c r="B4721" t="s">
        <v>13096</v>
      </c>
      <c r="C4721" s="3" t="s">
        <v>12965</v>
      </c>
      <c r="E4721" s="9"/>
      <c r="F4721" s="7"/>
      <c r="G4721" s="7"/>
      <c r="H4721" s="8"/>
      <c r="I4721" s="8"/>
      <c r="J4721" s="19"/>
      <c r="K4721" s="19"/>
      <c r="L4721" s="11"/>
      <c r="M4721" s="11">
        <f>SUM(L4722:L4735)</f>
        <v>23.400000000000002</v>
      </c>
      <c r="N4721" s="24">
        <v>1543</v>
      </c>
      <c r="O4721">
        <f>COUNTIF(K4722:K4735,"*")</f>
        <v>14</v>
      </c>
      <c r="P4721" s="32">
        <f>O4721/N4721</f>
        <v>9.0732339598185354E-3</v>
      </c>
      <c r="Q4721">
        <f>COUNTIF(K4722:K4735,"Y")+COUNTIF(K4722:K4735,"S")</f>
        <v>6</v>
      </c>
      <c r="T4721" s="20" t="s">
        <v>7738</v>
      </c>
      <c r="U4721" s="3"/>
      <c r="V4721" t="s">
        <v>18591</v>
      </c>
      <c r="X4721" t="str">
        <f t="shared" si="292"/>
        <v/>
      </c>
      <c r="Z4721" t="str">
        <f t="shared" si="293"/>
        <v/>
      </c>
      <c r="AB4721" s="9"/>
      <c r="AE4721">
        <f>COUNTIF(AD4722:AD4735,"1")</f>
        <v>11</v>
      </c>
      <c r="AF4721" s="3"/>
      <c r="AH4721" s="9"/>
      <c r="AI4721">
        <f>COUNTIF($J4722:$J4735,"1")-COUNTIFS($J4722:$J4735,"1",$K4722:$K4735,"V")</f>
        <v>11</v>
      </c>
      <c r="AJ4721">
        <f>COUNTIFS($J4722:$J4735,"1",$K4722:$K4735,"Y")+COUNTIFS($J4722:$J4735,"1",$K4722:$K4735,"s")</f>
        <v>6</v>
      </c>
      <c r="AK4721">
        <f>COUNTIF($J4722:$J4735,"2")-COUNTIFS($J4722:$J4735,"2",$K4722:$K4735,"V")</f>
        <v>0</v>
      </c>
      <c r="AL4721">
        <f>COUNTIFS($J4722:$J4735,"2",$K4722:$K4735,"Y")+COUNTIFS($J4722:$J4735,"2",$K4722:$K4735,"s")</f>
        <v>0</v>
      </c>
      <c r="AM4721">
        <f>COUNTIF($J4722:$J4735,"3")-COUNTIFS($J4722:$J4735,"3",$K4722:$K4735,"V")</f>
        <v>3</v>
      </c>
      <c r="AN4721">
        <f>COUNTIFS($J4722:$J4735,"3",$K4722:$K4735,"Y")+COUNTIFS($J4722:$J4735,"3",$K4722:$K4735,"s")</f>
        <v>0</v>
      </c>
      <c r="AO4721">
        <f>COUNTIF($J4722:$J4735,"4")-COUNTIFS($J4722:$J4735,"4",$K4722:$K4735,"V")</f>
        <v>0</v>
      </c>
      <c r="AP4721">
        <f>COUNTIFS($J4722:$J4735,"4",$K4722:$K4735,"Y")+COUNTIFS($J4722:$J4735,"4",$K4722:$K4735,"s")</f>
        <v>0</v>
      </c>
      <c r="AQ4721">
        <f>COUNTIF($J4722:$J4735,"5")-COUNTIFS($J4722:$J4735,"5",$K4722:$K4735,"V")</f>
        <v>0</v>
      </c>
      <c r="AR4721">
        <f>COUNTIFS($J4722:$J4735,"5",$K4722:$K4735,"Y")+COUNTIFS($J4722:$J4735,"5",$K4722:$K4735,"s")</f>
        <v>0</v>
      </c>
      <c r="AS4721">
        <f>COUNTIF($J4722:$J4735,"6")-COUNTIFS($J4722:$J4735,"6",$K4722:$K4735,"V")</f>
        <v>0</v>
      </c>
      <c r="AT4721">
        <f>COUNTIFS($J4722:$J4735,"6",$K4722:$K4735,"Y")+COUNTIFS($J4722:$J4735,"6",$K4722:$K4735,"s")</f>
        <v>0</v>
      </c>
      <c r="AU4721">
        <f>COUNTIF($J4722:$J4735,"7")-COUNTIFS($J4722:$J4735,"7",$K4722:$K4735,"V")</f>
        <v>0</v>
      </c>
      <c r="AV4721">
        <f>COUNTIFS($J4722:$J4735,"7",$K4722:$K4735,"Y")+COUNTIFS($J4722:$J4735,"7",$K4722:$K4735,"s")</f>
        <v>0</v>
      </c>
    </row>
    <row r="4722" spans="1:48" ht="10.95" customHeight="1" outlineLevel="1" x14ac:dyDescent="0.25">
      <c r="A4722" t="s">
        <v>2069</v>
      </c>
      <c r="C4722" s="3" t="s">
        <v>12965</v>
      </c>
      <c r="D4722" s="3">
        <v>354</v>
      </c>
      <c r="E4722" s="9">
        <v>1969</v>
      </c>
      <c r="F4722" s="7" t="s">
        <v>4689</v>
      </c>
      <c r="G4722" s="7" t="s">
        <v>5401</v>
      </c>
      <c r="H4722" s="8" t="s">
        <v>8650</v>
      </c>
      <c r="I4722" s="8" t="s">
        <v>7254</v>
      </c>
      <c r="J4722" s="19">
        <v>3</v>
      </c>
      <c r="K4722" s="19" t="s">
        <v>7738</v>
      </c>
      <c r="L4722" s="11"/>
      <c r="M4722" s="11"/>
      <c r="N4722" s="24"/>
      <c r="P4722" s="32"/>
      <c r="T4722" s="19"/>
      <c r="U4722" s="3"/>
      <c r="X4722" t="str">
        <f t="shared" si="292"/>
        <v/>
      </c>
      <c r="Z4722" t="str">
        <f t="shared" si="293"/>
        <v/>
      </c>
      <c r="AB4722" s="9"/>
      <c r="AC4722" t="s">
        <v>8650</v>
      </c>
      <c r="AD4722">
        <f t="shared" ref="AD4722:AD4735" si="296">COUNTIF(H4722,"*Fuji*")</f>
        <v>0</v>
      </c>
      <c r="AF4722" s="3"/>
      <c r="AH4722" s="9"/>
    </row>
    <row r="4723" spans="1:48" ht="10.95" customHeight="1" outlineLevel="1" x14ac:dyDescent="0.25">
      <c r="A4723" t="s">
        <v>2069</v>
      </c>
      <c r="C4723" s="3" t="s">
        <v>12965</v>
      </c>
      <c r="D4723" s="3">
        <v>451</v>
      </c>
      <c r="E4723" s="9">
        <v>1970</v>
      </c>
      <c r="F4723" s="7" t="s">
        <v>4691</v>
      </c>
      <c r="G4723" s="7" t="s">
        <v>8652</v>
      </c>
      <c r="H4723" s="8" t="s">
        <v>5402</v>
      </c>
      <c r="I4723" s="8" t="s">
        <v>8651</v>
      </c>
      <c r="J4723" s="19">
        <v>1</v>
      </c>
      <c r="K4723" s="19" t="s">
        <v>7738</v>
      </c>
      <c r="L4723" s="11"/>
      <c r="M4723" s="11"/>
      <c r="N4723" s="24"/>
      <c r="P4723" s="32"/>
      <c r="T4723" s="19"/>
      <c r="U4723" s="3"/>
      <c r="X4723" t="str">
        <f t="shared" si="292"/>
        <v/>
      </c>
      <c r="Z4723" t="str">
        <f t="shared" si="293"/>
        <v/>
      </c>
      <c r="AB4723" s="9"/>
      <c r="AC4723" t="s">
        <v>5402</v>
      </c>
      <c r="AD4723">
        <f t="shared" si="296"/>
        <v>1</v>
      </c>
      <c r="AF4723" s="3"/>
      <c r="AH4723" s="9"/>
    </row>
    <row r="4724" spans="1:48" ht="10.95" customHeight="1" outlineLevel="1" x14ac:dyDescent="0.25">
      <c r="A4724" t="s">
        <v>2069</v>
      </c>
      <c r="C4724" s="3" t="s">
        <v>12965</v>
      </c>
      <c r="D4724" s="3">
        <v>547</v>
      </c>
      <c r="E4724" s="9">
        <v>1970</v>
      </c>
      <c r="F4724" s="7" t="s">
        <v>4689</v>
      </c>
      <c r="G4724" s="7" t="s">
        <v>5401</v>
      </c>
      <c r="H4724" s="8" t="s">
        <v>5402</v>
      </c>
      <c r="I4724" s="8" t="s">
        <v>8653</v>
      </c>
      <c r="J4724" s="19">
        <v>1</v>
      </c>
      <c r="K4724" s="19" t="s">
        <v>7738</v>
      </c>
      <c r="L4724" s="11"/>
      <c r="M4724" s="11"/>
      <c r="N4724" s="24"/>
      <c r="P4724" s="32"/>
      <c r="T4724" s="19"/>
      <c r="U4724" s="3"/>
      <c r="X4724" t="str">
        <f t="shared" si="292"/>
        <v/>
      </c>
      <c r="Z4724" t="str">
        <f t="shared" si="293"/>
        <v/>
      </c>
      <c r="AB4724" s="9"/>
      <c r="AC4724" t="s">
        <v>5402</v>
      </c>
      <c r="AD4724">
        <f t="shared" si="296"/>
        <v>1</v>
      </c>
      <c r="AF4724" s="3"/>
      <c r="AH4724" s="9"/>
    </row>
    <row r="4725" spans="1:48" ht="10.95" customHeight="1" outlineLevel="1" x14ac:dyDescent="0.25">
      <c r="A4725" t="s">
        <v>2069</v>
      </c>
      <c r="C4725" s="3" t="s">
        <v>12965</v>
      </c>
      <c r="D4725" s="3">
        <v>662</v>
      </c>
      <c r="E4725" s="9">
        <v>1971</v>
      </c>
      <c r="F4725" s="7" t="s">
        <v>5324</v>
      </c>
      <c r="G4725" s="7" t="s">
        <v>5401</v>
      </c>
      <c r="H4725" s="8" t="s">
        <v>4364</v>
      </c>
      <c r="I4725" s="8" t="s">
        <v>8654</v>
      </c>
      <c r="J4725" s="19">
        <v>1</v>
      </c>
      <c r="K4725" s="19" t="s">
        <v>7736</v>
      </c>
      <c r="L4725" s="11">
        <v>5</v>
      </c>
      <c r="M4725" s="11"/>
      <c r="N4725" s="24"/>
      <c r="P4725" s="32"/>
      <c r="T4725" s="19"/>
      <c r="U4725" s="3"/>
      <c r="X4725" t="str">
        <f t="shared" si="292"/>
        <v/>
      </c>
      <c r="Z4725" t="str">
        <f t="shared" si="293"/>
        <v/>
      </c>
      <c r="AB4725" s="9"/>
      <c r="AC4725" t="s">
        <v>4364</v>
      </c>
      <c r="AD4725">
        <f t="shared" si="296"/>
        <v>1</v>
      </c>
      <c r="AF4725" s="3"/>
      <c r="AH4725" s="9"/>
    </row>
    <row r="4726" spans="1:48" ht="10.95" customHeight="1" outlineLevel="1" x14ac:dyDescent="0.25">
      <c r="A4726" t="s">
        <v>2069</v>
      </c>
      <c r="C4726" s="3" t="s">
        <v>12965</v>
      </c>
      <c r="D4726" s="3">
        <v>729</v>
      </c>
      <c r="E4726" s="9">
        <v>1971</v>
      </c>
      <c r="F4726" s="7" t="s">
        <v>8124</v>
      </c>
      <c r="G4726" s="7" t="s">
        <v>8655</v>
      </c>
      <c r="H4726" s="8" t="s">
        <v>5402</v>
      </c>
      <c r="I4726" s="8" t="s">
        <v>7425</v>
      </c>
      <c r="J4726" s="19">
        <v>1</v>
      </c>
      <c r="K4726" s="19" t="s">
        <v>7738</v>
      </c>
      <c r="L4726" s="11"/>
      <c r="M4726" s="11"/>
      <c r="N4726" s="24"/>
      <c r="P4726" s="32"/>
      <c r="T4726" s="19"/>
      <c r="U4726" s="3"/>
      <c r="X4726" t="str">
        <f t="shared" si="292"/>
        <v/>
      </c>
      <c r="Z4726" t="str">
        <f t="shared" si="293"/>
        <v/>
      </c>
      <c r="AB4726" s="9"/>
      <c r="AC4726" t="s">
        <v>5402</v>
      </c>
      <c r="AD4726">
        <f t="shared" si="296"/>
        <v>1</v>
      </c>
      <c r="AF4726" s="3"/>
      <c r="AH4726" s="9"/>
    </row>
    <row r="4727" spans="1:48" ht="10.95" customHeight="1" outlineLevel="1" x14ac:dyDescent="0.25">
      <c r="A4727" t="s">
        <v>2069</v>
      </c>
      <c r="C4727" s="3" t="s">
        <v>12965</v>
      </c>
      <c r="D4727" s="3">
        <v>730</v>
      </c>
      <c r="E4727" s="9">
        <v>1971</v>
      </c>
      <c r="F4727" s="7" t="s">
        <v>8124</v>
      </c>
      <c r="G4727" s="7" t="s">
        <v>8656</v>
      </c>
      <c r="H4727" s="8" t="s">
        <v>5402</v>
      </c>
      <c r="I4727" s="8" t="s">
        <v>7425</v>
      </c>
      <c r="J4727" s="19">
        <v>1</v>
      </c>
      <c r="K4727" s="19" t="s">
        <v>7738</v>
      </c>
      <c r="L4727" s="11"/>
      <c r="M4727" s="11"/>
      <c r="N4727" s="24"/>
      <c r="P4727" s="32"/>
      <c r="T4727" s="19"/>
      <c r="U4727" s="3"/>
      <c r="X4727" t="str">
        <f t="shared" si="292"/>
        <v/>
      </c>
      <c r="Z4727" t="str">
        <f t="shared" si="293"/>
        <v/>
      </c>
      <c r="AB4727" s="9"/>
      <c r="AC4727" t="s">
        <v>5402</v>
      </c>
      <c r="AD4727">
        <f t="shared" si="296"/>
        <v>1</v>
      </c>
      <c r="AF4727" s="3"/>
      <c r="AH4727" s="9"/>
    </row>
    <row r="4728" spans="1:48" ht="10.95" customHeight="1" outlineLevel="1" collapsed="1" x14ac:dyDescent="0.25">
      <c r="A4728" t="s">
        <v>2069</v>
      </c>
      <c r="C4728" s="3" t="s">
        <v>12965</v>
      </c>
      <c r="D4728" s="3">
        <v>767</v>
      </c>
      <c r="E4728" s="9">
        <v>1971</v>
      </c>
      <c r="F4728" s="7" t="s">
        <v>5324</v>
      </c>
      <c r="G4728" s="7" t="s">
        <v>5401</v>
      </c>
      <c r="H4728" s="8" t="s">
        <v>5402</v>
      </c>
      <c r="I4728" s="8" t="s">
        <v>8657</v>
      </c>
      <c r="J4728" s="19">
        <v>1</v>
      </c>
      <c r="K4728" s="19" t="s">
        <v>7736</v>
      </c>
      <c r="L4728" s="11">
        <v>3.3</v>
      </c>
      <c r="M4728" s="11"/>
      <c r="N4728" s="24"/>
      <c r="P4728" s="32"/>
      <c r="S4728">
        <v>1</v>
      </c>
      <c r="T4728" s="19"/>
      <c r="U4728" s="3" t="s">
        <v>4065</v>
      </c>
      <c r="X4728" t="str">
        <f t="shared" si="292"/>
        <v/>
      </c>
      <c r="Z4728" t="str">
        <f t="shared" si="293"/>
        <v/>
      </c>
      <c r="AB4728" s="9"/>
      <c r="AC4728" t="s">
        <v>5402</v>
      </c>
      <c r="AD4728">
        <f t="shared" si="296"/>
        <v>1</v>
      </c>
      <c r="AF4728" s="3"/>
      <c r="AG4728" t="s">
        <v>4924</v>
      </c>
      <c r="AH4728" s="9"/>
    </row>
    <row r="4729" spans="1:48" ht="10.95" customHeight="1" outlineLevel="1" x14ac:dyDescent="0.25">
      <c r="A4729" t="s">
        <v>2069</v>
      </c>
      <c r="C4729" s="3" t="s">
        <v>12965</v>
      </c>
      <c r="D4729" s="3">
        <v>885</v>
      </c>
      <c r="E4729" s="9">
        <v>1972</v>
      </c>
      <c r="F4729" s="7" t="s">
        <v>1531</v>
      </c>
      <c r="G4729" s="7" t="s">
        <v>5401</v>
      </c>
      <c r="H4729" s="8" t="s">
        <v>2902</v>
      </c>
      <c r="I4729" s="8" t="s">
        <v>7425</v>
      </c>
      <c r="J4729" s="19">
        <v>1</v>
      </c>
      <c r="K4729" s="19" t="s">
        <v>20093</v>
      </c>
      <c r="L4729" s="11"/>
      <c r="M4729" s="11"/>
      <c r="N4729" s="24"/>
      <c r="P4729" s="32"/>
      <c r="T4729" s="19"/>
      <c r="U4729" s="3" t="s">
        <v>4065</v>
      </c>
      <c r="X4729" t="str">
        <f t="shared" si="292"/>
        <v/>
      </c>
      <c r="Z4729" t="str">
        <f t="shared" si="293"/>
        <v/>
      </c>
      <c r="AB4729" s="9"/>
      <c r="AC4729" t="s">
        <v>2902</v>
      </c>
      <c r="AD4729">
        <f t="shared" si="296"/>
        <v>1</v>
      </c>
      <c r="AF4729" s="3"/>
      <c r="AG4729" t="s">
        <v>4924</v>
      </c>
      <c r="AH4729" s="9"/>
    </row>
    <row r="4730" spans="1:48" ht="10.95" customHeight="1" outlineLevel="1" x14ac:dyDescent="0.25">
      <c r="A4730" t="s">
        <v>2069</v>
      </c>
      <c r="C4730" s="3" t="s">
        <v>12965</v>
      </c>
      <c r="D4730" s="3" t="s">
        <v>8120</v>
      </c>
      <c r="E4730" s="9">
        <v>1972</v>
      </c>
      <c r="F4730" s="7" t="s">
        <v>11761</v>
      </c>
      <c r="G4730" s="7" t="s">
        <v>5401</v>
      </c>
      <c r="H4730" s="8" t="s">
        <v>2902</v>
      </c>
      <c r="I4730" s="8" t="s">
        <v>7425</v>
      </c>
      <c r="J4730" s="19">
        <v>1</v>
      </c>
      <c r="K4730" s="19" t="s">
        <v>7736</v>
      </c>
      <c r="L4730" s="11">
        <v>7.3</v>
      </c>
      <c r="M4730" s="11"/>
      <c r="N4730" s="24"/>
      <c r="P4730" s="32"/>
      <c r="R4730">
        <v>1</v>
      </c>
      <c r="S4730">
        <v>1</v>
      </c>
      <c r="T4730" s="19"/>
      <c r="U4730" s="3"/>
      <c r="X4730" t="str">
        <f t="shared" si="292"/>
        <v/>
      </c>
      <c r="Z4730">
        <f t="shared" si="293"/>
        <v>1</v>
      </c>
      <c r="AB4730" s="9"/>
      <c r="AC4730" t="s">
        <v>2902</v>
      </c>
      <c r="AD4730">
        <f t="shared" si="296"/>
        <v>1</v>
      </c>
      <c r="AF4730" s="3"/>
      <c r="AH4730" s="9"/>
    </row>
    <row r="4731" spans="1:48" ht="10.95" customHeight="1" outlineLevel="1" x14ac:dyDescent="0.25">
      <c r="A4731" t="s">
        <v>2069</v>
      </c>
      <c r="C4731" s="3" t="s">
        <v>12965</v>
      </c>
      <c r="D4731" s="3">
        <v>1063</v>
      </c>
      <c r="E4731" s="9">
        <v>1972</v>
      </c>
      <c r="F4731" s="7" t="s">
        <v>1531</v>
      </c>
      <c r="G4731" s="7" t="s">
        <v>5401</v>
      </c>
      <c r="H4731" s="8" t="s">
        <v>8650</v>
      </c>
      <c r="I4731" s="8" t="s">
        <v>8658</v>
      </c>
      <c r="J4731" s="19">
        <v>3</v>
      </c>
      <c r="K4731" s="19" t="s">
        <v>7738</v>
      </c>
      <c r="L4731" s="11"/>
      <c r="M4731" s="11"/>
      <c r="N4731" s="24"/>
      <c r="P4731" s="32"/>
      <c r="T4731" s="19"/>
      <c r="U4731" s="3"/>
      <c r="X4731" t="str">
        <f t="shared" si="292"/>
        <v/>
      </c>
      <c r="Z4731" t="str">
        <f t="shared" si="293"/>
        <v/>
      </c>
      <c r="AB4731" s="9"/>
      <c r="AC4731" t="s">
        <v>8650</v>
      </c>
      <c r="AD4731">
        <f t="shared" si="296"/>
        <v>0</v>
      </c>
      <c r="AF4731" s="3"/>
      <c r="AH4731" s="9"/>
    </row>
    <row r="4732" spans="1:48" ht="10.95" customHeight="1" outlineLevel="1" x14ac:dyDescent="0.25">
      <c r="A4732" t="s">
        <v>2069</v>
      </c>
      <c r="C4732" s="3" t="s">
        <v>12965</v>
      </c>
      <c r="D4732" s="3" t="s">
        <v>18768</v>
      </c>
      <c r="E4732" s="9">
        <v>1972</v>
      </c>
      <c r="F4732" s="7" t="s">
        <v>11761</v>
      </c>
      <c r="G4732" s="7" t="s">
        <v>5401</v>
      </c>
      <c r="H4732" s="8" t="s">
        <v>8650</v>
      </c>
      <c r="I4732" s="8" t="s">
        <v>8658</v>
      </c>
      <c r="J4732" s="19">
        <v>3</v>
      </c>
      <c r="K4732" s="19" t="s">
        <v>7738</v>
      </c>
      <c r="L4732" s="11"/>
      <c r="M4732" s="11"/>
      <c r="N4732" s="24"/>
      <c r="P4732" s="32"/>
      <c r="T4732" s="19"/>
      <c r="U4732" s="3"/>
      <c r="X4732" t="str">
        <f t="shared" si="292"/>
        <v/>
      </c>
      <c r="Z4732">
        <f t="shared" si="293"/>
        <v>1</v>
      </c>
      <c r="AB4732" s="9"/>
      <c r="AC4732" t="s">
        <v>8650</v>
      </c>
      <c r="AD4732">
        <f t="shared" si="296"/>
        <v>0</v>
      </c>
      <c r="AF4732" s="3"/>
      <c r="AH4732" s="9"/>
    </row>
    <row r="4733" spans="1:48" ht="10.95" customHeight="1" outlineLevel="1" x14ac:dyDescent="0.25">
      <c r="A4733" t="s">
        <v>2069</v>
      </c>
      <c r="C4733" s="3" t="s">
        <v>12965</v>
      </c>
      <c r="D4733" s="3">
        <v>1176</v>
      </c>
      <c r="E4733" s="9">
        <v>1972</v>
      </c>
      <c r="F4733" s="7" t="s">
        <v>11761</v>
      </c>
      <c r="G4733" s="7" t="s">
        <v>5401</v>
      </c>
      <c r="H4733" s="8" t="s">
        <v>5402</v>
      </c>
      <c r="I4733" s="8" t="s">
        <v>7425</v>
      </c>
      <c r="J4733" s="19">
        <v>1</v>
      </c>
      <c r="K4733" s="19" t="s">
        <v>7736</v>
      </c>
      <c r="L4733" s="11">
        <v>1.8</v>
      </c>
      <c r="M4733" s="11"/>
      <c r="N4733" s="24"/>
      <c r="P4733" s="32"/>
      <c r="S4733">
        <v>1</v>
      </c>
      <c r="T4733" s="19"/>
      <c r="U4733" s="3" t="s">
        <v>4065</v>
      </c>
      <c r="X4733" t="str">
        <f t="shared" si="292"/>
        <v/>
      </c>
      <c r="Z4733">
        <f t="shared" si="293"/>
        <v>1</v>
      </c>
      <c r="AB4733" s="9"/>
      <c r="AC4733" t="s">
        <v>5402</v>
      </c>
      <c r="AD4733">
        <f t="shared" si="296"/>
        <v>1</v>
      </c>
      <c r="AF4733" s="3"/>
      <c r="AG4733" t="s">
        <v>4924</v>
      </c>
      <c r="AH4733" s="9"/>
    </row>
    <row r="4734" spans="1:48" ht="10.95" customHeight="1" outlineLevel="1" x14ac:dyDescent="0.25">
      <c r="A4734" t="s">
        <v>2069</v>
      </c>
      <c r="C4734" s="3" t="s">
        <v>12965</v>
      </c>
      <c r="D4734" s="3" t="s">
        <v>20130</v>
      </c>
      <c r="E4734" s="9">
        <v>1972</v>
      </c>
      <c r="F4734" s="7" t="s">
        <v>20131</v>
      </c>
      <c r="G4734" s="7" t="s">
        <v>5401</v>
      </c>
      <c r="H4734" s="8" t="s">
        <v>5402</v>
      </c>
      <c r="I4734" s="8" t="s">
        <v>7425</v>
      </c>
      <c r="J4734" s="19">
        <v>1</v>
      </c>
      <c r="K4734" s="19" t="s">
        <v>7736</v>
      </c>
      <c r="L4734" s="11">
        <v>6</v>
      </c>
      <c r="M4734" s="11"/>
      <c r="N4734" s="24"/>
      <c r="P4734" s="32"/>
      <c r="S4734">
        <v>1</v>
      </c>
      <c r="T4734" s="19"/>
      <c r="U4734" s="3" t="s">
        <v>4065</v>
      </c>
      <c r="X4734" t="str">
        <f t="shared" si="292"/>
        <v/>
      </c>
      <c r="Z4734">
        <f t="shared" si="293"/>
        <v>1</v>
      </c>
      <c r="AB4734" s="9"/>
      <c r="AC4734" t="s">
        <v>5402</v>
      </c>
      <c r="AD4734">
        <f t="shared" si="296"/>
        <v>1</v>
      </c>
      <c r="AF4734" s="3"/>
      <c r="AG4734" t="s">
        <v>4924</v>
      </c>
      <c r="AH4734" s="9"/>
    </row>
    <row r="4735" spans="1:48" ht="10.95" customHeight="1" outlineLevel="1" x14ac:dyDescent="0.25">
      <c r="A4735" t="s">
        <v>2069</v>
      </c>
      <c r="C4735" s="3" t="s">
        <v>12965</v>
      </c>
      <c r="D4735" s="3">
        <v>1454</v>
      </c>
      <c r="E4735" s="9">
        <v>1972</v>
      </c>
      <c r="F4735" s="7" t="s">
        <v>1531</v>
      </c>
      <c r="G4735" s="7" t="s">
        <v>5401</v>
      </c>
      <c r="H4735" s="8" t="s">
        <v>8660</v>
      </c>
      <c r="I4735" s="8" t="s">
        <v>8659</v>
      </c>
      <c r="J4735" s="19">
        <v>1</v>
      </c>
      <c r="K4735" s="19" t="s">
        <v>7738</v>
      </c>
      <c r="L4735" s="11"/>
      <c r="M4735" s="11"/>
      <c r="N4735" s="24"/>
      <c r="P4735" s="32"/>
      <c r="T4735" s="19"/>
      <c r="U4735" s="3"/>
      <c r="X4735" t="str">
        <f t="shared" si="292"/>
        <v/>
      </c>
      <c r="Z4735" t="str">
        <f t="shared" si="293"/>
        <v/>
      </c>
      <c r="AB4735" s="9"/>
      <c r="AC4735" t="s">
        <v>8660</v>
      </c>
      <c r="AD4735">
        <f t="shared" si="296"/>
        <v>1</v>
      </c>
      <c r="AF4735" s="3"/>
      <c r="AH4735" s="9"/>
    </row>
    <row r="4736" spans="1:48" ht="10.95" customHeight="1" x14ac:dyDescent="0.25">
      <c r="A4736" s="6" t="s">
        <v>9850</v>
      </c>
      <c r="B4736" t="s">
        <v>12018</v>
      </c>
      <c r="C4736" s="3" t="s">
        <v>11994</v>
      </c>
      <c r="E4736" s="9"/>
      <c r="F4736" s="7"/>
      <c r="G4736" s="7"/>
      <c r="H4736" s="8"/>
      <c r="I4736" s="8"/>
      <c r="J4736" s="19"/>
      <c r="K4736" s="19"/>
      <c r="L4736" s="11"/>
      <c r="M4736" s="11">
        <f>SUM(L4737:L4741)</f>
        <v>78.7</v>
      </c>
      <c r="N4736" s="24">
        <v>1788</v>
      </c>
      <c r="O4736">
        <f>COUNTIF(K4737:K4741,"*")</f>
        <v>5</v>
      </c>
      <c r="P4736" s="32">
        <f>O4736/N4736</f>
        <v>2.7964205816554811E-3</v>
      </c>
      <c r="Q4736">
        <f>COUNTIF(K4737:K4741,"Y")+COUNTIF(K4737:K4741,"S")</f>
        <v>5</v>
      </c>
      <c r="T4736" s="19" t="s">
        <v>7736</v>
      </c>
      <c r="U4736" s="3"/>
      <c r="V4736" t="s">
        <v>18411</v>
      </c>
      <c r="X4736" t="str">
        <f t="shared" si="292"/>
        <v/>
      </c>
      <c r="Z4736" t="str">
        <f t="shared" si="293"/>
        <v/>
      </c>
      <c r="AB4736" s="9"/>
      <c r="AE4736">
        <f>COUNTIF(AD4737:AD4741,"1")</f>
        <v>1</v>
      </c>
      <c r="AF4736" s="3"/>
      <c r="AH4736" s="9"/>
      <c r="AI4736">
        <f>COUNTIF($J4737:$J4741,"1")-COUNTIFS($J4737:$J4741,"1",$K4737:$K4741,"V")</f>
        <v>4</v>
      </c>
      <c r="AJ4736">
        <f>COUNTIFS($J4737:$J4741,"1",$K4737:$K4741,"Y")+COUNTIFS($J4737:$J4741,"1",$K4737:$K4741,"s")</f>
        <v>4</v>
      </c>
      <c r="AK4736">
        <f>COUNTIF($J4737:$J4741,"2")-COUNTIFS($J4737:$J4741,"2",$K4737:$K4741,"V")</f>
        <v>0</v>
      </c>
      <c r="AL4736">
        <f>COUNTIFS($J4737:$J4741,"2",$K4737:$K4741,"Y")+COUNTIFS($J4737:$J4741,"2",$K4737:$K4741,"s")</f>
        <v>0</v>
      </c>
      <c r="AM4736">
        <f>COUNTIF($J4737:$J4741,"3")-COUNTIFS($J4737:$J4741,"3",$K4737:$K4741,"V")</f>
        <v>0</v>
      </c>
      <c r="AN4736">
        <f>COUNTIFS($J4737:$J4741,"3",$K4737:$K4741,"Y")+COUNTIFS($J4737:$J4741,"3",$K4737:$K4741,"s")</f>
        <v>0</v>
      </c>
      <c r="AO4736">
        <f>COUNTIF($J4737:$J4741,"4")-COUNTIFS($J4737:$J4741,"4",$K4737:$K4741,"V")</f>
        <v>0</v>
      </c>
      <c r="AP4736">
        <f>COUNTIFS($J4737:$J4741,"4",$K4737:$K4741,"Y")+COUNTIFS($J4737:$J4741,"4",$K4737:$K4741,"s")</f>
        <v>0</v>
      </c>
      <c r="AQ4736">
        <f>COUNTIF($J4737:$J4741,"5")-COUNTIFS($J4737:$J4741,"5",$K4737:$K4741,"V")</f>
        <v>1</v>
      </c>
      <c r="AR4736">
        <f>COUNTIFS($J4737:$J4741,"5",$K4737:$K4741,"Y")+COUNTIFS($J4737:$J4741,"5",$K4737:$K4741,"s")</f>
        <v>1</v>
      </c>
      <c r="AS4736">
        <f>COUNTIF($J4737:$J4741,"6")-COUNTIFS($J4737:$J4741,"6",$K4737:$K4741,"V")</f>
        <v>0</v>
      </c>
      <c r="AT4736">
        <f>COUNTIFS($J4737:$J4741,"6",$K4737:$K4741,"Y")+COUNTIFS($J4737:$J4741,"6",$K4737:$K4741,"s")</f>
        <v>0</v>
      </c>
      <c r="AU4736">
        <f>COUNTIF($J4737:$J4741,"7")-COUNTIFS($J4737:$J4741,"7",$K4737:$K4741,"V")</f>
        <v>0</v>
      </c>
      <c r="AV4736">
        <f>COUNTIFS($J4737:$J4741,"7",$K4737:$K4741,"Y")+COUNTIFS($J4737:$J4741,"7",$K4737:$K4741,"s")</f>
        <v>0</v>
      </c>
    </row>
    <row r="4737" spans="1:48" ht="10.95" customHeight="1" outlineLevel="1" x14ac:dyDescent="0.25">
      <c r="A4737" t="s">
        <v>5280</v>
      </c>
      <c r="C4737" s="3" t="s">
        <v>11994</v>
      </c>
      <c r="D4737" s="3">
        <v>384</v>
      </c>
      <c r="E4737" s="9">
        <v>1970</v>
      </c>
      <c r="F4737" s="7" t="s">
        <v>5608</v>
      </c>
      <c r="G4737" s="7" t="s">
        <v>5401</v>
      </c>
      <c r="H4737" s="8" t="s">
        <v>5402</v>
      </c>
      <c r="I4737" s="8" t="s">
        <v>9845</v>
      </c>
      <c r="J4737" s="19">
        <v>1</v>
      </c>
      <c r="K4737" s="19" t="s">
        <v>7736</v>
      </c>
      <c r="L4737" s="11">
        <v>24</v>
      </c>
      <c r="M4737" s="11"/>
      <c r="N4737" s="24"/>
      <c r="P4737" s="32"/>
      <c r="S4737">
        <v>1</v>
      </c>
      <c r="T4737" s="19"/>
      <c r="U4737" s="3" t="s">
        <v>891</v>
      </c>
      <c r="X4737" t="str">
        <f t="shared" si="292"/>
        <v/>
      </c>
      <c r="Z4737" t="str">
        <f t="shared" si="293"/>
        <v/>
      </c>
      <c r="AB4737" s="9"/>
      <c r="AC4737" t="s">
        <v>5402</v>
      </c>
      <c r="AD4737">
        <f>COUNTIF(H4737,"*Fuji*")</f>
        <v>1</v>
      </c>
      <c r="AF4737" s="3"/>
      <c r="AG4737" t="s">
        <v>4924</v>
      </c>
      <c r="AH4737" s="9" t="s">
        <v>4623</v>
      </c>
    </row>
    <row r="4738" spans="1:48" ht="10.95" customHeight="1" outlineLevel="1" x14ac:dyDescent="0.25">
      <c r="A4738" t="s">
        <v>5280</v>
      </c>
      <c r="C4738" s="3" t="s">
        <v>11994</v>
      </c>
      <c r="D4738" s="3">
        <v>931</v>
      </c>
      <c r="E4738" s="9">
        <v>1984</v>
      </c>
      <c r="F4738" s="7" t="s">
        <v>3539</v>
      </c>
      <c r="G4738" s="7" t="s">
        <v>5401</v>
      </c>
      <c r="H4738" s="8" t="s">
        <v>3711</v>
      </c>
      <c r="I4738" s="8" t="s">
        <v>7080</v>
      </c>
      <c r="J4738" s="19">
        <v>5</v>
      </c>
      <c r="K4738" s="19" t="s">
        <v>7736</v>
      </c>
      <c r="L4738" s="11">
        <v>11</v>
      </c>
      <c r="M4738" s="11"/>
      <c r="N4738" s="24"/>
      <c r="P4738" s="32"/>
      <c r="T4738" s="19"/>
      <c r="U4738" s="3">
        <v>568</v>
      </c>
      <c r="X4738" t="str">
        <f t="shared" ref="X4738:X4801" si="297">IF(COUNTIF(F4738,"*fdc*"),1,"")</f>
        <v/>
      </c>
      <c r="Z4738" t="str">
        <f t="shared" ref="Z4738:Z4801" si="298">IF(COUNTIF(F4738,"*s/s*"),1,"")</f>
        <v/>
      </c>
      <c r="AB4738" s="9"/>
      <c r="AC4738" t="s">
        <v>3711</v>
      </c>
      <c r="AD4738">
        <f>COUNTIF(H4738,"*Fuji*")</f>
        <v>0</v>
      </c>
      <c r="AF4738" s="3"/>
      <c r="AG4738" t="s">
        <v>769</v>
      </c>
      <c r="AH4738" s="9" t="s">
        <v>4613</v>
      </c>
    </row>
    <row r="4739" spans="1:48" ht="10.95" customHeight="1" outlineLevel="1" x14ac:dyDescent="0.25">
      <c r="A4739" t="s">
        <v>5280</v>
      </c>
      <c r="C4739" s="3" t="s">
        <v>11994</v>
      </c>
      <c r="D4739" s="3" t="s">
        <v>9847</v>
      </c>
      <c r="E4739" s="9">
        <v>1995</v>
      </c>
      <c r="F4739" s="7" t="s">
        <v>755</v>
      </c>
      <c r="G4739" s="7" t="s">
        <v>5401</v>
      </c>
      <c r="H4739" s="8" t="s">
        <v>4572</v>
      </c>
      <c r="I4739" s="8" t="s">
        <v>9846</v>
      </c>
      <c r="J4739" s="19">
        <v>1</v>
      </c>
      <c r="K4739" s="19" t="s">
        <v>7736</v>
      </c>
      <c r="L4739" s="11">
        <v>20</v>
      </c>
      <c r="M4739" s="11"/>
      <c r="N4739" s="24"/>
      <c r="P4739" s="32"/>
      <c r="T4739" s="19"/>
      <c r="U4739" s="3">
        <v>802</v>
      </c>
      <c r="X4739" t="str">
        <f t="shared" si="297"/>
        <v/>
      </c>
      <c r="Z4739">
        <f t="shared" si="298"/>
        <v>1</v>
      </c>
      <c r="AB4739" s="9"/>
      <c r="AC4739" t="s">
        <v>4572</v>
      </c>
      <c r="AD4739">
        <f>COUNTIF(H4739,"*Fuji*")</f>
        <v>0</v>
      </c>
      <c r="AF4739" s="3">
        <v>1</v>
      </c>
      <c r="AG4739" t="s">
        <v>3357</v>
      </c>
      <c r="AH4739" s="9" t="s">
        <v>4623</v>
      </c>
    </row>
    <row r="4740" spans="1:48" ht="10.95" customHeight="1" outlineLevel="1" x14ac:dyDescent="0.25">
      <c r="A4740" t="s">
        <v>5280</v>
      </c>
      <c r="C4740" s="3" t="s">
        <v>11994</v>
      </c>
      <c r="D4740" s="3" t="s">
        <v>9848</v>
      </c>
      <c r="E4740" s="9">
        <v>2000</v>
      </c>
      <c r="F4740" s="7" t="s">
        <v>10694</v>
      </c>
      <c r="G4740" s="7" t="s">
        <v>5401</v>
      </c>
      <c r="H4740" s="8" t="s">
        <v>4572</v>
      </c>
      <c r="I4740" s="8" t="s">
        <v>8506</v>
      </c>
      <c r="J4740" s="19">
        <v>1</v>
      </c>
      <c r="K4740" s="19" t="s">
        <v>7736</v>
      </c>
      <c r="L4740" s="11">
        <v>12.7</v>
      </c>
      <c r="M4740" s="11"/>
      <c r="N4740" s="24"/>
      <c r="P4740" s="32"/>
      <c r="T4740" s="19"/>
      <c r="U4740" s="3">
        <v>1014</v>
      </c>
      <c r="X4740" t="str">
        <f t="shared" si="297"/>
        <v/>
      </c>
      <c r="Z4740">
        <f t="shared" si="298"/>
        <v>1</v>
      </c>
      <c r="AB4740" s="9"/>
      <c r="AC4740" t="s">
        <v>4572</v>
      </c>
      <c r="AD4740">
        <f>COUNTIF(H4740,"*Fuji*")</f>
        <v>0</v>
      </c>
      <c r="AF4740" s="3">
        <v>1</v>
      </c>
      <c r="AG4740" t="s">
        <v>3357</v>
      </c>
      <c r="AH4740" s="9" t="s">
        <v>4623</v>
      </c>
    </row>
    <row r="4741" spans="1:48" ht="10.95" customHeight="1" outlineLevel="1" x14ac:dyDescent="0.25">
      <c r="A4741" t="s">
        <v>5280</v>
      </c>
      <c r="C4741" s="3" t="s">
        <v>11994</v>
      </c>
      <c r="D4741" s="3" t="s">
        <v>9849</v>
      </c>
      <c r="E4741" s="9">
        <v>2000</v>
      </c>
      <c r="F4741" s="7" t="s">
        <v>10693</v>
      </c>
      <c r="G4741" s="7" t="s">
        <v>5401</v>
      </c>
      <c r="H4741" s="8" t="s">
        <v>4572</v>
      </c>
      <c r="I4741" s="8" t="s">
        <v>8506</v>
      </c>
      <c r="J4741" s="19">
        <v>1</v>
      </c>
      <c r="K4741" s="19" t="s">
        <v>7736</v>
      </c>
      <c r="L4741" s="11">
        <v>11</v>
      </c>
      <c r="M4741" s="11"/>
      <c r="N4741" s="24"/>
      <c r="P4741" s="32"/>
      <c r="R4741">
        <v>1</v>
      </c>
      <c r="S4741">
        <v>1</v>
      </c>
      <c r="T4741" s="19"/>
      <c r="U4741" s="3">
        <v>1017</v>
      </c>
      <c r="X4741" t="str">
        <f t="shared" si="297"/>
        <v/>
      </c>
      <c r="Z4741">
        <f t="shared" si="298"/>
        <v>1</v>
      </c>
      <c r="AB4741" s="9"/>
      <c r="AC4741" t="s">
        <v>4572</v>
      </c>
      <c r="AD4741">
        <f>COUNTIF(H4741,"*Fuji*")</f>
        <v>0</v>
      </c>
      <c r="AF4741" s="3">
        <v>1</v>
      </c>
      <c r="AG4741" t="s">
        <v>3357</v>
      </c>
      <c r="AH4741" s="9" t="s">
        <v>4623</v>
      </c>
    </row>
    <row r="4742" spans="1:48" ht="10.95" customHeight="1" x14ac:dyDescent="0.25">
      <c r="A4742" t="s">
        <v>9887</v>
      </c>
      <c r="B4742" t="s">
        <v>12019</v>
      </c>
      <c r="C4742" s="3" t="s">
        <v>11994</v>
      </c>
      <c r="E4742" s="9"/>
      <c r="F4742" s="7"/>
      <c r="G4742" s="7"/>
      <c r="H4742" s="8"/>
      <c r="I4742" s="8"/>
      <c r="J4742" s="19"/>
      <c r="K4742" s="19"/>
      <c r="L4742" s="11"/>
      <c r="M4742" s="11">
        <f>SUM(L4743:L4785)</f>
        <v>221.99999999999997</v>
      </c>
      <c r="N4742" s="24">
        <v>7942</v>
      </c>
      <c r="O4742">
        <f>COUNTIF(K4743:K4785,"*")</f>
        <v>43</v>
      </c>
      <c r="P4742" s="32">
        <f>O4742/N4742</f>
        <v>5.4142533366910101E-3</v>
      </c>
      <c r="Q4742">
        <f>COUNTIF(K4743:K4785,"Y")+COUNTIF(K4743:K4785,"S")</f>
        <v>37</v>
      </c>
      <c r="T4742" s="19" t="s">
        <v>7736</v>
      </c>
      <c r="U4742" s="3"/>
      <c r="V4742" t="s">
        <v>18592</v>
      </c>
      <c r="X4742" t="str">
        <f t="shared" si="297"/>
        <v/>
      </c>
      <c r="Z4742" t="str">
        <f t="shared" si="298"/>
        <v/>
      </c>
      <c r="AB4742" s="9"/>
      <c r="AE4742">
        <f>COUNTIF(AD4743:AD4785,"1")</f>
        <v>4</v>
      </c>
      <c r="AF4742" s="3"/>
      <c r="AH4742" s="9"/>
      <c r="AI4742">
        <f>COUNTIF($J4743:$J4785,"1")-COUNTIFS($J4743:$J4785,"1",$K4743:$K4785,"V")</f>
        <v>19</v>
      </c>
      <c r="AJ4742">
        <f>COUNTIFS($J4743:$J4785,"1",$K4743:$K4785,"Y")+COUNTIFS($J4743:$J4785,"1",$K4743:$K4785,"s")</f>
        <v>17</v>
      </c>
      <c r="AK4742">
        <f>COUNTIF($J4743:$J4785,"2")-COUNTIFS($J4743:$J4785,"2",$K4743:$K4785,"V")</f>
        <v>3</v>
      </c>
      <c r="AL4742">
        <f>COUNTIFS($J4743:$J4785,"2",$K4743:$K4785,"Y")+COUNTIFS($J4743:$J4785,"2",$K4743:$K4785,"s")</f>
        <v>3</v>
      </c>
      <c r="AM4742">
        <f>COUNTIF($J4743:$J4785,"3")-COUNTIFS($J4743:$J4785,"3",$K4743:$K4785,"V")</f>
        <v>4</v>
      </c>
      <c r="AN4742">
        <f>COUNTIFS($J4743:$J4785,"3",$K4743:$K4785,"Y")+COUNTIFS($J4743:$J4785,"3",$K4743:$K4785,"s")</f>
        <v>2</v>
      </c>
      <c r="AO4742">
        <f>COUNTIF($J4743:$J4785,"4")-COUNTIFS($J4743:$J4785,"4",$K4743:$K4785,"V")</f>
        <v>3</v>
      </c>
      <c r="AP4742">
        <f>COUNTIFS($J4743:$J4785,"4",$K4743:$K4785,"Y")+COUNTIFS($J4743:$J4785,"4",$K4743:$K4785,"s")</f>
        <v>1</v>
      </c>
      <c r="AQ4742">
        <f>COUNTIF($J4743:$J4785,"5")-COUNTIFS($J4743:$J4785,"5",$K4743:$K4785,"V")</f>
        <v>0</v>
      </c>
      <c r="AR4742">
        <f>COUNTIFS($J4743:$J4785,"5",$K4743:$K4785,"Y")+COUNTIFS($J4743:$J4785,"5",$K4743:$K4785,"s")</f>
        <v>0</v>
      </c>
      <c r="AS4742">
        <f>COUNTIF($J4743:$J4785,"6")-COUNTIFS($J4743:$J4785,"6",$K4743:$K4785,"V")</f>
        <v>0</v>
      </c>
      <c r="AT4742">
        <f>COUNTIFS($J4743:$J4785,"6",$K4743:$K4785,"Y")+COUNTIFS($J4743:$J4785,"6",$K4743:$K4785,"s")</f>
        <v>0</v>
      </c>
      <c r="AU4742">
        <f>COUNTIF($J4743:$J4785,"7")-COUNTIFS($J4743:$J4785,"7",$K4743:$K4785,"V")</f>
        <v>14</v>
      </c>
      <c r="AV4742">
        <f>COUNTIFS($J4743:$J4785,"7",$K4743:$K4785,"Y")+COUNTIFS($J4743:$J4785,"7",$K4743:$K4785,"s")</f>
        <v>14</v>
      </c>
    </row>
    <row r="4743" spans="1:48" ht="10.95" customHeight="1" outlineLevel="1" x14ac:dyDescent="0.25">
      <c r="A4743" t="s">
        <v>410</v>
      </c>
      <c r="C4743" s="3" t="s">
        <v>11994</v>
      </c>
      <c r="D4743" s="3">
        <v>1198</v>
      </c>
      <c r="E4743" s="9">
        <v>1991</v>
      </c>
      <c r="F4743" s="7" t="s">
        <v>411</v>
      </c>
      <c r="G4743" s="7" t="s">
        <v>5401</v>
      </c>
      <c r="H4743" s="8" t="s">
        <v>2644</v>
      </c>
      <c r="I4743" s="8" t="s">
        <v>9851</v>
      </c>
      <c r="J4743" s="19">
        <v>1</v>
      </c>
      <c r="K4743" s="19" t="s">
        <v>7736</v>
      </c>
      <c r="L4743" s="11">
        <v>16</v>
      </c>
      <c r="M4743" s="11"/>
      <c r="N4743" s="24"/>
      <c r="P4743" s="32"/>
      <c r="S4743">
        <v>1</v>
      </c>
      <c r="T4743" s="19"/>
      <c r="U4743" s="3">
        <v>1094</v>
      </c>
      <c r="X4743" t="str">
        <f t="shared" si="297"/>
        <v/>
      </c>
      <c r="Z4743" t="str">
        <f t="shared" si="298"/>
        <v/>
      </c>
      <c r="AB4743" s="9"/>
      <c r="AC4743" t="s">
        <v>2644</v>
      </c>
      <c r="AD4743">
        <f t="shared" ref="AD4743:AD4785" si="299">COUNTIF(H4743,"*Fuji*")</f>
        <v>1</v>
      </c>
      <c r="AF4743" s="3"/>
      <c r="AG4743" t="s">
        <v>4924</v>
      </c>
      <c r="AH4743" s="9" t="s">
        <v>4613</v>
      </c>
    </row>
    <row r="4744" spans="1:48" ht="10.95" customHeight="1" outlineLevel="1" x14ac:dyDescent="0.25">
      <c r="A4744" t="s">
        <v>410</v>
      </c>
      <c r="C4744" s="3" t="s">
        <v>11994</v>
      </c>
      <c r="D4744" s="3">
        <v>1203</v>
      </c>
      <c r="E4744" s="9">
        <v>1991</v>
      </c>
      <c r="F4744" s="7" t="s">
        <v>2521</v>
      </c>
      <c r="G4744" s="7" t="s">
        <v>5401</v>
      </c>
      <c r="H4744" s="8" t="s">
        <v>5609</v>
      </c>
      <c r="I4744" s="8" t="s">
        <v>9851</v>
      </c>
      <c r="J4744" s="19">
        <v>4</v>
      </c>
      <c r="K4744" s="19" t="s">
        <v>7736</v>
      </c>
      <c r="L4744" s="11">
        <v>10.4</v>
      </c>
      <c r="M4744" s="11"/>
      <c r="N4744" s="24"/>
      <c r="P4744" s="32"/>
      <c r="T4744" s="19"/>
      <c r="U4744" s="3">
        <v>1101</v>
      </c>
      <c r="X4744" t="str">
        <f t="shared" si="297"/>
        <v/>
      </c>
      <c r="Z4744" t="str">
        <f t="shared" si="298"/>
        <v/>
      </c>
      <c r="AB4744" s="9"/>
      <c r="AC4744" t="s">
        <v>5609</v>
      </c>
      <c r="AD4744">
        <f t="shared" si="299"/>
        <v>1</v>
      </c>
      <c r="AF4744" s="3"/>
      <c r="AG4744" t="s">
        <v>4924</v>
      </c>
      <c r="AH4744" s="9" t="s">
        <v>4925</v>
      </c>
    </row>
    <row r="4745" spans="1:48" ht="10.95" customHeight="1" outlineLevel="1" x14ac:dyDescent="0.25">
      <c r="A4745" t="s">
        <v>410</v>
      </c>
      <c r="C4745" s="3" t="s">
        <v>11994</v>
      </c>
      <c r="D4745" s="3">
        <v>1215</v>
      </c>
      <c r="E4745" s="9">
        <v>1991</v>
      </c>
      <c r="F4745" s="7" t="s">
        <v>10695</v>
      </c>
      <c r="G4745" s="7" t="s">
        <v>5401</v>
      </c>
      <c r="H4745" s="8" t="s">
        <v>10696</v>
      </c>
      <c r="I4745" s="8" t="s">
        <v>10697</v>
      </c>
      <c r="J4745" s="19">
        <v>1</v>
      </c>
      <c r="K4745" s="19" t="s">
        <v>7736</v>
      </c>
      <c r="L4745" s="11">
        <v>10</v>
      </c>
      <c r="M4745" s="11"/>
      <c r="N4745" s="24"/>
      <c r="P4745" s="32"/>
      <c r="R4745">
        <v>1</v>
      </c>
      <c r="S4745">
        <v>1</v>
      </c>
      <c r="T4745" s="19"/>
      <c r="U4745" s="3"/>
      <c r="X4745" t="str">
        <f t="shared" si="297"/>
        <v/>
      </c>
      <c r="Z4745">
        <f t="shared" si="298"/>
        <v>1</v>
      </c>
      <c r="AB4745" s="9"/>
      <c r="AC4745" t="s">
        <v>10696</v>
      </c>
      <c r="AD4745">
        <f t="shared" si="299"/>
        <v>0</v>
      </c>
      <c r="AF4745" s="3"/>
      <c r="AH4745" s="9"/>
    </row>
    <row r="4746" spans="1:48" ht="10.95" customHeight="1" outlineLevel="1" x14ac:dyDescent="0.25">
      <c r="A4746" t="s">
        <v>410</v>
      </c>
      <c r="C4746" s="3" t="s">
        <v>11994</v>
      </c>
      <c r="D4746" s="3" t="s">
        <v>9855</v>
      </c>
      <c r="E4746" s="9">
        <v>1994</v>
      </c>
      <c r="F4746" s="7" t="s">
        <v>411</v>
      </c>
      <c r="G4746" s="7" t="s">
        <v>5401</v>
      </c>
      <c r="H4746" s="8" t="s">
        <v>3266</v>
      </c>
      <c r="I4746" s="8" t="s">
        <v>9857</v>
      </c>
      <c r="J4746" s="19">
        <v>1</v>
      </c>
      <c r="K4746" s="19" t="s">
        <v>7736</v>
      </c>
      <c r="L4746" s="11">
        <v>13.5</v>
      </c>
      <c r="M4746" s="11"/>
      <c r="N4746" s="24"/>
      <c r="P4746" s="32"/>
      <c r="T4746" s="19"/>
      <c r="U4746" s="3" t="s">
        <v>1305</v>
      </c>
      <c r="X4746" t="str">
        <f t="shared" si="297"/>
        <v/>
      </c>
      <c r="Z4746" t="str">
        <f t="shared" si="298"/>
        <v/>
      </c>
      <c r="AB4746" s="9"/>
      <c r="AC4746" t="s">
        <v>3266</v>
      </c>
      <c r="AD4746">
        <f t="shared" si="299"/>
        <v>0</v>
      </c>
      <c r="AF4746" s="3"/>
      <c r="AG4746" t="s">
        <v>412</v>
      </c>
      <c r="AH4746" s="9" t="s">
        <v>4613</v>
      </c>
    </row>
    <row r="4747" spans="1:48" ht="10.95" customHeight="1" outlineLevel="1" x14ac:dyDescent="0.25">
      <c r="A4747" t="s">
        <v>410</v>
      </c>
      <c r="C4747" s="3" t="s">
        <v>11994</v>
      </c>
      <c r="D4747" s="3" t="s">
        <v>9853</v>
      </c>
      <c r="E4747" s="9">
        <v>1994</v>
      </c>
      <c r="F4747" s="7" t="s">
        <v>1304</v>
      </c>
      <c r="G4747" s="7" t="s">
        <v>5401</v>
      </c>
      <c r="H4747" s="8" t="s">
        <v>3266</v>
      </c>
      <c r="I4747" s="8" t="s">
        <v>9852</v>
      </c>
      <c r="J4747" s="19">
        <v>2</v>
      </c>
      <c r="K4747" s="19" t="s">
        <v>7736</v>
      </c>
      <c r="L4747" s="11">
        <v>22</v>
      </c>
      <c r="M4747" s="11"/>
      <c r="N4747" s="24"/>
      <c r="P4747" s="32"/>
      <c r="T4747" s="19"/>
      <c r="U4747" s="3">
        <v>1536</v>
      </c>
      <c r="X4747" t="str">
        <f t="shared" si="297"/>
        <v/>
      </c>
      <c r="Z4747" t="str">
        <f t="shared" si="298"/>
        <v/>
      </c>
      <c r="AB4747" s="9"/>
      <c r="AC4747" t="s">
        <v>3266</v>
      </c>
      <c r="AD4747">
        <f t="shared" si="299"/>
        <v>0</v>
      </c>
      <c r="AF4747" s="3"/>
      <c r="AG4747" t="s">
        <v>3357</v>
      </c>
      <c r="AH4747" s="9" t="s">
        <v>4623</v>
      </c>
    </row>
    <row r="4748" spans="1:48" ht="10.95" customHeight="1" outlineLevel="1" x14ac:dyDescent="0.25">
      <c r="A4748" t="s">
        <v>410</v>
      </c>
      <c r="C4748" s="3" t="s">
        <v>11994</v>
      </c>
      <c r="D4748" s="3" t="s">
        <v>9854</v>
      </c>
      <c r="E4748" s="9">
        <v>1994</v>
      </c>
      <c r="F4748" s="7" t="s">
        <v>3265</v>
      </c>
      <c r="G4748" s="7" t="s">
        <v>5401</v>
      </c>
      <c r="H4748" s="8" t="s">
        <v>3266</v>
      </c>
      <c r="I4748" s="8" t="s">
        <v>9852</v>
      </c>
      <c r="J4748" s="19">
        <v>2</v>
      </c>
      <c r="K4748" s="19" t="s">
        <v>7736</v>
      </c>
      <c r="L4748" s="11">
        <v>12.5</v>
      </c>
      <c r="M4748" s="11"/>
      <c r="N4748" s="24"/>
      <c r="P4748" s="32"/>
      <c r="T4748" s="19"/>
      <c r="U4748" s="3">
        <v>1537</v>
      </c>
      <c r="X4748" t="str">
        <f t="shared" si="297"/>
        <v/>
      </c>
      <c r="Z4748" t="str">
        <f t="shared" si="298"/>
        <v/>
      </c>
      <c r="AB4748" s="9"/>
      <c r="AC4748" t="s">
        <v>3266</v>
      </c>
      <c r="AD4748">
        <f t="shared" si="299"/>
        <v>0</v>
      </c>
      <c r="AF4748" s="3"/>
      <c r="AG4748" t="s">
        <v>3357</v>
      </c>
      <c r="AH4748" s="9" t="s">
        <v>4623</v>
      </c>
    </row>
    <row r="4749" spans="1:48" ht="10.95" customHeight="1" outlineLevel="1" x14ac:dyDescent="0.25">
      <c r="A4749" t="s">
        <v>410</v>
      </c>
      <c r="C4749" s="3" t="s">
        <v>11994</v>
      </c>
      <c r="D4749" s="3" t="s">
        <v>20617</v>
      </c>
      <c r="E4749" s="9">
        <v>1994</v>
      </c>
      <c r="F4749" s="7" t="s">
        <v>20618</v>
      </c>
      <c r="G4749" s="7" t="s">
        <v>5401</v>
      </c>
      <c r="H4749" s="8" t="s">
        <v>1696</v>
      </c>
      <c r="I4749" s="8" t="s">
        <v>9852</v>
      </c>
      <c r="J4749" s="19">
        <v>2</v>
      </c>
      <c r="K4749" s="19" t="s">
        <v>7736</v>
      </c>
      <c r="L4749" s="11">
        <v>7.2</v>
      </c>
      <c r="M4749" s="11"/>
      <c r="N4749" s="24"/>
      <c r="P4749" s="32"/>
      <c r="T4749" s="19"/>
      <c r="U4749" s="3">
        <v>1537</v>
      </c>
      <c r="X4749" t="str">
        <f t="shared" si="297"/>
        <v/>
      </c>
      <c r="Z4749" t="str">
        <f t="shared" si="298"/>
        <v/>
      </c>
      <c r="AB4749" s="9"/>
      <c r="AC4749" t="s">
        <v>1696</v>
      </c>
      <c r="AD4749">
        <f t="shared" si="299"/>
        <v>0</v>
      </c>
      <c r="AF4749" s="3"/>
      <c r="AG4749" t="s">
        <v>3357</v>
      </c>
      <c r="AH4749" s="9" t="s">
        <v>4623</v>
      </c>
    </row>
    <row r="4750" spans="1:48" ht="10.95" customHeight="1" outlineLevel="1" x14ac:dyDescent="0.25">
      <c r="A4750" t="s">
        <v>410</v>
      </c>
      <c r="C4750" s="3" t="s">
        <v>11994</v>
      </c>
      <c r="D4750" s="3" t="s">
        <v>18171</v>
      </c>
      <c r="E4750" s="9">
        <v>1995</v>
      </c>
      <c r="F4750" s="7" t="s">
        <v>1176</v>
      </c>
      <c r="G4750" s="7" t="s">
        <v>5401</v>
      </c>
      <c r="H4750" s="8" t="s">
        <v>6046</v>
      </c>
      <c r="I4750" s="8" t="s">
        <v>8506</v>
      </c>
      <c r="J4750" s="19">
        <v>1</v>
      </c>
      <c r="K4750" s="19" t="s">
        <v>7736</v>
      </c>
      <c r="L4750" s="11">
        <v>12.8</v>
      </c>
      <c r="M4750" s="11"/>
      <c r="N4750" s="24"/>
      <c r="P4750" s="32"/>
      <c r="T4750" s="19"/>
      <c r="U4750" s="3">
        <v>1605</v>
      </c>
      <c r="X4750" t="str">
        <f t="shared" si="297"/>
        <v/>
      </c>
      <c r="Z4750" t="str">
        <f t="shared" si="298"/>
        <v/>
      </c>
      <c r="AB4750" s="9"/>
      <c r="AC4750" t="s">
        <v>6046</v>
      </c>
      <c r="AD4750">
        <f t="shared" si="299"/>
        <v>0</v>
      </c>
      <c r="AF4750" s="3">
        <v>1</v>
      </c>
      <c r="AG4750" t="s">
        <v>3357</v>
      </c>
      <c r="AH4750" s="9" t="s">
        <v>4925</v>
      </c>
    </row>
    <row r="4751" spans="1:48" ht="10.95" customHeight="1" outlineLevel="1" x14ac:dyDescent="0.25">
      <c r="A4751" t="s">
        <v>410</v>
      </c>
      <c r="C4751" s="3" t="s">
        <v>11994</v>
      </c>
      <c r="D4751" s="3" t="s">
        <v>9856</v>
      </c>
      <c r="E4751" s="9">
        <v>1995</v>
      </c>
      <c r="F4751" s="7" t="s">
        <v>21158</v>
      </c>
      <c r="G4751" s="7" t="s">
        <v>5401</v>
      </c>
      <c r="H4751" s="8" t="s">
        <v>6046</v>
      </c>
      <c r="I4751" s="8" t="s">
        <v>8506</v>
      </c>
      <c r="J4751" s="19">
        <v>1</v>
      </c>
      <c r="K4751" s="19" t="s">
        <v>7736</v>
      </c>
      <c r="L4751" s="11">
        <v>8.3000000000000007</v>
      </c>
      <c r="M4751" s="11"/>
      <c r="N4751" s="24"/>
      <c r="P4751" s="32"/>
      <c r="T4751" s="19"/>
      <c r="U4751" s="3">
        <v>1606</v>
      </c>
      <c r="X4751" t="str">
        <f t="shared" si="297"/>
        <v/>
      </c>
      <c r="Z4751" t="str">
        <f t="shared" si="298"/>
        <v/>
      </c>
      <c r="AB4751" s="9"/>
      <c r="AC4751" t="s">
        <v>6046</v>
      </c>
      <c r="AD4751">
        <f t="shared" si="299"/>
        <v>0</v>
      </c>
      <c r="AF4751" s="3">
        <v>1</v>
      </c>
      <c r="AG4751" t="s">
        <v>3357</v>
      </c>
      <c r="AH4751" s="9" t="s">
        <v>4925</v>
      </c>
    </row>
    <row r="4752" spans="1:48" ht="10.95" customHeight="1" outlineLevel="1" x14ac:dyDescent="0.25">
      <c r="A4752" t="s">
        <v>410</v>
      </c>
      <c r="C4752" s="3" t="s">
        <v>11994</v>
      </c>
      <c r="D4752" s="3">
        <v>2854</v>
      </c>
      <c r="E4752" s="9">
        <v>1997</v>
      </c>
      <c r="F4752" s="7" t="s">
        <v>3508</v>
      </c>
      <c r="G4752" s="7" t="s">
        <v>5401</v>
      </c>
      <c r="H4752" s="8" t="s">
        <v>4906</v>
      </c>
      <c r="I4752" s="8" t="s">
        <v>9858</v>
      </c>
      <c r="J4752" s="19">
        <v>4</v>
      </c>
      <c r="K4752" s="19" t="s">
        <v>7738</v>
      </c>
      <c r="L4752" s="11"/>
      <c r="M4752" s="11"/>
      <c r="N4752" s="24"/>
      <c r="P4752" s="32"/>
      <c r="T4752" s="19"/>
      <c r="U4752" s="3">
        <v>1941</v>
      </c>
      <c r="X4752" t="str">
        <f t="shared" si="297"/>
        <v/>
      </c>
      <c r="Z4752" t="str">
        <f t="shared" si="298"/>
        <v/>
      </c>
      <c r="AB4752" s="9"/>
      <c r="AC4752" t="s">
        <v>4906</v>
      </c>
      <c r="AD4752">
        <f t="shared" si="299"/>
        <v>0</v>
      </c>
      <c r="AF4752" s="3"/>
      <c r="AG4752" t="s">
        <v>2364</v>
      </c>
      <c r="AH4752" s="9" t="s">
        <v>4925</v>
      </c>
    </row>
    <row r="4753" spans="1:34" ht="10.95" customHeight="1" outlineLevel="1" x14ac:dyDescent="0.25">
      <c r="A4753" t="s">
        <v>410</v>
      </c>
      <c r="C4753" s="3" t="s">
        <v>11994</v>
      </c>
      <c r="D4753" s="3" t="s">
        <v>21098</v>
      </c>
      <c r="E4753" s="9">
        <v>1998</v>
      </c>
      <c r="F4753" s="7" t="s">
        <v>21099</v>
      </c>
      <c r="G4753" s="7" t="s">
        <v>5401</v>
      </c>
      <c r="H4753" s="8" t="s">
        <v>9786</v>
      </c>
      <c r="I4753" s="8" t="s">
        <v>21100</v>
      </c>
      <c r="J4753" s="19">
        <v>1</v>
      </c>
      <c r="K4753" s="19" t="s">
        <v>7736</v>
      </c>
      <c r="L4753" s="11">
        <v>14.8</v>
      </c>
      <c r="M4753" s="11"/>
      <c r="N4753" s="24"/>
      <c r="P4753" s="32"/>
      <c r="T4753" s="19"/>
      <c r="U4753" s="3">
        <v>1941</v>
      </c>
      <c r="X4753" t="str">
        <f t="shared" si="297"/>
        <v/>
      </c>
      <c r="Z4753">
        <f t="shared" si="298"/>
        <v>1</v>
      </c>
      <c r="AB4753" s="9"/>
      <c r="AC4753" t="s">
        <v>21101</v>
      </c>
      <c r="AD4753">
        <f t="shared" si="299"/>
        <v>0</v>
      </c>
      <c r="AF4753" s="3"/>
      <c r="AG4753" t="s">
        <v>2364</v>
      </c>
      <c r="AH4753" s="9" t="s">
        <v>4925</v>
      </c>
    </row>
    <row r="4754" spans="1:34" ht="10.95" customHeight="1" outlineLevel="1" x14ac:dyDescent="0.25">
      <c r="A4754" t="s">
        <v>410</v>
      </c>
      <c r="C4754" s="3" t="s">
        <v>11994</v>
      </c>
      <c r="D4754" s="3">
        <v>3151</v>
      </c>
      <c r="E4754" s="9">
        <v>1998</v>
      </c>
      <c r="F4754" s="7" t="s">
        <v>2197</v>
      </c>
      <c r="G4754" s="7" t="s">
        <v>5401</v>
      </c>
      <c r="H4754" s="8" t="s">
        <v>9786</v>
      </c>
      <c r="I4754" s="8" t="s">
        <v>21100</v>
      </c>
      <c r="J4754" s="19">
        <v>3</v>
      </c>
      <c r="K4754" s="19" t="s">
        <v>7736</v>
      </c>
      <c r="L4754" s="11">
        <v>9.6999999999999993</v>
      </c>
      <c r="M4754" s="11"/>
      <c r="N4754" s="24"/>
      <c r="P4754" s="32"/>
      <c r="T4754" s="19"/>
      <c r="U4754" s="3">
        <v>1941</v>
      </c>
      <c r="X4754" t="str">
        <f t="shared" si="297"/>
        <v/>
      </c>
      <c r="Z4754" t="str">
        <f t="shared" si="298"/>
        <v/>
      </c>
      <c r="AB4754" s="9"/>
      <c r="AC4754" t="s">
        <v>21101</v>
      </c>
      <c r="AD4754">
        <f t="shared" si="299"/>
        <v>0</v>
      </c>
      <c r="AF4754" s="3"/>
      <c r="AG4754" t="s">
        <v>2364</v>
      </c>
      <c r="AH4754" s="9" t="s">
        <v>4925</v>
      </c>
    </row>
    <row r="4755" spans="1:34" ht="10.95" customHeight="1" outlineLevel="1" x14ac:dyDescent="0.25">
      <c r="A4755" t="s">
        <v>410</v>
      </c>
      <c r="C4755" s="3" t="s">
        <v>11994</v>
      </c>
      <c r="D4755" s="3" t="s">
        <v>9859</v>
      </c>
      <c r="E4755" s="9">
        <v>1999</v>
      </c>
      <c r="F4755" s="7" t="s">
        <v>755</v>
      </c>
      <c r="G4755" s="7" t="s">
        <v>5401</v>
      </c>
      <c r="H4755" s="8" t="s">
        <v>2355</v>
      </c>
      <c r="I4755" s="8" t="s">
        <v>8506</v>
      </c>
      <c r="J4755" s="19">
        <v>1</v>
      </c>
      <c r="K4755" s="19" t="s">
        <v>7736</v>
      </c>
      <c r="L4755" s="11">
        <v>10.4</v>
      </c>
      <c r="M4755" s="11"/>
      <c r="N4755" s="24"/>
      <c r="P4755" s="32"/>
      <c r="T4755" s="19"/>
      <c r="U4755" s="3">
        <v>2140</v>
      </c>
      <c r="X4755" t="str">
        <f t="shared" si="297"/>
        <v/>
      </c>
      <c r="Z4755">
        <f t="shared" si="298"/>
        <v>1</v>
      </c>
      <c r="AB4755" s="9"/>
      <c r="AC4755" t="s">
        <v>2355</v>
      </c>
      <c r="AD4755">
        <f t="shared" si="299"/>
        <v>0</v>
      </c>
      <c r="AF4755" s="3">
        <v>1</v>
      </c>
      <c r="AG4755" t="s">
        <v>3357</v>
      </c>
      <c r="AH4755" s="9" t="s">
        <v>4925</v>
      </c>
    </row>
    <row r="4756" spans="1:34" ht="10.95" customHeight="1" outlineLevel="1" x14ac:dyDescent="0.25">
      <c r="A4756" t="s">
        <v>410</v>
      </c>
      <c r="C4756" s="3" t="s">
        <v>11994</v>
      </c>
      <c r="D4756" s="3">
        <v>4282</v>
      </c>
      <c r="E4756" s="9">
        <v>2001</v>
      </c>
      <c r="F4756" s="7" t="s">
        <v>1177</v>
      </c>
      <c r="G4756" s="7" t="s">
        <v>5401</v>
      </c>
      <c r="H4756" s="8" t="s">
        <v>1178</v>
      </c>
      <c r="I4756" s="8" t="s">
        <v>9860</v>
      </c>
      <c r="J4756" s="19">
        <v>1</v>
      </c>
      <c r="K4756" s="19" t="s">
        <v>7738</v>
      </c>
      <c r="L4756" s="11"/>
      <c r="M4756" s="11"/>
      <c r="N4756" s="24"/>
      <c r="P4756" s="32"/>
      <c r="T4756" s="19"/>
      <c r="U4756" s="3">
        <v>2414</v>
      </c>
      <c r="X4756" t="str">
        <f t="shared" si="297"/>
        <v/>
      </c>
      <c r="Z4756" t="str">
        <f t="shared" si="298"/>
        <v/>
      </c>
      <c r="AB4756" s="9"/>
      <c r="AC4756" t="s">
        <v>1178</v>
      </c>
      <c r="AD4756">
        <f t="shared" si="299"/>
        <v>1</v>
      </c>
      <c r="AF4756" s="3"/>
      <c r="AG4756" t="s">
        <v>4924</v>
      </c>
      <c r="AH4756" s="9" t="s">
        <v>4613</v>
      </c>
    </row>
    <row r="4757" spans="1:34" ht="10.95" customHeight="1" outlineLevel="1" x14ac:dyDescent="0.25">
      <c r="A4757" t="s">
        <v>410</v>
      </c>
      <c r="C4757" s="3" t="s">
        <v>11994</v>
      </c>
      <c r="D4757" s="3">
        <v>4810</v>
      </c>
      <c r="E4757" s="9">
        <v>2002</v>
      </c>
      <c r="F4757" s="7" t="s">
        <v>1179</v>
      </c>
      <c r="G4757" s="7" t="s">
        <v>5401</v>
      </c>
      <c r="H4757" s="8" t="s">
        <v>1180</v>
      </c>
      <c r="I4757" s="8" t="s">
        <v>7143</v>
      </c>
      <c r="J4757" s="19">
        <v>3</v>
      </c>
      <c r="K4757" s="19" t="s">
        <v>7738</v>
      </c>
      <c r="L4757" s="11"/>
      <c r="M4757" s="11"/>
      <c r="N4757" s="24"/>
      <c r="P4757" s="32"/>
      <c r="T4757" s="19"/>
      <c r="U4757" s="3">
        <v>2610</v>
      </c>
      <c r="X4757" t="str">
        <f t="shared" si="297"/>
        <v/>
      </c>
      <c r="Z4757" t="str">
        <f t="shared" si="298"/>
        <v/>
      </c>
      <c r="AB4757" s="9"/>
      <c r="AC4757" t="s">
        <v>1180</v>
      </c>
      <c r="AD4757">
        <f t="shared" si="299"/>
        <v>0</v>
      </c>
      <c r="AF4757" s="3"/>
      <c r="AG4757" t="s">
        <v>2184</v>
      </c>
      <c r="AH4757" s="9" t="s">
        <v>4925</v>
      </c>
    </row>
    <row r="4758" spans="1:34" ht="10.95" customHeight="1" outlineLevel="1" x14ac:dyDescent="0.25">
      <c r="A4758" t="s">
        <v>410</v>
      </c>
      <c r="C4758" s="3" t="s">
        <v>11994</v>
      </c>
      <c r="D4758" s="3">
        <v>4812</v>
      </c>
      <c r="E4758" s="9">
        <v>2002</v>
      </c>
      <c r="F4758" s="7" t="s">
        <v>4001</v>
      </c>
      <c r="G4758" s="7" t="s">
        <v>5401</v>
      </c>
      <c r="H4758" s="8" t="s">
        <v>78</v>
      </c>
      <c r="I4758" s="8" t="s">
        <v>7143</v>
      </c>
      <c r="J4758" s="19">
        <v>3</v>
      </c>
      <c r="K4758" s="19" t="s">
        <v>7736</v>
      </c>
      <c r="L4758" s="11">
        <v>11.7</v>
      </c>
      <c r="M4758" s="11"/>
      <c r="N4758" s="24"/>
      <c r="P4758" s="32"/>
      <c r="T4758" s="19"/>
      <c r="U4758" s="3">
        <v>2611</v>
      </c>
      <c r="X4758" t="str">
        <f t="shared" si="297"/>
        <v/>
      </c>
      <c r="Z4758" t="str">
        <f t="shared" si="298"/>
        <v/>
      </c>
      <c r="AB4758" s="9"/>
      <c r="AC4758" t="s">
        <v>78</v>
      </c>
      <c r="AD4758">
        <f t="shared" si="299"/>
        <v>0</v>
      </c>
      <c r="AF4758" s="3"/>
      <c r="AG4758" t="s">
        <v>79</v>
      </c>
      <c r="AH4758" s="9" t="s">
        <v>4925</v>
      </c>
    </row>
    <row r="4759" spans="1:34" ht="10.95" customHeight="1" outlineLevel="1" x14ac:dyDescent="0.25">
      <c r="A4759" t="s">
        <v>410</v>
      </c>
      <c r="C4759" s="3" t="s">
        <v>11994</v>
      </c>
      <c r="D4759" s="3" t="s">
        <v>9861</v>
      </c>
      <c r="E4759" s="9">
        <v>2003</v>
      </c>
      <c r="F4759" s="7" t="s">
        <v>1181</v>
      </c>
      <c r="G4759" s="7" t="s">
        <v>5401</v>
      </c>
      <c r="H4759" s="8" t="s">
        <v>6046</v>
      </c>
      <c r="I4759" s="8" t="s">
        <v>8506</v>
      </c>
      <c r="J4759" s="19">
        <v>1</v>
      </c>
      <c r="K4759" s="19" t="s">
        <v>7736</v>
      </c>
      <c r="L4759" s="11">
        <v>7.7</v>
      </c>
      <c r="M4759" s="11"/>
      <c r="N4759" s="24"/>
      <c r="P4759" s="32"/>
      <c r="T4759" s="19"/>
      <c r="U4759" s="3">
        <v>2766</v>
      </c>
      <c r="X4759" t="str">
        <f t="shared" si="297"/>
        <v/>
      </c>
      <c r="Z4759" t="str">
        <f t="shared" si="298"/>
        <v/>
      </c>
      <c r="AB4759" s="9"/>
      <c r="AC4759" t="s">
        <v>6046</v>
      </c>
      <c r="AD4759">
        <f t="shared" si="299"/>
        <v>0</v>
      </c>
      <c r="AF4759" s="3">
        <v>1</v>
      </c>
      <c r="AG4759" t="s">
        <v>3357</v>
      </c>
      <c r="AH4759" s="9" t="s">
        <v>4925</v>
      </c>
    </row>
    <row r="4760" spans="1:34" ht="10.95" customHeight="1" outlineLevel="1" x14ac:dyDescent="0.25">
      <c r="A4760" t="s">
        <v>410</v>
      </c>
      <c r="C4760" s="3" t="s">
        <v>11994</v>
      </c>
      <c r="D4760" s="3">
        <v>5599</v>
      </c>
      <c r="E4760" s="9">
        <v>2005</v>
      </c>
      <c r="F4760" s="7" t="s">
        <v>10880</v>
      </c>
      <c r="G4760" s="7" t="s">
        <v>5401</v>
      </c>
      <c r="H4760" s="8" t="s">
        <v>6219</v>
      </c>
      <c r="I4760" s="8" t="s">
        <v>9863</v>
      </c>
      <c r="J4760" s="19">
        <v>1</v>
      </c>
      <c r="K4760" s="19" t="s">
        <v>7738</v>
      </c>
      <c r="L4760" s="11"/>
      <c r="M4760" s="11"/>
      <c r="N4760" s="24"/>
      <c r="P4760" s="32"/>
      <c r="T4760" s="19"/>
      <c r="U4760" s="3"/>
      <c r="X4760" t="str">
        <f t="shared" si="297"/>
        <v/>
      </c>
      <c r="Z4760" t="str">
        <f t="shared" si="298"/>
        <v/>
      </c>
      <c r="AB4760" s="9"/>
      <c r="AC4760" t="s">
        <v>6219</v>
      </c>
      <c r="AD4760">
        <f t="shared" si="299"/>
        <v>0</v>
      </c>
      <c r="AF4760" s="3"/>
      <c r="AG4760" t="s">
        <v>10881</v>
      </c>
      <c r="AH4760" s="9" t="s">
        <v>4925</v>
      </c>
    </row>
    <row r="4761" spans="1:34" ht="10.95" customHeight="1" outlineLevel="1" x14ac:dyDescent="0.25">
      <c r="A4761" t="s">
        <v>410</v>
      </c>
      <c r="C4761" s="3" t="s">
        <v>11994</v>
      </c>
      <c r="D4761" s="3" t="s">
        <v>9862</v>
      </c>
      <c r="E4761" s="9">
        <v>2005</v>
      </c>
      <c r="F4761" s="7" t="s">
        <v>5376</v>
      </c>
      <c r="G4761" s="7" t="s">
        <v>5401</v>
      </c>
      <c r="H4761" s="8" t="s">
        <v>6219</v>
      </c>
      <c r="I4761" s="8" t="s">
        <v>9863</v>
      </c>
      <c r="J4761" s="19">
        <v>3</v>
      </c>
      <c r="K4761" s="19" t="s">
        <v>7738</v>
      </c>
      <c r="L4761" s="11"/>
      <c r="M4761" s="11"/>
      <c r="N4761" s="24"/>
      <c r="P4761" s="32"/>
      <c r="T4761" s="19"/>
      <c r="U4761" s="3">
        <v>2960</v>
      </c>
      <c r="X4761" t="str">
        <f t="shared" si="297"/>
        <v/>
      </c>
      <c r="Z4761" t="str">
        <f t="shared" si="298"/>
        <v/>
      </c>
      <c r="AB4761" s="9"/>
      <c r="AC4761" t="s">
        <v>6219</v>
      </c>
      <c r="AD4761">
        <f t="shared" si="299"/>
        <v>0</v>
      </c>
      <c r="AF4761" s="3"/>
      <c r="AG4761" t="s">
        <v>6220</v>
      </c>
      <c r="AH4761" s="9" t="s">
        <v>4925</v>
      </c>
    </row>
    <row r="4762" spans="1:34" ht="10.95" customHeight="1" outlineLevel="1" x14ac:dyDescent="0.25">
      <c r="A4762" t="s">
        <v>410</v>
      </c>
      <c r="C4762" s="3" t="s">
        <v>11994</v>
      </c>
      <c r="D4762" s="3" t="s">
        <v>9865</v>
      </c>
      <c r="E4762" s="9">
        <v>2012</v>
      </c>
      <c r="F4762" s="7" t="s">
        <v>9866</v>
      </c>
      <c r="G4762" s="7" t="s">
        <v>5401</v>
      </c>
      <c r="H4762" s="8" t="s">
        <v>1115</v>
      </c>
      <c r="I4762" s="8" t="s">
        <v>9864</v>
      </c>
      <c r="J4762" s="19">
        <v>4</v>
      </c>
      <c r="K4762" s="19" t="s">
        <v>7738</v>
      </c>
      <c r="L4762" s="11"/>
      <c r="M4762" s="11"/>
      <c r="N4762" s="24"/>
      <c r="P4762" s="32"/>
      <c r="T4762" s="19"/>
      <c r="U4762" s="3"/>
      <c r="X4762" t="str">
        <f t="shared" si="297"/>
        <v/>
      </c>
      <c r="Z4762">
        <f t="shared" si="298"/>
        <v>1</v>
      </c>
      <c r="AB4762" s="9"/>
      <c r="AC4762" t="s">
        <v>1115</v>
      </c>
      <c r="AD4762">
        <f t="shared" si="299"/>
        <v>0</v>
      </c>
      <c r="AF4762" s="3"/>
      <c r="AH4762" s="9"/>
    </row>
    <row r="4763" spans="1:34" ht="10.95" customHeight="1" outlineLevel="1" x14ac:dyDescent="0.25">
      <c r="A4763" t="s">
        <v>410</v>
      </c>
      <c r="C4763" s="3" t="s">
        <v>11994</v>
      </c>
      <c r="D4763" s="3">
        <v>7283</v>
      </c>
      <c r="E4763" s="9">
        <v>2015</v>
      </c>
      <c r="F4763" s="7" t="s">
        <v>9871</v>
      </c>
      <c r="G4763" s="7" t="s">
        <v>5401</v>
      </c>
      <c r="H4763" s="8" t="s">
        <v>14082</v>
      </c>
      <c r="I4763" s="8" t="s">
        <v>9867</v>
      </c>
      <c r="J4763" s="19">
        <v>7</v>
      </c>
      <c r="K4763" s="19" t="s">
        <v>20093</v>
      </c>
      <c r="L4763" s="11"/>
      <c r="M4763" s="11"/>
      <c r="N4763" s="24"/>
      <c r="P4763" s="32"/>
      <c r="T4763" s="19"/>
      <c r="U4763" s="3"/>
      <c r="X4763" t="str">
        <f t="shared" si="297"/>
        <v/>
      </c>
      <c r="Z4763" t="str">
        <f t="shared" si="298"/>
        <v/>
      </c>
      <c r="AB4763" s="9"/>
      <c r="AC4763" t="s">
        <v>14082</v>
      </c>
      <c r="AD4763">
        <f t="shared" si="299"/>
        <v>0</v>
      </c>
      <c r="AF4763" s="3"/>
      <c r="AH4763" s="9"/>
    </row>
    <row r="4764" spans="1:34" ht="10.95" customHeight="1" outlineLevel="1" x14ac:dyDescent="0.25">
      <c r="A4764" t="s">
        <v>410</v>
      </c>
      <c r="C4764" s="3" t="s">
        <v>11994</v>
      </c>
      <c r="D4764" s="3">
        <v>7284</v>
      </c>
      <c r="E4764" s="9">
        <v>2015</v>
      </c>
      <c r="F4764" s="7" t="s">
        <v>9871</v>
      </c>
      <c r="G4764" s="7" t="s">
        <v>5401</v>
      </c>
      <c r="H4764" s="8" t="s">
        <v>9875</v>
      </c>
      <c r="I4764" s="8" t="s">
        <v>9867</v>
      </c>
      <c r="J4764" s="19">
        <v>7</v>
      </c>
      <c r="K4764" s="19" t="s">
        <v>20093</v>
      </c>
      <c r="L4764" s="11"/>
      <c r="M4764" s="11"/>
      <c r="N4764" s="24"/>
      <c r="P4764" s="32"/>
      <c r="T4764" s="19"/>
      <c r="U4764" s="3"/>
      <c r="X4764" t="str">
        <f t="shared" si="297"/>
        <v/>
      </c>
      <c r="Z4764" t="str">
        <f t="shared" si="298"/>
        <v/>
      </c>
      <c r="AB4764" s="9"/>
      <c r="AC4764" t="s">
        <v>9875</v>
      </c>
      <c r="AD4764">
        <f t="shared" si="299"/>
        <v>0</v>
      </c>
      <c r="AF4764" s="3"/>
      <c r="AH4764" s="9"/>
    </row>
    <row r="4765" spans="1:34" ht="10.95" customHeight="1" outlineLevel="1" x14ac:dyDescent="0.25">
      <c r="A4765" t="s">
        <v>410</v>
      </c>
      <c r="C4765" s="3" t="s">
        <v>11994</v>
      </c>
      <c r="D4765" s="3">
        <v>7285</v>
      </c>
      <c r="E4765" s="9">
        <v>2015</v>
      </c>
      <c r="F4765" s="7" t="s">
        <v>9871</v>
      </c>
      <c r="G4765" s="7" t="s">
        <v>5401</v>
      </c>
      <c r="H4765" s="8" t="s">
        <v>9615</v>
      </c>
      <c r="I4765" s="8" t="s">
        <v>9867</v>
      </c>
      <c r="J4765" s="19">
        <v>7</v>
      </c>
      <c r="K4765" s="19" t="s">
        <v>20093</v>
      </c>
      <c r="L4765" s="11"/>
      <c r="M4765" s="11"/>
      <c r="N4765" s="24"/>
      <c r="P4765" s="32"/>
      <c r="T4765" s="19"/>
      <c r="U4765" s="3"/>
      <c r="X4765" t="str">
        <f t="shared" si="297"/>
        <v/>
      </c>
      <c r="Z4765" t="str">
        <f t="shared" si="298"/>
        <v/>
      </c>
      <c r="AB4765" s="9"/>
      <c r="AC4765" t="s">
        <v>9615</v>
      </c>
      <c r="AD4765">
        <f t="shared" si="299"/>
        <v>0</v>
      </c>
      <c r="AF4765" s="3"/>
      <c r="AH4765" s="9"/>
    </row>
    <row r="4766" spans="1:34" ht="10.95" customHeight="1" outlineLevel="1" x14ac:dyDescent="0.25">
      <c r="A4766" t="s">
        <v>410</v>
      </c>
      <c r="C4766" s="3" t="s">
        <v>11994</v>
      </c>
      <c r="D4766" s="3">
        <v>7286</v>
      </c>
      <c r="E4766" s="9">
        <v>2015</v>
      </c>
      <c r="F4766" s="7" t="s">
        <v>9871</v>
      </c>
      <c r="G4766" s="7" t="s">
        <v>5401</v>
      </c>
      <c r="H4766" s="8" t="s">
        <v>8358</v>
      </c>
      <c r="I4766" s="8" t="s">
        <v>9867</v>
      </c>
      <c r="J4766" s="19">
        <v>7</v>
      </c>
      <c r="K4766" s="19" t="s">
        <v>20093</v>
      </c>
      <c r="L4766" s="11"/>
      <c r="M4766" s="11"/>
      <c r="N4766" s="24"/>
      <c r="P4766" s="32"/>
      <c r="T4766" s="19"/>
      <c r="U4766" s="3"/>
      <c r="X4766" t="str">
        <f t="shared" si="297"/>
        <v/>
      </c>
      <c r="Z4766" t="str">
        <f t="shared" si="298"/>
        <v/>
      </c>
      <c r="AB4766" s="9"/>
      <c r="AC4766" t="s">
        <v>8358</v>
      </c>
      <c r="AD4766">
        <f t="shared" si="299"/>
        <v>0</v>
      </c>
      <c r="AF4766" s="3"/>
      <c r="AH4766" s="9"/>
    </row>
    <row r="4767" spans="1:34" ht="10.95" customHeight="1" outlineLevel="1" x14ac:dyDescent="0.25">
      <c r="A4767" t="s">
        <v>410</v>
      </c>
      <c r="C4767" s="3" t="s">
        <v>11994</v>
      </c>
      <c r="D4767" s="3">
        <v>7287</v>
      </c>
      <c r="E4767" s="9">
        <v>2015</v>
      </c>
      <c r="F4767" s="7" t="s">
        <v>9871</v>
      </c>
      <c r="G4767" s="7" t="s">
        <v>5401</v>
      </c>
      <c r="H4767" s="8" t="s">
        <v>13371</v>
      </c>
      <c r="I4767" s="8" t="s">
        <v>9867</v>
      </c>
      <c r="J4767" s="19">
        <v>7</v>
      </c>
      <c r="K4767" s="19" t="s">
        <v>20093</v>
      </c>
      <c r="L4767" s="11"/>
      <c r="M4767" s="11"/>
      <c r="N4767" s="24"/>
      <c r="P4767" s="32"/>
      <c r="T4767" s="19"/>
      <c r="U4767" s="3"/>
      <c r="X4767" t="str">
        <f t="shared" si="297"/>
        <v/>
      </c>
      <c r="Z4767" t="str">
        <f t="shared" si="298"/>
        <v/>
      </c>
      <c r="AB4767" s="9"/>
      <c r="AC4767" t="s">
        <v>13371</v>
      </c>
      <c r="AD4767">
        <f t="shared" si="299"/>
        <v>0</v>
      </c>
      <c r="AF4767" s="3"/>
      <c r="AH4767" s="9"/>
    </row>
    <row r="4768" spans="1:34" ht="10.95" customHeight="1" outlineLevel="1" x14ac:dyDescent="0.25">
      <c r="A4768" t="s">
        <v>410</v>
      </c>
      <c r="C4768" s="3" t="s">
        <v>11994</v>
      </c>
      <c r="D4768" s="3">
        <v>7288</v>
      </c>
      <c r="E4768" s="9">
        <v>2015</v>
      </c>
      <c r="F4768" s="7" t="s">
        <v>9871</v>
      </c>
      <c r="G4768" s="7" t="s">
        <v>5401</v>
      </c>
      <c r="H4768" s="8" t="s">
        <v>9425</v>
      </c>
      <c r="I4768" s="8" t="s">
        <v>9867</v>
      </c>
      <c r="J4768" s="19">
        <v>7</v>
      </c>
      <c r="K4768" s="19" t="s">
        <v>20093</v>
      </c>
      <c r="L4768" s="11"/>
      <c r="M4768" s="11"/>
      <c r="N4768" s="24"/>
      <c r="P4768" s="32"/>
      <c r="T4768" s="19"/>
      <c r="U4768" s="3"/>
      <c r="X4768" t="str">
        <f t="shared" si="297"/>
        <v/>
      </c>
      <c r="Z4768" t="str">
        <f t="shared" si="298"/>
        <v/>
      </c>
      <c r="AB4768" s="9"/>
      <c r="AC4768" t="s">
        <v>9425</v>
      </c>
      <c r="AD4768">
        <f t="shared" si="299"/>
        <v>0</v>
      </c>
      <c r="AF4768" s="3"/>
      <c r="AH4768" s="9"/>
    </row>
    <row r="4769" spans="1:34" ht="10.95" customHeight="1" outlineLevel="1" x14ac:dyDescent="0.25">
      <c r="A4769" t="s">
        <v>410</v>
      </c>
      <c r="C4769" s="3" t="s">
        <v>11994</v>
      </c>
      <c r="D4769" s="3" t="s">
        <v>9868</v>
      </c>
      <c r="E4769" s="9">
        <v>2015</v>
      </c>
      <c r="F4769" s="7" t="s">
        <v>9872</v>
      </c>
      <c r="G4769" s="7" t="s">
        <v>5401</v>
      </c>
      <c r="H4769" s="8" t="s">
        <v>7560</v>
      </c>
      <c r="I4769" s="8" t="s">
        <v>9867</v>
      </c>
      <c r="J4769" s="19">
        <v>7</v>
      </c>
      <c r="K4769" s="19" t="s">
        <v>7736</v>
      </c>
      <c r="L4769" s="11">
        <v>7.5</v>
      </c>
      <c r="M4769" s="11"/>
      <c r="N4769" s="24"/>
      <c r="P4769" s="32"/>
      <c r="T4769" s="19"/>
      <c r="U4769" s="3"/>
      <c r="X4769" t="str">
        <f t="shared" si="297"/>
        <v/>
      </c>
      <c r="Z4769">
        <f t="shared" si="298"/>
        <v>1</v>
      </c>
      <c r="AB4769" s="9"/>
      <c r="AC4769" t="s">
        <v>7560</v>
      </c>
      <c r="AD4769">
        <f t="shared" si="299"/>
        <v>0</v>
      </c>
      <c r="AF4769" s="3"/>
      <c r="AH4769" s="9"/>
    </row>
    <row r="4770" spans="1:34" ht="10.95" customHeight="1" outlineLevel="1" x14ac:dyDescent="0.25">
      <c r="A4770" t="s">
        <v>410</v>
      </c>
      <c r="C4770" s="3" t="s">
        <v>11994</v>
      </c>
      <c r="D4770" s="3">
        <v>7289</v>
      </c>
      <c r="E4770" s="9">
        <v>2015</v>
      </c>
      <c r="F4770" s="7" t="s">
        <v>849</v>
      </c>
      <c r="G4770" s="7" t="s">
        <v>5401</v>
      </c>
      <c r="H4770" s="8" t="s">
        <v>9373</v>
      </c>
      <c r="I4770" s="8" t="s">
        <v>9867</v>
      </c>
      <c r="J4770" s="19">
        <v>7</v>
      </c>
      <c r="K4770" s="19" t="s">
        <v>20093</v>
      </c>
      <c r="L4770" s="11"/>
      <c r="M4770" s="11"/>
      <c r="N4770" s="24"/>
      <c r="P4770" s="32"/>
      <c r="T4770" s="19"/>
      <c r="U4770" s="3"/>
      <c r="X4770" t="str">
        <f t="shared" si="297"/>
        <v/>
      </c>
      <c r="Z4770" t="str">
        <f t="shared" si="298"/>
        <v/>
      </c>
      <c r="AB4770" s="9"/>
      <c r="AC4770" t="s">
        <v>9373</v>
      </c>
      <c r="AD4770">
        <f t="shared" si="299"/>
        <v>0</v>
      </c>
      <c r="AF4770" s="3"/>
      <c r="AH4770" s="9"/>
    </row>
    <row r="4771" spans="1:34" ht="10.95" customHeight="1" outlineLevel="1" x14ac:dyDescent="0.25">
      <c r="A4771" t="s">
        <v>410</v>
      </c>
      <c r="C4771" s="3" t="s">
        <v>11994</v>
      </c>
      <c r="D4771" s="3">
        <v>7290</v>
      </c>
      <c r="E4771" s="9">
        <v>2015</v>
      </c>
      <c r="F4771" s="7" t="s">
        <v>849</v>
      </c>
      <c r="G4771" s="7" t="s">
        <v>5401</v>
      </c>
      <c r="H4771" s="8" t="s">
        <v>9877</v>
      </c>
      <c r="I4771" s="8" t="s">
        <v>9867</v>
      </c>
      <c r="J4771" s="19">
        <v>7</v>
      </c>
      <c r="K4771" s="19" t="s">
        <v>20093</v>
      </c>
      <c r="L4771" s="11"/>
      <c r="M4771" s="11"/>
      <c r="N4771" s="24"/>
      <c r="P4771" s="32"/>
      <c r="T4771" s="19"/>
      <c r="U4771" s="3"/>
      <c r="X4771" t="str">
        <f t="shared" si="297"/>
        <v/>
      </c>
      <c r="Z4771" t="str">
        <f t="shared" si="298"/>
        <v/>
      </c>
      <c r="AB4771" s="9"/>
      <c r="AC4771" t="s">
        <v>9877</v>
      </c>
      <c r="AD4771">
        <f t="shared" si="299"/>
        <v>0</v>
      </c>
      <c r="AF4771" s="3"/>
      <c r="AH4771" s="9"/>
    </row>
    <row r="4772" spans="1:34" ht="10.95" customHeight="1" outlineLevel="1" x14ac:dyDescent="0.25">
      <c r="A4772" t="s">
        <v>410</v>
      </c>
      <c r="C4772" s="3" t="s">
        <v>11994</v>
      </c>
      <c r="D4772" s="3">
        <v>7291</v>
      </c>
      <c r="E4772" s="9">
        <v>2015</v>
      </c>
      <c r="F4772" s="7" t="s">
        <v>849</v>
      </c>
      <c r="G4772" s="7" t="s">
        <v>5401</v>
      </c>
      <c r="H4772" s="8" t="s">
        <v>9876</v>
      </c>
      <c r="I4772" s="8" t="s">
        <v>9867</v>
      </c>
      <c r="J4772" s="19">
        <v>7</v>
      </c>
      <c r="K4772" s="19" t="s">
        <v>20093</v>
      </c>
      <c r="L4772" s="11"/>
      <c r="M4772" s="11"/>
      <c r="N4772" s="24"/>
      <c r="P4772" s="32"/>
      <c r="T4772" s="19"/>
      <c r="U4772" s="3"/>
      <c r="X4772" t="str">
        <f t="shared" si="297"/>
        <v/>
      </c>
      <c r="Z4772" t="str">
        <f t="shared" si="298"/>
        <v/>
      </c>
      <c r="AB4772" s="9"/>
      <c r="AC4772" t="s">
        <v>9876</v>
      </c>
      <c r="AD4772">
        <f t="shared" si="299"/>
        <v>0</v>
      </c>
      <c r="AF4772" s="3"/>
      <c r="AH4772" s="9"/>
    </row>
    <row r="4773" spans="1:34" ht="10.95" customHeight="1" outlineLevel="1" x14ac:dyDescent="0.25">
      <c r="A4773" t="s">
        <v>410</v>
      </c>
      <c r="C4773" s="3" t="s">
        <v>11994</v>
      </c>
      <c r="D4773" s="3">
        <v>7292</v>
      </c>
      <c r="E4773" s="9">
        <v>2015</v>
      </c>
      <c r="F4773" s="7" t="s">
        <v>849</v>
      </c>
      <c r="G4773" s="7" t="s">
        <v>5401</v>
      </c>
      <c r="H4773" s="8" t="s">
        <v>9878</v>
      </c>
      <c r="I4773" s="8" t="s">
        <v>9867</v>
      </c>
      <c r="J4773" s="19">
        <v>7</v>
      </c>
      <c r="K4773" s="19" t="s">
        <v>20093</v>
      </c>
      <c r="L4773" s="11"/>
      <c r="M4773" s="11"/>
      <c r="N4773" s="24"/>
      <c r="P4773" s="32"/>
      <c r="T4773" s="19"/>
      <c r="U4773" s="3"/>
      <c r="X4773" t="str">
        <f t="shared" si="297"/>
        <v/>
      </c>
      <c r="Z4773" t="str">
        <f t="shared" si="298"/>
        <v/>
      </c>
      <c r="AB4773" s="9"/>
      <c r="AC4773" t="s">
        <v>9878</v>
      </c>
      <c r="AD4773">
        <f t="shared" si="299"/>
        <v>0</v>
      </c>
      <c r="AF4773" s="3"/>
      <c r="AH4773" s="9"/>
    </row>
    <row r="4774" spans="1:34" ht="10.95" customHeight="1" outlineLevel="1" x14ac:dyDescent="0.25">
      <c r="A4774" t="s">
        <v>410</v>
      </c>
      <c r="C4774" s="3" t="s">
        <v>11994</v>
      </c>
      <c r="D4774" s="3" t="s">
        <v>9869</v>
      </c>
      <c r="E4774" s="9">
        <v>2015</v>
      </c>
      <c r="F4774" s="7" t="s">
        <v>9873</v>
      </c>
      <c r="G4774" s="7" t="s">
        <v>5401</v>
      </c>
      <c r="H4774" s="8" t="s">
        <v>7560</v>
      </c>
      <c r="I4774" s="8" t="s">
        <v>9867</v>
      </c>
      <c r="J4774" s="19">
        <v>7</v>
      </c>
      <c r="K4774" s="19" t="s">
        <v>7736</v>
      </c>
      <c r="L4774" s="11">
        <v>16.5</v>
      </c>
      <c r="M4774" s="11"/>
      <c r="N4774" s="24"/>
      <c r="P4774" s="32"/>
      <c r="T4774" s="19"/>
      <c r="U4774" s="3"/>
      <c r="X4774" t="str">
        <f t="shared" si="297"/>
        <v/>
      </c>
      <c r="Z4774">
        <f t="shared" si="298"/>
        <v>1</v>
      </c>
      <c r="AB4774" s="9"/>
      <c r="AC4774" t="s">
        <v>7560</v>
      </c>
      <c r="AD4774">
        <f t="shared" si="299"/>
        <v>0</v>
      </c>
      <c r="AF4774" s="3"/>
      <c r="AH4774" s="9"/>
    </row>
    <row r="4775" spans="1:34" ht="10.95" customHeight="1" outlineLevel="1" x14ac:dyDescent="0.25">
      <c r="A4775" t="s">
        <v>410</v>
      </c>
      <c r="C4775" s="3" t="s">
        <v>11994</v>
      </c>
      <c r="D4775" s="3">
        <v>7293</v>
      </c>
      <c r="E4775" s="9">
        <v>2015</v>
      </c>
      <c r="F4775" s="7" t="s">
        <v>1474</v>
      </c>
      <c r="G4775" s="7" t="s">
        <v>5401</v>
      </c>
      <c r="H4775" s="8" t="s">
        <v>9876</v>
      </c>
      <c r="I4775" s="8" t="s">
        <v>9867</v>
      </c>
      <c r="J4775" s="19">
        <v>7</v>
      </c>
      <c r="K4775" s="19" t="s">
        <v>20093</v>
      </c>
      <c r="L4775" s="11"/>
      <c r="M4775" s="11"/>
      <c r="N4775" s="24"/>
      <c r="P4775" s="32"/>
      <c r="T4775" s="19"/>
      <c r="U4775" s="3"/>
      <c r="X4775" t="str">
        <f t="shared" si="297"/>
        <v/>
      </c>
      <c r="Z4775" t="str">
        <f t="shared" si="298"/>
        <v/>
      </c>
      <c r="AB4775" s="9"/>
      <c r="AC4775" t="s">
        <v>9876</v>
      </c>
      <c r="AD4775">
        <f t="shared" si="299"/>
        <v>0</v>
      </c>
      <c r="AF4775" s="3"/>
      <c r="AH4775" s="9"/>
    </row>
    <row r="4776" spans="1:34" ht="10.95" customHeight="1" outlineLevel="1" x14ac:dyDescent="0.25">
      <c r="A4776" t="s">
        <v>410</v>
      </c>
      <c r="C4776" s="3" t="s">
        <v>11994</v>
      </c>
      <c r="D4776" s="3" t="s">
        <v>9870</v>
      </c>
      <c r="E4776" s="9">
        <v>2015</v>
      </c>
      <c r="F4776" s="7" t="s">
        <v>9874</v>
      </c>
      <c r="G4776" s="7" t="s">
        <v>5401</v>
      </c>
      <c r="H4776" s="8" t="s">
        <v>9876</v>
      </c>
      <c r="I4776" s="8" t="s">
        <v>9867</v>
      </c>
      <c r="J4776" s="19">
        <v>7</v>
      </c>
      <c r="K4776" s="19" t="s">
        <v>7736</v>
      </c>
      <c r="L4776" s="11">
        <v>7</v>
      </c>
      <c r="M4776" s="11"/>
      <c r="N4776" s="24"/>
      <c r="P4776" s="32"/>
      <c r="T4776" s="19"/>
      <c r="U4776" s="3"/>
      <c r="X4776" t="str">
        <f t="shared" si="297"/>
        <v/>
      </c>
      <c r="Z4776">
        <f t="shared" si="298"/>
        <v>1</v>
      </c>
      <c r="AB4776" s="9"/>
      <c r="AC4776" t="s">
        <v>9876</v>
      </c>
      <c r="AD4776">
        <f t="shared" si="299"/>
        <v>0</v>
      </c>
      <c r="AF4776" s="3"/>
      <c r="AH4776" s="9"/>
    </row>
    <row r="4777" spans="1:34" ht="10.95" customHeight="1" outlineLevel="1" x14ac:dyDescent="0.25">
      <c r="A4777" t="s">
        <v>410</v>
      </c>
      <c r="C4777" s="3" t="s">
        <v>11994</v>
      </c>
      <c r="D4777" s="3">
        <v>7363</v>
      </c>
      <c r="E4777" s="9">
        <v>2016</v>
      </c>
      <c r="F4777" s="7" t="s">
        <v>9882</v>
      </c>
      <c r="G4777" s="7" t="s">
        <v>5401</v>
      </c>
      <c r="H4777" s="8" t="s">
        <v>8752</v>
      </c>
      <c r="I4777" s="8" t="s">
        <v>9879</v>
      </c>
      <c r="J4777" s="19">
        <v>1</v>
      </c>
      <c r="K4777" s="19" t="s">
        <v>20093</v>
      </c>
      <c r="L4777" s="11"/>
      <c r="M4777" s="11"/>
      <c r="N4777" s="24"/>
      <c r="P4777" s="32"/>
      <c r="R4777">
        <v>1</v>
      </c>
      <c r="S4777">
        <v>1</v>
      </c>
      <c r="T4777" s="19"/>
      <c r="U4777" s="3"/>
      <c r="X4777" t="str">
        <f t="shared" si="297"/>
        <v/>
      </c>
      <c r="Z4777" t="str">
        <f t="shared" si="298"/>
        <v/>
      </c>
      <c r="AB4777" s="9"/>
      <c r="AC4777" t="s">
        <v>8752</v>
      </c>
      <c r="AD4777">
        <f t="shared" si="299"/>
        <v>0</v>
      </c>
      <c r="AF4777" s="3"/>
      <c r="AH4777" s="9"/>
    </row>
    <row r="4778" spans="1:34" ht="10.95" customHeight="1" outlineLevel="1" x14ac:dyDescent="0.25">
      <c r="A4778" t="s">
        <v>410</v>
      </c>
      <c r="C4778" s="3" t="s">
        <v>11994</v>
      </c>
      <c r="D4778" s="3">
        <v>7364</v>
      </c>
      <c r="E4778" s="9">
        <v>2016</v>
      </c>
      <c r="F4778" s="7" t="s">
        <v>9882</v>
      </c>
      <c r="G4778" s="7" t="s">
        <v>5401</v>
      </c>
      <c r="H4778" s="8" t="s">
        <v>9883</v>
      </c>
      <c r="I4778" s="8" t="s">
        <v>9879</v>
      </c>
      <c r="J4778" s="19">
        <v>1</v>
      </c>
      <c r="K4778" s="19" t="s">
        <v>20093</v>
      </c>
      <c r="L4778" s="11"/>
      <c r="M4778" s="11"/>
      <c r="N4778" s="24"/>
      <c r="P4778" s="32"/>
      <c r="S4778">
        <v>1</v>
      </c>
      <c r="T4778" s="19"/>
      <c r="U4778" s="3"/>
      <c r="X4778" t="str">
        <f t="shared" si="297"/>
        <v/>
      </c>
      <c r="Z4778" t="str">
        <f t="shared" si="298"/>
        <v/>
      </c>
      <c r="AB4778" s="9"/>
      <c r="AC4778" t="s">
        <v>9883</v>
      </c>
      <c r="AD4778">
        <f t="shared" si="299"/>
        <v>0</v>
      </c>
      <c r="AF4778" s="3"/>
      <c r="AH4778" s="9"/>
    </row>
    <row r="4779" spans="1:34" ht="10.95" customHeight="1" outlineLevel="1" x14ac:dyDescent="0.25">
      <c r="A4779" t="s">
        <v>410</v>
      </c>
      <c r="C4779" s="3" t="s">
        <v>11994</v>
      </c>
      <c r="D4779" s="3">
        <v>7365</v>
      </c>
      <c r="E4779" s="9">
        <v>2016</v>
      </c>
      <c r="F4779" s="7" t="s">
        <v>9882</v>
      </c>
      <c r="G4779" s="7" t="s">
        <v>5401</v>
      </c>
      <c r="H4779" s="8" t="s">
        <v>9364</v>
      </c>
      <c r="I4779" s="8" t="s">
        <v>9879</v>
      </c>
      <c r="J4779" s="19">
        <v>1</v>
      </c>
      <c r="K4779" s="19" t="s">
        <v>20093</v>
      </c>
      <c r="L4779" s="11"/>
      <c r="M4779" s="11"/>
      <c r="N4779" s="24"/>
      <c r="P4779" s="32"/>
      <c r="R4779">
        <v>1</v>
      </c>
      <c r="S4779">
        <v>1</v>
      </c>
      <c r="T4779" s="19"/>
      <c r="U4779" s="3"/>
      <c r="X4779" t="str">
        <f t="shared" si="297"/>
        <v/>
      </c>
      <c r="Z4779" t="str">
        <f t="shared" si="298"/>
        <v/>
      </c>
      <c r="AB4779" s="9"/>
      <c r="AC4779" t="s">
        <v>9364</v>
      </c>
      <c r="AD4779">
        <f t="shared" si="299"/>
        <v>0</v>
      </c>
      <c r="AF4779" s="3"/>
      <c r="AH4779" s="9"/>
    </row>
    <row r="4780" spans="1:34" ht="10.95" customHeight="1" outlineLevel="1" x14ac:dyDescent="0.25">
      <c r="A4780" t="s">
        <v>410</v>
      </c>
      <c r="C4780" s="3" t="s">
        <v>11994</v>
      </c>
      <c r="D4780" s="3">
        <v>7366</v>
      </c>
      <c r="E4780" s="9">
        <v>2016</v>
      </c>
      <c r="F4780" s="7" t="s">
        <v>9882</v>
      </c>
      <c r="G4780" s="7" t="s">
        <v>5401</v>
      </c>
      <c r="H4780" s="8" t="s">
        <v>5402</v>
      </c>
      <c r="I4780" s="8" t="s">
        <v>9879</v>
      </c>
      <c r="J4780" s="19">
        <v>1</v>
      </c>
      <c r="K4780" s="19" t="s">
        <v>20093</v>
      </c>
      <c r="L4780" s="11"/>
      <c r="M4780" s="11"/>
      <c r="N4780" s="24"/>
      <c r="P4780" s="32"/>
      <c r="T4780" s="19"/>
      <c r="U4780" s="3"/>
      <c r="X4780" t="str">
        <f t="shared" si="297"/>
        <v/>
      </c>
      <c r="Z4780" t="str">
        <f t="shared" si="298"/>
        <v/>
      </c>
      <c r="AB4780" s="9"/>
      <c r="AC4780" t="s">
        <v>5402</v>
      </c>
      <c r="AD4780">
        <f t="shared" si="299"/>
        <v>1</v>
      </c>
      <c r="AF4780" s="3"/>
      <c r="AH4780" s="9"/>
    </row>
    <row r="4781" spans="1:34" ht="10.95" customHeight="1" outlineLevel="1" x14ac:dyDescent="0.25">
      <c r="A4781" t="s">
        <v>410</v>
      </c>
      <c r="C4781" s="3" t="s">
        <v>11994</v>
      </c>
      <c r="D4781" s="3">
        <v>7367</v>
      </c>
      <c r="E4781" s="9">
        <v>2016</v>
      </c>
      <c r="F4781" s="7" t="s">
        <v>9882</v>
      </c>
      <c r="G4781" s="7" t="s">
        <v>5401</v>
      </c>
      <c r="H4781" s="8" t="s">
        <v>4105</v>
      </c>
      <c r="I4781" s="8" t="s">
        <v>9879</v>
      </c>
      <c r="J4781" s="19">
        <v>1</v>
      </c>
      <c r="K4781" s="19" t="s">
        <v>20093</v>
      </c>
      <c r="L4781" s="11"/>
      <c r="M4781" s="11"/>
      <c r="N4781" s="24"/>
      <c r="P4781" s="32"/>
      <c r="S4781">
        <v>1</v>
      </c>
      <c r="T4781" s="19"/>
      <c r="U4781" s="3"/>
      <c r="X4781" t="str">
        <f t="shared" si="297"/>
        <v/>
      </c>
      <c r="Z4781" t="str">
        <f t="shared" si="298"/>
        <v/>
      </c>
      <c r="AB4781" s="9"/>
      <c r="AC4781" t="s">
        <v>4105</v>
      </c>
      <c r="AD4781">
        <f t="shared" si="299"/>
        <v>0</v>
      </c>
      <c r="AF4781" s="3"/>
      <c r="AH4781" s="9"/>
    </row>
    <row r="4782" spans="1:34" ht="10.95" customHeight="1" outlineLevel="1" x14ac:dyDescent="0.25">
      <c r="A4782" t="s">
        <v>410</v>
      </c>
      <c r="C4782" s="3" t="s">
        <v>11994</v>
      </c>
      <c r="D4782" s="3">
        <v>7368</v>
      </c>
      <c r="E4782" s="9">
        <v>2016</v>
      </c>
      <c r="F4782" s="7" t="s">
        <v>9882</v>
      </c>
      <c r="G4782" s="7" t="s">
        <v>5401</v>
      </c>
      <c r="H4782" s="8" t="s">
        <v>295</v>
      </c>
      <c r="I4782" s="8" t="s">
        <v>9879</v>
      </c>
      <c r="J4782" s="19">
        <v>1</v>
      </c>
      <c r="K4782" s="19" t="s">
        <v>20093</v>
      </c>
      <c r="L4782" s="11"/>
      <c r="M4782" s="11"/>
      <c r="N4782" s="24"/>
      <c r="P4782" s="32"/>
      <c r="R4782">
        <v>1</v>
      </c>
      <c r="S4782">
        <v>1</v>
      </c>
      <c r="T4782" s="19"/>
      <c r="U4782" s="3"/>
      <c r="X4782" t="str">
        <f t="shared" si="297"/>
        <v/>
      </c>
      <c r="Z4782" t="str">
        <f t="shared" si="298"/>
        <v/>
      </c>
      <c r="AB4782" s="9"/>
      <c r="AC4782" t="s">
        <v>295</v>
      </c>
      <c r="AD4782">
        <f t="shared" si="299"/>
        <v>0</v>
      </c>
      <c r="AF4782" s="3"/>
      <c r="AH4782" s="9"/>
    </row>
    <row r="4783" spans="1:34" ht="10.95" customHeight="1" outlineLevel="1" x14ac:dyDescent="0.25">
      <c r="A4783" t="s">
        <v>410</v>
      </c>
      <c r="C4783" s="3" t="s">
        <v>11994</v>
      </c>
      <c r="D4783" s="3" t="s">
        <v>9880</v>
      </c>
      <c r="E4783" s="9">
        <v>2016</v>
      </c>
      <c r="F4783" s="7" t="s">
        <v>9881</v>
      </c>
      <c r="G4783" s="7" t="s">
        <v>5401</v>
      </c>
      <c r="H4783" s="8" t="s">
        <v>9884</v>
      </c>
      <c r="I4783" s="8" t="s">
        <v>9879</v>
      </c>
      <c r="J4783" s="19">
        <v>1</v>
      </c>
      <c r="K4783" s="19" t="s">
        <v>7736</v>
      </c>
      <c r="L4783" s="11">
        <v>15</v>
      </c>
      <c r="M4783" s="11"/>
      <c r="N4783" s="24"/>
      <c r="P4783" s="32"/>
      <c r="R4783">
        <v>1</v>
      </c>
      <c r="S4783">
        <v>1</v>
      </c>
      <c r="T4783" s="19"/>
      <c r="U4783" s="3"/>
      <c r="X4783" t="str">
        <f t="shared" si="297"/>
        <v/>
      </c>
      <c r="Z4783">
        <f t="shared" si="298"/>
        <v>1</v>
      </c>
      <c r="AB4783" s="9"/>
      <c r="AC4783" t="s">
        <v>9884</v>
      </c>
      <c r="AD4783">
        <f t="shared" si="299"/>
        <v>0</v>
      </c>
      <c r="AF4783" s="3"/>
      <c r="AH4783" s="9"/>
    </row>
    <row r="4784" spans="1:34" ht="10.95" customHeight="1" outlineLevel="1" x14ac:dyDescent="0.25">
      <c r="A4784" t="s">
        <v>410</v>
      </c>
      <c r="C4784" s="3" t="s">
        <v>11994</v>
      </c>
      <c r="D4784" s="3">
        <v>7369</v>
      </c>
      <c r="E4784" s="9">
        <v>2016</v>
      </c>
      <c r="F4784" s="7" t="s">
        <v>6403</v>
      </c>
      <c r="G4784" s="7" t="s">
        <v>5401</v>
      </c>
      <c r="H4784" s="8" t="s">
        <v>857</v>
      </c>
      <c r="I4784" s="8" t="s">
        <v>9879</v>
      </c>
      <c r="J4784" s="19">
        <v>1</v>
      </c>
      <c r="K4784" s="19" t="s">
        <v>20093</v>
      </c>
      <c r="L4784" s="11"/>
      <c r="M4784" s="11"/>
      <c r="N4784" s="24"/>
      <c r="P4784" s="32"/>
      <c r="T4784" s="19"/>
      <c r="U4784" s="3"/>
      <c r="X4784" t="str">
        <f t="shared" si="297"/>
        <v/>
      </c>
      <c r="Z4784" t="str">
        <f t="shared" si="298"/>
        <v/>
      </c>
      <c r="AB4784" s="9"/>
      <c r="AC4784" t="s">
        <v>857</v>
      </c>
      <c r="AD4784">
        <f t="shared" si="299"/>
        <v>0</v>
      </c>
      <c r="AF4784" s="3"/>
      <c r="AH4784" s="9"/>
    </row>
    <row r="4785" spans="1:48" ht="10.95" customHeight="1" outlineLevel="1" x14ac:dyDescent="0.25">
      <c r="A4785" t="s">
        <v>410</v>
      </c>
      <c r="C4785" s="3" t="s">
        <v>11994</v>
      </c>
      <c r="D4785" s="3" t="s">
        <v>9885</v>
      </c>
      <c r="E4785" s="9">
        <v>2016</v>
      </c>
      <c r="F4785" s="7" t="s">
        <v>9886</v>
      </c>
      <c r="G4785" s="7" t="s">
        <v>5401</v>
      </c>
      <c r="H4785" s="8" t="s">
        <v>857</v>
      </c>
      <c r="I4785" s="8" t="s">
        <v>9879</v>
      </c>
      <c r="J4785" s="19">
        <v>1</v>
      </c>
      <c r="K4785" s="19" t="s">
        <v>7736</v>
      </c>
      <c r="L4785" s="11">
        <v>9</v>
      </c>
      <c r="M4785" s="11"/>
      <c r="N4785" s="24"/>
      <c r="P4785" s="32"/>
      <c r="R4785">
        <v>1</v>
      </c>
      <c r="S4785">
        <v>1</v>
      </c>
      <c r="T4785" s="19"/>
      <c r="U4785" s="3"/>
      <c r="X4785" t="str">
        <f t="shared" si="297"/>
        <v/>
      </c>
      <c r="Z4785">
        <f t="shared" si="298"/>
        <v>1</v>
      </c>
      <c r="AB4785" s="9"/>
      <c r="AC4785" t="s">
        <v>857</v>
      </c>
      <c r="AD4785">
        <f t="shared" si="299"/>
        <v>0</v>
      </c>
      <c r="AF4785" s="3"/>
      <c r="AH4785" s="9"/>
    </row>
    <row r="4786" spans="1:48" ht="10.95" customHeight="1" x14ac:dyDescent="0.25">
      <c r="A4786" t="s">
        <v>14276</v>
      </c>
      <c r="B4786" t="s">
        <v>14267</v>
      </c>
      <c r="C4786" s="3" t="s">
        <v>12965</v>
      </c>
      <c r="E4786" s="9"/>
      <c r="F4786" s="7"/>
      <c r="G4786" s="7"/>
      <c r="H4786" s="8"/>
      <c r="I4786" s="8"/>
      <c r="J4786" s="19"/>
      <c r="K4786" s="19"/>
      <c r="L4786" s="11"/>
      <c r="M4786" s="11">
        <f>SUM(L4787:L4797)</f>
        <v>55.8</v>
      </c>
      <c r="N4786" s="24">
        <v>777</v>
      </c>
      <c r="O4786">
        <f>COUNTIF(K4787:K4797,"*")</f>
        <v>11</v>
      </c>
      <c r="P4786" s="32">
        <f>O4786/N4786</f>
        <v>1.4157014157014158E-2</v>
      </c>
      <c r="Q4786">
        <f>COUNTIF(K4787:K4797,"Y")+COUNTIF(K4787:K4797,"S")</f>
        <v>9</v>
      </c>
      <c r="T4786" s="19" t="s">
        <v>7736</v>
      </c>
      <c r="U4786" s="3"/>
      <c r="V4786" t="s">
        <v>18593</v>
      </c>
      <c r="X4786" t="str">
        <f t="shared" si="297"/>
        <v/>
      </c>
      <c r="Z4786" t="str">
        <f t="shared" si="298"/>
        <v/>
      </c>
      <c r="AB4786" s="9"/>
      <c r="AE4786">
        <f>COUNTIF(AD4787:AD4797,"1")</f>
        <v>0</v>
      </c>
      <c r="AF4786" s="3"/>
      <c r="AH4786" s="9"/>
      <c r="AI4786">
        <f>COUNTIF($J4787:$J4797,"1")-COUNTIFS($J4787:$J4797,"1",$K4787:$K4797,"V")</f>
        <v>6</v>
      </c>
      <c r="AJ4786">
        <f>COUNTIFS($J4787:$J4797,"1",$K4787:$K4797,"Y")+COUNTIFS($J4787:$J4797,"1",$K4787:$K4797,"s")</f>
        <v>4</v>
      </c>
      <c r="AK4786">
        <f>COUNTIF($J4787:$J4797,"2")-COUNTIFS($J4787:$J4797,"2",$K4787:$K4797,"V")</f>
        <v>0</v>
      </c>
      <c r="AL4786">
        <f>COUNTIFS($J4787:$J4797,"2",$K4787:$K4797,"Y")+COUNTIFS($J4787:$J4797,"2",$K4787:$K4797,"s")</f>
        <v>0</v>
      </c>
      <c r="AM4786">
        <f>COUNTIF($J4787:$J4797,"3")-COUNTIFS($J4787:$J4797,"3",$K4787:$K4797,"V")</f>
        <v>0</v>
      </c>
      <c r="AN4786">
        <f>COUNTIFS($J4787:$J4797,"3",$K4787:$K4797,"Y")+COUNTIFS($J4787:$J4797,"3",$K4787:$K4797,"s")</f>
        <v>0</v>
      </c>
      <c r="AO4786">
        <f>COUNTIF($J4787:$J4797,"4")-COUNTIFS($J4787:$J4797,"4",$K4787:$K4797,"V")</f>
        <v>0</v>
      </c>
      <c r="AP4786">
        <f>COUNTIFS($J4787:$J4797,"4",$K4787:$K4797,"Y")+COUNTIFS($J4787:$J4797,"4",$K4787:$K4797,"s")</f>
        <v>0</v>
      </c>
      <c r="AQ4786">
        <f>COUNTIF($J4787:$J4797,"5")-COUNTIFS($J4787:$J4797,"5",$K4787:$K4797,"V")</f>
        <v>1</v>
      </c>
      <c r="AR4786">
        <f>COUNTIFS($J4787:$J4797,"5",$K4787:$K4797,"Y")+COUNTIFS($J4787:$J4797,"5",$K4787:$K4797,"s")</f>
        <v>1</v>
      </c>
      <c r="AS4786">
        <f>COUNTIF($J4787:$J4797,"6")-COUNTIFS($J4787:$J4797,"6",$K4787:$K4797,"V")</f>
        <v>0</v>
      </c>
      <c r="AT4786">
        <f>COUNTIFS($J4787:$J4797,"6",$K4787:$K4797,"Y")+COUNTIFS($J4787:$J4797,"6",$K4787:$K4797,"s")</f>
        <v>0</v>
      </c>
      <c r="AU4786">
        <f>COUNTIF($J4787:$J4797,"7")-COUNTIFS($J4787:$J4797,"7",$K4787:$K4797,"V")</f>
        <v>4</v>
      </c>
      <c r="AV4786">
        <f>COUNTIFS($J4787:$J4797,"7",$K4787:$K4797,"Y")+COUNTIFS($J4787:$J4797,"7",$K4787:$K4797,"s")</f>
        <v>4</v>
      </c>
    </row>
    <row r="4787" spans="1:48" ht="10.95" customHeight="1" outlineLevel="1" x14ac:dyDescent="0.25">
      <c r="A4787" t="s">
        <v>5281</v>
      </c>
      <c r="C4787" s="3" t="s">
        <v>12965</v>
      </c>
      <c r="D4787" s="3" t="s">
        <v>14277</v>
      </c>
      <c r="E4787" s="9">
        <v>1995</v>
      </c>
      <c r="F4787" s="7" t="s">
        <v>14278</v>
      </c>
      <c r="G4787" s="7" t="s">
        <v>5401</v>
      </c>
      <c r="H4787" s="8" t="s">
        <v>4572</v>
      </c>
      <c r="I4787" s="8" t="s">
        <v>8506</v>
      </c>
      <c r="J4787" s="19">
        <v>1</v>
      </c>
      <c r="K4787" s="19" t="s">
        <v>7736</v>
      </c>
      <c r="L4787" s="11">
        <v>10.6</v>
      </c>
      <c r="M4787" s="11"/>
      <c r="N4787" s="24"/>
      <c r="P4787" s="32"/>
      <c r="T4787" s="19"/>
      <c r="U4787" s="3">
        <v>135</v>
      </c>
      <c r="X4787" t="str">
        <f t="shared" si="297"/>
        <v/>
      </c>
      <c r="Z4787">
        <f t="shared" si="298"/>
        <v>1</v>
      </c>
      <c r="AB4787" s="9"/>
      <c r="AC4787" t="s">
        <v>4572</v>
      </c>
      <c r="AD4787">
        <f t="shared" ref="AD4787:AD4797" si="300">COUNTIF(H4787,"*Fuji*")</f>
        <v>0</v>
      </c>
      <c r="AF4787" s="3">
        <v>1</v>
      </c>
      <c r="AG4787" t="s">
        <v>3357</v>
      </c>
      <c r="AH4787" s="9" t="s">
        <v>4925</v>
      </c>
    </row>
    <row r="4788" spans="1:48" ht="10.95" customHeight="1" outlineLevel="1" x14ac:dyDescent="0.25">
      <c r="A4788" t="s">
        <v>5281</v>
      </c>
      <c r="C4788" s="3" t="s">
        <v>12965</v>
      </c>
      <c r="D4788" s="3" t="s">
        <v>20619</v>
      </c>
      <c r="E4788" s="9">
        <v>1996</v>
      </c>
      <c r="F4788" s="7" t="s">
        <v>20620</v>
      </c>
      <c r="G4788" s="7" t="s">
        <v>5401</v>
      </c>
      <c r="H4788" s="8" t="s">
        <v>4572</v>
      </c>
      <c r="I4788" s="8" t="s">
        <v>8506</v>
      </c>
      <c r="J4788" s="19">
        <v>1</v>
      </c>
      <c r="K4788" s="19" t="s">
        <v>7736</v>
      </c>
      <c r="L4788" s="11">
        <v>6.3</v>
      </c>
      <c r="M4788" s="11"/>
      <c r="N4788" s="24"/>
      <c r="P4788" s="32"/>
      <c r="T4788" s="19"/>
      <c r="U4788" s="3"/>
      <c r="X4788" t="str">
        <f t="shared" si="297"/>
        <v/>
      </c>
      <c r="Z4788">
        <f t="shared" si="298"/>
        <v>1</v>
      </c>
      <c r="AB4788" s="9"/>
      <c r="AC4788" t="s">
        <v>4572</v>
      </c>
      <c r="AD4788">
        <f t="shared" si="300"/>
        <v>0</v>
      </c>
      <c r="AF4788" s="3">
        <v>1</v>
      </c>
      <c r="AG4788" t="s">
        <v>3357</v>
      </c>
      <c r="AH4788" s="9" t="s">
        <v>4925</v>
      </c>
    </row>
    <row r="4789" spans="1:48" ht="10.95" customHeight="1" outlineLevel="1" x14ac:dyDescent="0.25">
      <c r="A4789" t="s">
        <v>5281</v>
      </c>
      <c r="C4789" s="3" t="s">
        <v>12965</v>
      </c>
      <c r="D4789" s="3" t="s">
        <v>14279</v>
      </c>
      <c r="E4789" s="9">
        <v>1998</v>
      </c>
      <c r="F4789" s="7" t="s">
        <v>14278</v>
      </c>
      <c r="G4789" s="7" t="s">
        <v>5401</v>
      </c>
      <c r="H4789" s="8" t="s">
        <v>4572</v>
      </c>
      <c r="I4789" s="8" t="s">
        <v>8506</v>
      </c>
      <c r="J4789" s="19">
        <v>1</v>
      </c>
      <c r="K4789" s="19" t="s">
        <v>7736</v>
      </c>
      <c r="L4789" s="11">
        <v>8.3000000000000007</v>
      </c>
      <c r="M4789" s="11"/>
      <c r="N4789" s="24"/>
      <c r="P4789" s="32"/>
      <c r="T4789" s="19"/>
      <c r="U4789" s="3"/>
      <c r="X4789" t="str">
        <f t="shared" si="297"/>
        <v/>
      </c>
      <c r="Z4789">
        <f t="shared" si="298"/>
        <v>1</v>
      </c>
      <c r="AB4789" s="9"/>
      <c r="AC4789" t="s">
        <v>4572</v>
      </c>
      <c r="AD4789">
        <f t="shared" si="300"/>
        <v>0</v>
      </c>
      <c r="AF4789" s="3">
        <v>1</v>
      </c>
      <c r="AG4789" t="s">
        <v>3357</v>
      </c>
      <c r="AH4789" s="9" t="s">
        <v>4925</v>
      </c>
    </row>
    <row r="4790" spans="1:48" ht="10.95" customHeight="1" outlineLevel="1" x14ac:dyDescent="0.25">
      <c r="A4790" t="s">
        <v>5281</v>
      </c>
      <c r="C4790" s="3" t="s">
        <v>12965</v>
      </c>
      <c r="D4790" s="3">
        <v>429</v>
      </c>
      <c r="E4790" s="9">
        <v>2003</v>
      </c>
      <c r="F4790" s="7" t="s">
        <v>14243</v>
      </c>
      <c r="G4790" s="7" t="s">
        <v>5401</v>
      </c>
      <c r="H4790" s="8" t="s">
        <v>18014</v>
      </c>
      <c r="I4790" s="8" t="s">
        <v>7560</v>
      </c>
      <c r="J4790" s="19">
        <v>7</v>
      </c>
      <c r="K4790" s="19" t="s">
        <v>7736</v>
      </c>
      <c r="L4790" s="11">
        <v>0.9</v>
      </c>
      <c r="M4790" s="11"/>
      <c r="N4790" s="24"/>
      <c r="P4790" s="32"/>
      <c r="T4790" s="19"/>
      <c r="U4790" s="3"/>
      <c r="X4790" t="str">
        <f t="shared" si="297"/>
        <v/>
      </c>
      <c r="Z4790" t="str">
        <f t="shared" si="298"/>
        <v/>
      </c>
      <c r="AB4790" s="9"/>
      <c r="AC4790" t="s">
        <v>18014</v>
      </c>
      <c r="AD4790">
        <f t="shared" si="300"/>
        <v>0</v>
      </c>
      <c r="AF4790" s="3"/>
      <c r="AH4790" s="9"/>
    </row>
    <row r="4791" spans="1:48" ht="10.95" customHeight="1" outlineLevel="1" x14ac:dyDescent="0.25">
      <c r="A4791" t="s">
        <v>5281</v>
      </c>
      <c r="C4791" s="3" t="s">
        <v>12965</v>
      </c>
      <c r="D4791" s="3">
        <v>430</v>
      </c>
      <c r="E4791" s="9">
        <v>2003</v>
      </c>
      <c r="F4791" s="7" t="s">
        <v>20</v>
      </c>
      <c r="G4791" s="7" t="s">
        <v>5401</v>
      </c>
      <c r="H4791" s="8" t="s">
        <v>14280</v>
      </c>
      <c r="I4791" s="8" t="s">
        <v>7560</v>
      </c>
      <c r="J4791" s="19">
        <v>7</v>
      </c>
      <c r="K4791" s="19" t="s">
        <v>7736</v>
      </c>
      <c r="L4791" s="11">
        <v>0.9</v>
      </c>
      <c r="M4791" s="11"/>
      <c r="N4791" s="24"/>
      <c r="P4791" s="32"/>
      <c r="T4791" s="19"/>
      <c r="U4791" s="3"/>
      <c r="X4791" t="str">
        <f t="shared" si="297"/>
        <v/>
      </c>
      <c r="Z4791" t="str">
        <f t="shared" si="298"/>
        <v/>
      </c>
      <c r="AB4791" s="9"/>
      <c r="AC4791" t="s">
        <v>14280</v>
      </c>
      <c r="AD4791">
        <f t="shared" si="300"/>
        <v>0</v>
      </c>
      <c r="AF4791" s="3"/>
      <c r="AH4791" s="9"/>
    </row>
    <row r="4792" spans="1:48" ht="10.95" customHeight="1" outlineLevel="1" x14ac:dyDescent="0.25">
      <c r="A4792" t="s">
        <v>5281</v>
      </c>
      <c r="C4792" s="3" t="s">
        <v>12965</v>
      </c>
      <c r="D4792" s="3">
        <v>431</v>
      </c>
      <c r="E4792" s="9">
        <v>2003</v>
      </c>
      <c r="F4792" s="7" t="s">
        <v>18</v>
      </c>
      <c r="G4792" s="7" t="s">
        <v>5401</v>
      </c>
      <c r="H4792" s="8" t="s">
        <v>18015</v>
      </c>
      <c r="I4792" s="8" t="s">
        <v>7560</v>
      </c>
      <c r="J4792" s="19">
        <v>7</v>
      </c>
      <c r="K4792" s="19" t="s">
        <v>7736</v>
      </c>
      <c r="L4792" s="11">
        <v>0.9</v>
      </c>
      <c r="M4792" s="11"/>
      <c r="N4792" s="24"/>
      <c r="P4792" s="32"/>
      <c r="T4792" s="19"/>
      <c r="U4792" s="3"/>
      <c r="X4792" t="str">
        <f t="shared" si="297"/>
        <v/>
      </c>
      <c r="Z4792" t="str">
        <f t="shared" si="298"/>
        <v/>
      </c>
      <c r="AB4792" s="9"/>
      <c r="AC4792" t="s">
        <v>18015</v>
      </c>
      <c r="AD4792">
        <f t="shared" si="300"/>
        <v>0</v>
      </c>
      <c r="AF4792" s="3"/>
      <c r="AH4792" s="9"/>
    </row>
    <row r="4793" spans="1:48" ht="10.95" customHeight="1" outlineLevel="1" x14ac:dyDescent="0.25">
      <c r="A4793" t="s">
        <v>5281</v>
      </c>
      <c r="C4793" s="3" t="s">
        <v>12965</v>
      </c>
      <c r="D4793" s="3">
        <v>432</v>
      </c>
      <c r="E4793" s="9">
        <v>2003</v>
      </c>
      <c r="F4793" s="7" t="s">
        <v>6372</v>
      </c>
      <c r="G4793" s="7" t="s">
        <v>5401</v>
      </c>
      <c r="H4793" s="8" t="s">
        <v>18016</v>
      </c>
      <c r="I4793" s="8" t="s">
        <v>7560</v>
      </c>
      <c r="J4793" s="19">
        <v>7</v>
      </c>
      <c r="K4793" s="19" t="s">
        <v>7736</v>
      </c>
      <c r="L4793" s="11">
        <v>0.9</v>
      </c>
      <c r="M4793" s="11"/>
      <c r="N4793" s="24"/>
      <c r="P4793" s="32"/>
      <c r="T4793" s="19"/>
      <c r="U4793" s="3"/>
      <c r="X4793" t="str">
        <f t="shared" si="297"/>
        <v/>
      </c>
      <c r="Z4793" t="str">
        <f t="shared" si="298"/>
        <v/>
      </c>
      <c r="AB4793" s="9"/>
      <c r="AC4793" t="s">
        <v>18016</v>
      </c>
      <c r="AD4793">
        <f t="shared" si="300"/>
        <v>0</v>
      </c>
      <c r="AF4793" s="3"/>
      <c r="AH4793" s="9"/>
    </row>
    <row r="4794" spans="1:48" ht="10.95" customHeight="1" outlineLevel="1" x14ac:dyDescent="0.25">
      <c r="A4794" t="s">
        <v>5281</v>
      </c>
      <c r="C4794" s="3" t="s">
        <v>12965</v>
      </c>
      <c r="D4794" s="3">
        <v>545</v>
      </c>
      <c r="E4794" s="9">
        <v>2008</v>
      </c>
      <c r="F4794" s="7" t="s">
        <v>6372</v>
      </c>
      <c r="G4794" s="7" t="s">
        <v>5401</v>
      </c>
      <c r="H4794" s="8" t="s">
        <v>14281</v>
      </c>
      <c r="I4794" s="8" t="s">
        <v>5897</v>
      </c>
      <c r="J4794" s="19">
        <v>5</v>
      </c>
      <c r="K4794" s="19" t="s">
        <v>7736</v>
      </c>
      <c r="L4794" s="11">
        <v>11</v>
      </c>
      <c r="M4794" s="11"/>
      <c r="N4794" s="24"/>
      <c r="P4794" s="32"/>
      <c r="T4794" s="19"/>
      <c r="U4794" s="3"/>
      <c r="X4794" t="str">
        <f t="shared" si="297"/>
        <v/>
      </c>
      <c r="Z4794" t="str">
        <f t="shared" si="298"/>
        <v/>
      </c>
      <c r="AB4794" s="9"/>
      <c r="AC4794" t="s">
        <v>14281</v>
      </c>
      <c r="AD4794">
        <f t="shared" si="300"/>
        <v>0</v>
      </c>
      <c r="AF4794" s="3"/>
      <c r="AH4794" s="9"/>
    </row>
    <row r="4795" spans="1:48" ht="10.95" customHeight="1" outlineLevel="1" x14ac:dyDescent="0.25">
      <c r="A4795" t="s">
        <v>5281</v>
      </c>
      <c r="C4795" s="3" t="s">
        <v>12965</v>
      </c>
      <c r="D4795" s="3">
        <v>619</v>
      </c>
      <c r="E4795" s="9">
        <v>2013</v>
      </c>
      <c r="F4795" s="7" t="s">
        <v>13365</v>
      </c>
      <c r="G4795" s="7" t="s">
        <v>5401</v>
      </c>
      <c r="H4795" s="8" t="s">
        <v>14281</v>
      </c>
      <c r="I4795" s="8" t="s">
        <v>14282</v>
      </c>
      <c r="J4795" s="19">
        <v>1</v>
      </c>
      <c r="K4795" s="19" t="s">
        <v>7736</v>
      </c>
      <c r="L4795" s="11">
        <v>16</v>
      </c>
      <c r="M4795" s="11"/>
      <c r="N4795" s="24"/>
      <c r="P4795" s="32"/>
      <c r="T4795" s="19"/>
      <c r="U4795" s="3"/>
      <c r="X4795" t="str">
        <f t="shared" si="297"/>
        <v/>
      </c>
      <c r="Z4795" t="str">
        <f t="shared" si="298"/>
        <v/>
      </c>
      <c r="AB4795" s="9"/>
      <c r="AC4795" t="s">
        <v>14281</v>
      </c>
      <c r="AD4795">
        <f t="shared" si="300"/>
        <v>0</v>
      </c>
      <c r="AF4795" s="3"/>
      <c r="AH4795" s="9"/>
    </row>
    <row r="4796" spans="1:48" ht="10.95" customHeight="1" outlineLevel="1" x14ac:dyDescent="0.25">
      <c r="A4796" t="s">
        <v>5281</v>
      </c>
      <c r="C4796" s="3" t="s">
        <v>12965</v>
      </c>
      <c r="D4796" s="3" t="s">
        <v>14283</v>
      </c>
      <c r="E4796" s="9">
        <v>2013</v>
      </c>
      <c r="F4796" s="7" t="s">
        <v>14284</v>
      </c>
      <c r="G4796" s="7" t="s">
        <v>5401</v>
      </c>
      <c r="H4796" s="8" t="s">
        <v>14281</v>
      </c>
      <c r="I4796" s="8" t="s">
        <v>14282</v>
      </c>
      <c r="J4796" s="19">
        <v>1</v>
      </c>
      <c r="K4796" s="19" t="s">
        <v>7738</v>
      </c>
      <c r="L4796" s="11"/>
      <c r="M4796" s="11"/>
      <c r="N4796" s="24"/>
      <c r="P4796" s="32"/>
      <c r="T4796" s="19"/>
      <c r="U4796" s="3"/>
      <c r="X4796" t="str">
        <f t="shared" si="297"/>
        <v/>
      </c>
      <c r="Z4796">
        <f t="shared" si="298"/>
        <v>1</v>
      </c>
      <c r="AB4796" s="9"/>
      <c r="AC4796" t="s">
        <v>14281</v>
      </c>
      <c r="AD4796">
        <f t="shared" si="300"/>
        <v>0</v>
      </c>
      <c r="AF4796" s="3"/>
      <c r="AH4796" s="9"/>
    </row>
    <row r="4797" spans="1:48" ht="10.95" customHeight="1" outlineLevel="1" x14ac:dyDescent="0.25">
      <c r="A4797" t="s">
        <v>5281</v>
      </c>
      <c r="C4797" s="3" t="s">
        <v>12965</v>
      </c>
      <c r="D4797" s="3">
        <v>730</v>
      </c>
      <c r="E4797" s="9">
        <v>2020</v>
      </c>
      <c r="F4797" s="7" t="s">
        <v>14286</v>
      </c>
      <c r="G4797" s="7" t="s">
        <v>5401</v>
      </c>
      <c r="H4797" s="8" t="s">
        <v>14281</v>
      </c>
      <c r="I4797" s="8" t="s">
        <v>14285</v>
      </c>
      <c r="J4797" s="19">
        <v>1</v>
      </c>
      <c r="K4797" s="19" t="s">
        <v>7738</v>
      </c>
      <c r="L4797" s="11"/>
      <c r="M4797" s="11"/>
      <c r="N4797" s="24"/>
      <c r="P4797" s="32"/>
      <c r="T4797" s="19"/>
      <c r="U4797" s="3"/>
      <c r="X4797" t="str">
        <f t="shared" si="297"/>
        <v/>
      </c>
      <c r="Z4797">
        <f t="shared" si="298"/>
        <v>1</v>
      </c>
      <c r="AB4797" s="9"/>
      <c r="AC4797" t="s">
        <v>14281</v>
      </c>
      <c r="AD4797">
        <f t="shared" si="300"/>
        <v>0</v>
      </c>
      <c r="AF4797" s="3"/>
      <c r="AH4797" s="9"/>
    </row>
    <row r="4798" spans="1:48" ht="10.95" customHeight="1" x14ac:dyDescent="0.25">
      <c r="A4798" s="6" t="s">
        <v>13094</v>
      </c>
      <c r="B4798" t="s">
        <v>2126</v>
      </c>
      <c r="C4798" s="3" t="s">
        <v>12533</v>
      </c>
      <c r="E4798" s="9"/>
      <c r="F4798" s="7"/>
      <c r="G4798" s="7"/>
      <c r="H4798" s="8"/>
      <c r="I4798" s="8"/>
      <c r="J4798" s="19"/>
      <c r="K4798" s="19"/>
      <c r="L4798" s="11"/>
      <c r="M4798" s="11">
        <f>SUM(L4799:L4816)</f>
        <v>58.099999999999994</v>
      </c>
      <c r="N4798" s="24">
        <v>3279</v>
      </c>
      <c r="O4798">
        <f>COUNTIF(K4799:K4816,"*")</f>
        <v>18</v>
      </c>
      <c r="P4798" s="32">
        <f>O4798/N4798</f>
        <v>5.4894784995425435E-3</v>
      </c>
      <c r="Q4798">
        <f>COUNTIF(K4799:K4816,"Y")+COUNTIF(K4799:K4816,"S")</f>
        <v>18</v>
      </c>
      <c r="T4798" s="19" t="s">
        <v>7736</v>
      </c>
      <c r="U4798" s="3"/>
      <c r="V4798" t="s">
        <v>18594</v>
      </c>
      <c r="X4798" t="str">
        <f t="shared" si="297"/>
        <v/>
      </c>
      <c r="Z4798" t="str">
        <f t="shared" si="298"/>
        <v/>
      </c>
      <c r="AB4798" s="9"/>
      <c r="AE4798">
        <f>COUNTIF(AD4799:AD4816,"1")</f>
        <v>0</v>
      </c>
      <c r="AF4798" s="3"/>
      <c r="AH4798" s="9"/>
      <c r="AI4798">
        <f>COUNTIF($J4799:$J4816,"1")-COUNTIFS($J4799:$J4816,"1",$K4799:$K4816,"V")</f>
        <v>1</v>
      </c>
      <c r="AJ4798">
        <f>COUNTIFS($J4799:$J4816,"1",$K4799:$K4816,"Y")+COUNTIFS($J4799:$J4816,"1",$K4799:$K4816,"s")</f>
        <v>1</v>
      </c>
      <c r="AK4798">
        <f>COUNTIF($J4799:$J4816,"2")-COUNTIFS($J4799:$J4816,"2",$K4799:$K4816,"V")</f>
        <v>2</v>
      </c>
      <c r="AL4798">
        <f>COUNTIFS($J4799:$J4816,"2",$K4799:$K4816,"Y")+COUNTIFS($J4799:$J4816,"2",$K4799:$K4816,"s")</f>
        <v>2</v>
      </c>
      <c r="AM4798">
        <f>COUNTIF($J4799:$J4816,"3")-COUNTIFS($J4799:$J4816,"3",$K4799:$K4816,"V")</f>
        <v>5</v>
      </c>
      <c r="AN4798">
        <f>COUNTIFS($J4799:$J4816,"3",$K4799:$K4816,"Y")+COUNTIFS($J4799:$J4816,"3",$K4799:$K4816,"s")</f>
        <v>5</v>
      </c>
      <c r="AO4798">
        <f>COUNTIF($J4799:$J4816,"4")-COUNTIFS($J4799:$J4816,"4",$K4799:$K4816,"V")</f>
        <v>0</v>
      </c>
      <c r="AP4798">
        <f>COUNTIFS($J4799:$J4816,"4",$K4799:$K4816,"Y")+COUNTIFS($J4799:$J4816,"4",$K4799:$K4816,"s")</f>
        <v>0</v>
      </c>
      <c r="AQ4798">
        <f>COUNTIF($J4799:$J4816,"5")-COUNTIFS($J4799:$J4816,"5",$K4799:$K4816,"V")</f>
        <v>5</v>
      </c>
      <c r="AR4798">
        <f>COUNTIFS($J4799:$J4816,"5",$K4799:$K4816,"Y")+COUNTIFS($J4799:$J4816,"5",$K4799:$K4816,"s")</f>
        <v>5</v>
      </c>
      <c r="AS4798">
        <f>COUNTIF($J4799:$J4816,"6")-COUNTIFS($J4799:$J4816,"6",$K4799:$K4816,"V")</f>
        <v>0</v>
      </c>
      <c r="AT4798">
        <f>COUNTIFS($J4799:$J4816,"6",$K4799:$K4816,"Y")+COUNTIFS($J4799:$J4816,"6",$K4799:$K4816,"s")</f>
        <v>0</v>
      </c>
      <c r="AU4798">
        <f>COUNTIF($J4799:$J4816,"7")-COUNTIFS($J4799:$J4816,"7",$K4799:$K4816,"V")</f>
        <v>5</v>
      </c>
      <c r="AV4798">
        <f>COUNTIFS($J4799:$J4816,"7",$K4799:$K4816,"Y")+COUNTIFS($J4799:$J4816,"7",$K4799:$K4816,"s")</f>
        <v>5</v>
      </c>
    </row>
    <row r="4799" spans="1:48" ht="10.95" customHeight="1" outlineLevel="1" x14ac:dyDescent="0.25">
      <c r="A4799" t="s">
        <v>12958</v>
      </c>
      <c r="C4799" s="3" t="s">
        <v>12533</v>
      </c>
      <c r="D4799" s="3">
        <v>679</v>
      </c>
      <c r="E4799" s="9">
        <v>1939</v>
      </c>
      <c r="F4799" s="10" t="s">
        <v>21550</v>
      </c>
      <c r="G4799" s="7" t="s">
        <v>3340</v>
      </c>
      <c r="H4799" s="8" t="s">
        <v>3341</v>
      </c>
      <c r="I4799" s="8" t="s">
        <v>12955</v>
      </c>
      <c r="J4799" s="19">
        <v>3</v>
      </c>
      <c r="K4799" s="19" t="s">
        <v>7736</v>
      </c>
      <c r="L4799" s="11">
        <v>8</v>
      </c>
      <c r="M4799" s="11"/>
      <c r="N4799" s="24"/>
      <c r="P4799" s="32"/>
      <c r="T4799" s="19"/>
      <c r="U4799" s="3" t="s">
        <v>455</v>
      </c>
      <c r="X4799" t="str">
        <f t="shared" si="297"/>
        <v/>
      </c>
      <c r="Z4799" t="str">
        <f t="shared" si="298"/>
        <v/>
      </c>
      <c r="AB4799" s="9"/>
      <c r="AC4799" t="s">
        <v>3341</v>
      </c>
      <c r="AD4799">
        <f t="shared" ref="AD4799:AD4810" si="301">COUNTIF(H4799,"*Fuji*")</f>
        <v>0</v>
      </c>
      <c r="AF4799" s="3"/>
      <c r="AG4799" t="s">
        <v>2027</v>
      </c>
      <c r="AH4799" s="9" t="s">
        <v>4925</v>
      </c>
    </row>
    <row r="4800" spans="1:48" ht="10.95" customHeight="1" outlineLevel="1" x14ac:dyDescent="0.25">
      <c r="A4800" t="s">
        <v>12958</v>
      </c>
      <c r="C4800" s="3" t="s">
        <v>12533</v>
      </c>
      <c r="D4800" s="3">
        <v>688</v>
      </c>
      <c r="E4800" s="9">
        <v>1939</v>
      </c>
      <c r="F4800" s="10" t="s">
        <v>21550</v>
      </c>
      <c r="G4800" s="7" t="s">
        <v>3340</v>
      </c>
      <c r="H4800" s="8" t="s">
        <v>3341</v>
      </c>
      <c r="I4800" s="8" t="s">
        <v>12956</v>
      </c>
      <c r="J4800" s="19">
        <v>3</v>
      </c>
      <c r="K4800" s="19" t="s">
        <v>7736</v>
      </c>
      <c r="L4800" s="11">
        <v>22</v>
      </c>
      <c r="M4800" s="11"/>
      <c r="N4800" s="24"/>
      <c r="P4800" s="32"/>
      <c r="R4800">
        <v>1</v>
      </c>
      <c r="S4800">
        <v>1</v>
      </c>
      <c r="T4800" s="19"/>
      <c r="U4800" s="3" t="s">
        <v>3334</v>
      </c>
      <c r="X4800" t="str">
        <f t="shared" si="297"/>
        <v/>
      </c>
      <c r="Z4800" t="str">
        <f t="shared" si="298"/>
        <v/>
      </c>
      <c r="AB4800" s="9"/>
      <c r="AC4800" t="s">
        <v>3341</v>
      </c>
      <c r="AD4800">
        <f t="shared" si="301"/>
        <v>0</v>
      </c>
      <c r="AF4800" s="3"/>
      <c r="AG4800" t="s">
        <v>2027</v>
      </c>
      <c r="AH4800" s="9" t="s">
        <v>4623</v>
      </c>
    </row>
    <row r="4801" spans="1:34" ht="10.95" customHeight="1" outlineLevel="1" x14ac:dyDescent="0.25">
      <c r="A4801" t="s">
        <v>12958</v>
      </c>
      <c r="C4801" s="3" t="s">
        <v>12533</v>
      </c>
      <c r="D4801" s="3">
        <v>723</v>
      </c>
      <c r="E4801" s="9">
        <v>1939</v>
      </c>
      <c r="F4801" s="10" t="s">
        <v>21551</v>
      </c>
      <c r="G4801" s="7" t="s">
        <v>2792</v>
      </c>
      <c r="H4801" s="8" t="s">
        <v>2022</v>
      </c>
      <c r="I4801" s="8" t="s">
        <v>12957</v>
      </c>
      <c r="J4801" s="19">
        <v>5</v>
      </c>
      <c r="K4801" s="19" t="s">
        <v>7736</v>
      </c>
      <c r="L4801" s="11">
        <v>1.2</v>
      </c>
      <c r="M4801" s="11"/>
      <c r="N4801" s="24"/>
      <c r="P4801" s="32"/>
      <c r="T4801" s="19"/>
      <c r="U4801" s="3" t="s">
        <v>3335</v>
      </c>
      <c r="X4801" t="str">
        <f t="shared" si="297"/>
        <v/>
      </c>
      <c r="Z4801" t="str">
        <f t="shared" si="298"/>
        <v/>
      </c>
      <c r="AB4801" s="9"/>
      <c r="AC4801" t="s">
        <v>2022</v>
      </c>
      <c r="AD4801">
        <f t="shared" si="301"/>
        <v>0</v>
      </c>
      <c r="AF4801" s="3"/>
      <c r="AG4801" t="s">
        <v>2027</v>
      </c>
      <c r="AH4801" s="9" t="s">
        <v>4925</v>
      </c>
    </row>
    <row r="4802" spans="1:34" ht="10.95" customHeight="1" outlineLevel="1" x14ac:dyDescent="0.25">
      <c r="A4802" t="s">
        <v>12958</v>
      </c>
      <c r="C4802" s="3" t="s">
        <v>12533</v>
      </c>
      <c r="D4802" s="3">
        <v>730</v>
      </c>
      <c r="E4802" s="9">
        <v>1939</v>
      </c>
      <c r="F4802" s="10" t="s">
        <v>21552</v>
      </c>
      <c r="G4802" s="7" t="s">
        <v>1580</v>
      </c>
      <c r="H4802" s="8" t="s">
        <v>2023</v>
      </c>
      <c r="I4802" s="8" t="s">
        <v>12957</v>
      </c>
      <c r="J4802" s="19">
        <v>2</v>
      </c>
      <c r="K4802" s="19" t="s">
        <v>7736</v>
      </c>
      <c r="L4802" s="11">
        <v>1.3</v>
      </c>
      <c r="M4802" s="11"/>
      <c r="N4802" s="24"/>
      <c r="P4802" s="32"/>
      <c r="T4802" s="19"/>
      <c r="U4802" s="3" t="s">
        <v>3336</v>
      </c>
      <c r="X4802" t="str">
        <f t="shared" ref="X4802:X4865" si="302">IF(COUNTIF(F4802,"*fdc*"),1,"")</f>
        <v/>
      </c>
      <c r="Z4802" t="str">
        <f t="shared" ref="Z4802:Z4865" si="303">IF(COUNTIF(F4802,"*s/s*"),1,"")</f>
        <v/>
      </c>
      <c r="AB4802" s="9"/>
      <c r="AC4802" t="s">
        <v>2023</v>
      </c>
      <c r="AD4802">
        <f t="shared" si="301"/>
        <v>0</v>
      </c>
      <c r="AF4802" s="3"/>
      <c r="AG4802" t="s">
        <v>2027</v>
      </c>
      <c r="AH4802" s="9" t="s">
        <v>4925</v>
      </c>
    </row>
    <row r="4803" spans="1:34" ht="10.95" customHeight="1" outlineLevel="1" x14ac:dyDescent="0.25">
      <c r="A4803" t="s">
        <v>20108</v>
      </c>
      <c r="C4803" s="3" t="s">
        <v>12533</v>
      </c>
      <c r="D4803" s="3">
        <v>14</v>
      </c>
      <c r="E4803" s="9">
        <v>1947</v>
      </c>
      <c r="F4803" s="7" t="s">
        <v>2024</v>
      </c>
      <c r="G4803" s="7" t="s">
        <v>6507</v>
      </c>
      <c r="H4803" s="8" t="s">
        <v>2025</v>
      </c>
      <c r="I4803" s="43" t="s">
        <v>21512</v>
      </c>
      <c r="J4803" s="19">
        <v>5</v>
      </c>
      <c r="K4803" s="19" t="s">
        <v>7736</v>
      </c>
      <c r="L4803" s="11">
        <v>0.75</v>
      </c>
      <c r="M4803" s="11"/>
      <c r="N4803" s="24"/>
      <c r="P4803" s="32"/>
      <c r="T4803" s="19"/>
      <c r="U4803" s="3" t="s">
        <v>3337</v>
      </c>
      <c r="X4803" t="str">
        <f t="shared" si="302"/>
        <v/>
      </c>
      <c r="Z4803" t="str">
        <f t="shared" si="303"/>
        <v/>
      </c>
      <c r="AB4803" s="9"/>
      <c r="AC4803" t="s">
        <v>2025</v>
      </c>
      <c r="AD4803">
        <f t="shared" si="301"/>
        <v>0</v>
      </c>
      <c r="AF4803" s="3"/>
      <c r="AG4803" t="s">
        <v>2027</v>
      </c>
      <c r="AH4803" s="9" t="s">
        <v>4613</v>
      </c>
    </row>
    <row r="4804" spans="1:34" ht="10.95" customHeight="1" outlineLevel="1" x14ac:dyDescent="0.25">
      <c r="A4804" t="s">
        <v>20108</v>
      </c>
      <c r="C4804" s="3" t="s">
        <v>12533</v>
      </c>
      <c r="D4804" s="3">
        <v>28</v>
      </c>
      <c r="E4804" s="9">
        <v>1948</v>
      </c>
      <c r="F4804" s="7" t="s">
        <v>2024</v>
      </c>
      <c r="G4804" s="7" t="s">
        <v>2026</v>
      </c>
      <c r="H4804" s="8" t="s">
        <v>2025</v>
      </c>
      <c r="I4804" s="8" t="s">
        <v>21511</v>
      </c>
      <c r="J4804" s="19">
        <v>5</v>
      </c>
      <c r="K4804" s="19" t="s">
        <v>7736</v>
      </c>
      <c r="L4804" s="11">
        <v>0.75</v>
      </c>
      <c r="M4804" s="11"/>
      <c r="N4804" s="24"/>
      <c r="P4804" s="32"/>
      <c r="T4804" s="19"/>
      <c r="U4804" s="3" t="s">
        <v>2401</v>
      </c>
      <c r="X4804" t="str">
        <f t="shared" si="302"/>
        <v/>
      </c>
      <c r="Z4804" t="str">
        <f t="shared" si="303"/>
        <v/>
      </c>
      <c r="AB4804" s="9"/>
      <c r="AC4804" t="s">
        <v>2025</v>
      </c>
      <c r="AD4804">
        <f t="shared" si="301"/>
        <v>0</v>
      </c>
      <c r="AF4804" s="3"/>
      <c r="AG4804" t="s">
        <v>2027</v>
      </c>
      <c r="AH4804" s="9" t="s">
        <v>4925</v>
      </c>
    </row>
    <row r="4805" spans="1:34" ht="10.95" customHeight="1" outlineLevel="1" x14ac:dyDescent="0.25">
      <c r="A4805" t="s">
        <v>20108</v>
      </c>
      <c r="C4805" s="3" t="s">
        <v>12533</v>
      </c>
      <c r="D4805" s="3">
        <v>41</v>
      </c>
      <c r="E4805" s="9">
        <v>1949</v>
      </c>
      <c r="F4805" s="10" t="s">
        <v>21549</v>
      </c>
      <c r="G4805" s="7" t="s">
        <v>2026</v>
      </c>
      <c r="H4805" s="8" t="s">
        <v>2025</v>
      </c>
      <c r="I4805" s="8" t="s">
        <v>21513</v>
      </c>
      <c r="J4805" s="19">
        <v>5</v>
      </c>
      <c r="K4805" s="19" t="s">
        <v>7736</v>
      </c>
      <c r="L4805" s="11">
        <v>7.9</v>
      </c>
      <c r="M4805" s="11"/>
      <c r="N4805" s="24"/>
      <c r="P4805" s="32"/>
      <c r="T4805" s="19"/>
      <c r="U4805" s="3" t="s">
        <v>2402</v>
      </c>
      <c r="X4805" t="str">
        <f t="shared" si="302"/>
        <v/>
      </c>
      <c r="Z4805" t="str">
        <f t="shared" si="303"/>
        <v/>
      </c>
      <c r="AB4805" s="9"/>
      <c r="AC4805" t="s">
        <v>2025</v>
      </c>
      <c r="AD4805">
        <f t="shared" si="301"/>
        <v>0</v>
      </c>
      <c r="AF4805" s="3"/>
      <c r="AG4805" t="s">
        <v>2027</v>
      </c>
      <c r="AH4805" s="9" t="s">
        <v>4925</v>
      </c>
    </row>
    <row r="4806" spans="1:34" ht="10.95" customHeight="1" outlineLevel="1" x14ac:dyDescent="0.25">
      <c r="A4806" t="s">
        <v>2607</v>
      </c>
      <c r="C4806" s="3" t="s">
        <v>12533</v>
      </c>
      <c r="D4806" s="3">
        <v>823</v>
      </c>
      <c r="E4806" s="9">
        <v>1977</v>
      </c>
      <c r="F4806" s="7" t="s">
        <v>3013</v>
      </c>
      <c r="G4806" s="7" t="s">
        <v>3453</v>
      </c>
      <c r="H4806" s="8" t="s">
        <v>3015</v>
      </c>
      <c r="I4806" s="8" t="s">
        <v>8935</v>
      </c>
      <c r="J4806" s="19">
        <v>3</v>
      </c>
      <c r="K4806" s="19" t="s">
        <v>7736</v>
      </c>
      <c r="L4806" s="11">
        <v>0.3</v>
      </c>
      <c r="M4806" s="11"/>
      <c r="N4806" s="24"/>
      <c r="P4806" s="32"/>
      <c r="T4806" s="19"/>
      <c r="U4806" s="3">
        <v>1248</v>
      </c>
      <c r="X4806" t="str">
        <f t="shared" si="302"/>
        <v/>
      </c>
      <c r="Z4806" t="str">
        <f t="shared" si="303"/>
        <v/>
      </c>
      <c r="AB4806" s="9"/>
      <c r="AC4806" t="s">
        <v>3015</v>
      </c>
      <c r="AD4806">
        <f t="shared" si="301"/>
        <v>0</v>
      </c>
      <c r="AF4806" s="3"/>
      <c r="AG4806" t="s">
        <v>2027</v>
      </c>
      <c r="AH4806" s="9" t="s">
        <v>4613</v>
      </c>
    </row>
    <row r="4807" spans="1:34" ht="10.95" customHeight="1" outlineLevel="1" x14ac:dyDescent="0.25">
      <c r="A4807" t="s">
        <v>2607</v>
      </c>
      <c r="C4807" s="3" t="s">
        <v>12533</v>
      </c>
      <c r="D4807" s="3">
        <v>824</v>
      </c>
      <c r="E4807" s="9">
        <v>1977</v>
      </c>
      <c r="F4807" s="7" t="s">
        <v>3014</v>
      </c>
      <c r="G4807" s="7" t="s">
        <v>1985</v>
      </c>
      <c r="H4807" s="8" t="s">
        <v>3016</v>
      </c>
      <c r="I4807" s="8" t="s">
        <v>8935</v>
      </c>
      <c r="J4807" s="19">
        <v>3</v>
      </c>
      <c r="K4807" s="19" t="s">
        <v>7736</v>
      </c>
      <c r="L4807" s="11">
        <v>0.5</v>
      </c>
      <c r="M4807" s="11"/>
      <c r="N4807" s="24"/>
      <c r="P4807" s="32"/>
      <c r="T4807" s="19"/>
      <c r="U4807" s="3">
        <v>1249</v>
      </c>
      <c r="X4807" t="str">
        <f t="shared" si="302"/>
        <v/>
      </c>
      <c r="Z4807" t="str">
        <f t="shared" si="303"/>
        <v/>
      </c>
      <c r="AB4807" s="9"/>
      <c r="AC4807" t="s">
        <v>3016</v>
      </c>
      <c r="AD4807">
        <f t="shared" si="301"/>
        <v>0</v>
      </c>
      <c r="AF4807" s="3"/>
      <c r="AG4807" t="s">
        <v>2027</v>
      </c>
      <c r="AH4807" s="9" t="s">
        <v>4613</v>
      </c>
    </row>
    <row r="4808" spans="1:34" ht="10.95" customHeight="1" outlineLevel="1" x14ac:dyDescent="0.25">
      <c r="A4808" t="s">
        <v>2607</v>
      </c>
      <c r="C4808" s="3" t="s">
        <v>12533</v>
      </c>
      <c r="D4808" s="3">
        <v>1562</v>
      </c>
      <c r="E4808" s="9">
        <v>1993</v>
      </c>
      <c r="F4808" s="7" t="s">
        <v>2608</v>
      </c>
      <c r="G4808" s="7" t="s">
        <v>5401</v>
      </c>
      <c r="H4808" s="8" t="s">
        <v>6270</v>
      </c>
      <c r="I4808" s="8" t="s">
        <v>7071</v>
      </c>
      <c r="J4808" s="19">
        <v>3</v>
      </c>
      <c r="K4808" s="19" t="s">
        <v>7736</v>
      </c>
      <c r="L4808" s="11">
        <v>1</v>
      </c>
      <c r="M4808" s="11"/>
      <c r="N4808" s="24"/>
      <c r="P4808" s="32"/>
      <c r="T4808" s="19"/>
      <c r="U4808" s="3">
        <v>1795</v>
      </c>
      <c r="X4808" t="str">
        <f t="shared" si="302"/>
        <v/>
      </c>
      <c r="Z4808" t="str">
        <f t="shared" si="303"/>
        <v/>
      </c>
      <c r="AB4808" s="9"/>
      <c r="AC4808" t="s">
        <v>6270</v>
      </c>
      <c r="AD4808">
        <f t="shared" si="301"/>
        <v>0</v>
      </c>
      <c r="AF4808" s="3"/>
      <c r="AG4808" t="s">
        <v>2027</v>
      </c>
      <c r="AH4808" s="9" t="s">
        <v>4613</v>
      </c>
    </row>
    <row r="4809" spans="1:34" ht="10.95" customHeight="1" outlineLevel="1" x14ac:dyDescent="0.25">
      <c r="A4809" t="s">
        <v>2607</v>
      </c>
      <c r="C4809" s="3" t="s">
        <v>12533</v>
      </c>
      <c r="D4809" s="3" t="s">
        <v>4065</v>
      </c>
      <c r="E4809" s="9">
        <v>1993</v>
      </c>
      <c r="F4809" s="7" t="s">
        <v>2608</v>
      </c>
      <c r="G4809" s="7" t="s">
        <v>5401</v>
      </c>
      <c r="H4809" s="8" t="s">
        <v>2609</v>
      </c>
      <c r="I4809" s="8"/>
      <c r="J4809" s="19">
        <v>5</v>
      </c>
      <c r="K4809" s="19" t="s">
        <v>7736</v>
      </c>
      <c r="L4809" s="11">
        <v>1.2</v>
      </c>
      <c r="M4809" s="11"/>
      <c r="N4809" s="24"/>
      <c r="P4809" s="32"/>
      <c r="T4809" s="19"/>
      <c r="U4809" s="3">
        <v>1807</v>
      </c>
      <c r="X4809" t="str">
        <f t="shared" si="302"/>
        <v/>
      </c>
      <c r="Z4809" t="str">
        <f t="shared" si="303"/>
        <v/>
      </c>
      <c r="AB4809" s="9"/>
      <c r="AC4809" t="s">
        <v>2609</v>
      </c>
      <c r="AD4809">
        <f t="shared" si="301"/>
        <v>0</v>
      </c>
      <c r="AF4809" s="3"/>
      <c r="AG4809" t="s">
        <v>2610</v>
      </c>
      <c r="AH4809" s="9" t="s">
        <v>4925</v>
      </c>
    </row>
    <row r="4810" spans="1:34" ht="10.95" customHeight="1" outlineLevel="1" x14ac:dyDescent="0.25">
      <c r="A4810" t="s">
        <v>2607</v>
      </c>
      <c r="C4810" s="3" t="s">
        <v>12533</v>
      </c>
      <c r="D4810" s="3">
        <v>1787</v>
      </c>
      <c r="E4810" s="9">
        <v>1997</v>
      </c>
      <c r="F4810" s="7" t="s">
        <v>12945</v>
      </c>
      <c r="G4810" s="7" t="s">
        <v>5401</v>
      </c>
      <c r="H4810" s="8" t="s">
        <v>9617</v>
      </c>
      <c r="I4810" s="8" t="s">
        <v>12944</v>
      </c>
      <c r="J4810" s="19">
        <v>7</v>
      </c>
      <c r="K4810" s="19" t="s">
        <v>7736</v>
      </c>
      <c r="L4810" s="11">
        <v>0.4</v>
      </c>
      <c r="M4810" s="11"/>
      <c r="N4810" s="24"/>
      <c r="P4810" s="32"/>
      <c r="T4810" s="19"/>
      <c r="U4810" s="3"/>
      <c r="X4810" t="str">
        <f t="shared" si="302"/>
        <v/>
      </c>
      <c r="Z4810" t="str">
        <f t="shared" si="303"/>
        <v/>
      </c>
      <c r="AB4810" s="9"/>
      <c r="AC4810" t="s">
        <v>9617</v>
      </c>
      <c r="AD4810">
        <f t="shared" si="301"/>
        <v>0</v>
      </c>
      <c r="AF4810" s="3"/>
      <c r="AH4810" s="9"/>
    </row>
    <row r="4811" spans="1:34" ht="10.95" customHeight="1" outlineLevel="1" x14ac:dyDescent="0.25">
      <c r="A4811" t="s">
        <v>2607</v>
      </c>
      <c r="C4811" s="3" t="s">
        <v>12533</v>
      </c>
      <c r="D4811" s="3">
        <v>2509</v>
      </c>
      <c r="E4811" s="9">
        <v>2008</v>
      </c>
      <c r="F4811" s="7" t="s">
        <v>5243</v>
      </c>
      <c r="G4811" s="7" t="s">
        <v>5401</v>
      </c>
      <c r="H4811" s="8" t="s">
        <v>2022</v>
      </c>
      <c r="I4811" s="8" t="s">
        <v>20460</v>
      </c>
      <c r="J4811" s="19">
        <v>2</v>
      </c>
      <c r="K4811" s="19" t="s">
        <v>7736</v>
      </c>
      <c r="L4811" s="11">
        <v>2</v>
      </c>
      <c r="M4811" s="11"/>
      <c r="N4811" s="24"/>
      <c r="P4811" s="32"/>
      <c r="T4811" s="19"/>
      <c r="U4811" s="3">
        <v>2495</v>
      </c>
      <c r="X4811" t="str">
        <f t="shared" si="302"/>
        <v/>
      </c>
      <c r="Z4811" t="str">
        <f t="shared" si="303"/>
        <v/>
      </c>
      <c r="AB4811" s="9"/>
      <c r="AC4811" t="s">
        <v>21070</v>
      </c>
      <c r="AD4811">
        <f>COUNTIF(AC4811,"*Fuji*")</f>
        <v>0</v>
      </c>
      <c r="AF4811" s="3"/>
      <c r="AH4811" s="9"/>
    </row>
    <row r="4812" spans="1:34" ht="10.95" customHeight="1" outlineLevel="1" x14ac:dyDescent="0.25">
      <c r="A4812" t="s">
        <v>2607</v>
      </c>
      <c r="C4812" s="3" t="s">
        <v>12533</v>
      </c>
      <c r="D4812" s="3">
        <v>2653</v>
      </c>
      <c r="E4812" s="9">
        <v>2011</v>
      </c>
      <c r="F4812" s="7" t="s">
        <v>5300</v>
      </c>
      <c r="G4812" s="7" t="s">
        <v>5401</v>
      </c>
      <c r="H4812" s="8" t="s">
        <v>4135</v>
      </c>
      <c r="I4812" s="8" t="s">
        <v>12954</v>
      </c>
      <c r="J4812" s="19">
        <v>1</v>
      </c>
      <c r="K4812" s="19" t="s">
        <v>7736</v>
      </c>
      <c r="L4812" s="11">
        <v>0</v>
      </c>
      <c r="M4812" s="11"/>
      <c r="N4812" s="24"/>
      <c r="P4812" s="32"/>
      <c r="T4812" s="19"/>
      <c r="U4812" s="3"/>
      <c r="X4812" t="str">
        <f t="shared" si="302"/>
        <v/>
      </c>
      <c r="Z4812" t="str">
        <f t="shared" si="303"/>
        <v/>
      </c>
      <c r="AB4812" s="9"/>
      <c r="AC4812" t="s">
        <v>9480</v>
      </c>
      <c r="AD4812">
        <f>COUNTIF(AC4812,"*Fuji*")</f>
        <v>0</v>
      </c>
      <c r="AF4812" s="3"/>
      <c r="AH4812" s="9"/>
    </row>
    <row r="4813" spans="1:34" ht="10.95" customHeight="1" outlineLevel="1" x14ac:dyDescent="0.25">
      <c r="A4813" t="s">
        <v>2607</v>
      </c>
      <c r="C4813" s="3" t="s">
        <v>12533</v>
      </c>
      <c r="D4813" s="3">
        <v>2694</v>
      </c>
      <c r="E4813" s="9">
        <v>2012</v>
      </c>
      <c r="F4813" s="7" t="s">
        <v>12947</v>
      </c>
      <c r="G4813" s="7" t="s">
        <v>5401</v>
      </c>
      <c r="H4813" s="8" t="s">
        <v>9633</v>
      </c>
      <c r="I4813" s="8" t="s">
        <v>12946</v>
      </c>
      <c r="J4813" s="19">
        <v>7</v>
      </c>
      <c r="K4813" s="19" t="s">
        <v>7736</v>
      </c>
      <c r="L4813" s="11">
        <v>0.6</v>
      </c>
      <c r="M4813" s="11"/>
      <c r="N4813" s="24"/>
      <c r="P4813" s="32"/>
      <c r="T4813" s="19"/>
      <c r="U4813" s="3"/>
      <c r="X4813" t="str">
        <f t="shared" si="302"/>
        <v/>
      </c>
      <c r="Z4813" t="str">
        <f t="shared" si="303"/>
        <v/>
      </c>
      <c r="AB4813" s="9"/>
      <c r="AC4813" t="s">
        <v>9633</v>
      </c>
      <c r="AD4813">
        <f>COUNTIF(H4813,"*Fuji*")</f>
        <v>0</v>
      </c>
      <c r="AF4813" s="3"/>
      <c r="AH4813" s="9"/>
    </row>
    <row r="4814" spans="1:34" ht="10.95" customHeight="1" outlineLevel="1" x14ac:dyDescent="0.25">
      <c r="A4814" t="s">
        <v>2607</v>
      </c>
      <c r="C4814" s="3" t="s">
        <v>12533</v>
      </c>
      <c r="D4814" s="3">
        <v>2695</v>
      </c>
      <c r="E4814" s="9">
        <v>2012</v>
      </c>
      <c r="F4814" s="7" t="s">
        <v>12948</v>
      </c>
      <c r="G4814" s="7" t="s">
        <v>5401</v>
      </c>
      <c r="H4814" s="8" t="s">
        <v>12950</v>
      </c>
      <c r="I4814" s="8" t="s">
        <v>12946</v>
      </c>
      <c r="J4814" s="19">
        <v>7</v>
      </c>
      <c r="K4814" s="19" t="s">
        <v>7736</v>
      </c>
      <c r="L4814" s="11">
        <v>4.9000000000000004</v>
      </c>
      <c r="M4814" s="11"/>
      <c r="N4814" s="24"/>
      <c r="P4814" s="32"/>
      <c r="T4814" s="19"/>
      <c r="U4814" s="3"/>
      <c r="X4814" t="str">
        <f t="shared" si="302"/>
        <v/>
      </c>
      <c r="Z4814" t="str">
        <f t="shared" si="303"/>
        <v/>
      </c>
      <c r="AB4814" s="9"/>
      <c r="AC4814" t="s">
        <v>12950</v>
      </c>
      <c r="AD4814">
        <f>COUNTIF(H4814,"*Fuji*")</f>
        <v>0</v>
      </c>
      <c r="AF4814" s="3"/>
      <c r="AH4814" s="9"/>
    </row>
    <row r="4815" spans="1:34" ht="10.95" customHeight="1" outlineLevel="1" x14ac:dyDescent="0.25">
      <c r="A4815" t="s">
        <v>2607</v>
      </c>
      <c r="C4815" s="3" t="s">
        <v>12533</v>
      </c>
      <c r="D4815" s="3">
        <v>2696</v>
      </c>
      <c r="E4815" s="9">
        <v>2012</v>
      </c>
      <c r="F4815" s="7" t="s">
        <v>12949</v>
      </c>
      <c r="G4815" s="7" t="s">
        <v>5401</v>
      </c>
      <c r="H4815" s="8" t="s">
        <v>12951</v>
      </c>
      <c r="I4815" s="8" t="s">
        <v>12946</v>
      </c>
      <c r="J4815" s="19">
        <v>7</v>
      </c>
      <c r="K4815" s="19" t="s">
        <v>7736</v>
      </c>
      <c r="L4815" s="11">
        <v>4.9000000000000004</v>
      </c>
      <c r="M4815" s="11"/>
      <c r="N4815" s="24"/>
      <c r="P4815" s="32"/>
      <c r="T4815" s="19"/>
      <c r="U4815" s="3"/>
      <c r="X4815" t="str">
        <f t="shared" si="302"/>
        <v/>
      </c>
      <c r="Z4815" t="str">
        <f t="shared" si="303"/>
        <v/>
      </c>
      <c r="AB4815" s="9"/>
      <c r="AC4815" t="s">
        <v>12951</v>
      </c>
      <c r="AD4815">
        <f>COUNTIF(H4815,"*Fuji*")</f>
        <v>0</v>
      </c>
      <c r="AF4815" s="3"/>
      <c r="AH4815" s="9"/>
    </row>
    <row r="4816" spans="1:34" ht="10.95" customHeight="1" outlineLevel="1" x14ac:dyDescent="0.25">
      <c r="A4816" t="s">
        <v>2607</v>
      </c>
      <c r="C4816" s="3" t="s">
        <v>12533</v>
      </c>
      <c r="D4816" s="3">
        <v>2923</v>
      </c>
      <c r="E4816" s="9">
        <v>2015</v>
      </c>
      <c r="F4816" s="7" t="s">
        <v>2624</v>
      </c>
      <c r="G4816" s="7" t="s">
        <v>5401</v>
      </c>
      <c r="H4816" s="8" t="s">
        <v>9617</v>
      </c>
      <c r="I4816" s="8" t="s">
        <v>12952</v>
      </c>
      <c r="J4816" s="19">
        <v>7</v>
      </c>
      <c r="K4816" s="19" t="s">
        <v>7736</v>
      </c>
      <c r="L4816" s="11">
        <v>0.4</v>
      </c>
      <c r="M4816" s="11"/>
      <c r="N4816" s="24"/>
      <c r="P4816" s="32"/>
      <c r="T4816" s="19"/>
      <c r="U4816" s="3"/>
      <c r="X4816" t="str">
        <f t="shared" si="302"/>
        <v/>
      </c>
      <c r="Z4816" t="str">
        <f t="shared" si="303"/>
        <v/>
      </c>
      <c r="AB4816" s="9"/>
      <c r="AC4816" t="s">
        <v>9617</v>
      </c>
      <c r="AD4816">
        <f>COUNTIF(H4816,"*Fuji*")</f>
        <v>0</v>
      </c>
      <c r="AF4816" s="3"/>
      <c r="AH4816" s="9"/>
    </row>
    <row r="4817" spans="1:48" ht="10.95" customHeight="1" x14ac:dyDescent="0.25">
      <c r="A4817" s="6" t="s">
        <v>18019</v>
      </c>
      <c r="B4817" t="s">
        <v>2126</v>
      </c>
      <c r="C4817" s="3" t="s">
        <v>12533</v>
      </c>
      <c r="E4817" s="9"/>
      <c r="F4817" s="7"/>
      <c r="G4817" s="7"/>
      <c r="H4817" s="8"/>
      <c r="I4817" s="8"/>
      <c r="J4817" s="19"/>
      <c r="K4817" s="19"/>
      <c r="L4817" s="11"/>
      <c r="M4817" s="11">
        <f>SUM(L4818:L4840)</f>
        <v>14.299999999999997</v>
      </c>
      <c r="N4817" s="24">
        <v>3173</v>
      </c>
      <c r="O4817">
        <f>COUNTIF(K4818:K4840,"*")</f>
        <v>23</v>
      </c>
      <c r="P4817" s="32">
        <f>O4817/N4817</f>
        <v>7.2486605735896624E-3</v>
      </c>
      <c r="Q4817">
        <f>COUNTIF(K4818:K4840,"Y")+COUNTIF(K4818:K4840,"S")</f>
        <v>23</v>
      </c>
      <c r="T4817" s="20" t="s">
        <v>7738</v>
      </c>
      <c r="U4817" s="3"/>
      <c r="V4817" t="s">
        <v>18646</v>
      </c>
      <c r="X4817" t="str">
        <f t="shared" si="302"/>
        <v/>
      </c>
      <c r="Z4817" t="str">
        <f t="shared" si="303"/>
        <v/>
      </c>
      <c r="AB4817" s="9"/>
      <c r="AE4817">
        <f>COUNTIF(AD4818:AD4840,"1")</f>
        <v>0</v>
      </c>
      <c r="AF4817" s="3"/>
      <c r="AH4817" s="9"/>
      <c r="AI4817">
        <f>COUNTIF($J4818:$J4840,"1")-COUNTIFS($J4818:$J4840,"1",$K4818:$K4840,"V")</f>
        <v>0</v>
      </c>
      <c r="AJ4817">
        <f>COUNTIFS($J4818:$J4840,"1",$K4818:$K4840,"Y")+COUNTIFS($J4818:$J4840,"1",$K4818:$K4840,"s")</f>
        <v>0</v>
      </c>
      <c r="AK4817">
        <f>COUNTIF($J4818:$J4840,"2")-COUNTIFS($J4818:$J4840,"2",$K4818:$K4840,"V")</f>
        <v>0</v>
      </c>
      <c r="AL4817">
        <f>COUNTIFS($J4818:$J4840,"2",$K4818:$K4840,"Y")+COUNTIFS($J4818:$J4840,"2",$K4818:$K4840,"s")</f>
        <v>0</v>
      </c>
      <c r="AM4817">
        <f>COUNTIF($J4818:$J4840,"3")-COUNTIFS($J4818:$J4840,"3",$K4818:$K4840,"V")</f>
        <v>1</v>
      </c>
      <c r="AN4817">
        <f>COUNTIFS($J4818:$J4840,"3",$K4818:$K4840,"Y")+COUNTIFS($J4818:$J4840,"3",$K4818:$K4840,"s")</f>
        <v>1</v>
      </c>
      <c r="AO4817">
        <f>COUNTIF($J4818:$J4840,"4")-COUNTIFS($J4818:$J4840,"4",$K4818:$K4840,"V")</f>
        <v>0</v>
      </c>
      <c r="AP4817">
        <f>COUNTIFS($J4818:$J4840,"4",$K4818:$K4840,"Y")+COUNTIFS($J4818:$J4840,"4",$K4818:$K4840,"s")</f>
        <v>0</v>
      </c>
      <c r="AQ4817">
        <f>COUNTIF($J4818:$J4840,"5")-COUNTIFS($J4818:$J4840,"5",$K4818:$K4840,"V")</f>
        <v>0</v>
      </c>
      <c r="AR4817">
        <f>COUNTIFS($J4818:$J4840,"5",$K4818:$K4840,"Y")+COUNTIFS($J4818:$J4840,"5",$K4818:$K4840,"s")</f>
        <v>0</v>
      </c>
      <c r="AS4817">
        <f>COUNTIF($J4818:$J4840,"6")-COUNTIFS($J4818:$J4840,"6",$K4818:$K4840,"V")</f>
        <v>0</v>
      </c>
      <c r="AT4817">
        <f>COUNTIFS($J4818:$J4840,"6",$K4818:$K4840,"Y")+COUNTIFS($J4818:$J4840,"6",$K4818:$K4840,"s")</f>
        <v>0</v>
      </c>
      <c r="AU4817">
        <f>COUNTIF($J4818:$J4840,"7")-COUNTIFS($J4818:$J4840,"7",$K4818:$K4840,"V")</f>
        <v>22</v>
      </c>
      <c r="AV4817">
        <f>COUNTIFS($J4818:$J4840,"7",$K4818:$K4840,"Y")+COUNTIFS($J4818:$J4840,"7",$K4818:$K4840,"s")</f>
        <v>22</v>
      </c>
    </row>
    <row r="4818" spans="1:48" ht="10.95" customHeight="1" outlineLevel="1" x14ac:dyDescent="0.25">
      <c r="A4818" t="s">
        <v>18020</v>
      </c>
      <c r="C4818" s="3" t="s">
        <v>12533</v>
      </c>
      <c r="D4818" s="3">
        <v>427</v>
      </c>
      <c r="E4818" s="9">
        <v>1959</v>
      </c>
      <c r="F4818" s="7" t="s">
        <v>5630</v>
      </c>
      <c r="G4818" s="7" t="s">
        <v>5631</v>
      </c>
      <c r="H4818" s="8" t="s">
        <v>5266</v>
      </c>
      <c r="I4818" s="8" t="s">
        <v>12943</v>
      </c>
      <c r="J4818" s="19">
        <v>3</v>
      </c>
      <c r="K4818" s="19" t="s">
        <v>7736</v>
      </c>
      <c r="L4818" s="11">
        <v>2.4</v>
      </c>
      <c r="M4818" s="11"/>
      <c r="N4818" s="24"/>
      <c r="P4818" s="32"/>
      <c r="T4818" s="19"/>
      <c r="U4818" s="3">
        <v>430</v>
      </c>
      <c r="X4818" t="str">
        <f t="shared" si="302"/>
        <v/>
      </c>
      <c r="Z4818" t="str">
        <f t="shared" si="303"/>
        <v/>
      </c>
      <c r="AB4818" s="9"/>
      <c r="AC4818" t="s">
        <v>5266</v>
      </c>
      <c r="AD4818">
        <f t="shared" ref="AD4818:AD4840" si="304">COUNTIF(H4818,"*Fuji*")</f>
        <v>0</v>
      </c>
      <c r="AF4818" s="3"/>
      <c r="AG4818" t="s">
        <v>431</v>
      </c>
      <c r="AH4818" s="9" t="s">
        <v>4613</v>
      </c>
    </row>
    <row r="4819" spans="1:48" ht="10.95" customHeight="1" outlineLevel="1" x14ac:dyDescent="0.25">
      <c r="A4819" t="s">
        <v>18020</v>
      </c>
      <c r="C4819" s="3" t="s">
        <v>12533</v>
      </c>
      <c r="D4819" s="3">
        <v>885</v>
      </c>
      <c r="E4819" s="9">
        <v>1965</v>
      </c>
      <c r="F4819" s="7" t="s">
        <v>21553</v>
      </c>
      <c r="G4819" s="7" t="s">
        <v>5401</v>
      </c>
      <c r="H4819" s="8" t="s">
        <v>9233</v>
      </c>
      <c r="I4819" s="8" t="s">
        <v>12695</v>
      </c>
      <c r="J4819" s="19">
        <v>7</v>
      </c>
      <c r="K4819" s="19" t="s">
        <v>7736</v>
      </c>
      <c r="L4819" s="11">
        <v>1.3</v>
      </c>
      <c r="M4819" s="11"/>
      <c r="N4819" s="24"/>
      <c r="P4819" s="32"/>
      <c r="T4819" s="19"/>
      <c r="U4819" s="3"/>
      <c r="X4819" t="str">
        <f t="shared" si="302"/>
        <v/>
      </c>
      <c r="Z4819" t="str">
        <f t="shared" si="303"/>
        <v/>
      </c>
      <c r="AB4819" s="9"/>
      <c r="AC4819" t="s">
        <v>9233</v>
      </c>
      <c r="AD4819">
        <f t="shared" si="304"/>
        <v>0</v>
      </c>
      <c r="AF4819" s="3"/>
      <c r="AH4819" s="9"/>
    </row>
    <row r="4820" spans="1:48" ht="10.95" customHeight="1" outlineLevel="1" x14ac:dyDescent="0.25">
      <c r="A4820" t="s">
        <v>18020</v>
      </c>
      <c r="C4820" s="3" t="s">
        <v>12533</v>
      </c>
      <c r="D4820" s="3">
        <v>886</v>
      </c>
      <c r="E4820" s="9">
        <v>1965</v>
      </c>
      <c r="F4820" s="7" t="s">
        <v>21554</v>
      </c>
      <c r="G4820" s="7" t="s">
        <v>5401</v>
      </c>
      <c r="H4820" s="8" t="s">
        <v>9233</v>
      </c>
      <c r="I4820" s="8" t="s">
        <v>12695</v>
      </c>
      <c r="J4820" s="19">
        <v>7</v>
      </c>
      <c r="K4820" s="19" t="s">
        <v>7736</v>
      </c>
      <c r="L4820" s="11">
        <v>0.3</v>
      </c>
      <c r="M4820" s="11"/>
      <c r="N4820" s="24"/>
      <c r="P4820" s="32"/>
      <c r="T4820" s="19"/>
      <c r="U4820" s="3"/>
      <c r="X4820" t="str">
        <f t="shared" si="302"/>
        <v/>
      </c>
      <c r="Z4820" t="str">
        <f t="shared" si="303"/>
        <v/>
      </c>
      <c r="AB4820" s="9"/>
      <c r="AC4820" t="s">
        <v>9233</v>
      </c>
      <c r="AD4820">
        <f t="shared" si="304"/>
        <v>0</v>
      </c>
      <c r="AF4820" s="3"/>
      <c r="AH4820" s="9"/>
    </row>
    <row r="4821" spans="1:48" ht="10.95" customHeight="1" outlineLevel="1" x14ac:dyDescent="0.25">
      <c r="A4821" t="s">
        <v>18020</v>
      </c>
      <c r="C4821" s="3" t="s">
        <v>12533</v>
      </c>
      <c r="D4821" s="3">
        <v>887</v>
      </c>
      <c r="E4821" s="9">
        <v>1965</v>
      </c>
      <c r="F4821" s="7" t="s">
        <v>21555</v>
      </c>
      <c r="G4821" s="7" t="s">
        <v>5401</v>
      </c>
      <c r="H4821" s="8" t="s">
        <v>9233</v>
      </c>
      <c r="I4821" s="8" t="s">
        <v>12695</v>
      </c>
      <c r="J4821" s="19">
        <v>7</v>
      </c>
      <c r="K4821" s="19" t="s">
        <v>7736</v>
      </c>
      <c r="L4821" s="11">
        <v>0.3</v>
      </c>
      <c r="M4821" s="11"/>
      <c r="N4821" s="24"/>
      <c r="P4821" s="32"/>
      <c r="T4821" s="19"/>
      <c r="U4821" s="3"/>
      <c r="X4821" t="str">
        <f t="shared" si="302"/>
        <v/>
      </c>
      <c r="Z4821" t="str">
        <f t="shared" si="303"/>
        <v/>
      </c>
      <c r="AB4821" s="9"/>
      <c r="AC4821" t="s">
        <v>9233</v>
      </c>
      <c r="AD4821">
        <f t="shared" si="304"/>
        <v>0</v>
      </c>
      <c r="AF4821" s="3"/>
      <c r="AH4821" s="9"/>
    </row>
    <row r="4822" spans="1:48" ht="10.95" customHeight="1" outlineLevel="1" x14ac:dyDescent="0.25">
      <c r="A4822" t="s">
        <v>18020</v>
      </c>
      <c r="C4822" s="3" t="s">
        <v>12533</v>
      </c>
      <c r="D4822" s="3">
        <v>1210</v>
      </c>
      <c r="E4822" s="9">
        <v>1969</v>
      </c>
      <c r="F4822" s="7" t="s">
        <v>21556</v>
      </c>
      <c r="G4822" s="7" t="s">
        <v>5401</v>
      </c>
      <c r="H4822" s="8" t="s">
        <v>9233</v>
      </c>
      <c r="I4822" s="8" t="s">
        <v>7560</v>
      </c>
      <c r="J4822" s="19">
        <v>7</v>
      </c>
      <c r="K4822" s="19" t="s">
        <v>7736</v>
      </c>
      <c r="L4822" s="11">
        <v>0.4</v>
      </c>
      <c r="M4822" s="11"/>
      <c r="N4822" s="24"/>
      <c r="P4822" s="32"/>
      <c r="T4822" s="19"/>
      <c r="U4822" s="3"/>
      <c r="X4822" t="str">
        <f t="shared" si="302"/>
        <v/>
      </c>
      <c r="Z4822" t="str">
        <f t="shared" si="303"/>
        <v/>
      </c>
      <c r="AB4822" s="9"/>
      <c r="AC4822" t="s">
        <v>9233</v>
      </c>
      <c r="AD4822">
        <f t="shared" si="304"/>
        <v>0</v>
      </c>
      <c r="AF4822" s="3"/>
      <c r="AH4822" s="9"/>
    </row>
    <row r="4823" spans="1:48" ht="10.95" customHeight="1" outlineLevel="1" x14ac:dyDescent="0.25">
      <c r="A4823" t="s">
        <v>18020</v>
      </c>
      <c r="C4823" s="3" t="s">
        <v>12533</v>
      </c>
      <c r="D4823" s="3">
        <v>1211</v>
      </c>
      <c r="E4823" s="9">
        <v>1969</v>
      </c>
      <c r="F4823" s="7" t="s">
        <v>5630</v>
      </c>
      <c r="G4823" s="7" t="s">
        <v>5401</v>
      </c>
      <c r="H4823" s="8" t="s">
        <v>9233</v>
      </c>
      <c r="I4823" s="8" t="s">
        <v>7560</v>
      </c>
      <c r="J4823" s="19">
        <v>7</v>
      </c>
      <c r="K4823" s="19" t="s">
        <v>7736</v>
      </c>
      <c r="L4823" s="11">
        <v>0.4</v>
      </c>
      <c r="M4823" s="11"/>
      <c r="N4823" s="24"/>
      <c r="P4823" s="32"/>
      <c r="T4823" s="19"/>
      <c r="U4823" s="3"/>
      <c r="X4823" t="str">
        <f t="shared" si="302"/>
        <v/>
      </c>
      <c r="Z4823" t="str">
        <f t="shared" si="303"/>
        <v/>
      </c>
      <c r="AB4823" s="9"/>
      <c r="AC4823" t="s">
        <v>9233</v>
      </c>
      <c r="AD4823">
        <f t="shared" si="304"/>
        <v>0</v>
      </c>
      <c r="AF4823" s="3"/>
      <c r="AH4823" s="9"/>
    </row>
    <row r="4824" spans="1:48" ht="10.95" customHeight="1" outlineLevel="1" x14ac:dyDescent="0.25">
      <c r="A4824" t="s">
        <v>18020</v>
      </c>
      <c r="C4824" s="3" t="s">
        <v>12533</v>
      </c>
      <c r="D4824" s="3">
        <v>1212</v>
      </c>
      <c r="E4824" s="9">
        <v>1969</v>
      </c>
      <c r="F4824" s="7" t="s">
        <v>21553</v>
      </c>
      <c r="G4824" s="7" t="s">
        <v>5401</v>
      </c>
      <c r="H4824" s="8" t="s">
        <v>9233</v>
      </c>
      <c r="I4824" s="8" t="s">
        <v>7560</v>
      </c>
      <c r="J4824" s="19">
        <v>7</v>
      </c>
      <c r="K4824" s="19" t="s">
        <v>7736</v>
      </c>
      <c r="L4824" s="11">
        <v>0.4</v>
      </c>
      <c r="M4824" s="11"/>
      <c r="N4824" s="24"/>
      <c r="P4824" s="32"/>
      <c r="T4824" s="19"/>
      <c r="U4824" s="3"/>
      <c r="X4824" t="str">
        <f t="shared" si="302"/>
        <v/>
      </c>
      <c r="Z4824" t="str">
        <f t="shared" si="303"/>
        <v/>
      </c>
      <c r="AB4824" s="9"/>
      <c r="AC4824" t="s">
        <v>9233</v>
      </c>
      <c r="AD4824">
        <f t="shared" si="304"/>
        <v>0</v>
      </c>
      <c r="AF4824" s="3"/>
      <c r="AH4824" s="9"/>
    </row>
    <row r="4825" spans="1:48" ht="10.95" customHeight="1" outlineLevel="1" x14ac:dyDescent="0.25">
      <c r="A4825" t="s">
        <v>18020</v>
      </c>
      <c r="C4825" s="3" t="s">
        <v>12533</v>
      </c>
      <c r="D4825" s="3">
        <v>1213</v>
      </c>
      <c r="E4825" s="9">
        <v>1969</v>
      </c>
      <c r="F4825" s="7" t="s">
        <v>21554</v>
      </c>
      <c r="G4825" s="7" t="s">
        <v>5401</v>
      </c>
      <c r="H4825" s="8" t="s">
        <v>9233</v>
      </c>
      <c r="I4825" s="8" t="s">
        <v>7560</v>
      </c>
      <c r="J4825" s="19">
        <v>7</v>
      </c>
      <c r="K4825" s="19" t="s">
        <v>7736</v>
      </c>
      <c r="L4825" s="11">
        <v>0.4</v>
      </c>
      <c r="M4825" s="11"/>
      <c r="N4825" s="24"/>
      <c r="P4825" s="32"/>
      <c r="T4825" s="19"/>
      <c r="U4825" s="3"/>
      <c r="X4825" t="str">
        <f t="shared" si="302"/>
        <v/>
      </c>
      <c r="Z4825" t="str">
        <f t="shared" si="303"/>
        <v/>
      </c>
      <c r="AB4825" s="9"/>
      <c r="AC4825" t="s">
        <v>9233</v>
      </c>
      <c r="AD4825">
        <f t="shared" si="304"/>
        <v>0</v>
      </c>
      <c r="AF4825" s="3"/>
      <c r="AH4825" s="9"/>
    </row>
    <row r="4826" spans="1:48" ht="10.95" customHeight="1" outlineLevel="1" x14ac:dyDescent="0.25">
      <c r="A4826" t="s">
        <v>18020</v>
      </c>
      <c r="C4826" s="3" t="s">
        <v>12533</v>
      </c>
      <c r="D4826" s="3">
        <v>1214</v>
      </c>
      <c r="E4826" s="9">
        <v>1969</v>
      </c>
      <c r="F4826" s="7" t="s">
        <v>21555</v>
      </c>
      <c r="G4826" s="7" t="s">
        <v>5401</v>
      </c>
      <c r="H4826" s="8" t="s">
        <v>9233</v>
      </c>
      <c r="I4826" s="8" t="s">
        <v>7560</v>
      </c>
      <c r="J4826" s="19">
        <v>7</v>
      </c>
      <c r="K4826" s="19" t="s">
        <v>7736</v>
      </c>
      <c r="L4826" s="11">
        <v>0.4</v>
      </c>
      <c r="M4826" s="11"/>
      <c r="N4826" s="24"/>
      <c r="P4826" s="32"/>
      <c r="T4826" s="19"/>
      <c r="U4826" s="3"/>
      <c r="X4826" t="str">
        <f t="shared" si="302"/>
        <v/>
      </c>
      <c r="Z4826" t="str">
        <f t="shared" si="303"/>
        <v/>
      </c>
      <c r="AB4826" s="9"/>
      <c r="AC4826" t="s">
        <v>9233</v>
      </c>
      <c r="AD4826">
        <f t="shared" si="304"/>
        <v>0</v>
      </c>
      <c r="AF4826" s="3"/>
      <c r="AH4826" s="9"/>
    </row>
    <row r="4827" spans="1:48" ht="10.95" customHeight="1" outlineLevel="1" x14ac:dyDescent="0.25">
      <c r="A4827" t="s">
        <v>18020</v>
      </c>
      <c r="C4827" s="3" t="s">
        <v>12533</v>
      </c>
      <c r="D4827" s="3">
        <v>1215</v>
      </c>
      <c r="E4827" s="9">
        <v>1969</v>
      </c>
      <c r="F4827" s="7" t="s">
        <v>3014</v>
      </c>
      <c r="G4827" s="7" t="s">
        <v>5401</v>
      </c>
      <c r="H4827" s="8" t="s">
        <v>9233</v>
      </c>
      <c r="I4827" s="8" t="s">
        <v>7560</v>
      </c>
      <c r="J4827" s="19">
        <v>7</v>
      </c>
      <c r="K4827" s="19" t="s">
        <v>7736</v>
      </c>
      <c r="L4827" s="11">
        <v>0.4</v>
      </c>
      <c r="M4827" s="11"/>
      <c r="N4827" s="24"/>
      <c r="P4827" s="32"/>
      <c r="T4827" s="19"/>
      <c r="U4827" s="3"/>
      <c r="X4827" t="str">
        <f t="shared" si="302"/>
        <v/>
      </c>
      <c r="Z4827" t="str">
        <f t="shared" si="303"/>
        <v/>
      </c>
      <c r="AB4827" s="9"/>
      <c r="AC4827" t="s">
        <v>9233</v>
      </c>
      <c r="AD4827">
        <f t="shared" si="304"/>
        <v>0</v>
      </c>
      <c r="AF4827" s="3"/>
      <c r="AH4827" s="9"/>
    </row>
    <row r="4828" spans="1:48" ht="10.95" customHeight="1" outlineLevel="1" x14ac:dyDescent="0.25">
      <c r="A4828" t="s">
        <v>18020</v>
      </c>
      <c r="C4828" s="3" t="s">
        <v>12533</v>
      </c>
      <c r="D4828" s="3">
        <v>1479</v>
      </c>
      <c r="E4828" s="9">
        <v>1972</v>
      </c>
      <c r="F4828" s="7" t="s">
        <v>21556</v>
      </c>
      <c r="G4828" s="7" t="s">
        <v>5401</v>
      </c>
      <c r="H4828" s="8" t="s">
        <v>9233</v>
      </c>
      <c r="I4828" s="8" t="s">
        <v>7560</v>
      </c>
      <c r="J4828" s="19">
        <v>7</v>
      </c>
      <c r="K4828" s="19" t="s">
        <v>7736</v>
      </c>
      <c r="L4828" s="11">
        <v>0.3</v>
      </c>
      <c r="M4828" s="11"/>
      <c r="N4828" s="24"/>
      <c r="P4828" s="32"/>
      <c r="T4828" s="19"/>
      <c r="U4828" s="3"/>
      <c r="X4828" t="str">
        <f t="shared" si="302"/>
        <v/>
      </c>
      <c r="Z4828" t="str">
        <f t="shared" si="303"/>
        <v/>
      </c>
      <c r="AB4828" s="9"/>
      <c r="AC4828" t="s">
        <v>9233</v>
      </c>
      <c r="AD4828">
        <f t="shared" si="304"/>
        <v>0</v>
      </c>
      <c r="AF4828" s="3"/>
      <c r="AH4828" s="9"/>
    </row>
    <row r="4829" spans="1:48" ht="10.95" customHeight="1" outlineLevel="1" x14ac:dyDescent="0.25">
      <c r="A4829" t="s">
        <v>18020</v>
      </c>
      <c r="C4829" s="3" t="s">
        <v>12533</v>
      </c>
      <c r="D4829" s="3">
        <v>1480</v>
      </c>
      <c r="E4829" s="9">
        <v>1972</v>
      </c>
      <c r="F4829" s="7" t="s">
        <v>5630</v>
      </c>
      <c r="G4829" s="7" t="s">
        <v>5401</v>
      </c>
      <c r="H4829" s="8" t="s">
        <v>9233</v>
      </c>
      <c r="I4829" s="8" t="s">
        <v>7560</v>
      </c>
      <c r="J4829" s="19">
        <v>7</v>
      </c>
      <c r="K4829" s="19" t="s">
        <v>7736</v>
      </c>
      <c r="L4829" s="11">
        <v>0.3</v>
      </c>
      <c r="M4829" s="11"/>
      <c r="N4829" s="24"/>
      <c r="P4829" s="32"/>
      <c r="T4829" s="19"/>
      <c r="U4829" s="3"/>
      <c r="X4829" t="str">
        <f t="shared" si="302"/>
        <v/>
      </c>
      <c r="Z4829" t="str">
        <f t="shared" si="303"/>
        <v/>
      </c>
      <c r="AB4829" s="9"/>
      <c r="AC4829" t="s">
        <v>9233</v>
      </c>
      <c r="AD4829">
        <f t="shared" si="304"/>
        <v>0</v>
      </c>
      <c r="AF4829" s="3"/>
      <c r="AH4829" s="9"/>
    </row>
    <row r="4830" spans="1:48" ht="10.95" customHeight="1" outlineLevel="1" x14ac:dyDescent="0.25">
      <c r="A4830" t="s">
        <v>18020</v>
      </c>
      <c r="C4830" s="3" t="s">
        <v>12533</v>
      </c>
      <c r="D4830" s="3">
        <v>1481</v>
      </c>
      <c r="E4830" s="9">
        <v>1972</v>
      </c>
      <c r="F4830" s="7" t="s">
        <v>21554</v>
      </c>
      <c r="G4830" s="7" t="s">
        <v>5401</v>
      </c>
      <c r="H4830" s="8" t="s">
        <v>9233</v>
      </c>
      <c r="I4830" s="8" t="s">
        <v>7560</v>
      </c>
      <c r="J4830" s="19">
        <v>7</v>
      </c>
      <c r="K4830" s="19" t="s">
        <v>7736</v>
      </c>
      <c r="L4830" s="11">
        <v>0.3</v>
      </c>
      <c r="M4830" s="11"/>
      <c r="N4830" s="24"/>
      <c r="P4830" s="32"/>
      <c r="T4830" s="19"/>
      <c r="U4830" s="3"/>
      <c r="X4830" t="str">
        <f t="shared" si="302"/>
        <v/>
      </c>
      <c r="Z4830" t="str">
        <f t="shared" si="303"/>
        <v/>
      </c>
      <c r="AB4830" s="9"/>
      <c r="AC4830" t="s">
        <v>9233</v>
      </c>
      <c r="AD4830">
        <f t="shared" si="304"/>
        <v>0</v>
      </c>
      <c r="AF4830" s="3"/>
      <c r="AH4830" s="9"/>
    </row>
    <row r="4831" spans="1:48" ht="10.95" customHeight="1" outlineLevel="1" x14ac:dyDescent="0.25">
      <c r="A4831" t="s">
        <v>18020</v>
      </c>
      <c r="C4831" s="3" t="s">
        <v>12533</v>
      </c>
      <c r="D4831" s="3">
        <v>1482</v>
      </c>
      <c r="E4831" s="9">
        <v>1972</v>
      </c>
      <c r="F4831" s="7" t="s">
        <v>21555</v>
      </c>
      <c r="G4831" s="7" t="s">
        <v>5401</v>
      </c>
      <c r="H4831" s="8" t="s">
        <v>9233</v>
      </c>
      <c r="I4831" s="8" t="s">
        <v>7560</v>
      </c>
      <c r="J4831" s="19">
        <v>7</v>
      </c>
      <c r="K4831" s="19" t="s">
        <v>7736</v>
      </c>
      <c r="L4831" s="11">
        <v>0.3</v>
      </c>
      <c r="M4831" s="11"/>
      <c r="N4831" s="24"/>
      <c r="P4831" s="32"/>
      <c r="T4831" s="19"/>
      <c r="U4831" s="3"/>
      <c r="X4831" t="str">
        <f t="shared" si="302"/>
        <v/>
      </c>
      <c r="Z4831" t="str">
        <f t="shared" si="303"/>
        <v/>
      </c>
      <c r="AB4831" s="9"/>
      <c r="AC4831" t="s">
        <v>9233</v>
      </c>
      <c r="AD4831">
        <f t="shared" si="304"/>
        <v>0</v>
      </c>
      <c r="AF4831" s="3"/>
      <c r="AH4831" s="9"/>
    </row>
    <row r="4832" spans="1:48" ht="10.95" customHeight="1" outlineLevel="1" x14ac:dyDescent="0.25">
      <c r="A4832" t="s">
        <v>18020</v>
      </c>
      <c r="C4832" s="3" t="s">
        <v>12533</v>
      </c>
      <c r="D4832" s="3">
        <v>1483</v>
      </c>
      <c r="E4832" s="9">
        <v>1972</v>
      </c>
      <c r="F4832" s="7" t="s">
        <v>21557</v>
      </c>
      <c r="G4832" s="7" t="s">
        <v>5401</v>
      </c>
      <c r="H4832" s="8" t="s">
        <v>9233</v>
      </c>
      <c r="I4832" s="8" t="s">
        <v>7560</v>
      </c>
      <c r="J4832" s="19">
        <v>7</v>
      </c>
      <c r="K4832" s="19" t="s">
        <v>7736</v>
      </c>
      <c r="L4832" s="11">
        <v>0.3</v>
      </c>
      <c r="M4832" s="11"/>
      <c r="N4832" s="24"/>
      <c r="P4832" s="32"/>
      <c r="T4832" s="19"/>
      <c r="U4832" s="3"/>
      <c r="X4832" t="str">
        <f t="shared" si="302"/>
        <v/>
      </c>
      <c r="Z4832" t="str">
        <f t="shared" si="303"/>
        <v/>
      </c>
      <c r="AB4832" s="9"/>
      <c r="AC4832" t="s">
        <v>9233</v>
      </c>
      <c r="AD4832">
        <f t="shared" si="304"/>
        <v>0</v>
      </c>
      <c r="AF4832" s="3"/>
      <c r="AH4832" s="9"/>
    </row>
    <row r="4833" spans="1:48" ht="10.95" customHeight="1" outlineLevel="1" x14ac:dyDescent="0.25">
      <c r="A4833" t="s">
        <v>18020</v>
      </c>
      <c r="C4833" s="3" t="s">
        <v>12533</v>
      </c>
      <c r="D4833" s="3">
        <v>1484</v>
      </c>
      <c r="E4833" s="9">
        <v>1972</v>
      </c>
      <c r="F4833" s="7" t="s">
        <v>3014</v>
      </c>
      <c r="G4833" s="7" t="s">
        <v>5401</v>
      </c>
      <c r="H4833" s="8" t="s">
        <v>9233</v>
      </c>
      <c r="I4833" s="8" t="s">
        <v>7560</v>
      </c>
      <c r="J4833" s="19">
        <v>7</v>
      </c>
      <c r="K4833" s="19" t="s">
        <v>7736</v>
      </c>
      <c r="L4833" s="11">
        <v>3.3</v>
      </c>
      <c r="M4833" s="11"/>
      <c r="N4833" s="24"/>
      <c r="P4833" s="32"/>
      <c r="T4833" s="19"/>
      <c r="U4833" s="3"/>
      <c r="X4833" t="str">
        <f t="shared" si="302"/>
        <v/>
      </c>
      <c r="Z4833" t="str">
        <f t="shared" si="303"/>
        <v/>
      </c>
      <c r="AB4833" s="9"/>
      <c r="AC4833" t="s">
        <v>9233</v>
      </c>
      <c r="AD4833">
        <f t="shared" si="304"/>
        <v>0</v>
      </c>
      <c r="AF4833" s="3"/>
      <c r="AH4833" s="9"/>
    </row>
    <row r="4834" spans="1:48" ht="10.95" customHeight="1" outlineLevel="1" x14ac:dyDescent="0.25">
      <c r="A4834" t="s">
        <v>18020</v>
      </c>
      <c r="C4834" s="3" t="s">
        <v>12533</v>
      </c>
      <c r="D4834" s="3">
        <v>1748</v>
      </c>
      <c r="E4834" s="9">
        <v>1974</v>
      </c>
      <c r="F4834" s="7" t="s">
        <v>5630</v>
      </c>
      <c r="G4834" s="7" t="s">
        <v>5401</v>
      </c>
      <c r="H4834" s="8" t="s">
        <v>9233</v>
      </c>
      <c r="I4834" s="8" t="s">
        <v>12696</v>
      </c>
      <c r="J4834" s="19">
        <v>7</v>
      </c>
      <c r="K4834" s="19" t="s">
        <v>7736</v>
      </c>
      <c r="L4834" s="11">
        <v>0.2</v>
      </c>
      <c r="M4834" s="11"/>
      <c r="N4834" s="24"/>
      <c r="P4834" s="32"/>
      <c r="T4834" s="19"/>
      <c r="U4834" s="3"/>
      <c r="X4834" t="str">
        <f t="shared" si="302"/>
        <v/>
      </c>
      <c r="Z4834" t="str">
        <f t="shared" si="303"/>
        <v/>
      </c>
      <c r="AB4834" s="9"/>
      <c r="AC4834" t="s">
        <v>9233</v>
      </c>
      <c r="AD4834">
        <f t="shared" si="304"/>
        <v>0</v>
      </c>
      <c r="AF4834" s="3"/>
      <c r="AH4834" s="9"/>
    </row>
    <row r="4835" spans="1:48" ht="10.95" customHeight="1" outlineLevel="1" x14ac:dyDescent="0.25">
      <c r="A4835" t="s">
        <v>18020</v>
      </c>
      <c r="C4835" s="3" t="s">
        <v>12533</v>
      </c>
      <c r="D4835" s="3">
        <v>1749</v>
      </c>
      <c r="E4835" s="9">
        <v>1974</v>
      </c>
      <c r="F4835" s="7" t="s">
        <v>21553</v>
      </c>
      <c r="G4835" s="7" t="s">
        <v>5401</v>
      </c>
      <c r="H4835" s="8" t="s">
        <v>9233</v>
      </c>
      <c r="I4835" s="8" t="s">
        <v>12696</v>
      </c>
      <c r="J4835" s="19">
        <v>7</v>
      </c>
      <c r="K4835" s="19" t="s">
        <v>7736</v>
      </c>
      <c r="L4835" s="11">
        <v>0.2</v>
      </c>
      <c r="M4835" s="11"/>
      <c r="N4835" s="24"/>
      <c r="P4835" s="32"/>
      <c r="T4835" s="19"/>
      <c r="U4835" s="3"/>
      <c r="X4835" t="str">
        <f t="shared" si="302"/>
        <v/>
      </c>
      <c r="Z4835" t="str">
        <f t="shared" si="303"/>
        <v/>
      </c>
      <c r="AB4835" s="9"/>
      <c r="AC4835" t="s">
        <v>9233</v>
      </c>
      <c r="AD4835">
        <f t="shared" si="304"/>
        <v>0</v>
      </c>
      <c r="AF4835" s="3"/>
      <c r="AH4835" s="9"/>
    </row>
    <row r="4836" spans="1:48" ht="10.95" customHeight="1" outlineLevel="1" x14ac:dyDescent="0.25">
      <c r="A4836" t="s">
        <v>18020</v>
      </c>
      <c r="C4836" s="3" t="s">
        <v>12533</v>
      </c>
      <c r="D4836" s="3">
        <v>1750</v>
      </c>
      <c r="E4836" s="9">
        <v>1974</v>
      </c>
      <c r="F4836" s="7" t="s">
        <v>21554</v>
      </c>
      <c r="G4836" s="7" t="s">
        <v>5401</v>
      </c>
      <c r="H4836" s="8" t="s">
        <v>9233</v>
      </c>
      <c r="I4836" s="8" t="s">
        <v>12696</v>
      </c>
      <c r="J4836" s="19">
        <v>7</v>
      </c>
      <c r="K4836" s="19" t="s">
        <v>7736</v>
      </c>
      <c r="L4836" s="11">
        <v>0.2</v>
      </c>
      <c r="M4836" s="11"/>
      <c r="N4836" s="24"/>
      <c r="P4836" s="32"/>
      <c r="T4836" s="19"/>
      <c r="U4836" s="3"/>
      <c r="X4836" t="str">
        <f t="shared" si="302"/>
        <v/>
      </c>
      <c r="Z4836" t="str">
        <f t="shared" si="303"/>
        <v/>
      </c>
      <c r="AB4836" s="9"/>
      <c r="AC4836" t="s">
        <v>9233</v>
      </c>
      <c r="AD4836">
        <f t="shared" si="304"/>
        <v>0</v>
      </c>
      <c r="AF4836" s="3"/>
      <c r="AH4836" s="9"/>
    </row>
    <row r="4837" spans="1:48" ht="10.95" customHeight="1" outlineLevel="1" x14ac:dyDescent="0.25">
      <c r="A4837" t="s">
        <v>18020</v>
      </c>
      <c r="C4837" s="3" t="s">
        <v>12533</v>
      </c>
      <c r="D4837" s="3">
        <v>1751</v>
      </c>
      <c r="E4837" s="9">
        <v>1974</v>
      </c>
      <c r="F4837" s="7" t="s">
        <v>21555</v>
      </c>
      <c r="G4837" s="7" t="s">
        <v>5401</v>
      </c>
      <c r="H4837" s="8" t="s">
        <v>9233</v>
      </c>
      <c r="I4837" s="8" t="s">
        <v>12696</v>
      </c>
      <c r="J4837" s="19">
        <v>7</v>
      </c>
      <c r="K4837" s="19" t="s">
        <v>7736</v>
      </c>
      <c r="L4837" s="11">
        <v>0.2</v>
      </c>
      <c r="M4837" s="11"/>
      <c r="N4837" s="24"/>
      <c r="P4837" s="32"/>
      <c r="T4837" s="19"/>
      <c r="U4837" s="3"/>
      <c r="X4837" t="str">
        <f t="shared" si="302"/>
        <v/>
      </c>
      <c r="Z4837" t="str">
        <f t="shared" si="303"/>
        <v/>
      </c>
      <c r="AB4837" s="9"/>
      <c r="AC4837" t="s">
        <v>9233</v>
      </c>
      <c r="AD4837">
        <f t="shared" si="304"/>
        <v>0</v>
      </c>
      <c r="AF4837" s="3"/>
      <c r="AH4837" s="9"/>
    </row>
    <row r="4838" spans="1:48" ht="10.95" customHeight="1" outlineLevel="1" x14ac:dyDescent="0.25">
      <c r="A4838" t="s">
        <v>18020</v>
      </c>
      <c r="C4838" s="3" t="s">
        <v>12533</v>
      </c>
      <c r="D4838" s="3">
        <v>1752</v>
      </c>
      <c r="E4838" s="9">
        <v>1974</v>
      </c>
      <c r="F4838" s="7" t="s">
        <v>21557</v>
      </c>
      <c r="G4838" s="7" t="s">
        <v>5401</v>
      </c>
      <c r="H4838" s="8" t="s">
        <v>9233</v>
      </c>
      <c r="I4838" s="8" t="s">
        <v>12696</v>
      </c>
      <c r="J4838" s="19">
        <v>7</v>
      </c>
      <c r="K4838" s="19" t="s">
        <v>7736</v>
      </c>
      <c r="L4838" s="11">
        <v>0.2</v>
      </c>
      <c r="M4838" s="11"/>
      <c r="N4838" s="24"/>
      <c r="P4838" s="32"/>
      <c r="T4838" s="19"/>
      <c r="U4838" s="3"/>
      <c r="X4838" t="str">
        <f t="shared" si="302"/>
        <v/>
      </c>
      <c r="Z4838" t="str">
        <f t="shared" si="303"/>
        <v/>
      </c>
      <c r="AB4838" s="9"/>
      <c r="AC4838" t="s">
        <v>9233</v>
      </c>
      <c r="AD4838">
        <f t="shared" si="304"/>
        <v>0</v>
      </c>
      <c r="AF4838" s="3"/>
      <c r="AH4838" s="9"/>
    </row>
    <row r="4839" spans="1:48" ht="10.95" customHeight="1" outlineLevel="1" collapsed="1" x14ac:dyDescent="0.25">
      <c r="A4839" t="s">
        <v>18020</v>
      </c>
      <c r="C4839" s="3" t="s">
        <v>12533</v>
      </c>
      <c r="D4839" s="3">
        <v>1753</v>
      </c>
      <c r="E4839" s="9">
        <v>1974</v>
      </c>
      <c r="F4839" s="7" t="s">
        <v>21558</v>
      </c>
      <c r="G4839" s="7" t="s">
        <v>5401</v>
      </c>
      <c r="H4839" s="8" t="s">
        <v>9233</v>
      </c>
      <c r="I4839" s="8" t="s">
        <v>12696</v>
      </c>
      <c r="J4839" s="19">
        <v>7</v>
      </c>
      <c r="K4839" s="19" t="s">
        <v>7736</v>
      </c>
      <c r="L4839" s="11">
        <v>1.4</v>
      </c>
      <c r="M4839" s="11"/>
      <c r="N4839" s="24"/>
      <c r="P4839" s="32"/>
      <c r="T4839" s="19"/>
      <c r="U4839" s="3"/>
      <c r="X4839" t="str">
        <f t="shared" si="302"/>
        <v/>
      </c>
      <c r="Z4839" t="str">
        <f t="shared" si="303"/>
        <v/>
      </c>
      <c r="AB4839" s="9"/>
      <c r="AC4839" t="s">
        <v>9233</v>
      </c>
      <c r="AD4839">
        <f t="shared" si="304"/>
        <v>0</v>
      </c>
      <c r="AF4839" s="3"/>
      <c r="AH4839" s="9"/>
    </row>
    <row r="4840" spans="1:48" ht="10.95" customHeight="1" outlineLevel="1" x14ac:dyDescent="0.25">
      <c r="A4840" t="s">
        <v>18020</v>
      </c>
      <c r="C4840" s="3" t="s">
        <v>12533</v>
      </c>
      <c r="D4840" s="3">
        <v>2114</v>
      </c>
      <c r="E4840" s="9">
        <v>1978</v>
      </c>
      <c r="F4840" s="7" t="s">
        <v>21555</v>
      </c>
      <c r="G4840" s="7" t="s">
        <v>5401</v>
      </c>
      <c r="H4840" s="8" t="s">
        <v>9233</v>
      </c>
      <c r="I4840" s="8" t="s">
        <v>12697</v>
      </c>
      <c r="J4840" s="19">
        <v>7</v>
      </c>
      <c r="K4840" s="19" t="s">
        <v>7736</v>
      </c>
      <c r="L4840" s="11">
        <v>0.4</v>
      </c>
      <c r="M4840" s="11"/>
      <c r="N4840" s="24"/>
      <c r="P4840" s="32"/>
      <c r="T4840" s="19"/>
      <c r="U4840" s="3"/>
      <c r="X4840" t="str">
        <f t="shared" si="302"/>
        <v/>
      </c>
      <c r="Z4840" t="str">
        <f t="shared" si="303"/>
        <v/>
      </c>
      <c r="AB4840" s="9"/>
      <c r="AC4840" t="s">
        <v>9233</v>
      </c>
      <c r="AD4840">
        <f t="shared" si="304"/>
        <v>0</v>
      </c>
      <c r="AF4840" s="3"/>
      <c r="AH4840" s="9"/>
    </row>
    <row r="4841" spans="1:48" ht="10.95" customHeight="1" x14ac:dyDescent="0.25">
      <c r="A4841" t="s">
        <v>9923</v>
      </c>
      <c r="B4841" t="s">
        <v>12020</v>
      </c>
      <c r="C4841" s="3" t="s">
        <v>11994</v>
      </c>
      <c r="E4841" s="9"/>
      <c r="F4841" s="7"/>
      <c r="G4841" s="7"/>
      <c r="H4841" s="8"/>
      <c r="I4841" s="8"/>
      <c r="J4841" s="19"/>
      <c r="K4841" s="19"/>
      <c r="L4841" s="11"/>
      <c r="M4841" s="11">
        <f>SUM(L4842:L4880)</f>
        <v>56.9</v>
      </c>
      <c r="N4841" s="24">
        <v>4872</v>
      </c>
      <c r="O4841">
        <f>COUNTIF(K4842:K4880,"*")</f>
        <v>39</v>
      </c>
      <c r="P4841" s="32">
        <f>O4841/N4841</f>
        <v>8.0049261083743849E-3</v>
      </c>
      <c r="Q4841">
        <f>COUNTIF(K4842:K4880,"Y")+COUNTIF(K4842:K4880,"S")</f>
        <v>12</v>
      </c>
      <c r="T4841" s="19" t="s">
        <v>7736</v>
      </c>
      <c r="U4841" s="3" t="s">
        <v>5438</v>
      </c>
      <c r="V4841" t="s">
        <v>18412</v>
      </c>
      <c r="X4841" t="str">
        <f t="shared" si="302"/>
        <v/>
      </c>
      <c r="Z4841" t="str">
        <f t="shared" si="303"/>
        <v/>
      </c>
      <c r="AB4841" s="9"/>
      <c r="AE4841">
        <f>COUNTIF(AD4842:AD4880,"1")</f>
        <v>8</v>
      </c>
      <c r="AF4841" s="3"/>
      <c r="AH4841" s="9"/>
      <c r="AI4841">
        <f>COUNTIF($J4842:$J4880,"1")-COUNTIFS($J4842:$J4880,"1",$K4842:$K4880,"V")</f>
        <v>8</v>
      </c>
      <c r="AJ4841">
        <f>COUNTIFS($J4842:$J4880,"1",$K4842:$K4880,"Y")+COUNTIFS($J4842:$J4880,"1",$K4842:$K4880,"s")</f>
        <v>8</v>
      </c>
      <c r="AK4841">
        <f>COUNTIF($J4842:$J4880,"2")-COUNTIFS($J4842:$J4880,"2",$K4842:$K4880,"V")</f>
        <v>0</v>
      </c>
      <c r="AL4841">
        <f>COUNTIFS($J4842:$J4880,"2",$K4842:$K4880,"Y")+COUNTIFS($J4842:$J4880,"2",$K4842:$K4880,"s")</f>
        <v>0</v>
      </c>
      <c r="AM4841">
        <f>COUNTIF($J4842:$J4880,"3")-COUNTIFS($J4842:$J4880,"3",$K4842:$K4880,"V")</f>
        <v>8</v>
      </c>
      <c r="AN4841">
        <f>COUNTIFS($J4842:$J4880,"3",$K4842:$K4880,"Y")+COUNTIFS($J4842:$J4880,"3",$K4842:$K4880,"s")</f>
        <v>2</v>
      </c>
      <c r="AO4841">
        <f>COUNTIF($J4842:$J4880,"4")-COUNTIFS($J4842:$J4880,"4",$K4842:$K4880,"V")</f>
        <v>1</v>
      </c>
      <c r="AP4841">
        <f>COUNTIFS($J4842:$J4880,"4",$K4842:$K4880,"Y")+COUNTIFS($J4842:$J4880,"4",$K4842:$K4880,"s")</f>
        <v>0</v>
      </c>
      <c r="AQ4841">
        <f>COUNTIF($J4842:$J4880,"5")-COUNTIFS($J4842:$J4880,"5",$K4842:$K4880,"V")</f>
        <v>0</v>
      </c>
      <c r="AR4841">
        <f>COUNTIFS($J4842:$J4880,"5",$K4842:$K4880,"Y")+COUNTIFS($J4842:$J4880,"5",$K4842:$K4880,"s")</f>
        <v>0</v>
      </c>
      <c r="AS4841">
        <f>COUNTIF($J4842:$J4880,"6")-COUNTIFS($J4842:$J4880,"6",$K4842:$K4880,"V")</f>
        <v>0</v>
      </c>
      <c r="AT4841">
        <f>COUNTIFS($J4842:$J4880,"6",$K4842:$K4880,"Y")+COUNTIFS($J4842:$J4880,"6",$K4842:$K4880,"s")</f>
        <v>0</v>
      </c>
      <c r="AU4841">
        <f>COUNTIF($J4842:$J4880,"7")-COUNTIFS($J4842:$J4880,"7",$K4842:$K4880,"V")</f>
        <v>22</v>
      </c>
      <c r="AV4841">
        <f>COUNTIFS($J4842:$J4880,"7",$K4842:$K4880,"Y")+COUNTIFS($J4842:$J4880,"7",$K4842:$K4880,"s")</f>
        <v>2</v>
      </c>
    </row>
    <row r="4842" spans="1:48" ht="10.95" customHeight="1" outlineLevel="1" x14ac:dyDescent="0.25">
      <c r="A4842" t="s">
        <v>2611</v>
      </c>
      <c r="C4842" s="3" t="s">
        <v>11994</v>
      </c>
      <c r="D4842" s="3">
        <v>54</v>
      </c>
      <c r="E4842" s="9">
        <v>1959</v>
      </c>
      <c r="F4842" s="7" t="s">
        <v>5020</v>
      </c>
      <c r="G4842" s="7" t="s">
        <v>5401</v>
      </c>
      <c r="H4842" s="8" t="s">
        <v>9617</v>
      </c>
      <c r="I4842" s="8" t="s">
        <v>9892</v>
      </c>
      <c r="J4842" s="19">
        <v>7</v>
      </c>
      <c r="K4842" s="19" t="s">
        <v>7736</v>
      </c>
      <c r="L4842" s="11">
        <v>1</v>
      </c>
      <c r="M4842" s="11"/>
      <c r="N4842" s="24"/>
      <c r="P4842" s="32"/>
      <c r="T4842" s="19"/>
      <c r="U4842" s="3"/>
      <c r="X4842" t="str">
        <f t="shared" si="302"/>
        <v/>
      </c>
      <c r="Z4842" t="str">
        <f t="shared" si="303"/>
        <v/>
      </c>
      <c r="AB4842" s="9"/>
      <c r="AC4842" t="s">
        <v>9617</v>
      </c>
      <c r="AD4842">
        <f t="shared" ref="AD4842:AD4880" si="305">COUNTIF(H4842,"*Fuji*")</f>
        <v>0</v>
      </c>
      <c r="AF4842" s="3"/>
      <c r="AH4842" s="9"/>
    </row>
    <row r="4843" spans="1:48" ht="10.95" customHeight="1" outlineLevel="1" x14ac:dyDescent="0.25">
      <c r="A4843" t="s">
        <v>2611</v>
      </c>
      <c r="C4843" s="3" t="s">
        <v>11994</v>
      </c>
      <c r="D4843" s="3">
        <v>54</v>
      </c>
      <c r="E4843" s="9">
        <v>1959</v>
      </c>
      <c r="F4843" s="7" t="s">
        <v>7034</v>
      </c>
      <c r="G4843" s="7" t="s">
        <v>5401</v>
      </c>
      <c r="H4843" s="8" t="s">
        <v>9617</v>
      </c>
      <c r="I4843" s="8" t="s">
        <v>9892</v>
      </c>
      <c r="J4843" s="19">
        <v>7</v>
      </c>
      <c r="K4843" s="19" t="s">
        <v>7736</v>
      </c>
      <c r="L4843" s="11">
        <v>1.5</v>
      </c>
      <c r="M4843" s="11"/>
      <c r="N4843" s="24"/>
      <c r="P4843" s="32"/>
      <c r="T4843" s="19"/>
      <c r="U4843" s="3"/>
      <c r="X4843">
        <f t="shared" si="302"/>
        <v>1</v>
      </c>
      <c r="Z4843" t="str">
        <f t="shared" si="303"/>
        <v/>
      </c>
      <c r="AB4843" s="9"/>
      <c r="AC4843" t="s">
        <v>9617</v>
      </c>
      <c r="AD4843">
        <f t="shared" si="305"/>
        <v>0</v>
      </c>
      <c r="AF4843" s="3"/>
      <c r="AH4843" s="9"/>
    </row>
    <row r="4844" spans="1:48" ht="10.95" customHeight="1" outlineLevel="1" x14ac:dyDescent="0.25">
      <c r="A4844" t="s">
        <v>2611</v>
      </c>
      <c r="C4844" s="3" t="s">
        <v>11994</v>
      </c>
      <c r="D4844" s="3">
        <v>225</v>
      </c>
      <c r="E4844" s="9">
        <v>1965</v>
      </c>
      <c r="F4844" s="7" t="s">
        <v>9889</v>
      </c>
      <c r="G4844" s="7" t="s">
        <v>5401</v>
      </c>
      <c r="H4844" s="8" t="s">
        <v>9617</v>
      </c>
      <c r="I4844" s="8" t="s">
        <v>9888</v>
      </c>
      <c r="J4844" s="19">
        <v>7</v>
      </c>
      <c r="K4844" s="19" t="s">
        <v>7738</v>
      </c>
      <c r="L4844" s="11"/>
      <c r="M4844" s="11"/>
      <c r="N4844" s="24"/>
      <c r="P4844" s="32"/>
      <c r="T4844" s="19"/>
      <c r="U4844" s="3"/>
      <c r="X4844" t="str">
        <f t="shared" si="302"/>
        <v/>
      </c>
      <c r="Z4844" t="str">
        <f t="shared" si="303"/>
        <v/>
      </c>
      <c r="AB4844" s="9"/>
      <c r="AC4844" t="s">
        <v>9617</v>
      </c>
      <c r="AD4844">
        <f t="shared" si="305"/>
        <v>0</v>
      </c>
      <c r="AF4844" s="3"/>
      <c r="AH4844" s="9"/>
    </row>
    <row r="4845" spans="1:48" ht="10.95" customHeight="1" outlineLevel="1" x14ac:dyDescent="0.25">
      <c r="A4845" t="s">
        <v>2611</v>
      </c>
      <c r="C4845" s="3" t="s">
        <v>11994</v>
      </c>
      <c r="D4845" s="3">
        <v>286</v>
      </c>
      <c r="E4845" s="9">
        <v>1967</v>
      </c>
      <c r="F4845" s="7" t="s">
        <v>9891</v>
      </c>
      <c r="G4845" s="7" t="s">
        <v>5401</v>
      </c>
      <c r="H4845" s="8" t="s">
        <v>9617</v>
      </c>
      <c r="I4845" s="8" t="s">
        <v>9890</v>
      </c>
      <c r="J4845" s="19">
        <v>7</v>
      </c>
      <c r="K4845" s="19" t="s">
        <v>7738</v>
      </c>
      <c r="L4845" s="11"/>
      <c r="M4845" s="11"/>
      <c r="N4845" s="24"/>
      <c r="P4845" s="32"/>
      <c r="T4845" s="19"/>
      <c r="U4845" s="3"/>
      <c r="X4845" t="str">
        <f t="shared" si="302"/>
        <v/>
      </c>
      <c r="Z4845" t="str">
        <f t="shared" si="303"/>
        <v/>
      </c>
      <c r="AB4845" s="9"/>
      <c r="AC4845" t="s">
        <v>9617</v>
      </c>
      <c r="AD4845">
        <f t="shared" si="305"/>
        <v>0</v>
      </c>
      <c r="AF4845" s="3"/>
      <c r="AH4845" s="9"/>
    </row>
    <row r="4846" spans="1:48" ht="10.95" customHeight="1" outlineLevel="1" x14ac:dyDescent="0.25">
      <c r="A4846" t="s">
        <v>2611</v>
      </c>
      <c r="C4846" s="3" t="s">
        <v>11994</v>
      </c>
      <c r="D4846" s="3">
        <v>964</v>
      </c>
      <c r="E4846" s="9">
        <v>1983</v>
      </c>
      <c r="F4846" s="7" t="s">
        <v>2731</v>
      </c>
      <c r="G4846" s="7" t="s">
        <v>5401</v>
      </c>
      <c r="H4846" s="8" t="s">
        <v>7560</v>
      </c>
      <c r="I4846" s="8" t="s">
        <v>8258</v>
      </c>
      <c r="J4846" s="19">
        <v>7</v>
      </c>
      <c r="K4846" s="19" t="s">
        <v>7738</v>
      </c>
      <c r="L4846" s="11"/>
      <c r="M4846" s="11"/>
      <c r="N4846" s="24"/>
      <c r="P4846" s="32"/>
      <c r="T4846" s="19"/>
      <c r="U4846" s="3"/>
      <c r="X4846" t="str">
        <f t="shared" si="302"/>
        <v/>
      </c>
      <c r="Z4846" t="str">
        <f t="shared" si="303"/>
        <v/>
      </c>
      <c r="AB4846" s="9"/>
      <c r="AC4846" t="s">
        <v>7560</v>
      </c>
      <c r="AD4846">
        <f t="shared" si="305"/>
        <v>0</v>
      </c>
      <c r="AF4846" s="3"/>
      <c r="AH4846" s="9"/>
    </row>
    <row r="4847" spans="1:48" ht="10.95" customHeight="1" outlineLevel="1" x14ac:dyDescent="0.25">
      <c r="A4847" t="s">
        <v>2611</v>
      </c>
      <c r="C4847" s="3" t="s">
        <v>11994</v>
      </c>
      <c r="D4847" s="3">
        <v>1418</v>
      </c>
      <c r="E4847" s="9">
        <v>1990</v>
      </c>
      <c r="F4847" s="7" t="s">
        <v>13518</v>
      </c>
      <c r="G4847" s="7" t="s">
        <v>5401</v>
      </c>
      <c r="H4847" s="8" t="s">
        <v>2612</v>
      </c>
      <c r="I4847" s="8" t="s">
        <v>9893</v>
      </c>
      <c r="J4847" s="19">
        <v>1</v>
      </c>
      <c r="K4847" s="19" t="s">
        <v>20093</v>
      </c>
      <c r="L4847" s="11"/>
      <c r="M4847" s="11"/>
      <c r="N4847" s="24"/>
      <c r="P4847" s="32"/>
      <c r="R4847">
        <v>1</v>
      </c>
      <c r="S4847">
        <v>1</v>
      </c>
      <c r="T4847" s="19"/>
      <c r="U4847" s="3">
        <v>1226</v>
      </c>
      <c r="X4847" t="str">
        <f t="shared" si="302"/>
        <v/>
      </c>
      <c r="Z4847" t="str">
        <f t="shared" si="303"/>
        <v/>
      </c>
      <c r="AB4847" s="9"/>
      <c r="AC4847" t="s">
        <v>2612</v>
      </c>
      <c r="AD4847">
        <f t="shared" si="305"/>
        <v>0</v>
      </c>
      <c r="AF4847" s="3"/>
      <c r="AG4847" t="s">
        <v>2613</v>
      </c>
      <c r="AH4847" s="9" t="s">
        <v>4925</v>
      </c>
    </row>
    <row r="4848" spans="1:48" ht="10.95" customHeight="1" outlineLevel="1" x14ac:dyDescent="0.25">
      <c r="A4848" t="s">
        <v>2611</v>
      </c>
      <c r="C4848" s="3" t="s">
        <v>11994</v>
      </c>
      <c r="D4848" s="3" t="s">
        <v>9894</v>
      </c>
      <c r="E4848" s="9">
        <v>1990</v>
      </c>
      <c r="F4848" s="7" t="s">
        <v>21719</v>
      </c>
      <c r="G4848" s="7" t="s">
        <v>5401</v>
      </c>
      <c r="H4848" s="8" t="s">
        <v>2612</v>
      </c>
      <c r="I4848" s="8" t="s">
        <v>9893</v>
      </c>
      <c r="J4848" s="19">
        <v>1</v>
      </c>
      <c r="K4848" s="19" t="s">
        <v>7736</v>
      </c>
      <c r="L4848" s="11">
        <v>9</v>
      </c>
      <c r="M4848" s="11"/>
      <c r="N4848" s="24"/>
      <c r="P4848" s="32"/>
      <c r="T4848" s="19"/>
      <c r="U4848" s="3"/>
      <c r="X4848" t="str">
        <f t="shared" si="302"/>
        <v/>
      </c>
      <c r="Z4848">
        <f t="shared" si="303"/>
        <v>1</v>
      </c>
      <c r="AB4848" s="9"/>
      <c r="AC4848" t="s">
        <v>2612</v>
      </c>
      <c r="AD4848">
        <f t="shared" si="305"/>
        <v>0</v>
      </c>
      <c r="AF4848" s="3"/>
      <c r="AH4848" s="9"/>
    </row>
    <row r="4849" spans="1:34" ht="10.95" customHeight="1" outlineLevel="1" x14ac:dyDescent="0.25">
      <c r="A4849" t="s">
        <v>2611</v>
      </c>
      <c r="C4849" s="3" t="s">
        <v>11994</v>
      </c>
      <c r="D4849" s="3">
        <v>1465</v>
      </c>
      <c r="E4849" s="9">
        <v>1991</v>
      </c>
      <c r="F4849" s="7" t="s">
        <v>2977</v>
      </c>
      <c r="G4849" s="7" t="s">
        <v>5401</v>
      </c>
      <c r="H4849" s="8" t="s">
        <v>9896</v>
      </c>
      <c r="I4849" s="8" t="s">
        <v>7560</v>
      </c>
      <c r="J4849" s="19">
        <v>7</v>
      </c>
      <c r="K4849" s="19" t="s">
        <v>7738</v>
      </c>
      <c r="L4849" s="11"/>
      <c r="M4849" s="11"/>
      <c r="N4849" s="24"/>
      <c r="P4849" s="32"/>
      <c r="T4849" s="19"/>
      <c r="U4849" s="3"/>
      <c r="X4849" t="str">
        <f t="shared" si="302"/>
        <v/>
      </c>
      <c r="Z4849" t="str">
        <f t="shared" si="303"/>
        <v/>
      </c>
      <c r="AB4849" s="9"/>
      <c r="AC4849" t="s">
        <v>9896</v>
      </c>
      <c r="AD4849">
        <f t="shared" si="305"/>
        <v>0</v>
      </c>
      <c r="AF4849" s="3"/>
      <c r="AH4849" s="9"/>
    </row>
    <row r="4850" spans="1:34" ht="10.95" customHeight="1" outlineLevel="1" collapsed="1" x14ac:dyDescent="0.25">
      <c r="A4850" t="s">
        <v>2611</v>
      </c>
      <c r="C4850" s="3" t="s">
        <v>11994</v>
      </c>
      <c r="D4850" s="3">
        <v>1466</v>
      </c>
      <c r="E4850" s="9">
        <v>1991</v>
      </c>
      <c r="F4850" s="7" t="s">
        <v>1349</v>
      </c>
      <c r="G4850" s="7" t="s">
        <v>5401</v>
      </c>
      <c r="H4850" s="8" t="s">
        <v>9897</v>
      </c>
      <c r="I4850" s="8" t="s">
        <v>7560</v>
      </c>
      <c r="J4850" s="19">
        <v>7</v>
      </c>
      <c r="K4850" s="19" t="s">
        <v>7738</v>
      </c>
      <c r="L4850" s="11"/>
      <c r="M4850" s="11"/>
      <c r="N4850" s="24"/>
      <c r="P4850" s="32"/>
      <c r="T4850" s="19"/>
      <c r="U4850" s="3"/>
      <c r="X4850" t="str">
        <f t="shared" si="302"/>
        <v/>
      </c>
      <c r="Z4850" t="str">
        <f t="shared" si="303"/>
        <v/>
      </c>
      <c r="AB4850" s="9"/>
      <c r="AC4850" t="s">
        <v>9897</v>
      </c>
      <c r="AD4850">
        <f t="shared" si="305"/>
        <v>0</v>
      </c>
      <c r="AF4850" s="3"/>
      <c r="AH4850" s="9"/>
    </row>
    <row r="4851" spans="1:34" ht="10.95" customHeight="1" outlineLevel="1" x14ac:dyDescent="0.25">
      <c r="A4851" t="s">
        <v>2611</v>
      </c>
      <c r="C4851" s="3" t="s">
        <v>11994</v>
      </c>
      <c r="D4851" s="3">
        <v>1467</v>
      </c>
      <c r="E4851" s="9">
        <v>1991</v>
      </c>
      <c r="F4851" s="7" t="s">
        <v>1692</v>
      </c>
      <c r="G4851" s="7" t="s">
        <v>5401</v>
      </c>
      <c r="H4851" s="8" t="s">
        <v>9898</v>
      </c>
      <c r="I4851" s="8" t="s">
        <v>7560</v>
      </c>
      <c r="J4851" s="19">
        <v>7</v>
      </c>
      <c r="K4851" s="19" t="s">
        <v>7738</v>
      </c>
      <c r="L4851" s="11"/>
      <c r="M4851" s="11"/>
      <c r="N4851" s="24"/>
      <c r="P4851" s="32"/>
      <c r="T4851" s="19"/>
      <c r="U4851" s="3"/>
      <c r="X4851" t="str">
        <f t="shared" si="302"/>
        <v/>
      </c>
      <c r="Z4851" t="str">
        <f t="shared" si="303"/>
        <v/>
      </c>
      <c r="AB4851" s="9"/>
      <c r="AC4851" t="s">
        <v>9898</v>
      </c>
      <c r="AD4851">
        <f t="shared" si="305"/>
        <v>0</v>
      </c>
      <c r="AF4851" s="3"/>
      <c r="AH4851" s="9"/>
    </row>
    <row r="4852" spans="1:34" ht="10.95" customHeight="1" outlineLevel="1" x14ac:dyDescent="0.25">
      <c r="A4852" t="s">
        <v>2611</v>
      </c>
      <c r="C4852" s="3" t="s">
        <v>11994</v>
      </c>
      <c r="D4852" s="3">
        <v>1468</v>
      </c>
      <c r="E4852" s="9">
        <v>1991</v>
      </c>
      <c r="F4852" s="7" t="s">
        <v>13513</v>
      </c>
      <c r="G4852" s="7" t="s">
        <v>5401</v>
      </c>
      <c r="H4852" s="8" t="s">
        <v>9899</v>
      </c>
      <c r="I4852" s="8" t="s">
        <v>7560</v>
      </c>
      <c r="J4852" s="19">
        <v>7</v>
      </c>
      <c r="K4852" s="19" t="s">
        <v>7738</v>
      </c>
      <c r="L4852" s="11"/>
      <c r="M4852" s="11"/>
      <c r="N4852" s="24"/>
      <c r="P4852" s="32"/>
      <c r="T4852" s="19"/>
      <c r="U4852" s="3"/>
      <c r="X4852" t="str">
        <f t="shared" si="302"/>
        <v/>
      </c>
      <c r="Z4852" t="str">
        <f t="shared" si="303"/>
        <v/>
      </c>
      <c r="AB4852" s="9"/>
      <c r="AC4852" t="s">
        <v>9899</v>
      </c>
      <c r="AD4852">
        <f t="shared" si="305"/>
        <v>0</v>
      </c>
      <c r="AF4852" s="3"/>
      <c r="AH4852" s="9"/>
    </row>
    <row r="4853" spans="1:34" ht="10.95" customHeight="1" outlineLevel="1" x14ac:dyDescent="0.25">
      <c r="A4853" t="s">
        <v>2611</v>
      </c>
      <c r="C4853" s="3" t="s">
        <v>11994</v>
      </c>
      <c r="D4853" s="3">
        <v>1469</v>
      </c>
      <c r="E4853" s="9">
        <v>1991</v>
      </c>
      <c r="F4853" s="7" t="s">
        <v>21720</v>
      </c>
      <c r="G4853" s="7" t="s">
        <v>5401</v>
      </c>
      <c r="H4853" s="8" t="s">
        <v>9617</v>
      </c>
      <c r="I4853" s="8" t="s">
        <v>7560</v>
      </c>
      <c r="J4853" s="19">
        <v>7</v>
      </c>
      <c r="K4853" s="19" t="s">
        <v>7738</v>
      </c>
      <c r="L4853" s="11"/>
      <c r="M4853" s="11"/>
      <c r="N4853" s="24"/>
      <c r="P4853" s="32"/>
      <c r="T4853" s="19"/>
      <c r="U4853" s="3"/>
      <c r="X4853" t="str">
        <f t="shared" si="302"/>
        <v/>
      </c>
      <c r="Z4853" t="str">
        <f t="shared" si="303"/>
        <v/>
      </c>
      <c r="AB4853" s="9"/>
      <c r="AC4853" t="s">
        <v>9617</v>
      </c>
      <c r="AD4853">
        <f t="shared" si="305"/>
        <v>0</v>
      </c>
      <c r="AF4853" s="3"/>
      <c r="AH4853" s="9"/>
    </row>
    <row r="4854" spans="1:34" ht="10.95" customHeight="1" outlineLevel="1" x14ac:dyDescent="0.25">
      <c r="A4854" t="s">
        <v>2611</v>
      </c>
      <c r="C4854" s="3" t="s">
        <v>11994</v>
      </c>
      <c r="D4854" s="3">
        <v>1470</v>
      </c>
      <c r="E4854" s="9">
        <v>1991</v>
      </c>
      <c r="F4854" s="7" t="s">
        <v>16982</v>
      </c>
      <c r="G4854" s="7" t="s">
        <v>5401</v>
      </c>
      <c r="H4854" s="8" t="s">
        <v>9617</v>
      </c>
      <c r="I4854" s="8" t="s">
        <v>7560</v>
      </c>
      <c r="J4854" s="19">
        <v>7</v>
      </c>
      <c r="K4854" s="19" t="s">
        <v>7738</v>
      </c>
      <c r="L4854" s="11"/>
      <c r="M4854" s="11"/>
      <c r="N4854" s="24"/>
      <c r="P4854" s="32"/>
      <c r="T4854" s="19"/>
      <c r="U4854" s="3"/>
      <c r="X4854" t="str">
        <f t="shared" si="302"/>
        <v/>
      </c>
      <c r="Z4854" t="str">
        <f t="shared" si="303"/>
        <v/>
      </c>
      <c r="AB4854" s="9"/>
      <c r="AC4854" t="s">
        <v>9617</v>
      </c>
      <c r="AD4854">
        <f t="shared" si="305"/>
        <v>0</v>
      </c>
      <c r="AF4854" s="3"/>
      <c r="AH4854" s="9"/>
    </row>
    <row r="4855" spans="1:34" ht="10.95" customHeight="1" outlineLevel="1" x14ac:dyDescent="0.25">
      <c r="A4855" t="s">
        <v>2611</v>
      </c>
      <c r="C4855" s="3" t="s">
        <v>11994</v>
      </c>
      <c r="D4855" s="3" t="s">
        <v>9895</v>
      </c>
      <c r="E4855" s="9">
        <v>1991</v>
      </c>
      <c r="F4855" s="7" t="s">
        <v>21721</v>
      </c>
      <c r="G4855" s="7" t="s">
        <v>5401</v>
      </c>
      <c r="H4855" s="8" t="s">
        <v>9617</v>
      </c>
      <c r="I4855" s="8" t="s">
        <v>7560</v>
      </c>
      <c r="J4855" s="19">
        <v>7</v>
      </c>
      <c r="K4855" s="19" t="s">
        <v>7738</v>
      </c>
      <c r="L4855" s="11"/>
      <c r="M4855" s="11"/>
      <c r="N4855" s="24"/>
      <c r="P4855" s="32"/>
      <c r="T4855" s="19"/>
      <c r="U4855" s="3"/>
      <c r="X4855" t="str">
        <f t="shared" si="302"/>
        <v/>
      </c>
      <c r="Z4855">
        <f t="shared" si="303"/>
        <v>1</v>
      </c>
      <c r="AB4855" s="9"/>
      <c r="AC4855" t="s">
        <v>9617</v>
      </c>
      <c r="AD4855">
        <f t="shared" si="305"/>
        <v>0</v>
      </c>
      <c r="AF4855" s="3"/>
      <c r="AH4855" s="9"/>
    </row>
    <row r="4856" spans="1:34" ht="10.95" customHeight="1" outlineLevel="1" x14ac:dyDescent="0.25">
      <c r="A4856" t="s">
        <v>2611</v>
      </c>
      <c r="C4856" s="3" t="s">
        <v>11994</v>
      </c>
      <c r="D4856" s="3" t="s">
        <v>9900</v>
      </c>
      <c r="E4856" s="9">
        <v>1995</v>
      </c>
      <c r="F4856" s="7" t="s">
        <v>21722</v>
      </c>
      <c r="G4856" s="7" t="s">
        <v>5401</v>
      </c>
      <c r="H4856" s="8" t="s">
        <v>2016</v>
      </c>
      <c r="I4856" s="8" t="s">
        <v>9901</v>
      </c>
      <c r="J4856" s="19">
        <v>1</v>
      </c>
      <c r="K4856" s="19" t="s">
        <v>7736</v>
      </c>
      <c r="L4856" s="11">
        <v>7</v>
      </c>
      <c r="M4856" s="11"/>
      <c r="N4856" s="24"/>
      <c r="P4856" s="32"/>
      <c r="T4856" s="19"/>
      <c r="U4856" s="3">
        <v>1823</v>
      </c>
      <c r="X4856" t="str">
        <f t="shared" si="302"/>
        <v/>
      </c>
      <c r="Z4856" t="str">
        <f t="shared" si="303"/>
        <v/>
      </c>
      <c r="AB4856" s="9"/>
      <c r="AC4856" t="s">
        <v>2016</v>
      </c>
      <c r="AD4856">
        <f t="shared" si="305"/>
        <v>0</v>
      </c>
      <c r="AF4856" s="3">
        <v>1</v>
      </c>
      <c r="AG4856" t="s">
        <v>3357</v>
      </c>
      <c r="AH4856" s="9" t="s">
        <v>4925</v>
      </c>
    </row>
    <row r="4857" spans="1:34" ht="10.95" customHeight="1" outlineLevel="1" x14ac:dyDescent="0.25">
      <c r="A4857" t="s">
        <v>2611</v>
      </c>
      <c r="C4857" s="3" t="s">
        <v>11994</v>
      </c>
      <c r="D4857" s="3">
        <v>2502</v>
      </c>
      <c r="E4857" s="9">
        <v>1997</v>
      </c>
      <c r="F4857" s="7" t="s">
        <v>16982</v>
      </c>
      <c r="G4857" s="7" t="s">
        <v>5401</v>
      </c>
      <c r="H4857" s="8" t="s">
        <v>5402</v>
      </c>
      <c r="I4857" s="8" t="s">
        <v>9903</v>
      </c>
      <c r="J4857" s="19">
        <v>3</v>
      </c>
      <c r="K4857" s="19" t="s">
        <v>7738</v>
      </c>
      <c r="L4857" s="11"/>
      <c r="M4857" s="11"/>
      <c r="N4857" s="24"/>
      <c r="P4857" s="32"/>
      <c r="T4857" s="19"/>
      <c r="U4857" s="3"/>
      <c r="X4857" t="str">
        <f t="shared" si="302"/>
        <v/>
      </c>
      <c r="Z4857" t="str">
        <f t="shared" si="303"/>
        <v/>
      </c>
      <c r="AB4857" s="9"/>
      <c r="AC4857" t="s">
        <v>5402</v>
      </c>
      <c r="AD4857">
        <f t="shared" si="305"/>
        <v>1</v>
      </c>
      <c r="AF4857" s="3"/>
      <c r="AH4857" s="9"/>
    </row>
    <row r="4858" spans="1:34" ht="10.95" customHeight="1" outlineLevel="1" x14ac:dyDescent="0.25">
      <c r="A4858" t="s">
        <v>2611</v>
      </c>
      <c r="C4858" s="3" t="s">
        <v>11994</v>
      </c>
      <c r="D4858" s="3" t="s">
        <v>9902</v>
      </c>
      <c r="E4858" s="9">
        <v>1997</v>
      </c>
      <c r="F4858" s="7" t="s">
        <v>21723</v>
      </c>
      <c r="G4858" s="7" t="s">
        <v>5401</v>
      </c>
      <c r="H4858" s="8" t="s">
        <v>5402</v>
      </c>
      <c r="I4858" s="8" t="s">
        <v>9903</v>
      </c>
      <c r="J4858" s="19">
        <v>3</v>
      </c>
      <c r="K4858" s="19" t="s">
        <v>7738</v>
      </c>
      <c r="L4858" s="11"/>
      <c r="M4858" s="11"/>
      <c r="N4858" s="24"/>
      <c r="P4858" s="32"/>
      <c r="T4858" s="19"/>
      <c r="U4858" s="3"/>
      <c r="X4858" t="str">
        <f t="shared" si="302"/>
        <v/>
      </c>
      <c r="Z4858">
        <f t="shared" si="303"/>
        <v>1</v>
      </c>
      <c r="AB4858" s="9"/>
      <c r="AC4858" t="s">
        <v>5402</v>
      </c>
      <c r="AD4858">
        <f t="shared" si="305"/>
        <v>1</v>
      </c>
      <c r="AF4858" s="3"/>
      <c r="AH4858" s="9"/>
    </row>
    <row r="4859" spans="1:34" ht="10.95" customHeight="1" outlineLevel="1" x14ac:dyDescent="0.25">
      <c r="A4859" t="s">
        <v>2611</v>
      </c>
      <c r="C4859" s="3" t="s">
        <v>11994</v>
      </c>
      <c r="D4859" s="3">
        <v>2888</v>
      </c>
      <c r="E4859" s="9">
        <v>1999</v>
      </c>
      <c r="F4859" s="7" t="s">
        <v>16982</v>
      </c>
      <c r="G4859" s="7" t="s">
        <v>5401</v>
      </c>
      <c r="H4859" s="8" t="s">
        <v>2017</v>
      </c>
      <c r="I4859" s="8" t="s">
        <v>8506</v>
      </c>
      <c r="J4859" s="19">
        <v>1</v>
      </c>
      <c r="K4859" s="19" t="s">
        <v>7736</v>
      </c>
      <c r="L4859" s="11">
        <v>6.8</v>
      </c>
      <c r="M4859" s="11"/>
      <c r="N4859" s="24"/>
      <c r="P4859" s="32"/>
      <c r="T4859" s="19"/>
      <c r="U4859" s="3">
        <v>2088</v>
      </c>
      <c r="X4859" t="str">
        <f t="shared" si="302"/>
        <v/>
      </c>
      <c r="Z4859" t="str">
        <f t="shared" si="303"/>
        <v/>
      </c>
      <c r="AB4859" s="9"/>
      <c r="AC4859" t="s">
        <v>2017</v>
      </c>
      <c r="AD4859">
        <f t="shared" si="305"/>
        <v>0</v>
      </c>
      <c r="AF4859" s="3"/>
      <c r="AG4859" t="s">
        <v>3357</v>
      </c>
      <c r="AH4859" s="9" t="s">
        <v>4925</v>
      </c>
    </row>
    <row r="4860" spans="1:34" ht="10.95" customHeight="1" outlineLevel="1" x14ac:dyDescent="0.25">
      <c r="A4860" t="s">
        <v>2611</v>
      </c>
      <c r="C4860" s="3" t="s">
        <v>11994</v>
      </c>
      <c r="D4860" s="3">
        <v>2909</v>
      </c>
      <c r="E4860" s="9">
        <v>1999</v>
      </c>
      <c r="F4860" s="7" t="s">
        <v>21724</v>
      </c>
      <c r="G4860" s="7" t="s">
        <v>5401</v>
      </c>
      <c r="H4860" s="8" t="s">
        <v>3331</v>
      </c>
      <c r="I4860" s="8" t="s">
        <v>8506</v>
      </c>
      <c r="J4860" s="19">
        <v>1</v>
      </c>
      <c r="K4860" s="19" t="s">
        <v>7736</v>
      </c>
      <c r="L4860" s="11">
        <v>5</v>
      </c>
      <c r="M4860" s="11"/>
      <c r="N4860" s="24"/>
      <c r="P4860" s="32"/>
      <c r="R4860">
        <v>1</v>
      </c>
      <c r="S4860">
        <v>1</v>
      </c>
      <c r="T4860" s="19"/>
      <c r="U4860" s="3">
        <v>2092</v>
      </c>
      <c r="X4860" t="str">
        <f t="shared" si="302"/>
        <v/>
      </c>
      <c r="Z4860">
        <f t="shared" si="303"/>
        <v>1</v>
      </c>
      <c r="AB4860" s="9"/>
      <c r="AC4860" t="s">
        <v>3331</v>
      </c>
      <c r="AD4860">
        <f t="shared" si="305"/>
        <v>0</v>
      </c>
      <c r="AF4860" s="3"/>
      <c r="AG4860" t="s">
        <v>3357</v>
      </c>
      <c r="AH4860" s="9" t="s">
        <v>4925</v>
      </c>
    </row>
    <row r="4861" spans="1:34" ht="10.95" customHeight="1" outlineLevel="1" x14ac:dyDescent="0.25">
      <c r="A4861" t="s">
        <v>2611</v>
      </c>
      <c r="C4861" s="3" t="s">
        <v>11994</v>
      </c>
      <c r="D4861" s="3">
        <v>2910</v>
      </c>
      <c r="E4861" s="9">
        <v>1999</v>
      </c>
      <c r="F4861" s="7" t="s">
        <v>21724</v>
      </c>
      <c r="G4861" s="7" t="s">
        <v>5401</v>
      </c>
      <c r="H4861" s="8" t="s">
        <v>9905</v>
      </c>
      <c r="I4861" s="8" t="s">
        <v>8506</v>
      </c>
      <c r="J4861" s="19">
        <v>1</v>
      </c>
      <c r="K4861" s="19" t="s">
        <v>7736</v>
      </c>
      <c r="L4861" s="11">
        <v>5.2</v>
      </c>
      <c r="M4861" s="11"/>
      <c r="N4861" s="24"/>
      <c r="P4861" s="32"/>
      <c r="T4861" s="19"/>
      <c r="U4861" s="3"/>
      <c r="X4861" t="str">
        <f t="shared" si="302"/>
        <v/>
      </c>
      <c r="Z4861">
        <f t="shared" si="303"/>
        <v>1</v>
      </c>
      <c r="AB4861" s="9"/>
      <c r="AC4861" t="s">
        <v>9905</v>
      </c>
      <c r="AD4861">
        <f t="shared" si="305"/>
        <v>0</v>
      </c>
      <c r="AF4861" s="3">
        <v>1</v>
      </c>
      <c r="AG4861" t="s">
        <v>3357</v>
      </c>
      <c r="AH4861" s="9" t="s">
        <v>4925</v>
      </c>
    </row>
    <row r="4862" spans="1:34" ht="10.95" customHeight="1" outlineLevel="1" x14ac:dyDescent="0.25">
      <c r="A4862" t="s">
        <v>2611</v>
      </c>
      <c r="C4862" s="3" t="s">
        <v>11994</v>
      </c>
      <c r="D4862" s="3">
        <v>3000</v>
      </c>
      <c r="E4862" s="9">
        <v>1999</v>
      </c>
      <c r="F4862" s="7" t="s">
        <v>21725</v>
      </c>
      <c r="G4862" s="7" t="s">
        <v>5401</v>
      </c>
      <c r="H4862" s="8" t="s">
        <v>5893</v>
      </c>
      <c r="I4862" s="8" t="s">
        <v>9912</v>
      </c>
      <c r="J4862" s="19">
        <v>3</v>
      </c>
      <c r="K4862" s="19" t="s">
        <v>7738</v>
      </c>
      <c r="L4862" s="11"/>
      <c r="M4862" s="11"/>
      <c r="N4862" s="24"/>
      <c r="P4862" s="32"/>
      <c r="T4862" s="19"/>
      <c r="U4862" s="3">
        <v>2113</v>
      </c>
      <c r="X4862" t="str">
        <f t="shared" si="302"/>
        <v/>
      </c>
      <c r="Z4862" t="str">
        <f t="shared" si="303"/>
        <v/>
      </c>
      <c r="AB4862" s="9"/>
      <c r="AC4862" t="s">
        <v>5893</v>
      </c>
      <c r="AD4862">
        <f t="shared" si="305"/>
        <v>1</v>
      </c>
      <c r="AF4862" s="3"/>
      <c r="AG4862" t="s">
        <v>4924</v>
      </c>
      <c r="AH4862" s="9" t="s">
        <v>4925</v>
      </c>
    </row>
    <row r="4863" spans="1:34" ht="10.95" customHeight="1" outlineLevel="1" x14ac:dyDescent="0.25">
      <c r="A4863" t="s">
        <v>2611</v>
      </c>
      <c r="C4863" s="3" t="s">
        <v>11994</v>
      </c>
      <c r="D4863" s="3" t="s">
        <v>9913</v>
      </c>
      <c r="E4863" s="9">
        <v>1999</v>
      </c>
      <c r="F4863" s="7" t="s">
        <v>21726</v>
      </c>
      <c r="G4863" s="7" t="s">
        <v>5401</v>
      </c>
      <c r="H4863" s="8" t="s">
        <v>5893</v>
      </c>
      <c r="I4863" s="8" t="s">
        <v>9912</v>
      </c>
      <c r="J4863" s="19">
        <v>3</v>
      </c>
      <c r="K4863" s="19" t="s">
        <v>7738</v>
      </c>
      <c r="L4863" s="11"/>
      <c r="M4863" s="11"/>
      <c r="N4863" s="24"/>
      <c r="P4863" s="32"/>
      <c r="T4863" s="19"/>
      <c r="U4863" s="3"/>
      <c r="X4863" t="str">
        <f t="shared" si="302"/>
        <v/>
      </c>
      <c r="Z4863">
        <f t="shared" si="303"/>
        <v>1</v>
      </c>
      <c r="AB4863" s="9"/>
      <c r="AC4863" t="s">
        <v>5893</v>
      </c>
      <c r="AD4863">
        <f t="shared" si="305"/>
        <v>1</v>
      </c>
      <c r="AF4863" s="3"/>
      <c r="AG4863" t="s">
        <v>4924</v>
      </c>
      <c r="AH4863" s="9" t="s">
        <v>4925</v>
      </c>
    </row>
    <row r="4864" spans="1:34" ht="10.95" customHeight="1" outlineLevel="1" x14ac:dyDescent="0.25">
      <c r="A4864" t="s">
        <v>2611</v>
      </c>
      <c r="C4864" s="3" t="s">
        <v>11994</v>
      </c>
      <c r="D4864" s="3">
        <v>3248</v>
      </c>
      <c r="E4864" s="9">
        <v>2001</v>
      </c>
      <c r="F4864" s="7" t="s">
        <v>21727</v>
      </c>
      <c r="G4864" s="7" t="s">
        <v>5401</v>
      </c>
      <c r="H4864" s="8" t="s">
        <v>5277</v>
      </c>
      <c r="I4864" s="8" t="s">
        <v>9914</v>
      </c>
      <c r="J4864" s="19">
        <v>3</v>
      </c>
      <c r="K4864" s="19" t="s">
        <v>7738</v>
      </c>
      <c r="L4864" s="11"/>
      <c r="M4864" s="11"/>
      <c r="N4864" s="24"/>
      <c r="P4864" s="32"/>
      <c r="T4864" s="19"/>
      <c r="U4864" s="3">
        <v>2226</v>
      </c>
      <c r="X4864" t="str">
        <f t="shared" si="302"/>
        <v/>
      </c>
      <c r="Z4864" t="str">
        <f t="shared" si="303"/>
        <v/>
      </c>
      <c r="AB4864" s="9"/>
      <c r="AC4864" t="s">
        <v>5277</v>
      </c>
      <c r="AD4864">
        <f t="shared" si="305"/>
        <v>1</v>
      </c>
      <c r="AF4864" s="3"/>
      <c r="AG4864" t="s">
        <v>4924</v>
      </c>
      <c r="AH4864" s="9" t="s">
        <v>4925</v>
      </c>
    </row>
    <row r="4865" spans="1:34" ht="10.95" customHeight="1" outlineLevel="1" x14ac:dyDescent="0.25">
      <c r="A4865" t="s">
        <v>2611</v>
      </c>
      <c r="C4865" s="3" t="s">
        <v>11994</v>
      </c>
      <c r="D4865" s="3" t="s">
        <v>9915</v>
      </c>
      <c r="E4865" s="9">
        <v>2001</v>
      </c>
      <c r="F4865" s="7" t="s">
        <v>21728</v>
      </c>
      <c r="G4865" s="7" t="s">
        <v>5401</v>
      </c>
      <c r="H4865" s="8" t="s">
        <v>5277</v>
      </c>
      <c r="I4865" s="8" t="s">
        <v>9914</v>
      </c>
      <c r="J4865" s="19">
        <v>3</v>
      </c>
      <c r="K4865" s="19" t="s">
        <v>7738</v>
      </c>
      <c r="L4865" s="11"/>
      <c r="M4865" s="11"/>
      <c r="N4865" s="24"/>
      <c r="P4865" s="32"/>
      <c r="T4865" s="19"/>
      <c r="U4865" s="3"/>
      <c r="X4865" t="str">
        <f t="shared" si="302"/>
        <v/>
      </c>
      <c r="Z4865">
        <f t="shared" si="303"/>
        <v>1</v>
      </c>
      <c r="AB4865" s="9"/>
      <c r="AC4865" t="s">
        <v>5277</v>
      </c>
      <c r="AD4865">
        <f t="shared" si="305"/>
        <v>1</v>
      </c>
      <c r="AF4865" s="3"/>
      <c r="AG4865" t="s">
        <v>4924</v>
      </c>
      <c r="AH4865" s="9" t="s">
        <v>4925</v>
      </c>
    </row>
    <row r="4866" spans="1:34" ht="10.95" customHeight="1" outlineLevel="1" x14ac:dyDescent="0.25">
      <c r="A4866" t="s">
        <v>2611</v>
      </c>
      <c r="C4866" s="3" t="s">
        <v>11994</v>
      </c>
      <c r="D4866" s="3">
        <v>3454</v>
      </c>
      <c r="E4866" s="9">
        <v>2002</v>
      </c>
      <c r="F4866" s="7" t="s">
        <v>6566</v>
      </c>
      <c r="G4866" s="7" t="s">
        <v>5401</v>
      </c>
      <c r="H4866" s="8" t="s">
        <v>160</v>
      </c>
      <c r="I4866" s="8" t="s">
        <v>7143</v>
      </c>
      <c r="J4866" s="19">
        <v>3</v>
      </c>
      <c r="K4866" s="19" t="s">
        <v>7736</v>
      </c>
      <c r="L4866" s="11">
        <v>4</v>
      </c>
      <c r="M4866" s="11"/>
      <c r="N4866" s="24"/>
      <c r="P4866" s="32"/>
      <c r="T4866" s="19"/>
      <c r="U4866" s="3">
        <v>2325</v>
      </c>
      <c r="X4866" t="str">
        <f t="shared" ref="X4866:X4929" si="306">IF(COUNTIF(F4866,"*fdc*"),1,"")</f>
        <v/>
      </c>
      <c r="Z4866" t="str">
        <f t="shared" ref="Z4866:Z4929" si="307">IF(COUNTIF(F4866,"*s/s*"),1,"")</f>
        <v/>
      </c>
      <c r="AB4866" s="9"/>
      <c r="AC4866" t="s">
        <v>160</v>
      </c>
      <c r="AD4866">
        <f t="shared" si="305"/>
        <v>0</v>
      </c>
      <c r="AF4866" s="3"/>
      <c r="AG4866" t="s">
        <v>161</v>
      </c>
      <c r="AH4866" s="9" t="s">
        <v>4925</v>
      </c>
    </row>
    <row r="4867" spans="1:34" ht="10.95" customHeight="1" outlineLevel="1" x14ac:dyDescent="0.25">
      <c r="A4867" t="s">
        <v>2611</v>
      </c>
      <c r="C4867" s="3" t="s">
        <v>11994</v>
      </c>
      <c r="D4867" s="3">
        <v>3458</v>
      </c>
      <c r="E4867" s="9">
        <v>2002</v>
      </c>
      <c r="F4867" s="7" t="s">
        <v>6567</v>
      </c>
      <c r="G4867" s="7" t="s">
        <v>5401</v>
      </c>
      <c r="H4867" s="8" t="s">
        <v>5402</v>
      </c>
      <c r="I4867" s="8" t="s">
        <v>7143</v>
      </c>
      <c r="J4867" s="19">
        <v>1</v>
      </c>
      <c r="K4867" s="19" t="s">
        <v>20093</v>
      </c>
      <c r="L4867" s="11"/>
      <c r="M4867" s="11"/>
      <c r="N4867" s="24"/>
      <c r="P4867" s="32"/>
      <c r="T4867" s="19"/>
      <c r="U4867" s="3">
        <v>2326</v>
      </c>
      <c r="X4867" t="str">
        <f t="shared" si="306"/>
        <v/>
      </c>
      <c r="Z4867" t="str">
        <f t="shared" si="307"/>
        <v/>
      </c>
      <c r="AB4867" s="9"/>
      <c r="AC4867" t="s">
        <v>5402</v>
      </c>
      <c r="AD4867">
        <f t="shared" si="305"/>
        <v>1</v>
      </c>
      <c r="AF4867" s="3"/>
      <c r="AG4867" t="s">
        <v>4924</v>
      </c>
      <c r="AH4867" s="9" t="s">
        <v>4925</v>
      </c>
    </row>
    <row r="4868" spans="1:34" ht="10.95" customHeight="1" outlineLevel="1" x14ac:dyDescent="0.25">
      <c r="A4868" t="s">
        <v>2611</v>
      </c>
      <c r="C4868" s="3" t="s">
        <v>11994</v>
      </c>
      <c r="D4868" s="3" t="s">
        <v>9906</v>
      </c>
      <c r="E4868" s="9">
        <v>2002</v>
      </c>
      <c r="F4868" s="7" t="s">
        <v>9907</v>
      </c>
      <c r="G4868" s="7" t="s">
        <v>5401</v>
      </c>
      <c r="H4868" s="8" t="s">
        <v>5402</v>
      </c>
      <c r="I4868" s="8" t="s">
        <v>7143</v>
      </c>
      <c r="J4868" s="19">
        <v>1</v>
      </c>
      <c r="K4868" s="19" t="s">
        <v>7736</v>
      </c>
      <c r="L4868" s="11">
        <v>3</v>
      </c>
      <c r="M4868" s="11"/>
      <c r="N4868" s="24"/>
      <c r="P4868" s="32"/>
      <c r="T4868" s="19"/>
      <c r="U4868" s="3"/>
      <c r="X4868" t="str">
        <f t="shared" si="306"/>
        <v/>
      </c>
      <c r="Z4868">
        <f t="shared" si="307"/>
        <v>1</v>
      </c>
      <c r="AB4868" s="9"/>
      <c r="AC4868" t="s">
        <v>5402</v>
      </c>
      <c r="AD4868">
        <f t="shared" si="305"/>
        <v>1</v>
      </c>
      <c r="AF4868" s="3"/>
      <c r="AG4868" t="s">
        <v>786</v>
      </c>
      <c r="AH4868" s="9"/>
    </row>
    <row r="4869" spans="1:34" ht="10.95" customHeight="1" outlineLevel="1" x14ac:dyDescent="0.25">
      <c r="A4869" t="s">
        <v>2611</v>
      </c>
      <c r="C4869" s="3" t="s">
        <v>11994</v>
      </c>
      <c r="D4869" s="3" t="s">
        <v>4065</v>
      </c>
      <c r="E4869" s="9">
        <v>2004</v>
      </c>
      <c r="F4869" s="7" t="s">
        <v>21729</v>
      </c>
      <c r="G4869" s="7" t="s">
        <v>5401</v>
      </c>
      <c r="H4869" s="8" t="s">
        <v>3333</v>
      </c>
      <c r="I4869" s="8"/>
      <c r="J4869" s="19">
        <v>4</v>
      </c>
      <c r="K4869" s="19" t="s">
        <v>7738</v>
      </c>
      <c r="L4869" s="11"/>
      <c r="M4869" s="11"/>
      <c r="N4869" s="24"/>
      <c r="P4869" s="32"/>
      <c r="T4869" s="19"/>
      <c r="U4869" s="3" t="s">
        <v>3332</v>
      </c>
      <c r="W4869" t="s">
        <v>7738</v>
      </c>
      <c r="X4869" t="str">
        <f t="shared" si="306"/>
        <v/>
      </c>
      <c r="Z4869" t="str">
        <f t="shared" si="307"/>
        <v/>
      </c>
      <c r="AB4869" s="9"/>
      <c r="AC4869" t="s">
        <v>3333</v>
      </c>
      <c r="AD4869">
        <f t="shared" si="305"/>
        <v>0</v>
      </c>
      <c r="AF4869" s="3"/>
      <c r="AG4869" t="s">
        <v>3357</v>
      </c>
      <c r="AH4869" s="9" t="s">
        <v>4925</v>
      </c>
    </row>
    <row r="4870" spans="1:34" ht="10.95" customHeight="1" outlineLevel="1" x14ac:dyDescent="0.25">
      <c r="A4870" t="s">
        <v>2611</v>
      </c>
      <c r="C4870" s="3" t="s">
        <v>11994</v>
      </c>
      <c r="D4870" s="3">
        <v>3982</v>
      </c>
      <c r="E4870" s="9">
        <v>2007</v>
      </c>
      <c r="F4870" s="7" t="s">
        <v>21730</v>
      </c>
      <c r="G4870" s="7" t="s">
        <v>5401</v>
      </c>
      <c r="H4870" s="8" t="s">
        <v>9612</v>
      </c>
      <c r="I4870" s="8" t="s">
        <v>9908</v>
      </c>
      <c r="J4870" s="19">
        <v>7</v>
      </c>
      <c r="K4870" s="19" t="s">
        <v>7738</v>
      </c>
      <c r="L4870" s="11"/>
      <c r="M4870" s="11"/>
      <c r="N4870" s="24"/>
      <c r="P4870" s="32"/>
      <c r="T4870" s="19"/>
      <c r="U4870" s="3"/>
      <c r="X4870" t="str">
        <f t="shared" si="306"/>
        <v/>
      </c>
      <c r="Z4870" t="str">
        <f t="shared" si="307"/>
        <v/>
      </c>
      <c r="AB4870" s="9"/>
      <c r="AC4870" t="s">
        <v>9612</v>
      </c>
      <c r="AD4870">
        <f t="shared" si="305"/>
        <v>0</v>
      </c>
      <c r="AF4870" s="3"/>
      <c r="AH4870" s="9"/>
    </row>
    <row r="4871" spans="1:34" ht="10.95" customHeight="1" outlineLevel="1" x14ac:dyDescent="0.25">
      <c r="A4871" t="s">
        <v>2611</v>
      </c>
      <c r="C4871" s="3" t="s">
        <v>11994</v>
      </c>
      <c r="D4871" s="3" t="s">
        <v>9911</v>
      </c>
      <c r="E4871" s="9">
        <v>2007</v>
      </c>
      <c r="F4871" s="7" t="s">
        <v>9910</v>
      </c>
      <c r="G4871" s="7" t="s">
        <v>5401</v>
      </c>
      <c r="H4871" s="8" t="s">
        <v>6219</v>
      </c>
      <c r="I4871" s="8" t="s">
        <v>9909</v>
      </c>
      <c r="J4871" s="19">
        <v>3</v>
      </c>
      <c r="K4871" s="19" t="s">
        <v>7736</v>
      </c>
      <c r="L4871" s="11">
        <v>14.4</v>
      </c>
      <c r="M4871" s="11"/>
      <c r="N4871" s="24"/>
      <c r="P4871" s="32"/>
      <c r="T4871" s="19"/>
      <c r="U4871" s="3"/>
      <c r="X4871" t="str">
        <f t="shared" si="306"/>
        <v/>
      </c>
      <c r="Z4871">
        <f t="shared" si="307"/>
        <v>1</v>
      </c>
      <c r="AB4871" s="9"/>
      <c r="AC4871" t="s">
        <v>6219</v>
      </c>
      <c r="AD4871">
        <f t="shared" si="305"/>
        <v>0</v>
      </c>
      <c r="AF4871" s="3"/>
      <c r="AH4871" s="9"/>
    </row>
    <row r="4872" spans="1:34" ht="10.95" customHeight="1" outlineLevel="1" x14ac:dyDescent="0.25">
      <c r="A4872" t="s">
        <v>2611</v>
      </c>
      <c r="C4872" s="3" t="s">
        <v>11994</v>
      </c>
      <c r="D4872" s="3">
        <v>4224</v>
      </c>
      <c r="E4872" s="9">
        <v>2013</v>
      </c>
      <c r="F4872" s="7" t="s">
        <v>9917</v>
      </c>
      <c r="G4872" s="7" t="s">
        <v>5401</v>
      </c>
      <c r="H4872" s="8" t="s">
        <v>9038</v>
      </c>
      <c r="I4872" s="8" t="s">
        <v>9919</v>
      </c>
      <c r="J4872" s="19">
        <v>7</v>
      </c>
      <c r="K4872" s="19" t="s">
        <v>7738</v>
      </c>
      <c r="L4872" s="11"/>
      <c r="M4872" s="11"/>
      <c r="N4872" s="24"/>
      <c r="P4872" s="32"/>
      <c r="T4872" s="19"/>
      <c r="U4872" s="3"/>
      <c r="X4872" t="str">
        <f t="shared" si="306"/>
        <v/>
      </c>
      <c r="Z4872" t="str">
        <f t="shared" si="307"/>
        <v/>
      </c>
      <c r="AB4872" s="9"/>
      <c r="AC4872" t="s">
        <v>9038</v>
      </c>
      <c r="AD4872">
        <f t="shared" si="305"/>
        <v>0</v>
      </c>
      <c r="AF4872" s="3"/>
      <c r="AH4872" s="9"/>
    </row>
    <row r="4873" spans="1:34" ht="10.95" customHeight="1" outlineLevel="1" x14ac:dyDescent="0.25">
      <c r="A4873" t="s">
        <v>2611</v>
      </c>
      <c r="C4873" s="3" t="s">
        <v>11994</v>
      </c>
      <c r="D4873" s="3">
        <v>4225</v>
      </c>
      <c r="E4873" s="9">
        <v>2013</v>
      </c>
      <c r="F4873" s="7" t="s">
        <v>9917</v>
      </c>
      <c r="G4873" s="7" t="s">
        <v>5401</v>
      </c>
      <c r="H4873" s="8" t="s">
        <v>9038</v>
      </c>
      <c r="I4873" s="8" t="s">
        <v>9919</v>
      </c>
      <c r="J4873" s="19">
        <v>7</v>
      </c>
      <c r="K4873" s="19" t="s">
        <v>7738</v>
      </c>
      <c r="L4873" s="11"/>
      <c r="M4873" s="11"/>
      <c r="N4873" s="24"/>
      <c r="P4873" s="32"/>
      <c r="T4873" s="19"/>
      <c r="U4873" s="3"/>
      <c r="X4873" t="str">
        <f t="shared" si="306"/>
        <v/>
      </c>
      <c r="Z4873" t="str">
        <f t="shared" si="307"/>
        <v/>
      </c>
      <c r="AB4873" s="9"/>
      <c r="AC4873" t="s">
        <v>9038</v>
      </c>
      <c r="AD4873">
        <f t="shared" si="305"/>
        <v>0</v>
      </c>
      <c r="AF4873" s="3"/>
      <c r="AH4873" s="9"/>
    </row>
    <row r="4874" spans="1:34" ht="10.95" customHeight="1" outlineLevel="1" x14ac:dyDescent="0.25">
      <c r="A4874" t="s">
        <v>2611</v>
      </c>
      <c r="C4874" s="3" t="s">
        <v>11994</v>
      </c>
      <c r="D4874" s="3">
        <v>4226</v>
      </c>
      <c r="E4874" s="9">
        <v>2013</v>
      </c>
      <c r="F4874" s="7" t="s">
        <v>9917</v>
      </c>
      <c r="G4874" s="7" t="s">
        <v>5401</v>
      </c>
      <c r="H4874" s="8" t="s">
        <v>9038</v>
      </c>
      <c r="I4874" s="8" t="s">
        <v>9919</v>
      </c>
      <c r="J4874" s="19">
        <v>7</v>
      </c>
      <c r="K4874" s="19" t="s">
        <v>7738</v>
      </c>
      <c r="L4874" s="11"/>
      <c r="M4874" s="11"/>
      <c r="N4874" s="24"/>
      <c r="P4874" s="32"/>
      <c r="T4874" s="19"/>
      <c r="U4874" s="3"/>
      <c r="X4874" t="str">
        <f t="shared" si="306"/>
        <v/>
      </c>
      <c r="Z4874" t="str">
        <f t="shared" si="307"/>
        <v/>
      </c>
      <c r="AB4874" s="9"/>
      <c r="AC4874" t="s">
        <v>9038</v>
      </c>
      <c r="AD4874">
        <f t="shared" si="305"/>
        <v>0</v>
      </c>
      <c r="AF4874" s="3"/>
      <c r="AH4874" s="9"/>
    </row>
    <row r="4875" spans="1:34" ht="10.95" customHeight="1" outlineLevel="1" x14ac:dyDescent="0.25">
      <c r="A4875" t="s">
        <v>2611</v>
      </c>
      <c r="C4875" s="3" t="s">
        <v>11994</v>
      </c>
      <c r="D4875" s="3">
        <v>4227</v>
      </c>
      <c r="E4875" s="9">
        <v>2013</v>
      </c>
      <c r="F4875" s="7" t="s">
        <v>9917</v>
      </c>
      <c r="G4875" s="7" t="s">
        <v>5401</v>
      </c>
      <c r="H4875" s="8" t="s">
        <v>9038</v>
      </c>
      <c r="I4875" s="8" t="s">
        <v>9919</v>
      </c>
      <c r="J4875" s="19">
        <v>7</v>
      </c>
      <c r="K4875" s="19" t="s">
        <v>7738</v>
      </c>
      <c r="L4875" s="11"/>
      <c r="M4875" s="11"/>
      <c r="N4875" s="24"/>
      <c r="P4875" s="32"/>
      <c r="T4875" s="19"/>
      <c r="U4875" s="3"/>
      <c r="X4875" t="str">
        <f t="shared" si="306"/>
        <v/>
      </c>
      <c r="Z4875" t="str">
        <f t="shared" si="307"/>
        <v/>
      </c>
      <c r="AB4875" s="9"/>
      <c r="AC4875" t="s">
        <v>9038</v>
      </c>
      <c r="AD4875">
        <f t="shared" si="305"/>
        <v>0</v>
      </c>
      <c r="AF4875" s="3"/>
      <c r="AH4875" s="9"/>
    </row>
    <row r="4876" spans="1:34" ht="10.95" customHeight="1" outlineLevel="1" x14ac:dyDescent="0.25">
      <c r="A4876" t="s">
        <v>2611</v>
      </c>
      <c r="C4876" s="3" t="s">
        <v>11994</v>
      </c>
      <c r="D4876" s="3">
        <v>4228</v>
      </c>
      <c r="E4876" s="9">
        <v>2013</v>
      </c>
      <c r="F4876" s="7" t="s">
        <v>9917</v>
      </c>
      <c r="G4876" s="7" t="s">
        <v>5401</v>
      </c>
      <c r="H4876" s="8" t="s">
        <v>9038</v>
      </c>
      <c r="I4876" s="8" t="s">
        <v>9919</v>
      </c>
      <c r="J4876" s="19">
        <v>7</v>
      </c>
      <c r="K4876" s="19" t="s">
        <v>7738</v>
      </c>
      <c r="L4876" s="11"/>
      <c r="M4876" s="11"/>
      <c r="N4876" s="24"/>
      <c r="P4876" s="32"/>
      <c r="T4876" s="19"/>
      <c r="U4876" s="3"/>
      <c r="X4876" t="str">
        <f t="shared" si="306"/>
        <v/>
      </c>
      <c r="Z4876" t="str">
        <f t="shared" si="307"/>
        <v/>
      </c>
      <c r="AB4876" s="9"/>
      <c r="AC4876" t="s">
        <v>9038</v>
      </c>
      <c r="AD4876">
        <f t="shared" si="305"/>
        <v>0</v>
      </c>
      <c r="AF4876" s="3"/>
      <c r="AH4876" s="9"/>
    </row>
    <row r="4877" spans="1:34" ht="10.95" customHeight="1" outlineLevel="1" x14ac:dyDescent="0.25">
      <c r="A4877" t="s">
        <v>2611</v>
      </c>
      <c r="C4877" s="3" t="s">
        <v>11994</v>
      </c>
      <c r="D4877" s="3">
        <v>4229</v>
      </c>
      <c r="E4877" s="9">
        <v>2013</v>
      </c>
      <c r="F4877" s="7" t="s">
        <v>9917</v>
      </c>
      <c r="G4877" s="7" t="s">
        <v>5401</v>
      </c>
      <c r="H4877" s="8" t="s">
        <v>9038</v>
      </c>
      <c r="I4877" s="8" t="s">
        <v>9919</v>
      </c>
      <c r="J4877" s="19">
        <v>7</v>
      </c>
      <c r="K4877" s="19" t="s">
        <v>7738</v>
      </c>
      <c r="L4877" s="11"/>
      <c r="M4877" s="11"/>
      <c r="N4877" s="24"/>
      <c r="P4877" s="32"/>
      <c r="T4877" s="19"/>
      <c r="U4877" s="3"/>
      <c r="X4877" t="str">
        <f t="shared" si="306"/>
        <v/>
      </c>
      <c r="Z4877" t="str">
        <f t="shared" si="307"/>
        <v/>
      </c>
      <c r="AB4877" s="9"/>
      <c r="AC4877" t="s">
        <v>9038</v>
      </c>
      <c r="AD4877">
        <f t="shared" si="305"/>
        <v>0</v>
      </c>
      <c r="AF4877" s="3"/>
      <c r="AH4877" s="9"/>
    </row>
    <row r="4878" spans="1:34" ht="10.95" customHeight="1" outlineLevel="1" x14ac:dyDescent="0.25">
      <c r="A4878" t="s">
        <v>2611</v>
      </c>
      <c r="C4878" s="3" t="s">
        <v>11994</v>
      </c>
      <c r="D4878" s="3" t="s">
        <v>9916</v>
      </c>
      <c r="E4878" s="9">
        <v>2013</v>
      </c>
      <c r="F4878" s="7" t="s">
        <v>9918</v>
      </c>
      <c r="G4878" s="7" t="s">
        <v>5401</v>
      </c>
      <c r="H4878" s="8" t="s">
        <v>9038</v>
      </c>
      <c r="I4878" s="8" t="s">
        <v>9919</v>
      </c>
      <c r="J4878" s="19">
        <v>7</v>
      </c>
      <c r="K4878" s="19" t="s">
        <v>7738</v>
      </c>
      <c r="L4878" s="11"/>
      <c r="M4878" s="11"/>
      <c r="N4878" s="24"/>
      <c r="P4878" s="32"/>
      <c r="T4878" s="19"/>
      <c r="U4878" s="3"/>
      <c r="X4878" t="str">
        <f t="shared" si="306"/>
        <v/>
      </c>
      <c r="Z4878">
        <f t="shared" si="307"/>
        <v>1</v>
      </c>
      <c r="AB4878" s="9"/>
      <c r="AC4878" t="s">
        <v>9038</v>
      </c>
      <c r="AD4878">
        <f t="shared" si="305"/>
        <v>0</v>
      </c>
      <c r="AF4878" s="3"/>
      <c r="AH4878" s="9"/>
    </row>
    <row r="4879" spans="1:34" ht="10.95" customHeight="1" outlineLevel="1" x14ac:dyDescent="0.25">
      <c r="A4879" t="s">
        <v>2611</v>
      </c>
      <c r="C4879" s="3" t="s">
        <v>11994</v>
      </c>
      <c r="D4879" s="3">
        <v>4230</v>
      </c>
      <c r="E4879" s="9">
        <v>2013</v>
      </c>
      <c r="F4879" s="7" t="s">
        <v>9921</v>
      </c>
      <c r="G4879" s="7" t="s">
        <v>5401</v>
      </c>
      <c r="H4879" s="8" t="s">
        <v>9233</v>
      </c>
      <c r="I4879" s="8" t="s">
        <v>9919</v>
      </c>
      <c r="J4879" s="19">
        <v>7</v>
      </c>
      <c r="K4879" s="19" t="s">
        <v>7738</v>
      </c>
      <c r="L4879" s="11"/>
      <c r="M4879" s="11"/>
      <c r="N4879" s="24"/>
      <c r="P4879" s="32"/>
      <c r="T4879" s="19"/>
      <c r="U4879" s="3"/>
      <c r="X4879" t="str">
        <f t="shared" si="306"/>
        <v/>
      </c>
      <c r="Z4879" t="str">
        <f t="shared" si="307"/>
        <v/>
      </c>
      <c r="AB4879" s="9"/>
      <c r="AC4879" t="s">
        <v>9233</v>
      </c>
      <c r="AD4879">
        <f t="shared" si="305"/>
        <v>0</v>
      </c>
      <c r="AF4879" s="3"/>
      <c r="AH4879" s="9"/>
    </row>
    <row r="4880" spans="1:34" ht="10.95" customHeight="1" outlineLevel="1" x14ac:dyDescent="0.25">
      <c r="A4880" t="s">
        <v>2611</v>
      </c>
      <c r="C4880" s="3" t="s">
        <v>11994</v>
      </c>
      <c r="D4880" s="3" t="s">
        <v>9920</v>
      </c>
      <c r="E4880" s="9">
        <v>2013</v>
      </c>
      <c r="F4880" s="7" t="s">
        <v>9922</v>
      </c>
      <c r="G4880" s="7" t="s">
        <v>5401</v>
      </c>
      <c r="H4880" s="8" t="s">
        <v>9233</v>
      </c>
      <c r="I4880" s="8" t="s">
        <v>9919</v>
      </c>
      <c r="J4880" s="19">
        <v>7</v>
      </c>
      <c r="K4880" s="19" t="s">
        <v>7738</v>
      </c>
      <c r="L4880" s="11"/>
      <c r="M4880" s="11"/>
      <c r="N4880" s="24"/>
      <c r="P4880" s="32"/>
      <c r="T4880" s="19"/>
      <c r="U4880" s="3"/>
      <c r="X4880" t="str">
        <f t="shared" si="306"/>
        <v/>
      </c>
      <c r="Z4880">
        <f t="shared" si="307"/>
        <v>1</v>
      </c>
      <c r="AB4880" s="9"/>
      <c r="AC4880" t="s">
        <v>9233</v>
      </c>
      <c r="AD4880">
        <f t="shared" si="305"/>
        <v>0</v>
      </c>
      <c r="AF4880" s="3"/>
      <c r="AH4880" s="9"/>
    </row>
    <row r="4881" spans="1:48" ht="10.95" customHeight="1" x14ac:dyDescent="0.25">
      <c r="A4881" s="6" t="s">
        <v>12970</v>
      </c>
      <c r="B4881" t="s">
        <v>12974</v>
      </c>
      <c r="C4881" s="3" t="s">
        <v>12533</v>
      </c>
      <c r="E4881" s="9"/>
      <c r="F4881" s="7"/>
      <c r="G4881" s="7"/>
      <c r="H4881" s="8"/>
      <c r="I4881" s="8"/>
      <c r="J4881" s="19"/>
      <c r="K4881" s="19"/>
      <c r="L4881" s="11"/>
      <c r="M4881" s="11">
        <f>SUM(L4882:L4883)</f>
        <v>14.2</v>
      </c>
      <c r="N4881" s="24">
        <v>2014</v>
      </c>
      <c r="O4881">
        <f>COUNTIF(K4882:K4883,"*")</f>
        <v>2</v>
      </c>
      <c r="P4881" s="32">
        <f>O4881/N4881</f>
        <v>9.930486593843098E-4</v>
      </c>
      <c r="Q4881">
        <f>COUNTIF(K4882:K4883,"Y")+COUNTIF(K4882:K4883,"S")</f>
        <v>2</v>
      </c>
      <c r="T4881" s="19" t="s">
        <v>7736</v>
      </c>
      <c r="U4881" s="3"/>
      <c r="V4881" t="s">
        <v>18413</v>
      </c>
      <c r="X4881" t="str">
        <f t="shared" si="306"/>
        <v/>
      </c>
      <c r="Z4881" t="str">
        <f t="shared" si="307"/>
        <v/>
      </c>
      <c r="AB4881" s="9"/>
      <c r="AE4881">
        <f>COUNTIF(AD4882:AD4883,"1")</f>
        <v>0</v>
      </c>
      <c r="AF4881" s="3"/>
      <c r="AH4881" s="9"/>
      <c r="AI4881">
        <f>COUNTIF($J4882:$J4883,"1")-COUNTIFS($J4882:$J4883,"1",$K4882:$K4883,"V")</f>
        <v>0</v>
      </c>
      <c r="AJ4881">
        <f>COUNTIFS($J4882:$J4883,"1",$K4882:$K4883,"Y")+COUNTIFS($J4882:$J4883,"1",$K4882:$K4883,"s")</f>
        <v>0</v>
      </c>
      <c r="AK4881">
        <f>COUNTIF($J4882:$J4883,"2")-COUNTIFS($J4882:$J4883,"2",$K4882:$K4883,"V")</f>
        <v>0</v>
      </c>
      <c r="AL4881">
        <f>COUNTIFS($J4882:$J4883,"2",$K4882:$K4883,"Y")+COUNTIFS($J4882:$J4883,"2",$K4882:$K4883,"s")</f>
        <v>0</v>
      </c>
      <c r="AM4881">
        <f>COUNTIF($J4882:$J4883,"3")-COUNTIFS($J4882:$J4883,"3",$K4882:$K4883,"V")</f>
        <v>0</v>
      </c>
      <c r="AN4881">
        <f>COUNTIFS($J4882:$J4883,"3",$K4882:$K4883,"Y")+COUNTIFS($J4882:$J4883,"3",$K4882:$K4883,"s")</f>
        <v>0</v>
      </c>
      <c r="AO4881">
        <f>COUNTIF($J4882:$J4883,"4")-COUNTIFS($J4882:$J4883,"4",$K4882:$K4883,"V")</f>
        <v>1</v>
      </c>
      <c r="AP4881">
        <f>COUNTIFS($J4882:$J4883,"4",$K4882:$K4883,"Y")+COUNTIFS($J4882:$J4883,"4",$K4882:$K4883,"s")</f>
        <v>1</v>
      </c>
      <c r="AQ4881">
        <f>COUNTIF($J4882:$J4883,"5")-COUNTIFS($J4882:$J4883,"5",$K4882:$K4883,"V")</f>
        <v>0</v>
      </c>
      <c r="AR4881">
        <f>COUNTIFS($J4882:$J4883,"5",$K4882:$K4883,"Y")+COUNTIFS($J4882:$J4883,"5",$K4882:$K4883,"s")</f>
        <v>0</v>
      </c>
      <c r="AS4881">
        <f>COUNTIF($J4882:$J4883,"6")-COUNTIFS($J4882:$J4883,"6",$K4882:$K4883,"V")</f>
        <v>0</v>
      </c>
      <c r="AT4881">
        <f>COUNTIFS($J4882:$J4883,"6",$K4882:$K4883,"Y")+COUNTIFS($J4882:$J4883,"6",$K4882:$K4883,"s")</f>
        <v>0</v>
      </c>
      <c r="AU4881">
        <f>COUNTIF($J4882:$J4883,"7")-COUNTIFS($J4882:$J4883,"7",$K4882:$K4883,"V")</f>
        <v>1</v>
      </c>
      <c r="AV4881">
        <f>COUNTIFS($J4882:$J4883,"7",$K4882:$K4883,"Y")+COUNTIFS($J4882:$J4883,"7",$K4882:$K4883,"s")</f>
        <v>1</v>
      </c>
    </row>
    <row r="4882" spans="1:48" ht="10.95" customHeight="1" outlineLevel="1" x14ac:dyDescent="0.25">
      <c r="A4882" t="s">
        <v>12971</v>
      </c>
      <c r="C4882" s="3" t="s">
        <v>12533</v>
      </c>
      <c r="D4882" s="3">
        <v>496</v>
      </c>
      <c r="E4882" s="9">
        <v>1985</v>
      </c>
      <c r="F4882" s="7" t="s">
        <v>2311</v>
      </c>
      <c r="G4882" s="7" t="s">
        <v>5401</v>
      </c>
      <c r="H4882" s="8" t="s">
        <v>9617</v>
      </c>
      <c r="I4882" s="8" t="s">
        <v>12975</v>
      </c>
      <c r="J4882" s="19">
        <v>7</v>
      </c>
      <c r="K4882" s="19" t="s">
        <v>7736</v>
      </c>
      <c r="L4882" s="11">
        <v>2.5</v>
      </c>
      <c r="M4882" s="11"/>
      <c r="N4882" s="24"/>
      <c r="P4882" s="32"/>
      <c r="T4882" s="19"/>
      <c r="U4882" s="3"/>
      <c r="X4882" t="str">
        <f t="shared" si="306"/>
        <v/>
      </c>
      <c r="Z4882" t="str">
        <f t="shared" si="307"/>
        <v/>
      </c>
      <c r="AB4882" s="9"/>
      <c r="AC4882" t="s">
        <v>9617</v>
      </c>
      <c r="AD4882">
        <f>COUNTIF(H4882,"*Fuji*")</f>
        <v>0</v>
      </c>
      <c r="AF4882" s="3"/>
      <c r="AH4882" s="9"/>
    </row>
    <row r="4883" spans="1:48" ht="10.95" customHeight="1" outlineLevel="1" x14ac:dyDescent="0.25">
      <c r="A4883" t="s">
        <v>12971</v>
      </c>
      <c r="C4883" s="3" t="s">
        <v>12533</v>
      </c>
      <c r="D4883" s="3">
        <v>1275</v>
      </c>
      <c r="E4883" s="9">
        <v>2008</v>
      </c>
      <c r="F4883" s="7" t="s">
        <v>584</v>
      </c>
      <c r="G4883" s="7" t="s">
        <v>5401</v>
      </c>
      <c r="H4883" s="8" t="s">
        <v>12973</v>
      </c>
      <c r="I4883" s="8" t="s">
        <v>12972</v>
      </c>
      <c r="J4883" s="19">
        <v>4</v>
      </c>
      <c r="K4883" s="19" t="s">
        <v>7736</v>
      </c>
      <c r="L4883" s="11">
        <v>11.7</v>
      </c>
      <c r="M4883" s="11"/>
      <c r="N4883" s="24"/>
      <c r="P4883" s="32"/>
      <c r="T4883" s="19"/>
      <c r="U4883" s="3"/>
      <c r="X4883" t="str">
        <f t="shared" si="306"/>
        <v/>
      </c>
      <c r="Z4883" t="str">
        <f t="shared" si="307"/>
        <v/>
      </c>
      <c r="AB4883" s="9"/>
      <c r="AC4883" t="s">
        <v>12973</v>
      </c>
      <c r="AD4883">
        <f>COUNTIF(H4883,"*Fuji*")</f>
        <v>0</v>
      </c>
      <c r="AF4883" s="3"/>
      <c r="AH4883" s="9"/>
    </row>
    <row r="4884" spans="1:48" ht="10.95" customHeight="1" x14ac:dyDescent="0.25">
      <c r="A4884" s="6" t="s">
        <v>16145</v>
      </c>
      <c r="B4884" t="s">
        <v>16120</v>
      </c>
      <c r="C4884" s="3" t="s">
        <v>12466</v>
      </c>
      <c r="E4884" s="9"/>
      <c r="F4884" s="7"/>
      <c r="G4884" s="7"/>
      <c r="H4884" s="8"/>
      <c r="I4884" s="8"/>
      <c r="J4884" s="19"/>
      <c r="K4884" s="19"/>
      <c r="L4884" s="11"/>
      <c r="M4884" s="11">
        <f>SUM(L4885:L4904)</f>
        <v>31.700000000000006</v>
      </c>
      <c r="N4884" s="24">
        <v>248</v>
      </c>
      <c r="O4884">
        <f>COUNTIF(K4885:K4904,"*")</f>
        <v>20</v>
      </c>
      <c r="P4884" s="32">
        <f>O4884/N4884</f>
        <v>8.0645161290322578E-2</v>
      </c>
      <c r="Q4884">
        <f>COUNTIF(K4885:K4904,"Y")+COUNTIF(K4885:K4904,"S")</f>
        <v>20</v>
      </c>
      <c r="T4884" s="20" t="s">
        <v>7738</v>
      </c>
      <c r="U4884" s="3"/>
      <c r="V4884" t="s">
        <v>18645</v>
      </c>
      <c r="X4884" t="str">
        <f t="shared" si="306"/>
        <v/>
      </c>
      <c r="Z4884" t="str">
        <f t="shared" si="307"/>
        <v/>
      </c>
      <c r="AB4884" s="9"/>
      <c r="AE4884">
        <f>COUNTIF(AD4885:AD4904,"1")</f>
        <v>0</v>
      </c>
      <c r="AF4884" s="3"/>
      <c r="AH4884" s="9"/>
      <c r="AI4884">
        <f>COUNTIF($J4885:$J4904,"1")-COUNTIFS($J4885:$J4904,"1",$K4885:$K4904,"V")</f>
        <v>0</v>
      </c>
      <c r="AJ4884">
        <f>COUNTIFS($J4885:$J4904,"1",$K4885:$K4904,"Y")+COUNTIFS($J4885:$J4904,"1",$K4885:$K4904,"s")</f>
        <v>0</v>
      </c>
      <c r="AK4884">
        <f>COUNTIF($J4885:$J4904,"2")-COUNTIFS($J4885:$J4904,"2",$K4885:$K4904,"V")</f>
        <v>0</v>
      </c>
      <c r="AL4884">
        <f>COUNTIFS($J4885:$J4904,"2",$K4885:$K4904,"Y")+COUNTIFS($J4885:$J4904,"2",$K4885:$K4904,"s")</f>
        <v>0</v>
      </c>
      <c r="AM4884">
        <f>COUNTIF($J4885:$J4904,"3")-COUNTIFS($J4885:$J4904,"3",$K4885:$K4904,"V")</f>
        <v>2</v>
      </c>
      <c r="AN4884">
        <f>COUNTIFS($J4885:$J4904,"3",$K4885:$K4904,"Y")+COUNTIFS($J4885:$J4904,"3",$K4885:$K4904,"s")</f>
        <v>2</v>
      </c>
      <c r="AO4884">
        <f>COUNTIF($J4885:$J4904,"4")-COUNTIFS($J4885:$J4904,"4",$K4885:$K4904,"V")</f>
        <v>0</v>
      </c>
      <c r="AP4884">
        <f>COUNTIFS($J4885:$J4904,"4",$K4885:$K4904,"Y")+COUNTIFS($J4885:$J4904,"4",$K4885:$K4904,"s")</f>
        <v>0</v>
      </c>
      <c r="AQ4884">
        <f>COUNTIF($J4885:$J4904,"5")-COUNTIFS($J4885:$J4904,"5",$K4885:$K4904,"V")</f>
        <v>0</v>
      </c>
      <c r="AR4884">
        <f>COUNTIFS($J4885:$J4904,"5",$K4885:$K4904,"Y")+COUNTIFS($J4885:$J4904,"5",$K4885:$K4904,"s")</f>
        <v>0</v>
      </c>
      <c r="AS4884">
        <f>COUNTIF($J4885:$J4904,"6")-COUNTIFS($J4885:$J4904,"6",$K4885:$K4904,"V")</f>
        <v>18</v>
      </c>
      <c r="AT4884">
        <f>COUNTIFS($J4885:$J4904,"6",$K4885:$K4904,"Y")+COUNTIFS($J4885:$J4904,"6",$K4885:$K4904,"s")</f>
        <v>18</v>
      </c>
      <c r="AU4884">
        <f>COUNTIF($J4885:$J4904,"7")-COUNTIFS($J4885:$J4904,"7",$K4885:$K4904,"V")</f>
        <v>0</v>
      </c>
      <c r="AV4884">
        <f>COUNTIFS($J4885:$J4904,"7",$K4885:$K4904,"Y")+COUNTIFS($J4885:$J4904,"7",$K4885:$K4904,"s")</f>
        <v>0</v>
      </c>
    </row>
    <row r="4885" spans="1:48" ht="10.95" customHeight="1" outlineLevel="1" x14ac:dyDescent="0.25">
      <c r="A4885" t="s">
        <v>16121</v>
      </c>
      <c r="C4885" s="3" t="s">
        <v>12466</v>
      </c>
      <c r="D4885" s="3">
        <v>77</v>
      </c>
      <c r="E4885" s="9">
        <v>1964</v>
      </c>
      <c r="F4885" s="7" t="s">
        <v>1106</v>
      </c>
      <c r="G4885" s="7" t="s">
        <v>5401</v>
      </c>
      <c r="H4885" s="8" t="s">
        <v>16123</v>
      </c>
      <c r="I4885" s="8" t="s">
        <v>16122</v>
      </c>
      <c r="J4885" s="19">
        <v>3</v>
      </c>
      <c r="K4885" s="19" t="s">
        <v>7736</v>
      </c>
      <c r="L4885" s="11">
        <v>2</v>
      </c>
      <c r="M4885" s="11"/>
      <c r="N4885" s="24"/>
      <c r="P4885" s="32"/>
      <c r="T4885" s="19"/>
      <c r="U4885" s="3"/>
      <c r="X4885" t="str">
        <f t="shared" si="306"/>
        <v/>
      </c>
      <c r="Z4885" t="str">
        <f t="shared" si="307"/>
        <v/>
      </c>
      <c r="AB4885" s="9"/>
      <c r="AC4885" t="s">
        <v>16123</v>
      </c>
      <c r="AD4885">
        <f t="shared" ref="AD4885:AD4904" si="308">COUNTIF(H4885,"*Fuji*")</f>
        <v>0</v>
      </c>
      <c r="AF4885" s="3"/>
      <c r="AH4885" s="9"/>
    </row>
    <row r="4886" spans="1:48" ht="10.95" customHeight="1" outlineLevel="1" x14ac:dyDescent="0.25">
      <c r="A4886" t="s">
        <v>16121</v>
      </c>
      <c r="C4886" s="3" t="s">
        <v>12466</v>
      </c>
      <c r="D4886" s="3">
        <v>78</v>
      </c>
      <c r="E4886" s="9">
        <v>1964</v>
      </c>
      <c r="F4886" s="7" t="s">
        <v>4619</v>
      </c>
      <c r="G4886" s="7" t="s">
        <v>5401</v>
      </c>
      <c r="H4886" s="8" t="s">
        <v>16123</v>
      </c>
      <c r="I4886" s="8" t="s">
        <v>16122</v>
      </c>
      <c r="J4886" s="19">
        <v>3</v>
      </c>
      <c r="K4886" s="19" t="s">
        <v>7736</v>
      </c>
      <c r="L4886" s="11">
        <v>2</v>
      </c>
      <c r="M4886" s="11"/>
      <c r="N4886" s="24"/>
      <c r="P4886" s="32"/>
      <c r="T4886" s="19"/>
      <c r="U4886" s="3"/>
      <c r="X4886" t="str">
        <f t="shared" si="306"/>
        <v/>
      </c>
      <c r="Z4886" t="str">
        <f t="shared" si="307"/>
        <v/>
      </c>
      <c r="AB4886" s="9"/>
      <c r="AC4886" t="s">
        <v>16123</v>
      </c>
      <c r="AD4886">
        <f t="shared" si="308"/>
        <v>0</v>
      </c>
      <c r="AF4886" s="3"/>
      <c r="AH4886" s="9"/>
    </row>
    <row r="4887" spans="1:48" ht="10.95" customHeight="1" outlineLevel="1" x14ac:dyDescent="0.25">
      <c r="A4887" t="s">
        <v>16121</v>
      </c>
      <c r="C4887" s="3" t="s">
        <v>12466</v>
      </c>
      <c r="D4887" s="3">
        <v>145</v>
      </c>
      <c r="E4887" s="9">
        <v>1968</v>
      </c>
      <c r="F4887" s="7" t="s">
        <v>3220</v>
      </c>
      <c r="G4887" s="7" t="s">
        <v>5401</v>
      </c>
      <c r="H4887" s="8" t="s">
        <v>16125</v>
      </c>
      <c r="I4887" s="8" t="s">
        <v>16124</v>
      </c>
      <c r="J4887" s="19">
        <v>6</v>
      </c>
      <c r="K4887" s="19" t="s">
        <v>7736</v>
      </c>
      <c r="L4887" s="11">
        <v>2</v>
      </c>
      <c r="M4887" s="11"/>
      <c r="N4887" s="24"/>
      <c r="P4887" s="32"/>
      <c r="T4887" s="19"/>
      <c r="U4887" s="3"/>
      <c r="X4887" t="str">
        <f t="shared" si="306"/>
        <v/>
      </c>
      <c r="Z4887" t="str">
        <f t="shared" si="307"/>
        <v/>
      </c>
      <c r="AB4887" s="9"/>
      <c r="AC4887" t="s">
        <v>16125</v>
      </c>
      <c r="AD4887">
        <f t="shared" si="308"/>
        <v>0</v>
      </c>
      <c r="AF4887" s="3"/>
      <c r="AH4887" s="9"/>
    </row>
    <row r="4888" spans="1:48" ht="10.95" customHeight="1" outlineLevel="1" x14ac:dyDescent="0.25">
      <c r="A4888" t="s">
        <v>16121</v>
      </c>
      <c r="C4888" s="3" t="s">
        <v>12466</v>
      </c>
      <c r="D4888" s="3">
        <v>149</v>
      </c>
      <c r="E4888" s="9">
        <v>1969</v>
      </c>
      <c r="F4888" s="7" t="s">
        <v>3220</v>
      </c>
      <c r="G4888" s="7" t="s">
        <v>5401</v>
      </c>
      <c r="H4888" s="8" t="s">
        <v>14528</v>
      </c>
      <c r="I4888" s="8" t="s">
        <v>16126</v>
      </c>
      <c r="J4888" s="19">
        <v>6</v>
      </c>
      <c r="K4888" s="19" t="s">
        <v>7736</v>
      </c>
      <c r="L4888" s="11">
        <v>1</v>
      </c>
      <c r="M4888" s="11"/>
      <c r="N4888" s="24"/>
      <c r="P4888" s="32"/>
      <c r="T4888" s="19"/>
      <c r="U4888" s="3"/>
      <c r="X4888" t="str">
        <f t="shared" si="306"/>
        <v/>
      </c>
      <c r="Z4888" t="str">
        <f t="shared" si="307"/>
        <v/>
      </c>
      <c r="AB4888" s="9"/>
      <c r="AC4888" t="s">
        <v>14528</v>
      </c>
      <c r="AD4888">
        <f t="shared" si="308"/>
        <v>0</v>
      </c>
      <c r="AF4888" s="3"/>
      <c r="AH4888" s="9"/>
    </row>
    <row r="4889" spans="1:48" ht="10.95" customHeight="1" outlineLevel="1" x14ac:dyDescent="0.25">
      <c r="A4889" t="s">
        <v>16121</v>
      </c>
      <c r="C4889" s="3" t="s">
        <v>12466</v>
      </c>
      <c r="D4889" s="3">
        <v>150</v>
      </c>
      <c r="E4889" s="9">
        <v>1969</v>
      </c>
      <c r="F4889" s="7" t="s">
        <v>5141</v>
      </c>
      <c r="G4889" s="7" t="s">
        <v>5401</v>
      </c>
      <c r="H4889" s="8" t="s">
        <v>16127</v>
      </c>
      <c r="I4889" s="8" t="s">
        <v>16126</v>
      </c>
      <c r="J4889" s="19">
        <v>6</v>
      </c>
      <c r="K4889" s="19" t="s">
        <v>7736</v>
      </c>
      <c r="L4889" s="11">
        <v>1</v>
      </c>
      <c r="M4889" s="11"/>
      <c r="N4889" s="24"/>
      <c r="P4889" s="32"/>
      <c r="T4889" s="19"/>
      <c r="U4889" s="3"/>
      <c r="X4889" t="str">
        <f t="shared" si="306"/>
        <v/>
      </c>
      <c r="Z4889" t="str">
        <f t="shared" si="307"/>
        <v/>
      </c>
      <c r="AB4889" s="9"/>
      <c r="AC4889" t="s">
        <v>16127</v>
      </c>
      <c r="AD4889">
        <f t="shared" si="308"/>
        <v>0</v>
      </c>
      <c r="AF4889" s="3"/>
      <c r="AH4889" s="9"/>
    </row>
    <row r="4890" spans="1:48" ht="10.95" customHeight="1" outlineLevel="1" x14ac:dyDescent="0.25">
      <c r="A4890" t="s">
        <v>16121</v>
      </c>
      <c r="C4890" s="3" t="s">
        <v>12466</v>
      </c>
      <c r="D4890" s="3">
        <v>151</v>
      </c>
      <c r="E4890" s="9">
        <v>1969</v>
      </c>
      <c r="F4890" s="7" t="s">
        <v>1643</v>
      </c>
      <c r="G4890" s="7" t="s">
        <v>5401</v>
      </c>
      <c r="H4890" s="8" t="s">
        <v>16128</v>
      </c>
      <c r="I4890" s="8" t="s">
        <v>16126</v>
      </c>
      <c r="J4890" s="19">
        <v>6</v>
      </c>
      <c r="K4890" s="19" t="s">
        <v>7736</v>
      </c>
      <c r="L4890" s="11">
        <v>1</v>
      </c>
      <c r="M4890" s="11"/>
      <c r="N4890" s="24"/>
      <c r="P4890" s="32"/>
      <c r="T4890" s="19"/>
      <c r="U4890" s="3"/>
      <c r="X4890" t="str">
        <f t="shared" si="306"/>
        <v/>
      </c>
      <c r="Z4890" t="str">
        <f t="shared" si="307"/>
        <v/>
      </c>
      <c r="AB4890" s="9"/>
      <c r="AC4890" t="s">
        <v>16128</v>
      </c>
      <c r="AD4890">
        <f t="shared" si="308"/>
        <v>0</v>
      </c>
      <c r="AF4890" s="3"/>
      <c r="AH4890" s="9"/>
    </row>
    <row r="4891" spans="1:48" ht="10.95" customHeight="1" outlineLevel="1" x14ac:dyDescent="0.25">
      <c r="A4891" t="s">
        <v>16121</v>
      </c>
      <c r="C4891" s="3" t="s">
        <v>12466</v>
      </c>
      <c r="D4891" s="3">
        <v>160</v>
      </c>
      <c r="E4891" s="9">
        <v>1970</v>
      </c>
      <c r="F4891" s="7" t="s">
        <v>1643</v>
      </c>
      <c r="G4891" s="7" t="s">
        <v>5401</v>
      </c>
      <c r="H4891" s="8" t="s">
        <v>16125</v>
      </c>
      <c r="I4891" s="8" t="s">
        <v>16129</v>
      </c>
      <c r="J4891" s="19">
        <v>6</v>
      </c>
      <c r="K4891" s="19" t="s">
        <v>7736</v>
      </c>
      <c r="L4891" s="11">
        <v>3</v>
      </c>
      <c r="M4891" s="11"/>
      <c r="N4891" s="24"/>
      <c r="P4891" s="32"/>
      <c r="T4891" s="19"/>
      <c r="U4891" s="3"/>
      <c r="X4891" t="str">
        <f t="shared" si="306"/>
        <v/>
      </c>
      <c r="Z4891" t="str">
        <f t="shared" si="307"/>
        <v/>
      </c>
      <c r="AB4891" s="9"/>
      <c r="AC4891" t="s">
        <v>16125</v>
      </c>
      <c r="AD4891">
        <f t="shared" si="308"/>
        <v>0</v>
      </c>
      <c r="AF4891" s="3"/>
      <c r="AH4891" s="9"/>
    </row>
    <row r="4892" spans="1:48" ht="10.95" customHeight="1" outlineLevel="1" x14ac:dyDescent="0.25">
      <c r="A4892" t="s">
        <v>16121</v>
      </c>
      <c r="C4892" s="3" t="s">
        <v>12466</v>
      </c>
      <c r="D4892" s="3">
        <v>161</v>
      </c>
      <c r="E4892" s="9">
        <v>1970</v>
      </c>
      <c r="F4892" s="7" t="s">
        <v>4735</v>
      </c>
      <c r="G4892" s="7" t="s">
        <v>5401</v>
      </c>
      <c r="H4892" s="8" t="s">
        <v>16131</v>
      </c>
      <c r="I4892" s="8" t="s">
        <v>16130</v>
      </c>
      <c r="J4892" s="19">
        <v>6</v>
      </c>
      <c r="K4892" s="19" t="s">
        <v>7736</v>
      </c>
      <c r="L4892" s="11">
        <v>0.6</v>
      </c>
      <c r="M4892" s="11"/>
      <c r="N4892" s="24"/>
      <c r="P4892" s="32"/>
      <c r="T4892" s="19"/>
      <c r="U4892" s="3"/>
      <c r="X4892" t="str">
        <f t="shared" si="306"/>
        <v/>
      </c>
      <c r="Z4892" t="str">
        <f t="shared" si="307"/>
        <v/>
      </c>
      <c r="AB4892" s="9"/>
      <c r="AC4892" t="s">
        <v>16131</v>
      </c>
      <c r="AD4892">
        <f t="shared" si="308"/>
        <v>0</v>
      </c>
      <c r="AF4892" s="3"/>
      <c r="AH4892" s="9"/>
    </row>
    <row r="4893" spans="1:48" ht="10.95" customHeight="1" outlineLevel="1" x14ac:dyDescent="0.25">
      <c r="A4893" t="s">
        <v>16121</v>
      </c>
      <c r="C4893" s="3" t="s">
        <v>12466</v>
      </c>
      <c r="D4893" s="3">
        <v>164</v>
      </c>
      <c r="E4893" s="9">
        <v>1970</v>
      </c>
      <c r="F4893" s="7" t="s">
        <v>1643</v>
      </c>
      <c r="G4893" s="7" t="s">
        <v>5401</v>
      </c>
      <c r="H4893" s="8" t="s">
        <v>16127</v>
      </c>
      <c r="I4893" s="8" t="s">
        <v>16130</v>
      </c>
      <c r="J4893" s="19">
        <v>6</v>
      </c>
      <c r="K4893" s="19" t="s">
        <v>7736</v>
      </c>
      <c r="L4893" s="11">
        <v>1.4</v>
      </c>
      <c r="M4893" s="11"/>
      <c r="N4893" s="24"/>
      <c r="P4893" s="32"/>
      <c r="T4893" s="19"/>
      <c r="U4893" s="3"/>
      <c r="X4893" t="str">
        <f t="shared" si="306"/>
        <v/>
      </c>
      <c r="Z4893" t="str">
        <f t="shared" si="307"/>
        <v/>
      </c>
      <c r="AB4893" s="9"/>
      <c r="AC4893" t="s">
        <v>16127</v>
      </c>
      <c r="AD4893">
        <f t="shared" si="308"/>
        <v>0</v>
      </c>
      <c r="AF4893" s="3"/>
      <c r="AH4893" s="9"/>
    </row>
    <row r="4894" spans="1:48" ht="10.95" customHeight="1" outlineLevel="1" x14ac:dyDescent="0.25">
      <c r="A4894" t="s">
        <v>16121</v>
      </c>
      <c r="C4894" s="3" t="s">
        <v>12466</v>
      </c>
      <c r="D4894" s="3">
        <v>191</v>
      </c>
      <c r="E4894" s="9">
        <v>1972</v>
      </c>
      <c r="F4894" s="7" t="s">
        <v>3220</v>
      </c>
      <c r="G4894" s="7" t="s">
        <v>5401</v>
      </c>
      <c r="H4894" s="8" t="s">
        <v>16127</v>
      </c>
      <c r="I4894" s="8" t="s">
        <v>15553</v>
      </c>
      <c r="J4894" s="19">
        <v>6</v>
      </c>
      <c r="K4894" s="19" t="s">
        <v>7736</v>
      </c>
      <c r="L4894" s="11">
        <v>3.2</v>
      </c>
      <c r="M4894" s="11"/>
      <c r="N4894" s="24"/>
      <c r="P4894" s="32"/>
      <c r="T4894" s="19"/>
      <c r="U4894" s="3"/>
      <c r="X4894" t="str">
        <f t="shared" si="306"/>
        <v/>
      </c>
      <c r="Z4894" t="str">
        <f t="shared" si="307"/>
        <v/>
      </c>
      <c r="AB4894" s="9"/>
      <c r="AC4894" t="s">
        <v>16127</v>
      </c>
      <c r="AD4894">
        <f t="shared" si="308"/>
        <v>0</v>
      </c>
      <c r="AF4894" s="3"/>
      <c r="AH4894" s="9"/>
    </row>
    <row r="4895" spans="1:48" ht="10.95" customHeight="1" outlineLevel="1" x14ac:dyDescent="0.25">
      <c r="A4895" t="s">
        <v>16121</v>
      </c>
      <c r="C4895" s="3" t="s">
        <v>12466</v>
      </c>
      <c r="D4895" s="3">
        <v>203</v>
      </c>
      <c r="E4895" s="9">
        <v>1973</v>
      </c>
      <c r="F4895" s="7" t="s">
        <v>3220</v>
      </c>
      <c r="G4895" s="7" t="s">
        <v>5401</v>
      </c>
      <c r="H4895" s="8" t="s">
        <v>16073</v>
      </c>
      <c r="I4895" s="8" t="s">
        <v>16132</v>
      </c>
      <c r="J4895" s="19">
        <v>6</v>
      </c>
      <c r="K4895" s="19" t="s">
        <v>7736</v>
      </c>
      <c r="L4895" s="11">
        <v>0.6</v>
      </c>
      <c r="M4895" s="11"/>
      <c r="N4895" s="24"/>
      <c r="P4895" s="32"/>
      <c r="T4895" s="19"/>
      <c r="U4895" s="3"/>
      <c r="X4895" t="str">
        <f t="shared" si="306"/>
        <v/>
      </c>
      <c r="Z4895" t="str">
        <f t="shared" si="307"/>
        <v/>
      </c>
      <c r="AB4895" s="9"/>
      <c r="AC4895" t="s">
        <v>16073</v>
      </c>
      <c r="AD4895">
        <f t="shared" si="308"/>
        <v>0</v>
      </c>
      <c r="AF4895" s="3"/>
      <c r="AH4895" s="9"/>
    </row>
    <row r="4896" spans="1:48" ht="10.95" customHeight="1" outlineLevel="1" x14ac:dyDescent="0.25">
      <c r="A4896" t="s">
        <v>16121</v>
      </c>
      <c r="C4896" s="3" t="s">
        <v>12466</v>
      </c>
      <c r="D4896" s="3">
        <v>204</v>
      </c>
      <c r="E4896" s="9">
        <v>1973</v>
      </c>
      <c r="F4896" s="7" t="s">
        <v>5141</v>
      </c>
      <c r="G4896" s="7" t="s">
        <v>5401</v>
      </c>
      <c r="H4896" s="8" t="s">
        <v>7615</v>
      </c>
      <c r="I4896" s="8" t="s">
        <v>16132</v>
      </c>
      <c r="J4896" s="19">
        <v>6</v>
      </c>
      <c r="K4896" s="19" t="s">
        <v>7736</v>
      </c>
      <c r="L4896" s="11">
        <v>0.6</v>
      </c>
      <c r="M4896" s="11"/>
      <c r="N4896" s="24"/>
      <c r="P4896" s="32"/>
      <c r="T4896" s="19"/>
      <c r="U4896" s="3"/>
      <c r="X4896" t="str">
        <f t="shared" si="306"/>
        <v/>
      </c>
      <c r="Z4896" t="str">
        <f t="shared" si="307"/>
        <v/>
      </c>
      <c r="AB4896" s="9"/>
      <c r="AC4896" t="s">
        <v>7615</v>
      </c>
      <c r="AD4896">
        <f t="shared" si="308"/>
        <v>0</v>
      </c>
      <c r="AF4896" s="3"/>
      <c r="AH4896" s="9"/>
    </row>
    <row r="4897" spans="1:48" ht="10.95" customHeight="1" outlineLevel="1" x14ac:dyDescent="0.25">
      <c r="A4897" t="s">
        <v>16121</v>
      </c>
      <c r="C4897" s="3" t="s">
        <v>12466</v>
      </c>
      <c r="D4897" s="3">
        <v>205</v>
      </c>
      <c r="E4897" s="9">
        <v>1973</v>
      </c>
      <c r="F4897" s="7" t="s">
        <v>5143</v>
      </c>
      <c r="G4897" s="7" t="s">
        <v>5401</v>
      </c>
      <c r="H4897" s="8" t="s">
        <v>16133</v>
      </c>
      <c r="I4897" s="8" t="s">
        <v>16132</v>
      </c>
      <c r="J4897" s="19">
        <v>6</v>
      </c>
      <c r="K4897" s="19" t="s">
        <v>7736</v>
      </c>
      <c r="L4897" s="11">
        <v>0.6</v>
      </c>
      <c r="M4897" s="11"/>
      <c r="N4897" s="24"/>
      <c r="P4897" s="32"/>
      <c r="T4897" s="19"/>
      <c r="U4897" s="3"/>
      <c r="X4897" t="str">
        <f t="shared" si="306"/>
        <v/>
      </c>
      <c r="Z4897" t="str">
        <f t="shared" si="307"/>
        <v/>
      </c>
      <c r="AB4897" s="9"/>
      <c r="AC4897" t="s">
        <v>16133</v>
      </c>
      <c r="AD4897">
        <f t="shared" si="308"/>
        <v>0</v>
      </c>
      <c r="AF4897" s="3"/>
      <c r="AH4897" s="9"/>
    </row>
    <row r="4898" spans="1:48" ht="10.95" customHeight="1" outlineLevel="1" x14ac:dyDescent="0.25">
      <c r="A4898" t="s">
        <v>16121</v>
      </c>
      <c r="C4898" s="3" t="s">
        <v>12466</v>
      </c>
      <c r="D4898" s="3">
        <v>206</v>
      </c>
      <c r="E4898" s="9">
        <v>1973</v>
      </c>
      <c r="F4898" s="7" t="s">
        <v>1643</v>
      </c>
      <c r="G4898" s="7" t="s">
        <v>5401</v>
      </c>
      <c r="H4898" s="8" t="s">
        <v>16134</v>
      </c>
      <c r="I4898" s="8" t="s">
        <v>16132</v>
      </c>
      <c r="J4898" s="19">
        <v>6</v>
      </c>
      <c r="K4898" s="19" t="s">
        <v>7736</v>
      </c>
      <c r="L4898" s="11">
        <v>0.6</v>
      </c>
      <c r="M4898" s="11"/>
      <c r="N4898" s="24"/>
      <c r="P4898" s="32"/>
      <c r="T4898" s="19"/>
      <c r="U4898" s="3"/>
      <c r="X4898" t="str">
        <f t="shared" si="306"/>
        <v/>
      </c>
      <c r="Z4898" t="str">
        <f t="shared" si="307"/>
        <v/>
      </c>
      <c r="AB4898" s="9"/>
      <c r="AC4898" t="s">
        <v>16134</v>
      </c>
      <c r="AD4898">
        <f t="shared" si="308"/>
        <v>0</v>
      </c>
      <c r="AF4898" s="3"/>
      <c r="AH4898" s="9"/>
    </row>
    <row r="4899" spans="1:48" ht="10.95" customHeight="1" outlineLevel="1" x14ac:dyDescent="0.25">
      <c r="A4899" t="s">
        <v>16121</v>
      </c>
      <c r="C4899" s="3" t="s">
        <v>12466</v>
      </c>
      <c r="D4899" s="3">
        <v>210</v>
      </c>
      <c r="E4899" s="9">
        <v>1973</v>
      </c>
      <c r="F4899" s="7" t="s">
        <v>3424</v>
      </c>
      <c r="G4899" s="7" t="s">
        <v>5401</v>
      </c>
      <c r="H4899" s="8" t="s">
        <v>13275</v>
      </c>
      <c r="I4899" s="8" t="s">
        <v>7084</v>
      </c>
      <c r="J4899" s="19">
        <v>6</v>
      </c>
      <c r="K4899" s="19" t="s">
        <v>7736</v>
      </c>
      <c r="L4899" s="11">
        <v>2.8</v>
      </c>
      <c r="M4899" s="11"/>
      <c r="N4899" s="24"/>
      <c r="P4899" s="32"/>
      <c r="T4899" s="19"/>
      <c r="U4899" s="3"/>
      <c r="X4899" t="str">
        <f t="shared" si="306"/>
        <v/>
      </c>
      <c r="Z4899" t="str">
        <f t="shared" si="307"/>
        <v/>
      </c>
      <c r="AB4899" s="9"/>
      <c r="AC4899" t="s">
        <v>13275</v>
      </c>
      <c r="AD4899">
        <f t="shared" si="308"/>
        <v>0</v>
      </c>
      <c r="AF4899" s="3"/>
      <c r="AH4899" s="9"/>
    </row>
    <row r="4900" spans="1:48" ht="10.95" customHeight="1" outlineLevel="1" x14ac:dyDescent="0.25">
      <c r="A4900" t="s">
        <v>16121</v>
      </c>
      <c r="C4900" s="3" t="s">
        <v>12466</v>
      </c>
      <c r="D4900" s="3">
        <v>216</v>
      </c>
      <c r="E4900" s="9">
        <v>1973</v>
      </c>
      <c r="F4900" s="7" t="s">
        <v>3424</v>
      </c>
      <c r="G4900" s="7" t="s">
        <v>5401</v>
      </c>
      <c r="H4900" s="8" t="s">
        <v>16127</v>
      </c>
      <c r="I4900" s="8" t="s">
        <v>16135</v>
      </c>
      <c r="J4900" s="19">
        <v>6</v>
      </c>
      <c r="K4900" s="19" t="s">
        <v>7736</v>
      </c>
      <c r="L4900" s="11">
        <v>5.3</v>
      </c>
      <c r="M4900" s="11"/>
      <c r="N4900" s="24"/>
      <c r="P4900" s="32"/>
      <c r="T4900" s="19"/>
      <c r="U4900" s="3"/>
      <c r="X4900" t="str">
        <f t="shared" si="306"/>
        <v/>
      </c>
      <c r="Z4900" t="str">
        <f t="shared" si="307"/>
        <v/>
      </c>
      <c r="AB4900" s="9"/>
      <c r="AC4900" t="s">
        <v>16127</v>
      </c>
      <c r="AD4900">
        <f t="shared" si="308"/>
        <v>0</v>
      </c>
      <c r="AF4900" s="3"/>
      <c r="AH4900" s="9"/>
    </row>
    <row r="4901" spans="1:48" ht="10.95" customHeight="1" outlineLevel="1" x14ac:dyDescent="0.25">
      <c r="A4901" t="s">
        <v>16121</v>
      </c>
      <c r="C4901" s="3" t="s">
        <v>12466</v>
      </c>
      <c r="D4901" s="3">
        <v>240</v>
      </c>
      <c r="E4901" s="9">
        <v>1975</v>
      </c>
      <c r="F4901" s="7" t="s">
        <v>184</v>
      </c>
      <c r="G4901" s="7" t="s">
        <v>5401</v>
      </c>
      <c r="H4901" s="8" t="s">
        <v>16136</v>
      </c>
      <c r="I4901" s="8" t="s">
        <v>16132</v>
      </c>
      <c r="J4901" s="19">
        <v>6</v>
      </c>
      <c r="K4901" s="19" t="s">
        <v>7736</v>
      </c>
      <c r="L4901" s="11">
        <v>1</v>
      </c>
      <c r="M4901" s="11"/>
      <c r="N4901" s="24"/>
      <c r="P4901" s="32"/>
      <c r="T4901" s="19"/>
      <c r="U4901" s="3"/>
      <c r="X4901" t="str">
        <f t="shared" si="306"/>
        <v/>
      </c>
      <c r="Z4901" t="str">
        <f t="shared" si="307"/>
        <v/>
      </c>
      <c r="AB4901" s="9"/>
      <c r="AC4901" t="s">
        <v>16136</v>
      </c>
      <c r="AD4901">
        <f t="shared" si="308"/>
        <v>0</v>
      </c>
      <c r="AF4901" s="3"/>
      <c r="AH4901" s="9"/>
    </row>
    <row r="4902" spans="1:48" ht="10.95" customHeight="1" outlineLevel="1" x14ac:dyDescent="0.25">
      <c r="A4902" t="s">
        <v>16121</v>
      </c>
      <c r="C4902" s="3" t="s">
        <v>12466</v>
      </c>
      <c r="D4902" s="3">
        <v>241</v>
      </c>
      <c r="E4902" s="9">
        <v>1975</v>
      </c>
      <c r="F4902" s="7" t="s">
        <v>5141</v>
      </c>
      <c r="G4902" s="7" t="s">
        <v>5401</v>
      </c>
      <c r="H4902" s="8" t="s">
        <v>16137</v>
      </c>
      <c r="I4902" s="8" t="s">
        <v>16132</v>
      </c>
      <c r="J4902" s="19">
        <v>6</v>
      </c>
      <c r="K4902" s="19" t="s">
        <v>7736</v>
      </c>
      <c r="L4902" s="11">
        <v>1</v>
      </c>
      <c r="M4902" s="11"/>
      <c r="N4902" s="24"/>
      <c r="P4902" s="32"/>
      <c r="T4902" s="19"/>
      <c r="U4902" s="3"/>
      <c r="X4902" t="str">
        <f t="shared" si="306"/>
        <v/>
      </c>
      <c r="Z4902" t="str">
        <f t="shared" si="307"/>
        <v/>
      </c>
      <c r="AB4902" s="9"/>
      <c r="AC4902" t="s">
        <v>16137</v>
      </c>
      <c r="AD4902">
        <f t="shared" si="308"/>
        <v>0</v>
      </c>
      <c r="AF4902" s="3"/>
      <c r="AH4902" s="9"/>
    </row>
    <row r="4903" spans="1:48" ht="10.95" customHeight="1" outlineLevel="1" x14ac:dyDescent="0.25">
      <c r="A4903" t="s">
        <v>16121</v>
      </c>
      <c r="C4903" s="3" t="s">
        <v>12466</v>
      </c>
      <c r="D4903" s="3">
        <v>242</v>
      </c>
      <c r="E4903" s="9">
        <v>1975</v>
      </c>
      <c r="F4903" s="7" t="s">
        <v>5143</v>
      </c>
      <c r="G4903" s="7" t="s">
        <v>5401</v>
      </c>
      <c r="H4903" s="8" t="s">
        <v>16138</v>
      </c>
      <c r="I4903" s="8" t="s">
        <v>16132</v>
      </c>
      <c r="J4903" s="19">
        <v>6</v>
      </c>
      <c r="K4903" s="19" t="s">
        <v>7736</v>
      </c>
      <c r="L4903" s="11">
        <v>1</v>
      </c>
      <c r="M4903" s="11"/>
      <c r="N4903" s="24"/>
      <c r="P4903" s="32"/>
      <c r="T4903" s="19"/>
      <c r="U4903" s="3"/>
      <c r="X4903" t="str">
        <f t="shared" si="306"/>
        <v/>
      </c>
      <c r="Z4903" t="str">
        <f t="shared" si="307"/>
        <v/>
      </c>
      <c r="AB4903" s="9"/>
      <c r="AC4903" t="s">
        <v>16138</v>
      </c>
      <c r="AD4903">
        <f t="shared" si="308"/>
        <v>0</v>
      </c>
      <c r="AF4903" s="3"/>
      <c r="AH4903" s="9"/>
    </row>
    <row r="4904" spans="1:48" ht="10.95" customHeight="1" outlineLevel="1" x14ac:dyDescent="0.25">
      <c r="A4904" t="s">
        <v>16121</v>
      </c>
      <c r="C4904" s="3" t="s">
        <v>12466</v>
      </c>
      <c r="D4904" s="3">
        <v>243</v>
      </c>
      <c r="E4904" s="9">
        <v>1975</v>
      </c>
      <c r="F4904" s="7" t="s">
        <v>1643</v>
      </c>
      <c r="G4904" s="7" t="s">
        <v>5401</v>
      </c>
      <c r="H4904" s="8" t="s">
        <v>16139</v>
      </c>
      <c r="I4904" s="8" t="s">
        <v>16132</v>
      </c>
      <c r="J4904" s="19">
        <v>6</v>
      </c>
      <c r="K4904" s="19" t="s">
        <v>7736</v>
      </c>
      <c r="L4904" s="11">
        <v>1</v>
      </c>
      <c r="M4904" s="11"/>
      <c r="N4904" s="24"/>
      <c r="P4904" s="32"/>
      <c r="T4904" s="19"/>
      <c r="U4904" s="3"/>
      <c r="X4904" t="str">
        <f t="shared" si="306"/>
        <v/>
      </c>
      <c r="Z4904" t="str">
        <f t="shared" si="307"/>
        <v/>
      </c>
      <c r="AB4904" s="9"/>
      <c r="AC4904" t="s">
        <v>16139</v>
      </c>
      <c r="AD4904">
        <f t="shared" si="308"/>
        <v>0</v>
      </c>
      <c r="AF4904" s="3"/>
      <c r="AH4904" s="9"/>
    </row>
    <row r="4905" spans="1:48" ht="10.95" customHeight="1" x14ac:dyDescent="0.25">
      <c r="A4905" s="6" t="s">
        <v>16140</v>
      </c>
      <c r="B4905" s="2" t="s">
        <v>12962</v>
      </c>
      <c r="C4905" s="3" t="s">
        <v>12466</v>
      </c>
      <c r="E4905" s="9"/>
      <c r="F4905" s="7"/>
      <c r="G4905" s="7"/>
      <c r="H4905" s="8"/>
      <c r="I4905" s="8"/>
      <c r="J4905" s="19"/>
      <c r="K4905" s="19"/>
      <c r="L4905" s="11"/>
      <c r="M4905" s="11">
        <f>SUM(L4906:L4910)</f>
        <v>9.6</v>
      </c>
      <c r="N4905" s="24">
        <v>78</v>
      </c>
      <c r="O4905">
        <f>COUNTIF(K4906:K4910,"*")</f>
        <v>5</v>
      </c>
      <c r="P4905" s="32">
        <f>O4905/N4905</f>
        <v>6.4102564102564097E-2</v>
      </c>
      <c r="Q4905">
        <f>COUNTIF(K4906:K4910,"Y")+COUNTIF(K4906:K4910,"S")</f>
        <v>5</v>
      </c>
      <c r="T4905" s="20" t="s">
        <v>7738</v>
      </c>
      <c r="U4905" s="3"/>
      <c r="V4905" t="s">
        <v>18595</v>
      </c>
      <c r="X4905" t="str">
        <f t="shared" si="306"/>
        <v/>
      </c>
      <c r="Z4905" t="str">
        <f t="shared" si="307"/>
        <v/>
      </c>
      <c r="AB4905" s="9"/>
      <c r="AE4905">
        <f>COUNTIF(AD4906:AD4910,"1")</f>
        <v>0</v>
      </c>
      <c r="AF4905" s="3"/>
      <c r="AH4905" s="9"/>
      <c r="AI4905">
        <f>COUNTIF($J4906:$J4910,"1")-COUNTIFS($J4906:$J4910,"1",$K4906:$K4910,"V")</f>
        <v>0</v>
      </c>
      <c r="AJ4905">
        <f>COUNTIFS($J4906:$J4910,"1",$K4906:$K4910,"Y")+COUNTIFS($J4906:$J4910,"1",$K4906:$K4910,"s")</f>
        <v>0</v>
      </c>
      <c r="AK4905">
        <f>COUNTIF($J4906:$J4910,"2")-COUNTIFS($J4906:$J4910,"2",$K4906:$K4910,"V")</f>
        <v>2</v>
      </c>
      <c r="AL4905">
        <f>COUNTIFS($J4906:$J4910,"2",$K4906:$K4910,"Y")+COUNTIFS($J4906:$J4910,"2",$K4906:$K4910,"s")</f>
        <v>2</v>
      </c>
      <c r="AM4905">
        <f>COUNTIF($J4906:$J4910,"3")-COUNTIFS($J4906:$J4910,"3",$K4906:$K4910,"V")</f>
        <v>0</v>
      </c>
      <c r="AN4905">
        <f>COUNTIFS($J4906:$J4910,"3",$K4906:$K4910,"Y")+COUNTIFS($J4906:$J4910,"3",$K4906:$K4910,"s")</f>
        <v>0</v>
      </c>
      <c r="AO4905">
        <f>COUNTIF($J4906:$J4910,"4")-COUNTIFS($J4906:$J4910,"4",$K4906:$K4910,"V")</f>
        <v>0</v>
      </c>
      <c r="AP4905">
        <f>COUNTIFS($J4906:$J4910,"4",$K4906:$K4910,"Y")+COUNTIFS($J4906:$J4910,"4",$K4906:$K4910,"s")</f>
        <v>0</v>
      </c>
      <c r="AQ4905">
        <f>COUNTIF($J4906:$J4910,"5")-COUNTIFS($J4906:$J4910,"5",$K4906:$K4910,"V")</f>
        <v>0</v>
      </c>
      <c r="AR4905">
        <f>COUNTIFS($J4906:$J4910,"5",$K4906:$K4910,"Y")+COUNTIFS($J4906:$J4910,"5",$K4906:$K4910,"s")</f>
        <v>0</v>
      </c>
      <c r="AS4905">
        <f>COUNTIF($J4906:$J4910,"6")-COUNTIFS($J4906:$J4910,"6",$K4906:$K4910,"V")</f>
        <v>3</v>
      </c>
      <c r="AT4905">
        <f>COUNTIFS($J4906:$J4910,"6",$K4906:$K4910,"Y")+COUNTIFS($J4906:$J4910,"6",$K4906:$K4910,"s")</f>
        <v>3</v>
      </c>
      <c r="AU4905">
        <f>COUNTIF($J4906:$J4910,"7")-COUNTIFS($J4906:$J4910,"7",$K4906:$K4910,"V")</f>
        <v>0</v>
      </c>
      <c r="AV4905">
        <f>COUNTIFS($J4906:$J4910,"7",$K4906:$K4910,"Y")+COUNTIFS($J4906:$J4910,"7",$K4906:$K4910,"s")</f>
        <v>0</v>
      </c>
    </row>
    <row r="4906" spans="1:48" ht="10.95" customHeight="1" outlineLevel="1" x14ac:dyDescent="0.25">
      <c r="A4906" t="s">
        <v>16141</v>
      </c>
      <c r="C4906" s="3" t="s">
        <v>12466</v>
      </c>
      <c r="D4906" s="3">
        <v>15</v>
      </c>
      <c r="E4906" s="9">
        <v>1976</v>
      </c>
      <c r="F4906" s="7" t="s">
        <v>184</v>
      </c>
      <c r="G4906" s="7" t="s">
        <v>5401</v>
      </c>
      <c r="H4906" s="8" t="s">
        <v>16127</v>
      </c>
      <c r="I4906" s="8" t="s">
        <v>15424</v>
      </c>
      <c r="J4906" s="19">
        <v>6</v>
      </c>
      <c r="K4906" s="19" t="s">
        <v>7736</v>
      </c>
      <c r="L4906" s="11">
        <v>2.5</v>
      </c>
      <c r="M4906" s="11"/>
      <c r="N4906" s="24"/>
      <c r="P4906" s="32"/>
      <c r="T4906" s="19"/>
      <c r="U4906" s="3"/>
      <c r="X4906" t="str">
        <f t="shared" si="306"/>
        <v/>
      </c>
      <c r="Z4906" t="str">
        <f t="shared" si="307"/>
        <v/>
      </c>
      <c r="AB4906" s="9"/>
      <c r="AC4906" t="s">
        <v>16127</v>
      </c>
      <c r="AD4906">
        <f>COUNTIF(H4906,"*Fuji*")</f>
        <v>0</v>
      </c>
      <c r="AF4906" s="3"/>
      <c r="AH4906" s="9"/>
    </row>
    <row r="4907" spans="1:48" ht="10.95" customHeight="1" outlineLevel="1" x14ac:dyDescent="0.25">
      <c r="A4907" t="s">
        <v>16141</v>
      </c>
      <c r="C4907" s="3" t="s">
        <v>12466</v>
      </c>
      <c r="D4907" s="3">
        <v>16</v>
      </c>
      <c r="E4907" s="9">
        <v>1976</v>
      </c>
      <c r="F4907" s="7" t="s">
        <v>1643</v>
      </c>
      <c r="G4907" s="7" t="s">
        <v>5401</v>
      </c>
      <c r="H4907" s="8" t="s">
        <v>16142</v>
      </c>
      <c r="I4907" s="8" t="s">
        <v>15424</v>
      </c>
      <c r="J4907" s="19">
        <v>6</v>
      </c>
      <c r="K4907" s="19" t="s">
        <v>7736</v>
      </c>
      <c r="L4907" s="11">
        <v>2.5</v>
      </c>
      <c r="M4907" s="11"/>
      <c r="N4907" s="24"/>
      <c r="P4907" s="32"/>
      <c r="T4907" s="19"/>
      <c r="U4907" s="3"/>
      <c r="X4907" t="str">
        <f t="shared" si="306"/>
        <v/>
      </c>
      <c r="Z4907" t="str">
        <f t="shared" si="307"/>
        <v/>
      </c>
      <c r="AB4907" s="9"/>
      <c r="AC4907" t="s">
        <v>16142</v>
      </c>
      <c r="AD4907">
        <f>COUNTIF(H4907,"*Fuji*")</f>
        <v>0</v>
      </c>
      <c r="AF4907" s="3"/>
      <c r="AH4907" s="9"/>
    </row>
    <row r="4908" spans="1:48" ht="10.95" customHeight="1" outlineLevel="1" x14ac:dyDescent="0.25">
      <c r="A4908" t="s">
        <v>16141</v>
      </c>
      <c r="C4908" s="3" t="s">
        <v>12466</v>
      </c>
      <c r="D4908" s="3">
        <v>27</v>
      </c>
      <c r="E4908" s="9">
        <v>1976</v>
      </c>
      <c r="F4908" s="7" t="s">
        <v>2977</v>
      </c>
      <c r="G4908" s="7" t="s">
        <v>5401</v>
      </c>
      <c r="H4908" s="8" t="s">
        <v>16143</v>
      </c>
      <c r="I4908" s="8" t="s">
        <v>7080</v>
      </c>
      <c r="J4908" s="19">
        <v>2</v>
      </c>
      <c r="K4908" s="19" t="s">
        <v>7736</v>
      </c>
      <c r="L4908" s="11">
        <v>1</v>
      </c>
      <c r="M4908" s="11"/>
      <c r="N4908" s="24"/>
      <c r="P4908" s="32"/>
      <c r="T4908" s="19"/>
      <c r="U4908" s="3"/>
      <c r="X4908" t="str">
        <f t="shared" si="306"/>
        <v/>
      </c>
      <c r="Z4908" t="str">
        <f t="shared" si="307"/>
        <v/>
      </c>
      <c r="AB4908" s="9"/>
      <c r="AC4908" t="s">
        <v>16143</v>
      </c>
      <c r="AD4908">
        <f>COUNTIF(H4908,"*Fuji*")</f>
        <v>0</v>
      </c>
      <c r="AF4908" s="3"/>
      <c r="AH4908" s="9"/>
    </row>
    <row r="4909" spans="1:48" ht="10.95" customHeight="1" outlineLevel="1" x14ac:dyDescent="0.25">
      <c r="A4909" t="s">
        <v>16141</v>
      </c>
      <c r="C4909" s="3" t="s">
        <v>12466</v>
      </c>
      <c r="D4909" s="3">
        <v>68</v>
      </c>
      <c r="E4909" s="9">
        <v>1978</v>
      </c>
      <c r="F4909" s="7" t="s">
        <v>2977</v>
      </c>
      <c r="G4909" s="7" t="s">
        <v>5401</v>
      </c>
      <c r="H4909" s="8" t="s">
        <v>16144</v>
      </c>
      <c r="I4909" s="8" t="s">
        <v>15427</v>
      </c>
      <c r="J4909" s="19">
        <v>6</v>
      </c>
      <c r="K4909" s="19" t="s">
        <v>7736</v>
      </c>
      <c r="L4909" s="11">
        <v>1.8</v>
      </c>
      <c r="M4909" s="11"/>
      <c r="N4909" s="24"/>
      <c r="P4909" s="32"/>
      <c r="T4909" s="19"/>
      <c r="U4909" s="3"/>
      <c r="X4909" t="str">
        <f t="shared" si="306"/>
        <v/>
      </c>
      <c r="Z4909" t="str">
        <f t="shared" si="307"/>
        <v/>
      </c>
      <c r="AB4909" s="9"/>
      <c r="AC4909" t="s">
        <v>16144</v>
      </c>
      <c r="AD4909">
        <f>COUNTIF(H4909,"*Fuji*")</f>
        <v>0</v>
      </c>
      <c r="AF4909" s="3"/>
      <c r="AH4909" s="9"/>
    </row>
    <row r="4910" spans="1:48" ht="10.95" customHeight="1" outlineLevel="1" x14ac:dyDescent="0.25">
      <c r="A4910" t="s">
        <v>16141</v>
      </c>
      <c r="C4910" s="3" t="s">
        <v>12466</v>
      </c>
      <c r="D4910" s="3">
        <v>69</v>
      </c>
      <c r="E4910" s="9">
        <v>1978</v>
      </c>
      <c r="F4910" s="7" t="s">
        <v>5143</v>
      </c>
      <c r="G4910" s="7" t="s">
        <v>5401</v>
      </c>
      <c r="H4910" s="8" t="s">
        <v>16144</v>
      </c>
      <c r="I4910" s="8" t="s">
        <v>15427</v>
      </c>
      <c r="J4910" s="19">
        <v>2</v>
      </c>
      <c r="K4910" s="19" t="s">
        <v>7736</v>
      </c>
      <c r="L4910" s="11">
        <v>1.8</v>
      </c>
      <c r="M4910" s="11"/>
      <c r="N4910" s="24"/>
      <c r="P4910" s="32"/>
      <c r="T4910" s="19"/>
      <c r="U4910" s="3"/>
      <c r="X4910" t="str">
        <f t="shared" si="306"/>
        <v/>
      </c>
      <c r="Z4910" t="str">
        <f t="shared" si="307"/>
        <v/>
      </c>
      <c r="AB4910" s="9"/>
      <c r="AC4910" t="s">
        <v>16144</v>
      </c>
      <c r="AD4910">
        <f>COUNTIF(H4910,"*Fuji*")</f>
        <v>0</v>
      </c>
      <c r="AF4910" s="3"/>
      <c r="AH4910" s="9"/>
    </row>
    <row r="4911" spans="1:48" ht="10.95" customHeight="1" x14ac:dyDescent="0.25">
      <c r="A4911" s="6" t="s">
        <v>13080</v>
      </c>
      <c r="B4911" t="s">
        <v>4670</v>
      </c>
      <c r="C4911" s="3" t="s">
        <v>12533</v>
      </c>
      <c r="E4911" s="9"/>
      <c r="F4911" s="7"/>
      <c r="G4911" s="7"/>
      <c r="H4911" s="8"/>
      <c r="I4911" s="8"/>
      <c r="J4911" s="19"/>
      <c r="K4911" s="19"/>
      <c r="L4911" s="11"/>
      <c r="M4911" s="11">
        <f>SUM(L4912:L4933)</f>
        <v>54</v>
      </c>
      <c r="N4911" s="24">
        <v>4729</v>
      </c>
      <c r="O4911">
        <f>COUNTIF(K4912:K4933,"*")</f>
        <v>22</v>
      </c>
      <c r="P4911" s="32">
        <f>O4911/N4911</f>
        <v>4.6521463311482341E-3</v>
      </c>
      <c r="Q4911">
        <f>COUNTIF(K4912:K4933,"Y")+COUNTIF(K4912:K4933,"S")</f>
        <v>19</v>
      </c>
      <c r="T4911" s="19" t="s">
        <v>7736</v>
      </c>
      <c r="U4911" s="3"/>
      <c r="V4911" t="s">
        <v>18639</v>
      </c>
      <c r="X4911" t="str">
        <f t="shared" si="306"/>
        <v/>
      </c>
      <c r="Z4911" t="str">
        <f t="shared" si="307"/>
        <v/>
      </c>
      <c r="AB4911" s="9"/>
      <c r="AE4911">
        <f>COUNTIF(AD4912:AD4933,"1")</f>
        <v>0</v>
      </c>
      <c r="AF4911" s="3"/>
      <c r="AH4911" s="9"/>
      <c r="AI4911">
        <f>COUNTIF($J4912:$J4933,"1")-COUNTIFS($J4912:$J4933,"1",$K4912:$K4933,"V")</f>
        <v>0</v>
      </c>
      <c r="AJ4911">
        <f>COUNTIFS($J4912:$J4933,"1",$K4912:$K4933,"Y")+COUNTIFS($J4912:$J4933,"1",$K4912:$K4933,"s")</f>
        <v>0</v>
      </c>
      <c r="AK4911">
        <f>COUNTIF($J4912:$J4933,"2")-COUNTIFS($J4912:$J4933,"2",$K4912:$K4933,"V")</f>
        <v>3</v>
      </c>
      <c r="AL4911">
        <f>COUNTIFS($J4912:$J4933,"2",$K4912:$K4933,"Y")+COUNTIFS($J4912:$J4933,"2",$K4912:$K4933,"s")</f>
        <v>3</v>
      </c>
      <c r="AM4911">
        <f>COUNTIF($J4912:$J4933,"3")-COUNTIFS($J4912:$J4933,"3",$K4912:$K4933,"V")</f>
        <v>2</v>
      </c>
      <c r="AN4911">
        <f>COUNTIFS($J4912:$J4933,"3",$K4912:$K4933,"Y")+COUNTIFS($J4912:$J4933,"3",$K4912:$K4933,"s")</f>
        <v>2</v>
      </c>
      <c r="AO4911">
        <f>COUNTIF($J4912:$J4933,"4")-COUNTIFS($J4912:$J4933,"4",$K4912:$K4933,"V")</f>
        <v>11</v>
      </c>
      <c r="AP4911">
        <f>COUNTIFS($J4912:$J4933,"4",$K4912:$K4933,"Y")+COUNTIFS($J4912:$J4933,"4",$K4912:$K4933,"s")</f>
        <v>11</v>
      </c>
      <c r="AQ4911">
        <f>COUNTIF($J4912:$J4933,"5")-COUNTIFS($J4912:$J4933,"5",$K4912:$K4933,"V")</f>
        <v>2</v>
      </c>
      <c r="AR4911">
        <f>COUNTIFS($J4912:$J4933,"5",$K4912:$K4933,"Y")+COUNTIFS($J4912:$J4933,"5",$K4912:$K4933,"s")</f>
        <v>2</v>
      </c>
      <c r="AS4911">
        <f>COUNTIF($J4912:$J4933,"6")-COUNTIFS($J4912:$J4933,"6",$K4912:$K4933,"V")</f>
        <v>1</v>
      </c>
      <c r="AT4911">
        <f>COUNTIFS($J4912:$J4933,"6",$K4912:$K4933,"Y")+COUNTIFS($J4912:$J4933,"6",$K4912:$K4933,"s")</f>
        <v>1</v>
      </c>
      <c r="AU4911">
        <f>COUNTIF($J4912:$J4933,"7")-COUNTIFS($J4912:$J4933,"7",$K4912:$K4933,"V")</f>
        <v>0</v>
      </c>
      <c r="AV4911">
        <f>COUNTIFS($J4912:$J4933,"7",$K4912:$K4933,"Y")+COUNTIFS($J4912:$J4933,"7",$K4912:$K4933,"s")</f>
        <v>0</v>
      </c>
    </row>
    <row r="4912" spans="1:48" ht="10.95" customHeight="1" outlineLevel="1" x14ac:dyDescent="0.25">
      <c r="A4912" t="s">
        <v>4884</v>
      </c>
      <c r="C4912" s="3" t="s">
        <v>12533</v>
      </c>
      <c r="D4912" s="3">
        <v>280</v>
      </c>
      <c r="E4912" s="9">
        <v>1955</v>
      </c>
      <c r="F4912" s="7" t="s">
        <v>3960</v>
      </c>
      <c r="G4912" s="7" t="s">
        <v>6488</v>
      </c>
      <c r="H4912" s="8" t="s">
        <v>1115</v>
      </c>
      <c r="I4912" s="8" t="s">
        <v>13052</v>
      </c>
      <c r="J4912" s="19">
        <v>4</v>
      </c>
      <c r="K4912" s="19" t="s">
        <v>7736</v>
      </c>
      <c r="L4912" s="11">
        <v>2</v>
      </c>
      <c r="M4912" s="11"/>
      <c r="N4912" s="24"/>
      <c r="P4912" s="32"/>
      <c r="T4912" s="19"/>
      <c r="U4912" s="3">
        <v>311</v>
      </c>
      <c r="X4912" t="str">
        <f t="shared" si="306"/>
        <v/>
      </c>
      <c r="Z4912" t="str">
        <f t="shared" si="307"/>
        <v/>
      </c>
      <c r="AB4912" s="9"/>
      <c r="AC4912" t="s">
        <v>1115</v>
      </c>
      <c r="AD4912">
        <f t="shared" ref="AD4912:AD4933" si="309">COUNTIF(H4912,"*Fuji*")</f>
        <v>0</v>
      </c>
      <c r="AF4912" s="3"/>
      <c r="AG4912" t="s">
        <v>4887</v>
      </c>
      <c r="AH4912" s="9" t="s">
        <v>4623</v>
      </c>
    </row>
    <row r="4913" spans="1:34" ht="10.95" customHeight="1" outlineLevel="1" x14ac:dyDescent="0.25">
      <c r="A4913" t="s">
        <v>4884</v>
      </c>
      <c r="C4913" s="3" t="s">
        <v>12533</v>
      </c>
      <c r="D4913" s="3" t="s">
        <v>814</v>
      </c>
      <c r="E4913" s="9">
        <v>1955</v>
      </c>
      <c r="F4913" s="7" t="s">
        <v>3960</v>
      </c>
      <c r="G4913" s="7" t="s">
        <v>1677</v>
      </c>
      <c r="H4913" s="8" t="s">
        <v>1115</v>
      </c>
      <c r="I4913" s="8" t="s">
        <v>13053</v>
      </c>
      <c r="J4913" s="19">
        <v>4</v>
      </c>
      <c r="K4913" s="19" t="s">
        <v>7736</v>
      </c>
      <c r="L4913" s="11">
        <v>4.4000000000000004</v>
      </c>
      <c r="M4913" s="11"/>
      <c r="N4913" s="24"/>
      <c r="P4913" s="32"/>
      <c r="T4913" s="19"/>
      <c r="U4913" s="3"/>
      <c r="X4913" t="str">
        <f t="shared" si="306"/>
        <v/>
      </c>
      <c r="Z4913" t="str">
        <f t="shared" si="307"/>
        <v/>
      </c>
      <c r="AB4913" s="9"/>
      <c r="AC4913" t="s">
        <v>1115</v>
      </c>
      <c r="AD4913">
        <f t="shared" si="309"/>
        <v>0</v>
      </c>
      <c r="AF4913" s="3"/>
      <c r="AH4913" s="9"/>
    </row>
    <row r="4914" spans="1:34" ht="10.95" customHeight="1" outlineLevel="1" x14ac:dyDescent="0.25">
      <c r="A4914" t="s">
        <v>4884</v>
      </c>
      <c r="C4914" s="3" t="s">
        <v>12533</v>
      </c>
      <c r="D4914" s="3">
        <v>326</v>
      </c>
      <c r="E4914" s="9">
        <v>1959</v>
      </c>
      <c r="F4914" s="7" t="s">
        <v>3961</v>
      </c>
      <c r="G4914" s="7" t="s">
        <v>2293</v>
      </c>
      <c r="H4914" s="8" t="s">
        <v>1115</v>
      </c>
      <c r="I4914" s="8" t="s">
        <v>13054</v>
      </c>
      <c r="J4914" s="19">
        <v>4</v>
      </c>
      <c r="K4914" s="19" t="s">
        <v>7736</v>
      </c>
      <c r="L4914" s="11">
        <v>2</v>
      </c>
      <c r="M4914" s="11"/>
      <c r="N4914" s="24"/>
      <c r="P4914" s="32"/>
      <c r="T4914" s="19"/>
      <c r="U4914" s="3">
        <v>373</v>
      </c>
      <c r="X4914" t="str">
        <f t="shared" si="306"/>
        <v/>
      </c>
      <c r="Z4914" t="str">
        <f t="shared" si="307"/>
        <v/>
      </c>
      <c r="AB4914" s="9"/>
      <c r="AC4914" t="s">
        <v>1115</v>
      </c>
      <c r="AD4914">
        <f t="shared" si="309"/>
        <v>0</v>
      </c>
      <c r="AF4914" s="3"/>
      <c r="AG4914" t="s">
        <v>4887</v>
      </c>
      <c r="AH4914" s="9" t="s">
        <v>4925</v>
      </c>
    </row>
    <row r="4915" spans="1:34" ht="10.95" customHeight="1" outlineLevel="1" x14ac:dyDescent="0.25">
      <c r="A4915" t="s">
        <v>4884</v>
      </c>
      <c r="C4915" s="3" t="s">
        <v>12533</v>
      </c>
      <c r="D4915" s="3" t="s">
        <v>13055</v>
      </c>
      <c r="E4915" s="9">
        <v>1968</v>
      </c>
      <c r="F4915" s="7" t="s">
        <v>6311</v>
      </c>
      <c r="G4915" s="7" t="s">
        <v>2293</v>
      </c>
      <c r="H4915" s="8" t="s">
        <v>1115</v>
      </c>
      <c r="I4915" s="8" t="s">
        <v>13057</v>
      </c>
      <c r="J4915" s="19">
        <v>4</v>
      </c>
      <c r="K4915" s="19" t="s">
        <v>20092</v>
      </c>
      <c r="L4915" s="11"/>
      <c r="M4915" s="11"/>
      <c r="N4915" s="24"/>
      <c r="P4915" s="32"/>
      <c r="T4915" s="19"/>
      <c r="U4915" s="3">
        <v>527</v>
      </c>
      <c r="W4915" t="s">
        <v>7738</v>
      </c>
      <c r="X4915" t="str">
        <f t="shared" si="306"/>
        <v/>
      </c>
      <c r="Z4915" t="str">
        <f t="shared" si="307"/>
        <v/>
      </c>
      <c r="AB4915" s="9"/>
      <c r="AC4915" t="s">
        <v>1115</v>
      </c>
      <c r="AD4915">
        <f t="shared" si="309"/>
        <v>0</v>
      </c>
      <c r="AF4915" s="3"/>
      <c r="AG4915" t="s">
        <v>4887</v>
      </c>
      <c r="AH4915" s="9" t="s">
        <v>4925</v>
      </c>
    </row>
    <row r="4916" spans="1:34" ht="10.95" customHeight="1" outlineLevel="1" x14ac:dyDescent="0.25">
      <c r="A4916" t="s">
        <v>4884</v>
      </c>
      <c r="C4916" s="3" t="s">
        <v>12533</v>
      </c>
      <c r="D4916" s="3">
        <v>863</v>
      </c>
      <c r="E4916" s="9">
        <v>1981</v>
      </c>
      <c r="F4916" s="7" t="s">
        <v>4140</v>
      </c>
      <c r="G4916" s="7" t="s">
        <v>5401</v>
      </c>
      <c r="H4916" s="8" t="s">
        <v>4885</v>
      </c>
      <c r="I4916" s="8" t="s">
        <v>13056</v>
      </c>
      <c r="J4916" s="19">
        <v>2</v>
      </c>
      <c r="K4916" s="19" t="s">
        <v>7736</v>
      </c>
      <c r="L4916" s="11">
        <v>0.4</v>
      </c>
      <c r="M4916" s="11"/>
      <c r="N4916" s="24"/>
      <c r="P4916" s="32"/>
      <c r="R4916">
        <v>1</v>
      </c>
      <c r="S4916">
        <v>1</v>
      </c>
      <c r="T4916" s="19"/>
      <c r="U4916" s="3">
        <v>948</v>
      </c>
      <c r="X4916" t="str">
        <f t="shared" si="306"/>
        <v/>
      </c>
      <c r="Z4916" t="str">
        <f t="shared" si="307"/>
        <v/>
      </c>
      <c r="AB4916" s="9"/>
      <c r="AC4916" t="s">
        <v>4885</v>
      </c>
      <c r="AD4916">
        <f t="shared" si="309"/>
        <v>0</v>
      </c>
      <c r="AF4916" s="3"/>
      <c r="AG4916" t="s">
        <v>4887</v>
      </c>
      <c r="AH4916" s="9" t="s">
        <v>4613</v>
      </c>
    </row>
    <row r="4917" spans="1:34" ht="10.95" customHeight="1" outlineLevel="1" x14ac:dyDescent="0.25">
      <c r="A4917" t="s">
        <v>4884</v>
      </c>
      <c r="C4917" s="3" t="s">
        <v>12533</v>
      </c>
      <c r="D4917" s="5" t="s">
        <v>21358</v>
      </c>
      <c r="E4917" s="9">
        <v>1981</v>
      </c>
      <c r="F4917" s="10" t="s">
        <v>21353</v>
      </c>
      <c r="G4917" s="7" t="s">
        <v>5401</v>
      </c>
      <c r="H4917" s="8" t="s">
        <v>4885</v>
      </c>
      <c r="I4917" s="8" t="s">
        <v>13056</v>
      </c>
      <c r="J4917" s="19">
        <v>2</v>
      </c>
      <c r="K4917" s="19" t="s">
        <v>7736</v>
      </c>
      <c r="L4917" s="11">
        <v>0</v>
      </c>
      <c r="M4917" s="11"/>
      <c r="N4917" s="24"/>
      <c r="P4917" s="32"/>
      <c r="T4917" s="19"/>
      <c r="U4917" s="3">
        <v>948</v>
      </c>
      <c r="X4917">
        <f t="shared" si="306"/>
        <v>1</v>
      </c>
      <c r="Z4917" t="str">
        <f t="shared" si="307"/>
        <v/>
      </c>
      <c r="AB4917" s="9"/>
      <c r="AC4917" t="s">
        <v>4885</v>
      </c>
      <c r="AD4917">
        <f t="shared" si="309"/>
        <v>0</v>
      </c>
      <c r="AF4917" s="3"/>
      <c r="AG4917" t="s">
        <v>4887</v>
      </c>
      <c r="AH4917" s="9" t="s">
        <v>4613</v>
      </c>
    </row>
    <row r="4918" spans="1:34" ht="10.95" customHeight="1" outlineLevel="1" x14ac:dyDescent="0.3">
      <c r="A4918" t="s">
        <v>4884</v>
      </c>
      <c r="C4918" s="3" t="s">
        <v>12533</v>
      </c>
      <c r="D4918" s="3">
        <v>1159</v>
      </c>
      <c r="E4918" s="9">
        <v>1988</v>
      </c>
      <c r="F4918" s="10" t="s">
        <v>21559</v>
      </c>
      <c r="G4918" s="7" t="s">
        <v>5401</v>
      </c>
      <c r="H4918" s="8" t="s">
        <v>1115</v>
      </c>
      <c r="I4918" s="8" t="s">
        <v>13058</v>
      </c>
      <c r="J4918" s="19">
        <v>4</v>
      </c>
      <c r="K4918" s="19" t="s">
        <v>7736</v>
      </c>
      <c r="L4918" s="11">
        <v>0.8</v>
      </c>
      <c r="M4918" s="11"/>
      <c r="N4918" s="24"/>
      <c r="P4918" s="32"/>
      <c r="T4918" s="19"/>
      <c r="U4918" s="3">
        <v>1232</v>
      </c>
      <c r="X4918" t="str">
        <f t="shared" si="306"/>
        <v/>
      </c>
      <c r="Z4918" t="str">
        <f t="shared" si="307"/>
        <v/>
      </c>
      <c r="AB4918" s="9"/>
      <c r="AC4918" t="s">
        <v>1115</v>
      </c>
      <c r="AD4918">
        <f t="shared" si="309"/>
        <v>0</v>
      </c>
      <c r="AF4918" s="3"/>
      <c r="AG4918" t="s">
        <v>4887</v>
      </c>
      <c r="AH4918" s="9" t="s">
        <v>4925</v>
      </c>
    </row>
    <row r="4919" spans="1:34" ht="10.95" customHeight="1" outlineLevel="1" x14ac:dyDescent="0.3">
      <c r="A4919" t="s">
        <v>4884</v>
      </c>
      <c r="C4919" s="3" t="s">
        <v>12533</v>
      </c>
      <c r="D4919" s="3">
        <v>1379</v>
      </c>
      <c r="E4919" s="9">
        <v>1992</v>
      </c>
      <c r="F4919" s="10" t="s">
        <v>21559</v>
      </c>
      <c r="G4919" s="7" t="s">
        <v>5401</v>
      </c>
      <c r="H4919" s="8" t="s">
        <v>6216</v>
      </c>
      <c r="I4919" s="8" t="s">
        <v>13059</v>
      </c>
      <c r="J4919" s="19">
        <v>4</v>
      </c>
      <c r="K4919" s="19" t="s">
        <v>7736</v>
      </c>
      <c r="L4919" s="11">
        <v>1</v>
      </c>
      <c r="M4919" s="11"/>
      <c r="N4919" s="24"/>
      <c r="P4919" s="32"/>
      <c r="R4919">
        <v>1</v>
      </c>
      <c r="S4919">
        <v>1</v>
      </c>
      <c r="T4919" s="19"/>
      <c r="U4919" s="3">
        <v>1447</v>
      </c>
      <c r="X4919" t="str">
        <f t="shared" si="306"/>
        <v/>
      </c>
      <c r="Z4919" t="str">
        <f t="shared" si="307"/>
        <v/>
      </c>
      <c r="AB4919" s="9"/>
      <c r="AC4919" t="s">
        <v>6216</v>
      </c>
      <c r="AD4919">
        <f t="shared" si="309"/>
        <v>0</v>
      </c>
      <c r="AF4919" s="3"/>
      <c r="AG4919" t="s">
        <v>4887</v>
      </c>
      <c r="AH4919" s="9" t="s">
        <v>4925</v>
      </c>
    </row>
    <row r="4920" spans="1:34" ht="10.95" customHeight="1" outlineLevel="1" x14ac:dyDescent="0.3">
      <c r="A4920" t="s">
        <v>4884</v>
      </c>
      <c r="C4920" s="3" t="s">
        <v>12533</v>
      </c>
      <c r="D4920" s="3" t="s">
        <v>13060</v>
      </c>
      <c r="E4920" s="9">
        <v>1997</v>
      </c>
      <c r="F4920" s="10" t="s">
        <v>21559</v>
      </c>
      <c r="G4920" s="7" t="s">
        <v>5401</v>
      </c>
      <c r="H4920" s="8" t="s">
        <v>493</v>
      </c>
      <c r="I4920" s="8" t="s">
        <v>13059</v>
      </c>
      <c r="J4920" s="19">
        <v>4</v>
      </c>
      <c r="K4920" s="19" t="s">
        <v>20092</v>
      </c>
      <c r="L4920" s="11"/>
      <c r="M4920" s="11"/>
      <c r="N4920" s="24"/>
      <c r="P4920" s="32"/>
      <c r="T4920" s="19"/>
      <c r="U4920" s="3" t="s">
        <v>6312</v>
      </c>
      <c r="W4920" t="s">
        <v>7738</v>
      </c>
      <c r="X4920" t="str">
        <f t="shared" si="306"/>
        <v/>
      </c>
      <c r="Z4920" t="str">
        <f t="shared" si="307"/>
        <v/>
      </c>
      <c r="AB4920" s="9"/>
      <c r="AC4920" t="s">
        <v>493</v>
      </c>
      <c r="AD4920">
        <f t="shared" si="309"/>
        <v>0</v>
      </c>
      <c r="AF4920" s="3"/>
      <c r="AG4920" t="s">
        <v>4887</v>
      </c>
      <c r="AH4920" s="9" t="s">
        <v>4925</v>
      </c>
    </row>
    <row r="4921" spans="1:34" ht="10.95" customHeight="1" outlineLevel="1" x14ac:dyDescent="0.25">
      <c r="A4921" t="s">
        <v>4884</v>
      </c>
      <c r="C4921" s="3" t="s">
        <v>12533</v>
      </c>
      <c r="D4921" s="3">
        <v>2130</v>
      </c>
      <c r="E4921" s="9">
        <v>2003</v>
      </c>
      <c r="F4921" s="7" t="s">
        <v>4888</v>
      </c>
      <c r="G4921" s="7" t="s">
        <v>5401</v>
      </c>
      <c r="H4921" s="8" t="s">
        <v>762</v>
      </c>
      <c r="I4921" s="8" t="s">
        <v>13061</v>
      </c>
      <c r="J4921" s="19">
        <v>5</v>
      </c>
      <c r="K4921" s="19" t="s">
        <v>7736</v>
      </c>
      <c r="L4921" s="11">
        <v>0.4</v>
      </c>
      <c r="M4921" s="11"/>
      <c r="N4921" s="24"/>
      <c r="P4921" s="32"/>
      <c r="T4921" s="19"/>
      <c r="U4921" s="3">
        <v>2142</v>
      </c>
      <c r="X4921" t="str">
        <f t="shared" si="306"/>
        <v/>
      </c>
      <c r="Z4921" t="str">
        <f t="shared" si="307"/>
        <v/>
      </c>
      <c r="AB4921" s="9"/>
      <c r="AC4921" t="s">
        <v>762</v>
      </c>
      <c r="AD4921">
        <f t="shared" si="309"/>
        <v>0</v>
      </c>
      <c r="AF4921" s="3"/>
      <c r="AG4921" t="s">
        <v>4887</v>
      </c>
      <c r="AH4921" s="9" t="s">
        <v>4613</v>
      </c>
    </row>
    <row r="4922" spans="1:34" ht="10.95" customHeight="1" outlineLevel="1" x14ac:dyDescent="0.25">
      <c r="A4922" t="s">
        <v>4884</v>
      </c>
      <c r="C4922" s="3" t="s">
        <v>12533</v>
      </c>
      <c r="D4922" s="3" t="s">
        <v>13062</v>
      </c>
      <c r="E4922" s="9">
        <v>2003</v>
      </c>
      <c r="F4922" s="7" t="s">
        <v>1820</v>
      </c>
      <c r="G4922" s="7" t="s">
        <v>5401</v>
      </c>
      <c r="H4922" s="8" t="s">
        <v>762</v>
      </c>
      <c r="I4922" s="8" t="s">
        <v>13061</v>
      </c>
      <c r="J4922" s="19">
        <v>5</v>
      </c>
      <c r="K4922" s="19" t="s">
        <v>20092</v>
      </c>
      <c r="L4922" s="11"/>
      <c r="M4922" s="11"/>
      <c r="N4922" s="24"/>
      <c r="P4922" s="32"/>
      <c r="T4922" s="19"/>
      <c r="U4922" s="3">
        <v>2147</v>
      </c>
      <c r="X4922" t="str">
        <f t="shared" si="306"/>
        <v/>
      </c>
      <c r="Z4922" t="str">
        <f t="shared" si="307"/>
        <v/>
      </c>
      <c r="AB4922" s="9"/>
      <c r="AC4922" t="s">
        <v>762</v>
      </c>
      <c r="AD4922">
        <f t="shared" si="309"/>
        <v>0</v>
      </c>
      <c r="AF4922" s="3"/>
      <c r="AG4922" t="s">
        <v>4887</v>
      </c>
      <c r="AH4922" s="9" t="s">
        <v>4613</v>
      </c>
    </row>
    <row r="4923" spans="1:34" ht="10.95" customHeight="1" outlineLevel="1" x14ac:dyDescent="0.25">
      <c r="A4923" t="s">
        <v>4884</v>
      </c>
      <c r="C4923" s="3" t="s">
        <v>12533</v>
      </c>
      <c r="D4923" s="3">
        <v>2150</v>
      </c>
      <c r="E4923" s="9">
        <v>2003</v>
      </c>
      <c r="F4923" s="7" t="s">
        <v>789</v>
      </c>
      <c r="G4923" s="7" t="s">
        <v>5401</v>
      </c>
      <c r="H4923" s="8" t="s">
        <v>5175</v>
      </c>
      <c r="I4923" s="8" t="s">
        <v>13063</v>
      </c>
      <c r="J4923" s="19">
        <v>4</v>
      </c>
      <c r="K4923" s="19" t="s">
        <v>7736</v>
      </c>
      <c r="L4923" s="11">
        <v>0.4</v>
      </c>
      <c r="M4923" s="11"/>
      <c r="N4923" s="24"/>
      <c r="P4923" s="32"/>
      <c r="T4923" s="19"/>
      <c r="U4923" s="3">
        <v>2164</v>
      </c>
      <c r="X4923" t="str">
        <f t="shared" si="306"/>
        <v/>
      </c>
      <c r="Z4923" t="str">
        <f t="shared" si="307"/>
        <v/>
      </c>
      <c r="AB4923" s="9"/>
      <c r="AC4923" t="s">
        <v>5175</v>
      </c>
      <c r="AD4923">
        <f t="shared" si="309"/>
        <v>0</v>
      </c>
      <c r="AF4923" s="3"/>
      <c r="AG4923" t="s">
        <v>2364</v>
      </c>
      <c r="AH4923" s="9" t="s">
        <v>4925</v>
      </c>
    </row>
    <row r="4924" spans="1:34" ht="10.95" customHeight="1" outlineLevel="1" x14ac:dyDescent="0.25">
      <c r="A4924" t="s">
        <v>4884</v>
      </c>
      <c r="C4924" s="3" t="s">
        <v>12533</v>
      </c>
      <c r="D4924" s="3">
        <v>2183</v>
      </c>
      <c r="E4924" s="9">
        <v>2004</v>
      </c>
      <c r="F4924" s="7" t="s">
        <v>4888</v>
      </c>
      <c r="G4924" s="7" t="s">
        <v>5401</v>
      </c>
      <c r="H4924" s="8" t="s">
        <v>4885</v>
      </c>
      <c r="I4924" s="8" t="s">
        <v>13064</v>
      </c>
      <c r="J4924" s="19">
        <v>2</v>
      </c>
      <c r="K4924" s="19" t="s">
        <v>7736</v>
      </c>
      <c r="L4924" s="11">
        <v>1</v>
      </c>
      <c r="M4924" s="11"/>
      <c r="N4924" s="24"/>
      <c r="P4924" s="32"/>
      <c r="T4924" s="19"/>
      <c r="U4924" s="3">
        <v>2194</v>
      </c>
      <c r="X4924" t="str">
        <f t="shared" si="306"/>
        <v/>
      </c>
      <c r="Z4924" t="str">
        <f t="shared" si="307"/>
        <v/>
      </c>
      <c r="AB4924" s="9"/>
      <c r="AC4924" t="s">
        <v>4885</v>
      </c>
      <c r="AD4924">
        <f t="shared" si="309"/>
        <v>0</v>
      </c>
      <c r="AF4924" s="3"/>
      <c r="AG4924" t="s">
        <v>4887</v>
      </c>
      <c r="AH4924" s="9" t="s">
        <v>4613</v>
      </c>
    </row>
    <row r="4925" spans="1:34" ht="10.95" customHeight="1" outlineLevel="1" x14ac:dyDescent="0.25">
      <c r="A4925" t="s">
        <v>4884</v>
      </c>
      <c r="C4925" s="3" t="s">
        <v>12533</v>
      </c>
      <c r="D4925" s="3">
        <v>2184</v>
      </c>
      <c r="E4925" s="9">
        <v>2004</v>
      </c>
      <c r="F4925" s="7" t="s">
        <v>123</v>
      </c>
      <c r="G4925" s="7" t="s">
        <v>5401</v>
      </c>
      <c r="H4925" s="8" t="s">
        <v>124</v>
      </c>
      <c r="I4925" s="8" t="s">
        <v>13064</v>
      </c>
      <c r="J4925" s="19">
        <v>5</v>
      </c>
      <c r="K4925" s="19" t="s">
        <v>7736</v>
      </c>
      <c r="L4925" s="11">
        <v>1.4</v>
      </c>
      <c r="M4925" s="11"/>
      <c r="N4925" s="24"/>
      <c r="P4925" s="32"/>
      <c r="T4925" s="19"/>
      <c r="U4925" s="3">
        <v>2195</v>
      </c>
      <c r="X4925" t="str">
        <f t="shared" si="306"/>
        <v/>
      </c>
      <c r="Z4925" t="str">
        <f t="shared" si="307"/>
        <v/>
      </c>
      <c r="AB4925" s="9"/>
      <c r="AC4925" t="s">
        <v>124</v>
      </c>
      <c r="AD4925">
        <f t="shared" si="309"/>
        <v>0</v>
      </c>
      <c r="AF4925" s="3"/>
      <c r="AG4925" t="s">
        <v>4887</v>
      </c>
      <c r="AH4925" s="9" t="s">
        <v>4613</v>
      </c>
    </row>
    <row r="4926" spans="1:34" ht="10.95" customHeight="1" outlineLevel="1" x14ac:dyDescent="0.25">
      <c r="A4926" t="s">
        <v>4884</v>
      </c>
      <c r="C4926" s="3" t="s">
        <v>12533</v>
      </c>
      <c r="D4926" s="3">
        <v>2278</v>
      </c>
      <c r="E4926" s="9">
        <v>2005</v>
      </c>
      <c r="F4926" s="10" t="s">
        <v>21560</v>
      </c>
      <c r="G4926" s="7" t="s">
        <v>5401</v>
      </c>
      <c r="H4926" s="8" t="s">
        <v>1115</v>
      </c>
      <c r="I4926" s="8" t="s">
        <v>13065</v>
      </c>
      <c r="J4926" s="19">
        <v>4</v>
      </c>
      <c r="K4926" s="19" t="s">
        <v>20093</v>
      </c>
      <c r="L4926" s="11"/>
      <c r="M4926" s="11"/>
      <c r="N4926" s="24"/>
      <c r="P4926" s="32"/>
      <c r="T4926" s="19"/>
      <c r="U4926" s="3"/>
      <c r="X4926" t="str">
        <f t="shared" si="306"/>
        <v/>
      </c>
      <c r="Z4926" t="str">
        <f t="shared" si="307"/>
        <v/>
      </c>
      <c r="AB4926" s="9"/>
      <c r="AC4926" t="s">
        <v>1115</v>
      </c>
      <c r="AD4926">
        <f t="shared" si="309"/>
        <v>0</v>
      </c>
      <c r="AF4926" s="3"/>
      <c r="AH4926" s="9"/>
    </row>
    <row r="4927" spans="1:34" ht="10.95" customHeight="1" outlineLevel="1" x14ac:dyDescent="0.25">
      <c r="A4927" t="s">
        <v>4884</v>
      </c>
      <c r="C4927" s="3" t="s">
        <v>12533</v>
      </c>
      <c r="D4927" s="3" t="s">
        <v>13066</v>
      </c>
      <c r="E4927" s="9">
        <v>2005</v>
      </c>
      <c r="F4927" s="7" t="s">
        <v>13067</v>
      </c>
      <c r="G4927" s="7" t="s">
        <v>5401</v>
      </c>
      <c r="H4927" s="8" t="s">
        <v>1115</v>
      </c>
      <c r="I4927" s="8" t="s">
        <v>13065</v>
      </c>
      <c r="J4927" s="19">
        <v>4</v>
      </c>
      <c r="K4927" s="19" t="s">
        <v>7736</v>
      </c>
      <c r="L4927" s="11">
        <v>14</v>
      </c>
      <c r="M4927" s="11"/>
      <c r="N4927" s="24"/>
      <c r="P4927" s="32"/>
      <c r="T4927" s="19"/>
      <c r="U4927" s="3">
        <v>2278</v>
      </c>
      <c r="X4927" t="str">
        <f t="shared" si="306"/>
        <v/>
      </c>
      <c r="Z4927">
        <f t="shared" si="307"/>
        <v>1</v>
      </c>
      <c r="AB4927" s="9"/>
      <c r="AC4927" t="s">
        <v>1115</v>
      </c>
      <c r="AD4927">
        <f t="shared" si="309"/>
        <v>0</v>
      </c>
      <c r="AF4927" s="3"/>
      <c r="AG4927" t="s">
        <v>4887</v>
      </c>
      <c r="AH4927" s="9" t="s">
        <v>4623</v>
      </c>
    </row>
    <row r="4928" spans="1:34" ht="10.95" customHeight="1" outlineLevel="1" x14ac:dyDescent="0.25">
      <c r="A4928" t="s">
        <v>4884</v>
      </c>
      <c r="C4928" s="3" t="s">
        <v>12533</v>
      </c>
      <c r="D4928" s="3">
        <v>2452</v>
      </c>
      <c r="E4928" s="9">
        <v>2006</v>
      </c>
      <c r="F4928" s="7" t="s">
        <v>556</v>
      </c>
      <c r="G4928" s="7" t="s">
        <v>5401</v>
      </c>
      <c r="H4928" s="8" t="s">
        <v>1115</v>
      </c>
      <c r="I4928" s="8" t="s">
        <v>13068</v>
      </c>
      <c r="J4928" s="19">
        <v>4</v>
      </c>
      <c r="K4928" s="19" t="s">
        <v>20093</v>
      </c>
      <c r="L4928" s="11"/>
      <c r="M4928" s="11"/>
      <c r="N4928" s="24"/>
      <c r="P4928" s="32"/>
      <c r="T4928" s="19"/>
      <c r="U4928" s="3" t="s">
        <v>4062</v>
      </c>
      <c r="X4928" t="str">
        <f t="shared" si="306"/>
        <v/>
      </c>
      <c r="Z4928" t="str">
        <f t="shared" si="307"/>
        <v/>
      </c>
      <c r="AB4928" s="9"/>
      <c r="AC4928" t="s">
        <v>1115</v>
      </c>
      <c r="AD4928">
        <f t="shared" si="309"/>
        <v>0</v>
      </c>
      <c r="AF4928" s="3"/>
      <c r="AG4928" t="s">
        <v>4887</v>
      </c>
      <c r="AH4928" s="9" t="s">
        <v>4925</v>
      </c>
    </row>
    <row r="4929" spans="1:48" ht="10.95" customHeight="1" outlineLevel="1" x14ac:dyDescent="0.25">
      <c r="A4929" t="s">
        <v>4884</v>
      </c>
      <c r="C4929" s="3" t="s">
        <v>12533</v>
      </c>
      <c r="D4929" s="3" t="s">
        <v>13069</v>
      </c>
      <c r="E4929" s="9">
        <v>2006</v>
      </c>
      <c r="F4929" s="7" t="s">
        <v>13070</v>
      </c>
      <c r="G4929" s="7" t="s">
        <v>5401</v>
      </c>
      <c r="H4929" s="8" t="s">
        <v>1115</v>
      </c>
      <c r="I4929" s="8" t="s">
        <v>13068</v>
      </c>
      <c r="J4929" s="19">
        <v>4</v>
      </c>
      <c r="K4929" s="19" t="s">
        <v>7736</v>
      </c>
      <c r="L4929" s="11">
        <v>6.8</v>
      </c>
      <c r="M4929" s="11"/>
      <c r="N4929" s="24"/>
      <c r="P4929" s="32"/>
      <c r="T4929" s="19"/>
      <c r="U4929" s="3"/>
      <c r="X4929" t="str">
        <f t="shared" si="306"/>
        <v/>
      </c>
      <c r="Z4929">
        <f t="shared" si="307"/>
        <v>1</v>
      </c>
      <c r="AB4929" s="9"/>
      <c r="AC4929" t="s">
        <v>1115</v>
      </c>
      <c r="AD4929">
        <f t="shared" si="309"/>
        <v>0</v>
      </c>
      <c r="AF4929" s="3"/>
      <c r="AG4929" t="s">
        <v>4887</v>
      </c>
      <c r="AH4929" s="9" t="s">
        <v>4925</v>
      </c>
    </row>
    <row r="4930" spans="1:48" ht="10.95" customHeight="1" outlineLevel="1" x14ac:dyDescent="0.25">
      <c r="A4930" t="s">
        <v>4884</v>
      </c>
      <c r="C4930" s="3" t="s">
        <v>12533</v>
      </c>
      <c r="D4930" s="3" t="s">
        <v>13071</v>
      </c>
      <c r="E4930" s="9">
        <v>2009</v>
      </c>
      <c r="F4930" s="7" t="s">
        <v>13072</v>
      </c>
      <c r="G4930" s="7" t="s">
        <v>5401</v>
      </c>
      <c r="H4930" s="8" t="s">
        <v>13074</v>
      </c>
      <c r="I4930" s="8" t="s">
        <v>13073</v>
      </c>
      <c r="J4930" s="19">
        <v>6</v>
      </c>
      <c r="K4930" s="19" t="s">
        <v>7736</v>
      </c>
      <c r="L4930" s="11">
        <v>6</v>
      </c>
      <c r="M4930" s="11"/>
      <c r="N4930" s="24"/>
      <c r="P4930" s="32"/>
      <c r="T4930" s="19"/>
      <c r="U4930" s="3"/>
      <c r="X4930" t="str">
        <f t="shared" ref="X4930:X4993" si="310">IF(COUNTIF(F4930,"*fdc*"),1,"")</f>
        <v/>
      </c>
      <c r="Z4930">
        <f t="shared" ref="Z4930:Z4993" si="311">IF(COUNTIF(F4930,"*s/s*"),1,"")</f>
        <v>1</v>
      </c>
      <c r="AB4930" s="9"/>
      <c r="AC4930" t="s">
        <v>13074</v>
      </c>
      <c r="AD4930">
        <f t="shared" si="309"/>
        <v>0</v>
      </c>
      <c r="AF4930" s="3"/>
      <c r="AH4930" s="9"/>
    </row>
    <row r="4931" spans="1:48" ht="10.95" customHeight="1" outlineLevel="1" x14ac:dyDescent="0.25">
      <c r="A4931" t="s">
        <v>4884</v>
      </c>
      <c r="C4931" s="3" t="s">
        <v>12533</v>
      </c>
      <c r="D4931" s="3">
        <v>3058</v>
      </c>
      <c r="E4931" s="9">
        <v>2011</v>
      </c>
      <c r="F4931" s="7" t="s">
        <v>4888</v>
      </c>
      <c r="G4931" s="7" t="s">
        <v>5401</v>
      </c>
      <c r="H4931" s="8" t="s">
        <v>1115</v>
      </c>
      <c r="I4931" s="8" t="s">
        <v>13075</v>
      </c>
      <c r="J4931" s="19">
        <v>4</v>
      </c>
      <c r="K4931" s="19" t="s">
        <v>7736</v>
      </c>
      <c r="L4931" s="11">
        <v>1</v>
      </c>
      <c r="M4931" s="11"/>
      <c r="N4931" s="24"/>
      <c r="P4931" s="32"/>
      <c r="T4931" s="19"/>
      <c r="U4931" s="3"/>
      <c r="X4931" t="str">
        <f t="shared" si="310"/>
        <v/>
      </c>
      <c r="Z4931" t="str">
        <f t="shared" si="311"/>
        <v/>
      </c>
      <c r="AB4931" s="9"/>
      <c r="AC4931" t="s">
        <v>1115</v>
      </c>
      <c r="AD4931">
        <f t="shared" si="309"/>
        <v>0</v>
      </c>
      <c r="AF4931" s="3"/>
      <c r="AH4931" s="9"/>
    </row>
    <row r="4932" spans="1:48" ht="10.95" customHeight="1" outlineLevel="1" x14ac:dyDescent="0.25">
      <c r="A4932" t="s">
        <v>4884</v>
      </c>
      <c r="C4932" s="3" t="s">
        <v>12533</v>
      </c>
      <c r="D4932" s="3">
        <v>3959</v>
      </c>
      <c r="E4932" s="9">
        <v>2018</v>
      </c>
      <c r="F4932" s="7" t="s">
        <v>4888</v>
      </c>
      <c r="G4932" s="7" t="s">
        <v>5401</v>
      </c>
      <c r="H4932" s="8" t="s">
        <v>13078</v>
      </c>
      <c r="I4932" s="8" t="s">
        <v>13079</v>
      </c>
      <c r="J4932" s="19">
        <v>3</v>
      </c>
      <c r="K4932" s="19" t="s">
        <v>20093</v>
      </c>
      <c r="L4932" s="11"/>
      <c r="M4932" s="11"/>
      <c r="N4932" s="24"/>
      <c r="P4932" s="32"/>
      <c r="T4932" s="19"/>
      <c r="U4932" s="3"/>
      <c r="X4932" t="str">
        <f t="shared" si="310"/>
        <v/>
      </c>
      <c r="Z4932" t="str">
        <f t="shared" si="311"/>
        <v/>
      </c>
      <c r="AB4932" s="9"/>
      <c r="AC4932" t="s">
        <v>13078</v>
      </c>
      <c r="AD4932">
        <f t="shared" si="309"/>
        <v>0</v>
      </c>
      <c r="AF4932" s="3"/>
      <c r="AH4932" s="9"/>
    </row>
    <row r="4933" spans="1:48" ht="10.95" customHeight="1" outlineLevel="1" x14ac:dyDescent="0.25">
      <c r="A4933" t="s">
        <v>4884</v>
      </c>
      <c r="C4933" s="3" t="s">
        <v>12533</v>
      </c>
      <c r="D4933" s="3" t="s">
        <v>13076</v>
      </c>
      <c r="E4933" s="9">
        <v>2018</v>
      </c>
      <c r="F4933" s="7" t="s">
        <v>13077</v>
      </c>
      <c r="G4933" s="7" t="s">
        <v>5401</v>
      </c>
      <c r="H4933" s="8" t="s">
        <v>13078</v>
      </c>
      <c r="I4933" s="8" t="s">
        <v>13079</v>
      </c>
      <c r="J4933" s="19">
        <v>3</v>
      </c>
      <c r="K4933" s="19" t="s">
        <v>7736</v>
      </c>
      <c r="L4933" s="11">
        <v>12.4</v>
      </c>
      <c r="M4933" s="11"/>
      <c r="N4933" s="24"/>
      <c r="P4933" s="32"/>
      <c r="T4933" s="19"/>
      <c r="U4933" s="3"/>
      <c r="X4933" t="str">
        <f t="shared" si="310"/>
        <v/>
      </c>
      <c r="Z4933">
        <f t="shared" si="311"/>
        <v>1</v>
      </c>
      <c r="AB4933" s="9"/>
      <c r="AC4933" t="s">
        <v>13078</v>
      </c>
      <c r="AD4933">
        <f t="shared" si="309"/>
        <v>0</v>
      </c>
      <c r="AF4933" s="3"/>
      <c r="AH4933" s="9"/>
    </row>
    <row r="4934" spans="1:48" ht="10.95" customHeight="1" x14ac:dyDescent="0.25">
      <c r="A4934" s="6" t="s">
        <v>18041</v>
      </c>
      <c r="B4934" t="s">
        <v>12004</v>
      </c>
      <c r="C4934" s="3" t="s">
        <v>11994</v>
      </c>
      <c r="E4934" s="9"/>
      <c r="F4934" s="7"/>
      <c r="G4934" s="7"/>
      <c r="H4934" s="8"/>
      <c r="I4934" s="8"/>
      <c r="J4934" s="19"/>
      <c r="K4934" s="19"/>
      <c r="L4934" s="11"/>
      <c r="M4934" s="11">
        <f>SUM(L4935:L4936)</f>
        <v>40.799999999999997</v>
      </c>
      <c r="N4934" s="24">
        <v>112</v>
      </c>
      <c r="O4934">
        <f>COUNTIF(K4935:K4936,"*")</f>
        <v>2</v>
      </c>
      <c r="P4934" s="32">
        <f>O4934/N4934</f>
        <v>1.7857142857142856E-2</v>
      </c>
      <c r="Q4934">
        <f>COUNTIF(K4935:K4936,"Y")+COUNTIF(K4935:K4936,"S")</f>
        <v>2</v>
      </c>
      <c r="T4934" s="20" t="s">
        <v>7738</v>
      </c>
      <c r="U4934" s="3"/>
      <c r="V4934" t="s">
        <v>18640</v>
      </c>
      <c r="X4934" t="str">
        <f t="shared" si="310"/>
        <v/>
      </c>
      <c r="Z4934" t="str">
        <f t="shared" si="311"/>
        <v/>
      </c>
      <c r="AB4934" s="9"/>
      <c r="AE4934">
        <f>COUNTIF(AD4935:AD4936,"1")</f>
        <v>0</v>
      </c>
      <c r="AF4934" s="3"/>
      <c r="AH4934" s="9"/>
      <c r="AI4934">
        <f>COUNTIF($J4935:$J4936,"1")-COUNTIFS($J4935:$J4936,"1",$K4935:$K4936,"V")</f>
        <v>0</v>
      </c>
      <c r="AJ4934">
        <f>COUNTIFS($J4935:$J4936,"1",$K4935:$K4936,"Y")+COUNTIFS($J4935:$J4936,"1",$K4935:$K4936,"s")</f>
        <v>0</v>
      </c>
      <c r="AK4934">
        <f>COUNTIF($J4935:$J4936,"2")-COUNTIFS($J4935:$J4936,"2",$K4935:$K4936,"V")</f>
        <v>0</v>
      </c>
      <c r="AL4934">
        <f>COUNTIFS($J4935:$J4936,"2",$K4935:$K4936,"Y")+COUNTIFS($J4935:$J4936,"2",$K4935:$K4936,"s")</f>
        <v>0</v>
      </c>
      <c r="AM4934">
        <f>COUNTIF($J4935:$J4936,"3")-COUNTIFS($J4935:$J4936,"3",$K4935:$K4936,"V")</f>
        <v>0</v>
      </c>
      <c r="AN4934">
        <f>COUNTIFS($J4935:$J4936,"3",$K4935:$K4936,"Y")+COUNTIFS($J4935:$J4936,"3",$K4935:$K4936,"s")</f>
        <v>0</v>
      </c>
      <c r="AO4934">
        <f>COUNTIF($J4935:$J4936,"4")-COUNTIFS($J4935:$J4936,"4",$K4935:$K4936,"V")</f>
        <v>2</v>
      </c>
      <c r="AP4934">
        <f>COUNTIFS($J4935:$J4936,"4",$K4935:$K4936,"Y")+COUNTIFS($J4935:$J4936,"4",$K4935:$K4936,"s")</f>
        <v>2</v>
      </c>
      <c r="AQ4934">
        <f>COUNTIF($J4935:$J4936,"5")-COUNTIFS($J4935:$J4936,"5",$K4935:$K4936,"V")</f>
        <v>0</v>
      </c>
      <c r="AR4934">
        <f>COUNTIFS($J4935:$J4936,"5",$K4935:$K4936,"Y")+COUNTIFS($J4935:$J4936,"5",$K4935:$K4936,"s")</f>
        <v>0</v>
      </c>
      <c r="AS4934">
        <f>COUNTIF($J4935:$J4936,"6")-COUNTIFS($J4935:$J4936,"6",$K4935:$K4936,"V")</f>
        <v>0</v>
      </c>
      <c r="AT4934">
        <f>COUNTIFS($J4935:$J4936,"6",$K4935:$K4936,"Y")+COUNTIFS($J4935:$J4936,"6",$K4935:$K4936,"s")</f>
        <v>0</v>
      </c>
      <c r="AU4934">
        <f>COUNTIF($J4935:$J4936,"7")-COUNTIFS($J4935:$J4936,"7",$K4935:$K4936,"V")</f>
        <v>0</v>
      </c>
      <c r="AV4934">
        <f>COUNTIFS($J4935:$J4936,"7",$K4935:$K4936,"Y")+COUNTIFS($J4935:$J4936,"7",$K4935:$K4936,"s")</f>
        <v>0</v>
      </c>
    </row>
    <row r="4935" spans="1:48" ht="10.95" customHeight="1" outlineLevel="1" x14ac:dyDescent="0.25">
      <c r="A4935" t="s">
        <v>13033</v>
      </c>
      <c r="C4935" s="3" t="s">
        <v>11994</v>
      </c>
      <c r="D4935" s="3">
        <v>82</v>
      </c>
      <c r="E4935" s="9">
        <v>1955</v>
      </c>
      <c r="F4935" s="7" t="s">
        <v>4370</v>
      </c>
      <c r="G4935" s="7" t="s">
        <v>6644</v>
      </c>
      <c r="H4935" s="8" t="s">
        <v>5716</v>
      </c>
      <c r="I4935" s="8" t="s">
        <v>13031</v>
      </c>
      <c r="J4935" s="19">
        <v>4</v>
      </c>
      <c r="K4935" s="19" t="s">
        <v>7736</v>
      </c>
      <c r="L4935" s="11">
        <v>34</v>
      </c>
      <c r="M4935" s="11"/>
      <c r="N4935" s="24"/>
      <c r="P4935" s="32"/>
      <c r="T4935" s="19"/>
      <c r="U4935" s="3">
        <v>578</v>
      </c>
      <c r="X4935" t="str">
        <f t="shared" si="310"/>
        <v/>
      </c>
      <c r="Z4935" t="str">
        <f t="shared" si="311"/>
        <v/>
      </c>
      <c r="AB4935" s="9"/>
      <c r="AC4935" t="s">
        <v>5716</v>
      </c>
      <c r="AD4935">
        <f>COUNTIF(H4935,"*Fuji*")</f>
        <v>0</v>
      </c>
      <c r="AF4935" s="3"/>
      <c r="AG4935" t="s">
        <v>4887</v>
      </c>
      <c r="AH4935" s="9" t="s">
        <v>4623</v>
      </c>
    </row>
    <row r="4936" spans="1:48" ht="10.95" customHeight="1" outlineLevel="1" x14ac:dyDescent="0.25">
      <c r="A4936" t="s">
        <v>13033</v>
      </c>
      <c r="C4936" s="3" t="s">
        <v>11994</v>
      </c>
      <c r="D4936" s="3">
        <v>111</v>
      </c>
      <c r="E4936" s="9">
        <v>1957</v>
      </c>
      <c r="F4936" s="7" t="s">
        <v>4370</v>
      </c>
      <c r="G4936" s="7" t="s">
        <v>6644</v>
      </c>
      <c r="H4936" s="8" t="s">
        <v>2640</v>
      </c>
      <c r="I4936" s="8" t="s">
        <v>13032</v>
      </c>
      <c r="J4936" s="19">
        <v>4</v>
      </c>
      <c r="K4936" s="19" t="s">
        <v>7736</v>
      </c>
      <c r="L4936" s="11">
        <v>6.8</v>
      </c>
      <c r="M4936" s="11"/>
      <c r="N4936" s="24"/>
      <c r="P4936" s="32"/>
      <c r="T4936" s="19"/>
      <c r="U4936" s="3">
        <v>611</v>
      </c>
      <c r="X4936" t="str">
        <f t="shared" si="310"/>
        <v/>
      </c>
      <c r="Z4936" t="str">
        <f t="shared" si="311"/>
        <v/>
      </c>
      <c r="AB4936" s="9"/>
      <c r="AC4936" t="s">
        <v>2640</v>
      </c>
      <c r="AD4936">
        <f>COUNTIF(H4936,"*Fuji*")</f>
        <v>0</v>
      </c>
      <c r="AF4936" s="3"/>
      <c r="AG4936" t="s">
        <v>4887</v>
      </c>
      <c r="AH4936" s="9" t="s">
        <v>4925</v>
      </c>
    </row>
    <row r="4937" spans="1:48" ht="10.95" customHeight="1" x14ac:dyDescent="0.25">
      <c r="A4937" s="6" t="s">
        <v>18042</v>
      </c>
      <c r="B4937" t="s">
        <v>4670</v>
      </c>
      <c r="C4937" s="3" t="s">
        <v>12533</v>
      </c>
      <c r="E4937" s="9"/>
      <c r="F4937" s="7"/>
      <c r="G4937" s="7"/>
      <c r="H4937" s="8"/>
      <c r="I4937" s="8"/>
      <c r="J4937" s="19"/>
      <c r="K4937" s="19"/>
      <c r="L4937" s="11"/>
      <c r="M4937" s="11">
        <f>SUM(L4938:L4947)</f>
        <v>27.999999999999996</v>
      </c>
      <c r="N4937" s="24">
        <v>2459</v>
      </c>
      <c r="O4937">
        <f>COUNTIF(K4938:K4947,"*")</f>
        <v>10</v>
      </c>
      <c r="P4937" s="32">
        <f>O4937/N4937</f>
        <v>4.0666937779585193E-3</v>
      </c>
      <c r="Q4937">
        <f>COUNTIF(K4938:K4947,"Y")+COUNTIF(K4938:K4947,"S")</f>
        <v>10</v>
      </c>
      <c r="T4937" s="19" t="s">
        <v>7736</v>
      </c>
      <c r="U4937" s="3"/>
      <c r="V4937" t="s">
        <v>18641</v>
      </c>
      <c r="X4937" t="str">
        <f t="shared" si="310"/>
        <v/>
      </c>
      <c r="Z4937" t="str">
        <f t="shared" si="311"/>
        <v/>
      </c>
      <c r="AB4937" s="9"/>
      <c r="AE4937">
        <f>COUNTIF(AD4938:AD4947,"1")</f>
        <v>0</v>
      </c>
      <c r="AF4937" s="3"/>
      <c r="AH4937" s="9"/>
      <c r="AI4937">
        <f>COUNTIF($J4938:$J4947,"1")-COUNTIFS($J4938:$J4947,"1",$K4938:$K4947,"V")</f>
        <v>0</v>
      </c>
      <c r="AJ4937">
        <f>COUNTIFS($J4938:$J4947,"1",$K4938:$K4947,"Y")+COUNTIFS($J4938:$J4947,"1",$K4938:$K4947,"s")</f>
        <v>0</v>
      </c>
      <c r="AK4937">
        <f>COUNTIF($J4938:$J4947,"2")-COUNTIFS($J4938:$J4947,"2",$K4938:$K4947,"V")</f>
        <v>0</v>
      </c>
      <c r="AL4937">
        <f>COUNTIFS($J4938:$J4947,"2",$K4938:$K4947,"Y")+COUNTIFS($J4938:$J4947,"2",$K4938:$K4947,"s")</f>
        <v>0</v>
      </c>
      <c r="AM4937">
        <f>COUNTIF($J4938:$J4947,"3")-COUNTIFS($J4938:$J4947,"3",$K4938:$K4947,"V")</f>
        <v>0</v>
      </c>
      <c r="AN4937">
        <f>COUNTIFS($J4938:$J4947,"3",$K4938:$K4947,"Y")+COUNTIFS($J4938:$J4947,"3",$K4938:$K4947,"s")</f>
        <v>0</v>
      </c>
      <c r="AO4937">
        <f>COUNTIF($J4938:$J4947,"4")-COUNTIFS($J4938:$J4947,"4",$K4938:$K4947,"V")</f>
        <v>0</v>
      </c>
      <c r="AP4937">
        <f>COUNTIFS($J4938:$J4947,"4",$K4938:$K4947,"Y")+COUNTIFS($J4938:$J4947,"4",$K4938:$K4947,"s")</f>
        <v>0</v>
      </c>
      <c r="AQ4937">
        <f>COUNTIF($J4938:$J4947,"5")-COUNTIFS($J4938:$J4947,"5",$K4938:$K4947,"V")</f>
        <v>0</v>
      </c>
      <c r="AR4937">
        <f>COUNTIFS($J4938:$J4947,"5",$K4938:$K4947,"Y")+COUNTIFS($J4938:$J4947,"5",$K4938:$K4947,"s")</f>
        <v>0</v>
      </c>
      <c r="AS4937">
        <f>COUNTIF($J4938:$J4947,"6")-COUNTIFS($J4938:$J4947,"6",$K4938:$K4947,"V")</f>
        <v>0</v>
      </c>
      <c r="AT4937">
        <f>COUNTIFS($J4938:$J4947,"6",$K4938:$K4947,"Y")+COUNTIFS($J4938:$J4947,"6",$K4938:$K4947,"s")</f>
        <v>0</v>
      </c>
      <c r="AU4937">
        <f>COUNTIF($J4938:$J4947,"7")-COUNTIFS($J4938:$J4947,"7",$K4938:$K4947,"V")</f>
        <v>10</v>
      </c>
      <c r="AV4937">
        <f>COUNTIFS($J4938:$J4947,"7",$K4938:$K4947,"Y")+COUNTIFS($J4938:$J4947,"7",$K4938:$K4947,"s")</f>
        <v>10</v>
      </c>
    </row>
    <row r="4938" spans="1:48" ht="10.95" customHeight="1" outlineLevel="1" x14ac:dyDescent="0.25">
      <c r="A4938" t="s">
        <v>13050</v>
      </c>
      <c r="C4938" s="3" t="s">
        <v>12533</v>
      </c>
      <c r="D4938" s="3">
        <v>1257</v>
      </c>
      <c r="E4938" s="9">
        <v>2007</v>
      </c>
      <c r="F4938" s="7" t="s">
        <v>13003</v>
      </c>
      <c r="G4938" s="7" t="s">
        <v>5401</v>
      </c>
      <c r="H4938" s="8" t="s">
        <v>13037</v>
      </c>
      <c r="I4938" s="8" t="s">
        <v>7560</v>
      </c>
      <c r="J4938" s="19">
        <v>7</v>
      </c>
      <c r="K4938" s="19" t="s">
        <v>7736</v>
      </c>
      <c r="L4938" s="11">
        <v>3.4</v>
      </c>
      <c r="M4938" s="11"/>
      <c r="N4938" s="24"/>
      <c r="P4938" s="32"/>
      <c r="T4938" s="19"/>
      <c r="U4938" s="3"/>
      <c r="X4938" t="str">
        <f t="shared" si="310"/>
        <v/>
      </c>
      <c r="Z4938" t="str">
        <f t="shared" si="311"/>
        <v/>
      </c>
      <c r="AB4938" s="9"/>
      <c r="AC4938" t="s">
        <v>13037</v>
      </c>
      <c r="AD4938">
        <f t="shared" ref="AD4938:AD4947" si="312">COUNTIF(H4938,"*Fuji*")</f>
        <v>0</v>
      </c>
      <c r="AF4938" s="3"/>
      <c r="AH4938" s="9"/>
    </row>
    <row r="4939" spans="1:48" ht="10.95" customHeight="1" outlineLevel="1" x14ac:dyDescent="0.25">
      <c r="A4939" t="s">
        <v>13050</v>
      </c>
      <c r="C4939" s="3" t="s">
        <v>12533</v>
      </c>
      <c r="D4939" s="3">
        <v>1258</v>
      </c>
      <c r="E4939" s="9">
        <v>2007</v>
      </c>
      <c r="F4939" s="7" t="s">
        <v>10904</v>
      </c>
      <c r="G4939" s="7" t="s">
        <v>5401</v>
      </c>
      <c r="H4939" s="8" t="s">
        <v>13038</v>
      </c>
      <c r="I4939" s="8" t="s">
        <v>7560</v>
      </c>
      <c r="J4939" s="19">
        <v>7</v>
      </c>
      <c r="K4939" s="19" t="s">
        <v>7736</v>
      </c>
      <c r="L4939" s="11">
        <v>3.4</v>
      </c>
      <c r="M4939" s="11"/>
      <c r="N4939" s="24"/>
      <c r="P4939" s="32"/>
      <c r="T4939" s="19"/>
      <c r="U4939" s="3"/>
      <c r="X4939" t="str">
        <f t="shared" si="310"/>
        <v/>
      </c>
      <c r="Z4939" t="str">
        <f t="shared" si="311"/>
        <v/>
      </c>
      <c r="AB4939" s="9"/>
      <c r="AC4939" t="s">
        <v>13038</v>
      </c>
      <c r="AD4939">
        <f t="shared" si="312"/>
        <v>0</v>
      </c>
      <c r="AF4939" s="3"/>
      <c r="AH4939" s="9"/>
    </row>
    <row r="4940" spans="1:48" ht="10.95" customHeight="1" outlineLevel="1" x14ac:dyDescent="0.25">
      <c r="A4940" t="s">
        <v>13050</v>
      </c>
      <c r="C4940" s="3" t="s">
        <v>12533</v>
      </c>
      <c r="D4940" s="3">
        <v>1259</v>
      </c>
      <c r="E4940" s="9">
        <v>2007</v>
      </c>
      <c r="F4940" s="7" t="s">
        <v>13034</v>
      </c>
      <c r="G4940" s="7" t="s">
        <v>5401</v>
      </c>
      <c r="H4940" s="8" t="s">
        <v>13039</v>
      </c>
      <c r="I4940" s="8" t="s">
        <v>7560</v>
      </c>
      <c r="J4940" s="19">
        <v>7</v>
      </c>
      <c r="K4940" s="19" t="s">
        <v>7736</v>
      </c>
      <c r="L4940" s="11">
        <v>3.4</v>
      </c>
      <c r="M4940" s="11"/>
      <c r="N4940" s="24"/>
      <c r="P4940" s="32"/>
      <c r="T4940" s="19"/>
      <c r="U4940" s="3"/>
      <c r="X4940" t="str">
        <f t="shared" si="310"/>
        <v/>
      </c>
      <c r="Z4940" t="str">
        <f t="shared" si="311"/>
        <v/>
      </c>
      <c r="AB4940" s="9"/>
      <c r="AC4940" t="s">
        <v>13039</v>
      </c>
      <c r="AD4940">
        <f t="shared" si="312"/>
        <v>0</v>
      </c>
      <c r="AF4940" s="3"/>
      <c r="AH4940" s="9"/>
    </row>
    <row r="4941" spans="1:48" ht="10.95" customHeight="1" outlineLevel="1" x14ac:dyDescent="0.25">
      <c r="A4941" t="s">
        <v>13050</v>
      </c>
      <c r="C4941" s="3" t="s">
        <v>12533</v>
      </c>
      <c r="D4941" s="3">
        <v>1260</v>
      </c>
      <c r="E4941" s="9">
        <v>2007</v>
      </c>
      <c r="F4941" s="7" t="s">
        <v>13035</v>
      </c>
      <c r="G4941" s="7" t="s">
        <v>5401</v>
      </c>
      <c r="H4941" s="8" t="s">
        <v>13040</v>
      </c>
      <c r="I4941" s="8" t="s">
        <v>7560</v>
      </c>
      <c r="J4941" s="19">
        <v>7</v>
      </c>
      <c r="K4941" s="19" t="s">
        <v>7736</v>
      </c>
      <c r="L4941" s="11">
        <v>3.4</v>
      </c>
      <c r="M4941" s="11"/>
      <c r="N4941" s="24"/>
      <c r="P4941" s="32"/>
      <c r="T4941" s="19"/>
      <c r="U4941" s="3"/>
      <c r="X4941" t="str">
        <f t="shared" si="310"/>
        <v/>
      </c>
      <c r="Z4941" t="str">
        <f t="shared" si="311"/>
        <v/>
      </c>
      <c r="AB4941" s="9"/>
      <c r="AC4941" t="s">
        <v>13040</v>
      </c>
      <c r="AD4941">
        <f t="shared" si="312"/>
        <v>0</v>
      </c>
      <c r="AF4941" s="3"/>
      <c r="AH4941" s="9"/>
    </row>
    <row r="4942" spans="1:48" ht="10.95" customHeight="1" outlineLevel="1" x14ac:dyDescent="0.25">
      <c r="A4942" t="s">
        <v>13050</v>
      </c>
      <c r="C4942" s="3" t="s">
        <v>12533</v>
      </c>
      <c r="D4942" s="3">
        <v>1261</v>
      </c>
      <c r="E4942" s="9">
        <v>2007</v>
      </c>
      <c r="F4942" s="7" t="s">
        <v>13036</v>
      </c>
      <c r="G4942" s="7" t="s">
        <v>5401</v>
      </c>
      <c r="H4942" s="8" t="s">
        <v>10446</v>
      </c>
      <c r="I4942" s="8" t="s">
        <v>7560</v>
      </c>
      <c r="J4942" s="19">
        <v>7</v>
      </c>
      <c r="K4942" s="19" t="s">
        <v>7736</v>
      </c>
      <c r="L4942" s="11">
        <v>3.4</v>
      </c>
      <c r="M4942" s="11"/>
      <c r="N4942" s="24"/>
      <c r="P4942" s="32"/>
      <c r="T4942" s="19"/>
      <c r="U4942" s="3"/>
      <c r="X4942" t="str">
        <f t="shared" si="310"/>
        <v/>
      </c>
      <c r="Z4942" t="str">
        <f t="shared" si="311"/>
        <v/>
      </c>
      <c r="AB4942" s="9"/>
      <c r="AC4942" t="s">
        <v>10446</v>
      </c>
      <c r="AD4942">
        <f t="shared" si="312"/>
        <v>0</v>
      </c>
      <c r="AF4942" s="3"/>
      <c r="AH4942" s="9"/>
    </row>
    <row r="4943" spans="1:48" ht="10.95" customHeight="1" outlineLevel="1" x14ac:dyDescent="0.25">
      <c r="A4943" t="s">
        <v>13050</v>
      </c>
      <c r="C4943" s="3" t="s">
        <v>12533</v>
      </c>
      <c r="D4943" s="3">
        <v>1457</v>
      </c>
      <c r="E4943" s="9">
        <v>2010</v>
      </c>
      <c r="F4943" s="7" t="s">
        <v>10904</v>
      </c>
      <c r="G4943" s="7" t="s">
        <v>5401</v>
      </c>
      <c r="H4943" s="8" t="s">
        <v>13043</v>
      </c>
      <c r="I4943" s="8" t="s">
        <v>13041</v>
      </c>
      <c r="J4943" s="19">
        <v>7</v>
      </c>
      <c r="K4943" s="19" t="s">
        <v>7736</v>
      </c>
      <c r="L4943" s="11">
        <v>2.2000000000000002</v>
      </c>
      <c r="M4943" s="11"/>
      <c r="N4943" s="24"/>
      <c r="P4943" s="32"/>
      <c r="T4943" s="19"/>
      <c r="U4943" s="3"/>
      <c r="X4943" t="str">
        <f t="shared" si="310"/>
        <v/>
      </c>
      <c r="Z4943" t="str">
        <f t="shared" si="311"/>
        <v/>
      </c>
      <c r="AB4943" s="9"/>
      <c r="AC4943" t="s">
        <v>13043</v>
      </c>
      <c r="AD4943">
        <f t="shared" si="312"/>
        <v>0</v>
      </c>
      <c r="AF4943" s="3"/>
      <c r="AH4943" s="9"/>
    </row>
    <row r="4944" spans="1:48" ht="10.95" customHeight="1" outlineLevel="1" x14ac:dyDescent="0.25">
      <c r="A4944" t="s">
        <v>13050</v>
      </c>
      <c r="C4944" s="3" t="s">
        <v>12533</v>
      </c>
      <c r="D4944" s="3">
        <v>1458</v>
      </c>
      <c r="E4944" s="9">
        <v>2010</v>
      </c>
      <c r="F4944" s="7" t="s">
        <v>13034</v>
      </c>
      <c r="G4944" s="7" t="s">
        <v>5401</v>
      </c>
      <c r="H4944" s="8" t="s">
        <v>13044</v>
      </c>
      <c r="I4944" s="8" t="s">
        <v>13041</v>
      </c>
      <c r="J4944" s="19">
        <v>7</v>
      </c>
      <c r="K4944" s="19" t="s">
        <v>7736</v>
      </c>
      <c r="L4944" s="11">
        <v>2.2000000000000002</v>
      </c>
      <c r="M4944" s="11"/>
      <c r="N4944" s="24"/>
      <c r="P4944" s="32"/>
      <c r="T4944" s="19"/>
      <c r="U4944" s="3"/>
      <c r="X4944" t="str">
        <f t="shared" si="310"/>
        <v/>
      </c>
      <c r="Z4944" t="str">
        <f t="shared" si="311"/>
        <v/>
      </c>
      <c r="AB4944" s="9"/>
      <c r="AC4944" t="s">
        <v>13044</v>
      </c>
      <c r="AD4944">
        <f t="shared" si="312"/>
        <v>0</v>
      </c>
      <c r="AF4944" s="3"/>
      <c r="AH4944" s="9"/>
    </row>
    <row r="4945" spans="1:48" ht="10.95" customHeight="1" outlineLevel="1" x14ac:dyDescent="0.25">
      <c r="A4945" t="s">
        <v>13050</v>
      </c>
      <c r="C4945" s="3" t="s">
        <v>12533</v>
      </c>
      <c r="D4945" s="3">
        <v>1459</v>
      </c>
      <c r="E4945" s="9">
        <v>2010</v>
      </c>
      <c r="F4945" s="7" t="s">
        <v>1378</v>
      </c>
      <c r="G4945" s="7" t="s">
        <v>5401</v>
      </c>
      <c r="H4945" s="8" t="s">
        <v>13045</v>
      </c>
      <c r="I4945" s="8" t="s">
        <v>13041</v>
      </c>
      <c r="J4945" s="19">
        <v>7</v>
      </c>
      <c r="K4945" s="19" t="s">
        <v>7736</v>
      </c>
      <c r="L4945" s="11">
        <v>2.2000000000000002</v>
      </c>
      <c r="M4945" s="11"/>
      <c r="N4945" s="24"/>
      <c r="P4945" s="32"/>
      <c r="T4945" s="19"/>
      <c r="U4945" s="3"/>
      <c r="X4945" t="str">
        <f t="shared" si="310"/>
        <v/>
      </c>
      <c r="Z4945" t="str">
        <f t="shared" si="311"/>
        <v/>
      </c>
      <c r="AB4945" s="9"/>
      <c r="AC4945" t="s">
        <v>13045</v>
      </c>
      <c r="AD4945">
        <f t="shared" si="312"/>
        <v>0</v>
      </c>
      <c r="AF4945" s="3"/>
      <c r="AH4945" s="9"/>
    </row>
    <row r="4946" spans="1:48" ht="10.95" customHeight="1" outlineLevel="1" x14ac:dyDescent="0.25">
      <c r="A4946" t="s">
        <v>13050</v>
      </c>
      <c r="C4946" s="3" t="s">
        <v>12533</v>
      </c>
      <c r="D4946" s="3">
        <v>1460</v>
      </c>
      <c r="E4946" s="9">
        <v>2010</v>
      </c>
      <c r="F4946" s="7" t="s">
        <v>13042</v>
      </c>
      <c r="G4946" s="7" t="s">
        <v>5401</v>
      </c>
      <c r="H4946" s="8" t="s">
        <v>13046</v>
      </c>
      <c r="I4946" s="8" t="s">
        <v>13041</v>
      </c>
      <c r="J4946" s="19">
        <v>7</v>
      </c>
      <c r="K4946" s="19" t="s">
        <v>7736</v>
      </c>
      <c r="L4946" s="11">
        <v>2.2000000000000002</v>
      </c>
      <c r="M4946" s="11"/>
      <c r="N4946" s="24"/>
      <c r="P4946" s="32"/>
      <c r="T4946" s="19"/>
      <c r="U4946" s="3"/>
      <c r="X4946" t="str">
        <f t="shared" si="310"/>
        <v/>
      </c>
      <c r="Z4946" t="str">
        <f t="shared" si="311"/>
        <v/>
      </c>
      <c r="AB4946" s="9"/>
      <c r="AC4946" t="s">
        <v>13046</v>
      </c>
      <c r="AD4946">
        <f t="shared" si="312"/>
        <v>0</v>
      </c>
      <c r="AF4946" s="3"/>
      <c r="AH4946" s="9"/>
    </row>
    <row r="4947" spans="1:48" ht="10.95" customHeight="1" outlineLevel="1" x14ac:dyDescent="0.25">
      <c r="A4947" t="s">
        <v>13050</v>
      </c>
      <c r="C4947" s="3" t="s">
        <v>12533</v>
      </c>
      <c r="D4947" s="3">
        <v>1461</v>
      </c>
      <c r="E4947" s="9">
        <v>2010</v>
      </c>
      <c r="F4947" s="7" t="s">
        <v>2731</v>
      </c>
      <c r="G4947" s="7" t="s">
        <v>5401</v>
      </c>
      <c r="H4947" s="8" t="s">
        <v>13047</v>
      </c>
      <c r="I4947" s="8" t="s">
        <v>13041</v>
      </c>
      <c r="J4947" s="19">
        <v>7</v>
      </c>
      <c r="K4947" s="19" t="s">
        <v>7736</v>
      </c>
      <c r="L4947" s="11">
        <v>2.2000000000000002</v>
      </c>
      <c r="M4947" s="11"/>
      <c r="N4947" s="24"/>
      <c r="P4947" s="32"/>
      <c r="T4947" s="19"/>
      <c r="U4947" s="3"/>
      <c r="X4947" t="str">
        <f t="shared" si="310"/>
        <v/>
      </c>
      <c r="Z4947" t="str">
        <f t="shared" si="311"/>
        <v/>
      </c>
      <c r="AB4947" s="9"/>
      <c r="AC4947" t="s">
        <v>13047</v>
      </c>
      <c r="AD4947">
        <f t="shared" si="312"/>
        <v>0</v>
      </c>
      <c r="AF4947" s="3"/>
      <c r="AH4947" s="9"/>
    </row>
    <row r="4948" spans="1:48" ht="10.95" customHeight="1" x14ac:dyDescent="0.25">
      <c r="A4948" s="6" t="s">
        <v>18043</v>
      </c>
      <c r="B4948" t="s">
        <v>4670</v>
      </c>
      <c r="C4948" s="3" t="s">
        <v>12533</v>
      </c>
      <c r="E4948" s="9"/>
      <c r="F4948" s="7"/>
      <c r="G4948" s="7"/>
      <c r="H4948" s="8"/>
      <c r="I4948" s="8"/>
      <c r="J4948" s="19"/>
      <c r="K4948" s="19"/>
      <c r="L4948" s="11"/>
      <c r="M4948" s="11">
        <f>SUM(L4949:L4952)</f>
        <v>10.1</v>
      </c>
      <c r="N4948" s="24">
        <v>2458</v>
      </c>
      <c r="O4948">
        <f>COUNTIF(K4949:K4952,"*")</f>
        <v>4</v>
      </c>
      <c r="P4948" s="32">
        <f>O4948/N4948</f>
        <v>1.6273393002441008E-3</v>
      </c>
      <c r="Q4948">
        <f>COUNTIF(K4949:K4952,"Y")+COUNTIF(K4949:K4952,"S")</f>
        <v>4</v>
      </c>
      <c r="T4948" s="19" t="s">
        <v>7736</v>
      </c>
      <c r="U4948" s="3"/>
      <c r="V4948" t="s">
        <v>18642</v>
      </c>
      <c r="X4948" t="str">
        <f t="shared" si="310"/>
        <v/>
      </c>
      <c r="Z4948" t="str">
        <f t="shared" si="311"/>
        <v/>
      </c>
      <c r="AB4948" s="9"/>
      <c r="AE4948">
        <f>COUNTIF(AD4949:AD4952,"1")</f>
        <v>0</v>
      </c>
      <c r="AF4948" s="3"/>
      <c r="AH4948" s="9"/>
      <c r="AI4948">
        <f>COUNTIF($J4949:$J4952,"1")-COUNTIFS($J4949:$J4952,"1",$K4949:$K4952,"V")</f>
        <v>0</v>
      </c>
      <c r="AJ4948">
        <f>COUNTIFS($J4949:$J4952,"1",$K4949:$K4952,"Y")+COUNTIFS($J4949:$J4952,"1",$K4949:$K4952,"s")</f>
        <v>0</v>
      </c>
      <c r="AK4948">
        <f>COUNTIF($J4949:$J4952,"2")-COUNTIFS($J4949:$J4952,"2",$K4949:$K4952,"V")</f>
        <v>0</v>
      </c>
      <c r="AL4948">
        <f>COUNTIFS($J4949:$J4952,"2",$K4949:$K4952,"Y")+COUNTIFS($J4949:$J4952,"2",$K4949:$K4952,"s")</f>
        <v>0</v>
      </c>
      <c r="AM4948">
        <f>COUNTIF($J4949:$J4952,"3")-COUNTIFS($J4949:$J4952,"3",$K4949:$K4952,"V")</f>
        <v>2</v>
      </c>
      <c r="AN4948">
        <f>COUNTIFS($J4949:$J4952,"3",$K4949:$K4952,"Y")+COUNTIFS($J4949:$J4952,"3",$K4949:$K4952,"s")</f>
        <v>2</v>
      </c>
      <c r="AO4948">
        <f>COUNTIF($J4949:$J4952,"4")-COUNTIFS($J4949:$J4952,"4",$K4949:$K4952,"V")</f>
        <v>0</v>
      </c>
      <c r="AP4948">
        <f>COUNTIFS($J4949:$J4952,"4",$K4949:$K4952,"Y")+COUNTIFS($J4949:$J4952,"4",$K4949:$K4952,"s")</f>
        <v>0</v>
      </c>
      <c r="AQ4948">
        <f>COUNTIF($J4949:$J4952,"5")-COUNTIFS($J4949:$J4952,"5",$K4949:$K4952,"V")</f>
        <v>2</v>
      </c>
      <c r="AR4948">
        <f>COUNTIFS($J4949:$J4952,"5",$K4949:$K4952,"Y")+COUNTIFS($J4949:$J4952,"5",$K4949:$K4952,"s")</f>
        <v>2</v>
      </c>
      <c r="AS4948">
        <f>COUNTIF($J4949:$J4952,"6")-COUNTIFS($J4949:$J4952,"6",$K4949:$K4952,"V")</f>
        <v>0</v>
      </c>
      <c r="AT4948">
        <f>COUNTIFS($J4949:$J4952,"6",$K4949:$K4952,"Y")+COUNTIFS($J4949:$J4952,"6",$K4949:$K4952,"s")</f>
        <v>0</v>
      </c>
      <c r="AU4948">
        <f>COUNTIF($J4949:$J4952,"7")-COUNTIFS($J4949:$J4952,"7",$K4949:$K4952,"V")</f>
        <v>0</v>
      </c>
      <c r="AV4948">
        <f>COUNTIFS($J4949:$J4952,"7",$K4949:$K4952,"Y")+COUNTIFS($J4949:$J4952,"7",$K4949:$K4952,"s")</f>
        <v>0</v>
      </c>
    </row>
    <row r="4949" spans="1:48" ht="10.95" customHeight="1" outlineLevel="1" x14ac:dyDescent="0.25">
      <c r="A4949" t="s">
        <v>13051</v>
      </c>
      <c r="C4949" s="3" t="s">
        <v>12533</v>
      </c>
      <c r="D4949" s="3">
        <v>151</v>
      </c>
      <c r="E4949" s="9">
        <v>1980</v>
      </c>
      <c r="F4949" s="7" t="s">
        <v>5622</v>
      </c>
      <c r="G4949" s="7" t="s">
        <v>5401</v>
      </c>
      <c r="H4949" s="8" t="s">
        <v>3426</v>
      </c>
      <c r="I4949" s="8" t="s">
        <v>13048</v>
      </c>
      <c r="J4949" s="19">
        <v>5</v>
      </c>
      <c r="K4949" s="19" t="s">
        <v>7736</v>
      </c>
      <c r="L4949" s="11">
        <v>0.6</v>
      </c>
      <c r="M4949" s="11"/>
      <c r="N4949" s="24"/>
      <c r="P4949" s="32"/>
      <c r="T4949" s="19"/>
      <c r="U4949" s="3">
        <v>166</v>
      </c>
      <c r="X4949" t="str">
        <f t="shared" si="310"/>
        <v/>
      </c>
      <c r="Z4949" t="str">
        <f t="shared" si="311"/>
        <v/>
      </c>
      <c r="AB4949" s="9"/>
      <c r="AC4949" t="s">
        <v>3426</v>
      </c>
      <c r="AD4949">
        <f>COUNTIF(H4949,"*Fuji*")</f>
        <v>0</v>
      </c>
      <c r="AF4949" s="3"/>
      <c r="AG4949" t="s">
        <v>4887</v>
      </c>
      <c r="AH4949" s="9" t="s">
        <v>4613</v>
      </c>
    </row>
    <row r="4950" spans="1:48" ht="10.95" customHeight="1" outlineLevel="1" x14ac:dyDescent="0.25">
      <c r="A4950" t="s">
        <v>13051</v>
      </c>
      <c r="C4950" s="3" t="s">
        <v>12533</v>
      </c>
      <c r="D4950" s="3">
        <v>391</v>
      </c>
      <c r="E4950" s="9">
        <v>1989</v>
      </c>
      <c r="F4950" s="7" t="s">
        <v>852</v>
      </c>
      <c r="G4950" s="7" t="s">
        <v>5401</v>
      </c>
      <c r="H4950" s="8" t="s">
        <v>7679</v>
      </c>
      <c r="I4950" s="8" t="s">
        <v>13049</v>
      </c>
      <c r="J4950" s="19">
        <v>5</v>
      </c>
      <c r="K4950" s="19" t="s">
        <v>7736</v>
      </c>
      <c r="L4950" s="11">
        <v>2.25</v>
      </c>
      <c r="M4950" s="11"/>
      <c r="N4950" s="24"/>
      <c r="P4950" s="32"/>
      <c r="T4950" s="19"/>
      <c r="U4950" s="3"/>
      <c r="X4950" t="str">
        <f t="shared" si="310"/>
        <v/>
      </c>
      <c r="Z4950" t="str">
        <f t="shared" si="311"/>
        <v/>
      </c>
      <c r="AB4950" s="9"/>
      <c r="AC4950" t="s">
        <v>7679</v>
      </c>
      <c r="AD4950">
        <f>COUNTIF(H4950,"*Fuji*")</f>
        <v>0</v>
      </c>
      <c r="AF4950" s="3"/>
      <c r="AH4950" s="9"/>
    </row>
    <row r="4951" spans="1:48" ht="10.95" customHeight="1" outlineLevel="1" x14ac:dyDescent="0.25">
      <c r="A4951" t="s">
        <v>13051</v>
      </c>
      <c r="C4951" s="3" t="s">
        <v>12533</v>
      </c>
      <c r="D4951" s="3">
        <v>392</v>
      </c>
      <c r="E4951" s="9">
        <v>1989</v>
      </c>
      <c r="F4951" s="7" t="s">
        <v>5805</v>
      </c>
      <c r="G4951" s="7" t="s">
        <v>5401</v>
      </c>
      <c r="H4951" s="8" t="s">
        <v>7679</v>
      </c>
      <c r="I4951" s="8" t="s">
        <v>13049</v>
      </c>
      <c r="J4951" s="19">
        <v>3</v>
      </c>
      <c r="K4951" s="19" t="s">
        <v>7736</v>
      </c>
      <c r="L4951" s="11">
        <v>2.25</v>
      </c>
      <c r="M4951" s="11"/>
      <c r="N4951" s="24"/>
      <c r="P4951" s="32"/>
      <c r="S4951">
        <v>1</v>
      </c>
      <c r="T4951" s="19"/>
      <c r="U4951" s="3" t="s">
        <v>6872</v>
      </c>
      <c r="X4951" t="str">
        <f t="shared" si="310"/>
        <v/>
      </c>
      <c r="Z4951" t="str">
        <f t="shared" si="311"/>
        <v/>
      </c>
      <c r="AB4951" s="9"/>
      <c r="AC4951" t="s">
        <v>7679</v>
      </c>
      <c r="AD4951">
        <f>COUNTIF(H4951,"*Fuji*")</f>
        <v>0</v>
      </c>
      <c r="AF4951" s="3"/>
      <c r="AH4951" s="9"/>
    </row>
    <row r="4952" spans="1:48" ht="10.95" customHeight="1" outlineLevel="1" x14ac:dyDescent="0.25">
      <c r="A4952" t="s">
        <v>13051</v>
      </c>
      <c r="C4952" s="3" t="s">
        <v>12533</v>
      </c>
      <c r="D4952" s="3" t="s">
        <v>18769</v>
      </c>
      <c r="E4952" s="9">
        <v>1989</v>
      </c>
      <c r="F4952" s="7" t="s">
        <v>18770</v>
      </c>
      <c r="G4952" s="7" t="s">
        <v>5401</v>
      </c>
      <c r="H4952" s="8" t="s">
        <v>7679</v>
      </c>
      <c r="I4952" s="8" t="s">
        <v>13049</v>
      </c>
      <c r="J4952" s="19">
        <v>3</v>
      </c>
      <c r="K4952" s="19" t="s">
        <v>7736</v>
      </c>
      <c r="L4952" s="11">
        <v>5</v>
      </c>
      <c r="M4952" s="11"/>
      <c r="N4952" s="24"/>
      <c r="P4952" s="32"/>
      <c r="T4952" s="19"/>
      <c r="U4952" s="3" t="s">
        <v>6872</v>
      </c>
      <c r="X4952" t="str">
        <f t="shared" si="310"/>
        <v/>
      </c>
      <c r="Z4952">
        <f t="shared" si="311"/>
        <v>1</v>
      </c>
      <c r="AB4952" s="9"/>
      <c r="AC4952" t="s">
        <v>7679</v>
      </c>
      <c r="AD4952">
        <f>COUNTIF(H4952,"*Fuji*")</f>
        <v>0</v>
      </c>
      <c r="AF4952" s="3"/>
      <c r="AH4952" s="9"/>
    </row>
    <row r="4953" spans="1:48" ht="10.95" customHeight="1" x14ac:dyDescent="0.25">
      <c r="A4953" s="6" t="s">
        <v>18046</v>
      </c>
      <c r="B4953" t="s">
        <v>4670</v>
      </c>
      <c r="C4953" s="3" t="s">
        <v>12533</v>
      </c>
      <c r="E4953" s="9"/>
      <c r="F4953" s="7"/>
      <c r="G4953" s="7"/>
      <c r="H4953" s="8"/>
      <c r="I4953" s="8"/>
      <c r="J4953" s="19"/>
      <c r="K4953" s="19"/>
      <c r="L4953" s="11"/>
      <c r="M4953" s="11">
        <f>SUM(L4954:L4958)</f>
        <v>11</v>
      </c>
      <c r="N4953" s="24">
        <v>130</v>
      </c>
      <c r="O4953">
        <f>COUNTIF(K4954:K4958,"*")</f>
        <v>5</v>
      </c>
      <c r="P4953" s="32">
        <f>O4953/N4953</f>
        <v>3.8461538461538464E-2</v>
      </c>
      <c r="Q4953">
        <f>COUNTIF(K4954:K4958,"Y")+COUNTIF(K4954:K4958,"S")</f>
        <v>5</v>
      </c>
      <c r="T4953" s="19" t="s">
        <v>7736</v>
      </c>
      <c r="U4953" s="3"/>
      <c r="V4953" t="s">
        <v>18643</v>
      </c>
      <c r="X4953" t="str">
        <f t="shared" si="310"/>
        <v/>
      </c>
      <c r="Z4953" t="str">
        <f t="shared" si="311"/>
        <v/>
      </c>
      <c r="AB4953" s="9"/>
      <c r="AE4953">
        <f>COUNTIF(AD4954:AD4958,"1")</f>
        <v>0</v>
      </c>
      <c r="AF4953" s="3"/>
      <c r="AH4953" s="9"/>
      <c r="AI4953">
        <f>COUNTIF($J4954:$J4958,"1")-COUNTIFS($J4954:$J4958,"1",$K4954:$K4958,"V")</f>
        <v>0</v>
      </c>
      <c r="AJ4953">
        <f>COUNTIFS($J4954:$J4958,"1",$K4954:$K4958,"Y")+COUNTIFS($J4954:$J4958,"1",$K4954:$K4958,"s")</f>
        <v>0</v>
      </c>
      <c r="AK4953">
        <f>COUNTIF($J4954:$J4958,"2")-COUNTIFS($J4954:$J4958,"2",$K4954:$K4958,"V")</f>
        <v>5</v>
      </c>
      <c r="AL4953">
        <f>COUNTIFS($J4954:$J4958,"2",$K4954:$K4958,"Y")+COUNTIFS($J4954:$J4958,"2",$K4954:$K4958,"s")</f>
        <v>5</v>
      </c>
      <c r="AM4953">
        <f>COUNTIF($J4954:$J4958,"3")-COUNTIFS($J4954:$J4958,"3",$K4954:$K4958,"V")</f>
        <v>0</v>
      </c>
      <c r="AN4953">
        <f>COUNTIFS($J4954:$J4958,"3",$K4954:$K4958,"Y")+COUNTIFS($J4954:$J4958,"3",$K4954:$K4958,"s")</f>
        <v>0</v>
      </c>
      <c r="AO4953">
        <f>COUNTIF($J4954:$J4958,"4")-COUNTIFS($J4954:$J4958,"4",$K4954:$K4958,"V")</f>
        <v>0</v>
      </c>
      <c r="AP4953">
        <f>COUNTIFS($J4954:$J4958,"4",$K4954:$K4958,"Y")+COUNTIFS($J4954:$J4958,"4",$K4954:$K4958,"s")</f>
        <v>0</v>
      </c>
      <c r="AQ4953">
        <f>COUNTIF($J4954:$J4958,"5")-COUNTIFS($J4954:$J4958,"5",$K4954:$K4958,"V")</f>
        <v>0</v>
      </c>
      <c r="AR4953">
        <f>COUNTIFS($J4954:$J4958,"5",$K4954:$K4958,"Y")+COUNTIFS($J4954:$J4958,"5",$K4954:$K4958,"s")</f>
        <v>0</v>
      </c>
      <c r="AS4953">
        <f>COUNTIF($J4954:$J4958,"6")-COUNTIFS($J4954:$J4958,"6",$K4954:$K4958,"V")</f>
        <v>0</v>
      </c>
      <c r="AT4953">
        <f>COUNTIFS($J4954:$J4958,"6",$K4954:$K4958,"Y")+COUNTIFS($J4954:$J4958,"6",$K4954:$K4958,"s")</f>
        <v>0</v>
      </c>
      <c r="AU4953">
        <f>COUNTIF($J4954:$J4958,"7")-COUNTIFS($J4954:$J4958,"7",$K4954:$K4958,"V")</f>
        <v>0</v>
      </c>
      <c r="AV4953">
        <f>COUNTIFS($J4954:$J4958,"7",$K4954:$K4958,"Y")+COUNTIFS($J4954:$J4958,"7",$K4954:$K4958,"s")</f>
        <v>0</v>
      </c>
    </row>
    <row r="4954" spans="1:48" ht="10.95" customHeight="1" outlineLevel="1" x14ac:dyDescent="0.25">
      <c r="A4954" t="s">
        <v>18047</v>
      </c>
      <c r="C4954" s="3" t="s">
        <v>12533</v>
      </c>
      <c r="D4954" s="3">
        <v>76</v>
      </c>
      <c r="E4954" s="9">
        <v>2001</v>
      </c>
      <c r="F4954" s="7" t="s">
        <v>12978</v>
      </c>
      <c r="G4954" s="7" t="s">
        <v>5401</v>
      </c>
      <c r="H4954" s="8" t="s">
        <v>4885</v>
      </c>
      <c r="I4954" s="8" t="s">
        <v>12980</v>
      </c>
      <c r="J4954" s="19">
        <v>2</v>
      </c>
      <c r="K4954" s="19" t="s">
        <v>7736</v>
      </c>
      <c r="L4954" s="11">
        <v>2</v>
      </c>
      <c r="M4954" s="11"/>
      <c r="N4954" s="24"/>
      <c r="P4954" s="32"/>
      <c r="T4954" s="19"/>
      <c r="U4954" s="3">
        <v>12</v>
      </c>
      <c r="X4954" t="str">
        <f t="shared" si="310"/>
        <v/>
      </c>
      <c r="Z4954" t="str">
        <f t="shared" si="311"/>
        <v/>
      </c>
      <c r="AB4954" s="9"/>
      <c r="AC4954" t="s">
        <v>4885</v>
      </c>
      <c r="AD4954">
        <f>COUNTIF(H4954,"*Fuji*")</f>
        <v>0</v>
      </c>
      <c r="AF4954" s="3"/>
      <c r="AG4954" t="s">
        <v>4887</v>
      </c>
      <c r="AH4954" s="9" t="s">
        <v>4613</v>
      </c>
    </row>
    <row r="4955" spans="1:48" ht="10.95" customHeight="1" outlineLevel="1" collapsed="1" x14ac:dyDescent="0.25">
      <c r="A4955" t="s">
        <v>18047</v>
      </c>
      <c r="C4955" s="3" t="s">
        <v>12533</v>
      </c>
      <c r="D4955" s="3">
        <v>81</v>
      </c>
      <c r="E4955" s="9">
        <v>2003</v>
      </c>
      <c r="F4955" s="7" t="s">
        <v>2311</v>
      </c>
      <c r="G4955" s="7" t="s">
        <v>5401</v>
      </c>
      <c r="H4955" s="8" t="s">
        <v>4885</v>
      </c>
      <c r="I4955" s="8" t="s">
        <v>12979</v>
      </c>
      <c r="J4955" s="19">
        <v>2</v>
      </c>
      <c r="K4955" s="19" t="s">
        <v>7736</v>
      </c>
      <c r="L4955" s="11">
        <v>0.5</v>
      </c>
      <c r="M4955" s="11"/>
      <c r="N4955" s="24"/>
      <c r="P4955" s="32"/>
      <c r="S4955">
        <v>1</v>
      </c>
      <c r="T4955" s="19"/>
      <c r="U4955" s="3">
        <v>17</v>
      </c>
      <c r="X4955" t="str">
        <f t="shared" si="310"/>
        <v/>
      </c>
      <c r="Z4955" t="str">
        <f t="shared" si="311"/>
        <v/>
      </c>
      <c r="AB4955" s="9"/>
      <c r="AC4955" t="s">
        <v>4885</v>
      </c>
      <c r="AD4955">
        <f>COUNTIF(H4955,"*Fuji*")</f>
        <v>0</v>
      </c>
      <c r="AF4955" s="3"/>
      <c r="AH4955" s="9"/>
    </row>
    <row r="4956" spans="1:48" ht="10.95" customHeight="1" outlineLevel="1" x14ac:dyDescent="0.25">
      <c r="A4956" t="s">
        <v>18047</v>
      </c>
      <c r="C4956" s="3" t="s">
        <v>12533</v>
      </c>
      <c r="D4956" s="3">
        <v>94</v>
      </c>
      <c r="E4956" s="9">
        <v>2008</v>
      </c>
      <c r="F4956" s="7" t="s">
        <v>4888</v>
      </c>
      <c r="G4956" s="7" t="s">
        <v>5401</v>
      </c>
      <c r="H4956" s="8" t="s">
        <v>4885</v>
      </c>
      <c r="I4956" s="8" t="s">
        <v>12982</v>
      </c>
      <c r="J4956" s="19">
        <v>2</v>
      </c>
      <c r="K4956" s="19" t="s">
        <v>20093</v>
      </c>
      <c r="L4956" s="11"/>
      <c r="M4956" s="11"/>
      <c r="N4956" s="24"/>
      <c r="P4956" s="32"/>
      <c r="T4956" s="19"/>
      <c r="U4956" s="3"/>
      <c r="X4956" t="str">
        <f t="shared" si="310"/>
        <v/>
      </c>
      <c r="Z4956" t="str">
        <f t="shared" si="311"/>
        <v/>
      </c>
      <c r="AB4956" s="9"/>
      <c r="AC4956" t="s">
        <v>4885</v>
      </c>
      <c r="AD4956">
        <f>COUNTIF(H4956,"*Fuji*")</f>
        <v>0</v>
      </c>
      <c r="AF4956" s="3"/>
      <c r="AH4956" s="9"/>
    </row>
    <row r="4957" spans="1:48" ht="10.95" customHeight="1" outlineLevel="1" x14ac:dyDescent="0.25">
      <c r="A4957" t="s">
        <v>18047</v>
      </c>
      <c r="C4957" s="3" t="s">
        <v>12533</v>
      </c>
      <c r="D4957" s="3" t="s">
        <v>12981</v>
      </c>
      <c r="E4957" s="9">
        <v>2008</v>
      </c>
      <c r="F4957" s="7" t="s">
        <v>10270</v>
      </c>
      <c r="G4957" s="7" t="s">
        <v>5401</v>
      </c>
      <c r="H4957" s="8" t="s">
        <v>4885</v>
      </c>
      <c r="I4957" s="8" t="s">
        <v>12982</v>
      </c>
      <c r="J4957" s="19">
        <v>2</v>
      </c>
      <c r="K4957" s="19" t="s">
        <v>7736</v>
      </c>
      <c r="L4957" s="11">
        <v>8</v>
      </c>
      <c r="M4957" s="11"/>
      <c r="N4957" s="24"/>
      <c r="P4957" s="32"/>
      <c r="T4957" s="19"/>
      <c r="U4957" s="3"/>
      <c r="X4957" t="str">
        <f t="shared" si="310"/>
        <v/>
      </c>
      <c r="Z4957">
        <f t="shared" si="311"/>
        <v>1</v>
      </c>
      <c r="AB4957" s="9"/>
      <c r="AC4957" t="s">
        <v>4885</v>
      </c>
      <c r="AD4957">
        <f>COUNTIF(H4957,"*Fuji*")</f>
        <v>0</v>
      </c>
      <c r="AF4957" s="3"/>
      <c r="AH4957" s="9"/>
    </row>
    <row r="4958" spans="1:48" ht="10.95" customHeight="1" outlineLevel="1" x14ac:dyDescent="0.25">
      <c r="A4958" t="s">
        <v>18047</v>
      </c>
      <c r="C4958" s="3" t="s">
        <v>12533</v>
      </c>
      <c r="D4958" s="3">
        <v>115</v>
      </c>
      <c r="E4958" s="9">
        <v>2018</v>
      </c>
      <c r="F4958" s="7" t="s">
        <v>4886</v>
      </c>
      <c r="G4958" s="7" t="s">
        <v>5401</v>
      </c>
      <c r="H4958" s="8" t="s">
        <v>4885</v>
      </c>
      <c r="I4958" s="8" t="s">
        <v>12983</v>
      </c>
      <c r="J4958" s="19">
        <v>2</v>
      </c>
      <c r="K4958" s="19" t="s">
        <v>7736</v>
      </c>
      <c r="L4958" s="11">
        <v>0.5</v>
      </c>
      <c r="M4958" s="11"/>
      <c r="N4958" s="24"/>
      <c r="P4958" s="32"/>
      <c r="T4958" s="19"/>
      <c r="U4958" s="3"/>
      <c r="X4958" t="str">
        <f t="shared" si="310"/>
        <v/>
      </c>
      <c r="Z4958" t="str">
        <f t="shared" si="311"/>
        <v/>
      </c>
      <c r="AB4958" s="9"/>
      <c r="AC4958" t="s">
        <v>4885</v>
      </c>
      <c r="AD4958">
        <f>COUNTIF(H4958,"*Fuji*")</f>
        <v>0</v>
      </c>
      <c r="AF4958" s="3"/>
      <c r="AH4958" s="9"/>
    </row>
    <row r="4959" spans="1:48" ht="10.95" customHeight="1" x14ac:dyDescent="0.25">
      <c r="A4959" s="6" t="s">
        <v>18044</v>
      </c>
      <c r="B4959" t="s">
        <v>4670</v>
      </c>
      <c r="C4959" s="3" t="s">
        <v>12533</v>
      </c>
      <c r="E4959" s="9"/>
      <c r="F4959" s="7"/>
      <c r="G4959" s="7"/>
      <c r="H4959" s="8"/>
      <c r="I4959" s="8"/>
      <c r="J4959" s="19"/>
      <c r="K4959" s="19"/>
      <c r="L4959" s="11"/>
      <c r="M4959" s="11">
        <f>SUM(L4960:L4961)</f>
        <v>12</v>
      </c>
      <c r="N4959" s="24">
        <v>118</v>
      </c>
      <c r="O4959">
        <f>COUNTIF(K4960:K4961,"*")</f>
        <v>2</v>
      </c>
      <c r="P4959" s="32">
        <f>O4959/N4959</f>
        <v>1.6949152542372881E-2</v>
      </c>
      <c r="Q4959">
        <f>COUNTIF(K4960:K4961,"Y")+COUNTIF(K4960:K4961,"S")</f>
        <v>2</v>
      </c>
      <c r="T4959" s="19" t="s">
        <v>7736</v>
      </c>
      <c r="U4959" s="3"/>
      <c r="V4959" t="s">
        <v>18644</v>
      </c>
      <c r="X4959" t="str">
        <f t="shared" si="310"/>
        <v/>
      </c>
      <c r="Z4959" t="str">
        <f t="shared" si="311"/>
        <v/>
      </c>
      <c r="AB4959" s="9"/>
      <c r="AE4959">
        <f>COUNTIF(AD4960:AD4961,"1")</f>
        <v>0</v>
      </c>
      <c r="AF4959" s="3"/>
      <c r="AH4959" s="9"/>
      <c r="AI4959">
        <f>COUNTIF($J4960:$J4961,"1")-COUNTIFS($J4960:$J4961,"1",$K4960:$K4961,"V")</f>
        <v>0</v>
      </c>
      <c r="AJ4959">
        <f>COUNTIFS($J4960:$J4961,"1",$K4960:$K4961,"Y")+COUNTIFS($J4960:$J4961,"1",$K4960:$K4961,"s")</f>
        <v>0</v>
      </c>
      <c r="AK4959">
        <f>COUNTIF($J4960:$J4961,"2")-COUNTIFS($J4960:$J4961,"2",$K4960:$K4961,"V")</f>
        <v>0</v>
      </c>
      <c r="AL4959">
        <f>COUNTIFS($J4960:$J4961,"2",$K4960:$K4961,"Y")+COUNTIFS($J4960:$J4961,"2",$K4960:$K4961,"s")</f>
        <v>0</v>
      </c>
      <c r="AM4959">
        <f>COUNTIF($J4960:$J4961,"3")-COUNTIFS($J4960:$J4961,"3",$K4960:$K4961,"V")</f>
        <v>0</v>
      </c>
      <c r="AN4959">
        <f>COUNTIFS($J4960:$J4961,"3",$K4960:$K4961,"Y")+COUNTIFS($J4960:$J4961,"3",$K4960:$K4961,"s")</f>
        <v>0</v>
      </c>
      <c r="AO4959">
        <f>COUNTIF($J4960:$J4961,"4")-COUNTIFS($J4960:$J4961,"4",$K4960:$K4961,"V")</f>
        <v>2</v>
      </c>
      <c r="AP4959">
        <f>COUNTIFS($J4960:$J4961,"4",$K4960:$K4961,"Y")+COUNTIFS($J4960:$J4961,"4",$K4960:$K4961,"s")</f>
        <v>2</v>
      </c>
      <c r="AQ4959">
        <f>COUNTIF($J4960:$J4961,"5")-COUNTIFS($J4960:$J4961,"5",$K4960:$K4961,"V")</f>
        <v>0</v>
      </c>
      <c r="AR4959">
        <f>COUNTIFS($J4960:$J4961,"5",$K4960:$K4961,"Y")+COUNTIFS($J4960:$J4961,"5",$K4960:$K4961,"s")</f>
        <v>0</v>
      </c>
      <c r="AS4959">
        <f>COUNTIF($J4960:$J4961,"6")-COUNTIFS($J4960:$J4961,"6",$K4960:$K4961,"V")</f>
        <v>0</v>
      </c>
      <c r="AT4959">
        <f>COUNTIFS($J4960:$J4961,"6",$K4960:$K4961,"Y")+COUNTIFS($J4960:$J4961,"6",$K4960:$K4961,"s")</f>
        <v>0</v>
      </c>
      <c r="AU4959">
        <f>COUNTIF($J4960:$J4961,"7")-COUNTIFS($J4960:$J4961,"7",$K4960:$K4961,"V")</f>
        <v>0</v>
      </c>
      <c r="AV4959">
        <f>COUNTIFS($J4960:$J4961,"7",$K4960:$K4961,"Y")+COUNTIFS($J4960:$J4961,"7",$K4960:$K4961,"s")</f>
        <v>0</v>
      </c>
    </row>
    <row r="4960" spans="1:48" ht="10.95" customHeight="1" outlineLevel="1" x14ac:dyDescent="0.25">
      <c r="A4960" t="s">
        <v>18045</v>
      </c>
      <c r="C4960" s="3" t="s">
        <v>12533</v>
      </c>
      <c r="D4960" s="3">
        <v>87</v>
      </c>
      <c r="E4960" s="9">
        <v>2006</v>
      </c>
      <c r="F4960" s="7" t="s">
        <v>556</v>
      </c>
      <c r="G4960" s="7" t="s">
        <v>5401</v>
      </c>
      <c r="H4960" s="8" t="s">
        <v>1115</v>
      </c>
      <c r="I4960" s="8" t="s">
        <v>12984</v>
      </c>
      <c r="J4960" s="19">
        <v>4</v>
      </c>
      <c r="K4960" s="19" t="s">
        <v>20093</v>
      </c>
      <c r="L4960" s="11"/>
      <c r="M4960" s="11"/>
      <c r="N4960" s="24"/>
      <c r="P4960" s="32"/>
      <c r="T4960" s="19"/>
      <c r="U4960" s="3"/>
      <c r="X4960" t="str">
        <f t="shared" si="310"/>
        <v/>
      </c>
      <c r="Z4960" t="str">
        <f t="shared" si="311"/>
        <v/>
      </c>
      <c r="AB4960" s="9"/>
      <c r="AC4960" t="s">
        <v>1115</v>
      </c>
      <c r="AD4960">
        <f>COUNTIF(H4960,"*Fuji*")</f>
        <v>0</v>
      </c>
      <c r="AF4960" s="3"/>
      <c r="AH4960" s="9"/>
    </row>
    <row r="4961" spans="1:48" ht="10.95" customHeight="1" outlineLevel="1" x14ac:dyDescent="0.25">
      <c r="A4961" t="s">
        <v>18045</v>
      </c>
      <c r="C4961" s="3" t="s">
        <v>12533</v>
      </c>
      <c r="D4961" s="3" t="s">
        <v>12976</v>
      </c>
      <c r="E4961" s="9">
        <v>2006</v>
      </c>
      <c r="F4961" s="7" t="s">
        <v>12977</v>
      </c>
      <c r="G4961" s="7" t="s">
        <v>5401</v>
      </c>
      <c r="H4961" s="8" t="s">
        <v>1115</v>
      </c>
      <c r="I4961" s="8" t="s">
        <v>12984</v>
      </c>
      <c r="J4961" s="19">
        <v>4</v>
      </c>
      <c r="K4961" s="19" t="s">
        <v>7736</v>
      </c>
      <c r="L4961" s="11">
        <v>12</v>
      </c>
      <c r="M4961" s="11"/>
      <c r="N4961" s="24"/>
      <c r="P4961" s="32"/>
      <c r="T4961" s="19"/>
      <c r="U4961" s="3"/>
      <c r="X4961" t="str">
        <f t="shared" si="310"/>
        <v/>
      </c>
      <c r="Z4961">
        <f t="shared" si="311"/>
        <v>1</v>
      </c>
      <c r="AB4961" s="9"/>
      <c r="AC4961" t="s">
        <v>1115</v>
      </c>
      <c r="AD4961">
        <f>COUNTIF(H4961,"*Fuji*")</f>
        <v>0</v>
      </c>
      <c r="AF4961" s="3"/>
      <c r="AH4961" s="9"/>
    </row>
    <row r="4962" spans="1:48" ht="10.95" customHeight="1" x14ac:dyDescent="0.25">
      <c r="A4962" s="6" t="s">
        <v>13159</v>
      </c>
      <c r="B4962" t="s">
        <v>12021</v>
      </c>
      <c r="C4962" s="3" t="s">
        <v>12533</v>
      </c>
      <c r="E4962" s="9"/>
      <c r="F4962" s="7"/>
      <c r="G4962" s="7"/>
      <c r="H4962" s="8"/>
      <c r="I4962" s="8"/>
      <c r="J4962" s="19"/>
      <c r="K4962" s="19"/>
      <c r="L4962" s="11"/>
      <c r="M4962" s="11">
        <f>SUM(L4963:L4992)</f>
        <v>77.5</v>
      </c>
      <c r="N4962" s="24">
        <v>3222</v>
      </c>
      <c r="O4962">
        <f>COUNTIF(K4963:K4992,"*")</f>
        <v>30</v>
      </c>
      <c r="P4962" s="32">
        <f>O4962/N4962</f>
        <v>9.3109869646182501E-3</v>
      </c>
      <c r="Q4962">
        <f>COUNTIF(K4963:K4992,"Y")+COUNTIF(K4963:K4992,"S")</f>
        <v>28</v>
      </c>
      <c r="T4962" s="19" t="s">
        <v>7736</v>
      </c>
      <c r="U4962" s="3"/>
      <c r="V4962" t="s">
        <v>18596</v>
      </c>
      <c r="X4962" t="str">
        <f t="shared" si="310"/>
        <v/>
      </c>
      <c r="Z4962" t="str">
        <f t="shared" si="311"/>
        <v/>
      </c>
      <c r="AB4962" s="9"/>
      <c r="AE4962">
        <f>COUNTIF(AD4963:AD4992,"1")</f>
        <v>0</v>
      </c>
      <c r="AF4962" s="3"/>
      <c r="AH4962" s="9"/>
      <c r="AI4962">
        <f>COUNTIF($J4963:$J4992,"1")-COUNTIFS($J4963:$J4992,"1",$K4963:$K4992,"V")</f>
        <v>2</v>
      </c>
      <c r="AJ4962">
        <f>COUNTIFS($J4963:$J4992,"1",$K4963:$K4992,"Y")+COUNTIFS($J4963:$J4992,"1",$K4963:$K4992,"s")</f>
        <v>2</v>
      </c>
      <c r="AK4962">
        <f>COUNTIF($J4963:$J4992,"2")-COUNTIFS($J4963:$J4992,"2",$K4963:$K4992,"V")</f>
        <v>5</v>
      </c>
      <c r="AL4962">
        <f>COUNTIFS($J4963:$J4992,"2",$K4963:$K4992,"Y")+COUNTIFS($J4963:$J4992,"2",$K4963:$K4992,"s")</f>
        <v>5</v>
      </c>
      <c r="AM4962">
        <f>COUNTIF($J4963:$J4992,"3")-COUNTIFS($J4963:$J4992,"3",$K4963:$K4992,"V")</f>
        <v>0</v>
      </c>
      <c r="AN4962">
        <f>COUNTIFS($J4963:$J4992,"3",$K4963:$K4992,"Y")+COUNTIFS($J4963:$J4992,"3",$K4963:$K4992,"s")</f>
        <v>0</v>
      </c>
      <c r="AO4962">
        <f>COUNTIF($J4963:$J4992,"4")-COUNTIFS($J4963:$J4992,"4",$K4963:$K4992,"V")</f>
        <v>0</v>
      </c>
      <c r="AP4962">
        <f>COUNTIFS($J4963:$J4992,"4",$K4963:$K4992,"Y")+COUNTIFS($J4963:$J4992,"4",$K4963:$K4992,"s")</f>
        <v>0</v>
      </c>
      <c r="AQ4962">
        <f>COUNTIF($J4963:$J4992,"5")-COUNTIFS($J4963:$J4992,"5",$K4963:$K4992,"V")</f>
        <v>16</v>
      </c>
      <c r="AR4962">
        <f>COUNTIFS($J4963:$J4992,"5",$K4963:$K4992,"Y")+COUNTIFS($J4963:$J4992,"5",$K4963:$K4992,"s")</f>
        <v>14</v>
      </c>
      <c r="AS4962">
        <f>COUNTIF($J4963:$J4992,"6")-COUNTIFS($J4963:$J4992,"6",$K4963:$K4992,"V")</f>
        <v>0</v>
      </c>
      <c r="AT4962">
        <f>COUNTIFS($J4963:$J4992,"6",$K4963:$K4992,"Y")+COUNTIFS($J4963:$J4992,"6",$K4963:$K4992,"s")</f>
        <v>0</v>
      </c>
      <c r="AU4962">
        <f>COUNTIF($J4963:$J4992,"7")-COUNTIFS($J4963:$J4992,"7",$K4963:$K4992,"V")</f>
        <v>7</v>
      </c>
      <c r="AV4962">
        <f>COUNTIFS($J4963:$J4992,"7",$K4963:$K4992,"Y")+COUNTIFS($J4963:$J4992,"7",$K4963:$K4992,"s")</f>
        <v>7</v>
      </c>
    </row>
    <row r="4963" spans="1:48" ht="10.95" customHeight="1" outlineLevel="1" x14ac:dyDescent="0.25">
      <c r="A4963" t="s">
        <v>2614</v>
      </c>
      <c r="C4963" s="3" t="s">
        <v>12533</v>
      </c>
      <c r="D4963" s="3">
        <v>420</v>
      </c>
      <c r="E4963" s="9">
        <v>1940</v>
      </c>
      <c r="F4963" s="7" t="s">
        <v>5336</v>
      </c>
      <c r="G4963" s="7" t="s">
        <v>6313</v>
      </c>
      <c r="H4963" s="8" t="s">
        <v>5333</v>
      </c>
      <c r="I4963" s="8" t="s">
        <v>13144</v>
      </c>
      <c r="J4963" s="19">
        <v>5</v>
      </c>
      <c r="K4963" s="19" t="s">
        <v>123</v>
      </c>
      <c r="L4963" s="11"/>
      <c r="M4963" s="11"/>
      <c r="N4963" s="24"/>
      <c r="P4963" s="32"/>
      <c r="T4963" s="19"/>
      <c r="U4963" s="3" t="s">
        <v>6801</v>
      </c>
      <c r="X4963" t="str">
        <f t="shared" si="310"/>
        <v/>
      </c>
      <c r="Z4963" t="str">
        <f t="shared" si="311"/>
        <v/>
      </c>
      <c r="AB4963" s="9"/>
      <c r="AC4963" t="s">
        <v>5333</v>
      </c>
      <c r="AD4963">
        <f t="shared" ref="AD4963:AD4992" si="313">COUNTIF(H4963,"*Fuji*")</f>
        <v>0</v>
      </c>
      <c r="AF4963" s="3"/>
      <c r="AG4963" t="s">
        <v>5334</v>
      </c>
      <c r="AH4963" s="9" t="s">
        <v>4623</v>
      </c>
    </row>
    <row r="4964" spans="1:48" ht="10.95" customHeight="1" outlineLevel="1" x14ac:dyDescent="0.25">
      <c r="A4964" t="s">
        <v>2614</v>
      </c>
      <c r="C4964" s="3" t="s">
        <v>12533</v>
      </c>
      <c r="D4964" s="3" t="s">
        <v>10884</v>
      </c>
      <c r="E4964" s="9">
        <v>1941</v>
      </c>
      <c r="F4964" s="7" t="s">
        <v>1114</v>
      </c>
      <c r="G4964" s="7" t="s">
        <v>6313</v>
      </c>
      <c r="H4964" s="8" t="s">
        <v>5333</v>
      </c>
      <c r="I4964" s="8" t="s">
        <v>13144</v>
      </c>
      <c r="J4964" s="19">
        <v>5</v>
      </c>
      <c r="K4964" s="19" t="s">
        <v>123</v>
      </c>
      <c r="L4964" s="11"/>
      <c r="M4964" s="11"/>
      <c r="N4964" s="24"/>
      <c r="P4964" s="32"/>
      <c r="T4964" s="19"/>
      <c r="U4964" s="3" t="s">
        <v>1113</v>
      </c>
      <c r="X4964" t="str">
        <f t="shared" si="310"/>
        <v/>
      </c>
      <c r="Z4964" t="str">
        <f t="shared" si="311"/>
        <v/>
      </c>
      <c r="AB4964" s="9"/>
      <c r="AC4964" t="s">
        <v>5333</v>
      </c>
      <c r="AD4964">
        <f t="shared" si="313"/>
        <v>0</v>
      </c>
      <c r="AF4964" s="3"/>
      <c r="AG4964" t="s">
        <v>5334</v>
      </c>
      <c r="AH4964" s="9" t="s">
        <v>4925</v>
      </c>
    </row>
    <row r="4965" spans="1:48" ht="10.95" customHeight="1" outlineLevel="1" x14ac:dyDescent="0.25">
      <c r="A4965" t="s">
        <v>2614</v>
      </c>
      <c r="C4965" s="3" t="s">
        <v>12533</v>
      </c>
      <c r="D4965" s="3">
        <v>745</v>
      </c>
      <c r="E4965" s="9">
        <v>1961</v>
      </c>
      <c r="F4965" s="7" t="s">
        <v>2615</v>
      </c>
      <c r="G4965" s="7" t="s">
        <v>2616</v>
      </c>
      <c r="H4965" s="8" t="s">
        <v>5333</v>
      </c>
      <c r="I4965" s="8" t="s">
        <v>13145</v>
      </c>
      <c r="J4965" s="19">
        <v>5</v>
      </c>
      <c r="K4965" s="19" t="s">
        <v>7736</v>
      </c>
      <c r="L4965" s="11">
        <v>1.6</v>
      </c>
      <c r="M4965" s="11"/>
      <c r="N4965" s="24"/>
      <c r="P4965" s="32"/>
      <c r="T4965" s="19"/>
      <c r="U4965" s="3">
        <v>706</v>
      </c>
      <c r="X4965" t="str">
        <f t="shared" si="310"/>
        <v/>
      </c>
      <c r="Z4965" t="str">
        <f t="shared" si="311"/>
        <v/>
      </c>
      <c r="AB4965" s="9"/>
      <c r="AC4965" t="s">
        <v>5333</v>
      </c>
      <c r="AD4965">
        <f t="shared" si="313"/>
        <v>0</v>
      </c>
      <c r="AF4965" s="3"/>
      <c r="AG4965" t="s">
        <v>5334</v>
      </c>
      <c r="AH4965" s="9" t="s">
        <v>4925</v>
      </c>
    </row>
    <row r="4966" spans="1:48" ht="10.95" customHeight="1" outlineLevel="1" x14ac:dyDescent="0.25">
      <c r="A4966" t="s">
        <v>2614</v>
      </c>
      <c r="C4966" s="3" t="s">
        <v>12533</v>
      </c>
      <c r="D4966" s="3">
        <v>1213</v>
      </c>
      <c r="E4966" s="9">
        <v>1976</v>
      </c>
      <c r="F4966" s="10" t="s">
        <v>22226</v>
      </c>
      <c r="G4966" s="7" t="s">
        <v>5401</v>
      </c>
      <c r="H4966" s="43" t="s">
        <v>22223</v>
      </c>
      <c r="I4966" s="8" t="s">
        <v>22224</v>
      </c>
      <c r="J4966" s="19">
        <v>1</v>
      </c>
      <c r="K4966" s="19" t="s">
        <v>7736</v>
      </c>
      <c r="L4966" s="11">
        <v>14</v>
      </c>
      <c r="M4966" s="11"/>
      <c r="N4966" s="24"/>
      <c r="P4966" s="32"/>
      <c r="T4966" s="19"/>
      <c r="U4966" s="3">
        <v>1206</v>
      </c>
      <c r="X4966" t="str">
        <f t="shared" si="310"/>
        <v/>
      </c>
      <c r="Y4966">
        <v>1</v>
      </c>
      <c r="Z4966" t="str">
        <f t="shared" si="311"/>
        <v/>
      </c>
      <c r="AB4966" s="9"/>
      <c r="AC4966" s="2" t="s">
        <v>22225</v>
      </c>
      <c r="AD4966">
        <f t="shared" si="313"/>
        <v>0</v>
      </c>
      <c r="AF4966" s="3"/>
      <c r="AG4966" t="s">
        <v>5334</v>
      </c>
      <c r="AH4966" s="9" t="s">
        <v>4613</v>
      </c>
    </row>
    <row r="4967" spans="1:48" ht="10.95" customHeight="1" outlineLevel="1" x14ac:dyDescent="0.25">
      <c r="A4967" t="s">
        <v>2614</v>
      </c>
      <c r="C4967" s="3" t="s">
        <v>12533</v>
      </c>
      <c r="D4967" s="3">
        <v>1246</v>
      </c>
      <c r="E4967" s="9">
        <v>1977</v>
      </c>
      <c r="F4967" s="7" t="s">
        <v>5335</v>
      </c>
      <c r="G4967" s="7" t="s">
        <v>5401</v>
      </c>
      <c r="H4967" s="8" t="s">
        <v>5333</v>
      </c>
      <c r="I4967" s="8" t="s">
        <v>8935</v>
      </c>
      <c r="J4967" s="19">
        <v>5</v>
      </c>
      <c r="K4967" s="19" t="s">
        <v>7736</v>
      </c>
      <c r="L4967" s="11">
        <v>0.5</v>
      </c>
      <c r="M4967" s="11"/>
      <c r="N4967" s="24"/>
      <c r="P4967" s="32"/>
      <c r="T4967" s="19"/>
      <c r="U4967" s="3">
        <v>1206</v>
      </c>
      <c r="X4967" t="str">
        <f t="shared" si="310"/>
        <v/>
      </c>
      <c r="Z4967" t="str">
        <f t="shared" si="311"/>
        <v/>
      </c>
      <c r="AB4967" s="9"/>
      <c r="AC4967" t="s">
        <v>5333</v>
      </c>
      <c r="AD4967">
        <f t="shared" si="313"/>
        <v>0</v>
      </c>
      <c r="AF4967" s="3"/>
      <c r="AG4967" t="s">
        <v>5334</v>
      </c>
      <c r="AH4967" s="9" t="s">
        <v>4613</v>
      </c>
    </row>
    <row r="4968" spans="1:48" ht="10.95" customHeight="1" outlineLevel="1" x14ac:dyDescent="0.25">
      <c r="A4968" t="s">
        <v>2614</v>
      </c>
      <c r="C4968" s="3" t="s">
        <v>12533</v>
      </c>
      <c r="D4968" s="3">
        <v>1275</v>
      </c>
      <c r="E4968" s="9">
        <v>1977</v>
      </c>
      <c r="F4968" s="7" t="s">
        <v>5020</v>
      </c>
      <c r="G4968" s="7" t="s">
        <v>5401</v>
      </c>
      <c r="H4968" s="8" t="s">
        <v>5333</v>
      </c>
      <c r="I4968" s="8" t="s">
        <v>8994</v>
      </c>
      <c r="J4968" s="19">
        <v>5</v>
      </c>
      <c r="K4968" s="19" t="s">
        <v>7736</v>
      </c>
      <c r="L4968" s="11">
        <v>2</v>
      </c>
      <c r="M4968" s="11"/>
      <c r="N4968" s="24"/>
      <c r="P4968" s="32"/>
      <c r="T4968" s="19"/>
      <c r="U4968" s="3">
        <v>1239</v>
      </c>
      <c r="X4968" t="str">
        <f t="shared" si="310"/>
        <v/>
      </c>
      <c r="Z4968" t="str">
        <f t="shared" si="311"/>
        <v/>
      </c>
      <c r="AB4968" s="9"/>
      <c r="AC4968" t="s">
        <v>5333</v>
      </c>
      <c r="AD4968">
        <f t="shared" si="313"/>
        <v>0</v>
      </c>
      <c r="AF4968" s="3"/>
      <c r="AG4968" t="s">
        <v>5334</v>
      </c>
      <c r="AH4968" s="9" t="s">
        <v>4613</v>
      </c>
    </row>
    <row r="4969" spans="1:48" ht="10.95" customHeight="1" outlineLevel="1" x14ac:dyDescent="0.25">
      <c r="A4969" t="s">
        <v>2614</v>
      </c>
      <c r="C4969" s="3" t="s">
        <v>12533</v>
      </c>
      <c r="D4969" s="3">
        <v>1371</v>
      </c>
      <c r="E4969" s="9">
        <v>1979</v>
      </c>
      <c r="F4969" s="7" t="s">
        <v>7569</v>
      </c>
      <c r="G4969" s="7" t="s">
        <v>5401</v>
      </c>
      <c r="H4969" s="8" t="s">
        <v>13451</v>
      </c>
      <c r="I4969" s="8" t="s">
        <v>7071</v>
      </c>
      <c r="J4969" s="19">
        <v>2</v>
      </c>
      <c r="K4969" s="19" t="s">
        <v>7736</v>
      </c>
      <c r="L4969" s="11">
        <v>1.2</v>
      </c>
      <c r="M4969" s="11"/>
      <c r="N4969" s="24"/>
      <c r="P4969" s="32"/>
      <c r="T4969" s="19"/>
      <c r="U4969" s="3"/>
      <c r="X4969" t="str">
        <f t="shared" si="310"/>
        <v/>
      </c>
      <c r="Z4969" t="str">
        <f t="shared" si="311"/>
        <v/>
      </c>
      <c r="AB4969" s="9"/>
      <c r="AC4969" t="s">
        <v>13451</v>
      </c>
      <c r="AD4969">
        <f t="shared" si="313"/>
        <v>0</v>
      </c>
      <c r="AF4969" s="3"/>
      <c r="AH4969" s="9"/>
    </row>
    <row r="4970" spans="1:48" ht="10.95" customHeight="1" outlineLevel="1" x14ac:dyDescent="0.25">
      <c r="A4970" t="s">
        <v>2614</v>
      </c>
      <c r="C4970" s="3" t="s">
        <v>12533</v>
      </c>
      <c r="D4970" s="3">
        <v>1408</v>
      </c>
      <c r="E4970" s="9">
        <v>1980</v>
      </c>
      <c r="F4970" s="7" t="s">
        <v>13146</v>
      </c>
      <c r="G4970" s="7" t="s">
        <v>5401</v>
      </c>
      <c r="H4970" s="8" t="s">
        <v>9233</v>
      </c>
      <c r="I4970" s="8" t="s">
        <v>7560</v>
      </c>
      <c r="J4970" s="19">
        <v>7</v>
      </c>
      <c r="K4970" s="19" t="s">
        <v>7736</v>
      </c>
      <c r="L4970" s="11">
        <v>0.3</v>
      </c>
      <c r="M4970" s="11"/>
      <c r="N4970" s="24"/>
      <c r="P4970" s="32"/>
      <c r="T4970" s="19"/>
      <c r="U4970" s="3"/>
      <c r="X4970" t="str">
        <f t="shared" si="310"/>
        <v/>
      </c>
      <c r="Z4970" t="str">
        <f t="shared" si="311"/>
        <v/>
      </c>
      <c r="AB4970" s="9"/>
      <c r="AC4970" t="s">
        <v>9233</v>
      </c>
      <c r="AD4970">
        <f t="shared" si="313"/>
        <v>0</v>
      </c>
      <c r="AF4970" s="3"/>
      <c r="AH4970" s="9"/>
    </row>
    <row r="4971" spans="1:48" ht="10.95" customHeight="1" outlineLevel="1" x14ac:dyDescent="0.25">
      <c r="A4971" t="s">
        <v>2614</v>
      </c>
      <c r="C4971" s="3" t="s">
        <v>12533</v>
      </c>
      <c r="D4971" s="3">
        <v>1409</v>
      </c>
      <c r="E4971" s="9">
        <v>1980</v>
      </c>
      <c r="F4971" s="7" t="s">
        <v>7627</v>
      </c>
      <c r="G4971" s="7" t="s">
        <v>5401</v>
      </c>
      <c r="H4971" s="8" t="s">
        <v>9233</v>
      </c>
      <c r="I4971" s="8" t="s">
        <v>7560</v>
      </c>
      <c r="J4971" s="19">
        <v>7</v>
      </c>
      <c r="K4971" s="19" t="s">
        <v>7736</v>
      </c>
      <c r="L4971" s="11">
        <v>0.3</v>
      </c>
      <c r="M4971" s="11"/>
      <c r="N4971" s="24"/>
      <c r="P4971" s="32"/>
      <c r="T4971" s="19"/>
      <c r="U4971" s="3"/>
      <c r="X4971" t="str">
        <f t="shared" si="310"/>
        <v/>
      </c>
      <c r="Z4971" t="str">
        <f t="shared" si="311"/>
        <v/>
      </c>
      <c r="AB4971" s="9"/>
      <c r="AC4971" t="s">
        <v>9233</v>
      </c>
      <c r="AD4971">
        <f t="shared" si="313"/>
        <v>0</v>
      </c>
      <c r="AF4971" s="3"/>
      <c r="AH4971" s="9"/>
    </row>
    <row r="4972" spans="1:48" ht="10.95" customHeight="1" outlineLevel="1" x14ac:dyDescent="0.25">
      <c r="A4972" t="s">
        <v>2614</v>
      </c>
      <c r="C4972" s="3" t="s">
        <v>12533</v>
      </c>
      <c r="D4972" s="3">
        <v>1410</v>
      </c>
      <c r="E4972" s="9">
        <v>1980</v>
      </c>
      <c r="F4972" s="7" t="s">
        <v>13147</v>
      </c>
      <c r="G4972" s="7" t="s">
        <v>5401</v>
      </c>
      <c r="H4972" s="8" t="s">
        <v>9233</v>
      </c>
      <c r="I4972" s="8" t="s">
        <v>7560</v>
      </c>
      <c r="J4972" s="19">
        <v>7</v>
      </c>
      <c r="K4972" s="19" t="s">
        <v>7736</v>
      </c>
      <c r="L4972" s="11">
        <v>0.3</v>
      </c>
      <c r="M4972" s="11"/>
      <c r="N4972" s="24"/>
      <c r="P4972" s="32"/>
      <c r="T4972" s="19"/>
      <c r="U4972" s="3"/>
      <c r="X4972" t="str">
        <f t="shared" si="310"/>
        <v/>
      </c>
      <c r="Z4972" t="str">
        <f t="shared" si="311"/>
        <v/>
      </c>
      <c r="AB4972" s="9"/>
      <c r="AC4972" t="s">
        <v>9233</v>
      </c>
      <c r="AD4972">
        <f t="shared" si="313"/>
        <v>0</v>
      </c>
      <c r="AF4972" s="3"/>
      <c r="AH4972" s="9"/>
    </row>
    <row r="4973" spans="1:48" ht="10.95" customHeight="1" outlineLevel="1" x14ac:dyDescent="0.25">
      <c r="A4973" t="s">
        <v>2614</v>
      </c>
      <c r="C4973" s="3" t="s">
        <v>12533</v>
      </c>
      <c r="D4973" s="3">
        <v>1411</v>
      </c>
      <c r="E4973" s="9">
        <v>1980</v>
      </c>
      <c r="F4973" s="7" t="s">
        <v>13148</v>
      </c>
      <c r="G4973" s="7" t="s">
        <v>5401</v>
      </c>
      <c r="H4973" s="8" t="s">
        <v>9233</v>
      </c>
      <c r="I4973" s="8" t="s">
        <v>7560</v>
      </c>
      <c r="J4973" s="19">
        <v>7</v>
      </c>
      <c r="K4973" s="19" t="s">
        <v>7736</v>
      </c>
      <c r="L4973" s="11">
        <v>0.3</v>
      </c>
      <c r="M4973" s="11"/>
      <c r="N4973" s="24"/>
      <c r="P4973" s="32"/>
      <c r="T4973" s="19"/>
      <c r="U4973" s="3"/>
      <c r="X4973" t="str">
        <f t="shared" si="310"/>
        <v/>
      </c>
      <c r="Z4973" t="str">
        <f t="shared" si="311"/>
        <v/>
      </c>
      <c r="AB4973" s="9"/>
      <c r="AC4973" t="s">
        <v>9233</v>
      </c>
      <c r="AD4973">
        <f t="shared" si="313"/>
        <v>0</v>
      </c>
      <c r="AF4973" s="3"/>
      <c r="AH4973" s="9"/>
    </row>
    <row r="4974" spans="1:48" ht="10.95" customHeight="1" outlineLevel="1" x14ac:dyDescent="0.25">
      <c r="A4974" t="s">
        <v>2614</v>
      </c>
      <c r="C4974" s="3" t="s">
        <v>12533</v>
      </c>
      <c r="D4974" s="3">
        <v>1412</v>
      </c>
      <c r="E4974" s="9">
        <v>1980</v>
      </c>
      <c r="F4974" s="7" t="s">
        <v>13149</v>
      </c>
      <c r="G4974" s="7" t="s">
        <v>5401</v>
      </c>
      <c r="H4974" s="8" t="s">
        <v>9233</v>
      </c>
      <c r="I4974" s="8" t="s">
        <v>7560</v>
      </c>
      <c r="J4974" s="19">
        <v>7</v>
      </c>
      <c r="K4974" s="19" t="s">
        <v>7736</v>
      </c>
      <c r="L4974" s="11">
        <v>0.3</v>
      </c>
      <c r="M4974" s="11"/>
      <c r="N4974" s="24"/>
      <c r="P4974" s="32"/>
      <c r="T4974" s="19"/>
      <c r="U4974" s="3"/>
      <c r="X4974" t="str">
        <f t="shared" si="310"/>
        <v/>
      </c>
      <c r="Z4974" t="str">
        <f t="shared" si="311"/>
        <v/>
      </c>
      <c r="AB4974" s="9"/>
      <c r="AC4974" t="s">
        <v>9233</v>
      </c>
      <c r="AD4974">
        <f t="shared" si="313"/>
        <v>0</v>
      </c>
      <c r="AF4974" s="3"/>
      <c r="AH4974" s="9"/>
    </row>
    <row r="4975" spans="1:48" ht="10.95" customHeight="1" outlineLevel="1" x14ac:dyDescent="0.25">
      <c r="A4975" t="s">
        <v>2614</v>
      </c>
      <c r="C4975" s="3" t="s">
        <v>12533</v>
      </c>
      <c r="D4975" s="3">
        <v>1413</v>
      </c>
      <c r="E4975" s="9">
        <v>1980</v>
      </c>
      <c r="F4975" s="7" t="s">
        <v>2521</v>
      </c>
      <c r="G4975" s="7" t="s">
        <v>5401</v>
      </c>
      <c r="H4975" s="8" t="s">
        <v>9233</v>
      </c>
      <c r="I4975" s="8" t="s">
        <v>7560</v>
      </c>
      <c r="J4975" s="19">
        <v>7</v>
      </c>
      <c r="K4975" s="19" t="s">
        <v>7736</v>
      </c>
      <c r="L4975" s="11">
        <v>0.3</v>
      </c>
      <c r="M4975" s="11"/>
      <c r="N4975" s="24"/>
      <c r="P4975" s="32"/>
      <c r="T4975" s="19"/>
      <c r="U4975" s="3"/>
      <c r="X4975" t="str">
        <f t="shared" si="310"/>
        <v/>
      </c>
      <c r="Z4975" t="str">
        <f t="shared" si="311"/>
        <v/>
      </c>
      <c r="AB4975" s="9"/>
      <c r="AC4975" t="s">
        <v>9233</v>
      </c>
      <c r="AD4975">
        <f t="shared" si="313"/>
        <v>0</v>
      </c>
      <c r="AF4975" s="3"/>
      <c r="AH4975" s="9"/>
    </row>
    <row r="4976" spans="1:48" ht="10.95" customHeight="1" outlineLevel="1" x14ac:dyDescent="0.25">
      <c r="A4976" t="s">
        <v>2614</v>
      </c>
      <c r="C4976" s="3" t="s">
        <v>12533</v>
      </c>
      <c r="D4976" s="3">
        <v>1414</v>
      </c>
      <c r="E4976" s="9">
        <v>1980</v>
      </c>
      <c r="F4976" s="7" t="s">
        <v>4000</v>
      </c>
      <c r="G4976" s="7" t="s">
        <v>5401</v>
      </c>
      <c r="H4976" s="8" t="s">
        <v>9233</v>
      </c>
      <c r="I4976" s="8" t="s">
        <v>7560</v>
      </c>
      <c r="J4976" s="19">
        <v>7</v>
      </c>
      <c r="K4976" s="19" t="s">
        <v>7736</v>
      </c>
      <c r="L4976" s="11">
        <v>0.3</v>
      </c>
      <c r="M4976" s="11"/>
      <c r="N4976" s="24"/>
      <c r="P4976" s="32"/>
      <c r="T4976" s="19"/>
      <c r="U4976" s="3"/>
      <c r="X4976" t="str">
        <f t="shared" si="310"/>
        <v/>
      </c>
      <c r="Z4976" t="str">
        <f t="shared" si="311"/>
        <v/>
      </c>
      <c r="AB4976" s="9"/>
      <c r="AC4976" t="s">
        <v>9233</v>
      </c>
      <c r="AD4976">
        <f t="shared" si="313"/>
        <v>0</v>
      </c>
      <c r="AF4976" s="3"/>
      <c r="AH4976" s="9"/>
    </row>
    <row r="4977" spans="1:34" ht="10.95" customHeight="1" outlineLevel="1" x14ac:dyDescent="0.25">
      <c r="A4977" t="s">
        <v>2614</v>
      </c>
      <c r="C4977" s="3" t="s">
        <v>12533</v>
      </c>
      <c r="D4977" s="3">
        <v>2245</v>
      </c>
      <c r="E4977" s="9">
        <v>2004</v>
      </c>
      <c r="F4977" s="7" t="s">
        <v>6008</v>
      </c>
      <c r="G4977" s="7" t="s">
        <v>5401</v>
      </c>
      <c r="H4977" s="8" t="s">
        <v>5333</v>
      </c>
      <c r="I4977" s="8" t="s">
        <v>13150</v>
      </c>
      <c r="J4977" s="19">
        <v>5</v>
      </c>
      <c r="K4977" s="19" t="s">
        <v>7736</v>
      </c>
      <c r="L4977" s="11">
        <v>1.2</v>
      </c>
      <c r="M4977" s="11"/>
      <c r="N4977" s="24"/>
      <c r="P4977" s="32"/>
      <c r="T4977" s="19"/>
      <c r="U4977" s="3">
        <v>2165</v>
      </c>
      <c r="X4977" t="str">
        <f t="shared" si="310"/>
        <v/>
      </c>
      <c r="Z4977" t="str">
        <f t="shared" si="311"/>
        <v/>
      </c>
      <c r="AB4977" s="9"/>
      <c r="AC4977" t="s">
        <v>5333</v>
      </c>
      <c r="AD4977">
        <f t="shared" si="313"/>
        <v>0</v>
      </c>
      <c r="AF4977" s="3"/>
      <c r="AG4977" t="s">
        <v>5334</v>
      </c>
      <c r="AH4977" s="9" t="s">
        <v>4613</v>
      </c>
    </row>
    <row r="4978" spans="1:34" ht="10.95" customHeight="1" outlineLevel="1" x14ac:dyDescent="0.25">
      <c r="A4978" t="s">
        <v>2614</v>
      </c>
      <c r="C4978" s="3" t="s">
        <v>12533</v>
      </c>
      <c r="D4978" s="3">
        <v>2253</v>
      </c>
      <c r="E4978" s="9">
        <v>2004</v>
      </c>
      <c r="F4978" s="22">
        <v>2.2400000000000002</v>
      </c>
      <c r="G4978" s="7" t="s">
        <v>5401</v>
      </c>
      <c r="H4978" s="8" t="s">
        <v>404</v>
      </c>
      <c r="I4978" s="8" t="s">
        <v>13150</v>
      </c>
      <c r="J4978" s="19">
        <v>5</v>
      </c>
      <c r="K4978" s="19" t="s">
        <v>7736</v>
      </c>
      <c r="L4978" s="11">
        <v>2.4</v>
      </c>
      <c r="M4978" s="11"/>
      <c r="N4978" s="24"/>
      <c r="P4978" s="32"/>
      <c r="T4978" s="19"/>
      <c r="U4978" s="3">
        <v>2173</v>
      </c>
      <c r="X4978" t="str">
        <f t="shared" si="310"/>
        <v/>
      </c>
      <c r="Z4978" t="str">
        <f t="shared" si="311"/>
        <v/>
      </c>
      <c r="AB4978" s="9"/>
      <c r="AC4978" t="s">
        <v>404</v>
      </c>
      <c r="AD4978">
        <f t="shared" si="313"/>
        <v>0</v>
      </c>
      <c r="AF4978" s="3"/>
      <c r="AG4978" t="s">
        <v>3425</v>
      </c>
      <c r="AH4978" s="9" t="s">
        <v>4925</v>
      </c>
    </row>
    <row r="4979" spans="1:34" ht="10.95" customHeight="1" outlineLevel="1" x14ac:dyDescent="0.25">
      <c r="A4979" t="s">
        <v>2614</v>
      </c>
      <c r="C4979" s="3" t="s">
        <v>12533</v>
      </c>
      <c r="D4979" s="3" t="s">
        <v>13151</v>
      </c>
      <c r="E4979" s="9">
        <v>2004</v>
      </c>
      <c r="F4979" s="7" t="s">
        <v>4173</v>
      </c>
      <c r="G4979" s="7" t="s">
        <v>5401</v>
      </c>
      <c r="H4979" s="8" t="s">
        <v>5333</v>
      </c>
      <c r="I4979" s="8" t="s">
        <v>13150</v>
      </c>
      <c r="J4979" s="19">
        <v>5</v>
      </c>
      <c r="K4979" s="19" t="s">
        <v>7736</v>
      </c>
      <c r="L4979" s="11">
        <v>0.4</v>
      </c>
      <c r="M4979" s="11"/>
      <c r="N4979" s="24"/>
      <c r="P4979" s="32"/>
      <c r="T4979" s="19"/>
      <c r="U4979" s="3" t="s">
        <v>3509</v>
      </c>
      <c r="X4979" t="str">
        <f t="shared" si="310"/>
        <v/>
      </c>
      <c r="Z4979" t="str">
        <f t="shared" si="311"/>
        <v/>
      </c>
      <c r="AB4979" s="9"/>
      <c r="AC4979" t="s">
        <v>5333</v>
      </c>
      <c r="AD4979">
        <f t="shared" si="313"/>
        <v>0</v>
      </c>
      <c r="AF4979" s="3"/>
      <c r="AG4979" t="s">
        <v>5334</v>
      </c>
      <c r="AH4979" s="9" t="s">
        <v>4613</v>
      </c>
    </row>
    <row r="4980" spans="1:34" ht="10.95" customHeight="1" outlineLevel="1" x14ac:dyDescent="0.25">
      <c r="A4980" t="s">
        <v>2614</v>
      </c>
      <c r="C4980" s="3" t="s">
        <v>12533</v>
      </c>
      <c r="D4980" s="3" t="s">
        <v>13152</v>
      </c>
      <c r="E4980" s="9">
        <v>2004</v>
      </c>
      <c r="F4980" s="7" t="s">
        <v>4907</v>
      </c>
      <c r="G4980" s="7" t="s">
        <v>5401</v>
      </c>
      <c r="H4980" s="8" t="s">
        <v>404</v>
      </c>
      <c r="I4980" s="8" t="s">
        <v>13150</v>
      </c>
      <c r="J4980" s="19">
        <v>5</v>
      </c>
      <c r="K4980" s="19" t="s">
        <v>7736</v>
      </c>
      <c r="L4980" s="11">
        <v>2</v>
      </c>
      <c r="M4980" s="11"/>
      <c r="N4980" s="24"/>
      <c r="P4980" s="32"/>
      <c r="T4980" s="19"/>
      <c r="U4980" s="3" t="s">
        <v>403</v>
      </c>
      <c r="X4980" t="str">
        <f t="shared" si="310"/>
        <v/>
      </c>
      <c r="Z4980" t="str">
        <f t="shared" si="311"/>
        <v/>
      </c>
      <c r="AB4980" s="9"/>
      <c r="AC4980" t="s">
        <v>404</v>
      </c>
      <c r="AD4980">
        <f t="shared" si="313"/>
        <v>0</v>
      </c>
      <c r="AF4980" s="3"/>
      <c r="AG4980" t="s">
        <v>3425</v>
      </c>
      <c r="AH4980" s="9" t="s">
        <v>4925</v>
      </c>
    </row>
    <row r="4981" spans="1:34" ht="10.95" customHeight="1" outlineLevel="1" x14ac:dyDescent="0.25">
      <c r="A4981" t="s">
        <v>2614</v>
      </c>
      <c r="C4981" s="3" t="s">
        <v>12533</v>
      </c>
      <c r="D4981" s="3">
        <v>2426</v>
      </c>
      <c r="E4981" s="9">
        <v>2008</v>
      </c>
      <c r="F4981" s="7" t="s">
        <v>5141</v>
      </c>
      <c r="G4981" s="7" t="s">
        <v>5401</v>
      </c>
      <c r="H4981" s="8" t="s">
        <v>13153</v>
      </c>
      <c r="I4981" s="8" t="s">
        <v>13150</v>
      </c>
      <c r="J4981" s="19">
        <v>5</v>
      </c>
      <c r="K4981" s="19" t="s">
        <v>7736</v>
      </c>
      <c r="L4981" s="11">
        <v>0.6</v>
      </c>
      <c r="M4981" s="11"/>
      <c r="N4981" s="24"/>
      <c r="P4981" s="32"/>
      <c r="T4981" s="19"/>
      <c r="U4981" s="3"/>
      <c r="X4981" t="str">
        <f t="shared" si="310"/>
        <v/>
      </c>
      <c r="Z4981" t="str">
        <f t="shared" si="311"/>
        <v/>
      </c>
      <c r="AB4981" s="9"/>
      <c r="AC4981" t="s">
        <v>13153</v>
      </c>
      <c r="AD4981">
        <f t="shared" si="313"/>
        <v>0</v>
      </c>
      <c r="AF4981" s="3"/>
      <c r="AH4981" s="9"/>
    </row>
    <row r="4982" spans="1:34" ht="10.95" customHeight="1" outlineLevel="1" x14ac:dyDescent="0.25">
      <c r="A4982" t="s">
        <v>2614</v>
      </c>
      <c r="C4982" s="3" t="s">
        <v>12533</v>
      </c>
      <c r="D4982" s="3">
        <v>2754</v>
      </c>
      <c r="E4982" s="9">
        <v>2015</v>
      </c>
      <c r="F4982" s="7" t="s">
        <v>5142</v>
      </c>
      <c r="G4982" s="7" t="s">
        <v>5401</v>
      </c>
      <c r="H4982" s="8" t="s">
        <v>13155</v>
      </c>
      <c r="I4982" s="8" t="s">
        <v>13154</v>
      </c>
      <c r="J4982" s="19">
        <v>5</v>
      </c>
      <c r="K4982" s="19" t="s">
        <v>7736</v>
      </c>
      <c r="L4982" s="11">
        <v>2.2999999999999998</v>
      </c>
      <c r="M4982" s="11"/>
      <c r="N4982" s="24"/>
      <c r="P4982" s="32"/>
      <c r="T4982" s="19"/>
      <c r="U4982" s="3"/>
      <c r="X4982" t="str">
        <f t="shared" si="310"/>
        <v/>
      </c>
      <c r="Z4982" t="str">
        <f t="shared" si="311"/>
        <v/>
      </c>
      <c r="AB4982" s="9"/>
      <c r="AC4982" t="s">
        <v>13155</v>
      </c>
      <c r="AD4982">
        <f t="shared" si="313"/>
        <v>0</v>
      </c>
      <c r="AF4982" s="3"/>
      <c r="AH4982" s="9"/>
    </row>
    <row r="4983" spans="1:34" ht="10.95" customHeight="1" outlineLevel="1" x14ac:dyDescent="0.25">
      <c r="A4983" t="s">
        <v>2614</v>
      </c>
      <c r="C4983" s="3" t="s">
        <v>12533</v>
      </c>
      <c r="D4983" s="3">
        <v>2755</v>
      </c>
      <c r="E4983" s="9">
        <v>2015</v>
      </c>
      <c r="F4983" s="7" t="s">
        <v>5141</v>
      </c>
      <c r="G4983" s="7" t="s">
        <v>5401</v>
      </c>
      <c r="H4983" s="8" t="s">
        <v>13155</v>
      </c>
      <c r="I4983" s="8" t="s">
        <v>13154</v>
      </c>
      <c r="J4983" s="19">
        <v>5</v>
      </c>
      <c r="K4983" s="19" t="s">
        <v>7736</v>
      </c>
      <c r="L4983" s="11">
        <v>2.2999999999999998</v>
      </c>
      <c r="M4983" s="11"/>
      <c r="N4983" s="24"/>
      <c r="P4983" s="32"/>
      <c r="T4983" s="19"/>
      <c r="U4983" s="3"/>
      <c r="X4983" t="str">
        <f t="shared" si="310"/>
        <v/>
      </c>
      <c r="Z4983" t="str">
        <f t="shared" si="311"/>
        <v/>
      </c>
      <c r="AB4983" s="9"/>
      <c r="AC4983" t="s">
        <v>13155</v>
      </c>
      <c r="AD4983">
        <f t="shared" si="313"/>
        <v>0</v>
      </c>
      <c r="AF4983" s="3"/>
      <c r="AH4983" s="9"/>
    </row>
    <row r="4984" spans="1:34" ht="10.95" customHeight="1" outlineLevel="1" x14ac:dyDescent="0.25">
      <c r="A4984" t="s">
        <v>2614</v>
      </c>
      <c r="C4984" s="3" t="s">
        <v>12533</v>
      </c>
      <c r="D4984" s="3">
        <v>2756</v>
      </c>
      <c r="E4984" s="9">
        <v>2015</v>
      </c>
      <c r="F4984" s="7" t="s">
        <v>5836</v>
      </c>
      <c r="G4984" s="7" t="s">
        <v>5401</v>
      </c>
      <c r="H4984" s="8" t="s">
        <v>13155</v>
      </c>
      <c r="I4984" s="8" t="s">
        <v>13154</v>
      </c>
      <c r="J4984" s="19">
        <v>5</v>
      </c>
      <c r="K4984" s="19" t="s">
        <v>7736</v>
      </c>
      <c r="L4984" s="11">
        <v>2.2999999999999998</v>
      </c>
      <c r="M4984" s="11"/>
      <c r="N4984" s="24"/>
      <c r="P4984" s="32"/>
      <c r="T4984" s="19"/>
      <c r="U4984" s="3"/>
      <c r="X4984" t="str">
        <f t="shared" si="310"/>
        <v/>
      </c>
      <c r="Z4984" t="str">
        <f t="shared" si="311"/>
        <v/>
      </c>
      <c r="AB4984" s="9"/>
      <c r="AC4984" t="s">
        <v>13155</v>
      </c>
      <c r="AD4984">
        <f t="shared" si="313"/>
        <v>0</v>
      </c>
      <c r="AF4984" s="3"/>
      <c r="AH4984" s="9"/>
    </row>
    <row r="4985" spans="1:34" ht="10.95" customHeight="1" outlineLevel="1" x14ac:dyDescent="0.25">
      <c r="A4985" t="s">
        <v>2614</v>
      </c>
      <c r="C4985" s="3" t="s">
        <v>12533</v>
      </c>
      <c r="D4985" s="3">
        <v>2757</v>
      </c>
      <c r="E4985" s="9">
        <v>2015</v>
      </c>
      <c r="F4985" s="10" t="s">
        <v>21561</v>
      </c>
      <c r="G4985" s="7" t="s">
        <v>5401</v>
      </c>
      <c r="H4985" s="8" t="s">
        <v>13155</v>
      </c>
      <c r="I4985" s="8" t="s">
        <v>13154</v>
      </c>
      <c r="J4985" s="19">
        <v>5</v>
      </c>
      <c r="K4985" s="19" t="s">
        <v>7736</v>
      </c>
      <c r="L4985" s="11">
        <v>2.2999999999999998</v>
      </c>
      <c r="M4985" s="11"/>
      <c r="N4985" s="24"/>
      <c r="P4985" s="32"/>
      <c r="T4985" s="19"/>
      <c r="U4985" s="3"/>
      <c r="X4985" t="str">
        <f t="shared" si="310"/>
        <v/>
      </c>
      <c r="Z4985" t="str">
        <f t="shared" si="311"/>
        <v/>
      </c>
      <c r="AB4985" s="9"/>
      <c r="AC4985" t="s">
        <v>13155</v>
      </c>
      <c r="AD4985">
        <f t="shared" si="313"/>
        <v>0</v>
      </c>
      <c r="AF4985" s="3"/>
      <c r="AH4985" s="9"/>
    </row>
    <row r="4986" spans="1:34" ht="10.95" customHeight="1" outlineLevel="1" x14ac:dyDescent="0.25">
      <c r="A4986" t="s">
        <v>2614</v>
      </c>
      <c r="C4986" s="3" t="s">
        <v>12533</v>
      </c>
      <c r="D4986" s="3">
        <v>2758</v>
      </c>
      <c r="E4986" s="9">
        <v>2015</v>
      </c>
      <c r="F4986" s="7" t="s">
        <v>5299</v>
      </c>
      <c r="G4986" s="7" t="s">
        <v>5401</v>
      </c>
      <c r="H4986" s="8" t="s">
        <v>13155</v>
      </c>
      <c r="I4986" s="8" t="s">
        <v>13154</v>
      </c>
      <c r="J4986" s="19">
        <v>5</v>
      </c>
      <c r="K4986" s="19" t="s">
        <v>7736</v>
      </c>
      <c r="L4986" s="11">
        <v>2.2999999999999998</v>
      </c>
      <c r="M4986" s="11"/>
      <c r="N4986" s="24"/>
      <c r="P4986" s="32"/>
      <c r="T4986" s="19"/>
      <c r="U4986" s="3"/>
      <c r="X4986" t="str">
        <f t="shared" si="310"/>
        <v/>
      </c>
      <c r="Z4986" t="str">
        <f t="shared" si="311"/>
        <v/>
      </c>
      <c r="AB4986" s="9"/>
      <c r="AC4986" t="s">
        <v>13155</v>
      </c>
      <c r="AD4986">
        <f t="shared" si="313"/>
        <v>0</v>
      </c>
      <c r="AF4986" s="3"/>
      <c r="AH4986" s="9"/>
    </row>
    <row r="4987" spans="1:34" ht="10.95" customHeight="1" outlineLevel="1" x14ac:dyDescent="0.25">
      <c r="A4987" t="s">
        <v>2614</v>
      </c>
      <c r="C4987" s="3" t="s">
        <v>12533</v>
      </c>
      <c r="D4987" s="3">
        <v>2759</v>
      </c>
      <c r="E4987" s="9">
        <v>2015</v>
      </c>
      <c r="F4987" s="22">
        <v>2</v>
      </c>
      <c r="G4987" s="7" t="s">
        <v>5401</v>
      </c>
      <c r="H4987" s="8" t="s">
        <v>13155</v>
      </c>
      <c r="I4987" s="8" t="s">
        <v>13154</v>
      </c>
      <c r="J4987" s="19">
        <v>5</v>
      </c>
      <c r="K4987" s="19" t="s">
        <v>7736</v>
      </c>
      <c r="L4987" s="11">
        <v>2.2999999999999998</v>
      </c>
      <c r="M4987" s="11"/>
      <c r="N4987" s="24"/>
      <c r="P4987" s="32"/>
      <c r="T4987" s="19"/>
      <c r="U4987" s="3"/>
      <c r="X4987" t="str">
        <f t="shared" si="310"/>
        <v/>
      </c>
      <c r="Z4987" t="str">
        <f t="shared" si="311"/>
        <v/>
      </c>
      <c r="AB4987" s="9"/>
      <c r="AC4987" t="s">
        <v>13155</v>
      </c>
      <c r="AD4987">
        <f t="shared" si="313"/>
        <v>0</v>
      </c>
      <c r="AF4987" s="3"/>
      <c r="AH4987" s="9"/>
    </row>
    <row r="4988" spans="1:34" ht="10.95" customHeight="1" outlineLevel="1" x14ac:dyDescent="0.25">
      <c r="A4988" t="s">
        <v>2614</v>
      </c>
      <c r="C4988" s="3" t="s">
        <v>12533</v>
      </c>
      <c r="D4988" s="3">
        <v>2793</v>
      </c>
      <c r="E4988" s="9">
        <v>2015</v>
      </c>
      <c r="F4988" s="22">
        <v>0.01</v>
      </c>
      <c r="G4988" s="7" t="s">
        <v>5401</v>
      </c>
      <c r="H4988" s="8" t="s">
        <v>14166</v>
      </c>
      <c r="I4988" s="8" t="s">
        <v>13156</v>
      </c>
      <c r="J4988" s="19">
        <v>2</v>
      </c>
      <c r="K4988" s="19" t="s">
        <v>7736</v>
      </c>
      <c r="L4988" s="11">
        <v>4.5</v>
      </c>
      <c r="M4988" s="11"/>
      <c r="N4988" s="24"/>
      <c r="P4988" s="32"/>
      <c r="T4988" s="19"/>
      <c r="U4988" s="3"/>
      <c r="X4988" t="str">
        <f t="shared" si="310"/>
        <v/>
      </c>
      <c r="Z4988" t="str">
        <f t="shared" si="311"/>
        <v/>
      </c>
      <c r="AB4988" s="9"/>
      <c r="AC4988" t="s">
        <v>14166</v>
      </c>
      <c r="AD4988">
        <f t="shared" si="313"/>
        <v>0</v>
      </c>
      <c r="AF4988" s="3"/>
      <c r="AH4988" s="9"/>
    </row>
    <row r="4989" spans="1:34" ht="10.95" customHeight="1" outlineLevel="1" x14ac:dyDescent="0.25">
      <c r="A4989" t="s">
        <v>2614</v>
      </c>
      <c r="C4989" s="3" t="s">
        <v>12533</v>
      </c>
      <c r="D4989" s="3">
        <v>2794</v>
      </c>
      <c r="E4989" s="9">
        <v>2015</v>
      </c>
      <c r="F4989" s="22">
        <v>0.2</v>
      </c>
      <c r="G4989" s="7" t="s">
        <v>5401</v>
      </c>
      <c r="H4989" s="8" t="s">
        <v>13157</v>
      </c>
      <c r="I4989" s="8" t="s">
        <v>13156</v>
      </c>
      <c r="J4989" s="19">
        <v>2</v>
      </c>
      <c r="K4989" s="19" t="s">
        <v>7736</v>
      </c>
      <c r="L4989" s="11">
        <v>3.2</v>
      </c>
      <c r="M4989" s="11"/>
      <c r="N4989" s="24"/>
      <c r="P4989" s="32"/>
      <c r="T4989" s="19"/>
      <c r="U4989" s="3"/>
      <c r="X4989" t="str">
        <f t="shared" si="310"/>
        <v/>
      </c>
      <c r="Z4989" t="str">
        <f t="shared" si="311"/>
        <v/>
      </c>
      <c r="AB4989" s="9"/>
      <c r="AC4989" t="s">
        <v>13157</v>
      </c>
      <c r="AD4989">
        <f t="shared" si="313"/>
        <v>0</v>
      </c>
      <c r="AF4989" s="3"/>
      <c r="AH4989" s="9"/>
    </row>
    <row r="4990" spans="1:34" ht="10.95" customHeight="1" outlineLevel="1" x14ac:dyDescent="0.25">
      <c r="A4990" t="s">
        <v>2614</v>
      </c>
      <c r="C4990" s="3" t="s">
        <v>12533</v>
      </c>
      <c r="D4990" s="3">
        <v>2795</v>
      </c>
      <c r="E4990" s="9">
        <v>2015</v>
      </c>
      <c r="F4990" s="22">
        <v>1</v>
      </c>
      <c r="G4990" s="7" t="s">
        <v>5401</v>
      </c>
      <c r="H4990" s="8" t="s">
        <v>9480</v>
      </c>
      <c r="I4990" s="8" t="s">
        <v>13156</v>
      </c>
      <c r="J4990" s="19">
        <v>1</v>
      </c>
      <c r="K4990" s="19" t="s">
        <v>7736</v>
      </c>
      <c r="L4990" s="11">
        <v>3</v>
      </c>
      <c r="M4990" s="11"/>
      <c r="N4990" s="24"/>
      <c r="P4990" s="32"/>
      <c r="T4990" s="19"/>
      <c r="U4990" s="3"/>
      <c r="X4990" t="str">
        <f t="shared" si="310"/>
        <v/>
      </c>
      <c r="Z4990" t="str">
        <f t="shared" si="311"/>
        <v/>
      </c>
      <c r="AB4990" s="9"/>
      <c r="AC4990" t="s">
        <v>9480</v>
      </c>
      <c r="AD4990">
        <f t="shared" si="313"/>
        <v>0</v>
      </c>
      <c r="AF4990" s="3"/>
      <c r="AH4990" s="9"/>
    </row>
    <row r="4991" spans="1:34" ht="10.95" customHeight="1" outlineLevel="1" x14ac:dyDescent="0.25">
      <c r="A4991" t="s">
        <v>2614</v>
      </c>
      <c r="C4991" s="3" t="s">
        <v>12533</v>
      </c>
      <c r="D4991" s="3">
        <v>2796</v>
      </c>
      <c r="E4991" s="9">
        <v>2015</v>
      </c>
      <c r="F4991" s="22">
        <v>2</v>
      </c>
      <c r="G4991" s="7" t="s">
        <v>5401</v>
      </c>
      <c r="H4991" s="8" t="s">
        <v>13158</v>
      </c>
      <c r="I4991" s="8" t="s">
        <v>13156</v>
      </c>
      <c r="J4991" s="19">
        <v>2</v>
      </c>
      <c r="K4991" s="19" t="s">
        <v>20093</v>
      </c>
      <c r="L4991" s="11"/>
      <c r="M4991" s="11"/>
      <c r="N4991" s="24"/>
      <c r="P4991" s="32"/>
      <c r="T4991" s="19"/>
      <c r="U4991" s="3"/>
      <c r="X4991" t="str">
        <f t="shared" si="310"/>
        <v/>
      </c>
      <c r="Z4991" t="str">
        <f t="shared" si="311"/>
        <v/>
      </c>
      <c r="AB4991" s="9"/>
      <c r="AC4991" t="s">
        <v>13158</v>
      </c>
      <c r="AD4991">
        <f t="shared" si="313"/>
        <v>0</v>
      </c>
      <c r="AF4991" s="3"/>
      <c r="AH4991" s="9"/>
    </row>
    <row r="4992" spans="1:34" ht="10.95" customHeight="1" outlineLevel="1" x14ac:dyDescent="0.25">
      <c r="A4992" t="s">
        <v>2614</v>
      </c>
      <c r="C4992" s="3" t="s">
        <v>12533</v>
      </c>
      <c r="D4992" s="3" t="s">
        <v>20483</v>
      </c>
      <c r="E4992" s="9">
        <v>2015</v>
      </c>
      <c r="F4992" s="7" t="s">
        <v>14840</v>
      </c>
      <c r="G4992" s="7" t="s">
        <v>5401</v>
      </c>
      <c r="H4992" s="8" t="s">
        <v>13158</v>
      </c>
      <c r="I4992" s="8" t="s">
        <v>13156</v>
      </c>
      <c r="J4992" s="19">
        <v>2</v>
      </c>
      <c r="K4992" s="19" t="s">
        <v>7736</v>
      </c>
      <c r="L4992" s="11">
        <v>25</v>
      </c>
      <c r="M4992" s="11"/>
      <c r="N4992" s="24"/>
      <c r="P4992" s="32"/>
      <c r="T4992" s="19"/>
      <c r="U4992" s="3"/>
      <c r="X4992">
        <f t="shared" si="310"/>
        <v>1</v>
      </c>
      <c r="Z4992" t="str">
        <f t="shared" si="311"/>
        <v/>
      </c>
      <c r="AB4992" s="9"/>
      <c r="AC4992" t="s">
        <v>13158</v>
      </c>
      <c r="AD4992">
        <f t="shared" si="313"/>
        <v>0</v>
      </c>
      <c r="AF4992" s="3"/>
      <c r="AH4992" s="9"/>
    </row>
    <row r="4993" spans="1:48" ht="10.95" customHeight="1" x14ac:dyDescent="0.25">
      <c r="A4993" s="6" t="s">
        <v>13161</v>
      </c>
      <c r="B4993" t="s">
        <v>12942</v>
      </c>
      <c r="C4993" s="3" t="s">
        <v>12533</v>
      </c>
      <c r="E4993" s="9"/>
      <c r="F4993" s="7"/>
      <c r="G4993" s="7"/>
      <c r="H4993" s="8"/>
      <c r="I4993" s="8"/>
      <c r="J4993" s="19"/>
      <c r="K4993" s="19"/>
      <c r="L4993" s="11"/>
      <c r="M4993" s="11">
        <f>SUM(L4994:L4996)</f>
        <v>8.1</v>
      </c>
      <c r="N4993" s="24">
        <v>815</v>
      </c>
      <c r="O4993">
        <f>COUNTIF(K4994:K4996,"*")</f>
        <v>3</v>
      </c>
      <c r="P4993" s="32">
        <f>O4993/N4993</f>
        <v>3.6809815950920245E-3</v>
      </c>
      <c r="Q4993">
        <f>COUNTIF(K4994:K4996,"Y")+COUNTIF(K4994:K4996,"S")</f>
        <v>3</v>
      </c>
      <c r="T4993" s="19" t="s">
        <v>7736</v>
      </c>
      <c r="U4993" s="3"/>
      <c r="V4993" t="s">
        <v>18597</v>
      </c>
      <c r="X4993" t="str">
        <f t="shared" si="310"/>
        <v/>
      </c>
      <c r="Z4993" t="str">
        <f t="shared" si="311"/>
        <v/>
      </c>
      <c r="AB4993" s="9"/>
      <c r="AE4993">
        <f>COUNTIF(AD4994:AD4996,"1")</f>
        <v>0</v>
      </c>
      <c r="AF4993" s="3"/>
      <c r="AH4993" s="9"/>
      <c r="AI4993">
        <f>COUNTIF($J4994:$J4996,"1")-COUNTIFS($J4994:$J4996,"1",$K4994:$K4996,"V")</f>
        <v>1</v>
      </c>
      <c r="AJ4993">
        <f>COUNTIFS($J4994:$J4996,"1",$K4994:$K4996,"Y")+COUNTIFS($J4994:$J4996,"1",$K4994:$K4996,"s")</f>
        <v>1</v>
      </c>
      <c r="AK4993">
        <f>COUNTIF($J4994:$J4996,"2")-COUNTIFS($J4994:$J4996,"2",$K4994:$K4996,"V")</f>
        <v>2</v>
      </c>
      <c r="AL4993">
        <f>COUNTIFS($J4994:$J4996,"2",$K4994:$K4996,"Y")+COUNTIFS($J4994:$J4996,"2",$K4994:$K4996,"s")</f>
        <v>2</v>
      </c>
      <c r="AM4993">
        <f>COUNTIF($J4994:$J4996,"3")-COUNTIFS($J4994:$J4996,"3",$K4994:$K4996,"V")</f>
        <v>0</v>
      </c>
      <c r="AN4993">
        <f>COUNTIFS($J4994:$J4996,"3",$K4994:$K4996,"Y")+COUNTIFS($J4994:$J4996,"3",$K4994:$K4996,"s")</f>
        <v>0</v>
      </c>
      <c r="AO4993">
        <f>COUNTIF($J4994:$J4996,"4")-COUNTIFS($J4994:$J4996,"4",$K4994:$K4996,"V")</f>
        <v>0</v>
      </c>
      <c r="AP4993">
        <f>COUNTIFS($J4994:$J4996,"4",$K4994:$K4996,"Y")+COUNTIFS($J4994:$J4996,"4",$K4994:$K4996,"s")</f>
        <v>0</v>
      </c>
      <c r="AQ4993">
        <f>COUNTIF($J4994:$J4996,"5")-COUNTIFS($J4994:$J4996,"5",$K4994:$K4996,"V")</f>
        <v>0</v>
      </c>
      <c r="AR4993">
        <f>COUNTIFS($J4994:$J4996,"5",$K4994:$K4996,"Y")+COUNTIFS($J4994:$J4996,"5",$K4994:$K4996,"s")</f>
        <v>0</v>
      </c>
      <c r="AS4993">
        <f>COUNTIF($J4994:$J4996,"6")-COUNTIFS($J4994:$J4996,"6",$K4994:$K4996,"V")</f>
        <v>0</v>
      </c>
      <c r="AT4993">
        <f>COUNTIFS($J4994:$J4996,"6",$K4994:$K4996,"Y")+COUNTIFS($J4994:$J4996,"6",$K4994:$K4996,"s")</f>
        <v>0</v>
      </c>
      <c r="AU4993">
        <f>COUNTIF($J4994:$J4996,"7")-COUNTIFS($J4994:$J4996,"7",$K4994:$K4996,"V")</f>
        <v>0</v>
      </c>
      <c r="AV4993">
        <f>COUNTIFS($J4994:$J4996,"7",$K4994:$K4996,"Y")+COUNTIFS($J4994:$J4996,"7",$K4994:$K4996,"s")</f>
        <v>0</v>
      </c>
    </row>
    <row r="4994" spans="1:48" ht="10.95" customHeight="1" outlineLevel="1" x14ac:dyDescent="0.25">
      <c r="A4994" t="s">
        <v>2457</v>
      </c>
      <c r="C4994" s="3" t="s">
        <v>12533</v>
      </c>
      <c r="D4994" s="3">
        <v>86</v>
      </c>
      <c r="E4994" s="9">
        <v>1973</v>
      </c>
      <c r="F4994" s="7" t="s">
        <v>2459</v>
      </c>
      <c r="G4994" s="7" t="s">
        <v>2460</v>
      </c>
      <c r="H4994" s="8" t="s">
        <v>3533</v>
      </c>
      <c r="I4994" s="8" t="s">
        <v>13160</v>
      </c>
      <c r="J4994" s="19">
        <v>1</v>
      </c>
      <c r="K4994" s="19" t="s">
        <v>7736</v>
      </c>
      <c r="L4994" s="11">
        <v>2.2999999999999998</v>
      </c>
      <c r="M4994" s="11"/>
      <c r="N4994" s="24"/>
      <c r="P4994" s="32"/>
      <c r="T4994" s="19"/>
      <c r="U4994" s="3" t="s">
        <v>2458</v>
      </c>
      <c r="X4994" t="str">
        <f t="shared" ref="X4994:X5057" si="314">IF(COUNTIF(F4994,"*fdc*"),1,"")</f>
        <v/>
      </c>
      <c r="Z4994" t="str">
        <f t="shared" ref="Z4994:Z5057" si="315">IF(COUNTIF(F4994,"*s/s*"),1,"")</f>
        <v/>
      </c>
      <c r="AB4994" s="9"/>
      <c r="AC4994" t="s">
        <v>3533</v>
      </c>
      <c r="AD4994">
        <f>COUNTIF(H4994,"*Fuji*")</f>
        <v>0</v>
      </c>
      <c r="AF4994" s="3"/>
      <c r="AG4994" t="s">
        <v>3534</v>
      </c>
      <c r="AH4994" s="9" t="s">
        <v>4925</v>
      </c>
    </row>
    <row r="4995" spans="1:48" ht="10.95" customHeight="1" outlineLevel="1" x14ac:dyDescent="0.25">
      <c r="A4995" t="s">
        <v>2457</v>
      </c>
      <c r="C4995" s="3" t="s">
        <v>12533</v>
      </c>
      <c r="D4995" s="3">
        <v>178</v>
      </c>
      <c r="E4995" s="9">
        <v>1987</v>
      </c>
      <c r="F4995" s="10" t="s">
        <v>21563</v>
      </c>
      <c r="G4995" s="7" t="s">
        <v>5401</v>
      </c>
      <c r="H4995" s="8" t="s">
        <v>14167</v>
      </c>
      <c r="I4995" s="8" t="s">
        <v>14168</v>
      </c>
      <c r="J4995" s="19">
        <v>2</v>
      </c>
      <c r="K4995" s="19" t="s">
        <v>7736</v>
      </c>
      <c r="L4995" s="11">
        <v>2.9</v>
      </c>
      <c r="M4995" s="11"/>
      <c r="N4995" s="24"/>
      <c r="P4995" s="32"/>
      <c r="T4995" s="19"/>
      <c r="U4995" s="3"/>
      <c r="X4995" t="str">
        <f t="shared" si="314"/>
        <v/>
      </c>
      <c r="Z4995" t="str">
        <f t="shared" si="315"/>
        <v/>
      </c>
      <c r="AB4995" s="9"/>
      <c r="AC4995" t="s">
        <v>14167</v>
      </c>
      <c r="AD4995">
        <f>COUNTIF(H4995,"*Fuji*")</f>
        <v>0</v>
      </c>
      <c r="AF4995" s="3"/>
      <c r="AH4995" s="9"/>
    </row>
    <row r="4996" spans="1:48" ht="10.95" customHeight="1" outlineLevel="1" x14ac:dyDescent="0.25">
      <c r="A4996" t="s">
        <v>2457</v>
      </c>
      <c r="C4996" s="3" t="s">
        <v>12533</v>
      </c>
      <c r="D4996" s="3" t="s">
        <v>182</v>
      </c>
      <c r="E4996" s="9">
        <v>1987</v>
      </c>
      <c r="F4996" s="10" t="s">
        <v>21562</v>
      </c>
      <c r="G4996" s="7" t="s">
        <v>5401</v>
      </c>
      <c r="H4996" s="8" t="s">
        <v>14167</v>
      </c>
      <c r="I4996" s="8" t="s">
        <v>14168</v>
      </c>
      <c r="J4996" s="19">
        <v>2</v>
      </c>
      <c r="K4996" s="19" t="s">
        <v>7736</v>
      </c>
      <c r="L4996" s="11">
        <v>2.9</v>
      </c>
      <c r="M4996" s="11"/>
      <c r="N4996" s="24"/>
      <c r="P4996" s="32"/>
      <c r="T4996" s="19"/>
      <c r="U4996" s="3"/>
      <c r="X4996" t="str">
        <f t="shared" si="314"/>
        <v/>
      </c>
      <c r="Z4996">
        <f t="shared" si="315"/>
        <v>1</v>
      </c>
      <c r="AB4996" s="9"/>
      <c r="AC4996" t="s">
        <v>14167</v>
      </c>
      <c r="AD4996">
        <f>COUNTIF(H4996,"*Fuji*")</f>
        <v>0</v>
      </c>
      <c r="AF4996" s="3"/>
      <c r="AH4996" s="9"/>
    </row>
    <row r="4997" spans="1:48" ht="10.95" customHeight="1" x14ac:dyDescent="0.25">
      <c r="A4997" t="s">
        <v>17600</v>
      </c>
      <c r="B4997" t="s">
        <v>17364</v>
      </c>
      <c r="C4997" s="3" t="s">
        <v>12986</v>
      </c>
      <c r="E4997" s="9"/>
      <c r="F4997" s="7"/>
      <c r="G4997" s="7"/>
      <c r="H4997" s="8"/>
      <c r="I4997" s="8"/>
      <c r="J4997" s="19"/>
      <c r="K4997" s="19"/>
      <c r="L4997" s="11"/>
      <c r="M4997" s="11">
        <f>SUM(L4998:L5203)</f>
        <v>193.04999999999998</v>
      </c>
      <c r="N4997" s="24">
        <v>7991</v>
      </c>
      <c r="O4997">
        <f>COUNTIF(K4998:K5203,"*")</f>
        <v>206</v>
      </c>
      <c r="P4997" s="32">
        <f>O4997/N4997</f>
        <v>2.5779001376548618E-2</v>
      </c>
      <c r="Q4997">
        <f>COUNTIF(K4998:K5203,"Y")+COUNTIF(K4998:K5203,"S")</f>
        <v>69</v>
      </c>
      <c r="T4997" s="19" t="s">
        <v>7736</v>
      </c>
      <c r="U4997" s="3"/>
      <c r="V4997" t="s">
        <v>18598</v>
      </c>
      <c r="X4997" t="str">
        <f t="shared" si="314"/>
        <v/>
      </c>
      <c r="Z4997" t="str">
        <f t="shared" si="315"/>
        <v/>
      </c>
      <c r="AB4997" s="9"/>
      <c r="AE4997">
        <f>COUNTIF(AD4998:AD5203,"1")</f>
        <v>4</v>
      </c>
      <c r="AF4997" s="3"/>
      <c r="AH4997" s="9"/>
      <c r="AI4997">
        <f>COUNTIF($J4998:$J5203,"1")-COUNTIFS($J4998:$J5203,"1",$K4998:$K5203,"V")</f>
        <v>15</v>
      </c>
      <c r="AJ4997">
        <f>COUNTIFS($J4998:$J5203,"1",$K4998:$K5203,"Y")+COUNTIFS($J4998:$J5203,"1",$K4998:$K5203,"s")</f>
        <v>12</v>
      </c>
      <c r="AK4997">
        <f>COUNTIF($J4998:$J5203,"2")-COUNTIFS($J4998:$J5203,"2",$K4998:$K5203,"V")</f>
        <v>3</v>
      </c>
      <c r="AL4997">
        <f>COUNTIFS($J4998:$J5203,"2",$K4998:$K5203,"Y")+COUNTIFS($J4998:$J5203,"2",$K4998:$K5203,"s")</f>
        <v>2</v>
      </c>
      <c r="AM4997">
        <f>COUNTIF($J4998:$J5203,"3")-COUNTIFS($J4998:$J5203,"3",$K4998:$K5203,"V")</f>
        <v>35</v>
      </c>
      <c r="AN4997">
        <f>COUNTIFS($J4998:$J5203,"3",$K4998:$K5203,"Y")+COUNTIFS($J4998:$J5203,"3",$K4998:$K5203,"s")</f>
        <v>7</v>
      </c>
      <c r="AO4997">
        <f>COUNTIF($J4998:$J5203,"4")-COUNTIFS($J4998:$J5203,"4",$K4998:$K5203,"V")</f>
        <v>2</v>
      </c>
      <c r="AP4997">
        <f>COUNTIFS($J4998:$J5203,"4",$K4998:$K5203,"Y")+COUNTIFS($J4998:$J5203,"4",$K4998:$K5203,"s")</f>
        <v>1</v>
      </c>
      <c r="AQ4997">
        <f>COUNTIF($J4998:$J5203,"5")-COUNTIFS($J4998:$J5203,"5",$K4998:$K5203,"V")</f>
        <v>99</v>
      </c>
      <c r="AR4997">
        <f>COUNTIFS($J4998:$J5203,"5",$K4998:$K5203,"Y")+COUNTIFS($J4998:$J5203,"5",$K4998:$K5203,"s")</f>
        <v>34</v>
      </c>
      <c r="AS4997">
        <f>COUNTIF($J4998:$J5203,"6")-COUNTIFS($J4998:$J5203,"6",$K4998:$K5203,"V")</f>
        <v>43</v>
      </c>
      <c r="AT4997">
        <f>COUNTIFS($J4998:$J5203,"6",$K4998:$K5203,"Y")+COUNTIFS($J4998:$J5203,"6",$K4998:$K5203,"s")</f>
        <v>11</v>
      </c>
      <c r="AU4997">
        <f>COUNTIF($J4998:$J5203,"7")-COUNTIFS($J4998:$J5203,"7",$K4998:$K5203,"V")</f>
        <v>9</v>
      </c>
      <c r="AV4997">
        <f>COUNTIFS($J4998:$J5203,"7",$K4998:$K5203,"Y")+COUNTIFS($J4998:$J5203,"7",$K4998:$K5203,"s")</f>
        <v>2</v>
      </c>
    </row>
    <row r="4998" spans="1:48" ht="10.95" customHeight="1" outlineLevel="1" x14ac:dyDescent="0.25">
      <c r="A4998" t="s">
        <v>5415</v>
      </c>
      <c r="C4998" s="3" t="s">
        <v>12986</v>
      </c>
      <c r="D4998" s="3">
        <v>109</v>
      </c>
      <c r="E4998" s="9">
        <v>1934</v>
      </c>
      <c r="F4998" s="7" t="s">
        <v>1103</v>
      </c>
      <c r="G4998" s="7" t="s">
        <v>464</v>
      </c>
      <c r="H4998" s="8" t="s">
        <v>6258</v>
      </c>
      <c r="I4998" s="8" t="s">
        <v>17466</v>
      </c>
      <c r="J4998" s="19">
        <v>5</v>
      </c>
      <c r="K4998" s="19" t="s">
        <v>7736</v>
      </c>
      <c r="L4998" s="11">
        <v>1.5</v>
      </c>
      <c r="M4998" s="11"/>
      <c r="N4998" s="24"/>
      <c r="P4998" s="32"/>
      <c r="T4998" s="19"/>
      <c r="U4998" s="3">
        <v>116</v>
      </c>
      <c r="X4998" t="str">
        <f t="shared" si="314"/>
        <v/>
      </c>
      <c r="Z4998" t="str">
        <f t="shared" si="315"/>
        <v/>
      </c>
      <c r="AB4998" s="9"/>
      <c r="AC4998" t="s">
        <v>6258</v>
      </c>
      <c r="AD4998">
        <f t="shared" ref="AD4998:AD5061" si="316">COUNTIF(H4998,"*Fuji*")</f>
        <v>0</v>
      </c>
      <c r="AF4998" s="3"/>
      <c r="AG4998" t="s">
        <v>1391</v>
      </c>
      <c r="AH4998" s="9" t="s">
        <v>4613</v>
      </c>
    </row>
    <row r="4999" spans="1:48" ht="10.95" customHeight="1" outlineLevel="1" x14ac:dyDescent="0.25">
      <c r="A4999" t="s">
        <v>5415</v>
      </c>
      <c r="C4999" s="3" t="s">
        <v>12986</v>
      </c>
      <c r="D4999" s="3" t="s">
        <v>4065</v>
      </c>
      <c r="E4999" s="9">
        <v>1936</v>
      </c>
      <c r="F4999" s="7" t="s">
        <v>1103</v>
      </c>
      <c r="G4999" s="7" t="s">
        <v>464</v>
      </c>
      <c r="H4999" s="8" t="s">
        <v>6258</v>
      </c>
      <c r="I4999" s="8"/>
      <c r="J4999" s="19">
        <v>5</v>
      </c>
      <c r="K4999" s="19" t="s">
        <v>7736</v>
      </c>
      <c r="L4999" s="11">
        <v>1.5</v>
      </c>
      <c r="M4999" s="11"/>
      <c r="N4999" s="24"/>
      <c r="P4999" s="32"/>
      <c r="T4999" s="19"/>
      <c r="U4999" s="3" t="s">
        <v>6474</v>
      </c>
      <c r="X4999" t="str">
        <f t="shared" si="314"/>
        <v/>
      </c>
      <c r="Z4999" t="str">
        <f t="shared" si="315"/>
        <v/>
      </c>
      <c r="AB4999" s="9"/>
      <c r="AC4999" t="s">
        <v>6258</v>
      </c>
      <c r="AD4999">
        <f t="shared" si="316"/>
        <v>0</v>
      </c>
      <c r="AF4999" s="3"/>
      <c r="AG4999" t="s">
        <v>1391</v>
      </c>
      <c r="AH4999" s="9" t="s">
        <v>4925</v>
      </c>
    </row>
    <row r="5000" spans="1:48" ht="10.95" customHeight="1" outlineLevel="1" x14ac:dyDescent="0.25">
      <c r="A5000" t="s">
        <v>5415</v>
      </c>
      <c r="C5000" s="3" t="s">
        <v>12986</v>
      </c>
      <c r="D5000" s="3">
        <v>127</v>
      </c>
      <c r="E5000" s="9">
        <v>1938</v>
      </c>
      <c r="F5000" s="7" t="s">
        <v>1103</v>
      </c>
      <c r="G5000" s="7" t="s">
        <v>6257</v>
      </c>
      <c r="H5000" s="8" t="s">
        <v>6258</v>
      </c>
      <c r="I5000" s="8" t="s">
        <v>17467</v>
      </c>
      <c r="J5000" s="19">
        <v>5</v>
      </c>
      <c r="K5000" s="19" t="s">
        <v>7736</v>
      </c>
      <c r="L5000" s="11">
        <v>0.7</v>
      </c>
      <c r="M5000" s="11"/>
      <c r="N5000" s="24"/>
      <c r="P5000" s="32"/>
      <c r="T5000" s="19"/>
      <c r="U5000" s="3">
        <v>134</v>
      </c>
      <c r="X5000" t="str">
        <f t="shared" si="314"/>
        <v/>
      </c>
      <c r="Z5000" t="str">
        <f t="shared" si="315"/>
        <v/>
      </c>
      <c r="AB5000" s="9"/>
      <c r="AC5000" t="s">
        <v>6258</v>
      </c>
      <c r="AD5000">
        <f t="shared" si="316"/>
        <v>0</v>
      </c>
      <c r="AF5000" s="3"/>
      <c r="AG5000" t="s">
        <v>1391</v>
      </c>
      <c r="AH5000" s="9" t="s">
        <v>4613</v>
      </c>
    </row>
    <row r="5001" spans="1:48" ht="10.95" customHeight="1" outlineLevel="1" x14ac:dyDescent="0.25">
      <c r="A5001" t="s">
        <v>5415</v>
      </c>
      <c r="C5001" s="3" t="s">
        <v>12986</v>
      </c>
      <c r="D5001" s="3">
        <v>177</v>
      </c>
      <c r="E5001" s="9">
        <v>1958</v>
      </c>
      <c r="F5001" s="7" t="s">
        <v>3220</v>
      </c>
      <c r="G5001" s="7" t="s">
        <v>6507</v>
      </c>
      <c r="H5001" s="8" t="s">
        <v>17400</v>
      </c>
      <c r="I5001" s="8" t="s">
        <v>17180</v>
      </c>
      <c r="J5001" s="19">
        <v>6</v>
      </c>
      <c r="K5001" s="19" t="s">
        <v>7738</v>
      </c>
      <c r="L5001" s="11"/>
      <c r="M5001" s="11"/>
      <c r="N5001" s="24"/>
      <c r="P5001" s="32"/>
      <c r="T5001" s="19"/>
      <c r="U5001" s="3"/>
      <c r="X5001" t="str">
        <f t="shared" si="314"/>
        <v/>
      </c>
      <c r="Z5001" t="str">
        <f t="shared" si="315"/>
        <v/>
      </c>
      <c r="AB5001" s="9"/>
      <c r="AC5001" t="s">
        <v>17400</v>
      </c>
      <c r="AD5001">
        <f t="shared" si="316"/>
        <v>0</v>
      </c>
      <c r="AF5001" s="3"/>
      <c r="AH5001" s="9"/>
    </row>
    <row r="5002" spans="1:48" ht="10.95" customHeight="1" outlineLevel="1" x14ac:dyDescent="0.25">
      <c r="A5002" t="s">
        <v>5415</v>
      </c>
      <c r="C5002" s="3" t="s">
        <v>12986</v>
      </c>
      <c r="D5002" s="3">
        <v>178</v>
      </c>
      <c r="E5002" s="9">
        <v>1958</v>
      </c>
      <c r="F5002" s="7" t="s">
        <v>1632</v>
      </c>
      <c r="G5002" s="7" t="s">
        <v>1677</v>
      </c>
      <c r="H5002" s="8" t="s">
        <v>17400</v>
      </c>
      <c r="I5002" s="8" t="s">
        <v>17180</v>
      </c>
      <c r="J5002" s="19">
        <v>6</v>
      </c>
      <c r="K5002" s="19" t="s">
        <v>7738</v>
      </c>
      <c r="L5002" s="11"/>
      <c r="M5002" s="11"/>
      <c r="N5002" s="24"/>
      <c r="P5002" s="32"/>
      <c r="T5002" s="19"/>
      <c r="U5002" s="3"/>
      <c r="X5002" t="str">
        <f t="shared" si="314"/>
        <v/>
      </c>
      <c r="Z5002" t="str">
        <f t="shared" si="315"/>
        <v/>
      </c>
      <c r="AB5002" s="9"/>
      <c r="AC5002" t="s">
        <v>17400</v>
      </c>
      <c r="AD5002">
        <f t="shared" si="316"/>
        <v>0</v>
      </c>
      <c r="AF5002" s="3"/>
      <c r="AH5002" s="9"/>
    </row>
    <row r="5003" spans="1:48" ht="10.95" customHeight="1" outlineLevel="1" x14ac:dyDescent="0.25">
      <c r="A5003" t="s">
        <v>5415</v>
      </c>
      <c r="C5003" s="3" t="s">
        <v>12986</v>
      </c>
      <c r="D5003" s="3">
        <v>179</v>
      </c>
      <c r="E5003" s="9">
        <v>1958</v>
      </c>
      <c r="F5003" s="7" t="s">
        <v>1938</v>
      </c>
      <c r="G5003" s="7" t="s">
        <v>4009</v>
      </c>
      <c r="H5003" s="8" t="s">
        <v>17400</v>
      </c>
      <c r="I5003" s="8" t="s">
        <v>17180</v>
      </c>
      <c r="J5003" s="19">
        <v>6</v>
      </c>
      <c r="K5003" s="19" t="s">
        <v>7738</v>
      </c>
      <c r="L5003" s="11"/>
      <c r="M5003" s="11"/>
      <c r="N5003" s="24"/>
      <c r="P5003" s="32"/>
      <c r="T5003" s="19"/>
      <c r="U5003" s="3"/>
      <c r="X5003" t="str">
        <f t="shared" si="314"/>
        <v/>
      </c>
      <c r="Z5003" t="str">
        <f t="shared" si="315"/>
        <v/>
      </c>
      <c r="AB5003" s="9"/>
      <c r="AC5003" t="s">
        <v>17400</v>
      </c>
      <c r="AD5003">
        <f t="shared" si="316"/>
        <v>0</v>
      </c>
      <c r="AF5003" s="3"/>
      <c r="AH5003" s="9"/>
    </row>
    <row r="5004" spans="1:48" ht="10.95" customHeight="1" outlineLevel="1" x14ac:dyDescent="0.25">
      <c r="A5004" t="s">
        <v>5415</v>
      </c>
      <c r="C5004" s="3" t="s">
        <v>12986</v>
      </c>
      <c r="D5004" s="3">
        <v>203</v>
      </c>
      <c r="E5004" s="9">
        <v>1966</v>
      </c>
      <c r="F5004" s="7" t="s">
        <v>6389</v>
      </c>
      <c r="G5004" s="7" t="s">
        <v>5401</v>
      </c>
      <c r="H5004" s="8" t="s">
        <v>17469</v>
      </c>
      <c r="I5004" s="8" t="s">
        <v>6998</v>
      </c>
      <c r="J5004" s="19">
        <v>5</v>
      </c>
      <c r="K5004" s="19" t="s">
        <v>7738</v>
      </c>
      <c r="L5004" s="11"/>
      <c r="M5004" s="11"/>
      <c r="N5004" s="24"/>
      <c r="P5004" s="32"/>
      <c r="T5004" s="19"/>
      <c r="U5004" s="3"/>
      <c r="X5004" t="str">
        <f t="shared" si="314"/>
        <v/>
      </c>
      <c r="Z5004" t="str">
        <f t="shared" si="315"/>
        <v/>
      </c>
      <c r="AB5004" s="9"/>
      <c r="AC5004" t="s">
        <v>17469</v>
      </c>
      <c r="AD5004">
        <f t="shared" si="316"/>
        <v>0</v>
      </c>
      <c r="AF5004" s="3"/>
      <c r="AH5004" s="9"/>
    </row>
    <row r="5005" spans="1:48" ht="10.95" customHeight="1" outlineLevel="1" x14ac:dyDescent="0.25">
      <c r="A5005" t="s">
        <v>5415</v>
      </c>
      <c r="C5005" s="3" t="s">
        <v>12986</v>
      </c>
      <c r="D5005" s="3">
        <v>206</v>
      </c>
      <c r="E5005" s="9">
        <v>1966</v>
      </c>
      <c r="F5005" s="7" t="s">
        <v>5142</v>
      </c>
      <c r="G5005" s="7" t="s">
        <v>5401</v>
      </c>
      <c r="H5005" s="8" t="s">
        <v>17468</v>
      </c>
      <c r="I5005" s="8" t="s">
        <v>6998</v>
      </c>
      <c r="J5005" s="19">
        <v>5</v>
      </c>
      <c r="K5005" s="19" t="s">
        <v>7738</v>
      </c>
      <c r="L5005" s="11"/>
      <c r="M5005" s="11"/>
      <c r="N5005" s="24"/>
      <c r="P5005" s="32"/>
      <c r="T5005" s="19"/>
      <c r="U5005" s="3"/>
      <c r="X5005" t="str">
        <f t="shared" si="314"/>
        <v/>
      </c>
      <c r="Z5005" t="str">
        <f t="shared" si="315"/>
        <v/>
      </c>
      <c r="AB5005" s="9"/>
      <c r="AC5005" t="s">
        <v>17468</v>
      </c>
      <c r="AD5005">
        <f t="shared" si="316"/>
        <v>0</v>
      </c>
      <c r="AF5005" s="3"/>
      <c r="AH5005" s="9"/>
    </row>
    <row r="5006" spans="1:48" ht="10.95" customHeight="1" outlineLevel="1" x14ac:dyDescent="0.25">
      <c r="A5006" t="s">
        <v>5415</v>
      </c>
      <c r="C5006" s="3" t="s">
        <v>12986</v>
      </c>
      <c r="D5006" s="3">
        <v>207</v>
      </c>
      <c r="E5006" s="9">
        <v>1966</v>
      </c>
      <c r="F5006" s="7" t="s">
        <v>1632</v>
      </c>
      <c r="G5006" s="7" t="s">
        <v>5401</v>
      </c>
      <c r="H5006" s="8" t="s">
        <v>17470</v>
      </c>
      <c r="I5006" s="8" t="s">
        <v>6998</v>
      </c>
      <c r="J5006" s="19">
        <v>5</v>
      </c>
      <c r="K5006" s="19" t="s">
        <v>7738</v>
      </c>
      <c r="L5006" s="11"/>
      <c r="M5006" s="11"/>
      <c r="N5006" s="24"/>
      <c r="P5006" s="32"/>
      <c r="T5006" s="19"/>
      <c r="U5006" s="3"/>
      <c r="X5006" t="str">
        <f t="shared" si="314"/>
        <v/>
      </c>
      <c r="Z5006" t="str">
        <f t="shared" si="315"/>
        <v/>
      </c>
      <c r="AB5006" s="9"/>
      <c r="AC5006" t="s">
        <v>17470</v>
      </c>
      <c r="AD5006">
        <f t="shared" si="316"/>
        <v>0</v>
      </c>
      <c r="AF5006" s="3"/>
      <c r="AH5006" s="9"/>
    </row>
    <row r="5007" spans="1:48" ht="10.95" customHeight="1" outlineLevel="1" x14ac:dyDescent="0.25">
      <c r="A5007" t="s">
        <v>5415</v>
      </c>
      <c r="C5007" s="3" t="s">
        <v>12986</v>
      </c>
      <c r="D5007" s="3">
        <v>208</v>
      </c>
      <c r="E5007" s="9">
        <v>1966</v>
      </c>
      <c r="F5007" s="7" t="s">
        <v>5140</v>
      </c>
      <c r="G5007" s="7" t="s">
        <v>5401</v>
      </c>
      <c r="H5007" s="8" t="s">
        <v>17471</v>
      </c>
      <c r="I5007" s="8" t="s">
        <v>6998</v>
      </c>
      <c r="J5007" s="19">
        <v>5</v>
      </c>
      <c r="K5007" s="19" t="s">
        <v>7738</v>
      </c>
      <c r="L5007" s="11"/>
      <c r="M5007" s="11"/>
      <c r="N5007" s="24"/>
      <c r="P5007" s="32"/>
      <c r="T5007" s="19"/>
      <c r="U5007" s="3"/>
      <c r="X5007" t="str">
        <f t="shared" si="314"/>
        <v/>
      </c>
      <c r="Z5007" t="str">
        <f t="shared" si="315"/>
        <v/>
      </c>
      <c r="AB5007" s="9"/>
      <c r="AC5007" t="s">
        <v>17471</v>
      </c>
      <c r="AD5007">
        <f t="shared" si="316"/>
        <v>0</v>
      </c>
      <c r="AF5007" s="3"/>
      <c r="AH5007" s="9"/>
    </row>
    <row r="5008" spans="1:48" ht="10.95" customHeight="1" outlineLevel="1" x14ac:dyDescent="0.25">
      <c r="A5008" t="s">
        <v>5415</v>
      </c>
      <c r="C5008" s="3" t="s">
        <v>12986</v>
      </c>
      <c r="D5008" s="3">
        <v>210</v>
      </c>
      <c r="E5008" s="9">
        <v>1966</v>
      </c>
      <c r="F5008" s="7" t="s">
        <v>1938</v>
      </c>
      <c r="G5008" s="7" t="s">
        <v>5401</v>
      </c>
      <c r="H5008" s="8" t="s">
        <v>17472</v>
      </c>
      <c r="I5008" s="8" t="s">
        <v>6998</v>
      </c>
      <c r="J5008" s="19">
        <v>5</v>
      </c>
      <c r="K5008" s="19" t="s">
        <v>7738</v>
      </c>
      <c r="L5008" s="11"/>
      <c r="M5008" s="11"/>
      <c r="N5008" s="24"/>
      <c r="P5008" s="32"/>
      <c r="T5008" s="19"/>
      <c r="U5008" s="3"/>
      <c r="X5008" t="str">
        <f t="shared" si="314"/>
        <v/>
      </c>
      <c r="Z5008" t="str">
        <f t="shared" si="315"/>
        <v/>
      </c>
      <c r="AB5008" s="9"/>
      <c r="AC5008" t="s">
        <v>17472</v>
      </c>
      <c r="AD5008">
        <f t="shared" si="316"/>
        <v>0</v>
      </c>
      <c r="AF5008" s="3"/>
      <c r="AH5008" s="9"/>
    </row>
    <row r="5009" spans="1:34" ht="10.95" customHeight="1" outlineLevel="1" x14ac:dyDescent="0.25">
      <c r="A5009" t="s">
        <v>5415</v>
      </c>
      <c r="C5009" s="3" t="s">
        <v>12986</v>
      </c>
      <c r="D5009" s="3">
        <v>212</v>
      </c>
      <c r="E5009" s="9">
        <v>1966</v>
      </c>
      <c r="F5009" s="7" t="s">
        <v>5143</v>
      </c>
      <c r="G5009" s="7" t="s">
        <v>5401</v>
      </c>
      <c r="H5009" s="8" t="s">
        <v>17473</v>
      </c>
      <c r="I5009" s="8" t="s">
        <v>6998</v>
      </c>
      <c r="J5009" s="19">
        <v>5</v>
      </c>
      <c r="K5009" s="19" t="s">
        <v>7738</v>
      </c>
      <c r="L5009" s="11"/>
      <c r="M5009" s="11"/>
      <c r="N5009" s="24"/>
      <c r="P5009" s="32"/>
      <c r="T5009" s="19"/>
      <c r="U5009" s="3"/>
      <c r="X5009" t="str">
        <f t="shared" si="314"/>
        <v/>
      </c>
      <c r="Z5009" t="str">
        <f t="shared" si="315"/>
        <v/>
      </c>
      <c r="AB5009" s="9"/>
      <c r="AC5009" t="s">
        <v>17473</v>
      </c>
      <c r="AD5009">
        <f t="shared" si="316"/>
        <v>0</v>
      </c>
      <c r="AF5009" s="3"/>
      <c r="AH5009" s="9"/>
    </row>
    <row r="5010" spans="1:34" ht="10.95" customHeight="1" outlineLevel="1" x14ac:dyDescent="0.25">
      <c r="A5010" t="s">
        <v>5415</v>
      </c>
      <c r="C5010" s="3" t="s">
        <v>12986</v>
      </c>
      <c r="D5010" s="3">
        <v>213</v>
      </c>
      <c r="E5010" s="9">
        <v>1966</v>
      </c>
      <c r="F5010" s="7" t="s">
        <v>1643</v>
      </c>
      <c r="G5010" s="7" t="s">
        <v>5401</v>
      </c>
      <c r="H5010" s="8" t="s">
        <v>17474</v>
      </c>
      <c r="I5010" s="8" t="s">
        <v>6998</v>
      </c>
      <c r="J5010" s="19">
        <v>5</v>
      </c>
      <c r="K5010" s="19" t="s">
        <v>7738</v>
      </c>
      <c r="L5010" s="11"/>
      <c r="M5010" s="11"/>
      <c r="N5010" s="24"/>
      <c r="P5010" s="32"/>
      <c r="T5010" s="19"/>
      <c r="U5010" s="3"/>
      <c r="X5010" t="str">
        <f t="shared" si="314"/>
        <v/>
      </c>
      <c r="Z5010" t="str">
        <f t="shared" si="315"/>
        <v/>
      </c>
      <c r="AB5010" s="9"/>
      <c r="AC5010" t="s">
        <v>17474</v>
      </c>
      <c r="AD5010">
        <f t="shared" si="316"/>
        <v>0</v>
      </c>
      <c r="AF5010" s="3"/>
      <c r="AH5010" s="9"/>
    </row>
    <row r="5011" spans="1:34" ht="10.95" customHeight="1" outlineLevel="1" x14ac:dyDescent="0.25">
      <c r="A5011" t="s">
        <v>5415</v>
      </c>
      <c r="C5011" s="3" t="s">
        <v>12986</v>
      </c>
      <c r="D5011" s="3">
        <v>215</v>
      </c>
      <c r="E5011" s="9">
        <v>1966</v>
      </c>
      <c r="F5011" s="7" t="s">
        <v>6317</v>
      </c>
      <c r="G5011" s="7" t="s">
        <v>5401</v>
      </c>
      <c r="H5011" s="8" t="s">
        <v>15512</v>
      </c>
      <c r="I5011" s="8" t="s">
        <v>6998</v>
      </c>
      <c r="J5011" s="19">
        <v>3</v>
      </c>
      <c r="K5011" s="19" t="s">
        <v>7738</v>
      </c>
      <c r="L5011" s="11"/>
      <c r="M5011" s="11"/>
      <c r="N5011" s="24"/>
      <c r="P5011" s="32"/>
      <c r="T5011" s="19"/>
      <c r="U5011" s="3"/>
      <c r="X5011" t="str">
        <f t="shared" si="314"/>
        <v/>
      </c>
      <c r="Z5011" t="str">
        <f t="shared" si="315"/>
        <v/>
      </c>
      <c r="AB5011" s="9"/>
      <c r="AC5011" t="s">
        <v>15512</v>
      </c>
      <c r="AD5011">
        <f t="shared" si="316"/>
        <v>0</v>
      </c>
      <c r="AF5011" s="3"/>
      <c r="AH5011" s="9"/>
    </row>
    <row r="5012" spans="1:34" ht="10.95" customHeight="1" outlineLevel="1" x14ac:dyDescent="0.25">
      <c r="A5012" t="s">
        <v>5415</v>
      </c>
      <c r="C5012" s="3" t="s">
        <v>12986</v>
      </c>
      <c r="D5012" s="3">
        <v>217</v>
      </c>
      <c r="E5012" s="9">
        <v>1966</v>
      </c>
      <c r="F5012" s="7" t="s">
        <v>70</v>
      </c>
      <c r="G5012" s="7" t="s">
        <v>5401</v>
      </c>
      <c r="H5012" s="8" t="s">
        <v>2688</v>
      </c>
      <c r="I5012" s="8" t="s">
        <v>6998</v>
      </c>
      <c r="J5012" s="19">
        <v>6</v>
      </c>
      <c r="K5012" s="19" t="s">
        <v>7738</v>
      </c>
      <c r="L5012" s="11"/>
      <c r="M5012" s="11"/>
      <c r="N5012" s="24"/>
      <c r="P5012" s="32"/>
      <c r="T5012" s="19"/>
      <c r="U5012" s="3">
        <v>229</v>
      </c>
      <c r="X5012" t="str">
        <f t="shared" si="314"/>
        <v/>
      </c>
      <c r="Z5012" t="str">
        <f t="shared" si="315"/>
        <v/>
      </c>
      <c r="AB5012" s="9"/>
      <c r="AC5012" t="s">
        <v>2688</v>
      </c>
      <c r="AD5012">
        <f t="shared" si="316"/>
        <v>0</v>
      </c>
      <c r="AF5012" s="3"/>
      <c r="AG5012" t="s">
        <v>1391</v>
      </c>
      <c r="AH5012" s="9" t="s">
        <v>4623</v>
      </c>
    </row>
    <row r="5013" spans="1:34" ht="10.95" customHeight="1" outlineLevel="1" x14ac:dyDescent="0.25">
      <c r="A5013" t="s">
        <v>5415</v>
      </c>
      <c r="C5013" s="3" t="s">
        <v>12986</v>
      </c>
      <c r="D5013" s="3">
        <v>227</v>
      </c>
      <c r="E5013" s="9">
        <v>1967</v>
      </c>
      <c r="F5013" s="7" t="s">
        <v>17476</v>
      </c>
      <c r="G5013" s="7" t="s">
        <v>5401</v>
      </c>
      <c r="H5013" s="8" t="s">
        <v>17471</v>
      </c>
      <c r="I5013" s="8" t="s">
        <v>17475</v>
      </c>
      <c r="J5013" s="19">
        <v>5</v>
      </c>
      <c r="K5013" s="19" t="s">
        <v>7736</v>
      </c>
      <c r="L5013" s="11">
        <v>0.5</v>
      </c>
      <c r="M5013" s="11"/>
      <c r="N5013" s="24"/>
      <c r="P5013" s="32"/>
      <c r="T5013" s="19"/>
      <c r="U5013" s="3"/>
      <c r="X5013" t="str">
        <f t="shared" si="314"/>
        <v/>
      </c>
      <c r="Z5013" t="str">
        <f t="shared" si="315"/>
        <v/>
      </c>
      <c r="AB5013" s="9"/>
      <c r="AC5013" t="s">
        <v>17471</v>
      </c>
      <c r="AD5013">
        <f t="shared" si="316"/>
        <v>0</v>
      </c>
      <c r="AF5013" s="3"/>
      <c r="AH5013" s="9"/>
    </row>
    <row r="5014" spans="1:34" ht="10.95" customHeight="1" outlineLevel="1" x14ac:dyDescent="0.25">
      <c r="A5014" t="s">
        <v>5415</v>
      </c>
      <c r="C5014" s="3" t="s">
        <v>12986</v>
      </c>
      <c r="D5014" s="3">
        <v>228</v>
      </c>
      <c r="E5014" s="9">
        <v>1967</v>
      </c>
      <c r="F5014" s="7" t="s">
        <v>17477</v>
      </c>
      <c r="G5014" s="7" t="s">
        <v>5401</v>
      </c>
      <c r="H5014" s="8" t="s">
        <v>17473</v>
      </c>
      <c r="I5014" s="8" t="s">
        <v>17475</v>
      </c>
      <c r="J5014" s="19">
        <v>5</v>
      </c>
      <c r="K5014" s="19" t="s">
        <v>7736</v>
      </c>
      <c r="L5014" s="11">
        <v>0.5</v>
      </c>
      <c r="M5014" s="11"/>
      <c r="N5014" s="24"/>
      <c r="P5014" s="32"/>
      <c r="T5014" s="19"/>
      <c r="U5014" s="3"/>
      <c r="X5014" t="str">
        <f t="shared" si="314"/>
        <v/>
      </c>
      <c r="Z5014" t="str">
        <f t="shared" si="315"/>
        <v/>
      </c>
      <c r="AB5014" s="9"/>
      <c r="AC5014" t="s">
        <v>17473</v>
      </c>
      <c r="AD5014">
        <f t="shared" si="316"/>
        <v>0</v>
      </c>
      <c r="AF5014" s="3"/>
      <c r="AH5014" s="9"/>
    </row>
    <row r="5015" spans="1:34" ht="10.95" customHeight="1" outlineLevel="1" x14ac:dyDescent="0.25">
      <c r="A5015" t="s">
        <v>5415</v>
      </c>
      <c r="C5015" s="3" t="s">
        <v>12986</v>
      </c>
      <c r="D5015" s="3">
        <v>232</v>
      </c>
      <c r="E5015" s="9">
        <v>1967</v>
      </c>
      <c r="F5015" s="7" t="s">
        <v>17478</v>
      </c>
      <c r="G5015" s="7" t="s">
        <v>5401</v>
      </c>
      <c r="H5015" s="8" t="s">
        <v>15512</v>
      </c>
      <c r="I5015" s="8" t="s">
        <v>17479</v>
      </c>
      <c r="J5015" s="19">
        <v>3</v>
      </c>
      <c r="K5015" s="19" t="s">
        <v>7738</v>
      </c>
      <c r="L5015" s="11"/>
      <c r="M5015" s="11"/>
      <c r="N5015" s="24"/>
      <c r="P5015" s="32"/>
      <c r="T5015" s="19"/>
      <c r="U5015" s="3"/>
      <c r="X5015" t="str">
        <f t="shared" si="314"/>
        <v/>
      </c>
      <c r="Z5015" t="str">
        <f t="shared" si="315"/>
        <v/>
      </c>
      <c r="AB5015" s="9"/>
      <c r="AC5015" t="s">
        <v>15512</v>
      </c>
      <c r="AD5015">
        <f t="shared" si="316"/>
        <v>0</v>
      </c>
      <c r="AF5015" s="3"/>
      <c r="AH5015" s="9"/>
    </row>
    <row r="5016" spans="1:34" ht="10.95" customHeight="1" outlineLevel="1" x14ac:dyDescent="0.25">
      <c r="A5016" t="s">
        <v>5415</v>
      </c>
      <c r="C5016" s="3" t="s">
        <v>12986</v>
      </c>
      <c r="D5016" s="3">
        <v>234</v>
      </c>
      <c r="E5016" s="9">
        <v>1967</v>
      </c>
      <c r="F5016" s="7" t="s">
        <v>17481</v>
      </c>
      <c r="G5016" s="7" t="s">
        <v>5401</v>
      </c>
      <c r="H5016" s="8" t="s">
        <v>17469</v>
      </c>
      <c r="I5016" s="8" t="s">
        <v>17480</v>
      </c>
      <c r="J5016" s="19">
        <v>5</v>
      </c>
      <c r="K5016" s="19" t="s">
        <v>7738</v>
      </c>
      <c r="L5016" s="11"/>
      <c r="M5016" s="11"/>
      <c r="N5016" s="24"/>
      <c r="P5016" s="32"/>
      <c r="T5016" s="19"/>
      <c r="U5016" s="3"/>
      <c r="X5016" t="str">
        <f t="shared" si="314"/>
        <v/>
      </c>
      <c r="Z5016" t="str">
        <f t="shared" si="315"/>
        <v/>
      </c>
      <c r="AB5016" s="9"/>
      <c r="AC5016" t="s">
        <v>17469</v>
      </c>
      <c r="AD5016">
        <f t="shared" si="316"/>
        <v>0</v>
      </c>
      <c r="AF5016" s="3"/>
      <c r="AH5016" s="9"/>
    </row>
    <row r="5017" spans="1:34" ht="10.95" customHeight="1" outlineLevel="1" x14ac:dyDescent="0.25">
      <c r="A5017" t="s">
        <v>5415</v>
      </c>
      <c r="C5017" s="3" t="s">
        <v>12986</v>
      </c>
      <c r="D5017" s="3">
        <v>237</v>
      </c>
      <c r="E5017" s="9">
        <v>1967</v>
      </c>
      <c r="F5017" s="7" t="s">
        <v>17482</v>
      </c>
      <c r="G5017" s="7" t="s">
        <v>5401</v>
      </c>
      <c r="H5017" s="8" t="s">
        <v>17468</v>
      </c>
      <c r="I5017" s="8" t="s">
        <v>17480</v>
      </c>
      <c r="J5017" s="19">
        <v>5</v>
      </c>
      <c r="K5017" s="19" t="s">
        <v>7738</v>
      </c>
      <c r="L5017" s="11"/>
      <c r="M5017" s="11"/>
      <c r="N5017" s="24"/>
      <c r="P5017" s="32"/>
      <c r="T5017" s="19"/>
      <c r="U5017" s="3"/>
      <c r="X5017" t="str">
        <f t="shared" si="314"/>
        <v/>
      </c>
      <c r="Z5017" t="str">
        <f t="shared" si="315"/>
        <v/>
      </c>
      <c r="AB5017" s="9"/>
      <c r="AC5017" t="s">
        <v>17468</v>
      </c>
      <c r="AD5017">
        <f t="shared" si="316"/>
        <v>0</v>
      </c>
      <c r="AF5017" s="3"/>
      <c r="AH5017" s="9"/>
    </row>
    <row r="5018" spans="1:34" ht="10.95" customHeight="1" outlineLevel="1" x14ac:dyDescent="0.25">
      <c r="A5018" t="s">
        <v>5415</v>
      </c>
      <c r="C5018" s="3" t="s">
        <v>12986</v>
      </c>
      <c r="D5018" s="3">
        <v>238</v>
      </c>
      <c r="E5018" s="9">
        <v>1967</v>
      </c>
      <c r="F5018" s="7" t="s">
        <v>17483</v>
      </c>
      <c r="G5018" s="7" t="s">
        <v>5401</v>
      </c>
      <c r="H5018" s="8" t="s">
        <v>17470</v>
      </c>
      <c r="I5018" s="8" t="s">
        <v>17480</v>
      </c>
      <c r="J5018" s="19">
        <v>5</v>
      </c>
      <c r="K5018" s="19" t="s">
        <v>7738</v>
      </c>
      <c r="L5018" s="11"/>
      <c r="M5018" s="11"/>
      <c r="N5018" s="24"/>
      <c r="P5018" s="32"/>
      <c r="T5018" s="19"/>
      <c r="U5018" s="3"/>
      <c r="X5018" t="str">
        <f t="shared" si="314"/>
        <v/>
      </c>
      <c r="Z5018" t="str">
        <f t="shared" si="315"/>
        <v/>
      </c>
      <c r="AB5018" s="9"/>
      <c r="AC5018" t="s">
        <v>17470</v>
      </c>
      <c r="AD5018">
        <f t="shared" si="316"/>
        <v>0</v>
      </c>
      <c r="AF5018" s="3"/>
      <c r="AH5018" s="9"/>
    </row>
    <row r="5019" spans="1:34" ht="10.95" customHeight="1" outlineLevel="1" x14ac:dyDescent="0.25">
      <c r="A5019" t="s">
        <v>5415</v>
      </c>
      <c r="C5019" s="3" t="s">
        <v>12986</v>
      </c>
      <c r="D5019" s="3">
        <v>239</v>
      </c>
      <c r="E5019" s="9">
        <v>1967</v>
      </c>
      <c r="F5019" s="7" t="s">
        <v>17476</v>
      </c>
      <c r="G5019" s="7" t="s">
        <v>5401</v>
      </c>
      <c r="H5019" s="8" t="s">
        <v>17471</v>
      </c>
      <c r="I5019" s="8" t="s">
        <v>17480</v>
      </c>
      <c r="J5019" s="19">
        <v>5</v>
      </c>
      <c r="K5019" s="19" t="s">
        <v>7738</v>
      </c>
      <c r="L5019" s="11"/>
      <c r="M5019" s="11"/>
      <c r="N5019" s="24"/>
      <c r="P5019" s="32"/>
      <c r="T5019" s="19"/>
      <c r="U5019" s="3"/>
      <c r="X5019" t="str">
        <f t="shared" si="314"/>
        <v/>
      </c>
      <c r="Z5019" t="str">
        <f t="shared" si="315"/>
        <v/>
      </c>
      <c r="AB5019" s="9"/>
      <c r="AC5019" t="s">
        <v>17471</v>
      </c>
      <c r="AD5019">
        <f t="shared" si="316"/>
        <v>0</v>
      </c>
      <c r="AF5019" s="3"/>
      <c r="AH5019" s="9"/>
    </row>
    <row r="5020" spans="1:34" ht="10.95" customHeight="1" outlineLevel="1" x14ac:dyDescent="0.25">
      <c r="A5020" t="s">
        <v>5415</v>
      </c>
      <c r="C5020" s="3" t="s">
        <v>12986</v>
      </c>
      <c r="D5020" s="3">
        <v>241</v>
      </c>
      <c r="E5020" s="9">
        <v>1967</v>
      </c>
      <c r="F5020" s="7" t="s">
        <v>17484</v>
      </c>
      <c r="G5020" s="7" t="s">
        <v>5401</v>
      </c>
      <c r="H5020" s="8" t="s">
        <v>17472</v>
      </c>
      <c r="I5020" s="8" t="s">
        <v>17480</v>
      </c>
      <c r="J5020" s="19">
        <v>5</v>
      </c>
      <c r="K5020" s="19" t="s">
        <v>7738</v>
      </c>
      <c r="L5020" s="11"/>
      <c r="M5020" s="11"/>
      <c r="N5020" s="24"/>
      <c r="P5020" s="32"/>
      <c r="T5020" s="19"/>
      <c r="U5020" s="3"/>
      <c r="X5020" t="str">
        <f t="shared" si="314"/>
        <v/>
      </c>
      <c r="Z5020" t="str">
        <f t="shared" si="315"/>
        <v/>
      </c>
      <c r="AB5020" s="9"/>
      <c r="AC5020" t="s">
        <v>17472</v>
      </c>
      <c r="AD5020">
        <f t="shared" si="316"/>
        <v>0</v>
      </c>
      <c r="AF5020" s="3"/>
      <c r="AH5020" s="9"/>
    </row>
    <row r="5021" spans="1:34" ht="10.95" customHeight="1" outlineLevel="1" x14ac:dyDescent="0.25">
      <c r="A5021" t="s">
        <v>5415</v>
      </c>
      <c r="C5021" s="3" t="s">
        <v>12986</v>
      </c>
      <c r="D5021" s="3">
        <v>243</v>
      </c>
      <c r="E5021" s="9">
        <v>1967</v>
      </c>
      <c r="F5021" s="7" t="s">
        <v>17477</v>
      </c>
      <c r="G5021" s="7" t="s">
        <v>5401</v>
      </c>
      <c r="H5021" s="8" t="s">
        <v>17473</v>
      </c>
      <c r="I5021" s="8" t="s">
        <v>17480</v>
      </c>
      <c r="J5021" s="19">
        <v>5</v>
      </c>
      <c r="K5021" s="19" t="s">
        <v>7738</v>
      </c>
      <c r="L5021" s="11"/>
      <c r="M5021" s="11"/>
      <c r="N5021" s="24"/>
      <c r="P5021" s="32"/>
      <c r="T5021" s="19"/>
      <c r="U5021" s="3"/>
      <c r="X5021" t="str">
        <f t="shared" si="314"/>
        <v/>
      </c>
      <c r="Z5021" t="str">
        <f t="shared" si="315"/>
        <v/>
      </c>
      <c r="AB5021" s="9"/>
      <c r="AC5021" t="s">
        <v>17473</v>
      </c>
      <c r="AD5021">
        <f t="shared" si="316"/>
        <v>0</v>
      </c>
      <c r="AF5021" s="3"/>
      <c r="AH5021" s="9"/>
    </row>
    <row r="5022" spans="1:34" ht="10.95" customHeight="1" outlineLevel="1" x14ac:dyDescent="0.25">
      <c r="A5022" t="s">
        <v>5415</v>
      </c>
      <c r="C5022" s="3" t="s">
        <v>12986</v>
      </c>
      <c r="D5022" s="3">
        <v>244</v>
      </c>
      <c r="E5022" s="9">
        <v>1967</v>
      </c>
      <c r="F5022" s="7" t="s">
        <v>17485</v>
      </c>
      <c r="G5022" s="7" t="s">
        <v>5401</v>
      </c>
      <c r="H5022" s="8" t="s">
        <v>17474</v>
      </c>
      <c r="I5022" s="8" t="s">
        <v>17480</v>
      </c>
      <c r="J5022" s="19">
        <v>5</v>
      </c>
      <c r="K5022" s="19" t="s">
        <v>7738</v>
      </c>
      <c r="L5022" s="11"/>
      <c r="M5022" s="11"/>
      <c r="N5022" s="24"/>
      <c r="P5022" s="32"/>
      <c r="T5022" s="19"/>
      <c r="U5022" s="3"/>
      <c r="X5022" t="str">
        <f t="shared" si="314"/>
        <v/>
      </c>
      <c r="Z5022" t="str">
        <f t="shared" si="315"/>
        <v/>
      </c>
      <c r="AB5022" s="9"/>
      <c r="AC5022" t="s">
        <v>17474</v>
      </c>
      <c r="AD5022">
        <f t="shared" si="316"/>
        <v>0</v>
      </c>
      <c r="AF5022" s="3"/>
      <c r="AH5022" s="9"/>
    </row>
    <row r="5023" spans="1:34" ht="10.95" customHeight="1" outlineLevel="1" x14ac:dyDescent="0.25">
      <c r="A5023" t="s">
        <v>5415</v>
      </c>
      <c r="C5023" s="3" t="s">
        <v>12986</v>
      </c>
      <c r="D5023" s="3">
        <v>246</v>
      </c>
      <c r="E5023" s="9">
        <v>1967</v>
      </c>
      <c r="F5023" s="7" t="s">
        <v>17478</v>
      </c>
      <c r="G5023" s="7" t="s">
        <v>5401</v>
      </c>
      <c r="H5023" s="8" t="s">
        <v>15512</v>
      </c>
      <c r="I5023" s="8" t="s">
        <v>17480</v>
      </c>
      <c r="J5023" s="19">
        <v>3</v>
      </c>
      <c r="K5023" s="19" t="s">
        <v>7738</v>
      </c>
      <c r="L5023" s="11"/>
      <c r="M5023" s="11"/>
      <c r="N5023" s="24"/>
      <c r="P5023" s="32"/>
      <c r="T5023" s="19"/>
      <c r="U5023" s="3"/>
      <c r="X5023" t="str">
        <f t="shared" si="314"/>
        <v/>
      </c>
      <c r="Z5023" t="str">
        <f t="shared" si="315"/>
        <v/>
      </c>
      <c r="AB5023" s="9"/>
      <c r="AC5023" t="s">
        <v>15512</v>
      </c>
      <c r="AD5023">
        <f t="shared" si="316"/>
        <v>0</v>
      </c>
      <c r="AF5023" s="3"/>
      <c r="AH5023" s="9"/>
    </row>
    <row r="5024" spans="1:34" ht="10.95" customHeight="1" outlineLevel="1" x14ac:dyDescent="0.25">
      <c r="A5024" t="s">
        <v>5415</v>
      </c>
      <c r="C5024" s="3" t="s">
        <v>12986</v>
      </c>
      <c r="D5024" s="3">
        <v>248</v>
      </c>
      <c r="E5024" s="9">
        <v>1967</v>
      </c>
      <c r="F5024" s="7" t="s">
        <v>17486</v>
      </c>
      <c r="G5024" s="7" t="s">
        <v>5401</v>
      </c>
      <c r="H5024" s="8" t="s">
        <v>2688</v>
      </c>
      <c r="I5024" s="8" t="s">
        <v>17480</v>
      </c>
      <c r="J5024" s="19">
        <v>6</v>
      </c>
      <c r="K5024" s="19" t="s">
        <v>7738</v>
      </c>
      <c r="L5024" s="11"/>
      <c r="M5024" s="11"/>
      <c r="N5024" s="24"/>
      <c r="P5024" s="32"/>
      <c r="T5024" s="19"/>
      <c r="U5024" s="3">
        <v>260</v>
      </c>
      <c r="X5024" t="str">
        <f t="shared" si="314"/>
        <v/>
      </c>
      <c r="Z5024" t="str">
        <f t="shared" si="315"/>
        <v/>
      </c>
      <c r="AB5024" s="9"/>
      <c r="AC5024" t="s">
        <v>2688</v>
      </c>
      <c r="AD5024">
        <f t="shared" si="316"/>
        <v>0</v>
      </c>
      <c r="AF5024" s="3"/>
      <c r="AG5024" t="s">
        <v>1391</v>
      </c>
      <c r="AH5024" s="9" t="s">
        <v>4925</v>
      </c>
    </row>
    <row r="5025" spans="1:34" ht="10.95" customHeight="1" outlineLevel="1" x14ac:dyDescent="0.25">
      <c r="A5025" t="s">
        <v>5415</v>
      </c>
      <c r="C5025" s="3" t="s">
        <v>12986</v>
      </c>
      <c r="D5025" s="3">
        <v>269</v>
      </c>
      <c r="E5025" s="9">
        <v>1968</v>
      </c>
      <c r="F5025" s="7" t="s">
        <v>4211</v>
      </c>
      <c r="G5025" s="7" t="s">
        <v>5401</v>
      </c>
      <c r="H5025" s="8" t="s">
        <v>2688</v>
      </c>
      <c r="I5025" s="8" t="s">
        <v>17487</v>
      </c>
      <c r="J5025" s="19">
        <v>6</v>
      </c>
      <c r="K5025" s="19" t="s">
        <v>7736</v>
      </c>
      <c r="L5025" s="11">
        <v>1.6</v>
      </c>
      <c r="M5025" s="11"/>
      <c r="N5025" s="24"/>
      <c r="P5025" s="32"/>
      <c r="T5025" s="19"/>
      <c r="U5025" s="3"/>
      <c r="X5025" t="str">
        <f t="shared" si="314"/>
        <v/>
      </c>
      <c r="Z5025" t="str">
        <f t="shared" si="315"/>
        <v/>
      </c>
      <c r="AB5025" s="9"/>
      <c r="AC5025" t="s">
        <v>2688</v>
      </c>
      <c r="AD5025">
        <f t="shared" si="316"/>
        <v>0</v>
      </c>
      <c r="AF5025" s="3"/>
      <c r="AH5025" s="9"/>
    </row>
    <row r="5026" spans="1:34" ht="10.95" customHeight="1" outlineLevel="1" x14ac:dyDescent="0.25">
      <c r="A5026" t="s">
        <v>5415</v>
      </c>
      <c r="C5026" s="3" t="s">
        <v>12986</v>
      </c>
      <c r="D5026" s="3">
        <v>270</v>
      </c>
      <c r="E5026" s="9">
        <v>1968</v>
      </c>
      <c r="F5026" s="7" t="s">
        <v>17488</v>
      </c>
      <c r="G5026" s="7" t="s">
        <v>5401</v>
      </c>
      <c r="H5026" s="8" t="s">
        <v>15512</v>
      </c>
      <c r="I5026" s="8" t="s">
        <v>17487</v>
      </c>
      <c r="J5026" s="19">
        <v>3</v>
      </c>
      <c r="K5026" s="19" t="s">
        <v>7736</v>
      </c>
      <c r="L5026" s="11">
        <v>5.2</v>
      </c>
      <c r="M5026" s="11"/>
      <c r="N5026" s="24"/>
      <c r="P5026" s="32"/>
      <c r="T5026" s="19"/>
      <c r="U5026" s="3"/>
      <c r="X5026" t="str">
        <f t="shared" si="314"/>
        <v/>
      </c>
      <c r="Z5026" t="str">
        <f t="shared" si="315"/>
        <v/>
      </c>
      <c r="AB5026" s="9"/>
      <c r="AC5026" t="s">
        <v>15512</v>
      </c>
      <c r="AD5026">
        <f t="shared" si="316"/>
        <v>0</v>
      </c>
      <c r="AF5026" s="3"/>
      <c r="AH5026" s="9"/>
    </row>
    <row r="5027" spans="1:34" ht="10.95" customHeight="1" outlineLevel="1" x14ac:dyDescent="0.25">
      <c r="A5027" t="s">
        <v>5415</v>
      </c>
      <c r="C5027" s="3" t="s">
        <v>12986</v>
      </c>
      <c r="D5027" s="3">
        <v>308</v>
      </c>
      <c r="E5027" s="9">
        <v>1969</v>
      </c>
      <c r="F5027" s="7" t="s">
        <v>5142</v>
      </c>
      <c r="G5027" s="7" t="s">
        <v>5401</v>
      </c>
      <c r="H5027" s="8" t="s">
        <v>17489</v>
      </c>
      <c r="I5027" s="8" t="s">
        <v>17491</v>
      </c>
      <c r="J5027" s="19">
        <v>5</v>
      </c>
      <c r="K5027" s="19" t="s">
        <v>7738</v>
      </c>
      <c r="L5027" s="11"/>
      <c r="M5027" s="11"/>
      <c r="N5027" s="24"/>
      <c r="P5027" s="32"/>
      <c r="T5027" s="19"/>
      <c r="U5027" s="3"/>
      <c r="X5027" t="str">
        <f t="shared" si="314"/>
        <v/>
      </c>
      <c r="Z5027" t="str">
        <f t="shared" si="315"/>
        <v/>
      </c>
      <c r="AB5027" s="9"/>
      <c r="AC5027" t="s">
        <v>17489</v>
      </c>
      <c r="AD5027">
        <f t="shared" si="316"/>
        <v>0</v>
      </c>
      <c r="AF5027" s="3"/>
      <c r="AH5027" s="9"/>
    </row>
    <row r="5028" spans="1:34" ht="10.95" customHeight="1" outlineLevel="1" x14ac:dyDescent="0.25">
      <c r="A5028" t="s">
        <v>5415</v>
      </c>
      <c r="C5028" s="3" t="s">
        <v>12986</v>
      </c>
      <c r="D5028" s="3">
        <v>309</v>
      </c>
      <c r="E5028" s="9">
        <v>1969</v>
      </c>
      <c r="F5028" s="7" t="s">
        <v>5242</v>
      </c>
      <c r="G5028" s="7" t="s">
        <v>5401</v>
      </c>
      <c r="H5028" s="8" t="s">
        <v>17490</v>
      </c>
      <c r="I5028" s="8" t="s">
        <v>17491</v>
      </c>
      <c r="J5028" s="19">
        <v>5</v>
      </c>
      <c r="K5028" s="19" t="s">
        <v>7738</v>
      </c>
      <c r="L5028" s="11"/>
      <c r="M5028" s="11"/>
      <c r="N5028" s="24"/>
      <c r="P5028" s="32"/>
      <c r="T5028" s="19"/>
      <c r="U5028" s="3"/>
      <c r="X5028" t="str">
        <f t="shared" si="314"/>
        <v/>
      </c>
      <c r="Z5028" t="str">
        <f t="shared" si="315"/>
        <v/>
      </c>
      <c r="AB5028" s="9"/>
      <c r="AC5028" t="s">
        <v>17490</v>
      </c>
      <c r="AD5028">
        <f t="shared" si="316"/>
        <v>0</v>
      </c>
      <c r="AF5028" s="3"/>
      <c r="AH5028" s="9"/>
    </row>
    <row r="5029" spans="1:34" ht="10.95" customHeight="1" outlineLevel="1" x14ac:dyDescent="0.25">
      <c r="A5029" t="s">
        <v>5415</v>
      </c>
      <c r="C5029" s="3" t="s">
        <v>12986</v>
      </c>
      <c r="D5029" s="3">
        <v>310</v>
      </c>
      <c r="E5029" s="9">
        <v>1969</v>
      </c>
      <c r="F5029" s="7" t="s">
        <v>3424</v>
      </c>
      <c r="G5029" s="7" t="s">
        <v>5401</v>
      </c>
      <c r="H5029" s="8" t="s">
        <v>17489</v>
      </c>
      <c r="I5029" s="8" t="s">
        <v>17491</v>
      </c>
      <c r="J5029" s="19">
        <v>5</v>
      </c>
      <c r="K5029" s="19" t="s">
        <v>7738</v>
      </c>
      <c r="L5029" s="11"/>
      <c r="M5029" s="11"/>
      <c r="N5029" s="24"/>
      <c r="P5029" s="32"/>
      <c r="T5029" s="19"/>
      <c r="U5029" s="3"/>
      <c r="X5029" t="str">
        <f t="shared" si="314"/>
        <v/>
      </c>
      <c r="Z5029" t="str">
        <f t="shared" si="315"/>
        <v/>
      </c>
      <c r="AB5029" s="9"/>
      <c r="AC5029" t="s">
        <v>17489</v>
      </c>
      <c r="AD5029">
        <f t="shared" si="316"/>
        <v>0</v>
      </c>
      <c r="AF5029" s="3"/>
      <c r="AH5029" s="9"/>
    </row>
    <row r="5030" spans="1:34" ht="10.95" customHeight="1" outlineLevel="1" x14ac:dyDescent="0.25">
      <c r="A5030" t="s">
        <v>5415</v>
      </c>
      <c r="C5030" s="3" t="s">
        <v>12986</v>
      </c>
      <c r="D5030" s="3">
        <v>337</v>
      </c>
      <c r="E5030" s="9">
        <v>1970</v>
      </c>
      <c r="F5030" s="7" t="s">
        <v>5242</v>
      </c>
      <c r="G5030" s="7" t="s">
        <v>4464</v>
      </c>
      <c r="H5030" s="8" t="s">
        <v>17493</v>
      </c>
      <c r="I5030" s="8" t="s">
        <v>17492</v>
      </c>
      <c r="J5030" s="19">
        <v>5</v>
      </c>
      <c r="K5030" s="19" t="s">
        <v>7738</v>
      </c>
      <c r="L5030" s="11"/>
      <c r="M5030" s="11"/>
      <c r="N5030" s="24"/>
      <c r="P5030" s="32"/>
      <c r="T5030" s="19"/>
      <c r="U5030" s="3"/>
      <c r="X5030" t="str">
        <f t="shared" si="314"/>
        <v/>
      </c>
      <c r="Z5030" t="str">
        <f t="shared" si="315"/>
        <v/>
      </c>
      <c r="AB5030" s="9"/>
      <c r="AC5030" t="s">
        <v>17493</v>
      </c>
      <c r="AD5030">
        <f t="shared" si="316"/>
        <v>0</v>
      </c>
      <c r="AF5030" s="3"/>
      <c r="AH5030" s="9"/>
    </row>
    <row r="5031" spans="1:34" ht="10.95" customHeight="1" outlineLevel="1" x14ac:dyDescent="0.25">
      <c r="A5031" t="s">
        <v>5415</v>
      </c>
      <c r="C5031" s="3" t="s">
        <v>12986</v>
      </c>
      <c r="D5031" s="3">
        <v>338</v>
      </c>
      <c r="E5031" s="9">
        <v>1970</v>
      </c>
      <c r="F5031" s="7" t="s">
        <v>5143</v>
      </c>
      <c r="G5031" s="7" t="s">
        <v>6507</v>
      </c>
      <c r="H5031" s="8" t="s">
        <v>17493</v>
      </c>
      <c r="I5031" s="8" t="s">
        <v>17492</v>
      </c>
      <c r="J5031" s="19">
        <v>3</v>
      </c>
      <c r="K5031" s="19" t="s">
        <v>7738</v>
      </c>
      <c r="L5031" s="11"/>
      <c r="M5031" s="11"/>
      <c r="N5031" s="24"/>
      <c r="P5031" s="32"/>
      <c r="T5031" s="19"/>
      <c r="U5031" s="3"/>
      <c r="X5031" t="str">
        <f t="shared" si="314"/>
        <v/>
      </c>
      <c r="Z5031" t="str">
        <f t="shared" si="315"/>
        <v/>
      </c>
      <c r="AB5031" s="9"/>
      <c r="AC5031" t="s">
        <v>17493</v>
      </c>
      <c r="AD5031">
        <f t="shared" si="316"/>
        <v>0</v>
      </c>
      <c r="AF5031" s="3"/>
      <c r="AH5031" s="9"/>
    </row>
    <row r="5032" spans="1:34" ht="10.95" customHeight="1" outlineLevel="1" x14ac:dyDescent="0.25">
      <c r="A5032" t="s">
        <v>5415</v>
      </c>
      <c r="C5032" s="3" t="s">
        <v>12986</v>
      </c>
      <c r="D5032" s="3">
        <v>339</v>
      </c>
      <c r="E5032" s="9">
        <v>1970</v>
      </c>
      <c r="F5032" s="7" t="s">
        <v>3424</v>
      </c>
      <c r="G5032" s="7" t="s">
        <v>16335</v>
      </c>
      <c r="H5032" s="8" t="s">
        <v>17493</v>
      </c>
      <c r="I5032" s="8" t="s">
        <v>17492</v>
      </c>
      <c r="J5032" s="19">
        <v>5</v>
      </c>
      <c r="K5032" s="19" t="s">
        <v>7738</v>
      </c>
      <c r="L5032" s="11"/>
      <c r="M5032" s="11"/>
      <c r="N5032" s="24"/>
      <c r="P5032" s="32"/>
      <c r="T5032" s="19"/>
      <c r="U5032" s="3"/>
      <c r="X5032" t="str">
        <f t="shared" si="314"/>
        <v/>
      </c>
      <c r="Z5032" t="str">
        <f t="shared" si="315"/>
        <v/>
      </c>
      <c r="AB5032" s="9"/>
      <c r="AC5032" t="s">
        <v>17493</v>
      </c>
      <c r="AD5032">
        <f t="shared" si="316"/>
        <v>0</v>
      </c>
      <c r="AF5032" s="3"/>
      <c r="AH5032" s="9"/>
    </row>
    <row r="5033" spans="1:34" ht="10.95" customHeight="1" outlineLevel="1" x14ac:dyDescent="0.25">
      <c r="A5033" t="s">
        <v>5415</v>
      </c>
      <c r="C5033" s="3" t="s">
        <v>12986</v>
      </c>
      <c r="D5033" s="3">
        <v>366</v>
      </c>
      <c r="E5033" s="9">
        <v>1970</v>
      </c>
      <c r="F5033" s="7" t="s">
        <v>5071</v>
      </c>
      <c r="G5033" s="7" t="s">
        <v>5401</v>
      </c>
      <c r="H5033" s="8" t="s">
        <v>16346</v>
      </c>
      <c r="I5033" s="8" t="s">
        <v>17494</v>
      </c>
      <c r="J5033" s="19">
        <v>4</v>
      </c>
      <c r="K5033" s="19" t="s">
        <v>7736</v>
      </c>
      <c r="L5033" s="11">
        <v>0.2</v>
      </c>
      <c r="M5033" s="11"/>
      <c r="N5033" s="24"/>
      <c r="P5033" s="32"/>
      <c r="T5033" s="19"/>
      <c r="U5033" s="3"/>
      <c r="X5033" t="str">
        <f t="shared" si="314"/>
        <v/>
      </c>
      <c r="Z5033" t="str">
        <f t="shared" si="315"/>
        <v/>
      </c>
      <c r="AB5033" s="9"/>
      <c r="AC5033" t="s">
        <v>16346</v>
      </c>
      <c r="AD5033">
        <f t="shared" si="316"/>
        <v>0</v>
      </c>
      <c r="AF5033" s="3"/>
      <c r="AH5033" s="9"/>
    </row>
    <row r="5034" spans="1:34" ht="10.95" customHeight="1" outlineLevel="1" x14ac:dyDescent="0.25">
      <c r="A5034" t="s">
        <v>5415</v>
      </c>
      <c r="C5034" s="3" t="s">
        <v>12986</v>
      </c>
      <c r="D5034" s="3">
        <v>396</v>
      </c>
      <c r="E5034" s="9">
        <v>1971</v>
      </c>
      <c r="F5034" s="7" t="s">
        <v>5142</v>
      </c>
      <c r="G5034" s="7" t="s">
        <v>5401</v>
      </c>
      <c r="H5034" s="8" t="s">
        <v>4200</v>
      </c>
      <c r="I5034" s="8" t="s">
        <v>17495</v>
      </c>
      <c r="J5034" s="19">
        <v>6</v>
      </c>
      <c r="K5034" s="19" t="s">
        <v>7738</v>
      </c>
      <c r="L5034" s="11"/>
      <c r="M5034" s="11"/>
      <c r="N5034" s="24"/>
      <c r="P5034" s="32"/>
      <c r="T5034" s="19"/>
      <c r="U5034" s="3">
        <v>403</v>
      </c>
      <c r="X5034" t="str">
        <f t="shared" si="314"/>
        <v/>
      </c>
      <c r="Z5034" t="str">
        <f t="shared" si="315"/>
        <v/>
      </c>
      <c r="AB5034" s="9"/>
      <c r="AC5034" t="s">
        <v>4200</v>
      </c>
      <c r="AD5034">
        <f t="shared" si="316"/>
        <v>0</v>
      </c>
      <c r="AF5034" s="3"/>
      <c r="AG5034" t="s">
        <v>1391</v>
      </c>
      <c r="AH5034" s="9" t="s">
        <v>4613</v>
      </c>
    </row>
    <row r="5035" spans="1:34" ht="10.95" customHeight="1" outlineLevel="1" x14ac:dyDescent="0.25">
      <c r="A5035" t="s">
        <v>5415</v>
      </c>
      <c r="C5035" s="3" t="s">
        <v>12986</v>
      </c>
      <c r="D5035" s="3">
        <v>397</v>
      </c>
      <c r="E5035" s="9">
        <v>1971</v>
      </c>
      <c r="F5035" s="7" t="s">
        <v>5141</v>
      </c>
      <c r="G5035" s="7" t="s">
        <v>5401</v>
      </c>
      <c r="H5035" s="8" t="s">
        <v>4200</v>
      </c>
      <c r="I5035" s="8" t="s">
        <v>17495</v>
      </c>
      <c r="J5035" s="19">
        <v>6</v>
      </c>
      <c r="K5035" s="19" t="s">
        <v>7738</v>
      </c>
      <c r="L5035" s="11"/>
      <c r="M5035" s="11"/>
      <c r="N5035" s="24"/>
      <c r="P5035" s="32"/>
      <c r="T5035" s="19"/>
      <c r="U5035" s="3">
        <v>404</v>
      </c>
      <c r="X5035" t="str">
        <f t="shared" si="314"/>
        <v/>
      </c>
      <c r="Z5035" t="str">
        <f t="shared" si="315"/>
        <v/>
      </c>
      <c r="AB5035" s="9"/>
      <c r="AC5035" t="s">
        <v>4200</v>
      </c>
      <c r="AD5035">
        <f t="shared" si="316"/>
        <v>0</v>
      </c>
      <c r="AF5035" s="3"/>
      <c r="AG5035" t="s">
        <v>1391</v>
      </c>
      <c r="AH5035" s="9" t="s">
        <v>4613</v>
      </c>
    </row>
    <row r="5036" spans="1:34" ht="10.95" customHeight="1" outlineLevel="1" x14ac:dyDescent="0.25">
      <c r="A5036" t="s">
        <v>5415</v>
      </c>
      <c r="C5036" s="3" t="s">
        <v>12986</v>
      </c>
      <c r="D5036" s="3">
        <v>398</v>
      </c>
      <c r="E5036" s="9">
        <v>1971</v>
      </c>
      <c r="F5036" s="7" t="s">
        <v>5242</v>
      </c>
      <c r="G5036" s="7" t="s">
        <v>5401</v>
      </c>
      <c r="H5036" s="8" t="s">
        <v>4200</v>
      </c>
      <c r="I5036" s="8" t="s">
        <v>17495</v>
      </c>
      <c r="J5036" s="19">
        <v>6</v>
      </c>
      <c r="K5036" s="19" t="s">
        <v>7738</v>
      </c>
      <c r="L5036" s="11"/>
      <c r="M5036" s="11"/>
      <c r="N5036" s="24"/>
      <c r="P5036" s="32"/>
      <c r="T5036" s="19"/>
      <c r="U5036" s="3">
        <v>405</v>
      </c>
      <c r="X5036" t="str">
        <f t="shared" si="314"/>
        <v/>
      </c>
      <c r="Z5036" t="str">
        <f t="shared" si="315"/>
        <v/>
      </c>
      <c r="AB5036" s="9"/>
      <c r="AC5036" t="s">
        <v>4200</v>
      </c>
      <c r="AD5036">
        <f t="shared" si="316"/>
        <v>0</v>
      </c>
      <c r="AF5036" s="3"/>
      <c r="AG5036" t="s">
        <v>1391</v>
      </c>
      <c r="AH5036" s="9" t="s">
        <v>4613</v>
      </c>
    </row>
    <row r="5037" spans="1:34" ht="10.95" customHeight="1" outlineLevel="1" x14ac:dyDescent="0.25">
      <c r="A5037" t="s">
        <v>5415</v>
      </c>
      <c r="C5037" s="3" t="s">
        <v>12986</v>
      </c>
      <c r="D5037" s="3">
        <v>399</v>
      </c>
      <c r="E5037" s="9">
        <v>1971</v>
      </c>
      <c r="F5037" s="7" t="s">
        <v>5143</v>
      </c>
      <c r="G5037" s="7" t="s">
        <v>5401</v>
      </c>
      <c r="H5037" s="8" t="s">
        <v>4200</v>
      </c>
      <c r="I5037" s="8" t="s">
        <v>17495</v>
      </c>
      <c r="J5037" s="19">
        <v>6</v>
      </c>
      <c r="K5037" s="19" t="s">
        <v>7738</v>
      </c>
      <c r="L5037" s="11"/>
      <c r="M5037" s="11"/>
      <c r="N5037" s="24"/>
      <c r="P5037" s="32"/>
      <c r="T5037" s="19"/>
      <c r="U5037" s="3">
        <v>406</v>
      </c>
      <c r="X5037" t="str">
        <f t="shared" si="314"/>
        <v/>
      </c>
      <c r="Z5037" t="str">
        <f t="shared" si="315"/>
        <v/>
      </c>
      <c r="AB5037" s="9"/>
      <c r="AC5037" t="s">
        <v>4200</v>
      </c>
      <c r="AD5037">
        <f t="shared" si="316"/>
        <v>0</v>
      </c>
      <c r="AF5037" s="3"/>
      <c r="AG5037" t="s">
        <v>1391</v>
      </c>
      <c r="AH5037" s="9" t="s">
        <v>4613</v>
      </c>
    </row>
    <row r="5038" spans="1:34" ht="10.95" customHeight="1" outlineLevel="1" x14ac:dyDescent="0.25">
      <c r="A5038" t="s">
        <v>5415</v>
      </c>
      <c r="C5038" s="3" t="s">
        <v>12986</v>
      </c>
      <c r="D5038" s="3">
        <v>400</v>
      </c>
      <c r="E5038" s="9">
        <v>1971</v>
      </c>
      <c r="F5038" s="7" t="s">
        <v>1643</v>
      </c>
      <c r="G5038" s="7" t="s">
        <v>5401</v>
      </c>
      <c r="H5038" s="8" t="s">
        <v>4200</v>
      </c>
      <c r="I5038" s="8" t="s">
        <v>17495</v>
      </c>
      <c r="J5038" s="19">
        <v>6</v>
      </c>
      <c r="K5038" s="19" t="s">
        <v>7738</v>
      </c>
      <c r="L5038" s="11"/>
      <c r="M5038" s="11"/>
      <c r="N5038" s="24"/>
      <c r="P5038" s="32"/>
      <c r="T5038" s="19"/>
      <c r="U5038" s="3">
        <v>407</v>
      </c>
      <c r="X5038" t="str">
        <f t="shared" si="314"/>
        <v/>
      </c>
      <c r="Z5038" t="str">
        <f t="shared" si="315"/>
        <v/>
      </c>
      <c r="AB5038" s="9"/>
      <c r="AC5038" t="s">
        <v>4200</v>
      </c>
      <c r="AD5038">
        <f t="shared" si="316"/>
        <v>0</v>
      </c>
      <c r="AF5038" s="3"/>
      <c r="AG5038" t="s">
        <v>1391</v>
      </c>
      <c r="AH5038" s="9" t="s">
        <v>4613</v>
      </c>
    </row>
    <row r="5039" spans="1:34" ht="10.95" customHeight="1" outlineLevel="1" x14ac:dyDescent="0.25">
      <c r="A5039" t="s">
        <v>5415</v>
      </c>
      <c r="C5039" s="3" t="s">
        <v>12986</v>
      </c>
      <c r="D5039" s="3">
        <v>401</v>
      </c>
      <c r="E5039" s="9">
        <v>1971</v>
      </c>
      <c r="F5039" s="7" t="s">
        <v>3424</v>
      </c>
      <c r="G5039" s="7" t="s">
        <v>5401</v>
      </c>
      <c r="H5039" s="8" t="s">
        <v>4200</v>
      </c>
      <c r="I5039" s="8" t="s">
        <v>17495</v>
      </c>
      <c r="J5039" s="19">
        <v>6</v>
      </c>
      <c r="K5039" s="19" t="s">
        <v>7738</v>
      </c>
      <c r="L5039" s="11"/>
      <c r="M5039" s="11"/>
      <c r="N5039" s="24"/>
      <c r="P5039" s="32"/>
      <c r="T5039" s="19"/>
      <c r="U5039" s="3">
        <v>408</v>
      </c>
      <c r="X5039" t="str">
        <f t="shared" si="314"/>
        <v/>
      </c>
      <c r="Z5039" t="str">
        <f t="shared" si="315"/>
        <v/>
      </c>
      <c r="AB5039" s="9"/>
      <c r="AC5039" t="s">
        <v>4200</v>
      </c>
      <c r="AD5039">
        <f t="shared" si="316"/>
        <v>0</v>
      </c>
      <c r="AF5039" s="3"/>
      <c r="AG5039" t="s">
        <v>1391</v>
      </c>
      <c r="AH5039" s="9" t="s">
        <v>4925</v>
      </c>
    </row>
    <row r="5040" spans="1:34" ht="10.95" customHeight="1" outlineLevel="1" x14ac:dyDescent="0.25">
      <c r="A5040" t="s">
        <v>5415</v>
      </c>
      <c r="C5040" s="3" t="s">
        <v>12986</v>
      </c>
      <c r="D5040" s="3">
        <v>402</v>
      </c>
      <c r="E5040" s="9">
        <v>1971</v>
      </c>
      <c r="F5040" s="7" t="s">
        <v>15355</v>
      </c>
      <c r="G5040" s="7" t="s">
        <v>5401</v>
      </c>
      <c r="H5040" s="8" t="s">
        <v>4200</v>
      </c>
      <c r="I5040" s="8" t="s">
        <v>17495</v>
      </c>
      <c r="J5040" s="19">
        <v>6</v>
      </c>
      <c r="K5040" s="19" t="s">
        <v>7738</v>
      </c>
      <c r="L5040" s="11"/>
      <c r="M5040" s="11"/>
      <c r="N5040" s="24"/>
      <c r="P5040" s="32"/>
      <c r="T5040" s="19"/>
      <c r="U5040" s="3" t="s">
        <v>4199</v>
      </c>
      <c r="X5040" t="str">
        <f t="shared" si="314"/>
        <v/>
      </c>
      <c r="Z5040">
        <f t="shared" si="315"/>
        <v>1</v>
      </c>
      <c r="AB5040" s="9"/>
      <c r="AC5040" t="s">
        <v>4200</v>
      </c>
      <c r="AD5040">
        <f t="shared" si="316"/>
        <v>0</v>
      </c>
      <c r="AF5040" s="3"/>
      <c r="AG5040" t="s">
        <v>1391</v>
      </c>
      <c r="AH5040" s="9" t="s">
        <v>4925</v>
      </c>
    </row>
    <row r="5041" spans="1:34" ht="10.95" customHeight="1" outlineLevel="1" x14ac:dyDescent="0.25">
      <c r="A5041" t="s">
        <v>5415</v>
      </c>
      <c r="C5041" s="3" t="s">
        <v>12986</v>
      </c>
      <c r="D5041" s="3">
        <v>448</v>
      </c>
      <c r="E5041" s="9">
        <v>1971</v>
      </c>
      <c r="F5041" s="7" t="s">
        <v>17482</v>
      </c>
      <c r="G5041" s="7" t="s">
        <v>5401</v>
      </c>
      <c r="H5041" s="8" t="s">
        <v>4200</v>
      </c>
      <c r="I5041" s="8" t="s">
        <v>17496</v>
      </c>
      <c r="J5041" s="19">
        <v>6</v>
      </c>
      <c r="K5041" s="19" t="s">
        <v>7738</v>
      </c>
      <c r="L5041" s="11"/>
      <c r="M5041" s="11"/>
      <c r="N5041" s="24"/>
      <c r="P5041" s="32"/>
      <c r="T5041" s="19"/>
      <c r="U5041" s="3"/>
      <c r="X5041" t="str">
        <f t="shared" si="314"/>
        <v/>
      </c>
      <c r="Z5041" t="str">
        <f t="shared" si="315"/>
        <v/>
      </c>
      <c r="AB5041" s="9"/>
      <c r="AC5041" t="s">
        <v>4200</v>
      </c>
      <c r="AD5041">
        <f t="shared" si="316"/>
        <v>0</v>
      </c>
      <c r="AF5041" s="3"/>
      <c r="AG5041" t="s">
        <v>1391</v>
      </c>
      <c r="AH5041" s="9" t="s">
        <v>4613</v>
      </c>
    </row>
    <row r="5042" spans="1:34" ht="10.95" customHeight="1" outlineLevel="1" x14ac:dyDescent="0.25">
      <c r="A5042" t="s">
        <v>5415</v>
      </c>
      <c r="C5042" s="3" t="s">
        <v>12986</v>
      </c>
      <c r="D5042" s="3">
        <v>449</v>
      </c>
      <c r="E5042" s="9">
        <v>1971</v>
      </c>
      <c r="F5042" s="7" t="s">
        <v>17497</v>
      </c>
      <c r="G5042" s="7" t="s">
        <v>5401</v>
      </c>
      <c r="H5042" s="8" t="s">
        <v>4200</v>
      </c>
      <c r="I5042" s="8" t="s">
        <v>17496</v>
      </c>
      <c r="J5042" s="19">
        <v>6</v>
      </c>
      <c r="K5042" s="19" t="s">
        <v>7738</v>
      </c>
      <c r="L5042" s="11"/>
      <c r="M5042" s="11"/>
      <c r="N5042" s="24"/>
      <c r="P5042" s="32"/>
      <c r="T5042" s="19"/>
      <c r="U5042" s="3"/>
      <c r="X5042" t="str">
        <f t="shared" si="314"/>
        <v/>
      </c>
      <c r="Z5042" t="str">
        <f t="shared" si="315"/>
        <v/>
      </c>
      <c r="AB5042" s="9"/>
      <c r="AC5042" t="s">
        <v>4200</v>
      </c>
      <c r="AD5042">
        <f t="shared" si="316"/>
        <v>0</v>
      </c>
      <c r="AF5042" s="3"/>
      <c r="AG5042" t="s">
        <v>1391</v>
      </c>
      <c r="AH5042" s="9" t="s">
        <v>4613</v>
      </c>
    </row>
    <row r="5043" spans="1:34" ht="10.95" customHeight="1" outlineLevel="1" x14ac:dyDescent="0.25">
      <c r="A5043" t="s">
        <v>5415</v>
      </c>
      <c r="C5043" s="3" t="s">
        <v>12986</v>
      </c>
      <c r="D5043" s="3">
        <v>450</v>
      </c>
      <c r="E5043" s="9">
        <v>1971</v>
      </c>
      <c r="F5043" s="7" t="s">
        <v>17498</v>
      </c>
      <c r="G5043" s="7" t="s">
        <v>5401</v>
      </c>
      <c r="H5043" s="8" t="s">
        <v>4200</v>
      </c>
      <c r="I5043" s="8" t="s">
        <v>17496</v>
      </c>
      <c r="J5043" s="19">
        <v>6</v>
      </c>
      <c r="K5043" s="19" t="s">
        <v>7738</v>
      </c>
      <c r="L5043" s="11"/>
      <c r="M5043" s="11"/>
      <c r="N5043" s="24"/>
      <c r="P5043" s="32"/>
      <c r="T5043" s="19"/>
      <c r="U5043" s="3"/>
      <c r="X5043" t="str">
        <f t="shared" si="314"/>
        <v/>
      </c>
      <c r="Z5043" t="str">
        <f t="shared" si="315"/>
        <v/>
      </c>
      <c r="AB5043" s="9"/>
      <c r="AC5043" t="s">
        <v>4200</v>
      </c>
      <c r="AD5043">
        <f t="shared" si="316"/>
        <v>0</v>
      </c>
      <c r="AF5043" s="3"/>
      <c r="AG5043" t="s">
        <v>1391</v>
      </c>
      <c r="AH5043" s="9" t="s">
        <v>4613</v>
      </c>
    </row>
    <row r="5044" spans="1:34" ht="10.95" customHeight="1" outlineLevel="1" x14ac:dyDescent="0.25">
      <c r="A5044" t="s">
        <v>5415</v>
      </c>
      <c r="C5044" s="3" t="s">
        <v>12986</v>
      </c>
      <c r="D5044" s="3">
        <v>451</v>
      </c>
      <c r="E5044" s="9">
        <v>1971</v>
      </c>
      <c r="F5044" s="7" t="s">
        <v>17477</v>
      </c>
      <c r="G5044" s="7" t="s">
        <v>5401</v>
      </c>
      <c r="H5044" s="8" t="s">
        <v>4200</v>
      </c>
      <c r="I5044" s="8" t="s">
        <v>17496</v>
      </c>
      <c r="J5044" s="19">
        <v>6</v>
      </c>
      <c r="K5044" s="19" t="s">
        <v>7738</v>
      </c>
      <c r="L5044" s="11"/>
      <c r="M5044" s="11"/>
      <c r="N5044" s="24"/>
      <c r="P5044" s="32"/>
      <c r="T5044" s="19"/>
      <c r="U5044" s="3"/>
      <c r="X5044" t="str">
        <f t="shared" si="314"/>
        <v/>
      </c>
      <c r="Z5044" t="str">
        <f t="shared" si="315"/>
        <v/>
      </c>
      <c r="AB5044" s="9"/>
      <c r="AC5044" t="s">
        <v>4200</v>
      </c>
      <c r="AD5044">
        <f t="shared" si="316"/>
        <v>0</v>
      </c>
      <c r="AF5044" s="3"/>
      <c r="AG5044" t="s">
        <v>1391</v>
      </c>
      <c r="AH5044" s="9" t="s">
        <v>4613</v>
      </c>
    </row>
    <row r="5045" spans="1:34" ht="10.95" customHeight="1" outlineLevel="1" x14ac:dyDescent="0.25">
      <c r="A5045" t="s">
        <v>5415</v>
      </c>
      <c r="C5045" s="3" t="s">
        <v>12986</v>
      </c>
      <c r="D5045" s="3">
        <v>452</v>
      </c>
      <c r="E5045" s="9">
        <v>1971</v>
      </c>
      <c r="F5045" s="7" t="s">
        <v>17485</v>
      </c>
      <c r="G5045" s="7" t="s">
        <v>5401</v>
      </c>
      <c r="H5045" s="8" t="s">
        <v>4200</v>
      </c>
      <c r="I5045" s="8" t="s">
        <v>17496</v>
      </c>
      <c r="J5045" s="19">
        <v>6</v>
      </c>
      <c r="K5045" s="19" t="s">
        <v>7738</v>
      </c>
      <c r="L5045" s="11"/>
      <c r="M5045" s="11"/>
      <c r="N5045" s="24"/>
      <c r="P5045" s="32"/>
      <c r="T5045" s="19"/>
      <c r="U5045" s="3"/>
      <c r="X5045" t="str">
        <f t="shared" si="314"/>
        <v/>
      </c>
      <c r="Z5045" t="str">
        <f t="shared" si="315"/>
        <v/>
      </c>
      <c r="AB5045" s="9"/>
      <c r="AC5045" t="s">
        <v>4200</v>
      </c>
      <c r="AD5045">
        <f t="shared" si="316"/>
        <v>0</v>
      </c>
      <c r="AF5045" s="3"/>
      <c r="AG5045" t="s">
        <v>1391</v>
      </c>
      <c r="AH5045" s="9" t="s">
        <v>4613</v>
      </c>
    </row>
    <row r="5046" spans="1:34" ht="10.95" customHeight="1" outlineLevel="1" x14ac:dyDescent="0.25">
      <c r="A5046" t="s">
        <v>5415</v>
      </c>
      <c r="C5046" s="3" t="s">
        <v>12986</v>
      </c>
      <c r="D5046" s="3">
        <v>453</v>
      </c>
      <c r="E5046" s="9">
        <v>1971</v>
      </c>
      <c r="F5046" s="7" t="s">
        <v>2990</v>
      </c>
      <c r="G5046" s="7" t="s">
        <v>5401</v>
      </c>
      <c r="H5046" s="8" t="s">
        <v>4200</v>
      </c>
      <c r="I5046" s="8" t="s">
        <v>17496</v>
      </c>
      <c r="J5046" s="19">
        <v>6</v>
      </c>
      <c r="K5046" s="19" t="s">
        <v>7738</v>
      </c>
      <c r="L5046" s="11"/>
      <c r="M5046" s="11"/>
      <c r="N5046" s="24"/>
      <c r="P5046" s="32"/>
      <c r="T5046" s="19"/>
      <c r="U5046" s="3"/>
      <c r="X5046" t="str">
        <f t="shared" si="314"/>
        <v/>
      </c>
      <c r="Z5046" t="str">
        <f t="shared" si="315"/>
        <v/>
      </c>
      <c r="AB5046" s="9"/>
      <c r="AC5046" t="s">
        <v>4200</v>
      </c>
      <c r="AD5046">
        <f t="shared" si="316"/>
        <v>0</v>
      </c>
      <c r="AF5046" s="3"/>
      <c r="AG5046" t="s">
        <v>1391</v>
      </c>
      <c r="AH5046" s="9" t="s">
        <v>4925</v>
      </c>
    </row>
    <row r="5047" spans="1:34" ht="10.95" customHeight="1" outlineLevel="1" x14ac:dyDescent="0.25">
      <c r="A5047" t="s">
        <v>5415</v>
      </c>
      <c r="C5047" s="3" t="s">
        <v>12986</v>
      </c>
      <c r="D5047" s="3">
        <v>454</v>
      </c>
      <c r="E5047" s="9">
        <v>1971</v>
      </c>
      <c r="F5047" s="7" t="s">
        <v>15355</v>
      </c>
      <c r="G5047" s="7" t="s">
        <v>5401</v>
      </c>
      <c r="H5047" s="8" t="s">
        <v>4200</v>
      </c>
      <c r="I5047" s="8" t="s">
        <v>17496</v>
      </c>
      <c r="J5047" s="19">
        <v>6</v>
      </c>
      <c r="K5047" s="19" t="s">
        <v>7738</v>
      </c>
      <c r="L5047" s="11"/>
      <c r="M5047" s="11"/>
      <c r="N5047" s="24"/>
      <c r="P5047" s="32"/>
      <c r="T5047" s="19"/>
      <c r="U5047" s="3"/>
      <c r="X5047" t="str">
        <f t="shared" si="314"/>
        <v/>
      </c>
      <c r="Z5047">
        <f t="shared" si="315"/>
        <v>1</v>
      </c>
      <c r="AB5047" s="9"/>
      <c r="AC5047" t="s">
        <v>4200</v>
      </c>
      <c r="AD5047">
        <f t="shared" si="316"/>
        <v>0</v>
      </c>
      <c r="AF5047" s="3"/>
      <c r="AG5047" t="s">
        <v>1391</v>
      </c>
      <c r="AH5047" s="9" t="s">
        <v>4925</v>
      </c>
    </row>
    <row r="5048" spans="1:34" ht="10.95" customHeight="1" outlineLevel="1" x14ac:dyDescent="0.25">
      <c r="A5048" t="s">
        <v>5415</v>
      </c>
      <c r="C5048" s="3" t="s">
        <v>12986</v>
      </c>
      <c r="D5048" s="3">
        <v>475</v>
      </c>
      <c r="E5048" s="9">
        <v>1972</v>
      </c>
      <c r="F5048" s="7" t="s">
        <v>4201</v>
      </c>
      <c r="G5048" s="7" t="s">
        <v>5401</v>
      </c>
      <c r="H5048" s="8" t="s">
        <v>4200</v>
      </c>
      <c r="I5048" s="8" t="s">
        <v>17496</v>
      </c>
      <c r="J5048" s="19">
        <v>6</v>
      </c>
      <c r="K5048" s="19" t="s">
        <v>7738</v>
      </c>
      <c r="L5048" s="11"/>
      <c r="M5048" s="11"/>
      <c r="N5048" s="24"/>
      <c r="P5048" s="32"/>
      <c r="T5048" s="19"/>
      <c r="U5048" s="3">
        <v>465</v>
      </c>
      <c r="X5048" t="str">
        <f t="shared" si="314"/>
        <v/>
      </c>
      <c r="Z5048" t="str">
        <f t="shared" si="315"/>
        <v/>
      </c>
      <c r="AB5048" s="9"/>
      <c r="AC5048" t="s">
        <v>4200</v>
      </c>
      <c r="AD5048">
        <f t="shared" si="316"/>
        <v>0</v>
      </c>
      <c r="AF5048" s="3"/>
      <c r="AG5048" t="s">
        <v>1391</v>
      </c>
      <c r="AH5048" s="9" t="s">
        <v>4613</v>
      </c>
    </row>
    <row r="5049" spans="1:34" ht="10.95" customHeight="1" outlineLevel="1" x14ac:dyDescent="0.25">
      <c r="A5049" t="s">
        <v>5415</v>
      </c>
      <c r="C5049" s="3" t="s">
        <v>12986</v>
      </c>
      <c r="D5049" s="3">
        <v>514</v>
      </c>
      <c r="E5049" s="9">
        <v>1973</v>
      </c>
      <c r="F5049" s="7" t="s">
        <v>1643</v>
      </c>
      <c r="G5049" s="7" t="s">
        <v>5401</v>
      </c>
      <c r="H5049" s="8" t="s">
        <v>17500</v>
      </c>
      <c r="I5049" s="8" t="s">
        <v>17499</v>
      </c>
      <c r="J5049" s="19">
        <v>5</v>
      </c>
      <c r="K5049" s="19" t="s">
        <v>7736</v>
      </c>
      <c r="L5049" s="11">
        <v>0.6</v>
      </c>
      <c r="M5049" s="11"/>
      <c r="N5049" s="24"/>
      <c r="P5049" s="32"/>
      <c r="T5049" s="19"/>
      <c r="U5049" s="3"/>
      <c r="X5049" t="str">
        <f t="shared" si="314"/>
        <v/>
      </c>
      <c r="Z5049" t="str">
        <f t="shared" si="315"/>
        <v/>
      </c>
      <c r="AB5049" s="9"/>
      <c r="AC5049" t="s">
        <v>17500</v>
      </c>
      <c r="AD5049">
        <f t="shared" si="316"/>
        <v>0</v>
      </c>
      <c r="AF5049" s="3"/>
      <c r="AH5049" s="9"/>
    </row>
    <row r="5050" spans="1:34" ht="10.95" customHeight="1" outlineLevel="1" x14ac:dyDescent="0.25">
      <c r="A5050" t="s">
        <v>5415</v>
      </c>
      <c r="C5050" s="3" t="s">
        <v>12986</v>
      </c>
      <c r="D5050" s="3">
        <v>516</v>
      </c>
      <c r="E5050" s="9">
        <v>1973</v>
      </c>
      <c r="F5050" s="7" t="s">
        <v>2624</v>
      </c>
      <c r="G5050" s="7" t="s">
        <v>5401</v>
      </c>
      <c r="H5050" s="8" t="s">
        <v>17500</v>
      </c>
      <c r="I5050" s="8" t="s">
        <v>17499</v>
      </c>
      <c r="J5050" s="19">
        <v>5</v>
      </c>
      <c r="K5050" s="19" t="s">
        <v>7736</v>
      </c>
      <c r="L5050" s="11">
        <v>0.6</v>
      </c>
      <c r="M5050" s="11"/>
      <c r="N5050" s="24"/>
      <c r="P5050" s="32"/>
      <c r="T5050" s="19"/>
      <c r="U5050" s="3"/>
      <c r="X5050" t="str">
        <f t="shared" si="314"/>
        <v/>
      </c>
      <c r="Z5050" t="str">
        <f t="shared" si="315"/>
        <v/>
      </c>
      <c r="AB5050" s="9"/>
      <c r="AC5050" t="s">
        <v>17500</v>
      </c>
      <c r="AD5050">
        <f t="shared" si="316"/>
        <v>0</v>
      </c>
      <c r="AF5050" s="3"/>
      <c r="AH5050" s="9"/>
    </row>
    <row r="5051" spans="1:34" ht="10.95" customHeight="1" outlineLevel="1" x14ac:dyDescent="0.25">
      <c r="A5051" t="s">
        <v>5415</v>
      </c>
      <c r="C5051" s="3" t="s">
        <v>12986</v>
      </c>
      <c r="D5051" s="3">
        <v>519</v>
      </c>
      <c r="E5051" s="9">
        <v>1973</v>
      </c>
      <c r="F5051" s="7" t="s">
        <v>4735</v>
      </c>
      <c r="G5051" s="7" t="s">
        <v>5401</v>
      </c>
      <c r="H5051" s="8" t="s">
        <v>19984</v>
      </c>
      <c r="I5051" s="8" t="s">
        <v>19985</v>
      </c>
      <c r="J5051" s="19">
        <v>3</v>
      </c>
      <c r="K5051" s="19" t="s">
        <v>7738</v>
      </c>
      <c r="L5051" s="11"/>
      <c r="M5051" s="11"/>
      <c r="N5051" s="24"/>
      <c r="P5051" s="32"/>
      <c r="T5051" s="19"/>
      <c r="U5051" s="3"/>
      <c r="X5051" t="str">
        <f t="shared" si="314"/>
        <v/>
      </c>
      <c r="Z5051" t="str">
        <f t="shared" si="315"/>
        <v/>
      </c>
      <c r="AB5051" s="9"/>
      <c r="AC5051" t="s">
        <v>19984</v>
      </c>
      <c r="AD5051">
        <f t="shared" si="316"/>
        <v>0</v>
      </c>
      <c r="AF5051" s="3"/>
      <c r="AH5051" s="9"/>
    </row>
    <row r="5052" spans="1:34" ht="10.95" customHeight="1" outlineLevel="1" x14ac:dyDescent="0.25">
      <c r="A5052" t="s">
        <v>5415</v>
      </c>
      <c r="C5052" s="3" t="s">
        <v>12986</v>
      </c>
      <c r="D5052" s="3">
        <v>526</v>
      </c>
      <c r="E5052" s="9">
        <v>1973</v>
      </c>
      <c r="F5052" s="7" t="s">
        <v>5071</v>
      </c>
      <c r="G5052" s="7" t="s">
        <v>5401</v>
      </c>
      <c r="H5052" s="8" t="s">
        <v>17502</v>
      </c>
      <c r="I5052" s="8" t="s">
        <v>17501</v>
      </c>
      <c r="J5052" s="19">
        <v>5</v>
      </c>
      <c r="K5052" s="19" t="s">
        <v>7736</v>
      </c>
      <c r="L5052" s="11">
        <v>0.2</v>
      </c>
      <c r="M5052" s="11"/>
      <c r="N5052" s="24"/>
      <c r="P5052" s="32"/>
      <c r="T5052" s="19"/>
      <c r="U5052" s="3"/>
      <c r="X5052" t="str">
        <f t="shared" si="314"/>
        <v/>
      </c>
      <c r="Z5052" t="str">
        <f t="shared" si="315"/>
        <v/>
      </c>
      <c r="AB5052" s="9"/>
      <c r="AC5052" t="s">
        <v>17502</v>
      </c>
      <c r="AD5052">
        <f t="shared" si="316"/>
        <v>0</v>
      </c>
      <c r="AF5052" s="3"/>
      <c r="AH5052" s="9"/>
    </row>
    <row r="5053" spans="1:34" ht="10.95" customHeight="1" outlineLevel="1" x14ac:dyDescent="0.25">
      <c r="A5053" t="s">
        <v>5415</v>
      </c>
      <c r="C5053" s="3" t="s">
        <v>12986</v>
      </c>
      <c r="D5053" s="3">
        <v>528</v>
      </c>
      <c r="E5053" s="9">
        <v>1973</v>
      </c>
      <c r="F5053" s="7" t="s">
        <v>4735</v>
      </c>
      <c r="G5053" s="7" t="s">
        <v>5401</v>
      </c>
      <c r="H5053" s="8" t="s">
        <v>17502</v>
      </c>
      <c r="I5053" s="8" t="s">
        <v>17501</v>
      </c>
      <c r="J5053" s="19">
        <v>5</v>
      </c>
      <c r="K5053" s="19" t="s">
        <v>7736</v>
      </c>
      <c r="L5053" s="11">
        <v>0.2</v>
      </c>
      <c r="M5053" s="11"/>
      <c r="N5053" s="24"/>
      <c r="P5053" s="32"/>
      <c r="T5053" s="19"/>
      <c r="U5053" s="3"/>
      <c r="X5053" t="str">
        <f t="shared" si="314"/>
        <v/>
      </c>
      <c r="Z5053" t="str">
        <f t="shared" si="315"/>
        <v/>
      </c>
      <c r="AB5053" s="9"/>
      <c r="AC5053" t="s">
        <v>17502</v>
      </c>
      <c r="AD5053">
        <f t="shared" si="316"/>
        <v>0</v>
      </c>
      <c r="AF5053" s="3"/>
      <c r="AH5053" s="9"/>
    </row>
    <row r="5054" spans="1:34" ht="10.95" customHeight="1" outlineLevel="1" x14ac:dyDescent="0.25">
      <c r="A5054" t="s">
        <v>5415</v>
      </c>
      <c r="C5054" s="3" t="s">
        <v>12986</v>
      </c>
      <c r="D5054" s="3">
        <v>530</v>
      </c>
      <c r="E5054" s="9">
        <v>1973</v>
      </c>
      <c r="F5054" s="7" t="s">
        <v>3424</v>
      </c>
      <c r="G5054" s="7" t="s">
        <v>5401</v>
      </c>
      <c r="H5054" s="8" t="s">
        <v>17500</v>
      </c>
      <c r="I5054" s="8" t="s">
        <v>17501</v>
      </c>
      <c r="J5054" s="19">
        <v>5</v>
      </c>
      <c r="K5054" s="19" t="s">
        <v>7736</v>
      </c>
      <c r="L5054" s="11">
        <v>1.3</v>
      </c>
      <c r="M5054" s="11"/>
      <c r="N5054" s="24"/>
      <c r="P5054" s="32"/>
      <c r="T5054" s="19"/>
      <c r="U5054" s="3"/>
      <c r="X5054" t="str">
        <f t="shared" si="314"/>
        <v/>
      </c>
      <c r="Z5054" t="str">
        <f t="shared" si="315"/>
        <v/>
      </c>
      <c r="AB5054" s="9"/>
      <c r="AC5054" t="s">
        <v>17500</v>
      </c>
      <c r="AD5054">
        <f t="shared" si="316"/>
        <v>0</v>
      </c>
      <c r="AF5054" s="3"/>
      <c r="AH5054" s="9"/>
    </row>
    <row r="5055" spans="1:34" ht="10.95" customHeight="1" outlineLevel="1" x14ac:dyDescent="0.25">
      <c r="A5055" t="s">
        <v>5415</v>
      </c>
      <c r="C5055" s="3" t="s">
        <v>12986</v>
      </c>
      <c r="D5055" s="3">
        <v>531</v>
      </c>
      <c r="E5055" s="9">
        <v>1973</v>
      </c>
      <c r="F5055" s="7" t="s">
        <v>4202</v>
      </c>
      <c r="G5055" s="7" t="s">
        <v>5401</v>
      </c>
      <c r="H5055" s="8" t="s">
        <v>4203</v>
      </c>
      <c r="I5055" s="8" t="s">
        <v>17501</v>
      </c>
      <c r="J5055" s="19">
        <v>6</v>
      </c>
      <c r="K5055" s="19" t="s">
        <v>7738</v>
      </c>
      <c r="L5055" s="11"/>
      <c r="M5055" s="11"/>
      <c r="N5055" s="24"/>
      <c r="P5055" s="32"/>
      <c r="T5055" s="19"/>
      <c r="U5055" s="3">
        <v>504</v>
      </c>
      <c r="X5055" t="str">
        <f t="shared" si="314"/>
        <v/>
      </c>
      <c r="Z5055" t="str">
        <f t="shared" si="315"/>
        <v/>
      </c>
      <c r="AB5055" s="9"/>
      <c r="AC5055" t="s">
        <v>4203</v>
      </c>
      <c r="AD5055">
        <f t="shared" si="316"/>
        <v>0</v>
      </c>
      <c r="AF5055" s="3"/>
      <c r="AG5055" t="s">
        <v>1391</v>
      </c>
      <c r="AH5055" s="9" t="s">
        <v>4613</v>
      </c>
    </row>
    <row r="5056" spans="1:34" ht="10.95" customHeight="1" outlineLevel="1" x14ac:dyDescent="0.25">
      <c r="A5056" t="s">
        <v>5415</v>
      </c>
      <c r="C5056" s="3" t="s">
        <v>12986</v>
      </c>
      <c r="D5056" s="3">
        <v>533</v>
      </c>
      <c r="E5056" s="9">
        <v>1973</v>
      </c>
      <c r="F5056" s="7" t="s">
        <v>14701</v>
      </c>
      <c r="G5056" s="7" t="s">
        <v>5401</v>
      </c>
      <c r="H5056" s="8" t="s">
        <v>17502</v>
      </c>
      <c r="I5056" s="8" t="s">
        <v>17501</v>
      </c>
      <c r="J5056" s="19">
        <v>5</v>
      </c>
      <c r="K5056" s="19" t="s">
        <v>7738</v>
      </c>
      <c r="L5056" s="11"/>
      <c r="M5056" s="11"/>
      <c r="N5056" s="24"/>
      <c r="P5056" s="32"/>
      <c r="T5056" s="19"/>
      <c r="U5056" s="3"/>
      <c r="X5056" t="str">
        <f t="shared" si="314"/>
        <v/>
      </c>
      <c r="Z5056">
        <f t="shared" si="315"/>
        <v>1</v>
      </c>
      <c r="AB5056" s="9"/>
      <c r="AC5056" t="s">
        <v>17502</v>
      </c>
      <c r="AD5056">
        <f t="shared" si="316"/>
        <v>0</v>
      </c>
      <c r="AF5056" s="3"/>
      <c r="AH5056" s="9"/>
    </row>
    <row r="5057" spans="1:34" ht="10.95" customHeight="1" outlineLevel="1" x14ac:dyDescent="0.25">
      <c r="A5057" t="s">
        <v>5415</v>
      </c>
      <c r="C5057" s="3" t="s">
        <v>12986</v>
      </c>
      <c r="D5057" s="3">
        <v>565</v>
      </c>
      <c r="E5057" s="9">
        <v>1974</v>
      </c>
      <c r="F5057" s="7" t="s">
        <v>17503</v>
      </c>
      <c r="G5057" s="7" t="s">
        <v>5401</v>
      </c>
      <c r="H5057" s="8" t="s">
        <v>17500</v>
      </c>
      <c r="I5057" s="8" t="s">
        <v>17504</v>
      </c>
      <c r="J5057" s="19">
        <v>5</v>
      </c>
      <c r="K5057" s="19" t="s">
        <v>7738</v>
      </c>
      <c r="L5057" s="11"/>
      <c r="M5057" s="11"/>
      <c r="N5057" s="24"/>
      <c r="P5057" s="32"/>
      <c r="T5057" s="19"/>
      <c r="U5057" s="3"/>
      <c r="X5057" t="str">
        <f t="shared" si="314"/>
        <v/>
      </c>
      <c r="Z5057" t="str">
        <f t="shared" si="315"/>
        <v/>
      </c>
      <c r="AB5057" s="9"/>
      <c r="AC5057" t="s">
        <v>17500</v>
      </c>
      <c r="AD5057">
        <f t="shared" si="316"/>
        <v>0</v>
      </c>
      <c r="AF5057" s="3"/>
      <c r="AH5057" s="9"/>
    </row>
    <row r="5058" spans="1:34" ht="10.95" customHeight="1" outlineLevel="1" x14ac:dyDescent="0.25">
      <c r="A5058" t="s">
        <v>5415</v>
      </c>
      <c r="C5058" s="3" t="s">
        <v>12986</v>
      </c>
      <c r="D5058" s="3">
        <v>576</v>
      </c>
      <c r="E5058" s="9">
        <v>1974</v>
      </c>
      <c r="F5058" s="7" t="s">
        <v>5140</v>
      </c>
      <c r="G5058" s="7" t="s">
        <v>5401</v>
      </c>
      <c r="H5058" s="8" t="s">
        <v>2688</v>
      </c>
      <c r="I5058" s="8" t="s">
        <v>11730</v>
      </c>
      <c r="J5058" s="19">
        <v>6</v>
      </c>
      <c r="K5058" s="19" t="s">
        <v>7736</v>
      </c>
      <c r="L5058" s="11">
        <v>2.4</v>
      </c>
      <c r="M5058" s="11"/>
      <c r="N5058" s="24"/>
      <c r="P5058" s="32"/>
      <c r="T5058" s="19"/>
      <c r="U5058" s="3">
        <v>548</v>
      </c>
      <c r="X5058" t="str">
        <f t="shared" ref="X5058:X5121" si="317">IF(COUNTIF(F5058,"*fdc*"),1,"")</f>
        <v/>
      </c>
      <c r="Z5058" t="str">
        <f t="shared" ref="Z5058:Z5121" si="318">IF(COUNTIF(F5058,"*s/s*"),1,"")</f>
        <v/>
      </c>
      <c r="AB5058" s="9"/>
      <c r="AC5058" t="s">
        <v>2688</v>
      </c>
      <c r="AD5058">
        <f t="shared" si="316"/>
        <v>0</v>
      </c>
      <c r="AF5058" s="3"/>
      <c r="AG5058" t="s">
        <v>1391</v>
      </c>
      <c r="AH5058" s="9" t="s">
        <v>4613</v>
      </c>
    </row>
    <row r="5059" spans="1:34" ht="10.95" customHeight="1" outlineLevel="1" x14ac:dyDescent="0.25">
      <c r="A5059" t="s">
        <v>5415</v>
      </c>
      <c r="C5059" s="3" t="s">
        <v>12986</v>
      </c>
      <c r="D5059" s="3">
        <v>580</v>
      </c>
      <c r="E5059" s="9">
        <v>1974</v>
      </c>
      <c r="F5059" s="7" t="s">
        <v>14701</v>
      </c>
      <c r="G5059" s="7" t="s">
        <v>5401</v>
      </c>
      <c r="H5059" s="8" t="s">
        <v>2688</v>
      </c>
      <c r="I5059" s="8" t="s">
        <v>11730</v>
      </c>
      <c r="J5059" s="19">
        <v>6</v>
      </c>
      <c r="K5059" s="19" t="s">
        <v>7736</v>
      </c>
      <c r="L5059" s="11">
        <v>2.2999999999999998</v>
      </c>
      <c r="M5059" s="11"/>
      <c r="N5059" s="24"/>
      <c r="P5059" s="32"/>
      <c r="T5059" s="19"/>
      <c r="U5059" s="3">
        <v>552</v>
      </c>
      <c r="X5059" t="str">
        <f t="shared" si="317"/>
        <v/>
      </c>
      <c r="Z5059">
        <f t="shared" si="318"/>
        <v>1</v>
      </c>
      <c r="AB5059" s="9"/>
      <c r="AC5059" t="s">
        <v>2688</v>
      </c>
      <c r="AD5059">
        <f t="shared" si="316"/>
        <v>0</v>
      </c>
      <c r="AF5059" s="3"/>
      <c r="AG5059" t="s">
        <v>1391</v>
      </c>
      <c r="AH5059" s="9" t="s">
        <v>4925</v>
      </c>
    </row>
    <row r="5060" spans="1:34" ht="10.95" customHeight="1" outlineLevel="1" x14ac:dyDescent="0.25">
      <c r="A5060" t="s">
        <v>5415</v>
      </c>
      <c r="C5060" s="3" t="s">
        <v>12986</v>
      </c>
      <c r="D5060" s="3">
        <v>612</v>
      </c>
      <c r="E5060" s="9">
        <v>1975</v>
      </c>
      <c r="F5060" s="7" t="s">
        <v>5071</v>
      </c>
      <c r="G5060" s="7" t="s">
        <v>5401</v>
      </c>
      <c r="H5060" s="8" t="s">
        <v>17505</v>
      </c>
      <c r="I5060" s="8" t="s">
        <v>6998</v>
      </c>
      <c r="J5060" s="19">
        <v>5</v>
      </c>
      <c r="K5060" s="19" t="s">
        <v>7738</v>
      </c>
      <c r="L5060" s="11"/>
      <c r="M5060" s="11"/>
      <c r="N5060" s="24"/>
      <c r="P5060" s="32"/>
      <c r="T5060" s="19"/>
      <c r="U5060" s="3"/>
      <c r="X5060" t="str">
        <f t="shared" si="317"/>
        <v/>
      </c>
      <c r="Z5060" t="str">
        <f t="shared" si="318"/>
        <v/>
      </c>
      <c r="AB5060" s="9"/>
      <c r="AC5060" t="s">
        <v>17505</v>
      </c>
      <c r="AD5060">
        <f t="shared" si="316"/>
        <v>0</v>
      </c>
      <c r="AF5060" s="3"/>
      <c r="AH5060" s="9"/>
    </row>
    <row r="5061" spans="1:34" ht="10.95" customHeight="1" outlineLevel="1" x14ac:dyDescent="0.25">
      <c r="A5061" t="s">
        <v>5415</v>
      </c>
      <c r="C5061" s="3" t="s">
        <v>12986</v>
      </c>
      <c r="D5061" s="3">
        <v>613</v>
      </c>
      <c r="E5061" s="9">
        <v>1975</v>
      </c>
      <c r="F5061" s="7" t="s">
        <v>6389</v>
      </c>
      <c r="G5061" s="7" t="s">
        <v>5401</v>
      </c>
      <c r="H5061" s="8" t="s">
        <v>17505</v>
      </c>
      <c r="I5061" s="8" t="s">
        <v>6998</v>
      </c>
      <c r="J5061" s="19">
        <v>5</v>
      </c>
      <c r="K5061" s="19" t="s">
        <v>7736</v>
      </c>
      <c r="L5061" s="11">
        <v>0.2</v>
      </c>
      <c r="M5061" s="11"/>
      <c r="N5061" s="24"/>
      <c r="P5061" s="32"/>
      <c r="T5061" s="19"/>
      <c r="U5061" s="3"/>
      <c r="X5061" t="str">
        <f t="shared" si="317"/>
        <v/>
      </c>
      <c r="Z5061" t="str">
        <f t="shared" si="318"/>
        <v/>
      </c>
      <c r="AB5061" s="9"/>
      <c r="AC5061" t="s">
        <v>17505</v>
      </c>
      <c r="AD5061">
        <f t="shared" si="316"/>
        <v>0</v>
      </c>
      <c r="AF5061" s="3"/>
      <c r="AH5061" s="9"/>
    </row>
    <row r="5062" spans="1:34" ht="10.95" customHeight="1" outlineLevel="1" x14ac:dyDescent="0.25">
      <c r="A5062" t="s">
        <v>5415</v>
      </c>
      <c r="C5062" s="3" t="s">
        <v>12986</v>
      </c>
      <c r="D5062" s="3">
        <v>614</v>
      </c>
      <c r="E5062" s="9">
        <v>1975</v>
      </c>
      <c r="F5062" s="7" t="s">
        <v>4735</v>
      </c>
      <c r="G5062" s="7" t="s">
        <v>5401</v>
      </c>
      <c r="H5062" s="8" t="s">
        <v>17505</v>
      </c>
      <c r="I5062" s="8" t="s">
        <v>6998</v>
      </c>
      <c r="J5062" s="19">
        <v>5</v>
      </c>
      <c r="K5062" s="19" t="s">
        <v>7736</v>
      </c>
      <c r="L5062" s="11">
        <v>0.2</v>
      </c>
      <c r="M5062" s="11"/>
      <c r="N5062" s="24"/>
      <c r="P5062" s="32"/>
      <c r="T5062" s="19"/>
      <c r="U5062" s="3"/>
      <c r="X5062" t="str">
        <f t="shared" si="317"/>
        <v/>
      </c>
      <c r="Z5062" t="str">
        <f t="shared" si="318"/>
        <v/>
      </c>
      <c r="AB5062" s="9"/>
      <c r="AC5062" t="s">
        <v>17505</v>
      </c>
      <c r="AD5062">
        <f t="shared" ref="AD5062:AD5125" si="319">COUNTIF(H5062,"*Fuji*")</f>
        <v>0</v>
      </c>
      <c r="AF5062" s="3"/>
      <c r="AH5062" s="9"/>
    </row>
    <row r="5063" spans="1:34" ht="10.95" customHeight="1" outlineLevel="1" x14ac:dyDescent="0.25">
      <c r="A5063" t="s">
        <v>5415</v>
      </c>
      <c r="C5063" s="3" t="s">
        <v>12986</v>
      </c>
      <c r="D5063" s="3">
        <v>615</v>
      </c>
      <c r="E5063" s="9">
        <v>1975</v>
      </c>
      <c r="F5063" s="7" t="s">
        <v>3220</v>
      </c>
      <c r="G5063" s="7" t="s">
        <v>5401</v>
      </c>
      <c r="H5063" s="8" t="s">
        <v>17505</v>
      </c>
      <c r="I5063" s="8" t="s">
        <v>6998</v>
      </c>
      <c r="J5063" s="19">
        <v>5</v>
      </c>
      <c r="K5063" s="19" t="s">
        <v>7736</v>
      </c>
      <c r="L5063" s="11">
        <v>0.2</v>
      </c>
      <c r="M5063" s="11"/>
      <c r="N5063" s="24"/>
      <c r="P5063" s="32"/>
      <c r="T5063" s="19"/>
      <c r="U5063" s="3"/>
      <c r="X5063" t="str">
        <f t="shared" si="317"/>
        <v/>
      </c>
      <c r="Z5063" t="str">
        <f t="shared" si="318"/>
        <v/>
      </c>
      <c r="AB5063" s="9"/>
      <c r="AC5063" t="s">
        <v>17505</v>
      </c>
      <c r="AD5063">
        <f t="shared" si="319"/>
        <v>0</v>
      </c>
      <c r="AF5063" s="3"/>
      <c r="AH5063" s="9"/>
    </row>
    <row r="5064" spans="1:34" ht="10.95" customHeight="1" outlineLevel="1" x14ac:dyDescent="0.25">
      <c r="A5064" t="s">
        <v>5415</v>
      </c>
      <c r="C5064" s="3" t="s">
        <v>12986</v>
      </c>
      <c r="D5064" s="3">
        <v>616</v>
      </c>
      <c r="E5064" s="9">
        <v>1975</v>
      </c>
      <c r="F5064" s="7" t="s">
        <v>5142</v>
      </c>
      <c r="G5064" s="7" t="s">
        <v>5401</v>
      </c>
      <c r="H5064" s="8" t="s">
        <v>17505</v>
      </c>
      <c r="I5064" s="8" t="s">
        <v>6998</v>
      </c>
      <c r="J5064" s="19">
        <v>5</v>
      </c>
      <c r="K5064" s="19" t="s">
        <v>7738</v>
      </c>
      <c r="L5064" s="11"/>
      <c r="M5064" s="11"/>
      <c r="N5064" s="24"/>
      <c r="P5064" s="32"/>
      <c r="T5064" s="19"/>
      <c r="U5064" s="3"/>
      <c r="X5064" t="str">
        <f t="shared" si="317"/>
        <v/>
      </c>
      <c r="Z5064" t="str">
        <f t="shared" si="318"/>
        <v/>
      </c>
      <c r="AB5064" s="9"/>
      <c r="AC5064" t="s">
        <v>17505</v>
      </c>
      <c r="AD5064">
        <f t="shared" si="319"/>
        <v>0</v>
      </c>
      <c r="AF5064" s="3"/>
      <c r="AH5064" s="9"/>
    </row>
    <row r="5065" spans="1:34" ht="10.95" customHeight="1" outlineLevel="1" x14ac:dyDescent="0.25">
      <c r="A5065" t="s">
        <v>5415</v>
      </c>
      <c r="C5065" s="3" t="s">
        <v>12986</v>
      </c>
      <c r="D5065" s="3">
        <v>630</v>
      </c>
      <c r="E5065" s="9">
        <v>1975</v>
      </c>
      <c r="F5065" s="7" t="s">
        <v>1779</v>
      </c>
      <c r="G5065" s="7" t="s">
        <v>5401</v>
      </c>
      <c r="H5065" s="8" t="s">
        <v>17500</v>
      </c>
      <c r="I5065" s="8" t="s">
        <v>6998</v>
      </c>
      <c r="J5065" s="19">
        <v>5</v>
      </c>
      <c r="K5065" s="19" t="s">
        <v>7738</v>
      </c>
      <c r="L5065" s="11"/>
      <c r="M5065" s="11"/>
      <c r="N5065" s="24"/>
      <c r="P5065" s="32"/>
      <c r="T5065" s="19"/>
      <c r="U5065" s="3"/>
      <c r="X5065" t="str">
        <f t="shared" si="317"/>
        <v/>
      </c>
      <c r="Z5065" t="str">
        <f t="shared" si="318"/>
        <v/>
      </c>
      <c r="AB5065" s="9"/>
      <c r="AC5065" t="s">
        <v>17500</v>
      </c>
      <c r="AD5065">
        <f t="shared" si="319"/>
        <v>0</v>
      </c>
      <c r="AF5065" s="3"/>
      <c r="AH5065" s="9"/>
    </row>
    <row r="5066" spans="1:34" ht="10.95" customHeight="1" outlineLevel="1" x14ac:dyDescent="0.25">
      <c r="A5066" t="s">
        <v>5415</v>
      </c>
      <c r="C5066" s="3" t="s">
        <v>12986</v>
      </c>
      <c r="D5066" s="3">
        <v>639</v>
      </c>
      <c r="E5066" s="9">
        <v>1975</v>
      </c>
      <c r="F5066" s="7" t="s">
        <v>14701</v>
      </c>
      <c r="G5066" s="7" t="s">
        <v>5401</v>
      </c>
      <c r="H5066" s="8" t="s">
        <v>17506</v>
      </c>
      <c r="I5066" s="8" t="s">
        <v>17507</v>
      </c>
      <c r="J5066" s="19">
        <v>5</v>
      </c>
      <c r="K5066" s="19" t="s">
        <v>7736</v>
      </c>
      <c r="L5066" s="11">
        <v>2.1</v>
      </c>
      <c r="M5066" s="11"/>
      <c r="N5066" s="24"/>
      <c r="P5066" s="32"/>
      <c r="T5066" s="19"/>
      <c r="U5066" s="3"/>
      <c r="X5066" t="str">
        <f t="shared" si="317"/>
        <v/>
      </c>
      <c r="Z5066">
        <f t="shared" si="318"/>
        <v>1</v>
      </c>
      <c r="AB5066" s="9"/>
      <c r="AC5066" t="s">
        <v>17506</v>
      </c>
      <c r="AD5066">
        <f t="shared" si="319"/>
        <v>0</v>
      </c>
      <c r="AF5066" s="3"/>
      <c r="AH5066" s="9"/>
    </row>
    <row r="5067" spans="1:34" ht="10.95" customHeight="1" outlineLevel="1" x14ac:dyDescent="0.25">
      <c r="A5067" t="s">
        <v>5415</v>
      </c>
      <c r="C5067" s="3" t="s">
        <v>12986</v>
      </c>
      <c r="D5067" s="3">
        <v>657</v>
      </c>
      <c r="E5067" s="9">
        <v>1975</v>
      </c>
      <c r="F5067" s="7" t="s">
        <v>5855</v>
      </c>
      <c r="G5067" s="7" t="s">
        <v>5401</v>
      </c>
      <c r="H5067" s="8" t="s">
        <v>4204</v>
      </c>
      <c r="I5067" s="8" t="s">
        <v>6998</v>
      </c>
      <c r="J5067" s="19">
        <v>3</v>
      </c>
      <c r="K5067" s="19" t="s">
        <v>7738</v>
      </c>
      <c r="L5067" s="11"/>
      <c r="M5067" s="11"/>
      <c r="N5067" s="24"/>
      <c r="P5067" s="32"/>
      <c r="T5067" s="19"/>
      <c r="U5067" s="3">
        <v>602</v>
      </c>
      <c r="X5067" t="str">
        <f t="shared" si="317"/>
        <v/>
      </c>
      <c r="Z5067" t="str">
        <f t="shared" si="318"/>
        <v/>
      </c>
      <c r="AB5067" s="9"/>
      <c r="AC5067" t="s">
        <v>4204</v>
      </c>
      <c r="AD5067">
        <f t="shared" si="319"/>
        <v>0</v>
      </c>
      <c r="AF5067" s="3"/>
      <c r="AG5067" t="s">
        <v>1391</v>
      </c>
      <c r="AH5067" s="9" t="s">
        <v>4925</v>
      </c>
    </row>
    <row r="5068" spans="1:34" ht="10.95" customHeight="1" outlineLevel="1" x14ac:dyDescent="0.25">
      <c r="A5068" t="s">
        <v>5415</v>
      </c>
      <c r="C5068" s="3" t="s">
        <v>12986</v>
      </c>
      <c r="D5068" s="3">
        <v>652</v>
      </c>
      <c r="E5068" s="9">
        <v>1975</v>
      </c>
      <c r="F5068" s="7" t="s">
        <v>1643</v>
      </c>
      <c r="G5068" s="7" t="s">
        <v>5401</v>
      </c>
      <c r="H5068" s="8" t="s">
        <v>4205</v>
      </c>
      <c r="I5068" s="8" t="s">
        <v>17508</v>
      </c>
      <c r="J5068" s="19">
        <v>6</v>
      </c>
      <c r="K5068" s="19" t="s">
        <v>7736</v>
      </c>
      <c r="L5068" s="11">
        <v>2.8</v>
      </c>
      <c r="M5068" s="11"/>
      <c r="N5068" s="24"/>
      <c r="P5068" s="32"/>
      <c r="T5068" s="19"/>
      <c r="U5068" s="3">
        <v>624</v>
      </c>
      <c r="X5068" t="str">
        <f t="shared" si="317"/>
        <v/>
      </c>
      <c r="Z5068" t="str">
        <f t="shared" si="318"/>
        <v/>
      </c>
      <c r="AB5068" s="9"/>
      <c r="AC5068" t="s">
        <v>4205</v>
      </c>
      <c r="AD5068">
        <f t="shared" si="319"/>
        <v>0</v>
      </c>
      <c r="AF5068" s="3"/>
      <c r="AG5068" t="s">
        <v>1391</v>
      </c>
      <c r="AH5068" s="9" t="s">
        <v>4613</v>
      </c>
    </row>
    <row r="5069" spans="1:34" ht="10.95" customHeight="1" outlineLevel="1" x14ac:dyDescent="0.25">
      <c r="A5069" t="s">
        <v>5415</v>
      </c>
      <c r="C5069" s="3" t="s">
        <v>12986</v>
      </c>
      <c r="D5069" s="3">
        <v>782</v>
      </c>
      <c r="E5069" s="9">
        <v>1976</v>
      </c>
      <c r="F5069" s="7" t="s">
        <v>1643</v>
      </c>
      <c r="G5069" s="7" t="s">
        <v>5401</v>
      </c>
      <c r="H5069" s="8" t="s">
        <v>17509</v>
      </c>
      <c r="I5069" s="8" t="s">
        <v>17199</v>
      </c>
      <c r="J5069" s="19">
        <v>6</v>
      </c>
      <c r="K5069" s="19" t="s">
        <v>7736</v>
      </c>
      <c r="L5069" s="11">
        <v>3.2</v>
      </c>
      <c r="M5069" s="11"/>
      <c r="N5069" s="24"/>
      <c r="P5069" s="32"/>
      <c r="T5069" s="19"/>
      <c r="U5069" s="3"/>
      <c r="X5069" t="str">
        <f t="shared" si="317"/>
        <v/>
      </c>
      <c r="Z5069" t="str">
        <f t="shared" si="318"/>
        <v/>
      </c>
      <c r="AB5069" s="9"/>
      <c r="AC5069" t="s">
        <v>17509</v>
      </c>
      <c r="AD5069">
        <f t="shared" si="319"/>
        <v>0</v>
      </c>
      <c r="AF5069" s="3"/>
      <c r="AH5069" s="9"/>
    </row>
    <row r="5070" spans="1:34" ht="10.95" customHeight="1" outlineLevel="1" x14ac:dyDescent="0.25">
      <c r="A5070" t="s">
        <v>5415</v>
      </c>
      <c r="C5070" s="3" t="s">
        <v>12986</v>
      </c>
      <c r="D5070" s="3">
        <v>835</v>
      </c>
      <c r="E5070" s="9">
        <v>1977</v>
      </c>
      <c r="F5070" s="7" t="s">
        <v>4735</v>
      </c>
      <c r="G5070" s="7" t="s">
        <v>5401</v>
      </c>
      <c r="H5070" s="8" t="s">
        <v>17511</v>
      </c>
      <c r="I5070" s="8" t="s">
        <v>17510</v>
      </c>
      <c r="J5070" s="19">
        <v>5</v>
      </c>
      <c r="K5070" s="19" t="s">
        <v>7736</v>
      </c>
      <c r="L5070" s="11">
        <v>0.8</v>
      </c>
      <c r="M5070" s="11"/>
      <c r="N5070" s="24"/>
      <c r="P5070" s="32"/>
      <c r="T5070" s="19"/>
      <c r="U5070" s="3"/>
      <c r="X5070" t="str">
        <f t="shared" si="317"/>
        <v/>
      </c>
      <c r="Z5070" t="str">
        <f t="shared" si="318"/>
        <v/>
      </c>
      <c r="AB5070" s="9"/>
      <c r="AC5070" t="s">
        <v>17511</v>
      </c>
      <c r="AD5070">
        <f t="shared" si="319"/>
        <v>0</v>
      </c>
      <c r="AF5070" s="3"/>
      <c r="AH5070" s="9"/>
    </row>
    <row r="5071" spans="1:34" ht="10.95" customHeight="1" outlineLevel="1" x14ac:dyDescent="0.25">
      <c r="A5071" t="s">
        <v>5415</v>
      </c>
      <c r="C5071" s="3" t="s">
        <v>12986</v>
      </c>
      <c r="D5071" s="3">
        <v>837</v>
      </c>
      <c r="E5071" s="9">
        <v>1977</v>
      </c>
      <c r="F5071" s="7" t="s">
        <v>1643</v>
      </c>
      <c r="G5071" s="7" t="s">
        <v>5401</v>
      </c>
      <c r="H5071" s="8" t="s">
        <v>17512</v>
      </c>
      <c r="I5071" s="8" t="s">
        <v>17510</v>
      </c>
      <c r="J5071" s="19">
        <v>5</v>
      </c>
      <c r="K5071" s="19" t="s">
        <v>7736</v>
      </c>
      <c r="L5071" s="11">
        <v>0.8</v>
      </c>
      <c r="M5071" s="11"/>
      <c r="N5071" s="24"/>
      <c r="P5071" s="32"/>
      <c r="T5071" s="19"/>
      <c r="U5071" s="3"/>
      <c r="X5071" t="str">
        <f t="shared" si="317"/>
        <v/>
      </c>
      <c r="Z5071" t="str">
        <f t="shared" si="318"/>
        <v/>
      </c>
      <c r="AB5071" s="9"/>
      <c r="AC5071" t="s">
        <v>17512</v>
      </c>
      <c r="AD5071">
        <f t="shared" si="319"/>
        <v>0</v>
      </c>
      <c r="AF5071" s="3"/>
      <c r="AH5071" s="9"/>
    </row>
    <row r="5072" spans="1:34" ht="10.95" customHeight="1" outlineLevel="1" x14ac:dyDescent="0.25">
      <c r="A5072" t="s">
        <v>5415</v>
      </c>
      <c r="C5072" s="3" t="s">
        <v>12986</v>
      </c>
      <c r="D5072" s="3">
        <v>941</v>
      </c>
      <c r="E5072" s="9">
        <v>1978</v>
      </c>
      <c r="F5072" s="7" t="s">
        <v>15740</v>
      </c>
      <c r="G5072" s="7" t="s">
        <v>5401</v>
      </c>
      <c r="H5072" s="8" t="s">
        <v>17514</v>
      </c>
      <c r="I5072" s="8" t="s">
        <v>17513</v>
      </c>
      <c r="J5072" s="19">
        <v>6</v>
      </c>
      <c r="K5072" s="19" t="s">
        <v>7736</v>
      </c>
      <c r="L5072" s="11">
        <v>6.5</v>
      </c>
      <c r="M5072" s="11"/>
      <c r="N5072" s="24"/>
      <c r="P5072" s="32"/>
      <c r="T5072" s="19"/>
      <c r="U5072" s="3"/>
      <c r="X5072" t="str">
        <f t="shared" si="317"/>
        <v/>
      </c>
      <c r="Z5072">
        <f t="shared" si="318"/>
        <v>1</v>
      </c>
      <c r="AB5072" s="9"/>
      <c r="AC5072" t="s">
        <v>17514</v>
      </c>
      <c r="AD5072">
        <f t="shared" si="319"/>
        <v>0</v>
      </c>
      <c r="AF5072" s="3"/>
      <c r="AH5072" s="9"/>
    </row>
    <row r="5073" spans="1:34" ht="10.95" customHeight="1" outlineLevel="1" x14ac:dyDescent="0.25">
      <c r="A5073" t="s">
        <v>5415</v>
      </c>
      <c r="C5073" s="3" t="s">
        <v>12986</v>
      </c>
      <c r="D5073" s="3">
        <v>949</v>
      </c>
      <c r="E5073" s="9">
        <v>1979</v>
      </c>
      <c r="F5073" s="7" t="s">
        <v>5507</v>
      </c>
      <c r="G5073" s="7" t="s">
        <v>5401</v>
      </c>
      <c r="H5073" s="8" t="s">
        <v>17511</v>
      </c>
      <c r="I5073" s="8" t="s">
        <v>9257</v>
      </c>
      <c r="J5073" s="19">
        <v>5</v>
      </c>
      <c r="K5073" s="19" t="s">
        <v>7736</v>
      </c>
      <c r="L5073" s="11">
        <v>2.4</v>
      </c>
      <c r="M5073" s="11"/>
      <c r="N5073" s="24"/>
      <c r="P5073" s="32"/>
      <c r="T5073" s="19"/>
      <c r="U5073" s="3"/>
      <c r="X5073" t="str">
        <f t="shared" si="317"/>
        <v/>
      </c>
      <c r="Z5073" t="str">
        <f t="shared" si="318"/>
        <v/>
      </c>
      <c r="AB5073" s="9"/>
      <c r="AC5073" t="s">
        <v>17511</v>
      </c>
      <c r="AD5073">
        <f t="shared" si="319"/>
        <v>0</v>
      </c>
      <c r="AF5073" s="3"/>
      <c r="AH5073" s="9"/>
    </row>
    <row r="5074" spans="1:34" ht="10.95" customHeight="1" outlineLevel="1" x14ac:dyDescent="0.25">
      <c r="A5074" t="s">
        <v>5415</v>
      </c>
      <c r="C5074" s="3" t="s">
        <v>12986</v>
      </c>
      <c r="D5074" s="3">
        <v>973</v>
      </c>
      <c r="E5074" s="9">
        <v>1979</v>
      </c>
      <c r="F5074" s="7" t="s">
        <v>5142</v>
      </c>
      <c r="G5074" s="7" t="s">
        <v>5401</v>
      </c>
      <c r="H5074" s="8" t="s">
        <v>5512</v>
      </c>
      <c r="I5074" s="8" t="s">
        <v>17515</v>
      </c>
      <c r="J5074" s="19">
        <v>6</v>
      </c>
      <c r="K5074" s="19" t="s">
        <v>7736</v>
      </c>
      <c r="L5074" s="11">
        <v>2</v>
      </c>
      <c r="M5074" s="11"/>
      <c r="N5074" s="24"/>
      <c r="P5074" s="32"/>
      <c r="T5074" s="19"/>
      <c r="U5074" s="3">
        <v>931</v>
      </c>
      <c r="X5074" t="str">
        <f t="shared" si="317"/>
        <v/>
      </c>
      <c r="Z5074" t="str">
        <f t="shared" si="318"/>
        <v/>
      </c>
      <c r="AB5074" s="9"/>
      <c r="AC5074" t="s">
        <v>5512</v>
      </c>
      <c r="AD5074">
        <f t="shared" si="319"/>
        <v>0</v>
      </c>
      <c r="AF5074" s="3"/>
      <c r="AG5074" t="s">
        <v>1391</v>
      </c>
      <c r="AH5074" s="9" t="s">
        <v>4613</v>
      </c>
    </row>
    <row r="5075" spans="1:34" ht="10.95" customHeight="1" outlineLevel="1" x14ac:dyDescent="0.25">
      <c r="A5075" t="s">
        <v>5415</v>
      </c>
      <c r="C5075" s="3" t="s">
        <v>12986</v>
      </c>
      <c r="D5075" s="3">
        <v>974</v>
      </c>
      <c r="E5075" s="9">
        <v>1979</v>
      </c>
      <c r="F5075" s="7" t="s">
        <v>6317</v>
      </c>
      <c r="G5075" s="7" t="s">
        <v>5401</v>
      </c>
      <c r="H5075" s="8" t="s">
        <v>5512</v>
      </c>
      <c r="I5075" s="8" t="s">
        <v>17515</v>
      </c>
      <c r="J5075" s="19">
        <v>6</v>
      </c>
      <c r="K5075" s="19" t="s">
        <v>7736</v>
      </c>
      <c r="L5075" s="11">
        <v>2</v>
      </c>
      <c r="M5075" s="11"/>
      <c r="N5075" s="24"/>
      <c r="P5075" s="32"/>
      <c r="T5075" s="19"/>
      <c r="U5075" s="3">
        <v>932</v>
      </c>
      <c r="X5075" t="str">
        <f t="shared" si="317"/>
        <v/>
      </c>
      <c r="Z5075" t="str">
        <f t="shared" si="318"/>
        <v/>
      </c>
      <c r="AB5075" s="9"/>
      <c r="AC5075" t="s">
        <v>5512</v>
      </c>
      <c r="AD5075">
        <f t="shared" si="319"/>
        <v>0</v>
      </c>
      <c r="AF5075" s="3"/>
      <c r="AG5075" t="s">
        <v>1391</v>
      </c>
      <c r="AH5075" s="9" t="s">
        <v>4613</v>
      </c>
    </row>
    <row r="5076" spans="1:34" ht="10.95" customHeight="1" outlineLevel="1" x14ac:dyDescent="0.25">
      <c r="A5076" t="s">
        <v>5415</v>
      </c>
      <c r="C5076" s="3" t="s">
        <v>12986</v>
      </c>
      <c r="D5076" s="3">
        <v>1007</v>
      </c>
      <c r="E5076" s="9">
        <v>1980</v>
      </c>
      <c r="F5076" s="7" t="s">
        <v>17516</v>
      </c>
      <c r="G5076" s="7" t="s">
        <v>5401</v>
      </c>
      <c r="H5076" s="8" t="s">
        <v>17505</v>
      </c>
      <c r="I5076" s="8" t="s">
        <v>17521</v>
      </c>
      <c r="J5076" s="19">
        <v>5</v>
      </c>
      <c r="K5076" s="19" t="s">
        <v>7738</v>
      </c>
      <c r="L5076" s="11"/>
      <c r="M5076" s="11"/>
      <c r="N5076" s="24"/>
      <c r="P5076" s="32"/>
      <c r="T5076" s="19"/>
      <c r="U5076" s="3"/>
      <c r="X5076" t="str">
        <f t="shared" si="317"/>
        <v/>
      </c>
      <c r="Z5076" t="str">
        <f t="shared" si="318"/>
        <v/>
      </c>
      <c r="AB5076" s="9"/>
      <c r="AC5076" t="s">
        <v>17505</v>
      </c>
      <c r="AD5076">
        <f t="shared" si="319"/>
        <v>0</v>
      </c>
      <c r="AF5076" s="3"/>
      <c r="AH5076" s="9"/>
    </row>
    <row r="5077" spans="1:34" ht="10.95" customHeight="1" outlineLevel="1" x14ac:dyDescent="0.25">
      <c r="A5077" t="s">
        <v>5415</v>
      </c>
      <c r="C5077" s="3" t="s">
        <v>12986</v>
      </c>
      <c r="D5077" s="3">
        <v>1008</v>
      </c>
      <c r="E5077" s="9">
        <v>1980</v>
      </c>
      <c r="F5077" s="7" t="s">
        <v>1824</v>
      </c>
      <c r="G5077" s="7" t="s">
        <v>5401</v>
      </c>
      <c r="H5077" s="8" t="s">
        <v>17505</v>
      </c>
      <c r="I5077" s="8" t="s">
        <v>17521</v>
      </c>
      <c r="J5077" s="19">
        <v>5</v>
      </c>
      <c r="K5077" s="19" t="s">
        <v>7738</v>
      </c>
      <c r="L5077" s="11"/>
      <c r="M5077" s="11"/>
      <c r="N5077" s="24"/>
      <c r="P5077" s="32"/>
      <c r="T5077" s="19"/>
      <c r="U5077" s="3"/>
      <c r="X5077" t="str">
        <f t="shared" si="317"/>
        <v/>
      </c>
      <c r="Z5077" t="str">
        <f t="shared" si="318"/>
        <v/>
      </c>
      <c r="AB5077" s="9"/>
      <c r="AC5077" t="s">
        <v>17505</v>
      </c>
      <c r="AD5077">
        <f t="shared" si="319"/>
        <v>0</v>
      </c>
      <c r="AF5077" s="3"/>
      <c r="AH5077" s="9"/>
    </row>
    <row r="5078" spans="1:34" ht="10.95" customHeight="1" outlineLevel="1" x14ac:dyDescent="0.25">
      <c r="A5078" t="s">
        <v>5415</v>
      </c>
      <c r="C5078" s="3" t="s">
        <v>12986</v>
      </c>
      <c r="D5078" s="3">
        <v>1017</v>
      </c>
      <c r="E5078" s="9">
        <v>1980</v>
      </c>
      <c r="F5078" s="7" t="s">
        <v>17478</v>
      </c>
      <c r="G5078" s="7" t="s">
        <v>5401</v>
      </c>
      <c r="H5078" s="8" t="s">
        <v>17500</v>
      </c>
      <c r="I5078" s="8" t="s">
        <v>17521</v>
      </c>
      <c r="J5078" s="19">
        <v>5</v>
      </c>
      <c r="K5078" s="19" t="s">
        <v>7738</v>
      </c>
      <c r="L5078" s="11"/>
      <c r="M5078" s="11"/>
      <c r="N5078" s="24"/>
      <c r="P5078" s="32"/>
      <c r="T5078" s="19"/>
      <c r="U5078" s="3"/>
      <c r="X5078" t="str">
        <f t="shared" si="317"/>
        <v/>
      </c>
      <c r="Z5078" t="str">
        <f t="shared" si="318"/>
        <v/>
      </c>
      <c r="AB5078" s="9"/>
      <c r="AC5078" t="s">
        <v>17500</v>
      </c>
      <c r="AD5078">
        <f t="shared" si="319"/>
        <v>0</v>
      </c>
      <c r="AF5078" s="3"/>
      <c r="AH5078" s="9"/>
    </row>
    <row r="5079" spans="1:34" ht="10.95" customHeight="1" outlineLevel="1" x14ac:dyDescent="0.25">
      <c r="A5079" t="s">
        <v>5415</v>
      </c>
      <c r="C5079" s="3" t="s">
        <v>12986</v>
      </c>
      <c r="D5079" s="3">
        <v>1018</v>
      </c>
      <c r="E5079" s="9">
        <v>1980</v>
      </c>
      <c r="F5079" s="7" t="s">
        <v>17517</v>
      </c>
      <c r="G5079" s="7" t="s">
        <v>5401</v>
      </c>
      <c r="H5079" s="8" t="s">
        <v>17500</v>
      </c>
      <c r="I5079" s="8" t="s">
        <v>17521</v>
      </c>
      <c r="J5079" s="19">
        <v>5</v>
      </c>
      <c r="K5079" s="19" t="s">
        <v>7738</v>
      </c>
      <c r="L5079" s="11"/>
      <c r="M5079" s="11"/>
      <c r="N5079" s="24"/>
      <c r="P5079" s="32"/>
      <c r="T5079" s="19"/>
      <c r="U5079" s="3"/>
      <c r="X5079" t="str">
        <f t="shared" si="317"/>
        <v/>
      </c>
      <c r="Z5079" t="str">
        <f t="shared" si="318"/>
        <v/>
      </c>
      <c r="AB5079" s="9"/>
      <c r="AC5079" t="s">
        <v>17500</v>
      </c>
      <c r="AD5079">
        <f t="shared" si="319"/>
        <v>0</v>
      </c>
      <c r="AF5079" s="3"/>
      <c r="AH5079" s="9"/>
    </row>
    <row r="5080" spans="1:34" ht="10.95" customHeight="1" outlineLevel="1" x14ac:dyDescent="0.25">
      <c r="A5080" t="s">
        <v>5415</v>
      </c>
      <c r="C5080" s="3" t="s">
        <v>12986</v>
      </c>
      <c r="D5080" s="3">
        <v>1019</v>
      </c>
      <c r="E5080" s="9">
        <v>1980</v>
      </c>
      <c r="F5080" s="7" t="s">
        <v>17518</v>
      </c>
      <c r="G5080" s="7" t="s">
        <v>5401</v>
      </c>
      <c r="H5080" s="8" t="s">
        <v>17500</v>
      </c>
      <c r="I5080" s="8" t="s">
        <v>17521</v>
      </c>
      <c r="J5080" s="19">
        <v>5</v>
      </c>
      <c r="K5080" s="19" t="s">
        <v>7738</v>
      </c>
      <c r="L5080" s="11"/>
      <c r="M5080" s="11"/>
      <c r="N5080" s="24"/>
      <c r="P5080" s="32"/>
      <c r="T5080" s="19"/>
      <c r="U5080" s="3"/>
      <c r="X5080" t="str">
        <f t="shared" si="317"/>
        <v/>
      </c>
      <c r="Z5080" t="str">
        <f t="shared" si="318"/>
        <v/>
      </c>
      <c r="AB5080" s="9"/>
      <c r="AC5080" t="s">
        <v>17500</v>
      </c>
      <c r="AD5080">
        <f t="shared" si="319"/>
        <v>0</v>
      </c>
      <c r="AF5080" s="3"/>
      <c r="AH5080" s="9"/>
    </row>
    <row r="5081" spans="1:34" ht="10.95" customHeight="1" outlineLevel="1" x14ac:dyDescent="0.25">
      <c r="A5081" t="s">
        <v>5415</v>
      </c>
      <c r="C5081" s="3" t="s">
        <v>12986</v>
      </c>
      <c r="D5081" s="3">
        <v>1020</v>
      </c>
      <c r="E5081" s="9">
        <v>1980</v>
      </c>
      <c r="F5081" s="7" t="s">
        <v>17519</v>
      </c>
      <c r="G5081" s="7" t="s">
        <v>5401</v>
      </c>
      <c r="H5081" s="8" t="s">
        <v>17500</v>
      </c>
      <c r="I5081" s="8" t="s">
        <v>17521</v>
      </c>
      <c r="J5081" s="19">
        <v>5</v>
      </c>
      <c r="K5081" s="19" t="s">
        <v>7738</v>
      </c>
      <c r="L5081" s="11"/>
      <c r="M5081" s="11"/>
      <c r="N5081" s="24"/>
      <c r="P5081" s="32"/>
      <c r="T5081" s="19"/>
      <c r="U5081" s="3"/>
      <c r="X5081" t="str">
        <f t="shared" si="317"/>
        <v/>
      </c>
      <c r="Z5081" t="str">
        <f t="shared" si="318"/>
        <v/>
      </c>
      <c r="AB5081" s="9"/>
      <c r="AC5081" t="s">
        <v>17500</v>
      </c>
      <c r="AD5081">
        <f t="shared" si="319"/>
        <v>0</v>
      </c>
      <c r="AF5081" s="3"/>
      <c r="AH5081" s="9"/>
    </row>
    <row r="5082" spans="1:34" ht="10.95" customHeight="1" outlineLevel="1" x14ac:dyDescent="0.25">
      <c r="A5082" t="s">
        <v>5415</v>
      </c>
      <c r="C5082" s="3" t="s">
        <v>12986</v>
      </c>
      <c r="D5082" s="3">
        <v>1021</v>
      </c>
      <c r="E5082" s="9">
        <v>1980</v>
      </c>
      <c r="F5082" s="7" t="s">
        <v>17520</v>
      </c>
      <c r="G5082" s="7" t="s">
        <v>5401</v>
      </c>
      <c r="H5082" s="8" t="s">
        <v>4206</v>
      </c>
      <c r="I5082" s="8" t="s">
        <v>17521</v>
      </c>
      <c r="J5082" s="19">
        <v>3</v>
      </c>
      <c r="K5082" s="19" t="s">
        <v>7736</v>
      </c>
      <c r="L5082" s="11">
        <v>3.4</v>
      </c>
      <c r="M5082" s="11"/>
      <c r="N5082" s="24"/>
      <c r="P5082" s="32"/>
      <c r="S5082">
        <v>1</v>
      </c>
      <c r="T5082" s="19"/>
      <c r="U5082" s="3">
        <v>979</v>
      </c>
      <c r="X5082" t="str">
        <f t="shared" si="317"/>
        <v/>
      </c>
      <c r="Z5082" t="str">
        <f t="shared" si="318"/>
        <v/>
      </c>
      <c r="AB5082" s="9"/>
      <c r="AC5082" t="s">
        <v>4206</v>
      </c>
      <c r="AD5082">
        <f t="shared" si="319"/>
        <v>0</v>
      </c>
      <c r="AF5082" s="3"/>
      <c r="AG5082" t="s">
        <v>1391</v>
      </c>
      <c r="AH5082" s="9" t="s">
        <v>4925</v>
      </c>
    </row>
    <row r="5083" spans="1:34" ht="10.95" customHeight="1" outlineLevel="1" x14ac:dyDescent="0.25">
      <c r="A5083" t="s">
        <v>5415</v>
      </c>
      <c r="C5083" s="3" t="s">
        <v>12986</v>
      </c>
      <c r="D5083" s="3">
        <v>1048</v>
      </c>
      <c r="E5083" s="9">
        <v>1980</v>
      </c>
      <c r="F5083" s="7" t="s">
        <v>5071</v>
      </c>
      <c r="G5083" s="7" t="s">
        <v>5401</v>
      </c>
      <c r="H5083" s="8" t="s">
        <v>15512</v>
      </c>
      <c r="I5083" s="8" t="s">
        <v>17522</v>
      </c>
      <c r="J5083" s="19">
        <v>5</v>
      </c>
      <c r="K5083" s="19" t="s">
        <v>7738</v>
      </c>
      <c r="L5083" s="11"/>
      <c r="M5083" s="11"/>
      <c r="N5083" s="24"/>
      <c r="P5083" s="32"/>
      <c r="T5083" s="19"/>
      <c r="U5083" s="3"/>
      <c r="X5083" t="str">
        <f t="shared" si="317"/>
        <v/>
      </c>
      <c r="Z5083" t="str">
        <f t="shared" si="318"/>
        <v/>
      </c>
      <c r="AB5083" s="9"/>
      <c r="AC5083" t="s">
        <v>15512</v>
      </c>
      <c r="AD5083">
        <f t="shared" si="319"/>
        <v>0</v>
      </c>
      <c r="AF5083" s="3"/>
      <c r="AH5083" s="9"/>
    </row>
    <row r="5084" spans="1:34" ht="10.95" customHeight="1" outlineLevel="1" x14ac:dyDescent="0.25">
      <c r="A5084" t="s">
        <v>5415</v>
      </c>
      <c r="C5084" s="3" t="s">
        <v>12986</v>
      </c>
      <c r="D5084" s="3">
        <v>1049</v>
      </c>
      <c r="E5084" s="9">
        <v>1980</v>
      </c>
      <c r="F5084" s="7" t="s">
        <v>6389</v>
      </c>
      <c r="G5084" s="7" t="s">
        <v>5401</v>
      </c>
      <c r="H5084" s="8" t="s">
        <v>15512</v>
      </c>
      <c r="I5084" s="8" t="s">
        <v>17522</v>
      </c>
      <c r="J5084" s="19">
        <v>5</v>
      </c>
      <c r="K5084" s="19" t="s">
        <v>7738</v>
      </c>
      <c r="L5084" s="11"/>
      <c r="M5084" s="11"/>
      <c r="N5084" s="24"/>
      <c r="P5084" s="32"/>
      <c r="T5084" s="19"/>
      <c r="U5084" s="3"/>
      <c r="X5084" t="str">
        <f t="shared" si="317"/>
        <v/>
      </c>
      <c r="Z5084" t="str">
        <f t="shared" si="318"/>
        <v/>
      </c>
      <c r="AB5084" s="9"/>
      <c r="AC5084" t="s">
        <v>15512</v>
      </c>
      <c r="AD5084">
        <f t="shared" si="319"/>
        <v>0</v>
      </c>
      <c r="AF5084" s="3"/>
      <c r="AH5084" s="9"/>
    </row>
    <row r="5085" spans="1:34" ht="10.95" customHeight="1" outlineLevel="1" x14ac:dyDescent="0.25">
      <c r="A5085" t="s">
        <v>5415</v>
      </c>
      <c r="C5085" s="3" t="s">
        <v>12986</v>
      </c>
      <c r="D5085" s="3">
        <v>1050</v>
      </c>
      <c r="E5085" s="9">
        <v>1980</v>
      </c>
      <c r="F5085" s="7" t="s">
        <v>4735</v>
      </c>
      <c r="G5085" s="7" t="s">
        <v>5401</v>
      </c>
      <c r="H5085" s="8" t="s">
        <v>15512</v>
      </c>
      <c r="I5085" s="8" t="s">
        <v>17522</v>
      </c>
      <c r="J5085" s="19">
        <v>5</v>
      </c>
      <c r="K5085" s="19" t="s">
        <v>7738</v>
      </c>
      <c r="L5085" s="11"/>
      <c r="M5085" s="11"/>
      <c r="N5085" s="24"/>
      <c r="P5085" s="32"/>
      <c r="T5085" s="19"/>
      <c r="U5085" s="3"/>
      <c r="X5085" t="str">
        <f t="shared" si="317"/>
        <v/>
      </c>
      <c r="Z5085" t="str">
        <f t="shared" si="318"/>
        <v/>
      </c>
      <c r="AB5085" s="9"/>
      <c r="AC5085" t="s">
        <v>15512</v>
      </c>
      <c r="AD5085">
        <f t="shared" si="319"/>
        <v>0</v>
      </c>
      <c r="AF5085" s="3"/>
      <c r="AH5085" s="9"/>
    </row>
    <row r="5086" spans="1:34" ht="10.95" customHeight="1" outlineLevel="1" x14ac:dyDescent="0.25">
      <c r="A5086" t="s">
        <v>5415</v>
      </c>
      <c r="C5086" s="3" t="s">
        <v>12986</v>
      </c>
      <c r="D5086" s="3">
        <v>1051</v>
      </c>
      <c r="E5086" s="9">
        <v>1980</v>
      </c>
      <c r="F5086" s="7" t="s">
        <v>184</v>
      </c>
      <c r="G5086" s="7" t="s">
        <v>5401</v>
      </c>
      <c r="H5086" s="8" t="s">
        <v>15512</v>
      </c>
      <c r="I5086" s="8" t="s">
        <v>17522</v>
      </c>
      <c r="J5086" s="19">
        <v>5</v>
      </c>
      <c r="K5086" s="19" t="s">
        <v>7738</v>
      </c>
      <c r="L5086" s="11"/>
      <c r="M5086" s="11"/>
      <c r="N5086" s="24"/>
      <c r="P5086" s="32"/>
      <c r="T5086" s="19"/>
      <c r="U5086" s="3"/>
      <c r="X5086" t="str">
        <f t="shared" si="317"/>
        <v/>
      </c>
      <c r="Z5086" t="str">
        <f t="shared" si="318"/>
        <v/>
      </c>
      <c r="AB5086" s="9"/>
      <c r="AC5086" t="s">
        <v>15512</v>
      </c>
      <c r="AD5086">
        <f t="shared" si="319"/>
        <v>0</v>
      </c>
      <c r="AF5086" s="3"/>
      <c r="AH5086" s="9"/>
    </row>
    <row r="5087" spans="1:34" ht="10.95" customHeight="1" outlineLevel="1" x14ac:dyDescent="0.25">
      <c r="A5087" t="s">
        <v>5415</v>
      </c>
      <c r="C5087" s="3" t="s">
        <v>12986</v>
      </c>
      <c r="D5087" s="3">
        <v>1052</v>
      </c>
      <c r="E5087" s="9">
        <v>1980</v>
      </c>
      <c r="F5087" s="7" t="s">
        <v>5142</v>
      </c>
      <c r="G5087" s="7" t="s">
        <v>5401</v>
      </c>
      <c r="H5087" s="8" t="s">
        <v>15512</v>
      </c>
      <c r="I5087" s="8" t="s">
        <v>17522</v>
      </c>
      <c r="J5087" s="19">
        <v>5</v>
      </c>
      <c r="K5087" s="19" t="s">
        <v>7738</v>
      </c>
      <c r="L5087" s="11"/>
      <c r="M5087" s="11"/>
      <c r="N5087" s="24"/>
      <c r="P5087" s="32"/>
      <c r="T5087" s="19"/>
      <c r="U5087" s="3"/>
      <c r="X5087" t="str">
        <f t="shared" si="317"/>
        <v/>
      </c>
      <c r="Z5087" t="str">
        <f t="shared" si="318"/>
        <v/>
      </c>
      <c r="AB5087" s="9"/>
      <c r="AC5087" t="s">
        <v>15512</v>
      </c>
      <c r="AD5087">
        <f t="shared" si="319"/>
        <v>0</v>
      </c>
      <c r="AF5087" s="3"/>
      <c r="AH5087" s="9"/>
    </row>
    <row r="5088" spans="1:34" ht="10.95" customHeight="1" outlineLevel="1" x14ac:dyDescent="0.25">
      <c r="A5088" t="s">
        <v>5415</v>
      </c>
      <c r="C5088" s="3" t="s">
        <v>12986</v>
      </c>
      <c r="D5088" s="3">
        <v>1053</v>
      </c>
      <c r="E5088" s="9">
        <v>1980</v>
      </c>
      <c r="F5088" s="7" t="s">
        <v>1632</v>
      </c>
      <c r="G5088" s="7" t="s">
        <v>5401</v>
      </c>
      <c r="H5088" s="8" t="s">
        <v>15512</v>
      </c>
      <c r="I5088" s="8" t="s">
        <v>17522</v>
      </c>
      <c r="J5088" s="19">
        <v>5</v>
      </c>
      <c r="K5088" s="19" t="s">
        <v>7738</v>
      </c>
      <c r="L5088" s="11"/>
      <c r="M5088" s="11"/>
      <c r="N5088" s="24"/>
      <c r="P5088" s="32"/>
      <c r="T5088" s="19"/>
      <c r="U5088" s="3"/>
      <c r="X5088" t="str">
        <f t="shared" si="317"/>
        <v/>
      </c>
      <c r="Z5088" t="str">
        <f t="shared" si="318"/>
        <v/>
      </c>
      <c r="AB5088" s="9"/>
      <c r="AC5088" t="s">
        <v>15512</v>
      </c>
      <c r="AD5088">
        <f t="shared" si="319"/>
        <v>0</v>
      </c>
      <c r="AF5088" s="3"/>
      <c r="AH5088" s="9"/>
    </row>
    <row r="5089" spans="1:34" ht="10.95" customHeight="1" outlineLevel="1" x14ac:dyDescent="0.25">
      <c r="A5089" t="s">
        <v>5415</v>
      </c>
      <c r="C5089" s="3" t="s">
        <v>12986</v>
      </c>
      <c r="D5089" s="3">
        <v>1054</v>
      </c>
      <c r="E5089" s="9">
        <v>1980</v>
      </c>
      <c r="F5089" s="7" t="s">
        <v>5141</v>
      </c>
      <c r="G5089" s="7" t="s">
        <v>5401</v>
      </c>
      <c r="H5089" s="8" t="s">
        <v>15512</v>
      </c>
      <c r="I5089" s="8" t="s">
        <v>17522</v>
      </c>
      <c r="J5089" s="19">
        <v>5</v>
      </c>
      <c r="K5089" s="19" t="s">
        <v>7736</v>
      </c>
      <c r="L5089" s="11">
        <v>0.55000000000000004</v>
      </c>
      <c r="M5089" s="11"/>
      <c r="N5089" s="24"/>
      <c r="P5089" s="32"/>
      <c r="T5089" s="19"/>
      <c r="U5089" s="3"/>
      <c r="X5089" t="str">
        <f t="shared" si="317"/>
        <v/>
      </c>
      <c r="Z5089" t="str">
        <f t="shared" si="318"/>
        <v/>
      </c>
      <c r="AB5089" s="9"/>
      <c r="AC5089" t="s">
        <v>15512</v>
      </c>
      <c r="AD5089">
        <f t="shared" si="319"/>
        <v>0</v>
      </c>
      <c r="AF5089" s="3"/>
      <c r="AH5089" s="9"/>
    </row>
    <row r="5090" spans="1:34" ht="10.95" customHeight="1" outlineLevel="1" x14ac:dyDescent="0.25">
      <c r="A5090" t="s">
        <v>5415</v>
      </c>
      <c r="C5090" s="3" t="s">
        <v>12986</v>
      </c>
      <c r="D5090" s="3">
        <v>1055</v>
      </c>
      <c r="E5090" s="9">
        <v>1980</v>
      </c>
      <c r="F5090" s="7" t="s">
        <v>1938</v>
      </c>
      <c r="G5090" s="7" t="s">
        <v>5401</v>
      </c>
      <c r="H5090" s="8" t="s">
        <v>15512</v>
      </c>
      <c r="I5090" s="8" t="s">
        <v>17522</v>
      </c>
      <c r="J5090" s="19">
        <v>5</v>
      </c>
      <c r="K5090" s="19" t="s">
        <v>7738</v>
      </c>
      <c r="L5090" s="11"/>
      <c r="M5090" s="11"/>
      <c r="N5090" s="24"/>
      <c r="P5090" s="32"/>
      <c r="T5090" s="19"/>
      <c r="U5090" s="3"/>
      <c r="X5090" t="str">
        <f t="shared" si="317"/>
        <v/>
      </c>
      <c r="Z5090" t="str">
        <f t="shared" si="318"/>
        <v/>
      </c>
      <c r="AB5090" s="9"/>
      <c r="AC5090" t="s">
        <v>15512</v>
      </c>
      <c r="AD5090">
        <f t="shared" si="319"/>
        <v>0</v>
      </c>
      <c r="AF5090" s="3"/>
      <c r="AH5090" s="9"/>
    </row>
    <row r="5091" spans="1:34" ht="10.95" customHeight="1" outlineLevel="1" x14ac:dyDescent="0.25">
      <c r="A5091" t="s">
        <v>5415</v>
      </c>
      <c r="C5091" s="3" t="s">
        <v>12986</v>
      </c>
      <c r="D5091" s="3">
        <v>1056</v>
      </c>
      <c r="E5091" s="9">
        <v>1980</v>
      </c>
      <c r="F5091" s="7" t="s">
        <v>5242</v>
      </c>
      <c r="G5091" s="7" t="s">
        <v>5401</v>
      </c>
      <c r="H5091" s="8" t="s">
        <v>15512</v>
      </c>
      <c r="I5091" s="8" t="s">
        <v>17522</v>
      </c>
      <c r="J5091" s="19">
        <v>5</v>
      </c>
      <c r="K5091" s="19" t="s">
        <v>7736</v>
      </c>
      <c r="L5091" s="11">
        <v>0.55000000000000004</v>
      </c>
      <c r="M5091" s="11"/>
      <c r="N5091" s="24"/>
      <c r="P5091" s="32"/>
      <c r="T5091" s="19"/>
      <c r="U5091" s="3"/>
      <c r="X5091" t="str">
        <f t="shared" si="317"/>
        <v/>
      </c>
      <c r="Z5091" t="str">
        <f t="shared" si="318"/>
        <v/>
      </c>
      <c r="AB5091" s="9"/>
      <c r="AC5091" t="s">
        <v>15512</v>
      </c>
      <c r="AD5091">
        <f t="shared" si="319"/>
        <v>0</v>
      </c>
      <c r="AF5091" s="3"/>
      <c r="AH5091" s="9"/>
    </row>
    <row r="5092" spans="1:34" ht="10.95" customHeight="1" outlineLevel="1" x14ac:dyDescent="0.25">
      <c r="A5092" t="s">
        <v>5415</v>
      </c>
      <c r="C5092" s="3" t="s">
        <v>12986</v>
      </c>
      <c r="D5092" s="3">
        <v>1057</v>
      </c>
      <c r="E5092" s="9">
        <v>1980</v>
      </c>
      <c r="F5092" s="7" t="s">
        <v>2977</v>
      </c>
      <c r="G5092" s="7" t="s">
        <v>5401</v>
      </c>
      <c r="H5092" s="8" t="s">
        <v>15512</v>
      </c>
      <c r="I5092" s="8" t="s">
        <v>17522</v>
      </c>
      <c r="J5092" s="19">
        <v>5</v>
      </c>
      <c r="K5092" s="19" t="s">
        <v>7736</v>
      </c>
      <c r="L5092" s="11">
        <v>0.55000000000000004</v>
      </c>
      <c r="M5092" s="11"/>
      <c r="N5092" s="24"/>
      <c r="P5092" s="32"/>
      <c r="T5092" s="19"/>
      <c r="U5092" s="3"/>
      <c r="X5092" t="str">
        <f t="shared" si="317"/>
        <v/>
      </c>
      <c r="Z5092" t="str">
        <f t="shared" si="318"/>
        <v/>
      </c>
      <c r="AB5092" s="9"/>
      <c r="AC5092" t="s">
        <v>15512</v>
      </c>
      <c r="AD5092">
        <f t="shared" si="319"/>
        <v>0</v>
      </c>
      <c r="AF5092" s="3"/>
      <c r="AH5092" s="9"/>
    </row>
    <row r="5093" spans="1:34" ht="10.95" customHeight="1" outlineLevel="1" x14ac:dyDescent="0.25">
      <c r="A5093" t="s">
        <v>5415</v>
      </c>
      <c r="C5093" s="3" t="s">
        <v>12986</v>
      </c>
      <c r="D5093" s="3">
        <v>1058</v>
      </c>
      <c r="E5093" s="9">
        <v>1980</v>
      </c>
      <c r="F5093" s="7" t="s">
        <v>5143</v>
      </c>
      <c r="G5093" s="7" t="s">
        <v>5401</v>
      </c>
      <c r="H5093" s="8" t="s">
        <v>15512</v>
      </c>
      <c r="I5093" s="8" t="s">
        <v>17522</v>
      </c>
      <c r="J5093" s="19">
        <v>5</v>
      </c>
      <c r="K5093" s="19" t="s">
        <v>7736</v>
      </c>
      <c r="L5093" s="11">
        <v>0.55000000000000004</v>
      </c>
      <c r="M5093" s="11"/>
      <c r="N5093" s="24"/>
      <c r="P5093" s="32"/>
      <c r="T5093" s="19"/>
      <c r="U5093" s="3"/>
      <c r="X5093" t="str">
        <f t="shared" si="317"/>
        <v/>
      </c>
      <c r="Z5093" t="str">
        <f t="shared" si="318"/>
        <v/>
      </c>
      <c r="AB5093" s="9"/>
      <c r="AC5093" t="s">
        <v>15512</v>
      </c>
      <c r="AD5093">
        <f t="shared" si="319"/>
        <v>0</v>
      </c>
      <c r="AF5093" s="3"/>
      <c r="AH5093" s="9"/>
    </row>
    <row r="5094" spans="1:34" ht="10.95" customHeight="1" outlineLevel="1" x14ac:dyDescent="0.25">
      <c r="A5094" t="s">
        <v>5415</v>
      </c>
      <c r="C5094" s="3" t="s">
        <v>12986</v>
      </c>
      <c r="D5094" s="3">
        <v>1059</v>
      </c>
      <c r="E5094" s="9">
        <v>1980</v>
      </c>
      <c r="F5094" s="7" t="s">
        <v>5282</v>
      </c>
      <c r="G5094" s="7" t="s">
        <v>5401</v>
      </c>
      <c r="H5094" s="8" t="s">
        <v>15512</v>
      </c>
      <c r="I5094" s="8" t="s">
        <v>17522</v>
      </c>
      <c r="J5094" s="19">
        <v>5</v>
      </c>
      <c r="K5094" s="19" t="s">
        <v>7736</v>
      </c>
      <c r="L5094" s="11">
        <v>0.55000000000000004</v>
      </c>
      <c r="M5094" s="11"/>
      <c r="N5094" s="24"/>
      <c r="P5094" s="32"/>
      <c r="T5094" s="19"/>
      <c r="U5094" s="3"/>
      <c r="X5094" t="str">
        <f t="shared" si="317"/>
        <v/>
      </c>
      <c r="Z5094" t="str">
        <f t="shared" si="318"/>
        <v/>
      </c>
      <c r="AB5094" s="9"/>
      <c r="AC5094" t="s">
        <v>15512</v>
      </c>
      <c r="AD5094">
        <f t="shared" si="319"/>
        <v>0</v>
      </c>
      <c r="AF5094" s="3"/>
      <c r="AH5094" s="9"/>
    </row>
    <row r="5095" spans="1:34" ht="10.95" customHeight="1" outlineLevel="1" x14ac:dyDescent="0.25">
      <c r="A5095" t="s">
        <v>5415</v>
      </c>
      <c r="C5095" s="3" t="s">
        <v>12986</v>
      </c>
      <c r="D5095" s="3">
        <v>1060</v>
      </c>
      <c r="E5095" s="9">
        <v>1980</v>
      </c>
      <c r="F5095" s="7" t="s">
        <v>2351</v>
      </c>
      <c r="G5095" s="7" t="s">
        <v>5401</v>
      </c>
      <c r="H5095" s="8" t="s">
        <v>15512</v>
      </c>
      <c r="I5095" s="8" t="s">
        <v>17522</v>
      </c>
      <c r="J5095" s="19">
        <v>5</v>
      </c>
      <c r="K5095" s="19" t="s">
        <v>7736</v>
      </c>
      <c r="L5095" s="11">
        <v>0.55000000000000004</v>
      </c>
      <c r="M5095" s="11"/>
      <c r="N5095" s="24"/>
      <c r="P5095" s="32"/>
      <c r="T5095" s="19"/>
      <c r="U5095" s="3"/>
      <c r="X5095" t="str">
        <f t="shared" si="317"/>
        <v/>
      </c>
      <c r="Z5095" t="str">
        <f t="shared" si="318"/>
        <v/>
      </c>
      <c r="AB5095" s="9"/>
      <c r="AC5095" t="s">
        <v>15512</v>
      </c>
      <c r="AD5095">
        <f t="shared" si="319"/>
        <v>0</v>
      </c>
      <c r="AF5095" s="3"/>
      <c r="AH5095" s="9"/>
    </row>
    <row r="5096" spans="1:34" ht="10.95" customHeight="1" outlineLevel="1" x14ac:dyDescent="0.25">
      <c r="A5096" t="s">
        <v>5415</v>
      </c>
      <c r="C5096" s="3" t="s">
        <v>12986</v>
      </c>
      <c r="D5096" s="3">
        <v>1061</v>
      </c>
      <c r="E5096" s="9">
        <v>1980</v>
      </c>
      <c r="F5096" s="7" t="s">
        <v>3424</v>
      </c>
      <c r="G5096" s="7" t="s">
        <v>5401</v>
      </c>
      <c r="H5096" s="8" t="s">
        <v>15512</v>
      </c>
      <c r="I5096" s="8" t="s">
        <v>17522</v>
      </c>
      <c r="J5096" s="19">
        <v>5</v>
      </c>
      <c r="K5096" s="19" t="s">
        <v>7736</v>
      </c>
      <c r="L5096" s="11">
        <v>0.55000000000000004</v>
      </c>
      <c r="M5096" s="11"/>
      <c r="N5096" s="24"/>
      <c r="P5096" s="32"/>
      <c r="T5096" s="19"/>
      <c r="U5096" s="3"/>
      <c r="X5096" t="str">
        <f t="shared" si="317"/>
        <v/>
      </c>
      <c r="Z5096" t="str">
        <f t="shared" si="318"/>
        <v/>
      </c>
      <c r="AB5096" s="9"/>
      <c r="AC5096" t="s">
        <v>15512</v>
      </c>
      <c r="AD5096">
        <f t="shared" si="319"/>
        <v>0</v>
      </c>
      <c r="AF5096" s="3"/>
      <c r="AH5096" s="9"/>
    </row>
    <row r="5097" spans="1:34" ht="10.95" customHeight="1" outlineLevel="1" x14ac:dyDescent="0.25">
      <c r="A5097" t="s">
        <v>5415</v>
      </c>
      <c r="C5097" s="3" t="s">
        <v>12986</v>
      </c>
      <c r="D5097" s="3">
        <v>1062</v>
      </c>
      <c r="E5097" s="9">
        <v>1980</v>
      </c>
      <c r="F5097" s="7" t="s">
        <v>5299</v>
      </c>
      <c r="G5097" s="7" t="s">
        <v>5401</v>
      </c>
      <c r="H5097" s="8" t="s">
        <v>15512</v>
      </c>
      <c r="I5097" s="8" t="s">
        <v>17522</v>
      </c>
      <c r="J5097" s="19">
        <v>5</v>
      </c>
      <c r="K5097" s="19" t="s">
        <v>7736</v>
      </c>
      <c r="L5097" s="11">
        <v>0.55000000000000004</v>
      </c>
      <c r="M5097" s="11"/>
      <c r="N5097" s="24"/>
      <c r="P5097" s="32"/>
      <c r="T5097" s="19"/>
      <c r="U5097" s="3"/>
      <c r="X5097" t="str">
        <f t="shared" si="317"/>
        <v/>
      </c>
      <c r="Z5097" t="str">
        <f t="shared" si="318"/>
        <v/>
      </c>
      <c r="AB5097" s="9"/>
      <c r="AC5097" t="s">
        <v>15512</v>
      </c>
      <c r="AD5097">
        <f t="shared" si="319"/>
        <v>0</v>
      </c>
      <c r="AF5097" s="3"/>
      <c r="AH5097" s="9"/>
    </row>
    <row r="5098" spans="1:34" ht="10.95" customHeight="1" outlineLevel="1" x14ac:dyDescent="0.25">
      <c r="A5098" t="s">
        <v>5415</v>
      </c>
      <c r="C5098" s="3" t="s">
        <v>12986</v>
      </c>
      <c r="D5098" s="3">
        <v>1063</v>
      </c>
      <c r="E5098" s="9">
        <v>1980</v>
      </c>
      <c r="F5098" s="7" t="s">
        <v>6317</v>
      </c>
      <c r="G5098" s="7" t="s">
        <v>5401</v>
      </c>
      <c r="H5098" s="8" t="s">
        <v>15512</v>
      </c>
      <c r="I5098" s="8" t="s">
        <v>17522</v>
      </c>
      <c r="J5098" s="19">
        <v>5</v>
      </c>
      <c r="K5098" s="19" t="s">
        <v>7736</v>
      </c>
      <c r="L5098" s="11">
        <v>0.55000000000000004</v>
      </c>
      <c r="M5098" s="11"/>
      <c r="N5098" s="24"/>
      <c r="P5098" s="32"/>
      <c r="T5098" s="19"/>
      <c r="U5098" s="3"/>
      <c r="X5098" t="str">
        <f t="shared" si="317"/>
        <v/>
      </c>
      <c r="Z5098" t="str">
        <f t="shared" si="318"/>
        <v/>
      </c>
      <c r="AB5098" s="9"/>
      <c r="AC5098" t="s">
        <v>15512</v>
      </c>
      <c r="AD5098">
        <f t="shared" si="319"/>
        <v>0</v>
      </c>
      <c r="AF5098" s="3"/>
      <c r="AH5098" s="9"/>
    </row>
    <row r="5099" spans="1:34" ht="10.95" customHeight="1" outlineLevel="1" x14ac:dyDescent="0.25">
      <c r="A5099" t="s">
        <v>5415</v>
      </c>
      <c r="C5099" s="3" t="s">
        <v>12986</v>
      </c>
      <c r="D5099" s="3">
        <v>1064</v>
      </c>
      <c r="E5099" s="9">
        <v>1980</v>
      </c>
      <c r="F5099" s="7" t="s">
        <v>70</v>
      </c>
      <c r="G5099" s="7" t="s">
        <v>5401</v>
      </c>
      <c r="H5099" s="8" t="s">
        <v>15512</v>
      </c>
      <c r="I5099" s="8" t="s">
        <v>17522</v>
      </c>
      <c r="J5099" s="19">
        <v>3</v>
      </c>
      <c r="K5099" s="19" t="s">
        <v>7738</v>
      </c>
      <c r="L5099" s="11"/>
      <c r="M5099" s="11"/>
      <c r="N5099" s="24"/>
      <c r="P5099" s="32"/>
      <c r="T5099" s="19"/>
      <c r="U5099" s="3"/>
      <c r="X5099" t="str">
        <f t="shared" si="317"/>
        <v/>
      </c>
      <c r="Z5099" t="str">
        <f t="shared" si="318"/>
        <v/>
      </c>
      <c r="AB5099" s="9"/>
      <c r="AC5099" t="s">
        <v>15512</v>
      </c>
      <c r="AD5099">
        <f t="shared" si="319"/>
        <v>0</v>
      </c>
      <c r="AF5099" s="3"/>
      <c r="AH5099" s="9"/>
    </row>
    <row r="5100" spans="1:34" ht="10.95" customHeight="1" outlineLevel="1" x14ac:dyDescent="0.25">
      <c r="A5100" t="s">
        <v>5415</v>
      </c>
      <c r="C5100" s="3" t="s">
        <v>12986</v>
      </c>
      <c r="D5100" s="3">
        <v>1065</v>
      </c>
      <c r="E5100" s="9">
        <v>1980</v>
      </c>
      <c r="F5100" s="7" t="s">
        <v>1779</v>
      </c>
      <c r="G5100" s="7" t="s">
        <v>5401</v>
      </c>
      <c r="H5100" s="8" t="s">
        <v>15512</v>
      </c>
      <c r="I5100" s="8" t="s">
        <v>17522</v>
      </c>
      <c r="J5100" s="19">
        <v>5</v>
      </c>
      <c r="K5100" s="19" t="s">
        <v>7738</v>
      </c>
      <c r="L5100" s="11"/>
      <c r="M5100" s="11"/>
      <c r="N5100" s="24"/>
      <c r="P5100" s="32"/>
      <c r="T5100" s="19"/>
      <c r="U5100" s="3"/>
      <c r="X5100" t="str">
        <f t="shared" si="317"/>
        <v/>
      </c>
      <c r="Z5100" t="str">
        <f t="shared" si="318"/>
        <v/>
      </c>
      <c r="AB5100" s="9"/>
      <c r="AC5100" t="s">
        <v>15512</v>
      </c>
      <c r="AD5100">
        <f t="shared" si="319"/>
        <v>0</v>
      </c>
      <c r="AF5100" s="3"/>
      <c r="AH5100" s="9"/>
    </row>
    <row r="5101" spans="1:34" ht="10.95" customHeight="1" outlineLevel="1" x14ac:dyDescent="0.25">
      <c r="A5101" t="s">
        <v>5415</v>
      </c>
      <c r="C5101" s="3" t="s">
        <v>12986</v>
      </c>
      <c r="D5101" s="3">
        <v>1066</v>
      </c>
      <c r="E5101" s="9">
        <v>1980</v>
      </c>
      <c r="F5101" s="7" t="s">
        <v>5855</v>
      </c>
      <c r="G5101" s="7" t="s">
        <v>5401</v>
      </c>
      <c r="H5101" s="8" t="s">
        <v>15512</v>
      </c>
      <c r="I5101" s="8" t="s">
        <v>17522</v>
      </c>
      <c r="J5101" s="19">
        <v>5</v>
      </c>
      <c r="K5101" s="19" t="s">
        <v>7738</v>
      </c>
      <c r="L5101" s="11"/>
      <c r="M5101" s="11"/>
      <c r="N5101" s="24"/>
      <c r="P5101" s="32"/>
      <c r="T5101" s="19"/>
      <c r="U5101" s="3"/>
      <c r="X5101" t="str">
        <f t="shared" si="317"/>
        <v/>
      </c>
      <c r="Z5101" t="str">
        <f t="shared" si="318"/>
        <v/>
      </c>
      <c r="AB5101" s="9"/>
      <c r="AC5101" t="s">
        <v>15512</v>
      </c>
      <c r="AD5101">
        <f t="shared" si="319"/>
        <v>0</v>
      </c>
      <c r="AF5101" s="3"/>
      <c r="AH5101" s="9"/>
    </row>
    <row r="5102" spans="1:34" ht="10.95" customHeight="1" outlineLevel="1" x14ac:dyDescent="0.25">
      <c r="A5102" t="s">
        <v>5415</v>
      </c>
      <c r="C5102" s="3" t="s">
        <v>12986</v>
      </c>
      <c r="D5102" s="3">
        <v>1086</v>
      </c>
      <c r="E5102" s="9">
        <v>1981</v>
      </c>
      <c r="F5102" s="7" t="s">
        <v>70</v>
      </c>
      <c r="G5102" s="7" t="s">
        <v>5401</v>
      </c>
      <c r="H5102" s="8" t="s">
        <v>4207</v>
      </c>
      <c r="I5102" s="8" t="s">
        <v>17523</v>
      </c>
      <c r="J5102" s="19">
        <v>6</v>
      </c>
      <c r="K5102" s="19" t="s">
        <v>7736</v>
      </c>
      <c r="L5102" s="11">
        <v>1.2</v>
      </c>
      <c r="M5102" s="11"/>
      <c r="N5102" s="24"/>
      <c r="P5102" s="32"/>
      <c r="T5102" s="19"/>
      <c r="U5102" s="3">
        <v>1040</v>
      </c>
      <c r="X5102" t="str">
        <f t="shared" si="317"/>
        <v/>
      </c>
      <c r="Z5102" t="str">
        <f t="shared" si="318"/>
        <v/>
      </c>
      <c r="AB5102" s="9"/>
      <c r="AC5102" t="s">
        <v>4207</v>
      </c>
      <c r="AD5102">
        <f t="shared" si="319"/>
        <v>0</v>
      </c>
      <c r="AF5102" s="3"/>
      <c r="AG5102" t="s">
        <v>1391</v>
      </c>
      <c r="AH5102" s="9" t="s">
        <v>4925</v>
      </c>
    </row>
    <row r="5103" spans="1:34" ht="10.95" customHeight="1" outlineLevel="1" x14ac:dyDescent="0.25">
      <c r="A5103" t="s">
        <v>5415</v>
      </c>
      <c r="C5103" s="3" t="s">
        <v>12986</v>
      </c>
      <c r="D5103" s="3" t="s">
        <v>4065</v>
      </c>
      <c r="E5103" s="9">
        <v>1981</v>
      </c>
      <c r="F5103" s="7" t="s">
        <v>4211</v>
      </c>
      <c r="G5103" s="7" t="s">
        <v>5401</v>
      </c>
      <c r="H5103" s="8" t="s">
        <v>2688</v>
      </c>
      <c r="I5103" s="8"/>
      <c r="J5103" s="19">
        <v>6</v>
      </c>
      <c r="K5103" s="19" t="s">
        <v>7738</v>
      </c>
      <c r="L5103" s="11"/>
      <c r="M5103" s="11"/>
      <c r="N5103" s="24"/>
      <c r="P5103" s="32"/>
      <c r="T5103" s="19"/>
      <c r="U5103" s="3" t="s">
        <v>8000</v>
      </c>
      <c r="X5103" t="str">
        <f t="shared" si="317"/>
        <v/>
      </c>
      <c r="Z5103" t="str">
        <f t="shared" si="318"/>
        <v/>
      </c>
      <c r="AB5103" s="9"/>
      <c r="AC5103" t="s">
        <v>2688</v>
      </c>
      <c r="AD5103">
        <f t="shared" si="319"/>
        <v>0</v>
      </c>
      <c r="AF5103" s="3"/>
      <c r="AG5103" t="s">
        <v>1391</v>
      </c>
      <c r="AH5103" s="9" t="s">
        <v>4613</v>
      </c>
    </row>
    <row r="5104" spans="1:34" ht="10.95" customHeight="1" outlineLevel="1" x14ac:dyDescent="0.25">
      <c r="A5104" t="s">
        <v>5415</v>
      </c>
      <c r="C5104" s="3" t="s">
        <v>12986</v>
      </c>
      <c r="D5104" s="3" t="s">
        <v>4065</v>
      </c>
      <c r="E5104" s="9">
        <v>1981</v>
      </c>
      <c r="F5104" s="7" t="s">
        <v>1817</v>
      </c>
      <c r="G5104" s="7" t="s">
        <v>5401</v>
      </c>
      <c r="H5104" s="8" t="s">
        <v>2688</v>
      </c>
      <c r="I5104" s="8"/>
      <c r="J5104" s="19">
        <v>6</v>
      </c>
      <c r="K5104" s="19" t="s">
        <v>7738</v>
      </c>
      <c r="L5104" s="11"/>
      <c r="M5104" s="11"/>
      <c r="N5104" s="24"/>
      <c r="P5104" s="32"/>
      <c r="T5104" s="19"/>
      <c r="U5104" s="3" t="s">
        <v>7999</v>
      </c>
      <c r="X5104" t="str">
        <f t="shared" si="317"/>
        <v/>
      </c>
      <c r="Z5104" t="str">
        <f t="shared" si="318"/>
        <v/>
      </c>
      <c r="AB5104" s="9"/>
      <c r="AC5104" t="s">
        <v>2688</v>
      </c>
      <c r="AD5104">
        <f t="shared" si="319"/>
        <v>0</v>
      </c>
      <c r="AF5104" s="3"/>
      <c r="AG5104" t="s">
        <v>1391</v>
      </c>
      <c r="AH5104" s="9" t="s">
        <v>4623</v>
      </c>
    </row>
    <row r="5105" spans="1:34" ht="10.95" customHeight="1" outlineLevel="1" x14ac:dyDescent="0.25">
      <c r="A5105" t="s">
        <v>5415</v>
      </c>
      <c r="C5105" s="3" t="s">
        <v>12986</v>
      </c>
      <c r="D5105" s="3">
        <v>1137</v>
      </c>
      <c r="E5105" s="9">
        <v>1982</v>
      </c>
      <c r="F5105" s="7" t="s">
        <v>5071</v>
      </c>
      <c r="G5105" s="7" t="s">
        <v>5401</v>
      </c>
      <c r="H5105" s="8" t="s">
        <v>15512</v>
      </c>
      <c r="I5105" s="8" t="s">
        <v>17526</v>
      </c>
      <c r="J5105" s="19">
        <v>5</v>
      </c>
      <c r="K5105" s="19" t="s">
        <v>7738</v>
      </c>
      <c r="L5105" s="11"/>
      <c r="M5105" s="11"/>
      <c r="N5105" s="24"/>
      <c r="P5105" s="32"/>
      <c r="T5105" s="19"/>
      <c r="U5105" s="3"/>
      <c r="X5105" t="str">
        <f t="shared" si="317"/>
        <v/>
      </c>
      <c r="Z5105" t="str">
        <f t="shared" si="318"/>
        <v/>
      </c>
      <c r="AB5105" s="9"/>
      <c r="AC5105" t="s">
        <v>15512</v>
      </c>
      <c r="AD5105">
        <f t="shared" si="319"/>
        <v>0</v>
      </c>
      <c r="AF5105" s="3"/>
      <c r="AH5105" s="9"/>
    </row>
    <row r="5106" spans="1:34" ht="10.95" customHeight="1" outlineLevel="1" x14ac:dyDescent="0.25">
      <c r="A5106" t="s">
        <v>5415</v>
      </c>
      <c r="C5106" s="3" t="s">
        <v>12986</v>
      </c>
      <c r="D5106" s="3">
        <v>1138</v>
      </c>
      <c r="E5106" s="9">
        <v>1982</v>
      </c>
      <c r="F5106" s="7" t="s">
        <v>5142</v>
      </c>
      <c r="G5106" s="7" t="s">
        <v>5401</v>
      </c>
      <c r="H5106" s="8" t="s">
        <v>15512</v>
      </c>
      <c r="I5106" s="8" t="s">
        <v>17526</v>
      </c>
      <c r="J5106" s="19">
        <v>5</v>
      </c>
      <c r="K5106" s="19" t="s">
        <v>7736</v>
      </c>
      <c r="L5106" s="11">
        <v>2</v>
      </c>
      <c r="M5106" s="11"/>
      <c r="N5106" s="24"/>
      <c r="P5106" s="32"/>
      <c r="T5106" s="19"/>
      <c r="U5106" s="3"/>
      <c r="X5106" t="str">
        <f t="shared" si="317"/>
        <v/>
      </c>
      <c r="Z5106" t="str">
        <f t="shared" si="318"/>
        <v/>
      </c>
      <c r="AB5106" s="9"/>
      <c r="AC5106" t="s">
        <v>15512</v>
      </c>
      <c r="AD5106">
        <f t="shared" si="319"/>
        <v>0</v>
      </c>
      <c r="AF5106" s="3"/>
      <c r="AH5106" s="9"/>
    </row>
    <row r="5107" spans="1:34" ht="10.95" customHeight="1" outlineLevel="1" x14ac:dyDescent="0.25">
      <c r="A5107" t="s">
        <v>5415</v>
      </c>
      <c r="C5107" s="3" t="s">
        <v>12986</v>
      </c>
      <c r="D5107" s="3">
        <v>1139</v>
      </c>
      <c r="E5107" s="9">
        <v>1982</v>
      </c>
      <c r="F5107" s="7" t="s">
        <v>5141</v>
      </c>
      <c r="G5107" s="7" t="s">
        <v>5401</v>
      </c>
      <c r="H5107" s="8" t="s">
        <v>15512</v>
      </c>
      <c r="I5107" s="8" t="s">
        <v>17526</v>
      </c>
      <c r="J5107" s="19">
        <v>5</v>
      </c>
      <c r="K5107" s="19" t="s">
        <v>7738</v>
      </c>
      <c r="L5107" s="11"/>
      <c r="M5107" s="11"/>
      <c r="N5107" s="24"/>
      <c r="P5107" s="32"/>
      <c r="T5107" s="19"/>
      <c r="U5107" s="3"/>
      <c r="X5107" t="str">
        <f t="shared" si="317"/>
        <v/>
      </c>
      <c r="Z5107" t="str">
        <f t="shared" si="318"/>
        <v/>
      </c>
      <c r="AB5107" s="9"/>
      <c r="AC5107" t="s">
        <v>15512</v>
      </c>
      <c r="AD5107">
        <f t="shared" si="319"/>
        <v>0</v>
      </c>
      <c r="AF5107" s="3"/>
      <c r="AH5107" s="9"/>
    </row>
    <row r="5108" spans="1:34" ht="10.95" customHeight="1" outlineLevel="1" x14ac:dyDescent="0.25">
      <c r="A5108" t="s">
        <v>5415</v>
      </c>
      <c r="C5108" s="3" t="s">
        <v>12986</v>
      </c>
      <c r="D5108" s="3" t="s">
        <v>12683</v>
      </c>
      <c r="E5108" s="9">
        <v>1982</v>
      </c>
      <c r="F5108" s="7" t="s">
        <v>5141</v>
      </c>
      <c r="G5108" s="7" t="s">
        <v>5401</v>
      </c>
      <c r="H5108" s="8" t="s">
        <v>15512</v>
      </c>
      <c r="I5108" s="8" t="s">
        <v>17526</v>
      </c>
      <c r="J5108" s="19">
        <v>5</v>
      </c>
      <c r="K5108" s="19" t="s">
        <v>7736</v>
      </c>
      <c r="L5108" s="11">
        <v>2</v>
      </c>
      <c r="M5108" s="11"/>
      <c r="N5108" s="24"/>
      <c r="P5108" s="32"/>
      <c r="T5108" s="19"/>
      <c r="U5108" s="3"/>
      <c r="X5108" t="str">
        <f t="shared" si="317"/>
        <v/>
      </c>
      <c r="Z5108" t="str">
        <f t="shared" si="318"/>
        <v/>
      </c>
      <c r="AB5108" s="9"/>
      <c r="AC5108" t="s">
        <v>15512</v>
      </c>
      <c r="AD5108">
        <f t="shared" si="319"/>
        <v>0</v>
      </c>
      <c r="AF5108" s="3"/>
      <c r="AH5108" s="9"/>
    </row>
    <row r="5109" spans="1:34" ht="10.95" customHeight="1" outlineLevel="1" x14ac:dyDescent="0.25">
      <c r="A5109" t="s">
        <v>5415</v>
      </c>
      <c r="C5109" s="3" t="s">
        <v>12986</v>
      </c>
      <c r="D5109" s="3">
        <v>1140</v>
      </c>
      <c r="E5109" s="9">
        <v>1982</v>
      </c>
      <c r="F5109" s="7" t="s">
        <v>2977</v>
      </c>
      <c r="G5109" s="7" t="s">
        <v>5401</v>
      </c>
      <c r="H5109" s="8" t="s">
        <v>17505</v>
      </c>
      <c r="I5109" s="8" t="s">
        <v>17526</v>
      </c>
      <c r="J5109" s="19">
        <v>5</v>
      </c>
      <c r="K5109" s="19" t="s">
        <v>7736</v>
      </c>
      <c r="L5109" s="11">
        <v>2</v>
      </c>
      <c r="M5109" s="11"/>
      <c r="N5109" s="24"/>
      <c r="P5109" s="32"/>
      <c r="T5109" s="19"/>
      <c r="U5109" s="3"/>
      <c r="X5109" t="str">
        <f t="shared" si="317"/>
        <v/>
      </c>
      <c r="Z5109" t="str">
        <f t="shared" si="318"/>
        <v/>
      </c>
      <c r="AB5109" s="9"/>
      <c r="AC5109" t="s">
        <v>17505</v>
      </c>
      <c r="AD5109">
        <f t="shared" si="319"/>
        <v>0</v>
      </c>
      <c r="AF5109" s="3"/>
      <c r="AH5109" s="9"/>
    </row>
    <row r="5110" spans="1:34" ht="10.95" customHeight="1" outlineLevel="1" x14ac:dyDescent="0.25">
      <c r="A5110" t="s">
        <v>5415</v>
      </c>
      <c r="C5110" s="3" t="s">
        <v>12986</v>
      </c>
      <c r="D5110" s="3">
        <v>1141</v>
      </c>
      <c r="E5110" s="9">
        <v>1982</v>
      </c>
      <c r="F5110" s="7" t="s">
        <v>5143</v>
      </c>
      <c r="G5110" s="7" t="s">
        <v>5401</v>
      </c>
      <c r="H5110" s="8" t="s">
        <v>17505</v>
      </c>
      <c r="I5110" s="8" t="s">
        <v>17526</v>
      </c>
      <c r="J5110" s="19">
        <v>5</v>
      </c>
      <c r="K5110" s="19" t="s">
        <v>7738</v>
      </c>
      <c r="L5110" s="11"/>
      <c r="M5110" s="11"/>
      <c r="N5110" s="24"/>
      <c r="P5110" s="32"/>
      <c r="T5110" s="19"/>
      <c r="U5110" s="3"/>
      <c r="X5110" t="str">
        <f t="shared" si="317"/>
        <v/>
      </c>
      <c r="Z5110" t="str">
        <f t="shared" si="318"/>
        <v/>
      </c>
      <c r="AB5110" s="9"/>
      <c r="AC5110" t="s">
        <v>17505</v>
      </c>
      <c r="AD5110">
        <f t="shared" si="319"/>
        <v>0</v>
      </c>
      <c r="AF5110" s="3"/>
      <c r="AH5110" s="9"/>
    </row>
    <row r="5111" spans="1:34" ht="10.95" customHeight="1" outlineLevel="1" x14ac:dyDescent="0.25">
      <c r="A5111" t="s">
        <v>5415</v>
      </c>
      <c r="C5111" s="3" t="s">
        <v>12986</v>
      </c>
      <c r="D5111" s="3" t="s">
        <v>17524</v>
      </c>
      <c r="E5111" s="9">
        <v>1982</v>
      </c>
      <c r="F5111" s="7" t="s">
        <v>5143</v>
      </c>
      <c r="G5111" s="7" t="s">
        <v>5401</v>
      </c>
      <c r="H5111" s="8" t="s">
        <v>17505</v>
      </c>
      <c r="I5111" s="8" t="s">
        <v>17526</v>
      </c>
      <c r="J5111" s="19">
        <v>5</v>
      </c>
      <c r="K5111" s="19" t="s">
        <v>7738</v>
      </c>
      <c r="L5111" s="11"/>
      <c r="M5111" s="11"/>
      <c r="N5111" s="24"/>
      <c r="P5111" s="32"/>
      <c r="T5111" s="19"/>
      <c r="U5111" s="3"/>
      <c r="X5111" t="str">
        <f t="shared" si="317"/>
        <v/>
      </c>
      <c r="Z5111" t="str">
        <f t="shared" si="318"/>
        <v/>
      </c>
      <c r="AB5111" s="9"/>
      <c r="AC5111" t="s">
        <v>17505</v>
      </c>
      <c r="AD5111">
        <f t="shared" si="319"/>
        <v>0</v>
      </c>
      <c r="AF5111" s="3"/>
      <c r="AH5111" s="9"/>
    </row>
    <row r="5112" spans="1:34" ht="10.95" customHeight="1" outlineLevel="1" x14ac:dyDescent="0.25">
      <c r="A5112" t="s">
        <v>5415</v>
      </c>
      <c r="C5112" s="3" t="s">
        <v>12986</v>
      </c>
      <c r="D5112" s="3">
        <v>1142</v>
      </c>
      <c r="E5112" s="9">
        <v>1982</v>
      </c>
      <c r="F5112" s="7" t="s">
        <v>5282</v>
      </c>
      <c r="G5112" s="7" t="s">
        <v>5401</v>
      </c>
      <c r="H5112" s="8" t="s">
        <v>17505</v>
      </c>
      <c r="I5112" s="8" t="s">
        <v>17526</v>
      </c>
      <c r="J5112" s="19">
        <v>5</v>
      </c>
      <c r="K5112" s="19" t="s">
        <v>7738</v>
      </c>
      <c r="L5112" s="11"/>
      <c r="M5112" s="11"/>
      <c r="N5112" s="24"/>
      <c r="P5112" s="32"/>
      <c r="T5112" s="19"/>
      <c r="U5112" s="3"/>
      <c r="X5112" t="str">
        <f t="shared" si="317"/>
        <v/>
      </c>
      <c r="Z5112" t="str">
        <f t="shared" si="318"/>
        <v/>
      </c>
      <c r="AB5112" s="9"/>
      <c r="AC5112" t="s">
        <v>17505</v>
      </c>
      <c r="AD5112">
        <f t="shared" si="319"/>
        <v>0</v>
      </c>
      <c r="AF5112" s="3"/>
      <c r="AH5112" s="9"/>
    </row>
    <row r="5113" spans="1:34" ht="10.95" customHeight="1" outlineLevel="1" x14ac:dyDescent="0.25">
      <c r="A5113" t="s">
        <v>5415</v>
      </c>
      <c r="C5113" s="3" t="s">
        <v>12986</v>
      </c>
      <c r="D5113" s="3" t="s">
        <v>17525</v>
      </c>
      <c r="E5113" s="9">
        <v>1982</v>
      </c>
      <c r="F5113" s="7" t="s">
        <v>5282</v>
      </c>
      <c r="G5113" s="7" t="s">
        <v>5401</v>
      </c>
      <c r="H5113" s="8" t="s">
        <v>17505</v>
      </c>
      <c r="I5113" s="8" t="s">
        <v>17526</v>
      </c>
      <c r="J5113" s="19">
        <v>5</v>
      </c>
      <c r="K5113" s="19" t="s">
        <v>7738</v>
      </c>
      <c r="L5113" s="11"/>
      <c r="M5113" s="11"/>
      <c r="N5113" s="24"/>
      <c r="P5113" s="32"/>
      <c r="T5113" s="19"/>
      <c r="U5113" s="3"/>
      <c r="X5113" t="str">
        <f t="shared" si="317"/>
        <v/>
      </c>
      <c r="Z5113" t="str">
        <f t="shared" si="318"/>
        <v/>
      </c>
      <c r="AB5113" s="9"/>
      <c r="AC5113" t="s">
        <v>17505</v>
      </c>
      <c r="AD5113">
        <f t="shared" si="319"/>
        <v>0</v>
      </c>
      <c r="AF5113" s="3"/>
      <c r="AH5113" s="9"/>
    </row>
    <row r="5114" spans="1:34" ht="10.95" customHeight="1" outlineLevel="1" x14ac:dyDescent="0.25">
      <c r="A5114" t="s">
        <v>5415</v>
      </c>
      <c r="C5114" s="3" t="s">
        <v>12986</v>
      </c>
      <c r="D5114" s="3">
        <v>1143</v>
      </c>
      <c r="E5114" s="9">
        <v>1982</v>
      </c>
      <c r="F5114" s="7" t="s">
        <v>2351</v>
      </c>
      <c r="G5114" s="7" t="s">
        <v>5401</v>
      </c>
      <c r="H5114" s="8" t="s">
        <v>15512</v>
      </c>
      <c r="I5114" s="8" t="s">
        <v>17526</v>
      </c>
      <c r="J5114" s="19">
        <v>5</v>
      </c>
      <c r="K5114" s="19" t="s">
        <v>7738</v>
      </c>
      <c r="L5114" s="11"/>
      <c r="M5114" s="11"/>
      <c r="N5114" s="24"/>
      <c r="P5114" s="32"/>
      <c r="T5114" s="19"/>
      <c r="U5114" s="3"/>
      <c r="X5114" t="str">
        <f t="shared" si="317"/>
        <v/>
      </c>
      <c r="Z5114" t="str">
        <f t="shared" si="318"/>
        <v/>
      </c>
      <c r="AB5114" s="9"/>
      <c r="AC5114" t="s">
        <v>15512</v>
      </c>
      <c r="AD5114">
        <f t="shared" si="319"/>
        <v>0</v>
      </c>
      <c r="AF5114" s="3"/>
      <c r="AH5114" s="9"/>
    </row>
    <row r="5115" spans="1:34" ht="10.95" customHeight="1" outlineLevel="1" x14ac:dyDescent="0.25">
      <c r="A5115" t="s">
        <v>5415</v>
      </c>
      <c r="C5115" s="3" t="s">
        <v>12986</v>
      </c>
      <c r="D5115" s="3">
        <v>1144</v>
      </c>
      <c r="E5115" s="9">
        <v>1982</v>
      </c>
      <c r="F5115" s="7" t="s">
        <v>6317</v>
      </c>
      <c r="G5115" s="7" t="s">
        <v>5401</v>
      </c>
      <c r="H5115" s="8" t="s">
        <v>15512</v>
      </c>
      <c r="I5115" s="8" t="s">
        <v>17526</v>
      </c>
      <c r="J5115" s="19">
        <v>5</v>
      </c>
      <c r="K5115" s="19" t="s">
        <v>7738</v>
      </c>
      <c r="L5115" s="11"/>
      <c r="M5115" s="11"/>
      <c r="N5115" s="24"/>
      <c r="P5115" s="32"/>
      <c r="T5115" s="19"/>
      <c r="U5115" s="3"/>
      <c r="X5115" t="str">
        <f t="shared" si="317"/>
        <v/>
      </c>
      <c r="Z5115" t="str">
        <f t="shared" si="318"/>
        <v/>
      </c>
      <c r="AB5115" s="9"/>
      <c r="AC5115" t="s">
        <v>15512</v>
      </c>
      <c r="AD5115">
        <f t="shared" si="319"/>
        <v>0</v>
      </c>
      <c r="AF5115" s="3"/>
      <c r="AH5115" s="9"/>
    </row>
    <row r="5116" spans="1:34" ht="10.95" customHeight="1" outlineLevel="1" x14ac:dyDescent="0.25">
      <c r="A5116" t="s">
        <v>5415</v>
      </c>
      <c r="C5116" s="3" t="s">
        <v>12986</v>
      </c>
      <c r="D5116" s="3">
        <v>1145</v>
      </c>
      <c r="E5116" s="9">
        <v>1982</v>
      </c>
      <c r="F5116" s="7" t="s">
        <v>70</v>
      </c>
      <c r="G5116" s="7" t="s">
        <v>5401</v>
      </c>
      <c r="H5116" s="8" t="s">
        <v>15512</v>
      </c>
      <c r="I5116" s="8" t="s">
        <v>17526</v>
      </c>
      <c r="J5116" s="19">
        <v>3</v>
      </c>
      <c r="K5116" s="19" t="s">
        <v>7738</v>
      </c>
      <c r="L5116" s="11"/>
      <c r="M5116" s="11"/>
      <c r="N5116" s="24"/>
      <c r="P5116" s="32"/>
      <c r="T5116" s="19"/>
      <c r="U5116" s="3"/>
      <c r="X5116" t="str">
        <f t="shared" si="317"/>
        <v/>
      </c>
      <c r="Z5116" t="str">
        <f t="shared" si="318"/>
        <v/>
      </c>
      <c r="AB5116" s="9"/>
      <c r="AC5116" t="s">
        <v>15512</v>
      </c>
      <c r="AD5116">
        <f t="shared" si="319"/>
        <v>0</v>
      </c>
      <c r="AF5116" s="3"/>
      <c r="AH5116" s="9"/>
    </row>
    <row r="5117" spans="1:34" ht="10.95" customHeight="1" outlineLevel="1" x14ac:dyDescent="0.25">
      <c r="A5117" t="s">
        <v>5415</v>
      </c>
      <c r="C5117" s="3" t="s">
        <v>12986</v>
      </c>
      <c r="D5117" s="3">
        <v>1146</v>
      </c>
      <c r="E5117" s="9">
        <v>1982</v>
      </c>
      <c r="F5117" s="7" t="s">
        <v>1779</v>
      </c>
      <c r="G5117" s="7" t="s">
        <v>5401</v>
      </c>
      <c r="H5117" s="8" t="s">
        <v>15512</v>
      </c>
      <c r="I5117" s="8" t="s">
        <v>17526</v>
      </c>
      <c r="J5117" s="19">
        <v>5</v>
      </c>
      <c r="K5117" s="19" t="s">
        <v>7738</v>
      </c>
      <c r="L5117" s="11"/>
      <c r="M5117" s="11"/>
      <c r="N5117" s="24"/>
      <c r="P5117" s="32"/>
      <c r="T5117" s="19"/>
      <c r="U5117" s="3"/>
      <c r="X5117" t="str">
        <f t="shared" si="317"/>
        <v/>
      </c>
      <c r="Z5117" t="str">
        <f t="shared" si="318"/>
        <v/>
      </c>
      <c r="AB5117" s="9"/>
      <c r="AC5117" t="s">
        <v>15512</v>
      </c>
      <c r="AD5117">
        <f t="shared" si="319"/>
        <v>0</v>
      </c>
      <c r="AF5117" s="3"/>
      <c r="AH5117" s="9"/>
    </row>
    <row r="5118" spans="1:34" ht="10.95" customHeight="1" outlineLevel="1" x14ac:dyDescent="0.25">
      <c r="A5118" t="s">
        <v>5415</v>
      </c>
      <c r="C5118" s="3" t="s">
        <v>12986</v>
      </c>
      <c r="D5118" s="3">
        <v>1255</v>
      </c>
      <c r="E5118" s="9">
        <v>1984</v>
      </c>
      <c r="F5118" s="7" t="s">
        <v>3424</v>
      </c>
      <c r="G5118" s="7" t="s">
        <v>5401</v>
      </c>
      <c r="H5118" s="8" t="s">
        <v>15512</v>
      </c>
      <c r="I5118" s="8" t="s">
        <v>17528</v>
      </c>
      <c r="J5118" s="19">
        <v>5</v>
      </c>
      <c r="K5118" s="19" t="s">
        <v>7738</v>
      </c>
      <c r="L5118" s="11"/>
      <c r="M5118" s="11"/>
      <c r="N5118" s="24"/>
      <c r="P5118" s="32"/>
      <c r="T5118" s="19"/>
      <c r="U5118" s="3"/>
      <c r="X5118" t="str">
        <f t="shared" si="317"/>
        <v/>
      </c>
      <c r="Z5118" t="str">
        <f t="shared" si="318"/>
        <v/>
      </c>
      <c r="AB5118" s="9"/>
      <c r="AC5118" t="s">
        <v>15512</v>
      </c>
      <c r="AD5118">
        <f t="shared" si="319"/>
        <v>0</v>
      </c>
      <c r="AF5118" s="3"/>
      <c r="AH5118" s="9"/>
    </row>
    <row r="5119" spans="1:34" ht="10.95" customHeight="1" outlineLevel="1" x14ac:dyDescent="0.25">
      <c r="A5119" t="s">
        <v>5415</v>
      </c>
      <c r="C5119" s="3" t="s">
        <v>12986</v>
      </c>
      <c r="D5119" s="3" t="s">
        <v>17527</v>
      </c>
      <c r="E5119" s="9">
        <v>1984</v>
      </c>
      <c r="F5119" s="7" t="s">
        <v>3424</v>
      </c>
      <c r="G5119" s="7" t="s">
        <v>5401</v>
      </c>
      <c r="H5119" s="8" t="s">
        <v>15512</v>
      </c>
      <c r="I5119" s="8" t="s">
        <v>17528</v>
      </c>
      <c r="J5119" s="19">
        <v>5</v>
      </c>
      <c r="K5119" s="19" t="s">
        <v>7738</v>
      </c>
      <c r="L5119" s="11"/>
      <c r="M5119" s="11"/>
      <c r="N5119" s="24"/>
      <c r="P5119" s="32"/>
      <c r="T5119" s="19"/>
      <c r="U5119" s="3"/>
      <c r="X5119" t="str">
        <f t="shared" si="317"/>
        <v/>
      </c>
      <c r="Z5119" t="str">
        <f t="shared" si="318"/>
        <v/>
      </c>
      <c r="AB5119" s="9"/>
      <c r="AC5119" t="s">
        <v>15512</v>
      </c>
      <c r="AD5119">
        <f t="shared" si="319"/>
        <v>0</v>
      </c>
      <c r="AF5119" s="3"/>
      <c r="AH5119" s="9"/>
    </row>
    <row r="5120" spans="1:34" ht="10.95" customHeight="1" outlineLevel="1" x14ac:dyDescent="0.25">
      <c r="A5120" t="s">
        <v>5415</v>
      </c>
      <c r="C5120" s="3" t="s">
        <v>12986</v>
      </c>
      <c r="D5120" s="3">
        <v>1256</v>
      </c>
      <c r="E5120" s="9">
        <v>1984</v>
      </c>
      <c r="F5120" s="7">
        <v>10</v>
      </c>
      <c r="G5120" s="7" t="s">
        <v>5401</v>
      </c>
      <c r="H5120" s="8" t="s">
        <v>15512</v>
      </c>
      <c r="I5120" s="8" t="s">
        <v>17528</v>
      </c>
      <c r="J5120" s="19">
        <v>5</v>
      </c>
      <c r="K5120" s="19" t="s">
        <v>7738</v>
      </c>
      <c r="L5120" s="11"/>
      <c r="M5120" s="11"/>
      <c r="N5120" s="24"/>
      <c r="P5120" s="32"/>
      <c r="T5120" s="19"/>
      <c r="U5120" s="3"/>
      <c r="X5120" t="str">
        <f t="shared" si="317"/>
        <v/>
      </c>
      <c r="Z5120" t="str">
        <f t="shared" si="318"/>
        <v/>
      </c>
      <c r="AB5120" s="9"/>
      <c r="AC5120" t="s">
        <v>15512</v>
      </c>
      <c r="AD5120">
        <f t="shared" si="319"/>
        <v>0</v>
      </c>
      <c r="AF5120" s="3"/>
      <c r="AH5120" s="9"/>
    </row>
    <row r="5121" spans="1:34" ht="10.95" customHeight="1" outlineLevel="1" x14ac:dyDescent="0.25">
      <c r="A5121" t="s">
        <v>5415</v>
      </c>
      <c r="C5121" s="3" t="s">
        <v>12986</v>
      </c>
      <c r="D5121" s="3">
        <v>1374</v>
      </c>
      <c r="E5121" s="9">
        <v>1985</v>
      </c>
      <c r="F5121" s="7" t="s">
        <v>2624</v>
      </c>
      <c r="G5121" s="7" t="s">
        <v>5401</v>
      </c>
      <c r="H5121" s="8" t="s">
        <v>17529</v>
      </c>
      <c r="I5121" s="8" t="s">
        <v>17530</v>
      </c>
      <c r="J5121" s="19">
        <v>5</v>
      </c>
      <c r="K5121" s="19" t="s">
        <v>7738</v>
      </c>
      <c r="L5121" s="11"/>
      <c r="M5121" s="11"/>
      <c r="N5121" s="24"/>
      <c r="P5121" s="32"/>
      <c r="T5121" s="19"/>
      <c r="U5121" s="3"/>
      <c r="X5121" t="str">
        <f t="shared" si="317"/>
        <v/>
      </c>
      <c r="Z5121" t="str">
        <f t="shared" si="318"/>
        <v/>
      </c>
      <c r="AB5121" s="9"/>
      <c r="AC5121" t="s">
        <v>17529</v>
      </c>
      <c r="AD5121">
        <f t="shared" si="319"/>
        <v>0</v>
      </c>
      <c r="AF5121" s="3"/>
      <c r="AH5121" s="9"/>
    </row>
    <row r="5122" spans="1:34" ht="10.95" customHeight="1" outlineLevel="1" x14ac:dyDescent="0.25">
      <c r="A5122" t="s">
        <v>5415</v>
      </c>
      <c r="C5122" s="3" t="s">
        <v>12986</v>
      </c>
      <c r="D5122" s="3">
        <v>1375</v>
      </c>
      <c r="E5122" s="9">
        <v>1985</v>
      </c>
      <c r="F5122" s="7" t="s">
        <v>6317</v>
      </c>
      <c r="G5122" s="7" t="s">
        <v>5401</v>
      </c>
      <c r="H5122" s="8" t="s">
        <v>17529</v>
      </c>
      <c r="I5122" s="8" t="s">
        <v>17530</v>
      </c>
      <c r="J5122" s="19">
        <v>5</v>
      </c>
      <c r="K5122" s="19" t="s">
        <v>7738</v>
      </c>
      <c r="L5122" s="11"/>
      <c r="M5122" s="11"/>
      <c r="N5122" s="24"/>
      <c r="P5122" s="32"/>
      <c r="T5122" s="19"/>
      <c r="U5122" s="3"/>
      <c r="X5122" t="str">
        <f t="shared" ref="X5122:X5185" si="320">IF(COUNTIF(F5122,"*fdc*"),1,"")</f>
        <v/>
      </c>
      <c r="Z5122" t="str">
        <f t="shared" ref="Z5122:Z5185" si="321">IF(COUNTIF(F5122,"*s/s*"),1,"")</f>
        <v/>
      </c>
      <c r="AB5122" s="9"/>
      <c r="AC5122" t="s">
        <v>17529</v>
      </c>
      <c r="AD5122">
        <f t="shared" si="319"/>
        <v>0</v>
      </c>
      <c r="AF5122" s="3"/>
      <c r="AH5122" s="9"/>
    </row>
    <row r="5123" spans="1:34" ht="10.95" customHeight="1" outlineLevel="1" x14ac:dyDescent="0.25">
      <c r="A5123" t="s">
        <v>5415</v>
      </c>
      <c r="C5123" s="3" t="s">
        <v>12986</v>
      </c>
      <c r="D5123" s="3">
        <v>1376</v>
      </c>
      <c r="E5123" s="9">
        <v>1985</v>
      </c>
      <c r="F5123" s="7" t="s">
        <v>4776</v>
      </c>
      <c r="G5123" s="7" t="s">
        <v>5401</v>
      </c>
      <c r="H5123" s="8" t="s">
        <v>17529</v>
      </c>
      <c r="I5123" s="8" t="s">
        <v>17530</v>
      </c>
      <c r="J5123" s="19">
        <v>5</v>
      </c>
      <c r="K5123" s="19" t="s">
        <v>7738</v>
      </c>
      <c r="L5123" s="11"/>
      <c r="M5123" s="11"/>
      <c r="N5123" s="24"/>
      <c r="P5123" s="32"/>
      <c r="T5123" s="19"/>
      <c r="U5123" s="3"/>
      <c r="X5123" t="str">
        <f t="shared" si="320"/>
        <v/>
      </c>
      <c r="Z5123" t="str">
        <f t="shared" si="321"/>
        <v/>
      </c>
      <c r="AB5123" s="9"/>
      <c r="AC5123" t="s">
        <v>17529</v>
      </c>
      <c r="AD5123">
        <f t="shared" si="319"/>
        <v>0</v>
      </c>
      <c r="AF5123" s="3"/>
      <c r="AH5123" s="9"/>
    </row>
    <row r="5124" spans="1:34" ht="10.95" customHeight="1" outlineLevel="1" x14ac:dyDescent="0.25">
      <c r="A5124" t="s">
        <v>5415</v>
      </c>
      <c r="C5124" s="3" t="s">
        <v>12986</v>
      </c>
      <c r="D5124" s="3">
        <v>1377</v>
      </c>
      <c r="E5124" s="9">
        <v>1985</v>
      </c>
      <c r="F5124" s="7" t="s">
        <v>13102</v>
      </c>
      <c r="G5124" s="7" t="s">
        <v>5401</v>
      </c>
      <c r="H5124" s="8" t="s">
        <v>17529</v>
      </c>
      <c r="I5124" s="8" t="s">
        <v>17530</v>
      </c>
      <c r="J5124" s="19">
        <v>5</v>
      </c>
      <c r="K5124" s="19" t="s">
        <v>7738</v>
      </c>
      <c r="L5124" s="11"/>
      <c r="M5124" s="11"/>
      <c r="N5124" s="24"/>
      <c r="P5124" s="32"/>
      <c r="T5124" s="19"/>
      <c r="U5124" s="3"/>
      <c r="X5124" t="str">
        <f t="shared" si="320"/>
        <v/>
      </c>
      <c r="Z5124">
        <f t="shared" si="321"/>
        <v>1</v>
      </c>
      <c r="AB5124" s="9"/>
      <c r="AC5124" t="s">
        <v>17529</v>
      </c>
      <c r="AD5124">
        <f t="shared" si="319"/>
        <v>0</v>
      </c>
      <c r="AF5124" s="3"/>
      <c r="AH5124" s="9"/>
    </row>
    <row r="5125" spans="1:34" ht="10.95" customHeight="1" outlineLevel="1" x14ac:dyDescent="0.25">
      <c r="A5125" t="s">
        <v>5415</v>
      </c>
      <c r="C5125" s="3" t="s">
        <v>12986</v>
      </c>
      <c r="D5125" s="3">
        <v>1429</v>
      </c>
      <c r="E5125" s="9">
        <v>1985</v>
      </c>
      <c r="F5125" s="7" t="s">
        <v>13102</v>
      </c>
      <c r="G5125" s="7" t="s">
        <v>5401</v>
      </c>
      <c r="H5125" s="8" t="s">
        <v>17531</v>
      </c>
      <c r="I5125" s="8" t="s">
        <v>8490</v>
      </c>
      <c r="J5125" s="19">
        <v>6</v>
      </c>
      <c r="K5125" s="19" t="s">
        <v>7738</v>
      </c>
      <c r="L5125" s="11"/>
      <c r="M5125" s="11"/>
      <c r="N5125" s="24"/>
      <c r="P5125" s="32"/>
      <c r="T5125" s="19"/>
      <c r="U5125" s="3"/>
      <c r="X5125" t="str">
        <f t="shared" si="320"/>
        <v/>
      </c>
      <c r="Z5125">
        <f t="shared" si="321"/>
        <v>1</v>
      </c>
      <c r="AB5125" s="9"/>
      <c r="AC5125" t="s">
        <v>17531</v>
      </c>
      <c r="AD5125">
        <f t="shared" si="319"/>
        <v>0</v>
      </c>
      <c r="AF5125" s="3"/>
      <c r="AH5125" s="9"/>
    </row>
    <row r="5126" spans="1:34" ht="10.95" customHeight="1" outlineLevel="1" x14ac:dyDescent="0.25">
      <c r="A5126" t="s">
        <v>5415</v>
      </c>
      <c r="C5126" s="3" t="s">
        <v>12986</v>
      </c>
      <c r="D5126" s="3">
        <v>1482</v>
      </c>
      <c r="E5126" s="9">
        <v>1986</v>
      </c>
      <c r="F5126" s="7" t="s">
        <v>13102</v>
      </c>
      <c r="G5126" s="7" t="s">
        <v>5401</v>
      </c>
      <c r="H5126" s="8" t="s">
        <v>17532</v>
      </c>
      <c r="I5126" s="8" t="s">
        <v>7607</v>
      </c>
      <c r="J5126" s="19">
        <v>5</v>
      </c>
      <c r="K5126" s="19" t="s">
        <v>7736</v>
      </c>
      <c r="L5126" s="11">
        <v>7.5</v>
      </c>
      <c r="M5126" s="11"/>
      <c r="N5126" s="24"/>
      <c r="P5126" s="32"/>
      <c r="T5126" s="19"/>
      <c r="U5126" s="3"/>
      <c r="X5126" t="str">
        <f t="shared" si="320"/>
        <v/>
      </c>
      <c r="Z5126">
        <f t="shared" si="321"/>
        <v>1</v>
      </c>
      <c r="AB5126" s="9"/>
      <c r="AC5126" t="s">
        <v>17532</v>
      </c>
      <c r="AD5126">
        <f t="shared" ref="AD5126:AD5189" si="322">COUNTIF(H5126,"*Fuji*")</f>
        <v>0</v>
      </c>
      <c r="AF5126" s="3"/>
      <c r="AH5126" s="9"/>
    </row>
    <row r="5127" spans="1:34" ht="10.95" customHeight="1" outlineLevel="1" x14ac:dyDescent="0.25">
      <c r="A5127" t="s">
        <v>5415</v>
      </c>
      <c r="C5127" s="3" t="s">
        <v>12986</v>
      </c>
      <c r="D5127" s="3">
        <v>1523</v>
      </c>
      <c r="E5127" s="9">
        <v>1986</v>
      </c>
      <c r="F5127" s="7" t="s">
        <v>13102</v>
      </c>
      <c r="G5127" s="7" t="s">
        <v>5401</v>
      </c>
      <c r="H5127" s="8" t="s">
        <v>17532</v>
      </c>
      <c r="I5127" s="8" t="s">
        <v>17533</v>
      </c>
      <c r="J5127" s="19">
        <v>5</v>
      </c>
      <c r="K5127" s="19" t="s">
        <v>7738</v>
      </c>
      <c r="L5127" s="11"/>
      <c r="M5127" s="11"/>
      <c r="N5127" s="24"/>
      <c r="P5127" s="32"/>
      <c r="T5127" s="19"/>
      <c r="U5127" s="3"/>
      <c r="X5127" t="str">
        <f t="shared" si="320"/>
        <v/>
      </c>
      <c r="Z5127">
        <f t="shared" si="321"/>
        <v>1</v>
      </c>
      <c r="AB5127" s="9"/>
      <c r="AC5127" t="s">
        <v>17532</v>
      </c>
      <c r="AD5127">
        <f t="shared" si="322"/>
        <v>0</v>
      </c>
      <c r="AF5127" s="3"/>
      <c r="AH5127" s="9"/>
    </row>
    <row r="5128" spans="1:34" ht="10.95" customHeight="1" outlineLevel="1" x14ac:dyDescent="0.25">
      <c r="A5128" t="s">
        <v>5415</v>
      </c>
      <c r="C5128" s="3" t="s">
        <v>12986</v>
      </c>
      <c r="D5128" s="3">
        <v>1614</v>
      </c>
      <c r="E5128" s="9">
        <v>1987</v>
      </c>
      <c r="F5128" s="7" t="s">
        <v>5141</v>
      </c>
      <c r="G5128" s="7" t="s">
        <v>5401</v>
      </c>
      <c r="H5128" s="8" t="s">
        <v>4208</v>
      </c>
      <c r="I5128" s="8" t="s">
        <v>17534</v>
      </c>
      <c r="J5128" s="19">
        <v>6</v>
      </c>
      <c r="K5128" s="19" t="s">
        <v>7738</v>
      </c>
      <c r="L5128" s="11"/>
      <c r="M5128" s="11"/>
      <c r="N5128" s="24"/>
      <c r="P5128" s="32"/>
      <c r="T5128" s="19"/>
      <c r="U5128" s="3">
        <v>1496</v>
      </c>
      <c r="X5128" t="str">
        <f t="shared" si="320"/>
        <v/>
      </c>
      <c r="Z5128" t="str">
        <f t="shared" si="321"/>
        <v/>
      </c>
      <c r="AB5128" s="9"/>
      <c r="AC5128" t="s">
        <v>4208</v>
      </c>
      <c r="AD5128">
        <f t="shared" si="322"/>
        <v>0</v>
      </c>
      <c r="AF5128" s="3"/>
      <c r="AG5128" t="s">
        <v>1391</v>
      </c>
      <c r="AH5128" s="9" t="s">
        <v>4613</v>
      </c>
    </row>
    <row r="5129" spans="1:34" ht="10.95" customHeight="1" outlineLevel="1" x14ac:dyDescent="0.25">
      <c r="A5129" t="s">
        <v>5415</v>
      </c>
      <c r="C5129" s="3" t="s">
        <v>12986</v>
      </c>
      <c r="D5129" s="3">
        <v>1616</v>
      </c>
      <c r="E5129" s="9">
        <v>1987</v>
      </c>
      <c r="F5129" s="7" t="s">
        <v>3424</v>
      </c>
      <c r="G5129" s="7" t="s">
        <v>5401</v>
      </c>
      <c r="H5129" s="8" t="s">
        <v>3468</v>
      </c>
      <c r="I5129" s="8" t="s">
        <v>17534</v>
      </c>
      <c r="J5129" s="19">
        <v>6</v>
      </c>
      <c r="K5129" s="19" t="s">
        <v>7738</v>
      </c>
      <c r="L5129" s="11"/>
      <c r="M5129" s="11"/>
      <c r="N5129" s="24"/>
      <c r="P5129" s="32"/>
      <c r="T5129" s="19"/>
      <c r="U5129" s="3">
        <v>1498</v>
      </c>
      <c r="X5129" t="str">
        <f t="shared" si="320"/>
        <v/>
      </c>
      <c r="Z5129" t="str">
        <f t="shared" si="321"/>
        <v/>
      </c>
      <c r="AB5129" s="9"/>
      <c r="AC5129" t="s">
        <v>3468</v>
      </c>
      <c r="AD5129">
        <f t="shared" si="322"/>
        <v>0</v>
      </c>
      <c r="AF5129" s="3"/>
      <c r="AG5129" t="s">
        <v>1391</v>
      </c>
      <c r="AH5129" s="9" t="s">
        <v>4613</v>
      </c>
    </row>
    <row r="5130" spans="1:34" ht="10.95" customHeight="1" outlineLevel="1" x14ac:dyDescent="0.25">
      <c r="A5130" t="s">
        <v>5415</v>
      </c>
      <c r="C5130" s="3" t="s">
        <v>12986</v>
      </c>
      <c r="D5130" s="3">
        <v>1621</v>
      </c>
      <c r="E5130" s="9">
        <v>1987</v>
      </c>
      <c r="F5130" s="7" t="s">
        <v>70</v>
      </c>
      <c r="G5130" s="7" t="s">
        <v>5401</v>
      </c>
      <c r="H5130" s="8" t="s">
        <v>17535</v>
      </c>
      <c r="I5130" s="8" t="s">
        <v>17534</v>
      </c>
      <c r="J5130" s="19">
        <v>6</v>
      </c>
      <c r="K5130" s="19" t="s">
        <v>7738</v>
      </c>
      <c r="L5130" s="11"/>
      <c r="M5130" s="11"/>
      <c r="N5130" s="24"/>
      <c r="P5130" s="32"/>
      <c r="T5130" s="19"/>
      <c r="U5130" s="3"/>
      <c r="X5130" t="str">
        <f t="shared" si="320"/>
        <v/>
      </c>
      <c r="Z5130" t="str">
        <f t="shared" si="321"/>
        <v/>
      </c>
      <c r="AB5130" s="9"/>
      <c r="AC5130" t="s">
        <v>17535</v>
      </c>
      <c r="AD5130">
        <f t="shared" si="322"/>
        <v>0</v>
      </c>
      <c r="AF5130" s="3"/>
      <c r="AH5130" s="9"/>
    </row>
    <row r="5131" spans="1:34" ht="10.95" customHeight="1" outlineLevel="1" x14ac:dyDescent="0.25">
      <c r="A5131" t="s">
        <v>5415</v>
      </c>
      <c r="C5131" s="3" t="s">
        <v>12986</v>
      </c>
      <c r="D5131" s="3">
        <v>1622</v>
      </c>
      <c r="E5131" s="9">
        <v>1987</v>
      </c>
      <c r="F5131" s="7" t="s">
        <v>13102</v>
      </c>
      <c r="G5131" s="7" t="s">
        <v>5401</v>
      </c>
      <c r="H5131" s="8" t="s">
        <v>3468</v>
      </c>
      <c r="I5131" s="8" t="s">
        <v>17534</v>
      </c>
      <c r="J5131" s="19">
        <v>6</v>
      </c>
      <c r="K5131" s="19" t="s">
        <v>7736</v>
      </c>
      <c r="L5131" s="11">
        <v>6.2</v>
      </c>
      <c r="M5131" s="11"/>
      <c r="N5131" s="24"/>
      <c r="P5131" s="32"/>
      <c r="T5131" s="19"/>
      <c r="U5131" s="3"/>
      <c r="X5131" t="str">
        <f t="shared" si="320"/>
        <v/>
      </c>
      <c r="Z5131">
        <f t="shared" si="321"/>
        <v>1</v>
      </c>
      <c r="AB5131" s="9"/>
      <c r="AC5131" t="s">
        <v>3468</v>
      </c>
      <c r="AD5131">
        <f t="shared" si="322"/>
        <v>0</v>
      </c>
      <c r="AF5131" s="3"/>
      <c r="AH5131" s="9"/>
    </row>
    <row r="5132" spans="1:34" ht="10.95" customHeight="1" outlineLevel="1" x14ac:dyDescent="0.25">
      <c r="A5132" t="s">
        <v>5415</v>
      </c>
      <c r="C5132" s="3" t="s">
        <v>12986</v>
      </c>
      <c r="D5132" s="3">
        <v>1768</v>
      </c>
      <c r="E5132" s="9">
        <v>1988</v>
      </c>
      <c r="F5132" s="7" t="s">
        <v>6023</v>
      </c>
      <c r="G5132" s="7" t="s">
        <v>5401</v>
      </c>
      <c r="H5132" s="8" t="s">
        <v>17536</v>
      </c>
      <c r="I5132" s="8" t="s">
        <v>17537</v>
      </c>
      <c r="J5132" s="19">
        <v>6</v>
      </c>
      <c r="K5132" s="19" t="s">
        <v>7736</v>
      </c>
      <c r="L5132" s="11">
        <v>5</v>
      </c>
      <c r="M5132" s="11"/>
      <c r="N5132" s="24"/>
      <c r="P5132" s="32"/>
      <c r="T5132" s="19"/>
      <c r="U5132" s="3"/>
      <c r="X5132" t="str">
        <f t="shared" si="320"/>
        <v/>
      </c>
      <c r="Z5132" t="str">
        <f t="shared" si="321"/>
        <v/>
      </c>
      <c r="AB5132" s="9"/>
      <c r="AC5132" t="s">
        <v>17536</v>
      </c>
      <c r="AD5132">
        <f t="shared" si="322"/>
        <v>0</v>
      </c>
      <c r="AF5132" s="3"/>
      <c r="AH5132" s="9"/>
    </row>
    <row r="5133" spans="1:34" ht="10.95" customHeight="1" outlineLevel="1" x14ac:dyDescent="0.25">
      <c r="A5133" t="s">
        <v>5415</v>
      </c>
      <c r="C5133" s="3" t="s">
        <v>12986</v>
      </c>
      <c r="D5133" s="3">
        <v>1769</v>
      </c>
      <c r="E5133" s="9">
        <v>1988</v>
      </c>
      <c r="F5133" s="7" t="s">
        <v>13143</v>
      </c>
      <c r="G5133" s="7" t="s">
        <v>5401</v>
      </c>
      <c r="H5133" s="8" t="s">
        <v>17538</v>
      </c>
      <c r="I5133" s="8" t="s">
        <v>17537</v>
      </c>
      <c r="J5133" s="19">
        <v>3</v>
      </c>
      <c r="K5133" s="19" t="s">
        <v>7738</v>
      </c>
      <c r="L5133" s="11"/>
      <c r="M5133" s="11"/>
      <c r="N5133" s="24"/>
      <c r="P5133" s="32"/>
      <c r="T5133" s="19"/>
      <c r="U5133" s="3"/>
      <c r="X5133" t="str">
        <f t="shared" si="320"/>
        <v/>
      </c>
      <c r="Z5133">
        <f t="shared" si="321"/>
        <v>1</v>
      </c>
      <c r="AB5133" s="9"/>
      <c r="AC5133" t="s">
        <v>17538</v>
      </c>
      <c r="AD5133">
        <f t="shared" si="322"/>
        <v>0</v>
      </c>
      <c r="AF5133" s="3"/>
      <c r="AH5133" s="9"/>
    </row>
    <row r="5134" spans="1:34" ht="10.95" customHeight="1" outlineLevel="1" x14ac:dyDescent="0.25">
      <c r="A5134" t="s">
        <v>5415</v>
      </c>
      <c r="C5134" s="3" t="s">
        <v>12986</v>
      </c>
      <c r="D5134" s="3">
        <v>1778</v>
      </c>
      <c r="E5134" s="9">
        <v>1988</v>
      </c>
      <c r="F5134" s="7" t="s">
        <v>13102</v>
      </c>
      <c r="G5134" s="7" t="s">
        <v>5401</v>
      </c>
      <c r="H5134" s="8" t="s">
        <v>17539</v>
      </c>
      <c r="I5134" s="8" t="s">
        <v>8497</v>
      </c>
      <c r="J5134" s="19">
        <v>3</v>
      </c>
      <c r="K5134" s="19" t="s">
        <v>20093</v>
      </c>
      <c r="L5134" s="11"/>
      <c r="M5134" s="11"/>
      <c r="N5134" s="24"/>
      <c r="P5134" s="32"/>
      <c r="T5134" s="19"/>
      <c r="U5134" s="3"/>
      <c r="X5134" t="str">
        <f t="shared" si="320"/>
        <v/>
      </c>
      <c r="Z5134">
        <f t="shared" si="321"/>
        <v>1</v>
      </c>
      <c r="AB5134" s="9"/>
      <c r="AC5134" t="s">
        <v>17539</v>
      </c>
      <c r="AD5134">
        <f t="shared" si="322"/>
        <v>0</v>
      </c>
      <c r="AF5134" s="3"/>
      <c r="AH5134" s="9"/>
    </row>
    <row r="5135" spans="1:34" ht="10.95" customHeight="1" outlineLevel="1" x14ac:dyDescent="0.25">
      <c r="A5135" t="s">
        <v>5415</v>
      </c>
      <c r="C5135" s="3" t="s">
        <v>12986</v>
      </c>
      <c r="D5135" s="3" t="s">
        <v>2411</v>
      </c>
      <c r="E5135" s="9">
        <v>1988</v>
      </c>
      <c r="F5135" s="7" t="s">
        <v>20186</v>
      </c>
      <c r="G5135" s="7" t="s">
        <v>5401</v>
      </c>
      <c r="H5135" s="8" t="s">
        <v>17539</v>
      </c>
      <c r="I5135" s="8" t="s">
        <v>8497</v>
      </c>
      <c r="J5135" s="19">
        <v>3</v>
      </c>
      <c r="K5135" s="19" t="s">
        <v>7736</v>
      </c>
      <c r="L5135" s="11">
        <v>6.3</v>
      </c>
      <c r="M5135" s="11"/>
      <c r="N5135" s="24"/>
      <c r="P5135" s="32"/>
      <c r="T5135" s="19"/>
      <c r="U5135" s="3"/>
      <c r="X5135">
        <f t="shared" si="320"/>
        <v>1</v>
      </c>
      <c r="Z5135">
        <f t="shared" si="321"/>
        <v>1</v>
      </c>
      <c r="AB5135" s="9"/>
      <c r="AC5135" t="s">
        <v>17539</v>
      </c>
      <c r="AD5135">
        <f t="shared" si="322"/>
        <v>0</v>
      </c>
      <c r="AF5135" s="3"/>
      <c r="AH5135" s="9"/>
    </row>
    <row r="5136" spans="1:34" ht="10.95" customHeight="1" outlineLevel="1" x14ac:dyDescent="0.25">
      <c r="A5136" t="s">
        <v>5415</v>
      </c>
      <c r="C5136" s="3" t="s">
        <v>12986</v>
      </c>
      <c r="D5136" s="3">
        <v>1779</v>
      </c>
      <c r="E5136" s="9">
        <v>1988</v>
      </c>
      <c r="F5136" s="7" t="s">
        <v>13102</v>
      </c>
      <c r="G5136" s="7" t="s">
        <v>5401</v>
      </c>
      <c r="H5136" s="8" t="s">
        <v>17539</v>
      </c>
      <c r="I5136" s="8" t="s">
        <v>8497</v>
      </c>
      <c r="J5136" s="19">
        <v>3</v>
      </c>
      <c r="K5136" s="19" t="s">
        <v>7738</v>
      </c>
      <c r="L5136" s="11"/>
      <c r="M5136" s="11"/>
      <c r="N5136" s="24"/>
      <c r="P5136" s="32"/>
      <c r="T5136" s="19"/>
      <c r="U5136" s="3"/>
      <c r="X5136" t="str">
        <f t="shared" si="320"/>
        <v/>
      </c>
      <c r="Z5136">
        <f t="shared" si="321"/>
        <v>1</v>
      </c>
      <c r="AB5136" s="9"/>
      <c r="AC5136" t="s">
        <v>17539</v>
      </c>
      <c r="AD5136">
        <f t="shared" si="322"/>
        <v>0</v>
      </c>
      <c r="AF5136" s="3"/>
      <c r="AH5136" s="9"/>
    </row>
    <row r="5137" spans="1:34" ht="10.95" customHeight="1" outlineLevel="1" x14ac:dyDescent="0.25">
      <c r="A5137" t="s">
        <v>5415</v>
      </c>
      <c r="C5137" s="3" t="s">
        <v>12986</v>
      </c>
      <c r="D5137" s="3">
        <v>2005</v>
      </c>
      <c r="E5137" s="9">
        <v>1989</v>
      </c>
      <c r="F5137" s="7" t="s">
        <v>3776</v>
      </c>
      <c r="G5137" s="7" t="s">
        <v>5401</v>
      </c>
      <c r="H5137" s="8" t="s">
        <v>3469</v>
      </c>
      <c r="I5137" s="8" t="s">
        <v>17540</v>
      </c>
      <c r="J5137" s="19">
        <v>3</v>
      </c>
      <c r="K5137" s="19" t="s">
        <v>7738</v>
      </c>
      <c r="L5137" s="11"/>
      <c r="M5137" s="11"/>
      <c r="N5137" s="24"/>
      <c r="P5137" s="32"/>
      <c r="T5137" s="19"/>
      <c r="U5137" s="3">
        <v>1698</v>
      </c>
      <c r="X5137" t="str">
        <f t="shared" si="320"/>
        <v/>
      </c>
      <c r="Z5137" t="str">
        <f t="shared" si="321"/>
        <v/>
      </c>
      <c r="AB5137" s="9"/>
      <c r="AC5137" t="s">
        <v>3469</v>
      </c>
      <c r="AD5137">
        <f t="shared" si="322"/>
        <v>1</v>
      </c>
      <c r="AF5137" s="3"/>
      <c r="AG5137" t="s">
        <v>4924</v>
      </c>
      <c r="AH5137" s="9" t="s">
        <v>4613</v>
      </c>
    </row>
    <row r="5138" spans="1:34" ht="10.95" customHeight="1" outlineLevel="1" collapsed="1" x14ac:dyDescent="0.25">
      <c r="A5138" t="s">
        <v>5415</v>
      </c>
      <c r="C5138" s="3" t="s">
        <v>12986</v>
      </c>
      <c r="D5138" s="3">
        <v>2007</v>
      </c>
      <c r="E5138" s="9">
        <v>1989</v>
      </c>
      <c r="F5138" s="7" t="s">
        <v>6023</v>
      </c>
      <c r="G5138" s="7" t="s">
        <v>5401</v>
      </c>
      <c r="H5138" s="8" t="s">
        <v>2488</v>
      </c>
      <c r="I5138" s="8" t="s">
        <v>17540</v>
      </c>
      <c r="J5138" s="19">
        <v>3</v>
      </c>
      <c r="K5138" s="19" t="s">
        <v>7738</v>
      </c>
      <c r="L5138" s="11"/>
      <c r="M5138" s="11"/>
      <c r="N5138" s="24"/>
      <c r="P5138" s="32"/>
      <c r="T5138" s="19"/>
      <c r="U5138" s="3">
        <v>1700</v>
      </c>
      <c r="X5138" t="str">
        <f t="shared" si="320"/>
        <v/>
      </c>
      <c r="Z5138" t="str">
        <f t="shared" si="321"/>
        <v/>
      </c>
      <c r="AB5138" s="9"/>
      <c r="AC5138" t="s">
        <v>2488</v>
      </c>
      <c r="AD5138">
        <f t="shared" si="322"/>
        <v>1</v>
      </c>
      <c r="AF5138" s="3"/>
      <c r="AG5138" t="s">
        <v>4924</v>
      </c>
      <c r="AH5138" s="9" t="s">
        <v>4925</v>
      </c>
    </row>
    <row r="5139" spans="1:34" ht="10.95" customHeight="1" outlineLevel="1" x14ac:dyDescent="0.25">
      <c r="A5139" t="s">
        <v>5415</v>
      </c>
      <c r="C5139" s="3" t="s">
        <v>12986</v>
      </c>
      <c r="D5139" s="3">
        <v>2058</v>
      </c>
      <c r="E5139" s="9">
        <v>1989</v>
      </c>
      <c r="F5139" s="7" t="s">
        <v>3424</v>
      </c>
      <c r="G5139" s="7" t="s">
        <v>5401</v>
      </c>
      <c r="H5139" s="8" t="s">
        <v>17541</v>
      </c>
      <c r="I5139" s="8" t="s">
        <v>17542</v>
      </c>
      <c r="J5139" s="19">
        <v>5</v>
      </c>
      <c r="K5139" s="19" t="s">
        <v>7738</v>
      </c>
      <c r="L5139" s="11"/>
      <c r="M5139" s="11"/>
      <c r="N5139" s="24"/>
      <c r="P5139" s="32"/>
      <c r="T5139" s="19"/>
      <c r="U5139" s="3"/>
      <c r="X5139" t="str">
        <f t="shared" si="320"/>
        <v/>
      </c>
      <c r="Z5139" t="str">
        <f t="shared" si="321"/>
        <v/>
      </c>
      <c r="AB5139" s="9"/>
      <c r="AC5139" t="s">
        <v>17541</v>
      </c>
      <c r="AD5139">
        <f t="shared" si="322"/>
        <v>0</v>
      </c>
      <c r="AF5139" s="3"/>
      <c r="AH5139" s="9"/>
    </row>
    <row r="5140" spans="1:34" ht="10.95" customHeight="1" outlineLevel="1" x14ac:dyDescent="0.25">
      <c r="A5140" t="s">
        <v>5415</v>
      </c>
      <c r="C5140" s="3" t="s">
        <v>12986</v>
      </c>
      <c r="D5140" s="3">
        <v>2059</v>
      </c>
      <c r="E5140" s="9">
        <v>1989</v>
      </c>
      <c r="F5140" s="7" t="s">
        <v>3776</v>
      </c>
      <c r="G5140" s="7" t="s">
        <v>5401</v>
      </c>
      <c r="H5140" s="8" t="s">
        <v>17541</v>
      </c>
      <c r="I5140" s="8" t="s">
        <v>17542</v>
      </c>
      <c r="J5140" s="19">
        <v>5</v>
      </c>
      <c r="K5140" s="19" t="s">
        <v>7738</v>
      </c>
      <c r="L5140" s="11"/>
      <c r="M5140" s="11"/>
      <c r="N5140" s="24"/>
      <c r="P5140" s="32"/>
      <c r="T5140" s="19"/>
      <c r="U5140" s="3"/>
      <c r="X5140" t="str">
        <f t="shared" si="320"/>
        <v/>
      </c>
      <c r="Z5140" t="str">
        <f t="shared" si="321"/>
        <v/>
      </c>
      <c r="AB5140" s="9"/>
      <c r="AC5140" t="s">
        <v>17541</v>
      </c>
      <c r="AD5140">
        <f t="shared" si="322"/>
        <v>0</v>
      </c>
      <c r="AF5140" s="3"/>
      <c r="AH5140" s="9"/>
    </row>
    <row r="5141" spans="1:34" ht="10.95" customHeight="1" outlineLevel="1" x14ac:dyDescent="0.25">
      <c r="A5141" t="s">
        <v>5415</v>
      </c>
      <c r="C5141" s="3" t="s">
        <v>12986</v>
      </c>
      <c r="D5141" s="3">
        <v>2124</v>
      </c>
      <c r="E5141" s="9">
        <v>1990</v>
      </c>
      <c r="F5141" s="7" t="s">
        <v>13107</v>
      </c>
      <c r="G5141" s="7" t="s">
        <v>5401</v>
      </c>
      <c r="H5141" s="8" t="s">
        <v>17543</v>
      </c>
      <c r="I5141" s="8" t="s">
        <v>17544</v>
      </c>
      <c r="J5141" s="19">
        <v>5</v>
      </c>
      <c r="K5141" s="19" t="s">
        <v>7736</v>
      </c>
      <c r="L5141" s="11">
        <v>4.8</v>
      </c>
      <c r="M5141" s="11"/>
      <c r="N5141" s="24"/>
      <c r="P5141" s="32"/>
      <c r="T5141" s="19"/>
      <c r="U5141" s="3"/>
      <c r="X5141" t="str">
        <f t="shared" si="320"/>
        <v/>
      </c>
      <c r="Z5141">
        <f t="shared" si="321"/>
        <v>1</v>
      </c>
      <c r="AB5141" s="9"/>
      <c r="AC5141" t="s">
        <v>17543</v>
      </c>
      <c r="AD5141">
        <f t="shared" si="322"/>
        <v>0</v>
      </c>
      <c r="AF5141" s="3"/>
      <c r="AH5141" s="9"/>
    </row>
    <row r="5142" spans="1:34" ht="10.95" customHeight="1" outlineLevel="1" x14ac:dyDescent="0.25">
      <c r="A5142" t="s">
        <v>5415</v>
      </c>
      <c r="C5142" s="3" t="s">
        <v>12986</v>
      </c>
      <c r="D5142" s="3">
        <v>2125</v>
      </c>
      <c r="E5142" s="9">
        <v>1990</v>
      </c>
      <c r="F5142" s="7" t="s">
        <v>13107</v>
      </c>
      <c r="G5142" s="7" t="s">
        <v>5401</v>
      </c>
      <c r="H5142" s="8" t="s">
        <v>17543</v>
      </c>
      <c r="I5142" s="8" t="s">
        <v>17544</v>
      </c>
      <c r="J5142" s="19">
        <v>5</v>
      </c>
      <c r="K5142" s="19" t="s">
        <v>7738</v>
      </c>
      <c r="L5142" s="11"/>
      <c r="M5142" s="11"/>
      <c r="N5142" s="24"/>
      <c r="P5142" s="32"/>
      <c r="T5142" s="19"/>
      <c r="U5142" s="3"/>
      <c r="X5142" t="str">
        <f t="shared" si="320"/>
        <v/>
      </c>
      <c r="Z5142">
        <f t="shared" si="321"/>
        <v>1</v>
      </c>
      <c r="AB5142" s="9"/>
      <c r="AC5142" t="s">
        <v>17543</v>
      </c>
      <c r="AD5142">
        <f t="shared" si="322"/>
        <v>0</v>
      </c>
      <c r="AF5142" s="3"/>
      <c r="AH5142" s="9"/>
    </row>
    <row r="5143" spans="1:34" ht="10.95" customHeight="1" outlineLevel="1" x14ac:dyDescent="0.25">
      <c r="A5143" t="s">
        <v>5415</v>
      </c>
      <c r="C5143" s="3" t="s">
        <v>12986</v>
      </c>
      <c r="D5143" s="3">
        <v>2195</v>
      </c>
      <c r="E5143" s="9">
        <v>1990</v>
      </c>
      <c r="F5143" s="7" t="s">
        <v>13107</v>
      </c>
      <c r="G5143" s="7" t="s">
        <v>5401</v>
      </c>
      <c r="H5143" s="8" t="s">
        <v>17539</v>
      </c>
      <c r="I5143" s="8" t="s">
        <v>8497</v>
      </c>
      <c r="J5143" s="19">
        <v>3</v>
      </c>
      <c r="K5143" s="19" t="s">
        <v>7738</v>
      </c>
      <c r="L5143" s="11"/>
      <c r="M5143" s="11"/>
      <c r="N5143" s="24"/>
      <c r="P5143" s="32"/>
      <c r="T5143" s="19"/>
      <c r="U5143" s="3"/>
      <c r="X5143" t="str">
        <f t="shared" si="320"/>
        <v/>
      </c>
      <c r="Z5143">
        <f t="shared" si="321"/>
        <v>1</v>
      </c>
      <c r="AB5143" s="9"/>
      <c r="AC5143" t="s">
        <v>17539</v>
      </c>
      <c r="AD5143">
        <f t="shared" si="322"/>
        <v>0</v>
      </c>
      <c r="AF5143" s="3"/>
      <c r="AH5143" s="9"/>
    </row>
    <row r="5144" spans="1:34" ht="10.95" customHeight="1" outlineLevel="1" x14ac:dyDescent="0.25">
      <c r="A5144" t="s">
        <v>5415</v>
      </c>
      <c r="C5144" s="3" t="s">
        <v>12986</v>
      </c>
      <c r="D5144" s="3">
        <v>2196</v>
      </c>
      <c r="E5144" s="9">
        <v>1990</v>
      </c>
      <c r="F5144" s="7" t="s">
        <v>13107</v>
      </c>
      <c r="G5144" s="7" t="s">
        <v>5401</v>
      </c>
      <c r="H5144" s="8" t="s">
        <v>17539</v>
      </c>
      <c r="I5144" s="8" t="s">
        <v>8497</v>
      </c>
      <c r="J5144" s="19">
        <v>3</v>
      </c>
      <c r="K5144" s="19" t="s">
        <v>7736</v>
      </c>
      <c r="L5144" s="11">
        <v>5.2</v>
      </c>
      <c r="M5144" s="11"/>
      <c r="N5144" s="24"/>
      <c r="P5144" s="32"/>
      <c r="T5144" s="19"/>
      <c r="U5144" s="3"/>
      <c r="X5144" t="str">
        <f t="shared" si="320"/>
        <v/>
      </c>
      <c r="Z5144">
        <f t="shared" si="321"/>
        <v>1</v>
      </c>
      <c r="AB5144" s="9"/>
      <c r="AC5144" t="s">
        <v>17539</v>
      </c>
      <c r="AD5144">
        <f t="shared" si="322"/>
        <v>0</v>
      </c>
      <c r="AF5144" s="3"/>
      <c r="AH5144" s="9"/>
    </row>
    <row r="5145" spans="1:34" ht="10.95" customHeight="1" outlineLevel="1" x14ac:dyDescent="0.25">
      <c r="A5145" t="s">
        <v>5415</v>
      </c>
      <c r="C5145" s="3" t="s">
        <v>12986</v>
      </c>
      <c r="D5145" s="3">
        <v>2308</v>
      </c>
      <c r="E5145" s="9">
        <v>1991</v>
      </c>
      <c r="F5145" s="7" t="s">
        <v>13107</v>
      </c>
      <c r="G5145" s="7" t="s">
        <v>5401</v>
      </c>
      <c r="H5145" s="8" t="s">
        <v>17545</v>
      </c>
      <c r="I5145" s="8" t="s">
        <v>11521</v>
      </c>
      <c r="J5145" s="19">
        <v>3</v>
      </c>
      <c r="K5145" s="19" t="s">
        <v>7738</v>
      </c>
      <c r="L5145" s="11"/>
      <c r="M5145" s="11"/>
      <c r="N5145" s="24"/>
      <c r="P5145" s="32"/>
      <c r="T5145" s="19"/>
      <c r="U5145" s="3"/>
      <c r="X5145" t="str">
        <f t="shared" si="320"/>
        <v/>
      </c>
      <c r="Z5145">
        <f t="shared" si="321"/>
        <v>1</v>
      </c>
      <c r="AB5145" s="9"/>
      <c r="AC5145" t="s">
        <v>17545</v>
      </c>
      <c r="AD5145">
        <f t="shared" si="322"/>
        <v>0</v>
      </c>
      <c r="AF5145" s="3"/>
      <c r="AH5145" s="9"/>
    </row>
    <row r="5146" spans="1:34" ht="10.95" customHeight="1" outlineLevel="1" x14ac:dyDescent="0.25">
      <c r="A5146" t="s">
        <v>5415</v>
      </c>
      <c r="C5146" s="3" t="s">
        <v>12986</v>
      </c>
      <c r="D5146" s="3">
        <v>2309</v>
      </c>
      <c r="E5146" s="9">
        <v>1991</v>
      </c>
      <c r="F5146" s="7" t="s">
        <v>13107</v>
      </c>
      <c r="G5146" s="7" t="s">
        <v>5401</v>
      </c>
      <c r="H5146" s="8" t="s">
        <v>17545</v>
      </c>
      <c r="I5146" s="8" t="s">
        <v>11521</v>
      </c>
      <c r="J5146" s="19">
        <v>3</v>
      </c>
      <c r="K5146" s="19" t="s">
        <v>7738</v>
      </c>
      <c r="L5146" s="11"/>
      <c r="M5146" s="11"/>
      <c r="N5146" s="24"/>
      <c r="P5146" s="32"/>
      <c r="T5146" s="19"/>
      <c r="U5146" s="3"/>
      <c r="X5146" t="str">
        <f t="shared" si="320"/>
        <v/>
      </c>
      <c r="Z5146">
        <f t="shared" si="321"/>
        <v>1</v>
      </c>
      <c r="AB5146" s="9"/>
      <c r="AC5146" t="s">
        <v>17545</v>
      </c>
      <c r="AD5146">
        <f t="shared" si="322"/>
        <v>0</v>
      </c>
      <c r="AF5146" s="3"/>
      <c r="AH5146" s="9"/>
    </row>
    <row r="5147" spans="1:34" ht="10.95" customHeight="1" outlineLevel="1" x14ac:dyDescent="0.25">
      <c r="A5147" t="s">
        <v>5415</v>
      </c>
      <c r="C5147" s="3" t="s">
        <v>12986</v>
      </c>
      <c r="D5147" s="3">
        <v>2320</v>
      </c>
      <c r="E5147" s="9">
        <v>1991</v>
      </c>
      <c r="F5147" s="7" t="s">
        <v>5416</v>
      </c>
      <c r="G5147" s="7" t="s">
        <v>5401</v>
      </c>
      <c r="H5147" s="8" t="s">
        <v>17082</v>
      </c>
      <c r="I5147" s="8" t="s">
        <v>11782</v>
      </c>
      <c r="J5147" s="19">
        <v>1</v>
      </c>
      <c r="K5147" s="19" t="s">
        <v>20093</v>
      </c>
      <c r="L5147" s="11"/>
      <c r="M5147" s="11"/>
      <c r="N5147" s="24"/>
      <c r="P5147" s="32"/>
      <c r="R5147">
        <v>1</v>
      </c>
      <c r="S5147">
        <v>1</v>
      </c>
      <c r="T5147" s="19"/>
      <c r="U5147" s="3" t="s">
        <v>4236</v>
      </c>
      <c r="X5147" t="str">
        <f t="shared" si="320"/>
        <v/>
      </c>
      <c r="Z5147" t="str">
        <f t="shared" si="321"/>
        <v/>
      </c>
      <c r="AB5147" s="9"/>
      <c r="AC5147" t="s">
        <v>17082</v>
      </c>
      <c r="AD5147">
        <f t="shared" si="322"/>
        <v>0</v>
      </c>
      <c r="AF5147" s="3"/>
      <c r="AG5147" t="s">
        <v>5418</v>
      </c>
      <c r="AH5147" s="9" t="s">
        <v>4925</v>
      </c>
    </row>
    <row r="5148" spans="1:34" ht="10.95" customHeight="1" outlineLevel="1" x14ac:dyDescent="0.25">
      <c r="A5148" t="s">
        <v>5415</v>
      </c>
      <c r="C5148" s="3" t="s">
        <v>12986</v>
      </c>
      <c r="D5148" s="3" t="s">
        <v>18674</v>
      </c>
      <c r="E5148" s="9">
        <v>1991</v>
      </c>
      <c r="F5148" s="7" t="s">
        <v>17084</v>
      </c>
      <c r="G5148" s="7" t="s">
        <v>5401</v>
      </c>
      <c r="H5148" s="8" t="s">
        <v>17082</v>
      </c>
      <c r="I5148" s="8" t="s">
        <v>11782</v>
      </c>
      <c r="J5148" s="19">
        <v>1</v>
      </c>
      <c r="K5148" s="19" t="s">
        <v>7736</v>
      </c>
      <c r="L5148" s="11">
        <v>4</v>
      </c>
      <c r="M5148" s="11"/>
      <c r="N5148" s="24"/>
      <c r="P5148" s="32"/>
      <c r="T5148" s="19"/>
      <c r="U5148" s="3" t="s">
        <v>17083</v>
      </c>
      <c r="X5148" t="str">
        <f t="shared" si="320"/>
        <v/>
      </c>
      <c r="Z5148">
        <f t="shared" si="321"/>
        <v>1</v>
      </c>
      <c r="AB5148" s="9"/>
      <c r="AC5148" t="s">
        <v>17082</v>
      </c>
      <c r="AD5148">
        <f t="shared" si="322"/>
        <v>0</v>
      </c>
      <c r="AF5148" s="3"/>
      <c r="AH5148" s="9"/>
    </row>
    <row r="5149" spans="1:34" ht="10.95" customHeight="1" outlineLevel="1" x14ac:dyDescent="0.25">
      <c r="A5149" t="s">
        <v>5415</v>
      </c>
      <c r="C5149" s="3" t="s">
        <v>12986</v>
      </c>
      <c r="D5149" s="3">
        <v>2343</v>
      </c>
      <c r="E5149" s="9">
        <v>1991</v>
      </c>
      <c r="F5149" s="7" t="s">
        <v>5419</v>
      </c>
      <c r="G5149" s="7" t="s">
        <v>5401</v>
      </c>
      <c r="H5149" s="8" t="s">
        <v>17082</v>
      </c>
      <c r="I5149" s="8" t="s">
        <v>11782</v>
      </c>
      <c r="J5149" s="19">
        <v>2</v>
      </c>
      <c r="K5149" s="19" t="s">
        <v>20093</v>
      </c>
      <c r="L5149" s="11"/>
      <c r="M5149" s="11"/>
      <c r="N5149" s="24"/>
      <c r="P5149" s="32"/>
      <c r="T5149" s="19"/>
      <c r="U5149" s="3" t="s">
        <v>3778</v>
      </c>
      <c r="X5149" t="str">
        <f t="shared" si="320"/>
        <v/>
      </c>
      <c r="Z5149" t="str">
        <f t="shared" si="321"/>
        <v/>
      </c>
      <c r="AB5149" s="9"/>
      <c r="AC5149" t="s">
        <v>17082</v>
      </c>
      <c r="AD5149">
        <f t="shared" si="322"/>
        <v>0</v>
      </c>
      <c r="AF5149" s="3"/>
      <c r="AG5149" t="s">
        <v>5418</v>
      </c>
      <c r="AH5149" s="9" t="s">
        <v>4623</v>
      </c>
    </row>
    <row r="5150" spans="1:34" ht="10.95" customHeight="1" outlineLevel="1" x14ac:dyDescent="0.25">
      <c r="A5150" t="s">
        <v>5415</v>
      </c>
      <c r="C5150" s="3" t="s">
        <v>12986</v>
      </c>
      <c r="D5150" s="3" t="s">
        <v>17546</v>
      </c>
      <c r="E5150" s="9">
        <v>1991</v>
      </c>
      <c r="F5150" s="7" t="s">
        <v>17086</v>
      </c>
      <c r="G5150" s="7" t="s">
        <v>5401</v>
      </c>
      <c r="H5150" s="8" t="s">
        <v>17082</v>
      </c>
      <c r="I5150" s="8" t="s">
        <v>11782</v>
      </c>
      <c r="J5150" s="19">
        <v>2</v>
      </c>
      <c r="K5150" s="19" t="s">
        <v>7736</v>
      </c>
      <c r="L5150" s="11">
        <v>20</v>
      </c>
      <c r="M5150" s="11"/>
      <c r="N5150" s="24"/>
      <c r="P5150" s="32"/>
      <c r="T5150" s="19"/>
      <c r="U5150" s="3"/>
      <c r="X5150" t="str">
        <f t="shared" si="320"/>
        <v/>
      </c>
      <c r="Z5150">
        <f t="shared" si="321"/>
        <v>1</v>
      </c>
      <c r="AB5150" s="9"/>
      <c r="AC5150" t="s">
        <v>17082</v>
      </c>
      <c r="AD5150">
        <f t="shared" si="322"/>
        <v>0</v>
      </c>
      <c r="AF5150" s="3"/>
      <c r="AH5150" s="9"/>
    </row>
    <row r="5151" spans="1:34" ht="10.95" customHeight="1" outlineLevel="1" x14ac:dyDescent="0.25">
      <c r="A5151" t="s">
        <v>5415</v>
      </c>
      <c r="C5151" s="3" t="s">
        <v>12986</v>
      </c>
      <c r="D5151" s="3">
        <v>2434</v>
      </c>
      <c r="E5151" s="9">
        <v>1992</v>
      </c>
      <c r="F5151" s="7" t="s">
        <v>13107</v>
      </c>
      <c r="G5151" s="7" t="s">
        <v>5401</v>
      </c>
      <c r="H5151" s="8" t="s">
        <v>17547</v>
      </c>
      <c r="I5151" s="8" t="s">
        <v>10655</v>
      </c>
      <c r="J5151" s="19">
        <v>5</v>
      </c>
      <c r="K5151" s="19" t="s">
        <v>7736</v>
      </c>
      <c r="L5151" s="11">
        <v>3.3</v>
      </c>
      <c r="M5151" s="11"/>
      <c r="N5151" s="24"/>
      <c r="P5151" s="32"/>
      <c r="T5151" s="19"/>
      <c r="U5151" s="3"/>
      <c r="X5151" t="str">
        <f t="shared" si="320"/>
        <v/>
      </c>
      <c r="Z5151">
        <f t="shared" si="321"/>
        <v>1</v>
      </c>
      <c r="AB5151" s="9"/>
      <c r="AC5151" t="s">
        <v>17547</v>
      </c>
      <c r="AD5151">
        <f t="shared" si="322"/>
        <v>0</v>
      </c>
      <c r="AF5151" s="3"/>
      <c r="AH5151" s="9"/>
    </row>
    <row r="5152" spans="1:34" ht="10.95" customHeight="1" outlineLevel="1" x14ac:dyDescent="0.25">
      <c r="A5152" t="s">
        <v>5415</v>
      </c>
      <c r="C5152" s="3" t="s">
        <v>12986</v>
      </c>
      <c r="D5152" s="3">
        <v>2435</v>
      </c>
      <c r="E5152" s="9">
        <v>1992</v>
      </c>
      <c r="F5152" s="7" t="s">
        <v>13107</v>
      </c>
      <c r="G5152" s="7" t="s">
        <v>5401</v>
      </c>
      <c r="H5152" s="8" t="s">
        <v>17547</v>
      </c>
      <c r="I5152" s="8" t="s">
        <v>10655</v>
      </c>
      <c r="J5152" s="19">
        <v>5</v>
      </c>
      <c r="K5152" s="19" t="s">
        <v>7736</v>
      </c>
      <c r="L5152" s="11">
        <v>3.3</v>
      </c>
      <c r="M5152" s="11"/>
      <c r="N5152" s="24"/>
      <c r="P5152" s="32"/>
      <c r="T5152" s="19"/>
      <c r="U5152" s="3"/>
      <c r="X5152" t="str">
        <f t="shared" si="320"/>
        <v/>
      </c>
      <c r="Z5152">
        <f t="shared" si="321"/>
        <v>1</v>
      </c>
      <c r="AB5152" s="9"/>
      <c r="AC5152" t="s">
        <v>17547</v>
      </c>
      <c r="AD5152">
        <f t="shared" si="322"/>
        <v>0</v>
      </c>
      <c r="AF5152" s="3"/>
      <c r="AH5152" s="9"/>
    </row>
    <row r="5153" spans="1:34" ht="10.95" customHeight="1" outlineLevel="1" x14ac:dyDescent="0.25">
      <c r="A5153" t="s">
        <v>5415</v>
      </c>
      <c r="C5153" s="3" t="s">
        <v>12986</v>
      </c>
      <c r="D5153" s="3">
        <v>2750</v>
      </c>
      <c r="E5153" s="9">
        <v>1994</v>
      </c>
      <c r="F5153" s="7" t="s">
        <v>1643</v>
      </c>
      <c r="G5153" s="7" t="s">
        <v>5401</v>
      </c>
      <c r="H5153" s="8" t="s">
        <v>2489</v>
      </c>
      <c r="I5153" s="8" t="s">
        <v>11534</v>
      </c>
      <c r="J5153" s="19">
        <v>5</v>
      </c>
      <c r="K5153" s="19" t="s">
        <v>7736</v>
      </c>
      <c r="L5153" s="11">
        <v>3</v>
      </c>
      <c r="M5153" s="11"/>
      <c r="N5153" s="24"/>
      <c r="P5153" s="32"/>
      <c r="T5153" s="19"/>
      <c r="U5153" s="3">
        <v>2310</v>
      </c>
      <c r="X5153" t="str">
        <f t="shared" si="320"/>
        <v/>
      </c>
      <c r="Z5153" t="str">
        <f t="shared" si="321"/>
        <v/>
      </c>
      <c r="AB5153" s="9"/>
      <c r="AC5153" t="s">
        <v>2489</v>
      </c>
      <c r="AD5153">
        <f t="shared" si="322"/>
        <v>0</v>
      </c>
      <c r="AF5153" s="3"/>
      <c r="AG5153" t="s">
        <v>1391</v>
      </c>
      <c r="AH5153" s="9" t="s">
        <v>4613</v>
      </c>
    </row>
    <row r="5154" spans="1:34" ht="10.95" customHeight="1" outlineLevel="1" collapsed="1" x14ac:dyDescent="0.25">
      <c r="A5154" t="s">
        <v>5415</v>
      </c>
      <c r="C5154" s="3" t="s">
        <v>12986</v>
      </c>
      <c r="D5154" s="3">
        <v>2751</v>
      </c>
      <c r="E5154" s="9">
        <v>1994</v>
      </c>
      <c r="F5154" s="7" t="s">
        <v>544</v>
      </c>
      <c r="G5154" s="7" t="s">
        <v>5401</v>
      </c>
      <c r="H5154" s="8" t="s">
        <v>4209</v>
      </c>
      <c r="I5154" s="8" t="s">
        <v>11534</v>
      </c>
      <c r="J5154" s="19">
        <v>6</v>
      </c>
      <c r="K5154" s="19" t="s">
        <v>7738</v>
      </c>
      <c r="L5154" s="11"/>
      <c r="M5154" s="11"/>
      <c r="N5154" s="24"/>
      <c r="P5154" s="32"/>
      <c r="T5154" s="19"/>
      <c r="U5154" s="3">
        <v>2311</v>
      </c>
      <c r="X5154" t="str">
        <f t="shared" si="320"/>
        <v/>
      </c>
      <c r="Z5154" t="str">
        <f t="shared" si="321"/>
        <v/>
      </c>
      <c r="AB5154" s="9"/>
      <c r="AC5154" t="s">
        <v>4209</v>
      </c>
      <c r="AD5154">
        <f t="shared" si="322"/>
        <v>0</v>
      </c>
      <c r="AF5154" s="3"/>
      <c r="AG5154" t="s">
        <v>1391</v>
      </c>
      <c r="AH5154" s="9" t="s">
        <v>4925</v>
      </c>
    </row>
    <row r="5155" spans="1:34" ht="10.95" customHeight="1" outlineLevel="1" x14ac:dyDescent="0.25">
      <c r="A5155" t="s">
        <v>5415</v>
      </c>
      <c r="C5155" s="3" t="s">
        <v>12986</v>
      </c>
      <c r="D5155" s="3" t="s">
        <v>17548</v>
      </c>
      <c r="E5155" s="9">
        <v>1994</v>
      </c>
      <c r="F5155" s="7" t="s">
        <v>6708</v>
      </c>
      <c r="G5155" s="7" t="s">
        <v>5401</v>
      </c>
      <c r="H5155" s="8" t="s">
        <v>2686</v>
      </c>
      <c r="I5155" s="8" t="s">
        <v>8506</v>
      </c>
      <c r="J5155" s="19">
        <v>1</v>
      </c>
      <c r="K5155" s="19" t="s">
        <v>7736</v>
      </c>
      <c r="L5155" s="11">
        <v>8.5</v>
      </c>
      <c r="M5155" s="11"/>
      <c r="N5155" s="24"/>
      <c r="P5155" s="32"/>
      <c r="T5155" s="19"/>
      <c r="U5155" s="3">
        <v>2312</v>
      </c>
      <c r="X5155" t="str">
        <f t="shared" si="320"/>
        <v/>
      </c>
      <c r="Z5155" t="str">
        <f t="shared" si="321"/>
        <v/>
      </c>
      <c r="AB5155" s="9"/>
      <c r="AC5155" t="s">
        <v>2686</v>
      </c>
      <c r="AD5155">
        <f t="shared" si="322"/>
        <v>0</v>
      </c>
      <c r="AF5155" s="3">
        <v>1</v>
      </c>
      <c r="AG5155" t="s">
        <v>3357</v>
      </c>
      <c r="AH5155" s="9" t="s">
        <v>4925</v>
      </c>
    </row>
    <row r="5156" spans="1:34" ht="10.95" customHeight="1" outlineLevel="1" x14ac:dyDescent="0.25">
      <c r="A5156" t="s">
        <v>5415</v>
      </c>
      <c r="C5156" s="3" t="s">
        <v>12986</v>
      </c>
      <c r="D5156" s="3" t="s">
        <v>17549</v>
      </c>
      <c r="E5156" s="9">
        <v>1994</v>
      </c>
      <c r="F5156" s="7" t="s">
        <v>6708</v>
      </c>
      <c r="G5156" s="7" t="s">
        <v>5401</v>
      </c>
      <c r="H5156" s="8" t="s">
        <v>2685</v>
      </c>
      <c r="I5156" s="8" t="s">
        <v>8506</v>
      </c>
      <c r="J5156" s="19">
        <v>1</v>
      </c>
      <c r="K5156" s="19" t="s">
        <v>7736</v>
      </c>
      <c r="L5156" s="11">
        <v>8.5</v>
      </c>
      <c r="M5156" s="11"/>
      <c r="N5156" s="24"/>
      <c r="P5156" s="32"/>
      <c r="T5156" s="19"/>
      <c r="U5156" s="3">
        <v>2313</v>
      </c>
      <c r="X5156" t="str">
        <f t="shared" si="320"/>
        <v/>
      </c>
      <c r="Z5156" t="str">
        <f t="shared" si="321"/>
        <v/>
      </c>
      <c r="AB5156" s="9"/>
      <c r="AC5156" t="s">
        <v>2685</v>
      </c>
      <c r="AD5156">
        <f t="shared" si="322"/>
        <v>0</v>
      </c>
      <c r="AF5156" s="3">
        <v>1</v>
      </c>
      <c r="AG5156" t="s">
        <v>3357</v>
      </c>
      <c r="AH5156" s="9" t="s">
        <v>4925</v>
      </c>
    </row>
    <row r="5157" spans="1:34" ht="10.95" customHeight="1" outlineLevel="1" x14ac:dyDescent="0.25">
      <c r="A5157" t="s">
        <v>5415</v>
      </c>
      <c r="C5157" s="3" t="s">
        <v>12986</v>
      </c>
      <c r="D5157" s="3">
        <v>2893</v>
      </c>
      <c r="E5157" s="9">
        <v>1995</v>
      </c>
      <c r="F5157" s="7" t="s">
        <v>6317</v>
      </c>
      <c r="G5157" s="7" t="s">
        <v>5401</v>
      </c>
      <c r="H5157" s="8" t="s">
        <v>17539</v>
      </c>
      <c r="I5157" s="8" t="s">
        <v>8497</v>
      </c>
      <c r="J5157" s="19">
        <v>3</v>
      </c>
      <c r="K5157" s="19" t="s">
        <v>7738</v>
      </c>
      <c r="L5157" s="11"/>
      <c r="M5157" s="11"/>
      <c r="N5157" s="24"/>
      <c r="P5157" s="32"/>
      <c r="T5157" s="19"/>
      <c r="U5157" s="3"/>
      <c r="X5157" t="str">
        <f t="shared" si="320"/>
        <v/>
      </c>
      <c r="Z5157" t="str">
        <f t="shared" si="321"/>
        <v/>
      </c>
      <c r="AB5157" s="9"/>
      <c r="AC5157" t="s">
        <v>17539</v>
      </c>
      <c r="AD5157">
        <f t="shared" si="322"/>
        <v>0</v>
      </c>
      <c r="AF5157" s="3"/>
      <c r="AH5157" s="9"/>
    </row>
    <row r="5158" spans="1:34" ht="10.95" customHeight="1" outlineLevel="1" x14ac:dyDescent="0.25">
      <c r="A5158" t="s">
        <v>5415</v>
      </c>
      <c r="C5158" s="3" t="s">
        <v>12986</v>
      </c>
      <c r="D5158" s="3">
        <v>2899</v>
      </c>
      <c r="E5158" s="9">
        <v>1995</v>
      </c>
      <c r="F5158" s="7" t="s">
        <v>13107</v>
      </c>
      <c r="G5158" s="7" t="s">
        <v>5401</v>
      </c>
      <c r="H5158" s="8" t="s">
        <v>17539</v>
      </c>
      <c r="I5158" s="8" t="s">
        <v>8497</v>
      </c>
      <c r="J5158" s="19">
        <v>3</v>
      </c>
      <c r="K5158" s="19" t="s">
        <v>7738</v>
      </c>
      <c r="L5158" s="11"/>
      <c r="M5158" s="11"/>
      <c r="N5158" s="24"/>
      <c r="P5158" s="32"/>
      <c r="T5158" s="19"/>
      <c r="U5158" s="3"/>
      <c r="X5158" t="str">
        <f t="shared" si="320"/>
        <v/>
      </c>
      <c r="Z5158">
        <f t="shared" si="321"/>
        <v>1</v>
      </c>
      <c r="AB5158" s="9"/>
      <c r="AC5158" t="s">
        <v>17539</v>
      </c>
      <c r="AD5158">
        <f t="shared" si="322"/>
        <v>0</v>
      </c>
      <c r="AF5158" s="3"/>
      <c r="AH5158" s="9"/>
    </row>
    <row r="5159" spans="1:34" ht="10.95" customHeight="1" outlineLevel="1" x14ac:dyDescent="0.25">
      <c r="A5159" t="s">
        <v>5415</v>
      </c>
      <c r="C5159" s="3" t="s">
        <v>12986</v>
      </c>
      <c r="D5159" s="3">
        <v>3156</v>
      </c>
      <c r="E5159" s="9">
        <v>1995</v>
      </c>
      <c r="F5159" s="7" t="s">
        <v>13102</v>
      </c>
      <c r="G5159" s="7" t="s">
        <v>5401</v>
      </c>
      <c r="H5159" s="8" t="s">
        <v>4210</v>
      </c>
      <c r="I5159" s="8" t="s">
        <v>17550</v>
      </c>
      <c r="J5159" s="19">
        <v>6</v>
      </c>
      <c r="K5159" s="19" t="s">
        <v>7738</v>
      </c>
      <c r="L5159" s="11"/>
      <c r="M5159" s="11"/>
      <c r="N5159" s="24"/>
      <c r="P5159" s="32"/>
      <c r="T5159" s="19"/>
      <c r="U5159" s="3">
        <v>2506</v>
      </c>
      <c r="X5159" t="str">
        <f t="shared" si="320"/>
        <v/>
      </c>
      <c r="Z5159">
        <f t="shared" si="321"/>
        <v>1</v>
      </c>
      <c r="AB5159" s="9"/>
      <c r="AC5159" t="s">
        <v>4210</v>
      </c>
      <c r="AD5159">
        <f t="shared" si="322"/>
        <v>0</v>
      </c>
      <c r="AF5159" s="3"/>
      <c r="AG5159" t="s">
        <v>1391</v>
      </c>
      <c r="AH5159" s="9" t="s">
        <v>4925</v>
      </c>
    </row>
    <row r="5160" spans="1:34" ht="10.95" customHeight="1" outlineLevel="1" x14ac:dyDescent="0.25">
      <c r="A5160" t="s">
        <v>5415</v>
      </c>
      <c r="C5160" s="3" t="s">
        <v>12986</v>
      </c>
      <c r="D5160" s="3">
        <v>3157</v>
      </c>
      <c r="E5160" s="9">
        <v>1995</v>
      </c>
      <c r="F5160" s="7" t="s">
        <v>13107</v>
      </c>
      <c r="G5160" s="7" t="s">
        <v>5401</v>
      </c>
      <c r="H5160" s="8" t="s">
        <v>17551</v>
      </c>
      <c r="I5160" s="8" t="s">
        <v>17550</v>
      </c>
      <c r="J5160" s="19">
        <v>5</v>
      </c>
      <c r="K5160" s="19" t="s">
        <v>7738</v>
      </c>
      <c r="L5160" s="11"/>
      <c r="M5160" s="11"/>
      <c r="N5160" s="24"/>
      <c r="P5160" s="32"/>
      <c r="T5160" s="19"/>
      <c r="U5160" s="3"/>
      <c r="X5160" t="str">
        <f t="shared" si="320"/>
        <v/>
      </c>
      <c r="Z5160">
        <f t="shared" si="321"/>
        <v>1</v>
      </c>
      <c r="AB5160" s="9"/>
      <c r="AC5160" t="s">
        <v>17551</v>
      </c>
      <c r="AD5160">
        <f t="shared" si="322"/>
        <v>0</v>
      </c>
      <c r="AF5160" s="3"/>
      <c r="AH5160" s="9"/>
    </row>
    <row r="5161" spans="1:34" ht="10.95" customHeight="1" outlineLevel="1" x14ac:dyDescent="0.25">
      <c r="A5161" t="s">
        <v>5415</v>
      </c>
      <c r="C5161" s="3" t="s">
        <v>12986</v>
      </c>
      <c r="D5161" s="3" t="s">
        <v>17552</v>
      </c>
      <c r="E5161" s="9">
        <v>1996</v>
      </c>
      <c r="F5161" s="7" t="s">
        <v>14921</v>
      </c>
      <c r="G5161" s="7" t="s">
        <v>5401</v>
      </c>
      <c r="H5161" s="8" t="s">
        <v>11616</v>
      </c>
      <c r="I5161" s="8" t="s">
        <v>10333</v>
      </c>
      <c r="J5161" s="19">
        <v>1</v>
      </c>
      <c r="K5161" s="19" t="s">
        <v>7736</v>
      </c>
      <c r="L5161" s="11">
        <v>8.4</v>
      </c>
      <c r="M5161" s="11"/>
      <c r="N5161" s="24"/>
      <c r="P5161" s="32"/>
      <c r="T5161" s="19"/>
      <c r="U5161" s="3"/>
      <c r="X5161" t="str">
        <f t="shared" si="320"/>
        <v/>
      </c>
      <c r="Z5161">
        <f t="shared" si="321"/>
        <v>1</v>
      </c>
      <c r="AB5161" s="9"/>
      <c r="AC5161" t="s">
        <v>11616</v>
      </c>
      <c r="AD5161">
        <f t="shared" si="322"/>
        <v>1</v>
      </c>
      <c r="AF5161" s="3"/>
      <c r="AH5161" s="9"/>
    </row>
    <row r="5162" spans="1:34" ht="10.95" customHeight="1" outlineLevel="1" x14ac:dyDescent="0.25">
      <c r="A5162" t="s">
        <v>5415</v>
      </c>
      <c r="C5162" s="3" t="s">
        <v>12986</v>
      </c>
      <c r="D5162" s="3">
        <v>3295</v>
      </c>
      <c r="E5162" s="9">
        <v>1996</v>
      </c>
      <c r="F5162" s="7" t="s">
        <v>13107</v>
      </c>
      <c r="G5162" s="7" t="s">
        <v>5401</v>
      </c>
      <c r="H5162" s="8" t="s">
        <v>17553</v>
      </c>
      <c r="I5162" s="8" t="s">
        <v>10333</v>
      </c>
      <c r="J5162" s="19">
        <v>3</v>
      </c>
      <c r="K5162" s="19" t="s">
        <v>7738</v>
      </c>
      <c r="L5162" s="11"/>
      <c r="M5162" s="11"/>
      <c r="N5162" s="24"/>
      <c r="P5162" s="32"/>
      <c r="T5162" s="19"/>
      <c r="U5162" s="3"/>
      <c r="X5162" t="str">
        <f t="shared" si="320"/>
        <v/>
      </c>
      <c r="Z5162">
        <f t="shared" si="321"/>
        <v>1</v>
      </c>
      <c r="AB5162" s="9"/>
      <c r="AC5162" t="s">
        <v>17553</v>
      </c>
      <c r="AD5162">
        <f t="shared" si="322"/>
        <v>0</v>
      </c>
      <c r="AF5162" s="3"/>
      <c r="AH5162" s="9"/>
    </row>
    <row r="5163" spans="1:34" ht="10.95" customHeight="1" outlineLevel="1" x14ac:dyDescent="0.25">
      <c r="A5163" t="s">
        <v>5415</v>
      </c>
      <c r="C5163" s="3" t="s">
        <v>12986</v>
      </c>
      <c r="D5163" s="3" t="s">
        <v>17555</v>
      </c>
      <c r="E5163" s="9">
        <v>1996</v>
      </c>
      <c r="F5163" s="7" t="s">
        <v>17556</v>
      </c>
      <c r="G5163" s="7" t="s">
        <v>5401</v>
      </c>
      <c r="H5163" s="8" t="s">
        <v>17557</v>
      </c>
      <c r="I5163" s="8" t="s">
        <v>17554</v>
      </c>
      <c r="J5163" s="19">
        <v>3</v>
      </c>
      <c r="K5163" s="19" t="s">
        <v>7738</v>
      </c>
      <c r="L5163" s="11"/>
      <c r="M5163" s="11"/>
      <c r="N5163" s="24"/>
      <c r="P5163" s="32"/>
      <c r="T5163" s="19"/>
      <c r="U5163" s="3"/>
      <c r="X5163" t="str">
        <f t="shared" si="320"/>
        <v/>
      </c>
      <c r="Z5163">
        <f t="shared" si="321"/>
        <v>1</v>
      </c>
      <c r="AB5163" s="9"/>
      <c r="AC5163" t="s">
        <v>17557</v>
      </c>
      <c r="AD5163">
        <f t="shared" si="322"/>
        <v>0</v>
      </c>
      <c r="AF5163" s="3"/>
      <c r="AH5163" s="9"/>
    </row>
    <row r="5164" spans="1:34" ht="10.95" customHeight="1" outlineLevel="1" x14ac:dyDescent="0.25">
      <c r="A5164" t="s">
        <v>5415</v>
      </c>
      <c r="C5164" s="3" t="s">
        <v>12986</v>
      </c>
      <c r="D5164" s="3" t="s">
        <v>17558</v>
      </c>
      <c r="E5164" s="9">
        <v>1996</v>
      </c>
      <c r="F5164" s="7" t="s">
        <v>13127</v>
      </c>
      <c r="G5164" s="7" t="s">
        <v>5401</v>
      </c>
      <c r="H5164" s="8" t="s">
        <v>17559</v>
      </c>
      <c r="I5164" s="8" t="s">
        <v>9555</v>
      </c>
      <c r="J5164" s="19">
        <v>3</v>
      </c>
      <c r="K5164" s="19" t="s">
        <v>7738</v>
      </c>
      <c r="L5164" s="11"/>
      <c r="M5164" s="11"/>
      <c r="N5164" s="24"/>
      <c r="P5164" s="32"/>
      <c r="T5164" s="19"/>
      <c r="U5164" s="3"/>
      <c r="X5164" t="str">
        <f t="shared" si="320"/>
        <v/>
      </c>
      <c r="Z5164">
        <f t="shared" si="321"/>
        <v>1</v>
      </c>
      <c r="AB5164" s="9"/>
      <c r="AC5164" t="s">
        <v>17559</v>
      </c>
      <c r="AD5164">
        <f t="shared" si="322"/>
        <v>0</v>
      </c>
      <c r="AF5164" s="3"/>
      <c r="AH5164" s="9"/>
    </row>
    <row r="5165" spans="1:34" ht="10.95" customHeight="1" outlineLevel="1" x14ac:dyDescent="0.25">
      <c r="A5165" t="s">
        <v>5415</v>
      </c>
      <c r="C5165" s="3" t="s">
        <v>12986</v>
      </c>
      <c r="D5165" s="3" t="s">
        <v>17560</v>
      </c>
      <c r="E5165" s="9">
        <v>1996</v>
      </c>
      <c r="F5165" s="7" t="s">
        <v>13127</v>
      </c>
      <c r="G5165" s="7" t="s">
        <v>5401</v>
      </c>
      <c r="H5165" s="8" t="s">
        <v>17561</v>
      </c>
      <c r="I5165" s="8" t="s">
        <v>9555</v>
      </c>
      <c r="J5165" s="19">
        <v>3</v>
      </c>
      <c r="K5165" s="19" t="s">
        <v>7736</v>
      </c>
      <c r="L5165" s="11">
        <v>7</v>
      </c>
      <c r="M5165" s="11"/>
      <c r="N5165" s="24"/>
      <c r="P5165" s="32"/>
      <c r="T5165" s="19"/>
      <c r="U5165" s="3"/>
      <c r="X5165" t="str">
        <f t="shared" si="320"/>
        <v/>
      </c>
      <c r="Z5165">
        <f t="shared" si="321"/>
        <v>1</v>
      </c>
      <c r="AB5165" s="9"/>
      <c r="AC5165" t="s">
        <v>17561</v>
      </c>
      <c r="AD5165">
        <f t="shared" si="322"/>
        <v>0</v>
      </c>
      <c r="AF5165" s="3"/>
      <c r="AH5165" s="9"/>
    </row>
    <row r="5166" spans="1:34" ht="10.95" customHeight="1" outlineLevel="1" x14ac:dyDescent="0.25">
      <c r="A5166" t="s">
        <v>5415</v>
      </c>
      <c r="C5166" s="3" t="s">
        <v>12986</v>
      </c>
      <c r="D5166" s="3">
        <v>3364</v>
      </c>
      <c r="E5166" s="9">
        <v>1996</v>
      </c>
      <c r="F5166" s="7" t="s">
        <v>13107</v>
      </c>
      <c r="G5166" s="7" t="s">
        <v>5401</v>
      </c>
      <c r="H5166" s="8" t="s">
        <v>17562</v>
      </c>
      <c r="I5166" s="8" t="s">
        <v>9555</v>
      </c>
      <c r="J5166" s="19">
        <v>5</v>
      </c>
      <c r="K5166" s="19" t="s">
        <v>7738</v>
      </c>
      <c r="L5166" s="11"/>
      <c r="M5166" s="11"/>
      <c r="N5166" s="24"/>
      <c r="P5166" s="32"/>
      <c r="T5166" s="19"/>
      <c r="U5166" s="3"/>
      <c r="X5166" t="str">
        <f t="shared" si="320"/>
        <v/>
      </c>
      <c r="Z5166">
        <f t="shared" si="321"/>
        <v>1</v>
      </c>
      <c r="AB5166" s="9"/>
      <c r="AC5166" t="s">
        <v>17562</v>
      </c>
      <c r="AD5166">
        <f t="shared" si="322"/>
        <v>0</v>
      </c>
      <c r="AF5166" s="3"/>
      <c r="AH5166" s="9"/>
    </row>
    <row r="5167" spans="1:34" ht="10.95" customHeight="1" outlineLevel="1" x14ac:dyDescent="0.25">
      <c r="A5167" t="s">
        <v>5415</v>
      </c>
      <c r="C5167" s="3" t="s">
        <v>12986</v>
      </c>
      <c r="D5167" s="3">
        <v>3365</v>
      </c>
      <c r="E5167" s="9">
        <v>1996</v>
      </c>
      <c r="F5167" s="7" t="s">
        <v>13107</v>
      </c>
      <c r="G5167" s="7" t="s">
        <v>5401</v>
      </c>
      <c r="H5167" s="8" t="s">
        <v>17563</v>
      </c>
      <c r="I5167" s="8" t="s">
        <v>9555</v>
      </c>
      <c r="J5167" s="19">
        <v>5</v>
      </c>
      <c r="K5167" s="19" t="s">
        <v>7738</v>
      </c>
      <c r="L5167" s="11"/>
      <c r="M5167" s="11"/>
      <c r="N5167" s="24"/>
      <c r="P5167" s="32"/>
      <c r="T5167" s="19"/>
      <c r="U5167" s="3"/>
      <c r="X5167" t="str">
        <f t="shared" si="320"/>
        <v/>
      </c>
      <c r="Z5167">
        <f t="shared" si="321"/>
        <v>1</v>
      </c>
      <c r="AB5167" s="9"/>
      <c r="AC5167" t="s">
        <v>17563</v>
      </c>
      <c r="AD5167">
        <f t="shared" si="322"/>
        <v>0</v>
      </c>
      <c r="AF5167" s="3"/>
      <c r="AH5167" s="9"/>
    </row>
    <row r="5168" spans="1:34" ht="10.95" customHeight="1" outlineLevel="1" collapsed="1" x14ac:dyDescent="0.25">
      <c r="A5168" t="s">
        <v>5415</v>
      </c>
      <c r="C5168" s="3" t="s">
        <v>12986</v>
      </c>
      <c r="D5168" s="3">
        <v>3426</v>
      </c>
      <c r="E5168" s="9">
        <v>1997</v>
      </c>
      <c r="F5168" s="7" t="s">
        <v>13107</v>
      </c>
      <c r="G5168" s="7" t="s">
        <v>5401</v>
      </c>
      <c r="H5168" s="8" t="s">
        <v>5420</v>
      </c>
      <c r="I5168" s="8" t="s">
        <v>11816</v>
      </c>
      <c r="J5168" s="19">
        <v>4</v>
      </c>
      <c r="K5168" s="19" t="s">
        <v>7738</v>
      </c>
      <c r="L5168" s="11"/>
      <c r="M5168" s="11"/>
      <c r="N5168" s="24"/>
      <c r="P5168" s="32"/>
      <c r="T5168" s="19"/>
      <c r="U5168" s="3">
        <v>2622</v>
      </c>
      <c r="X5168" t="str">
        <f t="shared" si="320"/>
        <v/>
      </c>
      <c r="Z5168">
        <f t="shared" si="321"/>
        <v>1</v>
      </c>
      <c r="AB5168" s="9"/>
      <c r="AC5168" t="s">
        <v>5420</v>
      </c>
      <c r="AD5168">
        <f t="shared" si="322"/>
        <v>0</v>
      </c>
      <c r="AF5168" s="3"/>
      <c r="AG5168" t="s">
        <v>4013</v>
      </c>
      <c r="AH5168" s="9" t="s">
        <v>4925</v>
      </c>
    </row>
    <row r="5169" spans="1:34" ht="10.95" customHeight="1" outlineLevel="1" x14ac:dyDescent="0.25">
      <c r="A5169" t="s">
        <v>5415</v>
      </c>
      <c r="C5169" s="3" t="s">
        <v>12986</v>
      </c>
      <c r="D5169" s="3" t="s">
        <v>17564</v>
      </c>
      <c r="E5169" s="9">
        <v>1997</v>
      </c>
      <c r="F5169" s="7" t="s">
        <v>17556</v>
      </c>
      <c r="G5169" s="7" t="s">
        <v>5401</v>
      </c>
      <c r="H5169" s="8" t="s">
        <v>2355</v>
      </c>
      <c r="I5169" s="8" t="s">
        <v>14353</v>
      </c>
      <c r="J5169" s="19">
        <v>3</v>
      </c>
      <c r="K5169" s="19" t="s">
        <v>7738</v>
      </c>
      <c r="L5169" s="11"/>
      <c r="M5169" s="11"/>
      <c r="N5169" s="24"/>
      <c r="P5169" s="32"/>
      <c r="T5169" s="19"/>
      <c r="U5169" s="3"/>
      <c r="X5169" t="str">
        <f t="shared" si="320"/>
        <v/>
      </c>
      <c r="Z5169">
        <f t="shared" si="321"/>
        <v>1</v>
      </c>
      <c r="AB5169" s="9"/>
      <c r="AC5169" t="s">
        <v>2355</v>
      </c>
      <c r="AD5169">
        <f t="shared" si="322"/>
        <v>0</v>
      </c>
      <c r="AF5169" s="3">
        <v>1</v>
      </c>
      <c r="AH5169" s="9"/>
    </row>
    <row r="5170" spans="1:34" ht="10.95" customHeight="1" outlineLevel="1" x14ac:dyDescent="0.25">
      <c r="A5170" t="s">
        <v>5415</v>
      </c>
      <c r="C5170" s="3" t="s">
        <v>12986</v>
      </c>
      <c r="D5170" s="3">
        <v>3917</v>
      </c>
      <c r="E5170" s="9">
        <v>1999</v>
      </c>
      <c r="F5170" s="7" t="s">
        <v>13107</v>
      </c>
      <c r="G5170" s="7" t="s">
        <v>5401</v>
      </c>
      <c r="H5170" s="8" t="s">
        <v>11616</v>
      </c>
      <c r="I5170" s="8" t="s">
        <v>10333</v>
      </c>
      <c r="J5170" s="19">
        <v>1</v>
      </c>
      <c r="K5170" s="19" t="s">
        <v>7738</v>
      </c>
      <c r="L5170" s="11"/>
      <c r="M5170" s="11"/>
      <c r="N5170" s="24"/>
      <c r="P5170" s="32"/>
      <c r="T5170" s="19"/>
      <c r="U5170" s="3"/>
      <c r="X5170" t="str">
        <f t="shared" si="320"/>
        <v/>
      </c>
      <c r="Z5170">
        <f t="shared" si="321"/>
        <v>1</v>
      </c>
      <c r="AB5170" s="9"/>
      <c r="AC5170" t="s">
        <v>11616</v>
      </c>
      <c r="AD5170">
        <f t="shared" si="322"/>
        <v>1</v>
      </c>
      <c r="AF5170" s="3"/>
      <c r="AH5170" s="9"/>
    </row>
    <row r="5171" spans="1:34" ht="10.95" customHeight="1" outlineLevel="1" x14ac:dyDescent="0.25">
      <c r="A5171" t="s">
        <v>5415</v>
      </c>
      <c r="C5171" s="3" t="s">
        <v>12986</v>
      </c>
      <c r="D5171" s="3" t="s">
        <v>17566</v>
      </c>
      <c r="E5171" s="9">
        <v>2001</v>
      </c>
      <c r="F5171" s="7" t="s">
        <v>17556</v>
      </c>
      <c r="G5171" s="7" t="s">
        <v>5401</v>
      </c>
      <c r="H5171" s="8" t="s">
        <v>7560</v>
      </c>
      <c r="I5171" s="8" t="s">
        <v>17565</v>
      </c>
      <c r="J5171" s="19">
        <v>7</v>
      </c>
      <c r="K5171" s="19" t="s">
        <v>7738</v>
      </c>
      <c r="L5171" s="11"/>
      <c r="M5171" s="11"/>
      <c r="N5171" s="24"/>
      <c r="P5171" s="32"/>
      <c r="T5171" s="19"/>
      <c r="U5171" s="3"/>
      <c r="X5171" t="str">
        <f t="shared" si="320"/>
        <v/>
      </c>
      <c r="Z5171">
        <f t="shared" si="321"/>
        <v>1</v>
      </c>
      <c r="AB5171" s="9"/>
      <c r="AC5171" t="s">
        <v>7560</v>
      </c>
      <c r="AD5171">
        <f t="shared" si="322"/>
        <v>0</v>
      </c>
      <c r="AF5171" s="3"/>
      <c r="AH5171" s="9"/>
    </row>
    <row r="5172" spans="1:34" ht="10.95" customHeight="1" outlineLevel="1" x14ac:dyDescent="0.25">
      <c r="A5172" t="s">
        <v>5415</v>
      </c>
      <c r="C5172" s="3" t="s">
        <v>12986</v>
      </c>
      <c r="D5172" s="3" t="s">
        <v>17567</v>
      </c>
      <c r="E5172" s="9">
        <v>2001</v>
      </c>
      <c r="F5172" s="7" t="s">
        <v>17556</v>
      </c>
      <c r="G5172" s="7" t="s">
        <v>5401</v>
      </c>
      <c r="H5172" s="8" t="s">
        <v>7560</v>
      </c>
      <c r="I5172" s="8" t="s">
        <v>17565</v>
      </c>
      <c r="J5172" s="19">
        <v>7</v>
      </c>
      <c r="K5172" s="19" t="s">
        <v>7738</v>
      </c>
      <c r="L5172" s="11"/>
      <c r="M5172" s="11"/>
      <c r="N5172" s="24"/>
      <c r="P5172" s="32"/>
      <c r="T5172" s="19"/>
      <c r="U5172" s="3"/>
      <c r="X5172" t="str">
        <f t="shared" si="320"/>
        <v/>
      </c>
      <c r="Z5172">
        <f t="shared" si="321"/>
        <v>1</v>
      </c>
      <c r="AB5172" s="9"/>
      <c r="AC5172" t="s">
        <v>7560</v>
      </c>
      <c r="AD5172">
        <f t="shared" si="322"/>
        <v>0</v>
      </c>
      <c r="AF5172" s="3"/>
      <c r="AH5172" s="9"/>
    </row>
    <row r="5173" spans="1:34" ht="10.95" customHeight="1" outlineLevel="1" x14ac:dyDescent="0.25">
      <c r="A5173" t="s">
        <v>5415</v>
      </c>
      <c r="C5173" s="3" t="s">
        <v>12986</v>
      </c>
      <c r="D5173" s="3" t="s">
        <v>17568</v>
      </c>
      <c r="E5173" s="9">
        <v>2001</v>
      </c>
      <c r="F5173" s="7" t="s">
        <v>17556</v>
      </c>
      <c r="G5173" s="7" t="s">
        <v>5401</v>
      </c>
      <c r="H5173" s="8" t="s">
        <v>7560</v>
      </c>
      <c r="I5173" s="8" t="s">
        <v>17565</v>
      </c>
      <c r="J5173" s="19">
        <v>7</v>
      </c>
      <c r="K5173" s="19" t="s">
        <v>7738</v>
      </c>
      <c r="L5173" s="11"/>
      <c r="M5173" s="11"/>
      <c r="N5173" s="24"/>
      <c r="P5173" s="32"/>
      <c r="T5173" s="19"/>
      <c r="U5173" s="3"/>
      <c r="X5173" t="str">
        <f t="shared" si="320"/>
        <v/>
      </c>
      <c r="Z5173">
        <f t="shared" si="321"/>
        <v>1</v>
      </c>
      <c r="AB5173" s="9"/>
      <c r="AC5173" t="s">
        <v>7560</v>
      </c>
      <c r="AD5173">
        <f t="shared" si="322"/>
        <v>0</v>
      </c>
      <c r="AF5173" s="3"/>
      <c r="AH5173" s="9"/>
    </row>
    <row r="5174" spans="1:34" ht="10.95" customHeight="1" outlineLevel="1" x14ac:dyDescent="0.25">
      <c r="A5174" t="s">
        <v>5415</v>
      </c>
      <c r="C5174" s="3" t="s">
        <v>12986</v>
      </c>
      <c r="D5174" s="3">
        <v>4941</v>
      </c>
      <c r="E5174" s="9">
        <v>2001</v>
      </c>
      <c r="F5174" s="7" t="s">
        <v>13107</v>
      </c>
      <c r="G5174" s="7" t="s">
        <v>5401</v>
      </c>
      <c r="H5174" s="8" t="s">
        <v>9380</v>
      </c>
      <c r="I5174" s="8" t="s">
        <v>17565</v>
      </c>
      <c r="J5174" s="19">
        <v>7</v>
      </c>
      <c r="K5174" s="19" t="s">
        <v>7736</v>
      </c>
      <c r="L5174" s="11">
        <v>4.5</v>
      </c>
      <c r="M5174" s="11"/>
      <c r="N5174" s="24"/>
      <c r="P5174" s="32"/>
      <c r="T5174" s="19"/>
      <c r="U5174" s="3"/>
      <c r="X5174" t="str">
        <f t="shared" si="320"/>
        <v/>
      </c>
      <c r="Z5174">
        <f t="shared" si="321"/>
        <v>1</v>
      </c>
      <c r="AB5174" s="9"/>
      <c r="AC5174" t="s">
        <v>9380</v>
      </c>
      <c r="AD5174">
        <f t="shared" si="322"/>
        <v>0</v>
      </c>
      <c r="AF5174" s="3"/>
      <c r="AH5174" s="9"/>
    </row>
    <row r="5175" spans="1:34" ht="10.95" customHeight="1" outlineLevel="1" x14ac:dyDescent="0.25">
      <c r="A5175" t="s">
        <v>5415</v>
      </c>
      <c r="C5175" s="3" t="s">
        <v>12986</v>
      </c>
      <c r="D5175" s="3">
        <v>4942</v>
      </c>
      <c r="E5175" s="9">
        <v>2001</v>
      </c>
      <c r="F5175" s="7" t="s">
        <v>13107</v>
      </c>
      <c r="G5175" s="7" t="s">
        <v>5401</v>
      </c>
      <c r="H5175" s="8" t="s">
        <v>8359</v>
      </c>
      <c r="I5175" s="8" t="s">
        <v>17565</v>
      </c>
      <c r="J5175" s="19">
        <v>7</v>
      </c>
      <c r="K5175" s="19" t="s">
        <v>7736</v>
      </c>
      <c r="L5175" s="11">
        <v>4.5</v>
      </c>
      <c r="M5175" s="11"/>
      <c r="N5175" s="24"/>
      <c r="P5175" s="32"/>
      <c r="T5175" s="19"/>
      <c r="U5175" s="3"/>
      <c r="X5175" t="str">
        <f t="shared" si="320"/>
        <v/>
      </c>
      <c r="Z5175">
        <f t="shared" si="321"/>
        <v>1</v>
      </c>
      <c r="AB5175" s="9"/>
      <c r="AC5175" t="s">
        <v>8359</v>
      </c>
      <c r="AD5175">
        <f t="shared" si="322"/>
        <v>0</v>
      </c>
      <c r="AF5175" s="3"/>
      <c r="AH5175" s="9"/>
    </row>
    <row r="5176" spans="1:34" ht="10.95" customHeight="1" outlineLevel="1" x14ac:dyDescent="0.25">
      <c r="A5176" t="s">
        <v>5415</v>
      </c>
      <c r="C5176" s="3" t="s">
        <v>12986</v>
      </c>
      <c r="D5176" s="3">
        <v>4943</v>
      </c>
      <c r="E5176" s="9">
        <v>2001</v>
      </c>
      <c r="F5176" s="7" t="s">
        <v>13107</v>
      </c>
      <c r="G5176" s="7" t="s">
        <v>5401</v>
      </c>
      <c r="H5176" s="8" t="s">
        <v>9632</v>
      </c>
      <c r="I5176" s="8" t="s">
        <v>17565</v>
      </c>
      <c r="J5176" s="19">
        <v>7</v>
      </c>
      <c r="K5176" s="19" t="s">
        <v>7738</v>
      </c>
      <c r="L5176" s="11"/>
      <c r="M5176" s="11"/>
      <c r="N5176" s="24"/>
      <c r="P5176" s="32"/>
      <c r="T5176" s="19"/>
      <c r="U5176" s="3"/>
      <c r="X5176" t="str">
        <f t="shared" si="320"/>
        <v/>
      </c>
      <c r="Z5176">
        <f t="shared" si="321"/>
        <v>1</v>
      </c>
      <c r="AB5176" s="9"/>
      <c r="AC5176" t="s">
        <v>9632</v>
      </c>
      <c r="AD5176">
        <f t="shared" si="322"/>
        <v>0</v>
      </c>
      <c r="AF5176" s="3"/>
      <c r="AH5176" s="9"/>
    </row>
    <row r="5177" spans="1:34" ht="10.95" customHeight="1" outlineLevel="1" x14ac:dyDescent="0.25">
      <c r="A5177" t="s">
        <v>5415</v>
      </c>
      <c r="C5177" s="3" t="s">
        <v>12986</v>
      </c>
      <c r="D5177" s="3" t="s">
        <v>17569</v>
      </c>
      <c r="E5177" s="9">
        <v>2002</v>
      </c>
      <c r="F5177" s="7" t="s">
        <v>17570</v>
      </c>
      <c r="G5177" s="7" t="s">
        <v>5401</v>
      </c>
      <c r="H5177" s="8" t="s">
        <v>5200</v>
      </c>
      <c r="I5177" s="8" t="s">
        <v>7143</v>
      </c>
      <c r="J5177" s="19">
        <v>3</v>
      </c>
      <c r="K5177" s="19" t="s">
        <v>7738</v>
      </c>
      <c r="L5177" s="11"/>
      <c r="M5177" s="11"/>
      <c r="N5177" s="24"/>
      <c r="P5177" s="32"/>
      <c r="T5177" s="19"/>
      <c r="U5177" s="3">
        <v>3261</v>
      </c>
      <c r="X5177" t="str">
        <f t="shared" si="320"/>
        <v/>
      </c>
      <c r="Z5177">
        <f t="shared" si="321"/>
        <v>1</v>
      </c>
      <c r="AB5177" s="9"/>
      <c r="AC5177" t="s">
        <v>5200</v>
      </c>
      <c r="AD5177">
        <f t="shared" si="322"/>
        <v>0</v>
      </c>
      <c r="AF5177" s="3"/>
      <c r="AG5177" t="s">
        <v>6220</v>
      </c>
      <c r="AH5177" s="9" t="s">
        <v>4925</v>
      </c>
    </row>
    <row r="5178" spans="1:34" ht="10.95" customHeight="1" outlineLevel="1" x14ac:dyDescent="0.25">
      <c r="A5178" t="s">
        <v>5415</v>
      </c>
      <c r="C5178" s="3" t="s">
        <v>12986</v>
      </c>
      <c r="D5178" s="3">
        <v>4998</v>
      </c>
      <c r="E5178" s="9">
        <v>2002</v>
      </c>
      <c r="F5178" s="7" t="s">
        <v>6023</v>
      </c>
      <c r="G5178" s="7" t="s">
        <v>5401</v>
      </c>
      <c r="H5178" s="8" t="s">
        <v>5200</v>
      </c>
      <c r="I5178" s="8" t="s">
        <v>7143</v>
      </c>
      <c r="J5178" s="19">
        <v>3</v>
      </c>
      <c r="K5178" s="19" t="s">
        <v>7738</v>
      </c>
      <c r="L5178" s="11"/>
      <c r="M5178" s="11"/>
      <c r="N5178" s="24"/>
      <c r="P5178" s="32"/>
      <c r="T5178" s="19"/>
      <c r="U5178" s="3">
        <v>3261</v>
      </c>
      <c r="X5178" t="str">
        <f t="shared" si="320"/>
        <v/>
      </c>
      <c r="Z5178" t="str">
        <f t="shared" si="321"/>
        <v/>
      </c>
      <c r="AB5178" s="9"/>
      <c r="AC5178" t="s">
        <v>5200</v>
      </c>
      <c r="AD5178">
        <f t="shared" si="322"/>
        <v>0</v>
      </c>
      <c r="AF5178" s="3"/>
      <c r="AG5178" t="s">
        <v>6220</v>
      </c>
      <c r="AH5178" s="9" t="s">
        <v>4925</v>
      </c>
    </row>
    <row r="5179" spans="1:34" ht="10.95" customHeight="1" outlineLevel="1" x14ac:dyDescent="0.25">
      <c r="A5179" t="s">
        <v>5415</v>
      </c>
      <c r="C5179" s="3" t="s">
        <v>12986</v>
      </c>
      <c r="D5179" s="3">
        <v>5002</v>
      </c>
      <c r="E5179" s="9">
        <v>2002</v>
      </c>
      <c r="F5179" s="7" t="s">
        <v>544</v>
      </c>
      <c r="G5179" s="7" t="s">
        <v>5401</v>
      </c>
      <c r="H5179" s="8" t="s">
        <v>2189</v>
      </c>
      <c r="I5179" s="8" t="s">
        <v>7143</v>
      </c>
      <c r="J5179" s="19">
        <v>1</v>
      </c>
      <c r="K5179" s="19" t="s">
        <v>7738</v>
      </c>
      <c r="L5179" s="11"/>
      <c r="M5179" s="11"/>
      <c r="N5179" s="24"/>
      <c r="P5179" s="32"/>
      <c r="T5179" s="19"/>
      <c r="U5179" s="3">
        <v>3262</v>
      </c>
      <c r="X5179" t="str">
        <f t="shared" si="320"/>
        <v/>
      </c>
      <c r="Z5179" t="str">
        <f t="shared" si="321"/>
        <v/>
      </c>
      <c r="AB5179" s="9"/>
      <c r="AC5179" t="s">
        <v>2189</v>
      </c>
      <c r="AD5179">
        <f t="shared" si="322"/>
        <v>0</v>
      </c>
      <c r="AF5179" s="3"/>
      <c r="AG5179" t="s">
        <v>2190</v>
      </c>
      <c r="AH5179" s="9" t="s">
        <v>4925</v>
      </c>
    </row>
    <row r="5180" spans="1:34" ht="10.95" customHeight="1" outlineLevel="1" x14ac:dyDescent="0.25">
      <c r="A5180" t="s">
        <v>5415</v>
      </c>
      <c r="C5180" s="3" t="s">
        <v>12986</v>
      </c>
      <c r="D5180" s="3" t="s">
        <v>18772</v>
      </c>
      <c r="E5180" s="9">
        <v>2002</v>
      </c>
      <c r="F5180" s="7" t="s">
        <v>13107</v>
      </c>
      <c r="G5180" s="7" t="s">
        <v>5401</v>
      </c>
      <c r="H5180" s="8" t="s">
        <v>2189</v>
      </c>
      <c r="I5180" s="8" t="s">
        <v>7143</v>
      </c>
      <c r="J5180" s="19">
        <v>1</v>
      </c>
      <c r="K5180" s="19" t="s">
        <v>7738</v>
      </c>
      <c r="L5180" s="11"/>
      <c r="M5180" s="11"/>
      <c r="N5180" s="24"/>
      <c r="P5180" s="32"/>
      <c r="T5180" s="19"/>
      <c r="U5180" s="3">
        <v>3262</v>
      </c>
      <c r="X5180" t="str">
        <f t="shared" si="320"/>
        <v/>
      </c>
      <c r="Z5180">
        <f t="shared" si="321"/>
        <v>1</v>
      </c>
      <c r="AB5180" s="9"/>
      <c r="AC5180" t="s">
        <v>2189</v>
      </c>
      <c r="AD5180">
        <f t="shared" si="322"/>
        <v>0</v>
      </c>
      <c r="AF5180" s="3"/>
      <c r="AG5180" t="s">
        <v>2190</v>
      </c>
      <c r="AH5180" s="9" t="s">
        <v>4925</v>
      </c>
    </row>
    <row r="5181" spans="1:34" ht="10.95" customHeight="1" outlineLevel="1" x14ac:dyDescent="0.25">
      <c r="A5181" t="s">
        <v>5415</v>
      </c>
      <c r="C5181" s="3" t="s">
        <v>12986</v>
      </c>
      <c r="D5181" s="3">
        <v>5014</v>
      </c>
      <c r="E5181" s="9">
        <v>2002</v>
      </c>
      <c r="F5181" s="7" t="s">
        <v>13107</v>
      </c>
      <c r="G5181" s="7" t="s">
        <v>5401</v>
      </c>
      <c r="H5181" s="8" t="s">
        <v>2688</v>
      </c>
      <c r="I5181" s="8" t="s">
        <v>17571</v>
      </c>
      <c r="J5181" s="19">
        <v>6</v>
      </c>
      <c r="K5181" s="19" t="s">
        <v>7738</v>
      </c>
      <c r="L5181" s="11"/>
      <c r="M5181" s="11"/>
      <c r="N5181" s="24"/>
      <c r="P5181" s="32"/>
      <c r="T5181" s="19"/>
      <c r="U5181" s="3">
        <v>3264</v>
      </c>
      <c r="X5181" t="str">
        <f t="shared" si="320"/>
        <v/>
      </c>
      <c r="Z5181">
        <f t="shared" si="321"/>
        <v>1</v>
      </c>
      <c r="AB5181" s="9"/>
      <c r="AC5181" t="s">
        <v>2688</v>
      </c>
      <c r="AD5181">
        <f t="shared" si="322"/>
        <v>0</v>
      </c>
      <c r="AF5181" s="3"/>
      <c r="AG5181" t="s">
        <v>1391</v>
      </c>
      <c r="AH5181" s="9" t="s">
        <v>4925</v>
      </c>
    </row>
    <row r="5182" spans="1:34" ht="10.95" customHeight="1" outlineLevel="1" x14ac:dyDescent="0.25">
      <c r="A5182" t="s">
        <v>5415</v>
      </c>
      <c r="C5182" s="3" t="s">
        <v>12986</v>
      </c>
      <c r="D5182" s="3" t="s">
        <v>17572</v>
      </c>
      <c r="E5182" s="9">
        <v>2002</v>
      </c>
      <c r="F5182" s="7" t="s">
        <v>17556</v>
      </c>
      <c r="G5182" s="7" t="s">
        <v>5401</v>
      </c>
      <c r="H5182" s="8" t="s">
        <v>17573</v>
      </c>
      <c r="I5182" s="8" t="s">
        <v>9211</v>
      </c>
      <c r="J5182" s="19">
        <v>3</v>
      </c>
      <c r="K5182" s="19" t="s">
        <v>7736</v>
      </c>
      <c r="L5182" s="11">
        <v>8</v>
      </c>
      <c r="M5182" s="11"/>
      <c r="N5182" s="24"/>
      <c r="P5182" s="32"/>
      <c r="T5182" s="19"/>
      <c r="U5182" s="3"/>
      <c r="X5182" t="str">
        <f t="shared" si="320"/>
        <v/>
      </c>
      <c r="Z5182">
        <f t="shared" si="321"/>
        <v>1</v>
      </c>
      <c r="AB5182" s="9"/>
      <c r="AC5182" t="s">
        <v>17573</v>
      </c>
      <c r="AD5182">
        <f t="shared" si="322"/>
        <v>0</v>
      </c>
      <c r="AF5182" s="3"/>
      <c r="AH5182" s="9"/>
    </row>
    <row r="5183" spans="1:34" ht="10.95" customHeight="1" outlineLevel="1" x14ac:dyDescent="0.25">
      <c r="A5183" t="s">
        <v>5415</v>
      </c>
      <c r="C5183" s="3" t="s">
        <v>12986</v>
      </c>
      <c r="D5183" s="3">
        <v>5296</v>
      </c>
      <c r="E5183" s="9">
        <v>2003</v>
      </c>
      <c r="F5183" s="7" t="s">
        <v>13107</v>
      </c>
      <c r="G5183" s="7" t="s">
        <v>5401</v>
      </c>
      <c r="H5183" s="8" t="s">
        <v>17574</v>
      </c>
      <c r="I5183" s="8" t="s">
        <v>14013</v>
      </c>
      <c r="J5183" s="19">
        <v>2</v>
      </c>
      <c r="K5183" s="19" t="s">
        <v>7738</v>
      </c>
      <c r="L5183" s="11"/>
      <c r="M5183" s="11"/>
      <c r="N5183" s="24"/>
      <c r="P5183" s="32"/>
      <c r="T5183" s="19"/>
      <c r="U5183" s="3"/>
      <c r="X5183" t="str">
        <f t="shared" si="320"/>
        <v/>
      </c>
      <c r="Z5183">
        <f t="shared" si="321"/>
        <v>1</v>
      </c>
      <c r="AB5183" s="9"/>
      <c r="AC5183" t="s">
        <v>17574</v>
      </c>
      <c r="AD5183">
        <f t="shared" si="322"/>
        <v>0</v>
      </c>
      <c r="AF5183" s="3"/>
      <c r="AH5183" s="9"/>
    </row>
    <row r="5184" spans="1:34" ht="10.95" customHeight="1" outlineLevel="1" x14ac:dyDescent="0.25">
      <c r="A5184" t="s">
        <v>5415</v>
      </c>
      <c r="C5184" s="3" t="s">
        <v>12986</v>
      </c>
      <c r="D5184" s="3" t="s">
        <v>17575</v>
      </c>
      <c r="E5184" s="9">
        <v>2003</v>
      </c>
      <c r="F5184" s="7" t="s">
        <v>4174</v>
      </c>
      <c r="G5184" s="7" t="s">
        <v>5401</v>
      </c>
      <c r="H5184" s="8" t="s">
        <v>6189</v>
      </c>
      <c r="I5184" s="8" t="s">
        <v>8506</v>
      </c>
      <c r="J5184" s="19">
        <v>3</v>
      </c>
      <c r="K5184" s="19" t="s">
        <v>7738</v>
      </c>
      <c r="L5184" s="11"/>
      <c r="M5184" s="11"/>
      <c r="N5184" s="24"/>
      <c r="P5184" s="32"/>
      <c r="T5184" s="19"/>
      <c r="U5184" s="3">
        <v>3387</v>
      </c>
      <c r="X5184" t="str">
        <f t="shared" si="320"/>
        <v/>
      </c>
      <c r="Z5184" t="str">
        <f t="shared" si="321"/>
        <v/>
      </c>
      <c r="AB5184" s="9"/>
      <c r="AC5184" t="s">
        <v>6189</v>
      </c>
      <c r="AD5184">
        <f t="shared" si="322"/>
        <v>0</v>
      </c>
      <c r="AF5184" s="3">
        <v>1</v>
      </c>
      <c r="AG5184" t="s">
        <v>3357</v>
      </c>
      <c r="AH5184" s="9" t="s">
        <v>4925</v>
      </c>
    </row>
    <row r="5185" spans="1:34" ht="10.95" customHeight="1" outlineLevel="1" x14ac:dyDescent="0.25">
      <c r="A5185" t="s">
        <v>5415</v>
      </c>
      <c r="C5185" s="3" t="s">
        <v>12986</v>
      </c>
      <c r="D5185" s="3" t="s">
        <v>17576</v>
      </c>
      <c r="E5185" s="9">
        <v>2005</v>
      </c>
      <c r="F5185" s="7" t="s">
        <v>17577</v>
      </c>
      <c r="G5185" s="7" t="s">
        <v>5401</v>
      </c>
      <c r="H5185" s="8" t="s">
        <v>17578</v>
      </c>
      <c r="I5185" s="8" t="s">
        <v>17579</v>
      </c>
      <c r="J5185" s="19">
        <v>3</v>
      </c>
      <c r="K5185" s="19" t="s">
        <v>7738</v>
      </c>
      <c r="L5185" s="11"/>
      <c r="M5185" s="11"/>
      <c r="N5185" s="24"/>
      <c r="P5185" s="32"/>
      <c r="T5185" s="19"/>
      <c r="U5185" s="3"/>
      <c r="X5185" t="str">
        <f t="shared" si="320"/>
        <v/>
      </c>
      <c r="Z5185">
        <f t="shared" si="321"/>
        <v>1</v>
      </c>
      <c r="AB5185" s="9"/>
      <c r="AC5185" t="s">
        <v>17578</v>
      </c>
      <c r="AD5185">
        <f t="shared" si="322"/>
        <v>0</v>
      </c>
      <c r="AF5185" s="3"/>
      <c r="AH5185" s="9"/>
    </row>
    <row r="5186" spans="1:34" ht="10.95" customHeight="1" outlineLevel="1" x14ac:dyDescent="0.25">
      <c r="A5186" t="s">
        <v>5415</v>
      </c>
      <c r="C5186" s="3" t="s">
        <v>12986</v>
      </c>
      <c r="D5186" s="3">
        <v>5566</v>
      </c>
      <c r="E5186" s="9">
        <v>2005</v>
      </c>
      <c r="F5186" s="7" t="s">
        <v>70</v>
      </c>
      <c r="G5186" s="7" t="s">
        <v>5401</v>
      </c>
      <c r="H5186" s="8" t="s">
        <v>17578</v>
      </c>
      <c r="I5186" s="8" t="s">
        <v>17579</v>
      </c>
      <c r="J5186" s="19">
        <v>3</v>
      </c>
      <c r="K5186" s="19" t="s">
        <v>7738</v>
      </c>
      <c r="L5186" s="11"/>
      <c r="M5186" s="11"/>
      <c r="N5186" s="24"/>
      <c r="P5186" s="32"/>
      <c r="T5186" s="19"/>
      <c r="U5186" s="3"/>
      <c r="X5186" t="str">
        <f t="shared" ref="X5186:X5249" si="323">IF(COUNTIF(F5186,"*fdc*"),1,"")</f>
        <v/>
      </c>
      <c r="Z5186" t="str">
        <f t="shared" ref="Z5186:Z5249" si="324">IF(COUNTIF(F5186,"*s/s*"),1,"")</f>
        <v/>
      </c>
      <c r="AB5186" s="9"/>
      <c r="AC5186" t="s">
        <v>17578</v>
      </c>
      <c r="AD5186">
        <f t="shared" si="322"/>
        <v>0</v>
      </c>
      <c r="AF5186" s="3"/>
      <c r="AH5186" s="9"/>
    </row>
    <row r="5187" spans="1:34" ht="10.95" customHeight="1" outlineLevel="1" collapsed="1" x14ac:dyDescent="0.25">
      <c r="A5187" t="s">
        <v>5415</v>
      </c>
      <c r="C5187" s="3" t="s">
        <v>12986</v>
      </c>
      <c r="D5187" s="3">
        <v>5883</v>
      </c>
      <c r="E5187" s="9">
        <v>2007</v>
      </c>
      <c r="F5187" s="7" t="s">
        <v>6317</v>
      </c>
      <c r="G5187" s="7" t="s">
        <v>5401</v>
      </c>
      <c r="H5187" s="8" t="s">
        <v>17581</v>
      </c>
      <c r="I5187" s="8" t="s">
        <v>17235</v>
      </c>
      <c r="J5187" s="19">
        <v>6</v>
      </c>
      <c r="K5187" s="19" t="s">
        <v>7738</v>
      </c>
      <c r="L5187" s="11"/>
      <c r="M5187" s="11"/>
      <c r="N5187" s="24"/>
      <c r="P5187" s="32"/>
      <c r="T5187" s="19"/>
      <c r="U5187" s="3"/>
      <c r="X5187" t="str">
        <f t="shared" si="323"/>
        <v/>
      </c>
      <c r="Z5187" t="str">
        <f t="shared" si="324"/>
        <v/>
      </c>
      <c r="AB5187" s="9"/>
      <c r="AC5187" t="s">
        <v>17581</v>
      </c>
      <c r="AD5187">
        <f t="shared" si="322"/>
        <v>0</v>
      </c>
      <c r="AF5187" s="3"/>
      <c r="AH5187" s="9"/>
    </row>
    <row r="5188" spans="1:34" ht="10.95" customHeight="1" outlineLevel="1" x14ac:dyDescent="0.25">
      <c r="A5188" t="s">
        <v>5415</v>
      </c>
      <c r="C5188" s="3" t="s">
        <v>12986</v>
      </c>
      <c r="D5188" s="3">
        <v>5886</v>
      </c>
      <c r="E5188" s="9">
        <v>2007</v>
      </c>
      <c r="F5188" s="7" t="s">
        <v>13107</v>
      </c>
      <c r="G5188" s="7" t="s">
        <v>5401</v>
      </c>
      <c r="H5188" s="8" t="s">
        <v>17509</v>
      </c>
      <c r="I5188" s="8" t="s">
        <v>17235</v>
      </c>
      <c r="J5188" s="19">
        <v>6</v>
      </c>
      <c r="K5188" s="19" t="s">
        <v>7738</v>
      </c>
      <c r="L5188" s="11"/>
      <c r="M5188" s="11"/>
      <c r="N5188" s="24"/>
      <c r="P5188" s="32"/>
      <c r="T5188" s="19"/>
      <c r="U5188" s="3"/>
      <c r="X5188" t="str">
        <f t="shared" si="323"/>
        <v/>
      </c>
      <c r="Z5188">
        <f t="shared" si="324"/>
        <v>1</v>
      </c>
      <c r="AB5188" s="9"/>
      <c r="AC5188" t="s">
        <v>17509</v>
      </c>
      <c r="AD5188">
        <f t="shared" si="322"/>
        <v>0</v>
      </c>
      <c r="AF5188" s="3"/>
      <c r="AH5188" s="9"/>
    </row>
    <row r="5189" spans="1:34" ht="10.95" customHeight="1" outlineLevel="1" x14ac:dyDescent="0.25">
      <c r="A5189" t="s">
        <v>5415</v>
      </c>
      <c r="C5189" s="3" t="s">
        <v>12986</v>
      </c>
      <c r="D5189" s="3" t="s">
        <v>17582</v>
      </c>
      <c r="E5189" s="9">
        <v>2013</v>
      </c>
      <c r="F5189" s="7" t="s">
        <v>14027</v>
      </c>
      <c r="G5189" s="7" t="s">
        <v>5401</v>
      </c>
      <c r="H5189" s="8" t="s">
        <v>7560</v>
      </c>
      <c r="I5189" s="8" t="s">
        <v>7560</v>
      </c>
      <c r="J5189" s="19">
        <v>7</v>
      </c>
      <c r="K5189" s="19" t="s">
        <v>7738</v>
      </c>
      <c r="L5189" s="11"/>
      <c r="M5189" s="11"/>
      <c r="N5189" s="24"/>
      <c r="P5189" s="32"/>
      <c r="T5189" s="19"/>
      <c r="U5189" s="3"/>
      <c r="X5189" t="str">
        <f t="shared" si="323"/>
        <v/>
      </c>
      <c r="Z5189">
        <f t="shared" si="324"/>
        <v>1</v>
      </c>
      <c r="AB5189" s="9"/>
      <c r="AC5189" t="s">
        <v>7560</v>
      </c>
      <c r="AD5189">
        <f t="shared" si="322"/>
        <v>0</v>
      </c>
      <c r="AF5189" s="3"/>
      <c r="AH5189" s="9"/>
    </row>
    <row r="5190" spans="1:34" ht="10.95" customHeight="1" outlineLevel="1" x14ac:dyDescent="0.25">
      <c r="A5190" t="s">
        <v>5415</v>
      </c>
      <c r="C5190" s="3" t="s">
        <v>12986</v>
      </c>
      <c r="D5190" s="3" t="s">
        <v>17583</v>
      </c>
      <c r="E5190" s="9">
        <v>2013</v>
      </c>
      <c r="F5190" s="7" t="s">
        <v>17584</v>
      </c>
      <c r="G5190" s="7" t="s">
        <v>5401</v>
      </c>
      <c r="H5190" s="8" t="s">
        <v>7560</v>
      </c>
      <c r="I5190" s="8" t="s">
        <v>7560</v>
      </c>
      <c r="J5190" s="19">
        <v>7</v>
      </c>
      <c r="K5190" s="19" t="s">
        <v>7738</v>
      </c>
      <c r="L5190" s="11"/>
      <c r="M5190" s="11"/>
      <c r="N5190" s="24"/>
      <c r="P5190" s="32"/>
      <c r="T5190" s="19"/>
      <c r="U5190" s="3"/>
      <c r="X5190" t="str">
        <f t="shared" si="323"/>
        <v/>
      </c>
      <c r="Z5190">
        <f t="shared" si="324"/>
        <v>1</v>
      </c>
      <c r="AB5190" s="9"/>
      <c r="AC5190" t="s">
        <v>7560</v>
      </c>
      <c r="AD5190">
        <f t="shared" ref="AD5190:AD5203" si="325">COUNTIF(H5190,"*Fuji*")</f>
        <v>0</v>
      </c>
      <c r="AF5190" s="3"/>
      <c r="AH5190" s="9"/>
    </row>
    <row r="5191" spans="1:34" ht="10.95" customHeight="1" outlineLevel="1" x14ac:dyDescent="0.25">
      <c r="A5191" t="s">
        <v>5415</v>
      </c>
      <c r="C5191" s="3" t="s">
        <v>12986</v>
      </c>
      <c r="D5191" s="3" t="s">
        <v>17585</v>
      </c>
      <c r="E5191" s="9">
        <v>2013</v>
      </c>
      <c r="F5191" s="7" t="s">
        <v>17584</v>
      </c>
      <c r="G5191" s="7" t="s">
        <v>5401</v>
      </c>
      <c r="H5191" s="8" t="s">
        <v>7560</v>
      </c>
      <c r="I5191" s="8" t="s">
        <v>7560</v>
      </c>
      <c r="J5191" s="19">
        <v>7</v>
      </c>
      <c r="K5191" s="19" t="s">
        <v>7738</v>
      </c>
      <c r="L5191" s="11"/>
      <c r="M5191" s="11"/>
      <c r="N5191" s="24"/>
      <c r="P5191" s="32"/>
      <c r="T5191" s="19"/>
      <c r="U5191" s="3"/>
      <c r="X5191" t="str">
        <f t="shared" si="323"/>
        <v/>
      </c>
      <c r="Z5191">
        <f t="shared" si="324"/>
        <v>1</v>
      </c>
      <c r="AB5191" s="9"/>
      <c r="AC5191" t="s">
        <v>7560</v>
      </c>
      <c r="AD5191">
        <f t="shared" si="325"/>
        <v>0</v>
      </c>
      <c r="AF5191" s="3"/>
      <c r="AH5191" s="9"/>
    </row>
    <row r="5192" spans="1:34" ht="10.95" customHeight="1" outlineLevel="1" x14ac:dyDescent="0.25">
      <c r="A5192" t="s">
        <v>5415</v>
      </c>
      <c r="C5192" s="3" t="s">
        <v>12986</v>
      </c>
      <c r="D5192" s="3">
        <v>7178</v>
      </c>
      <c r="E5192" s="9">
        <v>2015</v>
      </c>
      <c r="F5192" s="7" t="s">
        <v>21916</v>
      </c>
      <c r="G5192" s="7" t="s">
        <v>5401</v>
      </c>
      <c r="H5192" s="8" t="s">
        <v>17589</v>
      </c>
      <c r="I5192" s="8" t="s">
        <v>17586</v>
      </c>
      <c r="J5192" s="19">
        <v>1</v>
      </c>
      <c r="K5192" s="19" t="s">
        <v>20093</v>
      </c>
      <c r="L5192" s="11"/>
      <c r="M5192" s="11"/>
      <c r="N5192" s="24"/>
      <c r="P5192" s="32"/>
      <c r="S5192">
        <v>1</v>
      </c>
      <c r="T5192" s="19"/>
      <c r="U5192" s="3"/>
      <c r="X5192" t="str">
        <f t="shared" si="323"/>
        <v/>
      </c>
      <c r="Z5192" t="str">
        <f t="shared" si="324"/>
        <v/>
      </c>
      <c r="AB5192" s="9"/>
      <c r="AC5192" t="s">
        <v>17589</v>
      </c>
      <c r="AD5192">
        <f t="shared" si="325"/>
        <v>0</v>
      </c>
      <c r="AF5192" s="3"/>
      <c r="AH5192" s="9"/>
    </row>
    <row r="5193" spans="1:34" ht="10.95" customHeight="1" outlineLevel="1" x14ac:dyDescent="0.25">
      <c r="A5193" t="s">
        <v>5415</v>
      </c>
      <c r="C5193" s="3" t="s">
        <v>12986</v>
      </c>
      <c r="D5193" s="3">
        <v>7179</v>
      </c>
      <c r="E5193" s="9">
        <v>2015</v>
      </c>
      <c r="F5193" s="7" t="s">
        <v>21916</v>
      </c>
      <c r="G5193" s="7" t="s">
        <v>5401</v>
      </c>
      <c r="H5193" s="8" t="s">
        <v>17589</v>
      </c>
      <c r="I5193" s="8" t="s">
        <v>17586</v>
      </c>
      <c r="J5193" s="19">
        <v>1</v>
      </c>
      <c r="K5193" s="19" t="s">
        <v>20093</v>
      </c>
      <c r="L5193" s="11"/>
      <c r="M5193" s="11"/>
      <c r="N5193" s="24"/>
      <c r="P5193" s="32"/>
      <c r="T5193" s="19"/>
      <c r="U5193" s="3"/>
      <c r="X5193" t="str">
        <f t="shared" si="323"/>
        <v/>
      </c>
      <c r="Z5193" t="str">
        <f t="shared" si="324"/>
        <v/>
      </c>
      <c r="AB5193" s="9"/>
      <c r="AC5193" t="s">
        <v>17589</v>
      </c>
      <c r="AD5193">
        <f t="shared" si="325"/>
        <v>0</v>
      </c>
      <c r="AF5193" s="3"/>
      <c r="AH5193" s="9"/>
    </row>
    <row r="5194" spans="1:34" ht="10.95" customHeight="1" outlineLevel="1" x14ac:dyDescent="0.25">
      <c r="A5194" t="s">
        <v>5415</v>
      </c>
      <c r="C5194" s="3" t="s">
        <v>12986</v>
      </c>
      <c r="D5194" s="3">
        <v>7180</v>
      </c>
      <c r="E5194" s="9">
        <v>2015</v>
      </c>
      <c r="F5194" s="7" t="s">
        <v>21916</v>
      </c>
      <c r="G5194" s="7" t="s">
        <v>5401</v>
      </c>
      <c r="H5194" s="8" t="s">
        <v>17589</v>
      </c>
      <c r="I5194" s="8" t="s">
        <v>17586</v>
      </c>
      <c r="J5194" s="19">
        <v>1</v>
      </c>
      <c r="K5194" s="19" t="s">
        <v>20093</v>
      </c>
      <c r="L5194" s="11"/>
      <c r="M5194" s="11"/>
      <c r="N5194" s="24"/>
      <c r="P5194" s="32"/>
      <c r="T5194" s="19"/>
      <c r="U5194" s="3"/>
      <c r="X5194" t="str">
        <f t="shared" si="323"/>
        <v/>
      </c>
      <c r="Z5194" t="str">
        <f t="shared" si="324"/>
        <v/>
      </c>
      <c r="AB5194" s="9"/>
      <c r="AC5194" t="s">
        <v>17589</v>
      </c>
      <c r="AD5194">
        <f t="shared" si="325"/>
        <v>0</v>
      </c>
      <c r="AF5194" s="3"/>
      <c r="AH5194" s="9"/>
    </row>
    <row r="5195" spans="1:34" ht="10.95" customHeight="1" outlineLevel="1" x14ac:dyDescent="0.25">
      <c r="A5195" t="s">
        <v>5415</v>
      </c>
      <c r="C5195" s="3" t="s">
        <v>12986</v>
      </c>
      <c r="D5195" s="3">
        <v>7181</v>
      </c>
      <c r="E5195" s="9">
        <v>2015</v>
      </c>
      <c r="F5195" s="7" t="s">
        <v>21916</v>
      </c>
      <c r="G5195" s="7" t="s">
        <v>5401</v>
      </c>
      <c r="H5195" s="8" t="s">
        <v>17589</v>
      </c>
      <c r="I5195" s="8" t="s">
        <v>17586</v>
      </c>
      <c r="J5195" s="19">
        <v>1</v>
      </c>
      <c r="K5195" s="19" t="s">
        <v>20093</v>
      </c>
      <c r="L5195" s="11"/>
      <c r="M5195" s="11"/>
      <c r="N5195" s="24"/>
      <c r="P5195" s="32"/>
      <c r="R5195">
        <v>1</v>
      </c>
      <c r="S5195">
        <v>1</v>
      </c>
      <c r="T5195" s="19"/>
      <c r="U5195" s="3"/>
      <c r="X5195" t="str">
        <f t="shared" si="323"/>
        <v/>
      </c>
      <c r="Z5195" t="str">
        <f t="shared" si="324"/>
        <v/>
      </c>
      <c r="AB5195" s="9"/>
      <c r="AC5195" t="s">
        <v>17589</v>
      </c>
      <c r="AD5195">
        <f t="shared" si="325"/>
        <v>0</v>
      </c>
      <c r="AF5195" s="3"/>
      <c r="AH5195" s="9"/>
    </row>
    <row r="5196" spans="1:34" ht="10.95" customHeight="1" outlineLevel="1" x14ac:dyDescent="0.25">
      <c r="A5196" t="s">
        <v>5415</v>
      </c>
      <c r="C5196" s="3" t="s">
        <v>12986</v>
      </c>
      <c r="D5196" s="3" t="s">
        <v>17587</v>
      </c>
      <c r="E5196" s="9">
        <v>2015</v>
      </c>
      <c r="F5196" s="7" t="s">
        <v>17588</v>
      </c>
      <c r="G5196" s="7" t="s">
        <v>5401</v>
      </c>
      <c r="H5196" s="8" t="s">
        <v>17589</v>
      </c>
      <c r="I5196" s="8" t="s">
        <v>17586</v>
      </c>
      <c r="J5196" s="19">
        <v>1</v>
      </c>
      <c r="K5196" s="19" t="s">
        <v>7736</v>
      </c>
      <c r="L5196" s="11">
        <v>9</v>
      </c>
      <c r="M5196" s="11"/>
      <c r="N5196" s="24"/>
      <c r="P5196" s="32"/>
      <c r="T5196" s="19"/>
      <c r="U5196" s="3"/>
      <c r="X5196" t="str">
        <f t="shared" si="323"/>
        <v/>
      </c>
      <c r="Z5196">
        <f t="shared" si="324"/>
        <v>1</v>
      </c>
      <c r="AB5196" s="9"/>
      <c r="AC5196" t="s">
        <v>17589</v>
      </c>
      <c r="AD5196">
        <f t="shared" si="325"/>
        <v>0</v>
      </c>
      <c r="AF5196" s="3"/>
      <c r="AH5196" s="9"/>
    </row>
    <row r="5197" spans="1:34" ht="10.95" customHeight="1" outlineLevel="1" x14ac:dyDescent="0.25">
      <c r="A5197" t="s">
        <v>5415</v>
      </c>
      <c r="C5197" s="3" t="s">
        <v>12986</v>
      </c>
      <c r="D5197" s="3">
        <v>7182</v>
      </c>
      <c r="E5197" s="9">
        <v>2015</v>
      </c>
      <c r="F5197" s="7" t="s">
        <v>5855</v>
      </c>
      <c r="G5197" s="7" t="s">
        <v>5401</v>
      </c>
      <c r="H5197" s="8" t="s">
        <v>17589</v>
      </c>
      <c r="I5197" s="8" t="s">
        <v>17586</v>
      </c>
      <c r="J5197" s="19">
        <v>1</v>
      </c>
      <c r="K5197" s="19" t="s">
        <v>20093</v>
      </c>
      <c r="L5197" s="11"/>
      <c r="M5197" s="11"/>
      <c r="N5197" s="24"/>
      <c r="P5197" s="32"/>
      <c r="T5197" s="19"/>
      <c r="U5197" s="3"/>
      <c r="X5197" t="str">
        <f t="shared" si="323"/>
        <v/>
      </c>
      <c r="Z5197" t="str">
        <f t="shared" si="324"/>
        <v/>
      </c>
      <c r="AB5197" s="9"/>
      <c r="AC5197" t="s">
        <v>17589</v>
      </c>
      <c r="AD5197">
        <f t="shared" si="325"/>
        <v>0</v>
      </c>
      <c r="AF5197" s="3"/>
      <c r="AH5197" s="9"/>
    </row>
    <row r="5198" spans="1:34" ht="10.95" customHeight="1" outlineLevel="1" collapsed="1" x14ac:dyDescent="0.25">
      <c r="A5198" t="s">
        <v>5415</v>
      </c>
      <c r="C5198" s="3" t="s">
        <v>12986</v>
      </c>
      <c r="D5198" s="3" t="s">
        <v>18771</v>
      </c>
      <c r="E5198" s="9">
        <v>2015</v>
      </c>
      <c r="F5198" s="7" t="s">
        <v>13143</v>
      </c>
      <c r="G5198" s="7" t="s">
        <v>5401</v>
      </c>
      <c r="H5198" s="8" t="s">
        <v>17589</v>
      </c>
      <c r="I5198" s="8" t="s">
        <v>17586</v>
      </c>
      <c r="J5198" s="19">
        <v>1</v>
      </c>
      <c r="K5198" s="19" t="s">
        <v>7736</v>
      </c>
      <c r="L5198" s="11">
        <v>8</v>
      </c>
      <c r="M5198" s="11"/>
      <c r="N5198" s="24"/>
      <c r="P5198" s="32"/>
      <c r="R5198">
        <v>1</v>
      </c>
      <c r="S5198">
        <v>1</v>
      </c>
      <c r="T5198" s="19"/>
      <c r="U5198" s="3"/>
      <c r="X5198" t="str">
        <f t="shared" si="323"/>
        <v/>
      </c>
      <c r="Z5198">
        <f t="shared" si="324"/>
        <v>1</v>
      </c>
      <c r="AB5198" s="9"/>
      <c r="AC5198" t="s">
        <v>17589</v>
      </c>
      <c r="AD5198">
        <f t="shared" si="325"/>
        <v>0</v>
      </c>
      <c r="AF5198" s="3"/>
      <c r="AH5198" s="9"/>
    </row>
    <row r="5199" spans="1:34" ht="10.95" customHeight="1" outlineLevel="1" x14ac:dyDescent="0.25">
      <c r="A5199" t="s">
        <v>5415</v>
      </c>
      <c r="C5199" s="3" t="s">
        <v>12986</v>
      </c>
      <c r="D5199" s="3">
        <v>7237</v>
      </c>
      <c r="E5199" s="9">
        <v>2015</v>
      </c>
      <c r="F5199" s="7" t="s">
        <v>21916</v>
      </c>
      <c r="G5199" s="7" t="s">
        <v>5401</v>
      </c>
      <c r="H5199" s="8" t="s">
        <v>17590</v>
      </c>
      <c r="I5199" s="8" t="s">
        <v>14025</v>
      </c>
      <c r="J5199" s="19">
        <v>3</v>
      </c>
      <c r="K5199" s="19" t="s">
        <v>7738</v>
      </c>
      <c r="L5199" s="11"/>
      <c r="M5199" s="11"/>
      <c r="N5199" s="24"/>
      <c r="P5199" s="32"/>
      <c r="T5199" s="19"/>
      <c r="U5199" s="3"/>
      <c r="X5199" t="str">
        <f t="shared" si="323"/>
        <v/>
      </c>
      <c r="Z5199" t="str">
        <f t="shared" si="324"/>
        <v/>
      </c>
      <c r="AB5199" s="9"/>
      <c r="AC5199" t="s">
        <v>17590</v>
      </c>
      <c r="AD5199">
        <f t="shared" si="325"/>
        <v>0</v>
      </c>
      <c r="AF5199" s="3"/>
      <c r="AH5199" s="9"/>
    </row>
    <row r="5200" spans="1:34" ht="10.95" customHeight="1" outlineLevel="1" x14ac:dyDescent="0.25">
      <c r="A5200" t="s">
        <v>5415</v>
      </c>
      <c r="C5200" s="3" t="s">
        <v>12986</v>
      </c>
      <c r="D5200" s="3" t="s">
        <v>17591</v>
      </c>
      <c r="E5200" s="9">
        <v>2015</v>
      </c>
      <c r="F5200" s="7" t="s">
        <v>17592</v>
      </c>
      <c r="G5200" s="7" t="s">
        <v>5401</v>
      </c>
      <c r="H5200" s="8" t="s">
        <v>17590</v>
      </c>
      <c r="I5200" s="8" t="s">
        <v>14025</v>
      </c>
      <c r="J5200" s="19">
        <v>3</v>
      </c>
      <c r="K5200" s="19" t="s">
        <v>7738</v>
      </c>
      <c r="L5200" s="11"/>
      <c r="M5200" s="11"/>
      <c r="N5200" s="24"/>
      <c r="P5200" s="32"/>
      <c r="T5200" s="19"/>
      <c r="U5200" s="3"/>
      <c r="X5200" t="str">
        <f t="shared" si="323"/>
        <v/>
      </c>
      <c r="Z5200">
        <f t="shared" si="324"/>
        <v>1</v>
      </c>
      <c r="AB5200" s="9"/>
      <c r="AC5200" t="s">
        <v>17590</v>
      </c>
      <c r="AD5200">
        <f t="shared" si="325"/>
        <v>0</v>
      </c>
      <c r="AF5200" s="3"/>
      <c r="AH5200" s="9"/>
    </row>
    <row r="5201" spans="1:48" ht="10.95" customHeight="1" outlineLevel="1" x14ac:dyDescent="0.25">
      <c r="A5201" t="s">
        <v>5415</v>
      </c>
      <c r="C5201" s="3" t="s">
        <v>12986</v>
      </c>
      <c r="D5201" s="3" t="s">
        <v>17594</v>
      </c>
      <c r="E5201" s="9">
        <v>2017</v>
      </c>
      <c r="F5201" s="7" t="s">
        <v>17237</v>
      </c>
      <c r="G5201" s="7" t="s">
        <v>5401</v>
      </c>
      <c r="H5201" s="8" t="s">
        <v>17595</v>
      </c>
      <c r="I5201" s="8" t="s">
        <v>17593</v>
      </c>
      <c r="J5201" s="19">
        <v>5</v>
      </c>
      <c r="K5201" s="19" t="s">
        <v>7738</v>
      </c>
      <c r="L5201" s="11"/>
      <c r="M5201" s="11"/>
      <c r="N5201" s="24"/>
      <c r="P5201" s="32"/>
      <c r="T5201" s="19"/>
      <c r="U5201" s="3"/>
      <c r="X5201" t="str">
        <f t="shared" si="323"/>
        <v/>
      </c>
      <c r="Z5201">
        <f t="shared" si="324"/>
        <v>1</v>
      </c>
      <c r="AB5201" s="9"/>
      <c r="AC5201" t="s">
        <v>17595</v>
      </c>
      <c r="AD5201">
        <f t="shared" si="325"/>
        <v>0</v>
      </c>
      <c r="AF5201" s="3"/>
      <c r="AH5201" s="9"/>
    </row>
    <row r="5202" spans="1:48" ht="10.95" customHeight="1" outlineLevel="1" x14ac:dyDescent="0.25">
      <c r="A5202" t="s">
        <v>5415</v>
      </c>
      <c r="C5202" s="3" t="s">
        <v>12986</v>
      </c>
      <c r="D5202" s="3" t="s">
        <v>17597</v>
      </c>
      <c r="E5202" s="9">
        <v>2019</v>
      </c>
      <c r="F5202" s="7" t="s">
        <v>10671</v>
      </c>
      <c r="G5202" s="7" t="s">
        <v>5401</v>
      </c>
      <c r="H5202" s="8" t="s">
        <v>17598</v>
      </c>
      <c r="I5202" s="8" t="s">
        <v>17596</v>
      </c>
      <c r="J5202" s="19">
        <v>5</v>
      </c>
      <c r="K5202" s="19" t="s">
        <v>7738</v>
      </c>
      <c r="L5202" s="11"/>
      <c r="M5202" s="11"/>
      <c r="N5202" s="24"/>
      <c r="P5202" s="32"/>
      <c r="T5202" s="19"/>
      <c r="U5202" s="3"/>
      <c r="X5202" t="str">
        <f t="shared" si="323"/>
        <v/>
      </c>
      <c r="Z5202">
        <f t="shared" si="324"/>
        <v>1</v>
      </c>
      <c r="AB5202" s="9"/>
      <c r="AC5202" t="s">
        <v>17598</v>
      </c>
      <c r="AD5202">
        <f t="shared" si="325"/>
        <v>0</v>
      </c>
      <c r="AF5202" s="3"/>
      <c r="AH5202" s="9"/>
    </row>
    <row r="5203" spans="1:48" ht="10.95" customHeight="1" outlineLevel="1" x14ac:dyDescent="0.25">
      <c r="A5203" t="s">
        <v>5415</v>
      </c>
      <c r="C5203" s="3" t="s">
        <v>12986</v>
      </c>
      <c r="D5203" s="3">
        <v>7784</v>
      </c>
      <c r="E5203" s="9">
        <v>2019</v>
      </c>
      <c r="F5203" s="7" t="s">
        <v>17599</v>
      </c>
      <c r="G5203" s="7" t="s">
        <v>5401</v>
      </c>
      <c r="H5203" s="8" t="s">
        <v>17468</v>
      </c>
      <c r="I5203" s="8" t="s">
        <v>17596</v>
      </c>
      <c r="J5203" s="19">
        <v>5</v>
      </c>
      <c r="K5203" s="19" t="s">
        <v>7738</v>
      </c>
      <c r="L5203" s="11"/>
      <c r="M5203" s="11"/>
      <c r="N5203" s="24"/>
      <c r="P5203" s="32"/>
      <c r="T5203" s="19"/>
      <c r="U5203" s="3"/>
      <c r="X5203" t="str">
        <f t="shared" si="323"/>
        <v/>
      </c>
      <c r="Z5203">
        <f t="shared" si="324"/>
        <v>1</v>
      </c>
      <c r="AB5203" s="9"/>
      <c r="AC5203" t="s">
        <v>17468</v>
      </c>
      <c r="AD5203">
        <f t="shared" si="325"/>
        <v>0</v>
      </c>
      <c r="AF5203" s="3"/>
      <c r="AH5203" s="9"/>
    </row>
    <row r="5204" spans="1:48" ht="10.95" customHeight="1" x14ac:dyDescent="0.25">
      <c r="A5204" t="s">
        <v>17656</v>
      </c>
      <c r="B5204" t="s">
        <v>17657</v>
      </c>
      <c r="C5204" s="3" t="s">
        <v>12986</v>
      </c>
      <c r="E5204" s="9"/>
      <c r="F5204" s="7"/>
      <c r="G5204" s="7"/>
      <c r="H5204" s="8"/>
      <c r="I5204" s="8"/>
      <c r="J5204" s="19"/>
      <c r="K5204" s="19"/>
      <c r="L5204" s="11"/>
      <c r="M5204" s="11">
        <f>SUM(L5205:L5295)</f>
        <v>90.75</v>
      </c>
      <c r="N5204" s="24">
        <v>5314</v>
      </c>
      <c r="O5204">
        <f>COUNTIF(K5205:K5295,"*")</f>
        <v>91</v>
      </c>
      <c r="P5204" s="32">
        <f>O5204/N5204</f>
        <v>1.7124576590139256E-2</v>
      </c>
      <c r="Q5204">
        <f>COUNTIF(K5205:K5295,"Y")+COUNTIF(K5205:K5295,"S")</f>
        <v>35</v>
      </c>
      <c r="T5204" s="19" t="s">
        <v>7736</v>
      </c>
      <c r="U5204" s="3"/>
      <c r="V5204" t="s">
        <v>18638</v>
      </c>
      <c r="X5204" t="str">
        <f t="shared" si="323"/>
        <v/>
      </c>
      <c r="Z5204" t="str">
        <f t="shared" si="324"/>
        <v/>
      </c>
      <c r="AB5204" s="9"/>
      <c r="AE5204">
        <f>COUNTIF(AD5205:AD5295,"1")</f>
        <v>7</v>
      </c>
      <c r="AF5204" s="3"/>
      <c r="AH5204" s="9"/>
      <c r="AI5204">
        <f>COUNTIF($J5205:$J5295,"1")-COUNTIFS($J5205:$J5295,"1",$K5205:$K5295,"V")</f>
        <v>11</v>
      </c>
      <c r="AJ5204">
        <f>COUNTIFS($J5205:$J5295,"1",$K5205:$K5295,"Y")+COUNTIFS($J5205:$J5295,"1",$K5205:$K5295,"s")</f>
        <v>10</v>
      </c>
      <c r="AK5204">
        <f>COUNTIF($J5205:$J5295,"2")-COUNTIFS($J5205:$J5295,"2",$K5205:$K5295,"V")</f>
        <v>2</v>
      </c>
      <c r="AL5204">
        <f>COUNTIFS($J5205:$J5295,"2",$K5205:$K5295,"Y")+COUNTIFS($J5205:$J5295,"2",$K5205:$K5295,"s")</f>
        <v>1</v>
      </c>
      <c r="AM5204">
        <f>COUNTIF($J5205:$J5295,"3")-COUNTIFS($J5205:$J5295,"3",$K5205:$K5295,"V")</f>
        <v>26</v>
      </c>
      <c r="AN5204">
        <f>COUNTIFS($J5205:$J5295,"3",$K5205:$K5295,"Y")+COUNTIFS($J5205:$J5295,"3",$K5205:$K5295,"s")</f>
        <v>7</v>
      </c>
      <c r="AO5204">
        <f>COUNTIF($J5205:$J5295,"4")-COUNTIFS($J5205:$J5295,"4",$K5205:$K5295,"V")</f>
        <v>3</v>
      </c>
      <c r="AP5204">
        <f>COUNTIFS($J5205:$J5295,"4",$K5205:$K5295,"Y")+COUNTIFS($J5205:$J5295,"4",$K5205:$K5295,"s")</f>
        <v>0</v>
      </c>
      <c r="AQ5204">
        <f>COUNTIF($J5205:$J5295,"5")-COUNTIFS($J5205:$J5295,"5",$K5205:$K5295,"V")</f>
        <v>41</v>
      </c>
      <c r="AR5204">
        <f>COUNTIFS($J5205:$J5295,"5",$K5205:$K5295,"Y")+COUNTIFS($J5205:$J5295,"5",$K5205:$K5295,"s")</f>
        <v>17</v>
      </c>
      <c r="AS5204">
        <f>COUNTIF($J5205:$J5295,"6")-COUNTIFS($J5205:$J5295,"6",$K5205:$K5295,"V")</f>
        <v>2</v>
      </c>
      <c r="AT5204">
        <f>COUNTIFS($J5205:$J5295,"6",$K5205:$K5295,"Y")+COUNTIFS($J5205:$J5295,"6",$K5205:$K5295,"s")</f>
        <v>0</v>
      </c>
      <c r="AU5204">
        <f>COUNTIF($J5205:$J5295,"7")-COUNTIFS($J5205:$J5295,"7",$K5205:$K5295,"V")</f>
        <v>6</v>
      </c>
      <c r="AV5204">
        <f>COUNTIFS($J5205:$J5295,"7",$K5205:$K5295,"Y")+COUNTIFS($J5205:$J5295,"7",$K5205:$K5295,"s")</f>
        <v>0</v>
      </c>
    </row>
    <row r="5205" spans="1:48" ht="10.95" customHeight="1" outlineLevel="1" x14ac:dyDescent="0.25">
      <c r="A5205" t="s">
        <v>5784</v>
      </c>
      <c r="C5205" s="3" t="s">
        <v>12986</v>
      </c>
      <c r="D5205" s="3">
        <v>53</v>
      </c>
      <c r="E5205" s="9">
        <v>1975</v>
      </c>
      <c r="F5205" s="7" t="s">
        <v>14701</v>
      </c>
      <c r="G5205" s="7" t="s">
        <v>5401</v>
      </c>
      <c r="H5205" s="8" t="s">
        <v>17602</v>
      </c>
      <c r="I5205" s="8" t="s">
        <v>17601</v>
      </c>
      <c r="J5205" s="19">
        <v>5</v>
      </c>
      <c r="K5205" s="19" t="s">
        <v>7738</v>
      </c>
      <c r="L5205" s="11"/>
      <c r="M5205" s="11"/>
      <c r="N5205" s="24"/>
      <c r="P5205" s="32"/>
      <c r="T5205" s="19"/>
      <c r="U5205" s="3"/>
      <c r="X5205" t="str">
        <f t="shared" si="323"/>
        <v/>
      </c>
      <c r="Z5205">
        <f t="shared" si="324"/>
        <v>1</v>
      </c>
      <c r="AB5205" s="9"/>
      <c r="AC5205" t="s">
        <v>17602</v>
      </c>
      <c r="AD5205">
        <f t="shared" ref="AD5205:AD5236" si="326">COUNTIF(H5205,"*Fuji*")</f>
        <v>0</v>
      </c>
      <c r="AF5205" s="3"/>
      <c r="AH5205" s="9"/>
    </row>
    <row r="5206" spans="1:48" ht="10.95" customHeight="1" outlineLevel="1" x14ac:dyDescent="0.25">
      <c r="A5206" t="s">
        <v>5784</v>
      </c>
      <c r="C5206" s="3" t="s">
        <v>12986</v>
      </c>
      <c r="D5206" s="3">
        <v>113</v>
      </c>
      <c r="E5206" s="9">
        <v>1975</v>
      </c>
      <c r="F5206" s="7" t="s">
        <v>5071</v>
      </c>
      <c r="G5206" s="7" t="s">
        <v>5401</v>
      </c>
      <c r="H5206" s="8" t="s">
        <v>17505</v>
      </c>
      <c r="I5206" s="8" t="s">
        <v>6998</v>
      </c>
      <c r="J5206" s="19">
        <v>5</v>
      </c>
      <c r="K5206" s="19" t="s">
        <v>7736</v>
      </c>
      <c r="L5206" s="11">
        <v>1</v>
      </c>
      <c r="M5206" s="11"/>
      <c r="N5206" s="24"/>
      <c r="P5206" s="32"/>
      <c r="T5206" s="19"/>
      <c r="U5206" s="3"/>
      <c r="X5206" t="str">
        <f t="shared" si="323"/>
        <v/>
      </c>
      <c r="Z5206" t="str">
        <f t="shared" si="324"/>
        <v/>
      </c>
      <c r="AB5206" s="9"/>
      <c r="AC5206" t="s">
        <v>17505</v>
      </c>
      <c r="AD5206">
        <f t="shared" si="326"/>
        <v>0</v>
      </c>
      <c r="AF5206" s="3"/>
      <c r="AH5206" s="9"/>
    </row>
    <row r="5207" spans="1:48" ht="10.95" customHeight="1" outlineLevel="1" x14ac:dyDescent="0.25">
      <c r="A5207" t="s">
        <v>5784</v>
      </c>
      <c r="C5207" s="3" t="s">
        <v>12986</v>
      </c>
      <c r="D5207" s="3">
        <v>114</v>
      </c>
      <c r="E5207" s="9">
        <v>1975</v>
      </c>
      <c r="F5207" s="7" t="s">
        <v>6389</v>
      </c>
      <c r="G5207" s="7" t="s">
        <v>5401</v>
      </c>
      <c r="H5207" s="8" t="s">
        <v>17505</v>
      </c>
      <c r="I5207" s="8" t="s">
        <v>6998</v>
      </c>
      <c r="J5207" s="19">
        <v>5</v>
      </c>
      <c r="K5207" s="19" t="s">
        <v>7736</v>
      </c>
      <c r="L5207" s="11">
        <v>1</v>
      </c>
      <c r="M5207" s="11"/>
      <c r="N5207" s="24"/>
      <c r="P5207" s="32"/>
      <c r="T5207" s="19"/>
      <c r="U5207" s="3"/>
      <c r="X5207" t="str">
        <f t="shared" si="323"/>
        <v/>
      </c>
      <c r="Z5207" t="str">
        <f t="shared" si="324"/>
        <v/>
      </c>
      <c r="AB5207" s="9"/>
      <c r="AC5207" t="s">
        <v>17505</v>
      </c>
      <c r="AD5207">
        <f t="shared" si="326"/>
        <v>0</v>
      </c>
      <c r="AF5207" s="3"/>
      <c r="AH5207" s="9"/>
    </row>
    <row r="5208" spans="1:48" ht="10.95" customHeight="1" outlineLevel="1" collapsed="1" x14ac:dyDescent="0.25">
      <c r="A5208" t="s">
        <v>5784</v>
      </c>
      <c r="C5208" s="3" t="s">
        <v>12986</v>
      </c>
      <c r="D5208" s="3">
        <v>115</v>
      </c>
      <c r="E5208" s="9">
        <v>1975</v>
      </c>
      <c r="F5208" s="7" t="s">
        <v>4735</v>
      </c>
      <c r="G5208" s="7" t="s">
        <v>5401</v>
      </c>
      <c r="H5208" s="8" t="s">
        <v>17505</v>
      </c>
      <c r="I5208" s="8" t="s">
        <v>6998</v>
      </c>
      <c r="J5208" s="19">
        <v>5</v>
      </c>
      <c r="K5208" s="19" t="s">
        <v>7736</v>
      </c>
      <c r="L5208" s="11">
        <v>1</v>
      </c>
      <c r="M5208" s="11"/>
      <c r="N5208" s="24"/>
      <c r="P5208" s="32"/>
      <c r="T5208" s="19"/>
      <c r="U5208" s="3"/>
      <c r="X5208" t="str">
        <f t="shared" si="323"/>
        <v/>
      </c>
      <c r="Z5208" t="str">
        <f t="shared" si="324"/>
        <v/>
      </c>
      <c r="AB5208" s="9"/>
      <c r="AC5208" t="s">
        <v>17505</v>
      </c>
      <c r="AD5208">
        <f t="shared" si="326"/>
        <v>0</v>
      </c>
      <c r="AF5208" s="3"/>
      <c r="AH5208" s="9"/>
    </row>
    <row r="5209" spans="1:48" ht="10.95" customHeight="1" outlineLevel="1" x14ac:dyDescent="0.25">
      <c r="A5209" t="s">
        <v>5784</v>
      </c>
      <c r="C5209" s="3" t="s">
        <v>12986</v>
      </c>
      <c r="D5209" s="3">
        <v>116</v>
      </c>
      <c r="E5209" s="9">
        <v>1975</v>
      </c>
      <c r="F5209" s="7" t="s">
        <v>3220</v>
      </c>
      <c r="G5209" s="7" t="s">
        <v>5401</v>
      </c>
      <c r="H5209" s="8" t="s">
        <v>17505</v>
      </c>
      <c r="I5209" s="8" t="s">
        <v>6998</v>
      </c>
      <c r="J5209" s="19">
        <v>5</v>
      </c>
      <c r="K5209" s="19" t="s">
        <v>7736</v>
      </c>
      <c r="L5209" s="11">
        <v>1</v>
      </c>
      <c r="M5209" s="11"/>
      <c r="N5209" s="24"/>
      <c r="P5209" s="32"/>
      <c r="T5209" s="19"/>
      <c r="U5209" s="3"/>
      <c r="X5209" t="str">
        <f t="shared" si="323"/>
        <v/>
      </c>
      <c r="Z5209" t="str">
        <f t="shared" si="324"/>
        <v/>
      </c>
      <c r="AB5209" s="9"/>
      <c r="AC5209" t="s">
        <v>17505</v>
      </c>
      <c r="AD5209">
        <f t="shared" si="326"/>
        <v>0</v>
      </c>
      <c r="AF5209" s="3"/>
      <c r="AH5209" s="9"/>
    </row>
    <row r="5210" spans="1:48" ht="10.95" customHeight="1" outlineLevel="1" x14ac:dyDescent="0.25">
      <c r="A5210" t="s">
        <v>5784</v>
      </c>
      <c r="C5210" s="3" t="s">
        <v>12986</v>
      </c>
      <c r="D5210" s="3">
        <v>117</v>
      </c>
      <c r="E5210" s="9">
        <v>1975</v>
      </c>
      <c r="F5210" s="7" t="s">
        <v>5142</v>
      </c>
      <c r="G5210" s="7" t="s">
        <v>5401</v>
      </c>
      <c r="H5210" s="8" t="s">
        <v>17505</v>
      </c>
      <c r="I5210" s="8" t="s">
        <v>6998</v>
      </c>
      <c r="J5210" s="19">
        <v>5</v>
      </c>
      <c r="K5210" s="19" t="s">
        <v>7736</v>
      </c>
      <c r="L5210" s="11">
        <v>1</v>
      </c>
      <c r="M5210" s="11"/>
      <c r="N5210" s="24"/>
      <c r="P5210" s="32"/>
      <c r="T5210" s="19"/>
      <c r="U5210" s="3"/>
      <c r="X5210" t="str">
        <f t="shared" si="323"/>
        <v/>
      </c>
      <c r="Z5210" t="str">
        <f t="shared" si="324"/>
        <v/>
      </c>
      <c r="AB5210" s="9"/>
      <c r="AC5210" t="s">
        <v>17505</v>
      </c>
      <c r="AD5210">
        <f t="shared" si="326"/>
        <v>0</v>
      </c>
      <c r="AF5210" s="3"/>
      <c r="AH5210" s="9"/>
    </row>
    <row r="5211" spans="1:48" ht="10.95" customHeight="1" outlineLevel="1" x14ac:dyDescent="0.25">
      <c r="A5211" t="s">
        <v>5784</v>
      </c>
      <c r="C5211" s="3" t="s">
        <v>12986</v>
      </c>
      <c r="D5211" s="3">
        <v>123</v>
      </c>
      <c r="E5211" s="9">
        <v>1975</v>
      </c>
      <c r="F5211" s="7" t="s">
        <v>2977</v>
      </c>
      <c r="G5211" s="7" t="s">
        <v>5401</v>
      </c>
      <c r="H5211" s="8" t="s">
        <v>20204</v>
      </c>
      <c r="I5211" s="8" t="s">
        <v>6998</v>
      </c>
      <c r="J5211" s="19">
        <v>5</v>
      </c>
      <c r="K5211" s="19" t="s">
        <v>7736</v>
      </c>
      <c r="L5211" s="11">
        <v>1</v>
      </c>
      <c r="M5211" s="11"/>
      <c r="N5211" s="24"/>
      <c r="P5211" s="32"/>
      <c r="T5211" s="19"/>
      <c r="U5211" s="3"/>
      <c r="X5211" t="str">
        <f t="shared" si="323"/>
        <v/>
      </c>
      <c r="Z5211" t="str">
        <f t="shared" si="324"/>
        <v/>
      </c>
      <c r="AB5211" s="9"/>
      <c r="AC5211" t="s">
        <v>20204</v>
      </c>
      <c r="AD5211">
        <f t="shared" si="326"/>
        <v>0</v>
      </c>
      <c r="AF5211" s="3"/>
      <c r="AH5211" s="9"/>
    </row>
    <row r="5212" spans="1:48" ht="10.95" customHeight="1" outlineLevel="1" collapsed="1" x14ac:dyDescent="0.25">
      <c r="A5212" t="s">
        <v>5784</v>
      </c>
      <c r="C5212" s="3" t="s">
        <v>12986</v>
      </c>
      <c r="D5212" s="3">
        <v>129</v>
      </c>
      <c r="E5212" s="9">
        <v>1975</v>
      </c>
      <c r="F5212" s="7" t="s">
        <v>6023</v>
      </c>
      <c r="G5212" s="7" t="s">
        <v>5401</v>
      </c>
      <c r="H5212" s="8" t="s">
        <v>17500</v>
      </c>
      <c r="I5212" s="8" t="s">
        <v>6998</v>
      </c>
      <c r="J5212" s="19">
        <v>5</v>
      </c>
      <c r="K5212" s="19" t="s">
        <v>7736</v>
      </c>
      <c r="L5212" s="11">
        <v>1</v>
      </c>
      <c r="M5212" s="11"/>
      <c r="N5212" s="24"/>
      <c r="P5212" s="32"/>
      <c r="T5212" s="19"/>
      <c r="U5212" s="3"/>
      <c r="X5212" t="str">
        <f t="shared" si="323"/>
        <v/>
      </c>
      <c r="Z5212" t="str">
        <f t="shared" si="324"/>
        <v/>
      </c>
      <c r="AB5212" s="9"/>
      <c r="AC5212" t="s">
        <v>17500</v>
      </c>
      <c r="AD5212">
        <f t="shared" si="326"/>
        <v>0</v>
      </c>
      <c r="AF5212" s="3"/>
      <c r="AH5212" s="9"/>
    </row>
    <row r="5213" spans="1:48" ht="10.95" customHeight="1" outlineLevel="1" x14ac:dyDescent="0.25">
      <c r="A5213" t="s">
        <v>5784</v>
      </c>
      <c r="C5213" s="3" t="s">
        <v>12986</v>
      </c>
      <c r="D5213" s="3">
        <v>131</v>
      </c>
      <c r="E5213" s="9">
        <v>1975</v>
      </c>
      <c r="F5213" s="7" t="s">
        <v>1779</v>
      </c>
      <c r="G5213" s="7" t="s">
        <v>5401</v>
      </c>
      <c r="H5213" s="8" t="s">
        <v>17500</v>
      </c>
      <c r="I5213" s="8" t="s">
        <v>6998</v>
      </c>
      <c r="J5213" s="19">
        <v>5</v>
      </c>
      <c r="K5213" s="19" t="s">
        <v>7736</v>
      </c>
      <c r="L5213" s="11">
        <v>1</v>
      </c>
      <c r="M5213" s="11"/>
      <c r="N5213" s="24"/>
      <c r="P5213" s="32"/>
      <c r="T5213" s="19"/>
      <c r="U5213" s="3"/>
      <c r="X5213" t="str">
        <f t="shared" si="323"/>
        <v/>
      </c>
      <c r="Z5213" t="str">
        <f t="shared" si="324"/>
        <v/>
      </c>
      <c r="AB5213" s="9"/>
      <c r="AC5213" t="s">
        <v>17500</v>
      </c>
      <c r="AD5213">
        <f t="shared" si="326"/>
        <v>0</v>
      </c>
      <c r="AF5213" s="3"/>
      <c r="AH5213" s="9"/>
    </row>
    <row r="5214" spans="1:48" ht="10.95" customHeight="1" outlineLevel="1" x14ac:dyDescent="0.25">
      <c r="A5214" t="s">
        <v>5784</v>
      </c>
      <c r="C5214" s="3" t="s">
        <v>12986</v>
      </c>
      <c r="D5214" s="3">
        <v>140</v>
      </c>
      <c r="E5214" s="9">
        <v>1976</v>
      </c>
      <c r="F5214" s="7" t="s">
        <v>5855</v>
      </c>
      <c r="G5214" s="7" t="s">
        <v>5401</v>
      </c>
      <c r="H5214" s="8" t="s">
        <v>3451</v>
      </c>
      <c r="I5214" s="8" t="s">
        <v>6998</v>
      </c>
      <c r="J5214" s="19">
        <v>3</v>
      </c>
      <c r="K5214" s="19" t="s">
        <v>7738</v>
      </c>
      <c r="L5214" s="11"/>
      <c r="M5214" s="11"/>
      <c r="N5214" s="24"/>
      <c r="P5214" s="32"/>
      <c r="T5214" s="19"/>
      <c r="U5214" s="3">
        <v>128</v>
      </c>
      <c r="X5214" t="str">
        <f t="shared" si="323"/>
        <v/>
      </c>
      <c r="Z5214" t="str">
        <f t="shared" si="324"/>
        <v/>
      </c>
      <c r="AB5214" s="9"/>
      <c r="AC5214" t="s">
        <v>3451</v>
      </c>
      <c r="AD5214">
        <f t="shared" si="326"/>
        <v>0</v>
      </c>
      <c r="AF5214" s="3"/>
      <c r="AG5214" t="s">
        <v>1391</v>
      </c>
      <c r="AH5214" s="9" t="s">
        <v>4925</v>
      </c>
    </row>
    <row r="5215" spans="1:48" ht="10.95" customHeight="1" outlineLevel="1" x14ac:dyDescent="0.25">
      <c r="A5215" t="s">
        <v>5784</v>
      </c>
      <c r="C5215" s="3" t="s">
        <v>12986</v>
      </c>
      <c r="D5215" s="3">
        <v>157</v>
      </c>
      <c r="E5215" s="9">
        <v>1976</v>
      </c>
      <c r="F5215" s="7" t="s">
        <v>5071</v>
      </c>
      <c r="G5215" s="7" t="s">
        <v>5401</v>
      </c>
      <c r="H5215" s="8" t="s">
        <v>17603</v>
      </c>
      <c r="I5215" s="8" t="s">
        <v>7080</v>
      </c>
      <c r="J5215" s="19">
        <v>3</v>
      </c>
      <c r="K5215" s="19" t="s">
        <v>7736</v>
      </c>
      <c r="L5215" s="11">
        <v>0.25</v>
      </c>
      <c r="M5215" s="11"/>
      <c r="N5215" s="24"/>
      <c r="P5215" s="32"/>
      <c r="T5215" s="19"/>
      <c r="U5215" s="3"/>
      <c r="X5215" t="str">
        <f t="shared" si="323"/>
        <v/>
      </c>
      <c r="Z5215" t="str">
        <f t="shared" si="324"/>
        <v/>
      </c>
      <c r="AB5215" s="9"/>
      <c r="AC5215" t="s">
        <v>17603</v>
      </c>
      <c r="AD5215">
        <f t="shared" si="326"/>
        <v>0</v>
      </c>
      <c r="AF5215" s="3"/>
      <c r="AH5215" s="9"/>
    </row>
    <row r="5216" spans="1:48" ht="10.95" customHeight="1" outlineLevel="1" x14ac:dyDescent="0.25">
      <c r="A5216" t="s">
        <v>5784</v>
      </c>
      <c r="C5216" s="3" t="s">
        <v>12986</v>
      </c>
      <c r="D5216" s="3">
        <v>158</v>
      </c>
      <c r="E5216" s="9">
        <v>1976</v>
      </c>
      <c r="F5216" s="7" t="s">
        <v>6389</v>
      </c>
      <c r="G5216" s="7" t="s">
        <v>5401</v>
      </c>
      <c r="H5216" s="8" t="s">
        <v>17505</v>
      </c>
      <c r="I5216" s="8" t="s">
        <v>7080</v>
      </c>
      <c r="J5216" s="19">
        <v>5</v>
      </c>
      <c r="K5216" s="19" t="s">
        <v>7736</v>
      </c>
      <c r="L5216" s="11">
        <v>0.25</v>
      </c>
      <c r="M5216" s="11"/>
      <c r="N5216" s="24"/>
      <c r="P5216" s="32"/>
      <c r="T5216" s="19"/>
      <c r="U5216" s="3"/>
      <c r="X5216" t="str">
        <f t="shared" si="323"/>
        <v/>
      </c>
      <c r="Z5216" t="str">
        <f t="shared" si="324"/>
        <v/>
      </c>
      <c r="AB5216" s="9"/>
      <c r="AC5216" t="s">
        <v>17505</v>
      </c>
      <c r="AD5216">
        <f t="shared" si="326"/>
        <v>0</v>
      </c>
      <c r="AF5216" s="3"/>
      <c r="AH5216" s="9"/>
    </row>
    <row r="5217" spans="1:34" ht="10.95" customHeight="1" outlineLevel="1" x14ac:dyDescent="0.25">
      <c r="A5217" t="s">
        <v>5784</v>
      </c>
      <c r="C5217" s="3" t="s">
        <v>12986</v>
      </c>
      <c r="D5217" s="3">
        <v>159</v>
      </c>
      <c r="E5217" s="9">
        <v>1976</v>
      </c>
      <c r="F5217" s="7" t="s">
        <v>4735</v>
      </c>
      <c r="G5217" s="7" t="s">
        <v>5401</v>
      </c>
      <c r="H5217" s="8" t="s">
        <v>17505</v>
      </c>
      <c r="I5217" s="8" t="s">
        <v>7080</v>
      </c>
      <c r="J5217" s="19">
        <v>5</v>
      </c>
      <c r="K5217" s="19" t="s">
        <v>7736</v>
      </c>
      <c r="L5217" s="11">
        <v>0.25</v>
      </c>
      <c r="M5217" s="11"/>
      <c r="N5217" s="24"/>
      <c r="P5217" s="32"/>
      <c r="T5217" s="19"/>
      <c r="U5217" s="3"/>
      <c r="X5217" t="str">
        <f t="shared" si="323"/>
        <v/>
      </c>
      <c r="Z5217" t="str">
        <f t="shared" si="324"/>
        <v/>
      </c>
      <c r="AB5217" s="9"/>
      <c r="AC5217" t="s">
        <v>17505</v>
      </c>
      <c r="AD5217">
        <f t="shared" si="326"/>
        <v>0</v>
      </c>
      <c r="AF5217" s="3"/>
      <c r="AH5217" s="9"/>
    </row>
    <row r="5218" spans="1:34" ht="10.95" customHeight="1" outlineLevel="1" x14ac:dyDescent="0.25">
      <c r="A5218" t="s">
        <v>5784</v>
      </c>
      <c r="C5218" s="3" t="s">
        <v>12986</v>
      </c>
      <c r="D5218" s="3">
        <v>160</v>
      </c>
      <c r="E5218" s="9">
        <v>1976</v>
      </c>
      <c r="F5218" s="7" t="s">
        <v>5660</v>
      </c>
      <c r="G5218" s="7" t="s">
        <v>5401</v>
      </c>
      <c r="H5218" s="8" t="s">
        <v>17505</v>
      </c>
      <c r="I5218" s="8" t="s">
        <v>7080</v>
      </c>
      <c r="J5218" s="19">
        <v>5</v>
      </c>
      <c r="K5218" s="19" t="s">
        <v>7736</v>
      </c>
      <c r="L5218" s="11">
        <v>0.25</v>
      </c>
      <c r="M5218" s="11"/>
      <c r="N5218" s="24"/>
      <c r="P5218" s="32"/>
      <c r="T5218" s="19"/>
      <c r="U5218" s="3"/>
      <c r="X5218" t="str">
        <f t="shared" si="323"/>
        <v/>
      </c>
      <c r="Z5218" t="str">
        <f t="shared" si="324"/>
        <v/>
      </c>
      <c r="AB5218" s="9"/>
      <c r="AC5218" t="s">
        <v>17505</v>
      </c>
      <c r="AD5218">
        <f t="shared" si="326"/>
        <v>0</v>
      </c>
      <c r="AF5218" s="3"/>
      <c r="AH5218" s="9"/>
    </row>
    <row r="5219" spans="1:34" ht="10.95" customHeight="1" outlineLevel="1" x14ac:dyDescent="0.25">
      <c r="A5219" t="s">
        <v>5784</v>
      </c>
      <c r="C5219" s="3" t="s">
        <v>12986</v>
      </c>
      <c r="D5219" s="3">
        <v>161</v>
      </c>
      <c r="E5219" s="9">
        <v>1976</v>
      </c>
      <c r="F5219" s="7" t="s">
        <v>5507</v>
      </c>
      <c r="G5219" s="7" t="s">
        <v>5401</v>
      </c>
      <c r="H5219" s="8" t="s">
        <v>17505</v>
      </c>
      <c r="I5219" s="8" t="s">
        <v>7080</v>
      </c>
      <c r="J5219" s="19">
        <v>5</v>
      </c>
      <c r="K5219" s="19" t="s">
        <v>7736</v>
      </c>
      <c r="L5219" s="11">
        <v>0.25</v>
      </c>
      <c r="M5219" s="11"/>
      <c r="N5219" s="24"/>
      <c r="P5219" s="32"/>
      <c r="T5219" s="19"/>
      <c r="U5219" s="3"/>
      <c r="X5219" t="str">
        <f t="shared" si="323"/>
        <v/>
      </c>
      <c r="Z5219" t="str">
        <f t="shared" si="324"/>
        <v/>
      </c>
      <c r="AB5219" s="9"/>
      <c r="AC5219" t="s">
        <v>17505</v>
      </c>
      <c r="AD5219">
        <f t="shared" si="326"/>
        <v>0</v>
      </c>
      <c r="AF5219" s="3"/>
      <c r="AH5219" s="9"/>
    </row>
    <row r="5220" spans="1:34" ht="10.95" customHeight="1" outlineLevel="1" x14ac:dyDescent="0.25">
      <c r="A5220" t="s">
        <v>5784</v>
      </c>
      <c r="C5220" s="3" t="s">
        <v>12986</v>
      </c>
      <c r="D5220" s="3">
        <v>162</v>
      </c>
      <c r="E5220" s="9">
        <v>1976</v>
      </c>
      <c r="F5220" s="7" t="s">
        <v>3776</v>
      </c>
      <c r="G5220" s="7" t="s">
        <v>5401</v>
      </c>
      <c r="H5220" s="8" t="s">
        <v>17505</v>
      </c>
      <c r="I5220" s="8" t="s">
        <v>7080</v>
      </c>
      <c r="J5220" s="19">
        <v>5</v>
      </c>
      <c r="K5220" s="19" t="s">
        <v>7736</v>
      </c>
      <c r="L5220" s="11">
        <v>0.25</v>
      </c>
      <c r="M5220" s="11"/>
      <c r="N5220" s="24"/>
      <c r="P5220" s="32"/>
      <c r="T5220" s="19"/>
      <c r="U5220" s="3"/>
      <c r="X5220" t="str">
        <f t="shared" si="323"/>
        <v/>
      </c>
      <c r="Z5220" t="str">
        <f t="shared" si="324"/>
        <v/>
      </c>
      <c r="AB5220" s="9"/>
      <c r="AC5220" t="s">
        <v>17505</v>
      </c>
      <c r="AD5220">
        <f t="shared" si="326"/>
        <v>0</v>
      </c>
      <c r="AF5220" s="3"/>
      <c r="AH5220" s="9"/>
    </row>
    <row r="5221" spans="1:34" ht="10.95" customHeight="1" outlineLevel="1" x14ac:dyDescent="0.25">
      <c r="A5221" t="s">
        <v>5784</v>
      </c>
      <c r="C5221" s="3" t="s">
        <v>12986</v>
      </c>
      <c r="D5221" s="3">
        <v>163</v>
      </c>
      <c r="E5221" s="9">
        <v>1976</v>
      </c>
      <c r="F5221" s="7" t="s">
        <v>6317</v>
      </c>
      <c r="G5221" s="7" t="s">
        <v>5401</v>
      </c>
      <c r="H5221" s="8" t="s">
        <v>17604</v>
      </c>
      <c r="I5221" s="8" t="s">
        <v>7080</v>
      </c>
      <c r="J5221" s="19">
        <v>5</v>
      </c>
      <c r="K5221" s="19" t="s">
        <v>7736</v>
      </c>
      <c r="L5221" s="11">
        <v>0.25</v>
      </c>
      <c r="M5221" s="11"/>
      <c r="N5221" s="24"/>
      <c r="P5221" s="32"/>
      <c r="T5221" s="19"/>
      <c r="U5221" s="3"/>
      <c r="X5221" t="str">
        <f t="shared" si="323"/>
        <v/>
      </c>
      <c r="Z5221" t="str">
        <f t="shared" si="324"/>
        <v/>
      </c>
      <c r="AB5221" s="9"/>
      <c r="AC5221" t="s">
        <v>17604</v>
      </c>
      <c r="AD5221">
        <f t="shared" si="326"/>
        <v>0</v>
      </c>
      <c r="AF5221" s="3"/>
      <c r="AH5221" s="9"/>
    </row>
    <row r="5222" spans="1:34" ht="10.95" customHeight="1" outlineLevel="1" x14ac:dyDescent="0.25">
      <c r="A5222" t="s">
        <v>5784</v>
      </c>
      <c r="C5222" s="3" t="s">
        <v>12986</v>
      </c>
      <c r="D5222" s="3">
        <v>164</v>
      </c>
      <c r="E5222" s="9">
        <v>1976</v>
      </c>
      <c r="F5222" s="7" t="s">
        <v>14701</v>
      </c>
      <c r="G5222" s="7" t="s">
        <v>5401</v>
      </c>
      <c r="H5222" s="8" t="s">
        <v>17502</v>
      </c>
      <c r="I5222" s="8" t="s">
        <v>7080</v>
      </c>
      <c r="J5222" s="19">
        <v>5</v>
      </c>
      <c r="K5222" s="19" t="s">
        <v>7738</v>
      </c>
      <c r="L5222" s="11"/>
      <c r="M5222" s="11"/>
      <c r="N5222" s="24"/>
      <c r="P5222" s="32"/>
      <c r="T5222" s="19"/>
      <c r="U5222" s="3"/>
      <c r="X5222" t="str">
        <f t="shared" si="323"/>
        <v/>
      </c>
      <c r="Z5222">
        <f t="shared" si="324"/>
        <v>1</v>
      </c>
      <c r="AB5222" s="9"/>
      <c r="AC5222" t="s">
        <v>17502</v>
      </c>
      <c r="AD5222">
        <f t="shared" si="326"/>
        <v>0</v>
      </c>
      <c r="AF5222" s="3"/>
      <c r="AH5222" s="9"/>
    </row>
    <row r="5223" spans="1:34" ht="10.95" customHeight="1" outlineLevel="1" x14ac:dyDescent="0.25">
      <c r="A5223" t="s">
        <v>5784</v>
      </c>
      <c r="C5223" s="3" t="s">
        <v>12986</v>
      </c>
      <c r="D5223" s="3">
        <v>312</v>
      </c>
      <c r="E5223" s="9">
        <v>1978</v>
      </c>
      <c r="F5223" s="7" t="s">
        <v>3424</v>
      </c>
      <c r="G5223" s="7" t="s">
        <v>5401</v>
      </c>
      <c r="H5223" s="8" t="s">
        <v>17605</v>
      </c>
      <c r="I5223" s="8" t="s">
        <v>9138</v>
      </c>
      <c r="J5223" s="19">
        <v>3</v>
      </c>
      <c r="K5223" s="19" t="s">
        <v>7738</v>
      </c>
      <c r="L5223" s="11"/>
      <c r="M5223" s="11"/>
      <c r="N5223" s="24"/>
      <c r="P5223" s="32"/>
      <c r="T5223" s="19"/>
      <c r="U5223" s="3"/>
      <c r="X5223" t="str">
        <f t="shared" si="323"/>
        <v/>
      </c>
      <c r="Z5223" t="str">
        <f t="shared" si="324"/>
        <v/>
      </c>
      <c r="AB5223" s="9"/>
      <c r="AC5223" t="s">
        <v>17605</v>
      </c>
      <c r="AD5223">
        <f t="shared" si="326"/>
        <v>0</v>
      </c>
      <c r="AF5223" s="3"/>
      <c r="AH5223" s="9"/>
    </row>
    <row r="5224" spans="1:34" ht="10.95" customHeight="1" outlineLevel="1" x14ac:dyDescent="0.25">
      <c r="A5224" t="s">
        <v>5784</v>
      </c>
      <c r="C5224" s="3" t="s">
        <v>12986</v>
      </c>
      <c r="D5224" s="3">
        <v>314</v>
      </c>
      <c r="E5224" s="9">
        <v>1978</v>
      </c>
      <c r="F5224" s="7" t="s">
        <v>4776</v>
      </c>
      <c r="G5224" s="7" t="s">
        <v>5401</v>
      </c>
      <c r="H5224" s="8" t="s">
        <v>17605</v>
      </c>
      <c r="I5224" s="8" t="s">
        <v>9138</v>
      </c>
      <c r="J5224" s="19">
        <v>3</v>
      </c>
      <c r="K5224" s="19" t="s">
        <v>20093</v>
      </c>
      <c r="L5224" s="11"/>
      <c r="M5224" s="11"/>
      <c r="N5224" s="24"/>
      <c r="P5224" s="32"/>
      <c r="T5224" s="19"/>
      <c r="U5224" s="3"/>
      <c r="X5224" t="str">
        <f t="shared" si="323"/>
        <v/>
      </c>
      <c r="Z5224" t="str">
        <f t="shared" si="324"/>
        <v/>
      </c>
      <c r="AB5224" s="9"/>
      <c r="AC5224" t="s">
        <v>17605</v>
      </c>
      <c r="AD5224">
        <f t="shared" si="326"/>
        <v>0</v>
      </c>
      <c r="AF5224" s="3"/>
      <c r="AH5224" s="9"/>
    </row>
    <row r="5225" spans="1:34" ht="10.95" customHeight="1" outlineLevel="1" x14ac:dyDescent="0.25">
      <c r="A5225" t="s">
        <v>5784</v>
      </c>
      <c r="C5225" s="3" t="s">
        <v>12986</v>
      </c>
      <c r="D5225" s="3" t="s">
        <v>16946</v>
      </c>
      <c r="E5225" s="9">
        <v>1978</v>
      </c>
      <c r="F5225" s="7" t="s">
        <v>15740</v>
      </c>
      <c r="G5225" s="7" t="s">
        <v>5401</v>
      </c>
      <c r="H5225" s="8" t="s">
        <v>17605</v>
      </c>
      <c r="I5225" s="8" t="s">
        <v>9138</v>
      </c>
      <c r="J5225" s="19">
        <v>3</v>
      </c>
      <c r="K5225" s="19" t="s">
        <v>7736</v>
      </c>
      <c r="L5225" s="11">
        <v>4.8</v>
      </c>
      <c r="M5225" s="11"/>
      <c r="N5225" s="24"/>
      <c r="P5225" s="32"/>
      <c r="T5225" s="19"/>
      <c r="U5225" s="3"/>
      <c r="X5225" t="str">
        <f t="shared" si="323"/>
        <v/>
      </c>
      <c r="Z5225">
        <f t="shared" si="324"/>
        <v>1</v>
      </c>
      <c r="AB5225" s="9"/>
      <c r="AC5225" t="s">
        <v>17605</v>
      </c>
      <c r="AD5225">
        <f t="shared" si="326"/>
        <v>0</v>
      </c>
      <c r="AF5225" s="3"/>
      <c r="AH5225" s="9"/>
    </row>
    <row r="5226" spans="1:34" ht="10.95" customHeight="1" outlineLevel="1" x14ac:dyDescent="0.25">
      <c r="A5226" t="s">
        <v>5784</v>
      </c>
      <c r="C5226" s="3" t="s">
        <v>12986</v>
      </c>
      <c r="D5226" s="3">
        <v>374</v>
      </c>
      <c r="E5226" s="9">
        <v>1980</v>
      </c>
      <c r="F5226" s="7" t="s">
        <v>17503</v>
      </c>
      <c r="G5226" s="7" t="s">
        <v>5401</v>
      </c>
      <c r="H5226" s="8" t="s">
        <v>17505</v>
      </c>
      <c r="I5226" s="8" t="s">
        <v>17521</v>
      </c>
      <c r="J5226" s="19">
        <v>5</v>
      </c>
      <c r="K5226" s="19" t="s">
        <v>7738</v>
      </c>
      <c r="L5226" s="11"/>
      <c r="M5226" s="11"/>
      <c r="N5226" s="24"/>
      <c r="P5226" s="32"/>
      <c r="T5226" s="19"/>
      <c r="U5226" s="3"/>
      <c r="X5226" t="str">
        <f t="shared" si="323"/>
        <v/>
      </c>
      <c r="Z5226" t="str">
        <f t="shared" si="324"/>
        <v/>
      </c>
      <c r="AB5226" s="9"/>
      <c r="AC5226" t="s">
        <v>17505</v>
      </c>
      <c r="AD5226">
        <f t="shared" si="326"/>
        <v>0</v>
      </c>
      <c r="AF5226" s="3"/>
      <c r="AH5226" s="9"/>
    </row>
    <row r="5227" spans="1:34" ht="10.95" customHeight="1" outlineLevel="1" x14ac:dyDescent="0.25">
      <c r="A5227" t="s">
        <v>5784</v>
      </c>
      <c r="C5227" s="3" t="s">
        <v>12986</v>
      </c>
      <c r="D5227" s="3">
        <v>375</v>
      </c>
      <c r="E5227" s="9">
        <v>1980</v>
      </c>
      <c r="F5227" s="7" t="s">
        <v>17478</v>
      </c>
      <c r="G5227" s="7" t="s">
        <v>5401</v>
      </c>
      <c r="H5227" s="8" t="s">
        <v>17500</v>
      </c>
      <c r="I5227" s="8" t="s">
        <v>17521</v>
      </c>
      <c r="J5227" s="19">
        <v>5</v>
      </c>
      <c r="K5227" s="19" t="s">
        <v>7738</v>
      </c>
      <c r="L5227" s="11"/>
      <c r="M5227" s="11"/>
      <c r="N5227" s="24"/>
      <c r="P5227" s="32"/>
      <c r="T5227" s="19"/>
      <c r="U5227" s="3"/>
      <c r="X5227" t="str">
        <f t="shared" si="323"/>
        <v/>
      </c>
      <c r="Z5227" t="str">
        <f t="shared" si="324"/>
        <v/>
      </c>
      <c r="AB5227" s="9"/>
      <c r="AC5227" t="s">
        <v>17500</v>
      </c>
      <c r="AD5227">
        <f t="shared" si="326"/>
        <v>0</v>
      </c>
      <c r="AF5227" s="3"/>
      <c r="AH5227" s="9"/>
    </row>
    <row r="5228" spans="1:34" ht="10.95" customHeight="1" outlineLevel="1" x14ac:dyDescent="0.25">
      <c r="A5228" t="s">
        <v>5784</v>
      </c>
      <c r="C5228" s="3" t="s">
        <v>12986</v>
      </c>
      <c r="D5228" s="3">
        <v>376</v>
      </c>
      <c r="E5228" s="9">
        <v>1980</v>
      </c>
      <c r="F5228" s="7" t="s">
        <v>17517</v>
      </c>
      <c r="G5228" s="7" t="s">
        <v>5401</v>
      </c>
      <c r="H5228" s="8" t="s">
        <v>17500</v>
      </c>
      <c r="I5228" s="8" t="s">
        <v>17521</v>
      </c>
      <c r="J5228" s="19">
        <v>5</v>
      </c>
      <c r="K5228" s="19" t="s">
        <v>7738</v>
      </c>
      <c r="L5228" s="11"/>
      <c r="M5228" s="11"/>
      <c r="N5228" s="24"/>
      <c r="P5228" s="32"/>
      <c r="T5228" s="19"/>
      <c r="U5228" s="3"/>
      <c r="X5228" t="str">
        <f t="shared" si="323"/>
        <v/>
      </c>
      <c r="Z5228" t="str">
        <f t="shared" si="324"/>
        <v/>
      </c>
      <c r="AB5228" s="9"/>
      <c r="AC5228" t="s">
        <v>17500</v>
      </c>
      <c r="AD5228">
        <f t="shared" si="326"/>
        <v>0</v>
      </c>
      <c r="AF5228" s="3"/>
      <c r="AH5228" s="9"/>
    </row>
    <row r="5229" spans="1:34" ht="10.95" customHeight="1" outlineLevel="1" x14ac:dyDescent="0.25">
      <c r="A5229" t="s">
        <v>5784</v>
      </c>
      <c r="C5229" s="3" t="s">
        <v>12986</v>
      </c>
      <c r="D5229" s="3">
        <v>377</v>
      </c>
      <c r="E5229" s="9">
        <v>1980</v>
      </c>
      <c r="F5229" s="7" t="s">
        <v>17518</v>
      </c>
      <c r="G5229" s="7" t="s">
        <v>5401</v>
      </c>
      <c r="H5229" s="8" t="s">
        <v>17500</v>
      </c>
      <c r="I5229" s="8" t="s">
        <v>17521</v>
      </c>
      <c r="J5229" s="19">
        <v>5</v>
      </c>
      <c r="K5229" s="19" t="s">
        <v>7738</v>
      </c>
      <c r="L5229" s="11"/>
      <c r="M5229" s="11"/>
      <c r="N5229" s="24"/>
      <c r="P5229" s="32"/>
      <c r="T5229" s="19"/>
      <c r="U5229" s="3"/>
      <c r="X5229" t="str">
        <f t="shared" si="323"/>
        <v/>
      </c>
      <c r="Z5229" t="str">
        <f t="shared" si="324"/>
        <v/>
      </c>
      <c r="AB5229" s="9"/>
      <c r="AC5229" t="s">
        <v>17500</v>
      </c>
      <c r="AD5229">
        <f t="shared" si="326"/>
        <v>0</v>
      </c>
      <c r="AF5229" s="3"/>
      <c r="AH5229" s="9"/>
    </row>
    <row r="5230" spans="1:34" ht="10.95" customHeight="1" outlineLevel="1" x14ac:dyDescent="0.25">
      <c r="A5230" t="s">
        <v>5784</v>
      </c>
      <c r="C5230" s="3" t="s">
        <v>12986</v>
      </c>
      <c r="D5230" s="3">
        <v>378</v>
      </c>
      <c r="E5230" s="9">
        <v>1980</v>
      </c>
      <c r="F5230" s="7" t="s">
        <v>17519</v>
      </c>
      <c r="G5230" s="7" t="s">
        <v>5401</v>
      </c>
      <c r="H5230" s="8" t="s">
        <v>17500</v>
      </c>
      <c r="I5230" s="8" t="s">
        <v>17521</v>
      </c>
      <c r="J5230" s="19">
        <v>5</v>
      </c>
      <c r="K5230" s="19" t="s">
        <v>7738</v>
      </c>
      <c r="L5230" s="11"/>
      <c r="M5230" s="11"/>
      <c r="N5230" s="24"/>
      <c r="P5230" s="32"/>
      <c r="T5230" s="19"/>
      <c r="U5230" s="3"/>
      <c r="X5230" t="str">
        <f t="shared" si="323"/>
        <v/>
      </c>
      <c r="Z5230" t="str">
        <f t="shared" si="324"/>
        <v/>
      </c>
      <c r="AB5230" s="9"/>
      <c r="AC5230" t="s">
        <v>17500</v>
      </c>
      <c r="AD5230">
        <f t="shared" si="326"/>
        <v>0</v>
      </c>
      <c r="AF5230" s="3"/>
      <c r="AH5230" s="9"/>
    </row>
    <row r="5231" spans="1:34" ht="10.95" customHeight="1" outlineLevel="1" x14ac:dyDescent="0.25">
      <c r="A5231" t="s">
        <v>5784</v>
      </c>
      <c r="C5231" s="3" t="s">
        <v>12986</v>
      </c>
      <c r="D5231" s="3">
        <v>379</v>
      </c>
      <c r="E5231" s="9">
        <v>1980</v>
      </c>
      <c r="F5231" s="7" t="s">
        <v>17520</v>
      </c>
      <c r="G5231" s="7" t="s">
        <v>5401</v>
      </c>
      <c r="H5231" s="8" t="s">
        <v>4206</v>
      </c>
      <c r="I5231" s="8" t="s">
        <v>17521</v>
      </c>
      <c r="J5231" s="19">
        <v>3</v>
      </c>
      <c r="K5231" s="19" t="s">
        <v>7738</v>
      </c>
      <c r="L5231" s="11"/>
      <c r="M5231" s="11"/>
      <c r="N5231" s="24"/>
      <c r="P5231" s="32"/>
      <c r="T5231" s="19"/>
      <c r="U5231" s="3">
        <v>372</v>
      </c>
      <c r="X5231" t="str">
        <f t="shared" si="323"/>
        <v/>
      </c>
      <c r="Z5231" t="str">
        <f t="shared" si="324"/>
        <v/>
      </c>
      <c r="AB5231" s="9"/>
      <c r="AC5231" t="s">
        <v>4206</v>
      </c>
      <c r="AD5231">
        <f t="shared" si="326"/>
        <v>0</v>
      </c>
      <c r="AF5231" s="3"/>
      <c r="AG5231" t="s">
        <v>1391</v>
      </c>
      <c r="AH5231" s="9" t="s">
        <v>4925</v>
      </c>
    </row>
    <row r="5232" spans="1:34" ht="10.95" customHeight="1" outlineLevel="1" x14ac:dyDescent="0.25">
      <c r="A5232" t="s">
        <v>5784</v>
      </c>
      <c r="C5232" s="3" t="s">
        <v>12986</v>
      </c>
      <c r="D5232" s="3">
        <v>389</v>
      </c>
      <c r="E5232" s="9">
        <v>1980</v>
      </c>
      <c r="F5232" s="7" t="s">
        <v>15846</v>
      </c>
      <c r="G5232" s="7" t="s">
        <v>5401</v>
      </c>
      <c r="H5232" s="8" t="s">
        <v>17606</v>
      </c>
      <c r="I5232" s="8" t="s">
        <v>17607</v>
      </c>
      <c r="J5232" s="19">
        <v>5</v>
      </c>
      <c r="K5232" s="19" t="s">
        <v>7738</v>
      </c>
      <c r="L5232" s="11"/>
      <c r="M5232" s="11"/>
      <c r="N5232" s="24"/>
      <c r="P5232" s="32"/>
      <c r="T5232" s="19"/>
      <c r="U5232" s="3"/>
      <c r="X5232" t="str">
        <f t="shared" si="323"/>
        <v/>
      </c>
      <c r="Z5232">
        <f t="shared" si="324"/>
        <v>1</v>
      </c>
      <c r="AB5232" s="9"/>
      <c r="AC5232" t="s">
        <v>17606</v>
      </c>
      <c r="AD5232">
        <f t="shared" si="326"/>
        <v>0</v>
      </c>
      <c r="AF5232" s="3"/>
      <c r="AH5232" s="9"/>
    </row>
    <row r="5233" spans="1:34" ht="10.95" customHeight="1" outlineLevel="1" x14ac:dyDescent="0.25">
      <c r="A5233" t="s">
        <v>5784</v>
      </c>
      <c r="C5233" s="3" t="s">
        <v>12986</v>
      </c>
      <c r="D5233" s="3">
        <v>611</v>
      </c>
      <c r="E5233" s="9">
        <v>1984</v>
      </c>
      <c r="F5233" s="7" t="s">
        <v>5282</v>
      </c>
      <c r="G5233" s="7" t="s">
        <v>5401</v>
      </c>
      <c r="H5233" s="8" t="s">
        <v>15512</v>
      </c>
      <c r="I5233" s="8" t="s">
        <v>7601</v>
      </c>
      <c r="J5233" s="19">
        <v>5</v>
      </c>
      <c r="K5233" s="19" t="s">
        <v>7736</v>
      </c>
      <c r="L5233" s="11">
        <v>1.5</v>
      </c>
      <c r="M5233" s="11"/>
      <c r="N5233" s="24"/>
      <c r="P5233" s="32"/>
      <c r="T5233" s="19"/>
      <c r="U5233" s="3"/>
      <c r="X5233" t="str">
        <f t="shared" si="323"/>
        <v/>
      </c>
      <c r="Z5233" t="str">
        <f t="shared" si="324"/>
        <v/>
      </c>
      <c r="AB5233" s="9"/>
      <c r="AC5233" t="s">
        <v>15512</v>
      </c>
      <c r="AD5233">
        <f t="shared" si="326"/>
        <v>0</v>
      </c>
      <c r="AF5233" s="3"/>
      <c r="AH5233" s="9"/>
    </row>
    <row r="5234" spans="1:34" ht="10.95" customHeight="1" outlineLevel="1" x14ac:dyDescent="0.25">
      <c r="A5234" t="s">
        <v>5784</v>
      </c>
      <c r="C5234" s="3" t="s">
        <v>12986</v>
      </c>
      <c r="D5234" s="3">
        <v>613</v>
      </c>
      <c r="E5234" s="9">
        <v>1984</v>
      </c>
      <c r="F5234" s="7" t="s">
        <v>2985</v>
      </c>
      <c r="G5234" s="7" t="s">
        <v>5401</v>
      </c>
      <c r="H5234" s="8" t="s">
        <v>15512</v>
      </c>
      <c r="I5234" s="8" t="s">
        <v>7601</v>
      </c>
      <c r="J5234" s="19">
        <v>5</v>
      </c>
      <c r="K5234" s="19" t="s">
        <v>7736</v>
      </c>
      <c r="L5234" s="11">
        <v>1.5</v>
      </c>
      <c r="M5234" s="11"/>
      <c r="N5234" s="24"/>
      <c r="P5234" s="32"/>
      <c r="T5234" s="19"/>
      <c r="U5234" s="3"/>
      <c r="X5234" t="str">
        <f t="shared" si="323"/>
        <v/>
      </c>
      <c r="Z5234" t="str">
        <f t="shared" si="324"/>
        <v/>
      </c>
      <c r="AB5234" s="9"/>
      <c r="AC5234" t="s">
        <v>15512</v>
      </c>
      <c r="AD5234">
        <f t="shared" si="326"/>
        <v>0</v>
      </c>
      <c r="AF5234" s="3"/>
      <c r="AH5234" s="9"/>
    </row>
    <row r="5235" spans="1:34" ht="10.95" customHeight="1" outlineLevel="1" x14ac:dyDescent="0.25">
      <c r="A5235" t="s">
        <v>5784</v>
      </c>
      <c r="C5235" s="3" t="s">
        <v>12986</v>
      </c>
      <c r="D5235" s="3">
        <v>699</v>
      </c>
      <c r="E5235" s="9">
        <v>1985</v>
      </c>
      <c r="F5235" s="7" t="s">
        <v>2624</v>
      </c>
      <c r="G5235" s="7" t="s">
        <v>5401</v>
      </c>
      <c r="H5235" s="8" t="s">
        <v>8934</v>
      </c>
      <c r="I5235" s="8" t="s">
        <v>11749</v>
      </c>
      <c r="J5235" s="19">
        <v>5</v>
      </c>
      <c r="K5235" s="19" t="s">
        <v>7738</v>
      </c>
      <c r="L5235" s="11"/>
      <c r="M5235" s="11"/>
      <c r="N5235" s="24"/>
      <c r="P5235" s="32"/>
      <c r="T5235" s="19"/>
      <c r="U5235" s="3"/>
      <c r="X5235" t="str">
        <f t="shared" si="323"/>
        <v/>
      </c>
      <c r="Z5235" t="str">
        <f t="shared" si="324"/>
        <v/>
      </c>
      <c r="AB5235" s="9"/>
      <c r="AC5235" t="s">
        <v>8934</v>
      </c>
      <c r="AD5235">
        <f t="shared" si="326"/>
        <v>0</v>
      </c>
      <c r="AF5235" s="3"/>
      <c r="AH5235" s="9"/>
    </row>
    <row r="5236" spans="1:34" ht="10.95" customHeight="1" outlineLevel="1" x14ac:dyDescent="0.25">
      <c r="A5236" t="s">
        <v>5784</v>
      </c>
      <c r="C5236" s="3" t="s">
        <v>12986</v>
      </c>
      <c r="D5236" s="3">
        <v>701</v>
      </c>
      <c r="E5236" s="9">
        <v>1985</v>
      </c>
      <c r="F5236" s="7" t="s">
        <v>4776</v>
      </c>
      <c r="G5236" s="7" t="s">
        <v>5401</v>
      </c>
      <c r="H5236" s="8" t="s">
        <v>17608</v>
      </c>
      <c r="I5236" s="8" t="s">
        <v>11749</v>
      </c>
      <c r="J5236" s="19">
        <v>5</v>
      </c>
      <c r="K5236" s="19" t="s">
        <v>7738</v>
      </c>
      <c r="L5236" s="11"/>
      <c r="M5236" s="11"/>
      <c r="N5236" s="24"/>
      <c r="P5236" s="32"/>
      <c r="T5236" s="19"/>
      <c r="U5236" s="3"/>
      <c r="X5236" t="str">
        <f t="shared" si="323"/>
        <v/>
      </c>
      <c r="Z5236" t="str">
        <f t="shared" si="324"/>
        <v/>
      </c>
      <c r="AB5236" s="9"/>
      <c r="AC5236" t="s">
        <v>17608</v>
      </c>
      <c r="AD5236">
        <f t="shared" si="326"/>
        <v>0</v>
      </c>
      <c r="AF5236" s="3"/>
      <c r="AH5236" s="9"/>
    </row>
    <row r="5237" spans="1:34" ht="10.95" customHeight="1" outlineLevel="1" x14ac:dyDescent="0.25">
      <c r="A5237" t="s">
        <v>5784</v>
      </c>
      <c r="C5237" s="3" t="s">
        <v>12986</v>
      </c>
      <c r="D5237" s="3">
        <v>715</v>
      </c>
      <c r="E5237" s="9">
        <v>1985</v>
      </c>
      <c r="F5237" s="7" t="s">
        <v>4776</v>
      </c>
      <c r="G5237" s="7" t="s">
        <v>5401</v>
      </c>
      <c r="H5237" s="8" t="s">
        <v>15512</v>
      </c>
      <c r="I5237" s="8" t="s">
        <v>13103</v>
      </c>
      <c r="J5237" s="19">
        <v>5</v>
      </c>
      <c r="K5237" s="19" t="s">
        <v>7738</v>
      </c>
      <c r="L5237" s="11"/>
      <c r="M5237" s="11"/>
      <c r="N5237" s="24"/>
      <c r="P5237" s="32"/>
      <c r="T5237" s="19"/>
      <c r="U5237" s="3"/>
      <c r="X5237" t="str">
        <f t="shared" si="323"/>
        <v/>
      </c>
      <c r="Z5237" t="str">
        <f t="shared" si="324"/>
        <v/>
      </c>
      <c r="AB5237" s="9"/>
      <c r="AC5237" t="s">
        <v>15512</v>
      </c>
      <c r="AD5237">
        <f t="shared" ref="AD5237:AD5268" si="327">COUNTIF(H5237,"*Fuji*")</f>
        <v>0</v>
      </c>
      <c r="AF5237" s="3"/>
      <c r="AH5237" s="9"/>
    </row>
    <row r="5238" spans="1:34" ht="10.95" customHeight="1" outlineLevel="1" x14ac:dyDescent="0.25">
      <c r="A5238" t="s">
        <v>5784</v>
      </c>
      <c r="C5238" s="3" t="s">
        <v>12986</v>
      </c>
      <c r="D5238" s="3">
        <v>716</v>
      </c>
      <c r="E5238" s="9">
        <v>1985</v>
      </c>
      <c r="F5238" s="7" t="s">
        <v>13102</v>
      </c>
      <c r="G5238" s="7" t="s">
        <v>5401</v>
      </c>
      <c r="H5238" s="8" t="s">
        <v>17531</v>
      </c>
      <c r="I5238" s="8" t="s">
        <v>8490</v>
      </c>
      <c r="J5238" s="19">
        <v>6</v>
      </c>
      <c r="K5238" s="19" t="s">
        <v>7738</v>
      </c>
      <c r="L5238" s="11"/>
      <c r="M5238" s="11"/>
      <c r="N5238" s="24"/>
      <c r="P5238" s="32"/>
      <c r="T5238" s="19"/>
      <c r="U5238" s="3"/>
      <c r="X5238" t="str">
        <f t="shared" si="323"/>
        <v/>
      </c>
      <c r="Z5238">
        <f t="shared" si="324"/>
        <v>1</v>
      </c>
      <c r="AB5238" s="9"/>
      <c r="AC5238" t="s">
        <v>17531</v>
      </c>
      <c r="AD5238">
        <f t="shared" si="327"/>
        <v>0</v>
      </c>
      <c r="AF5238" s="3"/>
      <c r="AH5238" s="9"/>
    </row>
    <row r="5239" spans="1:34" ht="10.95" customHeight="1" outlineLevel="1" x14ac:dyDescent="0.25">
      <c r="A5239" t="s">
        <v>5784</v>
      </c>
      <c r="C5239" s="3" t="s">
        <v>12986</v>
      </c>
      <c r="D5239" s="3">
        <v>722</v>
      </c>
      <c r="E5239" s="9">
        <v>1985</v>
      </c>
      <c r="F5239" s="7" t="s">
        <v>3424</v>
      </c>
      <c r="G5239" s="7" t="s">
        <v>5401</v>
      </c>
      <c r="H5239" s="8" t="s">
        <v>17609</v>
      </c>
      <c r="I5239" s="8" t="s">
        <v>21514</v>
      </c>
      <c r="J5239" s="19">
        <v>3</v>
      </c>
      <c r="K5239" s="19" t="s">
        <v>7738</v>
      </c>
      <c r="L5239" s="11"/>
      <c r="M5239" s="11"/>
      <c r="N5239" s="24"/>
      <c r="P5239" s="32"/>
      <c r="T5239" s="19"/>
      <c r="U5239" s="3"/>
      <c r="X5239" t="str">
        <f t="shared" si="323"/>
        <v/>
      </c>
      <c r="Z5239" t="str">
        <f t="shared" si="324"/>
        <v/>
      </c>
      <c r="AB5239" s="9"/>
      <c r="AC5239" t="s">
        <v>17609</v>
      </c>
      <c r="AD5239">
        <f t="shared" si="327"/>
        <v>0</v>
      </c>
      <c r="AF5239" s="3"/>
      <c r="AH5239" s="9"/>
    </row>
    <row r="5240" spans="1:34" ht="10.95" customHeight="1" outlineLevel="1" x14ac:dyDescent="0.25">
      <c r="A5240" t="s">
        <v>5784</v>
      </c>
      <c r="C5240" s="3" t="s">
        <v>12986</v>
      </c>
      <c r="D5240" s="3">
        <v>723</v>
      </c>
      <c r="E5240" s="9">
        <v>1985</v>
      </c>
      <c r="F5240" s="7" t="s">
        <v>67</v>
      </c>
      <c r="G5240" s="7" t="s">
        <v>5401</v>
      </c>
      <c r="H5240" s="8" t="s">
        <v>17610</v>
      </c>
      <c r="I5240" s="8" t="s">
        <v>21514</v>
      </c>
      <c r="J5240" s="19">
        <v>1</v>
      </c>
      <c r="K5240" s="19" t="s">
        <v>7736</v>
      </c>
      <c r="L5240" s="11">
        <v>6.5</v>
      </c>
      <c r="M5240" s="11"/>
      <c r="N5240" s="24"/>
      <c r="P5240" s="32"/>
      <c r="R5240">
        <v>1</v>
      </c>
      <c r="S5240">
        <v>1</v>
      </c>
      <c r="T5240" s="19"/>
      <c r="U5240" s="3"/>
      <c r="X5240" t="str">
        <f t="shared" si="323"/>
        <v/>
      </c>
      <c r="Z5240" t="str">
        <f t="shared" si="324"/>
        <v/>
      </c>
      <c r="AB5240" s="9"/>
      <c r="AC5240" t="s">
        <v>17610</v>
      </c>
      <c r="AD5240">
        <f t="shared" si="327"/>
        <v>0</v>
      </c>
      <c r="AF5240" s="3"/>
      <c r="AH5240" s="9"/>
    </row>
    <row r="5241" spans="1:34" ht="10.95" customHeight="1" outlineLevel="1" x14ac:dyDescent="0.25">
      <c r="A5241" t="s">
        <v>5784</v>
      </c>
      <c r="C5241" s="3" t="s">
        <v>12986</v>
      </c>
      <c r="D5241" s="3">
        <v>724</v>
      </c>
      <c r="E5241" s="9">
        <v>1985</v>
      </c>
      <c r="F5241" s="7" t="s">
        <v>70</v>
      </c>
      <c r="G5241" s="7" t="s">
        <v>5401</v>
      </c>
      <c r="H5241" s="8" t="s">
        <v>17611</v>
      </c>
      <c r="I5241" s="8" t="s">
        <v>21514</v>
      </c>
      <c r="J5241" s="19">
        <v>5</v>
      </c>
      <c r="K5241" s="19" t="s">
        <v>7738</v>
      </c>
      <c r="L5241" s="11"/>
      <c r="M5241" s="11"/>
      <c r="N5241" s="24"/>
      <c r="P5241" s="32"/>
      <c r="T5241" s="19"/>
      <c r="U5241" s="3"/>
      <c r="X5241" t="str">
        <f t="shared" si="323"/>
        <v/>
      </c>
      <c r="Z5241" t="str">
        <f t="shared" si="324"/>
        <v/>
      </c>
      <c r="AB5241" s="9"/>
      <c r="AC5241" t="s">
        <v>17611</v>
      </c>
      <c r="AD5241">
        <f t="shared" si="327"/>
        <v>0</v>
      </c>
      <c r="AF5241" s="3"/>
      <c r="AH5241" s="9"/>
    </row>
    <row r="5242" spans="1:34" ht="10.95" customHeight="1" outlineLevel="1" x14ac:dyDescent="0.25">
      <c r="A5242" t="s">
        <v>5784</v>
      </c>
      <c r="C5242" s="3" t="s">
        <v>12986</v>
      </c>
      <c r="D5242" s="3">
        <v>757</v>
      </c>
      <c r="E5242" s="9">
        <v>1986</v>
      </c>
      <c r="F5242" s="7" t="s">
        <v>13102</v>
      </c>
      <c r="G5242" s="7" t="s">
        <v>5401</v>
      </c>
      <c r="H5242" s="8" t="s">
        <v>17532</v>
      </c>
      <c r="I5242" s="8" t="s">
        <v>7607</v>
      </c>
      <c r="J5242" s="19">
        <v>5</v>
      </c>
      <c r="K5242" s="19" t="s">
        <v>7736</v>
      </c>
      <c r="L5242" s="11">
        <v>7.5</v>
      </c>
      <c r="M5242" s="11"/>
      <c r="N5242" s="24"/>
      <c r="P5242" s="32"/>
      <c r="T5242" s="19"/>
      <c r="U5242" s="3"/>
      <c r="X5242" t="str">
        <f t="shared" si="323"/>
        <v/>
      </c>
      <c r="Z5242">
        <f t="shared" si="324"/>
        <v>1</v>
      </c>
      <c r="AB5242" s="9"/>
      <c r="AC5242" t="s">
        <v>17532</v>
      </c>
      <c r="AD5242">
        <f t="shared" si="327"/>
        <v>0</v>
      </c>
      <c r="AF5242" s="3"/>
      <c r="AH5242" s="9"/>
    </row>
    <row r="5243" spans="1:34" ht="10.95" customHeight="1" outlineLevel="1" x14ac:dyDescent="0.25">
      <c r="A5243" t="s">
        <v>5784</v>
      </c>
      <c r="C5243" s="3" t="s">
        <v>12986</v>
      </c>
      <c r="D5243" s="3">
        <v>795</v>
      </c>
      <c r="E5243" s="9">
        <v>1986</v>
      </c>
      <c r="F5243" s="7" t="s">
        <v>13102</v>
      </c>
      <c r="G5243" s="7" t="s">
        <v>5401</v>
      </c>
      <c r="H5243" s="8" t="s">
        <v>17612</v>
      </c>
      <c r="I5243" s="8" t="s">
        <v>17613</v>
      </c>
      <c r="J5243" s="19">
        <v>3</v>
      </c>
      <c r="K5243" s="19" t="s">
        <v>7738</v>
      </c>
      <c r="L5243" s="11"/>
      <c r="M5243" s="11"/>
      <c r="N5243" s="24"/>
      <c r="P5243" s="32"/>
      <c r="T5243" s="19"/>
      <c r="U5243" s="3"/>
      <c r="X5243" t="str">
        <f t="shared" si="323"/>
        <v/>
      </c>
      <c r="Z5243">
        <f t="shared" si="324"/>
        <v>1</v>
      </c>
      <c r="AB5243" s="9"/>
      <c r="AC5243" t="s">
        <v>17612</v>
      </c>
      <c r="AD5243">
        <f t="shared" si="327"/>
        <v>0</v>
      </c>
      <c r="AF5243" s="3"/>
      <c r="AH5243" s="9"/>
    </row>
    <row r="5244" spans="1:34" ht="10.95" customHeight="1" outlineLevel="1" x14ac:dyDescent="0.25">
      <c r="A5244" t="s">
        <v>5784</v>
      </c>
      <c r="C5244" s="3" t="s">
        <v>12986</v>
      </c>
      <c r="D5244" s="3">
        <v>796</v>
      </c>
      <c r="E5244" s="9">
        <v>1986</v>
      </c>
      <c r="F5244" s="7" t="s">
        <v>13102</v>
      </c>
      <c r="G5244" s="7" t="s">
        <v>5401</v>
      </c>
      <c r="H5244" s="8" t="s">
        <v>17614</v>
      </c>
      <c r="I5244" s="8" t="s">
        <v>17613</v>
      </c>
      <c r="J5244" s="19">
        <v>2</v>
      </c>
      <c r="K5244" s="19" t="s">
        <v>7736</v>
      </c>
      <c r="L5244" s="11">
        <v>8</v>
      </c>
      <c r="M5244" s="11"/>
      <c r="N5244" s="24"/>
      <c r="P5244" s="32"/>
      <c r="T5244" s="19"/>
      <c r="U5244" s="3"/>
      <c r="X5244" t="str">
        <f t="shared" si="323"/>
        <v/>
      </c>
      <c r="Z5244">
        <f t="shared" si="324"/>
        <v>1</v>
      </c>
      <c r="AB5244" s="9"/>
      <c r="AC5244" t="s">
        <v>17614</v>
      </c>
      <c r="AD5244">
        <f t="shared" si="327"/>
        <v>0</v>
      </c>
      <c r="AF5244" s="3"/>
      <c r="AH5244" s="9"/>
    </row>
    <row r="5245" spans="1:34" ht="10.95" customHeight="1" outlineLevel="1" x14ac:dyDescent="0.25">
      <c r="A5245" t="s">
        <v>5784</v>
      </c>
      <c r="C5245" s="3" t="s">
        <v>12986</v>
      </c>
      <c r="D5245" s="3">
        <v>801</v>
      </c>
      <c r="E5245" s="9">
        <v>1986</v>
      </c>
      <c r="F5245" s="7" t="s">
        <v>13102</v>
      </c>
      <c r="G5245" s="7" t="s">
        <v>5401</v>
      </c>
      <c r="H5245" s="8" t="s">
        <v>17532</v>
      </c>
      <c r="I5245" s="8" t="s">
        <v>7607</v>
      </c>
      <c r="J5245" s="19">
        <v>5</v>
      </c>
      <c r="K5245" s="19" t="s">
        <v>7738</v>
      </c>
      <c r="L5245" s="11"/>
      <c r="M5245" s="11"/>
      <c r="N5245" s="24"/>
      <c r="P5245" s="32"/>
      <c r="T5245" s="19"/>
      <c r="U5245" s="3"/>
      <c r="X5245" t="str">
        <f t="shared" si="323"/>
        <v/>
      </c>
      <c r="Z5245">
        <f t="shared" si="324"/>
        <v>1</v>
      </c>
      <c r="AB5245" s="9"/>
      <c r="AC5245" t="s">
        <v>17532</v>
      </c>
      <c r="AD5245">
        <f t="shared" si="327"/>
        <v>0</v>
      </c>
      <c r="AF5245" s="3"/>
      <c r="AH5245" s="9"/>
    </row>
    <row r="5246" spans="1:34" ht="10.95" customHeight="1" outlineLevel="1" x14ac:dyDescent="0.25">
      <c r="A5246" t="s">
        <v>5784</v>
      </c>
      <c r="C5246" s="3" t="s">
        <v>12986</v>
      </c>
      <c r="D5246" s="3">
        <v>810</v>
      </c>
      <c r="E5246" s="9">
        <v>1986</v>
      </c>
      <c r="F5246" s="7" t="s">
        <v>13102</v>
      </c>
      <c r="G5246" s="7" t="s">
        <v>5401</v>
      </c>
      <c r="H5246" s="8" t="s">
        <v>17615</v>
      </c>
      <c r="I5246" s="8" t="s">
        <v>7084</v>
      </c>
      <c r="J5246" s="19">
        <v>3</v>
      </c>
      <c r="K5246" s="19" t="s">
        <v>7738</v>
      </c>
      <c r="L5246" s="11"/>
      <c r="M5246" s="11"/>
      <c r="N5246" s="24"/>
      <c r="P5246" s="32"/>
      <c r="T5246" s="19"/>
      <c r="U5246" s="3"/>
      <c r="X5246" t="str">
        <f t="shared" si="323"/>
        <v/>
      </c>
      <c r="Z5246">
        <f t="shared" si="324"/>
        <v>1</v>
      </c>
      <c r="AB5246" s="9"/>
      <c r="AC5246" t="s">
        <v>17615</v>
      </c>
      <c r="AD5246">
        <f t="shared" si="327"/>
        <v>0</v>
      </c>
      <c r="AF5246" s="3"/>
      <c r="AH5246" s="9"/>
    </row>
    <row r="5247" spans="1:34" ht="10.95" customHeight="1" outlineLevel="1" x14ac:dyDescent="0.25">
      <c r="A5247" t="s">
        <v>5784</v>
      </c>
      <c r="C5247" s="3" t="s">
        <v>12986</v>
      </c>
      <c r="D5247" s="3">
        <v>876</v>
      </c>
      <c r="E5247" s="9">
        <v>1987</v>
      </c>
      <c r="F5247" s="7" t="s">
        <v>5299</v>
      </c>
      <c r="G5247" s="7" t="s">
        <v>5401</v>
      </c>
      <c r="H5247" s="8" t="s">
        <v>17400</v>
      </c>
      <c r="I5247" s="8" t="s">
        <v>17616</v>
      </c>
      <c r="J5247" s="19">
        <v>6</v>
      </c>
      <c r="K5247" s="19" t="s">
        <v>7738</v>
      </c>
      <c r="L5247" s="11"/>
      <c r="M5247" s="11"/>
      <c r="N5247" s="24"/>
      <c r="P5247" s="32"/>
      <c r="T5247" s="19"/>
      <c r="U5247" s="3"/>
      <c r="X5247" t="str">
        <f t="shared" si="323"/>
        <v/>
      </c>
      <c r="Z5247" t="str">
        <f t="shared" si="324"/>
        <v/>
      </c>
      <c r="AB5247" s="9"/>
      <c r="AC5247" t="s">
        <v>17400</v>
      </c>
      <c r="AD5247">
        <f t="shared" si="327"/>
        <v>0</v>
      </c>
      <c r="AF5247" s="3"/>
      <c r="AH5247" s="9"/>
    </row>
    <row r="5248" spans="1:34" ht="10.95" customHeight="1" outlineLevel="1" x14ac:dyDescent="0.25">
      <c r="A5248" t="s">
        <v>5784</v>
      </c>
      <c r="C5248" s="3" t="s">
        <v>12986</v>
      </c>
      <c r="D5248" s="3">
        <v>879</v>
      </c>
      <c r="E5248" s="9">
        <v>1987</v>
      </c>
      <c r="F5248" s="7" t="s">
        <v>70</v>
      </c>
      <c r="G5248" s="7" t="s">
        <v>5401</v>
      </c>
      <c r="H5248" s="8" t="s">
        <v>17617</v>
      </c>
      <c r="I5248" s="8" t="s">
        <v>17616</v>
      </c>
      <c r="J5248" s="19">
        <v>3</v>
      </c>
      <c r="K5248" s="19" t="s">
        <v>7738</v>
      </c>
      <c r="L5248" s="11"/>
      <c r="M5248" s="11"/>
      <c r="N5248" s="24"/>
      <c r="P5248" s="32"/>
      <c r="T5248" s="19"/>
      <c r="U5248" s="3"/>
      <c r="X5248" t="str">
        <f t="shared" si="323"/>
        <v/>
      </c>
      <c r="Z5248" t="str">
        <f t="shared" si="324"/>
        <v/>
      </c>
      <c r="AB5248" s="9"/>
      <c r="AC5248" t="s">
        <v>17617</v>
      </c>
      <c r="AD5248">
        <f t="shared" si="327"/>
        <v>0</v>
      </c>
      <c r="AF5248" s="3"/>
      <c r="AH5248" s="9"/>
    </row>
    <row r="5249" spans="1:34" ht="10.95" customHeight="1" outlineLevel="1" x14ac:dyDescent="0.25">
      <c r="A5249" t="s">
        <v>5784</v>
      </c>
      <c r="C5249" s="3" t="s">
        <v>12986</v>
      </c>
      <c r="D5249" s="3">
        <v>881</v>
      </c>
      <c r="E5249" s="9">
        <v>1987</v>
      </c>
      <c r="F5249" s="7" t="s">
        <v>13102</v>
      </c>
      <c r="G5249" s="7" t="s">
        <v>5401</v>
      </c>
      <c r="H5249" s="8" t="s">
        <v>17618</v>
      </c>
      <c r="I5249" s="8" t="s">
        <v>17616</v>
      </c>
      <c r="J5249" s="19">
        <v>3</v>
      </c>
      <c r="K5249" s="19" t="s">
        <v>7736</v>
      </c>
      <c r="L5249" s="11">
        <v>7</v>
      </c>
      <c r="M5249" s="11"/>
      <c r="N5249" s="24"/>
      <c r="P5249" s="32"/>
      <c r="T5249" s="19"/>
      <c r="U5249" s="3"/>
      <c r="X5249" t="str">
        <f t="shared" si="323"/>
        <v/>
      </c>
      <c r="Z5249">
        <f t="shared" si="324"/>
        <v>1</v>
      </c>
      <c r="AB5249" s="9"/>
      <c r="AC5249" t="s">
        <v>17618</v>
      </c>
      <c r="AD5249">
        <f t="shared" si="327"/>
        <v>0</v>
      </c>
      <c r="AF5249" s="3"/>
      <c r="AH5249" s="9"/>
    </row>
    <row r="5250" spans="1:34" ht="10.95" customHeight="1" outlineLevel="1" x14ac:dyDescent="0.25">
      <c r="A5250" t="s">
        <v>5784</v>
      </c>
      <c r="C5250" s="3" t="s">
        <v>12986</v>
      </c>
      <c r="D5250" s="3">
        <v>967</v>
      </c>
      <c r="E5250" s="9">
        <v>1988</v>
      </c>
      <c r="F5250" s="7" t="s">
        <v>13102</v>
      </c>
      <c r="G5250" s="7" t="s">
        <v>5401</v>
      </c>
      <c r="H5250" s="8" t="s">
        <v>17539</v>
      </c>
      <c r="I5250" s="8" t="s">
        <v>8497</v>
      </c>
      <c r="J5250" s="19">
        <v>3</v>
      </c>
      <c r="K5250" s="19" t="s">
        <v>7736</v>
      </c>
      <c r="L5250" s="11">
        <v>5.5</v>
      </c>
      <c r="M5250" s="11"/>
      <c r="N5250" s="24"/>
      <c r="P5250" s="32"/>
      <c r="T5250" s="19"/>
      <c r="U5250" s="3"/>
      <c r="X5250" t="str">
        <f t="shared" ref="X5250:X5313" si="328">IF(COUNTIF(F5250,"*fdc*"),1,"")</f>
        <v/>
      </c>
      <c r="Z5250">
        <f t="shared" ref="Z5250:Z5313" si="329">IF(COUNTIF(F5250,"*s/s*"),1,"")</f>
        <v>1</v>
      </c>
      <c r="AB5250" s="9"/>
      <c r="AC5250" t="s">
        <v>17539</v>
      </c>
      <c r="AD5250">
        <f t="shared" si="327"/>
        <v>0</v>
      </c>
      <c r="AF5250" s="3"/>
      <c r="AH5250" s="9"/>
    </row>
    <row r="5251" spans="1:34" ht="10.95" customHeight="1" outlineLevel="1" x14ac:dyDescent="0.25">
      <c r="A5251" t="s">
        <v>5784</v>
      </c>
      <c r="C5251" s="3" t="s">
        <v>12986</v>
      </c>
      <c r="D5251" s="3">
        <v>1121</v>
      </c>
      <c r="E5251" s="9">
        <v>1989</v>
      </c>
      <c r="F5251" s="7" t="s">
        <v>5242</v>
      </c>
      <c r="G5251" s="7" t="s">
        <v>5401</v>
      </c>
      <c r="H5251" s="8" t="s">
        <v>5889</v>
      </c>
      <c r="I5251" s="8" t="s">
        <v>17540</v>
      </c>
      <c r="J5251" s="19">
        <v>3</v>
      </c>
      <c r="K5251" s="19" t="s">
        <v>7738</v>
      </c>
      <c r="L5251" s="11"/>
      <c r="M5251" s="11"/>
      <c r="N5251" s="24"/>
      <c r="P5251" s="32"/>
      <c r="T5251" s="19"/>
      <c r="U5251" s="3">
        <v>1024</v>
      </c>
      <c r="X5251" t="str">
        <f t="shared" si="328"/>
        <v/>
      </c>
      <c r="Z5251" t="str">
        <f t="shared" si="329"/>
        <v/>
      </c>
      <c r="AB5251" s="9"/>
      <c r="AC5251" t="s">
        <v>5889</v>
      </c>
      <c r="AD5251">
        <f t="shared" si="327"/>
        <v>1</v>
      </c>
      <c r="AF5251" s="3"/>
      <c r="AG5251" t="s">
        <v>4924</v>
      </c>
      <c r="AH5251" s="9" t="s">
        <v>4613</v>
      </c>
    </row>
    <row r="5252" spans="1:34" ht="10.95" customHeight="1" outlineLevel="1" x14ac:dyDescent="0.25">
      <c r="A5252" t="s">
        <v>5784</v>
      </c>
      <c r="C5252" s="3" t="s">
        <v>12986</v>
      </c>
      <c r="D5252" s="3">
        <v>1124</v>
      </c>
      <c r="E5252" s="9">
        <v>1989</v>
      </c>
      <c r="F5252" s="7" t="s">
        <v>3776</v>
      </c>
      <c r="G5252" s="7" t="s">
        <v>5401</v>
      </c>
      <c r="H5252" s="8" t="s">
        <v>5889</v>
      </c>
      <c r="I5252" s="8" t="s">
        <v>17540</v>
      </c>
      <c r="J5252" s="19">
        <v>3</v>
      </c>
      <c r="K5252" s="19" t="s">
        <v>7738</v>
      </c>
      <c r="L5252" s="11"/>
      <c r="M5252" s="11"/>
      <c r="N5252" s="24"/>
      <c r="P5252" s="32"/>
      <c r="T5252" s="19"/>
      <c r="U5252" s="3">
        <v>1027</v>
      </c>
      <c r="X5252" t="str">
        <f t="shared" si="328"/>
        <v/>
      </c>
      <c r="Z5252" t="str">
        <f t="shared" si="329"/>
        <v/>
      </c>
      <c r="AB5252" s="9"/>
      <c r="AC5252" t="s">
        <v>5889</v>
      </c>
      <c r="AD5252">
        <f t="shared" si="327"/>
        <v>1</v>
      </c>
      <c r="AF5252" s="3"/>
      <c r="AG5252" t="s">
        <v>4924</v>
      </c>
      <c r="AH5252" s="9" t="s">
        <v>4925</v>
      </c>
    </row>
    <row r="5253" spans="1:34" ht="10.95" customHeight="1" outlineLevel="1" x14ac:dyDescent="0.25">
      <c r="A5253" t="s">
        <v>5784</v>
      </c>
      <c r="C5253" s="3" t="s">
        <v>12986</v>
      </c>
      <c r="D5253" s="3">
        <v>1265</v>
      </c>
      <c r="E5253" s="9">
        <v>1990</v>
      </c>
      <c r="F5253" s="7" t="s">
        <v>13107</v>
      </c>
      <c r="G5253" s="7" t="s">
        <v>5401</v>
      </c>
      <c r="H5253" s="8" t="s">
        <v>17543</v>
      </c>
      <c r="I5253" s="8" t="s">
        <v>17619</v>
      </c>
      <c r="J5253" s="19">
        <v>5</v>
      </c>
      <c r="K5253" s="19" t="s">
        <v>7738</v>
      </c>
      <c r="L5253" s="11"/>
      <c r="M5253" s="11"/>
      <c r="N5253" s="24"/>
      <c r="P5253" s="32"/>
      <c r="T5253" s="19"/>
      <c r="U5253" s="3"/>
      <c r="X5253" t="str">
        <f t="shared" si="328"/>
        <v/>
      </c>
      <c r="Z5253">
        <f t="shared" si="329"/>
        <v>1</v>
      </c>
      <c r="AB5253" s="9"/>
      <c r="AC5253" t="s">
        <v>17543</v>
      </c>
      <c r="AD5253">
        <f t="shared" si="327"/>
        <v>0</v>
      </c>
      <c r="AF5253" s="3"/>
      <c r="AH5253" s="9"/>
    </row>
    <row r="5254" spans="1:34" ht="10.95" customHeight="1" outlineLevel="1" x14ac:dyDescent="0.25">
      <c r="A5254" t="s">
        <v>5784</v>
      </c>
      <c r="C5254" s="3" t="s">
        <v>12986</v>
      </c>
      <c r="D5254" s="3">
        <v>1266</v>
      </c>
      <c r="E5254" s="9">
        <v>1990</v>
      </c>
      <c r="F5254" s="7" t="s">
        <v>13107</v>
      </c>
      <c r="G5254" s="7" t="s">
        <v>5401</v>
      </c>
      <c r="H5254" s="8" t="s">
        <v>17543</v>
      </c>
      <c r="I5254" s="8" t="s">
        <v>17619</v>
      </c>
      <c r="J5254" s="19">
        <v>5</v>
      </c>
      <c r="K5254" s="19" t="s">
        <v>7738</v>
      </c>
      <c r="L5254" s="11"/>
      <c r="M5254" s="11"/>
      <c r="N5254" s="24"/>
      <c r="P5254" s="32"/>
      <c r="T5254" s="19"/>
      <c r="U5254" s="3"/>
      <c r="X5254" t="str">
        <f t="shared" si="328"/>
        <v/>
      </c>
      <c r="Z5254">
        <f t="shared" si="329"/>
        <v>1</v>
      </c>
      <c r="AB5254" s="9"/>
      <c r="AC5254" t="s">
        <v>17543</v>
      </c>
      <c r="AD5254">
        <f t="shared" si="327"/>
        <v>0</v>
      </c>
      <c r="AF5254" s="3"/>
      <c r="AH5254" s="9"/>
    </row>
    <row r="5255" spans="1:34" ht="10.95" customHeight="1" outlineLevel="1" x14ac:dyDescent="0.25">
      <c r="A5255" t="s">
        <v>5784</v>
      </c>
      <c r="C5255" s="3" t="s">
        <v>12986</v>
      </c>
      <c r="D5255" s="3">
        <v>1440</v>
      </c>
      <c r="E5255" s="9">
        <v>1991</v>
      </c>
      <c r="F5255" s="7" t="s">
        <v>13107</v>
      </c>
      <c r="G5255" s="7" t="s">
        <v>5401</v>
      </c>
      <c r="H5255" s="8" t="s">
        <v>17620</v>
      </c>
      <c r="I5255" s="8" t="s">
        <v>17621</v>
      </c>
      <c r="J5255" s="19">
        <v>3</v>
      </c>
      <c r="K5255" s="19" t="s">
        <v>7738</v>
      </c>
      <c r="L5255" s="11"/>
      <c r="M5255" s="11"/>
      <c r="N5255" s="24"/>
      <c r="P5255" s="32"/>
      <c r="T5255" s="19"/>
      <c r="U5255" s="3"/>
      <c r="X5255" t="str">
        <f t="shared" si="328"/>
        <v/>
      </c>
      <c r="Z5255">
        <f t="shared" si="329"/>
        <v>1</v>
      </c>
      <c r="AB5255" s="9"/>
      <c r="AC5255" t="s">
        <v>17620</v>
      </c>
      <c r="AD5255">
        <f t="shared" si="327"/>
        <v>1</v>
      </c>
      <c r="AF5255" s="3"/>
      <c r="AH5255" s="9"/>
    </row>
    <row r="5256" spans="1:34" ht="10.95" customHeight="1" outlineLevel="1" x14ac:dyDescent="0.25">
      <c r="A5256" t="s">
        <v>5784</v>
      </c>
      <c r="C5256" s="3" t="s">
        <v>12986</v>
      </c>
      <c r="D5256" s="3">
        <v>1450</v>
      </c>
      <c r="E5256" s="9">
        <v>1991</v>
      </c>
      <c r="F5256" s="7" t="s">
        <v>13107</v>
      </c>
      <c r="G5256" s="7" t="s">
        <v>5401</v>
      </c>
      <c r="H5256" s="8" t="s">
        <v>17545</v>
      </c>
      <c r="I5256" s="8" t="s">
        <v>11521</v>
      </c>
      <c r="J5256" s="19">
        <v>5</v>
      </c>
      <c r="K5256" s="19" t="s">
        <v>7738</v>
      </c>
      <c r="L5256" s="11"/>
      <c r="M5256" s="11"/>
      <c r="N5256" s="24"/>
      <c r="P5256" s="32"/>
      <c r="T5256" s="19"/>
      <c r="U5256" s="3"/>
      <c r="X5256" t="str">
        <f t="shared" si="328"/>
        <v/>
      </c>
      <c r="Z5256">
        <f t="shared" si="329"/>
        <v>1</v>
      </c>
      <c r="AB5256" s="9"/>
      <c r="AC5256" t="s">
        <v>17545</v>
      </c>
      <c r="AD5256">
        <f t="shared" si="327"/>
        <v>0</v>
      </c>
      <c r="AF5256" s="3"/>
      <c r="AH5256" s="9"/>
    </row>
    <row r="5257" spans="1:34" ht="10.95" customHeight="1" outlineLevel="1" x14ac:dyDescent="0.25">
      <c r="A5257" t="s">
        <v>5784</v>
      </c>
      <c r="C5257" s="3" t="s">
        <v>12986</v>
      </c>
      <c r="D5257" s="3">
        <v>1451</v>
      </c>
      <c r="E5257" s="9">
        <v>1991</v>
      </c>
      <c r="F5257" s="7" t="s">
        <v>13107</v>
      </c>
      <c r="G5257" s="7" t="s">
        <v>5401</v>
      </c>
      <c r="H5257" s="8" t="s">
        <v>17545</v>
      </c>
      <c r="I5257" s="8" t="s">
        <v>11521</v>
      </c>
      <c r="J5257" s="19">
        <v>3</v>
      </c>
      <c r="K5257" s="19" t="s">
        <v>7738</v>
      </c>
      <c r="L5257" s="11"/>
      <c r="M5257" s="11"/>
      <c r="N5257" s="24"/>
      <c r="P5257" s="32"/>
      <c r="T5257" s="19"/>
      <c r="U5257" s="3"/>
      <c r="X5257" t="str">
        <f t="shared" si="328"/>
        <v/>
      </c>
      <c r="Z5257">
        <f t="shared" si="329"/>
        <v>1</v>
      </c>
      <c r="AB5257" s="9"/>
      <c r="AC5257" t="s">
        <v>17545</v>
      </c>
      <c r="AD5257">
        <f t="shared" si="327"/>
        <v>0</v>
      </c>
      <c r="AF5257" s="3"/>
      <c r="AH5257" s="9"/>
    </row>
    <row r="5258" spans="1:34" ht="10.95" customHeight="1" outlineLevel="1" x14ac:dyDescent="0.25">
      <c r="A5258" t="s">
        <v>5784</v>
      </c>
      <c r="C5258" s="3" t="s">
        <v>12986</v>
      </c>
      <c r="D5258" s="3">
        <v>1536</v>
      </c>
      <c r="E5258" s="9">
        <v>1992</v>
      </c>
      <c r="F5258" s="7" t="s">
        <v>13107</v>
      </c>
      <c r="G5258" s="7" t="s">
        <v>5401</v>
      </c>
      <c r="H5258" s="8" t="s">
        <v>17547</v>
      </c>
      <c r="I5258" s="8" t="s">
        <v>10655</v>
      </c>
      <c r="J5258" s="19">
        <v>5</v>
      </c>
      <c r="K5258" s="19" t="s">
        <v>7738</v>
      </c>
      <c r="L5258" s="11"/>
      <c r="M5258" s="11"/>
      <c r="N5258" s="24"/>
      <c r="P5258" s="32"/>
      <c r="T5258" s="19"/>
      <c r="U5258" s="3"/>
      <c r="X5258" t="str">
        <f t="shared" si="328"/>
        <v/>
      </c>
      <c r="Z5258">
        <f t="shared" si="329"/>
        <v>1</v>
      </c>
      <c r="AB5258" s="9"/>
      <c r="AC5258" t="s">
        <v>17547</v>
      </c>
      <c r="AD5258">
        <f t="shared" si="327"/>
        <v>0</v>
      </c>
      <c r="AF5258" s="3"/>
      <c r="AH5258" s="9"/>
    </row>
    <row r="5259" spans="1:34" ht="10.95" customHeight="1" outlineLevel="1" x14ac:dyDescent="0.25">
      <c r="A5259" t="s">
        <v>5784</v>
      </c>
      <c r="C5259" s="3" t="s">
        <v>12986</v>
      </c>
      <c r="D5259" s="3">
        <v>1537</v>
      </c>
      <c r="E5259" s="9">
        <v>1992</v>
      </c>
      <c r="F5259" s="7" t="s">
        <v>13107</v>
      </c>
      <c r="G5259" s="7" t="s">
        <v>5401</v>
      </c>
      <c r="H5259" s="8" t="s">
        <v>17547</v>
      </c>
      <c r="I5259" s="8" t="s">
        <v>10655</v>
      </c>
      <c r="J5259" s="19">
        <v>5</v>
      </c>
      <c r="K5259" s="19" t="s">
        <v>7738</v>
      </c>
      <c r="L5259" s="11"/>
      <c r="M5259" s="11"/>
      <c r="N5259" s="24"/>
      <c r="P5259" s="32"/>
      <c r="T5259" s="19"/>
      <c r="U5259" s="3"/>
      <c r="X5259" t="str">
        <f t="shared" si="328"/>
        <v/>
      </c>
      <c r="Z5259">
        <f t="shared" si="329"/>
        <v>1</v>
      </c>
      <c r="AB5259" s="9"/>
      <c r="AC5259" t="s">
        <v>17547</v>
      </c>
      <c r="AD5259">
        <f t="shared" si="327"/>
        <v>0</v>
      </c>
      <c r="AF5259" s="3"/>
      <c r="AH5259" s="9"/>
    </row>
    <row r="5260" spans="1:34" ht="10.95" customHeight="1" outlineLevel="1" x14ac:dyDescent="0.25">
      <c r="A5260" t="s">
        <v>5784</v>
      </c>
      <c r="C5260" s="3" t="s">
        <v>12986</v>
      </c>
      <c r="D5260" s="3">
        <v>2061</v>
      </c>
      <c r="E5260" s="9">
        <v>1995</v>
      </c>
      <c r="F5260" s="7" t="s">
        <v>3776</v>
      </c>
      <c r="G5260" s="7" t="s">
        <v>5401</v>
      </c>
      <c r="H5260" s="8" t="s">
        <v>17623</v>
      </c>
      <c r="I5260" s="8" t="s">
        <v>17622</v>
      </c>
      <c r="J5260" s="19">
        <v>3</v>
      </c>
      <c r="K5260" s="19" t="s">
        <v>7738</v>
      </c>
      <c r="L5260" s="11"/>
      <c r="M5260" s="11"/>
      <c r="N5260" s="24"/>
      <c r="P5260" s="32"/>
      <c r="T5260" s="19"/>
      <c r="U5260" s="3"/>
      <c r="X5260" t="str">
        <f t="shared" si="328"/>
        <v/>
      </c>
      <c r="Z5260" t="str">
        <f t="shared" si="329"/>
        <v/>
      </c>
      <c r="AB5260" s="9"/>
      <c r="AC5260" t="s">
        <v>17623</v>
      </c>
      <c r="AD5260">
        <f t="shared" si="327"/>
        <v>0</v>
      </c>
      <c r="AF5260" s="3"/>
      <c r="AH5260" s="9"/>
    </row>
    <row r="5261" spans="1:34" ht="10.95" customHeight="1" outlineLevel="1" x14ac:dyDescent="0.25">
      <c r="A5261" t="s">
        <v>5784</v>
      </c>
      <c r="C5261" s="3" t="s">
        <v>12986</v>
      </c>
      <c r="D5261" s="3">
        <v>2062</v>
      </c>
      <c r="E5261" s="9">
        <v>1995</v>
      </c>
      <c r="F5261" s="7" t="s">
        <v>6317</v>
      </c>
      <c r="G5261" s="7" t="s">
        <v>5401</v>
      </c>
      <c r="H5261" s="8" t="s">
        <v>17623</v>
      </c>
      <c r="I5261" s="8" t="s">
        <v>17622</v>
      </c>
      <c r="J5261" s="19">
        <v>5</v>
      </c>
      <c r="K5261" s="19" t="s">
        <v>7738</v>
      </c>
      <c r="L5261" s="11"/>
      <c r="M5261" s="11"/>
      <c r="N5261" s="24"/>
      <c r="P5261" s="32"/>
      <c r="T5261" s="19"/>
      <c r="U5261" s="3"/>
      <c r="X5261" t="str">
        <f t="shared" si="328"/>
        <v/>
      </c>
      <c r="Z5261" t="str">
        <f t="shared" si="329"/>
        <v/>
      </c>
      <c r="AB5261" s="9"/>
      <c r="AC5261" t="s">
        <v>17623</v>
      </c>
      <c r="AD5261">
        <f t="shared" si="327"/>
        <v>0</v>
      </c>
      <c r="AF5261" s="3"/>
      <c r="AH5261" s="9"/>
    </row>
    <row r="5262" spans="1:34" ht="10.95" customHeight="1" outlineLevel="1" x14ac:dyDescent="0.25">
      <c r="A5262" t="s">
        <v>5784</v>
      </c>
      <c r="C5262" s="3" t="s">
        <v>12986</v>
      </c>
      <c r="D5262" s="3" t="s">
        <v>17624</v>
      </c>
      <c r="E5262" s="9">
        <v>1997</v>
      </c>
      <c r="F5262" s="7" t="s">
        <v>13127</v>
      </c>
      <c r="G5262" s="7" t="s">
        <v>5401</v>
      </c>
      <c r="H5262" s="8" t="s">
        <v>4908</v>
      </c>
      <c r="I5262" s="8" t="s">
        <v>11816</v>
      </c>
      <c r="J5262" s="19">
        <v>5</v>
      </c>
      <c r="K5262" s="19" t="s">
        <v>7738</v>
      </c>
      <c r="L5262" s="11"/>
      <c r="M5262" s="11"/>
      <c r="N5262" s="24"/>
      <c r="P5262" s="32"/>
      <c r="T5262" s="19"/>
      <c r="U5262" s="3">
        <v>1893</v>
      </c>
      <c r="X5262" t="str">
        <f t="shared" si="328"/>
        <v/>
      </c>
      <c r="Z5262">
        <f t="shared" si="329"/>
        <v>1</v>
      </c>
      <c r="AB5262" s="9"/>
      <c r="AC5262" t="s">
        <v>4908</v>
      </c>
      <c r="AD5262">
        <f t="shared" si="327"/>
        <v>0</v>
      </c>
      <c r="AF5262" s="3"/>
      <c r="AG5262" t="s">
        <v>4013</v>
      </c>
      <c r="AH5262" s="9" t="s">
        <v>4925</v>
      </c>
    </row>
    <row r="5263" spans="1:34" ht="10.95" customHeight="1" outlineLevel="1" x14ac:dyDescent="0.25">
      <c r="A5263" t="s">
        <v>5784</v>
      </c>
      <c r="C5263" s="3" t="s">
        <v>12986</v>
      </c>
      <c r="D5263" s="3">
        <v>2395</v>
      </c>
      <c r="E5263" s="9">
        <v>1997</v>
      </c>
      <c r="F5263" s="7" t="s">
        <v>5785</v>
      </c>
      <c r="G5263" s="7" t="s">
        <v>5401</v>
      </c>
      <c r="H5263" s="8" t="s">
        <v>3017</v>
      </c>
      <c r="I5263" s="8" t="s">
        <v>11816</v>
      </c>
      <c r="J5263" s="19">
        <v>4</v>
      </c>
      <c r="K5263" s="19" t="s">
        <v>7738</v>
      </c>
      <c r="L5263" s="11"/>
      <c r="M5263" s="11"/>
      <c r="N5263" s="24"/>
      <c r="P5263" s="32"/>
      <c r="T5263" s="19"/>
      <c r="U5263" s="3">
        <v>1894</v>
      </c>
      <c r="X5263" t="str">
        <f t="shared" si="328"/>
        <v/>
      </c>
      <c r="Z5263" t="str">
        <f t="shared" si="329"/>
        <v/>
      </c>
      <c r="AB5263" s="9"/>
      <c r="AC5263" t="s">
        <v>3017</v>
      </c>
      <c r="AD5263">
        <f t="shared" si="327"/>
        <v>0</v>
      </c>
      <c r="AF5263" s="3"/>
      <c r="AG5263" t="s">
        <v>3989</v>
      </c>
      <c r="AH5263" s="9" t="s">
        <v>4925</v>
      </c>
    </row>
    <row r="5264" spans="1:34" ht="10.95" customHeight="1" outlineLevel="1" x14ac:dyDescent="0.25">
      <c r="A5264" t="s">
        <v>5784</v>
      </c>
      <c r="C5264" s="3" t="s">
        <v>12986</v>
      </c>
      <c r="D5264" s="3" t="s">
        <v>17625</v>
      </c>
      <c r="E5264" s="9">
        <v>1998</v>
      </c>
      <c r="F5264" s="7" t="s">
        <v>17556</v>
      </c>
      <c r="G5264" s="7" t="s">
        <v>5401</v>
      </c>
      <c r="H5264" s="8" t="s">
        <v>17627</v>
      </c>
      <c r="I5264" s="8" t="s">
        <v>7614</v>
      </c>
      <c r="J5264" s="19">
        <v>5</v>
      </c>
      <c r="K5264" s="19" t="s">
        <v>7738</v>
      </c>
      <c r="L5264" s="11"/>
      <c r="M5264" s="11"/>
      <c r="N5264" s="24"/>
      <c r="P5264" s="32"/>
      <c r="T5264" s="19"/>
      <c r="U5264" s="3"/>
      <c r="X5264" t="str">
        <f t="shared" si="328"/>
        <v/>
      </c>
      <c r="Z5264">
        <f t="shared" si="329"/>
        <v>1</v>
      </c>
      <c r="AB5264" s="9"/>
      <c r="AC5264" t="s">
        <v>17627</v>
      </c>
      <c r="AD5264">
        <f t="shared" si="327"/>
        <v>0</v>
      </c>
      <c r="AF5264" s="3"/>
      <c r="AH5264" s="9"/>
    </row>
    <row r="5265" spans="1:34" ht="10.95" customHeight="1" outlineLevel="1" x14ac:dyDescent="0.25">
      <c r="A5265" t="s">
        <v>5784</v>
      </c>
      <c r="C5265" s="3" t="s">
        <v>12986</v>
      </c>
      <c r="D5265" s="3" t="s">
        <v>17626</v>
      </c>
      <c r="E5265" s="9">
        <v>1998</v>
      </c>
      <c r="F5265" s="7" t="s">
        <v>17556</v>
      </c>
      <c r="G5265" s="7" t="s">
        <v>5401</v>
      </c>
      <c r="H5265" s="8" t="s">
        <v>17627</v>
      </c>
      <c r="I5265" s="8" t="s">
        <v>7614</v>
      </c>
      <c r="J5265" s="19">
        <v>5</v>
      </c>
      <c r="K5265" s="19" t="s">
        <v>7738</v>
      </c>
      <c r="L5265" s="11"/>
      <c r="M5265" s="11"/>
      <c r="N5265" s="24"/>
      <c r="P5265" s="32"/>
      <c r="T5265" s="19"/>
      <c r="U5265" s="3"/>
      <c r="X5265" t="str">
        <f t="shared" si="328"/>
        <v/>
      </c>
      <c r="Z5265">
        <f t="shared" si="329"/>
        <v>1</v>
      </c>
      <c r="AB5265" s="9"/>
      <c r="AC5265" t="s">
        <v>17627</v>
      </c>
      <c r="AD5265">
        <f t="shared" si="327"/>
        <v>0</v>
      </c>
      <c r="AF5265" s="3"/>
      <c r="AH5265" s="9"/>
    </row>
    <row r="5266" spans="1:34" ht="10.95" customHeight="1" outlineLevel="1" x14ac:dyDescent="0.25">
      <c r="A5266" t="s">
        <v>5784</v>
      </c>
      <c r="C5266" s="3" t="s">
        <v>12986</v>
      </c>
      <c r="D5266" s="3" t="s">
        <v>17628</v>
      </c>
      <c r="E5266" s="9">
        <v>1999</v>
      </c>
      <c r="F5266" s="7" t="s">
        <v>13127</v>
      </c>
      <c r="G5266" s="7" t="s">
        <v>5401</v>
      </c>
      <c r="H5266" s="8" t="s">
        <v>17629</v>
      </c>
      <c r="I5266" s="8" t="s">
        <v>17630</v>
      </c>
      <c r="J5266" s="19">
        <v>3</v>
      </c>
      <c r="K5266" s="19" t="s">
        <v>7738</v>
      </c>
      <c r="L5266" s="11"/>
      <c r="M5266" s="11"/>
      <c r="N5266" s="24"/>
      <c r="P5266" s="32"/>
      <c r="T5266" s="19"/>
      <c r="U5266" s="3"/>
      <c r="X5266" t="str">
        <f t="shared" si="328"/>
        <v/>
      </c>
      <c r="Z5266">
        <f t="shared" si="329"/>
        <v>1</v>
      </c>
      <c r="AB5266" s="9"/>
      <c r="AC5266" t="s">
        <v>17629</v>
      </c>
      <c r="AD5266">
        <f t="shared" si="327"/>
        <v>0</v>
      </c>
      <c r="AF5266" s="3"/>
      <c r="AH5266" s="9"/>
    </row>
    <row r="5267" spans="1:34" ht="10.95" customHeight="1" outlineLevel="1" x14ac:dyDescent="0.25">
      <c r="A5267" t="s">
        <v>5784</v>
      </c>
      <c r="C5267" s="3" t="s">
        <v>12986</v>
      </c>
      <c r="D5267" s="3" t="s">
        <v>17631</v>
      </c>
      <c r="E5267" s="9">
        <v>1999</v>
      </c>
      <c r="F5267" s="7" t="s">
        <v>13127</v>
      </c>
      <c r="G5267" s="7" t="s">
        <v>5401</v>
      </c>
      <c r="H5267" s="8" t="s">
        <v>17629</v>
      </c>
      <c r="I5267" s="8" t="s">
        <v>17630</v>
      </c>
      <c r="J5267" s="19">
        <v>3</v>
      </c>
      <c r="K5267" s="19" t="s">
        <v>7738</v>
      </c>
      <c r="L5267" s="11"/>
      <c r="M5267" s="11"/>
      <c r="N5267" s="24"/>
      <c r="P5267" s="32"/>
      <c r="T5267" s="19"/>
      <c r="U5267" s="3"/>
      <c r="X5267" t="str">
        <f t="shared" si="328"/>
        <v/>
      </c>
      <c r="Z5267">
        <f t="shared" si="329"/>
        <v>1</v>
      </c>
      <c r="AB5267" s="9"/>
      <c r="AC5267" t="s">
        <v>17629</v>
      </c>
      <c r="AD5267">
        <f t="shared" si="327"/>
        <v>0</v>
      </c>
      <c r="AF5267" s="3"/>
      <c r="AH5267" s="9"/>
    </row>
    <row r="5268" spans="1:34" ht="10.95" customHeight="1" outlineLevel="1" x14ac:dyDescent="0.25">
      <c r="A5268" t="s">
        <v>5784</v>
      </c>
      <c r="C5268" s="3" t="s">
        <v>12986</v>
      </c>
      <c r="D5268" s="3">
        <v>2903</v>
      </c>
      <c r="E5268" s="9">
        <v>1999</v>
      </c>
      <c r="F5268" s="7" t="s">
        <v>13107</v>
      </c>
      <c r="G5268" s="7" t="s">
        <v>5401</v>
      </c>
      <c r="H5268" s="8" t="s">
        <v>17632</v>
      </c>
      <c r="I5268" s="8" t="s">
        <v>17630</v>
      </c>
      <c r="J5268" s="19">
        <v>3</v>
      </c>
      <c r="K5268" s="19" t="s">
        <v>7736</v>
      </c>
      <c r="L5268" s="11">
        <v>5.2</v>
      </c>
      <c r="M5268" s="11"/>
      <c r="N5268" s="24"/>
      <c r="P5268" s="32"/>
      <c r="T5268" s="19"/>
      <c r="U5268" s="3"/>
      <c r="X5268" t="str">
        <f t="shared" si="328"/>
        <v/>
      </c>
      <c r="Z5268">
        <f t="shared" si="329"/>
        <v>1</v>
      </c>
      <c r="AB5268" s="9"/>
      <c r="AC5268" t="s">
        <v>17632</v>
      </c>
      <c r="AD5268">
        <f t="shared" si="327"/>
        <v>0</v>
      </c>
      <c r="AF5268" s="3"/>
      <c r="AH5268" s="9"/>
    </row>
    <row r="5269" spans="1:34" ht="10.95" customHeight="1" outlineLevel="1" x14ac:dyDescent="0.25">
      <c r="A5269" t="s">
        <v>5784</v>
      </c>
      <c r="C5269" s="3" t="s">
        <v>12986</v>
      </c>
      <c r="D5269" s="3">
        <v>2929</v>
      </c>
      <c r="E5269" s="9">
        <v>1999</v>
      </c>
      <c r="F5269" s="7" t="s">
        <v>67</v>
      </c>
      <c r="G5269" s="7" t="s">
        <v>5401</v>
      </c>
      <c r="H5269" s="8" t="s">
        <v>5893</v>
      </c>
      <c r="I5269" s="8" t="s">
        <v>9912</v>
      </c>
      <c r="J5269" s="19">
        <v>1</v>
      </c>
      <c r="K5269" s="19" t="s">
        <v>20093</v>
      </c>
      <c r="L5269" s="11"/>
      <c r="M5269" s="11"/>
      <c r="N5269" s="24"/>
      <c r="P5269" s="32"/>
      <c r="T5269" s="19"/>
      <c r="U5269" s="3" t="s">
        <v>6725</v>
      </c>
      <c r="X5269" t="str">
        <f t="shared" si="328"/>
        <v/>
      </c>
      <c r="Z5269" t="str">
        <f t="shared" si="329"/>
        <v/>
      </c>
      <c r="AB5269" s="9"/>
      <c r="AC5269" t="s">
        <v>5893</v>
      </c>
      <c r="AD5269">
        <f t="shared" ref="AD5269:AD5295" si="330">COUNTIF(H5269,"*Fuji*")</f>
        <v>1</v>
      </c>
      <c r="AF5269" s="3"/>
      <c r="AG5269" t="s">
        <v>4924</v>
      </c>
      <c r="AH5269" s="9" t="s">
        <v>4925</v>
      </c>
    </row>
    <row r="5270" spans="1:34" ht="10.95" customHeight="1" outlineLevel="1" x14ac:dyDescent="0.25">
      <c r="A5270" t="s">
        <v>5784</v>
      </c>
      <c r="C5270" s="3" t="s">
        <v>12986</v>
      </c>
      <c r="D5270" s="3">
        <v>2934</v>
      </c>
      <c r="E5270" s="9">
        <v>1999</v>
      </c>
      <c r="F5270" s="7" t="s">
        <v>67</v>
      </c>
      <c r="G5270" s="7" t="s">
        <v>5401</v>
      </c>
      <c r="H5270" s="8" t="s">
        <v>5893</v>
      </c>
      <c r="I5270" s="8" t="s">
        <v>9912</v>
      </c>
      <c r="J5270" s="19">
        <v>1</v>
      </c>
      <c r="K5270" s="19" t="s">
        <v>20093</v>
      </c>
      <c r="L5270" s="11"/>
      <c r="M5270" s="11"/>
      <c r="N5270" s="24"/>
      <c r="P5270" s="32"/>
      <c r="T5270" s="19"/>
      <c r="U5270" s="3"/>
      <c r="X5270" t="str">
        <f t="shared" si="328"/>
        <v/>
      </c>
      <c r="Z5270" t="str">
        <f t="shared" si="329"/>
        <v/>
      </c>
      <c r="AB5270" s="9"/>
      <c r="AC5270" t="s">
        <v>5893</v>
      </c>
      <c r="AD5270">
        <f t="shared" si="330"/>
        <v>1</v>
      </c>
      <c r="AF5270" s="3"/>
      <c r="AH5270" s="9"/>
    </row>
    <row r="5271" spans="1:34" ht="10.95" customHeight="1" outlineLevel="1" x14ac:dyDescent="0.25">
      <c r="A5271" t="s">
        <v>5784</v>
      </c>
      <c r="C5271" s="3" t="s">
        <v>12986</v>
      </c>
      <c r="D5271" s="3" t="s">
        <v>17633</v>
      </c>
      <c r="E5271" s="9">
        <v>1999</v>
      </c>
      <c r="F5271" s="7" t="s">
        <v>17556</v>
      </c>
      <c r="G5271" s="7" t="s">
        <v>5401</v>
      </c>
      <c r="H5271" s="8" t="s">
        <v>5893</v>
      </c>
      <c r="I5271" s="8" t="s">
        <v>9912</v>
      </c>
      <c r="J5271" s="19">
        <v>1</v>
      </c>
      <c r="K5271" s="19" t="s">
        <v>7736</v>
      </c>
      <c r="L5271" s="11">
        <v>6</v>
      </c>
      <c r="M5271" s="11"/>
      <c r="N5271" s="24"/>
      <c r="P5271" s="32"/>
      <c r="T5271" s="19"/>
      <c r="U5271" s="3"/>
      <c r="X5271" t="str">
        <f t="shared" si="328"/>
        <v/>
      </c>
      <c r="Z5271">
        <f t="shared" si="329"/>
        <v>1</v>
      </c>
      <c r="AB5271" s="9"/>
      <c r="AC5271" t="s">
        <v>5893</v>
      </c>
      <c r="AD5271">
        <f t="shared" si="330"/>
        <v>1</v>
      </c>
      <c r="AF5271" s="3"/>
      <c r="AH5271" s="9"/>
    </row>
    <row r="5272" spans="1:34" ht="10.95" customHeight="1" outlineLevel="1" x14ac:dyDescent="0.25">
      <c r="A5272" t="s">
        <v>17640</v>
      </c>
      <c r="C5272" s="3" t="s">
        <v>12986</v>
      </c>
      <c r="D5272" s="3">
        <v>3044</v>
      </c>
      <c r="E5272" s="9">
        <v>2000</v>
      </c>
      <c r="F5272" s="7" t="s">
        <v>3424</v>
      </c>
      <c r="G5272" s="7" t="s">
        <v>5401</v>
      </c>
      <c r="H5272" s="8" t="s">
        <v>9087</v>
      </c>
      <c r="I5272" s="8" t="s">
        <v>17634</v>
      </c>
      <c r="J5272" s="19">
        <v>4</v>
      </c>
      <c r="K5272" s="19" t="s">
        <v>7738</v>
      </c>
      <c r="L5272" s="11"/>
      <c r="M5272" s="11"/>
      <c r="N5272" s="24"/>
      <c r="P5272" s="32"/>
      <c r="T5272" s="19"/>
      <c r="U5272" s="3">
        <v>2141</v>
      </c>
      <c r="X5272" t="str">
        <f t="shared" si="328"/>
        <v/>
      </c>
      <c r="Z5272" t="str">
        <f t="shared" si="329"/>
        <v/>
      </c>
      <c r="AB5272" s="9"/>
      <c r="AC5272" t="s">
        <v>9087</v>
      </c>
      <c r="AD5272">
        <f t="shared" si="330"/>
        <v>0</v>
      </c>
      <c r="AF5272" s="3"/>
      <c r="AG5272" t="s">
        <v>2364</v>
      </c>
      <c r="AH5272" s="9" t="s">
        <v>4925</v>
      </c>
    </row>
    <row r="5273" spans="1:34" ht="10.95" customHeight="1" outlineLevel="1" x14ac:dyDescent="0.25">
      <c r="A5273" t="s">
        <v>17640</v>
      </c>
      <c r="C5273" s="3" t="s">
        <v>12986</v>
      </c>
      <c r="D5273" s="3" t="s">
        <v>17635</v>
      </c>
      <c r="E5273" s="9">
        <v>2000</v>
      </c>
      <c r="F5273" s="7" t="s">
        <v>17636</v>
      </c>
      <c r="G5273" s="7" t="s">
        <v>5401</v>
      </c>
      <c r="H5273" s="8" t="s">
        <v>9087</v>
      </c>
      <c r="I5273" s="8" t="s">
        <v>17634</v>
      </c>
      <c r="J5273" s="19">
        <v>4</v>
      </c>
      <c r="K5273" s="19" t="s">
        <v>7738</v>
      </c>
      <c r="L5273" s="11"/>
      <c r="M5273" s="11"/>
      <c r="N5273" s="24"/>
      <c r="P5273" s="32"/>
      <c r="T5273" s="19"/>
      <c r="U5273" s="3"/>
      <c r="X5273" t="str">
        <f t="shared" si="328"/>
        <v/>
      </c>
      <c r="Z5273">
        <f t="shared" si="329"/>
        <v>1</v>
      </c>
      <c r="AB5273" s="9"/>
      <c r="AC5273" t="s">
        <v>9087</v>
      </c>
      <c r="AD5273">
        <f t="shared" si="330"/>
        <v>0</v>
      </c>
      <c r="AF5273" s="3"/>
      <c r="AH5273" s="9"/>
    </row>
    <row r="5274" spans="1:34" ht="10.95" customHeight="1" outlineLevel="1" x14ac:dyDescent="0.25">
      <c r="A5274" t="s">
        <v>17640</v>
      </c>
      <c r="C5274" s="3" t="s">
        <v>12986</v>
      </c>
      <c r="D5274" s="3" t="s">
        <v>17637</v>
      </c>
      <c r="E5274" s="9">
        <v>2000</v>
      </c>
      <c r="F5274" s="7" t="s">
        <v>17422</v>
      </c>
      <c r="G5274" s="7" t="s">
        <v>5401</v>
      </c>
      <c r="H5274" s="8" t="s">
        <v>17638</v>
      </c>
      <c r="I5274" s="8" t="s">
        <v>17639</v>
      </c>
      <c r="J5274" s="19">
        <v>5</v>
      </c>
      <c r="K5274" s="19" t="s">
        <v>7738</v>
      </c>
      <c r="L5274" s="11"/>
      <c r="M5274" s="11"/>
      <c r="N5274" s="24"/>
      <c r="P5274" s="32"/>
      <c r="T5274" s="19"/>
      <c r="U5274" s="3"/>
      <c r="X5274" t="str">
        <f t="shared" si="328"/>
        <v/>
      </c>
      <c r="Z5274">
        <f t="shared" si="329"/>
        <v>1</v>
      </c>
      <c r="AB5274" s="9"/>
      <c r="AC5274" t="s">
        <v>17638</v>
      </c>
      <c r="AD5274">
        <f t="shared" si="330"/>
        <v>0</v>
      </c>
      <c r="AF5274" s="3"/>
      <c r="AH5274" s="9"/>
    </row>
    <row r="5275" spans="1:34" ht="10.95" customHeight="1" outlineLevel="1" x14ac:dyDescent="0.25">
      <c r="A5275" t="s">
        <v>17640</v>
      </c>
      <c r="C5275" s="3" t="s">
        <v>12986</v>
      </c>
      <c r="D5275" s="3">
        <v>3183</v>
      </c>
      <c r="E5275" s="9">
        <v>2000</v>
      </c>
      <c r="F5275" s="7" t="s">
        <v>13107</v>
      </c>
      <c r="G5275" s="7" t="s">
        <v>5401</v>
      </c>
      <c r="H5275" s="8" t="s">
        <v>17638</v>
      </c>
      <c r="I5275" s="8" t="s">
        <v>17639</v>
      </c>
      <c r="J5275" s="19">
        <v>5</v>
      </c>
      <c r="K5275" s="19" t="s">
        <v>7738</v>
      </c>
      <c r="L5275" s="11"/>
      <c r="M5275" s="11"/>
      <c r="N5275" s="24"/>
      <c r="P5275" s="32"/>
      <c r="T5275" s="19"/>
      <c r="U5275" s="3"/>
      <c r="X5275" t="str">
        <f t="shared" si="328"/>
        <v/>
      </c>
      <c r="Z5275">
        <f t="shared" si="329"/>
        <v>1</v>
      </c>
      <c r="AB5275" s="9"/>
      <c r="AC5275" t="s">
        <v>17638</v>
      </c>
      <c r="AD5275">
        <f t="shared" si="330"/>
        <v>0</v>
      </c>
      <c r="AF5275" s="3"/>
      <c r="AH5275" s="9"/>
    </row>
    <row r="5276" spans="1:34" ht="10.95" customHeight="1" outlineLevel="1" x14ac:dyDescent="0.25">
      <c r="A5276" t="s">
        <v>17640</v>
      </c>
      <c r="C5276" s="3" t="s">
        <v>12986</v>
      </c>
      <c r="D5276" s="3">
        <v>3774</v>
      </c>
      <c r="E5276" s="9">
        <v>2002</v>
      </c>
      <c r="F5276" s="7" t="s">
        <v>6023</v>
      </c>
      <c r="G5276" s="7" t="s">
        <v>5401</v>
      </c>
      <c r="H5276" s="8" t="s">
        <v>6219</v>
      </c>
      <c r="I5276" s="8" t="s">
        <v>7143</v>
      </c>
      <c r="J5276" s="19">
        <v>1</v>
      </c>
      <c r="K5276" s="19" t="s">
        <v>20093</v>
      </c>
      <c r="L5276" s="11"/>
      <c r="M5276" s="11"/>
      <c r="N5276" s="24"/>
      <c r="P5276" s="32"/>
      <c r="T5276" s="19"/>
      <c r="U5276" s="3" t="s">
        <v>4175</v>
      </c>
      <c r="X5276" t="str">
        <f t="shared" si="328"/>
        <v/>
      </c>
      <c r="Z5276" t="str">
        <f t="shared" si="329"/>
        <v/>
      </c>
      <c r="AB5276" s="9"/>
      <c r="AC5276" t="s">
        <v>6219</v>
      </c>
      <c r="AD5276">
        <f t="shared" si="330"/>
        <v>0</v>
      </c>
      <c r="AF5276" s="3"/>
      <c r="AG5276" t="s">
        <v>6220</v>
      </c>
      <c r="AH5276" s="9" t="s">
        <v>4925</v>
      </c>
    </row>
    <row r="5277" spans="1:34" ht="10.95" customHeight="1" outlineLevel="1" x14ac:dyDescent="0.25">
      <c r="A5277" t="s">
        <v>17640</v>
      </c>
      <c r="C5277" s="3" t="s">
        <v>12986</v>
      </c>
      <c r="D5277" s="3">
        <v>3775</v>
      </c>
      <c r="E5277" s="9">
        <v>2002</v>
      </c>
      <c r="F5277" s="7" t="s">
        <v>6023</v>
      </c>
      <c r="G5277" s="7" t="s">
        <v>5401</v>
      </c>
      <c r="H5277" s="8" t="s">
        <v>4179</v>
      </c>
      <c r="I5277" s="8" t="s">
        <v>7143</v>
      </c>
      <c r="J5277" s="19">
        <v>1</v>
      </c>
      <c r="K5277" s="19" t="s">
        <v>20093</v>
      </c>
      <c r="L5277" s="11"/>
      <c r="M5277" s="11"/>
      <c r="N5277" s="24"/>
      <c r="P5277" s="32"/>
      <c r="T5277" s="19"/>
      <c r="U5277" s="3" t="s">
        <v>4176</v>
      </c>
      <c r="X5277" t="str">
        <f t="shared" si="328"/>
        <v/>
      </c>
      <c r="Z5277" t="str">
        <f t="shared" si="329"/>
        <v/>
      </c>
      <c r="AB5277" s="9"/>
      <c r="AC5277" t="s">
        <v>4179</v>
      </c>
      <c r="AD5277">
        <f t="shared" si="330"/>
        <v>0</v>
      </c>
      <c r="AF5277" s="3"/>
      <c r="AG5277" t="s">
        <v>2289</v>
      </c>
      <c r="AH5277" s="9" t="s">
        <v>4925</v>
      </c>
    </row>
    <row r="5278" spans="1:34" ht="10.95" customHeight="1" outlineLevel="1" x14ac:dyDescent="0.25">
      <c r="A5278" t="s">
        <v>17640</v>
      </c>
      <c r="C5278" s="3" t="s">
        <v>12986</v>
      </c>
      <c r="D5278" s="3">
        <v>3776</v>
      </c>
      <c r="E5278" s="9">
        <v>2002</v>
      </c>
      <c r="F5278" s="7" t="s">
        <v>6023</v>
      </c>
      <c r="G5278" s="7" t="s">
        <v>5401</v>
      </c>
      <c r="H5278" s="8" t="s">
        <v>4180</v>
      </c>
      <c r="I5278" s="8" t="s">
        <v>7143</v>
      </c>
      <c r="J5278" s="19">
        <v>1</v>
      </c>
      <c r="K5278" s="19" t="s">
        <v>20093</v>
      </c>
      <c r="L5278" s="11"/>
      <c r="M5278" s="11"/>
      <c r="N5278" s="24"/>
      <c r="P5278" s="32"/>
      <c r="T5278" s="19"/>
      <c r="U5278" s="3" t="s">
        <v>4177</v>
      </c>
      <c r="X5278" t="str">
        <f t="shared" si="328"/>
        <v/>
      </c>
      <c r="Z5278" t="str">
        <f t="shared" si="329"/>
        <v/>
      </c>
      <c r="AB5278" s="9"/>
      <c r="AC5278" t="s">
        <v>4180</v>
      </c>
      <c r="AD5278">
        <f t="shared" si="330"/>
        <v>0</v>
      </c>
      <c r="AF5278" s="3"/>
      <c r="AG5278" t="s">
        <v>1663</v>
      </c>
      <c r="AH5278" s="9" t="s">
        <v>4925</v>
      </c>
    </row>
    <row r="5279" spans="1:34" ht="10.95" customHeight="1" outlineLevel="1" x14ac:dyDescent="0.25">
      <c r="A5279" t="s">
        <v>17640</v>
      </c>
      <c r="C5279" s="3" t="s">
        <v>12986</v>
      </c>
      <c r="D5279" s="3">
        <v>3777</v>
      </c>
      <c r="E5279" s="9">
        <v>2002</v>
      </c>
      <c r="F5279" s="7" t="s">
        <v>6023</v>
      </c>
      <c r="G5279" s="7" t="s">
        <v>5401</v>
      </c>
      <c r="H5279" s="8" t="s">
        <v>5402</v>
      </c>
      <c r="I5279" s="8" t="s">
        <v>7143</v>
      </c>
      <c r="J5279" s="19">
        <v>1</v>
      </c>
      <c r="K5279" s="19" t="s">
        <v>20093</v>
      </c>
      <c r="L5279" s="11"/>
      <c r="M5279" s="11"/>
      <c r="N5279" s="24"/>
      <c r="P5279" s="32"/>
      <c r="T5279" s="19"/>
      <c r="U5279" s="3" t="s">
        <v>4178</v>
      </c>
      <c r="X5279" t="str">
        <f t="shared" si="328"/>
        <v/>
      </c>
      <c r="Z5279" t="str">
        <f t="shared" si="329"/>
        <v/>
      </c>
      <c r="AB5279" s="9"/>
      <c r="AC5279" t="s">
        <v>5402</v>
      </c>
      <c r="AD5279">
        <f t="shared" si="330"/>
        <v>1</v>
      </c>
      <c r="AF5279" s="3"/>
      <c r="AG5279" t="s">
        <v>4924</v>
      </c>
      <c r="AH5279" s="9" t="s">
        <v>4925</v>
      </c>
    </row>
    <row r="5280" spans="1:34" ht="10.95" customHeight="1" outlineLevel="1" x14ac:dyDescent="0.25">
      <c r="A5280" t="s">
        <v>17640</v>
      </c>
      <c r="C5280" s="3" t="s">
        <v>12986</v>
      </c>
      <c r="D5280" s="3" t="s">
        <v>17641</v>
      </c>
      <c r="E5280" s="9">
        <v>2002</v>
      </c>
      <c r="F5280" s="7" t="s">
        <v>17642</v>
      </c>
      <c r="G5280" s="7" t="s">
        <v>5401</v>
      </c>
      <c r="H5280" s="8" t="s">
        <v>10158</v>
      </c>
      <c r="I5280" s="8" t="s">
        <v>7143</v>
      </c>
      <c r="J5280" s="19">
        <v>1</v>
      </c>
      <c r="K5280" s="19" t="s">
        <v>7736</v>
      </c>
      <c r="L5280" s="11">
        <v>6.5</v>
      </c>
      <c r="M5280" s="11"/>
      <c r="N5280" s="24"/>
      <c r="P5280" s="32"/>
      <c r="T5280" s="19"/>
      <c r="U5280" s="3">
        <v>2398</v>
      </c>
      <c r="X5280" t="str">
        <f t="shared" si="328"/>
        <v/>
      </c>
      <c r="Z5280">
        <f t="shared" si="329"/>
        <v>1</v>
      </c>
      <c r="AB5280" s="9"/>
      <c r="AC5280" t="s">
        <v>10158</v>
      </c>
      <c r="AD5280">
        <f t="shared" si="330"/>
        <v>0</v>
      </c>
      <c r="AF5280" s="3"/>
      <c r="AG5280" t="s">
        <v>3357</v>
      </c>
      <c r="AH5280" s="9" t="s">
        <v>4925</v>
      </c>
    </row>
    <row r="5281" spans="1:48" ht="10.95" customHeight="1" outlineLevel="1" x14ac:dyDescent="0.25">
      <c r="A5281" t="s">
        <v>17640</v>
      </c>
      <c r="C5281" s="3" t="s">
        <v>12986</v>
      </c>
      <c r="D5281" s="3">
        <v>3778</v>
      </c>
      <c r="E5281" s="9">
        <v>2002</v>
      </c>
      <c r="F5281" s="7" t="s">
        <v>13107</v>
      </c>
      <c r="G5281" s="7" t="s">
        <v>5401</v>
      </c>
      <c r="H5281" s="8" t="s">
        <v>4181</v>
      </c>
      <c r="I5281" s="8" t="s">
        <v>7143</v>
      </c>
      <c r="J5281" s="19">
        <v>1</v>
      </c>
      <c r="K5281" s="19" t="s">
        <v>7738</v>
      </c>
      <c r="L5281" s="11"/>
      <c r="M5281" s="11"/>
      <c r="N5281" s="24"/>
      <c r="P5281" s="32"/>
      <c r="T5281" s="19"/>
      <c r="U5281" s="3">
        <v>2399</v>
      </c>
      <c r="X5281" t="str">
        <f t="shared" si="328"/>
        <v/>
      </c>
      <c r="Z5281">
        <f t="shared" si="329"/>
        <v>1</v>
      </c>
      <c r="AB5281" s="9"/>
      <c r="AC5281" t="s">
        <v>4181</v>
      </c>
      <c r="AD5281">
        <f t="shared" si="330"/>
        <v>0</v>
      </c>
      <c r="AF5281" s="3"/>
      <c r="AG5281" t="s">
        <v>1663</v>
      </c>
      <c r="AH5281" s="9" t="s">
        <v>4925</v>
      </c>
    </row>
    <row r="5282" spans="1:48" ht="10.95" customHeight="1" outlineLevel="1" x14ac:dyDescent="0.25">
      <c r="A5282" t="s">
        <v>17640</v>
      </c>
      <c r="C5282" s="3" t="s">
        <v>12986</v>
      </c>
      <c r="D5282" s="3">
        <v>3784</v>
      </c>
      <c r="E5282" s="9">
        <v>2002</v>
      </c>
      <c r="F5282" s="7" t="s">
        <v>67</v>
      </c>
      <c r="G5282" s="7" t="s">
        <v>5401</v>
      </c>
      <c r="H5282" s="8" t="s">
        <v>17646</v>
      </c>
      <c r="I5282" s="8" t="s">
        <v>17644</v>
      </c>
      <c r="J5282" s="19">
        <v>2</v>
      </c>
      <c r="K5282" s="19" t="s">
        <v>7738</v>
      </c>
      <c r="L5282" s="11"/>
      <c r="M5282" s="11"/>
      <c r="N5282" s="24"/>
      <c r="P5282" s="32"/>
      <c r="T5282" s="19"/>
      <c r="U5282" s="3"/>
      <c r="X5282" t="str">
        <f t="shared" si="328"/>
        <v/>
      </c>
      <c r="Z5282" t="str">
        <f t="shared" si="329"/>
        <v/>
      </c>
      <c r="AB5282" s="9"/>
      <c r="AC5282" t="s">
        <v>17646</v>
      </c>
      <c r="AD5282">
        <f t="shared" si="330"/>
        <v>0</v>
      </c>
      <c r="AF5282" s="3"/>
      <c r="AH5282" s="9"/>
    </row>
    <row r="5283" spans="1:48" ht="10.95" customHeight="1" outlineLevel="1" x14ac:dyDescent="0.25">
      <c r="A5283" t="s">
        <v>17640</v>
      </c>
      <c r="C5283" s="3" t="s">
        <v>12986</v>
      </c>
      <c r="D5283" s="3" t="s">
        <v>17643</v>
      </c>
      <c r="E5283" s="9">
        <v>2002</v>
      </c>
      <c r="F5283" s="7" t="s">
        <v>17556</v>
      </c>
      <c r="G5283" s="7" t="s">
        <v>5401</v>
      </c>
      <c r="H5283" s="8" t="s">
        <v>17646</v>
      </c>
      <c r="I5283" s="8" t="s">
        <v>17644</v>
      </c>
      <c r="J5283" s="19">
        <v>3</v>
      </c>
      <c r="K5283" s="19" t="s">
        <v>7738</v>
      </c>
      <c r="L5283" s="11"/>
      <c r="M5283" s="11"/>
      <c r="N5283" s="24"/>
      <c r="P5283" s="32"/>
      <c r="T5283" s="19"/>
      <c r="U5283" s="3"/>
      <c r="X5283" t="str">
        <f t="shared" si="328"/>
        <v/>
      </c>
      <c r="Z5283">
        <f t="shared" si="329"/>
        <v>1</v>
      </c>
      <c r="AB5283" s="9"/>
      <c r="AC5283" t="s">
        <v>17646</v>
      </c>
      <c r="AD5283">
        <f t="shared" si="330"/>
        <v>0</v>
      </c>
      <c r="AF5283" s="3"/>
      <c r="AH5283" s="9"/>
    </row>
    <row r="5284" spans="1:48" ht="10.95" customHeight="1" outlineLevel="1" x14ac:dyDescent="0.25">
      <c r="A5284" t="s">
        <v>17640</v>
      </c>
      <c r="C5284" s="3" t="s">
        <v>12986</v>
      </c>
      <c r="D5284" s="3">
        <v>3790</v>
      </c>
      <c r="E5284" s="9">
        <v>2002</v>
      </c>
      <c r="F5284" s="7" t="s">
        <v>13107</v>
      </c>
      <c r="G5284" s="7" t="s">
        <v>5401</v>
      </c>
      <c r="H5284" s="8" t="s">
        <v>17557</v>
      </c>
      <c r="I5284" s="8" t="s">
        <v>17644</v>
      </c>
      <c r="J5284" s="19">
        <v>3</v>
      </c>
      <c r="K5284" s="19" t="s">
        <v>7738</v>
      </c>
      <c r="L5284" s="11"/>
      <c r="M5284" s="11"/>
      <c r="N5284" s="24"/>
      <c r="P5284" s="32"/>
      <c r="T5284" s="19"/>
      <c r="U5284" s="3"/>
      <c r="X5284" t="str">
        <f t="shared" si="328"/>
        <v/>
      </c>
      <c r="Z5284">
        <f t="shared" si="329"/>
        <v>1</v>
      </c>
      <c r="AB5284" s="9"/>
      <c r="AC5284" t="s">
        <v>17557</v>
      </c>
      <c r="AD5284">
        <f t="shared" si="330"/>
        <v>0</v>
      </c>
      <c r="AF5284" s="3"/>
      <c r="AH5284" s="9"/>
    </row>
    <row r="5285" spans="1:48" ht="10.95" customHeight="1" outlineLevel="1" x14ac:dyDescent="0.25">
      <c r="A5285" t="s">
        <v>17640</v>
      </c>
      <c r="C5285" s="3" t="s">
        <v>12986</v>
      </c>
      <c r="D5285" s="3">
        <v>4177</v>
      </c>
      <c r="E5285" s="9">
        <v>2005</v>
      </c>
      <c r="F5285" s="7" t="s">
        <v>67</v>
      </c>
      <c r="G5285" s="7" t="s">
        <v>5401</v>
      </c>
      <c r="H5285" s="8" t="s">
        <v>17646</v>
      </c>
      <c r="I5285" s="8" t="s">
        <v>17645</v>
      </c>
      <c r="J5285" s="19">
        <v>3</v>
      </c>
      <c r="K5285" s="19" t="s">
        <v>7738</v>
      </c>
      <c r="L5285" s="11"/>
      <c r="M5285" s="11"/>
      <c r="N5285" s="24"/>
      <c r="P5285" s="32"/>
      <c r="T5285" s="19"/>
      <c r="U5285" s="3"/>
      <c r="X5285" t="str">
        <f t="shared" si="328"/>
        <v/>
      </c>
      <c r="Z5285" t="str">
        <f t="shared" si="329"/>
        <v/>
      </c>
      <c r="AB5285" s="9"/>
      <c r="AC5285" t="s">
        <v>17646</v>
      </c>
      <c r="AD5285">
        <f t="shared" si="330"/>
        <v>0</v>
      </c>
      <c r="AF5285" s="3"/>
      <c r="AH5285" s="9"/>
    </row>
    <row r="5286" spans="1:48" ht="10.95" customHeight="1" outlineLevel="1" x14ac:dyDescent="0.25">
      <c r="A5286" t="s">
        <v>17640</v>
      </c>
      <c r="C5286" s="3" t="s">
        <v>12986</v>
      </c>
      <c r="D5286" s="3" t="s">
        <v>18773</v>
      </c>
      <c r="E5286" s="9">
        <v>2005</v>
      </c>
      <c r="F5286" s="7" t="s">
        <v>17556</v>
      </c>
      <c r="G5286" s="7" t="s">
        <v>5401</v>
      </c>
      <c r="H5286" s="8" t="s">
        <v>17646</v>
      </c>
      <c r="I5286" s="8" t="s">
        <v>17645</v>
      </c>
      <c r="J5286" s="19">
        <v>3</v>
      </c>
      <c r="K5286" s="19" t="s">
        <v>7738</v>
      </c>
      <c r="L5286" s="11"/>
      <c r="M5286" s="11"/>
      <c r="N5286" s="24"/>
      <c r="P5286" s="32"/>
      <c r="T5286" s="19"/>
      <c r="U5286" s="3"/>
      <c r="X5286" t="str">
        <f t="shared" si="328"/>
        <v/>
      </c>
      <c r="Z5286">
        <f t="shared" si="329"/>
        <v>1</v>
      </c>
      <c r="AB5286" s="9"/>
      <c r="AC5286" t="s">
        <v>17646</v>
      </c>
      <c r="AD5286">
        <f t="shared" si="330"/>
        <v>0</v>
      </c>
      <c r="AF5286" s="3"/>
      <c r="AH5286" s="9"/>
    </row>
    <row r="5287" spans="1:48" ht="10.95" customHeight="1" outlineLevel="1" x14ac:dyDescent="0.25">
      <c r="A5287" t="s">
        <v>17640</v>
      </c>
      <c r="C5287" s="3" t="s">
        <v>12986</v>
      </c>
      <c r="D5287" s="3">
        <v>4178</v>
      </c>
      <c r="E5287" s="9">
        <v>2005</v>
      </c>
      <c r="F5287" s="7" t="s">
        <v>13107</v>
      </c>
      <c r="G5287" s="7" t="s">
        <v>5401</v>
      </c>
      <c r="H5287" s="8" t="s">
        <v>17557</v>
      </c>
      <c r="I5287" s="8" t="s">
        <v>17644</v>
      </c>
      <c r="J5287" s="19">
        <v>3</v>
      </c>
      <c r="K5287" s="19" t="s">
        <v>7736</v>
      </c>
      <c r="L5287" s="11">
        <v>6</v>
      </c>
      <c r="M5287" s="11"/>
      <c r="N5287" s="24"/>
      <c r="P5287" s="32"/>
      <c r="T5287" s="19"/>
      <c r="U5287" s="3"/>
      <c r="X5287" t="str">
        <f t="shared" si="328"/>
        <v/>
      </c>
      <c r="Z5287">
        <f t="shared" si="329"/>
        <v>1</v>
      </c>
      <c r="AB5287" s="9"/>
      <c r="AC5287" t="s">
        <v>17557</v>
      </c>
      <c r="AD5287">
        <f t="shared" si="330"/>
        <v>0</v>
      </c>
      <c r="AF5287" s="3"/>
      <c r="AH5287" s="9"/>
    </row>
    <row r="5288" spans="1:48" ht="10.95" customHeight="1" outlineLevel="1" x14ac:dyDescent="0.25">
      <c r="A5288" t="s">
        <v>17640</v>
      </c>
      <c r="C5288" s="3" t="s">
        <v>12986</v>
      </c>
      <c r="D5288" s="3" t="s">
        <v>17647</v>
      </c>
      <c r="E5288" s="9">
        <v>2005</v>
      </c>
      <c r="F5288" s="7" t="s">
        <v>4174</v>
      </c>
      <c r="G5288" s="7" t="s">
        <v>5401</v>
      </c>
      <c r="H5288" s="8" t="s">
        <v>6046</v>
      </c>
      <c r="I5288" s="8" t="s">
        <v>8506</v>
      </c>
      <c r="J5288" s="19">
        <v>1</v>
      </c>
      <c r="K5288" s="19" t="s">
        <v>7736</v>
      </c>
      <c r="L5288" s="11">
        <v>15</v>
      </c>
      <c r="M5288" s="11"/>
      <c r="N5288" s="24"/>
      <c r="P5288" s="32"/>
      <c r="S5288">
        <v>1</v>
      </c>
      <c r="T5288" s="19"/>
      <c r="U5288" s="3">
        <v>2578</v>
      </c>
      <c r="X5288" t="str">
        <f t="shared" si="328"/>
        <v/>
      </c>
      <c r="Z5288" t="str">
        <f t="shared" si="329"/>
        <v/>
      </c>
      <c r="AB5288" s="9"/>
      <c r="AC5288" t="s">
        <v>6046</v>
      </c>
      <c r="AD5288">
        <f t="shared" si="330"/>
        <v>0</v>
      </c>
      <c r="AF5288" s="3">
        <v>1</v>
      </c>
      <c r="AG5288" t="s">
        <v>3357</v>
      </c>
      <c r="AH5288" s="9" t="s">
        <v>4925</v>
      </c>
    </row>
    <row r="5289" spans="1:48" ht="10.95" customHeight="1" outlineLevel="1" x14ac:dyDescent="0.25">
      <c r="A5289" t="s">
        <v>17640</v>
      </c>
      <c r="C5289" s="3" t="s">
        <v>12986</v>
      </c>
      <c r="D5289" s="3">
        <v>4746</v>
      </c>
      <c r="E5289" s="9">
        <v>2011</v>
      </c>
      <c r="F5289" s="7" t="s">
        <v>13107</v>
      </c>
      <c r="G5289" s="7" t="s">
        <v>5401</v>
      </c>
      <c r="H5289" s="8" t="s">
        <v>17648</v>
      </c>
      <c r="I5289" s="8" t="s">
        <v>17649</v>
      </c>
      <c r="J5289" s="19">
        <v>3</v>
      </c>
      <c r="K5289" s="19" t="s">
        <v>7738</v>
      </c>
      <c r="L5289" s="11"/>
      <c r="M5289" s="11"/>
      <c r="N5289" s="24"/>
      <c r="P5289" s="32"/>
      <c r="T5289" s="19"/>
      <c r="U5289" s="3"/>
      <c r="X5289" t="str">
        <f t="shared" si="328"/>
        <v/>
      </c>
      <c r="Z5289">
        <f t="shared" si="329"/>
        <v>1</v>
      </c>
      <c r="AB5289" s="9"/>
      <c r="AC5289" t="s">
        <v>17648</v>
      </c>
      <c r="AD5289">
        <f t="shared" si="330"/>
        <v>0</v>
      </c>
      <c r="AF5289" s="3"/>
      <c r="AH5289" s="9"/>
    </row>
    <row r="5290" spans="1:48" ht="10.95" customHeight="1" outlineLevel="1" x14ac:dyDescent="0.25">
      <c r="A5290" t="s">
        <v>17640</v>
      </c>
      <c r="C5290" s="3" t="s">
        <v>12986</v>
      </c>
      <c r="D5290" s="3" t="s">
        <v>17650</v>
      </c>
      <c r="E5290" s="9">
        <v>2014</v>
      </c>
      <c r="F5290" s="7" t="s">
        <v>17588</v>
      </c>
      <c r="G5290" s="7" t="s">
        <v>5401</v>
      </c>
      <c r="H5290" s="8" t="s">
        <v>7560</v>
      </c>
      <c r="I5290" s="8" t="s">
        <v>17095</v>
      </c>
      <c r="J5290" s="19">
        <v>7</v>
      </c>
      <c r="K5290" s="19" t="s">
        <v>7738</v>
      </c>
      <c r="L5290" s="11"/>
      <c r="M5290" s="11"/>
      <c r="N5290" s="24"/>
      <c r="P5290" s="32"/>
      <c r="T5290" s="19"/>
      <c r="U5290" s="3"/>
      <c r="X5290" t="str">
        <f t="shared" si="328"/>
        <v/>
      </c>
      <c r="Z5290">
        <f t="shared" si="329"/>
        <v>1</v>
      </c>
      <c r="AB5290" s="9"/>
      <c r="AC5290" t="s">
        <v>7560</v>
      </c>
      <c r="AD5290">
        <f t="shared" si="330"/>
        <v>0</v>
      </c>
      <c r="AF5290" s="3"/>
      <c r="AH5290" s="9"/>
    </row>
    <row r="5291" spans="1:48" ht="10.95" customHeight="1" outlineLevel="1" x14ac:dyDescent="0.25">
      <c r="A5291" t="s">
        <v>17640</v>
      </c>
      <c r="C5291" s="3" t="s">
        <v>12986</v>
      </c>
      <c r="D5291" s="3" t="s">
        <v>17651</v>
      </c>
      <c r="E5291" s="9">
        <v>2014</v>
      </c>
      <c r="F5291" s="7" t="s">
        <v>17588</v>
      </c>
      <c r="G5291" s="7" t="s">
        <v>5401</v>
      </c>
      <c r="H5291" s="8" t="s">
        <v>7560</v>
      </c>
      <c r="I5291" s="8" t="s">
        <v>17095</v>
      </c>
      <c r="J5291" s="19">
        <v>7</v>
      </c>
      <c r="K5291" s="19" t="s">
        <v>7738</v>
      </c>
      <c r="L5291" s="11"/>
      <c r="M5291" s="11"/>
      <c r="N5291" s="24"/>
      <c r="P5291" s="32"/>
      <c r="T5291" s="19"/>
      <c r="U5291" s="3"/>
      <c r="X5291" t="str">
        <f t="shared" si="328"/>
        <v/>
      </c>
      <c r="Z5291">
        <f t="shared" si="329"/>
        <v>1</v>
      </c>
      <c r="AB5291" s="9"/>
      <c r="AC5291" t="s">
        <v>7560</v>
      </c>
      <c r="AD5291">
        <f t="shared" si="330"/>
        <v>0</v>
      </c>
      <c r="AF5291" s="3"/>
      <c r="AH5291" s="9"/>
    </row>
    <row r="5292" spans="1:48" ht="10.95" customHeight="1" outlineLevel="1" x14ac:dyDescent="0.25">
      <c r="A5292" t="s">
        <v>17640</v>
      </c>
      <c r="C5292" s="3" t="s">
        <v>12986</v>
      </c>
      <c r="D5292" s="3">
        <v>4913</v>
      </c>
      <c r="E5292" s="9">
        <v>2014</v>
      </c>
      <c r="F5292" s="7" t="s">
        <v>17652</v>
      </c>
      <c r="G5292" s="7" t="s">
        <v>5401</v>
      </c>
      <c r="H5292" s="8" t="s">
        <v>7560</v>
      </c>
      <c r="I5292" s="8" t="s">
        <v>17095</v>
      </c>
      <c r="J5292" s="19">
        <v>7</v>
      </c>
      <c r="K5292" s="19" t="s">
        <v>7738</v>
      </c>
      <c r="L5292" s="11"/>
      <c r="M5292" s="11"/>
      <c r="N5292" s="24"/>
      <c r="P5292" s="32"/>
      <c r="T5292" s="19"/>
      <c r="U5292" s="3"/>
      <c r="X5292" t="str">
        <f t="shared" si="328"/>
        <v/>
      </c>
      <c r="Z5292">
        <f t="shared" si="329"/>
        <v>1</v>
      </c>
      <c r="AB5292" s="9"/>
      <c r="AC5292" t="s">
        <v>7560</v>
      </c>
      <c r="AD5292">
        <f t="shared" si="330"/>
        <v>0</v>
      </c>
      <c r="AF5292" s="3"/>
      <c r="AH5292" s="9"/>
    </row>
    <row r="5293" spans="1:48" ht="10.95" customHeight="1" outlineLevel="1" x14ac:dyDescent="0.25">
      <c r="A5293" t="s">
        <v>17640</v>
      </c>
      <c r="C5293" s="3" t="s">
        <v>12986</v>
      </c>
      <c r="D5293" s="3">
        <v>4914</v>
      </c>
      <c r="E5293" s="9">
        <v>2014</v>
      </c>
      <c r="F5293" s="7" t="s">
        <v>17652</v>
      </c>
      <c r="G5293" s="7" t="s">
        <v>5401</v>
      </c>
      <c r="H5293" s="8" t="s">
        <v>7560</v>
      </c>
      <c r="I5293" s="8" t="s">
        <v>17095</v>
      </c>
      <c r="J5293" s="19">
        <v>7</v>
      </c>
      <c r="K5293" s="19" t="s">
        <v>7738</v>
      </c>
      <c r="L5293" s="11"/>
      <c r="M5293" s="11"/>
      <c r="N5293" s="24"/>
      <c r="P5293" s="32"/>
      <c r="T5293" s="19"/>
      <c r="U5293" s="3"/>
      <c r="X5293" t="str">
        <f t="shared" si="328"/>
        <v/>
      </c>
      <c r="Z5293">
        <f t="shared" si="329"/>
        <v>1</v>
      </c>
      <c r="AB5293" s="9"/>
      <c r="AC5293" t="s">
        <v>7560</v>
      </c>
      <c r="AD5293">
        <f t="shared" si="330"/>
        <v>0</v>
      </c>
      <c r="AF5293" s="3"/>
      <c r="AH5293" s="9"/>
    </row>
    <row r="5294" spans="1:48" ht="10.95" customHeight="1" outlineLevel="1" x14ac:dyDescent="0.25">
      <c r="A5294" t="s">
        <v>17640</v>
      </c>
      <c r="C5294" s="3" t="s">
        <v>12986</v>
      </c>
      <c r="D5294" s="3" t="s">
        <v>17653</v>
      </c>
      <c r="E5294" s="9">
        <v>2018</v>
      </c>
      <c r="F5294" s="7" t="s">
        <v>16801</v>
      </c>
      <c r="G5294" s="7" t="s">
        <v>5401</v>
      </c>
      <c r="H5294" s="8" t="s">
        <v>7582</v>
      </c>
      <c r="I5294" s="8" t="s">
        <v>7582</v>
      </c>
      <c r="J5294" s="19">
        <v>7</v>
      </c>
      <c r="K5294" s="19" t="s">
        <v>7738</v>
      </c>
      <c r="L5294" s="11"/>
      <c r="M5294" s="11"/>
      <c r="N5294" s="24"/>
      <c r="P5294" s="32"/>
      <c r="T5294" s="19"/>
      <c r="U5294" s="3"/>
      <c r="X5294" t="str">
        <f t="shared" si="328"/>
        <v/>
      </c>
      <c r="Z5294">
        <f t="shared" si="329"/>
        <v>1</v>
      </c>
      <c r="AB5294" s="9"/>
      <c r="AC5294" t="s">
        <v>7582</v>
      </c>
      <c r="AD5294">
        <f t="shared" si="330"/>
        <v>0</v>
      </c>
      <c r="AF5294" s="3"/>
      <c r="AH5294" s="9"/>
    </row>
    <row r="5295" spans="1:48" ht="10.95" customHeight="1" outlineLevel="1" x14ac:dyDescent="0.25">
      <c r="A5295" t="s">
        <v>17640</v>
      </c>
      <c r="C5295" s="3" t="s">
        <v>12986</v>
      </c>
      <c r="D5295" s="3" t="s">
        <v>17654</v>
      </c>
      <c r="E5295" s="9">
        <v>2018</v>
      </c>
      <c r="F5295" s="7" t="s">
        <v>17655</v>
      </c>
      <c r="G5295" s="7" t="s">
        <v>5401</v>
      </c>
      <c r="H5295" s="8" t="s">
        <v>7582</v>
      </c>
      <c r="I5295" s="8" t="s">
        <v>7582</v>
      </c>
      <c r="J5295" s="19">
        <v>7</v>
      </c>
      <c r="K5295" s="19" t="s">
        <v>7738</v>
      </c>
      <c r="L5295" s="11"/>
      <c r="M5295" s="11"/>
      <c r="N5295" s="24"/>
      <c r="P5295" s="32"/>
      <c r="T5295" s="19"/>
      <c r="U5295" s="3"/>
      <c r="X5295" t="str">
        <f t="shared" si="328"/>
        <v/>
      </c>
      <c r="Z5295">
        <f t="shared" si="329"/>
        <v>1</v>
      </c>
      <c r="AB5295" s="9"/>
      <c r="AC5295" t="s">
        <v>7582</v>
      </c>
      <c r="AD5295">
        <f t="shared" si="330"/>
        <v>0</v>
      </c>
      <c r="AF5295" s="3"/>
      <c r="AH5295" s="9"/>
    </row>
    <row r="5296" spans="1:48" ht="10.95" customHeight="1" x14ac:dyDescent="0.25">
      <c r="A5296" t="s">
        <v>17280</v>
      </c>
      <c r="B5296" t="s">
        <v>17269</v>
      </c>
      <c r="C5296" s="3" t="s">
        <v>12986</v>
      </c>
      <c r="E5296" s="9"/>
      <c r="F5296" s="7"/>
      <c r="G5296" s="7"/>
      <c r="H5296" s="8"/>
      <c r="I5296" s="8"/>
      <c r="J5296" s="19"/>
      <c r="K5296" s="19"/>
      <c r="L5296" s="11"/>
      <c r="M5296" s="11">
        <f>SUM(L5297:L5361)</f>
        <v>16</v>
      </c>
      <c r="N5296" s="24">
        <v>239</v>
      </c>
      <c r="O5296">
        <f>COUNTIF(K5297:K5361,"*")</f>
        <v>65</v>
      </c>
      <c r="P5296" s="32">
        <f>O5296/N5296</f>
        <v>0.27196652719665271</v>
      </c>
      <c r="Q5296">
        <f>COUNTIF(K5297:K5361,"Y")+COUNTIF(K5297:K5361,"S")</f>
        <v>29</v>
      </c>
      <c r="T5296" s="20" t="s">
        <v>7738</v>
      </c>
      <c r="U5296" s="3"/>
      <c r="V5296" t="s">
        <v>18414</v>
      </c>
      <c r="X5296" t="str">
        <f t="shared" si="328"/>
        <v/>
      </c>
      <c r="Z5296" t="str">
        <f t="shared" si="329"/>
        <v/>
      </c>
      <c r="AB5296" s="9"/>
      <c r="AE5296">
        <f>COUNTIF(AD5297:AD5361,"1")</f>
        <v>0</v>
      </c>
      <c r="AF5296" s="3"/>
      <c r="AH5296" s="9"/>
      <c r="AI5296">
        <f>COUNTIF($J5297:$J5361,"1")-COUNTIFS($J5297:$J5361,"1",$K5297:$K5361,"V")</f>
        <v>22</v>
      </c>
      <c r="AJ5296">
        <f>COUNTIFS($J5297:$J5361,"1",$K5297:$K5361,"Y")+COUNTIFS($J5297:$J5361,"1",$K5297:$K5361,"s")</f>
        <v>8</v>
      </c>
      <c r="AK5296">
        <f>COUNTIF($J5297:$J5361,"2")-COUNTIFS($J5297:$J5361,"2",$K5297:$K5361,"V")</f>
        <v>0</v>
      </c>
      <c r="AL5296">
        <f>COUNTIFS($J5297:$J5361,"2",$K5297:$K5361,"Y")+COUNTIFS($J5297:$J5361,"2",$K5297:$K5361,"s")</f>
        <v>0</v>
      </c>
      <c r="AM5296">
        <f>COUNTIF($J5297:$J5361,"3")-COUNTIFS($J5297:$J5361,"3",$K5297:$K5361,"V")</f>
        <v>23</v>
      </c>
      <c r="AN5296">
        <f>COUNTIFS($J5297:$J5361,"3",$K5297:$K5361,"Y")+COUNTIFS($J5297:$J5361,"3",$K5297:$K5361,"s")</f>
        <v>8</v>
      </c>
      <c r="AO5296">
        <f>COUNTIF($J5297:$J5361,"4")-COUNTIFS($J5297:$J5361,"4",$K5297:$K5361,"V")</f>
        <v>0</v>
      </c>
      <c r="AP5296">
        <f>COUNTIFS($J5297:$J5361,"4",$K5297:$K5361,"Y")+COUNTIFS($J5297:$J5361,"4",$K5297:$K5361,"s")</f>
        <v>0</v>
      </c>
      <c r="AQ5296">
        <f>COUNTIF($J5297:$J5361,"5")-COUNTIFS($J5297:$J5361,"5",$K5297:$K5361,"V")</f>
        <v>20</v>
      </c>
      <c r="AR5296">
        <f>COUNTIFS($J5297:$J5361,"5",$K5297:$K5361,"Y")+COUNTIFS($J5297:$J5361,"5",$K5297:$K5361,"s")</f>
        <v>13</v>
      </c>
      <c r="AS5296">
        <f>COUNTIF($J5297:$J5361,"6")-COUNTIFS($J5297:$J5361,"6",$K5297:$K5361,"V")</f>
        <v>0</v>
      </c>
      <c r="AT5296">
        <f>COUNTIFS($J5297:$J5361,"6",$K5297:$K5361,"Y")+COUNTIFS($J5297:$J5361,"6",$K5297:$K5361,"s")</f>
        <v>0</v>
      </c>
      <c r="AU5296">
        <f>COUNTIF($J5297:$J5361,"7")-COUNTIFS($J5297:$J5361,"7",$K5297:$K5361,"V")</f>
        <v>0</v>
      </c>
      <c r="AV5296">
        <f>COUNTIFS($J5297:$J5361,"7",$K5297:$K5361,"Y")+COUNTIFS($J5297:$J5361,"7",$K5297:$K5361,"s")</f>
        <v>0</v>
      </c>
    </row>
    <row r="5297" spans="1:34" ht="10.95" customHeight="1" outlineLevel="1" x14ac:dyDescent="0.25">
      <c r="A5297" t="s">
        <v>5801</v>
      </c>
      <c r="C5297" s="3" t="s">
        <v>12986</v>
      </c>
      <c r="D5297" s="3">
        <v>52</v>
      </c>
      <c r="E5297" s="9">
        <v>1905</v>
      </c>
      <c r="F5297" s="7" t="s">
        <v>6389</v>
      </c>
      <c r="G5297" s="7" t="s">
        <v>5786</v>
      </c>
      <c r="H5297" s="8" t="s">
        <v>17270</v>
      </c>
      <c r="I5297" s="8" t="s">
        <v>17271</v>
      </c>
      <c r="J5297" s="19">
        <v>5</v>
      </c>
      <c r="K5297" s="19" t="s">
        <v>7736</v>
      </c>
      <c r="L5297" s="11">
        <v>0.2</v>
      </c>
      <c r="M5297" s="11"/>
      <c r="N5297" s="24"/>
      <c r="P5297" s="32"/>
      <c r="T5297" s="19"/>
      <c r="U5297" s="3">
        <v>54</v>
      </c>
      <c r="X5297" t="str">
        <f t="shared" si="328"/>
        <v/>
      </c>
      <c r="Z5297" t="str">
        <f t="shared" si="329"/>
        <v/>
      </c>
      <c r="AB5297" s="9"/>
      <c r="AC5297" t="s">
        <v>17270</v>
      </c>
      <c r="AD5297">
        <f t="shared" ref="AD5297:AD5328" si="331">COUNTIF(H5297,"*Fuji*")</f>
        <v>0</v>
      </c>
      <c r="AF5297" s="3"/>
      <c r="AG5297" t="s">
        <v>5788</v>
      </c>
      <c r="AH5297" s="9" t="s">
        <v>4613</v>
      </c>
    </row>
    <row r="5298" spans="1:34" ht="10.95" customHeight="1" outlineLevel="1" x14ac:dyDescent="0.25">
      <c r="A5298" t="s">
        <v>5801</v>
      </c>
      <c r="C5298" s="3" t="s">
        <v>12986</v>
      </c>
      <c r="D5298" s="3">
        <v>53</v>
      </c>
      <c r="E5298" s="9">
        <v>1905</v>
      </c>
      <c r="F5298" s="7" t="s">
        <v>4735</v>
      </c>
      <c r="G5298" s="7" t="s">
        <v>5789</v>
      </c>
      <c r="H5298" s="8" t="s">
        <v>17270</v>
      </c>
      <c r="I5298" s="8" t="s">
        <v>17271</v>
      </c>
      <c r="J5298" s="19">
        <v>5</v>
      </c>
      <c r="K5298" s="19" t="s">
        <v>7736</v>
      </c>
      <c r="L5298" s="11">
        <v>0.1</v>
      </c>
      <c r="M5298" s="11"/>
      <c r="N5298" s="24"/>
      <c r="P5298" s="32"/>
      <c r="T5298" s="19"/>
      <c r="U5298" s="3">
        <v>55</v>
      </c>
      <c r="X5298" t="str">
        <f t="shared" si="328"/>
        <v/>
      </c>
      <c r="Z5298" t="str">
        <f t="shared" si="329"/>
        <v/>
      </c>
      <c r="AB5298" s="9"/>
      <c r="AC5298" t="s">
        <v>17270</v>
      </c>
      <c r="AD5298">
        <f t="shared" si="331"/>
        <v>0</v>
      </c>
      <c r="AF5298" s="3"/>
      <c r="AG5298" t="s">
        <v>5788</v>
      </c>
      <c r="AH5298" s="9" t="s">
        <v>4613</v>
      </c>
    </row>
    <row r="5299" spans="1:34" ht="10.95" customHeight="1" outlineLevel="1" x14ac:dyDescent="0.25">
      <c r="A5299" t="s">
        <v>5801</v>
      </c>
      <c r="C5299" s="3" t="s">
        <v>12986</v>
      </c>
      <c r="D5299" s="3">
        <v>54</v>
      </c>
      <c r="E5299" s="9">
        <v>1905</v>
      </c>
      <c r="F5299" s="7" t="s">
        <v>184</v>
      </c>
      <c r="G5299" s="7" t="s">
        <v>6578</v>
      </c>
      <c r="H5299" s="8" t="s">
        <v>17270</v>
      </c>
      <c r="I5299" s="8" t="s">
        <v>17271</v>
      </c>
      <c r="J5299" s="19">
        <v>5</v>
      </c>
      <c r="K5299" s="19" t="s">
        <v>7736</v>
      </c>
      <c r="L5299" s="11">
        <v>0.1</v>
      </c>
      <c r="M5299" s="11"/>
      <c r="N5299" s="24"/>
      <c r="P5299" s="32"/>
      <c r="T5299" s="19"/>
      <c r="U5299" s="3">
        <v>56</v>
      </c>
      <c r="X5299" t="str">
        <f t="shared" si="328"/>
        <v/>
      </c>
      <c r="Z5299" t="str">
        <f t="shared" si="329"/>
        <v/>
      </c>
      <c r="AB5299" s="9"/>
      <c r="AC5299" t="s">
        <v>17270</v>
      </c>
      <c r="AD5299">
        <f t="shared" si="331"/>
        <v>0</v>
      </c>
      <c r="AF5299" s="3"/>
      <c r="AG5299" t="s">
        <v>5788</v>
      </c>
      <c r="AH5299" s="9" t="s">
        <v>4613</v>
      </c>
    </row>
    <row r="5300" spans="1:34" ht="10.95" customHeight="1" outlineLevel="1" x14ac:dyDescent="0.25">
      <c r="A5300" t="s">
        <v>5801</v>
      </c>
      <c r="C5300" s="3" t="s">
        <v>12986</v>
      </c>
      <c r="D5300" s="3">
        <v>55</v>
      </c>
      <c r="E5300" s="9">
        <v>1905</v>
      </c>
      <c r="F5300" s="7" t="s">
        <v>5142</v>
      </c>
      <c r="G5300" s="7" t="s">
        <v>6507</v>
      </c>
      <c r="H5300" s="8" t="s">
        <v>17270</v>
      </c>
      <c r="I5300" s="8" t="s">
        <v>17271</v>
      </c>
      <c r="J5300" s="19">
        <v>5</v>
      </c>
      <c r="K5300" s="19" t="s">
        <v>7736</v>
      </c>
      <c r="L5300" s="11">
        <v>0.1</v>
      </c>
      <c r="M5300" s="11"/>
      <c r="N5300" s="24"/>
      <c r="P5300" s="32"/>
      <c r="T5300" s="19"/>
      <c r="U5300" s="3">
        <v>57</v>
      </c>
      <c r="X5300" t="str">
        <f t="shared" si="328"/>
        <v/>
      </c>
      <c r="Z5300" t="str">
        <f t="shared" si="329"/>
        <v/>
      </c>
      <c r="AB5300" s="9"/>
      <c r="AC5300" t="s">
        <v>17270</v>
      </c>
      <c r="AD5300">
        <f t="shared" si="331"/>
        <v>0</v>
      </c>
      <c r="AF5300" s="3"/>
      <c r="AG5300" t="s">
        <v>5788</v>
      </c>
      <c r="AH5300" s="9" t="s">
        <v>4613</v>
      </c>
    </row>
    <row r="5301" spans="1:34" ht="10.95" customHeight="1" outlineLevel="1" x14ac:dyDescent="0.25">
      <c r="A5301" t="s">
        <v>5801</v>
      </c>
      <c r="C5301" s="3" t="s">
        <v>12986</v>
      </c>
      <c r="D5301" s="3">
        <v>56</v>
      </c>
      <c r="E5301" s="9">
        <v>1905</v>
      </c>
      <c r="F5301" s="7" t="s">
        <v>5141</v>
      </c>
      <c r="G5301" s="7" t="s">
        <v>134</v>
      </c>
      <c r="H5301" s="8" t="s">
        <v>17270</v>
      </c>
      <c r="I5301" s="8" t="s">
        <v>17271</v>
      </c>
      <c r="J5301" s="19">
        <v>5</v>
      </c>
      <c r="K5301" s="19" t="s">
        <v>7736</v>
      </c>
      <c r="L5301" s="11">
        <v>0.1</v>
      </c>
      <c r="M5301" s="11"/>
      <c r="N5301" s="24"/>
      <c r="P5301" s="32"/>
      <c r="T5301" s="19"/>
      <c r="U5301" s="3">
        <v>59</v>
      </c>
      <c r="X5301" t="str">
        <f t="shared" si="328"/>
        <v/>
      </c>
      <c r="Z5301" t="str">
        <f t="shared" si="329"/>
        <v/>
      </c>
      <c r="AB5301" s="9"/>
      <c r="AC5301" t="s">
        <v>17270</v>
      </c>
      <c r="AD5301">
        <f t="shared" si="331"/>
        <v>0</v>
      </c>
      <c r="AF5301" s="3"/>
      <c r="AG5301" t="s">
        <v>5788</v>
      </c>
      <c r="AH5301" s="9" t="s">
        <v>4613</v>
      </c>
    </row>
    <row r="5302" spans="1:34" ht="10.95" customHeight="1" outlineLevel="1" x14ac:dyDescent="0.25">
      <c r="A5302" t="s">
        <v>5801</v>
      </c>
      <c r="C5302" s="3" t="s">
        <v>12986</v>
      </c>
      <c r="D5302" s="3">
        <v>57</v>
      </c>
      <c r="E5302" s="9">
        <v>1905</v>
      </c>
      <c r="F5302" s="7" t="s">
        <v>5242</v>
      </c>
      <c r="G5302" s="7" t="s">
        <v>1647</v>
      </c>
      <c r="H5302" s="8" t="s">
        <v>17270</v>
      </c>
      <c r="I5302" s="8" t="s">
        <v>17271</v>
      </c>
      <c r="J5302" s="19">
        <v>5</v>
      </c>
      <c r="K5302" s="19" t="s">
        <v>7736</v>
      </c>
      <c r="L5302" s="11">
        <v>0.2</v>
      </c>
      <c r="M5302" s="11"/>
      <c r="N5302" s="24"/>
      <c r="P5302" s="32"/>
      <c r="T5302" s="19"/>
      <c r="U5302" s="3">
        <v>62</v>
      </c>
      <c r="X5302" t="str">
        <f t="shared" si="328"/>
        <v/>
      </c>
      <c r="Z5302" t="str">
        <f t="shared" si="329"/>
        <v/>
      </c>
      <c r="AB5302" s="9"/>
      <c r="AC5302" t="s">
        <v>17270</v>
      </c>
      <c r="AD5302">
        <f t="shared" si="331"/>
        <v>0</v>
      </c>
      <c r="AF5302" s="3"/>
      <c r="AG5302" t="s">
        <v>5788</v>
      </c>
      <c r="AH5302" s="9" t="s">
        <v>4613</v>
      </c>
    </row>
    <row r="5303" spans="1:34" ht="10.95" customHeight="1" outlineLevel="1" x14ac:dyDescent="0.25">
      <c r="A5303" t="s">
        <v>5801</v>
      </c>
      <c r="C5303" s="3" t="s">
        <v>12986</v>
      </c>
      <c r="D5303" s="3">
        <v>58</v>
      </c>
      <c r="E5303" s="9">
        <v>1905</v>
      </c>
      <c r="F5303" s="7" t="s">
        <v>2977</v>
      </c>
      <c r="G5303" s="7" t="s">
        <v>6580</v>
      </c>
      <c r="H5303" s="8" t="s">
        <v>17270</v>
      </c>
      <c r="I5303" s="8" t="s">
        <v>17272</v>
      </c>
      <c r="J5303" s="19">
        <v>5</v>
      </c>
      <c r="K5303" s="19" t="s">
        <v>7736</v>
      </c>
      <c r="L5303" s="11">
        <v>0.4</v>
      </c>
      <c r="M5303" s="11"/>
      <c r="N5303" s="24"/>
      <c r="P5303" s="32"/>
      <c r="T5303" s="19"/>
      <c r="U5303" s="3">
        <v>63</v>
      </c>
      <c r="X5303" t="str">
        <f t="shared" si="328"/>
        <v/>
      </c>
      <c r="Z5303" t="str">
        <f t="shared" si="329"/>
        <v/>
      </c>
      <c r="AB5303" s="9"/>
      <c r="AC5303" t="s">
        <v>17270</v>
      </c>
      <c r="AD5303">
        <f t="shared" si="331"/>
        <v>0</v>
      </c>
      <c r="AF5303" s="3"/>
      <c r="AG5303" t="s">
        <v>5788</v>
      </c>
      <c r="AH5303" s="9" t="s">
        <v>4613</v>
      </c>
    </row>
    <row r="5304" spans="1:34" ht="10.95" customHeight="1" outlineLevel="1" x14ac:dyDescent="0.25">
      <c r="A5304" t="s">
        <v>5801</v>
      </c>
      <c r="C5304" s="3" t="s">
        <v>12986</v>
      </c>
      <c r="D5304" s="3">
        <v>59</v>
      </c>
      <c r="E5304" s="9">
        <v>1905</v>
      </c>
      <c r="F5304" s="7" t="s">
        <v>5143</v>
      </c>
      <c r="G5304" s="7" t="s">
        <v>1677</v>
      </c>
      <c r="H5304" s="8" t="s">
        <v>17270</v>
      </c>
      <c r="I5304" s="8" t="s">
        <v>17272</v>
      </c>
      <c r="J5304" s="19">
        <v>5</v>
      </c>
      <c r="K5304" s="19" t="s">
        <v>7736</v>
      </c>
      <c r="L5304" s="11">
        <v>0.2</v>
      </c>
      <c r="M5304" s="11"/>
      <c r="N5304" s="24"/>
      <c r="P5304" s="32"/>
      <c r="T5304" s="19"/>
      <c r="U5304" s="3">
        <v>65</v>
      </c>
      <c r="X5304" t="str">
        <f t="shared" si="328"/>
        <v/>
      </c>
      <c r="Z5304" t="str">
        <f t="shared" si="329"/>
        <v/>
      </c>
      <c r="AB5304" s="9"/>
      <c r="AC5304" t="s">
        <v>17270</v>
      </c>
      <c r="AD5304">
        <f t="shared" si="331"/>
        <v>0</v>
      </c>
      <c r="AF5304" s="3"/>
      <c r="AG5304" t="s">
        <v>5788</v>
      </c>
      <c r="AH5304" s="9" t="s">
        <v>4613</v>
      </c>
    </row>
    <row r="5305" spans="1:34" ht="10.95" customHeight="1" outlineLevel="1" x14ac:dyDescent="0.25">
      <c r="A5305" t="s">
        <v>5801</v>
      </c>
      <c r="C5305" s="3" t="s">
        <v>12986</v>
      </c>
      <c r="D5305" s="3">
        <v>60</v>
      </c>
      <c r="E5305" s="9">
        <v>1905</v>
      </c>
      <c r="F5305" s="7" t="s">
        <v>5282</v>
      </c>
      <c r="G5305" s="7" t="s">
        <v>4464</v>
      </c>
      <c r="H5305" s="8" t="s">
        <v>17270</v>
      </c>
      <c r="I5305" s="8" t="s">
        <v>17272</v>
      </c>
      <c r="J5305" s="19">
        <v>5</v>
      </c>
      <c r="K5305" s="19" t="s">
        <v>7736</v>
      </c>
      <c r="L5305" s="11">
        <v>1.25</v>
      </c>
      <c r="M5305" s="11"/>
      <c r="N5305" s="24"/>
      <c r="P5305" s="32"/>
      <c r="T5305" s="19"/>
      <c r="U5305" s="3">
        <v>67</v>
      </c>
      <c r="X5305" t="str">
        <f t="shared" si="328"/>
        <v/>
      </c>
      <c r="Z5305" t="str">
        <f t="shared" si="329"/>
        <v/>
      </c>
      <c r="AB5305" s="9"/>
      <c r="AC5305" t="s">
        <v>17270</v>
      </c>
      <c r="AD5305">
        <f t="shared" si="331"/>
        <v>0</v>
      </c>
      <c r="AF5305" s="3"/>
      <c r="AG5305" t="s">
        <v>5788</v>
      </c>
      <c r="AH5305" s="9" t="s">
        <v>4925</v>
      </c>
    </row>
    <row r="5306" spans="1:34" ht="10.95" customHeight="1" outlineLevel="1" collapsed="1" x14ac:dyDescent="0.25">
      <c r="A5306" t="s">
        <v>5801</v>
      </c>
      <c r="C5306" s="3" t="s">
        <v>12986</v>
      </c>
      <c r="D5306" s="3">
        <v>61</v>
      </c>
      <c r="E5306" s="9">
        <v>1906</v>
      </c>
      <c r="F5306" s="7" t="s">
        <v>1643</v>
      </c>
      <c r="G5306" s="7" t="s">
        <v>6582</v>
      </c>
      <c r="H5306" s="8" t="s">
        <v>17270</v>
      </c>
      <c r="I5306" s="8" t="s">
        <v>17272</v>
      </c>
      <c r="J5306" s="19">
        <v>5</v>
      </c>
      <c r="K5306" s="19" t="s">
        <v>7736</v>
      </c>
      <c r="L5306" s="11">
        <v>1.25</v>
      </c>
      <c r="M5306" s="11"/>
      <c r="N5306" s="24"/>
      <c r="P5306" s="32"/>
      <c r="T5306" s="19"/>
      <c r="U5306" s="3">
        <v>70</v>
      </c>
      <c r="X5306" t="str">
        <f t="shared" si="328"/>
        <v/>
      </c>
      <c r="Z5306" t="str">
        <f t="shared" si="329"/>
        <v/>
      </c>
      <c r="AB5306" s="9"/>
      <c r="AC5306" t="s">
        <v>17270</v>
      </c>
      <c r="AD5306">
        <f t="shared" si="331"/>
        <v>0</v>
      </c>
      <c r="AF5306" s="3"/>
      <c r="AG5306" t="s">
        <v>5788</v>
      </c>
      <c r="AH5306" s="9" t="s">
        <v>4613</v>
      </c>
    </row>
    <row r="5307" spans="1:34" ht="10.95" customHeight="1" outlineLevel="1" x14ac:dyDescent="0.25">
      <c r="A5307" t="s">
        <v>5801</v>
      </c>
      <c r="C5307" s="3" t="s">
        <v>12986</v>
      </c>
      <c r="D5307" s="3">
        <v>62</v>
      </c>
      <c r="E5307" s="9">
        <v>1905</v>
      </c>
      <c r="F5307" s="7" t="s">
        <v>2351</v>
      </c>
      <c r="G5307" s="7" t="s">
        <v>6583</v>
      </c>
      <c r="H5307" s="8" t="s">
        <v>17270</v>
      </c>
      <c r="I5307" s="8" t="s">
        <v>17272</v>
      </c>
      <c r="J5307" s="19">
        <v>5</v>
      </c>
      <c r="K5307" s="19" t="s">
        <v>7738</v>
      </c>
      <c r="L5307" s="11"/>
      <c r="M5307" s="11"/>
      <c r="N5307" s="24"/>
      <c r="P5307" s="32"/>
      <c r="T5307" s="19"/>
      <c r="U5307" s="3">
        <v>71</v>
      </c>
      <c r="X5307" t="str">
        <f t="shared" si="328"/>
        <v/>
      </c>
      <c r="Z5307" t="str">
        <f t="shared" si="329"/>
        <v/>
      </c>
      <c r="AB5307" s="9"/>
      <c r="AC5307" t="s">
        <v>17270</v>
      </c>
      <c r="AD5307">
        <f t="shared" si="331"/>
        <v>0</v>
      </c>
      <c r="AF5307" s="3"/>
      <c r="AG5307" t="s">
        <v>5788</v>
      </c>
      <c r="AH5307" s="9" t="s">
        <v>4613</v>
      </c>
    </row>
    <row r="5308" spans="1:34" ht="10.95" customHeight="1" outlineLevel="1" x14ac:dyDescent="0.25">
      <c r="A5308" t="s">
        <v>5801</v>
      </c>
      <c r="C5308" s="3" t="s">
        <v>12986</v>
      </c>
      <c r="D5308" s="3">
        <v>63</v>
      </c>
      <c r="E5308" s="9">
        <v>1907</v>
      </c>
      <c r="F5308" s="7" t="s">
        <v>5243</v>
      </c>
      <c r="G5308" s="7" t="s">
        <v>1357</v>
      </c>
      <c r="H5308" s="8" t="s">
        <v>17270</v>
      </c>
      <c r="I5308" s="8" t="s">
        <v>17272</v>
      </c>
      <c r="J5308" s="19">
        <v>5</v>
      </c>
      <c r="K5308" s="19" t="s">
        <v>7736</v>
      </c>
      <c r="L5308" s="11">
        <v>1.2</v>
      </c>
      <c r="M5308" s="11"/>
      <c r="N5308" s="24"/>
      <c r="P5308" s="32"/>
      <c r="T5308" s="19"/>
      <c r="U5308" s="3">
        <v>72</v>
      </c>
      <c r="X5308" t="str">
        <f t="shared" si="328"/>
        <v/>
      </c>
      <c r="Z5308" t="str">
        <f t="shared" si="329"/>
        <v/>
      </c>
      <c r="AB5308" s="9"/>
      <c r="AC5308" t="s">
        <v>17270</v>
      </c>
      <c r="AD5308">
        <f t="shared" si="331"/>
        <v>0</v>
      </c>
      <c r="AF5308" s="3"/>
      <c r="AG5308" t="s">
        <v>5788</v>
      </c>
      <c r="AH5308" s="9" t="s">
        <v>4613</v>
      </c>
    </row>
    <row r="5309" spans="1:34" ht="10.95" customHeight="1" outlineLevel="1" x14ac:dyDescent="0.25">
      <c r="A5309" t="s">
        <v>5801</v>
      </c>
      <c r="C5309" s="3" t="s">
        <v>12986</v>
      </c>
      <c r="D5309" s="3">
        <v>64</v>
      </c>
      <c r="E5309" s="9">
        <v>1905</v>
      </c>
      <c r="F5309" s="7" t="s">
        <v>3424</v>
      </c>
      <c r="G5309" s="7" t="s">
        <v>1358</v>
      </c>
      <c r="H5309" s="8" t="s">
        <v>17270</v>
      </c>
      <c r="I5309" s="8" t="s">
        <v>17272</v>
      </c>
      <c r="J5309" s="19">
        <v>5</v>
      </c>
      <c r="K5309" s="19" t="s">
        <v>7738</v>
      </c>
      <c r="L5309" s="11"/>
      <c r="M5309" s="11"/>
      <c r="N5309" s="24"/>
      <c r="P5309" s="32"/>
      <c r="T5309" s="19"/>
      <c r="U5309" s="3">
        <v>74</v>
      </c>
      <c r="X5309" t="str">
        <f t="shared" si="328"/>
        <v/>
      </c>
      <c r="Z5309" t="str">
        <f t="shared" si="329"/>
        <v/>
      </c>
      <c r="AB5309" s="9"/>
      <c r="AC5309" t="s">
        <v>17270</v>
      </c>
      <c r="AD5309">
        <f t="shared" si="331"/>
        <v>0</v>
      </c>
      <c r="AF5309" s="3"/>
      <c r="AG5309" t="s">
        <v>5788</v>
      </c>
      <c r="AH5309" s="9" t="s">
        <v>4925</v>
      </c>
    </row>
    <row r="5310" spans="1:34" ht="10.95" customHeight="1" outlineLevel="1" x14ac:dyDescent="0.25">
      <c r="A5310" t="s">
        <v>5801</v>
      </c>
      <c r="C5310" s="3" t="s">
        <v>12986</v>
      </c>
      <c r="D5310" s="3">
        <v>65</v>
      </c>
      <c r="E5310" s="9">
        <v>1905</v>
      </c>
      <c r="F5310" s="7" t="s">
        <v>3776</v>
      </c>
      <c r="G5310" s="7" t="s">
        <v>1359</v>
      </c>
      <c r="H5310" s="8" t="s">
        <v>17270</v>
      </c>
      <c r="I5310" s="8" t="s">
        <v>17272</v>
      </c>
      <c r="J5310" s="19">
        <v>5</v>
      </c>
      <c r="K5310" s="19" t="s">
        <v>7738</v>
      </c>
      <c r="L5310" s="11"/>
      <c r="M5310" s="11"/>
      <c r="N5310" s="24"/>
      <c r="P5310" s="32"/>
      <c r="T5310" s="19"/>
      <c r="U5310" s="3">
        <v>78</v>
      </c>
      <c r="X5310" t="str">
        <f t="shared" si="328"/>
        <v/>
      </c>
      <c r="Z5310" t="str">
        <f t="shared" si="329"/>
        <v/>
      </c>
      <c r="AB5310" s="9"/>
      <c r="AC5310" t="s">
        <v>17270</v>
      </c>
      <c r="AD5310">
        <f t="shared" si="331"/>
        <v>0</v>
      </c>
      <c r="AF5310" s="3"/>
      <c r="AG5310" t="s">
        <v>5788</v>
      </c>
      <c r="AH5310" s="9" t="s">
        <v>4613</v>
      </c>
    </row>
    <row r="5311" spans="1:34" ht="10.95" customHeight="1" outlineLevel="1" x14ac:dyDescent="0.25">
      <c r="A5311" t="s">
        <v>5801</v>
      </c>
      <c r="C5311" s="3" t="s">
        <v>12986</v>
      </c>
      <c r="D5311" s="3">
        <v>72</v>
      </c>
      <c r="E5311" s="9">
        <v>1915</v>
      </c>
      <c r="F5311" s="7" t="s">
        <v>2605</v>
      </c>
      <c r="G5311" s="7" t="s">
        <v>134</v>
      </c>
      <c r="H5311" s="8" t="s">
        <v>5787</v>
      </c>
      <c r="I5311" s="8" t="s">
        <v>17273</v>
      </c>
      <c r="J5311" s="19">
        <v>5</v>
      </c>
      <c r="K5311" s="19" t="s">
        <v>7738</v>
      </c>
      <c r="L5311" s="11"/>
      <c r="M5311" s="11"/>
      <c r="N5311" s="24"/>
      <c r="P5311" s="32"/>
      <c r="T5311" s="19"/>
      <c r="U5311" s="3" t="s">
        <v>3446</v>
      </c>
      <c r="X5311" t="str">
        <f t="shared" si="328"/>
        <v/>
      </c>
      <c r="Z5311" t="str">
        <f t="shared" si="329"/>
        <v/>
      </c>
      <c r="AB5311" s="9"/>
      <c r="AC5311" t="s">
        <v>5787</v>
      </c>
      <c r="AD5311">
        <f t="shared" si="331"/>
        <v>0</v>
      </c>
      <c r="AF5311" s="3"/>
      <c r="AG5311" t="s">
        <v>5788</v>
      </c>
      <c r="AH5311" s="9" t="s">
        <v>4925</v>
      </c>
    </row>
    <row r="5312" spans="1:34" ht="10.95" customHeight="1" outlineLevel="1" x14ac:dyDescent="0.25">
      <c r="A5312" t="s">
        <v>5801</v>
      </c>
      <c r="C5312" s="3" t="s">
        <v>12986</v>
      </c>
      <c r="D5312" s="3">
        <v>73</v>
      </c>
      <c r="E5312" s="9">
        <v>1915</v>
      </c>
      <c r="F5312" s="7" t="s">
        <v>2071</v>
      </c>
      <c r="G5312" s="7" t="s">
        <v>1647</v>
      </c>
      <c r="H5312" s="8" t="s">
        <v>5787</v>
      </c>
      <c r="I5312" s="8" t="s">
        <v>17274</v>
      </c>
      <c r="J5312" s="19">
        <v>5</v>
      </c>
      <c r="K5312" s="19" t="s">
        <v>7738</v>
      </c>
      <c r="L5312" s="11"/>
      <c r="M5312" s="11"/>
      <c r="N5312" s="24"/>
      <c r="P5312" s="32"/>
      <c r="T5312" s="19"/>
      <c r="U5312" s="3" t="s">
        <v>2979</v>
      </c>
      <c r="X5312" t="str">
        <f t="shared" si="328"/>
        <v/>
      </c>
      <c r="Z5312" t="str">
        <f t="shared" si="329"/>
        <v/>
      </c>
      <c r="AB5312" s="9"/>
      <c r="AC5312" t="s">
        <v>5787</v>
      </c>
      <c r="AD5312">
        <f t="shared" si="331"/>
        <v>0</v>
      </c>
      <c r="AF5312" s="3"/>
      <c r="AG5312" t="s">
        <v>5788</v>
      </c>
      <c r="AH5312" s="9" t="s">
        <v>4925</v>
      </c>
    </row>
    <row r="5313" spans="1:34" ht="10.95" customHeight="1" outlineLevel="1" x14ac:dyDescent="0.25">
      <c r="A5313" t="s">
        <v>5801</v>
      </c>
      <c r="C5313" s="3" t="s">
        <v>12986</v>
      </c>
      <c r="D5313" s="3" t="s">
        <v>1433</v>
      </c>
      <c r="E5313" s="9">
        <v>1915</v>
      </c>
      <c r="F5313" s="7" t="s">
        <v>6473</v>
      </c>
      <c r="G5313" s="7" t="s">
        <v>1647</v>
      </c>
      <c r="H5313" s="8" t="s">
        <v>5787</v>
      </c>
      <c r="I5313" s="8" t="s">
        <v>17274</v>
      </c>
      <c r="J5313" s="19">
        <v>5</v>
      </c>
      <c r="K5313" s="19" t="s">
        <v>7738</v>
      </c>
      <c r="L5313" s="11"/>
      <c r="M5313" s="11"/>
      <c r="N5313" s="24"/>
      <c r="P5313" s="32"/>
      <c r="T5313" s="19"/>
      <c r="U5313" s="3" t="s">
        <v>5587</v>
      </c>
      <c r="X5313" t="str">
        <f t="shared" si="328"/>
        <v/>
      </c>
      <c r="Z5313" t="str">
        <f t="shared" si="329"/>
        <v/>
      </c>
      <c r="AB5313" s="9"/>
      <c r="AC5313" t="s">
        <v>5787</v>
      </c>
      <c r="AD5313">
        <f t="shared" si="331"/>
        <v>0</v>
      </c>
      <c r="AF5313" s="3"/>
      <c r="AG5313" t="s">
        <v>5788</v>
      </c>
      <c r="AH5313" s="9" t="s">
        <v>4623</v>
      </c>
    </row>
    <row r="5314" spans="1:34" ht="10.95" customHeight="1" outlineLevel="1" x14ac:dyDescent="0.25">
      <c r="A5314" t="s">
        <v>5801</v>
      </c>
      <c r="C5314" s="3" t="s">
        <v>12986</v>
      </c>
      <c r="D5314" s="3">
        <v>74</v>
      </c>
      <c r="E5314" s="9">
        <v>1922</v>
      </c>
      <c r="F5314" s="7" t="s">
        <v>5142</v>
      </c>
      <c r="G5314" s="7" t="s">
        <v>4461</v>
      </c>
      <c r="H5314" s="8" t="s">
        <v>17270</v>
      </c>
      <c r="I5314" s="8" t="s">
        <v>17275</v>
      </c>
      <c r="J5314" s="19">
        <v>5</v>
      </c>
      <c r="K5314" s="19" t="s">
        <v>7736</v>
      </c>
      <c r="L5314" s="11">
        <v>0.1</v>
      </c>
      <c r="M5314" s="11"/>
      <c r="N5314" s="24"/>
      <c r="P5314" s="32"/>
      <c r="T5314" s="19"/>
      <c r="U5314" s="3">
        <v>58</v>
      </c>
      <c r="X5314" t="str">
        <f t="shared" ref="X5314:X5377" si="332">IF(COUNTIF(F5314,"*fdc*"),1,"")</f>
        <v/>
      </c>
      <c r="Z5314" t="str">
        <f t="shared" ref="Z5314:Z5377" si="333">IF(COUNTIF(F5314,"*s/s*"),1,"")</f>
        <v/>
      </c>
      <c r="AB5314" s="9"/>
      <c r="AC5314" t="s">
        <v>17270</v>
      </c>
      <c r="AD5314">
        <f t="shared" si="331"/>
        <v>0</v>
      </c>
      <c r="AF5314" s="3"/>
      <c r="AG5314" t="s">
        <v>5788</v>
      </c>
      <c r="AH5314" s="9" t="s">
        <v>4613</v>
      </c>
    </row>
    <row r="5315" spans="1:34" ht="10.95" customHeight="1" outlineLevel="1" x14ac:dyDescent="0.25">
      <c r="A5315" t="s">
        <v>5801</v>
      </c>
      <c r="C5315" s="3" t="s">
        <v>12986</v>
      </c>
      <c r="D5315" s="3">
        <v>75</v>
      </c>
      <c r="E5315" s="9">
        <v>1922</v>
      </c>
      <c r="F5315" s="7" t="s">
        <v>5141</v>
      </c>
      <c r="G5315" s="7" t="s">
        <v>6507</v>
      </c>
      <c r="H5315" s="8" t="s">
        <v>17270</v>
      </c>
      <c r="I5315" s="8" t="s">
        <v>17275</v>
      </c>
      <c r="J5315" s="19">
        <v>5</v>
      </c>
      <c r="K5315" s="19" t="s">
        <v>7736</v>
      </c>
      <c r="L5315" s="11">
        <v>0.4</v>
      </c>
      <c r="M5315" s="11"/>
      <c r="N5315" s="24"/>
      <c r="P5315" s="32"/>
      <c r="T5315" s="19"/>
      <c r="U5315" s="3">
        <v>60</v>
      </c>
      <c r="X5315" t="str">
        <f t="shared" si="332"/>
        <v/>
      </c>
      <c r="Z5315" t="str">
        <f t="shared" si="333"/>
        <v/>
      </c>
      <c r="AB5315" s="9"/>
      <c r="AC5315" t="s">
        <v>17270</v>
      </c>
      <c r="AD5315">
        <f t="shared" si="331"/>
        <v>0</v>
      </c>
      <c r="AF5315" s="3"/>
      <c r="AG5315" t="s">
        <v>5788</v>
      </c>
      <c r="AH5315" s="9" t="s">
        <v>4613</v>
      </c>
    </row>
    <row r="5316" spans="1:34" ht="10.95" customHeight="1" outlineLevel="1" x14ac:dyDescent="0.25">
      <c r="A5316" t="s">
        <v>5801</v>
      </c>
      <c r="C5316" s="3" t="s">
        <v>12986</v>
      </c>
      <c r="D5316" s="3">
        <v>76</v>
      </c>
      <c r="E5316" s="9">
        <v>1925</v>
      </c>
      <c r="F5316" s="7" t="s">
        <v>5141</v>
      </c>
      <c r="G5316" s="7" t="s">
        <v>6579</v>
      </c>
      <c r="H5316" s="8" t="s">
        <v>17270</v>
      </c>
      <c r="I5316" s="8" t="s">
        <v>17275</v>
      </c>
      <c r="J5316" s="19">
        <v>5</v>
      </c>
      <c r="K5316" s="19" t="s">
        <v>7738</v>
      </c>
      <c r="L5316" s="11"/>
      <c r="M5316" s="11"/>
      <c r="N5316" s="24"/>
      <c r="P5316" s="32"/>
      <c r="T5316" s="19"/>
      <c r="U5316" s="3">
        <v>61</v>
      </c>
      <c r="X5316" t="str">
        <f t="shared" si="332"/>
        <v/>
      </c>
      <c r="Z5316" t="str">
        <f t="shared" si="333"/>
        <v/>
      </c>
      <c r="AB5316" s="9"/>
      <c r="AC5316" t="s">
        <v>17270</v>
      </c>
      <c r="AD5316">
        <f t="shared" si="331"/>
        <v>0</v>
      </c>
      <c r="AF5316" s="3"/>
      <c r="AG5316" t="s">
        <v>5788</v>
      </c>
      <c r="AH5316" s="9" t="s">
        <v>4613</v>
      </c>
    </row>
    <row r="5317" spans="1:34" ht="10.95" customHeight="1" outlineLevel="1" x14ac:dyDescent="0.25">
      <c r="A5317" t="s">
        <v>5801</v>
      </c>
      <c r="C5317" s="3" t="s">
        <v>12986</v>
      </c>
      <c r="D5317" s="3">
        <v>77</v>
      </c>
      <c r="E5317" s="9">
        <v>1925</v>
      </c>
      <c r="F5317" s="7" t="s">
        <v>2977</v>
      </c>
      <c r="G5317" s="7" t="s">
        <v>3316</v>
      </c>
      <c r="H5317" s="8" t="s">
        <v>5787</v>
      </c>
      <c r="I5317" s="8" t="s">
        <v>17275</v>
      </c>
      <c r="J5317" s="19">
        <v>3</v>
      </c>
      <c r="K5317" s="19" t="s">
        <v>7738</v>
      </c>
      <c r="L5317" s="11"/>
      <c r="M5317" s="11"/>
      <c r="N5317" s="24"/>
      <c r="P5317" s="32"/>
      <c r="T5317" s="19"/>
      <c r="U5317" s="3">
        <v>64</v>
      </c>
      <c r="X5317" t="str">
        <f t="shared" si="332"/>
        <v/>
      </c>
      <c r="Z5317" t="str">
        <f t="shared" si="333"/>
        <v/>
      </c>
      <c r="AB5317" s="9"/>
      <c r="AC5317" t="s">
        <v>5787</v>
      </c>
      <c r="AD5317">
        <f t="shared" si="331"/>
        <v>0</v>
      </c>
      <c r="AF5317" s="3"/>
      <c r="AG5317" t="s">
        <v>5788</v>
      </c>
      <c r="AH5317" s="9" t="s">
        <v>4613</v>
      </c>
    </row>
    <row r="5318" spans="1:34" ht="10.95" customHeight="1" outlineLevel="1" x14ac:dyDescent="0.25">
      <c r="A5318" t="s">
        <v>5801</v>
      </c>
      <c r="C5318" s="3" t="s">
        <v>12986</v>
      </c>
      <c r="D5318" s="3">
        <v>78</v>
      </c>
      <c r="E5318" s="9">
        <v>1922</v>
      </c>
      <c r="F5318" s="7" t="s">
        <v>5143</v>
      </c>
      <c r="G5318" s="7" t="s">
        <v>684</v>
      </c>
      <c r="H5318" s="8" t="s">
        <v>17270</v>
      </c>
      <c r="I5318" s="8" t="s">
        <v>17275</v>
      </c>
      <c r="J5318" s="19">
        <v>3</v>
      </c>
      <c r="K5318" s="19" t="s">
        <v>7736</v>
      </c>
      <c r="L5318" s="11">
        <v>0.3</v>
      </c>
      <c r="M5318" s="11"/>
      <c r="N5318" s="24"/>
      <c r="P5318" s="32"/>
      <c r="T5318" s="19"/>
      <c r="U5318" s="3">
        <v>66</v>
      </c>
      <c r="X5318" t="str">
        <f t="shared" si="332"/>
        <v/>
      </c>
      <c r="Z5318" t="str">
        <f t="shared" si="333"/>
        <v/>
      </c>
      <c r="AB5318" s="9"/>
      <c r="AC5318" t="s">
        <v>17270</v>
      </c>
      <c r="AD5318">
        <f t="shared" si="331"/>
        <v>0</v>
      </c>
      <c r="AF5318" s="3"/>
      <c r="AG5318" t="s">
        <v>5788</v>
      </c>
      <c r="AH5318" s="9" t="s">
        <v>4613</v>
      </c>
    </row>
    <row r="5319" spans="1:34" ht="10.95" customHeight="1" outlineLevel="1" x14ac:dyDescent="0.25">
      <c r="A5319" t="s">
        <v>5801</v>
      </c>
      <c r="C5319" s="3" t="s">
        <v>12986</v>
      </c>
      <c r="D5319" s="3">
        <v>79</v>
      </c>
      <c r="E5319" s="9">
        <v>1922</v>
      </c>
      <c r="F5319" s="7" t="s">
        <v>5282</v>
      </c>
      <c r="G5319" s="7" t="s">
        <v>134</v>
      </c>
      <c r="H5319" s="8" t="s">
        <v>5787</v>
      </c>
      <c r="I5319" s="8" t="s">
        <v>17275</v>
      </c>
      <c r="J5319" s="19">
        <v>3</v>
      </c>
      <c r="K5319" s="19" t="s">
        <v>7738</v>
      </c>
      <c r="L5319" s="11"/>
      <c r="M5319" s="11"/>
      <c r="N5319" s="24"/>
      <c r="P5319" s="32"/>
      <c r="T5319" s="19"/>
      <c r="U5319" s="3">
        <v>68</v>
      </c>
      <c r="X5319" t="str">
        <f t="shared" si="332"/>
        <v/>
      </c>
      <c r="Z5319" t="str">
        <f t="shared" si="333"/>
        <v/>
      </c>
      <c r="AB5319" s="9"/>
      <c r="AC5319" t="s">
        <v>5787</v>
      </c>
      <c r="AD5319">
        <f t="shared" si="331"/>
        <v>0</v>
      </c>
      <c r="AF5319" s="3"/>
      <c r="AG5319" t="s">
        <v>5788</v>
      </c>
      <c r="AH5319" s="9" t="s">
        <v>4613</v>
      </c>
    </row>
    <row r="5320" spans="1:34" ht="10.95" customHeight="1" outlineLevel="1" x14ac:dyDescent="0.25">
      <c r="A5320" t="s">
        <v>5801</v>
      </c>
      <c r="C5320" s="3" t="s">
        <v>12986</v>
      </c>
      <c r="D5320" s="3">
        <v>80</v>
      </c>
      <c r="E5320" s="9">
        <v>1925</v>
      </c>
      <c r="F5320" s="7" t="s">
        <v>5282</v>
      </c>
      <c r="G5320" s="7" t="s">
        <v>6581</v>
      </c>
      <c r="H5320" s="8" t="s">
        <v>5787</v>
      </c>
      <c r="I5320" s="8" t="s">
        <v>17275</v>
      </c>
      <c r="J5320" s="19">
        <v>3</v>
      </c>
      <c r="K5320" s="19" t="s">
        <v>7736</v>
      </c>
      <c r="L5320" s="11">
        <v>1.2</v>
      </c>
      <c r="M5320" s="11"/>
      <c r="N5320" s="24"/>
      <c r="P5320" s="32"/>
      <c r="T5320" s="19"/>
      <c r="U5320" s="3">
        <v>69</v>
      </c>
      <c r="X5320" t="str">
        <f t="shared" si="332"/>
        <v/>
      </c>
      <c r="Z5320" t="str">
        <f t="shared" si="333"/>
        <v/>
      </c>
      <c r="AB5320" s="9"/>
      <c r="AC5320" t="s">
        <v>5787</v>
      </c>
      <c r="AD5320">
        <f t="shared" si="331"/>
        <v>0</v>
      </c>
      <c r="AF5320" s="3"/>
      <c r="AG5320" t="s">
        <v>5788</v>
      </c>
      <c r="AH5320" s="9" t="s">
        <v>4613</v>
      </c>
    </row>
    <row r="5321" spans="1:34" ht="10.95" customHeight="1" outlineLevel="1" x14ac:dyDescent="0.25">
      <c r="A5321" t="s">
        <v>5801</v>
      </c>
      <c r="C5321" s="3" t="s">
        <v>12986</v>
      </c>
      <c r="D5321" s="3">
        <v>81</v>
      </c>
      <c r="E5321" s="9">
        <v>1925</v>
      </c>
      <c r="F5321" s="7" t="s">
        <v>5243</v>
      </c>
      <c r="G5321" s="7" t="s">
        <v>134</v>
      </c>
      <c r="H5321" s="8" t="s">
        <v>5787</v>
      </c>
      <c r="I5321" s="8" t="s">
        <v>17275</v>
      </c>
      <c r="J5321" s="19">
        <v>3</v>
      </c>
      <c r="K5321" s="19" t="s">
        <v>7738</v>
      </c>
      <c r="L5321" s="11"/>
      <c r="M5321" s="11"/>
      <c r="N5321" s="24"/>
      <c r="P5321" s="32"/>
      <c r="T5321" s="19"/>
      <c r="U5321" s="3">
        <v>73</v>
      </c>
      <c r="X5321" t="str">
        <f t="shared" si="332"/>
        <v/>
      </c>
      <c r="Z5321" t="str">
        <f t="shared" si="333"/>
        <v/>
      </c>
      <c r="AB5321" s="9"/>
      <c r="AC5321" t="s">
        <v>5787</v>
      </c>
      <c r="AD5321">
        <f t="shared" si="331"/>
        <v>0</v>
      </c>
      <c r="AF5321" s="3"/>
      <c r="AG5321" t="s">
        <v>5788</v>
      </c>
      <c r="AH5321" s="9" t="s">
        <v>4613</v>
      </c>
    </row>
    <row r="5322" spans="1:34" ht="10.95" customHeight="1" outlineLevel="1" x14ac:dyDescent="0.25">
      <c r="A5322" t="s">
        <v>5801</v>
      </c>
      <c r="C5322" s="3" t="s">
        <v>12986</v>
      </c>
      <c r="D5322" s="3">
        <v>82</v>
      </c>
      <c r="E5322" s="9">
        <v>1922</v>
      </c>
      <c r="F5322" s="7" t="s">
        <v>3424</v>
      </c>
      <c r="G5322" s="7" t="s">
        <v>4461</v>
      </c>
      <c r="H5322" s="8" t="s">
        <v>5787</v>
      </c>
      <c r="I5322" s="8" t="s">
        <v>17275</v>
      </c>
      <c r="J5322" s="19">
        <v>3</v>
      </c>
      <c r="K5322" s="19" t="s">
        <v>7738</v>
      </c>
      <c r="L5322" s="11"/>
      <c r="M5322" s="11"/>
      <c r="N5322" s="24"/>
      <c r="P5322" s="32"/>
      <c r="T5322" s="19"/>
      <c r="U5322" s="3">
        <v>75</v>
      </c>
      <c r="X5322" t="str">
        <f t="shared" si="332"/>
        <v/>
      </c>
      <c r="Z5322" t="str">
        <f t="shared" si="333"/>
        <v/>
      </c>
      <c r="AB5322" s="9"/>
      <c r="AC5322" t="s">
        <v>5787</v>
      </c>
      <c r="AD5322">
        <f t="shared" si="331"/>
        <v>0</v>
      </c>
      <c r="AF5322" s="3"/>
      <c r="AG5322" t="s">
        <v>5788</v>
      </c>
      <c r="AH5322" s="9" t="s">
        <v>4613</v>
      </c>
    </row>
    <row r="5323" spans="1:34" ht="10.95" customHeight="1" outlineLevel="1" x14ac:dyDescent="0.25">
      <c r="A5323" t="s">
        <v>5801</v>
      </c>
      <c r="C5323" s="3" t="s">
        <v>12986</v>
      </c>
      <c r="D5323" s="3">
        <v>83</v>
      </c>
      <c r="E5323" s="9">
        <v>1925</v>
      </c>
      <c r="F5323" s="7" t="s">
        <v>3424</v>
      </c>
      <c r="G5323" s="7" t="s">
        <v>1647</v>
      </c>
      <c r="H5323" s="8" t="s">
        <v>5787</v>
      </c>
      <c r="I5323" s="8" t="s">
        <v>17275</v>
      </c>
      <c r="J5323" s="19">
        <v>3</v>
      </c>
      <c r="K5323" s="19" t="s">
        <v>7736</v>
      </c>
      <c r="L5323" s="11">
        <v>0.8</v>
      </c>
      <c r="M5323" s="11"/>
      <c r="N5323" s="24"/>
      <c r="P5323" s="32"/>
      <c r="T5323" s="19"/>
      <c r="U5323" s="3">
        <v>76</v>
      </c>
      <c r="X5323" t="str">
        <f t="shared" si="332"/>
        <v/>
      </c>
      <c r="Z5323" t="str">
        <f t="shared" si="333"/>
        <v/>
      </c>
      <c r="AB5323" s="9"/>
      <c r="AC5323" t="s">
        <v>5787</v>
      </c>
      <c r="AD5323">
        <f t="shared" si="331"/>
        <v>0</v>
      </c>
      <c r="AF5323" s="3"/>
      <c r="AG5323" t="s">
        <v>5788</v>
      </c>
      <c r="AH5323" s="9" t="s">
        <v>4613</v>
      </c>
    </row>
    <row r="5324" spans="1:34" ht="10.95" customHeight="1" outlineLevel="1" x14ac:dyDescent="0.25">
      <c r="A5324" t="s">
        <v>5801</v>
      </c>
      <c r="C5324" s="3" t="s">
        <v>12986</v>
      </c>
      <c r="D5324" s="3">
        <v>84</v>
      </c>
      <c r="E5324" s="9">
        <v>1927</v>
      </c>
      <c r="F5324" s="7" t="s">
        <v>1959</v>
      </c>
      <c r="G5324" s="7" t="s">
        <v>1677</v>
      </c>
      <c r="H5324" s="8" t="s">
        <v>5787</v>
      </c>
      <c r="I5324" s="8" t="s">
        <v>17275</v>
      </c>
      <c r="J5324" s="19">
        <v>3</v>
      </c>
      <c r="K5324" s="19" t="s">
        <v>7738</v>
      </c>
      <c r="L5324" s="11"/>
      <c r="M5324" s="11"/>
      <c r="N5324" s="24"/>
      <c r="P5324" s="32"/>
      <c r="T5324" s="19"/>
      <c r="U5324" s="3">
        <v>77</v>
      </c>
      <c r="X5324" t="str">
        <f t="shared" si="332"/>
        <v/>
      </c>
      <c r="Z5324" t="str">
        <f t="shared" si="333"/>
        <v/>
      </c>
      <c r="AB5324" s="9"/>
      <c r="AC5324" t="s">
        <v>5787</v>
      </c>
      <c r="AD5324">
        <f t="shared" si="331"/>
        <v>0</v>
      </c>
      <c r="AF5324" s="3"/>
      <c r="AG5324" t="s">
        <v>5788</v>
      </c>
      <c r="AH5324" s="9" t="s">
        <v>4613</v>
      </c>
    </row>
    <row r="5325" spans="1:34" ht="10.95" customHeight="1" outlineLevel="1" x14ac:dyDescent="0.25">
      <c r="A5325" t="s">
        <v>5801</v>
      </c>
      <c r="C5325" s="3" t="s">
        <v>12986</v>
      </c>
      <c r="D5325" s="3">
        <v>89</v>
      </c>
      <c r="E5325" s="9">
        <v>1924</v>
      </c>
      <c r="F5325" s="7" t="s">
        <v>11450</v>
      </c>
      <c r="G5325" s="7" t="s">
        <v>6343</v>
      </c>
      <c r="H5325" s="8" t="s">
        <v>5787</v>
      </c>
      <c r="I5325" s="8" t="s">
        <v>17276</v>
      </c>
      <c r="J5325" s="19">
        <v>3</v>
      </c>
      <c r="K5325" s="19" t="s">
        <v>7738</v>
      </c>
      <c r="L5325" s="11"/>
      <c r="M5325" s="11"/>
      <c r="N5325" s="24"/>
      <c r="P5325" s="32"/>
      <c r="T5325" s="19"/>
      <c r="U5325" s="3">
        <v>89</v>
      </c>
      <c r="X5325" t="str">
        <f t="shared" si="332"/>
        <v/>
      </c>
      <c r="Z5325" t="str">
        <f t="shared" si="333"/>
        <v/>
      </c>
      <c r="AB5325" s="9"/>
      <c r="AC5325" t="s">
        <v>5787</v>
      </c>
      <c r="AD5325">
        <f t="shared" si="331"/>
        <v>0</v>
      </c>
      <c r="AF5325" s="3"/>
      <c r="AG5325" t="s">
        <v>5788</v>
      </c>
      <c r="AH5325" s="9" t="s">
        <v>4613</v>
      </c>
    </row>
    <row r="5326" spans="1:34" ht="10.95" customHeight="1" outlineLevel="1" x14ac:dyDescent="0.25">
      <c r="A5326" t="s">
        <v>5801</v>
      </c>
      <c r="C5326" s="3" t="s">
        <v>12986</v>
      </c>
      <c r="D5326" s="3">
        <v>103</v>
      </c>
      <c r="E5326" s="9">
        <v>1928</v>
      </c>
      <c r="F5326" s="7" t="s">
        <v>5143</v>
      </c>
      <c r="G5326" s="7" t="s">
        <v>6344</v>
      </c>
      <c r="H5326" s="8" t="s">
        <v>5787</v>
      </c>
      <c r="I5326" s="8" t="s">
        <v>6998</v>
      </c>
      <c r="J5326" s="19">
        <v>1</v>
      </c>
      <c r="K5326" s="19" t="s">
        <v>7736</v>
      </c>
      <c r="L5326" s="11">
        <v>0.4</v>
      </c>
      <c r="M5326" s="11"/>
      <c r="N5326" s="24"/>
      <c r="P5326" s="32"/>
      <c r="T5326" s="19"/>
      <c r="U5326" s="3">
        <v>104</v>
      </c>
      <c r="X5326" t="str">
        <f t="shared" si="332"/>
        <v/>
      </c>
      <c r="Z5326" t="str">
        <f t="shared" si="333"/>
        <v/>
      </c>
      <c r="AB5326" s="9"/>
      <c r="AC5326" t="s">
        <v>5787</v>
      </c>
      <c r="AD5326">
        <f t="shared" si="331"/>
        <v>0</v>
      </c>
      <c r="AF5326" s="3"/>
      <c r="AG5326" t="s">
        <v>5788</v>
      </c>
      <c r="AH5326" s="9" t="s">
        <v>4613</v>
      </c>
    </row>
    <row r="5327" spans="1:34" ht="10.95" customHeight="1" outlineLevel="1" x14ac:dyDescent="0.25">
      <c r="A5327" t="s">
        <v>5801</v>
      </c>
      <c r="C5327" s="3" t="s">
        <v>12986</v>
      </c>
      <c r="D5327" s="3">
        <v>104</v>
      </c>
      <c r="E5327" s="9">
        <v>1928</v>
      </c>
      <c r="F5327" s="7" t="s">
        <v>5282</v>
      </c>
      <c r="G5327" s="7" t="s">
        <v>6345</v>
      </c>
      <c r="H5327" s="8" t="s">
        <v>5787</v>
      </c>
      <c r="I5327" s="8" t="s">
        <v>6998</v>
      </c>
      <c r="J5327" s="19">
        <v>1</v>
      </c>
      <c r="K5327" s="19" t="s">
        <v>7736</v>
      </c>
      <c r="L5327" s="11">
        <v>0.4</v>
      </c>
      <c r="M5327" s="11"/>
      <c r="N5327" s="24"/>
      <c r="P5327" s="32"/>
      <c r="T5327" s="19"/>
      <c r="U5327" s="3">
        <v>105</v>
      </c>
      <c r="X5327" t="str">
        <f t="shared" si="332"/>
        <v/>
      </c>
      <c r="Z5327" t="str">
        <f t="shared" si="333"/>
        <v/>
      </c>
      <c r="AB5327" s="9"/>
      <c r="AC5327" t="s">
        <v>5787</v>
      </c>
      <c r="AD5327">
        <f t="shared" si="331"/>
        <v>0</v>
      </c>
      <c r="AF5327" s="3"/>
      <c r="AG5327" t="s">
        <v>5788</v>
      </c>
      <c r="AH5327" s="9" t="s">
        <v>4613</v>
      </c>
    </row>
    <row r="5328" spans="1:34" ht="10.95" customHeight="1" outlineLevel="1" x14ac:dyDescent="0.25">
      <c r="A5328" t="s">
        <v>5801</v>
      </c>
      <c r="C5328" s="3" t="s">
        <v>12986</v>
      </c>
      <c r="D5328" s="3">
        <v>105</v>
      </c>
      <c r="E5328" s="9">
        <v>1928</v>
      </c>
      <c r="F5328" s="7" t="s">
        <v>1643</v>
      </c>
      <c r="G5328" s="7" t="s">
        <v>3316</v>
      </c>
      <c r="H5328" s="8" t="s">
        <v>5787</v>
      </c>
      <c r="I5328" s="8" t="s">
        <v>6998</v>
      </c>
      <c r="J5328" s="19">
        <v>1</v>
      </c>
      <c r="K5328" s="19" t="s">
        <v>7736</v>
      </c>
      <c r="L5328" s="11">
        <v>0.4</v>
      </c>
      <c r="M5328" s="11"/>
      <c r="N5328" s="24"/>
      <c r="P5328" s="32"/>
      <c r="T5328" s="19"/>
      <c r="U5328" s="3">
        <v>106</v>
      </c>
      <c r="X5328" t="str">
        <f t="shared" si="332"/>
        <v/>
      </c>
      <c r="Z5328" t="str">
        <f t="shared" si="333"/>
        <v/>
      </c>
      <c r="AB5328" s="9"/>
      <c r="AC5328" t="s">
        <v>5787</v>
      </c>
      <c r="AD5328">
        <f t="shared" si="331"/>
        <v>0</v>
      </c>
      <c r="AF5328" s="3"/>
      <c r="AG5328" t="s">
        <v>5788</v>
      </c>
      <c r="AH5328" s="9" t="s">
        <v>4613</v>
      </c>
    </row>
    <row r="5329" spans="1:34" ht="10.95" customHeight="1" outlineLevel="1" x14ac:dyDescent="0.25">
      <c r="A5329" t="s">
        <v>5801</v>
      </c>
      <c r="C5329" s="3" t="s">
        <v>12986</v>
      </c>
      <c r="D5329" s="3">
        <v>106</v>
      </c>
      <c r="E5329" s="9">
        <v>1928</v>
      </c>
      <c r="F5329" s="7" t="s">
        <v>2351</v>
      </c>
      <c r="G5329" s="7" t="s">
        <v>3454</v>
      </c>
      <c r="H5329" s="8" t="s">
        <v>5787</v>
      </c>
      <c r="I5329" s="8" t="s">
        <v>6998</v>
      </c>
      <c r="J5329" s="19">
        <v>1</v>
      </c>
      <c r="K5329" s="19" t="s">
        <v>7736</v>
      </c>
      <c r="L5329" s="11">
        <v>0.4</v>
      </c>
      <c r="M5329" s="11"/>
      <c r="N5329" s="24"/>
      <c r="P5329" s="32"/>
      <c r="T5329" s="19"/>
      <c r="U5329" s="3">
        <v>107</v>
      </c>
      <c r="X5329" t="str">
        <f t="shared" si="332"/>
        <v/>
      </c>
      <c r="Z5329" t="str">
        <f t="shared" si="333"/>
        <v/>
      </c>
      <c r="AB5329" s="9"/>
      <c r="AC5329" t="s">
        <v>5787</v>
      </c>
      <c r="AD5329">
        <f t="shared" ref="AD5329:AD5361" si="334">COUNTIF(H5329,"*Fuji*")</f>
        <v>0</v>
      </c>
      <c r="AF5329" s="3"/>
      <c r="AG5329" t="s">
        <v>5788</v>
      </c>
      <c r="AH5329" s="9" t="s">
        <v>4613</v>
      </c>
    </row>
    <row r="5330" spans="1:34" ht="10.95" customHeight="1" outlineLevel="1" x14ac:dyDescent="0.25">
      <c r="A5330" t="s">
        <v>5801</v>
      </c>
      <c r="C5330" s="3" t="s">
        <v>12986</v>
      </c>
      <c r="D5330" s="3">
        <v>107</v>
      </c>
      <c r="E5330" s="9">
        <v>1928</v>
      </c>
      <c r="F5330" s="7" t="s">
        <v>5243</v>
      </c>
      <c r="G5330" s="7" t="s">
        <v>3455</v>
      </c>
      <c r="H5330" s="8" t="s">
        <v>5787</v>
      </c>
      <c r="I5330" s="8" t="s">
        <v>6998</v>
      </c>
      <c r="J5330" s="19">
        <v>1</v>
      </c>
      <c r="K5330" s="19" t="s">
        <v>7738</v>
      </c>
      <c r="L5330" s="11"/>
      <c r="M5330" s="11"/>
      <c r="N5330" s="24"/>
      <c r="P5330" s="32"/>
      <c r="T5330" s="19"/>
      <c r="U5330" s="3">
        <v>108</v>
      </c>
      <c r="X5330" t="str">
        <f t="shared" si="332"/>
        <v/>
      </c>
      <c r="Z5330" t="str">
        <f t="shared" si="333"/>
        <v/>
      </c>
      <c r="AB5330" s="9"/>
      <c r="AC5330" t="s">
        <v>5787</v>
      </c>
      <c r="AD5330">
        <f t="shared" si="334"/>
        <v>0</v>
      </c>
      <c r="AF5330" s="3"/>
      <c r="AG5330" t="s">
        <v>5788</v>
      </c>
      <c r="AH5330" s="9" t="s">
        <v>4613</v>
      </c>
    </row>
    <row r="5331" spans="1:34" ht="10.95" customHeight="1" outlineLevel="1" x14ac:dyDescent="0.25">
      <c r="A5331" t="s">
        <v>5801</v>
      </c>
      <c r="C5331" s="3" t="s">
        <v>12986</v>
      </c>
      <c r="D5331" s="3">
        <v>108</v>
      </c>
      <c r="E5331" s="9">
        <v>1928</v>
      </c>
      <c r="F5331" s="7" t="s">
        <v>3424</v>
      </c>
      <c r="G5331" s="7" t="s">
        <v>4530</v>
      </c>
      <c r="H5331" s="8" t="s">
        <v>5787</v>
      </c>
      <c r="I5331" s="8" t="s">
        <v>6998</v>
      </c>
      <c r="J5331" s="19">
        <v>1</v>
      </c>
      <c r="K5331" s="19" t="s">
        <v>7736</v>
      </c>
      <c r="L5331" s="11">
        <v>0.4</v>
      </c>
      <c r="M5331" s="11"/>
      <c r="N5331" s="24"/>
      <c r="P5331" s="32"/>
      <c r="T5331" s="19"/>
      <c r="U5331" s="3">
        <v>110</v>
      </c>
      <c r="X5331" t="str">
        <f t="shared" si="332"/>
        <v/>
      </c>
      <c r="Z5331" t="str">
        <f t="shared" si="333"/>
        <v/>
      </c>
      <c r="AB5331" s="9"/>
      <c r="AC5331" t="s">
        <v>5787</v>
      </c>
      <c r="AD5331">
        <f t="shared" si="334"/>
        <v>0</v>
      </c>
      <c r="AF5331" s="3"/>
      <c r="AG5331" t="s">
        <v>5788</v>
      </c>
      <c r="AH5331" s="9" t="s">
        <v>4613</v>
      </c>
    </row>
    <row r="5332" spans="1:34" ht="10.95" customHeight="1" outlineLevel="1" x14ac:dyDescent="0.25">
      <c r="A5332" t="s">
        <v>5801</v>
      </c>
      <c r="C5332" s="3" t="s">
        <v>12986</v>
      </c>
      <c r="D5332" s="3">
        <v>109</v>
      </c>
      <c r="E5332" s="9">
        <v>1928</v>
      </c>
      <c r="F5332" s="7" t="s">
        <v>5300</v>
      </c>
      <c r="G5332" s="7" t="s">
        <v>4531</v>
      </c>
      <c r="H5332" s="8" t="s">
        <v>5787</v>
      </c>
      <c r="I5332" s="8" t="s">
        <v>6998</v>
      </c>
      <c r="J5332" s="19">
        <v>1</v>
      </c>
      <c r="K5332" s="19" t="s">
        <v>7736</v>
      </c>
      <c r="L5332" s="11">
        <v>0.4</v>
      </c>
      <c r="M5332" s="11"/>
      <c r="N5332" s="24"/>
      <c r="P5332" s="32"/>
      <c r="T5332" s="19"/>
      <c r="U5332" s="3">
        <v>111</v>
      </c>
      <c r="X5332" t="str">
        <f t="shared" si="332"/>
        <v/>
      </c>
      <c r="Z5332" t="str">
        <f t="shared" si="333"/>
        <v/>
      </c>
      <c r="AB5332" s="9"/>
      <c r="AC5332" t="s">
        <v>5787</v>
      </c>
      <c r="AD5332">
        <f t="shared" si="334"/>
        <v>0</v>
      </c>
      <c r="AF5332" s="3"/>
      <c r="AG5332" t="s">
        <v>5788</v>
      </c>
      <c r="AH5332" s="9" t="s">
        <v>4613</v>
      </c>
    </row>
    <row r="5333" spans="1:34" ht="10.95" customHeight="1" outlineLevel="1" x14ac:dyDescent="0.25">
      <c r="A5333" t="s">
        <v>5801</v>
      </c>
      <c r="C5333" s="3" t="s">
        <v>12986</v>
      </c>
      <c r="D5333" s="3">
        <v>110</v>
      </c>
      <c r="E5333" s="9">
        <v>1928</v>
      </c>
      <c r="F5333" s="7" t="s">
        <v>1959</v>
      </c>
      <c r="G5333" s="7" t="s">
        <v>4532</v>
      </c>
      <c r="H5333" s="8" t="s">
        <v>5787</v>
      </c>
      <c r="I5333" s="8" t="s">
        <v>6998</v>
      </c>
      <c r="J5333" s="19">
        <v>1</v>
      </c>
      <c r="K5333" s="19" t="s">
        <v>7738</v>
      </c>
      <c r="L5333" s="11"/>
      <c r="M5333" s="11"/>
      <c r="N5333" s="24"/>
      <c r="P5333" s="32"/>
      <c r="T5333" s="19"/>
      <c r="U5333" s="3">
        <v>113</v>
      </c>
      <c r="X5333" t="str">
        <f t="shared" si="332"/>
        <v/>
      </c>
      <c r="Z5333" t="str">
        <f t="shared" si="333"/>
        <v/>
      </c>
      <c r="AB5333" s="9"/>
      <c r="AC5333" t="s">
        <v>5787</v>
      </c>
      <c r="AD5333">
        <f t="shared" si="334"/>
        <v>0</v>
      </c>
      <c r="AF5333" s="3"/>
      <c r="AG5333" t="s">
        <v>5788</v>
      </c>
      <c r="AH5333" s="9" t="s">
        <v>4613</v>
      </c>
    </row>
    <row r="5334" spans="1:34" ht="10.95" customHeight="1" outlineLevel="1" x14ac:dyDescent="0.25">
      <c r="A5334" t="s">
        <v>5801</v>
      </c>
      <c r="C5334" s="3" t="s">
        <v>12986</v>
      </c>
      <c r="D5334" s="3">
        <v>111</v>
      </c>
      <c r="E5334" s="9">
        <v>1928</v>
      </c>
      <c r="F5334" s="7" t="s">
        <v>3776</v>
      </c>
      <c r="G5334" s="7" t="s">
        <v>2225</v>
      </c>
      <c r="H5334" s="8" t="s">
        <v>5787</v>
      </c>
      <c r="I5334" s="8" t="s">
        <v>6998</v>
      </c>
      <c r="J5334" s="19">
        <v>1</v>
      </c>
      <c r="K5334" s="19" t="s">
        <v>7738</v>
      </c>
      <c r="L5334" s="11"/>
      <c r="M5334" s="11"/>
      <c r="N5334" s="24"/>
      <c r="P5334" s="32"/>
      <c r="T5334" s="19"/>
      <c r="U5334" s="3">
        <v>115</v>
      </c>
      <c r="X5334" t="str">
        <f t="shared" si="332"/>
        <v/>
      </c>
      <c r="Z5334" t="str">
        <f t="shared" si="333"/>
        <v/>
      </c>
      <c r="AB5334" s="9"/>
      <c r="AC5334" t="s">
        <v>5787</v>
      </c>
      <c r="AD5334">
        <f t="shared" si="334"/>
        <v>0</v>
      </c>
      <c r="AF5334" s="3"/>
      <c r="AG5334" t="s">
        <v>5788</v>
      </c>
      <c r="AH5334" s="9" t="s">
        <v>4613</v>
      </c>
    </row>
    <row r="5335" spans="1:34" ht="10.95" customHeight="1" outlineLevel="1" x14ac:dyDescent="0.25">
      <c r="A5335" t="s">
        <v>5801</v>
      </c>
      <c r="C5335" s="3" t="s">
        <v>12986</v>
      </c>
      <c r="D5335" s="3">
        <v>112</v>
      </c>
      <c r="E5335" s="9">
        <v>1928</v>
      </c>
      <c r="F5335" s="7" t="s">
        <v>1692</v>
      </c>
      <c r="G5335" s="7" t="s">
        <v>1251</v>
      </c>
      <c r="H5335" s="8" t="s">
        <v>5787</v>
      </c>
      <c r="I5335" s="8" t="s">
        <v>6998</v>
      </c>
      <c r="J5335" s="19">
        <v>1</v>
      </c>
      <c r="K5335" s="19" t="s">
        <v>7738</v>
      </c>
      <c r="L5335" s="11"/>
      <c r="M5335" s="11"/>
      <c r="N5335" s="24"/>
      <c r="P5335" s="32"/>
      <c r="T5335" s="19"/>
      <c r="U5335" s="3">
        <v>116</v>
      </c>
      <c r="X5335" t="str">
        <f t="shared" si="332"/>
        <v/>
      </c>
      <c r="Z5335" t="str">
        <f t="shared" si="333"/>
        <v/>
      </c>
      <c r="AB5335" s="9"/>
      <c r="AC5335" t="s">
        <v>5787</v>
      </c>
      <c r="AD5335">
        <f t="shared" si="334"/>
        <v>0</v>
      </c>
      <c r="AF5335" s="3"/>
      <c r="AG5335" t="s">
        <v>5788</v>
      </c>
      <c r="AH5335" s="9" t="s">
        <v>4613</v>
      </c>
    </row>
    <row r="5336" spans="1:34" ht="10.95" customHeight="1" outlineLevel="1" x14ac:dyDescent="0.25">
      <c r="A5336" t="s">
        <v>5801</v>
      </c>
      <c r="C5336" s="3" t="s">
        <v>12986</v>
      </c>
      <c r="D5336" s="3">
        <v>113</v>
      </c>
      <c r="E5336" s="9">
        <v>1928</v>
      </c>
      <c r="F5336" s="7" t="s">
        <v>5299</v>
      </c>
      <c r="G5336" s="7" t="s">
        <v>3081</v>
      </c>
      <c r="H5336" s="8" t="s">
        <v>5787</v>
      </c>
      <c r="I5336" s="8" t="s">
        <v>6998</v>
      </c>
      <c r="J5336" s="19">
        <v>1</v>
      </c>
      <c r="K5336" s="19" t="s">
        <v>7738</v>
      </c>
      <c r="L5336" s="11"/>
      <c r="M5336" s="11"/>
      <c r="N5336" s="24"/>
      <c r="P5336" s="32"/>
      <c r="T5336" s="19"/>
      <c r="U5336" s="3">
        <v>117</v>
      </c>
      <c r="X5336" t="str">
        <f t="shared" si="332"/>
        <v/>
      </c>
      <c r="Z5336" t="str">
        <f t="shared" si="333"/>
        <v/>
      </c>
      <c r="AB5336" s="9"/>
      <c r="AC5336" t="s">
        <v>5787</v>
      </c>
      <c r="AD5336">
        <f t="shared" si="334"/>
        <v>0</v>
      </c>
      <c r="AF5336" s="3"/>
      <c r="AG5336" t="s">
        <v>5788</v>
      </c>
      <c r="AH5336" s="9" t="s">
        <v>4925</v>
      </c>
    </row>
    <row r="5337" spans="1:34" ht="10.95" customHeight="1" outlineLevel="1" x14ac:dyDescent="0.25">
      <c r="A5337" t="s">
        <v>5801</v>
      </c>
      <c r="C5337" s="3" t="s">
        <v>12986</v>
      </c>
      <c r="D5337" s="3">
        <v>153</v>
      </c>
      <c r="E5337" s="9">
        <v>1940</v>
      </c>
      <c r="F5337" s="7" t="s">
        <v>5243</v>
      </c>
      <c r="G5337" s="7" t="s">
        <v>4529</v>
      </c>
      <c r="H5337" s="8" t="s">
        <v>5787</v>
      </c>
      <c r="I5337" s="8" t="s">
        <v>13583</v>
      </c>
      <c r="J5337" s="19">
        <v>1</v>
      </c>
      <c r="K5337" s="19" t="s">
        <v>7738</v>
      </c>
      <c r="L5337" s="11"/>
      <c r="M5337" s="11"/>
      <c r="N5337" s="24"/>
      <c r="P5337" s="32"/>
      <c r="T5337" s="19"/>
      <c r="U5337" s="3">
        <v>109</v>
      </c>
      <c r="X5337" t="str">
        <f t="shared" si="332"/>
        <v/>
      </c>
      <c r="Z5337" t="str">
        <f t="shared" si="333"/>
        <v/>
      </c>
      <c r="AB5337" s="9"/>
      <c r="AC5337" t="s">
        <v>5787</v>
      </c>
      <c r="AD5337">
        <f t="shared" si="334"/>
        <v>0</v>
      </c>
      <c r="AF5337" s="3"/>
      <c r="AG5337" t="s">
        <v>5788</v>
      </c>
      <c r="AH5337" s="9" t="s">
        <v>4613</v>
      </c>
    </row>
    <row r="5338" spans="1:34" ht="10.95" customHeight="1" outlineLevel="1" x14ac:dyDescent="0.25">
      <c r="A5338" t="s">
        <v>5801</v>
      </c>
      <c r="C5338" s="3" t="s">
        <v>12986</v>
      </c>
      <c r="D5338" s="3">
        <v>154</v>
      </c>
      <c r="E5338" s="9">
        <v>1940</v>
      </c>
      <c r="F5338" s="7" t="s">
        <v>1349</v>
      </c>
      <c r="G5338" s="7" t="s">
        <v>4531</v>
      </c>
      <c r="H5338" s="8" t="s">
        <v>5787</v>
      </c>
      <c r="I5338" s="8" t="s">
        <v>13583</v>
      </c>
      <c r="J5338" s="19">
        <v>1</v>
      </c>
      <c r="K5338" s="19" t="s">
        <v>7736</v>
      </c>
      <c r="L5338" s="11">
        <v>0.2</v>
      </c>
      <c r="M5338" s="11"/>
      <c r="N5338" s="24"/>
      <c r="P5338" s="32"/>
      <c r="T5338" s="19"/>
      <c r="U5338" s="3">
        <v>112</v>
      </c>
      <c r="X5338" t="str">
        <f t="shared" si="332"/>
        <v/>
      </c>
      <c r="Z5338" t="str">
        <f t="shared" si="333"/>
        <v/>
      </c>
      <c r="AB5338" s="9"/>
      <c r="AC5338" t="s">
        <v>5787</v>
      </c>
      <c r="AD5338">
        <f t="shared" si="334"/>
        <v>0</v>
      </c>
      <c r="AF5338" s="3"/>
      <c r="AG5338" t="s">
        <v>5788</v>
      </c>
      <c r="AH5338" s="9" t="s">
        <v>4613</v>
      </c>
    </row>
    <row r="5339" spans="1:34" ht="10.95" customHeight="1" outlineLevel="1" x14ac:dyDescent="0.25">
      <c r="A5339" t="s">
        <v>5801</v>
      </c>
      <c r="C5339" s="3" t="s">
        <v>12986</v>
      </c>
      <c r="D5339" s="3">
        <v>155</v>
      </c>
      <c r="E5339" s="9">
        <v>1940</v>
      </c>
      <c r="F5339" s="7" t="s">
        <v>2624</v>
      </c>
      <c r="G5339" s="7" t="s">
        <v>4532</v>
      </c>
      <c r="H5339" s="8" t="s">
        <v>5787</v>
      </c>
      <c r="I5339" s="8" t="s">
        <v>13583</v>
      </c>
      <c r="J5339" s="19">
        <v>1</v>
      </c>
      <c r="K5339" s="19" t="s">
        <v>7738</v>
      </c>
      <c r="L5339" s="11"/>
      <c r="M5339" s="11"/>
      <c r="N5339" s="24"/>
      <c r="P5339" s="32"/>
      <c r="T5339" s="19"/>
      <c r="U5339" s="3">
        <v>114</v>
      </c>
      <c r="X5339" t="str">
        <f t="shared" si="332"/>
        <v/>
      </c>
      <c r="Z5339" t="str">
        <f t="shared" si="333"/>
        <v/>
      </c>
      <c r="AB5339" s="9"/>
      <c r="AC5339" t="s">
        <v>5787</v>
      </c>
      <c r="AD5339">
        <f t="shared" si="334"/>
        <v>0</v>
      </c>
      <c r="AF5339" s="3"/>
      <c r="AG5339" t="s">
        <v>5788</v>
      </c>
      <c r="AH5339" s="9" t="s">
        <v>4613</v>
      </c>
    </row>
    <row r="5340" spans="1:34" ht="10.95" customHeight="1" outlineLevel="1" x14ac:dyDescent="0.25">
      <c r="A5340" t="s">
        <v>5801</v>
      </c>
      <c r="C5340" s="3" t="s">
        <v>12986</v>
      </c>
      <c r="D5340" s="3">
        <v>156</v>
      </c>
      <c r="E5340" s="9">
        <v>1939</v>
      </c>
      <c r="F5340" s="7" t="s">
        <v>5299</v>
      </c>
      <c r="G5340" s="7" t="s">
        <v>5647</v>
      </c>
      <c r="H5340" s="8" t="s">
        <v>5787</v>
      </c>
      <c r="I5340" s="8" t="s">
        <v>13583</v>
      </c>
      <c r="J5340" s="19">
        <v>1</v>
      </c>
      <c r="K5340" s="19" t="s">
        <v>7738</v>
      </c>
      <c r="L5340" s="11"/>
      <c r="M5340" s="11"/>
      <c r="N5340" s="24"/>
      <c r="P5340" s="32"/>
      <c r="T5340" s="19"/>
      <c r="U5340" s="3">
        <v>118</v>
      </c>
      <c r="X5340" t="str">
        <f t="shared" si="332"/>
        <v/>
      </c>
      <c r="Z5340" t="str">
        <f t="shared" si="333"/>
        <v/>
      </c>
      <c r="AB5340" s="9"/>
      <c r="AC5340" t="s">
        <v>5787</v>
      </c>
      <c r="AD5340">
        <f t="shared" si="334"/>
        <v>0</v>
      </c>
      <c r="AF5340" s="3"/>
      <c r="AG5340" t="s">
        <v>5788</v>
      </c>
      <c r="AH5340" s="9" t="s">
        <v>4613</v>
      </c>
    </row>
    <row r="5341" spans="1:34" ht="10.95" customHeight="1" outlineLevel="1" x14ac:dyDescent="0.25">
      <c r="A5341" t="s">
        <v>5801</v>
      </c>
      <c r="C5341" s="3" t="s">
        <v>12986</v>
      </c>
      <c r="D5341" s="3">
        <v>166</v>
      </c>
      <c r="E5341" s="9">
        <v>1941</v>
      </c>
      <c r="F5341" s="7" t="s">
        <v>1657</v>
      </c>
      <c r="G5341" s="7" t="s">
        <v>4100</v>
      </c>
      <c r="H5341" s="8" t="s">
        <v>5787</v>
      </c>
      <c r="I5341" s="8" t="s">
        <v>17277</v>
      </c>
      <c r="J5341" s="19">
        <v>3</v>
      </c>
      <c r="K5341" s="19" t="s">
        <v>7738</v>
      </c>
      <c r="L5341" s="11"/>
      <c r="M5341" s="11"/>
      <c r="N5341" s="24"/>
      <c r="P5341" s="32"/>
      <c r="T5341" s="19"/>
      <c r="U5341" s="3">
        <v>157</v>
      </c>
      <c r="X5341" t="str">
        <f t="shared" si="332"/>
        <v/>
      </c>
      <c r="Z5341" t="str">
        <f t="shared" si="333"/>
        <v/>
      </c>
      <c r="AB5341" s="9"/>
      <c r="AC5341" t="s">
        <v>5787</v>
      </c>
      <c r="AD5341">
        <f t="shared" si="334"/>
        <v>0</v>
      </c>
      <c r="AF5341" s="3"/>
      <c r="AG5341" t="s">
        <v>5788</v>
      </c>
      <c r="AH5341" s="9" t="s">
        <v>4613</v>
      </c>
    </row>
    <row r="5342" spans="1:34" ht="10.95" customHeight="1" outlineLevel="1" x14ac:dyDescent="0.25">
      <c r="A5342" t="s">
        <v>5801</v>
      </c>
      <c r="C5342" s="3" t="s">
        <v>12986</v>
      </c>
      <c r="D5342" s="3">
        <v>167</v>
      </c>
      <c r="E5342" s="9">
        <v>1941</v>
      </c>
      <c r="F5342" s="7" t="s">
        <v>1839</v>
      </c>
      <c r="G5342" s="7" t="s">
        <v>1677</v>
      </c>
      <c r="H5342" s="8" t="s">
        <v>5787</v>
      </c>
      <c r="I5342" s="8" t="s">
        <v>17277</v>
      </c>
      <c r="J5342" s="19">
        <v>3</v>
      </c>
      <c r="K5342" s="19" t="s">
        <v>7736</v>
      </c>
      <c r="L5342" s="11">
        <v>1</v>
      </c>
      <c r="M5342" s="11"/>
      <c r="N5342" s="24"/>
      <c r="P5342" s="32"/>
      <c r="T5342" s="19"/>
      <c r="U5342" s="3">
        <v>158</v>
      </c>
      <c r="X5342" t="str">
        <f t="shared" si="332"/>
        <v/>
      </c>
      <c r="Z5342" t="str">
        <f t="shared" si="333"/>
        <v/>
      </c>
      <c r="AB5342" s="9"/>
      <c r="AC5342" t="s">
        <v>5787</v>
      </c>
      <c r="AD5342">
        <f t="shared" si="334"/>
        <v>0</v>
      </c>
      <c r="AF5342" s="3"/>
      <c r="AG5342" t="s">
        <v>5788</v>
      </c>
      <c r="AH5342" s="9" t="s">
        <v>4613</v>
      </c>
    </row>
    <row r="5343" spans="1:34" ht="10.95" customHeight="1" outlineLevel="1" x14ac:dyDescent="0.25">
      <c r="A5343" t="s">
        <v>5801</v>
      </c>
      <c r="C5343" s="3" t="s">
        <v>12986</v>
      </c>
      <c r="D5343" s="3">
        <v>173</v>
      </c>
      <c r="E5343" s="9">
        <v>1944</v>
      </c>
      <c r="F5343" s="7" t="s">
        <v>21917</v>
      </c>
      <c r="G5343" s="7" t="s">
        <v>5648</v>
      </c>
      <c r="H5343" s="8" t="s">
        <v>5787</v>
      </c>
      <c r="I5343" s="8" t="s">
        <v>17278</v>
      </c>
      <c r="J5343" s="19">
        <v>1</v>
      </c>
      <c r="K5343" s="19" t="s">
        <v>7738</v>
      </c>
      <c r="L5343" s="11"/>
      <c r="M5343" s="11"/>
      <c r="N5343" s="24"/>
      <c r="P5343" s="32"/>
      <c r="T5343" s="19"/>
      <c r="U5343" s="3">
        <v>164</v>
      </c>
      <c r="X5343" t="str">
        <f t="shared" si="332"/>
        <v/>
      </c>
      <c r="Z5343" t="str">
        <f t="shared" si="333"/>
        <v/>
      </c>
      <c r="AB5343" s="9"/>
      <c r="AC5343" t="s">
        <v>5787</v>
      </c>
      <c r="AD5343">
        <f t="shared" si="334"/>
        <v>0</v>
      </c>
      <c r="AF5343" s="3"/>
      <c r="AG5343" t="s">
        <v>5788</v>
      </c>
      <c r="AH5343" s="9" t="s">
        <v>4613</v>
      </c>
    </row>
    <row r="5344" spans="1:34" ht="10.95" customHeight="1" outlineLevel="1" x14ac:dyDescent="0.25">
      <c r="A5344" t="s">
        <v>5801</v>
      </c>
      <c r="C5344" s="3" t="s">
        <v>12986</v>
      </c>
      <c r="D5344" s="3">
        <v>174</v>
      </c>
      <c r="E5344" s="9">
        <v>1944</v>
      </c>
      <c r="F5344" s="7" t="s">
        <v>21918</v>
      </c>
      <c r="G5344" s="7" t="s">
        <v>6344</v>
      </c>
      <c r="H5344" s="8" t="s">
        <v>5787</v>
      </c>
      <c r="I5344" s="8" t="s">
        <v>17278</v>
      </c>
      <c r="J5344" s="19">
        <v>1</v>
      </c>
      <c r="K5344" s="19" t="s">
        <v>7738</v>
      </c>
      <c r="L5344" s="11"/>
      <c r="M5344" s="11"/>
      <c r="N5344" s="24"/>
      <c r="P5344" s="32"/>
      <c r="T5344" s="19"/>
      <c r="U5344" s="3">
        <v>165</v>
      </c>
      <c r="X5344" t="str">
        <f t="shared" si="332"/>
        <v/>
      </c>
      <c r="Z5344" t="str">
        <f t="shared" si="333"/>
        <v/>
      </c>
      <c r="AB5344" s="9"/>
      <c r="AC5344" t="s">
        <v>5787</v>
      </c>
      <c r="AD5344">
        <f t="shared" si="334"/>
        <v>0</v>
      </c>
      <c r="AF5344" s="3"/>
      <c r="AG5344" t="s">
        <v>5788</v>
      </c>
      <c r="AH5344" s="9" t="s">
        <v>4613</v>
      </c>
    </row>
    <row r="5345" spans="1:34" ht="10.95" customHeight="1" outlineLevel="1" x14ac:dyDescent="0.25">
      <c r="A5345" t="s">
        <v>5801</v>
      </c>
      <c r="C5345" s="3" t="s">
        <v>12986</v>
      </c>
      <c r="D5345" s="3">
        <v>175</v>
      </c>
      <c r="E5345" s="9">
        <v>1943</v>
      </c>
      <c r="F5345" s="7" t="s">
        <v>11448</v>
      </c>
      <c r="G5345" s="7" t="s">
        <v>4532</v>
      </c>
      <c r="H5345" s="8" t="s">
        <v>5787</v>
      </c>
      <c r="I5345" s="8" t="s">
        <v>17278</v>
      </c>
      <c r="J5345" s="19">
        <v>1</v>
      </c>
      <c r="K5345" s="19" t="s">
        <v>7738</v>
      </c>
      <c r="L5345" s="11"/>
      <c r="M5345" s="11"/>
      <c r="N5345" s="24"/>
      <c r="P5345" s="32"/>
      <c r="T5345" s="19"/>
      <c r="U5345" s="3">
        <v>161</v>
      </c>
      <c r="X5345" t="str">
        <f t="shared" si="332"/>
        <v/>
      </c>
      <c r="Z5345" t="str">
        <f t="shared" si="333"/>
        <v/>
      </c>
      <c r="AB5345" s="9"/>
      <c r="AC5345" t="s">
        <v>5787</v>
      </c>
      <c r="AD5345">
        <f t="shared" si="334"/>
        <v>0</v>
      </c>
      <c r="AF5345" s="3"/>
      <c r="AG5345" t="s">
        <v>5788</v>
      </c>
      <c r="AH5345" s="9" t="s">
        <v>4613</v>
      </c>
    </row>
    <row r="5346" spans="1:34" ht="10.95" customHeight="1" outlineLevel="1" x14ac:dyDescent="0.25">
      <c r="A5346" t="s">
        <v>5801</v>
      </c>
      <c r="C5346" s="3" t="s">
        <v>12986</v>
      </c>
      <c r="D5346" s="3">
        <v>176</v>
      </c>
      <c r="E5346" s="9">
        <v>1944</v>
      </c>
      <c r="F5346" s="7" t="s">
        <v>4163</v>
      </c>
      <c r="G5346" s="7" t="s">
        <v>4532</v>
      </c>
      <c r="H5346" s="8" t="s">
        <v>5787</v>
      </c>
      <c r="I5346" s="8" t="s">
        <v>17278</v>
      </c>
      <c r="J5346" s="19">
        <v>1</v>
      </c>
      <c r="K5346" s="19" t="s">
        <v>7738</v>
      </c>
      <c r="L5346" s="11"/>
      <c r="M5346" s="11"/>
      <c r="N5346" s="24"/>
      <c r="P5346" s="32"/>
      <c r="T5346" s="19"/>
      <c r="U5346" s="3">
        <v>166</v>
      </c>
      <c r="X5346" t="str">
        <f t="shared" si="332"/>
        <v/>
      </c>
      <c r="Z5346" t="str">
        <f t="shared" si="333"/>
        <v/>
      </c>
      <c r="AB5346" s="9"/>
      <c r="AC5346" t="s">
        <v>5787</v>
      </c>
      <c r="AD5346">
        <f t="shared" si="334"/>
        <v>0</v>
      </c>
      <c r="AF5346" s="3"/>
      <c r="AG5346" t="s">
        <v>5788</v>
      </c>
      <c r="AH5346" s="9" t="s">
        <v>4613</v>
      </c>
    </row>
    <row r="5347" spans="1:34" ht="10.95" customHeight="1" outlineLevel="1" x14ac:dyDescent="0.25">
      <c r="A5347" t="s">
        <v>5801</v>
      </c>
      <c r="C5347" s="3" t="s">
        <v>12986</v>
      </c>
      <c r="D5347" s="3" t="s">
        <v>5728</v>
      </c>
      <c r="E5347" s="9">
        <v>1944</v>
      </c>
      <c r="F5347" s="7" t="s">
        <v>6473</v>
      </c>
      <c r="G5347" s="7" t="s">
        <v>4532</v>
      </c>
      <c r="H5347" s="8" t="s">
        <v>5787</v>
      </c>
      <c r="I5347" s="8" t="s">
        <v>17278</v>
      </c>
      <c r="J5347" s="19">
        <v>1</v>
      </c>
      <c r="K5347" s="19" t="s">
        <v>7738</v>
      </c>
      <c r="L5347" s="11"/>
      <c r="M5347" s="11"/>
      <c r="N5347" s="24"/>
      <c r="P5347" s="32"/>
      <c r="T5347" s="19"/>
      <c r="U5347" s="3" t="s">
        <v>5649</v>
      </c>
      <c r="W5347" t="s">
        <v>7738</v>
      </c>
      <c r="X5347" t="str">
        <f t="shared" si="332"/>
        <v/>
      </c>
      <c r="Z5347" t="str">
        <f t="shared" si="333"/>
        <v/>
      </c>
      <c r="AB5347" s="9"/>
      <c r="AC5347" t="s">
        <v>5787</v>
      </c>
      <c r="AD5347">
        <f t="shared" si="334"/>
        <v>0</v>
      </c>
      <c r="AF5347" s="3"/>
      <c r="AG5347" t="s">
        <v>5788</v>
      </c>
      <c r="AH5347" s="9" t="s">
        <v>4623</v>
      </c>
    </row>
    <row r="5348" spans="1:34" ht="10.95" customHeight="1" outlineLevel="1" x14ac:dyDescent="0.25">
      <c r="A5348" t="s">
        <v>5801</v>
      </c>
      <c r="C5348" s="3" t="s">
        <v>12986</v>
      </c>
      <c r="D5348" s="3">
        <v>177</v>
      </c>
      <c r="E5348" s="9">
        <v>1943</v>
      </c>
      <c r="F5348" s="7" t="s">
        <v>21919</v>
      </c>
      <c r="G5348" s="7" t="s">
        <v>3081</v>
      </c>
      <c r="H5348" s="8" t="s">
        <v>5787</v>
      </c>
      <c r="I5348" s="8" t="s">
        <v>17278</v>
      </c>
      <c r="J5348" s="19">
        <v>1</v>
      </c>
      <c r="K5348" s="19" t="s">
        <v>7736</v>
      </c>
      <c r="L5348" s="11">
        <v>2.5</v>
      </c>
      <c r="M5348" s="11"/>
      <c r="N5348" s="24"/>
      <c r="P5348" s="32"/>
      <c r="T5348" s="19"/>
      <c r="U5348" s="3">
        <v>162</v>
      </c>
      <c r="X5348" t="str">
        <f t="shared" si="332"/>
        <v/>
      </c>
      <c r="Z5348" t="str">
        <f t="shared" si="333"/>
        <v/>
      </c>
      <c r="AB5348" s="9"/>
      <c r="AC5348" t="s">
        <v>5787</v>
      </c>
      <c r="AD5348">
        <f t="shared" si="334"/>
        <v>0</v>
      </c>
      <c r="AF5348" s="3"/>
      <c r="AG5348" t="s">
        <v>5788</v>
      </c>
      <c r="AH5348" s="9" t="s">
        <v>4613</v>
      </c>
    </row>
    <row r="5349" spans="1:34" ht="10.95" customHeight="1" outlineLevel="1" x14ac:dyDescent="0.25">
      <c r="A5349" t="s">
        <v>5801</v>
      </c>
      <c r="C5349" s="3" t="s">
        <v>12986</v>
      </c>
      <c r="D5349" s="3">
        <v>178</v>
      </c>
      <c r="E5349" s="9">
        <v>1943</v>
      </c>
      <c r="F5349" s="7" t="s">
        <v>21919</v>
      </c>
      <c r="G5349" s="7" t="s">
        <v>5647</v>
      </c>
      <c r="H5349" s="8" t="s">
        <v>5787</v>
      </c>
      <c r="I5349" s="8" t="s">
        <v>17278</v>
      </c>
      <c r="J5349" s="19">
        <v>1</v>
      </c>
      <c r="K5349" s="19" t="s">
        <v>7738</v>
      </c>
      <c r="L5349" s="11"/>
      <c r="M5349" s="11"/>
      <c r="N5349" s="24"/>
      <c r="P5349" s="32"/>
      <c r="T5349" s="19"/>
      <c r="U5349" s="3">
        <v>163</v>
      </c>
      <c r="X5349" t="str">
        <f t="shared" si="332"/>
        <v/>
      </c>
      <c r="Z5349" t="str">
        <f t="shared" si="333"/>
        <v/>
      </c>
      <c r="AB5349" s="9"/>
      <c r="AC5349" t="s">
        <v>5787</v>
      </c>
      <c r="AD5349">
        <f t="shared" si="334"/>
        <v>0</v>
      </c>
      <c r="AF5349" s="3"/>
      <c r="AG5349" t="s">
        <v>5788</v>
      </c>
      <c r="AH5349" s="9" t="s">
        <v>4613</v>
      </c>
    </row>
    <row r="5350" spans="1:34" ht="10.95" customHeight="1" outlineLevel="1" x14ac:dyDescent="0.25">
      <c r="A5350" t="s">
        <v>5801</v>
      </c>
      <c r="C5350" s="3" t="s">
        <v>12986</v>
      </c>
      <c r="D5350" s="3">
        <v>181</v>
      </c>
      <c r="E5350" s="9">
        <v>1944</v>
      </c>
      <c r="F5350" s="7" t="s">
        <v>6271</v>
      </c>
      <c r="G5350" s="7" t="s">
        <v>1677</v>
      </c>
      <c r="H5350" s="8" t="s">
        <v>5787</v>
      </c>
      <c r="I5350" s="8" t="s">
        <v>17279</v>
      </c>
      <c r="J5350" s="19">
        <v>3</v>
      </c>
      <c r="K5350" s="19" t="s">
        <v>7738</v>
      </c>
      <c r="L5350" s="11"/>
      <c r="M5350" s="11"/>
      <c r="N5350" s="24"/>
      <c r="P5350" s="32"/>
      <c r="T5350" s="19"/>
      <c r="U5350" s="3" t="s">
        <v>8002</v>
      </c>
      <c r="X5350" t="str">
        <f t="shared" si="332"/>
        <v/>
      </c>
      <c r="Z5350" t="str">
        <f t="shared" si="333"/>
        <v/>
      </c>
      <c r="AB5350" s="9"/>
      <c r="AC5350" t="s">
        <v>5787</v>
      </c>
      <c r="AD5350">
        <f t="shared" si="334"/>
        <v>0</v>
      </c>
      <c r="AF5350" s="3"/>
      <c r="AG5350" t="s">
        <v>5788</v>
      </c>
      <c r="AH5350" s="9" t="s">
        <v>4613</v>
      </c>
    </row>
    <row r="5351" spans="1:34" ht="10.95" customHeight="1" outlineLevel="1" x14ac:dyDescent="0.25">
      <c r="A5351" t="s">
        <v>5801</v>
      </c>
      <c r="C5351" s="3" t="s">
        <v>12986</v>
      </c>
      <c r="D5351" s="3">
        <v>182</v>
      </c>
      <c r="E5351" s="9">
        <v>1944</v>
      </c>
      <c r="F5351" s="7" t="s">
        <v>6272</v>
      </c>
      <c r="G5351" s="7" t="s">
        <v>2019</v>
      </c>
      <c r="H5351" s="8" t="s">
        <v>5787</v>
      </c>
      <c r="I5351" s="8" t="s">
        <v>17279</v>
      </c>
      <c r="J5351" s="19">
        <v>3</v>
      </c>
      <c r="K5351" s="19" t="s">
        <v>7738</v>
      </c>
      <c r="L5351" s="11"/>
      <c r="M5351" s="11"/>
      <c r="N5351" s="24"/>
      <c r="P5351" s="32"/>
      <c r="T5351" s="19"/>
      <c r="U5351" s="3" t="s">
        <v>8003</v>
      </c>
      <c r="X5351" t="str">
        <f t="shared" si="332"/>
        <v/>
      </c>
      <c r="Z5351" t="str">
        <f t="shared" si="333"/>
        <v/>
      </c>
      <c r="AB5351" s="9"/>
      <c r="AC5351" t="s">
        <v>5787</v>
      </c>
      <c r="AD5351">
        <f t="shared" si="334"/>
        <v>0</v>
      </c>
      <c r="AF5351" s="3"/>
      <c r="AG5351" t="s">
        <v>5788</v>
      </c>
      <c r="AH5351" s="9" t="s">
        <v>4613</v>
      </c>
    </row>
    <row r="5352" spans="1:34" ht="10.95" customHeight="1" outlineLevel="1" x14ac:dyDescent="0.25">
      <c r="A5352" t="s">
        <v>5801</v>
      </c>
      <c r="C5352" s="3" t="s">
        <v>12986</v>
      </c>
      <c r="D5352" s="3" t="s">
        <v>4065</v>
      </c>
      <c r="E5352" s="9">
        <v>1947</v>
      </c>
      <c r="F5352" s="7" t="s">
        <v>5141</v>
      </c>
      <c r="G5352" s="7" t="s">
        <v>4464</v>
      </c>
      <c r="H5352" s="8" t="s">
        <v>5787</v>
      </c>
      <c r="I5352" s="8"/>
      <c r="J5352" s="19">
        <v>3</v>
      </c>
      <c r="K5352" s="19" t="s">
        <v>7736</v>
      </c>
      <c r="L5352" s="11">
        <v>0.5</v>
      </c>
      <c r="M5352" s="11"/>
      <c r="N5352" s="24"/>
      <c r="P5352" s="32"/>
      <c r="T5352" s="19"/>
      <c r="U5352" s="3" t="s">
        <v>5213</v>
      </c>
      <c r="X5352" t="str">
        <f t="shared" si="332"/>
        <v/>
      </c>
      <c r="Z5352" t="str">
        <f t="shared" si="333"/>
        <v/>
      </c>
      <c r="AB5352" s="9"/>
      <c r="AC5352" t="s">
        <v>5787</v>
      </c>
      <c r="AD5352">
        <f t="shared" si="334"/>
        <v>0</v>
      </c>
      <c r="AF5352" s="3"/>
      <c r="AG5352" t="s">
        <v>5788</v>
      </c>
      <c r="AH5352" s="9" t="s">
        <v>4613</v>
      </c>
    </row>
    <row r="5353" spans="1:34" ht="10.95" customHeight="1" outlineLevel="1" x14ac:dyDescent="0.25">
      <c r="A5353" t="s">
        <v>5801</v>
      </c>
      <c r="C5353" s="3" t="s">
        <v>12986</v>
      </c>
      <c r="D5353" s="3" t="s">
        <v>4065</v>
      </c>
      <c r="E5353" s="9">
        <v>1947</v>
      </c>
      <c r="F5353" s="7" t="s">
        <v>5282</v>
      </c>
      <c r="G5353" s="7" t="s">
        <v>5215</v>
      </c>
      <c r="H5353" s="8" t="s">
        <v>5787</v>
      </c>
      <c r="I5353" s="8"/>
      <c r="J5353" s="19">
        <v>3</v>
      </c>
      <c r="K5353" s="19" t="s">
        <v>7736</v>
      </c>
      <c r="L5353" s="11">
        <v>0.5</v>
      </c>
      <c r="M5353" s="11"/>
      <c r="N5353" s="24"/>
      <c r="P5353" s="32"/>
      <c r="T5353" s="19"/>
      <c r="U5353" s="3" t="s">
        <v>5214</v>
      </c>
      <c r="X5353" t="str">
        <f t="shared" si="332"/>
        <v/>
      </c>
      <c r="Z5353" t="str">
        <f t="shared" si="333"/>
        <v/>
      </c>
      <c r="AB5353" s="9"/>
      <c r="AC5353" t="s">
        <v>5787</v>
      </c>
      <c r="AD5353">
        <f t="shared" si="334"/>
        <v>0</v>
      </c>
      <c r="AF5353" s="3"/>
      <c r="AG5353" t="s">
        <v>5788</v>
      </c>
      <c r="AH5353" s="9" t="s">
        <v>4613</v>
      </c>
    </row>
    <row r="5354" spans="1:34" ht="10.95" customHeight="1" outlineLevel="1" x14ac:dyDescent="0.25">
      <c r="A5354" t="s">
        <v>5801</v>
      </c>
      <c r="C5354" s="3" t="s">
        <v>12986</v>
      </c>
      <c r="D5354" s="3" t="s">
        <v>4065</v>
      </c>
      <c r="E5354" s="9">
        <v>1947</v>
      </c>
      <c r="F5354" s="7" t="s">
        <v>3424</v>
      </c>
      <c r="G5354" s="7" t="s">
        <v>5217</v>
      </c>
      <c r="H5354" s="8" t="s">
        <v>5787</v>
      </c>
      <c r="I5354" s="8"/>
      <c r="J5354" s="19">
        <v>3</v>
      </c>
      <c r="K5354" s="19" t="s">
        <v>7736</v>
      </c>
      <c r="L5354" s="11">
        <v>0.5</v>
      </c>
      <c r="M5354" s="11"/>
      <c r="N5354" s="24"/>
      <c r="P5354" s="32"/>
      <c r="T5354" s="19"/>
      <c r="U5354" s="3" t="s">
        <v>5216</v>
      </c>
      <c r="X5354" t="str">
        <f t="shared" si="332"/>
        <v/>
      </c>
      <c r="Z5354" t="str">
        <f t="shared" si="333"/>
        <v/>
      </c>
      <c r="AB5354" s="9"/>
      <c r="AC5354" t="s">
        <v>5787</v>
      </c>
      <c r="AD5354">
        <f t="shared" si="334"/>
        <v>0</v>
      </c>
      <c r="AF5354" s="3"/>
      <c r="AG5354" t="s">
        <v>5788</v>
      </c>
      <c r="AH5354" s="9" t="s">
        <v>4613</v>
      </c>
    </row>
    <row r="5355" spans="1:34" ht="10.95" customHeight="1" outlineLevel="1" x14ac:dyDescent="0.25">
      <c r="A5355" t="s">
        <v>5801</v>
      </c>
      <c r="C5355" s="3" t="s">
        <v>12986</v>
      </c>
      <c r="D5355" s="3" t="s">
        <v>4065</v>
      </c>
      <c r="E5355" s="9">
        <v>1947</v>
      </c>
      <c r="F5355" s="7" t="s">
        <v>1657</v>
      </c>
      <c r="G5355" s="7" t="s">
        <v>3833</v>
      </c>
      <c r="H5355" s="8" t="s">
        <v>5787</v>
      </c>
      <c r="I5355" s="8"/>
      <c r="J5355" s="19">
        <v>3</v>
      </c>
      <c r="K5355" s="19" t="s">
        <v>7736</v>
      </c>
      <c r="L5355" s="11">
        <v>0.5</v>
      </c>
      <c r="M5355" s="11"/>
      <c r="N5355" s="24"/>
      <c r="P5355" s="32"/>
      <c r="T5355" s="19"/>
      <c r="U5355" s="3" t="s">
        <v>5218</v>
      </c>
      <c r="X5355" t="str">
        <f t="shared" si="332"/>
        <v/>
      </c>
      <c r="Z5355" t="str">
        <f t="shared" si="333"/>
        <v/>
      </c>
      <c r="AB5355" s="9"/>
      <c r="AC5355" t="s">
        <v>5787</v>
      </c>
      <c r="AD5355">
        <f t="shared" si="334"/>
        <v>0</v>
      </c>
      <c r="AF5355" s="3"/>
      <c r="AG5355" t="s">
        <v>5788</v>
      </c>
      <c r="AH5355" s="9" t="s">
        <v>4613</v>
      </c>
    </row>
    <row r="5356" spans="1:34" ht="10.95" customHeight="1" outlineLevel="1" x14ac:dyDescent="0.25">
      <c r="A5356" t="s">
        <v>5801</v>
      </c>
      <c r="C5356" s="3" t="s">
        <v>12986</v>
      </c>
      <c r="D5356" s="3" t="s">
        <v>4065</v>
      </c>
      <c r="E5356" s="9">
        <v>1947</v>
      </c>
      <c r="F5356" s="7" t="s">
        <v>5697</v>
      </c>
      <c r="G5356" s="7" t="s">
        <v>5485</v>
      </c>
      <c r="H5356" s="8" t="s">
        <v>5787</v>
      </c>
      <c r="I5356" s="8"/>
      <c r="J5356" s="19">
        <v>3</v>
      </c>
      <c r="K5356" s="19" t="s">
        <v>7738</v>
      </c>
      <c r="L5356" s="11"/>
      <c r="M5356" s="11"/>
      <c r="N5356" s="24"/>
      <c r="P5356" s="32"/>
      <c r="T5356" s="19"/>
      <c r="U5356" s="3" t="s">
        <v>4441</v>
      </c>
      <c r="X5356" t="str">
        <f t="shared" si="332"/>
        <v/>
      </c>
      <c r="Z5356" t="str">
        <f t="shared" si="333"/>
        <v/>
      </c>
      <c r="AB5356" s="9"/>
      <c r="AC5356" t="s">
        <v>5787</v>
      </c>
      <c r="AD5356">
        <f t="shared" si="334"/>
        <v>0</v>
      </c>
      <c r="AF5356" s="3"/>
      <c r="AG5356" t="s">
        <v>5788</v>
      </c>
      <c r="AH5356" s="9" t="s">
        <v>4613</v>
      </c>
    </row>
    <row r="5357" spans="1:34" ht="10.95" customHeight="1" outlineLevel="1" x14ac:dyDescent="0.25">
      <c r="A5357" t="s">
        <v>5801</v>
      </c>
      <c r="C5357" s="3" t="s">
        <v>12986</v>
      </c>
      <c r="D5357" s="3" t="s">
        <v>4065</v>
      </c>
      <c r="E5357" s="9">
        <v>1947</v>
      </c>
      <c r="F5357" s="7" t="s">
        <v>108</v>
      </c>
      <c r="G5357" s="7" t="s">
        <v>6489</v>
      </c>
      <c r="H5357" s="8" t="s">
        <v>5787</v>
      </c>
      <c r="I5357" s="8"/>
      <c r="J5357" s="19">
        <v>3</v>
      </c>
      <c r="K5357" s="19" t="s">
        <v>7738</v>
      </c>
      <c r="L5357" s="11"/>
      <c r="M5357" s="11"/>
      <c r="N5357" s="24"/>
      <c r="P5357" s="32"/>
      <c r="T5357" s="19"/>
      <c r="U5357" s="3" t="s">
        <v>4442</v>
      </c>
      <c r="X5357" t="str">
        <f t="shared" si="332"/>
        <v/>
      </c>
      <c r="Z5357" t="str">
        <f t="shared" si="333"/>
        <v/>
      </c>
      <c r="AB5357" s="9"/>
      <c r="AC5357" t="s">
        <v>5787</v>
      </c>
      <c r="AD5357">
        <f t="shared" si="334"/>
        <v>0</v>
      </c>
      <c r="AF5357" s="3"/>
      <c r="AG5357" t="s">
        <v>5788</v>
      </c>
      <c r="AH5357" s="9" t="s">
        <v>4613</v>
      </c>
    </row>
    <row r="5358" spans="1:34" ht="10.95" customHeight="1" outlineLevel="1" x14ac:dyDescent="0.25">
      <c r="A5358" t="s">
        <v>5801</v>
      </c>
      <c r="C5358" s="3" t="s">
        <v>12986</v>
      </c>
      <c r="D5358" s="3" t="s">
        <v>4065</v>
      </c>
      <c r="E5358" s="9">
        <v>1947</v>
      </c>
      <c r="F5358" s="7" t="s">
        <v>4444</v>
      </c>
      <c r="G5358" s="7" t="s">
        <v>3969</v>
      </c>
      <c r="H5358" s="8" t="s">
        <v>5787</v>
      </c>
      <c r="I5358" s="8"/>
      <c r="J5358" s="19">
        <v>3</v>
      </c>
      <c r="K5358" s="19" t="s">
        <v>7738</v>
      </c>
      <c r="L5358" s="11"/>
      <c r="M5358" s="11"/>
      <c r="N5358" s="24"/>
      <c r="P5358" s="32"/>
      <c r="T5358" s="19"/>
      <c r="U5358" s="3" t="s">
        <v>4443</v>
      </c>
      <c r="X5358" t="str">
        <f t="shared" si="332"/>
        <v/>
      </c>
      <c r="Z5358" t="str">
        <f t="shared" si="333"/>
        <v/>
      </c>
      <c r="AB5358" s="9"/>
      <c r="AC5358" t="s">
        <v>5787</v>
      </c>
      <c r="AD5358">
        <f t="shared" si="334"/>
        <v>0</v>
      </c>
      <c r="AF5358" s="3"/>
      <c r="AG5358" t="s">
        <v>5788</v>
      </c>
      <c r="AH5358" s="9" t="s">
        <v>4613</v>
      </c>
    </row>
    <row r="5359" spans="1:34" ht="10.95" customHeight="1" outlineLevel="1" x14ac:dyDescent="0.25">
      <c r="A5359" t="s">
        <v>5801</v>
      </c>
      <c r="C5359" s="3" t="s">
        <v>12986</v>
      </c>
      <c r="D5359" s="3" t="s">
        <v>4065</v>
      </c>
      <c r="E5359" s="9">
        <v>1947</v>
      </c>
      <c r="F5359" s="7" t="s">
        <v>5699</v>
      </c>
      <c r="G5359" s="7" t="s">
        <v>6710</v>
      </c>
      <c r="H5359" s="8" t="s">
        <v>5787</v>
      </c>
      <c r="I5359" s="8"/>
      <c r="J5359" s="19">
        <v>3</v>
      </c>
      <c r="K5359" s="19" t="s">
        <v>7738</v>
      </c>
      <c r="L5359" s="11"/>
      <c r="M5359" s="11"/>
      <c r="N5359" s="24"/>
      <c r="P5359" s="32"/>
      <c r="T5359" s="19"/>
      <c r="U5359" s="3" t="s">
        <v>4445</v>
      </c>
      <c r="X5359" t="str">
        <f t="shared" si="332"/>
        <v/>
      </c>
      <c r="Z5359" t="str">
        <f t="shared" si="333"/>
        <v/>
      </c>
      <c r="AB5359" s="9"/>
      <c r="AC5359" t="s">
        <v>5787</v>
      </c>
      <c r="AD5359">
        <f t="shared" si="334"/>
        <v>0</v>
      </c>
      <c r="AF5359" s="3"/>
      <c r="AG5359" t="s">
        <v>5788</v>
      </c>
      <c r="AH5359" s="9" t="s">
        <v>4925</v>
      </c>
    </row>
    <row r="5360" spans="1:34" ht="10.95" customHeight="1" outlineLevel="1" x14ac:dyDescent="0.25">
      <c r="A5360" t="s">
        <v>5801</v>
      </c>
      <c r="C5360" s="3" t="s">
        <v>12986</v>
      </c>
      <c r="D5360" s="3" t="s">
        <v>4065</v>
      </c>
      <c r="E5360" s="9">
        <v>1947</v>
      </c>
      <c r="F5360" s="7" t="s">
        <v>3440</v>
      </c>
      <c r="G5360" s="7" t="s">
        <v>3834</v>
      </c>
      <c r="H5360" s="8" t="s">
        <v>5787</v>
      </c>
      <c r="I5360" s="8"/>
      <c r="J5360" s="19">
        <v>3</v>
      </c>
      <c r="K5360" s="19" t="s">
        <v>7738</v>
      </c>
      <c r="L5360" s="11"/>
      <c r="M5360" s="11"/>
      <c r="N5360" s="24"/>
      <c r="P5360" s="32"/>
      <c r="T5360" s="19"/>
      <c r="U5360" s="3" t="s">
        <v>4446</v>
      </c>
      <c r="X5360" t="str">
        <f t="shared" si="332"/>
        <v/>
      </c>
      <c r="Z5360" t="str">
        <f t="shared" si="333"/>
        <v/>
      </c>
      <c r="AB5360" s="9"/>
      <c r="AC5360" t="s">
        <v>5787</v>
      </c>
      <c r="AD5360">
        <f t="shared" si="334"/>
        <v>0</v>
      </c>
      <c r="AF5360" s="3"/>
      <c r="AG5360" t="s">
        <v>5788</v>
      </c>
      <c r="AH5360" s="9" t="s">
        <v>4925</v>
      </c>
    </row>
    <row r="5361" spans="1:48" ht="10.95" customHeight="1" outlineLevel="1" x14ac:dyDescent="0.25">
      <c r="A5361" t="s">
        <v>5801</v>
      </c>
      <c r="C5361" s="3" t="s">
        <v>12986</v>
      </c>
      <c r="D5361" s="3" t="s">
        <v>4065</v>
      </c>
      <c r="E5361" s="9">
        <v>1947</v>
      </c>
      <c r="F5361" s="7" t="s">
        <v>5764</v>
      </c>
      <c r="G5361" s="7" t="s">
        <v>3175</v>
      </c>
      <c r="H5361" s="8" t="s">
        <v>5787</v>
      </c>
      <c r="I5361" s="8"/>
      <c r="J5361" s="19">
        <v>3</v>
      </c>
      <c r="K5361" s="19" t="s">
        <v>7738</v>
      </c>
      <c r="L5361" s="11"/>
      <c r="M5361" s="11"/>
      <c r="N5361" s="24"/>
      <c r="P5361" s="32"/>
      <c r="T5361" s="19"/>
      <c r="U5361" s="3" t="s">
        <v>4447</v>
      </c>
      <c r="X5361" t="str">
        <f t="shared" si="332"/>
        <v/>
      </c>
      <c r="Z5361" t="str">
        <f t="shared" si="333"/>
        <v/>
      </c>
      <c r="AB5361" s="9"/>
      <c r="AC5361" t="s">
        <v>5787</v>
      </c>
      <c r="AD5361">
        <f t="shared" si="334"/>
        <v>0</v>
      </c>
      <c r="AF5361" s="3"/>
      <c r="AG5361" t="s">
        <v>5788</v>
      </c>
      <c r="AH5361" s="9" t="s">
        <v>4925</v>
      </c>
    </row>
    <row r="5362" spans="1:48" ht="10.95" customHeight="1" x14ac:dyDescent="0.25">
      <c r="A5362" t="s">
        <v>16607</v>
      </c>
      <c r="B5362" t="s">
        <v>16608</v>
      </c>
      <c r="C5362" s="3" t="s">
        <v>12986</v>
      </c>
      <c r="E5362" s="9"/>
      <c r="F5362" s="7"/>
      <c r="G5362" s="7"/>
      <c r="H5362" s="8"/>
      <c r="I5362" s="8"/>
      <c r="J5362" s="19"/>
      <c r="K5362" s="19"/>
      <c r="L5362" s="11"/>
      <c r="M5362" s="11">
        <f>SUM(L5363:L5520)</f>
        <v>94.25</v>
      </c>
      <c r="N5362" s="24">
        <v>1734</v>
      </c>
      <c r="O5362">
        <f>COUNTIF(K5363:K5520,"*")</f>
        <v>158</v>
      </c>
      <c r="P5362" s="32">
        <f>O5362/N5362</f>
        <v>9.1118800461361019E-2</v>
      </c>
      <c r="Q5362">
        <f>COUNTIF(K5363:K5520,"Y")+COUNTIF(K5363:K5520,"S")</f>
        <v>68</v>
      </c>
      <c r="T5362" s="19" t="s">
        <v>7736</v>
      </c>
      <c r="U5362" s="3"/>
      <c r="V5362" t="s">
        <v>18415</v>
      </c>
      <c r="X5362" t="str">
        <f t="shared" si="332"/>
        <v/>
      </c>
      <c r="Z5362" t="str">
        <f t="shared" si="333"/>
        <v/>
      </c>
      <c r="AB5362" s="9"/>
      <c r="AE5362">
        <f>COUNTIF(AD5363:AD5520,"1")</f>
        <v>1</v>
      </c>
      <c r="AF5362" s="3"/>
      <c r="AH5362" s="9"/>
      <c r="AI5362">
        <f>COUNTIF($J5363:$J5520,"1")-COUNTIFS($J5363:$J5520,"1",$K5363:$K5520,"V")</f>
        <v>37</v>
      </c>
      <c r="AJ5362">
        <f>COUNTIFS($J5363:$J5520,"1",$K5363:$K5520,"Y")+COUNTIFS($J5363:$J5520,"1",$K5363:$K5520,"s")</f>
        <v>18</v>
      </c>
      <c r="AK5362">
        <f>COUNTIF($J5363:$J5520,"2")-COUNTIFS($J5363:$J5520,"2",$K5363:$K5520,"V")</f>
        <v>1</v>
      </c>
      <c r="AL5362">
        <f>COUNTIFS($J5363:$J5520,"2",$K5363:$K5520,"Y")+COUNTIFS($J5363:$J5520,"2",$K5363:$K5520,"s")</f>
        <v>0</v>
      </c>
      <c r="AM5362">
        <f>COUNTIF($J5363:$J5520,"3")-COUNTIFS($J5363:$J5520,"3",$K5363:$K5520,"V")</f>
        <v>87</v>
      </c>
      <c r="AN5362">
        <f>COUNTIFS($J5363:$J5520,"3",$K5363:$K5520,"Y")+COUNTIFS($J5363:$J5520,"3",$K5363:$K5520,"s")</f>
        <v>44</v>
      </c>
      <c r="AO5362">
        <f>COUNTIF($J5363:$J5520,"4")-COUNTIFS($J5363:$J5520,"4",$K5363:$K5520,"V")</f>
        <v>2</v>
      </c>
      <c r="AP5362">
        <f>COUNTIFS($J5363:$J5520,"4",$K5363:$K5520,"Y")+COUNTIFS($J5363:$J5520,"4",$K5363:$K5520,"s")</f>
        <v>1</v>
      </c>
      <c r="AQ5362">
        <f>COUNTIF($J5363:$J5520,"5")-COUNTIFS($J5363:$J5520,"5",$K5363:$K5520,"V")</f>
        <v>13</v>
      </c>
      <c r="AR5362">
        <f>COUNTIFS($J5363:$J5520,"5",$K5363:$K5520,"Y")+COUNTIFS($J5363:$J5520,"5",$K5363:$K5520,"s")</f>
        <v>5</v>
      </c>
      <c r="AS5362">
        <f>COUNTIF($J5363:$J5520,"6")-COUNTIFS($J5363:$J5520,"6",$K5363:$K5520,"V")</f>
        <v>0</v>
      </c>
      <c r="AT5362">
        <f>COUNTIFS($J5363:$J5520,"6",$K5363:$K5520,"Y")+COUNTIFS($J5363:$J5520,"6",$K5363:$K5520,"s")</f>
        <v>0</v>
      </c>
      <c r="AU5362">
        <f>COUNTIF($J5363:$J5520,"7")-COUNTIFS($J5363:$J5520,"7",$K5363:$K5520,"V")</f>
        <v>0</v>
      </c>
      <c r="AV5362">
        <f>COUNTIFS($J5363:$J5520,"7",$K5363:$K5520,"Y")+COUNTIFS($J5363:$J5520,"7",$K5363:$K5520,"s")</f>
        <v>0</v>
      </c>
    </row>
    <row r="5363" spans="1:48" ht="10.95" customHeight="1" outlineLevel="1" x14ac:dyDescent="0.25">
      <c r="A5363" t="s">
        <v>4448</v>
      </c>
      <c r="C5363" s="3" t="s">
        <v>12986</v>
      </c>
      <c r="D5363" s="3">
        <v>1</v>
      </c>
      <c r="E5363" s="9">
        <v>1871</v>
      </c>
      <c r="F5363" s="7" t="s">
        <v>6389</v>
      </c>
      <c r="G5363" s="7" t="s">
        <v>653</v>
      </c>
      <c r="H5363" s="8" t="s">
        <v>4152</v>
      </c>
      <c r="I5363" s="8" t="s">
        <v>10711</v>
      </c>
      <c r="J5363" s="19">
        <v>3</v>
      </c>
      <c r="K5363" s="19" t="s">
        <v>7736</v>
      </c>
      <c r="L5363" s="11">
        <v>0.8</v>
      </c>
      <c r="M5363" s="11"/>
      <c r="N5363" s="24"/>
      <c r="P5363" s="32"/>
      <c r="T5363" s="19"/>
      <c r="U5363" s="3">
        <v>1</v>
      </c>
      <c r="X5363" t="str">
        <f t="shared" si="332"/>
        <v/>
      </c>
      <c r="Z5363" t="str">
        <f t="shared" si="333"/>
        <v/>
      </c>
      <c r="AB5363" s="9"/>
      <c r="AC5363" t="s">
        <v>4152</v>
      </c>
      <c r="AD5363">
        <f t="shared" ref="AD5363:AD5394" si="335">COUNTIF(H5363,"*Fuji*")</f>
        <v>0</v>
      </c>
      <c r="AF5363" s="3"/>
      <c r="AG5363" t="s">
        <v>4153</v>
      </c>
      <c r="AH5363" s="9" t="s">
        <v>4613</v>
      </c>
    </row>
    <row r="5364" spans="1:48" ht="10.95" customHeight="1" outlineLevel="1" x14ac:dyDescent="0.25">
      <c r="A5364" t="s">
        <v>4448</v>
      </c>
      <c r="C5364" s="3" t="s">
        <v>12986</v>
      </c>
      <c r="D5364" s="3" t="s">
        <v>4688</v>
      </c>
      <c r="E5364" s="9">
        <v>1871</v>
      </c>
      <c r="F5364" s="7" t="s">
        <v>21920</v>
      </c>
      <c r="G5364" s="7" t="s">
        <v>653</v>
      </c>
      <c r="H5364" s="8" t="s">
        <v>4152</v>
      </c>
      <c r="I5364" s="8" t="s">
        <v>10711</v>
      </c>
      <c r="J5364" s="19">
        <v>3</v>
      </c>
      <c r="K5364" s="19" t="s">
        <v>20092</v>
      </c>
      <c r="L5364" s="11"/>
      <c r="M5364" s="11"/>
      <c r="N5364" s="24"/>
      <c r="P5364" s="32"/>
      <c r="T5364" s="19"/>
      <c r="U5364" s="3" t="s">
        <v>4688</v>
      </c>
      <c r="X5364" t="str">
        <f t="shared" si="332"/>
        <v/>
      </c>
      <c r="Z5364" t="str">
        <f t="shared" si="333"/>
        <v/>
      </c>
      <c r="AB5364" s="9"/>
      <c r="AC5364" t="s">
        <v>4152</v>
      </c>
      <c r="AD5364">
        <f t="shared" si="335"/>
        <v>0</v>
      </c>
      <c r="AF5364" s="3"/>
      <c r="AG5364" t="s">
        <v>4153</v>
      </c>
      <c r="AH5364" s="9" t="s">
        <v>4925</v>
      </c>
    </row>
    <row r="5365" spans="1:48" ht="10.95" customHeight="1" outlineLevel="1" x14ac:dyDescent="0.25">
      <c r="A5365" t="s">
        <v>4448</v>
      </c>
      <c r="C5365" s="3" t="s">
        <v>12986</v>
      </c>
      <c r="D5365" s="3" t="s">
        <v>3970</v>
      </c>
      <c r="E5365" s="9">
        <v>1871</v>
      </c>
      <c r="F5365" s="7" t="s">
        <v>21921</v>
      </c>
      <c r="G5365" s="7" t="s">
        <v>653</v>
      </c>
      <c r="H5365" s="8" t="s">
        <v>4152</v>
      </c>
      <c r="I5365" s="8" t="s">
        <v>10711</v>
      </c>
      <c r="J5365" s="19">
        <v>3</v>
      </c>
      <c r="K5365" s="19" t="s">
        <v>20092</v>
      </c>
      <c r="L5365" s="11"/>
      <c r="M5365" s="11"/>
      <c r="N5365" s="24"/>
      <c r="P5365" s="32"/>
      <c r="T5365" s="19"/>
      <c r="U5365" s="3" t="s">
        <v>3970</v>
      </c>
      <c r="W5365" t="s">
        <v>7738</v>
      </c>
      <c r="X5365" t="str">
        <f t="shared" si="332"/>
        <v/>
      </c>
      <c r="Z5365" t="str">
        <f t="shared" si="333"/>
        <v/>
      </c>
      <c r="AB5365" s="9"/>
      <c r="AC5365" t="s">
        <v>4152</v>
      </c>
      <c r="AD5365">
        <f t="shared" si="335"/>
        <v>0</v>
      </c>
      <c r="AF5365" s="3"/>
      <c r="AG5365" t="s">
        <v>4153</v>
      </c>
      <c r="AH5365" s="9" t="s">
        <v>4623</v>
      </c>
    </row>
    <row r="5366" spans="1:48" ht="10.95" customHeight="1" outlineLevel="1" x14ac:dyDescent="0.25">
      <c r="A5366" t="s">
        <v>4448</v>
      </c>
      <c r="C5366" s="3" t="s">
        <v>12986</v>
      </c>
      <c r="D5366" s="3">
        <v>2</v>
      </c>
      <c r="E5366" s="9">
        <v>1871</v>
      </c>
      <c r="F5366" s="7" t="s">
        <v>5142</v>
      </c>
      <c r="G5366" s="7" t="s">
        <v>4733</v>
      </c>
      <c r="H5366" s="8" t="s">
        <v>4152</v>
      </c>
      <c r="I5366" s="8" t="s">
        <v>10711</v>
      </c>
      <c r="J5366" s="19">
        <v>3</v>
      </c>
      <c r="K5366" s="19" t="s">
        <v>7738</v>
      </c>
      <c r="L5366" s="11"/>
      <c r="M5366" s="11"/>
      <c r="N5366" s="24"/>
      <c r="P5366" s="32"/>
      <c r="T5366" s="19"/>
      <c r="U5366" s="3">
        <v>2</v>
      </c>
      <c r="X5366" t="str">
        <f t="shared" si="332"/>
        <v/>
      </c>
      <c r="Z5366" t="str">
        <f t="shared" si="333"/>
        <v/>
      </c>
      <c r="AB5366" s="9"/>
      <c r="AC5366" t="s">
        <v>4152</v>
      </c>
      <c r="AD5366">
        <f t="shared" si="335"/>
        <v>0</v>
      </c>
      <c r="AF5366" s="3"/>
      <c r="AG5366" t="s">
        <v>4153</v>
      </c>
      <c r="AH5366" s="9" t="s">
        <v>4925</v>
      </c>
    </row>
    <row r="5367" spans="1:48" ht="10.95" customHeight="1" outlineLevel="1" x14ac:dyDescent="0.25">
      <c r="A5367" t="s">
        <v>4448</v>
      </c>
      <c r="C5367" s="3" t="s">
        <v>12986</v>
      </c>
      <c r="D5367" s="3" t="s">
        <v>4734</v>
      </c>
      <c r="E5367" s="9">
        <v>1871</v>
      </c>
      <c r="F5367" s="7" t="s">
        <v>21922</v>
      </c>
      <c r="G5367" s="7" t="s">
        <v>4733</v>
      </c>
      <c r="H5367" s="8" t="s">
        <v>4152</v>
      </c>
      <c r="I5367" s="8" t="s">
        <v>10711</v>
      </c>
      <c r="J5367" s="19">
        <v>3</v>
      </c>
      <c r="K5367" s="19" t="s">
        <v>20092</v>
      </c>
      <c r="L5367" s="11"/>
      <c r="M5367" s="11"/>
      <c r="N5367" s="24"/>
      <c r="P5367" s="32"/>
      <c r="T5367" s="19"/>
      <c r="U5367" s="3" t="s">
        <v>4734</v>
      </c>
      <c r="W5367" t="s">
        <v>7738</v>
      </c>
      <c r="X5367" t="str">
        <f t="shared" si="332"/>
        <v/>
      </c>
      <c r="Z5367" t="str">
        <f t="shared" si="333"/>
        <v/>
      </c>
      <c r="AB5367" s="9"/>
      <c r="AC5367" t="s">
        <v>4152</v>
      </c>
      <c r="AD5367">
        <f t="shared" si="335"/>
        <v>0</v>
      </c>
      <c r="AF5367" s="3"/>
      <c r="AG5367" t="s">
        <v>4153</v>
      </c>
      <c r="AH5367" s="9" t="s">
        <v>4623</v>
      </c>
    </row>
    <row r="5368" spans="1:48" ht="10.95" customHeight="1" outlineLevel="1" x14ac:dyDescent="0.25">
      <c r="A5368" t="s">
        <v>4448</v>
      </c>
      <c r="C5368" s="3" t="s">
        <v>12986</v>
      </c>
      <c r="D5368" s="3" t="s">
        <v>3972</v>
      </c>
      <c r="E5368" s="9">
        <v>1871</v>
      </c>
      <c r="F5368" s="7" t="s">
        <v>21923</v>
      </c>
      <c r="G5368" s="7" t="s">
        <v>4733</v>
      </c>
      <c r="H5368" s="8" t="s">
        <v>4152</v>
      </c>
      <c r="I5368" s="8" t="s">
        <v>10711</v>
      </c>
      <c r="J5368" s="19">
        <v>3</v>
      </c>
      <c r="K5368" s="19" t="s">
        <v>20092</v>
      </c>
      <c r="L5368" s="11"/>
      <c r="M5368" s="11"/>
      <c r="N5368" s="24"/>
      <c r="P5368" s="32"/>
      <c r="T5368" s="19"/>
      <c r="U5368" s="3" t="s">
        <v>3972</v>
      </c>
      <c r="W5368" t="s">
        <v>7738</v>
      </c>
      <c r="X5368" t="str">
        <f t="shared" si="332"/>
        <v/>
      </c>
      <c r="Z5368" t="str">
        <f t="shared" si="333"/>
        <v/>
      </c>
      <c r="AB5368" s="9"/>
      <c r="AC5368" t="s">
        <v>4152</v>
      </c>
      <c r="AD5368">
        <f t="shared" si="335"/>
        <v>0</v>
      </c>
      <c r="AF5368" s="3"/>
      <c r="AG5368" t="s">
        <v>4153</v>
      </c>
      <c r="AH5368" s="9" t="s">
        <v>4526</v>
      </c>
    </row>
    <row r="5369" spans="1:48" ht="10.95" customHeight="1" outlineLevel="1" x14ac:dyDescent="0.25">
      <c r="A5369" t="s">
        <v>4448</v>
      </c>
      <c r="C5369" s="3" t="s">
        <v>12986</v>
      </c>
      <c r="D5369" s="3" t="s">
        <v>4735</v>
      </c>
      <c r="E5369" s="9">
        <v>1871</v>
      </c>
      <c r="F5369" s="7" t="s">
        <v>21924</v>
      </c>
      <c r="G5369" s="7" t="s">
        <v>4733</v>
      </c>
      <c r="H5369" s="8" t="s">
        <v>4152</v>
      </c>
      <c r="I5369" s="8" t="s">
        <v>10711</v>
      </c>
      <c r="J5369" s="19">
        <v>3</v>
      </c>
      <c r="K5369" s="19" t="s">
        <v>20092</v>
      </c>
      <c r="L5369" s="11"/>
      <c r="M5369" s="11"/>
      <c r="N5369" s="24"/>
      <c r="P5369" s="32"/>
      <c r="T5369" s="19"/>
      <c r="U5369" s="3" t="s">
        <v>4735</v>
      </c>
      <c r="W5369" t="s">
        <v>7738</v>
      </c>
      <c r="X5369" t="str">
        <f t="shared" si="332"/>
        <v/>
      </c>
      <c r="Z5369" t="str">
        <f t="shared" si="333"/>
        <v/>
      </c>
      <c r="AB5369" s="9"/>
      <c r="AC5369" t="s">
        <v>4152</v>
      </c>
      <c r="AD5369">
        <f t="shared" si="335"/>
        <v>0</v>
      </c>
      <c r="AF5369" s="3"/>
      <c r="AG5369" t="s">
        <v>4153</v>
      </c>
      <c r="AH5369" s="9" t="s">
        <v>5044</v>
      </c>
    </row>
    <row r="5370" spans="1:48" ht="10.95" customHeight="1" outlineLevel="1" x14ac:dyDescent="0.25">
      <c r="A5370" t="s">
        <v>4448</v>
      </c>
      <c r="C5370" s="3" t="s">
        <v>12986</v>
      </c>
      <c r="D5370" s="3">
        <v>3</v>
      </c>
      <c r="E5370" s="9">
        <v>1871</v>
      </c>
      <c r="F5370" s="7" t="s">
        <v>5141</v>
      </c>
      <c r="G5370" s="7" t="s">
        <v>3217</v>
      </c>
      <c r="H5370" s="8" t="s">
        <v>4152</v>
      </c>
      <c r="I5370" s="8" t="s">
        <v>10711</v>
      </c>
      <c r="J5370" s="19">
        <v>3</v>
      </c>
      <c r="K5370" s="19" t="s">
        <v>7738</v>
      </c>
      <c r="L5370" s="11"/>
      <c r="M5370" s="11"/>
      <c r="N5370" s="24"/>
      <c r="P5370" s="32"/>
      <c r="T5370" s="19"/>
      <c r="U5370" s="3">
        <v>3</v>
      </c>
      <c r="X5370" t="str">
        <f t="shared" si="332"/>
        <v/>
      </c>
      <c r="Z5370" t="str">
        <f t="shared" si="333"/>
        <v/>
      </c>
      <c r="AB5370" s="9"/>
      <c r="AC5370" t="s">
        <v>4152</v>
      </c>
      <c r="AD5370">
        <f t="shared" si="335"/>
        <v>0</v>
      </c>
      <c r="AF5370" s="3"/>
      <c r="AG5370" t="s">
        <v>4153</v>
      </c>
      <c r="AH5370" s="9" t="s">
        <v>4925</v>
      </c>
    </row>
    <row r="5371" spans="1:48" ht="10.95" customHeight="1" outlineLevel="1" x14ac:dyDescent="0.25">
      <c r="A5371" t="s">
        <v>4448</v>
      </c>
      <c r="C5371" s="3" t="s">
        <v>12986</v>
      </c>
      <c r="D5371" s="3" t="s">
        <v>3218</v>
      </c>
      <c r="E5371" s="9">
        <v>1871</v>
      </c>
      <c r="F5371" s="7" t="s">
        <v>21925</v>
      </c>
      <c r="G5371" s="7" t="s">
        <v>3217</v>
      </c>
      <c r="H5371" s="8" t="s">
        <v>4152</v>
      </c>
      <c r="I5371" s="8" t="s">
        <v>10711</v>
      </c>
      <c r="J5371" s="19">
        <v>3</v>
      </c>
      <c r="K5371" s="19" t="s">
        <v>20092</v>
      </c>
      <c r="L5371" s="11"/>
      <c r="M5371" s="11"/>
      <c r="N5371" s="24"/>
      <c r="P5371" s="32"/>
      <c r="T5371" s="19"/>
      <c r="U5371" s="3" t="s">
        <v>3218</v>
      </c>
      <c r="X5371" t="str">
        <f t="shared" si="332"/>
        <v/>
      </c>
      <c r="Z5371" t="str">
        <f t="shared" si="333"/>
        <v/>
      </c>
      <c r="AB5371" s="9"/>
      <c r="AC5371" t="s">
        <v>4152</v>
      </c>
      <c r="AD5371">
        <f t="shared" si="335"/>
        <v>0</v>
      </c>
      <c r="AF5371" s="3"/>
      <c r="AG5371" t="s">
        <v>4153</v>
      </c>
      <c r="AH5371" s="9" t="s">
        <v>4623</v>
      </c>
    </row>
    <row r="5372" spans="1:48" ht="10.95" customHeight="1" outlineLevel="1" x14ac:dyDescent="0.25">
      <c r="A5372" t="s">
        <v>4448</v>
      </c>
      <c r="C5372" s="3" t="s">
        <v>12986</v>
      </c>
      <c r="D5372" s="3" t="s">
        <v>597</v>
      </c>
      <c r="E5372" s="9">
        <v>1871</v>
      </c>
      <c r="F5372" s="7" t="s">
        <v>3769</v>
      </c>
      <c r="G5372" s="7" t="s">
        <v>3219</v>
      </c>
      <c r="H5372" s="8" t="s">
        <v>4152</v>
      </c>
      <c r="I5372" s="8" t="s">
        <v>10711</v>
      </c>
      <c r="J5372" s="19">
        <v>3</v>
      </c>
      <c r="K5372" s="19" t="s">
        <v>20092</v>
      </c>
      <c r="L5372" s="11"/>
      <c r="M5372" s="11"/>
      <c r="N5372" s="24"/>
      <c r="P5372" s="32"/>
      <c r="T5372" s="19"/>
      <c r="U5372" s="3" t="s">
        <v>597</v>
      </c>
      <c r="X5372" t="str">
        <f t="shared" si="332"/>
        <v/>
      </c>
      <c r="Z5372" t="str">
        <f t="shared" si="333"/>
        <v/>
      </c>
      <c r="AB5372" s="9"/>
      <c r="AC5372" t="s">
        <v>4152</v>
      </c>
      <c r="AD5372">
        <f t="shared" si="335"/>
        <v>0</v>
      </c>
      <c r="AF5372" s="3"/>
      <c r="AG5372" t="s">
        <v>4153</v>
      </c>
      <c r="AH5372" s="9" t="s">
        <v>4925</v>
      </c>
    </row>
    <row r="5373" spans="1:48" ht="10.95" customHeight="1" outlineLevel="1" x14ac:dyDescent="0.25">
      <c r="A5373" t="s">
        <v>4448</v>
      </c>
      <c r="C5373" s="3" t="s">
        <v>12986</v>
      </c>
      <c r="D5373" s="3" t="s">
        <v>3220</v>
      </c>
      <c r="E5373" s="9">
        <v>1871</v>
      </c>
      <c r="F5373" s="7" t="s">
        <v>21926</v>
      </c>
      <c r="G5373" s="7" t="s">
        <v>3219</v>
      </c>
      <c r="H5373" s="8" t="s">
        <v>4152</v>
      </c>
      <c r="I5373" s="8" t="s">
        <v>10711</v>
      </c>
      <c r="J5373" s="19">
        <v>3</v>
      </c>
      <c r="K5373" s="19" t="s">
        <v>20092</v>
      </c>
      <c r="L5373" s="11"/>
      <c r="M5373" s="11"/>
      <c r="N5373" s="24"/>
      <c r="P5373" s="32"/>
      <c r="T5373" s="19"/>
      <c r="U5373" s="3" t="s">
        <v>3220</v>
      </c>
      <c r="W5373" t="s">
        <v>7738</v>
      </c>
      <c r="X5373" t="str">
        <f t="shared" si="332"/>
        <v/>
      </c>
      <c r="Z5373" t="str">
        <f t="shared" si="333"/>
        <v/>
      </c>
      <c r="AB5373" s="9"/>
      <c r="AC5373" t="s">
        <v>4152</v>
      </c>
      <c r="AD5373">
        <f t="shared" si="335"/>
        <v>0</v>
      </c>
      <c r="AF5373" s="3"/>
      <c r="AG5373" t="s">
        <v>4153</v>
      </c>
      <c r="AH5373" s="9" t="s">
        <v>4526</v>
      </c>
    </row>
    <row r="5374" spans="1:48" ht="10.95" customHeight="1" outlineLevel="1" x14ac:dyDescent="0.25">
      <c r="A5374" t="s">
        <v>4448</v>
      </c>
      <c r="C5374" s="3" t="s">
        <v>12986</v>
      </c>
      <c r="D5374" s="3">
        <v>4</v>
      </c>
      <c r="E5374" s="9">
        <v>1871</v>
      </c>
      <c r="F5374" s="7" t="s">
        <v>2977</v>
      </c>
      <c r="G5374" s="7" t="s">
        <v>134</v>
      </c>
      <c r="H5374" s="8" t="s">
        <v>4152</v>
      </c>
      <c r="I5374" s="8" t="s">
        <v>10711</v>
      </c>
      <c r="J5374" s="19">
        <v>3</v>
      </c>
      <c r="K5374" s="19" t="s">
        <v>7736</v>
      </c>
      <c r="L5374" s="11">
        <v>2</v>
      </c>
      <c r="M5374" s="11"/>
      <c r="N5374" s="24"/>
      <c r="P5374" s="32"/>
      <c r="T5374" s="19"/>
      <c r="U5374" s="3">
        <v>4</v>
      </c>
      <c r="X5374" t="str">
        <f t="shared" si="332"/>
        <v/>
      </c>
      <c r="Z5374" t="str">
        <f t="shared" si="333"/>
        <v/>
      </c>
      <c r="AB5374" s="9"/>
      <c r="AC5374" t="s">
        <v>4152</v>
      </c>
      <c r="AD5374">
        <f t="shared" si="335"/>
        <v>0</v>
      </c>
      <c r="AF5374" s="3"/>
      <c r="AG5374" t="s">
        <v>4153</v>
      </c>
      <c r="AH5374" s="9" t="s">
        <v>4925</v>
      </c>
    </row>
    <row r="5375" spans="1:48" ht="10.95" customHeight="1" outlineLevel="1" x14ac:dyDescent="0.25">
      <c r="A5375" t="s">
        <v>4448</v>
      </c>
      <c r="C5375" s="3" t="s">
        <v>12986</v>
      </c>
      <c r="D5375" s="3" t="s">
        <v>183</v>
      </c>
      <c r="E5375" s="9">
        <v>1871</v>
      </c>
      <c r="F5375" s="7" t="s">
        <v>21927</v>
      </c>
      <c r="G5375" s="7" t="s">
        <v>134</v>
      </c>
      <c r="H5375" s="8" t="s">
        <v>4152</v>
      </c>
      <c r="I5375" s="8" t="s">
        <v>10711</v>
      </c>
      <c r="J5375" s="19">
        <v>3</v>
      </c>
      <c r="K5375" s="19" t="s">
        <v>20092</v>
      </c>
      <c r="L5375" s="11"/>
      <c r="M5375" s="11"/>
      <c r="N5375" s="24"/>
      <c r="P5375" s="32"/>
      <c r="T5375" s="19"/>
      <c r="U5375" s="3" t="s">
        <v>183</v>
      </c>
      <c r="W5375" t="s">
        <v>7738</v>
      </c>
      <c r="X5375" t="str">
        <f t="shared" si="332"/>
        <v/>
      </c>
      <c r="Z5375" t="str">
        <f t="shared" si="333"/>
        <v/>
      </c>
      <c r="AB5375" s="9"/>
      <c r="AC5375" t="s">
        <v>4152</v>
      </c>
      <c r="AD5375">
        <f t="shared" si="335"/>
        <v>0</v>
      </c>
      <c r="AF5375" s="3"/>
      <c r="AG5375" t="s">
        <v>4153</v>
      </c>
      <c r="AH5375" s="9" t="s">
        <v>4623</v>
      </c>
    </row>
    <row r="5376" spans="1:48" ht="10.95" customHeight="1" outlineLevel="1" x14ac:dyDescent="0.25">
      <c r="A5376" t="s">
        <v>4448</v>
      </c>
      <c r="C5376" s="3" t="s">
        <v>12986</v>
      </c>
      <c r="D5376" s="3" t="s">
        <v>3267</v>
      </c>
      <c r="E5376" s="9">
        <v>1871</v>
      </c>
      <c r="F5376" s="7" t="s">
        <v>2977</v>
      </c>
      <c r="G5376" s="7" t="s">
        <v>1677</v>
      </c>
      <c r="H5376" s="8" t="s">
        <v>4152</v>
      </c>
      <c r="I5376" s="8" t="s">
        <v>10711</v>
      </c>
      <c r="J5376" s="19">
        <v>3</v>
      </c>
      <c r="K5376" s="19" t="s">
        <v>20092</v>
      </c>
      <c r="L5376" s="11"/>
      <c r="M5376" s="11"/>
      <c r="N5376" s="24"/>
      <c r="P5376" s="32"/>
      <c r="T5376" s="19"/>
      <c r="U5376" s="3" t="s">
        <v>3267</v>
      </c>
      <c r="W5376" t="s">
        <v>7738</v>
      </c>
      <c r="X5376" t="str">
        <f t="shared" si="332"/>
        <v/>
      </c>
      <c r="Z5376" t="str">
        <f t="shared" si="333"/>
        <v/>
      </c>
      <c r="AB5376" s="9"/>
      <c r="AC5376" t="s">
        <v>4152</v>
      </c>
      <c r="AD5376">
        <f t="shared" si="335"/>
        <v>0</v>
      </c>
      <c r="AF5376" s="3"/>
      <c r="AG5376" t="s">
        <v>4153</v>
      </c>
      <c r="AH5376" s="9" t="s">
        <v>4526</v>
      </c>
    </row>
    <row r="5377" spans="1:34" ht="10.95" customHeight="1" outlineLevel="1" x14ac:dyDescent="0.25">
      <c r="A5377" t="s">
        <v>4448</v>
      </c>
      <c r="C5377" s="3" t="s">
        <v>12986</v>
      </c>
      <c r="D5377" s="3" t="s">
        <v>184</v>
      </c>
      <c r="E5377" s="9">
        <v>1871</v>
      </c>
      <c r="F5377" s="7" t="s">
        <v>17073</v>
      </c>
      <c r="G5377" s="7" t="s">
        <v>1677</v>
      </c>
      <c r="H5377" s="8" t="s">
        <v>4152</v>
      </c>
      <c r="I5377" s="8" t="s">
        <v>10711</v>
      </c>
      <c r="J5377" s="19">
        <v>3</v>
      </c>
      <c r="K5377" s="19" t="s">
        <v>20092</v>
      </c>
      <c r="L5377" s="11"/>
      <c r="M5377" s="11"/>
      <c r="N5377" s="24"/>
      <c r="P5377" s="32"/>
      <c r="T5377" s="19"/>
      <c r="U5377" s="3" t="s">
        <v>184</v>
      </c>
      <c r="W5377" t="s">
        <v>7738</v>
      </c>
      <c r="X5377" t="str">
        <f t="shared" si="332"/>
        <v/>
      </c>
      <c r="Z5377" t="str">
        <f t="shared" si="333"/>
        <v/>
      </c>
      <c r="AB5377" s="9"/>
      <c r="AC5377" t="s">
        <v>4152</v>
      </c>
      <c r="AD5377">
        <f t="shared" si="335"/>
        <v>0</v>
      </c>
      <c r="AF5377" s="3"/>
      <c r="AG5377" t="s">
        <v>4153</v>
      </c>
      <c r="AH5377" s="9" t="s">
        <v>4526</v>
      </c>
    </row>
    <row r="5378" spans="1:34" ht="10.95" customHeight="1" outlineLevel="1" x14ac:dyDescent="0.25">
      <c r="A5378" t="s">
        <v>4448</v>
      </c>
      <c r="C5378" s="3" t="s">
        <v>12986</v>
      </c>
      <c r="D5378" s="3">
        <v>5</v>
      </c>
      <c r="E5378" s="9">
        <v>1873</v>
      </c>
      <c r="F5378" s="7" t="s">
        <v>4691</v>
      </c>
      <c r="G5378" s="7" t="s">
        <v>185</v>
      </c>
      <c r="H5378" s="8" t="s">
        <v>4152</v>
      </c>
      <c r="I5378" s="8" t="s">
        <v>16522</v>
      </c>
      <c r="J5378" s="19">
        <v>3</v>
      </c>
      <c r="K5378" s="19" t="s">
        <v>7738</v>
      </c>
      <c r="L5378" s="11"/>
      <c r="M5378" s="11"/>
      <c r="N5378" s="24"/>
      <c r="P5378" s="32"/>
      <c r="T5378" s="19"/>
      <c r="U5378" s="3">
        <v>5</v>
      </c>
      <c r="X5378" t="str">
        <f t="shared" ref="X5378:X5441" si="336">IF(COUNTIF(F5378,"*fdc*"),1,"")</f>
        <v/>
      </c>
      <c r="Z5378" t="str">
        <f t="shared" ref="Z5378:Z5441" si="337">IF(COUNTIF(F5378,"*s/s*"),1,"")</f>
        <v/>
      </c>
      <c r="AB5378" s="9"/>
      <c r="AC5378" t="s">
        <v>4152</v>
      </c>
      <c r="AD5378">
        <f t="shared" si="335"/>
        <v>0</v>
      </c>
      <c r="AF5378" s="3"/>
      <c r="AG5378" t="s">
        <v>4153</v>
      </c>
      <c r="AH5378" s="9" t="s">
        <v>4526</v>
      </c>
    </row>
    <row r="5379" spans="1:34" ht="10.95" customHeight="1" outlineLevel="1" x14ac:dyDescent="0.25">
      <c r="A5379" t="s">
        <v>4448</v>
      </c>
      <c r="C5379" s="3" t="s">
        <v>12986</v>
      </c>
      <c r="D5379" s="3">
        <v>6</v>
      </c>
      <c r="E5379" s="9">
        <v>1873</v>
      </c>
      <c r="F5379" s="7" t="s">
        <v>1101</v>
      </c>
      <c r="G5379" s="7" t="s">
        <v>190</v>
      </c>
      <c r="H5379" s="8" t="s">
        <v>4152</v>
      </c>
      <c r="I5379" s="8" t="s">
        <v>16523</v>
      </c>
      <c r="J5379" s="19">
        <v>3</v>
      </c>
      <c r="K5379" s="19" t="s">
        <v>7738</v>
      </c>
      <c r="L5379" s="11"/>
      <c r="M5379" s="11"/>
      <c r="N5379" s="24"/>
      <c r="P5379" s="32"/>
      <c r="T5379" s="19"/>
      <c r="U5379" s="3">
        <v>6</v>
      </c>
      <c r="X5379" t="str">
        <f t="shared" si="336"/>
        <v/>
      </c>
      <c r="Z5379" t="str">
        <f t="shared" si="337"/>
        <v/>
      </c>
      <c r="AB5379" s="9"/>
      <c r="AC5379" t="s">
        <v>4152</v>
      </c>
      <c r="AD5379">
        <f t="shared" si="335"/>
        <v>0</v>
      </c>
      <c r="AF5379" s="3"/>
      <c r="AG5379" t="s">
        <v>4153</v>
      </c>
      <c r="AH5379" s="9" t="s">
        <v>4526</v>
      </c>
    </row>
    <row r="5380" spans="1:34" ht="10.95" customHeight="1" outlineLevel="1" x14ac:dyDescent="0.25">
      <c r="A5380" t="s">
        <v>4448</v>
      </c>
      <c r="C5380" s="3" t="s">
        <v>12986</v>
      </c>
      <c r="D5380" s="3">
        <v>115</v>
      </c>
      <c r="E5380" s="9">
        <v>1902</v>
      </c>
      <c r="F5380" s="7" t="s">
        <v>5141</v>
      </c>
      <c r="G5380" s="7" t="s">
        <v>191</v>
      </c>
      <c r="H5380" s="8" t="s">
        <v>3063</v>
      </c>
      <c r="I5380" s="8" t="s">
        <v>9892</v>
      </c>
      <c r="J5380" s="19">
        <v>3</v>
      </c>
      <c r="K5380" s="19" t="s">
        <v>7736</v>
      </c>
      <c r="L5380" s="11">
        <v>0.4</v>
      </c>
      <c r="M5380" s="11"/>
      <c r="N5380" s="24"/>
      <c r="P5380" s="32"/>
      <c r="T5380" s="19"/>
      <c r="U5380" s="3">
        <v>118</v>
      </c>
      <c r="X5380" t="str">
        <f t="shared" si="336"/>
        <v/>
      </c>
      <c r="Z5380" t="str">
        <f t="shared" si="337"/>
        <v/>
      </c>
      <c r="AB5380" s="9"/>
      <c r="AC5380" t="s">
        <v>3063</v>
      </c>
      <c r="AD5380">
        <f t="shared" si="335"/>
        <v>0</v>
      </c>
      <c r="AF5380" s="3"/>
      <c r="AG5380" t="s">
        <v>2456</v>
      </c>
      <c r="AH5380" s="9" t="s">
        <v>4613</v>
      </c>
    </row>
    <row r="5381" spans="1:34" ht="10.95" customHeight="1" outlineLevel="1" x14ac:dyDescent="0.25">
      <c r="A5381" t="s">
        <v>4448</v>
      </c>
      <c r="C5381" s="3" t="s">
        <v>12986</v>
      </c>
      <c r="D5381" s="3" t="s">
        <v>6124</v>
      </c>
      <c r="E5381" s="9">
        <v>1902</v>
      </c>
      <c r="F5381" s="7" t="s">
        <v>21928</v>
      </c>
      <c r="G5381" s="7" t="s">
        <v>191</v>
      </c>
      <c r="H5381" s="8" t="s">
        <v>3063</v>
      </c>
      <c r="I5381" s="8" t="s">
        <v>9892</v>
      </c>
      <c r="J5381" s="19">
        <v>3</v>
      </c>
      <c r="K5381" s="19" t="s">
        <v>20092</v>
      </c>
      <c r="L5381" s="11"/>
      <c r="M5381" s="11"/>
      <c r="N5381" s="24"/>
      <c r="P5381" s="32"/>
      <c r="T5381" s="19"/>
      <c r="U5381" s="3" t="s">
        <v>6479</v>
      </c>
      <c r="W5381" t="s">
        <v>7738</v>
      </c>
      <c r="X5381" t="str">
        <f t="shared" si="336"/>
        <v/>
      </c>
      <c r="Z5381" t="str">
        <f t="shared" si="337"/>
        <v/>
      </c>
      <c r="AB5381" s="9"/>
      <c r="AC5381" t="s">
        <v>3063</v>
      </c>
      <c r="AD5381">
        <f t="shared" si="335"/>
        <v>0</v>
      </c>
      <c r="AF5381" s="3"/>
      <c r="AG5381" t="s">
        <v>2456</v>
      </c>
      <c r="AH5381" s="9" t="s">
        <v>4526</v>
      </c>
    </row>
    <row r="5382" spans="1:34" ht="10.95" customHeight="1" outlineLevel="1" x14ac:dyDescent="0.25">
      <c r="A5382" t="s">
        <v>4448</v>
      </c>
      <c r="C5382" s="3" t="s">
        <v>12986</v>
      </c>
      <c r="D5382" s="3" t="s">
        <v>4065</v>
      </c>
      <c r="E5382" s="9">
        <v>1908</v>
      </c>
      <c r="F5382" s="7" t="s">
        <v>21929</v>
      </c>
      <c r="G5382" s="7" t="s">
        <v>191</v>
      </c>
      <c r="H5382" s="8" t="s">
        <v>3063</v>
      </c>
      <c r="I5382" s="8"/>
      <c r="J5382" s="19">
        <v>1</v>
      </c>
      <c r="K5382" s="19" t="s">
        <v>7736</v>
      </c>
      <c r="L5382" s="11">
        <v>0.6</v>
      </c>
      <c r="M5382" s="11"/>
      <c r="N5382" s="24"/>
      <c r="P5382" s="32"/>
      <c r="T5382" s="19"/>
      <c r="U5382" s="3">
        <v>133</v>
      </c>
      <c r="X5382" t="str">
        <f t="shared" si="336"/>
        <v/>
      </c>
      <c r="Z5382" t="str">
        <f t="shared" si="337"/>
        <v/>
      </c>
      <c r="AB5382" s="9"/>
      <c r="AC5382" t="s">
        <v>3063</v>
      </c>
      <c r="AD5382">
        <f t="shared" si="335"/>
        <v>0</v>
      </c>
      <c r="AF5382" s="3"/>
      <c r="AG5382" t="s">
        <v>2456</v>
      </c>
      <c r="AH5382" s="9" t="s">
        <v>4613</v>
      </c>
    </row>
    <row r="5383" spans="1:34" ht="10.95" customHeight="1" outlineLevel="1" x14ac:dyDescent="0.25">
      <c r="A5383" t="s">
        <v>4448</v>
      </c>
      <c r="C5383" s="3" t="s">
        <v>12986</v>
      </c>
      <c r="D5383" s="3" t="s">
        <v>4065</v>
      </c>
      <c r="E5383" s="9">
        <v>1908</v>
      </c>
      <c r="F5383" s="7" t="s">
        <v>21930</v>
      </c>
      <c r="G5383" s="7" t="s">
        <v>191</v>
      </c>
      <c r="H5383" s="8" t="s">
        <v>3063</v>
      </c>
      <c r="I5383" s="8"/>
      <c r="J5383" s="19">
        <v>1</v>
      </c>
      <c r="K5383" s="19" t="s">
        <v>7738</v>
      </c>
      <c r="L5383" s="11"/>
      <c r="M5383" s="11"/>
      <c r="N5383" s="24"/>
      <c r="P5383" s="32"/>
      <c r="T5383" s="19"/>
      <c r="U5383" s="3" t="s">
        <v>194</v>
      </c>
      <c r="X5383" t="str">
        <f t="shared" si="336"/>
        <v/>
      </c>
      <c r="Z5383" t="str">
        <f t="shared" si="337"/>
        <v/>
      </c>
      <c r="AB5383" s="9"/>
      <c r="AC5383" t="s">
        <v>3063</v>
      </c>
      <c r="AD5383">
        <f t="shared" si="335"/>
        <v>0</v>
      </c>
      <c r="AF5383" s="3"/>
      <c r="AG5383" t="s">
        <v>2456</v>
      </c>
      <c r="AH5383" s="9" t="s">
        <v>4623</v>
      </c>
    </row>
    <row r="5384" spans="1:34" ht="10.95" customHeight="1" outlineLevel="1" x14ac:dyDescent="0.25">
      <c r="A5384" t="s">
        <v>4448</v>
      </c>
      <c r="C5384" s="3" t="s">
        <v>12986</v>
      </c>
      <c r="D5384" s="3" t="s">
        <v>4065</v>
      </c>
      <c r="E5384" s="9">
        <v>1908</v>
      </c>
      <c r="F5384" s="7" t="s">
        <v>21931</v>
      </c>
      <c r="G5384" s="7" t="s">
        <v>191</v>
      </c>
      <c r="H5384" s="8" t="s">
        <v>3063</v>
      </c>
      <c r="I5384" s="8"/>
      <c r="J5384" s="19">
        <v>1</v>
      </c>
      <c r="K5384" s="19" t="s">
        <v>7738</v>
      </c>
      <c r="L5384" s="11"/>
      <c r="M5384" s="11"/>
      <c r="N5384" s="24"/>
      <c r="P5384" s="32"/>
      <c r="T5384" s="19"/>
      <c r="U5384" s="3" t="s">
        <v>2092</v>
      </c>
      <c r="X5384" t="str">
        <f t="shared" si="336"/>
        <v/>
      </c>
      <c r="Z5384" t="str">
        <f t="shared" si="337"/>
        <v/>
      </c>
      <c r="AB5384" s="9"/>
      <c r="AC5384" t="s">
        <v>3063</v>
      </c>
      <c r="AD5384">
        <f t="shared" si="335"/>
        <v>0</v>
      </c>
      <c r="AF5384" s="3"/>
      <c r="AG5384" t="s">
        <v>2456</v>
      </c>
      <c r="AH5384" s="9" t="s">
        <v>4623</v>
      </c>
    </row>
    <row r="5385" spans="1:34" ht="10.95" customHeight="1" outlineLevel="1" x14ac:dyDescent="0.25">
      <c r="A5385" t="s">
        <v>4448</v>
      </c>
      <c r="C5385" s="3" t="s">
        <v>12986</v>
      </c>
      <c r="D5385" s="3" t="s">
        <v>4065</v>
      </c>
      <c r="E5385" s="9">
        <v>1908</v>
      </c>
      <c r="F5385" s="7" t="s">
        <v>732</v>
      </c>
      <c r="G5385" s="7" t="s">
        <v>191</v>
      </c>
      <c r="H5385" s="8" t="s">
        <v>3063</v>
      </c>
      <c r="I5385" s="8"/>
      <c r="J5385" s="19">
        <v>1</v>
      </c>
      <c r="K5385" s="19" t="s">
        <v>7738</v>
      </c>
      <c r="L5385" s="11"/>
      <c r="M5385" s="11"/>
      <c r="N5385" s="24"/>
      <c r="P5385" s="32"/>
      <c r="T5385" s="19"/>
      <c r="U5385" s="3" t="s">
        <v>2093</v>
      </c>
      <c r="W5385" t="s">
        <v>7738</v>
      </c>
      <c r="X5385" t="str">
        <f t="shared" si="336"/>
        <v/>
      </c>
      <c r="Z5385" t="str">
        <f t="shared" si="337"/>
        <v/>
      </c>
      <c r="AB5385" s="9"/>
      <c r="AC5385" t="s">
        <v>3063</v>
      </c>
      <c r="AD5385">
        <f t="shared" si="335"/>
        <v>0</v>
      </c>
      <c r="AF5385" s="3"/>
      <c r="AG5385" t="s">
        <v>2456</v>
      </c>
      <c r="AH5385" s="9" t="s">
        <v>4623</v>
      </c>
    </row>
    <row r="5386" spans="1:34" ht="10.95" customHeight="1" outlineLevel="1" x14ac:dyDescent="0.25">
      <c r="A5386" t="s">
        <v>4448</v>
      </c>
      <c r="C5386" s="3" t="s">
        <v>12986</v>
      </c>
      <c r="D5386" s="3">
        <v>140</v>
      </c>
      <c r="E5386" s="9">
        <v>1911</v>
      </c>
      <c r="F5386" s="7" t="s">
        <v>21905</v>
      </c>
      <c r="G5386" s="7" t="s">
        <v>191</v>
      </c>
      <c r="H5386" s="8" t="s">
        <v>3063</v>
      </c>
      <c r="I5386" s="8" t="s">
        <v>16524</v>
      </c>
      <c r="J5386" s="19">
        <v>3</v>
      </c>
      <c r="K5386" s="19" t="s">
        <v>7736</v>
      </c>
      <c r="L5386" s="11">
        <v>0.6</v>
      </c>
      <c r="M5386" s="11"/>
      <c r="N5386" s="24"/>
      <c r="P5386" s="32"/>
      <c r="T5386" s="19"/>
      <c r="U5386" s="3">
        <v>145</v>
      </c>
      <c r="X5386" t="str">
        <f t="shared" si="336"/>
        <v/>
      </c>
      <c r="Z5386" t="str">
        <f t="shared" si="337"/>
        <v/>
      </c>
      <c r="AB5386" s="9"/>
      <c r="AC5386" t="s">
        <v>3063</v>
      </c>
      <c r="AD5386">
        <f t="shared" si="335"/>
        <v>0</v>
      </c>
      <c r="AF5386" s="3"/>
      <c r="AG5386" t="s">
        <v>2456</v>
      </c>
      <c r="AH5386" s="9" t="s">
        <v>4925</v>
      </c>
    </row>
    <row r="5387" spans="1:34" ht="10.95" customHeight="1" outlineLevel="1" x14ac:dyDescent="0.25">
      <c r="A5387" t="s">
        <v>4448</v>
      </c>
      <c r="C5387" s="3" t="s">
        <v>12986</v>
      </c>
      <c r="D5387" s="3" t="s">
        <v>16525</v>
      </c>
      <c r="E5387" s="9">
        <v>1911</v>
      </c>
      <c r="F5387" s="7" t="s">
        <v>21932</v>
      </c>
      <c r="G5387" s="7" t="s">
        <v>191</v>
      </c>
      <c r="H5387" s="8" t="s">
        <v>3063</v>
      </c>
      <c r="I5387" s="8" t="s">
        <v>16524</v>
      </c>
      <c r="J5387" s="19">
        <v>3</v>
      </c>
      <c r="K5387" s="19" t="s">
        <v>7738</v>
      </c>
      <c r="L5387" s="11"/>
      <c r="M5387" s="11"/>
      <c r="N5387" s="24"/>
      <c r="P5387" s="32"/>
      <c r="T5387" s="19"/>
      <c r="U5387" s="3" t="s">
        <v>2094</v>
      </c>
      <c r="W5387" t="s">
        <v>7738</v>
      </c>
      <c r="X5387" t="str">
        <f t="shared" si="336"/>
        <v/>
      </c>
      <c r="Z5387" t="str">
        <f t="shared" si="337"/>
        <v/>
      </c>
      <c r="AB5387" s="9"/>
      <c r="AC5387" t="s">
        <v>3063</v>
      </c>
      <c r="AD5387">
        <f t="shared" si="335"/>
        <v>0</v>
      </c>
      <c r="AF5387" s="3"/>
      <c r="AG5387" t="s">
        <v>2456</v>
      </c>
      <c r="AH5387" s="9" t="s">
        <v>4623</v>
      </c>
    </row>
    <row r="5388" spans="1:34" ht="10.95" customHeight="1" outlineLevel="1" x14ac:dyDescent="0.25">
      <c r="A5388" t="s">
        <v>4448</v>
      </c>
      <c r="C5388" s="3" t="s">
        <v>12986</v>
      </c>
      <c r="D5388" s="3">
        <v>282</v>
      </c>
      <c r="E5388" s="9">
        <v>1929</v>
      </c>
      <c r="F5388" s="7" t="s">
        <v>3424</v>
      </c>
      <c r="G5388" s="7" t="s">
        <v>4889</v>
      </c>
      <c r="H5388" s="8" t="s">
        <v>3063</v>
      </c>
      <c r="I5388" s="8" t="s">
        <v>9892</v>
      </c>
      <c r="J5388" s="19">
        <v>3</v>
      </c>
      <c r="K5388" s="19" t="s">
        <v>7738</v>
      </c>
      <c r="L5388" s="11"/>
      <c r="M5388" s="11"/>
      <c r="N5388" s="24"/>
      <c r="P5388" s="32"/>
      <c r="T5388" s="19"/>
      <c r="U5388" s="3">
        <v>243</v>
      </c>
      <c r="X5388" t="str">
        <f t="shared" si="336"/>
        <v/>
      </c>
      <c r="Z5388" t="str">
        <f t="shared" si="337"/>
        <v/>
      </c>
      <c r="AB5388" s="9"/>
      <c r="AC5388" t="s">
        <v>3063</v>
      </c>
      <c r="AD5388">
        <f t="shared" si="335"/>
        <v>0</v>
      </c>
      <c r="AF5388" s="3"/>
      <c r="AG5388" t="s">
        <v>2456</v>
      </c>
      <c r="AH5388" s="9" t="s">
        <v>4613</v>
      </c>
    </row>
    <row r="5389" spans="1:34" ht="10.95" customHeight="1" outlineLevel="1" x14ac:dyDescent="0.25">
      <c r="A5389" t="s">
        <v>4448</v>
      </c>
      <c r="C5389" s="3" t="s">
        <v>12986</v>
      </c>
      <c r="D5389" s="3">
        <v>283</v>
      </c>
      <c r="E5389" s="9">
        <v>1929</v>
      </c>
      <c r="F5389" s="7" t="s">
        <v>6456</v>
      </c>
      <c r="G5389" s="7" t="s">
        <v>4464</v>
      </c>
      <c r="H5389" s="8" t="s">
        <v>4745</v>
      </c>
      <c r="I5389" s="8" t="s">
        <v>9892</v>
      </c>
      <c r="J5389" s="19">
        <v>3</v>
      </c>
      <c r="K5389" s="19" t="s">
        <v>7736</v>
      </c>
      <c r="L5389" s="11">
        <v>0.5</v>
      </c>
      <c r="M5389" s="11"/>
      <c r="N5389" s="24"/>
      <c r="P5389" s="32"/>
      <c r="T5389" s="19"/>
      <c r="U5389" s="3">
        <v>244</v>
      </c>
      <c r="X5389" t="str">
        <f t="shared" si="336"/>
        <v/>
      </c>
      <c r="Z5389" t="str">
        <f t="shared" si="337"/>
        <v/>
      </c>
      <c r="AB5389" s="9"/>
      <c r="AC5389" t="s">
        <v>4745</v>
      </c>
      <c r="AD5389">
        <f t="shared" si="335"/>
        <v>0</v>
      </c>
      <c r="AF5389" s="3"/>
      <c r="AG5389" t="s">
        <v>4153</v>
      </c>
      <c r="AH5389" s="9" t="s">
        <v>4613</v>
      </c>
    </row>
    <row r="5390" spans="1:34" ht="10.95" customHeight="1" outlineLevel="1" x14ac:dyDescent="0.25">
      <c r="A5390" t="s">
        <v>4448</v>
      </c>
      <c r="C5390" s="3" t="s">
        <v>12986</v>
      </c>
      <c r="D5390" s="3">
        <v>300</v>
      </c>
      <c r="E5390" s="9">
        <v>1930</v>
      </c>
      <c r="F5390" s="7" t="s">
        <v>1632</v>
      </c>
      <c r="G5390" s="7" t="s">
        <v>6139</v>
      </c>
      <c r="H5390" s="8" t="s">
        <v>4892</v>
      </c>
      <c r="I5390" s="8" t="s">
        <v>8890</v>
      </c>
      <c r="J5390" s="19">
        <v>1</v>
      </c>
      <c r="K5390" s="19" t="s">
        <v>7736</v>
      </c>
      <c r="L5390" s="11">
        <v>5</v>
      </c>
      <c r="M5390" s="11"/>
      <c r="N5390" s="24"/>
      <c r="P5390" s="32"/>
      <c r="T5390" s="19"/>
      <c r="U5390" s="3" t="s">
        <v>2109</v>
      </c>
      <c r="X5390" t="str">
        <f t="shared" si="336"/>
        <v/>
      </c>
      <c r="Z5390" t="str">
        <f t="shared" si="337"/>
        <v/>
      </c>
      <c r="AB5390" s="9"/>
      <c r="AC5390" t="s">
        <v>4892</v>
      </c>
      <c r="AD5390">
        <f t="shared" si="335"/>
        <v>0</v>
      </c>
      <c r="AF5390" s="3"/>
      <c r="AG5390" t="s">
        <v>4893</v>
      </c>
      <c r="AH5390" s="9" t="s">
        <v>4613</v>
      </c>
    </row>
    <row r="5391" spans="1:34" ht="10.95" customHeight="1" outlineLevel="1" x14ac:dyDescent="0.25">
      <c r="A5391" t="s">
        <v>4448</v>
      </c>
      <c r="C5391" s="3" t="s">
        <v>12986</v>
      </c>
      <c r="D5391" s="3" t="s">
        <v>16526</v>
      </c>
      <c r="E5391" s="9">
        <v>1930</v>
      </c>
      <c r="F5391" s="7" t="s">
        <v>21933</v>
      </c>
      <c r="G5391" s="7" t="s">
        <v>6139</v>
      </c>
      <c r="H5391" s="8" t="s">
        <v>4892</v>
      </c>
      <c r="I5391" s="8" t="s">
        <v>8890</v>
      </c>
      <c r="J5391" s="19">
        <v>1</v>
      </c>
      <c r="K5391" s="19" t="s">
        <v>20092</v>
      </c>
      <c r="L5391" s="11"/>
      <c r="M5391" s="11"/>
      <c r="N5391" s="24"/>
      <c r="P5391" s="32"/>
      <c r="T5391" s="19"/>
      <c r="U5391" s="3" t="s">
        <v>4894</v>
      </c>
      <c r="W5391" t="s">
        <v>7738</v>
      </c>
      <c r="X5391" t="str">
        <f t="shared" si="336"/>
        <v/>
      </c>
      <c r="Z5391" t="str">
        <f t="shared" si="337"/>
        <v/>
      </c>
      <c r="AB5391" s="9"/>
      <c r="AC5391" t="s">
        <v>4892</v>
      </c>
      <c r="AD5391">
        <f t="shared" si="335"/>
        <v>0</v>
      </c>
      <c r="AF5391" s="3"/>
      <c r="AG5391" t="s">
        <v>4893</v>
      </c>
      <c r="AH5391" s="9" t="s">
        <v>4623</v>
      </c>
    </row>
    <row r="5392" spans="1:34" ht="10.95" customHeight="1" outlineLevel="1" x14ac:dyDescent="0.25">
      <c r="A5392" t="s">
        <v>4448</v>
      </c>
      <c r="C5392" s="3" t="s">
        <v>12986</v>
      </c>
      <c r="D5392" s="3" t="s">
        <v>16527</v>
      </c>
      <c r="E5392" s="9">
        <v>1930</v>
      </c>
      <c r="F5392" s="7" t="s">
        <v>21934</v>
      </c>
      <c r="G5392" s="7" t="s">
        <v>6139</v>
      </c>
      <c r="H5392" s="8" t="s">
        <v>4892</v>
      </c>
      <c r="I5392" s="8" t="s">
        <v>8890</v>
      </c>
      <c r="J5392" s="19">
        <v>1</v>
      </c>
      <c r="K5392" s="19" t="s">
        <v>20092</v>
      </c>
      <c r="L5392" s="11"/>
      <c r="M5392" s="11"/>
      <c r="N5392" s="24"/>
      <c r="P5392" s="32"/>
      <c r="T5392" s="19"/>
      <c r="U5392" s="3" t="s">
        <v>4895</v>
      </c>
      <c r="W5392" t="s">
        <v>7738</v>
      </c>
      <c r="X5392" t="str">
        <f t="shared" si="336"/>
        <v/>
      </c>
      <c r="Z5392" t="str">
        <f t="shared" si="337"/>
        <v/>
      </c>
      <c r="AB5392" s="9"/>
      <c r="AC5392" t="s">
        <v>4892</v>
      </c>
      <c r="AD5392">
        <f t="shared" si="335"/>
        <v>0</v>
      </c>
      <c r="AF5392" s="3"/>
      <c r="AG5392" t="s">
        <v>4893</v>
      </c>
      <c r="AH5392" s="9" t="s">
        <v>4526</v>
      </c>
    </row>
    <row r="5393" spans="1:34" ht="10.95" customHeight="1" outlineLevel="1" x14ac:dyDescent="0.25">
      <c r="A5393" t="s">
        <v>4448</v>
      </c>
      <c r="C5393" s="3" t="s">
        <v>12986</v>
      </c>
      <c r="D5393" s="3">
        <v>306</v>
      </c>
      <c r="E5393" s="9">
        <v>1931</v>
      </c>
      <c r="F5393" s="7" t="s">
        <v>21935</v>
      </c>
      <c r="G5393" s="7" t="s">
        <v>6139</v>
      </c>
      <c r="H5393" s="8" t="s">
        <v>4892</v>
      </c>
      <c r="I5393" s="8" t="s">
        <v>16528</v>
      </c>
      <c r="J5393" s="19">
        <v>1</v>
      </c>
      <c r="K5393" s="19" t="s">
        <v>7736</v>
      </c>
      <c r="L5393" s="11">
        <v>2.5</v>
      </c>
      <c r="M5393" s="11"/>
      <c r="N5393" s="24"/>
      <c r="P5393" s="32"/>
      <c r="T5393" s="19"/>
      <c r="U5393" s="3" t="s">
        <v>4837</v>
      </c>
      <c r="X5393" t="str">
        <f t="shared" si="336"/>
        <v/>
      </c>
      <c r="Z5393" t="str">
        <f t="shared" si="337"/>
        <v/>
      </c>
      <c r="AB5393" s="9"/>
      <c r="AC5393" t="s">
        <v>4892</v>
      </c>
      <c r="AD5393">
        <f t="shared" si="335"/>
        <v>0</v>
      </c>
      <c r="AF5393" s="3"/>
      <c r="AG5393" t="s">
        <v>4893</v>
      </c>
      <c r="AH5393" s="9" t="s">
        <v>4925</v>
      </c>
    </row>
    <row r="5394" spans="1:34" ht="10.95" customHeight="1" outlineLevel="1" x14ac:dyDescent="0.25">
      <c r="A5394" t="s">
        <v>4448</v>
      </c>
      <c r="C5394" s="3" t="s">
        <v>12986</v>
      </c>
      <c r="D5394" s="3" t="s">
        <v>1338</v>
      </c>
      <c r="E5394" s="9">
        <v>1931</v>
      </c>
      <c r="F5394" s="7" t="s">
        <v>21936</v>
      </c>
      <c r="G5394" s="7" t="s">
        <v>6139</v>
      </c>
      <c r="H5394" s="8" t="s">
        <v>4892</v>
      </c>
      <c r="I5394" s="8" t="s">
        <v>16528</v>
      </c>
      <c r="J5394" s="19">
        <v>1</v>
      </c>
      <c r="K5394" s="19" t="s">
        <v>20092</v>
      </c>
      <c r="L5394" s="11"/>
      <c r="M5394" s="11"/>
      <c r="N5394" s="24"/>
      <c r="P5394" s="32"/>
      <c r="T5394" s="19"/>
      <c r="U5394" s="3" t="s">
        <v>4896</v>
      </c>
      <c r="W5394" t="s">
        <v>7738</v>
      </c>
      <c r="X5394" t="str">
        <f t="shared" si="336"/>
        <v/>
      </c>
      <c r="Z5394" t="str">
        <f t="shared" si="337"/>
        <v/>
      </c>
      <c r="AB5394" s="9"/>
      <c r="AC5394" t="s">
        <v>4892</v>
      </c>
      <c r="AD5394">
        <f t="shared" si="335"/>
        <v>0</v>
      </c>
      <c r="AF5394" s="3"/>
      <c r="AG5394" t="s">
        <v>4893</v>
      </c>
      <c r="AH5394" s="9" t="s">
        <v>4623</v>
      </c>
    </row>
    <row r="5395" spans="1:34" ht="10.95" customHeight="1" outlineLevel="1" x14ac:dyDescent="0.25">
      <c r="A5395" t="s">
        <v>4448</v>
      </c>
      <c r="C5395" s="3" t="s">
        <v>12986</v>
      </c>
      <c r="D5395" s="3" t="s">
        <v>16529</v>
      </c>
      <c r="E5395" s="9">
        <v>1931</v>
      </c>
      <c r="F5395" s="7" t="s">
        <v>21937</v>
      </c>
      <c r="G5395" s="7" t="s">
        <v>6139</v>
      </c>
      <c r="H5395" s="8" t="s">
        <v>4892</v>
      </c>
      <c r="I5395" s="8" t="s">
        <v>16528</v>
      </c>
      <c r="J5395" s="19">
        <v>1</v>
      </c>
      <c r="K5395" s="19" t="s">
        <v>20092</v>
      </c>
      <c r="L5395" s="11"/>
      <c r="M5395" s="11"/>
      <c r="N5395" s="24"/>
      <c r="P5395" s="32"/>
      <c r="T5395" s="19"/>
      <c r="U5395" s="3" t="s">
        <v>6449</v>
      </c>
      <c r="X5395" t="str">
        <f t="shared" si="336"/>
        <v/>
      </c>
      <c r="Z5395" t="str">
        <f t="shared" si="337"/>
        <v/>
      </c>
      <c r="AB5395" s="9"/>
      <c r="AC5395" t="s">
        <v>4892</v>
      </c>
      <c r="AD5395">
        <f t="shared" ref="AD5395:AD5426" si="338">COUNTIF(H5395,"*Fuji*")</f>
        <v>0</v>
      </c>
      <c r="AF5395" s="3"/>
      <c r="AG5395" t="s">
        <v>4893</v>
      </c>
      <c r="AH5395" s="9" t="s">
        <v>4925</v>
      </c>
    </row>
    <row r="5396" spans="1:34" ht="10.95" customHeight="1" outlineLevel="1" x14ac:dyDescent="0.25">
      <c r="A5396" t="s">
        <v>4448</v>
      </c>
      <c r="C5396" s="3" t="s">
        <v>12986</v>
      </c>
      <c r="D5396" s="3">
        <v>340</v>
      </c>
      <c r="E5396" s="9">
        <v>1935</v>
      </c>
      <c r="F5396" s="7" t="s">
        <v>6389</v>
      </c>
      <c r="G5396" s="7" t="s">
        <v>360</v>
      </c>
      <c r="H5396" s="8" t="s">
        <v>5794</v>
      </c>
      <c r="I5396" s="8" t="s">
        <v>9892</v>
      </c>
      <c r="J5396" s="19">
        <v>3</v>
      </c>
      <c r="K5396" s="19" t="s">
        <v>7736</v>
      </c>
      <c r="L5396" s="11">
        <v>0.6</v>
      </c>
      <c r="M5396" s="11"/>
      <c r="N5396" s="24"/>
      <c r="P5396" s="32"/>
      <c r="T5396" s="19"/>
      <c r="U5396" s="3">
        <v>273</v>
      </c>
      <c r="X5396" t="str">
        <f t="shared" si="336"/>
        <v/>
      </c>
      <c r="Z5396" t="str">
        <f t="shared" si="337"/>
        <v/>
      </c>
      <c r="AB5396" s="9"/>
      <c r="AC5396" t="s">
        <v>5794</v>
      </c>
      <c r="AD5396">
        <f t="shared" si="338"/>
        <v>0</v>
      </c>
      <c r="AF5396" s="3"/>
      <c r="AG5396" t="s">
        <v>2456</v>
      </c>
      <c r="AH5396" s="9" t="s">
        <v>4613</v>
      </c>
    </row>
    <row r="5397" spans="1:34" ht="10.95" customHeight="1" outlineLevel="1" x14ac:dyDescent="0.25">
      <c r="A5397" t="s">
        <v>4448</v>
      </c>
      <c r="C5397" s="3" t="s">
        <v>12986</v>
      </c>
      <c r="D5397" s="3">
        <v>345</v>
      </c>
      <c r="E5397" s="9">
        <v>1935</v>
      </c>
      <c r="F5397" s="7" t="s">
        <v>21938</v>
      </c>
      <c r="G5397" s="7" t="s">
        <v>360</v>
      </c>
      <c r="H5397" s="8" t="s">
        <v>5794</v>
      </c>
      <c r="I5397" s="8" t="s">
        <v>9892</v>
      </c>
      <c r="J5397" s="19">
        <v>3</v>
      </c>
      <c r="K5397" s="19" t="s">
        <v>20092</v>
      </c>
      <c r="L5397" s="11"/>
      <c r="M5397" s="11"/>
      <c r="N5397" s="24"/>
      <c r="P5397" s="32"/>
      <c r="T5397" s="19"/>
      <c r="U5397" s="3">
        <v>277</v>
      </c>
      <c r="X5397" t="str">
        <f t="shared" si="336"/>
        <v/>
      </c>
      <c r="Z5397" t="str">
        <f t="shared" si="337"/>
        <v/>
      </c>
      <c r="AB5397" s="9"/>
      <c r="AC5397" t="s">
        <v>5794</v>
      </c>
      <c r="AD5397">
        <f t="shared" si="338"/>
        <v>0</v>
      </c>
      <c r="AF5397" s="3"/>
      <c r="AG5397" t="s">
        <v>2456</v>
      </c>
      <c r="AH5397" s="9" t="s">
        <v>4613</v>
      </c>
    </row>
    <row r="5398" spans="1:34" ht="10.95" customHeight="1" outlineLevel="1" x14ac:dyDescent="0.25">
      <c r="A5398" t="s">
        <v>4448</v>
      </c>
      <c r="C5398" s="3" t="s">
        <v>12986</v>
      </c>
      <c r="D5398" s="3" t="s">
        <v>16530</v>
      </c>
      <c r="E5398" s="9">
        <v>1935</v>
      </c>
      <c r="F5398" s="7" t="s">
        <v>21939</v>
      </c>
      <c r="G5398" s="7" t="s">
        <v>360</v>
      </c>
      <c r="H5398" s="8" t="s">
        <v>5794</v>
      </c>
      <c r="I5398" s="8" t="s">
        <v>9892</v>
      </c>
      <c r="J5398" s="19">
        <v>3</v>
      </c>
      <c r="K5398" s="19" t="s">
        <v>7736</v>
      </c>
      <c r="L5398" s="11">
        <v>1</v>
      </c>
      <c r="M5398" s="11"/>
      <c r="N5398" s="24"/>
      <c r="P5398" s="32"/>
      <c r="T5398" s="19"/>
      <c r="U5398" s="3" t="s">
        <v>4793</v>
      </c>
      <c r="W5398" t="s">
        <v>7738</v>
      </c>
      <c r="X5398" t="str">
        <f t="shared" si="336"/>
        <v/>
      </c>
      <c r="Z5398" t="str">
        <f t="shared" si="337"/>
        <v/>
      </c>
      <c r="AB5398" s="9"/>
      <c r="AC5398" t="s">
        <v>5794</v>
      </c>
      <c r="AD5398">
        <f t="shared" si="338"/>
        <v>0</v>
      </c>
      <c r="AF5398" s="3"/>
      <c r="AG5398" t="s">
        <v>2456</v>
      </c>
      <c r="AH5398" s="9" t="s">
        <v>4613</v>
      </c>
    </row>
    <row r="5399" spans="1:34" ht="10.95" customHeight="1" outlineLevel="1" x14ac:dyDescent="0.25">
      <c r="A5399" t="s">
        <v>4448</v>
      </c>
      <c r="C5399" s="3" t="s">
        <v>12986</v>
      </c>
      <c r="D5399" s="3">
        <v>346</v>
      </c>
      <c r="E5399" s="9">
        <v>1935</v>
      </c>
      <c r="F5399" s="7" t="s">
        <v>4735</v>
      </c>
      <c r="G5399" s="7" t="s">
        <v>6450</v>
      </c>
      <c r="H5399" s="8" t="s">
        <v>192</v>
      </c>
      <c r="I5399" s="8" t="s">
        <v>16531</v>
      </c>
      <c r="J5399" s="19">
        <v>5</v>
      </c>
      <c r="K5399" s="19" t="s">
        <v>7736</v>
      </c>
      <c r="L5399" s="11">
        <v>4</v>
      </c>
      <c r="M5399" s="11"/>
      <c r="N5399" s="24"/>
      <c r="P5399" s="32"/>
      <c r="T5399" s="19"/>
      <c r="U5399" s="3" t="s">
        <v>6769</v>
      </c>
      <c r="X5399" t="str">
        <f t="shared" si="336"/>
        <v/>
      </c>
      <c r="Z5399" t="str">
        <f t="shared" si="337"/>
        <v/>
      </c>
      <c r="AB5399" s="9"/>
      <c r="AC5399" t="s">
        <v>192</v>
      </c>
      <c r="AD5399">
        <f t="shared" si="338"/>
        <v>0</v>
      </c>
      <c r="AF5399" s="3"/>
      <c r="AG5399" t="s">
        <v>193</v>
      </c>
      <c r="AH5399" s="9" t="s">
        <v>4613</v>
      </c>
    </row>
    <row r="5400" spans="1:34" ht="10.95" customHeight="1" outlineLevel="1" x14ac:dyDescent="0.25">
      <c r="A5400" t="s">
        <v>4448</v>
      </c>
      <c r="C5400" s="3" t="s">
        <v>12986</v>
      </c>
      <c r="D5400" s="3">
        <v>349</v>
      </c>
      <c r="E5400" s="9">
        <v>1935</v>
      </c>
      <c r="F5400" s="7" t="s">
        <v>1632</v>
      </c>
      <c r="G5400" s="7" t="s">
        <v>6451</v>
      </c>
      <c r="H5400" s="8" t="s">
        <v>192</v>
      </c>
      <c r="I5400" s="8" t="s">
        <v>16531</v>
      </c>
      <c r="J5400" s="19">
        <v>5</v>
      </c>
      <c r="K5400" s="19" t="s">
        <v>7736</v>
      </c>
      <c r="L5400" s="11">
        <v>0.3</v>
      </c>
      <c r="M5400" s="11"/>
      <c r="N5400" s="24"/>
      <c r="P5400" s="32"/>
      <c r="T5400" s="19"/>
      <c r="U5400" s="3" t="s">
        <v>5845</v>
      </c>
      <c r="X5400" t="str">
        <f t="shared" si="336"/>
        <v/>
      </c>
      <c r="Z5400" t="str">
        <f t="shared" si="337"/>
        <v/>
      </c>
      <c r="AB5400" s="9"/>
      <c r="AC5400" t="s">
        <v>192</v>
      </c>
      <c r="AD5400">
        <f t="shared" si="338"/>
        <v>0</v>
      </c>
      <c r="AF5400" s="3"/>
      <c r="AG5400" t="s">
        <v>193</v>
      </c>
      <c r="AH5400" s="9" t="s">
        <v>4613</v>
      </c>
    </row>
    <row r="5401" spans="1:34" ht="10.95" customHeight="1" outlineLevel="1" x14ac:dyDescent="0.25">
      <c r="A5401" t="s">
        <v>4448</v>
      </c>
      <c r="C5401" s="3" t="s">
        <v>12986</v>
      </c>
      <c r="D5401" s="3">
        <v>352</v>
      </c>
      <c r="E5401" s="9">
        <v>1935</v>
      </c>
      <c r="F5401" s="7" t="s">
        <v>5282</v>
      </c>
      <c r="G5401" s="7" t="s">
        <v>684</v>
      </c>
      <c r="H5401" s="8" t="s">
        <v>6454</v>
      </c>
      <c r="I5401" s="8" t="s">
        <v>16531</v>
      </c>
      <c r="J5401" s="19">
        <v>5</v>
      </c>
      <c r="K5401" s="19" t="s">
        <v>7736</v>
      </c>
      <c r="L5401" s="11">
        <v>3.75</v>
      </c>
      <c r="M5401" s="11"/>
      <c r="N5401" s="24"/>
      <c r="P5401" s="32"/>
      <c r="T5401" s="19"/>
      <c r="U5401" s="3" t="s">
        <v>6799</v>
      </c>
      <c r="X5401" t="str">
        <f t="shared" si="336"/>
        <v/>
      </c>
      <c r="Z5401" t="str">
        <f t="shared" si="337"/>
        <v/>
      </c>
      <c r="AB5401" s="9"/>
      <c r="AC5401" t="s">
        <v>6454</v>
      </c>
      <c r="AD5401">
        <f t="shared" si="338"/>
        <v>0</v>
      </c>
      <c r="AF5401" s="3"/>
      <c r="AG5401" t="s">
        <v>6455</v>
      </c>
      <c r="AH5401" s="9" t="s">
        <v>4925</v>
      </c>
    </row>
    <row r="5402" spans="1:34" ht="10.95" customHeight="1" outlineLevel="1" x14ac:dyDescent="0.25">
      <c r="A5402" t="s">
        <v>4448</v>
      </c>
      <c r="C5402" s="3" t="s">
        <v>12986</v>
      </c>
      <c r="D5402" s="3">
        <v>354</v>
      </c>
      <c r="E5402" s="9">
        <v>1935</v>
      </c>
      <c r="F5402" s="7" t="s">
        <v>6456</v>
      </c>
      <c r="G5402" s="7" t="s">
        <v>4690</v>
      </c>
      <c r="H5402" s="8" t="s">
        <v>192</v>
      </c>
      <c r="I5402" s="8" t="s">
        <v>16531</v>
      </c>
      <c r="J5402" s="19">
        <v>5</v>
      </c>
      <c r="K5402" s="19" t="s">
        <v>7738</v>
      </c>
      <c r="L5402" s="11"/>
      <c r="M5402" s="11"/>
      <c r="N5402" s="24"/>
      <c r="P5402" s="32"/>
      <c r="T5402" s="19"/>
      <c r="U5402" s="3" t="s">
        <v>3113</v>
      </c>
      <c r="X5402" t="str">
        <f t="shared" si="336"/>
        <v/>
      </c>
      <c r="Z5402" t="str">
        <f t="shared" si="337"/>
        <v/>
      </c>
      <c r="AB5402" s="9"/>
      <c r="AC5402" t="s">
        <v>192</v>
      </c>
      <c r="AD5402">
        <f t="shared" si="338"/>
        <v>0</v>
      </c>
      <c r="AF5402" s="3"/>
      <c r="AG5402" t="s">
        <v>193</v>
      </c>
      <c r="AH5402" s="9" t="s">
        <v>4623</v>
      </c>
    </row>
    <row r="5403" spans="1:34" ht="10.95" customHeight="1" outlineLevel="1" x14ac:dyDescent="0.25">
      <c r="A5403" t="s">
        <v>4448</v>
      </c>
      <c r="C5403" s="3" t="s">
        <v>12986</v>
      </c>
      <c r="D5403" s="3">
        <v>367</v>
      </c>
      <c r="E5403" s="9">
        <v>1937</v>
      </c>
      <c r="F5403" s="7" t="s">
        <v>1632</v>
      </c>
      <c r="G5403" s="7" t="s">
        <v>6453</v>
      </c>
      <c r="H5403" s="8" t="s">
        <v>192</v>
      </c>
      <c r="I5403" s="8" t="s">
        <v>16531</v>
      </c>
      <c r="J5403" s="19">
        <v>5</v>
      </c>
      <c r="K5403" s="19" t="s">
        <v>7738</v>
      </c>
      <c r="L5403" s="11"/>
      <c r="M5403" s="11"/>
      <c r="N5403" s="24"/>
      <c r="P5403" s="32"/>
      <c r="T5403" s="19"/>
      <c r="U5403" s="3" t="s">
        <v>6452</v>
      </c>
      <c r="X5403" t="str">
        <f t="shared" si="336"/>
        <v/>
      </c>
      <c r="Z5403" t="str">
        <f t="shared" si="337"/>
        <v/>
      </c>
      <c r="AB5403" s="9"/>
      <c r="AC5403" t="s">
        <v>192</v>
      </c>
      <c r="AD5403">
        <f t="shared" si="338"/>
        <v>0</v>
      </c>
      <c r="AF5403" s="3"/>
      <c r="AG5403" t="s">
        <v>193</v>
      </c>
      <c r="AH5403" s="9" t="s">
        <v>4925</v>
      </c>
    </row>
    <row r="5404" spans="1:34" ht="10.95" customHeight="1" outlineLevel="1" x14ac:dyDescent="0.25">
      <c r="A5404" t="s">
        <v>4448</v>
      </c>
      <c r="C5404" s="3" t="s">
        <v>12986</v>
      </c>
      <c r="D5404" s="5" t="s">
        <v>4065</v>
      </c>
      <c r="E5404" s="9">
        <v>1937</v>
      </c>
      <c r="F5404" s="7" t="s">
        <v>5282</v>
      </c>
      <c r="G5404" s="7" t="s">
        <v>3976</v>
      </c>
      <c r="H5404" s="8" t="s">
        <v>6454</v>
      </c>
      <c r="I5404" s="8"/>
      <c r="J5404" s="19">
        <v>5</v>
      </c>
      <c r="K5404" s="19" t="s">
        <v>7738</v>
      </c>
      <c r="L5404" s="11"/>
      <c r="M5404" s="11"/>
      <c r="N5404" s="24"/>
      <c r="P5404" s="32"/>
      <c r="T5404" s="19"/>
      <c r="U5404" s="3" t="s">
        <v>6801</v>
      </c>
      <c r="X5404" t="str">
        <f t="shared" si="336"/>
        <v/>
      </c>
      <c r="Z5404" t="str">
        <f t="shared" si="337"/>
        <v/>
      </c>
      <c r="AB5404" s="9"/>
      <c r="AC5404" t="s">
        <v>6454</v>
      </c>
      <c r="AD5404">
        <f t="shared" si="338"/>
        <v>0</v>
      </c>
      <c r="AF5404" s="3"/>
      <c r="AG5404" t="s">
        <v>6455</v>
      </c>
      <c r="AH5404" s="9" t="s">
        <v>4613</v>
      </c>
    </row>
    <row r="5405" spans="1:34" ht="10.95" customHeight="1" outlineLevel="1" x14ac:dyDescent="0.25">
      <c r="A5405" t="s">
        <v>4448</v>
      </c>
      <c r="C5405" s="3" t="s">
        <v>12986</v>
      </c>
      <c r="D5405" s="3">
        <v>371</v>
      </c>
      <c r="E5405" s="9">
        <v>1936</v>
      </c>
      <c r="F5405" s="7" t="s">
        <v>6456</v>
      </c>
      <c r="G5405" s="7" t="s">
        <v>6492</v>
      </c>
      <c r="H5405" s="8" t="s">
        <v>192</v>
      </c>
      <c r="I5405" s="8" t="s">
        <v>16531</v>
      </c>
      <c r="J5405" s="19">
        <v>5</v>
      </c>
      <c r="K5405" s="19" t="s">
        <v>7738</v>
      </c>
      <c r="L5405" s="11"/>
      <c r="M5405" s="11"/>
      <c r="N5405" s="24"/>
      <c r="P5405" s="32"/>
      <c r="T5405" s="19"/>
      <c r="U5405" s="3" t="s">
        <v>682</v>
      </c>
      <c r="X5405" t="str">
        <f t="shared" si="336"/>
        <v/>
      </c>
      <c r="Z5405" t="str">
        <f t="shared" si="337"/>
        <v/>
      </c>
      <c r="AB5405" s="9"/>
      <c r="AC5405" t="s">
        <v>192</v>
      </c>
      <c r="AD5405">
        <f t="shared" si="338"/>
        <v>0</v>
      </c>
      <c r="AF5405" s="3"/>
      <c r="AG5405" t="s">
        <v>193</v>
      </c>
      <c r="AH5405" s="9" t="s">
        <v>4925</v>
      </c>
    </row>
    <row r="5406" spans="1:34" ht="10.95" customHeight="1" outlineLevel="1" x14ac:dyDescent="0.25">
      <c r="A5406" t="s">
        <v>4448</v>
      </c>
      <c r="C5406" s="3" t="s">
        <v>12986</v>
      </c>
      <c r="D5406" s="3" t="s">
        <v>4065</v>
      </c>
      <c r="E5406" s="9">
        <v>1936</v>
      </c>
      <c r="F5406" s="7" t="s">
        <v>6389</v>
      </c>
      <c r="G5406" s="7" t="s">
        <v>5484</v>
      </c>
      <c r="H5406" s="8" t="s">
        <v>4892</v>
      </c>
      <c r="I5406" s="8"/>
      <c r="J5406" s="19">
        <v>3</v>
      </c>
      <c r="K5406" s="19" t="s">
        <v>7736</v>
      </c>
      <c r="L5406" s="11">
        <v>0.4</v>
      </c>
      <c r="M5406" s="11"/>
      <c r="N5406" s="24"/>
      <c r="P5406" s="32"/>
      <c r="T5406" s="19"/>
      <c r="U5406" s="3" t="s">
        <v>2045</v>
      </c>
      <c r="X5406" t="str">
        <f t="shared" si="336"/>
        <v/>
      </c>
      <c r="Z5406" t="str">
        <f t="shared" si="337"/>
        <v/>
      </c>
      <c r="AB5406" s="9"/>
      <c r="AC5406" t="s">
        <v>4892</v>
      </c>
      <c r="AD5406">
        <f t="shared" si="338"/>
        <v>0</v>
      </c>
      <c r="AF5406" s="3"/>
      <c r="AG5406" t="s">
        <v>4893</v>
      </c>
      <c r="AH5406" s="9" t="s">
        <v>4613</v>
      </c>
    </row>
    <row r="5407" spans="1:34" ht="10.95" customHeight="1" outlineLevel="1" x14ac:dyDescent="0.25">
      <c r="A5407" t="s">
        <v>4448</v>
      </c>
      <c r="C5407" s="3" t="s">
        <v>12986</v>
      </c>
      <c r="D5407" s="3" t="s">
        <v>4065</v>
      </c>
      <c r="E5407" s="9">
        <v>1936</v>
      </c>
      <c r="F5407" s="7" t="s">
        <v>5143</v>
      </c>
      <c r="G5407" s="7" t="s">
        <v>2792</v>
      </c>
      <c r="H5407" s="8" t="s">
        <v>192</v>
      </c>
      <c r="I5407" s="8"/>
      <c r="J5407" s="19">
        <v>5</v>
      </c>
      <c r="K5407" s="19" t="s">
        <v>7738</v>
      </c>
      <c r="L5407" s="11"/>
      <c r="M5407" s="11"/>
      <c r="N5407" s="24"/>
      <c r="P5407" s="32"/>
      <c r="T5407" s="19"/>
      <c r="U5407" s="3" t="s">
        <v>6425</v>
      </c>
      <c r="X5407" t="str">
        <f t="shared" si="336"/>
        <v/>
      </c>
      <c r="Z5407" t="str">
        <f t="shared" si="337"/>
        <v/>
      </c>
      <c r="AB5407" s="9"/>
      <c r="AC5407" t="s">
        <v>192</v>
      </c>
      <c r="AD5407">
        <f t="shared" si="338"/>
        <v>0</v>
      </c>
      <c r="AF5407" s="3"/>
      <c r="AG5407" t="s">
        <v>193</v>
      </c>
      <c r="AH5407" s="9" t="s">
        <v>4925</v>
      </c>
    </row>
    <row r="5408" spans="1:34" ht="10.95" customHeight="1" outlineLevel="1" x14ac:dyDescent="0.25">
      <c r="A5408" t="s">
        <v>4448</v>
      </c>
      <c r="C5408" s="3" t="s">
        <v>12986</v>
      </c>
      <c r="D5408" s="3">
        <v>378</v>
      </c>
      <c r="E5408" s="9">
        <v>1936</v>
      </c>
      <c r="F5408" s="7" t="s">
        <v>5143</v>
      </c>
      <c r="G5408" s="7" t="s">
        <v>3316</v>
      </c>
      <c r="H5408" s="8" t="s">
        <v>192</v>
      </c>
      <c r="I5408" s="8" t="s">
        <v>16532</v>
      </c>
      <c r="J5408" s="19">
        <v>5</v>
      </c>
      <c r="K5408" s="19" t="s">
        <v>7738</v>
      </c>
      <c r="L5408" s="11"/>
      <c r="M5408" s="11"/>
      <c r="N5408" s="24"/>
      <c r="P5408" s="32"/>
      <c r="T5408" s="19"/>
      <c r="U5408" s="3" t="s">
        <v>6427</v>
      </c>
      <c r="X5408" t="str">
        <f t="shared" si="336"/>
        <v/>
      </c>
      <c r="Z5408" t="str">
        <f t="shared" si="337"/>
        <v/>
      </c>
      <c r="AB5408" s="9"/>
      <c r="AC5408" t="s">
        <v>192</v>
      </c>
      <c r="AD5408">
        <f t="shared" si="338"/>
        <v>0</v>
      </c>
      <c r="AF5408" s="3"/>
      <c r="AG5408" t="s">
        <v>193</v>
      </c>
      <c r="AH5408" s="9" t="s">
        <v>4613</v>
      </c>
    </row>
    <row r="5409" spans="1:34" ht="10.95" customHeight="1" outlineLevel="1" x14ac:dyDescent="0.25">
      <c r="A5409" t="s">
        <v>4448</v>
      </c>
      <c r="C5409" s="3" t="s">
        <v>12986</v>
      </c>
      <c r="D5409" s="3">
        <v>384</v>
      </c>
      <c r="E5409" s="9">
        <v>1937</v>
      </c>
      <c r="F5409" s="7" t="s">
        <v>4940</v>
      </c>
      <c r="G5409" s="7" t="s">
        <v>360</v>
      </c>
      <c r="H5409" s="8" t="s">
        <v>5794</v>
      </c>
      <c r="I5409" s="8" t="s">
        <v>16533</v>
      </c>
      <c r="J5409" s="19">
        <v>3</v>
      </c>
      <c r="K5409" s="19" t="s">
        <v>7738</v>
      </c>
      <c r="L5409" s="11"/>
      <c r="M5409" s="11"/>
      <c r="N5409" s="24"/>
      <c r="P5409" s="32"/>
      <c r="T5409" s="19"/>
      <c r="U5409" s="3" t="s">
        <v>3446</v>
      </c>
      <c r="X5409" t="str">
        <f t="shared" si="336"/>
        <v/>
      </c>
      <c r="Z5409" t="str">
        <f t="shared" si="337"/>
        <v/>
      </c>
      <c r="AB5409" s="9"/>
      <c r="AC5409" t="s">
        <v>5794</v>
      </c>
      <c r="AD5409">
        <f t="shared" si="338"/>
        <v>0</v>
      </c>
      <c r="AF5409" s="3"/>
      <c r="AG5409" t="s">
        <v>2456</v>
      </c>
      <c r="AH5409" s="9" t="s">
        <v>4925</v>
      </c>
    </row>
    <row r="5410" spans="1:34" ht="10.95" customHeight="1" outlineLevel="1" x14ac:dyDescent="0.25">
      <c r="A5410" t="s">
        <v>4448</v>
      </c>
      <c r="C5410" s="3" t="s">
        <v>12986</v>
      </c>
      <c r="D5410" s="3">
        <v>389</v>
      </c>
      <c r="E5410" s="9">
        <v>1937</v>
      </c>
      <c r="F5410" s="7" t="s">
        <v>6586</v>
      </c>
      <c r="G5410" s="7" t="s">
        <v>6587</v>
      </c>
      <c r="H5410" s="8" t="s">
        <v>192</v>
      </c>
      <c r="I5410" s="8" t="s">
        <v>16534</v>
      </c>
      <c r="J5410" s="19">
        <v>5</v>
      </c>
      <c r="K5410" s="19" t="s">
        <v>7736</v>
      </c>
      <c r="L5410" s="11">
        <v>4</v>
      </c>
      <c r="M5410" s="11"/>
      <c r="N5410" s="24"/>
      <c r="P5410" s="32"/>
      <c r="T5410" s="19"/>
      <c r="U5410" s="3" t="s">
        <v>6585</v>
      </c>
      <c r="X5410" t="str">
        <f t="shared" si="336"/>
        <v/>
      </c>
      <c r="Z5410" t="str">
        <f t="shared" si="337"/>
        <v/>
      </c>
      <c r="AB5410" s="9"/>
      <c r="AC5410" t="s">
        <v>192</v>
      </c>
      <c r="AD5410">
        <f t="shared" si="338"/>
        <v>0</v>
      </c>
      <c r="AF5410" s="3"/>
      <c r="AG5410" t="s">
        <v>193</v>
      </c>
      <c r="AH5410" s="9" t="s">
        <v>4925</v>
      </c>
    </row>
    <row r="5411" spans="1:34" ht="10.95" customHeight="1" outlineLevel="1" x14ac:dyDescent="0.25">
      <c r="A5411" t="s">
        <v>4448</v>
      </c>
      <c r="C5411" s="3" t="s">
        <v>12986</v>
      </c>
      <c r="D5411" s="3">
        <v>405</v>
      </c>
      <c r="E5411" s="9">
        <v>1937</v>
      </c>
      <c r="F5411" s="7" t="s">
        <v>3220</v>
      </c>
      <c r="G5411" s="7" t="s">
        <v>1677</v>
      </c>
      <c r="H5411" s="8" t="s">
        <v>6454</v>
      </c>
      <c r="I5411" s="8" t="s">
        <v>16535</v>
      </c>
      <c r="J5411" s="19">
        <v>5</v>
      </c>
      <c r="K5411" s="19" t="s">
        <v>7738</v>
      </c>
      <c r="L5411" s="11"/>
      <c r="M5411" s="11"/>
      <c r="N5411" s="24"/>
      <c r="P5411" s="32"/>
      <c r="T5411" s="19"/>
      <c r="U5411" s="3" t="s">
        <v>6135</v>
      </c>
      <c r="X5411" t="str">
        <f t="shared" si="336"/>
        <v/>
      </c>
      <c r="Z5411" t="str">
        <f t="shared" si="337"/>
        <v/>
      </c>
      <c r="AB5411" s="9"/>
      <c r="AC5411" t="s">
        <v>6454</v>
      </c>
      <c r="AD5411">
        <f t="shared" si="338"/>
        <v>0</v>
      </c>
      <c r="AF5411" s="3"/>
      <c r="AG5411" t="s">
        <v>6455</v>
      </c>
      <c r="AH5411" s="9" t="s">
        <v>4925</v>
      </c>
    </row>
    <row r="5412" spans="1:34" ht="10.95" customHeight="1" outlineLevel="1" x14ac:dyDescent="0.25">
      <c r="A5412" t="s">
        <v>4448</v>
      </c>
      <c r="C5412" s="3" t="s">
        <v>12986</v>
      </c>
      <c r="D5412" s="3" t="s">
        <v>16536</v>
      </c>
      <c r="E5412" s="9">
        <v>1938</v>
      </c>
      <c r="F5412" s="7" t="s">
        <v>16537</v>
      </c>
      <c r="G5412" s="7" t="s">
        <v>5401</v>
      </c>
      <c r="H5412" s="8" t="s">
        <v>16539</v>
      </c>
      <c r="I5412" s="8" t="s">
        <v>16538</v>
      </c>
      <c r="J5412" s="19">
        <v>3</v>
      </c>
      <c r="K5412" s="19" t="s">
        <v>7738</v>
      </c>
      <c r="L5412" s="11"/>
      <c r="M5412" s="11"/>
      <c r="N5412" s="24"/>
      <c r="P5412" s="32"/>
      <c r="T5412" s="19"/>
      <c r="U5412" s="3"/>
      <c r="X5412" t="str">
        <f t="shared" si="336"/>
        <v/>
      </c>
      <c r="Z5412">
        <f t="shared" si="337"/>
        <v>1</v>
      </c>
      <c r="AB5412" s="9"/>
      <c r="AC5412" t="s">
        <v>16539</v>
      </c>
      <c r="AD5412">
        <f t="shared" si="338"/>
        <v>0</v>
      </c>
      <c r="AF5412" s="3"/>
      <c r="AH5412" s="9"/>
    </row>
    <row r="5413" spans="1:34" ht="10.95" customHeight="1" outlineLevel="1" x14ac:dyDescent="0.25">
      <c r="A5413" t="s">
        <v>4448</v>
      </c>
      <c r="C5413" s="3" t="s">
        <v>12986</v>
      </c>
      <c r="D5413" s="3">
        <v>437</v>
      </c>
      <c r="E5413" s="9">
        <v>1938</v>
      </c>
      <c r="F5413" s="7" t="s">
        <v>4735</v>
      </c>
      <c r="G5413" s="7" t="s">
        <v>5401</v>
      </c>
      <c r="H5413" s="8" t="s">
        <v>18775</v>
      </c>
      <c r="I5413" s="8" t="s">
        <v>16538</v>
      </c>
      <c r="J5413" s="19">
        <v>3</v>
      </c>
      <c r="K5413" s="19" t="s">
        <v>7738</v>
      </c>
      <c r="L5413" s="11"/>
      <c r="M5413" s="11"/>
      <c r="N5413" s="24"/>
      <c r="P5413" s="32"/>
      <c r="T5413" s="19"/>
      <c r="U5413" s="3"/>
      <c r="X5413" t="str">
        <f t="shared" si="336"/>
        <v/>
      </c>
      <c r="Z5413" t="str">
        <f t="shared" si="337"/>
        <v/>
      </c>
      <c r="AB5413" s="9"/>
      <c r="AC5413" t="s">
        <v>18775</v>
      </c>
      <c r="AD5413">
        <f t="shared" si="338"/>
        <v>0</v>
      </c>
      <c r="AF5413" s="3"/>
      <c r="AH5413" s="9"/>
    </row>
    <row r="5414" spans="1:34" ht="10.95" customHeight="1" outlineLevel="1" x14ac:dyDescent="0.25">
      <c r="A5414" t="s">
        <v>4448</v>
      </c>
      <c r="C5414" s="3" t="s">
        <v>12986</v>
      </c>
      <c r="D5414" s="3">
        <v>439</v>
      </c>
      <c r="E5414" s="9">
        <v>1938</v>
      </c>
      <c r="F5414" s="7" t="s">
        <v>184</v>
      </c>
      <c r="G5414" s="7" t="s">
        <v>5401</v>
      </c>
      <c r="H5414" s="8" t="s">
        <v>18774</v>
      </c>
      <c r="I5414" s="8" t="s">
        <v>16538</v>
      </c>
      <c r="J5414" s="19">
        <v>3</v>
      </c>
      <c r="K5414" s="19" t="s">
        <v>7738</v>
      </c>
      <c r="L5414" s="11"/>
      <c r="M5414" s="11"/>
      <c r="N5414" s="24"/>
      <c r="P5414" s="32"/>
      <c r="T5414" s="19"/>
      <c r="U5414" s="3"/>
      <c r="X5414" t="str">
        <f t="shared" si="336"/>
        <v/>
      </c>
      <c r="Z5414" t="str">
        <f t="shared" si="337"/>
        <v/>
      </c>
      <c r="AB5414" s="9"/>
      <c r="AC5414" t="s">
        <v>18774</v>
      </c>
      <c r="AD5414">
        <f t="shared" si="338"/>
        <v>0</v>
      </c>
      <c r="AF5414" s="3"/>
      <c r="AH5414" s="9"/>
    </row>
    <row r="5415" spans="1:34" ht="10.95" customHeight="1" outlineLevel="1" x14ac:dyDescent="0.25">
      <c r="A5415" t="s">
        <v>4448</v>
      </c>
      <c r="C5415" s="3" t="s">
        <v>12986</v>
      </c>
      <c r="D5415" s="3">
        <v>440</v>
      </c>
      <c r="E5415" s="9">
        <v>1938</v>
      </c>
      <c r="F5415" s="7" t="s">
        <v>5142</v>
      </c>
      <c r="G5415" s="7" t="s">
        <v>5401</v>
      </c>
      <c r="H5415" s="8" t="s">
        <v>18776</v>
      </c>
      <c r="I5415" s="8" t="s">
        <v>16538</v>
      </c>
      <c r="J5415" s="19">
        <v>3</v>
      </c>
      <c r="K5415" s="19" t="s">
        <v>7738</v>
      </c>
      <c r="L5415" s="11"/>
      <c r="M5415" s="11"/>
      <c r="N5415" s="24"/>
      <c r="P5415" s="32"/>
      <c r="T5415" s="19"/>
      <c r="U5415" s="3"/>
      <c r="X5415" t="str">
        <f t="shared" si="336"/>
        <v/>
      </c>
      <c r="Z5415" t="str">
        <f t="shared" si="337"/>
        <v/>
      </c>
      <c r="AB5415" s="9"/>
      <c r="AC5415" t="s">
        <v>18776</v>
      </c>
      <c r="AD5415">
        <f t="shared" si="338"/>
        <v>0</v>
      </c>
      <c r="AF5415" s="3"/>
      <c r="AH5415" s="9"/>
    </row>
    <row r="5416" spans="1:34" ht="10.95" customHeight="1" outlineLevel="1" x14ac:dyDescent="0.25">
      <c r="A5416" t="s">
        <v>4448</v>
      </c>
      <c r="C5416" s="3" t="s">
        <v>12986</v>
      </c>
      <c r="D5416" s="3">
        <v>455</v>
      </c>
      <c r="E5416" s="9">
        <v>1939</v>
      </c>
      <c r="F5416" s="7" t="s">
        <v>3220</v>
      </c>
      <c r="G5416" s="7" t="s">
        <v>6457</v>
      </c>
      <c r="H5416" s="8" t="s">
        <v>192</v>
      </c>
      <c r="I5416" s="8" t="s">
        <v>16540</v>
      </c>
      <c r="J5416" s="19">
        <v>5</v>
      </c>
      <c r="K5416" s="19" t="s">
        <v>7736</v>
      </c>
      <c r="L5416" s="11">
        <v>0.3</v>
      </c>
      <c r="M5416" s="11"/>
      <c r="N5416" s="24"/>
      <c r="P5416" s="32"/>
      <c r="T5416" s="19"/>
      <c r="U5416" s="3" t="s">
        <v>589</v>
      </c>
      <c r="X5416" t="str">
        <f t="shared" si="336"/>
        <v/>
      </c>
      <c r="Z5416" t="str">
        <f t="shared" si="337"/>
        <v/>
      </c>
      <c r="AB5416" s="9"/>
      <c r="AC5416" t="s">
        <v>192</v>
      </c>
      <c r="AD5416">
        <f t="shared" si="338"/>
        <v>0</v>
      </c>
      <c r="AF5416" s="3"/>
      <c r="AG5416" t="s">
        <v>193</v>
      </c>
      <c r="AH5416" s="9" t="s">
        <v>4613</v>
      </c>
    </row>
    <row r="5417" spans="1:34" ht="10.95" customHeight="1" outlineLevel="1" x14ac:dyDescent="0.25">
      <c r="A5417" t="s">
        <v>4448</v>
      </c>
      <c r="C5417" s="3" t="s">
        <v>12986</v>
      </c>
      <c r="D5417" s="3">
        <v>456</v>
      </c>
      <c r="E5417" s="9">
        <v>1939</v>
      </c>
      <c r="F5417" s="7" t="s">
        <v>184</v>
      </c>
      <c r="G5417" s="7" t="s">
        <v>2818</v>
      </c>
      <c r="H5417" s="8" t="s">
        <v>6454</v>
      </c>
      <c r="I5417" s="8" t="s">
        <v>16540</v>
      </c>
      <c r="J5417" s="19">
        <v>1</v>
      </c>
      <c r="K5417" s="19" t="s">
        <v>7736</v>
      </c>
      <c r="L5417" s="11">
        <v>0.8</v>
      </c>
      <c r="M5417" s="11"/>
      <c r="N5417" s="24"/>
      <c r="P5417" s="32"/>
      <c r="T5417" s="19"/>
      <c r="U5417" s="3" t="s">
        <v>591</v>
      </c>
      <c r="X5417" t="str">
        <f t="shared" si="336"/>
        <v/>
      </c>
      <c r="Z5417" t="str">
        <f t="shared" si="337"/>
        <v/>
      </c>
      <c r="AB5417" s="9"/>
      <c r="AC5417" t="s">
        <v>6454</v>
      </c>
      <c r="AD5417">
        <f t="shared" si="338"/>
        <v>0</v>
      </c>
      <c r="AF5417" s="3"/>
      <c r="AG5417" t="s">
        <v>6455</v>
      </c>
      <c r="AH5417" s="9" t="s">
        <v>4613</v>
      </c>
    </row>
    <row r="5418" spans="1:34" ht="10.95" customHeight="1" outlineLevel="1" x14ac:dyDescent="0.25">
      <c r="A5418" t="s">
        <v>4448</v>
      </c>
      <c r="C5418" s="3" t="s">
        <v>12986</v>
      </c>
      <c r="D5418" s="3">
        <v>464</v>
      </c>
      <c r="E5418" s="9">
        <v>1939</v>
      </c>
      <c r="F5418" s="7" t="s">
        <v>6456</v>
      </c>
      <c r="G5418" s="7" t="s">
        <v>3019</v>
      </c>
      <c r="H5418" s="8" t="s">
        <v>192</v>
      </c>
      <c r="I5418" s="8" t="s">
        <v>16540</v>
      </c>
      <c r="J5418" s="19">
        <v>3</v>
      </c>
      <c r="K5418" s="19" t="s">
        <v>7736</v>
      </c>
      <c r="L5418" s="11">
        <v>0.4</v>
      </c>
      <c r="M5418" s="11"/>
      <c r="N5418" s="24"/>
      <c r="P5418" s="32"/>
      <c r="T5418" s="19"/>
      <c r="U5418" s="3" t="s">
        <v>3018</v>
      </c>
      <c r="X5418" t="str">
        <f t="shared" si="336"/>
        <v/>
      </c>
      <c r="Z5418" t="str">
        <f t="shared" si="337"/>
        <v/>
      </c>
      <c r="AB5418" s="9"/>
      <c r="AC5418" t="s">
        <v>192</v>
      </c>
      <c r="AD5418">
        <f t="shared" si="338"/>
        <v>0</v>
      </c>
      <c r="AF5418" s="3"/>
      <c r="AG5418" t="s">
        <v>193</v>
      </c>
      <c r="AH5418" s="9" t="s">
        <v>4613</v>
      </c>
    </row>
    <row r="5419" spans="1:34" ht="10.95" customHeight="1" outlineLevel="1" x14ac:dyDescent="0.25">
      <c r="A5419" t="s">
        <v>4448</v>
      </c>
      <c r="C5419" s="3" t="s">
        <v>12986</v>
      </c>
      <c r="D5419" s="3">
        <v>473</v>
      </c>
      <c r="E5419" s="9">
        <v>1940</v>
      </c>
      <c r="F5419" s="7" t="s">
        <v>21940</v>
      </c>
      <c r="G5419" s="7" t="s">
        <v>4889</v>
      </c>
      <c r="H5419" s="8" t="s">
        <v>192</v>
      </c>
      <c r="I5419" s="8" t="s">
        <v>16541</v>
      </c>
      <c r="J5419" s="19">
        <v>3</v>
      </c>
      <c r="K5419" s="19" t="s">
        <v>7736</v>
      </c>
      <c r="L5419" s="11">
        <v>0.4</v>
      </c>
      <c r="M5419" s="11"/>
      <c r="N5419" s="24"/>
      <c r="P5419" s="32"/>
      <c r="T5419" s="19"/>
      <c r="U5419" s="3">
        <v>299</v>
      </c>
      <c r="X5419" t="str">
        <f t="shared" si="336"/>
        <v/>
      </c>
      <c r="Z5419" t="str">
        <f t="shared" si="337"/>
        <v/>
      </c>
      <c r="AB5419" s="9"/>
      <c r="AC5419" t="s">
        <v>192</v>
      </c>
      <c r="AD5419">
        <f t="shared" si="338"/>
        <v>0</v>
      </c>
      <c r="AF5419" s="3"/>
      <c r="AG5419" t="s">
        <v>193</v>
      </c>
      <c r="AH5419" s="9" t="s">
        <v>4613</v>
      </c>
    </row>
    <row r="5420" spans="1:34" ht="10.95" customHeight="1" outlineLevel="1" x14ac:dyDescent="0.25">
      <c r="A5420" t="s">
        <v>4448</v>
      </c>
      <c r="C5420" s="3" t="s">
        <v>12986</v>
      </c>
      <c r="D5420" s="3" t="s">
        <v>2128</v>
      </c>
      <c r="E5420" s="9">
        <v>1940</v>
      </c>
      <c r="F5420" s="7" t="s">
        <v>21941</v>
      </c>
      <c r="G5420" s="7" t="s">
        <v>4889</v>
      </c>
      <c r="H5420" s="8" t="s">
        <v>192</v>
      </c>
      <c r="I5420" s="8" t="s">
        <v>16541</v>
      </c>
      <c r="J5420" s="19">
        <v>3</v>
      </c>
      <c r="K5420" s="19" t="s">
        <v>7736</v>
      </c>
      <c r="L5420" s="11">
        <v>0.2</v>
      </c>
      <c r="M5420" s="11"/>
      <c r="N5420" s="24"/>
      <c r="P5420" s="32"/>
      <c r="T5420" s="19"/>
      <c r="U5420" s="3" t="s">
        <v>4890</v>
      </c>
      <c r="W5420" t="s">
        <v>7738</v>
      </c>
      <c r="X5420" t="str">
        <f t="shared" si="336"/>
        <v/>
      </c>
      <c r="Z5420" t="str">
        <f t="shared" si="337"/>
        <v/>
      </c>
      <c r="AB5420" s="9"/>
      <c r="AC5420" t="s">
        <v>192</v>
      </c>
      <c r="AD5420">
        <f t="shared" si="338"/>
        <v>0</v>
      </c>
      <c r="AF5420" s="3"/>
      <c r="AG5420" t="s">
        <v>193</v>
      </c>
      <c r="AH5420" s="9" t="s">
        <v>4613</v>
      </c>
    </row>
    <row r="5421" spans="1:34" ht="10.95" customHeight="1" outlineLevel="1" x14ac:dyDescent="0.25">
      <c r="A5421" t="s">
        <v>4448</v>
      </c>
      <c r="C5421" s="3" t="s">
        <v>12986</v>
      </c>
      <c r="D5421" s="3" t="s">
        <v>16542</v>
      </c>
      <c r="E5421" s="9">
        <v>1940</v>
      </c>
      <c r="F5421" s="7" t="s">
        <v>21942</v>
      </c>
      <c r="G5421" s="7" t="s">
        <v>4889</v>
      </c>
      <c r="H5421" s="8" t="s">
        <v>192</v>
      </c>
      <c r="I5421" s="8" t="s">
        <v>16541</v>
      </c>
      <c r="J5421" s="19">
        <v>3</v>
      </c>
      <c r="K5421" s="19" t="s">
        <v>20092</v>
      </c>
      <c r="L5421" s="11"/>
      <c r="M5421" s="11"/>
      <c r="N5421" s="24"/>
      <c r="P5421" s="32"/>
      <c r="T5421" s="19"/>
      <c r="U5421" s="3" t="s">
        <v>4891</v>
      </c>
      <c r="W5421" t="s">
        <v>7738</v>
      </c>
      <c r="X5421" t="str">
        <f t="shared" si="336"/>
        <v/>
      </c>
      <c r="Z5421" t="str">
        <f t="shared" si="337"/>
        <v/>
      </c>
      <c r="AB5421" s="9"/>
      <c r="AC5421" t="s">
        <v>192</v>
      </c>
      <c r="AD5421">
        <f t="shared" si="338"/>
        <v>0</v>
      </c>
      <c r="AF5421" s="3"/>
      <c r="AG5421" t="s">
        <v>193</v>
      </c>
      <c r="AH5421" s="9" t="s">
        <v>4623</v>
      </c>
    </row>
    <row r="5422" spans="1:34" ht="10.95" customHeight="1" outlineLevel="1" x14ac:dyDescent="0.25">
      <c r="A5422" t="s">
        <v>4448</v>
      </c>
      <c r="C5422" s="3" t="s">
        <v>12986</v>
      </c>
      <c r="D5422" s="3">
        <v>495</v>
      </c>
      <c r="E5422" s="9">
        <v>1945</v>
      </c>
      <c r="F5422" s="7" t="s">
        <v>16543</v>
      </c>
      <c r="G5422" s="7" t="s">
        <v>6457</v>
      </c>
      <c r="H5422" s="8" t="s">
        <v>192</v>
      </c>
      <c r="I5422" s="8" t="s">
        <v>16544</v>
      </c>
      <c r="J5422" s="19">
        <v>5</v>
      </c>
      <c r="K5422" s="19" t="s">
        <v>7738</v>
      </c>
      <c r="L5422" s="11"/>
      <c r="M5422" s="11"/>
      <c r="N5422" s="24"/>
      <c r="P5422" s="32"/>
      <c r="T5422" s="19"/>
      <c r="U5422" s="3"/>
      <c r="X5422" t="str">
        <f t="shared" si="336"/>
        <v/>
      </c>
      <c r="Z5422" t="str">
        <f t="shared" si="337"/>
        <v/>
      </c>
      <c r="AB5422" s="9"/>
      <c r="AC5422" t="s">
        <v>192</v>
      </c>
      <c r="AD5422">
        <f t="shared" si="338"/>
        <v>0</v>
      </c>
      <c r="AF5422" s="3"/>
      <c r="AH5422" s="9"/>
    </row>
    <row r="5423" spans="1:34" ht="10.95" customHeight="1" outlineLevel="1" x14ac:dyDescent="0.25">
      <c r="A5423" t="s">
        <v>4448</v>
      </c>
      <c r="C5423" s="3" t="s">
        <v>12986</v>
      </c>
      <c r="D5423" s="3">
        <v>511</v>
      </c>
      <c r="E5423" s="9">
        <v>1946</v>
      </c>
      <c r="F5423" s="7" t="s">
        <v>5141</v>
      </c>
      <c r="G5423" s="7" t="s">
        <v>6507</v>
      </c>
      <c r="H5423" s="8" t="s">
        <v>4892</v>
      </c>
      <c r="I5423" s="8" t="s">
        <v>16545</v>
      </c>
      <c r="J5423" s="19">
        <v>3</v>
      </c>
      <c r="K5423" s="19" t="s">
        <v>7736</v>
      </c>
      <c r="L5423" s="11">
        <v>0.2</v>
      </c>
      <c r="M5423" s="11"/>
      <c r="N5423" s="24"/>
      <c r="P5423" s="32"/>
      <c r="T5423" s="19"/>
      <c r="U5423" s="3" t="s">
        <v>1993</v>
      </c>
      <c r="X5423" t="str">
        <f t="shared" si="336"/>
        <v/>
      </c>
      <c r="Z5423" t="str">
        <f t="shared" si="337"/>
        <v/>
      </c>
      <c r="AB5423" s="9"/>
      <c r="AC5423" t="s">
        <v>4892</v>
      </c>
      <c r="AD5423">
        <f t="shared" si="338"/>
        <v>0</v>
      </c>
      <c r="AF5423" s="3"/>
      <c r="AG5423" t="s">
        <v>4893</v>
      </c>
      <c r="AH5423" s="9" t="s">
        <v>4613</v>
      </c>
    </row>
    <row r="5424" spans="1:34" ht="10.95" customHeight="1" outlineLevel="1" x14ac:dyDescent="0.25">
      <c r="A5424" t="s">
        <v>4448</v>
      </c>
      <c r="C5424" s="3" t="s">
        <v>12986</v>
      </c>
      <c r="D5424" s="3">
        <v>546</v>
      </c>
      <c r="E5424" s="9">
        <v>1949</v>
      </c>
      <c r="F5424" s="7" t="s">
        <v>3220</v>
      </c>
      <c r="G5424" s="7" t="s">
        <v>6492</v>
      </c>
      <c r="H5424" s="8" t="s">
        <v>3021</v>
      </c>
      <c r="I5424" s="8" t="s">
        <v>16546</v>
      </c>
      <c r="J5424" s="19">
        <v>3</v>
      </c>
      <c r="K5424" s="19" t="s">
        <v>7736</v>
      </c>
      <c r="L5424" s="11">
        <v>2</v>
      </c>
      <c r="M5424" s="11"/>
      <c r="N5424" s="24"/>
      <c r="P5424" s="32"/>
      <c r="T5424" s="19"/>
      <c r="U5424" s="3" t="s">
        <v>3020</v>
      </c>
      <c r="X5424" t="str">
        <f t="shared" si="336"/>
        <v/>
      </c>
      <c r="Z5424" t="str">
        <f t="shared" si="337"/>
        <v/>
      </c>
      <c r="AB5424" s="9"/>
      <c r="AC5424" t="s">
        <v>3021</v>
      </c>
      <c r="AD5424">
        <f t="shared" si="338"/>
        <v>0</v>
      </c>
      <c r="AF5424" s="3"/>
      <c r="AG5424" t="s">
        <v>973</v>
      </c>
      <c r="AH5424" s="9" t="s">
        <v>4613</v>
      </c>
    </row>
    <row r="5425" spans="1:34" ht="10.95" customHeight="1" outlineLevel="1" x14ac:dyDescent="0.25">
      <c r="A5425" t="s">
        <v>4448</v>
      </c>
      <c r="C5425" s="3" t="s">
        <v>12986</v>
      </c>
      <c r="D5425" s="3">
        <v>547</v>
      </c>
      <c r="E5425" s="9">
        <v>1949</v>
      </c>
      <c r="F5425" s="7" t="s">
        <v>5141</v>
      </c>
      <c r="G5425" s="7" t="s">
        <v>6507</v>
      </c>
      <c r="H5425" s="8" t="s">
        <v>3021</v>
      </c>
      <c r="I5425" s="8" t="s">
        <v>16546</v>
      </c>
      <c r="J5425" s="19">
        <v>3</v>
      </c>
      <c r="K5425" s="19" t="s">
        <v>7736</v>
      </c>
      <c r="L5425" s="11">
        <v>2</v>
      </c>
      <c r="M5425" s="11"/>
      <c r="N5425" s="24"/>
      <c r="P5425" s="32"/>
      <c r="T5425" s="19"/>
      <c r="U5425" s="3" t="s">
        <v>2007</v>
      </c>
      <c r="X5425" t="str">
        <f t="shared" si="336"/>
        <v/>
      </c>
      <c r="Z5425" t="str">
        <f t="shared" si="337"/>
        <v/>
      </c>
      <c r="AB5425" s="9"/>
      <c r="AC5425" t="s">
        <v>3021</v>
      </c>
      <c r="AD5425">
        <f t="shared" si="338"/>
        <v>0</v>
      </c>
      <c r="AF5425" s="3"/>
      <c r="AG5425" t="s">
        <v>973</v>
      </c>
      <c r="AH5425" s="9" t="s">
        <v>4613</v>
      </c>
    </row>
    <row r="5426" spans="1:34" ht="10.95" customHeight="1" outlineLevel="1" x14ac:dyDescent="0.25">
      <c r="A5426" t="s">
        <v>4448</v>
      </c>
      <c r="C5426" s="3" t="s">
        <v>12986</v>
      </c>
      <c r="D5426" s="3">
        <v>548</v>
      </c>
      <c r="E5426" s="9">
        <v>1949</v>
      </c>
      <c r="F5426" s="7" t="s">
        <v>3424</v>
      </c>
      <c r="G5426" s="7" t="s">
        <v>3835</v>
      </c>
      <c r="H5426" s="8" t="s">
        <v>3021</v>
      </c>
      <c r="I5426" s="8" t="s">
        <v>16546</v>
      </c>
      <c r="J5426" s="19">
        <v>3</v>
      </c>
      <c r="K5426" s="19" t="s">
        <v>7736</v>
      </c>
      <c r="L5426" s="11">
        <v>2</v>
      </c>
      <c r="M5426" s="11"/>
      <c r="N5426" s="24"/>
      <c r="P5426" s="32"/>
      <c r="T5426" s="19"/>
      <c r="U5426" s="3" t="s">
        <v>3836</v>
      </c>
      <c r="X5426" t="str">
        <f t="shared" si="336"/>
        <v/>
      </c>
      <c r="Z5426" t="str">
        <f t="shared" si="337"/>
        <v/>
      </c>
      <c r="AB5426" s="9"/>
      <c r="AC5426" t="s">
        <v>3021</v>
      </c>
      <c r="AD5426">
        <f t="shared" si="338"/>
        <v>0</v>
      </c>
      <c r="AF5426" s="3"/>
      <c r="AG5426" t="s">
        <v>973</v>
      </c>
      <c r="AH5426" s="9" t="s">
        <v>4925</v>
      </c>
    </row>
    <row r="5427" spans="1:34" ht="10.95" customHeight="1" outlineLevel="1" x14ac:dyDescent="0.25">
      <c r="A5427" t="s">
        <v>4448</v>
      </c>
      <c r="C5427" s="3" t="s">
        <v>12986</v>
      </c>
      <c r="D5427" s="3">
        <v>554</v>
      </c>
      <c r="E5427" s="9">
        <v>1950</v>
      </c>
      <c r="F5427" s="7" t="s">
        <v>3220</v>
      </c>
      <c r="G5427" s="7" t="s">
        <v>2820</v>
      </c>
      <c r="H5427" s="8" t="s">
        <v>1129</v>
      </c>
      <c r="I5427" s="8" t="s">
        <v>9245</v>
      </c>
      <c r="J5427" s="19">
        <v>3</v>
      </c>
      <c r="K5427" s="19" t="s">
        <v>7736</v>
      </c>
      <c r="L5427" s="11">
        <v>0.6</v>
      </c>
      <c r="M5427" s="11"/>
      <c r="N5427" s="24"/>
      <c r="P5427" s="32"/>
      <c r="T5427" s="19"/>
      <c r="U5427" s="3" t="s">
        <v>2819</v>
      </c>
      <c r="X5427" t="str">
        <f t="shared" si="336"/>
        <v/>
      </c>
      <c r="Z5427" t="str">
        <f t="shared" si="337"/>
        <v/>
      </c>
      <c r="AB5427" s="9"/>
      <c r="AC5427" t="s">
        <v>1129</v>
      </c>
      <c r="AD5427">
        <f t="shared" ref="AD5427:AD5458" si="339">COUNTIF(H5427,"*Fuji*")</f>
        <v>0</v>
      </c>
      <c r="AF5427" s="3"/>
      <c r="AG5427" t="s">
        <v>2456</v>
      </c>
      <c r="AH5427" s="9" t="s">
        <v>4613</v>
      </c>
    </row>
    <row r="5428" spans="1:34" ht="10.95" customHeight="1" outlineLevel="1" x14ac:dyDescent="0.25">
      <c r="A5428" t="s">
        <v>4448</v>
      </c>
      <c r="C5428" s="3" t="s">
        <v>12986</v>
      </c>
      <c r="D5428" s="3">
        <v>606</v>
      </c>
      <c r="E5428" s="9">
        <v>1954</v>
      </c>
      <c r="F5428" s="7" t="s">
        <v>6388</v>
      </c>
      <c r="G5428" s="7" t="s">
        <v>6492</v>
      </c>
      <c r="H5428" s="8" t="s">
        <v>3063</v>
      </c>
      <c r="I5428" s="8" t="s">
        <v>16547</v>
      </c>
      <c r="J5428" s="19">
        <v>3</v>
      </c>
      <c r="K5428" s="19" t="s">
        <v>7736</v>
      </c>
      <c r="L5428" s="11">
        <v>1.35</v>
      </c>
      <c r="M5428" s="11"/>
      <c r="N5428" s="24"/>
      <c r="P5428" s="32"/>
      <c r="R5428">
        <v>1</v>
      </c>
      <c r="S5428">
        <v>1</v>
      </c>
      <c r="T5428" s="19"/>
      <c r="U5428" s="3" t="s">
        <v>6722</v>
      </c>
      <c r="X5428" t="str">
        <f t="shared" si="336"/>
        <v/>
      </c>
      <c r="Z5428" t="str">
        <f t="shared" si="337"/>
        <v/>
      </c>
      <c r="AB5428" s="9"/>
      <c r="AC5428" t="s">
        <v>3063</v>
      </c>
      <c r="AD5428">
        <f t="shared" si="339"/>
        <v>0</v>
      </c>
      <c r="AF5428" s="3"/>
      <c r="AG5428" t="s">
        <v>2456</v>
      </c>
      <c r="AH5428" s="9" t="s">
        <v>4613</v>
      </c>
    </row>
    <row r="5429" spans="1:34" ht="10.95" customHeight="1" outlineLevel="1" x14ac:dyDescent="0.25">
      <c r="A5429" t="s">
        <v>4448</v>
      </c>
      <c r="C5429" s="3" t="s">
        <v>12986</v>
      </c>
      <c r="D5429" s="3">
        <v>607</v>
      </c>
      <c r="E5429" s="9">
        <v>1954</v>
      </c>
      <c r="F5429" s="7" t="s">
        <v>4735</v>
      </c>
      <c r="G5429" s="7" t="s">
        <v>4461</v>
      </c>
      <c r="H5429" s="8" t="s">
        <v>3063</v>
      </c>
      <c r="I5429" s="8" t="s">
        <v>16547</v>
      </c>
      <c r="J5429" s="19">
        <v>3</v>
      </c>
      <c r="K5429" s="19" t="s">
        <v>7736</v>
      </c>
      <c r="L5429" s="11">
        <v>1.35</v>
      </c>
      <c r="M5429" s="11"/>
      <c r="N5429" s="24"/>
      <c r="P5429" s="32"/>
      <c r="T5429" s="19"/>
      <c r="U5429" s="3" t="s">
        <v>2908</v>
      </c>
      <c r="X5429" t="str">
        <f t="shared" si="336"/>
        <v/>
      </c>
      <c r="Z5429" t="str">
        <f t="shared" si="337"/>
        <v/>
      </c>
      <c r="AB5429" s="9"/>
      <c r="AC5429" t="s">
        <v>3063</v>
      </c>
      <c r="AD5429">
        <f t="shared" si="339"/>
        <v>0</v>
      </c>
      <c r="AF5429" s="3"/>
      <c r="AG5429" t="s">
        <v>2456</v>
      </c>
      <c r="AH5429" s="9" t="s">
        <v>4613</v>
      </c>
    </row>
    <row r="5430" spans="1:34" ht="10.95" customHeight="1" outlineLevel="1" x14ac:dyDescent="0.25">
      <c r="A5430" t="s">
        <v>4448</v>
      </c>
      <c r="C5430" s="3" t="s">
        <v>12986</v>
      </c>
      <c r="D5430" s="3">
        <v>608</v>
      </c>
      <c r="E5430" s="9">
        <v>1954</v>
      </c>
      <c r="F5430" s="7" t="s">
        <v>184</v>
      </c>
      <c r="G5430" s="7" t="s">
        <v>6451</v>
      </c>
      <c r="H5430" s="8" t="s">
        <v>3063</v>
      </c>
      <c r="I5430" s="8" t="s">
        <v>16547</v>
      </c>
      <c r="J5430" s="19">
        <v>3</v>
      </c>
      <c r="K5430" s="19" t="s">
        <v>7736</v>
      </c>
      <c r="L5430" s="11">
        <v>1.35</v>
      </c>
      <c r="M5430" s="11"/>
      <c r="N5430" s="24"/>
      <c r="P5430" s="32"/>
      <c r="T5430" s="19"/>
      <c r="U5430" s="3" t="s">
        <v>2909</v>
      </c>
      <c r="X5430" t="str">
        <f t="shared" si="336"/>
        <v/>
      </c>
      <c r="Z5430" t="str">
        <f t="shared" si="337"/>
        <v/>
      </c>
      <c r="AB5430" s="9"/>
      <c r="AC5430" t="s">
        <v>3063</v>
      </c>
      <c r="AD5430">
        <f t="shared" si="339"/>
        <v>0</v>
      </c>
      <c r="AF5430" s="3"/>
      <c r="AG5430" t="s">
        <v>2456</v>
      </c>
      <c r="AH5430" s="9" t="s">
        <v>4613</v>
      </c>
    </row>
    <row r="5431" spans="1:34" ht="10.95" customHeight="1" outlineLevel="1" x14ac:dyDescent="0.25">
      <c r="A5431" t="s">
        <v>4448</v>
      </c>
      <c r="C5431" s="3" t="s">
        <v>12986</v>
      </c>
      <c r="D5431" s="3">
        <v>609</v>
      </c>
      <c r="E5431" s="9">
        <v>1954</v>
      </c>
      <c r="F5431" s="7" t="s">
        <v>5142</v>
      </c>
      <c r="G5431" s="7" t="s">
        <v>4235</v>
      </c>
      <c r="H5431" s="8" t="s">
        <v>3063</v>
      </c>
      <c r="I5431" s="8" t="s">
        <v>16547</v>
      </c>
      <c r="J5431" s="19">
        <v>3</v>
      </c>
      <c r="K5431" s="19" t="s">
        <v>7736</v>
      </c>
      <c r="L5431" s="11">
        <v>1.35</v>
      </c>
      <c r="M5431" s="11"/>
      <c r="N5431" s="24"/>
      <c r="P5431" s="32"/>
      <c r="T5431" s="19"/>
      <c r="U5431" s="3" t="s">
        <v>4167</v>
      </c>
      <c r="X5431" t="str">
        <f t="shared" si="336"/>
        <v/>
      </c>
      <c r="Z5431" t="str">
        <f t="shared" si="337"/>
        <v/>
      </c>
      <c r="AB5431" s="9"/>
      <c r="AC5431" t="s">
        <v>3063</v>
      </c>
      <c r="AD5431">
        <f t="shared" si="339"/>
        <v>0</v>
      </c>
      <c r="AF5431" s="3"/>
      <c r="AG5431" t="s">
        <v>2456</v>
      </c>
      <c r="AH5431" s="9" t="s">
        <v>4613</v>
      </c>
    </row>
    <row r="5432" spans="1:34" ht="10.95" customHeight="1" outlineLevel="1" x14ac:dyDescent="0.25">
      <c r="A5432" t="s">
        <v>4448</v>
      </c>
      <c r="C5432" s="3" t="s">
        <v>12986</v>
      </c>
      <c r="D5432" s="3">
        <v>610</v>
      </c>
      <c r="E5432" s="9">
        <v>1954</v>
      </c>
      <c r="F5432" s="7" t="s">
        <v>1632</v>
      </c>
      <c r="G5432" s="7" t="s">
        <v>5040</v>
      </c>
      <c r="H5432" s="8" t="s">
        <v>3063</v>
      </c>
      <c r="I5432" s="8" t="s">
        <v>16547</v>
      </c>
      <c r="J5432" s="19">
        <v>3</v>
      </c>
      <c r="K5432" s="19" t="s">
        <v>7736</v>
      </c>
      <c r="L5432" s="11">
        <v>1.35</v>
      </c>
      <c r="M5432" s="11"/>
      <c r="N5432" s="24"/>
      <c r="P5432" s="32"/>
      <c r="T5432" s="19"/>
      <c r="U5432" s="3" t="s">
        <v>6047</v>
      </c>
      <c r="X5432" t="str">
        <f t="shared" si="336"/>
        <v/>
      </c>
      <c r="Z5432" t="str">
        <f t="shared" si="337"/>
        <v/>
      </c>
      <c r="AB5432" s="9"/>
      <c r="AC5432" t="s">
        <v>3063</v>
      </c>
      <c r="AD5432">
        <f t="shared" si="339"/>
        <v>0</v>
      </c>
      <c r="AF5432" s="3"/>
      <c r="AG5432" t="s">
        <v>2456</v>
      </c>
      <c r="AH5432" s="9" t="s">
        <v>4613</v>
      </c>
    </row>
    <row r="5433" spans="1:34" ht="10.95" customHeight="1" outlineLevel="1" x14ac:dyDescent="0.25">
      <c r="A5433" t="s">
        <v>4448</v>
      </c>
      <c r="C5433" s="3" t="s">
        <v>12986</v>
      </c>
      <c r="D5433" s="3">
        <v>611</v>
      </c>
      <c r="E5433" s="9">
        <v>1954</v>
      </c>
      <c r="F5433" s="7" t="s">
        <v>5141</v>
      </c>
      <c r="G5433" s="7" t="s">
        <v>1647</v>
      </c>
      <c r="H5433" s="8" t="s">
        <v>3063</v>
      </c>
      <c r="I5433" s="8" t="s">
        <v>16547</v>
      </c>
      <c r="J5433" s="19">
        <v>3</v>
      </c>
      <c r="K5433" s="19" t="s">
        <v>7736</v>
      </c>
      <c r="L5433" s="11">
        <v>1.35</v>
      </c>
      <c r="M5433" s="11"/>
      <c r="N5433" s="24"/>
      <c r="P5433" s="32"/>
      <c r="T5433" s="19"/>
      <c r="U5433" s="3" t="s">
        <v>4341</v>
      </c>
      <c r="X5433" t="str">
        <f t="shared" si="336"/>
        <v/>
      </c>
      <c r="Z5433" t="str">
        <f t="shared" si="337"/>
        <v/>
      </c>
      <c r="AB5433" s="9"/>
      <c r="AC5433" t="s">
        <v>3063</v>
      </c>
      <c r="AD5433">
        <f t="shared" si="339"/>
        <v>0</v>
      </c>
      <c r="AF5433" s="3"/>
      <c r="AG5433" t="s">
        <v>2456</v>
      </c>
      <c r="AH5433" s="9" t="s">
        <v>4613</v>
      </c>
    </row>
    <row r="5434" spans="1:34" ht="10.95" customHeight="1" outlineLevel="1" x14ac:dyDescent="0.25">
      <c r="A5434" t="s">
        <v>4448</v>
      </c>
      <c r="C5434" s="3" t="s">
        <v>12986</v>
      </c>
      <c r="D5434" s="3">
        <v>612</v>
      </c>
      <c r="E5434" s="9">
        <v>1954</v>
      </c>
      <c r="F5434" s="7" t="s">
        <v>2977</v>
      </c>
      <c r="G5434" s="7" t="s">
        <v>4343</v>
      </c>
      <c r="H5434" s="8" t="s">
        <v>3063</v>
      </c>
      <c r="I5434" s="8" t="s">
        <v>16547</v>
      </c>
      <c r="J5434" s="19">
        <v>3</v>
      </c>
      <c r="K5434" s="19" t="s">
        <v>7736</v>
      </c>
      <c r="L5434" s="11">
        <v>1.35</v>
      </c>
      <c r="M5434" s="11"/>
      <c r="N5434" s="24"/>
      <c r="P5434" s="32"/>
      <c r="T5434" s="19"/>
      <c r="U5434" s="3" t="s">
        <v>4342</v>
      </c>
      <c r="X5434" t="str">
        <f t="shared" si="336"/>
        <v/>
      </c>
      <c r="Z5434" t="str">
        <f t="shared" si="337"/>
        <v/>
      </c>
      <c r="AB5434" s="9"/>
      <c r="AC5434" t="s">
        <v>3063</v>
      </c>
      <c r="AD5434">
        <f t="shared" si="339"/>
        <v>0</v>
      </c>
      <c r="AF5434" s="3"/>
      <c r="AG5434" t="s">
        <v>2456</v>
      </c>
      <c r="AH5434" s="9" t="s">
        <v>4925</v>
      </c>
    </row>
    <row r="5435" spans="1:34" ht="10.95" customHeight="1" outlineLevel="1" x14ac:dyDescent="0.25">
      <c r="A5435" t="s">
        <v>4448</v>
      </c>
      <c r="C5435" s="3" t="s">
        <v>12986</v>
      </c>
      <c r="D5435" s="3">
        <v>637</v>
      </c>
      <c r="E5435" s="9">
        <v>1956</v>
      </c>
      <c r="F5435" s="7" t="s">
        <v>2338</v>
      </c>
      <c r="G5435" s="7" t="s">
        <v>2339</v>
      </c>
      <c r="H5435" s="8" t="s">
        <v>972</v>
      </c>
      <c r="I5435" s="44" t="s">
        <v>16548</v>
      </c>
      <c r="J5435" s="19">
        <v>1</v>
      </c>
      <c r="K5435" s="19" t="s">
        <v>7738</v>
      </c>
      <c r="L5435" s="11"/>
      <c r="M5435" s="11"/>
      <c r="N5435" s="24"/>
      <c r="P5435" s="32"/>
      <c r="R5435">
        <v>1</v>
      </c>
      <c r="S5435">
        <v>1</v>
      </c>
      <c r="T5435" s="19"/>
      <c r="U5435" s="3" t="s">
        <v>6413</v>
      </c>
      <c r="X5435" t="str">
        <f t="shared" si="336"/>
        <v/>
      </c>
      <c r="Z5435" t="str">
        <f t="shared" si="337"/>
        <v/>
      </c>
      <c r="AB5435" s="9"/>
      <c r="AC5435" t="s">
        <v>972</v>
      </c>
      <c r="AD5435">
        <f t="shared" si="339"/>
        <v>0</v>
      </c>
      <c r="AF5435" s="3"/>
      <c r="AG5435" t="s">
        <v>973</v>
      </c>
      <c r="AH5435" s="9" t="s">
        <v>4925</v>
      </c>
    </row>
    <row r="5436" spans="1:34" ht="10.95" customHeight="1" outlineLevel="1" x14ac:dyDescent="0.25">
      <c r="A5436" t="s">
        <v>4448</v>
      </c>
      <c r="C5436" s="3" t="s">
        <v>12986</v>
      </c>
      <c r="D5436" s="3">
        <v>665</v>
      </c>
      <c r="E5436" s="9">
        <v>1958</v>
      </c>
      <c r="F5436" s="7" t="s">
        <v>3220</v>
      </c>
      <c r="G5436" s="7" t="s">
        <v>5401</v>
      </c>
      <c r="H5436" s="8" t="s">
        <v>4892</v>
      </c>
      <c r="I5436" s="8" t="s">
        <v>16549</v>
      </c>
      <c r="J5436" s="19">
        <v>1</v>
      </c>
      <c r="K5436" s="19" t="s">
        <v>7738</v>
      </c>
      <c r="L5436" s="11"/>
      <c r="M5436" s="11"/>
      <c r="N5436" s="24"/>
      <c r="P5436" s="32"/>
      <c r="T5436" s="19"/>
      <c r="U5436" s="3" t="s">
        <v>4897</v>
      </c>
      <c r="X5436" t="str">
        <f t="shared" si="336"/>
        <v/>
      </c>
      <c r="Z5436" t="str">
        <f t="shared" si="337"/>
        <v/>
      </c>
      <c r="AB5436" s="9"/>
      <c r="AC5436" t="s">
        <v>4892</v>
      </c>
      <c r="AD5436">
        <f t="shared" si="339"/>
        <v>0</v>
      </c>
      <c r="AF5436" s="3"/>
      <c r="AG5436" t="s">
        <v>2456</v>
      </c>
      <c r="AH5436" s="9" t="s">
        <v>4613</v>
      </c>
    </row>
    <row r="5437" spans="1:34" ht="10.95" customHeight="1" outlineLevel="1" x14ac:dyDescent="0.25">
      <c r="A5437" t="s">
        <v>4448</v>
      </c>
      <c r="C5437" s="3" t="s">
        <v>12986</v>
      </c>
      <c r="D5437" s="3">
        <v>697</v>
      </c>
      <c r="E5437" s="9">
        <v>1960</v>
      </c>
      <c r="F5437" s="7" t="s">
        <v>4901</v>
      </c>
      <c r="G5437" s="7" t="s">
        <v>5401</v>
      </c>
      <c r="H5437" s="8" t="s">
        <v>4892</v>
      </c>
      <c r="I5437" s="8" t="s">
        <v>16550</v>
      </c>
      <c r="J5437" s="19">
        <v>1</v>
      </c>
      <c r="K5437" s="19" t="s">
        <v>7736</v>
      </c>
      <c r="L5437" s="11">
        <v>1</v>
      </c>
      <c r="M5437" s="11"/>
      <c r="N5437" s="24"/>
      <c r="P5437" s="32"/>
      <c r="T5437" s="19"/>
      <c r="U5437" s="3" t="s">
        <v>4898</v>
      </c>
      <c r="X5437" t="str">
        <f t="shared" si="336"/>
        <v/>
      </c>
      <c r="Z5437" t="str">
        <f t="shared" si="337"/>
        <v/>
      </c>
      <c r="AB5437" s="9"/>
      <c r="AC5437" t="s">
        <v>4892</v>
      </c>
      <c r="AD5437">
        <f t="shared" si="339"/>
        <v>0</v>
      </c>
      <c r="AF5437" s="3"/>
      <c r="AG5437" t="s">
        <v>2456</v>
      </c>
      <c r="AH5437" s="9" t="s">
        <v>4613</v>
      </c>
    </row>
    <row r="5438" spans="1:34" ht="10.95" customHeight="1" outlineLevel="1" x14ac:dyDescent="0.25">
      <c r="A5438" t="s">
        <v>4448</v>
      </c>
      <c r="C5438" s="3" t="s">
        <v>12986</v>
      </c>
      <c r="D5438" s="3">
        <v>701</v>
      </c>
      <c r="E5438" s="9">
        <v>1960</v>
      </c>
      <c r="F5438" s="7" t="s">
        <v>4902</v>
      </c>
      <c r="G5438" s="7" t="s">
        <v>5401</v>
      </c>
      <c r="H5438" s="8" t="s">
        <v>4892</v>
      </c>
      <c r="I5438" s="8" t="s">
        <v>16550</v>
      </c>
      <c r="J5438" s="19">
        <v>1</v>
      </c>
      <c r="K5438" s="19" t="s">
        <v>7736</v>
      </c>
      <c r="L5438" s="11">
        <v>1</v>
      </c>
      <c r="M5438" s="11"/>
      <c r="N5438" s="24"/>
      <c r="P5438" s="32"/>
      <c r="T5438" s="19"/>
      <c r="U5438" s="3" t="s">
        <v>5209</v>
      </c>
      <c r="X5438" t="str">
        <f t="shared" si="336"/>
        <v/>
      </c>
      <c r="Z5438" t="str">
        <f t="shared" si="337"/>
        <v/>
      </c>
      <c r="AB5438" s="9"/>
      <c r="AC5438" t="s">
        <v>4892</v>
      </c>
      <c r="AD5438">
        <f t="shared" si="339"/>
        <v>0</v>
      </c>
      <c r="AF5438" s="3"/>
      <c r="AG5438" t="s">
        <v>2456</v>
      </c>
      <c r="AH5438" s="9" t="s">
        <v>4925</v>
      </c>
    </row>
    <row r="5439" spans="1:34" ht="10.95" customHeight="1" outlineLevel="1" x14ac:dyDescent="0.25">
      <c r="A5439" t="s">
        <v>4448</v>
      </c>
      <c r="C5439" s="3" t="s">
        <v>12986</v>
      </c>
      <c r="D5439" s="3">
        <v>713</v>
      </c>
      <c r="E5439" s="9">
        <v>1961</v>
      </c>
      <c r="F5439" s="7" t="s">
        <v>4903</v>
      </c>
      <c r="G5439" s="7" t="s">
        <v>5401</v>
      </c>
      <c r="H5439" s="8" t="s">
        <v>4892</v>
      </c>
      <c r="I5439" s="8" t="s">
        <v>16551</v>
      </c>
      <c r="J5439" s="19">
        <v>1</v>
      </c>
      <c r="K5439" s="19" t="s">
        <v>7738</v>
      </c>
      <c r="L5439" s="11"/>
      <c r="M5439" s="11"/>
      <c r="N5439" s="24"/>
      <c r="P5439" s="32"/>
      <c r="T5439" s="19"/>
      <c r="U5439" s="3" t="s">
        <v>1931</v>
      </c>
      <c r="X5439" t="str">
        <f t="shared" si="336"/>
        <v/>
      </c>
      <c r="Z5439" t="str">
        <f t="shared" si="337"/>
        <v/>
      </c>
      <c r="AB5439" s="9"/>
      <c r="AC5439" t="s">
        <v>4892</v>
      </c>
      <c r="AD5439">
        <f t="shared" si="339"/>
        <v>0</v>
      </c>
      <c r="AF5439" s="3"/>
      <c r="AG5439" t="s">
        <v>2456</v>
      </c>
      <c r="AH5439" s="9" t="s">
        <v>4613</v>
      </c>
    </row>
    <row r="5440" spans="1:34" ht="10.95" customHeight="1" outlineLevel="1" x14ac:dyDescent="0.25">
      <c r="A5440" t="s">
        <v>4448</v>
      </c>
      <c r="C5440" s="3" t="s">
        <v>12986</v>
      </c>
      <c r="D5440" s="3">
        <v>732</v>
      </c>
      <c r="E5440" s="9">
        <v>1963</v>
      </c>
      <c r="F5440" s="7" t="s">
        <v>6389</v>
      </c>
      <c r="G5440" s="7" t="s">
        <v>5401</v>
      </c>
      <c r="H5440" s="8" t="s">
        <v>5504</v>
      </c>
      <c r="I5440" s="8" t="s">
        <v>16552</v>
      </c>
      <c r="J5440" s="19">
        <v>3</v>
      </c>
      <c r="K5440" s="19" t="s">
        <v>7736</v>
      </c>
      <c r="L5440" s="11">
        <v>0.2</v>
      </c>
      <c r="M5440" s="11"/>
      <c r="N5440" s="24"/>
      <c r="P5440" s="32"/>
      <c r="T5440" s="19"/>
      <c r="U5440" s="3" t="s">
        <v>4168</v>
      </c>
      <c r="X5440" t="str">
        <f t="shared" si="336"/>
        <v/>
      </c>
      <c r="Z5440" t="str">
        <f t="shared" si="337"/>
        <v/>
      </c>
      <c r="AB5440" s="9"/>
      <c r="AC5440" t="s">
        <v>5504</v>
      </c>
      <c r="AD5440">
        <f t="shared" si="339"/>
        <v>0</v>
      </c>
      <c r="AF5440" s="3"/>
      <c r="AG5440" t="s">
        <v>2456</v>
      </c>
      <c r="AH5440" s="9" t="s">
        <v>4613</v>
      </c>
    </row>
    <row r="5441" spans="1:34" ht="10.95" customHeight="1" outlineLevel="1" collapsed="1" x14ac:dyDescent="0.25">
      <c r="A5441" t="s">
        <v>4448</v>
      </c>
      <c r="C5441" s="3" t="s">
        <v>12986</v>
      </c>
      <c r="D5441" s="3">
        <v>742</v>
      </c>
      <c r="E5441" s="9">
        <v>1963</v>
      </c>
      <c r="F5441" s="7" t="s">
        <v>5141</v>
      </c>
      <c r="G5441" s="7" t="s">
        <v>3834</v>
      </c>
      <c r="H5441" s="8" t="s">
        <v>4152</v>
      </c>
      <c r="I5441" s="8" t="s">
        <v>10711</v>
      </c>
      <c r="J5441" s="19">
        <v>3</v>
      </c>
      <c r="K5441" s="19" t="s">
        <v>7738</v>
      </c>
      <c r="L5441" s="11"/>
      <c r="M5441" s="11"/>
      <c r="N5441" s="24"/>
      <c r="P5441" s="32"/>
      <c r="T5441" s="19"/>
      <c r="U5441" s="3"/>
      <c r="X5441" t="str">
        <f t="shared" si="336"/>
        <v/>
      </c>
      <c r="Z5441" t="str">
        <f t="shared" si="337"/>
        <v/>
      </c>
      <c r="AB5441" s="9"/>
      <c r="AC5441" t="s">
        <v>4152</v>
      </c>
      <c r="AD5441">
        <f t="shared" si="339"/>
        <v>0</v>
      </c>
      <c r="AF5441" s="3"/>
      <c r="AH5441" s="9"/>
    </row>
    <row r="5442" spans="1:34" ht="10.95" customHeight="1" outlineLevel="1" x14ac:dyDescent="0.25">
      <c r="A5442" t="s">
        <v>4448</v>
      </c>
      <c r="C5442" s="3" t="s">
        <v>12986</v>
      </c>
      <c r="D5442" s="3">
        <v>743</v>
      </c>
      <c r="E5442" s="9">
        <v>1963</v>
      </c>
      <c r="F5442" s="7" t="s">
        <v>5141</v>
      </c>
      <c r="G5442" s="7" t="s">
        <v>6990</v>
      </c>
      <c r="H5442" s="8" t="s">
        <v>4152</v>
      </c>
      <c r="I5442" s="8" t="s">
        <v>10711</v>
      </c>
      <c r="J5442" s="19">
        <v>3</v>
      </c>
      <c r="K5442" s="19" t="s">
        <v>7738</v>
      </c>
      <c r="L5442" s="11"/>
      <c r="M5442" s="11"/>
      <c r="N5442" s="24"/>
      <c r="P5442" s="32"/>
      <c r="T5442" s="19"/>
      <c r="U5442" s="3"/>
      <c r="X5442" t="str">
        <f t="shared" ref="X5442:X5505" si="340">IF(COUNTIF(F5442,"*fdc*"),1,"")</f>
        <v/>
      </c>
      <c r="Z5442" t="str">
        <f t="shared" ref="Z5442:Z5505" si="341">IF(COUNTIF(F5442,"*s/s*"),1,"")</f>
        <v/>
      </c>
      <c r="AB5442" s="9"/>
      <c r="AC5442" t="s">
        <v>4152</v>
      </c>
      <c r="AD5442">
        <f t="shared" si="339"/>
        <v>0</v>
      </c>
      <c r="AF5442" s="3"/>
      <c r="AH5442" s="9"/>
    </row>
    <row r="5443" spans="1:34" ht="10.95" customHeight="1" outlineLevel="1" x14ac:dyDescent="0.25">
      <c r="A5443" t="s">
        <v>4448</v>
      </c>
      <c r="C5443" s="3" t="s">
        <v>12986</v>
      </c>
      <c r="D5443" s="3">
        <v>744</v>
      </c>
      <c r="E5443" s="9">
        <v>1963</v>
      </c>
      <c r="F5443" s="7" t="s">
        <v>5141</v>
      </c>
      <c r="G5443" s="7" t="s">
        <v>2188</v>
      </c>
      <c r="H5443" s="8" t="s">
        <v>4152</v>
      </c>
      <c r="I5443" s="8" t="s">
        <v>10711</v>
      </c>
      <c r="J5443" s="19">
        <v>3</v>
      </c>
      <c r="K5443" s="19" t="s">
        <v>7738</v>
      </c>
      <c r="L5443" s="11"/>
      <c r="M5443" s="11"/>
      <c r="N5443" s="24"/>
      <c r="P5443" s="32"/>
      <c r="T5443" s="19"/>
      <c r="U5443" s="3"/>
      <c r="X5443" t="str">
        <f t="shared" si="340"/>
        <v/>
      </c>
      <c r="Z5443" t="str">
        <f t="shared" si="341"/>
        <v/>
      </c>
      <c r="AB5443" s="9"/>
      <c r="AC5443" t="s">
        <v>4152</v>
      </c>
      <c r="AD5443">
        <f t="shared" si="339"/>
        <v>0</v>
      </c>
      <c r="AF5443" s="3"/>
      <c r="AH5443" s="9"/>
    </row>
    <row r="5444" spans="1:34" ht="10.95" customHeight="1" outlineLevel="1" x14ac:dyDescent="0.25">
      <c r="A5444" t="s">
        <v>4448</v>
      </c>
      <c r="C5444" s="3" t="s">
        <v>12986</v>
      </c>
      <c r="D5444" s="3">
        <v>745</v>
      </c>
      <c r="E5444" s="9">
        <v>1963</v>
      </c>
      <c r="F5444" s="7" t="s">
        <v>2977</v>
      </c>
      <c r="G5444" s="7" t="s">
        <v>3832</v>
      </c>
      <c r="H5444" s="8" t="s">
        <v>4152</v>
      </c>
      <c r="I5444" s="8" t="s">
        <v>10711</v>
      </c>
      <c r="J5444" s="19">
        <v>3</v>
      </c>
      <c r="K5444" s="19" t="s">
        <v>7738</v>
      </c>
      <c r="L5444" s="11"/>
      <c r="M5444" s="11"/>
      <c r="N5444" s="24"/>
      <c r="P5444" s="32"/>
      <c r="T5444" s="19"/>
      <c r="U5444" s="3"/>
      <c r="X5444" t="str">
        <f t="shared" si="340"/>
        <v/>
      </c>
      <c r="Z5444" t="str">
        <f t="shared" si="341"/>
        <v/>
      </c>
      <c r="AB5444" s="9"/>
      <c r="AC5444" t="s">
        <v>4152</v>
      </c>
      <c r="AD5444">
        <f t="shared" si="339"/>
        <v>0</v>
      </c>
      <c r="AF5444" s="3"/>
      <c r="AH5444" s="9"/>
    </row>
    <row r="5445" spans="1:34" ht="10.95" customHeight="1" outlineLevel="1" x14ac:dyDescent="0.25">
      <c r="A5445" t="s">
        <v>4448</v>
      </c>
      <c r="C5445" s="3" t="s">
        <v>12986</v>
      </c>
      <c r="D5445" s="3">
        <v>746</v>
      </c>
      <c r="E5445" s="9">
        <v>1963</v>
      </c>
      <c r="F5445" s="7" t="s">
        <v>2977</v>
      </c>
      <c r="G5445" s="7" t="s">
        <v>1677</v>
      </c>
      <c r="H5445" s="8" t="s">
        <v>4152</v>
      </c>
      <c r="I5445" s="8" t="s">
        <v>10711</v>
      </c>
      <c r="J5445" s="19">
        <v>3</v>
      </c>
      <c r="K5445" s="19" t="s">
        <v>7738</v>
      </c>
      <c r="L5445" s="11"/>
      <c r="M5445" s="11"/>
      <c r="N5445" s="24"/>
      <c r="P5445" s="32"/>
      <c r="T5445" s="19"/>
      <c r="U5445" s="3"/>
      <c r="X5445" t="str">
        <f t="shared" si="340"/>
        <v/>
      </c>
      <c r="Z5445" t="str">
        <f t="shared" si="341"/>
        <v/>
      </c>
      <c r="AB5445" s="9"/>
      <c r="AC5445" t="s">
        <v>4152</v>
      </c>
      <c r="AD5445">
        <f t="shared" si="339"/>
        <v>0</v>
      </c>
      <c r="AF5445" s="3"/>
      <c r="AH5445" s="9"/>
    </row>
    <row r="5446" spans="1:34" ht="10.95" customHeight="1" outlineLevel="1" x14ac:dyDescent="0.25">
      <c r="A5446" t="s">
        <v>4448</v>
      </c>
      <c r="C5446" s="3" t="s">
        <v>12986</v>
      </c>
      <c r="D5446" s="3">
        <v>764</v>
      </c>
      <c r="E5446" s="9">
        <v>1964</v>
      </c>
      <c r="F5446" s="7" t="s">
        <v>1146</v>
      </c>
      <c r="G5446" s="7" t="s">
        <v>5401</v>
      </c>
      <c r="H5446" s="8" t="s">
        <v>4892</v>
      </c>
      <c r="I5446" s="8" t="s">
        <v>16553</v>
      </c>
      <c r="J5446" s="19">
        <v>1</v>
      </c>
      <c r="K5446" s="19" t="s">
        <v>7736</v>
      </c>
      <c r="L5446" s="11">
        <v>0.15</v>
      </c>
      <c r="M5446" s="11"/>
      <c r="N5446" s="24"/>
      <c r="P5446" s="32"/>
      <c r="T5446" s="19"/>
      <c r="U5446" s="3" t="s">
        <v>4900</v>
      </c>
      <c r="X5446" t="str">
        <f t="shared" si="340"/>
        <v/>
      </c>
      <c r="Z5446" t="str">
        <f t="shared" si="341"/>
        <v/>
      </c>
      <c r="AB5446" s="9"/>
      <c r="AC5446" t="s">
        <v>4892</v>
      </c>
      <c r="AD5446">
        <f t="shared" si="339"/>
        <v>0</v>
      </c>
      <c r="AF5446" s="3"/>
      <c r="AG5446" t="s">
        <v>2456</v>
      </c>
      <c r="AH5446" s="9" t="s">
        <v>4613</v>
      </c>
    </row>
    <row r="5447" spans="1:34" ht="10.95" customHeight="1" outlineLevel="1" x14ac:dyDescent="0.25">
      <c r="A5447" t="s">
        <v>4448</v>
      </c>
      <c r="C5447" s="3" t="s">
        <v>12986</v>
      </c>
      <c r="D5447" s="3">
        <v>768</v>
      </c>
      <c r="E5447" s="9">
        <v>1964</v>
      </c>
      <c r="F5447" s="7" t="s">
        <v>1147</v>
      </c>
      <c r="G5447" s="7" t="s">
        <v>5401</v>
      </c>
      <c r="H5447" s="8" t="s">
        <v>4892</v>
      </c>
      <c r="I5447" s="8" t="s">
        <v>16554</v>
      </c>
      <c r="J5447" s="19">
        <v>1</v>
      </c>
      <c r="K5447" s="19" t="s">
        <v>7736</v>
      </c>
      <c r="L5447" s="11">
        <v>0.15</v>
      </c>
      <c r="M5447" s="11"/>
      <c r="N5447" s="24"/>
      <c r="P5447" s="32"/>
      <c r="T5447" s="19"/>
      <c r="U5447" s="3" t="s">
        <v>4166</v>
      </c>
      <c r="X5447" t="str">
        <f t="shared" si="340"/>
        <v/>
      </c>
      <c r="Z5447" t="str">
        <f t="shared" si="341"/>
        <v/>
      </c>
      <c r="AB5447" s="9"/>
      <c r="AC5447" t="s">
        <v>4892</v>
      </c>
      <c r="AD5447">
        <f t="shared" si="339"/>
        <v>0</v>
      </c>
      <c r="AF5447" s="3"/>
      <c r="AG5447" t="s">
        <v>4893</v>
      </c>
      <c r="AH5447" s="9" t="s">
        <v>4613</v>
      </c>
    </row>
    <row r="5448" spans="1:34" ht="10.95" customHeight="1" outlineLevel="1" x14ac:dyDescent="0.25">
      <c r="A5448" t="s">
        <v>4448</v>
      </c>
      <c r="C5448" s="3" t="s">
        <v>12986</v>
      </c>
      <c r="D5448" s="3">
        <v>772</v>
      </c>
      <c r="E5448" s="9">
        <v>1964</v>
      </c>
      <c r="F5448" s="7" t="s">
        <v>6526</v>
      </c>
      <c r="G5448" s="7" t="s">
        <v>5401</v>
      </c>
      <c r="H5448" s="8" t="s">
        <v>4892</v>
      </c>
      <c r="I5448" s="8" t="s">
        <v>16555</v>
      </c>
      <c r="J5448" s="19">
        <v>1</v>
      </c>
      <c r="K5448" s="19" t="s">
        <v>7738</v>
      </c>
      <c r="L5448" s="11"/>
      <c r="M5448" s="11"/>
      <c r="N5448" s="24"/>
      <c r="P5448" s="32"/>
      <c r="T5448" s="19"/>
      <c r="U5448" s="3" t="s">
        <v>4899</v>
      </c>
      <c r="X5448" t="str">
        <f t="shared" si="340"/>
        <v/>
      </c>
      <c r="Z5448" t="str">
        <f t="shared" si="341"/>
        <v/>
      </c>
      <c r="AB5448" s="9"/>
      <c r="AC5448" t="s">
        <v>4892</v>
      </c>
      <c r="AD5448">
        <f t="shared" si="339"/>
        <v>0</v>
      </c>
      <c r="AF5448" s="3"/>
      <c r="AG5448" t="s">
        <v>2456</v>
      </c>
      <c r="AH5448" s="9" t="s">
        <v>4925</v>
      </c>
    </row>
    <row r="5449" spans="1:34" ht="10.95" customHeight="1" outlineLevel="1" x14ac:dyDescent="0.25">
      <c r="A5449" t="s">
        <v>4448</v>
      </c>
      <c r="C5449" s="3" t="s">
        <v>12986</v>
      </c>
      <c r="D5449" s="3">
        <v>776</v>
      </c>
      <c r="E5449" s="9">
        <v>1964</v>
      </c>
      <c r="F5449" s="7" t="s">
        <v>1145</v>
      </c>
      <c r="G5449" s="7" t="s">
        <v>5401</v>
      </c>
      <c r="H5449" s="8" t="s">
        <v>4892</v>
      </c>
      <c r="I5449" s="8" t="s">
        <v>16556</v>
      </c>
      <c r="J5449" s="19">
        <v>1</v>
      </c>
      <c r="K5449" s="19" t="s">
        <v>7736</v>
      </c>
      <c r="L5449" s="11">
        <v>0.15</v>
      </c>
      <c r="M5449" s="11"/>
      <c r="N5449" s="24"/>
      <c r="P5449" s="32"/>
      <c r="T5449" s="19"/>
      <c r="U5449" s="3" t="s">
        <v>4101</v>
      </c>
      <c r="X5449" t="str">
        <f t="shared" si="340"/>
        <v/>
      </c>
      <c r="Z5449" t="str">
        <f t="shared" si="341"/>
        <v/>
      </c>
      <c r="AB5449" s="9"/>
      <c r="AC5449" t="s">
        <v>4892</v>
      </c>
      <c r="AD5449">
        <f t="shared" si="339"/>
        <v>0</v>
      </c>
      <c r="AF5449" s="3"/>
      <c r="AG5449" t="s">
        <v>2456</v>
      </c>
      <c r="AH5449" s="9" t="s">
        <v>4613</v>
      </c>
    </row>
    <row r="5450" spans="1:34" ht="10.95" customHeight="1" outlineLevel="1" x14ac:dyDescent="0.25">
      <c r="A5450" t="s">
        <v>4448</v>
      </c>
      <c r="C5450" s="3" t="s">
        <v>12986</v>
      </c>
      <c r="D5450" s="3" t="s">
        <v>16557</v>
      </c>
      <c r="E5450" s="9">
        <v>1964</v>
      </c>
      <c r="F5450" s="7" t="s">
        <v>16558</v>
      </c>
      <c r="G5450" s="7" t="s">
        <v>5401</v>
      </c>
      <c r="H5450" s="8" t="s">
        <v>4152</v>
      </c>
      <c r="I5450" s="8" t="s">
        <v>16559</v>
      </c>
      <c r="J5450" s="19">
        <v>3</v>
      </c>
      <c r="K5450" s="19" t="s">
        <v>7738</v>
      </c>
      <c r="L5450" s="11"/>
      <c r="M5450" s="11"/>
      <c r="N5450" s="24"/>
      <c r="P5450" s="32"/>
      <c r="T5450" s="19"/>
      <c r="U5450" s="3"/>
      <c r="X5450" t="str">
        <f t="shared" si="340"/>
        <v/>
      </c>
      <c r="Z5450">
        <f t="shared" si="341"/>
        <v>1</v>
      </c>
      <c r="AB5450" s="9"/>
      <c r="AC5450" t="s">
        <v>4152</v>
      </c>
      <c r="AD5450">
        <f t="shared" si="339"/>
        <v>0</v>
      </c>
      <c r="AF5450" s="3"/>
      <c r="AH5450" s="9"/>
    </row>
    <row r="5451" spans="1:34" ht="10.95" customHeight="1" outlineLevel="1" x14ac:dyDescent="0.25">
      <c r="A5451" t="s">
        <v>4448</v>
      </c>
      <c r="C5451" s="3" t="s">
        <v>12986</v>
      </c>
      <c r="D5451" s="3">
        <v>795</v>
      </c>
      <c r="E5451" s="9">
        <v>1965</v>
      </c>
      <c r="F5451" s="7" t="s">
        <v>6390</v>
      </c>
      <c r="G5451" s="7" t="s">
        <v>1583</v>
      </c>
      <c r="H5451" s="8" t="s">
        <v>4892</v>
      </c>
      <c r="I5451" s="8" t="s">
        <v>16560</v>
      </c>
      <c r="J5451" s="19">
        <v>3</v>
      </c>
      <c r="K5451" s="19" t="s">
        <v>7736</v>
      </c>
      <c r="L5451" s="11">
        <v>0.15</v>
      </c>
      <c r="M5451" s="11"/>
      <c r="N5451" s="24"/>
      <c r="P5451" s="32"/>
      <c r="T5451" s="19"/>
      <c r="U5451" s="3" t="s">
        <v>4169</v>
      </c>
      <c r="X5451" t="str">
        <f t="shared" si="340"/>
        <v/>
      </c>
      <c r="Z5451" t="str">
        <f t="shared" si="341"/>
        <v/>
      </c>
      <c r="AB5451" s="9"/>
      <c r="AC5451" t="s">
        <v>4892</v>
      </c>
      <c r="AD5451">
        <f t="shared" si="339"/>
        <v>0</v>
      </c>
      <c r="AF5451" s="3"/>
      <c r="AG5451" t="s">
        <v>4893</v>
      </c>
      <c r="AH5451" s="9" t="s">
        <v>4613</v>
      </c>
    </row>
    <row r="5452" spans="1:34" ht="10.95" customHeight="1" outlineLevel="1" x14ac:dyDescent="0.25">
      <c r="A5452" t="s">
        <v>4448</v>
      </c>
      <c r="C5452" s="3" t="s">
        <v>12986</v>
      </c>
      <c r="D5452" s="3">
        <v>796</v>
      </c>
      <c r="E5452" s="9">
        <v>1965</v>
      </c>
      <c r="F5452" s="7" t="s">
        <v>3220</v>
      </c>
      <c r="G5452" s="7" t="s">
        <v>5040</v>
      </c>
      <c r="H5452" s="8" t="s">
        <v>4892</v>
      </c>
      <c r="I5452" s="8" t="s">
        <v>16561</v>
      </c>
      <c r="J5452" s="19">
        <v>3</v>
      </c>
      <c r="K5452" s="19" t="s">
        <v>7736</v>
      </c>
      <c r="L5452" s="11">
        <v>0.15</v>
      </c>
      <c r="M5452" s="11"/>
      <c r="N5452" s="24"/>
      <c r="P5452" s="32"/>
      <c r="T5452" s="19"/>
      <c r="U5452" s="3" t="s">
        <v>974</v>
      </c>
      <c r="X5452" t="str">
        <f t="shared" si="340"/>
        <v/>
      </c>
      <c r="Z5452" t="str">
        <f t="shared" si="341"/>
        <v/>
      </c>
      <c r="AB5452" s="9"/>
      <c r="AC5452" t="s">
        <v>4892</v>
      </c>
      <c r="AD5452">
        <f t="shared" si="339"/>
        <v>0</v>
      </c>
      <c r="AF5452" s="3"/>
      <c r="AG5452" t="s">
        <v>4893</v>
      </c>
      <c r="AH5452" s="9" t="s">
        <v>4613</v>
      </c>
    </row>
    <row r="5453" spans="1:34" ht="10.95" customHeight="1" outlineLevel="1" x14ac:dyDescent="0.25">
      <c r="A5453" t="s">
        <v>4448</v>
      </c>
      <c r="C5453" s="3" t="s">
        <v>12986</v>
      </c>
      <c r="D5453" s="3">
        <v>797</v>
      </c>
      <c r="E5453" s="9">
        <v>1965</v>
      </c>
      <c r="F5453" s="7" t="s">
        <v>184</v>
      </c>
      <c r="G5453" s="7" t="s">
        <v>6710</v>
      </c>
      <c r="H5453" s="8" t="s">
        <v>4892</v>
      </c>
      <c r="I5453" s="8" t="s">
        <v>16562</v>
      </c>
      <c r="J5453" s="19">
        <v>3</v>
      </c>
      <c r="K5453" s="19" t="s">
        <v>7736</v>
      </c>
      <c r="L5453" s="11">
        <v>0.15</v>
      </c>
      <c r="M5453" s="11"/>
      <c r="N5453" s="24"/>
      <c r="P5453" s="32"/>
      <c r="T5453" s="19"/>
      <c r="U5453" s="3" t="s">
        <v>4170</v>
      </c>
      <c r="X5453" t="str">
        <f t="shared" si="340"/>
        <v/>
      </c>
      <c r="Z5453" t="str">
        <f t="shared" si="341"/>
        <v/>
      </c>
      <c r="AB5453" s="9"/>
      <c r="AC5453" t="s">
        <v>4892</v>
      </c>
      <c r="AD5453">
        <f t="shared" si="339"/>
        <v>0</v>
      </c>
      <c r="AF5453" s="3"/>
      <c r="AG5453" t="s">
        <v>4893</v>
      </c>
      <c r="AH5453" s="9" t="s">
        <v>4613</v>
      </c>
    </row>
    <row r="5454" spans="1:34" ht="10.95" customHeight="1" outlineLevel="1" x14ac:dyDescent="0.25">
      <c r="A5454" t="s">
        <v>4448</v>
      </c>
      <c r="C5454" s="3" t="s">
        <v>12986</v>
      </c>
      <c r="D5454" s="3">
        <v>798</v>
      </c>
      <c r="E5454" s="9">
        <v>1965</v>
      </c>
      <c r="F5454" s="7" t="s">
        <v>5142</v>
      </c>
      <c r="G5454" s="7" t="s">
        <v>6451</v>
      </c>
      <c r="H5454" s="8" t="s">
        <v>4892</v>
      </c>
      <c r="I5454" s="8" t="s">
        <v>16563</v>
      </c>
      <c r="J5454" s="19">
        <v>3</v>
      </c>
      <c r="K5454" s="19" t="s">
        <v>7736</v>
      </c>
      <c r="L5454" s="11">
        <v>0.15</v>
      </c>
      <c r="M5454" s="11"/>
      <c r="N5454" s="24"/>
      <c r="P5454" s="32"/>
      <c r="T5454" s="19"/>
      <c r="U5454" s="3" t="s">
        <v>5684</v>
      </c>
      <c r="X5454" t="str">
        <f t="shared" si="340"/>
        <v/>
      </c>
      <c r="Z5454" t="str">
        <f t="shared" si="341"/>
        <v/>
      </c>
      <c r="AB5454" s="9"/>
      <c r="AC5454" t="s">
        <v>4892</v>
      </c>
      <c r="AD5454">
        <f t="shared" si="339"/>
        <v>0</v>
      </c>
      <c r="AF5454" s="3"/>
      <c r="AG5454" t="s">
        <v>4893</v>
      </c>
      <c r="AH5454" s="9" t="s">
        <v>4613</v>
      </c>
    </row>
    <row r="5455" spans="1:34" ht="10.95" customHeight="1" outlineLevel="1" x14ac:dyDescent="0.25">
      <c r="A5455" t="s">
        <v>4448</v>
      </c>
      <c r="C5455" s="3" t="s">
        <v>12986</v>
      </c>
      <c r="D5455" s="3">
        <v>829</v>
      </c>
      <c r="E5455" s="9">
        <v>1967</v>
      </c>
      <c r="F5455" s="7" t="s">
        <v>5142</v>
      </c>
      <c r="G5455" s="7" t="s">
        <v>5401</v>
      </c>
      <c r="H5455" s="8" t="s">
        <v>4152</v>
      </c>
      <c r="I5455" s="8" t="s">
        <v>16564</v>
      </c>
      <c r="J5455" s="19">
        <v>3</v>
      </c>
      <c r="K5455" s="19" t="s">
        <v>7738</v>
      </c>
      <c r="L5455" s="11"/>
      <c r="M5455" s="11"/>
      <c r="N5455" s="24"/>
      <c r="P5455" s="32"/>
      <c r="T5455" s="19"/>
      <c r="U5455" s="3"/>
      <c r="X5455" t="str">
        <f t="shared" si="340"/>
        <v/>
      </c>
      <c r="Z5455" t="str">
        <f t="shared" si="341"/>
        <v/>
      </c>
      <c r="AB5455" s="9"/>
      <c r="AC5455" t="s">
        <v>4152</v>
      </c>
      <c r="AD5455">
        <f t="shared" si="339"/>
        <v>0</v>
      </c>
      <c r="AF5455" s="3"/>
      <c r="AH5455" s="9"/>
    </row>
    <row r="5456" spans="1:34" ht="10.95" customHeight="1" outlineLevel="1" x14ac:dyDescent="0.25">
      <c r="A5456" t="s">
        <v>4448</v>
      </c>
      <c r="C5456" s="3" t="s">
        <v>12986</v>
      </c>
      <c r="D5456" s="3">
        <v>830</v>
      </c>
      <c r="E5456" s="9">
        <v>1967</v>
      </c>
      <c r="F5456" s="7" t="s">
        <v>5142</v>
      </c>
      <c r="G5456" s="7" t="s">
        <v>13408</v>
      </c>
      <c r="H5456" s="8" t="s">
        <v>4152</v>
      </c>
      <c r="I5456" s="8" t="s">
        <v>16564</v>
      </c>
      <c r="J5456" s="19">
        <v>3</v>
      </c>
      <c r="K5456" s="19" t="s">
        <v>7738</v>
      </c>
      <c r="L5456" s="11"/>
      <c r="M5456" s="11"/>
      <c r="N5456" s="24"/>
      <c r="P5456" s="32"/>
      <c r="T5456" s="19"/>
      <c r="U5456" s="3"/>
      <c r="W5456" t="s">
        <v>7738</v>
      </c>
      <c r="X5456" t="str">
        <f t="shared" si="340"/>
        <v/>
      </c>
      <c r="Z5456" t="str">
        <f t="shared" si="341"/>
        <v/>
      </c>
      <c r="AB5456" s="9"/>
      <c r="AC5456" t="s">
        <v>4152</v>
      </c>
      <c r="AD5456">
        <f t="shared" si="339"/>
        <v>0</v>
      </c>
      <c r="AF5456" s="3"/>
      <c r="AH5456" s="9"/>
    </row>
    <row r="5457" spans="1:34" ht="10.95" customHeight="1" outlineLevel="1" x14ac:dyDescent="0.25">
      <c r="A5457" t="s">
        <v>4448</v>
      </c>
      <c r="C5457" s="3" t="s">
        <v>12986</v>
      </c>
      <c r="D5457" s="3">
        <v>831</v>
      </c>
      <c r="E5457" s="9">
        <v>1967</v>
      </c>
      <c r="F5457" s="7" t="s">
        <v>5142</v>
      </c>
      <c r="G5457" s="7" t="s">
        <v>5401</v>
      </c>
      <c r="H5457" s="8" t="s">
        <v>4152</v>
      </c>
      <c r="I5457" s="8" t="s">
        <v>16564</v>
      </c>
      <c r="J5457" s="19">
        <v>3</v>
      </c>
      <c r="K5457" s="19" t="s">
        <v>7738</v>
      </c>
      <c r="L5457" s="11"/>
      <c r="M5457" s="11"/>
      <c r="N5457" s="24"/>
      <c r="P5457" s="32"/>
      <c r="T5457" s="19"/>
      <c r="U5457" s="3"/>
      <c r="W5457" t="s">
        <v>7738</v>
      </c>
      <c r="X5457" t="str">
        <f t="shared" si="340"/>
        <v/>
      </c>
      <c r="Z5457" t="str">
        <f t="shared" si="341"/>
        <v/>
      </c>
      <c r="AB5457" s="9"/>
      <c r="AC5457" t="s">
        <v>4152</v>
      </c>
      <c r="AD5457">
        <f t="shared" si="339"/>
        <v>0</v>
      </c>
      <c r="AF5457" s="3"/>
      <c r="AH5457" s="9"/>
    </row>
    <row r="5458" spans="1:34" ht="10.95" customHeight="1" outlineLevel="1" x14ac:dyDescent="0.25">
      <c r="A5458" t="s">
        <v>4448</v>
      </c>
      <c r="C5458" s="3" t="s">
        <v>12986</v>
      </c>
      <c r="D5458" s="3">
        <v>872</v>
      </c>
      <c r="E5458" s="9">
        <v>1968</v>
      </c>
      <c r="F5458" s="7" t="s">
        <v>1148</v>
      </c>
      <c r="G5458" s="7" t="s">
        <v>5401</v>
      </c>
      <c r="H5458" s="8" t="s">
        <v>4892</v>
      </c>
      <c r="I5458" s="8" t="s">
        <v>16565</v>
      </c>
      <c r="J5458" s="19">
        <v>1</v>
      </c>
      <c r="K5458" s="19" t="s">
        <v>7736</v>
      </c>
      <c r="L5458" s="11">
        <v>0.4</v>
      </c>
      <c r="M5458" s="11"/>
      <c r="N5458" s="24"/>
      <c r="P5458" s="32"/>
      <c r="T5458" s="19"/>
      <c r="U5458" s="3" t="s">
        <v>4861</v>
      </c>
      <c r="X5458" t="str">
        <f t="shared" si="340"/>
        <v/>
      </c>
      <c r="Z5458" t="str">
        <f t="shared" si="341"/>
        <v/>
      </c>
      <c r="AB5458" s="9"/>
      <c r="AC5458" t="s">
        <v>4892</v>
      </c>
      <c r="AD5458">
        <f t="shared" si="339"/>
        <v>0</v>
      </c>
      <c r="AF5458" s="3"/>
      <c r="AG5458" t="s">
        <v>2456</v>
      </c>
      <c r="AH5458" s="9" t="s">
        <v>4613</v>
      </c>
    </row>
    <row r="5459" spans="1:34" ht="10.95" customHeight="1" outlineLevel="1" x14ac:dyDescent="0.25">
      <c r="A5459" t="s">
        <v>4448</v>
      </c>
      <c r="C5459" s="3" t="s">
        <v>12986</v>
      </c>
      <c r="D5459" s="3">
        <v>892</v>
      </c>
      <c r="E5459" s="9">
        <v>1968</v>
      </c>
      <c r="F5459" s="7" t="s">
        <v>5141</v>
      </c>
      <c r="G5459" s="7" t="s">
        <v>2822</v>
      </c>
      <c r="H5459" s="8" t="s">
        <v>2823</v>
      </c>
      <c r="I5459" s="8" t="s">
        <v>9245</v>
      </c>
      <c r="J5459" s="19">
        <v>3</v>
      </c>
      <c r="K5459" s="19" t="s">
        <v>7738</v>
      </c>
      <c r="L5459" s="11"/>
      <c r="M5459" s="11"/>
      <c r="N5459" s="24"/>
      <c r="P5459" s="32"/>
      <c r="T5459" s="19"/>
      <c r="U5459" s="3" t="s">
        <v>2821</v>
      </c>
      <c r="X5459" t="str">
        <f t="shared" si="340"/>
        <v/>
      </c>
      <c r="Z5459" t="str">
        <f t="shared" si="341"/>
        <v/>
      </c>
      <c r="AB5459" s="9"/>
      <c r="AC5459" t="s">
        <v>2823</v>
      </c>
      <c r="AD5459">
        <f t="shared" ref="AD5459:AD5490" si="342">COUNTIF(H5459,"*Fuji*")</f>
        <v>0</v>
      </c>
      <c r="AF5459" s="3"/>
      <c r="AG5459" t="s">
        <v>2456</v>
      </c>
      <c r="AH5459" s="9" t="s">
        <v>4613</v>
      </c>
    </row>
    <row r="5460" spans="1:34" ht="10.95" customHeight="1" outlineLevel="1" x14ac:dyDescent="0.25">
      <c r="A5460" t="s">
        <v>4448</v>
      </c>
      <c r="C5460" s="3" t="s">
        <v>12986</v>
      </c>
      <c r="D5460" s="3">
        <v>893</v>
      </c>
      <c r="E5460" s="9">
        <v>1968</v>
      </c>
      <c r="F5460" s="7" t="s">
        <v>2977</v>
      </c>
      <c r="G5460" s="7" t="s">
        <v>2825</v>
      </c>
      <c r="H5460" s="8" t="s">
        <v>2823</v>
      </c>
      <c r="I5460" s="8" t="s">
        <v>9245</v>
      </c>
      <c r="J5460" s="19">
        <v>3</v>
      </c>
      <c r="K5460" s="19" t="s">
        <v>7738</v>
      </c>
      <c r="L5460" s="11"/>
      <c r="M5460" s="11"/>
      <c r="N5460" s="24"/>
      <c r="P5460" s="32"/>
      <c r="T5460" s="19"/>
      <c r="U5460" s="3" t="s">
        <v>2824</v>
      </c>
      <c r="X5460" t="str">
        <f t="shared" si="340"/>
        <v/>
      </c>
      <c r="Z5460" t="str">
        <f t="shared" si="341"/>
        <v/>
      </c>
      <c r="AB5460" s="9"/>
      <c r="AC5460" t="s">
        <v>2823</v>
      </c>
      <c r="AD5460">
        <f t="shared" si="342"/>
        <v>0</v>
      </c>
      <c r="AF5460" s="3"/>
      <c r="AG5460" t="s">
        <v>2456</v>
      </c>
      <c r="AH5460" s="9" t="s">
        <v>4613</v>
      </c>
    </row>
    <row r="5461" spans="1:34" ht="10.95" customHeight="1" outlineLevel="1" x14ac:dyDescent="0.25">
      <c r="A5461" t="s">
        <v>4448</v>
      </c>
      <c r="C5461" s="3" t="s">
        <v>12986</v>
      </c>
      <c r="D5461" s="3">
        <v>894</v>
      </c>
      <c r="E5461" s="9">
        <v>1968</v>
      </c>
      <c r="F5461" s="7" t="s">
        <v>3424</v>
      </c>
      <c r="G5461" s="7" t="s">
        <v>4531</v>
      </c>
      <c r="H5461" s="8" t="s">
        <v>2823</v>
      </c>
      <c r="I5461" s="8" t="s">
        <v>9245</v>
      </c>
      <c r="J5461" s="19">
        <v>3</v>
      </c>
      <c r="K5461" s="19" t="s">
        <v>7738</v>
      </c>
      <c r="L5461" s="11"/>
      <c r="M5461" s="11"/>
      <c r="N5461" s="24"/>
      <c r="P5461" s="32"/>
      <c r="T5461" s="19"/>
      <c r="U5461" s="3" t="s">
        <v>2826</v>
      </c>
      <c r="X5461" t="str">
        <f t="shared" si="340"/>
        <v/>
      </c>
      <c r="Z5461" t="str">
        <f t="shared" si="341"/>
        <v/>
      </c>
      <c r="AB5461" s="9"/>
      <c r="AC5461" t="s">
        <v>2823</v>
      </c>
      <c r="AD5461">
        <f t="shared" si="342"/>
        <v>0</v>
      </c>
      <c r="AF5461" s="3"/>
      <c r="AG5461" t="s">
        <v>2456</v>
      </c>
      <c r="AH5461" s="9" t="s">
        <v>4925</v>
      </c>
    </row>
    <row r="5462" spans="1:34" ht="10.95" customHeight="1" outlineLevel="1" x14ac:dyDescent="0.25">
      <c r="A5462" t="s">
        <v>4448</v>
      </c>
      <c r="C5462" s="3" t="s">
        <v>12986</v>
      </c>
      <c r="D5462" s="3">
        <v>938</v>
      </c>
      <c r="E5462" s="9">
        <v>1970</v>
      </c>
      <c r="F5462" s="7" t="s">
        <v>21943</v>
      </c>
      <c r="G5462" s="7" t="s">
        <v>5401</v>
      </c>
      <c r="H5462" s="8" t="s">
        <v>2828</v>
      </c>
      <c r="I5462" s="8" t="s">
        <v>16566</v>
      </c>
      <c r="J5462" s="19">
        <v>3</v>
      </c>
      <c r="K5462" s="19" t="s">
        <v>7738</v>
      </c>
      <c r="L5462" s="11"/>
      <c r="M5462" s="11"/>
      <c r="N5462" s="24"/>
      <c r="P5462" s="32"/>
      <c r="T5462" s="19"/>
      <c r="U5462" s="3" t="s">
        <v>2827</v>
      </c>
      <c r="X5462" t="str">
        <f t="shared" si="340"/>
        <v/>
      </c>
      <c r="Z5462" t="str">
        <f t="shared" si="341"/>
        <v/>
      </c>
      <c r="AB5462" s="9"/>
      <c r="AC5462" t="s">
        <v>2828</v>
      </c>
      <c r="AD5462">
        <f t="shared" si="342"/>
        <v>0</v>
      </c>
      <c r="AF5462" s="3"/>
      <c r="AG5462" t="s">
        <v>2456</v>
      </c>
      <c r="AH5462" s="9" t="s">
        <v>4613</v>
      </c>
    </row>
    <row r="5463" spans="1:34" ht="10.95" customHeight="1" outlineLevel="1" x14ac:dyDescent="0.25">
      <c r="A5463" t="s">
        <v>4448</v>
      </c>
      <c r="C5463" s="3" t="s">
        <v>12986</v>
      </c>
      <c r="D5463" s="3">
        <v>953</v>
      </c>
      <c r="E5463" s="9">
        <v>1971</v>
      </c>
      <c r="F5463" s="7" t="s">
        <v>4735</v>
      </c>
      <c r="G5463" s="7" t="s">
        <v>644</v>
      </c>
      <c r="H5463" s="8" t="s">
        <v>4152</v>
      </c>
      <c r="I5463" s="8" t="s">
        <v>16567</v>
      </c>
      <c r="J5463" s="19">
        <v>3</v>
      </c>
      <c r="K5463" s="19" t="s">
        <v>7736</v>
      </c>
      <c r="L5463" s="11">
        <v>0.15</v>
      </c>
      <c r="M5463" s="11"/>
      <c r="N5463" s="24"/>
      <c r="P5463" s="32"/>
      <c r="T5463" s="19"/>
      <c r="U5463" s="3" t="s">
        <v>912</v>
      </c>
      <c r="X5463" t="str">
        <f t="shared" si="340"/>
        <v/>
      </c>
      <c r="Z5463" t="str">
        <f t="shared" si="341"/>
        <v/>
      </c>
      <c r="AB5463" s="9"/>
      <c r="AC5463" t="s">
        <v>4152</v>
      </c>
      <c r="AD5463">
        <f t="shared" si="342"/>
        <v>0</v>
      </c>
      <c r="AF5463" s="3"/>
      <c r="AG5463" t="s">
        <v>4153</v>
      </c>
      <c r="AH5463" s="9" t="s">
        <v>4613</v>
      </c>
    </row>
    <row r="5464" spans="1:34" ht="10.95" customHeight="1" outlineLevel="1" x14ac:dyDescent="0.25">
      <c r="A5464" t="s">
        <v>4448</v>
      </c>
      <c r="C5464" s="3" t="s">
        <v>12986</v>
      </c>
      <c r="D5464" s="3">
        <v>954</v>
      </c>
      <c r="E5464" s="9">
        <v>1971</v>
      </c>
      <c r="F5464" s="7" t="s">
        <v>5142</v>
      </c>
      <c r="G5464" s="7" t="s">
        <v>6112</v>
      </c>
      <c r="H5464" s="8" t="s">
        <v>4152</v>
      </c>
      <c r="I5464" s="8" t="s">
        <v>16567</v>
      </c>
      <c r="J5464" s="19">
        <v>3</v>
      </c>
      <c r="K5464" s="19" t="s">
        <v>7736</v>
      </c>
      <c r="L5464" s="11">
        <v>0.15</v>
      </c>
      <c r="M5464" s="11"/>
      <c r="N5464" s="24"/>
      <c r="P5464" s="32"/>
      <c r="T5464" s="19"/>
      <c r="U5464" s="3" t="s">
        <v>913</v>
      </c>
      <c r="X5464" t="str">
        <f t="shared" si="340"/>
        <v/>
      </c>
      <c r="Z5464" t="str">
        <f t="shared" si="341"/>
        <v/>
      </c>
      <c r="AB5464" s="9"/>
      <c r="AC5464" t="s">
        <v>4152</v>
      </c>
      <c r="AD5464">
        <f t="shared" si="342"/>
        <v>0</v>
      </c>
      <c r="AF5464" s="3"/>
      <c r="AG5464" t="s">
        <v>4153</v>
      </c>
      <c r="AH5464" s="9" t="s">
        <v>4613</v>
      </c>
    </row>
    <row r="5465" spans="1:34" ht="10.95" customHeight="1" outlineLevel="1" x14ac:dyDescent="0.25">
      <c r="A5465" t="s">
        <v>4448</v>
      </c>
      <c r="C5465" s="3" t="s">
        <v>12986</v>
      </c>
      <c r="D5465" s="3">
        <v>955</v>
      </c>
      <c r="E5465" s="9">
        <v>1971</v>
      </c>
      <c r="F5465" s="7" t="s">
        <v>5143</v>
      </c>
      <c r="G5465" s="7" t="s">
        <v>645</v>
      </c>
      <c r="H5465" s="8" t="s">
        <v>4152</v>
      </c>
      <c r="I5465" s="8" t="s">
        <v>16567</v>
      </c>
      <c r="J5465" s="19">
        <v>3</v>
      </c>
      <c r="K5465" s="19" t="s">
        <v>7736</v>
      </c>
      <c r="L5465" s="11">
        <v>0.15</v>
      </c>
      <c r="M5465" s="11"/>
      <c r="N5465" s="24"/>
      <c r="P5465" s="32"/>
      <c r="T5465" s="19"/>
      <c r="U5465" s="3" t="s">
        <v>914</v>
      </c>
      <c r="X5465" t="str">
        <f t="shared" si="340"/>
        <v/>
      </c>
      <c r="Z5465" t="str">
        <f t="shared" si="341"/>
        <v/>
      </c>
      <c r="AB5465" s="9"/>
      <c r="AC5465" t="s">
        <v>4152</v>
      </c>
      <c r="AD5465">
        <f t="shared" si="342"/>
        <v>0</v>
      </c>
      <c r="AF5465" s="3"/>
      <c r="AG5465" t="s">
        <v>4153</v>
      </c>
      <c r="AH5465" s="9" t="s">
        <v>4613</v>
      </c>
    </row>
    <row r="5466" spans="1:34" ht="10.95" customHeight="1" outlineLevel="1" x14ac:dyDescent="0.25">
      <c r="A5466" t="s">
        <v>4448</v>
      </c>
      <c r="C5466" s="3" t="s">
        <v>12986</v>
      </c>
      <c r="D5466" s="3" t="s">
        <v>16569</v>
      </c>
      <c r="E5466" s="9">
        <v>1971</v>
      </c>
      <c r="F5466" s="7" t="s">
        <v>16570</v>
      </c>
      <c r="G5466" s="7" t="s">
        <v>5401</v>
      </c>
      <c r="H5466" s="8" t="s">
        <v>4152</v>
      </c>
      <c r="I5466" s="8" t="s">
        <v>16568</v>
      </c>
      <c r="J5466" s="19">
        <v>3</v>
      </c>
      <c r="K5466" s="19" t="s">
        <v>7736</v>
      </c>
      <c r="L5466" s="11">
        <v>2.5</v>
      </c>
      <c r="M5466" s="11"/>
      <c r="N5466" s="24"/>
      <c r="P5466" s="32"/>
      <c r="T5466" s="19"/>
      <c r="U5466" s="3" t="s">
        <v>915</v>
      </c>
      <c r="X5466" t="str">
        <f t="shared" si="340"/>
        <v/>
      </c>
      <c r="Z5466">
        <f t="shared" si="341"/>
        <v>1</v>
      </c>
      <c r="AB5466" s="9"/>
      <c r="AC5466" t="s">
        <v>4152</v>
      </c>
      <c r="AD5466">
        <f t="shared" si="342"/>
        <v>0</v>
      </c>
      <c r="AF5466" s="3"/>
      <c r="AG5466" t="s">
        <v>4153</v>
      </c>
      <c r="AH5466" s="9" t="s">
        <v>4925</v>
      </c>
    </row>
    <row r="5467" spans="1:34" ht="10.95" customHeight="1" outlineLevel="1" x14ac:dyDescent="0.25">
      <c r="A5467" t="s">
        <v>4448</v>
      </c>
      <c r="C5467" s="3" t="s">
        <v>12986</v>
      </c>
      <c r="D5467" s="3">
        <v>1011</v>
      </c>
      <c r="E5467" s="9">
        <v>1973</v>
      </c>
      <c r="F5467" s="7" t="s">
        <v>6389</v>
      </c>
      <c r="G5467" s="7" t="s">
        <v>2829</v>
      </c>
      <c r="H5467" s="8" t="s">
        <v>4152</v>
      </c>
      <c r="I5467" s="8" t="s">
        <v>16568</v>
      </c>
      <c r="J5467" s="19">
        <v>3</v>
      </c>
      <c r="K5467" s="19" t="s">
        <v>7738</v>
      </c>
      <c r="L5467" s="11"/>
      <c r="M5467" s="11"/>
      <c r="N5467" s="24"/>
      <c r="P5467" s="32"/>
      <c r="T5467" s="19"/>
      <c r="U5467" s="3" t="s">
        <v>3785</v>
      </c>
      <c r="X5467" t="str">
        <f t="shared" si="340"/>
        <v/>
      </c>
      <c r="Z5467" t="str">
        <f t="shared" si="341"/>
        <v/>
      </c>
      <c r="AB5467" s="9"/>
      <c r="AC5467" t="s">
        <v>4152</v>
      </c>
      <c r="AD5467">
        <f t="shared" si="342"/>
        <v>0</v>
      </c>
      <c r="AF5467" s="3"/>
      <c r="AG5467" t="s">
        <v>4153</v>
      </c>
      <c r="AH5467" s="9" t="s">
        <v>4613</v>
      </c>
    </row>
    <row r="5468" spans="1:34" ht="10.95" customHeight="1" outlineLevel="1" x14ac:dyDescent="0.25">
      <c r="A5468" t="s">
        <v>4448</v>
      </c>
      <c r="C5468" s="3" t="s">
        <v>12986</v>
      </c>
      <c r="D5468" s="3">
        <v>1012</v>
      </c>
      <c r="E5468" s="9">
        <v>1973</v>
      </c>
      <c r="F5468" s="7" t="s">
        <v>6456</v>
      </c>
      <c r="G5468" s="7" t="s">
        <v>2831</v>
      </c>
      <c r="H5468" s="8" t="s">
        <v>4152</v>
      </c>
      <c r="I5468" s="8" t="s">
        <v>16568</v>
      </c>
      <c r="J5468" s="19">
        <v>3</v>
      </c>
      <c r="K5468" s="19" t="s">
        <v>7738</v>
      </c>
      <c r="L5468" s="11"/>
      <c r="M5468" s="11"/>
      <c r="N5468" s="24"/>
      <c r="P5468" s="32"/>
      <c r="T5468" s="19"/>
      <c r="U5468" s="3" t="s">
        <v>2830</v>
      </c>
      <c r="X5468" t="str">
        <f t="shared" si="340"/>
        <v/>
      </c>
      <c r="Z5468" t="str">
        <f t="shared" si="341"/>
        <v/>
      </c>
      <c r="AB5468" s="9"/>
      <c r="AC5468" t="s">
        <v>4152</v>
      </c>
      <c r="AD5468">
        <f t="shared" si="342"/>
        <v>0</v>
      </c>
      <c r="AF5468" s="3"/>
      <c r="AG5468" t="s">
        <v>4153</v>
      </c>
      <c r="AH5468" s="9" t="s">
        <v>4925</v>
      </c>
    </row>
    <row r="5469" spans="1:34" ht="10.95" customHeight="1" outlineLevel="1" x14ac:dyDescent="0.25">
      <c r="A5469" t="s">
        <v>4448</v>
      </c>
      <c r="C5469" s="3" t="s">
        <v>12986</v>
      </c>
      <c r="D5469" s="3">
        <v>1033</v>
      </c>
      <c r="E5469" s="9">
        <v>1974</v>
      </c>
      <c r="F5469" s="7" t="s">
        <v>643</v>
      </c>
      <c r="G5469" s="7" t="s">
        <v>5332</v>
      </c>
      <c r="H5469" s="8" t="s">
        <v>4152</v>
      </c>
      <c r="I5469" s="8" t="s">
        <v>21658</v>
      </c>
      <c r="J5469" s="19">
        <v>3</v>
      </c>
      <c r="K5469" s="19" t="s">
        <v>7738</v>
      </c>
      <c r="L5469" s="11"/>
      <c r="M5469" s="11"/>
      <c r="N5469" s="24"/>
      <c r="P5469" s="32"/>
      <c r="T5469" s="19"/>
      <c r="U5469" s="3" t="s">
        <v>915</v>
      </c>
      <c r="X5469" t="str">
        <f t="shared" si="340"/>
        <v/>
      </c>
      <c r="Z5469" t="str">
        <f t="shared" si="341"/>
        <v/>
      </c>
      <c r="AB5469" s="9"/>
      <c r="AC5469" t="s">
        <v>4152</v>
      </c>
      <c r="AD5469">
        <f t="shared" si="342"/>
        <v>0</v>
      </c>
      <c r="AF5469" s="3"/>
      <c r="AG5469" t="s">
        <v>4153</v>
      </c>
      <c r="AH5469" s="9" t="s">
        <v>4925</v>
      </c>
    </row>
    <row r="5470" spans="1:34" ht="10.95" customHeight="1" outlineLevel="1" x14ac:dyDescent="0.25">
      <c r="A5470" t="s">
        <v>4448</v>
      </c>
      <c r="C5470" s="3" t="s">
        <v>12986</v>
      </c>
      <c r="D5470" s="3">
        <v>1070</v>
      </c>
      <c r="E5470" s="9">
        <v>1975</v>
      </c>
      <c r="F5470" s="7" t="s">
        <v>5142</v>
      </c>
      <c r="G5470" s="7" t="s">
        <v>6112</v>
      </c>
      <c r="H5470" s="8" t="s">
        <v>4152</v>
      </c>
      <c r="I5470" s="8" t="s">
        <v>16571</v>
      </c>
      <c r="J5470" s="19">
        <v>3</v>
      </c>
      <c r="K5470" s="19" t="s">
        <v>7736</v>
      </c>
      <c r="L5470" s="11">
        <v>0.2</v>
      </c>
      <c r="M5470" s="11"/>
      <c r="N5470" s="24"/>
      <c r="P5470" s="32"/>
      <c r="T5470" s="19"/>
      <c r="U5470" s="3" t="s">
        <v>641</v>
      </c>
      <c r="X5470" t="str">
        <f t="shared" si="340"/>
        <v/>
      </c>
      <c r="Z5470" t="str">
        <f t="shared" si="341"/>
        <v/>
      </c>
      <c r="AB5470" s="9"/>
      <c r="AC5470" t="s">
        <v>4152</v>
      </c>
      <c r="AD5470">
        <f t="shared" si="342"/>
        <v>0</v>
      </c>
      <c r="AF5470" s="3"/>
      <c r="AG5470" t="s">
        <v>4153</v>
      </c>
      <c r="AH5470" s="9" t="s">
        <v>4613</v>
      </c>
    </row>
    <row r="5471" spans="1:34" ht="10.95" customHeight="1" outlineLevel="1" x14ac:dyDescent="0.25">
      <c r="A5471" t="s">
        <v>4448</v>
      </c>
      <c r="C5471" s="3" t="s">
        <v>12986</v>
      </c>
      <c r="D5471" s="3">
        <v>1074</v>
      </c>
      <c r="E5471" s="9">
        <v>1975</v>
      </c>
      <c r="F5471" s="7" t="s">
        <v>1632</v>
      </c>
      <c r="G5471" s="7" t="s">
        <v>5040</v>
      </c>
      <c r="H5471" s="8" t="s">
        <v>4152</v>
      </c>
      <c r="I5471" s="8" t="s">
        <v>16572</v>
      </c>
      <c r="J5471" s="19">
        <v>3</v>
      </c>
      <c r="K5471" s="19" t="s">
        <v>7736</v>
      </c>
      <c r="L5471" s="11">
        <v>0.25</v>
      </c>
      <c r="M5471" s="11"/>
      <c r="N5471" s="24"/>
      <c r="P5471" s="32"/>
      <c r="T5471" s="19"/>
      <c r="U5471" s="3" t="s">
        <v>2832</v>
      </c>
      <c r="X5471" t="str">
        <f t="shared" si="340"/>
        <v/>
      </c>
      <c r="Z5471" t="str">
        <f t="shared" si="341"/>
        <v/>
      </c>
      <c r="AB5471" s="9"/>
      <c r="AC5471" t="s">
        <v>4152</v>
      </c>
      <c r="AD5471">
        <f t="shared" si="342"/>
        <v>0</v>
      </c>
      <c r="AF5471" s="3"/>
      <c r="AG5471" t="s">
        <v>4153</v>
      </c>
      <c r="AH5471" s="9" t="s">
        <v>4613</v>
      </c>
    </row>
    <row r="5472" spans="1:34" ht="10.95" customHeight="1" outlineLevel="1" x14ac:dyDescent="0.25">
      <c r="A5472" t="s">
        <v>4448</v>
      </c>
      <c r="C5472" s="3" t="s">
        <v>12986</v>
      </c>
      <c r="D5472" s="3">
        <v>1075</v>
      </c>
      <c r="E5472" s="9">
        <v>1975</v>
      </c>
      <c r="F5472" s="7" t="s">
        <v>1632</v>
      </c>
      <c r="G5472" s="7" t="s">
        <v>6507</v>
      </c>
      <c r="H5472" s="8" t="s">
        <v>4152</v>
      </c>
      <c r="I5472" s="8" t="s">
        <v>16572</v>
      </c>
      <c r="J5472" s="19">
        <v>3</v>
      </c>
      <c r="K5472" s="19" t="s">
        <v>7738</v>
      </c>
      <c r="L5472" s="11"/>
      <c r="M5472" s="11"/>
      <c r="N5472" s="24"/>
      <c r="P5472" s="32"/>
      <c r="T5472" s="19"/>
      <c r="U5472" s="3" t="s">
        <v>2833</v>
      </c>
      <c r="X5472" t="str">
        <f t="shared" si="340"/>
        <v/>
      </c>
      <c r="Z5472" t="str">
        <f t="shared" si="341"/>
        <v/>
      </c>
      <c r="AB5472" s="9"/>
      <c r="AC5472" t="s">
        <v>4152</v>
      </c>
      <c r="AD5472">
        <f t="shared" si="342"/>
        <v>0</v>
      </c>
      <c r="AF5472" s="3"/>
      <c r="AG5472" t="s">
        <v>4153</v>
      </c>
      <c r="AH5472" s="9" t="s">
        <v>4613</v>
      </c>
    </row>
    <row r="5473" spans="1:34" ht="10.95" customHeight="1" outlineLevel="1" x14ac:dyDescent="0.25">
      <c r="A5473" t="s">
        <v>4448</v>
      </c>
      <c r="C5473" s="3" t="s">
        <v>12986</v>
      </c>
      <c r="D5473" s="3">
        <v>1090</v>
      </c>
      <c r="E5473" s="9">
        <v>1976</v>
      </c>
      <c r="F5473" s="7" t="s">
        <v>2836</v>
      </c>
      <c r="G5473" s="7" t="s">
        <v>5401</v>
      </c>
      <c r="H5473" s="8" t="s">
        <v>2828</v>
      </c>
      <c r="I5473" s="8" t="s">
        <v>16573</v>
      </c>
      <c r="J5473" s="19">
        <v>3</v>
      </c>
      <c r="K5473" s="19" t="s">
        <v>7738</v>
      </c>
      <c r="L5473" s="11"/>
      <c r="M5473" s="11"/>
      <c r="N5473" s="24"/>
      <c r="P5473" s="32"/>
      <c r="T5473" s="19"/>
      <c r="U5473" s="3" t="s">
        <v>2835</v>
      </c>
      <c r="X5473" t="str">
        <f t="shared" si="340"/>
        <v/>
      </c>
      <c r="Z5473" t="str">
        <f t="shared" si="341"/>
        <v/>
      </c>
      <c r="AB5473" s="9"/>
      <c r="AC5473" t="s">
        <v>2828</v>
      </c>
      <c r="AD5473">
        <f t="shared" si="342"/>
        <v>0</v>
      </c>
      <c r="AF5473" s="3"/>
      <c r="AG5473" t="s">
        <v>2456</v>
      </c>
      <c r="AH5473" s="9" t="s">
        <v>4925</v>
      </c>
    </row>
    <row r="5474" spans="1:34" ht="10.95" customHeight="1" outlineLevel="1" x14ac:dyDescent="0.25">
      <c r="A5474" t="s">
        <v>4448</v>
      </c>
      <c r="C5474" s="3" t="s">
        <v>12986</v>
      </c>
      <c r="D5474" s="3">
        <v>1091</v>
      </c>
      <c r="E5474" s="9">
        <v>1976</v>
      </c>
      <c r="F5474" s="7" t="s">
        <v>6389</v>
      </c>
      <c r="G5474" s="7" t="s">
        <v>5401</v>
      </c>
      <c r="H5474" s="8" t="s">
        <v>2838</v>
      </c>
      <c r="I5474" s="8" t="s">
        <v>16574</v>
      </c>
      <c r="J5474" s="19">
        <v>3</v>
      </c>
      <c r="K5474" s="19" t="s">
        <v>7736</v>
      </c>
      <c r="L5474" s="11">
        <v>0.2</v>
      </c>
      <c r="M5474" s="11"/>
      <c r="N5474" s="24"/>
      <c r="P5474" s="32"/>
      <c r="T5474" s="19"/>
      <c r="U5474" s="3" t="s">
        <v>2837</v>
      </c>
      <c r="X5474" t="str">
        <f t="shared" si="340"/>
        <v/>
      </c>
      <c r="Z5474" t="str">
        <f t="shared" si="341"/>
        <v/>
      </c>
      <c r="AB5474" s="9"/>
      <c r="AC5474" t="s">
        <v>2838</v>
      </c>
      <c r="AD5474">
        <f t="shared" si="342"/>
        <v>0</v>
      </c>
      <c r="AF5474" s="3"/>
      <c r="AG5474" t="s">
        <v>2456</v>
      </c>
      <c r="AH5474" s="9" t="s">
        <v>4613</v>
      </c>
    </row>
    <row r="5475" spans="1:34" ht="10.95" customHeight="1" outlineLevel="1" x14ac:dyDescent="0.25">
      <c r="A5475" t="s">
        <v>4448</v>
      </c>
      <c r="C5475" s="3" t="s">
        <v>12986</v>
      </c>
      <c r="D5475" s="3">
        <v>1101</v>
      </c>
      <c r="E5475" s="9">
        <v>1976</v>
      </c>
      <c r="F5475" s="7" t="s">
        <v>1643</v>
      </c>
      <c r="G5475" s="7" t="s">
        <v>5401</v>
      </c>
      <c r="H5475" s="8" t="s">
        <v>2838</v>
      </c>
      <c r="I5475" s="8" t="s">
        <v>16574</v>
      </c>
      <c r="J5475" s="19">
        <v>3</v>
      </c>
      <c r="K5475" s="19" t="s">
        <v>7738</v>
      </c>
      <c r="L5475" s="11"/>
      <c r="M5475" s="11"/>
      <c r="N5475" s="24"/>
      <c r="P5475" s="32"/>
      <c r="T5475" s="19"/>
      <c r="U5475" s="3"/>
      <c r="X5475" t="str">
        <f t="shared" si="340"/>
        <v/>
      </c>
      <c r="Z5475" t="str">
        <f t="shared" si="341"/>
        <v/>
      </c>
      <c r="AB5475" s="9"/>
      <c r="AC5475" t="s">
        <v>2838</v>
      </c>
      <c r="AD5475">
        <f t="shared" si="342"/>
        <v>0</v>
      </c>
      <c r="AF5475" s="3"/>
      <c r="AH5475" s="9"/>
    </row>
    <row r="5476" spans="1:34" ht="10.95" customHeight="1" outlineLevel="1" x14ac:dyDescent="0.25">
      <c r="A5476" t="s">
        <v>4448</v>
      </c>
      <c r="C5476" s="3" t="s">
        <v>12986</v>
      </c>
      <c r="D5476" s="3">
        <v>1113</v>
      </c>
      <c r="E5476" s="9">
        <v>1976</v>
      </c>
      <c r="F5476" s="7" t="s">
        <v>5142</v>
      </c>
      <c r="G5476" s="7" t="s">
        <v>646</v>
      </c>
      <c r="H5476" s="8" t="s">
        <v>4152</v>
      </c>
      <c r="I5476" s="8" t="s">
        <v>16571</v>
      </c>
      <c r="J5476" s="19">
        <v>3</v>
      </c>
      <c r="K5476" s="19" t="s">
        <v>7736</v>
      </c>
      <c r="L5476" s="11">
        <v>0.4</v>
      </c>
      <c r="M5476" s="11"/>
      <c r="N5476" s="24"/>
      <c r="P5476" s="32"/>
      <c r="T5476" s="19"/>
      <c r="U5476" s="3" t="s">
        <v>642</v>
      </c>
      <c r="X5476" t="str">
        <f t="shared" si="340"/>
        <v/>
      </c>
      <c r="Z5476" t="str">
        <f t="shared" si="341"/>
        <v/>
      </c>
      <c r="AB5476" s="9"/>
      <c r="AC5476" t="s">
        <v>4152</v>
      </c>
      <c r="AD5476">
        <f t="shared" si="342"/>
        <v>0</v>
      </c>
      <c r="AF5476" s="3"/>
      <c r="AG5476" t="s">
        <v>4153</v>
      </c>
      <c r="AH5476" s="9" t="s">
        <v>4613</v>
      </c>
    </row>
    <row r="5477" spans="1:34" ht="10.95" customHeight="1" outlineLevel="1" x14ac:dyDescent="0.25">
      <c r="A5477" t="s">
        <v>4448</v>
      </c>
      <c r="C5477" s="3" t="s">
        <v>12986</v>
      </c>
      <c r="D5477" s="3">
        <v>1134</v>
      </c>
      <c r="E5477" s="9">
        <v>1976</v>
      </c>
      <c r="F5477" s="7" t="s">
        <v>5507</v>
      </c>
      <c r="G5477" s="7" t="s">
        <v>5401</v>
      </c>
      <c r="H5477" s="8" t="s">
        <v>5506</v>
      </c>
      <c r="I5477" s="8" t="s">
        <v>16575</v>
      </c>
      <c r="J5477" s="19">
        <v>3</v>
      </c>
      <c r="K5477" s="19" t="s">
        <v>7736</v>
      </c>
      <c r="L5477" s="11">
        <v>0.8</v>
      </c>
      <c r="M5477" s="11"/>
      <c r="N5477" s="24"/>
      <c r="P5477" s="32"/>
      <c r="T5477" s="19"/>
      <c r="U5477" s="3" t="s">
        <v>4936</v>
      </c>
      <c r="X5477" t="str">
        <f t="shared" si="340"/>
        <v/>
      </c>
      <c r="Z5477" t="str">
        <f t="shared" si="341"/>
        <v/>
      </c>
      <c r="AB5477" s="9"/>
      <c r="AC5477" t="s">
        <v>5506</v>
      </c>
      <c r="AD5477">
        <f t="shared" si="342"/>
        <v>0</v>
      </c>
      <c r="AF5477" s="3"/>
      <c r="AG5477" t="s">
        <v>4153</v>
      </c>
      <c r="AH5477" s="9" t="s">
        <v>4613</v>
      </c>
    </row>
    <row r="5478" spans="1:34" ht="10.95" customHeight="1" outlineLevel="1" x14ac:dyDescent="0.25">
      <c r="A5478" t="s">
        <v>4448</v>
      </c>
      <c r="C5478" s="3" t="s">
        <v>12986</v>
      </c>
      <c r="D5478" s="3" t="s">
        <v>16576</v>
      </c>
      <c r="E5478" s="9">
        <v>1976</v>
      </c>
      <c r="F5478" s="7" t="s">
        <v>1278</v>
      </c>
      <c r="G5478" s="7" t="s">
        <v>5401</v>
      </c>
      <c r="H5478" s="8" t="s">
        <v>5506</v>
      </c>
      <c r="I5478" s="8" t="s">
        <v>16575</v>
      </c>
      <c r="J5478" s="19">
        <v>3</v>
      </c>
      <c r="K5478" s="19" t="s">
        <v>7736</v>
      </c>
      <c r="L5478" s="11">
        <v>1.7</v>
      </c>
      <c r="M5478" s="11"/>
      <c r="N5478" s="24"/>
      <c r="P5478" s="32"/>
      <c r="T5478" s="19"/>
      <c r="U5478" s="3" t="s">
        <v>6707</v>
      </c>
      <c r="X5478" t="str">
        <f t="shared" si="340"/>
        <v/>
      </c>
      <c r="Z5478" t="str">
        <f t="shared" si="341"/>
        <v/>
      </c>
      <c r="AB5478" s="9"/>
      <c r="AC5478" t="s">
        <v>5506</v>
      </c>
      <c r="AD5478">
        <f t="shared" si="342"/>
        <v>0</v>
      </c>
      <c r="AF5478" s="3"/>
      <c r="AG5478" t="s">
        <v>4153</v>
      </c>
      <c r="AH5478" s="9" t="s">
        <v>4925</v>
      </c>
    </row>
    <row r="5479" spans="1:34" ht="10.95" customHeight="1" outlineLevel="1" x14ac:dyDescent="0.25">
      <c r="A5479" t="s">
        <v>4448</v>
      </c>
      <c r="C5479" s="3" t="s">
        <v>12986</v>
      </c>
      <c r="D5479" s="3">
        <v>1135</v>
      </c>
      <c r="E5479" s="9">
        <v>1977</v>
      </c>
      <c r="F5479" s="7" t="s">
        <v>96</v>
      </c>
      <c r="G5479" s="7" t="s">
        <v>2840</v>
      </c>
      <c r="H5479" s="8" t="s">
        <v>2841</v>
      </c>
      <c r="I5479" s="8" t="s">
        <v>16577</v>
      </c>
      <c r="J5479" s="19">
        <v>3</v>
      </c>
      <c r="K5479" s="19" t="s">
        <v>7736</v>
      </c>
      <c r="L5479" s="11">
        <v>0.2</v>
      </c>
      <c r="M5479" s="11"/>
      <c r="N5479" s="24"/>
      <c r="P5479" s="32"/>
      <c r="T5479" s="19"/>
      <c r="U5479" s="3" t="s">
        <v>2839</v>
      </c>
      <c r="X5479" t="str">
        <f t="shared" si="340"/>
        <v/>
      </c>
      <c r="Z5479" t="str">
        <f t="shared" si="341"/>
        <v/>
      </c>
      <c r="AB5479" s="9"/>
      <c r="AC5479" t="s">
        <v>2841</v>
      </c>
      <c r="AD5479">
        <f t="shared" si="342"/>
        <v>0</v>
      </c>
      <c r="AF5479" s="3"/>
      <c r="AG5479" t="s">
        <v>2842</v>
      </c>
      <c r="AH5479" s="9" t="s">
        <v>4613</v>
      </c>
    </row>
    <row r="5480" spans="1:34" ht="10.95" customHeight="1" outlineLevel="1" x14ac:dyDescent="0.25">
      <c r="A5480" t="s">
        <v>4448</v>
      </c>
      <c r="C5480" s="3" t="s">
        <v>12986</v>
      </c>
      <c r="D5480" s="3">
        <v>1159</v>
      </c>
      <c r="E5480" s="9">
        <v>1978</v>
      </c>
      <c r="F5480" s="7" t="s">
        <v>1632</v>
      </c>
      <c r="G5480" s="7" t="s">
        <v>1583</v>
      </c>
      <c r="H5480" s="8" t="s">
        <v>4152</v>
      </c>
      <c r="I5480" s="8" t="s">
        <v>16572</v>
      </c>
      <c r="J5480" s="19">
        <v>3</v>
      </c>
      <c r="K5480" s="19" t="s">
        <v>7736</v>
      </c>
      <c r="L5480" s="11">
        <v>0.2</v>
      </c>
      <c r="M5480" s="11"/>
      <c r="N5480" s="24"/>
      <c r="P5480" s="32"/>
      <c r="T5480" s="19"/>
      <c r="U5480" s="3" t="s">
        <v>8004</v>
      </c>
      <c r="X5480" t="str">
        <f t="shared" si="340"/>
        <v/>
      </c>
      <c r="Z5480" t="str">
        <f t="shared" si="341"/>
        <v/>
      </c>
      <c r="AB5480" s="9"/>
      <c r="AC5480" t="s">
        <v>4152</v>
      </c>
      <c r="AD5480">
        <f t="shared" si="342"/>
        <v>0</v>
      </c>
      <c r="AF5480" s="3"/>
      <c r="AG5480" t="s">
        <v>4153</v>
      </c>
      <c r="AH5480" s="9" t="s">
        <v>4613</v>
      </c>
    </row>
    <row r="5481" spans="1:34" ht="10.95" customHeight="1" outlineLevel="1" x14ac:dyDescent="0.25">
      <c r="A5481" t="s">
        <v>4448</v>
      </c>
      <c r="C5481" s="3" t="s">
        <v>12986</v>
      </c>
      <c r="D5481" s="3">
        <v>1160</v>
      </c>
      <c r="E5481" s="9">
        <v>1978</v>
      </c>
      <c r="F5481" s="7" t="s">
        <v>1632</v>
      </c>
      <c r="G5481" s="7" t="s">
        <v>4525</v>
      </c>
      <c r="H5481" s="8" t="s">
        <v>4152</v>
      </c>
      <c r="I5481" s="8" t="s">
        <v>16572</v>
      </c>
      <c r="J5481" s="19">
        <v>3</v>
      </c>
      <c r="K5481" s="19" t="s">
        <v>7738</v>
      </c>
      <c r="L5481" s="11"/>
      <c r="M5481" s="11"/>
      <c r="N5481" s="24"/>
      <c r="P5481" s="32"/>
      <c r="T5481" s="19"/>
      <c r="U5481" s="3" t="s">
        <v>2834</v>
      </c>
      <c r="X5481" t="str">
        <f t="shared" si="340"/>
        <v/>
      </c>
      <c r="Z5481" t="str">
        <f t="shared" si="341"/>
        <v/>
      </c>
      <c r="AB5481" s="9"/>
      <c r="AC5481" t="s">
        <v>4152</v>
      </c>
      <c r="AD5481">
        <f t="shared" si="342"/>
        <v>0</v>
      </c>
      <c r="AF5481" s="3"/>
      <c r="AG5481" t="s">
        <v>4153</v>
      </c>
      <c r="AH5481" s="9" t="s">
        <v>4613</v>
      </c>
    </row>
    <row r="5482" spans="1:34" ht="10.95" customHeight="1" outlineLevel="1" x14ac:dyDescent="0.25">
      <c r="A5482" t="s">
        <v>4448</v>
      </c>
      <c r="C5482" s="3" t="s">
        <v>12986</v>
      </c>
      <c r="D5482" s="3">
        <v>1177</v>
      </c>
      <c r="E5482" s="9">
        <v>1978</v>
      </c>
      <c r="F5482" s="7" t="s">
        <v>1632</v>
      </c>
      <c r="G5482" s="7" t="s">
        <v>5401</v>
      </c>
      <c r="H5482" s="8" t="s">
        <v>4909</v>
      </c>
      <c r="I5482" s="44" t="s">
        <v>16578</v>
      </c>
      <c r="J5482" s="19">
        <v>1</v>
      </c>
      <c r="K5482" s="19" t="s">
        <v>7738</v>
      </c>
      <c r="L5482" s="11"/>
      <c r="M5482" s="11"/>
      <c r="N5482" s="24"/>
      <c r="P5482" s="32"/>
      <c r="S5482">
        <v>1</v>
      </c>
      <c r="T5482" s="19"/>
      <c r="U5482" s="3" t="s">
        <v>2843</v>
      </c>
      <c r="X5482" t="str">
        <f t="shared" si="340"/>
        <v/>
      </c>
      <c r="Z5482" t="str">
        <f t="shared" si="341"/>
        <v/>
      </c>
      <c r="AB5482" s="9"/>
      <c r="AC5482" t="s">
        <v>4909</v>
      </c>
      <c r="AD5482">
        <f t="shared" si="342"/>
        <v>0</v>
      </c>
      <c r="AF5482" s="3"/>
      <c r="AG5482" t="s">
        <v>4153</v>
      </c>
      <c r="AH5482" s="9" t="s">
        <v>4613</v>
      </c>
    </row>
    <row r="5483" spans="1:34" ht="10.95" customHeight="1" outlineLevel="1" x14ac:dyDescent="0.25">
      <c r="A5483" t="s">
        <v>4448</v>
      </c>
      <c r="C5483" s="3" t="s">
        <v>12986</v>
      </c>
      <c r="D5483" s="3">
        <v>1197</v>
      </c>
      <c r="E5483" s="9">
        <v>1979</v>
      </c>
      <c r="F5483" s="7" t="s">
        <v>3220</v>
      </c>
      <c r="G5483" s="7" t="s">
        <v>5401</v>
      </c>
      <c r="H5483" s="8" t="s">
        <v>16580</v>
      </c>
      <c r="I5483" s="8" t="s">
        <v>16579</v>
      </c>
      <c r="J5483" s="19">
        <v>4</v>
      </c>
      <c r="K5483" s="19" t="s">
        <v>7738</v>
      </c>
      <c r="L5483" s="11"/>
      <c r="M5483" s="11"/>
      <c r="N5483" s="24"/>
      <c r="P5483" s="32"/>
      <c r="T5483" s="19"/>
      <c r="U5483" s="3"/>
      <c r="X5483" t="str">
        <f t="shared" si="340"/>
        <v/>
      </c>
      <c r="Z5483" t="str">
        <f t="shared" si="341"/>
        <v/>
      </c>
      <c r="AB5483" s="9"/>
      <c r="AC5483" t="s">
        <v>16580</v>
      </c>
      <c r="AD5483">
        <f t="shared" si="342"/>
        <v>0</v>
      </c>
      <c r="AF5483" s="3"/>
      <c r="AH5483" s="9"/>
    </row>
    <row r="5484" spans="1:34" ht="10.95" customHeight="1" outlineLevel="1" x14ac:dyDescent="0.25">
      <c r="A5484" t="s">
        <v>4448</v>
      </c>
      <c r="C5484" s="3" t="s">
        <v>12986</v>
      </c>
      <c r="D5484" s="3">
        <v>1200</v>
      </c>
      <c r="E5484" s="9">
        <v>1979</v>
      </c>
      <c r="F5484" s="7" t="s">
        <v>1632</v>
      </c>
      <c r="G5484" s="7" t="s">
        <v>5401</v>
      </c>
      <c r="H5484" s="8" t="s">
        <v>16580</v>
      </c>
      <c r="I5484" s="8" t="s">
        <v>16579</v>
      </c>
      <c r="J5484" s="19">
        <v>4</v>
      </c>
      <c r="K5484" s="19" t="s">
        <v>7736</v>
      </c>
      <c r="L5484" s="11">
        <v>1.3</v>
      </c>
      <c r="M5484" s="11"/>
      <c r="N5484" s="24"/>
      <c r="P5484" s="32"/>
      <c r="T5484" s="19"/>
      <c r="U5484" s="3"/>
      <c r="X5484" t="str">
        <f t="shared" si="340"/>
        <v/>
      </c>
      <c r="Z5484" t="str">
        <f t="shared" si="341"/>
        <v/>
      </c>
      <c r="AB5484" s="9"/>
      <c r="AC5484" t="s">
        <v>16580</v>
      </c>
      <c r="AD5484">
        <f t="shared" si="342"/>
        <v>0</v>
      </c>
      <c r="AF5484" s="3"/>
      <c r="AH5484" s="9"/>
    </row>
    <row r="5485" spans="1:34" ht="10.95" customHeight="1" outlineLevel="1" x14ac:dyDescent="0.25">
      <c r="A5485" t="s">
        <v>4448</v>
      </c>
      <c r="C5485" s="3" t="s">
        <v>12986</v>
      </c>
      <c r="D5485" s="3">
        <v>1210</v>
      </c>
      <c r="E5485" s="9">
        <v>1979</v>
      </c>
      <c r="F5485" s="7" t="s">
        <v>5140</v>
      </c>
      <c r="G5485" s="7" t="s">
        <v>5401</v>
      </c>
      <c r="H5485" s="8" t="s">
        <v>3023</v>
      </c>
      <c r="I5485" s="8" t="s">
        <v>16581</v>
      </c>
      <c r="J5485" s="19">
        <v>3</v>
      </c>
      <c r="K5485" s="19" t="s">
        <v>7736</v>
      </c>
      <c r="L5485" s="11">
        <v>0.4</v>
      </c>
      <c r="M5485" s="11"/>
      <c r="N5485" s="24"/>
      <c r="P5485" s="32"/>
      <c r="T5485" s="19"/>
      <c r="U5485" s="3" t="s">
        <v>3022</v>
      </c>
      <c r="X5485" t="str">
        <f t="shared" si="340"/>
        <v/>
      </c>
      <c r="Z5485" t="str">
        <f t="shared" si="341"/>
        <v/>
      </c>
      <c r="AB5485" s="9"/>
      <c r="AC5485" t="s">
        <v>3023</v>
      </c>
      <c r="AD5485">
        <f t="shared" si="342"/>
        <v>0</v>
      </c>
      <c r="AF5485" s="3"/>
      <c r="AG5485" t="s">
        <v>2456</v>
      </c>
      <c r="AH5485" s="9" t="s">
        <v>4613</v>
      </c>
    </row>
    <row r="5486" spans="1:34" ht="10.95" customHeight="1" outlineLevel="1" x14ac:dyDescent="0.25">
      <c r="A5486" t="s">
        <v>4448</v>
      </c>
      <c r="C5486" s="3" t="s">
        <v>12986</v>
      </c>
      <c r="D5486" s="3">
        <v>1213</v>
      </c>
      <c r="E5486" s="9">
        <v>1979</v>
      </c>
      <c r="F5486" s="7" t="s">
        <v>5140</v>
      </c>
      <c r="G5486" s="7" t="s">
        <v>5401</v>
      </c>
      <c r="H5486" s="8" t="s">
        <v>3023</v>
      </c>
      <c r="I5486" s="8" t="s">
        <v>16581</v>
      </c>
      <c r="J5486" s="19">
        <v>3</v>
      </c>
      <c r="K5486" s="19" t="s">
        <v>7738</v>
      </c>
      <c r="L5486" s="11"/>
      <c r="M5486" s="11"/>
      <c r="N5486" s="24"/>
      <c r="P5486" s="32"/>
      <c r="T5486" s="19"/>
      <c r="U5486" s="3"/>
      <c r="X5486" t="str">
        <f t="shared" si="340"/>
        <v/>
      </c>
      <c r="Z5486" t="str">
        <f t="shared" si="341"/>
        <v/>
      </c>
      <c r="AB5486" s="9"/>
      <c r="AC5486" t="s">
        <v>3023</v>
      </c>
      <c r="AD5486">
        <f t="shared" si="342"/>
        <v>0</v>
      </c>
      <c r="AF5486" s="3"/>
      <c r="AH5486" s="9"/>
    </row>
    <row r="5487" spans="1:34" ht="10.95" customHeight="1" outlineLevel="1" x14ac:dyDescent="0.25">
      <c r="A5487" t="s">
        <v>4448</v>
      </c>
      <c r="C5487" s="3" t="s">
        <v>12986</v>
      </c>
      <c r="D5487" s="3">
        <v>1220</v>
      </c>
      <c r="E5487" s="9">
        <v>1979</v>
      </c>
      <c r="F5487" s="7" t="s">
        <v>5140</v>
      </c>
      <c r="G5487" s="7" t="s">
        <v>5401</v>
      </c>
      <c r="H5487" s="8" t="s">
        <v>5505</v>
      </c>
      <c r="I5487" s="8" t="s">
        <v>16581</v>
      </c>
      <c r="J5487" s="19">
        <v>1</v>
      </c>
      <c r="K5487" s="19" t="s">
        <v>7736</v>
      </c>
      <c r="L5487" s="11">
        <v>1</v>
      </c>
      <c r="M5487" s="11"/>
      <c r="N5487" s="24"/>
      <c r="P5487" s="32"/>
      <c r="T5487" s="19"/>
      <c r="U5487" s="3" t="s">
        <v>4937</v>
      </c>
      <c r="X5487" t="str">
        <f t="shared" si="340"/>
        <v/>
      </c>
      <c r="Z5487" t="str">
        <f t="shared" si="341"/>
        <v/>
      </c>
      <c r="AB5487" s="9"/>
      <c r="AC5487" t="s">
        <v>5505</v>
      </c>
      <c r="AD5487">
        <f t="shared" si="342"/>
        <v>0</v>
      </c>
      <c r="AF5487" s="3"/>
      <c r="AG5487" t="s">
        <v>4344</v>
      </c>
      <c r="AH5487" s="9" t="s">
        <v>4613</v>
      </c>
    </row>
    <row r="5488" spans="1:34" ht="10.95" customHeight="1" outlineLevel="1" x14ac:dyDescent="0.25">
      <c r="A5488" t="s">
        <v>4448</v>
      </c>
      <c r="C5488" s="3" t="s">
        <v>12986</v>
      </c>
      <c r="D5488" s="3">
        <v>1223</v>
      </c>
      <c r="E5488" s="9">
        <v>1979</v>
      </c>
      <c r="F5488" s="7" t="s">
        <v>5140</v>
      </c>
      <c r="G5488" s="7" t="s">
        <v>5401</v>
      </c>
      <c r="H5488" s="8" t="s">
        <v>3025</v>
      </c>
      <c r="I5488" s="8" t="s">
        <v>16581</v>
      </c>
      <c r="J5488" s="19">
        <v>3</v>
      </c>
      <c r="K5488" s="19" t="s">
        <v>7738</v>
      </c>
      <c r="L5488" s="11"/>
      <c r="M5488" s="11"/>
      <c r="N5488" s="24"/>
      <c r="P5488" s="32"/>
      <c r="T5488" s="19"/>
      <c r="U5488" s="3" t="s">
        <v>3024</v>
      </c>
      <c r="X5488" t="str">
        <f t="shared" si="340"/>
        <v/>
      </c>
      <c r="Z5488" t="str">
        <f t="shared" si="341"/>
        <v/>
      </c>
      <c r="AB5488" s="9"/>
      <c r="AC5488" t="s">
        <v>3025</v>
      </c>
      <c r="AD5488">
        <f t="shared" si="342"/>
        <v>0</v>
      </c>
      <c r="AF5488" s="3"/>
      <c r="AG5488" t="s">
        <v>973</v>
      </c>
      <c r="AH5488" s="9" t="s">
        <v>4613</v>
      </c>
    </row>
    <row r="5489" spans="1:34" ht="10.95" customHeight="1" outlineLevel="1" x14ac:dyDescent="0.25">
      <c r="A5489" t="s">
        <v>4448</v>
      </c>
      <c r="C5489" s="3" t="s">
        <v>12986</v>
      </c>
      <c r="D5489" s="3">
        <v>1224</v>
      </c>
      <c r="E5489" s="9">
        <v>1979</v>
      </c>
      <c r="F5489" s="7" t="s">
        <v>5140</v>
      </c>
      <c r="G5489" s="7" t="s">
        <v>5401</v>
      </c>
      <c r="H5489" s="8" t="s">
        <v>5505</v>
      </c>
      <c r="I5489" s="8" t="s">
        <v>16581</v>
      </c>
      <c r="J5489" s="19">
        <v>3</v>
      </c>
      <c r="K5489" s="19" t="s">
        <v>7736</v>
      </c>
      <c r="L5489" s="11">
        <v>0.3</v>
      </c>
      <c r="M5489" s="11"/>
      <c r="N5489" s="24"/>
      <c r="P5489" s="32"/>
      <c r="T5489" s="19"/>
      <c r="U5489" s="3" t="s">
        <v>4938</v>
      </c>
      <c r="X5489" t="str">
        <f t="shared" si="340"/>
        <v/>
      </c>
      <c r="Z5489" t="str">
        <f t="shared" si="341"/>
        <v/>
      </c>
      <c r="AB5489" s="9"/>
      <c r="AC5489" t="s">
        <v>5505</v>
      </c>
      <c r="AD5489">
        <f t="shared" si="342"/>
        <v>0</v>
      </c>
      <c r="AF5489" s="3"/>
      <c r="AG5489" t="s">
        <v>4344</v>
      </c>
      <c r="AH5489" s="9" t="s">
        <v>4613</v>
      </c>
    </row>
    <row r="5490" spans="1:34" ht="10.95" customHeight="1" outlineLevel="1" x14ac:dyDescent="0.25">
      <c r="A5490" t="s">
        <v>4448</v>
      </c>
      <c r="C5490" s="3" t="s">
        <v>12986</v>
      </c>
      <c r="D5490" s="3">
        <v>1226</v>
      </c>
      <c r="E5490" s="9">
        <v>1979</v>
      </c>
      <c r="F5490" s="7" t="s">
        <v>5140</v>
      </c>
      <c r="G5490" s="7" t="s">
        <v>5401</v>
      </c>
      <c r="H5490" s="8" t="s">
        <v>3063</v>
      </c>
      <c r="I5490" s="8" t="s">
        <v>16581</v>
      </c>
      <c r="J5490" s="19">
        <v>3</v>
      </c>
      <c r="K5490" s="19" t="s">
        <v>7738</v>
      </c>
      <c r="L5490" s="11"/>
      <c r="M5490" s="11"/>
      <c r="N5490" s="24"/>
      <c r="P5490" s="32"/>
      <c r="T5490" s="19"/>
      <c r="U5490" s="3" t="s">
        <v>4939</v>
      </c>
      <c r="X5490" t="str">
        <f t="shared" si="340"/>
        <v/>
      </c>
      <c r="Z5490" t="str">
        <f t="shared" si="341"/>
        <v/>
      </c>
      <c r="AB5490" s="9"/>
      <c r="AC5490" t="s">
        <v>3063</v>
      </c>
      <c r="AD5490">
        <f t="shared" si="342"/>
        <v>0</v>
      </c>
      <c r="AF5490" s="3"/>
      <c r="AG5490" t="s">
        <v>2456</v>
      </c>
      <c r="AH5490" s="9" t="s">
        <v>4613</v>
      </c>
    </row>
    <row r="5491" spans="1:34" ht="10.95" customHeight="1" outlineLevel="1" x14ac:dyDescent="0.25">
      <c r="A5491" t="s">
        <v>4448</v>
      </c>
      <c r="C5491" s="3" t="s">
        <v>12986</v>
      </c>
      <c r="D5491" s="3">
        <v>1229</v>
      </c>
      <c r="E5491" s="9">
        <v>1979</v>
      </c>
      <c r="F5491" s="7" t="s">
        <v>3424</v>
      </c>
      <c r="G5491" s="7" t="s">
        <v>5401</v>
      </c>
      <c r="H5491" s="8" t="s">
        <v>4152</v>
      </c>
      <c r="I5491" s="8" t="s">
        <v>16581</v>
      </c>
      <c r="J5491" s="19">
        <v>3</v>
      </c>
      <c r="K5491" s="19" t="s">
        <v>7738</v>
      </c>
      <c r="L5491" s="11"/>
      <c r="M5491" s="11"/>
      <c r="N5491" s="24"/>
      <c r="P5491" s="32"/>
      <c r="T5491" s="19"/>
      <c r="U5491" s="3"/>
      <c r="X5491" t="str">
        <f t="shared" si="340"/>
        <v/>
      </c>
      <c r="Z5491" t="str">
        <f t="shared" si="341"/>
        <v/>
      </c>
      <c r="AB5491" s="9"/>
      <c r="AC5491" t="s">
        <v>4152</v>
      </c>
      <c r="AD5491">
        <f t="shared" ref="AD5491:AD5520" si="343">COUNTIF(H5491,"*Fuji*")</f>
        <v>0</v>
      </c>
      <c r="AF5491" s="3"/>
      <c r="AH5491" s="9"/>
    </row>
    <row r="5492" spans="1:34" ht="10.95" customHeight="1" outlineLevel="1" x14ac:dyDescent="0.25">
      <c r="A5492" t="s">
        <v>4448</v>
      </c>
      <c r="C5492" s="3" t="s">
        <v>12986</v>
      </c>
      <c r="D5492" s="3">
        <v>1311</v>
      </c>
      <c r="E5492" s="9">
        <v>1984</v>
      </c>
      <c r="F5492" s="7" t="s">
        <v>6389</v>
      </c>
      <c r="G5492" s="7" t="s">
        <v>1772</v>
      </c>
      <c r="H5492" s="8" t="s">
        <v>801</v>
      </c>
      <c r="I5492" s="8" t="s">
        <v>16582</v>
      </c>
      <c r="J5492" s="19">
        <v>3</v>
      </c>
      <c r="K5492" s="19" t="s">
        <v>7736</v>
      </c>
      <c r="L5492" s="11">
        <v>0.5</v>
      </c>
      <c r="M5492" s="11"/>
      <c r="N5492" s="24"/>
      <c r="P5492" s="32"/>
      <c r="T5492" s="19"/>
      <c r="U5492" s="3" t="s">
        <v>1771</v>
      </c>
      <c r="X5492" t="str">
        <f t="shared" si="340"/>
        <v/>
      </c>
      <c r="Z5492" t="str">
        <f t="shared" si="341"/>
        <v/>
      </c>
      <c r="AB5492" s="9"/>
      <c r="AC5492" t="s">
        <v>801</v>
      </c>
      <c r="AD5492">
        <f t="shared" si="343"/>
        <v>0</v>
      </c>
      <c r="AF5492" s="3"/>
      <c r="AG5492" t="s">
        <v>3357</v>
      </c>
      <c r="AH5492" s="9" t="s">
        <v>4613</v>
      </c>
    </row>
    <row r="5493" spans="1:34" ht="10.95" customHeight="1" outlineLevel="1" x14ac:dyDescent="0.25">
      <c r="A5493" t="s">
        <v>4448</v>
      </c>
      <c r="C5493" s="3" t="s">
        <v>12986</v>
      </c>
      <c r="D5493" s="3">
        <v>1322</v>
      </c>
      <c r="E5493" s="9">
        <v>1985</v>
      </c>
      <c r="F5493" s="7" t="s">
        <v>1632</v>
      </c>
      <c r="G5493" s="7" t="s">
        <v>5401</v>
      </c>
      <c r="H5493" s="8" t="s">
        <v>4892</v>
      </c>
      <c r="I5493" s="8" t="s">
        <v>16583</v>
      </c>
      <c r="J5493" s="19">
        <v>1</v>
      </c>
      <c r="K5493" s="19" t="s">
        <v>7736</v>
      </c>
      <c r="L5493" s="11">
        <v>1.5</v>
      </c>
      <c r="M5493" s="11"/>
      <c r="N5493" s="24"/>
      <c r="P5493" s="32"/>
      <c r="T5493" s="19"/>
      <c r="U5493" s="3" t="s">
        <v>1773</v>
      </c>
      <c r="X5493" t="str">
        <f t="shared" si="340"/>
        <v/>
      </c>
      <c r="Z5493" t="str">
        <f t="shared" si="341"/>
        <v/>
      </c>
      <c r="AB5493" s="9"/>
      <c r="AC5493" t="s">
        <v>4892</v>
      </c>
      <c r="AD5493">
        <f t="shared" si="343"/>
        <v>0</v>
      </c>
      <c r="AF5493" s="3"/>
      <c r="AG5493" t="s">
        <v>4893</v>
      </c>
      <c r="AH5493" s="9" t="s">
        <v>4613</v>
      </c>
    </row>
    <row r="5494" spans="1:34" ht="10.95" customHeight="1" outlineLevel="1" x14ac:dyDescent="0.25">
      <c r="A5494" t="s">
        <v>4448</v>
      </c>
      <c r="C5494" s="3" t="s">
        <v>12986</v>
      </c>
      <c r="D5494" s="3">
        <v>1323</v>
      </c>
      <c r="E5494" s="9">
        <v>1985</v>
      </c>
      <c r="F5494" s="7" t="s">
        <v>5140</v>
      </c>
      <c r="G5494" s="7" t="s">
        <v>5401</v>
      </c>
      <c r="H5494" s="8" t="s">
        <v>3063</v>
      </c>
      <c r="I5494" s="8" t="s">
        <v>16583</v>
      </c>
      <c r="J5494" s="19">
        <v>3</v>
      </c>
      <c r="K5494" s="19" t="s">
        <v>7736</v>
      </c>
      <c r="L5494" s="11">
        <v>1.3</v>
      </c>
      <c r="M5494" s="11"/>
      <c r="N5494" s="24"/>
      <c r="P5494" s="32"/>
      <c r="T5494" s="19"/>
      <c r="U5494" s="3" t="s">
        <v>3062</v>
      </c>
      <c r="X5494" t="str">
        <f t="shared" si="340"/>
        <v/>
      </c>
      <c r="Z5494" t="str">
        <f t="shared" si="341"/>
        <v/>
      </c>
      <c r="AB5494" s="9"/>
      <c r="AC5494" t="s">
        <v>3063</v>
      </c>
      <c r="AD5494">
        <f t="shared" si="343"/>
        <v>0</v>
      </c>
      <c r="AF5494" s="3"/>
      <c r="AG5494" t="s">
        <v>2456</v>
      </c>
      <c r="AH5494" s="9" t="s">
        <v>4613</v>
      </c>
    </row>
    <row r="5495" spans="1:34" ht="10.95" customHeight="1" outlineLevel="1" x14ac:dyDescent="0.25">
      <c r="A5495" t="s">
        <v>4448</v>
      </c>
      <c r="C5495" s="3" t="s">
        <v>12986</v>
      </c>
      <c r="D5495" s="3">
        <v>1388</v>
      </c>
      <c r="E5495" s="9">
        <v>1991</v>
      </c>
      <c r="F5495" s="7" t="s">
        <v>5141</v>
      </c>
      <c r="G5495" s="7" t="s">
        <v>5401</v>
      </c>
      <c r="H5495" s="8" t="s">
        <v>192</v>
      </c>
      <c r="I5495" s="8" t="s">
        <v>16584</v>
      </c>
      <c r="J5495" s="19">
        <v>1</v>
      </c>
      <c r="K5495" s="19" t="s">
        <v>7736</v>
      </c>
      <c r="L5495" s="11">
        <v>1.5</v>
      </c>
      <c r="M5495" s="11"/>
      <c r="N5495" s="24"/>
      <c r="P5495" s="32"/>
      <c r="T5495" s="19"/>
      <c r="U5495" s="3" t="s">
        <v>3064</v>
      </c>
      <c r="X5495" t="str">
        <f t="shared" si="340"/>
        <v/>
      </c>
      <c r="Z5495" t="str">
        <f t="shared" si="341"/>
        <v/>
      </c>
      <c r="AB5495" s="9"/>
      <c r="AC5495" t="s">
        <v>192</v>
      </c>
      <c r="AD5495">
        <f t="shared" si="343"/>
        <v>0</v>
      </c>
      <c r="AF5495" s="3"/>
      <c r="AG5495" t="s">
        <v>193</v>
      </c>
      <c r="AH5495" s="9" t="s">
        <v>4613</v>
      </c>
    </row>
    <row r="5496" spans="1:34" ht="10.95" customHeight="1" outlineLevel="1" x14ac:dyDescent="0.25">
      <c r="A5496" t="s">
        <v>4448</v>
      </c>
      <c r="C5496" s="3" t="s">
        <v>12986</v>
      </c>
      <c r="D5496" s="3">
        <v>1389</v>
      </c>
      <c r="E5496" s="9">
        <v>1991</v>
      </c>
      <c r="F5496" s="7" t="s">
        <v>1349</v>
      </c>
      <c r="G5496" s="7" t="s">
        <v>5401</v>
      </c>
      <c r="H5496" s="8" t="s">
        <v>3063</v>
      </c>
      <c r="I5496" s="8" t="s">
        <v>16584</v>
      </c>
      <c r="J5496" s="19">
        <v>1</v>
      </c>
      <c r="K5496" s="19" t="s">
        <v>7736</v>
      </c>
      <c r="L5496" s="11">
        <v>1.5</v>
      </c>
      <c r="M5496" s="11"/>
      <c r="N5496" s="24"/>
      <c r="P5496" s="32"/>
      <c r="T5496" s="19"/>
      <c r="U5496" s="3" t="s">
        <v>2705</v>
      </c>
      <c r="X5496" t="str">
        <f t="shared" si="340"/>
        <v/>
      </c>
      <c r="Z5496" t="str">
        <f t="shared" si="341"/>
        <v/>
      </c>
      <c r="AB5496" s="9"/>
      <c r="AC5496" t="s">
        <v>3063</v>
      </c>
      <c r="AD5496">
        <f t="shared" si="343"/>
        <v>0</v>
      </c>
      <c r="AF5496" s="3"/>
      <c r="AG5496" t="s">
        <v>2456</v>
      </c>
      <c r="AH5496" s="9" t="s">
        <v>4925</v>
      </c>
    </row>
    <row r="5497" spans="1:34" ht="10.95" customHeight="1" outlineLevel="1" x14ac:dyDescent="0.25">
      <c r="A5497" t="s">
        <v>4448</v>
      </c>
      <c r="C5497" s="3" t="s">
        <v>12986</v>
      </c>
      <c r="D5497" s="3">
        <v>1406</v>
      </c>
      <c r="E5497" s="9">
        <v>1995</v>
      </c>
      <c r="F5497" s="7" t="s">
        <v>1349</v>
      </c>
      <c r="G5497" s="7" t="s">
        <v>5401</v>
      </c>
      <c r="H5497" s="8" t="s">
        <v>6589</v>
      </c>
      <c r="I5497" s="8" t="s">
        <v>9245</v>
      </c>
      <c r="J5497" s="19">
        <v>1</v>
      </c>
      <c r="K5497" s="19" t="s">
        <v>7738</v>
      </c>
      <c r="L5497" s="11"/>
      <c r="M5497" s="11"/>
      <c r="N5497" s="24"/>
      <c r="P5497" s="32"/>
      <c r="T5497" s="19"/>
      <c r="U5497" s="3" t="s">
        <v>5087</v>
      </c>
      <c r="X5497" t="str">
        <f t="shared" si="340"/>
        <v/>
      </c>
      <c r="Z5497" t="str">
        <f t="shared" si="341"/>
        <v/>
      </c>
      <c r="AB5497" s="9"/>
      <c r="AC5497" t="s">
        <v>6589</v>
      </c>
      <c r="AD5497">
        <f t="shared" si="343"/>
        <v>0</v>
      </c>
      <c r="AF5497" s="3"/>
      <c r="AG5497" t="s">
        <v>2456</v>
      </c>
      <c r="AH5497" s="9" t="s">
        <v>4613</v>
      </c>
    </row>
    <row r="5498" spans="1:34" ht="10.95" customHeight="1" outlineLevel="1" x14ac:dyDescent="0.25">
      <c r="A5498" t="s">
        <v>4448</v>
      </c>
      <c r="C5498" s="3" t="s">
        <v>12986</v>
      </c>
      <c r="D5498" s="3" t="s">
        <v>4065</v>
      </c>
      <c r="E5498" s="9">
        <v>1995</v>
      </c>
      <c r="F5498" s="7" t="s">
        <v>1692</v>
      </c>
      <c r="G5498" s="7" t="s">
        <v>5401</v>
      </c>
      <c r="H5498" s="8" t="s">
        <v>6589</v>
      </c>
      <c r="I5498" s="8" t="s">
        <v>9245</v>
      </c>
      <c r="J5498" s="19">
        <v>1</v>
      </c>
      <c r="K5498" s="19" t="s">
        <v>7738</v>
      </c>
      <c r="L5498" s="11"/>
      <c r="M5498" s="11"/>
      <c r="N5498" s="24"/>
      <c r="P5498" s="32"/>
      <c r="T5498" s="19"/>
      <c r="U5498" s="3" t="s">
        <v>5088</v>
      </c>
      <c r="X5498" t="str">
        <f t="shared" si="340"/>
        <v/>
      </c>
      <c r="Z5498" t="str">
        <f t="shared" si="341"/>
        <v/>
      </c>
      <c r="AB5498" s="9"/>
      <c r="AC5498" t="s">
        <v>6589</v>
      </c>
      <c r="AD5498">
        <f t="shared" si="343"/>
        <v>0</v>
      </c>
      <c r="AF5498" s="3"/>
      <c r="AG5498" t="s">
        <v>2456</v>
      </c>
      <c r="AH5498" s="9" t="s">
        <v>4613</v>
      </c>
    </row>
    <row r="5499" spans="1:34" ht="10.95" customHeight="1" outlineLevel="1" x14ac:dyDescent="0.25">
      <c r="A5499" t="s">
        <v>4448</v>
      </c>
      <c r="C5499" s="3" t="s">
        <v>12986</v>
      </c>
      <c r="D5499" s="3">
        <v>1407</v>
      </c>
      <c r="E5499" s="9">
        <v>1995</v>
      </c>
      <c r="F5499" s="7" t="s">
        <v>6456</v>
      </c>
      <c r="G5499" s="7" t="s">
        <v>5401</v>
      </c>
      <c r="H5499" s="8" t="s">
        <v>192</v>
      </c>
      <c r="I5499" s="8" t="s">
        <v>9245</v>
      </c>
      <c r="J5499" s="19">
        <v>1</v>
      </c>
      <c r="K5499" s="19" t="s">
        <v>7736</v>
      </c>
      <c r="L5499" s="11">
        <v>2.2000000000000002</v>
      </c>
      <c r="M5499" s="11"/>
      <c r="N5499" s="24"/>
      <c r="P5499" s="32"/>
      <c r="T5499" s="19"/>
      <c r="U5499" s="3" t="s">
        <v>5089</v>
      </c>
      <c r="X5499" t="str">
        <f t="shared" si="340"/>
        <v/>
      </c>
      <c r="Z5499" t="str">
        <f t="shared" si="341"/>
        <v/>
      </c>
      <c r="AB5499" s="9"/>
      <c r="AC5499" t="s">
        <v>192</v>
      </c>
      <c r="AD5499">
        <f t="shared" si="343"/>
        <v>0</v>
      </c>
      <c r="AF5499" s="3"/>
      <c r="AG5499" t="s">
        <v>193</v>
      </c>
      <c r="AH5499" s="9" t="s">
        <v>4613</v>
      </c>
    </row>
    <row r="5500" spans="1:34" ht="10.95" customHeight="1" outlineLevel="1" x14ac:dyDescent="0.25">
      <c r="A5500" t="s">
        <v>4448</v>
      </c>
      <c r="C5500" s="3" t="s">
        <v>12986</v>
      </c>
      <c r="D5500" s="3">
        <v>1418</v>
      </c>
      <c r="E5500" s="9">
        <v>1996</v>
      </c>
      <c r="F5500" s="7" t="s">
        <v>21054</v>
      </c>
      <c r="G5500" s="7" t="s">
        <v>5401</v>
      </c>
      <c r="H5500" s="8" t="s">
        <v>6454</v>
      </c>
      <c r="I5500" s="8" t="s">
        <v>9245</v>
      </c>
      <c r="J5500" s="19">
        <v>1</v>
      </c>
      <c r="K5500" s="19" t="s">
        <v>7736</v>
      </c>
      <c r="L5500" s="11">
        <v>4.5</v>
      </c>
      <c r="M5500" s="11"/>
      <c r="N5500" s="24"/>
      <c r="P5500" s="32"/>
      <c r="S5500">
        <v>1</v>
      </c>
      <c r="T5500" s="19"/>
      <c r="U5500" s="3"/>
      <c r="X5500" t="str">
        <f t="shared" si="340"/>
        <v/>
      </c>
      <c r="Z5500" t="str">
        <f t="shared" si="341"/>
        <v/>
      </c>
      <c r="AB5500" s="9"/>
      <c r="AC5500" t="s">
        <v>6454</v>
      </c>
      <c r="AD5500">
        <f t="shared" si="343"/>
        <v>0</v>
      </c>
      <c r="AF5500" s="3"/>
      <c r="AG5500" t="s">
        <v>193</v>
      </c>
      <c r="AH5500" s="9" t="s">
        <v>4613</v>
      </c>
    </row>
    <row r="5501" spans="1:34" ht="10.95" customHeight="1" outlineLevel="1" x14ac:dyDescent="0.25">
      <c r="A5501" t="s">
        <v>4448</v>
      </c>
      <c r="C5501" s="3" t="s">
        <v>12986</v>
      </c>
      <c r="D5501" s="3">
        <v>1499</v>
      </c>
      <c r="E5501" s="9">
        <v>2005</v>
      </c>
      <c r="F5501" s="7" t="s">
        <v>16586</v>
      </c>
      <c r="G5501" s="7" t="s">
        <v>5401</v>
      </c>
      <c r="H5501" s="8" t="s">
        <v>5402</v>
      </c>
      <c r="I5501" s="8" t="s">
        <v>16585</v>
      </c>
      <c r="J5501" s="19">
        <v>1</v>
      </c>
      <c r="K5501" s="19" t="s">
        <v>7736</v>
      </c>
      <c r="L5501" s="11">
        <v>15.3</v>
      </c>
      <c r="M5501" s="11"/>
      <c r="N5501" s="24"/>
      <c r="P5501" s="32"/>
      <c r="R5501">
        <v>1</v>
      </c>
      <c r="S5501">
        <v>1</v>
      </c>
      <c r="T5501" s="19"/>
      <c r="U5501" s="3">
        <v>535</v>
      </c>
      <c r="X5501" t="str">
        <f t="shared" si="340"/>
        <v/>
      </c>
      <c r="Z5501">
        <f t="shared" si="341"/>
        <v>1</v>
      </c>
      <c r="AB5501" s="9"/>
      <c r="AC5501" t="s">
        <v>5402</v>
      </c>
      <c r="AD5501">
        <f t="shared" si="343"/>
        <v>1</v>
      </c>
      <c r="AF5501" s="3"/>
      <c r="AG5501" t="s">
        <v>4924</v>
      </c>
      <c r="AH5501" s="9" t="s">
        <v>4925</v>
      </c>
    </row>
    <row r="5502" spans="1:34" ht="10.95" customHeight="1" outlineLevel="1" x14ac:dyDescent="0.25">
      <c r="A5502" t="s">
        <v>4448</v>
      </c>
      <c r="C5502" s="3" t="s">
        <v>12986</v>
      </c>
      <c r="D5502" s="3">
        <v>1525</v>
      </c>
      <c r="E5502" s="9">
        <v>2006</v>
      </c>
      <c r="F5502" s="7" t="s">
        <v>2836</v>
      </c>
      <c r="G5502" s="7" t="s">
        <v>5401</v>
      </c>
      <c r="H5502" s="8" t="s">
        <v>6454</v>
      </c>
      <c r="I5502" s="8" t="s">
        <v>16587</v>
      </c>
      <c r="J5502" s="19">
        <v>1</v>
      </c>
      <c r="K5502" s="19" t="s">
        <v>7738</v>
      </c>
      <c r="L5502" s="11"/>
      <c r="M5502" s="11"/>
      <c r="N5502" s="24"/>
      <c r="P5502" s="32"/>
      <c r="T5502" s="19"/>
      <c r="U5502" s="3"/>
      <c r="X5502" t="str">
        <f t="shared" si="340"/>
        <v/>
      </c>
      <c r="Z5502" t="str">
        <f t="shared" si="341"/>
        <v/>
      </c>
      <c r="AB5502" s="9"/>
      <c r="AC5502" t="s">
        <v>6454</v>
      </c>
      <c r="AD5502">
        <f t="shared" si="343"/>
        <v>0</v>
      </c>
      <c r="AF5502" s="3"/>
      <c r="AH5502" s="9"/>
    </row>
    <row r="5503" spans="1:34" ht="10.95" customHeight="1" outlineLevel="1" x14ac:dyDescent="0.25">
      <c r="A5503" t="s">
        <v>4448</v>
      </c>
      <c r="C5503" s="3" t="s">
        <v>12986</v>
      </c>
      <c r="D5503" s="3">
        <v>1530</v>
      </c>
      <c r="E5503" s="9">
        <v>2006</v>
      </c>
      <c r="F5503" s="7" t="s">
        <v>16589</v>
      </c>
      <c r="G5503" s="7" t="s">
        <v>5401</v>
      </c>
      <c r="H5503" s="8" t="s">
        <v>6454</v>
      </c>
      <c r="I5503" s="8" t="s">
        <v>16587</v>
      </c>
      <c r="J5503" s="19">
        <v>1</v>
      </c>
      <c r="K5503" s="19" t="s">
        <v>7738</v>
      </c>
      <c r="L5503" s="11"/>
      <c r="M5503" s="11"/>
      <c r="N5503" s="24"/>
      <c r="P5503" s="32"/>
      <c r="T5503" s="19"/>
      <c r="U5503" s="3"/>
      <c r="X5503" t="str">
        <f t="shared" si="340"/>
        <v/>
      </c>
      <c r="Z5503" t="str">
        <f t="shared" si="341"/>
        <v/>
      </c>
      <c r="AB5503" s="9"/>
      <c r="AC5503" t="s">
        <v>6454</v>
      </c>
      <c r="AD5503">
        <f t="shared" si="343"/>
        <v>0</v>
      </c>
      <c r="AF5503" s="3"/>
      <c r="AH5503" s="9"/>
    </row>
    <row r="5504" spans="1:34" ht="10.95" customHeight="1" outlineLevel="1" x14ac:dyDescent="0.25">
      <c r="A5504" t="s">
        <v>4448</v>
      </c>
      <c r="C5504" s="3" t="s">
        <v>12986</v>
      </c>
      <c r="D5504" s="3" t="s">
        <v>16588</v>
      </c>
      <c r="E5504" s="9">
        <v>2006</v>
      </c>
      <c r="F5504" s="7" t="s">
        <v>16590</v>
      </c>
      <c r="G5504" s="7" t="s">
        <v>5401</v>
      </c>
      <c r="H5504" s="8" t="s">
        <v>6454</v>
      </c>
      <c r="I5504" s="8" t="s">
        <v>16587</v>
      </c>
      <c r="J5504" s="19">
        <v>1</v>
      </c>
      <c r="K5504" s="19" t="s">
        <v>7738</v>
      </c>
      <c r="L5504" s="11"/>
      <c r="M5504" s="11"/>
      <c r="N5504" s="24"/>
      <c r="P5504" s="32"/>
      <c r="T5504" s="19"/>
      <c r="U5504" s="3"/>
      <c r="X5504" t="str">
        <f t="shared" si="340"/>
        <v/>
      </c>
      <c r="Z5504">
        <f t="shared" si="341"/>
        <v>1</v>
      </c>
      <c r="AB5504" s="9"/>
      <c r="AC5504" t="s">
        <v>6454</v>
      </c>
      <c r="AD5504">
        <f t="shared" si="343"/>
        <v>0</v>
      </c>
      <c r="AF5504" s="3"/>
      <c r="AH5504" s="9"/>
    </row>
    <row r="5505" spans="1:34" ht="10.95" customHeight="1" outlineLevel="1" x14ac:dyDescent="0.25">
      <c r="A5505" t="s">
        <v>4448</v>
      </c>
      <c r="C5505" s="3" t="s">
        <v>12986</v>
      </c>
      <c r="D5505" s="3">
        <v>1540</v>
      </c>
      <c r="E5505" s="9">
        <v>2007</v>
      </c>
      <c r="F5505" s="7" t="s">
        <v>16592</v>
      </c>
      <c r="G5505" s="7" t="s">
        <v>5401</v>
      </c>
      <c r="H5505" s="8" t="s">
        <v>6454</v>
      </c>
      <c r="I5505" s="8" t="s">
        <v>16591</v>
      </c>
      <c r="J5505" s="19">
        <v>1</v>
      </c>
      <c r="K5505" s="19" t="s">
        <v>7738</v>
      </c>
      <c r="L5505" s="11"/>
      <c r="M5505" s="11"/>
      <c r="N5505" s="24"/>
      <c r="P5505" s="32"/>
      <c r="T5505" s="19"/>
      <c r="U5505" s="3"/>
      <c r="X5505" t="str">
        <f t="shared" si="340"/>
        <v/>
      </c>
      <c r="Z5505" t="str">
        <f t="shared" si="341"/>
        <v/>
      </c>
      <c r="AB5505" s="9"/>
      <c r="AC5505" t="s">
        <v>6454</v>
      </c>
      <c r="AD5505">
        <f t="shared" si="343"/>
        <v>0</v>
      </c>
      <c r="AF5505" s="3"/>
      <c r="AH5505" s="9"/>
    </row>
    <row r="5506" spans="1:34" ht="10.95" customHeight="1" outlineLevel="1" x14ac:dyDescent="0.25">
      <c r="A5506" t="s">
        <v>4448</v>
      </c>
      <c r="C5506" s="3" t="s">
        <v>12986</v>
      </c>
      <c r="D5506" s="3">
        <v>1544</v>
      </c>
      <c r="E5506" s="9">
        <v>2007</v>
      </c>
      <c r="F5506" s="7" t="s">
        <v>16593</v>
      </c>
      <c r="G5506" s="7" t="s">
        <v>5401</v>
      </c>
      <c r="H5506" s="8" t="s">
        <v>6454</v>
      </c>
      <c r="I5506" s="8" t="s">
        <v>16591</v>
      </c>
      <c r="J5506" s="19">
        <v>1</v>
      </c>
      <c r="K5506" s="19" t="s">
        <v>7736</v>
      </c>
      <c r="L5506" s="11">
        <v>7.6</v>
      </c>
      <c r="M5506" s="11"/>
      <c r="N5506" s="24"/>
      <c r="P5506" s="32"/>
      <c r="S5506">
        <v>1</v>
      </c>
      <c r="T5506" s="19"/>
      <c r="U5506" s="3"/>
      <c r="X5506" t="str">
        <f t="shared" ref="X5506:X5569" si="344">IF(COUNTIF(F5506,"*fdc*"),1,"")</f>
        <v/>
      </c>
      <c r="Z5506" t="str">
        <f t="shared" ref="Z5506:Z5569" si="345">IF(COUNTIF(F5506,"*s/s*"),1,"")</f>
        <v/>
      </c>
      <c r="AB5506" s="9"/>
      <c r="AC5506" t="s">
        <v>6454</v>
      </c>
      <c r="AD5506">
        <f t="shared" si="343"/>
        <v>0</v>
      </c>
      <c r="AF5506" s="3"/>
      <c r="AH5506" s="9"/>
    </row>
    <row r="5507" spans="1:34" ht="10.95" customHeight="1" outlineLevel="1" x14ac:dyDescent="0.25">
      <c r="A5507" t="s">
        <v>4448</v>
      </c>
      <c r="C5507" s="3" t="s">
        <v>12986</v>
      </c>
      <c r="D5507" s="3">
        <v>1598</v>
      </c>
      <c r="E5507" s="9">
        <v>2010</v>
      </c>
      <c r="F5507" s="7" t="s">
        <v>16595</v>
      </c>
      <c r="G5507" s="7" t="s">
        <v>5401</v>
      </c>
      <c r="H5507" s="8" t="s">
        <v>16596</v>
      </c>
      <c r="I5507" s="8" t="s">
        <v>16594</v>
      </c>
      <c r="J5507" s="19">
        <v>3</v>
      </c>
      <c r="K5507" s="19" t="s">
        <v>7738</v>
      </c>
      <c r="L5507" s="11"/>
      <c r="M5507" s="11"/>
      <c r="N5507" s="24"/>
      <c r="P5507" s="32"/>
      <c r="T5507" s="19"/>
      <c r="U5507" s="3"/>
      <c r="X5507" t="str">
        <f t="shared" si="344"/>
        <v/>
      </c>
      <c r="Z5507" t="str">
        <f t="shared" si="345"/>
        <v/>
      </c>
      <c r="AB5507" s="9"/>
      <c r="AC5507" t="s">
        <v>16596</v>
      </c>
      <c r="AD5507">
        <f t="shared" si="343"/>
        <v>0</v>
      </c>
      <c r="AF5507" s="3"/>
      <c r="AH5507" s="9"/>
    </row>
    <row r="5508" spans="1:34" ht="10.95" customHeight="1" outlineLevel="1" x14ac:dyDescent="0.25">
      <c r="A5508" t="s">
        <v>4448</v>
      </c>
      <c r="C5508" s="3" t="s">
        <v>12986</v>
      </c>
      <c r="D5508" s="3">
        <v>1599</v>
      </c>
      <c r="E5508" s="9">
        <v>2010</v>
      </c>
      <c r="F5508" s="7" t="s">
        <v>16595</v>
      </c>
      <c r="G5508" s="7" t="s">
        <v>5401</v>
      </c>
      <c r="H5508" s="8" t="s">
        <v>16596</v>
      </c>
      <c r="I5508" s="8" t="s">
        <v>16594</v>
      </c>
      <c r="J5508" s="19">
        <v>3</v>
      </c>
      <c r="K5508" s="19" t="s">
        <v>7738</v>
      </c>
      <c r="L5508" s="11"/>
      <c r="M5508" s="11"/>
      <c r="N5508" s="24"/>
      <c r="P5508" s="32"/>
      <c r="T5508" s="19"/>
      <c r="U5508" s="3"/>
      <c r="X5508" t="str">
        <f t="shared" si="344"/>
        <v/>
      </c>
      <c r="Z5508" t="str">
        <f t="shared" si="345"/>
        <v/>
      </c>
      <c r="AB5508" s="9"/>
      <c r="AC5508" t="s">
        <v>16596</v>
      </c>
      <c r="AD5508">
        <f t="shared" si="343"/>
        <v>0</v>
      </c>
      <c r="AF5508" s="3"/>
      <c r="AH5508" s="9"/>
    </row>
    <row r="5509" spans="1:34" ht="10.95" customHeight="1" outlineLevel="1" x14ac:dyDescent="0.25">
      <c r="A5509" t="s">
        <v>4448</v>
      </c>
      <c r="C5509" s="3" t="s">
        <v>12986</v>
      </c>
      <c r="D5509" s="3">
        <v>1600</v>
      </c>
      <c r="E5509" s="9">
        <v>2010</v>
      </c>
      <c r="F5509" s="7" t="s">
        <v>16597</v>
      </c>
      <c r="G5509" s="7" t="s">
        <v>5401</v>
      </c>
      <c r="H5509" s="8" t="s">
        <v>16596</v>
      </c>
      <c r="I5509" s="8" t="s">
        <v>16594</v>
      </c>
      <c r="J5509" s="19">
        <v>3</v>
      </c>
      <c r="K5509" s="19" t="s">
        <v>7738</v>
      </c>
      <c r="L5509" s="11"/>
      <c r="M5509" s="11"/>
      <c r="N5509" s="24"/>
      <c r="P5509" s="32"/>
      <c r="T5509" s="19"/>
      <c r="U5509" s="3"/>
      <c r="X5509" t="str">
        <f t="shared" si="344"/>
        <v/>
      </c>
      <c r="Z5509">
        <f t="shared" si="345"/>
        <v>1</v>
      </c>
      <c r="AB5509" s="9"/>
      <c r="AC5509" t="s">
        <v>16596</v>
      </c>
      <c r="AD5509">
        <f t="shared" si="343"/>
        <v>0</v>
      </c>
      <c r="AF5509" s="3"/>
      <c r="AH5509" s="9"/>
    </row>
    <row r="5510" spans="1:34" ht="10.95" customHeight="1" outlineLevel="1" x14ac:dyDescent="0.25">
      <c r="A5510" t="s">
        <v>4448</v>
      </c>
      <c r="C5510" s="3" t="s">
        <v>12986</v>
      </c>
      <c r="D5510" s="3">
        <v>1606</v>
      </c>
      <c r="E5510" s="9">
        <v>2010</v>
      </c>
      <c r="F5510" s="7" t="s">
        <v>16593</v>
      </c>
      <c r="G5510" s="7" t="s">
        <v>5401</v>
      </c>
      <c r="H5510" s="8" t="s">
        <v>16596</v>
      </c>
      <c r="I5510" s="8" t="s">
        <v>991</v>
      </c>
      <c r="J5510" s="19">
        <v>1</v>
      </c>
      <c r="K5510" s="19" t="s">
        <v>7738</v>
      </c>
      <c r="L5510" s="11"/>
      <c r="M5510" s="11"/>
      <c r="N5510" s="24"/>
      <c r="P5510" s="32"/>
      <c r="T5510" s="19"/>
      <c r="U5510" s="3"/>
      <c r="X5510" t="str">
        <f t="shared" si="344"/>
        <v/>
      </c>
      <c r="Z5510" t="str">
        <f t="shared" si="345"/>
        <v/>
      </c>
      <c r="AB5510" s="9"/>
      <c r="AC5510" t="s">
        <v>16596</v>
      </c>
      <c r="AD5510">
        <f t="shared" si="343"/>
        <v>0</v>
      </c>
      <c r="AF5510" s="3"/>
      <c r="AH5510" s="9"/>
    </row>
    <row r="5511" spans="1:34" ht="10.95" customHeight="1" outlineLevel="1" x14ac:dyDescent="0.25">
      <c r="A5511" t="s">
        <v>4448</v>
      </c>
      <c r="C5511" s="3" t="s">
        <v>12986</v>
      </c>
      <c r="D5511" s="3">
        <v>1607</v>
      </c>
      <c r="E5511" s="9">
        <v>2010</v>
      </c>
      <c r="F5511" s="7" t="s">
        <v>16593</v>
      </c>
      <c r="G5511" s="7" t="s">
        <v>5401</v>
      </c>
      <c r="H5511" s="8" t="s">
        <v>16596</v>
      </c>
      <c r="I5511" s="8" t="s">
        <v>991</v>
      </c>
      <c r="J5511" s="19">
        <v>2</v>
      </c>
      <c r="K5511" s="19" t="s">
        <v>7738</v>
      </c>
      <c r="L5511" s="11"/>
      <c r="M5511" s="11"/>
      <c r="N5511" s="24"/>
      <c r="P5511" s="32"/>
      <c r="T5511" s="19"/>
      <c r="U5511" s="3"/>
      <c r="X5511" t="str">
        <f t="shared" si="344"/>
        <v/>
      </c>
      <c r="Z5511" t="str">
        <f t="shared" si="345"/>
        <v/>
      </c>
      <c r="AB5511" s="9"/>
      <c r="AC5511" t="s">
        <v>16596</v>
      </c>
      <c r="AD5511">
        <f t="shared" si="343"/>
        <v>0</v>
      </c>
      <c r="AF5511" s="3"/>
      <c r="AH5511" s="9"/>
    </row>
    <row r="5512" spans="1:34" ht="10.95" customHeight="1" outlineLevel="1" x14ac:dyDescent="0.25">
      <c r="A5512" t="s">
        <v>4448</v>
      </c>
      <c r="C5512" s="3" t="s">
        <v>12986</v>
      </c>
      <c r="D5512" s="3">
        <v>1631</v>
      </c>
      <c r="E5512" s="9">
        <v>2011</v>
      </c>
      <c r="F5512" s="7" t="s">
        <v>16593</v>
      </c>
      <c r="G5512" s="7" t="s">
        <v>5401</v>
      </c>
      <c r="H5512" s="8" t="s">
        <v>8496</v>
      </c>
      <c r="I5512" s="8" t="s">
        <v>16598</v>
      </c>
      <c r="J5512" s="19">
        <v>3</v>
      </c>
      <c r="K5512" s="19" t="s">
        <v>7738</v>
      </c>
      <c r="L5512" s="11"/>
      <c r="M5512" s="11"/>
      <c r="N5512" s="24"/>
      <c r="P5512" s="32"/>
      <c r="T5512" s="19"/>
      <c r="U5512" s="3"/>
      <c r="X5512" t="str">
        <f t="shared" si="344"/>
        <v/>
      </c>
      <c r="Z5512" t="str">
        <f t="shared" si="345"/>
        <v/>
      </c>
      <c r="AB5512" s="9"/>
      <c r="AC5512" t="s">
        <v>8496</v>
      </c>
      <c r="AD5512">
        <f t="shared" si="343"/>
        <v>0</v>
      </c>
      <c r="AF5512" s="3"/>
      <c r="AH5512" s="9"/>
    </row>
    <row r="5513" spans="1:34" ht="10.95" customHeight="1" outlineLevel="1" x14ac:dyDescent="0.25">
      <c r="A5513" t="s">
        <v>4448</v>
      </c>
      <c r="C5513" s="3" t="s">
        <v>12986</v>
      </c>
      <c r="D5513" s="3">
        <v>1652</v>
      </c>
      <c r="E5513" s="9">
        <v>2013</v>
      </c>
      <c r="F5513" s="7" t="s">
        <v>6456</v>
      </c>
      <c r="G5513" s="7" t="s">
        <v>5401</v>
      </c>
      <c r="H5513" s="8" t="s">
        <v>5623</v>
      </c>
      <c r="I5513" s="8" t="s">
        <v>16599</v>
      </c>
      <c r="J5513" s="19">
        <v>3</v>
      </c>
      <c r="K5513" s="19" t="s">
        <v>7738</v>
      </c>
      <c r="L5513" s="11"/>
      <c r="M5513" s="11"/>
      <c r="N5513" s="24"/>
      <c r="P5513" s="32"/>
      <c r="T5513" s="19"/>
      <c r="U5513" s="3"/>
      <c r="X5513" t="str">
        <f t="shared" si="344"/>
        <v/>
      </c>
      <c r="Z5513" t="str">
        <f t="shared" si="345"/>
        <v/>
      </c>
      <c r="AB5513" s="9"/>
      <c r="AC5513" t="s">
        <v>5623</v>
      </c>
      <c r="AD5513">
        <f t="shared" si="343"/>
        <v>0</v>
      </c>
      <c r="AF5513" s="3"/>
      <c r="AH5513" s="9"/>
    </row>
    <row r="5514" spans="1:34" ht="10.95" customHeight="1" outlineLevel="1" x14ac:dyDescent="0.25">
      <c r="A5514" t="s">
        <v>4448</v>
      </c>
      <c r="C5514" s="3" t="s">
        <v>12986</v>
      </c>
      <c r="D5514" s="3">
        <v>1653</v>
      </c>
      <c r="E5514" s="9">
        <v>2013</v>
      </c>
      <c r="F5514" s="7" t="s">
        <v>16595</v>
      </c>
      <c r="G5514" s="7" t="s">
        <v>5401</v>
      </c>
      <c r="H5514" s="8" t="s">
        <v>5623</v>
      </c>
      <c r="I5514" s="8" t="s">
        <v>16599</v>
      </c>
      <c r="J5514" s="19">
        <v>3</v>
      </c>
      <c r="K5514" s="19" t="s">
        <v>7738</v>
      </c>
      <c r="L5514" s="11"/>
      <c r="M5514" s="11"/>
      <c r="N5514" s="24"/>
      <c r="P5514" s="32"/>
      <c r="T5514" s="19"/>
      <c r="U5514" s="3"/>
      <c r="X5514" t="str">
        <f t="shared" si="344"/>
        <v/>
      </c>
      <c r="Z5514" t="str">
        <f t="shared" si="345"/>
        <v/>
      </c>
      <c r="AB5514" s="9"/>
      <c r="AC5514" t="s">
        <v>5623</v>
      </c>
      <c r="AD5514">
        <f t="shared" si="343"/>
        <v>0</v>
      </c>
      <c r="AF5514" s="3"/>
      <c r="AH5514" s="9"/>
    </row>
    <row r="5515" spans="1:34" ht="10.95" customHeight="1" outlineLevel="1" x14ac:dyDescent="0.25">
      <c r="A5515" t="s">
        <v>4448</v>
      </c>
      <c r="C5515" s="3" t="s">
        <v>12986</v>
      </c>
      <c r="D5515" s="3">
        <v>1654</v>
      </c>
      <c r="E5515" s="9">
        <v>2013</v>
      </c>
      <c r="F5515" s="7" t="s">
        <v>16601</v>
      </c>
      <c r="G5515" s="7" t="s">
        <v>5401</v>
      </c>
      <c r="H5515" s="8" t="s">
        <v>5623</v>
      </c>
      <c r="I5515" s="8" t="s">
        <v>16599</v>
      </c>
      <c r="J5515" s="19">
        <v>3</v>
      </c>
      <c r="K5515" s="19" t="s">
        <v>7738</v>
      </c>
      <c r="L5515" s="11"/>
      <c r="M5515" s="11"/>
      <c r="N5515" s="24"/>
      <c r="P5515" s="32"/>
      <c r="T5515" s="19"/>
      <c r="U5515" s="3"/>
      <c r="X5515" t="str">
        <f t="shared" si="344"/>
        <v/>
      </c>
      <c r="Z5515" t="str">
        <f t="shared" si="345"/>
        <v/>
      </c>
      <c r="AB5515" s="9"/>
      <c r="AC5515" t="s">
        <v>5623</v>
      </c>
      <c r="AD5515">
        <f t="shared" si="343"/>
        <v>0</v>
      </c>
      <c r="AF5515" s="3"/>
      <c r="AH5515" s="9"/>
    </row>
    <row r="5516" spans="1:34" ht="10.95" customHeight="1" outlineLevel="1" x14ac:dyDescent="0.25">
      <c r="A5516" t="s">
        <v>4448</v>
      </c>
      <c r="C5516" s="3" t="s">
        <v>12986</v>
      </c>
      <c r="D5516" s="3">
        <v>1655</v>
      </c>
      <c r="E5516" s="9">
        <v>2013</v>
      </c>
      <c r="F5516" s="7" t="s">
        <v>16600</v>
      </c>
      <c r="G5516" s="7" t="s">
        <v>5401</v>
      </c>
      <c r="H5516" s="8" t="s">
        <v>5623</v>
      </c>
      <c r="I5516" s="8" t="s">
        <v>16599</v>
      </c>
      <c r="J5516" s="19">
        <v>3</v>
      </c>
      <c r="K5516" s="19" t="s">
        <v>7738</v>
      </c>
      <c r="L5516" s="11"/>
      <c r="M5516" s="11"/>
      <c r="N5516" s="24"/>
      <c r="P5516" s="32"/>
      <c r="T5516" s="19"/>
      <c r="U5516" s="3"/>
      <c r="X5516" t="str">
        <f t="shared" si="344"/>
        <v/>
      </c>
      <c r="Z5516" t="str">
        <f t="shared" si="345"/>
        <v/>
      </c>
      <c r="AB5516" s="9"/>
      <c r="AC5516" t="s">
        <v>5623</v>
      </c>
      <c r="AD5516">
        <f t="shared" si="343"/>
        <v>0</v>
      </c>
      <c r="AF5516" s="3"/>
      <c r="AH5516" s="9"/>
    </row>
    <row r="5517" spans="1:34" ht="10.95" customHeight="1" outlineLevel="1" x14ac:dyDescent="0.25">
      <c r="A5517" t="s">
        <v>4448</v>
      </c>
      <c r="C5517" s="3" t="s">
        <v>12986</v>
      </c>
      <c r="D5517" s="3">
        <v>1675</v>
      </c>
      <c r="E5517" s="9">
        <v>2014</v>
      </c>
      <c r="F5517" s="7" t="s">
        <v>6456</v>
      </c>
      <c r="G5517" s="7" t="s">
        <v>5401</v>
      </c>
      <c r="H5517" s="8" t="s">
        <v>5506</v>
      </c>
      <c r="I5517" s="8" t="s">
        <v>8791</v>
      </c>
      <c r="J5517" s="19">
        <v>1</v>
      </c>
      <c r="K5517" s="19" t="s">
        <v>7738</v>
      </c>
      <c r="L5517" s="11"/>
      <c r="M5517" s="11"/>
      <c r="N5517" s="24"/>
      <c r="P5517" s="32"/>
      <c r="T5517" s="19"/>
      <c r="U5517" s="3"/>
      <c r="X5517" t="str">
        <f t="shared" si="344"/>
        <v/>
      </c>
      <c r="Z5517" t="str">
        <f t="shared" si="345"/>
        <v/>
      </c>
      <c r="AB5517" s="9"/>
      <c r="AC5517" t="s">
        <v>5506</v>
      </c>
      <c r="AD5517">
        <f t="shared" si="343"/>
        <v>0</v>
      </c>
      <c r="AF5517" s="3"/>
      <c r="AH5517" s="9"/>
    </row>
    <row r="5518" spans="1:34" ht="10.95" customHeight="1" outlineLevel="1" x14ac:dyDescent="0.25">
      <c r="A5518" t="s">
        <v>4448</v>
      </c>
      <c r="C5518" s="3" t="s">
        <v>12986</v>
      </c>
      <c r="D5518" s="3">
        <v>1676</v>
      </c>
      <c r="E5518" s="9">
        <v>2014</v>
      </c>
      <c r="F5518" s="7" t="s">
        <v>16602</v>
      </c>
      <c r="G5518" s="7" t="s">
        <v>5401</v>
      </c>
      <c r="H5518" s="8" t="s">
        <v>16603</v>
      </c>
      <c r="I5518" s="8" t="s">
        <v>8791</v>
      </c>
      <c r="J5518" s="19">
        <v>1</v>
      </c>
      <c r="K5518" s="19" t="s">
        <v>7738</v>
      </c>
      <c r="L5518" s="11"/>
      <c r="M5518" s="11"/>
      <c r="N5518" s="24"/>
      <c r="P5518" s="32"/>
      <c r="T5518" s="19"/>
      <c r="U5518" s="3"/>
      <c r="X5518" t="str">
        <f t="shared" si="344"/>
        <v/>
      </c>
      <c r="Z5518" t="str">
        <f t="shared" si="345"/>
        <v/>
      </c>
      <c r="AB5518" s="9"/>
      <c r="AC5518" t="s">
        <v>16603</v>
      </c>
      <c r="AD5518">
        <f t="shared" si="343"/>
        <v>0</v>
      </c>
      <c r="AF5518" s="3"/>
      <c r="AH5518" s="9"/>
    </row>
    <row r="5519" spans="1:34" ht="10.95" customHeight="1" outlineLevel="1" x14ac:dyDescent="0.25">
      <c r="A5519" t="s">
        <v>4448</v>
      </c>
      <c r="C5519" s="3" t="s">
        <v>12986</v>
      </c>
      <c r="D5519" s="3">
        <v>1728</v>
      </c>
      <c r="E5519" s="9">
        <v>2020</v>
      </c>
      <c r="F5519" s="7" t="s">
        <v>16595</v>
      </c>
      <c r="G5519" s="7" t="s">
        <v>5401</v>
      </c>
      <c r="H5519" s="8" t="s">
        <v>6454</v>
      </c>
      <c r="I5519" s="8" t="s">
        <v>16604</v>
      </c>
      <c r="J5519" s="19">
        <v>1</v>
      </c>
      <c r="K5519" s="19" t="s">
        <v>7738</v>
      </c>
      <c r="L5519" s="11"/>
      <c r="M5519" s="11"/>
      <c r="N5519" s="24"/>
      <c r="P5519" s="32"/>
      <c r="T5519" s="19"/>
      <c r="U5519" s="3"/>
      <c r="X5519" t="str">
        <f t="shared" si="344"/>
        <v/>
      </c>
      <c r="Z5519" t="str">
        <f t="shared" si="345"/>
        <v/>
      </c>
      <c r="AB5519" s="9"/>
      <c r="AC5519" t="s">
        <v>6454</v>
      </c>
      <c r="AD5519">
        <f t="shared" si="343"/>
        <v>0</v>
      </c>
      <c r="AF5519" s="3"/>
      <c r="AH5519" s="9"/>
    </row>
    <row r="5520" spans="1:34" ht="10.95" customHeight="1" outlineLevel="1" x14ac:dyDescent="0.25">
      <c r="A5520" t="s">
        <v>4448</v>
      </c>
      <c r="C5520" s="3" t="s">
        <v>12986</v>
      </c>
      <c r="D5520" s="3" t="s">
        <v>16605</v>
      </c>
      <c r="E5520" s="9">
        <v>2020</v>
      </c>
      <c r="F5520" s="7" t="s">
        <v>16606</v>
      </c>
      <c r="G5520" s="7" t="s">
        <v>5401</v>
      </c>
      <c r="H5520" s="8" t="s">
        <v>6454</v>
      </c>
      <c r="I5520" s="8" t="s">
        <v>16604</v>
      </c>
      <c r="J5520" s="19">
        <v>1</v>
      </c>
      <c r="K5520" s="19" t="s">
        <v>7738</v>
      </c>
      <c r="L5520" s="11"/>
      <c r="M5520" s="11"/>
      <c r="N5520" s="24"/>
      <c r="P5520" s="32"/>
      <c r="T5520" s="19"/>
      <c r="U5520" s="3"/>
      <c r="X5520" t="str">
        <f t="shared" si="344"/>
        <v/>
      </c>
      <c r="Z5520">
        <f t="shared" si="345"/>
        <v>1</v>
      </c>
      <c r="AB5520" s="9"/>
      <c r="AC5520" t="s">
        <v>6454</v>
      </c>
      <c r="AD5520">
        <f t="shared" si="343"/>
        <v>0</v>
      </c>
      <c r="AF5520" s="3"/>
      <c r="AH5520" s="9"/>
    </row>
    <row r="5521" spans="1:48" ht="10.95" customHeight="1" x14ac:dyDescent="0.25">
      <c r="A5521" t="s">
        <v>20462</v>
      </c>
      <c r="B5521" t="s">
        <v>11998</v>
      </c>
      <c r="C5521" s="3" t="s">
        <v>11994</v>
      </c>
      <c r="E5521" s="9"/>
      <c r="F5521" s="7"/>
      <c r="G5521" s="7"/>
      <c r="H5521" s="8"/>
      <c r="I5521" s="8"/>
      <c r="J5521" s="19"/>
      <c r="K5521" s="19"/>
      <c r="L5521" s="11"/>
      <c r="M5521" s="11">
        <f>SUM(L5522:L5620)</f>
        <v>159.05000000000007</v>
      </c>
      <c r="N5521" s="24">
        <v>9999</v>
      </c>
      <c r="O5521">
        <f>COUNTIF(K5522:K5620,"*")</f>
        <v>99</v>
      </c>
      <c r="P5521" s="32">
        <f>O5521/N5521</f>
        <v>9.9009900990099011E-3</v>
      </c>
      <c r="Q5521">
        <f>COUNTIF(K5522:K5620,"Y")+COUNTIF(K5522:K5620,"S")</f>
        <v>78</v>
      </c>
      <c r="T5521" s="19" t="s">
        <v>7736</v>
      </c>
      <c r="U5521" s="3"/>
      <c r="V5521" t="s">
        <v>18416</v>
      </c>
      <c r="X5521" t="str">
        <f t="shared" si="344"/>
        <v/>
      </c>
      <c r="Z5521" t="str">
        <f t="shared" si="345"/>
        <v/>
      </c>
      <c r="AB5521" s="9"/>
      <c r="AE5521">
        <f>COUNTIF(AD5522:AD5620,"1")</f>
        <v>17</v>
      </c>
      <c r="AF5521" s="3"/>
      <c r="AH5521" s="9"/>
      <c r="AI5521">
        <f>COUNTIF($J5522:$J5620,"1")-COUNTIFS($J5522:$J5620,"1",$K5522:$K5620,"V")</f>
        <v>19</v>
      </c>
      <c r="AJ5521">
        <f>COUNTIFS($J5522:$J5620,"1",$K5522:$K5620,"Y")+COUNTIFS($J5522:$J5620,"1",$K5522:$K5620,"s")</f>
        <v>18</v>
      </c>
      <c r="AK5521">
        <f>COUNTIF($J5522:$J5620,"2")-COUNTIFS($J5522:$J5620,"2",$K5522:$K5620,"V")</f>
        <v>1</v>
      </c>
      <c r="AL5521">
        <f>COUNTIFS($J5522:$J5620,"2",$K5522:$K5620,"Y")+COUNTIFS($J5522:$J5620,"2",$K5522:$K5620,"s")</f>
        <v>1</v>
      </c>
      <c r="AM5521">
        <f>COUNTIF($J5522:$J5620,"3")-COUNTIFS($J5522:$J5620,"3",$K5522:$K5620,"V")</f>
        <v>6</v>
      </c>
      <c r="AN5521">
        <f>COUNTIFS($J5522:$J5620,"3",$K5522:$K5620,"Y")+COUNTIFS($J5522:$J5620,"3",$K5522:$K5620,"s")</f>
        <v>6</v>
      </c>
      <c r="AO5521">
        <f>COUNTIF($J5522:$J5620,"4")-COUNTIFS($J5522:$J5620,"4",$K5522:$K5620,"V")</f>
        <v>0</v>
      </c>
      <c r="AP5521">
        <f>COUNTIFS($J5522:$J5620,"4",$K5522:$K5620,"Y")+COUNTIFS($J5522:$J5620,"4",$K5522:$K5620,"s")</f>
        <v>0</v>
      </c>
      <c r="AQ5521">
        <f>COUNTIF($J5522:$J5620,"5")-COUNTIFS($J5522:$J5620,"5",$K5522:$K5620,"V")</f>
        <v>0</v>
      </c>
      <c r="AR5521">
        <f>COUNTIFS($J5522:$J5620,"5",$K5522:$K5620,"Y")+COUNTIFS($J5522:$J5620,"5",$K5522:$K5620,"s")</f>
        <v>0</v>
      </c>
      <c r="AS5521">
        <f>COUNTIF($J5522:$J5620,"6")-COUNTIFS($J5522:$J5620,"6",$K5522:$K5620,"V")</f>
        <v>0</v>
      </c>
      <c r="AT5521">
        <f>COUNTIFS($J5522:$J5620,"6",$K5522:$K5620,"Y")+COUNTIFS($J5522:$J5620,"6",$K5522:$K5620,"s")</f>
        <v>0</v>
      </c>
      <c r="AU5521">
        <f>COUNTIF($J5522:$J5620,"7")-COUNTIFS($J5522:$J5620,"7",$K5522:$K5620,"V")</f>
        <v>73</v>
      </c>
      <c r="AV5521">
        <f>COUNTIFS($J5522:$J5620,"7",$K5522:$K5620,"Y")+COUNTIFS($J5522:$J5620,"7",$K5522:$K5620,"s")</f>
        <v>53</v>
      </c>
    </row>
    <row r="5522" spans="1:48" ht="10.95" customHeight="1" outlineLevel="1" x14ac:dyDescent="0.25">
      <c r="A5522" t="s">
        <v>5090</v>
      </c>
      <c r="C5522" s="3" t="s">
        <v>11994</v>
      </c>
      <c r="D5522" s="3">
        <v>272</v>
      </c>
      <c r="E5522" s="9">
        <v>1965</v>
      </c>
      <c r="F5522" s="7" t="s">
        <v>2353</v>
      </c>
      <c r="G5522" s="7" t="s">
        <v>5401</v>
      </c>
      <c r="H5522" s="8" t="s">
        <v>5402</v>
      </c>
      <c r="I5522" s="8" t="s">
        <v>9924</v>
      </c>
      <c r="J5522" s="19">
        <v>1</v>
      </c>
      <c r="K5522" s="19" t="s">
        <v>7736</v>
      </c>
      <c r="L5522" s="11">
        <v>2</v>
      </c>
      <c r="M5522" s="11"/>
      <c r="N5522" s="24"/>
      <c r="P5522" s="32"/>
      <c r="T5522" s="19"/>
      <c r="U5522" s="3" t="s">
        <v>847</v>
      </c>
      <c r="X5522" t="str">
        <f t="shared" si="344"/>
        <v/>
      </c>
      <c r="Z5522">
        <f t="shared" si="345"/>
        <v>1</v>
      </c>
      <c r="AB5522" s="9"/>
      <c r="AC5522" t="s">
        <v>5402</v>
      </c>
      <c r="AD5522">
        <f t="shared" ref="AD5522:AD5553" si="346">COUNTIF(H5522,"*Fuji*")</f>
        <v>1</v>
      </c>
      <c r="AF5522" s="3"/>
      <c r="AG5522" t="s">
        <v>4924</v>
      </c>
      <c r="AH5522" s="9" t="s">
        <v>4613</v>
      </c>
    </row>
    <row r="5523" spans="1:48" ht="10.95" customHeight="1" outlineLevel="1" x14ac:dyDescent="0.25">
      <c r="A5523" t="s">
        <v>5090</v>
      </c>
      <c r="C5523" s="3" t="s">
        <v>11994</v>
      </c>
      <c r="D5523" s="3">
        <v>273</v>
      </c>
      <c r="E5523" s="9">
        <v>1965</v>
      </c>
      <c r="F5523" s="7" t="s">
        <v>2354</v>
      </c>
      <c r="G5523" s="7" t="s">
        <v>5401</v>
      </c>
      <c r="H5523" s="8" t="s">
        <v>5402</v>
      </c>
      <c r="I5523" s="8" t="s">
        <v>9924</v>
      </c>
      <c r="J5523" s="19">
        <v>1</v>
      </c>
      <c r="K5523" s="19" t="s">
        <v>7736</v>
      </c>
      <c r="L5523" s="11">
        <v>5</v>
      </c>
      <c r="M5523" s="11"/>
      <c r="N5523" s="24"/>
      <c r="P5523" s="32"/>
      <c r="T5523" s="19"/>
      <c r="U5523" s="3" t="s">
        <v>847</v>
      </c>
      <c r="X5523" t="str">
        <f t="shared" si="344"/>
        <v/>
      </c>
      <c r="Z5523">
        <f t="shared" si="345"/>
        <v>1</v>
      </c>
      <c r="AB5523" s="9"/>
      <c r="AC5523" t="s">
        <v>5402</v>
      </c>
      <c r="AD5523">
        <f t="shared" si="346"/>
        <v>1</v>
      </c>
      <c r="AF5523" s="3"/>
      <c r="AG5523" t="s">
        <v>4291</v>
      </c>
      <c r="AH5523" s="9" t="s">
        <v>4613</v>
      </c>
    </row>
    <row r="5524" spans="1:48" ht="10.95" customHeight="1" outlineLevel="1" x14ac:dyDescent="0.25">
      <c r="A5524" t="s">
        <v>5090</v>
      </c>
      <c r="C5524" s="3" t="s">
        <v>11994</v>
      </c>
      <c r="D5524" s="3">
        <v>355</v>
      </c>
      <c r="E5524" s="9">
        <v>1966</v>
      </c>
      <c r="F5524" s="7" t="s">
        <v>3128</v>
      </c>
      <c r="G5524" s="7" t="s">
        <v>5401</v>
      </c>
      <c r="H5524" s="8" t="s">
        <v>9926</v>
      </c>
      <c r="I5524" s="8" t="s">
        <v>9925</v>
      </c>
      <c r="J5524" s="19">
        <v>3</v>
      </c>
      <c r="K5524" s="19" t="s">
        <v>20093</v>
      </c>
      <c r="L5524" s="11"/>
      <c r="M5524" s="11"/>
      <c r="N5524" s="24"/>
      <c r="P5524" s="32"/>
      <c r="T5524" s="19"/>
      <c r="U5524" s="3" t="s">
        <v>6143</v>
      </c>
      <c r="X5524" t="str">
        <f t="shared" si="344"/>
        <v/>
      </c>
      <c r="Z5524" t="str">
        <f t="shared" si="345"/>
        <v/>
      </c>
      <c r="AB5524" s="9"/>
      <c r="AC5524" t="s">
        <v>9926</v>
      </c>
      <c r="AD5524">
        <f t="shared" si="346"/>
        <v>1</v>
      </c>
      <c r="AF5524" s="3"/>
      <c r="AG5524" t="s">
        <v>4924</v>
      </c>
      <c r="AH5524" s="9" t="s">
        <v>4613</v>
      </c>
    </row>
    <row r="5525" spans="1:48" ht="10.95" customHeight="1" outlineLevel="1" x14ac:dyDescent="0.25">
      <c r="A5525" t="s">
        <v>5090</v>
      </c>
      <c r="C5525" s="3" t="s">
        <v>11994</v>
      </c>
      <c r="D5525" s="3" t="s">
        <v>18777</v>
      </c>
      <c r="E5525" s="9">
        <v>1966</v>
      </c>
      <c r="F5525" s="7" t="s">
        <v>2353</v>
      </c>
      <c r="G5525" s="7" t="s">
        <v>5401</v>
      </c>
      <c r="H5525" s="8" t="s">
        <v>9926</v>
      </c>
      <c r="I5525" s="8" t="s">
        <v>9925</v>
      </c>
      <c r="J5525" s="19">
        <v>3</v>
      </c>
      <c r="K5525" s="19" t="s">
        <v>7736</v>
      </c>
      <c r="L5525" s="11">
        <v>5.5</v>
      </c>
      <c r="M5525" s="11"/>
      <c r="N5525" s="24"/>
      <c r="P5525" s="32"/>
      <c r="T5525" s="19"/>
      <c r="U5525" s="3" t="s">
        <v>6143</v>
      </c>
      <c r="X5525" t="str">
        <f t="shared" si="344"/>
        <v/>
      </c>
      <c r="Z5525">
        <f t="shared" si="345"/>
        <v>1</v>
      </c>
      <c r="AB5525" s="9"/>
      <c r="AC5525" t="s">
        <v>9926</v>
      </c>
      <c r="AD5525">
        <f t="shared" si="346"/>
        <v>1</v>
      </c>
      <c r="AF5525" s="3"/>
      <c r="AG5525" t="s">
        <v>4924</v>
      </c>
      <c r="AH5525" s="9" t="s">
        <v>4613</v>
      </c>
    </row>
    <row r="5526" spans="1:48" ht="10.95" customHeight="1" outlineLevel="1" x14ac:dyDescent="0.25">
      <c r="A5526" t="s">
        <v>5090</v>
      </c>
      <c r="C5526" s="3" t="s">
        <v>11994</v>
      </c>
      <c r="D5526" s="3">
        <v>356</v>
      </c>
      <c r="E5526" s="9">
        <v>1966</v>
      </c>
      <c r="F5526" s="7" t="s">
        <v>3080</v>
      </c>
      <c r="G5526" s="7" t="s">
        <v>5401</v>
      </c>
      <c r="H5526" s="8" t="s">
        <v>9926</v>
      </c>
      <c r="I5526" s="8" t="s">
        <v>9925</v>
      </c>
      <c r="J5526" s="19">
        <v>3</v>
      </c>
      <c r="K5526" s="19" t="s">
        <v>20093</v>
      </c>
      <c r="L5526" s="11"/>
      <c r="M5526" s="11"/>
      <c r="N5526" s="24"/>
      <c r="P5526" s="32"/>
      <c r="T5526" s="19"/>
      <c r="U5526" s="3" t="s">
        <v>6143</v>
      </c>
      <c r="X5526" t="str">
        <f t="shared" si="344"/>
        <v/>
      </c>
      <c r="Z5526" t="str">
        <f t="shared" si="345"/>
        <v/>
      </c>
      <c r="AB5526" s="9"/>
      <c r="AC5526" t="s">
        <v>9926</v>
      </c>
      <c r="AD5526">
        <f t="shared" si="346"/>
        <v>1</v>
      </c>
      <c r="AF5526" s="3"/>
      <c r="AG5526" t="s">
        <v>4924</v>
      </c>
      <c r="AH5526" s="9" t="s">
        <v>4613</v>
      </c>
    </row>
    <row r="5527" spans="1:48" ht="10.95" customHeight="1" outlineLevel="1" x14ac:dyDescent="0.25">
      <c r="A5527" t="s">
        <v>5090</v>
      </c>
      <c r="C5527" s="3" t="s">
        <v>11994</v>
      </c>
      <c r="D5527" s="3" t="s">
        <v>18778</v>
      </c>
      <c r="E5527" s="9">
        <v>1966</v>
      </c>
      <c r="F5527" s="7" t="s">
        <v>2354</v>
      </c>
      <c r="G5527" s="7" t="s">
        <v>5401</v>
      </c>
      <c r="H5527" s="8" t="s">
        <v>9926</v>
      </c>
      <c r="I5527" s="8" t="s">
        <v>9925</v>
      </c>
      <c r="J5527" s="19">
        <v>3</v>
      </c>
      <c r="K5527" s="19" t="s">
        <v>7736</v>
      </c>
      <c r="L5527" s="11">
        <v>5.5</v>
      </c>
      <c r="M5527" s="11"/>
      <c r="N5527" s="24"/>
      <c r="P5527" s="32"/>
      <c r="T5527" s="19"/>
      <c r="U5527" s="3" t="s">
        <v>6143</v>
      </c>
      <c r="X5527" t="str">
        <f t="shared" si="344"/>
        <v/>
      </c>
      <c r="Z5527">
        <f t="shared" si="345"/>
        <v>1</v>
      </c>
      <c r="AB5527" s="9"/>
      <c r="AC5527" t="s">
        <v>9926</v>
      </c>
      <c r="AD5527">
        <f t="shared" si="346"/>
        <v>1</v>
      </c>
      <c r="AF5527" s="3"/>
      <c r="AG5527" t="s">
        <v>4924</v>
      </c>
      <c r="AH5527" s="9" t="s">
        <v>4613</v>
      </c>
    </row>
    <row r="5528" spans="1:48" ht="10.95" customHeight="1" outlineLevel="1" x14ac:dyDescent="0.25">
      <c r="A5528" t="s">
        <v>5090</v>
      </c>
      <c r="C5528" s="3" t="s">
        <v>11994</v>
      </c>
      <c r="D5528" s="3">
        <v>852</v>
      </c>
      <c r="E5528" s="9">
        <v>1979</v>
      </c>
      <c r="F5528" s="7" t="s">
        <v>1586</v>
      </c>
      <c r="G5528" s="7" t="s">
        <v>5401</v>
      </c>
      <c r="H5528" s="8" t="s">
        <v>5430</v>
      </c>
      <c r="I5528" s="8" t="s">
        <v>9927</v>
      </c>
      <c r="J5528" s="19">
        <v>1</v>
      </c>
      <c r="K5528" s="19" t="s">
        <v>7736</v>
      </c>
      <c r="L5528" s="11">
        <v>0.6</v>
      </c>
      <c r="M5528" s="11"/>
      <c r="N5528" s="24"/>
      <c r="P5528" s="32"/>
      <c r="T5528" s="19"/>
      <c r="U5528" s="3">
        <v>771</v>
      </c>
      <c r="X5528" t="str">
        <f t="shared" si="344"/>
        <v/>
      </c>
      <c r="Z5528" t="str">
        <f t="shared" si="345"/>
        <v/>
      </c>
      <c r="AB5528" s="9"/>
      <c r="AC5528" t="s">
        <v>5430</v>
      </c>
      <c r="AD5528">
        <f t="shared" si="346"/>
        <v>0</v>
      </c>
      <c r="AF5528" s="3"/>
      <c r="AG5528" t="s">
        <v>3357</v>
      </c>
      <c r="AH5528" s="9" t="s">
        <v>4613</v>
      </c>
    </row>
    <row r="5529" spans="1:48" ht="10.95" customHeight="1" outlineLevel="1" x14ac:dyDescent="0.25">
      <c r="A5529" t="s">
        <v>5090</v>
      </c>
      <c r="C5529" s="3" t="s">
        <v>11994</v>
      </c>
      <c r="D5529" s="3">
        <v>1179</v>
      </c>
      <c r="E5529" s="9">
        <v>1987</v>
      </c>
      <c r="F5529" s="7" t="s">
        <v>6045</v>
      </c>
      <c r="G5529" s="7" t="s">
        <v>5401</v>
      </c>
      <c r="H5529" s="8" t="s">
        <v>6046</v>
      </c>
      <c r="I5529" s="8" t="s">
        <v>9928</v>
      </c>
      <c r="J5529" s="19">
        <v>1</v>
      </c>
      <c r="K5529" s="19" t="s">
        <v>7736</v>
      </c>
      <c r="L5529" s="11">
        <v>6.7</v>
      </c>
      <c r="M5529" s="11"/>
      <c r="N5529" s="24"/>
      <c r="P5529" s="32"/>
      <c r="T5529" s="19"/>
      <c r="U5529" s="3">
        <v>1054</v>
      </c>
      <c r="X5529" t="str">
        <f t="shared" si="344"/>
        <v/>
      </c>
      <c r="Z5529">
        <f t="shared" si="345"/>
        <v>1</v>
      </c>
      <c r="AB5529" s="9"/>
      <c r="AC5529" t="s">
        <v>6046</v>
      </c>
      <c r="AD5529">
        <f t="shared" si="346"/>
        <v>0</v>
      </c>
      <c r="AF5529" s="3">
        <v>1</v>
      </c>
      <c r="AG5529" t="s">
        <v>3357</v>
      </c>
      <c r="AH5529" s="9" t="s">
        <v>4925</v>
      </c>
    </row>
    <row r="5530" spans="1:48" ht="10.95" customHeight="1" outlineLevel="1" x14ac:dyDescent="0.25">
      <c r="A5530" t="s">
        <v>5090</v>
      </c>
      <c r="C5530" s="3" t="s">
        <v>11994</v>
      </c>
      <c r="D5530" s="3">
        <v>1488</v>
      </c>
      <c r="E5530" s="9">
        <v>1993</v>
      </c>
      <c r="F5530" s="7" t="s">
        <v>5091</v>
      </c>
      <c r="G5530" s="7" t="s">
        <v>5401</v>
      </c>
      <c r="H5530" s="8" t="s">
        <v>2355</v>
      </c>
      <c r="I5530" s="8" t="s">
        <v>9928</v>
      </c>
      <c r="J5530" s="19">
        <v>1</v>
      </c>
      <c r="K5530" s="19" t="s">
        <v>7736</v>
      </c>
      <c r="L5530" s="11">
        <v>5</v>
      </c>
      <c r="M5530" s="11"/>
      <c r="N5530" s="24"/>
      <c r="P5530" s="32"/>
      <c r="T5530" s="19"/>
      <c r="U5530" s="3">
        <v>1239</v>
      </c>
      <c r="X5530" t="str">
        <f t="shared" si="344"/>
        <v/>
      </c>
      <c r="Z5530">
        <f t="shared" si="345"/>
        <v>1</v>
      </c>
      <c r="AB5530" s="9"/>
      <c r="AC5530" t="s">
        <v>2355</v>
      </c>
      <c r="AD5530">
        <f t="shared" si="346"/>
        <v>0</v>
      </c>
      <c r="AF5530" s="3">
        <v>1</v>
      </c>
      <c r="AG5530" t="s">
        <v>3357</v>
      </c>
      <c r="AH5530" s="9" t="s">
        <v>4925</v>
      </c>
    </row>
    <row r="5531" spans="1:48" ht="10.95" customHeight="1" outlineLevel="1" x14ac:dyDescent="0.25">
      <c r="A5531" t="s">
        <v>5090</v>
      </c>
      <c r="C5531" s="3" t="s">
        <v>11994</v>
      </c>
      <c r="D5531" s="3">
        <v>1863</v>
      </c>
      <c r="E5531" s="9">
        <v>1998</v>
      </c>
      <c r="F5531" s="7" t="s">
        <v>9357</v>
      </c>
      <c r="G5531" s="7" t="s">
        <v>5401</v>
      </c>
      <c r="H5531" s="8" t="s">
        <v>9233</v>
      </c>
      <c r="I5531" s="8" t="s">
        <v>7560</v>
      </c>
      <c r="J5531" s="19">
        <v>7</v>
      </c>
      <c r="K5531" s="19" t="s">
        <v>7738</v>
      </c>
      <c r="L5531" s="11"/>
      <c r="M5531" s="11"/>
      <c r="N5531" s="24"/>
      <c r="P5531" s="32"/>
      <c r="T5531" s="19"/>
      <c r="U5531" s="3"/>
      <c r="X5531" t="str">
        <f t="shared" si="344"/>
        <v/>
      </c>
      <c r="Z5531" t="str">
        <f t="shared" si="345"/>
        <v/>
      </c>
      <c r="AB5531" s="9"/>
      <c r="AC5531" t="s">
        <v>9233</v>
      </c>
      <c r="AD5531">
        <f t="shared" si="346"/>
        <v>0</v>
      </c>
      <c r="AF5531" s="3"/>
      <c r="AH5531" s="9"/>
    </row>
    <row r="5532" spans="1:48" ht="10.95" customHeight="1" outlineLevel="1" x14ac:dyDescent="0.25">
      <c r="A5532" t="s">
        <v>5090</v>
      </c>
      <c r="C5532" s="3" t="s">
        <v>11994</v>
      </c>
      <c r="D5532" s="3">
        <v>1864</v>
      </c>
      <c r="E5532" s="9">
        <v>1998</v>
      </c>
      <c r="F5532" s="7" t="s">
        <v>9357</v>
      </c>
      <c r="G5532" s="7" t="s">
        <v>5401</v>
      </c>
      <c r="H5532" s="8" t="s">
        <v>9233</v>
      </c>
      <c r="I5532" s="8" t="s">
        <v>7560</v>
      </c>
      <c r="J5532" s="19">
        <v>7</v>
      </c>
      <c r="K5532" s="19" t="s">
        <v>7738</v>
      </c>
      <c r="L5532" s="11"/>
      <c r="M5532" s="11"/>
      <c r="N5532" s="24"/>
      <c r="P5532" s="32"/>
      <c r="T5532" s="19"/>
      <c r="U5532" s="3"/>
      <c r="X5532" t="str">
        <f t="shared" si="344"/>
        <v/>
      </c>
      <c r="Z5532" t="str">
        <f t="shared" si="345"/>
        <v/>
      </c>
      <c r="AB5532" s="9"/>
      <c r="AC5532" t="s">
        <v>9233</v>
      </c>
      <c r="AD5532">
        <f t="shared" si="346"/>
        <v>0</v>
      </c>
      <c r="AF5532" s="3"/>
      <c r="AH5532" s="9"/>
    </row>
    <row r="5533" spans="1:48" ht="10.95" customHeight="1" outlineLevel="1" x14ac:dyDescent="0.25">
      <c r="A5533" t="s">
        <v>5090</v>
      </c>
      <c r="C5533" s="3" t="s">
        <v>11994</v>
      </c>
      <c r="D5533" s="3">
        <v>1865</v>
      </c>
      <c r="E5533" s="9">
        <v>1998</v>
      </c>
      <c r="F5533" s="7" t="s">
        <v>9357</v>
      </c>
      <c r="G5533" s="7" t="s">
        <v>5401</v>
      </c>
      <c r="H5533" s="8" t="s">
        <v>9233</v>
      </c>
      <c r="I5533" s="8" t="s">
        <v>7560</v>
      </c>
      <c r="J5533" s="19">
        <v>7</v>
      </c>
      <c r="K5533" s="19" t="s">
        <v>7738</v>
      </c>
      <c r="L5533" s="11"/>
      <c r="M5533" s="11"/>
      <c r="N5533" s="24"/>
      <c r="P5533" s="32"/>
      <c r="T5533" s="19"/>
      <c r="U5533" s="3"/>
      <c r="X5533" t="str">
        <f t="shared" si="344"/>
        <v/>
      </c>
      <c r="Z5533" t="str">
        <f t="shared" si="345"/>
        <v/>
      </c>
      <c r="AB5533" s="9"/>
      <c r="AC5533" t="s">
        <v>9233</v>
      </c>
      <c r="AD5533">
        <f t="shared" si="346"/>
        <v>0</v>
      </c>
      <c r="AF5533" s="3"/>
      <c r="AH5533" s="9"/>
    </row>
    <row r="5534" spans="1:48" ht="10.95" customHeight="1" outlineLevel="1" x14ac:dyDescent="0.25">
      <c r="A5534" t="s">
        <v>5090</v>
      </c>
      <c r="C5534" s="3" t="s">
        <v>11994</v>
      </c>
      <c r="D5534" s="3" t="s">
        <v>9929</v>
      </c>
      <c r="E5534" s="9">
        <v>1998</v>
      </c>
      <c r="F5534" s="7" t="s">
        <v>9930</v>
      </c>
      <c r="G5534" s="7" t="s">
        <v>5401</v>
      </c>
      <c r="H5534" s="8" t="s">
        <v>7560</v>
      </c>
      <c r="I5534" s="8" t="s">
        <v>7560</v>
      </c>
      <c r="J5534" s="19">
        <v>7</v>
      </c>
      <c r="K5534" s="19" t="s">
        <v>7738</v>
      </c>
      <c r="L5534" s="11"/>
      <c r="M5534" s="11"/>
      <c r="N5534" s="24"/>
      <c r="P5534" s="32"/>
      <c r="T5534" s="19"/>
      <c r="U5534" s="3"/>
      <c r="X5534" t="str">
        <f t="shared" si="344"/>
        <v/>
      </c>
      <c r="Z5534">
        <f t="shared" si="345"/>
        <v>1</v>
      </c>
      <c r="AB5534" s="9"/>
      <c r="AC5534" t="s">
        <v>7560</v>
      </c>
      <c r="AD5534">
        <f t="shared" si="346"/>
        <v>0</v>
      </c>
      <c r="AF5534" s="3"/>
      <c r="AH5534" s="9"/>
    </row>
    <row r="5535" spans="1:48" ht="10.95" customHeight="1" outlineLevel="1" x14ac:dyDescent="0.25">
      <c r="A5535" t="s">
        <v>5090</v>
      </c>
      <c r="C5535" s="3" t="s">
        <v>11994</v>
      </c>
      <c r="D5535" s="3" t="s">
        <v>9931</v>
      </c>
      <c r="E5535" s="9">
        <v>1998</v>
      </c>
      <c r="F5535" s="7" t="s">
        <v>562</v>
      </c>
      <c r="G5535" s="7" t="s">
        <v>5401</v>
      </c>
      <c r="H5535" s="8" t="s">
        <v>563</v>
      </c>
      <c r="I5535" s="8" t="s">
        <v>7560</v>
      </c>
      <c r="J5535" s="19">
        <v>7</v>
      </c>
      <c r="K5535" s="19" t="s">
        <v>7738</v>
      </c>
      <c r="L5535" s="11"/>
      <c r="M5535" s="11"/>
      <c r="N5535" s="24"/>
      <c r="P5535" s="32"/>
      <c r="T5535" s="19"/>
      <c r="U5535" s="3">
        <v>1500</v>
      </c>
      <c r="X5535" t="str">
        <f t="shared" si="344"/>
        <v/>
      </c>
      <c r="Z5535" t="str">
        <f t="shared" si="345"/>
        <v/>
      </c>
      <c r="AB5535" s="9"/>
      <c r="AC5535" t="s">
        <v>563</v>
      </c>
      <c r="AD5535">
        <f t="shared" si="346"/>
        <v>0</v>
      </c>
      <c r="AF5535" s="3"/>
      <c r="AG5535" t="s">
        <v>3357</v>
      </c>
      <c r="AH5535" s="9" t="s">
        <v>4925</v>
      </c>
    </row>
    <row r="5536" spans="1:48" ht="10.95" customHeight="1" outlineLevel="1" x14ac:dyDescent="0.25">
      <c r="A5536" t="s">
        <v>5090</v>
      </c>
      <c r="C5536" s="3" t="s">
        <v>11994</v>
      </c>
      <c r="D5536" s="3">
        <v>1869</v>
      </c>
      <c r="E5536" s="9">
        <v>1998</v>
      </c>
      <c r="F5536" s="7" t="s">
        <v>5888</v>
      </c>
      <c r="G5536" s="7" t="s">
        <v>5401</v>
      </c>
      <c r="H5536" s="8" t="s">
        <v>9233</v>
      </c>
      <c r="I5536" s="8" t="s">
        <v>7560</v>
      </c>
      <c r="J5536" s="19">
        <v>7</v>
      </c>
      <c r="K5536" s="19" t="s">
        <v>7738</v>
      </c>
      <c r="L5536" s="11"/>
      <c r="M5536" s="11"/>
      <c r="N5536" s="24"/>
      <c r="P5536" s="32"/>
      <c r="T5536" s="19"/>
      <c r="U5536" s="3"/>
      <c r="X5536" t="str">
        <f t="shared" si="344"/>
        <v/>
      </c>
      <c r="Z5536" t="str">
        <f t="shared" si="345"/>
        <v/>
      </c>
      <c r="AB5536" s="9"/>
      <c r="AC5536" t="s">
        <v>9233</v>
      </c>
      <c r="AD5536">
        <f t="shared" si="346"/>
        <v>0</v>
      </c>
      <c r="AF5536" s="3"/>
      <c r="AH5536" s="9"/>
    </row>
    <row r="5537" spans="1:34" ht="10.95" customHeight="1" outlineLevel="1" x14ac:dyDescent="0.25">
      <c r="A5537" t="s">
        <v>5090</v>
      </c>
      <c r="C5537" s="3" t="s">
        <v>11994</v>
      </c>
      <c r="D5537" s="3">
        <v>1870</v>
      </c>
      <c r="E5537" s="9">
        <v>1998</v>
      </c>
      <c r="F5537" s="7" t="s">
        <v>5888</v>
      </c>
      <c r="G5537" s="7" t="s">
        <v>5401</v>
      </c>
      <c r="H5537" s="8" t="s">
        <v>9233</v>
      </c>
      <c r="I5537" s="8" t="s">
        <v>7560</v>
      </c>
      <c r="J5537" s="19">
        <v>7</v>
      </c>
      <c r="K5537" s="19" t="s">
        <v>7738</v>
      </c>
      <c r="L5537" s="11"/>
      <c r="M5537" s="11"/>
      <c r="N5537" s="24"/>
      <c r="P5537" s="32"/>
      <c r="T5537" s="19"/>
      <c r="U5537" s="3"/>
      <c r="X5537" t="str">
        <f t="shared" si="344"/>
        <v/>
      </c>
      <c r="Z5537" t="str">
        <f t="shared" si="345"/>
        <v/>
      </c>
      <c r="AB5537" s="9"/>
      <c r="AC5537" t="s">
        <v>9233</v>
      </c>
      <c r="AD5537">
        <f t="shared" si="346"/>
        <v>0</v>
      </c>
      <c r="AF5537" s="3"/>
      <c r="AH5537" s="9"/>
    </row>
    <row r="5538" spans="1:34" ht="10.95" customHeight="1" outlineLevel="1" x14ac:dyDescent="0.25">
      <c r="A5538" t="s">
        <v>5090</v>
      </c>
      <c r="C5538" s="3" t="s">
        <v>11994</v>
      </c>
      <c r="D5538" s="3">
        <v>1871</v>
      </c>
      <c r="E5538" s="9">
        <v>1998</v>
      </c>
      <c r="F5538" s="7" t="s">
        <v>5888</v>
      </c>
      <c r="G5538" s="7" t="s">
        <v>5401</v>
      </c>
      <c r="H5538" s="8" t="s">
        <v>9233</v>
      </c>
      <c r="I5538" s="8" t="s">
        <v>7560</v>
      </c>
      <c r="J5538" s="19">
        <v>7</v>
      </c>
      <c r="K5538" s="19" t="s">
        <v>7738</v>
      </c>
      <c r="L5538" s="11"/>
      <c r="M5538" s="11"/>
      <c r="N5538" s="24"/>
      <c r="P5538" s="32"/>
      <c r="T5538" s="19"/>
      <c r="U5538" s="3"/>
      <c r="X5538" t="str">
        <f t="shared" si="344"/>
        <v/>
      </c>
      <c r="Z5538" t="str">
        <f t="shared" si="345"/>
        <v/>
      </c>
      <c r="AB5538" s="9"/>
      <c r="AC5538" t="s">
        <v>9233</v>
      </c>
      <c r="AD5538">
        <f t="shared" si="346"/>
        <v>0</v>
      </c>
      <c r="AF5538" s="3"/>
      <c r="AH5538" s="9"/>
    </row>
    <row r="5539" spans="1:34" ht="10.95" customHeight="1" outlineLevel="1" x14ac:dyDescent="0.25">
      <c r="A5539" t="s">
        <v>5090</v>
      </c>
      <c r="C5539" s="3" t="s">
        <v>11994</v>
      </c>
      <c r="D5539" s="3" t="s">
        <v>9932</v>
      </c>
      <c r="E5539" s="9">
        <v>1998</v>
      </c>
      <c r="F5539" s="7" t="s">
        <v>9934</v>
      </c>
      <c r="G5539" s="7" t="s">
        <v>5401</v>
      </c>
      <c r="H5539" s="8" t="s">
        <v>7560</v>
      </c>
      <c r="I5539" s="8" t="s">
        <v>7560</v>
      </c>
      <c r="J5539" s="19">
        <v>7</v>
      </c>
      <c r="K5539" s="19" t="s">
        <v>7738</v>
      </c>
      <c r="L5539" s="11"/>
      <c r="M5539" s="11"/>
      <c r="N5539" s="24"/>
      <c r="P5539" s="32"/>
      <c r="T5539" s="19"/>
      <c r="U5539" s="3"/>
      <c r="X5539" t="str">
        <f t="shared" si="344"/>
        <v/>
      </c>
      <c r="Z5539">
        <f t="shared" si="345"/>
        <v>1</v>
      </c>
      <c r="AB5539" s="9"/>
      <c r="AC5539" t="s">
        <v>7560</v>
      </c>
      <c r="AD5539">
        <f t="shared" si="346"/>
        <v>0</v>
      </c>
      <c r="AF5539" s="3"/>
      <c r="AH5539" s="9"/>
    </row>
    <row r="5540" spans="1:34" ht="10.95" customHeight="1" outlineLevel="1" x14ac:dyDescent="0.25">
      <c r="A5540" t="s">
        <v>5090</v>
      </c>
      <c r="C5540" s="3" t="s">
        <v>11994</v>
      </c>
      <c r="D5540" s="3" t="s">
        <v>9933</v>
      </c>
      <c r="E5540" s="9">
        <v>1998</v>
      </c>
      <c r="F5540" s="7" t="s">
        <v>9935</v>
      </c>
      <c r="G5540" s="7" t="s">
        <v>5401</v>
      </c>
      <c r="H5540" s="8" t="s">
        <v>9936</v>
      </c>
      <c r="I5540" s="8" t="s">
        <v>7560</v>
      </c>
      <c r="J5540" s="19">
        <v>7</v>
      </c>
      <c r="K5540" s="19" t="s">
        <v>7738</v>
      </c>
      <c r="L5540" s="11"/>
      <c r="M5540" s="11"/>
      <c r="N5540" s="24"/>
      <c r="P5540" s="32"/>
      <c r="T5540" s="19"/>
      <c r="U5540" s="3"/>
      <c r="X5540" t="str">
        <f t="shared" si="344"/>
        <v/>
      </c>
      <c r="Z5540">
        <f t="shared" si="345"/>
        <v>1</v>
      </c>
      <c r="AB5540" s="9"/>
      <c r="AC5540" t="s">
        <v>9936</v>
      </c>
      <c r="AD5540">
        <f t="shared" si="346"/>
        <v>0</v>
      </c>
      <c r="AF5540" s="3"/>
      <c r="AH5540" s="9"/>
    </row>
    <row r="5541" spans="1:34" ht="10.95" customHeight="1" outlineLevel="1" x14ac:dyDescent="0.25">
      <c r="A5541" t="s">
        <v>5090</v>
      </c>
      <c r="C5541" s="3" t="s">
        <v>11994</v>
      </c>
      <c r="D5541" s="3">
        <v>2399</v>
      </c>
      <c r="E5541" s="9">
        <v>1999</v>
      </c>
      <c r="F5541" s="7" t="s">
        <v>3666</v>
      </c>
      <c r="G5541" s="7" t="s">
        <v>5401</v>
      </c>
      <c r="H5541" s="8" t="s">
        <v>5344</v>
      </c>
      <c r="I5541" s="8" t="s">
        <v>8506</v>
      </c>
      <c r="J5541" s="19">
        <v>1</v>
      </c>
      <c r="K5541" s="19" t="s">
        <v>7736</v>
      </c>
      <c r="L5541" s="11">
        <v>10</v>
      </c>
      <c r="M5541" s="11"/>
      <c r="N5541" s="24"/>
      <c r="P5541" s="32"/>
      <c r="T5541" s="19"/>
      <c r="U5541" s="3">
        <v>1527</v>
      </c>
      <c r="X5541" t="str">
        <f t="shared" si="344"/>
        <v/>
      </c>
      <c r="Z5541">
        <f t="shared" si="345"/>
        <v>1</v>
      </c>
      <c r="AB5541" s="9"/>
      <c r="AC5541" t="s">
        <v>5344</v>
      </c>
      <c r="AD5541">
        <f t="shared" si="346"/>
        <v>0</v>
      </c>
      <c r="AF5541" s="3"/>
      <c r="AG5541" t="s">
        <v>3357</v>
      </c>
      <c r="AH5541" s="9" t="s">
        <v>4925</v>
      </c>
    </row>
    <row r="5542" spans="1:34" ht="10.95" customHeight="1" outlineLevel="1" x14ac:dyDescent="0.25">
      <c r="A5542" t="s">
        <v>5090</v>
      </c>
      <c r="C5542" s="3" t="s">
        <v>11994</v>
      </c>
      <c r="D5542" s="3">
        <v>2492</v>
      </c>
      <c r="E5542" s="9">
        <v>1999</v>
      </c>
      <c r="F5542" s="7" t="s">
        <v>9357</v>
      </c>
      <c r="G5542" s="7" t="s">
        <v>5401</v>
      </c>
      <c r="H5542" s="8" t="s">
        <v>9233</v>
      </c>
      <c r="I5542" s="8" t="s">
        <v>7560</v>
      </c>
      <c r="J5542" s="19">
        <v>7</v>
      </c>
      <c r="K5542" s="19" t="s">
        <v>7738</v>
      </c>
      <c r="L5542" s="11"/>
      <c r="M5542" s="11"/>
      <c r="N5542" s="24"/>
      <c r="P5542" s="32"/>
      <c r="T5542" s="19"/>
      <c r="U5542" s="3"/>
      <c r="X5542" t="str">
        <f t="shared" si="344"/>
        <v/>
      </c>
      <c r="Z5542" t="str">
        <f t="shared" si="345"/>
        <v/>
      </c>
      <c r="AB5542" s="9"/>
      <c r="AC5542" t="s">
        <v>9233</v>
      </c>
      <c r="AD5542">
        <f t="shared" si="346"/>
        <v>0</v>
      </c>
      <c r="AF5542" s="3"/>
      <c r="AH5542" s="9"/>
    </row>
    <row r="5543" spans="1:34" ht="10.95" customHeight="1" outlineLevel="1" x14ac:dyDescent="0.25">
      <c r="A5543" t="s">
        <v>5090</v>
      </c>
      <c r="C5543" s="3" t="s">
        <v>11994</v>
      </c>
      <c r="D5543" s="3">
        <v>2493</v>
      </c>
      <c r="E5543" s="9">
        <v>1999</v>
      </c>
      <c r="F5543" s="7" t="s">
        <v>9357</v>
      </c>
      <c r="G5543" s="7" t="s">
        <v>5401</v>
      </c>
      <c r="H5543" s="8" t="s">
        <v>9233</v>
      </c>
      <c r="I5543" s="8" t="s">
        <v>7560</v>
      </c>
      <c r="J5543" s="19">
        <v>7</v>
      </c>
      <c r="K5543" s="19" t="s">
        <v>7738</v>
      </c>
      <c r="L5543" s="11"/>
      <c r="M5543" s="11"/>
      <c r="N5543" s="24"/>
      <c r="P5543" s="32"/>
      <c r="T5543" s="19"/>
      <c r="U5543" s="3"/>
      <c r="X5543" t="str">
        <f t="shared" si="344"/>
        <v/>
      </c>
      <c r="Z5543" t="str">
        <f t="shared" si="345"/>
        <v/>
      </c>
      <c r="AB5543" s="9"/>
      <c r="AC5543" t="s">
        <v>9233</v>
      </c>
      <c r="AD5543">
        <f t="shared" si="346"/>
        <v>0</v>
      </c>
      <c r="AF5543" s="3"/>
      <c r="AH5543" s="9"/>
    </row>
    <row r="5544" spans="1:34" ht="10.95" customHeight="1" outlineLevel="1" x14ac:dyDescent="0.25">
      <c r="A5544" t="s">
        <v>5090</v>
      </c>
      <c r="C5544" s="3" t="s">
        <v>11994</v>
      </c>
      <c r="D5544" s="3">
        <v>2494</v>
      </c>
      <c r="E5544" s="9">
        <v>1999</v>
      </c>
      <c r="F5544" s="7" t="s">
        <v>9357</v>
      </c>
      <c r="G5544" s="7" t="s">
        <v>5401</v>
      </c>
      <c r="H5544" s="8" t="s">
        <v>9233</v>
      </c>
      <c r="I5544" s="8" t="s">
        <v>7560</v>
      </c>
      <c r="J5544" s="19">
        <v>7</v>
      </c>
      <c r="K5544" s="19" t="s">
        <v>20093</v>
      </c>
      <c r="L5544" s="11"/>
      <c r="M5544" s="11"/>
      <c r="N5544" s="24"/>
      <c r="P5544" s="32"/>
      <c r="T5544" s="19"/>
      <c r="U5544" s="3"/>
      <c r="X5544" t="str">
        <f t="shared" si="344"/>
        <v/>
      </c>
      <c r="Z5544" t="str">
        <f t="shared" si="345"/>
        <v/>
      </c>
      <c r="AB5544" s="9"/>
      <c r="AC5544" t="s">
        <v>9233</v>
      </c>
      <c r="AD5544">
        <f t="shared" si="346"/>
        <v>0</v>
      </c>
      <c r="AF5544" s="3"/>
      <c r="AH5544" s="9"/>
    </row>
    <row r="5545" spans="1:34" ht="10.95" customHeight="1" outlineLevel="1" x14ac:dyDescent="0.25">
      <c r="A5545" t="s">
        <v>5090</v>
      </c>
      <c r="C5545" s="3" t="s">
        <v>11994</v>
      </c>
      <c r="D5545" s="3">
        <v>2494</v>
      </c>
      <c r="E5545" s="9">
        <v>1999</v>
      </c>
      <c r="F5545" s="7" t="s">
        <v>9513</v>
      </c>
      <c r="G5545" s="7" t="s">
        <v>5401</v>
      </c>
      <c r="H5545" s="8" t="s">
        <v>7560</v>
      </c>
      <c r="I5545" s="8" t="s">
        <v>7560</v>
      </c>
      <c r="J5545" s="19">
        <v>7</v>
      </c>
      <c r="K5545" s="19" t="s">
        <v>7736</v>
      </c>
      <c r="L5545" s="11">
        <v>2</v>
      </c>
      <c r="M5545" s="11"/>
      <c r="N5545" s="24"/>
      <c r="P5545" s="32"/>
      <c r="T5545" s="19"/>
      <c r="U5545" s="3"/>
      <c r="X5545" t="str">
        <f t="shared" si="344"/>
        <v/>
      </c>
      <c r="Z5545">
        <f t="shared" si="345"/>
        <v>1</v>
      </c>
      <c r="AB5545" s="9"/>
      <c r="AC5545" t="s">
        <v>7560</v>
      </c>
      <c r="AD5545">
        <f t="shared" si="346"/>
        <v>0</v>
      </c>
      <c r="AF5545" s="3"/>
      <c r="AH5545" s="9"/>
    </row>
    <row r="5546" spans="1:34" ht="10.95" customHeight="1" outlineLevel="1" x14ac:dyDescent="0.25">
      <c r="A5546" t="s">
        <v>5090</v>
      </c>
      <c r="C5546" s="3" t="s">
        <v>11994</v>
      </c>
      <c r="D5546" s="3" t="s">
        <v>9937</v>
      </c>
      <c r="E5546" s="9">
        <v>1999</v>
      </c>
      <c r="F5546" s="7" t="s">
        <v>9930</v>
      </c>
      <c r="G5546" s="7" t="s">
        <v>5401</v>
      </c>
      <c r="H5546" s="8" t="s">
        <v>7560</v>
      </c>
      <c r="I5546" s="8" t="s">
        <v>7560</v>
      </c>
      <c r="J5546" s="19">
        <v>7</v>
      </c>
      <c r="K5546" s="19" t="s">
        <v>7738</v>
      </c>
      <c r="L5546" s="11"/>
      <c r="M5546" s="11"/>
      <c r="N5546" s="24"/>
      <c r="P5546" s="32"/>
      <c r="T5546" s="19"/>
      <c r="U5546" s="3"/>
      <c r="X5546" t="str">
        <f t="shared" si="344"/>
        <v/>
      </c>
      <c r="Z5546">
        <f t="shared" si="345"/>
        <v>1</v>
      </c>
      <c r="AB5546" s="9"/>
      <c r="AC5546" t="s">
        <v>7560</v>
      </c>
      <c r="AD5546">
        <f t="shared" si="346"/>
        <v>0</v>
      </c>
      <c r="AF5546" s="3"/>
      <c r="AH5546" s="9"/>
    </row>
    <row r="5547" spans="1:34" ht="10.95" customHeight="1" outlineLevel="1" x14ac:dyDescent="0.25">
      <c r="A5547" t="s">
        <v>5090</v>
      </c>
      <c r="C5547" s="3" t="s">
        <v>11994</v>
      </c>
      <c r="D5547" s="3">
        <v>2495</v>
      </c>
      <c r="E5547" s="9">
        <v>1999</v>
      </c>
      <c r="F5547" s="7" t="s">
        <v>9476</v>
      </c>
      <c r="G5547" s="7" t="s">
        <v>5401</v>
      </c>
      <c r="H5547" s="8" t="s">
        <v>9233</v>
      </c>
      <c r="I5547" s="8" t="s">
        <v>7560</v>
      </c>
      <c r="J5547" s="19">
        <v>7</v>
      </c>
      <c r="K5547" s="19" t="s">
        <v>20093</v>
      </c>
      <c r="L5547" s="11"/>
      <c r="M5547" s="11"/>
      <c r="N5547" s="24"/>
      <c r="P5547" s="32"/>
      <c r="T5547" s="19"/>
      <c r="U5547" s="3"/>
      <c r="X5547" t="str">
        <f t="shared" si="344"/>
        <v/>
      </c>
      <c r="Z5547" t="str">
        <f t="shared" si="345"/>
        <v/>
      </c>
      <c r="AB5547" s="9"/>
      <c r="AC5547" t="s">
        <v>9233</v>
      </c>
      <c r="AD5547">
        <f t="shared" si="346"/>
        <v>0</v>
      </c>
      <c r="AF5547" s="3"/>
      <c r="AH5547" s="9"/>
    </row>
    <row r="5548" spans="1:34" ht="10.95" customHeight="1" outlineLevel="1" x14ac:dyDescent="0.25">
      <c r="A5548" t="s">
        <v>5090</v>
      </c>
      <c r="C5548" s="3" t="s">
        <v>11994</v>
      </c>
      <c r="D5548" s="3" t="s">
        <v>9938</v>
      </c>
      <c r="E5548" s="9">
        <v>1999</v>
      </c>
      <c r="F5548" s="7" t="s">
        <v>9316</v>
      </c>
      <c r="G5548" s="7" t="s">
        <v>5401</v>
      </c>
      <c r="H5548" s="8" t="s">
        <v>7560</v>
      </c>
      <c r="I5548" s="8" t="s">
        <v>7560</v>
      </c>
      <c r="J5548" s="19">
        <v>7</v>
      </c>
      <c r="K5548" s="19" t="s">
        <v>7736</v>
      </c>
      <c r="L5548" s="11">
        <v>3</v>
      </c>
      <c r="M5548" s="11"/>
      <c r="N5548" s="24"/>
      <c r="P5548" s="32"/>
      <c r="T5548" s="19"/>
      <c r="U5548" s="3"/>
      <c r="X5548" t="str">
        <f t="shared" si="344"/>
        <v/>
      </c>
      <c r="Z5548">
        <f t="shared" si="345"/>
        <v>1</v>
      </c>
      <c r="AB5548" s="9"/>
      <c r="AC5548" t="s">
        <v>7560</v>
      </c>
      <c r="AD5548">
        <f t="shared" si="346"/>
        <v>0</v>
      </c>
      <c r="AF5548" s="3"/>
      <c r="AH5548" s="9"/>
    </row>
    <row r="5549" spans="1:34" ht="10.95" customHeight="1" outlineLevel="1" x14ac:dyDescent="0.25">
      <c r="A5549" t="s">
        <v>5090</v>
      </c>
      <c r="C5549" s="3" t="s">
        <v>11994</v>
      </c>
      <c r="D5549" s="3">
        <v>3800</v>
      </c>
      <c r="E5549" s="9">
        <v>2002</v>
      </c>
      <c r="F5549" s="7" t="s">
        <v>4171</v>
      </c>
      <c r="G5549" s="7" t="s">
        <v>5401</v>
      </c>
      <c r="H5549" s="8" t="s">
        <v>4172</v>
      </c>
      <c r="I5549" s="8" t="s">
        <v>9939</v>
      </c>
      <c r="J5549" s="19">
        <v>1</v>
      </c>
      <c r="K5549" s="19" t="s">
        <v>7736</v>
      </c>
      <c r="L5549" s="11">
        <v>11.5</v>
      </c>
      <c r="M5549" s="11"/>
      <c r="N5549" s="24"/>
      <c r="P5549" s="32"/>
      <c r="T5549" s="19"/>
      <c r="U5549" s="3">
        <v>2164</v>
      </c>
      <c r="X5549" t="str">
        <f t="shared" si="344"/>
        <v/>
      </c>
      <c r="Z5549">
        <f t="shared" si="345"/>
        <v>1</v>
      </c>
      <c r="AB5549" s="9"/>
      <c r="AC5549" t="s">
        <v>4172</v>
      </c>
      <c r="AD5549">
        <f t="shared" si="346"/>
        <v>1</v>
      </c>
      <c r="AF5549" s="3"/>
      <c r="AG5549" t="s">
        <v>4924</v>
      </c>
      <c r="AH5549" s="9" t="s">
        <v>4925</v>
      </c>
    </row>
    <row r="5550" spans="1:34" ht="10.95" customHeight="1" outlineLevel="1" x14ac:dyDescent="0.25">
      <c r="A5550" t="s">
        <v>5090</v>
      </c>
      <c r="C5550" s="3" t="s">
        <v>11994</v>
      </c>
      <c r="D5550" s="3">
        <v>4026</v>
      </c>
      <c r="E5550" s="9">
        <v>2002</v>
      </c>
      <c r="F5550" s="7" t="s">
        <v>9941</v>
      </c>
      <c r="G5550" s="7" t="s">
        <v>5401</v>
      </c>
      <c r="H5550" s="8" t="s">
        <v>9945</v>
      </c>
      <c r="I5550" s="8" t="s">
        <v>9689</v>
      </c>
      <c r="J5550" s="19">
        <v>7</v>
      </c>
      <c r="K5550" s="19" t="s">
        <v>7738</v>
      </c>
      <c r="L5550" s="11"/>
      <c r="M5550" s="11"/>
      <c r="N5550" s="24"/>
      <c r="P5550" s="32"/>
      <c r="T5550" s="19"/>
      <c r="U5550" s="3"/>
      <c r="X5550" t="str">
        <f t="shared" si="344"/>
        <v/>
      </c>
      <c r="Z5550" t="str">
        <f t="shared" si="345"/>
        <v/>
      </c>
      <c r="AB5550" s="9"/>
      <c r="AC5550" t="s">
        <v>9945</v>
      </c>
      <c r="AD5550">
        <f t="shared" si="346"/>
        <v>0</v>
      </c>
      <c r="AF5550" s="3"/>
      <c r="AH5550" s="9"/>
    </row>
    <row r="5551" spans="1:34" ht="10.95" customHeight="1" outlineLevel="1" x14ac:dyDescent="0.25">
      <c r="A5551" t="s">
        <v>5090</v>
      </c>
      <c r="C5551" s="3" t="s">
        <v>11994</v>
      </c>
      <c r="D5551" s="3">
        <v>4027</v>
      </c>
      <c r="E5551" s="9">
        <v>2002</v>
      </c>
      <c r="F5551" s="7" t="s">
        <v>9942</v>
      </c>
      <c r="G5551" s="7" t="s">
        <v>5401</v>
      </c>
      <c r="H5551" s="8" t="s">
        <v>9945</v>
      </c>
      <c r="I5551" s="8" t="s">
        <v>9689</v>
      </c>
      <c r="J5551" s="19">
        <v>7</v>
      </c>
      <c r="K5551" s="19" t="s">
        <v>7738</v>
      </c>
      <c r="L5551" s="11"/>
      <c r="M5551" s="11"/>
      <c r="N5551" s="24"/>
      <c r="P5551" s="32"/>
      <c r="T5551" s="19"/>
      <c r="U5551" s="3"/>
      <c r="X5551" t="str">
        <f t="shared" si="344"/>
        <v/>
      </c>
      <c r="Z5551" t="str">
        <f t="shared" si="345"/>
        <v/>
      </c>
      <c r="AB5551" s="9"/>
      <c r="AC5551" t="s">
        <v>9945</v>
      </c>
      <c r="AD5551">
        <f t="shared" si="346"/>
        <v>0</v>
      </c>
      <c r="AF5551" s="3"/>
      <c r="AH5551" s="9"/>
    </row>
    <row r="5552" spans="1:34" ht="10.95" customHeight="1" outlineLevel="1" x14ac:dyDescent="0.25">
      <c r="A5552" t="s">
        <v>5090</v>
      </c>
      <c r="C5552" s="3" t="s">
        <v>11994</v>
      </c>
      <c r="D5552" s="3">
        <v>4028</v>
      </c>
      <c r="E5552" s="9">
        <v>2002</v>
      </c>
      <c r="F5552" s="7" t="s">
        <v>9943</v>
      </c>
      <c r="G5552" s="7" t="s">
        <v>5401</v>
      </c>
      <c r="H5552" s="8" t="s">
        <v>9945</v>
      </c>
      <c r="I5552" s="8" t="s">
        <v>9689</v>
      </c>
      <c r="J5552" s="19">
        <v>7</v>
      </c>
      <c r="K5552" s="19" t="s">
        <v>7738</v>
      </c>
      <c r="L5552" s="11"/>
      <c r="M5552" s="11"/>
      <c r="N5552" s="24"/>
      <c r="P5552" s="32"/>
      <c r="T5552" s="19"/>
      <c r="U5552" s="3"/>
      <c r="X5552" t="str">
        <f t="shared" si="344"/>
        <v/>
      </c>
      <c r="Z5552" t="str">
        <f t="shared" si="345"/>
        <v/>
      </c>
      <c r="AB5552" s="9"/>
      <c r="AC5552" t="s">
        <v>9945</v>
      </c>
      <c r="AD5552">
        <f t="shared" si="346"/>
        <v>0</v>
      </c>
      <c r="AF5552" s="3"/>
      <c r="AH5552" s="9"/>
    </row>
    <row r="5553" spans="1:34" ht="10.95" customHeight="1" outlineLevel="1" x14ac:dyDescent="0.25">
      <c r="A5553" t="s">
        <v>5090</v>
      </c>
      <c r="C5553" s="3" t="s">
        <v>11994</v>
      </c>
      <c r="D5553" s="3" t="s">
        <v>9940</v>
      </c>
      <c r="E5553" s="9">
        <v>2002</v>
      </c>
      <c r="F5553" s="7" t="s">
        <v>9944</v>
      </c>
      <c r="G5553" s="7" t="s">
        <v>5401</v>
      </c>
      <c r="H5553" s="8" t="s">
        <v>9946</v>
      </c>
      <c r="I5553" s="8" t="s">
        <v>9689</v>
      </c>
      <c r="J5553" s="19">
        <v>7</v>
      </c>
      <c r="K5553" s="19" t="s">
        <v>7738</v>
      </c>
      <c r="L5553" s="11"/>
      <c r="M5553" s="11"/>
      <c r="N5553" s="24"/>
      <c r="P5553" s="32"/>
      <c r="T5553" s="19"/>
      <c r="U5553" s="3"/>
      <c r="X5553" t="str">
        <f t="shared" si="344"/>
        <v/>
      </c>
      <c r="Z5553">
        <f t="shared" si="345"/>
        <v>1</v>
      </c>
      <c r="AB5553" s="9"/>
      <c r="AC5553" t="s">
        <v>9946</v>
      </c>
      <c r="AD5553">
        <f t="shared" si="346"/>
        <v>0</v>
      </c>
      <c r="AF5553" s="3"/>
      <c r="AH5553" s="9"/>
    </row>
    <row r="5554" spans="1:34" ht="10.95" customHeight="1" outlineLevel="1" x14ac:dyDescent="0.25">
      <c r="A5554" t="s">
        <v>5090</v>
      </c>
      <c r="C5554" s="3" t="s">
        <v>11994</v>
      </c>
      <c r="D5554" s="3">
        <v>4270</v>
      </c>
      <c r="E5554" s="9">
        <v>2006</v>
      </c>
      <c r="F5554" s="7" t="s">
        <v>9948</v>
      </c>
      <c r="G5554" s="7" t="s">
        <v>5401</v>
      </c>
      <c r="H5554" s="8" t="s">
        <v>9945</v>
      </c>
      <c r="I5554" s="8" t="s">
        <v>9689</v>
      </c>
      <c r="J5554" s="19">
        <v>7</v>
      </c>
      <c r="K5554" s="19" t="s">
        <v>7738</v>
      </c>
      <c r="L5554" s="11"/>
      <c r="M5554" s="11"/>
      <c r="N5554" s="24"/>
      <c r="P5554" s="32"/>
      <c r="T5554" s="19"/>
      <c r="U5554" s="3"/>
      <c r="X5554" t="str">
        <f t="shared" si="344"/>
        <v/>
      </c>
      <c r="Z5554" t="str">
        <f t="shared" si="345"/>
        <v/>
      </c>
      <c r="AB5554" s="9"/>
      <c r="AC5554" t="s">
        <v>9945</v>
      </c>
      <c r="AD5554">
        <f t="shared" ref="AD5554:AD5585" si="347">COUNTIF(H5554,"*Fuji*")</f>
        <v>0</v>
      </c>
      <c r="AF5554" s="3"/>
      <c r="AH5554" s="9"/>
    </row>
    <row r="5555" spans="1:34" ht="10.95" customHeight="1" outlineLevel="1" x14ac:dyDescent="0.25">
      <c r="A5555" t="s">
        <v>5090</v>
      </c>
      <c r="C5555" s="3" t="s">
        <v>11994</v>
      </c>
      <c r="D5555" s="3">
        <v>4271</v>
      </c>
      <c r="E5555" s="9">
        <v>2006</v>
      </c>
      <c r="F5555" s="7" t="s">
        <v>9949</v>
      </c>
      <c r="G5555" s="7" t="s">
        <v>5401</v>
      </c>
      <c r="H5555" s="8" t="s">
        <v>9951</v>
      </c>
      <c r="I5555" s="8" t="s">
        <v>9689</v>
      </c>
      <c r="J5555" s="19">
        <v>7</v>
      </c>
      <c r="K5555" s="19" t="s">
        <v>7738</v>
      </c>
      <c r="L5555" s="11"/>
      <c r="M5555" s="11"/>
      <c r="N5555" s="24"/>
      <c r="P5555" s="32"/>
      <c r="T5555" s="19"/>
      <c r="U5555" s="3"/>
      <c r="X5555" t="str">
        <f t="shared" si="344"/>
        <v/>
      </c>
      <c r="Z5555" t="str">
        <f t="shared" si="345"/>
        <v/>
      </c>
      <c r="AB5555" s="9"/>
      <c r="AC5555" t="s">
        <v>9951</v>
      </c>
      <c r="AD5555">
        <f t="shared" si="347"/>
        <v>0</v>
      </c>
      <c r="AF5555" s="3"/>
      <c r="AH5555" s="9"/>
    </row>
    <row r="5556" spans="1:34" ht="10.95" customHeight="1" outlineLevel="1" x14ac:dyDescent="0.25">
      <c r="A5556" t="s">
        <v>5090</v>
      </c>
      <c r="C5556" s="3" t="s">
        <v>11994</v>
      </c>
      <c r="D5556" s="3" t="s">
        <v>9947</v>
      </c>
      <c r="E5556" s="9">
        <v>2006</v>
      </c>
      <c r="F5556" s="7" t="s">
        <v>9950</v>
      </c>
      <c r="G5556" s="7" t="s">
        <v>5401</v>
      </c>
      <c r="H5556" s="8" t="s">
        <v>9952</v>
      </c>
      <c r="I5556" s="8" t="s">
        <v>9689</v>
      </c>
      <c r="J5556" s="19">
        <v>7</v>
      </c>
      <c r="K5556" s="19" t="s">
        <v>7738</v>
      </c>
      <c r="L5556" s="11"/>
      <c r="M5556" s="11"/>
      <c r="N5556" s="24"/>
      <c r="P5556" s="32"/>
      <c r="T5556" s="19"/>
      <c r="U5556" s="3"/>
      <c r="X5556" t="str">
        <f t="shared" si="344"/>
        <v/>
      </c>
      <c r="Z5556">
        <f t="shared" si="345"/>
        <v>1</v>
      </c>
      <c r="AB5556" s="9"/>
      <c r="AC5556" t="s">
        <v>9952</v>
      </c>
      <c r="AD5556">
        <f t="shared" si="347"/>
        <v>0</v>
      </c>
      <c r="AF5556" s="3"/>
      <c r="AH5556" s="9"/>
    </row>
    <row r="5557" spans="1:34" ht="10.95" customHeight="1" outlineLevel="1" x14ac:dyDescent="0.25">
      <c r="A5557" t="s">
        <v>5090</v>
      </c>
      <c r="C5557" s="3" t="s">
        <v>11994</v>
      </c>
      <c r="D5557" s="3" t="s">
        <v>20673</v>
      </c>
      <c r="E5557" s="9">
        <v>2006</v>
      </c>
      <c r="F5557" s="7" t="s">
        <v>9962</v>
      </c>
      <c r="G5557" s="7" t="s">
        <v>5401</v>
      </c>
      <c r="H5557" s="8" t="s">
        <v>20671</v>
      </c>
      <c r="I5557" s="8" t="s">
        <v>20672</v>
      </c>
      <c r="J5557" s="19">
        <v>3</v>
      </c>
      <c r="K5557" s="19" t="s">
        <v>7736</v>
      </c>
      <c r="L5557" s="11">
        <v>1.65</v>
      </c>
      <c r="M5557" s="11"/>
      <c r="N5557" s="24"/>
      <c r="P5557" s="32"/>
      <c r="T5557" s="19"/>
      <c r="U5557" s="3"/>
      <c r="X5557" t="str">
        <f t="shared" si="344"/>
        <v/>
      </c>
      <c r="Z5557" t="str">
        <f t="shared" si="345"/>
        <v/>
      </c>
      <c r="AB5557" s="9"/>
      <c r="AC5557" t="s">
        <v>20671</v>
      </c>
      <c r="AD5557">
        <f t="shared" si="347"/>
        <v>0</v>
      </c>
      <c r="AF5557" s="3">
        <v>1</v>
      </c>
      <c r="AH5557" s="9"/>
    </row>
    <row r="5558" spans="1:34" ht="10.95" customHeight="1" outlineLevel="1" x14ac:dyDescent="0.25">
      <c r="A5558" t="s">
        <v>5090</v>
      </c>
      <c r="C5558" s="3" t="s">
        <v>11994</v>
      </c>
      <c r="D5558" s="3">
        <v>4425</v>
      </c>
      <c r="E5558" s="9">
        <v>2006</v>
      </c>
      <c r="F5558" s="7" t="s">
        <v>9953</v>
      </c>
      <c r="G5558" s="7" t="s">
        <v>5401</v>
      </c>
      <c r="H5558" s="8" t="s">
        <v>4364</v>
      </c>
      <c r="I5558" s="8" t="s">
        <v>9954</v>
      </c>
      <c r="J5558" s="19">
        <v>1</v>
      </c>
      <c r="K5558" s="19" t="s">
        <v>7736</v>
      </c>
      <c r="L5558" s="11">
        <v>9</v>
      </c>
      <c r="M5558" s="11"/>
      <c r="N5558" s="24"/>
      <c r="P5558" s="32"/>
      <c r="T5558" s="19"/>
      <c r="U5558" s="3"/>
      <c r="X5558" t="str">
        <f t="shared" si="344"/>
        <v/>
      </c>
      <c r="Z5558">
        <f t="shared" si="345"/>
        <v>1</v>
      </c>
      <c r="AB5558" s="9"/>
      <c r="AC5558" t="s">
        <v>4364</v>
      </c>
      <c r="AD5558">
        <f t="shared" si="347"/>
        <v>1</v>
      </c>
      <c r="AF5558" s="3"/>
      <c r="AH5558" s="9"/>
    </row>
    <row r="5559" spans="1:34" ht="10.95" customHeight="1" outlineLevel="1" x14ac:dyDescent="0.25">
      <c r="A5559" t="s">
        <v>5090</v>
      </c>
      <c r="C5559" s="3" t="s">
        <v>11994</v>
      </c>
      <c r="D5559" s="3">
        <v>4738</v>
      </c>
      <c r="E5559" s="9">
        <v>2007</v>
      </c>
      <c r="F5559" s="7" t="s">
        <v>9957</v>
      </c>
      <c r="G5559" s="7" t="s">
        <v>5401</v>
      </c>
      <c r="H5559" s="8" t="s">
        <v>9960</v>
      </c>
      <c r="I5559" s="8" t="s">
        <v>9955</v>
      </c>
      <c r="J5559" s="19">
        <v>7</v>
      </c>
      <c r="K5559" s="19" t="s">
        <v>20093</v>
      </c>
      <c r="L5559" s="11"/>
      <c r="M5559" s="11"/>
      <c r="N5559" s="24"/>
      <c r="P5559" s="32"/>
      <c r="T5559" s="19"/>
      <c r="U5559" s="3"/>
      <c r="X5559" t="str">
        <f t="shared" si="344"/>
        <v/>
      </c>
      <c r="Z5559" t="str">
        <f t="shared" si="345"/>
        <v/>
      </c>
      <c r="AB5559" s="9"/>
      <c r="AC5559" t="s">
        <v>9960</v>
      </c>
      <c r="AD5559">
        <f t="shared" si="347"/>
        <v>0</v>
      </c>
      <c r="AF5559" s="3"/>
      <c r="AH5559" s="9"/>
    </row>
    <row r="5560" spans="1:34" ht="10.95" customHeight="1" outlineLevel="1" x14ac:dyDescent="0.25">
      <c r="A5560" t="s">
        <v>5090</v>
      </c>
      <c r="C5560" s="3" t="s">
        <v>11994</v>
      </c>
      <c r="D5560" s="3">
        <v>4739</v>
      </c>
      <c r="E5560" s="9">
        <v>2007</v>
      </c>
      <c r="F5560" s="7" t="s">
        <v>9958</v>
      </c>
      <c r="G5560" s="7" t="s">
        <v>5401</v>
      </c>
      <c r="H5560" s="8" t="s">
        <v>9960</v>
      </c>
      <c r="I5560" s="8" t="s">
        <v>9955</v>
      </c>
      <c r="J5560" s="19">
        <v>7</v>
      </c>
      <c r="K5560" s="19" t="s">
        <v>20093</v>
      </c>
      <c r="L5560" s="11"/>
      <c r="M5560" s="11"/>
      <c r="N5560" s="24"/>
      <c r="P5560" s="32"/>
      <c r="T5560" s="19"/>
      <c r="U5560" s="3"/>
      <c r="X5560" t="str">
        <f t="shared" si="344"/>
        <v/>
      </c>
      <c r="Z5560" t="str">
        <f t="shared" si="345"/>
        <v/>
      </c>
      <c r="AB5560" s="9"/>
      <c r="AC5560" t="s">
        <v>9960</v>
      </c>
      <c r="AD5560">
        <f t="shared" si="347"/>
        <v>0</v>
      </c>
      <c r="AF5560" s="3"/>
      <c r="AH5560" s="9"/>
    </row>
    <row r="5561" spans="1:34" ht="10.95" customHeight="1" outlineLevel="1" x14ac:dyDescent="0.25">
      <c r="A5561" t="s">
        <v>5090</v>
      </c>
      <c r="C5561" s="3" t="s">
        <v>11994</v>
      </c>
      <c r="D5561" s="3">
        <v>4740</v>
      </c>
      <c r="E5561" s="9">
        <v>2007</v>
      </c>
      <c r="F5561" s="7" t="s">
        <v>9959</v>
      </c>
      <c r="G5561" s="7" t="s">
        <v>5401</v>
      </c>
      <c r="H5561" s="8" t="s">
        <v>9960</v>
      </c>
      <c r="I5561" s="8" t="s">
        <v>9955</v>
      </c>
      <c r="J5561" s="19">
        <v>7</v>
      </c>
      <c r="K5561" s="19" t="s">
        <v>20093</v>
      </c>
      <c r="L5561" s="11"/>
      <c r="M5561" s="11"/>
      <c r="N5561" s="24"/>
      <c r="P5561" s="32"/>
      <c r="T5561" s="19"/>
      <c r="U5561" s="3"/>
      <c r="X5561" t="str">
        <f t="shared" si="344"/>
        <v/>
      </c>
      <c r="Z5561" t="str">
        <f t="shared" si="345"/>
        <v/>
      </c>
      <c r="AB5561" s="9"/>
      <c r="AC5561" t="s">
        <v>9960</v>
      </c>
      <c r="AD5561">
        <f t="shared" si="347"/>
        <v>0</v>
      </c>
      <c r="AF5561" s="3"/>
      <c r="AH5561" s="9"/>
    </row>
    <row r="5562" spans="1:34" ht="10.95" customHeight="1" outlineLevel="1" x14ac:dyDescent="0.25">
      <c r="A5562" t="s">
        <v>5090</v>
      </c>
      <c r="C5562" s="3" t="s">
        <v>11994</v>
      </c>
      <c r="D5562" s="3" t="s">
        <v>9956</v>
      </c>
      <c r="E5562" s="9">
        <v>2007</v>
      </c>
      <c r="F5562" s="7" t="s">
        <v>9944</v>
      </c>
      <c r="G5562" s="7" t="s">
        <v>5401</v>
      </c>
      <c r="H5562" s="8" t="s">
        <v>9960</v>
      </c>
      <c r="I5562" s="8" t="s">
        <v>9955</v>
      </c>
      <c r="J5562" s="19">
        <v>7</v>
      </c>
      <c r="K5562" s="19" t="s">
        <v>7736</v>
      </c>
      <c r="L5562" s="11">
        <v>1.65</v>
      </c>
      <c r="M5562" s="11"/>
      <c r="N5562" s="24"/>
      <c r="P5562" s="32"/>
      <c r="T5562" s="19"/>
      <c r="U5562" s="3"/>
      <c r="X5562" t="str">
        <f t="shared" si="344"/>
        <v/>
      </c>
      <c r="Z5562">
        <f t="shared" si="345"/>
        <v>1</v>
      </c>
      <c r="AB5562" s="9"/>
      <c r="AC5562" t="s">
        <v>9960</v>
      </c>
      <c r="AD5562">
        <f t="shared" si="347"/>
        <v>0</v>
      </c>
      <c r="AF5562" s="3"/>
      <c r="AH5562" s="9"/>
    </row>
    <row r="5563" spans="1:34" ht="10.95" customHeight="1" outlineLevel="1" x14ac:dyDescent="0.25">
      <c r="A5563" t="s">
        <v>5090</v>
      </c>
      <c r="C5563" s="3" t="s">
        <v>11994</v>
      </c>
      <c r="D5563" s="3">
        <v>4741</v>
      </c>
      <c r="E5563" s="9">
        <v>2007</v>
      </c>
      <c r="F5563" s="7" t="s">
        <v>9962</v>
      </c>
      <c r="G5563" s="7" t="s">
        <v>5401</v>
      </c>
      <c r="H5563" s="8" t="s">
        <v>9960</v>
      </c>
      <c r="I5563" s="8" t="s">
        <v>9955</v>
      </c>
      <c r="J5563" s="19">
        <v>7</v>
      </c>
      <c r="K5563" s="19" t="s">
        <v>20093</v>
      </c>
      <c r="L5563" s="11"/>
      <c r="M5563" s="11"/>
      <c r="N5563" s="24"/>
      <c r="P5563" s="32"/>
      <c r="T5563" s="19"/>
      <c r="U5563" s="3"/>
      <c r="X5563" t="str">
        <f t="shared" si="344"/>
        <v/>
      </c>
      <c r="Z5563" t="str">
        <f t="shared" si="345"/>
        <v/>
      </c>
      <c r="AB5563" s="9"/>
      <c r="AC5563" t="s">
        <v>9960</v>
      </c>
      <c r="AD5563">
        <f t="shared" si="347"/>
        <v>0</v>
      </c>
      <c r="AF5563" s="3"/>
      <c r="AH5563" s="9"/>
    </row>
    <row r="5564" spans="1:34" ht="10.95" customHeight="1" outlineLevel="1" x14ac:dyDescent="0.25">
      <c r="A5564" t="s">
        <v>5090</v>
      </c>
      <c r="C5564" s="3" t="s">
        <v>11994</v>
      </c>
      <c r="D5564" s="3" t="s">
        <v>9961</v>
      </c>
      <c r="E5564" s="9">
        <v>2007</v>
      </c>
      <c r="F5564" s="7" t="s">
        <v>9953</v>
      </c>
      <c r="G5564" s="7" t="s">
        <v>5401</v>
      </c>
      <c r="H5564" s="8" t="s">
        <v>9960</v>
      </c>
      <c r="I5564" s="8" t="s">
        <v>9955</v>
      </c>
      <c r="J5564" s="19">
        <v>7</v>
      </c>
      <c r="K5564" s="19" t="s">
        <v>7736</v>
      </c>
      <c r="L5564" s="11">
        <v>1.65</v>
      </c>
      <c r="M5564" s="11"/>
      <c r="N5564" s="24"/>
      <c r="P5564" s="32"/>
      <c r="T5564" s="19"/>
      <c r="U5564" s="3"/>
      <c r="X5564" t="str">
        <f t="shared" si="344"/>
        <v/>
      </c>
      <c r="Z5564">
        <f t="shared" si="345"/>
        <v>1</v>
      </c>
      <c r="AB5564" s="9"/>
      <c r="AC5564" t="s">
        <v>9960</v>
      </c>
      <c r="AD5564">
        <f t="shared" si="347"/>
        <v>0</v>
      </c>
      <c r="AF5564" s="3"/>
      <c r="AH5564" s="9"/>
    </row>
    <row r="5565" spans="1:34" ht="10.95" customHeight="1" outlineLevel="1" x14ac:dyDescent="0.25">
      <c r="A5565" t="s">
        <v>5090</v>
      </c>
      <c r="C5565" s="3" t="s">
        <v>11994</v>
      </c>
      <c r="D5565" s="3">
        <v>4742</v>
      </c>
      <c r="E5565" s="9">
        <v>2007</v>
      </c>
      <c r="F5565" s="7" t="s">
        <v>9962</v>
      </c>
      <c r="G5565" s="7" t="s">
        <v>5401</v>
      </c>
      <c r="H5565" s="8" t="s">
        <v>9960</v>
      </c>
      <c r="I5565" s="8" t="s">
        <v>9955</v>
      </c>
      <c r="J5565" s="19">
        <v>7</v>
      </c>
      <c r="K5565" s="19" t="s">
        <v>20093</v>
      </c>
      <c r="L5565" s="11"/>
      <c r="M5565" s="11"/>
      <c r="N5565" s="24"/>
      <c r="P5565" s="32"/>
      <c r="T5565" s="19"/>
      <c r="U5565" s="3"/>
      <c r="X5565" t="str">
        <f t="shared" si="344"/>
        <v/>
      </c>
      <c r="Z5565" t="str">
        <f t="shared" si="345"/>
        <v/>
      </c>
      <c r="AB5565" s="9"/>
      <c r="AC5565" t="s">
        <v>9960</v>
      </c>
      <c r="AD5565">
        <f t="shared" si="347"/>
        <v>0</v>
      </c>
      <c r="AF5565" s="3"/>
      <c r="AH5565" s="9"/>
    </row>
    <row r="5566" spans="1:34" ht="10.95" customHeight="1" outlineLevel="1" x14ac:dyDescent="0.25">
      <c r="A5566" t="s">
        <v>5090</v>
      </c>
      <c r="C5566" s="3" t="s">
        <v>11994</v>
      </c>
      <c r="D5566" s="3" t="s">
        <v>9963</v>
      </c>
      <c r="E5566" s="9">
        <v>2007</v>
      </c>
      <c r="F5566" s="7" t="s">
        <v>9953</v>
      </c>
      <c r="G5566" s="7" t="s">
        <v>5401</v>
      </c>
      <c r="H5566" s="8" t="s">
        <v>9960</v>
      </c>
      <c r="I5566" s="8" t="s">
        <v>9955</v>
      </c>
      <c r="J5566" s="19">
        <v>7</v>
      </c>
      <c r="K5566" s="19" t="s">
        <v>7736</v>
      </c>
      <c r="L5566" s="11">
        <v>1.65</v>
      </c>
      <c r="M5566" s="11"/>
      <c r="N5566" s="24"/>
      <c r="P5566" s="32"/>
      <c r="T5566" s="19"/>
      <c r="U5566" s="3"/>
      <c r="X5566" t="str">
        <f t="shared" si="344"/>
        <v/>
      </c>
      <c r="Z5566">
        <f t="shared" si="345"/>
        <v>1</v>
      </c>
      <c r="AB5566" s="9"/>
      <c r="AC5566" t="s">
        <v>9960</v>
      </c>
      <c r="AD5566">
        <f t="shared" si="347"/>
        <v>0</v>
      </c>
      <c r="AF5566" s="3"/>
      <c r="AH5566" s="9"/>
    </row>
    <row r="5567" spans="1:34" ht="10.95" customHeight="1" outlineLevel="1" x14ac:dyDescent="0.25">
      <c r="A5567" t="s">
        <v>5090</v>
      </c>
      <c r="C5567" s="3" t="s">
        <v>11994</v>
      </c>
      <c r="D5567" s="3">
        <v>4743</v>
      </c>
      <c r="E5567" s="9">
        <v>2007</v>
      </c>
      <c r="F5567" s="7" t="s">
        <v>9962</v>
      </c>
      <c r="G5567" s="7" t="s">
        <v>5401</v>
      </c>
      <c r="H5567" s="8" t="s">
        <v>9960</v>
      </c>
      <c r="I5567" s="8" t="s">
        <v>9955</v>
      </c>
      <c r="J5567" s="19">
        <v>7</v>
      </c>
      <c r="K5567" s="19" t="s">
        <v>20093</v>
      </c>
      <c r="L5567" s="11"/>
      <c r="M5567" s="11"/>
      <c r="N5567" s="24"/>
      <c r="P5567" s="32"/>
      <c r="T5567" s="19"/>
      <c r="U5567" s="3"/>
      <c r="X5567" t="str">
        <f t="shared" si="344"/>
        <v/>
      </c>
      <c r="Z5567" t="str">
        <f t="shared" si="345"/>
        <v/>
      </c>
      <c r="AB5567" s="9"/>
      <c r="AC5567" t="s">
        <v>9960</v>
      </c>
      <c r="AD5567">
        <f t="shared" si="347"/>
        <v>0</v>
      </c>
      <c r="AF5567" s="3"/>
      <c r="AH5567" s="9"/>
    </row>
    <row r="5568" spans="1:34" ht="10.95" customHeight="1" outlineLevel="1" x14ac:dyDescent="0.25">
      <c r="A5568" t="s">
        <v>5090</v>
      </c>
      <c r="C5568" s="3" t="s">
        <v>11994</v>
      </c>
      <c r="D5568" s="3" t="s">
        <v>9964</v>
      </c>
      <c r="E5568" s="9">
        <v>2007</v>
      </c>
      <c r="F5568" s="7" t="s">
        <v>9953</v>
      </c>
      <c r="G5568" s="7" t="s">
        <v>5401</v>
      </c>
      <c r="H5568" s="8" t="s">
        <v>9960</v>
      </c>
      <c r="I5568" s="8" t="s">
        <v>9955</v>
      </c>
      <c r="J5568" s="19">
        <v>7</v>
      </c>
      <c r="K5568" s="19" t="s">
        <v>7736</v>
      </c>
      <c r="L5568" s="11">
        <v>1.65</v>
      </c>
      <c r="M5568" s="11"/>
      <c r="N5568" s="24"/>
      <c r="P5568" s="32"/>
      <c r="T5568" s="19"/>
      <c r="U5568" s="3"/>
      <c r="X5568" t="str">
        <f t="shared" si="344"/>
        <v/>
      </c>
      <c r="Z5568">
        <f t="shared" si="345"/>
        <v>1</v>
      </c>
      <c r="AB5568" s="9"/>
      <c r="AC5568" t="s">
        <v>9960</v>
      </c>
      <c r="AD5568">
        <f t="shared" si="347"/>
        <v>0</v>
      </c>
      <c r="AF5568" s="3"/>
      <c r="AH5568" s="9"/>
    </row>
    <row r="5569" spans="1:34" ht="10.95" customHeight="1" outlineLevel="1" x14ac:dyDescent="0.25">
      <c r="A5569" t="s">
        <v>5090</v>
      </c>
      <c r="C5569" s="3" t="s">
        <v>11994</v>
      </c>
      <c r="D5569" s="3">
        <v>4762</v>
      </c>
      <c r="E5569" s="9">
        <v>2007</v>
      </c>
      <c r="F5569" s="7" t="s">
        <v>9957</v>
      </c>
      <c r="G5569" s="7" t="s">
        <v>5401</v>
      </c>
      <c r="H5569" s="8" t="s">
        <v>9965</v>
      </c>
      <c r="I5569" s="8" t="s">
        <v>9966</v>
      </c>
      <c r="J5569" s="19">
        <v>7</v>
      </c>
      <c r="K5569" s="19" t="s">
        <v>20093</v>
      </c>
      <c r="L5569" s="11"/>
      <c r="M5569" s="11"/>
      <c r="N5569" s="24"/>
      <c r="P5569" s="32"/>
      <c r="T5569" s="19"/>
      <c r="U5569" s="3"/>
      <c r="X5569" t="str">
        <f t="shared" si="344"/>
        <v/>
      </c>
      <c r="Z5569" t="str">
        <f t="shared" si="345"/>
        <v/>
      </c>
      <c r="AB5569" s="9"/>
      <c r="AC5569" t="s">
        <v>9965</v>
      </c>
      <c r="AD5569">
        <f t="shared" si="347"/>
        <v>0</v>
      </c>
      <c r="AF5569" s="3">
        <v>1</v>
      </c>
      <c r="AH5569" s="9"/>
    </row>
    <row r="5570" spans="1:34" ht="10.95" customHeight="1" outlineLevel="1" x14ac:dyDescent="0.25">
      <c r="A5570" t="s">
        <v>5090</v>
      </c>
      <c r="C5570" s="3" t="s">
        <v>11994</v>
      </c>
      <c r="D5570" s="3">
        <v>4763</v>
      </c>
      <c r="E5570" s="9">
        <v>2007</v>
      </c>
      <c r="F5570" s="7" t="s">
        <v>9958</v>
      </c>
      <c r="G5570" s="7" t="s">
        <v>5401</v>
      </c>
      <c r="H5570" s="8" t="s">
        <v>9965</v>
      </c>
      <c r="I5570" s="8" t="s">
        <v>9966</v>
      </c>
      <c r="J5570" s="19">
        <v>7</v>
      </c>
      <c r="K5570" s="19" t="s">
        <v>20093</v>
      </c>
      <c r="L5570" s="11"/>
      <c r="M5570" s="11"/>
      <c r="N5570" s="24"/>
      <c r="P5570" s="32"/>
      <c r="T5570" s="19"/>
      <c r="U5570" s="3"/>
      <c r="X5570" t="str">
        <f t="shared" ref="X5570:X5633" si="348">IF(COUNTIF(F5570,"*fdc*"),1,"")</f>
        <v/>
      </c>
      <c r="Z5570" t="str">
        <f t="shared" ref="Z5570:Z5633" si="349">IF(COUNTIF(F5570,"*s/s*"),1,"")</f>
        <v/>
      </c>
      <c r="AB5570" s="9"/>
      <c r="AC5570" t="s">
        <v>9965</v>
      </c>
      <c r="AD5570">
        <f t="shared" si="347"/>
        <v>0</v>
      </c>
      <c r="AF5570" s="3">
        <v>1</v>
      </c>
      <c r="AH5570" s="9"/>
    </row>
    <row r="5571" spans="1:34" ht="10.95" customHeight="1" outlineLevel="1" x14ac:dyDescent="0.25">
      <c r="A5571" t="s">
        <v>5090</v>
      </c>
      <c r="C5571" s="3" t="s">
        <v>11994</v>
      </c>
      <c r="D5571" s="3">
        <v>4764</v>
      </c>
      <c r="E5571" s="9">
        <v>2007</v>
      </c>
      <c r="F5571" s="7" t="s">
        <v>9959</v>
      </c>
      <c r="G5571" s="7" t="s">
        <v>5401</v>
      </c>
      <c r="H5571" s="8" t="s">
        <v>9965</v>
      </c>
      <c r="I5571" s="8" t="s">
        <v>9966</v>
      </c>
      <c r="J5571" s="19">
        <v>7</v>
      </c>
      <c r="K5571" s="19" t="s">
        <v>20093</v>
      </c>
      <c r="L5571" s="11"/>
      <c r="M5571" s="11"/>
      <c r="N5571" s="24"/>
      <c r="P5571" s="32"/>
      <c r="T5571" s="19"/>
      <c r="U5571" s="3"/>
      <c r="X5571" t="str">
        <f t="shared" si="348"/>
        <v/>
      </c>
      <c r="Z5571" t="str">
        <f t="shared" si="349"/>
        <v/>
      </c>
      <c r="AB5571" s="9"/>
      <c r="AC5571" t="s">
        <v>9965</v>
      </c>
      <c r="AD5571">
        <f t="shared" si="347"/>
        <v>0</v>
      </c>
      <c r="AF5571" s="3">
        <v>1</v>
      </c>
      <c r="AH5571" s="9"/>
    </row>
    <row r="5572" spans="1:34" ht="10.95" customHeight="1" outlineLevel="1" x14ac:dyDescent="0.25">
      <c r="A5572" t="s">
        <v>5090</v>
      </c>
      <c r="C5572" s="3" t="s">
        <v>11994</v>
      </c>
      <c r="D5572" s="3" t="s">
        <v>9967</v>
      </c>
      <c r="E5572" s="9">
        <v>2007</v>
      </c>
      <c r="F5572" s="7" t="s">
        <v>9944</v>
      </c>
      <c r="G5572" s="7" t="s">
        <v>5401</v>
      </c>
      <c r="H5572" s="8" t="s">
        <v>9965</v>
      </c>
      <c r="I5572" s="8" t="s">
        <v>9966</v>
      </c>
      <c r="J5572" s="19">
        <v>7</v>
      </c>
      <c r="K5572" s="19" t="s">
        <v>7736</v>
      </c>
      <c r="L5572" s="11">
        <v>1.65</v>
      </c>
      <c r="M5572" s="11"/>
      <c r="N5572" s="24"/>
      <c r="P5572" s="32"/>
      <c r="T5572" s="19"/>
      <c r="U5572" s="3"/>
      <c r="X5572" t="str">
        <f t="shared" si="348"/>
        <v/>
      </c>
      <c r="Z5572">
        <f t="shared" si="349"/>
        <v>1</v>
      </c>
      <c r="AB5572" s="9"/>
      <c r="AC5572" t="s">
        <v>9965</v>
      </c>
      <c r="AD5572">
        <f t="shared" si="347"/>
        <v>0</v>
      </c>
      <c r="AF5572" s="3">
        <v>1</v>
      </c>
      <c r="AH5572" s="9"/>
    </row>
    <row r="5573" spans="1:34" ht="10.95" customHeight="1" outlineLevel="1" x14ac:dyDescent="0.25">
      <c r="A5573" t="s">
        <v>5090</v>
      </c>
      <c r="C5573" s="3" t="s">
        <v>11994</v>
      </c>
      <c r="D5573" s="3">
        <v>4765</v>
      </c>
      <c r="E5573" s="9">
        <v>2007</v>
      </c>
      <c r="F5573" s="7" t="s">
        <v>9962</v>
      </c>
      <c r="G5573" s="7" t="s">
        <v>5401</v>
      </c>
      <c r="H5573" s="8" t="s">
        <v>9965</v>
      </c>
      <c r="I5573" s="8" t="s">
        <v>9966</v>
      </c>
      <c r="J5573" s="19">
        <v>7</v>
      </c>
      <c r="K5573" s="19" t="s">
        <v>20093</v>
      </c>
      <c r="L5573" s="11"/>
      <c r="M5573" s="11"/>
      <c r="N5573" s="24"/>
      <c r="P5573" s="32"/>
      <c r="T5573" s="19"/>
      <c r="U5573" s="3"/>
      <c r="X5573" t="str">
        <f t="shared" si="348"/>
        <v/>
      </c>
      <c r="Z5573" t="str">
        <f t="shared" si="349"/>
        <v/>
      </c>
      <c r="AB5573" s="9"/>
      <c r="AC5573" t="s">
        <v>9965</v>
      </c>
      <c r="AD5573">
        <f t="shared" si="347"/>
        <v>0</v>
      </c>
      <c r="AF5573" s="3">
        <v>1</v>
      </c>
      <c r="AH5573" s="9"/>
    </row>
    <row r="5574" spans="1:34" ht="10.95" customHeight="1" outlineLevel="1" x14ac:dyDescent="0.25">
      <c r="A5574" t="s">
        <v>5090</v>
      </c>
      <c r="C5574" s="3" t="s">
        <v>11994</v>
      </c>
      <c r="D5574" s="3" t="s">
        <v>9968</v>
      </c>
      <c r="E5574" s="9">
        <v>2007</v>
      </c>
      <c r="F5574" s="7" t="s">
        <v>9953</v>
      </c>
      <c r="G5574" s="7" t="s">
        <v>5401</v>
      </c>
      <c r="H5574" s="8" t="s">
        <v>9965</v>
      </c>
      <c r="I5574" s="8" t="s">
        <v>9966</v>
      </c>
      <c r="J5574" s="19">
        <v>7</v>
      </c>
      <c r="K5574" s="19" t="s">
        <v>7736</v>
      </c>
      <c r="L5574" s="11">
        <v>1.65</v>
      </c>
      <c r="M5574" s="11"/>
      <c r="N5574" s="24"/>
      <c r="P5574" s="32"/>
      <c r="T5574" s="19"/>
      <c r="U5574" s="3"/>
      <c r="X5574" t="str">
        <f t="shared" si="348"/>
        <v/>
      </c>
      <c r="Z5574">
        <f t="shared" si="349"/>
        <v>1</v>
      </c>
      <c r="AB5574" s="9"/>
      <c r="AC5574" t="s">
        <v>9965</v>
      </c>
      <c r="AD5574">
        <f t="shared" si="347"/>
        <v>0</v>
      </c>
      <c r="AF5574" s="3">
        <v>1</v>
      </c>
      <c r="AH5574" s="9"/>
    </row>
    <row r="5575" spans="1:34" ht="10.95" customHeight="1" outlineLevel="1" x14ac:dyDescent="0.25">
      <c r="A5575" t="s">
        <v>5090</v>
      </c>
      <c r="C5575" s="3" t="s">
        <v>11994</v>
      </c>
      <c r="D5575" s="3">
        <v>4766</v>
      </c>
      <c r="E5575" s="9">
        <v>2007</v>
      </c>
      <c r="F5575" s="7" t="s">
        <v>9962</v>
      </c>
      <c r="G5575" s="7" t="s">
        <v>5401</v>
      </c>
      <c r="H5575" s="8" t="s">
        <v>9965</v>
      </c>
      <c r="I5575" s="8" t="s">
        <v>9966</v>
      </c>
      <c r="J5575" s="19">
        <v>7</v>
      </c>
      <c r="K5575" s="19" t="s">
        <v>20093</v>
      </c>
      <c r="L5575" s="11"/>
      <c r="M5575" s="11"/>
      <c r="N5575" s="24"/>
      <c r="P5575" s="32"/>
      <c r="T5575" s="19"/>
      <c r="U5575" s="3"/>
      <c r="X5575" t="str">
        <f t="shared" si="348"/>
        <v/>
      </c>
      <c r="Z5575" t="str">
        <f t="shared" si="349"/>
        <v/>
      </c>
      <c r="AB5575" s="9"/>
      <c r="AC5575" t="s">
        <v>9965</v>
      </c>
      <c r="AD5575">
        <f t="shared" si="347"/>
        <v>0</v>
      </c>
      <c r="AF5575" s="3">
        <v>1</v>
      </c>
      <c r="AH5575" s="9"/>
    </row>
    <row r="5576" spans="1:34" ht="10.95" customHeight="1" outlineLevel="1" x14ac:dyDescent="0.25">
      <c r="A5576" t="s">
        <v>5090</v>
      </c>
      <c r="C5576" s="3" t="s">
        <v>11994</v>
      </c>
      <c r="D5576" s="3" t="s">
        <v>9969</v>
      </c>
      <c r="E5576" s="9">
        <v>2007</v>
      </c>
      <c r="F5576" s="7" t="s">
        <v>9953</v>
      </c>
      <c r="G5576" s="7" t="s">
        <v>5401</v>
      </c>
      <c r="H5576" s="8" t="s">
        <v>9965</v>
      </c>
      <c r="I5576" s="8" t="s">
        <v>9966</v>
      </c>
      <c r="J5576" s="19">
        <v>7</v>
      </c>
      <c r="K5576" s="19" t="s">
        <v>7736</v>
      </c>
      <c r="L5576" s="11">
        <v>1.65</v>
      </c>
      <c r="M5576" s="11"/>
      <c r="N5576" s="24"/>
      <c r="P5576" s="32"/>
      <c r="T5576" s="19"/>
      <c r="U5576" s="3"/>
      <c r="X5576" t="str">
        <f t="shared" si="348"/>
        <v/>
      </c>
      <c r="Z5576">
        <f t="shared" si="349"/>
        <v>1</v>
      </c>
      <c r="AB5576" s="9"/>
      <c r="AC5576" t="s">
        <v>9965</v>
      </c>
      <c r="AD5576">
        <f t="shared" si="347"/>
        <v>0</v>
      </c>
      <c r="AF5576" s="3">
        <v>1</v>
      </c>
      <c r="AH5576" s="9"/>
    </row>
    <row r="5577" spans="1:34" ht="10.95" customHeight="1" outlineLevel="1" x14ac:dyDescent="0.25">
      <c r="A5577" t="s">
        <v>5090</v>
      </c>
      <c r="C5577" s="3" t="s">
        <v>11994</v>
      </c>
      <c r="D5577" s="3">
        <v>4767</v>
      </c>
      <c r="E5577" s="9">
        <v>2007</v>
      </c>
      <c r="F5577" s="7" t="s">
        <v>9962</v>
      </c>
      <c r="G5577" s="7" t="s">
        <v>5401</v>
      </c>
      <c r="H5577" s="8" t="s">
        <v>9965</v>
      </c>
      <c r="I5577" s="8" t="s">
        <v>9966</v>
      </c>
      <c r="J5577" s="19">
        <v>7</v>
      </c>
      <c r="K5577" s="19" t="s">
        <v>20093</v>
      </c>
      <c r="L5577" s="11"/>
      <c r="M5577" s="11"/>
      <c r="N5577" s="24"/>
      <c r="P5577" s="32"/>
      <c r="T5577" s="19"/>
      <c r="U5577" s="3"/>
      <c r="X5577" t="str">
        <f t="shared" si="348"/>
        <v/>
      </c>
      <c r="Z5577" t="str">
        <f t="shared" si="349"/>
        <v/>
      </c>
      <c r="AB5577" s="9"/>
      <c r="AC5577" t="s">
        <v>9965</v>
      </c>
      <c r="AD5577">
        <f t="shared" si="347"/>
        <v>0</v>
      </c>
      <c r="AF5577" s="3">
        <v>1</v>
      </c>
      <c r="AH5577" s="9"/>
    </row>
    <row r="5578" spans="1:34" ht="10.95" customHeight="1" outlineLevel="1" x14ac:dyDescent="0.25">
      <c r="A5578" t="s">
        <v>5090</v>
      </c>
      <c r="C5578" s="3" t="s">
        <v>11994</v>
      </c>
      <c r="D5578" s="3" t="s">
        <v>9970</v>
      </c>
      <c r="E5578" s="9">
        <v>2007</v>
      </c>
      <c r="F5578" s="7" t="s">
        <v>9953</v>
      </c>
      <c r="G5578" s="7" t="s">
        <v>5401</v>
      </c>
      <c r="H5578" s="8" t="s">
        <v>9965</v>
      </c>
      <c r="I5578" s="8" t="s">
        <v>9966</v>
      </c>
      <c r="J5578" s="19">
        <v>7</v>
      </c>
      <c r="K5578" s="19" t="s">
        <v>7736</v>
      </c>
      <c r="L5578" s="11">
        <v>1.65</v>
      </c>
      <c r="M5578" s="11"/>
      <c r="N5578" s="24"/>
      <c r="P5578" s="32"/>
      <c r="T5578" s="19"/>
      <c r="U5578" s="3"/>
      <c r="X5578" t="str">
        <f t="shared" si="348"/>
        <v/>
      </c>
      <c r="Z5578">
        <f t="shared" si="349"/>
        <v>1</v>
      </c>
      <c r="AB5578" s="9"/>
      <c r="AC5578" t="s">
        <v>9965</v>
      </c>
      <c r="AD5578">
        <f t="shared" si="347"/>
        <v>0</v>
      </c>
      <c r="AF5578" s="3">
        <v>1</v>
      </c>
      <c r="AH5578" s="9"/>
    </row>
    <row r="5579" spans="1:34" ht="10.95" customHeight="1" outlineLevel="1" x14ac:dyDescent="0.25">
      <c r="A5579" t="s">
        <v>5090</v>
      </c>
      <c r="C5579" s="3" t="s">
        <v>11994</v>
      </c>
      <c r="D5579" s="3">
        <v>4905</v>
      </c>
      <c r="E5579" s="9">
        <v>2007</v>
      </c>
      <c r="F5579" s="7" t="s">
        <v>9962</v>
      </c>
      <c r="G5579" s="7" t="s">
        <v>5401</v>
      </c>
      <c r="H5579" s="8" t="s">
        <v>9972</v>
      </c>
      <c r="I5579" s="8" t="s">
        <v>9971</v>
      </c>
      <c r="J5579" s="19">
        <v>1</v>
      </c>
      <c r="K5579" s="19" t="s">
        <v>7736</v>
      </c>
      <c r="L5579" s="11">
        <v>1.65</v>
      </c>
      <c r="M5579" s="11"/>
      <c r="N5579" s="24"/>
      <c r="P5579" s="32"/>
      <c r="T5579" s="19"/>
      <c r="U5579" s="3"/>
      <c r="X5579" t="str">
        <f t="shared" si="348"/>
        <v/>
      </c>
      <c r="Z5579" t="str">
        <f t="shared" si="349"/>
        <v/>
      </c>
      <c r="AB5579" s="9"/>
      <c r="AC5579" t="s">
        <v>9972</v>
      </c>
      <c r="AD5579">
        <f t="shared" si="347"/>
        <v>1</v>
      </c>
      <c r="AF5579" s="3"/>
      <c r="AH5579" s="9"/>
    </row>
    <row r="5580" spans="1:34" ht="10.95" customHeight="1" outlineLevel="1" x14ac:dyDescent="0.25">
      <c r="A5580" t="s">
        <v>5090</v>
      </c>
      <c r="C5580" s="3" t="s">
        <v>11994</v>
      </c>
      <c r="D5580" s="3" t="s">
        <v>9973</v>
      </c>
      <c r="E5580" s="9">
        <v>2007</v>
      </c>
      <c r="F5580" s="7" t="s">
        <v>9953</v>
      </c>
      <c r="G5580" s="7" t="s">
        <v>5401</v>
      </c>
      <c r="H5580" s="8" t="s">
        <v>5402</v>
      </c>
      <c r="I5580" s="8" t="s">
        <v>9971</v>
      </c>
      <c r="J5580" s="19">
        <v>1</v>
      </c>
      <c r="K5580" s="19" t="s">
        <v>7736</v>
      </c>
      <c r="L5580" s="11">
        <v>5.3</v>
      </c>
      <c r="M5580" s="11"/>
      <c r="N5580" s="24"/>
      <c r="P5580" s="32"/>
      <c r="T5580" s="19"/>
      <c r="U5580" s="3"/>
      <c r="X5580" t="str">
        <f t="shared" si="348"/>
        <v/>
      </c>
      <c r="Z5580">
        <f t="shared" si="349"/>
        <v>1</v>
      </c>
      <c r="AB5580" s="9"/>
      <c r="AC5580" t="s">
        <v>5402</v>
      </c>
      <c r="AD5580">
        <f t="shared" si="347"/>
        <v>1</v>
      </c>
      <c r="AF5580" s="3"/>
      <c r="AH5580" s="9"/>
    </row>
    <row r="5581" spans="1:34" ht="10.95" customHeight="1" outlineLevel="1" x14ac:dyDescent="0.25">
      <c r="A5581" t="s">
        <v>5090</v>
      </c>
      <c r="C5581" s="3" t="s">
        <v>11994</v>
      </c>
      <c r="D5581" s="3" t="s">
        <v>9975</v>
      </c>
      <c r="E5581" s="9">
        <v>2008</v>
      </c>
      <c r="F5581" s="7" t="s">
        <v>9976</v>
      </c>
      <c r="G5581" s="7" t="s">
        <v>5401</v>
      </c>
      <c r="H5581" s="8" t="s">
        <v>7560</v>
      </c>
      <c r="I5581" s="8" t="s">
        <v>9974</v>
      </c>
      <c r="J5581" s="19">
        <v>7</v>
      </c>
      <c r="K5581" s="19" t="s">
        <v>7736</v>
      </c>
      <c r="L5581" s="11">
        <v>1.65</v>
      </c>
      <c r="M5581" s="11"/>
      <c r="N5581" s="24"/>
      <c r="P5581" s="32"/>
      <c r="T5581" s="19"/>
      <c r="U5581" s="3"/>
      <c r="X5581" t="str">
        <f t="shared" si="348"/>
        <v/>
      </c>
      <c r="Z5581">
        <f t="shared" si="349"/>
        <v>1</v>
      </c>
      <c r="AB5581" s="9"/>
      <c r="AC5581" t="s">
        <v>7560</v>
      </c>
      <c r="AD5581">
        <f t="shared" si="347"/>
        <v>0</v>
      </c>
      <c r="AF5581" s="3"/>
      <c r="AH5581" s="9"/>
    </row>
    <row r="5582" spans="1:34" ht="10.95" customHeight="1" outlineLevel="1" x14ac:dyDescent="0.25">
      <c r="A5582" t="s">
        <v>5090</v>
      </c>
      <c r="C5582" s="3" t="s">
        <v>11994</v>
      </c>
      <c r="D5582" s="3">
        <v>6355</v>
      </c>
      <c r="E5582" s="9">
        <v>2008</v>
      </c>
      <c r="F5582" s="10" t="s">
        <v>9953</v>
      </c>
      <c r="G5582" s="7" t="s">
        <v>5401</v>
      </c>
      <c r="H5582" s="8" t="s">
        <v>7560</v>
      </c>
      <c r="I5582" s="8" t="s">
        <v>9974</v>
      </c>
      <c r="J5582" s="19">
        <v>7</v>
      </c>
      <c r="K5582" s="19" t="s">
        <v>7736</v>
      </c>
      <c r="L5582" s="11">
        <v>1.65</v>
      </c>
      <c r="M5582" s="11"/>
      <c r="N5582" s="24"/>
      <c r="P5582" s="32"/>
      <c r="T5582" s="19"/>
      <c r="U5582" s="3"/>
      <c r="X5582" t="str">
        <f t="shared" si="348"/>
        <v/>
      </c>
      <c r="Z5582">
        <f t="shared" si="349"/>
        <v>1</v>
      </c>
      <c r="AB5582" s="9"/>
      <c r="AC5582" t="s">
        <v>7560</v>
      </c>
      <c r="AD5582">
        <f t="shared" si="347"/>
        <v>0</v>
      </c>
      <c r="AF5582" s="3"/>
      <c r="AH5582" s="9"/>
    </row>
    <row r="5583" spans="1:34" ht="10.95" customHeight="1" outlineLevel="1" x14ac:dyDescent="0.25">
      <c r="A5583" t="s">
        <v>5090</v>
      </c>
      <c r="C5583" s="3" t="s">
        <v>11994</v>
      </c>
      <c r="D5583" s="3">
        <v>6355</v>
      </c>
      <c r="E5583" s="9">
        <v>2008</v>
      </c>
      <c r="F5583" s="10" t="s">
        <v>9953</v>
      </c>
      <c r="G5583" s="7" t="s">
        <v>5401</v>
      </c>
      <c r="H5583" s="8" t="s">
        <v>7560</v>
      </c>
      <c r="I5583" s="8" t="s">
        <v>9974</v>
      </c>
      <c r="J5583" s="19">
        <v>7</v>
      </c>
      <c r="K5583" s="19" t="s">
        <v>7736</v>
      </c>
      <c r="L5583" s="11">
        <v>1.65</v>
      </c>
      <c r="M5583" s="11"/>
      <c r="N5583" s="24"/>
      <c r="P5583" s="32"/>
      <c r="T5583" s="19"/>
      <c r="U5583" s="3"/>
      <c r="X5583" t="str">
        <f t="shared" si="348"/>
        <v/>
      </c>
      <c r="Z5583">
        <f t="shared" si="349"/>
        <v>1</v>
      </c>
      <c r="AB5583" s="9"/>
      <c r="AC5583" t="s">
        <v>7560</v>
      </c>
      <c r="AD5583">
        <f t="shared" si="347"/>
        <v>0</v>
      </c>
      <c r="AF5583" s="3"/>
      <c r="AH5583" s="9"/>
    </row>
    <row r="5584" spans="1:34" ht="10.95" customHeight="1" outlineLevel="1" x14ac:dyDescent="0.25">
      <c r="A5584" t="s">
        <v>5090</v>
      </c>
      <c r="C5584" s="3" t="s">
        <v>11994</v>
      </c>
      <c r="D5584" s="3">
        <v>6962</v>
      </c>
      <c r="E5584" s="9">
        <v>2009</v>
      </c>
      <c r="F5584" s="7" t="s">
        <v>9981</v>
      </c>
      <c r="G5584" s="7" t="s">
        <v>5401</v>
      </c>
      <c r="H5584" s="8" t="s">
        <v>9980</v>
      </c>
      <c r="I5584" s="8" t="s">
        <v>9977</v>
      </c>
      <c r="J5584" s="19">
        <v>1</v>
      </c>
      <c r="K5584" s="19" t="s">
        <v>20093</v>
      </c>
      <c r="L5584" s="11"/>
      <c r="M5584" s="11"/>
      <c r="N5584" s="24"/>
      <c r="P5584" s="32"/>
      <c r="T5584" s="19"/>
      <c r="U5584" s="3"/>
      <c r="X5584" t="str">
        <f t="shared" si="348"/>
        <v/>
      </c>
      <c r="Z5584" t="str">
        <f t="shared" si="349"/>
        <v/>
      </c>
      <c r="AB5584" s="9"/>
      <c r="AC5584" t="s">
        <v>9980</v>
      </c>
      <c r="AD5584">
        <f t="shared" si="347"/>
        <v>1</v>
      </c>
      <c r="AF5584" s="3"/>
      <c r="AH5584" s="9"/>
    </row>
    <row r="5585" spans="1:34" ht="10.95" customHeight="1" outlineLevel="1" x14ac:dyDescent="0.25">
      <c r="A5585" t="s">
        <v>5090</v>
      </c>
      <c r="C5585" s="3" t="s">
        <v>11994</v>
      </c>
      <c r="D5585" s="3" t="s">
        <v>9979</v>
      </c>
      <c r="E5585" s="9">
        <v>2009</v>
      </c>
      <c r="F5585" s="7" t="s">
        <v>9978</v>
      </c>
      <c r="G5585" s="7" t="s">
        <v>5401</v>
      </c>
      <c r="H5585" s="8" t="s">
        <v>4364</v>
      </c>
      <c r="I5585" s="8" t="s">
        <v>9977</v>
      </c>
      <c r="J5585" s="19">
        <v>1</v>
      </c>
      <c r="K5585" s="19" t="s">
        <v>7736</v>
      </c>
      <c r="L5585" s="11">
        <v>4</v>
      </c>
      <c r="M5585" s="11"/>
      <c r="N5585" s="24"/>
      <c r="P5585" s="32"/>
      <c r="T5585" s="19"/>
      <c r="U5585" s="3"/>
      <c r="X5585" t="str">
        <f t="shared" si="348"/>
        <v/>
      </c>
      <c r="Z5585">
        <f t="shared" si="349"/>
        <v>1</v>
      </c>
      <c r="AB5585" s="9"/>
      <c r="AC5585" t="s">
        <v>4364</v>
      </c>
      <c r="AD5585">
        <f t="shared" si="347"/>
        <v>1</v>
      </c>
      <c r="AF5585" s="3"/>
      <c r="AH5585" s="9"/>
    </row>
    <row r="5586" spans="1:34" ht="10.95" customHeight="1" outlineLevel="1" x14ac:dyDescent="0.25">
      <c r="A5586" t="s">
        <v>5090</v>
      </c>
      <c r="C5586" s="3" t="s">
        <v>11994</v>
      </c>
      <c r="D5586" s="3">
        <v>7219</v>
      </c>
      <c r="E5586" s="9">
        <v>2009</v>
      </c>
      <c r="F5586" s="7" t="s">
        <v>9983</v>
      </c>
      <c r="G5586" s="7" t="s">
        <v>5401</v>
      </c>
      <c r="H5586" s="8" t="s">
        <v>2355</v>
      </c>
      <c r="I5586" s="8" t="s">
        <v>9982</v>
      </c>
      <c r="J5586" s="19">
        <v>1</v>
      </c>
      <c r="K5586" s="19" t="s">
        <v>7738</v>
      </c>
      <c r="L5586" s="11"/>
      <c r="M5586" s="11"/>
      <c r="N5586" s="24"/>
      <c r="P5586" s="32"/>
      <c r="T5586" s="19"/>
      <c r="U5586" s="3"/>
      <c r="X5586" t="str">
        <f t="shared" si="348"/>
        <v/>
      </c>
      <c r="Z5586">
        <f t="shared" si="349"/>
        <v>1</v>
      </c>
      <c r="AB5586" s="9"/>
      <c r="AC5586" t="s">
        <v>2355</v>
      </c>
      <c r="AD5586">
        <f t="shared" ref="AD5586:AD5620" si="350">COUNTIF(H5586,"*Fuji*")</f>
        <v>0</v>
      </c>
      <c r="AF5586" s="3">
        <v>1</v>
      </c>
      <c r="AH5586" s="9"/>
    </row>
    <row r="5587" spans="1:34" ht="10.95" customHeight="1" outlineLevel="1" x14ac:dyDescent="0.25">
      <c r="A5587" t="s">
        <v>5090</v>
      </c>
      <c r="C5587" s="3" t="s">
        <v>11994</v>
      </c>
      <c r="D5587" s="3">
        <v>8500</v>
      </c>
      <c r="E5587" s="9">
        <v>2011</v>
      </c>
      <c r="F5587" s="7" t="s">
        <v>9985</v>
      </c>
      <c r="G5587" s="7" t="s">
        <v>5401</v>
      </c>
      <c r="H5587" s="8" t="s">
        <v>4364</v>
      </c>
      <c r="I5587" s="8" t="s">
        <v>9984</v>
      </c>
      <c r="J5587" s="19">
        <v>1</v>
      </c>
      <c r="K5587" s="19" t="s">
        <v>7736</v>
      </c>
      <c r="L5587" s="11">
        <v>8</v>
      </c>
      <c r="M5587" s="11"/>
      <c r="N5587" s="24"/>
      <c r="P5587" s="32"/>
      <c r="S5587">
        <v>1</v>
      </c>
      <c r="T5587" s="19"/>
      <c r="U5587" s="3"/>
      <c r="X5587" t="str">
        <f t="shared" si="348"/>
        <v/>
      </c>
      <c r="Z5587">
        <f t="shared" si="349"/>
        <v>1</v>
      </c>
      <c r="AB5587" s="9"/>
      <c r="AC5587" t="s">
        <v>4364</v>
      </c>
      <c r="AD5587">
        <f t="shared" si="350"/>
        <v>1</v>
      </c>
      <c r="AF5587" s="3"/>
      <c r="AH5587" s="9"/>
    </row>
    <row r="5588" spans="1:34" ht="10.95" customHeight="1" outlineLevel="1" x14ac:dyDescent="0.25">
      <c r="A5588" t="s">
        <v>5090</v>
      </c>
      <c r="C5588" s="3" t="s">
        <v>11994</v>
      </c>
      <c r="D5588" s="3">
        <v>8507</v>
      </c>
      <c r="E5588" s="9">
        <v>2011</v>
      </c>
      <c r="F5588" s="7" t="s">
        <v>9985</v>
      </c>
      <c r="G5588" s="7" t="s">
        <v>5401</v>
      </c>
      <c r="H5588" s="8" t="s">
        <v>4364</v>
      </c>
      <c r="I5588" s="8" t="s">
        <v>9986</v>
      </c>
      <c r="J5588" s="19">
        <v>1</v>
      </c>
      <c r="K5588" s="19" t="s">
        <v>7736</v>
      </c>
      <c r="L5588" s="11">
        <v>2.5</v>
      </c>
      <c r="M5588" s="11"/>
      <c r="N5588" s="24"/>
      <c r="P5588" s="32"/>
      <c r="T5588" s="19"/>
      <c r="U5588" s="3"/>
      <c r="X5588" t="str">
        <f t="shared" si="348"/>
        <v/>
      </c>
      <c r="Z5588">
        <f t="shared" si="349"/>
        <v>1</v>
      </c>
      <c r="AB5588" s="9"/>
      <c r="AC5588" t="s">
        <v>4364</v>
      </c>
      <c r="AD5588">
        <f t="shared" si="350"/>
        <v>1</v>
      </c>
      <c r="AF5588" s="3"/>
      <c r="AH5588" s="9"/>
    </row>
    <row r="5589" spans="1:34" ht="10.95" customHeight="1" outlineLevel="1" x14ac:dyDescent="0.25">
      <c r="A5589" t="s">
        <v>5090</v>
      </c>
      <c r="C5589" s="3" t="s">
        <v>11994</v>
      </c>
      <c r="D5589" s="3">
        <v>8634</v>
      </c>
      <c r="E5589" s="9">
        <v>2011</v>
      </c>
      <c r="F5589" s="7" t="s">
        <v>9958</v>
      </c>
      <c r="G5589" s="7" t="s">
        <v>5401</v>
      </c>
      <c r="H5589" s="8" t="s">
        <v>9233</v>
      </c>
      <c r="I5589" s="8" t="s">
        <v>7560</v>
      </c>
      <c r="J5589" s="19">
        <v>7</v>
      </c>
      <c r="K5589" s="19" t="s">
        <v>20093</v>
      </c>
      <c r="L5589" s="11"/>
      <c r="M5589" s="11"/>
      <c r="N5589" s="24"/>
      <c r="P5589" s="32"/>
      <c r="T5589" s="19"/>
      <c r="U5589" s="3"/>
      <c r="X5589" t="str">
        <f t="shared" si="348"/>
        <v/>
      </c>
      <c r="Z5589" t="str">
        <f t="shared" si="349"/>
        <v/>
      </c>
      <c r="AB5589" s="9"/>
      <c r="AC5589" t="s">
        <v>9233</v>
      </c>
      <c r="AD5589">
        <f t="shared" si="350"/>
        <v>0</v>
      </c>
      <c r="AF5589" s="3"/>
      <c r="AH5589" s="9"/>
    </row>
    <row r="5590" spans="1:34" ht="10.95" customHeight="1" outlineLevel="1" x14ac:dyDescent="0.25">
      <c r="A5590" t="s">
        <v>5090</v>
      </c>
      <c r="C5590" s="3" t="s">
        <v>11994</v>
      </c>
      <c r="D5590" s="3">
        <v>8635</v>
      </c>
      <c r="E5590" s="9">
        <v>2011</v>
      </c>
      <c r="F5590" s="7" t="s">
        <v>9958</v>
      </c>
      <c r="G5590" s="7" t="s">
        <v>5401</v>
      </c>
      <c r="H5590" s="8" t="s">
        <v>9233</v>
      </c>
      <c r="I5590" s="8" t="s">
        <v>7560</v>
      </c>
      <c r="J5590" s="19">
        <v>7</v>
      </c>
      <c r="K5590" s="19" t="s">
        <v>20093</v>
      </c>
      <c r="L5590" s="11"/>
      <c r="M5590" s="11"/>
      <c r="N5590" s="24"/>
      <c r="P5590" s="32"/>
      <c r="T5590" s="19"/>
      <c r="U5590" s="3"/>
      <c r="X5590" t="str">
        <f t="shared" si="348"/>
        <v/>
      </c>
      <c r="Z5590" t="str">
        <f t="shared" si="349"/>
        <v/>
      </c>
      <c r="AB5590" s="9"/>
      <c r="AC5590" t="s">
        <v>9233</v>
      </c>
      <c r="AD5590">
        <f t="shared" si="350"/>
        <v>0</v>
      </c>
      <c r="AF5590" s="3"/>
      <c r="AH5590" s="9"/>
    </row>
    <row r="5591" spans="1:34" ht="10.95" customHeight="1" outlineLevel="1" x14ac:dyDescent="0.25">
      <c r="A5591" t="s">
        <v>5090</v>
      </c>
      <c r="C5591" s="3" t="s">
        <v>11994</v>
      </c>
      <c r="D5591" s="3">
        <v>8636</v>
      </c>
      <c r="E5591" s="9">
        <v>2011</v>
      </c>
      <c r="F5591" s="7" t="s">
        <v>9958</v>
      </c>
      <c r="G5591" s="7" t="s">
        <v>5401</v>
      </c>
      <c r="H5591" s="8" t="s">
        <v>9233</v>
      </c>
      <c r="I5591" s="8" t="s">
        <v>7560</v>
      </c>
      <c r="J5591" s="19">
        <v>7</v>
      </c>
      <c r="K5591" s="19" t="s">
        <v>20093</v>
      </c>
      <c r="L5591" s="11"/>
      <c r="M5591" s="11"/>
      <c r="N5591" s="24"/>
      <c r="P5591" s="32"/>
      <c r="T5591" s="19"/>
      <c r="U5591" s="3"/>
      <c r="X5591" t="str">
        <f t="shared" si="348"/>
        <v/>
      </c>
      <c r="Z5591" t="str">
        <f t="shared" si="349"/>
        <v/>
      </c>
      <c r="AB5591" s="9"/>
      <c r="AC5591" t="s">
        <v>9233</v>
      </c>
      <c r="AD5591">
        <f t="shared" si="350"/>
        <v>0</v>
      </c>
      <c r="AF5591" s="3"/>
      <c r="AH5591" s="9"/>
    </row>
    <row r="5592" spans="1:34" ht="10.95" customHeight="1" outlineLevel="1" x14ac:dyDescent="0.25">
      <c r="A5592" t="s">
        <v>5090</v>
      </c>
      <c r="C5592" s="3" t="s">
        <v>11994</v>
      </c>
      <c r="D5592" s="3">
        <v>8637</v>
      </c>
      <c r="E5592" s="9">
        <v>2011</v>
      </c>
      <c r="F5592" s="7" t="s">
        <v>9958</v>
      </c>
      <c r="G5592" s="7" t="s">
        <v>5401</v>
      </c>
      <c r="H5592" s="8" t="s">
        <v>9233</v>
      </c>
      <c r="I5592" s="8" t="s">
        <v>7560</v>
      </c>
      <c r="J5592" s="19">
        <v>7</v>
      </c>
      <c r="K5592" s="19" t="s">
        <v>20093</v>
      </c>
      <c r="L5592" s="11"/>
      <c r="M5592" s="11"/>
      <c r="N5592" s="24"/>
      <c r="P5592" s="32"/>
      <c r="T5592" s="19"/>
      <c r="U5592" s="3"/>
      <c r="X5592" t="str">
        <f t="shared" si="348"/>
        <v/>
      </c>
      <c r="Z5592" t="str">
        <f t="shared" si="349"/>
        <v/>
      </c>
      <c r="AB5592" s="9"/>
      <c r="AC5592" t="s">
        <v>9233</v>
      </c>
      <c r="AD5592">
        <f t="shared" si="350"/>
        <v>0</v>
      </c>
      <c r="AF5592" s="3"/>
      <c r="AH5592" s="9"/>
    </row>
    <row r="5593" spans="1:34" ht="10.95" customHeight="1" outlineLevel="1" x14ac:dyDescent="0.25">
      <c r="A5593" t="s">
        <v>5090</v>
      </c>
      <c r="C5593" s="3" t="s">
        <v>11994</v>
      </c>
      <c r="D5593" s="3">
        <v>8638</v>
      </c>
      <c r="E5593" s="9">
        <v>2011</v>
      </c>
      <c r="F5593" s="7" t="s">
        <v>9958</v>
      </c>
      <c r="G5593" s="7" t="s">
        <v>5401</v>
      </c>
      <c r="H5593" s="8" t="s">
        <v>9233</v>
      </c>
      <c r="I5593" s="8" t="s">
        <v>7560</v>
      </c>
      <c r="J5593" s="19">
        <v>7</v>
      </c>
      <c r="K5593" s="19" t="s">
        <v>20093</v>
      </c>
      <c r="L5593" s="11"/>
      <c r="M5593" s="11"/>
      <c r="N5593" s="24"/>
      <c r="P5593" s="32"/>
      <c r="T5593" s="19"/>
      <c r="U5593" s="3"/>
      <c r="X5593" t="str">
        <f t="shared" si="348"/>
        <v/>
      </c>
      <c r="Z5593" t="str">
        <f t="shared" si="349"/>
        <v/>
      </c>
      <c r="AB5593" s="9"/>
      <c r="AC5593" t="s">
        <v>9233</v>
      </c>
      <c r="AD5593">
        <f t="shared" si="350"/>
        <v>0</v>
      </c>
      <c r="AF5593" s="3"/>
      <c r="AH5593" s="9"/>
    </row>
    <row r="5594" spans="1:34" ht="10.95" customHeight="1" outlineLevel="1" x14ac:dyDescent="0.25">
      <c r="A5594" t="s">
        <v>5090</v>
      </c>
      <c r="C5594" s="3" t="s">
        <v>11994</v>
      </c>
      <c r="D5594" s="3" t="s">
        <v>9987</v>
      </c>
      <c r="E5594" s="9">
        <v>2011</v>
      </c>
      <c r="F5594" s="7" t="s">
        <v>9988</v>
      </c>
      <c r="G5594" s="7" t="s">
        <v>5401</v>
      </c>
      <c r="H5594" s="8" t="s">
        <v>9233</v>
      </c>
      <c r="I5594" s="8" t="s">
        <v>7560</v>
      </c>
      <c r="J5594" s="19">
        <v>7</v>
      </c>
      <c r="K5594" s="19" t="s">
        <v>7736</v>
      </c>
      <c r="L5594" s="11">
        <v>2.5</v>
      </c>
      <c r="M5594" s="11"/>
      <c r="N5594" s="24"/>
      <c r="P5594" s="32"/>
      <c r="T5594" s="19"/>
      <c r="U5594" s="3"/>
      <c r="X5594" t="str">
        <f t="shared" si="348"/>
        <v/>
      </c>
      <c r="Z5594" t="str">
        <f t="shared" si="349"/>
        <v/>
      </c>
      <c r="AB5594" s="9"/>
      <c r="AC5594" t="s">
        <v>9233</v>
      </c>
      <c r="AD5594">
        <f t="shared" si="350"/>
        <v>0</v>
      </c>
      <c r="AF5594" s="3"/>
      <c r="AH5594" s="9"/>
    </row>
    <row r="5595" spans="1:34" ht="10.95" customHeight="1" outlineLevel="1" x14ac:dyDescent="0.25">
      <c r="A5595" t="s">
        <v>5090</v>
      </c>
      <c r="C5595" s="3" t="s">
        <v>11994</v>
      </c>
      <c r="D5595" s="3">
        <v>8639</v>
      </c>
      <c r="E5595" s="9">
        <v>2011</v>
      </c>
      <c r="F5595" s="7" t="s">
        <v>9943</v>
      </c>
      <c r="G5595" s="7" t="s">
        <v>5401</v>
      </c>
      <c r="H5595" s="8" t="s">
        <v>9233</v>
      </c>
      <c r="I5595" s="8" t="s">
        <v>7560</v>
      </c>
      <c r="J5595" s="19">
        <v>7</v>
      </c>
      <c r="K5595" s="19" t="s">
        <v>20093</v>
      </c>
      <c r="L5595" s="11"/>
      <c r="M5595" s="11"/>
      <c r="N5595" s="24"/>
      <c r="P5595" s="32"/>
      <c r="T5595" s="19"/>
      <c r="U5595" s="3"/>
      <c r="X5595" t="str">
        <f t="shared" si="348"/>
        <v/>
      </c>
      <c r="Z5595" t="str">
        <f t="shared" si="349"/>
        <v/>
      </c>
      <c r="AB5595" s="9"/>
      <c r="AC5595" t="s">
        <v>9233</v>
      </c>
      <c r="AD5595">
        <f t="shared" si="350"/>
        <v>0</v>
      </c>
      <c r="AF5595" s="3"/>
      <c r="AH5595" s="9"/>
    </row>
    <row r="5596" spans="1:34" ht="10.95" customHeight="1" outlineLevel="1" x14ac:dyDescent="0.25">
      <c r="A5596" t="s">
        <v>5090</v>
      </c>
      <c r="C5596" s="3" t="s">
        <v>11994</v>
      </c>
      <c r="D5596" s="3">
        <v>8640</v>
      </c>
      <c r="E5596" s="9">
        <v>2011</v>
      </c>
      <c r="F5596" s="7" t="s">
        <v>9959</v>
      </c>
      <c r="G5596" s="7" t="s">
        <v>5401</v>
      </c>
      <c r="H5596" s="8" t="s">
        <v>9233</v>
      </c>
      <c r="I5596" s="8" t="s">
        <v>7560</v>
      </c>
      <c r="J5596" s="19">
        <v>7</v>
      </c>
      <c r="K5596" s="19" t="s">
        <v>20093</v>
      </c>
      <c r="L5596" s="11"/>
      <c r="M5596" s="11"/>
      <c r="N5596" s="24"/>
      <c r="P5596" s="32"/>
      <c r="T5596" s="19"/>
      <c r="U5596" s="3"/>
      <c r="X5596" t="str">
        <f t="shared" si="348"/>
        <v/>
      </c>
      <c r="Z5596" t="str">
        <f t="shared" si="349"/>
        <v/>
      </c>
      <c r="AB5596" s="9"/>
      <c r="AC5596" t="s">
        <v>9233</v>
      </c>
      <c r="AD5596">
        <f t="shared" si="350"/>
        <v>0</v>
      </c>
      <c r="AF5596" s="3"/>
      <c r="AH5596" s="9"/>
    </row>
    <row r="5597" spans="1:34" ht="10.95" customHeight="1" outlineLevel="1" x14ac:dyDescent="0.25">
      <c r="A5597" t="s">
        <v>5090</v>
      </c>
      <c r="C5597" s="3" t="s">
        <v>11994</v>
      </c>
      <c r="D5597" s="3">
        <v>8641</v>
      </c>
      <c r="E5597" s="9">
        <v>2011</v>
      </c>
      <c r="F5597" s="7" t="s">
        <v>9962</v>
      </c>
      <c r="G5597" s="7" t="s">
        <v>5401</v>
      </c>
      <c r="H5597" s="8" t="s">
        <v>9233</v>
      </c>
      <c r="I5597" s="8" t="s">
        <v>7560</v>
      </c>
      <c r="J5597" s="19">
        <v>7</v>
      </c>
      <c r="K5597" s="19" t="s">
        <v>20093</v>
      </c>
      <c r="L5597" s="11"/>
      <c r="M5597" s="11"/>
      <c r="N5597" s="24"/>
      <c r="P5597" s="32"/>
      <c r="T5597" s="19"/>
      <c r="U5597" s="3"/>
      <c r="X5597" t="str">
        <f t="shared" si="348"/>
        <v/>
      </c>
      <c r="Z5597" t="str">
        <f t="shared" si="349"/>
        <v/>
      </c>
      <c r="AB5597" s="9"/>
      <c r="AC5597" t="s">
        <v>9233</v>
      </c>
      <c r="AD5597">
        <f t="shared" si="350"/>
        <v>0</v>
      </c>
      <c r="AF5597" s="3"/>
      <c r="AH5597" s="9"/>
    </row>
    <row r="5598" spans="1:34" ht="10.95" customHeight="1" outlineLevel="1" x14ac:dyDescent="0.25">
      <c r="A5598" t="s">
        <v>5090</v>
      </c>
      <c r="C5598" s="3" t="s">
        <v>11994</v>
      </c>
      <c r="D5598" s="3" t="s">
        <v>9989</v>
      </c>
      <c r="E5598" s="9">
        <v>2011</v>
      </c>
      <c r="F5598" s="7" t="s">
        <v>9944</v>
      </c>
      <c r="G5598" s="7" t="s">
        <v>5401</v>
      </c>
      <c r="H5598" s="8" t="s">
        <v>9233</v>
      </c>
      <c r="I5598" s="8" t="s">
        <v>7560</v>
      </c>
      <c r="J5598" s="19">
        <v>7</v>
      </c>
      <c r="K5598" s="19" t="s">
        <v>7736</v>
      </c>
      <c r="L5598" s="11">
        <v>2.5</v>
      </c>
      <c r="M5598" s="11"/>
      <c r="N5598" s="24"/>
      <c r="P5598" s="32"/>
      <c r="T5598" s="19"/>
      <c r="U5598" s="3"/>
      <c r="X5598" t="str">
        <f t="shared" si="348"/>
        <v/>
      </c>
      <c r="Z5598">
        <f t="shared" si="349"/>
        <v>1</v>
      </c>
      <c r="AB5598" s="9"/>
      <c r="AC5598" t="s">
        <v>9233</v>
      </c>
      <c r="AD5598">
        <f t="shared" si="350"/>
        <v>0</v>
      </c>
      <c r="AF5598" s="3"/>
      <c r="AH5598" s="9"/>
    </row>
    <row r="5599" spans="1:34" ht="10.95" customHeight="1" outlineLevel="1" x14ac:dyDescent="0.25">
      <c r="A5599" t="s">
        <v>5090</v>
      </c>
      <c r="C5599" s="3" t="s">
        <v>11994</v>
      </c>
      <c r="D5599" s="3">
        <v>8730</v>
      </c>
      <c r="E5599" s="9">
        <v>2011</v>
      </c>
      <c r="F5599" s="7" t="s">
        <v>9958</v>
      </c>
      <c r="G5599" s="7" t="s">
        <v>5401</v>
      </c>
      <c r="H5599" s="8" t="s">
        <v>9233</v>
      </c>
      <c r="I5599" s="8" t="s">
        <v>7560</v>
      </c>
      <c r="J5599" s="19">
        <v>7</v>
      </c>
      <c r="K5599" s="19" t="s">
        <v>20093</v>
      </c>
      <c r="L5599" s="11"/>
      <c r="M5599" s="11"/>
      <c r="N5599" s="24"/>
      <c r="P5599" s="32"/>
      <c r="T5599" s="19"/>
      <c r="U5599" s="3"/>
      <c r="X5599" t="str">
        <f t="shared" si="348"/>
        <v/>
      </c>
      <c r="Z5599" t="str">
        <f t="shared" si="349"/>
        <v/>
      </c>
      <c r="AB5599" s="9"/>
      <c r="AC5599" t="s">
        <v>9233</v>
      </c>
      <c r="AD5599">
        <f t="shared" si="350"/>
        <v>0</v>
      </c>
      <c r="AF5599" s="3"/>
      <c r="AH5599" s="9"/>
    </row>
    <row r="5600" spans="1:34" ht="10.95" customHeight="1" outlineLevel="1" x14ac:dyDescent="0.25">
      <c r="A5600" t="s">
        <v>5090</v>
      </c>
      <c r="C5600" s="3" t="s">
        <v>11994</v>
      </c>
      <c r="D5600" s="3">
        <v>8731</v>
      </c>
      <c r="E5600" s="9">
        <v>2011</v>
      </c>
      <c r="F5600" s="7" t="s">
        <v>9958</v>
      </c>
      <c r="G5600" s="7" t="s">
        <v>5401</v>
      </c>
      <c r="H5600" s="8" t="s">
        <v>9233</v>
      </c>
      <c r="I5600" s="8" t="s">
        <v>7560</v>
      </c>
      <c r="J5600" s="19">
        <v>7</v>
      </c>
      <c r="K5600" s="19" t="s">
        <v>20093</v>
      </c>
      <c r="L5600" s="11"/>
      <c r="M5600" s="11"/>
      <c r="N5600" s="24"/>
      <c r="P5600" s="32"/>
      <c r="T5600" s="19"/>
      <c r="U5600" s="3"/>
      <c r="X5600" t="str">
        <f t="shared" si="348"/>
        <v/>
      </c>
      <c r="Z5600" t="str">
        <f t="shared" si="349"/>
        <v/>
      </c>
      <c r="AB5600" s="9"/>
      <c r="AC5600" t="s">
        <v>9233</v>
      </c>
      <c r="AD5600">
        <f t="shared" si="350"/>
        <v>0</v>
      </c>
      <c r="AF5600" s="3"/>
      <c r="AH5600" s="9"/>
    </row>
    <row r="5601" spans="1:34" ht="10.95" customHeight="1" outlineLevel="1" x14ac:dyDescent="0.25">
      <c r="A5601" t="s">
        <v>5090</v>
      </c>
      <c r="C5601" s="3" t="s">
        <v>11994</v>
      </c>
      <c r="D5601" s="3">
        <v>8732</v>
      </c>
      <c r="E5601" s="9">
        <v>2011</v>
      </c>
      <c r="F5601" s="7" t="s">
        <v>9958</v>
      </c>
      <c r="G5601" s="7" t="s">
        <v>5401</v>
      </c>
      <c r="H5601" s="8" t="s">
        <v>9233</v>
      </c>
      <c r="I5601" s="8" t="s">
        <v>7560</v>
      </c>
      <c r="J5601" s="19">
        <v>7</v>
      </c>
      <c r="K5601" s="19" t="s">
        <v>20093</v>
      </c>
      <c r="L5601" s="11"/>
      <c r="M5601" s="11"/>
      <c r="N5601" s="24"/>
      <c r="P5601" s="32"/>
      <c r="T5601" s="19"/>
      <c r="U5601" s="3"/>
      <c r="X5601" t="str">
        <f t="shared" si="348"/>
        <v/>
      </c>
      <c r="Z5601" t="str">
        <f t="shared" si="349"/>
        <v/>
      </c>
      <c r="AB5601" s="9"/>
      <c r="AC5601" t="s">
        <v>9233</v>
      </c>
      <c r="AD5601">
        <f t="shared" si="350"/>
        <v>0</v>
      </c>
      <c r="AF5601" s="3"/>
      <c r="AH5601" s="9"/>
    </row>
    <row r="5602" spans="1:34" ht="10.95" customHeight="1" outlineLevel="1" x14ac:dyDescent="0.25">
      <c r="A5602" t="s">
        <v>5090</v>
      </c>
      <c r="C5602" s="3" t="s">
        <v>11994</v>
      </c>
      <c r="D5602" s="3">
        <v>8733</v>
      </c>
      <c r="E5602" s="9">
        <v>2011</v>
      </c>
      <c r="F5602" s="7" t="s">
        <v>9958</v>
      </c>
      <c r="G5602" s="7" t="s">
        <v>5401</v>
      </c>
      <c r="H5602" s="8" t="s">
        <v>9233</v>
      </c>
      <c r="I5602" s="8" t="s">
        <v>7560</v>
      </c>
      <c r="J5602" s="19">
        <v>7</v>
      </c>
      <c r="K5602" s="19" t="s">
        <v>20093</v>
      </c>
      <c r="L5602" s="11"/>
      <c r="M5602" s="11"/>
      <c r="N5602" s="24"/>
      <c r="P5602" s="32"/>
      <c r="T5602" s="19"/>
      <c r="U5602" s="3"/>
      <c r="X5602" t="str">
        <f t="shared" si="348"/>
        <v/>
      </c>
      <c r="Z5602" t="str">
        <f t="shared" si="349"/>
        <v/>
      </c>
      <c r="AB5602" s="9"/>
      <c r="AC5602" t="s">
        <v>9233</v>
      </c>
      <c r="AD5602">
        <f t="shared" si="350"/>
        <v>0</v>
      </c>
      <c r="AF5602" s="3"/>
      <c r="AH5602" s="9"/>
    </row>
    <row r="5603" spans="1:34" ht="10.95" customHeight="1" outlineLevel="1" x14ac:dyDescent="0.25">
      <c r="A5603" t="s">
        <v>5090</v>
      </c>
      <c r="C5603" s="3" t="s">
        <v>11994</v>
      </c>
      <c r="D5603" s="3">
        <v>8734</v>
      </c>
      <c r="E5603" s="9">
        <v>2011</v>
      </c>
      <c r="F5603" s="7" t="s">
        <v>9958</v>
      </c>
      <c r="G5603" s="7" t="s">
        <v>5401</v>
      </c>
      <c r="H5603" s="8" t="s">
        <v>9233</v>
      </c>
      <c r="I5603" s="8" t="s">
        <v>7560</v>
      </c>
      <c r="J5603" s="19">
        <v>7</v>
      </c>
      <c r="K5603" s="19" t="s">
        <v>20093</v>
      </c>
      <c r="L5603" s="11"/>
      <c r="M5603" s="11"/>
      <c r="N5603" s="24"/>
      <c r="P5603" s="32"/>
      <c r="T5603" s="19"/>
      <c r="U5603" s="3"/>
      <c r="X5603" t="str">
        <f t="shared" si="348"/>
        <v/>
      </c>
      <c r="Z5603" t="str">
        <f t="shared" si="349"/>
        <v/>
      </c>
      <c r="AB5603" s="9"/>
      <c r="AC5603" t="s">
        <v>9233</v>
      </c>
      <c r="AD5603">
        <f t="shared" si="350"/>
        <v>0</v>
      </c>
      <c r="AF5603" s="3"/>
      <c r="AH5603" s="9"/>
    </row>
    <row r="5604" spans="1:34" ht="10.95" customHeight="1" outlineLevel="1" x14ac:dyDescent="0.25">
      <c r="A5604" t="s">
        <v>5090</v>
      </c>
      <c r="C5604" s="3" t="s">
        <v>11994</v>
      </c>
      <c r="D5604" s="3" t="s">
        <v>9990</v>
      </c>
      <c r="E5604" s="9">
        <v>2011</v>
      </c>
      <c r="F5604" s="7" t="s">
        <v>9988</v>
      </c>
      <c r="G5604" s="7" t="s">
        <v>5401</v>
      </c>
      <c r="H5604" s="8" t="s">
        <v>9233</v>
      </c>
      <c r="I5604" s="8" t="s">
        <v>7560</v>
      </c>
      <c r="J5604" s="19">
        <v>7</v>
      </c>
      <c r="K5604" s="19" t="s">
        <v>7736</v>
      </c>
      <c r="L5604" s="11">
        <v>2.5</v>
      </c>
      <c r="M5604" s="11"/>
      <c r="N5604" s="24"/>
      <c r="P5604" s="32"/>
      <c r="T5604" s="19"/>
      <c r="U5604" s="3"/>
      <c r="X5604" t="str">
        <f t="shared" si="348"/>
        <v/>
      </c>
      <c r="Z5604" t="str">
        <f t="shared" si="349"/>
        <v/>
      </c>
      <c r="AB5604" s="9"/>
      <c r="AC5604" t="s">
        <v>9233</v>
      </c>
      <c r="AD5604">
        <f t="shared" si="350"/>
        <v>0</v>
      </c>
      <c r="AF5604" s="3"/>
      <c r="AH5604" s="9"/>
    </row>
    <row r="5605" spans="1:34" ht="10.95" customHeight="1" outlineLevel="1" x14ac:dyDescent="0.25">
      <c r="A5605" t="s">
        <v>5090</v>
      </c>
      <c r="C5605" s="3" t="s">
        <v>11994</v>
      </c>
      <c r="D5605" s="3">
        <v>8735</v>
      </c>
      <c r="E5605" s="9">
        <v>2011</v>
      </c>
      <c r="F5605" s="7" t="s">
        <v>9943</v>
      </c>
      <c r="G5605" s="7" t="s">
        <v>5401</v>
      </c>
      <c r="H5605" s="8" t="s">
        <v>9233</v>
      </c>
      <c r="I5605" s="8" t="s">
        <v>7560</v>
      </c>
      <c r="J5605" s="19">
        <v>7</v>
      </c>
      <c r="K5605" s="19" t="s">
        <v>20093</v>
      </c>
      <c r="L5605" s="11"/>
      <c r="M5605" s="11"/>
      <c r="N5605" s="24"/>
      <c r="P5605" s="32"/>
      <c r="T5605" s="19"/>
      <c r="U5605" s="3"/>
      <c r="X5605" t="str">
        <f t="shared" si="348"/>
        <v/>
      </c>
      <c r="Z5605" t="str">
        <f t="shared" si="349"/>
        <v/>
      </c>
      <c r="AB5605" s="9"/>
      <c r="AC5605" t="s">
        <v>9233</v>
      </c>
      <c r="AD5605">
        <f t="shared" si="350"/>
        <v>0</v>
      </c>
      <c r="AF5605" s="3"/>
      <c r="AH5605" s="9"/>
    </row>
    <row r="5606" spans="1:34" ht="10.95" customHeight="1" outlineLevel="1" x14ac:dyDescent="0.25">
      <c r="A5606" t="s">
        <v>5090</v>
      </c>
      <c r="C5606" s="3" t="s">
        <v>11994</v>
      </c>
      <c r="D5606" s="3">
        <v>8736</v>
      </c>
      <c r="E5606" s="9">
        <v>2011</v>
      </c>
      <c r="F5606" s="7" t="s">
        <v>9959</v>
      </c>
      <c r="G5606" s="7" t="s">
        <v>5401</v>
      </c>
      <c r="H5606" s="8" t="s">
        <v>9233</v>
      </c>
      <c r="I5606" s="8" t="s">
        <v>7560</v>
      </c>
      <c r="J5606" s="19">
        <v>7</v>
      </c>
      <c r="K5606" s="19" t="s">
        <v>20093</v>
      </c>
      <c r="L5606" s="11"/>
      <c r="M5606" s="11"/>
      <c r="N5606" s="24"/>
      <c r="P5606" s="32"/>
      <c r="T5606" s="19"/>
      <c r="U5606" s="3"/>
      <c r="X5606" t="str">
        <f t="shared" si="348"/>
        <v/>
      </c>
      <c r="Z5606" t="str">
        <f t="shared" si="349"/>
        <v/>
      </c>
      <c r="AB5606" s="9"/>
      <c r="AC5606" t="s">
        <v>9233</v>
      </c>
      <c r="AD5606">
        <f t="shared" si="350"/>
        <v>0</v>
      </c>
      <c r="AF5606" s="3"/>
      <c r="AH5606" s="9"/>
    </row>
    <row r="5607" spans="1:34" ht="10.95" customHeight="1" outlineLevel="1" x14ac:dyDescent="0.25">
      <c r="A5607" t="s">
        <v>5090</v>
      </c>
      <c r="C5607" s="3" t="s">
        <v>11994</v>
      </c>
      <c r="D5607" s="3">
        <v>8737</v>
      </c>
      <c r="E5607" s="9">
        <v>2011</v>
      </c>
      <c r="F5607" s="7" t="s">
        <v>9962</v>
      </c>
      <c r="G5607" s="7" t="s">
        <v>5401</v>
      </c>
      <c r="H5607" s="8" t="s">
        <v>9233</v>
      </c>
      <c r="I5607" s="8" t="s">
        <v>7560</v>
      </c>
      <c r="J5607" s="19">
        <v>7</v>
      </c>
      <c r="K5607" s="19" t="s">
        <v>20093</v>
      </c>
      <c r="L5607" s="11"/>
      <c r="M5607" s="11"/>
      <c r="N5607" s="24"/>
      <c r="P5607" s="32"/>
      <c r="T5607" s="19"/>
      <c r="U5607" s="3"/>
      <c r="X5607" t="str">
        <f t="shared" si="348"/>
        <v/>
      </c>
      <c r="Z5607" t="str">
        <f t="shared" si="349"/>
        <v/>
      </c>
      <c r="AB5607" s="9"/>
      <c r="AC5607" t="s">
        <v>9233</v>
      </c>
      <c r="AD5607">
        <f t="shared" si="350"/>
        <v>0</v>
      </c>
      <c r="AF5607" s="3"/>
      <c r="AH5607" s="9"/>
    </row>
    <row r="5608" spans="1:34" ht="10.95" customHeight="1" outlineLevel="1" x14ac:dyDescent="0.25">
      <c r="A5608" t="s">
        <v>5090</v>
      </c>
      <c r="C5608" s="3" t="s">
        <v>11994</v>
      </c>
      <c r="D5608" s="3" t="s">
        <v>9991</v>
      </c>
      <c r="E5608" s="9">
        <v>2011</v>
      </c>
      <c r="F5608" s="7" t="s">
        <v>9944</v>
      </c>
      <c r="G5608" s="7" t="s">
        <v>5401</v>
      </c>
      <c r="H5608" s="8" t="s">
        <v>9233</v>
      </c>
      <c r="I5608" s="8" t="s">
        <v>7560</v>
      </c>
      <c r="J5608" s="19">
        <v>7</v>
      </c>
      <c r="K5608" s="19" t="s">
        <v>7736</v>
      </c>
      <c r="L5608" s="11">
        <v>2.5</v>
      </c>
      <c r="M5608" s="11"/>
      <c r="N5608" s="24"/>
      <c r="P5608" s="32"/>
      <c r="T5608" s="19"/>
      <c r="U5608" s="3"/>
      <c r="X5608" t="str">
        <f t="shared" si="348"/>
        <v/>
      </c>
      <c r="Z5608">
        <f t="shared" si="349"/>
        <v>1</v>
      </c>
      <c r="AB5608" s="9"/>
      <c r="AC5608" t="s">
        <v>9233</v>
      </c>
      <c r="AD5608">
        <f t="shared" si="350"/>
        <v>0</v>
      </c>
      <c r="AF5608" s="3"/>
      <c r="AH5608" s="9"/>
    </row>
    <row r="5609" spans="1:34" ht="10.95" customHeight="1" outlineLevel="1" x14ac:dyDescent="0.25">
      <c r="A5609" t="s">
        <v>5090</v>
      </c>
      <c r="C5609" s="3" t="s">
        <v>11994</v>
      </c>
      <c r="D5609" s="3">
        <v>9013</v>
      </c>
      <c r="E5609" s="9">
        <v>2011</v>
      </c>
      <c r="F5609" s="7" t="s">
        <v>9993</v>
      </c>
      <c r="G5609" s="7" t="s">
        <v>5401</v>
      </c>
      <c r="H5609" s="8" t="s">
        <v>4365</v>
      </c>
      <c r="I5609" s="8" t="s">
        <v>9992</v>
      </c>
      <c r="J5609" s="19">
        <v>1</v>
      </c>
      <c r="K5609" s="19" t="s">
        <v>20093</v>
      </c>
      <c r="L5609" s="11"/>
      <c r="M5609" s="11"/>
      <c r="N5609" s="24"/>
      <c r="P5609" s="32"/>
      <c r="T5609" s="19"/>
      <c r="U5609" s="3"/>
      <c r="X5609" t="str">
        <f t="shared" si="348"/>
        <v/>
      </c>
      <c r="Z5609" t="str">
        <f t="shared" si="349"/>
        <v/>
      </c>
      <c r="AB5609" s="9"/>
      <c r="AC5609" t="s">
        <v>4365</v>
      </c>
      <c r="AD5609">
        <f t="shared" si="350"/>
        <v>0</v>
      </c>
      <c r="AF5609" s="3"/>
      <c r="AH5609" s="9"/>
    </row>
    <row r="5610" spans="1:34" ht="10.95" customHeight="1" outlineLevel="1" x14ac:dyDescent="0.25">
      <c r="A5610" t="s">
        <v>5090</v>
      </c>
      <c r="C5610" s="3" t="s">
        <v>11994</v>
      </c>
      <c r="D5610" s="3" t="s">
        <v>9994</v>
      </c>
      <c r="E5610" s="9">
        <v>2011</v>
      </c>
      <c r="F5610" s="7" t="s">
        <v>9985</v>
      </c>
      <c r="G5610" s="7" t="s">
        <v>5401</v>
      </c>
      <c r="H5610" s="8" t="s">
        <v>4365</v>
      </c>
      <c r="I5610" s="8" t="s">
        <v>9992</v>
      </c>
      <c r="J5610" s="19">
        <v>3</v>
      </c>
      <c r="K5610" s="19" t="s">
        <v>7736</v>
      </c>
      <c r="L5610" s="11">
        <v>10</v>
      </c>
      <c r="M5610" s="11"/>
      <c r="N5610" s="24"/>
      <c r="P5610" s="32"/>
      <c r="T5610" s="19"/>
      <c r="U5610" s="3"/>
      <c r="X5610" t="str">
        <f t="shared" si="348"/>
        <v/>
      </c>
      <c r="Z5610">
        <f t="shared" si="349"/>
        <v>1</v>
      </c>
      <c r="AB5610" s="9"/>
      <c r="AC5610" t="s">
        <v>4365</v>
      </c>
      <c r="AD5610">
        <f t="shared" si="350"/>
        <v>0</v>
      </c>
      <c r="AF5610" s="3"/>
      <c r="AH5610" s="9"/>
    </row>
    <row r="5611" spans="1:34" ht="10.95" customHeight="1" outlineLevel="1" x14ac:dyDescent="0.25">
      <c r="A5611" t="s">
        <v>5090</v>
      </c>
      <c r="C5611" s="3" t="s">
        <v>11994</v>
      </c>
      <c r="D5611" s="3" t="s">
        <v>9996</v>
      </c>
      <c r="E5611" s="9">
        <v>2011</v>
      </c>
      <c r="F5611" s="7" t="s">
        <v>9944</v>
      </c>
      <c r="G5611" s="7" t="s">
        <v>5401</v>
      </c>
      <c r="H5611" s="8" t="s">
        <v>4364</v>
      </c>
      <c r="I5611" s="8" t="s">
        <v>9995</v>
      </c>
      <c r="J5611" s="19">
        <v>1</v>
      </c>
      <c r="K5611" s="19" t="s">
        <v>7736</v>
      </c>
      <c r="L5611" s="11">
        <v>9</v>
      </c>
      <c r="M5611" s="11"/>
      <c r="N5611" s="24"/>
      <c r="P5611" s="32"/>
      <c r="T5611" s="19"/>
      <c r="U5611" s="3"/>
      <c r="X5611" t="str">
        <f t="shared" si="348"/>
        <v/>
      </c>
      <c r="Z5611">
        <f t="shared" si="349"/>
        <v>1</v>
      </c>
      <c r="AB5611" s="9"/>
      <c r="AC5611" t="s">
        <v>4364</v>
      </c>
      <c r="AD5611">
        <f t="shared" si="350"/>
        <v>1</v>
      </c>
      <c r="AF5611" s="3"/>
      <c r="AH5611" s="9"/>
    </row>
    <row r="5612" spans="1:34" ht="10.95" customHeight="1" outlineLevel="1" x14ac:dyDescent="0.25">
      <c r="A5612" t="s">
        <v>5090</v>
      </c>
      <c r="C5612" s="3" t="s">
        <v>11994</v>
      </c>
      <c r="D5612" s="3">
        <v>9534</v>
      </c>
      <c r="E5612" s="9">
        <v>2012</v>
      </c>
      <c r="F5612" s="7" t="s">
        <v>9959</v>
      </c>
      <c r="G5612" s="7" t="s">
        <v>5401</v>
      </c>
      <c r="H5612" s="8" t="s">
        <v>4364</v>
      </c>
      <c r="I5612" s="8" t="s">
        <v>9997</v>
      </c>
      <c r="J5612" s="19">
        <v>1</v>
      </c>
      <c r="K5612" s="19" t="s">
        <v>20093</v>
      </c>
      <c r="L5612" s="11"/>
      <c r="M5612" s="11"/>
      <c r="N5612" s="24"/>
      <c r="P5612" s="32"/>
      <c r="T5612" s="19"/>
      <c r="U5612" s="3"/>
      <c r="X5612" t="str">
        <f t="shared" si="348"/>
        <v/>
      </c>
      <c r="Z5612" t="str">
        <f t="shared" si="349"/>
        <v/>
      </c>
      <c r="AB5612" s="9"/>
      <c r="AC5612" t="s">
        <v>4364</v>
      </c>
      <c r="AD5612">
        <f t="shared" si="350"/>
        <v>1</v>
      </c>
      <c r="AF5612" s="3"/>
      <c r="AH5612" s="9"/>
    </row>
    <row r="5613" spans="1:34" ht="10.95" customHeight="1" outlineLevel="1" x14ac:dyDescent="0.25">
      <c r="A5613" t="s">
        <v>5090</v>
      </c>
      <c r="C5613" s="3" t="s">
        <v>11994</v>
      </c>
      <c r="D5613" s="3" t="s">
        <v>9998</v>
      </c>
      <c r="E5613" s="9">
        <v>2012</v>
      </c>
      <c r="F5613" s="7" t="s">
        <v>9999</v>
      </c>
      <c r="G5613" s="7" t="s">
        <v>5401</v>
      </c>
      <c r="H5613" s="8" t="s">
        <v>4364</v>
      </c>
      <c r="I5613" s="8" t="s">
        <v>9997</v>
      </c>
      <c r="J5613" s="19">
        <v>1</v>
      </c>
      <c r="K5613" s="19" t="s">
        <v>7736</v>
      </c>
      <c r="L5613" s="11">
        <v>10</v>
      </c>
      <c r="M5613" s="11"/>
      <c r="N5613" s="24"/>
      <c r="P5613" s="32"/>
      <c r="T5613" s="19"/>
      <c r="U5613" s="3"/>
      <c r="X5613" t="str">
        <f t="shared" si="348"/>
        <v/>
      </c>
      <c r="Z5613">
        <f t="shared" si="349"/>
        <v>1</v>
      </c>
      <c r="AB5613" s="9"/>
      <c r="AC5613" t="s">
        <v>4364</v>
      </c>
      <c r="AD5613">
        <f t="shared" si="350"/>
        <v>1</v>
      </c>
      <c r="AF5613" s="3"/>
      <c r="AH5613" s="9"/>
    </row>
    <row r="5614" spans="1:34" ht="10.95" customHeight="1" outlineLevel="1" x14ac:dyDescent="0.25">
      <c r="A5614" t="s">
        <v>5090</v>
      </c>
      <c r="C5614" s="3" t="s">
        <v>11994</v>
      </c>
      <c r="D5614" s="3">
        <v>9926</v>
      </c>
      <c r="E5614" s="9">
        <v>2013</v>
      </c>
      <c r="F5614" s="7" t="s">
        <v>9985</v>
      </c>
      <c r="G5614" s="7" t="s">
        <v>5401</v>
      </c>
      <c r="H5614" s="8" t="s">
        <v>10000</v>
      </c>
      <c r="I5614" s="8" t="s">
        <v>10001</v>
      </c>
      <c r="J5614" s="19">
        <v>2</v>
      </c>
      <c r="K5614" s="19" t="s">
        <v>7736</v>
      </c>
      <c r="L5614" s="11">
        <v>8</v>
      </c>
      <c r="M5614" s="11"/>
      <c r="N5614" s="24"/>
      <c r="P5614" s="32"/>
      <c r="S5614">
        <v>1</v>
      </c>
      <c r="T5614" s="19"/>
      <c r="U5614" s="3"/>
      <c r="X5614" t="str">
        <f t="shared" si="348"/>
        <v/>
      </c>
      <c r="Z5614">
        <f t="shared" si="349"/>
        <v>1</v>
      </c>
      <c r="AB5614" s="9"/>
      <c r="AC5614" t="s">
        <v>10000</v>
      </c>
      <c r="AD5614">
        <f t="shared" si="350"/>
        <v>0</v>
      </c>
      <c r="AF5614" s="3"/>
      <c r="AH5614" s="9"/>
    </row>
    <row r="5615" spans="1:34" ht="10.95" customHeight="1" outlineLevel="1" x14ac:dyDescent="0.25">
      <c r="A5615" t="s">
        <v>5090</v>
      </c>
      <c r="C5615" s="3" t="s">
        <v>11994</v>
      </c>
      <c r="D5615" s="3">
        <v>9988</v>
      </c>
      <c r="E5615" s="9">
        <v>2013</v>
      </c>
      <c r="F5615" s="7" t="s">
        <v>9959</v>
      </c>
      <c r="G5615" s="7"/>
      <c r="H5615" s="8" t="s">
        <v>9233</v>
      </c>
      <c r="I5615" s="8" t="s">
        <v>7560</v>
      </c>
      <c r="J5615" s="19">
        <v>7</v>
      </c>
      <c r="K5615" s="19" t="s">
        <v>20093</v>
      </c>
      <c r="L5615" s="11"/>
      <c r="M5615" s="11"/>
      <c r="N5615" s="24"/>
      <c r="P5615" s="32"/>
      <c r="T5615" s="19"/>
      <c r="U5615" s="3"/>
      <c r="X5615" t="str">
        <f t="shared" si="348"/>
        <v/>
      </c>
      <c r="Z5615" t="str">
        <f t="shared" si="349"/>
        <v/>
      </c>
      <c r="AB5615" s="9"/>
      <c r="AC5615" t="s">
        <v>9233</v>
      </c>
      <c r="AD5615">
        <f t="shared" si="350"/>
        <v>0</v>
      </c>
      <c r="AF5615" s="3"/>
      <c r="AH5615" s="9"/>
    </row>
    <row r="5616" spans="1:34" ht="10.95" customHeight="1" outlineLevel="1" x14ac:dyDescent="0.25">
      <c r="A5616" t="s">
        <v>5090</v>
      </c>
      <c r="C5616" s="3" t="s">
        <v>11994</v>
      </c>
      <c r="D5616" s="3">
        <v>9989</v>
      </c>
      <c r="E5616" s="9">
        <v>2013</v>
      </c>
      <c r="F5616" s="7" t="s">
        <v>10002</v>
      </c>
      <c r="G5616" s="7"/>
      <c r="H5616" s="8" t="s">
        <v>9233</v>
      </c>
      <c r="I5616" s="8" t="s">
        <v>7560</v>
      </c>
      <c r="J5616" s="19">
        <v>7</v>
      </c>
      <c r="K5616" s="19" t="s">
        <v>20093</v>
      </c>
      <c r="L5616" s="11"/>
      <c r="M5616" s="11"/>
      <c r="N5616" s="24"/>
      <c r="P5616" s="32"/>
      <c r="T5616" s="19"/>
      <c r="U5616" s="3"/>
      <c r="X5616" t="str">
        <f t="shared" si="348"/>
        <v/>
      </c>
      <c r="Z5616" t="str">
        <f t="shared" si="349"/>
        <v/>
      </c>
      <c r="AB5616" s="9"/>
      <c r="AC5616" t="s">
        <v>9233</v>
      </c>
      <c r="AD5616">
        <f t="shared" si="350"/>
        <v>0</v>
      </c>
      <c r="AF5616" s="3"/>
      <c r="AH5616" s="9"/>
    </row>
    <row r="5617" spans="1:48" ht="10.95" customHeight="1" outlineLevel="1" x14ac:dyDescent="0.25">
      <c r="A5617" t="s">
        <v>5090</v>
      </c>
      <c r="C5617" s="3" t="s">
        <v>11994</v>
      </c>
      <c r="D5617" s="3">
        <v>9990</v>
      </c>
      <c r="E5617" s="9">
        <v>2013</v>
      </c>
      <c r="F5617" s="7" t="s">
        <v>10002</v>
      </c>
      <c r="G5617" s="7"/>
      <c r="H5617" s="8" t="s">
        <v>9233</v>
      </c>
      <c r="I5617" s="8" t="s">
        <v>7560</v>
      </c>
      <c r="J5617" s="19">
        <v>7</v>
      </c>
      <c r="K5617" s="19" t="s">
        <v>20093</v>
      </c>
      <c r="L5617" s="11"/>
      <c r="M5617" s="11"/>
      <c r="N5617" s="24"/>
      <c r="P5617" s="32"/>
      <c r="T5617" s="19"/>
      <c r="U5617" s="3"/>
      <c r="X5617" t="str">
        <f t="shared" si="348"/>
        <v/>
      </c>
      <c r="Z5617" t="str">
        <f t="shared" si="349"/>
        <v/>
      </c>
      <c r="AB5617" s="9"/>
      <c r="AC5617" t="s">
        <v>9233</v>
      </c>
      <c r="AD5617">
        <f t="shared" si="350"/>
        <v>0</v>
      </c>
      <c r="AF5617" s="3"/>
      <c r="AH5617" s="9"/>
    </row>
    <row r="5618" spans="1:48" ht="10.95" customHeight="1" outlineLevel="1" x14ac:dyDescent="0.25">
      <c r="A5618" t="s">
        <v>5090</v>
      </c>
      <c r="C5618" s="3" t="s">
        <v>11994</v>
      </c>
      <c r="D5618" s="3" t="s">
        <v>10004</v>
      </c>
      <c r="E5618" s="9">
        <v>2013</v>
      </c>
      <c r="F5618" s="7" t="s">
        <v>10003</v>
      </c>
      <c r="G5618" s="7"/>
      <c r="H5618" s="8" t="s">
        <v>7560</v>
      </c>
      <c r="I5618" s="8" t="s">
        <v>7560</v>
      </c>
      <c r="J5618" s="19">
        <v>7</v>
      </c>
      <c r="K5618" s="19" t="s">
        <v>7736</v>
      </c>
      <c r="L5618" s="11">
        <v>2.5</v>
      </c>
      <c r="M5618" s="11"/>
      <c r="N5618" s="24"/>
      <c r="P5618" s="32"/>
      <c r="T5618" s="19"/>
      <c r="U5618" s="3"/>
      <c r="X5618" t="str">
        <f t="shared" si="348"/>
        <v/>
      </c>
      <c r="Z5618">
        <f t="shared" si="349"/>
        <v>1</v>
      </c>
      <c r="AB5618" s="9"/>
      <c r="AC5618" t="s">
        <v>7560</v>
      </c>
      <c r="AD5618">
        <f t="shared" si="350"/>
        <v>0</v>
      </c>
      <c r="AF5618" s="3"/>
      <c r="AH5618" s="9"/>
    </row>
    <row r="5619" spans="1:48" ht="10.95" customHeight="1" outlineLevel="1" x14ac:dyDescent="0.25">
      <c r="A5619" t="s">
        <v>5090</v>
      </c>
      <c r="C5619" s="3" t="s">
        <v>11994</v>
      </c>
      <c r="D5619" s="3">
        <v>9991</v>
      </c>
      <c r="E5619" s="9">
        <v>2013</v>
      </c>
      <c r="F5619" s="7" t="s">
        <v>9993</v>
      </c>
      <c r="G5619" s="7"/>
      <c r="H5619" s="8" t="s">
        <v>9233</v>
      </c>
      <c r="I5619" s="8" t="s">
        <v>7560</v>
      </c>
      <c r="J5619" s="19">
        <v>7</v>
      </c>
      <c r="K5619" s="19" t="s">
        <v>20093</v>
      </c>
      <c r="L5619" s="11"/>
      <c r="M5619" s="11"/>
      <c r="N5619" s="24"/>
      <c r="P5619" s="32"/>
      <c r="T5619" s="19"/>
      <c r="U5619" s="3"/>
      <c r="X5619" t="str">
        <f t="shared" si="348"/>
        <v/>
      </c>
      <c r="Z5619" t="str">
        <f t="shared" si="349"/>
        <v/>
      </c>
      <c r="AB5619" s="9"/>
      <c r="AC5619" t="s">
        <v>9233</v>
      </c>
      <c r="AD5619">
        <f t="shared" si="350"/>
        <v>0</v>
      </c>
      <c r="AF5619" s="3"/>
      <c r="AH5619" s="9"/>
    </row>
    <row r="5620" spans="1:48" ht="10.95" customHeight="1" outlineLevel="1" x14ac:dyDescent="0.25">
      <c r="A5620" t="s">
        <v>5090</v>
      </c>
      <c r="C5620" s="3" t="s">
        <v>11994</v>
      </c>
      <c r="D5620" s="3" t="s">
        <v>10005</v>
      </c>
      <c r="E5620" s="9">
        <v>2013</v>
      </c>
      <c r="F5620" s="7" t="s">
        <v>9985</v>
      </c>
      <c r="G5620" s="7"/>
      <c r="H5620" s="8" t="s">
        <v>7560</v>
      </c>
      <c r="I5620" s="8" t="s">
        <v>7560</v>
      </c>
      <c r="J5620" s="19">
        <v>7</v>
      </c>
      <c r="K5620" s="19" t="s">
        <v>7736</v>
      </c>
      <c r="L5620" s="11">
        <v>2.5</v>
      </c>
      <c r="M5620" s="11"/>
      <c r="N5620" s="24"/>
      <c r="P5620" s="32"/>
      <c r="T5620" s="19"/>
      <c r="U5620" s="3"/>
      <c r="X5620" t="str">
        <f t="shared" si="348"/>
        <v/>
      </c>
      <c r="Z5620">
        <f t="shared" si="349"/>
        <v>1</v>
      </c>
      <c r="AB5620" s="9"/>
      <c r="AC5620" t="s">
        <v>7560</v>
      </c>
      <c r="AD5620">
        <f t="shared" si="350"/>
        <v>0</v>
      </c>
      <c r="AF5620" s="3"/>
      <c r="AH5620" s="9"/>
    </row>
    <row r="5621" spans="1:48" ht="10.95" customHeight="1" x14ac:dyDescent="0.25">
      <c r="A5621" t="s">
        <v>10263</v>
      </c>
      <c r="B5621" t="s">
        <v>12024</v>
      </c>
      <c r="C5621" s="3" t="s">
        <v>11994</v>
      </c>
      <c r="E5621" s="9"/>
      <c r="F5621" s="7"/>
      <c r="G5621" s="7"/>
      <c r="H5621" s="8"/>
      <c r="I5621" s="8"/>
      <c r="J5621" s="19"/>
      <c r="K5621" s="19"/>
      <c r="L5621" s="11"/>
      <c r="M5621" s="11">
        <f>SUM(L5622:L5981)</f>
        <v>594.49999999999989</v>
      </c>
      <c r="N5621" s="24">
        <v>10000</v>
      </c>
      <c r="O5621">
        <f>COUNTIF(K5622:K5981,"*")</f>
        <v>360</v>
      </c>
      <c r="P5621" s="32">
        <f>O5621/N5621</f>
        <v>3.5999999999999997E-2</v>
      </c>
      <c r="Q5621">
        <f>COUNTIF(K5622:K5981,"Y")+COUNTIF(K5622:K5981,"S")</f>
        <v>331</v>
      </c>
      <c r="T5621" s="19" t="s">
        <v>7736</v>
      </c>
      <c r="U5621" s="3"/>
      <c r="V5621" t="s">
        <v>18637</v>
      </c>
      <c r="X5621" t="str">
        <f t="shared" si="348"/>
        <v/>
      </c>
      <c r="Z5621" t="str">
        <f t="shared" si="349"/>
        <v/>
      </c>
      <c r="AB5621" s="9"/>
      <c r="AE5621">
        <f>COUNTIF(AD5622:AD5981,"1")</f>
        <v>18</v>
      </c>
      <c r="AF5621" s="3"/>
      <c r="AH5621" s="9"/>
      <c r="AI5621">
        <f>COUNTIF($J5622:$J5981,"1")-COUNTIFS($J5622:$J5981,"1",$K5622:$K5981,"V")</f>
        <v>96</v>
      </c>
      <c r="AJ5621">
        <f>COUNTIFS($J5622:$J5981,"1",$K5622:$K5981,"Y")+COUNTIFS($J5622:$J5981,"1",$K5622:$K5981,"s")</f>
        <v>94</v>
      </c>
      <c r="AK5621">
        <f>COUNTIF($J5622:$J5981,"2")-COUNTIFS($J5622:$J5981,"2",$K5622:$K5981,"V")</f>
        <v>0</v>
      </c>
      <c r="AL5621">
        <f>COUNTIFS($J5622:$J5981,"2",$K5622:$K5981,"Y")+COUNTIFS($J5622:$J5981,"2",$K5622:$K5981,"s")</f>
        <v>0</v>
      </c>
      <c r="AM5621">
        <f>COUNTIF($J5622:$J5981,"3")-COUNTIFS($J5622:$J5981,"3",$K5622:$K5981,"V")</f>
        <v>13</v>
      </c>
      <c r="AN5621">
        <f>COUNTIFS($J5622:$J5981,"3",$K5622:$K5981,"Y")+COUNTIFS($J5622:$J5981,"3",$K5622:$K5981,"s")</f>
        <v>11</v>
      </c>
      <c r="AO5621">
        <f>COUNTIF($J5622:$J5981,"4")-COUNTIFS($J5622:$J5981,"4",$K5622:$K5981,"V")</f>
        <v>5</v>
      </c>
      <c r="AP5621">
        <f>COUNTIFS($J5622:$J5981,"4",$K5622:$K5981,"Y")+COUNTIFS($J5622:$J5981,"4",$K5622:$K5981,"s")</f>
        <v>5</v>
      </c>
      <c r="AQ5621">
        <f>COUNTIF($J5622:$J5981,"5")-COUNTIFS($J5622:$J5981,"5",$K5622:$K5981,"V")</f>
        <v>0</v>
      </c>
      <c r="AR5621">
        <f>COUNTIFS($J5622:$J5981,"5",$K5622:$K5981,"Y")+COUNTIFS($J5622:$J5981,"5",$K5622:$K5981,"s")</f>
        <v>0</v>
      </c>
      <c r="AS5621">
        <f>COUNTIF($J5622:$J5981,"6")-COUNTIFS($J5622:$J5981,"6",$K5622:$K5981,"V")</f>
        <v>0</v>
      </c>
      <c r="AT5621">
        <f>COUNTIFS($J5622:$J5981,"6",$K5622:$K5981,"Y")+COUNTIFS($J5622:$J5981,"6",$K5622:$K5981,"s")</f>
        <v>0</v>
      </c>
      <c r="AU5621">
        <f>COUNTIF($J5622:$J5981,"7")-COUNTIFS($J5622:$J5981,"7",$K5622:$K5981,"V")</f>
        <v>246</v>
      </c>
      <c r="AV5621">
        <f>COUNTIFS($J5622:$J5981,"7",$K5622:$K5981,"Y")+COUNTIFS($J5622:$J5981,"7",$K5622:$K5981,"s")</f>
        <v>221</v>
      </c>
    </row>
    <row r="5622" spans="1:48" ht="10.95" customHeight="1" outlineLevel="1" x14ac:dyDescent="0.25">
      <c r="A5622" t="s">
        <v>6188</v>
      </c>
      <c r="C5622" s="3" t="s">
        <v>11994</v>
      </c>
      <c r="D5622" s="3">
        <v>1171</v>
      </c>
      <c r="E5622" s="9">
        <v>2001</v>
      </c>
      <c r="F5622" s="7" t="s">
        <v>10007</v>
      </c>
      <c r="G5622" s="7" t="s">
        <v>5401</v>
      </c>
      <c r="H5622" s="8" t="s">
        <v>9233</v>
      </c>
      <c r="I5622" s="8" t="s">
        <v>7560</v>
      </c>
      <c r="J5622" s="19">
        <v>7</v>
      </c>
      <c r="K5622" s="19" t="s">
        <v>20093</v>
      </c>
      <c r="L5622" s="11"/>
      <c r="M5622" s="11"/>
      <c r="N5622" s="24"/>
      <c r="P5622" s="32"/>
      <c r="T5622" s="19"/>
      <c r="U5622" s="3"/>
      <c r="X5622" t="str">
        <f t="shared" si="348"/>
        <v/>
      </c>
      <c r="Z5622" t="str">
        <f t="shared" si="349"/>
        <v/>
      </c>
      <c r="AB5622" s="9"/>
      <c r="AC5622" t="s">
        <v>9233</v>
      </c>
      <c r="AD5622">
        <f t="shared" ref="AD5622:AD5685" si="351">COUNTIF(H5622,"*Fuji*")</f>
        <v>0</v>
      </c>
      <c r="AF5622" s="3"/>
      <c r="AH5622" s="9"/>
    </row>
    <row r="5623" spans="1:48" ht="10.95" customHeight="1" outlineLevel="1" x14ac:dyDescent="0.25">
      <c r="A5623" t="s">
        <v>6188</v>
      </c>
      <c r="C5623" s="3" t="s">
        <v>11994</v>
      </c>
      <c r="D5623" s="3">
        <v>1172</v>
      </c>
      <c r="E5623" s="9">
        <v>2001</v>
      </c>
      <c r="F5623" s="7" t="s">
        <v>10007</v>
      </c>
      <c r="G5623" s="7" t="s">
        <v>5401</v>
      </c>
      <c r="H5623" s="8" t="s">
        <v>9233</v>
      </c>
      <c r="I5623" s="8" t="s">
        <v>7560</v>
      </c>
      <c r="J5623" s="19">
        <v>7</v>
      </c>
      <c r="K5623" s="19" t="s">
        <v>20093</v>
      </c>
      <c r="L5623" s="11"/>
      <c r="M5623" s="11"/>
      <c r="N5623" s="24"/>
      <c r="P5623" s="32"/>
      <c r="T5623" s="19"/>
      <c r="U5623" s="3"/>
      <c r="X5623" t="str">
        <f t="shared" si="348"/>
        <v/>
      </c>
      <c r="Z5623" t="str">
        <f t="shared" si="349"/>
        <v/>
      </c>
      <c r="AB5623" s="9"/>
      <c r="AC5623" t="s">
        <v>9233</v>
      </c>
      <c r="AD5623">
        <f t="shared" si="351"/>
        <v>0</v>
      </c>
      <c r="AF5623" s="3"/>
      <c r="AH5623" s="9"/>
    </row>
    <row r="5624" spans="1:48" ht="10.95" customHeight="1" outlineLevel="1" x14ac:dyDescent="0.25">
      <c r="A5624" t="s">
        <v>6188</v>
      </c>
      <c r="C5624" s="3" t="s">
        <v>11994</v>
      </c>
      <c r="D5624" s="3">
        <v>1173</v>
      </c>
      <c r="E5624" s="9">
        <v>2001</v>
      </c>
      <c r="F5624" s="7" t="s">
        <v>10007</v>
      </c>
      <c r="G5624" s="7" t="s">
        <v>5401</v>
      </c>
      <c r="H5624" s="8" t="s">
        <v>9233</v>
      </c>
      <c r="I5624" s="8" t="s">
        <v>7560</v>
      </c>
      <c r="J5624" s="19">
        <v>7</v>
      </c>
      <c r="K5624" s="19" t="s">
        <v>20093</v>
      </c>
      <c r="L5624" s="11"/>
      <c r="M5624" s="11"/>
      <c r="N5624" s="24"/>
      <c r="P5624" s="32"/>
      <c r="T5624" s="19"/>
      <c r="U5624" s="3"/>
      <c r="X5624" t="str">
        <f t="shared" si="348"/>
        <v/>
      </c>
      <c r="Z5624" t="str">
        <f t="shared" si="349"/>
        <v/>
      </c>
      <c r="AB5624" s="9"/>
      <c r="AC5624" t="s">
        <v>9233</v>
      </c>
      <c r="AD5624">
        <f t="shared" si="351"/>
        <v>0</v>
      </c>
      <c r="AF5624" s="3"/>
      <c r="AH5624" s="9"/>
    </row>
    <row r="5625" spans="1:48" ht="10.95" customHeight="1" outlineLevel="1" x14ac:dyDescent="0.25">
      <c r="A5625" t="s">
        <v>6188</v>
      </c>
      <c r="C5625" s="3" t="s">
        <v>11994</v>
      </c>
      <c r="D5625" s="3">
        <v>1174</v>
      </c>
      <c r="E5625" s="9">
        <v>2001</v>
      </c>
      <c r="F5625" s="7" t="s">
        <v>10007</v>
      </c>
      <c r="G5625" s="7" t="s">
        <v>5401</v>
      </c>
      <c r="H5625" s="8" t="s">
        <v>9233</v>
      </c>
      <c r="I5625" s="8" t="s">
        <v>7560</v>
      </c>
      <c r="J5625" s="19">
        <v>7</v>
      </c>
      <c r="K5625" s="19" t="s">
        <v>20093</v>
      </c>
      <c r="L5625" s="11"/>
      <c r="M5625" s="11"/>
      <c r="N5625" s="24"/>
      <c r="P5625" s="32"/>
      <c r="T5625" s="19"/>
      <c r="U5625" s="3"/>
      <c r="X5625" t="str">
        <f t="shared" si="348"/>
        <v/>
      </c>
      <c r="Z5625" t="str">
        <f t="shared" si="349"/>
        <v/>
      </c>
      <c r="AB5625" s="9"/>
      <c r="AC5625" t="s">
        <v>9233</v>
      </c>
      <c r="AD5625">
        <f t="shared" si="351"/>
        <v>0</v>
      </c>
      <c r="AF5625" s="3"/>
      <c r="AH5625" s="9"/>
    </row>
    <row r="5626" spans="1:48" ht="10.95" customHeight="1" outlineLevel="1" x14ac:dyDescent="0.25">
      <c r="A5626" t="s">
        <v>6188</v>
      </c>
      <c r="C5626" s="3" t="s">
        <v>11994</v>
      </c>
      <c r="D5626" s="3">
        <v>1175</v>
      </c>
      <c r="E5626" s="9">
        <v>2001</v>
      </c>
      <c r="F5626" s="7" t="s">
        <v>10007</v>
      </c>
      <c r="G5626" s="7" t="s">
        <v>5401</v>
      </c>
      <c r="H5626" s="8" t="s">
        <v>9233</v>
      </c>
      <c r="I5626" s="8" t="s">
        <v>7560</v>
      </c>
      <c r="J5626" s="19">
        <v>7</v>
      </c>
      <c r="K5626" s="19" t="s">
        <v>20093</v>
      </c>
      <c r="L5626" s="11"/>
      <c r="M5626" s="11"/>
      <c r="N5626" s="24"/>
      <c r="P5626" s="32"/>
      <c r="T5626" s="19"/>
      <c r="U5626" s="3"/>
      <c r="X5626" t="str">
        <f t="shared" si="348"/>
        <v/>
      </c>
      <c r="Z5626" t="str">
        <f t="shared" si="349"/>
        <v/>
      </c>
      <c r="AB5626" s="9"/>
      <c r="AC5626" t="s">
        <v>9233</v>
      </c>
      <c r="AD5626">
        <f t="shared" si="351"/>
        <v>0</v>
      </c>
      <c r="AF5626" s="3"/>
      <c r="AH5626" s="9"/>
    </row>
    <row r="5627" spans="1:48" ht="10.95" customHeight="1" outlineLevel="1" x14ac:dyDescent="0.25">
      <c r="A5627" t="s">
        <v>6188</v>
      </c>
      <c r="C5627" s="3" t="s">
        <v>11994</v>
      </c>
      <c r="D5627" s="3">
        <v>1176</v>
      </c>
      <c r="E5627" s="9">
        <v>2001</v>
      </c>
      <c r="F5627" s="7" t="s">
        <v>10007</v>
      </c>
      <c r="G5627" s="7" t="s">
        <v>5401</v>
      </c>
      <c r="H5627" s="8" t="s">
        <v>9233</v>
      </c>
      <c r="I5627" s="8" t="s">
        <v>7560</v>
      </c>
      <c r="J5627" s="19">
        <v>7</v>
      </c>
      <c r="K5627" s="19" t="s">
        <v>20093</v>
      </c>
      <c r="L5627" s="11"/>
      <c r="M5627" s="11"/>
      <c r="N5627" s="24"/>
      <c r="P5627" s="32"/>
      <c r="T5627" s="19"/>
      <c r="U5627" s="3"/>
      <c r="X5627" t="str">
        <f t="shared" si="348"/>
        <v/>
      </c>
      <c r="Z5627" t="str">
        <f t="shared" si="349"/>
        <v/>
      </c>
      <c r="AB5627" s="9"/>
      <c r="AC5627" t="s">
        <v>9233</v>
      </c>
      <c r="AD5627">
        <f t="shared" si="351"/>
        <v>0</v>
      </c>
      <c r="AF5627" s="3"/>
      <c r="AH5627" s="9"/>
    </row>
    <row r="5628" spans="1:48" ht="10.95" customHeight="1" outlineLevel="1" x14ac:dyDescent="0.25">
      <c r="A5628" t="s">
        <v>6188</v>
      </c>
      <c r="C5628" s="3" t="s">
        <v>11994</v>
      </c>
      <c r="D5628" s="3" t="s">
        <v>10006</v>
      </c>
      <c r="E5628" s="9">
        <v>2001</v>
      </c>
      <c r="F5628" s="7" t="s">
        <v>10008</v>
      </c>
      <c r="G5628" s="7" t="s">
        <v>5401</v>
      </c>
      <c r="H5628" s="8" t="s">
        <v>9233</v>
      </c>
      <c r="I5628" s="8" t="s">
        <v>7560</v>
      </c>
      <c r="J5628" s="19">
        <v>7</v>
      </c>
      <c r="K5628" s="19" t="s">
        <v>7736</v>
      </c>
      <c r="L5628" s="11">
        <v>9.5</v>
      </c>
      <c r="M5628" s="11"/>
      <c r="N5628" s="24"/>
      <c r="P5628" s="32"/>
      <c r="T5628" s="19"/>
      <c r="U5628" s="3"/>
      <c r="X5628" t="str">
        <f t="shared" si="348"/>
        <v/>
      </c>
      <c r="Z5628">
        <f t="shared" si="349"/>
        <v>1</v>
      </c>
      <c r="AB5628" s="9"/>
      <c r="AC5628" t="s">
        <v>9233</v>
      </c>
      <c r="AD5628">
        <f t="shared" si="351"/>
        <v>0</v>
      </c>
      <c r="AF5628" s="3"/>
      <c r="AH5628" s="9"/>
    </row>
    <row r="5629" spans="1:48" ht="10.95" customHeight="1" outlineLevel="1" x14ac:dyDescent="0.25">
      <c r="A5629" t="s">
        <v>6188</v>
      </c>
      <c r="C5629" s="3" t="s">
        <v>11994</v>
      </c>
      <c r="D5629" s="3">
        <v>1177</v>
      </c>
      <c r="E5629" s="9">
        <v>2001</v>
      </c>
      <c r="F5629" s="7" t="s">
        <v>9802</v>
      </c>
      <c r="G5629" s="7" t="s">
        <v>5401</v>
      </c>
      <c r="H5629" s="8" t="s">
        <v>9233</v>
      </c>
      <c r="I5629" s="8" t="s">
        <v>7560</v>
      </c>
      <c r="J5629" s="19">
        <v>7</v>
      </c>
      <c r="K5629" s="19" t="s">
        <v>7736</v>
      </c>
      <c r="L5629" s="11">
        <v>1.3</v>
      </c>
      <c r="M5629" s="11"/>
      <c r="N5629" s="24"/>
      <c r="P5629" s="32"/>
      <c r="T5629" s="19"/>
      <c r="U5629" s="3"/>
      <c r="X5629" t="str">
        <f t="shared" si="348"/>
        <v/>
      </c>
      <c r="Z5629" t="str">
        <f t="shared" si="349"/>
        <v/>
      </c>
      <c r="AB5629" s="9"/>
      <c r="AC5629" t="s">
        <v>9233</v>
      </c>
      <c r="AD5629">
        <f t="shared" si="351"/>
        <v>0</v>
      </c>
      <c r="AF5629" s="3"/>
      <c r="AH5629" s="9"/>
    </row>
    <row r="5630" spans="1:48" ht="10.95" customHeight="1" outlineLevel="1" x14ac:dyDescent="0.25">
      <c r="A5630" t="s">
        <v>6188</v>
      </c>
      <c r="C5630" s="3" t="s">
        <v>11994</v>
      </c>
      <c r="D5630" s="3">
        <v>1178</v>
      </c>
      <c r="E5630" s="9">
        <v>2001</v>
      </c>
      <c r="F5630" s="7" t="s">
        <v>9802</v>
      </c>
      <c r="G5630" s="7" t="s">
        <v>5401</v>
      </c>
      <c r="H5630" s="8" t="s">
        <v>9233</v>
      </c>
      <c r="I5630" s="8" t="s">
        <v>7560</v>
      </c>
      <c r="J5630" s="19">
        <v>7</v>
      </c>
      <c r="K5630" s="19" t="s">
        <v>7736</v>
      </c>
      <c r="L5630" s="11">
        <v>1.3</v>
      </c>
      <c r="M5630" s="11"/>
      <c r="N5630" s="24"/>
      <c r="P5630" s="32"/>
      <c r="T5630" s="19"/>
      <c r="U5630" s="3"/>
      <c r="X5630" t="str">
        <f t="shared" si="348"/>
        <v/>
      </c>
      <c r="Z5630" t="str">
        <f t="shared" si="349"/>
        <v/>
      </c>
      <c r="AB5630" s="9"/>
      <c r="AC5630" t="s">
        <v>9233</v>
      </c>
      <c r="AD5630">
        <f t="shared" si="351"/>
        <v>0</v>
      </c>
      <c r="AF5630" s="3"/>
      <c r="AH5630" s="9"/>
    </row>
    <row r="5631" spans="1:48" ht="10.95" customHeight="1" outlineLevel="1" x14ac:dyDescent="0.25">
      <c r="A5631" t="s">
        <v>6188</v>
      </c>
      <c r="C5631" s="3" t="s">
        <v>11994</v>
      </c>
      <c r="D5631" s="3">
        <v>1179</v>
      </c>
      <c r="E5631" s="9">
        <v>2001</v>
      </c>
      <c r="F5631" s="7" t="s">
        <v>9802</v>
      </c>
      <c r="G5631" s="7" t="s">
        <v>5401</v>
      </c>
      <c r="H5631" s="8" t="s">
        <v>9233</v>
      </c>
      <c r="I5631" s="8" t="s">
        <v>7560</v>
      </c>
      <c r="J5631" s="19">
        <v>7</v>
      </c>
      <c r="K5631" s="19" t="s">
        <v>7736</v>
      </c>
      <c r="L5631" s="11">
        <v>1.3</v>
      </c>
      <c r="M5631" s="11"/>
      <c r="N5631" s="24"/>
      <c r="P5631" s="32"/>
      <c r="T5631" s="19"/>
      <c r="U5631" s="3"/>
      <c r="X5631" t="str">
        <f t="shared" si="348"/>
        <v/>
      </c>
      <c r="Z5631" t="str">
        <f t="shared" si="349"/>
        <v/>
      </c>
      <c r="AB5631" s="9"/>
      <c r="AC5631" t="s">
        <v>9233</v>
      </c>
      <c r="AD5631">
        <f t="shared" si="351"/>
        <v>0</v>
      </c>
      <c r="AF5631" s="3"/>
      <c r="AH5631" s="9"/>
    </row>
    <row r="5632" spans="1:48" ht="10.95" customHeight="1" outlineLevel="1" x14ac:dyDescent="0.25">
      <c r="A5632" t="s">
        <v>6188</v>
      </c>
      <c r="C5632" s="3" t="s">
        <v>11994</v>
      </c>
      <c r="D5632" s="3">
        <v>1180</v>
      </c>
      <c r="E5632" s="9">
        <v>2001</v>
      </c>
      <c r="F5632" s="7" t="s">
        <v>9802</v>
      </c>
      <c r="G5632" s="7" t="s">
        <v>5401</v>
      </c>
      <c r="H5632" s="8" t="s">
        <v>9233</v>
      </c>
      <c r="I5632" s="8" t="s">
        <v>7560</v>
      </c>
      <c r="J5632" s="19">
        <v>7</v>
      </c>
      <c r="K5632" s="19" t="s">
        <v>7736</v>
      </c>
      <c r="L5632" s="11">
        <v>1.3</v>
      </c>
      <c r="M5632" s="11"/>
      <c r="N5632" s="24"/>
      <c r="P5632" s="32"/>
      <c r="T5632" s="19"/>
      <c r="U5632" s="3"/>
      <c r="X5632" t="str">
        <f t="shared" si="348"/>
        <v/>
      </c>
      <c r="Z5632" t="str">
        <f t="shared" si="349"/>
        <v/>
      </c>
      <c r="AB5632" s="9"/>
      <c r="AC5632" t="s">
        <v>9233</v>
      </c>
      <c r="AD5632">
        <f t="shared" si="351"/>
        <v>0</v>
      </c>
      <c r="AF5632" s="3"/>
      <c r="AH5632" s="9"/>
    </row>
    <row r="5633" spans="1:34" ht="10.95" customHeight="1" outlineLevel="1" x14ac:dyDescent="0.25">
      <c r="A5633" t="s">
        <v>6188</v>
      </c>
      <c r="C5633" s="3" t="s">
        <v>11994</v>
      </c>
      <c r="D5633" s="3">
        <v>1181</v>
      </c>
      <c r="E5633" s="9">
        <v>2001</v>
      </c>
      <c r="F5633" s="7" t="s">
        <v>9802</v>
      </c>
      <c r="G5633" s="7" t="s">
        <v>5401</v>
      </c>
      <c r="H5633" s="8" t="s">
        <v>9233</v>
      </c>
      <c r="I5633" s="8" t="s">
        <v>7560</v>
      </c>
      <c r="J5633" s="19">
        <v>7</v>
      </c>
      <c r="K5633" s="19" t="s">
        <v>7736</v>
      </c>
      <c r="L5633" s="11">
        <v>1.3</v>
      </c>
      <c r="M5633" s="11"/>
      <c r="N5633" s="24"/>
      <c r="P5633" s="32"/>
      <c r="T5633" s="19"/>
      <c r="U5633" s="3"/>
      <c r="X5633" t="str">
        <f t="shared" si="348"/>
        <v/>
      </c>
      <c r="Z5633" t="str">
        <f t="shared" si="349"/>
        <v/>
      </c>
      <c r="AB5633" s="9"/>
      <c r="AC5633" t="s">
        <v>9233</v>
      </c>
      <c r="AD5633">
        <f t="shared" si="351"/>
        <v>0</v>
      </c>
      <c r="AF5633" s="3"/>
      <c r="AH5633" s="9"/>
    </row>
    <row r="5634" spans="1:34" ht="10.95" customHeight="1" outlineLevel="1" x14ac:dyDescent="0.25">
      <c r="A5634" t="s">
        <v>6188</v>
      </c>
      <c r="C5634" s="3" t="s">
        <v>11994</v>
      </c>
      <c r="D5634" s="3">
        <v>1182</v>
      </c>
      <c r="E5634" s="9">
        <v>2001</v>
      </c>
      <c r="F5634" s="7" t="s">
        <v>9802</v>
      </c>
      <c r="G5634" s="7" t="s">
        <v>5401</v>
      </c>
      <c r="H5634" s="8" t="s">
        <v>9233</v>
      </c>
      <c r="I5634" s="8" t="s">
        <v>7560</v>
      </c>
      <c r="J5634" s="19">
        <v>7</v>
      </c>
      <c r="K5634" s="19" t="s">
        <v>7736</v>
      </c>
      <c r="L5634" s="11">
        <v>1.3</v>
      </c>
      <c r="M5634" s="11"/>
      <c r="N5634" s="24"/>
      <c r="P5634" s="32"/>
      <c r="T5634" s="19"/>
      <c r="U5634" s="3"/>
      <c r="X5634" t="str">
        <f t="shared" ref="X5634:X5697" si="352">IF(COUNTIF(F5634,"*fdc*"),1,"")</f>
        <v/>
      </c>
      <c r="Z5634" t="str">
        <f t="shared" ref="Z5634:Z5697" si="353">IF(COUNTIF(F5634,"*s/s*"),1,"")</f>
        <v/>
      </c>
      <c r="AB5634" s="9"/>
      <c r="AC5634" t="s">
        <v>9233</v>
      </c>
      <c r="AD5634">
        <f t="shared" si="351"/>
        <v>0</v>
      </c>
      <c r="AF5634" s="3"/>
      <c r="AH5634" s="9"/>
    </row>
    <row r="5635" spans="1:34" ht="10.95" customHeight="1" outlineLevel="1" x14ac:dyDescent="0.25">
      <c r="A5635" t="s">
        <v>6188</v>
      </c>
      <c r="C5635" s="3" t="s">
        <v>11994</v>
      </c>
      <c r="D5635" s="3">
        <v>1183</v>
      </c>
      <c r="E5635" s="9">
        <v>2001</v>
      </c>
      <c r="F5635" s="7" t="s">
        <v>9802</v>
      </c>
      <c r="G5635" s="7" t="s">
        <v>5401</v>
      </c>
      <c r="H5635" s="8" t="s">
        <v>9233</v>
      </c>
      <c r="I5635" s="8" t="s">
        <v>7560</v>
      </c>
      <c r="J5635" s="19">
        <v>7</v>
      </c>
      <c r="K5635" s="19" t="s">
        <v>7736</v>
      </c>
      <c r="L5635" s="11">
        <v>1.3</v>
      </c>
      <c r="M5635" s="11"/>
      <c r="N5635" s="24"/>
      <c r="P5635" s="32"/>
      <c r="T5635" s="19"/>
      <c r="U5635" s="3"/>
      <c r="X5635" t="str">
        <f t="shared" si="352"/>
        <v/>
      </c>
      <c r="Z5635" t="str">
        <f t="shared" si="353"/>
        <v/>
      </c>
      <c r="AB5635" s="9"/>
      <c r="AC5635" t="s">
        <v>9233</v>
      </c>
      <c r="AD5635">
        <f t="shared" si="351"/>
        <v>0</v>
      </c>
      <c r="AF5635" s="3"/>
      <c r="AH5635" s="9"/>
    </row>
    <row r="5636" spans="1:34" ht="10.95" customHeight="1" outlineLevel="1" x14ac:dyDescent="0.25">
      <c r="A5636" t="s">
        <v>6188</v>
      </c>
      <c r="C5636" s="3" t="s">
        <v>11994</v>
      </c>
      <c r="D5636" s="3">
        <v>1184</v>
      </c>
      <c r="E5636" s="9">
        <v>2001</v>
      </c>
      <c r="F5636" s="7" t="s">
        <v>9802</v>
      </c>
      <c r="G5636" s="7" t="s">
        <v>5401</v>
      </c>
      <c r="H5636" s="8" t="s">
        <v>9233</v>
      </c>
      <c r="I5636" s="8" t="s">
        <v>7560</v>
      </c>
      <c r="J5636" s="19">
        <v>7</v>
      </c>
      <c r="K5636" s="19" t="s">
        <v>7736</v>
      </c>
      <c r="L5636" s="11">
        <v>1.3</v>
      </c>
      <c r="M5636" s="11"/>
      <c r="N5636" s="24"/>
      <c r="P5636" s="32"/>
      <c r="T5636" s="19"/>
      <c r="U5636" s="3"/>
      <c r="X5636" t="str">
        <f t="shared" si="352"/>
        <v/>
      </c>
      <c r="Z5636" t="str">
        <f t="shared" si="353"/>
        <v/>
      </c>
      <c r="AB5636" s="9"/>
      <c r="AC5636" t="s">
        <v>9233</v>
      </c>
      <c r="AD5636">
        <f t="shared" si="351"/>
        <v>0</v>
      </c>
      <c r="AF5636" s="3"/>
      <c r="AH5636" s="9"/>
    </row>
    <row r="5637" spans="1:34" ht="10.95" customHeight="1" outlineLevel="1" x14ac:dyDescent="0.25">
      <c r="A5637" t="s">
        <v>6188</v>
      </c>
      <c r="C5637" s="3" t="s">
        <v>11994</v>
      </c>
      <c r="D5637" s="3">
        <v>1185</v>
      </c>
      <c r="E5637" s="9">
        <v>2001</v>
      </c>
      <c r="F5637" s="7" t="s">
        <v>9802</v>
      </c>
      <c r="G5637" s="7" t="s">
        <v>5401</v>
      </c>
      <c r="H5637" s="8" t="s">
        <v>9233</v>
      </c>
      <c r="I5637" s="8" t="s">
        <v>7560</v>
      </c>
      <c r="J5637" s="19">
        <v>7</v>
      </c>
      <c r="K5637" s="19" t="s">
        <v>7736</v>
      </c>
      <c r="L5637" s="11">
        <v>1.3</v>
      </c>
      <c r="M5637" s="11"/>
      <c r="N5637" s="24"/>
      <c r="P5637" s="32"/>
      <c r="T5637" s="19"/>
      <c r="U5637" s="3"/>
      <c r="X5637" t="str">
        <f t="shared" si="352"/>
        <v/>
      </c>
      <c r="Z5637" t="str">
        <f t="shared" si="353"/>
        <v/>
      </c>
      <c r="AB5637" s="9"/>
      <c r="AC5637" t="s">
        <v>9233</v>
      </c>
      <c r="AD5637">
        <f t="shared" si="351"/>
        <v>0</v>
      </c>
      <c r="AF5637" s="3"/>
      <c r="AH5637" s="9"/>
    </row>
    <row r="5638" spans="1:34" ht="10.95" customHeight="1" outlineLevel="1" x14ac:dyDescent="0.25">
      <c r="A5638" t="s">
        <v>6188</v>
      </c>
      <c r="C5638" s="3" t="s">
        <v>11994</v>
      </c>
      <c r="D5638" s="3" t="s">
        <v>10009</v>
      </c>
      <c r="E5638" s="9">
        <v>2001</v>
      </c>
      <c r="F5638" s="7" t="s">
        <v>10010</v>
      </c>
      <c r="G5638" s="7" t="s">
        <v>5401</v>
      </c>
      <c r="H5638" s="8" t="s">
        <v>7560</v>
      </c>
      <c r="I5638" s="8" t="s">
        <v>7560</v>
      </c>
      <c r="J5638" s="19">
        <v>7</v>
      </c>
      <c r="K5638" s="19" t="s">
        <v>7738</v>
      </c>
      <c r="L5638" s="11"/>
      <c r="M5638" s="11"/>
      <c r="N5638" s="24"/>
      <c r="P5638" s="32"/>
      <c r="T5638" s="19"/>
      <c r="U5638" s="3"/>
      <c r="X5638" t="str">
        <f t="shared" si="352"/>
        <v/>
      </c>
      <c r="Z5638">
        <f t="shared" si="353"/>
        <v>1</v>
      </c>
      <c r="AB5638" s="9"/>
      <c r="AC5638" t="s">
        <v>7560</v>
      </c>
      <c r="AD5638">
        <f t="shared" si="351"/>
        <v>0</v>
      </c>
      <c r="AF5638" s="3"/>
      <c r="AH5638" s="9"/>
    </row>
    <row r="5639" spans="1:34" ht="10.95" customHeight="1" outlineLevel="1" x14ac:dyDescent="0.25">
      <c r="A5639" t="s">
        <v>6188</v>
      </c>
      <c r="C5639" s="3" t="s">
        <v>11994</v>
      </c>
      <c r="D5639" s="3">
        <v>1186</v>
      </c>
      <c r="E5639" s="9">
        <v>2001</v>
      </c>
      <c r="F5639" s="7" t="s">
        <v>10008</v>
      </c>
      <c r="G5639" s="7" t="s">
        <v>5401</v>
      </c>
      <c r="H5639" s="8" t="s">
        <v>9233</v>
      </c>
      <c r="I5639" s="8" t="s">
        <v>7560</v>
      </c>
      <c r="J5639" s="19">
        <v>7</v>
      </c>
      <c r="K5639" s="19" t="s">
        <v>7736</v>
      </c>
      <c r="L5639" s="11">
        <v>1.3</v>
      </c>
      <c r="M5639" s="11"/>
      <c r="N5639" s="24"/>
      <c r="P5639" s="32"/>
      <c r="T5639" s="19"/>
      <c r="U5639" s="3"/>
      <c r="X5639" t="str">
        <f t="shared" si="352"/>
        <v/>
      </c>
      <c r="Z5639">
        <f t="shared" si="353"/>
        <v>1</v>
      </c>
      <c r="AB5639" s="9"/>
      <c r="AC5639" t="s">
        <v>9233</v>
      </c>
      <c r="AD5639">
        <f t="shared" si="351"/>
        <v>0</v>
      </c>
      <c r="AF5639" s="3"/>
      <c r="AH5639" s="9"/>
    </row>
    <row r="5640" spans="1:34" ht="10.95" customHeight="1" outlineLevel="1" x14ac:dyDescent="0.25">
      <c r="A5640" t="s">
        <v>6188</v>
      </c>
      <c r="C5640" s="3" t="s">
        <v>11994</v>
      </c>
      <c r="D5640" s="3">
        <v>1187</v>
      </c>
      <c r="E5640" s="9">
        <v>2001</v>
      </c>
      <c r="F5640" s="7" t="s">
        <v>9802</v>
      </c>
      <c r="G5640" s="7" t="s">
        <v>5401</v>
      </c>
      <c r="H5640" s="8" t="s">
        <v>9233</v>
      </c>
      <c r="I5640" s="8" t="s">
        <v>7560</v>
      </c>
      <c r="J5640" s="19">
        <v>7</v>
      </c>
      <c r="K5640" s="19" t="s">
        <v>7736</v>
      </c>
      <c r="L5640" s="11">
        <v>1.3</v>
      </c>
      <c r="M5640" s="11"/>
      <c r="N5640" s="24"/>
      <c r="P5640" s="32"/>
      <c r="T5640" s="19"/>
      <c r="U5640" s="3"/>
      <c r="X5640" t="str">
        <f t="shared" si="352"/>
        <v/>
      </c>
      <c r="Z5640" t="str">
        <f t="shared" si="353"/>
        <v/>
      </c>
      <c r="AB5640" s="9"/>
      <c r="AC5640" t="s">
        <v>9233</v>
      </c>
      <c r="AD5640">
        <f t="shared" si="351"/>
        <v>0</v>
      </c>
      <c r="AF5640" s="3"/>
      <c r="AH5640" s="9"/>
    </row>
    <row r="5641" spans="1:34" ht="10.95" customHeight="1" outlineLevel="1" x14ac:dyDescent="0.25">
      <c r="A5641" t="s">
        <v>6188</v>
      </c>
      <c r="C5641" s="3" t="s">
        <v>11994</v>
      </c>
      <c r="D5641" s="3">
        <v>1188</v>
      </c>
      <c r="E5641" s="9">
        <v>2001</v>
      </c>
      <c r="F5641" s="7" t="s">
        <v>9802</v>
      </c>
      <c r="G5641" s="7" t="s">
        <v>5401</v>
      </c>
      <c r="H5641" s="8" t="s">
        <v>9233</v>
      </c>
      <c r="I5641" s="8" t="s">
        <v>7560</v>
      </c>
      <c r="J5641" s="19">
        <v>7</v>
      </c>
      <c r="K5641" s="19" t="s">
        <v>7736</v>
      </c>
      <c r="L5641" s="11">
        <v>1.3</v>
      </c>
      <c r="M5641" s="11"/>
      <c r="N5641" s="24"/>
      <c r="P5641" s="32"/>
      <c r="T5641" s="19"/>
      <c r="U5641" s="3"/>
      <c r="X5641" t="str">
        <f t="shared" si="352"/>
        <v/>
      </c>
      <c r="Z5641" t="str">
        <f t="shared" si="353"/>
        <v/>
      </c>
      <c r="AB5641" s="9"/>
      <c r="AC5641" t="s">
        <v>9233</v>
      </c>
      <c r="AD5641">
        <f t="shared" si="351"/>
        <v>0</v>
      </c>
      <c r="AF5641" s="3"/>
      <c r="AH5641" s="9"/>
    </row>
    <row r="5642" spans="1:34" ht="10.95" customHeight="1" outlineLevel="1" x14ac:dyDescent="0.25">
      <c r="A5642" t="s">
        <v>6188</v>
      </c>
      <c r="C5642" s="3" t="s">
        <v>11994</v>
      </c>
      <c r="D5642" s="3">
        <v>1189</v>
      </c>
      <c r="E5642" s="9">
        <v>2001</v>
      </c>
      <c r="F5642" s="7" t="s">
        <v>9802</v>
      </c>
      <c r="G5642" s="7" t="s">
        <v>5401</v>
      </c>
      <c r="H5642" s="8" t="s">
        <v>9233</v>
      </c>
      <c r="I5642" s="8" t="s">
        <v>7560</v>
      </c>
      <c r="J5642" s="19">
        <v>7</v>
      </c>
      <c r="K5642" s="19" t="s">
        <v>7736</v>
      </c>
      <c r="L5642" s="11">
        <v>1.3</v>
      </c>
      <c r="M5642" s="11"/>
      <c r="N5642" s="24"/>
      <c r="P5642" s="32"/>
      <c r="T5642" s="19"/>
      <c r="U5642" s="3"/>
      <c r="X5642" t="str">
        <f t="shared" si="352"/>
        <v/>
      </c>
      <c r="Z5642" t="str">
        <f t="shared" si="353"/>
        <v/>
      </c>
      <c r="AB5642" s="9"/>
      <c r="AC5642" t="s">
        <v>9233</v>
      </c>
      <c r="AD5642">
        <f t="shared" si="351"/>
        <v>0</v>
      </c>
      <c r="AF5642" s="3"/>
      <c r="AH5642" s="9"/>
    </row>
    <row r="5643" spans="1:34" ht="10.95" customHeight="1" outlineLevel="1" x14ac:dyDescent="0.25">
      <c r="A5643" t="s">
        <v>6188</v>
      </c>
      <c r="C5643" s="3" t="s">
        <v>11994</v>
      </c>
      <c r="D5643" s="3">
        <v>1190</v>
      </c>
      <c r="E5643" s="9">
        <v>2001</v>
      </c>
      <c r="F5643" s="7" t="s">
        <v>9802</v>
      </c>
      <c r="G5643" s="7" t="s">
        <v>5401</v>
      </c>
      <c r="H5643" s="8" t="s">
        <v>9233</v>
      </c>
      <c r="I5643" s="8" t="s">
        <v>7560</v>
      </c>
      <c r="J5643" s="19">
        <v>7</v>
      </c>
      <c r="K5643" s="19" t="s">
        <v>7736</v>
      </c>
      <c r="L5643" s="11">
        <v>1.3</v>
      </c>
      <c r="M5643" s="11"/>
      <c r="N5643" s="24"/>
      <c r="P5643" s="32"/>
      <c r="T5643" s="19"/>
      <c r="U5643" s="3"/>
      <c r="X5643" t="str">
        <f t="shared" si="352"/>
        <v/>
      </c>
      <c r="Z5643" t="str">
        <f t="shared" si="353"/>
        <v/>
      </c>
      <c r="AB5643" s="9"/>
      <c r="AC5643" t="s">
        <v>9233</v>
      </c>
      <c r="AD5643">
        <f t="shared" si="351"/>
        <v>0</v>
      </c>
      <c r="AF5643" s="3"/>
      <c r="AH5643" s="9"/>
    </row>
    <row r="5644" spans="1:34" ht="10.95" customHeight="1" outlineLevel="1" x14ac:dyDescent="0.25">
      <c r="A5644" t="s">
        <v>6188</v>
      </c>
      <c r="C5644" s="3" t="s">
        <v>11994</v>
      </c>
      <c r="D5644" s="3">
        <v>1191</v>
      </c>
      <c r="E5644" s="9">
        <v>2001</v>
      </c>
      <c r="F5644" s="7" t="s">
        <v>9802</v>
      </c>
      <c r="G5644" s="7" t="s">
        <v>5401</v>
      </c>
      <c r="H5644" s="8" t="s">
        <v>9233</v>
      </c>
      <c r="I5644" s="8" t="s">
        <v>7560</v>
      </c>
      <c r="J5644" s="19">
        <v>7</v>
      </c>
      <c r="K5644" s="19" t="s">
        <v>7736</v>
      </c>
      <c r="L5644" s="11">
        <v>1.3</v>
      </c>
      <c r="M5644" s="11"/>
      <c r="N5644" s="24"/>
      <c r="P5644" s="32"/>
      <c r="T5644" s="19"/>
      <c r="U5644" s="3"/>
      <c r="X5644" t="str">
        <f t="shared" si="352"/>
        <v/>
      </c>
      <c r="Z5644" t="str">
        <f t="shared" si="353"/>
        <v/>
      </c>
      <c r="AB5644" s="9"/>
      <c r="AC5644" t="s">
        <v>9233</v>
      </c>
      <c r="AD5644">
        <f t="shared" si="351"/>
        <v>0</v>
      </c>
      <c r="AF5644" s="3"/>
      <c r="AH5644" s="9"/>
    </row>
    <row r="5645" spans="1:34" ht="10.95" customHeight="1" outlineLevel="1" x14ac:dyDescent="0.25">
      <c r="A5645" t="s">
        <v>6188</v>
      </c>
      <c r="C5645" s="3" t="s">
        <v>11994</v>
      </c>
      <c r="D5645" s="3">
        <v>1192</v>
      </c>
      <c r="E5645" s="9">
        <v>2001</v>
      </c>
      <c r="F5645" s="7" t="s">
        <v>9802</v>
      </c>
      <c r="G5645" s="7" t="s">
        <v>5401</v>
      </c>
      <c r="H5645" s="8" t="s">
        <v>9233</v>
      </c>
      <c r="I5645" s="8" t="s">
        <v>7560</v>
      </c>
      <c r="J5645" s="19">
        <v>7</v>
      </c>
      <c r="K5645" s="19" t="s">
        <v>7736</v>
      </c>
      <c r="L5645" s="11">
        <v>1.3</v>
      </c>
      <c r="M5645" s="11"/>
      <c r="N5645" s="24"/>
      <c r="P5645" s="32"/>
      <c r="T5645" s="19"/>
      <c r="U5645" s="3"/>
      <c r="X5645" t="str">
        <f t="shared" si="352"/>
        <v/>
      </c>
      <c r="Z5645" t="str">
        <f t="shared" si="353"/>
        <v/>
      </c>
      <c r="AB5645" s="9"/>
      <c r="AC5645" t="s">
        <v>9233</v>
      </c>
      <c r="AD5645">
        <f t="shared" si="351"/>
        <v>0</v>
      </c>
      <c r="AF5645" s="3"/>
      <c r="AH5645" s="9"/>
    </row>
    <row r="5646" spans="1:34" ht="10.95" customHeight="1" outlineLevel="1" x14ac:dyDescent="0.25">
      <c r="A5646" t="s">
        <v>6188</v>
      </c>
      <c r="C5646" s="3" t="s">
        <v>11994</v>
      </c>
      <c r="D5646" s="3">
        <v>1193</v>
      </c>
      <c r="E5646" s="9">
        <v>2001</v>
      </c>
      <c r="F5646" s="7" t="s">
        <v>9802</v>
      </c>
      <c r="G5646" s="7" t="s">
        <v>5401</v>
      </c>
      <c r="H5646" s="8" t="s">
        <v>9233</v>
      </c>
      <c r="I5646" s="8" t="s">
        <v>7560</v>
      </c>
      <c r="J5646" s="19">
        <v>7</v>
      </c>
      <c r="K5646" s="19" t="s">
        <v>7736</v>
      </c>
      <c r="L5646" s="11">
        <v>1.3</v>
      </c>
      <c r="M5646" s="11"/>
      <c r="N5646" s="24"/>
      <c r="P5646" s="32"/>
      <c r="T5646" s="19"/>
      <c r="U5646" s="3"/>
      <c r="X5646" t="str">
        <f t="shared" si="352"/>
        <v/>
      </c>
      <c r="Z5646" t="str">
        <f t="shared" si="353"/>
        <v/>
      </c>
      <c r="AB5646" s="9"/>
      <c r="AC5646" t="s">
        <v>9233</v>
      </c>
      <c r="AD5646">
        <f t="shared" si="351"/>
        <v>0</v>
      </c>
      <c r="AF5646" s="3"/>
      <c r="AH5646" s="9"/>
    </row>
    <row r="5647" spans="1:34" ht="10.95" customHeight="1" outlineLevel="1" x14ac:dyDescent="0.25">
      <c r="A5647" t="s">
        <v>6188</v>
      </c>
      <c r="C5647" s="3" t="s">
        <v>11994</v>
      </c>
      <c r="D5647" s="3">
        <v>1194</v>
      </c>
      <c r="E5647" s="9">
        <v>2001</v>
      </c>
      <c r="F5647" s="7" t="s">
        <v>9802</v>
      </c>
      <c r="G5647" s="7" t="s">
        <v>5401</v>
      </c>
      <c r="H5647" s="8" t="s">
        <v>9233</v>
      </c>
      <c r="I5647" s="8" t="s">
        <v>7560</v>
      </c>
      <c r="J5647" s="19">
        <v>7</v>
      </c>
      <c r="K5647" s="19" t="s">
        <v>7736</v>
      </c>
      <c r="L5647" s="11">
        <v>1.3</v>
      </c>
      <c r="M5647" s="11"/>
      <c r="N5647" s="24"/>
      <c r="P5647" s="32"/>
      <c r="T5647" s="19"/>
      <c r="U5647" s="3"/>
      <c r="X5647" t="str">
        <f t="shared" si="352"/>
        <v/>
      </c>
      <c r="Z5647" t="str">
        <f t="shared" si="353"/>
        <v/>
      </c>
      <c r="AB5647" s="9"/>
      <c r="AC5647" t="s">
        <v>9233</v>
      </c>
      <c r="AD5647">
        <f t="shared" si="351"/>
        <v>0</v>
      </c>
      <c r="AF5647" s="3"/>
      <c r="AH5647" s="9"/>
    </row>
    <row r="5648" spans="1:34" ht="10.95" customHeight="1" outlineLevel="1" x14ac:dyDescent="0.25">
      <c r="A5648" t="s">
        <v>6188</v>
      </c>
      <c r="C5648" s="3" t="s">
        <v>11994</v>
      </c>
      <c r="D5648" s="3" t="s">
        <v>10011</v>
      </c>
      <c r="E5648" s="9">
        <v>2001</v>
      </c>
      <c r="F5648" s="7" t="s">
        <v>10010</v>
      </c>
      <c r="G5648" s="7" t="s">
        <v>5401</v>
      </c>
      <c r="H5648" s="8" t="s">
        <v>7560</v>
      </c>
      <c r="I5648" s="8" t="s">
        <v>7560</v>
      </c>
      <c r="J5648" s="19">
        <v>7</v>
      </c>
      <c r="K5648" s="19" t="s">
        <v>7738</v>
      </c>
      <c r="L5648" s="11"/>
      <c r="M5648" s="11"/>
      <c r="N5648" s="24"/>
      <c r="P5648" s="32"/>
      <c r="T5648" s="19"/>
      <c r="U5648" s="3"/>
      <c r="X5648" t="str">
        <f t="shared" si="352"/>
        <v/>
      </c>
      <c r="Z5648">
        <f t="shared" si="353"/>
        <v>1</v>
      </c>
      <c r="AB5648" s="9"/>
      <c r="AC5648" t="s">
        <v>7560</v>
      </c>
      <c r="AD5648">
        <f t="shared" si="351"/>
        <v>0</v>
      </c>
      <c r="AF5648" s="3"/>
      <c r="AH5648" s="9"/>
    </row>
    <row r="5649" spans="1:34" ht="10.95" customHeight="1" outlineLevel="1" x14ac:dyDescent="0.25">
      <c r="A5649" t="s">
        <v>6188</v>
      </c>
      <c r="C5649" s="3" t="s">
        <v>11994</v>
      </c>
      <c r="D5649" s="3">
        <v>1195</v>
      </c>
      <c r="E5649" s="9">
        <v>2001</v>
      </c>
      <c r="F5649" s="7" t="s">
        <v>10013</v>
      </c>
      <c r="G5649" s="7" t="s">
        <v>5401</v>
      </c>
      <c r="H5649" s="8" t="s">
        <v>9233</v>
      </c>
      <c r="I5649" s="8" t="s">
        <v>7560</v>
      </c>
      <c r="J5649" s="19">
        <v>7</v>
      </c>
      <c r="K5649" s="19" t="s">
        <v>7738</v>
      </c>
      <c r="L5649" s="11"/>
      <c r="M5649" s="11"/>
      <c r="N5649" s="24"/>
      <c r="P5649" s="32"/>
      <c r="T5649" s="19"/>
      <c r="U5649" s="3"/>
      <c r="X5649" t="str">
        <f t="shared" si="352"/>
        <v/>
      </c>
      <c r="Z5649" t="str">
        <f t="shared" si="353"/>
        <v/>
      </c>
      <c r="AB5649" s="9"/>
      <c r="AC5649" t="s">
        <v>9233</v>
      </c>
      <c r="AD5649">
        <f t="shared" si="351"/>
        <v>0</v>
      </c>
      <c r="AF5649" s="3"/>
      <c r="AH5649" s="9"/>
    </row>
    <row r="5650" spans="1:34" ht="10.95" customHeight="1" outlineLevel="1" x14ac:dyDescent="0.25">
      <c r="A5650" t="s">
        <v>6188</v>
      </c>
      <c r="C5650" s="3" t="s">
        <v>11994</v>
      </c>
      <c r="D5650" s="3" t="s">
        <v>10012</v>
      </c>
      <c r="E5650" s="9">
        <v>2001</v>
      </c>
      <c r="F5650" s="7" t="s">
        <v>10014</v>
      </c>
      <c r="G5650" s="7" t="s">
        <v>5401</v>
      </c>
      <c r="H5650" s="8" t="s">
        <v>7560</v>
      </c>
      <c r="I5650" s="8" t="s">
        <v>7560</v>
      </c>
      <c r="J5650" s="19">
        <v>7</v>
      </c>
      <c r="K5650" s="19" t="s">
        <v>7738</v>
      </c>
      <c r="L5650" s="11"/>
      <c r="M5650" s="11"/>
      <c r="N5650" s="24"/>
      <c r="P5650" s="32"/>
      <c r="T5650" s="19"/>
      <c r="U5650" s="3"/>
      <c r="X5650" t="str">
        <f t="shared" si="352"/>
        <v/>
      </c>
      <c r="Z5650">
        <f t="shared" si="353"/>
        <v>1</v>
      </c>
      <c r="AB5650" s="9"/>
      <c r="AC5650" t="s">
        <v>7560</v>
      </c>
      <c r="AD5650">
        <f t="shared" si="351"/>
        <v>0</v>
      </c>
      <c r="AF5650" s="3"/>
      <c r="AH5650" s="9"/>
    </row>
    <row r="5651" spans="1:34" ht="10.95" customHeight="1" outlineLevel="1" x14ac:dyDescent="0.25">
      <c r="A5651" t="s">
        <v>6188</v>
      </c>
      <c r="C5651" s="3" t="s">
        <v>11994</v>
      </c>
      <c r="D5651" s="3">
        <v>1196</v>
      </c>
      <c r="E5651" s="9">
        <v>2001</v>
      </c>
      <c r="F5651" s="7" t="s">
        <v>10013</v>
      </c>
      <c r="G5651" s="7" t="s">
        <v>5401</v>
      </c>
      <c r="H5651" s="8" t="s">
        <v>9233</v>
      </c>
      <c r="I5651" s="8" t="s">
        <v>7560</v>
      </c>
      <c r="J5651" s="19">
        <v>7</v>
      </c>
      <c r="K5651" s="19" t="s">
        <v>7738</v>
      </c>
      <c r="L5651" s="11"/>
      <c r="M5651" s="11"/>
      <c r="N5651" s="24"/>
      <c r="P5651" s="32"/>
      <c r="T5651" s="19"/>
      <c r="U5651" s="3"/>
      <c r="X5651" t="str">
        <f t="shared" si="352"/>
        <v/>
      </c>
      <c r="Z5651" t="str">
        <f t="shared" si="353"/>
        <v/>
      </c>
      <c r="AB5651" s="9"/>
      <c r="AC5651" t="s">
        <v>9233</v>
      </c>
      <c r="AD5651">
        <f t="shared" si="351"/>
        <v>0</v>
      </c>
      <c r="AF5651" s="3"/>
      <c r="AH5651" s="9"/>
    </row>
    <row r="5652" spans="1:34" ht="10.95" customHeight="1" outlineLevel="1" x14ac:dyDescent="0.25">
      <c r="A5652" t="s">
        <v>6188</v>
      </c>
      <c r="C5652" s="3" t="s">
        <v>11994</v>
      </c>
      <c r="D5652" s="3" t="s">
        <v>10015</v>
      </c>
      <c r="E5652" s="9">
        <v>2001</v>
      </c>
      <c r="F5652" s="7" t="s">
        <v>10014</v>
      </c>
      <c r="G5652" s="7" t="s">
        <v>5401</v>
      </c>
      <c r="H5652" s="8" t="s">
        <v>7560</v>
      </c>
      <c r="I5652" s="8" t="s">
        <v>7560</v>
      </c>
      <c r="J5652" s="19">
        <v>7</v>
      </c>
      <c r="K5652" s="19" t="s">
        <v>7738</v>
      </c>
      <c r="L5652" s="11"/>
      <c r="M5652" s="11"/>
      <c r="N5652" s="24"/>
      <c r="P5652" s="32"/>
      <c r="T5652" s="19"/>
      <c r="U5652" s="3"/>
      <c r="X5652" t="str">
        <f t="shared" si="352"/>
        <v/>
      </c>
      <c r="Z5652">
        <f t="shared" si="353"/>
        <v>1</v>
      </c>
      <c r="AB5652" s="9"/>
      <c r="AC5652" t="s">
        <v>7560</v>
      </c>
      <c r="AD5652">
        <f t="shared" si="351"/>
        <v>0</v>
      </c>
      <c r="AF5652" s="3"/>
      <c r="AH5652" s="9"/>
    </row>
    <row r="5653" spans="1:34" ht="10.95" customHeight="1" outlineLevel="1" x14ac:dyDescent="0.25">
      <c r="A5653" t="s">
        <v>6188</v>
      </c>
      <c r="C5653" s="3" t="s">
        <v>11994</v>
      </c>
      <c r="D5653" s="3">
        <v>1621</v>
      </c>
      <c r="E5653" s="9">
        <v>2001</v>
      </c>
      <c r="F5653" s="7" t="s">
        <v>10018</v>
      </c>
      <c r="G5653" s="7" t="s">
        <v>5401</v>
      </c>
      <c r="H5653" s="8" t="s">
        <v>10020</v>
      </c>
      <c r="I5653" s="8" t="s">
        <v>10016</v>
      </c>
      <c r="J5653" s="19">
        <v>7</v>
      </c>
      <c r="K5653" s="19" t="s">
        <v>7738</v>
      </c>
      <c r="L5653" s="11"/>
      <c r="M5653" s="11"/>
      <c r="N5653" s="24"/>
      <c r="P5653" s="32"/>
      <c r="T5653" s="19"/>
      <c r="U5653" s="3"/>
      <c r="X5653" t="str">
        <f t="shared" si="352"/>
        <v/>
      </c>
      <c r="Z5653" t="str">
        <f t="shared" si="353"/>
        <v/>
      </c>
      <c r="AB5653" s="9"/>
      <c r="AC5653" t="s">
        <v>10020</v>
      </c>
      <c r="AD5653">
        <f t="shared" si="351"/>
        <v>0</v>
      </c>
      <c r="AF5653" s="3"/>
      <c r="AH5653" s="9"/>
    </row>
    <row r="5654" spans="1:34" ht="10.95" customHeight="1" outlineLevel="1" x14ac:dyDescent="0.25">
      <c r="A5654" t="s">
        <v>6188</v>
      </c>
      <c r="C5654" s="3" t="s">
        <v>11994</v>
      </c>
      <c r="D5654" s="3">
        <v>1622</v>
      </c>
      <c r="E5654" s="9">
        <v>2001</v>
      </c>
      <c r="F5654" s="7" t="s">
        <v>10018</v>
      </c>
      <c r="G5654" s="7" t="s">
        <v>5401</v>
      </c>
      <c r="H5654" s="8" t="s">
        <v>10020</v>
      </c>
      <c r="I5654" s="8" t="s">
        <v>10016</v>
      </c>
      <c r="J5654" s="19">
        <v>7</v>
      </c>
      <c r="K5654" s="19" t="s">
        <v>7738</v>
      </c>
      <c r="L5654" s="11"/>
      <c r="M5654" s="11"/>
      <c r="N5654" s="24"/>
      <c r="P5654" s="32"/>
      <c r="T5654" s="19"/>
      <c r="U5654" s="3"/>
      <c r="X5654" t="str">
        <f t="shared" si="352"/>
        <v/>
      </c>
      <c r="Z5654" t="str">
        <f t="shared" si="353"/>
        <v/>
      </c>
      <c r="AB5654" s="9"/>
      <c r="AC5654" t="s">
        <v>10020</v>
      </c>
      <c r="AD5654">
        <f t="shared" si="351"/>
        <v>0</v>
      </c>
      <c r="AF5654" s="3"/>
      <c r="AH5654" s="9"/>
    </row>
    <row r="5655" spans="1:34" ht="10.95" customHeight="1" outlineLevel="1" x14ac:dyDescent="0.25">
      <c r="A5655" t="s">
        <v>6188</v>
      </c>
      <c r="C5655" s="3" t="s">
        <v>11994</v>
      </c>
      <c r="D5655" s="3">
        <v>1623</v>
      </c>
      <c r="E5655" s="9">
        <v>2001</v>
      </c>
      <c r="F5655" s="7" t="s">
        <v>10018</v>
      </c>
      <c r="G5655" s="7" t="s">
        <v>5401</v>
      </c>
      <c r="H5655" s="8" t="s">
        <v>10020</v>
      </c>
      <c r="I5655" s="8" t="s">
        <v>10016</v>
      </c>
      <c r="J5655" s="19">
        <v>7</v>
      </c>
      <c r="K5655" s="19" t="s">
        <v>7738</v>
      </c>
      <c r="L5655" s="11"/>
      <c r="M5655" s="11"/>
      <c r="N5655" s="24"/>
      <c r="P5655" s="32"/>
      <c r="T5655" s="19"/>
      <c r="U5655" s="3"/>
      <c r="X5655" t="str">
        <f t="shared" si="352"/>
        <v/>
      </c>
      <c r="Z5655" t="str">
        <f t="shared" si="353"/>
        <v/>
      </c>
      <c r="AB5655" s="9"/>
      <c r="AC5655" t="s">
        <v>10020</v>
      </c>
      <c r="AD5655">
        <f t="shared" si="351"/>
        <v>0</v>
      </c>
      <c r="AF5655" s="3"/>
      <c r="AH5655" s="9"/>
    </row>
    <row r="5656" spans="1:34" ht="10.95" customHeight="1" outlineLevel="1" x14ac:dyDescent="0.25">
      <c r="A5656" t="s">
        <v>6188</v>
      </c>
      <c r="C5656" s="3" t="s">
        <v>11994</v>
      </c>
      <c r="D5656" s="3">
        <v>1624</v>
      </c>
      <c r="E5656" s="9">
        <v>2001</v>
      </c>
      <c r="F5656" s="7" t="s">
        <v>10018</v>
      </c>
      <c r="G5656" s="7" t="s">
        <v>5401</v>
      </c>
      <c r="H5656" s="8" t="s">
        <v>10020</v>
      </c>
      <c r="I5656" s="8" t="s">
        <v>10016</v>
      </c>
      <c r="J5656" s="19">
        <v>7</v>
      </c>
      <c r="K5656" s="19" t="s">
        <v>7738</v>
      </c>
      <c r="L5656" s="11"/>
      <c r="M5656" s="11"/>
      <c r="N5656" s="24"/>
      <c r="P5656" s="32"/>
      <c r="T5656" s="19"/>
      <c r="U5656" s="3"/>
      <c r="X5656" t="str">
        <f t="shared" si="352"/>
        <v/>
      </c>
      <c r="Z5656" t="str">
        <f t="shared" si="353"/>
        <v/>
      </c>
      <c r="AB5656" s="9"/>
      <c r="AC5656" t="s">
        <v>10020</v>
      </c>
      <c r="AD5656">
        <f t="shared" si="351"/>
        <v>0</v>
      </c>
      <c r="AF5656" s="3"/>
      <c r="AH5656" s="9"/>
    </row>
    <row r="5657" spans="1:34" ht="10.95" customHeight="1" outlineLevel="1" x14ac:dyDescent="0.25">
      <c r="A5657" t="s">
        <v>6188</v>
      </c>
      <c r="C5657" s="3" t="s">
        <v>11994</v>
      </c>
      <c r="D5657" s="3" t="s">
        <v>10017</v>
      </c>
      <c r="E5657" s="9">
        <v>2001</v>
      </c>
      <c r="F5657" s="7" t="s">
        <v>10019</v>
      </c>
      <c r="G5657" s="7" t="s">
        <v>5401</v>
      </c>
      <c r="H5657" s="8" t="s">
        <v>10020</v>
      </c>
      <c r="I5657" s="8" t="s">
        <v>10016</v>
      </c>
      <c r="J5657" s="19">
        <v>7</v>
      </c>
      <c r="K5657" s="19" t="s">
        <v>7738</v>
      </c>
      <c r="L5657" s="11"/>
      <c r="M5657" s="11"/>
      <c r="N5657" s="24"/>
      <c r="P5657" s="32"/>
      <c r="T5657" s="19"/>
      <c r="U5657" s="3"/>
      <c r="X5657" t="str">
        <f t="shared" si="352"/>
        <v/>
      </c>
      <c r="Z5657">
        <f t="shared" si="353"/>
        <v>1</v>
      </c>
      <c r="AB5657" s="9"/>
      <c r="AC5657" t="s">
        <v>10020</v>
      </c>
      <c r="AD5657">
        <f t="shared" si="351"/>
        <v>0</v>
      </c>
      <c r="AF5657" s="3"/>
      <c r="AH5657" s="9"/>
    </row>
    <row r="5658" spans="1:34" ht="10.95" customHeight="1" outlineLevel="1" x14ac:dyDescent="0.25">
      <c r="A5658" t="s">
        <v>6188</v>
      </c>
      <c r="C5658" s="3" t="s">
        <v>11994</v>
      </c>
      <c r="D5658" s="3">
        <v>1856</v>
      </c>
      <c r="E5658" s="9">
        <v>2003</v>
      </c>
      <c r="F5658" s="7" t="s">
        <v>10022</v>
      </c>
      <c r="G5658" s="7" t="s">
        <v>5401</v>
      </c>
      <c r="H5658" s="8" t="s">
        <v>9233</v>
      </c>
      <c r="I5658" s="8" t="s">
        <v>7560</v>
      </c>
      <c r="J5658" s="19">
        <v>7</v>
      </c>
      <c r="K5658" s="19" t="s">
        <v>20093</v>
      </c>
      <c r="L5658" s="11"/>
      <c r="M5658" s="11"/>
      <c r="N5658" s="24"/>
      <c r="P5658" s="32"/>
      <c r="T5658" s="19"/>
      <c r="U5658" s="3"/>
      <c r="X5658" t="str">
        <f t="shared" si="352"/>
        <v/>
      </c>
      <c r="Z5658" t="str">
        <f t="shared" si="353"/>
        <v/>
      </c>
      <c r="AB5658" s="9"/>
      <c r="AC5658" t="s">
        <v>9233</v>
      </c>
      <c r="AD5658">
        <f t="shared" si="351"/>
        <v>0</v>
      </c>
      <c r="AF5658" s="3"/>
      <c r="AH5658" s="9"/>
    </row>
    <row r="5659" spans="1:34" ht="10.95" customHeight="1" outlineLevel="1" x14ac:dyDescent="0.25">
      <c r="A5659" t="s">
        <v>6188</v>
      </c>
      <c r="C5659" s="3" t="s">
        <v>11994</v>
      </c>
      <c r="D5659" s="3">
        <v>1857</v>
      </c>
      <c r="E5659" s="9">
        <v>2003</v>
      </c>
      <c r="F5659" s="7" t="s">
        <v>10022</v>
      </c>
      <c r="G5659" s="7" t="s">
        <v>5401</v>
      </c>
      <c r="H5659" s="8" t="s">
        <v>9233</v>
      </c>
      <c r="I5659" s="8" t="s">
        <v>7560</v>
      </c>
      <c r="J5659" s="19">
        <v>7</v>
      </c>
      <c r="K5659" s="19" t="s">
        <v>20093</v>
      </c>
      <c r="L5659" s="11"/>
      <c r="M5659" s="11"/>
      <c r="N5659" s="24"/>
      <c r="P5659" s="32"/>
      <c r="T5659" s="19"/>
      <c r="U5659" s="3"/>
      <c r="X5659" t="str">
        <f t="shared" si="352"/>
        <v/>
      </c>
      <c r="Z5659" t="str">
        <f t="shared" si="353"/>
        <v/>
      </c>
      <c r="AB5659" s="9"/>
      <c r="AC5659" t="s">
        <v>9233</v>
      </c>
      <c r="AD5659">
        <f t="shared" si="351"/>
        <v>0</v>
      </c>
      <c r="AF5659" s="3"/>
      <c r="AH5659" s="9"/>
    </row>
    <row r="5660" spans="1:34" ht="10.95" customHeight="1" outlineLevel="1" x14ac:dyDescent="0.25">
      <c r="A5660" t="s">
        <v>6188</v>
      </c>
      <c r="C5660" s="3" t="s">
        <v>11994</v>
      </c>
      <c r="D5660" s="3">
        <v>1858</v>
      </c>
      <c r="E5660" s="9">
        <v>2003</v>
      </c>
      <c r="F5660" s="7" t="s">
        <v>10022</v>
      </c>
      <c r="G5660" s="7" t="s">
        <v>5401</v>
      </c>
      <c r="H5660" s="8" t="s">
        <v>9233</v>
      </c>
      <c r="I5660" s="8" t="s">
        <v>7560</v>
      </c>
      <c r="J5660" s="19">
        <v>7</v>
      </c>
      <c r="K5660" s="19" t="s">
        <v>20093</v>
      </c>
      <c r="L5660" s="11"/>
      <c r="M5660" s="11"/>
      <c r="N5660" s="24"/>
      <c r="P5660" s="32"/>
      <c r="T5660" s="19"/>
      <c r="U5660" s="3"/>
      <c r="X5660" t="str">
        <f t="shared" si="352"/>
        <v/>
      </c>
      <c r="Z5660" t="str">
        <f t="shared" si="353"/>
        <v/>
      </c>
      <c r="AB5660" s="9"/>
      <c r="AC5660" t="s">
        <v>9233</v>
      </c>
      <c r="AD5660">
        <f t="shared" si="351"/>
        <v>0</v>
      </c>
      <c r="AF5660" s="3"/>
      <c r="AH5660" s="9"/>
    </row>
    <row r="5661" spans="1:34" ht="10.95" customHeight="1" outlineLevel="1" x14ac:dyDescent="0.25">
      <c r="A5661" t="s">
        <v>6188</v>
      </c>
      <c r="C5661" s="3" t="s">
        <v>11994</v>
      </c>
      <c r="D5661" s="3">
        <v>1859</v>
      </c>
      <c r="E5661" s="9">
        <v>2003</v>
      </c>
      <c r="F5661" s="7" t="s">
        <v>10022</v>
      </c>
      <c r="G5661" s="7" t="s">
        <v>5401</v>
      </c>
      <c r="H5661" s="8" t="s">
        <v>9233</v>
      </c>
      <c r="I5661" s="8" t="s">
        <v>7560</v>
      </c>
      <c r="J5661" s="19">
        <v>7</v>
      </c>
      <c r="K5661" s="19" t="s">
        <v>20093</v>
      </c>
      <c r="L5661" s="11"/>
      <c r="M5661" s="11"/>
      <c r="N5661" s="24"/>
      <c r="P5661" s="32"/>
      <c r="T5661" s="19"/>
      <c r="U5661" s="3"/>
      <c r="X5661" t="str">
        <f t="shared" si="352"/>
        <v/>
      </c>
      <c r="Z5661" t="str">
        <f t="shared" si="353"/>
        <v/>
      </c>
      <c r="AB5661" s="9"/>
      <c r="AC5661" t="s">
        <v>9233</v>
      </c>
      <c r="AD5661">
        <f t="shared" si="351"/>
        <v>0</v>
      </c>
      <c r="AF5661" s="3"/>
      <c r="AH5661" s="9"/>
    </row>
    <row r="5662" spans="1:34" ht="10.95" customHeight="1" outlineLevel="1" x14ac:dyDescent="0.25">
      <c r="A5662" t="s">
        <v>6188</v>
      </c>
      <c r="C5662" s="3" t="s">
        <v>11994</v>
      </c>
      <c r="D5662" s="3">
        <v>1860</v>
      </c>
      <c r="E5662" s="9">
        <v>2003</v>
      </c>
      <c r="F5662" s="7" t="s">
        <v>10022</v>
      </c>
      <c r="G5662" s="7" t="s">
        <v>5401</v>
      </c>
      <c r="H5662" s="8" t="s">
        <v>9233</v>
      </c>
      <c r="I5662" s="8" t="s">
        <v>7560</v>
      </c>
      <c r="J5662" s="19">
        <v>7</v>
      </c>
      <c r="K5662" s="19" t="s">
        <v>20093</v>
      </c>
      <c r="L5662" s="11"/>
      <c r="M5662" s="11"/>
      <c r="N5662" s="24"/>
      <c r="P5662" s="32"/>
      <c r="T5662" s="19"/>
      <c r="U5662" s="3"/>
      <c r="X5662" t="str">
        <f t="shared" si="352"/>
        <v/>
      </c>
      <c r="Z5662" t="str">
        <f t="shared" si="353"/>
        <v/>
      </c>
      <c r="AB5662" s="9"/>
      <c r="AC5662" t="s">
        <v>9233</v>
      </c>
      <c r="AD5662">
        <f t="shared" si="351"/>
        <v>0</v>
      </c>
      <c r="AF5662" s="3"/>
      <c r="AH5662" s="9"/>
    </row>
    <row r="5663" spans="1:34" ht="10.95" customHeight="1" outlineLevel="1" x14ac:dyDescent="0.25">
      <c r="A5663" t="s">
        <v>6188</v>
      </c>
      <c r="C5663" s="3" t="s">
        <v>11994</v>
      </c>
      <c r="D5663" s="3">
        <v>1861</v>
      </c>
      <c r="E5663" s="9">
        <v>2003</v>
      </c>
      <c r="F5663" s="7" t="s">
        <v>10022</v>
      </c>
      <c r="G5663" s="7" t="s">
        <v>5401</v>
      </c>
      <c r="H5663" s="8" t="s">
        <v>9233</v>
      </c>
      <c r="I5663" s="8" t="s">
        <v>7560</v>
      </c>
      <c r="J5663" s="19">
        <v>7</v>
      </c>
      <c r="K5663" s="19" t="s">
        <v>20093</v>
      </c>
      <c r="L5663" s="11"/>
      <c r="M5663" s="11"/>
      <c r="N5663" s="24"/>
      <c r="P5663" s="32"/>
      <c r="T5663" s="19"/>
      <c r="U5663" s="3"/>
      <c r="X5663" t="str">
        <f t="shared" si="352"/>
        <v/>
      </c>
      <c r="Z5663" t="str">
        <f t="shared" si="353"/>
        <v/>
      </c>
      <c r="AB5663" s="9"/>
      <c r="AC5663" t="s">
        <v>9233</v>
      </c>
      <c r="AD5663">
        <f t="shared" si="351"/>
        <v>0</v>
      </c>
      <c r="AF5663" s="3"/>
      <c r="AH5663" s="9"/>
    </row>
    <row r="5664" spans="1:34" ht="10.95" customHeight="1" outlineLevel="1" x14ac:dyDescent="0.25">
      <c r="A5664" t="s">
        <v>6188</v>
      </c>
      <c r="C5664" s="3" t="s">
        <v>11994</v>
      </c>
      <c r="D5664" s="3" t="s">
        <v>10021</v>
      </c>
      <c r="E5664" s="9">
        <v>2003</v>
      </c>
      <c r="F5664" s="7" t="s">
        <v>10023</v>
      </c>
      <c r="G5664" s="7" t="s">
        <v>5401</v>
      </c>
      <c r="H5664" s="8" t="s">
        <v>9233</v>
      </c>
      <c r="I5664" s="8" t="s">
        <v>7560</v>
      </c>
      <c r="J5664" s="19">
        <v>7</v>
      </c>
      <c r="K5664" s="19" t="s">
        <v>7736</v>
      </c>
      <c r="L5664" s="11">
        <v>2.1</v>
      </c>
      <c r="M5664" s="11"/>
      <c r="N5664" s="24"/>
      <c r="P5664" s="32"/>
      <c r="T5664" s="19"/>
      <c r="U5664" s="3"/>
      <c r="X5664" t="str">
        <f t="shared" si="352"/>
        <v/>
      </c>
      <c r="Z5664">
        <f t="shared" si="353"/>
        <v>1</v>
      </c>
      <c r="AB5664" s="9"/>
      <c r="AC5664" t="s">
        <v>9233</v>
      </c>
      <c r="AD5664">
        <f t="shared" si="351"/>
        <v>0</v>
      </c>
      <c r="AF5664" s="3"/>
      <c r="AH5664" s="9"/>
    </row>
    <row r="5665" spans="1:34" ht="10.95" customHeight="1" outlineLevel="1" x14ac:dyDescent="0.25">
      <c r="A5665" t="s">
        <v>6188</v>
      </c>
      <c r="C5665" s="3" t="s">
        <v>11994</v>
      </c>
      <c r="D5665" s="3">
        <v>2018</v>
      </c>
      <c r="E5665" s="9">
        <v>2003</v>
      </c>
      <c r="F5665" s="7" t="s">
        <v>10022</v>
      </c>
      <c r="G5665" s="7" t="s">
        <v>5401</v>
      </c>
      <c r="H5665" s="8" t="s">
        <v>10026</v>
      </c>
      <c r="I5665" s="8" t="s">
        <v>10024</v>
      </c>
      <c r="J5665" s="19">
        <v>4</v>
      </c>
      <c r="K5665" s="19" t="s">
        <v>20093</v>
      </c>
      <c r="L5665" s="11"/>
      <c r="M5665" s="11"/>
      <c r="N5665" s="24"/>
      <c r="P5665" s="32"/>
      <c r="T5665" s="19"/>
      <c r="U5665" s="3"/>
      <c r="X5665" t="str">
        <f t="shared" si="352"/>
        <v/>
      </c>
      <c r="Z5665" t="str">
        <f t="shared" si="353"/>
        <v/>
      </c>
      <c r="AB5665" s="9"/>
      <c r="AC5665" t="s">
        <v>10026</v>
      </c>
      <c r="AD5665">
        <f t="shared" si="351"/>
        <v>0</v>
      </c>
      <c r="AF5665" s="3"/>
      <c r="AH5665" s="9"/>
    </row>
    <row r="5666" spans="1:34" ht="10.95" customHeight="1" outlineLevel="1" x14ac:dyDescent="0.25">
      <c r="A5666" t="s">
        <v>6188</v>
      </c>
      <c r="C5666" s="3" t="s">
        <v>11994</v>
      </c>
      <c r="D5666" s="3">
        <v>2019</v>
      </c>
      <c r="E5666" s="9">
        <v>2003</v>
      </c>
      <c r="F5666" s="7" t="s">
        <v>10022</v>
      </c>
      <c r="G5666" s="7" t="s">
        <v>5401</v>
      </c>
      <c r="H5666" s="8" t="s">
        <v>10026</v>
      </c>
      <c r="I5666" s="8" t="s">
        <v>10024</v>
      </c>
      <c r="J5666" s="19">
        <v>4</v>
      </c>
      <c r="K5666" s="19" t="s">
        <v>20093</v>
      </c>
      <c r="L5666" s="11"/>
      <c r="M5666" s="11"/>
      <c r="N5666" s="24"/>
      <c r="P5666" s="32"/>
      <c r="T5666" s="19"/>
      <c r="U5666" s="3"/>
      <c r="X5666" t="str">
        <f t="shared" si="352"/>
        <v/>
      </c>
      <c r="Z5666" t="str">
        <f t="shared" si="353"/>
        <v/>
      </c>
      <c r="AB5666" s="9"/>
      <c r="AC5666" t="s">
        <v>10026</v>
      </c>
      <c r="AD5666">
        <f t="shared" si="351"/>
        <v>0</v>
      </c>
      <c r="AF5666" s="3"/>
      <c r="AH5666" s="9"/>
    </row>
    <row r="5667" spans="1:34" ht="10.95" customHeight="1" outlineLevel="1" x14ac:dyDescent="0.25">
      <c r="A5667" t="s">
        <v>6188</v>
      </c>
      <c r="C5667" s="3" t="s">
        <v>11994</v>
      </c>
      <c r="D5667" s="3">
        <v>2020</v>
      </c>
      <c r="E5667" s="9">
        <v>2003</v>
      </c>
      <c r="F5667" s="7" t="s">
        <v>10022</v>
      </c>
      <c r="G5667" s="7" t="s">
        <v>5401</v>
      </c>
      <c r="H5667" s="8" t="s">
        <v>10026</v>
      </c>
      <c r="I5667" s="8" t="s">
        <v>10024</v>
      </c>
      <c r="J5667" s="19">
        <v>3</v>
      </c>
      <c r="K5667" s="19" t="s">
        <v>20093</v>
      </c>
      <c r="L5667" s="11"/>
      <c r="M5667" s="11"/>
      <c r="N5667" s="24"/>
      <c r="P5667" s="32"/>
      <c r="T5667" s="19"/>
      <c r="U5667" s="3"/>
      <c r="X5667" t="str">
        <f t="shared" si="352"/>
        <v/>
      </c>
      <c r="Z5667" t="str">
        <f t="shared" si="353"/>
        <v/>
      </c>
      <c r="AB5667" s="9"/>
      <c r="AC5667" t="s">
        <v>10026</v>
      </c>
      <c r="AD5667">
        <f t="shared" si="351"/>
        <v>0</v>
      </c>
      <c r="AF5667" s="3"/>
      <c r="AH5667" s="9"/>
    </row>
    <row r="5668" spans="1:34" ht="10.95" customHeight="1" outlineLevel="1" x14ac:dyDescent="0.25">
      <c r="A5668" t="s">
        <v>6188</v>
      </c>
      <c r="C5668" s="3" t="s">
        <v>11994</v>
      </c>
      <c r="D5668" s="3">
        <v>2021</v>
      </c>
      <c r="E5668" s="9">
        <v>2003</v>
      </c>
      <c r="F5668" s="7" t="s">
        <v>10022</v>
      </c>
      <c r="G5668" s="7" t="s">
        <v>5401</v>
      </c>
      <c r="H5668" s="8" t="s">
        <v>10026</v>
      </c>
      <c r="I5668" s="8" t="s">
        <v>10024</v>
      </c>
      <c r="J5668" s="19">
        <v>4</v>
      </c>
      <c r="K5668" s="19" t="s">
        <v>20093</v>
      </c>
      <c r="L5668" s="11"/>
      <c r="M5668" s="11"/>
      <c r="N5668" s="24"/>
      <c r="P5668" s="32"/>
      <c r="T5668" s="19"/>
      <c r="U5668" s="3"/>
      <c r="X5668" t="str">
        <f t="shared" si="352"/>
        <v/>
      </c>
      <c r="Z5668" t="str">
        <f t="shared" si="353"/>
        <v/>
      </c>
      <c r="AB5668" s="9"/>
      <c r="AC5668" t="s">
        <v>10026</v>
      </c>
      <c r="AD5668">
        <f t="shared" si="351"/>
        <v>0</v>
      </c>
      <c r="AF5668" s="3"/>
      <c r="AH5668" s="9"/>
    </row>
    <row r="5669" spans="1:34" ht="10.95" customHeight="1" outlineLevel="1" x14ac:dyDescent="0.25">
      <c r="A5669" t="s">
        <v>6188</v>
      </c>
      <c r="C5669" s="3" t="s">
        <v>11994</v>
      </c>
      <c r="D5669" s="3">
        <v>2022</v>
      </c>
      <c r="E5669" s="9">
        <v>2003</v>
      </c>
      <c r="F5669" s="7" t="s">
        <v>10022</v>
      </c>
      <c r="G5669" s="7" t="s">
        <v>5401</v>
      </c>
      <c r="H5669" s="8" t="s">
        <v>10026</v>
      </c>
      <c r="I5669" s="8" t="s">
        <v>10024</v>
      </c>
      <c r="J5669" s="19">
        <v>4</v>
      </c>
      <c r="K5669" s="19" t="s">
        <v>20093</v>
      </c>
      <c r="L5669" s="11"/>
      <c r="M5669" s="11"/>
      <c r="N5669" s="24"/>
      <c r="P5669" s="32"/>
      <c r="T5669" s="19"/>
      <c r="U5669" s="3"/>
      <c r="X5669" t="str">
        <f t="shared" si="352"/>
        <v/>
      </c>
      <c r="Z5669" t="str">
        <f t="shared" si="353"/>
        <v/>
      </c>
      <c r="AB5669" s="9"/>
      <c r="AC5669" t="s">
        <v>10026</v>
      </c>
      <c r="AD5669">
        <f t="shared" si="351"/>
        <v>0</v>
      </c>
      <c r="AF5669" s="3"/>
      <c r="AH5669" s="9"/>
    </row>
    <row r="5670" spans="1:34" ht="10.95" customHeight="1" outlineLevel="1" x14ac:dyDescent="0.25">
      <c r="A5670" t="s">
        <v>6188</v>
      </c>
      <c r="C5670" s="3" t="s">
        <v>11994</v>
      </c>
      <c r="D5670" s="3">
        <v>2023</v>
      </c>
      <c r="E5670" s="9">
        <v>2003</v>
      </c>
      <c r="F5670" s="7" t="s">
        <v>10022</v>
      </c>
      <c r="G5670" s="7" t="s">
        <v>5401</v>
      </c>
      <c r="H5670" s="8" t="s">
        <v>10026</v>
      </c>
      <c r="I5670" s="8" t="s">
        <v>10024</v>
      </c>
      <c r="J5670" s="19">
        <v>3</v>
      </c>
      <c r="K5670" s="19" t="s">
        <v>20093</v>
      </c>
      <c r="L5670" s="11"/>
      <c r="M5670" s="11"/>
      <c r="N5670" s="24"/>
      <c r="P5670" s="32"/>
      <c r="T5670" s="19"/>
      <c r="U5670" s="3"/>
      <c r="X5670" t="str">
        <f t="shared" si="352"/>
        <v/>
      </c>
      <c r="Z5670" t="str">
        <f t="shared" si="353"/>
        <v/>
      </c>
      <c r="AB5670" s="9"/>
      <c r="AC5670" t="s">
        <v>10026</v>
      </c>
      <c r="AD5670">
        <f t="shared" si="351"/>
        <v>0</v>
      </c>
      <c r="AF5670" s="3"/>
      <c r="AH5670" s="9"/>
    </row>
    <row r="5671" spans="1:34" ht="10.95" customHeight="1" outlineLevel="1" x14ac:dyDescent="0.25">
      <c r="A5671" t="s">
        <v>6188</v>
      </c>
      <c r="C5671" s="3" t="s">
        <v>11994</v>
      </c>
      <c r="D5671" s="3" t="s">
        <v>10025</v>
      </c>
      <c r="E5671" s="9">
        <v>2003</v>
      </c>
      <c r="F5671" s="7" t="s">
        <v>10023</v>
      </c>
      <c r="G5671" s="7" t="s">
        <v>5401</v>
      </c>
      <c r="H5671" s="8" t="s">
        <v>10026</v>
      </c>
      <c r="I5671" s="8" t="s">
        <v>10024</v>
      </c>
      <c r="J5671" s="19">
        <v>4</v>
      </c>
      <c r="K5671" s="19" t="s">
        <v>7736</v>
      </c>
      <c r="L5671" s="11">
        <v>8</v>
      </c>
      <c r="M5671" s="11"/>
      <c r="N5671" s="24"/>
      <c r="P5671" s="32"/>
      <c r="T5671" s="19"/>
      <c r="U5671" s="3"/>
      <c r="X5671" t="str">
        <f t="shared" si="352"/>
        <v/>
      </c>
      <c r="Z5671">
        <f t="shared" si="353"/>
        <v>1</v>
      </c>
      <c r="AB5671" s="9"/>
      <c r="AC5671" t="s">
        <v>10026</v>
      </c>
      <c r="AD5671">
        <f t="shared" si="351"/>
        <v>0</v>
      </c>
      <c r="AF5671" s="3"/>
      <c r="AH5671" s="9"/>
    </row>
    <row r="5672" spans="1:34" ht="10.95" customHeight="1" outlineLevel="1" x14ac:dyDescent="0.25">
      <c r="A5672" t="s">
        <v>6188</v>
      </c>
      <c r="C5672" s="3" t="s">
        <v>11994</v>
      </c>
      <c r="D5672" s="3">
        <v>2050</v>
      </c>
      <c r="E5672" s="9">
        <v>2003</v>
      </c>
      <c r="F5672" s="7" t="s">
        <v>10028</v>
      </c>
      <c r="G5672" s="7" t="s">
        <v>5401</v>
      </c>
      <c r="H5672" s="8" t="s">
        <v>9972</v>
      </c>
      <c r="I5672" s="8" t="s">
        <v>10027</v>
      </c>
      <c r="J5672" s="19">
        <v>1</v>
      </c>
      <c r="K5672" s="19" t="s">
        <v>7736</v>
      </c>
      <c r="L5672" s="11">
        <v>9</v>
      </c>
      <c r="M5672" s="11"/>
      <c r="N5672" s="24"/>
      <c r="P5672" s="32"/>
      <c r="T5672" s="19"/>
      <c r="U5672" s="3"/>
      <c r="X5672" t="str">
        <f t="shared" si="352"/>
        <v/>
      </c>
      <c r="Z5672">
        <f t="shared" si="353"/>
        <v>1</v>
      </c>
      <c r="AB5672" s="9"/>
      <c r="AC5672" t="s">
        <v>9972</v>
      </c>
      <c r="AD5672">
        <f t="shared" si="351"/>
        <v>1</v>
      </c>
      <c r="AF5672" s="3"/>
      <c r="AH5672" s="9"/>
    </row>
    <row r="5673" spans="1:34" ht="10.95" customHeight="1" outlineLevel="1" x14ac:dyDescent="0.25">
      <c r="A5673" t="s">
        <v>6188</v>
      </c>
      <c r="C5673" s="3" t="s">
        <v>11994</v>
      </c>
      <c r="D5673" s="3">
        <v>2061</v>
      </c>
      <c r="E5673" s="9">
        <v>2003</v>
      </c>
      <c r="F5673" s="7" t="s">
        <v>10022</v>
      </c>
      <c r="G5673" s="7" t="s">
        <v>5401</v>
      </c>
      <c r="H5673" s="8" t="s">
        <v>10111</v>
      </c>
      <c r="I5673" s="8" t="s">
        <v>10112</v>
      </c>
      <c r="J5673" s="19">
        <v>1</v>
      </c>
      <c r="K5673" s="19" t="s">
        <v>20093</v>
      </c>
      <c r="L5673" s="11"/>
      <c r="M5673" s="11"/>
      <c r="N5673" s="24"/>
      <c r="P5673" s="32"/>
      <c r="S5673">
        <v>1</v>
      </c>
      <c r="T5673" s="19"/>
      <c r="U5673" s="3"/>
      <c r="X5673" t="str">
        <f t="shared" si="352"/>
        <v/>
      </c>
      <c r="Z5673" t="str">
        <f t="shared" si="353"/>
        <v/>
      </c>
      <c r="AB5673" s="9"/>
      <c r="AC5673" t="s">
        <v>10111</v>
      </c>
      <c r="AD5673">
        <f t="shared" si="351"/>
        <v>0</v>
      </c>
      <c r="AF5673" s="3"/>
      <c r="AH5673" s="9"/>
    </row>
    <row r="5674" spans="1:34" ht="10.95" customHeight="1" outlineLevel="1" x14ac:dyDescent="0.25">
      <c r="A5674" t="s">
        <v>6188</v>
      </c>
      <c r="C5674" s="3" t="s">
        <v>11994</v>
      </c>
      <c r="D5674" s="3" t="s">
        <v>10113</v>
      </c>
      <c r="E5674" s="9">
        <v>2003</v>
      </c>
      <c r="F5674" s="7" t="s">
        <v>10114</v>
      </c>
      <c r="G5674" s="7" t="s">
        <v>5401</v>
      </c>
      <c r="H5674" s="8" t="s">
        <v>10111</v>
      </c>
      <c r="I5674" s="8" t="s">
        <v>10112</v>
      </c>
      <c r="J5674" s="19">
        <v>1</v>
      </c>
      <c r="K5674" s="19" t="s">
        <v>7736</v>
      </c>
      <c r="L5674" s="11">
        <v>9</v>
      </c>
      <c r="M5674" s="11"/>
      <c r="N5674" s="24"/>
      <c r="P5674" s="32"/>
      <c r="T5674" s="19"/>
      <c r="U5674" s="3"/>
      <c r="W5674" t="s">
        <v>7738</v>
      </c>
      <c r="X5674" t="str">
        <f t="shared" si="352"/>
        <v/>
      </c>
      <c r="Z5674">
        <f t="shared" si="353"/>
        <v>1</v>
      </c>
      <c r="AB5674" s="9"/>
      <c r="AC5674" t="s">
        <v>10111</v>
      </c>
      <c r="AD5674">
        <f t="shared" si="351"/>
        <v>0</v>
      </c>
      <c r="AF5674" s="3"/>
      <c r="AH5674" s="9"/>
    </row>
    <row r="5675" spans="1:34" ht="10.95" customHeight="1" outlineLevel="1" x14ac:dyDescent="0.25">
      <c r="A5675" t="s">
        <v>6188</v>
      </c>
      <c r="C5675" s="3" t="s">
        <v>11994</v>
      </c>
      <c r="D5675" s="3" t="s">
        <v>10110</v>
      </c>
      <c r="E5675" s="9">
        <v>2003</v>
      </c>
      <c r="F5675" s="7" t="s">
        <v>10115</v>
      </c>
      <c r="G5675" s="7" t="s">
        <v>5401</v>
      </c>
      <c r="H5675" s="8" t="s">
        <v>10111</v>
      </c>
      <c r="I5675" s="8" t="s">
        <v>10112</v>
      </c>
      <c r="J5675" s="19">
        <v>1</v>
      </c>
      <c r="K5675" s="19" t="s">
        <v>7736</v>
      </c>
      <c r="L5675" s="11">
        <v>6</v>
      </c>
      <c r="M5675" s="11"/>
      <c r="N5675" s="24"/>
      <c r="P5675" s="32"/>
      <c r="T5675" s="19"/>
      <c r="U5675" s="3"/>
      <c r="X5675" t="str">
        <f t="shared" si="352"/>
        <v/>
      </c>
      <c r="Z5675">
        <f t="shared" si="353"/>
        <v>1</v>
      </c>
      <c r="AB5675" s="9"/>
      <c r="AC5675" t="s">
        <v>10111</v>
      </c>
      <c r="AD5675">
        <f t="shared" si="351"/>
        <v>0</v>
      </c>
      <c r="AF5675" s="3"/>
      <c r="AH5675" s="9"/>
    </row>
    <row r="5676" spans="1:34" ht="10.95" customHeight="1" outlineLevel="1" x14ac:dyDescent="0.25">
      <c r="A5676" t="s">
        <v>6188</v>
      </c>
      <c r="C5676" s="3" t="s">
        <v>11994</v>
      </c>
      <c r="D5676" s="3">
        <v>2448</v>
      </c>
      <c r="E5676" s="9">
        <v>2004</v>
      </c>
      <c r="F5676" s="7" t="s">
        <v>10031</v>
      </c>
      <c r="G5676" s="7" t="s">
        <v>5401</v>
      </c>
      <c r="H5676" s="8" t="s">
        <v>9233</v>
      </c>
      <c r="I5676" s="8" t="s">
        <v>10029</v>
      </c>
      <c r="J5676" s="19">
        <v>7</v>
      </c>
      <c r="K5676" s="19" t="s">
        <v>7736</v>
      </c>
      <c r="L5676" s="11">
        <v>2</v>
      </c>
      <c r="M5676" s="11"/>
      <c r="N5676" s="24"/>
      <c r="P5676" s="32"/>
      <c r="T5676" s="19"/>
      <c r="U5676" s="3"/>
      <c r="X5676" t="str">
        <f t="shared" si="352"/>
        <v/>
      </c>
      <c r="Z5676" t="str">
        <f t="shared" si="353"/>
        <v/>
      </c>
      <c r="AB5676" s="9"/>
      <c r="AC5676" t="s">
        <v>9233</v>
      </c>
      <c r="AD5676">
        <f t="shared" si="351"/>
        <v>0</v>
      </c>
      <c r="AF5676" s="3"/>
      <c r="AH5676" s="9"/>
    </row>
    <row r="5677" spans="1:34" ht="10.95" customHeight="1" outlineLevel="1" x14ac:dyDescent="0.25">
      <c r="A5677" t="s">
        <v>6188</v>
      </c>
      <c r="C5677" s="3" t="s">
        <v>11994</v>
      </c>
      <c r="D5677" s="3">
        <v>2449</v>
      </c>
      <c r="E5677" s="9">
        <v>2004</v>
      </c>
      <c r="F5677" s="7" t="s">
        <v>10031</v>
      </c>
      <c r="G5677" s="7" t="s">
        <v>5401</v>
      </c>
      <c r="H5677" s="8" t="s">
        <v>9233</v>
      </c>
      <c r="I5677" s="8" t="s">
        <v>10029</v>
      </c>
      <c r="J5677" s="19">
        <v>7</v>
      </c>
      <c r="K5677" s="19" t="s">
        <v>7736</v>
      </c>
      <c r="L5677" s="11">
        <v>2</v>
      </c>
      <c r="M5677" s="11"/>
      <c r="N5677" s="24"/>
      <c r="P5677" s="32"/>
      <c r="T5677" s="19"/>
      <c r="U5677" s="3"/>
      <c r="X5677" t="str">
        <f t="shared" si="352"/>
        <v/>
      </c>
      <c r="Z5677" t="str">
        <f t="shared" si="353"/>
        <v/>
      </c>
      <c r="AB5677" s="9"/>
      <c r="AC5677" t="s">
        <v>9233</v>
      </c>
      <c r="AD5677">
        <f t="shared" si="351"/>
        <v>0</v>
      </c>
      <c r="AF5677" s="3"/>
      <c r="AH5677" s="9"/>
    </row>
    <row r="5678" spans="1:34" ht="10.95" customHeight="1" outlineLevel="1" x14ac:dyDescent="0.25">
      <c r="A5678" t="s">
        <v>6188</v>
      </c>
      <c r="C5678" s="3" t="s">
        <v>11994</v>
      </c>
      <c r="D5678" s="3">
        <v>2450</v>
      </c>
      <c r="E5678" s="9">
        <v>2004</v>
      </c>
      <c r="F5678" s="7" t="s">
        <v>10031</v>
      </c>
      <c r="G5678" s="7" t="s">
        <v>5401</v>
      </c>
      <c r="H5678" s="8" t="s">
        <v>9233</v>
      </c>
      <c r="I5678" s="8" t="s">
        <v>10029</v>
      </c>
      <c r="J5678" s="19">
        <v>7</v>
      </c>
      <c r="K5678" s="19" t="s">
        <v>7736</v>
      </c>
      <c r="L5678" s="11">
        <v>2</v>
      </c>
      <c r="M5678" s="11"/>
      <c r="N5678" s="24"/>
      <c r="P5678" s="32"/>
      <c r="T5678" s="19"/>
      <c r="U5678" s="3"/>
      <c r="X5678" t="str">
        <f t="shared" si="352"/>
        <v/>
      </c>
      <c r="Z5678" t="str">
        <f t="shared" si="353"/>
        <v/>
      </c>
      <c r="AB5678" s="9"/>
      <c r="AC5678" t="s">
        <v>9233</v>
      </c>
      <c r="AD5678">
        <f t="shared" si="351"/>
        <v>0</v>
      </c>
      <c r="AF5678" s="3"/>
      <c r="AH5678" s="9"/>
    </row>
    <row r="5679" spans="1:34" ht="10.95" customHeight="1" outlineLevel="1" x14ac:dyDescent="0.25">
      <c r="A5679" t="s">
        <v>6188</v>
      </c>
      <c r="C5679" s="3" t="s">
        <v>11994</v>
      </c>
      <c r="D5679" s="3">
        <v>2451</v>
      </c>
      <c r="E5679" s="9">
        <v>2004</v>
      </c>
      <c r="F5679" s="7" t="s">
        <v>10031</v>
      </c>
      <c r="G5679" s="7" t="s">
        <v>5401</v>
      </c>
      <c r="H5679" s="8" t="s">
        <v>9233</v>
      </c>
      <c r="I5679" s="8" t="s">
        <v>10029</v>
      </c>
      <c r="J5679" s="19">
        <v>7</v>
      </c>
      <c r="K5679" s="19" t="s">
        <v>7736</v>
      </c>
      <c r="L5679" s="11">
        <v>2</v>
      </c>
      <c r="M5679" s="11"/>
      <c r="N5679" s="24"/>
      <c r="P5679" s="32"/>
      <c r="T5679" s="19"/>
      <c r="U5679" s="3"/>
      <c r="X5679" t="str">
        <f t="shared" si="352"/>
        <v/>
      </c>
      <c r="Z5679" t="str">
        <f t="shared" si="353"/>
        <v/>
      </c>
      <c r="AB5679" s="9"/>
      <c r="AC5679" t="s">
        <v>9233</v>
      </c>
      <c r="AD5679">
        <f t="shared" si="351"/>
        <v>0</v>
      </c>
      <c r="AF5679" s="3"/>
      <c r="AH5679" s="9"/>
    </row>
    <row r="5680" spans="1:34" ht="10.95" customHeight="1" outlineLevel="1" x14ac:dyDescent="0.25">
      <c r="A5680" t="s">
        <v>6188</v>
      </c>
      <c r="C5680" s="3" t="s">
        <v>11994</v>
      </c>
      <c r="D5680" s="3">
        <v>2452</v>
      </c>
      <c r="E5680" s="9">
        <v>2004</v>
      </c>
      <c r="F5680" s="7" t="s">
        <v>10031</v>
      </c>
      <c r="G5680" s="7" t="s">
        <v>5401</v>
      </c>
      <c r="H5680" s="8" t="s">
        <v>9233</v>
      </c>
      <c r="I5680" s="8" t="s">
        <v>10029</v>
      </c>
      <c r="J5680" s="19">
        <v>7</v>
      </c>
      <c r="K5680" s="19" t="s">
        <v>7736</v>
      </c>
      <c r="L5680" s="11">
        <v>2</v>
      </c>
      <c r="M5680" s="11"/>
      <c r="N5680" s="24"/>
      <c r="P5680" s="32"/>
      <c r="T5680" s="19"/>
      <c r="U5680" s="3"/>
      <c r="X5680" t="str">
        <f t="shared" si="352"/>
        <v/>
      </c>
      <c r="Z5680" t="str">
        <f t="shared" si="353"/>
        <v/>
      </c>
      <c r="AB5680" s="9"/>
      <c r="AC5680" t="s">
        <v>9233</v>
      </c>
      <c r="AD5680">
        <f t="shared" si="351"/>
        <v>0</v>
      </c>
      <c r="AF5680" s="3"/>
      <c r="AH5680" s="9"/>
    </row>
    <row r="5681" spans="1:34" ht="10.95" customHeight="1" outlineLevel="1" x14ac:dyDescent="0.25">
      <c r="A5681" t="s">
        <v>6188</v>
      </c>
      <c r="C5681" s="3" t="s">
        <v>11994</v>
      </c>
      <c r="D5681" s="3">
        <v>2453</v>
      </c>
      <c r="E5681" s="9">
        <v>2004</v>
      </c>
      <c r="F5681" s="7" t="s">
        <v>10031</v>
      </c>
      <c r="G5681" s="7" t="s">
        <v>5401</v>
      </c>
      <c r="H5681" s="8" t="s">
        <v>9233</v>
      </c>
      <c r="I5681" s="8" t="s">
        <v>10029</v>
      </c>
      <c r="J5681" s="19">
        <v>7</v>
      </c>
      <c r="K5681" s="19" t="s">
        <v>7736</v>
      </c>
      <c r="L5681" s="11">
        <v>2</v>
      </c>
      <c r="M5681" s="11"/>
      <c r="N5681" s="24"/>
      <c r="P5681" s="32"/>
      <c r="T5681" s="19"/>
      <c r="U5681" s="3"/>
      <c r="X5681" t="str">
        <f t="shared" si="352"/>
        <v/>
      </c>
      <c r="Z5681" t="str">
        <f t="shared" si="353"/>
        <v/>
      </c>
      <c r="AB5681" s="9"/>
      <c r="AC5681" t="s">
        <v>9233</v>
      </c>
      <c r="AD5681">
        <f t="shared" si="351"/>
        <v>0</v>
      </c>
      <c r="AF5681" s="3"/>
      <c r="AH5681" s="9"/>
    </row>
    <row r="5682" spans="1:34" ht="10.95" customHeight="1" outlineLevel="1" x14ac:dyDescent="0.25">
      <c r="A5682" t="s">
        <v>6188</v>
      </c>
      <c r="C5682" s="3" t="s">
        <v>11994</v>
      </c>
      <c r="D5682" s="3" t="s">
        <v>10030</v>
      </c>
      <c r="E5682" s="9">
        <v>2004</v>
      </c>
      <c r="F5682" s="7" t="s">
        <v>10032</v>
      </c>
      <c r="G5682" s="7" t="s">
        <v>5401</v>
      </c>
      <c r="H5682" s="8" t="s">
        <v>7560</v>
      </c>
      <c r="I5682" s="8" t="s">
        <v>10029</v>
      </c>
      <c r="J5682" s="19">
        <v>7</v>
      </c>
      <c r="K5682" s="19" t="s">
        <v>7736</v>
      </c>
      <c r="L5682" s="11">
        <v>2.1</v>
      </c>
      <c r="M5682" s="11"/>
      <c r="N5682" s="24"/>
      <c r="P5682" s="32"/>
      <c r="T5682" s="19"/>
      <c r="U5682" s="3"/>
      <c r="X5682" t="str">
        <f t="shared" si="352"/>
        <v/>
      </c>
      <c r="Z5682">
        <f t="shared" si="353"/>
        <v>1</v>
      </c>
      <c r="AB5682" s="9"/>
      <c r="AC5682" t="s">
        <v>7560</v>
      </c>
      <c r="AD5682">
        <f t="shared" si="351"/>
        <v>0</v>
      </c>
      <c r="AF5682" s="3"/>
      <c r="AH5682" s="9"/>
    </row>
    <row r="5683" spans="1:34" ht="10.95" customHeight="1" outlineLevel="1" x14ac:dyDescent="0.25">
      <c r="A5683" t="s">
        <v>6188</v>
      </c>
      <c r="C5683" s="3" t="s">
        <v>11994</v>
      </c>
      <c r="D5683" s="3">
        <v>2454</v>
      </c>
      <c r="E5683" s="9">
        <v>2004</v>
      </c>
      <c r="F5683" s="7" t="s">
        <v>10034</v>
      </c>
      <c r="G5683" s="7" t="s">
        <v>5401</v>
      </c>
      <c r="H5683" s="8" t="s">
        <v>9233</v>
      </c>
      <c r="I5683" s="8" t="s">
        <v>10029</v>
      </c>
      <c r="J5683" s="19">
        <v>7</v>
      </c>
      <c r="K5683" s="19" t="s">
        <v>20093</v>
      </c>
      <c r="L5683" s="11"/>
      <c r="M5683" s="11"/>
      <c r="N5683" s="24"/>
      <c r="P5683" s="32"/>
      <c r="T5683" s="19"/>
      <c r="U5683" s="3"/>
      <c r="X5683" t="str">
        <f t="shared" si="352"/>
        <v/>
      </c>
      <c r="Z5683" t="str">
        <f t="shared" si="353"/>
        <v/>
      </c>
      <c r="AB5683" s="9"/>
      <c r="AC5683" t="s">
        <v>9233</v>
      </c>
      <c r="AD5683">
        <f t="shared" si="351"/>
        <v>0</v>
      </c>
      <c r="AF5683" s="3"/>
      <c r="AH5683" s="9"/>
    </row>
    <row r="5684" spans="1:34" ht="10.95" customHeight="1" outlineLevel="1" x14ac:dyDescent="0.25">
      <c r="A5684" t="s">
        <v>6188</v>
      </c>
      <c r="C5684" s="3" t="s">
        <v>11994</v>
      </c>
      <c r="D5684" s="3" t="s">
        <v>10033</v>
      </c>
      <c r="E5684" s="9">
        <v>2004</v>
      </c>
      <c r="F5684" s="7" t="s">
        <v>10035</v>
      </c>
      <c r="G5684" s="7" t="s">
        <v>5401</v>
      </c>
      <c r="H5684" s="8" t="s">
        <v>7560</v>
      </c>
      <c r="I5684" s="8" t="s">
        <v>10029</v>
      </c>
      <c r="J5684" s="19">
        <v>7</v>
      </c>
      <c r="K5684" s="19" t="s">
        <v>7736</v>
      </c>
      <c r="L5684" s="11">
        <v>2.1</v>
      </c>
      <c r="M5684" s="11"/>
      <c r="N5684" s="24"/>
      <c r="P5684" s="32"/>
      <c r="T5684" s="19"/>
      <c r="U5684" s="3"/>
      <c r="X5684" t="str">
        <f t="shared" si="352"/>
        <v/>
      </c>
      <c r="Z5684">
        <f t="shared" si="353"/>
        <v>1</v>
      </c>
      <c r="AB5684" s="9"/>
      <c r="AC5684" t="s">
        <v>7560</v>
      </c>
      <c r="AD5684">
        <f t="shared" si="351"/>
        <v>0</v>
      </c>
      <c r="AF5684" s="3"/>
      <c r="AH5684" s="9"/>
    </row>
    <row r="5685" spans="1:34" ht="10.95" customHeight="1" outlineLevel="1" x14ac:dyDescent="0.25">
      <c r="A5685" t="s">
        <v>6188</v>
      </c>
      <c r="C5685" s="3" t="s">
        <v>11994</v>
      </c>
      <c r="D5685" s="3" t="s">
        <v>10038</v>
      </c>
      <c r="E5685" s="9">
        <v>2005</v>
      </c>
      <c r="F5685" s="7" t="s">
        <v>10032</v>
      </c>
      <c r="G5685" s="7" t="s">
        <v>5401</v>
      </c>
      <c r="H5685" s="8" t="s">
        <v>10037</v>
      </c>
      <c r="I5685" s="8" t="s">
        <v>10036</v>
      </c>
      <c r="J5685" s="19">
        <v>7</v>
      </c>
      <c r="K5685" s="19" t="s">
        <v>7736</v>
      </c>
      <c r="L5685" s="11">
        <v>2.1</v>
      </c>
      <c r="M5685" s="11"/>
      <c r="N5685" s="24"/>
      <c r="P5685" s="32"/>
      <c r="T5685" s="19"/>
      <c r="U5685" s="3"/>
      <c r="X5685" t="str">
        <f t="shared" si="352"/>
        <v/>
      </c>
      <c r="Z5685">
        <f t="shared" si="353"/>
        <v>1</v>
      </c>
      <c r="AB5685" s="9"/>
      <c r="AC5685" t="s">
        <v>10037</v>
      </c>
      <c r="AD5685">
        <f t="shared" si="351"/>
        <v>0</v>
      </c>
      <c r="AF5685" s="3"/>
      <c r="AH5685" s="9"/>
    </row>
    <row r="5686" spans="1:34" ht="10.95" customHeight="1" outlineLevel="1" x14ac:dyDescent="0.25">
      <c r="A5686" t="s">
        <v>6188</v>
      </c>
      <c r="C5686" s="3" t="s">
        <v>11994</v>
      </c>
      <c r="D5686" s="3">
        <v>2799</v>
      </c>
      <c r="E5686" s="9">
        <v>2005</v>
      </c>
      <c r="F5686" s="7" t="s">
        <v>10039</v>
      </c>
      <c r="G5686" s="7" t="s">
        <v>5401</v>
      </c>
      <c r="H5686" s="8" t="s">
        <v>10037</v>
      </c>
      <c r="I5686" s="8" t="s">
        <v>10036</v>
      </c>
      <c r="J5686" s="19">
        <v>7</v>
      </c>
      <c r="K5686" s="19" t="s">
        <v>7736</v>
      </c>
      <c r="L5686" s="11">
        <v>2.1</v>
      </c>
      <c r="M5686" s="11"/>
      <c r="N5686" s="24"/>
      <c r="P5686" s="32"/>
      <c r="T5686" s="19"/>
      <c r="U5686" s="3"/>
      <c r="X5686" t="str">
        <f t="shared" si="352"/>
        <v/>
      </c>
      <c r="Z5686">
        <f t="shared" si="353"/>
        <v>1</v>
      </c>
      <c r="AB5686" s="9"/>
      <c r="AC5686" t="s">
        <v>10037</v>
      </c>
      <c r="AD5686">
        <f t="shared" ref="AD5686:AD5749" si="354">COUNTIF(H5686,"*Fuji*")</f>
        <v>0</v>
      </c>
      <c r="AF5686" s="3"/>
      <c r="AH5686" s="9"/>
    </row>
    <row r="5687" spans="1:34" ht="10.95" customHeight="1" outlineLevel="1" x14ac:dyDescent="0.25">
      <c r="A5687" t="s">
        <v>6188</v>
      </c>
      <c r="C5687" s="3" t="s">
        <v>11994</v>
      </c>
      <c r="D5687" s="3" t="s">
        <v>10042</v>
      </c>
      <c r="E5687" s="9">
        <v>2005</v>
      </c>
      <c r="F5687" s="7" t="s">
        <v>10043</v>
      </c>
      <c r="G5687" s="7" t="s">
        <v>5401</v>
      </c>
      <c r="H5687" s="8" t="s">
        <v>10041</v>
      </c>
      <c r="I5687" s="8" t="s">
        <v>10040</v>
      </c>
      <c r="J5687" s="19">
        <v>1</v>
      </c>
      <c r="K5687" s="19" t="s">
        <v>7736</v>
      </c>
      <c r="L5687" s="11">
        <v>14</v>
      </c>
      <c r="M5687" s="11"/>
      <c r="N5687" s="24"/>
      <c r="P5687" s="32"/>
      <c r="T5687" s="19"/>
      <c r="U5687" s="3"/>
      <c r="X5687" t="str">
        <f t="shared" si="352"/>
        <v/>
      </c>
      <c r="Z5687">
        <f t="shared" si="353"/>
        <v>1</v>
      </c>
      <c r="AB5687" s="9"/>
      <c r="AC5687" t="s">
        <v>10041</v>
      </c>
      <c r="AD5687">
        <f t="shared" si="354"/>
        <v>0</v>
      </c>
      <c r="AF5687" s="3"/>
      <c r="AH5687" s="9"/>
    </row>
    <row r="5688" spans="1:34" ht="10.95" customHeight="1" outlineLevel="1" x14ac:dyDescent="0.25">
      <c r="A5688" t="s">
        <v>6188</v>
      </c>
      <c r="C5688" s="3" t="s">
        <v>11994</v>
      </c>
      <c r="D5688" s="3" t="s">
        <v>10045</v>
      </c>
      <c r="E5688" s="9">
        <v>2005</v>
      </c>
      <c r="F5688" s="7" t="s">
        <v>10046</v>
      </c>
      <c r="G5688" s="7" t="s">
        <v>5401</v>
      </c>
      <c r="H5688" s="8" t="s">
        <v>10047</v>
      </c>
      <c r="I5688" s="8" t="s">
        <v>10044</v>
      </c>
      <c r="J5688" s="19">
        <v>7</v>
      </c>
      <c r="K5688" s="19" t="s">
        <v>7736</v>
      </c>
      <c r="L5688" s="11">
        <v>2.1</v>
      </c>
      <c r="M5688" s="11"/>
      <c r="N5688" s="24"/>
      <c r="P5688" s="32"/>
      <c r="T5688" s="19"/>
      <c r="U5688" s="3"/>
      <c r="X5688" t="str">
        <f t="shared" si="352"/>
        <v/>
      </c>
      <c r="Z5688">
        <f t="shared" si="353"/>
        <v>1</v>
      </c>
      <c r="AB5688" s="9"/>
      <c r="AC5688" t="s">
        <v>10047</v>
      </c>
      <c r="AD5688">
        <f t="shared" si="354"/>
        <v>0</v>
      </c>
      <c r="AF5688" s="3"/>
      <c r="AH5688" s="9"/>
    </row>
    <row r="5689" spans="1:34" ht="10.95" customHeight="1" outlineLevel="1" x14ac:dyDescent="0.25">
      <c r="A5689" t="s">
        <v>6188</v>
      </c>
      <c r="C5689" s="3" t="s">
        <v>11994</v>
      </c>
      <c r="D5689" s="3">
        <v>2853</v>
      </c>
      <c r="E5689" s="9">
        <v>2005</v>
      </c>
      <c r="F5689" s="7" t="s">
        <v>10048</v>
      </c>
      <c r="G5689" s="7" t="s">
        <v>5401</v>
      </c>
      <c r="H5689" s="8" t="s">
        <v>10047</v>
      </c>
      <c r="I5689" s="8" t="s">
        <v>10044</v>
      </c>
      <c r="J5689" s="19">
        <v>7</v>
      </c>
      <c r="K5689" s="19" t="s">
        <v>7736</v>
      </c>
      <c r="L5689" s="11">
        <v>2.1</v>
      </c>
      <c r="M5689" s="11"/>
      <c r="N5689" s="24"/>
      <c r="P5689" s="32"/>
      <c r="T5689" s="19"/>
      <c r="U5689" s="3"/>
      <c r="X5689" t="str">
        <f t="shared" si="352"/>
        <v/>
      </c>
      <c r="Z5689">
        <f t="shared" si="353"/>
        <v>1</v>
      </c>
      <c r="AB5689" s="9"/>
      <c r="AC5689" t="s">
        <v>10047</v>
      </c>
      <c r="AD5689">
        <f t="shared" si="354"/>
        <v>0</v>
      </c>
      <c r="AF5689" s="3"/>
      <c r="AH5689" s="9"/>
    </row>
    <row r="5690" spans="1:34" ht="10.95" customHeight="1" outlineLevel="1" x14ac:dyDescent="0.25">
      <c r="A5690" t="s">
        <v>6188</v>
      </c>
      <c r="C5690" s="3" t="s">
        <v>11994</v>
      </c>
      <c r="D5690" s="3">
        <v>2935</v>
      </c>
      <c r="E5690" s="9">
        <v>2005</v>
      </c>
      <c r="F5690" s="7" t="s">
        <v>10031</v>
      </c>
      <c r="G5690" s="7" t="s">
        <v>5401</v>
      </c>
      <c r="H5690" s="8" t="s">
        <v>10054</v>
      </c>
      <c r="I5690" s="8" t="s">
        <v>10049</v>
      </c>
      <c r="J5690" s="19">
        <v>7</v>
      </c>
      <c r="K5690" s="19" t="s">
        <v>20093</v>
      </c>
      <c r="L5690" s="11"/>
      <c r="M5690" s="11"/>
      <c r="N5690" s="24"/>
      <c r="P5690" s="32"/>
      <c r="T5690" s="19"/>
      <c r="U5690" s="3"/>
      <c r="X5690" t="str">
        <f t="shared" si="352"/>
        <v/>
      </c>
      <c r="Z5690" t="str">
        <f t="shared" si="353"/>
        <v/>
      </c>
      <c r="AB5690" s="9"/>
      <c r="AC5690" t="s">
        <v>10054</v>
      </c>
      <c r="AD5690">
        <f t="shared" si="354"/>
        <v>0</v>
      </c>
      <c r="AF5690" s="3">
        <v>1</v>
      </c>
      <c r="AH5690" s="9"/>
    </row>
    <row r="5691" spans="1:34" ht="10.95" customHeight="1" outlineLevel="1" x14ac:dyDescent="0.25">
      <c r="A5691" t="s">
        <v>6188</v>
      </c>
      <c r="C5691" s="3" t="s">
        <v>11994</v>
      </c>
      <c r="D5691" s="3">
        <v>2936</v>
      </c>
      <c r="E5691" s="9">
        <v>2005</v>
      </c>
      <c r="F5691" s="7" t="s">
        <v>10031</v>
      </c>
      <c r="G5691" s="7" t="s">
        <v>5401</v>
      </c>
      <c r="H5691" s="8" t="s">
        <v>10054</v>
      </c>
      <c r="I5691" s="8" t="s">
        <v>10049</v>
      </c>
      <c r="J5691" s="19">
        <v>7</v>
      </c>
      <c r="K5691" s="19" t="s">
        <v>20093</v>
      </c>
      <c r="L5691" s="11"/>
      <c r="M5691" s="11"/>
      <c r="N5691" s="24"/>
      <c r="P5691" s="32"/>
      <c r="T5691" s="19"/>
      <c r="U5691" s="3"/>
      <c r="X5691" t="str">
        <f t="shared" si="352"/>
        <v/>
      </c>
      <c r="Z5691" t="str">
        <f t="shared" si="353"/>
        <v/>
      </c>
      <c r="AB5691" s="9"/>
      <c r="AC5691" t="s">
        <v>10054</v>
      </c>
      <c r="AD5691">
        <f t="shared" si="354"/>
        <v>0</v>
      </c>
      <c r="AF5691" s="3">
        <v>1</v>
      </c>
      <c r="AH5691" s="9"/>
    </row>
    <row r="5692" spans="1:34" ht="10.95" customHeight="1" outlineLevel="1" x14ac:dyDescent="0.25">
      <c r="A5692" t="s">
        <v>6188</v>
      </c>
      <c r="C5692" s="3" t="s">
        <v>11994</v>
      </c>
      <c r="D5692" s="3">
        <v>2937</v>
      </c>
      <c r="E5692" s="9">
        <v>2005</v>
      </c>
      <c r="F5692" s="7" t="s">
        <v>10031</v>
      </c>
      <c r="G5692" s="7" t="s">
        <v>5401</v>
      </c>
      <c r="H5692" s="8" t="s">
        <v>10054</v>
      </c>
      <c r="I5692" s="8" t="s">
        <v>10049</v>
      </c>
      <c r="J5692" s="19">
        <v>7</v>
      </c>
      <c r="K5692" s="19" t="s">
        <v>20093</v>
      </c>
      <c r="L5692" s="11"/>
      <c r="M5692" s="11"/>
      <c r="N5692" s="24"/>
      <c r="P5692" s="32"/>
      <c r="T5692" s="19"/>
      <c r="U5692" s="3"/>
      <c r="X5692" t="str">
        <f t="shared" si="352"/>
        <v/>
      </c>
      <c r="Z5692" t="str">
        <f t="shared" si="353"/>
        <v/>
      </c>
      <c r="AB5692" s="9"/>
      <c r="AC5692" t="s">
        <v>10054</v>
      </c>
      <c r="AD5692">
        <f t="shared" si="354"/>
        <v>0</v>
      </c>
      <c r="AF5692" s="3">
        <v>1</v>
      </c>
      <c r="AH5692" s="9"/>
    </row>
    <row r="5693" spans="1:34" ht="10.95" customHeight="1" outlineLevel="1" x14ac:dyDescent="0.25">
      <c r="A5693" t="s">
        <v>6188</v>
      </c>
      <c r="C5693" s="3" t="s">
        <v>11994</v>
      </c>
      <c r="D5693" s="3">
        <v>2938</v>
      </c>
      <c r="E5693" s="9">
        <v>2005</v>
      </c>
      <c r="F5693" s="7" t="s">
        <v>10031</v>
      </c>
      <c r="G5693" s="7" t="s">
        <v>5401</v>
      </c>
      <c r="H5693" s="8" t="s">
        <v>10054</v>
      </c>
      <c r="I5693" s="8" t="s">
        <v>10049</v>
      </c>
      <c r="J5693" s="19">
        <v>7</v>
      </c>
      <c r="K5693" s="19" t="s">
        <v>20093</v>
      </c>
      <c r="L5693" s="11"/>
      <c r="M5693" s="11"/>
      <c r="N5693" s="24"/>
      <c r="P5693" s="32"/>
      <c r="T5693" s="19"/>
      <c r="U5693" s="3"/>
      <c r="X5693" t="str">
        <f t="shared" si="352"/>
        <v/>
      </c>
      <c r="Z5693" t="str">
        <f t="shared" si="353"/>
        <v/>
      </c>
      <c r="AB5693" s="9"/>
      <c r="AC5693" t="s">
        <v>10054</v>
      </c>
      <c r="AD5693">
        <f t="shared" si="354"/>
        <v>0</v>
      </c>
      <c r="AF5693" s="3">
        <v>1</v>
      </c>
      <c r="AH5693" s="9"/>
    </row>
    <row r="5694" spans="1:34" ht="10.95" customHeight="1" outlineLevel="1" x14ac:dyDescent="0.25">
      <c r="A5694" t="s">
        <v>6188</v>
      </c>
      <c r="C5694" s="3" t="s">
        <v>11994</v>
      </c>
      <c r="D5694" s="3">
        <v>2939</v>
      </c>
      <c r="E5694" s="9">
        <v>2005</v>
      </c>
      <c r="F5694" s="7" t="s">
        <v>10031</v>
      </c>
      <c r="G5694" s="7" t="s">
        <v>5401</v>
      </c>
      <c r="H5694" s="8" t="s">
        <v>10054</v>
      </c>
      <c r="I5694" s="8" t="s">
        <v>10049</v>
      </c>
      <c r="J5694" s="19">
        <v>7</v>
      </c>
      <c r="K5694" s="19" t="s">
        <v>20093</v>
      </c>
      <c r="L5694" s="11"/>
      <c r="M5694" s="11"/>
      <c r="N5694" s="24"/>
      <c r="P5694" s="32"/>
      <c r="T5694" s="19"/>
      <c r="U5694" s="3"/>
      <c r="X5694" t="str">
        <f t="shared" si="352"/>
        <v/>
      </c>
      <c r="Z5694" t="str">
        <f t="shared" si="353"/>
        <v/>
      </c>
      <c r="AB5694" s="9"/>
      <c r="AC5694" t="s">
        <v>10054</v>
      </c>
      <c r="AD5694">
        <f t="shared" si="354"/>
        <v>0</v>
      </c>
      <c r="AF5694" s="3">
        <v>1</v>
      </c>
      <c r="AH5694" s="9"/>
    </row>
    <row r="5695" spans="1:34" ht="10.95" customHeight="1" outlineLevel="1" x14ac:dyDescent="0.25">
      <c r="A5695" t="s">
        <v>6188</v>
      </c>
      <c r="C5695" s="3" t="s">
        <v>11994</v>
      </c>
      <c r="D5695" s="3">
        <v>2940</v>
      </c>
      <c r="E5695" s="9">
        <v>2005</v>
      </c>
      <c r="F5695" s="7" t="s">
        <v>10031</v>
      </c>
      <c r="G5695" s="7" t="s">
        <v>5401</v>
      </c>
      <c r="H5695" s="8" t="s">
        <v>10054</v>
      </c>
      <c r="I5695" s="8" t="s">
        <v>10049</v>
      </c>
      <c r="J5695" s="19">
        <v>7</v>
      </c>
      <c r="K5695" s="19" t="s">
        <v>20093</v>
      </c>
      <c r="L5695" s="11"/>
      <c r="M5695" s="11"/>
      <c r="N5695" s="24"/>
      <c r="P5695" s="32"/>
      <c r="T5695" s="19"/>
      <c r="U5695" s="3"/>
      <c r="X5695" t="str">
        <f t="shared" si="352"/>
        <v/>
      </c>
      <c r="Z5695" t="str">
        <f t="shared" si="353"/>
        <v/>
      </c>
      <c r="AB5695" s="9"/>
      <c r="AC5695" t="s">
        <v>10054</v>
      </c>
      <c r="AD5695">
        <f t="shared" si="354"/>
        <v>0</v>
      </c>
      <c r="AF5695" s="3">
        <v>1</v>
      </c>
      <c r="AH5695" s="9"/>
    </row>
    <row r="5696" spans="1:34" ht="10.95" customHeight="1" outlineLevel="1" x14ac:dyDescent="0.25">
      <c r="A5696" t="s">
        <v>6188</v>
      </c>
      <c r="C5696" s="3" t="s">
        <v>11994</v>
      </c>
      <c r="D5696" s="3" t="s">
        <v>10050</v>
      </c>
      <c r="E5696" s="9">
        <v>2005</v>
      </c>
      <c r="F5696" s="7" t="s">
        <v>10052</v>
      </c>
      <c r="G5696" s="7" t="s">
        <v>5401</v>
      </c>
      <c r="H5696" s="8" t="s">
        <v>10054</v>
      </c>
      <c r="I5696" s="8" t="s">
        <v>10049</v>
      </c>
      <c r="J5696" s="19">
        <v>7</v>
      </c>
      <c r="K5696" s="19" t="s">
        <v>7736</v>
      </c>
      <c r="L5696" s="11">
        <v>2.1</v>
      </c>
      <c r="M5696" s="11"/>
      <c r="N5696" s="24"/>
      <c r="P5696" s="32"/>
      <c r="T5696" s="19"/>
      <c r="U5696" s="3"/>
      <c r="X5696" t="str">
        <f t="shared" si="352"/>
        <v/>
      </c>
      <c r="Z5696">
        <f t="shared" si="353"/>
        <v>1</v>
      </c>
      <c r="AB5696" s="9"/>
      <c r="AC5696" t="s">
        <v>10054</v>
      </c>
      <c r="AD5696">
        <f t="shared" si="354"/>
        <v>0</v>
      </c>
      <c r="AF5696" s="3">
        <v>1</v>
      </c>
      <c r="AH5696" s="9"/>
    </row>
    <row r="5697" spans="1:34" ht="10.95" customHeight="1" outlineLevel="1" x14ac:dyDescent="0.25">
      <c r="A5697" t="s">
        <v>6188</v>
      </c>
      <c r="C5697" s="3" t="s">
        <v>11994</v>
      </c>
      <c r="D5697" s="3">
        <v>2941</v>
      </c>
      <c r="E5697" s="9">
        <v>2005</v>
      </c>
      <c r="F5697" s="7" t="s">
        <v>10053</v>
      </c>
      <c r="G5697" s="7" t="s">
        <v>5401</v>
      </c>
      <c r="H5697" s="8" t="s">
        <v>10054</v>
      </c>
      <c r="I5697" s="8" t="s">
        <v>10049</v>
      </c>
      <c r="J5697" s="19">
        <v>7</v>
      </c>
      <c r="K5697" s="19" t="s">
        <v>20093</v>
      </c>
      <c r="L5697" s="11"/>
      <c r="M5697" s="11"/>
      <c r="N5697" s="24"/>
      <c r="P5697" s="32"/>
      <c r="T5697" s="19"/>
      <c r="U5697" s="3"/>
      <c r="X5697" t="str">
        <f t="shared" si="352"/>
        <v/>
      </c>
      <c r="Z5697" t="str">
        <f t="shared" si="353"/>
        <v/>
      </c>
      <c r="AB5697" s="9"/>
      <c r="AC5697" t="s">
        <v>10054</v>
      </c>
      <c r="AD5697">
        <f t="shared" si="354"/>
        <v>0</v>
      </c>
      <c r="AF5697" s="3">
        <v>1</v>
      </c>
      <c r="AH5697" s="9"/>
    </row>
    <row r="5698" spans="1:34" ht="10.95" customHeight="1" outlineLevel="1" x14ac:dyDescent="0.25">
      <c r="A5698" t="s">
        <v>6188</v>
      </c>
      <c r="C5698" s="3" t="s">
        <v>11994</v>
      </c>
      <c r="D5698" s="3" t="s">
        <v>10051</v>
      </c>
      <c r="E5698" s="9">
        <v>2005</v>
      </c>
      <c r="F5698" s="7" t="s">
        <v>10039</v>
      </c>
      <c r="G5698" s="7" t="s">
        <v>5401</v>
      </c>
      <c r="H5698" s="8" t="s">
        <v>10054</v>
      </c>
      <c r="I5698" s="8" t="s">
        <v>10049</v>
      </c>
      <c r="J5698" s="19">
        <v>7</v>
      </c>
      <c r="K5698" s="19" t="s">
        <v>20093</v>
      </c>
      <c r="L5698" s="11"/>
      <c r="M5698" s="11"/>
      <c r="N5698" s="24"/>
      <c r="P5698" s="32"/>
      <c r="T5698" s="19"/>
      <c r="U5698" s="3"/>
      <c r="X5698" t="str">
        <f t="shared" ref="X5698:X5761" si="355">IF(COUNTIF(F5698,"*fdc*"),1,"")</f>
        <v/>
      </c>
      <c r="Z5698">
        <f t="shared" ref="Z5698:Z5761" si="356">IF(COUNTIF(F5698,"*s/s*"),1,"")</f>
        <v>1</v>
      </c>
      <c r="AB5698" s="9"/>
      <c r="AC5698" t="s">
        <v>10054</v>
      </c>
      <c r="AD5698">
        <f t="shared" si="354"/>
        <v>0</v>
      </c>
      <c r="AF5698" s="3">
        <v>1</v>
      </c>
      <c r="AH5698" s="9"/>
    </row>
    <row r="5699" spans="1:34" ht="10.95" customHeight="1" outlineLevel="1" x14ac:dyDescent="0.25">
      <c r="A5699" t="s">
        <v>6188</v>
      </c>
      <c r="C5699" s="3" t="s">
        <v>11994</v>
      </c>
      <c r="D5699" s="3">
        <v>3036</v>
      </c>
      <c r="E5699" s="9">
        <v>2006</v>
      </c>
      <c r="F5699" s="7" t="s">
        <v>10022</v>
      </c>
      <c r="G5699" s="7" t="s">
        <v>5401</v>
      </c>
      <c r="H5699" s="8" t="s">
        <v>10060</v>
      </c>
      <c r="I5699" s="8" t="s">
        <v>10055</v>
      </c>
      <c r="J5699" s="19">
        <v>7</v>
      </c>
      <c r="K5699" s="19" t="s">
        <v>20093</v>
      </c>
      <c r="L5699" s="11"/>
      <c r="M5699" s="11"/>
      <c r="N5699" s="24"/>
      <c r="P5699" s="32"/>
      <c r="T5699" s="19"/>
      <c r="U5699" s="3"/>
      <c r="X5699" t="str">
        <f t="shared" si="355"/>
        <v/>
      </c>
      <c r="Z5699" t="str">
        <f t="shared" si="356"/>
        <v/>
      </c>
      <c r="AB5699" s="9"/>
      <c r="AC5699" t="s">
        <v>10060</v>
      </c>
      <c r="AD5699">
        <f t="shared" si="354"/>
        <v>0</v>
      </c>
      <c r="AF5699" s="3">
        <v>1</v>
      </c>
      <c r="AH5699" s="9"/>
    </row>
    <row r="5700" spans="1:34" ht="10.95" customHeight="1" outlineLevel="1" x14ac:dyDescent="0.25">
      <c r="A5700" t="s">
        <v>6188</v>
      </c>
      <c r="C5700" s="3" t="s">
        <v>11994</v>
      </c>
      <c r="D5700" s="3">
        <v>3037</v>
      </c>
      <c r="E5700" s="9">
        <v>2006</v>
      </c>
      <c r="F5700" s="7" t="s">
        <v>10031</v>
      </c>
      <c r="G5700" s="7" t="s">
        <v>5401</v>
      </c>
      <c r="H5700" s="8" t="s">
        <v>10060</v>
      </c>
      <c r="I5700" s="8" t="s">
        <v>10055</v>
      </c>
      <c r="J5700" s="19">
        <v>7</v>
      </c>
      <c r="K5700" s="19" t="s">
        <v>20093</v>
      </c>
      <c r="L5700" s="11"/>
      <c r="M5700" s="11"/>
      <c r="N5700" s="24"/>
      <c r="P5700" s="32"/>
      <c r="T5700" s="19"/>
      <c r="U5700" s="3"/>
      <c r="X5700" t="str">
        <f t="shared" si="355"/>
        <v/>
      </c>
      <c r="Z5700" t="str">
        <f t="shared" si="356"/>
        <v/>
      </c>
      <c r="AB5700" s="9"/>
      <c r="AC5700" t="s">
        <v>10060</v>
      </c>
      <c r="AD5700">
        <f t="shared" si="354"/>
        <v>0</v>
      </c>
      <c r="AF5700" s="3">
        <v>1</v>
      </c>
      <c r="AH5700" s="9"/>
    </row>
    <row r="5701" spans="1:34" ht="10.95" customHeight="1" outlineLevel="1" x14ac:dyDescent="0.25">
      <c r="A5701" t="s">
        <v>6188</v>
      </c>
      <c r="C5701" s="3" t="s">
        <v>11994</v>
      </c>
      <c r="D5701" s="3">
        <v>3038</v>
      </c>
      <c r="E5701" s="9">
        <v>2006</v>
      </c>
      <c r="F5701" s="7" t="s">
        <v>10031</v>
      </c>
      <c r="G5701" s="7" t="s">
        <v>5401</v>
      </c>
      <c r="H5701" s="8" t="s">
        <v>10060</v>
      </c>
      <c r="I5701" s="8" t="s">
        <v>10055</v>
      </c>
      <c r="J5701" s="19">
        <v>7</v>
      </c>
      <c r="K5701" s="19" t="s">
        <v>20093</v>
      </c>
      <c r="L5701" s="11"/>
      <c r="M5701" s="11"/>
      <c r="N5701" s="24"/>
      <c r="P5701" s="32"/>
      <c r="T5701" s="19"/>
      <c r="U5701" s="3"/>
      <c r="X5701" t="str">
        <f t="shared" si="355"/>
        <v/>
      </c>
      <c r="Z5701" t="str">
        <f t="shared" si="356"/>
        <v/>
      </c>
      <c r="AB5701" s="9"/>
      <c r="AC5701" t="s">
        <v>10060</v>
      </c>
      <c r="AD5701">
        <f t="shared" si="354"/>
        <v>0</v>
      </c>
      <c r="AF5701" s="3">
        <v>1</v>
      </c>
      <c r="AH5701" s="9"/>
    </row>
    <row r="5702" spans="1:34" ht="10.95" customHeight="1" outlineLevel="1" x14ac:dyDescent="0.25">
      <c r="A5702" t="s">
        <v>6188</v>
      </c>
      <c r="C5702" s="3" t="s">
        <v>11994</v>
      </c>
      <c r="D5702" s="3">
        <v>3039</v>
      </c>
      <c r="E5702" s="9">
        <v>2006</v>
      </c>
      <c r="F5702" s="7" t="s">
        <v>10031</v>
      </c>
      <c r="G5702" s="7" t="s">
        <v>5401</v>
      </c>
      <c r="H5702" s="8" t="s">
        <v>10060</v>
      </c>
      <c r="I5702" s="8" t="s">
        <v>10055</v>
      </c>
      <c r="J5702" s="19">
        <v>7</v>
      </c>
      <c r="K5702" s="19" t="s">
        <v>20093</v>
      </c>
      <c r="L5702" s="11"/>
      <c r="M5702" s="11"/>
      <c r="N5702" s="24"/>
      <c r="P5702" s="32"/>
      <c r="T5702" s="19"/>
      <c r="U5702" s="3"/>
      <c r="X5702" t="str">
        <f t="shared" si="355"/>
        <v/>
      </c>
      <c r="Z5702" t="str">
        <f t="shared" si="356"/>
        <v/>
      </c>
      <c r="AB5702" s="9"/>
      <c r="AC5702" t="s">
        <v>10060</v>
      </c>
      <c r="AD5702">
        <f t="shared" si="354"/>
        <v>0</v>
      </c>
      <c r="AF5702" s="3">
        <v>1</v>
      </c>
      <c r="AH5702" s="9"/>
    </row>
    <row r="5703" spans="1:34" ht="10.95" customHeight="1" outlineLevel="1" x14ac:dyDescent="0.25">
      <c r="A5703" t="s">
        <v>6188</v>
      </c>
      <c r="C5703" s="3" t="s">
        <v>11994</v>
      </c>
      <c r="D5703" s="3" t="s">
        <v>10056</v>
      </c>
      <c r="E5703" s="9">
        <v>2006</v>
      </c>
      <c r="F5703" s="7" t="s">
        <v>10058</v>
      </c>
      <c r="G5703" s="7" t="s">
        <v>5401</v>
      </c>
      <c r="H5703" s="8" t="s">
        <v>10060</v>
      </c>
      <c r="I5703" s="8" t="s">
        <v>10055</v>
      </c>
      <c r="J5703" s="19">
        <v>7</v>
      </c>
      <c r="K5703" s="19" t="s">
        <v>7736</v>
      </c>
      <c r="L5703" s="11">
        <v>2.1</v>
      </c>
      <c r="M5703" s="11"/>
      <c r="N5703" s="24"/>
      <c r="P5703" s="32"/>
      <c r="T5703" s="19"/>
      <c r="U5703" s="3"/>
      <c r="X5703" t="str">
        <f t="shared" si="355"/>
        <v/>
      </c>
      <c r="Z5703">
        <f t="shared" si="356"/>
        <v>1</v>
      </c>
      <c r="AB5703" s="9"/>
      <c r="AC5703" t="s">
        <v>10060</v>
      </c>
      <c r="AD5703">
        <f t="shared" si="354"/>
        <v>0</v>
      </c>
      <c r="AF5703" s="3">
        <v>1</v>
      </c>
      <c r="AH5703" s="9"/>
    </row>
    <row r="5704" spans="1:34" ht="10.95" customHeight="1" outlineLevel="1" x14ac:dyDescent="0.25">
      <c r="A5704" t="s">
        <v>6188</v>
      </c>
      <c r="C5704" s="3" t="s">
        <v>11994</v>
      </c>
      <c r="D5704" s="3">
        <v>3040</v>
      </c>
      <c r="E5704" s="9">
        <v>2006</v>
      </c>
      <c r="F5704" s="7" t="s">
        <v>10059</v>
      </c>
      <c r="G5704" s="7" t="s">
        <v>5401</v>
      </c>
      <c r="H5704" s="8" t="s">
        <v>10060</v>
      </c>
      <c r="I5704" s="8" t="s">
        <v>10055</v>
      </c>
      <c r="J5704" s="19">
        <v>7</v>
      </c>
      <c r="K5704" s="19" t="s">
        <v>20093</v>
      </c>
      <c r="L5704" s="11"/>
      <c r="M5704" s="11"/>
      <c r="N5704" s="24"/>
      <c r="P5704" s="32"/>
      <c r="T5704" s="19"/>
      <c r="U5704" s="3"/>
      <c r="X5704" t="str">
        <f t="shared" si="355"/>
        <v/>
      </c>
      <c r="Z5704" t="str">
        <f t="shared" si="356"/>
        <v/>
      </c>
      <c r="AB5704" s="9"/>
      <c r="AC5704" t="s">
        <v>10060</v>
      </c>
      <c r="AD5704">
        <f t="shared" si="354"/>
        <v>0</v>
      </c>
      <c r="AF5704" s="3">
        <v>1</v>
      </c>
      <c r="AH5704" s="9"/>
    </row>
    <row r="5705" spans="1:34" ht="10.95" customHeight="1" outlineLevel="1" x14ac:dyDescent="0.25">
      <c r="A5705" t="s">
        <v>6188</v>
      </c>
      <c r="C5705" s="3" t="s">
        <v>11994</v>
      </c>
      <c r="D5705" s="3" t="s">
        <v>10057</v>
      </c>
      <c r="E5705" s="9">
        <v>2006</v>
      </c>
      <c r="F5705" s="7" t="s">
        <v>10039</v>
      </c>
      <c r="G5705" s="7" t="s">
        <v>5401</v>
      </c>
      <c r="H5705" s="8" t="s">
        <v>10060</v>
      </c>
      <c r="I5705" s="8" t="s">
        <v>10055</v>
      </c>
      <c r="J5705" s="19">
        <v>7</v>
      </c>
      <c r="K5705" s="19" t="s">
        <v>7736</v>
      </c>
      <c r="L5705" s="11">
        <v>2.1</v>
      </c>
      <c r="M5705" s="11"/>
      <c r="N5705" s="24"/>
      <c r="P5705" s="32"/>
      <c r="T5705" s="19"/>
      <c r="U5705" s="3"/>
      <c r="X5705" t="str">
        <f t="shared" si="355"/>
        <v/>
      </c>
      <c r="Z5705">
        <f t="shared" si="356"/>
        <v>1</v>
      </c>
      <c r="AB5705" s="9"/>
      <c r="AC5705" t="s">
        <v>10060</v>
      </c>
      <c r="AD5705">
        <f t="shared" si="354"/>
        <v>0</v>
      </c>
      <c r="AF5705" s="3">
        <v>1</v>
      </c>
      <c r="AH5705" s="9"/>
    </row>
    <row r="5706" spans="1:34" ht="10.95" customHeight="1" outlineLevel="1" x14ac:dyDescent="0.25">
      <c r="A5706" t="s">
        <v>6188</v>
      </c>
      <c r="C5706" s="3" t="s">
        <v>11994</v>
      </c>
      <c r="D5706" s="3">
        <v>3149</v>
      </c>
      <c r="E5706" s="9">
        <v>2007</v>
      </c>
      <c r="F5706" s="7" t="s">
        <v>10031</v>
      </c>
      <c r="G5706" s="7" t="s">
        <v>5401</v>
      </c>
      <c r="H5706" s="8" t="s">
        <v>4364</v>
      </c>
      <c r="I5706" s="8" t="s">
        <v>10061</v>
      </c>
      <c r="J5706" s="19">
        <v>3</v>
      </c>
      <c r="K5706" s="19" t="s">
        <v>20093</v>
      </c>
      <c r="L5706" s="11"/>
      <c r="M5706" s="11"/>
      <c r="N5706" s="24"/>
      <c r="P5706" s="32"/>
      <c r="T5706" s="19"/>
      <c r="U5706" s="3"/>
      <c r="X5706" t="str">
        <f t="shared" si="355"/>
        <v/>
      </c>
      <c r="Z5706" t="str">
        <f t="shared" si="356"/>
        <v/>
      </c>
      <c r="AB5706" s="9"/>
      <c r="AC5706" t="s">
        <v>4364</v>
      </c>
      <c r="AD5706">
        <f t="shared" si="354"/>
        <v>1</v>
      </c>
      <c r="AF5706" s="3"/>
      <c r="AH5706" s="9"/>
    </row>
    <row r="5707" spans="1:34" ht="10.95" customHeight="1" outlineLevel="1" x14ac:dyDescent="0.25">
      <c r="A5707" t="s">
        <v>6188</v>
      </c>
      <c r="C5707" s="3" t="s">
        <v>11994</v>
      </c>
      <c r="D5707" s="3" t="s">
        <v>10062</v>
      </c>
      <c r="E5707" s="9">
        <v>2007</v>
      </c>
      <c r="F5707" s="7" t="s">
        <v>10058</v>
      </c>
      <c r="G5707" s="7" t="s">
        <v>5401</v>
      </c>
      <c r="H5707" s="8" t="s">
        <v>4364</v>
      </c>
      <c r="I5707" s="8" t="s">
        <v>10061</v>
      </c>
      <c r="J5707" s="19">
        <v>3</v>
      </c>
      <c r="K5707" s="19" t="s">
        <v>7736</v>
      </c>
      <c r="L5707" s="11">
        <v>2.1</v>
      </c>
      <c r="M5707" s="11"/>
      <c r="N5707" s="24"/>
      <c r="P5707" s="32"/>
      <c r="T5707" s="19"/>
      <c r="U5707" s="3"/>
      <c r="X5707" t="str">
        <f t="shared" si="355"/>
        <v/>
      </c>
      <c r="Z5707">
        <f t="shared" si="356"/>
        <v>1</v>
      </c>
      <c r="AB5707" s="9"/>
      <c r="AC5707" t="s">
        <v>4364</v>
      </c>
      <c r="AD5707">
        <f t="shared" si="354"/>
        <v>1</v>
      </c>
      <c r="AF5707" s="3"/>
      <c r="AH5707" s="9"/>
    </row>
    <row r="5708" spans="1:34" ht="10.95" customHeight="1" outlineLevel="1" x14ac:dyDescent="0.25">
      <c r="A5708" t="s">
        <v>6188</v>
      </c>
      <c r="C5708" s="3" t="s">
        <v>11994</v>
      </c>
      <c r="D5708" s="3">
        <v>3150</v>
      </c>
      <c r="E5708" s="9">
        <v>2007</v>
      </c>
      <c r="F5708" s="7" t="s">
        <v>10063</v>
      </c>
      <c r="G5708" s="7" t="s">
        <v>5401</v>
      </c>
      <c r="H5708" s="8" t="s">
        <v>4364</v>
      </c>
      <c r="I5708" s="8" t="s">
        <v>10061</v>
      </c>
      <c r="J5708" s="19">
        <v>1</v>
      </c>
      <c r="K5708" s="19" t="s">
        <v>7736</v>
      </c>
      <c r="L5708" s="11">
        <v>2.1</v>
      </c>
      <c r="M5708" s="11"/>
      <c r="N5708" s="24"/>
      <c r="P5708" s="32"/>
      <c r="T5708" s="19"/>
      <c r="U5708" s="3"/>
      <c r="X5708" t="str">
        <f t="shared" si="355"/>
        <v/>
      </c>
      <c r="Z5708">
        <f t="shared" si="356"/>
        <v>1</v>
      </c>
      <c r="AB5708" s="9"/>
      <c r="AC5708" t="s">
        <v>4364</v>
      </c>
      <c r="AD5708">
        <f t="shared" si="354"/>
        <v>1</v>
      </c>
      <c r="AF5708" s="3"/>
      <c r="AH5708" s="9"/>
    </row>
    <row r="5709" spans="1:34" ht="10.95" customHeight="1" outlineLevel="1" x14ac:dyDescent="0.25">
      <c r="A5709" t="s">
        <v>6188</v>
      </c>
      <c r="C5709" s="3" t="s">
        <v>11994</v>
      </c>
      <c r="D5709" s="3">
        <v>3366</v>
      </c>
      <c r="E5709" s="9">
        <v>2008</v>
      </c>
      <c r="F5709" s="7" t="s">
        <v>10028</v>
      </c>
      <c r="G5709" s="7" t="s">
        <v>5401</v>
      </c>
      <c r="H5709" s="8" t="s">
        <v>10065</v>
      </c>
      <c r="I5709" s="8" t="s">
        <v>10064</v>
      </c>
      <c r="J5709" s="19">
        <v>3</v>
      </c>
      <c r="K5709" s="19" t="s">
        <v>7736</v>
      </c>
      <c r="L5709" s="11">
        <v>9</v>
      </c>
      <c r="M5709" s="11"/>
      <c r="N5709" s="24"/>
      <c r="P5709" s="32"/>
      <c r="T5709" s="19"/>
      <c r="U5709" s="3"/>
      <c r="X5709" t="str">
        <f t="shared" si="355"/>
        <v/>
      </c>
      <c r="Z5709">
        <f t="shared" si="356"/>
        <v>1</v>
      </c>
      <c r="AB5709" s="9"/>
      <c r="AC5709" t="s">
        <v>10065</v>
      </c>
      <c r="AD5709">
        <f t="shared" si="354"/>
        <v>1</v>
      </c>
      <c r="AF5709" s="3"/>
      <c r="AH5709" s="9"/>
    </row>
    <row r="5710" spans="1:34" ht="10.95" customHeight="1" outlineLevel="1" x14ac:dyDescent="0.25">
      <c r="A5710" t="s">
        <v>6188</v>
      </c>
      <c r="C5710" s="3" t="s">
        <v>11994</v>
      </c>
      <c r="D5710" s="3">
        <v>3443</v>
      </c>
      <c r="E5710" s="9">
        <v>2008</v>
      </c>
      <c r="F5710" s="7" t="s">
        <v>10063</v>
      </c>
      <c r="G5710" s="7" t="s">
        <v>5401</v>
      </c>
      <c r="H5710" s="8" t="s">
        <v>20531</v>
      </c>
      <c r="I5710" s="8" t="s">
        <v>20530</v>
      </c>
      <c r="J5710" s="19">
        <v>7</v>
      </c>
      <c r="K5710" s="19" t="s">
        <v>7736</v>
      </c>
      <c r="L5710" s="11">
        <v>2.1</v>
      </c>
      <c r="M5710" s="11"/>
      <c r="N5710" s="24"/>
      <c r="P5710" s="32"/>
      <c r="T5710" s="19"/>
      <c r="U5710" s="3"/>
      <c r="X5710" t="str">
        <f t="shared" si="355"/>
        <v/>
      </c>
      <c r="Z5710">
        <f t="shared" si="356"/>
        <v>1</v>
      </c>
      <c r="AB5710" s="9"/>
      <c r="AC5710" t="s">
        <v>20531</v>
      </c>
      <c r="AD5710">
        <f t="shared" si="354"/>
        <v>0</v>
      </c>
      <c r="AF5710" s="3"/>
      <c r="AH5710" s="9"/>
    </row>
    <row r="5711" spans="1:34" ht="10.95" customHeight="1" outlineLevel="1" x14ac:dyDescent="0.25">
      <c r="A5711" t="s">
        <v>6188</v>
      </c>
      <c r="C5711" s="3" t="s">
        <v>11994</v>
      </c>
      <c r="D5711" s="3">
        <v>3473</v>
      </c>
      <c r="E5711" s="9">
        <v>2008</v>
      </c>
      <c r="F5711" s="7" t="s">
        <v>10063</v>
      </c>
      <c r="G5711" s="7" t="s">
        <v>5401</v>
      </c>
      <c r="H5711" s="8" t="s">
        <v>20528</v>
      </c>
      <c r="I5711" s="8" t="s">
        <v>20529</v>
      </c>
      <c r="J5711" s="19">
        <v>7</v>
      </c>
      <c r="K5711" s="19" t="s">
        <v>7736</v>
      </c>
      <c r="L5711" s="11">
        <v>2.1</v>
      </c>
      <c r="M5711" s="11"/>
      <c r="N5711" s="24"/>
      <c r="P5711" s="32"/>
      <c r="T5711" s="19"/>
      <c r="U5711" s="3"/>
      <c r="X5711" t="str">
        <f t="shared" si="355"/>
        <v/>
      </c>
      <c r="Z5711">
        <f t="shared" si="356"/>
        <v>1</v>
      </c>
      <c r="AB5711" s="9"/>
      <c r="AC5711" t="s">
        <v>20528</v>
      </c>
      <c r="AD5711">
        <f t="shared" si="354"/>
        <v>0</v>
      </c>
      <c r="AF5711" s="3"/>
      <c r="AH5711" s="9"/>
    </row>
    <row r="5712" spans="1:34" ht="10.95" customHeight="1" outlineLevel="1" x14ac:dyDescent="0.25">
      <c r="A5712" t="s">
        <v>6188</v>
      </c>
      <c r="C5712" s="3" t="s">
        <v>11994</v>
      </c>
      <c r="D5712" s="3">
        <v>3499</v>
      </c>
      <c r="E5712" s="9">
        <v>2008</v>
      </c>
      <c r="F5712" s="7" t="s">
        <v>10031</v>
      </c>
      <c r="G5712" s="7" t="s">
        <v>5401</v>
      </c>
      <c r="H5712" s="8" t="s">
        <v>10068</v>
      </c>
      <c r="I5712" s="8" t="s">
        <v>10049</v>
      </c>
      <c r="J5712" s="19">
        <v>1</v>
      </c>
      <c r="K5712" s="19" t="s">
        <v>20093</v>
      </c>
      <c r="L5712" s="11"/>
      <c r="M5712" s="11"/>
      <c r="N5712" s="24"/>
      <c r="P5712" s="32"/>
      <c r="S5712">
        <v>1</v>
      </c>
      <c r="T5712" s="19"/>
      <c r="U5712" s="3"/>
      <c r="X5712" t="str">
        <f t="shared" si="355"/>
        <v/>
      </c>
      <c r="Z5712" t="str">
        <f t="shared" si="356"/>
        <v/>
      </c>
      <c r="AB5712" s="9"/>
      <c r="AC5712" t="s">
        <v>10068</v>
      </c>
      <c r="AD5712">
        <f t="shared" si="354"/>
        <v>0</v>
      </c>
      <c r="AF5712" s="3">
        <v>1</v>
      </c>
      <c r="AH5712" s="9"/>
    </row>
    <row r="5713" spans="1:34" ht="10.95" customHeight="1" outlineLevel="1" x14ac:dyDescent="0.25">
      <c r="A5713" t="s">
        <v>6188</v>
      </c>
      <c r="C5713" s="3" t="s">
        <v>11994</v>
      </c>
      <c r="D5713" s="3">
        <v>3500</v>
      </c>
      <c r="E5713" s="9">
        <v>2008</v>
      </c>
      <c r="F5713" s="7" t="s">
        <v>10031</v>
      </c>
      <c r="G5713" s="7" t="s">
        <v>5401</v>
      </c>
      <c r="H5713" s="8" t="s">
        <v>10068</v>
      </c>
      <c r="I5713" s="8" t="s">
        <v>10049</v>
      </c>
      <c r="J5713" s="19">
        <v>1</v>
      </c>
      <c r="K5713" s="19" t="s">
        <v>20093</v>
      </c>
      <c r="L5713" s="11"/>
      <c r="M5713" s="11"/>
      <c r="N5713" s="24"/>
      <c r="P5713" s="32"/>
      <c r="T5713" s="19"/>
      <c r="U5713" s="3"/>
      <c r="X5713" t="str">
        <f t="shared" si="355"/>
        <v/>
      </c>
      <c r="Z5713" t="str">
        <f t="shared" si="356"/>
        <v/>
      </c>
      <c r="AB5713" s="9"/>
      <c r="AC5713" t="s">
        <v>10068</v>
      </c>
      <c r="AD5713">
        <f t="shared" si="354"/>
        <v>0</v>
      </c>
      <c r="AF5713" s="3">
        <v>1</v>
      </c>
      <c r="AH5713" s="9"/>
    </row>
    <row r="5714" spans="1:34" ht="10.95" customHeight="1" outlineLevel="1" x14ac:dyDescent="0.25">
      <c r="A5714" t="s">
        <v>6188</v>
      </c>
      <c r="C5714" s="3" t="s">
        <v>11994</v>
      </c>
      <c r="D5714" s="3">
        <v>3501</v>
      </c>
      <c r="E5714" s="9">
        <v>2008</v>
      </c>
      <c r="F5714" s="7" t="s">
        <v>10031</v>
      </c>
      <c r="G5714" s="7" t="s">
        <v>5401</v>
      </c>
      <c r="H5714" s="8" t="s">
        <v>10068</v>
      </c>
      <c r="I5714" s="8" t="s">
        <v>10049</v>
      </c>
      <c r="J5714" s="19">
        <v>1</v>
      </c>
      <c r="K5714" s="19" t="s">
        <v>20093</v>
      </c>
      <c r="L5714" s="11"/>
      <c r="M5714" s="11"/>
      <c r="N5714" s="24"/>
      <c r="P5714" s="32"/>
      <c r="T5714" s="19"/>
      <c r="U5714" s="3"/>
      <c r="X5714" t="str">
        <f t="shared" si="355"/>
        <v/>
      </c>
      <c r="Z5714" t="str">
        <f t="shared" si="356"/>
        <v/>
      </c>
      <c r="AB5714" s="9"/>
      <c r="AC5714" t="s">
        <v>10068</v>
      </c>
      <c r="AD5714">
        <f t="shared" si="354"/>
        <v>0</v>
      </c>
      <c r="AF5714" s="3">
        <v>1</v>
      </c>
      <c r="AH5714" s="9"/>
    </row>
    <row r="5715" spans="1:34" ht="10.95" customHeight="1" outlineLevel="1" x14ac:dyDescent="0.25">
      <c r="A5715" t="s">
        <v>6188</v>
      </c>
      <c r="C5715" s="3" t="s">
        <v>11994</v>
      </c>
      <c r="D5715" s="3">
        <v>3502</v>
      </c>
      <c r="E5715" s="9">
        <v>2008</v>
      </c>
      <c r="F5715" s="7" t="s">
        <v>10031</v>
      </c>
      <c r="G5715" s="7" t="s">
        <v>5401</v>
      </c>
      <c r="H5715" s="8" t="s">
        <v>10068</v>
      </c>
      <c r="I5715" s="8" t="s">
        <v>10049</v>
      </c>
      <c r="J5715" s="19">
        <v>1</v>
      </c>
      <c r="K5715" s="19" t="s">
        <v>20093</v>
      </c>
      <c r="L5715" s="11"/>
      <c r="M5715" s="11"/>
      <c r="N5715" s="24"/>
      <c r="P5715" s="32"/>
      <c r="T5715" s="19"/>
      <c r="U5715" s="3"/>
      <c r="X5715" t="str">
        <f t="shared" si="355"/>
        <v/>
      </c>
      <c r="Z5715" t="str">
        <f t="shared" si="356"/>
        <v/>
      </c>
      <c r="AB5715" s="9"/>
      <c r="AC5715" t="s">
        <v>10068</v>
      </c>
      <c r="AD5715">
        <f t="shared" si="354"/>
        <v>0</v>
      </c>
      <c r="AF5715" s="3">
        <v>1</v>
      </c>
      <c r="AH5715" s="9"/>
    </row>
    <row r="5716" spans="1:34" ht="10.95" customHeight="1" outlineLevel="1" x14ac:dyDescent="0.25">
      <c r="A5716" t="s">
        <v>6188</v>
      </c>
      <c r="C5716" s="3" t="s">
        <v>11994</v>
      </c>
      <c r="D5716" s="3" t="s">
        <v>10066</v>
      </c>
      <c r="E5716" s="9">
        <v>2008</v>
      </c>
      <c r="F5716" s="7" t="s">
        <v>10058</v>
      </c>
      <c r="G5716" s="7" t="s">
        <v>5401</v>
      </c>
      <c r="H5716" s="8" t="s">
        <v>10068</v>
      </c>
      <c r="I5716" s="8" t="s">
        <v>10049</v>
      </c>
      <c r="J5716" s="19">
        <v>1</v>
      </c>
      <c r="K5716" s="19" t="s">
        <v>7736</v>
      </c>
      <c r="L5716" s="11">
        <v>6</v>
      </c>
      <c r="M5716" s="11"/>
      <c r="N5716" s="24"/>
      <c r="P5716" s="32"/>
      <c r="T5716" s="19"/>
      <c r="U5716" s="3"/>
      <c r="X5716" t="str">
        <f t="shared" si="355"/>
        <v/>
      </c>
      <c r="Z5716">
        <f t="shared" si="356"/>
        <v>1</v>
      </c>
      <c r="AB5716" s="9"/>
      <c r="AC5716" t="s">
        <v>10068</v>
      </c>
      <c r="AD5716">
        <f t="shared" si="354"/>
        <v>0</v>
      </c>
      <c r="AF5716" s="3">
        <v>1</v>
      </c>
      <c r="AH5716" s="9"/>
    </row>
    <row r="5717" spans="1:34" ht="10.95" customHeight="1" outlineLevel="1" x14ac:dyDescent="0.25">
      <c r="A5717" t="s">
        <v>6188</v>
      </c>
      <c r="C5717" s="3" t="s">
        <v>11994</v>
      </c>
      <c r="D5717" s="3">
        <v>3503</v>
      </c>
      <c r="E5717" s="9">
        <v>2008</v>
      </c>
      <c r="F5717" s="7" t="s">
        <v>10059</v>
      </c>
      <c r="G5717" s="7" t="s">
        <v>5401</v>
      </c>
      <c r="H5717" s="8" t="s">
        <v>10068</v>
      </c>
      <c r="I5717" s="8" t="s">
        <v>10049</v>
      </c>
      <c r="J5717" s="19">
        <v>1</v>
      </c>
      <c r="K5717" s="19" t="s">
        <v>20093</v>
      </c>
      <c r="L5717" s="11"/>
      <c r="M5717" s="11"/>
      <c r="N5717" s="24"/>
      <c r="P5717" s="32"/>
      <c r="T5717" s="19"/>
      <c r="U5717" s="3"/>
      <c r="X5717" t="str">
        <f t="shared" si="355"/>
        <v/>
      </c>
      <c r="Z5717" t="str">
        <f t="shared" si="356"/>
        <v/>
      </c>
      <c r="AB5717" s="9"/>
      <c r="AC5717" t="s">
        <v>10068</v>
      </c>
      <c r="AD5717">
        <f t="shared" si="354"/>
        <v>0</v>
      </c>
      <c r="AF5717" s="3">
        <v>1</v>
      </c>
      <c r="AH5717" s="9"/>
    </row>
    <row r="5718" spans="1:34" ht="10.95" customHeight="1" outlineLevel="1" x14ac:dyDescent="0.25">
      <c r="A5718" t="s">
        <v>6188</v>
      </c>
      <c r="C5718" s="3" t="s">
        <v>11994</v>
      </c>
      <c r="D5718" s="3" t="s">
        <v>10067</v>
      </c>
      <c r="E5718" s="9">
        <v>2008</v>
      </c>
      <c r="F5718" s="7" t="s">
        <v>10063</v>
      </c>
      <c r="G5718" s="7" t="s">
        <v>5401</v>
      </c>
      <c r="H5718" s="8" t="s">
        <v>10068</v>
      </c>
      <c r="I5718" s="8" t="s">
        <v>10049</v>
      </c>
      <c r="J5718" s="19">
        <v>1</v>
      </c>
      <c r="K5718" s="19" t="s">
        <v>7736</v>
      </c>
      <c r="L5718" s="11">
        <v>13</v>
      </c>
      <c r="M5718" s="11"/>
      <c r="N5718" s="24"/>
      <c r="P5718" s="32"/>
      <c r="T5718" s="19"/>
      <c r="U5718" s="3"/>
      <c r="X5718" t="str">
        <f t="shared" si="355"/>
        <v/>
      </c>
      <c r="Z5718">
        <f t="shared" si="356"/>
        <v>1</v>
      </c>
      <c r="AB5718" s="9"/>
      <c r="AC5718" t="s">
        <v>10068</v>
      </c>
      <c r="AD5718">
        <f t="shared" si="354"/>
        <v>0</v>
      </c>
      <c r="AF5718" s="3">
        <v>1</v>
      </c>
      <c r="AH5718" s="9"/>
    </row>
    <row r="5719" spans="1:34" ht="10.95" customHeight="1" outlineLevel="1" x14ac:dyDescent="0.25">
      <c r="A5719" t="s">
        <v>6188</v>
      </c>
      <c r="C5719" s="3" t="s">
        <v>11994</v>
      </c>
      <c r="D5719" s="3">
        <v>3514</v>
      </c>
      <c r="E5719" s="9">
        <v>2008</v>
      </c>
      <c r="F5719" s="7" t="s">
        <v>10031</v>
      </c>
      <c r="G5719" s="7" t="s">
        <v>5401</v>
      </c>
      <c r="H5719" s="8" t="s">
        <v>10071</v>
      </c>
      <c r="I5719" s="8" t="s">
        <v>10069</v>
      </c>
      <c r="J5719" s="19">
        <v>7</v>
      </c>
      <c r="K5719" s="19" t="s">
        <v>20093</v>
      </c>
      <c r="L5719" s="11"/>
      <c r="M5719" s="11"/>
      <c r="N5719" s="24"/>
      <c r="P5719" s="32"/>
      <c r="T5719" s="19"/>
      <c r="U5719" s="3"/>
      <c r="X5719" t="str">
        <f t="shared" si="355"/>
        <v/>
      </c>
      <c r="Z5719" t="str">
        <f t="shared" si="356"/>
        <v/>
      </c>
      <c r="AB5719" s="9"/>
      <c r="AC5719" t="s">
        <v>10071</v>
      </c>
      <c r="AD5719">
        <f t="shared" si="354"/>
        <v>0</v>
      </c>
      <c r="AF5719" s="3"/>
      <c r="AH5719" s="9"/>
    </row>
    <row r="5720" spans="1:34" ht="10.95" customHeight="1" outlineLevel="1" x14ac:dyDescent="0.25">
      <c r="A5720" t="s">
        <v>6188</v>
      </c>
      <c r="C5720" s="3" t="s">
        <v>11994</v>
      </c>
      <c r="D5720" s="3">
        <v>3515</v>
      </c>
      <c r="E5720" s="9">
        <v>2008</v>
      </c>
      <c r="F5720" s="7" t="s">
        <v>10031</v>
      </c>
      <c r="G5720" s="7" t="s">
        <v>5401</v>
      </c>
      <c r="H5720" s="8" t="s">
        <v>10072</v>
      </c>
      <c r="I5720" s="8" t="s">
        <v>10069</v>
      </c>
      <c r="J5720" s="19">
        <v>7</v>
      </c>
      <c r="K5720" s="19" t="s">
        <v>20093</v>
      </c>
      <c r="L5720" s="11"/>
      <c r="M5720" s="11"/>
      <c r="N5720" s="24"/>
      <c r="P5720" s="32"/>
      <c r="T5720" s="19"/>
      <c r="U5720" s="3"/>
      <c r="X5720" t="str">
        <f t="shared" si="355"/>
        <v/>
      </c>
      <c r="Z5720" t="str">
        <f t="shared" si="356"/>
        <v/>
      </c>
      <c r="AB5720" s="9"/>
      <c r="AC5720" t="s">
        <v>10072</v>
      </c>
      <c r="AD5720">
        <f t="shared" si="354"/>
        <v>0</v>
      </c>
      <c r="AF5720" s="3"/>
      <c r="AH5720" s="9"/>
    </row>
    <row r="5721" spans="1:34" ht="10.95" customHeight="1" outlineLevel="1" x14ac:dyDescent="0.25">
      <c r="A5721" t="s">
        <v>6188</v>
      </c>
      <c r="C5721" s="3" t="s">
        <v>11994</v>
      </c>
      <c r="D5721" s="3">
        <v>3516</v>
      </c>
      <c r="E5721" s="9">
        <v>2008</v>
      </c>
      <c r="F5721" s="7" t="s">
        <v>10031</v>
      </c>
      <c r="G5721" s="7" t="s">
        <v>5401</v>
      </c>
      <c r="H5721" s="8" t="s">
        <v>10073</v>
      </c>
      <c r="I5721" s="8" t="s">
        <v>10069</v>
      </c>
      <c r="J5721" s="19">
        <v>7</v>
      </c>
      <c r="K5721" s="19" t="s">
        <v>20093</v>
      </c>
      <c r="L5721" s="11"/>
      <c r="M5721" s="11"/>
      <c r="N5721" s="24"/>
      <c r="P5721" s="32"/>
      <c r="T5721" s="19"/>
      <c r="U5721" s="3"/>
      <c r="X5721" t="str">
        <f t="shared" si="355"/>
        <v/>
      </c>
      <c r="Z5721" t="str">
        <f t="shared" si="356"/>
        <v/>
      </c>
      <c r="AB5721" s="9"/>
      <c r="AC5721" t="s">
        <v>10073</v>
      </c>
      <c r="AD5721">
        <f t="shared" si="354"/>
        <v>0</v>
      </c>
      <c r="AF5721" s="3"/>
      <c r="AH5721" s="9"/>
    </row>
    <row r="5722" spans="1:34" ht="10.95" customHeight="1" outlineLevel="1" x14ac:dyDescent="0.25">
      <c r="A5722" t="s">
        <v>6188</v>
      </c>
      <c r="C5722" s="3" t="s">
        <v>11994</v>
      </c>
      <c r="D5722" s="3">
        <v>3517</v>
      </c>
      <c r="E5722" s="9">
        <v>2008</v>
      </c>
      <c r="F5722" s="7" t="s">
        <v>10031</v>
      </c>
      <c r="G5722" s="7" t="s">
        <v>5401</v>
      </c>
      <c r="H5722" s="8" t="s">
        <v>10074</v>
      </c>
      <c r="I5722" s="8" t="s">
        <v>10069</v>
      </c>
      <c r="J5722" s="19">
        <v>7</v>
      </c>
      <c r="K5722" s="19" t="s">
        <v>20093</v>
      </c>
      <c r="L5722" s="11"/>
      <c r="M5722" s="11"/>
      <c r="N5722" s="24"/>
      <c r="P5722" s="32"/>
      <c r="T5722" s="19"/>
      <c r="U5722" s="3"/>
      <c r="X5722" t="str">
        <f t="shared" si="355"/>
        <v/>
      </c>
      <c r="Z5722" t="str">
        <f t="shared" si="356"/>
        <v/>
      </c>
      <c r="AB5722" s="9"/>
      <c r="AC5722" t="s">
        <v>10074</v>
      </c>
      <c r="AD5722">
        <f t="shared" si="354"/>
        <v>0</v>
      </c>
      <c r="AF5722" s="3"/>
      <c r="AH5722" s="9"/>
    </row>
    <row r="5723" spans="1:34" ht="10.95" customHeight="1" outlineLevel="1" x14ac:dyDescent="0.25">
      <c r="A5723" t="s">
        <v>6188</v>
      </c>
      <c r="C5723" s="3" t="s">
        <v>11994</v>
      </c>
      <c r="D5723" s="3" t="s">
        <v>10070</v>
      </c>
      <c r="E5723" s="9">
        <v>2008</v>
      </c>
      <c r="F5723" s="7" t="s">
        <v>10058</v>
      </c>
      <c r="G5723" s="7" t="s">
        <v>5401</v>
      </c>
      <c r="H5723" s="8" t="s">
        <v>10075</v>
      </c>
      <c r="I5723" s="8" t="s">
        <v>10069</v>
      </c>
      <c r="J5723" s="19">
        <v>7</v>
      </c>
      <c r="K5723" s="19" t="s">
        <v>7736</v>
      </c>
      <c r="L5723" s="11">
        <v>2.1</v>
      </c>
      <c r="M5723" s="11"/>
      <c r="N5723" s="24"/>
      <c r="P5723" s="32"/>
      <c r="T5723" s="19"/>
      <c r="U5723" s="3"/>
      <c r="X5723" t="str">
        <f t="shared" si="355"/>
        <v/>
      </c>
      <c r="Z5723">
        <f t="shared" si="356"/>
        <v>1</v>
      </c>
      <c r="AB5723" s="9"/>
      <c r="AC5723" t="s">
        <v>10075</v>
      </c>
      <c r="AD5723">
        <f t="shared" si="354"/>
        <v>0</v>
      </c>
      <c r="AF5723" s="3"/>
      <c r="AH5723" s="9"/>
    </row>
    <row r="5724" spans="1:34" ht="10.95" customHeight="1" outlineLevel="1" x14ac:dyDescent="0.25">
      <c r="A5724" t="s">
        <v>6188</v>
      </c>
      <c r="C5724" s="3" t="s">
        <v>11994</v>
      </c>
      <c r="D5724" s="3">
        <v>3518</v>
      </c>
      <c r="E5724" s="9">
        <v>2008</v>
      </c>
      <c r="F5724" s="7" t="s">
        <v>10063</v>
      </c>
      <c r="G5724" s="7" t="s">
        <v>5401</v>
      </c>
      <c r="H5724" s="8" t="s">
        <v>10076</v>
      </c>
      <c r="I5724" s="8" t="s">
        <v>10069</v>
      </c>
      <c r="J5724" s="19">
        <v>7</v>
      </c>
      <c r="K5724" s="19" t="s">
        <v>7736</v>
      </c>
      <c r="L5724" s="11">
        <v>2.1</v>
      </c>
      <c r="M5724" s="11"/>
      <c r="N5724" s="24"/>
      <c r="P5724" s="32"/>
      <c r="T5724" s="19"/>
      <c r="U5724" s="3"/>
      <c r="X5724" t="str">
        <f t="shared" si="355"/>
        <v/>
      </c>
      <c r="Z5724">
        <f t="shared" si="356"/>
        <v>1</v>
      </c>
      <c r="AB5724" s="9"/>
      <c r="AC5724" t="s">
        <v>10076</v>
      </c>
      <c r="AD5724">
        <f t="shared" si="354"/>
        <v>0</v>
      </c>
      <c r="AF5724" s="3"/>
      <c r="AH5724" s="9"/>
    </row>
    <row r="5725" spans="1:34" ht="10.95" customHeight="1" outlineLevel="1" x14ac:dyDescent="0.25">
      <c r="A5725" t="s">
        <v>6188</v>
      </c>
      <c r="C5725" s="3" t="s">
        <v>11994</v>
      </c>
      <c r="D5725" s="3">
        <v>3544</v>
      </c>
      <c r="E5725" s="9">
        <v>2008</v>
      </c>
      <c r="F5725" s="7" t="s">
        <v>10031</v>
      </c>
      <c r="G5725" s="7" t="s">
        <v>5401</v>
      </c>
      <c r="H5725" s="8" t="s">
        <v>10086</v>
      </c>
      <c r="I5725" s="8" t="s">
        <v>10077</v>
      </c>
      <c r="J5725" s="19">
        <v>1</v>
      </c>
      <c r="K5725" s="19" t="s">
        <v>20093</v>
      </c>
      <c r="L5725" s="11"/>
      <c r="M5725" s="11"/>
      <c r="N5725" s="24"/>
      <c r="P5725" s="32"/>
      <c r="T5725" s="19"/>
      <c r="U5725" s="3"/>
      <c r="X5725" t="str">
        <f t="shared" si="355"/>
        <v/>
      </c>
      <c r="Z5725" t="str">
        <f t="shared" si="356"/>
        <v/>
      </c>
      <c r="AB5725" s="9"/>
      <c r="AC5725" t="s">
        <v>10086</v>
      </c>
      <c r="AD5725">
        <f t="shared" si="354"/>
        <v>0</v>
      </c>
      <c r="AF5725" s="3"/>
      <c r="AH5725" s="9"/>
    </row>
    <row r="5726" spans="1:34" ht="10.95" customHeight="1" outlineLevel="1" x14ac:dyDescent="0.25">
      <c r="A5726" t="s">
        <v>6188</v>
      </c>
      <c r="C5726" s="3" t="s">
        <v>11994</v>
      </c>
      <c r="D5726" s="3">
        <v>3545</v>
      </c>
      <c r="E5726" s="9">
        <v>2008</v>
      </c>
      <c r="F5726" s="7" t="s">
        <v>10031</v>
      </c>
      <c r="G5726" s="7" t="s">
        <v>5401</v>
      </c>
      <c r="H5726" s="8" t="s">
        <v>10091</v>
      </c>
      <c r="I5726" s="8" t="s">
        <v>10078</v>
      </c>
      <c r="J5726" s="19">
        <v>1</v>
      </c>
      <c r="K5726" s="19" t="s">
        <v>20093</v>
      </c>
      <c r="L5726" s="11"/>
      <c r="M5726" s="11"/>
      <c r="N5726" s="24"/>
      <c r="P5726" s="32"/>
      <c r="T5726" s="19"/>
      <c r="U5726" s="3"/>
      <c r="X5726" t="str">
        <f t="shared" si="355"/>
        <v/>
      </c>
      <c r="Z5726" t="str">
        <f t="shared" si="356"/>
        <v/>
      </c>
      <c r="AB5726" s="9"/>
      <c r="AC5726" t="s">
        <v>10091</v>
      </c>
      <c r="AD5726">
        <f t="shared" si="354"/>
        <v>0</v>
      </c>
      <c r="AF5726" s="3"/>
      <c r="AH5726" s="9"/>
    </row>
    <row r="5727" spans="1:34" ht="10.95" customHeight="1" outlineLevel="1" x14ac:dyDescent="0.25">
      <c r="A5727" t="s">
        <v>6188</v>
      </c>
      <c r="C5727" s="3" t="s">
        <v>11994</v>
      </c>
      <c r="D5727" s="3">
        <v>3546</v>
      </c>
      <c r="E5727" s="9">
        <v>2008</v>
      </c>
      <c r="F5727" s="7" t="s">
        <v>10031</v>
      </c>
      <c r="G5727" s="7" t="s">
        <v>5401</v>
      </c>
      <c r="H5727" s="8" t="s">
        <v>10087</v>
      </c>
      <c r="I5727" s="8" t="s">
        <v>10079</v>
      </c>
      <c r="J5727" s="19">
        <v>1</v>
      </c>
      <c r="K5727" s="19" t="s">
        <v>20093</v>
      </c>
      <c r="L5727" s="11"/>
      <c r="M5727" s="11"/>
      <c r="N5727" s="24"/>
      <c r="P5727" s="32"/>
      <c r="T5727" s="19"/>
      <c r="U5727" s="3"/>
      <c r="X5727" t="str">
        <f t="shared" si="355"/>
        <v/>
      </c>
      <c r="Z5727" t="str">
        <f t="shared" si="356"/>
        <v/>
      </c>
      <c r="AB5727" s="9"/>
      <c r="AC5727" t="s">
        <v>10087</v>
      </c>
      <c r="AD5727">
        <f t="shared" si="354"/>
        <v>0</v>
      </c>
      <c r="AF5727" s="3"/>
      <c r="AH5727" s="9"/>
    </row>
    <row r="5728" spans="1:34" ht="10.95" customHeight="1" outlineLevel="1" x14ac:dyDescent="0.25">
      <c r="A5728" t="s">
        <v>6188</v>
      </c>
      <c r="C5728" s="3" t="s">
        <v>11994</v>
      </c>
      <c r="D5728" s="3">
        <v>3547</v>
      </c>
      <c r="E5728" s="9">
        <v>2008</v>
      </c>
      <c r="F5728" s="7" t="s">
        <v>10031</v>
      </c>
      <c r="G5728" s="7" t="s">
        <v>5401</v>
      </c>
      <c r="H5728" s="8" t="s">
        <v>10088</v>
      </c>
      <c r="I5728" s="8" t="s">
        <v>10080</v>
      </c>
      <c r="J5728" s="19">
        <v>1</v>
      </c>
      <c r="K5728" s="19" t="s">
        <v>20093</v>
      </c>
      <c r="L5728" s="11"/>
      <c r="M5728" s="11"/>
      <c r="N5728" s="24"/>
      <c r="P5728" s="32"/>
      <c r="R5728">
        <v>1</v>
      </c>
      <c r="S5728">
        <v>1</v>
      </c>
      <c r="T5728" s="19"/>
      <c r="U5728" s="3"/>
      <c r="X5728" t="str">
        <f t="shared" si="355"/>
        <v/>
      </c>
      <c r="Z5728" t="str">
        <f t="shared" si="356"/>
        <v/>
      </c>
      <c r="AB5728" s="9"/>
      <c r="AC5728" t="s">
        <v>10088</v>
      </c>
      <c r="AD5728">
        <f t="shared" si="354"/>
        <v>0</v>
      </c>
      <c r="AF5728" s="3"/>
      <c r="AH5728" s="9"/>
    </row>
    <row r="5729" spans="1:34" ht="10.95" customHeight="1" outlineLevel="1" x14ac:dyDescent="0.25">
      <c r="A5729" t="s">
        <v>6188</v>
      </c>
      <c r="C5729" s="3" t="s">
        <v>11994</v>
      </c>
      <c r="D5729" s="3" t="s">
        <v>10084</v>
      </c>
      <c r="E5729" s="9">
        <v>2008</v>
      </c>
      <c r="F5729" s="7" t="s">
        <v>10058</v>
      </c>
      <c r="G5729" s="7" t="s">
        <v>5401</v>
      </c>
      <c r="H5729" s="8" t="s">
        <v>10089</v>
      </c>
      <c r="I5729" s="8" t="s">
        <v>10081</v>
      </c>
      <c r="J5729" s="19">
        <v>1</v>
      </c>
      <c r="K5729" s="19" t="s">
        <v>7736</v>
      </c>
      <c r="L5729" s="11">
        <v>12</v>
      </c>
      <c r="M5729" s="11"/>
      <c r="N5729" s="24"/>
      <c r="P5729" s="32"/>
      <c r="T5729" s="19"/>
      <c r="U5729" s="3"/>
      <c r="X5729" t="str">
        <f t="shared" si="355"/>
        <v/>
      </c>
      <c r="Z5729">
        <f t="shared" si="356"/>
        <v>1</v>
      </c>
      <c r="AB5729" s="9"/>
      <c r="AC5729" t="s">
        <v>10089</v>
      </c>
      <c r="AD5729">
        <f t="shared" si="354"/>
        <v>0</v>
      </c>
      <c r="AF5729" s="3"/>
      <c r="AH5729" s="9"/>
    </row>
    <row r="5730" spans="1:34" ht="10.95" customHeight="1" outlineLevel="1" x14ac:dyDescent="0.25">
      <c r="A5730" t="s">
        <v>6188</v>
      </c>
      <c r="C5730" s="3" t="s">
        <v>11994</v>
      </c>
      <c r="D5730" s="3">
        <v>3548</v>
      </c>
      <c r="E5730" s="9">
        <v>2008</v>
      </c>
      <c r="F5730" s="7" t="s">
        <v>10059</v>
      </c>
      <c r="G5730" s="7" t="s">
        <v>5401</v>
      </c>
      <c r="H5730" s="8" t="s">
        <v>10090</v>
      </c>
      <c r="I5730" s="8" t="s">
        <v>10082</v>
      </c>
      <c r="J5730" s="19">
        <v>1</v>
      </c>
      <c r="K5730" s="19" t="s">
        <v>20093</v>
      </c>
      <c r="L5730" s="11"/>
      <c r="M5730" s="11"/>
      <c r="N5730" s="24"/>
      <c r="P5730" s="32"/>
      <c r="T5730" s="19"/>
      <c r="U5730" s="3"/>
      <c r="X5730" t="str">
        <f t="shared" si="355"/>
        <v/>
      </c>
      <c r="Z5730" t="str">
        <f t="shared" si="356"/>
        <v/>
      </c>
      <c r="AB5730" s="9"/>
      <c r="AC5730" t="s">
        <v>10090</v>
      </c>
      <c r="AD5730">
        <f t="shared" si="354"/>
        <v>0</v>
      </c>
      <c r="AF5730" s="3"/>
      <c r="AH5730" s="9"/>
    </row>
    <row r="5731" spans="1:34" ht="10.95" customHeight="1" outlineLevel="1" x14ac:dyDescent="0.25">
      <c r="A5731" t="s">
        <v>6188</v>
      </c>
      <c r="C5731" s="3" t="s">
        <v>11994</v>
      </c>
      <c r="D5731" s="3" t="s">
        <v>10085</v>
      </c>
      <c r="E5731" s="9">
        <v>2008</v>
      </c>
      <c r="F5731" s="7" t="s">
        <v>10063</v>
      </c>
      <c r="G5731" s="7" t="s">
        <v>5401</v>
      </c>
      <c r="H5731" s="8" t="s">
        <v>10089</v>
      </c>
      <c r="I5731" s="8" t="s">
        <v>10083</v>
      </c>
      <c r="J5731" s="19">
        <v>1</v>
      </c>
      <c r="K5731" s="19" t="s">
        <v>7736</v>
      </c>
      <c r="L5731" s="11">
        <v>12</v>
      </c>
      <c r="M5731" s="11"/>
      <c r="N5731" s="24"/>
      <c r="P5731" s="32"/>
      <c r="R5731">
        <v>1</v>
      </c>
      <c r="S5731">
        <v>1</v>
      </c>
      <c r="T5731" s="19"/>
      <c r="U5731" s="3"/>
      <c r="X5731" t="str">
        <f t="shared" si="355"/>
        <v/>
      </c>
      <c r="Z5731">
        <f t="shared" si="356"/>
        <v>1</v>
      </c>
      <c r="AB5731" s="9"/>
      <c r="AC5731" t="s">
        <v>10089</v>
      </c>
      <c r="AD5731">
        <f t="shared" si="354"/>
        <v>0</v>
      </c>
      <c r="AF5731" s="3"/>
      <c r="AH5731" s="9"/>
    </row>
    <row r="5732" spans="1:34" ht="10.95" customHeight="1" outlineLevel="1" x14ac:dyDescent="0.25">
      <c r="A5732" t="s">
        <v>6188</v>
      </c>
      <c r="C5732" s="3" t="s">
        <v>11994</v>
      </c>
      <c r="D5732" s="3">
        <v>3742</v>
      </c>
      <c r="E5732" s="9">
        <v>2009</v>
      </c>
      <c r="F5732" s="7" t="s">
        <v>10094</v>
      </c>
      <c r="G5732" s="7" t="s">
        <v>5401</v>
      </c>
      <c r="H5732" s="8" t="s">
        <v>9233</v>
      </c>
      <c r="I5732" s="8" t="s">
        <v>7560</v>
      </c>
      <c r="J5732" s="19">
        <v>7</v>
      </c>
      <c r="K5732" s="19" t="s">
        <v>20093</v>
      </c>
      <c r="L5732" s="11"/>
      <c r="M5732" s="11"/>
      <c r="N5732" s="24"/>
      <c r="P5732" s="32"/>
      <c r="T5732" s="19"/>
      <c r="U5732" s="3"/>
      <c r="X5732" t="str">
        <f t="shared" si="355"/>
        <v/>
      </c>
      <c r="Z5732" t="str">
        <f t="shared" si="356"/>
        <v/>
      </c>
      <c r="AB5732" s="9"/>
      <c r="AC5732" t="s">
        <v>9233</v>
      </c>
      <c r="AD5732">
        <f t="shared" si="354"/>
        <v>0</v>
      </c>
      <c r="AF5732" s="3"/>
      <c r="AH5732" s="9"/>
    </row>
    <row r="5733" spans="1:34" ht="10.95" customHeight="1" outlineLevel="1" x14ac:dyDescent="0.25">
      <c r="A5733" t="s">
        <v>6188</v>
      </c>
      <c r="C5733" s="3" t="s">
        <v>11994</v>
      </c>
      <c r="D5733" s="3">
        <v>3743</v>
      </c>
      <c r="E5733" s="9">
        <v>2009</v>
      </c>
      <c r="F5733" s="7" t="s">
        <v>10094</v>
      </c>
      <c r="G5733" s="7" t="s">
        <v>5401</v>
      </c>
      <c r="H5733" s="8" t="s">
        <v>9233</v>
      </c>
      <c r="I5733" s="8" t="s">
        <v>7560</v>
      </c>
      <c r="J5733" s="19">
        <v>7</v>
      </c>
      <c r="K5733" s="19" t="s">
        <v>20093</v>
      </c>
      <c r="L5733" s="11"/>
      <c r="M5733" s="11"/>
      <c r="N5733" s="24"/>
      <c r="P5733" s="32"/>
      <c r="T5733" s="19"/>
      <c r="U5733" s="3"/>
      <c r="X5733" t="str">
        <f t="shared" si="355"/>
        <v/>
      </c>
      <c r="Z5733" t="str">
        <f t="shared" si="356"/>
        <v/>
      </c>
      <c r="AB5733" s="9"/>
      <c r="AC5733" t="s">
        <v>9233</v>
      </c>
      <c r="AD5733">
        <f t="shared" si="354"/>
        <v>0</v>
      </c>
      <c r="AF5733" s="3"/>
      <c r="AH5733" s="9"/>
    </row>
    <row r="5734" spans="1:34" ht="10.95" customHeight="1" outlineLevel="1" x14ac:dyDescent="0.25">
      <c r="A5734" t="s">
        <v>6188</v>
      </c>
      <c r="C5734" s="3" t="s">
        <v>11994</v>
      </c>
      <c r="D5734" s="3">
        <v>3744</v>
      </c>
      <c r="E5734" s="9">
        <v>2009</v>
      </c>
      <c r="F5734" s="7" t="s">
        <v>10022</v>
      </c>
      <c r="G5734" s="7" t="s">
        <v>5401</v>
      </c>
      <c r="H5734" s="8" t="s">
        <v>9233</v>
      </c>
      <c r="I5734" s="8" t="s">
        <v>7560</v>
      </c>
      <c r="J5734" s="19">
        <v>7</v>
      </c>
      <c r="K5734" s="19" t="s">
        <v>20093</v>
      </c>
      <c r="L5734" s="11"/>
      <c r="M5734" s="11"/>
      <c r="N5734" s="24"/>
      <c r="P5734" s="32"/>
      <c r="T5734" s="19"/>
      <c r="U5734" s="3"/>
      <c r="X5734" t="str">
        <f t="shared" si="355"/>
        <v/>
      </c>
      <c r="Z5734" t="str">
        <f t="shared" si="356"/>
        <v/>
      </c>
      <c r="AB5734" s="9"/>
      <c r="AC5734" t="s">
        <v>9233</v>
      </c>
      <c r="AD5734">
        <f t="shared" si="354"/>
        <v>0</v>
      </c>
      <c r="AF5734" s="3"/>
      <c r="AH5734" s="9"/>
    </row>
    <row r="5735" spans="1:34" ht="10.95" customHeight="1" outlineLevel="1" x14ac:dyDescent="0.25">
      <c r="A5735" t="s">
        <v>6188</v>
      </c>
      <c r="C5735" s="3" t="s">
        <v>11994</v>
      </c>
      <c r="D5735" s="3">
        <v>3745</v>
      </c>
      <c r="E5735" s="9">
        <v>2009</v>
      </c>
      <c r="F5735" s="7" t="s">
        <v>10022</v>
      </c>
      <c r="G5735" s="7" t="s">
        <v>5401</v>
      </c>
      <c r="H5735" s="8" t="s">
        <v>9233</v>
      </c>
      <c r="I5735" s="8" t="s">
        <v>7560</v>
      </c>
      <c r="J5735" s="19">
        <v>7</v>
      </c>
      <c r="K5735" s="19" t="s">
        <v>20093</v>
      </c>
      <c r="L5735" s="11"/>
      <c r="M5735" s="11"/>
      <c r="N5735" s="24"/>
      <c r="P5735" s="32"/>
      <c r="T5735" s="19"/>
      <c r="U5735" s="3"/>
      <c r="X5735" t="str">
        <f t="shared" si="355"/>
        <v/>
      </c>
      <c r="Z5735" t="str">
        <f t="shared" si="356"/>
        <v/>
      </c>
      <c r="AB5735" s="9"/>
      <c r="AC5735" t="s">
        <v>9233</v>
      </c>
      <c r="AD5735">
        <f t="shared" si="354"/>
        <v>0</v>
      </c>
      <c r="AF5735" s="3"/>
      <c r="AH5735" s="9"/>
    </row>
    <row r="5736" spans="1:34" ht="10.95" customHeight="1" outlineLevel="1" x14ac:dyDescent="0.25">
      <c r="A5736" t="s">
        <v>6188</v>
      </c>
      <c r="C5736" s="3" t="s">
        <v>11994</v>
      </c>
      <c r="D5736" s="3">
        <v>3746</v>
      </c>
      <c r="E5736" s="9">
        <v>2009</v>
      </c>
      <c r="F5736" s="7" t="s">
        <v>10018</v>
      </c>
      <c r="G5736" s="7" t="s">
        <v>5401</v>
      </c>
      <c r="H5736" s="8" t="s">
        <v>9233</v>
      </c>
      <c r="I5736" s="8" t="s">
        <v>7560</v>
      </c>
      <c r="J5736" s="19">
        <v>7</v>
      </c>
      <c r="K5736" s="19" t="s">
        <v>20093</v>
      </c>
      <c r="L5736" s="11"/>
      <c r="M5736" s="11"/>
      <c r="N5736" s="24"/>
      <c r="P5736" s="32"/>
      <c r="T5736" s="19"/>
      <c r="U5736" s="3"/>
      <c r="X5736" t="str">
        <f t="shared" si="355"/>
        <v/>
      </c>
      <c r="Z5736" t="str">
        <f t="shared" si="356"/>
        <v/>
      </c>
      <c r="AB5736" s="9"/>
      <c r="AC5736" t="s">
        <v>9233</v>
      </c>
      <c r="AD5736">
        <f t="shared" si="354"/>
        <v>0</v>
      </c>
      <c r="AF5736" s="3"/>
      <c r="AH5736" s="9"/>
    </row>
    <row r="5737" spans="1:34" ht="10.95" customHeight="1" outlineLevel="1" x14ac:dyDescent="0.25">
      <c r="A5737" t="s">
        <v>6188</v>
      </c>
      <c r="C5737" s="3" t="s">
        <v>11994</v>
      </c>
      <c r="D5737" s="3">
        <v>3747</v>
      </c>
      <c r="E5737" s="9">
        <v>2009</v>
      </c>
      <c r="F5737" s="7" t="s">
        <v>10018</v>
      </c>
      <c r="G5737" s="7" t="s">
        <v>5401</v>
      </c>
      <c r="H5737" s="8" t="s">
        <v>9233</v>
      </c>
      <c r="I5737" s="8" t="s">
        <v>7560</v>
      </c>
      <c r="J5737" s="19">
        <v>7</v>
      </c>
      <c r="K5737" s="19" t="s">
        <v>20093</v>
      </c>
      <c r="L5737" s="11"/>
      <c r="M5737" s="11"/>
      <c r="N5737" s="24"/>
      <c r="P5737" s="32"/>
      <c r="T5737" s="19"/>
      <c r="U5737" s="3"/>
      <c r="X5737" t="str">
        <f t="shared" si="355"/>
        <v/>
      </c>
      <c r="Z5737" t="str">
        <f t="shared" si="356"/>
        <v/>
      </c>
      <c r="AB5737" s="9"/>
      <c r="AC5737" t="s">
        <v>9233</v>
      </c>
      <c r="AD5737">
        <f t="shared" si="354"/>
        <v>0</v>
      </c>
      <c r="AF5737" s="3"/>
      <c r="AH5737" s="9"/>
    </row>
    <row r="5738" spans="1:34" ht="10.95" customHeight="1" outlineLevel="1" x14ac:dyDescent="0.25">
      <c r="A5738" t="s">
        <v>6188</v>
      </c>
      <c r="C5738" s="3" t="s">
        <v>11994</v>
      </c>
      <c r="D5738" s="3" t="s">
        <v>10092</v>
      </c>
      <c r="E5738" s="9">
        <v>2009</v>
      </c>
      <c r="F5738" s="7" t="s">
        <v>9495</v>
      </c>
      <c r="G5738" s="7" t="s">
        <v>5401</v>
      </c>
      <c r="H5738" s="8" t="s">
        <v>7560</v>
      </c>
      <c r="I5738" s="8" t="s">
        <v>7560</v>
      </c>
      <c r="J5738" s="19">
        <v>7</v>
      </c>
      <c r="K5738" s="19" t="s">
        <v>7736</v>
      </c>
      <c r="L5738" s="11">
        <v>2.1</v>
      </c>
      <c r="M5738" s="11"/>
      <c r="N5738" s="24"/>
      <c r="P5738" s="32"/>
      <c r="T5738" s="19"/>
      <c r="U5738" s="3"/>
      <c r="X5738" t="str">
        <f t="shared" si="355"/>
        <v/>
      </c>
      <c r="Z5738">
        <f t="shared" si="356"/>
        <v>1</v>
      </c>
      <c r="AB5738" s="9"/>
      <c r="AC5738" t="s">
        <v>7560</v>
      </c>
      <c r="AD5738">
        <f t="shared" si="354"/>
        <v>0</v>
      </c>
      <c r="AF5738" s="3"/>
      <c r="AH5738" s="9"/>
    </row>
    <row r="5739" spans="1:34" ht="10.95" customHeight="1" outlineLevel="1" x14ac:dyDescent="0.25">
      <c r="A5739" t="s">
        <v>6188</v>
      </c>
      <c r="C5739" s="3" t="s">
        <v>11994</v>
      </c>
      <c r="D5739" s="3">
        <v>3748</v>
      </c>
      <c r="E5739" s="9">
        <v>2009</v>
      </c>
      <c r="F5739" s="7" t="s">
        <v>10095</v>
      </c>
      <c r="G5739" s="7" t="s">
        <v>5401</v>
      </c>
      <c r="H5739" s="8" t="s">
        <v>7560</v>
      </c>
      <c r="I5739" s="8" t="s">
        <v>7560</v>
      </c>
      <c r="J5739" s="19">
        <v>7</v>
      </c>
      <c r="K5739" s="19" t="s">
        <v>20093</v>
      </c>
      <c r="L5739" s="11"/>
      <c r="M5739" s="11"/>
      <c r="N5739" s="24"/>
      <c r="P5739" s="32"/>
      <c r="T5739" s="19"/>
      <c r="U5739" s="3"/>
      <c r="X5739" t="str">
        <f t="shared" si="355"/>
        <v/>
      </c>
      <c r="Z5739" t="str">
        <f t="shared" si="356"/>
        <v/>
      </c>
      <c r="AB5739" s="9"/>
      <c r="AC5739" t="s">
        <v>7560</v>
      </c>
      <c r="AD5739">
        <f t="shared" si="354"/>
        <v>0</v>
      </c>
      <c r="AF5739" s="3"/>
      <c r="AH5739" s="9"/>
    </row>
    <row r="5740" spans="1:34" ht="10.95" customHeight="1" outlineLevel="1" x14ac:dyDescent="0.25">
      <c r="A5740" t="s">
        <v>6188</v>
      </c>
      <c r="C5740" s="3" t="s">
        <v>11994</v>
      </c>
      <c r="D5740" s="3" t="s">
        <v>10093</v>
      </c>
      <c r="E5740" s="9">
        <v>2009</v>
      </c>
      <c r="F5740" s="7" t="s">
        <v>10028</v>
      </c>
      <c r="G5740" s="7" t="s">
        <v>5401</v>
      </c>
      <c r="H5740" s="8" t="s">
        <v>7560</v>
      </c>
      <c r="I5740" s="8" t="s">
        <v>7560</v>
      </c>
      <c r="J5740" s="19">
        <v>7</v>
      </c>
      <c r="K5740" s="19" t="s">
        <v>7736</v>
      </c>
      <c r="L5740" s="11">
        <v>2.1</v>
      </c>
      <c r="M5740" s="11"/>
      <c r="N5740" s="24"/>
      <c r="P5740" s="32"/>
      <c r="T5740" s="19"/>
      <c r="U5740" s="3"/>
      <c r="X5740" t="str">
        <f t="shared" si="355"/>
        <v/>
      </c>
      <c r="Z5740">
        <f t="shared" si="356"/>
        <v>1</v>
      </c>
      <c r="AB5740" s="9"/>
      <c r="AC5740" t="s">
        <v>7560</v>
      </c>
      <c r="AD5740">
        <f t="shared" si="354"/>
        <v>0</v>
      </c>
      <c r="AF5740" s="3"/>
      <c r="AH5740" s="9"/>
    </row>
    <row r="5741" spans="1:34" ht="10.95" customHeight="1" outlineLevel="1" x14ac:dyDescent="0.25">
      <c r="A5741" t="s">
        <v>6188</v>
      </c>
      <c r="C5741" s="3" t="s">
        <v>11994</v>
      </c>
      <c r="D5741" s="3">
        <v>4042</v>
      </c>
      <c r="E5741" s="9">
        <v>2009</v>
      </c>
      <c r="F5741" s="7" t="s">
        <v>10022</v>
      </c>
      <c r="G5741" s="7" t="s">
        <v>5401</v>
      </c>
      <c r="H5741" s="8" t="s">
        <v>9233</v>
      </c>
      <c r="I5741" s="8" t="s">
        <v>7560</v>
      </c>
      <c r="J5741" s="19">
        <v>7</v>
      </c>
      <c r="K5741" s="19" t="s">
        <v>20093</v>
      </c>
      <c r="L5741" s="11"/>
      <c r="M5741" s="11"/>
      <c r="N5741" s="24"/>
      <c r="P5741" s="32"/>
      <c r="T5741" s="19"/>
      <c r="U5741" s="3"/>
      <c r="X5741" t="str">
        <f t="shared" si="355"/>
        <v/>
      </c>
      <c r="Z5741" t="str">
        <f t="shared" si="356"/>
        <v/>
      </c>
      <c r="AB5741" s="9"/>
      <c r="AC5741" t="s">
        <v>9233</v>
      </c>
      <c r="AD5741">
        <f t="shared" si="354"/>
        <v>0</v>
      </c>
      <c r="AF5741" s="3"/>
      <c r="AH5741" s="9"/>
    </row>
    <row r="5742" spans="1:34" ht="10.95" customHeight="1" outlineLevel="1" x14ac:dyDescent="0.25">
      <c r="A5742" t="s">
        <v>6188</v>
      </c>
      <c r="C5742" s="3" t="s">
        <v>11994</v>
      </c>
      <c r="D5742" s="3">
        <v>4043</v>
      </c>
      <c r="E5742" s="9">
        <v>2009</v>
      </c>
      <c r="F5742" s="7" t="s">
        <v>10098</v>
      </c>
      <c r="G5742" s="7" t="s">
        <v>5401</v>
      </c>
      <c r="H5742" s="8" t="s">
        <v>9233</v>
      </c>
      <c r="I5742" s="8" t="s">
        <v>7560</v>
      </c>
      <c r="J5742" s="19">
        <v>7</v>
      </c>
      <c r="K5742" s="19" t="s">
        <v>20093</v>
      </c>
      <c r="L5742" s="11"/>
      <c r="M5742" s="11"/>
      <c r="N5742" s="24"/>
      <c r="P5742" s="32"/>
      <c r="T5742" s="19"/>
      <c r="U5742" s="3"/>
      <c r="X5742" t="str">
        <f t="shared" si="355"/>
        <v/>
      </c>
      <c r="Z5742" t="str">
        <f t="shared" si="356"/>
        <v/>
      </c>
      <c r="AB5742" s="9"/>
      <c r="AC5742" t="s">
        <v>9233</v>
      </c>
      <c r="AD5742">
        <f t="shared" si="354"/>
        <v>0</v>
      </c>
      <c r="AF5742" s="3"/>
      <c r="AH5742" s="9"/>
    </row>
    <row r="5743" spans="1:34" ht="10.95" customHeight="1" outlineLevel="1" x14ac:dyDescent="0.25">
      <c r="A5743" t="s">
        <v>6188</v>
      </c>
      <c r="C5743" s="3" t="s">
        <v>11994</v>
      </c>
      <c r="D5743" s="3">
        <v>4044</v>
      </c>
      <c r="E5743" s="9">
        <v>2009</v>
      </c>
      <c r="F5743" s="7" t="s">
        <v>10099</v>
      </c>
      <c r="G5743" s="7" t="s">
        <v>5401</v>
      </c>
      <c r="H5743" s="8" t="s">
        <v>9233</v>
      </c>
      <c r="I5743" s="8" t="s">
        <v>7560</v>
      </c>
      <c r="J5743" s="19">
        <v>7</v>
      </c>
      <c r="K5743" s="19" t="s">
        <v>20093</v>
      </c>
      <c r="L5743" s="11"/>
      <c r="M5743" s="11"/>
      <c r="N5743" s="24"/>
      <c r="P5743" s="32"/>
      <c r="T5743" s="19"/>
      <c r="U5743" s="3"/>
      <c r="X5743" t="str">
        <f t="shared" si="355"/>
        <v/>
      </c>
      <c r="Z5743" t="str">
        <f t="shared" si="356"/>
        <v/>
      </c>
      <c r="AB5743" s="9"/>
      <c r="AC5743" t="s">
        <v>9233</v>
      </c>
      <c r="AD5743">
        <f t="shared" si="354"/>
        <v>0</v>
      </c>
      <c r="AF5743" s="3"/>
      <c r="AH5743" s="9"/>
    </row>
    <row r="5744" spans="1:34" ht="10.95" customHeight="1" outlineLevel="1" x14ac:dyDescent="0.25">
      <c r="A5744" t="s">
        <v>6188</v>
      </c>
      <c r="C5744" s="3" t="s">
        <v>11994</v>
      </c>
      <c r="D5744" s="3">
        <v>4045</v>
      </c>
      <c r="E5744" s="9">
        <v>2009</v>
      </c>
      <c r="F5744" s="7" t="s">
        <v>10099</v>
      </c>
      <c r="G5744" s="7" t="s">
        <v>5401</v>
      </c>
      <c r="H5744" s="8" t="s">
        <v>9233</v>
      </c>
      <c r="I5744" s="8" t="s">
        <v>7560</v>
      </c>
      <c r="J5744" s="19">
        <v>7</v>
      </c>
      <c r="K5744" s="19" t="s">
        <v>20093</v>
      </c>
      <c r="L5744" s="11"/>
      <c r="M5744" s="11"/>
      <c r="N5744" s="24"/>
      <c r="P5744" s="32"/>
      <c r="T5744" s="19"/>
      <c r="U5744" s="3"/>
      <c r="X5744" t="str">
        <f t="shared" si="355"/>
        <v/>
      </c>
      <c r="Z5744" t="str">
        <f t="shared" si="356"/>
        <v/>
      </c>
      <c r="AB5744" s="9"/>
      <c r="AC5744" t="s">
        <v>9233</v>
      </c>
      <c r="AD5744">
        <f t="shared" si="354"/>
        <v>0</v>
      </c>
      <c r="AF5744" s="3"/>
      <c r="AH5744" s="9"/>
    </row>
    <row r="5745" spans="1:34" ht="10.95" customHeight="1" outlineLevel="1" x14ac:dyDescent="0.25">
      <c r="A5745" t="s">
        <v>6188</v>
      </c>
      <c r="C5745" s="3" t="s">
        <v>11994</v>
      </c>
      <c r="D5745" s="3">
        <v>4046</v>
      </c>
      <c r="E5745" s="9">
        <v>2009</v>
      </c>
      <c r="F5745" s="7" t="s">
        <v>10100</v>
      </c>
      <c r="G5745" s="7" t="s">
        <v>5401</v>
      </c>
      <c r="H5745" s="8" t="s">
        <v>9233</v>
      </c>
      <c r="I5745" s="8" t="s">
        <v>7560</v>
      </c>
      <c r="J5745" s="19">
        <v>7</v>
      </c>
      <c r="K5745" s="19" t="s">
        <v>20093</v>
      </c>
      <c r="L5745" s="11"/>
      <c r="M5745" s="11"/>
      <c r="N5745" s="24"/>
      <c r="P5745" s="32"/>
      <c r="T5745" s="19"/>
      <c r="U5745" s="3"/>
      <c r="X5745" t="str">
        <f t="shared" si="355"/>
        <v/>
      </c>
      <c r="Z5745" t="str">
        <f t="shared" si="356"/>
        <v/>
      </c>
      <c r="AB5745" s="9"/>
      <c r="AC5745" t="s">
        <v>9233</v>
      </c>
      <c r="AD5745">
        <f t="shared" si="354"/>
        <v>0</v>
      </c>
      <c r="AF5745" s="3"/>
      <c r="AH5745" s="9"/>
    </row>
    <row r="5746" spans="1:34" ht="10.95" customHeight="1" outlineLevel="1" x14ac:dyDescent="0.25">
      <c r="A5746" t="s">
        <v>6188</v>
      </c>
      <c r="C5746" s="3" t="s">
        <v>11994</v>
      </c>
      <c r="D5746" s="3" t="s">
        <v>10096</v>
      </c>
      <c r="E5746" s="9">
        <v>2009</v>
      </c>
      <c r="F5746" s="7" t="s">
        <v>9495</v>
      </c>
      <c r="G5746" s="7" t="s">
        <v>5401</v>
      </c>
      <c r="H5746" s="8" t="s">
        <v>7560</v>
      </c>
      <c r="I5746" s="8" t="s">
        <v>7560</v>
      </c>
      <c r="J5746" s="19">
        <v>7</v>
      </c>
      <c r="K5746" s="19" t="s">
        <v>7736</v>
      </c>
      <c r="L5746" s="11">
        <v>2.1</v>
      </c>
      <c r="M5746" s="11"/>
      <c r="N5746" s="24"/>
      <c r="P5746" s="32"/>
      <c r="T5746" s="19"/>
      <c r="U5746" s="3"/>
      <c r="X5746" t="str">
        <f t="shared" si="355"/>
        <v/>
      </c>
      <c r="Z5746">
        <f t="shared" si="356"/>
        <v>1</v>
      </c>
      <c r="AB5746" s="9"/>
      <c r="AC5746" t="s">
        <v>7560</v>
      </c>
      <c r="AD5746">
        <f t="shared" si="354"/>
        <v>0</v>
      </c>
      <c r="AF5746" s="3"/>
      <c r="AH5746" s="9"/>
    </row>
    <row r="5747" spans="1:34" ht="10.95" customHeight="1" outlineLevel="1" x14ac:dyDescent="0.25">
      <c r="A5747" t="s">
        <v>6188</v>
      </c>
      <c r="C5747" s="3" t="s">
        <v>11994</v>
      </c>
      <c r="D5747" s="3">
        <v>4047</v>
      </c>
      <c r="E5747" s="9">
        <v>2009</v>
      </c>
      <c r="F5747" s="7" t="s">
        <v>10101</v>
      </c>
      <c r="G5747" s="7" t="s">
        <v>5401</v>
      </c>
      <c r="H5747" s="8" t="s">
        <v>9233</v>
      </c>
      <c r="I5747" s="8" t="s">
        <v>7560</v>
      </c>
      <c r="J5747" s="19">
        <v>7</v>
      </c>
      <c r="K5747" s="19" t="s">
        <v>20093</v>
      </c>
      <c r="L5747" s="11"/>
      <c r="M5747" s="11"/>
      <c r="N5747" s="24"/>
      <c r="P5747" s="32"/>
      <c r="T5747" s="19"/>
      <c r="U5747" s="3"/>
      <c r="X5747" t="str">
        <f t="shared" si="355"/>
        <v/>
      </c>
      <c r="Z5747" t="str">
        <f t="shared" si="356"/>
        <v/>
      </c>
      <c r="AB5747" s="9"/>
      <c r="AC5747" t="s">
        <v>9233</v>
      </c>
      <c r="AD5747">
        <f t="shared" si="354"/>
        <v>0</v>
      </c>
      <c r="AF5747" s="3"/>
      <c r="AH5747" s="9"/>
    </row>
    <row r="5748" spans="1:34" ht="10.95" customHeight="1" outlineLevel="1" x14ac:dyDescent="0.25">
      <c r="A5748" t="s">
        <v>6188</v>
      </c>
      <c r="C5748" s="3" t="s">
        <v>11994</v>
      </c>
      <c r="D5748" s="3" t="s">
        <v>10097</v>
      </c>
      <c r="E5748" s="9">
        <v>2009</v>
      </c>
      <c r="F5748" s="7" t="s">
        <v>10102</v>
      </c>
      <c r="G5748" s="7" t="s">
        <v>5401</v>
      </c>
      <c r="H5748" s="8" t="s">
        <v>7560</v>
      </c>
      <c r="I5748" s="8" t="s">
        <v>7560</v>
      </c>
      <c r="J5748" s="19">
        <v>7</v>
      </c>
      <c r="K5748" s="19" t="s">
        <v>7736</v>
      </c>
      <c r="L5748" s="11">
        <v>2.1</v>
      </c>
      <c r="M5748" s="11"/>
      <c r="N5748" s="24"/>
      <c r="P5748" s="32"/>
      <c r="T5748" s="19"/>
      <c r="U5748" s="3"/>
      <c r="X5748" t="str">
        <f t="shared" si="355"/>
        <v/>
      </c>
      <c r="Z5748">
        <f t="shared" si="356"/>
        <v>1</v>
      </c>
      <c r="AB5748" s="9"/>
      <c r="AC5748" t="s">
        <v>7560</v>
      </c>
      <c r="AD5748">
        <f t="shared" si="354"/>
        <v>0</v>
      </c>
      <c r="AF5748" s="3"/>
      <c r="AH5748" s="9"/>
    </row>
    <row r="5749" spans="1:34" ht="10.95" customHeight="1" outlineLevel="1" x14ac:dyDescent="0.25">
      <c r="A5749" t="s">
        <v>6188</v>
      </c>
      <c r="C5749" s="3" t="s">
        <v>11994</v>
      </c>
      <c r="D5749" s="3">
        <v>4078</v>
      </c>
      <c r="E5749" s="9">
        <v>2009</v>
      </c>
      <c r="F5749" s="7" t="s">
        <v>10105</v>
      </c>
      <c r="G5749" s="7" t="s">
        <v>5401</v>
      </c>
      <c r="H5749" s="8" t="s">
        <v>10107</v>
      </c>
      <c r="I5749" s="8" t="s">
        <v>10108</v>
      </c>
      <c r="J5749" s="19">
        <v>1</v>
      </c>
      <c r="K5749" s="19" t="s">
        <v>20093</v>
      </c>
      <c r="L5749" s="11"/>
      <c r="M5749" s="11"/>
      <c r="N5749" s="24"/>
      <c r="P5749" s="32"/>
      <c r="T5749" s="19"/>
      <c r="U5749" s="3"/>
      <c r="X5749" t="str">
        <f t="shared" si="355"/>
        <v/>
      </c>
      <c r="Z5749" t="str">
        <f t="shared" si="356"/>
        <v/>
      </c>
      <c r="AB5749" s="9"/>
      <c r="AC5749" t="s">
        <v>10107</v>
      </c>
      <c r="AD5749">
        <f t="shared" si="354"/>
        <v>0</v>
      </c>
      <c r="AF5749" s="3"/>
      <c r="AH5749" s="9"/>
    </row>
    <row r="5750" spans="1:34" ht="10.95" customHeight="1" outlineLevel="1" x14ac:dyDescent="0.25">
      <c r="A5750" t="s">
        <v>6188</v>
      </c>
      <c r="C5750" s="3" t="s">
        <v>11994</v>
      </c>
      <c r="D5750" s="3">
        <v>4079</v>
      </c>
      <c r="E5750" s="9">
        <v>2009</v>
      </c>
      <c r="F5750" s="7" t="s">
        <v>10105</v>
      </c>
      <c r="G5750" s="7" t="s">
        <v>5401</v>
      </c>
      <c r="H5750" s="8" t="s">
        <v>10107</v>
      </c>
      <c r="I5750" s="8" t="s">
        <v>10108</v>
      </c>
      <c r="J5750" s="19">
        <v>1</v>
      </c>
      <c r="K5750" s="19" t="s">
        <v>20093</v>
      </c>
      <c r="L5750" s="11"/>
      <c r="M5750" s="11"/>
      <c r="N5750" s="24"/>
      <c r="P5750" s="32"/>
      <c r="T5750" s="19"/>
      <c r="U5750" s="3"/>
      <c r="X5750" t="str">
        <f t="shared" si="355"/>
        <v/>
      </c>
      <c r="Z5750" t="str">
        <f t="shared" si="356"/>
        <v/>
      </c>
      <c r="AB5750" s="9"/>
      <c r="AC5750" t="s">
        <v>10107</v>
      </c>
      <c r="AD5750">
        <f t="shared" ref="AD5750:AD5813" si="357">COUNTIF(H5750,"*Fuji*")</f>
        <v>0</v>
      </c>
      <c r="AF5750" s="3"/>
      <c r="AH5750" s="9"/>
    </row>
    <row r="5751" spans="1:34" ht="10.95" customHeight="1" outlineLevel="1" x14ac:dyDescent="0.25">
      <c r="A5751" t="s">
        <v>6188</v>
      </c>
      <c r="C5751" s="3" t="s">
        <v>11994</v>
      </c>
      <c r="D5751" s="3">
        <v>4080</v>
      </c>
      <c r="E5751" s="9">
        <v>2009</v>
      </c>
      <c r="F5751" s="7" t="s">
        <v>10105</v>
      </c>
      <c r="G5751" s="7" t="s">
        <v>5401</v>
      </c>
      <c r="H5751" s="8" t="s">
        <v>10107</v>
      </c>
      <c r="I5751" s="8" t="s">
        <v>10108</v>
      </c>
      <c r="J5751" s="19">
        <v>1</v>
      </c>
      <c r="K5751" s="19" t="s">
        <v>20093</v>
      </c>
      <c r="L5751" s="11"/>
      <c r="M5751" s="11"/>
      <c r="N5751" s="24"/>
      <c r="P5751" s="32"/>
      <c r="T5751" s="19"/>
      <c r="U5751" s="3"/>
      <c r="X5751" t="str">
        <f t="shared" si="355"/>
        <v/>
      </c>
      <c r="Z5751" t="str">
        <f t="shared" si="356"/>
        <v/>
      </c>
      <c r="AB5751" s="9"/>
      <c r="AC5751" t="s">
        <v>10107</v>
      </c>
      <c r="AD5751">
        <f t="shared" si="357"/>
        <v>0</v>
      </c>
      <c r="AF5751" s="3"/>
      <c r="AH5751" s="9"/>
    </row>
    <row r="5752" spans="1:34" ht="10.95" customHeight="1" outlineLevel="1" collapsed="1" x14ac:dyDescent="0.25">
      <c r="A5752" t="s">
        <v>6188</v>
      </c>
      <c r="C5752" s="3" t="s">
        <v>11994</v>
      </c>
      <c r="D5752" s="3">
        <v>4081</v>
      </c>
      <c r="E5752" s="9">
        <v>2009</v>
      </c>
      <c r="F5752" s="7" t="s">
        <v>10105</v>
      </c>
      <c r="G5752" s="7" t="s">
        <v>5401</v>
      </c>
      <c r="H5752" s="8" t="s">
        <v>10107</v>
      </c>
      <c r="I5752" s="8" t="s">
        <v>10108</v>
      </c>
      <c r="J5752" s="19">
        <v>1</v>
      </c>
      <c r="K5752" s="19" t="s">
        <v>20093</v>
      </c>
      <c r="L5752" s="11"/>
      <c r="M5752" s="11"/>
      <c r="N5752" s="24"/>
      <c r="P5752" s="32"/>
      <c r="S5752">
        <v>1</v>
      </c>
      <c r="T5752" s="19"/>
      <c r="U5752" s="3"/>
      <c r="X5752" t="str">
        <f t="shared" si="355"/>
        <v/>
      </c>
      <c r="Z5752" t="str">
        <f t="shared" si="356"/>
        <v/>
      </c>
      <c r="AB5752" s="9"/>
      <c r="AC5752" t="s">
        <v>10107</v>
      </c>
      <c r="AD5752">
        <f t="shared" si="357"/>
        <v>0</v>
      </c>
      <c r="AF5752" s="3"/>
      <c r="AH5752" s="9"/>
    </row>
    <row r="5753" spans="1:34" ht="10.95" customHeight="1" outlineLevel="1" x14ac:dyDescent="0.25">
      <c r="A5753" t="s">
        <v>6188</v>
      </c>
      <c r="C5753" s="3" t="s">
        <v>11994</v>
      </c>
      <c r="D5753" s="3">
        <v>4082</v>
      </c>
      <c r="E5753" s="9">
        <v>2009</v>
      </c>
      <c r="F5753" s="7" t="s">
        <v>10105</v>
      </c>
      <c r="G5753" s="7" t="s">
        <v>5401</v>
      </c>
      <c r="H5753" s="8" t="s">
        <v>10107</v>
      </c>
      <c r="I5753" s="8" t="s">
        <v>10108</v>
      </c>
      <c r="J5753" s="19">
        <v>1</v>
      </c>
      <c r="K5753" s="19" t="s">
        <v>20093</v>
      </c>
      <c r="L5753" s="11"/>
      <c r="M5753" s="11"/>
      <c r="N5753" s="24"/>
      <c r="P5753" s="32"/>
      <c r="T5753" s="19"/>
      <c r="U5753" s="3"/>
      <c r="X5753" t="str">
        <f t="shared" si="355"/>
        <v/>
      </c>
      <c r="Z5753" t="str">
        <f t="shared" si="356"/>
        <v/>
      </c>
      <c r="AB5753" s="9"/>
      <c r="AC5753" t="s">
        <v>10107</v>
      </c>
      <c r="AD5753">
        <f t="shared" si="357"/>
        <v>0</v>
      </c>
      <c r="AF5753" s="3"/>
      <c r="AH5753" s="9"/>
    </row>
    <row r="5754" spans="1:34" ht="10.95" customHeight="1" outlineLevel="1" x14ac:dyDescent="0.25">
      <c r="A5754" t="s">
        <v>6188</v>
      </c>
      <c r="C5754" s="3" t="s">
        <v>11994</v>
      </c>
      <c r="D5754" s="3" t="s">
        <v>10103</v>
      </c>
      <c r="E5754" s="9">
        <v>2009</v>
      </c>
      <c r="F5754" s="7" t="s">
        <v>10106</v>
      </c>
      <c r="G5754" s="7" t="s">
        <v>5401</v>
      </c>
      <c r="H5754" s="8" t="s">
        <v>10109</v>
      </c>
      <c r="I5754" s="8" t="s">
        <v>10108</v>
      </c>
      <c r="J5754" s="19">
        <v>1</v>
      </c>
      <c r="K5754" s="19" t="s">
        <v>7736</v>
      </c>
      <c r="L5754" s="11">
        <v>11</v>
      </c>
      <c r="M5754" s="11"/>
      <c r="N5754" s="24"/>
      <c r="P5754" s="32"/>
      <c r="T5754" s="19"/>
      <c r="U5754" s="3"/>
      <c r="X5754" t="str">
        <f t="shared" si="355"/>
        <v/>
      </c>
      <c r="Z5754">
        <f t="shared" si="356"/>
        <v>1</v>
      </c>
      <c r="AB5754" s="9"/>
      <c r="AC5754" t="s">
        <v>10109</v>
      </c>
      <c r="AD5754">
        <f t="shared" si="357"/>
        <v>0</v>
      </c>
      <c r="AF5754" s="3"/>
      <c r="AH5754" s="9"/>
    </row>
    <row r="5755" spans="1:34" ht="10.95" customHeight="1" outlineLevel="1" x14ac:dyDescent="0.25">
      <c r="A5755" t="s">
        <v>6188</v>
      </c>
      <c r="C5755" s="3" t="s">
        <v>11994</v>
      </c>
      <c r="D5755" s="3">
        <v>4083</v>
      </c>
      <c r="E5755" s="9">
        <v>2009</v>
      </c>
      <c r="F5755" s="7" t="s">
        <v>10013</v>
      </c>
      <c r="G5755" s="7" t="s">
        <v>5401</v>
      </c>
      <c r="H5755" s="8" t="s">
        <v>10107</v>
      </c>
      <c r="I5755" s="8" t="s">
        <v>10108</v>
      </c>
      <c r="J5755" s="19">
        <v>1</v>
      </c>
      <c r="K5755" s="19" t="s">
        <v>20093</v>
      </c>
      <c r="L5755" s="11"/>
      <c r="M5755" s="11"/>
      <c r="N5755" s="24"/>
      <c r="P5755" s="32"/>
      <c r="T5755" s="19"/>
      <c r="U5755" s="3"/>
      <c r="X5755" t="str">
        <f t="shared" si="355"/>
        <v/>
      </c>
      <c r="Z5755" t="str">
        <f t="shared" si="356"/>
        <v/>
      </c>
      <c r="AB5755" s="9"/>
      <c r="AC5755" t="s">
        <v>10107</v>
      </c>
      <c r="AD5755">
        <f t="shared" si="357"/>
        <v>0</v>
      </c>
      <c r="AF5755" s="3"/>
      <c r="AH5755" s="9"/>
    </row>
    <row r="5756" spans="1:34" ht="10.95" customHeight="1" outlineLevel="1" x14ac:dyDescent="0.25">
      <c r="A5756" t="s">
        <v>6188</v>
      </c>
      <c r="C5756" s="3" t="s">
        <v>11994</v>
      </c>
      <c r="D5756" s="3" t="s">
        <v>10104</v>
      </c>
      <c r="E5756" s="9">
        <v>2009</v>
      </c>
      <c r="F5756" s="7" t="s">
        <v>10014</v>
      </c>
      <c r="G5756" s="7" t="s">
        <v>5401</v>
      </c>
      <c r="H5756" s="8" t="s">
        <v>10109</v>
      </c>
      <c r="I5756" s="8" t="s">
        <v>10108</v>
      </c>
      <c r="J5756" s="19">
        <v>1</v>
      </c>
      <c r="K5756" s="19" t="s">
        <v>7736</v>
      </c>
      <c r="L5756" s="11">
        <v>11</v>
      </c>
      <c r="M5756" s="11"/>
      <c r="N5756" s="24"/>
      <c r="P5756" s="32"/>
      <c r="T5756" s="19"/>
      <c r="U5756" s="3"/>
      <c r="X5756" t="str">
        <f t="shared" si="355"/>
        <v/>
      </c>
      <c r="Z5756">
        <f t="shared" si="356"/>
        <v>1</v>
      </c>
      <c r="AB5756" s="9"/>
      <c r="AC5756" t="s">
        <v>10109</v>
      </c>
      <c r="AD5756">
        <f t="shared" si="357"/>
        <v>0</v>
      </c>
      <c r="AF5756" s="3"/>
      <c r="AH5756" s="9"/>
    </row>
    <row r="5757" spans="1:34" ht="10.95" customHeight="1" outlineLevel="1" collapsed="1" x14ac:dyDescent="0.25">
      <c r="A5757" t="s">
        <v>6188</v>
      </c>
      <c r="C5757" s="3" t="s">
        <v>11994</v>
      </c>
      <c r="D5757" s="3">
        <v>4607</v>
      </c>
      <c r="E5757" s="9">
        <v>2010</v>
      </c>
      <c r="F5757" s="7" t="s">
        <v>10117</v>
      </c>
      <c r="G5757" s="7" t="s">
        <v>5401</v>
      </c>
      <c r="H5757" s="8" t="s">
        <v>10122</v>
      </c>
      <c r="I5757" s="8" t="s">
        <v>991</v>
      </c>
      <c r="J5757" s="19">
        <v>1</v>
      </c>
      <c r="K5757" s="19" t="s">
        <v>20093</v>
      </c>
      <c r="L5757" s="11"/>
      <c r="M5757" s="11"/>
      <c r="N5757" s="24"/>
      <c r="P5757" s="32"/>
      <c r="T5757" s="19"/>
      <c r="U5757" s="3"/>
      <c r="X5757" t="str">
        <f t="shared" si="355"/>
        <v/>
      </c>
      <c r="Z5757" t="str">
        <f t="shared" si="356"/>
        <v/>
      </c>
      <c r="AB5757" s="9"/>
      <c r="AC5757" t="s">
        <v>10122</v>
      </c>
      <c r="AD5757">
        <f t="shared" si="357"/>
        <v>0</v>
      </c>
      <c r="AF5757" s="3"/>
      <c r="AH5757" s="9"/>
    </row>
    <row r="5758" spans="1:34" ht="10.95" customHeight="1" outlineLevel="1" x14ac:dyDescent="0.25">
      <c r="A5758" t="s">
        <v>6188</v>
      </c>
      <c r="C5758" s="3" t="s">
        <v>11994</v>
      </c>
      <c r="D5758" s="3">
        <v>4608</v>
      </c>
      <c r="E5758" s="9">
        <v>2010</v>
      </c>
      <c r="F5758" s="7" t="s">
        <v>10117</v>
      </c>
      <c r="G5758" s="7" t="s">
        <v>5401</v>
      </c>
      <c r="H5758" s="8" t="s">
        <v>10123</v>
      </c>
      <c r="I5758" s="8" t="s">
        <v>991</v>
      </c>
      <c r="J5758" s="19">
        <v>1</v>
      </c>
      <c r="K5758" s="19" t="s">
        <v>20093</v>
      </c>
      <c r="L5758" s="11"/>
      <c r="M5758" s="11"/>
      <c r="N5758" s="24"/>
      <c r="P5758" s="32"/>
      <c r="R5758">
        <v>1</v>
      </c>
      <c r="S5758">
        <v>1</v>
      </c>
      <c r="T5758" s="19"/>
      <c r="U5758" s="3"/>
      <c r="X5758" t="str">
        <f t="shared" si="355"/>
        <v/>
      </c>
      <c r="Z5758" t="str">
        <f t="shared" si="356"/>
        <v/>
      </c>
      <c r="AB5758" s="9"/>
      <c r="AC5758" t="s">
        <v>10123</v>
      </c>
      <c r="AD5758">
        <f t="shared" si="357"/>
        <v>0</v>
      </c>
      <c r="AF5758" s="3"/>
      <c r="AH5758" s="9"/>
    </row>
    <row r="5759" spans="1:34" ht="10.95" customHeight="1" outlineLevel="1" x14ac:dyDescent="0.25">
      <c r="A5759" t="s">
        <v>6188</v>
      </c>
      <c r="C5759" s="3" t="s">
        <v>11994</v>
      </c>
      <c r="D5759" s="3">
        <v>4609</v>
      </c>
      <c r="E5759" s="9">
        <v>2010</v>
      </c>
      <c r="F5759" s="7" t="s">
        <v>10118</v>
      </c>
      <c r="G5759" s="7" t="s">
        <v>5401</v>
      </c>
      <c r="H5759" s="8" t="s">
        <v>10124</v>
      </c>
      <c r="I5759" s="8" t="s">
        <v>991</v>
      </c>
      <c r="J5759" s="19">
        <v>1</v>
      </c>
      <c r="K5759" s="19" t="s">
        <v>20093</v>
      </c>
      <c r="L5759" s="11"/>
      <c r="M5759" s="11"/>
      <c r="N5759" s="24"/>
      <c r="P5759" s="32"/>
      <c r="T5759" s="19"/>
      <c r="U5759" s="3"/>
      <c r="X5759" t="str">
        <f t="shared" si="355"/>
        <v/>
      </c>
      <c r="Z5759" t="str">
        <f t="shared" si="356"/>
        <v/>
      </c>
      <c r="AB5759" s="9"/>
      <c r="AC5759" t="s">
        <v>10124</v>
      </c>
      <c r="AD5759">
        <f t="shared" si="357"/>
        <v>0</v>
      </c>
      <c r="AF5759" s="3"/>
      <c r="AH5759" s="9"/>
    </row>
    <row r="5760" spans="1:34" ht="10.95" customHeight="1" outlineLevel="1" x14ac:dyDescent="0.25">
      <c r="A5760" t="s">
        <v>6188</v>
      </c>
      <c r="C5760" s="3" t="s">
        <v>11994</v>
      </c>
      <c r="D5760" s="3">
        <v>4610</v>
      </c>
      <c r="E5760" s="9">
        <v>2010</v>
      </c>
      <c r="F5760" s="7" t="s">
        <v>10105</v>
      </c>
      <c r="G5760" s="7" t="s">
        <v>5401</v>
      </c>
      <c r="H5760" s="8" t="s">
        <v>1620</v>
      </c>
      <c r="I5760" s="8" t="s">
        <v>991</v>
      </c>
      <c r="J5760" s="19">
        <v>1</v>
      </c>
      <c r="K5760" s="19" t="s">
        <v>20093</v>
      </c>
      <c r="L5760" s="11"/>
      <c r="M5760" s="11"/>
      <c r="N5760" s="24"/>
      <c r="P5760" s="32"/>
      <c r="T5760" s="19"/>
      <c r="U5760" s="3"/>
      <c r="X5760" t="str">
        <f t="shared" si="355"/>
        <v/>
      </c>
      <c r="Z5760" t="str">
        <f t="shared" si="356"/>
        <v/>
      </c>
      <c r="AB5760" s="9"/>
      <c r="AC5760" t="s">
        <v>1620</v>
      </c>
      <c r="AD5760">
        <f t="shared" si="357"/>
        <v>0</v>
      </c>
      <c r="AF5760" s="3"/>
      <c r="AH5760" s="9"/>
    </row>
    <row r="5761" spans="1:34" ht="10.95" customHeight="1" outlineLevel="1" x14ac:dyDescent="0.25">
      <c r="A5761" t="s">
        <v>6188</v>
      </c>
      <c r="C5761" s="3" t="s">
        <v>11994</v>
      </c>
      <c r="D5761" s="3">
        <v>4611</v>
      </c>
      <c r="E5761" s="9">
        <v>2010</v>
      </c>
      <c r="F5761" s="7" t="s">
        <v>10105</v>
      </c>
      <c r="G5761" s="7" t="s">
        <v>5401</v>
      </c>
      <c r="H5761" s="8" t="s">
        <v>10125</v>
      </c>
      <c r="I5761" s="8" t="s">
        <v>991</v>
      </c>
      <c r="J5761" s="19">
        <v>1</v>
      </c>
      <c r="K5761" s="19" t="s">
        <v>20093</v>
      </c>
      <c r="L5761" s="11"/>
      <c r="M5761" s="11"/>
      <c r="N5761" s="24"/>
      <c r="P5761" s="32"/>
      <c r="T5761" s="19"/>
      <c r="U5761" s="3"/>
      <c r="X5761" t="str">
        <f t="shared" si="355"/>
        <v/>
      </c>
      <c r="Z5761" t="str">
        <f t="shared" si="356"/>
        <v/>
      </c>
      <c r="AB5761" s="9"/>
      <c r="AC5761" t="s">
        <v>10125</v>
      </c>
      <c r="AD5761">
        <f t="shared" si="357"/>
        <v>0</v>
      </c>
      <c r="AF5761" s="3"/>
      <c r="AH5761" s="9"/>
    </row>
    <row r="5762" spans="1:34" ht="10.95" customHeight="1" outlineLevel="1" x14ac:dyDescent="0.25">
      <c r="A5762" t="s">
        <v>6188</v>
      </c>
      <c r="C5762" s="3" t="s">
        <v>11994</v>
      </c>
      <c r="D5762" s="3">
        <v>4612</v>
      </c>
      <c r="E5762" s="9">
        <v>2010</v>
      </c>
      <c r="F5762" s="7" t="s">
        <v>10031</v>
      </c>
      <c r="G5762" s="7" t="s">
        <v>5401</v>
      </c>
      <c r="H5762" s="8" t="s">
        <v>5505</v>
      </c>
      <c r="I5762" s="8" t="s">
        <v>991</v>
      </c>
      <c r="J5762" s="19">
        <v>1</v>
      </c>
      <c r="K5762" s="19" t="s">
        <v>20093</v>
      </c>
      <c r="L5762" s="11"/>
      <c r="M5762" s="11"/>
      <c r="N5762" s="24"/>
      <c r="P5762" s="32"/>
      <c r="T5762" s="19"/>
      <c r="U5762" s="3"/>
      <c r="X5762" t="str">
        <f t="shared" ref="X5762:X5825" si="358">IF(COUNTIF(F5762,"*fdc*"),1,"")</f>
        <v/>
      </c>
      <c r="Z5762" t="str">
        <f t="shared" ref="Z5762:Z5825" si="359">IF(COUNTIF(F5762,"*s/s*"),1,"")</f>
        <v/>
      </c>
      <c r="AB5762" s="9"/>
      <c r="AC5762" t="s">
        <v>5505</v>
      </c>
      <c r="AD5762">
        <f t="shared" si="357"/>
        <v>0</v>
      </c>
      <c r="AF5762" s="3"/>
      <c r="AH5762" s="9"/>
    </row>
    <row r="5763" spans="1:34" ht="10.95" customHeight="1" outlineLevel="1" x14ac:dyDescent="0.25">
      <c r="A5763" t="s">
        <v>6188</v>
      </c>
      <c r="C5763" s="3" t="s">
        <v>11994</v>
      </c>
      <c r="D5763" s="3" t="s">
        <v>10116</v>
      </c>
      <c r="E5763" s="9">
        <v>2010</v>
      </c>
      <c r="F5763" s="7" t="s">
        <v>9495</v>
      </c>
      <c r="G5763" s="7" t="s">
        <v>5401</v>
      </c>
      <c r="H5763" s="8" t="s">
        <v>10127</v>
      </c>
      <c r="I5763" s="8" t="s">
        <v>991</v>
      </c>
      <c r="J5763" s="19">
        <v>1</v>
      </c>
      <c r="K5763" s="19" t="s">
        <v>7736</v>
      </c>
      <c r="L5763" s="11">
        <v>14</v>
      </c>
      <c r="M5763" s="11"/>
      <c r="N5763" s="24"/>
      <c r="P5763" s="32"/>
      <c r="T5763" s="19"/>
      <c r="U5763" s="3"/>
      <c r="X5763" t="str">
        <f t="shared" si="358"/>
        <v/>
      </c>
      <c r="Z5763">
        <f t="shared" si="359"/>
        <v>1</v>
      </c>
      <c r="AB5763" s="9"/>
      <c r="AC5763" t="s">
        <v>10127</v>
      </c>
      <c r="AD5763">
        <f t="shared" si="357"/>
        <v>0</v>
      </c>
      <c r="AF5763" s="3"/>
      <c r="AH5763" s="9"/>
    </row>
    <row r="5764" spans="1:34" ht="10.95" customHeight="1" outlineLevel="1" x14ac:dyDescent="0.25">
      <c r="A5764" t="s">
        <v>6188</v>
      </c>
      <c r="C5764" s="3" t="s">
        <v>11994</v>
      </c>
      <c r="D5764" s="3">
        <v>4613</v>
      </c>
      <c r="E5764" s="9">
        <v>2010</v>
      </c>
      <c r="F5764" s="7" t="s">
        <v>10120</v>
      </c>
      <c r="G5764" s="7" t="s">
        <v>5401</v>
      </c>
      <c r="H5764" s="8" t="s">
        <v>5420</v>
      </c>
      <c r="I5764" s="8" t="s">
        <v>991</v>
      </c>
      <c r="J5764" s="19">
        <v>1</v>
      </c>
      <c r="K5764" s="19" t="s">
        <v>20093</v>
      </c>
      <c r="L5764" s="11"/>
      <c r="M5764" s="11"/>
      <c r="N5764" s="24"/>
      <c r="P5764" s="32"/>
      <c r="T5764" s="19"/>
      <c r="U5764" s="3"/>
      <c r="X5764" t="str">
        <f t="shared" si="358"/>
        <v/>
      </c>
      <c r="Z5764" t="str">
        <f t="shared" si="359"/>
        <v/>
      </c>
      <c r="AB5764" s="9"/>
      <c r="AC5764" t="s">
        <v>5420</v>
      </c>
      <c r="AD5764">
        <f t="shared" si="357"/>
        <v>0</v>
      </c>
      <c r="AF5764" s="3"/>
      <c r="AH5764" s="9"/>
    </row>
    <row r="5765" spans="1:34" ht="10.95" customHeight="1" outlineLevel="1" x14ac:dyDescent="0.25">
      <c r="A5765" t="s">
        <v>6188</v>
      </c>
      <c r="C5765" s="3" t="s">
        <v>11994</v>
      </c>
      <c r="D5765" s="3">
        <v>4614</v>
      </c>
      <c r="E5765" s="9">
        <v>2010</v>
      </c>
      <c r="F5765" s="7" t="s">
        <v>10120</v>
      </c>
      <c r="G5765" s="7" t="s">
        <v>5401</v>
      </c>
      <c r="H5765" s="8" t="s">
        <v>5420</v>
      </c>
      <c r="I5765" s="8" t="s">
        <v>991</v>
      </c>
      <c r="J5765" s="19">
        <v>1</v>
      </c>
      <c r="K5765" s="19" t="s">
        <v>20093</v>
      </c>
      <c r="L5765" s="11"/>
      <c r="M5765" s="11"/>
      <c r="N5765" s="24"/>
      <c r="P5765" s="32"/>
      <c r="T5765" s="19"/>
      <c r="U5765" s="3"/>
      <c r="X5765" t="str">
        <f t="shared" si="358"/>
        <v/>
      </c>
      <c r="Z5765" t="str">
        <f t="shared" si="359"/>
        <v/>
      </c>
      <c r="AB5765" s="9"/>
      <c r="AC5765" t="s">
        <v>5420</v>
      </c>
      <c r="AD5765">
        <f t="shared" si="357"/>
        <v>0</v>
      </c>
      <c r="AF5765" s="3"/>
      <c r="AH5765" s="9"/>
    </row>
    <row r="5766" spans="1:34" ht="10.95" customHeight="1" outlineLevel="1" x14ac:dyDescent="0.25">
      <c r="A5766" t="s">
        <v>6188</v>
      </c>
      <c r="C5766" s="3" t="s">
        <v>11994</v>
      </c>
      <c r="D5766" s="3" t="s">
        <v>10119</v>
      </c>
      <c r="E5766" s="9">
        <v>2010</v>
      </c>
      <c r="F5766" s="7" t="s">
        <v>10121</v>
      </c>
      <c r="G5766" s="7" t="s">
        <v>5401</v>
      </c>
      <c r="H5766" s="8" t="s">
        <v>10126</v>
      </c>
      <c r="I5766" s="8" t="s">
        <v>991</v>
      </c>
      <c r="J5766" s="19">
        <v>1</v>
      </c>
      <c r="K5766" s="19" t="s">
        <v>7736</v>
      </c>
      <c r="L5766" s="11">
        <v>11.4</v>
      </c>
      <c r="M5766" s="11"/>
      <c r="N5766" s="24"/>
      <c r="P5766" s="32"/>
      <c r="R5766">
        <v>1</v>
      </c>
      <c r="S5766">
        <v>1</v>
      </c>
      <c r="T5766" s="19"/>
      <c r="U5766" s="3"/>
      <c r="X5766" t="str">
        <f t="shared" si="358"/>
        <v/>
      </c>
      <c r="Z5766">
        <f t="shared" si="359"/>
        <v>1</v>
      </c>
      <c r="AB5766" s="9"/>
      <c r="AC5766" t="s">
        <v>10126</v>
      </c>
      <c r="AD5766">
        <f t="shared" si="357"/>
        <v>0</v>
      </c>
      <c r="AF5766" s="3"/>
      <c r="AH5766" s="9"/>
    </row>
    <row r="5767" spans="1:34" ht="10.95" customHeight="1" outlineLevel="1" x14ac:dyDescent="0.25">
      <c r="A5767" t="s">
        <v>6188</v>
      </c>
      <c r="C5767" s="3" t="s">
        <v>11994</v>
      </c>
      <c r="D5767" s="3">
        <v>4631</v>
      </c>
      <c r="E5767" s="9">
        <v>2010</v>
      </c>
      <c r="F5767" s="7" t="s">
        <v>10094</v>
      </c>
      <c r="G5767" s="7" t="s">
        <v>5401</v>
      </c>
      <c r="H5767" s="8" t="s">
        <v>9233</v>
      </c>
      <c r="I5767" s="8" t="s">
        <v>7560</v>
      </c>
      <c r="J5767" s="19">
        <v>7</v>
      </c>
      <c r="K5767" s="19" t="s">
        <v>20093</v>
      </c>
      <c r="L5767" s="11"/>
      <c r="M5767" s="11"/>
      <c r="N5767" s="24"/>
      <c r="P5767" s="32"/>
      <c r="T5767" s="19"/>
      <c r="U5767" s="3"/>
      <c r="X5767" t="str">
        <f t="shared" si="358"/>
        <v/>
      </c>
      <c r="Z5767" t="str">
        <f t="shared" si="359"/>
        <v/>
      </c>
      <c r="AB5767" s="9"/>
      <c r="AC5767" t="s">
        <v>9233</v>
      </c>
      <c r="AD5767">
        <f t="shared" si="357"/>
        <v>0</v>
      </c>
      <c r="AF5767" s="3"/>
      <c r="AH5767" s="9"/>
    </row>
    <row r="5768" spans="1:34" ht="10.95" customHeight="1" outlineLevel="1" x14ac:dyDescent="0.25">
      <c r="A5768" t="s">
        <v>6188</v>
      </c>
      <c r="C5768" s="3" t="s">
        <v>11994</v>
      </c>
      <c r="D5768" s="3">
        <v>4632</v>
      </c>
      <c r="E5768" s="9">
        <v>2010</v>
      </c>
      <c r="F5768" s="7" t="s">
        <v>10094</v>
      </c>
      <c r="G5768" s="7" t="s">
        <v>5401</v>
      </c>
      <c r="H5768" s="8" t="s">
        <v>9233</v>
      </c>
      <c r="I5768" s="8" t="s">
        <v>7560</v>
      </c>
      <c r="J5768" s="19">
        <v>7</v>
      </c>
      <c r="K5768" s="19" t="s">
        <v>20093</v>
      </c>
      <c r="L5768" s="11"/>
      <c r="M5768" s="11"/>
      <c r="N5768" s="24"/>
      <c r="P5768" s="32"/>
      <c r="T5768" s="19"/>
      <c r="U5768" s="3"/>
      <c r="X5768" t="str">
        <f t="shared" si="358"/>
        <v/>
      </c>
      <c r="Z5768" t="str">
        <f t="shared" si="359"/>
        <v/>
      </c>
      <c r="AB5768" s="9"/>
      <c r="AC5768" t="s">
        <v>9233</v>
      </c>
      <c r="AD5768">
        <f t="shared" si="357"/>
        <v>0</v>
      </c>
      <c r="AF5768" s="3"/>
      <c r="AH5768" s="9"/>
    </row>
    <row r="5769" spans="1:34" ht="10.95" customHeight="1" outlineLevel="1" x14ac:dyDescent="0.25">
      <c r="A5769" t="s">
        <v>6188</v>
      </c>
      <c r="C5769" s="3" t="s">
        <v>11994</v>
      </c>
      <c r="D5769" s="3">
        <v>4633</v>
      </c>
      <c r="E5769" s="9">
        <v>2010</v>
      </c>
      <c r="F5769" s="7" t="s">
        <v>10031</v>
      </c>
      <c r="G5769" s="7" t="s">
        <v>5401</v>
      </c>
      <c r="H5769" s="8" t="s">
        <v>9233</v>
      </c>
      <c r="I5769" s="8" t="s">
        <v>7560</v>
      </c>
      <c r="J5769" s="19">
        <v>7</v>
      </c>
      <c r="K5769" s="19" t="s">
        <v>20093</v>
      </c>
      <c r="L5769" s="11"/>
      <c r="M5769" s="11"/>
      <c r="N5769" s="24"/>
      <c r="P5769" s="32"/>
      <c r="T5769" s="19"/>
      <c r="U5769" s="3"/>
      <c r="X5769" t="str">
        <f t="shared" si="358"/>
        <v/>
      </c>
      <c r="Z5769" t="str">
        <f t="shared" si="359"/>
        <v/>
      </c>
      <c r="AB5769" s="9"/>
      <c r="AC5769" t="s">
        <v>9233</v>
      </c>
      <c r="AD5769">
        <f t="shared" si="357"/>
        <v>0</v>
      </c>
      <c r="AF5769" s="3"/>
      <c r="AH5769" s="9"/>
    </row>
    <row r="5770" spans="1:34" ht="10.95" customHeight="1" outlineLevel="1" x14ac:dyDescent="0.25">
      <c r="A5770" t="s">
        <v>6188</v>
      </c>
      <c r="C5770" s="3" t="s">
        <v>11994</v>
      </c>
      <c r="D5770" s="3">
        <v>4634</v>
      </c>
      <c r="E5770" s="9">
        <v>2010</v>
      </c>
      <c r="F5770" s="7" t="s">
        <v>10031</v>
      </c>
      <c r="G5770" s="7" t="s">
        <v>5401</v>
      </c>
      <c r="H5770" s="8" t="s">
        <v>9233</v>
      </c>
      <c r="I5770" s="8" t="s">
        <v>7560</v>
      </c>
      <c r="J5770" s="19">
        <v>7</v>
      </c>
      <c r="K5770" s="19" t="s">
        <v>20093</v>
      </c>
      <c r="L5770" s="11"/>
      <c r="M5770" s="11"/>
      <c r="N5770" s="24"/>
      <c r="P5770" s="32"/>
      <c r="T5770" s="19"/>
      <c r="U5770" s="3"/>
      <c r="X5770" t="str">
        <f t="shared" si="358"/>
        <v/>
      </c>
      <c r="Z5770" t="str">
        <f t="shared" si="359"/>
        <v/>
      </c>
      <c r="AB5770" s="9"/>
      <c r="AC5770" t="s">
        <v>9233</v>
      </c>
      <c r="AD5770">
        <f t="shared" si="357"/>
        <v>0</v>
      </c>
      <c r="AF5770" s="3"/>
      <c r="AH5770" s="9"/>
    </row>
    <row r="5771" spans="1:34" ht="10.95" customHeight="1" outlineLevel="1" x14ac:dyDescent="0.25">
      <c r="A5771" t="s">
        <v>6188</v>
      </c>
      <c r="C5771" s="3" t="s">
        <v>11994</v>
      </c>
      <c r="D5771" s="3">
        <v>4635</v>
      </c>
      <c r="E5771" s="9">
        <v>2010</v>
      </c>
      <c r="F5771" s="7" t="s">
        <v>10130</v>
      </c>
      <c r="G5771" s="7" t="s">
        <v>5401</v>
      </c>
      <c r="H5771" s="8" t="s">
        <v>9233</v>
      </c>
      <c r="I5771" s="8" t="s">
        <v>7560</v>
      </c>
      <c r="J5771" s="19">
        <v>7</v>
      </c>
      <c r="K5771" s="19" t="s">
        <v>20093</v>
      </c>
      <c r="L5771" s="11"/>
      <c r="M5771" s="11"/>
      <c r="N5771" s="24"/>
      <c r="P5771" s="32"/>
      <c r="T5771" s="19"/>
      <c r="U5771" s="3"/>
      <c r="X5771" t="str">
        <f t="shared" si="358"/>
        <v/>
      </c>
      <c r="Z5771" t="str">
        <f t="shared" si="359"/>
        <v/>
      </c>
      <c r="AB5771" s="9"/>
      <c r="AC5771" t="s">
        <v>9233</v>
      </c>
      <c r="AD5771">
        <f t="shared" si="357"/>
        <v>0</v>
      </c>
      <c r="AF5771" s="3"/>
      <c r="AH5771" s="9"/>
    </row>
    <row r="5772" spans="1:34" ht="10.95" customHeight="1" outlineLevel="1" x14ac:dyDescent="0.25">
      <c r="A5772" t="s">
        <v>6188</v>
      </c>
      <c r="C5772" s="3" t="s">
        <v>11994</v>
      </c>
      <c r="D5772" s="3">
        <v>4636</v>
      </c>
      <c r="E5772" s="9">
        <v>2010</v>
      </c>
      <c r="F5772" s="7" t="s">
        <v>10099</v>
      </c>
      <c r="G5772" s="7" t="s">
        <v>5401</v>
      </c>
      <c r="H5772" s="8" t="s">
        <v>9233</v>
      </c>
      <c r="I5772" s="8" t="s">
        <v>7560</v>
      </c>
      <c r="J5772" s="19">
        <v>7</v>
      </c>
      <c r="K5772" s="19" t="s">
        <v>20093</v>
      </c>
      <c r="L5772" s="11"/>
      <c r="M5772" s="11"/>
      <c r="N5772" s="24"/>
      <c r="P5772" s="32"/>
      <c r="T5772" s="19"/>
      <c r="U5772" s="3"/>
      <c r="X5772" t="str">
        <f t="shared" si="358"/>
        <v/>
      </c>
      <c r="Z5772" t="str">
        <f t="shared" si="359"/>
        <v/>
      </c>
      <c r="AB5772" s="9"/>
      <c r="AC5772" t="s">
        <v>9233</v>
      </c>
      <c r="AD5772">
        <f t="shared" si="357"/>
        <v>0</v>
      </c>
      <c r="AF5772" s="3"/>
      <c r="AH5772" s="9"/>
    </row>
    <row r="5773" spans="1:34" ht="10.95" customHeight="1" outlineLevel="1" x14ac:dyDescent="0.25">
      <c r="A5773" t="s">
        <v>6188</v>
      </c>
      <c r="C5773" s="3" t="s">
        <v>11994</v>
      </c>
      <c r="D5773" s="3" t="s">
        <v>10128</v>
      </c>
      <c r="E5773" s="9">
        <v>2010</v>
      </c>
      <c r="F5773" s="7" t="s">
        <v>9495</v>
      </c>
      <c r="G5773" s="7" t="s">
        <v>5401</v>
      </c>
      <c r="H5773" s="8" t="s">
        <v>7560</v>
      </c>
      <c r="I5773" s="8" t="s">
        <v>7560</v>
      </c>
      <c r="J5773" s="19">
        <v>7</v>
      </c>
      <c r="K5773" s="19" t="s">
        <v>7736</v>
      </c>
      <c r="L5773" s="11">
        <v>2.1</v>
      </c>
      <c r="M5773" s="11"/>
      <c r="N5773" s="24"/>
      <c r="P5773" s="32"/>
      <c r="T5773" s="19"/>
      <c r="U5773" s="3"/>
      <c r="X5773" t="str">
        <f t="shared" si="358"/>
        <v/>
      </c>
      <c r="Z5773">
        <f t="shared" si="359"/>
        <v>1</v>
      </c>
      <c r="AB5773" s="9"/>
      <c r="AC5773" t="s">
        <v>7560</v>
      </c>
      <c r="AD5773">
        <f t="shared" si="357"/>
        <v>0</v>
      </c>
      <c r="AF5773" s="3"/>
      <c r="AH5773" s="9"/>
    </row>
    <row r="5774" spans="1:34" ht="10.95" customHeight="1" outlineLevel="1" x14ac:dyDescent="0.25">
      <c r="A5774" t="s">
        <v>6188</v>
      </c>
      <c r="C5774" s="3" t="s">
        <v>11994</v>
      </c>
      <c r="D5774" s="3">
        <v>4637</v>
      </c>
      <c r="E5774" s="9">
        <v>2010</v>
      </c>
      <c r="F5774" s="7" t="s">
        <v>10120</v>
      </c>
      <c r="G5774" s="7" t="s">
        <v>5401</v>
      </c>
      <c r="H5774" s="8" t="s">
        <v>9233</v>
      </c>
      <c r="I5774" s="8" t="s">
        <v>7560</v>
      </c>
      <c r="J5774" s="19">
        <v>7</v>
      </c>
      <c r="K5774" s="19" t="s">
        <v>20093</v>
      </c>
      <c r="L5774" s="11"/>
      <c r="M5774" s="11"/>
      <c r="N5774" s="24"/>
      <c r="P5774" s="32"/>
      <c r="T5774" s="19"/>
      <c r="U5774" s="3"/>
      <c r="X5774" t="str">
        <f t="shared" si="358"/>
        <v/>
      </c>
      <c r="Z5774" t="str">
        <f t="shared" si="359"/>
        <v/>
      </c>
      <c r="AB5774" s="9"/>
      <c r="AC5774" t="s">
        <v>9233</v>
      </c>
      <c r="AD5774">
        <f t="shared" si="357"/>
        <v>0</v>
      </c>
      <c r="AF5774" s="3"/>
      <c r="AH5774" s="9"/>
    </row>
    <row r="5775" spans="1:34" ht="10.95" customHeight="1" outlineLevel="1" x14ac:dyDescent="0.25">
      <c r="A5775" t="s">
        <v>6188</v>
      </c>
      <c r="C5775" s="3" t="s">
        <v>11994</v>
      </c>
      <c r="D5775" s="3">
        <v>4638</v>
      </c>
      <c r="E5775" s="9">
        <v>2010</v>
      </c>
      <c r="F5775" s="7" t="s">
        <v>10120</v>
      </c>
      <c r="G5775" s="7" t="s">
        <v>5401</v>
      </c>
      <c r="H5775" s="8" t="s">
        <v>9233</v>
      </c>
      <c r="I5775" s="8" t="s">
        <v>7560</v>
      </c>
      <c r="J5775" s="19">
        <v>7</v>
      </c>
      <c r="K5775" s="19" t="s">
        <v>20093</v>
      </c>
      <c r="L5775" s="11"/>
      <c r="M5775" s="11"/>
      <c r="N5775" s="24"/>
      <c r="P5775" s="32"/>
      <c r="T5775" s="19"/>
      <c r="U5775" s="3"/>
      <c r="X5775" t="str">
        <f t="shared" si="358"/>
        <v/>
      </c>
      <c r="Z5775" t="str">
        <f t="shared" si="359"/>
        <v/>
      </c>
      <c r="AB5775" s="9"/>
      <c r="AC5775" t="s">
        <v>9233</v>
      </c>
      <c r="AD5775">
        <f t="shared" si="357"/>
        <v>0</v>
      </c>
      <c r="AF5775" s="3"/>
      <c r="AH5775" s="9"/>
    </row>
    <row r="5776" spans="1:34" ht="10.95" customHeight="1" outlineLevel="1" x14ac:dyDescent="0.25">
      <c r="A5776" t="s">
        <v>6188</v>
      </c>
      <c r="C5776" s="3" t="s">
        <v>11994</v>
      </c>
      <c r="D5776" s="3" t="s">
        <v>10129</v>
      </c>
      <c r="E5776" s="9">
        <v>2010</v>
      </c>
      <c r="F5776" s="7" t="s">
        <v>10121</v>
      </c>
      <c r="G5776" s="7" t="s">
        <v>5401</v>
      </c>
      <c r="H5776" s="8" t="s">
        <v>7560</v>
      </c>
      <c r="I5776" s="8" t="s">
        <v>7560</v>
      </c>
      <c r="J5776" s="19">
        <v>7</v>
      </c>
      <c r="K5776" s="19" t="s">
        <v>7736</v>
      </c>
      <c r="L5776" s="11">
        <v>2.1</v>
      </c>
      <c r="M5776" s="11"/>
      <c r="N5776" s="24"/>
      <c r="P5776" s="32"/>
      <c r="T5776" s="19"/>
      <c r="U5776" s="3"/>
      <c r="X5776" t="str">
        <f t="shared" si="358"/>
        <v/>
      </c>
      <c r="Z5776">
        <f t="shared" si="359"/>
        <v>1</v>
      </c>
      <c r="AB5776" s="9"/>
      <c r="AC5776" t="s">
        <v>7560</v>
      </c>
      <c r="AD5776">
        <f t="shared" si="357"/>
        <v>0</v>
      </c>
      <c r="AF5776" s="3"/>
      <c r="AH5776" s="9"/>
    </row>
    <row r="5777" spans="1:34" ht="10.95" customHeight="1" outlineLevel="1" x14ac:dyDescent="0.25">
      <c r="A5777" t="s">
        <v>6188</v>
      </c>
      <c r="C5777" s="3" t="s">
        <v>11994</v>
      </c>
      <c r="D5777" s="3">
        <v>4949</v>
      </c>
      <c r="E5777" s="9">
        <v>2011</v>
      </c>
      <c r="F5777" s="7" t="s">
        <v>10100</v>
      </c>
      <c r="G5777" s="7" t="s">
        <v>5401</v>
      </c>
      <c r="H5777" s="8" t="s">
        <v>9233</v>
      </c>
      <c r="I5777" s="8" t="s">
        <v>10134</v>
      </c>
      <c r="J5777" s="19">
        <v>7</v>
      </c>
      <c r="K5777" s="19" t="s">
        <v>7738</v>
      </c>
      <c r="L5777" s="11"/>
      <c r="M5777" s="11"/>
      <c r="N5777" s="24"/>
      <c r="P5777" s="32"/>
      <c r="T5777" s="19"/>
      <c r="U5777" s="3"/>
      <c r="X5777" t="str">
        <f t="shared" si="358"/>
        <v/>
      </c>
      <c r="Z5777" t="str">
        <f t="shared" si="359"/>
        <v/>
      </c>
      <c r="AB5777" s="9"/>
      <c r="AC5777" t="s">
        <v>9233</v>
      </c>
      <c r="AD5777">
        <f t="shared" si="357"/>
        <v>0</v>
      </c>
      <c r="AF5777" s="3"/>
      <c r="AH5777" s="9"/>
    </row>
    <row r="5778" spans="1:34" ht="10.95" customHeight="1" outlineLevel="1" x14ac:dyDescent="0.25">
      <c r="A5778" t="s">
        <v>6188</v>
      </c>
      <c r="C5778" s="3" t="s">
        <v>11994</v>
      </c>
      <c r="D5778" s="3">
        <v>4950</v>
      </c>
      <c r="E5778" s="9">
        <v>2011</v>
      </c>
      <c r="F5778" s="7" t="s">
        <v>10100</v>
      </c>
      <c r="G5778" s="7" t="s">
        <v>5401</v>
      </c>
      <c r="H5778" s="8" t="s">
        <v>9233</v>
      </c>
      <c r="I5778" s="8" t="s">
        <v>10135</v>
      </c>
      <c r="J5778" s="19">
        <v>7</v>
      </c>
      <c r="K5778" s="19" t="s">
        <v>7738</v>
      </c>
      <c r="L5778" s="11"/>
      <c r="M5778" s="11"/>
      <c r="N5778" s="24"/>
      <c r="P5778" s="32"/>
      <c r="T5778" s="19"/>
      <c r="U5778" s="3"/>
      <c r="X5778" t="str">
        <f t="shared" si="358"/>
        <v/>
      </c>
      <c r="Z5778" t="str">
        <f t="shared" si="359"/>
        <v/>
      </c>
      <c r="AB5778" s="9"/>
      <c r="AC5778" t="s">
        <v>9233</v>
      </c>
      <c r="AD5778">
        <f t="shared" si="357"/>
        <v>0</v>
      </c>
      <c r="AF5778" s="3"/>
      <c r="AH5778" s="9"/>
    </row>
    <row r="5779" spans="1:34" ht="10.95" customHeight="1" outlineLevel="1" x14ac:dyDescent="0.25">
      <c r="A5779" t="s">
        <v>6188</v>
      </c>
      <c r="C5779" s="3" t="s">
        <v>11994</v>
      </c>
      <c r="D5779" s="3">
        <v>4951</v>
      </c>
      <c r="E5779" s="9">
        <v>2011</v>
      </c>
      <c r="F5779" s="7" t="s">
        <v>10100</v>
      </c>
      <c r="G5779" s="7" t="s">
        <v>5401</v>
      </c>
      <c r="H5779" s="8" t="s">
        <v>9233</v>
      </c>
      <c r="I5779" s="8" t="s">
        <v>10136</v>
      </c>
      <c r="J5779" s="19">
        <v>7</v>
      </c>
      <c r="K5779" s="19" t="s">
        <v>7738</v>
      </c>
      <c r="L5779" s="11"/>
      <c r="M5779" s="11"/>
      <c r="N5779" s="24"/>
      <c r="P5779" s="32"/>
      <c r="T5779" s="19"/>
      <c r="U5779" s="3"/>
      <c r="X5779" t="str">
        <f t="shared" si="358"/>
        <v/>
      </c>
      <c r="Z5779" t="str">
        <f t="shared" si="359"/>
        <v/>
      </c>
      <c r="AB5779" s="9"/>
      <c r="AC5779" t="s">
        <v>9233</v>
      </c>
      <c r="AD5779">
        <f t="shared" si="357"/>
        <v>0</v>
      </c>
      <c r="AF5779" s="3"/>
      <c r="AH5779" s="9"/>
    </row>
    <row r="5780" spans="1:34" ht="10.95" customHeight="1" outlineLevel="1" x14ac:dyDescent="0.25">
      <c r="A5780" t="s">
        <v>6188</v>
      </c>
      <c r="C5780" s="3" t="s">
        <v>11994</v>
      </c>
      <c r="D5780" s="3">
        <v>4952</v>
      </c>
      <c r="E5780" s="9">
        <v>2011</v>
      </c>
      <c r="F5780" s="7" t="s">
        <v>10100</v>
      </c>
      <c r="G5780" s="7" t="s">
        <v>5401</v>
      </c>
      <c r="H5780" s="8" t="s">
        <v>9233</v>
      </c>
      <c r="I5780" s="8" t="s">
        <v>10137</v>
      </c>
      <c r="J5780" s="19">
        <v>7</v>
      </c>
      <c r="K5780" s="19" t="s">
        <v>7738</v>
      </c>
      <c r="L5780" s="11"/>
      <c r="M5780" s="11"/>
      <c r="N5780" s="24"/>
      <c r="P5780" s="32"/>
      <c r="T5780" s="19"/>
      <c r="U5780" s="3"/>
      <c r="X5780" t="str">
        <f t="shared" si="358"/>
        <v/>
      </c>
      <c r="Z5780" t="str">
        <f t="shared" si="359"/>
        <v/>
      </c>
      <c r="AB5780" s="9"/>
      <c r="AC5780" t="s">
        <v>9233</v>
      </c>
      <c r="AD5780">
        <f t="shared" si="357"/>
        <v>0</v>
      </c>
      <c r="AF5780" s="3"/>
      <c r="AH5780" s="9"/>
    </row>
    <row r="5781" spans="1:34" ht="10.95" customHeight="1" outlineLevel="1" x14ac:dyDescent="0.25">
      <c r="A5781" t="s">
        <v>6188</v>
      </c>
      <c r="C5781" s="3" t="s">
        <v>11994</v>
      </c>
      <c r="D5781" s="3" t="s">
        <v>10131</v>
      </c>
      <c r="E5781" s="9">
        <v>2011</v>
      </c>
      <c r="F5781" s="7" t="s">
        <v>10133</v>
      </c>
      <c r="G5781" s="7" t="s">
        <v>5401</v>
      </c>
      <c r="H5781" s="8" t="s">
        <v>7560</v>
      </c>
      <c r="I5781" s="8" t="s">
        <v>10138</v>
      </c>
      <c r="J5781" s="19">
        <v>7</v>
      </c>
      <c r="K5781" s="19" t="s">
        <v>7738</v>
      </c>
      <c r="L5781" s="11"/>
      <c r="M5781" s="11"/>
      <c r="N5781" s="24"/>
      <c r="P5781" s="32"/>
      <c r="T5781" s="19"/>
      <c r="U5781" s="3"/>
      <c r="X5781" t="str">
        <f t="shared" si="358"/>
        <v/>
      </c>
      <c r="Z5781">
        <f t="shared" si="359"/>
        <v>1</v>
      </c>
      <c r="AB5781" s="9"/>
      <c r="AC5781" t="s">
        <v>7560</v>
      </c>
      <c r="AD5781">
        <f t="shared" si="357"/>
        <v>0</v>
      </c>
      <c r="AF5781" s="3"/>
      <c r="AH5781" s="9"/>
    </row>
    <row r="5782" spans="1:34" ht="10.95" customHeight="1" outlineLevel="1" x14ac:dyDescent="0.25">
      <c r="A5782" t="s">
        <v>6188</v>
      </c>
      <c r="C5782" s="3" t="s">
        <v>11994</v>
      </c>
      <c r="D5782" s="3">
        <v>4953</v>
      </c>
      <c r="E5782" s="9">
        <v>2011</v>
      </c>
      <c r="F5782" s="7" t="s">
        <v>10101</v>
      </c>
      <c r="G5782" s="7" t="s">
        <v>5401</v>
      </c>
      <c r="H5782" s="8" t="s">
        <v>9233</v>
      </c>
      <c r="I5782" s="8" t="s">
        <v>10139</v>
      </c>
      <c r="J5782" s="19">
        <v>7</v>
      </c>
      <c r="K5782" s="19" t="s">
        <v>7738</v>
      </c>
      <c r="L5782" s="11"/>
      <c r="M5782" s="11"/>
      <c r="N5782" s="24"/>
      <c r="P5782" s="32"/>
      <c r="T5782" s="19"/>
      <c r="U5782" s="3"/>
      <c r="X5782" t="str">
        <f t="shared" si="358"/>
        <v/>
      </c>
      <c r="Z5782" t="str">
        <f t="shared" si="359"/>
        <v/>
      </c>
      <c r="AB5782" s="9"/>
      <c r="AC5782" t="s">
        <v>9233</v>
      </c>
      <c r="AD5782">
        <f t="shared" si="357"/>
        <v>0</v>
      </c>
      <c r="AF5782" s="3"/>
      <c r="AH5782" s="9"/>
    </row>
    <row r="5783" spans="1:34" ht="10.95" customHeight="1" outlineLevel="1" x14ac:dyDescent="0.25">
      <c r="A5783" t="s">
        <v>6188</v>
      </c>
      <c r="C5783" s="3" t="s">
        <v>11994</v>
      </c>
      <c r="D5783" s="3" t="s">
        <v>10132</v>
      </c>
      <c r="E5783" s="9">
        <v>2011</v>
      </c>
      <c r="F5783" s="7" t="s">
        <v>10102</v>
      </c>
      <c r="G5783" s="7" t="s">
        <v>5401</v>
      </c>
      <c r="H5783" s="8" t="s">
        <v>7560</v>
      </c>
      <c r="I5783" s="8" t="s">
        <v>10140</v>
      </c>
      <c r="J5783" s="19">
        <v>7</v>
      </c>
      <c r="K5783" s="19" t="s">
        <v>7738</v>
      </c>
      <c r="L5783" s="11"/>
      <c r="M5783" s="11"/>
      <c r="N5783" s="24"/>
      <c r="P5783" s="32"/>
      <c r="T5783" s="19"/>
      <c r="U5783" s="3"/>
      <c r="X5783" t="str">
        <f t="shared" si="358"/>
        <v/>
      </c>
      <c r="Z5783">
        <f t="shared" si="359"/>
        <v>1</v>
      </c>
      <c r="AB5783" s="9"/>
      <c r="AC5783" t="s">
        <v>7560</v>
      </c>
      <c r="AD5783">
        <f t="shared" si="357"/>
        <v>0</v>
      </c>
      <c r="AF5783" s="3"/>
      <c r="AH5783" s="9"/>
    </row>
    <row r="5784" spans="1:34" ht="10.95" customHeight="1" outlineLevel="1" x14ac:dyDescent="0.25">
      <c r="A5784" t="s">
        <v>6188</v>
      </c>
      <c r="C5784" s="3" t="s">
        <v>11994</v>
      </c>
      <c r="D5784" s="3">
        <v>5349</v>
      </c>
      <c r="E5784" s="9">
        <v>2011</v>
      </c>
      <c r="F5784" s="7" t="s">
        <v>10063</v>
      </c>
      <c r="G5784" s="7" t="s">
        <v>5401</v>
      </c>
      <c r="H5784" s="8" t="s">
        <v>2355</v>
      </c>
      <c r="I5784" s="8" t="s">
        <v>9686</v>
      </c>
      <c r="J5784" s="19">
        <v>1</v>
      </c>
      <c r="K5784" s="19" t="s">
        <v>7736</v>
      </c>
      <c r="L5784" s="11">
        <v>8</v>
      </c>
      <c r="M5784" s="11"/>
      <c r="N5784" s="24"/>
      <c r="P5784" s="32"/>
      <c r="T5784" s="19"/>
      <c r="U5784" s="3"/>
      <c r="X5784" t="str">
        <f t="shared" si="358"/>
        <v/>
      </c>
      <c r="Z5784">
        <f t="shared" si="359"/>
        <v>1</v>
      </c>
      <c r="AB5784" s="9"/>
      <c r="AC5784" t="s">
        <v>2355</v>
      </c>
      <c r="AD5784">
        <f t="shared" si="357"/>
        <v>0</v>
      </c>
      <c r="AF5784" s="3">
        <v>1</v>
      </c>
      <c r="AH5784" s="9"/>
    </row>
    <row r="5785" spans="1:34" ht="10.95" customHeight="1" outlineLevel="1" x14ac:dyDescent="0.25">
      <c r="A5785" t="s">
        <v>6188</v>
      </c>
      <c r="C5785" s="3" t="s">
        <v>11994</v>
      </c>
      <c r="D5785" s="3">
        <v>5357</v>
      </c>
      <c r="E5785" s="9">
        <v>2011</v>
      </c>
      <c r="F5785" s="7" t="s">
        <v>10035</v>
      </c>
      <c r="G5785" s="7" t="s">
        <v>5401</v>
      </c>
      <c r="H5785" s="8" t="s">
        <v>7560</v>
      </c>
      <c r="I5785" s="8" t="s">
        <v>7560</v>
      </c>
      <c r="J5785" s="19">
        <v>7</v>
      </c>
      <c r="K5785" s="19" t="s">
        <v>7736</v>
      </c>
      <c r="L5785" s="11">
        <v>2.1</v>
      </c>
      <c r="M5785" s="11"/>
      <c r="N5785" s="24"/>
      <c r="P5785" s="32"/>
      <c r="T5785" s="19"/>
      <c r="U5785" s="3"/>
      <c r="X5785" t="str">
        <f t="shared" si="358"/>
        <v/>
      </c>
      <c r="Z5785">
        <f t="shared" si="359"/>
        <v>1</v>
      </c>
      <c r="AB5785" s="9"/>
      <c r="AC5785" t="s">
        <v>7560</v>
      </c>
      <c r="AD5785">
        <f t="shared" si="357"/>
        <v>0</v>
      </c>
      <c r="AF5785" s="3"/>
      <c r="AH5785" s="9"/>
    </row>
    <row r="5786" spans="1:34" ht="10.95" customHeight="1" outlineLevel="1" x14ac:dyDescent="0.25">
      <c r="A5786" t="s">
        <v>6188</v>
      </c>
      <c r="C5786" s="3" t="s">
        <v>11994</v>
      </c>
      <c r="D5786" s="3">
        <v>5571</v>
      </c>
      <c r="E5786" s="9">
        <v>2012</v>
      </c>
      <c r="F5786" s="7" t="s">
        <v>10099</v>
      </c>
      <c r="G5786" s="7" t="s">
        <v>5401</v>
      </c>
      <c r="H5786" s="8" t="s">
        <v>9233</v>
      </c>
      <c r="I5786" s="8" t="s">
        <v>7560</v>
      </c>
      <c r="J5786" s="19">
        <v>7</v>
      </c>
      <c r="K5786" s="19" t="s">
        <v>20093</v>
      </c>
      <c r="L5786" s="11"/>
      <c r="M5786" s="11"/>
      <c r="N5786" s="24"/>
      <c r="P5786" s="32"/>
      <c r="T5786" s="19"/>
      <c r="U5786" s="3"/>
      <c r="X5786" t="str">
        <f t="shared" si="358"/>
        <v/>
      </c>
      <c r="Z5786" t="str">
        <f t="shared" si="359"/>
        <v/>
      </c>
      <c r="AB5786" s="9"/>
      <c r="AC5786" t="s">
        <v>9233</v>
      </c>
      <c r="AD5786">
        <f t="shared" si="357"/>
        <v>0</v>
      </c>
      <c r="AF5786" s="3"/>
      <c r="AH5786" s="9"/>
    </row>
    <row r="5787" spans="1:34" ht="10.95" customHeight="1" outlineLevel="1" x14ac:dyDescent="0.25">
      <c r="A5787" t="s">
        <v>6188</v>
      </c>
      <c r="C5787" s="3" t="s">
        <v>11994</v>
      </c>
      <c r="D5787" s="3">
        <v>5572</v>
      </c>
      <c r="E5787" s="9">
        <v>2012</v>
      </c>
      <c r="F5787" s="7" t="s">
        <v>10099</v>
      </c>
      <c r="G5787" s="7" t="s">
        <v>5401</v>
      </c>
      <c r="H5787" s="8" t="s">
        <v>9233</v>
      </c>
      <c r="I5787" s="8" t="s">
        <v>7560</v>
      </c>
      <c r="J5787" s="19">
        <v>7</v>
      </c>
      <c r="K5787" s="19" t="s">
        <v>20093</v>
      </c>
      <c r="L5787" s="11"/>
      <c r="M5787" s="11"/>
      <c r="N5787" s="24"/>
      <c r="P5787" s="32"/>
      <c r="T5787" s="19"/>
      <c r="U5787" s="3"/>
      <c r="X5787" t="str">
        <f t="shared" si="358"/>
        <v/>
      </c>
      <c r="Z5787" t="str">
        <f t="shared" si="359"/>
        <v/>
      </c>
      <c r="AB5787" s="9"/>
      <c r="AC5787" t="s">
        <v>9233</v>
      </c>
      <c r="AD5787">
        <f t="shared" si="357"/>
        <v>0</v>
      </c>
      <c r="AF5787" s="3"/>
      <c r="AH5787" s="9"/>
    </row>
    <row r="5788" spans="1:34" ht="10.95" customHeight="1" outlineLevel="1" x14ac:dyDescent="0.25">
      <c r="A5788" t="s">
        <v>6188</v>
      </c>
      <c r="C5788" s="3" t="s">
        <v>11994</v>
      </c>
      <c r="D5788" s="3">
        <v>5573</v>
      </c>
      <c r="E5788" s="9">
        <v>2012</v>
      </c>
      <c r="F5788" s="7" t="s">
        <v>10099</v>
      </c>
      <c r="G5788" s="7" t="s">
        <v>5401</v>
      </c>
      <c r="H5788" s="8" t="s">
        <v>9233</v>
      </c>
      <c r="I5788" s="8" t="s">
        <v>7560</v>
      </c>
      <c r="J5788" s="19">
        <v>7</v>
      </c>
      <c r="K5788" s="19" t="s">
        <v>20093</v>
      </c>
      <c r="L5788" s="11"/>
      <c r="M5788" s="11"/>
      <c r="N5788" s="24"/>
      <c r="P5788" s="32"/>
      <c r="T5788" s="19"/>
      <c r="U5788" s="3"/>
      <c r="X5788" t="str">
        <f t="shared" si="358"/>
        <v/>
      </c>
      <c r="Z5788" t="str">
        <f t="shared" si="359"/>
        <v/>
      </c>
      <c r="AB5788" s="9"/>
      <c r="AC5788" t="s">
        <v>9233</v>
      </c>
      <c r="AD5788">
        <f t="shared" si="357"/>
        <v>0</v>
      </c>
      <c r="AF5788" s="3"/>
      <c r="AH5788" s="9"/>
    </row>
    <row r="5789" spans="1:34" ht="10.95" customHeight="1" outlineLevel="1" x14ac:dyDescent="0.25">
      <c r="A5789" t="s">
        <v>6188</v>
      </c>
      <c r="C5789" s="3" t="s">
        <v>11994</v>
      </c>
      <c r="D5789" s="3">
        <v>5574</v>
      </c>
      <c r="E5789" s="9">
        <v>2012</v>
      </c>
      <c r="F5789" s="7" t="s">
        <v>10099</v>
      </c>
      <c r="G5789" s="7" t="s">
        <v>5401</v>
      </c>
      <c r="H5789" s="8" t="s">
        <v>9233</v>
      </c>
      <c r="I5789" s="8" t="s">
        <v>7560</v>
      </c>
      <c r="J5789" s="19">
        <v>7</v>
      </c>
      <c r="K5789" s="19" t="s">
        <v>20093</v>
      </c>
      <c r="L5789" s="11"/>
      <c r="M5789" s="11"/>
      <c r="N5789" s="24"/>
      <c r="P5789" s="32"/>
      <c r="T5789" s="19"/>
      <c r="U5789" s="3"/>
      <c r="X5789" t="str">
        <f t="shared" si="358"/>
        <v/>
      </c>
      <c r="Z5789" t="str">
        <f t="shared" si="359"/>
        <v/>
      </c>
      <c r="AB5789" s="9"/>
      <c r="AC5789" t="s">
        <v>9233</v>
      </c>
      <c r="AD5789">
        <f t="shared" si="357"/>
        <v>0</v>
      </c>
      <c r="AF5789" s="3"/>
      <c r="AH5789" s="9"/>
    </row>
    <row r="5790" spans="1:34" ht="10.95" customHeight="1" outlineLevel="1" x14ac:dyDescent="0.25">
      <c r="A5790" t="s">
        <v>6188</v>
      </c>
      <c r="C5790" s="3" t="s">
        <v>11994</v>
      </c>
      <c r="D5790" s="3" t="s">
        <v>10141</v>
      </c>
      <c r="E5790" s="9">
        <v>2012</v>
      </c>
      <c r="F5790" s="7" t="s">
        <v>10143</v>
      </c>
      <c r="G5790" s="7" t="s">
        <v>5401</v>
      </c>
      <c r="H5790" s="8" t="s">
        <v>7560</v>
      </c>
      <c r="I5790" s="8" t="s">
        <v>7560</v>
      </c>
      <c r="J5790" s="19">
        <v>7</v>
      </c>
      <c r="K5790" s="19" t="s">
        <v>7736</v>
      </c>
      <c r="L5790" s="11">
        <v>2.9</v>
      </c>
      <c r="M5790" s="11"/>
      <c r="N5790" s="24"/>
      <c r="P5790" s="32"/>
      <c r="T5790" s="19"/>
      <c r="U5790" s="3"/>
      <c r="X5790" t="str">
        <f t="shared" si="358"/>
        <v/>
      </c>
      <c r="Z5790">
        <f t="shared" si="359"/>
        <v>1</v>
      </c>
      <c r="AB5790" s="9"/>
      <c r="AC5790" t="s">
        <v>7560</v>
      </c>
      <c r="AD5790">
        <f t="shared" si="357"/>
        <v>0</v>
      </c>
      <c r="AF5790" s="3"/>
      <c r="AH5790" s="9"/>
    </row>
    <row r="5791" spans="1:34" ht="10.95" customHeight="1" outlineLevel="1" x14ac:dyDescent="0.25">
      <c r="A5791" t="s">
        <v>6188</v>
      </c>
      <c r="C5791" s="3" t="s">
        <v>11994</v>
      </c>
      <c r="D5791" s="3">
        <v>5575</v>
      </c>
      <c r="E5791" s="9">
        <v>2012</v>
      </c>
      <c r="F5791" s="7" t="s">
        <v>10059</v>
      </c>
      <c r="G5791" s="7" t="s">
        <v>5401</v>
      </c>
      <c r="H5791" s="8" t="s">
        <v>9233</v>
      </c>
      <c r="I5791" s="8" t="s">
        <v>7560</v>
      </c>
      <c r="J5791" s="19">
        <v>7</v>
      </c>
      <c r="K5791" s="19" t="s">
        <v>20093</v>
      </c>
      <c r="L5791" s="11"/>
      <c r="M5791" s="11"/>
      <c r="N5791" s="24"/>
      <c r="P5791" s="32"/>
      <c r="T5791" s="19"/>
      <c r="U5791" s="3"/>
      <c r="X5791" t="str">
        <f t="shared" si="358"/>
        <v/>
      </c>
      <c r="Z5791" t="str">
        <f t="shared" si="359"/>
        <v/>
      </c>
      <c r="AB5791" s="9"/>
      <c r="AC5791" t="s">
        <v>9233</v>
      </c>
      <c r="AD5791">
        <f t="shared" si="357"/>
        <v>0</v>
      </c>
      <c r="AF5791" s="3"/>
      <c r="AH5791" s="9"/>
    </row>
    <row r="5792" spans="1:34" ht="10.95" customHeight="1" outlineLevel="1" x14ac:dyDescent="0.25">
      <c r="A5792" t="s">
        <v>6188</v>
      </c>
      <c r="C5792" s="3" t="s">
        <v>11994</v>
      </c>
      <c r="D5792" s="3" t="s">
        <v>10142</v>
      </c>
      <c r="E5792" s="9">
        <v>2012</v>
      </c>
      <c r="F5792" s="7" t="s">
        <v>10063</v>
      </c>
      <c r="G5792" s="7" t="s">
        <v>5401</v>
      </c>
      <c r="H5792" s="8" t="s">
        <v>7560</v>
      </c>
      <c r="I5792" s="8" t="s">
        <v>7560</v>
      </c>
      <c r="J5792" s="19">
        <v>7</v>
      </c>
      <c r="K5792" s="19" t="s">
        <v>7736</v>
      </c>
      <c r="L5792" s="11">
        <v>2.9</v>
      </c>
      <c r="M5792" s="11"/>
      <c r="N5792" s="24"/>
      <c r="P5792" s="32"/>
      <c r="T5792" s="19"/>
      <c r="U5792" s="3"/>
      <c r="X5792" t="str">
        <f t="shared" si="358"/>
        <v/>
      </c>
      <c r="Z5792">
        <f t="shared" si="359"/>
        <v>1</v>
      </c>
      <c r="AB5792" s="9"/>
      <c r="AC5792" t="s">
        <v>7560</v>
      </c>
      <c r="AD5792">
        <f t="shared" si="357"/>
        <v>0</v>
      </c>
      <c r="AF5792" s="3"/>
      <c r="AH5792" s="9"/>
    </row>
    <row r="5793" spans="1:34" ht="10.95" customHeight="1" outlineLevel="1" x14ac:dyDescent="0.25">
      <c r="A5793" t="s">
        <v>6188</v>
      </c>
      <c r="C5793" s="3" t="s">
        <v>11994</v>
      </c>
      <c r="D5793" s="3">
        <v>5640</v>
      </c>
      <c r="E5793" s="9">
        <v>2012</v>
      </c>
      <c r="F5793" s="7" t="s">
        <v>20524</v>
      </c>
      <c r="G5793" s="7" t="s">
        <v>5401</v>
      </c>
      <c r="H5793" s="8" t="s">
        <v>20523</v>
      </c>
      <c r="I5793" s="8" t="s">
        <v>20523</v>
      </c>
      <c r="J5793" s="19">
        <v>7</v>
      </c>
      <c r="K5793" s="19" t="s">
        <v>7736</v>
      </c>
      <c r="L5793" s="11">
        <v>2.1</v>
      </c>
      <c r="M5793" s="11"/>
      <c r="N5793" s="24"/>
      <c r="P5793" s="32"/>
      <c r="T5793" s="19"/>
      <c r="U5793" s="3"/>
      <c r="X5793" t="str">
        <f t="shared" si="358"/>
        <v/>
      </c>
      <c r="Z5793">
        <f t="shared" si="359"/>
        <v>1</v>
      </c>
      <c r="AB5793" s="9"/>
      <c r="AC5793" t="s">
        <v>20523</v>
      </c>
      <c r="AD5793">
        <f t="shared" si="357"/>
        <v>0</v>
      </c>
      <c r="AF5793" s="3">
        <v>1</v>
      </c>
      <c r="AH5793" s="9"/>
    </row>
    <row r="5794" spans="1:34" ht="10.95" customHeight="1" outlineLevel="1" x14ac:dyDescent="0.25">
      <c r="A5794" t="s">
        <v>6188</v>
      </c>
      <c r="C5794" s="3" t="s">
        <v>11994</v>
      </c>
      <c r="D5794" s="3">
        <v>5863</v>
      </c>
      <c r="E5794" s="9">
        <v>2012</v>
      </c>
      <c r="F5794" s="7" t="s">
        <v>10031</v>
      </c>
      <c r="G5794" s="7" t="s">
        <v>5401</v>
      </c>
      <c r="H5794" s="8" t="s">
        <v>18022</v>
      </c>
      <c r="I5794" s="8" t="s">
        <v>18024</v>
      </c>
      <c r="J5794" s="19">
        <v>7</v>
      </c>
      <c r="K5794" s="19" t="s">
        <v>20093</v>
      </c>
      <c r="L5794" s="11"/>
      <c r="M5794" s="11"/>
      <c r="N5794" s="24"/>
      <c r="P5794" s="32"/>
      <c r="T5794" s="19"/>
      <c r="U5794" s="3"/>
      <c r="X5794" t="str">
        <f t="shared" si="358"/>
        <v/>
      </c>
      <c r="Z5794" t="str">
        <f t="shared" si="359"/>
        <v/>
      </c>
      <c r="AB5794" s="9"/>
      <c r="AC5794" t="s">
        <v>18022</v>
      </c>
      <c r="AD5794">
        <f t="shared" si="357"/>
        <v>0</v>
      </c>
      <c r="AF5794" s="3"/>
      <c r="AH5794" s="9"/>
    </row>
    <row r="5795" spans="1:34" ht="10.95" customHeight="1" outlineLevel="1" x14ac:dyDescent="0.25">
      <c r="A5795" t="s">
        <v>6188</v>
      </c>
      <c r="C5795" s="3" t="s">
        <v>11994</v>
      </c>
      <c r="D5795" s="3">
        <v>5864</v>
      </c>
      <c r="E5795" s="9">
        <v>2012</v>
      </c>
      <c r="F5795" s="7" t="s">
        <v>10031</v>
      </c>
      <c r="G5795" s="7" t="s">
        <v>5401</v>
      </c>
      <c r="H5795" s="8" t="s">
        <v>18023</v>
      </c>
      <c r="I5795" s="8" t="s">
        <v>18024</v>
      </c>
      <c r="J5795" s="19">
        <v>7</v>
      </c>
      <c r="K5795" s="19" t="s">
        <v>20093</v>
      </c>
      <c r="L5795" s="11"/>
      <c r="M5795" s="11"/>
      <c r="N5795" s="24"/>
      <c r="P5795" s="32"/>
      <c r="T5795" s="19"/>
      <c r="U5795" s="3"/>
      <c r="X5795" t="str">
        <f t="shared" si="358"/>
        <v/>
      </c>
      <c r="Z5795" t="str">
        <f t="shared" si="359"/>
        <v/>
      </c>
      <c r="AB5795" s="9"/>
      <c r="AC5795" t="s">
        <v>18023</v>
      </c>
      <c r="AD5795">
        <f t="shared" si="357"/>
        <v>0</v>
      </c>
      <c r="AF5795" s="3"/>
      <c r="AH5795" s="9"/>
    </row>
    <row r="5796" spans="1:34" ht="10.95" customHeight="1" outlineLevel="1" x14ac:dyDescent="0.25">
      <c r="A5796" t="s">
        <v>6188</v>
      </c>
      <c r="C5796" s="3" t="s">
        <v>11994</v>
      </c>
      <c r="D5796" s="3">
        <v>5865</v>
      </c>
      <c r="E5796" s="9">
        <v>2012</v>
      </c>
      <c r="F5796" s="7" t="s">
        <v>10031</v>
      </c>
      <c r="G5796" s="7" t="s">
        <v>5401</v>
      </c>
      <c r="H5796" s="8" t="s">
        <v>9617</v>
      </c>
      <c r="I5796" s="8" t="s">
        <v>18024</v>
      </c>
      <c r="J5796" s="19">
        <v>7</v>
      </c>
      <c r="K5796" s="19" t="s">
        <v>20093</v>
      </c>
      <c r="L5796" s="11"/>
      <c r="M5796" s="11"/>
      <c r="N5796" s="24"/>
      <c r="P5796" s="32"/>
      <c r="T5796" s="19"/>
      <c r="U5796" s="3"/>
      <c r="X5796" t="str">
        <f t="shared" si="358"/>
        <v/>
      </c>
      <c r="Z5796" t="str">
        <f t="shared" si="359"/>
        <v/>
      </c>
      <c r="AB5796" s="9"/>
      <c r="AC5796" t="s">
        <v>9617</v>
      </c>
      <c r="AD5796">
        <f t="shared" si="357"/>
        <v>0</v>
      </c>
      <c r="AF5796" s="3"/>
      <c r="AH5796" s="9"/>
    </row>
    <row r="5797" spans="1:34" ht="10.95" customHeight="1" outlineLevel="1" x14ac:dyDescent="0.25">
      <c r="A5797" t="s">
        <v>6188</v>
      </c>
      <c r="C5797" s="3" t="s">
        <v>11994</v>
      </c>
      <c r="D5797" s="3">
        <v>5866</v>
      </c>
      <c r="E5797" s="9">
        <v>2012</v>
      </c>
      <c r="F5797" s="7" t="s">
        <v>10031</v>
      </c>
      <c r="G5797" s="7" t="s">
        <v>5401</v>
      </c>
      <c r="H5797" s="8" t="s">
        <v>9617</v>
      </c>
      <c r="I5797" s="8" t="s">
        <v>18024</v>
      </c>
      <c r="J5797" s="19">
        <v>7</v>
      </c>
      <c r="K5797" s="19" t="s">
        <v>20093</v>
      </c>
      <c r="L5797" s="11"/>
      <c r="M5797" s="11"/>
      <c r="N5797" s="24"/>
      <c r="P5797" s="32"/>
      <c r="T5797" s="19"/>
      <c r="U5797" s="3"/>
      <c r="X5797" t="str">
        <f t="shared" si="358"/>
        <v/>
      </c>
      <c r="Z5797" t="str">
        <f t="shared" si="359"/>
        <v/>
      </c>
      <c r="AB5797" s="9"/>
      <c r="AC5797" t="s">
        <v>9617</v>
      </c>
      <c r="AD5797">
        <f t="shared" si="357"/>
        <v>0</v>
      </c>
      <c r="AF5797" s="3"/>
      <c r="AH5797" s="9"/>
    </row>
    <row r="5798" spans="1:34" ht="10.95" customHeight="1" outlineLevel="1" x14ac:dyDescent="0.25">
      <c r="A5798" t="s">
        <v>6188</v>
      </c>
      <c r="C5798" s="3" t="s">
        <v>11994</v>
      </c>
      <c r="D5798" s="3" t="s">
        <v>18021</v>
      </c>
      <c r="E5798" s="9">
        <v>2012</v>
      </c>
      <c r="F5798" s="7" t="s">
        <v>10058</v>
      </c>
      <c r="G5798" s="7" t="s">
        <v>5401</v>
      </c>
      <c r="H5798" s="8" t="s">
        <v>18025</v>
      </c>
      <c r="I5798" s="8" t="s">
        <v>18024</v>
      </c>
      <c r="J5798" s="19">
        <v>7</v>
      </c>
      <c r="K5798" s="19" t="s">
        <v>7736</v>
      </c>
      <c r="L5798" s="11">
        <v>5</v>
      </c>
      <c r="M5798" s="11"/>
      <c r="N5798" s="24"/>
      <c r="P5798" s="32"/>
      <c r="T5798" s="19"/>
      <c r="U5798" s="3"/>
      <c r="X5798" t="str">
        <f t="shared" si="358"/>
        <v/>
      </c>
      <c r="Z5798">
        <f t="shared" si="359"/>
        <v>1</v>
      </c>
      <c r="AB5798" s="9"/>
      <c r="AC5798" t="s">
        <v>18025</v>
      </c>
      <c r="AD5798">
        <f t="shared" si="357"/>
        <v>0</v>
      </c>
      <c r="AF5798" s="3"/>
      <c r="AH5798" s="9"/>
    </row>
    <row r="5799" spans="1:34" ht="10.95" customHeight="1" outlineLevel="1" x14ac:dyDescent="0.25">
      <c r="A5799" t="s">
        <v>6188</v>
      </c>
      <c r="C5799" s="3" t="s">
        <v>11994</v>
      </c>
      <c r="D5799" s="3">
        <v>5945</v>
      </c>
      <c r="E5799" s="9">
        <v>2012</v>
      </c>
      <c r="F5799" s="7" t="s">
        <v>10145</v>
      </c>
      <c r="G5799" s="7" t="s">
        <v>5401</v>
      </c>
      <c r="H5799" s="8" t="s">
        <v>18028</v>
      </c>
      <c r="I5799" s="8" t="s">
        <v>991</v>
      </c>
      <c r="J5799" s="19">
        <v>1</v>
      </c>
      <c r="K5799" s="19" t="s">
        <v>20093</v>
      </c>
      <c r="L5799" s="11"/>
      <c r="M5799" s="11"/>
      <c r="N5799" s="24"/>
      <c r="P5799" s="32"/>
      <c r="T5799" s="19"/>
      <c r="U5799" s="3"/>
      <c r="X5799" t="str">
        <f t="shared" si="358"/>
        <v/>
      </c>
      <c r="Z5799" t="str">
        <f t="shared" si="359"/>
        <v/>
      </c>
      <c r="AB5799" s="9"/>
      <c r="AC5799" t="s">
        <v>18028</v>
      </c>
      <c r="AD5799">
        <f t="shared" si="357"/>
        <v>0</v>
      </c>
      <c r="AF5799" s="3"/>
      <c r="AH5799" s="9"/>
    </row>
    <row r="5800" spans="1:34" ht="10.95" customHeight="1" outlineLevel="1" x14ac:dyDescent="0.25">
      <c r="A5800" t="s">
        <v>6188</v>
      </c>
      <c r="C5800" s="3" t="s">
        <v>11994</v>
      </c>
      <c r="D5800" s="3">
        <v>5946</v>
      </c>
      <c r="E5800" s="9">
        <v>2012</v>
      </c>
      <c r="F5800" s="7" t="s">
        <v>10145</v>
      </c>
      <c r="G5800" s="7" t="s">
        <v>5401</v>
      </c>
      <c r="H5800" s="8" t="s">
        <v>18027</v>
      </c>
      <c r="I5800" s="8" t="s">
        <v>991</v>
      </c>
      <c r="J5800" s="19">
        <v>1</v>
      </c>
      <c r="K5800" s="19" t="s">
        <v>20093</v>
      </c>
      <c r="L5800" s="11"/>
      <c r="M5800" s="11"/>
      <c r="N5800" s="24"/>
      <c r="P5800" s="32"/>
      <c r="T5800" s="19"/>
      <c r="U5800" s="3"/>
      <c r="X5800" t="str">
        <f t="shared" si="358"/>
        <v/>
      </c>
      <c r="Z5800" t="str">
        <f t="shared" si="359"/>
        <v/>
      </c>
      <c r="AB5800" s="9"/>
      <c r="AC5800" t="s">
        <v>18027</v>
      </c>
      <c r="AD5800">
        <f t="shared" si="357"/>
        <v>0</v>
      </c>
      <c r="AF5800" s="3"/>
      <c r="AH5800" s="9"/>
    </row>
    <row r="5801" spans="1:34" ht="10.95" customHeight="1" outlineLevel="1" x14ac:dyDescent="0.25">
      <c r="A5801" t="s">
        <v>6188</v>
      </c>
      <c r="C5801" s="3" t="s">
        <v>11994</v>
      </c>
      <c r="D5801" s="3">
        <v>5947</v>
      </c>
      <c r="E5801" s="9">
        <v>2012</v>
      </c>
      <c r="F5801" s="7" t="s">
        <v>10145</v>
      </c>
      <c r="G5801" s="7" t="s">
        <v>5401</v>
      </c>
      <c r="H5801" s="8" t="s">
        <v>18026</v>
      </c>
      <c r="I5801" s="8" t="s">
        <v>991</v>
      </c>
      <c r="J5801" s="19">
        <v>1</v>
      </c>
      <c r="K5801" s="19" t="s">
        <v>20093</v>
      </c>
      <c r="L5801" s="11"/>
      <c r="M5801" s="11"/>
      <c r="N5801" s="24"/>
      <c r="P5801" s="32"/>
      <c r="T5801" s="19"/>
      <c r="U5801" s="3"/>
      <c r="X5801" t="str">
        <f t="shared" si="358"/>
        <v/>
      </c>
      <c r="Z5801" t="str">
        <f t="shared" si="359"/>
        <v/>
      </c>
      <c r="AB5801" s="9"/>
      <c r="AC5801" t="s">
        <v>18026</v>
      </c>
      <c r="AD5801">
        <f t="shared" si="357"/>
        <v>0</v>
      </c>
      <c r="AF5801" s="3"/>
      <c r="AH5801" s="9"/>
    </row>
    <row r="5802" spans="1:34" ht="10.95" customHeight="1" outlineLevel="1" x14ac:dyDescent="0.25">
      <c r="A5802" t="s">
        <v>6188</v>
      </c>
      <c r="C5802" s="3" t="s">
        <v>11994</v>
      </c>
      <c r="D5802" s="3">
        <v>5948</v>
      </c>
      <c r="E5802" s="9">
        <v>2012</v>
      </c>
      <c r="F5802" s="7" t="s">
        <v>10145</v>
      </c>
      <c r="G5802" s="7" t="s">
        <v>5401</v>
      </c>
      <c r="H5802" s="8" t="s">
        <v>18029</v>
      </c>
      <c r="I5802" s="8" t="s">
        <v>991</v>
      </c>
      <c r="J5802" s="19">
        <v>1</v>
      </c>
      <c r="K5802" s="19" t="s">
        <v>20093</v>
      </c>
      <c r="L5802" s="11"/>
      <c r="M5802" s="11"/>
      <c r="N5802" s="24"/>
      <c r="P5802" s="32"/>
      <c r="T5802" s="19"/>
      <c r="U5802" s="3"/>
      <c r="X5802" t="str">
        <f t="shared" si="358"/>
        <v/>
      </c>
      <c r="Z5802" t="str">
        <f t="shared" si="359"/>
        <v/>
      </c>
      <c r="AB5802" s="9"/>
      <c r="AC5802" t="s">
        <v>18029</v>
      </c>
      <c r="AD5802">
        <f t="shared" si="357"/>
        <v>0</v>
      </c>
      <c r="AF5802" s="3"/>
      <c r="AH5802" s="9"/>
    </row>
    <row r="5803" spans="1:34" ht="10.95" customHeight="1" outlineLevel="1" x14ac:dyDescent="0.25">
      <c r="A5803" t="s">
        <v>6188</v>
      </c>
      <c r="C5803" s="3" t="s">
        <v>11994</v>
      </c>
      <c r="D5803" s="3" t="s">
        <v>10144</v>
      </c>
      <c r="E5803" s="9">
        <v>2012</v>
      </c>
      <c r="F5803" s="7" t="s">
        <v>10146</v>
      </c>
      <c r="G5803" s="7" t="s">
        <v>5401</v>
      </c>
      <c r="H5803" s="8" t="s">
        <v>10109</v>
      </c>
      <c r="I5803" s="8" t="s">
        <v>991</v>
      </c>
      <c r="J5803" s="19">
        <v>1</v>
      </c>
      <c r="K5803" s="19" t="s">
        <v>7736</v>
      </c>
      <c r="L5803" s="11">
        <v>6.5</v>
      </c>
      <c r="M5803" s="11"/>
      <c r="N5803" s="24"/>
      <c r="P5803" s="32"/>
      <c r="T5803" s="19"/>
      <c r="U5803" s="3"/>
      <c r="X5803" t="str">
        <f t="shared" si="358"/>
        <v/>
      </c>
      <c r="Z5803">
        <f t="shared" si="359"/>
        <v>1</v>
      </c>
      <c r="AB5803" s="9"/>
      <c r="AC5803" t="s">
        <v>10109</v>
      </c>
      <c r="AD5803">
        <f t="shared" si="357"/>
        <v>0</v>
      </c>
      <c r="AF5803" s="3"/>
      <c r="AH5803" s="9"/>
    </row>
    <row r="5804" spans="1:34" ht="10.95" customHeight="1" outlineLevel="1" x14ac:dyDescent="0.25">
      <c r="A5804" t="s">
        <v>6188</v>
      </c>
      <c r="C5804" s="3" t="s">
        <v>11994</v>
      </c>
      <c r="D5804" s="3">
        <v>6408</v>
      </c>
      <c r="E5804" s="9">
        <v>2013</v>
      </c>
      <c r="F5804" s="7" t="s">
        <v>10099</v>
      </c>
      <c r="G5804" s="7" t="s">
        <v>5401</v>
      </c>
      <c r="H5804" s="8" t="s">
        <v>9233</v>
      </c>
      <c r="I5804" s="8" t="s">
        <v>7560</v>
      </c>
      <c r="J5804" s="19">
        <v>7</v>
      </c>
      <c r="K5804" s="19" t="s">
        <v>20093</v>
      </c>
      <c r="L5804" s="11"/>
      <c r="M5804" s="11"/>
      <c r="N5804" s="24"/>
      <c r="P5804" s="32"/>
      <c r="T5804" s="19"/>
      <c r="U5804" s="3"/>
      <c r="X5804" t="str">
        <f t="shared" si="358"/>
        <v/>
      </c>
      <c r="Z5804" t="str">
        <f t="shared" si="359"/>
        <v/>
      </c>
      <c r="AB5804" s="9"/>
      <c r="AC5804" t="s">
        <v>9233</v>
      </c>
      <c r="AD5804">
        <f t="shared" si="357"/>
        <v>0</v>
      </c>
      <c r="AF5804" s="3"/>
      <c r="AH5804" s="9"/>
    </row>
    <row r="5805" spans="1:34" ht="10.95" customHeight="1" outlineLevel="1" x14ac:dyDescent="0.25">
      <c r="A5805" t="s">
        <v>6188</v>
      </c>
      <c r="C5805" s="3" t="s">
        <v>11994</v>
      </c>
      <c r="D5805" s="3">
        <v>6409</v>
      </c>
      <c r="E5805" s="9">
        <v>2013</v>
      </c>
      <c r="F5805" s="7" t="s">
        <v>10099</v>
      </c>
      <c r="G5805" s="7" t="s">
        <v>5401</v>
      </c>
      <c r="H5805" s="8" t="s">
        <v>9233</v>
      </c>
      <c r="I5805" s="8" t="s">
        <v>7560</v>
      </c>
      <c r="J5805" s="19">
        <v>7</v>
      </c>
      <c r="K5805" s="19" t="s">
        <v>20093</v>
      </c>
      <c r="L5805" s="11"/>
      <c r="M5805" s="11"/>
      <c r="N5805" s="24"/>
      <c r="P5805" s="32"/>
      <c r="T5805" s="19"/>
      <c r="U5805" s="3"/>
      <c r="X5805" t="str">
        <f t="shared" si="358"/>
        <v/>
      </c>
      <c r="Z5805" t="str">
        <f t="shared" si="359"/>
        <v/>
      </c>
      <c r="AB5805" s="9"/>
      <c r="AC5805" t="s">
        <v>9233</v>
      </c>
      <c r="AD5805">
        <f t="shared" si="357"/>
        <v>0</v>
      </c>
      <c r="AF5805" s="3"/>
      <c r="AH5805" s="9"/>
    </row>
    <row r="5806" spans="1:34" ht="10.95" customHeight="1" outlineLevel="1" x14ac:dyDescent="0.25">
      <c r="A5806" t="s">
        <v>6188</v>
      </c>
      <c r="C5806" s="3" t="s">
        <v>11994</v>
      </c>
      <c r="D5806" s="3">
        <v>6410</v>
      </c>
      <c r="E5806" s="9">
        <v>2013</v>
      </c>
      <c r="F5806" s="7" t="s">
        <v>10099</v>
      </c>
      <c r="G5806" s="7" t="s">
        <v>5401</v>
      </c>
      <c r="H5806" s="8" t="s">
        <v>9233</v>
      </c>
      <c r="I5806" s="8" t="s">
        <v>7560</v>
      </c>
      <c r="J5806" s="19">
        <v>7</v>
      </c>
      <c r="K5806" s="19" t="s">
        <v>20093</v>
      </c>
      <c r="L5806" s="11"/>
      <c r="M5806" s="11"/>
      <c r="N5806" s="24"/>
      <c r="P5806" s="32"/>
      <c r="T5806" s="19"/>
      <c r="U5806" s="3"/>
      <c r="X5806" t="str">
        <f t="shared" si="358"/>
        <v/>
      </c>
      <c r="Z5806" t="str">
        <f t="shared" si="359"/>
        <v/>
      </c>
      <c r="AB5806" s="9"/>
      <c r="AC5806" t="s">
        <v>9233</v>
      </c>
      <c r="AD5806">
        <f t="shared" si="357"/>
        <v>0</v>
      </c>
      <c r="AF5806" s="3"/>
      <c r="AH5806" s="9"/>
    </row>
    <row r="5807" spans="1:34" ht="10.95" customHeight="1" outlineLevel="1" x14ac:dyDescent="0.25">
      <c r="A5807" t="s">
        <v>6188</v>
      </c>
      <c r="C5807" s="3" t="s">
        <v>11994</v>
      </c>
      <c r="D5807" s="3">
        <v>6411</v>
      </c>
      <c r="E5807" s="9">
        <v>2013</v>
      </c>
      <c r="F5807" s="7" t="s">
        <v>10099</v>
      </c>
      <c r="G5807" s="7" t="s">
        <v>5401</v>
      </c>
      <c r="H5807" s="8" t="s">
        <v>9233</v>
      </c>
      <c r="I5807" s="8" t="s">
        <v>7560</v>
      </c>
      <c r="J5807" s="19">
        <v>7</v>
      </c>
      <c r="K5807" s="19" t="s">
        <v>20093</v>
      </c>
      <c r="L5807" s="11"/>
      <c r="M5807" s="11"/>
      <c r="N5807" s="24"/>
      <c r="P5807" s="32"/>
      <c r="T5807" s="19"/>
      <c r="U5807" s="3"/>
      <c r="X5807" t="str">
        <f t="shared" si="358"/>
        <v/>
      </c>
      <c r="Z5807" t="str">
        <f t="shared" si="359"/>
        <v/>
      </c>
      <c r="AB5807" s="9"/>
      <c r="AC5807" t="s">
        <v>9233</v>
      </c>
      <c r="AD5807">
        <f t="shared" si="357"/>
        <v>0</v>
      </c>
      <c r="AF5807" s="3"/>
      <c r="AH5807" s="9"/>
    </row>
    <row r="5808" spans="1:34" ht="10.95" customHeight="1" outlineLevel="1" x14ac:dyDescent="0.25">
      <c r="A5808" t="s">
        <v>6188</v>
      </c>
      <c r="C5808" s="3" t="s">
        <v>11994</v>
      </c>
      <c r="D5808" s="3" t="s">
        <v>10147</v>
      </c>
      <c r="E5808" s="9">
        <v>2013</v>
      </c>
      <c r="F5808" s="7" t="s">
        <v>10143</v>
      </c>
      <c r="G5808" s="7" t="s">
        <v>5401</v>
      </c>
      <c r="H5808" s="8" t="s">
        <v>7560</v>
      </c>
      <c r="I5808" s="8" t="s">
        <v>7560</v>
      </c>
      <c r="J5808" s="19">
        <v>7</v>
      </c>
      <c r="K5808" s="19" t="s">
        <v>7736</v>
      </c>
      <c r="L5808" s="11">
        <v>2.9</v>
      </c>
      <c r="M5808" s="11"/>
      <c r="N5808" s="24"/>
      <c r="P5808" s="32"/>
      <c r="T5808" s="19"/>
      <c r="U5808" s="3"/>
      <c r="X5808" t="str">
        <f t="shared" si="358"/>
        <v/>
      </c>
      <c r="Z5808">
        <f t="shared" si="359"/>
        <v>1</v>
      </c>
      <c r="AB5808" s="9"/>
      <c r="AC5808" t="s">
        <v>7560</v>
      </c>
      <c r="AD5808">
        <f t="shared" si="357"/>
        <v>0</v>
      </c>
      <c r="AF5808" s="3"/>
      <c r="AH5808" s="9"/>
    </row>
    <row r="5809" spans="1:34" ht="10.95" customHeight="1" outlineLevel="1" x14ac:dyDescent="0.25">
      <c r="A5809" t="s">
        <v>6188</v>
      </c>
      <c r="C5809" s="3" t="s">
        <v>11994</v>
      </c>
      <c r="D5809" s="3">
        <v>6412</v>
      </c>
      <c r="E5809" s="9">
        <v>2013</v>
      </c>
      <c r="F5809" s="7" t="s">
        <v>10148</v>
      </c>
      <c r="G5809" s="7" t="s">
        <v>5401</v>
      </c>
      <c r="H5809" s="8" t="s">
        <v>7560</v>
      </c>
      <c r="I5809" s="8" t="s">
        <v>7560</v>
      </c>
      <c r="J5809" s="19">
        <v>7</v>
      </c>
      <c r="K5809" s="19" t="s">
        <v>7736</v>
      </c>
      <c r="L5809" s="11">
        <v>2.9</v>
      </c>
      <c r="M5809" s="11"/>
      <c r="N5809" s="24"/>
      <c r="P5809" s="32"/>
      <c r="T5809" s="19"/>
      <c r="U5809" s="3"/>
      <c r="X5809" t="str">
        <f t="shared" si="358"/>
        <v/>
      </c>
      <c r="Z5809">
        <f t="shared" si="359"/>
        <v>1</v>
      </c>
      <c r="AB5809" s="9"/>
      <c r="AC5809" t="s">
        <v>7560</v>
      </c>
      <c r="AD5809">
        <f t="shared" si="357"/>
        <v>0</v>
      </c>
      <c r="AF5809" s="3"/>
      <c r="AH5809" s="9"/>
    </row>
    <row r="5810" spans="1:34" ht="10.95" customHeight="1" outlineLevel="1" x14ac:dyDescent="0.25">
      <c r="A5810" t="s">
        <v>6188</v>
      </c>
      <c r="C5810" s="3" t="s">
        <v>11994</v>
      </c>
      <c r="D5810" s="3">
        <v>6498</v>
      </c>
      <c r="E5810" s="9">
        <v>2013</v>
      </c>
      <c r="F5810" s="7" t="s">
        <v>10099</v>
      </c>
      <c r="G5810" s="7" t="s">
        <v>5401</v>
      </c>
      <c r="H5810" s="8" t="s">
        <v>10152</v>
      </c>
      <c r="I5810" s="8" t="s">
        <v>991</v>
      </c>
      <c r="J5810" s="19">
        <v>1</v>
      </c>
      <c r="K5810" s="19" t="s">
        <v>20093</v>
      </c>
      <c r="L5810" s="11"/>
      <c r="M5810" s="11"/>
      <c r="N5810" s="24"/>
      <c r="P5810" s="32"/>
      <c r="T5810" s="19"/>
      <c r="U5810" s="3"/>
      <c r="X5810" t="str">
        <f t="shared" si="358"/>
        <v/>
      </c>
      <c r="Z5810" t="str">
        <f t="shared" si="359"/>
        <v/>
      </c>
      <c r="AB5810" s="9"/>
      <c r="AC5810" t="s">
        <v>10152</v>
      </c>
      <c r="AD5810">
        <f t="shared" si="357"/>
        <v>0</v>
      </c>
      <c r="AF5810" s="3"/>
      <c r="AH5810" s="9"/>
    </row>
    <row r="5811" spans="1:34" ht="10.95" customHeight="1" outlineLevel="1" x14ac:dyDescent="0.25">
      <c r="A5811" t="s">
        <v>6188</v>
      </c>
      <c r="C5811" s="3" t="s">
        <v>11994</v>
      </c>
      <c r="D5811" s="3">
        <v>6499</v>
      </c>
      <c r="E5811" s="9">
        <v>2013</v>
      </c>
      <c r="F5811" s="7" t="s">
        <v>10099</v>
      </c>
      <c r="G5811" s="7" t="s">
        <v>5401</v>
      </c>
      <c r="H5811" s="8" t="s">
        <v>10153</v>
      </c>
      <c r="I5811" s="8" t="s">
        <v>991</v>
      </c>
      <c r="J5811" s="19">
        <v>1</v>
      </c>
      <c r="K5811" s="19" t="s">
        <v>20093</v>
      </c>
      <c r="L5811" s="11"/>
      <c r="M5811" s="11"/>
      <c r="N5811" s="24"/>
      <c r="P5811" s="32"/>
      <c r="S5811">
        <v>1</v>
      </c>
      <c r="T5811" s="19"/>
      <c r="U5811" s="3"/>
      <c r="X5811" t="str">
        <f t="shared" si="358"/>
        <v/>
      </c>
      <c r="Z5811" t="str">
        <f t="shared" si="359"/>
        <v/>
      </c>
      <c r="AB5811" s="9"/>
      <c r="AC5811" t="s">
        <v>10153</v>
      </c>
      <c r="AD5811">
        <f t="shared" si="357"/>
        <v>0</v>
      </c>
      <c r="AF5811" s="3"/>
      <c r="AH5811" s="9"/>
    </row>
    <row r="5812" spans="1:34" ht="10.95" customHeight="1" outlineLevel="1" x14ac:dyDescent="0.25">
      <c r="A5812" t="s">
        <v>6188</v>
      </c>
      <c r="C5812" s="3" t="s">
        <v>11994</v>
      </c>
      <c r="D5812" s="3">
        <v>6500</v>
      </c>
      <c r="E5812" s="9">
        <v>2013</v>
      </c>
      <c r="F5812" s="7" t="s">
        <v>10099</v>
      </c>
      <c r="G5812" s="7" t="s">
        <v>5401</v>
      </c>
      <c r="H5812" s="8" t="s">
        <v>10154</v>
      </c>
      <c r="I5812" s="8" t="s">
        <v>991</v>
      </c>
      <c r="J5812" s="19">
        <v>1</v>
      </c>
      <c r="K5812" s="19" t="s">
        <v>20093</v>
      </c>
      <c r="L5812" s="11"/>
      <c r="M5812" s="11"/>
      <c r="N5812" s="24"/>
      <c r="P5812" s="32"/>
      <c r="T5812" s="19"/>
      <c r="U5812" s="3"/>
      <c r="X5812" t="str">
        <f t="shared" si="358"/>
        <v/>
      </c>
      <c r="Z5812" t="str">
        <f t="shared" si="359"/>
        <v/>
      </c>
      <c r="AB5812" s="9"/>
      <c r="AC5812" t="s">
        <v>10154</v>
      </c>
      <c r="AD5812">
        <f t="shared" si="357"/>
        <v>0</v>
      </c>
      <c r="AF5812" s="3"/>
      <c r="AH5812" s="9"/>
    </row>
    <row r="5813" spans="1:34" ht="10.95" customHeight="1" outlineLevel="1" x14ac:dyDescent="0.25">
      <c r="A5813" t="s">
        <v>6188</v>
      </c>
      <c r="C5813" s="3" t="s">
        <v>11994</v>
      </c>
      <c r="D5813" s="3">
        <v>6501</v>
      </c>
      <c r="E5813" s="9">
        <v>2013</v>
      </c>
      <c r="F5813" s="7" t="s">
        <v>10099</v>
      </c>
      <c r="G5813" s="7" t="s">
        <v>5401</v>
      </c>
      <c r="H5813" s="8" t="s">
        <v>10155</v>
      </c>
      <c r="I5813" s="8" t="s">
        <v>991</v>
      </c>
      <c r="J5813" s="19">
        <v>1</v>
      </c>
      <c r="K5813" s="19" t="s">
        <v>20093</v>
      </c>
      <c r="L5813" s="11"/>
      <c r="M5813" s="11"/>
      <c r="N5813" s="24"/>
      <c r="P5813" s="32"/>
      <c r="T5813" s="19"/>
      <c r="U5813" s="3"/>
      <c r="X5813" t="str">
        <f t="shared" si="358"/>
        <v/>
      </c>
      <c r="Z5813" t="str">
        <f t="shared" si="359"/>
        <v/>
      </c>
      <c r="AB5813" s="9"/>
      <c r="AC5813" t="s">
        <v>10155</v>
      </c>
      <c r="AD5813">
        <f t="shared" si="357"/>
        <v>0</v>
      </c>
      <c r="AF5813" s="3"/>
      <c r="AH5813" s="9"/>
    </row>
    <row r="5814" spans="1:34" ht="10.95" customHeight="1" outlineLevel="1" x14ac:dyDescent="0.25">
      <c r="A5814" t="s">
        <v>6188</v>
      </c>
      <c r="C5814" s="3" t="s">
        <v>11994</v>
      </c>
      <c r="D5814" s="3" t="s">
        <v>10149</v>
      </c>
      <c r="E5814" s="9">
        <v>2013</v>
      </c>
      <c r="F5814" s="7" t="s">
        <v>10143</v>
      </c>
      <c r="G5814" s="7" t="s">
        <v>5401</v>
      </c>
      <c r="H5814" s="8" t="s">
        <v>10158</v>
      </c>
      <c r="I5814" s="8" t="s">
        <v>991</v>
      </c>
      <c r="J5814" s="19">
        <v>1</v>
      </c>
      <c r="K5814" s="19" t="s">
        <v>7736</v>
      </c>
      <c r="L5814" s="11">
        <v>9</v>
      </c>
      <c r="M5814" s="11"/>
      <c r="N5814" s="24"/>
      <c r="P5814" s="32"/>
      <c r="T5814" s="19"/>
      <c r="U5814" s="3"/>
      <c r="X5814" t="str">
        <f t="shared" si="358"/>
        <v/>
      </c>
      <c r="Z5814">
        <f t="shared" si="359"/>
        <v>1</v>
      </c>
      <c r="AB5814" s="9"/>
      <c r="AC5814" t="s">
        <v>10158</v>
      </c>
      <c r="AD5814">
        <f t="shared" ref="AD5814:AD5877" si="360">COUNTIF(H5814,"*Fuji*")</f>
        <v>0</v>
      </c>
      <c r="AF5814" s="3"/>
      <c r="AH5814" s="9"/>
    </row>
    <row r="5815" spans="1:34" ht="10.95" customHeight="1" outlineLevel="1" x14ac:dyDescent="0.25">
      <c r="A5815" t="s">
        <v>6188</v>
      </c>
      <c r="C5815" s="3" t="s">
        <v>11994</v>
      </c>
      <c r="D5815" s="3">
        <v>6502</v>
      </c>
      <c r="E5815" s="9">
        <v>2013</v>
      </c>
      <c r="F5815" s="7" t="s">
        <v>10151</v>
      </c>
      <c r="G5815" s="7" t="s">
        <v>5401</v>
      </c>
      <c r="H5815" s="8" t="s">
        <v>10156</v>
      </c>
      <c r="I5815" s="8" t="s">
        <v>991</v>
      </c>
      <c r="J5815" s="19">
        <v>1</v>
      </c>
      <c r="K5815" s="19" t="s">
        <v>20093</v>
      </c>
      <c r="L5815" s="11"/>
      <c r="M5815" s="11"/>
      <c r="N5815" s="24"/>
      <c r="P5815" s="32"/>
      <c r="T5815" s="19"/>
      <c r="U5815" s="3"/>
      <c r="X5815" t="str">
        <f t="shared" si="358"/>
        <v/>
      </c>
      <c r="Z5815" t="str">
        <f t="shared" si="359"/>
        <v/>
      </c>
      <c r="AB5815" s="9"/>
      <c r="AC5815" t="s">
        <v>10156</v>
      </c>
      <c r="AD5815">
        <f t="shared" si="360"/>
        <v>0</v>
      </c>
      <c r="AF5815" s="3"/>
      <c r="AH5815" s="9"/>
    </row>
    <row r="5816" spans="1:34" ht="10.95" customHeight="1" outlineLevel="1" x14ac:dyDescent="0.25">
      <c r="A5816" t="s">
        <v>6188</v>
      </c>
      <c r="C5816" s="3" t="s">
        <v>11994</v>
      </c>
      <c r="D5816" s="3" t="s">
        <v>10150</v>
      </c>
      <c r="E5816" s="9">
        <v>2013</v>
      </c>
      <c r="F5816" s="7" t="s">
        <v>10148</v>
      </c>
      <c r="G5816" s="7" t="s">
        <v>5401</v>
      </c>
      <c r="H5816" s="8" t="s">
        <v>10157</v>
      </c>
      <c r="I5816" s="8" t="s">
        <v>991</v>
      </c>
      <c r="J5816" s="19">
        <v>1</v>
      </c>
      <c r="K5816" s="19" t="s">
        <v>7736</v>
      </c>
      <c r="L5816" s="11">
        <v>9</v>
      </c>
      <c r="M5816" s="11"/>
      <c r="N5816" s="24"/>
      <c r="P5816" s="32"/>
      <c r="T5816" s="19"/>
      <c r="U5816" s="3"/>
      <c r="X5816" t="str">
        <f t="shared" si="358"/>
        <v/>
      </c>
      <c r="Z5816">
        <f t="shared" si="359"/>
        <v>1</v>
      </c>
      <c r="AB5816" s="9"/>
      <c r="AC5816" t="s">
        <v>10157</v>
      </c>
      <c r="AD5816">
        <f t="shared" si="360"/>
        <v>0</v>
      </c>
      <c r="AF5816" s="3"/>
      <c r="AH5816" s="9"/>
    </row>
    <row r="5817" spans="1:34" ht="10.95" customHeight="1" outlineLevel="1" x14ac:dyDescent="0.25">
      <c r="A5817" t="s">
        <v>6188</v>
      </c>
      <c r="C5817" s="3" t="s">
        <v>11994</v>
      </c>
      <c r="D5817" s="3">
        <v>6522</v>
      </c>
      <c r="E5817" s="9">
        <v>2013</v>
      </c>
      <c r="F5817" s="7" t="s">
        <v>20522</v>
      </c>
      <c r="G5817" s="7" t="s">
        <v>5401</v>
      </c>
      <c r="H5817" s="8" t="s">
        <v>6046</v>
      </c>
      <c r="I5817" s="8" t="s">
        <v>14353</v>
      </c>
      <c r="J5817" s="19">
        <v>7</v>
      </c>
      <c r="K5817" s="19" t="s">
        <v>7736</v>
      </c>
      <c r="L5817" s="11">
        <v>2.1</v>
      </c>
      <c r="M5817" s="11"/>
      <c r="N5817" s="24"/>
      <c r="P5817" s="32"/>
      <c r="T5817" s="19"/>
      <c r="U5817" s="3"/>
      <c r="X5817" t="str">
        <f t="shared" si="358"/>
        <v/>
      </c>
      <c r="Z5817">
        <f t="shared" si="359"/>
        <v>1</v>
      </c>
      <c r="AB5817" s="9"/>
      <c r="AC5817" t="s">
        <v>6046</v>
      </c>
      <c r="AD5817">
        <f t="shared" si="360"/>
        <v>0</v>
      </c>
      <c r="AF5817" s="3">
        <v>1</v>
      </c>
      <c r="AH5817" s="9"/>
    </row>
    <row r="5818" spans="1:34" ht="10.95" customHeight="1" outlineLevel="1" x14ac:dyDescent="0.25">
      <c r="A5818" t="s">
        <v>6188</v>
      </c>
      <c r="C5818" s="3" t="s">
        <v>11994</v>
      </c>
      <c r="D5818" s="3">
        <v>6595</v>
      </c>
      <c r="E5818" s="9">
        <v>2013</v>
      </c>
      <c r="F5818" s="7" t="s">
        <v>10160</v>
      </c>
      <c r="G5818" s="7" t="s">
        <v>5401</v>
      </c>
      <c r="H5818" s="8" t="s">
        <v>10020</v>
      </c>
      <c r="I5818" s="8" t="s">
        <v>10159</v>
      </c>
      <c r="J5818" s="19">
        <v>7</v>
      </c>
      <c r="K5818" s="19" t="s">
        <v>20093</v>
      </c>
      <c r="L5818" s="11"/>
      <c r="M5818" s="11"/>
      <c r="N5818" s="24"/>
      <c r="P5818" s="32"/>
      <c r="T5818" s="19"/>
      <c r="U5818" s="3"/>
      <c r="X5818" t="str">
        <f t="shared" si="358"/>
        <v/>
      </c>
      <c r="Z5818" t="str">
        <f t="shared" si="359"/>
        <v/>
      </c>
      <c r="AB5818" s="9"/>
      <c r="AC5818" t="s">
        <v>10020</v>
      </c>
      <c r="AD5818">
        <f t="shared" si="360"/>
        <v>0</v>
      </c>
      <c r="AF5818" s="3"/>
      <c r="AH5818" s="9"/>
    </row>
    <row r="5819" spans="1:34" ht="10.95" customHeight="1" outlineLevel="1" x14ac:dyDescent="0.25">
      <c r="A5819" t="s">
        <v>6188</v>
      </c>
      <c r="C5819" s="3" t="s">
        <v>11994</v>
      </c>
      <c r="D5819" s="3" t="s">
        <v>10161</v>
      </c>
      <c r="E5819" s="9">
        <v>2013</v>
      </c>
      <c r="F5819" s="7" t="s">
        <v>10162</v>
      </c>
      <c r="G5819" s="7" t="s">
        <v>5401</v>
      </c>
      <c r="H5819" s="8" t="s">
        <v>10020</v>
      </c>
      <c r="I5819" s="8" t="s">
        <v>10163</v>
      </c>
      <c r="J5819" s="19">
        <v>7</v>
      </c>
      <c r="K5819" s="19" t="s">
        <v>7736</v>
      </c>
      <c r="L5819" s="11">
        <v>5.6</v>
      </c>
      <c r="M5819" s="11"/>
      <c r="N5819" s="24"/>
      <c r="P5819" s="32"/>
      <c r="T5819" s="19"/>
      <c r="U5819" s="3"/>
      <c r="X5819" t="str">
        <f t="shared" si="358"/>
        <v/>
      </c>
      <c r="Z5819">
        <f t="shared" si="359"/>
        <v>1</v>
      </c>
      <c r="AB5819" s="9"/>
      <c r="AC5819" t="s">
        <v>10020</v>
      </c>
      <c r="AD5819">
        <f t="shared" si="360"/>
        <v>0</v>
      </c>
      <c r="AF5819" s="3"/>
      <c r="AH5819" s="9"/>
    </row>
    <row r="5820" spans="1:34" ht="10.95" customHeight="1" outlineLevel="1" x14ac:dyDescent="0.25">
      <c r="A5820" t="s">
        <v>6188</v>
      </c>
      <c r="C5820" s="3" t="s">
        <v>11994</v>
      </c>
      <c r="D5820" s="3">
        <v>6856</v>
      </c>
      <c r="E5820" s="9">
        <v>2014</v>
      </c>
      <c r="F5820" s="7" t="s">
        <v>10100</v>
      </c>
      <c r="G5820" s="7" t="s">
        <v>5401</v>
      </c>
      <c r="H5820" s="8" t="s">
        <v>9461</v>
      </c>
      <c r="I5820" s="8" t="s">
        <v>9327</v>
      </c>
      <c r="J5820" s="19">
        <v>7</v>
      </c>
      <c r="K5820" s="19" t="s">
        <v>7738</v>
      </c>
      <c r="L5820" s="11"/>
      <c r="M5820" s="11"/>
      <c r="N5820" s="24"/>
      <c r="P5820" s="32"/>
      <c r="T5820" s="19"/>
      <c r="U5820" s="3"/>
      <c r="X5820" t="str">
        <f t="shared" si="358"/>
        <v/>
      </c>
      <c r="Z5820" t="str">
        <f t="shared" si="359"/>
        <v/>
      </c>
      <c r="AB5820" s="9"/>
      <c r="AC5820" t="s">
        <v>9461</v>
      </c>
      <c r="AD5820">
        <f t="shared" si="360"/>
        <v>0</v>
      </c>
      <c r="AF5820" s="3"/>
      <c r="AH5820" s="9"/>
    </row>
    <row r="5821" spans="1:34" ht="10.95" customHeight="1" outlineLevel="1" x14ac:dyDescent="0.25">
      <c r="A5821" t="s">
        <v>6188</v>
      </c>
      <c r="C5821" s="3" t="s">
        <v>11994</v>
      </c>
      <c r="D5821" s="3">
        <v>6857</v>
      </c>
      <c r="E5821" s="9">
        <v>2014</v>
      </c>
      <c r="F5821" s="7" t="s">
        <v>10100</v>
      </c>
      <c r="G5821" s="7" t="s">
        <v>5401</v>
      </c>
      <c r="H5821" s="8" t="s">
        <v>10166</v>
      </c>
      <c r="I5821" s="8" t="s">
        <v>9327</v>
      </c>
      <c r="J5821" s="19">
        <v>7</v>
      </c>
      <c r="K5821" s="19" t="s">
        <v>7738</v>
      </c>
      <c r="L5821" s="11"/>
      <c r="M5821" s="11"/>
      <c r="N5821" s="24"/>
      <c r="P5821" s="32"/>
      <c r="T5821" s="19"/>
      <c r="U5821" s="3"/>
      <c r="X5821" t="str">
        <f t="shared" si="358"/>
        <v/>
      </c>
      <c r="Z5821" t="str">
        <f t="shared" si="359"/>
        <v/>
      </c>
      <c r="AB5821" s="9"/>
      <c r="AC5821" t="s">
        <v>10166</v>
      </c>
      <c r="AD5821">
        <f t="shared" si="360"/>
        <v>0</v>
      </c>
      <c r="AF5821" s="3"/>
      <c r="AH5821" s="9"/>
    </row>
    <row r="5822" spans="1:34" ht="10.95" customHeight="1" outlineLevel="1" x14ac:dyDescent="0.25">
      <c r="A5822" t="s">
        <v>6188</v>
      </c>
      <c r="C5822" s="3" t="s">
        <v>11994</v>
      </c>
      <c r="D5822" s="3">
        <v>6858</v>
      </c>
      <c r="E5822" s="9">
        <v>2014</v>
      </c>
      <c r="F5822" s="7" t="s">
        <v>10100</v>
      </c>
      <c r="G5822" s="7" t="s">
        <v>5401</v>
      </c>
      <c r="H5822" s="8" t="s">
        <v>10167</v>
      </c>
      <c r="I5822" s="8" t="s">
        <v>9327</v>
      </c>
      <c r="J5822" s="19">
        <v>7</v>
      </c>
      <c r="K5822" s="19" t="s">
        <v>7738</v>
      </c>
      <c r="L5822" s="11"/>
      <c r="M5822" s="11"/>
      <c r="N5822" s="24"/>
      <c r="P5822" s="32"/>
      <c r="T5822" s="19"/>
      <c r="U5822" s="3"/>
      <c r="X5822" t="str">
        <f t="shared" si="358"/>
        <v/>
      </c>
      <c r="Z5822" t="str">
        <f t="shared" si="359"/>
        <v/>
      </c>
      <c r="AB5822" s="9"/>
      <c r="AC5822" t="s">
        <v>10167</v>
      </c>
      <c r="AD5822">
        <f t="shared" si="360"/>
        <v>0</v>
      </c>
      <c r="AF5822" s="3"/>
      <c r="AH5822" s="9"/>
    </row>
    <row r="5823" spans="1:34" ht="10.95" customHeight="1" outlineLevel="1" x14ac:dyDescent="0.25">
      <c r="A5823" t="s">
        <v>6188</v>
      </c>
      <c r="C5823" s="3" t="s">
        <v>11994</v>
      </c>
      <c r="D5823" s="3">
        <v>6859</v>
      </c>
      <c r="E5823" s="9">
        <v>2014</v>
      </c>
      <c r="F5823" s="7" t="s">
        <v>10100</v>
      </c>
      <c r="G5823" s="7" t="s">
        <v>5401</v>
      </c>
      <c r="H5823" s="8" t="s">
        <v>10168</v>
      </c>
      <c r="I5823" s="8" t="s">
        <v>9327</v>
      </c>
      <c r="J5823" s="19">
        <v>7</v>
      </c>
      <c r="K5823" s="19" t="s">
        <v>7738</v>
      </c>
      <c r="L5823" s="11"/>
      <c r="M5823" s="11"/>
      <c r="N5823" s="24"/>
      <c r="P5823" s="32"/>
      <c r="T5823" s="19"/>
      <c r="U5823" s="3"/>
      <c r="X5823" t="str">
        <f t="shared" si="358"/>
        <v/>
      </c>
      <c r="Z5823" t="str">
        <f t="shared" si="359"/>
        <v/>
      </c>
      <c r="AB5823" s="9"/>
      <c r="AC5823" t="s">
        <v>10168</v>
      </c>
      <c r="AD5823">
        <f t="shared" si="360"/>
        <v>0</v>
      </c>
      <c r="AF5823" s="3"/>
      <c r="AH5823" s="9"/>
    </row>
    <row r="5824" spans="1:34" ht="10.95" customHeight="1" outlineLevel="1" x14ac:dyDescent="0.25">
      <c r="A5824" t="s">
        <v>6188</v>
      </c>
      <c r="C5824" s="3" t="s">
        <v>11994</v>
      </c>
      <c r="D5824" s="3" t="s">
        <v>10164</v>
      </c>
      <c r="E5824" s="9">
        <v>2014</v>
      </c>
      <c r="F5824" s="7" t="s">
        <v>10133</v>
      </c>
      <c r="G5824" s="7" t="s">
        <v>5401</v>
      </c>
      <c r="H5824" s="8" t="s">
        <v>7560</v>
      </c>
      <c r="I5824" s="8" t="s">
        <v>9327</v>
      </c>
      <c r="J5824" s="19">
        <v>7</v>
      </c>
      <c r="K5824" s="19" t="s">
        <v>7738</v>
      </c>
      <c r="L5824" s="11"/>
      <c r="M5824" s="11"/>
      <c r="N5824" s="24"/>
      <c r="P5824" s="32"/>
      <c r="T5824" s="19"/>
      <c r="U5824" s="3"/>
      <c r="X5824" t="str">
        <f t="shared" si="358"/>
        <v/>
      </c>
      <c r="Z5824">
        <f t="shared" si="359"/>
        <v>1</v>
      </c>
      <c r="AB5824" s="9"/>
      <c r="AC5824" t="s">
        <v>7560</v>
      </c>
      <c r="AD5824">
        <f t="shared" si="360"/>
        <v>0</v>
      </c>
      <c r="AF5824" s="3"/>
      <c r="AH5824" s="9"/>
    </row>
    <row r="5825" spans="1:34" ht="10.95" customHeight="1" outlineLevel="1" x14ac:dyDescent="0.25">
      <c r="A5825" t="s">
        <v>6188</v>
      </c>
      <c r="C5825" s="3" t="s">
        <v>11994</v>
      </c>
      <c r="D5825" s="3">
        <v>6860</v>
      </c>
      <c r="E5825" s="9">
        <v>2014</v>
      </c>
      <c r="F5825" s="7" t="s">
        <v>10101</v>
      </c>
      <c r="G5825" s="7" t="s">
        <v>5401</v>
      </c>
      <c r="H5825" s="8" t="s">
        <v>9375</v>
      </c>
      <c r="I5825" s="8" t="s">
        <v>9327</v>
      </c>
      <c r="J5825" s="19">
        <v>7</v>
      </c>
      <c r="K5825" s="19" t="s">
        <v>7738</v>
      </c>
      <c r="L5825" s="11"/>
      <c r="M5825" s="11"/>
      <c r="N5825" s="24"/>
      <c r="P5825" s="32"/>
      <c r="T5825" s="19"/>
      <c r="U5825" s="3"/>
      <c r="X5825" t="str">
        <f t="shared" si="358"/>
        <v/>
      </c>
      <c r="Z5825" t="str">
        <f t="shared" si="359"/>
        <v/>
      </c>
      <c r="AB5825" s="9"/>
      <c r="AC5825" t="s">
        <v>9375</v>
      </c>
      <c r="AD5825">
        <f t="shared" si="360"/>
        <v>0</v>
      </c>
      <c r="AF5825" s="3"/>
      <c r="AH5825" s="9"/>
    </row>
    <row r="5826" spans="1:34" ht="10.95" customHeight="1" outlineLevel="1" x14ac:dyDescent="0.25">
      <c r="A5826" t="s">
        <v>6188</v>
      </c>
      <c r="C5826" s="3" t="s">
        <v>11994</v>
      </c>
      <c r="D5826" s="3" t="s">
        <v>10165</v>
      </c>
      <c r="E5826" s="9">
        <v>2014</v>
      </c>
      <c r="F5826" s="7" t="s">
        <v>10102</v>
      </c>
      <c r="G5826" s="7" t="s">
        <v>5401</v>
      </c>
      <c r="H5826" s="8" t="s">
        <v>9375</v>
      </c>
      <c r="I5826" s="8" t="s">
        <v>9327</v>
      </c>
      <c r="J5826" s="19">
        <v>7</v>
      </c>
      <c r="K5826" s="19" t="s">
        <v>7738</v>
      </c>
      <c r="L5826" s="11"/>
      <c r="M5826" s="11"/>
      <c r="N5826" s="24"/>
      <c r="P5826" s="32"/>
      <c r="T5826" s="19"/>
      <c r="U5826" s="3"/>
      <c r="X5826" t="str">
        <f t="shared" ref="X5826:X5889" si="361">IF(COUNTIF(F5826,"*fdc*"),1,"")</f>
        <v/>
      </c>
      <c r="Z5826">
        <f t="shared" ref="Z5826:Z5889" si="362">IF(COUNTIF(F5826,"*s/s*"),1,"")</f>
        <v>1</v>
      </c>
      <c r="AB5826" s="9"/>
      <c r="AC5826" t="s">
        <v>9375</v>
      </c>
      <c r="AD5826">
        <f t="shared" si="360"/>
        <v>0</v>
      </c>
      <c r="AF5826" s="3"/>
      <c r="AH5826" s="9"/>
    </row>
    <row r="5827" spans="1:34" ht="10.95" customHeight="1" outlineLevel="1" x14ac:dyDescent="0.25">
      <c r="A5827" t="s">
        <v>6188</v>
      </c>
      <c r="C5827" s="3" t="s">
        <v>11994</v>
      </c>
      <c r="D5827" s="3">
        <v>6960</v>
      </c>
      <c r="E5827" s="9">
        <v>2014</v>
      </c>
      <c r="F5827" s="7" t="s">
        <v>10100</v>
      </c>
      <c r="G5827" s="7" t="s">
        <v>5401</v>
      </c>
      <c r="H5827" s="8" t="s">
        <v>9233</v>
      </c>
      <c r="I5827" s="8" t="s">
        <v>7560</v>
      </c>
      <c r="J5827" s="19">
        <v>7</v>
      </c>
      <c r="K5827" s="19" t="s">
        <v>20093</v>
      </c>
      <c r="L5827" s="11"/>
      <c r="M5827" s="11"/>
      <c r="N5827" s="24"/>
      <c r="P5827" s="32"/>
      <c r="T5827" s="19"/>
      <c r="U5827" s="3"/>
      <c r="X5827" t="str">
        <f t="shared" si="361"/>
        <v/>
      </c>
      <c r="Z5827" t="str">
        <f t="shared" si="362"/>
        <v/>
      </c>
      <c r="AB5827" s="9"/>
      <c r="AC5827" t="s">
        <v>9233</v>
      </c>
      <c r="AD5827">
        <f t="shared" si="360"/>
        <v>0</v>
      </c>
      <c r="AF5827" s="3"/>
      <c r="AH5827" s="9"/>
    </row>
    <row r="5828" spans="1:34" ht="10.95" customHeight="1" outlineLevel="1" x14ac:dyDescent="0.25">
      <c r="A5828" t="s">
        <v>6188</v>
      </c>
      <c r="C5828" s="3" t="s">
        <v>11994</v>
      </c>
      <c r="D5828" s="3">
        <v>6961</v>
      </c>
      <c r="E5828" s="9">
        <v>2014</v>
      </c>
      <c r="F5828" s="7" t="s">
        <v>10100</v>
      </c>
      <c r="G5828" s="7" t="s">
        <v>5401</v>
      </c>
      <c r="H5828" s="8" t="s">
        <v>9233</v>
      </c>
      <c r="I5828" s="8" t="s">
        <v>7560</v>
      </c>
      <c r="J5828" s="19">
        <v>7</v>
      </c>
      <c r="K5828" s="19" t="s">
        <v>20093</v>
      </c>
      <c r="L5828" s="11"/>
      <c r="M5828" s="11"/>
      <c r="N5828" s="24"/>
      <c r="P5828" s="32"/>
      <c r="T5828" s="19"/>
      <c r="U5828" s="3"/>
      <c r="X5828" t="str">
        <f t="shared" si="361"/>
        <v/>
      </c>
      <c r="Z5828" t="str">
        <f t="shared" si="362"/>
        <v/>
      </c>
      <c r="AB5828" s="9"/>
      <c r="AC5828" t="s">
        <v>9233</v>
      </c>
      <c r="AD5828">
        <f t="shared" si="360"/>
        <v>0</v>
      </c>
      <c r="AF5828" s="3"/>
      <c r="AH5828" s="9"/>
    </row>
    <row r="5829" spans="1:34" ht="10.95" customHeight="1" outlineLevel="1" x14ac:dyDescent="0.25">
      <c r="A5829" t="s">
        <v>6188</v>
      </c>
      <c r="C5829" s="3" t="s">
        <v>11994</v>
      </c>
      <c r="D5829" s="3">
        <v>6962</v>
      </c>
      <c r="E5829" s="9">
        <v>2014</v>
      </c>
      <c r="F5829" s="7" t="s">
        <v>10100</v>
      </c>
      <c r="G5829" s="7" t="s">
        <v>5401</v>
      </c>
      <c r="H5829" s="8" t="s">
        <v>9233</v>
      </c>
      <c r="I5829" s="8" t="s">
        <v>7560</v>
      </c>
      <c r="J5829" s="19">
        <v>7</v>
      </c>
      <c r="K5829" s="19" t="s">
        <v>20093</v>
      </c>
      <c r="L5829" s="11"/>
      <c r="M5829" s="11"/>
      <c r="N5829" s="24"/>
      <c r="P5829" s="32"/>
      <c r="T5829" s="19"/>
      <c r="U5829" s="3"/>
      <c r="X5829" t="str">
        <f t="shared" si="361"/>
        <v/>
      </c>
      <c r="Z5829" t="str">
        <f t="shared" si="362"/>
        <v/>
      </c>
      <c r="AB5829" s="9"/>
      <c r="AC5829" t="s">
        <v>9233</v>
      </c>
      <c r="AD5829">
        <f t="shared" si="360"/>
        <v>0</v>
      </c>
      <c r="AF5829" s="3"/>
      <c r="AH5829" s="9"/>
    </row>
    <row r="5830" spans="1:34" ht="10.95" customHeight="1" outlineLevel="1" x14ac:dyDescent="0.25">
      <c r="A5830" t="s">
        <v>6188</v>
      </c>
      <c r="C5830" s="3" t="s">
        <v>11994</v>
      </c>
      <c r="D5830" s="3">
        <v>6963</v>
      </c>
      <c r="E5830" s="9">
        <v>2014</v>
      </c>
      <c r="F5830" s="7" t="s">
        <v>10100</v>
      </c>
      <c r="G5830" s="7" t="s">
        <v>5401</v>
      </c>
      <c r="H5830" s="8" t="s">
        <v>9233</v>
      </c>
      <c r="I5830" s="8" t="s">
        <v>7560</v>
      </c>
      <c r="J5830" s="19">
        <v>7</v>
      </c>
      <c r="K5830" s="19" t="s">
        <v>20093</v>
      </c>
      <c r="L5830" s="11"/>
      <c r="M5830" s="11"/>
      <c r="N5830" s="24"/>
      <c r="P5830" s="32"/>
      <c r="T5830" s="19"/>
      <c r="U5830" s="3"/>
      <c r="X5830" t="str">
        <f t="shared" si="361"/>
        <v/>
      </c>
      <c r="Z5830" t="str">
        <f t="shared" si="362"/>
        <v/>
      </c>
      <c r="AB5830" s="9"/>
      <c r="AC5830" t="s">
        <v>9233</v>
      </c>
      <c r="AD5830">
        <f t="shared" si="360"/>
        <v>0</v>
      </c>
      <c r="AF5830" s="3"/>
      <c r="AH5830" s="9"/>
    </row>
    <row r="5831" spans="1:34" ht="10.95" customHeight="1" outlineLevel="1" x14ac:dyDescent="0.25">
      <c r="A5831" t="s">
        <v>6188</v>
      </c>
      <c r="C5831" s="3" t="s">
        <v>11994</v>
      </c>
      <c r="D5831" s="3" t="s">
        <v>10169</v>
      </c>
      <c r="E5831" s="9">
        <v>2014</v>
      </c>
      <c r="F5831" s="7" t="s">
        <v>10133</v>
      </c>
      <c r="G5831" s="7" t="s">
        <v>5401</v>
      </c>
      <c r="H5831" s="8" t="s">
        <v>7560</v>
      </c>
      <c r="I5831" s="8" t="s">
        <v>7560</v>
      </c>
      <c r="J5831" s="19">
        <v>7</v>
      </c>
      <c r="K5831" s="19" t="s">
        <v>7736</v>
      </c>
      <c r="L5831" s="11">
        <v>3</v>
      </c>
      <c r="M5831" s="11"/>
      <c r="N5831" s="24"/>
      <c r="P5831" s="32"/>
      <c r="T5831" s="19"/>
      <c r="U5831" s="3"/>
      <c r="X5831" t="str">
        <f t="shared" si="361"/>
        <v/>
      </c>
      <c r="Z5831">
        <f t="shared" si="362"/>
        <v>1</v>
      </c>
      <c r="AB5831" s="9"/>
      <c r="AC5831" t="s">
        <v>7560</v>
      </c>
      <c r="AD5831">
        <f t="shared" si="360"/>
        <v>0</v>
      </c>
      <c r="AF5831" s="3"/>
      <c r="AH5831" s="9"/>
    </row>
    <row r="5832" spans="1:34" ht="10.95" customHeight="1" outlineLevel="1" x14ac:dyDescent="0.25">
      <c r="A5832" t="s">
        <v>6188</v>
      </c>
      <c r="C5832" s="3" t="s">
        <v>11994</v>
      </c>
      <c r="D5832" s="3">
        <v>6964</v>
      </c>
      <c r="E5832" s="9">
        <v>2014</v>
      </c>
      <c r="F5832" s="7" t="s">
        <v>10059</v>
      </c>
      <c r="G5832" s="7" t="s">
        <v>5401</v>
      </c>
      <c r="H5832" s="8" t="s">
        <v>9233</v>
      </c>
      <c r="I5832" s="8" t="s">
        <v>7560</v>
      </c>
      <c r="J5832" s="19">
        <v>7</v>
      </c>
      <c r="K5832" s="19" t="s">
        <v>20093</v>
      </c>
      <c r="L5832" s="11"/>
      <c r="M5832" s="11"/>
      <c r="N5832" s="24"/>
      <c r="P5832" s="32"/>
      <c r="T5832" s="19"/>
      <c r="U5832" s="3"/>
      <c r="X5832" t="str">
        <f t="shared" si="361"/>
        <v/>
      </c>
      <c r="Z5832" t="str">
        <f t="shared" si="362"/>
        <v/>
      </c>
      <c r="AB5832" s="9"/>
      <c r="AC5832" t="s">
        <v>9233</v>
      </c>
      <c r="AD5832">
        <f t="shared" si="360"/>
        <v>0</v>
      </c>
      <c r="AF5832" s="3"/>
      <c r="AH5832" s="9"/>
    </row>
    <row r="5833" spans="1:34" ht="10.95" customHeight="1" outlineLevel="1" x14ac:dyDescent="0.25">
      <c r="A5833" t="s">
        <v>6188</v>
      </c>
      <c r="C5833" s="3" t="s">
        <v>11994</v>
      </c>
      <c r="D5833" s="3" t="s">
        <v>10170</v>
      </c>
      <c r="E5833" s="9">
        <v>2014</v>
      </c>
      <c r="F5833" s="7" t="s">
        <v>10063</v>
      </c>
      <c r="G5833" s="7" t="s">
        <v>5401</v>
      </c>
      <c r="H5833" s="8" t="s">
        <v>7560</v>
      </c>
      <c r="I5833" s="8" t="s">
        <v>7560</v>
      </c>
      <c r="J5833" s="19">
        <v>7</v>
      </c>
      <c r="K5833" s="19" t="s">
        <v>7736</v>
      </c>
      <c r="L5833" s="11">
        <v>3</v>
      </c>
      <c r="M5833" s="11"/>
      <c r="N5833" s="24"/>
      <c r="P5833" s="32"/>
      <c r="T5833" s="19"/>
      <c r="U5833" s="3"/>
      <c r="X5833" t="str">
        <f t="shared" si="361"/>
        <v/>
      </c>
      <c r="Z5833">
        <f t="shared" si="362"/>
        <v>1</v>
      </c>
      <c r="AB5833" s="9"/>
      <c r="AC5833" t="s">
        <v>7560</v>
      </c>
      <c r="AD5833">
        <f t="shared" si="360"/>
        <v>0</v>
      </c>
      <c r="AF5833" s="3"/>
      <c r="AH5833" s="9"/>
    </row>
    <row r="5834" spans="1:34" ht="10.95" customHeight="1" outlineLevel="1" x14ac:dyDescent="0.25">
      <c r="A5834" t="s">
        <v>6188</v>
      </c>
      <c r="C5834" s="3" t="s">
        <v>11994</v>
      </c>
      <c r="D5834" s="3">
        <v>7287</v>
      </c>
      <c r="E5834" s="9">
        <v>2015</v>
      </c>
      <c r="F5834" s="7" t="s">
        <v>10100</v>
      </c>
      <c r="G5834" s="7" t="s">
        <v>5401</v>
      </c>
      <c r="H5834" s="8" t="s">
        <v>9233</v>
      </c>
      <c r="I5834" s="8" t="s">
        <v>7560</v>
      </c>
      <c r="J5834" s="19">
        <v>7</v>
      </c>
      <c r="K5834" s="19" t="s">
        <v>20093</v>
      </c>
      <c r="L5834" s="11"/>
      <c r="M5834" s="11"/>
      <c r="N5834" s="24"/>
      <c r="P5834" s="32"/>
      <c r="T5834" s="19"/>
      <c r="U5834" s="3"/>
      <c r="X5834" t="str">
        <f t="shared" si="361"/>
        <v/>
      </c>
      <c r="Z5834" t="str">
        <f t="shared" si="362"/>
        <v/>
      </c>
      <c r="AB5834" s="9"/>
      <c r="AC5834" t="s">
        <v>9233</v>
      </c>
      <c r="AD5834">
        <f t="shared" si="360"/>
        <v>0</v>
      </c>
      <c r="AF5834" s="3"/>
      <c r="AH5834" s="9"/>
    </row>
    <row r="5835" spans="1:34" ht="10.95" customHeight="1" outlineLevel="1" x14ac:dyDescent="0.25">
      <c r="A5835" t="s">
        <v>6188</v>
      </c>
      <c r="C5835" s="3" t="s">
        <v>11994</v>
      </c>
      <c r="D5835" s="3">
        <v>7288</v>
      </c>
      <c r="E5835" s="9">
        <v>2015</v>
      </c>
      <c r="F5835" s="7" t="s">
        <v>10100</v>
      </c>
      <c r="G5835" s="7" t="s">
        <v>5401</v>
      </c>
      <c r="H5835" s="8" t="s">
        <v>9233</v>
      </c>
      <c r="I5835" s="8" t="s">
        <v>7560</v>
      </c>
      <c r="J5835" s="19">
        <v>7</v>
      </c>
      <c r="K5835" s="19" t="s">
        <v>20093</v>
      </c>
      <c r="L5835" s="11"/>
      <c r="M5835" s="11"/>
      <c r="N5835" s="24"/>
      <c r="P5835" s="32"/>
      <c r="T5835" s="19"/>
      <c r="U5835" s="3"/>
      <c r="X5835" t="str">
        <f t="shared" si="361"/>
        <v/>
      </c>
      <c r="Z5835" t="str">
        <f t="shared" si="362"/>
        <v/>
      </c>
      <c r="AB5835" s="9"/>
      <c r="AC5835" t="s">
        <v>9233</v>
      </c>
      <c r="AD5835">
        <f t="shared" si="360"/>
        <v>0</v>
      </c>
      <c r="AF5835" s="3"/>
      <c r="AH5835" s="9"/>
    </row>
    <row r="5836" spans="1:34" ht="10.95" customHeight="1" outlineLevel="1" x14ac:dyDescent="0.25">
      <c r="A5836" t="s">
        <v>6188</v>
      </c>
      <c r="C5836" s="3" t="s">
        <v>11994</v>
      </c>
      <c r="D5836" s="3">
        <v>7289</v>
      </c>
      <c r="E5836" s="9">
        <v>2015</v>
      </c>
      <c r="F5836" s="7" t="s">
        <v>10100</v>
      </c>
      <c r="G5836" s="7" t="s">
        <v>5401</v>
      </c>
      <c r="H5836" s="8" t="s">
        <v>9233</v>
      </c>
      <c r="I5836" s="8" t="s">
        <v>7560</v>
      </c>
      <c r="J5836" s="19">
        <v>7</v>
      </c>
      <c r="K5836" s="19" t="s">
        <v>20093</v>
      </c>
      <c r="L5836" s="11"/>
      <c r="M5836" s="11"/>
      <c r="N5836" s="24"/>
      <c r="P5836" s="32"/>
      <c r="T5836" s="19"/>
      <c r="U5836" s="3"/>
      <c r="X5836" t="str">
        <f t="shared" si="361"/>
        <v/>
      </c>
      <c r="Z5836" t="str">
        <f t="shared" si="362"/>
        <v/>
      </c>
      <c r="AB5836" s="9"/>
      <c r="AC5836" t="s">
        <v>9233</v>
      </c>
      <c r="AD5836">
        <f t="shared" si="360"/>
        <v>0</v>
      </c>
      <c r="AF5836" s="3"/>
      <c r="AH5836" s="9"/>
    </row>
    <row r="5837" spans="1:34" ht="10.95" customHeight="1" outlineLevel="1" x14ac:dyDescent="0.25">
      <c r="A5837" t="s">
        <v>6188</v>
      </c>
      <c r="C5837" s="3" t="s">
        <v>11994</v>
      </c>
      <c r="D5837" s="3">
        <v>7290</v>
      </c>
      <c r="E5837" s="9">
        <v>2015</v>
      </c>
      <c r="F5837" s="7" t="s">
        <v>10100</v>
      </c>
      <c r="G5837" s="7" t="s">
        <v>5401</v>
      </c>
      <c r="H5837" s="8" t="s">
        <v>9233</v>
      </c>
      <c r="I5837" s="8" t="s">
        <v>7560</v>
      </c>
      <c r="J5837" s="19">
        <v>7</v>
      </c>
      <c r="K5837" s="19" t="s">
        <v>20093</v>
      </c>
      <c r="L5837" s="11"/>
      <c r="M5837" s="11"/>
      <c r="N5837" s="24"/>
      <c r="P5837" s="32"/>
      <c r="T5837" s="19"/>
      <c r="U5837" s="3"/>
      <c r="X5837" t="str">
        <f t="shared" si="361"/>
        <v/>
      </c>
      <c r="Z5837" t="str">
        <f t="shared" si="362"/>
        <v/>
      </c>
      <c r="AB5837" s="9"/>
      <c r="AC5837" t="s">
        <v>9233</v>
      </c>
      <c r="AD5837">
        <f t="shared" si="360"/>
        <v>0</v>
      </c>
      <c r="AF5837" s="3"/>
      <c r="AH5837" s="9"/>
    </row>
    <row r="5838" spans="1:34" ht="10.95" customHeight="1" outlineLevel="1" x14ac:dyDescent="0.25">
      <c r="A5838" t="s">
        <v>6188</v>
      </c>
      <c r="C5838" s="3" t="s">
        <v>11994</v>
      </c>
      <c r="D5838" s="3" t="s">
        <v>10171</v>
      </c>
      <c r="E5838" s="9">
        <v>2015</v>
      </c>
      <c r="F5838" s="7" t="s">
        <v>10133</v>
      </c>
      <c r="G5838" s="7" t="s">
        <v>5401</v>
      </c>
      <c r="H5838" s="8" t="s">
        <v>7560</v>
      </c>
      <c r="I5838" s="8" t="s">
        <v>7560</v>
      </c>
      <c r="J5838" s="19">
        <v>7</v>
      </c>
      <c r="K5838" s="19" t="s">
        <v>7736</v>
      </c>
      <c r="L5838" s="11">
        <v>3</v>
      </c>
      <c r="M5838" s="11"/>
      <c r="N5838" s="24"/>
      <c r="P5838" s="32"/>
      <c r="T5838" s="19"/>
      <c r="U5838" s="3"/>
      <c r="X5838" t="str">
        <f t="shared" si="361"/>
        <v/>
      </c>
      <c r="Z5838">
        <f t="shared" si="362"/>
        <v>1</v>
      </c>
      <c r="AB5838" s="9"/>
      <c r="AC5838" t="s">
        <v>7560</v>
      </c>
      <c r="AD5838">
        <f t="shared" si="360"/>
        <v>0</v>
      </c>
      <c r="AF5838" s="3"/>
      <c r="AH5838" s="9"/>
    </row>
    <row r="5839" spans="1:34" ht="10.95" customHeight="1" outlineLevel="1" x14ac:dyDescent="0.25">
      <c r="A5839" t="s">
        <v>6188</v>
      </c>
      <c r="C5839" s="3" t="s">
        <v>11994</v>
      </c>
      <c r="D5839" s="3">
        <v>7348</v>
      </c>
      <c r="E5839" s="9">
        <v>2015</v>
      </c>
      <c r="F5839" s="7" t="s">
        <v>10100</v>
      </c>
      <c r="G5839" s="7" t="s">
        <v>5401</v>
      </c>
      <c r="H5839" s="43" t="s">
        <v>19968</v>
      </c>
      <c r="I5839" s="43" t="s">
        <v>8541</v>
      </c>
      <c r="J5839" s="19">
        <v>7</v>
      </c>
      <c r="K5839" s="19" t="s">
        <v>20093</v>
      </c>
      <c r="L5839" s="11"/>
      <c r="M5839" s="11"/>
      <c r="N5839" s="24"/>
      <c r="P5839" s="32"/>
      <c r="T5839" s="19"/>
      <c r="U5839" s="3"/>
      <c r="X5839" t="str">
        <f t="shared" si="361"/>
        <v/>
      </c>
      <c r="Z5839" t="str">
        <f t="shared" si="362"/>
        <v/>
      </c>
      <c r="AB5839" s="9"/>
      <c r="AC5839" s="2" t="s">
        <v>19968</v>
      </c>
      <c r="AD5839">
        <f t="shared" si="360"/>
        <v>0</v>
      </c>
      <c r="AF5839" s="3">
        <v>1</v>
      </c>
      <c r="AH5839" s="9"/>
    </row>
    <row r="5840" spans="1:34" ht="10.95" customHeight="1" outlineLevel="1" x14ac:dyDescent="0.25">
      <c r="A5840" t="s">
        <v>6188</v>
      </c>
      <c r="C5840" s="3" t="s">
        <v>11994</v>
      </c>
      <c r="D5840" s="3">
        <v>7349</v>
      </c>
      <c r="E5840" s="9">
        <v>2015</v>
      </c>
      <c r="F5840" s="7" t="s">
        <v>10100</v>
      </c>
      <c r="G5840" s="7" t="s">
        <v>5401</v>
      </c>
      <c r="H5840" s="43" t="s">
        <v>19968</v>
      </c>
      <c r="I5840" s="8" t="s">
        <v>8541</v>
      </c>
      <c r="J5840" s="19">
        <v>7</v>
      </c>
      <c r="K5840" s="19" t="s">
        <v>20093</v>
      </c>
      <c r="L5840" s="11"/>
      <c r="M5840" s="11"/>
      <c r="N5840" s="24"/>
      <c r="P5840" s="32"/>
      <c r="T5840" s="19"/>
      <c r="U5840" s="3"/>
      <c r="X5840" t="str">
        <f t="shared" si="361"/>
        <v/>
      </c>
      <c r="Z5840" t="str">
        <f t="shared" si="362"/>
        <v/>
      </c>
      <c r="AB5840" s="9"/>
      <c r="AC5840" s="2" t="s">
        <v>19968</v>
      </c>
      <c r="AD5840">
        <f t="shared" si="360"/>
        <v>0</v>
      </c>
      <c r="AF5840" s="3">
        <v>1</v>
      </c>
      <c r="AH5840" s="9"/>
    </row>
    <row r="5841" spans="1:34" ht="10.95" customHeight="1" outlineLevel="1" x14ac:dyDescent="0.25">
      <c r="A5841" t="s">
        <v>6188</v>
      </c>
      <c r="C5841" s="3" t="s">
        <v>11994</v>
      </c>
      <c r="D5841" s="3">
        <v>7350</v>
      </c>
      <c r="E5841" s="9">
        <v>2015</v>
      </c>
      <c r="F5841" s="7" t="s">
        <v>10100</v>
      </c>
      <c r="G5841" s="7" t="s">
        <v>5401</v>
      </c>
      <c r="H5841" s="43" t="s">
        <v>19968</v>
      </c>
      <c r="I5841" s="8" t="s">
        <v>8541</v>
      </c>
      <c r="J5841" s="19">
        <v>7</v>
      </c>
      <c r="K5841" s="19" t="s">
        <v>20093</v>
      </c>
      <c r="L5841" s="11"/>
      <c r="M5841" s="11"/>
      <c r="N5841" s="24"/>
      <c r="P5841" s="32"/>
      <c r="T5841" s="19"/>
      <c r="U5841" s="3"/>
      <c r="X5841" t="str">
        <f t="shared" si="361"/>
        <v/>
      </c>
      <c r="Z5841" t="str">
        <f t="shared" si="362"/>
        <v/>
      </c>
      <c r="AB5841" s="9"/>
      <c r="AC5841" s="2" t="s">
        <v>19968</v>
      </c>
      <c r="AD5841">
        <f t="shared" si="360"/>
        <v>0</v>
      </c>
      <c r="AF5841" s="3">
        <v>1</v>
      </c>
      <c r="AH5841" s="9"/>
    </row>
    <row r="5842" spans="1:34" ht="10.95" customHeight="1" outlineLevel="1" x14ac:dyDescent="0.25">
      <c r="A5842" t="s">
        <v>6188</v>
      </c>
      <c r="C5842" s="3" t="s">
        <v>11994</v>
      </c>
      <c r="D5842" s="3">
        <v>7351</v>
      </c>
      <c r="E5842" s="9">
        <v>2015</v>
      </c>
      <c r="F5842" s="7" t="s">
        <v>10100</v>
      </c>
      <c r="G5842" s="7" t="s">
        <v>5401</v>
      </c>
      <c r="H5842" s="43" t="s">
        <v>19968</v>
      </c>
      <c r="I5842" s="8" t="s">
        <v>8541</v>
      </c>
      <c r="J5842" s="19">
        <v>7</v>
      </c>
      <c r="K5842" s="19" t="s">
        <v>20093</v>
      </c>
      <c r="L5842" s="11"/>
      <c r="M5842" s="11"/>
      <c r="N5842" s="24"/>
      <c r="P5842" s="32"/>
      <c r="T5842" s="19"/>
      <c r="U5842" s="3"/>
      <c r="X5842" t="str">
        <f t="shared" si="361"/>
        <v/>
      </c>
      <c r="Z5842" t="str">
        <f t="shared" si="362"/>
        <v/>
      </c>
      <c r="AB5842" s="9"/>
      <c r="AC5842" s="2" t="s">
        <v>19968</v>
      </c>
      <c r="AD5842">
        <f t="shared" si="360"/>
        <v>0</v>
      </c>
      <c r="AF5842" s="3">
        <v>1</v>
      </c>
      <c r="AH5842" s="9"/>
    </row>
    <row r="5843" spans="1:34" ht="10.95" customHeight="1" outlineLevel="1" x14ac:dyDescent="0.25">
      <c r="A5843" t="s">
        <v>6188</v>
      </c>
      <c r="C5843" s="3" t="s">
        <v>11994</v>
      </c>
      <c r="D5843" s="3" t="s">
        <v>20526</v>
      </c>
      <c r="E5843" s="9">
        <v>2015</v>
      </c>
      <c r="F5843" s="7" t="s">
        <v>10133</v>
      </c>
      <c r="G5843" s="7" t="s">
        <v>5401</v>
      </c>
      <c r="H5843" s="8" t="s">
        <v>6046</v>
      </c>
      <c r="I5843" s="8" t="s">
        <v>8541</v>
      </c>
      <c r="J5843" s="19">
        <v>7</v>
      </c>
      <c r="K5843" s="19" t="s">
        <v>7736</v>
      </c>
      <c r="L5843" s="11">
        <v>3</v>
      </c>
      <c r="M5843" s="11"/>
      <c r="N5843" s="24"/>
      <c r="P5843" s="32"/>
      <c r="T5843" s="19"/>
      <c r="U5843" s="3"/>
      <c r="X5843" t="str">
        <f t="shared" si="361"/>
        <v/>
      </c>
      <c r="Z5843">
        <f t="shared" si="362"/>
        <v>1</v>
      </c>
      <c r="AB5843" s="9"/>
      <c r="AC5843" t="s">
        <v>6046</v>
      </c>
      <c r="AD5843">
        <f t="shared" si="360"/>
        <v>0</v>
      </c>
      <c r="AF5843" s="3">
        <v>1</v>
      </c>
      <c r="AH5843" s="9"/>
    </row>
    <row r="5844" spans="1:34" ht="10.95" customHeight="1" outlineLevel="1" x14ac:dyDescent="0.25">
      <c r="A5844" t="s">
        <v>6188</v>
      </c>
      <c r="C5844" s="3" t="s">
        <v>11994</v>
      </c>
      <c r="D5844" s="3">
        <v>7352</v>
      </c>
      <c r="E5844" s="9">
        <v>2015</v>
      </c>
      <c r="F5844" s="7" t="s">
        <v>20527</v>
      </c>
      <c r="G5844" s="7" t="s">
        <v>5401</v>
      </c>
      <c r="H5844" s="8" t="s">
        <v>6046</v>
      </c>
      <c r="I5844" s="8" t="s">
        <v>8541</v>
      </c>
      <c r="J5844" s="19">
        <v>7</v>
      </c>
      <c r="K5844" s="19" t="s">
        <v>7736</v>
      </c>
      <c r="L5844" s="11">
        <v>3</v>
      </c>
      <c r="M5844" s="11"/>
      <c r="N5844" s="24"/>
      <c r="P5844" s="32"/>
      <c r="T5844" s="19"/>
      <c r="U5844" s="3"/>
      <c r="X5844" t="str">
        <f t="shared" si="361"/>
        <v/>
      </c>
      <c r="Z5844">
        <f t="shared" si="362"/>
        <v>1</v>
      </c>
      <c r="AB5844" s="9"/>
      <c r="AC5844" t="s">
        <v>6046</v>
      </c>
      <c r="AD5844">
        <f t="shared" si="360"/>
        <v>0</v>
      </c>
      <c r="AF5844" s="3">
        <v>1</v>
      </c>
      <c r="AH5844" s="9"/>
    </row>
    <row r="5845" spans="1:34" ht="10.95" customHeight="1" outlineLevel="1" x14ac:dyDescent="0.25">
      <c r="A5845" t="s">
        <v>6188</v>
      </c>
      <c r="C5845" s="3" t="s">
        <v>11994</v>
      </c>
      <c r="D5845" s="3">
        <v>7424</v>
      </c>
      <c r="E5845" s="9">
        <v>2015</v>
      </c>
      <c r="F5845" s="7" t="s">
        <v>10174</v>
      </c>
      <c r="G5845" s="7" t="s">
        <v>5401</v>
      </c>
      <c r="H5845" s="8" t="s">
        <v>10176</v>
      </c>
      <c r="I5845" s="8" t="s">
        <v>9392</v>
      </c>
      <c r="J5845" s="19">
        <v>1</v>
      </c>
      <c r="K5845" s="19" t="s">
        <v>20093</v>
      </c>
      <c r="L5845" s="11"/>
      <c r="M5845" s="11"/>
      <c r="N5845" s="24"/>
      <c r="P5845" s="32"/>
      <c r="R5845">
        <v>1</v>
      </c>
      <c r="S5845">
        <v>1</v>
      </c>
      <c r="T5845" s="19"/>
      <c r="U5845" s="3"/>
      <c r="X5845" t="str">
        <f t="shared" si="361"/>
        <v/>
      </c>
      <c r="Z5845" t="str">
        <f t="shared" si="362"/>
        <v/>
      </c>
      <c r="AB5845" s="9"/>
      <c r="AC5845" t="s">
        <v>10176</v>
      </c>
      <c r="AD5845">
        <f t="shared" si="360"/>
        <v>0</v>
      </c>
      <c r="AF5845" s="3"/>
      <c r="AH5845" s="9"/>
    </row>
    <row r="5846" spans="1:34" ht="10.95" customHeight="1" outlineLevel="1" x14ac:dyDescent="0.25">
      <c r="A5846" t="s">
        <v>6188</v>
      </c>
      <c r="C5846" s="3" t="s">
        <v>11994</v>
      </c>
      <c r="D5846" s="3">
        <v>7425</v>
      </c>
      <c r="E5846" s="9">
        <v>2015</v>
      </c>
      <c r="F5846" s="7" t="s">
        <v>10174</v>
      </c>
      <c r="G5846" s="7" t="s">
        <v>5401</v>
      </c>
      <c r="H5846" s="8" t="s">
        <v>10177</v>
      </c>
      <c r="I5846" s="8" t="s">
        <v>9392</v>
      </c>
      <c r="J5846" s="19">
        <v>1</v>
      </c>
      <c r="K5846" s="19" t="s">
        <v>20093</v>
      </c>
      <c r="L5846" s="11"/>
      <c r="M5846" s="11"/>
      <c r="N5846" s="24"/>
      <c r="P5846" s="32"/>
      <c r="T5846" s="19"/>
      <c r="U5846" s="3"/>
      <c r="X5846" t="str">
        <f t="shared" si="361"/>
        <v/>
      </c>
      <c r="Z5846" t="str">
        <f t="shared" si="362"/>
        <v/>
      </c>
      <c r="AB5846" s="9"/>
      <c r="AC5846" t="s">
        <v>10177</v>
      </c>
      <c r="AD5846">
        <f t="shared" si="360"/>
        <v>0</v>
      </c>
      <c r="AF5846" s="3"/>
      <c r="AH5846" s="9"/>
    </row>
    <row r="5847" spans="1:34" ht="10.95" customHeight="1" outlineLevel="1" x14ac:dyDescent="0.25">
      <c r="A5847" t="s">
        <v>6188</v>
      </c>
      <c r="C5847" s="3" t="s">
        <v>11994</v>
      </c>
      <c r="D5847" s="3">
        <v>7426</v>
      </c>
      <c r="E5847" s="9">
        <v>2015</v>
      </c>
      <c r="F5847" s="7" t="s">
        <v>10174</v>
      </c>
      <c r="G5847" s="7" t="s">
        <v>5401</v>
      </c>
      <c r="H5847" s="8" t="s">
        <v>10178</v>
      </c>
      <c r="I5847" s="8" t="s">
        <v>9392</v>
      </c>
      <c r="J5847" s="19">
        <v>1</v>
      </c>
      <c r="K5847" s="19" t="s">
        <v>20093</v>
      </c>
      <c r="L5847" s="11"/>
      <c r="M5847" s="11"/>
      <c r="N5847" s="24"/>
      <c r="P5847" s="32"/>
      <c r="S5847">
        <v>1</v>
      </c>
      <c r="T5847" s="19"/>
      <c r="U5847" s="3"/>
      <c r="X5847" t="str">
        <f t="shared" si="361"/>
        <v/>
      </c>
      <c r="Z5847" t="str">
        <f t="shared" si="362"/>
        <v/>
      </c>
      <c r="AB5847" s="9"/>
      <c r="AC5847" t="s">
        <v>10178</v>
      </c>
      <c r="AD5847">
        <f t="shared" si="360"/>
        <v>0</v>
      </c>
      <c r="AF5847" s="3"/>
      <c r="AH5847" s="9"/>
    </row>
    <row r="5848" spans="1:34" ht="10.95" customHeight="1" outlineLevel="1" x14ac:dyDescent="0.25">
      <c r="A5848" t="s">
        <v>6188</v>
      </c>
      <c r="C5848" s="3" t="s">
        <v>11994</v>
      </c>
      <c r="D5848" s="3">
        <v>7427</v>
      </c>
      <c r="E5848" s="9">
        <v>2015</v>
      </c>
      <c r="F5848" s="7" t="s">
        <v>10174</v>
      </c>
      <c r="G5848" s="7" t="s">
        <v>5401</v>
      </c>
      <c r="H5848" s="8" t="s">
        <v>10179</v>
      </c>
      <c r="I5848" s="8" t="s">
        <v>9392</v>
      </c>
      <c r="J5848" s="19">
        <v>1</v>
      </c>
      <c r="K5848" s="19" t="s">
        <v>20093</v>
      </c>
      <c r="L5848" s="11"/>
      <c r="M5848" s="11"/>
      <c r="N5848" s="24"/>
      <c r="P5848" s="32"/>
      <c r="T5848" s="19"/>
      <c r="U5848" s="3"/>
      <c r="X5848" t="str">
        <f t="shared" si="361"/>
        <v/>
      </c>
      <c r="Z5848" t="str">
        <f t="shared" si="362"/>
        <v/>
      </c>
      <c r="AB5848" s="9"/>
      <c r="AC5848" t="s">
        <v>10179</v>
      </c>
      <c r="AD5848">
        <f t="shared" si="360"/>
        <v>0</v>
      </c>
      <c r="AF5848" s="3"/>
      <c r="AH5848" s="9"/>
    </row>
    <row r="5849" spans="1:34" ht="10.95" customHeight="1" outlineLevel="1" x14ac:dyDescent="0.25">
      <c r="A5849" t="s">
        <v>6188</v>
      </c>
      <c r="C5849" s="3" t="s">
        <v>11994</v>
      </c>
      <c r="D5849" s="3" t="s">
        <v>10172</v>
      </c>
      <c r="E5849" s="9">
        <v>2015</v>
      </c>
      <c r="F5849" s="7" t="s">
        <v>10175</v>
      </c>
      <c r="G5849" s="7" t="s">
        <v>5401</v>
      </c>
      <c r="H5849" s="8" t="s">
        <v>10158</v>
      </c>
      <c r="I5849" s="8" t="s">
        <v>9392</v>
      </c>
      <c r="J5849" s="19">
        <v>1</v>
      </c>
      <c r="K5849" s="19" t="s">
        <v>7736</v>
      </c>
      <c r="L5849" s="11">
        <v>8</v>
      </c>
      <c r="M5849" s="11"/>
      <c r="N5849" s="24"/>
      <c r="P5849" s="32"/>
      <c r="S5849">
        <v>1</v>
      </c>
      <c r="T5849" s="19"/>
      <c r="U5849" s="3"/>
      <c r="X5849" t="str">
        <f t="shared" si="361"/>
        <v/>
      </c>
      <c r="Z5849">
        <f t="shared" si="362"/>
        <v>1</v>
      </c>
      <c r="AB5849" s="9"/>
      <c r="AC5849" t="s">
        <v>10158</v>
      </c>
      <c r="AD5849">
        <f t="shared" si="360"/>
        <v>0</v>
      </c>
      <c r="AF5849" s="3"/>
      <c r="AH5849" s="9"/>
    </row>
    <row r="5850" spans="1:34" ht="10.95" customHeight="1" outlineLevel="1" x14ac:dyDescent="0.25">
      <c r="A5850" t="s">
        <v>6188</v>
      </c>
      <c r="C5850" s="3" t="s">
        <v>11994</v>
      </c>
      <c r="D5850" s="3">
        <v>7428</v>
      </c>
      <c r="E5850" s="9">
        <v>2015</v>
      </c>
      <c r="F5850" s="7" t="s">
        <v>10151</v>
      </c>
      <c r="G5850" s="7" t="s">
        <v>5401</v>
      </c>
      <c r="H5850" s="8" t="s">
        <v>19278</v>
      </c>
      <c r="I5850" s="8" t="s">
        <v>9392</v>
      </c>
      <c r="J5850" s="19">
        <v>1</v>
      </c>
      <c r="K5850" s="19" t="s">
        <v>20093</v>
      </c>
      <c r="L5850" s="11"/>
      <c r="M5850" s="11"/>
      <c r="N5850" s="24"/>
      <c r="P5850" s="32"/>
      <c r="R5850">
        <v>1</v>
      </c>
      <c r="S5850">
        <v>1</v>
      </c>
      <c r="T5850" s="19"/>
      <c r="U5850" s="3"/>
      <c r="X5850" t="str">
        <f t="shared" si="361"/>
        <v/>
      </c>
      <c r="Z5850" t="str">
        <f t="shared" si="362"/>
        <v/>
      </c>
      <c r="AB5850" s="9"/>
      <c r="AC5850" t="s">
        <v>19278</v>
      </c>
      <c r="AD5850">
        <f t="shared" si="360"/>
        <v>0</v>
      </c>
      <c r="AF5850" s="3"/>
      <c r="AH5850" s="9"/>
    </row>
    <row r="5851" spans="1:34" ht="10.95" customHeight="1" outlineLevel="1" x14ac:dyDescent="0.25">
      <c r="A5851" t="s">
        <v>6188</v>
      </c>
      <c r="C5851" s="3" t="s">
        <v>11994</v>
      </c>
      <c r="D5851" s="3" t="s">
        <v>10173</v>
      </c>
      <c r="E5851" s="9">
        <v>2015</v>
      </c>
      <c r="F5851" s="7" t="s">
        <v>10148</v>
      </c>
      <c r="G5851" s="7" t="s">
        <v>5401</v>
      </c>
      <c r="H5851" s="8" t="s">
        <v>10180</v>
      </c>
      <c r="I5851" s="8" t="s">
        <v>9392</v>
      </c>
      <c r="J5851" s="19">
        <v>1</v>
      </c>
      <c r="K5851" s="19" t="s">
        <v>7736</v>
      </c>
      <c r="L5851" s="11">
        <v>8</v>
      </c>
      <c r="M5851" s="11"/>
      <c r="N5851" s="24"/>
      <c r="P5851" s="32"/>
      <c r="T5851" s="19"/>
      <c r="U5851" s="3"/>
      <c r="X5851" t="str">
        <f t="shared" si="361"/>
        <v/>
      </c>
      <c r="Z5851">
        <f t="shared" si="362"/>
        <v>1</v>
      </c>
      <c r="AB5851" s="9"/>
      <c r="AC5851" t="s">
        <v>10180</v>
      </c>
      <c r="AD5851">
        <f t="shared" si="360"/>
        <v>0</v>
      </c>
      <c r="AF5851" s="3"/>
      <c r="AH5851" s="9"/>
    </row>
    <row r="5852" spans="1:34" ht="10.95" customHeight="1" outlineLevel="1" x14ac:dyDescent="0.25">
      <c r="A5852" t="s">
        <v>6188</v>
      </c>
      <c r="C5852" s="3" t="s">
        <v>11994</v>
      </c>
      <c r="D5852" s="3">
        <v>7535</v>
      </c>
      <c r="E5852" s="9">
        <v>2015</v>
      </c>
      <c r="F5852" s="7" t="s">
        <v>10099</v>
      </c>
      <c r="G5852" s="7" t="s">
        <v>5401</v>
      </c>
      <c r="H5852" s="8" t="s">
        <v>9233</v>
      </c>
      <c r="I5852" s="8" t="s">
        <v>7560</v>
      </c>
      <c r="J5852" s="19">
        <v>7</v>
      </c>
      <c r="K5852" s="19" t="s">
        <v>20093</v>
      </c>
      <c r="L5852" s="11"/>
      <c r="M5852" s="11"/>
      <c r="N5852" s="24"/>
      <c r="P5852" s="32"/>
      <c r="T5852" s="19"/>
      <c r="U5852" s="3"/>
      <c r="X5852" t="str">
        <f t="shared" si="361"/>
        <v/>
      </c>
      <c r="Z5852" t="str">
        <f t="shared" si="362"/>
        <v/>
      </c>
      <c r="AB5852" s="9"/>
      <c r="AC5852" t="s">
        <v>9233</v>
      </c>
      <c r="AD5852">
        <f t="shared" si="360"/>
        <v>0</v>
      </c>
      <c r="AF5852" s="3"/>
      <c r="AH5852" s="9"/>
    </row>
    <row r="5853" spans="1:34" ht="10.95" customHeight="1" outlineLevel="1" x14ac:dyDescent="0.25">
      <c r="A5853" t="s">
        <v>6188</v>
      </c>
      <c r="C5853" s="3" t="s">
        <v>11994</v>
      </c>
      <c r="D5853" s="3">
        <v>7536</v>
      </c>
      <c r="E5853" s="9">
        <v>2015</v>
      </c>
      <c r="F5853" s="7" t="s">
        <v>10099</v>
      </c>
      <c r="G5853" s="7" t="s">
        <v>5401</v>
      </c>
      <c r="H5853" s="8" t="s">
        <v>9233</v>
      </c>
      <c r="I5853" s="8" t="s">
        <v>7560</v>
      </c>
      <c r="J5853" s="19">
        <v>7</v>
      </c>
      <c r="K5853" s="19" t="s">
        <v>20093</v>
      </c>
      <c r="L5853" s="11"/>
      <c r="M5853" s="11"/>
      <c r="N5853" s="24"/>
      <c r="P5853" s="32"/>
      <c r="T5853" s="19"/>
      <c r="U5853" s="3"/>
      <c r="X5853" t="str">
        <f t="shared" si="361"/>
        <v/>
      </c>
      <c r="Z5853" t="str">
        <f t="shared" si="362"/>
        <v/>
      </c>
      <c r="AB5853" s="9"/>
      <c r="AC5853" t="s">
        <v>9233</v>
      </c>
      <c r="AD5853">
        <f t="shared" si="360"/>
        <v>0</v>
      </c>
      <c r="AF5853" s="3"/>
      <c r="AH5853" s="9"/>
    </row>
    <row r="5854" spans="1:34" ht="10.95" customHeight="1" outlineLevel="1" x14ac:dyDescent="0.25">
      <c r="A5854" t="s">
        <v>6188</v>
      </c>
      <c r="C5854" s="3" t="s">
        <v>11994</v>
      </c>
      <c r="D5854" s="3">
        <v>7537</v>
      </c>
      <c r="E5854" s="9">
        <v>2015</v>
      </c>
      <c r="F5854" s="7" t="s">
        <v>10099</v>
      </c>
      <c r="G5854" s="7" t="s">
        <v>5401</v>
      </c>
      <c r="H5854" s="8" t="s">
        <v>9233</v>
      </c>
      <c r="I5854" s="8" t="s">
        <v>7560</v>
      </c>
      <c r="J5854" s="19">
        <v>7</v>
      </c>
      <c r="K5854" s="19" t="s">
        <v>20093</v>
      </c>
      <c r="L5854" s="11"/>
      <c r="M5854" s="11"/>
      <c r="N5854" s="24"/>
      <c r="P5854" s="32"/>
      <c r="T5854" s="19"/>
      <c r="U5854" s="3"/>
      <c r="X5854" t="str">
        <f t="shared" si="361"/>
        <v/>
      </c>
      <c r="Z5854" t="str">
        <f t="shared" si="362"/>
        <v/>
      </c>
      <c r="AB5854" s="9"/>
      <c r="AC5854" t="s">
        <v>9233</v>
      </c>
      <c r="AD5854">
        <f t="shared" si="360"/>
        <v>0</v>
      </c>
      <c r="AF5854" s="3"/>
      <c r="AH5854" s="9"/>
    </row>
    <row r="5855" spans="1:34" ht="10.95" customHeight="1" outlineLevel="1" x14ac:dyDescent="0.25">
      <c r="A5855" t="s">
        <v>6188</v>
      </c>
      <c r="C5855" s="3" t="s">
        <v>11994</v>
      </c>
      <c r="D5855" s="3">
        <v>7538</v>
      </c>
      <c r="E5855" s="9">
        <v>2015</v>
      </c>
      <c r="F5855" s="7" t="s">
        <v>10099</v>
      </c>
      <c r="G5855" s="7" t="s">
        <v>5401</v>
      </c>
      <c r="H5855" s="8" t="s">
        <v>9233</v>
      </c>
      <c r="I5855" s="8" t="s">
        <v>7560</v>
      </c>
      <c r="J5855" s="19">
        <v>7</v>
      </c>
      <c r="K5855" s="19" t="s">
        <v>20093</v>
      </c>
      <c r="L5855" s="11"/>
      <c r="M5855" s="11"/>
      <c r="N5855" s="24"/>
      <c r="P5855" s="32"/>
      <c r="T5855" s="19"/>
      <c r="U5855" s="3"/>
      <c r="X5855" t="str">
        <f t="shared" si="361"/>
        <v/>
      </c>
      <c r="Z5855" t="str">
        <f t="shared" si="362"/>
        <v/>
      </c>
      <c r="AB5855" s="9"/>
      <c r="AC5855" t="s">
        <v>9233</v>
      </c>
      <c r="AD5855">
        <f t="shared" si="360"/>
        <v>0</v>
      </c>
      <c r="AF5855" s="3"/>
      <c r="AH5855" s="9"/>
    </row>
    <row r="5856" spans="1:34" ht="10.95" customHeight="1" outlineLevel="1" x14ac:dyDescent="0.25">
      <c r="A5856" t="s">
        <v>6188</v>
      </c>
      <c r="C5856" s="3" t="s">
        <v>11994</v>
      </c>
      <c r="D5856" s="3" t="s">
        <v>10181</v>
      </c>
      <c r="E5856" s="9">
        <v>2015</v>
      </c>
      <c r="F5856" s="7" t="s">
        <v>10143</v>
      </c>
      <c r="G5856" s="7" t="s">
        <v>5401</v>
      </c>
      <c r="H5856" s="8" t="s">
        <v>7560</v>
      </c>
      <c r="I5856" s="8" t="s">
        <v>7560</v>
      </c>
      <c r="J5856" s="19">
        <v>7</v>
      </c>
      <c r="K5856" s="19" t="s">
        <v>7736</v>
      </c>
      <c r="L5856" s="11">
        <v>3</v>
      </c>
      <c r="M5856" s="11"/>
      <c r="N5856" s="24"/>
      <c r="P5856" s="32"/>
      <c r="T5856" s="19"/>
      <c r="U5856" s="3"/>
      <c r="X5856" t="str">
        <f t="shared" si="361"/>
        <v/>
      </c>
      <c r="Z5856">
        <f t="shared" si="362"/>
        <v>1</v>
      </c>
      <c r="AB5856" s="9"/>
      <c r="AC5856" t="s">
        <v>7560</v>
      </c>
      <c r="AD5856">
        <f t="shared" si="360"/>
        <v>0</v>
      </c>
      <c r="AF5856" s="3"/>
      <c r="AH5856" s="9"/>
    </row>
    <row r="5857" spans="1:34" ht="10.95" customHeight="1" outlineLevel="1" x14ac:dyDescent="0.25">
      <c r="A5857" t="s">
        <v>6188</v>
      </c>
      <c r="C5857" s="3" t="s">
        <v>11994</v>
      </c>
      <c r="D5857" s="3">
        <v>7539</v>
      </c>
      <c r="E5857" s="9">
        <v>2015</v>
      </c>
      <c r="F5857" s="7" t="s">
        <v>10160</v>
      </c>
      <c r="G5857" s="7" t="s">
        <v>5401</v>
      </c>
      <c r="H5857" s="8" t="s">
        <v>9233</v>
      </c>
      <c r="I5857" s="8" t="s">
        <v>7560</v>
      </c>
      <c r="J5857" s="19">
        <v>7</v>
      </c>
      <c r="K5857" s="19" t="s">
        <v>20093</v>
      </c>
      <c r="L5857" s="11"/>
      <c r="M5857" s="11"/>
      <c r="N5857" s="24"/>
      <c r="P5857" s="32"/>
      <c r="T5857" s="19"/>
      <c r="U5857" s="3"/>
      <c r="X5857" t="str">
        <f t="shared" si="361"/>
        <v/>
      </c>
      <c r="Z5857" t="str">
        <f t="shared" si="362"/>
        <v/>
      </c>
      <c r="AB5857" s="9"/>
      <c r="AC5857" t="s">
        <v>9233</v>
      </c>
      <c r="AD5857">
        <f t="shared" si="360"/>
        <v>0</v>
      </c>
      <c r="AF5857" s="3"/>
      <c r="AH5857" s="9"/>
    </row>
    <row r="5858" spans="1:34" ht="10.95" customHeight="1" outlineLevel="1" x14ac:dyDescent="0.25">
      <c r="A5858" t="s">
        <v>6188</v>
      </c>
      <c r="C5858" s="3" t="s">
        <v>11994</v>
      </c>
      <c r="D5858" s="3" t="s">
        <v>10182</v>
      </c>
      <c r="E5858" s="9">
        <v>2015</v>
      </c>
      <c r="F5858" s="7" t="s">
        <v>10162</v>
      </c>
      <c r="G5858" s="7" t="s">
        <v>5401</v>
      </c>
      <c r="H5858" s="8" t="s">
        <v>7560</v>
      </c>
      <c r="I5858" s="8" t="s">
        <v>7560</v>
      </c>
      <c r="J5858" s="19">
        <v>7</v>
      </c>
      <c r="K5858" s="19" t="s">
        <v>7736</v>
      </c>
      <c r="L5858" s="11">
        <v>3</v>
      </c>
      <c r="M5858" s="11"/>
      <c r="N5858" s="24"/>
      <c r="P5858" s="32"/>
      <c r="T5858" s="19"/>
      <c r="U5858" s="3"/>
      <c r="X5858" t="str">
        <f t="shared" si="361"/>
        <v/>
      </c>
      <c r="Z5858">
        <f t="shared" si="362"/>
        <v>1</v>
      </c>
      <c r="AB5858" s="9"/>
      <c r="AC5858" t="s">
        <v>7560</v>
      </c>
      <c r="AD5858">
        <f t="shared" si="360"/>
        <v>0</v>
      </c>
      <c r="AF5858" s="3"/>
      <c r="AH5858" s="9"/>
    </row>
    <row r="5859" spans="1:34" ht="10.95" customHeight="1" outlineLevel="1" x14ac:dyDescent="0.25">
      <c r="A5859" t="s">
        <v>6188</v>
      </c>
      <c r="C5859" s="3" t="s">
        <v>11994</v>
      </c>
      <c r="D5859" s="3">
        <v>7697</v>
      </c>
      <c r="E5859" s="9">
        <v>2015</v>
      </c>
      <c r="F5859" s="7" t="s">
        <v>10100</v>
      </c>
      <c r="G5859" s="7" t="s">
        <v>5401</v>
      </c>
      <c r="H5859" s="8" t="s">
        <v>4364</v>
      </c>
      <c r="I5859" s="8" t="s">
        <v>10183</v>
      </c>
      <c r="J5859" s="19">
        <v>1</v>
      </c>
      <c r="K5859" s="19" t="s">
        <v>20093</v>
      </c>
      <c r="L5859" s="11"/>
      <c r="M5859" s="11"/>
      <c r="N5859" s="24"/>
      <c r="P5859" s="32"/>
      <c r="T5859" s="19"/>
      <c r="U5859" s="3"/>
      <c r="X5859" t="str">
        <f t="shared" si="361"/>
        <v/>
      </c>
      <c r="Z5859" t="str">
        <f t="shared" si="362"/>
        <v/>
      </c>
      <c r="AB5859" s="9"/>
      <c r="AC5859" t="s">
        <v>4364</v>
      </c>
      <c r="AD5859">
        <f t="shared" si="360"/>
        <v>1</v>
      </c>
      <c r="AF5859" s="3"/>
      <c r="AH5859" s="9"/>
    </row>
    <row r="5860" spans="1:34" ht="10.95" customHeight="1" outlineLevel="1" x14ac:dyDescent="0.25">
      <c r="A5860" t="s">
        <v>6188</v>
      </c>
      <c r="C5860" s="3" t="s">
        <v>11994</v>
      </c>
      <c r="D5860" s="3">
        <v>7698</v>
      </c>
      <c r="E5860" s="9">
        <v>2015</v>
      </c>
      <c r="F5860" s="7" t="s">
        <v>10100</v>
      </c>
      <c r="G5860" s="7" t="s">
        <v>5401</v>
      </c>
      <c r="H5860" s="8" t="s">
        <v>4364</v>
      </c>
      <c r="I5860" s="8" t="s">
        <v>10183</v>
      </c>
      <c r="J5860" s="19">
        <v>1</v>
      </c>
      <c r="K5860" s="19" t="s">
        <v>20093</v>
      </c>
      <c r="L5860" s="11"/>
      <c r="M5860" s="11"/>
      <c r="N5860" s="24"/>
      <c r="P5860" s="32"/>
      <c r="T5860" s="19"/>
      <c r="U5860" s="3"/>
      <c r="X5860" t="str">
        <f t="shared" si="361"/>
        <v/>
      </c>
      <c r="Z5860" t="str">
        <f t="shared" si="362"/>
        <v/>
      </c>
      <c r="AB5860" s="9"/>
      <c r="AC5860" t="s">
        <v>4364</v>
      </c>
      <c r="AD5860">
        <f t="shared" si="360"/>
        <v>1</v>
      </c>
      <c r="AF5860" s="3"/>
      <c r="AH5860" s="9"/>
    </row>
    <row r="5861" spans="1:34" ht="10.95" customHeight="1" outlineLevel="1" x14ac:dyDescent="0.25">
      <c r="A5861" t="s">
        <v>6188</v>
      </c>
      <c r="C5861" s="3" t="s">
        <v>11994</v>
      </c>
      <c r="D5861" s="3" t="s">
        <v>10184</v>
      </c>
      <c r="E5861" s="9">
        <v>2015</v>
      </c>
      <c r="F5861" s="7" t="s">
        <v>10133</v>
      </c>
      <c r="G5861" s="7" t="s">
        <v>5401</v>
      </c>
      <c r="H5861" s="8" t="s">
        <v>4364</v>
      </c>
      <c r="I5861" s="8" t="s">
        <v>10183</v>
      </c>
      <c r="J5861" s="19">
        <v>1</v>
      </c>
      <c r="K5861" s="19" t="s">
        <v>7736</v>
      </c>
      <c r="L5861" s="11">
        <v>8</v>
      </c>
      <c r="M5861" s="11"/>
      <c r="N5861" s="24"/>
      <c r="P5861" s="32"/>
      <c r="T5861" s="19"/>
      <c r="U5861" s="3"/>
      <c r="X5861" t="str">
        <f t="shared" si="361"/>
        <v/>
      </c>
      <c r="Z5861">
        <f t="shared" si="362"/>
        <v>1</v>
      </c>
      <c r="AB5861" s="9"/>
      <c r="AC5861" t="s">
        <v>4364</v>
      </c>
      <c r="AD5861">
        <f t="shared" si="360"/>
        <v>1</v>
      </c>
      <c r="AF5861" s="3"/>
      <c r="AH5861" s="9"/>
    </row>
    <row r="5862" spans="1:34" ht="10.95" customHeight="1" outlineLevel="1" x14ac:dyDescent="0.25">
      <c r="A5862" t="s">
        <v>6188</v>
      </c>
      <c r="C5862" s="3" t="s">
        <v>11994</v>
      </c>
      <c r="D5862" s="3">
        <v>7700</v>
      </c>
      <c r="E5862" s="9">
        <v>2015</v>
      </c>
      <c r="F5862" s="7" t="s">
        <v>10063</v>
      </c>
      <c r="G5862" s="7" t="s">
        <v>5401</v>
      </c>
      <c r="H5862" s="8" t="s">
        <v>4364</v>
      </c>
      <c r="I5862" s="8" t="s">
        <v>10183</v>
      </c>
      <c r="J5862" s="19">
        <v>1</v>
      </c>
      <c r="K5862" s="19" t="s">
        <v>7736</v>
      </c>
      <c r="L5862" s="11">
        <v>8</v>
      </c>
      <c r="M5862" s="11"/>
      <c r="N5862" s="24"/>
      <c r="P5862" s="32"/>
      <c r="S5862">
        <v>1</v>
      </c>
      <c r="T5862" s="19"/>
      <c r="U5862" s="3"/>
      <c r="X5862" t="str">
        <f t="shared" si="361"/>
        <v/>
      </c>
      <c r="Z5862">
        <f t="shared" si="362"/>
        <v>1</v>
      </c>
      <c r="AB5862" s="9"/>
      <c r="AC5862" t="s">
        <v>4364</v>
      </c>
      <c r="AD5862">
        <f t="shared" si="360"/>
        <v>1</v>
      </c>
      <c r="AF5862" s="3"/>
      <c r="AH5862" s="9"/>
    </row>
    <row r="5863" spans="1:34" ht="10.95" customHeight="1" outlineLevel="1" x14ac:dyDescent="0.25">
      <c r="A5863" t="s">
        <v>6188</v>
      </c>
      <c r="C5863" s="3" t="s">
        <v>11994</v>
      </c>
      <c r="D5863" s="3">
        <v>7852</v>
      </c>
      <c r="E5863" s="9">
        <v>2015</v>
      </c>
      <c r="F5863" s="7" t="s">
        <v>10100</v>
      </c>
      <c r="G5863" s="7" t="s">
        <v>5401</v>
      </c>
      <c r="H5863" s="8" t="s">
        <v>9233</v>
      </c>
      <c r="I5863" s="8" t="s">
        <v>9327</v>
      </c>
      <c r="J5863" s="19">
        <v>7</v>
      </c>
      <c r="K5863" s="19" t="s">
        <v>20093</v>
      </c>
      <c r="L5863" s="11"/>
      <c r="M5863" s="11"/>
      <c r="N5863" s="24"/>
      <c r="P5863" s="32"/>
      <c r="T5863" s="19"/>
      <c r="U5863" s="3"/>
      <c r="X5863" t="str">
        <f t="shared" si="361"/>
        <v/>
      </c>
      <c r="Z5863" t="str">
        <f t="shared" si="362"/>
        <v/>
      </c>
      <c r="AB5863" s="9"/>
      <c r="AC5863" t="s">
        <v>9233</v>
      </c>
      <c r="AD5863">
        <f t="shared" si="360"/>
        <v>0</v>
      </c>
      <c r="AF5863" s="3"/>
      <c r="AH5863" s="9"/>
    </row>
    <row r="5864" spans="1:34" ht="10.95" customHeight="1" outlineLevel="1" x14ac:dyDescent="0.25">
      <c r="A5864" t="s">
        <v>6188</v>
      </c>
      <c r="C5864" s="3" t="s">
        <v>11994</v>
      </c>
      <c r="D5864" s="3">
        <v>7853</v>
      </c>
      <c r="E5864" s="9">
        <v>2015</v>
      </c>
      <c r="F5864" s="7" t="s">
        <v>10100</v>
      </c>
      <c r="G5864" s="7" t="s">
        <v>5401</v>
      </c>
      <c r="H5864" s="8" t="s">
        <v>9233</v>
      </c>
      <c r="I5864" s="8" t="s">
        <v>9327</v>
      </c>
      <c r="J5864" s="19">
        <v>7</v>
      </c>
      <c r="K5864" s="19" t="s">
        <v>20093</v>
      </c>
      <c r="L5864" s="11"/>
      <c r="M5864" s="11"/>
      <c r="N5864" s="24"/>
      <c r="P5864" s="32"/>
      <c r="T5864" s="19"/>
      <c r="U5864" s="3"/>
      <c r="X5864" t="str">
        <f t="shared" si="361"/>
        <v/>
      </c>
      <c r="Z5864" t="str">
        <f t="shared" si="362"/>
        <v/>
      </c>
      <c r="AB5864" s="9"/>
      <c r="AC5864" t="s">
        <v>9233</v>
      </c>
      <c r="AD5864">
        <f t="shared" si="360"/>
        <v>0</v>
      </c>
      <c r="AF5864" s="3"/>
      <c r="AH5864" s="9"/>
    </row>
    <row r="5865" spans="1:34" ht="10.95" customHeight="1" outlineLevel="1" x14ac:dyDescent="0.25">
      <c r="A5865" t="s">
        <v>6188</v>
      </c>
      <c r="C5865" s="3" t="s">
        <v>11994</v>
      </c>
      <c r="D5865" s="3">
        <v>7854</v>
      </c>
      <c r="E5865" s="9">
        <v>2015</v>
      </c>
      <c r="F5865" s="7" t="s">
        <v>10100</v>
      </c>
      <c r="G5865" s="7" t="s">
        <v>5401</v>
      </c>
      <c r="H5865" s="8" t="s">
        <v>9233</v>
      </c>
      <c r="I5865" s="8" t="s">
        <v>9327</v>
      </c>
      <c r="J5865" s="19">
        <v>7</v>
      </c>
      <c r="K5865" s="19" t="s">
        <v>20093</v>
      </c>
      <c r="L5865" s="11"/>
      <c r="M5865" s="11"/>
      <c r="N5865" s="24"/>
      <c r="P5865" s="32"/>
      <c r="T5865" s="19"/>
      <c r="U5865" s="3"/>
      <c r="X5865" t="str">
        <f t="shared" si="361"/>
        <v/>
      </c>
      <c r="Z5865" t="str">
        <f t="shared" si="362"/>
        <v/>
      </c>
      <c r="AB5865" s="9"/>
      <c r="AC5865" t="s">
        <v>9233</v>
      </c>
      <c r="AD5865">
        <f t="shared" si="360"/>
        <v>0</v>
      </c>
      <c r="AF5865" s="3"/>
      <c r="AH5865" s="9"/>
    </row>
    <row r="5866" spans="1:34" ht="10.95" customHeight="1" outlineLevel="1" x14ac:dyDescent="0.25">
      <c r="A5866" t="s">
        <v>6188</v>
      </c>
      <c r="C5866" s="3" t="s">
        <v>11994</v>
      </c>
      <c r="D5866" s="3">
        <v>7855</v>
      </c>
      <c r="E5866" s="9">
        <v>2015</v>
      </c>
      <c r="F5866" s="7" t="s">
        <v>10100</v>
      </c>
      <c r="G5866" s="7" t="s">
        <v>5401</v>
      </c>
      <c r="H5866" s="8" t="s">
        <v>9233</v>
      </c>
      <c r="I5866" s="8" t="s">
        <v>9327</v>
      </c>
      <c r="J5866" s="19">
        <v>7</v>
      </c>
      <c r="K5866" s="19" t="s">
        <v>20093</v>
      </c>
      <c r="L5866" s="11"/>
      <c r="M5866" s="11"/>
      <c r="N5866" s="24"/>
      <c r="P5866" s="32"/>
      <c r="T5866" s="19"/>
      <c r="U5866" s="3"/>
      <c r="X5866" t="str">
        <f t="shared" si="361"/>
        <v/>
      </c>
      <c r="Z5866" t="str">
        <f t="shared" si="362"/>
        <v/>
      </c>
      <c r="AB5866" s="9"/>
      <c r="AC5866" t="s">
        <v>9233</v>
      </c>
      <c r="AD5866">
        <f t="shared" si="360"/>
        <v>0</v>
      </c>
      <c r="AF5866" s="3"/>
      <c r="AH5866" s="9"/>
    </row>
    <row r="5867" spans="1:34" ht="10.95" customHeight="1" outlineLevel="1" x14ac:dyDescent="0.25">
      <c r="A5867" t="s">
        <v>6188</v>
      </c>
      <c r="C5867" s="3" t="s">
        <v>11994</v>
      </c>
      <c r="D5867" s="3" t="s">
        <v>10185</v>
      </c>
      <c r="E5867" s="9">
        <v>2015</v>
      </c>
      <c r="F5867" s="7" t="s">
        <v>10133</v>
      </c>
      <c r="G5867" s="7" t="s">
        <v>5401</v>
      </c>
      <c r="H5867" s="8" t="s">
        <v>7560</v>
      </c>
      <c r="I5867" s="8" t="s">
        <v>9327</v>
      </c>
      <c r="J5867" s="19">
        <v>7</v>
      </c>
      <c r="K5867" s="19" t="s">
        <v>7736</v>
      </c>
      <c r="L5867" s="11">
        <v>3</v>
      </c>
      <c r="M5867" s="11"/>
      <c r="N5867" s="24"/>
      <c r="P5867" s="32"/>
      <c r="T5867" s="19"/>
      <c r="U5867" s="3"/>
      <c r="X5867" t="str">
        <f t="shared" si="361"/>
        <v/>
      </c>
      <c r="Z5867">
        <f t="shared" si="362"/>
        <v>1</v>
      </c>
      <c r="AB5867" s="9"/>
      <c r="AC5867" t="s">
        <v>7560</v>
      </c>
      <c r="AD5867">
        <f t="shared" si="360"/>
        <v>0</v>
      </c>
      <c r="AF5867" s="3"/>
      <c r="AH5867" s="9"/>
    </row>
    <row r="5868" spans="1:34" ht="10.95" customHeight="1" outlineLevel="1" x14ac:dyDescent="0.25">
      <c r="A5868" t="s">
        <v>6188</v>
      </c>
      <c r="C5868" s="3" t="s">
        <v>11994</v>
      </c>
      <c r="D5868" s="3">
        <v>7856</v>
      </c>
      <c r="E5868" s="9">
        <v>2015</v>
      </c>
      <c r="F5868" s="7" t="s">
        <v>10186</v>
      </c>
      <c r="G5868" s="7" t="s">
        <v>5401</v>
      </c>
      <c r="H5868" s="8" t="s">
        <v>9233</v>
      </c>
      <c r="I5868" s="8" t="s">
        <v>9327</v>
      </c>
      <c r="J5868" s="19">
        <v>7</v>
      </c>
      <c r="K5868" s="19" t="s">
        <v>20093</v>
      </c>
      <c r="L5868" s="11"/>
      <c r="M5868" s="11"/>
      <c r="N5868" s="24"/>
      <c r="P5868" s="32"/>
      <c r="T5868" s="19"/>
      <c r="U5868" s="3"/>
      <c r="X5868" t="str">
        <f t="shared" si="361"/>
        <v/>
      </c>
      <c r="Z5868" t="str">
        <f t="shared" si="362"/>
        <v/>
      </c>
      <c r="AB5868" s="9"/>
      <c r="AC5868" t="s">
        <v>9233</v>
      </c>
      <c r="AD5868">
        <f t="shared" si="360"/>
        <v>0</v>
      </c>
      <c r="AF5868" s="3"/>
      <c r="AH5868" s="9"/>
    </row>
    <row r="5869" spans="1:34" ht="10.95" customHeight="1" outlineLevel="1" x14ac:dyDescent="0.25">
      <c r="A5869" t="s">
        <v>6188</v>
      </c>
      <c r="C5869" s="3" t="s">
        <v>11994</v>
      </c>
      <c r="D5869" s="3" t="s">
        <v>10188</v>
      </c>
      <c r="E5869" s="9">
        <v>2015</v>
      </c>
      <c r="F5869" s="7" t="s">
        <v>10187</v>
      </c>
      <c r="G5869" s="7" t="s">
        <v>5401</v>
      </c>
      <c r="H5869" s="8" t="s">
        <v>7560</v>
      </c>
      <c r="I5869" s="8" t="s">
        <v>9327</v>
      </c>
      <c r="J5869" s="19">
        <v>7</v>
      </c>
      <c r="K5869" s="19" t="s">
        <v>7736</v>
      </c>
      <c r="L5869" s="11">
        <v>3</v>
      </c>
      <c r="M5869" s="11"/>
      <c r="N5869" s="24"/>
      <c r="P5869" s="32"/>
      <c r="T5869" s="19"/>
      <c r="U5869" s="3"/>
      <c r="X5869" t="str">
        <f t="shared" si="361"/>
        <v/>
      </c>
      <c r="Z5869">
        <f t="shared" si="362"/>
        <v>1</v>
      </c>
      <c r="AB5869" s="9"/>
      <c r="AC5869" t="s">
        <v>7560</v>
      </c>
      <c r="AD5869">
        <f t="shared" si="360"/>
        <v>0</v>
      </c>
      <c r="AF5869" s="3"/>
      <c r="AH5869" s="9"/>
    </row>
    <row r="5870" spans="1:34" ht="10.95" customHeight="1" outlineLevel="1" x14ac:dyDescent="0.25">
      <c r="A5870" t="s">
        <v>6188</v>
      </c>
      <c r="C5870" s="3" t="s">
        <v>11994</v>
      </c>
      <c r="D5870" s="3">
        <v>8025</v>
      </c>
      <c r="E5870" s="9">
        <v>2015</v>
      </c>
      <c r="F5870" s="7" t="s">
        <v>10174</v>
      </c>
      <c r="G5870" s="7" t="s">
        <v>5401</v>
      </c>
      <c r="H5870" s="8" t="s">
        <v>9233</v>
      </c>
      <c r="I5870" s="8" t="s">
        <v>14509</v>
      </c>
      <c r="J5870" s="19">
        <v>7</v>
      </c>
      <c r="K5870" s="19" t="s">
        <v>20093</v>
      </c>
      <c r="L5870" s="11"/>
      <c r="M5870" s="11"/>
      <c r="N5870" s="24"/>
      <c r="P5870" s="32"/>
      <c r="T5870" s="19"/>
      <c r="U5870" s="3"/>
      <c r="X5870" t="str">
        <f t="shared" si="361"/>
        <v/>
      </c>
      <c r="Z5870" t="str">
        <f t="shared" si="362"/>
        <v/>
      </c>
      <c r="AB5870" s="9"/>
      <c r="AC5870" t="s">
        <v>9233</v>
      </c>
      <c r="AD5870">
        <f t="shared" si="360"/>
        <v>0</v>
      </c>
      <c r="AF5870" s="3"/>
      <c r="AH5870" s="9"/>
    </row>
    <row r="5871" spans="1:34" ht="10.95" customHeight="1" outlineLevel="1" x14ac:dyDescent="0.25">
      <c r="A5871" t="s">
        <v>6188</v>
      </c>
      <c r="C5871" s="3" t="s">
        <v>11994</v>
      </c>
      <c r="D5871" s="3">
        <v>8026</v>
      </c>
      <c r="E5871" s="9">
        <v>2015</v>
      </c>
      <c r="F5871" s="7" t="s">
        <v>10174</v>
      </c>
      <c r="G5871" s="7" t="s">
        <v>5401</v>
      </c>
      <c r="H5871" s="8" t="s">
        <v>9233</v>
      </c>
      <c r="I5871" s="8" t="s">
        <v>14509</v>
      </c>
      <c r="J5871" s="19">
        <v>7</v>
      </c>
      <c r="K5871" s="19" t="s">
        <v>20093</v>
      </c>
      <c r="L5871" s="11"/>
      <c r="M5871" s="11"/>
      <c r="N5871" s="24"/>
      <c r="P5871" s="32"/>
      <c r="T5871" s="19"/>
      <c r="U5871" s="3"/>
      <c r="X5871" t="str">
        <f t="shared" si="361"/>
        <v/>
      </c>
      <c r="Z5871" t="str">
        <f t="shared" si="362"/>
        <v/>
      </c>
      <c r="AB5871" s="9"/>
      <c r="AC5871" t="s">
        <v>9233</v>
      </c>
      <c r="AD5871">
        <f t="shared" si="360"/>
        <v>0</v>
      </c>
      <c r="AF5871" s="3"/>
      <c r="AH5871" s="9"/>
    </row>
    <row r="5872" spans="1:34" ht="10.95" customHeight="1" outlineLevel="1" x14ac:dyDescent="0.25">
      <c r="A5872" t="s">
        <v>6188</v>
      </c>
      <c r="C5872" s="3" t="s">
        <v>11994</v>
      </c>
      <c r="D5872" s="3">
        <v>8027</v>
      </c>
      <c r="E5872" s="9">
        <v>2015</v>
      </c>
      <c r="F5872" s="7" t="s">
        <v>10174</v>
      </c>
      <c r="G5872" s="7" t="s">
        <v>5401</v>
      </c>
      <c r="H5872" s="8" t="s">
        <v>9233</v>
      </c>
      <c r="I5872" s="8" t="s">
        <v>14509</v>
      </c>
      <c r="J5872" s="19">
        <v>7</v>
      </c>
      <c r="K5872" s="19" t="s">
        <v>20093</v>
      </c>
      <c r="L5872" s="11"/>
      <c r="M5872" s="11"/>
      <c r="N5872" s="24"/>
      <c r="P5872" s="32"/>
      <c r="T5872" s="19"/>
      <c r="U5872" s="3"/>
      <c r="X5872" t="str">
        <f t="shared" si="361"/>
        <v/>
      </c>
      <c r="Z5872" t="str">
        <f t="shared" si="362"/>
        <v/>
      </c>
      <c r="AB5872" s="9"/>
      <c r="AC5872" t="s">
        <v>9233</v>
      </c>
      <c r="AD5872">
        <f t="shared" si="360"/>
        <v>0</v>
      </c>
      <c r="AF5872" s="3"/>
      <c r="AH5872" s="9"/>
    </row>
    <row r="5873" spans="1:34" ht="10.95" customHeight="1" outlineLevel="1" x14ac:dyDescent="0.25">
      <c r="A5873" t="s">
        <v>6188</v>
      </c>
      <c r="C5873" s="3" t="s">
        <v>11994</v>
      </c>
      <c r="D5873" s="3">
        <v>8028</v>
      </c>
      <c r="E5873" s="9">
        <v>2015</v>
      </c>
      <c r="F5873" s="7" t="s">
        <v>10174</v>
      </c>
      <c r="G5873" s="7" t="s">
        <v>5401</v>
      </c>
      <c r="H5873" s="8" t="s">
        <v>9233</v>
      </c>
      <c r="I5873" s="8" t="s">
        <v>14509</v>
      </c>
      <c r="J5873" s="19">
        <v>7</v>
      </c>
      <c r="K5873" s="19" t="s">
        <v>20093</v>
      </c>
      <c r="L5873" s="11"/>
      <c r="M5873" s="11"/>
      <c r="N5873" s="24"/>
      <c r="P5873" s="32"/>
      <c r="T5873" s="19"/>
      <c r="U5873" s="3"/>
      <c r="X5873" t="str">
        <f t="shared" si="361"/>
        <v/>
      </c>
      <c r="Z5873" t="str">
        <f t="shared" si="362"/>
        <v/>
      </c>
      <c r="AB5873" s="9"/>
      <c r="AC5873" t="s">
        <v>9233</v>
      </c>
      <c r="AD5873">
        <f t="shared" si="360"/>
        <v>0</v>
      </c>
      <c r="AF5873" s="3"/>
      <c r="AH5873" s="9"/>
    </row>
    <row r="5874" spans="1:34" ht="10.95" customHeight="1" outlineLevel="1" x14ac:dyDescent="0.25">
      <c r="A5874" t="s">
        <v>6188</v>
      </c>
      <c r="C5874" s="3" t="s">
        <v>11994</v>
      </c>
      <c r="D5874" s="3" t="s">
        <v>20525</v>
      </c>
      <c r="E5874" s="9">
        <v>2015</v>
      </c>
      <c r="F5874" s="7" t="s">
        <v>10175</v>
      </c>
      <c r="G5874" s="7" t="s">
        <v>5401</v>
      </c>
      <c r="H5874" s="8" t="s">
        <v>9233</v>
      </c>
      <c r="I5874" s="8" t="s">
        <v>14509</v>
      </c>
      <c r="J5874" s="19">
        <v>7</v>
      </c>
      <c r="K5874" s="19" t="s">
        <v>7736</v>
      </c>
      <c r="L5874" s="11">
        <v>3</v>
      </c>
      <c r="M5874" s="11"/>
      <c r="N5874" s="24"/>
      <c r="P5874" s="32"/>
      <c r="T5874" s="19"/>
      <c r="U5874" s="3"/>
      <c r="X5874" t="str">
        <f t="shared" si="361"/>
        <v/>
      </c>
      <c r="Z5874">
        <f t="shared" si="362"/>
        <v>1</v>
      </c>
      <c r="AB5874" s="9"/>
      <c r="AC5874" t="s">
        <v>9233</v>
      </c>
      <c r="AD5874">
        <f t="shared" si="360"/>
        <v>0</v>
      </c>
      <c r="AF5874" s="3"/>
      <c r="AH5874" s="9"/>
    </row>
    <row r="5875" spans="1:34" ht="10.95" customHeight="1" outlineLevel="1" x14ac:dyDescent="0.25">
      <c r="A5875" t="s">
        <v>6188</v>
      </c>
      <c r="C5875" s="3" t="s">
        <v>11994</v>
      </c>
      <c r="D5875" s="3">
        <v>8213</v>
      </c>
      <c r="E5875" s="9">
        <v>2016</v>
      </c>
      <c r="F5875" s="7" t="s">
        <v>10100</v>
      </c>
      <c r="G5875" s="7" t="s">
        <v>5401</v>
      </c>
      <c r="H5875" s="8" t="s">
        <v>9233</v>
      </c>
      <c r="I5875" s="8" t="s">
        <v>7560</v>
      </c>
      <c r="J5875" s="19">
        <v>7</v>
      </c>
      <c r="K5875" s="19" t="s">
        <v>20093</v>
      </c>
      <c r="L5875" s="11"/>
      <c r="M5875" s="11"/>
      <c r="N5875" s="24"/>
      <c r="P5875" s="32"/>
      <c r="T5875" s="19"/>
      <c r="U5875" s="3"/>
      <c r="X5875" t="str">
        <f t="shared" si="361"/>
        <v/>
      </c>
      <c r="Z5875" t="str">
        <f t="shared" si="362"/>
        <v/>
      </c>
      <c r="AB5875" s="9"/>
      <c r="AC5875" t="s">
        <v>9233</v>
      </c>
      <c r="AD5875">
        <f t="shared" si="360"/>
        <v>0</v>
      </c>
      <c r="AF5875" s="3"/>
      <c r="AH5875" s="9"/>
    </row>
    <row r="5876" spans="1:34" ht="10.95" customHeight="1" outlineLevel="1" x14ac:dyDescent="0.25">
      <c r="A5876" t="s">
        <v>6188</v>
      </c>
      <c r="C5876" s="3" t="s">
        <v>11994</v>
      </c>
      <c r="D5876" s="3">
        <v>8214</v>
      </c>
      <c r="E5876" s="9">
        <v>2016</v>
      </c>
      <c r="F5876" s="7" t="s">
        <v>10100</v>
      </c>
      <c r="G5876" s="7" t="s">
        <v>5401</v>
      </c>
      <c r="H5876" s="8" t="s">
        <v>9233</v>
      </c>
      <c r="I5876" s="8" t="s">
        <v>7560</v>
      </c>
      <c r="J5876" s="19">
        <v>7</v>
      </c>
      <c r="K5876" s="19" t="s">
        <v>20093</v>
      </c>
      <c r="L5876" s="11"/>
      <c r="M5876" s="11"/>
      <c r="N5876" s="24"/>
      <c r="P5876" s="32"/>
      <c r="T5876" s="19"/>
      <c r="U5876" s="3"/>
      <c r="X5876" t="str">
        <f t="shared" si="361"/>
        <v/>
      </c>
      <c r="Z5876" t="str">
        <f t="shared" si="362"/>
        <v/>
      </c>
      <c r="AB5876" s="9"/>
      <c r="AC5876" t="s">
        <v>9233</v>
      </c>
      <c r="AD5876">
        <f t="shared" si="360"/>
        <v>0</v>
      </c>
      <c r="AF5876" s="3"/>
      <c r="AH5876" s="9"/>
    </row>
    <row r="5877" spans="1:34" ht="10.95" customHeight="1" outlineLevel="1" x14ac:dyDescent="0.25">
      <c r="A5877" t="s">
        <v>6188</v>
      </c>
      <c r="C5877" s="3" t="s">
        <v>11994</v>
      </c>
      <c r="D5877" s="3">
        <v>82115</v>
      </c>
      <c r="E5877" s="9">
        <v>2016</v>
      </c>
      <c r="F5877" s="7" t="s">
        <v>10100</v>
      </c>
      <c r="G5877" s="7" t="s">
        <v>5401</v>
      </c>
      <c r="H5877" s="8" t="s">
        <v>9233</v>
      </c>
      <c r="I5877" s="8" t="s">
        <v>7560</v>
      </c>
      <c r="J5877" s="19">
        <v>7</v>
      </c>
      <c r="K5877" s="19" t="s">
        <v>20093</v>
      </c>
      <c r="L5877" s="11"/>
      <c r="M5877" s="11"/>
      <c r="N5877" s="24"/>
      <c r="P5877" s="32"/>
      <c r="T5877" s="19"/>
      <c r="U5877" s="3"/>
      <c r="X5877" t="str">
        <f t="shared" si="361"/>
        <v/>
      </c>
      <c r="Z5877" t="str">
        <f t="shared" si="362"/>
        <v/>
      </c>
      <c r="AB5877" s="9"/>
      <c r="AC5877" t="s">
        <v>9233</v>
      </c>
      <c r="AD5877">
        <f t="shared" si="360"/>
        <v>0</v>
      </c>
      <c r="AF5877" s="3"/>
      <c r="AH5877" s="9"/>
    </row>
    <row r="5878" spans="1:34" ht="10.95" customHeight="1" outlineLevel="1" x14ac:dyDescent="0.25">
      <c r="A5878" t="s">
        <v>6188</v>
      </c>
      <c r="C5878" s="3" t="s">
        <v>11994</v>
      </c>
      <c r="D5878" s="3">
        <v>8216</v>
      </c>
      <c r="E5878" s="9">
        <v>2016</v>
      </c>
      <c r="F5878" s="7" t="s">
        <v>10100</v>
      </c>
      <c r="G5878" s="7" t="s">
        <v>5401</v>
      </c>
      <c r="H5878" s="8" t="s">
        <v>9233</v>
      </c>
      <c r="I5878" s="8" t="s">
        <v>7560</v>
      </c>
      <c r="J5878" s="19">
        <v>7</v>
      </c>
      <c r="K5878" s="19" t="s">
        <v>20093</v>
      </c>
      <c r="L5878" s="11"/>
      <c r="M5878" s="11"/>
      <c r="N5878" s="24"/>
      <c r="P5878" s="32"/>
      <c r="T5878" s="19"/>
      <c r="U5878" s="3"/>
      <c r="X5878" t="str">
        <f t="shared" si="361"/>
        <v/>
      </c>
      <c r="Z5878" t="str">
        <f t="shared" si="362"/>
        <v/>
      </c>
      <c r="AB5878" s="9"/>
      <c r="AC5878" t="s">
        <v>9233</v>
      </c>
      <c r="AD5878">
        <f t="shared" ref="AD5878:AD5941" si="363">COUNTIF(H5878,"*Fuji*")</f>
        <v>0</v>
      </c>
      <c r="AF5878" s="3"/>
      <c r="AH5878" s="9"/>
    </row>
    <row r="5879" spans="1:34" ht="10.95" customHeight="1" outlineLevel="1" x14ac:dyDescent="0.25">
      <c r="A5879" t="s">
        <v>6188</v>
      </c>
      <c r="C5879" s="3" t="s">
        <v>11994</v>
      </c>
      <c r="D5879" s="3" t="s">
        <v>10189</v>
      </c>
      <c r="E5879" s="9">
        <v>2016</v>
      </c>
      <c r="F5879" s="7" t="s">
        <v>10133</v>
      </c>
      <c r="G5879" s="7" t="s">
        <v>5401</v>
      </c>
      <c r="H5879" s="8" t="s">
        <v>7560</v>
      </c>
      <c r="I5879" s="8" t="s">
        <v>7560</v>
      </c>
      <c r="J5879" s="19">
        <v>7</v>
      </c>
      <c r="K5879" s="19" t="s">
        <v>7736</v>
      </c>
      <c r="L5879" s="11">
        <v>3</v>
      </c>
      <c r="M5879" s="11"/>
      <c r="N5879" s="24"/>
      <c r="P5879" s="32"/>
      <c r="T5879" s="19"/>
      <c r="U5879" s="3"/>
      <c r="X5879" t="str">
        <f t="shared" si="361"/>
        <v/>
      </c>
      <c r="Z5879">
        <f t="shared" si="362"/>
        <v>1</v>
      </c>
      <c r="AB5879" s="9"/>
      <c r="AC5879" t="s">
        <v>7560</v>
      </c>
      <c r="AD5879">
        <f t="shared" si="363"/>
        <v>0</v>
      </c>
      <c r="AF5879" s="3"/>
      <c r="AH5879" s="9"/>
    </row>
    <row r="5880" spans="1:34" ht="10.95" customHeight="1" outlineLevel="1" x14ac:dyDescent="0.25">
      <c r="A5880" t="s">
        <v>6188</v>
      </c>
      <c r="C5880" s="3" t="s">
        <v>11994</v>
      </c>
      <c r="D5880" s="3">
        <v>8217</v>
      </c>
      <c r="E5880" s="9">
        <v>2016</v>
      </c>
      <c r="F5880" s="7" t="s">
        <v>10186</v>
      </c>
      <c r="G5880" s="7" t="s">
        <v>5401</v>
      </c>
      <c r="H5880" s="8" t="s">
        <v>9233</v>
      </c>
      <c r="I5880" s="8" t="s">
        <v>7560</v>
      </c>
      <c r="J5880" s="19">
        <v>7</v>
      </c>
      <c r="K5880" s="19" t="s">
        <v>20093</v>
      </c>
      <c r="L5880" s="11"/>
      <c r="M5880" s="11"/>
      <c r="N5880" s="24"/>
      <c r="P5880" s="32"/>
      <c r="T5880" s="19"/>
      <c r="U5880" s="3"/>
      <c r="X5880" t="str">
        <f t="shared" si="361"/>
        <v/>
      </c>
      <c r="Z5880" t="str">
        <f t="shared" si="362"/>
        <v/>
      </c>
      <c r="AB5880" s="9"/>
      <c r="AC5880" t="s">
        <v>9233</v>
      </c>
      <c r="AD5880">
        <f t="shared" si="363"/>
        <v>0</v>
      </c>
      <c r="AF5880" s="3"/>
      <c r="AH5880" s="9"/>
    </row>
    <row r="5881" spans="1:34" ht="10.95" customHeight="1" outlineLevel="1" x14ac:dyDescent="0.25">
      <c r="A5881" t="s">
        <v>6188</v>
      </c>
      <c r="C5881" s="3" t="s">
        <v>11994</v>
      </c>
      <c r="D5881" s="3" t="s">
        <v>10190</v>
      </c>
      <c r="E5881" s="9">
        <v>2016</v>
      </c>
      <c r="F5881" s="7" t="s">
        <v>10187</v>
      </c>
      <c r="G5881" s="7" t="s">
        <v>5401</v>
      </c>
      <c r="H5881" s="8" t="s">
        <v>7560</v>
      </c>
      <c r="I5881" s="8" t="s">
        <v>7560</v>
      </c>
      <c r="J5881" s="19">
        <v>7</v>
      </c>
      <c r="K5881" s="19" t="s">
        <v>7736</v>
      </c>
      <c r="L5881" s="11">
        <v>3</v>
      </c>
      <c r="M5881" s="11"/>
      <c r="N5881" s="24"/>
      <c r="P5881" s="32"/>
      <c r="T5881" s="19"/>
      <c r="U5881" s="3"/>
      <c r="X5881" t="str">
        <f t="shared" si="361"/>
        <v/>
      </c>
      <c r="Z5881">
        <f t="shared" si="362"/>
        <v>1</v>
      </c>
      <c r="AB5881" s="9"/>
      <c r="AC5881" t="s">
        <v>7560</v>
      </c>
      <c r="AD5881">
        <f t="shared" si="363"/>
        <v>0</v>
      </c>
      <c r="AF5881" s="3"/>
      <c r="AH5881" s="9"/>
    </row>
    <row r="5882" spans="1:34" ht="10.95" customHeight="1" outlineLevel="1" x14ac:dyDescent="0.25">
      <c r="A5882" t="s">
        <v>6188</v>
      </c>
      <c r="C5882" s="3" t="s">
        <v>11994</v>
      </c>
      <c r="D5882" s="3">
        <v>8447</v>
      </c>
      <c r="E5882" s="9">
        <v>2016</v>
      </c>
      <c r="F5882" s="7" t="s">
        <v>10130</v>
      </c>
      <c r="G5882" s="7" t="s">
        <v>5401</v>
      </c>
      <c r="H5882" s="8" t="s">
        <v>9233</v>
      </c>
      <c r="I5882" s="8" t="s">
        <v>7560</v>
      </c>
      <c r="J5882" s="19">
        <v>7</v>
      </c>
      <c r="K5882" s="19" t="s">
        <v>20093</v>
      </c>
      <c r="L5882" s="11"/>
      <c r="M5882" s="11"/>
      <c r="N5882" s="24"/>
      <c r="P5882" s="32"/>
      <c r="T5882" s="19"/>
      <c r="U5882" s="3"/>
      <c r="X5882" t="str">
        <f t="shared" si="361"/>
        <v/>
      </c>
      <c r="Z5882" t="str">
        <f t="shared" si="362"/>
        <v/>
      </c>
      <c r="AB5882" s="9"/>
      <c r="AC5882" t="s">
        <v>9233</v>
      </c>
      <c r="AD5882">
        <f t="shared" si="363"/>
        <v>0</v>
      </c>
      <c r="AF5882" s="3"/>
      <c r="AH5882" s="9"/>
    </row>
    <row r="5883" spans="1:34" ht="10.95" customHeight="1" outlineLevel="1" x14ac:dyDescent="0.25">
      <c r="A5883" t="s">
        <v>6188</v>
      </c>
      <c r="C5883" s="3" t="s">
        <v>11994</v>
      </c>
      <c r="D5883" s="3">
        <v>8448</v>
      </c>
      <c r="E5883" s="9">
        <v>2016</v>
      </c>
      <c r="F5883" s="7" t="s">
        <v>10130</v>
      </c>
      <c r="G5883" s="7" t="s">
        <v>5401</v>
      </c>
      <c r="H5883" s="8" t="s">
        <v>9233</v>
      </c>
      <c r="I5883" s="8" t="s">
        <v>7560</v>
      </c>
      <c r="J5883" s="19">
        <v>7</v>
      </c>
      <c r="K5883" s="19" t="s">
        <v>20093</v>
      </c>
      <c r="L5883" s="11"/>
      <c r="M5883" s="11"/>
      <c r="N5883" s="24"/>
      <c r="P5883" s="32"/>
      <c r="T5883" s="19"/>
      <c r="U5883" s="3"/>
      <c r="X5883" t="str">
        <f t="shared" si="361"/>
        <v/>
      </c>
      <c r="Z5883" t="str">
        <f t="shared" si="362"/>
        <v/>
      </c>
      <c r="AB5883" s="9"/>
      <c r="AC5883" t="s">
        <v>9233</v>
      </c>
      <c r="AD5883">
        <f t="shared" si="363"/>
        <v>0</v>
      </c>
      <c r="AF5883" s="3"/>
      <c r="AH5883" s="9"/>
    </row>
    <row r="5884" spans="1:34" ht="10.95" customHeight="1" outlineLevel="1" x14ac:dyDescent="0.25">
      <c r="A5884" t="s">
        <v>6188</v>
      </c>
      <c r="C5884" s="3" t="s">
        <v>11994</v>
      </c>
      <c r="D5884" s="3">
        <v>8449</v>
      </c>
      <c r="E5884" s="9">
        <v>2016</v>
      </c>
      <c r="F5884" s="7" t="s">
        <v>10130</v>
      </c>
      <c r="G5884" s="7" t="s">
        <v>5401</v>
      </c>
      <c r="H5884" s="8" t="s">
        <v>9233</v>
      </c>
      <c r="I5884" s="8" t="s">
        <v>7560</v>
      </c>
      <c r="J5884" s="19">
        <v>7</v>
      </c>
      <c r="K5884" s="19" t="s">
        <v>20093</v>
      </c>
      <c r="L5884" s="11"/>
      <c r="M5884" s="11"/>
      <c r="N5884" s="24"/>
      <c r="P5884" s="32"/>
      <c r="T5884" s="19"/>
      <c r="U5884" s="3"/>
      <c r="X5884" t="str">
        <f t="shared" si="361"/>
        <v/>
      </c>
      <c r="Z5884" t="str">
        <f t="shared" si="362"/>
        <v/>
      </c>
      <c r="AB5884" s="9"/>
      <c r="AC5884" t="s">
        <v>9233</v>
      </c>
      <c r="AD5884">
        <f t="shared" si="363"/>
        <v>0</v>
      </c>
      <c r="AF5884" s="3"/>
      <c r="AH5884" s="9"/>
    </row>
    <row r="5885" spans="1:34" ht="10.95" customHeight="1" outlineLevel="1" x14ac:dyDescent="0.25">
      <c r="A5885" t="s">
        <v>6188</v>
      </c>
      <c r="C5885" s="3" t="s">
        <v>11994</v>
      </c>
      <c r="D5885" s="3">
        <v>8450</v>
      </c>
      <c r="E5885" s="9">
        <v>2016</v>
      </c>
      <c r="F5885" s="7" t="s">
        <v>10130</v>
      </c>
      <c r="G5885" s="7" t="s">
        <v>5401</v>
      </c>
      <c r="H5885" s="8" t="s">
        <v>9233</v>
      </c>
      <c r="I5885" s="8" t="s">
        <v>7560</v>
      </c>
      <c r="J5885" s="19">
        <v>7</v>
      </c>
      <c r="K5885" s="19" t="s">
        <v>20093</v>
      </c>
      <c r="L5885" s="11"/>
      <c r="M5885" s="11"/>
      <c r="N5885" s="24"/>
      <c r="P5885" s="32"/>
      <c r="T5885" s="19"/>
      <c r="U5885" s="3"/>
      <c r="X5885" t="str">
        <f t="shared" si="361"/>
        <v/>
      </c>
      <c r="Z5885" t="str">
        <f t="shared" si="362"/>
        <v/>
      </c>
      <c r="AB5885" s="9"/>
      <c r="AC5885" t="s">
        <v>9233</v>
      </c>
      <c r="AD5885">
        <f t="shared" si="363"/>
        <v>0</v>
      </c>
      <c r="AF5885" s="3"/>
      <c r="AH5885" s="9"/>
    </row>
    <row r="5886" spans="1:34" ht="10.95" customHeight="1" outlineLevel="1" x14ac:dyDescent="0.25">
      <c r="A5886" t="s">
        <v>6188</v>
      </c>
      <c r="C5886" s="3" t="s">
        <v>11994</v>
      </c>
      <c r="D5886" s="3">
        <v>8451</v>
      </c>
      <c r="E5886" s="9">
        <v>2016</v>
      </c>
      <c r="F5886" s="7" t="s">
        <v>10130</v>
      </c>
      <c r="G5886" s="7" t="s">
        <v>5401</v>
      </c>
      <c r="H5886" s="8" t="s">
        <v>9233</v>
      </c>
      <c r="I5886" s="8" t="s">
        <v>7560</v>
      </c>
      <c r="J5886" s="19">
        <v>7</v>
      </c>
      <c r="K5886" s="19" t="s">
        <v>20093</v>
      </c>
      <c r="L5886" s="11"/>
      <c r="M5886" s="11"/>
      <c r="N5886" s="24"/>
      <c r="P5886" s="32"/>
      <c r="T5886" s="19"/>
      <c r="U5886" s="3"/>
      <c r="X5886" t="str">
        <f t="shared" si="361"/>
        <v/>
      </c>
      <c r="Z5886" t="str">
        <f t="shared" si="362"/>
        <v/>
      </c>
      <c r="AB5886" s="9"/>
      <c r="AC5886" t="s">
        <v>9233</v>
      </c>
      <c r="AD5886">
        <f t="shared" si="363"/>
        <v>0</v>
      </c>
      <c r="AF5886" s="3"/>
      <c r="AH5886" s="9"/>
    </row>
    <row r="5887" spans="1:34" ht="10.95" customHeight="1" outlineLevel="1" x14ac:dyDescent="0.25">
      <c r="A5887" t="s">
        <v>6188</v>
      </c>
      <c r="C5887" s="3" t="s">
        <v>11994</v>
      </c>
      <c r="D5887" s="3" t="s">
        <v>10191</v>
      </c>
      <c r="E5887" s="9">
        <v>2016</v>
      </c>
      <c r="F5887" s="7" t="s">
        <v>10193</v>
      </c>
      <c r="G5887" s="7" t="s">
        <v>5401</v>
      </c>
      <c r="H5887" s="8" t="s">
        <v>7560</v>
      </c>
      <c r="I5887" s="8" t="s">
        <v>7560</v>
      </c>
      <c r="J5887" s="19">
        <v>7</v>
      </c>
      <c r="K5887" s="19" t="s">
        <v>7736</v>
      </c>
      <c r="L5887" s="11">
        <v>3</v>
      </c>
      <c r="M5887" s="11"/>
      <c r="N5887" s="24"/>
      <c r="P5887" s="32"/>
      <c r="T5887" s="19"/>
      <c r="U5887" s="3"/>
      <c r="X5887" t="str">
        <f t="shared" si="361"/>
        <v/>
      </c>
      <c r="Z5887">
        <f t="shared" si="362"/>
        <v>1</v>
      </c>
      <c r="AB5887" s="9"/>
      <c r="AC5887" t="s">
        <v>7560</v>
      </c>
      <c r="AD5887">
        <f t="shared" si="363"/>
        <v>0</v>
      </c>
      <c r="AF5887" s="3"/>
      <c r="AH5887" s="9"/>
    </row>
    <row r="5888" spans="1:34" ht="10.95" customHeight="1" outlineLevel="1" x14ac:dyDescent="0.25">
      <c r="A5888" t="s">
        <v>6188</v>
      </c>
      <c r="C5888" s="3" t="s">
        <v>11994</v>
      </c>
      <c r="D5888" s="3">
        <v>8452</v>
      </c>
      <c r="E5888" s="9">
        <v>2016</v>
      </c>
      <c r="F5888" s="7" t="s">
        <v>10059</v>
      </c>
      <c r="G5888" s="7" t="s">
        <v>5401</v>
      </c>
      <c r="H5888" s="8" t="s">
        <v>9233</v>
      </c>
      <c r="I5888" s="8" t="s">
        <v>7560</v>
      </c>
      <c r="J5888" s="19">
        <v>7</v>
      </c>
      <c r="K5888" s="19" t="s">
        <v>20093</v>
      </c>
      <c r="L5888" s="11"/>
      <c r="M5888" s="11"/>
      <c r="N5888" s="24"/>
      <c r="P5888" s="32"/>
      <c r="T5888" s="19"/>
      <c r="U5888" s="3"/>
      <c r="X5888" t="str">
        <f t="shared" si="361"/>
        <v/>
      </c>
      <c r="Z5888" t="str">
        <f t="shared" si="362"/>
        <v/>
      </c>
      <c r="AB5888" s="9"/>
      <c r="AC5888" t="s">
        <v>9233</v>
      </c>
      <c r="AD5888">
        <f t="shared" si="363"/>
        <v>0</v>
      </c>
      <c r="AF5888" s="3"/>
      <c r="AH5888" s="9"/>
    </row>
    <row r="5889" spans="1:34" ht="10.95" customHeight="1" outlineLevel="1" x14ac:dyDescent="0.25">
      <c r="A5889" t="s">
        <v>6188</v>
      </c>
      <c r="C5889" s="3" t="s">
        <v>11994</v>
      </c>
      <c r="D5889" s="3" t="s">
        <v>10192</v>
      </c>
      <c r="E5889" s="9">
        <v>2016</v>
      </c>
      <c r="F5889" s="7" t="s">
        <v>10063</v>
      </c>
      <c r="G5889" s="7" t="s">
        <v>5401</v>
      </c>
      <c r="H5889" s="8" t="s">
        <v>7560</v>
      </c>
      <c r="I5889" s="8" t="s">
        <v>7560</v>
      </c>
      <c r="J5889" s="19">
        <v>7</v>
      </c>
      <c r="K5889" s="19" t="s">
        <v>7736</v>
      </c>
      <c r="L5889" s="11">
        <v>3</v>
      </c>
      <c r="M5889" s="11"/>
      <c r="N5889" s="24"/>
      <c r="P5889" s="32"/>
      <c r="T5889" s="19"/>
      <c r="U5889" s="3"/>
      <c r="X5889" t="str">
        <f t="shared" si="361"/>
        <v/>
      </c>
      <c r="Z5889">
        <f t="shared" si="362"/>
        <v>1</v>
      </c>
      <c r="AB5889" s="9"/>
      <c r="AC5889" t="s">
        <v>7560</v>
      </c>
      <c r="AD5889">
        <f t="shared" si="363"/>
        <v>0</v>
      </c>
      <c r="AF5889" s="3"/>
      <c r="AH5889" s="9"/>
    </row>
    <row r="5890" spans="1:34" ht="10.95" customHeight="1" outlineLevel="1" x14ac:dyDescent="0.25">
      <c r="A5890" t="s">
        <v>6188</v>
      </c>
      <c r="C5890" s="3" t="s">
        <v>11994</v>
      </c>
      <c r="D5890" s="3">
        <v>8572</v>
      </c>
      <c r="E5890" s="9">
        <v>2016</v>
      </c>
      <c r="F5890" s="7" t="s">
        <v>10101</v>
      </c>
      <c r="G5890" s="7" t="s">
        <v>5401</v>
      </c>
      <c r="H5890" s="8" t="s">
        <v>4364</v>
      </c>
      <c r="I5890" s="8" t="s">
        <v>9403</v>
      </c>
      <c r="J5890" s="19">
        <v>3</v>
      </c>
      <c r="K5890" s="19" t="s">
        <v>20093</v>
      </c>
      <c r="L5890" s="11"/>
      <c r="M5890" s="11"/>
      <c r="N5890" s="24"/>
      <c r="P5890" s="32"/>
      <c r="T5890" s="19"/>
      <c r="U5890" s="3"/>
      <c r="X5890" t="str">
        <f t="shared" ref="X5890:X5953" si="364">IF(COUNTIF(F5890,"*fdc*"),1,"")</f>
        <v/>
      </c>
      <c r="Z5890" t="str">
        <f t="shared" ref="Z5890:Z5953" si="365">IF(COUNTIF(F5890,"*s/s*"),1,"")</f>
        <v/>
      </c>
      <c r="AB5890" s="9"/>
      <c r="AC5890" t="s">
        <v>4364</v>
      </c>
      <c r="AD5890">
        <f t="shared" si="363"/>
        <v>1</v>
      </c>
      <c r="AF5890" s="3"/>
      <c r="AH5890" s="9"/>
    </row>
    <row r="5891" spans="1:34" ht="10.95" customHeight="1" outlineLevel="1" x14ac:dyDescent="0.25">
      <c r="A5891" t="s">
        <v>6188</v>
      </c>
      <c r="C5891" s="3" t="s">
        <v>11994</v>
      </c>
      <c r="D5891" s="3" t="s">
        <v>10194</v>
      </c>
      <c r="E5891" s="9">
        <v>2016</v>
      </c>
      <c r="F5891" s="7" t="s">
        <v>10102</v>
      </c>
      <c r="G5891" s="7" t="s">
        <v>5401</v>
      </c>
      <c r="H5891" s="8" t="s">
        <v>4364</v>
      </c>
      <c r="I5891" s="8" t="s">
        <v>9403</v>
      </c>
      <c r="J5891" s="19">
        <v>3</v>
      </c>
      <c r="K5891" s="19" t="s">
        <v>7736</v>
      </c>
      <c r="L5891" s="11">
        <v>8</v>
      </c>
      <c r="M5891" s="11"/>
      <c r="N5891" s="24"/>
      <c r="P5891" s="32"/>
      <c r="T5891" s="19"/>
      <c r="U5891" s="3"/>
      <c r="X5891" t="str">
        <f t="shared" si="364"/>
        <v/>
      </c>
      <c r="Z5891">
        <f t="shared" si="365"/>
        <v>1</v>
      </c>
      <c r="AB5891" s="9"/>
      <c r="AC5891" t="s">
        <v>4364</v>
      </c>
      <c r="AD5891">
        <f t="shared" si="363"/>
        <v>1</v>
      </c>
      <c r="AF5891" s="3"/>
      <c r="AH5891" s="9"/>
    </row>
    <row r="5892" spans="1:34" ht="10.95" customHeight="1" outlineLevel="1" x14ac:dyDescent="0.25">
      <c r="A5892" t="s">
        <v>6188</v>
      </c>
      <c r="C5892" s="3" t="s">
        <v>11994</v>
      </c>
      <c r="D5892" s="3">
        <v>8686</v>
      </c>
      <c r="E5892" s="9">
        <v>2017</v>
      </c>
      <c r="F5892" s="7" t="s">
        <v>10197</v>
      </c>
      <c r="G5892" s="7" t="s">
        <v>5401</v>
      </c>
      <c r="H5892" s="8" t="s">
        <v>10199</v>
      </c>
      <c r="I5892" s="8" t="s">
        <v>7560</v>
      </c>
      <c r="J5892" s="19">
        <v>7</v>
      </c>
      <c r="K5892" s="19" t="s">
        <v>20093</v>
      </c>
      <c r="L5892" s="11"/>
      <c r="M5892" s="11"/>
      <c r="N5892" s="24"/>
      <c r="P5892" s="32"/>
      <c r="T5892" s="19"/>
      <c r="U5892" s="3"/>
      <c r="X5892" t="str">
        <f t="shared" si="364"/>
        <v/>
      </c>
      <c r="Z5892" t="str">
        <f t="shared" si="365"/>
        <v/>
      </c>
      <c r="AB5892" s="9"/>
      <c r="AC5892" t="s">
        <v>10199</v>
      </c>
      <c r="AD5892">
        <f t="shared" si="363"/>
        <v>0</v>
      </c>
      <c r="AF5892" s="3"/>
      <c r="AH5892" s="9"/>
    </row>
    <row r="5893" spans="1:34" ht="10.95" customHeight="1" outlineLevel="1" x14ac:dyDescent="0.25">
      <c r="A5893" t="s">
        <v>6188</v>
      </c>
      <c r="C5893" s="3" t="s">
        <v>11994</v>
      </c>
      <c r="D5893" s="3">
        <v>8687</v>
      </c>
      <c r="E5893" s="9">
        <v>2017</v>
      </c>
      <c r="F5893" s="7" t="s">
        <v>10197</v>
      </c>
      <c r="G5893" s="7" t="s">
        <v>5401</v>
      </c>
      <c r="H5893" s="8" t="s">
        <v>10200</v>
      </c>
      <c r="I5893" s="8" t="s">
        <v>7560</v>
      </c>
      <c r="J5893" s="19">
        <v>7</v>
      </c>
      <c r="K5893" s="19" t="s">
        <v>20093</v>
      </c>
      <c r="L5893" s="11"/>
      <c r="M5893" s="11"/>
      <c r="N5893" s="24"/>
      <c r="P5893" s="32"/>
      <c r="T5893" s="19"/>
      <c r="U5893" s="3"/>
      <c r="X5893" t="str">
        <f t="shared" si="364"/>
        <v/>
      </c>
      <c r="Z5893" t="str">
        <f t="shared" si="365"/>
        <v/>
      </c>
      <c r="AB5893" s="9"/>
      <c r="AC5893" t="s">
        <v>10200</v>
      </c>
      <c r="AD5893">
        <f t="shared" si="363"/>
        <v>0</v>
      </c>
      <c r="AF5893" s="3"/>
      <c r="AH5893" s="9"/>
    </row>
    <row r="5894" spans="1:34" ht="10.95" customHeight="1" outlineLevel="1" x14ac:dyDescent="0.25">
      <c r="A5894" t="s">
        <v>6188</v>
      </c>
      <c r="C5894" s="3" t="s">
        <v>11994</v>
      </c>
      <c r="D5894" s="3">
        <v>8688</v>
      </c>
      <c r="E5894" s="9">
        <v>2017</v>
      </c>
      <c r="F5894" s="7" t="s">
        <v>10197</v>
      </c>
      <c r="G5894" s="7" t="s">
        <v>5401</v>
      </c>
      <c r="H5894" s="8" t="s">
        <v>10201</v>
      </c>
      <c r="I5894" s="8" t="s">
        <v>7560</v>
      </c>
      <c r="J5894" s="19">
        <v>7</v>
      </c>
      <c r="K5894" s="19" t="s">
        <v>20093</v>
      </c>
      <c r="L5894" s="11"/>
      <c r="M5894" s="11"/>
      <c r="N5894" s="24"/>
      <c r="P5894" s="32"/>
      <c r="T5894" s="19"/>
      <c r="U5894" s="3"/>
      <c r="X5894" t="str">
        <f t="shared" si="364"/>
        <v/>
      </c>
      <c r="Z5894" t="str">
        <f t="shared" si="365"/>
        <v/>
      </c>
      <c r="AB5894" s="9"/>
      <c r="AC5894" t="s">
        <v>10201</v>
      </c>
      <c r="AD5894">
        <f t="shared" si="363"/>
        <v>0</v>
      </c>
      <c r="AF5894" s="3"/>
      <c r="AH5894" s="9"/>
    </row>
    <row r="5895" spans="1:34" ht="10.95" customHeight="1" outlineLevel="1" x14ac:dyDescent="0.25">
      <c r="A5895" t="s">
        <v>6188</v>
      </c>
      <c r="C5895" s="3" t="s">
        <v>11994</v>
      </c>
      <c r="D5895" s="3">
        <v>8689</v>
      </c>
      <c r="E5895" s="9">
        <v>2017</v>
      </c>
      <c r="F5895" s="7" t="s">
        <v>10197</v>
      </c>
      <c r="G5895" s="7" t="s">
        <v>5401</v>
      </c>
      <c r="H5895" s="8" t="s">
        <v>10202</v>
      </c>
      <c r="I5895" s="8" t="s">
        <v>7560</v>
      </c>
      <c r="J5895" s="19">
        <v>7</v>
      </c>
      <c r="K5895" s="19" t="s">
        <v>20093</v>
      </c>
      <c r="L5895" s="11"/>
      <c r="M5895" s="11"/>
      <c r="N5895" s="24"/>
      <c r="P5895" s="32"/>
      <c r="T5895" s="19"/>
      <c r="U5895" s="3"/>
      <c r="X5895" t="str">
        <f t="shared" si="364"/>
        <v/>
      </c>
      <c r="Z5895" t="str">
        <f t="shared" si="365"/>
        <v/>
      </c>
      <c r="AB5895" s="9"/>
      <c r="AC5895" t="s">
        <v>10202</v>
      </c>
      <c r="AD5895">
        <f t="shared" si="363"/>
        <v>0</v>
      </c>
      <c r="AF5895" s="3"/>
      <c r="AH5895" s="9"/>
    </row>
    <row r="5896" spans="1:34" ht="10.95" customHeight="1" outlineLevel="1" x14ac:dyDescent="0.25">
      <c r="A5896" t="s">
        <v>6188</v>
      </c>
      <c r="C5896" s="3" t="s">
        <v>11994</v>
      </c>
      <c r="D5896" s="3">
        <v>8690</v>
      </c>
      <c r="E5896" s="9">
        <v>2017</v>
      </c>
      <c r="F5896" s="7" t="s">
        <v>10197</v>
      </c>
      <c r="G5896" s="7" t="s">
        <v>5401</v>
      </c>
      <c r="H5896" s="8" t="s">
        <v>9424</v>
      </c>
      <c r="I5896" s="8" t="s">
        <v>7560</v>
      </c>
      <c r="J5896" s="19">
        <v>7</v>
      </c>
      <c r="K5896" s="19" t="s">
        <v>20093</v>
      </c>
      <c r="L5896" s="11"/>
      <c r="M5896" s="11"/>
      <c r="N5896" s="24"/>
      <c r="P5896" s="32"/>
      <c r="T5896" s="19"/>
      <c r="U5896" s="3"/>
      <c r="X5896" t="str">
        <f t="shared" si="364"/>
        <v/>
      </c>
      <c r="Z5896" t="str">
        <f t="shared" si="365"/>
        <v/>
      </c>
      <c r="AB5896" s="9"/>
      <c r="AC5896" t="s">
        <v>9424</v>
      </c>
      <c r="AD5896">
        <f t="shared" si="363"/>
        <v>0</v>
      </c>
      <c r="AF5896" s="3"/>
      <c r="AH5896" s="9"/>
    </row>
    <row r="5897" spans="1:34" ht="10.95" customHeight="1" outlineLevel="1" x14ac:dyDescent="0.25">
      <c r="A5897" t="s">
        <v>6188</v>
      </c>
      <c r="C5897" s="3" t="s">
        <v>11994</v>
      </c>
      <c r="D5897" s="3" t="s">
        <v>10195</v>
      </c>
      <c r="E5897" s="9">
        <v>2017</v>
      </c>
      <c r="F5897" s="7" t="s">
        <v>10198</v>
      </c>
      <c r="G5897" s="7" t="s">
        <v>5401</v>
      </c>
      <c r="H5897" s="8" t="s">
        <v>10203</v>
      </c>
      <c r="I5897" s="8" t="s">
        <v>7560</v>
      </c>
      <c r="J5897" s="19">
        <v>7</v>
      </c>
      <c r="K5897" s="19" t="s">
        <v>7736</v>
      </c>
      <c r="L5897" s="11">
        <v>3</v>
      </c>
      <c r="M5897" s="11"/>
      <c r="N5897" s="24"/>
      <c r="P5897" s="32"/>
      <c r="T5897" s="19"/>
      <c r="U5897" s="3"/>
      <c r="X5897" t="str">
        <f t="shared" si="364"/>
        <v/>
      </c>
      <c r="Z5897">
        <f t="shared" si="365"/>
        <v>1</v>
      </c>
      <c r="AB5897" s="9"/>
      <c r="AC5897" t="s">
        <v>10203</v>
      </c>
      <c r="AD5897">
        <f t="shared" si="363"/>
        <v>0</v>
      </c>
      <c r="AF5897" s="3"/>
      <c r="AH5897" s="9"/>
    </row>
    <row r="5898" spans="1:34" ht="10.95" customHeight="1" outlineLevel="1" x14ac:dyDescent="0.25">
      <c r="A5898" t="s">
        <v>6188</v>
      </c>
      <c r="C5898" s="3" t="s">
        <v>11994</v>
      </c>
      <c r="D5898" s="3">
        <v>8691</v>
      </c>
      <c r="E5898" s="9">
        <v>2017</v>
      </c>
      <c r="F5898" s="7" t="s">
        <v>10101</v>
      </c>
      <c r="G5898" s="7" t="s">
        <v>5401</v>
      </c>
      <c r="H5898" s="8" t="s">
        <v>8358</v>
      </c>
      <c r="I5898" s="8" t="s">
        <v>7560</v>
      </c>
      <c r="J5898" s="19">
        <v>7</v>
      </c>
      <c r="K5898" s="19" t="s">
        <v>20093</v>
      </c>
      <c r="L5898" s="11"/>
      <c r="M5898" s="11"/>
      <c r="N5898" s="24"/>
      <c r="P5898" s="32"/>
      <c r="T5898" s="19"/>
      <c r="U5898" s="3"/>
      <c r="X5898" t="str">
        <f t="shared" si="364"/>
        <v/>
      </c>
      <c r="Z5898" t="str">
        <f t="shared" si="365"/>
        <v/>
      </c>
      <c r="AB5898" s="9"/>
      <c r="AC5898" t="s">
        <v>8358</v>
      </c>
      <c r="AD5898">
        <f t="shared" si="363"/>
        <v>0</v>
      </c>
      <c r="AF5898" s="3"/>
      <c r="AH5898" s="9"/>
    </row>
    <row r="5899" spans="1:34" ht="10.95" customHeight="1" outlineLevel="1" x14ac:dyDescent="0.25">
      <c r="A5899" t="s">
        <v>6188</v>
      </c>
      <c r="C5899" s="3" t="s">
        <v>11994</v>
      </c>
      <c r="D5899" s="3" t="s">
        <v>10196</v>
      </c>
      <c r="E5899" s="9">
        <v>2017</v>
      </c>
      <c r="F5899" s="7" t="s">
        <v>10102</v>
      </c>
      <c r="G5899" s="7" t="s">
        <v>5401</v>
      </c>
      <c r="H5899" s="8" t="s">
        <v>7560</v>
      </c>
      <c r="I5899" s="8" t="s">
        <v>7560</v>
      </c>
      <c r="J5899" s="19">
        <v>7</v>
      </c>
      <c r="K5899" s="19" t="s">
        <v>7736</v>
      </c>
      <c r="L5899" s="11">
        <v>3</v>
      </c>
      <c r="M5899" s="11"/>
      <c r="N5899" s="24"/>
      <c r="P5899" s="32"/>
      <c r="T5899" s="19"/>
      <c r="U5899" s="3"/>
      <c r="X5899" t="str">
        <f t="shared" si="364"/>
        <v/>
      </c>
      <c r="Z5899">
        <f t="shared" si="365"/>
        <v>1</v>
      </c>
      <c r="AB5899" s="9"/>
      <c r="AC5899" t="s">
        <v>7560</v>
      </c>
      <c r="AD5899">
        <f t="shared" si="363"/>
        <v>0</v>
      </c>
      <c r="AF5899" s="3"/>
      <c r="AH5899" s="9"/>
    </row>
    <row r="5900" spans="1:34" ht="10.95" customHeight="1" outlineLevel="1" x14ac:dyDescent="0.25">
      <c r="A5900" t="s">
        <v>6188</v>
      </c>
      <c r="C5900" s="3" t="s">
        <v>11994</v>
      </c>
      <c r="D5900" s="3">
        <v>8751</v>
      </c>
      <c r="E5900" s="9">
        <v>2017</v>
      </c>
      <c r="F5900" s="7" t="s">
        <v>10059</v>
      </c>
      <c r="G5900" s="7" t="s">
        <v>5401</v>
      </c>
      <c r="H5900" s="8" t="s">
        <v>1698</v>
      </c>
      <c r="I5900" s="8" t="s">
        <v>7560</v>
      </c>
      <c r="J5900" s="19">
        <v>7</v>
      </c>
      <c r="K5900" s="19" t="s">
        <v>7736</v>
      </c>
      <c r="L5900" s="11">
        <v>3</v>
      </c>
      <c r="M5900" s="11"/>
      <c r="N5900" s="24"/>
      <c r="P5900" s="32"/>
      <c r="T5900" s="19"/>
      <c r="U5900" s="3"/>
      <c r="X5900" t="str">
        <f t="shared" si="364"/>
        <v/>
      </c>
      <c r="Z5900" t="str">
        <f t="shared" si="365"/>
        <v/>
      </c>
      <c r="AB5900" s="9"/>
      <c r="AC5900" t="s">
        <v>1698</v>
      </c>
      <c r="AD5900">
        <f t="shared" si="363"/>
        <v>0</v>
      </c>
      <c r="AF5900" s="3">
        <v>1</v>
      </c>
      <c r="AH5900" s="9"/>
    </row>
    <row r="5901" spans="1:34" ht="10.95" customHeight="1" outlineLevel="1" x14ac:dyDescent="0.25">
      <c r="A5901" t="s">
        <v>6188</v>
      </c>
      <c r="C5901" s="3" t="s">
        <v>11994</v>
      </c>
      <c r="D5901" s="3">
        <v>8944</v>
      </c>
      <c r="E5901" s="9">
        <v>2017</v>
      </c>
      <c r="F5901" s="7" t="s">
        <v>10197</v>
      </c>
      <c r="G5901" s="7" t="s">
        <v>5401</v>
      </c>
      <c r="H5901" s="8" t="s">
        <v>10206</v>
      </c>
      <c r="I5901" s="8" t="s">
        <v>7560</v>
      </c>
      <c r="J5901" s="19">
        <v>7</v>
      </c>
      <c r="K5901" s="19" t="s">
        <v>20093</v>
      </c>
      <c r="L5901" s="11"/>
      <c r="M5901" s="11"/>
      <c r="N5901" s="24"/>
      <c r="P5901" s="32"/>
      <c r="T5901" s="19"/>
      <c r="U5901" s="3"/>
      <c r="X5901" t="str">
        <f t="shared" si="364"/>
        <v/>
      </c>
      <c r="Z5901" t="str">
        <f t="shared" si="365"/>
        <v/>
      </c>
      <c r="AB5901" s="9"/>
      <c r="AC5901" t="s">
        <v>10206</v>
      </c>
      <c r="AD5901">
        <f t="shared" si="363"/>
        <v>0</v>
      </c>
      <c r="AF5901" s="3"/>
      <c r="AH5901" s="9"/>
    </row>
    <row r="5902" spans="1:34" ht="10.95" customHeight="1" outlineLevel="1" x14ac:dyDescent="0.25">
      <c r="A5902" t="s">
        <v>6188</v>
      </c>
      <c r="C5902" s="3" t="s">
        <v>11994</v>
      </c>
      <c r="D5902" s="3">
        <v>8945</v>
      </c>
      <c r="E5902" s="9">
        <v>2017</v>
      </c>
      <c r="F5902" s="7" t="s">
        <v>10197</v>
      </c>
      <c r="G5902" s="7" t="s">
        <v>5401</v>
      </c>
      <c r="H5902" s="8" t="s">
        <v>10207</v>
      </c>
      <c r="I5902" s="8" t="s">
        <v>7560</v>
      </c>
      <c r="J5902" s="19">
        <v>7</v>
      </c>
      <c r="K5902" s="19" t="s">
        <v>20093</v>
      </c>
      <c r="L5902" s="11"/>
      <c r="M5902" s="11"/>
      <c r="N5902" s="24"/>
      <c r="P5902" s="32"/>
      <c r="T5902" s="19"/>
      <c r="U5902" s="3"/>
      <c r="X5902" t="str">
        <f t="shared" si="364"/>
        <v/>
      </c>
      <c r="Z5902" t="str">
        <f t="shared" si="365"/>
        <v/>
      </c>
      <c r="AB5902" s="9"/>
      <c r="AC5902" t="s">
        <v>10207</v>
      </c>
      <c r="AD5902">
        <f t="shared" si="363"/>
        <v>0</v>
      </c>
      <c r="AF5902" s="3"/>
      <c r="AH5902" s="9"/>
    </row>
    <row r="5903" spans="1:34" ht="10.95" customHeight="1" outlineLevel="1" x14ac:dyDescent="0.25">
      <c r="A5903" t="s">
        <v>6188</v>
      </c>
      <c r="C5903" s="3" t="s">
        <v>11994</v>
      </c>
      <c r="D5903" s="3">
        <v>8946</v>
      </c>
      <c r="E5903" s="9">
        <v>2017</v>
      </c>
      <c r="F5903" s="7" t="s">
        <v>10197</v>
      </c>
      <c r="G5903" s="7" t="s">
        <v>5401</v>
      </c>
      <c r="H5903" s="8" t="s">
        <v>10208</v>
      </c>
      <c r="I5903" s="8" t="s">
        <v>7560</v>
      </c>
      <c r="J5903" s="19">
        <v>7</v>
      </c>
      <c r="K5903" s="19" t="s">
        <v>20093</v>
      </c>
      <c r="L5903" s="11"/>
      <c r="M5903" s="11"/>
      <c r="N5903" s="24"/>
      <c r="P5903" s="32"/>
      <c r="T5903" s="19"/>
      <c r="U5903" s="3"/>
      <c r="X5903" t="str">
        <f t="shared" si="364"/>
        <v/>
      </c>
      <c r="Z5903" t="str">
        <f t="shared" si="365"/>
        <v/>
      </c>
      <c r="AB5903" s="9"/>
      <c r="AC5903" t="s">
        <v>10208</v>
      </c>
      <c r="AD5903">
        <f t="shared" si="363"/>
        <v>0</v>
      </c>
      <c r="AF5903" s="3"/>
      <c r="AH5903" s="9"/>
    </row>
    <row r="5904" spans="1:34" ht="10.95" customHeight="1" outlineLevel="1" x14ac:dyDescent="0.25">
      <c r="A5904" t="s">
        <v>6188</v>
      </c>
      <c r="C5904" s="3" t="s">
        <v>11994</v>
      </c>
      <c r="D5904" s="3">
        <v>8947</v>
      </c>
      <c r="E5904" s="9">
        <v>2017</v>
      </c>
      <c r="F5904" s="7" t="s">
        <v>10197</v>
      </c>
      <c r="G5904" s="7" t="s">
        <v>5401</v>
      </c>
      <c r="H5904" s="8" t="s">
        <v>10209</v>
      </c>
      <c r="I5904" s="8" t="s">
        <v>7560</v>
      </c>
      <c r="J5904" s="19">
        <v>7</v>
      </c>
      <c r="K5904" s="19" t="s">
        <v>20093</v>
      </c>
      <c r="L5904" s="11"/>
      <c r="M5904" s="11"/>
      <c r="N5904" s="24"/>
      <c r="P5904" s="32"/>
      <c r="T5904" s="19"/>
      <c r="U5904" s="3"/>
      <c r="X5904" t="str">
        <f t="shared" si="364"/>
        <v/>
      </c>
      <c r="Z5904" t="str">
        <f t="shared" si="365"/>
        <v/>
      </c>
      <c r="AB5904" s="9"/>
      <c r="AC5904" t="s">
        <v>10209</v>
      </c>
      <c r="AD5904">
        <f t="shared" si="363"/>
        <v>0</v>
      </c>
      <c r="AF5904" s="3"/>
      <c r="AH5904" s="9"/>
    </row>
    <row r="5905" spans="1:34" ht="10.95" customHeight="1" outlineLevel="1" x14ac:dyDescent="0.25">
      <c r="A5905" t="s">
        <v>6188</v>
      </c>
      <c r="C5905" s="3" t="s">
        <v>11994</v>
      </c>
      <c r="D5905" s="3">
        <v>8948</v>
      </c>
      <c r="E5905" s="9">
        <v>2017</v>
      </c>
      <c r="F5905" s="7" t="s">
        <v>10197</v>
      </c>
      <c r="G5905" s="7" t="s">
        <v>5401</v>
      </c>
      <c r="H5905" s="8" t="s">
        <v>10210</v>
      </c>
      <c r="I5905" s="8" t="s">
        <v>7560</v>
      </c>
      <c r="J5905" s="19">
        <v>7</v>
      </c>
      <c r="K5905" s="19" t="s">
        <v>20093</v>
      </c>
      <c r="L5905" s="11"/>
      <c r="M5905" s="11"/>
      <c r="N5905" s="24"/>
      <c r="P5905" s="32"/>
      <c r="T5905" s="19"/>
      <c r="U5905" s="3"/>
      <c r="X5905" t="str">
        <f t="shared" si="364"/>
        <v/>
      </c>
      <c r="Z5905" t="str">
        <f t="shared" si="365"/>
        <v/>
      </c>
      <c r="AB5905" s="9"/>
      <c r="AC5905" t="s">
        <v>10210</v>
      </c>
      <c r="AD5905">
        <f t="shared" si="363"/>
        <v>0</v>
      </c>
      <c r="AF5905" s="3"/>
      <c r="AH5905" s="9"/>
    </row>
    <row r="5906" spans="1:34" ht="10.95" customHeight="1" outlineLevel="1" x14ac:dyDescent="0.25">
      <c r="A5906" t="s">
        <v>6188</v>
      </c>
      <c r="C5906" s="3" t="s">
        <v>11994</v>
      </c>
      <c r="D5906" s="3" t="s">
        <v>10204</v>
      </c>
      <c r="E5906" s="9">
        <v>2017</v>
      </c>
      <c r="F5906" s="7" t="s">
        <v>10198</v>
      </c>
      <c r="G5906" s="7" t="s">
        <v>5401</v>
      </c>
      <c r="H5906" s="8" t="s">
        <v>7560</v>
      </c>
      <c r="I5906" s="8" t="s">
        <v>7560</v>
      </c>
      <c r="J5906" s="19">
        <v>7</v>
      </c>
      <c r="K5906" s="19" t="s">
        <v>7736</v>
      </c>
      <c r="L5906" s="11">
        <v>3</v>
      </c>
      <c r="M5906" s="11"/>
      <c r="N5906" s="24"/>
      <c r="P5906" s="32"/>
      <c r="T5906" s="19"/>
      <c r="U5906" s="3"/>
      <c r="X5906" t="str">
        <f t="shared" si="364"/>
        <v/>
      </c>
      <c r="Z5906">
        <f t="shared" si="365"/>
        <v>1</v>
      </c>
      <c r="AB5906" s="9"/>
      <c r="AC5906" t="s">
        <v>7560</v>
      </c>
      <c r="AD5906">
        <f t="shared" si="363"/>
        <v>0</v>
      </c>
      <c r="AF5906" s="3"/>
      <c r="AH5906" s="9"/>
    </row>
    <row r="5907" spans="1:34" ht="10.95" customHeight="1" outlineLevel="1" x14ac:dyDescent="0.25">
      <c r="A5907" t="s">
        <v>6188</v>
      </c>
      <c r="C5907" s="3" t="s">
        <v>11994</v>
      </c>
      <c r="D5907" s="3">
        <v>8949</v>
      </c>
      <c r="E5907" s="9">
        <v>2017</v>
      </c>
      <c r="F5907" s="7" t="s">
        <v>10101</v>
      </c>
      <c r="G5907" s="7" t="s">
        <v>5401</v>
      </c>
      <c r="H5907" s="8" t="s">
        <v>10211</v>
      </c>
      <c r="I5907" s="8" t="s">
        <v>7560</v>
      </c>
      <c r="J5907" s="19">
        <v>7</v>
      </c>
      <c r="K5907" s="19" t="s">
        <v>20093</v>
      </c>
      <c r="L5907" s="11"/>
      <c r="M5907" s="11"/>
      <c r="N5907" s="24"/>
      <c r="P5907" s="32"/>
      <c r="T5907" s="19"/>
      <c r="U5907" s="3"/>
      <c r="X5907" t="str">
        <f t="shared" si="364"/>
        <v/>
      </c>
      <c r="Z5907" t="str">
        <f t="shared" si="365"/>
        <v/>
      </c>
      <c r="AB5907" s="9"/>
      <c r="AC5907" t="s">
        <v>10211</v>
      </c>
      <c r="AD5907">
        <f t="shared" si="363"/>
        <v>0</v>
      </c>
      <c r="AF5907" s="3"/>
      <c r="AH5907" s="9"/>
    </row>
    <row r="5908" spans="1:34" ht="10.95" customHeight="1" outlineLevel="1" x14ac:dyDescent="0.25">
      <c r="A5908" t="s">
        <v>6188</v>
      </c>
      <c r="C5908" s="3" t="s">
        <v>11994</v>
      </c>
      <c r="D5908" s="3" t="s">
        <v>10205</v>
      </c>
      <c r="E5908" s="9">
        <v>2017</v>
      </c>
      <c r="F5908" s="7" t="s">
        <v>10102</v>
      </c>
      <c r="G5908" s="7" t="s">
        <v>5401</v>
      </c>
      <c r="H5908" s="8" t="s">
        <v>7560</v>
      </c>
      <c r="I5908" s="8" t="s">
        <v>7560</v>
      </c>
      <c r="J5908" s="19">
        <v>7</v>
      </c>
      <c r="K5908" s="19" t="s">
        <v>7736</v>
      </c>
      <c r="L5908" s="11">
        <v>3</v>
      </c>
      <c r="M5908" s="11"/>
      <c r="N5908" s="24"/>
      <c r="P5908" s="32"/>
      <c r="T5908" s="19"/>
      <c r="U5908" s="3"/>
      <c r="X5908" t="str">
        <f t="shared" si="364"/>
        <v/>
      </c>
      <c r="Z5908">
        <f t="shared" si="365"/>
        <v>1</v>
      </c>
      <c r="AB5908" s="9"/>
      <c r="AC5908" t="s">
        <v>7560</v>
      </c>
      <c r="AD5908">
        <f t="shared" si="363"/>
        <v>0</v>
      </c>
      <c r="AF5908" s="3"/>
      <c r="AH5908" s="9"/>
    </row>
    <row r="5909" spans="1:34" ht="10.95" customHeight="1" outlineLevel="1" x14ac:dyDescent="0.25">
      <c r="A5909" t="s">
        <v>6188</v>
      </c>
      <c r="C5909" s="3" t="s">
        <v>11994</v>
      </c>
      <c r="D5909" s="3">
        <v>8974</v>
      </c>
      <c r="E5909" s="9">
        <v>2017</v>
      </c>
      <c r="F5909" s="7" t="s">
        <v>10197</v>
      </c>
      <c r="G5909" s="7" t="s">
        <v>5401</v>
      </c>
      <c r="H5909" s="8" t="s">
        <v>10214</v>
      </c>
      <c r="I5909" s="8" t="s">
        <v>991</v>
      </c>
      <c r="J5909" s="19">
        <v>1</v>
      </c>
      <c r="K5909" s="19" t="s">
        <v>20093</v>
      </c>
      <c r="L5909" s="11"/>
      <c r="M5909" s="11"/>
      <c r="N5909" s="24"/>
      <c r="P5909" s="32"/>
      <c r="T5909" s="19"/>
      <c r="U5909" s="3"/>
      <c r="X5909" t="str">
        <f t="shared" si="364"/>
        <v/>
      </c>
      <c r="Z5909" t="str">
        <f t="shared" si="365"/>
        <v/>
      </c>
      <c r="AB5909" s="9"/>
      <c r="AC5909" t="s">
        <v>10214</v>
      </c>
      <c r="AD5909">
        <f t="shared" si="363"/>
        <v>0</v>
      </c>
      <c r="AF5909" s="3"/>
      <c r="AH5909" s="9"/>
    </row>
    <row r="5910" spans="1:34" ht="10.95" customHeight="1" outlineLevel="1" x14ac:dyDescent="0.25">
      <c r="A5910" t="s">
        <v>6188</v>
      </c>
      <c r="C5910" s="3" t="s">
        <v>11994</v>
      </c>
      <c r="D5910" s="3">
        <v>8975</v>
      </c>
      <c r="E5910" s="9">
        <v>2017</v>
      </c>
      <c r="F5910" s="7" t="s">
        <v>10197</v>
      </c>
      <c r="G5910" s="7" t="s">
        <v>5401</v>
      </c>
      <c r="H5910" s="8" t="s">
        <v>10215</v>
      </c>
      <c r="I5910" s="8" t="s">
        <v>991</v>
      </c>
      <c r="J5910" s="19">
        <v>1</v>
      </c>
      <c r="K5910" s="19" t="s">
        <v>20093</v>
      </c>
      <c r="L5910" s="11"/>
      <c r="M5910" s="11"/>
      <c r="N5910" s="24"/>
      <c r="P5910" s="32"/>
      <c r="T5910" s="19"/>
      <c r="U5910" s="3"/>
      <c r="X5910" t="str">
        <f t="shared" si="364"/>
        <v/>
      </c>
      <c r="Z5910" t="str">
        <f t="shared" si="365"/>
        <v/>
      </c>
      <c r="AB5910" s="9"/>
      <c r="AC5910" t="s">
        <v>10215</v>
      </c>
      <c r="AD5910">
        <f t="shared" si="363"/>
        <v>0</v>
      </c>
      <c r="AF5910" s="3"/>
      <c r="AH5910" s="9"/>
    </row>
    <row r="5911" spans="1:34" ht="10.95" customHeight="1" outlineLevel="1" x14ac:dyDescent="0.25">
      <c r="A5911" t="s">
        <v>6188</v>
      </c>
      <c r="C5911" s="3" t="s">
        <v>11994</v>
      </c>
      <c r="D5911" s="3">
        <v>8976</v>
      </c>
      <c r="E5911" s="9">
        <v>2017</v>
      </c>
      <c r="F5911" s="7" t="s">
        <v>10197</v>
      </c>
      <c r="G5911" s="7" t="s">
        <v>5401</v>
      </c>
      <c r="H5911" s="8" t="s">
        <v>10216</v>
      </c>
      <c r="I5911" s="8" t="s">
        <v>991</v>
      </c>
      <c r="J5911" s="19">
        <v>1</v>
      </c>
      <c r="K5911" s="19" t="s">
        <v>20093</v>
      </c>
      <c r="L5911" s="11"/>
      <c r="M5911" s="11"/>
      <c r="N5911" s="24"/>
      <c r="P5911" s="32"/>
      <c r="T5911" s="19"/>
      <c r="U5911" s="3"/>
      <c r="X5911" t="str">
        <f t="shared" si="364"/>
        <v/>
      </c>
      <c r="Z5911" t="str">
        <f t="shared" si="365"/>
        <v/>
      </c>
      <c r="AB5911" s="9"/>
      <c r="AC5911" t="s">
        <v>10216</v>
      </c>
      <c r="AD5911">
        <f t="shared" si="363"/>
        <v>0</v>
      </c>
      <c r="AF5911" s="3"/>
      <c r="AH5911" s="9"/>
    </row>
    <row r="5912" spans="1:34" ht="10.95" customHeight="1" outlineLevel="1" x14ac:dyDescent="0.25">
      <c r="A5912" t="s">
        <v>6188</v>
      </c>
      <c r="C5912" s="3" t="s">
        <v>11994</v>
      </c>
      <c r="D5912" s="3">
        <v>8977</v>
      </c>
      <c r="E5912" s="9">
        <v>2017</v>
      </c>
      <c r="F5912" s="7" t="s">
        <v>10197</v>
      </c>
      <c r="G5912" s="7" t="s">
        <v>5401</v>
      </c>
      <c r="H5912" s="8" t="s">
        <v>10217</v>
      </c>
      <c r="I5912" s="8" t="s">
        <v>991</v>
      </c>
      <c r="J5912" s="19">
        <v>1</v>
      </c>
      <c r="K5912" s="19" t="s">
        <v>20093</v>
      </c>
      <c r="L5912" s="11"/>
      <c r="M5912" s="11"/>
      <c r="N5912" s="24"/>
      <c r="P5912" s="32"/>
      <c r="R5912">
        <v>1</v>
      </c>
      <c r="S5912">
        <v>1</v>
      </c>
      <c r="T5912" s="19"/>
      <c r="U5912" s="3"/>
      <c r="X5912" t="str">
        <f t="shared" si="364"/>
        <v/>
      </c>
      <c r="Z5912" t="str">
        <f t="shared" si="365"/>
        <v/>
      </c>
      <c r="AB5912" s="9"/>
      <c r="AC5912" t="s">
        <v>10217</v>
      </c>
      <c r="AD5912">
        <f t="shared" si="363"/>
        <v>0</v>
      </c>
      <c r="AF5912" s="3"/>
      <c r="AH5912" s="9"/>
    </row>
    <row r="5913" spans="1:34" ht="10.95" customHeight="1" outlineLevel="1" x14ac:dyDescent="0.25">
      <c r="A5913" t="s">
        <v>6188</v>
      </c>
      <c r="C5913" s="3" t="s">
        <v>11994</v>
      </c>
      <c r="D5913" s="3">
        <v>8978</v>
      </c>
      <c r="E5913" s="9">
        <v>2017</v>
      </c>
      <c r="F5913" s="7" t="s">
        <v>10197</v>
      </c>
      <c r="G5913" s="7" t="s">
        <v>5401</v>
      </c>
      <c r="H5913" s="8" t="s">
        <v>10218</v>
      </c>
      <c r="I5913" s="8" t="s">
        <v>991</v>
      </c>
      <c r="J5913" s="19">
        <v>1</v>
      </c>
      <c r="K5913" s="19" t="s">
        <v>20093</v>
      </c>
      <c r="L5913" s="11"/>
      <c r="M5913" s="11"/>
      <c r="N5913" s="24"/>
      <c r="P5913" s="32"/>
      <c r="T5913" s="19"/>
      <c r="U5913" s="3"/>
      <c r="X5913" t="str">
        <f t="shared" si="364"/>
        <v/>
      </c>
      <c r="Z5913" t="str">
        <f t="shared" si="365"/>
        <v/>
      </c>
      <c r="AB5913" s="9"/>
      <c r="AC5913" t="s">
        <v>10218</v>
      </c>
      <c r="AD5913">
        <f t="shared" si="363"/>
        <v>0</v>
      </c>
      <c r="AF5913" s="3"/>
      <c r="AH5913" s="9"/>
    </row>
    <row r="5914" spans="1:34" ht="10.95" customHeight="1" outlineLevel="1" x14ac:dyDescent="0.25">
      <c r="A5914" t="s">
        <v>6188</v>
      </c>
      <c r="C5914" s="3" t="s">
        <v>11994</v>
      </c>
      <c r="D5914" s="3" t="s">
        <v>10212</v>
      </c>
      <c r="E5914" s="9">
        <v>2017</v>
      </c>
      <c r="F5914" s="7" t="s">
        <v>10198</v>
      </c>
      <c r="G5914" s="7" t="s">
        <v>5401</v>
      </c>
      <c r="H5914" s="8" t="s">
        <v>10109</v>
      </c>
      <c r="I5914" s="8" t="s">
        <v>991</v>
      </c>
      <c r="J5914" s="19">
        <v>1</v>
      </c>
      <c r="K5914" s="19" t="s">
        <v>7736</v>
      </c>
      <c r="L5914" s="11">
        <v>8</v>
      </c>
      <c r="M5914" s="11"/>
      <c r="N5914" s="24"/>
      <c r="P5914" s="32"/>
      <c r="T5914" s="19"/>
      <c r="U5914" s="3"/>
      <c r="X5914" t="str">
        <f t="shared" si="364"/>
        <v/>
      </c>
      <c r="Z5914">
        <f t="shared" si="365"/>
        <v>1</v>
      </c>
      <c r="AB5914" s="9"/>
      <c r="AC5914" t="s">
        <v>10109</v>
      </c>
      <c r="AD5914">
        <f t="shared" si="363"/>
        <v>0</v>
      </c>
      <c r="AF5914" s="3"/>
      <c r="AH5914" s="9"/>
    </row>
    <row r="5915" spans="1:34" ht="10.95" customHeight="1" outlineLevel="1" x14ac:dyDescent="0.25">
      <c r="A5915" t="s">
        <v>6188</v>
      </c>
      <c r="C5915" s="3" t="s">
        <v>11994</v>
      </c>
      <c r="D5915" s="3">
        <v>8979</v>
      </c>
      <c r="E5915" s="9">
        <v>2017</v>
      </c>
      <c r="F5915" s="7" t="s">
        <v>10101</v>
      </c>
      <c r="G5915" s="7" t="s">
        <v>5401</v>
      </c>
      <c r="H5915" s="8" t="s">
        <v>10219</v>
      </c>
      <c r="I5915" s="8" t="s">
        <v>991</v>
      </c>
      <c r="J5915" s="19">
        <v>1</v>
      </c>
      <c r="K5915" s="19" t="s">
        <v>20093</v>
      </c>
      <c r="L5915" s="11"/>
      <c r="M5915" s="11"/>
      <c r="N5915" s="24"/>
      <c r="P5915" s="32"/>
      <c r="T5915" s="19"/>
      <c r="U5915" s="3"/>
      <c r="X5915" t="str">
        <f t="shared" si="364"/>
        <v/>
      </c>
      <c r="Z5915" t="str">
        <f t="shared" si="365"/>
        <v/>
      </c>
      <c r="AB5915" s="9"/>
      <c r="AC5915" t="s">
        <v>10219</v>
      </c>
      <c r="AD5915">
        <f t="shared" si="363"/>
        <v>0</v>
      </c>
      <c r="AF5915" s="3"/>
      <c r="AH5915" s="9"/>
    </row>
    <row r="5916" spans="1:34" ht="10.95" customHeight="1" outlineLevel="1" x14ac:dyDescent="0.25">
      <c r="A5916" t="s">
        <v>6188</v>
      </c>
      <c r="C5916" s="3" t="s">
        <v>11994</v>
      </c>
      <c r="D5916" s="3" t="s">
        <v>10213</v>
      </c>
      <c r="E5916" s="9">
        <v>2017</v>
      </c>
      <c r="F5916" s="7" t="s">
        <v>10102</v>
      </c>
      <c r="G5916" s="7" t="s">
        <v>5401</v>
      </c>
      <c r="H5916" s="8" t="s">
        <v>10219</v>
      </c>
      <c r="I5916" s="8" t="s">
        <v>991</v>
      </c>
      <c r="J5916" s="19">
        <v>1</v>
      </c>
      <c r="K5916" s="19" t="s">
        <v>7736</v>
      </c>
      <c r="L5916" s="11">
        <v>8</v>
      </c>
      <c r="M5916" s="11"/>
      <c r="N5916" s="24"/>
      <c r="P5916" s="32"/>
      <c r="T5916" s="19"/>
      <c r="U5916" s="3"/>
      <c r="X5916" t="str">
        <f t="shared" si="364"/>
        <v/>
      </c>
      <c r="Z5916">
        <f t="shared" si="365"/>
        <v>1</v>
      </c>
      <c r="AB5916" s="9"/>
      <c r="AC5916" t="s">
        <v>10219</v>
      </c>
      <c r="AD5916">
        <f t="shared" si="363"/>
        <v>0</v>
      </c>
      <c r="AF5916" s="3"/>
      <c r="AH5916" s="9"/>
    </row>
    <row r="5917" spans="1:34" ht="10.95" customHeight="1" outlineLevel="1" x14ac:dyDescent="0.25">
      <c r="A5917" t="s">
        <v>6188</v>
      </c>
      <c r="C5917" s="3" t="s">
        <v>11994</v>
      </c>
      <c r="D5917" s="3" t="s">
        <v>22210</v>
      </c>
      <c r="E5917" s="9">
        <v>2017</v>
      </c>
      <c r="F5917" s="7" t="s">
        <v>10223</v>
      </c>
      <c r="G5917" s="7" t="s">
        <v>5401</v>
      </c>
      <c r="H5917" s="8" t="s">
        <v>6046</v>
      </c>
      <c r="I5917" s="8" t="s">
        <v>8541</v>
      </c>
      <c r="J5917" s="19">
        <v>3</v>
      </c>
      <c r="K5917" s="20" t="s">
        <v>7738</v>
      </c>
      <c r="L5917" s="11"/>
      <c r="M5917" s="11"/>
      <c r="N5917" s="24"/>
      <c r="P5917" s="32"/>
      <c r="T5917" s="19"/>
      <c r="U5917" s="3"/>
      <c r="X5917" t="str">
        <f t="shared" si="364"/>
        <v/>
      </c>
      <c r="Z5917">
        <f t="shared" si="365"/>
        <v>1</v>
      </c>
      <c r="AB5917" s="9"/>
      <c r="AC5917" t="s">
        <v>6046</v>
      </c>
      <c r="AD5917">
        <f t="shared" si="363"/>
        <v>0</v>
      </c>
      <c r="AF5917" s="3"/>
      <c r="AH5917" s="9"/>
    </row>
    <row r="5918" spans="1:34" ht="10.95" customHeight="1" outlineLevel="1" x14ac:dyDescent="0.25">
      <c r="A5918" t="s">
        <v>6188</v>
      </c>
      <c r="C5918" s="3" t="s">
        <v>11994</v>
      </c>
      <c r="D5918" s="3">
        <v>9164</v>
      </c>
      <c r="E5918" s="9">
        <v>2017</v>
      </c>
      <c r="F5918" s="7" t="s">
        <v>10063</v>
      </c>
      <c r="G5918" s="7" t="s">
        <v>5401</v>
      </c>
      <c r="H5918" s="8" t="s">
        <v>6046</v>
      </c>
      <c r="I5918" s="8" t="s">
        <v>8541</v>
      </c>
      <c r="J5918" s="19">
        <v>3</v>
      </c>
      <c r="K5918" s="20" t="s">
        <v>7738</v>
      </c>
      <c r="L5918" s="11"/>
      <c r="M5918" s="11"/>
      <c r="N5918" s="24"/>
      <c r="P5918" s="32"/>
      <c r="T5918" s="19"/>
      <c r="U5918" s="3"/>
      <c r="X5918" t="str">
        <f t="shared" si="364"/>
        <v/>
      </c>
      <c r="Z5918">
        <f t="shared" si="365"/>
        <v>1</v>
      </c>
      <c r="AB5918" s="9"/>
      <c r="AC5918" t="s">
        <v>6046</v>
      </c>
      <c r="AD5918">
        <f t="shared" si="363"/>
        <v>0</v>
      </c>
      <c r="AF5918" s="3"/>
      <c r="AH5918" s="9"/>
    </row>
    <row r="5919" spans="1:34" ht="10.95" customHeight="1" outlineLevel="1" x14ac:dyDescent="0.25">
      <c r="A5919" t="s">
        <v>6188</v>
      </c>
      <c r="C5919" s="3" t="s">
        <v>11994</v>
      </c>
      <c r="D5919" s="5" t="s">
        <v>8365</v>
      </c>
      <c r="E5919" s="9">
        <v>2017</v>
      </c>
      <c r="F5919" s="7" t="s">
        <v>10063</v>
      </c>
      <c r="G5919" s="7" t="s">
        <v>5401</v>
      </c>
      <c r="H5919" s="8" t="s">
        <v>6046</v>
      </c>
      <c r="I5919" s="43" t="s">
        <v>19949</v>
      </c>
      <c r="J5919" s="19">
        <v>1</v>
      </c>
      <c r="K5919" s="20" t="s">
        <v>7736</v>
      </c>
      <c r="L5919" s="11">
        <v>8</v>
      </c>
      <c r="M5919" s="11"/>
      <c r="N5919" s="24"/>
      <c r="P5919" s="32"/>
      <c r="R5919">
        <v>1</v>
      </c>
      <c r="S5919">
        <v>1</v>
      </c>
      <c r="T5919" s="19"/>
      <c r="U5919" s="3"/>
      <c r="X5919" t="str">
        <f t="shared" si="364"/>
        <v/>
      </c>
      <c r="Z5919">
        <f t="shared" si="365"/>
        <v>1</v>
      </c>
      <c r="AB5919" s="9"/>
      <c r="AC5919" t="s">
        <v>6046</v>
      </c>
      <c r="AD5919">
        <f t="shared" si="363"/>
        <v>0</v>
      </c>
      <c r="AF5919" s="3"/>
      <c r="AH5919" s="9"/>
    </row>
    <row r="5920" spans="1:34" ht="10.95" customHeight="1" outlineLevel="1" x14ac:dyDescent="0.25">
      <c r="A5920" t="s">
        <v>6188</v>
      </c>
      <c r="C5920" s="3" t="s">
        <v>11994</v>
      </c>
      <c r="D5920" s="3">
        <v>9218</v>
      </c>
      <c r="E5920" s="9">
        <v>2018</v>
      </c>
      <c r="F5920" s="7" t="s">
        <v>10222</v>
      </c>
      <c r="G5920" s="7" t="s">
        <v>5401</v>
      </c>
      <c r="H5920" s="8" t="s">
        <v>9436</v>
      </c>
      <c r="I5920" s="8" t="s">
        <v>7560</v>
      </c>
      <c r="J5920" s="19">
        <v>7</v>
      </c>
      <c r="K5920" s="19" t="s">
        <v>20093</v>
      </c>
      <c r="L5920" s="11"/>
      <c r="M5920" s="11"/>
      <c r="N5920" s="24"/>
      <c r="P5920" s="32"/>
      <c r="T5920" s="19"/>
      <c r="U5920" s="3"/>
      <c r="X5920" t="str">
        <f t="shared" si="364"/>
        <v/>
      </c>
      <c r="Z5920" t="str">
        <f t="shared" si="365"/>
        <v/>
      </c>
      <c r="AB5920" s="9"/>
      <c r="AC5920" t="s">
        <v>9436</v>
      </c>
      <c r="AD5920">
        <f t="shared" si="363"/>
        <v>0</v>
      </c>
      <c r="AF5920" s="3"/>
      <c r="AH5920" s="9"/>
    </row>
    <row r="5921" spans="1:34" ht="10.95" customHeight="1" outlineLevel="1" x14ac:dyDescent="0.25">
      <c r="A5921" t="s">
        <v>6188</v>
      </c>
      <c r="C5921" s="3" t="s">
        <v>11994</v>
      </c>
      <c r="D5921" s="3">
        <v>9219</v>
      </c>
      <c r="E5921" s="9">
        <v>2018</v>
      </c>
      <c r="F5921" s="7" t="s">
        <v>10222</v>
      </c>
      <c r="G5921" s="7" t="s">
        <v>5401</v>
      </c>
      <c r="H5921" s="8" t="s">
        <v>10224</v>
      </c>
      <c r="I5921" s="8" t="s">
        <v>7560</v>
      </c>
      <c r="J5921" s="19">
        <v>7</v>
      </c>
      <c r="K5921" s="19" t="s">
        <v>20093</v>
      </c>
      <c r="L5921" s="11"/>
      <c r="M5921" s="11"/>
      <c r="N5921" s="24"/>
      <c r="P5921" s="32"/>
      <c r="T5921" s="19"/>
      <c r="U5921" s="3"/>
      <c r="X5921" t="str">
        <f t="shared" si="364"/>
        <v/>
      </c>
      <c r="Z5921" t="str">
        <f t="shared" si="365"/>
        <v/>
      </c>
      <c r="AB5921" s="9"/>
      <c r="AC5921" t="s">
        <v>10224</v>
      </c>
      <c r="AD5921">
        <f t="shared" si="363"/>
        <v>0</v>
      </c>
      <c r="AF5921" s="3"/>
      <c r="AH5921" s="9"/>
    </row>
    <row r="5922" spans="1:34" ht="10.95" customHeight="1" outlineLevel="1" x14ac:dyDescent="0.25">
      <c r="A5922" t="s">
        <v>6188</v>
      </c>
      <c r="C5922" s="3" t="s">
        <v>11994</v>
      </c>
      <c r="D5922" s="3">
        <v>9220</v>
      </c>
      <c r="E5922" s="9">
        <v>2018</v>
      </c>
      <c r="F5922" s="7" t="s">
        <v>10222</v>
      </c>
      <c r="G5922" s="7" t="s">
        <v>5401</v>
      </c>
      <c r="H5922" s="8" t="s">
        <v>9775</v>
      </c>
      <c r="I5922" s="8" t="s">
        <v>7560</v>
      </c>
      <c r="J5922" s="19">
        <v>7</v>
      </c>
      <c r="K5922" s="19" t="s">
        <v>20093</v>
      </c>
      <c r="L5922" s="11"/>
      <c r="M5922" s="11"/>
      <c r="N5922" s="24"/>
      <c r="P5922" s="32"/>
      <c r="T5922" s="19"/>
      <c r="U5922" s="3"/>
      <c r="X5922" t="str">
        <f t="shared" si="364"/>
        <v/>
      </c>
      <c r="Z5922" t="str">
        <f t="shared" si="365"/>
        <v/>
      </c>
      <c r="AB5922" s="9"/>
      <c r="AC5922" t="s">
        <v>9775</v>
      </c>
      <c r="AD5922">
        <f t="shared" si="363"/>
        <v>0</v>
      </c>
      <c r="AF5922" s="3"/>
      <c r="AH5922" s="9"/>
    </row>
    <row r="5923" spans="1:34" ht="10.95" customHeight="1" outlineLevel="1" x14ac:dyDescent="0.25">
      <c r="A5923" t="s">
        <v>6188</v>
      </c>
      <c r="C5923" s="3" t="s">
        <v>11994</v>
      </c>
      <c r="D5923" s="3">
        <v>9221</v>
      </c>
      <c r="E5923" s="9">
        <v>2018</v>
      </c>
      <c r="F5923" s="7" t="s">
        <v>10222</v>
      </c>
      <c r="G5923" s="7" t="s">
        <v>5401</v>
      </c>
      <c r="H5923" s="8" t="s">
        <v>10225</v>
      </c>
      <c r="I5923" s="8" t="s">
        <v>7560</v>
      </c>
      <c r="J5923" s="19">
        <v>7</v>
      </c>
      <c r="K5923" s="19" t="s">
        <v>20093</v>
      </c>
      <c r="L5923" s="11"/>
      <c r="M5923" s="11"/>
      <c r="N5923" s="24"/>
      <c r="P5923" s="32"/>
      <c r="T5923" s="19"/>
      <c r="U5923" s="3"/>
      <c r="X5923" t="str">
        <f t="shared" si="364"/>
        <v/>
      </c>
      <c r="Z5923" t="str">
        <f t="shared" si="365"/>
        <v/>
      </c>
      <c r="AB5923" s="9"/>
      <c r="AC5923" t="s">
        <v>10225</v>
      </c>
      <c r="AD5923">
        <f t="shared" si="363"/>
        <v>0</v>
      </c>
      <c r="AF5923" s="3"/>
      <c r="AH5923" s="9"/>
    </row>
    <row r="5924" spans="1:34" ht="10.95" customHeight="1" outlineLevel="1" x14ac:dyDescent="0.25">
      <c r="A5924" t="s">
        <v>6188</v>
      </c>
      <c r="C5924" s="3" t="s">
        <v>11994</v>
      </c>
      <c r="D5924" s="3">
        <v>9222</v>
      </c>
      <c r="E5924" s="9">
        <v>2018</v>
      </c>
      <c r="F5924" s="7" t="s">
        <v>10222</v>
      </c>
      <c r="G5924" s="7" t="s">
        <v>5401</v>
      </c>
      <c r="H5924" s="8" t="s">
        <v>10226</v>
      </c>
      <c r="I5924" s="8" t="s">
        <v>7560</v>
      </c>
      <c r="J5924" s="19">
        <v>7</v>
      </c>
      <c r="K5924" s="19" t="s">
        <v>20093</v>
      </c>
      <c r="L5924" s="11"/>
      <c r="M5924" s="11"/>
      <c r="N5924" s="24"/>
      <c r="P5924" s="32"/>
      <c r="T5924" s="19"/>
      <c r="U5924" s="3"/>
      <c r="X5924" t="str">
        <f t="shared" si="364"/>
        <v/>
      </c>
      <c r="Z5924" t="str">
        <f t="shared" si="365"/>
        <v/>
      </c>
      <c r="AB5924" s="9"/>
      <c r="AC5924" t="s">
        <v>10226</v>
      </c>
      <c r="AD5924">
        <f t="shared" si="363"/>
        <v>0</v>
      </c>
      <c r="AF5924" s="3"/>
      <c r="AH5924" s="9"/>
    </row>
    <row r="5925" spans="1:34" ht="10.95" customHeight="1" outlineLevel="1" x14ac:dyDescent="0.25">
      <c r="A5925" t="s">
        <v>6188</v>
      </c>
      <c r="C5925" s="3" t="s">
        <v>11994</v>
      </c>
      <c r="D5925" s="3" t="s">
        <v>10220</v>
      </c>
      <c r="E5925" s="9">
        <v>2018</v>
      </c>
      <c r="F5925" s="7" t="s">
        <v>10223</v>
      </c>
      <c r="G5925" s="7" t="s">
        <v>5401</v>
      </c>
      <c r="H5925" s="8" t="s">
        <v>7560</v>
      </c>
      <c r="I5925" s="8" t="s">
        <v>7560</v>
      </c>
      <c r="J5925" s="19">
        <v>7</v>
      </c>
      <c r="K5925" s="19" t="s">
        <v>7736</v>
      </c>
      <c r="L5925" s="11">
        <v>9</v>
      </c>
      <c r="M5925" s="11"/>
      <c r="N5925" s="24"/>
      <c r="P5925" s="32"/>
      <c r="T5925" s="19"/>
      <c r="U5925" s="3"/>
      <c r="X5925" t="str">
        <f t="shared" si="364"/>
        <v/>
      </c>
      <c r="Z5925">
        <f t="shared" si="365"/>
        <v>1</v>
      </c>
      <c r="AB5925" s="9"/>
      <c r="AC5925" t="s">
        <v>7560</v>
      </c>
      <c r="AD5925">
        <f t="shared" si="363"/>
        <v>0</v>
      </c>
      <c r="AF5925" s="3"/>
      <c r="AH5925" s="9"/>
    </row>
    <row r="5926" spans="1:34" ht="10.95" customHeight="1" outlineLevel="1" x14ac:dyDescent="0.25">
      <c r="A5926" t="s">
        <v>6188</v>
      </c>
      <c r="C5926" s="3" t="s">
        <v>11994</v>
      </c>
      <c r="D5926" s="3">
        <v>9223</v>
      </c>
      <c r="E5926" s="9">
        <v>2018</v>
      </c>
      <c r="F5926" s="7" t="s">
        <v>10101</v>
      </c>
      <c r="G5926" s="7" t="s">
        <v>5401</v>
      </c>
      <c r="H5926" s="8" t="s">
        <v>10227</v>
      </c>
      <c r="I5926" s="8" t="s">
        <v>7560</v>
      </c>
      <c r="J5926" s="19">
        <v>7</v>
      </c>
      <c r="K5926" s="19" t="s">
        <v>20093</v>
      </c>
      <c r="L5926" s="11"/>
      <c r="M5926" s="11"/>
      <c r="N5926" s="24"/>
      <c r="P5926" s="32"/>
      <c r="T5926" s="19"/>
      <c r="U5926" s="3"/>
      <c r="X5926" t="str">
        <f t="shared" si="364"/>
        <v/>
      </c>
      <c r="Z5926" t="str">
        <f t="shared" si="365"/>
        <v/>
      </c>
      <c r="AB5926" s="9"/>
      <c r="AC5926" t="s">
        <v>10227</v>
      </c>
      <c r="AD5926">
        <f t="shared" si="363"/>
        <v>0</v>
      </c>
      <c r="AF5926" s="3"/>
      <c r="AH5926" s="9"/>
    </row>
    <row r="5927" spans="1:34" ht="10.95" customHeight="1" outlineLevel="1" x14ac:dyDescent="0.25">
      <c r="A5927" t="s">
        <v>6188</v>
      </c>
      <c r="C5927" s="3" t="s">
        <v>11994</v>
      </c>
      <c r="D5927" s="3" t="s">
        <v>10221</v>
      </c>
      <c r="E5927" s="9">
        <v>2018</v>
      </c>
      <c r="F5927" s="7" t="s">
        <v>10102</v>
      </c>
      <c r="G5927" s="7" t="s">
        <v>5401</v>
      </c>
      <c r="H5927" s="8" t="s">
        <v>7560</v>
      </c>
      <c r="I5927" s="8" t="s">
        <v>7560</v>
      </c>
      <c r="J5927" s="19">
        <v>7</v>
      </c>
      <c r="K5927" s="19" t="s">
        <v>7736</v>
      </c>
      <c r="L5927" s="11">
        <v>9</v>
      </c>
      <c r="M5927" s="11"/>
      <c r="N5927" s="24"/>
      <c r="P5927" s="32"/>
      <c r="T5927" s="19"/>
      <c r="U5927" s="3"/>
      <c r="X5927" t="str">
        <f t="shared" si="364"/>
        <v/>
      </c>
      <c r="Z5927">
        <f t="shared" si="365"/>
        <v>1</v>
      </c>
      <c r="AB5927" s="9"/>
      <c r="AC5927" t="s">
        <v>7560</v>
      </c>
      <c r="AD5927">
        <f t="shared" si="363"/>
        <v>0</v>
      </c>
      <c r="AF5927" s="3"/>
      <c r="AH5927" s="9"/>
    </row>
    <row r="5928" spans="1:34" ht="10.95" customHeight="1" outlineLevel="1" x14ac:dyDescent="0.25">
      <c r="A5928" t="s">
        <v>6188</v>
      </c>
      <c r="C5928" s="3" t="s">
        <v>11994</v>
      </c>
      <c r="D5928" s="3">
        <v>9518</v>
      </c>
      <c r="E5928" s="9">
        <v>2018</v>
      </c>
      <c r="F5928" s="7" t="s">
        <v>10222</v>
      </c>
      <c r="G5928" s="7" t="s">
        <v>5401</v>
      </c>
      <c r="H5928" s="8" t="s">
        <v>10230</v>
      </c>
      <c r="I5928" s="8" t="s">
        <v>7560</v>
      </c>
      <c r="J5928" s="19">
        <v>7</v>
      </c>
      <c r="K5928" s="19" t="s">
        <v>20093</v>
      </c>
      <c r="L5928" s="11"/>
      <c r="M5928" s="11"/>
      <c r="N5928" s="24"/>
      <c r="P5928" s="32"/>
      <c r="T5928" s="19"/>
      <c r="U5928" s="3"/>
      <c r="X5928" t="str">
        <f t="shared" si="364"/>
        <v/>
      </c>
      <c r="Z5928" t="str">
        <f t="shared" si="365"/>
        <v/>
      </c>
      <c r="AB5928" s="9"/>
      <c r="AC5928" t="s">
        <v>10230</v>
      </c>
      <c r="AD5928">
        <f t="shared" si="363"/>
        <v>0</v>
      </c>
      <c r="AF5928" s="3"/>
      <c r="AH5928" s="9"/>
    </row>
    <row r="5929" spans="1:34" ht="10.95" customHeight="1" outlineLevel="1" x14ac:dyDescent="0.25">
      <c r="A5929" t="s">
        <v>6188</v>
      </c>
      <c r="C5929" s="3" t="s">
        <v>11994</v>
      </c>
      <c r="D5929" s="3">
        <v>9519</v>
      </c>
      <c r="E5929" s="9">
        <v>2018</v>
      </c>
      <c r="F5929" s="7" t="s">
        <v>10222</v>
      </c>
      <c r="G5929" s="7" t="s">
        <v>5401</v>
      </c>
      <c r="H5929" s="8" t="s">
        <v>10231</v>
      </c>
      <c r="I5929" s="8" t="s">
        <v>7560</v>
      </c>
      <c r="J5929" s="19">
        <v>7</v>
      </c>
      <c r="K5929" s="19" t="s">
        <v>20093</v>
      </c>
      <c r="L5929" s="11"/>
      <c r="M5929" s="11"/>
      <c r="N5929" s="24"/>
      <c r="P5929" s="32"/>
      <c r="T5929" s="19"/>
      <c r="U5929" s="3"/>
      <c r="X5929" t="str">
        <f t="shared" si="364"/>
        <v/>
      </c>
      <c r="Z5929" t="str">
        <f t="shared" si="365"/>
        <v/>
      </c>
      <c r="AB5929" s="9"/>
      <c r="AC5929" t="s">
        <v>10231</v>
      </c>
      <c r="AD5929">
        <f t="shared" si="363"/>
        <v>0</v>
      </c>
      <c r="AF5929" s="3"/>
      <c r="AH5929" s="9"/>
    </row>
    <row r="5930" spans="1:34" ht="10.95" customHeight="1" outlineLevel="1" x14ac:dyDescent="0.25">
      <c r="A5930" t="s">
        <v>6188</v>
      </c>
      <c r="C5930" s="3" t="s">
        <v>11994</v>
      </c>
      <c r="D5930" s="3">
        <v>9520</v>
      </c>
      <c r="E5930" s="9">
        <v>2018</v>
      </c>
      <c r="F5930" s="7" t="s">
        <v>10222</v>
      </c>
      <c r="G5930" s="7" t="s">
        <v>5401</v>
      </c>
      <c r="H5930" s="8" t="s">
        <v>9377</v>
      </c>
      <c r="I5930" s="8" t="s">
        <v>7560</v>
      </c>
      <c r="J5930" s="19">
        <v>7</v>
      </c>
      <c r="K5930" s="19" t="s">
        <v>20093</v>
      </c>
      <c r="L5930" s="11"/>
      <c r="M5930" s="11"/>
      <c r="N5930" s="24"/>
      <c r="P5930" s="32"/>
      <c r="T5930" s="19"/>
      <c r="U5930" s="3"/>
      <c r="X5930" t="str">
        <f t="shared" si="364"/>
        <v/>
      </c>
      <c r="Z5930" t="str">
        <f t="shared" si="365"/>
        <v/>
      </c>
      <c r="AB5930" s="9"/>
      <c r="AC5930" t="s">
        <v>9377</v>
      </c>
      <c r="AD5930">
        <f t="shared" si="363"/>
        <v>0</v>
      </c>
      <c r="AF5930" s="3"/>
      <c r="AH5930" s="9"/>
    </row>
    <row r="5931" spans="1:34" ht="10.95" customHeight="1" outlineLevel="1" x14ac:dyDescent="0.25">
      <c r="A5931" t="s">
        <v>6188</v>
      </c>
      <c r="C5931" s="3" t="s">
        <v>11994</v>
      </c>
      <c r="D5931" s="3">
        <v>9521</v>
      </c>
      <c r="E5931" s="9">
        <v>2018</v>
      </c>
      <c r="F5931" s="7" t="s">
        <v>10222</v>
      </c>
      <c r="G5931" s="7" t="s">
        <v>5401</v>
      </c>
      <c r="H5931" s="8" t="s">
        <v>10232</v>
      </c>
      <c r="I5931" s="8" t="s">
        <v>7560</v>
      </c>
      <c r="J5931" s="19">
        <v>7</v>
      </c>
      <c r="K5931" s="19" t="s">
        <v>20093</v>
      </c>
      <c r="L5931" s="11"/>
      <c r="M5931" s="11"/>
      <c r="N5931" s="24"/>
      <c r="P5931" s="32"/>
      <c r="T5931" s="19"/>
      <c r="U5931" s="3"/>
      <c r="X5931" t="str">
        <f t="shared" si="364"/>
        <v/>
      </c>
      <c r="Z5931" t="str">
        <f t="shared" si="365"/>
        <v/>
      </c>
      <c r="AB5931" s="9"/>
      <c r="AC5931" t="s">
        <v>10232</v>
      </c>
      <c r="AD5931">
        <f t="shared" si="363"/>
        <v>0</v>
      </c>
      <c r="AF5931" s="3"/>
      <c r="AH5931" s="9"/>
    </row>
    <row r="5932" spans="1:34" ht="10.95" customHeight="1" outlineLevel="1" x14ac:dyDescent="0.25">
      <c r="A5932" t="s">
        <v>6188</v>
      </c>
      <c r="C5932" s="3" t="s">
        <v>11994</v>
      </c>
      <c r="D5932" s="3">
        <v>9522</v>
      </c>
      <c r="E5932" s="9">
        <v>2018</v>
      </c>
      <c r="F5932" s="7" t="s">
        <v>10222</v>
      </c>
      <c r="G5932" s="7" t="s">
        <v>5401</v>
      </c>
      <c r="H5932" s="8" t="s">
        <v>10233</v>
      </c>
      <c r="I5932" s="8" t="s">
        <v>7560</v>
      </c>
      <c r="J5932" s="19">
        <v>7</v>
      </c>
      <c r="K5932" s="19" t="s">
        <v>20093</v>
      </c>
      <c r="L5932" s="11"/>
      <c r="M5932" s="11"/>
      <c r="N5932" s="24"/>
      <c r="P5932" s="32"/>
      <c r="T5932" s="19"/>
      <c r="U5932" s="3"/>
      <c r="X5932" t="str">
        <f t="shared" si="364"/>
        <v/>
      </c>
      <c r="Z5932" t="str">
        <f t="shared" si="365"/>
        <v/>
      </c>
      <c r="AB5932" s="9"/>
      <c r="AC5932" t="s">
        <v>10233</v>
      </c>
      <c r="AD5932">
        <f t="shared" si="363"/>
        <v>0</v>
      </c>
      <c r="AF5932" s="3"/>
      <c r="AH5932" s="9"/>
    </row>
    <row r="5933" spans="1:34" ht="10.95" customHeight="1" outlineLevel="1" x14ac:dyDescent="0.25">
      <c r="A5933" t="s">
        <v>6188</v>
      </c>
      <c r="C5933" s="3" t="s">
        <v>11994</v>
      </c>
      <c r="D5933" s="3" t="s">
        <v>10229</v>
      </c>
      <c r="E5933" s="9">
        <v>2018</v>
      </c>
      <c r="F5933" s="7" t="s">
        <v>10223</v>
      </c>
      <c r="G5933" s="7" t="s">
        <v>5401</v>
      </c>
      <c r="H5933" s="8" t="s">
        <v>7560</v>
      </c>
      <c r="I5933" s="8" t="s">
        <v>7560</v>
      </c>
      <c r="J5933" s="19">
        <v>7</v>
      </c>
      <c r="K5933" s="19" t="s">
        <v>7736</v>
      </c>
      <c r="L5933" s="11">
        <v>9</v>
      </c>
      <c r="M5933" s="11"/>
      <c r="N5933" s="24"/>
      <c r="P5933" s="32"/>
      <c r="T5933" s="19"/>
      <c r="U5933" s="3"/>
      <c r="X5933" t="str">
        <f t="shared" si="364"/>
        <v/>
      </c>
      <c r="Z5933">
        <f t="shared" si="365"/>
        <v>1</v>
      </c>
      <c r="AB5933" s="9"/>
      <c r="AC5933" t="s">
        <v>7560</v>
      </c>
      <c r="AD5933">
        <f t="shared" si="363"/>
        <v>0</v>
      </c>
      <c r="AF5933" s="3"/>
      <c r="AH5933" s="9"/>
    </row>
    <row r="5934" spans="1:34" ht="10.95" customHeight="1" outlineLevel="1" x14ac:dyDescent="0.25">
      <c r="A5934" t="s">
        <v>6188</v>
      </c>
      <c r="C5934" s="3" t="s">
        <v>11994</v>
      </c>
      <c r="D5934" s="3">
        <v>9523</v>
      </c>
      <c r="E5934" s="9">
        <v>2018</v>
      </c>
      <c r="F5934" s="7" t="s">
        <v>10101</v>
      </c>
      <c r="G5934" s="7" t="s">
        <v>5401</v>
      </c>
      <c r="H5934" s="8" t="s">
        <v>9409</v>
      </c>
      <c r="I5934" s="8" t="s">
        <v>7560</v>
      </c>
      <c r="J5934" s="19">
        <v>7</v>
      </c>
      <c r="K5934" s="19" t="s">
        <v>20093</v>
      </c>
      <c r="L5934" s="11"/>
      <c r="M5934" s="11"/>
      <c r="N5934" s="24"/>
      <c r="P5934" s="32"/>
      <c r="T5934" s="19"/>
      <c r="U5934" s="3"/>
      <c r="X5934" t="str">
        <f t="shared" si="364"/>
        <v/>
      </c>
      <c r="Z5934" t="str">
        <f t="shared" si="365"/>
        <v/>
      </c>
      <c r="AB5934" s="9"/>
      <c r="AC5934" t="s">
        <v>9409</v>
      </c>
      <c r="AD5934">
        <f t="shared" si="363"/>
        <v>0</v>
      </c>
      <c r="AF5934" s="3"/>
      <c r="AH5934" s="9"/>
    </row>
    <row r="5935" spans="1:34" ht="10.95" customHeight="1" outlineLevel="1" x14ac:dyDescent="0.25">
      <c r="A5935" t="s">
        <v>6188</v>
      </c>
      <c r="C5935" s="3" t="s">
        <v>11994</v>
      </c>
      <c r="D5935" s="3" t="s">
        <v>10228</v>
      </c>
      <c r="E5935" s="9">
        <v>2018</v>
      </c>
      <c r="F5935" s="7" t="s">
        <v>10102</v>
      </c>
      <c r="G5935" s="7" t="s">
        <v>5401</v>
      </c>
      <c r="H5935" s="8" t="s">
        <v>7560</v>
      </c>
      <c r="I5935" s="8" t="s">
        <v>7560</v>
      </c>
      <c r="J5935" s="19">
        <v>7</v>
      </c>
      <c r="K5935" s="19" t="s">
        <v>7736</v>
      </c>
      <c r="L5935" s="11">
        <v>9</v>
      </c>
      <c r="M5935" s="11"/>
      <c r="N5935" s="24"/>
      <c r="P5935" s="32"/>
      <c r="T5935" s="19"/>
      <c r="U5935" s="3"/>
      <c r="X5935" t="str">
        <f t="shared" si="364"/>
        <v/>
      </c>
      <c r="Z5935">
        <f t="shared" si="365"/>
        <v>1</v>
      </c>
      <c r="AB5935" s="9"/>
      <c r="AC5935" t="s">
        <v>7560</v>
      </c>
      <c r="AD5935">
        <f t="shared" si="363"/>
        <v>0</v>
      </c>
      <c r="AF5935" s="3"/>
      <c r="AH5935" s="9"/>
    </row>
    <row r="5936" spans="1:34" ht="10.95" customHeight="1" outlineLevel="1" x14ac:dyDescent="0.25">
      <c r="A5936" t="s">
        <v>6188</v>
      </c>
      <c r="C5936" s="3" t="s">
        <v>11994</v>
      </c>
      <c r="D5936" s="3">
        <v>9828</v>
      </c>
      <c r="E5936" s="9">
        <v>2018</v>
      </c>
      <c r="F5936" s="7" t="s">
        <v>10222</v>
      </c>
      <c r="G5936" s="7" t="s">
        <v>5401</v>
      </c>
      <c r="H5936" s="8" t="s">
        <v>9425</v>
      </c>
      <c r="I5936" s="8" t="s">
        <v>7560</v>
      </c>
      <c r="J5936" s="19">
        <v>7</v>
      </c>
      <c r="K5936" s="19" t="s">
        <v>20093</v>
      </c>
      <c r="L5936" s="11"/>
      <c r="M5936" s="11"/>
      <c r="N5936" s="24"/>
      <c r="P5936" s="32"/>
      <c r="T5936" s="19"/>
      <c r="U5936" s="3"/>
      <c r="X5936" t="str">
        <f t="shared" si="364"/>
        <v/>
      </c>
      <c r="Z5936" t="str">
        <f t="shared" si="365"/>
        <v/>
      </c>
      <c r="AB5936" s="9"/>
      <c r="AC5936" t="s">
        <v>9425</v>
      </c>
      <c r="AD5936">
        <f t="shared" si="363"/>
        <v>0</v>
      </c>
      <c r="AF5936" s="3"/>
      <c r="AH5936" s="9"/>
    </row>
    <row r="5937" spans="1:34" ht="10.95" customHeight="1" outlineLevel="1" x14ac:dyDescent="0.25">
      <c r="A5937" t="s">
        <v>6188</v>
      </c>
      <c r="C5937" s="3" t="s">
        <v>11994</v>
      </c>
      <c r="D5937" s="3">
        <v>9829</v>
      </c>
      <c r="E5937" s="9">
        <v>2018</v>
      </c>
      <c r="F5937" s="7" t="s">
        <v>10222</v>
      </c>
      <c r="G5937" s="7" t="s">
        <v>5401</v>
      </c>
      <c r="H5937" s="8" t="s">
        <v>9436</v>
      </c>
      <c r="I5937" s="8" t="s">
        <v>7560</v>
      </c>
      <c r="J5937" s="19">
        <v>7</v>
      </c>
      <c r="K5937" s="19" t="s">
        <v>20093</v>
      </c>
      <c r="L5937" s="11"/>
      <c r="M5937" s="11"/>
      <c r="N5937" s="24"/>
      <c r="P5937" s="32"/>
      <c r="T5937" s="19"/>
      <c r="U5937" s="3"/>
      <c r="X5937" t="str">
        <f t="shared" si="364"/>
        <v/>
      </c>
      <c r="Z5937" t="str">
        <f t="shared" si="365"/>
        <v/>
      </c>
      <c r="AB5937" s="9"/>
      <c r="AC5937" t="s">
        <v>9436</v>
      </c>
      <c r="AD5937">
        <f t="shared" si="363"/>
        <v>0</v>
      </c>
      <c r="AF5937" s="3"/>
      <c r="AH5937" s="9"/>
    </row>
    <row r="5938" spans="1:34" ht="10.95" customHeight="1" outlineLevel="1" x14ac:dyDescent="0.25">
      <c r="A5938" t="s">
        <v>6188</v>
      </c>
      <c r="C5938" s="3" t="s">
        <v>11994</v>
      </c>
      <c r="D5938" s="3">
        <v>9830</v>
      </c>
      <c r="E5938" s="9">
        <v>2018</v>
      </c>
      <c r="F5938" s="7" t="s">
        <v>10222</v>
      </c>
      <c r="G5938" s="7" t="s">
        <v>5401</v>
      </c>
      <c r="H5938" s="8" t="s">
        <v>9759</v>
      </c>
      <c r="I5938" s="8" t="s">
        <v>7560</v>
      </c>
      <c r="J5938" s="19">
        <v>7</v>
      </c>
      <c r="K5938" s="19" t="s">
        <v>20093</v>
      </c>
      <c r="L5938" s="11"/>
      <c r="M5938" s="11"/>
      <c r="N5938" s="24"/>
      <c r="P5938" s="32"/>
      <c r="T5938" s="19"/>
      <c r="U5938" s="3"/>
      <c r="X5938" t="str">
        <f t="shared" si="364"/>
        <v/>
      </c>
      <c r="Z5938" t="str">
        <f t="shared" si="365"/>
        <v/>
      </c>
      <c r="AB5938" s="9"/>
      <c r="AC5938" t="s">
        <v>9759</v>
      </c>
      <c r="AD5938">
        <f t="shared" si="363"/>
        <v>0</v>
      </c>
      <c r="AF5938" s="3"/>
      <c r="AH5938" s="9"/>
    </row>
    <row r="5939" spans="1:34" ht="10.95" customHeight="1" outlineLevel="1" x14ac:dyDescent="0.25">
      <c r="A5939" t="s">
        <v>6188</v>
      </c>
      <c r="C5939" s="3" t="s">
        <v>11994</v>
      </c>
      <c r="D5939" s="3">
        <v>9831</v>
      </c>
      <c r="E5939" s="9">
        <v>2018</v>
      </c>
      <c r="F5939" s="7" t="s">
        <v>10222</v>
      </c>
      <c r="G5939" s="7" t="s">
        <v>5401</v>
      </c>
      <c r="H5939" s="8" t="s">
        <v>10227</v>
      </c>
      <c r="I5939" s="8" t="s">
        <v>7560</v>
      </c>
      <c r="J5939" s="19">
        <v>7</v>
      </c>
      <c r="K5939" s="19" t="s">
        <v>20093</v>
      </c>
      <c r="L5939" s="11"/>
      <c r="M5939" s="11"/>
      <c r="N5939" s="24"/>
      <c r="P5939" s="32"/>
      <c r="T5939" s="19"/>
      <c r="U5939" s="3"/>
      <c r="X5939" t="str">
        <f t="shared" si="364"/>
        <v/>
      </c>
      <c r="Z5939" t="str">
        <f t="shared" si="365"/>
        <v/>
      </c>
      <c r="AB5939" s="9"/>
      <c r="AC5939" t="s">
        <v>10227</v>
      </c>
      <c r="AD5939">
        <f t="shared" si="363"/>
        <v>0</v>
      </c>
      <c r="AF5939" s="3"/>
      <c r="AH5939" s="9"/>
    </row>
    <row r="5940" spans="1:34" ht="10.95" customHeight="1" outlineLevel="1" x14ac:dyDescent="0.25">
      <c r="A5940" t="s">
        <v>6188</v>
      </c>
      <c r="C5940" s="3" t="s">
        <v>11994</v>
      </c>
      <c r="D5940" s="3">
        <v>9832</v>
      </c>
      <c r="E5940" s="9">
        <v>2018</v>
      </c>
      <c r="F5940" s="7" t="s">
        <v>10222</v>
      </c>
      <c r="G5940" s="7" t="s">
        <v>5401</v>
      </c>
      <c r="H5940" s="8" t="s">
        <v>9453</v>
      </c>
      <c r="I5940" s="8" t="s">
        <v>7560</v>
      </c>
      <c r="J5940" s="19">
        <v>7</v>
      </c>
      <c r="K5940" s="19" t="s">
        <v>20093</v>
      </c>
      <c r="L5940" s="11"/>
      <c r="M5940" s="11"/>
      <c r="N5940" s="24"/>
      <c r="P5940" s="32"/>
      <c r="T5940" s="19"/>
      <c r="U5940" s="3"/>
      <c r="X5940" t="str">
        <f t="shared" si="364"/>
        <v/>
      </c>
      <c r="Z5940" t="str">
        <f t="shared" si="365"/>
        <v/>
      </c>
      <c r="AB5940" s="9"/>
      <c r="AC5940" t="s">
        <v>9453</v>
      </c>
      <c r="AD5940">
        <f t="shared" si="363"/>
        <v>0</v>
      </c>
      <c r="AF5940" s="3"/>
      <c r="AH5940" s="9"/>
    </row>
    <row r="5941" spans="1:34" ht="10.95" customHeight="1" outlineLevel="1" x14ac:dyDescent="0.25">
      <c r="A5941" t="s">
        <v>6188</v>
      </c>
      <c r="C5941" s="3" t="s">
        <v>11994</v>
      </c>
      <c r="D5941" s="3" t="s">
        <v>10234</v>
      </c>
      <c r="E5941" s="9">
        <v>2018</v>
      </c>
      <c r="F5941" s="7" t="s">
        <v>10223</v>
      </c>
      <c r="G5941" s="7" t="s">
        <v>5401</v>
      </c>
      <c r="H5941" s="8" t="s">
        <v>7560</v>
      </c>
      <c r="I5941" s="8" t="s">
        <v>7560</v>
      </c>
      <c r="J5941" s="19">
        <v>7</v>
      </c>
      <c r="K5941" s="19" t="s">
        <v>7736</v>
      </c>
      <c r="L5941" s="11">
        <v>9</v>
      </c>
      <c r="M5941" s="11"/>
      <c r="N5941" s="24"/>
      <c r="P5941" s="32"/>
      <c r="T5941" s="19"/>
      <c r="U5941" s="3"/>
      <c r="X5941" t="str">
        <f t="shared" si="364"/>
        <v/>
      </c>
      <c r="Z5941">
        <f t="shared" si="365"/>
        <v>1</v>
      </c>
      <c r="AB5941" s="9"/>
      <c r="AC5941" t="s">
        <v>7560</v>
      </c>
      <c r="AD5941">
        <f t="shared" si="363"/>
        <v>0</v>
      </c>
      <c r="AF5941" s="3"/>
      <c r="AH5941" s="9"/>
    </row>
    <row r="5942" spans="1:34" ht="10.95" customHeight="1" outlineLevel="1" x14ac:dyDescent="0.25">
      <c r="A5942" t="s">
        <v>6188</v>
      </c>
      <c r="C5942" s="3" t="s">
        <v>11994</v>
      </c>
      <c r="D5942" s="3">
        <v>9833</v>
      </c>
      <c r="E5942" s="9">
        <v>2018</v>
      </c>
      <c r="F5942" s="7" t="s">
        <v>10101</v>
      </c>
      <c r="G5942" s="7" t="s">
        <v>5401</v>
      </c>
      <c r="H5942" s="8" t="s">
        <v>9377</v>
      </c>
      <c r="I5942" s="8" t="s">
        <v>7560</v>
      </c>
      <c r="J5942" s="19">
        <v>7</v>
      </c>
      <c r="K5942" s="19" t="s">
        <v>20093</v>
      </c>
      <c r="L5942" s="11"/>
      <c r="M5942" s="11"/>
      <c r="N5942" s="24"/>
      <c r="P5942" s="32"/>
      <c r="T5942" s="19"/>
      <c r="U5942" s="3"/>
      <c r="X5942" t="str">
        <f t="shared" si="364"/>
        <v/>
      </c>
      <c r="Z5942" t="str">
        <f t="shared" si="365"/>
        <v/>
      </c>
      <c r="AB5942" s="9"/>
      <c r="AC5942" t="s">
        <v>9377</v>
      </c>
      <c r="AD5942">
        <f t="shared" ref="AD5942:AD5981" si="366">COUNTIF(H5942,"*Fuji*")</f>
        <v>0</v>
      </c>
      <c r="AF5942" s="3"/>
      <c r="AH5942" s="9"/>
    </row>
    <row r="5943" spans="1:34" ht="10.95" customHeight="1" outlineLevel="1" x14ac:dyDescent="0.25">
      <c r="A5943" t="s">
        <v>6188</v>
      </c>
      <c r="C5943" s="3" t="s">
        <v>11994</v>
      </c>
      <c r="D5943" s="3" t="s">
        <v>10235</v>
      </c>
      <c r="E5943" s="9">
        <v>2018</v>
      </c>
      <c r="F5943" s="7" t="s">
        <v>10102</v>
      </c>
      <c r="G5943" s="7" t="s">
        <v>5401</v>
      </c>
      <c r="H5943" s="8" t="s">
        <v>7560</v>
      </c>
      <c r="I5943" s="8" t="s">
        <v>7560</v>
      </c>
      <c r="J5943" s="19">
        <v>7</v>
      </c>
      <c r="K5943" s="19" t="s">
        <v>7736</v>
      </c>
      <c r="L5943" s="11">
        <v>9</v>
      </c>
      <c r="M5943" s="11"/>
      <c r="N5943" s="24"/>
      <c r="P5943" s="32"/>
      <c r="T5943" s="19"/>
      <c r="U5943" s="3"/>
      <c r="X5943" t="str">
        <f t="shared" si="364"/>
        <v/>
      </c>
      <c r="Z5943">
        <f t="shared" si="365"/>
        <v>1</v>
      </c>
      <c r="AB5943" s="9"/>
      <c r="AC5943" t="s">
        <v>7560</v>
      </c>
      <c r="AD5943">
        <f t="shared" si="366"/>
        <v>0</v>
      </c>
      <c r="AF5943" s="3"/>
      <c r="AH5943" s="9"/>
    </row>
    <row r="5944" spans="1:34" ht="10.95" customHeight="1" outlineLevel="1" x14ac:dyDescent="0.25">
      <c r="A5944" t="s">
        <v>6188</v>
      </c>
      <c r="C5944" s="3" t="s">
        <v>11994</v>
      </c>
      <c r="D5944" s="3">
        <v>9888</v>
      </c>
      <c r="E5944" s="9">
        <v>2018</v>
      </c>
      <c r="F5944" s="7" t="s">
        <v>10222</v>
      </c>
      <c r="G5944" s="7" t="s">
        <v>5401</v>
      </c>
      <c r="H5944" s="8" t="s">
        <v>10238</v>
      </c>
      <c r="I5944" s="8" t="s">
        <v>991</v>
      </c>
      <c r="J5944" s="19">
        <v>1</v>
      </c>
      <c r="K5944" s="19" t="s">
        <v>20093</v>
      </c>
      <c r="L5944" s="11"/>
      <c r="M5944" s="11"/>
      <c r="N5944" s="24"/>
      <c r="P5944" s="32"/>
      <c r="T5944" s="19"/>
      <c r="U5944" s="3"/>
      <c r="X5944" t="str">
        <f t="shared" si="364"/>
        <v/>
      </c>
      <c r="Z5944" t="str">
        <f t="shared" si="365"/>
        <v/>
      </c>
      <c r="AB5944" s="9"/>
      <c r="AC5944" t="s">
        <v>10238</v>
      </c>
      <c r="AD5944">
        <f t="shared" si="366"/>
        <v>0</v>
      </c>
      <c r="AF5944" s="3"/>
      <c r="AH5944" s="9"/>
    </row>
    <row r="5945" spans="1:34" ht="10.95" customHeight="1" outlineLevel="1" x14ac:dyDescent="0.25">
      <c r="A5945" t="s">
        <v>6188</v>
      </c>
      <c r="C5945" s="3" t="s">
        <v>11994</v>
      </c>
      <c r="D5945" s="3">
        <v>9889</v>
      </c>
      <c r="E5945" s="9">
        <v>2018</v>
      </c>
      <c r="F5945" s="7" t="s">
        <v>10222</v>
      </c>
      <c r="G5945" s="7" t="s">
        <v>5401</v>
      </c>
      <c r="H5945" s="8" t="s">
        <v>10239</v>
      </c>
      <c r="I5945" s="8" t="s">
        <v>991</v>
      </c>
      <c r="J5945" s="19">
        <v>1</v>
      </c>
      <c r="K5945" s="19" t="s">
        <v>20093</v>
      </c>
      <c r="L5945" s="11"/>
      <c r="M5945" s="11"/>
      <c r="N5945" s="24"/>
      <c r="P5945" s="32"/>
      <c r="T5945" s="19"/>
      <c r="U5945" s="3"/>
      <c r="X5945" t="str">
        <f t="shared" si="364"/>
        <v/>
      </c>
      <c r="Z5945" t="str">
        <f t="shared" si="365"/>
        <v/>
      </c>
      <c r="AB5945" s="9"/>
      <c r="AC5945" t="s">
        <v>10239</v>
      </c>
      <c r="AD5945">
        <f t="shared" si="366"/>
        <v>0</v>
      </c>
      <c r="AF5945" s="3"/>
      <c r="AH5945" s="9"/>
    </row>
    <row r="5946" spans="1:34" ht="10.95" customHeight="1" outlineLevel="1" x14ac:dyDescent="0.25">
      <c r="A5946" t="s">
        <v>6188</v>
      </c>
      <c r="C5946" s="3" t="s">
        <v>11994</v>
      </c>
      <c r="D5946" s="3">
        <v>9890</v>
      </c>
      <c r="E5946" s="9">
        <v>2018</v>
      </c>
      <c r="F5946" s="7" t="s">
        <v>10222</v>
      </c>
      <c r="G5946" s="7" t="s">
        <v>5401</v>
      </c>
      <c r="H5946" s="8" t="s">
        <v>10240</v>
      </c>
      <c r="I5946" s="8" t="s">
        <v>991</v>
      </c>
      <c r="J5946" s="19">
        <v>1</v>
      </c>
      <c r="K5946" s="19" t="s">
        <v>20093</v>
      </c>
      <c r="L5946" s="11"/>
      <c r="M5946" s="11"/>
      <c r="N5946" s="24"/>
      <c r="P5946" s="32"/>
      <c r="S5946">
        <v>1</v>
      </c>
      <c r="T5946" s="19"/>
      <c r="U5946" s="3"/>
      <c r="X5946" t="str">
        <f t="shared" si="364"/>
        <v/>
      </c>
      <c r="Z5946" t="str">
        <f t="shared" si="365"/>
        <v/>
      </c>
      <c r="AB5946" s="9"/>
      <c r="AC5946" t="s">
        <v>10240</v>
      </c>
      <c r="AD5946">
        <f t="shared" si="366"/>
        <v>0</v>
      </c>
      <c r="AF5946" s="3"/>
      <c r="AH5946" s="9"/>
    </row>
    <row r="5947" spans="1:34" ht="10.95" customHeight="1" outlineLevel="1" x14ac:dyDescent="0.25">
      <c r="A5947" t="s">
        <v>6188</v>
      </c>
      <c r="C5947" s="3" t="s">
        <v>11994</v>
      </c>
      <c r="D5947" s="3">
        <v>9891</v>
      </c>
      <c r="E5947" s="9">
        <v>2018</v>
      </c>
      <c r="F5947" s="7" t="s">
        <v>10222</v>
      </c>
      <c r="G5947" s="7" t="s">
        <v>5401</v>
      </c>
      <c r="H5947" s="8" t="s">
        <v>10241</v>
      </c>
      <c r="I5947" s="8" t="s">
        <v>991</v>
      </c>
      <c r="J5947" s="19">
        <v>1</v>
      </c>
      <c r="K5947" s="19" t="s">
        <v>20093</v>
      </c>
      <c r="L5947" s="11"/>
      <c r="M5947" s="11"/>
      <c r="N5947" s="24"/>
      <c r="P5947" s="32"/>
      <c r="T5947" s="19"/>
      <c r="U5947" s="3"/>
      <c r="X5947" t="str">
        <f t="shared" si="364"/>
        <v/>
      </c>
      <c r="Z5947" t="str">
        <f t="shared" si="365"/>
        <v/>
      </c>
      <c r="AB5947" s="9"/>
      <c r="AC5947" t="s">
        <v>10241</v>
      </c>
      <c r="AD5947">
        <f t="shared" si="366"/>
        <v>0</v>
      </c>
      <c r="AF5947" s="3"/>
      <c r="AH5947" s="9"/>
    </row>
    <row r="5948" spans="1:34" ht="10.95" customHeight="1" outlineLevel="1" x14ac:dyDescent="0.25">
      <c r="A5948" t="s">
        <v>6188</v>
      </c>
      <c r="C5948" s="3" t="s">
        <v>11994</v>
      </c>
      <c r="D5948" s="3">
        <v>9892</v>
      </c>
      <c r="E5948" s="9">
        <v>2018</v>
      </c>
      <c r="F5948" s="7" t="s">
        <v>10222</v>
      </c>
      <c r="G5948" s="7" t="s">
        <v>5401</v>
      </c>
      <c r="H5948" s="8" t="s">
        <v>10242</v>
      </c>
      <c r="I5948" s="8" t="s">
        <v>991</v>
      </c>
      <c r="J5948" s="19">
        <v>1</v>
      </c>
      <c r="K5948" s="19" t="s">
        <v>20093</v>
      </c>
      <c r="L5948" s="11"/>
      <c r="M5948" s="11"/>
      <c r="N5948" s="24"/>
      <c r="P5948" s="32"/>
      <c r="T5948" s="19"/>
      <c r="U5948" s="3"/>
      <c r="X5948" t="str">
        <f t="shared" si="364"/>
        <v/>
      </c>
      <c r="Z5948" t="str">
        <f t="shared" si="365"/>
        <v/>
      </c>
      <c r="AB5948" s="9"/>
      <c r="AC5948" t="s">
        <v>10242</v>
      </c>
      <c r="AD5948">
        <f t="shared" si="366"/>
        <v>0</v>
      </c>
      <c r="AF5948" s="3"/>
      <c r="AH5948" s="9"/>
    </row>
    <row r="5949" spans="1:34" ht="10.95" customHeight="1" outlineLevel="1" x14ac:dyDescent="0.25">
      <c r="A5949" t="s">
        <v>6188</v>
      </c>
      <c r="C5949" s="3" t="s">
        <v>11994</v>
      </c>
      <c r="D5949" s="3" t="s">
        <v>10236</v>
      </c>
      <c r="E5949" s="9">
        <v>2018</v>
      </c>
      <c r="F5949" s="7" t="s">
        <v>10223</v>
      </c>
      <c r="G5949" s="7" t="s">
        <v>5401</v>
      </c>
      <c r="H5949" s="8" t="s">
        <v>10245</v>
      </c>
      <c r="I5949" s="8" t="s">
        <v>991</v>
      </c>
      <c r="J5949" s="19">
        <v>1</v>
      </c>
      <c r="K5949" s="19" t="s">
        <v>7736</v>
      </c>
      <c r="L5949" s="11">
        <v>8</v>
      </c>
      <c r="M5949" s="11"/>
      <c r="N5949" s="24"/>
      <c r="P5949" s="32"/>
      <c r="T5949" s="19"/>
      <c r="U5949" s="3"/>
      <c r="X5949" t="str">
        <f t="shared" si="364"/>
        <v/>
      </c>
      <c r="Z5949">
        <f t="shared" si="365"/>
        <v>1</v>
      </c>
      <c r="AB5949" s="9"/>
      <c r="AC5949" t="s">
        <v>10245</v>
      </c>
      <c r="AD5949">
        <f t="shared" si="366"/>
        <v>0</v>
      </c>
      <c r="AF5949" s="3"/>
      <c r="AH5949" s="9"/>
    </row>
    <row r="5950" spans="1:34" ht="10.95" customHeight="1" outlineLevel="1" x14ac:dyDescent="0.25">
      <c r="A5950" t="s">
        <v>6188</v>
      </c>
      <c r="C5950" s="3" t="s">
        <v>11994</v>
      </c>
      <c r="D5950" s="3">
        <v>9893</v>
      </c>
      <c r="E5950" s="9">
        <v>2018</v>
      </c>
      <c r="F5950" s="7" t="s">
        <v>10101</v>
      </c>
      <c r="G5950" s="7" t="s">
        <v>5401</v>
      </c>
      <c r="H5950" s="8" t="s">
        <v>10243</v>
      </c>
      <c r="I5950" s="8" t="s">
        <v>991</v>
      </c>
      <c r="J5950" s="19">
        <v>1</v>
      </c>
      <c r="K5950" s="19" t="s">
        <v>20093</v>
      </c>
      <c r="L5950" s="11"/>
      <c r="M5950" s="11"/>
      <c r="N5950" s="24"/>
      <c r="P5950" s="32"/>
      <c r="T5950" s="19"/>
      <c r="U5950" s="3"/>
      <c r="X5950" t="str">
        <f t="shared" si="364"/>
        <v/>
      </c>
      <c r="Z5950" t="str">
        <f t="shared" si="365"/>
        <v/>
      </c>
      <c r="AB5950" s="9"/>
      <c r="AC5950" t="s">
        <v>10243</v>
      </c>
      <c r="AD5950">
        <f t="shared" si="366"/>
        <v>0</v>
      </c>
      <c r="AF5950" s="3"/>
      <c r="AH5950" s="9"/>
    </row>
    <row r="5951" spans="1:34" ht="10.95" customHeight="1" outlineLevel="1" x14ac:dyDescent="0.25">
      <c r="A5951" t="s">
        <v>6188</v>
      </c>
      <c r="C5951" s="3" t="s">
        <v>11994</v>
      </c>
      <c r="D5951" s="3" t="s">
        <v>10237</v>
      </c>
      <c r="E5951" s="9">
        <v>2018</v>
      </c>
      <c r="F5951" s="7" t="s">
        <v>10102</v>
      </c>
      <c r="G5951" s="7" t="s">
        <v>5401</v>
      </c>
      <c r="H5951" s="8" t="s">
        <v>10244</v>
      </c>
      <c r="I5951" s="8" t="s">
        <v>991</v>
      </c>
      <c r="J5951" s="19">
        <v>1</v>
      </c>
      <c r="K5951" s="19" t="s">
        <v>7736</v>
      </c>
      <c r="L5951" s="11">
        <v>8</v>
      </c>
      <c r="M5951" s="11"/>
      <c r="N5951" s="24"/>
      <c r="P5951" s="32"/>
      <c r="T5951" s="19"/>
      <c r="U5951" s="3"/>
      <c r="X5951" t="str">
        <f t="shared" si="364"/>
        <v/>
      </c>
      <c r="Z5951">
        <f t="shared" si="365"/>
        <v>1</v>
      </c>
      <c r="AB5951" s="9"/>
      <c r="AC5951" t="s">
        <v>10244</v>
      </c>
      <c r="AD5951">
        <f t="shared" si="366"/>
        <v>0</v>
      </c>
      <c r="AF5951" s="3"/>
      <c r="AH5951" s="9"/>
    </row>
    <row r="5952" spans="1:34" ht="10.95" customHeight="1" outlineLevel="1" x14ac:dyDescent="0.25">
      <c r="A5952" t="s">
        <v>6188</v>
      </c>
      <c r="C5952" s="3" t="s">
        <v>11994</v>
      </c>
      <c r="D5952" s="3">
        <v>9918</v>
      </c>
      <c r="E5952" s="9">
        <v>2018</v>
      </c>
      <c r="F5952" s="7" t="s">
        <v>10222</v>
      </c>
      <c r="G5952" s="7" t="s">
        <v>5401</v>
      </c>
      <c r="H5952" s="8" t="s">
        <v>10249</v>
      </c>
      <c r="I5952" s="8" t="s">
        <v>10246</v>
      </c>
      <c r="J5952" s="19">
        <v>7</v>
      </c>
      <c r="K5952" s="19" t="s">
        <v>20093</v>
      </c>
      <c r="L5952" s="11"/>
      <c r="M5952" s="11"/>
      <c r="N5952" s="24"/>
      <c r="P5952" s="32"/>
      <c r="T5952" s="19"/>
      <c r="U5952" s="3"/>
      <c r="X5952" t="str">
        <f t="shared" si="364"/>
        <v/>
      </c>
      <c r="Z5952" t="str">
        <f t="shared" si="365"/>
        <v/>
      </c>
      <c r="AB5952" s="9"/>
      <c r="AC5952" t="s">
        <v>10249</v>
      </c>
      <c r="AD5952">
        <f t="shared" si="366"/>
        <v>0</v>
      </c>
      <c r="AF5952" s="3">
        <v>1</v>
      </c>
      <c r="AH5952" s="9"/>
    </row>
    <row r="5953" spans="1:34" ht="10.95" customHeight="1" outlineLevel="1" x14ac:dyDescent="0.25">
      <c r="A5953" t="s">
        <v>6188</v>
      </c>
      <c r="C5953" s="3" t="s">
        <v>11994</v>
      </c>
      <c r="D5953" s="3">
        <v>9919</v>
      </c>
      <c r="E5953" s="9">
        <v>2018</v>
      </c>
      <c r="F5953" s="7" t="s">
        <v>10222</v>
      </c>
      <c r="G5953" s="7" t="s">
        <v>5401</v>
      </c>
      <c r="H5953" s="8" t="s">
        <v>10250</v>
      </c>
      <c r="I5953" s="8" t="s">
        <v>10246</v>
      </c>
      <c r="J5953" s="19">
        <v>1</v>
      </c>
      <c r="K5953" s="19" t="s">
        <v>20093</v>
      </c>
      <c r="L5953" s="11"/>
      <c r="M5953" s="11"/>
      <c r="N5953" s="24"/>
      <c r="P5953" s="32"/>
      <c r="T5953" s="19"/>
      <c r="U5953" s="3"/>
      <c r="X5953" t="str">
        <f t="shared" si="364"/>
        <v/>
      </c>
      <c r="Z5953" t="str">
        <f t="shared" si="365"/>
        <v/>
      </c>
      <c r="AB5953" s="9"/>
      <c r="AC5953" t="s">
        <v>10250</v>
      </c>
      <c r="AD5953">
        <f t="shared" si="366"/>
        <v>0</v>
      </c>
      <c r="AF5953" s="3">
        <v>1</v>
      </c>
      <c r="AH5953" s="9"/>
    </row>
    <row r="5954" spans="1:34" ht="10.95" customHeight="1" outlineLevel="1" x14ac:dyDescent="0.25">
      <c r="A5954" t="s">
        <v>6188</v>
      </c>
      <c r="C5954" s="3" t="s">
        <v>11994</v>
      </c>
      <c r="D5954" s="3">
        <v>9921</v>
      </c>
      <c r="E5954" s="9">
        <v>2018</v>
      </c>
      <c r="F5954" s="7" t="s">
        <v>10222</v>
      </c>
      <c r="G5954" s="7" t="s">
        <v>5401</v>
      </c>
      <c r="H5954" s="8" t="s">
        <v>10250</v>
      </c>
      <c r="I5954" s="8" t="s">
        <v>10246</v>
      </c>
      <c r="J5954" s="19">
        <v>1</v>
      </c>
      <c r="K5954" s="19" t="s">
        <v>20093</v>
      </c>
      <c r="L5954" s="11"/>
      <c r="M5954" s="11"/>
      <c r="N5954" s="24"/>
      <c r="P5954" s="32"/>
      <c r="T5954" s="19"/>
      <c r="U5954" s="3"/>
      <c r="X5954" t="str">
        <f t="shared" ref="X5954:X6017" si="367">IF(COUNTIF(F5954,"*fdc*"),1,"")</f>
        <v/>
      </c>
      <c r="Z5954" t="str">
        <f t="shared" ref="Z5954:Z6017" si="368">IF(COUNTIF(F5954,"*s/s*"),1,"")</f>
        <v/>
      </c>
      <c r="AB5954" s="9"/>
      <c r="AC5954" t="s">
        <v>10250</v>
      </c>
      <c r="AD5954">
        <f t="shared" si="366"/>
        <v>0</v>
      </c>
      <c r="AF5954" s="3">
        <v>1</v>
      </c>
      <c r="AH5954" s="9"/>
    </row>
    <row r="5955" spans="1:34" ht="10.95" customHeight="1" outlineLevel="1" x14ac:dyDescent="0.25">
      <c r="A5955" t="s">
        <v>6188</v>
      </c>
      <c r="C5955" s="3" t="s">
        <v>11994</v>
      </c>
      <c r="D5955" s="3">
        <v>9922</v>
      </c>
      <c r="E5955" s="9">
        <v>2018</v>
      </c>
      <c r="F5955" s="7" t="s">
        <v>10222</v>
      </c>
      <c r="G5955" s="7" t="s">
        <v>5401</v>
      </c>
      <c r="H5955" s="8" t="s">
        <v>1698</v>
      </c>
      <c r="I5955" s="8" t="s">
        <v>10246</v>
      </c>
      <c r="J5955" s="19">
        <v>1</v>
      </c>
      <c r="K5955" s="19" t="s">
        <v>20093</v>
      </c>
      <c r="L5955" s="11"/>
      <c r="M5955" s="11"/>
      <c r="N5955" s="24"/>
      <c r="P5955" s="32"/>
      <c r="S5955">
        <v>1</v>
      </c>
      <c r="T5955" s="19"/>
      <c r="U5955" s="3"/>
      <c r="X5955" t="str">
        <f t="shared" si="367"/>
        <v/>
      </c>
      <c r="Z5955" t="str">
        <f t="shared" si="368"/>
        <v/>
      </c>
      <c r="AB5955" s="9"/>
      <c r="AC5955" t="s">
        <v>1698</v>
      </c>
      <c r="AD5955">
        <f t="shared" si="366"/>
        <v>0</v>
      </c>
      <c r="AF5955" s="3">
        <v>1</v>
      </c>
      <c r="AH5955" s="9"/>
    </row>
    <row r="5956" spans="1:34" ht="10.95" customHeight="1" outlineLevel="1" x14ac:dyDescent="0.25">
      <c r="A5956" t="s">
        <v>6188</v>
      </c>
      <c r="C5956" s="3" t="s">
        <v>11994</v>
      </c>
      <c r="D5956" s="3" t="s">
        <v>10247</v>
      </c>
      <c r="E5956" s="9">
        <v>2018</v>
      </c>
      <c r="F5956" s="7" t="s">
        <v>10223</v>
      </c>
      <c r="G5956" s="7" t="s">
        <v>5401</v>
      </c>
      <c r="H5956" s="8" t="s">
        <v>10251</v>
      </c>
      <c r="I5956" s="8" t="s">
        <v>10246</v>
      </c>
      <c r="J5956" s="19">
        <v>1</v>
      </c>
      <c r="K5956" s="19" t="s">
        <v>7736</v>
      </c>
      <c r="L5956" s="11">
        <v>8</v>
      </c>
      <c r="M5956" s="11"/>
      <c r="N5956" s="24"/>
      <c r="P5956" s="32"/>
      <c r="T5956" s="19"/>
      <c r="U5956" s="3"/>
      <c r="X5956" t="str">
        <f t="shared" si="367"/>
        <v/>
      </c>
      <c r="Z5956">
        <f t="shared" si="368"/>
        <v>1</v>
      </c>
      <c r="AB5956" s="9"/>
      <c r="AC5956" t="s">
        <v>10251</v>
      </c>
      <c r="AD5956">
        <f t="shared" si="366"/>
        <v>0</v>
      </c>
      <c r="AF5956" s="3">
        <v>1</v>
      </c>
      <c r="AH5956" s="9"/>
    </row>
    <row r="5957" spans="1:34" ht="10.95" customHeight="1" outlineLevel="1" x14ac:dyDescent="0.25">
      <c r="A5957" t="s">
        <v>6188</v>
      </c>
      <c r="C5957" s="3" t="s">
        <v>11994</v>
      </c>
      <c r="D5957" s="3">
        <v>9923</v>
      </c>
      <c r="E5957" s="9">
        <v>2018</v>
      </c>
      <c r="F5957" s="7" t="s">
        <v>10101</v>
      </c>
      <c r="G5957" s="7" t="s">
        <v>5401</v>
      </c>
      <c r="H5957" s="8" t="s">
        <v>10252</v>
      </c>
      <c r="I5957" s="8" t="s">
        <v>10246</v>
      </c>
      <c r="J5957" s="19">
        <v>1</v>
      </c>
      <c r="K5957" s="19" t="s">
        <v>7738</v>
      </c>
      <c r="L5957" s="11"/>
      <c r="M5957" s="11"/>
      <c r="N5957" s="24"/>
      <c r="P5957" s="32"/>
      <c r="T5957" s="19"/>
      <c r="U5957" s="3"/>
      <c r="X5957" t="str">
        <f t="shared" si="367"/>
        <v/>
      </c>
      <c r="Z5957" t="str">
        <f t="shared" si="368"/>
        <v/>
      </c>
      <c r="AB5957" s="9"/>
      <c r="AC5957" t="s">
        <v>10252</v>
      </c>
      <c r="AD5957">
        <f t="shared" si="366"/>
        <v>0</v>
      </c>
      <c r="AF5957" s="3">
        <v>1</v>
      </c>
      <c r="AH5957" s="9"/>
    </row>
    <row r="5958" spans="1:34" ht="10.95" customHeight="1" outlineLevel="1" x14ac:dyDescent="0.25">
      <c r="A5958" t="s">
        <v>6188</v>
      </c>
      <c r="C5958" s="3" t="s">
        <v>11994</v>
      </c>
      <c r="D5958" s="3" t="s">
        <v>10248</v>
      </c>
      <c r="E5958" s="9">
        <v>2018</v>
      </c>
      <c r="F5958" s="7" t="s">
        <v>10102</v>
      </c>
      <c r="G5958" s="7" t="s">
        <v>5401</v>
      </c>
      <c r="H5958" s="8" t="s">
        <v>10252</v>
      </c>
      <c r="I5958" s="8" t="s">
        <v>10246</v>
      </c>
      <c r="J5958" s="19">
        <v>1</v>
      </c>
      <c r="K5958" s="19" t="s">
        <v>7738</v>
      </c>
      <c r="L5958" s="11"/>
      <c r="M5958" s="11"/>
      <c r="N5958" s="24"/>
      <c r="P5958" s="32"/>
      <c r="T5958" s="19"/>
      <c r="U5958" s="3"/>
      <c r="X5958" t="str">
        <f t="shared" si="367"/>
        <v/>
      </c>
      <c r="Z5958">
        <f t="shared" si="368"/>
        <v>1</v>
      </c>
      <c r="AB5958" s="9"/>
      <c r="AC5958" t="s">
        <v>10252</v>
      </c>
      <c r="AD5958">
        <f t="shared" si="366"/>
        <v>0</v>
      </c>
      <c r="AF5958" s="3">
        <v>1</v>
      </c>
      <c r="AH5958" s="9"/>
    </row>
    <row r="5959" spans="1:34" ht="10.95" customHeight="1" outlineLevel="1" x14ac:dyDescent="0.25">
      <c r="A5959" t="s">
        <v>6188</v>
      </c>
      <c r="C5959" s="3" t="s">
        <v>11994</v>
      </c>
      <c r="D5959" s="3">
        <v>9936</v>
      </c>
      <c r="E5959" s="9">
        <v>2018</v>
      </c>
      <c r="F5959" s="7" t="s">
        <v>10222</v>
      </c>
      <c r="G5959" s="7" t="s">
        <v>5401</v>
      </c>
      <c r="H5959" s="8" t="s">
        <v>10255</v>
      </c>
      <c r="I5959" s="8" t="s">
        <v>7560</v>
      </c>
      <c r="J5959" s="19">
        <v>7</v>
      </c>
      <c r="K5959" s="19" t="s">
        <v>20093</v>
      </c>
      <c r="L5959" s="11"/>
      <c r="M5959" s="11"/>
      <c r="N5959" s="24"/>
      <c r="P5959" s="32"/>
      <c r="T5959" s="19"/>
      <c r="U5959" s="3"/>
      <c r="X5959" t="str">
        <f t="shared" si="367"/>
        <v/>
      </c>
      <c r="Z5959" t="str">
        <f t="shared" si="368"/>
        <v/>
      </c>
      <c r="AB5959" s="9"/>
      <c r="AC5959" t="s">
        <v>10255</v>
      </c>
      <c r="AD5959">
        <f t="shared" si="366"/>
        <v>0</v>
      </c>
      <c r="AF5959" s="3"/>
      <c r="AH5959" s="9"/>
    </row>
    <row r="5960" spans="1:34" ht="10.95" customHeight="1" outlineLevel="1" x14ac:dyDescent="0.25">
      <c r="A5960" t="s">
        <v>6188</v>
      </c>
      <c r="C5960" s="3" t="s">
        <v>11994</v>
      </c>
      <c r="D5960" s="3">
        <v>9937</v>
      </c>
      <c r="E5960" s="9">
        <v>2018</v>
      </c>
      <c r="F5960" s="7" t="s">
        <v>10222</v>
      </c>
      <c r="G5960" s="7" t="s">
        <v>5401</v>
      </c>
      <c r="H5960" s="8" t="s">
        <v>9377</v>
      </c>
      <c r="I5960" s="8" t="s">
        <v>7560</v>
      </c>
      <c r="J5960" s="19">
        <v>7</v>
      </c>
      <c r="K5960" s="19" t="s">
        <v>20093</v>
      </c>
      <c r="L5960" s="11"/>
      <c r="M5960" s="11"/>
      <c r="N5960" s="24"/>
      <c r="P5960" s="32"/>
      <c r="T5960" s="19"/>
      <c r="U5960" s="3"/>
      <c r="X5960" t="str">
        <f t="shared" si="367"/>
        <v/>
      </c>
      <c r="Z5960" t="str">
        <f t="shared" si="368"/>
        <v/>
      </c>
      <c r="AB5960" s="9"/>
      <c r="AC5960" t="s">
        <v>9377</v>
      </c>
      <c r="AD5960">
        <f t="shared" si="366"/>
        <v>0</v>
      </c>
      <c r="AF5960" s="3"/>
      <c r="AH5960" s="9"/>
    </row>
    <row r="5961" spans="1:34" ht="10.95" customHeight="1" outlineLevel="1" x14ac:dyDescent="0.25">
      <c r="A5961" t="s">
        <v>6188</v>
      </c>
      <c r="C5961" s="3" t="s">
        <v>11994</v>
      </c>
      <c r="D5961" s="3">
        <v>9938</v>
      </c>
      <c r="E5961" s="9">
        <v>2018</v>
      </c>
      <c r="F5961" s="7" t="s">
        <v>10222</v>
      </c>
      <c r="G5961" s="7" t="s">
        <v>5401</v>
      </c>
      <c r="H5961" s="8" t="s">
        <v>9436</v>
      </c>
      <c r="I5961" s="8" t="s">
        <v>7560</v>
      </c>
      <c r="J5961" s="19">
        <v>7</v>
      </c>
      <c r="K5961" s="19" t="s">
        <v>20093</v>
      </c>
      <c r="L5961" s="11"/>
      <c r="M5961" s="11"/>
      <c r="N5961" s="24"/>
      <c r="P5961" s="32"/>
      <c r="T5961" s="19"/>
      <c r="U5961" s="3"/>
      <c r="X5961" t="str">
        <f t="shared" si="367"/>
        <v/>
      </c>
      <c r="Z5961" t="str">
        <f t="shared" si="368"/>
        <v/>
      </c>
      <c r="AB5961" s="9"/>
      <c r="AC5961" t="s">
        <v>9436</v>
      </c>
      <c r="AD5961">
        <f t="shared" si="366"/>
        <v>0</v>
      </c>
      <c r="AF5961" s="3"/>
      <c r="AH5961" s="9"/>
    </row>
    <row r="5962" spans="1:34" ht="10.95" customHeight="1" outlineLevel="1" x14ac:dyDescent="0.25">
      <c r="A5962" t="s">
        <v>6188</v>
      </c>
      <c r="C5962" s="3" t="s">
        <v>11994</v>
      </c>
      <c r="D5962" s="3">
        <v>9939</v>
      </c>
      <c r="E5962" s="9">
        <v>2018</v>
      </c>
      <c r="F5962" s="7" t="s">
        <v>10222</v>
      </c>
      <c r="G5962" s="7" t="s">
        <v>5401</v>
      </c>
      <c r="H5962" s="8" t="s">
        <v>9409</v>
      </c>
      <c r="I5962" s="8" t="s">
        <v>7560</v>
      </c>
      <c r="J5962" s="19">
        <v>7</v>
      </c>
      <c r="K5962" s="19" t="s">
        <v>20093</v>
      </c>
      <c r="L5962" s="11"/>
      <c r="M5962" s="11"/>
      <c r="N5962" s="24"/>
      <c r="P5962" s="32"/>
      <c r="T5962" s="19"/>
      <c r="U5962" s="3"/>
      <c r="X5962" t="str">
        <f t="shared" si="367"/>
        <v/>
      </c>
      <c r="Z5962" t="str">
        <f t="shared" si="368"/>
        <v/>
      </c>
      <c r="AB5962" s="9"/>
      <c r="AC5962" t="s">
        <v>9409</v>
      </c>
      <c r="AD5962">
        <f t="shared" si="366"/>
        <v>0</v>
      </c>
      <c r="AF5962" s="3"/>
      <c r="AH5962" s="9"/>
    </row>
    <row r="5963" spans="1:34" ht="10.95" customHeight="1" outlineLevel="1" x14ac:dyDescent="0.25">
      <c r="A5963" t="s">
        <v>6188</v>
      </c>
      <c r="C5963" s="3" t="s">
        <v>11994</v>
      </c>
      <c r="D5963" s="3">
        <v>9940</v>
      </c>
      <c r="E5963" s="9">
        <v>2018</v>
      </c>
      <c r="F5963" s="7" t="s">
        <v>10222</v>
      </c>
      <c r="G5963" s="7" t="s">
        <v>5401</v>
      </c>
      <c r="H5963" s="8" t="s">
        <v>10256</v>
      </c>
      <c r="I5963" s="8" t="s">
        <v>7560</v>
      </c>
      <c r="J5963" s="19">
        <v>7</v>
      </c>
      <c r="K5963" s="19" t="s">
        <v>20093</v>
      </c>
      <c r="L5963" s="11"/>
      <c r="M5963" s="11"/>
      <c r="N5963" s="24"/>
      <c r="P5963" s="32"/>
      <c r="T5963" s="19"/>
      <c r="U5963" s="3"/>
      <c r="X5963" t="str">
        <f t="shared" si="367"/>
        <v/>
      </c>
      <c r="Z5963" t="str">
        <f t="shared" si="368"/>
        <v/>
      </c>
      <c r="AB5963" s="9"/>
      <c r="AC5963" t="s">
        <v>10256</v>
      </c>
      <c r="AD5963">
        <f t="shared" si="366"/>
        <v>0</v>
      </c>
      <c r="AF5963" s="3"/>
      <c r="AH5963" s="9"/>
    </row>
    <row r="5964" spans="1:34" ht="10.95" customHeight="1" outlineLevel="1" x14ac:dyDescent="0.25">
      <c r="A5964" t="s">
        <v>6188</v>
      </c>
      <c r="C5964" s="3" t="s">
        <v>11994</v>
      </c>
      <c r="D5964" s="3" t="s">
        <v>10253</v>
      </c>
      <c r="E5964" s="9">
        <v>2018</v>
      </c>
      <c r="F5964" s="7" t="s">
        <v>10223</v>
      </c>
      <c r="G5964" s="7" t="s">
        <v>5401</v>
      </c>
      <c r="H5964" s="8" t="s">
        <v>7560</v>
      </c>
      <c r="I5964" s="8" t="s">
        <v>7560</v>
      </c>
      <c r="J5964" s="19">
        <v>7</v>
      </c>
      <c r="K5964" s="19" t="s">
        <v>7736</v>
      </c>
      <c r="L5964" s="11">
        <v>9</v>
      </c>
      <c r="M5964" s="11"/>
      <c r="N5964" s="24"/>
      <c r="P5964" s="32"/>
      <c r="T5964" s="19"/>
      <c r="U5964" s="3"/>
      <c r="X5964" t="str">
        <f t="shared" si="367"/>
        <v/>
      </c>
      <c r="Z5964">
        <f t="shared" si="368"/>
        <v>1</v>
      </c>
      <c r="AB5964" s="9"/>
      <c r="AC5964" t="s">
        <v>7560</v>
      </c>
      <c r="AD5964">
        <f t="shared" si="366"/>
        <v>0</v>
      </c>
      <c r="AF5964" s="3"/>
      <c r="AH5964" s="9"/>
    </row>
    <row r="5965" spans="1:34" ht="10.95" customHeight="1" outlineLevel="1" x14ac:dyDescent="0.25">
      <c r="A5965" t="s">
        <v>6188</v>
      </c>
      <c r="C5965" s="3" t="s">
        <v>11994</v>
      </c>
      <c r="D5965" s="3">
        <v>9941</v>
      </c>
      <c r="E5965" s="9">
        <v>2018</v>
      </c>
      <c r="F5965" s="7" t="s">
        <v>10101</v>
      </c>
      <c r="G5965" s="7" t="s">
        <v>5401</v>
      </c>
      <c r="H5965" s="8" t="s">
        <v>9425</v>
      </c>
      <c r="I5965" s="8" t="s">
        <v>7560</v>
      </c>
      <c r="J5965" s="19">
        <v>7</v>
      </c>
      <c r="K5965" s="19" t="s">
        <v>20093</v>
      </c>
      <c r="L5965" s="11"/>
      <c r="M5965" s="11"/>
      <c r="N5965" s="24"/>
      <c r="P5965" s="32"/>
      <c r="T5965" s="19"/>
      <c r="U5965" s="3"/>
      <c r="X5965" t="str">
        <f t="shared" si="367"/>
        <v/>
      </c>
      <c r="Z5965" t="str">
        <f t="shared" si="368"/>
        <v/>
      </c>
      <c r="AB5965" s="9"/>
      <c r="AC5965" t="s">
        <v>9425</v>
      </c>
      <c r="AD5965">
        <f t="shared" si="366"/>
        <v>0</v>
      </c>
      <c r="AF5965" s="3"/>
      <c r="AH5965" s="9"/>
    </row>
    <row r="5966" spans="1:34" ht="10.95" customHeight="1" outlineLevel="1" x14ac:dyDescent="0.25">
      <c r="A5966" t="s">
        <v>6188</v>
      </c>
      <c r="C5966" s="3" t="s">
        <v>11994</v>
      </c>
      <c r="D5966" s="3" t="s">
        <v>10254</v>
      </c>
      <c r="E5966" s="9">
        <v>2018</v>
      </c>
      <c r="F5966" s="7" t="s">
        <v>10102</v>
      </c>
      <c r="G5966" s="7" t="s">
        <v>5401</v>
      </c>
      <c r="H5966" s="8" t="s">
        <v>7560</v>
      </c>
      <c r="I5966" s="8" t="s">
        <v>7560</v>
      </c>
      <c r="J5966" s="19">
        <v>7</v>
      </c>
      <c r="K5966" s="19" t="s">
        <v>7736</v>
      </c>
      <c r="L5966" s="11">
        <v>9</v>
      </c>
      <c r="M5966" s="11"/>
      <c r="N5966" s="24"/>
      <c r="P5966" s="32"/>
      <c r="T5966" s="19"/>
      <c r="U5966" s="3"/>
      <c r="X5966" t="str">
        <f t="shared" si="367"/>
        <v/>
      </c>
      <c r="Z5966">
        <f t="shared" si="368"/>
        <v>1</v>
      </c>
      <c r="AB5966" s="9"/>
      <c r="AC5966" t="s">
        <v>7560</v>
      </c>
      <c r="AD5966">
        <f t="shared" si="366"/>
        <v>0</v>
      </c>
      <c r="AF5966" s="3"/>
      <c r="AH5966" s="9"/>
    </row>
    <row r="5967" spans="1:34" ht="10.95" customHeight="1" outlineLevel="1" x14ac:dyDescent="0.25">
      <c r="A5967" t="s">
        <v>6188</v>
      </c>
      <c r="C5967" s="3" t="s">
        <v>11994</v>
      </c>
      <c r="D5967" s="3">
        <v>9978</v>
      </c>
      <c r="E5967" s="9">
        <v>2018</v>
      </c>
      <c r="F5967" s="7" t="s">
        <v>10222</v>
      </c>
      <c r="G5967" s="7" t="s">
        <v>5401</v>
      </c>
      <c r="H5967" s="8" t="s">
        <v>10258</v>
      </c>
      <c r="I5967" s="8" t="s">
        <v>8541</v>
      </c>
      <c r="J5967" s="19">
        <v>1</v>
      </c>
      <c r="K5967" s="19" t="s">
        <v>20093</v>
      </c>
      <c r="L5967" s="11"/>
      <c r="M5967" s="11"/>
      <c r="N5967" s="24"/>
      <c r="P5967" s="32"/>
      <c r="T5967" s="19"/>
      <c r="U5967" s="3"/>
      <c r="X5967" t="str">
        <f t="shared" si="367"/>
        <v/>
      </c>
      <c r="Z5967" t="str">
        <f t="shared" si="368"/>
        <v/>
      </c>
      <c r="AB5967" s="9"/>
      <c r="AC5967" t="s">
        <v>10258</v>
      </c>
      <c r="AD5967">
        <f t="shared" si="366"/>
        <v>0</v>
      </c>
      <c r="AF5967" s="3">
        <v>1</v>
      </c>
      <c r="AH5967" s="9"/>
    </row>
    <row r="5968" spans="1:34" ht="10.95" customHeight="1" outlineLevel="1" x14ac:dyDescent="0.25">
      <c r="A5968" t="s">
        <v>6188</v>
      </c>
      <c r="C5968" s="3" t="s">
        <v>11994</v>
      </c>
      <c r="D5968" s="3">
        <v>9981</v>
      </c>
      <c r="E5968" s="9">
        <v>2018</v>
      </c>
      <c r="F5968" s="7" t="s">
        <v>10222</v>
      </c>
      <c r="G5968" s="7" t="s">
        <v>5401</v>
      </c>
      <c r="H5968" s="8" t="s">
        <v>10250</v>
      </c>
      <c r="I5968" s="8" t="s">
        <v>8541</v>
      </c>
      <c r="J5968" s="19">
        <v>1</v>
      </c>
      <c r="K5968" s="19" t="s">
        <v>20093</v>
      </c>
      <c r="L5968" s="11"/>
      <c r="M5968" s="11"/>
      <c r="N5968" s="24"/>
      <c r="P5968" s="32"/>
      <c r="R5968">
        <v>1</v>
      </c>
      <c r="S5968">
        <v>1</v>
      </c>
      <c r="T5968" s="19"/>
      <c r="U5968" s="3"/>
      <c r="X5968" t="str">
        <f t="shared" si="367"/>
        <v/>
      </c>
      <c r="Z5968" t="str">
        <f t="shared" si="368"/>
        <v/>
      </c>
      <c r="AB5968" s="9"/>
      <c r="AC5968" t="s">
        <v>10250</v>
      </c>
      <c r="AD5968">
        <f t="shared" si="366"/>
        <v>0</v>
      </c>
      <c r="AF5968" s="3">
        <v>1</v>
      </c>
      <c r="AH5968" s="9"/>
    </row>
    <row r="5969" spans="1:48" ht="10.95" customHeight="1" outlineLevel="1" x14ac:dyDescent="0.25">
      <c r="A5969" t="s">
        <v>6188</v>
      </c>
      <c r="C5969" s="3" t="s">
        <v>11994</v>
      </c>
      <c r="D5969" s="3" t="s">
        <v>10257</v>
      </c>
      <c r="E5969" s="9">
        <v>2018</v>
      </c>
      <c r="F5969" s="7" t="s">
        <v>10223</v>
      </c>
      <c r="G5969" s="7" t="s">
        <v>5401</v>
      </c>
      <c r="H5969" s="8" t="s">
        <v>10259</v>
      </c>
      <c r="I5969" s="8" t="s">
        <v>8541</v>
      </c>
      <c r="J5969" s="19">
        <v>1</v>
      </c>
      <c r="K5969" s="19" t="s">
        <v>7736</v>
      </c>
      <c r="L5969" s="11">
        <v>8</v>
      </c>
      <c r="M5969" s="11"/>
      <c r="N5969" s="24"/>
      <c r="P5969" s="32"/>
      <c r="T5969" s="19"/>
      <c r="U5969" s="3"/>
      <c r="X5969" t="str">
        <f t="shared" si="367"/>
        <v/>
      </c>
      <c r="Z5969">
        <f t="shared" si="368"/>
        <v>1</v>
      </c>
      <c r="AB5969" s="9"/>
      <c r="AC5969" t="s">
        <v>10259</v>
      </c>
      <c r="AD5969">
        <f t="shared" si="366"/>
        <v>0</v>
      </c>
      <c r="AF5969" s="3">
        <v>1</v>
      </c>
      <c r="AH5969" s="9"/>
    </row>
    <row r="5970" spans="1:48" ht="10.95" customHeight="1" outlineLevel="1" x14ac:dyDescent="0.25">
      <c r="A5970" t="s">
        <v>6188</v>
      </c>
      <c r="C5970" s="3" t="s">
        <v>11994</v>
      </c>
      <c r="D5970" s="3">
        <v>9988</v>
      </c>
      <c r="E5970" s="9">
        <v>2018</v>
      </c>
      <c r="F5970" s="7" t="s">
        <v>10222</v>
      </c>
      <c r="G5970" s="7" t="s">
        <v>5401</v>
      </c>
      <c r="H5970" s="8" t="s">
        <v>4364</v>
      </c>
      <c r="I5970" s="8" t="s">
        <v>9442</v>
      </c>
      <c r="J5970" s="19">
        <v>3</v>
      </c>
      <c r="K5970" s="19" t="s">
        <v>20093</v>
      </c>
      <c r="L5970" s="11"/>
      <c r="M5970" s="11"/>
      <c r="N5970" s="24"/>
      <c r="P5970" s="32"/>
      <c r="T5970" s="19"/>
      <c r="U5970" s="3"/>
      <c r="X5970" t="str">
        <f t="shared" si="367"/>
        <v/>
      </c>
      <c r="Z5970" t="str">
        <f t="shared" si="368"/>
        <v/>
      </c>
      <c r="AB5970" s="9"/>
      <c r="AC5970" t="s">
        <v>4364</v>
      </c>
      <c r="AD5970">
        <f t="shared" si="366"/>
        <v>1</v>
      </c>
      <c r="AF5970" s="3"/>
      <c r="AH5970" s="9"/>
    </row>
    <row r="5971" spans="1:48" ht="10.95" customHeight="1" outlineLevel="1" x14ac:dyDescent="0.25">
      <c r="A5971" t="s">
        <v>6188</v>
      </c>
      <c r="C5971" s="3" t="s">
        <v>11994</v>
      </c>
      <c r="D5971" s="3" t="s">
        <v>10260</v>
      </c>
      <c r="E5971" s="9">
        <v>2018</v>
      </c>
      <c r="F5971" s="7" t="s">
        <v>10223</v>
      </c>
      <c r="G5971" s="7" t="s">
        <v>5401</v>
      </c>
      <c r="H5971" s="8" t="s">
        <v>4364</v>
      </c>
      <c r="I5971" s="8" t="s">
        <v>9442</v>
      </c>
      <c r="J5971" s="19">
        <v>3</v>
      </c>
      <c r="K5971" s="19" t="s">
        <v>7736</v>
      </c>
      <c r="L5971" s="11">
        <v>8</v>
      </c>
      <c r="M5971" s="11"/>
      <c r="N5971" s="24"/>
      <c r="P5971" s="32"/>
      <c r="T5971" s="19"/>
      <c r="U5971" s="3"/>
      <c r="X5971" t="str">
        <f t="shared" si="367"/>
        <v/>
      </c>
      <c r="Z5971">
        <f t="shared" si="368"/>
        <v>1</v>
      </c>
      <c r="AB5971" s="9"/>
      <c r="AC5971" t="s">
        <v>4364</v>
      </c>
      <c r="AD5971">
        <f t="shared" si="366"/>
        <v>1</v>
      </c>
      <c r="AF5971" s="3"/>
      <c r="AH5971" s="9"/>
    </row>
    <row r="5972" spans="1:48" ht="10.95" customHeight="1" outlineLevel="1" x14ac:dyDescent="0.25">
      <c r="A5972" t="s">
        <v>6188</v>
      </c>
      <c r="C5972" s="3" t="s">
        <v>11994</v>
      </c>
      <c r="D5972" s="3">
        <v>9989</v>
      </c>
      <c r="E5972" s="9">
        <v>2018</v>
      </c>
      <c r="F5972" s="7" t="s">
        <v>10101</v>
      </c>
      <c r="G5972" s="7" t="s">
        <v>5401</v>
      </c>
      <c r="H5972" s="8" t="s">
        <v>4364</v>
      </c>
      <c r="I5972" s="8" t="s">
        <v>9442</v>
      </c>
      <c r="J5972" s="19">
        <v>1</v>
      </c>
      <c r="K5972" s="19" t="s">
        <v>20093</v>
      </c>
      <c r="L5972" s="11"/>
      <c r="M5972" s="11"/>
      <c r="N5972" s="24"/>
      <c r="P5972" s="32"/>
      <c r="T5972" s="19"/>
      <c r="U5972" s="3"/>
      <c r="X5972" t="str">
        <f t="shared" si="367"/>
        <v/>
      </c>
      <c r="Z5972" t="str">
        <f t="shared" si="368"/>
        <v/>
      </c>
      <c r="AB5972" s="9"/>
      <c r="AC5972" t="s">
        <v>4364</v>
      </c>
      <c r="AD5972">
        <f t="shared" si="366"/>
        <v>1</v>
      </c>
      <c r="AF5972" s="3"/>
      <c r="AH5972" s="9"/>
    </row>
    <row r="5973" spans="1:48" ht="10.95" customHeight="1" outlineLevel="1" x14ac:dyDescent="0.25">
      <c r="A5973" t="s">
        <v>6188</v>
      </c>
      <c r="C5973" s="3" t="s">
        <v>11994</v>
      </c>
      <c r="D5973" s="3" t="s">
        <v>10261</v>
      </c>
      <c r="E5973" s="9">
        <v>2018</v>
      </c>
      <c r="F5973" s="7" t="s">
        <v>10102</v>
      </c>
      <c r="G5973" s="7" t="s">
        <v>5401</v>
      </c>
      <c r="H5973" s="8" t="s">
        <v>4364</v>
      </c>
      <c r="I5973" s="8" t="s">
        <v>9442</v>
      </c>
      <c r="J5973" s="19">
        <v>1</v>
      </c>
      <c r="K5973" s="19" t="s">
        <v>7736</v>
      </c>
      <c r="L5973" s="11">
        <v>8</v>
      </c>
      <c r="M5973" s="11"/>
      <c r="N5973" s="24"/>
      <c r="P5973" s="32"/>
      <c r="T5973" s="19"/>
      <c r="U5973" s="3"/>
      <c r="X5973" t="str">
        <f t="shared" si="367"/>
        <v/>
      </c>
      <c r="Z5973">
        <f t="shared" si="368"/>
        <v>1</v>
      </c>
      <c r="AB5973" s="9"/>
      <c r="AC5973" t="s">
        <v>4364</v>
      </c>
      <c r="AD5973">
        <f t="shared" si="366"/>
        <v>1</v>
      </c>
      <c r="AF5973" s="3"/>
      <c r="AH5973" s="9"/>
    </row>
    <row r="5974" spans="1:48" ht="10.95" customHeight="1" outlineLevel="1" x14ac:dyDescent="0.25">
      <c r="A5974" t="s">
        <v>6188</v>
      </c>
      <c r="C5974" s="3" t="s">
        <v>11994</v>
      </c>
      <c r="D5974" s="3" t="s">
        <v>8365</v>
      </c>
      <c r="E5974" s="9">
        <v>2021</v>
      </c>
      <c r="F5974" s="7" t="s">
        <v>10014</v>
      </c>
      <c r="G5974" s="7" t="s">
        <v>5401</v>
      </c>
      <c r="H5974" s="8" t="s">
        <v>7312</v>
      </c>
      <c r="I5974" s="8" t="s">
        <v>19950</v>
      </c>
      <c r="J5974" s="19">
        <v>1</v>
      </c>
      <c r="K5974" s="19" t="s">
        <v>7736</v>
      </c>
      <c r="L5974" s="11">
        <v>6</v>
      </c>
      <c r="M5974" s="11"/>
      <c r="N5974" s="24"/>
      <c r="P5974" s="32"/>
      <c r="T5974" s="19"/>
      <c r="U5974" s="3"/>
      <c r="X5974" t="str">
        <f t="shared" si="367"/>
        <v/>
      </c>
      <c r="Z5974">
        <f t="shared" si="368"/>
        <v>1</v>
      </c>
      <c r="AB5974" s="9"/>
      <c r="AC5974" t="s">
        <v>7312</v>
      </c>
      <c r="AD5974">
        <f t="shared" si="366"/>
        <v>0</v>
      </c>
      <c r="AF5974" s="3"/>
      <c r="AH5974" s="9"/>
    </row>
    <row r="5975" spans="1:48" ht="10.95" customHeight="1" outlineLevel="1" x14ac:dyDescent="0.25">
      <c r="A5975" t="s">
        <v>6188</v>
      </c>
      <c r="C5975" s="3" t="s">
        <v>11994</v>
      </c>
      <c r="D5975" s="3" t="s">
        <v>8365</v>
      </c>
      <c r="E5975" s="9">
        <v>2021</v>
      </c>
      <c r="F5975" s="7" t="s">
        <v>10014</v>
      </c>
      <c r="G5975" s="7" t="s">
        <v>5401</v>
      </c>
      <c r="H5975" s="8" t="s">
        <v>5736</v>
      </c>
      <c r="I5975" s="8" t="s">
        <v>19950</v>
      </c>
      <c r="J5975" s="19">
        <v>1</v>
      </c>
      <c r="K5975" s="19" t="s">
        <v>7736</v>
      </c>
      <c r="L5975" s="11">
        <v>6</v>
      </c>
      <c r="M5975" s="11"/>
      <c r="N5975" s="24"/>
      <c r="P5975" s="32"/>
      <c r="T5975" s="19"/>
      <c r="U5975" s="3"/>
      <c r="X5975" t="str">
        <f t="shared" si="367"/>
        <v/>
      </c>
      <c r="Z5975">
        <f t="shared" si="368"/>
        <v>1</v>
      </c>
      <c r="AB5975" s="9"/>
      <c r="AC5975" t="s">
        <v>5736</v>
      </c>
      <c r="AD5975">
        <f t="shared" si="366"/>
        <v>0</v>
      </c>
      <c r="AF5975" s="3"/>
      <c r="AH5975" s="9"/>
    </row>
    <row r="5976" spans="1:48" ht="10.95" customHeight="1" outlineLevel="1" x14ac:dyDescent="0.25">
      <c r="A5976" t="s">
        <v>6188</v>
      </c>
      <c r="C5976" s="3" t="s">
        <v>11994</v>
      </c>
      <c r="D5976" s="3" t="s">
        <v>8365</v>
      </c>
      <c r="E5976" s="9">
        <v>2021</v>
      </c>
      <c r="F5976" s="7" t="s">
        <v>10014</v>
      </c>
      <c r="G5976" s="7" t="s">
        <v>5401</v>
      </c>
      <c r="H5976" s="8" t="s">
        <v>2189</v>
      </c>
      <c r="I5976" s="8" t="s">
        <v>19950</v>
      </c>
      <c r="J5976" s="19">
        <v>1</v>
      </c>
      <c r="K5976" s="19" t="s">
        <v>7736</v>
      </c>
      <c r="L5976" s="11">
        <v>6</v>
      </c>
      <c r="M5976" s="11"/>
      <c r="N5976" s="24"/>
      <c r="P5976" s="32"/>
      <c r="T5976" s="19"/>
      <c r="U5976" s="3"/>
      <c r="X5976" t="str">
        <f t="shared" si="367"/>
        <v/>
      </c>
      <c r="Z5976">
        <f t="shared" si="368"/>
        <v>1</v>
      </c>
      <c r="AB5976" s="9"/>
      <c r="AC5976" t="s">
        <v>2189</v>
      </c>
      <c r="AD5976">
        <f t="shared" si="366"/>
        <v>0</v>
      </c>
      <c r="AF5976" s="3"/>
      <c r="AH5976" s="9"/>
    </row>
    <row r="5977" spans="1:48" ht="10.95" customHeight="1" outlineLevel="1" x14ac:dyDescent="0.25">
      <c r="A5977" t="s">
        <v>6188</v>
      </c>
      <c r="C5977" s="3" t="s">
        <v>11994</v>
      </c>
      <c r="D5977" s="3" t="s">
        <v>8365</v>
      </c>
      <c r="E5977" s="9">
        <v>2021</v>
      </c>
      <c r="F5977" s="7" t="s">
        <v>19952</v>
      </c>
      <c r="G5977" s="7" t="s">
        <v>5401</v>
      </c>
      <c r="H5977" s="8" t="s">
        <v>19951</v>
      </c>
      <c r="I5977" s="8" t="s">
        <v>19950</v>
      </c>
      <c r="J5977" s="19">
        <v>1</v>
      </c>
      <c r="K5977" s="19" t="s">
        <v>7736</v>
      </c>
      <c r="L5977" s="11">
        <v>6</v>
      </c>
      <c r="M5977" s="11"/>
      <c r="N5977" s="24"/>
      <c r="P5977" s="32"/>
      <c r="T5977" s="19"/>
      <c r="U5977" s="3"/>
      <c r="X5977" t="str">
        <f t="shared" si="367"/>
        <v/>
      </c>
      <c r="Z5977">
        <f t="shared" si="368"/>
        <v>1</v>
      </c>
      <c r="AB5977" s="9"/>
      <c r="AC5977" t="s">
        <v>19951</v>
      </c>
      <c r="AD5977">
        <f t="shared" si="366"/>
        <v>0</v>
      </c>
      <c r="AF5977" s="3"/>
      <c r="AH5977" s="9"/>
    </row>
    <row r="5978" spans="1:48" ht="10.95" customHeight="1" outlineLevel="1" x14ac:dyDescent="0.25">
      <c r="A5978" t="s">
        <v>6188</v>
      </c>
      <c r="C5978" s="3" t="s">
        <v>11994</v>
      </c>
      <c r="D5978" s="3" t="s">
        <v>8365</v>
      </c>
      <c r="E5978" s="9">
        <v>2021</v>
      </c>
      <c r="F5978" s="7" t="s">
        <v>10102</v>
      </c>
      <c r="G5978" s="7"/>
      <c r="H5978" s="8" t="s">
        <v>4364</v>
      </c>
      <c r="I5978" s="8" t="s">
        <v>9442</v>
      </c>
      <c r="J5978" s="19">
        <v>3</v>
      </c>
      <c r="K5978" s="19" t="s">
        <v>7736</v>
      </c>
      <c r="L5978" s="11">
        <v>8</v>
      </c>
      <c r="M5978" s="11"/>
      <c r="N5978" s="24"/>
      <c r="P5978" s="32"/>
      <c r="T5978" s="19"/>
      <c r="U5978" s="3"/>
      <c r="X5978" t="str">
        <f t="shared" si="367"/>
        <v/>
      </c>
      <c r="Z5978">
        <f t="shared" si="368"/>
        <v>1</v>
      </c>
      <c r="AB5978" s="9"/>
      <c r="AC5978" t="s">
        <v>4364</v>
      </c>
      <c r="AD5978">
        <f t="shared" si="366"/>
        <v>1</v>
      </c>
      <c r="AF5978" s="3"/>
      <c r="AH5978" s="9"/>
    </row>
    <row r="5979" spans="1:48" ht="10.95" customHeight="1" outlineLevel="1" x14ac:dyDescent="0.25">
      <c r="A5979" t="s">
        <v>6188</v>
      </c>
      <c r="C5979" s="3" t="s">
        <v>11994</v>
      </c>
      <c r="D5979" s="3" t="s">
        <v>8365</v>
      </c>
      <c r="E5979" s="9">
        <v>2021</v>
      </c>
      <c r="F5979" s="7" t="s">
        <v>10143</v>
      </c>
      <c r="G5979" s="7"/>
      <c r="H5979" s="8" t="s">
        <v>4364</v>
      </c>
      <c r="I5979" s="8" t="s">
        <v>9442</v>
      </c>
      <c r="J5979" s="19">
        <v>3</v>
      </c>
      <c r="K5979" s="19" t="s">
        <v>7736</v>
      </c>
      <c r="L5979" s="11">
        <v>8</v>
      </c>
      <c r="M5979" s="11"/>
      <c r="N5979" s="24"/>
      <c r="P5979" s="32"/>
      <c r="T5979" s="19"/>
      <c r="U5979" s="3"/>
      <c r="X5979" t="str">
        <f t="shared" si="367"/>
        <v/>
      </c>
      <c r="Z5979">
        <f t="shared" si="368"/>
        <v>1</v>
      </c>
      <c r="AB5979" s="9"/>
      <c r="AC5979" t="s">
        <v>4364</v>
      </c>
      <c r="AD5979">
        <f t="shared" si="366"/>
        <v>1</v>
      </c>
      <c r="AF5979" s="3"/>
      <c r="AH5979" s="9"/>
    </row>
    <row r="5980" spans="1:48" ht="10.95" customHeight="1" outlineLevel="1" x14ac:dyDescent="0.25">
      <c r="A5980" t="s">
        <v>6188</v>
      </c>
      <c r="C5980" s="3" t="s">
        <v>11994</v>
      </c>
      <c r="D5980" s="3" t="s">
        <v>8365</v>
      </c>
      <c r="E5980" s="9">
        <v>2021</v>
      </c>
      <c r="F5980" s="7" t="s">
        <v>10102</v>
      </c>
      <c r="G5980" s="7"/>
      <c r="H5980" s="8" t="s">
        <v>19953</v>
      </c>
      <c r="I5980" s="8" t="s">
        <v>9442</v>
      </c>
      <c r="J5980" s="19">
        <v>1</v>
      </c>
      <c r="K5980" s="19" t="s">
        <v>7736</v>
      </c>
      <c r="L5980" s="11">
        <v>8</v>
      </c>
      <c r="M5980" s="11"/>
      <c r="N5980" s="24"/>
      <c r="P5980" s="32"/>
      <c r="T5980" s="19"/>
      <c r="U5980" s="3"/>
      <c r="X5980" t="str">
        <f t="shared" si="367"/>
        <v/>
      </c>
      <c r="Z5980">
        <f t="shared" si="368"/>
        <v>1</v>
      </c>
      <c r="AB5980" s="9"/>
      <c r="AC5980" t="s">
        <v>19953</v>
      </c>
      <c r="AD5980">
        <f t="shared" si="366"/>
        <v>1</v>
      </c>
      <c r="AF5980" s="3"/>
      <c r="AH5980" s="9"/>
    </row>
    <row r="5981" spans="1:48" ht="10.95" customHeight="1" outlineLevel="1" x14ac:dyDescent="0.25">
      <c r="A5981" t="s">
        <v>6188</v>
      </c>
      <c r="C5981" s="3" t="s">
        <v>11994</v>
      </c>
      <c r="D5981" s="3" t="s">
        <v>8365</v>
      </c>
      <c r="E5981" s="9">
        <v>2021</v>
      </c>
      <c r="F5981" s="7" t="s">
        <v>10198</v>
      </c>
      <c r="G5981" s="7" t="s">
        <v>5401</v>
      </c>
      <c r="H5981" s="8" t="s">
        <v>9884</v>
      </c>
      <c r="I5981" s="8" t="s">
        <v>19950</v>
      </c>
      <c r="J5981" s="19">
        <v>1</v>
      </c>
      <c r="K5981" s="19" t="s">
        <v>7736</v>
      </c>
      <c r="L5981" s="11">
        <v>8</v>
      </c>
      <c r="M5981" s="11"/>
      <c r="N5981" s="24"/>
      <c r="P5981" s="32"/>
      <c r="T5981" s="19"/>
      <c r="U5981" s="3"/>
      <c r="X5981" t="str">
        <f t="shared" si="367"/>
        <v/>
      </c>
      <c r="Z5981">
        <f t="shared" si="368"/>
        <v>1</v>
      </c>
      <c r="AB5981" s="9"/>
      <c r="AC5981" t="s">
        <v>9884</v>
      </c>
      <c r="AD5981">
        <f t="shared" si="366"/>
        <v>0</v>
      </c>
      <c r="AF5981" s="3"/>
      <c r="AH5981" s="9"/>
    </row>
    <row r="5982" spans="1:48" ht="10.95" customHeight="1" x14ac:dyDescent="0.25">
      <c r="A5982" t="s">
        <v>14038</v>
      </c>
      <c r="B5982" t="s">
        <v>12987</v>
      </c>
      <c r="C5982" s="3" t="s">
        <v>12988</v>
      </c>
      <c r="E5982" s="9"/>
      <c r="F5982" s="7"/>
      <c r="G5982" s="7"/>
      <c r="H5982" s="8"/>
      <c r="I5982" s="8"/>
      <c r="J5982" s="19"/>
      <c r="K5982" s="19"/>
      <c r="L5982" s="11"/>
      <c r="M5982" s="11">
        <f>SUM(L5983:L6033)</f>
        <v>99.8</v>
      </c>
      <c r="N5982" s="24">
        <v>9100</v>
      </c>
      <c r="O5982">
        <f>COUNTIF(K5983:K6033,"*")</f>
        <v>51</v>
      </c>
      <c r="P5982" s="32">
        <f>O5982/N5982</f>
        <v>5.6043956043956046E-3</v>
      </c>
      <c r="Q5982">
        <f>COUNTIF(K5983:K6033,"Y")+COUNTIF(K5983:K6033,"S")</f>
        <v>18</v>
      </c>
      <c r="T5982" s="19" t="s">
        <v>7736</v>
      </c>
      <c r="U5982" s="3"/>
      <c r="V5982" t="s">
        <v>18417</v>
      </c>
      <c r="X5982" t="str">
        <f t="shared" si="367"/>
        <v/>
      </c>
      <c r="Z5982" t="str">
        <f t="shared" si="368"/>
        <v/>
      </c>
      <c r="AB5982" s="9"/>
      <c r="AE5982">
        <f>COUNTIF(AD5983:AD6033,"1")</f>
        <v>6</v>
      </c>
      <c r="AF5982" s="3"/>
      <c r="AH5982" s="9"/>
      <c r="AI5982">
        <f>COUNTIF($J5983:$J6033,"1")-COUNTIFS($J5983:$J6033,"1",$K5983:$K6033,"V")</f>
        <v>19</v>
      </c>
      <c r="AJ5982">
        <f>COUNTIFS($J5983:$J6033,"1",$K5983:$K6033,"Y")+COUNTIFS($J5983:$J6033,"1",$K5983:$K6033,"s")</f>
        <v>13</v>
      </c>
      <c r="AK5982">
        <f>COUNTIF($J5983:$J6033,"2")-COUNTIFS($J5983:$J6033,"2",$K5983:$K6033,"V")</f>
        <v>1</v>
      </c>
      <c r="AL5982">
        <f>COUNTIFS($J5983:$J6033,"2",$K5983:$K6033,"Y")+COUNTIFS($J5983:$J6033,"2",$K5983:$K6033,"s")</f>
        <v>0</v>
      </c>
      <c r="AM5982">
        <f>COUNTIF($J5983:$J6033,"3")-COUNTIFS($J5983:$J6033,"3",$K5983:$K6033,"V")</f>
        <v>5</v>
      </c>
      <c r="AN5982">
        <f>COUNTIFS($J5983:$J6033,"3",$K5983:$K6033,"Y")+COUNTIFS($J5983:$J6033,"3",$K5983:$K6033,"s")</f>
        <v>1</v>
      </c>
      <c r="AO5982">
        <f>COUNTIF($J5983:$J6033,"4")-COUNTIFS($J5983:$J6033,"4",$K5983:$K6033,"V")</f>
        <v>2</v>
      </c>
      <c r="AP5982">
        <f>COUNTIFS($J5983:$J6033,"4",$K5983:$K6033,"Y")+COUNTIFS($J5983:$J6033,"4",$K5983:$K6033,"s")</f>
        <v>0</v>
      </c>
      <c r="AQ5982">
        <f>COUNTIF($J5983:$J6033,"5")-COUNTIFS($J5983:$J6033,"5",$K5983:$K6033,"V")</f>
        <v>18</v>
      </c>
      <c r="AR5982">
        <f>COUNTIFS($J5983:$J6033,"5",$K5983:$K6033,"Y")+COUNTIFS($J5983:$J6033,"5",$K5983:$K6033,"s")</f>
        <v>2</v>
      </c>
      <c r="AS5982">
        <f>COUNTIF($J5983:$J6033,"6")-COUNTIFS($J5983:$J6033,"6",$K5983:$K6033,"V")</f>
        <v>6</v>
      </c>
      <c r="AT5982">
        <f>COUNTIFS($J5983:$J6033,"6",$K5983:$K6033,"Y")+COUNTIFS($J5983:$J6033,"6",$K5983:$K6033,"s")</f>
        <v>2</v>
      </c>
      <c r="AU5982">
        <f>COUNTIF($J5983:$J6033,"7")-COUNTIFS($J5983:$J6033,"7",$K5983:$K6033,"V")</f>
        <v>0</v>
      </c>
      <c r="AV5982">
        <f>COUNTIFS($J5983:$J6033,"7",$K5983:$K6033,"Y")+COUNTIFS($J5983:$J6033,"7",$K5983:$K6033,"s")</f>
        <v>0</v>
      </c>
    </row>
    <row r="5983" spans="1:48" ht="10.95" customHeight="1" outlineLevel="1" x14ac:dyDescent="0.25">
      <c r="A5983" t="s">
        <v>1697</v>
      </c>
      <c r="C5983" s="3" t="s">
        <v>12988</v>
      </c>
      <c r="D5983" s="3">
        <v>17</v>
      </c>
      <c r="E5983" s="9">
        <v>1966</v>
      </c>
      <c r="F5983" s="7" t="s">
        <v>6025</v>
      </c>
      <c r="G5983" s="7" t="s">
        <v>13981</v>
      </c>
      <c r="H5983" s="8" t="s">
        <v>13979</v>
      </c>
      <c r="I5983" s="8" t="s">
        <v>13980</v>
      </c>
      <c r="J5983" s="19">
        <v>5</v>
      </c>
      <c r="K5983" s="19" t="s">
        <v>7738</v>
      </c>
      <c r="L5983" s="11"/>
      <c r="M5983" s="11"/>
      <c r="N5983" s="24"/>
      <c r="P5983" s="32"/>
      <c r="T5983" s="19"/>
      <c r="U5983" s="3"/>
      <c r="X5983" t="str">
        <f t="shared" si="367"/>
        <v/>
      </c>
      <c r="Z5983" t="str">
        <f t="shared" si="368"/>
        <v/>
      </c>
      <c r="AB5983" s="9"/>
      <c r="AC5983" t="s">
        <v>13979</v>
      </c>
      <c r="AD5983">
        <f t="shared" ref="AD5983:AD6014" si="369">COUNTIF(H5983,"*Fuji*")</f>
        <v>0</v>
      </c>
      <c r="AF5983" s="3"/>
      <c r="AH5983" s="9"/>
    </row>
    <row r="5984" spans="1:48" ht="10.95" customHeight="1" outlineLevel="1" x14ac:dyDescent="0.25">
      <c r="A5984" t="s">
        <v>1697</v>
      </c>
      <c r="C5984" s="3" t="s">
        <v>12988</v>
      </c>
      <c r="D5984" s="3">
        <v>51</v>
      </c>
      <c r="E5984" s="9">
        <v>1967</v>
      </c>
      <c r="F5984" s="7" t="s">
        <v>6025</v>
      </c>
      <c r="G5984" s="7" t="s">
        <v>13981</v>
      </c>
      <c r="H5984" s="8" t="s">
        <v>13979</v>
      </c>
      <c r="I5984" s="8" t="s">
        <v>13982</v>
      </c>
      <c r="J5984" s="19">
        <v>5</v>
      </c>
      <c r="K5984" s="19" t="s">
        <v>7738</v>
      </c>
      <c r="L5984" s="11"/>
      <c r="M5984" s="11"/>
      <c r="N5984" s="24"/>
      <c r="P5984" s="32"/>
      <c r="T5984" s="19"/>
      <c r="U5984" s="3"/>
      <c r="X5984" t="str">
        <f t="shared" si="367"/>
        <v/>
      </c>
      <c r="Z5984" t="str">
        <f t="shared" si="368"/>
        <v/>
      </c>
      <c r="AB5984" s="9"/>
      <c r="AC5984" t="s">
        <v>13979</v>
      </c>
      <c r="AD5984">
        <f t="shared" si="369"/>
        <v>0</v>
      </c>
      <c r="AF5984" s="3"/>
      <c r="AH5984" s="9"/>
    </row>
    <row r="5985" spans="1:34" ht="10.95" customHeight="1" outlineLevel="1" x14ac:dyDescent="0.25">
      <c r="A5985" t="s">
        <v>1697</v>
      </c>
      <c r="C5985" s="3" t="s">
        <v>12988</v>
      </c>
      <c r="D5985" s="3">
        <v>114</v>
      </c>
      <c r="E5985" s="9">
        <v>1969</v>
      </c>
      <c r="F5985" s="7" t="s">
        <v>1632</v>
      </c>
      <c r="G5985" s="7" t="s">
        <v>5401</v>
      </c>
      <c r="H5985" s="8" t="s">
        <v>13984</v>
      </c>
      <c r="I5985" s="8" t="s">
        <v>13983</v>
      </c>
      <c r="J5985" s="19">
        <v>6</v>
      </c>
      <c r="K5985" s="19" t="s">
        <v>7738</v>
      </c>
      <c r="L5985" s="11"/>
      <c r="M5985" s="11"/>
      <c r="N5985" s="24"/>
      <c r="P5985" s="32"/>
      <c r="T5985" s="19"/>
      <c r="U5985" s="3"/>
      <c r="X5985" t="str">
        <f t="shared" si="367"/>
        <v/>
      </c>
      <c r="Z5985" t="str">
        <f t="shared" si="368"/>
        <v/>
      </c>
      <c r="AB5985" s="9"/>
      <c r="AC5985" t="s">
        <v>13984</v>
      </c>
      <c r="AD5985">
        <f t="shared" si="369"/>
        <v>0</v>
      </c>
      <c r="AF5985" s="3"/>
      <c r="AH5985" s="9"/>
    </row>
    <row r="5986" spans="1:34" ht="10.95" customHeight="1" outlineLevel="1" x14ac:dyDescent="0.25">
      <c r="A5986" t="s">
        <v>1697</v>
      </c>
      <c r="C5986" s="3" t="s">
        <v>12988</v>
      </c>
      <c r="D5986" s="3">
        <v>339</v>
      </c>
      <c r="E5986" s="9">
        <v>1980</v>
      </c>
      <c r="F5986" s="7" t="s">
        <v>1349</v>
      </c>
      <c r="G5986" s="7" t="s">
        <v>5401</v>
      </c>
      <c r="H5986" s="8" t="s">
        <v>13979</v>
      </c>
      <c r="I5986" s="8" t="s">
        <v>13985</v>
      </c>
      <c r="J5986" s="19">
        <v>5</v>
      </c>
      <c r="K5986" s="19" t="s">
        <v>7738</v>
      </c>
      <c r="L5986" s="11"/>
      <c r="M5986" s="11"/>
      <c r="N5986" s="24"/>
      <c r="P5986" s="32"/>
      <c r="T5986" s="19"/>
      <c r="U5986" s="3"/>
      <c r="X5986" t="str">
        <f t="shared" si="367"/>
        <v/>
      </c>
      <c r="Z5986" t="str">
        <f t="shared" si="368"/>
        <v/>
      </c>
      <c r="AB5986" s="9"/>
      <c r="AC5986" t="s">
        <v>13979</v>
      </c>
      <c r="AD5986">
        <f t="shared" si="369"/>
        <v>0</v>
      </c>
      <c r="AF5986" s="3"/>
      <c r="AH5986" s="9"/>
    </row>
    <row r="5987" spans="1:34" ht="10.95" customHeight="1" outlineLevel="1" x14ac:dyDescent="0.25">
      <c r="A5987" t="s">
        <v>1697</v>
      </c>
      <c r="C5987" s="3" t="s">
        <v>12988</v>
      </c>
      <c r="D5987" s="3">
        <v>428</v>
      </c>
      <c r="E5987" s="9">
        <v>1981</v>
      </c>
      <c r="F5987" s="7" t="s">
        <v>5242</v>
      </c>
      <c r="G5987" s="7" t="s">
        <v>5401</v>
      </c>
      <c r="H5987" s="8" t="s">
        <v>13984</v>
      </c>
      <c r="I5987" s="8" t="s">
        <v>13986</v>
      </c>
      <c r="J5987" s="19">
        <v>6</v>
      </c>
      <c r="K5987" s="19" t="s">
        <v>7738</v>
      </c>
      <c r="L5987" s="11"/>
      <c r="M5987" s="11"/>
      <c r="N5987" s="24"/>
      <c r="P5987" s="32"/>
      <c r="T5987" s="19"/>
      <c r="U5987" s="3"/>
      <c r="X5987" t="str">
        <f t="shared" si="367"/>
        <v/>
      </c>
      <c r="Z5987" t="str">
        <f t="shared" si="368"/>
        <v/>
      </c>
      <c r="AB5987" s="9"/>
      <c r="AC5987" t="s">
        <v>13984</v>
      </c>
      <c r="AD5987">
        <f t="shared" si="369"/>
        <v>0</v>
      </c>
      <c r="AF5987" s="3"/>
      <c r="AH5987" s="9"/>
    </row>
    <row r="5988" spans="1:34" ht="10.95" customHeight="1" outlineLevel="1" x14ac:dyDescent="0.25">
      <c r="A5988" t="s">
        <v>1697</v>
      </c>
      <c r="C5988" s="3" t="s">
        <v>12988</v>
      </c>
      <c r="D5988" s="3">
        <v>464</v>
      </c>
      <c r="E5988" s="9">
        <v>1981</v>
      </c>
      <c r="F5988" s="7" t="s">
        <v>1349</v>
      </c>
      <c r="G5988" s="7" t="s">
        <v>5401</v>
      </c>
      <c r="H5988" s="8" t="s">
        <v>13979</v>
      </c>
      <c r="I5988" s="8" t="s">
        <v>13987</v>
      </c>
      <c r="J5988" s="19">
        <v>5</v>
      </c>
      <c r="K5988" s="19" t="s">
        <v>7738</v>
      </c>
      <c r="L5988" s="11"/>
      <c r="M5988" s="11"/>
      <c r="N5988" s="24"/>
      <c r="P5988" s="32"/>
      <c r="T5988" s="19"/>
      <c r="U5988" s="3"/>
      <c r="X5988" t="str">
        <f t="shared" si="367"/>
        <v/>
      </c>
      <c r="Z5988" t="str">
        <f t="shared" si="368"/>
        <v/>
      </c>
      <c r="AB5988" s="9"/>
      <c r="AC5988" t="s">
        <v>13979</v>
      </c>
      <c r="AD5988">
        <f t="shared" si="369"/>
        <v>0</v>
      </c>
      <c r="AF5988" s="3"/>
      <c r="AH5988" s="9"/>
    </row>
    <row r="5989" spans="1:34" ht="10.95" customHeight="1" outlineLevel="1" x14ac:dyDescent="0.25">
      <c r="A5989" t="s">
        <v>1697</v>
      </c>
      <c r="C5989" s="3" t="s">
        <v>12988</v>
      </c>
      <c r="D5989" s="3">
        <v>496</v>
      </c>
      <c r="E5989" s="9">
        <v>1981</v>
      </c>
      <c r="F5989" s="7" t="s">
        <v>20216</v>
      </c>
      <c r="G5989" s="7" t="s">
        <v>5401</v>
      </c>
      <c r="H5989" s="8" t="s">
        <v>14909</v>
      </c>
      <c r="I5989" s="8" t="s">
        <v>9625</v>
      </c>
      <c r="J5989" s="19">
        <v>5</v>
      </c>
      <c r="K5989" s="19" t="s">
        <v>7736</v>
      </c>
      <c r="L5989" s="11">
        <v>1.7</v>
      </c>
      <c r="M5989" s="11"/>
      <c r="N5989" s="24"/>
      <c r="P5989" s="32"/>
      <c r="T5989" s="19"/>
      <c r="U5989" s="3"/>
      <c r="X5989" t="str">
        <f t="shared" si="367"/>
        <v/>
      </c>
      <c r="Z5989" t="str">
        <f t="shared" si="368"/>
        <v/>
      </c>
      <c r="AB5989" s="9"/>
      <c r="AC5989" t="s">
        <v>14909</v>
      </c>
      <c r="AD5989">
        <f t="shared" si="369"/>
        <v>0</v>
      </c>
      <c r="AF5989" s="3"/>
      <c r="AH5989" s="9"/>
    </row>
    <row r="5990" spans="1:34" ht="10.95" customHeight="1" outlineLevel="1" x14ac:dyDescent="0.25">
      <c r="A5990" t="s">
        <v>1697</v>
      </c>
      <c r="C5990" s="3" t="s">
        <v>12988</v>
      </c>
      <c r="D5990" s="3">
        <v>730</v>
      </c>
      <c r="E5990" s="9">
        <v>1983</v>
      </c>
      <c r="F5990" s="7" t="s">
        <v>1349</v>
      </c>
      <c r="G5990" s="7" t="s">
        <v>5401</v>
      </c>
      <c r="H5990" s="8" t="s">
        <v>13979</v>
      </c>
      <c r="I5990" s="8" t="s">
        <v>13988</v>
      </c>
      <c r="J5990" s="19">
        <v>5</v>
      </c>
      <c r="K5990" s="19" t="s">
        <v>7738</v>
      </c>
      <c r="L5990" s="11"/>
      <c r="M5990" s="11"/>
      <c r="N5990" s="24"/>
      <c r="P5990" s="32"/>
      <c r="T5990" s="19"/>
      <c r="U5990" s="3"/>
      <c r="X5990" t="str">
        <f t="shared" si="367"/>
        <v/>
      </c>
      <c r="Z5990" t="str">
        <f t="shared" si="368"/>
        <v/>
      </c>
      <c r="AB5990" s="9"/>
      <c r="AC5990" t="s">
        <v>13979</v>
      </c>
      <c r="AD5990">
        <f t="shared" si="369"/>
        <v>0</v>
      </c>
      <c r="AF5990" s="3"/>
      <c r="AH5990" s="9"/>
    </row>
    <row r="5991" spans="1:34" ht="10.95" customHeight="1" outlineLevel="1" x14ac:dyDescent="0.25">
      <c r="A5991" t="s">
        <v>1697</v>
      </c>
      <c r="C5991" s="3" t="s">
        <v>12988</v>
      </c>
      <c r="D5991" s="3">
        <v>3295</v>
      </c>
      <c r="E5991" s="9">
        <v>1992</v>
      </c>
      <c r="F5991" s="10" t="s">
        <v>22202</v>
      </c>
      <c r="G5991" s="7" t="s">
        <v>5401</v>
      </c>
      <c r="H5991" s="8" t="s">
        <v>13984</v>
      </c>
      <c r="I5991" s="8" t="s">
        <v>13726</v>
      </c>
      <c r="J5991" s="19">
        <v>6</v>
      </c>
      <c r="K5991" s="19" t="s">
        <v>7736</v>
      </c>
      <c r="L5991" s="11">
        <v>2</v>
      </c>
      <c r="M5991" s="11"/>
      <c r="N5991" s="24"/>
      <c r="P5991" s="32"/>
      <c r="T5991" s="19"/>
      <c r="U5991" s="3"/>
      <c r="X5991" t="str">
        <f t="shared" si="367"/>
        <v/>
      </c>
      <c r="Z5991" t="str">
        <f t="shared" si="368"/>
        <v/>
      </c>
      <c r="AB5991" s="9"/>
      <c r="AC5991" t="s">
        <v>13984</v>
      </c>
      <c r="AD5991">
        <f t="shared" si="369"/>
        <v>0</v>
      </c>
      <c r="AF5991" s="3"/>
      <c r="AH5991" s="9"/>
    </row>
    <row r="5992" spans="1:34" ht="10.95" customHeight="1" outlineLevel="1" x14ac:dyDescent="0.25">
      <c r="A5992" t="s">
        <v>1697</v>
      </c>
      <c r="C5992" s="3" t="s">
        <v>12988</v>
      </c>
      <c r="D5992" s="3">
        <v>3301</v>
      </c>
      <c r="E5992" s="9">
        <v>1992</v>
      </c>
      <c r="F5992" s="10" t="s">
        <v>22203</v>
      </c>
      <c r="G5992" s="7" t="s">
        <v>5401</v>
      </c>
      <c r="H5992" s="8" t="s">
        <v>13984</v>
      </c>
      <c r="I5992" s="8" t="s">
        <v>13726</v>
      </c>
      <c r="J5992" s="19">
        <v>6</v>
      </c>
      <c r="K5992" s="19" t="s">
        <v>7736</v>
      </c>
      <c r="L5992" s="11">
        <v>2</v>
      </c>
      <c r="M5992" s="11"/>
      <c r="N5992" s="24"/>
      <c r="P5992" s="32"/>
      <c r="T5992" s="19"/>
      <c r="U5992" s="3"/>
      <c r="X5992" t="str">
        <f t="shared" si="367"/>
        <v/>
      </c>
      <c r="Z5992" t="str">
        <f t="shared" si="368"/>
        <v/>
      </c>
      <c r="AB5992" s="9"/>
      <c r="AC5992" t="s">
        <v>13984</v>
      </c>
      <c r="AD5992">
        <f t="shared" si="369"/>
        <v>0</v>
      </c>
      <c r="AF5992" s="3"/>
      <c r="AH5992" s="9"/>
    </row>
    <row r="5993" spans="1:34" ht="10.95" customHeight="1" outlineLevel="1" x14ac:dyDescent="0.25">
      <c r="A5993" t="s">
        <v>1697</v>
      </c>
      <c r="C5993" s="3" t="s">
        <v>12988</v>
      </c>
      <c r="D5993" s="3" t="s">
        <v>13989</v>
      </c>
      <c r="E5993" s="9">
        <v>1993</v>
      </c>
      <c r="F5993" s="7" t="s">
        <v>3168</v>
      </c>
      <c r="G5993" s="7" t="s">
        <v>5401</v>
      </c>
      <c r="H5993" s="8" t="s">
        <v>6046</v>
      </c>
      <c r="I5993" s="8" t="s">
        <v>8506</v>
      </c>
      <c r="J5993" s="19">
        <v>1</v>
      </c>
      <c r="K5993" s="19" t="s">
        <v>7736</v>
      </c>
      <c r="L5993" s="11">
        <v>16</v>
      </c>
      <c r="M5993" s="11"/>
      <c r="N5993" s="24"/>
      <c r="P5993" s="32"/>
      <c r="T5993" s="19"/>
      <c r="U5993" s="3">
        <v>2662</v>
      </c>
      <c r="X5993" t="str">
        <f t="shared" si="367"/>
        <v/>
      </c>
      <c r="Z5993" t="str">
        <f t="shared" si="368"/>
        <v/>
      </c>
      <c r="AB5993" s="9"/>
      <c r="AC5993" t="s">
        <v>6046</v>
      </c>
      <c r="AD5993">
        <f t="shared" si="369"/>
        <v>0</v>
      </c>
      <c r="AF5993" s="3">
        <v>1</v>
      </c>
      <c r="AG5993" t="s">
        <v>3357</v>
      </c>
      <c r="AH5993" s="9" t="s">
        <v>4925</v>
      </c>
    </row>
    <row r="5994" spans="1:34" ht="10.95" customHeight="1" outlineLevel="1" x14ac:dyDescent="0.25">
      <c r="A5994" t="s">
        <v>1697</v>
      </c>
      <c r="C5994" s="3" t="s">
        <v>12988</v>
      </c>
      <c r="D5994" s="3">
        <v>3694</v>
      </c>
      <c r="E5994" s="9">
        <v>1993</v>
      </c>
      <c r="F5994" s="7" t="s">
        <v>13990</v>
      </c>
      <c r="G5994" s="7" t="s">
        <v>5401</v>
      </c>
      <c r="H5994" s="8" t="s">
        <v>1698</v>
      </c>
      <c r="I5994" s="8" t="s">
        <v>8506</v>
      </c>
      <c r="J5994" s="19">
        <v>1</v>
      </c>
      <c r="K5994" s="19" t="s">
        <v>7736</v>
      </c>
      <c r="L5994" s="11">
        <v>4.3</v>
      </c>
      <c r="M5994" s="11"/>
      <c r="N5994" s="24"/>
      <c r="P5994" s="32"/>
      <c r="R5994">
        <v>1</v>
      </c>
      <c r="S5994">
        <v>1</v>
      </c>
      <c r="T5994" s="19"/>
      <c r="U5994" s="3" t="s">
        <v>4065</v>
      </c>
      <c r="X5994" t="str">
        <f t="shared" si="367"/>
        <v/>
      </c>
      <c r="Z5994">
        <f t="shared" si="368"/>
        <v>1</v>
      </c>
      <c r="AB5994" s="9"/>
      <c r="AC5994" t="s">
        <v>1698</v>
      </c>
      <c r="AD5994">
        <f t="shared" si="369"/>
        <v>0</v>
      </c>
      <c r="AF5994" s="3">
        <v>1</v>
      </c>
      <c r="AG5994" t="s">
        <v>3357</v>
      </c>
      <c r="AH5994" s="9"/>
    </row>
    <row r="5995" spans="1:34" ht="10.95" customHeight="1" outlineLevel="1" x14ac:dyDescent="0.25">
      <c r="A5995" t="s">
        <v>1697</v>
      </c>
      <c r="C5995" s="3" t="s">
        <v>12988</v>
      </c>
      <c r="D5995" s="3">
        <v>3695</v>
      </c>
      <c r="E5995" s="9">
        <v>1993</v>
      </c>
      <c r="F5995" s="7" t="s">
        <v>13990</v>
      </c>
      <c r="G5995" s="7" t="s">
        <v>5401</v>
      </c>
      <c r="H5995" s="8" t="s">
        <v>1698</v>
      </c>
      <c r="I5995" s="8" t="s">
        <v>8506</v>
      </c>
      <c r="J5995" s="19">
        <v>1</v>
      </c>
      <c r="K5995" s="19" t="s">
        <v>7738</v>
      </c>
      <c r="L5995" s="11"/>
      <c r="M5995" s="11"/>
      <c r="N5995" s="24"/>
      <c r="P5995" s="32"/>
      <c r="T5995" s="19"/>
      <c r="U5995" s="3" t="s">
        <v>4065</v>
      </c>
      <c r="X5995" t="str">
        <f t="shared" si="367"/>
        <v/>
      </c>
      <c r="Z5995">
        <f t="shared" si="368"/>
        <v>1</v>
      </c>
      <c r="AB5995" s="9"/>
      <c r="AC5995" t="s">
        <v>1698</v>
      </c>
      <c r="AD5995">
        <f t="shared" si="369"/>
        <v>0</v>
      </c>
      <c r="AF5995" s="3">
        <v>1</v>
      </c>
      <c r="AG5995" t="s">
        <v>3357</v>
      </c>
      <c r="AH5995" s="9"/>
    </row>
    <row r="5996" spans="1:34" ht="10.95" customHeight="1" outlineLevel="1" x14ac:dyDescent="0.25">
      <c r="A5996" t="s">
        <v>1697</v>
      </c>
      <c r="C5996" s="3" t="s">
        <v>12988</v>
      </c>
      <c r="D5996" s="3">
        <v>3696</v>
      </c>
      <c r="E5996" s="9">
        <v>1993</v>
      </c>
      <c r="F5996" s="7" t="s">
        <v>13990</v>
      </c>
      <c r="G5996" s="7" t="s">
        <v>5401</v>
      </c>
      <c r="H5996" s="8" t="s">
        <v>1698</v>
      </c>
      <c r="I5996" s="8" t="s">
        <v>8506</v>
      </c>
      <c r="J5996" s="19">
        <v>5</v>
      </c>
      <c r="K5996" s="19" t="s">
        <v>7738</v>
      </c>
      <c r="L5996" s="11"/>
      <c r="M5996" s="11"/>
      <c r="N5996" s="24"/>
      <c r="P5996" s="32"/>
      <c r="T5996" s="19"/>
      <c r="U5996" s="3" t="s">
        <v>4065</v>
      </c>
      <c r="X5996" t="str">
        <f t="shared" si="367"/>
        <v/>
      </c>
      <c r="Z5996">
        <f t="shared" si="368"/>
        <v>1</v>
      </c>
      <c r="AB5996" s="9"/>
      <c r="AC5996" t="s">
        <v>1698</v>
      </c>
      <c r="AD5996">
        <f t="shared" si="369"/>
        <v>0</v>
      </c>
      <c r="AF5996" s="3">
        <v>1</v>
      </c>
      <c r="AG5996" t="s">
        <v>3357</v>
      </c>
      <c r="AH5996" s="9"/>
    </row>
    <row r="5997" spans="1:34" ht="10.95" customHeight="1" outlineLevel="1" x14ac:dyDescent="0.25">
      <c r="A5997" t="s">
        <v>1697</v>
      </c>
      <c r="C5997" s="3" t="s">
        <v>12988</v>
      </c>
      <c r="D5997" s="3">
        <v>3697</v>
      </c>
      <c r="E5997" s="9">
        <v>1993</v>
      </c>
      <c r="F5997" s="7" t="s">
        <v>13990</v>
      </c>
      <c r="G5997" s="7" t="s">
        <v>5401</v>
      </c>
      <c r="H5997" s="8" t="s">
        <v>1698</v>
      </c>
      <c r="I5997" s="8" t="s">
        <v>8506</v>
      </c>
      <c r="J5997" s="19">
        <v>1</v>
      </c>
      <c r="K5997" s="19" t="s">
        <v>7738</v>
      </c>
      <c r="L5997" s="11"/>
      <c r="M5997" s="11"/>
      <c r="N5997" s="24"/>
      <c r="P5997" s="32"/>
      <c r="T5997" s="19"/>
      <c r="U5997" s="3" t="s">
        <v>4065</v>
      </c>
      <c r="X5997" t="str">
        <f t="shared" si="367"/>
        <v/>
      </c>
      <c r="Z5997">
        <f t="shared" si="368"/>
        <v>1</v>
      </c>
      <c r="AB5997" s="9"/>
      <c r="AC5997" t="s">
        <v>1698</v>
      </c>
      <c r="AD5997">
        <f t="shared" si="369"/>
        <v>0</v>
      </c>
      <c r="AF5997" s="3">
        <v>1</v>
      </c>
      <c r="AG5997" t="s">
        <v>3357</v>
      </c>
      <c r="AH5997" s="9"/>
    </row>
    <row r="5998" spans="1:34" ht="10.95" customHeight="1" outlineLevel="1" x14ac:dyDescent="0.25">
      <c r="A5998" t="s">
        <v>1697</v>
      </c>
      <c r="C5998" s="3" t="s">
        <v>12988</v>
      </c>
      <c r="D5998" s="3">
        <v>3698</v>
      </c>
      <c r="E5998" s="9">
        <v>1993</v>
      </c>
      <c r="F5998" s="7" t="s">
        <v>13990</v>
      </c>
      <c r="G5998" s="7" t="s">
        <v>5401</v>
      </c>
      <c r="H5998" s="8" t="s">
        <v>1698</v>
      </c>
      <c r="I5998" s="8" t="s">
        <v>8506</v>
      </c>
      <c r="J5998" s="19">
        <v>1</v>
      </c>
      <c r="K5998" s="19" t="s">
        <v>7738</v>
      </c>
      <c r="L5998" s="11"/>
      <c r="M5998" s="11"/>
      <c r="N5998" s="24"/>
      <c r="P5998" s="32"/>
      <c r="T5998" s="19"/>
      <c r="U5998" s="3"/>
      <c r="X5998" t="str">
        <f t="shared" si="367"/>
        <v/>
      </c>
      <c r="Z5998">
        <f t="shared" si="368"/>
        <v>1</v>
      </c>
      <c r="AB5998" s="9"/>
      <c r="AC5998" t="s">
        <v>1698</v>
      </c>
      <c r="AD5998">
        <f t="shared" si="369"/>
        <v>0</v>
      </c>
      <c r="AF5998" s="3">
        <v>1</v>
      </c>
      <c r="AH5998" s="9"/>
    </row>
    <row r="5999" spans="1:34" ht="10.95" customHeight="1" outlineLevel="1" x14ac:dyDescent="0.25">
      <c r="A5999" t="s">
        <v>1697</v>
      </c>
      <c r="C5999" s="3" t="s">
        <v>12988</v>
      </c>
      <c r="D5999" s="3" t="s">
        <v>13993</v>
      </c>
      <c r="E5999" s="9">
        <v>1994</v>
      </c>
      <c r="F5999" s="7" t="s">
        <v>13992</v>
      </c>
      <c r="G5999" s="7" t="s">
        <v>5401</v>
      </c>
      <c r="H5999" s="8" t="s">
        <v>4910</v>
      </c>
      <c r="I5999" s="8" t="s">
        <v>13991</v>
      </c>
      <c r="J5999" s="19">
        <v>5</v>
      </c>
      <c r="K5999" s="19" t="s">
        <v>7736</v>
      </c>
      <c r="L5999" s="11">
        <v>8</v>
      </c>
      <c r="M5999" s="11"/>
      <c r="N5999" s="24"/>
      <c r="P5999" s="32"/>
      <c r="T5999" s="19"/>
      <c r="U5999" s="3">
        <v>2805</v>
      </c>
      <c r="X5999" t="str">
        <f t="shared" si="367"/>
        <v/>
      </c>
      <c r="Z5999">
        <f t="shared" si="368"/>
        <v>1</v>
      </c>
      <c r="AB5999" s="9"/>
      <c r="AC5999" t="s">
        <v>4910</v>
      </c>
      <c r="AD5999">
        <f t="shared" si="369"/>
        <v>0</v>
      </c>
      <c r="AF5999" s="3"/>
      <c r="AG5999" t="s">
        <v>3856</v>
      </c>
      <c r="AH5999" s="9" t="s">
        <v>4925</v>
      </c>
    </row>
    <row r="6000" spans="1:34" ht="10.95" customHeight="1" outlineLevel="1" x14ac:dyDescent="0.25">
      <c r="A6000" t="s">
        <v>1697</v>
      </c>
      <c r="C6000" s="3" t="s">
        <v>12988</v>
      </c>
      <c r="D6000" s="3" t="s">
        <v>13994</v>
      </c>
      <c r="E6000" s="9">
        <v>1994</v>
      </c>
      <c r="F6000" s="7" t="s">
        <v>13995</v>
      </c>
      <c r="G6000" s="7" t="s">
        <v>5401</v>
      </c>
      <c r="H6000" s="8" t="s">
        <v>5610</v>
      </c>
      <c r="I6000" s="8" t="s">
        <v>13991</v>
      </c>
      <c r="J6000" s="19">
        <v>5</v>
      </c>
      <c r="K6000" s="19" t="s">
        <v>7738</v>
      </c>
      <c r="L6000" s="11"/>
      <c r="M6000" s="11"/>
      <c r="N6000" s="24"/>
      <c r="P6000" s="32"/>
      <c r="T6000" s="19"/>
      <c r="U6000" s="3">
        <v>2808</v>
      </c>
      <c r="X6000" t="str">
        <f t="shared" si="367"/>
        <v/>
      </c>
      <c r="Z6000">
        <f t="shared" si="368"/>
        <v>1</v>
      </c>
      <c r="AB6000" s="9"/>
      <c r="AC6000" t="s">
        <v>5610</v>
      </c>
      <c r="AD6000">
        <f t="shared" si="369"/>
        <v>0</v>
      </c>
      <c r="AF6000" s="3"/>
      <c r="AG6000" t="s">
        <v>3856</v>
      </c>
      <c r="AH6000" s="9" t="s">
        <v>4623</v>
      </c>
    </row>
    <row r="6001" spans="1:34" ht="10.95" customHeight="1" outlineLevel="1" x14ac:dyDescent="0.25">
      <c r="A6001" t="s">
        <v>1697</v>
      </c>
      <c r="C6001" s="3" t="s">
        <v>12988</v>
      </c>
      <c r="D6001" s="3" t="s">
        <v>13996</v>
      </c>
      <c r="E6001" s="9">
        <v>1996</v>
      </c>
      <c r="F6001" s="7" t="s">
        <v>13997</v>
      </c>
      <c r="G6001" s="7" t="s">
        <v>5401</v>
      </c>
      <c r="H6001" s="8" t="s">
        <v>6046</v>
      </c>
      <c r="I6001" s="8" t="s">
        <v>8506</v>
      </c>
      <c r="J6001" s="19">
        <v>1</v>
      </c>
      <c r="K6001" s="19" t="s">
        <v>7736</v>
      </c>
      <c r="L6001" s="11">
        <v>4</v>
      </c>
      <c r="M6001" s="11"/>
      <c r="N6001" s="24"/>
      <c r="P6001" s="32"/>
      <c r="T6001" s="19"/>
      <c r="U6001" s="3"/>
      <c r="X6001" t="str">
        <f t="shared" si="367"/>
        <v/>
      </c>
      <c r="Z6001">
        <f t="shared" si="368"/>
        <v>1</v>
      </c>
      <c r="AB6001" s="9"/>
      <c r="AC6001" t="s">
        <v>6046</v>
      </c>
      <c r="AD6001">
        <f t="shared" si="369"/>
        <v>0</v>
      </c>
      <c r="AF6001" s="3">
        <v>1</v>
      </c>
      <c r="AG6001" t="s">
        <v>3357</v>
      </c>
      <c r="AH6001" s="9" t="s">
        <v>4925</v>
      </c>
    </row>
    <row r="6002" spans="1:34" ht="10.95" customHeight="1" outlineLevel="1" x14ac:dyDescent="0.25">
      <c r="A6002" t="s">
        <v>1697</v>
      </c>
      <c r="C6002" s="3" t="s">
        <v>12988</v>
      </c>
      <c r="D6002" s="3" t="s">
        <v>13998</v>
      </c>
      <c r="E6002" s="9">
        <v>1996</v>
      </c>
      <c r="F6002" s="7" t="s">
        <v>13997</v>
      </c>
      <c r="G6002" s="7" t="s">
        <v>5401</v>
      </c>
      <c r="H6002" s="8" t="s">
        <v>6046</v>
      </c>
      <c r="I6002" s="8" t="s">
        <v>8506</v>
      </c>
      <c r="J6002" s="19">
        <v>1</v>
      </c>
      <c r="K6002" s="19" t="s">
        <v>7736</v>
      </c>
      <c r="L6002" s="11">
        <v>8</v>
      </c>
      <c r="M6002" s="11"/>
      <c r="N6002" s="24"/>
      <c r="P6002" s="32"/>
      <c r="T6002" s="19"/>
      <c r="U6002" s="3">
        <v>3042</v>
      </c>
      <c r="X6002" t="str">
        <f t="shared" si="367"/>
        <v/>
      </c>
      <c r="Z6002">
        <f t="shared" si="368"/>
        <v>1</v>
      </c>
      <c r="AB6002" s="9"/>
      <c r="AC6002" t="s">
        <v>6046</v>
      </c>
      <c r="AD6002">
        <f t="shared" si="369"/>
        <v>0</v>
      </c>
      <c r="AF6002" s="3">
        <v>1</v>
      </c>
      <c r="AH6002" s="9"/>
    </row>
    <row r="6003" spans="1:34" ht="10.95" customHeight="1" outlineLevel="1" x14ac:dyDescent="0.25">
      <c r="A6003" t="s">
        <v>1697</v>
      </c>
      <c r="C6003" s="3" t="s">
        <v>12988</v>
      </c>
      <c r="D6003" s="3" t="s">
        <v>20928</v>
      </c>
      <c r="E6003" s="9">
        <v>1996</v>
      </c>
      <c r="F6003" s="7" t="s">
        <v>20929</v>
      </c>
      <c r="G6003" s="7" t="s">
        <v>5401</v>
      </c>
      <c r="H6003" s="8" t="s">
        <v>6046</v>
      </c>
      <c r="I6003" s="8" t="s">
        <v>8506</v>
      </c>
      <c r="J6003" s="19">
        <v>3</v>
      </c>
      <c r="K6003" s="19" t="s">
        <v>7736</v>
      </c>
      <c r="L6003" s="11">
        <v>4.8</v>
      </c>
      <c r="M6003" s="11"/>
      <c r="N6003" s="24"/>
      <c r="P6003" s="32"/>
      <c r="T6003" s="19"/>
      <c r="U6003" s="3"/>
      <c r="X6003" t="str">
        <f t="shared" si="367"/>
        <v/>
      </c>
      <c r="Z6003">
        <f t="shared" si="368"/>
        <v>1</v>
      </c>
      <c r="AB6003" s="9"/>
      <c r="AC6003" t="s">
        <v>6046</v>
      </c>
      <c r="AD6003">
        <f t="shared" si="369"/>
        <v>0</v>
      </c>
      <c r="AF6003" s="3">
        <v>1</v>
      </c>
      <c r="AH6003" s="9"/>
    </row>
    <row r="6004" spans="1:34" ht="10.95" customHeight="1" outlineLevel="1" x14ac:dyDescent="0.25">
      <c r="A6004" t="s">
        <v>1697</v>
      </c>
      <c r="C6004" s="3" t="s">
        <v>12988</v>
      </c>
      <c r="D6004" s="3" t="s">
        <v>14000</v>
      </c>
      <c r="E6004" s="9">
        <v>1996</v>
      </c>
      <c r="F6004" s="7" t="s">
        <v>20210</v>
      </c>
      <c r="G6004" s="7" t="s">
        <v>5401</v>
      </c>
      <c r="H6004" s="8" t="s">
        <v>5246</v>
      </c>
      <c r="I6004" s="8" t="s">
        <v>13999</v>
      </c>
      <c r="J6004" s="19">
        <v>1</v>
      </c>
      <c r="K6004" s="19" t="s">
        <v>7736</v>
      </c>
      <c r="L6004" s="11">
        <v>8</v>
      </c>
      <c r="M6004" s="11"/>
      <c r="N6004" s="24"/>
      <c r="P6004" s="32"/>
      <c r="S6004">
        <v>1</v>
      </c>
      <c r="T6004" s="19"/>
      <c r="U6004" s="3">
        <v>3106</v>
      </c>
      <c r="X6004" t="str">
        <f t="shared" si="367"/>
        <v/>
      </c>
      <c r="Z6004" t="str">
        <f t="shared" si="368"/>
        <v/>
      </c>
      <c r="AB6004" s="9"/>
      <c r="AC6004" t="s">
        <v>5246</v>
      </c>
      <c r="AD6004">
        <f t="shared" si="369"/>
        <v>0</v>
      </c>
      <c r="AF6004" s="3"/>
      <c r="AG6004" t="s">
        <v>3357</v>
      </c>
      <c r="AH6004" s="9" t="s">
        <v>4925</v>
      </c>
    </row>
    <row r="6005" spans="1:34" ht="10.95" customHeight="1" outlineLevel="1" x14ac:dyDescent="0.25">
      <c r="A6005" t="s">
        <v>1697</v>
      </c>
      <c r="C6005" s="3" t="s">
        <v>12988</v>
      </c>
      <c r="D6005" s="3">
        <v>5358</v>
      </c>
      <c r="E6005" s="9">
        <v>1996</v>
      </c>
      <c r="F6005" s="7" t="s">
        <v>20210</v>
      </c>
      <c r="G6005" s="7" t="s">
        <v>5401</v>
      </c>
      <c r="H6005" s="8" t="s">
        <v>5246</v>
      </c>
      <c r="I6005" s="8" t="s">
        <v>13999</v>
      </c>
      <c r="J6005" s="19">
        <v>1</v>
      </c>
      <c r="K6005" s="19" t="s">
        <v>7736</v>
      </c>
      <c r="L6005" s="11">
        <v>1</v>
      </c>
      <c r="M6005" s="11"/>
      <c r="N6005" s="24"/>
      <c r="P6005" s="32"/>
      <c r="T6005" s="19"/>
      <c r="U6005" s="3">
        <v>3106</v>
      </c>
      <c r="X6005" t="str">
        <f t="shared" si="367"/>
        <v/>
      </c>
      <c r="Z6005" t="str">
        <f t="shared" si="368"/>
        <v/>
      </c>
      <c r="AB6005" s="9"/>
      <c r="AC6005" t="s">
        <v>5246</v>
      </c>
      <c r="AD6005">
        <f t="shared" si="369"/>
        <v>0</v>
      </c>
      <c r="AF6005" s="3"/>
      <c r="AG6005" t="s">
        <v>3357</v>
      </c>
      <c r="AH6005" s="9" t="s">
        <v>4925</v>
      </c>
    </row>
    <row r="6006" spans="1:34" ht="10.95" customHeight="1" outlineLevel="1" x14ac:dyDescent="0.25">
      <c r="A6006" t="s">
        <v>1697</v>
      </c>
      <c r="C6006" s="3" t="s">
        <v>12988</v>
      </c>
      <c r="D6006" s="3">
        <v>5361</v>
      </c>
      <c r="E6006" s="9">
        <v>1996</v>
      </c>
      <c r="F6006" s="7" t="s">
        <v>20210</v>
      </c>
      <c r="G6006" s="7" t="s">
        <v>5401</v>
      </c>
      <c r="H6006" s="8" t="s">
        <v>5246</v>
      </c>
      <c r="I6006" s="8" t="s">
        <v>13999</v>
      </c>
      <c r="J6006" s="19">
        <v>1</v>
      </c>
      <c r="K6006" s="19" t="s">
        <v>7736</v>
      </c>
      <c r="L6006" s="11">
        <v>1</v>
      </c>
      <c r="M6006" s="11"/>
      <c r="N6006" s="24"/>
      <c r="P6006" s="32"/>
      <c r="T6006" s="19"/>
      <c r="U6006" s="3">
        <v>3106</v>
      </c>
      <c r="X6006" t="str">
        <f t="shared" si="367"/>
        <v/>
      </c>
      <c r="Z6006" t="str">
        <f t="shared" si="368"/>
        <v/>
      </c>
      <c r="AB6006" s="9"/>
      <c r="AC6006" t="s">
        <v>5246</v>
      </c>
      <c r="AD6006">
        <f t="shared" si="369"/>
        <v>0</v>
      </c>
      <c r="AF6006" s="3"/>
      <c r="AG6006" t="s">
        <v>3357</v>
      </c>
      <c r="AH6006" s="9" t="s">
        <v>4925</v>
      </c>
    </row>
    <row r="6007" spans="1:34" ht="10.95" customHeight="1" outlineLevel="1" x14ac:dyDescent="0.25">
      <c r="A6007" t="s">
        <v>1697</v>
      </c>
      <c r="C6007" s="3" t="s">
        <v>12988</v>
      </c>
      <c r="D6007" s="3" t="s">
        <v>14006</v>
      </c>
      <c r="E6007" s="9">
        <v>1997</v>
      </c>
      <c r="F6007" s="7" t="s">
        <v>300</v>
      </c>
      <c r="G6007" s="7" t="s">
        <v>5401</v>
      </c>
      <c r="H6007" s="8" t="s">
        <v>559</v>
      </c>
      <c r="I6007" s="8" t="s">
        <v>11816</v>
      </c>
      <c r="J6007" s="19">
        <v>5</v>
      </c>
      <c r="K6007" s="19" t="s">
        <v>7738</v>
      </c>
      <c r="L6007" s="11"/>
      <c r="M6007" s="11"/>
      <c r="N6007" s="24"/>
      <c r="P6007" s="32"/>
      <c r="T6007" s="19"/>
      <c r="U6007" s="3">
        <v>3182</v>
      </c>
      <c r="X6007" t="str">
        <f t="shared" si="367"/>
        <v/>
      </c>
      <c r="Z6007" t="str">
        <f t="shared" si="368"/>
        <v/>
      </c>
      <c r="AB6007" s="9"/>
      <c r="AC6007" t="s">
        <v>559</v>
      </c>
      <c r="AD6007">
        <f t="shared" si="369"/>
        <v>0</v>
      </c>
      <c r="AF6007" s="3"/>
      <c r="AG6007" t="s">
        <v>412</v>
      </c>
      <c r="AH6007" s="9" t="s">
        <v>4925</v>
      </c>
    </row>
    <row r="6008" spans="1:34" ht="10.95" customHeight="1" outlineLevel="1" x14ac:dyDescent="0.25">
      <c r="A6008" t="s">
        <v>1697</v>
      </c>
      <c r="C6008" s="3" t="s">
        <v>12988</v>
      </c>
      <c r="D6008" s="3" t="s">
        <v>14007</v>
      </c>
      <c r="E6008" s="9">
        <v>1997</v>
      </c>
      <c r="F6008" s="7" t="s">
        <v>300</v>
      </c>
      <c r="G6008" s="7" t="s">
        <v>5401</v>
      </c>
      <c r="H6008" s="8" t="s">
        <v>301</v>
      </c>
      <c r="I6008" s="8" t="s">
        <v>11816</v>
      </c>
      <c r="J6008" s="19">
        <v>5</v>
      </c>
      <c r="K6008" s="19" t="s">
        <v>7738</v>
      </c>
      <c r="L6008" s="11"/>
      <c r="M6008" s="11"/>
      <c r="N6008" s="24"/>
      <c r="P6008" s="32"/>
      <c r="T6008" s="19"/>
      <c r="U6008" s="3">
        <v>3181</v>
      </c>
      <c r="X6008" t="str">
        <f t="shared" si="367"/>
        <v/>
      </c>
      <c r="Z6008" t="str">
        <f t="shared" si="368"/>
        <v/>
      </c>
      <c r="AB6008" s="9"/>
      <c r="AC6008" t="s">
        <v>301</v>
      </c>
      <c r="AD6008">
        <f t="shared" si="369"/>
        <v>0</v>
      </c>
      <c r="AF6008" s="3"/>
      <c r="AG6008" t="s">
        <v>1674</v>
      </c>
      <c r="AH6008" s="9" t="s">
        <v>4925</v>
      </c>
    </row>
    <row r="6009" spans="1:34" ht="10.95" customHeight="1" outlineLevel="1" x14ac:dyDescent="0.25">
      <c r="A6009" t="s">
        <v>1697</v>
      </c>
      <c r="C6009" s="3" t="s">
        <v>12988</v>
      </c>
      <c r="D6009" s="3">
        <v>5564</v>
      </c>
      <c r="E6009" s="9">
        <v>1997</v>
      </c>
      <c r="F6009" s="10" t="s">
        <v>22204</v>
      </c>
      <c r="G6009" s="7" t="s">
        <v>5401</v>
      </c>
      <c r="H6009" s="8" t="s">
        <v>5402</v>
      </c>
      <c r="I6009" s="8" t="s">
        <v>14001</v>
      </c>
      <c r="J6009" s="19">
        <v>3</v>
      </c>
      <c r="K6009" s="19" t="s">
        <v>7738</v>
      </c>
      <c r="L6009" s="11"/>
      <c r="M6009" s="11"/>
      <c r="N6009" s="24"/>
      <c r="P6009" s="32"/>
      <c r="T6009" s="19"/>
      <c r="U6009" s="3"/>
      <c r="X6009" t="str">
        <f t="shared" si="367"/>
        <v/>
      </c>
      <c r="Z6009" t="str">
        <f t="shared" si="368"/>
        <v/>
      </c>
      <c r="AB6009" s="9"/>
      <c r="AC6009" t="s">
        <v>5402</v>
      </c>
      <c r="AD6009">
        <f t="shared" si="369"/>
        <v>1</v>
      </c>
      <c r="AF6009" s="3"/>
      <c r="AH6009" s="9"/>
    </row>
    <row r="6010" spans="1:34" ht="10.95" customHeight="1" outlineLevel="1" x14ac:dyDescent="0.25">
      <c r="A6010" t="s">
        <v>1697</v>
      </c>
      <c r="C6010" s="3" t="s">
        <v>12988</v>
      </c>
      <c r="D6010" s="3" t="s">
        <v>14002</v>
      </c>
      <c r="E6010" s="9">
        <v>1997</v>
      </c>
      <c r="F6010" s="7" t="s">
        <v>14003</v>
      </c>
      <c r="G6010" s="7" t="s">
        <v>5401</v>
      </c>
      <c r="H6010" s="8" t="s">
        <v>5402</v>
      </c>
      <c r="I6010" s="8" t="s">
        <v>14001</v>
      </c>
      <c r="J6010" s="19">
        <v>3</v>
      </c>
      <c r="K6010" s="19" t="s">
        <v>7738</v>
      </c>
      <c r="L6010" s="11"/>
      <c r="M6010" s="11"/>
      <c r="N6010" s="24"/>
      <c r="P6010" s="32"/>
      <c r="T6010" s="19"/>
      <c r="U6010" s="3"/>
      <c r="X6010" t="str">
        <f t="shared" si="367"/>
        <v/>
      </c>
      <c r="Z6010">
        <f t="shared" si="368"/>
        <v>1</v>
      </c>
      <c r="AB6010" s="9"/>
      <c r="AC6010" t="s">
        <v>5402</v>
      </c>
      <c r="AD6010">
        <f t="shared" si="369"/>
        <v>1</v>
      </c>
      <c r="AF6010" s="3"/>
      <c r="AH6010" s="9"/>
    </row>
    <row r="6011" spans="1:34" ht="10.95" customHeight="1" outlineLevel="1" x14ac:dyDescent="0.25">
      <c r="A6011" t="s">
        <v>1697</v>
      </c>
      <c r="C6011" s="3" t="s">
        <v>12988</v>
      </c>
      <c r="D6011" s="3">
        <v>5569</v>
      </c>
      <c r="E6011" s="9">
        <v>1997</v>
      </c>
      <c r="F6011" s="7" t="s">
        <v>14004</v>
      </c>
      <c r="G6011" s="7" t="s">
        <v>5401</v>
      </c>
      <c r="H6011" s="8" t="s">
        <v>5402</v>
      </c>
      <c r="I6011" s="8" t="s">
        <v>14005</v>
      </c>
      <c r="J6011" s="19">
        <v>1</v>
      </c>
      <c r="K6011" s="19" t="s">
        <v>7736</v>
      </c>
      <c r="L6011" s="11">
        <v>6</v>
      </c>
      <c r="M6011" s="11"/>
      <c r="N6011" s="24"/>
      <c r="P6011" s="32"/>
      <c r="T6011" s="19"/>
      <c r="U6011" s="3"/>
      <c r="X6011" t="str">
        <f t="shared" si="367"/>
        <v/>
      </c>
      <c r="Z6011">
        <f t="shared" si="368"/>
        <v>1</v>
      </c>
      <c r="AB6011" s="9"/>
      <c r="AC6011" t="s">
        <v>5402</v>
      </c>
      <c r="AD6011">
        <f t="shared" si="369"/>
        <v>1</v>
      </c>
      <c r="AF6011" s="3"/>
      <c r="AH6011" s="9"/>
    </row>
    <row r="6012" spans="1:34" ht="10.95" customHeight="1" outlineLevel="1" x14ac:dyDescent="0.25">
      <c r="A6012" t="s">
        <v>1697</v>
      </c>
      <c r="C6012" s="3" t="s">
        <v>12988</v>
      </c>
      <c r="D6012" s="3">
        <v>5702</v>
      </c>
      <c r="E6012" s="9">
        <v>1998</v>
      </c>
      <c r="F6012" s="7" t="s">
        <v>302</v>
      </c>
      <c r="G6012" s="7" t="s">
        <v>5401</v>
      </c>
      <c r="H6012" s="8" t="s">
        <v>4848</v>
      </c>
      <c r="I6012" s="8" t="s">
        <v>8506</v>
      </c>
      <c r="J6012" s="19">
        <v>1</v>
      </c>
      <c r="K6012" s="19" t="s">
        <v>7736</v>
      </c>
      <c r="L6012" s="11">
        <v>6</v>
      </c>
      <c r="M6012" s="11"/>
      <c r="N6012" s="24"/>
      <c r="P6012" s="32"/>
      <c r="T6012" s="19"/>
      <c r="U6012" s="3">
        <v>3274</v>
      </c>
      <c r="X6012" t="str">
        <f t="shared" si="367"/>
        <v/>
      </c>
      <c r="Z6012" t="str">
        <f t="shared" si="368"/>
        <v/>
      </c>
      <c r="AB6012" s="9"/>
      <c r="AC6012" t="s">
        <v>4848</v>
      </c>
      <c r="AD6012">
        <f t="shared" si="369"/>
        <v>0</v>
      </c>
      <c r="AF6012" s="3"/>
      <c r="AG6012" t="s">
        <v>3357</v>
      </c>
      <c r="AH6012" s="9" t="s">
        <v>4925</v>
      </c>
    </row>
    <row r="6013" spans="1:34" ht="10.95" customHeight="1" outlineLevel="1" x14ac:dyDescent="0.25">
      <c r="A6013" t="s">
        <v>1697</v>
      </c>
      <c r="C6013" s="3" t="s">
        <v>12988</v>
      </c>
      <c r="D6013" s="3" t="s">
        <v>14008</v>
      </c>
      <c r="E6013" s="9">
        <v>1999</v>
      </c>
      <c r="F6013" s="7" t="s">
        <v>14003</v>
      </c>
      <c r="G6013" s="7" t="s">
        <v>5401</v>
      </c>
      <c r="H6013" s="8" t="s">
        <v>5893</v>
      </c>
      <c r="I6013" s="8" t="s">
        <v>9912</v>
      </c>
      <c r="J6013" s="19">
        <v>1</v>
      </c>
      <c r="K6013" s="19" t="s">
        <v>7738</v>
      </c>
      <c r="L6013" s="11"/>
      <c r="M6013" s="11"/>
      <c r="N6013" s="24"/>
      <c r="P6013" s="32"/>
      <c r="T6013" s="19"/>
      <c r="U6013" s="3">
        <v>3423</v>
      </c>
      <c r="X6013" t="str">
        <f t="shared" si="367"/>
        <v/>
      </c>
      <c r="Z6013">
        <f t="shared" si="368"/>
        <v>1</v>
      </c>
      <c r="AB6013" s="9"/>
      <c r="AC6013" t="s">
        <v>5893</v>
      </c>
      <c r="AD6013">
        <f t="shared" si="369"/>
        <v>1</v>
      </c>
      <c r="AF6013" s="3"/>
      <c r="AG6013" t="s">
        <v>4924</v>
      </c>
      <c r="AH6013" s="9" t="s">
        <v>4925</v>
      </c>
    </row>
    <row r="6014" spans="1:34" ht="10.95" customHeight="1" outlineLevel="1" x14ac:dyDescent="0.25">
      <c r="A6014" t="s">
        <v>1697</v>
      </c>
      <c r="C6014" s="3" t="s">
        <v>12988</v>
      </c>
      <c r="D6014" s="3">
        <v>6169</v>
      </c>
      <c r="E6014" s="9">
        <v>1999</v>
      </c>
      <c r="F6014" s="7" t="s">
        <v>302</v>
      </c>
      <c r="G6014" s="7" t="s">
        <v>5401</v>
      </c>
      <c r="H6014" s="8" t="s">
        <v>5893</v>
      </c>
      <c r="I6014" s="8" t="s">
        <v>9912</v>
      </c>
      <c r="J6014" s="19">
        <v>3</v>
      </c>
      <c r="K6014" s="19" t="s">
        <v>7738</v>
      </c>
      <c r="L6014" s="11"/>
      <c r="M6014" s="11"/>
      <c r="N6014" s="24"/>
      <c r="P6014" s="32"/>
      <c r="T6014" s="19"/>
      <c r="U6014" s="3">
        <v>3426</v>
      </c>
      <c r="X6014" t="str">
        <f t="shared" si="367"/>
        <v/>
      </c>
      <c r="Z6014" t="str">
        <f t="shared" si="368"/>
        <v/>
      </c>
      <c r="AB6014" s="9"/>
      <c r="AC6014" t="s">
        <v>5893</v>
      </c>
      <c r="AD6014">
        <f t="shared" si="369"/>
        <v>1</v>
      </c>
      <c r="AF6014" s="3"/>
      <c r="AG6014" t="s">
        <v>4924</v>
      </c>
      <c r="AH6014" s="9" t="s">
        <v>4925</v>
      </c>
    </row>
    <row r="6015" spans="1:34" ht="10.95" customHeight="1" outlineLevel="1" x14ac:dyDescent="0.25">
      <c r="A6015" t="s">
        <v>1697</v>
      </c>
      <c r="C6015" s="3" t="s">
        <v>12988</v>
      </c>
      <c r="D6015" s="3" t="s">
        <v>11656</v>
      </c>
      <c r="E6015" s="9">
        <v>1999</v>
      </c>
      <c r="F6015" s="7" t="s">
        <v>18779</v>
      </c>
      <c r="G6015" s="7" t="s">
        <v>5401</v>
      </c>
      <c r="H6015" s="8" t="s">
        <v>5893</v>
      </c>
      <c r="I6015" s="8" t="s">
        <v>9912</v>
      </c>
      <c r="J6015" s="19">
        <v>3</v>
      </c>
      <c r="K6015" s="19" t="s">
        <v>7738</v>
      </c>
      <c r="L6015" s="11"/>
      <c r="M6015" s="11"/>
      <c r="N6015" s="24"/>
      <c r="P6015" s="32"/>
      <c r="T6015" s="19"/>
      <c r="U6015" s="3">
        <v>3426</v>
      </c>
      <c r="X6015" t="str">
        <f t="shared" si="367"/>
        <v/>
      </c>
      <c r="Z6015">
        <f t="shared" si="368"/>
        <v>1</v>
      </c>
      <c r="AB6015" s="9"/>
      <c r="AC6015" t="s">
        <v>5893</v>
      </c>
      <c r="AD6015">
        <f t="shared" ref="AD6015:AD6033" si="370">COUNTIF(H6015,"*Fuji*")</f>
        <v>1</v>
      </c>
      <c r="AF6015" s="3"/>
      <c r="AG6015" t="s">
        <v>4924</v>
      </c>
      <c r="AH6015" s="9" t="s">
        <v>4925</v>
      </c>
    </row>
    <row r="6016" spans="1:34" ht="10.95" customHeight="1" outlineLevel="1" x14ac:dyDescent="0.25">
      <c r="A6016" t="s">
        <v>1697</v>
      </c>
      <c r="C6016" s="3" t="s">
        <v>12988</v>
      </c>
      <c r="D6016" s="3">
        <v>6740</v>
      </c>
      <c r="E6016" s="9">
        <v>2001</v>
      </c>
      <c r="F6016" s="7" t="s">
        <v>5023</v>
      </c>
      <c r="G6016" s="7" t="s">
        <v>5401</v>
      </c>
      <c r="H6016" s="8" t="s">
        <v>5021</v>
      </c>
      <c r="I6016" s="8" t="s">
        <v>14009</v>
      </c>
      <c r="J6016" s="19">
        <v>1</v>
      </c>
      <c r="K6016" s="19" t="s">
        <v>7736</v>
      </c>
      <c r="L6016" s="11">
        <v>6</v>
      </c>
      <c r="M6016" s="11"/>
      <c r="N6016" s="24"/>
      <c r="P6016" s="32"/>
      <c r="T6016" s="19"/>
      <c r="U6016" s="3">
        <v>3611</v>
      </c>
      <c r="X6016" t="str">
        <f t="shared" si="367"/>
        <v/>
      </c>
      <c r="Z6016" t="str">
        <f t="shared" si="368"/>
        <v/>
      </c>
      <c r="AB6016" s="9"/>
      <c r="AC6016" t="s">
        <v>5021</v>
      </c>
      <c r="AD6016">
        <f t="shared" si="370"/>
        <v>0</v>
      </c>
      <c r="AF6016" s="3"/>
      <c r="AG6016" t="s">
        <v>3357</v>
      </c>
      <c r="AH6016" s="9" t="s">
        <v>4925</v>
      </c>
    </row>
    <row r="6017" spans="1:34" ht="10.95" customHeight="1" outlineLevel="1" x14ac:dyDescent="0.25">
      <c r="A6017" t="s">
        <v>1697</v>
      </c>
      <c r="C6017" s="3" t="s">
        <v>12988</v>
      </c>
      <c r="D6017" s="3" t="s">
        <v>14011</v>
      </c>
      <c r="E6017" s="9">
        <v>2001</v>
      </c>
      <c r="F6017" s="7" t="s">
        <v>4849</v>
      </c>
      <c r="G6017" s="7" t="s">
        <v>5401</v>
      </c>
      <c r="H6017" s="8" t="s">
        <v>6046</v>
      </c>
      <c r="I6017" s="8" t="s">
        <v>14010</v>
      </c>
      <c r="J6017" s="19">
        <v>1</v>
      </c>
      <c r="K6017" s="19" t="s">
        <v>7738</v>
      </c>
      <c r="L6017" s="11"/>
      <c r="M6017" s="11"/>
      <c r="N6017" s="24"/>
      <c r="P6017" s="32"/>
      <c r="T6017" s="19"/>
      <c r="U6017" s="3">
        <v>3665</v>
      </c>
      <c r="X6017" t="str">
        <f t="shared" si="367"/>
        <v/>
      </c>
      <c r="Z6017" t="str">
        <f t="shared" si="368"/>
        <v/>
      </c>
      <c r="AB6017" s="9"/>
      <c r="AC6017" t="s">
        <v>6046</v>
      </c>
      <c r="AD6017">
        <f t="shared" si="370"/>
        <v>0</v>
      </c>
      <c r="AF6017" s="3">
        <v>1</v>
      </c>
      <c r="AG6017" t="s">
        <v>3357</v>
      </c>
      <c r="AH6017" s="9" t="s">
        <v>4925</v>
      </c>
    </row>
    <row r="6018" spans="1:34" ht="10.95" customHeight="1" outlineLevel="1" x14ac:dyDescent="0.25">
      <c r="A6018" t="s">
        <v>1697</v>
      </c>
      <c r="C6018" s="3" t="s">
        <v>12988</v>
      </c>
      <c r="D6018" s="3">
        <v>6978</v>
      </c>
      <c r="E6018" s="9">
        <v>2002</v>
      </c>
      <c r="F6018" s="10" t="s">
        <v>5022</v>
      </c>
      <c r="G6018" s="7" t="s">
        <v>5401</v>
      </c>
      <c r="H6018" s="8" t="s">
        <v>13979</v>
      </c>
      <c r="I6018" s="8" t="s">
        <v>14012</v>
      </c>
      <c r="J6018" s="19">
        <v>5</v>
      </c>
      <c r="K6018" s="19" t="s">
        <v>7738</v>
      </c>
      <c r="L6018" s="11"/>
      <c r="M6018" s="11"/>
      <c r="N6018" s="24"/>
      <c r="P6018" s="32"/>
      <c r="T6018" s="19"/>
      <c r="U6018" s="3"/>
      <c r="X6018" t="str">
        <f t="shared" ref="X6018:X6081" si="371">IF(COUNTIF(F6018,"*fdc*"),1,"")</f>
        <v/>
      </c>
      <c r="Z6018" t="str">
        <f t="shared" ref="Z6018:Z6081" si="372">IF(COUNTIF(F6018,"*s/s*"),1,"")</f>
        <v/>
      </c>
      <c r="AB6018" s="9"/>
      <c r="AC6018" t="s">
        <v>13979</v>
      </c>
      <c r="AD6018">
        <f t="shared" si="370"/>
        <v>0</v>
      </c>
      <c r="AF6018" s="3"/>
      <c r="AH6018" s="9"/>
    </row>
    <row r="6019" spans="1:34" ht="10.95" customHeight="1" outlineLevel="1" x14ac:dyDescent="0.25">
      <c r="A6019" t="s">
        <v>1697</v>
      </c>
      <c r="C6019" s="3" t="s">
        <v>12988</v>
      </c>
      <c r="D6019" s="3" t="s">
        <v>14017</v>
      </c>
      <c r="E6019" s="9">
        <v>2002</v>
      </c>
      <c r="F6019" s="7" t="s">
        <v>14016</v>
      </c>
      <c r="G6019" s="7" t="s">
        <v>5401</v>
      </c>
      <c r="H6019" s="8" t="s">
        <v>4850</v>
      </c>
      <c r="I6019" s="8" t="s">
        <v>7143</v>
      </c>
      <c r="J6019" s="19">
        <v>2</v>
      </c>
      <c r="K6019" s="19" t="s">
        <v>7738</v>
      </c>
      <c r="L6019" s="11"/>
      <c r="M6019" s="11"/>
      <c r="N6019" s="24"/>
      <c r="P6019" s="32"/>
      <c r="T6019" s="19"/>
      <c r="U6019" s="3">
        <v>3712</v>
      </c>
      <c r="X6019" t="str">
        <f t="shared" si="371"/>
        <v/>
      </c>
      <c r="Z6019">
        <f t="shared" si="372"/>
        <v>1</v>
      </c>
      <c r="AB6019" s="9"/>
      <c r="AC6019" t="s">
        <v>4850</v>
      </c>
      <c r="AD6019">
        <f t="shared" si="370"/>
        <v>0</v>
      </c>
      <c r="AF6019" s="3"/>
      <c r="AG6019" t="s">
        <v>4948</v>
      </c>
      <c r="AH6019" s="9" t="s">
        <v>4925</v>
      </c>
    </row>
    <row r="6020" spans="1:34" ht="10.95" customHeight="1" outlineLevel="1" x14ac:dyDescent="0.25">
      <c r="A6020" t="s">
        <v>1697</v>
      </c>
      <c r="C6020" s="3" t="s">
        <v>12988</v>
      </c>
      <c r="D6020" s="3" t="s">
        <v>14014</v>
      </c>
      <c r="E6020" s="9">
        <v>2003</v>
      </c>
      <c r="F6020" s="7" t="s">
        <v>14015</v>
      </c>
      <c r="G6020" s="7"/>
      <c r="H6020" s="8" t="s">
        <v>13979</v>
      </c>
      <c r="I6020" s="8" t="s">
        <v>14013</v>
      </c>
      <c r="J6020" s="19">
        <v>5</v>
      </c>
      <c r="K6020" s="19" t="s">
        <v>7738</v>
      </c>
      <c r="L6020" s="11"/>
      <c r="M6020" s="11"/>
      <c r="N6020" s="24"/>
      <c r="P6020" s="32"/>
      <c r="T6020" s="19"/>
      <c r="U6020" s="3"/>
      <c r="X6020" t="str">
        <f t="shared" si="371"/>
        <v/>
      </c>
      <c r="Z6020">
        <f t="shared" si="372"/>
        <v>1</v>
      </c>
      <c r="AB6020" s="9"/>
      <c r="AC6020" t="s">
        <v>13979</v>
      </c>
      <c r="AD6020">
        <f t="shared" si="370"/>
        <v>0</v>
      </c>
      <c r="AF6020" s="3"/>
      <c r="AH6020" s="9"/>
    </row>
    <row r="6021" spans="1:34" ht="10.95" customHeight="1" outlineLevel="1" x14ac:dyDescent="0.25">
      <c r="A6021" t="s">
        <v>1697</v>
      </c>
      <c r="C6021" s="3" t="s">
        <v>12988</v>
      </c>
      <c r="D6021" s="3">
        <v>7258</v>
      </c>
      <c r="E6021" s="9">
        <v>2004</v>
      </c>
      <c r="F6021" s="7" t="s">
        <v>5022</v>
      </c>
      <c r="G6021" s="7" t="s">
        <v>5401</v>
      </c>
      <c r="H6021" s="8" t="s">
        <v>440</v>
      </c>
      <c r="I6021" s="8" t="s">
        <v>14018</v>
      </c>
      <c r="J6021" s="19">
        <v>1</v>
      </c>
      <c r="K6021" s="19" t="s">
        <v>7738</v>
      </c>
      <c r="L6021" s="11"/>
      <c r="M6021" s="11"/>
      <c r="N6021" s="24"/>
      <c r="P6021" s="32"/>
      <c r="T6021" s="19"/>
      <c r="U6021" s="3">
        <v>3849</v>
      </c>
      <c r="X6021" t="str">
        <f t="shared" si="371"/>
        <v/>
      </c>
      <c r="Z6021" t="str">
        <f t="shared" si="372"/>
        <v/>
      </c>
      <c r="AB6021" s="9"/>
      <c r="AC6021" t="s">
        <v>440</v>
      </c>
      <c r="AD6021">
        <f t="shared" si="370"/>
        <v>0</v>
      </c>
      <c r="AF6021" s="3"/>
      <c r="AG6021" t="s">
        <v>1760</v>
      </c>
      <c r="AH6021" s="9" t="s">
        <v>4925</v>
      </c>
    </row>
    <row r="6022" spans="1:34" ht="10.95" customHeight="1" outlineLevel="1" x14ac:dyDescent="0.25">
      <c r="A6022" t="s">
        <v>1697</v>
      </c>
      <c r="C6022" s="3" t="s">
        <v>12988</v>
      </c>
      <c r="D6022" s="3">
        <v>7368</v>
      </c>
      <c r="E6022" s="9">
        <v>2005</v>
      </c>
      <c r="F6022" s="7" t="s">
        <v>5023</v>
      </c>
      <c r="G6022" s="7" t="s">
        <v>5401</v>
      </c>
      <c r="H6022" s="8" t="s">
        <v>6046</v>
      </c>
      <c r="I6022" s="8" t="s">
        <v>8506</v>
      </c>
      <c r="J6022" s="19">
        <v>1</v>
      </c>
      <c r="K6022" s="19" t="s">
        <v>7736</v>
      </c>
      <c r="L6022" s="11">
        <v>9</v>
      </c>
      <c r="M6022" s="11"/>
      <c r="N6022" s="24"/>
      <c r="P6022" s="32"/>
      <c r="T6022" s="19"/>
      <c r="U6022" s="3">
        <v>3896</v>
      </c>
      <c r="X6022" t="str">
        <f t="shared" si="371"/>
        <v/>
      </c>
      <c r="Z6022" t="str">
        <f t="shared" si="372"/>
        <v/>
      </c>
      <c r="AB6022" s="9"/>
      <c r="AC6022" t="s">
        <v>6046</v>
      </c>
      <c r="AD6022">
        <f t="shared" si="370"/>
        <v>0</v>
      </c>
      <c r="AF6022" s="3">
        <v>1</v>
      </c>
      <c r="AG6022" t="s">
        <v>3357</v>
      </c>
      <c r="AH6022" s="9" t="s">
        <v>4925</v>
      </c>
    </row>
    <row r="6023" spans="1:34" ht="10.95" customHeight="1" outlineLevel="1" x14ac:dyDescent="0.25">
      <c r="A6023" t="s">
        <v>1697</v>
      </c>
      <c r="C6023" s="3" t="s">
        <v>12988</v>
      </c>
      <c r="D6023" s="3">
        <v>7450</v>
      </c>
      <c r="E6023" s="9">
        <v>2006</v>
      </c>
      <c r="F6023" s="7" t="s">
        <v>14020</v>
      </c>
      <c r="G6023" s="7" t="s">
        <v>5401</v>
      </c>
      <c r="H6023" s="8" t="s">
        <v>14021</v>
      </c>
      <c r="I6023" s="8" t="s">
        <v>14019</v>
      </c>
      <c r="J6023" s="19">
        <v>5</v>
      </c>
      <c r="K6023" s="19" t="s">
        <v>7738</v>
      </c>
      <c r="L6023" s="11"/>
      <c r="M6023" s="11"/>
      <c r="N6023" s="24"/>
      <c r="P6023" s="32"/>
      <c r="T6023" s="19"/>
      <c r="U6023" s="3"/>
      <c r="X6023" t="str">
        <f t="shared" si="371"/>
        <v/>
      </c>
      <c r="Z6023">
        <f t="shared" si="372"/>
        <v>1</v>
      </c>
      <c r="AB6023" s="9"/>
      <c r="AC6023" t="s">
        <v>14021</v>
      </c>
      <c r="AD6023">
        <f t="shared" si="370"/>
        <v>0</v>
      </c>
      <c r="AF6023" s="3"/>
      <c r="AH6023" s="9"/>
    </row>
    <row r="6024" spans="1:34" ht="10.95" customHeight="1" outlineLevel="1" x14ac:dyDescent="0.25">
      <c r="A6024" t="s">
        <v>1697</v>
      </c>
      <c r="C6024" s="3" t="s">
        <v>12988</v>
      </c>
      <c r="D6024" s="3">
        <v>7533</v>
      </c>
      <c r="E6024" s="9">
        <v>2007</v>
      </c>
      <c r="F6024" s="7" t="s">
        <v>14023</v>
      </c>
      <c r="G6024" s="7" t="s">
        <v>5401</v>
      </c>
      <c r="H6024" s="8" t="s">
        <v>13984</v>
      </c>
      <c r="I6024" s="8" t="s">
        <v>14022</v>
      </c>
      <c r="J6024" s="19">
        <v>6</v>
      </c>
      <c r="K6024" s="19" t="s">
        <v>7738</v>
      </c>
      <c r="L6024" s="11"/>
      <c r="M6024" s="11"/>
      <c r="N6024" s="24"/>
      <c r="P6024" s="32"/>
      <c r="T6024" s="19"/>
      <c r="U6024" s="3"/>
      <c r="X6024" t="str">
        <f t="shared" si="371"/>
        <v/>
      </c>
      <c r="Z6024">
        <f t="shared" si="372"/>
        <v>1</v>
      </c>
      <c r="AB6024" s="9"/>
      <c r="AC6024" t="s">
        <v>13984</v>
      </c>
      <c r="AD6024">
        <f t="shared" si="370"/>
        <v>0</v>
      </c>
      <c r="AF6024" s="3"/>
      <c r="AH6024" s="9"/>
    </row>
    <row r="6025" spans="1:34" ht="10.95" customHeight="1" outlineLevel="1" x14ac:dyDescent="0.25">
      <c r="A6025" t="s">
        <v>1697</v>
      </c>
      <c r="C6025" s="3" t="s">
        <v>12988</v>
      </c>
      <c r="D6025" s="3">
        <v>8401</v>
      </c>
      <c r="E6025" s="9">
        <v>2015</v>
      </c>
      <c r="F6025" s="10" t="s">
        <v>22205</v>
      </c>
      <c r="G6025" s="7" t="s">
        <v>5401</v>
      </c>
      <c r="H6025" s="8" t="s">
        <v>12904</v>
      </c>
      <c r="I6025" s="8" t="s">
        <v>14024</v>
      </c>
      <c r="J6025" s="19">
        <v>4</v>
      </c>
      <c r="K6025" s="19" t="s">
        <v>7738</v>
      </c>
      <c r="L6025" s="11"/>
      <c r="M6025" s="11"/>
      <c r="N6025" s="24"/>
      <c r="P6025" s="32"/>
      <c r="T6025" s="19"/>
      <c r="U6025" s="3"/>
      <c r="X6025" t="str">
        <f t="shared" si="371"/>
        <v/>
      </c>
      <c r="Z6025" t="str">
        <f t="shared" si="372"/>
        <v/>
      </c>
      <c r="AB6025" s="9"/>
      <c r="AC6025" t="s">
        <v>12904</v>
      </c>
      <c r="AD6025">
        <f t="shared" si="370"/>
        <v>0</v>
      </c>
      <c r="AF6025" s="3"/>
      <c r="AH6025" s="9"/>
    </row>
    <row r="6026" spans="1:34" ht="10.95" customHeight="1" outlineLevel="1" x14ac:dyDescent="0.25">
      <c r="A6026" t="s">
        <v>1697</v>
      </c>
      <c r="C6026" s="3" t="s">
        <v>12988</v>
      </c>
      <c r="D6026" s="3" t="s">
        <v>18780</v>
      </c>
      <c r="E6026" s="9">
        <v>2015</v>
      </c>
      <c r="F6026" s="7" t="s">
        <v>10392</v>
      </c>
      <c r="G6026" s="7" t="s">
        <v>5401</v>
      </c>
      <c r="H6026" s="8" t="s">
        <v>12904</v>
      </c>
      <c r="I6026" s="8" t="s">
        <v>14024</v>
      </c>
      <c r="J6026" s="19">
        <v>4</v>
      </c>
      <c r="K6026" s="19" t="s">
        <v>7738</v>
      </c>
      <c r="L6026" s="11"/>
      <c r="M6026" s="11"/>
      <c r="N6026" s="24"/>
      <c r="P6026" s="32"/>
      <c r="T6026" s="19"/>
      <c r="U6026" s="3"/>
      <c r="X6026" t="str">
        <f t="shared" si="371"/>
        <v/>
      </c>
      <c r="Z6026">
        <f t="shared" si="372"/>
        <v>1</v>
      </c>
      <c r="AB6026" s="9"/>
      <c r="AC6026" t="s">
        <v>12904</v>
      </c>
      <c r="AD6026">
        <f t="shared" si="370"/>
        <v>0</v>
      </c>
      <c r="AF6026" s="3"/>
      <c r="AH6026" s="9"/>
    </row>
    <row r="6027" spans="1:34" ht="10.95" customHeight="1" outlineLevel="1" x14ac:dyDescent="0.25">
      <c r="A6027" t="s">
        <v>1697</v>
      </c>
      <c r="C6027" s="3" t="s">
        <v>12988</v>
      </c>
      <c r="D6027" s="3">
        <v>8455</v>
      </c>
      <c r="E6027" s="9">
        <v>2015</v>
      </c>
      <c r="F6027" s="10" t="s">
        <v>541</v>
      </c>
      <c r="G6027" s="7" t="s">
        <v>5401</v>
      </c>
      <c r="H6027" s="8" t="s">
        <v>14028</v>
      </c>
      <c r="I6027" s="8" t="s">
        <v>14025</v>
      </c>
      <c r="J6027" s="19">
        <v>1</v>
      </c>
      <c r="K6027" s="19" t="s">
        <v>20093</v>
      </c>
      <c r="L6027" s="11"/>
      <c r="M6027" s="11"/>
      <c r="N6027" s="24"/>
      <c r="P6027" s="32"/>
      <c r="R6027">
        <v>1</v>
      </c>
      <c r="S6027">
        <v>1</v>
      </c>
      <c r="T6027" s="19"/>
      <c r="U6027" s="3"/>
      <c r="X6027" t="str">
        <f t="shared" si="371"/>
        <v/>
      </c>
      <c r="Z6027" t="str">
        <f t="shared" si="372"/>
        <v/>
      </c>
      <c r="AB6027" s="9"/>
      <c r="AC6027" t="s">
        <v>14028</v>
      </c>
      <c r="AD6027">
        <f t="shared" si="370"/>
        <v>0</v>
      </c>
      <c r="AF6027" s="3"/>
      <c r="AH6027" s="9"/>
    </row>
    <row r="6028" spans="1:34" ht="10.95" customHeight="1" outlineLevel="1" x14ac:dyDescent="0.25">
      <c r="A6028" t="s">
        <v>1697</v>
      </c>
      <c r="C6028" s="3" t="s">
        <v>12988</v>
      </c>
      <c r="D6028" s="3" t="s">
        <v>14026</v>
      </c>
      <c r="E6028" s="9">
        <v>2015</v>
      </c>
      <c r="F6028" s="7" t="s">
        <v>14027</v>
      </c>
      <c r="G6028" s="7" t="s">
        <v>5401</v>
      </c>
      <c r="H6028" s="8" t="s">
        <v>14028</v>
      </c>
      <c r="I6028" s="8" t="s">
        <v>14025</v>
      </c>
      <c r="J6028" s="19">
        <v>1</v>
      </c>
      <c r="K6028" s="19" t="s">
        <v>7736</v>
      </c>
      <c r="L6028" s="11">
        <v>12</v>
      </c>
      <c r="M6028" s="11"/>
      <c r="N6028" s="24"/>
      <c r="P6028" s="32"/>
      <c r="T6028" s="19"/>
      <c r="U6028" s="3"/>
      <c r="X6028" t="str">
        <f t="shared" si="371"/>
        <v/>
      </c>
      <c r="Z6028">
        <f t="shared" si="372"/>
        <v>1</v>
      </c>
      <c r="AB6028" s="9"/>
      <c r="AC6028" t="s">
        <v>14028</v>
      </c>
      <c r="AD6028">
        <f t="shared" si="370"/>
        <v>0</v>
      </c>
      <c r="AF6028" s="3"/>
      <c r="AH6028" s="9"/>
    </row>
    <row r="6029" spans="1:34" ht="10.95" customHeight="1" outlineLevel="1" x14ac:dyDescent="0.25">
      <c r="A6029" t="s">
        <v>1697</v>
      </c>
      <c r="C6029" s="3" t="s">
        <v>12988</v>
      </c>
      <c r="D6029" s="3">
        <v>8484</v>
      </c>
      <c r="E6029" s="9">
        <v>2015</v>
      </c>
      <c r="F6029" s="10" t="s">
        <v>541</v>
      </c>
      <c r="G6029" s="7" t="s">
        <v>5401</v>
      </c>
      <c r="H6029" s="8" t="s">
        <v>14031</v>
      </c>
      <c r="I6029" s="8" t="s">
        <v>14025</v>
      </c>
      <c r="J6029" s="19">
        <v>5</v>
      </c>
      <c r="K6029" s="19" t="s">
        <v>7738</v>
      </c>
      <c r="L6029" s="11"/>
      <c r="M6029" s="11"/>
      <c r="N6029" s="24"/>
      <c r="P6029" s="32"/>
      <c r="T6029" s="19"/>
      <c r="U6029" s="3"/>
      <c r="X6029" t="str">
        <f t="shared" si="371"/>
        <v/>
      </c>
      <c r="Z6029" t="str">
        <f t="shared" si="372"/>
        <v/>
      </c>
      <c r="AB6029" s="9"/>
      <c r="AC6029" t="s">
        <v>14031</v>
      </c>
      <c r="AD6029">
        <f t="shared" si="370"/>
        <v>0</v>
      </c>
      <c r="AF6029" s="3"/>
      <c r="AH6029" s="9"/>
    </row>
    <row r="6030" spans="1:34" ht="10.95" customHeight="1" outlineLevel="1" x14ac:dyDescent="0.25">
      <c r="A6030" t="s">
        <v>1697</v>
      </c>
      <c r="C6030" s="3" t="s">
        <v>12988</v>
      </c>
      <c r="D6030" s="3" t="s">
        <v>14029</v>
      </c>
      <c r="E6030" s="9">
        <v>2015</v>
      </c>
      <c r="F6030" s="7" t="s">
        <v>14027</v>
      </c>
      <c r="G6030" s="7" t="s">
        <v>5401</v>
      </c>
      <c r="H6030" s="8" t="s">
        <v>14031</v>
      </c>
      <c r="I6030" s="8" t="s">
        <v>14025</v>
      </c>
      <c r="J6030" s="19">
        <v>5</v>
      </c>
      <c r="K6030" s="19" t="s">
        <v>7738</v>
      </c>
      <c r="L6030" s="11"/>
      <c r="M6030" s="11"/>
      <c r="N6030" s="24"/>
      <c r="P6030" s="32"/>
      <c r="T6030" s="19"/>
      <c r="U6030" s="3"/>
      <c r="X6030" t="str">
        <f t="shared" si="371"/>
        <v/>
      </c>
      <c r="Z6030">
        <f t="shared" si="372"/>
        <v>1</v>
      </c>
      <c r="AB6030" s="9"/>
      <c r="AC6030" t="s">
        <v>14031</v>
      </c>
      <c r="AD6030">
        <f t="shared" si="370"/>
        <v>0</v>
      </c>
      <c r="AF6030" s="3"/>
      <c r="AH6030" s="9"/>
    </row>
    <row r="6031" spans="1:34" ht="10.95" customHeight="1" outlineLevel="1" x14ac:dyDescent="0.25">
      <c r="A6031" t="s">
        <v>1697</v>
      </c>
      <c r="C6031" s="3" t="s">
        <v>12988</v>
      </c>
      <c r="D6031" s="3" t="s">
        <v>14034</v>
      </c>
      <c r="E6031" s="9">
        <v>2017</v>
      </c>
      <c r="F6031" s="7" t="s">
        <v>14033</v>
      </c>
      <c r="G6031" s="7" t="s">
        <v>5401</v>
      </c>
      <c r="H6031" s="8" t="s">
        <v>13924</v>
      </c>
      <c r="I6031" s="8" t="s">
        <v>14032</v>
      </c>
      <c r="J6031" s="19">
        <v>5</v>
      </c>
      <c r="K6031" s="19" t="s">
        <v>7738</v>
      </c>
      <c r="L6031" s="11"/>
      <c r="M6031" s="11"/>
      <c r="N6031" s="24"/>
      <c r="P6031" s="32"/>
      <c r="T6031" s="19"/>
      <c r="U6031" s="3"/>
      <c r="X6031" t="str">
        <f t="shared" si="371"/>
        <v/>
      </c>
      <c r="Z6031">
        <f t="shared" si="372"/>
        <v>1</v>
      </c>
      <c r="AB6031" s="9"/>
      <c r="AC6031" t="s">
        <v>13924</v>
      </c>
      <c r="AD6031">
        <f t="shared" si="370"/>
        <v>0</v>
      </c>
      <c r="AF6031" s="3"/>
      <c r="AH6031" s="9"/>
    </row>
    <row r="6032" spans="1:34" ht="10.95" customHeight="1" outlineLevel="1" x14ac:dyDescent="0.25">
      <c r="A6032" t="s">
        <v>1697</v>
      </c>
      <c r="C6032" s="3" t="s">
        <v>12988</v>
      </c>
      <c r="D6032" s="3">
        <v>8772</v>
      </c>
      <c r="E6032" s="9">
        <v>2017</v>
      </c>
      <c r="F6032" s="7" t="s">
        <v>10392</v>
      </c>
      <c r="G6032" s="7" t="s">
        <v>5401</v>
      </c>
      <c r="H6032" s="8" t="s">
        <v>13924</v>
      </c>
      <c r="I6032" s="8" t="s">
        <v>14032</v>
      </c>
      <c r="J6032" s="19">
        <v>6</v>
      </c>
      <c r="K6032" s="19" t="s">
        <v>7738</v>
      </c>
      <c r="L6032" s="11"/>
      <c r="M6032" s="11"/>
      <c r="N6032" s="24"/>
      <c r="P6032" s="32"/>
      <c r="T6032" s="19"/>
      <c r="U6032" s="3"/>
      <c r="X6032" t="str">
        <f t="shared" si="371"/>
        <v/>
      </c>
      <c r="Z6032">
        <f t="shared" si="372"/>
        <v>1</v>
      </c>
      <c r="AB6032" s="9"/>
      <c r="AC6032" t="s">
        <v>13924</v>
      </c>
      <c r="AD6032">
        <f t="shared" si="370"/>
        <v>0</v>
      </c>
      <c r="AF6032" s="3"/>
      <c r="AH6032" s="9"/>
    </row>
    <row r="6033" spans="1:48" ht="10.95" customHeight="1" outlineLevel="1" x14ac:dyDescent="0.25">
      <c r="A6033" t="s">
        <v>1697</v>
      </c>
      <c r="C6033" s="3" t="s">
        <v>12988</v>
      </c>
      <c r="D6033" s="3" t="s">
        <v>14036</v>
      </c>
      <c r="E6033" s="9">
        <v>2018</v>
      </c>
      <c r="F6033" s="7" t="s">
        <v>14037</v>
      </c>
      <c r="G6033" s="7" t="s">
        <v>5401</v>
      </c>
      <c r="H6033" s="8" t="s">
        <v>13979</v>
      </c>
      <c r="I6033" s="8" t="s">
        <v>14035</v>
      </c>
      <c r="J6033" s="19">
        <v>5</v>
      </c>
      <c r="K6033" s="19" t="s">
        <v>7738</v>
      </c>
      <c r="L6033" s="11"/>
      <c r="M6033" s="11"/>
      <c r="N6033" s="24"/>
      <c r="P6033" s="32"/>
      <c r="T6033" s="19"/>
      <c r="U6033" s="3"/>
      <c r="X6033" t="str">
        <f t="shared" si="371"/>
        <v/>
      </c>
      <c r="Z6033">
        <f t="shared" si="372"/>
        <v>1</v>
      </c>
      <c r="AB6033" s="9"/>
      <c r="AC6033" t="s">
        <v>13979</v>
      </c>
      <c r="AD6033">
        <f t="shared" si="370"/>
        <v>0</v>
      </c>
      <c r="AF6033" s="3"/>
      <c r="AH6033" s="9"/>
    </row>
    <row r="6034" spans="1:48" ht="10.95" customHeight="1" x14ac:dyDescent="0.25">
      <c r="A6034" t="s">
        <v>17245</v>
      </c>
      <c r="B6034" t="s">
        <v>3241</v>
      </c>
      <c r="C6034" s="3" t="s">
        <v>12986</v>
      </c>
      <c r="E6034" s="9"/>
      <c r="F6034" s="7"/>
      <c r="G6034" s="7"/>
      <c r="H6034" s="8"/>
      <c r="I6034" s="8"/>
      <c r="J6034" s="19"/>
      <c r="K6034" s="19"/>
      <c r="L6034" s="11"/>
      <c r="M6034" s="11">
        <f>SUM(L6035:L6065)</f>
        <v>0.45</v>
      </c>
      <c r="N6034" s="24">
        <v>92</v>
      </c>
      <c r="O6034">
        <f>COUNTIF(K6035:K6065,"*")</f>
        <v>31</v>
      </c>
      <c r="P6034" s="32">
        <f>O6034/N6034</f>
        <v>0.33695652173913043</v>
      </c>
      <c r="Q6034">
        <f>COUNTIF(K6035:K6065,"Y")+COUNTIF(K6035:K6065,"S")</f>
        <v>2</v>
      </c>
      <c r="T6034" s="20" t="s">
        <v>7738</v>
      </c>
      <c r="U6034" s="3"/>
      <c r="V6034" t="s">
        <v>18599</v>
      </c>
      <c r="X6034" t="str">
        <f t="shared" si="371"/>
        <v/>
      </c>
      <c r="Z6034" t="str">
        <f t="shared" si="372"/>
        <v/>
      </c>
      <c r="AB6034" s="9"/>
      <c r="AE6034">
        <f>COUNTIF(AD6035:AD6065,"1")</f>
        <v>0</v>
      </c>
      <c r="AF6034" s="3"/>
      <c r="AH6034" s="9"/>
      <c r="AI6034">
        <f>COUNTIF($J6035:$J6065,"1")-COUNTIFS($J6035:$J6065,"1",$K6035:$K6065,"V")</f>
        <v>0</v>
      </c>
      <c r="AJ6034">
        <f>COUNTIFS($J6035:$J6065,"1",$K6035:$K6065,"Y")+COUNTIFS($J6035:$J6065,"1",$K6035:$K6065,"s")</f>
        <v>0</v>
      </c>
      <c r="AK6034">
        <f>COUNTIF($J6035:$J6065,"2")-COUNTIFS($J6035:$J6065,"2",$K6035:$K6065,"V")</f>
        <v>0</v>
      </c>
      <c r="AL6034">
        <f>COUNTIFS($J6035:$J6065,"2",$K6035:$K6065,"Y")+COUNTIFS($J6035:$J6065,"2",$K6035:$K6065,"s")</f>
        <v>0</v>
      </c>
      <c r="AM6034">
        <f>COUNTIF($J6035:$J6065,"3")-COUNTIFS($J6035:$J6065,"3",$K6035:$K6065,"V")</f>
        <v>16</v>
      </c>
      <c r="AN6034">
        <f>COUNTIFS($J6035:$J6065,"3",$K6035:$K6065,"Y")+COUNTIFS($J6035:$J6065,"3",$K6035:$K6065,"s")</f>
        <v>2</v>
      </c>
      <c r="AO6034">
        <f>COUNTIF($J6035:$J6065,"4")-COUNTIFS($J6035:$J6065,"4",$K6035:$K6065,"V")</f>
        <v>0</v>
      </c>
      <c r="AP6034">
        <f>COUNTIFS($J6035:$J6065,"4",$K6035:$K6065,"Y")+COUNTIFS($J6035:$J6065,"4",$K6035:$K6065,"s")</f>
        <v>0</v>
      </c>
      <c r="AQ6034">
        <f>COUNTIF($J6035:$J6065,"5")-COUNTIFS($J6035:$J6065,"5",$K6035:$K6065,"V")</f>
        <v>0</v>
      </c>
      <c r="AR6034">
        <f>COUNTIFS($J6035:$J6065,"5",$K6035:$K6065,"Y")+COUNTIFS($J6035:$J6065,"5",$K6035:$K6065,"s")</f>
        <v>0</v>
      </c>
      <c r="AS6034">
        <f>COUNTIF($J6035:$J6065,"6")-COUNTIFS($J6035:$J6065,"6",$K6035:$K6065,"V")</f>
        <v>0</v>
      </c>
      <c r="AT6034">
        <f>COUNTIFS($J6035:$J6065,"6",$K6035:$K6065,"Y")+COUNTIFS($J6035:$J6065,"6",$K6035:$K6065,"s")</f>
        <v>0</v>
      </c>
      <c r="AU6034">
        <f>COUNTIF($J6035:$J6065,"7")-COUNTIFS($J6035:$J6065,"7",$K6035:$K6065,"V")</f>
        <v>0</v>
      </c>
      <c r="AV6034">
        <f>COUNTIFS($J6035:$J6065,"7",$K6035:$K6065,"Y")+COUNTIFS($J6035:$J6065,"7",$K6035:$K6065,"s")</f>
        <v>0</v>
      </c>
    </row>
    <row r="6035" spans="1:48" ht="10.95" customHeight="1" outlineLevel="1" x14ac:dyDescent="0.25">
      <c r="A6035" t="s">
        <v>4957</v>
      </c>
      <c r="C6035" s="3" t="s">
        <v>12986</v>
      </c>
      <c r="D6035" s="3" t="s">
        <v>4065</v>
      </c>
      <c r="E6035" s="9">
        <v>1884</v>
      </c>
      <c r="F6035" s="7" t="s">
        <v>6389</v>
      </c>
      <c r="G6035" s="7" t="s">
        <v>5573</v>
      </c>
      <c r="H6035" s="8" t="s">
        <v>4955</v>
      </c>
      <c r="I6035" s="8"/>
      <c r="J6035" s="19">
        <v>3</v>
      </c>
      <c r="K6035" s="19" t="s">
        <v>7738</v>
      </c>
      <c r="L6035" s="11"/>
      <c r="M6035" s="11"/>
      <c r="N6035" s="24"/>
      <c r="P6035" s="32"/>
      <c r="T6035" s="19"/>
      <c r="U6035" s="3" t="s">
        <v>5566</v>
      </c>
      <c r="X6035" t="str">
        <f t="shared" si="371"/>
        <v/>
      </c>
      <c r="Z6035" t="str">
        <f t="shared" si="372"/>
        <v/>
      </c>
      <c r="AB6035" s="9"/>
      <c r="AC6035" t="s">
        <v>4955</v>
      </c>
      <c r="AD6035">
        <f t="shared" ref="AD6035:AD6065" si="373">COUNTIF(H6035,"*Fuji*")</f>
        <v>0</v>
      </c>
      <c r="AF6035" s="3"/>
      <c r="AG6035" t="s">
        <v>1663</v>
      </c>
      <c r="AH6035" s="9" t="s">
        <v>4925</v>
      </c>
    </row>
    <row r="6036" spans="1:48" ht="10.95" customHeight="1" outlineLevel="1" x14ac:dyDescent="0.25">
      <c r="A6036" t="s">
        <v>4957</v>
      </c>
      <c r="C6036" s="3" t="s">
        <v>12986</v>
      </c>
      <c r="D6036" s="3" t="s">
        <v>4065</v>
      </c>
      <c r="E6036" s="9">
        <v>1884</v>
      </c>
      <c r="F6036" s="7" t="s">
        <v>6389</v>
      </c>
      <c r="G6036" s="7" t="s">
        <v>6507</v>
      </c>
      <c r="H6036" s="8" t="s">
        <v>4955</v>
      </c>
      <c r="I6036" s="8"/>
      <c r="J6036" s="19">
        <v>3</v>
      </c>
      <c r="K6036" s="19" t="s">
        <v>20092</v>
      </c>
      <c r="L6036" s="11"/>
      <c r="M6036" s="11"/>
      <c r="N6036" s="24"/>
      <c r="P6036" s="32"/>
      <c r="T6036" s="19"/>
      <c r="U6036" s="3" t="s">
        <v>5567</v>
      </c>
      <c r="X6036" t="str">
        <f t="shared" si="371"/>
        <v/>
      </c>
      <c r="Z6036" t="str">
        <f t="shared" si="372"/>
        <v/>
      </c>
      <c r="AB6036" s="9"/>
      <c r="AC6036" t="s">
        <v>4955</v>
      </c>
      <c r="AD6036">
        <f t="shared" si="373"/>
        <v>0</v>
      </c>
      <c r="AF6036" s="3"/>
      <c r="AG6036" t="s">
        <v>1663</v>
      </c>
      <c r="AH6036" s="9" t="s">
        <v>4623</v>
      </c>
    </row>
    <row r="6037" spans="1:48" ht="10.95" customHeight="1" outlineLevel="1" x14ac:dyDescent="0.25">
      <c r="A6037" t="s">
        <v>4957</v>
      </c>
      <c r="C6037" s="3" t="s">
        <v>12986</v>
      </c>
      <c r="D6037" s="3" t="s">
        <v>4065</v>
      </c>
      <c r="E6037" s="9">
        <v>1884</v>
      </c>
      <c r="F6037" s="7" t="s">
        <v>6389</v>
      </c>
      <c r="G6037" s="7" t="s">
        <v>5574</v>
      </c>
      <c r="H6037" s="8" t="s">
        <v>4955</v>
      </c>
      <c r="I6037" s="8"/>
      <c r="J6037" s="19">
        <v>3</v>
      </c>
      <c r="K6037" s="19" t="s">
        <v>20092</v>
      </c>
      <c r="L6037" s="11"/>
      <c r="M6037" s="11"/>
      <c r="N6037" s="24"/>
      <c r="P6037" s="32"/>
      <c r="T6037" s="19"/>
      <c r="U6037" s="3" t="s">
        <v>5568</v>
      </c>
      <c r="X6037" t="str">
        <f t="shared" si="371"/>
        <v/>
      </c>
      <c r="Z6037" t="str">
        <f t="shared" si="372"/>
        <v/>
      </c>
      <c r="AB6037" s="9"/>
      <c r="AC6037" t="s">
        <v>4955</v>
      </c>
      <c r="AD6037">
        <f t="shared" si="373"/>
        <v>0</v>
      </c>
      <c r="AF6037" s="3"/>
      <c r="AG6037" t="s">
        <v>1663</v>
      </c>
      <c r="AH6037" s="9" t="s">
        <v>4623</v>
      </c>
    </row>
    <row r="6038" spans="1:48" ht="10.95" customHeight="1" outlineLevel="1" x14ac:dyDescent="0.25">
      <c r="A6038" t="s">
        <v>4957</v>
      </c>
      <c r="C6038" s="3" t="s">
        <v>12986</v>
      </c>
      <c r="D6038" s="3" t="s">
        <v>4065</v>
      </c>
      <c r="E6038" s="9">
        <v>1884</v>
      </c>
      <c r="F6038" s="7" t="s">
        <v>4735</v>
      </c>
      <c r="G6038" s="7" t="s">
        <v>3971</v>
      </c>
      <c r="H6038" s="8" t="s">
        <v>4955</v>
      </c>
      <c r="I6038" s="8"/>
      <c r="J6038" s="19">
        <v>3</v>
      </c>
      <c r="K6038" s="19" t="s">
        <v>7738</v>
      </c>
      <c r="L6038" s="11"/>
      <c r="M6038" s="11"/>
      <c r="N6038" s="24"/>
      <c r="P6038" s="32"/>
      <c r="T6038" s="19"/>
      <c r="U6038" s="3" t="s">
        <v>5569</v>
      </c>
      <c r="X6038" t="str">
        <f t="shared" si="371"/>
        <v/>
      </c>
      <c r="Z6038" t="str">
        <f t="shared" si="372"/>
        <v/>
      </c>
      <c r="AB6038" s="9"/>
      <c r="AC6038" t="s">
        <v>4955</v>
      </c>
      <c r="AD6038">
        <f t="shared" si="373"/>
        <v>0</v>
      </c>
      <c r="AF6038" s="3"/>
      <c r="AG6038" t="s">
        <v>1663</v>
      </c>
      <c r="AH6038" s="9" t="s">
        <v>4925</v>
      </c>
    </row>
    <row r="6039" spans="1:48" ht="10.95" customHeight="1" outlineLevel="1" x14ac:dyDescent="0.25">
      <c r="A6039" t="s">
        <v>4957</v>
      </c>
      <c r="C6039" s="3" t="s">
        <v>12986</v>
      </c>
      <c r="D6039" s="3" t="s">
        <v>4065</v>
      </c>
      <c r="E6039" s="9">
        <v>1884</v>
      </c>
      <c r="F6039" s="7" t="s">
        <v>4735</v>
      </c>
      <c r="G6039" s="7" t="s">
        <v>3834</v>
      </c>
      <c r="H6039" s="8" t="s">
        <v>4955</v>
      </c>
      <c r="I6039" s="8"/>
      <c r="J6039" s="19">
        <v>3</v>
      </c>
      <c r="K6039" s="19" t="s">
        <v>20092</v>
      </c>
      <c r="L6039" s="11"/>
      <c r="M6039" s="11"/>
      <c r="N6039" s="24"/>
      <c r="P6039" s="32"/>
      <c r="T6039" s="19"/>
      <c r="U6039" s="3" t="s">
        <v>5570</v>
      </c>
      <c r="X6039" t="str">
        <f t="shared" si="371"/>
        <v/>
      </c>
      <c r="Z6039" t="str">
        <f t="shared" si="372"/>
        <v/>
      </c>
      <c r="AB6039" s="9"/>
      <c r="AC6039" t="s">
        <v>4955</v>
      </c>
      <c r="AD6039">
        <f t="shared" si="373"/>
        <v>0</v>
      </c>
      <c r="AF6039" s="3"/>
      <c r="AG6039" t="s">
        <v>1663</v>
      </c>
      <c r="AH6039" s="9" t="s">
        <v>4925</v>
      </c>
    </row>
    <row r="6040" spans="1:48" ht="10.95" customHeight="1" outlineLevel="1" x14ac:dyDescent="0.25">
      <c r="A6040" t="s">
        <v>4957</v>
      </c>
      <c r="C6040" s="3" t="s">
        <v>12986</v>
      </c>
      <c r="D6040" s="3" t="s">
        <v>4065</v>
      </c>
      <c r="E6040" s="9">
        <v>1884</v>
      </c>
      <c r="F6040" s="7" t="s">
        <v>4735</v>
      </c>
      <c r="G6040" s="7" t="s">
        <v>134</v>
      </c>
      <c r="H6040" s="8" t="s">
        <v>4955</v>
      </c>
      <c r="I6040" s="8"/>
      <c r="J6040" s="19">
        <v>3</v>
      </c>
      <c r="K6040" s="19" t="s">
        <v>20092</v>
      </c>
      <c r="L6040" s="11"/>
      <c r="M6040" s="11"/>
      <c r="N6040" s="24"/>
      <c r="P6040" s="32"/>
      <c r="T6040" s="19"/>
      <c r="U6040" s="3" t="s">
        <v>5571</v>
      </c>
      <c r="X6040" t="str">
        <f t="shared" si="371"/>
        <v/>
      </c>
      <c r="Z6040" t="str">
        <f t="shared" si="372"/>
        <v/>
      </c>
      <c r="AB6040" s="9"/>
      <c r="AC6040" t="s">
        <v>4955</v>
      </c>
      <c r="AD6040">
        <f t="shared" si="373"/>
        <v>0</v>
      </c>
      <c r="AF6040" s="3"/>
      <c r="AG6040" t="s">
        <v>1663</v>
      </c>
      <c r="AH6040" s="9" t="s">
        <v>4925</v>
      </c>
    </row>
    <row r="6041" spans="1:48" ht="10.95" customHeight="1" outlineLevel="1" x14ac:dyDescent="0.25">
      <c r="A6041" t="s">
        <v>4957</v>
      </c>
      <c r="C6041" s="3" t="s">
        <v>12986</v>
      </c>
      <c r="D6041" s="3" t="s">
        <v>4065</v>
      </c>
      <c r="E6041" s="9">
        <v>1884</v>
      </c>
      <c r="F6041" s="7" t="s">
        <v>4735</v>
      </c>
      <c r="G6041" s="7" t="s">
        <v>5575</v>
      </c>
      <c r="H6041" s="8" t="s">
        <v>4955</v>
      </c>
      <c r="I6041" s="8"/>
      <c r="J6041" s="19">
        <v>3</v>
      </c>
      <c r="K6041" s="19" t="s">
        <v>20092</v>
      </c>
      <c r="L6041" s="11"/>
      <c r="M6041" s="11"/>
      <c r="N6041" s="24"/>
      <c r="P6041" s="32"/>
      <c r="T6041" s="19"/>
      <c r="U6041" s="3" t="s">
        <v>5572</v>
      </c>
      <c r="X6041" t="str">
        <f t="shared" si="371"/>
        <v/>
      </c>
      <c r="Z6041" t="str">
        <f t="shared" si="372"/>
        <v/>
      </c>
      <c r="AB6041" s="9"/>
      <c r="AC6041" t="s">
        <v>4955</v>
      </c>
      <c r="AD6041">
        <f t="shared" si="373"/>
        <v>0</v>
      </c>
      <c r="AF6041" s="3"/>
      <c r="AG6041" t="s">
        <v>1663</v>
      </c>
      <c r="AH6041" s="9" t="s">
        <v>4623</v>
      </c>
    </row>
    <row r="6042" spans="1:48" ht="10.95" customHeight="1" outlineLevel="1" x14ac:dyDescent="0.25">
      <c r="A6042" t="s">
        <v>4957</v>
      </c>
      <c r="C6042" s="3" t="s">
        <v>12986</v>
      </c>
      <c r="D6042" s="3" t="s">
        <v>4065</v>
      </c>
      <c r="E6042" s="9">
        <v>1884</v>
      </c>
      <c r="F6042" s="7" t="s">
        <v>184</v>
      </c>
      <c r="G6042" s="7" t="s">
        <v>1104</v>
      </c>
      <c r="H6042" s="8" t="s">
        <v>4955</v>
      </c>
      <c r="I6042" s="8"/>
      <c r="J6042" s="19">
        <v>3</v>
      </c>
      <c r="K6042" s="19" t="s">
        <v>7738</v>
      </c>
      <c r="L6042" s="11"/>
      <c r="M6042" s="11"/>
      <c r="N6042" s="24"/>
      <c r="P6042" s="32"/>
      <c r="T6042" s="19"/>
      <c r="U6042" s="3" t="s">
        <v>4064</v>
      </c>
      <c r="X6042" t="str">
        <f t="shared" si="371"/>
        <v/>
      </c>
      <c r="Z6042" t="str">
        <f t="shared" si="372"/>
        <v/>
      </c>
      <c r="AB6042" s="9"/>
      <c r="AC6042" t="s">
        <v>4955</v>
      </c>
      <c r="AD6042">
        <f t="shared" si="373"/>
        <v>0</v>
      </c>
      <c r="AF6042" s="3"/>
      <c r="AG6042" t="s">
        <v>1663</v>
      </c>
      <c r="AH6042" s="9" t="s">
        <v>4623</v>
      </c>
    </row>
    <row r="6043" spans="1:48" ht="10.95" customHeight="1" outlineLevel="1" x14ac:dyDescent="0.25">
      <c r="A6043" t="s">
        <v>4957</v>
      </c>
      <c r="C6043" s="3" t="s">
        <v>12986</v>
      </c>
      <c r="D6043" s="3" t="s">
        <v>4065</v>
      </c>
      <c r="E6043" s="9">
        <v>1884</v>
      </c>
      <c r="F6043" s="7" t="s">
        <v>5142</v>
      </c>
      <c r="G6043" s="7" t="s">
        <v>1677</v>
      </c>
      <c r="H6043" s="8" t="s">
        <v>4955</v>
      </c>
      <c r="I6043" s="8"/>
      <c r="J6043" s="19">
        <v>3</v>
      </c>
      <c r="K6043" s="19" t="s">
        <v>7738</v>
      </c>
      <c r="L6043" s="11"/>
      <c r="M6043" s="11"/>
      <c r="N6043" s="24"/>
      <c r="P6043" s="32"/>
      <c r="T6043" s="19"/>
      <c r="U6043" s="3" t="s">
        <v>5576</v>
      </c>
      <c r="X6043" t="str">
        <f t="shared" si="371"/>
        <v/>
      </c>
      <c r="Z6043" t="str">
        <f t="shared" si="372"/>
        <v/>
      </c>
      <c r="AB6043" s="9"/>
      <c r="AC6043" t="s">
        <v>4955</v>
      </c>
      <c r="AD6043">
        <f t="shared" si="373"/>
        <v>0</v>
      </c>
      <c r="AF6043" s="3"/>
      <c r="AG6043" t="s">
        <v>1663</v>
      </c>
      <c r="AH6043" s="9" t="s">
        <v>4925</v>
      </c>
    </row>
    <row r="6044" spans="1:48" ht="10.95" customHeight="1" outlineLevel="1" x14ac:dyDescent="0.25">
      <c r="A6044" t="s">
        <v>4957</v>
      </c>
      <c r="C6044" s="3" t="s">
        <v>12986</v>
      </c>
      <c r="D6044" s="3" t="s">
        <v>4065</v>
      </c>
      <c r="E6044" s="9">
        <v>1884</v>
      </c>
      <c r="F6044" s="7" t="s">
        <v>5141</v>
      </c>
      <c r="G6044" s="7" t="s">
        <v>5041</v>
      </c>
      <c r="H6044" s="8" t="s">
        <v>4955</v>
      </c>
      <c r="I6044" s="8"/>
      <c r="J6044" s="19">
        <v>3</v>
      </c>
      <c r="K6044" s="19" t="s">
        <v>7738</v>
      </c>
      <c r="L6044" s="11"/>
      <c r="M6044" s="11"/>
      <c r="N6044" s="24"/>
      <c r="P6044" s="32"/>
      <c r="T6044" s="19"/>
      <c r="U6044" s="3" t="s">
        <v>5577</v>
      </c>
      <c r="X6044" t="str">
        <f t="shared" si="371"/>
        <v/>
      </c>
      <c r="Z6044" t="str">
        <f t="shared" si="372"/>
        <v/>
      </c>
      <c r="AB6044" s="9"/>
      <c r="AC6044" t="s">
        <v>4955</v>
      </c>
      <c r="AD6044">
        <f t="shared" si="373"/>
        <v>0</v>
      </c>
      <c r="AF6044" s="3"/>
      <c r="AG6044" t="s">
        <v>1663</v>
      </c>
      <c r="AH6044" s="9" t="s">
        <v>4623</v>
      </c>
    </row>
    <row r="6045" spans="1:48" ht="10.95" customHeight="1" outlineLevel="1" x14ac:dyDescent="0.25">
      <c r="A6045" t="s">
        <v>4957</v>
      </c>
      <c r="C6045" s="3" t="s">
        <v>12986</v>
      </c>
      <c r="D6045" s="3" t="s">
        <v>4065</v>
      </c>
      <c r="E6045" s="9">
        <v>1884</v>
      </c>
      <c r="F6045" s="7" t="s">
        <v>4735</v>
      </c>
      <c r="G6045" s="7" t="s">
        <v>134</v>
      </c>
      <c r="H6045" s="8" t="s">
        <v>4955</v>
      </c>
      <c r="I6045" s="8"/>
      <c r="J6045" s="19">
        <v>3</v>
      </c>
      <c r="K6045" s="19" t="s">
        <v>7738</v>
      </c>
      <c r="L6045" s="11"/>
      <c r="M6045" s="11"/>
      <c r="N6045" s="24"/>
      <c r="P6045" s="32"/>
      <c r="T6045" s="19"/>
      <c r="U6045" s="3" t="s">
        <v>5578</v>
      </c>
      <c r="X6045" t="str">
        <f t="shared" si="371"/>
        <v/>
      </c>
      <c r="Z6045" t="str">
        <f t="shared" si="372"/>
        <v/>
      </c>
      <c r="AB6045" s="9"/>
      <c r="AC6045" t="s">
        <v>4955</v>
      </c>
      <c r="AD6045">
        <f t="shared" si="373"/>
        <v>0</v>
      </c>
      <c r="AF6045" s="3"/>
      <c r="AG6045" t="s">
        <v>1663</v>
      </c>
      <c r="AH6045" s="9" t="s">
        <v>4526</v>
      </c>
    </row>
    <row r="6046" spans="1:48" ht="10.95" customHeight="1" outlineLevel="1" x14ac:dyDescent="0.25">
      <c r="A6046" t="s">
        <v>4957</v>
      </c>
      <c r="C6046" s="3" t="s">
        <v>12986</v>
      </c>
      <c r="D6046" s="3" t="s">
        <v>4065</v>
      </c>
      <c r="E6046" s="9">
        <v>1884</v>
      </c>
      <c r="F6046" s="7" t="s">
        <v>184</v>
      </c>
      <c r="G6046" s="7" t="s">
        <v>3834</v>
      </c>
      <c r="H6046" s="8" t="s">
        <v>4955</v>
      </c>
      <c r="I6046" s="8"/>
      <c r="J6046" s="19">
        <v>3</v>
      </c>
      <c r="K6046" s="19" t="s">
        <v>7738</v>
      </c>
      <c r="L6046" s="11"/>
      <c r="M6046" s="11"/>
      <c r="N6046" s="24"/>
      <c r="P6046" s="32"/>
      <c r="T6046" s="19"/>
      <c r="U6046" s="3" t="s">
        <v>5579</v>
      </c>
      <c r="X6046" t="str">
        <f t="shared" si="371"/>
        <v/>
      </c>
      <c r="Z6046" t="str">
        <f t="shared" si="372"/>
        <v/>
      </c>
      <c r="AB6046" s="9"/>
      <c r="AC6046" t="s">
        <v>4955</v>
      </c>
      <c r="AD6046">
        <f t="shared" si="373"/>
        <v>0</v>
      </c>
      <c r="AF6046" s="3"/>
      <c r="AG6046" t="s">
        <v>1663</v>
      </c>
      <c r="AH6046" s="9" t="s">
        <v>4526</v>
      </c>
    </row>
    <row r="6047" spans="1:48" ht="10.95" customHeight="1" outlineLevel="1" x14ac:dyDescent="0.25">
      <c r="A6047" t="s">
        <v>4957</v>
      </c>
      <c r="C6047" s="3" t="s">
        <v>12986</v>
      </c>
      <c r="D6047" s="3" t="s">
        <v>4065</v>
      </c>
      <c r="E6047" s="9">
        <v>1884</v>
      </c>
      <c r="F6047" s="7" t="s">
        <v>5142</v>
      </c>
      <c r="G6047" s="7" t="s">
        <v>1677</v>
      </c>
      <c r="H6047" s="8" t="s">
        <v>4955</v>
      </c>
      <c r="I6047" s="8"/>
      <c r="J6047" s="19">
        <v>3</v>
      </c>
      <c r="K6047" s="19" t="s">
        <v>7738</v>
      </c>
      <c r="L6047" s="11"/>
      <c r="M6047" s="11"/>
      <c r="N6047" s="24"/>
      <c r="P6047" s="32"/>
      <c r="T6047" s="19"/>
      <c r="U6047" s="3" t="s">
        <v>5580</v>
      </c>
      <c r="X6047" t="str">
        <f t="shared" si="371"/>
        <v/>
      </c>
      <c r="Z6047" t="str">
        <f t="shared" si="372"/>
        <v/>
      </c>
      <c r="AB6047" s="9"/>
      <c r="AC6047" t="s">
        <v>4955</v>
      </c>
      <c r="AD6047">
        <f t="shared" si="373"/>
        <v>0</v>
      </c>
      <c r="AF6047" s="3"/>
      <c r="AG6047" t="s">
        <v>1663</v>
      </c>
      <c r="AH6047" s="9" t="s">
        <v>4526</v>
      </c>
    </row>
    <row r="6048" spans="1:48" ht="10.95" customHeight="1" outlineLevel="1" x14ac:dyDescent="0.25">
      <c r="A6048" t="s">
        <v>4957</v>
      </c>
      <c r="C6048" s="3" t="s">
        <v>12986</v>
      </c>
      <c r="D6048" s="3" t="s">
        <v>4065</v>
      </c>
      <c r="E6048" s="9">
        <v>1884</v>
      </c>
      <c r="F6048" s="7" t="s">
        <v>5141</v>
      </c>
      <c r="G6048" s="7" t="s">
        <v>5041</v>
      </c>
      <c r="H6048" s="8" t="s">
        <v>4955</v>
      </c>
      <c r="I6048" s="8"/>
      <c r="J6048" s="19">
        <v>3</v>
      </c>
      <c r="K6048" s="19" t="s">
        <v>7738</v>
      </c>
      <c r="L6048" s="11"/>
      <c r="M6048" s="11"/>
      <c r="N6048" s="24"/>
      <c r="P6048" s="32"/>
      <c r="T6048" s="19"/>
      <c r="U6048" s="3" t="s">
        <v>1789</v>
      </c>
      <c r="X6048" t="str">
        <f t="shared" si="371"/>
        <v/>
      </c>
      <c r="Z6048" t="str">
        <f t="shared" si="372"/>
        <v/>
      </c>
      <c r="AB6048" s="9"/>
      <c r="AC6048" t="s">
        <v>4955</v>
      </c>
      <c r="AD6048">
        <f t="shared" si="373"/>
        <v>0</v>
      </c>
      <c r="AF6048" s="3"/>
      <c r="AG6048" t="s">
        <v>1663</v>
      </c>
      <c r="AH6048" s="9" t="s">
        <v>4526</v>
      </c>
    </row>
    <row r="6049" spans="1:34" ht="10.95" customHeight="1" outlineLevel="1" x14ac:dyDescent="0.25">
      <c r="A6049" t="s">
        <v>4957</v>
      </c>
      <c r="C6049" s="3" t="s">
        <v>12986</v>
      </c>
      <c r="D6049" s="3" t="s">
        <v>4065</v>
      </c>
      <c r="E6049" s="9">
        <v>1893</v>
      </c>
      <c r="F6049" s="7" t="s">
        <v>6389</v>
      </c>
      <c r="G6049" s="7" t="s">
        <v>5573</v>
      </c>
      <c r="H6049" s="8" t="s">
        <v>4955</v>
      </c>
      <c r="I6049" s="8"/>
      <c r="J6049" s="19">
        <v>3</v>
      </c>
      <c r="K6049" s="19" t="s">
        <v>7738</v>
      </c>
      <c r="L6049" s="11"/>
      <c r="M6049" s="11"/>
      <c r="N6049" s="24"/>
      <c r="P6049" s="32"/>
      <c r="T6049" s="19"/>
      <c r="U6049" s="3" t="s">
        <v>1790</v>
      </c>
      <c r="X6049" t="str">
        <f t="shared" si="371"/>
        <v/>
      </c>
      <c r="Z6049" t="str">
        <f t="shared" si="372"/>
        <v/>
      </c>
      <c r="AB6049" s="9"/>
      <c r="AC6049" t="s">
        <v>4955</v>
      </c>
      <c r="AD6049">
        <f t="shared" si="373"/>
        <v>0</v>
      </c>
      <c r="AF6049" s="3"/>
      <c r="AG6049" t="s">
        <v>1663</v>
      </c>
      <c r="AH6049" s="9" t="s">
        <v>4925</v>
      </c>
    </row>
    <row r="6050" spans="1:34" ht="10.95" customHeight="1" outlineLevel="1" x14ac:dyDescent="0.25">
      <c r="A6050" t="s">
        <v>4957</v>
      </c>
      <c r="C6050" s="3" t="s">
        <v>12986</v>
      </c>
      <c r="D6050" s="3" t="s">
        <v>4065</v>
      </c>
      <c r="E6050" s="9">
        <v>1893</v>
      </c>
      <c r="F6050" s="7" t="s">
        <v>6654</v>
      </c>
      <c r="G6050" s="7" t="s">
        <v>5573</v>
      </c>
      <c r="H6050" s="8" t="s">
        <v>4955</v>
      </c>
      <c r="I6050" s="8"/>
      <c r="J6050" s="19">
        <v>3</v>
      </c>
      <c r="K6050" s="19" t="s">
        <v>20092</v>
      </c>
      <c r="L6050" s="11"/>
      <c r="M6050" s="11"/>
      <c r="N6050" s="24"/>
      <c r="P6050" s="32"/>
      <c r="T6050" s="19"/>
      <c r="U6050" s="3" t="s">
        <v>1791</v>
      </c>
      <c r="X6050" t="str">
        <f t="shared" si="371"/>
        <v/>
      </c>
      <c r="Z6050" t="str">
        <f t="shared" si="372"/>
        <v/>
      </c>
      <c r="AB6050" s="9"/>
      <c r="AC6050" t="s">
        <v>4955</v>
      </c>
      <c r="AD6050">
        <f t="shared" si="373"/>
        <v>0</v>
      </c>
      <c r="AF6050" s="3"/>
      <c r="AG6050" t="s">
        <v>1663</v>
      </c>
      <c r="AH6050" s="9" t="s">
        <v>5044</v>
      </c>
    </row>
    <row r="6051" spans="1:34" ht="10.95" customHeight="1" outlineLevel="1" x14ac:dyDescent="0.25">
      <c r="A6051" t="s">
        <v>4957</v>
      </c>
      <c r="C6051" s="3" t="s">
        <v>12986</v>
      </c>
      <c r="D6051" s="3" t="s">
        <v>4065</v>
      </c>
      <c r="E6051" s="9">
        <v>1893</v>
      </c>
      <c r="F6051" s="7" t="s">
        <v>4735</v>
      </c>
      <c r="G6051" s="7" t="s">
        <v>3971</v>
      </c>
      <c r="H6051" s="8" t="s">
        <v>4955</v>
      </c>
      <c r="I6051" s="8"/>
      <c r="J6051" s="19">
        <v>3</v>
      </c>
      <c r="K6051" s="19" t="s">
        <v>7738</v>
      </c>
      <c r="L6051" s="11"/>
      <c r="M6051" s="11"/>
      <c r="N6051" s="24"/>
      <c r="P6051" s="32"/>
      <c r="T6051" s="19"/>
      <c r="U6051" s="3" t="s">
        <v>1792</v>
      </c>
      <c r="X6051" t="str">
        <f t="shared" si="371"/>
        <v/>
      </c>
      <c r="Z6051" t="str">
        <f t="shared" si="372"/>
        <v/>
      </c>
      <c r="AB6051" s="9"/>
      <c r="AC6051" t="s">
        <v>4955</v>
      </c>
      <c r="AD6051">
        <f t="shared" si="373"/>
        <v>0</v>
      </c>
      <c r="AF6051" s="3"/>
      <c r="AG6051" t="s">
        <v>1663</v>
      </c>
      <c r="AH6051" s="9" t="s">
        <v>4925</v>
      </c>
    </row>
    <row r="6052" spans="1:34" ht="10.95" customHeight="1" outlineLevel="1" x14ac:dyDescent="0.25">
      <c r="A6052" t="s">
        <v>4957</v>
      </c>
      <c r="C6052" s="3" t="s">
        <v>12986</v>
      </c>
      <c r="D6052" s="3" t="s">
        <v>4065</v>
      </c>
      <c r="E6052" s="9">
        <v>1893</v>
      </c>
      <c r="F6052" s="7" t="s">
        <v>6655</v>
      </c>
      <c r="G6052" s="7" t="s">
        <v>3971</v>
      </c>
      <c r="H6052" s="8" t="s">
        <v>4955</v>
      </c>
      <c r="I6052" s="8"/>
      <c r="J6052" s="19">
        <v>3</v>
      </c>
      <c r="K6052" s="19" t="s">
        <v>20092</v>
      </c>
      <c r="L6052" s="11"/>
      <c r="M6052" s="11"/>
      <c r="N6052" s="24"/>
      <c r="P6052" s="32"/>
      <c r="T6052" s="19"/>
      <c r="U6052" s="3" t="s">
        <v>1793</v>
      </c>
      <c r="X6052" t="str">
        <f t="shared" si="371"/>
        <v/>
      </c>
      <c r="Z6052" t="str">
        <f t="shared" si="372"/>
        <v/>
      </c>
      <c r="AB6052" s="9"/>
      <c r="AC6052" t="s">
        <v>4955</v>
      </c>
      <c r="AD6052">
        <f t="shared" si="373"/>
        <v>0</v>
      </c>
      <c r="AF6052" s="3"/>
      <c r="AG6052" t="s">
        <v>1663</v>
      </c>
      <c r="AH6052" s="9" t="s">
        <v>4526</v>
      </c>
    </row>
    <row r="6053" spans="1:34" ht="10.95" customHeight="1" outlineLevel="1" x14ac:dyDescent="0.25">
      <c r="A6053" t="s">
        <v>4957</v>
      </c>
      <c r="C6053" s="3" t="s">
        <v>12986</v>
      </c>
      <c r="D6053" s="3" t="s">
        <v>4065</v>
      </c>
      <c r="E6053" s="9">
        <v>1893</v>
      </c>
      <c r="F6053" s="7" t="s">
        <v>6656</v>
      </c>
      <c r="G6053" s="7" t="s">
        <v>3971</v>
      </c>
      <c r="H6053" s="8" t="s">
        <v>4955</v>
      </c>
      <c r="I6053" s="8"/>
      <c r="J6053" s="19">
        <v>3</v>
      </c>
      <c r="K6053" s="19" t="s">
        <v>20092</v>
      </c>
      <c r="L6053" s="11"/>
      <c r="M6053" s="11"/>
      <c r="N6053" s="24"/>
      <c r="P6053" s="32"/>
      <c r="T6053" s="19"/>
      <c r="U6053" s="3" t="s">
        <v>6647</v>
      </c>
      <c r="X6053" t="str">
        <f t="shared" si="371"/>
        <v/>
      </c>
      <c r="Z6053" t="str">
        <f t="shared" si="372"/>
        <v/>
      </c>
      <c r="AB6053" s="9"/>
      <c r="AC6053" t="s">
        <v>4955</v>
      </c>
      <c r="AD6053">
        <f t="shared" si="373"/>
        <v>0</v>
      </c>
      <c r="AF6053" s="3"/>
      <c r="AG6053" t="s">
        <v>1663</v>
      </c>
      <c r="AH6053" s="9" t="s">
        <v>5044</v>
      </c>
    </row>
    <row r="6054" spans="1:34" ht="10.95" customHeight="1" outlineLevel="1" x14ac:dyDescent="0.25">
      <c r="A6054" t="s">
        <v>4957</v>
      </c>
      <c r="C6054" s="3" t="s">
        <v>12986</v>
      </c>
      <c r="D6054" s="3" t="s">
        <v>4065</v>
      </c>
      <c r="E6054" s="9">
        <v>1893</v>
      </c>
      <c r="F6054" s="7" t="s">
        <v>5142</v>
      </c>
      <c r="G6054" s="7" t="s">
        <v>1677</v>
      </c>
      <c r="H6054" s="8" t="s">
        <v>4955</v>
      </c>
      <c r="I6054" s="8"/>
      <c r="J6054" s="19">
        <v>3</v>
      </c>
      <c r="K6054" s="19" t="s">
        <v>7738</v>
      </c>
      <c r="L6054" s="11"/>
      <c r="M6054" s="11"/>
      <c r="N6054" s="24"/>
      <c r="P6054" s="32"/>
      <c r="T6054" s="19"/>
      <c r="U6054" s="3" t="s">
        <v>6648</v>
      </c>
      <c r="X6054" t="str">
        <f t="shared" si="371"/>
        <v/>
      </c>
      <c r="Z6054" t="str">
        <f t="shared" si="372"/>
        <v/>
      </c>
      <c r="AB6054" s="9"/>
      <c r="AC6054" t="s">
        <v>4955</v>
      </c>
      <c r="AD6054">
        <f t="shared" si="373"/>
        <v>0</v>
      </c>
      <c r="AF6054" s="3"/>
      <c r="AG6054" t="s">
        <v>1663</v>
      </c>
      <c r="AH6054" s="9" t="s">
        <v>4925</v>
      </c>
    </row>
    <row r="6055" spans="1:34" ht="10.95" customHeight="1" outlineLevel="1" x14ac:dyDescent="0.25">
      <c r="A6055" t="s">
        <v>4957</v>
      </c>
      <c r="C6055" s="3" t="s">
        <v>12986</v>
      </c>
      <c r="D6055" s="3" t="s">
        <v>4065</v>
      </c>
      <c r="E6055" s="9">
        <v>1893</v>
      </c>
      <c r="F6055" s="7" t="s">
        <v>6657</v>
      </c>
      <c r="G6055" s="7" t="s">
        <v>1677</v>
      </c>
      <c r="H6055" s="8" t="s">
        <v>4955</v>
      </c>
      <c r="I6055" s="8"/>
      <c r="J6055" s="19">
        <v>3</v>
      </c>
      <c r="K6055" s="19" t="s">
        <v>20092</v>
      </c>
      <c r="L6055" s="11"/>
      <c r="M6055" s="11"/>
      <c r="N6055" s="24"/>
      <c r="P6055" s="32"/>
      <c r="T6055" s="19"/>
      <c r="U6055" s="3" t="s">
        <v>6649</v>
      </c>
      <c r="X6055" t="str">
        <f t="shared" si="371"/>
        <v/>
      </c>
      <c r="Z6055" t="str">
        <f t="shared" si="372"/>
        <v/>
      </c>
      <c r="AB6055" s="9"/>
      <c r="AC6055" t="s">
        <v>4955</v>
      </c>
      <c r="AD6055">
        <f t="shared" si="373"/>
        <v>0</v>
      </c>
      <c r="AF6055" s="3"/>
      <c r="AG6055" t="s">
        <v>1663</v>
      </c>
      <c r="AH6055" s="9" t="s">
        <v>4526</v>
      </c>
    </row>
    <row r="6056" spans="1:34" ht="10.95" customHeight="1" outlineLevel="1" x14ac:dyDescent="0.25">
      <c r="A6056" t="s">
        <v>4957</v>
      </c>
      <c r="C6056" s="3" t="s">
        <v>12986</v>
      </c>
      <c r="D6056" s="3" t="s">
        <v>4065</v>
      </c>
      <c r="E6056" s="9">
        <v>1893</v>
      </c>
      <c r="F6056" s="7" t="s">
        <v>6658</v>
      </c>
      <c r="G6056" s="7" t="s">
        <v>1677</v>
      </c>
      <c r="H6056" s="8" t="s">
        <v>4955</v>
      </c>
      <c r="I6056" s="8"/>
      <c r="J6056" s="19">
        <v>3</v>
      </c>
      <c r="K6056" s="19" t="s">
        <v>20092</v>
      </c>
      <c r="L6056" s="11"/>
      <c r="M6056" s="11"/>
      <c r="N6056" s="24"/>
      <c r="P6056" s="32"/>
      <c r="T6056" s="19"/>
      <c r="U6056" s="3" t="s">
        <v>6650</v>
      </c>
      <c r="X6056" t="str">
        <f t="shared" si="371"/>
        <v/>
      </c>
      <c r="Z6056" t="str">
        <f t="shared" si="372"/>
        <v/>
      </c>
      <c r="AB6056" s="9"/>
      <c r="AC6056" t="s">
        <v>4955</v>
      </c>
      <c r="AD6056">
        <f t="shared" si="373"/>
        <v>0</v>
      </c>
      <c r="AF6056" s="3"/>
      <c r="AG6056" t="s">
        <v>1663</v>
      </c>
      <c r="AH6056" s="9" t="s">
        <v>5044</v>
      </c>
    </row>
    <row r="6057" spans="1:34" ht="10.95" customHeight="1" outlineLevel="1" x14ac:dyDescent="0.25">
      <c r="A6057" t="s">
        <v>4957</v>
      </c>
      <c r="C6057" s="3" t="s">
        <v>12986</v>
      </c>
      <c r="D6057" s="3" t="s">
        <v>4065</v>
      </c>
      <c r="E6057" s="9">
        <v>1893</v>
      </c>
      <c r="F6057" s="7" t="s">
        <v>5141</v>
      </c>
      <c r="G6057" s="7" t="s">
        <v>5041</v>
      </c>
      <c r="H6057" s="8" t="s">
        <v>4955</v>
      </c>
      <c r="I6057" s="8"/>
      <c r="J6057" s="19">
        <v>3</v>
      </c>
      <c r="K6057" s="19" t="s">
        <v>7738</v>
      </c>
      <c r="L6057" s="11"/>
      <c r="M6057" s="11"/>
      <c r="N6057" s="24"/>
      <c r="P6057" s="32"/>
      <c r="T6057" s="19"/>
      <c r="U6057" s="3" t="s">
        <v>6651</v>
      </c>
      <c r="X6057" t="str">
        <f t="shared" si="371"/>
        <v/>
      </c>
      <c r="Z6057" t="str">
        <f t="shared" si="372"/>
        <v/>
      </c>
      <c r="AB6057" s="9"/>
      <c r="AC6057" t="s">
        <v>4955</v>
      </c>
      <c r="AD6057">
        <f t="shared" si="373"/>
        <v>0</v>
      </c>
      <c r="AF6057" s="3"/>
      <c r="AG6057" t="s">
        <v>1663</v>
      </c>
      <c r="AH6057" s="9" t="s">
        <v>4623</v>
      </c>
    </row>
    <row r="6058" spans="1:34" ht="10.95" customHeight="1" outlineLevel="1" x14ac:dyDescent="0.25">
      <c r="A6058" t="s">
        <v>4957</v>
      </c>
      <c r="C6058" s="3" t="s">
        <v>12986</v>
      </c>
      <c r="D6058" s="3" t="s">
        <v>4065</v>
      </c>
      <c r="E6058" s="9">
        <v>1893</v>
      </c>
      <c r="F6058" s="7" t="s">
        <v>6659</v>
      </c>
      <c r="G6058" s="7" t="s">
        <v>5041</v>
      </c>
      <c r="H6058" s="8" t="s">
        <v>4955</v>
      </c>
      <c r="I6058" s="8"/>
      <c r="J6058" s="19">
        <v>3</v>
      </c>
      <c r="K6058" s="19" t="s">
        <v>20092</v>
      </c>
      <c r="L6058" s="11"/>
      <c r="M6058" s="11"/>
      <c r="N6058" s="24"/>
      <c r="P6058" s="32"/>
      <c r="T6058" s="19"/>
      <c r="U6058" s="3" t="s">
        <v>6652</v>
      </c>
      <c r="X6058" t="str">
        <f t="shared" si="371"/>
        <v/>
      </c>
      <c r="Z6058" t="str">
        <f t="shared" si="372"/>
        <v/>
      </c>
      <c r="AB6058" s="9"/>
      <c r="AC6058" t="s">
        <v>4955</v>
      </c>
      <c r="AD6058">
        <f t="shared" si="373"/>
        <v>0</v>
      </c>
      <c r="AF6058" s="3"/>
      <c r="AG6058" t="s">
        <v>1663</v>
      </c>
      <c r="AH6058" s="9" t="s">
        <v>5044</v>
      </c>
    </row>
    <row r="6059" spans="1:34" ht="10.95" customHeight="1" outlineLevel="1" x14ac:dyDescent="0.25">
      <c r="A6059" t="s">
        <v>4957</v>
      </c>
      <c r="C6059" s="3" t="s">
        <v>12986</v>
      </c>
      <c r="D6059" s="3" t="s">
        <v>4065</v>
      </c>
      <c r="E6059" s="9">
        <v>1893</v>
      </c>
      <c r="F6059" s="7" t="s">
        <v>5141</v>
      </c>
      <c r="G6059" s="7" t="s">
        <v>5041</v>
      </c>
      <c r="H6059" s="8" t="s">
        <v>4955</v>
      </c>
      <c r="I6059" s="8"/>
      <c r="J6059" s="19">
        <v>3</v>
      </c>
      <c r="K6059" s="19" t="s">
        <v>7738</v>
      </c>
      <c r="L6059" s="11"/>
      <c r="M6059" s="11"/>
      <c r="N6059" s="24"/>
      <c r="P6059" s="32"/>
      <c r="T6059" s="19"/>
      <c r="U6059" s="3" t="s">
        <v>6653</v>
      </c>
      <c r="X6059" t="str">
        <f t="shared" si="371"/>
        <v/>
      </c>
      <c r="Z6059" t="str">
        <f t="shared" si="372"/>
        <v/>
      </c>
      <c r="AB6059" s="9"/>
      <c r="AC6059" t="s">
        <v>4955</v>
      </c>
      <c r="AD6059">
        <f t="shared" si="373"/>
        <v>0</v>
      </c>
      <c r="AF6059" s="3"/>
      <c r="AG6059" t="s">
        <v>1663</v>
      </c>
      <c r="AH6059" s="9" t="s">
        <v>4526</v>
      </c>
    </row>
    <row r="6060" spans="1:34" ht="10.95" customHeight="1" outlineLevel="1" x14ac:dyDescent="0.25">
      <c r="A6060" t="s">
        <v>4957</v>
      </c>
      <c r="C6060" s="3" t="s">
        <v>12986</v>
      </c>
      <c r="D6060" s="3">
        <v>66</v>
      </c>
      <c r="E6060" s="9">
        <v>1894</v>
      </c>
      <c r="F6060" s="7" t="s">
        <v>4735</v>
      </c>
      <c r="G6060" s="7" t="s">
        <v>2294</v>
      </c>
      <c r="H6060" s="8" t="s">
        <v>4955</v>
      </c>
      <c r="I6060" s="8" t="s">
        <v>7008</v>
      </c>
      <c r="J6060" s="19">
        <v>3</v>
      </c>
      <c r="K6060" s="19" t="s">
        <v>7736</v>
      </c>
      <c r="L6060" s="11">
        <v>0.2</v>
      </c>
      <c r="M6060" s="11"/>
      <c r="N6060" s="24"/>
      <c r="P6060" s="32"/>
      <c r="T6060" s="19"/>
      <c r="U6060" s="3">
        <v>75</v>
      </c>
      <c r="X6060" t="str">
        <f t="shared" si="371"/>
        <v/>
      </c>
      <c r="Z6060" t="str">
        <f t="shared" si="372"/>
        <v/>
      </c>
      <c r="AB6060" s="9"/>
      <c r="AC6060" t="s">
        <v>4955</v>
      </c>
      <c r="AD6060">
        <f t="shared" si="373"/>
        <v>0</v>
      </c>
      <c r="AF6060" s="3"/>
      <c r="AG6060" t="s">
        <v>1663</v>
      </c>
      <c r="AH6060" s="9" t="s">
        <v>4925</v>
      </c>
    </row>
    <row r="6061" spans="1:34" ht="10.95" customHeight="1" outlineLevel="1" x14ac:dyDescent="0.25">
      <c r="A6061" t="s">
        <v>4957</v>
      </c>
      <c r="C6061" s="3" t="s">
        <v>12986</v>
      </c>
      <c r="D6061" s="3" t="s">
        <v>17242</v>
      </c>
      <c r="E6061" s="9">
        <v>1894</v>
      </c>
      <c r="F6061" s="7" t="s">
        <v>6660</v>
      </c>
      <c r="G6061" s="7" t="s">
        <v>2294</v>
      </c>
      <c r="H6061" s="8" t="s">
        <v>4955</v>
      </c>
      <c r="I6061" s="8" t="s">
        <v>7008</v>
      </c>
      <c r="J6061" s="19">
        <v>3</v>
      </c>
      <c r="K6061" s="19" t="s">
        <v>20092</v>
      </c>
      <c r="L6061" s="11"/>
      <c r="M6061" s="11"/>
      <c r="N6061" s="24"/>
      <c r="P6061" s="32"/>
      <c r="T6061" s="19"/>
      <c r="U6061" s="3">
        <v>75</v>
      </c>
      <c r="X6061" t="str">
        <f t="shared" si="371"/>
        <v/>
      </c>
      <c r="Z6061" t="str">
        <f t="shared" si="372"/>
        <v/>
      </c>
      <c r="AB6061" s="9"/>
      <c r="AC6061" t="s">
        <v>4955</v>
      </c>
      <c r="AD6061">
        <f t="shared" si="373"/>
        <v>0</v>
      </c>
      <c r="AF6061" s="3"/>
      <c r="AG6061" t="s">
        <v>1663</v>
      </c>
      <c r="AH6061" s="9" t="s">
        <v>4526</v>
      </c>
    </row>
    <row r="6062" spans="1:34" ht="10.95" customHeight="1" outlineLevel="1" x14ac:dyDescent="0.25">
      <c r="A6062" t="s">
        <v>4957</v>
      </c>
      <c r="C6062" s="3" t="s">
        <v>12986</v>
      </c>
      <c r="D6062" s="3">
        <v>72</v>
      </c>
      <c r="E6062" s="9">
        <v>1899</v>
      </c>
      <c r="F6062" s="7" t="s">
        <v>4735</v>
      </c>
      <c r="G6062" s="7" t="s">
        <v>134</v>
      </c>
      <c r="H6062" s="8" t="s">
        <v>4955</v>
      </c>
      <c r="I6062" s="8" t="s">
        <v>17243</v>
      </c>
      <c r="J6062" s="19">
        <v>3</v>
      </c>
      <c r="K6062" s="19" t="s">
        <v>7736</v>
      </c>
      <c r="L6062" s="11">
        <v>0.25</v>
      </c>
      <c r="M6062" s="11"/>
      <c r="N6062" s="24"/>
      <c r="P6062" s="32"/>
      <c r="R6062">
        <v>1</v>
      </c>
      <c r="S6062">
        <v>1</v>
      </c>
      <c r="T6062" s="19"/>
      <c r="U6062" s="3">
        <v>81</v>
      </c>
      <c r="X6062" t="str">
        <f t="shared" si="371"/>
        <v/>
      </c>
      <c r="Z6062" t="str">
        <f t="shared" si="372"/>
        <v/>
      </c>
      <c r="AB6062" s="9"/>
      <c r="AC6062" t="s">
        <v>4955</v>
      </c>
      <c r="AD6062">
        <f t="shared" si="373"/>
        <v>0</v>
      </c>
      <c r="AF6062" s="3"/>
      <c r="AG6062" t="s">
        <v>1663</v>
      </c>
      <c r="AH6062" s="9" t="s">
        <v>4925</v>
      </c>
    </row>
    <row r="6063" spans="1:34" ht="10.95" customHeight="1" outlineLevel="1" x14ac:dyDescent="0.25">
      <c r="A6063" t="s">
        <v>4957</v>
      </c>
      <c r="C6063" s="3" t="s">
        <v>12986</v>
      </c>
      <c r="D6063" s="3">
        <v>72</v>
      </c>
      <c r="E6063" s="9">
        <v>1899</v>
      </c>
      <c r="F6063" s="7" t="s">
        <v>6660</v>
      </c>
      <c r="G6063" s="7" t="s">
        <v>134</v>
      </c>
      <c r="H6063" s="8" t="s">
        <v>4955</v>
      </c>
      <c r="I6063" s="8" t="s">
        <v>17243</v>
      </c>
      <c r="J6063" s="19">
        <v>3</v>
      </c>
      <c r="K6063" s="19" t="s">
        <v>20092</v>
      </c>
      <c r="L6063" s="11"/>
      <c r="M6063" s="11"/>
      <c r="N6063" s="24"/>
      <c r="P6063" s="32"/>
      <c r="T6063" s="19"/>
      <c r="U6063" s="3">
        <v>81</v>
      </c>
      <c r="X6063" t="str">
        <f t="shared" si="371"/>
        <v/>
      </c>
      <c r="Z6063" t="str">
        <f t="shared" si="372"/>
        <v/>
      </c>
      <c r="AB6063" s="9"/>
      <c r="AC6063" t="s">
        <v>4955</v>
      </c>
      <c r="AD6063">
        <f t="shared" si="373"/>
        <v>0</v>
      </c>
      <c r="AF6063" s="3"/>
      <c r="AG6063" t="s">
        <v>1663</v>
      </c>
      <c r="AH6063" s="9" t="s">
        <v>4526</v>
      </c>
    </row>
    <row r="6064" spans="1:34" ht="10.95" customHeight="1" outlineLevel="1" x14ac:dyDescent="0.25">
      <c r="A6064" t="s">
        <v>4957</v>
      </c>
      <c r="C6064" s="3" t="s">
        <v>12986</v>
      </c>
      <c r="D6064" s="3" t="s">
        <v>5392</v>
      </c>
      <c r="E6064" s="9">
        <v>1899</v>
      </c>
      <c r="F6064" s="7" t="s">
        <v>4735</v>
      </c>
      <c r="G6064" s="7" t="s">
        <v>3100</v>
      </c>
      <c r="H6064" s="8" t="s">
        <v>4955</v>
      </c>
      <c r="I6064" s="8" t="s">
        <v>17243</v>
      </c>
      <c r="J6064" s="19">
        <v>3</v>
      </c>
      <c r="K6064" s="19" t="s">
        <v>20092</v>
      </c>
      <c r="L6064" s="11"/>
      <c r="M6064" s="11"/>
      <c r="N6064" s="24"/>
      <c r="P6064" s="32"/>
      <c r="T6064" s="19"/>
      <c r="U6064" s="3" t="s">
        <v>4551</v>
      </c>
      <c r="X6064" t="str">
        <f t="shared" si="371"/>
        <v/>
      </c>
      <c r="Z6064" t="str">
        <f t="shared" si="372"/>
        <v/>
      </c>
      <c r="AB6064" s="9"/>
      <c r="AC6064" t="s">
        <v>4955</v>
      </c>
      <c r="AD6064">
        <f t="shared" si="373"/>
        <v>0</v>
      </c>
      <c r="AF6064" s="3"/>
      <c r="AG6064" t="s">
        <v>1663</v>
      </c>
      <c r="AH6064" s="9" t="s">
        <v>4925</v>
      </c>
    </row>
    <row r="6065" spans="1:48" ht="10.95" customHeight="1" outlineLevel="1" x14ac:dyDescent="0.25">
      <c r="A6065" t="s">
        <v>4957</v>
      </c>
      <c r="C6065" s="3" t="s">
        <v>12986</v>
      </c>
      <c r="D6065" s="3" t="s">
        <v>17244</v>
      </c>
      <c r="E6065" s="9">
        <v>1899</v>
      </c>
      <c r="F6065" s="7" t="s">
        <v>5345</v>
      </c>
      <c r="G6065" s="7" t="s">
        <v>3100</v>
      </c>
      <c r="H6065" s="8" t="s">
        <v>4955</v>
      </c>
      <c r="I6065" s="8" t="s">
        <v>17243</v>
      </c>
      <c r="J6065" s="19">
        <v>3</v>
      </c>
      <c r="K6065" s="19" t="s">
        <v>20092</v>
      </c>
      <c r="L6065" s="11"/>
      <c r="M6065" s="11"/>
      <c r="N6065" s="24"/>
      <c r="P6065" s="32"/>
      <c r="T6065" s="19"/>
      <c r="U6065" s="3" t="s">
        <v>4553</v>
      </c>
      <c r="X6065" t="str">
        <f t="shared" si="371"/>
        <v/>
      </c>
      <c r="Z6065" t="str">
        <f t="shared" si="372"/>
        <v/>
      </c>
      <c r="AB6065" s="9"/>
      <c r="AC6065" t="s">
        <v>4955</v>
      </c>
      <c r="AD6065">
        <f t="shared" si="373"/>
        <v>0</v>
      </c>
      <c r="AF6065" s="3"/>
      <c r="AG6065" t="s">
        <v>1663</v>
      </c>
      <c r="AH6065" s="9" t="s">
        <v>4526</v>
      </c>
    </row>
    <row r="6066" spans="1:48" ht="10.95" customHeight="1" x14ac:dyDescent="0.25">
      <c r="A6066" t="s">
        <v>16660</v>
      </c>
      <c r="B6066" t="s">
        <v>16661</v>
      </c>
      <c r="C6066" s="3" t="s">
        <v>12986</v>
      </c>
      <c r="E6066" s="9"/>
      <c r="F6066" s="7"/>
      <c r="G6066" s="7"/>
      <c r="H6066" s="8"/>
      <c r="I6066" s="8"/>
      <c r="J6066" s="19"/>
      <c r="K6066" s="19"/>
      <c r="L6066" s="11"/>
      <c r="M6066" s="11">
        <f>SUM(L6067:L6153)</f>
        <v>29.6</v>
      </c>
      <c r="N6066" s="24">
        <v>2179</v>
      </c>
      <c r="O6066">
        <f>COUNTIF(K6067:K6153,"*")</f>
        <v>87</v>
      </c>
      <c r="P6066" s="32">
        <f>O6066/N6066</f>
        <v>3.9926571821936666E-2</v>
      </c>
      <c r="Q6066">
        <f>COUNTIF(K6067:K6153,"Y")+COUNTIF(K6067:K6153,"S")</f>
        <v>4</v>
      </c>
      <c r="T6066" s="19" t="s">
        <v>7736</v>
      </c>
      <c r="U6066" s="3"/>
      <c r="V6066" t="s">
        <v>18418</v>
      </c>
      <c r="X6066" t="str">
        <f t="shared" si="371"/>
        <v/>
      </c>
      <c r="Z6066" t="str">
        <f t="shared" si="372"/>
        <v/>
      </c>
      <c r="AB6066" s="9"/>
      <c r="AE6066">
        <f>COUNTIF(AD6067:AD6153,"1")</f>
        <v>2</v>
      </c>
      <c r="AF6066" s="3"/>
      <c r="AH6066" s="9"/>
      <c r="AI6066">
        <f>COUNTIF($J6067:$J6153,"1")-COUNTIFS($J6067:$J6153,"1",$K6067:$K6153,"V")</f>
        <v>5</v>
      </c>
      <c r="AJ6066">
        <f>COUNTIFS($J6067:$J6153,"1",$K6067:$K6153,"Y")+COUNTIFS($J6067:$J6153,"1",$K6067:$K6153,"s")</f>
        <v>4</v>
      </c>
      <c r="AK6066">
        <f>COUNTIF($J6067:$J6153,"2")-COUNTIFS($J6067:$J6153,"2",$K6067:$K6153,"V")</f>
        <v>0</v>
      </c>
      <c r="AL6066">
        <f>COUNTIFS($J6067:$J6153,"2",$K6067:$K6153,"Y")+COUNTIFS($J6067:$J6153,"2",$K6067:$K6153,"s")</f>
        <v>0</v>
      </c>
      <c r="AM6066">
        <f>COUNTIF($J6067:$J6153,"3")-COUNTIFS($J6067:$J6153,"3",$K6067:$K6153,"V")</f>
        <v>59</v>
      </c>
      <c r="AN6066">
        <f>COUNTIFS($J6067:$J6153,"3",$K6067:$K6153,"Y")+COUNTIFS($J6067:$J6153,"3",$K6067:$K6153,"s")</f>
        <v>0</v>
      </c>
      <c r="AO6066">
        <f>COUNTIF($J6067:$J6153,"4")-COUNTIFS($J6067:$J6153,"4",$K6067:$K6153,"V")</f>
        <v>1</v>
      </c>
      <c r="AP6066">
        <f>COUNTIFS($J6067:$J6153,"4",$K6067:$K6153,"Y")+COUNTIFS($J6067:$J6153,"4",$K6067:$K6153,"s")</f>
        <v>0</v>
      </c>
      <c r="AQ6066">
        <f>COUNTIF($J6067:$J6153,"5")-COUNTIFS($J6067:$J6153,"5",$K6067:$K6153,"V")</f>
        <v>9</v>
      </c>
      <c r="AR6066">
        <f>COUNTIFS($J6067:$J6153,"5",$K6067:$K6153,"Y")+COUNTIFS($J6067:$J6153,"5",$K6067:$K6153,"s")</f>
        <v>0</v>
      </c>
      <c r="AS6066">
        <f>COUNTIF($J6067:$J6153,"6")-COUNTIFS($J6067:$J6153,"6",$K6067:$K6153,"V")</f>
        <v>0</v>
      </c>
      <c r="AT6066">
        <f>COUNTIFS($J6067:$J6153,"6",$K6067:$K6153,"Y")+COUNTIFS($J6067:$J6153,"6",$K6067:$K6153,"s")</f>
        <v>0</v>
      </c>
      <c r="AU6066">
        <f>COUNTIF($J6067:$J6153,"7")-COUNTIFS($J6067:$J6153,"7",$K6067:$K6153,"V")</f>
        <v>0</v>
      </c>
      <c r="AV6066">
        <f>COUNTIFS($J6067:$J6153,"7",$K6067:$K6153,"Y")+COUNTIFS($J6067:$J6153,"7",$K6067:$K6153,"s")</f>
        <v>0</v>
      </c>
    </row>
    <row r="6067" spans="1:48" ht="10.95" customHeight="1" outlineLevel="1" x14ac:dyDescent="0.25">
      <c r="A6067" t="s">
        <v>2356</v>
      </c>
      <c r="C6067" s="3" t="s">
        <v>12986</v>
      </c>
      <c r="D6067" s="3">
        <v>1</v>
      </c>
      <c r="E6067" s="9">
        <v>1866</v>
      </c>
      <c r="F6067" s="7" t="s">
        <v>4689</v>
      </c>
      <c r="G6067" s="7" t="s">
        <v>14852</v>
      </c>
      <c r="H6067" s="8" t="s">
        <v>16617</v>
      </c>
      <c r="I6067" s="8" t="s">
        <v>10711</v>
      </c>
      <c r="J6067" s="19">
        <v>3</v>
      </c>
      <c r="K6067" s="19" t="s">
        <v>7738</v>
      </c>
      <c r="L6067" s="11"/>
      <c r="M6067" s="11"/>
      <c r="N6067" s="24"/>
      <c r="P6067" s="32"/>
      <c r="T6067" s="19"/>
      <c r="U6067" s="3"/>
      <c r="X6067" t="str">
        <f t="shared" si="371"/>
        <v/>
      </c>
      <c r="Z6067" t="str">
        <f t="shared" si="372"/>
        <v/>
      </c>
      <c r="AB6067" s="9"/>
      <c r="AC6067" t="s">
        <v>16617</v>
      </c>
      <c r="AD6067">
        <f t="shared" ref="AD6067:AD6098" si="374">COUNTIF(H6067,"*Fuji*")</f>
        <v>0</v>
      </c>
      <c r="AF6067" s="3"/>
      <c r="AH6067" s="9"/>
    </row>
    <row r="6068" spans="1:48" ht="10.95" customHeight="1" outlineLevel="1" x14ac:dyDescent="0.25">
      <c r="A6068" t="s">
        <v>2356</v>
      </c>
      <c r="C6068" s="3" t="s">
        <v>12986</v>
      </c>
      <c r="D6068" s="3">
        <v>2</v>
      </c>
      <c r="E6068" s="9">
        <v>1866</v>
      </c>
      <c r="F6068" s="7" t="s">
        <v>4689</v>
      </c>
      <c r="G6068" s="7" t="s">
        <v>16611</v>
      </c>
      <c r="H6068" s="8" t="s">
        <v>16617</v>
      </c>
      <c r="I6068" s="8" t="s">
        <v>10711</v>
      </c>
      <c r="J6068" s="19">
        <v>3</v>
      </c>
      <c r="K6068" s="19" t="s">
        <v>7738</v>
      </c>
      <c r="L6068" s="11"/>
      <c r="M6068" s="11"/>
      <c r="N6068" s="24"/>
      <c r="P6068" s="32"/>
      <c r="T6068" s="19"/>
      <c r="U6068" s="3"/>
      <c r="X6068" t="str">
        <f t="shared" si="371"/>
        <v/>
      </c>
      <c r="Z6068" t="str">
        <f t="shared" si="372"/>
        <v/>
      </c>
      <c r="AB6068" s="9"/>
      <c r="AC6068" t="s">
        <v>16617</v>
      </c>
      <c r="AD6068">
        <f t="shared" si="374"/>
        <v>0</v>
      </c>
      <c r="AF6068" s="3"/>
      <c r="AH6068" s="9"/>
    </row>
    <row r="6069" spans="1:48" ht="10.95" customHeight="1" outlineLevel="1" x14ac:dyDescent="0.25">
      <c r="A6069" t="s">
        <v>2356</v>
      </c>
      <c r="C6069" s="3" t="s">
        <v>12986</v>
      </c>
      <c r="D6069" s="3">
        <v>3</v>
      </c>
      <c r="E6069" s="9">
        <v>1877</v>
      </c>
      <c r="F6069" s="7" t="s">
        <v>16613</v>
      </c>
      <c r="G6069" s="7" t="s">
        <v>14852</v>
      </c>
      <c r="H6069" s="8" t="s">
        <v>16617</v>
      </c>
      <c r="I6069" s="8" t="s">
        <v>16612</v>
      </c>
      <c r="J6069" s="19">
        <v>3</v>
      </c>
      <c r="K6069" s="19" t="s">
        <v>7738</v>
      </c>
      <c r="L6069" s="11"/>
      <c r="M6069" s="11"/>
      <c r="N6069" s="24"/>
      <c r="P6069" s="32"/>
      <c r="T6069" s="19"/>
      <c r="U6069" s="3"/>
      <c r="X6069" t="str">
        <f t="shared" si="371"/>
        <v/>
      </c>
      <c r="Z6069" t="str">
        <f t="shared" si="372"/>
        <v/>
      </c>
      <c r="AB6069" s="9"/>
      <c r="AC6069" t="s">
        <v>16617</v>
      </c>
      <c r="AD6069">
        <f t="shared" si="374"/>
        <v>0</v>
      </c>
      <c r="AF6069" s="3"/>
      <c r="AH6069" s="9"/>
    </row>
    <row r="6070" spans="1:48" ht="10.95" customHeight="1" outlineLevel="1" x14ac:dyDescent="0.25">
      <c r="A6070" t="s">
        <v>2356</v>
      </c>
      <c r="C6070" s="3" t="s">
        <v>12986</v>
      </c>
      <c r="D6070" s="3">
        <v>4</v>
      </c>
      <c r="E6070" s="9">
        <v>1877</v>
      </c>
      <c r="F6070" s="7" t="s">
        <v>16614</v>
      </c>
      <c r="G6070" s="7" t="s">
        <v>14852</v>
      </c>
      <c r="H6070" s="8" t="s">
        <v>16617</v>
      </c>
      <c r="I6070" s="8" t="s">
        <v>16612</v>
      </c>
      <c r="J6070" s="19">
        <v>3</v>
      </c>
      <c r="K6070" s="19" t="s">
        <v>7738</v>
      </c>
      <c r="L6070" s="11"/>
      <c r="M6070" s="11"/>
      <c r="N6070" s="24"/>
      <c r="P6070" s="32"/>
      <c r="T6070" s="19"/>
      <c r="U6070" s="3"/>
      <c r="X6070" t="str">
        <f t="shared" si="371"/>
        <v/>
      </c>
      <c r="Z6070" t="str">
        <f t="shared" si="372"/>
        <v/>
      </c>
      <c r="AB6070" s="9"/>
      <c r="AC6070" t="s">
        <v>16617</v>
      </c>
      <c r="AD6070">
        <f t="shared" si="374"/>
        <v>0</v>
      </c>
      <c r="AF6070" s="3"/>
      <c r="AH6070" s="9"/>
    </row>
    <row r="6071" spans="1:48" ht="10.95" customHeight="1" outlineLevel="1" x14ac:dyDescent="0.25">
      <c r="A6071" t="s">
        <v>2356</v>
      </c>
      <c r="C6071" s="3" t="s">
        <v>12986</v>
      </c>
      <c r="D6071" s="3">
        <v>5</v>
      </c>
      <c r="E6071" s="9">
        <v>1877</v>
      </c>
      <c r="F6071" s="7" t="s">
        <v>16614</v>
      </c>
      <c r="G6071" s="7" t="s">
        <v>16611</v>
      </c>
      <c r="H6071" s="8" t="s">
        <v>16617</v>
      </c>
      <c r="I6071" s="8" t="s">
        <v>16612</v>
      </c>
      <c r="J6071" s="19">
        <v>3</v>
      </c>
      <c r="K6071" s="19" t="s">
        <v>7738</v>
      </c>
      <c r="L6071" s="11"/>
      <c r="M6071" s="11"/>
      <c r="N6071" s="24"/>
      <c r="P6071" s="32"/>
      <c r="T6071" s="19"/>
      <c r="U6071" s="3"/>
      <c r="W6071" t="s">
        <v>7738</v>
      </c>
      <c r="X6071" t="str">
        <f t="shared" si="371"/>
        <v/>
      </c>
      <c r="Z6071" t="str">
        <f t="shared" si="372"/>
        <v/>
      </c>
      <c r="AB6071" s="9"/>
      <c r="AC6071" t="s">
        <v>16617</v>
      </c>
      <c r="AD6071">
        <f t="shared" si="374"/>
        <v>0</v>
      </c>
      <c r="AF6071" s="3"/>
      <c r="AH6071" s="9"/>
    </row>
    <row r="6072" spans="1:48" ht="10.95" customHeight="1" outlineLevel="1" x14ac:dyDescent="0.25">
      <c r="A6072" t="s">
        <v>2356</v>
      </c>
      <c r="C6072" s="3" t="s">
        <v>12986</v>
      </c>
      <c r="D6072" s="3">
        <v>6</v>
      </c>
      <c r="E6072" s="9">
        <v>1877</v>
      </c>
      <c r="F6072" s="7" t="s">
        <v>16615</v>
      </c>
      <c r="G6072" s="7" t="s">
        <v>14852</v>
      </c>
      <c r="H6072" s="8" t="s">
        <v>16617</v>
      </c>
      <c r="I6072" s="8" t="s">
        <v>16612</v>
      </c>
      <c r="J6072" s="19">
        <v>3</v>
      </c>
      <c r="K6072" s="19" t="s">
        <v>7738</v>
      </c>
      <c r="L6072" s="11"/>
      <c r="M6072" s="11"/>
      <c r="N6072" s="24"/>
      <c r="P6072" s="32"/>
      <c r="T6072" s="19"/>
      <c r="U6072" s="3"/>
      <c r="X6072" t="str">
        <f t="shared" si="371"/>
        <v/>
      </c>
      <c r="Z6072" t="str">
        <f t="shared" si="372"/>
        <v/>
      </c>
      <c r="AB6072" s="9"/>
      <c r="AC6072" t="s">
        <v>16617</v>
      </c>
      <c r="AD6072">
        <f t="shared" si="374"/>
        <v>0</v>
      </c>
      <c r="AF6072" s="3"/>
      <c r="AH6072" s="9"/>
    </row>
    <row r="6073" spans="1:48" ht="10.95" customHeight="1" outlineLevel="1" x14ac:dyDescent="0.25">
      <c r="A6073" t="s">
        <v>2356</v>
      </c>
      <c r="C6073" s="3" t="s">
        <v>12986</v>
      </c>
      <c r="D6073" s="3">
        <v>7</v>
      </c>
      <c r="E6073" s="9">
        <v>1877</v>
      </c>
      <c r="F6073" s="7" t="s">
        <v>16615</v>
      </c>
      <c r="G6073" s="7" t="s">
        <v>16611</v>
      </c>
      <c r="H6073" s="8" t="s">
        <v>16617</v>
      </c>
      <c r="I6073" s="8" t="s">
        <v>16612</v>
      </c>
      <c r="J6073" s="19">
        <v>3</v>
      </c>
      <c r="K6073" s="19" t="s">
        <v>7738</v>
      </c>
      <c r="L6073" s="11"/>
      <c r="M6073" s="11"/>
      <c r="N6073" s="24"/>
      <c r="P6073" s="32"/>
      <c r="T6073" s="19"/>
      <c r="U6073" s="3"/>
      <c r="W6073" t="s">
        <v>7738</v>
      </c>
      <c r="X6073" t="str">
        <f t="shared" si="371"/>
        <v/>
      </c>
      <c r="Z6073" t="str">
        <f t="shared" si="372"/>
        <v/>
      </c>
      <c r="AB6073" s="9"/>
      <c r="AC6073" t="s">
        <v>16617</v>
      </c>
      <c r="AD6073">
        <f t="shared" si="374"/>
        <v>0</v>
      </c>
      <c r="AF6073" s="3"/>
      <c r="AH6073" s="9"/>
    </row>
    <row r="6074" spans="1:48" ht="10.95" customHeight="1" outlineLevel="1" x14ac:dyDescent="0.25">
      <c r="A6074" t="s">
        <v>2356</v>
      </c>
      <c r="C6074" s="3" t="s">
        <v>12986</v>
      </c>
      <c r="D6074" s="3">
        <v>8</v>
      </c>
      <c r="E6074" s="9">
        <v>1877</v>
      </c>
      <c r="F6074" s="7" t="s">
        <v>16613</v>
      </c>
      <c r="G6074" s="7" t="s">
        <v>14852</v>
      </c>
      <c r="H6074" s="8" t="s">
        <v>16617</v>
      </c>
      <c r="I6074" s="8" t="s">
        <v>16616</v>
      </c>
      <c r="J6074" s="19">
        <v>3</v>
      </c>
      <c r="K6074" s="19" t="s">
        <v>7738</v>
      </c>
      <c r="L6074" s="11"/>
      <c r="M6074" s="11"/>
      <c r="N6074" s="24"/>
      <c r="P6074" s="32"/>
      <c r="T6074" s="19"/>
      <c r="U6074" s="3"/>
      <c r="X6074" t="str">
        <f t="shared" si="371"/>
        <v/>
      </c>
      <c r="Z6074" t="str">
        <f t="shared" si="372"/>
        <v/>
      </c>
      <c r="AB6074" s="9"/>
      <c r="AC6074" t="s">
        <v>16617</v>
      </c>
      <c r="AD6074">
        <f t="shared" si="374"/>
        <v>0</v>
      </c>
      <c r="AF6074" s="3"/>
      <c r="AH6074" s="9"/>
    </row>
    <row r="6075" spans="1:48" ht="10.95" customHeight="1" outlineLevel="1" x14ac:dyDescent="0.25">
      <c r="A6075" t="s">
        <v>2356</v>
      </c>
      <c r="C6075" s="3" t="s">
        <v>12986</v>
      </c>
      <c r="D6075" s="3">
        <v>9</v>
      </c>
      <c r="E6075" s="9">
        <v>1877</v>
      </c>
      <c r="F6075" s="7" t="s">
        <v>16613</v>
      </c>
      <c r="G6075" s="7" t="s">
        <v>14852</v>
      </c>
      <c r="H6075" s="8" t="s">
        <v>16617</v>
      </c>
      <c r="I6075" s="8" t="s">
        <v>16616</v>
      </c>
      <c r="J6075" s="19">
        <v>3</v>
      </c>
      <c r="K6075" s="19" t="s">
        <v>20092</v>
      </c>
      <c r="L6075" s="11"/>
      <c r="M6075" s="11"/>
      <c r="N6075" s="24"/>
      <c r="P6075" s="32"/>
      <c r="T6075" s="19"/>
      <c r="U6075" s="3"/>
      <c r="W6075" t="s">
        <v>7738</v>
      </c>
      <c r="X6075" t="str">
        <f t="shared" si="371"/>
        <v/>
      </c>
      <c r="Z6075" t="str">
        <f t="shared" si="372"/>
        <v/>
      </c>
      <c r="AB6075" s="9"/>
      <c r="AC6075" t="s">
        <v>16617</v>
      </c>
      <c r="AD6075">
        <f t="shared" si="374"/>
        <v>0</v>
      </c>
      <c r="AF6075" s="3"/>
      <c r="AH6075" s="9"/>
    </row>
    <row r="6076" spans="1:48" ht="10.95" customHeight="1" outlineLevel="1" x14ac:dyDescent="0.25">
      <c r="A6076" t="s">
        <v>2356</v>
      </c>
      <c r="C6076" s="3" t="s">
        <v>12986</v>
      </c>
      <c r="D6076" s="3">
        <v>10</v>
      </c>
      <c r="E6076" s="9">
        <v>1877</v>
      </c>
      <c r="F6076" s="7" t="s">
        <v>16613</v>
      </c>
      <c r="G6076" s="7" t="s">
        <v>14852</v>
      </c>
      <c r="H6076" s="8" t="s">
        <v>16617</v>
      </c>
      <c r="I6076" s="8" t="s">
        <v>16616</v>
      </c>
      <c r="J6076" s="19">
        <v>3</v>
      </c>
      <c r="K6076" s="19" t="s">
        <v>20092</v>
      </c>
      <c r="L6076" s="11"/>
      <c r="M6076" s="11"/>
      <c r="N6076" s="24"/>
      <c r="P6076" s="32"/>
      <c r="T6076" s="19"/>
      <c r="U6076" s="3"/>
      <c r="X6076" t="str">
        <f t="shared" si="371"/>
        <v/>
      </c>
      <c r="Z6076" t="str">
        <f t="shared" si="372"/>
        <v/>
      </c>
      <c r="AB6076" s="9"/>
      <c r="AC6076" t="s">
        <v>16617</v>
      </c>
      <c r="AD6076">
        <f t="shared" si="374"/>
        <v>0</v>
      </c>
      <c r="AF6076" s="3"/>
      <c r="AH6076" s="9"/>
    </row>
    <row r="6077" spans="1:48" ht="10.95" customHeight="1" outlineLevel="1" x14ac:dyDescent="0.25">
      <c r="A6077" t="s">
        <v>2356</v>
      </c>
      <c r="C6077" s="3" t="s">
        <v>12986</v>
      </c>
      <c r="D6077" s="3">
        <v>11</v>
      </c>
      <c r="E6077" s="9">
        <v>1877</v>
      </c>
      <c r="F6077" s="7" t="s">
        <v>16613</v>
      </c>
      <c r="G6077" s="7" t="s">
        <v>16611</v>
      </c>
      <c r="H6077" s="8" t="s">
        <v>16617</v>
      </c>
      <c r="I6077" s="8" t="s">
        <v>16616</v>
      </c>
      <c r="J6077" s="19">
        <v>3</v>
      </c>
      <c r="K6077" s="19" t="s">
        <v>7738</v>
      </c>
      <c r="L6077" s="11"/>
      <c r="M6077" s="11"/>
      <c r="N6077" s="24"/>
      <c r="P6077" s="32"/>
      <c r="T6077" s="19"/>
      <c r="U6077" s="3"/>
      <c r="W6077" t="s">
        <v>7738</v>
      </c>
      <c r="X6077" t="str">
        <f t="shared" si="371"/>
        <v/>
      </c>
      <c r="Z6077" t="str">
        <f t="shared" si="372"/>
        <v/>
      </c>
      <c r="AB6077" s="9"/>
      <c r="AC6077" t="s">
        <v>16617</v>
      </c>
      <c r="AD6077">
        <f t="shared" si="374"/>
        <v>0</v>
      </c>
      <c r="AF6077" s="3"/>
      <c r="AH6077" s="9"/>
    </row>
    <row r="6078" spans="1:48" ht="10.95" customHeight="1" outlineLevel="1" x14ac:dyDescent="0.25">
      <c r="A6078" t="s">
        <v>2356</v>
      </c>
      <c r="C6078" s="3" t="s">
        <v>12986</v>
      </c>
      <c r="D6078" s="3">
        <v>12</v>
      </c>
      <c r="E6078" s="9">
        <v>1877</v>
      </c>
      <c r="F6078" s="7" t="s">
        <v>16613</v>
      </c>
      <c r="G6078" s="7" t="s">
        <v>16611</v>
      </c>
      <c r="H6078" s="8" t="s">
        <v>16617</v>
      </c>
      <c r="I6078" s="8" t="s">
        <v>16616</v>
      </c>
      <c r="J6078" s="19">
        <v>3</v>
      </c>
      <c r="K6078" s="19" t="s">
        <v>20092</v>
      </c>
      <c r="L6078" s="11"/>
      <c r="M6078" s="11"/>
      <c r="N6078" s="24"/>
      <c r="P6078" s="32"/>
      <c r="T6078" s="19"/>
      <c r="U6078" s="3"/>
      <c r="W6078" t="s">
        <v>7738</v>
      </c>
      <c r="X6078" t="str">
        <f t="shared" si="371"/>
        <v/>
      </c>
      <c r="Z6078" t="str">
        <f t="shared" si="372"/>
        <v/>
      </c>
      <c r="AB6078" s="9"/>
      <c r="AC6078" t="s">
        <v>16617</v>
      </c>
      <c r="AD6078">
        <f t="shared" si="374"/>
        <v>0</v>
      </c>
      <c r="AF6078" s="3"/>
      <c r="AH6078" s="9"/>
    </row>
    <row r="6079" spans="1:48" ht="10.95" customHeight="1" outlineLevel="1" x14ac:dyDescent="0.25">
      <c r="A6079" t="s">
        <v>2356</v>
      </c>
      <c r="C6079" s="3" t="s">
        <v>12986</v>
      </c>
      <c r="D6079" s="3">
        <v>13</v>
      </c>
      <c r="E6079" s="9">
        <v>1877</v>
      </c>
      <c r="F6079" s="7" t="s">
        <v>16613</v>
      </c>
      <c r="G6079" s="7" t="s">
        <v>16611</v>
      </c>
      <c r="H6079" s="8" t="s">
        <v>16617</v>
      </c>
      <c r="I6079" s="8" t="s">
        <v>16616</v>
      </c>
      <c r="J6079" s="19">
        <v>3</v>
      </c>
      <c r="K6079" s="19" t="s">
        <v>20092</v>
      </c>
      <c r="L6079" s="11"/>
      <c r="M6079" s="11"/>
      <c r="N6079" s="24"/>
      <c r="P6079" s="32"/>
      <c r="T6079" s="19"/>
      <c r="U6079" s="3"/>
      <c r="W6079" t="s">
        <v>7738</v>
      </c>
      <c r="X6079" t="str">
        <f t="shared" si="371"/>
        <v/>
      </c>
      <c r="Z6079" t="str">
        <f t="shared" si="372"/>
        <v/>
      </c>
      <c r="AB6079" s="9"/>
      <c r="AC6079" t="s">
        <v>16617</v>
      </c>
      <c r="AD6079">
        <f t="shared" si="374"/>
        <v>0</v>
      </c>
      <c r="AF6079" s="3"/>
      <c r="AH6079" s="9"/>
    </row>
    <row r="6080" spans="1:48" ht="10.95" customHeight="1" outlineLevel="1" x14ac:dyDescent="0.25">
      <c r="A6080" t="s">
        <v>2356</v>
      </c>
      <c r="C6080" s="3" t="s">
        <v>12986</v>
      </c>
      <c r="D6080" s="3">
        <v>14</v>
      </c>
      <c r="E6080" s="9">
        <v>1877</v>
      </c>
      <c r="F6080" s="7" t="s">
        <v>16614</v>
      </c>
      <c r="G6080" s="7" t="s">
        <v>14852</v>
      </c>
      <c r="H6080" s="8" t="s">
        <v>16617</v>
      </c>
      <c r="I6080" s="8" t="s">
        <v>16616</v>
      </c>
      <c r="J6080" s="19">
        <v>3</v>
      </c>
      <c r="K6080" s="19" t="s">
        <v>7738</v>
      </c>
      <c r="L6080" s="11"/>
      <c r="M6080" s="11"/>
      <c r="N6080" s="24"/>
      <c r="P6080" s="32"/>
      <c r="T6080" s="19"/>
      <c r="U6080" s="3"/>
      <c r="W6080" t="s">
        <v>7738</v>
      </c>
      <c r="X6080" t="str">
        <f t="shared" si="371"/>
        <v/>
      </c>
      <c r="Z6080" t="str">
        <f t="shared" si="372"/>
        <v/>
      </c>
      <c r="AB6080" s="9"/>
      <c r="AC6080" t="s">
        <v>16617</v>
      </c>
      <c r="AD6080">
        <f t="shared" si="374"/>
        <v>0</v>
      </c>
      <c r="AF6080" s="3"/>
      <c r="AH6080" s="9"/>
    </row>
    <row r="6081" spans="1:34" ht="10.95" customHeight="1" outlineLevel="1" x14ac:dyDescent="0.25">
      <c r="A6081" t="s">
        <v>2356</v>
      </c>
      <c r="C6081" s="3" t="s">
        <v>12986</v>
      </c>
      <c r="D6081" s="3">
        <v>15</v>
      </c>
      <c r="E6081" s="9">
        <v>1877</v>
      </c>
      <c r="F6081" s="7" t="s">
        <v>16614</v>
      </c>
      <c r="G6081" s="7" t="s">
        <v>14852</v>
      </c>
      <c r="H6081" s="8" t="s">
        <v>16617</v>
      </c>
      <c r="I6081" s="8" t="s">
        <v>16616</v>
      </c>
      <c r="J6081" s="19">
        <v>3</v>
      </c>
      <c r="K6081" s="19" t="s">
        <v>20092</v>
      </c>
      <c r="L6081" s="11"/>
      <c r="M6081" s="11"/>
      <c r="N6081" s="24"/>
      <c r="P6081" s="32"/>
      <c r="T6081" s="19"/>
      <c r="U6081" s="3"/>
      <c r="W6081" t="s">
        <v>7738</v>
      </c>
      <c r="X6081" t="str">
        <f t="shared" si="371"/>
        <v/>
      </c>
      <c r="Z6081" t="str">
        <f t="shared" si="372"/>
        <v/>
      </c>
      <c r="AB6081" s="9"/>
      <c r="AC6081" t="s">
        <v>16617</v>
      </c>
      <c r="AD6081">
        <f t="shared" si="374"/>
        <v>0</v>
      </c>
      <c r="AF6081" s="3"/>
      <c r="AH6081" s="9"/>
    </row>
    <row r="6082" spans="1:34" ht="10.95" customHeight="1" outlineLevel="1" x14ac:dyDescent="0.25">
      <c r="A6082" t="s">
        <v>2356</v>
      </c>
      <c r="C6082" s="3" t="s">
        <v>12986</v>
      </c>
      <c r="D6082" s="3">
        <v>16</v>
      </c>
      <c r="E6082" s="9">
        <v>1877</v>
      </c>
      <c r="F6082" s="7" t="s">
        <v>16614</v>
      </c>
      <c r="G6082" s="7" t="s">
        <v>14852</v>
      </c>
      <c r="H6082" s="8" t="s">
        <v>16617</v>
      </c>
      <c r="I6082" s="8" t="s">
        <v>16616</v>
      </c>
      <c r="J6082" s="19">
        <v>3</v>
      </c>
      <c r="K6082" s="19" t="s">
        <v>20092</v>
      </c>
      <c r="L6082" s="11"/>
      <c r="M6082" s="11"/>
      <c r="N6082" s="24"/>
      <c r="P6082" s="32"/>
      <c r="T6082" s="19"/>
      <c r="U6082" s="3"/>
      <c r="W6082" t="s">
        <v>7738</v>
      </c>
      <c r="X6082" t="str">
        <f t="shared" ref="X6082:X6145" si="375">IF(COUNTIF(F6082,"*fdc*"),1,"")</f>
        <v/>
      </c>
      <c r="Z6082" t="str">
        <f t="shared" ref="Z6082:Z6145" si="376">IF(COUNTIF(F6082,"*s/s*"),1,"")</f>
        <v/>
      </c>
      <c r="AB6082" s="9"/>
      <c r="AC6082" t="s">
        <v>16617</v>
      </c>
      <c r="AD6082">
        <f t="shared" si="374"/>
        <v>0</v>
      </c>
      <c r="AF6082" s="3"/>
      <c r="AH6082" s="9"/>
    </row>
    <row r="6083" spans="1:34" ht="10.95" customHeight="1" outlineLevel="1" x14ac:dyDescent="0.25">
      <c r="A6083" t="s">
        <v>2356</v>
      </c>
      <c r="C6083" s="3" t="s">
        <v>12986</v>
      </c>
      <c r="D6083" s="3">
        <v>17</v>
      </c>
      <c r="E6083" s="9">
        <v>1877</v>
      </c>
      <c r="F6083" s="7" t="s">
        <v>16614</v>
      </c>
      <c r="G6083" s="7" t="s">
        <v>14852</v>
      </c>
      <c r="H6083" s="8" t="s">
        <v>16617</v>
      </c>
      <c r="I6083" s="8" t="s">
        <v>16616</v>
      </c>
      <c r="J6083" s="19">
        <v>3</v>
      </c>
      <c r="K6083" s="19" t="s">
        <v>20092</v>
      </c>
      <c r="L6083" s="11"/>
      <c r="M6083" s="11"/>
      <c r="N6083" s="24"/>
      <c r="P6083" s="32"/>
      <c r="T6083" s="19"/>
      <c r="U6083" s="3"/>
      <c r="W6083" t="s">
        <v>7738</v>
      </c>
      <c r="X6083" t="str">
        <f t="shared" si="375"/>
        <v/>
      </c>
      <c r="Z6083" t="str">
        <f t="shared" si="376"/>
        <v/>
      </c>
      <c r="AB6083" s="9"/>
      <c r="AC6083" t="s">
        <v>16617</v>
      </c>
      <c r="AD6083">
        <f t="shared" si="374"/>
        <v>0</v>
      </c>
      <c r="AF6083" s="3"/>
      <c r="AH6083" s="9"/>
    </row>
    <row r="6084" spans="1:34" ht="10.95" customHeight="1" outlineLevel="1" x14ac:dyDescent="0.25">
      <c r="A6084" t="s">
        <v>2356</v>
      </c>
      <c r="C6084" s="3" t="s">
        <v>12986</v>
      </c>
      <c r="D6084" s="3">
        <v>18</v>
      </c>
      <c r="E6084" s="9">
        <v>1877</v>
      </c>
      <c r="F6084" s="7" t="s">
        <v>16614</v>
      </c>
      <c r="G6084" s="7" t="s">
        <v>16611</v>
      </c>
      <c r="H6084" s="8" t="s">
        <v>16617</v>
      </c>
      <c r="I6084" s="8" t="s">
        <v>16616</v>
      </c>
      <c r="J6084" s="19">
        <v>3</v>
      </c>
      <c r="K6084" s="19" t="s">
        <v>7738</v>
      </c>
      <c r="L6084" s="11"/>
      <c r="M6084" s="11"/>
      <c r="N6084" s="24"/>
      <c r="P6084" s="32"/>
      <c r="T6084" s="19"/>
      <c r="U6084" s="3"/>
      <c r="W6084" t="s">
        <v>7738</v>
      </c>
      <c r="X6084" t="str">
        <f t="shared" si="375"/>
        <v/>
      </c>
      <c r="Z6084" t="str">
        <f t="shared" si="376"/>
        <v/>
      </c>
      <c r="AB6084" s="9"/>
      <c r="AC6084" t="s">
        <v>16617</v>
      </c>
      <c r="AD6084">
        <f t="shared" si="374"/>
        <v>0</v>
      </c>
      <c r="AF6084" s="3"/>
      <c r="AH6084" s="9"/>
    </row>
    <row r="6085" spans="1:34" ht="10.95" customHeight="1" outlineLevel="1" x14ac:dyDescent="0.25">
      <c r="A6085" t="s">
        <v>2356</v>
      </c>
      <c r="C6085" s="3" t="s">
        <v>12986</v>
      </c>
      <c r="D6085" s="3">
        <v>19</v>
      </c>
      <c r="E6085" s="9">
        <v>1877</v>
      </c>
      <c r="F6085" s="7" t="s">
        <v>16614</v>
      </c>
      <c r="G6085" s="7" t="s">
        <v>16611</v>
      </c>
      <c r="H6085" s="8" t="s">
        <v>16617</v>
      </c>
      <c r="I6085" s="8" t="s">
        <v>16616</v>
      </c>
      <c r="J6085" s="19">
        <v>3</v>
      </c>
      <c r="K6085" s="19" t="s">
        <v>20092</v>
      </c>
      <c r="L6085" s="11"/>
      <c r="M6085" s="11"/>
      <c r="N6085" s="24"/>
      <c r="P6085" s="32"/>
      <c r="T6085" s="19"/>
      <c r="U6085" s="3"/>
      <c r="W6085" t="s">
        <v>7738</v>
      </c>
      <c r="X6085" t="str">
        <f t="shared" si="375"/>
        <v/>
      </c>
      <c r="Z6085" t="str">
        <f t="shared" si="376"/>
        <v/>
      </c>
      <c r="AB6085" s="9"/>
      <c r="AC6085" t="s">
        <v>16617</v>
      </c>
      <c r="AD6085">
        <f t="shared" si="374"/>
        <v>0</v>
      </c>
      <c r="AF6085" s="3"/>
      <c r="AH6085" s="9"/>
    </row>
    <row r="6086" spans="1:34" ht="10.95" customHeight="1" outlineLevel="1" x14ac:dyDescent="0.25">
      <c r="A6086" t="s">
        <v>2356</v>
      </c>
      <c r="C6086" s="3" t="s">
        <v>12986</v>
      </c>
      <c r="D6086" s="3">
        <v>20</v>
      </c>
      <c r="E6086" s="9">
        <v>1877</v>
      </c>
      <c r="F6086" s="7" t="s">
        <v>16614</v>
      </c>
      <c r="G6086" s="7" t="s">
        <v>16611</v>
      </c>
      <c r="H6086" s="8" t="s">
        <v>16617</v>
      </c>
      <c r="I6086" s="8" t="s">
        <v>16616</v>
      </c>
      <c r="J6086" s="19">
        <v>3</v>
      </c>
      <c r="K6086" s="19" t="s">
        <v>20092</v>
      </c>
      <c r="L6086" s="11"/>
      <c r="M6086" s="11"/>
      <c r="N6086" s="24"/>
      <c r="P6086" s="32"/>
      <c r="T6086" s="19"/>
      <c r="U6086" s="3"/>
      <c r="W6086" t="s">
        <v>7738</v>
      </c>
      <c r="X6086" t="str">
        <f t="shared" si="375"/>
        <v/>
      </c>
      <c r="Z6086" t="str">
        <f t="shared" si="376"/>
        <v/>
      </c>
      <c r="AB6086" s="9"/>
      <c r="AC6086" t="s">
        <v>16617</v>
      </c>
      <c r="AD6086">
        <f t="shared" si="374"/>
        <v>0</v>
      </c>
      <c r="AF6086" s="3"/>
      <c r="AH6086" s="9"/>
    </row>
    <row r="6087" spans="1:34" ht="10.95" customHeight="1" outlineLevel="1" x14ac:dyDescent="0.25">
      <c r="A6087" t="s">
        <v>2356</v>
      </c>
      <c r="C6087" s="3" t="s">
        <v>12986</v>
      </c>
      <c r="D6087" s="3">
        <v>21</v>
      </c>
      <c r="E6087" s="9">
        <v>1877</v>
      </c>
      <c r="F6087" s="7" t="s">
        <v>16615</v>
      </c>
      <c r="G6087" s="7" t="s">
        <v>14852</v>
      </c>
      <c r="H6087" s="8" t="s">
        <v>16617</v>
      </c>
      <c r="I6087" s="8" t="s">
        <v>16616</v>
      </c>
      <c r="J6087" s="19">
        <v>3</v>
      </c>
      <c r="K6087" s="19" t="s">
        <v>7738</v>
      </c>
      <c r="L6087" s="11"/>
      <c r="M6087" s="11"/>
      <c r="N6087" s="24"/>
      <c r="P6087" s="32"/>
      <c r="T6087" s="19"/>
      <c r="U6087" s="3"/>
      <c r="W6087" t="s">
        <v>7738</v>
      </c>
      <c r="X6087" t="str">
        <f t="shared" si="375"/>
        <v/>
      </c>
      <c r="Z6087" t="str">
        <f t="shared" si="376"/>
        <v/>
      </c>
      <c r="AB6087" s="9"/>
      <c r="AC6087" t="s">
        <v>16617</v>
      </c>
      <c r="AD6087">
        <f t="shared" si="374"/>
        <v>0</v>
      </c>
      <c r="AF6087" s="3"/>
      <c r="AH6087" s="9"/>
    </row>
    <row r="6088" spans="1:34" ht="10.95" customHeight="1" outlineLevel="1" x14ac:dyDescent="0.25">
      <c r="A6088" t="s">
        <v>2356</v>
      </c>
      <c r="C6088" s="3" t="s">
        <v>12986</v>
      </c>
      <c r="D6088" s="3">
        <v>22</v>
      </c>
      <c r="E6088" s="9">
        <v>1877</v>
      </c>
      <c r="F6088" s="7" t="s">
        <v>16615</v>
      </c>
      <c r="G6088" s="7" t="s">
        <v>14852</v>
      </c>
      <c r="H6088" s="8" t="s">
        <v>16617</v>
      </c>
      <c r="I6088" s="8" t="s">
        <v>16616</v>
      </c>
      <c r="J6088" s="19">
        <v>3</v>
      </c>
      <c r="K6088" s="19" t="s">
        <v>20092</v>
      </c>
      <c r="L6088" s="11"/>
      <c r="M6088" s="11"/>
      <c r="N6088" s="24"/>
      <c r="P6088" s="32"/>
      <c r="T6088" s="19"/>
      <c r="U6088" s="3"/>
      <c r="W6088" t="s">
        <v>7738</v>
      </c>
      <c r="X6088" t="str">
        <f t="shared" si="375"/>
        <v/>
      </c>
      <c r="Z6088" t="str">
        <f t="shared" si="376"/>
        <v/>
      </c>
      <c r="AB6088" s="9"/>
      <c r="AC6088" t="s">
        <v>16617</v>
      </c>
      <c r="AD6088">
        <f t="shared" si="374"/>
        <v>0</v>
      </c>
      <c r="AF6088" s="3"/>
      <c r="AH6088" s="9"/>
    </row>
    <row r="6089" spans="1:34" ht="10.95" customHeight="1" outlineLevel="1" x14ac:dyDescent="0.25">
      <c r="A6089" t="s">
        <v>2356</v>
      </c>
      <c r="C6089" s="3" t="s">
        <v>12986</v>
      </c>
      <c r="D6089" s="3">
        <v>23</v>
      </c>
      <c r="E6089" s="9">
        <v>1877</v>
      </c>
      <c r="F6089" s="7" t="s">
        <v>16615</v>
      </c>
      <c r="G6089" s="7" t="s">
        <v>14852</v>
      </c>
      <c r="H6089" s="8" t="s">
        <v>16617</v>
      </c>
      <c r="I6089" s="8" t="s">
        <v>16616</v>
      </c>
      <c r="J6089" s="19">
        <v>3</v>
      </c>
      <c r="K6089" s="19" t="s">
        <v>20092</v>
      </c>
      <c r="L6089" s="11"/>
      <c r="M6089" s="11"/>
      <c r="N6089" s="24"/>
      <c r="P6089" s="32"/>
      <c r="T6089" s="19"/>
      <c r="U6089" s="3"/>
      <c r="W6089" t="s">
        <v>7738</v>
      </c>
      <c r="X6089" t="str">
        <f t="shared" si="375"/>
        <v/>
      </c>
      <c r="Z6089" t="str">
        <f t="shared" si="376"/>
        <v/>
      </c>
      <c r="AB6089" s="9"/>
      <c r="AC6089" t="s">
        <v>16617</v>
      </c>
      <c r="AD6089">
        <f t="shared" si="374"/>
        <v>0</v>
      </c>
      <c r="AF6089" s="3"/>
      <c r="AH6089" s="9"/>
    </row>
    <row r="6090" spans="1:34" ht="10.95" customHeight="1" outlineLevel="1" x14ac:dyDescent="0.25">
      <c r="A6090" t="s">
        <v>2356</v>
      </c>
      <c r="C6090" s="3" t="s">
        <v>12986</v>
      </c>
      <c r="D6090" s="3">
        <v>24</v>
      </c>
      <c r="E6090" s="9">
        <v>1877</v>
      </c>
      <c r="F6090" s="7" t="s">
        <v>16615</v>
      </c>
      <c r="G6090" s="7" t="s">
        <v>16611</v>
      </c>
      <c r="H6090" s="8" t="s">
        <v>16617</v>
      </c>
      <c r="I6090" s="8" t="s">
        <v>16616</v>
      </c>
      <c r="J6090" s="19">
        <v>3</v>
      </c>
      <c r="K6090" s="19" t="s">
        <v>7738</v>
      </c>
      <c r="L6090" s="11"/>
      <c r="M6090" s="11"/>
      <c r="N6090" s="24"/>
      <c r="P6090" s="32"/>
      <c r="T6090" s="19"/>
      <c r="U6090" s="3"/>
      <c r="W6090" t="s">
        <v>7738</v>
      </c>
      <c r="X6090" t="str">
        <f t="shared" si="375"/>
        <v/>
      </c>
      <c r="Z6090" t="str">
        <f t="shared" si="376"/>
        <v/>
      </c>
      <c r="AB6090" s="9"/>
      <c r="AC6090" t="s">
        <v>16617</v>
      </c>
      <c r="AD6090">
        <f t="shared" si="374"/>
        <v>0</v>
      </c>
      <c r="AF6090" s="3"/>
      <c r="AH6090" s="9"/>
    </row>
    <row r="6091" spans="1:34" ht="10.95" customHeight="1" outlineLevel="1" x14ac:dyDescent="0.25">
      <c r="A6091" t="s">
        <v>2356</v>
      </c>
      <c r="C6091" s="3" t="s">
        <v>12986</v>
      </c>
      <c r="D6091" s="3">
        <v>25</v>
      </c>
      <c r="E6091" s="9">
        <v>1877</v>
      </c>
      <c r="F6091" s="7" t="s">
        <v>16615</v>
      </c>
      <c r="G6091" s="7" t="s">
        <v>16611</v>
      </c>
      <c r="H6091" s="8" t="s">
        <v>16617</v>
      </c>
      <c r="I6091" s="8" t="s">
        <v>16616</v>
      </c>
      <c r="J6091" s="19">
        <v>3</v>
      </c>
      <c r="K6091" s="19" t="s">
        <v>20092</v>
      </c>
      <c r="L6091" s="11"/>
      <c r="M6091" s="11"/>
      <c r="N6091" s="24"/>
      <c r="P6091" s="32"/>
      <c r="T6091" s="19"/>
      <c r="U6091" s="3"/>
      <c r="W6091" t="s">
        <v>7738</v>
      </c>
      <c r="X6091" t="str">
        <f t="shared" si="375"/>
        <v/>
      </c>
      <c r="Z6091" t="str">
        <f t="shared" si="376"/>
        <v/>
      </c>
      <c r="AB6091" s="9"/>
      <c r="AC6091" t="s">
        <v>16617</v>
      </c>
      <c r="AD6091">
        <f t="shared" si="374"/>
        <v>0</v>
      </c>
      <c r="AF6091" s="3"/>
      <c r="AH6091" s="9"/>
    </row>
    <row r="6092" spans="1:34" ht="10.95" customHeight="1" outlineLevel="1" x14ac:dyDescent="0.25">
      <c r="A6092" t="s">
        <v>2356</v>
      </c>
      <c r="C6092" s="3" t="s">
        <v>12986</v>
      </c>
      <c r="D6092" s="3">
        <v>26</v>
      </c>
      <c r="E6092" s="9">
        <v>1877</v>
      </c>
      <c r="F6092" s="7" t="s">
        <v>16615</v>
      </c>
      <c r="G6092" s="7" t="s">
        <v>16611</v>
      </c>
      <c r="H6092" s="8" t="s">
        <v>16617</v>
      </c>
      <c r="I6092" s="8" t="s">
        <v>16616</v>
      </c>
      <c r="J6092" s="19">
        <v>3</v>
      </c>
      <c r="K6092" s="19" t="s">
        <v>20092</v>
      </c>
      <c r="L6092" s="11"/>
      <c r="M6092" s="11"/>
      <c r="N6092" s="24"/>
      <c r="P6092" s="32"/>
      <c r="T6092" s="19"/>
      <c r="U6092" s="3"/>
      <c r="W6092" t="s">
        <v>7738</v>
      </c>
      <c r="X6092" t="str">
        <f t="shared" si="375"/>
        <v/>
      </c>
      <c r="Z6092" t="str">
        <f t="shared" si="376"/>
        <v/>
      </c>
      <c r="AB6092" s="9"/>
      <c r="AC6092" t="s">
        <v>16617</v>
      </c>
      <c r="AD6092">
        <f t="shared" si="374"/>
        <v>0</v>
      </c>
      <c r="AF6092" s="3"/>
      <c r="AH6092" s="9"/>
    </row>
    <row r="6093" spans="1:34" ht="10.95" customHeight="1" outlineLevel="1" x14ac:dyDescent="0.25">
      <c r="A6093" t="s">
        <v>2356</v>
      </c>
      <c r="C6093" s="3" t="s">
        <v>12986</v>
      </c>
      <c r="D6093" s="3">
        <v>34</v>
      </c>
      <c r="E6093" s="9">
        <v>1890</v>
      </c>
      <c r="F6093" s="7" t="s">
        <v>6389</v>
      </c>
      <c r="G6093" s="7" t="s">
        <v>10894</v>
      </c>
      <c r="H6093" s="8" t="s">
        <v>16617</v>
      </c>
      <c r="I6093" s="8" t="s">
        <v>16617</v>
      </c>
      <c r="J6093" s="19">
        <v>3</v>
      </c>
      <c r="K6093" s="19" t="s">
        <v>7738</v>
      </c>
      <c r="L6093" s="11"/>
      <c r="M6093" s="11"/>
      <c r="N6093" s="24"/>
      <c r="P6093" s="32"/>
      <c r="T6093" s="19"/>
      <c r="U6093" s="3"/>
      <c r="X6093" t="str">
        <f t="shared" si="375"/>
        <v/>
      </c>
      <c r="Z6093" t="str">
        <f t="shared" si="376"/>
        <v/>
      </c>
      <c r="AB6093" s="9"/>
      <c r="AC6093" t="s">
        <v>16617</v>
      </c>
      <c r="AD6093">
        <f t="shared" si="374"/>
        <v>0</v>
      </c>
      <c r="AF6093" s="3"/>
      <c r="AH6093" s="9"/>
    </row>
    <row r="6094" spans="1:34" ht="10.95" customHeight="1" outlineLevel="1" x14ac:dyDescent="0.25">
      <c r="A6094" t="s">
        <v>2356</v>
      </c>
      <c r="C6094" s="3" t="s">
        <v>12986</v>
      </c>
      <c r="D6094" s="3">
        <v>35</v>
      </c>
      <c r="E6094" s="9">
        <v>1890</v>
      </c>
      <c r="F6094" s="7" t="s">
        <v>4735</v>
      </c>
      <c r="G6094" s="7" t="s">
        <v>3834</v>
      </c>
      <c r="H6094" s="8" t="s">
        <v>16617</v>
      </c>
      <c r="I6094" s="8" t="s">
        <v>16617</v>
      </c>
      <c r="J6094" s="19">
        <v>3</v>
      </c>
      <c r="K6094" s="19" t="s">
        <v>7738</v>
      </c>
      <c r="L6094" s="11"/>
      <c r="M6094" s="11"/>
      <c r="N6094" s="24"/>
      <c r="P6094" s="32"/>
      <c r="T6094" s="19"/>
      <c r="U6094" s="3"/>
      <c r="X6094" t="str">
        <f t="shared" si="375"/>
        <v/>
      </c>
      <c r="Z6094" t="str">
        <f t="shared" si="376"/>
        <v/>
      </c>
      <c r="AB6094" s="9"/>
      <c r="AC6094" t="s">
        <v>16617</v>
      </c>
      <c r="AD6094">
        <f t="shared" si="374"/>
        <v>0</v>
      </c>
      <c r="AF6094" s="3"/>
      <c r="AH6094" s="9"/>
    </row>
    <row r="6095" spans="1:34" ht="10.95" customHeight="1" outlineLevel="1" x14ac:dyDescent="0.25">
      <c r="A6095" t="s">
        <v>2356</v>
      </c>
      <c r="C6095" s="3" t="s">
        <v>12986</v>
      </c>
      <c r="D6095" s="3">
        <v>36</v>
      </c>
      <c r="E6095" s="9">
        <v>1890</v>
      </c>
      <c r="F6095" s="7" t="s">
        <v>5142</v>
      </c>
      <c r="G6095" s="7" t="s">
        <v>1677</v>
      </c>
      <c r="H6095" s="8" t="s">
        <v>16617</v>
      </c>
      <c r="I6095" s="8" t="s">
        <v>16617</v>
      </c>
      <c r="J6095" s="19">
        <v>3</v>
      </c>
      <c r="K6095" s="19" t="s">
        <v>7738</v>
      </c>
      <c r="L6095" s="11"/>
      <c r="M6095" s="11"/>
      <c r="N6095" s="24"/>
      <c r="P6095" s="32"/>
      <c r="T6095" s="19"/>
      <c r="U6095" s="3"/>
      <c r="X6095" t="str">
        <f t="shared" si="375"/>
        <v/>
      </c>
      <c r="Z6095" t="str">
        <f t="shared" si="376"/>
        <v/>
      </c>
      <c r="AB6095" s="9"/>
      <c r="AC6095" t="s">
        <v>16617</v>
      </c>
      <c r="AD6095">
        <f t="shared" si="374"/>
        <v>0</v>
      </c>
      <c r="AF6095" s="3"/>
      <c r="AH6095" s="9"/>
    </row>
    <row r="6096" spans="1:34" ht="10.95" customHeight="1" outlineLevel="1" x14ac:dyDescent="0.25">
      <c r="A6096" t="s">
        <v>2356</v>
      </c>
      <c r="C6096" s="3" t="s">
        <v>12986</v>
      </c>
      <c r="D6096" s="3">
        <v>37</v>
      </c>
      <c r="E6096" s="9">
        <v>1890</v>
      </c>
      <c r="F6096" s="7" t="s">
        <v>5141</v>
      </c>
      <c r="G6096" s="7" t="s">
        <v>5040</v>
      </c>
      <c r="H6096" s="8" t="s">
        <v>16617</v>
      </c>
      <c r="I6096" s="8" t="s">
        <v>16617</v>
      </c>
      <c r="J6096" s="19">
        <v>3</v>
      </c>
      <c r="K6096" s="19" t="s">
        <v>7738</v>
      </c>
      <c r="L6096" s="11"/>
      <c r="M6096" s="11"/>
      <c r="N6096" s="24"/>
      <c r="P6096" s="32"/>
      <c r="T6096" s="19"/>
      <c r="U6096" s="3"/>
      <c r="X6096" t="str">
        <f t="shared" si="375"/>
        <v/>
      </c>
      <c r="Z6096" t="str">
        <f t="shared" si="376"/>
        <v/>
      </c>
      <c r="AB6096" s="9"/>
      <c r="AC6096" t="s">
        <v>16617</v>
      </c>
      <c r="AD6096">
        <f t="shared" si="374"/>
        <v>0</v>
      </c>
      <c r="AF6096" s="3"/>
      <c r="AH6096" s="9"/>
    </row>
    <row r="6097" spans="1:34" ht="10.95" customHeight="1" outlineLevel="1" x14ac:dyDescent="0.25">
      <c r="A6097" t="s">
        <v>2356</v>
      </c>
      <c r="C6097" s="3" t="s">
        <v>12986</v>
      </c>
      <c r="D6097" s="3">
        <v>38</v>
      </c>
      <c r="E6097" s="9">
        <v>1890</v>
      </c>
      <c r="F6097" s="7" t="s">
        <v>2977</v>
      </c>
      <c r="G6097" s="7" t="s">
        <v>8907</v>
      </c>
      <c r="H6097" s="8" t="s">
        <v>16617</v>
      </c>
      <c r="I6097" s="8" t="s">
        <v>16617</v>
      </c>
      <c r="J6097" s="19">
        <v>3</v>
      </c>
      <c r="K6097" s="19" t="s">
        <v>7738</v>
      </c>
      <c r="L6097" s="11"/>
      <c r="M6097" s="11"/>
      <c r="N6097" s="24"/>
      <c r="P6097" s="32"/>
      <c r="T6097" s="19"/>
      <c r="U6097" s="3"/>
      <c r="X6097" t="str">
        <f t="shared" si="375"/>
        <v/>
      </c>
      <c r="Z6097" t="str">
        <f t="shared" si="376"/>
        <v/>
      </c>
      <c r="AB6097" s="9"/>
      <c r="AC6097" t="s">
        <v>16617</v>
      </c>
      <c r="AD6097">
        <f t="shared" si="374"/>
        <v>0</v>
      </c>
      <c r="AF6097" s="3"/>
      <c r="AH6097" s="9"/>
    </row>
    <row r="6098" spans="1:34" ht="10.95" customHeight="1" outlineLevel="1" x14ac:dyDescent="0.25">
      <c r="A6098" t="s">
        <v>2356</v>
      </c>
      <c r="C6098" s="3" t="s">
        <v>12986</v>
      </c>
      <c r="D6098" s="3">
        <v>39</v>
      </c>
      <c r="E6098" s="9">
        <v>1890</v>
      </c>
      <c r="F6098" s="7" t="s">
        <v>5143</v>
      </c>
      <c r="G6098" s="7" t="s">
        <v>3834</v>
      </c>
      <c r="H6098" s="8" t="s">
        <v>16617</v>
      </c>
      <c r="I6098" s="8" t="s">
        <v>16617</v>
      </c>
      <c r="J6098" s="19">
        <v>3</v>
      </c>
      <c r="K6098" s="19" t="s">
        <v>7738</v>
      </c>
      <c r="L6098" s="11"/>
      <c r="M6098" s="11"/>
      <c r="N6098" s="24"/>
      <c r="P6098" s="32"/>
      <c r="T6098" s="19"/>
      <c r="U6098" s="3"/>
      <c r="X6098" t="str">
        <f t="shared" si="375"/>
        <v/>
      </c>
      <c r="Z6098" t="str">
        <f t="shared" si="376"/>
        <v/>
      </c>
      <c r="AB6098" s="9"/>
      <c r="AC6098" t="s">
        <v>16617</v>
      </c>
      <c r="AD6098">
        <f t="shared" si="374"/>
        <v>0</v>
      </c>
      <c r="AF6098" s="3"/>
      <c r="AH6098" s="9"/>
    </row>
    <row r="6099" spans="1:34" ht="10.95" customHeight="1" outlineLevel="1" collapsed="1" x14ac:dyDescent="0.25">
      <c r="A6099" t="s">
        <v>2356</v>
      </c>
      <c r="C6099" s="3" t="s">
        <v>12986</v>
      </c>
      <c r="D6099" s="3">
        <v>40</v>
      </c>
      <c r="E6099" s="9">
        <v>1890</v>
      </c>
      <c r="F6099" s="7" t="s">
        <v>5282</v>
      </c>
      <c r="G6099" s="7" t="s">
        <v>3832</v>
      </c>
      <c r="H6099" s="8" t="s">
        <v>16617</v>
      </c>
      <c r="I6099" s="8" t="s">
        <v>16617</v>
      </c>
      <c r="J6099" s="19">
        <v>3</v>
      </c>
      <c r="K6099" s="19" t="s">
        <v>7738</v>
      </c>
      <c r="L6099" s="11"/>
      <c r="M6099" s="11"/>
      <c r="N6099" s="24"/>
      <c r="P6099" s="32"/>
      <c r="T6099" s="19"/>
      <c r="U6099" s="3"/>
      <c r="X6099" t="str">
        <f t="shared" si="375"/>
        <v/>
      </c>
      <c r="Z6099" t="str">
        <f t="shared" si="376"/>
        <v/>
      </c>
      <c r="AB6099" s="9"/>
      <c r="AC6099" t="s">
        <v>16617</v>
      </c>
      <c r="AD6099">
        <f t="shared" ref="AD6099:AD6130" si="377">COUNTIF(H6099,"*Fuji*")</f>
        <v>0</v>
      </c>
      <c r="AF6099" s="3"/>
      <c r="AH6099" s="9"/>
    </row>
    <row r="6100" spans="1:34" ht="10.95" customHeight="1" outlineLevel="1" x14ac:dyDescent="0.25">
      <c r="A6100" t="s">
        <v>2356</v>
      </c>
      <c r="C6100" s="3" t="s">
        <v>12986</v>
      </c>
      <c r="D6100" s="3">
        <v>41</v>
      </c>
      <c r="E6100" s="9">
        <v>1890</v>
      </c>
      <c r="F6100" s="7" t="s">
        <v>2351</v>
      </c>
      <c r="G6100" s="7" t="s">
        <v>1677</v>
      </c>
      <c r="H6100" s="8" t="s">
        <v>16617</v>
      </c>
      <c r="I6100" s="8" t="s">
        <v>16617</v>
      </c>
      <c r="J6100" s="19">
        <v>3</v>
      </c>
      <c r="K6100" s="19" t="s">
        <v>7738</v>
      </c>
      <c r="L6100" s="11"/>
      <c r="M6100" s="11"/>
      <c r="N6100" s="24"/>
      <c r="P6100" s="32"/>
      <c r="T6100" s="19"/>
      <c r="U6100" s="3"/>
      <c r="X6100" t="str">
        <f t="shared" si="375"/>
        <v/>
      </c>
      <c r="Z6100" t="str">
        <f t="shared" si="376"/>
        <v/>
      </c>
      <c r="AB6100" s="9"/>
      <c r="AC6100" t="s">
        <v>16617</v>
      </c>
      <c r="AD6100">
        <f t="shared" si="377"/>
        <v>0</v>
      </c>
      <c r="AF6100" s="3"/>
      <c r="AH6100" s="9"/>
    </row>
    <row r="6101" spans="1:34" ht="10.95" customHeight="1" outlineLevel="1" x14ac:dyDescent="0.25">
      <c r="A6101" t="s">
        <v>2356</v>
      </c>
      <c r="C6101" s="3" t="s">
        <v>12986</v>
      </c>
      <c r="D6101" s="3">
        <v>42</v>
      </c>
      <c r="E6101" s="9">
        <v>1890</v>
      </c>
      <c r="F6101" s="7" t="s">
        <v>3424</v>
      </c>
      <c r="G6101" s="7" t="s">
        <v>2294</v>
      </c>
      <c r="H6101" s="8" t="s">
        <v>16617</v>
      </c>
      <c r="I6101" s="8" t="s">
        <v>16617</v>
      </c>
      <c r="J6101" s="19">
        <v>3</v>
      </c>
      <c r="K6101" s="19" t="s">
        <v>7738</v>
      </c>
      <c r="L6101" s="11"/>
      <c r="M6101" s="11"/>
      <c r="N6101" s="24"/>
      <c r="P6101" s="32"/>
      <c r="T6101" s="19"/>
      <c r="U6101" s="3"/>
      <c r="X6101" t="str">
        <f t="shared" si="375"/>
        <v/>
      </c>
      <c r="Z6101" t="str">
        <f t="shared" si="376"/>
        <v/>
      </c>
      <c r="AB6101" s="9"/>
      <c r="AC6101" t="s">
        <v>16617</v>
      </c>
      <c r="AD6101">
        <f t="shared" si="377"/>
        <v>0</v>
      </c>
      <c r="AF6101" s="3"/>
      <c r="AH6101" s="9"/>
    </row>
    <row r="6102" spans="1:34" ht="10.95" customHeight="1" outlineLevel="1" x14ac:dyDescent="0.25">
      <c r="A6102" t="s">
        <v>2356</v>
      </c>
      <c r="C6102" s="3" t="s">
        <v>12986</v>
      </c>
      <c r="D6102" s="3">
        <v>43</v>
      </c>
      <c r="E6102" s="9">
        <v>1890</v>
      </c>
      <c r="F6102" s="7" t="s">
        <v>3776</v>
      </c>
      <c r="G6102" s="7" t="s">
        <v>5631</v>
      </c>
      <c r="H6102" s="8" t="s">
        <v>16617</v>
      </c>
      <c r="I6102" s="8" t="s">
        <v>16617</v>
      </c>
      <c r="J6102" s="19">
        <v>3</v>
      </c>
      <c r="K6102" s="19" t="s">
        <v>7738</v>
      </c>
      <c r="L6102" s="11"/>
      <c r="M6102" s="11"/>
      <c r="N6102" s="24"/>
      <c r="P6102" s="32"/>
      <c r="T6102" s="19"/>
      <c r="U6102" s="3"/>
      <c r="X6102" t="str">
        <f t="shared" si="375"/>
        <v/>
      </c>
      <c r="Z6102" t="str">
        <f t="shared" si="376"/>
        <v/>
      </c>
      <c r="AB6102" s="9"/>
      <c r="AC6102" t="s">
        <v>16617</v>
      </c>
      <c r="AD6102">
        <f t="shared" si="377"/>
        <v>0</v>
      </c>
      <c r="AF6102" s="3"/>
      <c r="AH6102" s="9"/>
    </row>
    <row r="6103" spans="1:34" ht="10.95" customHeight="1" outlineLevel="1" x14ac:dyDescent="0.25">
      <c r="A6103" t="s">
        <v>2356</v>
      </c>
      <c r="C6103" s="3" t="s">
        <v>12986</v>
      </c>
      <c r="D6103" s="3">
        <v>44</v>
      </c>
      <c r="E6103" s="9">
        <v>1890</v>
      </c>
      <c r="F6103" s="7" t="s">
        <v>1101</v>
      </c>
      <c r="G6103" s="7" t="s">
        <v>3971</v>
      </c>
      <c r="H6103" s="8" t="s">
        <v>16617</v>
      </c>
      <c r="I6103" s="8" t="s">
        <v>16617</v>
      </c>
      <c r="J6103" s="19">
        <v>3</v>
      </c>
      <c r="K6103" s="19" t="s">
        <v>7738</v>
      </c>
      <c r="L6103" s="11"/>
      <c r="M6103" s="11"/>
      <c r="N6103" s="24"/>
      <c r="P6103" s="32"/>
      <c r="T6103" s="19"/>
      <c r="U6103" s="3"/>
      <c r="X6103" t="str">
        <f t="shared" si="375"/>
        <v/>
      </c>
      <c r="Z6103" t="str">
        <f t="shared" si="376"/>
        <v/>
      </c>
      <c r="AB6103" s="9"/>
      <c r="AC6103" t="s">
        <v>16617</v>
      </c>
      <c r="AD6103">
        <f t="shared" si="377"/>
        <v>0</v>
      </c>
      <c r="AF6103" s="3"/>
      <c r="AH6103" s="9"/>
    </row>
    <row r="6104" spans="1:34" ht="10.95" customHeight="1" outlineLevel="1" x14ac:dyDescent="0.25">
      <c r="A6104" t="s">
        <v>2356</v>
      </c>
      <c r="C6104" s="3" t="s">
        <v>12986</v>
      </c>
      <c r="D6104" s="3" t="s">
        <v>4065</v>
      </c>
      <c r="E6104" s="9">
        <v>1929</v>
      </c>
      <c r="F6104" s="7"/>
      <c r="G6104" s="7"/>
      <c r="H6104" s="8" t="s">
        <v>20628</v>
      </c>
      <c r="I6104" s="8"/>
      <c r="J6104" s="19">
        <v>5</v>
      </c>
      <c r="K6104" s="19" t="s">
        <v>7738</v>
      </c>
      <c r="L6104" s="11"/>
      <c r="M6104" s="11"/>
      <c r="N6104" s="24"/>
      <c r="P6104" s="32"/>
      <c r="T6104" s="19"/>
      <c r="U6104" s="3" t="s">
        <v>1192</v>
      </c>
      <c r="W6104" t="s">
        <v>7738</v>
      </c>
      <c r="X6104" t="str">
        <f t="shared" si="375"/>
        <v/>
      </c>
      <c r="Z6104" t="str">
        <f t="shared" si="376"/>
        <v/>
      </c>
      <c r="AB6104" s="9"/>
      <c r="AC6104" t="s">
        <v>20628</v>
      </c>
      <c r="AD6104">
        <f t="shared" si="377"/>
        <v>0</v>
      </c>
      <c r="AF6104" s="3"/>
      <c r="AG6104" t="s">
        <v>6855</v>
      </c>
      <c r="AH6104" s="9" t="s">
        <v>4925</v>
      </c>
    </row>
    <row r="6105" spans="1:34" ht="10.95" customHeight="1" outlineLevel="1" x14ac:dyDescent="0.25">
      <c r="A6105" t="s">
        <v>2356</v>
      </c>
      <c r="C6105" s="3" t="s">
        <v>12986</v>
      </c>
      <c r="D6105" s="3">
        <v>273</v>
      </c>
      <c r="E6105" s="9">
        <v>1930</v>
      </c>
      <c r="F6105" s="7" t="s">
        <v>2990</v>
      </c>
      <c r="G6105" s="7" t="s">
        <v>5040</v>
      </c>
      <c r="H6105" s="8" t="s">
        <v>20628</v>
      </c>
      <c r="I6105" s="8" t="s">
        <v>20632</v>
      </c>
      <c r="J6105" s="19">
        <v>5</v>
      </c>
      <c r="K6105" s="19" t="s">
        <v>7738</v>
      </c>
      <c r="L6105" s="11"/>
      <c r="M6105" s="11"/>
      <c r="N6105" s="24"/>
      <c r="P6105" s="32"/>
      <c r="T6105" s="19"/>
      <c r="U6105" s="3" t="s">
        <v>6452</v>
      </c>
      <c r="W6105" t="s">
        <v>7738</v>
      </c>
      <c r="X6105" t="str">
        <f t="shared" si="375"/>
        <v/>
      </c>
      <c r="Z6105" t="str">
        <f t="shared" si="376"/>
        <v/>
      </c>
      <c r="AB6105" s="9"/>
      <c r="AC6105" t="s">
        <v>20628</v>
      </c>
      <c r="AD6105">
        <f t="shared" si="377"/>
        <v>0</v>
      </c>
      <c r="AF6105" s="3"/>
      <c r="AG6105" t="s">
        <v>6855</v>
      </c>
      <c r="AH6105" s="9" t="s">
        <v>4925</v>
      </c>
    </row>
    <row r="6106" spans="1:34" ht="10.95" customHeight="1" outlineLevel="1" x14ac:dyDescent="0.25">
      <c r="A6106" t="s">
        <v>2356</v>
      </c>
      <c r="C6106" s="3" t="s">
        <v>12986</v>
      </c>
      <c r="D6106" s="3">
        <v>275</v>
      </c>
      <c r="E6106" s="9">
        <v>1930</v>
      </c>
      <c r="F6106" s="7" t="s">
        <v>2990</v>
      </c>
      <c r="G6106" s="7" t="s">
        <v>5040</v>
      </c>
      <c r="H6106" s="8" t="s">
        <v>20628</v>
      </c>
      <c r="I6106" s="8" t="s">
        <v>20633</v>
      </c>
      <c r="J6106" s="19">
        <v>5</v>
      </c>
      <c r="K6106" s="19" t="s">
        <v>7738</v>
      </c>
      <c r="L6106" s="11"/>
      <c r="M6106" s="11"/>
      <c r="N6106" s="24"/>
      <c r="P6106" s="32"/>
      <c r="T6106" s="19"/>
      <c r="U6106" s="3" t="s">
        <v>3109</v>
      </c>
      <c r="W6106" t="s">
        <v>7738</v>
      </c>
      <c r="X6106" t="str">
        <f t="shared" si="375"/>
        <v/>
      </c>
      <c r="Z6106" t="str">
        <f t="shared" si="376"/>
        <v/>
      </c>
      <c r="AB6106" s="9"/>
      <c r="AC6106" t="s">
        <v>20628</v>
      </c>
      <c r="AD6106">
        <f t="shared" si="377"/>
        <v>0</v>
      </c>
      <c r="AF6106" s="3"/>
      <c r="AG6106" t="s">
        <v>6855</v>
      </c>
      <c r="AH6106" s="9" t="s">
        <v>4925</v>
      </c>
    </row>
    <row r="6107" spans="1:34" ht="10.95" customHeight="1" outlineLevel="1" x14ac:dyDescent="0.25">
      <c r="A6107" t="s">
        <v>2356</v>
      </c>
      <c r="C6107" s="3" t="s">
        <v>12986</v>
      </c>
      <c r="D6107" s="3">
        <v>305</v>
      </c>
      <c r="E6107" s="9">
        <v>1931</v>
      </c>
      <c r="F6107" s="7" t="s">
        <v>5142</v>
      </c>
      <c r="G6107" s="7" t="s">
        <v>3832</v>
      </c>
      <c r="H6107" s="8" t="s">
        <v>20628</v>
      </c>
      <c r="I6107" s="8" t="s">
        <v>6998</v>
      </c>
      <c r="J6107" s="19">
        <v>5</v>
      </c>
      <c r="K6107" s="19" t="s">
        <v>7738</v>
      </c>
      <c r="L6107" s="11"/>
      <c r="M6107" s="11"/>
      <c r="N6107" s="24"/>
      <c r="P6107" s="32"/>
      <c r="T6107" s="19"/>
      <c r="U6107" s="3"/>
      <c r="X6107" t="str">
        <f t="shared" si="375"/>
        <v/>
      </c>
      <c r="Z6107" t="str">
        <f t="shared" si="376"/>
        <v/>
      </c>
      <c r="AB6107" s="9"/>
      <c r="AC6107" t="s">
        <v>20628</v>
      </c>
      <c r="AD6107">
        <f t="shared" si="377"/>
        <v>0</v>
      </c>
      <c r="AF6107" s="3"/>
      <c r="AG6107" t="s">
        <v>6855</v>
      </c>
      <c r="AH6107" s="9" t="s">
        <v>4613</v>
      </c>
    </row>
    <row r="6108" spans="1:34" ht="10.95" customHeight="1" outlineLevel="1" x14ac:dyDescent="0.25">
      <c r="A6108" t="s">
        <v>2356</v>
      </c>
      <c r="C6108" s="3" t="s">
        <v>12986</v>
      </c>
      <c r="D6108" s="3">
        <v>307</v>
      </c>
      <c r="E6108" s="9">
        <v>1931</v>
      </c>
      <c r="F6108" s="7" t="s">
        <v>5141</v>
      </c>
      <c r="G6108" s="7" t="s">
        <v>2294</v>
      </c>
      <c r="H6108" s="8" t="s">
        <v>6854</v>
      </c>
      <c r="I6108" s="8" t="s">
        <v>6998</v>
      </c>
      <c r="J6108" s="19">
        <v>1</v>
      </c>
      <c r="K6108" s="19" t="s">
        <v>7738</v>
      </c>
      <c r="L6108" s="11"/>
      <c r="M6108" s="11"/>
      <c r="N6108" s="24"/>
      <c r="P6108" s="32"/>
      <c r="T6108" s="19"/>
      <c r="U6108" s="3">
        <v>302</v>
      </c>
      <c r="X6108" t="str">
        <f t="shared" si="375"/>
        <v/>
      </c>
      <c r="Z6108" t="str">
        <f t="shared" si="376"/>
        <v/>
      </c>
      <c r="AB6108" s="9"/>
      <c r="AC6108" t="s">
        <v>6854</v>
      </c>
      <c r="AD6108">
        <f t="shared" si="377"/>
        <v>0</v>
      </c>
      <c r="AF6108" s="3"/>
      <c r="AG6108" t="s">
        <v>6855</v>
      </c>
      <c r="AH6108" s="9" t="s">
        <v>4613</v>
      </c>
    </row>
    <row r="6109" spans="1:34" ht="10.95" customHeight="1" outlineLevel="1" x14ac:dyDescent="0.25">
      <c r="A6109" t="s">
        <v>2356</v>
      </c>
      <c r="C6109" s="3" t="s">
        <v>12986</v>
      </c>
      <c r="D6109" s="3">
        <v>314</v>
      </c>
      <c r="E6109" s="9">
        <v>1931</v>
      </c>
      <c r="F6109" s="7" t="s">
        <v>20629</v>
      </c>
      <c r="G6109" s="7" t="s">
        <v>3832</v>
      </c>
      <c r="H6109" s="8" t="s">
        <v>20628</v>
      </c>
      <c r="I6109" s="8" t="s">
        <v>16610</v>
      </c>
      <c r="J6109" s="19">
        <v>5</v>
      </c>
      <c r="K6109" s="19" t="s">
        <v>7738</v>
      </c>
      <c r="L6109" s="11"/>
      <c r="M6109" s="11"/>
      <c r="N6109" s="24"/>
      <c r="P6109" s="32"/>
      <c r="T6109" s="19"/>
      <c r="U6109" s="3"/>
      <c r="X6109" t="str">
        <f t="shared" si="375"/>
        <v/>
      </c>
      <c r="Z6109" t="str">
        <f t="shared" si="376"/>
        <v/>
      </c>
      <c r="AB6109" s="9"/>
      <c r="AC6109" t="s">
        <v>20628</v>
      </c>
      <c r="AD6109">
        <f t="shared" si="377"/>
        <v>0</v>
      </c>
      <c r="AF6109" s="3"/>
      <c r="AG6109" t="s">
        <v>6855</v>
      </c>
      <c r="AH6109" s="9" t="s">
        <v>4613</v>
      </c>
    </row>
    <row r="6110" spans="1:34" ht="10.95" customHeight="1" outlineLevel="1" x14ac:dyDescent="0.25">
      <c r="A6110" t="s">
        <v>2356</v>
      </c>
      <c r="C6110" s="3" t="s">
        <v>12986</v>
      </c>
      <c r="D6110" s="3">
        <v>316</v>
      </c>
      <c r="E6110" s="9">
        <v>1931</v>
      </c>
      <c r="F6110" s="7" t="s">
        <v>21944</v>
      </c>
      <c r="G6110" s="7" t="s">
        <v>2294</v>
      </c>
      <c r="H6110" s="8" t="s">
        <v>6854</v>
      </c>
      <c r="I6110" s="8" t="s">
        <v>16610</v>
      </c>
      <c r="J6110" s="19">
        <v>1</v>
      </c>
      <c r="K6110" s="19" t="s">
        <v>7736</v>
      </c>
      <c r="L6110" s="11">
        <v>0.6</v>
      </c>
      <c r="M6110" s="11"/>
      <c r="N6110" s="24"/>
      <c r="P6110" s="32"/>
      <c r="T6110" s="19"/>
      <c r="U6110" s="3">
        <v>315</v>
      </c>
      <c r="X6110" t="str">
        <f t="shared" si="375"/>
        <v/>
      </c>
      <c r="Z6110" t="str">
        <f t="shared" si="376"/>
        <v/>
      </c>
      <c r="AB6110" s="9"/>
      <c r="AC6110" t="s">
        <v>6854</v>
      </c>
      <c r="AD6110">
        <f t="shared" si="377"/>
        <v>0</v>
      </c>
      <c r="AF6110" s="3"/>
      <c r="AG6110" t="s">
        <v>6855</v>
      </c>
      <c r="AH6110" s="9" t="s">
        <v>4613</v>
      </c>
    </row>
    <row r="6111" spans="1:34" ht="10.95" customHeight="1" outlineLevel="1" x14ac:dyDescent="0.25">
      <c r="A6111" t="s">
        <v>2356</v>
      </c>
      <c r="C6111" s="3" t="s">
        <v>12986</v>
      </c>
      <c r="D6111" s="3">
        <v>336</v>
      </c>
      <c r="E6111" s="9">
        <v>1931</v>
      </c>
      <c r="F6111" s="7" t="s">
        <v>20630</v>
      </c>
      <c r="G6111" s="7" t="s">
        <v>5040</v>
      </c>
      <c r="H6111" s="8" t="s">
        <v>20628</v>
      </c>
      <c r="I6111" s="8" t="s">
        <v>20631</v>
      </c>
      <c r="J6111" s="19">
        <v>5</v>
      </c>
      <c r="K6111" s="19" t="s">
        <v>7738</v>
      </c>
      <c r="L6111" s="11"/>
      <c r="M6111" s="11"/>
      <c r="N6111" s="24"/>
      <c r="P6111" s="32"/>
      <c r="T6111" s="19"/>
      <c r="U6111" s="3" t="s">
        <v>6429</v>
      </c>
      <c r="W6111" t="s">
        <v>7738</v>
      </c>
      <c r="X6111" t="str">
        <f t="shared" si="375"/>
        <v/>
      </c>
      <c r="Z6111" t="str">
        <f t="shared" si="376"/>
        <v/>
      </c>
      <c r="AB6111" s="9"/>
      <c r="AC6111" t="s">
        <v>20628</v>
      </c>
      <c r="AD6111">
        <f t="shared" si="377"/>
        <v>0</v>
      </c>
      <c r="AF6111" s="3"/>
      <c r="AG6111" t="s">
        <v>6855</v>
      </c>
      <c r="AH6111" s="9" t="s">
        <v>4925</v>
      </c>
    </row>
    <row r="6112" spans="1:34" ht="10.95" customHeight="1" outlineLevel="1" x14ac:dyDescent="0.25">
      <c r="A6112" t="s">
        <v>2356</v>
      </c>
      <c r="C6112" s="3" t="s">
        <v>12986</v>
      </c>
      <c r="D6112" s="3">
        <v>381</v>
      </c>
      <c r="E6112" s="9">
        <v>1939</v>
      </c>
      <c r="F6112" s="7" t="s">
        <v>6389</v>
      </c>
      <c r="G6112" s="7" t="s">
        <v>1289</v>
      </c>
      <c r="H6112" s="8" t="s">
        <v>16617</v>
      </c>
      <c r="I6112" s="8" t="s">
        <v>6998</v>
      </c>
      <c r="J6112" s="19">
        <v>3</v>
      </c>
      <c r="K6112" s="19" t="s">
        <v>7738</v>
      </c>
      <c r="L6112" s="11"/>
      <c r="M6112" s="11"/>
      <c r="N6112" s="24"/>
      <c r="P6112" s="32"/>
      <c r="T6112" s="19"/>
      <c r="U6112" s="3"/>
      <c r="X6112" t="str">
        <f t="shared" si="375"/>
        <v/>
      </c>
      <c r="Z6112" t="str">
        <f t="shared" si="376"/>
        <v/>
      </c>
      <c r="AB6112" s="9"/>
      <c r="AC6112" t="s">
        <v>16617</v>
      </c>
      <c r="AD6112">
        <f t="shared" si="377"/>
        <v>0</v>
      </c>
      <c r="AF6112" s="3"/>
      <c r="AH6112" s="9"/>
    </row>
    <row r="6113" spans="1:34" ht="10.95" customHeight="1" outlineLevel="1" x14ac:dyDescent="0.25">
      <c r="A6113" t="s">
        <v>2356</v>
      </c>
      <c r="C6113" s="3" t="s">
        <v>12986</v>
      </c>
      <c r="D6113" s="3">
        <v>400</v>
      </c>
      <c r="E6113" s="9">
        <v>1940</v>
      </c>
      <c r="F6113" s="7" t="s">
        <v>4735</v>
      </c>
      <c r="G6113" s="7" t="s">
        <v>16619</v>
      </c>
      <c r="H6113" s="8" t="s">
        <v>16617</v>
      </c>
      <c r="I6113" s="8" t="s">
        <v>16618</v>
      </c>
      <c r="J6113" s="19">
        <v>3</v>
      </c>
      <c r="K6113" s="19" t="s">
        <v>7738</v>
      </c>
      <c r="L6113" s="11"/>
      <c r="M6113" s="11"/>
      <c r="N6113" s="24"/>
      <c r="P6113" s="32"/>
      <c r="T6113" s="19"/>
      <c r="U6113" s="3"/>
      <c r="X6113" t="str">
        <f t="shared" si="375"/>
        <v/>
      </c>
      <c r="Z6113" t="str">
        <f t="shared" si="376"/>
        <v/>
      </c>
      <c r="AB6113" s="9"/>
      <c r="AC6113" t="s">
        <v>16617</v>
      </c>
      <c r="AD6113">
        <f t="shared" si="377"/>
        <v>0</v>
      </c>
      <c r="AF6113" s="3"/>
      <c r="AH6113" s="9"/>
    </row>
    <row r="6114" spans="1:34" ht="10.95" customHeight="1" outlineLevel="1" x14ac:dyDescent="0.25">
      <c r="A6114" t="s">
        <v>2356</v>
      </c>
      <c r="C6114" s="3" t="s">
        <v>12986</v>
      </c>
      <c r="D6114" s="3">
        <v>401</v>
      </c>
      <c r="E6114" s="9">
        <v>1940</v>
      </c>
      <c r="F6114" s="7" t="s">
        <v>5142</v>
      </c>
      <c r="G6114" s="7" t="s">
        <v>16620</v>
      </c>
      <c r="H6114" s="8" t="s">
        <v>16617</v>
      </c>
      <c r="I6114" s="8" t="s">
        <v>16618</v>
      </c>
      <c r="J6114" s="19">
        <v>3</v>
      </c>
      <c r="K6114" s="19" t="s">
        <v>7738</v>
      </c>
      <c r="L6114" s="11"/>
      <c r="M6114" s="11"/>
      <c r="N6114" s="24"/>
      <c r="P6114" s="32"/>
      <c r="T6114" s="19"/>
      <c r="U6114" s="3"/>
      <c r="X6114" t="str">
        <f t="shared" si="375"/>
        <v/>
      </c>
      <c r="Z6114" t="str">
        <f t="shared" si="376"/>
        <v/>
      </c>
      <c r="AB6114" s="9"/>
      <c r="AC6114" t="s">
        <v>16617</v>
      </c>
      <c r="AD6114">
        <f t="shared" si="377"/>
        <v>0</v>
      </c>
      <c r="AF6114" s="3"/>
      <c r="AH6114" s="9"/>
    </row>
    <row r="6115" spans="1:34" ht="10.95" customHeight="1" outlineLevel="1" collapsed="1" x14ac:dyDescent="0.25">
      <c r="A6115" t="s">
        <v>2356</v>
      </c>
      <c r="C6115" s="3" t="s">
        <v>12986</v>
      </c>
      <c r="D6115" s="3">
        <v>402</v>
      </c>
      <c r="E6115" s="9">
        <v>1940</v>
      </c>
      <c r="F6115" s="7" t="s">
        <v>5140</v>
      </c>
      <c r="G6115" s="7" t="s">
        <v>16621</v>
      </c>
      <c r="H6115" s="8" t="s">
        <v>16617</v>
      </c>
      <c r="I6115" s="8" t="s">
        <v>16618</v>
      </c>
      <c r="J6115" s="19">
        <v>3</v>
      </c>
      <c r="K6115" s="19" t="s">
        <v>7738</v>
      </c>
      <c r="L6115" s="11"/>
      <c r="M6115" s="11"/>
      <c r="N6115" s="24"/>
      <c r="P6115" s="32"/>
      <c r="T6115" s="19"/>
      <c r="U6115" s="3"/>
      <c r="X6115" t="str">
        <f t="shared" si="375"/>
        <v/>
      </c>
      <c r="Z6115" t="str">
        <f t="shared" si="376"/>
        <v/>
      </c>
      <c r="AB6115" s="9"/>
      <c r="AC6115" t="s">
        <v>16617</v>
      </c>
      <c r="AD6115">
        <f t="shared" si="377"/>
        <v>0</v>
      </c>
      <c r="AF6115" s="3"/>
      <c r="AH6115" s="9"/>
    </row>
    <row r="6116" spans="1:34" ht="10.95" customHeight="1" outlineLevel="1" x14ac:dyDescent="0.25">
      <c r="A6116" t="s">
        <v>2356</v>
      </c>
      <c r="C6116" s="3" t="s">
        <v>12986</v>
      </c>
      <c r="D6116" s="3">
        <v>403</v>
      </c>
      <c r="E6116" s="9">
        <v>1940</v>
      </c>
      <c r="F6116" s="7" t="s">
        <v>5242</v>
      </c>
      <c r="G6116" s="7" t="s">
        <v>16622</v>
      </c>
      <c r="H6116" s="8" t="s">
        <v>16617</v>
      </c>
      <c r="I6116" s="8" t="s">
        <v>16618</v>
      </c>
      <c r="J6116" s="19">
        <v>3</v>
      </c>
      <c r="K6116" s="19" t="s">
        <v>7738</v>
      </c>
      <c r="L6116" s="11"/>
      <c r="M6116" s="11"/>
      <c r="N6116" s="24"/>
      <c r="P6116" s="32"/>
      <c r="T6116" s="19"/>
      <c r="U6116" s="3"/>
      <c r="X6116" t="str">
        <f t="shared" si="375"/>
        <v/>
      </c>
      <c r="Z6116" t="str">
        <f t="shared" si="376"/>
        <v/>
      </c>
      <c r="AB6116" s="9"/>
      <c r="AC6116" t="s">
        <v>16617</v>
      </c>
      <c r="AD6116">
        <f t="shared" si="377"/>
        <v>0</v>
      </c>
      <c r="AF6116" s="3"/>
      <c r="AH6116" s="9"/>
    </row>
    <row r="6117" spans="1:34" ht="10.95" customHeight="1" outlineLevel="1" x14ac:dyDescent="0.25">
      <c r="A6117" t="s">
        <v>2356</v>
      </c>
      <c r="C6117" s="3" t="s">
        <v>12986</v>
      </c>
      <c r="D6117" s="3">
        <v>404</v>
      </c>
      <c r="E6117" s="9">
        <v>1940</v>
      </c>
      <c r="F6117" s="7" t="s">
        <v>1009</v>
      </c>
      <c r="G6117" s="7" t="s">
        <v>16632</v>
      </c>
      <c r="H6117" s="8" t="s">
        <v>16617</v>
      </c>
      <c r="I6117" s="8" t="s">
        <v>16618</v>
      </c>
      <c r="J6117" s="19">
        <v>3</v>
      </c>
      <c r="K6117" s="19" t="s">
        <v>7738</v>
      </c>
      <c r="L6117" s="11"/>
      <c r="M6117" s="11"/>
      <c r="N6117" s="24"/>
      <c r="P6117" s="32"/>
      <c r="T6117" s="19"/>
      <c r="U6117" s="3"/>
      <c r="X6117" t="str">
        <f t="shared" si="375"/>
        <v/>
      </c>
      <c r="Z6117" t="str">
        <f t="shared" si="376"/>
        <v/>
      </c>
      <c r="AB6117" s="9"/>
      <c r="AC6117" t="s">
        <v>16617</v>
      </c>
      <c r="AD6117">
        <f t="shared" si="377"/>
        <v>0</v>
      </c>
      <c r="AF6117" s="3"/>
      <c r="AH6117" s="9"/>
    </row>
    <row r="6118" spans="1:34" ht="10.95" customHeight="1" outlineLevel="1" x14ac:dyDescent="0.25">
      <c r="A6118" t="s">
        <v>2356</v>
      </c>
      <c r="C6118" s="3" t="s">
        <v>12986</v>
      </c>
      <c r="D6118" s="3">
        <v>405</v>
      </c>
      <c r="E6118" s="9">
        <v>1940</v>
      </c>
      <c r="F6118" s="7" t="s">
        <v>3424</v>
      </c>
      <c r="G6118" s="7" t="s">
        <v>16623</v>
      </c>
      <c r="H6118" s="8" t="s">
        <v>16617</v>
      </c>
      <c r="I6118" s="8" t="s">
        <v>16618</v>
      </c>
      <c r="J6118" s="19">
        <v>3</v>
      </c>
      <c r="K6118" s="19" t="s">
        <v>7738</v>
      </c>
      <c r="L6118" s="11"/>
      <c r="M6118" s="11"/>
      <c r="N6118" s="24"/>
      <c r="P6118" s="32"/>
      <c r="T6118" s="19"/>
      <c r="U6118" s="3"/>
      <c r="X6118" t="str">
        <f t="shared" si="375"/>
        <v/>
      </c>
      <c r="Z6118" t="str">
        <f t="shared" si="376"/>
        <v/>
      </c>
      <c r="AB6118" s="9"/>
      <c r="AC6118" t="s">
        <v>16617</v>
      </c>
      <c r="AD6118">
        <f t="shared" si="377"/>
        <v>0</v>
      </c>
      <c r="AF6118" s="3"/>
      <c r="AH6118" s="9"/>
    </row>
    <row r="6119" spans="1:34" ht="10.95" customHeight="1" outlineLevel="1" x14ac:dyDescent="0.25">
      <c r="A6119" t="s">
        <v>2356</v>
      </c>
      <c r="C6119" s="3" t="s">
        <v>12986</v>
      </c>
      <c r="D6119" s="3">
        <v>406</v>
      </c>
      <c r="E6119" s="9">
        <v>1940</v>
      </c>
      <c r="F6119" s="7" t="s">
        <v>11178</v>
      </c>
      <c r="G6119" s="7" t="s">
        <v>16624</v>
      </c>
      <c r="H6119" s="8" t="s">
        <v>16617</v>
      </c>
      <c r="I6119" s="8" t="s">
        <v>16618</v>
      </c>
      <c r="J6119" s="19">
        <v>3</v>
      </c>
      <c r="K6119" s="19" t="s">
        <v>7738</v>
      </c>
      <c r="L6119" s="11"/>
      <c r="M6119" s="11"/>
      <c r="N6119" s="24"/>
      <c r="P6119" s="32"/>
      <c r="T6119" s="19"/>
      <c r="U6119" s="3"/>
      <c r="X6119" t="str">
        <f t="shared" si="375"/>
        <v/>
      </c>
      <c r="Z6119" t="str">
        <f t="shared" si="376"/>
        <v/>
      </c>
      <c r="AB6119" s="9"/>
      <c r="AC6119" t="s">
        <v>16617</v>
      </c>
      <c r="AD6119">
        <f t="shared" si="377"/>
        <v>0</v>
      </c>
      <c r="AF6119" s="3"/>
      <c r="AH6119" s="9"/>
    </row>
    <row r="6120" spans="1:34" ht="10.95" customHeight="1" outlineLevel="1" x14ac:dyDescent="0.25">
      <c r="A6120" t="s">
        <v>2356</v>
      </c>
      <c r="C6120" s="3" t="s">
        <v>12986</v>
      </c>
      <c r="D6120" s="3">
        <v>407</v>
      </c>
      <c r="E6120" s="9">
        <v>1940</v>
      </c>
      <c r="F6120" s="7" t="s">
        <v>11179</v>
      </c>
      <c r="G6120" s="7" t="s">
        <v>16625</v>
      </c>
      <c r="H6120" s="8" t="s">
        <v>16617</v>
      </c>
      <c r="I6120" s="8" t="s">
        <v>16618</v>
      </c>
      <c r="J6120" s="19">
        <v>3</v>
      </c>
      <c r="K6120" s="19" t="s">
        <v>7738</v>
      </c>
      <c r="L6120" s="11"/>
      <c r="M6120" s="11"/>
      <c r="N6120" s="24"/>
      <c r="P6120" s="32"/>
      <c r="T6120" s="19"/>
      <c r="U6120" s="3"/>
      <c r="X6120" t="str">
        <f t="shared" si="375"/>
        <v/>
      </c>
      <c r="Z6120" t="str">
        <f t="shared" si="376"/>
        <v/>
      </c>
      <c r="AB6120" s="9"/>
      <c r="AC6120" t="s">
        <v>16617</v>
      </c>
      <c r="AD6120">
        <f t="shared" si="377"/>
        <v>0</v>
      </c>
      <c r="AF6120" s="3"/>
      <c r="AH6120" s="9"/>
    </row>
    <row r="6121" spans="1:34" ht="10.95" customHeight="1" outlineLevel="1" x14ac:dyDescent="0.25">
      <c r="A6121" t="s">
        <v>2356</v>
      </c>
      <c r="C6121" s="3" t="s">
        <v>12986</v>
      </c>
      <c r="D6121" s="3">
        <v>408</v>
      </c>
      <c r="E6121" s="9">
        <v>1941</v>
      </c>
      <c r="F6121" s="7" t="s">
        <v>5142</v>
      </c>
      <c r="G6121" s="7" t="s">
        <v>16620</v>
      </c>
      <c r="H6121" s="8" t="s">
        <v>16617</v>
      </c>
      <c r="I6121" s="8" t="s">
        <v>16626</v>
      </c>
      <c r="J6121" s="19">
        <v>3</v>
      </c>
      <c r="K6121" s="19" t="s">
        <v>7738</v>
      </c>
      <c r="L6121" s="11"/>
      <c r="M6121" s="11"/>
      <c r="N6121" s="24"/>
      <c r="P6121" s="32"/>
      <c r="T6121" s="19"/>
      <c r="U6121" s="3"/>
      <c r="X6121" t="str">
        <f t="shared" si="375"/>
        <v/>
      </c>
      <c r="Z6121" t="str">
        <f t="shared" si="376"/>
        <v/>
      </c>
      <c r="AB6121" s="9"/>
      <c r="AC6121" t="s">
        <v>16617</v>
      </c>
      <c r="AD6121">
        <f t="shared" si="377"/>
        <v>0</v>
      </c>
      <c r="AF6121" s="3"/>
      <c r="AH6121" s="9"/>
    </row>
    <row r="6122" spans="1:34" ht="10.95" customHeight="1" outlineLevel="1" x14ac:dyDescent="0.25">
      <c r="A6122" t="s">
        <v>2356</v>
      </c>
      <c r="C6122" s="3" t="s">
        <v>12986</v>
      </c>
      <c r="D6122" s="3">
        <v>409</v>
      </c>
      <c r="E6122" s="9">
        <v>1941</v>
      </c>
      <c r="F6122" s="7" t="s">
        <v>5140</v>
      </c>
      <c r="G6122" s="7" t="s">
        <v>16621</v>
      </c>
      <c r="H6122" s="8" t="s">
        <v>16617</v>
      </c>
      <c r="I6122" s="8" t="s">
        <v>16626</v>
      </c>
      <c r="J6122" s="19">
        <v>3</v>
      </c>
      <c r="K6122" s="19" t="s">
        <v>7738</v>
      </c>
      <c r="L6122" s="11"/>
      <c r="M6122" s="11"/>
      <c r="N6122" s="24"/>
      <c r="P6122" s="32"/>
      <c r="T6122" s="19"/>
      <c r="U6122" s="3"/>
      <c r="X6122" t="str">
        <f t="shared" si="375"/>
        <v/>
      </c>
      <c r="Z6122" t="str">
        <f t="shared" si="376"/>
        <v/>
      </c>
      <c r="AB6122" s="9"/>
      <c r="AC6122" t="s">
        <v>16617</v>
      </c>
      <c r="AD6122">
        <f t="shared" si="377"/>
        <v>0</v>
      </c>
      <c r="AF6122" s="3"/>
      <c r="AH6122" s="9"/>
    </row>
    <row r="6123" spans="1:34" ht="10.95" customHeight="1" outlineLevel="1" x14ac:dyDescent="0.25">
      <c r="A6123" t="s">
        <v>2356</v>
      </c>
      <c r="C6123" s="3" t="s">
        <v>12986</v>
      </c>
      <c r="D6123" s="3">
        <v>411</v>
      </c>
      <c r="E6123" s="9">
        <v>1941</v>
      </c>
      <c r="F6123" s="7" t="s">
        <v>16627</v>
      </c>
      <c r="G6123" s="7" t="s">
        <v>16619</v>
      </c>
      <c r="H6123" s="8" t="s">
        <v>16617</v>
      </c>
      <c r="I6123" s="8" t="s">
        <v>16633</v>
      </c>
      <c r="J6123" s="19">
        <v>3</v>
      </c>
      <c r="K6123" s="19" t="s">
        <v>7738</v>
      </c>
      <c r="L6123" s="11"/>
      <c r="M6123" s="11"/>
      <c r="N6123" s="24"/>
      <c r="P6123" s="32"/>
      <c r="T6123" s="19"/>
      <c r="U6123" s="3"/>
      <c r="X6123" t="str">
        <f t="shared" si="375"/>
        <v/>
      </c>
      <c r="Z6123" t="str">
        <f t="shared" si="376"/>
        <v/>
      </c>
      <c r="AB6123" s="9"/>
      <c r="AC6123" t="s">
        <v>16617</v>
      </c>
      <c r="AD6123">
        <f t="shared" si="377"/>
        <v>0</v>
      </c>
      <c r="AF6123" s="3"/>
      <c r="AH6123" s="9"/>
    </row>
    <row r="6124" spans="1:34" ht="10.95" customHeight="1" outlineLevel="1" x14ac:dyDescent="0.25">
      <c r="A6124" t="s">
        <v>2356</v>
      </c>
      <c r="C6124" s="3" t="s">
        <v>12986</v>
      </c>
      <c r="D6124" s="3">
        <v>412</v>
      </c>
      <c r="E6124" s="9">
        <v>1941</v>
      </c>
      <c r="F6124" s="7" t="s">
        <v>16628</v>
      </c>
      <c r="G6124" s="7" t="s">
        <v>16619</v>
      </c>
      <c r="H6124" s="8" t="s">
        <v>16617</v>
      </c>
      <c r="I6124" s="8" t="s">
        <v>16633</v>
      </c>
      <c r="J6124" s="19">
        <v>3</v>
      </c>
      <c r="K6124" s="19" t="s">
        <v>7738</v>
      </c>
      <c r="L6124" s="11"/>
      <c r="M6124" s="11"/>
      <c r="N6124" s="24"/>
      <c r="P6124" s="32"/>
      <c r="T6124" s="19"/>
      <c r="U6124" s="3"/>
      <c r="X6124" t="str">
        <f t="shared" si="375"/>
        <v/>
      </c>
      <c r="Z6124" t="str">
        <f t="shared" si="376"/>
        <v/>
      </c>
      <c r="AB6124" s="9"/>
      <c r="AC6124" t="s">
        <v>16617</v>
      </c>
      <c r="AD6124">
        <f t="shared" si="377"/>
        <v>0</v>
      </c>
      <c r="AF6124" s="3"/>
      <c r="AH6124" s="9"/>
    </row>
    <row r="6125" spans="1:34" ht="10.95" customHeight="1" outlineLevel="1" x14ac:dyDescent="0.25">
      <c r="A6125" t="s">
        <v>2356</v>
      </c>
      <c r="C6125" s="3" t="s">
        <v>12986</v>
      </c>
      <c r="D6125" s="3">
        <v>413</v>
      </c>
      <c r="E6125" s="9">
        <v>1941</v>
      </c>
      <c r="F6125" s="7" t="s">
        <v>16629</v>
      </c>
      <c r="G6125" s="7" t="s">
        <v>16622</v>
      </c>
      <c r="H6125" s="8" t="s">
        <v>16617</v>
      </c>
      <c r="I6125" s="8" t="s">
        <v>16633</v>
      </c>
      <c r="J6125" s="19">
        <v>3</v>
      </c>
      <c r="K6125" s="19" t="s">
        <v>7738</v>
      </c>
      <c r="L6125" s="11"/>
      <c r="M6125" s="11"/>
      <c r="N6125" s="24"/>
      <c r="P6125" s="32"/>
      <c r="T6125" s="19"/>
      <c r="U6125" s="3"/>
      <c r="X6125" t="str">
        <f t="shared" si="375"/>
        <v/>
      </c>
      <c r="Z6125" t="str">
        <f t="shared" si="376"/>
        <v/>
      </c>
      <c r="AB6125" s="9"/>
      <c r="AC6125" t="s">
        <v>16617</v>
      </c>
      <c r="AD6125">
        <f t="shared" si="377"/>
        <v>0</v>
      </c>
      <c r="AF6125" s="3"/>
      <c r="AH6125" s="9"/>
    </row>
    <row r="6126" spans="1:34" ht="10.95" customHeight="1" outlineLevel="1" x14ac:dyDescent="0.25">
      <c r="A6126" t="s">
        <v>2356</v>
      </c>
      <c r="C6126" s="3" t="s">
        <v>12986</v>
      </c>
      <c r="D6126" s="3">
        <v>414</v>
      </c>
      <c r="E6126" s="9">
        <v>1941</v>
      </c>
      <c r="F6126" s="7" t="s">
        <v>16630</v>
      </c>
      <c r="G6126" s="7" t="s">
        <v>16632</v>
      </c>
      <c r="H6126" s="8" t="s">
        <v>16617</v>
      </c>
      <c r="I6126" s="8" t="s">
        <v>16633</v>
      </c>
      <c r="J6126" s="19">
        <v>3</v>
      </c>
      <c r="K6126" s="19" t="s">
        <v>7738</v>
      </c>
      <c r="L6126" s="11"/>
      <c r="M6126" s="11"/>
      <c r="N6126" s="24"/>
      <c r="P6126" s="32"/>
      <c r="T6126" s="19"/>
      <c r="U6126" s="3"/>
      <c r="X6126" t="str">
        <f t="shared" si="375"/>
        <v/>
      </c>
      <c r="Z6126" t="str">
        <f t="shared" si="376"/>
        <v/>
      </c>
      <c r="AB6126" s="9"/>
      <c r="AC6126" t="s">
        <v>16617</v>
      </c>
      <c r="AD6126">
        <f t="shared" si="377"/>
        <v>0</v>
      </c>
      <c r="AF6126" s="3"/>
      <c r="AH6126" s="9"/>
    </row>
    <row r="6127" spans="1:34" ht="10.95" customHeight="1" outlineLevel="1" x14ac:dyDescent="0.25">
      <c r="A6127" t="s">
        <v>2356</v>
      </c>
      <c r="C6127" s="3" t="s">
        <v>12986</v>
      </c>
      <c r="D6127" s="3">
        <v>415</v>
      </c>
      <c r="E6127" s="9">
        <v>1941</v>
      </c>
      <c r="F6127" s="7" t="s">
        <v>16631</v>
      </c>
      <c r="G6127" s="7" t="s">
        <v>16623</v>
      </c>
      <c r="H6127" s="8" t="s">
        <v>16617</v>
      </c>
      <c r="I6127" s="8" t="s">
        <v>16633</v>
      </c>
      <c r="J6127" s="19">
        <v>3</v>
      </c>
      <c r="K6127" s="19" t="s">
        <v>7738</v>
      </c>
      <c r="L6127" s="11"/>
      <c r="M6127" s="11"/>
      <c r="N6127" s="24"/>
      <c r="P6127" s="32"/>
      <c r="T6127" s="19"/>
      <c r="U6127" s="3"/>
      <c r="X6127" t="str">
        <f t="shared" si="375"/>
        <v/>
      </c>
      <c r="Z6127" t="str">
        <f t="shared" si="376"/>
        <v/>
      </c>
      <c r="AB6127" s="9"/>
      <c r="AC6127" t="s">
        <v>16617</v>
      </c>
      <c r="AD6127">
        <f t="shared" si="377"/>
        <v>0</v>
      </c>
      <c r="AF6127" s="3"/>
      <c r="AH6127" s="9"/>
    </row>
    <row r="6128" spans="1:34" ht="10.95" customHeight="1" outlineLevel="1" x14ac:dyDescent="0.25">
      <c r="A6128" t="s">
        <v>2356</v>
      </c>
      <c r="C6128" s="3" t="s">
        <v>12986</v>
      </c>
      <c r="D6128" s="3">
        <v>416</v>
      </c>
      <c r="E6128" s="9">
        <v>1941</v>
      </c>
      <c r="F6128" s="7" t="s">
        <v>10810</v>
      </c>
      <c r="G6128" s="7" t="s">
        <v>16624</v>
      </c>
      <c r="H6128" s="8" t="s">
        <v>16617</v>
      </c>
      <c r="I6128" s="8" t="s">
        <v>16633</v>
      </c>
      <c r="J6128" s="19">
        <v>3</v>
      </c>
      <c r="K6128" s="19" t="s">
        <v>7738</v>
      </c>
      <c r="L6128" s="11"/>
      <c r="M6128" s="11"/>
      <c r="N6128" s="24"/>
      <c r="P6128" s="32"/>
      <c r="T6128" s="19"/>
      <c r="U6128" s="3"/>
      <c r="X6128" t="str">
        <f t="shared" si="375"/>
        <v/>
      </c>
      <c r="Z6128" t="str">
        <f t="shared" si="376"/>
        <v/>
      </c>
      <c r="AB6128" s="9"/>
      <c r="AC6128" t="s">
        <v>16617</v>
      </c>
      <c r="AD6128">
        <f t="shared" si="377"/>
        <v>0</v>
      </c>
      <c r="AF6128" s="3"/>
      <c r="AH6128" s="9"/>
    </row>
    <row r="6129" spans="1:34" ht="10.95" customHeight="1" outlineLevel="1" x14ac:dyDescent="0.25">
      <c r="A6129" t="s">
        <v>2356</v>
      </c>
      <c r="C6129" s="3" t="s">
        <v>12986</v>
      </c>
      <c r="D6129" s="3">
        <v>417</v>
      </c>
      <c r="E6129" s="9">
        <v>1941</v>
      </c>
      <c r="F6129" s="7" t="s">
        <v>21945</v>
      </c>
      <c r="G6129" s="7" t="s">
        <v>16625</v>
      </c>
      <c r="H6129" s="8" t="s">
        <v>16617</v>
      </c>
      <c r="I6129" s="8" t="s">
        <v>16633</v>
      </c>
      <c r="J6129" s="19">
        <v>3</v>
      </c>
      <c r="K6129" s="19" t="s">
        <v>7738</v>
      </c>
      <c r="L6129" s="11"/>
      <c r="M6129" s="11"/>
      <c r="N6129" s="24"/>
      <c r="P6129" s="32"/>
      <c r="T6129" s="19"/>
      <c r="U6129" s="3"/>
      <c r="X6129" t="str">
        <f t="shared" si="375"/>
        <v/>
      </c>
      <c r="Z6129" t="str">
        <f t="shared" si="376"/>
        <v/>
      </c>
      <c r="AB6129" s="9"/>
      <c r="AC6129" t="s">
        <v>16617</v>
      </c>
      <c r="AD6129">
        <f t="shared" si="377"/>
        <v>0</v>
      </c>
      <c r="AF6129" s="3"/>
      <c r="AH6129" s="9"/>
    </row>
    <row r="6130" spans="1:34" ht="10.95" customHeight="1" outlineLevel="1" x14ac:dyDescent="0.25">
      <c r="A6130" t="s">
        <v>2356</v>
      </c>
      <c r="C6130" s="3" t="s">
        <v>12986</v>
      </c>
      <c r="D6130" s="3">
        <v>426</v>
      </c>
      <c r="E6130" s="9">
        <v>1942</v>
      </c>
      <c r="F6130" s="7" t="s">
        <v>11178</v>
      </c>
      <c r="G6130" s="7" t="s">
        <v>6488</v>
      </c>
      <c r="H6130" s="8" t="s">
        <v>16617</v>
      </c>
      <c r="I6130" s="8" t="s">
        <v>16634</v>
      </c>
      <c r="J6130" s="19">
        <v>3</v>
      </c>
      <c r="K6130" s="19" t="s">
        <v>7738</v>
      </c>
      <c r="L6130" s="11"/>
      <c r="M6130" s="11"/>
      <c r="N6130" s="24"/>
      <c r="P6130" s="32"/>
      <c r="T6130" s="19"/>
      <c r="U6130" s="3"/>
      <c r="X6130" t="str">
        <f t="shared" si="375"/>
        <v/>
      </c>
      <c r="Z6130" t="str">
        <f t="shared" si="376"/>
        <v/>
      </c>
      <c r="AB6130" s="9"/>
      <c r="AC6130" t="s">
        <v>16617</v>
      </c>
      <c r="AD6130">
        <f t="shared" si="377"/>
        <v>0</v>
      </c>
      <c r="AF6130" s="3"/>
      <c r="AH6130" s="9"/>
    </row>
    <row r="6131" spans="1:34" ht="10.95" customHeight="1" outlineLevel="1" x14ac:dyDescent="0.25">
      <c r="A6131" t="s">
        <v>2356</v>
      </c>
      <c r="C6131" s="3" t="s">
        <v>12986</v>
      </c>
      <c r="D6131" s="3">
        <v>428</v>
      </c>
      <c r="E6131" s="9">
        <v>1943</v>
      </c>
      <c r="F6131" s="7" t="s">
        <v>6389</v>
      </c>
      <c r="G6131" s="7" t="s">
        <v>5573</v>
      </c>
      <c r="H6131" s="8" t="s">
        <v>16617</v>
      </c>
      <c r="I6131" s="8" t="s">
        <v>10819</v>
      </c>
      <c r="J6131" s="19">
        <v>3</v>
      </c>
      <c r="K6131" s="19" t="s">
        <v>7738</v>
      </c>
      <c r="L6131" s="11"/>
      <c r="M6131" s="11"/>
      <c r="N6131" s="24"/>
      <c r="P6131" s="32"/>
      <c r="T6131" s="19"/>
      <c r="U6131" s="3"/>
      <c r="X6131" t="str">
        <f t="shared" si="375"/>
        <v/>
      </c>
      <c r="Z6131" t="str">
        <f t="shared" si="376"/>
        <v/>
      </c>
      <c r="AB6131" s="9"/>
      <c r="AC6131" t="s">
        <v>16617</v>
      </c>
      <c r="AD6131">
        <f t="shared" ref="AD6131:AD6153" si="378">COUNTIF(H6131,"*Fuji*")</f>
        <v>0</v>
      </c>
      <c r="AF6131" s="3"/>
      <c r="AH6131" s="9"/>
    </row>
    <row r="6132" spans="1:34" ht="10.95" customHeight="1" outlineLevel="1" x14ac:dyDescent="0.25">
      <c r="A6132" t="s">
        <v>2356</v>
      </c>
      <c r="C6132" s="3" t="s">
        <v>12986</v>
      </c>
      <c r="D6132" s="3">
        <v>455</v>
      </c>
      <c r="E6132" s="9">
        <v>1946</v>
      </c>
      <c r="F6132" s="7" t="s">
        <v>6389</v>
      </c>
      <c r="G6132" s="7" t="s">
        <v>8873</v>
      </c>
      <c r="H6132" s="8" t="s">
        <v>16617</v>
      </c>
      <c r="I6132" s="8" t="s">
        <v>10999</v>
      </c>
      <c r="J6132" s="19">
        <v>3</v>
      </c>
      <c r="K6132" s="19" t="s">
        <v>7738</v>
      </c>
      <c r="L6132" s="11"/>
      <c r="M6132" s="11"/>
      <c r="N6132" s="24"/>
      <c r="P6132" s="32"/>
      <c r="T6132" s="19"/>
      <c r="U6132" s="3"/>
      <c r="X6132" t="str">
        <f t="shared" si="375"/>
        <v/>
      </c>
      <c r="Z6132" t="str">
        <f t="shared" si="376"/>
        <v/>
      </c>
      <c r="AB6132" s="9"/>
      <c r="AC6132" t="s">
        <v>16617</v>
      </c>
      <c r="AD6132">
        <f t="shared" si="378"/>
        <v>0</v>
      </c>
      <c r="AF6132" s="3"/>
      <c r="AH6132" s="9"/>
    </row>
    <row r="6133" spans="1:34" ht="10.95" customHeight="1" outlineLevel="1" x14ac:dyDescent="0.25">
      <c r="A6133" t="s">
        <v>2356</v>
      </c>
      <c r="C6133" s="3" t="s">
        <v>12986</v>
      </c>
      <c r="D6133" s="3">
        <v>461</v>
      </c>
      <c r="E6133" s="9">
        <v>1946</v>
      </c>
      <c r="F6133" s="7" t="s">
        <v>4735</v>
      </c>
      <c r="G6133" s="7" t="s">
        <v>6987</v>
      </c>
      <c r="H6133" s="8" t="s">
        <v>16617</v>
      </c>
      <c r="I6133" s="8" t="s">
        <v>10999</v>
      </c>
      <c r="J6133" s="19">
        <v>3</v>
      </c>
      <c r="K6133" s="19" t="s">
        <v>7738</v>
      </c>
      <c r="L6133" s="11"/>
      <c r="M6133" s="11"/>
      <c r="N6133" s="24"/>
      <c r="P6133" s="32"/>
      <c r="T6133" s="19"/>
      <c r="U6133" s="3"/>
      <c r="X6133" t="str">
        <f t="shared" si="375"/>
        <v/>
      </c>
      <c r="Z6133" t="str">
        <f t="shared" si="376"/>
        <v/>
      </c>
      <c r="AB6133" s="9"/>
      <c r="AC6133" t="s">
        <v>16617</v>
      </c>
      <c r="AD6133">
        <f t="shared" si="378"/>
        <v>0</v>
      </c>
      <c r="AF6133" s="3"/>
      <c r="AH6133" s="9"/>
    </row>
    <row r="6134" spans="1:34" ht="10.95" customHeight="1" outlineLevel="1" x14ac:dyDescent="0.25">
      <c r="A6134" t="s">
        <v>2356</v>
      </c>
      <c r="C6134" s="3" t="s">
        <v>12986</v>
      </c>
      <c r="D6134" s="3">
        <v>469</v>
      </c>
      <c r="E6134" s="9">
        <v>1949</v>
      </c>
      <c r="F6134" s="7" t="s">
        <v>6389</v>
      </c>
      <c r="G6134" s="7" t="s">
        <v>1677</v>
      </c>
      <c r="H6134" s="8" t="s">
        <v>16617</v>
      </c>
      <c r="I6134" s="8" t="s">
        <v>16635</v>
      </c>
      <c r="J6134" s="19">
        <v>3</v>
      </c>
      <c r="K6134" s="19" t="s">
        <v>7738</v>
      </c>
      <c r="L6134" s="11"/>
      <c r="M6134" s="11"/>
      <c r="N6134" s="24"/>
      <c r="P6134" s="32"/>
      <c r="T6134" s="19"/>
      <c r="U6134" s="3"/>
      <c r="X6134" t="str">
        <f t="shared" si="375"/>
        <v/>
      </c>
      <c r="Z6134" t="str">
        <f t="shared" si="376"/>
        <v/>
      </c>
      <c r="AB6134" s="9"/>
      <c r="AC6134" t="s">
        <v>16617</v>
      </c>
      <c r="AD6134">
        <f t="shared" si="378"/>
        <v>0</v>
      </c>
      <c r="AF6134" s="3"/>
      <c r="AH6134" s="9"/>
    </row>
    <row r="6135" spans="1:34" ht="10.95" customHeight="1" outlineLevel="1" x14ac:dyDescent="0.25">
      <c r="A6135" t="s">
        <v>2356</v>
      </c>
      <c r="C6135" s="3" t="s">
        <v>12986</v>
      </c>
      <c r="D6135" s="3">
        <v>490</v>
      </c>
      <c r="E6135" s="9">
        <v>1951</v>
      </c>
      <c r="F6135" s="7" t="s">
        <v>6389</v>
      </c>
      <c r="G6135" s="7" t="s">
        <v>1677</v>
      </c>
      <c r="H6135" s="8" t="s">
        <v>16617</v>
      </c>
      <c r="I6135" s="8" t="s">
        <v>16636</v>
      </c>
      <c r="J6135" s="19">
        <v>3</v>
      </c>
      <c r="K6135" s="19" t="s">
        <v>7738</v>
      </c>
      <c r="L6135" s="11"/>
      <c r="M6135" s="11"/>
      <c r="N6135" s="24"/>
      <c r="P6135" s="32"/>
      <c r="T6135" s="19"/>
      <c r="U6135" s="3"/>
      <c r="X6135" t="str">
        <f t="shared" si="375"/>
        <v/>
      </c>
      <c r="Z6135" t="str">
        <f t="shared" si="376"/>
        <v/>
      </c>
      <c r="AB6135" s="9"/>
      <c r="AC6135" t="s">
        <v>16617</v>
      </c>
      <c r="AD6135">
        <f t="shared" si="378"/>
        <v>0</v>
      </c>
      <c r="AF6135" s="3"/>
      <c r="AH6135" s="9"/>
    </row>
    <row r="6136" spans="1:34" ht="10.95" customHeight="1" outlineLevel="1" x14ac:dyDescent="0.25">
      <c r="A6136" t="s">
        <v>2356</v>
      </c>
      <c r="C6136" s="3" t="s">
        <v>12986</v>
      </c>
      <c r="D6136" s="3">
        <v>684</v>
      </c>
      <c r="E6136" s="9">
        <v>1966</v>
      </c>
      <c r="F6136" s="7" t="s">
        <v>16638</v>
      </c>
      <c r="G6136" s="7" t="s">
        <v>5401</v>
      </c>
      <c r="H6136" s="8" t="s">
        <v>16617</v>
      </c>
      <c r="I6136" s="8" t="s">
        <v>16637</v>
      </c>
      <c r="J6136" s="19">
        <v>3</v>
      </c>
      <c r="K6136" s="19" t="s">
        <v>7738</v>
      </c>
      <c r="L6136" s="11"/>
      <c r="M6136" s="11"/>
      <c r="N6136" s="24"/>
      <c r="P6136" s="32"/>
      <c r="T6136" s="19"/>
      <c r="U6136" s="3"/>
      <c r="X6136" t="str">
        <f t="shared" si="375"/>
        <v/>
      </c>
      <c r="Z6136" t="str">
        <f t="shared" si="376"/>
        <v/>
      </c>
      <c r="AB6136" s="9"/>
      <c r="AC6136" t="s">
        <v>16617</v>
      </c>
      <c r="AD6136">
        <f t="shared" si="378"/>
        <v>0</v>
      </c>
      <c r="AF6136" s="3"/>
      <c r="AH6136" s="9"/>
    </row>
    <row r="6137" spans="1:34" ht="10.95" customHeight="1" outlineLevel="1" x14ac:dyDescent="0.25">
      <c r="A6137" t="s">
        <v>2356</v>
      </c>
      <c r="C6137" s="3" t="s">
        <v>12986</v>
      </c>
      <c r="D6137" s="3">
        <v>698</v>
      </c>
      <c r="E6137" s="9">
        <v>1966</v>
      </c>
      <c r="F6137" s="7" t="s">
        <v>16639</v>
      </c>
      <c r="G6137" s="7" t="s">
        <v>5401</v>
      </c>
      <c r="H6137" s="8" t="s">
        <v>16617</v>
      </c>
      <c r="I6137" s="8" t="s">
        <v>16637</v>
      </c>
      <c r="J6137" s="19">
        <v>3</v>
      </c>
      <c r="K6137" s="19" t="s">
        <v>7738</v>
      </c>
      <c r="L6137" s="11"/>
      <c r="M6137" s="11"/>
      <c r="N6137" s="24"/>
      <c r="P6137" s="32"/>
      <c r="T6137" s="19"/>
      <c r="U6137" s="3"/>
      <c r="X6137" t="str">
        <f t="shared" si="375"/>
        <v/>
      </c>
      <c r="Z6137" t="str">
        <f t="shared" si="376"/>
        <v/>
      </c>
      <c r="AB6137" s="9"/>
      <c r="AC6137" t="s">
        <v>16617</v>
      </c>
      <c r="AD6137">
        <f t="shared" si="378"/>
        <v>0</v>
      </c>
      <c r="AF6137" s="3"/>
      <c r="AH6137" s="9"/>
    </row>
    <row r="6138" spans="1:34" ht="10.95" customHeight="1" outlineLevel="1" x14ac:dyDescent="0.25">
      <c r="A6138" t="s">
        <v>2356</v>
      </c>
      <c r="C6138" s="3" t="s">
        <v>12986</v>
      </c>
      <c r="D6138" s="3">
        <v>800</v>
      </c>
      <c r="E6138" s="9">
        <v>1970</v>
      </c>
      <c r="F6138" s="7" t="s">
        <v>11178</v>
      </c>
      <c r="G6138" s="7" t="s">
        <v>5401</v>
      </c>
      <c r="H6138" s="8" t="s">
        <v>16617</v>
      </c>
      <c r="I6138" s="8" t="s">
        <v>16640</v>
      </c>
      <c r="J6138" s="19">
        <v>3</v>
      </c>
      <c r="K6138" s="19" t="s">
        <v>7738</v>
      </c>
      <c r="L6138" s="11"/>
      <c r="M6138" s="11"/>
      <c r="N6138" s="24"/>
      <c r="P6138" s="32"/>
      <c r="T6138" s="19"/>
      <c r="U6138" s="3"/>
      <c r="X6138" t="str">
        <f t="shared" si="375"/>
        <v/>
      </c>
      <c r="Z6138" t="str">
        <f t="shared" si="376"/>
        <v/>
      </c>
      <c r="AB6138" s="9"/>
      <c r="AC6138" t="s">
        <v>16617</v>
      </c>
      <c r="AD6138">
        <f t="shared" si="378"/>
        <v>0</v>
      </c>
      <c r="AF6138" s="3"/>
      <c r="AH6138" s="9"/>
    </row>
    <row r="6139" spans="1:34" ht="10.95" customHeight="1" outlineLevel="1" x14ac:dyDescent="0.25">
      <c r="A6139" t="s">
        <v>2356</v>
      </c>
      <c r="C6139" s="3" t="s">
        <v>12986</v>
      </c>
      <c r="D6139" s="3" t="s">
        <v>16641</v>
      </c>
      <c r="E6139" s="9">
        <v>1970</v>
      </c>
      <c r="F6139" s="7" t="s">
        <v>16642</v>
      </c>
      <c r="G6139" s="7" t="s">
        <v>5401</v>
      </c>
      <c r="H6139" s="8" t="s">
        <v>16617</v>
      </c>
      <c r="I6139" s="8" t="s">
        <v>16640</v>
      </c>
      <c r="J6139" s="19">
        <v>3</v>
      </c>
      <c r="K6139" s="19" t="s">
        <v>7738</v>
      </c>
      <c r="L6139" s="11"/>
      <c r="M6139" s="11"/>
      <c r="N6139" s="24"/>
      <c r="P6139" s="32"/>
      <c r="T6139" s="19"/>
      <c r="U6139" s="3"/>
      <c r="X6139" t="str">
        <f t="shared" si="375"/>
        <v/>
      </c>
      <c r="Z6139" t="str">
        <f t="shared" si="376"/>
        <v/>
      </c>
      <c r="AB6139" s="9"/>
      <c r="AC6139" t="s">
        <v>16617</v>
      </c>
      <c r="AD6139">
        <f t="shared" si="378"/>
        <v>0</v>
      </c>
      <c r="AF6139" s="3"/>
      <c r="AH6139" s="9"/>
    </row>
    <row r="6140" spans="1:34" ht="10.95" customHeight="1" outlineLevel="1" x14ac:dyDescent="0.25">
      <c r="A6140" t="s">
        <v>2356</v>
      </c>
      <c r="C6140" s="3" t="s">
        <v>12986</v>
      </c>
      <c r="D6140" s="3">
        <v>802</v>
      </c>
      <c r="E6140" s="9">
        <v>1971</v>
      </c>
      <c r="F6140" s="7" t="s">
        <v>16643</v>
      </c>
      <c r="G6140" s="7" t="s">
        <v>5401</v>
      </c>
      <c r="H6140" s="8" t="s">
        <v>16617</v>
      </c>
      <c r="I6140" s="8" t="s">
        <v>16591</v>
      </c>
      <c r="J6140" s="19">
        <v>3</v>
      </c>
      <c r="K6140" s="19" t="s">
        <v>7738</v>
      </c>
      <c r="L6140" s="11"/>
      <c r="M6140" s="11"/>
      <c r="N6140" s="24"/>
      <c r="P6140" s="32"/>
      <c r="T6140" s="19"/>
      <c r="U6140" s="3"/>
      <c r="X6140" t="str">
        <f t="shared" si="375"/>
        <v/>
      </c>
      <c r="Z6140" t="str">
        <f t="shared" si="376"/>
        <v/>
      </c>
      <c r="AB6140" s="9"/>
      <c r="AC6140" t="s">
        <v>16617</v>
      </c>
      <c r="AD6140">
        <f t="shared" si="378"/>
        <v>0</v>
      </c>
      <c r="AF6140" s="3"/>
      <c r="AH6140" s="9"/>
    </row>
    <row r="6141" spans="1:34" ht="10.95" customHeight="1" outlineLevel="1" x14ac:dyDescent="0.25">
      <c r="A6141" t="s">
        <v>2356</v>
      </c>
      <c r="C6141" s="3" t="s">
        <v>12986</v>
      </c>
      <c r="D6141" s="3">
        <v>816</v>
      </c>
      <c r="E6141" s="9">
        <v>1972</v>
      </c>
      <c r="F6141" s="7" t="s">
        <v>20634</v>
      </c>
      <c r="G6141" s="7" t="s">
        <v>5401</v>
      </c>
      <c r="H6141" s="8" t="s">
        <v>20628</v>
      </c>
      <c r="I6141" s="8" t="s">
        <v>20635</v>
      </c>
      <c r="J6141" s="19">
        <v>5</v>
      </c>
      <c r="K6141" s="19" t="s">
        <v>7738</v>
      </c>
      <c r="L6141" s="11"/>
      <c r="M6141" s="11"/>
      <c r="N6141" s="24"/>
      <c r="P6141" s="32"/>
      <c r="T6141" s="19"/>
      <c r="U6141" s="3" t="s">
        <v>20636</v>
      </c>
      <c r="X6141" t="str">
        <f t="shared" si="375"/>
        <v/>
      </c>
      <c r="Z6141" t="str">
        <f t="shared" si="376"/>
        <v/>
      </c>
      <c r="AB6141" s="9"/>
      <c r="AC6141" t="s">
        <v>20628</v>
      </c>
      <c r="AD6141">
        <f t="shared" si="378"/>
        <v>0</v>
      </c>
      <c r="AF6141" s="3"/>
      <c r="AH6141" s="9"/>
    </row>
    <row r="6142" spans="1:34" ht="10.95" customHeight="1" outlineLevel="1" x14ac:dyDescent="0.25">
      <c r="A6142" t="s">
        <v>2356</v>
      </c>
      <c r="C6142" s="3" t="s">
        <v>12986</v>
      </c>
      <c r="D6142" s="3">
        <v>924</v>
      </c>
      <c r="E6142" s="9">
        <v>1977</v>
      </c>
      <c r="F6142" s="7" t="s">
        <v>11179</v>
      </c>
      <c r="G6142" s="7" t="s">
        <v>5401</v>
      </c>
      <c r="H6142" s="8" t="s">
        <v>16617</v>
      </c>
      <c r="I6142" s="8" t="s">
        <v>16644</v>
      </c>
      <c r="J6142" s="19">
        <v>3</v>
      </c>
      <c r="K6142" s="19" t="s">
        <v>7738</v>
      </c>
      <c r="L6142" s="11"/>
      <c r="M6142" s="11"/>
      <c r="N6142" s="24"/>
      <c r="P6142" s="32"/>
      <c r="T6142" s="19"/>
      <c r="U6142" s="3"/>
      <c r="X6142" t="str">
        <f t="shared" si="375"/>
        <v/>
      </c>
      <c r="Z6142" t="str">
        <f t="shared" si="376"/>
        <v/>
      </c>
      <c r="AB6142" s="9"/>
      <c r="AC6142" t="s">
        <v>16617</v>
      </c>
      <c r="AD6142">
        <f t="shared" si="378"/>
        <v>0</v>
      </c>
      <c r="AF6142" s="3"/>
      <c r="AH6142" s="9"/>
    </row>
    <row r="6143" spans="1:34" ht="10.95" customHeight="1" outlineLevel="1" x14ac:dyDescent="0.25">
      <c r="A6143" t="s">
        <v>2356</v>
      </c>
      <c r="C6143" s="3" t="s">
        <v>12986</v>
      </c>
      <c r="D6143" s="3">
        <v>1001</v>
      </c>
      <c r="E6143" s="9">
        <v>1980</v>
      </c>
      <c r="F6143" s="7" t="s">
        <v>16642</v>
      </c>
      <c r="G6143" s="7" t="s">
        <v>5401</v>
      </c>
      <c r="H6143" s="8" t="s">
        <v>16617</v>
      </c>
      <c r="I6143" s="8" t="s">
        <v>16645</v>
      </c>
      <c r="J6143" s="19">
        <v>3</v>
      </c>
      <c r="K6143" s="19" t="s">
        <v>7738</v>
      </c>
      <c r="L6143" s="11"/>
      <c r="M6143" s="11"/>
      <c r="N6143" s="24"/>
      <c r="P6143" s="32"/>
      <c r="T6143" s="19"/>
      <c r="U6143" s="3"/>
      <c r="X6143" t="str">
        <f t="shared" si="375"/>
        <v/>
      </c>
      <c r="Z6143" t="str">
        <f t="shared" si="376"/>
        <v/>
      </c>
      <c r="AB6143" s="9"/>
      <c r="AC6143" t="s">
        <v>16617</v>
      </c>
      <c r="AD6143">
        <f t="shared" si="378"/>
        <v>0</v>
      </c>
      <c r="AF6143" s="3"/>
      <c r="AH6143" s="9"/>
    </row>
    <row r="6144" spans="1:34" ht="10.95" customHeight="1" outlineLevel="1" collapsed="1" x14ac:dyDescent="0.25">
      <c r="A6144" t="s">
        <v>2356</v>
      </c>
      <c r="C6144" s="3" t="s">
        <v>12986</v>
      </c>
      <c r="D6144" s="3">
        <v>1002</v>
      </c>
      <c r="E6144" s="9">
        <v>1980</v>
      </c>
      <c r="F6144" s="7" t="s">
        <v>16646</v>
      </c>
      <c r="G6144" s="7" t="s">
        <v>5401</v>
      </c>
      <c r="H6144" s="8" t="s">
        <v>16617</v>
      </c>
      <c r="I6144" s="8" t="s">
        <v>16645</v>
      </c>
      <c r="J6144" s="19">
        <v>3</v>
      </c>
      <c r="K6144" s="19" t="s">
        <v>7738</v>
      </c>
      <c r="L6144" s="11"/>
      <c r="M6144" s="11"/>
      <c r="N6144" s="24"/>
      <c r="P6144" s="32"/>
      <c r="T6144" s="19"/>
      <c r="U6144" s="3"/>
      <c r="X6144" t="str">
        <f t="shared" si="375"/>
        <v/>
      </c>
      <c r="Z6144" t="str">
        <f t="shared" si="376"/>
        <v/>
      </c>
      <c r="AB6144" s="9"/>
      <c r="AC6144" t="s">
        <v>16617</v>
      </c>
      <c r="AD6144">
        <f t="shared" si="378"/>
        <v>0</v>
      </c>
      <c r="AF6144" s="3"/>
      <c r="AH6144" s="9"/>
    </row>
    <row r="6145" spans="1:48" ht="10.95" customHeight="1" outlineLevel="1" x14ac:dyDescent="0.25">
      <c r="A6145" t="s">
        <v>2356</v>
      </c>
      <c r="C6145" s="3" t="s">
        <v>12986</v>
      </c>
      <c r="D6145" s="3">
        <v>1043</v>
      </c>
      <c r="E6145" s="9">
        <v>1984</v>
      </c>
      <c r="F6145" s="7" t="s">
        <v>16648</v>
      </c>
      <c r="G6145" s="7" t="s">
        <v>5401</v>
      </c>
      <c r="H6145" s="8" t="s">
        <v>16617</v>
      </c>
      <c r="I6145" s="8" t="s">
        <v>16647</v>
      </c>
      <c r="J6145" s="19">
        <v>3</v>
      </c>
      <c r="K6145" s="19" t="s">
        <v>7738</v>
      </c>
      <c r="L6145" s="11"/>
      <c r="M6145" s="11"/>
      <c r="N6145" s="24"/>
      <c r="P6145" s="32"/>
      <c r="T6145" s="19"/>
      <c r="U6145" s="3"/>
      <c r="X6145" t="str">
        <f t="shared" si="375"/>
        <v/>
      </c>
      <c r="Z6145" t="str">
        <f t="shared" si="376"/>
        <v/>
      </c>
      <c r="AB6145" s="9"/>
      <c r="AC6145" t="s">
        <v>16617</v>
      </c>
      <c r="AD6145">
        <f t="shared" si="378"/>
        <v>0</v>
      </c>
      <c r="AF6145" s="3"/>
      <c r="AH6145" s="9"/>
    </row>
    <row r="6146" spans="1:48" ht="10.95" customHeight="1" outlineLevel="1" collapsed="1" x14ac:dyDescent="0.25">
      <c r="A6146" t="s">
        <v>2356</v>
      </c>
      <c r="C6146" s="3" t="s">
        <v>12986</v>
      </c>
      <c r="D6146" s="3">
        <v>1069</v>
      </c>
      <c r="E6146" s="9">
        <v>1986</v>
      </c>
      <c r="F6146" s="7" t="s">
        <v>20637</v>
      </c>
      <c r="G6146" s="7" t="s">
        <v>5401</v>
      </c>
      <c r="H6146" s="8" t="s">
        <v>20628</v>
      </c>
      <c r="I6146" s="8" t="s">
        <v>9245</v>
      </c>
      <c r="J6146" s="19">
        <v>5</v>
      </c>
      <c r="K6146" s="19" t="s">
        <v>7738</v>
      </c>
      <c r="L6146" s="11"/>
      <c r="M6146" s="11"/>
      <c r="N6146" s="24"/>
      <c r="P6146" s="32"/>
      <c r="T6146" s="19"/>
      <c r="U6146" s="3" t="s">
        <v>3798</v>
      </c>
      <c r="X6146" t="str">
        <f t="shared" ref="X6146:X6209" si="379">IF(COUNTIF(F6146,"*fdc*"),1,"")</f>
        <v/>
      </c>
      <c r="Z6146" t="str">
        <f t="shared" ref="Z6146:Z6209" si="380">IF(COUNTIF(F6146,"*s/s*"),1,"")</f>
        <v/>
      </c>
      <c r="AB6146" s="9"/>
      <c r="AC6146" t="s">
        <v>20628</v>
      </c>
      <c r="AD6146">
        <f t="shared" si="378"/>
        <v>0</v>
      </c>
      <c r="AF6146" s="3"/>
      <c r="AG6146" t="s">
        <v>3665</v>
      </c>
      <c r="AH6146" s="9" t="s">
        <v>4613</v>
      </c>
    </row>
    <row r="6147" spans="1:48" ht="10.95" customHeight="1" outlineLevel="1" x14ac:dyDescent="0.25">
      <c r="A6147" t="s">
        <v>2356</v>
      </c>
      <c r="C6147" s="3" t="s">
        <v>12986</v>
      </c>
      <c r="D6147" s="3">
        <v>1207</v>
      </c>
      <c r="E6147" s="9">
        <v>1992</v>
      </c>
      <c r="F6147" s="7" t="s">
        <v>11180</v>
      </c>
      <c r="G6147" s="7" t="s">
        <v>5401</v>
      </c>
      <c r="H6147" s="8" t="s">
        <v>16653</v>
      </c>
      <c r="I6147" s="8" t="s">
        <v>16652</v>
      </c>
      <c r="J6147" s="19">
        <v>3</v>
      </c>
      <c r="K6147" s="19" t="s">
        <v>7738</v>
      </c>
      <c r="L6147" s="11"/>
      <c r="M6147" s="11"/>
      <c r="N6147" s="24"/>
      <c r="P6147" s="32"/>
      <c r="T6147" s="19"/>
      <c r="U6147" s="3"/>
      <c r="X6147" t="str">
        <f t="shared" si="379"/>
        <v/>
      </c>
      <c r="Z6147" t="str">
        <f t="shared" si="380"/>
        <v/>
      </c>
      <c r="AB6147" s="9"/>
      <c r="AC6147" t="s">
        <v>16653</v>
      </c>
      <c r="AD6147">
        <f t="shared" si="378"/>
        <v>0</v>
      </c>
      <c r="AF6147" s="3"/>
      <c r="AH6147" s="9"/>
    </row>
    <row r="6148" spans="1:48" ht="10.95" customHeight="1" outlineLevel="1" x14ac:dyDescent="0.25">
      <c r="A6148" t="s">
        <v>2356</v>
      </c>
      <c r="C6148" s="3" t="s">
        <v>12986</v>
      </c>
      <c r="D6148" s="3">
        <v>1893</v>
      </c>
      <c r="E6148" s="9">
        <v>2005</v>
      </c>
      <c r="F6148" s="7" t="s">
        <v>9831</v>
      </c>
      <c r="G6148" s="7" t="s">
        <v>5401</v>
      </c>
      <c r="H6148" s="8" t="s">
        <v>5402</v>
      </c>
      <c r="I6148" s="8" t="s">
        <v>16654</v>
      </c>
      <c r="J6148" s="19">
        <v>1</v>
      </c>
      <c r="K6148" s="19" t="s">
        <v>20093</v>
      </c>
      <c r="L6148" s="11"/>
      <c r="M6148" s="11"/>
      <c r="N6148" s="24"/>
      <c r="P6148" s="32"/>
      <c r="R6148">
        <v>1</v>
      </c>
      <c r="S6148">
        <v>1</v>
      </c>
      <c r="T6148" s="19"/>
      <c r="U6148" s="3" t="s">
        <v>861</v>
      </c>
      <c r="X6148" t="str">
        <f t="shared" si="379"/>
        <v/>
      </c>
      <c r="Z6148" t="str">
        <f t="shared" si="380"/>
        <v/>
      </c>
      <c r="AB6148" s="9"/>
      <c r="AC6148" t="s">
        <v>5402</v>
      </c>
      <c r="AD6148">
        <f t="shared" si="378"/>
        <v>1</v>
      </c>
      <c r="AF6148" s="3"/>
      <c r="AG6148" t="s">
        <v>4924</v>
      </c>
      <c r="AH6148" s="9"/>
    </row>
    <row r="6149" spans="1:48" ht="10.95" customHeight="1" outlineLevel="1" x14ac:dyDescent="0.25">
      <c r="A6149" t="s">
        <v>2356</v>
      </c>
      <c r="C6149" s="3" t="s">
        <v>12986</v>
      </c>
      <c r="D6149" s="3" t="s">
        <v>16655</v>
      </c>
      <c r="E6149" s="9">
        <v>2005</v>
      </c>
      <c r="F6149" s="7" t="s">
        <v>16656</v>
      </c>
      <c r="G6149" s="7" t="s">
        <v>5401</v>
      </c>
      <c r="H6149" s="8" t="s">
        <v>5402</v>
      </c>
      <c r="I6149" s="8" t="s">
        <v>16654</v>
      </c>
      <c r="J6149" s="19">
        <v>1</v>
      </c>
      <c r="K6149" s="19" t="s">
        <v>7736</v>
      </c>
      <c r="L6149" s="11">
        <v>24</v>
      </c>
      <c r="M6149" s="11"/>
      <c r="N6149" s="24"/>
      <c r="P6149" s="32"/>
      <c r="T6149" s="19"/>
      <c r="U6149" s="3" t="s">
        <v>862</v>
      </c>
      <c r="X6149" t="str">
        <f t="shared" si="379"/>
        <v/>
      </c>
      <c r="Z6149">
        <f t="shared" si="380"/>
        <v>1</v>
      </c>
      <c r="AB6149" s="9"/>
      <c r="AC6149" t="s">
        <v>5402</v>
      </c>
      <c r="AD6149">
        <f t="shared" si="378"/>
        <v>1</v>
      </c>
      <c r="AF6149" s="3"/>
      <c r="AG6149" t="s">
        <v>4924</v>
      </c>
      <c r="AH6149" s="9"/>
    </row>
    <row r="6150" spans="1:48" ht="10.95" customHeight="1" outlineLevel="1" x14ac:dyDescent="0.25">
      <c r="A6150" t="s">
        <v>2356</v>
      </c>
      <c r="C6150" s="3" t="s">
        <v>12986</v>
      </c>
      <c r="D6150" s="3">
        <v>2005</v>
      </c>
      <c r="E6150" s="9">
        <v>2010</v>
      </c>
      <c r="F6150" s="7" t="s">
        <v>11180</v>
      </c>
      <c r="G6150" s="7" t="s">
        <v>5401</v>
      </c>
      <c r="H6150" s="8" t="s">
        <v>16617</v>
      </c>
      <c r="I6150" s="8" t="s">
        <v>16657</v>
      </c>
      <c r="J6150" s="19">
        <v>3</v>
      </c>
      <c r="K6150" s="19" t="s">
        <v>7738</v>
      </c>
      <c r="L6150" s="11"/>
      <c r="M6150" s="11"/>
      <c r="N6150" s="24"/>
      <c r="P6150" s="32"/>
      <c r="T6150" s="19"/>
      <c r="U6150" s="3"/>
      <c r="X6150" t="str">
        <f t="shared" si="379"/>
        <v/>
      </c>
      <c r="Z6150" t="str">
        <f t="shared" si="380"/>
        <v/>
      </c>
      <c r="AB6150" s="9"/>
      <c r="AC6150" t="s">
        <v>16617</v>
      </c>
      <c r="AD6150">
        <f t="shared" si="378"/>
        <v>0</v>
      </c>
      <c r="AF6150" s="3"/>
      <c r="AH6150" s="9"/>
    </row>
    <row r="6151" spans="1:48" ht="10.95" customHeight="1" outlineLevel="1" x14ac:dyDescent="0.25">
      <c r="A6151" t="s">
        <v>2356</v>
      </c>
      <c r="C6151" s="3" t="s">
        <v>12986</v>
      </c>
      <c r="D6151" s="3">
        <v>2049</v>
      </c>
      <c r="E6151" s="9">
        <v>2014</v>
      </c>
      <c r="F6151" s="7" t="s">
        <v>11182</v>
      </c>
      <c r="G6151" s="7" t="s">
        <v>5401</v>
      </c>
      <c r="H6151" s="8" t="s">
        <v>6854</v>
      </c>
      <c r="I6151" s="8" t="s">
        <v>16658</v>
      </c>
      <c r="J6151" s="19">
        <v>1</v>
      </c>
      <c r="K6151" s="19" t="s">
        <v>7736</v>
      </c>
      <c r="L6151" s="11">
        <v>5</v>
      </c>
      <c r="M6151" s="11"/>
      <c r="N6151" s="24"/>
      <c r="P6151" s="32"/>
      <c r="T6151" s="19"/>
      <c r="U6151" s="3"/>
      <c r="X6151" t="str">
        <f t="shared" si="379"/>
        <v/>
      </c>
      <c r="Z6151" t="str">
        <f t="shared" si="380"/>
        <v/>
      </c>
      <c r="AB6151" s="9"/>
      <c r="AC6151" t="s">
        <v>6854</v>
      </c>
      <c r="AD6151">
        <f t="shared" si="378"/>
        <v>0</v>
      </c>
      <c r="AF6151" s="3"/>
      <c r="AH6151" s="9"/>
    </row>
    <row r="6152" spans="1:48" ht="10.95" customHeight="1" outlineLevel="1" x14ac:dyDescent="0.25">
      <c r="A6152" t="s">
        <v>2356</v>
      </c>
      <c r="C6152" s="3" t="s">
        <v>12986</v>
      </c>
      <c r="D6152" s="3">
        <v>2086</v>
      </c>
      <c r="E6152" s="9">
        <v>2015</v>
      </c>
      <c r="F6152" s="7" t="s">
        <v>11182</v>
      </c>
      <c r="G6152" s="7" t="s">
        <v>5401</v>
      </c>
      <c r="H6152" s="8" t="s">
        <v>12904</v>
      </c>
      <c r="I6152" s="8" t="s">
        <v>16659</v>
      </c>
      <c r="J6152" s="19">
        <v>4</v>
      </c>
      <c r="K6152" s="19" t="s">
        <v>7738</v>
      </c>
      <c r="L6152" s="11"/>
      <c r="M6152" s="11"/>
      <c r="N6152" s="24"/>
      <c r="P6152" s="32"/>
      <c r="T6152" s="19"/>
      <c r="U6152" s="3"/>
      <c r="X6152" t="str">
        <f t="shared" si="379"/>
        <v/>
      </c>
      <c r="Z6152" t="str">
        <f t="shared" si="380"/>
        <v/>
      </c>
      <c r="AB6152" s="9"/>
      <c r="AC6152" t="s">
        <v>12904</v>
      </c>
      <c r="AD6152">
        <f t="shared" si="378"/>
        <v>0</v>
      </c>
      <c r="AF6152" s="3"/>
      <c r="AH6152" s="9"/>
    </row>
    <row r="6153" spans="1:48" ht="10.95" customHeight="1" outlineLevel="1" x14ac:dyDescent="0.25">
      <c r="A6153" t="s">
        <v>2356</v>
      </c>
      <c r="C6153" s="3" t="s">
        <v>12986</v>
      </c>
      <c r="D6153" s="3">
        <v>2104</v>
      </c>
      <c r="E6153" s="9">
        <v>2016</v>
      </c>
      <c r="F6153" s="7" t="s">
        <v>11180</v>
      </c>
      <c r="G6153" s="7" t="s">
        <v>5401</v>
      </c>
      <c r="H6153" s="8" t="s">
        <v>20628</v>
      </c>
      <c r="I6153" s="8" t="s">
        <v>20639</v>
      </c>
      <c r="J6153" s="19">
        <v>5</v>
      </c>
      <c r="K6153" s="19" t="s">
        <v>7738</v>
      </c>
      <c r="L6153" s="11"/>
      <c r="M6153" s="11"/>
      <c r="N6153" s="24"/>
      <c r="P6153" s="32"/>
      <c r="T6153" s="19"/>
      <c r="U6153" s="3"/>
      <c r="X6153" t="str">
        <f t="shared" si="379"/>
        <v/>
      </c>
      <c r="Z6153" t="str">
        <f t="shared" si="380"/>
        <v/>
      </c>
      <c r="AB6153" s="9"/>
      <c r="AC6153" t="s">
        <v>20628</v>
      </c>
      <c r="AD6153">
        <f t="shared" si="378"/>
        <v>0</v>
      </c>
      <c r="AF6153" s="3"/>
      <c r="AH6153" s="9"/>
    </row>
    <row r="6154" spans="1:48" ht="10.95" customHeight="1" x14ac:dyDescent="0.25">
      <c r="A6154" t="s">
        <v>14324</v>
      </c>
      <c r="B6154" t="s">
        <v>12964</v>
      </c>
      <c r="C6154" s="3" t="s">
        <v>12965</v>
      </c>
      <c r="E6154" s="9"/>
      <c r="F6154" s="7"/>
      <c r="G6154" s="7"/>
      <c r="H6154" s="8"/>
      <c r="I6154" s="8"/>
      <c r="J6154" s="19"/>
      <c r="K6154" s="19"/>
      <c r="L6154" s="11"/>
      <c r="M6154" s="11">
        <f>SUM(L6155:L6232)</f>
        <v>130</v>
      </c>
      <c r="N6154" s="24">
        <v>2427</v>
      </c>
      <c r="O6154">
        <f>COUNTIF(K6155:K6232,"*")</f>
        <v>78</v>
      </c>
      <c r="P6154" s="32">
        <f>O6154/N6154</f>
        <v>3.2138442521631644E-2</v>
      </c>
      <c r="Q6154">
        <f>COUNTIF(K6155:K6232,"Y")+COUNTIF(K6155:K6232,"S")</f>
        <v>42</v>
      </c>
      <c r="T6154" s="19" t="s">
        <v>7736</v>
      </c>
      <c r="U6154" s="3"/>
      <c r="V6154" t="s">
        <v>18419</v>
      </c>
      <c r="X6154" t="str">
        <f t="shared" si="379"/>
        <v/>
      </c>
      <c r="Z6154" t="str">
        <f t="shared" si="380"/>
        <v/>
      </c>
      <c r="AB6154" s="9"/>
      <c r="AE6154">
        <f>COUNTIF(AD6155:AD6232,"1")</f>
        <v>0</v>
      </c>
      <c r="AF6154" s="3"/>
      <c r="AH6154" s="9"/>
      <c r="AI6154">
        <f>COUNTIF($J6155:$J6232,"1")-COUNTIFS($J6155:$J6232,"1",$K6155:$K6232,"V")</f>
        <v>5</v>
      </c>
      <c r="AJ6154">
        <f>COUNTIFS($J6155:$J6232,"1",$K6155:$K6232,"Y")+COUNTIFS($J6155:$J6232,"1",$K6155:$K6232,"s")</f>
        <v>5</v>
      </c>
      <c r="AK6154">
        <f>COUNTIF($J6155:$J6232,"2")-COUNTIFS($J6155:$J6232,"2",$K6155:$K6232,"V")</f>
        <v>11</v>
      </c>
      <c r="AL6154">
        <f>COUNTIFS($J6155:$J6232,"2",$K6155:$K6232,"Y")+COUNTIFS($J6155:$J6232,"2",$K6155:$K6232,"s")</f>
        <v>11</v>
      </c>
      <c r="AM6154">
        <f>COUNTIF($J6155:$J6232,"3")-COUNTIFS($J6155:$J6232,"3",$K6155:$K6232,"V")</f>
        <v>34</v>
      </c>
      <c r="AN6154">
        <f>COUNTIFS($J6155:$J6232,"3",$K6155:$K6232,"Y")+COUNTIFS($J6155:$J6232,"3",$K6155:$K6232,"s")</f>
        <v>10</v>
      </c>
      <c r="AO6154">
        <f>COUNTIF($J6155:$J6232,"4")-COUNTIFS($J6155:$J6232,"4",$K6155:$K6232,"V")</f>
        <v>0</v>
      </c>
      <c r="AP6154">
        <f>COUNTIFS($J6155:$J6232,"4",$K6155:$K6232,"Y")+COUNTIFS($J6155:$J6232,"4",$K6155:$K6232,"s")</f>
        <v>0</v>
      </c>
      <c r="AQ6154">
        <f>COUNTIF($J6155:$J6232,"5")-COUNTIFS($J6155:$J6232,"5",$K6155:$K6232,"V")</f>
        <v>28</v>
      </c>
      <c r="AR6154">
        <f>COUNTIFS($J6155:$J6232,"5",$K6155:$K6232,"Y")+COUNTIFS($J6155:$J6232,"5",$K6155:$K6232,"s")</f>
        <v>16</v>
      </c>
      <c r="AS6154">
        <f>COUNTIF($J6155:$J6232,"6")-COUNTIFS($J6155:$J6232,"6",$K6155:$K6232,"V")</f>
        <v>0</v>
      </c>
      <c r="AT6154">
        <f>COUNTIFS($J6155:$J6232,"6",$K6155:$K6232,"Y")+COUNTIFS($J6155:$J6232,"6",$K6155:$K6232,"s")</f>
        <v>0</v>
      </c>
      <c r="AU6154">
        <f>COUNTIF($J6155:$J6232,"7")-COUNTIFS($J6155:$J6232,"7",$K6155:$K6232,"V")</f>
        <v>0</v>
      </c>
      <c r="AV6154">
        <f>COUNTIFS($J6155:$J6232,"7",$K6155:$K6232,"Y")+COUNTIFS($J6155:$J6232,"7",$K6155:$K6232,"s")</f>
        <v>0</v>
      </c>
    </row>
    <row r="6155" spans="1:48" ht="10.95" customHeight="1" outlineLevel="1" x14ac:dyDescent="0.25">
      <c r="A6155" t="s">
        <v>4182</v>
      </c>
      <c r="C6155" s="3" t="s">
        <v>12965</v>
      </c>
      <c r="D6155" s="3">
        <v>267</v>
      </c>
      <c r="E6155" s="9">
        <v>1972</v>
      </c>
      <c r="F6155" s="7" t="s">
        <v>6317</v>
      </c>
      <c r="G6155" s="7" t="s">
        <v>5401</v>
      </c>
      <c r="H6155" s="8" t="s">
        <v>4851</v>
      </c>
      <c r="I6155" s="8" t="s">
        <v>21309</v>
      </c>
      <c r="J6155" s="19">
        <v>5</v>
      </c>
      <c r="K6155" s="20" t="s">
        <v>7738</v>
      </c>
      <c r="L6155" s="11"/>
      <c r="M6155" s="11"/>
      <c r="N6155" s="24"/>
      <c r="P6155" s="32"/>
      <c r="T6155" s="19"/>
      <c r="U6155" s="3">
        <v>380</v>
      </c>
      <c r="X6155" t="str">
        <f t="shared" si="379"/>
        <v/>
      </c>
      <c r="Z6155" t="str">
        <f t="shared" si="380"/>
        <v/>
      </c>
      <c r="AB6155" s="9"/>
      <c r="AD6155">
        <f t="shared" ref="AD6155:AD6186" si="381">COUNTIF(H6155,"*Fuji*")</f>
        <v>0</v>
      </c>
      <c r="AF6155" s="3"/>
      <c r="AG6155" t="s">
        <v>3857</v>
      </c>
      <c r="AH6155" s="9" t="s">
        <v>4613</v>
      </c>
    </row>
    <row r="6156" spans="1:48" ht="10.95" customHeight="1" outlineLevel="1" x14ac:dyDescent="0.25">
      <c r="A6156" t="s">
        <v>4182</v>
      </c>
      <c r="C6156" s="3" t="s">
        <v>12965</v>
      </c>
      <c r="D6156" s="3">
        <v>371</v>
      </c>
      <c r="E6156" s="9">
        <v>1980</v>
      </c>
      <c r="F6156" s="7" t="s">
        <v>6023</v>
      </c>
      <c r="G6156" s="7" t="s">
        <v>5401</v>
      </c>
      <c r="H6156" s="8" t="s">
        <v>4851</v>
      </c>
      <c r="I6156" s="43" t="s">
        <v>21310</v>
      </c>
      <c r="J6156" s="19">
        <v>5</v>
      </c>
      <c r="K6156" s="20" t="s">
        <v>7738</v>
      </c>
      <c r="L6156" s="11"/>
      <c r="M6156" s="11"/>
      <c r="N6156" s="24"/>
      <c r="P6156" s="32"/>
      <c r="T6156" s="19"/>
      <c r="U6156" s="3">
        <v>380</v>
      </c>
      <c r="X6156" t="str">
        <f t="shared" si="379"/>
        <v/>
      </c>
      <c r="Z6156" t="str">
        <f t="shared" si="380"/>
        <v/>
      </c>
      <c r="AB6156" s="9"/>
      <c r="AD6156">
        <f t="shared" si="381"/>
        <v>0</v>
      </c>
      <c r="AF6156" s="3"/>
      <c r="AG6156" t="s">
        <v>3857</v>
      </c>
      <c r="AH6156" s="9" t="s">
        <v>4613</v>
      </c>
    </row>
    <row r="6157" spans="1:48" ht="10.95" customHeight="1" outlineLevel="1" x14ac:dyDescent="0.25">
      <c r="A6157" t="s">
        <v>4182</v>
      </c>
      <c r="C6157" s="3" t="s">
        <v>12965</v>
      </c>
      <c r="D6157" s="3">
        <v>384</v>
      </c>
      <c r="E6157" s="9">
        <v>1982</v>
      </c>
      <c r="F6157" s="7" t="s">
        <v>2977</v>
      </c>
      <c r="G6157" s="7" t="s">
        <v>5401</v>
      </c>
      <c r="H6157" s="8" t="s">
        <v>4851</v>
      </c>
      <c r="I6157" s="8" t="s">
        <v>14288</v>
      </c>
      <c r="J6157" s="19">
        <v>5</v>
      </c>
      <c r="K6157" s="19" t="s">
        <v>7736</v>
      </c>
      <c r="L6157" s="11">
        <v>1.5</v>
      </c>
      <c r="M6157" s="11"/>
      <c r="N6157" s="24"/>
      <c r="P6157" s="32"/>
      <c r="T6157" s="19"/>
      <c r="U6157" s="3">
        <v>380</v>
      </c>
      <c r="X6157" t="str">
        <f t="shared" si="379"/>
        <v/>
      </c>
      <c r="Z6157" t="str">
        <f t="shared" si="380"/>
        <v/>
      </c>
      <c r="AB6157" s="9"/>
      <c r="AC6157" t="s">
        <v>4851</v>
      </c>
      <c r="AD6157">
        <f t="shared" si="381"/>
        <v>0</v>
      </c>
      <c r="AF6157" s="3"/>
      <c r="AG6157" t="s">
        <v>3857</v>
      </c>
      <c r="AH6157" s="9" t="s">
        <v>4613</v>
      </c>
    </row>
    <row r="6158" spans="1:48" ht="10.95" customHeight="1" outlineLevel="1" x14ac:dyDescent="0.25">
      <c r="A6158" t="s">
        <v>4182</v>
      </c>
      <c r="C6158" s="3" t="s">
        <v>12965</v>
      </c>
      <c r="D6158" s="3">
        <v>385</v>
      </c>
      <c r="E6158" s="9">
        <v>1982</v>
      </c>
      <c r="F6158" s="7" t="s">
        <v>6317</v>
      </c>
      <c r="G6158" s="7" t="s">
        <v>5401</v>
      </c>
      <c r="H6158" s="8" t="s">
        <v>4851</v>
      </c>
      <c r="I6158" s="8" t="s">
        <v>14288</v>
      </c>
      <c r="J6158" s="19">
        <v>5</v>
      </c>
      <c r="K6158" s="19" t="s">
        <v>7736</v>
      </c>
      <c r="L6158" s="11">
        <v>1.5</v>
      </c>
      <c r="M6158" s="11"/>
      <c r="N6158" s="24"/>
      <c r="P6158" s="32"/>
      <c r="T6158" s="19"/>
      <c r="U6158" s="3">
        <v>381</v>
      </c>
      <c r="X6158" t="str">
        <f t="shared" si="379"/>
        <v/>
      </c>
      <c r="Z6158" t="str">
        <f t="shared" si="380"/>
        <v/>
      </c>
      <c r="AB6158" s="9"/>
      <c r="AC6158" t="s">
        <v>4851</v>
      </c>
      <c r="AD6158">
        <f t="shared" si="381"/>
        <v>0</v>
      </c>
      <c r="AF6158" s="3"/>
      <c r="AG6158" t="s">
        <v>3857</v>
      </c>
      <c r="AH6158" s="9" t="s">
        <v>4925</v>
      </c>
    </row>
    <row r="6159" spans="1:48" ht="10.95" customHeight="1" outlineLevel="1" x14ac:dyDescent="0.25">
      <c r="A6159" t="s">
        <v>4182</v>
      </c>
      <c r="C6159" s="3" t="s">
        <v>12965</v>
      </c>
      <c r="D6159" s="3">
        <v>387</v>
      </c>
      <c r="E6159" s="9">
        <v>1982</v>
      </c>
      <c r="F6159" s="7" t="s">
        <v>6023</v>
      </c>
      <c r="G6159" s="7" t="s">
        <v>5401</v>
      </c>
      <c r="H6159" s="8" t="s">
        <v>4851</v>
      </c>
      <c r="I6159" s="8" t="s">
        <v>14288</v>
      </c>
      <c r="J6159" s="19">
        <v>5</v>
      </c>
      <c r="K6159" s="19" t="s">
        <v>7736</v>
      </c>
      <c r="L6159" s="11">
        <v>1.5</v>
      </c>
      <c r="M6159" s="11"/>
      <c r="N6159" s="24"/>
      <c r="P6159" s="32"/>
      <c r="T6159" s="19"/>
      <c r="U6159" s="3">
        <v>383</v>
      </c>
      <c r="X6159" t="str">
        <f t="shared" si="379"/>
        <v/>
      </c>
      <c r="Z6159" t="str">
        <f t="shared" si="380"/>
        <v/>
      </c>
      <c r="AB6159" s="9"/>
      <c r="AC6159" t="s">
        <v>4851</v>
      </c>
      <c r="AD6159">
        <f t="shared" si="381"/>
        <v>0</v>
      </c>
      <c r="AF6159" s="3"/>
      <c r="AG6159" t="s">
        <v>3857</v>
      </c>
      <c r="AH6159" s="9" t="s">
        <v>4925</v>
      </c>
    </row>
    <row r="6160" spans="1:48" ht="10.95" customHeight="1" outlineLevel="1" collapsed="1" x14ac:dyDescent="0.25">
      <c r="A6160" t="s">
        <v>4182</v>
      </c>
      <c r="C6160" s="3" t="s">
        <v>12965</v>
      </c>
      <c r="D6160" s="3" t="s">
        <v>21179</v>
      </c>
      <c r="E6160" s="9">
        <v>1993</v>
      </c>
      <c r="F6160" s="7" t="s">
        <v>21180</v>
      </c>
      <c r="G6160" s="7" t="s">
        <v>5401</v>
      </c>
      <c r="H6160" s="8" t="s">
        <v>6046</v>
      </c>
      <c r="I6160" s="8" t="s">
        <v>21181</v>
      </c>
      <c r="J6160" s="19">
        <v>3</v>
      </c>
      <c r="K6160" s="19" t="s">
        <v>7736</v>
      </c>
      <c r="L6160" s="11">
        <v>5.6</v>
      </c>
      <c r="M6160" s="11"/>
      <c r="N6160" s="24"/>
      <c r="P6160" s="32"/>
      <c r="T6160" s="19"/>
      <c r="U6160" s="3">
        <v>752</v>
      </c>
      <c r="X6160">
        <f t="shared" si="379"/>
        <v>1</v>
      </c>
      <c r="Z6160" t="str">
        <f t="shared" si="380"/>
        <v/>
      </c>
      <c r="AB6160" s="9"/>
      <c r="AC6160" t="s">
        <v>6046</v>
      </c>
      <c r="AD6160">
        <f t="shared" si="381"/>
        <v>0</v>
      </c>
      <c r="AF6160" s="3">
        <v>1</v>
      </c>
      <c r="AG6160" t="s">
        <v>3857</v>
      </c>
      <c r="AH6160" s="9" t="s">
        <v>4613</v>
      </c>
    </row>
    <row r="6161" spans="1:34" ht="10.95" customHeight="1" outlineLevel="1" collapsed="1" x14ac:dyDescent="0.25">
      <c r="A6161" t="s">
        <v>4182</v>
      </c>
      <c r="C6161" s="3" t="s">
        <v>12965</v>
      </c>
      <c r="D6161" s="3">
        <v>787</v>
      </c>
      <c r="E6161" s="9">
        <v>1996</v>
      </c>
      <c r="F6161" s="7" t="s">
        <v>1678</v>
      </c>
      <c r="G6161" s="7" t="s">
        <v>5401</v>
      </c>
      <c r="H6161" s="8" t="s">
        <v>4852</v>
      </c>
      <c r="I6161" s="8" t="s">
        <v>14287</v>
      </c>
      <c r="J6161" s="19">
        <v>5</v>
      </c>
      <c r="K6161" s="19" t="s">
        <v>7736</v>
      </c>
      <c r="L6161" s="11">
        <v>2</v>
      </c>
      <c r="M6161" s="11"/>
      <c r="N6161" s="24"/>
      <c r="P6161" s="32"/>
      <c r="T6161" s="19"/>
      <c r="U6161" s="3">
        <v>752</v>
      </c>
      <c r="X6161" t="str">
        <f t="shared" si="379"/>
        <v/>
      </c>
      <c r="Z6161" t="str">
        <f t="shared" si="380"/>
        <v/>
      </c>
      <c r="AB6161" s="9"/>
      <c r="AC6161" t="s">
        <v>4852</v>
      </c>
      <c r="AD6161">
        <f t="shared" si="381"/>
        <v>0</v>
      </c>
      <c r="AF6161" s="3"/>
      <c r="AG6161" t="s">
        <v>3857</v>
      </c>
      <c r="AH6161" s="9" t="s">
        <v>4613</v>
      </c>
    </row>
    <row r="6162" spans="1:34" ht="10.95" customHeight="1" outlineLevel="1" x14ac:dyDescent="0.25">
      <c r="A6162" t="s">
        <v>4182</v>
      </c>
      <c r="C6162" s="3" t="s">
        <v>12965</v>
      </c>
      <c r="D6162" s="3">
        <v>790</v>
      </c>
      <c r="E6162" s="9">
        <v>1996</v>
      </c>
      <c r="F6162" s="7" t="s">
        <v>1779</v>
      </c>
      <c r="G6162" s="7" t="s">
        <v>5401</v>
      </c>
      <c r="H6162" s="8" t="s">
        <v>4853</v>
      </c>
      <c r="I6162" s="8" t="s">
        <v>14287</v>
      </c>
      <c r="J6162" s="19">
        <v>1</v>
      </c>
      <c r="K6162" s="19" t="s">
        <v>7736</v>
      </c>
      <c r="L6162" s="11">
        <v>2</v>
      </c>
      <c r="M6162" s="11"/>
      <c r="N6162" s="24"/>
      <c r="P6162" s="32"/>
      <c r="T6162" s="19"/>
      <c r="U6162" s="3">
        <v>755</v>
      </c>
      <c r="X6162" t="str">
        <f t="shared" si="379"/>
        <v/>
      </c>
      <c r="Z6162" t="str">
        <f t="shared" si="380"/>
        <v/>
      </c>
      <c r="AB6162" s="9"/>
      <c r="AC6162" t="s">
        <v>4853</v>
      </c>
      <c r="AD6162">
        <f t="shared" si="381"/>
        <v>0</v>
      </c>
      <c r="AF6162" s="3"/>
      <c r="AG6162" t="s">
        <v>3857</v>
      </c>
      <c r="AH6162" s="9" t="s">
        <v>4925</v>
      </c>
    </row>
    <row r="6163" spans="1:34" ht="10.95" customHeight="1" outlineLevel="1" x14ac:dyDescent="0.25">
      <c r="A6163" t="s">
        <v>4182</v>
      </c>
      <c r="C6163" s="3" t="s">
        <v>12965</v>
      </c>
      <c r="D6163" s="3">
        <v>1086</v>
      </c>
      <c r="E6163" s="9">
        <v>2002</v>
      </c>
      <c r="F6163" s="7" t="s">
        <v>70</v>
      </c>
      <c r="G6163" s="7" t="s">
        <v>5401</v>
      </c>
      <c r="H6163" s="8" t="s">
        <v>3810</v>
      </c>
      <c r="I6163" s="8" t="s">
        <v>14305</v>
      </c>
      <c r="J6163" s="19">
        <v>5</v>
      </c>
      <c r="K6163" s="19" t="s">
        <v>20093</v>
      </c>
      <c r="L6163" s="11"/>
      <c r="M6163" s="11"/>
      <c r="N6163" s="24"/>
      <c r="P6163" s="32"/>
      <c r="T6163" s="19"/>
      <c r="U6163" s="3">
        <v>996</v>
      </c>
      <c r="X6163" t="str">
        <f t="shared" si="379"/>
        <v/>
      </c>
      <c r="Z6163" t="str">
        <f t="shared" si="380"/>
        <v/>
      </c>
      <c r="AB6163" s="9"/>
      <c r="AC6163" t="s">
        <v>3810</v>
      </c>
      <c r="AD6163">
        <f t="shared" si="381"/>
        <v>0</v>
      </c>
      <c r="AF6163" s="3"/>
      <c r="AG6163" t="s">
        <v>3357</v>
      </c>
      <c r="AH6163" s="9" t="s">
        <v>4613</v>
      </c>
    </row>
    <row r="6164" spans="1:34" ht="10.95" customHeight="1" outlineLevel="1" x14ac:dyDescent="0.25">
      <c r="A6164" t="s">
        <v>4182</v>
      </c>
      <c r="C6164" s="3" t="s">
        <v>12965</v>
      </c>
      <c r="D6164" s="3" t="s">
        <v>14306</v>
      </c>
      <c r="E6164" s="9">
        <v>2002</v>
      </c>
      <c r="F6164" s="7" t="s">
        <v>4854</v>
      </c>
      <c r="G6164" s="7" t="s">
        <v>5401</v>
      </c>
      <c r="H6164" s="8" t="s">
        <v>3810</v>
      </c>
      <c r="I6164" s="8" t="s">
        <v>14305</v>
      </c>
      <c r="J6164" s="19">
        <v>5</v>
      </c>
      <c r="K6164" s="19" t="s">
        <v>7736</v>
      </c>
      <c r="L6164" s="11">
        <v>4.2</v>
      </c>
      <c r="M6164" s="11"/>
      <c r="N6164" s="24"/>
      <c r="P6164" s="32"/>
      <c r="T6164" s="19"/>
      <c r="U6164" s="3" t="s">
        <v>1682</v>
      </c>
      <c r="X6164" t="str">
        <f t="shared" si="379"/>
        <v/>
      </c>
      <c r="Z6164" t="str">
        <f t="shared" si="380"/>
        <v/>
      </c>
      <c r="AB6164" s="9"/>
      <c r="AC6164" t="s">
        <v>3810</v>
      </c>
      <c r="AD6164">
        <f t="shared" si="381"/>
        <v>0</v>
      </c>
      <c r="AF6164" s="3"/>
      <c r="AG6164" t="s">
        <v>3357</v>
      </c>
      <c r="AH6164" s="9" t="s">
        <v>4925</v>
      </c>
    </row>
    <row r="6165" spans="1:34" ht="10.95" customHeight="1" outlineLevel="1" collapsed="1" x14ac:dyDescent="0.25">
      <c r="A6165" t="s">
        <v>4182</v>
      </c>
      <c r="C6165" s="3" t="s">
        <v>12965</v>
      </c>
      <c r="D6165" s="3">
        <v>1515</v>
      </c>
      <c r="E6165" s="9">
        <v>2008</v>
      </c>
      <c r="F6165" s="7" t="s">
        <v>5855</v>
      </c>
      <c r="G6165" s="7" t="s">
        <v>5401</v>
      </c>
      <c r="H6165" s="8" t="s">
        <v>14308</v>
      </c>
      <c r="I6165" s="8" t="s">
        <v>14309</v>
      </c>
      <c r="J6165" s="19">
        <v>2</v>
      </c>
      <c r="K6165" s="19" t="s">
        <v>20093</v>
      </c>
      <c r="L6165" s="11"/>
      <c r="M6165" s="11"/>
      <c r="N6165" s="24"/>
      <c r="P6165" s="32"/>
      <c r="T6165" s="19"/>
      <c r="U6165" s="3"/>
      <c r="X6165" t="str">
        <f t="shared" si="379"/>
        <v/>
      </c>
      <c r="Z6165" t="str">
        <f t="shared" si="380"/>
        <v/>
      </c>
      <c r="AB6165" s="9"/>
      <c r="AC6165" t="s">
        <v>14308</v>
      </c>
      <c r="AD6165">
        <f t="shared" si="381"/>
        <v>0</v>
      </c>
      <c r="AF6165" s="3"/>
      <c r="AH6165" s="9"/>
    </row>
    <row r="6166" spans="1:34" ht="10.95" customHeight="1" outlineLevel="1" x14ac:dyDescent="0.25">
      <c r="A6166" t="s">
        <v>4182</v>
      </c>
      <c r="C6166" s="3" t="s">
        <v>12965</v>
      </c>
      <c r="D6166" s="3" t="s">
        <v>14307</v>
      </c>
      <c r="E6166" s="9">
        <v>2008</v>
      </c>
      <c r="F6166" s="7" t="s">
        <v>13143</v>
      </c>
      <c r="G6166" s="7" t="s">
        <v>5401</v>
      </c>
      <c r="H6166" s="8" t="s">
        <v>14308</v>
      </c>
      <c r="I6166" s="8" t="s">
        <v>14309</v>
      </c>
      <c r="J6166" s="19">
        <v>2</v>
      </c>
      <c r="K6166" s="19" t="s">
        <v>7736</v>
      </c>
      <c r="L6166" s="11">
        <v>7.5</v>
      </c>
      <c r="M6166" s="11"/>
      <c r="N6166" s="24"/>
      <c r="P6166" s="32"/>
      <c r="T6166" s="19"/>
      <c r="U6166" s="3"/>
      <c r="X6166" t="str">
        <f t="shared" si="379"/>
        <v/>
      </c>
      <c r="Z6166">
        <f t="shared" si="380"/>
        <v>1</v>
      </c>
      <c r="AB6166" s="9"/>
      <c r="AC6166" t="s">
        <v>14308</v>
      </c>
      <c r="AD6166">
        <f t="shared" si="381"/>
        <v>0</v>
      </c>
      <c r="AF6166" s="3"/>
      <c r="AH6166" s="9"/>
    </row>
    <row r="6167" spans="1:34" ht="10.95" customHeight="1" outlineLevel="1" x14ac:dyDescent="0.25">
      <c r="A6167" t="s">
        <v>4182</v>
      </c>
      <c r="C6167" s="3" t="s">
        <v>12965</v>
      </c>
      <c r="D6167" s="3">
        <v>1595</v>
      </c>
      <c r="E6167" s="9">
        <v>2010</v>
      </c>
      <c r="F6167" s="10" t="s">
        <v>21313</v>
      </c>
      <c r="G6167" s="7" t="s">
        <v>5401</v>
      </c>
      <c r="H6167" s="8" t="s">
        <v>14308</v>
      </c>
      <c r="I6167" s="8" t="s">
        <v>21314</v>
      </c>
      <c r="J6167" s="19">
        <v>5</v>
      </c>
      <c r="K6167" s="20" t="s">
        <v>7738</v>
      </c>
      <c r="L6167" s="11"/>
      <c r="M6167" s="11"/>
      <c r="N6167" s="24"/>
      <c r="P6167" s="32"/>
      <c r="T6167" s="19"/>
      <c r="U6167" s="3"/>
      <c r="X6167" t="str">
        <f t="shared" si="379"/>
        <v/>
      </c>
      <c r="Z6167" t="str">
        <f t="shared" si="380"/>
        <v/>
      </c>
      <c r="AB6167" s="9"/>
      <c r="AC6167" s="2" t="s">
        <v>21315</v>
      </c>
      <c r="AD6167">
        <f t="shared" si="381"/>
        <v>0</v>
      </c>
      <c r="AF6167" s="3"/>
      <c r="AH6167" s="9"/>
    </row>
    <row r="6168" spans="1:34" ht="10.95" customHeight="1" outlineLevel="1" x14ac:dyDescent="0.25">
      <c r="A6168" t="s">
        <v>4182</v>
      </c>
      <c r="C6168" s="3" t="s">
        <v>12965</v>
      </c>
      <c r="D6168" s="3">
        <v>1596</v>
      </c>
      <c r="E6168" s="9">
        <v>2010</v>
      </c>
      <c r="F6168" s="10" t="s">
        <v>21316</v>
      </c>
      <c r="G6168" s="7" t="s">
        <v>5401</v>
      </c>
      <c r="H6168" s="8" t="s">
        <v>14308</v>
      </c>
      <c r="I6168" s="8" t="s">
        <v>21314</v>
      </c>
      <c r="J6168" s="19">
        <v>5</v>
      </c>
      <c r="K6168" s="20" t="s">
        <v>7738</v>
      </c>
      <c r="L6168" s="11"/>
      <c r="M6168" s="11"/>
      <c r="N6168" s="24"/>
      <c r="P6168" s="32"/>
      <c r="T6168" s="19"/>
      <c r="U6168" s="3"/>
      <c r="X6168" t="str">
        <f t="shared" si="379"/>
        <v/>
      </c>
      <c r="Z6168" t="str">
        <f t="shared" si="380"/>
        <v/>
      </c>
      <c r="AB6168" s="9"/>
      <c r="AC6168" s="2" t="s">
        <v>21315</v>
      </c>
      <c r="AD6168">
        <f t="shared" si="381"/>
        <v>0</v>
      </c>
      <c r="AF6168" s="3"/>
      <c r="AH6168" s="9"/>
    </row>
    <row r="6169" spans="1:34" ht="10.95" customHeight="1" outlineLevel="1" x14ac:dyDescent="0.25">
      <c r="A6169" t="s">
        <v>4182</v>
      </c>
      <c r="C6169" s="3" t="s">
        <v>12965</v>
      </c>
      <c r="D6169" s="3">
        <v>1597</v>
      </c>
      <c r="E6169" s="9">
        <v>2010</v>
      </c>
      <c r="F6169" s="10" t="s">
        <v>70</v>
      </c>
      <c r="G6169" s="7" t="s">
        <v>5401</v>
      </c>
      <c r="H6169" s="8" t="s">
        <v>14308</v>
      </c>
      <c r="I6169" s="8" t="s">
        <v>21314</v>
      </c>
      <c r="J6169" s="19">
        <v>5</v>
      </c>
      <c r="K6169" s="20" t="s">
        <v>7738</v>
      </c>
      <c r="L6169" s="11"/>
      <c r="M6169" s="11"/>
      <c r="N6169" s="24"/>
      <c r="P6169" s="32"/>
      <c r="T6169" s="19"/>
      <c r="U6169" s="3"/>
      <c r="X6169" t="str">
        <f t="shared" si="379"/>
        <v/>
      </c>
      <c r="Z6169" t="str">
        <f t="shared" si="380"/>
        <v/>
      </c>
      <c r="AB6169" s="9"/>
      <c r="AC6169" s="2" t="s">
        <v>21315</v>
      </c>
      <c r="AD6169">
        <f t="shared" si="381"/>
        <v>0</v>
      </c>
      <c r="AF6169" s="3"/>
      <c r="AH6169" s="9"/>
    </row>
    <row r="6170" spans="1:34" ht="10.95" customHeight="1" outlineLevel="1" x14ac:dyDescent="0.25">
      <c r="A6170" t="s">
        <v>4182</v>
      </c>
      <c r="C6170" s="3" t="s">
        <v>12965</v>
      </c>
      <c r="D6170" s="3">
        <v>1598</v>
      </c>
      <c r="E6170" s="9">
        <v>2010</v>
      </c>
      <c r="F6170" s="10" t="s">
        <v>1779</v>
      </c>
      <c r="G6170" s="7" t="s">
        <v>5401</v>
      </c>
      <c r="H6170" s="8" t="s">
        <v>14308</v>
      </c>
      <c r="I6170" s="8" t="s">
        <v>21314</v>
      </c>
      <c r="J6170" s="19">
        <v>5</v>
      </c>
      <c r="K6170" s="20" t="s">
        <v>7738</v>
      </c>
      <c r="L6170" s="11"/>
      <c r="M6170" s="11"/>
      <c r="N6170" s="24"/>
      <c r="P6170" s="32"/>
      <c r="T6170" s="19"/>
      <c r="U6170" s="3"/>
      <c r="X6170" t="str">
        <f t="shared" si="379"/>
        <v/>
      </c>
      <c r="Z6170" t="str">
        <f t="shared" si="380"/>
        <v/>
      </c>
      <c r="AB6170" s="9"/>
      <c r="AC6170" s="2" t="s">
        <v>21315</v>
      </c>
      <c r="AD6170">
        <f t="shared" si="381"/>
        <v>0</v>
      </c>
      <c r="AF6170" s="3"/>
      <c r="AH6170" s="9"/>
    </row>
    <row r="6171" spans="1:34" ht="10.95" customHeight="1" outlineLevel="1" x14ac:dyDescent="0.25">
      <c r="A6171" t="s">
        <v>4182</v>
      </c>
      <c r="C6171" s="3" t="s">
        <v>12965</v>
      </c>
      <c r="D6171" s="5" t="s">
        <v>21317</v>
      </c>
      <c r="E6171" s="9">
        <v>2010</v>
      </c>
      <c r="F6171" s="10" t="s">
        <v>21318</v>
      </c>
      <c r="G6171" s="7" t="s">
        <v>5401</v>
      </c>
      <c r="H6171" s="8" t="s">
        <v>14308</v>
      </c>
      <c r="I6171" s="8" t="s">
        <v>21314</v>
      </c>
      <c r="J6171" s="19">
        <v>5</v>
      </c>
      <c r="K6171" s="20" t="s">
        <v>7738</v>
      </c>
      <c r="L6171" s="11"/>
      <c r="M6171" s="11"/>
      <c r="N6171" s="24"/>
      <c r="P6171" s="32"/>
      <c r="T6171" s="19"/>
      <c r="U6171" s="3"/>
      <c r="X6171" t="str">
        <f t="shared" si="379"/>
        <v/>
      </c>
      <c r="Z6171">
        <f t="shared" si="380"/>
        <v>1</v>
      </c>
      <c r="AB6171" s="9"/>
      <c r="AC6171" s="2" t="s">
        <v>21315</v>
      </c>
      <c r="AD6171">
        <f t="shared" si="381"/>
        <v>0</v>
      </c>
      <c r="AF6171" s="3"/>
      <c r="AH6171" s="9"/>
    </row>
    <row r="6172" spans="1:34" ht="10.95" customHeight="1" outlineLevel="1" x14ac:dyDescent="0.25">
      <c r="A6172" t="s">
        <v>4182</v>
      </c>
      <c r="C6172" s="3" t="s">
        <v>12965</v>
      </c>
      <c r="D6172" s="3">
        <v>1599</v>
      </c>
      <c r="E6172" s="9">
        <v>2010</v>
      </c>
      <c r="F6172" s="10" t="s">
        <v>21319</v>
      </c>
      <c r="G6172" s="7" t="s">
        <v>5401</v>
      </c>
      <c r="H6172" s="8" t="s">
        <v>14308</v>
      </c>
      <c r="I6172" s="8" t="s">
        <v>21314</v>
      </c>
      <c r="J6172" s="19">
        <v>5</v>
      </c>
      <c r="K6172" s="20" t="s">
        <v>7738</v>
      </c>
      <c r="L6172" s="11"/>
      <c r="M6172" s="11"/>
      <c r="N6172" s="24"/>
      <c r="P6172" s="32"/>
      <c r="T6172" s="19"/>
      <c r="U6172" s="3"/>
      <c r="X6172" t="str">
        <f t="shared" si="379"/>
        <v/>
      </c>
      <c r="Z6172">
        <f t="shared" si="380"/>
        <v>1</v>
      </c>
      <c r="AB6172" s="9"/>
      <c r="AC6172" s="2" t="s">
        <v>21315</v>
      </c>
      <c r="AD6172">
        <f t="shared" si="381"/>
        <v>0</v>
      </c>
      <c r="AF6172" s="3"/>
      <c r="AH6172" s="9"/>
    </row>
    <row r="6173" spans="1:34" ht="10.95" customHeight="1" outlineLevel="1" x14ac:dyDescent="0.25">
      <c r="A6173" t="s">
        <v>4182</v>
      </c>
      <c r="C6173" s="3" t="s">
        <v>12965</v>
      </c>
      <c r="D6173" s="3">
        <v>1600</v>
      </c>
      <c r="E6173" s="9">
        <v>2010</v>
      </c>
      <c r="F6173" s="10" t="s">
        <v>21320</v>
      </c>
      <c r="G6173" s="7" t="s">
        <v>5401</v>
      </c>
      <c r="H6173" s="8" t="s">
        <v>14308</v>
      </c>
      <c r="I6173" s="8" t="s">
        <v>21314</v>
      </c>
      <c r="J6173" s="19">
        <v>5</v>
      </c>
      <c r="K6173" s="20" t="s">
        <v>7738</v>
      </c>
      <c r="L6173" s="11"/>
      <c r="M6173" s="11"/>
      <c r="N6173" s="24"/>
      <c r="P6173" s="32"/>
      <c r="T6173" s="19"/>
      <c r="U6173" s="3"/>
      <c r="X6173" t="str">
        <f t="shared" si="379"/>
        <v/>
      </c>
      <c r="Z6173" t="str">
        <f t="shared" si="380"/>
        <v/>
      </c>
      <c r="AB6173" s="9"/>
      <c r="AC6173" s="2" t="s">
        <v>21323</v>
      </c>
      <c r="AD6173">
        <f t="shared" si="381"/>
        <v>0</v>
      </c>
      <c r="AF6173" s="3"/>
      <c r="AH6173" s="9"/>
    </row>
    <row r="6174" spans="1:34" ht="10.95" customHeight="1" outlineLevel="1" x14ac:dyDescent="0.25">
      <c r="A6174" t="s">
        <v>4182</v>
      </c>
      <c r="C6174" s="3" t="s">
        <v>12965</v>
      </c>
      <c r="D6174" s="3">
        <v>1601</v>
      </c>
      <c r="E6174" s="9">
        <v>2010</v>
      </c>
      <c r="F6174" s="10" t="s">
        <v>21320</v>
      </c>
      <c r="G6174" s="7" t="s">
        <v>5401</v>
      </c>
      <c r="H6174" s="8" t="s">
        <v>14308</v>
      </c>
      <c r="I6174" s="8" t="s">
        <v>21314</v>
      </c>
      <c r="J6174" s="19">
        <v>5</v>
      </c>
      <c r="K6174" s="20" t="s">
        <v>7738</v>
      </c>
      <c r="L6174" s="11"/>
      <c r="M6174" s="11"/>
      <c r="N6174" s="24"/>
      <c r="P6174" s="32"/>
      <c r="T6174" s="19"/>
      <c r="U6174" s="3"/>
      <c r="X6174" t="str">
        <f t="shared" si="379"/>
        <v/>
      </c>
      <c r="Z6174" t="str">
        <f t="shared" si="380"/>
        <v/>
      </c>
      <c r="AB6174" s="9"/>
      <c r="AC6174" s="2" t="s">
        <v>21315</v>
      </c>
      <c r="AD6174">
        <f t="shared" si="381"/>
        <v>0</v>
      </c>
      <c r="AF6174" s="3"/>
      <c r="AH6174" s="9"/>
    </row>
    <row r="6175" spans="1:34" ht="10.95" customHeight="1" outlineLevel="1" x14ac:dyDescent="0.25">
      <c r="A6175" t="s">
        <v>4182</v>
      </c>
      <c r="C6175" s="3" t="s">
        <v>12965</v>
      </c>
      <c r="D6175" s="5" t="s">
        <v>21321</v>
      </c>
      <c r="E6175" s="9">
        <v>2010</v>
      </c>
      <c r="F6175" s="10" t="s">
        <v>21322</v>
      </c>
      <c r="G6175" s="7" t="s">
        <v>5401</v>
      </c>
      <c r="H6175" s="8" t="s">
        <v>14308</v>
      </c>
      <c r="I6175" s="8" t="s">
        <v>21314</v>
      </c>
      <c r="J6175" s="19">
        <v>5</v>
      </c>
      <c r="K6175" s="20" t="s">
        <v>7738</v>
      </c>
      <c r="L6175" s="11"/>
      <c r="M6175" s="11"/>
      <c r="N6175" s="24"/>
      <c r="P6175" s="32"/>
      <c r="T6175" s="19"/>
      <c r="U6175" s="3"/>
      <c r="X6175" t="str">
        <f t="shared" si="379"/>
        <v/>
      </c>
      <c r="Z6175">
        <f t="shared" si="380"/>
        <v>1</v>
      </c>
      <c r="AB6175" s="9"/>
      <c r="AC6175" s="2" t="s">
        <v>21315</v>
      </c>
      <c r="AD6175">
        <f t="shared" si="381"/>
        <v>0</v>
      </c>
      <c r="AF6175" s="3"/>
      <c r="AH6175" s="9"/>
    </row>
    <row r="6176" spans="1:34" ht="10.95" customHeight="1" outlineLevel="1" x14ac:dyDescent="0.25">
      <c r="A6176" t="s">
        <v>4182</v>
      </c>
      <c r="C6176" s="3" t="s">
        <v>12965</v>
      </c>
      <c r="D6176" s="3">
        <v>1691</v>
      </c>
      <c r="E6176" s="9">
        <v>2011</v>
      </c>
      <c r="F6176" s="7" t="s">
        <v>21316</v>
      </c>
      <c r="G6176" s="7" t="s">
        <v>5401</v>
      </c>
      <c r="H6176" s="8" t="s">
        <v>14308</v>
      </c>
      <c r="I6176" s="8" t="s">
        <v>14312</v>
      </c>
      <c r="J6176" s="19">
        <v>2</v>
      </c>
      <c r="K6176" s="19" t="s">
        <v>20093</v>
      </c>
      <c r="L6176" s="11"/>
      <c r="M6176" s="11"/>
      <c r="N6176" s="24"/>
      <c r="P6176" s="32"/>
      <c r="T6176" s="19"/>
      <c r="U6176" s="3"/>
      <c r="X6176" t="str">
        <f t="shared" si="379"/>
        <v/>
      </c>
      <c r="Z6176" t="str">
        <f t="shared" si="380"/>
        <v/>
      </c>
      <c r="AB6176" s="9"/>
      <c r="AC6176" t="s">
        <v>14308</v>
      </c>
      <c r="AD6176">
        <f t="shared" si="381"/>
        <v>0</v>
      </c>
      <c r="AF6176" s="3"/>
      <c r="AH6176" s="9"/>
    </row>
    <row r="6177" spans="1:34" ht="10.95" customHeight="1" outlineLevel="1" x14ac:dyDescent="0.25">
      <c r="A6177" t="s">
        <v>4182</v>
      </c>
      <c r="C6177" s="3" t="s">
        <v>12965</v>
      </c>
      <c r="D6177" s="3" t="s">
        <v>14310</v>
      </c>
      <c r="E6177" s="9">
        <v>2011</v>
      </c>
      <c r="F6177" s="7" t="s">
        <v>14311</v>
      </c>
      <c r="G6177" s="7" t="s">
        <v>5401</v>
      </c>
      <c r="H6177" s="8" t="s">
        <v>14308</v>
      </c>
      <c r="I6177" s="8" t="s">
        <v>14312</v>
      </c>
      <c r="J6177" s="19">
        <v>2</v>
      </c>
      <c r="K6177" s="19" t="s">
        <v>7736</v>
      </c>
      <c r="L6177" s="11">
        <v>7</v>
      </c>
      <c r="M6177" s="11"/>
      <c r="N6177" s="24"/>
      <c r="P6177" s="32"/>
      <c r="T6177" s="19"/>
      <c r="U6177" s="3"/>
      <c r="X6177" t="str">
        <f t="shared" si="379"/>
        <v/>
      </c>
      <c r="Z6177">
        <f t="shared" si="380"/>
        <v>1</v>
      </c>
      <c r="AB6177" s="9"/>
      <c r="AC6177" t="s">
        <v>14308</v>
      </c>
      <c r="AD6177">
        <f t="shared" si="381"/>
        <v>0</v>
      </c>
      <c r="AF6177" s="3"/>
      <c r="AH6177" s="9"/>
    </row>
    <row r="6178" spans="1:34" ht="10.95" customHeight="1" outlineLevel="1" x14ac:dyDescent="0.25">
      <c r="A6178" t="s">
        <v>4182</v>
      </c>
      <c r="C6178" s="3" t="s">
        <v>12965</v>
      </c>
      <c r="D6178" s="3">
        <v>1888</v>
      </c>
      <c r="E6178" s="9">
        <v>2014</v>
      </c>
      <c r="F6178" s="7" t="s">
        <v>5141</v>
      </c>
      <c r="G6178" s="7" t="s">
        <v>5401</v>
      </c>
      <c r="H6178" s="8" t="s">
        <v>14308</v>
      </c>
      <c r="I6178" s="8" t="s">
        <v>14309</v>
      </c>
      <c r="J6178" s="19">
        <v>2</v>
      </c>
      <c r="K6178" s="19" t="s">
        <v>7736</v>
      </c>
      <c r="L6178" s="11">
        <v>0</v>
      </c>
      <c r="M6178" s="11"/>
      <c r="N6178" s="24"/>
      <c r="P6178" s="32"/>
      <c r="T6178" s="19"/>
      <c r="U6178" s="3"/>
      <c r="X6178" t="str">
        <f t="shared" si="379"/>
        <v/>
      </c>
      <c r="Z6178" t="str">
        <f t="shared" si="380"/>
        <v/>
      </c>
      <c r="AB6178" s="9"/>
      <c r="AC6178" t="s">
        <v>14308</v>
      </c>
      <c r="AD6178">
        <f t="shared" si="381"/>
        <v>0</v>
      </c>
      <c r="AF6178" s="3"/>
      <c r="AH6178" s="9"/>
    </row>
    <row r="6179" spans="1:34" ht="10.95" customHeight="1" outlineLevel="1" x14ac:dyDescent="0.25">
      <c r="A6179" t="s">
        <v>4182</v>
      </c>
      <c r="C6179" s="3" t="s">
        <v>12965</v>
      </c>
      <c r="D6179" s="3">
        <v>1889</v>
      </c>
      <c r="E6179" s="9">
        <v>2014</v>
      </c>
      <c r="F6179" s="7" t="s">
        <v>2977</v>
      </c>
      <c r="G6179" s="7" t="s">
        <v>5401</v>
      </c>
      <c r="H6179" s="8" t="s">
        <v>14301</v>
      </c>
      <c r="I6179" s="8" t="s">
        <v>14298</v>
      </c>
      <c r="J6179" s="19">
        <v>5</v>
      </c>
      <c r="K6179" s="19" t="s">
        <v>7736</v>
      </c>
      <c r="L6179" s="11">
        <v>0</v>
      </c>
      <c r="M6179" s="11"/>
      <c r="N6179" s="24"/>
      <c r="P6179" s="32"/>
      <c r="T6179" s="19"/>
      <c r="U6179" s="3"/>
      <c r="X6179" t="str">
        <f t="shared" si="379"/>
        <v/>
      </c>
      <c r="Z6179" t="str">
        <f t="shared" si="380"/>
        <v/>
      </c>
      <c r="AB6179" s="9"/>
      <c r="AC6179" t="s">
        <v>14301</v>
      </c>
      <c r="AD6179">
        <f t="shared" si="381"/>
        <v>0</v>
      </c>
      <c r="AF6179" s="3"/>
      <c r="AH6179" s="9"/>
    </row>
    <row r="6180" spans="1:34" ht="10.95" customHeight="1" outlineLevel="1" x14ac:dyDescent="0.25">
      <c r="A6180" t="s">
        <v>4182</v>
      </c>
      <c r="C6180" s="3" t="s">
        <v>12965</v>
      </c>
      <c r="D6180" s="3">
        <v>1891</v>
      </c>
      <c r="E6180" s="9">
        <v>2014</v>
      </c>
      <c r="F6180" s="7" t="s">
        <v>6317</v>
      </c>
      <c r="G6180" s="7" t="s">
        <v>5401</v>
      </c>
      <c r="H6180" s="8" t="s">
        <v>14302</v>
      </c>
      <c r="I6180" s="8" t="s">
        <v>14298</v>
      </c>
      <c r="J6180" s="19">
        <v>2</v>
      </c>
      <c r="K6180" s="19" t="s">
        <v>7736</v>
      </c>
      <c r="L6180" s="11">
        <v>0</v>
      </c>
      <c r="M6180" s="11"/>
      <c r="N6180" s="24"/>
      <c r="P6180" s="32"/>
      <c r="T6180" s="19"/>
      <c r="U6180" s="3"/>
      <c r="X6180" t="str">
        <f t="shared" si="379"/>
        <v/>
      </c>
      <c r="Z6180" t="str">
        <f t="shared" si="380"/>
        <v/>
      </c>
      <c r="AB6180" s="9"/>
      <c r="AC6180" t="s">
        <v>14302</v>
      </c>
      <c r="AD6180">
        <f t="shared" si="381"/>
        <v>0</v>
      </c>
      <c r="AF6180" s="3"/>
      <c r="AH6180" s="9"/>
    </row>
    <row r="6181" spans="1:34" ht="10.95" customHeight="1" outlineLevel="1" x14ac:dyDescent="0.25">
      <c r="A6181" t="s">
        <v>4182</v>
      </c>
      <c r="C6181" s="3" t="s">
        <v>12965</v>
      </c>
      <c r="D6181" s="3">
        <v>1892</v>
      </c>
      <c r="E6181" s="9">
        <v>2014</v>
      </c>
      <c r="F6181" s="7" t="s">
        <v>21828</v>
      </c>
      <c r="G6181" s="7" t="s">
        <v>5401</v>
      </c>
      <c r="H6181" s="8" t="s">
        <v>14303</v>
      </c>
      <c r="I6181" s="8" t="s">
        <v>14298</v>
      </c>
      <c r="J6181" s="19">
        <v>2</v>
      </c>
      <c r="K6181" s="19" t="s">
        <v>7736</v>
      </c>
      <c r="L6181" s="11">
        <v>0</v>
      </c>
      <c r="M6181" s="11"/>
      <c r="N6181" s="24"/>
      <c r="P6181" s="32"/>
      <c r="T6181" s="19"/>
      <c r="U6181" s="3"/>
      <c r="X6181" t="str">
        <f t="shared" si="379"/>
        <v/>
      </c>
      <c r="Z6181" t="str">
        <f t="shared" si="380"/>
        <v/>
      </c>
      <c r="AB6181" s="9"/>
      <c r="AC6181" t="s">
        <v>14303</v>
      </c>
      <c r="AD6181">
        <f t="shared" si="381"/>
        <v>0</v>
      </c>
      <c r="AF6181" s="3"/>
      <c r="AH6181" s="9"/>
    </row>
    <row r="6182" spans="1:34" ht="10.95" customHeight="1" outlineLevel="1" x14ac:dyDescent="0.25">
      <c r="A6182" t="s">
        <v>4182</v>
      </c>
      <c r="C6182" s="3" t="s">
        <v>12965</v>
      </c>
      <c r="D6182" s="3" t="s">
        <v>14300</v>
      </c>
      <c r="E6182" s="9">
        <v>2014</v>
      </c>
      <c r="F6182" s="7" t="s">
        <v>14304</v>
      </c>
      <c r="G6182" s="7" t="s">
        <v>5401</v>
      </c>
      <c r="H6182" s="8" t="s">
        <v>14299</v>
      </c>
      <c r="I6182" s="8" t="s">
        <v>14298</v>
      </c>
      <c r="J6182" s="19">
        <v>2</v>
      </c>
      <c r="K6182" s="19" t="s">
        <v>7736</v>
      </c>
      <c r="L6182" s="11">
        <v>16</v>
      </c>
      <c r="M6182" s="11"/>
      <c r="N6182" s="24"/>
      <c r="P6182" s="32"/>
      <c r="T6182" s="19"/>
      <c r="U6182" s="3"/>
      <c r="X6182" t="str">
        <f t="shared" si="379"/>
        <v/>
      </c>
      <c r="Z6182">
        <f t="shared" si="380"/>
        <v>1</v>
      </c>
      <c r="AB6182" s="9"/>
      <c r="AC6182" t="s">
        <v>14299</v>
      </c>
      <c r="AD6182">
        <f t="shared" si="381"/>
        <v>0</v>
      </c>
      <c r="AF6182" s="3"/>
      <c r="AH6182" s="9"/>
    </row>
    <row r="6183" spans="1:34" ht="10.95" customHeight="1" outlineLevel="1" x14ac:dyDescent="0.25">
      <c r="A6183" t="s">
        <v>4182</v>
      </c>
      <c r="C6183" s="3" t="s">
        <v>12965</v>
      </c>
      <c r="D6183" s="3">
        <v>1900</v>
      </c>
      <c r="E6183" s="9">
        <v>2014</v>
      </c>
      <c r="F6183" s="7" t="s">
        <v>5855</v>
      </c>
      <c r="G6183" s="7" t="s">
        <v>5401</v>
      </c>
      <c r="H6183" s="8" t="s">
        <v>14294</v>
      </c>
      <c r="I6183" s="8" t="s">
        <v>14298</v>
      </c>
      <c r="J6183" s="19">
        <v>5</v>
      </c>
      <c r="K6183" s="19" t="s">
        <v>7736</v>
      </c>
      <c r="L6183" s="11">
        <v>0</v>
      </c>
      <c r="M6183" s="11"/>
      <c r="N6183" s="24"/>
      <c r="P6183" s="32"/>
      <c r="T6183" s="19"/>
      <c r="U6183" s="3"/>
      <c r="X6183" t="str">
        <f t="shared" si="379"/>
        <v/>
      </c>
      <c r="Z6183" t="str">
        <f t="shared" si="380"/>
        <v/>
      </c>
      <c r="AB6183" s="9"/>
      <c r="AC6183" t="s">
        <v>14294</v>
      </c>
      <c r="AD6183">
        <f t="shared" si="381"/>
        <v>0</v>
      </c>
      <c r="AF6183" s="3"/>
      <c r="AH6183" s="9"/>
    </row>
    <row r="6184" spans="1:34" ht="10.95" customHeight="1" outlineLevel="1" x14ac:dyDescent="0.25">
      <c r="A6184" t="s">
        <v>4182</v>
      </c>
      <c r="C6184" s="3" t="s">
        <v>12965</v>
      </c>
      <c r="D6184" s="3">
        <v>1901</v>
      </c>
      <c r="E6184" s="9">
        <v>2014</v>
      </c>
      <c r="F6184" s="7" t="s">
        <v>21829</v>
      </c>
      <c r="G6184" s="7" t="s">
        <v>5401</v>
      </c>
      <c r="H6184" s="8" t="s">
        <v>14295</v>
      </c>
      <c r="I6184" s="8" t="s">
        <v>14298</v>
      </c>
      <c r="J6184" s="19">
        <v>5</v>
      </c>
      <c r="K6184" s="19" t="s">
        <v>7736</v>
      </c>
      <c r="L6184" s="11">
        <v>0</v>
      </c>
      <c r="M6184" s="11"/>
      <c r="N6184" s="24"/>
      <c r="P6184" s="32"/>
      <c r="T6184" s="19"/>
      <c r="U6184" s="3"/>
      <c r="X6184" t="str">
        <f t="shared" si="379"/>
        <v/>
      </c>
      <c r="Z6184" t="str">
        <f t="shared" si="380"/>
        <v/>
      </c>
      <c r="AB6184" s="9"/>
      <c r="AC6184" t="s">
        <v>14295</v>
      </c>
      <c r="AD6184">
        <f t="shared" si="381"/>
        <v>0</v>
      </c>
      <c r="AF6184" s="3"/>
      <c r="AH6184" s="9"/>
    </row>
    <row r="6185" spans="1:34" ht="10.95" customHeight="1" outlineLevel="1" x14ac:dyDescent="0.25">
      <c r="A6185" t="s">
        <v>4182</v>
      </c>
      <c r="C6185" s="3" t="s">
        <v>12965</v>
      </c>
      <c r="D6185" s="3">
        <v>1902</v>
      </c>
      <c r="E6185" s="9">
        <v>2014</v>
      </c>
      <c r="F6185" s="7" t="s">
        <v>1508</v>
      </c>
      <c r="G6185" s="7" t="s">
        <v>5401</v>
      </c>
      <c r="H6185" s="8" t="s">
        <v>14296</v>
      </c>
      <c r="I6185" s="8" t="s">
        <v>14298</v>
      </c>
      <c r="J6185" s="19">
        <v>2</v>
      </c>
      <c r="K6185" s="19" t="s">
        <v>7736</v>
      </c>
      <c r="L6185" s="11">
        <v>0</v>
      </c>
      <c r="M6185" s="11"/>
      <c r="N6185" s="24"/>
      <c r="P6185" s="32"/>
      <c r="T6185" s="19"/>
      <c r="U6185" s="3"/>
      <c r="X6185" t="str">
        <f t="shared" si="379"/>
        <v/>
      </c>
      <c r="Z6185" t="str">
        <f t="shared" si="380"/>
        <v/>
      </c>
      <c r="AB6185" s="9"/>
      <c r="AC6185" t="s">
        <v>14296</v>
      </c>
      <c r="AD6185">
        <f t="shared" si="381"/>
        <v>0</v>
      </c>
      <c r="AF6185" s="3"/>
      <c r="AH6185" s="9"/>
    </row>
    <row r="6186" spans="1:34" ht="10.95" customHeight="1" outlineLevel="1" x14ac:dyDescent="0.25">
      <c r="A6186" t="s">
        <v>4182</v>
      </c>
      <c r="C6186" s="3" t="s">
        <v>12965</v>
      </c>
      <c r="D6186" s="3">
        <v>1903</v>
      </c>
      <c r="E6186" s="9">
        <v>2014</v>
      </c>
      <c r="F6186" s="7" t="s">
        <v>21320</v>
      </c>
      <c r="G6186" s="7" t="s">
        <v>5401</v>
      </c>
      <c r="H6186" s="8" t="s">
        <v>14297</v>
      </c>
      <c r="I6186" s="8" t="s">
        <v>14298</v>
      </c>
      <c r="J6186" s="19">
        <v>5</v>
      </c>
      <c r="K6186" s="19" t="s">
        <v>7736</v>
      </c>
      <c r="L6186" s="11">
        <v>0</v>
      </c>
      <c r="M6186" s="11"/>
      <c r="N6186" s="24"/>
      <c r="P6186" s="32"/>
      <c r="T6186" s="19"/>
      <c r="U6186" s="3"/>
      <c r="X6186" t="str">
        <f t="shared" si="379"/>
        <v/>
      </c>
      <c r="Z6186" t="str">
        <f t="shared" si="380"/>
        <v/>
      </c>
      <c r="AB6186" s="9"/>
      <c r="AC6186" t="s">
        <v>14297</v>
      </c>
      <c r="AD6186">
        <f t="shared" si="381"/>
        <v>0</v>
      </c>
      <c r="AF6186" s="3"/>
      <c r="AH6186" s="9"/>
    </row>
    <row r="6187" spans="1:34" ht="10.95" customHeight="1" outlineLevel="1" x14ac:dyDescent="0.25">
      <c r="A6187" t="s">
        <v>4182</v>
      </c>
      <c r="C6187" s="3" t="s">
        <v>12965</v>
      </c>
      <c r="D6187" s="3" t="s">
        <v>14292</v>
      </c>
      <c r="E6187" s="9">
        <v>2014</v>
      </c>
      <c r="F6187" s="7" t="s">
        <v>14293</v>
      </c>
      <c r="G6187" s="7" t="s">
        <v>5401</v>
      </c>
      <c r="H6187" s="8" t="s">
        <v>14299</v>
      </c>
      <c r="I6187" s="8" t="s">
        <v>14298</v>
      </c>
      <c r="J6187" s="19">
        <v>2</v>
      </c>
      <c r="K6187" s="19" t="s">
        <v>7736</v>
      </c>
      <c r="L6187" s="11">
        <v>21</v>
      </c>
      <c r="M6187" s="11"/>
      <c r="N6187" s="24"/>
      <c r="P6187" s="32"/>
      <c r="T6187" s="19"/>
      <c r="U6187" s="3"/>
      <c r="X6187" t="str">
        <f t="shared" si="379"/>
        <v/>
      </c>
      <c r="Z6187">
        <f t="shared" si="380"/>
        <v>1</v>
      </c>
      <c r="AB6187" s="9"/>
      <c r="AC6187" t="s">
        <v>14299</v>
      </c>
      <c r="AD6187">
        <f t="shared" ref="AD6187:AD6218" si="382">COUNTIF(H6187,"*Fuji*")</f>
        <v>0</v>
      </c>
      <c r="AF6187" s="3"/>
      <c r="AH6187" s="9"/>
    </row>
    <row r="6188" spans="1:34" ht="10.95" customHeight="1" outlineLevel="1" x14ac:dyDescent="0.25">
      <c r="A6188" t="s">
        <v>4182</v>
      </c>
      <c r="C6188" s="3" t="s">
        <v>12965</v>
      </c>
      <c r="D6188" s="3" t="s">
        <v>14292</v>
      </c>
      <c r="E6188" s="9">
        <v>2014</v>
      </c>
      <c r="F6188" s="7" t="s">
        <v>8571</v>
      </c>
      <c r="G6188" s="7" t="s">
        <v>5401</v>
      </c>
      <c r="H6188" s="8" t="s">
        <v>14299</v>
      </c>
      <c r="I6188" s="8" t="s">
        <v>14298</v>
      </c>
      <c r="J6188" s="19">
        <v>2</v>
      </c>
      <c r="K6188" s="19" t="s">
        <v>7736</v>
      </c>
      <c r="L6188" s="11">
        <v>0</v>
      </c>
      <c r="M6188" s="11"/>
      <c r="N6188" s="24"/>
      <c r="P6188" s="32"/>
      <c r="T6188" s="19"/>
      <c r="U6188" s="3"/>
      <c r="W6188" t="s">
        <v>7738</v>
      </c>
      <c r="X6188">
        <f t="shared" si="379"/>
        <v>1</v>
      </c>
      <c r="Z6188" t="str">
        <f t="shared" si="380"/>
        <v/>
      </c>
      <c r="AB6188" s="9"/>
      <c r="AC6188" t="s">
        <v>14299</v>
      </c>
      <c r="AD6188">
        <f t="shared" si="382"/>
        <v>0</v>
      </c>
      <c r="AF6188" s="3"/>
      <c r="AH6188" s="9"/>
    </row>
    <row r="6189" spans="1:34" ht="10.95" customHeight="1" outlineLevel="1" x14ac:dyDescent="0.25">
      <c r="A6189" t="s">
        <v>4182</v>
      </c>
      <c r="C6189" s="3" t="s">
        <v>12965</v>
      </c>
      <c r="D6189" s="3" t="s">
        <v>14314</v>
      </c>
      <c r="E6189" s="9">
        <v>2016</v>
      </c>
      <c r="F6189" s="7" t="s">
        <v>14315</v>
      </c>
      <c r="G6189" s="7" t="s">
        <v>5401</v>
      </c>
      <c r="H6189" s="8" t="s">
        <v>1901</v>
      </c>
      <c r="I6189" s="8" t="s">
        <v>14313</v>
      </c>
      <c r="J6189" s="19">
        <v>5</v>
      </c>
      <c r="K6189" s="19" t="s">
        <v>7736</v>
      </c>
      <c r="L6189" s="11">
        <v>16.100000000000001</v>
      </c>
      <c r="M6189" s="11"/>
      <c r="N6189" s="24"/>
      <c r="P6189" s="32"/>
      <c r="T6189" s="19"/>
      <c r="U6189" s="3"/>
      <c r="X6189" t="str">
        <f t="shared" si="379"/>
        <v/>
      </c>
      <c r="Z6189">
        <f t="shared" si="380"/>
        <v>1</v>
      </c>
      <c r="AB6189" s="9"/>
      <c r="AC6189" t="s">
        <v>1901</v>
      </c>
      <c r="AD6189">
        <f t="shared" si="382"/>
        <v>0</v>
      </c>
      <c r="AF6189" s="3"/>
      <c r="AH6189" s="9"/>
    </row>
    <row r="6190" spans="1:34" ht="10.95" customHeight="1" outlineLevel="1" x14ac:dyDescent="0.25">
      <c r="A6190" t="s">
        <v>4182</v>
      </c>
      <c r="C6190" s="3" t="s">
        <v>12965</v>
      </c>
      <c r="D6190" s="3">
        <v>2115</v>
      </c>
      <c r="E6190" s="9">
        <v>2018</v>
      </c>
      <c r="F6190" s="7" t="s">
        <v>6023</v>
      </c>
      <c r="G6190" s="7" t="s">
        <v>5401</v>
      </c>
      <c r="H6190" s="8" t="s">
        <v>14316</v>
      </c>
      <c r="I6190" s="8" t="s">
        <v>14320</v>
      </c>
      <c r="J6190" s="19">
        <v>5</v>
      </c>
      <c r="K6190" s="19" t="s">
        <v>7736</v>
      </c>
      <c r="L6190" s="11">
        <v>1.6</v>
      </c>
      <c r="M6190" s="11"/>
      <c r="N6190" s="24"/>
      <c r="P6190" s="32"/>
      <c r="T6190" s="19"/>
      <c r="U6190" s="3"/>
      <c r="X6190" t="str">
        <f t="shared" si="379"/>
        <v/>
      </c>
      <c r="Z6190" t="str">
        <f t="shared" si="380"/>
        <v/>
      </c>
      <c r="AB6190" s="9"/>
      <c r="AC6190" t="s">
        <v>14316</v>
      </c>
      <c r="AD6190">
        <f t="shared" si="382"/>
        <v>0</v>
      </c>
      <c r="AF6190" s="3"/>
      <c r="AH6190" s="9"/>
    </row>
    <row r="6191" spans="1:34" ht="10.95" customHeight="1" outlineLevel="1" x14ac:dyDescent="0.25">
      <c r="A6191" t="s">
        <v>4182</v>
      </c>
      <c r="C6191" s="3" t="s">
        <v>12965</v>
      </c>
      <c r="D6191" s="3">
        <v>2116</v>
      </c>
      <c r="E6191" s="9">
        <v>2018</v>
      </c>
      <c r="F6191" s="7" t="s">
        <v>21830</v>
      </c>
      <c r="G6191" s="7" t="s">
        <v>5401</v>
      </c>
      <c r="H6191" s="8" t="s">
        <v>14319</v>
      </c>
      <c r="I6191" s="8" t="s">
        <v>14320</v>
      </c>
      <c r="J6191" s="19">
        <v>5</v>
      </c>
      <c r="K6191" s="19" t="s">
        <v>7736</v>
      </c>
      <c r="L6191" s="11">
        <v>1.3</v>
      </c>
      <c r="M6191" s="11"/>
      <c r="N6191" s="24"/>
      <c r="P6191" s="32"/>
      <c r="T6191" s="19"/>
      <c r="U6191" s="3"/>
      <c r="X6191" t="str">
        <f t="shared" si="379"/>
        <v/>
      </c>
      <c r="Z6191" t="str">
        <f t="shared" si="380"/>
        <v/>
      </c>
      <c r="AB6191" s="9"/>
      <c r="AC6191" t="s">
        <v>14319</v>
      </c>
      <c r="AD6191">
        <f t="shared" si="382"/>
        <v>0</v>
      </c>
      <c r="AF6191" s="3"/>
      <c r="AH6191" s="9"/>
    </row>
    <row r="6192" spans="1:34" ht="10.95" customHeight="1" outlineLevel="1" x14ac:dyDescent="0.25">
      <c r="A6192" t="s">
        <v>4182</v>
      </c>
      <c r="C6192" s="3" t="s">
        <v>12965</v>
      </c>
      <c r="D6192" s="3">
        <v>2117</v>
      </c>
      <c r="E6192" s="9">
        <v>2018</v>
      </c>
      <c r="F6192" s="7" t="s">
        <v>21831</v>
      </c>
      <c r="G6192" s="7" t="s">
        <v>5401</v>
      </c>
      <c r="H6192" s="8" t="s">
        <v>14317</v>
      </c>
      <c r="I6192" s="8" t="s">
        <v>14320</v>
      </c>
      <c r="J6192" s="19">
        <v>5</v>
      </c>
      <c r="K6192" s="19" t="s">
        <v>7736</v>
      </c>
      <c r="L6192" s="11">
        <v>1.3</v>
      </c>
      <c r="M6192" s="11"/>
      <c r="N6192" s="24"/>
      <c r="P6192" s="32"/>
      <c r="T6192" s="19"/>
      <c r="U6192" s="3"/>
      <c r="X6192" t="str">
        <f t="shared" si="379"/>
        <v/>
      </c>
      <c r="Z6192" t="str">
        <f t="shared" si="380"/>
        <v/>
      </c>
      <c r="AB6192" s="9"/>
      <c r="AC6192" t="s">
        <v>14317</v>
      </c>
      <c r="AD6192">
        <f t="shared" si="382"/>
        <v>0</v>
      </c>
      <c r="AF6192" s="3"/>
      <c r="AH6192" s="9"/>
    </row>
    <row r="6193" spans="1:34" ht="10.95" customHeight="1" outlineLevel="1" x14ac:dyDescent="0.25">
      <c r="A6193" t="s">
        <v>4182</v>
      </c>
      <c r="C6193" s="3" t="s">
        <v>12965</v>
      </c>
      <c r="D6193" s="3">
        <v>2118</v>
      </c>
      <c r="E6193" s="9">
        <v>2018</v>
      </c>
      <c r="F6193" s="7" t="s">
        <v>21832</v>
      </c>
      <c r="G6193" s="7" t="s">
        <v>5401</v>
      </c>
      <c r="H6193" s="8" t="s">
        <v>14318</v>
      </c>
      <c r="I6193" s="8" t="s">
        <v>14320</v>
      </c>
      <c r="J6193" s="19">
        <v>5</v>
      </c>
      <c r="K6193" s="19" t="s">
        <v>7736</v>
      </c>
      <c r="L6193" s="11">
        <v>1.3</v>
      </c>
      <c r="M6193" s="11"/>
      <c r="N6193" s="24"/>
      <c r="P6193" s="32"/>
      <c r="T6193" s="19"/>
      <c r="U6193" s="3"/>
      <c r="X6193" t="str">
        <f t="shared" si="379"/>
        <v/>
      </c>
      <c r="Z6193" t="str">
        <f t="shared" si="380"/>
        <v/>
      </c>
      <c r="AB6193" s="9"/>
      <c r="AC6193" t="s">
        <v>14318</v>
      </c>
      <c r="AD6193">
        <f t="shared" si="382"/>
        <v>0</v>
      </c>
      <c r="AF6193" s="3"/>
      <c r="AH6193" s="9"/>
    </row>
    <row r="6194" spans="1:34" ht="10.95" customHeight="1" outlineLevel="1" x14ac:dyDescent="0.25">
      <c r="A6194" t="s">
        <v>4182</v>
      </c>
      <c r="C6194" s="3" t="s">
        <v>12965</v>
      </c>
      <c r="D6194" s="3">
        <v>2213</v>
      </c>
      <c r="E6194" s="9">
        <v>2019</v>
      </c>
      <c r="F6194" s="10" t="s">
        <v>13143</v>
      </c>
      <c r="G6194" s="7" t="s">
        <v>5401</v>
      </c>
      <c r="H6194" s="8" t="s">
        <v>1901</v>
      </c>
      <c r="I6194" s="8" t="s">
        <v>21311</v>
      </c>
      <c r="J6194" s="19">
        <v>5</v>
      </c>
      <c r="K6194" s="20" t="s">
        <v>7738</v>
      </c>
      <c r="L6194" s="11"/>
      <c r="M6194" s="11"/>
      <c r="N6194" s="24"/>
      <c r="P6194" s="32"/>
      <c r="T6194" s="19"/>
      <c r="U6194" s="3"/>
      <c r="X6194" t="str">
        <f t="shared" si="379"/>
        <v/>
      </c>
      <c r="Z6194">
        <f t="shared" si="380"/>
        <v>1</v>
      </c>
      <c r="AB6194" s="9"/>
      <c r="AC6194" s="2" t="s">
        <v>21312</v>
      </c>
      <c r="AD6194">
        <f t="shared" si="382"/>
        <v>0</v>
      </c>
      <c r="AF6194" s="3"/>
      <c r="AH6194" s="9"/>
    </row>
    <row r="6195" spans="1:34" ht="10.95" customHeight="1" outlineLevel="1" x14ac:dyDescent="0.25">
      <c r="A6195" t="s">
        <v>4182</v>
      </c>
      <c r="C6195" s="3" t="s">
        <v>12965</v>
      </c>
      <c r="D6195" s="3" t="s">
        <v>14322</v>
      </c>
      <c r="E6195" s="9">
        <v>2019</v>
      </c>
      <c r="F6195" s="7" t="s">
        <v>14323</v>
      </c>
      <c r="G6195" s="7" t="s">
        <v>5401</v>
      </c>
      <c r="H6195" s="8" t="s">
        <v>1901</v>
      </c>
      <c r="I6195" s="8" t="s">
        <v>14321</v>
      </c>
      <c r="J6195" s="19">
        <v>5</v>
      </c>
      <c r="K6195" s="19" t="s">
        <v>7736</v>
      </c>
      <c r="L6195" s="11">
        <v>8</v>
      </c>
      <c r="M6195" s="11"/>
      <c r="N6195" s="24"/>
      <c r="P6195" s="32"/>
      <c r="T6195" s="19"/>
      <c r="U6195" s="3"/>
      <c r="X6195" t="str">
        <f t="shared" si="379"/>
        <v/>
      </c>
      <c r="Z6195">
        <f t="shared" si="380"/>
        <v>1</v>
      </c>
      <c r="AB6195" s="9"/>
      <c r="AC6195" t="s">
        <v>1901</v>
      </c>
      <c r="AD6195">
        <f t="shared" si="382"/>
        <v>0</v>
      </c>
      <c r="AF6195" s="3"/>
      <c r="AH6195" s="9"/>
    </row>
    <row r="6196" spans="1:34" ht="10.95" customHeight="1" outlineLevel="1" x14ac:dyDescent="0.25">
      <c r="A6196" t="s">
        <v>4182</v>
      </c>
      <c r="C6196" s="3" t="s">
        <v>12965</v>
      </c>
      <c r="D6196" s="5" t="s">
        <v>13066</v>
      </c>
      <c r="E6196" s="9">
        <v>2020</v>
      </c>
      <c r="F6196" s="10" t="s">
        <v>14911</v>
      </c>
      <c r="G6196" s="7" t="s">
        <v>5401</v>
      </c>
      <c r="H6196" s="8" t="s">
        <v>14290</v>
      </c>
      <c r="I6196" s="8" t="s">
        <v>21324</v>
      </c>
      <c r="J6196" s="19">
        <v>3</v>
      </c>
      <c r="K6196" s="20" t="s">
        <v>7738</v>
      </c>
      <c r="L6196" s="11"/>
      <c r="M6196" s="11"/>
      <c r="N6196" s="24"/>
      <c r="P6196" s="32"/>
      <c r="T6196" s="19"/>
      <c r="U6196" s="3"/>
      <c r="X6196" t="str">
        <f t="shared" si="379"/>
        <v/>
      </c>
      <c r="Z6196">
        <f t="shared" si="380"/>
        <v>1</v>
      </c>
      <c r="AB6196" s="9"/>
      <c r="AC6196" s="2" t="s">
        <v>21325</v>
      </c>
      <c r="AD6196">
        <f t="shared" si="382"/>
        <v>0</v>
      </c>
      <c r="AF6196" s="3"/>
      <c r="AH6196" s="9"/>
    </row>
    <row r="6197" spans="1:34" ht="10.95" customHeight="1" outlineLevel="1" x14ac:dyDescent="0.25">
      <c r="A6197" t="s">
        <v>4182</v>
      </c>
      <c r="C6197" s="3" t="s">
        <v>12965</v>
      </c>
      <c r="D6197" s="3">
        <v>2292</v>
      </c>
      <c r="E6197" s="9">
        <v>2020</v>
      </c>
      <c r="F6197" s="10" t="s">
        <v>6023</v>
      </c>
      <c r="G6197" s="7" t="s">
        <v>5401</v>
      </c>
      <c r="H6197" s="8" t="s">
        <v>14290</v>
      </c>
      <c r="I6197" s="8" t="s">
        <v>21326</v>
      </c>
      <c r="J6197" s="19">
        <v>3</v>
      </c>
      <c r="K6197" s="20" t="s">
        <v>7738</v>
      </c>
      <c r="L6197" s="11"/>
      <c r="M6197" s="11"/>
      <c r="N6197" s="24"/>
      <c r="P6197" s="32"/>
      <c r="T6197" s="19"/>
      <c r="U6197" s="3"/>
      <c r="X6197" t="str">
        <f t="shared" si="379"/>
        <v/>
      </c>
      <c r="Z6197" t="str">
        <f t="shared" si="380"/>
        <v/>
      </c>
      <c r="AB6197" s="9"/>
      <c r="AD6197">
        <f t="shared" si="382"/>
        <v>0</v>
      </c>
      <c r="AF6197" s="3"/>
      <c r="AH6197" s="9"/>
    </row>
    <row r="6198" spans="1:34" ht="10.95" customHeight="1" outlineLevel="1" x14ac:dyDescent="0.25">
      <c r="A6198" t="s">
        <v>4182</v>
      </c>
      <c r="C6198" s="3" t="s">
        <v>12965</v>
      </c>
      <c r="D6198" s="3">
        <v>2293</v>
      </c>
      <c r="E6198" s="9">
        <v>2020</v>
      </c>
      <c r="F6198" s="10" t="s">
        <v>21327</v>
      </c>
      <c r="G6198" s="7" t="s">
        <v>5401</v>
      </c>
      <c r="H6198" s="8" t="s">
        <v>14290</v>
      </c>
      <c r="I6198" s="8" t="s">
        <v>21326</v>
      </c>
      <c r="J6198" s="19">
        <v>3</v>
      </c>
      <c r="K6198" s="20" t="s">
        <v>7738</v>
      </c>
      <c r="L6198" s="11"/>
      <c r="M6198" s="11"/>
      <c r="N6198" s="24"/>
      <c r="P6198" s="32"/>
      <c r="T6198" s="19"/>
      <c r="U6198" s="3"/>
      <c r="X6198" t="str">
        <f t="shared" si="379"/>
        <v/>
      </c>
      <c r="Z6198" t="str">
        <f t="shared" si="380"/>
        <v/>
      </c>
      <c r="AB6198" s="9"/>
      <c r="AD6198">
        <f t="shared" si="382"/>
        <v>0</v>
      </c>
      <c r="AF6198" s="3"/>
      <c r="AH6198" s="9"/>
    </row>
    <row r="6199" spans="1:34" ht="10.95" customHeight="1" outlineLevel="1" x14ac:dyDescent="0.25">
      <c r="A6199" t="s">
        <v>4182</v>
      </c>
      <c r="C6199" s="3" t="s">
        <v>12965</v>
      </c>
      <c r="D6199" s="3">
        <v>2295</v>
      </c>
      <c r="E6199" s="9">
        <v>2020</v>
      </c>
      <c r="F6199" s="10" t="s">
        <v>21328</v>
      </c>
      <c r="G6199" s="7" t="s">
        <v>5401</v>
      </c>
      <c r="H6199" s="8" t="s">
        <v>14290</v>
      </c>
      <c r="I6199" s="8" t="s">
        <v>21326</v>
      </c>
      <c r="J6199" s="19">
        <v>3</v>
      </c>
      <c r="K6199" s="20" t="s">
        <v>7738</v>
      </c>
      <c r="L6199" s="11"/>
      <c r="M6199" s="11"/>
      <c r="N6199" s="24"/>
      <c r="P6199" s="32"/>
      <c r="T6199" s="19"/>
      <c r="U6199" s="3"/>
      <c r="X6199" t="str">
        <f t="shared" si="379"/>
        <v/>
      </c>
      <c r="Z6199" t="str">
        <f t="shared" si="380"/>
        <v/>
      </c>
      <c r="AB6199" s="9"/>
      <c r="AD6199">
        <f t="shared" si="382"/>
        <v>0</v>
      </c>
      <c r="AF6199" s="3"/>
      <c r="AH6199" s="9"/>
    </row>
    <row r="6200" spans="1:34" ht="10.95" customHeight="1" outlineLevel="1" x14ac:dyDescent="0.25">
      <c r="A6200" t="s">
        <v>4182</v>
      </c>
      <c r="C6200" s="3" t="s">
        <v>12965</v>
      </c>
      <c r="D6200" s="3">
        <v>2296</v>
      </c>
      <c r="E6200" s="9">
        <v>2020</v>
      </c>
      <c r="F6200" s="10" t="s">
        <v>21329</v>
      </c>
      <c r="G6200" s="7" t="s">
        <v>5401</v>
      </c>
      <c r="H6200" s="8" t="s">
        <v>14290</v>
      </c>
      <c r="I6200" s="8" t="s">
        <v>21326</v>
      </c>
      <c r="J6200" s="19">
        <v>3</v>
      </c>
      <c r="K6200" s="20" t="s">
        <v>7738</v>
      </c>
      <c r="L6200" s="11"/>
      <c r="M6200" s="11"/>
      <c r="N6200" s="24"/>
      <c r="P6200" s="32"/>
      <c r="T6200" s="19"/>
      <c r="U6200" s="3"/>
      <c r="X6200" t="str">
        <f t="shared" si="379"/>
        <v/>
      </c>
      <c r="Z6200" t="str">
        <f t="shared" si="380"/>
        <v/>
      </c>
      <c r="AB6200" s="9"/>
      <c r="AD6200">
        <f t="shared" si="382"/>
        <v>0</v>
      </c>
      <c r="AF6200" s="3"/>
      <c r="AH6200" s="9"/>
    </row>
    <row r="6201" spans="1:34" ht="10.95" customHeight="1" outlineLevel="1" x14ac:dyDescent="0.25">
      <c r="A6201" t="s">
        <v>4182</v>
      </c>
      <c r="C6201" s="3" t="s">
        <v>12965</v>
      </c>
      <c r="D6201" s="3">
        <v>2297</v>
      </c>
      <c r="E6201" s="9">
        <v>2020</v>
      </c>
      <c r="F6201" s="10" t="s">
        <v>1779</v>
      </c>
      <c r="G6201" s="7" t="s">
        <v>5401</v>
      </c>
      <c r="H6201" s="8" t="s">
        <v>14290</v>
      </c>
      <c r="I6201" s="8" t="s">
        <v>21326</v>
      </c>
      <c r="J6201" s="19">
        <v>3</v>
      </c>
      <c r="K6201" s="20" t="s">
        <v>7738</v>
      </c>
      <c r="L6201" s="11"/>
      <c r="M6201" s="11"/>
      <c r="N6201" s="24"/>
      <c r="P6201" s="32"/>
      <c r="T6201" s="19"/>
      <c r="U6201" s="3"/>
      <c r="X6201" t="str">
        <f t="shared" si="379"/>
        <v/>
      </c>
      <c r="Z6201" t="str">
        <f t="shared" si="380"/>
        <v/>
      </c>
      <c r="AB6201" s="9"/>
      <c r="AD6201">
        <f t="shared" si="382"/>
        <v>0</v>
      </c>
      <c r="AF6201" s="3"/>
      <c r="AH6201" s="9"/>
    </row>
    <row r="6202" spans="1:34" ht="10.95" customHeight="1" outlineLevel="1" x14ac:dyDescent="0.25">
      <c r="A6202" t="s">
        <v>4182</v>
      </c>
      <c r="C6202" s="3" t="s">
        <v>12965</v>
      </c>
      <c r="D6202" s="3">
        <v>2298</v>
      </c>
      <c r="E6202" s="9">
        <v>2020</v>
      </c>
      <c r="F6202" s="10" t="s">
        <v>5855</v>
      </c>
      <c r="G6202" s="7" t="s">
        <v>5401</v>
      </c>
      <c r="H6202" s="8" t="s">
        <v>14290</v>
      </c>
      <c r="I6202" s="8" t="s">
        <v>21326</v>
      </c>
      <c r="J6202" s="19">
        <v>3</v>
      </c>
      <c r="K6202" s="20" t="s">
        <v>7738</v>
      </c>
      <c r="L6202" s="11"/>
      <c r="M6202" s="11"/>
      <c r="N6202" s="24"/>
      <c r="P6202" s="32"/>
      <c r="T6202" s="19"/>
      <c r="U6202" s="3"/>
      <c r="X6202" t="str">
        <f t="shared" si="379"/>
        <v/>
      </c>
      <c r="Z6202" t="str">
        <f t="shared" si="380"/>
        <v/>
      </c>
      <c r="AB6202" s="9"/>
      <c r="AD6202">
        <f t="shared" si="382"/>
        <v>0</v>
      </c>
      <c r="AF6202" s="3"/>
      <c r="AH6202" s="9"/>
    </row>
    <row r="6203" spans="1:34" ht="10.95" customHeight="1" outlineLevel="1" x14ac:dyDescent="0.25">
      <c r="A6203" t="s">
        <v>4182</v>
      </c>
      <c r="C6203" s="3" t="s">
        <v>12965</v>
      </c>
      <c r="D6203" s="3">
        <v>2299</v>
      </c>
      <c r="E6203" s="9">
        <v>2020</v>
      </c>
      <c r="F6203" s="10" t="s">
        <v>21330</v>
      </c>
      <c r="G6203" s="7" t="s">
        <v>5401</v>
      </c>
      <c r="H6203" s="8" t="s">
        <v>14290</v>
      </c>
      <c r="I6203" s="8" t="s">
        <v>21326</v>
      </c>
      <c r="J6203" s="19">
        <v>3</v>
      </c>
      <c r="K6203" s="20" t="s">
        <v>7738</v>
      </c>
      <c r="L6203" s="11"/>
      <c r="M6203" s="11"/>
      <c r="N6203" s="24"/>
      <c r="P6203" s="32"/>
      <c r="T6203" s="19"/>
      <c r="U6203" s="3"/>
      <c r="X6203" t="str">
        <f t="shared" si="379"/>
        <v/>
      </c>
      <c r="Z6203">
        <f t="shared" si="380"/>
        <v>1</v>
      </c>
      <c r="AB6203" s="9"/>
      <c r="AD6203">
        <f t="shared" si="382"/>
        <v>0</v>
      </c>
      <c r="AF6203" s="3"/>
      <c r="AH6203" s="9"/>
    </row>
    <row r="6204" spans="1:34" ht="10.95" customHeight="1" outlineLevel="1" x14ac:dyDescent="0.25">
      <c r="A6204" t="s">
        <v>4182</v>
      </c>
      <c r="C6204" s="3" t="s">
        <v>12965</v>
      </c>
      <c r="D6204" s="3">
        <v>2300</v>
      </c>
      <c r="E6204" s="9">
        <v>2020</v>
      </c>
      <c r="F6204" s="7" t="s">
        <v>5855</v>
      </c>
      <c r="G6204" s="7" t="s">
        <v>5401</v>
      </c>
      <c r="H6204" s="8" t="s">
        <v>14290</v>
      </c>
      <c r="I6204" s="8" t="s">
        <v>14291</v>
      </c>
      <c r="J6204" s="19">
        <v>1</v>
      </c>
      <c r="K6204" s="19" t="s">
        <v>20093</v>
      </c>
      <c r="L6204" s="11"/>
      <c r="M6204" s="11"/>
      <c r="N6204" s="24"/>
      <c r="P6204" s="32"/>
      <c r="T6204" s="19"/>
      <c r="U6204" s="3"/>
      <c r="X6204" t="str">
        <f t="shared" si="379"/>
        <v/>
      </c>
      <c r="Z6204" t="str">
        <f t="shared" si="380"/>
        <v/>
      </c>
      <c r="AB6204" s="9"/>
      <c r="AD6204">
        <f t="shared" si="382"/>
        <v>0</v>
      </c>
      <c r="AF6204" s="3"/>
      <c r="AH6204" s="9"/>
    </row>
    <row r="6205" spans="1:34" ht="10.95" customHeight="1" outlineLevel="1" x14ac:dyDescent="0.25">
      <c r="A6205" t="s">
        <v>4182</v>
      </c>
      <c r="C6205" s="3" t="s">
        <v>12965</v>
      </c>
      <c r="D6205" s="3" t="s">
        <v>14289</v>
      </c>
      <c r="E6205" s="9">
        <v>2020</v>
      </c>
      <c r="F6205" s="7" t="s">
        <v>13143</v>
      </c>
      <c r="G6205" s="7" t="s">
        <v>5401</v>
      </c>
      <c r="H6205" s="8" t="s">
        <v>14290</v>
      </c>
      <c r="I6205" s="8" t="s">
        <v>14291</v>
      </c>
      <c r="J6205" s="19">
        <v>1</v>
      </c>
      <c r="K6205" s="19" t="s">
        <v>7736</v>
      </c>
      <c r="L6205" s="11">
        <v>11.3</v>
      </c>
      <c r="M6205" s="11"/>
      <c r="N6205" s="24"/>
      <c r="P6205" s="32"/>
      <c r="T6205" s="19"/>
      <c r="U6205" s="3"/>
      <c r="X6205" t="str">
        <f t="shared" si="379"/>
        <v/>
      </c>
      <c r="Z6205">
        <f t="shared" si="380"/>
        <v>1</v>
      </c>
      <c r="AB6205" s="9"/>
      <c r="AD6205">
        <f t="shared" si="382"/>
        <v>0</v>
      </c>
      <c r="AF6205" s="3"/>
      <c r="AH6205" s="9"/>
    </row>
    <row r="6206" spans="1:34" ht="10.95" customHeight="1" outlineLevel="1" x14ac:dyDescent="0.25">
      <c r="A6206" t="s">
        <v>4182</v>
      </c>
      <c r="C6206" s="3" t="s">
        <v>12965</v>
      </c>
      <c r="D6206" s="5" t="s">
        <v>21331</v>
      </c>
      <c r="E6206" s="9">
        <v>2020</v>
      </c>
      <c r="F6206" s="10" t="s">
        <v>21332</v>
      </c>
      <c r="G6206" s="7" t="s">
        <v>5401</v>
      </c>
      <c r="H6206" s="8" t="s">
        <v>14290</v>
      </c>
      <c r="I6206" s="8" t="s">
        <v>21333</v>
      </c>
      <c r="J6206" s="19">
        <v>1</v>
      </c>
      <c r="K6206" s="19" t="s">
        <v>7736</v>
      </c>
      <c r="L6206" s="11">
        <v>11.3</v>
      </c>
      <c r="M6206" s="11"/>
      <c r="N6206" s="24"/>
      <c r="P6206" s="32"/>
      <c r="T6206" s="19"/>
      <c r="U6206" s="3"/>
      <c r="X6206" t="str">
        <f t="shared" si="379"/>
        <v/>
      </c>
      <c r="Z6206">
        <f t="shared" si="380"/>
        <v>1</v>
      </c>
      <c r="AB6206" s="9"/>
      <c r="AD6206">
        <f t="shared" si="382"/>
        <v>0</v>
      </c>
      <c r="AF6206" s="3"/>
      <c r="AH6206" s="9"/>
    </row>
    <row r="6207" spans="1:34" ht="10.95" customHeight="1" outlineLevel="1" x14ac:dyDescent="0.25">
      <c r="A6207" t="s">
        <v>4182</v>
      </c>
      <c r="C6207" s="3" t="s">
        <v>12965</v>
      </c>
      <c r="D6207" s="5">
        <v>2373</v>
      </c>
      <c r="E6207" s="9">
        <v>2021</v>
      </c>
      <c r="F6207" s="10" t="s">
        <v>15983</v>
      </c>
      <c r="G6207" s="7" t="s">
        <v>5401</v>
      </c>
      <c r="H6207" s="8" t="s">
        <v>14290</v>
      </c>
      <c r="I6207" s="8" t="s">
        <v>21334</v>
      </c>
      <c r="J6207" s="19">
        <v>3</v>
      </c>
      <c r="K6207" s="20" t="s">
        <v>7738</v>
      </c>
      <c r="L6207" s="11"/>
      <c r="M6207" s="11"/>
      <c r="N6207" s="24"/>
      <c r="P6207" s="32"/>
      <c r="T6207" s="19"/>
      <c r="U6207" s="3"/>
      <c r="X6207" t="str">
        <f t="shared" si="379"/>
        <v/>
      </c>
      <c r="Z6207">
        <f t="shared" si="380"/>
        <v>1</v>
      </c>
      <c r="AB6207" s="9"/>
      <c r="AD6207">
        <f t="shared" si="382"/>
        <v>0</v>
      </c>
      <c r="AF6207" s="3"/>
      <c r="AH6207" s="9"/>
    </row>
    <row r="6208" spans="1:34" ht="10.95" customHeight="1" outlineLevel="1" x14ac:dyDescent="0.25">
      <c r="A6208" t="s">
        <v>4182</v>
      </c>
      <c r="C6208" s="3" t="s">
        <v>12965</v>
      </c>
      <c r="D6208" s="3" t="s">
        <v>20913</v>
      </c>
      <c r="E6208" s="9">
        <v>2022</v>
      </c>
      <c r="F6208" s="7" t="s">
        <v>20914</v>
      </c>
      <c r="G6208" s="7" t="s">
        <v>5401</v>
      </c>
      <c r="H6208" s="8" t="s">
        <v>6046</v>
      </c>
      <c r="I6208" s="8" t="s">
        <v>8541</v>
      </c>
      <c r="J6208" s="19">
        <v>1</v>
      </c>
      <c r="K6208" s="19" t="s">
        <v>7736</v>
      </c>
      <c r="L6208" s="11">
        <v>8</v>
      </c>
      <c r="M6208" s="11"/>
      <c r="N6208" s="24"/>
      <c r="P6208" s="32"/>
      <c r="T6208" s="19"/>
      <c r="U6208" s="3"/>
      <c r="X6208" t="str">
        <f t="shared" si="379"/>
        <v/>
      </c>
      <c r="Z6208">
        <f t="shared" si="380"/>
        <v>1</v>
      </c>
      <c r="AB6208" s="9"/>
      <c r="AC6208" t="s">
        <v>6046</v>
      </c>
      <c r="AD6208">
        <f t="shared" si="382"/>
        <v>0</v>
      </c>
      <c r="AF6208" s="3">
        <v>1</v>
      </c>
      <c r="AH6208" s="9"/>
    </row>
    <row r="6209" spans="1:34" ht="10.95" customHeight="1" outlineLevel="1" x14ac:dyDescent="0.25">
      <c r="A6209" t="s">
        <v>4182</v>
      </c>
      <c r="C6209" s="3" t="s">
        <v>12965</v>
      </c>
      <c r="D6209" s="5" t="s">
        <v>21335</v>
      </c>
      <c r="E6209" s="9">
        <v>2023</v>
      </c>
      <c r="F6209" s="10" t="s">
        <v>21337</v>
      </c>
      <c r="G6209" s="7" t="s">
        <v>5401</v>
      </c>
      <c r="H6209" s="8"/>
      <c r="I6209" s="8" t="s">
        <v>21336</v>
      </c>
      <c r="J6209" s="19">
        <v>3</v>
      </c>
      <c r="K6209" s="20" t="s">
        <v>7738</v>
      </c>
      <c r="L6209" s="11"/>
      <c r="M6209" s="11"/>
      <c r="N6209" s="24"/>
      <c r="P6209" s="32"/>
      <c r="T6209" s="19"/>
      <c r="U6209" s="3"/>
      <c r="X6209" t="str">
        <f t="shared" si="379"/>
        <v/>
      </c>
      <c r="Z6209">
        <f t="shared" si="380"/>
        <v>1</v>
      </c>
      <c r="AB6209" s="9"/>
      <c r="AD6209">
        <f t="shared" si="382"/>
        <v>0</v>
      </c>
      <c r="AF6209" s="3"/>
      <c r="AH6209" s="9"/>
    </row>
    <row r="6210" spans="1:34" ht="10.95" customHeight="1" outlineLevel="1" x14ac:dyDescent="0.25">
      <c r="A6210" t="s">
        <v>4182</v>
      </c>
      <c r="C6210" s="3" t="s">
        <v>12965</v>
      </c>
      <c r="D6210" s="5">
        <v>2528</v>
      </c>
      <c r="E6210" s="9">
        <v>2023</v>
      </c>
      <c r="F6210" s="10" t="s">
        <v>15983</v>
      </c>
      <c r="G6210" s="7" t="s">
        <v>5401</v>
      </c>
      <c r="H6210" s="8"/>
      <c r="I6210" s="8" t="s">
        <v>21336</v>
      </c>
      <c r="J6210" s="19">
        <v>3</v>
      </c>
      <c r="K6210" s="20" t="s">
        <v>7738</v>
      </c>
      <c r="L6210" s="11"/>
      <c r="M6210" s="11"/>
      <c r="N6210" s="24"/>
      <c r="P6210" s="32"/>
      <c r="T6210" s="19"/>
      <c r="U6210" s="3"/>
      <c r="X6210" t="str">
        <f t="shared" ref="X6210:X6273" si="383">IF(COUNTIF(F6210,"*fdc*"),1,"")</f>
        <v/>
      </c>
      <c r="Z6210">
        <f t="shared" ref="Z6210:Z6273" si="384">IF(COUNTIF(F6210,"*s/s*"),1,"")</f>
        <v>1</v>
      </c>
      <c r="AB6210" s="9"/>
      <c r="AD6210">
        <f t="shared" si="382"/>
        <v>0</v>
      </c>
      <c r="AF6210" s="3"/>
      <c r="AH6210" s="9"/>
    </row>
    <row r="6211" spans="1:34" ht="10.95" customHeight="1" outlineLevel="1" x14ac:dyDescent="0.25">
      <c r="A6211" t="s">
        <v>4182</v>
      </c>
      <c r="C6211" s="3" t="s">
        <v>12965</v>
      </c>
      <c r="D6211" s="5" t="s">
        <v>21338</v>
      </c>
      <c r="E6211" s="9">
        <v>2023</v>
      </c>
      <c r="F6211" s="10" t="s">
        <v>21339</v>
      </c>
      <c r="G6211" s="7" t="s">
        <v>5401</v>
      </c>
      <c r="H6211" s="8"/>
      <c r="I6211" s="8" t="s">
        <v>21340</v>
      </c>
      <c r="J6211" s="19">
        <v>3</v>
      </c>
      <c r="K6211" s="20" t="s">
        <v>7738</v>
      </c>
      <c r="L6211" s="11"/>
      <c r="M6211" s="11"/>
      <c r="N6211" s="24"/>
      <c r="P6211" s="32"/>
      <c r="T6211" s="19"/>
      <c r="U6211" s="3"/>
      <c r="X6211" t="str">
        <f t="shared" si="383"/>
        <v/>
      </c>
      <c r="Z6211">
        <f t="shared" si="384"/>
        <v>1</v>
      </c>
      <c r="AB6211" s="9"/>
      <c r="AD6211">
        <f t="shared" si="382"/>
        <v>0</v>
      </c>
      <c r="AF6211" s="3"/>
      <c r="AH6211" s="9"/>
    </row>
    <row r="6212" spans="1:34" ht="10.95" customHeight="1" outlineLevel="1" x14ac:dyDescent="0.25">
      <c r="A6212" t="s">
        <v>4182</v>
      </c>
      <c r="C6212" s="3" t="s">
        <v>12965</v>
      </c>
      <c r="D6212" s="5">
        <v>2567</v>
      </c>
      <c r="E6212" s="9">
        <v>2023</v>
      </c>
      <c r="F6212" s="10" t="s">
        <v>21341</v>
      </c>
      <c r="G6212" s="7" t="s">
        <v>5401</v>
      </c>
      <c r="H6212" s="8"/>
      <c r="I6212" s="8" t="s">
        <v>21342</v>
      </c>
      <c r="J6212" s="19">
        <v>3</v>
      </c>
      <c r="K6212" s="20" t="s">
        <v>7738</v>
      </c>
      <c r="L6212" s="11"/>
      <c r="M6212" s="11"/>
      <c r="N6212" s="24"/>
      <c r="P6212" s="32"/>
      <c r="T6212" s="19"/>
      <c r="U6212" s="3"/>
      <c r="X6212" t="str">
        <f t="shared" si="383"/>
        <v/>
      </c>
      <c r="Z6212" t="str">
        <f t="shared" si="384"/>
        <v/>
      </c>
      <c r="AB6212" s="9"/>
      <c r="AD6212">
        <f t="shared" si="382"/>
        <v>0</v>
      </c>
      <c r="AF6212" s="3"/>
      <c r="AH6212" s="9"/>
    </row>
    <row r="6213" spans="1:34" ht="10.95" customHeight="1" outlineLevel="1" x14ac:dyDescent="0.25">
      <c r="A6213" t="s">
        <v>4182</v>
      </c>
      <c r="C6213" s="3" t="s">
        <v>12965</v>
      </c>
      <c r="D6213" s="5">
        <v>2568</v>
      </c>
      <c r="E6213" s="9">
        <v>2023</v>
      </c>
      <c r="F6213" s="10" t="s">
        <v>21343</v>
      </c>
      <c r="G6213" s="7" t="s">
        <v>5401</v>
      </c>
      <c r="H6213" s="8"/>
      <c r="I6213" s="8" t="s">
        <v>21342</v>
      </c>
      <c r="J6213" s="19">
        <v>3</v>
      </c>
      <c r="K6213" s="20" t="s">
        <v>7738</v>
      </c>
      <c r="L6213" s="11"/>
      <c r="M6213" s="11"/>
      <c r="N6213" s="24"/>
      <c r="P6213" s="32"/>
      <c r="T6213" s="19"/>
      <c r="U6213" s="3"/>
      <c r="X6213" t="str">
        <f t="shared" si="383"/>
        <v/>
      </c>
      <c r="Z6213" t="str">
        <f t="shared" si="384"/>
        <v/>
      </c>
      <c r="AB6213" s="9"/>
      <c r="AD6213">
        <f t="shared" si="382"/>
        <v>0</v>
      </c>
      <c r="AF6213" s="3"/>
      <c r="AH6213" s="9"/>
    </row>
    <row r="6214" spans="1:34" ht="10.95" customHeight="1" outlineLevel="1" x14ac:dyDescent="0.25">
      <c r="A6214" t="s">
        <v>4182</v>
      </c>
      <c r="C6214" s="3" t="s">
        <v>12965</v>
      </c>
      <c r="D6214" s="5">
        <v>2569</v>
      </c>
      <c r="E6214" s="9">
        <v>2023</v>
      </c>
      <c r="F6214" s="10" t="s">
        <v>21328</v>
      </c>
      <c r="G6214" s="7" t="s">
        <v>5401</v>
      </c>
      <c r="H6214" s="8"/>
      <c r="I6214" s="8" t="s">
        <v>21342</v>
      </c>
      <c r="J6214" s="19">
        <v>3</v>
      </c>
      <c r="K6214" s="20" t="s">
        <v>7738</v>
      </c>
      <c r="L6214" s="11"/>
      <c r="M6214" s="11"/>
      <c r="N6214" s="24"/>
      <c r="P6214" s="32"/>
      <c r="T6214" s="19"/>
      <c r="U6214" s="3"/>
      <c r="X6214" t="str">
        <f t="shared" si="383"/>
        <v/>
      </c>
      <c r="Z6214" t="str">
        <f t="shared" si="384"/>
        <v/>
      </c>
      <c r="AB6214" s="9"/>
      <c r="AD6214">
        <f t="shared" si="382"/>
        <v>0</v>
      </c>
      <c r="AF6214" s="3"/>
      <c r="AH6214" s="9"/>
    </row>
    <row r="6215" spans="1:34" ht="10.95" customHeight="1" outlineLevel="1" x14ac:dyDescent="0.25">
      <c r="A6215" t="s">
        <v>4182</v>
      </c>
      <c r="C6215" s="3" t="s">
        <v>12965</v>
      </c>
      <c r="D6215" s="5">
        <v>2570</v>
      </c>
      <c r="E6215" s="9">
        <v>2023</v>
      </c>
      <c r="F6215" s="10" t="s">
        <v>21344</v>
      </c>
      <c r="G6215" s="7" t="s">
        <v>5401</v>
      </c>
      <c r="H6215" s="8"/>
      <c r="I6215" s="8" t="s">
        <v>21342</v>
      </c>
      <c r="J6215" s="19">
        <v>3</v>
      </c>
      <c r="K6215" s="20" t="s">
        <v>7738</v>
      </c>
      <c r="L6215" s="11"/>
      <c r="M6215" s="11"/>
      <c r="N6215" s="24"/>
      <c r="P6215" s="32"/>
      <c r="T6215" s="19"/>
      <c r="U6215" s="3"/>
      <c r="X6215" t="str">
        <f t="shared" si="383"/>
        <v/>
      </c>
      <c r="Z6215" t="str">
        <f t="shared" si="384"/>
        <v/>
      </c>
      <c r="AB6215" s="9"/>
      <c r="AD6215">
        <f t="shared" si="382"/>
        <v>0</v>
      </c>
      <c r="AF6215" s="3"/>
      <c r="AH6215" s="9"/>
    </row>
    <row r="6216" spans="1:34" ht="10.95" customHeight="1" outlineLevel="1" x14ac:dyDescent="0.25">
      <c r="A6216" t="s">
        <v>4182</v>
      </c>
      <c r="C6216" s="3" t="s">
        <v>12965</v>
      </c>
      <c r="D6216" s="5">
        <v>2571</v>
      </c>
      <c r="E6216" s="9">
        <v>2023</v>
      </c>
      <c r="F6216" s="10" t="s">
        <v>21345</v>
      </c>
      <c r="G6216" s="7" t="s">
        <v>5401</v>
      </c>
      <c r="H6216" s="8"/>
      <c r="I6216" s="8" t="s">
        <v>21342</v>
      </c>
      <c r="J6216" s="19">
        <v>3</v>
      </c>
      <c r="K6216" s="20" t="s">
        <v>7738</v>
      </c>
      <c r="L6216" s="11"/>
      <c r="M6216" s="11"/>
      <c r="N6216" s="24"/>
      <c r="P6216" s="32"/>
      <c r="T6216" s="19"/>
      <c r="U6216" s="3"/>
      <c r="X6216" t="str">
        <f t="shared" si="383"/>
        <v/>
      </c>
      <c r="Z6216" t="str">
        <f t="shared" si="384"/>
        <v/>
      </c>
      <c r="AB6216" s="9"/>
      <c r="AD6216">
        <f t="shared" si="382"/>
        <v>0</v>
      </c>
      <c r="AF6216" s="3"/>
      <c r="AH6216" s="9"/>
    </row>
    <row r="6217" spans="1:34" ht="10.95" customHeight="1" outlineLevel="1" x14ac:dyDescent="0.25">
      <c r="A6217" t="s">
        <v>4182</v>
      </c>
      <c r="C6217" s="3" t="s">
        <v>12965</v>
      </c>
      <c r="D6217" s="5">
        <v>2572</v>
      </c>
      <c r="E6217" s="9">
        <v>2023</v>
      </c>
      <c r="F6217" s="10" t="s">
        <v>21346</v>
      </c>
      <c r="G6217" s="7" t="s">
        <v>5401</v>
      </c>
      <c r="H6217" s="8"/>
      <c r="I6217" s="8" t="s">
        <v>21342</v>
      </c>
      <c r="J6217" s="19">
        <v>3</v>
      </c>
      <c r="K6217" s="20" t="s">
        <v>7738</v>
      </c>
      <c r="L6217" s="11"/>
      <c r="M6217" s="11"/>
      <c r="N6217" s="24"/>
      <c r="P6217" s="32"/>
      <c r="T6217" s="19"/>
      <c r="U6217" s="3"/>
      <c r="X6217" t="str">
        <f t="shared" si="383"/>
        <v/>
      </c>
      <c r="Z6217" t="str">
        <f t="shared" si="384"/>
        <v/>
      </c>
      <c r="AB6217" s="9"/>
      <c r="AD6217">
        <f t="shared" si="382"/>
        <v>0</v>
      </c>
      <c r="AF6217" s="3"/>
      <c r="AH6217" s="9"/>
    </row>
    <row r="6218" spans="1:34" ht="10.95" customHeight="1" outlineLevel="1" x14ac:dyDescent="0.25">
      <c r="A6218" t="s">
        <v>4182</v>
      </c>
      <c r="C6218" s="3" t="s">
        <v>12965</v>
      </c>
      <c r="D6218" s="5">
        <v>2573</v>
      </c>
      <c r="E6218" s="9">
        <v>2023</v>
      </c>
      <c r="F6218" s="10" t="s">
        <v>13143</v>
      </c>
      <c r="G6218" s="7" t="s">
        <v>5401</v>
      </c>
      <c r="H6218" s="8"/>
      <c r="I6218" s="8" t="s">
        <v>21342</v>
      </c>
      <c r="J6218" s="19">
        <v>3</v>
      </c>
      <c r="K6218" s="20" t="s">
        <v>7738</v>
      </c>
      <c r="L6218" s="11"/>
      <c r="M6218" s="11"/>
      <c r="N6218" s="24"/>
      <c r="P6218" s="32"/>
      <c r="T6218" s="19"/>
      <c r="U6218" s="3"/>
      <c r="X6218" t="str">
        <f t="shared" si="383"/>
        <v/>
      </c>
      <c r="Z6218">
        <f t="shared" si="384"/>
        <v>1</v>
      </c>
      <c r="AB6218" s="9"/>
      <c r="AD6218">
        <f t="shared" si="382"/>
        <v>0</v>
      </c>
      <c r="AF6218" s="3"/>
      <c r="AH6218" s="9"/>
    </row>
    <row r="6219" spans="1:34" ht="10.95" customHeight="1" outlineLevel="1" x14ac:dyDescent="0.25">
      <c r="A6219" t="s">
        <v>4182</v>
      </c>
      <c r="C6219" s="3" t="s">
        <v>12965</v>
      </c>
      <c r="D6219" s="5">
        <v>2574</v>
      </c>
      <c r="E6219" s="9">
        <v>2023</v>
      </c>
      <c r="F6219" s="10" t="s">
        <v>15983</v>
      </c>
      <c r="G6219" s="7" t="s">
        <v>5401</v>
      </c>
      <c r="H6219" s="8"/>
      <c r="I6219" s="8" t="s">
        <v>21342</v>
      </c>
      <c r="J6219" s="19">
        <v>3</v>
      </c>
      <c r="K6219" s="20" t="s">
        <v>7738</v>
      </c>
      <c r="L6219" s="11"/>
      <c r="M6219" s="11"/>
      <c r="N6219" s="24"/>
      <c r="P6219" s="32"/>
      <c r="T6219" s="19"/>
      <c r="U6219" s="3"/>
      <c r="X6219" t="str">
        <f t="shared" si="383"/>
        <v/>
      </c>
      <c r="Z6219">
        <f t="shared" si="384"/>
        <v>1</v>
      </c>
      <c r="AB6219" s="9"/>
      <c r="AD6219">
        <f t="shared" ref="AD6219:AD6232" si="385">COUNTIF(H6219,"*Fuji*")</f>
        <v>0</v>
      </c>
      <c r="AF6219" s="3"/>
      <c r="AH6219" s="9"/>
    </row>
    <row r="6220" spans="1:34" ht="10.95" customHeight="1" outlineLevel="1" x14ac:dyDescent="0.25">
      <c r="A6220" t="s">
        <v>4182</v>
      </c>
      <c r="C6220" s="3" t="s">
        <v>12965</v>
      </c>
      <c r="D6220" s="5">
        <v>2598</v>
      </c>
      <c r="E6220" s="9">
        <v>2024</v>
      </c>
      <c r="F6220" s="10" t="s">
        <v>21833</v>
      </c>
      <c r="G6220" s="7" t="s">
        <v>5401</v>
      </c>
      <c r="H6220" s="8"/>
      <c r="I6220" s="8" t="s">
        <v>21347</v>
      </c>
      <c r="J6220" s="19">
        <v>3</v>
      </c>
      <c r="K6220" s="20" t="s">
        <v>7738</v>
      </c>
      <c r="L6220" s="11"/>
      <c r="M6220" s="11"/>
      <c r="N6220" s="24"/>
      <c r="P6220" s="32"/>
      <c r="T6220" s="19"/>
      <c r="U6220" s="3"/>
      <c r="X6220" t="str">
        <f t="shared" si="383"/>
        <v/>
      </c>
      <c r="Z6220" t="str">
        <f t="shared" si="384"/>
        <v/>
      </c>
      <c r="AB6220" s="9"/>
      <c r="AD6220">
        <f t="shared" si="385"/>
        <v>0</v>
      </c>
      <c r="AF6220" s="3"/>
      <c r="AH6220" s="9"/>
    </row>
    <row r="6221" spans="1:34" ht="10.95" customHeight="1" outlineLevel="1" x14ac:dyDescent="0.25">
      <c r="A6221" t="s">
        <v>4182</v>
      </c>
      <c r="C6221" s="3" t="s">
        <v>12965</v>
      </c>
      <c r="D6221" s="5">
        <v>2599</v>
      </c>
      <c r="E6221" s="9">
        <v>2024</v>
      </c>
      <c r="F6221" s="10" t="s">
        <v>21833</v>
      </c>
      <c r="G6221" s="7" t="s">
        <v>5401</v>
      </c>
      <c r="H6221" s="8"/>
      <c r="I6221" s="8" t="s">
        <v>21347</v>
      </c>
      <c r="J6221" s="19">
        <v>3</v>
      </c>
      <c r="K6221" s="20" t="s">
        <v>7738</v>
      </c>
      <c r="L6221" s="11"/>
      <c r="M6221" s="11"/>
      <c r="N6221" s="24"/>
      <c r="P6221" s="32"/>
      <c r="T6221" s="19"/>
      <c r="U6221" s="3"/>
      <c r="X6221" t="str">
        <f t="shared" si="383"/>
        <v/>
      </c>
      <c r="Z6221" t="str">
        <f t="shared" si="384"/>
        <v/>
      </c>
      <c r="AB6221" s="9"/>
      <c r="AD6221">
        <f t="shared" si="385"/>
        <v>0</v>
      </c>
      <c r="AF6221" s="3"/>
      <c r="AH6221" s="9"/>
    </row>
    <row r="6222" spans="1:34" ht="10.95" customHeight="1" outlineLevel="1" x14ac:dyDescent="0.25">
      <c r="A6222" t="s">
        <v>4182</v>
      </c>
      <c r="C6222" s="3" t="s">
        <v>12965</v>
      </c>
      <c r="D6222" s="5">
        <v>2615</v>
      </c>
      <c r="E6222" s="9">
        <v>2024</v>
      </c>
      <c r="F6222" s="10" t="s">
        <v>1508</v>
      </c>
      <c r="G6222" s="7" t="s">
        <v>5401</v>
      </c>
      <c r="H6222" s="8"/>
      <c r="I6222" s="8" t="s">
        <v>21348</v>
      </c>
      <c r="J6222" s="19">
        <v>3</v>
      </c>
      <c r="K6222" s="20" t="s">
        <v>7738</v>
      </c>
      <c r="L6222" s="11"/>
      <c r="M6222" s="11"/>
      <c r="N6222" s="24"/>
      <c r="P6222" s="32"/>
      <c r="T6222" s="19"/>
      <c r="U6222" s="3"/>
      <c r="X6222" t="str">
        <f t="shared" si="383"/>
        <v/>
      </c>
      <c r="Z6222" t="str">
        <f t="shared" si="384"/>
        <v/>
      </c>
      <c r="AB6222" s="9"/>
      <c r="AD6222">
        <f t="shared" si="385"/>
        <v>0</v>
      </c>
      <c r="AF6222" s="3"/>
      <c r="AH6222" s="9"/>
    </row>
    <row r="6223" spans="1:34" ht="10.95" customHeight="1" outlineLevel="1" x14ac:dyDescent="0.25">
      <c r="A6223" t="s">
        <v>4182</v>
      </c>
      <c r="C6223" s="3" t="s">
        <v>12965</v>
      </c>
      <c r="D6223" s="5">
        <v>2656</v>
      </c>
      <c r="E6223" s="9">
        <v>2024</v>
      </c>
      <c r="F6223" s="10" t="s">
        <v>21341</v>
      </c>
      <c r="G6223" s="7" t="s">
        <v>5401</v>
      </c>
      <c r="H6223" s="8"/>
      <c r="I6223" s="8" t="s">
        <v>21349</v>
      </c>
      <c r="J6223" s="19">
        <v>3</v>
      </c>
      <c r="K6223" s="20" t="s">
        <v>7738</v>
      </c>
      <c r="L6223" s="11"/>
      <c r="M6223" s="11"/>
      <c r="N6223" s="24"/>
      <c r="P6223" s="32"/>
      <c r="T6223" s="19"/>
      <c r="U6223" s="3"/>
      <c r="X6223" t="str">
        <f t="shared" si="383"/>
        <v/>
      </c>
      <c r="Z6223" t="str">
        <f t="shared" si="384"/>
        <v/>
      </c>
      <c r="AB6223" s="9"/>
      <c r="AD6223">
        <f t="shared" si="385"/>
        <v>0</v>
      </c>
      <c r="AF6223" s="3"/>
      <c r="AH6223" s="9"/>
    </row>
    <row r="6224" spans="1:34" ht="10.95" customHeight="1" outlineLevel="1" x14ac:dyDescent="0.25">
      <c r="A6224" t="s">
        <v>4182</v>
      </c>
      <c r="C6224" s="3" t="s">
        <v>12965</v>
      </c>
      <c r="D6224" s="5">
        <v>2657</v>
      </c>
      <c r="E6224" s="9">
        <v>2024</v>
      </c>
      <c r="F6224" s="10" t="s">
        <v>21341</v>
      </c>
      <c r="G6224" s="7" t="s">
        <v>5401</v>
      </c>
      <c r="H6224" s="8"/>
      <c r="I6224" s="8" t="s">
        <v>21349</v>
      </c>
      <c r="J6224" s="19">
        <v>3</v>
      </c>
      <c r="K6224" s="20" t="s">
        <v>7736</v>
      </c>
      <c r="L6224" s="11">
        <v>0</v>
      </c>
      <c r="M6224" s="11"/>
      <c r="N6224" s="24"/>
      <c r="P6224" s="32"/>
      <c r="T6224" s="19"/>
      <c r="U6224" s="3"/>
      <c r="X6224" t="str">
        <f t="shared" si="383"/>
        <v/>
      </c>
      <c r="Z6224" t="str">
        <f t="shared" si="384"/>
        <v/>
      </c>
      <c r="AB6224" s="9"/>
      <c r="AD6224">
        <f t="shared" si="385"/>
        <v>0</v>
      </c>
      <c r="AF6224" s="3"/>
      <c r="AH6224" s="9"/>
    </row>
    <row r="6225" spans="1:48" ht="10.95" customHeight="1" outlineLevel="1" x14ac:dyDescent="0.25">
      <c r="A6225" t="s">
        <v>4182</v>
      </c>
      <c r="C6225" s="3" t="s">
        <v>12965</v>
      </c>
      <c r="D6225" s="5">
        <v>2658</v>
      </c>
      <c r="E6225" s="9">
        <v>2024</v>
      </c>
      <c r="F6225" s="10" t="s">
        <v>21341</v>
      </c>
      <c r="G6225" s="7" t="s">
        <v>5401</v>
      </c>
      <c r="H6225" s="8"/>
      <c r="I6225" s="8" t="s">
        <v>21349</v>
      </c>
      <c r="J6225" s="19">
        <v>3</v>
      </c>
      <c r="K6225" s="20" t="s">
        <v>7736</v>
      </c>
      <c r="L6225" s="11">
        <v>0</v>
      </c>
      <c r="M6225" s="11"/>
      <c r="N6225" s="24"/>
      <c r="P6225" s="32"/>
      <c r="T6225" s="19"/>
      <c r="U6225" s="3"/>
      <c r="X6225" t="str">
        <f t="shared" si="383"/>
        <v/>
      </c>
      <c r="Z6225" t="str">
        <f t="shared" si="384"/>
        <v/>
      </c>
      <c r="AB6225" s="9"/>
      <c r="AD6225">
        <f t="shared" si="385"/>
        <v>0</v>
      </c>
      <c r="AF6225" s="3"/>
      <c r="AH6225" s="9"/>
    </row>
    <row r="6226" spans="1:48" ht="10.95" customHeight="1" outlineLevel="1" x14ac:dyDescent="0.25">
      <c r="A6226" t="s">
        <v>4182</v>
      </c>
      <c r="C6226" s="3" t="s">
        <v>12965</v>
      </c>
      <c r="D6226" s="5">
        <v>2659</v>
      </c>
      <c r="E6226" s="9">
        <v>2024</v>
      </c>
      <c r="F6226" s="10" t="s">
        <v>21341</v>
      </c>
      <c r="G6226" s="7" t="s">
        <v>5401</v>
      </c>
      <c r="H6226" s="8"/>
      <c r="I6226" s="8" t="s">
        <v>21349</v>
      </c>
      <c r="J6226" s="19">
        <v>3</v>
      </c>
      <c r="K6226" s="20" t="s">
        <v>7736</v>
      </c>
      <c r="L6226" s="11">
        <v>0</v>
      </c>
      <c r="M6226" s="11"/>
      <c r="N6226" s="24"/>
      <c r="P6226" s="32"/>
      <c r="T6226" s="19"/>
      <c r="U6226" s="3"/>
      <c r="X6226" t="str">
        <f t="shared" si="383"/>
        <v/>
      </c>
      <c r="Z6226" t="str">
        <f t="shared" si="384"/>
        <v/>
      </c>
      <c r="AB6226" s="9"/>
      <c r="AD6226">
        <f t="shared" si="385"/>
        <v>0</v>
      </c>
      <c r="AF6226" s="3"/>
      <c r="AH6226" s="9"/>
    </row>
    <row r="6227" spans="1:48" ht="10.95" customHeight="1" outlineLevel="1" x14ac:dyDescent="0.25">
      <c r="A6227" t="s">
        <v>4182</v>
      </c>
      <c r="C6227" s="3" t="s">
        <v>12965</v>
      </c>
      <c r="D6227" s="5">
        <v>2660</v>
      </c>
      <c r="E6227" s="9">
        <v>2024</v>
      </c>
      <c r="F6227" s="10" t="s">
        <v>21341</v>
      </c>
      <c r="G6227" s="7" t="s">
        <v>5401</v>
      </c>
      <c r="H6227" s="8"/>
      <c r="I6227" s="8" t="s">
        <v>21349</v>
      </c>
      <c r="J6227" s="19">
        <v>3</v>
      </c>
      <c r="K6227" s="20" t="s">
        <v>7736</v>
      </c>
      <c r="L6227" s="11">
        <v>0</v>
      </c>
      <c r="M6227" s="11"/>
      <c r="N6227" s="24"/>
      <c r="P6227" s="32"/>
      <c r="T6227" s="19"/>
      <c r="U6227" s="3"/>
      <c r="X6227" t="str">
        <f t="shared" si="383"/>
        <v/>
      </c>
      <c r="Z6227" t="str">
        <f t="shared" si="384"/>
        <v/>
      </c>
      <c r="AB6227" s="9"/>
      <c r="AD6227">
        <f t="shared" si="385"/>
        <v>0</v>
      </c>
      <c r="AF6227" s="3"/>
      <c r="AH6227" s="9"/>
    </row>
    <row r="6228" spans="1:48" ht="10.95" customHeight="1" outlineLevel="1" x14ac:dyDescent="0.25">
      <c r="A6228" t="s">
        <v>4182</v>
      </c>
      <c r="C6228" s="3" t="s">
        <v>12965</v>
      </c>
      <c r="D6228" s="5">
        <v>2661</v>
      </c>
      <c r="E6228" s="9">
        <v>2024</v>
      </c>
      <c r="F6228" s="10" t="s">
        <v>21341</v>
      </c>
      <c r="G6228" s="7" t="s">
        <v>5401</v>
      </c>
      <c r="H6228" s="8"/>
      <c r="I6228" s="8" t="s">
        <v>21349</v>
      </c>
      <c r="J6228" s="19">
        <v>3</v>
      </c>
      <c r="K6228" s="20" t="s">
        <v>7736</v>
      </c>
      <c r="L6228" s="11">
        <v>0</v>
      </c>
      <c r="M6228" s="11"/>
      <c r="N6228" s="24"/>
      <c r="P6228" s="32"/>
      <c r="T6228" s="19"/>
      <c r="U6228" s="3"/>
      <c r="X6228" t="str">
        <f t="shared" si="383"/>
        <v/>
      </c>
      <c r="Z6228" t="str">
        <f t="shared" si="384"/>
        <v/>
      </c>
      <c r="AB6228" s="9"/>
      <c r="AD6228">
        <f t="shared" si="385"/>
        <v>0</v>
      </c>
      <c r="AF6228" s="3"/>
      <c r="AH6228" s="9"/>
    </row>
    <row r="6229" spans="1:48" ht="10.95" customHeight="1" outlineLevel="1" x14ac:dyDescent="0.25">
      <c r="A6229" t="s">
        <v>4182</v>
      </c>
      <c r="C6229" s="3" t="s">
        <v>12965</v>
      </c>
      <c r="D6229" s="5">
        <v>2662</v>
      </c>
      <c r="E6229" s="9">
        <v>2024</v>
      </c>
      <c r="F6229" s="10" t="s">
        <v>21341</v>
      </c>
      <c r="G6229" s="7" t="s">
        <v>5401</v>
      </c>
      <c r="H6229" s="8"/>
      <c r="I6229" s="8" t="s">
        <v>21349</v>
      </c>
      <c r="J6229" s="19">
        <v>3</v>
      </c>
      <c r="K6229" s="20" t="s">
        <v>7736</v>
      </c>
      <c r="L6229" s="11">
        <v>0</v>
      </c>
      <c r="M6229" s="11"/>
      <c r="N6229" s="24"/>
      <c r="P6229" s="32"/>
      <c r="T6229" s="19"/>
      <c r="U6229" s="3"/>
      <c r="X6229" t="str">
        <f t="shared" si="383"/>
        <v/>
      </c>
      <c r="Z6229" t="str">
        <f t="shared" si="384"/>
        <v/>
      </c>
      <c r="AB6229" s="9"/>
      <c r="AD6229">
        <f t="shared" si="385"/>
        <v>0</v>
      </c>
      <c r="AF6229" s="3"/>
      <c r="AH6229" s="9"/>
    </row>
    <row r="6230" spans="1:48" ht="10.95" customHeight="1" outlineLevel="1" x14ac:dyDescent="0.25">
      <c r="A6230" t="s">
        <v>4182</v>
      </c>
      <c r="C6230" s="3" t="s">
        <v>12965</v>
      </c>
      <c r="D6230" s="5">
        <v>2663</v>
      </c>
      <c r="E6230" s="9">
        <v>2024</v>
      </c>
      <c r="F6230" s="10" t="s">
        <v>21341</v>
      </c>
      <c r="G6230" s="7" t="s">
        <v>5401</v>
      </c>
      <c r="H6230" s="8"/>
      <c r="I6230" s="8" t="s">
        <v>21349</v>
      </c>
      <c r="J6230" s="19">
        <v>3</v>
      </c>
      <c r="K6230" s="20" t="s">
        <v>7736</v>
      </c>
      <c r="L6230" s="11">
        <v>0</v>
      </c>
      <c r="M6230" s="11"/>
      <c r="N6230" s="24"/>
      <c r="P6230" s="32"/>
      <c r="T6230" s="19"/>
      <c r="U6230" s="3"/>
      <c r="X6230" t="str">
        <f t="shared" si="383"/>
        <v/>
      </c>
      <c r="Z6230" t="str">
        <f t="shared" si="384"/>
        <v/>
      </c>
      <c r="AB6230" s="9"/>
      <c r="AD6230">
        <f t="shared" si="385"/>
        <v>0</v>
      </c>
      <c r="AF6230" s="3"/>
      <c r="AH6230" s="9"/>
    </row>
    <row r="6231" spans="1:48" ht="10.95" customHeight="1" outlineLevel="1" x14ac:dyDescent="0.25">
      <c r="A6231" t="s">
        <v>4182</v>
      </c>
      <c r="C6231" s="3" t="s">
        <v>12965</v>
      </c>
      <c r="D6231" s="5">
        <v>2664</v>
      </c>
      <c r="E6231" s="9">
        <v>2024</v>
      </c>
      <c r="F6231" s="10" t="s">
        <v>13143</v>
      </c>
      <c r="G6231" s="7" t="s">
        <v>5401</v>
      </c>
      <c r="H6231" s="8"/>
      <c r="I6231" s="8" t="s">
        <v>21349</v>
      </c>
      <c r="J6231" s="19">
        <v>3</v>
      </c>
      <c r="K6231" s="20" t="s">
        <v>7736</v>
      </c>
      <c r="L6231" s="11">
        <v>0</v>
      </c>
      <c r="M6231" s="11"/>
      <c r="N6231" s="24"/>
      <c r="P6231" s="32"/>
      <c r="T6231" s="19"/>
      <c r="U6231" s="3"/>
      <c r="X6231" t="str">
        <f t="shared" si="383"/>
        <v/>
      </c>
      <c r="Z6231">
        <f t="shared" si="384"/>
        <v>1</v>
      </c>
      <c r="AB6231" s="9"/>
      <c r="AD6231">
        <f t="shared" si="385"/>
        <v>0</v>
      </c>
      <c r="AF6231" s="3"/>
      <c r="AH6231" s="9"/>
    </row>
    <row r="6232" spans="1:48" ht="10.95" customHeight="1" outlineLevel="1" x14ac:dyDescent="0.25">
      <c r="A6232" t="s">
        <v>4182</v>
      </c>
      <c r="C6232" s="3" t="s">
        <v>12965</v>
      </c>
      <c r="D6232" s="5">
        <v>2665</v>
      </c>
      <c r="E6232" s="9">
        <v>2024</v>
      </c>
      <c r="F6232" s="10" t="s">
        <v>15983</v>
      </c>
      <c r="G6232" s="7" t="s">
        <v>5401</v>
      </c>
      <c r="H6232" s="8"/>
      <c r="I6232" s="8" t="s">
        <v>21349</v>
      </c>
      <c r="J6232" s="19">
        <v>3</v>
      </c>
      <c r="K6232" s="20" t="s">
        <v>7736</v>
      </c>
      <c r="L6232" s="11">
        <v>0</v>
      </c>
      <c r="M6232" s="11"/>
      <c r="N6232" s="24"/>
      <c r="P6232" s="32"/>
      <c r="T6232" s="19"/>
      <c r="U6232" s="3"/>
      <c r="X6232" t="str">
        <f t="shared" si="383"/>
        <v/>
      </c>
      <c r="Z6232">
        <f t="shared" si="384"/>
        <v>1</v>
      </c>
      <c r="AB6232" s="9"/>
      <c r="AC6232" t="s">
        <v>21352</v>
      </c>
      <c r="AD6232">
        <f t="shared" si="385"/>
        <v>0</v>
      </c>
      <c r="AF6232" s="3"/>
      <c r="AH6232" s="9"/>
    </row>
    <row r="6233" spans="1:48" ht="10.95" customHeight="1" x14ac:dyDescent="0.25">
      <c r="A6233" s="6" t="s">
        <v>13185</v>
      </c>
      <c r="B6233" t="s">
        <v>13162</v>
      </c>
      <c r="C6233" s="3" t="s">
        <v>12533</v>
      </c>
      <c r="E6233" s="9"/>
      <c r="F6233" s="7"/>
      <c r="G6233" s="7"/>
      <c r="H6233" s="8"/>
      <c r="I6233" s="8"/>
      <c r="J6233" s="19"/>
      <c r="K6233" s="19"/>
      <c r="L6233" s="11"/>
      <c r="M6233" s="11">
        <f>SUM(L6234:L6255)</f>
        <v>84.699999999999989</v>
      </c>
      <c r="N6233" s="24">
        <v>6362</v>
      </c>
      <c r="O6233">
        <f>COUNTIF(K6234:K6255,"*")</f>
        <v>22</v>
      </c>
      <c r="P6233" s="32">
        <f>O6233/N6233</f>
        <v>3.4580320653882428E-3</v>
      </c>
      <c r="Q6233">
        <f>COUNTIF(K6234:K6255,"Y")+COUNTIF(K6234:K6255,"S")</f>
        <v>22</v>
      </c>
      <c r="T6233" s="19" t="s">
        <v>7736</v>
      </c>
      <c r="U6233" s="3"/>
      <c r="V6233" t="s">
        <v>18420</v>
      </c>
      <c r="X6233" t="str">
        <f t="shared" si="383"/>
        <v/>
      </c>
      <c r="Z6233" t="str">
        <f t="shared" si="384"/>
        <v/>
      </c>
      <c r="AB6233" s="9"/>
      <c r="AE6233">
        <f>COUNTIF(AD6234:AD6255,"1")</f>
        <v>14</v>
      </c>
      <c r="AF6233" s="3"/>
      <c r="AH6233" s="9"/>
      <c r="AI6233">
        <f>COUNTIF($J6234:$J6255,"1")-COUNTIFS($J6234:$J6255,"1",$K6234:$K6255,"V")</f>
        <v>8</v>
      </c>
      <c r="AJ6233">
        <f>COUNTIFS($J6234:$J6255,"1",$K6234:$K6255,"Y")+COUNTIFS($J6234:$J6255,"1",$K6234:$K6255,"s")</f>
        <v>8</v>
      </c>
      <c r="AK6233">
        <f>COUNTIF($J6234:$J6255,"2")-COUNTIFS($J6234:$J6255,"2",$K6234:$K6255,"V")</f>
        <v>0</v>
      </c>
      <c r="AL6233">
        <f>COUNTIFS($J6234:$J6255,"2",$K6234:$K6255,"Y")+COUNTIFS($J6234:$J6255,"2",$K6234:$K6255,"s")</f>
        <v>0</v>
      </c>
      <c r="AM6233">
        <f>COUNTIF($J6234:$J6255,"3")-COUNTIFS($J6234:$J6255,"3",$K6234:$K6255,"V")</f>
        <v>9</v>
      </c>
      <c r="AN6233">
        <f>COUNTIFS($J6234:$J6255,"3",$K6234:$K6255,"Y")+COUNTIFS($J6234:$J6255,"3",$K6234:$K6255,"s")</f>
        <v>9</v>
      </c>
      <c r="AO6233">
        <f>COUNTIF($J6234:$J6255,"4")-COUNTIFS($J6234:$J6255,"4",$K6234:$K6255,"V")</f>
        <v>0</v>
      </c>
      <c r="AP6233">
        <f>COUNTIFS($J6234:$J6255,"4",$K6234:$K6255,"Y")+COUNTIFS($J6234:$J6255,"4",$K6234:$K6255,"s")</f>
        <v>0</v>
      </c>
      <c r="AQ6233">
        <f>COUNTIF($J6234:$J6255,"5")-COUNTIFS($J6234:$J6255,"5",$K6234:$K6255,"V")</f>
        <v>0</v>
      </c>
      <c r="AR6233">
        <f>COUNTIFS($J6234:$J6255,"5",$K6234:$K6255,"Y")+COUNTIFS($J6234:$J6255,"5",$K6234:$K6255,"s")</f>
        <v>0</v>
      </c>
      <c r="AS6233">
        <f>COUNTIF($J6234:$J6255,"6")-COUNTIFS($J6234:$J6255,"6",$K6234:$K6255,"V")</f>
        <v>0</v>
      </c>
      <c r="AT6233">
        <f>COUNTIFS($J6234:$J6255,"6",$K6234:$K6255,"Y")+COUNTIFS($J6234:$J6255,"6",$K6234:$K6255,"s")</f>
        <v>0</v>
      </c>
      <c r="AU6233">
        <f>COUNTIF($J6234:$J6255,"7")-COUNTIFS($J6234:$J6255,"7",$K6234:$K6255,"V")</f>
        <v>5</v>
      </c>
      <c r="AV6233">
        <f>COUNTIFS($J6234:$J6255,"7",$K6234:$K6255,"Y")+COUNTIFS($J6234:$J6255,"7",$K6234:$K6255,"s")</f>
        <v>5</v>
      </c>
    </row>
    <row r="6234" spans="1:48" ht="10.95" customHeight="1" outlineLevel="1" x14ac:dyDescent="0.25">
      <c r="A6234" t="s">
        <v>6858</v>
      </c>
      <c r="C6234" s="3" t="s">
        <v>12533</v>
      </c>
      <c r="D6234" s="3">
        <v>2086</v>
      </c>
      <c r="E6234" s="9">
        <v>1964</v>
      </c>
      <c r="F6234" s="10" t="s">
        <v>5508</v>
      </c>
      <c r="G6234" s="7" t="s">
        <v>5401</v>
      </c>
      <c r="H6234" s="8" t="s">
        <v>5402</v>
      </c>
      <c r="I6234" s="8" t="s">
        <v>8319</v>
      </c>
      <c r="J6234" s="19">
        <v>1</v>
      </c>
      <c r="K6234" s="19" t="s">
        <v>7736</v>
      </c>
      <c r="L6234" s="11">
        <v>1</v>
      </c>
      <c r="M6234" s="11"/>
      <c r="N6234" s="24"/>
      <c r="P6234" s="32"/>
      <c r="R6234">
        <v>1</v>
      </c>
      <c r="S6234">
        <v>1</v>
      </c>
      <c r="T6234" s="19"/>
      <c r="U6234" s="3" t="s">
        <v>3026</v>
      </c>
      <c r="X6234" t="str">
        <f t="shared" si="383"/>
        <v/>
      </c>
      <c r="Z6234" t="str">
        <f t="shared" si="384"/>
        <v/>
      </c>
      <c r="AB6234" s="9"/>
      <c r="AC6234" t="s">
        <v>5402</v>
      </c>
      <c r="AD6234">
        <f t="shared" ref="AD6234:AD6255" si="386">COUNTIF(H6234,"*Fuji*")</f>
        <v>1</v>
      </c>
      <c r="AF6234" s="3"/>
      <c r="AG6234" t="s">
        <v>4924</v>
      </c>
      <c r="AH6234" s="9" t="s">
        <v>4925</v>
      </c>
    </row>
    <row r="6235" spans="1:48" ht="10.95" customHeight="1" outlineLevel="1" x14ac:dyDescent="0.25">
      <c r="A6235" t="s">
        <v>6858</v>
      </c>
      <c r="C6235" s="3" t="s">
        <v>12533</v>
      </c>
      <c r="D6235" s="3" t="s">
        <v>13167</v>
      </c>
      <c r="E6235" s="9">
        <v>1964</v>
      </c>
      <c r="F6235" s="10" t="s">
        <v>21564</v>
      </c>
      <c r="G6235" s="7" t="s">
        <v>5401</v>
      </c>
      <c r="H6235" s="8" t="s">
        <v>5402</v>
      </c>
      <c r="I6235" s="8" t="s">
        <v>8319</v>
      </c>
      <c r="J6235" s="19">
        <v>1</v>
      </c>
      <c r="K6235" s="19" t="s">
        <v>7736</v>
      </c>
      <c r="L6235" s="11">
        <v>5</v>
      </c>
      <c r="M6235" s="11"/>
      <c r="N6235" s="24"/>
      <c r="P6235" s="32"/>
      <c r="T6235" s="19"/>
      <c r="U6235" s="3"/>
      <c r="X6235" t="str">
        <f t="shared" si="383"/>
        <v/>
      </c>
      <c r="Z6235">
        <f t="shared" si="384"/>
        <v>1</v>
      </c>
      <c r="AB6235" s="9"/>
      <c r="AC6235" t="s">
        <v>5402</v>
      </c>
      <c r="AD6235">
        <f t="shared" si="386"/>
        <v>1</v>
      </c>
      <c r="AF6235" s="3"/>
      <c r="AH6235" s="9"/>
    </row>
    <row r="6236" spans="1:48" ht="10.95" customHeight="1" outlineLevel="1" x14ac:dyDescent="0.25">
      <c r="A6236" t="s">
        <v>6858</v>
      </c>
      <c r="C6236" s="3" t="s">
        <v>12533</v>
      </c>
      <c r="D6236" s="3">
        <v>2544</v>
      </c>
      <c r="E6236" s="9">
        <v>1969</v>
      </c>
      <c r="F6236" s="10" t="s">
        <v>3313</v>
      </c>
      <c r="G6236" s="7" t="s">
        <v>5401</v>
      </c>
      <c r="H6236" s="8" t="s">
        <v>9233</v>
      </c>
      <c r="I6236" s="8" t="s">
        <v>13166</v>
      </c>
      <c r="J6236" s="19">
        <v>7</v>
      </c>
      <c r="K6236" s="19" t="s">
        <v>7736</v>
      </c>
      <c r="L6236" s="11">
        <v>0</v>
      </c>
      <c r="M6236" s="11"/>
      <c r="N6236" s="24"/>
      <c r="P6236" s="32"/>
      <c r="T6236" s="19"/>
      <c r="U6236" s="3"/>
      <c r="X6236" t="str">
        <f t="shared" si="383"/>
        <v/>
      </c>
      <c r="Z6236" t="str">
        <f t="shared" si="384"/>
        <v/>
      </c>
      <c r="AB6236" s="9"/>
      <c r="AC6236" t="s">
        <v>9233</v>
      </c>
      <c r="AD6236">
        <f t="shared" si="386"/>
        <v>0</v>
      </c>
      <c r="AF6236" s="3"/>
      <c r="AH6236" s="9"/>
    </row>
    <row r="6237" spans="1:48" ht="10.95" customHeight="1" outlineLevel="1" x14ac:dyDescent="0.25">
      <c r="A6237" t="s">
        <v>6858</v>
      </c>
      <c r="C6237" s="3" t="s">
        <v>12533</v>
      </c>
      <c r="D6237" s="3">
        <v>2546</v>
      </c>
      <c r="E6237" s="9">
        <v>1969</v>
      </c>
      <c r="F6237" s="10" t="s">
        <v>13163</v>
      </c>
      <c r="G6237" s="7" t="s">
        <v>5401</v>
      </c>
      <c r="H6237" s="8" t="s">
        <v>9233</v>
      </c>
      <c r="I6237" s="8" t="s">
        <v>13166</v>
      </c>
      <c r="J6237" s="19">
        <v>7</v>
      </c>
      <c r="K6237" s="19" t="s">
        <v>7736</v>
      </c>
      <c r="L6237" s="11">
        <v>0</v>
      </c>
      <c r="M6237" s="11"/>
      <c r="N6237" s="24"/>
      <c r="P6237" s="32"/>
      <c r="T6237" s="19"/>
      <c r="U6237" s="3"/>
      <c r="X6237" t="str">
        <f t="shared" si="383"/>
        <v/>
      </c>
      <c r="Z6237" t="str">
        <f t="shared" si="384"/>
        <v/>
      </c>
      <c r="AB6237" s="9"/>
      <c r="AC6237" t="s">
        <v>9233</v>
      </c>
      <c r="AD6237">
        <f t="shared" si="386"/>
        <v>0</v>
      </c>
      <c r="AF6237" s="3"/>
      <c r="AH6237" s="9"/>
    </row>
    <row r="6238" spans="1:48" ht="10.95" customHeight="1" outlineLevel="1" x14ac:dyDescent="0.25">
      <c r="A6238" t="s">
        <v>6858</v>
      </c>
      <c r="C6238" s="3" t="s">
        <v>12533</v>
      </c>
      <c r="D6238" s="3">
        <v>2548</v>
      </c>
      <c r="E6238" s="9">
        <v>1969</v>
      </c>
      <c r="F6238" s="10" t="s">
        <v>13164</v>
      </c>
      <c r="G6238" s="7" t="s">
        <v>5401</v>
      </c>
      <c r="H6238" s="8" t="s">
        <v>9233</v>
      </c>
      <c r="I6238" s="8" t="s">
        <v>13166</v>
      </c>
      <c r="J6238" s="19">
        <v>7</v>
      </c>
      <c r="K6238" s="19" t="s">
        <v>7736</v>
      </c>
      <c r="L6238" s="11">
        <v>1</v>
      </c>
      <c r="M6238" s="11"/>
      <c r="N6238" s="24"/>
      <c r="P6238" s="32"/>
      <c r="T6238" s="19"/>
      <c r="U6238" s="3"/>
      <c r="X6238" t="str">
        <f t="shared" si="383"/>
        <v/>
      </c>
      <c r="Z6238" t="str">
        <f t="shared" si="384"/>
        <v/>
      </c>
      <c r="AB6238" s="9"/>
      <c r="AC6238" t="s">
        <v>9233</v>
      </c>
      <c r="AD6238">
        <f t="shared" si="386"/>
        <v>0</v>
      </c>
      <c r="AF6238" s="3"/>
      <c r="AH6238" s="9"/>
    </row>
    <row r="6239" spans="1:48" ht="10.95" customHeight="1" outlineLevel="1" x14ac:dyDescent="0.25">
      <c r="A6239" t="s">
        <v>6858</v>
      </c>
      <c r="C6239" s="3" t="s">
        <v>12533</v>
      </c>
      <c r="D6239" s="3">
        <v>2550</v>
      </c>
      <c r="E6239" s="9">
        <v>1969</v>
      </c>
      <c r="F6239" s="10" t="s">
        <v>13165</v>
      </c>
      <c r="G6239" s="7" t="s">
        <v>5401</v>
      </c>
      <c r="H6239" s="8" t="s">
        <v>9233</v>
      </c>
      <c r="I6239" s="8" t="s">
        <v>13166</v>
      </c>
      <c r="J6239" s="19">
        <v>7</v>
      </c>
      <c r="K6239" s="19" t="s">
        <v>7736</v>
      </c>
      <c r="L6239" s="11">
        <v>1</v>
      </c>
      <c r="M6239" s="11"/>
      <c r="N6239" s="24"/>
      <c r="P6239" s="32"/>
      <c r="T6239" s="19"/>
      <c r="U6239" s="3"/>
      <c r="X6239" t="str">
        <f t="shared" si="383"/>
        <v/>
      </c>
      <c r="Z6239" t="str">
        <f t="shared" si="384"/>
        <v/>
      </c>
      <c r="AB6239" s="9"/>
      <c r="AC6239" t="s">
        <v>9233</v>
      </c>
      <c r="AD6239">
        <f t="shared" si="386"/>
        <v>0</v>
      </c>
      <c r="AF6239" s="3"/>
      <c r="AH6239" s="9"/>
    </row>
    <row r="6240" spans="1:48" ht="10.95" customHeight="1" outlineLevel="1" x14ac:dyDescent="0.25">
      <c r="A6240" t="s">
        <v>6858</v>
      </c>
      <c r="C6240" s="3" t="s">
        <v>12533</v>
      </c>
      <c r="D6240" s="3" t="s">
        <v>21214</v>
      </c>
      <c r="E6240" s="9">
        <v>1969</v>
      </c>
      <c r="F6240" s="10" t="s">
        <v>21565</v>
      </c>
      <c r="G6240" s="7" t="s">
        <v>5401</v>
      </c>
      <c r="H6240" s="8" t="s">
        <v>9233</v>
      </c>
      <c r="I6240" s="8" t="s">
        <v>13166</v>
      </c>
      <c r="J6240" s="19">
        <v>7</v>
      </c>
      <c r="K6240" s="19" t="s">
        <v>7736</v>
      </c>
      <c r="L6240" s="11">
        <v>3</v>
      </c>
      <c r="M6240" s="11"/>
      <c r="N6240" s="24"/>
      <c r="P6240" s="32"/>
      <c r="T6240" s="19"/>
      <c r="U6240" s="3"/>
      <c r="X6240">
        <f t="shared" si="383"/>
        <v>1</v>
      </c>
      <c r="Z6240" t="str">
        <f t="shared" si="384"/>
        <v/>
      </c>
      <c r="AB6240" s="9"/>
      <c r="AC6240" t="s">
        <v>9233</v>
      </c>
      <c r="AD6240">
        <f t="shared" si="386"/>
        <v>0</v>
      </c>
      <c r="AF6240" s="3"/>
      <c r="AH6240" s="9"/>
    </row>
    <row r="6241" spans="1:48" ht="10.95" customHeight="1" outlineLevel="1" x14ac:dyDescent="0.25">
      <c r="A6241" t="s">
        <v>6858</v>
      </c>
      <c r="C6241" s="3" t="s">
        <v>12533</v>
      </c>
      <c r="D6241" s="3">
        <v>2607</v>
      </c>
      <c r="E6241" s="9">
        <v>1970</v>
      </c>
      <c r="F6241" s="10" t="s">
        <v>21566</v>
      </c>
      <c r="G6241" s="7" t="s">
        <v>5401</v>
      </c>
      <c r="H6241" s="8" t="s">
        <v>5402</v>
      </c>
      <c r="I6241" s="8" t="s">
        <v>13168</v>
      </c>
      <c r="J6241" s="19">
        <v>1</v>
      </c>
      <c r="K6241" s="19" t="s">
        <v>7736</v>
      </c>
      <c r="L6241" s="11">
        <v>1.9</v>
      </c>
      <c r="M6241" s="11"/>
      <c r="N6241" s="24"/>
      <c r="P6241" s="32"/>
      <c r="T6241" s="19"/>
      <c r="U6241" s="3" t="s">
        <v>6859</v>
      </c>
      <c r="X6241" t="str">
        <f t="shared" si="383"/>
        <v/>
      </c>
      <c r="Z6241" t="str">
        <f t="shared" si="384"/>
        <v/>
      </c>
      <c r="AB6241" s="9"/>
      <c r="AC6241" t="s">
        <v>5402</v>
      </c>
      <c r="AD6241">
        <f t="shared" si="386"/>
        <v>1</v>
      </c>
      <c r="AF6241" s="3"/>
      <c r="AG6241" t="s">
        <v>4924</v>
      </c>
      <c r="AH6241" s="9" t="s">
        <v>4613</v>
      </c>
    </row>
    <row r="6242" spans="1:48" ht="10.95" customHeight="1" outlineLevel="1" x14ac:dyDescent="0.25">
      <c r="A6242" t="s">
        <v>6858</v>
      </c>
      <c r="C6242" s="3" t="s">
        <v>12533</v>
      </c>
      <c r="D6242" s="3" t="s">
        <v>14170</v>
      </c>
      <c r="E6242" s="9">
        <v>1970</v>
      </c>
      <c r="F6242" s="7" t="s">
        <v>7034</v>
      </c>
      <c r="G6242" s="7" t="s">
        <v>5401</v>
      </c>
      <c r="H6242" s="8" t="s">
        <v>5402</v>
      </c>
      <c r="I6242" s="8" t="s">
        <v>13168</v>
      </c>
      <c r="J6242" s="19">
        <v>1</v>
      </c>
      <c r="K6242" s="19" t="s">
        <v>7736</v>
      </c>
      <c r="L6242" s="11">
        <v>8</v>
      </c>
      <c r="M6242" s="11"/>
      <c r="N6242" s="24"/>
      <c r="P6242" s="32"/>
      <c r="T6242" s="19"/>
      <c r="U6242" s="3"/>
      <c r="W6242" t="s">
        <v>7738</v>
      </c>
      <c r="X6242">
        <f t="shared" si="383"/>
        <v>1</v>
      </c>
      <c r="Z6242" t="str">
        <f t="shared" si="384"/>
        <v/>
      </c>
      <c r="AB6242" s="9"/>
      <c r="AC6242" t="s">
        <v>5402</v>
      </c>
      <c r="AD6242">
        <f t="shared" si="386"/>
        <v>1</v>
      </c>
      <c r="AF6242" s="3"/>
      <c r="AH6242" s="9"/>
    </row>
    <row r="6243" spans="1:48" ht="10.95" customHeight="1" outlineLevel="1" x14ac:dyDescent="0.25">
      <c r="A6243" t="s">
        <v>6858</v>
      </c>
      <c r="C6243" s="3" t="s">
        <v>12533</v>
      </c>
      <c r="D6243" s="3">
        <v>2757</v>
      </c>
      <c r="E6243" s="9">
        <v>1972</v>
      </c>
      <c r="F6243" s="7" t="s">
        <v>13163</v>
      </c>
      <c r="G6243" s="7" t="s">
        <v>5401</v>
      </c>
      <c r="H6243" s="8" t="s">
        <v>4364</v>
      </c>
      <c r="I6243" s="8" t="s">
        <v>13169</v>
      </c>
      <c r="J6243" s="19">
        <v>3</v>
      </c>
      <c r="K6243" s="19" t="s">
        <v>7736</v>
      </c>
      <c r="L6243" s="11">
        <v>1.5</v>
      </c>
      <c r="M6243" s="11"/>
      <c r="N6243" s="24"/>
      <c r="P6243" s="32"/>
      <c r="R6243">
        <v>1</v>
      </c>
      <c r="S6243">
        <v>1</v>
      </c>
      <c r="T6243" s="19"/>
      <c r="U6243" s="3"/>
      <c r="X6243" t="str">
        <f t="shared" si="383"/>
        <v/>
      </c>
      <c r="Z6243" t="str">
        <f t="shared" si="384"/>
        <v/>
      </c>
      <c r="AB6243" s="9"/>
      <c r="AC6243" t="s">
        <v>4364</v>
      </c>
      <c r="AD6243">
        <f t="shared" si="386"/>
        <v>1</v>
      </c>
      <c r="AF6243" s="3"/>
      <c r="AH6243" s="9"/>
    </row>
    <row r="6244" spans="1:48" ht="10.95" customHeight="1" outlineLevel="1" x14ac:dyDescent="0.25">
      <c r="A6244" t="s">
        <v>6858</v>
      </c>
      <c r="C6244" s="3" t="s">
        <v>12533</v>
      </c>
      <c r="D6244" s="3" t="s">
        <v>18781</v>
      </c>
      <c r="E6244" s="9">
        <v>1972</v>
      </c>
      <c r="F6244" s="10" t="s">
        <v>20931</v>
      </c>
      <c r="G6244" s="7" t="s">
        <v>5401</v>
      </c>
      <c r="H6244" s="8" t="s">
        <v>5402</v>
      </c>
      <c r="I6244" s="8" t="s">
        <v>13170</v>
      </c>
      <c r="J6244" s="19">
        <v>3</v>
      </c>
      <c r="K6244" s="19" t="s">
        <v>7736</v>
      </c>
      <c r="L6244" s="11">
        <v>6</v>
      </c>
      <c r="M6244" s="11"/>
      <c r="N6244" s="24"/>
      <c r="P6244" s="32"/>
      <c r="T6244" s="19"/>
      <c r="U6244" s="3" t="s">
        <v>4941</v>
      </c>
      <c r="X6244" t="str">
        <f t="shared" si="383"/>
        <v/>
      </c>
      <c r="Z6244" t="str">
        <f t="shared" si="384"/>
        <v/>
      </c>
      <c r="AB6244" s="9"/>
      <c r="AC6244" t="s">
        <v>5402</v>
      </c>
      <c r="AD6244">
        <f t="shared" si="386"/>
        <v>1</v>
      </c>
      <c r="AF6244" s="3"/>
      <c r="AG6244" t="s">
        <v>4924</v>
      </c>
      <c r="AH6244" s="9" t="s">
        <v>4925</v>
      </c>
    </row>
    <row r="6245" spans="1:48" ht="10.95" customHeight="1" outlineLevel="1" x14ac:dyDescent="0.25">
      <c r="A6245" t="s">
        <v>6858</v>
      </c>
      <c r="C6245" s="3" t="s">
        <v>12533</v>
      </c>
      <c r="D6245" s="3">
        <v>2903</v>
      </c>
      <c r="E6245" s="9">
        <v>1973</v>
      </c>
      <c r="F6245" s="10" t="s">
        <v>13165</v>
      </c>
      <c r="G6245" s="7" t="s">
        <v>5401</v>
      </c>
      <c r="H6245" s="8" t="s">
        <v>14169</v>
      </c>
      <c r="I6245" s="8" t="s">
        <v>13171</v>
      </c>
      <c r="J6245" s="19">
        <v>3</v>
      </c>
      <c r="K6245" s="19" t="s">
        <v>7736</v>
      </c>
      <c r="L6245" s="11">
        <v>2.4</v>
      </c>
      <c r="M6245" s="11"/>
      <c r="N6245" s="24"/>
      <c r="P6245" s="32"/>
      <c r="T6245" s="19"/>
      <c r="U6245" s="3">
        <v>2237</v>
      </c>
      <c r="X6245" t="str">
        <f t="shared" si="383"/>
        <v/>
      </c>
      <c r="Z6245" t="str">
        <f t="shared" si="384"/>
        <v/>
      </c>
      <c r="AB6245" s="9"/>
      <c r="AC6245" t="s">
        <v>14169</v>
      </c>
      <c r="AD6245">
        <f t="shared" si="386"/>
        <v>0</v>
      </c>
      <c r="AF6245" s="3"/>
      <c r="AG6245" t="s">
        <v>2596</v>
      </c>
      <c r="AH6245" s="9" t="s">
        <v>4613</v>
      </c>
    </row>
    <row r="6246" spans="1:48" ht="10.95" customHeight="1" outlineLevel="1" x14ac:dyDescent="0.25">
      <c r="A6246" t="s">
        <v>6858</v>
      </c>
      <c r="C6246" s="3" t="s">
        <v>12533</v>
      </c>
      <c r="D6246" s="3">
        <v>3054</v>
      </c>
      <c r="E6246" s="9">
        <v>1975</v>
      </c>
      <c r="F6246" s="7" t="s">
        <v>2386</v>
      </c>
      <c r="G6246" s="7" t="s">
        <v>5401</v>
      </c>
      <c r="H6246" s="8" t="s">
        <v>13173</v>
      </c>
      <c r="I6246" s="8" t="s">
        <v>13172</v>
      </c>
      <c r="J6246" s="19">
        <v>3</v>
      </c>
      <c r="K6246" s="19" t="s">
        <v>7736</v>
      </c>
      <c r="L6246" s="11">
        <v>2.4</v>
      </c>
      <c r="M6246" s="11"/>
      <c r="N6246" s="24"/>
      <c r="P6246" s="32"/>
      <c r="S6246">
        <v>1</v>
      </c>
      <c r="T6246" s="19"/>
      <c r="U6246" s="3">
        <v>2355</v>
      </c>
      <c r="X6246" t="str">
        <f t="shared" si="383"/>
        <v/>
      </c>
      <c r="Z6246" t="str">
        <f t="shared" si="384"/>
        <v/>
      </c>
      <c r="AB6246" s="9"/>
      <c r="AC6246" t="s">
        <v>13173</v>
      </c>
      <c r="AD6246">
        <f t="shared" si="386"/>
        <v>1</v>
      </c>
      <c r="AF6246" s="3"/>
      <c r="AG6246" t="s">
        <v>4291</v>
      </c>
      <c r="AH6246" s="9" t="s">
        <v>4613</v>
      </c>
    </row>
    <row r="6247" spans="1:48" ht="10.95" customHeight="1" outlineLevel="1" x14ac:dyDescent="0.25">
      <c r="A6247" t="s">
        <v>6858</v>
      </c>
      <c r="C6247" s="3" t="s">
        <v>12533</v>
      </c>
      <c r="D6247" s="3">
        <v>3258</v>
      </c>
      <c r="E6247" s="9">
        <v>1977</v>
      </c>
      <c r="F6247" s="10" t="s">
        <v>21567</v>
      </c>
      <c r="G6247" s="7" t="s">
        <v>5401</v>
      </c>
      <c r="H6247" s="8" t="s">
        <v>5402</v>
      </c>
      <c r="I6247" s="8" t="s">
        <v>9042</v>
      </c>
      <c r="J6247" s="19">
        <v>3</v>
      </c>
      <c r="K6247" s="19" t="s">
        <v>7736</v>
      </c>
      <c r="L6247" s="11">
        <v>8</v>
      </c>
      <c r="M6247" s="11"/>
      <c r="N6247" s="24"/>
      <c r="P6247" s="32"/>
      <c r="R6247">
        <v>1</v>
      </c>
      <c r="S6247">
        <v>1</v>
      </c>
      <c r="T6247" s="19"/>
      <c r="U6247" s="3"/>
      <c r="X6247" t="str">
        <f t="shared" si="383"/>
        <v/>
      </c>
      <c r="Z6247" t="str">
        <f t="shared" si="384"/>
        <v/>
      </c>
      <c r="AB6247" s="9"/>
      <c r="AC6247" t="s">
        <v>5402</v>
      </c>
      <c r="AD6247">
        <f t="shared" si="386"/>
        <v>1</v>
      </c>
      <c r="AF6247" s="3"/>
      <c r="AG6247" t="s">
        <v>4924</v>
      </c>
      <c r="AH6247" s="9"/>
    </row>
    <row r="6248" spans="1:48" ht="10.95" customHeight="1" outlineLevel="1" x14ac:dyDescent="0.25">
      <c r="A6248" t="s">
        <v>6858</v>
      </c>
      <c r="C6248" s="3" t="s">
        <v>12533</v>
      </c>
      <c r="D6248" s="3">
        <v>3500</v>
      </c>
      <c r="E6248" s="9">
        <v>1981</v>
      </c>
      <c r="F6248" s="10" t="s">
        <v>21568</v>
      </c>
      <c r="G6248" s="7" t="s">
        <v>5401</v>
      </c>
      <c r="H6248" s="8" t="s">
        <v>5402</v>
      </c>
      <c r="I6248" s="8" t="s">
        <v>13174</v>
      </c>
      <c r="J6248" s="19">
        <v>3</v>
      </c>
      <c r="K6248" s="19" t="s">
        <v>7736</v>
      </c>
      <c r="L6248" s="11">
        <v>0.4</v>
      </c>
      <c r="M6248" s="11"/>
      <c r="N6248" s="24"/>
      <c r="P6248" s="32"/>
      <c r="T6248" s="19"/>
      <c r="U6248" s="3" t="s">
        <v>1302</v>
      </c>
      <c r="X6248" t="str">
        <f t="shared" si="383"/>
        <v/>
      </c>
      <c r="Z6248" t="str">
        <f t="shared" si="384"/>
        <v/>
      </c>
      <c r="AB6248" s="9"/>
      <c r="AC6248" t="s">
        <v>5402</v>
      </c>
      <c r="AD6248">
        <f t="shared" si="386"/>
        <v>1</v>
      </c>
      <c r="AF6248" s="3"/>
      <c r="AG6248" t="s">
        <v>4924</v>
      </c>
      <c r="AH6248" s="9" t="s">
        <v>4613</v>
      </c>
    </row>
    <row r="6249" spans="1:48" ht="10.95" customHeight="1" outlineLevel="1" x14ac:dyDescent="0.25">
      <c r="A6249" t="s">
        <v>6858</v>
      </c>
      <c r="C6249" s="3" t="s">
        <v>12533</v>
      </c>
      <c r="D6249" s="3">
        <v>4139</v>
      </c>
      <c r="E6249" s="9">
        <v>1990</v>
      </c>
      <c r="F6249" s="7" t="s">
        <v>20931</v>
      </c>
      <c r="G6249" s="7" t="s">
        <v>5401</v>
      </c>
      <c r="H6249" s="8" t="s">
        <v>5402</v>
      </c>
      <c r="I6249" s="8" t="s">
        <v>20930</v>
      </c>
      <c r="J6249" s="19">
        <v>3</v>
      </c>
      <c r="K6249" s="19" t="s">
        <v>7736</v>
      </c>
      <c r="L6249" s="11">
        <v>4</v>
      </c>
      <c r="M6249" s="11"/>
      <c r="N6249" s="24"/>
      <c r="P6249" s="32"/>
      <c r="T6249" s="19"/>
      <c r="U6249" s="3"/>
      <c r="X6249" t="str">
        <f t="shared" si="383"/>
        <v/>
      </c>
      <c r="Z6249" t="str">
        <f t="shared" si="384"/>
        <v/>
      </c>
      <c r="AB6249" s="9"/>
      <c r="AC6249" t="s">
        <v>5402</v>
      </c>
      <c r="AD6249">
        <f t="shared" si="386"/>
        <v>1</v>
      </c>
      <c r="AF6249" s="3"/>
      <c r="AH6249" s="9"/>
    </row>
    <row r="6250" spans="1:48" ht="10.95" customHeight="1" outlineLevel="1" x14ac:dyDescent="0.25">
      <c r="A6250" t="s">
        <v>6858</v>
      </c>
      <c r="C6250" s="3" t="s">
        <v>12533</v>
      </c>
      <c r="D6250" s="3">
        <v>5415</v>
      </c>
      <c r="E6250" s="9">
        <v>2009</v>
      </c>
      <c r="F6250" s="7" t="s">
        <v>13177</v>
      </c>
      <c r="G6250" s="7" t="s">
        <v>5401</v>
      </c>
      <c r="H6250" s="8" t="s">
        <v>5402</v>
      </c>
      <c r="I6250" s="8" t="s">
        <v>13175</v>
      </c>
      <c r="J6250" s="19">
        <v>1</v>
      </c>
      <c r="K6250" s="19" t="s">
        <v>7736</v>
      </c>
      <c r="L6250" s="11">
        <v>3.3</v>
      </c>
      <c r="M6250" s="11"/>
      <c r="N6250" s="24"/>
      <c r="P6250" s="32"/>
      <c r="T6250" s="19"/>
      <c r="U6250" s="3"/>
      <c r="X6250" t="str">
        <f t="shared" si="383"/>
        <v/>
      </c>
      <c r="Z6250" t="str">
        <f t="shared" si="384"/>
        <v/>
      </c>
      <c r="AB6250" s="9"/>
      <c r="AC6250" t="s">
        <v>5402</v>
      </c>
      <c r="AD6250">
        <f t="shared" si="386"/>
        <v>1</v>
      </c>
      <c r="AF6250" s="3"/>
      <c r="AH6250" s="9"/>
    </row>
    <row r="6251" spans="1:48" ht="10.95" customHeight="1" outlineLevel="1" x14ac:dyDescent="0.25">
      <c r="A6251" t="s">
        <v>6858</v>
      </c>
      <c r="C6251" s="3" t="s">
        <v>12533</v>
      </c>
      <c r="D6251" s="3" t="s">
        <v>13176</v>
      </c>
      <c r="E6251" s="9">
        <v>2009</v>
      </c>
      <c r="F6251" s="7" t="s">
        <v>13178</v>
      </c>
      <c r="G6251" s="7" t="s">
        <v>5401</v>
      </c>
      <c r="H6251" s="8" t="s">
        <v>5402</v>
      </c>
      <c r="I6251" s="8" t="s">
        <v>13175</v>
      </c>
      <c r="J6251" s="19">
        <v>1</v>
      </c>
      <c r="K6251" s="19" t="s">
        <v>7736</v>
      </c>
      <c r="L6251" s="11">
        <v>24</v>
      </c>
      <c r="M6251" s="11"/>
      <c r="N6251" s="24"/>
      <c r="P6251" s="32"/>
      <c r="T6251" s="19"/>
      <c r="U6251" s="3"/>
      <c r="X6251" t="str">
        <f t="shared" si="383"/>
        <v/>
      </c>
      <c r="Z6251">
        <f t="shared" si="384"/>
        <v>1</v>
      </c>
      <c r="AB6251" s="9"/>
      <c r="AC6251" t="s">
        <v>5402</v>
      </c>
      <c r="AD6251">
        <f t="shared" si="386"/>
        <v>1</v>
      </c>
      <c r="AF6251" s="3"/>
      <c r="AH6251" s="9"/>
    </row>
    <row r="6252" spans="1:48" ht="10.95" customHeight="1" outlineLevel="1" x14ac:dyDescent="0.25">
      <c r="A6252" t="s">
        <v>6858</v>
      </c>
      <c r="C6252" s="3" t="s">
        <v>12533</v>
      </c>
      <c r="D6252" s="3">
        <v>5796</v>
      </c>
      <c r="E6252" s="9">
        <v>2015</v>
      </c>
      <c r="F6252" s="10" t="s">
        <v>21569</v>
      </c>
      <c r="G6252" s="7" t="s">
        <v>5401</v>
      </c>
      <c r="H6252" s="8" t="s">
        <v>5623</v>
      </c>
      <c r="I6252" s="8" t="s">
        <v>14172</v>
      </c>
      <c r="J6252" s="19">
        <v>1</v>
      </c>
      <c r="K6252" s="19" t="s">
        <v>7736</v>
      </c>
      <c r="L6252" s="11">
        <v>3</v>
      </c>
      <c r="M6252" s="11"/>
      <c r="N6252" s="24"/>
      <c r="P6252" s="32"/>
      <c r="T6252" s="19"/>
      <c r="U6252" s="3"/>
      <c r="X6252" t="str">
        <f t="shared" si="383"/>
        <v/>
      </c>
      <c r="Z6252" t="str">
        <f t="shared" si="384"/>
        <v/>
      </c>
      <c r="AB6252" s="9"/>
      <c r="AC6252" t="s">
        <v>5623</v>
      </c>
      <c r="AD6252">
        <f t="shared" si="386"/>
        <v>0</v>
      </c>
      <c r="AF6252" s="3"/>
      <c r="AH6252" s="9"/>
    </row>
    <row r="6253" spans="1:48" ht="10.95" customHeight="1" outlineLevel="1" x14ac:dyDescent="0.25">
      <c r="A6253" t="s">
        <v>6858</v>
      </c>
      <c r="C6253" s="3" t="s">
        <v>12533</v>
      </c>
      <c r="D6253" s="3">
        <v>5871</v>
      </c>
      <c r="E6253" s="9">
        <v>2016</v>
      </c>
      <c r="F6253" s="7" t="s">
        <v>13180</v>
      </c>
      <c r="G6253" s="7" t="s">
        <v>5401</v>
      </c>
      <c r="H6253" s="8" t="s">
        <v>13181</v>
      </c>
      <c r="I6253" s="8" t="s">
        <v>13179</v>
      </c>
      <c r="J6253" s="19">
        <v>3</v>
      </c>
      <c r="K6253" s="19" t="s">
        <v>7736</v>
      </c>
      <c r="L6253" s="11">
        <v>3</v>
      </c>
      <c r="M6253" s="11"/>
      <c r="N6253" s="24"/>
      <c r="P6253" s="32"/>
      <c r="T6253" s="19"/>
      <c r="U6253" s="3"/>
      <c r="X6253" t="str">
        <f t="shared" si="383"/>
        <v/>
      </c>
      <c r="Z6253" t="str">
        <f t="shared" si="384"/>
        <v/>
      </c>
      <c r="AB6253" s="9"/>
      <c r="AC6253" t="s">
        <v>13181</v>
      </c>
      <c r="AD6253">
        <f t="shared" si="386"/>
        <v>0</v>
      </c>
      <c r="AF6253" s="3"/>
      <c r="AH6253" s="9"/>
    </row>
    <row r="6254" spans="1:48" ht="10.95" customHeight="1" outlineLevel="1" x14ac:dyDescent="0.25">
      <c r="A6254" t="s">
        <v>6858</v>
      </c>
      <c r="C6254" s="3" t="s">
        <v>12533</v>
      </c>
      <c r="D6254" s="3">
        <v>6124</v>
      </c>
      <c r="E6254" s="9">
        <v>2019</v>
      </c>
      <c r="F6254" s="7" t="s">
        <v>13183</v>
      </c>
      <c r="G6254" s="7" t="s">
        <v>5401</v>
      </c>
      <c r="H6254" s="8" t="s">
        <v>5402</v>
      </c>
      <c r="I6254" s="8" t="s">
        <v>13182</v>
      </c>
      <c r="J6254" s="19">
        <v>1</v>
      </c>
      <c r="K6254" s="19" t="s">
        <v>20093</v>
      </c>
      <c r="L6254" s="11"/>
      <c r="M6254" s="11"/>
      <c r="N6254" s="24"/>
      <c r="P6254" s="32"/>
      <c r="T6254" s="19"/>
      <c r="U6254" s="3"/>
      <c r="X6254" t="str">
        <f t="shared" si="383"/>
        <v/>
      </c>
      <c r="Z6254" t="str">
        <f t="shared" si="384"/>
        <v/>
      </c>
      <c r="AB6254" s="9"/>
      <c r="AC6254" t="s">
        <v>5402</v>
      </c>
      <c r="AD6254">
        <f t="shared" si="386"/>
        <v>1</v>
      </c>
      <c r="AF6254" s="3"/>
      <c r="AH6254" s="9"/>
    </row>
    <row r="6255" spans="1:48" ht="10.95" customHeight="1" outlineLevel="1" x14ac:dyDescent="0.25">
      <c r="A6255" t="s">
        <v>6858</v>
      </c>
      <c r="C6255" s="3" t="s">
        <v>12533</v>
      </c>
      <c r="D6255" s="3" t="s">
        <v>13184</v>
      </c>
      <c r="E6255" s="9">
        <v>2019</v>
      </c>
      <c r="F6255" s="10" t="s">
        <v>21570</v>
      </c>
      <c r="G6255" s="7" t="s">
        <v>5401</v>
      </c>
      <c r="H6255" s="8" t="s">
        <v>5402</v>
      </c>
      <c r="I6255" s="8" t="s">
        <v>13182</v>
      </c>
      <c r="J6255" s="19">
        <v>3</v>
      </c>
      <c r="K6255" s="19" t="s">
        <v>7736</v>
      </c>
      <c r="L6255" s="11">
        <v>5.8</v>
      </c>
      <c r="M6255" s="11"/>
      <c r="N6255" s="24"/>
      <c r="P6255" s="32"/>
      <c r="T6255" s="19"/>
      <c r="U6255" s="3"/>
      <c r="X6255" t="str">
        <f t="shared" si="383"/>
        <v/>
      </c>
      <c r="Z6255">
        <f t="shared" si="384"/>
        <v>1</v>
      </c>
      <c r="AB6255" s="9"/>
      <c r="AC6255" t="s">
        <v>5402</v>
      </c>
      <c r="AD6255">
        <f t="shared" si="386"/>
        <v>1</v>
      </c>
      <c r="AF6255" s="3"/>
      <c r="AH6255" s="9"/>
    </row>
    <row r="6256" spans="1:48" ht="10.95" customHeight="1" x14ac:dyDescent="0.25">
      <c r="A6256" s="6" t="s">
        <v>9128</v>
      </c>
      <c r="B6256" t="s">
        <v>13192</v>
      </c>
      <c r="C6256" s="3" t="s">
        <v>12533</v>
      </c>
      <c r="E6256" s="9"/>
      <c r="F6256" s="7"/>
      <c r="G6256" s="7"/>
      <c r="H6256" s="8"/>
      <c r="I6256" s="8"/>
      <c r="J6256" s="19"/>
      <c r="K6256" s="19"/>
      <c r="L6256" s="11"/>
      <c r="M6256" s="11">
        <f>SUM(L6257:L6559)</f>
        <v>937.29999999999905</v>
      </c>
      <c r="N6256" s="24">
        <v>1635</v>
      </c>
      <c r="O6256">
        <f>COUNTIF(K6257:K6559,"*")</f>
        <v>303</v>
      </c>
      <c r="P6256" s="32">
        <f>O6256/N6256</f>
        <v>0.1853211009174312</v>
      </c>
      <c r="Q6256">
        <f>COUNTIF(K6257:K6559,"Y")+COUNTIF(K6257:K6559,"S")</f>
        <v>300</v>
      </c>
      <c r="T6256" s="19" t="s">
        <v>7736</v>
      </c>
      <c r="U6256" s="3"/>
      <c r="V6256" t="s">
        <v>18421</v>
      </c>
      <c r="X6256" t="str">
        <f t="shared" si="383"/>
        <v/>
      </c>
      <c r="Z6256" t="str">
        <f t="shared" si="384"/>
        <v/>
      </c>
      <c r="AB6256" s="9"/>
      <c r="AE6256">
        <f>COUNTIF(AD6257:AD6559,"1")</f>
        <v>0</v>
      </c>
      <c r="AF6256" s="3"/>
      <c r="AH6256" s="9"/>
      <c r="AI6256">
        <f>COUNTIF($J6257:$J6559,"1")-COUNTIFS($J6257:$J6559,"1",$K6257:$K6559,"V")</f>
        <v>44</v>
      </c>
      <c r="AJ6256">
        <f>COUNTIFS($J6257:$J6559,"1",$K6257:$K6559,"Y")+COUNTIFS($J6257:$J6559,"1",$K6257:$K6559,"s")</f>
        <v>44</v>
      </c>
      <c r="AK6256">
        <f>COUNTIF($J6257:$J6559,"2")-COUNTIFS($J6257:$J6559,"2",$K6257:$K6559,"V")</f>
        <v>32</v>
      </c>
      <c r="AL6256">
        <f>COUNTIFS($J6257:$J6559,"2",$K6257:$K6559,"Y")+COUNTIFS($J6257:$J6559,"2",$K6257:$K6559,"s")</f>
        <v>32</v>
      </c>
      <c r="AM6256">
        <f>COUNTIF($J6257:$J6559,"3")-COUNTIFS($J6257:$J6559,"3",$K6257:$K6559,"V")</f>
        <v>57</v>
      </c>
      <c r="AN6256">
        <f>COUNTIFS($J6257:$J6559,"3",$K6257:$K6559,"Y")+COUNTIFS($J6257:$J6559,"3",$K6257:$K6559,"s")</f>
        <v>57</v>
      </c>
      <c r="AO6256">
        <f>COUNTIF($J6257:$J6559,"4")-COUNTIFS($J6257:$J6559,"4",$K6257:$K6559,"V")</f>
        <v>20</v>
      </c>
      <c r="AP6256">
        <f>COUNTIFS($J6257:$J6559,"4",$K6257:$K6559,"Y")+COUNTIFS($J6257:$J6559,"4",$K6257:$K6559,"s")</f>
        <v>20</v>
      </c>
      <c r="AQ6256">
        <f>COUNTIF($J6257:$J6559,"5")-COUNTIFS($J6257:$J6559,"5",$K6257:$K6559,"V")</f>
        <v>130</v>
      </c>
      <c r="AR6256">
        <f>COUNTIFS($J6257:$J6559,"5",$K6257:$K6559,"Y")+COUNTIFS($J6257:$J6559,"5",$K6257:$K6559,"s")</f>
        <v>130</v>
      </c>
      <c r="AS6256">
        <f>COUNTIF($J6257:$J6559,"6")-COUNTIFS($J6257:$J6559,"6",$K6257:$K6559,"V")</f>
        <v>17</v>
      </c>
      <c r="AT6256">
        <f>COUNTIFS($J6257:$J6559,"6",$K6257:$K6559,"Y")+COUNTIFS($J6257:$J6559,"6",$K6257:$K6559,"s")</f>
        <v>17</v>
      </c>
      <c r="AU6256">
        <f>COUNTIF($J6257:$J6559,"7")-COUNTIFS($J6257:$J6559,"7",$K6257:$K6559,"V")</f>
        <v>0</v>
      </c>
      <c r="AV6256">
        <f>COUNTIFS($J6257:$J6559,"7",$K6257:$K6559,"Y")+COUNTIFS($J6257:$J6559,"7",$K6257:$K6559,"s")</f>
        <v>0</v>
      </c>
    </row>
    <row r="6257" spans="1:34" ht="10.95" customHeight="1" outlineLevel="1" x14ac:dyDescent="0.25">
      <c r="A6257" t="s">
        <v>6860</v>
      </c>
      <c r="C6257" s="3" t="s">
        <v>12533</v>
      </c>
      <c r="D6257" s="3">
        <v>114</v>
      </c>
      <c r="E6257" s="9">
        <v>1925</v>
      </c>
      <c r="F6257" s="7" t="s">
        <v>4693</v>
      </c>
      <c r="G6257" s="7" t="s">
        <v>6507</v>
      </c>
      <c r="H6257" s="8" t="s">
        <v>4775</v>
      </c>
      <c r="I6257" s="8" t="s">
        <v>7071</v>
      </c>
      <c r="J6257" s="19">
        <v>5</v>
      </c>
      <c r="K6257" s="19" t="s">
        <v>7736</v>
      </c>
      <c r="L6257" s="11">
        <v>2.5</v>
      </c>
      <c r="M6257" s="11"/>
      <c r="N6257" s="24"/>
      <c r="P6257" s="32"/>
      <c r="T6257" s="19"/>
      <c r="U6257" s="3">
        <v>144</v>
      </c>
      <c r="X6257" t="str">
        <f t="shared" si="383"/>
        <v/>
      </c>
      <c r="Z6257" t="str">
        <f t="shared" si="384"/>
        <v/>
      </c>
      <c r="AB6257" s="9"/>
      <c r="AC6257" t="s">
        <v>4775</v>
      </c>
      <c r="AD6257">
        <f t="shared" ref="AD6257:AD6320" si="387">COUNTIF(H6257,"*Fuji*")</f>
        <v>0</v>
      </c>
      <c r="AF6257" s="3"/>
      <c r="AH6257" s="9"/>
    </row>
    <row r="6258" spans="1:34" ht="10.95" customHeight="1" outlineLevel="1" x14ac:dyDescent="0.25">
      <c r="A6258" t="s">
        <v>6860</v>
      </c>
      <c r="C6258" s="3" t="s">
        <v>12533</v>
      </c>
      <c r="D6258" s="3">
        <v>115</v>
      </c>
      <c r="E6258" s="9">
        <v>1925</v>
      </c>
      <c r="F6258" s="7" t="s">
        <v>8548</v>
      </c>
      <c r="G6258" s="7" t="s">
        <v>8867</v>
      </c>
      <c r="H6258" s="8" t="s">
        <v>4775</v>
      </c>
      <c r="I6258" s="8" t="s">
        <v>7071</v>
      </c>
      <c r="J6258" s="19">
        <v>5</v>
      </c>
      <c r="K6258" s="19" t="s">
        <v>7736</v>
      </c>
      <c r="L6258" s="11">
        <v>2.5</v>
      </c>
      <c r="M6258" s="11"/>
      <c r="N6258" s="24"/>
      <c r="P6258" s="32"/>
      <c r="T6258" s="19"/>
      <c r="U6258" s="3">
        <v>145</v>
      </c>
      <c r="X6258" t="str">
        <f t="shared" si="383"/>
        <v/>
      </c>
      <c r="Z6258" t="str">
        <f t="shared" si="384"/>
        <v/>
      </c>
      <c r="AB6258" s="9"/>
      <c r="AC6258" t="s">
        <v>4775</v>
      </c>
      <c r="AD6258">
        <f t="shared" si="387"/>
        <v>0</v>
      </c>
      <c r="AF6258" s="3"/>
      <c r="AH6258" s="9"/>
    </row>
    <row r="6259" spans="1:34" ht="10.95" customHeight="1" outlineLevel="1" x14ac:dyDescent="0.25">
      <c r="A6259" t="s">
        <v>6860</v>
      </c>
      <c r="C6259" s="3" t="s">
        <v>12533</v>
      </c>
      <c r="D6259" s="3">
        <v>117</v>
      </c>
      <c r="E6259" s="9">
        <v>1925</v>
      </c>
      <c r="F6259" s="7" t="s">
        <v>4217</v>
      </c>
      <c r="G6259" s="7" t="s">
        <v>1677</v>
      </c>
      <c r="H6259" s="8" t="s">
        <v>4775</v>
      </c>
      <c r="I6259" s="8" t="s">
        <v>7071</v>
      </c>
      <c r="J6259" s="19">
        <v>5</v>
      </c>
      <c r="K6259" s="19" t="s">
        <v>7736</v>
      </c>
      <c r="L6259" s="11">
        <v>2.5</v>
      </c>
      <c r="M6259" s="11"/>
      <c r="N6259" s="24"/>
      <c r="P6259" s="32"/>
      <c r="T6259" s="19"/>
      <c r="U6259" s="3">
        <v>147</v>
      </c>
      <c r="X6259" t="str">
        <f t="shared" si="383"/>
        <v/>
      </c>
      <c r="Z6259" t="str">
        <f t="shared" si="384"/>
        <v/>
      </c>
      <c r="AB6259" s="9"/>
      <c r="AC6259" t="s">
        <v>4775</v>
      </c>
      <c r="AD6259">
        <f t="shared" si="387"/>
        <v>0</v>
      </c>
      <c r="AF6259" s="3"/>
      <c r="AH6259" s="9"/>
    </row>
    <row r="6260" spans="1:34" ht="10.95" customHeight="1" outlineLevel="1" x14ac:dyDescent="0.25">
      <c r="A6260" t="s">
        <v>6860</v>
      </c>
      <c r="C6260" s="3" t="s">
        <v>12533</v>
      </c>
      <c r="D6260" s="3">
        <v>118</v>
      </c>
      <c r="E6260" s="9">
        <v>1925</v>
      </c>
      <c r="F6260" s="7" t="s">
        <v>5692</v>
      </c>
      <c r="G6260" s="7" t="s">
        <v>8868</v>
      </c>
      <c r="H6260" s="8" t="s">
        <v>4775</v>
      </c>
      <c r="I6260" s="8" t="s">
        <v>7071</v>
      </c>
      <c r="J6260" s="19">
        <v>5</v>
      </c>
      <c r="K6260" s="19" t="s">
        <v>7736</v>
      </c>
      <c r="L6260" s="11">
        <v>1</v>
      </c>
      <c r="M6260" s="11"/>
      <c r="N6260" s="24"/>
      <c r="P6260" s="32"/>
      <c r="T6260" s="19"/>
      <c r="U6260" s="3">
        <v>148</v>
      </c>
      <c r="X6260" t="str">
        <f t="shared" si="383"/>
        <v/>
      </c>
      <c r="Z6260" t="str">
        <f t="shared" si="384"/>
        <v/>
      </c>
      <c r="AB6260" s="9"/>
      <c r="AC6260" t="s">
        <v>4775</v>
      </c>
      <c r="AD6260">
        <f t="shared" si="387"/>
        <v>0</v>
      </c>
      <c r="AF6260" s="3"/>
      <c r="AH6260" s="9"/>
    </row>
    <row r="6261" spans="1:34" ht="10.95" customHeight="1" outlineLevel="1" x14ac:dyDescent="0.25">
      <c r="A6261" t="s">
        <v>6860</v>
      </c>
      <c r="C6261" s="3" t="s">
        <v>12533</v>
      </c>
      <c r="D6261" s="3">
        <v>131</v>
      </c>
      <c r="E6261" s="9">
        <v>1930</v>
      </c>
      <c r="F6261" s="7" t="s">
        <v>5967</v>
      </c>
      <c r="G6261" s="7" t="s">
        <v>2294</v>
      </c>
      <c r="H6261" s="8" t="s">
        <v>4775</v>
      </c>
      <c r="I6261" s="8" t="s">
        <v>8869</v>
      </c>
      <c r="J6261" s="19">
        <v>5</v>
      </c>
      <c r="K6261" s="19" t="s">
        <v>7736</v>
      </c>
      <c r="L6261" s="11">
        <v>2.5</v>
      </c>
      <c r="M6261" s="11"/>
      <c r="N6261" s="24"/>
      <c r="P6261" s="32"/>
      <c r="T6261" s="19"/>
      <c r="U6261" s="3">
        <v>158</v>
      </c>
      <c r="X6261" t="str">
        <f t="shared" si="383"/>
        <v/>
      </c>
      <c r="Z6261" t="str">
        <f t="shared" si="384"/>
        <v/>
      </c>
      <c r="AB6261" s="9"/>
      <c r="AC6261" t="s">
        <v>4775</v>
      </c>
      <c r="AD6261">
        <f t="shared" si="387"/>
        <v>0</v>
      </c>
      <c r="AF6261" s="3"/>
      <c r="AH6261" s="9"/>
    </row>
    <row r="6262" spans="1:34" ht="10.95" customHeight="1" outlineLevel="1" x14ac:dyDescent="0.25">
      <c r="A6262" t="s">
        <v>6860</v>
      </c>
      <c r="C6262" s="3" t="s">
        <v>12533</v>
      </c>
      <c r="D6262" s="3">
        <v>132</v>
      </c>
      <c r="E6262" s="9">
        <v>1930</v>
      </c>
      <c r="F6262" s="7" t="s">
        <v>8870</v>
      </c>
      <c r="G6262" s="7" t="s">
        <v>5574</v>
      </c>
      <c r="H6262" s="8" t="s">
        <v>4775</v>
      </c>
      <c r="I6262" s="8" t="s">
        <v>8869</v>
      </c>
      <c r="J6262" s="19">
        <v>5</v>
      </c>
      <c r="K6262" s="19" t="s">
        <v>7736</v>
      </c>
      <c r="L6262" s="11">
        <v>2.5</v>
      </c>
      <c r="M6262" s="11"/>
      <c r="N6262" s="24"/>
      <c r="P6262" s="32"/>
      <c r="T6262" s="19"/>
      <c r="U6262" s="3">
        <v>159</v>
      </c>
      <c r="X6262" t="str">
        <f t="shared" si="383"/>
        <v/>
      </c>
      <c r="Z6262" t="str">
        <f t="shared" si="384"/>
        <v/>
      </c>
      <c r="AB6262" s="9"/>
      <c r="AC6262" t="s">
        <v>4775</v>
      </c>
      <c r="AD6262">
        <f t="shared" si="387"/>
        <v>0</v>
      </c>
      <c r="AF6262" s="3"/>
      <c r="AH6262" s="9"/>
    </row>
    <row r="6263" spans="1:34" ht="10.95" customHeight="1" outlineLevel="1" x14ac:dyDescent="0.25">
      <c r="A6263" t="s">
        <v>6860</v>
      </c>
      <c r="C6263" s="3" t="s">
        <v>12533</v>
      </c>
      <c r="D6263" s="3">
        <v>135</v>
      </c>
      <c r="E6263" s="9">
        <v>1930</v>
      </c>
      <c r="F6263" s="7" t="s">
        <v>5692</v>
      </c>
      <c r="G6263" s="7" t="s">
        <v>8873</v>
      </c>
      <c r="H6263" s="8" t="s">
        <v>4775</v>
      </c>
      <c r="I6263" s="8" t="s">
        <v>8869</v>
      </c>
      <c r="J6263" s="19">
        <v>5</v>
      </c>
      <c r="K6263" s="19" t="s">
        <v>7736</v>
      </c>
      <c r="L6263" s="11">
        <v>34</v>
      </c>
      <c r="M6263" s="11"/>
      <c r="N6263" s="24"/>
      <c r="P6263" s="32"/>
      <c r="T6263" s="19"/>
      <c r="U6263" s="3">
        <v>162</v>
      </c>
      <c r="X6263" t="str">
        <f t="shared" si="383"/>
        <v/>
      </c>
      <c r="Z6263" t="str">
        <f t="shared" si="384"/>
        <v/>
      </c>
      <c r="AB6263" s="9"/>
      <c r="AC6263" t="s">
        <v>4775</v>
      </c>
      <c r="AD6263">
        <f t="shared" si="387"/>
        <v>0</v>
      </c>
      <c r="AF6263" s="3"/>
      <c r="AH6263" s="9"/>
    </row>
    <row r="6264" spans="1:34" ht="10.95" customHeight="1" outlineLevel="1" x14ac:dyDescent="0.25">
      <c r="A6264" t="s">
        <v>6860</v>
      </c>
      <c r="C6264" s="3" t="s">
        <v>12533</v>
      </c>
      <c r="D6264" s="3">
        <v>136</v>
      </c>
      <c r="E6264" s="9">
        <v>1930</v>
      </c>
      <c r="F6264" s="7" t="s">
        <v>8871</v>
      </c>
      <c r="G6264" s="7" t="s">
        <v>7660</v>
      </c>
      <c r="H6264" s="8" t="s">
        <v>4775</v>
      </c>
      <c r="I6264" s="8" t="s">
        <v>8869</v>
      </c>
      <c r="J6264" s="19">
        <v>6</v>
      </c>
      <c r="K6264" s="19" t="s">
        <v>7736</v>
      </c>
      <c r="L6264" s="11">
        <v>34</v>
      </c>
      <c r="M6264" s="11"/>
      <c r="N6264" s="24"/>
      <c r="P6264" s="32"/>
      <c r="T6264" s="19"/>
      <c r="U6264" s="3">
        <v>163</v>
      </c>
      <c r="X6264" t="str">
        <f t="shared" si="383"/>
        <v/>
      </c>
      <c r="Z6264" t="str">
        <f t="shared" si="384"/>
        <v/>
      </c>
      <c r="AB6264" s="9"/>
      <c r="AC6264" t="s">
        <v>4775</v>
      </c>
      <c r="AD6264">
        <f t="shared" si="387"/>
        <v>0</v>
      </c>
      <c r="AF6264" s="3"/>
      <c r="AH6264" s="9"/>
    </row>
    <row r="6265" spans="1:34" ht="10.95" customHeight="1" outlineLevel="1" x14ac:dyDescent="0.25">
      <c r="A6265" t="s">
        <v>6860</v>
      </c>
      <c r="C6265" s="3" t="s">
        <v>12533</v>
      </c>
      <c r="D6265" s="3">
        <v>137</v>
      </c>
      <c r="E6265" s="9">
        <v>1930</v>
      </c>
      <c r="F6265" s="7" t="s">
        <v>8872</v>
      </c>
      <c r="G6265" s="7" t="s">
        <v>5631</v>
      </c>
      <c r="H6265" s="8" t="s">
        <v>4775</v>
      </c>
      <c r="I6265" s="8" t="s">
        <v>8869</v>
      </c>
      <c r="J6265" s="19">
        <v>1</v>
      </c>
      <c r="K6265" s="19" t="s">
        <v>7736</v>
      </c>
      <c r="L6265" s="11">
        <v>9</v>
      </c>
      <c r="M6265" s="11"/>
      <c r="N6265" s="24"/>
      <c r="P6265" s="32"/>
      <c r="T6265" s="19"/>
      <c r="U6265" s="3">
        <v>164</v>
      </c>
      <c r="X6265" t="str">
        <f t="shared" si="383"/>
        <v/>
      </c>
      <c r="Z6265" t="str">
        <f t="shared" si="384"/>
        <v/>
      </c>
      <c r="AB6265" s="9"/>
      <c r="AC6265" t="s">
        <v>4775</v>
      </c>
      <c r="AD6265">
        <f t="shared" si="387"/>
        <v>0</v>
      </c>
      <c r="AF6265" s="3"/>
      <c r="AH6265" s="9"/>
    </row>
    <row r="6266" spans="1:34" ht="10.95" customHeight="1" outlineLevel="1" x14ac:dyDescent="0.25">
      <c r="A6266" t="s">
        <v>6860</v>
      </c>
      <c r="C6266" s="3" t="s">
        <v>12533</v>
      </c>
      <c r="D6266" s="3">
        <v>142</v>
      </c>
      <c r="E6266" s="9">
        <v>1930</v>
      </c>
      <c r="F6266" s="7" t="s">
        <v>4082</v>
      </c>
      <c r="G6266" s="7" t="s">
        <v>8867</v>
      </c>
      <c r="H6266" s="8" t="s">
        <v>4269</v>
      </c>
      <c r="I6266" s="8" t="s">
        <v>8874</v>
      </c>
      <c r="J6266" s="19">
        <v>3</v>
      </c>
      <c r="K6266" s="19" t="s">
        <v>7736</v>
      </c>
      <c r="L6266" s="11">
        <v>20</v>
      </c>
      <c r="M6266" s="11"/>
      <c r="N6266" s="24"/>
      <c r="P6266" s="32"/>
      <c r="T6266" s="19"/>
      <c r="U6266" s="3" t="s">
        <v>5283</v>
      </c>
      <c r="X6266" t="str">
        <f t="shared" si="383"/>
        <v/>
      </c>
      <c r="Z6266" t="str">
        <f t="shared" si="384"/>
        <v/>
      </c>
      <c r="AB6266" s="9"/>
      <c r="AC6266" t="s">
        <v>4269</v>
      </c>
      <c r="AD6266">
        <f t="shared" si="387"/>
        <v>0</v>
      </c>
      <c r="AF6266" s="3"/>
      <c r="AH6266" s="9"/>
    </row>
    <row r="6267" spans="1:34" ht="10.95" customHeight="1" outlineLevel="1" x14ac:dyDescent="0.25">
      <c r="A6267" t="s">
        <v>6860</v>
      </c>
      <c r="C6267" s="3" t="s">
        <v>12533</v>
      </c>
      <c r="D6267" s="3">
        <v>143</v>
      </c>
      <c r="E6267" s="9">
        <v>1930</v>
      </c>
      <c r="F6267" s="7" t="s">
        <v>5689</v>
      </c>
      <c r="G6267" s="7" t="s">
        <v>8875</v>
      </c>
      <c r="H6267" s="8" t="s">
        <v>4775</v>
      </c>
      <c r="I6267" s="8" t="s">
        <v>8874</v>
      </c>
      <c r="J6267" s="19">
        <v>5</v>
      </c>
      <c r="K6267" s="19" t="s">
        <v>7736</v>
      </c>
      <c r="L6267" s="11">
        <v>5</v>
      </c>
      <c r="M6267" s="11"/>
      <c r="N6267" s="24"/>
      <c r="P6267" s="32"/>
      <c r="T6267" s="19"/>
      <c r="U6267" s="3" t="s">
        <v>2107</v>
      </c>
      <c r="X6267" t="str">
        <f t="shared" si="383"/>
        <v/>
      </c>
      <c r="Z6267" t="str">
        <f t="shared" si="384"/>
        <v/>
      </c>
      <c r="AB6267" s="9"/>
      <c r="AC6267" t="s">
        <v>4775</v>
      </c>
      <c r="AD6267">
        <f t="shared" si="387"/>
        <v>0</v>
      </c>
      <c r="AF6267" s="3"/>
      <c r="AH6267" s="9"/>
    </row>
    <row r="6268" spans="1:34" ht="10.95" customHeight="1" outlineLevel="1" x14ac:dyDescent="0.25">
      <c r="A6268" t="s">
        <v>6860</v>
      </c>
      <c r="C6268" s="3" t="s">
        <v>12533</v>
      </c>
      <c r="D6268" s="3">
        <v>144</v>
      </c>
      <c r="E6268" s="9">
        <v>1930</v>
      </c>
      <c r="F6268" s="7" t="s">
        <v>4217</v>
      </c>
      <c r="G6268" s="7" t="s">
        <v>8876</v>
      </c>
      <c r="H6268" s="8" t="s">
        <v>4775</v>
      </c>
      <c r="I6268" s="8" t="s">
        <v>8874</v>
      </c>
      <c r="J6268" s="19">
        <v>5</v>
      </c>
      <c r="K6268" s="19" t="s">
        <v>7736</v>
      </c>
      <c r="L6268" s="11">
        <v>33</v>
      </c>
      <c r="M6268" s="11"/>
      <c r="N6268" s="24"/>
      <c r="P6268" s="32"/>
      <c r="T6268" s="19"/>
      <c r="U6268" s="3" t="s">
        <v>2108</v>
      </c>
      <c r="X6268" t="str">
        <f t="shared" si="383"/>
        <v/>
      </c>
      <c r="Z6268" t="str">
        <f t="shared" si="384"/>
        <v/>
      </c>
      <c r="AB6268" s="9"/>
      <c r="AC6268" t="s">
        <v>4775</v>
      </c>
      <c r="AD6268">
        <f t="shared" si="387"/>
        <v>0</v>
      </c>
      <c r="AF6268" s="3"/>
      <c r="AH6268" s="9"/>
    </row>
    <row r="6269" spans="1:34" ht="10.95" customHeight="1" outlineLevel="1" x14ac:dyDescent="0.25">
      <c r="A6269" t="s">
        <v>6860</v>
      </c>
      <c r="C6269" s="3" t="s">
        <v>12533</v>
      </c>
      <c r="D6269" s="3">
        <v>145</v>
      </c>
      <c r="E6269" s="9">
        <v>1930</v>
      </c>
      <c r="F6269" s="7" t="s">
        <v>5692</v>
      </c>
      <c r="G6269" s="7" t="s">
        <v>8877</v>
      </c>
      <c r="H6269" s="8" t="s">
        <v>4775</v>
      </c>
      <c r="I6269" s="8" t="s">
        <v>8874</v>
      </c>
      <c r="J6269" s="19">
        <v>5</v>
      </c>
      <c r="K6269" s="19" t="s">
        <v>7736</v>
      </c>
      <c r="L6269" s="11">
        <v>33</v>
      </c>
      <c r="M6269" s="11"/>
      <c r="N6269" s="24"/>
      <c r="P6269" s="32"/>
      <c r="T6269" s="19"/>
      <c r="U6269" s="3" t="s">
        <v>2109</v>
      </c>
      <c r="X6269" t="str">
        <f t="shared" si="383"/>
        <v/>
      </c>
      <c r="Z6269" t="str">
        <f t="shared" si="384"/>
        <v/>
      </c>
      <c r="AB6269" s="9"/>
      <c r="AC6269" t="s">
        <v>4775</v>
      </c>
      <c r="AD6269">
        <f t="shared" si="387"/>
        <v>0</v>
      </c>
      <c r="AF6269" s="3"/>
      <c r="AH6269" s="9"/>
    </row>
    <row r="6270" spans="1:34" ht="10.95" customHeight="1" outlineLevel="1" x14ac:dyDescent="0.25">
      <c r="A6270" t="s">
        <v>6860</v>
      </c>
      <c r="C6270" s="3" t="s">
        <v>12533</v>
      </c>
      <c r="D6270" s="3">
        <v>146</v>
      </c>
      <c r="E6270" s="9">
        <v>1930</v>
      </c>
      <c r="F6270" s="7" t="s">
        <v>8871</v>
      </c>
      <c r="G6270" s="7" t="s">
        <v>8878</v>
      </c>
      <c r="H6270" s="8" t="s">
        <v>4775</v>
      </c>
      <c r="I6270" s="8" t="s">
        <v>8874</v>
      </c>
      <c r="J6270" s="19">
        <v>5</v>
      </c>
      <c r="K6270" s="19" t="s">
        <v>7736</v>
      </c>
      <c r="L6270" s="11">
        <v>33</v>
      </c>
      <c r="M6270" s="11"/>
      <c r="N6270" s="24"/>
      <c r="P6270" s="32"/>
      <c r="T6270" s="19"/>
      <c r="U6270" s="3" t="s">
        <v>2110</v>
      </c>
      <c r="X6270" t="str">
        <f t="shared" si="383"/>
        <v/>
      </c>
      <c r="Z6270" t="str">
        <f t="shared" si="384"/>
        <v/>
      </c>
      <c r="AB6270" s="9"/>
      <c r="AC6270" t="s">
        <v>4775</v>
      </c>
      <c r="AD6270">
        <f t="shared" si="387"/>
        <v>0</v>
      </c>
      <c r="AF6270" s="3"/>
      <c r="AH6270" s="9"/>
    </row>
    <row r="6271" spans="1:34" ht="10.95" customHeight="1" outlineLevel="1" x14ac:dyDescent="0.25">
      <c r="A6271" t="s">
        <v>6860</v>
      </c>
      <c r="C6271" s="3" t="s">
        <v>12533</v>
      </c>
      <c r="D6271" s="3">
        <v>150</v>
      </c>
      <c r="E6271" s="9">
        <v>1931</v>
      </c>
      <c r="F6271" s="7" t="s">
        <v>5970</v>
      </c>
      <c r="G6271" s="7" t="s">
        <v>6987</v>
      </c>
      <c r="H6271" s="8" t="s">
        <v>8880</v>
      </c>
      <c r="I6271" s="8" t="s">
        <v>8881</v>
      </c>
      <c r="J6271" s="19">
        <v>5</v>
      </c>
      <c r="K6271" s="19" t="s">
        <v>7736</v>
      </c>
      <c r="L6271" s="11">
        <v>0.8</v>
      </c>
      <c r="M6271" s="11"/>
      <c r="N6271" s="24"/>
      <c r="P6271" s="32"/>
      <c r="T6271" s="19"/>
      <c r="U6271" s="3">
        <v>170</v>
      </c>
      <c r="X6271" t="str">
        <f t="shared" si="383"/>
        <v/>
      </c>
      <c r="Z6271" t="str">
        <f t="shared" si="384"/>
        <v/>
      </c>
      <c r="AB6271" s="9"/>
      <c r="AC6271" t="s">
        <v>8880</v>
      </c>
      <c r="AD6271">
        <f t="shared" si="387"/>
        <v>0</v>
      </c>
      <c r="AF6271" s="3"/>
      <c r="AH6271" s="9"/>
    </row>
    <row r="6272" spans="1:34" ht="10.95" customHeight="1" outlineLevel="1" x14ac:dyDescent="0.25">
      <c r="A6272" t="s">
        <v>6860</v>
      </c>
      <c r="C6272" s="3" t="s">
        <v>12533</v>
      </c>
      <c r="D6272" s="3">
        <v>151</v>
      </c>
      <c r="E6272" s="9">
        <v>1931</v>
      </c>
      <c r="F6272" s="7" t="s">
        <v>5689</v>
      </c>
      <c r="G6272" s="7" t="s">
        <v>3834</v>
      </c>
      <c r="H6272" s="8" t="s">
        <v>8880</v>
      </c>
      <c r="I6272" s="8" t="s">
        <v>8882</v>
      </c>
      <c r="J6272" s="19">
        <v>5</v>
      </c>
      <c r="K6272" s="19" t="s">
        <v>7736</v>
      </c>
      <c r="L6272" s="11">
        <v>20</v>
      </c>
      <c r="M6272" s="11"/>
      <c r="N6272" s="24"/>
      <c r="P6272" s="32"/>
      <c r="T6272" s="19"/>
      <c r="U6272" s="3">
        <v>171</v>
      </c>
      <c r="X6272" t="str">
        <f t="shared" si="383"/>
        <v/>
      </c>
      <c r="Z6272" t="str">
        <f t="shared" si="384"/>
        <v/>
      </c>
      <c r="AB6272" s="9"/>
      <c r="AC6272" t="s">
        <v>8880</v>
      </c>
      <c r="AD6272">
        <f t="shared" si="387"/>
        <v>0</v>
      </c>
      <c r="AF6272" s="3"/>
      <c r="AH6272" s="9"/>
    </row>
    <row r="6273" spans="1:34" ht="10.95" customHeight="1" outlineLevel="1" x14ac:dyDescent="0.25">
      <c r="A6273" t="s">
        <v>6860</v>
      </c>
      <c r="C6273" s="3" t="s">
        <v>12533</v>
      </c>
      <c r="D6273" s="3">
        <v>152</v>
      </c>
      <c r="E6273" s="9">
        <v>1931</v>
      </c>
      <c r="F6273" s="7" t="s">
        <v>4217</v>
      </c>
      <c r="G6273" s="7" t="s">
        <v>1677</v>
      </c>
      <c r="H6273" s="8" t="s">
        <v>8880</v>
      </c>
      <c r="I6273" s="8" t="s">
        <v>8883</v>
      </c>
      <c r="J6273" s="19">
        <v>5</v>
      </c>
      <c r="K6273" s="19" t="s">
        <v>7736</v>
      </c>
      <c r="L6273" s="11">
        <v>7.2</v>
      </c>
      <c r="M6273" s="11"/>
      <c r="N6273" s="24"/>
      <c r="P6273" s="32"/>
      <c r="T6273" s="19"/>
      <c r="U6273" s="3">
        <v>172</v>
      </c>
      <c r="X6273" t="str">
        <f t="shared" si="383"/>
        <v/>
      </c>
      <c r="Z6273" t="str">
        <f t="shared" si="384"/>
        <v/>
      </c>
      <c r="AB6273" s="9"/>
      <c r="AC6273" t="s">
        <v>8880</v>
      </c>
      <c r="AD6273">
        <f t="shared" si="387"/>
        <v>0</v>
      </c>
      <c r="AF6273" s="3"/>
      <c r="AH6273" s="9"/>
    </row>
    <row r="6274" spans="1:34" ht="10.95" customHeight="1" outlineLevel="1" collapsed="1" x14ac:dyDescent="0.25">
      <c r="A6274" t="s">
        <v>6860</v>
      </c>
      <c r="C6274" s="3" t="s">
        <v>12533</v>
      </c>
      <c r="D6274" s="3">
        <v>153</v>
      </c>
      <c r="E6274" s="9">
        <v>1931</v>
      </c>
      <c r="F6274" s="7" t="s">
        <v>5693</v>
      </c>
      <c r="G6274" s="7" t="s">
        <v>6710</v>
      </c>
      <c r="H6274" s="8" t="s">
        <v>8880</v>
      </c>
      <c r="I6274" s="8" t="s">
        <v>8884</v>
      </c>
      <c r="J6274" s="19">
        <v>5</v>
      </c>
      <c r="K6274" s="19" t="s">
        <v>7736</v>
      </c>
      <c r="L6274" s="11">
        <v>0.6</v>
      </c>
      <c r="M6274" s="11"/>
      <c r="N6274" s="24"/>
      <c r="P6274" s="32"/>
      <c r="T6274" s="19"/>
      <c r="U6274" s="3">
        <v>173</v>
      </c>
      <c r="X6274" t="str">
        <f t="shared" ref="X6274:X6337" si="388">IF(COUNTIF(F6274,"*fdc*"),1,"")</f>
        <v/>
      </c>
      <c r="Z6274" t="str">
        <f t="shared" ref="Z6274:Z6337" si="389">IF(COUNTIF(F6274,"*s/s*"),1,"")</f>
        <v/>
      </c>
      <c r="AB6274" s="9"/>
      <c r="AC6274" t="s">
        <v>8880</v>
      </c>
      <c r="AD6274">
        <f t="shared" si="387"/>
        <v>0</v>
      </c>
      <c r="AF6274" s="3"/>
      <c r="AH6274" s="9"/>
    </row>
    <row r="6275" spans="1:34" ht="10.95" customHeight="1" outlineLevel="1" x14ac:dyDescent="0.25">
      <c r="A6275" t="s">
        <v>6860</v>
      </c>
      <c r="C6275" s="3" t="s">
        <v>12533</v>
      </c>
      <c r="D6275" s="3">
        <v>154</v>
      </c>
      <c r="E6275" s="9">
        <v>1931</v>
      </c>
      <c r="F6275" s="7" t="s">
        <v>8879</v>
      </c>
      <c r="G6275" s="7" t="s">
        <v>2294</v>
      </c>
      <c r="H6275" s="8" t="s">
        <v>8880</v>
      </c>
      <c r="I6275" s="8" t="s">
        <v>8885</v>
      </c>
      <c r="J6275" s="19">
        <v>5</v>
      </c>
      <c r="K6275" s="19" t="s">
        <v>7736</v>
      </c>
      <c r="L6275" s="11">
        <v>1.8</v>
      </c>
      <c r="M6275" s="11"/>
      <c r="N6275" s="24"/>
      <c r="P6275" s="32"/>
      <c r="T6275" s="19"/>
      <c r="U6275" s="3">
        <v>174</v>
      </c>
      <c r="X6275" t="str">
        <f t="shared" si="388"/>
        <v/>
      </c>
      <c r="Z6275" t="str">
        <f t="shared" si="389"/>
        <v/>
      </c>
      <c r="AB6275" s="9"/>
      <c r="AC6275" t="s">
        <v>8880</v>
      </c>
      <c r="AD6275">
        <f t="shared" si="387"/>
        <v>0</v>
      </c>
      <c r="AF6275" s="3"/>
      <c r="AH6275" s="9"/>
    </row>
    <row r="6276" spans="1:34" ht="10.95" customHeight="1" outlineLevel="1" x14ac:dyDescent="0.25">
      <c r="A6276" t="s">
        <v>6860</v>
      </c>
      <c r="C6276" s="3" t="s">
        <v>12533</v>
      </c>
      <c r="D6276" s="3">
        <v>155</v>
      </c>
      <c r="E6276" s="9">
        <v>1931</v>
      </c>
      <c r="F6276" s="7" t="s">
        <v>221</v>
      </c>
      <c r="G6276" s="7" t="s">
        <v>5631</v>
      </c>
      <c r="H6276" s="8" t="s">
        <v>8880</v>
      </c>
      <c r="I6276" s="8" t="s">
        <v>8886</v>
      </c>
      <c r="J6276" s="19">
        <v>5</v>
      </c>
      <c r="K6276" s="19" t="s">
        <v>7736</v>
      </c>
      <c r="L6276" s="11">
        <v>25</v>
      </c>
      <c r="M6276" s="11"/>
      <c r="N6276" s="24"/>
      <c r="P6276" s="32"/>
      <c r="T6276" s="19"/>
      <c r="U6276" s="3">
        <v>175</v>
      </c>
      <c r="X6276" t="str">
        <f t="shared" si="388"/>
        <v/>
      </c>
      <c r="Z6276" t="str">
        <f t="shared" si="389"/>
        <v/>
      </c>
      <c r="AB6276" s="9"/>
      <c r="AC6276" t="s">
        <v>8880</v>
      </c>
      <c r="AD6276">
        <f t="shared" si="387"/>
        <v>0</v>
      </c>
      <c r="AF6276" s="3"/>
      <c r="AH6276" s="9"/>
    </row>
    <row r="6277" spans="1:34" ht="10.95" customHeight="1" outlineLevel="1" x14ac:dyDescent="0.25">
      <c r="A6277" t="s">
        <v>6860</v>
      </c>
      <c r="C6277" s="3" t="s">
        <v>12533</v>
      </c>
      <c r="D6277" s="3">
        <v>169</v>
      </c>
      <c r="E6277" s="9">
        <v>1933</v>
      </c>
      <c r="F6277" s="7" t="s">
        <v>8889</v>
      </c>
      <c r="G6277" s="7" t="s">
        <v>3834</v>
      </c>
      <c r="H6277" s="8" t="s">
        <v>8887</v>
      </c>
      <c r="I6277" s="8" t="s">
        <v>8888</v>
      </c>
      <c r="J6277" s="19">
        <v>3</v>
      </c>
      <c r="K6277" s="19" t="s">
        <v>7736</v>
      </c>
      <c r="L6277" s="11">
        <v>0.8</v>
      </c>
      <c r="M6277" s="11"/>
      <c r="N6277" s="24"/>
      <c r="P6277" s="32"/>
      <c r="T6277" s="19"/>
      <c r="U6277" s="3"/>
      <c r="X6277" t="str">
        <f t="shared" si="388"/>
        <v/>
      </c>
      <c r="Z6277" t="str">
        <f t="shared" si="389"/>
        <v/>
      </c>
      <c r="AB6277" s="9"/>
      <c r="AC6277" t="s">
        <v>8887</v>
      </c>
      <c r="AD6277">
        <f t="shared" si="387"/>
        <v>0</v>
      </c>
      <c r="AF6277" s="3"/>
      <c r="AH6277" s="9"/>
    </row>
    <row r="6278" spans="1:34" ht="10.95" customHeight="1" outlineLevel="1" x14ac:dyDescent="0.25">
      <c r="A6278" t="s">
        <v>6860</v>
      </c>
      <c r="C6278" s="3" t="s">
        <v>12533</v>
      </c>
      <c r="D6278" s="3">
        <v>177</v>
      </c>
      <c r="E6278" s="9">
        <v>1934</v>
      </c>
      <c r="F6278" s="7" t="s">
        <v>5967</v>
      </c>
      <c r="G6278" s="7" t="s">
        <v>3175</v>
      </c>
      <c r="H6278" s="8" t="s">
        <v>6520</v>
      </c>
      <c r="I6278" s="8" t="s">
        <v>8890</v>
      </c>
      <c r="J6278" s="19">
        <v>1</v>
      </c>
      <c r="K6278" s="19" t="s">
        <v>7736</v>
      </c>
      <c r="L6278" s="11">
        <v>2.65</v>
      </c>
      <c r="M6278" s="11"/>
      <c r="N6278" s="24"/>
      <c r="P6278" s="32"/>
      <c r="T6278" s="19"/>
      <c r="U6278" s="3" t="s">
        <v>6768</v>
      </c>
      <c r="X6278" t="str">
        <f t="shared" si="388"/>
        <v/>
      </c>
      <c r="Z6278" t="str">
        <f t="shared" si="389"/>
        <v/>
      </c>
      <c r="AB6278" s="9"/>
      <c r="AC6278" t="s">
        <v>6520</v>
      </c>
      <c r="AD6278">
        <f t="shared" si="387"/>
        <v>0</v>
      </c>
      <c r="AF6278" s="3"/>
      <c r="AG6278" t="s">
        <v>4081</v>
      </c>
      <c r="AH6278" s="9" t="s">
        <v>4623</v>
      </c>
    </row>
    <row r="6279" spans="1:34" ht="10.95" customHeight="1" outlineLevel="1" x14ac:dyDescent="0.25">
      <c r="A6279" t="s">
        <v>6860</v>
      </c>
      <c r="C6279" s="3" t="s">
        <v>12533</v>
      </c>
      <c r="D6279" s="3" t="s">
        <v>2036</v>
      </c>
      <c r="E6279" s="9">
        <v>1934</v>
      </c>
      <c r="F6279" s="7" t="s">
        <v>5967</v>
      </c>
      <c r="G6279" s="7" t="s">
        <v>6522</v>
      </c>
      <c r="H6279" s="8" t="s">
        <v>6520</v>
      </c>
      <c r="I6279" s="8" t="s">
        <v>8890</v>
      </c>
      <c r="J6279" s="19">
        <v>1</v>
      </c>
      <c r="K6279" s="19" t="s">
        <v>7736</v>
      </c>
      <c r="L6279" s="11">
        <v>3.2</v>
      </c>
      <c r="M6279" s="11"/>
      <c r="N6279" s="24"/>
      <c r="P6279" s="32"/>
      <c r="T6279" s="19"/>
      <c r="U6279" s="3" t="s">
        <v>6521</v>
      </c>
      <c r="X6279" t="str">
        <f t="shared" si="388"/>
        <v/>
      </c>
      <c r="Z6279" t="str">
        <f t="shared" si="389"/>
        <v/>
      </c>
      <c r="AB6279" s="9"/>
      <c r="AC6279" t="s">
        <v>6520</v>
      </c>
      <c r="AD6279">
        <f t="shared" si="387"/>
        <v>0</v>
      </c>
      <c r="AF6279" s="3"/>
      <c r="AG6279" t="s">
        <v>4081</v>
      </c>
      <c r="AH6279" s="9" t="s">
        <v>4623</v>
      </c>
    </row>
    <row r="6280" spans="1:34" ht="10.95" customHeight="1" outlineLevel="1" x14ac:dyDescent="0.25">
      <c r="A6280" t="s">
        <v>6860</v>
      </c>
      <c r="C6280" s="3" t="s">
        <v>12533</v>
      </c>
      <c r="D6280" s="3">
        <v>178</v>
      </c>
      <c r="E6280" s="9">
        <v>1934</v>
      </c>
      <c r="F6280" s="7" t="s">
        <v>5692</v>
      </c>
      <c r="G6280" s="7" t="s">
        <v>4371</v>
      </c>
      <c r="H6280" s="8" t="s">
        <v>6520</v>
      </c>
      <c r="I6280" s="8" t="s">
        <v>8890</v>
      </c>
      <c r="J6280" s="19">
        <v>1</v>
      </c>
      <c r="K6280" s="19" t="s">
        <v>7736</v>
      </c>
      <c r="L6280" s="11">
        <v>2.65</v>
      </c>
      <c r="M6280" s="11"/>
      <c r="N6280" s="24"/>
      <c r="P6280" s="32"/>
      <c r="T6280" s="19"/>
      <c r="U6280" s="3" t="s">
        <v>5605</v>
      </c>
      <c r="X6280" t="str">
        <f t="shared" si="388"/>
        <v/>
      </c>
      <c r="Z6280" t="str">
        <f t="shared" si="389"/>
        <v/>
      </c>
      <c r="AB6280" s="9"/>
      <c r="AC6280" t="s">
        <v>6520</v>
      </c>
      <c r="AD6280">
        <f t="shared" si="387"/>
        <v>0</v>
      </c>
      <c r="AF6280" s="3"/>
      <c r="AG6280" t="s">
        <v>4081</v>
      </c>
      <c r="AH6280" s="9" t="s">
        <v>4925</v>
      </c>
    </row>
    <row r="6281" spans="1:34" ht="10.95" customHeight="1" outlineLevel="1" x14ac:dyDescent="0.25">
      <c r="A6281" t="s">
        <v>6860</v>
      </c>
      <c r="C6281" s="3" t="s">
        <v>12533</v>
      </c>
      <c r="D6281" s="3">
        <v>181</v>
      </c>
      <c r="E6281" s="9">
        <v>1935</v>
      </c>
      <c r="F6281" s="7" t="s">
        <v>8548</v>
      </c>
      <c r="G6281" s="7" t="s">
        <v>1677</v>
      </c>
      <c r="H6281" s="8" t="s">
        <v>10583</v>
      </c>
      <c r="I6281" s="8" t="s">
        <v>8891</v>
      </c>
      <c r="J6281" s="19">
        <v>5</v>
      </c>
      <c r="K6281" s="19" t="s">
        <v>7736</v>
      </c>
      <c r="L6281" s="11">
        <v>1</v>
      </c>
      <c r="M6281" s="11"/>
      <c r="N6281" s="24"/>
      <c r="P6281" s="32"/>
      <c r="T6281" s="19"/>
      <c r="U6281" s="3">
        <v>193</v>
      </c>
      <c r="X6281" t="str">
        <f t="shared" si="388"/>
        <v/>
      </c>
      <c r="Z6281" t="str">
        <f t="shared" si="389"/>
        <v/>
      </c>
      <c r="AB6281" s="9"/>
      <c r="AC6281" t="s">
        <v>10583</v>
      </c>
      <c r="AD6281">
        <f t="shared" si="387"/>
        <v>0</v>
      </c>
      <c r="AF6281" s="3"/>
      <c r="AG6281" t="s">
        <v>10584</v>
      </c>
      <c r="AH6281" s="9" t="s">
        <v>4623</v>
      </c>
    </row>
    <row r="6282" spans="1:34" ht="10.95" customHeight="1" outlineLevel="1" x14ac:dyDescent="0.25">
      <c r="A6282" t="s">
        <v>6860</v>
      </c>
      <c r="C6282" s="3" t="s">
        <v>12533</v>
      </c>
      <c r="D6282" s="3">
        <v>182</v>
      </c>
      <c r="E6282" s="9">
        <v>1935</v>
      </c>
      <c r="F6282" s="10" t="s">
        <v>8871</v>
      </c>
      <c r="G6282" s="7" t="s">
        <v>4079</v>
      </c>
      <c r="H6282" s="8" t="s">
        <v>4080</v>
      </c>
      <c r="I6282" s="8" t="s">
        <v>8891</v>
      </c>
      <c r="J6282" s="19">
        <v>1</v>
      </c>
      <c r="K6282" s="19" t="s">
        <v>7736</v>
      </c>
      <c r="L6282" s="11">
        <v>0.4</v>
      </c>
      <c r="M6282" s="11"/>
      <c r="N6282" s="24"/>
      <c r="P6282" s="32"/>
      <c r="S6282">
        <v>1</v>
      </c>
      <c r="T6282" s="19"/>
      <c r="U6282" s="3">
        <v>194</v>
      </c>
      <c r="X6282" t="str">
        <f t="shared" si="388"/>
        <v/>
      </c>
      <c r="Z6282" t="str">
        <f t="shared" si="389"/>
        <v/>
      </c>
      <c r="AB6282" s="9"/>
      <c r="AC6282" t="s">
        <v>4080</v>
      </c>
      <c r="AD6282">
        <f t="shared" si="387"/>
        <v>0</v>
      </c>
      <c r="AF6282" s="3"/>
      <c r="AG6282" t="s">
        <v>4081</v>
      </c>
      <c r="AH6282" s="9" t="s">
        <v>4623</v>
      </c>
    </row>
    <row r="6283" spans="1:34" ht="10.95" customHeight="1" outlineLevel="1" x14ac:dyDescent="0.25">
      <c r="A6283" t="s">
        <v>6860</v>
      </c>
      <c r="C6283" s="3" t="s">
        <v>12533</v>
      </c>
      <c r="D6283" s="3">
        <v>194</v>
      </c>
      <c r="E6283" s="9">
        <v>1938</v>
      </c>
      <c r="F6283" s="7" t="s">
        <v>4082</v>
      </c>
      <c r="G6283" s="7" t="s">
        <v>4083</v>
      </c>
      <c r="H6283" s="8" t="s">
        <v>4084</v>
      </c>
      <c r="I6283" s="8" t="s">
        <v>8892</v>
      </c>
      <c r="J6283" s="19">
        <v>2</v>
      </c>
      <c r="K6283" s="19" t="s">
        <v>7736</v>
      </c>
      <c r="L6283" s="11">
        <v>0.8</v>
      </c>
      <c r="M6283" s="11"/>
      <c r="N6283" s="24"/>
      <c r="P6283" s="32"/>
      <c r="R6283">
        <v>1</v>
      </c>
      <c r="S6283">
        <v>1</v>
      </c>
      <c r="T6283" s="19"/>
      <c r="U6283" s="3">
        <v>203</v>
      </c>
      <c r="X6283" t="str">
        <f t="shared" si="388"/>
        <v/>
      </c>
      <c r="Z6283" t="str">
        <f t="shared" si="389"/>
        <v/>
      </c>
      <c r="AB6283" s="9"/>
      <c r="AC6283" t="s">
        <v>4084</v>
      </c>
      <c r="AD6283">
        <f t="shared" si="387"/>
        <v>0</v>
      </c>
      <c r="AF6283" s="3"/>
      <c r="AG6283" t="s">
        <v>5686</v>
      </c>
      <c r="AH6283" s="9" t="s">
        <v>4925</v>
      </c>
    </row>
    <row r="6284" spans="1:34" ht="10.95" customHeight="1" outlineLevel="1" x14ac:dyDescent="0.25">
      <c r="A6284" t="s">
        <v>6860</v>
      </c>
      <c r="C6284" s="3" t="s">
        <v>12533</v>
      </c>
      <c r="D6284" s="3">
        <v>195</v>
      </c>
      <c r="E6284" s="9">
        <v>1938</v>
      </c>
      <c r="F6284" s="7" t="s">
        <v>5689</v>
      </c>
      <c r="G6284" s="7" t="s">
        <v>6139</v>
      </c>
      <c r="H6284" s="8" t="s">
        <v>4084</v>
      </c>
      <c r="I6284" s="8" t="s">
        <v>8892</v>
      </c>
      <c r="J6284" s="19">
        <v>2</v>
      </c>
      <c r="K6284" s="19" t="s">
        <v>7736</v>
      </c>
      <c r="L6284" s="11">
        <v>0.8</v>
      </c>
      <c r="M6284" s="11"/>
      <c r="N6284" s="24"/>
      <c r="P6284" s="32"/>
      <c r="T6284" s="19"/>
      <c r="U6284" s="3">
        <v>204</v>
      </c>
      <c r="X6284" t="str">
        <f t="shared" si="388"/>
        <v/>
      </c>
      <c r="Z6284" t="str">
        <f t="shared" si="389"/>
        <v/>
      </c>
      <c r="AB6284" s="9"/>
      <c r="AC6284" t="s">
        <v>4084</v>
      </c>
      <c r="AD6284">
        <f t="shared" si="387"/>
        <v>0</v>
      </c>
      <c r="AF6284" s="3"/>
      <c r="AG6284" t="s">
        <v>5686</v>
      </c>
      <c r="AH6284" s="9" t="s">
        <v>4623</v>
      </c>
    </row>
    <row r="6285" spans="1:34" ht="10.95" customHeight="1" outlineLevel="1" x14ac:dyDescent="0.25">
      <c r="A6285" t="s">
        <v>6860</v>
      </c>
      <c r="C6285" s="3" t="s">
        <v>12533</v>
      </c>
      <c r="D6285" s="3">
        <v>196</v>
      </c>
      <c r="E6285" s="9">
        <v>1938</v>
      </c>
      <c r="F6285" s="7" t="s">
        <v>4217</v>
      </c>
      <c r="G6285" s="7" t="s">
        <v>2293</v>
      </c>
      <c r="H6285" s="8" t="s">
        <v>4084</v>
      </c>
      <c r="I6285" s="8" t="s">
        <v>8892</v>
      </c>
      <c r="J6285" s="19">
        <v>2</v>
      </c>
      <c r="K6285" s="19" t="s">
        <v>7736</v>
      </c>
      <c r="L6285" s="11">
        <v>0.8</v>
      </c>
      <c r="M6285" s="11"/>
      <c r="N6285" s="24"/>
      <c r="P6285" s="32"/>
      <c r="T6285" s="19"/>
      <c r="U6285" s="3">
        <v>205</v>
      </c>
      <c r="X6285" t="str">
        <f t="shared" si="388"/>
        <v/>
      </c>
      <c r="Z6285" t="str">
        <f t="shared" si="389"/>
        <v/>
      </c>
      <c r="AB6285" s="9"/>
      <c r="AC6285" t="s">
        <v>4084</v>
      </c>
      <c r="AD6285">
        <f t="shared" si="387"/>
        <v>0</v>
      </c>
      <c r="AF6285" s="3"/>
      <c r="AG6285" t="s">
        <v>5686</v>
      </c>
      <c r="AH6285" s="9" t="s">
        <v>4613</v>
      </c>
    </row>
    <row r="6286" spans="1:34" ht="10.95" customHeight="1" outlineLevel="1" x14ac:dyDescent="0.25">
      <c r="A6286" t="s">
        <v>6860</v>
      </c>
      <c r="C6286" s="3" t="s">
        <v>12533</v>
      </c>
      <c r="D6286" s="3">
        <v>197</v>
      </c>
      <c r="E6286" s="9">
        <v>1938</v>
      </c>
      <c r="F6286" s="7" t="s">
        <v>5690</v>
      </c>
      <c r="G6286" s="7" t="s">
        <v>5691</v>
      </c>
      <c r="H6286" s="8" t="s">
        <v>4084</v>
      </c>
      <c r="I6286" s="8" t="s">
        <v>8892</v>
      </c>
      <c r="J6286" s="19">
        <v>2</v>
      </c>
      <c r="K6286" s="19" t="s">
        <v>7736</v>
      </c>
      <c r="L6286" s="11">
        <v>1.1000000000000001</v>
      </c>
      <c r="M6286" s="11"/>
      <c r="N6286" s="24"/>
      <c r="P6286" s="32"/>
      <c r="T6286" s="19"/>
      <c r="U6286" s="3">
        <v>206</v>
      </c>
      <c r="X6286" t="str">
        <f t="shared" si="388"/>
        <v/>
      </c>
      <c r="Z6286" t="str">
        <f t="shared" si="389"/>
        <v/>
      </c>
      <c r="AB6286" s="9"/>
      <c r="AC6286" t="s">
        <v>4084</v>
      </c>
      <c r="AD6286">
        <f t="shared" si="387"/>
        <v>0</v>
      </c>
      <c r="AF6286" s="3"/>
      <c r="AG6286" t="s">
        <v>5686</v>
      </c>
      <c r="AH6286" s="9" t="s">
        <v>4623</v>
      </c>
    </row>
    <row r="6287" spans="1:34" ht="10.95" customHeight="1" outlineLevel="1" x14ac:dyDescent="0.25">
      <c r="A6287" t="s">
        <v>6860</v>
      </c>
      <c r="C6287" s="3" t="s">
        <v>12533</v>
      </c>
      <c r="D6287" s="3">
        <v>198</v>
      </c>
      <c r="E6287" s="9">
        <v>1938</v>
      </c>
      <c r="F6287" s="7" t="s">
        <v>5692</v>
      </c>
      <c r="G6287" s="7" t="s">
        <v>5359</v>
      </c>
      <c r="H6287" s="8" t="s">
        <v>4084</v>
      </c>
      <c r="I6287" s="8" t="s">
        <v>8892</v>
      </c>
      <c r="J6287" s="19">
        <v>2</v>
      </c>
      <c r="K6287" s="19" t="s">
        <v>7736</v>
      </c>
      <c r="L6287" s="11">
        <v>8</v>
      </c>
      <c r="M6287" s="11"/>
      <c r="N6287" s="24"/>
      <c r="P6287" s="32"/>
      <c r="T6287" s="19"/>
      <c r="U6287" s="3">
        <v>208</v>
      </c>
      <c r="X6287" t="str">
        <f t="shared" si="388"/>
        <v/>
      </c>
      <c r="Z6287" t="str">
        <f t="shared" si="389"/>
        <v/>
      </c>
      <c r="AB6287" s="9"/>
      <c r="AC6287" t="s">
        <v>4084</v>
      </c>
      <c r="AD6287">
        <f t="shared" si="387"/>
        <v>0</v>
      </c>
      <c r="AF6287" s="3"/>
      <c r="AG6287" t="s">
        <v>5686</v>
      </c>
      <c r="AH6287" s="9" t="s">
        <v>4623</v>
      </c>
    </row>
    <row r="6288" spans="1:34" ht="10.95" customHeight="1" outlineLevel="1" x14ac:dyDescent="0.25">
      <c r="A6288" t="s">
        <v>6860</v>
      </c>
      <c r="C6288" s="3" t="s">
        <v>12533</v>
      </c>
      <c r="D6288" s="3" t="s">
        <v>3674</v>
      </c>
      <c r="E6288" s="9">
        <v>1938</v>
      </c>
      <c r="F6288" s="7" t="s">
        <v>5688</v>
      </c>
      <c r="G6288" s="7" t="s">
        <v>4083</v>
      </c>
      <c r="H6288" s="8" t="s">
        <v>4084</v>
      </c>
      <c r="I6288" s="8" t="s">
        <v>8892</v>
      </c>
      <c r="J6288" s="19">
        <v>2</v>
      </c>
      <c r="K6288" s="19" t="s">
        <v>20092</v>
      </c>
      <c r="L6288" s="11"/>
      <c r="M6288" s="11"/>
      <c r="N6288" s="24"/>
      <c r="P6288" s="32"/>
      <c r="T6288" s="19"/>
      <c r="U6288" s="3" t="s">
        <v>5687</v>
      </c>
      <c r="W6288" t="s">
        <v>7738</v>
      </c>
      <c r="X6288" t="str">
        <f t="shared" si="388"/>
        <v/>
      </c>
      <c r="Z6288" t="str">
        <f t="shared" si="389"/>
        <v/>
      </c>
      <c r="AB6288" s="9"/>
      <c r="AC6288" t="s">
        <v>4084</v>
      </c>
      <c r="AD6288">
        <f t="shared" si="387"/>
        <v>0</v>
      </c>
      <c r="AF6288" s="3"/>
      <c r="AG6288" t="s">
        <v>5686</v>
      </c>
      <c r="AH6288" s="9" t="s">
        <v>4526</v>
      </c>
    </row>
    <row r="6289" spans="1:34" ht="10.95" customHeight="1" outlineLevel="1" x14ac:dyDescent="0.25">
      <c r="A6289" t="s">
        <v>6860</v>
      </c>
      <c r="C6289" s="3" t="s">
        <v>12533</v>
      </c>
      <c r="D6289" s="3">
        <v>217</v>
      </c>
      <c r="E6289" s="9">
        <v>1939</v>
      </c>
      <c r="F6289" s="7" t="s">
        <v>8548</v>
      </c>
      <c r="G6289" s="7" t="s">
        <v>10585</v>
      </c>
      <c r="H6289" s="8" t="s">
        <v>10586</v>
      </c>
      <c r="I6289" s="8" t="s">
        <v>10587</v>
      </c>
      <c r="J6289" s="19">
        <v>2</v>
      </c>
      <c r="K6289" s="19" t="s">
        <v>7736</v>
      </c>
      <c r="L6289" s="11">
        <v>0.8</v>
      </c>
      <c r="M6289" s="11"/>
      <c r="N6289" s="24"/>
      <c r="P6289" s="32"/>
      <c r="T6289" s="19"/>
      <c r="U6289" s="3"/>
      <c r="X6289" t="str">
        <f t="shared" si="388"/>
        <v/>
      </c>
      <c r="Z6289" t="str">
        <f t="shared" si="389"/>
        <v/>
      </c>
      <c r="AB6289" s="9"/>
      <c r="AC6289" t="s">
        <v>10586</v>
      </c>
      <c r="AD6289">
        <f t="shared" si="387"/>
        <v>0</v>
      </c>
      <c r="AF6289" s="3"/>
      <c r="AH6289" s="9"/>
    </row>
    <row r="6290" spans="1:34" ht="10.95" customHeight="1" outlineLevel="1" x14ac:dyDescent="0.25">
      <c r="A6290" t="s">
        <v>6860</v>
      </c>
      <c r="C6290" s="3" t="s">
        <v>12533</v>
      </c>
      <c r="D6290" s="3">
        <v>218</v>
      </c>
      <c r="E6290" s="9">
        <v>1940</v>
      </c>
      <c r="F6290" s="7" t="s">
        <v>4369</v>
      </c>
      <c r="G6290" s="7" t="s">
        <v>3433</v>
      </c>
      <c r="H6290" s="8" t="s">
        <v>4084</v>
      </c>
      <c r="I6290" s="8" t="s">
        <v>4084</v>
      </c>
      <c r="J6290" s="19">
        <v>2</v>
      </c>
      <c r="K6290" s="19" t="s">
        <v>7736</v>
      </c>
      <c r="L6290" s="11">
        <v>0.8</v>
      </c>
      <c r="M6290" s="11"/>
      <c r="N6290" s="24"/>
      <c r="P6290" s="32"/>
      <c r="T6290" s="19"/>
      <c r="U6290" s="3">
        <v>207</v>
      </c>
      <c r="X6290" t="str">
        <f t="shared" si="388"/>
        <v/>
      </c>
      <c r="Z6290" t="str">
        <f t="shared" si="389"/>
        <v/>
      </c>
      <c r="AB6290" s="9"/>
      <c r="AC6290" t="s">
        <v>4084</v>
      </c>
      <c r="AD6290">
        <f t="shared" si="387"/>
        <v>0</v>
      </c>
      <c r="AF6290" s="3"/>
      <c r="AG6290" t="s">
        <v>5686</v>
      </c>
      <c r="AH6290" s="9" t="s">
        <v>4613</v>
      </c>
    </row>
    <row r="6291" spans="1:34" ht="10.95" customHeight="1" outlineLevel="1" x14ac:dyDescent="0.25">
      <c r="A6291" t="s">
        <v>6860</v>
      </c>
      <c r="C6291" s="3" t="s">
        <v>12533</v>
      </c>
      <c r="D6291" s="3">
        <v>230</v>
      </c>
      <c r="E6291" s="9">
        <v>1943</v>
      </c>
      <c r="F6291" s="7" t="s">
        <v>5693</v>
      </c>
      <c r="G6291" s="7" t="s">
        <v>3433</v>
      </c>
      <c r="H6291" s="8" t="s">
        <v>4084</v>
      </c>
      <c r="I6291" s="8" t="s">
        <v>8893</v>
      </c>
      <c r="J6291" s="19">
        <v>2</v>
      </c>
      <c r="K6291" s="19" t="s">
        <v>7736</v>
      </c>
      <c r="L6291" s="11">
        <v>4.9000000000000004</v>
      </c>
      <c r="M6291" s="11"/>
      <c r="N6291" s="24"/>
      <c r="P6291" s="32"/>
      <c r="T6291" s="19"/>
      <c r="U6291" s="3" t="s">
        <v>5694</v>
      </c>
      <c r="X6291" t="str">
        <f t="shared" si="388"/>
        <v/>
      </c>
      <c r="Z6291" t="str">
        <f t="shared" si="389"/>
        <v/>
      </c>
      <c r="AB6291" s="9"/>
      <c r="AC6291" t="s">
        <v>4084</v>
      </c>
      <c r="AD6291">
        <f t="shared" si="387"/>
        <v>0</v>
      </c>
      <c r="AF6291" s="3"/>
      <c r="AG6291" t="s">
        <v>5686</v>
      </c>
      <c r="AH6291" s="9" t="s">
        <v>4925</v>
      </c>
    </row>
    <row r="6292" spans="1:34" ht="10.95" customHeight="1" outlineLevel="1" x14ac:dyDescent="0.25">
      <c r="A6292" t="s">
        <v>6860</v>
      </c>
      <c r="C6292" s="3" t="s">
        <v>12533</v>
      </c>
      <c r="D6292" s="3">
        <v>240</v>
      </c>
      <c r="E6292" s="9">
        <v>1945</v>
      </c>
      <c r="F6292" s="10" t="s">
        <v>8871</v>
      </c>
      <c r="G6292" s="7" t="s">
        <v>5963</v>
      </c>
      <c r="H6292" s="8" t="s">
        <v>4084</v>
      </c>
      <c r="I6292" s="8" t="s">
        <v>8893</v>
      </c>
      <c r="J6292" s="19">
        <v>2</v>
      </c>
      <c r="K6292" s="19" t="s">
        <v>7736</v>
      </c>
      <c r="L6292" s="11">
        <v>4.9000000000000004</v>
      </c>
      <c r="M6292" s="11"/>
      <c r="N6292" s="24"/>
      <c r="P6292" s="32"/>
      <c r="T6292" s="19"/>
      <c r="U6292" s="3" t="s">
        <v>5964</v>
      </c>
      <c r="X6292" t="str">
        <f t="shared" si="388"/>
        <v/>
      </c>
      <c r="Z6292" t="str">
        <f t="shared" si="389"/>
        <v/>
      </c>
      <c r="AB6292" s="9"/>
      <c r="AC6292" t="s">
        <v>4084</v>
      </c>
      <c r="AD6292">
        <f t="shared" si="387"/>
        <v>0</v>
      </c>
      <c r="AF6292" s="3"/>
      <c r="AG6292" t="s">
        <v>5686</v>
      </c>
      <c r="AH6292" s="9" t="s">
        <v>4925</v>
      </c>
    </row>
    <row r="6293" spans="1:34" ht="10.95" customHeight="1" outlineLevel="1" x14ac:dyDescent="0.25">
      <c r="A6293" t="s">
        <v>6860</v>
      </c>
      <c r="C6293" s="3" t="s">
        <v>12533</v>
      </c>
      <c r="D6293" s="3" t="s">
        <v>8894</v>
      </c>
      <c r="E6293" s="9">
        <v>1947</v>
      </c>
      <c r="F6293" s="7" t="s">
        <v>5695</v>
      </c>
      <c r="G6293" s="7" t="s">
        <v>3433</v>
      </c>
      <c r="H6293" s="8" t="s">
        <v>4084</v>
      </c>
      <c r="I6293" s="8" t="s">
        <v>8893</v>
      </c>
      <c r="J6293" s="19">
        <v>2</v>
      </c>
      <c r="K6293" s="19" t="s">
        <v>7736</v>
      </c>
      <c r="L6293" s="11">
        <v>0.8</v>
      </c>
      <c r="M6293" s="11"/>
      <c r="N6293" s="24"/>
      <c r="P6293" s="32"/>
      <c r="T6293" s="19"/>
      <c r="U6293" s="3" t="s">
        <v>8005</v>
      </c>
      <c r="W6293" t="s">
        <v>7738</v>
      </c>
      <c r="X6293" t="str">
        <f t="shared" si="388"/>
        <v/>
      </c>
      <c r="Z6293" t="str">
        <f t="shared" si="389"/>
        <v/>
      </c>
      <c r="AB6293" s="9"/>
      <c r="AC6293" t="s">
        <v>4084</v>
      </c>
      <c r="AD6293">
        <f t="shared" si="387"/>
        <v>0</v>
      </c>
      <c r="AF6293" s="3"/>
      <c r="AG6293" t="s">
        <v>5686</v>
      </c>
      <c r="AH6293" s="9" t="s">
        <v>4925</v>
      </c>
    </row>
    <row r="6294" spans="1:34" ht="10.95" customHeight="1" outlineLevel="1" x14ac:dyDescent="0.25">
      <c r="A6294" t="s">
        <v>6860</v>
      </c>
      <c r="C6294" s="3" t="s">
        <v>12533</v>
      </c>
      <c r="D6294" s="3" t="s">
        <v>8895</v>
      </c>
      <c r="E6294" s="9">
        <v>1947</v>
      </c>
      <c r="F6294" s="10" t="s">
        <v>21571</v>
      </c>
      <c r="G6294" s="7" t="s">
        <v>5963</v>
      </c>
      <c r="H6294" s="8" t="s">
        <v>4084</v>
      </c>
      <c r="I6294" s="8" t="s">
        <v>8893</v>
      </c>
      <c r="J6294" s="19">
        <v>2</v>
      </c>
      <c r="K6294" s="19" t="s">
        <v>7736</v>
      </c>
      <c r="L6294" s="11">
        <v>0.8</v>
      </c>
      <c r="M6294" s="11"/>
      <c r="N6294" s="24"/>
      <c r="P6294" s="32"/>
      <c r="T6294" s="19"/>
      <c r="U6294" s="3" t="s">
        <v>8006</v>
      </c>
      <c r="W6294" t="s">
        <v>7738</v>
      </c>
      <c r="X6294" t="str">
        <f t="shared" si="388"/>
        <v/>
      </c>
      <c r="Z6294" t="str">
        <f t="shared" si="389"/>
        <v/>
      </c>
      <c r="AB6294" s="9"/>
      <c r="AC6294" t="s">
        <v>4084</v>
      </c>
      <c r="AD6294">
        <f t="shared" si="387"/>
        <v>0</v>
      </c>
      <c r="AF6294" s="3"/>
      <c r="AG6294" t="s">
        <v>5686</v>
      </c>
      <c r="AH6294" s="9" t="s">
        <v>4925</v>
      </c>
    </row>
    <row r="6295" spans="1:34" ht="10.95" customHeight="1" outlineLevel="1" x14ac:dyDescent="0.25">
      <c r="A6295" t="s">
        <v>6860</v>
      </c>
      <c r="C6295" s="3" t="s">
        <v>12533</v>
      </c>
      <c r="D6295" s="3">
        <v>242</v>
      </c>
      <c r="E6295" s="9">
        <v>1947</v>
      </c>
      <c r="F6295" s="7" t="s">
        <v>4082</v>
      </c>
      <c r="G6295" s="7" t="s">
        <v>5483</v>
      </c>
      <c r="H6295" s="8" t="s">
        <v>6523</v>
      </c>
      <c r="I6295" s="8" t="s">
        <v>8890</v>
      </c>
      <c r="J6295" s="19">
        <v>3</v>
      </c>
      <c r="K6295" s="19" t="s">
        <v>7736</v>
      </c>
      <c r="L6295" s="11">
        <v>0.2</v>
      </c>
      <c r="M6295" s="11"/>
      <c r="N6295" s="24"/>
      <c r="P6295" s="32"/>
      <c r="T6295" s="19"/>
      <c r="U6295" s="3" t="s">
        <v>4467</v>
      </c>
      <c r="X6295" t="str">
        <f t="shared" si="388"/>
        <v/>
      </c>
      <c r="Z6295" t="str">
        <f t="shared" si="389"/>
        <v/>
      </c>
      <c r="AB6295" s="9"/>
      <c r="AC6295" t="s">
        <v>6523</v>
      </c>
      <c r="AD6295">
        <f t="shared" si="387"/>
        <v>0</v>
      </c>
      <c r="AF6295" s="3"/>
      <c r="AG6295" t="s">
        <v>5686</v>
      </c>
      <c r="AH6295" s="9" t="s">
        <v>4925</v>
      </c>
    </row>
    <row r="6296" spans="1:34" ht="10.95" customHeight="1" outlineLevel="1" x14ac:dyDescent="0.25">
      <c r="A6296" t="s">
        <v>6860</v>
      </c>
      <c r="C6296" s="3" t="s">
        <v>12533</v>
      </c>
      <c r="D6296" s="3">
        <v>243</v>
      </c>
      <c r="E6296" s="9">
        <v>1947</v>
      </c>
      <c r="F6296" s="7" t="s">
        <v>8870</v>
      </c>
      <c r="G6296" s="7" t="s">
        <v>6987</v>
      </c>
      <c r="H6296" s="8" t="s">
        <v>18000</v>
      </c>
      <c r="I6296" s="8" t="s">
        <v>8890</v>
      </c>
      <c r="J6296" s="19">
        <v>5</v>
      </c>
      <c r="K6296" s="19" t="s">
        <v>7736</v>
      </c>
      <c r="L6296" s="11">
        <v>0.9</v>
      </c>
      <c r="M6296" s="11"/>
      <c r="N6296" s="24"/>
      <c r="P6296" s="32"/>
      <c r="T6296" s="19"/>
      <c r="U6296" s="3" t="s">
        <v>6126</v>
      </c>
      <c r="X6296" t="str">
        <f t="shared" si="388"/>
        <v/>
      </c>
      <c r="Z6296" t="str">
        <f t="shared" si="389"/>
        <v/>
      </c>
      <c r="AB6296" s="9"/>
      <c r="AC6296" t="s">
        <v>18000</v>
      </c>
      <c r="AD6296">
        <f t="shared" si="387"/>
        <v>0</v>
      </c>
      <c r="AF6296" s="3"/>
      <c r="AH6296" s="9"/>
    </row>
    <row r="6297" spans="1:34" ht="10.95" customHeight="1" outlineLevel="1" x14ac:dyDescent="0.25">
      <c r="A6297" t="s">
        <v>6860</v>
      </c>
      <c r="C6297" s="3" t="s">
        <v>12533</v>
      </c>
      <c r="D6297" s="3">
        <v>244</v>
      </c>
      <c r="E6297" s="9">
        <v>1947</v>
      </c>
      <c r="F6297" s="7" t="s">
        <v>221</v>
      </c>
      <c r="G6297" s="7" t="s">
        <v>8873</v>
      </c>
      <c r="H6297" s="8" t="s">
        <v>18000</v>
      </c>
      <c r="I6297" s="8" t="s">
        <v>8890</v>
      </c>
      <c r="J6297" s="19">
        <v>3</v>
      </c>
      <c r="K6297" s="19" t="s">
        <v>7736</v>
      </c>
      <c r="L6297" s="11">
        <v>0.9</v>
      </c>
      <c r="M6297" s="11"/>
      <c r="N6297" s="24"/>
      <c r="P6297" s="32"/>
      <c r="S6297">
        <v>1</v>
      </c>
      <c r="T6297" s="19"/>
      <c r="U6297" s="3" t="s">
        <v>7976</v>
      </c>
      <c r="X6297" t="str">
        <f t="shared" si="388"/>
        <v/>
      </c>
      <c r="Z6297" t="str">
        <f t="shared" si="389"/>
        <v/>
      </c>
      <c r="AB6297" s="9"/>
      <c r="AC6297" t="s">
        <v>18000</v>
      </c>
      <c r="AD6297">
        <f t="shared" si="387"/>
        <v>0</v>
      </c>
      <c r="AF6297" s="3"/>
      <c r="AH6297" s="9"/>
    </row>
    <row r="6298" spans="1:34" ht="10.95" customHeight="1" outlineLevel="1" x14ac:dyDescent="0.25">
      <c r="A6298" t="s">
        <v>6860</v>
      </c>
      <c r="C6298" s="3" t="s">
        <v>12533</v>
      </c>
      <c r="D6298" s="3">
        <v>245</v>
      </c>
      <c r="E6298" s="9">
        <v>1947</v>
      </c>
      <c r="F6298" s="10" t="s">
        <v>8871</v>
      </c>
      <c r="G6298" s="7" t="s">
        <v>5963</v>
      </c>
      <c r="H6298" s="8" t="s">
        <v>6524</v>
      </c>
      <c r="I6298" s="8" t="s">
        <v>8890</v>
      </c>
      <c r="J6298" s="19">
        <v>3</v>
      </c>
      <c r="K6298" s="19" t="s">
        <v>7736</v>
      </c>
      <c r="L6298" s="11">
        <v>1</v>
      </c>
      <c r="M6298" s="11"/>
      <c r="N6298" s="24"/>
      <c r="P6298" s="32"/>
      <c r="T6298" s="19"/>
      <c r="U6298" s="3" t="s">
        <v>675</v>
      </c>
      <c r="X6298" t="str">
        <f t="shared" si="388"/>
        <v/>
      </c>
      <c r="Z6298" t="str">
        <f t="shared" si="389"/>
        <v/>
      </c>
      <c r="AB6298" s="9"/>
      <c r="AC6298" t="s">
        <v>6524</v>
      </c>
      <c r="AD6298">
        <f t="shared" si="387"/>
        <v>0</v>
      </c>
      <c r="AF6298" s="3"/>
      <c r="AG6298" t="s">
        <v>3343</v>
      </c>
      <c r="AH6298" s="9" t="s">
        <v>4613</v>
      </c>
    </row>
    <row r="6299" spans="1:34" ht="10.95" customHeight="1" outlineLevel="1" x14ac:dyDescent="0.25">
      <c r="A6299" t="s">
        <v>6860</v>
      </c>
      <c r="C6299" s="3" t="s">
        <v>12533</v>
      </c>
      <c r="D6299" s="3">
        <v>246</v>
      </c>
      <c r="E6299" s="9">
        <v>1947</v>
      </c>
      <c r="F6299" s="10" t="s">
        <v>8872</v>
      </c>
      <c r="G6299" s="7" t="s">
        <v>3974</v>
      </c>
      <c r="H6299" s="8" t="s">
        <v>6525</v>
      </c>
      <c r="I6299" s="8" t="s">
        <v>8890</v>
      </c>
      <c r="J6299" s="19">
        <v>3</v>
      </c>
      <c r="K6299" s="19" t="s">
        <v>7736</v>
      </c>
      <c r="L6299" s="11">
        <v>1</v>
      </c>
      <c r="M6299" s="11"/>
      <c r="N6299" s="24"/>
      <c r="P6299" s="32"/>
      <c r="T6299" s="19"/>
      <c r="U6299" s="3" t="s">
        <v>3378</v>
      </c>
      <c r="X6299" t="str">
        <f t="shared" si="388"/>
        <v/>
      </c>
      <c r="Z6299" t="str">
        <f t="shared" si="389"/>
        <v/>
      </c>
      <c r="AB6299" s="9"/>
      <c r="AC6299" t="s">
        <v>6525</v>
      </c>
      <c r="AD6299">
        <f t="shared" si="387"/>
        <v>0</v>
      </c>
      <c r="AF6299" s="3"/>
      <c r="AG6299" t="s">
        <v>3343</v>
      </c>
      <c r="AH6299" s="9" t="s">
        <v>4925</v>
      </c>
    </row>
    <row r="6300" spans="1:34" ht="10.95" customHeight="1" outlineLevel="1" x14ac:dyDescent="0.25">
      <c r="A6300" t="s">
        <v>6860</v>
      </c>
      <c r="C6300" s="3" t="s">
        <v>12533</v>
      </c>
      <c r="D6300" s="3">
        <v>247</v>
      </c>
      <c r="E6300" s="9">
        <v>1947</v>
      </c>
      <c r="F6300" s="10" t="s">
        <v>21572</v>
      </c>
      <c r="G6300" s="7" t="s">
        <v>5574</v>
      </c>
      <c r="H6300" s="8" t="s">
        <v>18000</v>
      </c>
      <c r="I6300" s="8" t="s">
        <v>8890</v>
      </c>
      <c r="J6300" s="19">
        <v>5</v>
      </c>
      <c r="K6300" s="19" t="s">
        <v>7736</v>
      </c>
      <c r="L6300" s="11">
        <v>1.2</v>
      </c>
      <c r="M6300" s="11"/>
      <c r="N6300" s="24"/>
      <c r="P6300" s="32"/>
      <c r="T6300" s="19"/>
      <c r="U6300" s="3" t="s">
        <v>1120</v>
      </c>
      <c r="X6300" t="str">
        <f t="shared" si="388"/>
        <v/>
      </c>
      <c r="Z6300" t="str">
        <f t="shared" si="389"/>
        <v/>
      </c>
      <c r="AB6300" s="9"/>
      <c r="AC6300" t="s">
        <v>18000</v>
      </c>
      <c r="AD6300">
        <f t="shared" si="387"/>
        <v>0</v>
      </c>
      <c r="AF6300" s="3"/>
      <c r="AH6300" s="9"/>
    </row>
    <row r="6301" spans="1:34" ht="10.95" customHeight="1" outlineLevel="1" x14ac:dyDescent="0.25">
      <c r="A6301" t="s">
        <v>6860</v>
      </c>
      <c r="C6301" s="3" t="s">
        <v>12533</v>
      </c>
      <c r="D6301" s="3">
        <v>248</v>
      </c>
      <c r="E6301" s="9">
        <v>1948</v>
      </c>
      <c r="F6301" s="7" t="s">
        <v>5965</v>
      </c>
      <c r="G6301" s="7" t="s">
        <v>5966</v>
      </c>
      <c r="H6301" s="8" t="s">
        <v>4080</v>
      </c>
      <c r="I6301" s="8" t="s">
        <v>8896</v>
      </c>
      <c r="J6301" s="19">
        <v>1</v>
      </c>
      <c r="K6301" s="19" t="s">
        <v>7736</v>
      </c>
      <c r="L6301" s="11">
        <v>0.4</v>
      </c>
      <c r="M6301" s="11"/>
      <c r="N6301" s="24"/>
      <c r="P6301" s="32"/>
      <c r="T6301" s="19"/>
      <c r="U6301" s="3">
        <v>246</v>
      </c>
      <c r="X6301" t="str">
        <f t="shared" si="388"/>
        <v/>
      </c>
      <c r="Z6301" t="str">
        <f t="shared" si="389"/>
        <v/>
      </c>
      <c r="AB6301" s="9"/>
      <c r="AC6301" t="s">
        <v>4080</v>
      </c>
      <c r="AD6301">
        <f t="shared" si="387"/>
        <v>0</v>
      </c>
      <c r="AF6301" s="3"/>
      <c r="AG6301" t="s">
        <v>4081</v>
      </c>
      <c r="AH6301" s="9" t="s">
        <v>4613</v>
      </c>
    </row>
    <row r="6302" spans="1:34" ht="10.95" customHeight="1" outlineLevel="1" x14ac:dyDescent="0.25">
      <c r="A6302" t="s">
        <v>6860</v>
      </c>
      <c r="C6302" s="3" t="s">
        <v>12533</v>
      </c>
      <c r="D6302" s="3">
        <v>249</v>
      </c>
      <c r="E6302" s="9">
        <v>1948</v>
      </c>
      <c r="F6302" s="7" t="s">
        <v>5967</v>
      </c>
      <c r="G6302" s="7" t="s">
        <v>6507</v>
      </c>
      <c r="H6302" s="8" t="s">
        <v>4080</v>
      </c>
      <c r="I6302" s="8" t="s">
        <v>8896</v>
      </c>
      <c r="J6302" s="19">
        <v>1</v>
      </c>
      <c r="K6302" s="19" t="s">
        <v>7736</v>
      </c>
      <c r="L6302" s="11">
        <v>0.4</v>
      </c>
      <c r="M6302" s="11"/>
      <c r="N6302" s="24"/>
      <c r="P6302" s="32"/>
      <c r="T6302" s="19"/>
      <c r="U6302" s="3">
        <v>247</v>
      </c>
      <c r="X6302" t="str">
        <f t="shared" si="388"/>
        <v/>
      </c>
      <c r="Z6302" t="str">
        <f t="shared" si="389"/>
        <v/>
      </c>
      <c r="AB6302" s="9"/>
      <c r="AC6302" t="s">
        <v>4080</v>
      </c>
      <c r="AD6302">
        <f t="shared" si="387"/>
        <v>0</v>
      </c>
      <c r="AF6302" s="3"/>
      <c r="AG6302" t="s">
        <v>4081</v>
      </c>
      <c r="AH6302" s="9" t="s">
        <v>4613</v>
      </c>
    </row>
    <row r="6303" spans="1:34" ht="10.95" customHeight="1" outlineLevel="1" x14ac:dyDescent="0.25">
      <c r="A6303" t="s">
        <v>6860</v>
      </c>
      <c r="C6303" s="3" t="s">
        <v>12533</v>
      </c>
      <c r="D6303" s="3">
        <v>250</v>
      </c>
      <c r="E6303" s="9">
        <v>1948</v>
      </c>
      <c r="F6303" s="7" t="s">
        <v>4217</v>
      </c>
      <c r="G6303" s="7" t="s">
        <v>2820</v>
      </c>
      <c r="H6303" s="8" t="s">
        <v>4080</v>
      </c>
      <c r="I6303" s="8" t="s">
        <v>8896</v>
      </c>
      <c r="J6303" s="19">
        <v>1</v>
      </c>
      <c r="K6303" s="19" t="s">
        <v>7736</v>
      </c>
      <c r="L6303" s="11">
        <v>0.4</v>
      </c>
      <c r="M6303" s="11"/>
      <c r="N6303" s="24"/>
      <c r="P6303" s="32"/>
      <c r="R6303">
        <v>1</v>
      </c>
      <c r="S6303">
        <v>1</v>
      </c>
      <c r="T6303" s="19"/>
      <c r="U6303" s="3">
        <v>248</v>
      </c>
      <c r="X6303" t="str">
        <f t="shared" si="388"/>
        <v/>
      </c>
      <c r="Z6303" t="str">
        <f t="shared" si="389"/>
        <v/>
      </c>
      <c r="AB6303" s="9"/>
      <c r="AC6303" t="s">
        <v>4080</v>
      </c>
      <c r="AD6303">
        <f t="shared" si="387"/>
        <v>0</v>
      </c>
      <c r="AF6303" s="3"/>
      <c r="AG6303" t="s">
        <v>4081</v>
      </c>
      <c r="AH6303" s="9" t="s">
        <v>4613</v>
      </c>
    </row>
    <row r="6304" spans="1:34" ht="10.95" customHeight="1" outlineLevel="1" x14ac:dyDescent="0.25">
      <c r="A6304" t="s">
        <v>6860</v>
      </c>
      <c r="C6304" s="3" t="s">
        <v>12533</v>
      </c>
      <c r="D6304" s="3">
        <v>251</v>
      </c>
      <c r="E6304" s="9">
        <v>1948</v>
      </c>
      <c r="F6304" s="7" t="s">
        <v>5692</v>
      </c>
      <c r="G6304" s="7" t="s">
        <v>2294</v>
      </c>
      <c r="H6304" s="8" t="s">
        <v>4080</v>
      </c>
      <c r="I6304" s="8" t="s">
        <v>8896</v>
      </c>
      <c r="J6304" s="19">
        <v>1</v>
      </c>
      <c r="K6304" s="19" t="s">
        <v>7736</v>
      </c>
      <c r="L6304" s="11">
        <v>0.4</v>
      </c>
      <c r="M6304" s="11"/>
      <c r="N6304" s="24"/>
      <c r="P6304" s="32"/>
      <c r="S6304">
        <v>1</v>
      </c>
      <c r="T6304" s="19"/>
      <c r="U6304" s="3">
        <v>249</v>
      </c>
      <c r="X6304" t="str">
        <f t="shared" si="388"/>
        <v/>
      </c>
      <c r="Z6304" t="str">
        <f t="shared" si="389"/>
        <v/>
      </c>
      <c r="AB6304" s="9"/>
      <c r="AC6304" t="s">
        <v>4080</v>
      </c>
      <c r="AD6304">
        <f t="shared" si="387"/>
        <v>0</v>
      </c>
      <c r="AF6304" s="3"/>
      <c r="AG6304" t="s">
        <v>4081</v>
      </c>
      <c r="AH6304" s="9" t="s">
        <v>4925</v>
      </c>
    </row>
    <row r="6305" spans="1:34" ht="10.95" customHeight="1" outlineLevel="1" x14ac:dyDescent="0.25">
      <c r="A6305" t="s">
        <v>6860</v>
      </c>
      <c r="C6305" s="3" t="s">
        <v>12533</v>
      </c>
      <c r="D6305" s="3">
        <v>252</v>
      </c>
      <c r="E6305" s="9">
        <v>1948</v>
      </c>
      <c r="F6305" s="7" t="s">
        <v>5693</v>
      </c>
      <c r="G6305" s="7" t="s">
        <v>5217</v>
      </c>
      <c r="H6305" s="8" t="s">
        <v>4080</v>
      </c>
      <c r="I6305" s="8" t="s">
        <v>8896</v>
      </c>
      <c r="J6305" s="19">
        <v>1</v>
      </c>
      <c r="K6305" s="19" t="s">
        <v>7736</v>
      </c>
      <c r="L6305" s="11">
        <v>0.4</v>
      </c>
      <c r="M6305" s="11"/>
      <c r="N6305" s="24"/>
      <c r="P6305" s="32"/>
      <c r="S6305">
        <v>1</v>
      </c>
      <c r="T6305" s="19"/>
      <c r="U6305" s="3">
        <v>250</v>
      </c>
      <c r="X6305" t="str">
        <f t="shared" si="388"/>
        <v/>
      </c>
      <c r="Z6305" t="str">
        <f t="shared" si="389"/>
        <v/>
      </c>
      <c r="AB6305" s="9"/>
      <c r="AC6305" t="s">
        <v>4080</v>
      </c>
      <c r="AD6305">
        <f t="shared" si="387"/>
        <v>0</v>
      </c>
      <c r="AF6305" s="3"/>
      <c r="AG6305" t="s">
        <v>4081</v>
      </c>
      <c r="AH6305" s="9" t="s">
        <v>4925</v>
      </c>
    </row>
    <row r="6306" spans="1:34" ht="10.95" customHeight="1" outlineLevel="1" x14ac:dyDescent="0.25">
      <c r="A6306" t="s">
        <v>6860</v>
      </c>
      <c r="C6306" s="3" t="s">
        <v>12533</v>
      </c>
      <c r="D6306" s="3">
        <v>253</v>
      </c>
      <c r="E6306" s="9">
        <v>1948</v>
      </c>
      <c r="F6306" s="10" t="s">
        <v>8871</v>
      </c>
      <c r="G6306" s="7" t="s">
        <v>6450</v>
      </c>
      <c r="H6306" s="8" t="s">
        <v>4080</v>
      </c>
      <c r="I6306" s="8" t="s">
        <v>8896</v>
      </c>
      <c r="J6306" s="19">
        <v>1</v>
      </c>
      <c r="K6306" s="19" t="s">
        <v>7736</v>
      </c>
      <c r="L6306" s="11">
        <v>0.4</v>
      </c>
      <c r="M6306" s="11"/>
      <c r="N6306" s="24"/>
      <c r="P6306" s="32"/>
      <c r="T6306" s="19"/>
      <c r="U6306" s="3">
        <v>251</v>
      </c>
      <c r="X6306" t="str">
        <f t="shared" si="388"/>
        <v/>
      </c>
      <c r="Z6306" t="str">
        <f t="shared" si="389"/>
        <v/>
      </c>
      <c r="AB6306" s="9"/>
      <c r="AC6306" t="s">
        <v>4080</v>
      </c>
      <c r="AD6306">
        <f t="shared" si="387"/>
        <v>0</v>
      </c>
      <c r="AF6306" s="3"/>
      <c r="AG6306" t="s">
        <v>4081</v>
      </c>
      <c r="AH6306" s="9" t="s">
        <v>4623</v>
      </c>
    </row>
    <row r="6307" spans="1:34" ht="10.95" customHeight="1" outlineLevel="1" x14ac:dyDescent="0.25">
      <c r="A6307" t="s">
        <v>6860</v>
      </c>
      <c r="C6307" s="3" t="s">
        <v>12533</v>
      </c>
      <c r="D6307" s="3">
        <v>254</v>
      </c>
      <c r="E6307" s="9">
        <v>1948</v>
      </c>
      <c r="F6307" s="10" t="s">
        <v>12805</v>
      </c>
      <c r="G6307" s="7" t="s">
        <v>5969</v>
      </c>
      <c r="H6307" s="8" t="s">
        <v>4080</v>
      </c>
      <c r="I6307" s="8" t="s">
        <v>8896</v>
      </c>
      <c r="J6307" s="19">
        <v>1</v>
      </c>
      <c r="K6307" s="19" t="s">
        <v>7736</v>
      </c>
      <c r="L6307" s="11">
        <v>0.4</v>
      </c>
      <c r="M6307" s="11"/>
      <c r="N6307" s="24"/>
      <c r="P6307" s="32"/>
      <c r="T6307" s="19"/>
      <c r="U6307" s="3">
        <v>252</v>
      </c>
      <c r="X6307" t="str">
        <f t="shared" si="388"/>
        <v/>
      </c>
      <c r="Z6307" t="str">
        <f t="shared" si="389"/>
        <v/>
      </c>
      <c r="AB6307" s="9"/>
      <c r="AC6307" t="s">
        <v>4080</v>
      </c>
      <c r="AD6307">
        <f t="shared" si="387"/>
        <v>0</v>
      </c>
      <c r="AF6307" s="3"/>
      <c r="AG6307" t="s">
        <v>4081</v>
      </c>
      <c r="AH6307" s="9" t="s">
        <v>4623</v>
      </c>
    </row>
    <row r="6308" spans="1:34" ht="10.95" customHeight="1" outlineLevel="1" x14ac:dyDescent="0.25">
      <c r="A6308" t="s">
        <v>6860</v>
      </c>
      <c r="C6308" s="3" t="s">
        <v>12533</v>
      </c>
      <c r="D6308" s="3">
        <v>265</v>
      </c>
      <c r="E6308" s="9">
        <v>1950</v>
      </c>
      <c r="F6308" s="7" t="s">
        <v>5689</v>
      </c>
      <c r="G6308" s="7" t="s">
        <v>2294</v>
      </c>
      <c r="H6308" s="8" t="s">
        <v>4775</v>
      </c>
      <c r="I6308" s="8" t="s">
        <v>8898</v>
      </c>
      <c r="J6308" s="19">
        <v>3</v>
      </c>
      <c r="K6308" s="19" t="s">
        <v>7736</v>
      </c>
      <c r="L6308" s="11">
        <v>0.5</v>
      </c>
      <c r="M6308" s="11"/>
      <c r="N6308" s="24"/>
      <c r="P6308" s="32"/>
      <c r="S6308">
        <v>1</v>
      </c>
      <c r="T6308" s="19"/>
      <c r="U6308" s="3">
        <v>259</v>
      </c>
      <c r="X6308" t="str">
        <f t="shared" si="388"/>
        <v/>
      </c>
      <c r="Z6308" t="str">
        <f t="shared" si="389"/>
        <v/>
      </c>
      <c r="AB6308" s="9"/>
      <c r="AC6308" t="s">
        <v>4775</v>
      </c>
      <c r="AD6308">
        <f t="shared" si="387"/>
        <v>0</v>
      </c>
      <c r="AF6308" s="3"/>
      <c r="AH6308" s="9"/>
    </row>
    <row r="6309" spans="1:34" ht="10.95" customHeight="1" outlineLevel="1" x14ac:dyDescent="0.25">
      <c r="A6309" t="s">
        <v>6860</v>
      </c>
      <c r="C6309" s="3" t="s">
        <v>12533</v>
      </c>
      <c r="D6309" s="3">
        <v>266</v>
      </c>
      <c r="E6309" s="9">
        <v>1950</v>
      </c>
      <c r="F6309" s="7" t="s">
        <v>5693</v>
      </c>
      <c r="G6309" s="7" t="s">
        <v>6507</v>
      </c>
      <c r="H6309" s="8" t="s">
        <v>18032</v>
      </c>
      <c r="I6309" s="8" t="s">
        <v>8898</v>
      </c>
      <c r="J6309" s="19">
        <v>3</v>
      </c>
      <c r="K6309" s="19" t="s">
        <v>7736</v>
      </c>
      <c r="L6309" s="11">
        <v>16</v>
      </c>
      <c r="M6309" s="11"/>
      <c r="N6309" s="24"/>
      <c r="P6309" s="32"/>
      <c r="T6309" s="19"/>
      <c r="U6309" s="3">
        <v>261</v>
      </c>
      <c r="X6309" t="str">
        <f t="shared" si="388"/>
        <v/>
      </c>
      <c r="Z6309" t="str">
        <f t="shared" si="389"/>
        <v/>
      </c>
      <c r="AB6309" s="9"/>
      <c r="AC6309" t="s">
        <v>18032</v>
      </c>
      <c r="AD6309">
        <f t="shared" si="387"/>
        <v>0</v>
      </c>
      <c r="AF6309" s="3"/>
      <c r="AH6309" s="9"/>
    </row>
    <row r="6310" spans="1:34" ht="10.95" customHeight="1" outlineLevel="1" x14ac:dyDescent="0.25">
      <c r="A6310" t="s">
        <v>6860</v>
      </c>
      <c r="C6310" s="3" t="s">
        <v>12533</v>
      </c>
      <c r="D6310" s="3">
        <v>267</v>
      </c>
      <c r="E6310" s="9">
        <v>1950</v>
      </c>
      <c r="F6310" s="7" t="s">
        <v>5275</v>
      </c>
      <c r="G6310" s="7" t="s">
        <v>3971</v>
      </c>
      <c r="H6310" s="8" t="s">
        <v>5274</v>
      </c>
      <c r="I6310" s="8" t="s">
        <v>8898</v>
      </c>
      <c r="J6310" s="19">
        <v>5</v>
      </c>
      <c r="K6310" s="19" t="s">
        <v>7736</v>
      </c>
      <c r="L6310" s="11">
        <v>0.6</v>
      </c>
      <c r="M6310" s="11"/>
      <c r="N6310" s="24"/>
      <c r="P6310" s="32"/>
      <c r="T6310" s="19"/>
      <c r="U6310" s="3">
        <v>263</v>
      </c>
      <c r="X6310" t="str">
        <f t="shared" si="388"/>
        <v/>
      </c>
      <c r="Z6310" t="str">
        <f t="shared" si="389"/>
        <v/>
      </c>
      <c r="AB6310" s="9"/>
      <c r="AC6310" t="s">
        <v>5274</v>
      </c>
      <c r="AD6310">
        <f t="shared" si="387"/>
        <v>0</v>
      </c>
      <c r="AF6310" s="3"/>
      <c r="AG6310" t="s">
        <v>3534</v>
      </c>
      <c r="AH6310" s="9" t="s">
        <v>4613</v>
      </c>
    </row>
    <row r="6311" spans="1:34" ht="10.95" customHeight="1" outlineLevel="1" x14ac:dyDescent="0.25">
      <c r="A6311" t="s">
        <v>6860</v>
      </c>
      <c r="C6311" s="3" t="s">
        <v>12533</v>
      </c>
      <c r="D6311" s="3">
        <v>268</v>
      </c>
      <c r="E6311" s="9">
        <v>1950</v>
      </c>
      <c r="F6311" s="10" t="s">
        <v>8871</v>
      </c>
      <c r="G6311" s="7" t="s">
        <v>2294</v>
      </c>
      <c r="H6311" s="8" t="s">
        <v>4775</v>
      </c>
      <c r="I6311" s="8" t="s">
        <v>8898</v>
      </c>
      <c r="J6311" s="19">
        <v>3</v>
      </c>
      <c r="K6311" s="19" t="s">
        <v>7736</v>
      </c>
      <c r="L6311" s="11">
        <v>0.5</v>
      </c>
      <c r="M6311" s="11"/>
      <c r="N6311" s="24"/>
      <c r="P6311" s="32"/>
      <c r="T6311" s="19"/>
      <c r="U6311" s="3">
        <v>264</v>
      </c>
      <c r="X6311" t="str">
        <f t="shared" si="388"/>
        <v/>
      </c>
      <c r="Z6311" t="str">
        <f t="shared" si="389"/>
        <v/>
      </c>
      <c r="AB6311" s="9"/>
      <c r="AC6311" t="s">
        <v>4775</v>
      </c>
      <c r="AD6311">
        <f t="shared" si="387"/>
        <v>0</v>
      </c>
      <c r="AF6311" s="3"/>
      <c r="AH6311" s="9"/>
    </row>
    <row r="6312" spans="1:34" ht="10.95" customHeight="1" outlineLevel="1" x14ac:dyDescent="0.25">
      <c r="A6312" t="s">
        <v>6860</v>
      </c>
      <c r="C6312" s="3" t="s">
        <v>12533</v>
      </c>
      <c r="D6312" s="3">
        <v>270</v>
      </c>
      <c r="E6312" s="9">
        <v>1950</v>
      </c>
      <c r="F6312" s="10" t="s">
        <v>8872</v>
      </c>
      <c r="G6312" s="7" t="s">
        <v>6710</v>
      </c>
      <c r="H6312" s="8" t="s">
        <v>5274</v>
      </c>
      <c r="I6312" s="8" t="s">
        <v>8898</v>
      </c>
      <c r="J6312" s="19">
        <v>5</v>
      </c>
      <c r="K6312" s="19" t="s">
        <v>7736</v>
      </c>
      <c r="L6312" s="11">
        <v>1.1499999999999999</v>
      </c>
      <c r="M6312" s="11"/>
      <c r="N6312" s="24"/>
      <c r="P6312" s="32"/>
      <c r="T6312" s="19"/>
      <c r="U6312" s="3">
        <v>267</v>
      </c>
      <c r="X6312" t="str">
        <f t="shared" si="388"/>
        <v/>
      </c>
      <c r="Z6312" t="str">
        <f t="shared" si="389"/>
        <v/>
      </c>
      <c r="AB6312" s="9"/>
      <c r="AC6312" t="s">
        <v>5274</v>
      </c>
      <c r="AD6312">
        <f t="shared" si="387"/>
        <v>0</v>
      </c>
      <c r="AF6312" s="3"/>
      <c r="AG6312" t="s">
        <v>3534</v>
      </c>
      <c r="AH6312" s="9" t="s">
        <v>4623</v>
      </c>
    </row>
    <row r="6313" spans="1:34" ht="10.95" customHeight="1" outlineLevel="1" x14ac:dyDescent="0.25">
      <c r="A6313" t="s">
        <v>6860</v>
      </c>
      <c r="C6313" s="3" t="s">
        <v>12533</v>
      </c>
      <c r="D6313" s="3">
        <v>271</v>
      </c>
      <c r="E6313" s="9">
        <v>1950</v>
      </c>
      <c r="F6313" s="10" t="s">
        <v>8714</v>
      </c>
      <c r="G6313" s="7" t="s">
        <v>6507</v>
      </c>
      <c r="H6313" s="8" t="s">
        <v>4775</v>
      </c>
      <c r="I6313" s="8" t="s">
        <v>8898</v>
      </c>
      <c r="J6313" s="19">
        <v>3</v>
      </c>
      <c r="K6313" s="19" t="s">
        <v>7736</v>
      </c>
      <c r="L6313" s="11">
        <v>0.5</v>
      </c>
      <c r="M6313" s="11"/>
      <c r="N6313" s="24"/>
      <c r="P6313" s="32"/>
      <c r="T6313" s="19"/>
      <c r="U6313" s="3">
        <v>268</v>
      </c>
      <c r="X6313" t="str">
        <f t="shared" si="388"/>
        <v/>
      </c>
      <c r="Z6313" t="str">
        <f t="shared" si="389"/>
        <v/>
      </c>
      <c r="AB6313" s="9"/>
      <c r="AC6313" t="s">
        <v>4775</v>
      </c>
      <c r="AD6313">
        <f t="shared" si="387"/>
        <v>0</v>
      </c>
      <c r="AF6313" s="3"/>
      <c r="AH6313" s="9"/>
    </row>
    <row r="6314" spans="1:34" ht="10.95" customHeight="1" outlineLevel="1" x14ac:dyDescent="0.25">
      <c r="A6314" t="s">
        <v>6860</v>
      </c>
      <c r="C6314" s="3" t="s">
        <v>12533</v>
      </c>
      <c r="D6314" s="3">
        <v>274</v>
      </c>
      <c r="E6314" s="9">
        <v>1951</v>
      </c>
      <c r="F6314" s="10" t="s">
        <v>8872</v>
      </c>
      <c r="G6314" s="7" t="s">
        <v>4261</v>
      </c>
      <c r="H6314" s="8" t="s">
        <v>4262</v>
      </c>
      <c r="I6314" s="8" t="s">
        <v>8897</v>
      </c>
      <c r="J6314" s="19">
        <v>5</v>
      </c>
      <c r="K6314" s="19" t="s">
        <v>7736</v>
      </c>
      <c r="L6314" s="11">
        <v>1.5</v>
      </c>
      <c r="M6314" s="11"/>
      <c r="N6314" s="24"/>
      <c r="P6314" s="32"/>
      <c r="T6314" s="19"/>
      <c r="U6314" s="3">
        <v>271</v>
      </c>
      <c r="X6314" t="str">
        <f t="shared" si="388"/>
        <v/>
      </c>
      <c r="Z6314" t="str">
        <f t="shared" si="389"/>
        <v/>
      </c>
      <c r="AB6314" s="9"/>
      <c r="AC6314" t="s">
        <v>4262</v>
      </c>
      <c r="AD6314">
        <f t="shared" si="387"/>
        <v>0</v>
      </c>
      <c r="AF6314" s="3"/>
      <c r="AG6314" t="s">
        <v>4263</v>
      </c>
      <c r="AH6314" s="9" t="s">
        <v>4925</v>
      </c>
    </row>
    <row r="6315" spans="1:34" ht="10.95" customHeight="1" outlineLevel="1" x14ac:dyDescent="0.25">
      <c r="A6315" t="s">
        <v>6860</v>
      </c>
      <c r="C6315" s="3" t="s">
        <v>12533</v>
      </c>
      <c r="D6315" s="3">
        <v>275</v>
      </c>
      <c r="E6315" s="9">
        <v>1951</v>
      </c>
      <c r="F6315" s="10" t="s">
        <v>21572</v>
      </c>
      <c r="G6315" s="7" t="s">
        <v>4265</v>
      </c>
      <c r="H6315" s="8" t="s">
        <v>4262</v>
      </c>
      <c r="I6315" s="8" t="s">
        <v>8897</v>
      </c>
      <c r="J6315" s="19">
        <v>5</v>
      </c>
      <c r="K6315" s="19" t="s">
        <v>7736</v>
      </c>
      <c r="L6315" s="11">
        <v>1.5</v>
      </c>
      <c r="M6315" s="11"/>
      <c r="N6315" s="24"/>
      <c r="P6315" s="32"/>
      <c r="T6315" s="19"/>
      <c r="U6315" s="3">
        <v>272</v>
      </c>
      <c r="X6315" t="str">
        <f t="shared" si="388"/>
        <v/>
      </c>
      <c r="Z6315" t="str">
        <f t="shared" si="389"/>
        <v/>
      </c>
      <c r="AB6315" s="9"/>
      <c r="AC6315" t="s">
        <v>4262</v>
      </c>
      <c r="AD6315">
        <f t="shared" si="387"/>
        <v>0</v>
      </c>
      <c r="AF6315" s="3"/>
      <c r="AG6315" t="s">
        <v>4263</v>
      </c>
      <c r="AH6315" s="9" t="s">
        <v>4925</v>
      </c>
    </row>
    <row r="6316" spans="1:34" ht="10.95" customHeight="1" outlineLevel="1" x14ac:dyDescent="0.25">
      <c r="A6316" t="s">
        <v>6860</v>
      </c>
      <c r="C6316" s="3" t="s">
        <v>12533</v>
      </c>
      <c r="D6316" s="3">
        <v>276</v>
      </c>
      <c r="E6316" s="9">
        <v>1952</v>
      </c>
      <c r="F6316" s="7" t="s">
        <v>221</v>
      </c>
      <c r="G6316" s="7" t="s">
        <v>8899</v>
      </c>
      <c r="H6316" s="8" t="s">
        <v>4775</v>
      </c>
      <c r="I6316" s="8" t="s">
        <v>8893</v>
      </c>
      <c r="J6316" s="19">
        <v>3</v>
      </c>
      <c r="K6316" s="19" t="s">
        <v>7736</v>
      </c>
      <c r="L6316" s="11">
        <v>0.5</v>
      </c>
      <c r="M6316" s="11"/>
      <c r="N6316" s="24"/>
      <c r="P6316" s="32"/>
      <c r="T6316" s="19"/>
      <c r="U6316" s="3">
        <v>262</v>
      </c>
      <c r="X6316" t="str">
        <f t="shared" si="388"/>
        <v/>
      </c>
      <c r="Z6316" t="str">
        <f t="shared" si="389"/>
        <v/>
      </c>
      <c r="AB6316" s="9"/>
      <c r="AC6316" t="s">
        <v>4775</v>
      </c>
      <c r="AD6316">
        <f t="shared" si="387"/>
        <v>0</v>
      </c>
      <c r="AF6316" s="3"/>
      <c r="AH6316" s="9"/>
    </row>
    <row r="6317" spans="1:34" ht="10.95" customHeight="1" outlineLevel="1" x14ac:dyDescent="0.25">
      <c r="A6317" t="s">
        <v>6860</v>
      </c>
      <c r="C6317" s="3" t="s">
        <v>12533</v>
      </c>
      <c r="D6317" s="3">
        <v>279</v>
      </c>
      <c r="E6317" s="9">
        <v>1952</v>
      </c>
      <c r="F6317" s="7" t="s">
        <v>21573</v>
      </c>
      <c r="G6317" s="7" t="s">
        <v>6560</v>
      </c>
      <c r="H6317" s="8" t="s">
        <v>4269</v>
      </c>
      <c r="I6317" s="8" t="s">
        <v>8901</v>
      </c>
      <c r="J6317" s="19">
        <v>3</v>
      </c>
      <c r="K6317" s="19" t="s">
        <v>7736</v>
      </c>
      <c r="L6317" s="11">
        <v>5.5</v>
      </c>
      <c r="M6317" s="11"/>
      <c r="N6317" s="24"/>
      <c r="P6317" s="32"/>
      <c r="T6317" s="19"/>
      <c r="U6317" s="3" t="s">
        <v>1122</v>
      </c>
      <c r="X6317" t="str">
        <f t="shared" si="388"/>
        <v/>
      </c>
      <c r="Z6317" t="str">
        <f t="shared" si="389"/>
        <v/>
      </c>
      <c r="AB6317" s="9"/>
      <c r="AC6317" t="s">
        <v>4269</v>
      </c>
      <c r="AD6317">
        <f t="shared" si="387"/>
        <v>0</v>
      </c>
      <c r="AF6317" s="3"/>
      <c r="AG6317" t="s">
        <v>5790</v>
      </c>
      <c r="AH6317" s="9" t="s">
        <v>4925</v>
      </c>
    </row>
    <row r="6318" spans="1:34" ht="10.95" customHeight="1" outlineLevel="1" x14ac:dyDescent="0.25">
      <c r="A6318" t="s">
        <v>6860</v>
      </c>
      <c r="C6318" s="3" t="s">
        <v>12533</v>
      </c>
      <c r="D6318" s="3">
        <v>280</v>
      </c>
      <c r="E6318" s="9">
        <v>1952</v>
      </c>
      <c r="F6318" s="7" t="s">
        <v>21574</v>
      </c>
      <c r="G6318" s="7" t="s">
        <v>6507</v>
      </c>
      <c r="H6318" s="8" t="s">
        <v>8900</v>
      </c>
      <c r="I6318" s="8" t="s">
        <v>8901</v>
      </c>
      <c r="J6318" s="19">
        <v>5</v>
      </c>
      <c r="K6318" s="19" t="s">
        <v>7736</v>
      </c>
      <c r="L6318" s="11">
        <v>0.7</v>
      </c>
      <c r="M6318" s="11"/>
      <c r="N6318" s="24"/>
      <c r="P6318" s="32"/>
      <c r="T6318" s="19"/>
      <c r="U6318" s="3" t="s">
        <v>1124</v>
      </c>
      <c r="X6318" t="str">
        <f t="shared" si="388"/>
        <v/>
      </c>
      <c r="Z6318" t="str">
        <f t="shared" si="389"/>
        <v/>
      </c>
      <c r="AB6318" s="9"/>
      <c r="AC6318" t="s">
        <v>8900</v>
      </c>
      <c r="AD6318">
        <f t="shared" si="387"/>
        <v>0</v>
      </c>
      <c r="AF6318" s="3"/>
      <c r="AH6318" s="9"/>
    </row>
    <row r="6319" spans="1:34" ht="10.95" customHeight="1" outlineLevel="1" x14ac:dyDescent="0.25">
      <c r="A6319" t="s">
        <v>6860</v>
      </c>
      <c r="C6319" s="3" t="s">
        <v>12533</v>
      </c>
      <c r="D6319" s="3">
        <v>281</v>
      </c>
      <c r="E6319" s="9">
        <v>1952</v>
      </c>
      <c r="F6319" s="7" t="s">
        <v>21575</v>
      </c>
      <c r="G6319" s="7" t="s">
        <v>4261</v>
      </c>
      <c r="H6319" s="8" t="s">
        <v>5792</v>
      </c>
      <c r="I6319" s="8" t="s">
        <v>8901</v>
      </c>
      <c r="J6319" s="19">
        <v>5</v>
      </c>
      <c r="K6319" s="19" t="s">
        <v>7736</v>
      </c>
      <c r="L6319" s="11">
        <v>1.3</v>
      </c>
      <c r="M6319" s="11"/>
      <c r="N6319" s="24"/>
      <c r="P6319" s="32"/>
      <c r="T6319" s="19"/>
      <c r="U6319" s="3" t="s">
        <v>1130</v>
      </c>
      <c r="X6319" t="str">
        <f t="shared" si="388"/>
        <v/>
      </c>
      <c r="Z6319" t="str">
        <f t="shared" si="389"/>
        <v/>
      </c>
      <c r="AB6319" s="9"/>
      <c r="AC6319" t="s">
        <v>5792</v>
      </c>
      <c r="AD6319">
        <f t="shared" si="387"/>
        <v>0</v>
      </c>
      <c r="AF6319" s="3"/>
      <c r="AG6319" t="s">
        <v>5793</v>
      </c>
      <c r="AH6319" s="9" t="s">
        <v>4925</v>
      </c>
    </row>
    <row r="6320" spans="1:34" ht="10.95" customHeight="1" outlineLevel="1" x14ac:dyDescent="0.25">
      <c r="A6320" t="s">
        <v>6860</v>
      </c>
      <c r="C6320" s="3" t="s">
        <v>12533</v>
      </c>
      <c r="D6320" s="3">
        <v>286</v>
      </c>
      <c r="E6320" s="9">
        <v>1953</v>
      </c>
      <c r="F6320" s="7" t="s">
        <v>8902</v>
      </c>
      <c r="G6320" s="7" t="s">
        <v>8899</v>
      </c>
      <c r="H6320" s="8" t="s">
        <v>4775</v>
      </c>
      <c r="I6320" s="8" t="s">
        <v>8903</v>
      </c>
      <c r="J6320" s="19">
        <v>3</v>
      </c>
      <c r="K6320" s="19" t="s">
        <v>7736</v>
      </c>
      <c r="L6320" s="11">
        <v>0.7</v>
      </c>
      <c r="M6320" s="11"/>
      <c r="N6320" s="24"/>
      <c r="P6320" s="32"/>
      <c r="T6320" s="19"/>
      <c r="U6320" s="3" t="s">
        <v>10588</v>
      </c>
      <c r="X6320" t="str">
        <f t="shared" si="388"/>
        <v/>
      </c>
      <c r="Z6320" t="str">
        <f t="shared" si="389"/>
        <v/>
      </c>
      <c r="AB6320" s="9"/>
      <c r="AC6320" t="s">
        <v>4775</v>
      </c>
      <c r="AD6320">
        <f t="shared" si="387"/>
        <v>0</v>
      </c>
      <c r="AF6320" s="3"/>
      <c r="AH6320" s="9"/>
    </row>
    <row r="6321" spans="1:34" ht="10.95" customHeight="1" outlineLevel="1" x14ac:dyDescent="0.25">
      <c r="A6321" t="s">
        <v>6860</v>
      </c>
      <c r="C6321" s="3" t="s">
        <v>12533</v>
      </c>
      <c r="D6321" s="3">
        <v>293</v>
      </c>
      <c r="E6321" s="9">
        <v>1954</v>
      </c>
      <c r="F6321" s="7" t="s">
        <v>4266</v>
      </c>
      <c r="G6321" s="7" t="s">
        <v>2820</v>
      </c>
      <c r="H6321" s="8" t="s">
        <v>4080</v>
      </c>
      <c r="I6321" s="8" t="s">
        <v>8904</v>
      </c>
      <c r="J6321" s="19">
        <v>1</v>
      </c>
      <c r="K6321" s="19" t="s">
        <v>7736</v>
      </c>
      <c r="L6321" s="11">
        <v>0.8</v>
      </c>
      <c r="M6321" s="11"/>
      <c r="N6321" s="24"/>
      <c r="P6321" s="32"/>
      <c r="T6321" s="19"/>
      <c r="U6321" s="3">
        <v>283</v>
      </c>
      <c r="X6321" t="str">
        <f t="shared" si="388"/>
        <v/>
      </c>
      <c r="Z6321" t="str">
        <f t="shared" si="389"/>
        <v/>
      </c>
      <c r="AB6321" s="9"/>
      <c r="AC6321" t="s">
        <v>4080</v>
      </c>
      <c r="AD6321">
        <f t="shared" ref="AD6321:AD6384" si="390">COUNTIF(H6321,"*Fuji*")</f>
        <v>0</v>
      </c>
      <c r="AF6321" s="3"/>
      <c r="AG6321" t="s">
        <v>4081</v>
      </c>
      <c r="AH6321" s="9" t="s">
        <v>4613</v>
      </c>
    </row>
    <row r="6322" spans="1:34" ht="10.95" customHeight="1" outlineLevel="1" x14ac:dyDescent="0.25">
      <c r="A6322" t="s">
        <v>6860</v>
      </c>
      <c r="C6322" s="3" t="s">
        <v>12533</v>
      </c>
      <c r="D6322" s="3" t="s">
        <v>2191</v>
      </c>
      <c r="E6322" s="9">
        <v>1954</v>
      </c>
      <c r="F6322" s="7" t="s">
        <v>3657</v>
      </c>
      <c r="G6322" s="7" t="s">
        <v>2820</v>
      </c>
      <c r="H6322" s="8" t="s">
        <v>4080</v>
      </c>
      <c r="I6322" s="8" t="s">
        <v>8904</v>
      </c>
      <c r="J6322" s="19">
        <v>1</v>
      </c>
      <c r="K6322" s="19" t="s">
        <v>20092</v>
      </c>
      <c r="L6322" s="11"/>
      <c r="M6322" s="11"/>
      <c r="N6322" s="24"/>
      <c r="P6322" s="32"/>
      <c r="T6322" s="19"/>
      <c r="U6322" s="3" t="s">
        <v>4267</v>
      </c>
      <c r="W6322" t="s">
        <v>7738</v>
      </c>
      <c r="X6322" t="str">
        <f t="shared" si="388"/>
        <v/>
      </c>
      <c r="Z6322" t="str">
        <f t="shared" si="389"/>
        <v/>
      </c>
      <c r="AB6322" s="9"/>
      <c r="AC6322" t="s">
        <v>4080</v>
      </c>
      <c r="AD6322">
        <f t="shared" si="390"/>
        <v>0</v>
      </c>
      <c r="AF6322" s="3"/>
      <c r="AG6322" t="s">
        <v>4081</v>
      </c>
      <c r="AH6322" s="9" t="s">
        <v>4623</v>
      </c>
    </row>
    <row r="6323" spans="1:34" ht="10.95" customHeight="1" outlineLevel="1" x14ac:dyDescent="0.25">
      <c r="A6323" t="s">
        <v>6860</v>
      </c>
      <c r="C6323" s="3" t="s">
        <v>12533</v>
      </c>
      <c r="D6323" s="3" t="s">
        <v>720</v>
      </c>
      <c r="E6323" s="9">
        <v>1954</v>
      </c>
      <c r="F6323" s="7" t="s">
        <v>2447</v>
      </c>
      <c r="G6323" s="7" t="s">
        <v>2820</v>
      </c>
      <c r="H6323" s="8" t="s">
        <v>4080</v>
      </c>
      <c r="I6323" s="8" t="s">
        <v>8904</v>
      </c>
      <c r="J6323" s="19">
        <v>1</v>
      </c>
      <c r="K6323" s="19" t="s">
        <v>20092</v>
      </c>
      <c r="L6323" s="11"/>
      <c r="M6323" s="11"/>
      <c r="N6323" s="24"/>
      <c r="P6323" s="32"/>
      <c r="T6323" s="19"/>
      <c r="U6323" s="3" t="s">
        <v>4268</v>
      </c>
      <c r="W6323" t="s">
        <v>7738</v>
      </c>
      <c r="X6323" t="str">
        <f t="shared" si="388"/>
        <v/>
      </c>
      <c r="Z6323" t="str">
        <f t="shared" si="389"/>
        <v/>
      </c>
      <c r="AB6323" s="9"/>
      <c r="AC6323" t="s">
        <v>4080</v>
      </c>
      <c r="AD6323">
        <f t="shared" si="390"/>
        <v>0</v>
      </c>
      <c r="AF6323" s="3"/>
      <c r="AG6323" t="s">
        <v>4081</v>
      </c>
      <c r="AH6323" s="9" t="s">
        <v>4623</v>
      </c>
    </row>
    <row r="6324" spans="1:34" ht="10.95" customHeight="1" outlineLevel="1" x14ac:dyDescent="0.25">
      <c r="A6324" t="s">
        <v>6860</v>
      </c>
      <c r="C6324" s="3" t="s">
        <v>12533</v>
      </c>
      <c r="D6324" s="3">
        <v>297</v>
      </c>
      <c r="E6324" s="9">
        <v>1954</v>
      </c>
      <c r="F6324" s="7" t="s">
        <v>5970</v>
      </c>
      <c r="G6324" s="7" t="s">
        <v>433</v>
      </c>
      <c r="H6324" s="8" t="s">
        <v>5274</v>
      </c>
      <c r="I6324" s="8" t="s">
        <v>8893</v>
      </c>
      <c r="J6324" s="19">
        <v>5</v>
      </c>
      <c r="K6324" s="19" t="s">
        <v>7736</v>
      </c>
      <c r="L6324" s="11">
        <v>1.1499999999999999</v>
      </c>
      <c r="M6324" s="11"/>
      <c r="N6324" s="24"/>
      <c r="P6324" s="32"/>
      <c r="T6324" s="19"/>
      <c r="U6324" s="3">
        <v>257</v>
      </c>
      <c r="X6324" t="str">
        <f t="shared" si="388"/>
        <v/>
      </c>
      <c r="Z6324" t="str">
        <f t="shared" si="389"/>
        <v/>
      </c>
      <c r="AB6324" s="9"/>
      <c r="AC6324" t="s">
        <v>5274</v>
      </c>
      <c r="AD6324">
        <f t="shared" si="390"/>
        <v>0</v>
      </c>
      <c r="AF6324" s="3"/>
      <c r="AG6324" t="s">
        <v>3534</v>
      </c>
      <c r="AH6324" s="9" t="s">
        <v>4613</v>
      </c>
    </row>
    <row r="6325" spans="1:34" ht="10.95" customHeight="1" outlineLevel="1" x14ac:dyDescent="0.25">
      <c r="A6325" t="s">
        <v>6860</v>
      </c>
      <c r="C6325" s="3" t="s">
        <v>12533</v>
      </c>
      <c r="D6325" s="3">
        <v>299</v>
      </c>
      <c r="E6325" s="9">
        <v>1955</v>
      </c>
      <c r="F6325" s="7" t="s">
        <v>221</v>
      </c>
      <c r="G6325" s="7" t="s">
        <v>2294</v>
      </c>
      <c r="H6325" s="8" t="s">
        <v>4775</v>
      </c>
      <c r="I6325" s="8" t="s">
        <v>8905</v>
      </c>
      <c r="J6325" s="19">
        <v>5</v>
      </c>
      <c r="K6325" s="19" t="s">
        <v>7736</v>
      </c>
      <c r="L6325" s="11">
        <v>0.5</v>
      </c>
      <c r="M6325" s="11"/>
      <c r="N6325" s="24"/>
      <c r="P6325" s="32"/>
      <c r="T6325" s="19"/>
      <c r="U6325" s="3"/>
      <c r="X6325" t="str">
        <f t="shared" si="388"/>
        <v/>
      </c>
      <c r="Z6325" t="str">
        <f t="shared" si="389"/>
        <v/>
      </c>
      <c r="AB6325" s="9"/>
      <c r="AC6325" t="s">
        <v>4775</v>
      </c>
      <c r="AD6325">
        <f t="shared" si="390"/>
        <v>0</v>
      </c>
      <c r="AF6325" s="3"/>
      <c r="AH6325" s="9"/>
    </row>
    <row r="6326" spans="1:34" ht="10.95" customHeight="1" outlineLevel="1" x14ac:dyDescent="0.25">
      <c r="A6326" t="s">
        <v>6860</v>
      </c>
      <c r="C6326" s="3" t="s">
        <v>12533</v>
      </c>
      <c r="D6326" s="3">
        <v>300</v>
      </c>
      <c r="E6326" s="9">
        <v>1955</v>
      </c>
      <c r="F6326" s="7" t="s">
        <v>21576</v>
      </c>
      <c r="G6326" s="7" t="s">
        <v>1677</v>
      </c>
      <c r="H6326" s="8" t="s">
        <v>8772</v>
      </c>
      <c r="I6326" s="8" t="s">
        <v>8905</v>
      </c>
      <c r="J6326" s="19">
        <v>2</v>
      </c>
      <c r="K6326" s="19" t="s">
        <v>7736</v>
      </c>
      <c r="L6326" s="11">
        <v>0.5</v>
      </c>
      <c r="M6326" s="11"/>
      <c r="N6326" s="24"/>
      <c r="P6326" s="32"/>
      <c r="R6326">
        <v>1</v>
      </c>
      <c r="S6326">
        <v>1</v>
      </c>
      <c r="T6326" s="19"/>
      <c r="U6326" s="3"/>
      <c r="X6326" t="str">
        <f t="shared" si="388"/>
        <v/>
      </c>
      <c r="Z6326" t="str">
        <f t="shared" si="389"/>
        <v/>
      </c>
      <c r="AB6326" s="9"/>
      <c r="AC6326" t="s">
        <v>8772</v>
      </c>
      <c r="AD6326">
        <f t="shared" si="390"/>
        <v>0</v>
      </c>
      <c r="AF6326" s="3"/>
      <c r="AH6326" s="9"/>
    </row>
    <row r="6327" spans="1:34" ht="10.95" customHeight="1" outlineLevel="1" x14ac:dyDescent="0.25">
      <c r="A6327" t="s">
        <v>6860</v>
      </c>
      <c r="C6327" s="3" t="s">
        <v>12533</v>
      </c>
      <c r="D6327" s="3">
        <v>304</v>
      </c>
      <c r="E6327" s="9">
        <v>1956</v>
      </c>
      <c r="F6327" s="7" t="s">
        <v>4082</v>
      </c>
      <c r="G6327" s="7" t="s">
        <v>6488</v>
      </c>
      <c r="H6327" s="8" t="s">
        <v>4775</v>
      </c>
      <c r="I6327" s="8" t="s">
        <v>8906</v>
      </c>
      <c r="J6327" s="19">
        <v>5</v>
      </c>
      <c r="K6327" s="19" t="s">
        <v>7736</v>
      </c>
      <c r="L6327" s="11">
        <v>1</v>
      </c>
      <c r="M6327" s="11"/>
      <c r="N6327" s="24"/>
      <c r="P6327" s="32"/>
      <c r="T6327" s="19"/>
      <c r="U6327" s="3"/>
      <c r="X6327" t="str">
        <f t="shared" si="388"/>
        <v/>
      </c>
      <c r="Z6327" t="str">
        <f t="shared" si="389"/>
        <v/>
      </c>
      <c r="AB6327" s="9"/>
      <c r="AC6327" t="s">
        <v>4775</v>
      </c>
      <c r="AD6327">
        <f t="shared" si="390"/>
        <v>0</v>
      </c>
      <c r="AF6327" s="3"/>
      <c r="AH6327" s="9"/>
    </row>
    <row r="6328" spans="1:34" ht="10.95" customHeight="1" outlineLevel="1" x14ac:dyDescent="0.25">
      <c r="A6328" t="s">
        <v>6860</v>
      </c>
      <c r="C6328" s="3" t="s">
        <v>12533</v>
      </c>
      <c r="D6328" s="3">
        <v>305</v>
      </c>
      <c r="E6328" s="9">
        <v>1956</v>
      </c>
      <c r="F6328" s="7" t="s">
        <v>5692</v>
      </c>
      <c r="G6328" s="7" t="s">
        <v>6507</v>
      </c>
      <c r="H6328" s="8" t="s">
        <v>4775</v>
      </c>
      <c r="I6328" s="8" t="s">
        <v>8906</v>
      </c>
      <c r="J6328" s="19">
        <v>5</v>
      </c>
      <c r="K6328" s="19" t="s">
        <v>7736</v>
      </c>
      <c r="L6328" s="11">
        <v>1</v>
      </c>
      <c r="M6328" s="11"/>
      <c r="N6328" s="24"/>
      <c r="P6328" s="32"/>
      <c r="T6328" s="19"/>
      <c r="U6328" s="3"/>
      <c r="X6328" t="str">
        <f t="shared" si="388"/>
        <v/>
      </c>
      <c r="Z6328" t="str">
        <f t="shared" si="389"/>
        <v/>
      </c>
      <c r="AB6328" s="9"/>
      <c r="AC6328" t="s">
        <v>4775</v>
      </c>
      <c r="AD6328">
        <f t="shared" si="390"/>
        <v>0</v>
      </c>
      <c r="AF6328" s="3"/>
      <c r="AH6328" s="9"/>
    </row>
    <row r="6329" spans="1:34" ht="10.95" customHeight="1" outlineLevel="1" x14ac:dyDescent="0.25">
      <c r="A6329" t="s">
        <v>6860</v>
      </c>
      <c r="C6329" s="3" t="s">
        <v>12533</v>
      </c>
      <c r="D6329" s="3">
        <v>306</v>
      </c>
      <c r="E6329" s="9">
        <v>1956</v>
      </c>
      <c r="F6329" s="7" t="s">
        <v>5693</v>
      </c>
      <c r="G6329" s="7" t="s">
        <v>8907</v>
      </c>
      <c r="H6329" s="8" t="s">
        <v>4775</v>
      </c>
      <c r="I6329" s="8" t="s">
        <v>8906</v>
      </c>
      <c r="J6329" s="19">
        <v>5</v>
      </c>
      <c r="K6329" s="19" t="s">
        <v>7736</v>
      </c>
      <c r="L6329" s="11">
        <v>1</v>
      </c>
      <c r="M6329" s="11"/>
      <c r="N6329" s="24"/>
      <c r="P6329" s="32"/>
      <c r="T6329" s="19"/>
      <c r="U6329" s="3"/>
      <c r="X6329" t="str">
        <f t="shared" si="388"/>
        <v/>
      </c>
      <c r="Z6329" t="str">
        <f t="shared" si="389"/>
        <v/>
      </c>
      <c r="AB6329" s="9"/>
      <c r="AC6329" t="s">
        <v>4775</v>
      </c>
      <c r="AD6329">
        <f t="shared" si="390"/>
        <v>0</v>
      </c>
      <c r="AF6329" s="3"/>
      <c r="AH6329" s="9"/>
    </row>
    <row r="6330" spans="1:34" ht="10.95" customHeight="1" outlineLevel="1" x14ac:dyDescent="0.25">
      <c r="A6330" t="s">
        <v>6860</v>
      </c>
      <c r="C6330" s="3" t="s">
        <v>12533</v>
      </c>
      <c r="D6330" s="3">
        <v>307</v>
      </c>
      <c r="E6330" s="9">
        <v>1956</v>
      </c>
      <c r="F6330" s="7" t="s">
        <v>20035</v>
      </c>
      <c r="G6330" s="7" t="s">
        <v>6133</v>
      </c>
      <c r="H6330" s="8" t="s">
        <v>4775</v>
      </c>
      <c r="I6330" s="8" t="s">
        <v>8906</v>
      </c>
      <c r="J6330" s="19">
        <v>5</v>
      </c>
      <c r="K6330" s="19" t="s">
        <v>7736</v>
      </c>
      <c r="L6330" s="11">
        <v>1</v>
      </c>
      <c r="M6330" s="11"/>
      <c r="N6330" s="24"/>
      <c r="P6330" s="32"/>
      <c r="T6330" s="19"/>
      <c r="U6330" s="3"/>
      <c r="X6330" t="str">
        <f t="shared" si="388"/>
        <v/>
      </c>
      <c r="Z6330" t="str">
        <f t="shared" si="389"/>
        <v/>
      </c>
      <c r="AB6330" s="9"/>
      <c r="AC6330" t="s">
        <v>4775</v>
      </c>
      <c r="AD6330">
        <f t="shared" si="390"/>
        <v>0</v>
      </c>
      <c r="AF6330" s="3"/>
      <c r="AH6330" s="9"/>
    </row>
    <row r="6331" spans="1:34" ht="10.95" customHeight="1" outlineLevel="1" x14ac:dyDescent="0.25">
      <c r="A6331" t="s">
        <v>6860</v>
      </c>
      <c r="C6331" s="3" t="s">
        <v>12533</v>
      </c>
      <c r="D6331" s="3">
        <v>308</v>
      </c>
      <c r="E6331" s="9">
        <v>1956</v>
      </c>
      <c r="F6331" s="7" t="s">
        <v>8872</v>
      </c>
      <c r="G6331" s="7" t="s">
        <v>638</v>
      </c>
      <c r="H6331" s="8" t="s">
        <v>4775</v>
      </c>
      <c r="I6331" s="8" t="s">
        <v>8906</v>
      </c>
      <c r="J6331" s="19">
        <v>5</v>
      </c>
      <c r="K6331" s="19" t="s">
        <v>7736</v>
      </c>
      <c r="L6331" s="11">
        <v>1</v>
      </c>
      <c r="M6331" s="11"/>
      <c r="N6331" s="24"/>
      <c r="P6331" s="32"/>
      <c r="T6331" s="19"/>
      <c r="U6331" s="3"/>
      <c r="X6331" t="str">
        <f t="shared" si="388"/>
        <v/>
      </c>
      <c r="Z6331" t="str">
        <f t="shared" si="389"/>
        <v/>
      </c>
      <c r="AB6331" s="9"/>
      <c r="AC6331" t="s">
        <v>4775</v>
      </c>
      <c r="AD6331">
        <f t="shared" si="390"/>
        <v>0</v>
      </c>
      <c r="AF6331" s="3"/>
      <c r="AH6331" s="9"/>
    </row>
    <row r="6332" spans="1:34" ht="10.95" customHeight="1" outlineLevel="1" x14ac:dyDescent="0.25">
      <c r="A6332" t="s">
        <v>6860</v>
      </c>
      <c r="C6332" s="3" t="s">
        <v>12533</v>
      </c>
      <c r="D6332" s="3">
        <v>309</v>
      </c>
      <c r="E6332" s="9">
        <v>1956</v>
      </c>
      <c r="F6332" s="7" t="s">
        <v>21577</v>
      </c>
      <c r="G6332" s="7" t="s">
        <v>6990</v>
      </c>
      <c r="H6332" s="8" t="s">
        <v>4775</v>
      </c>
      <c r="I6332" s="8" t="s">
        <v>8906</v>
      </c>
      <c r="J6332" s="19">
        <v>5</v>
      </c>
      <c r="K6332" s="19" t="s">
        <v>7736</v>
      </c>
      <c r="L6332" s="11">
        <v>1</v>
      </c>
      <c r="M6332" s="11"/>
      <c r="N6332" s="24"/>
      <c r="P6332" s="32"/>
      <c r="T6332" s="19"/>
      <c r="U6332" s="3"/>
      <c r="X6332" t="str">
        <f t="shared" si="388"/>
        <v/>
      </c>
      <c r="Z6332" t="str">
        <f t="shared" si="389"/>
        <v/>
      </c>
      <c r="AB6332" s="9"/>
      <c r="AC6332" t="s">
        <v>4775</v>
      </c>
      <c r="AD6332">
        <f t="shared" si="390"/>
        <v>0</v>
      </c>
      <c r="AF6332" s="3"/>
      <c r="AH6332" s="9"/>
    </row>
    <row r="6333" spans="1:34" ht="10.95" customHeight="1" outlineLevel="1" x14ac:dyDescent="0.25">
      <c r="A6333" t="s">
        <v>6860</v>
      </c>
      <c r="C6333" s="3" t="s">
        <v>12533</v>
      </c>
      <c r="D6333" s="3">
        <v>310</v>
      </c>
      <c r="E6333" s="9">
        <v>1956</v>
      </c>
      <c r="F6333" s="7" t="s">
        <v>21572</v>
      </c>
      <c r="G6333" s="7" t="s">
        <v>1677</v>
      </c>
      <c r="H6333" s="8" t="s">
        <v>4775</v>
      </c>
      <c r="I6333" s="8" t="s">
        <v>8906</v>
      </c>
      <c r="J6333" s="19">
        <v>5</v>
      </c>
      <c r="K6333" s="19" t="s">
        <v>7736</v>
      </c>
      <c r="L6333" s="11">
        <v>1</v>
      </c>
      <c r="M6333" s="11"/>
      <c r="N6333" s="24"/>
      <c r="P6333" s="32"/>
      <c r="T6333" s="19"/>
      <c r="U6333" s="3"/>
      <c r="X6333" t="str">
        <f t="shared" si="388"/>
        <v/>
      </c>
      <c r="Z6333" t="str">
        <f t="shared" si="389"/>
        <v/>
      </c>
      <c r="AB6333" s="9"/>
      <c r="AC6333" t="s">
        <v>4775</v>
      </c>
      <c r="AD6333">
        <f t="shared" si="390"/>
        <v>0</v>
      </c>
      <c r="AF6333" s="3"/>
      <c r="AH6333" s="9"/>
    </row>
    <row r="6334" spans="1:34" ht="10.95" customHeight="1" outlineLevel="1" x14ac:dyDescent="0.25">
      <c r="A6334" t="s">
        <v>6860</v>
      </c>
      <c r="C6334" s="3" t="s">
        <v>12533</v>
      </c>
      <c r="D6334" s="3">
        <v>311</v>
      </c>
      <c r="E6334" s="9">
        <v>1956</v>
      </c>
      <c r="F6334" s="7" t="s">
        <v>8714</v>
      </c>
      <c r="G6334" s="7" t="s">
        <v>5574</v>
      </c>
      <c r="H6334" s="8" t="s">
        <v>4775</v>
      </c>
      <c r="I6334" s="8" t="s">
        <v>8906</v>
      </c>
      <c r="J6334" s="19">
        <v>5</v>
      </c>
      <c r="K6334" s="19" t="s">
        <v>7736</v>
      </c>
      <c r="L6334" s="11">
        <v>1</v>
      </c>
      <c r="M6334" s="11"/>
      <c r="N6334" s="24"/>
      <c r="P6334" s="32"/>
      <c r="T6334" s="19"/>
      <c r="U6334" s="3"/>
      <c r="X6334" t="str">
        <f t="shared" si="388"/>
        <v/>
      </c>
      <c r="Z6334" t="str">
        <f t="shared" si="389"/>
        <v/>
      </c>
      <c r="AB6334" s="9"/>
      <c r="AC6334" t="s">
        <v>4775</v>
      </c>
      <c r="AD6334">
        <f t="shared" si="390"/>
        <v>0</v>
      </c>
      <c r="AF6334" s="3"/>
      <c r="AH6334" s="9"/>
    </row>
    <row r="6335" spans="1:34" ht="10.95" customHeight="1" outlineLevel="1" x14ac:dyDescent="0.25">
      <c r="A6335" t="s">
        <v>6860</v>
      </c>
      <c r="C6335" s="3" t="s">
        <v>12533</v>
      </c>
      <c r="D6335" s="3">
        <v>312</v>
      </c>
      <c r="E6335" s="9">
        <v>1956</v>
      </c>
      <c r="F6335" s="7" t="s">
        <v>21578</v>
      </c>
      <c r="G6335" s="7" t="s">
        <v>1677</v>
      </c>
      <c r="H6335" s="8" t="s">
        <v>6096</v>
      </c>
      <c r="I6335" s="8" t="s">
        <v>10589</v>
      </c>
      <c r="J6335" s="19">
        <v>6</v>
      </c>
      <c r="K6335" s="19" t="s">
        <v>7736</v>
      </c>
      <c r="L6335" s="11">
        <v>1</v>
      </c>
      <c r="M6335" s="11"/>
      <c r="N6335" s="24"/>
      <c r="P6335" s="32"/>
      <c r="T6335" s="19"/>
      <c r="U6335" s="3"/>
      <c r="X6335" t="str">
        <f t="shared" si="388"/>
        <v/>
      </c>
      <c r="Z6335" t="str">
        <f t="shared" si="389"/>
        <v/>
      </c>
      <c r="AB6335" s="9"/>
      <c r="AC6335" t="s">
        <v>6096</v>
      </c>
      <c r="AD6335">
        <f t="shared" si="390"/>
        <v>0</v>
      </c>
      <c r="AF6335" s="3"/>
      <c r="AH6335" s="9"/>
    </row>
    <row r="6336" spans="1:34" ht="10.95" customHeight="1" outlineLevel="1" x14ac:dyDescent="0.25">
      <c r="A6336" t="s">
        <v>6860</v>
      </c>
      <c r="C6336" s="3" t="s">
        <v>12533</v>
      </c>
      <c r="D6336" s="3">
        <v>315</v>
      </c>
      <c r="E6336" s="9">
        <v>1957</v>
      </c>
      <c r="F6336" s="7" t="s">
        <v>20035</v>
      </c>
      <c r="G6336" s="7" t="s">
        <v>3834</v>
      </c>
      <c r="H6336" s="8" t="s">
        <v>8908</v>
      </c>
      <c r="I6336" s="8" t="s">
        <v>8910</v>
      </c>
      <c r="J6336" s="19">
        <v>5</v>
      </c>
      <c r="K6336" s="19" t="s">
        <v>7736</v>
      </c>
      <c r="L6336" s="11">
        <v>1</v>
      </c>
      <c r="M6336" s="11"/>
      <c r="N6336" s="24"/>
      <c r="P6336" s="32"/>
      <c r="T6336" s="19"/>
      <c r="U6336" s="3"/>
      <c r="X6336" t="str">
        <f t="shared" si="388"/>
        <v/>
      </c>
      <c r="Z6336" t="str">
        <f t="shared" si="389"/>
        <v/>
      </c>
      <c r="AB6336" s="9"/>
      <c r="AC6336" t="s">
        <v>8908</v>
      </c>
      <c r="AD6336">
        <f t="shared" si="390"/>
        <v>0</v>
      </c>
      <c r="AF6336" s="3"/>
      <c r="AH6336" s="9"/>
    </row>
    <row r="6337" spans="1:34" ht="10.95" customHeight="1" outlineLevel="1" x14ac:dyDescent="0.25">
      <c r="A6337" t="s">
        <v>6860</v>
      </c>
      <c r="C6337" s="3" t="s">
        <v>12533</v>
      </c>
      <c r="D6337" s="3">
        <v>316</v>
      </c>
      <c r="E6337" s="9">
        <v>1957</v>
      </c>
      <c r="F6337" s="7" t="s">
        <v>21579</v>
      </c>
      <c r="G6337" s="7" t="s">
        <v>1677</v>
      </c>
      <c r="H6337" s="8" t="s">
        <v>8909</v>
      </c>
      <c r="I6337" s="8" t="s">
        <v>8910</v>
      </c>
      <c r="J6337" s="19">
        <v>2</v>
      </c>
      <c r="K6337" s="19" t="s">
        <v>7736</v>
      </c>
      <c r="L6337" s="11">
        <v>1.5</v>
      </c>
      <c r="M6337" s="11"/>
      <c r="N6337" s="24"/>
      <c r="P6337" s="32"/>
      <c r="T6337" s="19"/>
      <c r="U6337" s="3"/>
      <c r="X6337" t="str">
        <f t="shared" si="388"/>
        <v/>
      </c>
      <c r="Z6337" t="str">
        <f t="shared" si="389"/>
        <v/>
      </c>
      <c r="AB6337" s="9"/>
      <c r="AC6337" t="s">
        <v>8909</v>
      </c>
      <c r="AD6337">
        <f t="shared" si="390"/>
        <v>0</v>
      </c>
      <c r="AF6337" s="3"/>
      <c r="AH6337" s="9"/>
    </row>
    <row r="6338" spans="1:34" ht="10.95" customHeight="1" outlineLevel="1" x14ac:dyDescent="0.25">
      <c r="A6338" t="s">
        <v>6860</v>
      </c>
      <c r="C6338" s="3" t="s">
        <v>12533</v>
      </c>
      <c r="D6338" s="3">
        <v>317</v>
      </c>
      <c r="E6338" s="9">
        <v>1957</v>
      </c>
      <c r="F6338" s="7" t="s">
        <v>8872</v>
      </c>
      <c r="G6338" s="7" t="s">
        <v>6507</v>
      </c>
      <c r="H6338" s="8" t="s">
        <v>4269</v>
      </c>
      <c r="I6338" s="8" t="s">
        <v>5897</v>
      </c>
      <c r="J6338" s="19">
        <v>3</v>
      </c>
      <c r="K6338" s="19" t="s">
        <v>7736</v>
      </c>
      <c r="L6338" s="11">
        <v>0.2</v>
      </c>
      <c r="M6338" s="11"/>
      <c r="N6338" s="24"/>
      <c r="P6338" s="32"/>
      <c r="T6338" s="19"/>
      <c r="U6338" s="3">
        <v>302</v>
      </c>
      <c r="X6338" t="str">
        <f t="shared" ref="X6338:X6401" si="391">IF(COUNTIF(F6338,"*fdc*"),1,"")</f>
        <v/>
      </c>
      <c r="Z6338" t="str">
        <f t="shared" ref="Z6338:Z6401" si="392">IF(COUNTIF(F6338,"*s/s*"),1,"")</f>
        <v/>
      </c>
      <c r="AB6338" s="9"/>
      <c r="AC6338" t="s">
        <v>4269</v>
      </c>
      <c r="AD6338">
        <f t="shared" si="390"/>
        <v>0</v>
      </c>
      <c r="AF6338" s="3"/>
      <c r="AG6338" t="s">
        <v>5790</v>
      </c>
      <c r="AH6338" s="9" t="s">
        <v>4925</v>
      </c>
    </row>
    <row r="6339" spans="1:34" ht="10.95" customHeight="1" outlineLevel="1" x14ac:dyDescent="0.25">
      <c r="A6339" t="s">
        <v>6860</v>
      </c>
      <c r="C6339" s="3" t="s">
        <v>12533</v>
      </c>
      <c r="D6339" s="3">
        <v>318</v>
      </c>
      <c r="E6339" s="9">
        <v>1957</v>
      </c>
      <c r="F6339" s="7" t="s">
        <v>21572</v>
      </c>
      <c r="G6339" s="7" t="s">
        <v>4029</v>
      </c>
      <c r="H6339" s="8" t="s">
        <v>8900</v>
      </c>
      <c r="I6339" s="8" t="s">
        <v>5897</v>
      </c>
      <c r="J6339" s="19">
        <v>3</v>
      </c>
      <c r="K6339" s="19" t="s">
        <v>7736</v>
      </c>
      <c r="L6339" s="11">
        <v>0.3</v>
      </c>
      <c r="M6339" s="11"/>
      <c r="N6339" s="24"/>
      <c r="P6339" s="32"/>
      <c r="T6339" s="19"/>
      <c r="U6339" s="3">
        <v>303</v>
      </c>
      <c r="X6339" t="str">
        <f t="shared" si="391"/>
        <v/>
      </c>
      <c r="Z6339" t="str">
        <f t="shared" si="392"/>
        <v/>
      </c>
      <c r="AB6339" s="9"/>
      <c r="AC6339" t="s">
        <v>8900</v>
      </c>
      <c r="AD6339">
        <f t="shared" si="390"/>
        <v>0</v>
      </c>
      <c r="AF6339" s="3"/>
      <c r="AH6339" s="9"/>
    </row>
    <row r="6340" spans="1:34" ht="10.95" customHeight="1" outlineLevel="1" x14ac:dyDescent="0.25">
      <c r="A6340" t="s">
        <v>6860</v>
      </c>
      <c r="C6340" s="3" t="s">
        <v>12533</v>
      </c>
      <c r="D6340" s="3">
        <v>319</v>
      </c>
      <c r="E6340" s="9">
        <v>1957</v>
      </c>
      <c r="F6340" s="7" t="s">
        <v>12805</v>
      </c>
      <c r="G6340" s="7" t="s">
        <v>5791</v>
      </c>
      <c r="H6340" s="8" t="s">
        <v>5792</v>
      </c>
      <c r="I6340" s="8" t="s">
        <v>5897</v>
      </c>
      <c r="J6340" s="19">
        <v>3</v>
      </c>
      <c r="K6340" s="19" t="s">
        <v>7736</v>
      </c>
      <c r="L6340" s="11">
        <v>0.3</v>
      </c>
      <c r="M6340" s="11"/>
      <c r="N6340" s="24"/>
      <c r="P6340" s="32"/>
      <c r="T6340" s="19"/>
      <c r="U6340" s="3">
        <v>304</v>
      </c>
      <c r="X6340" t="str">
        <f t="shared" si="391"/>
        <v/>
      </c>
      <c r="Z6340" t="str">
        <f t="shared" si="392"/>
        <v/>
      </c>
      <c r="AB6340" s="9"/>
      <c r="AC6340" t="s">
        <v>5792</v>
      </c>
      <c r="AD6340">
        <f t="shared" si="390"/>
        <v>0</v>
      </c>
      <c r="AF6340" s="3"/>
      <c r="AG6340" t="s">
        <v>5793</v>
      </c>
      <c r="AH6340" s="9" t="s">
        <v>4925</v>
      </c>
    </row>
    <row r="6341" spans="1:34" ht="10.95" customHeight="1" outlineLevel="1" x14ac:dyDescent="0.25">
      <c r="A6341" t="s">
        <v>6860</v>
      </c>
      <c r="C6341" s="3" t="s">
        <v>12533</v>
      </c>
      <c r="D6341" s="3">
        <v>320</v>
      </c>
      <c r="E6341" s="9">
        <v>1957</v>
      </c>
      <c r="F6341" s="7" t="s">
        <v>21580</v>
      </c>
      <c r="G6341" s="7" t="s">
        <v>6987</v>
      </c>
      <c r="H6341" s="8" t="s">
        <v>8912</v>
      </c>
      <c r="I6341" s="8" t="s">
        <v>8911</v>
      </c>
      <c r="J6341" s="19">
        <v>5</v>
      </c>
      <c r="K6341" s="19" t="s">
        <v>7736</v>
      </c>
      <c r="L6341" s="11">
        <v>1.7</v>
      </c>
      <c r="M6341" s="11"/>
      <c r="N6341" s="24"/>
      <c r="P6341" s="32"/>
      <c r="T6341" s="19"/>
      <c r="U6341" s="3">
        <v>305</v>
      </c>
      <c r="X6341" t="str">
        <f t="shared" si="391"/>
        <v/>
      </c>
      <c r="Z6341" t="str">
        <f t="shared" si="392"/>
        <v/>
      </c>
      <c r="AB6341" s="9"/>
      <c r="AC6341" t="s">
        <v>8912</v>
      </c>
      <c r="AD6341">
        <f t="shared" si="390"/>
        <v>0</v>
      </c>
      <c r="AF6341" s="3"/>
      <c r="AH6341" s="9"/>
    </row>
    <row r="6342" spans="1:34" ht="10.95" customHeight="1" outlineLevel="1" x14ac:dyDescent="0.25">
      <c r="A6342" t="s">
        <v>6860</v>
      </c>
      <c r="C6342" s="3" t="s">
        <v>12533</v>
      </c>
      <c r="D6342" s="3">
        <v>321</v>
      </c>
      <c r="E6342" s="9">
        <v>1957</v>
      </c>
      <c r="F6342" s="7" t="s">
        <v>4217</v>
      </c>
      <c r="G6342" s="7" t="s">
        <v>5401</v>
      </c>
      <c r="H6342" s="8" t="s">
        <v>101</v>
      </c>
      <c r="I6342" s="8" t="s">
        <v>8913</v>
      </c>
      <c r="J6342" s="19">
        <v>3</v>
      </c>
      <c r="K6342" s="19" t="s">
        <v>7736</v>
      </c>
      <c r="L6342" s="11">
        <v>0.3</v>
      </c>
      <c r="M6342" s="11"/>
      <c r="N6342" s="24"/>
      <c r="P6342" s="32"/>
      <c r="T6342" s="19"/>
      <c r="U6342" s="3">
        <v>306</v>
      </c>
      <c r="X6342" t="str">
        <f t="shared" si="391"/>
        <v/>
      </c>
      <c r="Z6342" t="str">
        <f t="shared" si="392"/>
        <v/>
      </c>
      <c r="AB6342" s="9"/>
      <c r="AC6342" t="s">
        <v>101</v>
      </c>
      <c r="AD6342">
        <f t="shared" si="390"/>
        <v>0</v>
      </c>
      <c r="AF6342" s="3"/>
      <c r="AG6342" t="s">
        <v>3343</v>
      </c>
      <c r="AH6342" s="9" t="s">
        <v>4613</v>
      </c>
    </row>
    <row r="6343" spans="1:34" ht="10.95" customHeight="1" outlineLevel="1" x14ac:dyDescent="0.25">
      <c r="A6343" t="s">
        <v>6860</v>
      </c>
      <c r="C6343" s="3" t="s">
        <v>12533</v>
      </c>
      <c r="D6343" s="3">
        <v>326</v>
      </c>
      <c r="E6343" s="9">
        <v>1958</v>
      </c>
      <c r="F6343" s="7" t="s">
        <v>8548</v>
      </c>
      <c r="G6343" s="7" t="s">
        <v>6987</v>
      </c>
      <c r="H6343" s="8" t="s">
        <v>8914</v>
      </c>
      <c r="I6343" s="8" t="s">
        <v>8915</v>
      </c>
      <c r="J6343" s="19">
        <v>5</v>
      </c>
      <c r="K6343" s="19" t="s">
        <v>7736</v>
      </c>
      <c r="L6343" s="11">
        <v>0.3</v>
      </c>
      <c r="M6343" s="11"/>
      <c r="N6343" s="24"/>
      <c r="P6343" s="32"/>
      <c r="T6343" s="19"/>
      <c r="U6343" s="3"/>
      <c r="X6343" t="str">
        <f t="shared" si="391"/>
        <v/>
      </c>
      <c r="Z6343" t="str">
        <f t="shared" si="392"/>
        <v/>
      </c>
      <c r="AB6343" s="9"/>
      <c r="AC6343" t="s">
        <v>8914</v>
      </c>
      <c r="AD6343">
        <f t="shared" si="390"/>
        <v>0</v>
      </c>
      <c r="AF6343" s="3"/>
      <c r="AH6343" s="9"/>
    </row>
    <row r="6344" spans="1:34" ht="10.95" customHeight="1" outlineLevel="1" x14ac:dyDescent="0.25">
      <c r="A6344" t="s">
        <v>6860</v>
      </c>
      <c r="C6344" s="3" t="s">
        <v>12533</v>
      </c>
      <c r="D6344" s="3">
        <v>327</v>
      </c>
      <c r="E6344" s="9">
        <v>1958</v>
      </c>
      <c r="F6344" s="7" t="s">
        <v>21581</v>
      </c>
      <c r="G6344" s="7" t="s">
        <v>2294</v>
      </c>
      <c r="H6344" s="8" t="s">
        <v>8914</v>
      </c>
      <c r="I6344" s="8" t="s">
        <v>8915</v>
      </c>
      <c r="J6344" s="19">
        <v>5</v>
      </c>
      <c r="K6344" s="19" t="s">
        <v>7736</v>
      </c>
      <c r="L6344" s="11">
        <v>1</v>
      </c>
      <c r="M6344" s="11"/>
      <c r="N6344" s="24"/>
      <c r="P6344" s="32"/>
      <c r="T6344" s="19"/>
      <c r="U6344" s="3"/>
      <c r="X6344" t="str">
        <f t="shared" si="391"/>
        <v/>
      </c>
      <c r="Z6344" t="str">
        <f t="shared" si="392"/>
        <v/>
      </c>
      <c r="AB6344" s="9"/>
      <c r="AC6344" t="s">
        <v>8914</v>
      </c>
      <c r="AD6344">
        <f t="shared" si="390"/>
        <v>0</v>
      </c>
      <c r="AF6344" s="3"/>
      <c r="AH6344" s="9"/>
    </row>
    <row r="6345" spans="1:34" ht="10.95" customHeight="1" outlineLevel="1" x14ac:dyDescent="0.25">
      <c r="A6345" t="s">
        <v>6860</v>
      </c>
      <c r="C6345" s="3" t="s">
        <v>12533</v>
      </c>
      <c r="D6345" s="3">
        <v>328</v>
      </c>
      <c r="E6345" s="9">
        <v>1958</v>
      </c>
      <c r="F6345" s="7" t="s">
        <v>21582</v>
      </c>
      <c r="G6345" s="7" t="s">
        <v>5401</v>
      </c>
      <c r="H6345" s="8" t="s">
        <v>6523</v>
      </c>
      <c r="I6345" s="8" t="s">
        <v>21087</v>
      </c>
      <c r="J6345" s="19">
        <v>5</v>
      </c>
      <c r="K6345" s="19" t="s">
        <v>7736</v>
      </c>
      <c r="L6345" s="11">
        <v>3.4</v>
      </c>
      <c r="M6345" s="11"/>
      <c r="N6345" s="24"/>
      <c r="P6345" s="32"/>
      <c r="T6345" s="19"/>
      <c r="U6345" s="3"/>
      <c r="X6345" t="str">
        <f t="shared" si="391"/>
        <v/>
      </c>
      <c r="Z6345" t="str">
        <f t="shared" si="392"/>
        <v/>
      </c>
      <c r="AB6345" s="9"/>
      <c r="AC6345" t="s">
        <v>21086</v>
      </c>
      <c r="AD6345">
        <f t="shared" si="390"/>
        <v>0</v>
      </c>
      <c r="AF6345" s="3"/>
      <c r="AH6345" s="9"/>
    </row>
    <row r="6346" spans="1:34" ht="10.95" customHeight="1" outlineLevel="1" x14ac:dyDescent="0.25">
      <c r="A6346" t="s">
        <v>6860</v>
      </c>
      <c r="C6346" s="3" t="s">
        <v>12533</v>
      </c>
      <c r="D6346" s="3">
        <v>329</v>
      </c>
      <c r="E6346" s="9">
        <v>1958</v>
      </c>
      <c r="F6346" s="7" t="s">
        <v>21583</v>
      </c>
      <c r="G6346" s="7" t="s">
        <v>5401</v>
      </c>
      <c r="H6346" s="8" t="s">
        <v>6523</v>
      </c>
      <c r="I6346" s="8" t="s">
        <v>21087</v>
      </c>
      <c r="J6346" s="19">
        <v>5</v>
      </c>
      <c r="K6346" s="19" t="s">
        <v>7736</v>
      </c>
      <c r="L6346" s="11">
        <v>3.4</v>
      </c>
      <c r="M6346" s="11"/>
      <c r="N6346" s="24"/>
      <c r="P6346" s="32"/>
      <c r="T6346" s="19"/>
      <c r="U6346" s="3"/>
      <c r="X6346" t="str">
        <f t="shared" si="391"/>
        <v/>
      </c>
      <c r="Z6346" t="str">
        <f t="shared" si="392"/>
        <v/>
      </c>
      <c r="AB6346" s="9"/>
      <c r="AC6346" t="s">
        <v>21086</v>
      </c>
      <c r="AD6346">
        <f t="shared" si="390"/>
        <v>0</v>
      </c>
      <c r="AF6346" s="3"/>
      <c r="AH6346" s="9"/>
    </row>
    <row r="6347" spans="1:34" ht="10.95" customHeight="1" outlineLevel="1" x14ac:dyDescent="0.25">
      <c r="A6347" t="s">
        <v>6860</v>
      </c>
      <c r="C6347" s="3" t="s">
        <v>12533</v>
      </c>
      <c r="D6347" s="3">
        <v>343</v>
      </c>
      <c r="E6347" s="9">
        <v>1960</v>
      </c>
      <c r="F6347" s="7" t="s">
        <v>8871</v>
      </c>
      <c r="G6347" s="7" t="s">
        <v>8916</v>
      </c>
      <c r="H6347" s="8" t="s">
        <v>8914</v>
      </c>
      <c r="I6347" s="8" t="s">
        <v>8915</v>
      </c>
      <c r="J6347" s="19">
        <v>5</v>
      </c>
      <c r="K6347" s="19" t="s">
        <v>7736</v>
      </c>
      <c r="L6347" s="11">
        <v>0.5</v>
      </c>
      <c r="M6347" s="11"/>
      <c r="N6347" s="24"/>
      <c r="P6347" s="32"/>
      <c r="T6347" s="19"/>
      <c r="U6347" s="3">
        <v>324</v>
      </c>
      <c r="X6347" t="str">
        <f t="shared" si="391"/>
        <v/>
      </c>
      <c r="Z6347" t="str">
        <f t="shared" si="392"/>
        <v/>
      </c>
      <c r="AB6347" s="9"/>
      <c r="AC6347" t="s">
        <v>8914</v>
      </c>
      <c r="AD6347">
        <f t="shared" si="390"/>
        <v>0</v>
      </c>
      <c r="AF6347" s="3"/>
      <c r="AH6347" s="9"/>
    </row>
    <row r="6348" spans="1:34" ht="10.95" customHeight="1" outlineLevel="1" x14ac:dyDescent="0.25">
      <c r="A6348" t="s">
        <v>6860</v>
      </c>
      <c r="C6348" s="3" t="s">
        <v>12533</v>
      </c>
      <c r="D6348" s="3">
        <v>376</v>
      </c>
      <c r="E6348" s="9">
        <v>1963</v>
      </c>
      <c r="F6348" s="7" t="s">
        <v>21584</v>
      </c>
      <c r="G6348" s="7" t="s">
        <v>5401</v>
      </c>
      <c r="H6348" s="8" t="s">
        <v>8917</v>
      </c>
      <c r="I6348" s="8" t="s">
        <v>8918</v>
      </c>
      <c r="J6348" s="19">
        <v>3</v>
      </c>
      <c r="K6348" s="19" t="s">
        <v>7736</v>
      </c>
      <c r="L6348" s="11">
        <v>0.2</v>
      </c>
      <c r="M6348" s="11"/>
      <c r="N6348" s="24"/>
      <c r="P6348" s="32"/>
      <c r="T6348" s="19"/>
      <c r="U6348" s="3" t="s">
        <v>18030</v>
      </c>
      <c r="X6348" t="str">
        <f t="shared" si="391"/>
        <v/>
      </c>
      <c r="Z6348" t="str">
        <f t="shared" si="392"/>
        <v/>
      </c>
      <c r="AB6348" s="9"/>
      <c r="AC6348" t="s">
        <v>8917</v>
      </c>
      <c r="AD6348">
        <f t="shared" si="390"/>
        <v>0</v>
      </c>
      <c r="AF6348" s="3"/>
      <c r="AH6348" s="9"/>
    </row>
    <row r="6349" spans="1:34" ht="10.95" customHeight="1" outlineLevel="1" x14ac:dyDescent="0.25">
      <c r="A6349" t="s">
        <v>6860</v>
      </c>
      <c r="C6349" s="3" t="s">
        <v>12533</v>
      </c>
      <c r="D6349" s="3">
        <v>377</v>
      </c>
      <c r="E6349" s="9">
        <v>1963</v>
      </c>
      <c r="F6349" s="7" t="s">
        <v>21585</v>
      </c>
      <c r="G6349" s="7" t="s">
        <v>5401</v>
      </c>
      <c r="H6349" s="8" t="s">
        <v>8917</v>
      </c>
      <c r="I6349" s="8" t="s">
        <v>8918</v>
      </c>
      <c r="J6349" s="19">
        <v>3</v>
      </c>
      <c r="K6349" s="19" t="s">
        <v>7736</v>
      </c>
      <c r="L6349" s="11">
        <v>0.2</v>
      </c>
      <c r="M6349" s="11"/>
      <c r="N6349" s="24"/>
      <c r="P6349" s="32"/>
      <c r="R6349">
        <v>1</v>
      </c>
      <c r="S6349">
        <v>1</v>
      </c>
      <c r="T6349" s="19"/>
      <c r="U6349" s="3" t="s">
        <v>18031</v>
      </c>
      <c r="X6349" t="str">
        <f t="shared" si="391"/>
        <v/>
      </c>
      <c r="Z6349" t="str">
        <f t="shared" si="392"/>
        <v/>
      </c>
      <c r="AB6349" s="9"/>
      <c r="AC6349" t="s">
        <v>8917</v>
      </c>
      <c r="AD6349">
        <f t="shared" si="390"/>
        <v>0</v>
      </c>
      <c r="AF6349" s="3"/>
      <c r="AH6349" s="9"/>
    </row>
    <row r="6350" spans="1:34" ht="10.95" customHeight="1" outlineLevel="1" x14ac:dyDescent="0.25">
      <c r="A6350" t="s">
        <v>6860</v>
      </c>
      <c r="C6350" s="3" t="s">
        <v>12533</v>
      </c>
      <c r="D6350" s="3">
        <v>393</v>
      </c>
      <c r="E6350" s="9">
        <v>1965</v>
      </c>
      <c r="F6350" s="7" t="s">
        <v>20035</v>
      </c>
      <c r="G6350" s="7" t="s">
        <v>5401</v>
      </c>
      <c r="H6350" s="8" t="s">
        <v>3345</v>
      </c>
      <c r="I6350" s="8" t="s">
        <v>8919</v>
      </c>
      <c r="J6350" s="19">
        <v>1</v>
      </c>
      <c r="K6350" s="19" t="s">
        <v>7736</v>
      </c>
      <c r="L6350" s="11">
        <v>0.6</v>
      </c>
      <c r="M6350" s="11"/>
      <c r="N6350" s="24"/>
      <c r="P6350" s="32"/>
      <c r="T6350" s="19"/>
      <c r="U6350" s="3">
        <v>372</v>
      </c>
      <c r="X6350" t="str">
        <f t="shared" si="391"/>
        <v/>
      </c>
      <c r="Z6350" t="str">
        <f t="shared" si="392"/>
        <v/>
      </c>
      <c r="AB6350" s="9"/>
      <c r="AC6350" t="s">
        <v>3345</v>
      </c>
      <c r="AD6350">
        <f t="shared" si="390"/>
        <v>0</v>
      </c>
      <c r="AF6350" s="3"/>
      <c r="AG6350" t="s">
        <v>3534</v>
      </c>
      <c r="AH6350" s="9" t="s">
        <v>4613</v>
      </c>
    </row>
    <row r="6351" spans="1:34" ht="10.95" customHeight="1" outlineLevel="1" x14ac:dyDescent="0.25">
      <c r="A6351" t="s">
        <v>6860</v>
      </c>
      <c r="C6351" s="3" t="s">
        <v>12533</v>
      </c>
      <c r="D6351" s="3">
        <v>394</v>
      </c>
      <c r="E6351" s="9">
        <v>1965</v>
      </c>
      <c r="F6351" s="7" t="s">
        <v>8872</v>
      </c>
      <c r="G6351" s="7" t="s">
        <v>5401</v>
      </c>
      <c r="H6351" s="8" t="s">
        <v>3345</v>
      </c>
      <c r="I6351" s="8" t="s">
        <v>8919</v>
      </c>
      <c r="J6351" s="19">
        <v>1</v>
      </c>
      <c r="K6351" s="19" t="s">
        <v>7736</v>
      </c>
      <c r="L6351" s="11">
        <v>0.6</v>
      </c>
      <c r="M6351" s="11"/>
      <c r="N6351" s="24"/>
      <c r="P6351" s="32"/>
      <c r="R6351">
        <v>1</v>
      </c>
      <c r="S6351">
        <v>1</v>
      </c>
      <c r="T6351" s="19"/>
      <c r="U6351" s="3">
        <v>373</v>
      </c>
      <c r="X6351" t="str">
        <f t="shared" si="391"/>
        <v/>
      </c>
      <c r="Z6351" t="str">
        <f t="shared" si="392"/>
        <v/>
      </c>
      <c r="AB6351" s="9"/>
      <c r="AC6351" t="s">
        <v>3345</v>
      </c>
      <c r="AD6351">
        <f t="shared" si="390"/>
        <v>0</v>
      </c>
      <c r="AF6351" s="3"/>
      <c r="AG6351" t="s">
        <v>3534</v>
      </c>
      <c r="AH6351" s="9" t="s">
        <v>4613</v>
      </c>
    </row>
    <row r="6352" spans="1:34" ht="10.95" customHeight="1" outlineLevel="1" x14ac:dyDescent="0.25">
      <c r="A6352" t="s">
        <v>6860</v>
      </c>
      <c r="C6352" s="3" t="s">
        <v>12533</v>
      </c>
      <c r="D6352" s="3">
        <v>395</v>
      </c>
      <c r="E6352" s="9">
        <v>1965</v>
      </c>
      <c r="F6352" s="7" t="s">
        <v>21586</v>
      </c>
      <c r="G6352" s="7" t="s">
        <v>5401</v>
      </c>
      <c r="H6352" s="8" t="s">
        <v>3345</v>
      </c>
      <c r="I6352" s="8" t="s">
        <v>8919</v>
      </c>
      <c r="J6352" s="19">
        <v>1</v>
      </c>
      <c r="K6352" s="19" t="s">
        <v>7736</v>
      </c>
      <c r="L6352" s="11">
        <v>0.6</v>
      </c>
      <c r="M6352" s="11"/>
      <c r="N6352" s="24"/>
      <c r="P6352" s="32"/>
      <c r="T6352" s="19"/>
      <c r="U6352" s="3">
        <v>374</v>
      </c>
      <c r="X6352" t="str">
        <f t="shared" si="391"/>
        <v/>
      </c>
      <c r="Z6352" t="str">
        <f t="shared" si="392"/>
        <v/>
      </c>
      <c r="AB6352" s="9"/>
      <c r="AC6352" t="s">
        <v>3345</v>
      </c>
      <c r="AD6352">
        <f t="shared" si="390"/>
        <v>0</v>
      </c>
      <c r="AF6352" s="3"/>
      <c r="AG6352" t="s">
        <v>3534</v>
      </c>
      <c r="AH6352" s="9" t="s">
        <v>4613</v>
      </c>
    </row>
    <row r="6353" spans="1:34" ht="10.95" customHeight="1" outlineLevel="1" x14ac:dyDescent="0.25">
      <c r="A6353" t="s">
        <v>6860</v>
      </c>
      <c r="C6353" s="3" t="s">
        <v>12533</v>
      </c>
      <c r="D6353" s="3" t="s">
        <v>10592</v>
      </c>
      <c r="E6353" s="9">
        <v>1965</v>
      </c>
      <c r="F6353" s="7" t="s">
        <v>8852</v>
      </c>
      <c r="G6353" s="7" t="s">
        <v>5401</v>
      </c>
      <c r="H6353" s="8" t="s">
        <v>3345</v>
      </c>
      <c r="I6353" s="8" t="s">
        <v>8919</v>
      </c>
      <c r="J6353" s="19">
        <v>1</v>
      </c>
      <c r="K6353" s="19" t="s">
        <v>7736</v>
      </c>
      <c r="L6353" s="11">
        <v>2</v>
      </c>
      <c r="M6353" s="11"/>
      <c r="N6353" s="24"/>
      <c r="P6353" s="32"/>
      <c r="T6353" s="19"/>
      <c r="U6353" s="3"/>
      <c r="W6353" t="s">
        <v>7738</v>
      </c>
      <c r="X6353">
        <f t="shared" si="391"/>
        <v>1</v>
      </c>
      <c r="Z6353" t="str">
        <f t="shared" si="392"/>
        <v/>
      </c>
      <c r="AB6353" s="9"/>
      <c r="AC6353" t="s">
        <v>3345</v>
      </c>
      <c r="AD6353">
        <f t="shared" si="390"/>
        <v>0</v>
      </c>
      <c r="AF6353" s="3"/>
      <c r="AH6353" s="9"/>
    </row>
    <row r="6354" spans="1:34" ht="10.95" customHeight="1" outlineLevel="1" x14ac:dyDescent="0.25">
      <c r="A6354" t="s">
        <v>6860</v>
      </c>
      <c r="C6354" s="3" t="s">
        <v>12533</v>
      </c>
      <c r="D6354" s="3" t="s">
        <v>10593</v>
      </c>
      <c r="E6354" s="9">
        <v>1965</v>
      </c>
      <c r="F6354" s="7" t="s">
        <v>8852</v>
      </c>
      <c r="G6354" s="7" t="s">
        <v>5401</v>
      </c>
      <c r="H6354" s="8" t="s">
        <v>3345</v>
      </c>
      <c r="I6354" s="8" t="s">
        <v>8919</v>
      </c>
      <c r="J6354" s="19">
        <v>1</v>
      </c>
      <c r="K6354" s="19" t="s">
        <v>7736</v>
      </c>
      <c r="L6354" s="11">
        <v>1.6</v>
      </c>
      <c r="M6354" s="11"/>
      <c r="N6354" s="24"/>
      <c r="P6354" s="32"/>
      <c r="T6354" s="19"/>
      <c r="U6354" s="3"/>
      <c r="W6354" t="s">
        <v>7738</v>
      </c>
      <c r="X6354">
        <f t="shared" si="391"/>
        <v>1</v>
      </c>
      <c r="Z6354" t="str">
        <f t="shared" si="392"/>
        <v/>
      </c>
      <c r="AB6354" s="9"/>
      <c r="AC6354" t="s">
        <v>3345</v>
      </c>
      <c r="AD6354">
        <f t="shared" si="390"/>
        <v>0</v>
      </c>
      <c r="AF6354" s="3"/>
      <c r="AH6354" s="9"/>
    </row>
    <row r="6355" spans="1:34" ht="10.95" customHeight="1" outlineLevel="1" x14ac:dyDescent="0.25">
      <c r="A6355" t="s">
        <v>6860</v>
      </c>
      <c r="C6355" s="3" t="s">
        <v>12533</v>
      </c>
      <c r="D6355" s="3" t="s">
        <v>10594</v>
      </c>
      <c r="E6355" s="9">
        <v>1965</v>
      </c>
      <c r="F6355" s="7" t="s">
        <v>8852</v>
      </c>
      <c r="G6355" s="7" t="s">
        <v>5401</v>
      </c>
      <c r="H6355" s="8" t="s">
        <v>3345</v>
      </c>
      <c r="I6355" s="8" t="s">
        <v>8919</v>
      </c>
      <c r="J6355" s="19">
        <v>1</v>
      </c>
      <c r="K6355" s="19" t="s">
        <v>7736</v>
      </c>
      <c r="L6355" s="11">
        <v>3.4</v>
      </c>
      <c r="M6355" s="11"/>
      <c r="N6355" s="24"/>
      <c r="P6355" s="32"/>
      <c r="T6355" s="19"/>
      <c r="U6355" s="3"/>
      <c r="W6355" t="s">
        <v>7738</v>
      </c>
      <c r="X6355">
        <f t="shared" si="391"/>
        <v>1</v>
      </c>
      <c r="Z6355" t="str">
        <f t="shared" si="392"/>
        <v/>
      </c>
      <c r="AB6355" s="9"/>
      <c r="AC6355" t="s">
        <v>3345</v>
      </c>
      <c r="AD6355">
        <f t="shared" si="390"/>
        <v>0</v>
      </c>
      <c r="AF6355" s="3"/>
      <c r="AH6355" s="9"/>
    </row>
    <row r="6356" spans="1:34" ht="10.95" customHeight="1" outlineLevel="1" x14ac:dyDescent="0.25">
      <c r="A6356" t="s">
        <v>6860</v>
      </c>
      <c r="C6356" s="3" t="s">
        <v>12533</v>
      </c>
      <c r="D6356" s="3" t="s">
        <v>10595</v>
      </c>
      <c r="E6356" s="9">
        <v>1965</v>
      </c>
      <c r="F6356" s="7" t="s">
        <v>8852</v>
      </c>
      <c r="G6356" s="7" t="s">
        <v>5401</v>
      </c>
      <c r="H6356" s="8" t="s">
        <v>3345</v>
      </c>
      <c r="I6356" s="8" t="s">
        <v>8919</v>
      </c>
      <c r="J6356" s="19">
        <v>1</v>
      </c>
      <c r="K6356" s="19" t="s">
        <v>7736</v>
      </c>
      <c r="L6356" s="11">
        <v>2.2000000000000002</v>
      </c>
      <c r="M6356" s="11"/>
      <c r="N6356" s="24"/>
      <c r="P6356" s="32"/>
      <c r="T6356" s="19"/>
      <c r="U6356" s="3"/>
      <c r="W6356" t="s">
        <v>7738</v>
      </c>
      <c r="X6356">
        <f t="shared" si="391"/>
        <v>1</v>
      </c>
      <c r="Z6356" t="str">
        <f t="shared" si="392"/>
        <v/>
      </c>
      <c r="AB6356" s="9"/>
      <c r="AC6356" t="s">
        <v>3345</v>
      </c>
      <c r="AD6356">
        <f t="shared" si="390"/>
        <v>0</v>
      </c>
      <c r="AF6356" s="3"/>
      <c r="AH6356" s="9"/>
    </row>
    <row r="6357" spans="1:34" ht="10.95" customHeight="1" outlineLevel="1" x14ac:dyDescent="0.25">
      <c r="A6357" t="s">
        <v>6860</v>
      </c>
      <c r="C6357" s="3" t="s">
        <v>12533</v>
      </c>
      <c r="D6357" s="3">
        <v>398</v>
      </c>
      <c r="E6357" s="9">
        <v>1965</v>
      </c>
      <c r="F6357" s="7" t="s">
        <v>12805</v>
      </c>
      <c r="G6357" s="7" t="s">
        <v>5401</v>
      </c>
      <c r="H6357" s="8" t="s">
        <v>4775</v>
      </c>
      <c r="I6357" s="8" t="s">
        <v>8920</v>
      </c>
      <c r="J6357" s="19">
        <v>5</v>
      </c>
      <c r="K6357" s="19" t="s">
        <v>7736</v>
      </c>
      <c r="L6357" s="11">
        <v>2.8</v>
      </c>
      <c r="M6357" s="11"/>
      <c r="N6357" s="24"/>
      <c r="P6357" s="32"/>
      <c r="T6357" s="19"/>
      <c r="U6357" s="3">
        <v>377</v>
      </c>
      <c r="X6357" t="str">
        <f t="shared" si="391"/>
        <v/>
      </c>
      <c r="Z6357" t="str">
        <f t="shared" si="392"/>
        <v/>
      </c>
      <c r="AB6357" s="9"/>
      <c r="AC6357" t="s">
        <v>4775</v>
      </c>
      <c r="AD6357">
        <f t="shared" si="390"/>
        <v>0</v>
      </c>
      <c r="AF6357" s="3"/>
      <c r="AH6357" s="9"/>
    </row>
    <row r="6358" spans="1:34" ht="10.95" customHeight="1" outlineLevel="1" x14ac:dyDescent="0.25">
      <c r="A6358" t="s">
        <v>6860</v>
      </c>
      <c r="C6358" s="3" t="s">
        <v>12533</v>
      </c>
      <c r="D6358" s="3">
        <v>401</v>
      </c>
      <c r="E6358" s="9">
        <v>1966</v>
      </c>
      <c r="F6358" s="7" t="s">
        <v>8921</v>
      </c>
      <c r="G6358" s="7" t="s">
        <v>5401</v>
      </c>
      <c r="H6358" s="8" t="s">
        <v>8922</v>
      </c>
      <c r="I6358" s="8" t="s">
        <v>8924</v>
      </c>
      <c r="J6358" s="19">
        <v>5</v>
      </c>
      <c r="K6358" s="19" t="s">
        <v>7736</v>
      </c>
      <c r="L6358" s="11">
        <v>0.4</v>
      </c>
      <c r="M6358" s="11"/>
      <c r="N6358" s="24"/>
      <c r="P6358" s="32"/>
      <c r="T6358" s="19"/>
      <c r="U6358" s="3">
        <v>380</v>
      </c>
      <c r="X6358" t="str">
        <f t="shared" si="391"/>
        <v/>
      </c>
      <c r="Z6358" t="str">
        <f t="shared" si="392"/>
        <v/>
      </c>
      <c r="AB6358" s="9"/>
      <c r="AC6358" t="s">
        <v>8922</v>
      </c>
      <c r="AD6358">
        <f t="shared" si="390"/>
        <v>0</v>
      </c>
      <c r="AF6358" s="3"/>
      <c r="AH6358" s="9"/>
    </row>
    <row r="6359" spans="1:34" ht="10.95" customHeight="1" outlineLevel="1" x14ac:dyDescent="0.25">
      <c r="A6359" t="s">
        <v>6860</v>
      </c>
      <c r="C6359" s="3" t="s">
        <v>12533</v>
      </c>
      <c r="D6359" s="3">
        <v>402</v>
      </c>
      <c r="E6359" s="9">
        <v>1966</v>
      </c>
      <c r="F6359" s="7" t="s">
        <v>12739</v>
      </c>
      <c r="G6359" s="7" t="s">
        <v>5401</v>
      </c>
      <c r="H6359" s="8" t="s">
        <v>3353</v>
      </c>
      <c r="I6359" s="8" t="s">
        <v>8924</v>
      </c>
      <c r="J6359" s="19">
        <v>5</v>
      </c>
      <c r="K6359" s="19" t="s">
        <v>7736</v>
      </c>
      <c r="L6359" s="11">
        <v>0.3</v>
      </c>
      <c r="M6359" s="11"/>
      <c r="N6359" s="24"/>
      <c r="P6359" s="32"/>
      <c r="T6359" s="19"/>
      <c r="U6359" s="3">
        <v>381</v>
      </c>
      <c r="X6359" t="str">
        <f t="shared" si="391"/>
        <v/>
      </c>
      <c r="Z6359" t="str">
        <f t="shared" si="392"/>
        <v/>
      </c>
      <c r="AB6359" s="9"/>
      <c r="AC6359" t="s">
        <v>3353</v>
      </c>
      <c r="AD6359">
        <f t="shared" si="390"/>
        <v>0</v>
      </c>
      <c r="AF6359" s="3"/>
      <c r="AG6359" t="s">
        <v>4263</v>
      </c>
      <c r="AH6359" s="9" t="s">
        <v>4613</v>
      </c>
    </row>
    <row r="6360" spans="1:34" ht="10.95" customHeight="1" outlineLevel="1" x14ac:dyDescent="0.25">
      <c r="A6360" t="s">
        <v>6860</v>
      </c>
      <c r="C6360" s="3" t="s">
        <v>12533</v>
      </c>
      <c r="D6360" s="3">
        <v>403</v>
      </c>
      <c r="E6360" s="9">
        <v>1966</v>
      </c>
      <c r="F6360" s="7" t="s">
        <v>8714</v>
      </c>
      <c r="G6360" s="7" t="s">
        <v>5401</v>
      </c>
      <c r="H6360" s="8" t="s">
        <v>2400</v>
      </c>
      <c r="I6360" s="8" t="s">
        <v>8924</v>
      </c>
      <c r="J6360" s="19">
        <v>3</v>
      </c>
      <c r="K6360" s="19" t="s">
        <v>7736</v>
      </c>
      <c r="L6360" s="11">
        <v>0.3</v>
      </c>
      <c r="M6360" s="11"/>
      <c r="N6360" s="24"/>
      <c r="P6360" s="32"/>
      <c r="T6360" s="19"/>
      <c r="U6360" s="3">
        <v>382</v>
      </c>
      <c r="X6360" t="str">
        <f t="shared" si="391"/>
        <v/>
      </c>
      <c r="Z6360" t="str">
        <f t="shared" si="392"/>
        <v/>
      </c>
      <c r="AB6360" s="9"/>
      <c r="AC6360" t="s">
        <v>2400</v>
      </c>
      <c r="AD6360">
        <f t="shared" si="390"/>
        <v>0</v>
      </c>
      <c r="AF6360" s="3"/>
      <c r="AG6360" t="s">
        <v>4263</v>
      </c>
      <c r="AH6360" s="9" t="s">
        <v>4613</v>
      </c>
    </row>
    <row r="6361" spans="1:34" ht="10.95" customHeight="1" outlineLevel="1" x14ac:dyDescent="0.25">
      <c r="A6361" t="s">
        <v>6860</v>
      </c>
      <c r="C6361" s="3" t="s">
        <v>12533</v>
      </c>
      <c r="D6361" s="3">
        <v>404</v>
      </c>
      <c r="E6361" s="9">
        <v>1966</v>
      </c>
      <c r="F6361" s="7" t="s">
        <v>21587</v>
      </c>
      <c r="G6361" s="7" t="s">
        <v>5401</v>
      </c>
      <c r="H6361" s="8" t="s">
        <v>8923</v>
      </c>
      <c r="I6361" s="8" t="s">
        <v>8924</v>
      </c>
      <c r="J6361" s="19">
        <v>5</v>
      </c>
      <c r="K6361" s="19" t="s">
        <v>7736</v>
      </c>
      <c r="L6361" s="11">
        <v>0.4</v>
      </c>
      <c r="M6361" s="11"/>
      <c r="N6361" s="24"/>
      <c r="P6361" s="32"/>
      <c r="T6361" s="19"/>
      <c r="U6361" s="3">
        <v>383</v>
      </c>
      <c r="X6361" t="str">
        <f t="shared" si="391"/>
        <v/>
      </c>
      <c r="Z6361" t="str">
        <f t="shared" si="392"/>
        <v/>
      </c>
      <c r="AB6361" s="9"/>
      <c r="AC6361" t="s">
        <v>8923</v>
      </c>
      <c r="AD6361">
        <f t="shared" si="390"/>
        <v>0</v>
      </c>
      <c r="AF6361" s="3"/>
      <c r="AH6361" s="9"/>
    </row>
    <row r="6362" spans="1:34" ht="10.95" customHeight="1" outlineLevel="1" x14ac:dyDescent="0.25">
      <c r="A6362" t="s">
        <v>6860</v>
      </c>
      <c r="C6362" s="3" t="s">
        <v>12533</v>
      </c>
      <c r="D6362" s="3">
        <v>435</v>
      </c>
      <c r="E6362" s="9">
        <v>1970</v>
      </c>
      <c r="F6362" s="7" t="s">
        <v>8871</v>
      </c>
      <c r="G6362" s="7" t="s">
        <v>5401</v>
      </c>
      <c r="H6362" s="8" t="s">
        <v>4269</v>
      </c>
      <c r="I6362" s="8" t="s">
        <v>7071</v>
      </c>
      <c r="J6362" s="19">
        <v>3</v>
      </c>
      <c r="K6362" s="19" t="s">
        <v>7736</v>
      </c>
      <c r="L6362" s="11">
        <v>0.35</v>
      </c>
      <c r="M6362" s="11"/>
      <c r="N6362" s="24"/>
      <c r="P6362" s="32"/>
      <c r="T6362" s="19"/>
      <c r="U6362" s="3">
        <v>412</v>
      </c>
      <c r="X6362" t="str">
        <f t="shared" si="391"/>
        <v/>
      </c>
      <c r="Z6362" t="str">
        <f t="shared" si="392"/>
        <v/>
      </c>
      <c r="AB6362" s="9"/>
      <c r="AC6362" t="s">
        <v>4269</v>
      </c>
      <c r="AD6362">
        <f t="shared" si="390"/>
        <v>0</v>
      </c>
      <c r="AF6362" s="3"/>
      <c r="AG6362" t="s">
        <v>5790</v>
      </c>
      <c r="AH6362" s="9" t="s">
        <v>4613</v>
      </c>
    </row>
    <row r="6363" spans="1:34" ht="10.95" customHeight="1" outlineLevel="1" x14ac:dyDescent="0.25">
      <c r="A6363" t="s">
        <v>6860</v>
      </c>
      <c r="C6363" s="3" t="s">
        <v>12533</v>
      </c>
      <c r="D6363" s="3">
        <v>436</v>
      </c>
      <c r="E6363" s="9">
        <v>1970</v>
      </c>
      <c r="F6363" s="7" t="s">
        <v>12739</v>
      </c>
      <c r="G6363" s="7" t="s">
        <v>5401</v>
      </c>
      <c r="H6363" s="8" t="s">
        <v>5683</v>
      </c>
      <c r="I6363" s="8" t="s">
        <v>7071</v>
      </c>
      <c r="J6363" s="19">
        <v>3</v>
      </c>
      <c r="K6363" s="19" t="s">
        <v>7736</v>
      </c>
      <c r="L6363" s="11">
        <v>0.35</v>
      </c>
      <c r="M6363" s="11"/>
      <c r="N6363" s="24"/>
      <c r="P6363" s="32"/>
      <c r="T6363" s="19"/>
      <c r="U6363" s="3">
        <v>413</v>
      </c>
      <c r="X6363" t="str">
        <f t="shared" si="391"/>
        <v/>
      </c>
      <c r="Z6363" t="str">
        <f t="shared" si="392"/>
        <v/>
      </c>
      <c r="AB6363" s="9"/>
      <c r="AC6363" t="s">
        <v>5683</v>
      </c>
      <c r="AD6363">
        <f t="shared" si="390"/>
        <v>0</v>
      </c>
      <c r="AF6363" s="3"/>
      <c r="AG6363" t="s">
        <v>3343</v>
      </c>
      <c r="AH6363" s="9" t="s">
        <v>4613</v>
      </c>
    </row>
    <row r="6364" spans="1:34" ht="10.95" customHeight="1" outlineLevel="1" x14ac:dyDescent="0.25">
      <c r="A6364" t="s">
        <v>6860</v>
      </c>
      <c r="C6364" s="3" t="s">
        <v>12533</v>
      </c>
      <c r="D6364" s="3">
        <v>437</v>
      </c>
      <c r="E6364" s="9">
        <v>1970</v>
      </c>
      <c r="F6364" s="7" t="s">
        <v>8714</v>
      </c>
      <c r="G6364" s="7" t="s">
        <v>5401</v>
      </c>
      <c r="H6364" s="8" t="s">
        <v>3221</v>
      </c>
      <c r="I6364" s="8" t="s">
        <v>7071</v>
      </c>
      <c r="J6364" s="19">
        <v>5</v>
      </c>
      <c r="K6364" s="19" t="s">
        <v>7736</v>
      </c>
      <c r="L6364" s="11">
        <v>0.35</v>
      </c>
      <c r="M6364" s="11"/>
      <c r="N6364" s="24"/>
      <c r="P6364" s="32"/>
      <c r="T6364" s="19"/>
      <c r="U6364" s="3">
        <v>414</v>
      </c>
      <c r="X6364" t="str">
        <f t="shared" si="391"/>
        <v/>
      </c>
      <c r="Z6364" t="str">
        <f t="shared" si="392"/>
        <v/>
      </c>
      <c r="AB6364" s="9"/>
      <c r="AC6364" t="s">
        <v>3221</v>
      </c>
      <c r="AD6364">
        <f t="shared" si="390"/>
        <v>0</v>
      </c>
      <c r="AF6364" s="3"/>
      <c r="AG6364" t="s">
        <v>3343</v>
      </c>
      <c r="AH6364" s="9" t="s">
        <v>4613</v>
      </c>
    </row>
    <row r="6365" spans="1:34" ht="10.95" customHeight="1" outlineLevel="1" x14ac:dyDescent="0.25">
      <c r="A6365" t="s">
        <v>6860</v>
      </c>
      <c r="C6365" s="3" t="s">
        <v>12533</v>
      </c>
      <c r="D6365" s="3">
        <v>438</v>
      </c>
      <c r="E6365" s="9">
        <v>1970</v>
      </c>
      <c r="F6365" s="7" t="s">
        <v>12783</v>
      </c>
      <c r="G6365" s="7" t="s">
        <v>5401</v>
      </c>
      <c r="H6365" s="8" t="s">
        <v>3002</v>
      </c>
      <c r="I6365" s="8" t="s">
        <v>7071</v>
      </c>
      <c r="J6365" s="19">
        <v>5</v>
      </c>
      <c r="K6365" s="19" t="s">
        <v>7736</v>
      </c>
      <c r="L6365" s="11">
        <v>0.35</v>
      </c>
      <c r="M6365" s="11"/>
      <c r="N6365" s="24"/>
      <c r="P6365" s="32"/>
      <c r="T6365" s="19"/>
      <c r="U6365" s="3">
        <v>415</v>
      </c>
      <c r="X6365" t="str">
        <f t="shared" si="391"/>
        <v/>
      </c>
      <c r="Z6365" t="str">
        <f t="shared" si="392"/>
        <v/>
      </c>
      <c r="AB6365" s="9"/>
      <c r="AC6365" t="s">
        <v>3002</v>
      </c>
      <c r="AD6365">
        <f t="shared" si="390"/>
        <v>0</v>
      </c>
      <c r="AF6365" s="3"/>
      <c r="AG6365" t="s">
        <v>3343</v>
      </c>
      <c r="AH6365" s="9" t="s">
        <v>4613</v>
      </c>
    </row>
    <row r="6366" spans="1:34" ht="10.95" customHeight="1" outlineLevel="1" x14ac:dyDescent="0.25">
      <c r="A6366" t="s">
        <v>6860</v>
      </c>
      <c r="C6366" s="3" t="s">
        <v>12533</v>
      </c>
      <c r="D6366" s="3">
        <v>449</v>
      </c>
      <c r="E6366" s="9">
        <v>1970</v>
      </c>
      <c r="F6366" s="7" t="s">
        <v>12854</v>
      </c>
      <c r="G6366" s="7" t="s">
        <v>5401</v>
      </c>
      <c r="H6366" s="8" t="s">
        <v>2414</v>
      </c>
      <c r="I6366" s="8" t="s">
        <v>8925</v>
      </c>
      <c r="J6366" s="19">
        <v>2</v>
      </c>
      <c r="K6366" s="19" t="s">
        <v>7736</v>
      </c>
      <c r="L6366" s="11">
        <v>1.8</v>
      </c>
      <c r="M6366" s="11"/>
      <c r="N6366" s="24"/>
      <c r="P6366" s="32"/>
      <c r="R6366">
        <v>1</v>
      </c>
      <c r="S6366">
        <v>1</v>
      </c>
      <c r="T6366" s="19"/>
      <c r="U6366" s="3">
        <v>426</v>
      </c>
      <c r="X6366" t="str">
        <f t="shared" si="391"/>
        <v/>
      </c>
      <c r="Z6366" t="str">
        <f t="shared" si="392"/>
        <v/>
      </c>
      <c r="AB6366" s="9"/>
      <c r="AC6366" t="s">
        <v>2414</v>
      </c>
      <c r="AD6366">
        <f t="shared" si="390"/>
        <v>0</v>
      </c>
      <c r="AF6366" s="3"/>
      <c r="AG6366" t="s">
        <v>2415</v>
      </c>
      <c r="AH6366" s="9" t="s">
        <v>4613</v>
      </c>
    </row>
    <row r="6367" spans="1:34" ht="10.95" customHeight="1" outlineLevel="1" x14ac:dyDescent="0.25">
      <c r="A6367" t="s">
        <v>6860</v>
      </c>
      <c r="C6367" s="3" t="s">
        <v>12533</v>
      </c>
      <c r="D6367" s="3">
        <v>451</v>
      </c>
      <c r="E6367" s="9">
        <v>1971</v>
      </c>
      <c r="F6367" s="7" t="s">
        <v>12805</v>
      </c>
      <c r="G6367" s="7" t="s">
        <v>5401</v>
      </c>
      <c r="H6367" s="8" t="s">
        <v>1716</v>
      </c>
      <c r="I6367" s="8" t="s">
        <v>8926</v>
      </c>
      <c r="J6367" s="19">
        <v>3</v>
      </c>
      <c r="K6367" s="19" t="s">
        <v>7736</v>
      </c>
      <c r="L6367" s="11">
        <v>0.9</v>
      </c>
      <c r="M6367" s="11"/>
      <c r="N6367" s="24"/>
      <c r="P6367" s="32"/>
      <c r="T6367" s="19"/>
      <c r="U6367" s="3">
        <v>428</v>
      </c>
      <c r="X6367" t="str">
        <f t="shared" si="391"/>
        <v/>
      </c>
      <c r="Z6367" t="str">
        <f t="shared" si="392"/>
        <v/>
      </c>
      <c r="AB6367" s="9"/>
      <c r="AC6367" t="s">
        <v>1716</v>
      </c>
      <c r="AD6367">
        <f t="shared" si="390"/>
        <v>0</v>
      </c>
      <c r="AF6367" s="3"/>
      <c r="AG6367" t="s">
        <v>4263</v>
      </c>
      <c r="AH6367" s="9" t="s">
        <v>4613</v>
      </c>
    </row>
    <row r="6368" spans="1:34" ht="10.95" customHeight="1" outlineLevel="1" x14ac:dyDescent="0.25">
      <c r="A6368" t="s">
        <v>6860</v>
      </c>
      <c r="C6368" s="3" t="s">
        <v>12533</v>
      </c>
      <c r="D6368" s="3">
        <v>461</v>
      </c>
      <c r="E6368" s="9">
        <v>1972</v>
      </c>
      <c r="F6368" s="7" t="s">
        <v>21588</v>
      </c>
      <c r="G6368" s="7" t="s">
        <v>5401</v>
      </c>
      <c r="H6368" s="8" t="s">
        <v>1716</v>
      </c>
      <c r="I6368" s="8" t="s">
        <v>8927</v>
      </c>
      <c r="J6368" s="19">
        <v>2</v>
      </c>
      <c r="K6368" s="19" t="s">
        <v>7736</v>
      </c>
      <c r="L6368" s="11">
        <v>0.3</v>
      </c>
      <c r="M6368" s="11"/>
      <c r="N6368" s="24"/>
      <c r="P6368" s="32"/>
      <c r="T6368" s="19"/>
      <c r="U6368" s="3">
        <v>438</v>
      </c>
      <c r="X6368" t="str">
        <f t="shared" si="391"/>
        <v/>
      </c>
      <c r="Z6368" t="str">
        <f t="shared" si="392"/>
        <v/>
      </c>
      <c r="AB6368" s="9"/>
      <c r="AC6368" t="s">
        <v>1716</v>
      </c>
      <c r="AD6368">
        <f t="shared" si="390"/>
        <v>0</v>
      </c>
      <c r="AF6368" s="3"/>
      <c r="AG6368" t="s">
        <v>4263</v>
      </c>
      <c r="AH6368" s="9" t="s">
        <v>4613</v>
      </c>
    </row>
    <row r="6369" spans="1:34" ht="10.95" customHeight="1" outlineLevel="1" x14ac:dyDescent="0.25">
      <c r="A6369" t="s">
        <v>6860</v>
      </c>
      <c r="C6369" s="3" t="s">
        <v>12533</v>
      </c>
      <c r="D6369" s="3">
        <v>467</v>
      </c>
      <c r="E6369" s="9">
        <v>1972</v>
      </c>
      <c r="F6369" s="7" t="s">
        <v>12782</v>
      </c>
      <c r="G6369" s="7" t="s">
        <v>5401</v>
      </c>
      <c r="H6369" s="8" t="s">
        <v>8928</v>
      </c>
      <c r="I6369" s="8" t="s">
        <v>8929</v>
      </c>
      <c r="J6369" s="19">
        <v>4</v>
      </c>
      <c r="K6369" s="19" t="s">
        <v>7736</v>
      </c>
      <c r="L6369" s="11">
        <v>0.5</v>
      </c>
      <c r="M6369" s="11"/>
      <c r="N6369" s="24"/>
      <c r="P6369" s="32"/>
      <c r="S6369">
        <v>1</v>
      </c>
      <c r="T6369" s="19"/>
      <c r="U6369" s="3"/>
      <c r="X6369" t="str">
        <f t="shared" si="391"/>
        <v/>
      </c>
      <c r="Z6369" t="str">
        <f t="shared" si="392"/>
        <v/>
      </c>
      <c r="AB6369" s="9"/>
      <c r="AC6369" t="s">
        <v>8928</v>
      </c>
      <c r="AD6369">
        <f t="shared" si="390"/>
        <v>0</v>
      </c>
      <c r="AF6369" s="3"/>
      <c r="AH6369" s="9"/>
    </row>
    <row r="6370" spans="1:34" ht="10.95" customHeight="1" outlineLevel="1" x14ac:dyDescent="0.25">
      <c r="A6370" t="s">
        <v>6860</v>
      </c>
      <c r="C6370" s="3" t="s">
        <v>12533</v>
      </c>
      <c r="D6370" s="3">
        <v>469</v>
      </c>
      <c r="E6370" s="9">
        <v>1972</v>
      </c>
      <c r="F6370" s="7" t="s">
        <v>21589</v>
      </c>
      <c r="G6370" s="7" t="s">
        <v>5401</v>
      </c>
      <c r="H6370" s="8" t="s">
        <v>8931</v>
      </c>
      <c r="I6370" s="8" t="s">
        <v>8932</v>
      </c>
      <c r="J6370" s="19">
        <v>2</v>
      </c>
      <c r="K6370" s="19" t="s">
        <v>7736</v>
      </c>
      <c r="L6370" s="11">
        <v>0.3</v>
      </c>
      <c r="M6370" s="11"/>
      <c r="N6370" s="24"/>
      <c r="P6370" s="32"/>
      <c r="T6370" s="19"/>
      <c r="U6370" s="3">
        <v>446</v>
      </c>
      <c r="X6370" t="str">
        <f t="shared" si="391"/>
        <v/>
      </c>
      <c r="Z6370" t="str">
        <f t="shared" si="392"/>
        <v/>
      </c>
      <c r="AB6370" s="9"/>
      <c r="AC6370" t="s">
        <v>8931</v>
      </c>
      <c r="AD6370">
        <f t="shared" si="390"/>
        <v>0</v>
      </c>
      <c r="AF6370" s="3"/>
      <c r="AH6370" s="9"/>
    </row>
    <row r="6371" spans="1:34" ht="10.95" customHeight="1" outlineLevel="1" x14ac:dyDescent="0.25">
      <c r="A6371" t="s">
        <v>6860</v>
      </c>
      <c r="C6371" s="3" t="s">
        <v>12533</v>
      </c>
      <c r="D6371" s="3">
        <v>501</v>
      </c>
      <c r="E6371" s="9">
        <v>1975</v>
      </c>
      <c r="F6371" s="7" t="s">
        <v>12783</v>
      </c>
      <c r="G6371" s="7" t="s">
        <v>5401</v>
      </c>
      <c r="H6371" s="8" t="s">
        <v>3533</v>
      </c>
      <c r="I6371" s="8" t="s">
        <v>8933</v>
      </c>
      <c r="J6371" s="19">
        <v>1</v>
      </c>
      <c r="K6371" s="19" t="s">
        <v>7736</v>
      </c>
      <c r="L6371" s="11">
        <v>0.8</v>
      </c>
      <c r="M6371" s="11"/>
      <c r="N6371" s="24"/>
      <c r="P6371" s="32"/>
      <c r="S6371">
        <v>1</v>
      </c>
      <c r="T6371" s="19"/>
      <c r="U6371" s="3">
        <v>476</v>
      </c>
      <c r="X6371" t="str">
        <f t="shared" si="391"/>
        <v/>
      </c>
      <c r="Z6371" t="str">
        <f t="shared" si="392"/>
        <v/>
      </c>
      <c r="AB6371" s="9"/>
      <c r="AC6371" t="s">
        <v>3533</v>
      </c>
      <c r="AD6371">
        <f t="shared" si="390"/>
        <v>0</v>
      </c>
      <c r="AF6371" s="3"/>
      <c r="AG6371" t="s">
        <v>3534</v>
      </c>
      <c r="AH6371" s="9" t="s">
        <v>4613</v>
      </c>
    </row>
    <row r="6372" spans="1:34" ht="10.95" customHeight="1" outlineLevel="1" x14ac:dyDescent="0.25">
      <c r="A6372" t="s">
        <v>6860</v>
      </c>
      <c r="C6372" s="3" t="s">
        <v>12533</v>
      </c>
      <c r="D6372" s="3">
        <v>502</v>
      </c>
      <c r="E6372" s="9">
        <v>1975</v>
      </c>
      <c r="F6372" s="7" t="s">
        <v>21580</v>
      </c>
      <c r="G6372" s="7" t="s">
        <v>5401</v>
      </c>
      <c r="H6372" s="8" t="s">
        <v>3533</v>
      </c>
      <c r="I6372" s="8" t="s">
        <v>8933</v>
      </c>
      <c r="J6372" s="19">
        <v>1</v>
      </c>
      <c r="K6372" s="19" t="s">
        <v>7736</v>
      </c>
      <c r="L6372" s="11">
        <v>0.8</v>
      </c>
      <c r="M6372" s="11"/>
      <c r="N6372" s="24"/>
      <c r="P6372" s="32"/>
      <c r="R6372">
        <v>1</v>
      </c>
      <c r="S6372">
        <v>1</v>
      </c>
      <c r="T6372" s="19"/>
      <c r="U6372" s="3">
        <v>477</v>
      </c>
      <c r="X6372" t="str">
        <f t="shared" si="391"/>
        <v/>
      </c>
      <c r="Z6372" t="str">
        <f t="shared" si="392"/>
        <v/>
      </c>
      <c r="AB6372" s="9"/>
      <c r="AC6372" t="s">
        <v>3533</v>
      </c>
      <c r="AD6372">
        <f t="shared" si="390"/>
        <v>0</v>
      </c>
      <c r="AF6372" s="3"/>
      <c r="AG6372" t="s">
        <v>3534</v>
      </c>
      <c r="AH6372" s="9" t="s">
        <v>4613</v>
      </c>
    </row>
    <row r="6373" spans="1:34" ht="10.95" customHeight="1" outlineLevel="1" x14ac:dyDescent="0.25">
      <c r="A6373" t="s">
        <v>6860</v>
      </c>
      <c r="C6373" s="3" t="s">
        <v>12533</v>
      </c>
      <c r="D6373" s="5" t="s">
        <v>10596</v>
      </c>
      <c r="E6373" s="9">
        <v>1975</v>
      </c>
      <c r="F6373" s="10" t="s">
        <v>22229</v>
      </c>
      <c r="G6373" s="7" t="s">
        <v>5401</v>
      </c>
      <c r="H6373" s="8" t="s">
        <v>3533</v>
      </c>
      <c r="I6373" s="8" t="s">
        <v>8933</v>
      </c>
      <c r="J6373" s="19">
        <v>1</v>
      </c>
      <c r="K6373" s="19" t="s">
        <v>7736</v>
      </c>
      <c r="L6373" s="11">
        <v>2</v>
      </c>
      <c r="M6373" s="11"/>
      <c r="N6373" s="24"/>
      <c r="P6373" s="32"/>
      <c r="T6373" s="19"/>
      <c r="U6373" s="3"/>
      <c r="W6373" t="s">
        <v>7738</v>
      </c>
      <c r="X6373" t="str">
        <f t="shared" si="391"/>
        <v/>
      </c>
      <c r="Y6373">
        <v>1</v>
      </c>
      <c r="Z6373" t="str">
        <f t="shared" si="392"/>
        <v/>
      </c>
      <c r="AB6373" s="9"/>
      <c r="AC6373" t="s">
        <v>3533</v>
      </c>
      <c r="AD6373">
        <f t="shared" si="390"/>
        <v>0</v>
      </c>
      <c r="AF6373" s="3"/>
      <c r="AH6373" s="9"/>
    </row>
    <row r="6374" spans="1:34" ht="10.95" customHeight="1" outlineLevel="1" x14ac:dyDescent="0.25">
      <c r="A6374" t="s">
        <v>6860</v>
      </c>
      <c r="C6374" s="3" t="s">
        <v>12533</v>
      </c>
      <c r="D6374" s="3">
        <v>514</v>
      </c>
      <c r="E6374" s="9">
        <v>1976</v>
      </c>
      <c r="F6374" s="7" t="s">
        <v>21590</v>
      </c>
      <c r="G6374" s="7" t="s">
        <v>5401</v>
      </c>
      <c r="H6374" s="8" t="s">
        <v>10590</v>
      </c>
      <c r="I6374" s="8" t="s">
        <v>10591</v>
      </c>
      <c r="J6374" s="19">
        <v>5</v>
      </c>
      <c r="K6374" s="19" t="s">
        <v>7736</v>
      </c>
      <c r="L6374" s="11">
        <v>0.9</v>
      </c>
      <c r="M6374" s="11"/>
      <c r="N6374" s="24"/>
      <c r="P6374" s="32"/>
      <c r="T6374" s="19"/>
      <c r="U6374" s="3"/>
      <c r="X6374" t="str">
        <f t="shared" si="391"/>
        <v/>
      </c>
      <c r="Z6374" t="str">
        <f t="shared" si="392"/>
        <v/>
      </c>
      <c r="AB6374" s="9"/>
      <c r="AC6374" t="s">
        <v>10590</v>
      </c>
      <c r="AD6374">
        <f t="shared" si="390"/>
        <v>0</v>
      </c>
      <c r="AF6374" s="3"/>
      <c r="AH6374" s="9"/>
    </row>
    <row r="6375" spans="1:34" ht="10.95" customHeight="1" outlineLevel="1" x14ac:dyDescent="0.25">
      <c r="A6375" t="s">
        <v>6860</v>
      </c>
      <c r="C6375" s="3" t="s">
        <v>12533</v>
      </c>
      <c r="D6375" s="3">
        <v>523</v>
      </c>
      <c r="E6375" s="9">
        <v>1977</v>
      </c>
      <c r="F6375" s="7" t="s">
        <v>21591</v>
      </c>
      <c r="G6375" s="7" t="s">
        <v>5401</v>
      </c>
      <c r="H6375" s="8" t="s">
        <v>8934</v>
      </c>
      <c r="I6375" s="8" t="s">
        <v>8935</v>
      </c>
      <c r="J6375" s="19">
        <v>5</v>
      </c>
      <c r="K6375" s="19" t="s">
        <v>7736</v>
      </c>
      <c r="L6375" s="11">
        <v>0.6</v>
      </c>
      <c r="M6375" s="11"/>
      <c r="N6375" s="24"/>
      <c r="P6375" s="32"/>
      <c r="T6375" s="19"/>
      <c r="U6375" s="3">
        <v>498</v>
      </c>
      <c r="X6375" t="str">
        <f t="shared" si="391"/>
        <v/>
      </c>
      <c r="Z6375" t="str">
        <f t="shared" si="392"/>
        <v/>
      </c>
      <c r="AB6375" s="9"/>
      <c r="AC6375" t="s">
        <v>8934</v>
      </c>
      <c r="AD6375">
        <f t="shared" si="390"/>
        <v>0</v>
      </c>
      <c r="AF6375" s="3"/>
      <c r="AH6375" s="9"/>
    </row>
    <row r="6376" spans="1:34" ht="10.95" customHeight="1" outlineLevel="1" x14ac:dyDescent="0.25">
      <c r="A6376" t="s">
        <v>6860</v>
      </c>
      <c r="C6376" s="3" t="s">
        <v>12533</v>
      </c>
      <c r="D6376" s="3">
        <v>524</v>
      </c>
      <c r="E6376" s="9">
        <v>1977</v>
      </c>
      <c r="F6376" s="7" t="s">
        <v>21592</v>
      </c>
      <c r="G6376" s="7" t="s">
        <v>5401</v>
      </c>
      <c r="H6376" s="8" t="s">
        <v>3533</v>
      </c>
      <c r="I6376" s="8" t="s">
        <v>8935</v>
      </c>
      <c r="J6376" s="19">
        <v>3</v>
      </c>
      <c r="K6376" s="19" t="s">
        <v>7736</v>
      </c>
      <c r="L6376" s="11">
        <v>1.2</v>
      </c>
      <c r="M6376" s="11"/>
      <c r="N6376" s="24"/>
      <c r="P6376" s="32"/>
      <c r="T6376" s="19"/>
      <c r="U6376" s="3">
        <v>499</v>
      </c>
      <c r="X6376" t="str">
        <f t="shared" si="391"/>
        <v/>
      </c>
      <c r="Z6376" t="str">
        <f t="shared" si="392"/>
        <v/>
      </c>
      <c r="AB6376" s="9"/>
      <c r="AC6376" t="s">
        <v>3533</v>
      </c>
      <c r="AD6376">
        <f t="shared" si="390"/>
        <v>0</v>
      </c>
      <c r="AF6376" s="3"/>
      <c r="AG6376" t="s">
        <v>3534</v>
      </c>
      <c r="AH6376" s="9" t="s">
        <v>4613</v>
      </c>
    </row>
    <row r="6377" spans="1:34" ht="10.95" customHeight="1" outlineLevel="1" x14ac:dyDescent="0.25">
      <c r="A6377" t="s">
        <v>6860</v>
      </c>
      <c r="C6377" s="3" t="s">
        <v>12533</v>
      </c>
      <c r="D6377" s="3">
        <v>527</v>
      </c>
      <c r="E6377" s="9">
        <v>1977</v>
      </c>
      <c r="F6377" s="7" t="s">
        <v>8735</v>
      </c>
      <c r="G6377" s="7" t="s">
        <v>5401</v>
      </c>
      <c r="H6377" s="8" t="s">
        <v>6508</v>
      </c>
      <c r="I6377" s="8" t="s">
        <v>8936</v>
      </c>
      <c r="J6377" s="19">
        <v>4</v>
      </c>
      <c r="K6377" s="19" t="s">
        <v>7736</v>
      </c>
      <c r="L6377" s="11">
        <v>0.5</v>
      </c>
      <c r="M6377" s="11"/>
      <c r="N6377" s="24"/>
      <c r="P6377" s="32"/>
      <c r="T6377" s="19"/>
      <c r="U6377" s="3">
        <v>502</v>
      </c>
      <c r="X6377" t="str">
        <f t="shared" si="391"/>
        <v/>
      </c>
      <c r="Z6377" t="str">
        <f t="shared" si="392"/>
        <v/>
      </c>
      <c r="AB6377" s="9"/>
      <c r="AC6377" t="s">
        <v>6508</v>
      </c>
      <c r="AD6377">
        <f t="shared" si="390"/>
        <v>0</v>
      </c>
      <c r="AF6377" s="3"/>
      <c r="AG6377" t="s">
        <v>5686</v>
      </c>
      <c r="AH6377" s="9" t="s">
        <v>4613</v>
      </c>
    </row>
    <row r="6378" spans="1:34" ht="10.95" customHeight="1" outlineLevel="1" x14ac:dyDescent="0.25">
      <c r="A6378" t="s">
        <v>6860</v>
      </c>
      <c r="C6378" s="3" t="s">
        <v>12533</v>
      </c>
      <c r="D6378" s="3">
        <v>528</v>
      </c>
      <c r="E6378" s="9">
        <v>1977</v>
      </c>
      <c r="F6378" s="7" t="s">
        <v>21591</v>
      </c>
      <c r="G6378" s="7" t="s">
        <v>5485</v>
      </c>
      <c r="H6378" s="8" t="s">
        <v>1588</v>
      </c>
      <c r="I6378" s="8" t="s">
        <v>8937</v>
      </c>
      <c r="J6378" s="19">
        <v>4</v>
      </c>
      <c r="K6378" s="19" t="s">
        <v>7736</v>
      </c>
      <c r="L6378" s="11">
        <v>0.9</v>
      </c>
      <c r="M6378" s="11"/>
      <c r="N6378" s="24"/>
      <c r="P6378" s="32"/>
      <c r="T6378" s="19"/>
      <c r="U6378" s="3">
        <v>503</v>
      </c>
      <c r="X6378" t="str">
        <f t="shared" si="391"/>
        <v/>
      </c>
      <c r="Z6378" t="str">
        <f t="shared" si="392"/>
        <v/>
      </c>
      <c r="AB6378" s="9"/>
      <c r="AC6378" t="s">
        <v>1588</v>
      </c>
      <c r="AD6378">
        <f t="shared" si="390"/>
        <v>0</v>
      </c>
      <c r="AF6378" s="3"/>
      <c r="AG6378" t="s">
        <v>4263</v>
      </c>
      <c r="AH6378" s="9" t="s">
        <v>4613</v>
      </c>
    </row>
    <row r="6379" spans="1:34" ht="10.95" customHeight="1" outlineLevel="1" collapsed="1" x14ac:dyDescent="0.25">
      <c r="A6379" t="s">
        <v>6860</v>
      </c>
      <c r="C6379" s="3" t="s">
        <v>12533</v>
      </c>
      <c r="D6379" s="3">
        <v>536</v>
      </c>
      <c r="E6379" s="9">
        <v>1978</v>
      </c>
      <c r="F6379" s="7" t="s">
        <v>21593</v>
      </c>
      <c r="G6379" s="7" t="s">
        <v>5401</v>
      </c>
      <c r="H6379" s="8" t="s">
        <v>4080</v>
      </c>
      <c r="I6379" s="8" t="s">
        <v>8938</v>
      </c>
      <c r="J6379" s="19">
        <v>3</v>
      </c>
      <c r="K6379" s="19" t="s">
        <v>7736</v>
      </c>
      <c r="L6379" s="11">
        <v>1.4</v>
      </c>
      <c r="M6379" s="11"/>
      <c r="N6379" s="24"/>
      <c r="P6379" s="32"/>
      <c r="T6379" s="19"/>
      <c r="U6379" s="3">
        <v>511</v>
      </c>
      <c r="X6379" t="str">
        <f t="shared" si="391"/>
        <v/>
      </c>
      <c r="Z6379" t="str">
        <f t="shared" si="392"/>
        <v/>
      </c>
      <c r="AB6379" s="9"/>
      <c r="AC6379" t="s">
        <v>4080</v>
      </c>
      <c r="AD6379">
        <f t="shared" si="390"/>
        <v>0</v>
      </c>
      <c r="AF6379" s="3"/>
      <c r="AG6379" t="s">
        <v>4081</v>
      </c>
      <c r="AH6379" s="9" t="s">
        <v>4925</v>
      </c>
    </row>
    <row r="6380" spans="1:34" ht="10.95" customHeight="1" outlineLevel="1" x14ac:dyDescent="0.25">
      <c r="A6380" t="s">
        <v>6860</v>
      </c>
      <c r="C6380" s="3" t="s">
        <v>12533</v>
      </c>
      <c r="D6380" s="3">
        <v>587</v>
      </c>
      <c r="E6380" s="9">
        <v>1982</v>
      </c>
      <c r="F6380" s="7" t="s">
        <v>21594</v>
      </c>
      <c r="G6380" s="7" t="s">
        <v>5401</v>
      </c>
      <c r="H6380" s="8" t="s">
        <v>6872</v>
      </c>
      <c r="I6380" s="8" t="s">
        <v>20517</v>
      </c>
      <c r="J6380" s="19">
        <v>3</v>
      </c>
      <c r="K6380" s="19" t="s">
        <v>7736</v>
      </c>
      <c r="L6380" s="11">
        <v>2</v>
      </c>
      <c r="M6380" s="11"/>
      <c r="N6380" s="24"/>
      <c r="P6380" s="32"/>
      <c r="T6380" s="19"/>
      <c r="U6380" s="3">
        <v>537</v>
      </c>
      <c r="X6380" t="str">
        <f t="shared" si="391"/>
        <v/>
      </c>
      <c r="Z6380" t="str">
        <f t="shared" si="392"/>
        <v/>
      </c>
      <c r="AB6380" s="9"/>
      <c r="AC6380" t="s">
        <v>6872</v>
      </c>
      <c r="AD6380">
        <f t="shared" si="390"/>
        <v>0</v>
      </c>
      <c r="AF6380" s="3"/>
      <c r="AG6380" t="s">
        <v>4263</v>
      </c>
      <c r="AH6380" s="9" t="s">
        <v>4613</v>
      </c>
    </row>
    <row r="6381" spans="1:34" ht="10.95" customHeight="1" outlineLevel="1" x14ac:dyDescent="0.25">
      <c r="A6381" t="s">
        <v>6860</v>
      </c>
      <c r="C6381" s="3" t="s">
        <v>12533</v>
      </c>
      <c r="D6381" s="3">
        <v>597</v>
      </c>
      <c r="E6381" s="9">
        <v>1983</v>
      </c>
      <c r="F6381" s="7" t="s">
        <v>21595</v>
      </c>
      <c r="G6381" s="7" t="s">
        <v>5401</v>
      </c>
      <c r="H6381" s="8" t="s">
        <v>1589</v>
      </c>
      <c r="I6381" s="8" t="s">
        <v>8939</v>
      </c>
      <c r="J6381" s="19">
        <v>3</v>
      </c>
      <c r="K6381" s="19" t="s">
        <v>7736</v>
      </c>
      <c r="L6381" s="11">
        <v>0.6</v>
      </c>
      <c r="M6381" s="11"/>
      <c r="N6381" s="24"/>
      <c r="P6381" s="32"/>
      <c r="T6381" s="19"/>
      <c r="U6381" s="3">
        <v>571</v>
      </c>
      <c r="X6381" t="str">
        <f t="shared" si="391"/>
        <v/>
      </c>
      <c r="Z6381" t="str">
        <f t="shared" si="392"/>
        <v/>
      </c>
      <c r="AB6381" s="9"/>
      <c r="AC6381" t="s">
        <v>1589</v>
      </c>
      <c r="AD6381">
        <f t="shared" si="390"/>
        <v>0</v>
      </c>
      <c r="AF6381" s="3"/>
      <c r="AG6381" t="s">
        <v>4263</v>
      </c>
      <c r="AH6381" s="9" t="s">
        <v>4613</v>
      </c>
    </row>
    <row r="6382" spans="1:34" ht="10.95" customHeight="1" outlineLevel="1" x14ac:dyDescent="0.25">
      <c r="A6382" t="s">
        <v>6860</v>
      </c>
      <c r="C6382" s="3" t="s">
        <v>12533</v>
      </c>
      <c r="D6382" s="3">
        <v>598</v>
      </c>
      <c r="E6382" s="9">
        <v>1983</v>
      </c>
      <c r="F6382" s="7" t="s">
        <v>21596</v>
      </c>
      <c r="G6382" s="7" t="s">
        <v>5401</v>
      </c>
      <c r="H6382" s="8" t="s">
        <v>8940</v>
      </c>
      <c r="I6382" s="8" t="s">
        <v>8939</v>
      </c>
      <c r="J6382" s="19">
        <v>5</v>
      </c>
      <c r="K6382" s="19" t="s">
        <v>7736</v>
      </c>
      <c r="L6382" s="11">
        <v>0.6</v>
      </c>
      <c r="M6382" s="11"/>
      <c r="N6382" s="24"/>
      <c r="P6382" s="32"/>
      <c r="T6382" s="19"/>
      <c r="U6382" s="3"/>
      <c r="X6382" t="str">
        <f t="shared" si="391"/>
        <v/>
      </c>
      <c r="Z6382" t="str">
        <f t="shared" si="392"/>
        <v/>
      </c>
      <c r="AB6382" s="9"/>
      <c r="AC6382" t="s">
        <v>8940</v>
      </c>
      <c r="AD6382">
        <f t="shared" si="390"/>
        <v>0</v>
      </c>
      <c r="AF6382" s="3"/>
      <c r="AH6382" s="9"/>
    </row>
    <row r="6383" spans="1:34" ht="10.95" customHeight="1" outlineLevel="1" x14ac:dyDescent="0.25">
      <c r="A6383" t="s">
        <v>6860</v>
      </c>
      <c r="C6383" s="3" t="s">
        <v>12533</v>
      </c>
      <c r="D6383" s="3">
        <v>599</v>
      </c>
      <c r="E6383" s="9">
        <v>1983</v>
      </c>
      <c r="F6383" s="7" t="s">
        <v>8714</v>
      </c>
      <c r="G6383" s="7" t="s">
        <v>5401</v>
      </c>
      <c r="H6383" s="8" t="s">
        <v>2076</v>
      </c>
      <c r="I6383" s="8" t="s">
        <v>8941</v>
      </c>
      <c r="J6383" s="19">
        <v>4</v>
      </c>
      <c r="K6383" s="19" t="s">
        <v>7736</v>
      </c>
      <c r="L6383" s="11">
        <v>1.8</v>
      </c>
      <c r="M6383" s="11"/>
      <c r="N6383" s="24"/>
      <c r="P6383" s="32"/>
      <c r="T6383" s="19"/>
      <c r="U6383" s="3">
        <v>573</v>
      </c>
      <c r="X6383" t="str">
        <f t="shared" si="391"/>
        <v/>
      </c>
      <c r="Z6383" t="str">
        <f t="shared" si="392"/>
        <v/>
      </c>
      <c r="AB6383" s="9"/>
      <c r="AC6383" t="s">
        <v>2076</v>
      </c>
      <c r="AD6383">
        <f t="shared" si="390"/>
        <v>0</v>
      </c>
      <c r="AF6383" s="3"/>
      <c r="AG6383" t="s">
        <v>4263</v>
      </c>
      <c r="AH6383" s="9" t="s">
        <v>4925</v>
      </c>
    </row>
    <row r="6384" spans="1:34" ht="10.95" customHeight="1" outlineLevel="1" x14ac:dyDescent="0.25">
      <c r="A6384" t="s">
        <v>6860</v>
      </c>
      <c r="C6384" s="3" t="s">
        <v>12533</v>
      </c>
      <c r="D6384" s="3">
        <v>600</v>
      </c>
      <c r="E6384" s="9">
        <v>1983</v>
      </c>
      <c r="F6384" s="7" t="s">
        <v>12762</v>
      </c>
      <c r="G6384" s="7" t="s">
        <v>5401</v>
      </c>
      <c r="H6384" s="8" t="s">
        <v>2076</v>
      </c>
      <c r="I6384" s="8" t="s">
        <v>8941</v>
      </c>
      <c r="J6384" s="19">
        <v>4</v>
      </c>
      <c r="K6384" s="19" t="s">
        <v>7736</v>
      </c>
      <c r="L6384" s="11">
        <v>2.4</v>
      </c>
      <c r="M6384" s="11"/>
      <c r="N6384" s="24"/>
      <c r="P6384" s="32"/>
      <c r="T6384" s="19"/>
      <c r="U6384" s="3">
        <v>574</v>
      </c>
      <c r="X6384" t="str">
        <f t="shared" si="391"/>
        <v/>
      </c>
      <c r="Z6384" t="str">
        <f t="shared" si="392"/>
        <v/>
      </c>
      <c r="AB6384" s="9"/>
      <c r="AC6384" t="s">
        <v>2076</v>
      </c>
      <c r="AD6384">
        <f t="shared" si="390"/>
        <v>0</v>
      </c>
      <c r="AF6384" s="3"/>
      <c r="AG6384" t="s">
        <v>4263</v>
      </c>
      <c r="AH6384" s="9" t="s">
        <v>4925</v>
      </c>
    </row>
    <row r="6385" spans="1:34" ht="10.95" customHeight="1" outlineLevel="1" x14ac:dyDescent="0.25">
      <c r="A6385" t="s">
        <v>6860</v>
      </c>
      <c r="C6385" s="3" t="s">
        <v>12533</v>
      </c>
      <c r="D6385" s="3">
        <v>603</v>
      </c>
      <c r="E6385" s="9">
        <v>1983</v>
      </c>
      <c r="F6385" s="7" t="s">
        <v>12854</v>
      </c>
      <c r="G6385" s="7" t="s">
        <v>5401</v>
      </c>
      <c r="H6385" s="8" t="s">
        <v>2414</v>
      </c>
      <c r="I6385" s="8" t="s">
        <v>8942</v>
      </c>
      <c r="J6385" s="19">
        <v>2</v>
      </c>
      <c r="K6385" s="19" t="s">
        <v>7736</v>
      </c>
      <c r="L6385" s="11">
        <v>1.2</v>
      </c>
      <c r="M6385" s="11"/>
      <c r="N6385" s="24"/>
      <c r="P6385" s="32"/>
      <c r="T6385" s="19"/>
      <c r="U6385" s="3">
        <v>577</v>
      </c>
      <c r="X6385" t="str">
        <f t="shared" si="391"/>
        <v/>
      </c>
      <c r="Z6385" t="str">
        <f t="shared" si="392"/>
        <v/>
      </c>
      <c r="AB6385" s="9"/>
      <c r="AC6385" t="s">
        <v>2414</v>
      </c>
      <c r="AD6385">
        <f t="shared" ref="AD6385:AD6448" si="393">COUNTIF(H6385,"*Fuji*")</f>
        <v>0</v>
      </c>
      <c r="AF6385" s="3"/>
      <c r="AG6385" t="s">
        <v>2415</v>
      </c>
      <c r="AH6385" s="9" t="s">
        <v>4925</v>
      </c>
    </row>
    <row r="6386" spans="1:34" ht="10.95" customHeight="1" outlineLevel="1" x14ac:dyDescent="0.25">
      <c r="A6386" t="s">
        <v>6860</v>
      </c>
      <c r="C6386" s="3" t="s">
        <v>12533</v>
      </c>
      <c r="D6386" s="3">
        <v>649</v>
      </c>
      <c r="E6386" s="9">
        <v>1986</v>
      </c>
      <c r="F6386" s="7" t="s">
        <v>12805</v>
      </c>
      <c r="G6386" s="7" t="s">
        <v>5401</v>
      </c>
      <c r="H6386" s="8" t="s">
        <v>3027</v>
      </c>
      <c r="I6386" s="8" t="s">
        <v>8943</v>
      </c>
      <c r="J6386" s="19">
        <v>5</v>
      </c>
      <c r="K6386" s="19" t="s">
        <v>7736</v>
      </c>
      <c r="L6386" s="11">
        <v>0.6</v>
      </c>
      <c r="M6386" s="11"/>
      <c r="N6386" s="24"/>
      <c r="P6386" s="32"/>
      <c r="T6386" s="19"/>
      <c r="U6386" s="3">
        <v>622</v>
      </c>
      <c r="X6386" t="str">
        <f t="shared" si="391"/>
        <v/>
      </c>
      <c r="Z6386" t="str">
        <f t="shared" si="392"/>
        <v/>
      </c>
      <c r="AB6386" s="9"/>
      <c r="AC6386" t="s">
        <v>3027</v>
      </c>
      <c r="AD6386">
        <f t="shared" si="393"/>
        <v>0</v>
      </c>
      <c r="AF6386" s="3"/>
      <c r="AG6386" t="s">
        <v>4263</v>
      </c>
      <c r="AH6386" s="9" t="s">
        <v>4925</v>
      </c>
    </row>
    <row r="6387" spans="1:34" ht="10.95" customHeight="1" outlineLevel="1" x14ac:dyDescent="0.25">
      <c r="A6387" t="s">
        <v>6860</v>
      </c>
      <c r="C6387" s="3" t="s">
        <v>12533</v>
      </c>
      <c r="D6387" s="3">
        <v>650</v>
      </c>
      <c r="E6387" s="9">
        <v>1986</v>
      </c>
      <c r="F6387" s="7" t="s">
        <v>12782</v>
      </c>
      <c r="G6387" s="7" t="s">
        <v>5401</v>
      </c>
      <c r="H6387" s="8" t="s">
        <v>8940</v>
      </c>
      <c r="I6387" s="8" t="s">
        <v>8943</v>
      </c>
      <c r="J6387" s="19">
        <v>5</v>
      </c>
      <c r="K6387" s="19" t="s">
        <v>7736</v>
      </c>
      <c r="L6387" s="11">
        <v>0.5</v>
      </c>
      <c r="M6387" s="11"/>
      <c r="N6387" s="24"/>
      <c r="P6387" s="32"/>
      <c r="T6387" s="19"/>
      <c r="U6387" s="3">
        <v>623</v>
      </c>
      <c r="X6387" t="str">
        <f t="shared" si="391"/>
        <v/>
      </c>
      <c r="Z6387" t="str">
        <f t="shared" si="392"/>
        <v/>
      </c>
      <c r="AB6387" s="9"/>
      <c r="AC6387" t="s">
        <v>8940</v>
      </c>
      <c r="AD6387">
        <f t="shared" si="393"/>
        <v>0</v>
      </c>
      <c r="AF6387" s="3"/>
      <c r="AH6387" s="9"/>
    </row>
    <row r="6388" spans="1:34" ht="10.95" customHeight="1" outlineLevel="1" x14ac:dyDescent="0.25">
      <c r="A6388" t="s">
        <v>6860</v>
      </c>
      <c r="C6388" s="3" t="s">
        <v>12533</v>
      </c>
      <c r="D6388" s="3">
        <v>651</v>
      </c>
      <c r="E6388" s="9">
        <v>1986</v>
      </c>
      <c r="F6388" s="7" t="s">
        <v>12805</v>
      </c>
      <c r="G6388" s="7" t="s">
        <v>5401</v>
      </c>
      <c r="H6388" s="8" t="s">
        <v>8940</v>
      </c>
      <c r="I6388" s="8" t="s">
        <v>8944</v>
      </c>
      <c r="J6388" s="19">
        <v>5</v>
      </c>
      <c r="K6388" s="19" t="s">
        <v>7736</v>
      </c>
      <c r="L6388" s="11">
        <v>0.8</v>
      </c>
      <c r="M6388" s="11"/>
      <c r="N6388" s="24"/>
      <c r="P6388" s="32"/>
      <c r="T6388" s="19"/>
      <c r="U6388" s="3"/>
      <c r="X6388" t="str">
        <f t="shared" si="391"/>
        <v/>
      </c>
      <c r="Z6388" t="str">
        <f t="shared" si="392"/>
        <v/>
      </c>
      <c r="AB6388" s="9"/>
      <c r="AC6388" t="s">
        <v>8940</v>
      </c>
      <c r="AD6388">
        <f t="shared" si="393"/>
        <v>0</v>
      </c>
      <c r="AF6388" s="3"/>
      <c r="AH6388" s="9"/>
    </row>
    <row r="6389" spans="1:34" ht="10.95" customHeight="1" outlineLevel="1" x14ac:dyDescent="0.25">
      <c r="A6389" t="s">
        <v>6860</v>
      </c>
      <c r="C6389" s="3" t="s">
        <v>12533</v>
      </c>
      <c r="D6389" s="3">
        <v>652</v>
      </c>
      <c r="E6389" s="9">
        <v>1986</v>
      </c>
      <c r="F6389" s="7" t="s">
        <v>12782</v>
      </c>
      <c r="G6389" s="7" t="s">
        <v>5401</v>
      </c>
      <c r="H6389" s="8" t="s">
        <v>8940</v>
      </c>
      <c r="I6389" s="8" t="s">
        <v>8944</v>
      </c>
      <c r="J6389" s="19">
        <v>5</v>
      </c>
      <c r="K6389" s="19" t="s">
        <v>7736</v>
      </c>
      <c r="L6389" s="11">
        <v>0.8</v>
      </c>
      <c r="M6389" s="11"/>
      <c r="N6389" s="24"/>
      <c r="P6389" s="32"/>
      <c r="T6389" s="19"/>
      <c r="U6389" s="3"/>
      <c r="X6389" t="str">
        <f t="shared" si="391"/>
        <v/>
      </c>
      <c r="Z6389" t="str">
        <f t="shared" si="392"/>
        <v/>
      </c>
      <c r="AB6389" s="9"/>
      <c r="AC6389" t="s">
        <v>8940</v>
      </c>
      <c r="AD6389">
        <f t="shared" si="393"/>
        <v>0</v>
      </c>
      <c r="AF6389" s="3"/>
      <c r="AH6389" s="9"/>
    </row>
    <row r="6390" spans="1:34" ht="10.95" customHeight="1" outlineLevel="1" x14ac:dyDescent="0.25">
      <c r="A6390" t="s">
        <v>6860</v>
      </c>
      <c r="C6390" s="3" t="s">
        <v>12533</v>
      </c>
      <c r="D6390" s="3">
        <v>661</v>
      </c>
      <c r="E6390" s="9">
        <v>1986</v>
      </c>
      <c r="F6390" s="7" t="s">
        <v>21597</v>
      </c>
      <c r="G6390" s="7" t="s">
        <v>5041</v>
      </c>
      <c r="H6390" s="8" t="s">
        <v>8940</v>
      </c>
      <c r="I6390" s="8" t="s">
        <v>8945</v>
      </c>
      <c r="J6390" s="19">
        <v>5</v>
      </c>
      <c r="K6390" s="19" t="s">
        <v>7736</v>
      </c>
      <c r="L6390" s="11">
        <v>7</v>
      </c>
      <c r="M6390" s="11"/>
      <c r="N6390" s="24"/>
      <c r="P6390" s="32"/>
      <c r="T6390" s="19"/>
      <c r="U6390" s="3"/>
      <c r="X6390" t="str">
        <f t="shared" si="391"/>
        <v/>
      </c>
      <c r="Z6390">
        <f t="shared" si="392"/>
        <v>1</v>
      </c>
      <c r="AB6390" s="9"/>
      <c r="AC6390" t="s">
        <v>8940</v>
      </c>
      <c r="AD6390">
        <f t="shared" si="393"/>
        <v>0</v>
      </c>
      <c r="AF6390" s="3"/>
      <c r="AH6390" s="9"/>
    </row>
    <row r="6391" spans="1:34" ht="10.95" customHeight="1" outlineLevel="1" x14ac:dyDescent="0.25">
      <c r="A6391" t="s">
        <v>6860</v>
      </c>
      <c r="C6391" s="3" t="s">
        <v>12533</v>
      </c>
      <c r="D6391" s="3">
        <v>673</v>
      </c>
      <c r="E6391" s="9">
        <v>1987</v>
      </c>
      <c r="F6391" s="7" t="s">
        <v>21598</v>
      </c>
      <c r="G6391" s="7" t="s">
        <v>5041</v>
      </c>
      <c r="H6391" s="8" t="s">
        <v>8940</v>
      </c>
      <c r="I6391" s="8" t="s">
        <v>8945</v>
      </c>
      <c r="J6391" s="19">
        <v>5</v>
      </c>
      <c r="K6391" s="19" t="s">
        <v>7736</v>
      </c>
      <c r="L6391" s="11">
        <v>5</v>
      </c>
      <c r="M6391" s="11"/>
      <c r="N6391" s="24"/>
      <c r="P6391" s="32"/>
      <c r="T6391" s="19"/>
      <c r="U6391" s="3"/>
      <c r="X6391" t="str">
        <f t="shared" si="391"/>
        <v/>
      </c>
      <c r="Z6391">
        <f t="shared" si="392"/>
        <v>1</v>
      </c>
      <c r="AB6391" s="9"/>
      <c r="AC6391" t="s">
        <v>8940</v>
      </c>
      <c r="AD6391">
        <f t="shared" si="393"/>
        <v>0</v>
      </c>
      <c r="AF6391" s="3"/>
      <c r="AH6391" s="9"/>
    </row>
    <row r="6392" spans="1:34" ht="10.95" customHeight="1" outlineLevel="1" x14ac:dyDescent="0.25">
      <c r="A6392" t="s">
        <v>6860</v>
      </c>
      <c r="C6392" s="3" t="s">
        <v>12533</v>
      </c>
      <c r="D6392" s="3">
        <v>694</v>
      </c>
      <c r="E6392" s="9">
        <v>1988</v>
      </c>
      <c r="F6392" s="7" t="s">
        <v>21599</v>
      </c>
      <c r="G6392" s="7" t="s">
        <v>5041</v>
      </c>
      <c r="H6392" s="8" t="s">
        <v>8940</v>
      </c>
      <c r="I6392" s="8" t="s">
        <v>8945</v>
      </c>
      <c r="J6392" s="19">
        <v>5</v>
      </c>
      <c r="K6392" s="19" t="s">
        <v>7736</v>
      </c>
      <c r="L6392" s="11">
        <v>2</v>
      </c>
      <c r="M6392" s="11"/>
      <c r="N6392" s="24"/>
      <c r="P6392" s="32"/>
      <c r="T6392" s="19"/>
      <c r="U6392" s="3">
        <v>667</v>
      </c>
      <c r="X6392" t="str">
        <f t="shared" si="391"/>
        <v/>
      </c>
      <c r="Z6392">
        <f t="shared" si="392"/>
        <v>1</v>
      </c>
      <c r="AB6392" s="9"/>
      <c r="AC6392" t="s">
        <v>8940</v>
      </c>
      <c r="AD6392">
        <f t="shared" si="393"/>
        <v>0</v>
      </c>
      <c r="AF6392" s="3"/>
      <c r="AH6392" s="9"/>
    </row>
    <row r="6393" spans="1:34" ht="10.95" customHeight="1" outlineLevel="1" x14ac:dyDescent="0.25">
      <c r="A6393" t="s">
        <v>6860</v>
      </c>
      <c r="C6393" s="3" t="s">
        <v>12533</v>
      </c>
      <c r="D6393" s="3">
        <v>705</v>
      </c>
      <c r="E6393" s="9">
        <v>1989</v>
      </c>
      <c r="F6393" s="7" t="s">
        <v>21583</v>
      </c>
      <c r="G6393" s="7" t="s">
        <v>5401</v>
      </c>
      <c r="H6393" s="8" t="s">
        <v>4080</v>
      </c>
      <c r="I6393" s="8" t="s">
        <v>8946</v>
      </c>
      <c r="J6393" s="19">
        <v>3</v>
      </c>
      <c r="K6393" s="19" t="s">
        <v>7736</v>
      </c>
      <c r="L6393" s="11">
        <v>1.6</v>
      </c>
      <c r="M6393" s="11"/>
      <c r="N6393" s="24"/>
      <c r="P6393" s="32"/>
      <c r="T6393" s="19"/>
      <c r="U6393" s="3">
        <v>680</v>
      </c>
      <c r="X6393" t="str">
        <f t="shared" si="391"/>
        <v/>
      </c>
      <c r="Z6393" t="str">
        <f t="shared" si="392"/>
        <v/>
      </c>
      <c r="AB6393" s="9"/>
      <c r="AC6393" t="s">
        <v>4080</v>
      </c>
      <c r="AD6393">
        <f t="shared" si="393"/>
        <v>0</v>
      </c>
      <c r="AF6393" s="3"/>
      <c r="AG6393" t="s">
        <v>4081</v>
      </c>
      <c r="AH6393" s="9" t="s">
        <v>4925</v>
      </c>
    </row>
    <row r="6394" spans="1:34" ht="10.95" customHeight="1" outlineLevel="1" x14ac:dyDescent="0.25">
      <c r="A6394" t="s">
        <v>6860</v>
      </c>
      <c r="C6394" s="3" t="s">
        <v>12533</v>
      </c>
      <c r="D6394" s="3">
        <v>706</v>
      </c>
      <c r="E6394" s="9">
        <v>1989</v>
      </c>
      <c r="F6394" s="7" t="s">
        <v>21600</v>
      </c>
      <c r="G6394" s="7" t="s">
        <v>5401</v>
      </c>
      <c r="H6394" s="8" t="s">
        <v>6547</v>
      </c>
      <c r="I6394" s="8" t="s">
        <v>7071</v>
      </c>
      <c r="J6394" s="19">
        <v>3</v>
      </c>
      <c r="K6394" s="19" t="s">
        <v>7736</v>
      </c>
      <c r="L6394" s="11">
        <v>1.7</v>
      </c>
      <c r="M6394" s="11"/>
      <c r="N6394" s="24"/>
      <c r="P6394" s="32"/>
      <c r="T6394" s="19"/>
      <c r="U6394" s="3">
        <v>678</v>
      </c>
      <c r="X6394" t="str">
        <f t="shared" si="391"/>
        <v/>
      </c>
      <c r="Z6394" t="str">
        <f t="shared" si="392"/>
        <v/>
      </c>
      <c r="AB6394" s="9"/>
      <c r="AC6394" t="s">
        <v>6547</v>
      </c>
      <c r="AD6394">
        <f t="shared" si="393"/>
        <v>0</v>
      </c>
      <c r="AF6394" s="3"/>
      <c r="AG6394" t="s">
        <v>4263</v>
      </c>
      <c r="AH6394" s="9" t="s">
        <v>4925</v>
      </c>
    </row>
    <row r="6395" spans="1:34" ht="10.95" customHeight="1" outlineLevel="1" x14ac:dyDescent="0.25">
      <c r="A6395" t="s">
        <v>6860</v>
      </c>
      <c r="C6395" s="3" t="s">
        <v>12533</v>
      </c>
      <c r="D6395" s="3">
        <v>707</v>
      </c>
      <c r="E6395" s="9">
        <v>1989</v>
      </c>
      <c r="F6395" s="7" t="s">
        <v>21591</v>
      </c>
      <c r="G6395" s="7" t="s">
        <v>5401</v>
      </c>
      <c r="H6395" s="8" t="s">
        <v>6510</v>
      </c>
      <c r="I6395" s="8" t="s">
        <v>7071</v>
      </c>
      <c r="J6395" s="19">
        <v>2</v>
      </c>
      <c r="K6395" s="19" t="s">
        <v>7736</v>
      </c>
      <c r="L6395" s="11">
        <v>1.7</v>
      </c>
      <c r="M6395" s="11"/>
      <c r="N6395" s="24"/>
      <c r="P6395" s="32"/>
      <c r="S6395">
        <v>1</v>
      </c>
      <c r="T6395" s="19"/>
      <c r="U6395" s="3">
        <v>679</v>
      </c>
      <c r="X6395" t="str">
        <f t="shared" si="391"/>
        <v/>
      </c>
      <c r="Z6395" t="str">
        <f t="shared" si="392"/>
        <v/>
      </c>
      <c r="AB6395" s="9"/>
      <c r="AC6395" t="s">
        <v>6510</v>
      </c>
      <c r="AD6395">
        <f t="shared" si="393"/>
        <v>0</v>
      </c>
      <c r="AF6395" s="3"/>
      <c r="AG6395" t="s">
        <v>4263</v>
      </c>
      <c r="AH6395" s="9" t="s">
        <v>4925</v>
      </c>
    </row>
    <row r="6396" spans="1:34" ht="10.95" customHeight="1" outlineLevel="1" x14ac:dyDescent="0.25">
      <c r="A6396" t="s">
        <v>6860</v>
      </c>
      <c r="C6396" s="3" t="s">
        <v>12533</v>
      </c>
      <c r="D6396" s="3">
        <v>731</v>
      </c>
      <c r="E6396" s="9">
        <v>1990</v>
      </c>
      <c r="F6396" s="7" t="s">
        <v>21580</v>
      </c>
      <c r="G6396" s="7" t="s">
        <v>5401</v>
      </c>
      <c r="H6396" s="8" t="s">
        <v>8947</v>
      </c>
      <c r="I6396" s="8" t="s">
        <v>7071</v>
      </c>
      <c r="J6396" s="19">
        <v>2</v>
      </c>
      <c r="K6396" s="19" t="s">
        <v>7736</v>
      </c>
      <c r="L6396" s="11">
        <v>1.8</v>
      </c>
      <c r="M6396" s="11"/>
      <c r="N6396" s="24"/>
      <c r="P6396" s="32"/>
      <c r="T6396" s="19"/>
      <c r="U6396" s="3">
        <v>713</v>
      </c>
      <c r="X6396" t="str">
        <f t="shared" si="391"/>
        <v/>
      </c>
      <c r="Z6396" t="str">
        <f t="shared" si="392"/>
        <v/>
      </c>
      <c r="AB6396" s="9"/>
      <c r="AC6396" t="s">
        <v>8947</v>
      </c>
      <c r="AD6396">
        <f t="shared" si="393"/>
        <v>0</v>
      </c>
      <c r="AF6396" s="3"/>
      <c r="AH6396" s="9"/>
    </row>
    <row r="6397" spans="1:34" ht="10.95" customHeight="1" outlineLevel="1" x14ac:dyDescent="0.25">
      <c r="A6397" t="s">
        <v>6860</v>
      </c>
      <c r="C6397" s="3" t="s">
        <v>12533</v>
      </c>
      <c r="D6397" s="3">
        <v>732</v>
      </c>
      <c r="E6397" s="9">
        <v>1990</v>
      </c>
      <c r="F6397" s="7" t="s">
        <v>21601</v>
      </c>
      <c r="G6397" s="7" t="s">
        <v>5401</v>
      </c>
      <c r="H6397" s="8" t="s">
        <v>8948</v>
      </c>
      <c r="I6397" s="8" t="s">
        <v>7071</v>
      </c>
      <c r="J6397" s="19">
        <v>2</v>
      </c>
      <c r="K6397" s="19" t="s">
        <v>7736</v>
      </c>
      <c r="L6397" s="11">
        <v>1.2</v>
      </c>
      <c r="M6397" s="11"/>
      <c r="N6397" s="24"/>
      <c r="P6397" s="32"/>
      <c r="T6397" s="19"/>
      <c r="U6397" s="3"/>
      <c r="X6397" t="str">
        <f t="shared" si="391"/>
        <v/>
      </c>
      <c r="Z6397" t="str">
        <f t="shared" si="392"/>
        <v/>
      </c>
      <c r="AB6397" s="9"/>
      <c r="AC6397" t="s">
        <v>8948</v>
      </c>
      <c r="AD6397">
        <f t="shared" si="393"/>
        <v>0</v>
      </c>
      <c r="AF6397" s="3"/>
      <c r="AH6397" s="9"/>
    </row>
    <row r="6398" spans="1:34" ht="10.95" customHeight="1" outlineLevel="1" x14ac:dyDescent="0.25">
      <c r="A6398" t="s">
        <v>6860</v>
      </c>
      <c r="C6398" s="3" t="s">
        <v>12533</v>
      </c>
      <c r="D6398" s="3">
        <v>741</v>
      </c>
      <c r="E6398" s="9">
        <v>1991</v>
      </c>
      <c r="F6398" s="7" t="s">
        <v>12805</v>
      </c>
      <c r="G6398" s="7" t="s">
        <v>5401</v>
      </c>
      <c r="H6398" s="8" t="s">
        <v>1750</v>
      </c>
      <c r="I6398" s="8" t="s">
        <v>8949</v>
      </c>
      <c r="J6398" s="19">
        <v>5</v>
      </c>
      <c r="K6398" s="19" t="s">
        <v>7736</v>
      </c>
      <c r="L6398" s="11">
        <v>0.2</v>
      </c>
      <c r="M6398" s="11"/>
      <c r="N6398" s="24"/>
      <c r="P6398" s="32"/>
      <c r="T6398" s="19"/>
      <c r="U6398" s="3">
        <v>728</v>
      </c>
      <c r="X6398" t="str">
        <f t="shared" si="391"/>
        <v/>
      </c>
      <c r="Z6398" t="str">
        <f t="shared" si="392"/>
        <v/>
      </c>
      <c r="AB6398" s="9"/>
      <c r="AC6398" t="s">
        <v>1750</v>
      </c>
      <c r="AD6398">
        <f t="shared" si="393"/>
        <v>0</v>
      </c>
      <c r="AF6398" s="3"/>
      <c r="AG6398" t="s">
        <v>4978</v>
      </c>
      <c r="AH6398" s="9" t="s">
        <v>4613</v>
      </c>
    </row>
    <row r="6399" spans="1:34" ht="10.95" customHeight="1" outlineLevel="1" x14ac:dyDescent="0.25">
      <c r="A6399" t="s">
        <v>6860</v>
      </c>
      <c r="C6399" s="3" t="s">
        <v>12533</v>
      </c>
      <c r="D6399" s="3">
        <v>742</v>
      </c>
      <c r="E6399" s="9">
        <v>1991</v>
      </c>
      <c r="F6399" s="7" t="s">
        <v>8718</v>
      </c>
      <c r="G6399" s="7" t="s">
        <v>5401</v>
      </c>
      <c r="H6399" s="8" t="s">
        <v>6511</v>
      </c>
      <c r="I6399" s="8" t="s">
        <v>8949</v>
      </c>
      <c r="J6399" s="19">
        <v>1</v>
      </c>
      <c r="K6399" s="19" t="s">
        <v>7736</v>
      </c>
      <c r="L6399" s="11">
        <v>1.1000000000000001</v>
      </c>
      <c r="M6399" s="11"/>
      <c r="N6399" s="24"/>
      <c r="P6399" s="32"/>
      <c r="T6399" s="19"/>
      <c r="U6399" s="3">
        <v>737</v>
      </c>
      <c r="X6399" t="str">
        <f t="shared" si="391"/>
        <v/>
      </c>
      <c r="Z6399" t="str">
        <f t="shared" si="392"/>
        <v/>
      </c>
      <c r="AB6399" s="9"/>
      <c r="AC6399" t="s">
        <v>6511</v>
      </c>
      <c r="AD6399">
        <f t="shared" si="393"/>
        <v>0</v>
      </c>
      <c r="AF6399" s="3"/>
      <c r="AG6399" t="s">
        <v>6512</v>
      </c>
      <c r="AH6399" s="9" t="s">
        <v>4623</v>
      </c>
    </row>
    <row r="6400" spans="1:34" ht="10.95" customHeight="1" outlineLevel="1" x14ac:dyDescent="0.25">
      <c r="A6400" t="s">
        <v>6860</v>
      </c>
      <c r="C6400" s="3" t="s">
        <v>12533</v>
      </c>
      <c r="D6400" s="3" t="s">
        <v>21096</v>
      </c>
      <c r="E6400" s="9">
        <v>1991</v>
      </c>
      <c r="F6400" s="7" t="s">
        <v>21602</v>
      </c>
      <c r="G6400" s="7" t="s">
        <v>5401</v>
      </c>
      <c r="H6400" s="8" t="s">
        <v>6096</v>
      </c>
      <c r="I6400" s="8" t="s">
        <v>21097</v>
      </c>
      <c r="J6400" s="19">
        <v>6</v>
      </c>
      <c r="K6400" s="19" t="s">
        <v>7736</v>
      </c>
      <c r="L6400" s="11">
        <v>6.9</v>
      </c>
      <c r="M6400" s="11"/>
      <c r="N6400" s="24"/>
      <c r="P6400" s="32"/>
      <c r="T6400" s="19"/>
      <c r="U6400" s="3">
        <v>742</v>
      </c>
      <c r="X6400" t="str">
        <f t="shared" si="391"/>
        <v/>
      </c>
      <c r="Z6400">
        <f t="shared" si="392"/>
        <v>1</v>
      </c>
      <c r="AB6400" s="9"/>
      <c r="AC6400" t="s">
        <v>6096</v>
      </c>
      <c r="AD6400">
        <f t="shared" si="393"/>
        <v>0</v>
      </c>
      <c r="AF6400" s="3"/>
      <c r="AG6400" t="s">
        <v>5686</v>
      </c>
      <c r="AH6400" s="9" t="s">
        <v>4925</v>
      </c>
    </row>
    <row r="6401" spans="1:34" ht="10.95" customHeight="1" outlineLevel="1" x14ac:dyDescent="0.25">
      <c r="A6401" t="s">
        <v>6860</v>
      </c>
      <c r="C6401" s="3" t="s">
        <v>12533</v>
      </c>
      <c r="D6401" s="3">
        <v>749</v>
      </c>
      <c r="E6401" s="9">
        <v>1991</v>
      </c>
      <c r="F6401" s="7" t="s">
        <v>21603</v>
      </c>
      <c r="G6401" s="7" t="s">
        <v>5401</v>
      </c>
      <c r="H6401" s="8" t="s">
        <v>6513</v>
      </c>
      <c r="I6401" s="8" t="s">
        <v>8939</v>
      </c>
      <c r="J6401" s="19">
        <v>2</v>
      </c>
      <c r="K6401" s="19" t="s">
        <v>7736</v>
      </c>
      <c r="L6401" s="11">
        <v>0.3</v>
      </c>
      <c r="M6401" s="11"/>
      <c r="N6401" s="24"/>
      <c r="P6401" s="32"/>
      <c r="T6401" s="19"/>
      <c r="U6401" s="3">
        <v>742</v>
      </c>
      <c r="X6401" t="str">
        <f t="shared" si="391"/>
        <v/>
      </c>
      <c r="Z6401" t="str">
        <f t="shared" si="392"/>
        <v/>
      </c>
      <c r="AB6401" s="9"/>
      <c r="AC6401" t="s">
        <v>6513</v>
      </c>
      <c r="AD6401">
        <f t="shared" si="393"/>
        <v>0</v>
      </c>
      <c r="AF6401" s="3"/>
      <c r="AG6401" t="s">
        <v>5686</v>
      </c>
      <c r="AH6401" s="9" t="s">
        <v>4925</v>
      </c>
    </row>
    <row r="6402" spans="1:34" ht="10.95" customHeight="1" outlineLevel="1" x14ac:dyDescent="0.25">
      <c r="A6402" t="s">
        <v>6860</v>
      </c>
      <c r="C6402" s="3" t="s">
        <v>12533</v>
      </c>
      <c r="D6402" s="3">
        <v>785</v>
      </c>
      <c r="E6402" s="9">
        <v>1993</v>
      </c>
      <c r="F6402" s="7" t="s">
        <v>21604</v>
      </c>
      <c r="G6402" s="7" t="s">
        <v>5401</v>
      </c>
      <c r="H6402" s="8" t="s">
        <v>6515</v>
      </c>
      <c r="I6402" s="8" t="s">
        <v>8950</v>
      </c>
      <c r="J6402" s="19">
        <v>4</v>
      </c>
      <c r="K6402" s="19" t="s">
        <v>7736</v>
      </c>
      <c r="L6402" s="11">
        <v>0.3</v>
      </c>
      <c r="M6402" s="11"/>
      <c r="N6402" s="24"/>
      <c r="P6402" s="32"/>
      <c r="T6402" s="19"/>
      <c r="U6402" s="3">
        <v>768</v>
      </c>
      <c r="X6402" t="str">
        <f t="shared" ref="X6402:X6465" si="394">IF(COUNTIF(F6402,"*fdc*"),1,"")</f>
        <v/>
      </c>
      <c r="Z6402" t="str">
        <f t="shared" ref="Z6402:Z6465" si="395">IF(COUNTIF(F6402,"*s/s*"),1,"")</f>
        <v/>
      </c>
      <c r="AB6402" s="9"/>
      <c r="AC6402" t="s">
        <v>6515</v>
      </c>
      <c r="AD6402">
        <f t="shared" si="393"/>
        <v>0</v>
      </c>
      <c r="AF6402" s="3"/>
      <c r="AG6402" t="s">
        <v>5686</v>
      </c>
      <c r="AH6402" s="9" t="s">
        <v>4925</v>
      </c>
    </row>
    <row r="6403" spans="1:34" ht="10.95" customHeight="1" outlineLevel="1" x14ac:dyDescent="0.25">
      <c r="A6403" t="s">
        <v>6860</v>
      </c>
      <c r="C6403" s="3" t="s">
        <v>12533</v>
      </c>
      <c r="D6403" s="3">
        <v>786</v>
      </c>
      <c r="E6403" s="9">
        <v>1993</v>
      </c>
      <c r="F6403" s="7" t="s">
        <v>21600</v>
      </c>
      <c r="G6403" s="7" t="s">
        <v>5401</v>
      </c>
      <c r="H6403" s="8" t="s">
        <v>6517</v>
      </c>
      <c r="I6403" s="8" t="s">
        <v>8950</v>
      </c>
      <c r="J6403" s="19">
        <v>1</v>
      </c>
      <c r="K6403" s="19" t="s">
        <v>7736</v>
      </c>
      <c r="L6403" s="11">
        <v>1.2</v>
      </c>
      <c r="M6403" s="11"/>
      <c r="N6403" s="24"/>
      <c r="P6403" s="32"/>
      <c r="T6403" s="19"/>
      <c r="U6403" s="3">
        <v>769</v>
      </c>
      <c r="X6403" t="str">
        <f t="shared" si="394"/>
        <v/>
      </c>
      <c r="Z6403" t="str">
        <f t="shared" si="395"/>
        <v/>
      </c>
      <c r="AB6403" s="9"/>
      <c r="AC6403" t="s">
        <v>6517</v>
      </c>
      <c r="AD6403">
        <f t="shared" si="393"/>
        <v>0</v>
      </c>
      <c r="AF6403" s="3"/>
      <c r="AG6403" t="s">
        <v>5686</v>
      </c>
      <c r="AH6403" s="9" t="s">
        <v>4925</v>
      </c>
    </row>
    <row r="6404" spans="1:34" ht="10.95" customHeight="1" outlineLevel="1" x14ac:dyDescent="0.25">
      <c r="A6404" t="s">
        <v>6860</v>
      </c>
      <c r="C6404" s="3" t="s">
        <v>12533</v>
      </c>
      <c r="D6404" s="3">
        <v>801</v>
      </c>
      <c r="E6404" s="9">
        <v>1994</v>
      </c>
      <c r="F6404" s="7" t="s">
        <v>21600</v>
      </c>
      <c r="G6404" s="7" t="s">
        <v>5401</v>
      </c>
      <c r="H6404" s="8" t="s">
        <v>6518</v>
      </c>
      <c r="I6404" s="8" t="s">
        <v>8598</v>
      </c>
      <c r="J6404" s="19">
        <v>1</v>
      </c>
      <c r="K6404" s="19" t="s">
        <v>7736</v>
      </c>
      <c r="L6404" s="11">
        <v>1.25</v>
      </c>
      <c r="M6404" s="11"/>
      <c r="N6404" s="24"/>
      <c r="P6404" s="32"/>
      <c r="T6404" s="19"/>
      <c r="U6404" s="3">
        <v>780</v>
      </c>
      <c r="X6404" t="str">
        <f t="shared" si="394"/>
        <v/>
      </c>
      <c r="Z6404" t="str">
        <f t="shared" si="395"/>
        <v/>
      </c>
      <c r="AB6404" s="9"/>
      <c r="AC6404" t="s">
        <v>6518</v>
      </c>
      <c r="AD6404">
        <f t="shared" si="393"/>
        <v>0</v>
      </c>
      <c r="AF6404" s="3"/>
      <c r="AG6404" t="s">
        <v>3357</v>
      </c>
      <c r="AH6404" s="9" t="s">
        <v>4925</v>
      </c>
    </row>
    <row r="6405" spans="1:34" ht="10.95" customHeight="1" outlineLevel="1" x14ac:dyDescent="0.25">
      <c r="A6405" t="s">
        <v>6860</v>
      </c>
      <c r="C6405" s="3" t="s">
        <v>12533</v>
      </c>
      <c r="D6405" s="3">
        <v>802</v>
      </c>
      <c r="E6405" s="9">
        <v>1994</v>
      </c>
      <c r="F6405" s="7" t="s">
        <v>8706</v>
      </c>
      <c r="G6405" s="7" t="s">
        <v>5401</v>
      </c>
      <c r="H6405" s="8" t="s">
        <v>6518</v>
      </c>
      <c r="I6405" s="8" t="s">
        <v>8598</v>
      </c>
      <c r="J6405" s="19">
        <v>4</v>
      </c>
      <c r="K6405" s="19" t="s">
        <v>7736</v>
      </c>
      <c r="L6405" s="11">
        <v>1.25</v>
      </c>
      <c r="M6405" s="11"/>
      <c r="N6405" s="24"/>
      <c r="P6405" s="32"/>
      <c r="T6405" s="19"/>
      <c r="U6405" s="3"/>
      <c r="X6405" t="str">
        <f t="shared" si="394"/>
        <v/>
      </c>
      <c r="Z6405" t="str">
        <f t="shared" si="395"/>
        <v/>
      </c>
      <c r="AB6405" s="9"/>
      <c r="AC6405" t="s">
        <v>6518</v>
      </c>
      <c r="AD6405">
        <f t="shared" si="393"/>
        <v>0</v>
      </c>
      <c r="AF6405" s="3"/>
      <c r="AH6405" s="9"/>
    </row>
    <row r="6406" spans="1:34" ht="10.95" customHeight="1" outlineLevel="1" x14ac:dyDescent="0.25">
      <c r="A6406" t="s">
        <v>6860</v>
      </c>
      <c r="C6406" s="3" t="s">
        <v>12533</v>
      </c>
      <c r="D6406" s="3" t="s">
        <v>10598</v>
      </c>
      <c r="E6406" s="9">
        <v>1994</v>
      </c>
      <c r="F6406" s="7" t="s">
        <v>8730</v>
      </c>
      <c r="G6406" s="7" t="s">
        <v>5401</v>
      </c>
      <c r="H6406" s="8" t="s">
        <v>6518</v>
      </c>
      <c r="I6406" s="8" t="s">
        <v>8598</v>
      </c>
      <c r="J6406" s="19">
        <v>1</v>
      </c>
      <c r="K6406" s="19" t="s">
        <v>7736</v>
      </c>
      <c r="L6406" s="11">
        <v>3</v>
      </c>
      <c r="M6406" s="11"/>
      <c r="N6406" s="24"/>
      <c r="P6406" s="32"/>
      <c r="T6406" s="19"/>
      <c r="U6406" s="3"/>
      <c r="X6406" t="str">
        <f t="shared" si="394"/>
        <v/>
      </c>
      <c r="Z6406">
        <f t="shared" si="395"/>
        <v>1</v>
      </c>
      <c r="AB6406" s="9"/>
      <c r="AC6406" t="s">
        <v>6518</v>
      </c>
      <c r="AD6406">
        <f t="shared" si="393"/>
        <v>0</v>
      </c>
      <c r="AF6406" s="3"/>
      <c r="AH6406" s="9"/>
    </row>
    <row r="6407" spans="1:34" ht="10.95" customHeight="1" outlineLevel="1" x14ac:dyDescent="0.25">
      <c r="A6407" t="s">
        <v>6860</v>
      </c>
      <c r="C6407" s="3" t="s">
        <v>12533</v>
      </c>
      <c r="D6407" s="3">
        <v>821</v>
      </c>
      <c r="E6407" s="9">
        <v>1995</v>
      </c>
      <c r="F6407" s="7" t="s">
        <v>21600</v>
      </c>
      <c r="G6407" s="7" t="s">
        <v>5401</v>
      </c>
      <c r="H6407" s="8" t="s">
        <v>6519</v>
      </c>
      <c r="I6407" s="8" t="s">
        <v>8951</v>
      </c>
      <c r="J6407" s="19">
        <v>1</v>
      </c>
      <c r="K6407" s="19" t="s">
        <v>7736</v>
      </c>
      <c r="L6407" s="11">
        <v>1</v>
      </c>
      <c r="M6407" s="11"/>
      <c r="N6407" s="24"/>
      <c r="P6407" s="32"/>
      <c r="T6407" s="19"/>
      <c r="U6407" s="3">
        <v>797</v>
      </c>
      <c r="X6407" t="str">
        <f t="shared" si="394"/>
        <v/>
      </c>
      <c r="Z6407" t="str">
        <f t="shared" si="395"/>
        <v/>
      </c>
      <c r="AB6407" s="9"/>
      <c r="AC6407" t="s">
        <v>6519</v>
      </c>
      <c r="AD6407">
        <f t="shared" si="393"/>
        <v>0</v>
      </c>
      <c r="AF6407" s="3"/>
      <c r="AG6407" t="s">
        <v>5686</v>
      </c>
      <c r="AH6407" s="9" t="s">
        <v>4925</v>
      </c>
    </row>
    <row r="6408" spans="1:34" ht="10.95" customHeight="1" outlineLevel="1" x14ac:dyDescent="0.25">
      <c r="A6408" t="s">
        <v>6860</v>
      </c>
      <c r="C6408" s="3" t="s">
        <v>12533</v>
      </c>
      <c r="D6408" s="3">
        <v>822</v>
      </c>
      <c r="E6408" s="9">
        <v>1995</v>
      </c>
      <c r="F6408" s="7" t="s">
        <v>21600</v>
      </c>
      <c r="G6408" s="7" t="s">
        <v>5401</v>
      </c>
      <c r="H6408" s="8" t="s">
        <v>8940</v>
      </c>
      <c r="I6408" s="8" t="s">
        <v>8951</v>
      </c>
      <c r="J6408" s="19">
        <v>1</v>
      </c>
      <c r="K6408" s="19" t="s">
        <v>7736</v>
      </c>
      <c r="L6408" s="11">
        <v>1</v>
      </c>
      <c r="M6408" s="11"/>
      <c r="N6408" s="24"/>
      <c r="P6408" s="32"/>
      <c r="T6408" s="19"/>
      <c r="U6408" s="3"/>
      <c r="X6408" t="str">
        <f t="shared" si="394"/>
        <v/>
      </c>
      <c r="Z6408" t="str">
        <f t="shared" si="395"/>
        <v/>
      </c>
      <c r="AB6408" s="9"/>
      <c r="AC6408" t="s">
        <v>8940</v>
      </c>
      <c r="AD6408">
        <f t="shared" si="393"/>
        <v>0</v>
      </c>
      <c r="AF6408" s="3"/>
      <c r="AH6408" s="9"/>
    </row>
    <row r="6409" spans="1:34" ht="10.95" customHeight="1" outlineLevel="1" x14ac:dyDescent="0.25">
      <c r="A6409" t="s">
        <v>6860</v>
      </c>
      <c r="C6409" s="3" t="s">
        <v>12533</v>
      </c>
      <c r="D6409" s="3">
        <v>823</v>
      </c>
      <c r="E6409" s="9">
        <v>1995</v>
      </c>
      <c r="F6409" s="7" t="s">
        <v>21600</v>
      </c>
      <c r="G6409" s="7" t="s">
        <v>5401</v>
      </c>
      <c r="H6409" s="8" t="s">
        <v>4084</v>
      </c>
      <c r="I6409" s="8" t="s">
        <v>8951</v>
      </c>
      <c r="J6409" s="19">
        <v>2</v>
      </c>
      <c r="K6409" s="19" t="s">
        <v>7736</v>
      </c>
      <c r="L6409" s="11">
        <v>1</v>
      </c>
      <c r="M6409" s="11"/>
      <c r="N6409" s="24"/>
      <c r="P6409" s="32"/>
      <c r="T6409" s="19"/>
      <c r="U6409" s="3">
        <v>795</v>
      </c>
      <c r="X6409" t="str">
        <f t="shared" si="394"/>
        <v/>
      </c>
      <c r="Z6409" t="str">
        <f t="shared" si="395"/>
        <v/>
      </c>
      <c r="AB6409" s="9"/>
      <c r="AC6409" t="s">
        <v>4084</v>
      </c>
      <c r="AD6409">
        <f t="shared" si="393"/>
        <v>0</v>
      </c>
      <c r="AF6409" s="3"/>
      <c r="AG6409" t="s">
        <v>5686</v>
      </c>
      <c r="AH6409" s="9" t="s">
        <v>4925</v>
      </c>
    </row>
    <row r="6410" spans="1:34" ht="10.95" customHeight="1" outlineLevel="1" x14ac:dyDescent="0.25">
      <c r="A6410" t="s">
        <v>6860</v>
      </c>
      <c r="C6410" s="3" t="s">
        <v>12533</v>
      </c>
      <c r="D6410" s="3">
        <v>824</v>
      </c>
      <c r="E6410" s="9">
        <v>1995</v>
      </c>
      <c r="F6410" s="7" t="s">
        <v>21600</v>
      </c>
      <c r="G6410" s="7" t="s">
        <v>5401</v>
      </c>
      <c r="H6410" s="8" t="s">
        <v>8940</v>
      </c>
      <c r="I6410" s="8" t="s">
        <v>8951</v>
      </c>
      <c r="J6410" s="19">
        <v>4</v>
      </c>
      <c r="K6410" s="19" t="s">
        <v>7736</v>
      </c>
      <c r="L6410" s="11">
        <v>1</v>
      </c>
      <c r="M6410" s="11"/>
      <c r="N6410" s="24"/>
      <c r="P6410" s="32"/>
      <c r="T6410" s="19"/>
      <c r="U6410" s="3"/>
      <c r="X6410" t="str">
        <f t="shared" si="394"/>
        <v/>
      </c>
      <c r="Z6410" t="str">
        <f t="shared" si="395"/>
        <v/>
      </c>
      <c r="AB6410" s="9"/>
      <c r="AC6410" t="s">
        <v>8940</v>
      </c>
      <c r="AD6410">
        <f t="shared" si="393"/>
        <v>0</v>
      </c>
      <c r="AF6410" s="3"/>
      <c r="AH6410" s="9"/>
    </row>
    <row r="6411" spans="1:34" ht="10.95" customHeight="1" outlineLevel="1" x14ac:dyDescent="0.25">
      <c r="A6411" t="s">
        <v>6860</v>
      </c>
      <c r="C6411" s="3" t="s">
        <v>12533</v>
      </c>
      <c r="D6411" s="3" t="s">
        <v>8952</v>
      </c>
      <c r="E6411" s="9">
        <v>1995</v>
      </c>
      <c r="F6411" s="7" t="s">
        <v>21605</v>
      </c>
      <c r="G6411" s="7" t="s">
        <v>5401</v>
      </c>
      <c r="H6411" s="8" t="s">
        <v>3775</v>
      </c>
      <c r="I6411" s="8" t="s">
        <v>8951</v>
      </c>
      <c r="J6411" s="19">
        <v>1</v>
      </c>
      <c r="K6411" s="19" t="s">
        <v>7736</v>
      </c>
      <c r="L6411" s="11">
        <v>7</v>
      </c>
      <c r="M6411" s="11"/>
      <c r="N6411" s="24"/>
      <c r="P6411" s="32"/>
      <c r="T6411" s="19"/>
      <c r="U6411" s="3" t="s">
        <v>4905</v>
      </c>
      <c r="X6411" t="str">
        <f t="shared" si="394"/>
        <v/>
      </c>
      <c r="Z6411">
        <f t="shared" si="395"/>
        <v>1</v>
      </c>
      <c r="AB6411" s="9"/>
      <c r="AC6411" t="s">
        <v>3775</v>
      </c>
      <c r="AD6411">
        <f t="shared" si="393"/>
        <v>0</v>
      </c>
      <c r="AF6411" s="3"/>
      <c r="AG6411" t="s">
        <v>5686</v>
      </c>
      <c r="AH6411" s="9" t="s">
        <v>4925</v>
      </c>
    </row>
    <row r="6412" spans="1:34" ht="10.95" customHeight="1" outlineLevel="1" x14ac:dyDescent="0.25">
      <c r="A6412" t="s">
        <v>6860</v>
      </c>
      <c r="C6412" s="3" t="s">
        <v>12533</v>
      </c>
      <c r="D6412" s="3">
        <v>825</v>
      </c>
      <c r="E6412" s="9">
        <v>1995</v>
      </c>
      <c r="F6412" s="7" t="s">
        <v>21604</v>
      </c>
      <c r="G6412" s="7" t="s">
        <v>5401</v>
      </c>
      <c r="H6412" s="8" t="s">
        <v>5792</v>
      </c>
      <c r="I6412" s="8" t="s">
        <v>8950</v>
      </c>
      <c r="J6412" s="19">
        <v>5</v>
      </c>
      <c r="K6412" s="19" t="s">
        <v>7736</v>
      </c>
      <c r="L6412" s="11">
        <v>1.1000000000000001</v>
      </c>
      <c r="M6412" s="11"/>
      <c r="N6412" s="24"/>
      <c r="P6412" s="32"/>
      <c r="T6412" s="19"/>
      <c r="U6412" s="3"/>
      <c r="X6412" t="str">
        <f t="shared" si="394"/>
        <v/>
      </c>
      <c r="Z6412" t="str">
        <f t="shared" si="395"/>
        <v/>
      </c>
      <c r="AB6412" s="9"/>
      <c r="AC6412" t="s">
        <v>5792</v>
      </c>
      <c r="AD6412">
        <f t="shared" si="393"/>
        <v>0</v>
      </c>
      <c r="AF6412" s="3"/>
      <c r="AH6412" s="9"/>
    </row>
    <row r="6413" spans="1:34" ht="10.95" customHeight="1" outlineLevel="1" x14ac:dyDescent="0.25">
      <c r="A6413" t="s">
        <v>6860</v>
      </c>
      <c r="C6413" s="3" t="s">
        <v>12533</v>
      </c>
      <c r="D6413" s="3">
        <v>826</v>
      </c>
      <c r="E6413" s="9">
        <v>1995</v>
      </c>
      <c r="F6413" s="7" t="s">
        <v>21600</v>
      </c>
      <c r="G6413" s="7" t="s">
        <v>5401</v>
      </c>
      <c r="H6413" s="8" t="s">
        <v>5792</v>
      </c>
      <c r="I6413" s="8" t="s">
        <v>8950</v>
      </c>
      <c r="J6413" s="19">
        <v>3</v>
      </c>
      <c r="K6413" s="19" t="s">
        <v>7736</v>
      </c>
      <c r="L6413" s="11">
        <v>1.1000000000000001</v>
      </c>
      <c r="M6413" s="11"/>
      <c r="N6413" s="24"/>
      <c r="P6413" s="32"/>
      <c r="T6413" s="19"/>
      <c r="U6413" s="3">
        <v>800</v>
      </c>
      <c r="X6413" t="str">
        <f t="shared" si="394"/>
        <v/>
      </c>
      <c r="Z6413" t="str">
        <f t="shared" si="395"/>
        <v/>
      </c>
      <c r="AB6413" s="9"/>
      <c r="AC6413" t="s">
        <v>5792</v>
      </c>
      <c r="AD6413">
        <f t="shared" si="393"/>
        <v>0</v>
      </c>
      <c r="AF6413" s="3"/>
      <c r="AG6413" t="s">
        <v>5793</v>
      </c>
      <c r="AH6413" s="9" t="s">
        <v>4925</v>
      </c>
    </row>
    <row r="6414" spans="1:34" ht="10.95" customHeight="1" outlineLevel="1" x14ac:dyDescent="0.25">
      <c r="A6414" t="s">
        <v>6860</v>
      </c>
      <c r="C6414" s="3" t="s">
        <v>12533</v>
      </c>
      <c r="D6414" s="3">
        <v>836</v>
      </c>
      <c r="E6414" s="9">
        <v>1995</v>
      </c>
      <c r="F6414" s="7" t="s">
        <v>12805</v>
      </c>
      <c r="G6414" s="7" t="s">
        <v>5401</v>
      </c>
      <c r="H6414" s="8" t="s">
        <v>8940</v>
      </c>
      <c r="I6414" s="8" t="s">
        <v>8953</v>
      </c>
      <c r="J6414" s="19">
        <v>5</v>
      </c>
      <c r="K6414" s="19" t="s">
        <v>7736</v>
      </c>
      <c r="L6414" s="11">
        <v>2.75</v>
      </c>
      <c r="M6414" s="11"/>
      <c r="N6414" s="24"/>
      <c r="P6414" s="32"/>
      <c r="T6414" s="19"/>
      <c r="U6414" s="3"/>
      <c r="X6414" t="str">
        <f t="shared" si="394"/>
        <v/>
      </c>
      <c r="Z6414" t="str">
        <f t="shared" si="395"/>
        <v/>
      </c>
      <c r="AB6414" s="9"/>
      <c r="AC6414" t="s">
        <v>8940</v>
      </c>
      <c r="AD6414">
        <f t="shared" si="393"/>
        <v>0</v>
      </c>
      <c r="AF6414" s="3"/>
      <c r="AH6414" s="9"/>
    </row>
    <row r="6415" spans="1:34" ht="10.95" customHeight="1" outlineLevel="1" x14ac:dyDescent="0.25">
      <c r="A6415" t="s">
        <v>6860</v>
      </c>
      <c r="C6415" s="3" t="s">
        <v>12533</v>
      </c>
      <c r="D6415" s="3">
        <v>837</v>
      </c>
      <c r="E6415" s="9">
        <v>1995</v>
      </c>
      <c r="F6415" s="7" t="s">
        <v>21590</v>
      </c>
      <c r="G6415" s="7" t="s">
        <v>5401</v>
      </c>
      <c r="H6415" s="8" t="s">
        <v>8940</v>
      </c>
      <c r="I6415" s="8" t="s">
        <v>8953</v>
      </c>
      <c r="J6415" s="19">
        <v>5</v>
      </c>
      <c r="K6415" s="19" t="s">
        <v>7736</v>
      </c>
      <c r="L6415" s="11">
        <v>2.75</v>
      </c>
      <c r="M6415" s="11"/>
      <c r="N6415" s="24"/>
      <c r="P6415" s="32"/>
      <c r="T6415" s="19"/>
      <c r="U6415" s="3"/>
      <c r="X6415" t="str">
        <f t="shared" si="394"/>
        <v/>
      </c>
      <c r="Z6415" t="str">
        <f t="shared" si="395"/>
        <v/>
      </c>
      <c r="AB6415" s="9"/>
      <c r="AC6415" t="s">
        <v>8940</v>
      </c>
      <c r="AD6415">
        <f t="shared" si="393"/>
        <v>0</v>
      </c>
      <c r="AF6415" s="3"/>
      <c r="AH6415" s="9"/>
    </row>
    <row r="6416" spans="1:34" ht="10.95" customHeight="1" outlineLevel="1" x14ac:dyDescent="0.25">
      <c r="A6416" t="s">
        <v>6860</v>
      </c>
      <c r="C6416" s="3" t="s">
        <v>12533</v>
      </c>
      <c r="D6416" s="3" t="s">
        <v>8954</v>
      </c>
      <c r="E6416" s="9">
        <v>1995</v>
      </c>
      <c r="F6416" s="7" t="s">
        <v>755</v>
      </c>
      <c r="G6416" s="7" t="s">
        <v>5401</v>
      </c>
      <c r="H6416" s="8" t="s">
        <v>8940</v>
      </c>
      <c r="I6416" s="8" t="s">
        <v>8953</v>
      </c>
      <c r="J6416" s="19">
        <v>5</v>
      </c>
      <c r="K6416" s="19" t="s">
        <v>7736</v>
      </c>
      <c r="L6416" s="11">
        <v>8</v>
      </c>
      <c r="M6416" s="11"/>
      <c r="N6416" s="24"/>
      <c r="P6416" s="32"/>
      <c r="T6416" s="19"/>
      <c r="U6416" s="3"/>
      <c r="X6416" t="str">
        <f t="shared" si="394"/>
        <v/>
      </c>
      <c r="Z6416">
        <f t="shared" si="395"/>
        <v>1</v>
      </c>
      <c r="AB6416" s="9"/>
      <c r="AC6416" t="s">
        <v>8940</v>
      </c>
      <c r="AD6416">
        <f t="shared" si="393"/>
        <v>0</v>
      </c>
      <c r="AF6416" s="3"/>
      <c r="AH6416" s="9"/>
    </row>
    <row r="6417" spans="1:34" ht="10.95" customHeight="1" outlineLevel="1" x14ac:dyDescent="0.25">
      <c r="A6417" t="s">
        <v>6860</v>
      </c>
      <c r="C6417" s="3" t="s">
        <v>12533</v>
      </c>
      <c r="D6417" s="3">
        <v>857</v>
      </c>
      <c r="E6417" s="9">
        <v>1996</v>
      </c>
      <c r="F6417" s="7" t="s">
        <v>21591</v>
      </c>
      <c r="G6417" s="7" t="s">
        <v>5401</v>
      </c>
      <c r="H6417" s="8"/>
      <c r="I6417" s="8" t="s">
        <v>8953</v>
      </c>
      <c r="J6417" s="19">
        <v>5</v>
      </c>
      <c r="K6417" s="19" t="s">
        <v>7736</v>
      </c>
      <c r="L6417" s="11">
        <v>2.7</v>
      </c>
      <c r="M6417" s="11"/>
      <c r="N6417" s="24"/>
      <c r="P6417" s="32"/>
      <c r="T6417" s="19"/>
      <c r="U6417" s="3"/>
      <c r="X6417" t="str">
        <f t="shared" si="394"/>
        <v/>
      </c>
      <c r="Z6417" t="str">
        <f t="shared" si="395"/>
        <v/>
      </c>
      <c r="AB6417" s="9"/>
      <c r="AD6417">
        <f t="shared" si="393"/>
        <v>0</v>
      </c>
      <c r="AF6417" s="3"/>
      <c r="AH6417" s="9"/>
    </row>
    <row r="6418" spans="1:34" ht="10.95" customHeight="1" outlineLevel="1" x14ac:dyDescent="0.25">
      <c r="A6418" t="s">
        <v>6860</v>
      </c>
      <c r="C6418" s="3" t="s">
        <v>12533</v>
      </c>
      <c r="D6418" s="3">
        <v>858</v>
      </c>
      <c r="E6418" s="9">
        <v>1996</v>
      </c>
      <c r="F6418" s="7" t="s">
        <v>8707</v>
      </c>
      <c r="G6418" s="7" t="s">
        <v>5401</v>
      </c>
      <c r="H6418" s="8"/>
      <c r="I6418" s="8" t="s">
        <v>8953</v>
      </c>
      <c r="J6418" s="19">
        <v>5</v>
      </c>
      <c r="K6418" s="19" t="s">
        <v>7736</v>
      </c>
      <c r="L6418" s="11">
        <v>2.7</v>
      </c>
      <c r="M6418" s="11"/>
      <c r="N6418" s="24"/>
      <c r="P6418" s="32"/>
      <c r="T6418" s="19"/>
      <c r="U6418" s="3"/>
      <c r="X6418" t="str">
        <f t="shared" si="394"/>
        <v/>
      </c>
      <c r="Z6418" t="str">
        <f t="shared" si="395"/>
        <v/>
      </c>
      <c r="AB6418" s="9"/>
      <c r="AD6418">
        <f t="shared" si="393"/>
        <v>0</v>
      </c>
      <c r="AF6418" s="3"/>
      <c r="AH6418" s="9"/>
    </row>
    <row r="6419" spans="1:34" ht="10.95" customHeight="1" outlineLevel="1" x14ac:dyDescent="0.25">
      <c r="A6419" t="s">
        <v>6860</v>
      </c>
      <c r="C6419" s="3" t="s">
        <v>12533</v>
      </c>
      <c r="D6419" s="3">
        <v>859</v>
      </c>
      <c r="E6419" s="9">
        <v>1996</v>
      </c>
      <c r="F6419" s="7" t="s">
        <v>8735</v>
      </c>
      <c r="G6419" s="7" t="s">
        <v>5401</v>
      </c>
      <c r="H6419" s="8"/>
      <c r="I6419" s="8" t="s">
        <v>8953</v>
      </c>
      <c r="J6419" s="19">
        <v>5</v>
      </c>
      <c r="K6419" s="19" t="s">
        <v>7736</v>
      </c>
      <c r="L6419" s="11">
        <v>2.7</v>
      </c>
      <c r="M6419" s="11"/>
      <c r="N6419" s="24"/>
      <c r="P6419" s="32"/>
      <c r="T6419" s="19"/>
      <c r="U6419" s="3"/>
      <c r="X6419" t="str">
        <f t="shared" si="394"/>
        <v/>
      </c>
      <c r="Z6419" t="str">
        <f t="shared" si="395"/>
        <v/>
      </c>
      <c r="AB6419" s="9"/>
      <c r="AD6419">
        <f t="shared" si="393"/>
        <v>0</v>
      </c>
      <c r="AF6419" s="3"/>
      <c r="AH6419" s="9"/>
    </row>
    <row r="6420" spans="1:34" ht="10.95" customHeight="1" outlineLevel="1" x14ac:dyDescent="0.25">
      <c r="A6420" t="s">
        <v>6860</v>
      </c>
      <c r="C6420" s="3" t="s">
        <v>12533</v>
      </c>
      <c r="D6420" s="3" t="s">
        <v>8955</v>
      </c>
      <c r="E6420" s="9">
        <v>1996</v>
      </c>
      <c r="F6420" s="7" t="s">
        <v>755</v>
      </c>
      <c r="G6420" s="7" t="s">
        <v>5401</v>
      </c>
      <c r="H6420" s="8"/>
      <c r="I6420" s="8" t="s">
        <v>8953</v>
      </c>
      <c r="J6420" s="19">
        <v>5</v>
      </c>
      <c r="K6420" s="19" t="s">
        <v>7736</v>
      </c>
      <c r="L6420" s="11">
        <v>8</v>
      </c>
      <c r="M6420" s="11"/>
      <c r="N6420" s="24"/>
      <c r="P6420" s="32"/>
      <c r="T6420" s="19"/>
      <c r="U6420" s="3"/>
      <c r="X6420" t="str">
        <f t="shared" si="394"/>
        <v/>
      </c>
      <c r="Z6420">
        <f t="shared" si="395"/>
        <v>1</v>
      </c>
      <c r="AB6420" s="9"/>
      <c r="AD6420">
        <f t="shared" si="393"/>
        <v>0</v>
      </c>
      <c r="AF6420" s="3"/>
      <c r="AH6420" s="9"/>
    </row>
    <row r="6421" spans="1:34" ht="10.95" customHeight="1" outlineLevel="1" x14ac:dyDescent="0.25">
      <c r="A6421" t="s">
        <v>6860</v>
      </c>
      <c r="C6421" s="3" t="s">
        <v>12533</v>
      </c>
      <c r="D6421" s="3">
        <v>875</v>
      </c>
      <c r="E6421" s="9">
        <v>1997</v>
      </c>
      <c r="F6421" s="7" t="s">
        <v>21606</v>
      </c>
      <c r="G6421" s="7" t="s">
        <v>5401</v>
      </c>
      <c r="H6421" s="8"/>
      <c r="I6421" s="8" t="s">
        <v>8956</v>
      </c>
      <c r="J6421" s="19">
        <v>5</v>
      </c>
      <c r="K6421" s="19" t="s">
        <v>7736</v>
      </c>
      <c r="L6421" s="11">
        <v>2.8</v>
      </c>
      <c r="M6421" s="11"/>
      <c r="N6421" s="24"/>
      <c r="P6421" s="32"/>
      <c r="T6421" s="19"/>
      <c r="U6421" s="3">
        <v>847</v>
      </c>
      <c r="X6421" t="str">
        <f t="shared" si="394"/>
        <v/>
      </c>
      <c r="Z6421" t="str">
        <f t="shared" si="395"/>
        <v/>
      </c>
      <c r="AB6421" s="9"/>
      <c r="AD6421">
        <f t="shared" si="393"/>
        <v>0</v>
      </c>
      <c r="AF6421" s="3"/>
      <c r="AH6421" s="9"/>
    </row>
    <row r="6422" spans="1:34" ht="10.95" customHeight="1" outlineLevel="1" x14ac:dyDescent="0.25">
      <c r="A6422" t="s">
        <v>6860</v>
      </c>
      <c r="C6422" s="3" t="s">
        <v>12533</v>
      </c>
      <c r="D6422" s="3">
        <v>894</v>
      </c>
      <c r="E6422" s="9">
        <v>1998</v>
      </c>
      <c r="F6422" s="7" t="s">
        <v>21600</v>
      </c>
      <c r="G6422" s="7" t="s">
        <v>5401</v>
      </c>
      <c r="H6422" s="8"/>
      <c r="I6422" s="8" t="s">
        <v>7560</v>
      </c>
      <c r="J6422" s="19">
        <v>5</v>
      </c>
      <c r="K6422" s="19" t="s">
        <v>7736</v>
      </c>
      <c r="L6422" s="11">
        <v>1.8</v>
      </c>
      <c r="M6422" s="11"/>
      <c r="N6422" s="24"/>
      <c r="P6422" s="32"/>
      <c r="T6422" s="19"/>
      <c r="U6422" s="3">
        <v>847</v>
      </c>
      <c r="X6422" t="str">
        <f t="shared" si="394"/>
        <v/>
      </c>
      <c r="Z6422" t="str">
        <f t="shared" si="395"/>
        <v/>
      </c>
      <c r="AB6422" s="9"/>
      <c r="AD6422">
        <f t="shared" si="393"/>
        <v>0</v>
      </c>
      <c r="AF6422" s="3"/>
      <c r="AH6422" s="9"/>
    </row>
    <row r="6423" spans="1:34" ht="10.95" customHeight="1" outlineLevel="1" x14ac:dyDescent="0.25">
      <c r="A6423" t="s">
        <v>6860</v>
      </c>
      <c r="C6423" s="3" t="s">
        <v>12533</v>
      </c>
      <c r="D6423" s="3">
        <v>895</v>
      </c>
      <c r="E6423" s="9">
        <v>1998</v>
      </c>
      <c r="F6423" s="7" t="s">
        <v>21591</v>
      </c>
      <c r="G6423" s="7" t="s">
        <v>5401</v>
      </c>
      <c r="H6423" s="8"/>
      <c r="I6423" s="8" t="s">
        <v>7560</v>
      </c>
      <c r="J6423" s="19">
        <v>5</v>
      </c>
      <c r="K6423" s="19" t="s">
        <v>7736</v>
      </c>
      <c r="L6423" s="11">
        <v>1.8</v>
      </c>
      <c r="M6423" s="11"/>
      <c r="N6423" s="24"/>
      <c r="P6423" s="32"/>
      <c r="T6423" s="19"/>
      <c r="U6423" s="3">
        <v>847</v>
      </c>
      <c r="X6423" t="str">
        <f t="shared" si="394"/>
        <v/>
      </c>
      <c r="Z6423" t="str">
        <f t="shared" si="395"/>
        <v/>
      </c>
      <c r="AB6423" s="9"/>
      <c r="AD6423">
        <f t="shared" si="393"/>
        <v>0</v>
      </c>
      <c r="AF6423" s="3"/>
      <c r="AH6423" s="9"/>
    </row>
    <row r="6424" spans="1:34" ht="10.95" customHeight="1" outlineLevel="1" x14ac:dyDescent="0.25">
      <c r="A6424" t="s">
        <v>6860</v>
      </c>
      <c r="C6424" s="3" t="s">
        <v>12533</v>
      </c>
      <c r="D6424" s="3">
        <v>914</v>
      </c>
      <c r="E6424" s="9">
        <v>1999</v>
      </c>
      <c r="F6424" s="7" t="s">
        <v>21583</v>
      </c>
      <c r="G6424" s="7" t="s">
        <v>5401</v>
      </c>
      <c r="H6424" s="8" t="s">
        <v>3353</v>
      </c>
      <c r="I6424" s="8" t="s">
        <v>8957</v>
      </c>
      <c r="J6424" s="19">
        <v>5</v>
      </c>
      <c r="K6424" s="19" t="s">
        <v>7736</v>
      </c>
      <c r="L6424" s="11">
        <v>0.4</v>
      </c>
      <c r="M6424" s="11"/>
      <c r="N6424" s="24"/>
      <c r="P6424" s="32"/>
      <c r="T6424" s="19"/>
      <c r="U6424" s="3">
        <v>883</v>
      </c>
      <c r="X6424" t="str">
        <f t="shared" si="394"/>
        <v/>
      </c>
      <c r="Z6424" t="str">
        <f t="shared" si="395"/>
        <v/>
      </c>
      <c r="AB6424" s="9"/>
      <c r="AC6424" t="s">
        <v>3353</v>
      </c>
      <c r="AD6424">
        <f t="shared" si="393"/>
        <v>0</v>
      </c>
      <c r="AF6424" s="3"/>
      <c r="AH6424" s="9"/>
    </row>
    <row r="6425" spans="1:34" ht="10.95" customHeight="1" outlineLevel="1" x14ac:dyDescent="0.25">
      <c r="A6425" t="s">
        <v>6860</v>
      </c>
      <c r="C6425" s="3" t="s">
        <v>12533</v>
      </c>
      <c r="D6425" s="3">
        <v>915</v>
      </c>
      <c r="E6425" s="9">
        <v>1999</v>
      </c>
      <c r="F6425" s="7" t="s">
        <v>3776</v>
      </c>
      <c r="G6425" s="7" t="s">
        <v>5401</v>
      </c>
      <c r="H6425" s="8" t="s">
        <v>3777</v>
      </c>
      <c r="I6425" s="8" t="s">
        <v>8957</v>
      </c>
      <c r="J6425" s="19">
        <v>5</v>
      </c>
      <c r="K6425" s="19" t="s">
        <v>7736</v>
      </c>
      <c r="L6425" s="11">
        <v>1.5</v>
      </c>
      <c r="M6425" s="11"/>
      <c r="N6425" s="24"/>
      <c r="P6425" s="32"/>
      <c r="T6425" s="19"/>
      <c r="U6425" s="3">
        <v>884</v>
      </c>
      <c r="X6425" t="str">
        <f t="shared" si="394"/>
        <v/>
      </c>
      <c r="Z6425" t="str">
        <f t="shared" si="395"/>
        <v/>
      </c>
      <c r="AB6425" s="9"/>
      <c r="AC6425" t="s">
        <v>3777</v>
      </c>
      <c r="AD6425">
        <f t="shared" si="393"/>
        <v>0</v>
      </c>
      <c r="AF6425" s="3"/>
      <c r="AG6425" t="s">
        <v>4263</v>
      </c>
      <c r="AH6425" s="9" t="s">
        <v>4925</v>
      </c>
    </row>
    <row r="6426" spans="1:34" ht="10.95" customHeight="1" outlineLevel="1" x14ac:dyDescent="0.25">
      <c r="A6426" t="s">
        <v>6860</v>
      </c>
      <c r="C6426" s="3" t="s">
        <v>12533</v>
      </c>
      <c r="D6426" s="3" t="s">
        <v>18782</v>
      </c>
      <c r="E6426" s="9">
        <v>1999</v>
      </c>
      <c r="F6426" s="7" t="s">
        <v>21607</v>
      </c>
      <c r="G6426" s="7" t="s">
        <v>2228</v>
      </c>
      <c r="H6426" s="8" t="s">
        <v>527</v>
      </c>
      <c r="I6426" s="8" t="s">
        <v>8958</v>
      </c>
      <c r="J6426" s="19">
        <v>3</v>
      </c>
      <c r="K6426" s="19" t="s">
        <v>7736</v>
      </c>
      <c r="L6426" s="11">
        <v>7</v>
      </c>
      <c r="M6426" s="11"/>
      <c r="N6426" s="24"/>
      <c r="P6426" s="32"/>
      <c r="T6426" s="19"/>
      <c r="U6426" s="3">
        <v>894</v>
      </c>
      <c r="X6426" t="str">
        <f t="shared" si="394"/>
        <v/>
      </c>
      <c r="Z6426">
        <f t="shared" si="395"/>
        <v>1</v>
      </c>
      <c r="AB6426" s="9"/>
      <c r="AC6426" t="s">
        <v>527</v>
      </c>
      <c r="AD6426">
        <f t="shared" si="393"/>
        <v>0</v>
      </c>
      <c r="AF6426" s="3"/>
      <c r="AG6426" t="s">
        <v>4263</v>
      </c>
      <c r="AH6426" s="9" t="s">
        <v>4925</v>
      </c>
    </row>
    <row r="6427" spans="1:34" ht="10.95" customHeight="1" outlineLevel="1" x14ac:dyDescent="0.25">
      <c r="A6427" t="s">
        <v>6860</v>
      </c>
      <c r="C6427" s="3" t="s">
        <v>12533</v>
      </c>
      <c r="D6427" s="3">
        <v>992</v>
      </c>
      <c r="E6427" s="9">
        <v>2001</v>
      </c>
      <c r="F6427" s="7" t="s">
        <v>21608</v>
      </c>
      <c r="G6427" s="7" t="s">
        <v>5401</v>
      </c>
      <c r="H6427" s="8" t="s">
        <v>528</v>
      </c>
      <c r="I6427" s="8" t="s">
        <v>7691</v>
      </c>
      <c r="J6427" s="19">
        <v>6</v>
      </c>
      <c r="K6427" s="19" t="s">
        <v>7736</v>
      </c>
      <c r="L6427" s="11">
        <v>1</v>
      </c>
      <c r="M6427" s="11"/>
      <c r="N6427" s="24"/>
      <c r="P6427" s="32"/>
      <c r="T6427" s="19"/>
      <c r="U6427" s="3">
        <v>949</v>
      </c>
      <c r="X6427" t="str">
        <f t="shared" si="394"/>
        <v/>
      </c>
      <c r="Z6427" t="str">
        <f t="shared" si="395"/>
        <v/>
      </c>
      <c r="AB6427" s="9"/>
      <c r="AC6427" t="s">
        <v>528</v>
      </c>
      <c r="AD6427">
        <f t="shared" si="393"/>
        <v>0</v>
      </c>
      <c r="AF6427" s="3"/>
      <c r="AG6427" t="s">
        <v>4263</v>
      </c>
      <c r="AH6427" s="9" t="s">
        <v>4613</v>
      </c>
    </row>
    <row r="6428" spans="1:34" ht="10.95" customHeight="1" outlineLevel="1" x14ac:dyDescent="0.25">
      <c r="A6428" t="s">
        <v>6860</v>
      </c>
      <c r="C6428" s="3" t="s">
        <v>12533</v>
      </c>
      <c r="D6428" s="3">
        <v>993</v>
      </c>
      <c r="E6428" s="9">
        <v>2001</v>
      </c>
      <c r="F6428" s="7" t="s">
        <v>8706</v>
      </c>
      <c r="G6428" s="7" t="s">
        <v>5401</v>
      </c>
      <c r="H6428" s="8" t="s">
        <v>529</v>
      </c>
      <c r="I6428" s="8" t="s">
        <v>7691</v>
      </c>
      <c r="J6428" s="19">
        <v>6</v>
      </c>
      <c r="K6428" s="19" t="s">
        <v>7736</v>
      </c>
      <c r="L6428" s="11">
        <v>1</v>
      </c>
      <c r="M6428" s="11"/>
      <c r="N6428" s="24"/>
      <c r="P6428" s="32"/>
      <c r="T6428" s="19"/>
      <c r="U6428" s="3">
        <v>950</v>
      </c>
      <c r="X6428" t="str">
        <f t="shared" si="394"/>
        <v/>
      </c>
      <c r="Z6428" t="str">
        <f t="shared" si="395"/>
        <v/>
      </c>
      <c r="AB6428" s="9"/>
      <c r="AC6428" t="s">
        <v>529</v>
      </c>
      <c r="AD6428">
        <f t="shared" si="393"/>
        <v>0</v>
      </c>
      <c r="AF6428" s="3"/>
      <c r="AG6428" t="s">
        <v>4263</v>
      </c>
      <c r="AH6428" s="9" t="s">
        <v>4613</v>
      </c>
    </row>
    <row r="6429" spans="1:34" ht="10.95" customHeight="1" outlineLevel="1" x14ac:dyDescent="0.25">
      <c r="A6429" t="s">
        <v>6860</v>
      </c>
      <c r="C6429" s="3" t="s">
        <v>12533</v>
      </c>
      <c r="D6429" s="3">
        <v>994</v>
      </c>
      <c r="E6429" s="9">
        <v>2001</v>
      </c>
      <c r="F6429" s="7" t="s">
        <v>8726</v>
      </c>
      <c r="G6429" s="7" t="s">
        <v>5401</v>
      </c>
      <c r="H6429" s="8" t="s">
        <v>530</v>
      </c>
      <c r="I6429" s="8" t="s">
        <v>8945</v>
      </c>
      <c r="J6429" s="19">
        <v>2</v>
      </c>
      <c r="K6429" s="19" t="s">
        <v>7736</v>
      </c>
      <c r="L6429" s="11">
        <v>5</v>
      </c>
      <c r="M6429" s="11"/>
      <c r="N6429" s="24"/>
      <c r="P6429" s="32"/>
      <c r="T6429" s="19"/>
      <c r="U6429" s="3">
        <v>951</v>
      </c>
      <c r="X6429" t="str">
        <f t="shared" si="394"/>
        <v/>
      </c>
      <c r="Z6429">
        <f t="shared" si="395"/>
        <v>1</v>
      </c>
      <c r="AB6429" s="9"/>
      <c r="AC6429" t="s">
        <v>530</v>
      </c>
      <c r="AD6429">
        <f t="shared" si="393"/>
        <v>0</v>
      </c>
      <c r="AF6429" s="3"/>
      <c r="AG6429" t="s">
        <v>5686</v>
      </c>
      <c r="AH6429" s="9" t="s">
        <v>4925</v>
      </c>
    </row>
    <row r="6430" spans="1:34" ht="10.95" customHeight="1" outlineLevel="1" x14ac:dyDescent="0.25">
      <c r="A6430" t="s">
        <v>6860</v>
      </c>
      <c r="C6430" s="3" t="s">
        <v>12533</v>
      </c>
      <c r="D6430" s="3">
        <v>1003</v>
      </c>
      <c r="E6430" s="9">
        <v>2002</v>
      </c>
      <c r="F6430" s="7" t="s">
        <v>21609</v>
      </c>
      <c r="G6430" s="7" t="s">
        <v>5401</v>
      </c>
      <c r="H6430" s="8" t="s">
        <v>531</v>
      </c>
      <c r="I6430" s="8" t="s">
        <v>8959</v>
      </c>
      <c r="J6430" s="19">
        <v>3</v>
      </c>
      <c r="K6430" s="19" t="s">
        <v>7736</v>
      </c>
      <c r="L6430" s="11">
        <v>1</v>
      </c>
      <c r="M6430" s="11"/>
      <c r="N6430" s="24"/>
      <c r="P6430" s="32"/>
      <c r="T6430" s="19"/>
      <c r="U6430" s="3">
        <v>959</v>
      </c>
      <c r="X6430" t="str">
        <f t="shared" si="394"/>
        <v/>
      </c>
      <c r="Z6430" t="str">
        <f t="shared" si="395"/>
        <v/>
      </c>
      <c r="AB6430" s="9"/>
      <c r="AC6430" t="s">
        <v>531</v>
      </c>
      <c r="AD6430">
        <f t="shared" si="393"/>
        <v>0</v>
      </c>
      <c r="AF6430" s="3"/>
      <c r="AG6430" t="s">
        <v>5790</v>
      </c>
      <c r="AH6430" s="9" t="s">
        <v>4925</v>
      </c>
    </row>
    <row r="6431" spans="1:34" ht="10.95" customHeight="1" outlineLevel="1" x14ac:dyDescent="0.25">
      <c r="A6431" t="s">
        <v>6860</v>
      </c>
      <c r="C6431" s="3" t="s">
        <v>12533</v>
      </c>
      <c r="D6431" s="3">
        <v>1018</v>
      </c>
      <c r="E6431" s="9">
        <v>2002</v>
      </c>
      <c r="F6431" s="7" t="s">
        <v>21588</v>
      </c>
      <c r="G6431" s="7" t="s">
        <v>5401</v>
      </c>
      <c r="H6431" s="8" t="s">
        <v>534</v>
      </c>
      <c r="I6431" s="8" t="s">
        <v>8960</v>
      </c>
      <c r="J6431" s="19">
        <v>3</v>
      </c>
      <c r="K6431" s="19" t="s">
        <v>7736</v>
      </c>
      <c r="L6431" s="11">
        <v>5</v>
      </c>
      <c r="M6431" s="11"/>
      <c r="N6431" s="24"/>
      <c r="P6431" s="32"/>
      <c r="T6431" s="19"/>
      <c r="U6431" s="3">
        <v>977</v>
      </c>
      <c r="X6431" t="str">
        <f t="shared" si="394"/>
        <v/>
      </c>
      <c r="Z6431" t="str">
        <f t="shared" si="395"/>
        <v/>
      </c>
      <c r="AB6431" s="9"/>
      <c r="AC6431" t="s">
        <v>534</v>
      </c>
      <c r="AD6431">
        <f t="shared" si="393"/>
        <v>0</v>
      </c>
      <c r="AF6431" s="3"/>
      <c r="AG6431" t="s">
        <v>5686</v>
      </c>
      <c r="AH6431" s="9" t="s">
        <v>4925</v>
      </c>
    </row>
    <row r="6432" spans="1:34" ht="10.95" customHeight="1" outlineLevel="1" x14ac:dyDescent="0.25">
      <c r="A6432" t="s">
        <v>6860</v>
      </c>
      <c r="C6432" s="3" t="s">
        <v>12533</v>
      </c>
      <c r="D6432" s="3" t="s">
        <v>18783</v>
      </c>
      <c r="E6432" s="9">
        <v>2002</v>
      </c>
      <c r="F6432" s="7" t="s">
        <v>8726</v>
      </c>
      <c r="G6432" s="7" t="s">
        <v>5401</v>
      </c>
      <c r="H6432" s="8" t="s">
        <v>534</v>
      </c>
      <c r="I6432" s="8" t="s">
        <v>8960</v>
      </c>
      <c r="J6432" s="19">
        <v>3</v>
      </c>
      <c r="K6432" s="19" t="s">
        <v>7736</v>
      </c>
      <c r="L6432" s="11">
        <v>5</v>
      </c>
      <c r="M6432" s="11"/>
      <c r="N6432" s="24"/>
      <c r="P6432" s="32"/>
      <c r="T6432" s="19"/>
      <c r="U6432" s="3">
        <v>977</v>
      </c>
      <c r="X6432" t="str">
        <f t="shared" si="394"/>
        <v/>
      </c>
      <c r="Z6432">
        <f t="shared" si="395"/>
        <v>1</v>
      </c>
      <c r="AB6432" s="9"/>
      <c r="AC6432" t="s">
        <v>534</v>
      </c>
      <c r="AD6432">
        <f t="shared" si="393"/>
        <v>0</v>
      </c>
      <c r="AF6432" s="3"/>
      <c r="AG6432" t="s">
        <v>5686</v>
      </c>
      <c r="AH6432" s="9" t="s">
        <v>4925</v>
      </c>
    </row>
    <row r="6433" spans="1:34" ht="10.95" customHeight="1" outlineLevel="1" x14ac:dyDescent="0.25">
      <c r="A6433" t="s">
        <v>6860</v>
      </c>
      <c r="C6433" s="3" t="s">
        <v>12533</v>
      </c>
      <c r="D6433" s="3">
        <v>1019</v>
      </c>
      <c r="E6433" s="9">
        <v>2002</v>
      </c>
      <c r="F6433" s="7" t="s">
        <v>21591</v>
      </c>
      <c r="G6433" s="7" t="s">
        <v>5401</v>
      </c>
      <c r="H6433" s="8" t="s">
        <v>532</v>
      </c>
      <c r="I6433" s="8" t="s">
        <v>7691</v>
      </c>
      <c r="J6433" s="19">
        <v>6</v>
      </c>
      <c r="K6433" s="19" t="s">
        <v>7736</v>
      </c>
      <c r="L6433" s="11">
        <v>0.8</v>
      </c>
      <c r="M6433" s="11"/>
      <c r="N6433" s="24"/>
      <c r="P6433" s="32"/>
      <c r="T6433" s="19"/>
      <c r="U6433" s="3">
        <v>975</v>
      </c>
      <c r="X6433" t="str">
        <f t="shared" si="394"/>
        <v/>
      </c>
      <c r="Z6433" t="str">
        <f t="shared" si="395"/>
        <v/>
      </c>
      <c r="AB6433" s="9"/>
      <c r="AC6433" t="s">
        <v>532</v>
      </c>
      <c r="AD6433">
        <f t="shared" si="393"/>
        <v>0</v>
      </c>
      <c r="AF6433" s="3"/>
      <c r="AG6433" t="s">
        <v>3343</v>
      </c>
      <c r="AH6433" s="9" t="s">
        <v>4613</v>
      </c>
    </row>
    <row r="6434" spans="1:34" ht="10.95" customHeight="1" outlineLevel="1" x14ac:dyDescent="0.25">
      <c r="A6434" t="s">
        <v>6860</v>
      </c>
      <c r="C6434" s="3" t="s">
        <v>12533</v>
      </c>
      <c r="D6434" s="3">
        <v>1020</v>
      </c>
      <c r="E6434" s="9">
        <v>2002</v>
      </c>
      <c r="F6434" s="7" t="s">
        <v>8706</v>
      </c>
      <c r="G6434" s="7" t="s">
        <v>5401</v>
      </c>
      <c r="H6434" s="8" t="s">
        <v>533</v>
      </c>
      <c r="I6434" s="8" t="s">
        <v>7691</v>
      </c>
      <c r="J6434" s="19">
        <v>6</v>
      </c>
      <c r="K6434" s="19" t="s">
        <v>7736</v>
      </c>
      <c r="L6434" s="11">
        <v>1.5</v>
      </c>
      <c r="M6434" s="11"/>
      <c r="N6434" s="24"/>
      <c r="P6434" s="32"/>
      <c r="T6434" s="19"/>
      <c r="U6434" s="3">
        <v>976</v>
      </c>
      <c r="X6434" t="str">
        <f t="shared" si="394"/>
        <v/>
      </c>
      <c r="Z6434" t="str">
        <f t="shared" si="395"/>
        <v/>
      </c>
      <c r="AB6434" s="9"/>
      <c r="AC6434" t="s">
        <v>533</v>
      </c>
      <c r="AD6434">
        <f t="shared" si="393"/>
        <v>0</v>
      </c>
      <c r="AF6434" s="3"/>
      <c r="AG6434" t="s">
        <v>3343</v>
      </c>
      <c r="AH6434" s="9" t="s">
        <v>4613</v>
      </c>
    </row>
    <row r="6435" spans="1:34" ht="10.95" customHeight="1" outlineLevel="1" collapsed="1" x14ac:dyDescent="0.25">
      <c r="A6435" t="s">
        <v>6860</v>
      </c>
      <c r="C6435" s="3" t="s">
        <v>12533</v>
      </c>
      <c r="D6435" s="3">
        <v>1033</v>
      </c>
      <c r="E6435" s="9">
        <v>2003</v>
      </c>
      <c r="F6435" s="7" t="s">
        <v>21610</v>
      </c>
      <c r="G6435" s="7" t="s">
        <v>5401</v>
      </c>
      <c r="H6435" s="8" t="s">
        <v>535</v>
      </c>
      <c r="I6435" s="8" t="s">
        <v>8961</v>
      </c>
      <c r="J6435" s="19">
        <v>3</v>
      </c>
      <c r="K6435" s="19" t="s">
        <v>20093</v>
      </c>
      <c r="L6435" s="11"/>
      <c r="M6435" s="11"/>
      <c r="N6435" s="24"/>
      <c r="P6435" s="32"/>
      <c r="T6435" s="19"/>
      <c r="U6435" s="3" t="s">
        <v>521</v>
      </c>
      <c r="X6435" t="str">
        <f t="shared" si="394"/>
        <v/>
      </c>
      <c r="Z6435" t="str">
        <f t="shared" si="395"/>
        <v/>
      </c>
      <c r="AB6435" s="9"/>
      <c r="AC6435" t="s">
        <v>535</v>
      </c>
      <c r="AD6435">
        <f t="shared" si="393"/>
        <v>0</v>
      </c>
      <c r="AF6435" s="3"/>
      <c r="AG6435" t="s">
        <v>4263</v>
      </c>
      <c r="AH6435" s="9" t="s">
        <v>4925</v>
      </c>
    </row>
    <row r="6436" spans="1:34" ht="10.95" customHeight="1" outlineLevel="1" x14ac:dyDescent="0.25">
      <c r="A6436" t="s">
        <v>6860</v>
      </c>
      <c r="C6436" s="3" t="s">
        <v>12533</v>
      </c>
      <c r="D6436" s="3">
        <v>1034</v>
      </c>
      <c r="E6436" s="9">
        <v>2003</v>
      </c>
      <c r="F6436" s="7" t="s">
        <v>18010</v>
      </c>
      <c r="G6436" s="7" t="s">
        <v>5401</v>
      </c>
      <c r="H6436" s="8" t="s">
        <v>535</v>
      </c>
      <c r="I6436" s="8" t="s">
        <v>8961</v>
      </c>
      <c r="J6436" s="19">
        <v>3</v>
      </c>
      <c r="K6436" s="19" t="s">
        <v>7736</v>
      </c>
      <c r="L6436" s="11">
        <v>5</v>
      </c>
      <c r="M6436" s="11"/>
      <c r="N6436" s="24"/>
      <c r="P6436" s="32"/>
      <c r="T6436" s="19"/>
      <c r="U6436" s="3" t="s">
        <v>522</v>
      </c>
      <c r="X6436" t="str">
        <f t="shared" si="394"/>
        <v/>
      </c>
      <c r="Z6436" t="str">
        <f t="shared" si="395"/>
        <v/>
      </c>
      <c r="AB6436" s="9"/>
      <c r="AC6436" t="s">
        <v>535</v>
      </c>
      <c r="AD6436">
        <f t="shared" si="393"/>
        <v>0</v>
      </c>
      <c r="AF6436" s="3"/>
      <c r="AG6436" t="s">
        <v>4263</v>
      </c>
      <c r="AH6436" s="9" t="s">
        <v>4925</v>
      </c>
    </row>
    <row r="6437" spans="1:34" ht="10.95" customHeight="1" outlineLevel="1" x14ac:dyDescent="0.25">
      <c r="A6437" t="s">
        <v>6860</v>
      </c>
      <c r="C6437" s="3" t="s">
        <v>12533</v>
      </c>
      <c r="D6437" s="3">
        <v>1035</v>
      </c>
      <c r="E6437" s="9">
        <v>2003</v>
      </c>
      <c r="F6437" s="10" t="s">
        <v>21611</v>
      </c>
      <c r="G6437" s="7" t="s">
        <v>5401</v>
      </c>
      <c r="H6437" s="8" t="s">
        <v>2257</v>
      </c>
      <c r="I6437" s="8" t="s">
        <v>8961</v>
      </c>
      <c r="J6437" s="19">
        <v>5</v>
      </c>
      <c r="K6437" s="19" t="s">
        <v>7736</v>
      </c>
      <c r="L6437" s="11">
        <v>2</v>
      </c>
      <c r="M6437" s="11"/>
      <c r="N6437" s="24"/>
      <c r="P6437" s="32"/>
      <c r="T6437" s="19"/>
      <c r="U6437" s="3" t="s">
        <v>523</v>
      </c>
      <c r="X6437" t="str">
        <f t="shared" si="394"/>
        <v/>
      </c>
      <c r="Z6437" t="str">
        <f t="shared" si="395"/>
        <v/>
      </c>
      <c r="AB6437" s="9"/>
      <c r="AC6437" t="s">
        <v>2257</v>
      </c>
      <c r="AD6437">
        <f t="shared" si="393"/>
        <v>0</v>
      </c>
      <c r="AF6437" s="3"/>
      <c r="AG6437" t="s">
        <v>4977</v>
      </c>
      <c r="AH6437" s="9" t="s">
        <v>4925</v>
      </c>
    </row>
    <row r="6438" spans="1:34" ht="10.95" customHeight="1" outlineLevel="1" x14ac:dyDescent="0.25">
      <c r="A6438" t="s">
        <v>6860</v>
      </c>
      <c r="C6438" s="3" t="s">
        <v>12533</v>
      </c>
      <c r="D6438" s="3">
        <v>1036</v>
      </c>
      <c r="E6438" s="9">
        <v>2003</v>
      </c>
      <c r="F6438" s="7" t="s">
        <v>18010</v>
      </c>
      <c r="G6438" s="7" t="s">
        <v>5401</v>
      </c>
      <c r="H6438" s="8" t="s">
        <v>2257</v>
      </c>
      <c r="I6438" s="8" t="s">
        <v>8961</v>
      </c>
      <c r="J6438" s="19">
        <v>5</v>
      </c>
      <c r="K6438" s="19" t="s">
        <v>7736</v>
      </c>
      <c r="L6438" s="11">
        <v>8</v>
      </c>
      <c r="M6438" s="11"/>
      <c r="N6438" s="24"/>
      <c r="P6438" s="32"/>
      <c r="T6438" s="19"/>
      <c r="U6438" s="3" t="s">
        <v>524</v>
      </c>
      <c r="X6438" t="str">
        <f t="shared" si="394"/>
        <v/>
      </c>
      <c r="Z6438" t="str">
        <f t="shared" si="395"/>
        <v/>
      </c>
      <c r="AB6438" s="9"/>
      <c r="AC6438" t="s">
        <v>2257</v>
      </c>
      <c r="AD6438">
        <f t="shared" si="393"/>
        <v>0</v>
      </c>
      <c r="AF6438" s="3"/>
      <c r="AG6438" t="s">
        <v>4977</v>
      </c>
      <c r="AH6438" s="9" t="s">
        <v>4925</v>
      </c>
    </row>
    <row r="6439" spans="1:34" ht="10.95" customHeight="1" outlineLevel="1" x14ac:dyDescent="0.25">
      <c r="A6439" t="s">
        <v>6860</v>
      </c>
      <c r="C6439" s="3" t="s">
        <v>12533</v>
      </c>
      <c r="D6439" s="3">
        <v>1048</v>
      </c>
      <c r="E6439" s="9">
        <v>2003</v>
      </c>
      <c r="F6439" s="7" t="s">
        <v>21592</v>
      </c>
      <c r="G6439" s="7" t="s">
        <v>5401</v>
      </c>
      <c r="H6439" s="8" t="s">
        <v>2258</v>
      </c>
      <c r="I6439" s="8" t="s">
        <v>7691</v>
      </c>
      <c r="J6439" s="19">
        <v>6</v>
      </c>
      <c r="K6439" s="19" t="s">
        <v>7736</v>
      </c>
      <c r="L6439" s="11">
        <v>3.5</v>
      </c>
      <c r="M6439" s="11"/>
      <c r="N6439" s="24"/>
      <c r="P6439" s="32"/>
      <c r="T6439" s="19"/>
      <c r="U6439" s="3">
        <v>1001</v>
      </c>
      <c r="X6439" t="str">
        <f t="shared" si="394"/>
        <v/>
      </c>
      <c r="Z6439" t="str">
        <f t="shared" si="395"/>
        <v/>
      </c>
      <c r="AB6439" s="9"/>
      <c r="AC6439" t="s">
        <v>2258</v>
      </c>
      <c r="AD6439">
        <f t="shared" si="393"/>
        <v>0</v>
      </c>
      <c r="AF6439" s="3"/>
      <c r="AG6439" t="s">
        <v>3534</v>
      </c>
      <c r="AH6439" s="9" t="s">
        <v>4925</v>
      </c>
    </row>
    <row r="6440" spans="1:34" ht="10.95" customHeight="1" outlineLevel="1" x14ac:dyDescent="0.25">
      <c r="A6440" t="s">
        <v>6860</v>
      </c>
      <c r="C6440" s="3" t="s">
        <v>12533</v>
      </c>
      <c r="D6440" s="3">
        <v>1049</v>
      </c>
      <c r="E6440" s="9">
        <v>2003</v>
      </c>
      <c r="F6440" s="7" t="s">
        <v>21601</v>
      </c>
      <c r="G6440" s="7" t="s">
        <v>5401</v>
      </c>
      <c r="H6440" s="8" t="s">
        <v>2259</v>
      </c>
      <c r="I6440" s="8" t="s">
        <v>7691</v>
      </c>
      <c r="J6440" s="19">
        <v>6</v>
      </c>
      <c r="K6440" s="19" t="s">
        <v>7736</v>
      </c>
      <c r="L6440" s="11">
        <v>3.5</v>
      </c>
      <c r="M6440" s="11"/>
      <c r="N6440" s="24"/>
      <c r="P6440" s="32"/>
      <c r="T6440" s="19"/>
      <c r="U6440" s="3">
        <v>1002</v>
      </c>
      <c r="X6440" t="str">
        <f t="shared" si="394"/>
        <v/>
      </c>
      <c r="Z6440" t="str">
        <f t="shared" si="395"/>
        <v/>
      </c>
      <c r="AB6440" s="9"/>
      <c r="AC6440" t="s">
        <v>2259</v>
      </c>
      <c r="AD6440">
        <f t="shared" si="393"/>
        <v>0</v>
      </c>
      <c r="AF6440" s="3"/>
      <c r="AG6440" t="s">
        <v>4263</v>
      </c>
      <c r="AH6440" s="9" t="s">
        <v>4925</v>
      </c>
    </row>
    <row r="6441" spans="1:34" ht="10.95" customHeight="1" outlineLevel="1" x14ac:dyDescent="0.25">
      <c r="A6441" t="s">
        <v>6860</v>
      </c>
      <c r="C6441" s="3" t="s">
        <v>12533</v>
      </c>
      <c r="D6441" s="3">
        <v>1054</v>
      </c>
      <c r="E6441" s="9">
        <v>2004</v>
      </c>
      <c r="F6441" s="7" t="s">
        <v>21583</v>
      </c>
      <c r="G6441" s="7" t="s">
        <v>5401</v>
      </c>
      <c r="H6441" s="8" t="s">
        <v>2261</v>
      </c>
      <c r="I6441" s="8" t="s">
        <v>8962</v>
      </c>
      <c r="J6441" s="19">
        <v>2</v>
      </c>
      <c r="K6441" s="19" t="s">
        <v>7736</v>
      </c>
      <c r="L6441" s="11">
        <v>1.3</v>
      </c>
      <c r="M6441" s="11"/>
      <c r="N6441" s="24"/>
      <c r="P6441" s="32"/>
      <c r="T6441" s="19"/>
      <c r="U6441" s="3">
        <v>1009</v>
      </c>
      <c r="X6441" t="str">
        <f t="shared" si="394"/>
        <v/>
      </c>
      <c r="Z6441" t="str">
        <f t="shared" si="395"/>
        <v/>
      </c>
      <c r="AB6441" s="9"/>
      <c r="AC6441" t="s">
        <v>2261</v>
      </c>
      <c r="AD6441">
        <f t="shared" si="393"/>
        <v>0</v>
      </c>
      <c r="AF6441" s="3"/>
      <c r="AG6441" t="s">
        <v>4263</v>
      </c>
      <c r="AH6441" s="9" t="s">
        <v>4925</v>
      </c>
    </row>
    <row r="6442" spans="1:34" ht="10.95" customHeight="1" outlineLevel="1" x14ac:dyDescent="0.25">
      <c r="A6442" t="s">
        <v>6860</v>
      </c>
      <c r="C6442" s="3" t="s">
        <v>12533</v>
      </c>
      <c r="D6442" s="3">
        <v>1055</v>
      </c>
      <c r="E6442" s="9">
        <v>2004</v>
      </c>
      <c r="F6442" s="7" t="s">
        <v>8706</v>
      </c>
      <c r="G6442" s="7" t="s">
        <v>5401</v>
      </c>
      <c r="H6442" s="8" t="s">
        <v>2262</v>
      </c>
      <c r="I6442" s="8" t="s">
        <v>8962</v>
      </c>
      <c r="J6442" s="19">
        <v>4</v>
      </c>
      <c r="K6442" s="19" t="s">
        <v>7736</v>
      </c>
      <c r="L6442" s="11">
        <v>1.3</v>
      </c>
      <c r="M6442" s="11"/>
      <c r="N6442" s="24"/>
      <c r="P6442" s="32"/>
      <c r="T6442" s="19"/>
      <c r="U6442" s="3">
        <v>1010</v>
      </c>
      <c r="X6442" t="str">
        <f t="shared" si="394"/>
        <v/>
      </c>
      <c r="Z6442" t="str">
        <f t="shared" si="395"/>
        <v/>
      </c>
      <c r="AB6442" s="9"/>
      <c r="AC6442" t="s">
        <v>2262</v>
      </c>
      <c r="AD6442">
        <f t="shared" si="393"/>
        <v>0</v>
      </c>
      <c r="AF6442" s="3"/>
      <c r="AG6442" t="s">
        <v>4263</v>
      </c>
      <c r="AH6442" s="9" t="s">
        <v>4925</v>
      </c>
    </row>
    <row r="6443" spans="1:34" ht="10.95" customHeight="1" outlineLevel="1" x14ac:dyDescent="0.25">
      <c r="A6443" t="s">
        <v>6860</v>
      </c>
      <c r="C6443" s="3" t="s">
        <v>12533</v>
      </c>
      <c r="D6443" s="3">
        <v>1056</v>
      </c>
      <c r="E6443" s="9">
        <v>2004</v>
      </c>
      <c r="F6443" s="7" t="s">
        <v>8715</v>
      </c>
      <c r="G6443" s="7" t="s">
        <v>5401</v>
      </c>
      <c r="H6443" s="8" t="s">
        <v>2263</v>
      </c>
      <c r="I6443" s="8" t="s">
        <v>8962</v>
      </c>
      <c r="J6443" s="19">
        <v>4</v>
      </c>
      <c r="K6443" s="19" t="s">
        <v>7736</v>
      </c>
      <c r="L6443" s="11">
        <v>1.3</v>
      </c>
      <c r="M6443" s="11"/>
      <c r="N6443" s="24"/>
      <c r="P6443" s="32"/>
      <c r="T6443" s="19"/>
      <c r="U6443" s="3">
        <v>1011</v>
      </c>
      <c r="X6443" t="str">
        <f t="shared" si="394"/>
        <v/>
      </c>
      <c r="Z6443" t="str">
        <f t="shared" si="395"/>
        <v/>
      </c>
      <c r="AB6443" s="9"/>
      <c r="AC6443" t="s">
        <v>2263</v>
      </c>
      <c r="AD6443">
        <f t="shared" si="393"/>
        <v>0</v>
      </c>
      <c r="AF6443" s="3"/>
      <c r="AG6443" t="s">
        <v>4263</v>
      </c>
      <c r="AH6443" s="9" t="s">
        <v>4925</v>
      </c>
    </row>
    <row r="6444" spans="1:34" ht="10.95" customHeight="1" outlineLevel="1" x14ac:dyDescent="0.25">
      <c r="A6444" t="s">
        <v>6860</v>
      </c>
      <c r="C6444" s="3" t="s">
        <v>12533</v>
      </c>
      <c r="D6444" s="3">
        <v>1057</v>
      </c>
      <c r="E6444" s="9">
        <v>2004</v>
      </c>
      <c r="F6444" s="7" t="s">
        <v>8735</v>
      </c>
      <c r="G6444" s="7" t="s">
        <v>5401</v>
      </c>
      <c r="H6444" s="8" t="s">
        <v>2264</v>
      </c>
      <c r="I6444" s="8" t="s">
        <v>8962</v>
      </c>
      <c r="J6444" s="19">
        <v>4</v>
      </c>
      <c r="K6444" s="19" t="s">
        <v>7736</v>
      </c>
      <c r="L6444" s="11">
        <v>1.3</v>
      </c>
      <c r="M6444" s="11"/>
      <c r="N6444" s="24"/>
      <c r="P6444" s="32"/>
      <c r="T6444" s="19"/>
      <c r="U6444" s="3">
        <v>1012</v>
      </c>
      <c r="X6444" t="str">
        <f t="shared" si="394"/>
        <v/>
      </c>
      <c r="Z6444" t="str">
        <f t="shared" si="395"/>
        <v/>
      </c>
      <c r="AB6444" s="9"/>
      <c r="AC6444" t="s">
        <v>2264</v>
      </c>
      <c r="AD6444">
        <f t="shared" si="393"/>
        <v>0</v>
      </c>
      <c r="AF6444" s="3"/>
      <c r="AG6444" t="s">
        <v>4263</v>
      </c>
      <c r="AH6444" s="9" t="s">
        <v>4925</v>
      </c>
    </row>
    <row r="6445" spans="1:34" ht="10.95" customHeight="1" outlineLevel="1" x14ac:dyDescent="0.25">
      <c r="A6445" t="s">
        <v>6860</v>
      </c>
      <c r="C6445" s="3" t="s">
        <v>12533</v>
      </c>
      <c r="D6445" s="3">
        <v>1058</v>
      </c>
      <c r="E6445" s="9">
        <v>2004</v>
      </c>
      <c r="F6445" s="7" t="s">
        <v>21588</v>
      </c>
      <c r="G6445" s="7" t="s">
        <v>5401</v>
      </c>
      <c r="H6445" s="8" t="s">
        <v>6096</v>
      </c>
      <c r="I6445" s="8" t="s">
        <v>8962</v>
      </c>
      <c r="J6445" s="19">
        <v>4</v>
      </c>
      <c r="K6445" s="19" t="s">
        <v>7736</v>
      </c>
      <c r="L6445" s="11">
        <v>1.3</v>
      </c>
      <c r="M6445" s="11"/>
      <c r="N6445" s="24"/>
      <c r="P6445" s="32"/>
      <c r="T6445" s="19"/>
      <c r="U6445" s="3">
        <v>1013</v>
      </c>
      <c r="X6445" t="str">
        <f t="shared" si="394"/>
        <v/>
      </c>
      <c r="Z6445" t="str">
        <f t="shared" si="395"/>
        <v/>
      </c>
      <c r="AB6445" s="9"/>
      <c r="AC6445" t="s">
        <v>6096</v>
      </c>
      <c r="AD6445">
        <f t="shared" si="393"/>
        <v>0</v>
      </c>
      <c r="AF6445" s="3"/>
      <c r="AG6445" t="s">
        <v>4263</v>
      </c>
      <c r="AH6445" s="9" t="s">
        <v>4925</v>
      </c>
    </row>
    <row r="6446" spans="1:34" ht="10.95" customHeight="1" outlineLevel="1" x14ac:dyDescent="0.25">
      <c r="A6446" t="s">
        <v>6860</v>
      </c>
      <c r="C6446" s="3" t="s">
        <v>12533</v>
      </c>
      <c r="D6446" s="3" t="s">
        <v>10599</v>
      </c>
      <c r="E6446" s="9">
        <v>2004</v>
      </c>
      <c r="F6446" s="7" t="s">
        <v>2260</v>
      </c>
      <c r="G6446" s="7" t="s">
        <v>5401</v>
      </c>
      <c r="H6446" s="8" t="s">
        <v>3573</v>
      </c>
      <c r="I6446" s="8" t="s">
        <v>8962</v>
      </c>
      <c r="J6446" s="19">
        <v>2</v>
      </c>
      <c r="K6446" s="19" t="s">
        <v>7736</v>
      </c>
      <c r="L6446" s="11">
        <v>15</v>
      </c>
      <c r="M6446" s="11"/>
      <c r="N6446" s="24"/>
      <c r="P6446" s="32"/>
      <c r="T6446" s="19"/>
      <c r="U6446" s="3" t="s">
        <v>525</v>
      </c>
      <c r="W6446" t="s">
        <v>7738</v>
      </c>
      <c r="X6446" t="str">
        <f t="shared" si="394"/>
        <v/>
      </c>
      <c r="Z6446" t="str">
        <f t="shared" si="395"/>
        <v/>
      </c>
      <c r="AB6446" s="9"/>
      <c r="AC6446" t="s">
        <v>3573</v>
      </c>
      <c r="AD6446">
        <f t="shared" si="393"/>
        <v>0</v>
      </c>
      <c r="AF6446" s="3"/>
      <c r="AG6446" t="s">
        <v>4263</v>
      </c>
      <c r="AH6446" s="9" t="s">
        <v>4925</v>
      </c>
    </row>
    <row r="6447" spans="1:34" ht="10.95" customHeight="1" outlineLevel="1" x14ac:dyDescent="0.25">
      <c r="A6447" t="s">
        <v>6860</v>
      </c>
      <c r="C6447" s="3" t="s">
        <v>12533</v>
      </c>
      <c r="D6447" s="3">
        <v>1066</v>
      </c>
      <c r="E6447" s="9">
        <v>2004</v>
      </c>
      <c r="F6447" s="7" t="s">
        <v>8707</v>
      </c>
      <c r="G6447" s="7" t="s">
        <v>5401</v>
      </c>
      <c r="H6447" s="8" t="s">
        <v>6097</v>
      </c>
      <c r="I6447" s="8" t="s">
        <v>8963</v>
      </c>
      <c r="J6447" s="19">
        <v>5</v>
      </c>
      <c r="K6447" s="19" t="s">
        <v>7736</v>
      </c>
      <c r="L6447" s="11">
        <v>1.4</v>
      </c>
      <c r="M6447" s="11"/>
      <c r="N6447" s="24"/>
      <c r="P6447" s="32"/>
      <c r="T6447" s="19"/>
      <c r="U6447" s="3">
        <v>1019</v>
      </c>
      <c r="X6447" t="str">
        <f t="shared" si="394"/>
        <v/>
      </c>
      <c r="Z6447" t="str">
        <f t="shared" si="395"/>
        <v/>
      </c>
      <c r="AB6447" s="9"/>
      <c r="AC6447" t="s">
        <v>6097</v>
      </c>
      <c r="AD6447">
        <f t="shared" si="393"/>
        <v>0</v>
      </c>
      <c r="AF6447" s="3"/>
      <c r="AG6447" t="s">
        <v>5686</v>
      </c>
      <c r="AH6447" s="9" t="s">
        <v>4925</v>
      </c>
    </row>
    <row r="6448" spans="1:34" ht="10.95" customHeight="1" outlineLevel="1" x14ac:dyDescent="0.25">
      <c r="A6448" t="s">
        <v>6860</v>
      </c>
      <c r="C6448" s="3" t="s">
        <v>12533</v>
      </c>
      <c r="D6448" s="3">
        <v>1073</v>
      </c>
      <c r="E6448" s="9">
        <v>2004</v>
      </c>
      <c r="F6448" s="7" t="s">
        <v>8715</v>
      </c>
      <c r="G6448" s="7" t="s">
        <v>5401</v>
      </c>
      <c r="H6448" s="8" t="s">
        <v>4322</v>
      </c>
      <c r="I6448" s="8" t="s">
        <v>8966</v>
      </c>
      <c r="J6448" s="19">
        <v>5</v>
      </c>
      <c r="K6448" s="19" t="s">
        <v>7736</v>
      </c>
      <c r="L6448" s="11">
        <v>1</v>
      </c>
      <c r="M6448" s="11"/>
      <c r="N6448" s="24"/>
      <c r="P6448" s="32"/>
      <c r="T6448" s="19"/>
      <c r="U6448" s="3">
        <v>1025</v>
      </c>
      <c r="X6448" t="str">
        <f t="shared" si="394"/>
        <v/>
      </c>
      <c r="Z6448" t="str">
        <f t="shared" si="395"/>
        <v/>
      </c>
      <c r="AB6448" s="9"/>
      <c r="AC6448" t="s">
        <v>4322</v>
      </c>
      <c r="AD6448">
        <f t="shared" si="393"/>
        <v>0</v>
      </c>
      <c r="AF6448" s="3"/>
      <c r="AG6448" t="s">
        <v>4978</v>
      </c>
      <c r="AH6448" s="9" t="s">
        <v>4925</v>
      </c>
    </row>
    <row r="6449" spans="1:34" ht="10.95" customHeight="1" outlineLevel="1" x14ac:dyDescent="0.25">
      <c r="A6449" t="s">
        <v>6860</v>
      </c>
      <c r="C6449" s="3" t="s">
        <v>12533</v>
      </c>
      <c r="D6449" s="3">
        <v>1076</v>
      </c>
      <c r="E6449" s="9">
        <v>2004</v>
      </c>
      <c r="F6449" s="7" t="s">
        <v>8726</v>
      </c>
      <c r="G6449" s="7" t="s">
        <v>5401</v>
      </c>
      <c r="H6449" s="8" t="s">
        <v>4323</v>
      </c>
      <c r="I6449" s="8" t="s">
        <v>8965</v>
      </c>
      <c r="J6449" s="19">
        <v>5</v>
      </c>
      <c r="K6449" s="19" t="s">
        <v>7736</v>
      </c>
      <c r="L6449" s="11">
        <v>8</v>
      </c>
      <c r="M6449" s="11"/>
      <c r="N6449" s="24"/>
      <c r="P6449" s="32"/>
      <c r="T6449" s="19"/>
      <c r="U6449" s="3">
        <v>1026</v>
      </c>
      <c r="X6449" t="str">
        <f t="shared" si="394"/>
        <v/>
      </c>
      <c r="Z6449">
        <f t="shared" si="395"/>
        <v>1</v>
      </c>
      <c r="AB6449" s="9"/>
      <c r="AC6449" t="s">
        <v>4323</v>
      </c>
      <c r="AD6449">
        <f t="shared" ref="AD6449:AD6512" si="396">COUNTIF(H6449,"*Fuji*")</f>
        <v>0</v>
      </c>
      <c r="AF6449" s="3"/>
      <c r="AG6449" t="s">
        <v>4977</v>
      </c>
      <c r="AH6449" s="9" t="s">
        <v>4925</v>
      </c>
    </row>
    <row r="6450" spans="1:34" ht="10.95" customHeight="1" outlineLevel="1" x14ac:dyDescent="0.25">
      <c r="A6450" t="s">
        <v>6860</v>
      </c>
      <c r="C6450" s="3" t="s">
        <v>12533</v>
      </c>
      <c r="D6450" s="3">
        <v>1082</v>
      </c>
      <c r="E6450" s="9">
        <v>2005</v>
      </c>
      <c r="F6450" s="7" t="s">
        <v>8714</v>
      </c>
      <c r="G6450" s="7" t="s">
        <v>5401</v>
      </c>
      <c r="H6450" s="8" t="s">
        <v>4324</v>
      </c>
      <c r="I6450" s="8" t="s">
        <v>7691</v>
      </c>
      <c r="J6450" s="19">
        <v>6</v>
      </c>
      <c r="K6450" s="19" t="s">
        <v>7736</v>
      </c>
      <c r="L6450" s="11">
        <v>0.7</v>
      </c>
      <c r="M6450" s="11"/>
      <c r="N6450" s="24"/>
      <c r="P6450" s="32"/>
      <c r="T6450" s="19"/>
      <c r="U6450" s="3">
        <v>1033</v>
      </c>
      <c r="X6450" t="str">
        <f t="shared" si="394"/>
        <v/>
      </c>
      <c r="Z6450" t="str">
        <f t="shared" si="395"/>
        <v/>
      </c>
      <c r="AB6450" s="9"/>
      <c r="AC6450" t="s">
        <v>4324</v>
      </c>
      <c r="AD6450">
        <f t="shared" si="396"/>
        <v>0</v>
      </c>
      <c r="AF6450" s="3"/>
      <c r="AG6450" t="s">
        <v>5686</v>
      </c>
      <c r="AH6450" s="9" t="s">
        <v>4925</v>
      </c>
    </row>
    <row r="6451" spans="1:34" ht="10.95" customHeight="1" outlineLevel="1" x14ac:dyDescent="0.25">
      <c r="A6451" t="s">
        <v>6860</v>
      </c>
      <c r="C6451" s="3" t="s">
        <v>12533</v>
      </c>
      <c r="D6451" s="3">
        <v>1083</v>
      </c>
      <c r="E6451" s="9">
        <v>2005</v>
      </c>
      <c r="F6451" s="7" t="s">
        <v>8735</v>
      </c>
      <c r="G6451" s="7" t="s">
        <v>5401</v>
      </c>
      <c r="H6451" s="8" t="s">
        <v>533</v>
      </c>
      <c r="I6451" s="8" t="s">
        <v>7691</v>
      </c>
      <c r="J6451" s="19">
        <v>6</v>
      </c>
      <c r="K6451" s="19" t="s">
        <v>7736</v>
      </c>
      <c r="L6451" s="11">
        <v>0.7</v>
      </c>
      <c r="M6451" s="11"/>
      <c r="N6451" s="24"/>
      <c r="P6451" s="32"/>
      <c r="T6451" s="19"/>
      <c r="U6451" s="3">
        <v>1034</v>
      </c>
      <c r="X6451" t="str">
        <f t="shared" si="394"/>
        <v/>
      </c>
      <c r="Z6451" t="str">
        <f t="shared" si="395"/>
        <v/>
      </c>
      <c r="AB6451" s="9"/>
      <c r="AC6451" t="s">
        <v>533</v>
      </c>
      <c r="AD6451">
        <f t="shared" si="396"/>
        <v>0</v>
      </c>
      <c r="AF6451" s="3"/>
      <c r="AG6451" t="s">
        <v>3343</v>
      </c>
      <c r="AH6451" s="9" t="s">
        <v>4925</v>
      </c>
    </row>
    <row r="6452" spans="1:34" ht="10.95" customHeight="1" outlineLevel="1" x14ac:dyDescent="0.25">
      <c r="A6452" t="s">
        <v>6860</v>
      </c>
      <c r="C6452" s="3" t="s">
        <v>12533</v>
      </c>
      <c r="D6452" s="3">
        <v>1103</v>
      </c>
      <c r="E6452" s="9">
        <v>2005</v>
      </c>
      <c r="F6452" s="7" t="s">
        <v>21583</v>
      </c>
      <c r="G6452" s="7" t="s">
        <v>5401</v>
      </c>
      <c r="H6452" s="8" t="s">
        <v>3610</v>
      </c>
      <c r="I6452" s="8" t="s">
        <v>8699</v>
      </c>
      <c r="J6452" s="19">
        <v>5</v>
      </c>
      <c r="K6452" s="19" t="s">
        <v>7736</v>
      </c>
      <c r="L6452" s="11">
        <v>1.7</v>
      </c>
      <c r="M6452" s="11"/>
      <c r="N6452" s="24"/>
      <c r="P6452" s="32"/>
      <c r="T6452" s="19"/>
      <c r="U6452" s="3">
        <v>1052</v>
      </c>
      <c r="X6452" t="str">
        <f t="shared" si="394"/>
        <v/>
      </c>
      <c r="Z6452" t="str">
        <f t="shared" si="395"/>
        <v/>
      </c>
      <c r="AB6452" s="9"/>
      <c r="AC6452" t="s">
        <v>3610</v>
      </c>
      <c r="AD6452">
        <f t="shared" si="396"/>
        <v>0</v>
      </c>
      <c r="AF6452" s="3"/>
      <c r="AG6452" t="s">
        <v>4263</v>
      </c>
      <c r="AH6452" s="9" t="s">
        <v>4925</v>
      </c>
    </row>
    <row r="6453" spans="1:34" ht="10.95" customHeight="1" outlineLevel="1" x14ac:dyDescent="0.25">
      <c r="A6453" t="s">
        <v>6860</v>
      </c>
      <c r="C6453" s="3" t="s">
        <v>12533</v>
      </c>
      <c r="D6453" s="3">
        <v>1104</v>
      </c>
      <c r="E6453" s="9">
        <v>2005</v>
      </c>
      <c r="F6453" s="7" t="s">
        <v>8715</v>
      </c>
      <c r="G6453" s="7" t="s">
        <v>5401</v>
      </c>
      <c r="H6453" s="8" t="s">
        <v>3611</v>
      </c>
      <c r="I6453" s="8" t="s">
        <v>8699</v>
      </c>
      <c r="J6453" s="19">
        <v>5</v>
      </c>
      <c r="K6453" s="19" t="s">
        <v>7736</v>
      </c>
      <c r="L6453" s="11">
        <v>0.8</v>
      </c>
      <c r="M6453" s="11"/>
      <c r="N6453" s="24"/>
      <c r="P6453" s="32"/>
      <c r="T6453" s="19"/>
      <c r="U6453" s="3">
        <v>1053</v>
      </c>
      <c r="X6453" t="str">
        <f t="shared" si="394"/>
        <v/>
      </c>
      <c r="Z6453" t="str">
        <f t="shared" si="395"/>
        <v/>
      </c>
      <c r="AB6453" s="9"/>
      <c r="AC6453" t="s">
        <v>3611</v>
      </c>
      <c r="AD6453">
        <f t="shared" si="396"/>
        <v>0</v>
      </c>
      <c r="AF6453" s="3"/>
      <c r="AG6453" t="s">
        <v>4263</v>
      </c>
      <c r="AH6453" s="9" t="s">
        <v>4925</v>
      </c>
    </row>
    <row r="6454" spans="1:34" ht="10.95" customHeight="1" outlineLevel="1" x14ac:dyDescent="0.25">
      <c r="A6454" t="s">
        <v>6860</v>
      </c>
      <c r="C6454" s="3" t="s">
        <v>12533</v>
      </c>
      <c r="D6454" s="3">
        <v>1128</v>
      </c>
      <c r="E6454" s="9">
        <v>2006</v>
      </c>
      <c r="F6454" s="7" t="s">
        <v>8706</v>
      </c>
      <c r="G6454" s="7" t="s">
        <v>5401</v>
      </c>
      <c r="H6454" s="8" t="s">
        <v>8700</v>
      </c>
      <c r="I6454" s="8" t="s">
        <v>8705</v>
      </c>
      <c r="J6454" s="19">
        <v>5</v>
      </c>
      <c r="K6454" s="19" t="s">
        <v>7736</v>
      </c>
      <c r="L6454" s="11">
        <v>2.4</v>
      </c>
      <c r="M6454" s="11"/>
      <c r="N6454" s="24"/>
      <c r="P6454" s="32"/>
      <c r="T6454" s="19"/>
      <c r="U6454" s="3"/>
      <c r="X6454" t="str">
        <f t="shared" si="394"/>
        <v/>
      </c>
      <c r="Z6454" t="str">
        <f t="shared" si="395"/>
        <v/>
      </c>
      <c r="AB6454" s="9"/>
      <c r="AC6454" t="s">
        <v>8700</v>
      </c>
      <c r="AD6454">
        <f t="shared" si="396"/>
        <v>0</v>
      </c>
      <c r="AF6454" s="3"/>
      <c r="AH6454" s="9"/>
    </row>
    <row r="6455" spans="1:34" ht="10.95" customHeight="1" outlineLevel="1" x14ac:dyDescent="0.25">
      <c r="A6455" t="s">
        <v>6860</v>
      </c>
      <c r="C6455" s="3" t="s">
        <v>12533</v>
      </c>
      <c r="D6455" s="3">
        <v>1129</v>
      </c>
      <c r="E6455" s="9">
        <v>2006</v>
      </c>
      <c r="F6455" s="7" t="s">
        <v>8707</v>
      </c>
      <c r="G6455" s="7" t="s">
        <v>5401</v>
      </c>
      <c r="H6455" s="8" t="s">
        <v>8701</v>
      </c>
      <c r="I6455" s="8" t="s">
        <v>8705</v>
      </c>
      <c r="J6455" s="19">
        <v>5</v>
      </c>
      <c r="K6455" s="19" t="s">
        <v>7736</v>
      </c>
      <c r="L6455" s="11">
        <v>2.4</v>
      </c>
      <c r="M6455" s="11"/>
      <c r="N6455" s="24"/>
      <c r="P6455" s="32"/>
      <c r="T6455" s="19"/>
      <c r="U6455" s="3"/>
      <c r="X6455" t="str">
        <f t="shared" si="394"/>
        <v/>
      </c>
      <c r="Z6455" t="str">
        <f t="shared" si="395"/>
        <v/>
      </c>
      <c r="AB6455" s="9"/>
      <c r="AC6455" t="s">
        <v>8701</v>
      </c>
      <c r="AD6455">
        <f t="shared" si="396"/>
        <v>0</v>
      </c>
      <c r="AF6455" s="3"/>
      <c r="AH6455" s="9"/>
    </row>
    <row r="6456" spans="1:34" ht="10.95" customHeight="1" outlineLevel="1" x14ac:dyDescent="0.25">
      <c r="A6456" t="s">
        <v>6860</v>
      </c>
      <c r="C6456" s="3" t="s">
        <v>12533</v>
      </c>
      <c r="D6456" s="3">
        <v>1130</v>
      </c>
      <c r="E6456" s="9">
        <v>2006</v>
      </c>
      <c r="F6456" s="7" t="s">
        <v>8708</v>
      </c>
      <c r="G6456" s="7" t="s">
        <v>5401</v>
      </c>
      <c r="H6456" s="8" t="s">
        <v>8702</v>
      </c>
      <c r="I6456" s="8" t="s">
        <v>8705</v>
      </c>
      <c r="J6456" s="19">
        <v>5</v>
      </c>
      <c r="K6456" s="19" t="s">
        <v>7736</v>
      </c>
      <c r="L6456" s="11">
        <v>2.4</v>
      </c>
      <c r="M6456" s="11"/>
      <c r="N6456" s="24"/>
      <c r="P6456" s="32"/>
      <c r="T6456" s="19"/>
      <c r="U6456" s="3"/>
      <c r="X6456" t="str">
        <f t="shared" si="394"/>
        <v/>
      </c>
      <c r="Z6456" t="str">
        <f t="shared" si="395"/>
        <v/>
      </c>
      <c r="AB6456" s="9"/>
      <c r="AC6456" t="s">
        <v>8702</v>
      </c>
      <c r="AD6456">
        <f t="shared" si="396"/>
        <v>0</v>
      </c>
      <c r="AF6456" s="3"/>
      <c r="AH6456" s="9"/>
    </row>
    <row r="6457" spans="1:34" ht="10.95" customHeight="1" outlineLevel="1" x14ac:dyDescent="0.25">
      <c r="A6457" t="s">
        <v>6860</v>
      </c>
      <c r="C6457" s="3" t="s">
        <v>12533</v>
      </c>
      <c r="D6457" s="3">
        <v>1131</v>
      </c>
      <c r="E6457" s="9">
        <v>2006</v>
      </c>
      <c r="F6457" s="7" t="s">
        <v>8709</v>
      </c>
      <c r="G6457" s="7" t="s">
        <v>5401</v>
      </c>
      <c r="H6457" s="8" t="s">
        <v>8703</v>
      </c>
      <c r="I6457" s="8" t="s">
        <v>8705</v>
      </c>
      <c r="J6457" s="19">
        <v>5</v>
      </c>
      <c r="K6457" s="19" t="s">
        <v>7736</v>
      </c>
      <c r="L6457" s="11">
        <v>2.4</v>
      </c>
      <c r="M6457" s="11"/>
      <c r="N6457" s="24"/>
      <c r="P6457" s="32"/>
      <c r="T6457" s="19"/>
      <c r="U6457" s="3"/>
      <c r="X6457" t="str">
        <f t="shared" si="394"/>
        <v/>
      </c>
      <c r="Z6457" t="str">
        <f t="shared" si="395"/>
        <v/>
      </c>
      <c r="AB6457" s="9"/>
      <c r="AC6457" t="s">
        <v>8703</v>
      </c>
      <c r="AD6457">
        <f t="shared" si="396"/>
        <v>0</v>
      </c>
      <c r="AF6457" s="3"/>
      <c r="AH6457" s="9"/>
    </row>
    <row r="6458" spans="1:34" ht="10.95" customHeight="1" outlineLevel="1" x14ac:dyDescent="0.25">
      <c r="A6458" t="s">
        <v>6860</v>
      </c>
      <c r="C6458" s="3" t="s">
        <v>12533</v>
      </c>
      <c r="D6458" s="3">
        <v>1132</v>
      </c>
      <c r="E6458" s="9">
        <v>2006</v>
      </c>
      <c r="F6458" s="7" t="s">
        <v>8710</v>
      </c>
      <c r="G6458" s="7" t="s">
        <v>5401</v>
      </c>
      <c r="H6458" s="8" t="s">
        <v>8704</v>
      </c>
      <c r="I6458" s="8" t="s">
        <v>8705</v>
      </c>
      <c r="J6458" s="19">
        <v>5</v>
      </c>
      <c r="K6458" s="19" t="s">
        <v>7736</v>
      </c>
      <c r="L6458" s="11">
        <v>2.4</v>
      </c>
      <c r="M6458" s="11"/>
      <c r="N6458" s="24"/>
      <c r="P6458" s="32"/>
      <c r="T6458" s="19"/>
      <c r="U6458" s="3"/>
      <c r="X6458" t="str">
        <f t="shared" si="394"/>
        <v/>
      </c>
      <c r="Z6458" t="str">
        <f t="shared" si="395"/>
        <v/>
      </c>
      <c r="AB6458" s="9"/>
      <c r="AC6458" t="s">
        <v>8704</v>
      </c>
      <c r="AD6458">
        <f t="shared" si="396"/>
        <v>0</v>
      </c>
      <c r="AF6458" s="3"/>
      <c r="AH6458" s="9"/>
    </row>
    <row r="6459" spans="1:34" ht="10.95" customHeight="1" outlineLevel="1" x14ac:dyDescent="0.25">
      <c r="A6459" t="s">
        <v>6860</v>
      </c>
      <c r="C6459" s="3" t="s">
        <v>12533</v>
      </c>
      <c r="D6459" s="3">
        <v>1147</v>
      </c>
      <c r="E6459" s="9">
        <v>2007</v>
      </c>
      <c r="F6459" s="7" t="s">
        <v>8708</v>
      </c>
      <c r="G6459" s="7" t="s">
        <v>5401</v>
      </c>
      <c r="H6459" s="8" t="s">
        <v>4775</v>
      </c>
      <c r="I6459" s="8" t="s">
        <v>8711</v>
      </c>
      <c r="J6459" s="19">
        <v>1</v>
      </c>
      <c r="K6459" s="19" t="s">
        <v>20093</v>
      </c>
      <c r="L6459" s="11"/>
      <c r="M6459" s="11"/>
      <c r="N6459" s="24"/>
      <c r="P6459" s="32"/>
      <c r="R6459">
        <v>1</v>
      </c>
      <c r="S6459">
        <v>1</v>
      </c>
      <c r="T6459" s="19"/>
      <c r="U6459" s="3"/>
      <c r="X6459" t="str">
        <f t="shared" si="394"/>
        <v/>
      </c>
      <c r="Z6459" t="str">
        <f t="shared" si="395"/>
        <v/>
      </c>
      <c r="AB6459" s="9"/>
      <c r="AC6459" t="s">
        <v>4775</v>
      </c>
      <c r="AD6459">
        <f t="shared" si="396"/>
        <v>0</v>
      </c>
      <c r="AF6459" s="3"/>
      <c r="AH6459" s="9"/>
    </row>
    <row r="6460" spans="1:34" ht="10.95" customHeight="1" outlineLevel="1" x14ac:dyDescent="0.25">
      <c r="A6460" t="s">
        <v>6860</v>
      </c>
      <c r="C6460" s="3" t="s">
        <v>12533</v>
      </c>
      <c r="D6460" s="3" t="s">
        <v>8712</v>
      </c>
      <c r="E6460" s="9">
        <v>2007</v>
      </c>
      <c r="F6460" s="7" t="s">
        <v>8730</v>
      </c>
      <c r="G6460" s="7" t="s">
        <v>5401</v>
      </c>
      <c r="H6460" s="8" t="s">
        <v>4775</v>
      </c>
      <c r="I6460" s="8" t="s">
        <v>8711</v>
      </c>
      <c r="J6460" s="19">
        <v>1</v>
      </c>
      <c r="K6460" s="19" t="s">
        <v>7736</v>
      </c>
      <c r="L6460" s="11">
        <v>7</v>
      </c>
      <c r="M6460" s="11"/>
      <c r="N6460" s="24"/>
      <c r="P6460" s="32"/>
      <c r="T6460" s="19"/>
      <c r="U6460" s="3"/>
      <c r="X6460" t="str">
        <f t="shared" si="394"/>
        <v/>
      </c>
      <c r="Z6460">
        <f t="shared" si="395"/>
        <v>1</v>
      </c>
      <c r="AB6460" s="9"/>
      <c r="AC6460" t="s">
        <v>4775</v>
      </c>
      <c r="AD6460">
        <f t="shared" si="396"/>
        <v>0</v>
      </c>
      <c r="AF6460" s="3"/>
      <c r="AH6460" s="9"/>
    </row>
    <row r="6461" spans="1:34" ht="10.95" customHeight="1" outlineLevel="1" x14ac:dyDescent="0.25">
      <c r="A6461" t="s">
        <v>6860</v>
      </c>
      <c r="C6461" s="3" t="s">
        <v>12533</v>
      </c>
      <c r="D6461" s="3">
        <v>1157</v>
      </c>
      <c r="E6461" s="9">
        <v>2007</v>
      </c>
      <c r="F6461" s="7" t="s">
        <v>8714</v>
      </c>
      <c r="G6461" s="7" t="s">
        <v>5401</v>
      </c>
      <c r="H6461" s="8" t="s">
        <v>8719</v>
      </c>
      <c r="I6461" s="8" t="s">
        <v>8713</v>
      </c>
      <c r="J6461" s="19">
        <v>5</v>
      </c>
      <c r="K6461" s="19" t="s">
        <v>7736</v>
      </c>
      <c r="L6461" s="11">
        <v>1.4</v>
      </c>
      <c r="M6461" s="11"/>
      <c r="N6461" s="24"/>
      <c r="P6461" s="32"/>
      <c r="T6461" s="19"/>
      <c r="U6461" s="3"/>
      <c r="X6461" t="str">
        <f t="shared" si="394"/>
        <v/>
      </c>
      <c r="Z6461" t="str">
        <f t="shared" si="395"/>
        <v/>
      </c>
      <c r="AB6461" s="9"/>
      <c r="AC6461" t="s">
        <v>8719</v>
      </c>
      <c r="AD6461">
        <f t="shared" si="396"/>
        <v>0</v>
      </c>
      <c r="AF6461" s="3"/>
      <c r="AH6461" s="9"/>
    </row>
    <row r="6462" spans="1:34" ht="10.95" customHeight="1" outlineLevel="1" x14ac:dyDescent="0.25">
      <c r="A6462" t="s">
        <v>6860</v>
      </c>
      <c r="C6462" s="3" t="s">
        <v>12533</v>
      </c>
      <c r="D6462" s="3">
        <v>1158</v>
      </c>
      <c r="E6462" s="9">
        <v>2007</v>
      </c>
      <c r="F6462" s="7" t="s">
        <v>8715</v>
      </c>
      <c r="G6462" s="7" t="s">
        <v>5401</v>
      </c>
      <c r="H6462" s="8" t="s">
        <v>8720</v>
      </c>
      <c r="I6462" s="8" t="s">
        <v>8713</v>
      </c>
      <c r="J6462" s="19">
        <v>5</v>
      </c>
      <c r="K6462" s="19" t="s">
        <v>7736</v>
      </c>
      <c r="L6462" s="11">
        <v>1.4</v>
      </c>
      <c r="M6462" s="11"/>
      <c r="N6462" s="24"/>
      <c r="P6462" s="32"/>
      <c r="T6462" s="19"/>
      <c r="U6462" s="3"/>
      <c r="X6462" t="str">
        <f t="shared" si="394"/>
        <v/>
      </c>
      <c r="Z6462" t="str">
        <f t="shared" si="395"/>
        <v/>
      </c>
      <c r="AB6462" s="9"/>
      <c r="AC6462" t="s">
        <v>8720</v>
      </c>
      <c r="AD6462">
        <f t="shared" si="396"/>
        <v>0</v>
      </c>
      <c r="AF6462" s="3"/>
      <c r="AH6462" s="9"/>
    </row>
    <row r="6463" spans="1:34" ht="10.95" customHeight="1" outlineLevel="1" x14ac:dyDescent="0.25">
      <c r="A6463" t="s">
        <v>6860</v>
      </c>
      <c r="C6463" s="3" t="s">
        <v>12533</v>
      </c>
      <c r="D6463" s="3">
        <v>1159</v>
      </c>
      <c r="E6463" s="9">
        <v>2007</v>
      </c>
      <c r="F6463" s="7" t="s">
        <v>8716</v>
      </c>
      <c r="G6463" s="7" t="s">
        <v>5401</v>
      </c>
      <c r="H6463" s="8" t="s">
        <v>8721</v>
      </c>
      <c r="I6463" s="8" t="s">
        <v>8713</v>
      </c>
      <c r="J6463" s="19">
        <v>2</v>
      </c>
      <c r="K6463" s="19" t="s">
        <v>7736</v>
      </c>
      <c r="L6463" s="11">
        <v>1.4</v>
      </c>
      <c r="M6463" s="11"/>
      <c r="N6463" s="24"/>
      <c r="P6463" s="32"/>
      <c r="T6463" s="19"/>
      <c r="U6463" s="3"/>
      <c r="X6463" t="str">
        <f t="shared" si="394"/>
        <v/>
      </c>
      <c r="Z6463" t="str">
        <f t="shared" si="395"/>
        <v/>
      </c>
      <c r="AB6463" s="9"/>
      <c r="AC6463" t="s">
        <v>8721</v>
      </c>
      <c r="AD6463">
        <f t="shared" si="396"/>
        <v>0</v>
      </c>
      <c r="AF6463" s="3"/>
      <c r="AH6463" s="9"/>
    </row>
    <row r="6464" spans="1:34" ht="10.95" customHeight="1" outlineLevel="1" x14ac:dyDescent="0.25">
      <c r="A6464" t="s">
        <v>6860</v>
      </c>
      <c r="C6464" s="3" t="s">
        <v>12533</v>
      </c>
      <c r="D6464" s="3">
        <v>1160</v>
      </c>
      <c r="E6464" s="9">
        <v>2007</v>
      </c>
      <c r="F6464" s="7" t="s">
        <v>8717</v>
      </c>
      <c r="G6464" s="7" t="s">
        <v>5401</v>
      </c>
      <c r="H6464" s="8" t="s">
        <v>8722</v>
      </c>
      <c r="I6464" s="8" t="s">
        <v>8713</v>
      </c>
      <c r="J6464" s="19">
        <v>1</v>
      </c>
      <c r="K6464" s="19" t="s">
        <v>7736</v>
      </c>
      <c r="L6464" s="11">
        <v>1.4</v>
      </c>
      <c r="M6464" s="11"/>
      <c r="N6464" s="24"/>
      <c r="P6464" s="32"/>
      <c r="T6464" s="19"/>
      <c r="U6464" s="3"/>
      <c r="X6464" t="str">
        <f t="shared" si="394"/>
        <v/>
      </c>
      <c r="Z6464" t="str">
        <f t="shared" si="395"/>
        <v/>
      </c>
      <c r="AB6464" s="9"/>
      <c r="AC6464" t="s">
        <v>8722</v>
      </c>
      <c r="AD6464">
        <f t="shared" si="396"/>
        <v>0</v>
      </c>
      <c r="AF6464" s="3"/>
      <c r="AH6464" s="9"/>
    </row>
    <row r="6465" spans="1:34" ht="10.95" customHeight="1" outlineLevel="1" x14ac:dyDescent="0.25">
      <c r="A6465" t="s">
        <v>6860</v>
      </c>
      <c r="C6465" s="3" t="s">
        <v>12533</v>
      </c>
      <c r="D6465" s="3">
        <v>1161</v>
      </c>
      <c r="E6465" s="9">
        <v>2007</v>
      </c>
      <c r="F6465" s="7" t="s">
        <v>8718</v>
      </c>
      <c r="G6465" s="7" t="s">
        <v>5401</v>
      </c>
      <c r="H6465" s="8" t="s">
        <v>8723</v>
      </c>
      <c r="I6465" s="8" t="s">
        <v>8713</v>
      </c>
      <c r="J6465" s="19">
        <v>3</v>
      </c>
      <c r="K6465" s="19" t="s">
        <v>7736</v>
      </c>
      <c r="L6465" s="11">
        <v>1.4</v>
      </c>
      <c r="M6465" s="11"/>
      <c r="N6465" s="24"/>
      <c r="P6465" s="32"/>
      <c r="T6465" s="19"/>
      <c r="U6465" s="3"/>
      <c r="X6465" t="str">
        <f t="shared" si="394"/>
        <v/>
      </c>
      <c r="Z6465" t="str">
        <f t="shared" si="395"/>
        <v/>
      </c>
      <c r="AB6465" s="9"/>
      <c r="AC6465" t="s">
        <v>8723</v>
      </c>
      <c r="AD6465">
        <f t="shared" si="396"/>
        <v>0</v>
      </c>
      <c r="AF6465" s="3"/>
      <c r="AH6465" s="9"/>
    </row>
    <row r="6466" spans="1:34" ht="10.95" customHeight="1" outlineLevel="1" x14ac:dyDescent="0.25">
      <c r="A6466" t="s">
        <v>6860</v>
      </c>
      <c r="C6466" s="3" t="s">
        <v>12533</v>
      </c>
      <c r="D6466" s="3" t="s">
        <v>8724</v>
      </c>
      <c r="E6466" s="9">
        <v>2007</v>
      </c>
      <c r="F6466" s="7" t="s">
        <v>8677</v>
      </c>
      <c r="G6466" s="7"/>
      <c r="H6466" s="8" t="s">
        <v>8713</v>
      </c>
      <c r="I6466" s="8" t="s">
        <v>8713</v>
      </c>
      <c r="J6466" s="19">
        <v>1</v>
      </c>
      <c r="K6466" s="19" t="s">
        <v>7736</v>
      </c>
      <c r="L6466" s="11">
        <v>7</v>
      </c>
      <c r="M6466" s="11"/>
      <c r="N6466" s="24"/>
      <c r="P6466" s="32"/>
      <c r="T6466" s="19"/>
      <c r="U6466" s="3"/>
      <c r="W6466" t="s">
        <v>7738</v>
      </c>
      <c r="X6466">
        <f t="shared" ref="X6466:X6529" si="397">IF(COUNTIF(F6466,"*fdc*"),1,"")</f>
        <v>1</v>
      </c>
      <c r="Z6466" t="str">
        <f t="shared" ref="Z6466:Z6529" si="398">IF(COUNTIF(F6466,"*s/s*"),1,"")</f>
        <v/>
      </c>
      <c r="AB6466" s="9"/>
      <c r="AC6466" t="s">
        <v>8713</v>
      </c>
      <c r="AD6466">
        <f t="shared" si="396"/>
        <v>0</v>
      </c>
      <c r="AF6466" s="3"/>
      <c r="AH6466" s="9"/>
    </row>
    <row r="6467" spans="1:34" ht="10.95" customHeight="1" outlineLevel="1" x14ac:dyDescent="0.25">
      <c r="A6467" t="s">
        <v>6860</v>
      </c>
      <c r="C6467" s="3" t="s">
        <v>12533</v>
      </c>
      <c r="D6467" s="3">
        <v>1168</v>
      </c>
      <c r="E6467" s="9">
        <v>2007</v>
      </c>
      <c r="F6467" s="7" t="s">
        <v>8726</v>
      </c>
      <c r="G6467" s="7" t="s">
        <v>5401</v>
      </c>
      <c r="H6467" s="8" t="s">
        <v>1862</v>
      </c>
      <c r="I6467" s="8" t="s">
        <v>8725</v>
      </c>
      <c r="J6467" s="19">
        <v>2</v>
      </c>
      <c r="K6467" s="19" t="s">
        <v>7736</v>
      </c>
      <c r="L6467" s="11">
        <v>3.5</v>
      </c>
      <c r="M6467" s="11"/>
      <c r="N6467" s="24"/>
      <c r="P6467" s="32"/>
      <c r="T6467" s="19"/>
      <c r="U6467" s="3"/>
      <c r="X6467" t="str">
        <f t="shared" si="397"/>
        <v/>
      </c>
      <c r="Z6467">
        <f t="shared" si="398"/>
        <v>1</v>
      </c>
      <c r="AB6467" s="9"/>
      <c r="AC6467" t="s">
        <v>1862</v>
      </c>
      <c r="AD6467">
        <f t="shared" si="396"/>
        <v>0</v>
      </c>
      <c r="AF6467" s="3"/>
      <c r="AH6467" s="9"/>
    </row>
    <row r="6468" spans="1:34" ht="10.95" customHeight="1" outlineLevel="1" x14ac:dyDescent="0.25">
      <c r="A6468" t="s">
        <v>6860</v>
      </c>
      <c r="C6468" s="3" t="s">
        <v>12533</v>
      </c>
      <c r="D6468" s="3">
        <v>1169</v>
      </c>
      <c r="E6468" s="9">
        <v>2007</v>
      </c>
      <c r="F6468" s="7" t="s">
        <v>8716</v>
      </c>
      <c r="G6468" s="7" t="s">
        <v>5401</v>
      </c>
      <c r="H6468" s="8" t="s">
        <v>8727</v>
      </c>
      <c r="I6468" s="8" t="s">
        <v>8727</v>
      </c>
      <c r="J6468" s="19">
        <v>5</v>
      </c>
      <c r="K6468" s="19" t="s">
        <v>20093</v>
      </c>
      <c r="L6468" s="11"/>
      <c r="M6468" s="11"/>
      <c r="N6468" s="24"/>
      <c r="P6468" s="32"/>
      <c r="T6468" s="19"/>
      <c r="U6468" s="3"/>
      <c r="X6468" t="str">
        <f t="shared" si="397"/>
        <v/>
      </c>
      <c r="Z6468" t="str">
        <f t="shared" si="398"/>
        <v/>
      </c>
      <c r="AB6468" s="9"/>
      <c r="AC6468" t="s">
        <v>8727</v>
      </c>
      <c r="AD6468">
        <f t="shared" si="396"/>
        <v>0</v>
      </c>
      <c r="AF6468" s="3"/>
      <c r="AH6468" s="9"/>
    </row>
    <row r="6469" spans="1:34" ht="10.95" customHeight="1" outlineLevel="1" x14ac:dyDescent="0.25">
      <c r="A6469" t="s">
        <v>6860</v>
      </c>
      <c r="C6469" s="3" t="s">
        <v>12533</v>
      </c>
      <c r="D6469" s="3">
        <v>1170</v>
      </c>
      <c r="E6469" s="9">
        <v>2007</v>
      </c>
      <c r="F6469" s="7" t="s">
        <v>8729</v>
      </c>
      <c r="G6469" s="7" t="s">
        <v>5401</v>
      </c>
      <c r="H6469" s="8" t="s">
        <v>8727</v>
      </c>
      <c r="I6469" s="8" t="s">
        <v>8727</v>
      </c>
      <c r="J6469" s="19">
        <v>5</v>
      </c>
      <c r="K6469" s="19" t="s">
        <v>20093</v>
      </c>
      <c r="L6469" s="11"/>
      <c r="M6469" s="11"/>
      <c r="N6469" s="24"/>
      <c r="P6469" s="32"/>
      <c r="T6469" s="19"/>
      <c r="U6469" s="3"/>
      <c r="X6469" t="str">
        <f t="shared" si="397"/>
        <v/>
      </c>
      <c r="Z6469" t="str">
        <f t="shared" si="398"/>
        <v/>
      </c>
      <c r="AB6469" s="9"/>
      <c r="AC6469" t="s">
        <v>8727</v>
      </c>
      <c r="AD6469">
        <f t="shared" si="396"/>
        <v>0</v>
      </c>
      <c r="AF6469" s="3"/>
      <c r="AH6469" s="9"/>
    </row>
    <row r="6470" spans="1:34" ht="10.95" customHeight="1" outlineLevel="1" x14ac:dyDescent="0.25">
      <c r="A6470" t="s">
        <v>6860</v>
      </c>
      <c r="C6470" s="3" t="s">
        <v>12533</v>
      </c>
      <c r="D6470" s="3" t="s">
        <v>8728</v>
      </c>
      <c r="E6470" s="9">
        <v>2007</v>
      </c>
      <c r="F6470" s="7" t="s">
        <v>8730</v>
      </c>
      <c r="G6470" s="7" t="s">
        <v>5401</v>
      </c>
      <c r="H6470" s="8" t="s">
        <v>8727</v>
      </c>
      <c r="I6470" s="8" t="s">
        <v>8727</v>
      </c>
      <c r="J6470" s="19">
        <v>5</v>
      </c>
      <c r="K6470" s="19" t="s">
        <v>7736</v>
      </c>
      <c r="L6470" s="11">
        <v>4</v>
      </c>
      <c r="M6470" s="11"/>
      <c r="N6470" s="24"/>
      <c r="P6470" s="32"/>
      <c r="T6470" s="19"/>
      <c r="U6470" s="3"/>
      <c r="X6470" t="str">
        <f t="shared" si="397"/>
        <v/>
      </c>
      <c r="Z6470">
        <f t="shared" si="398"/>
        <v>1</v>
      </c>
      <c r="AB6470" s="9"/>
      <c r="AC6470" t="s">
        <v>8727</v>
      </c>
      <c r="AD6470">
        <f t="shared" si="396"/>
        <v>0</v>
      </c>
      <c r="AF6470" s="3"/>
      <c r="AH6470" s="9"/>
    </row>
    <row r="6471" spans="1:34" ht="10.95" customHeight="1" outlineLevel="1" x14ac:dyDescent="0.25">
      <c r="A6471" t="s">
        <v>6860</v>
      </c>
      <c r="C6471" s="3" t="s">
        <v>12533</v>
      </c>
      <c r="D6471" s="3">
        <v>1191</v>
      </c>
      <c r="E6471" s="9">
        <v>2008</v>
      </c>
      <c r="F6471" s="7" t="s">
        <v>8708</v>
      </c>
      <c r="G6471" s="7" t="s">
        <v>5401</v>
      </c>
      <c r="H6471" s="8" t="s">
        <v>8732</v>
      </c>
      <c r="I6471" s="8" t="s">
        <v>8731</v>
      </c>
      <c r="J6471" s="19">
        <v>4</v>
      </c>
      <c r="K6471" s="19" t="s">
        <v>7736</v>
      </c>
      <c r="L6471" s="11">
        <v>1</v>
      </c>
      <c r="M6471" s="11"/>
      <c r="N6471" s="24"/>
      <c r="P6471" s="32"/>
      <c r="T6471" s="19"/>
      <c r="U6471" s="3"/>
      <c r="X6471" t="str">
        <f t="shared" si="397"/>
        <v/>
      </c>
      <c r="Z6471" t="str">
        <f t="shared" si="398"/>
        <v/>
      </c>
      <c r="AB6471" s="9"/>
      <c r="AC6471" t="s">
        <v>8732</v>
      </c>
      <c r="AD6471">
        <f t="shared" si="396"/>
        <v>0</v>
      </c>
      <c r="AF6471" s="3"/>
      <c r="AH6471" s="9"/>
    </row>
    <row r="6472" spans="1:34" ht="10.95" customHeight="1" outlineLevel="1" x14ac:dyDescent="0.25">
      <c r="A6472" t="s">
        <v>6860</v>
      </c>
      <c r="C6472" s="3" t="s">
        <v>12533</v>
      </c>
      <c r="D6472" s="3">
        <v>1202</v>
      </c>
      <c r="E6472" s="9">
        <v>2008</v>
      </c>
      <c r="F6472" s="7" t="s">
        <v>18172</v>
      </c>
      <c r="G6472" s="7" t="s">
        <v>5401</v>
      </c>
      <c r="H6472" s="8" t="s">
        <v>6096</v>
      </c>
      <c r="I6472" s="8" t="s">
        <v>18173</v>
      </c>
      <c r="J6472" s="19">
        <v>6</v>
      </c>
      <c r="K6472" s="19" t="s">
        <v>7736</v>
      </c>
      <c r="L6472" s="11">
        <v>3.8</v>
      </c>
      <c r="M6472" s="11"/>
      <c r="N6472" s="24"/>
      <c r="P6472" s="32"/>
      <c r="T6472" s="19"/>
      <c r="U6472" s="3"/>
      <c r="X6472" t="str">
        <f t="shared" si="397"/>
        <v/>
      </c>
      <c r="Z6472" t="str">
        <f t="shared" si="398"/>
        <v/>
      </c>
      <c r="AB6472" s="9"/>
      <c r="AC6472" t="s">
        <v>6096</v>
      </c>
      <c r="AD6472">
        <f t="shared" si="396"/>
        <v>0</v>
      </c>
      <c r="AF6472" s="3"/>
      <c r="AH6472" s="9"/>
    </row>
    <row r="6473" spans="1:34" ht="10.95" customHeight="1" outlineLevel="1" x14ac:dyDescent="0.25">
      <c r="A6473" t="s">
        <v>6860</v>
      </c>
      <c r="C6473" s="3" t="s">
        <v>12533</v>
      </c>
      <c r="D6473" s="3">
        <v>1203</v>
      </c>
      <c r="E6473" s="9">
        <v>2008</v>
      </c>
      <c r="F6473" s="7" t="s">
        <v>8734</v>
      </c>
      <c r="G6473" s="7" t="s">
        <v>5401</v>
      </c>
      <c r="H6473" s="8" t="s">
        <v>4775</v>
      </c>
      <c r="I6473" s="8" t="s">
        <v>8733</v>
      </c>
      <c r="J6473" s="19">
        <v>5</v>
      </c>
      <c r="K6473" s="19" t="s">
        <v>7736</v>
      </c>
      <c r="L6473" s="11">
        <v>2.2999999999999998</v>
      </c>
      <c r="M6473" s="11"/>
      <c r="N6473" s="24"/>
      <c r="P6473" s="32"/>
      <c r="T6473" s="19"/>
      <c r="U6473" s="3"/>
      <c r="X6473" t="str">
        <f t="shared" si="397"/>
        <v/>
      </c>
      <c r="Z6473" t="str">
        <f t="shared" si="398"/>
        <v/>
      </c>
      <c r="AB6473" s="9"/>
      <c r="AC6473" t="s">
        <v>4775</v>
      </c>
      <c r="AD6473">
        <f t="shared" si="396"/>
        <v>0</v>
      </c>
      <c r="AF6473" s="3"/>
      <c r="AH6473" s="9"/>
    </row>
    <row r="6474" spans="1:34" ht="10.95" customHeight="1" outlineLevel="1" x14ac:dyDescent="0.25">
      <c r="A6474" t="s">
        <v>6860</v>
      </c>
      <c r="C6474" s="3" t="s">
        <v>12533</v>
      </c>
      <c r="D6474" s="3">
        <v>1207</v>
      </c>
      <c r="E6474" s="9">
        <v>2009</v>
      </c>
      <c r="F6474" s="7" t="s">
        <v>8708</v>
      </c>
      <c r="G6474" s="7" t="s">
        <v>5401</v>
      </c>
      <c r="H6474" s="8" t="s">
        <v>8736</v>
      </c>
      <c r="I6474" s="8" t="s">
        <v>7691</v>
      </c>
      <c r="J6474" s="19">
        <v>6</v>
      </c>
      <c r="K6474" s="19" t="s">
        <v>7736</v>
      </c>
      <c r="L6474" s="11">
        <v>1</v>
      </c>
      <c r="M6474" s="11"/>
      <c r="N6474" s="24"/>
      <c r="P6474" s="32"/>
      <c r="T6474" s="19"/>
      <c r="U6474" s="3"/>
      <c r="X6474" t="str">
        <f t="shared" si="397"/>
        <v/>
      </c>
      <c r="Z6474" t="str">
        <f t="shared" si="398"/>
        <v/>
      </c>
      <c r="AB6474" s="9"/>
      <c r="AC6474" t="s">
        <v>8736</v>
      </c>
      <c r="AD6474">
        <f t="shared" si="396"/>
        <v>0</v>
      </c>
      <c r="AF6474" s="3"/>
      <c r="AH6474" s="9"/>
    </row>
    <row r="6475" spans="1:34" ht="10.95" customHeight="1" outlineLevel="1" x14ac:dyDescent="0.25">
      <c r="A6475" t="s">
        <v>6860</v>
      </c>
      <c r="C6475" s="3" t="s">
        <v>12533</v>
      </c>
      <c r="D6475" s="3">
        <v>1208</v>
      </c>
      <c r="E6475" s="9">
        <v>2009</v>
      </c>
      <c r="F6475" s="7" t="s">
        <v>8735</v>
      </c>
      <c r="G6475" s="7" t="s">
        <v>5401</v>
      </c>
      <c r="H6475" s="8" t="s">
        <v>10600</v>
      </c>
      <c r="I6475" s="8" t="s">
        <v>7691</v>
      </c>
      <c r="J6475" s="19">
        <v>6</v>
      </c>
      <c r="K6475" s="19" t="s">
        <v>7736</v>
      </c>
      <c r="L6475" s="11">
        <v>1</v>
      </c>
      <c r="M6475" s="11"/>
      <c r="N6475" s="24"/>
      <c r="P6475" s="32"/>
      <c r="T6475" s="19"/>
      <c r="U6475" s="3"/>
      <c r="X6475" t="str">
        <f t="shared" si="397"/>
        <v/>
      </c>
      <c r="Z6475" t="str">
        <f t="shared" si="398"/>
        <v/>
      </c>
      <c r="AB6475" s="9"/>
      <c r="AC6475" t="s">
        <v>10600</v>
      </c>
      <c r="AD6475">
        <f t="shared" si="396"/>
        <v>0</v>
      </c>
      <c r="AF6475" s="3"/>
      <c r="AH6475" s="9"/>
    </row>
    <row r="6476" spans="1:34" ht="10.95" customHeight="1" outlineLevel="1" x14ac:dyDescent="0.25">
      <c r="A6476" t="s">
        <v>6860</v>
      </c>
      <c r="C6476" s="3" t="s">
        <v>12533</v>
      </c>
      <c r="D6476" s="3">
        <v>1213</v>
      </c>
      <c r="E6476" s="9">
        <v>2009</v>
      </c>
      <c r="F6476" s="7" t="s">
        <v>8735</v>
      </c>
      <c r="G6476" s="7" t="s">
        <v>5401</v>
      </c>
      <c r="H6476" s="8" t="s">
        <v>8738</v>
      </c>
      <c r="I6476" s="8" t="s">
        <v>8737</v>
      </c>
      <c r="J6476" s="19">
        <v>5</v>
      </c>
      <c r="K6476" s="19" t="s">
        <v>7736</v>
      </c>
      <c r="L6476" s="11">
        <v>2</v>
      </c>
      <c r="M6476" s="11"/>
      <c r="N6476" s="24"/>
      <c r="P6476" s="32"/>
      <c r="T6476" s="19"/>
      <c r="U6476" s="3"/>
      <c r="X6476" t="str">
        <f t="shared" si="397"/>
        <v/>
      </c>
      <c r="Z6476" t="str">
        <f t="shared" si="398"/>
        <v/>
      </c>
      <c r="AB6476" s="9"/>
      <c r="AC6476" t="s">
        <v>8738</v>
      </c>
      <c r="AD6476">
        <f t="shared" si="396"/>
        <v>0</v>
      </c>
      <c r="AF6476" s="3"/>
      <c r="AH6476" s="9"/>
    </row>
    <row r="6477" spans="1:34" ht="10.95" customHeight="1" outlineLevel="1" x14ac:dyDescent="0.25">
      <c r="A6477" t="s">
        <v>6860</v>
      </c>
      <c r="C6477" s="3" t="s">
        <v>12533</v>
      </c>
      <c r="D6477" s="3">
        <v>1214</v>
      </c>
      <c r="E6477" s="9">
        <v>2009</v>
      </c>
      <c r="F6477" s="7" t="s">
        <v>8735</v>
      </c>
      <c r="G6477" s="7" t="s">
        <v>5401</v>
      </c>
      <c r="H6477" s="8" t="s">
        <v>8738</v>
      </c>
      <c r="I6477" s="8" t="s">
        <v>8737</v>
      </c>
      <c r="J6477" s="19">
        <v>5</v>
      </c>
      <c r="K6477" s="19" t="s">
        <v>7736</v>
      </c>
      <c r="L6477" s="11">
        <v>2</v>
      </c>
      <c r="M6477" s="11"/>
      <c r="N6477" s="24"/>
      <c r="P6477" s="32"/>
      <c r="T6477" s="19"/>
      <c r="U6477" s="3"/>
      <c r="X6477" t="str">
        <f t="shared" si="397"/>
        <v/>
      </c>
      <c r="Z6477" t="str">
        <f t="shared" si="398"/>
        <v/>
      </c>
      <c r="AB6477" s="9"/>
      <c r="AC6477" t="s">
        <v>8738</v>
      </c>
      <c r="AD6477">
        <f t="shared" si="396"/>
        <v>0</v>
      </c>
      <c r="AF6477" s="3"/>
      <c r="AH6477" s="9"/>
    </row>
    <row r="6478" spans="1:34" ht="10.95" customHeight="1" outlineLevel="1" x14ac:dyDescent="0.25">
      <c r="A6478" t="s">
        <v>6860</v>
      </c>
      <c r="C6478" s="3" t="s">
        <v>12533</v>
      </c>
      <c r="D6478" s="3">
        <v>1215</v>
      </c>
      <c r="E6478" s="9">
        <v>2009</v>
      </c>
      <c r="F6478" s="7" t="s">
        <v>8734</v>
      </c>
      <c r="G6478" s="7" t="s">
        <v>5401</v>
      </c>
      <c r="H6478" s="8" t="s">
        <v>8738</v>
      </c>
      <c r="I6478" s="8" t="s">
        <v>8737</v>
      </c>
      <c r="J6478" s="19">
        <v>5</v>
      </c>
      <c r="K6478" s="19" t="s">
        <v>7736</v>
      </c>
      <c r="L6478" s="11">
        <v>2</v>
      </c>
      <c r="M6478" s="11"/>
      <c r="N6478" s="24"/>
      <c r="P6478" s="32"/>
      <c r="T6478" s="19"/>
      <c r="U6478" s="3"/>
      <c r="X6478" t="str">
        <f t="shared" si="397"/>
        <v/>
      </c>
      <c r="Z6478" t="str">
        <f t="shared" si="398"/>
        <v/>
      </c>
      <c r="AB6478" s="9"/>
      <c r="AC6478" t="s">
        <v>8738</v>
      </c>
      <c r="AD6478">
        <f t="shared" si="396"/>
        <v>0</v>
      </c>
      <c r="AF6478" s="3"/>
      <c r="AH6478" s="9"/>
    </row>
    <row r="6479" spans="1:34" ht="10.95" customHeight="1" outlineLevel="1" x14ac:dyDescent="0.25">
      <c r="A6479" t="s">
        <v>6860</v>
      </c>
      <c r="C6479" s="3" t="s">
        <v>12533</v>
      </c>
      <c r="D6479" s="3">
        <v>1216</v>
      </c>
      <c r="E6479" s="9">
        <v>2009</v>
      </c>
      <c r="F6479" s="7" t="s">
        <v>8734</v>
      </c>
      <c r="G6479" s="7" t="s">
        <v>5401</v>
      </c>
      <c r="H6479" s="8" t="s">
        <v>8738</v>
      </c>
      <c r="I6479" s="8" t="s">
        <v>8737</v>
      </c>
      <c r="J6479" s="19">
        <v>5</v>
      </c>
      <c r="K6479" s="19" t="s">
        <v>7736</v>
      </c>
      <c r="L6479" s="11">
        <v>2</v>
      </c>
      <c r="M6479" s="11"/>
      <c r="N6479" s="24"/>
      <c r="P6479" s="32"/>
      <c r="T6479" s="19"/>
      <c r="U6479" s="3"/>
      <c r="X6479" t="str">
        <f t="shared" si="397"/>
        <v/>
      </c>
      <c r="Z6479" t="str">
        <f t="shared" si="398"/>
        <v/>
      </c>
      <c r="AB6479" s="9"/>
      <c r="AC6479" t="s">
        <v>8738</v>
      </c>
      <c r="AD6479">
        <f t="shared" si="396"/>
        <v>0</v>
      </c>
      <c r="AF6479" s="3"/>
      <c r="AH6479" s="9"/>
    </row>
    <row r="6480" spans="1:34" ht="10.95" customHeight="1" outlineLevel="1" x14ac:dyDescent="0.25">
      <c r="A6480" t="s">
        <v>6860</v>
      </c>
      <c r="C6480" s="3" t="s">
        <v>12533</v>
      </c>
      <c r="D6480" s="3" t="s">
        <v>8838</v>
      </c>
      <c r="E6480" s="9">
        <v>2009</v>
      </c>
      <c r="F6480" s="7" t="s">
        <v>760</v>
      </c>
      <c r="G6480" s="7" t="s">
        <v>5401</v>
      </c>
      <c r="H6480" s="8" t="s">
        <v>8839</v>
      </c>
      <c r="I6480" s="8" t="s">
        <v>8737</v>
      </c>
      <c r="J6480" s="19">
        <v>5</v>
      </c>
      <c r="K6480" s="19" t="s">
        <v>7736</v>
      </c>
      <c r="L6480" s="11">
        <v>6.1</v>
      </c>
      <c r="M6480" s="11"/>
      <c r="N6480" s="24"/>
      <c r="P6480" s="32"/>
      <c r="T6480" s="19"/>
      <c r="U6480" s="3"/>
      <c r="X6480" t="str">
        <f t="shared" si="397"/>
        <v/>
      </c>
      <c r="Z6480" t="str">
        <f t="shared" si="398"/>
        <v/>
      </c>
      <c r="AB6480" s="9"/>
      <c r="AC6480" t="s">
        <v>8839</v>
      </c>
      <c r="AD6480">
        <f t="shared" si="396"/>
        <v>0</v>
      </c>
      <c r="AF6480" s="3"/>
      <c r="AH6480" s="9"/>
    </row>
    <row r="6481" spans="1:34" ht="10.95" customHeight="1" outlineLevel="1" x14ac:dyDescent="0.25">
      <c r="A6481" t="s">
        <v>6860</v>
      </c>
      <c r="C6481" s="3" t="s">
        <v>12533</v>
      </c>
      <c r="D6481" s="3" t="s">
        <v>8838</v>
      </c>
      <c r="E6481" s="9">
        <v>2009</v>
      </c>
      <c r="F6481" s="7" t="s">
        <v>8698</v>
      </c>
      <c r="G6481" s="7" t="s">
        <v>5401</v>
      </c>
      <c r="H6481" s="8" t="s">
        <v>8839</v>
      </c>
      <c r="I6481" s="8" t="s">
        <v>8737</v>
      </c>
      <c r="J6481" s="19">
        <v>5</v>
      </c>
      <c r="K6481" s="19" t="s">
        <v>7736</v>
      </c>
      <c r="L6481" s="11">
        <v>5.5</v>
      </c>
      <c r="M6481" s="11"/>
      <c r="N6481" s="24"/>
      <c r="P6481" s="32"/>
      <c r="T6481" s="19"/>
      <c r="U6481" s="3"/>
      <c r="X6481">
        <f t="shared" si="397"/>
        <v>1</v>
      </c>
      <c r="Z6481" t="str">
        <f t="shared" si="398"/>
        <v/>
      </c>
      <c r="AB6481" s="9"/>
      <c r="AC6481" t="s">
        <v>8839</v>
      </c>
      <c r="AD6481">
        <f t="shared" si="396"/>
        <v>0</v>
      </c>
      <c r="AF6481" s="3"/>
      <c r="AH6481" s="9"/>
    </row>
    <row r="6482" spans="1:34" ht="10.95" customHeight="1" outlineLevel="1" x14ac:dyDescent="0.25">
      <c r="A6482" t="s">
        <v>6860</v>
      </c>
      <c r="C6482" s="3" t="s">
        <v>12533</v>
      </c>
      <c r="D6482" s="3">
        <v>1230</v>
      </c>
      <c r="E6482" s="9">
        <v>2009</v>
      </c>
      <c r="F6482" s="7" t="s">
        <v>8729</v>
      </c>
      <c r="G6482" s="7" t="s">
        <v>5401</v>
      </c>
      <c r="H6482" s="8" t="s">
        <v>8850</v>
      </c>
      <c r="I6482" s="8" t="s">
        <v>8851</v>
      </c>
      <c r="J6482" s="19">
        <v>3</v>
      </c>
      <c r="K6482" s="19" t="s">
        <v>7736</v>
      </c>
      <c r="L6482" s="11">
        <v>2.4</v>
      </c>
      <c r="M6482" s="11"/>
      <c r="N6482" s="24"/>
      <c r="P6482" s="32"/>
      <c r="T6482" s="19"/>
      <c r="U6482" s="3"/>
      <c r="X6482" t="str">
        <f t="shared" si="397"/>
        <v/>
      </c>
      <c r="Z6482" t="str">
        <f t="shared" si="398"/>
        <v/>
      </c>
      <c r="AB6482" s="9"/>
      <c r="AC6482" t="s">
        <v>8850</v>
      </c>
      <c r="AD6482">
        <f t="shared" si="396"/>
        <v>0</v>
      </c>
      <c r="AF6482" s="3"/>
      <c r="AH6482" s="9"/>
    </row>
    <row r="6483" spans="1:34" ht="10.95" customHeight="1" outlineLevel="1" x14ac:dyDescent="0.25">
      <c r="A6483" t="s">
        <v>6860</v>
      </c>
      <c r="C6483" s="3" t="s">
        <v>12533</v>
      </c>
      <c r="D6483" s="3">
        <v>1232</v>
      </c>
      <c r="E6483" s="9">
        <v>2009</v>
      </c>
      <c r="F6483" s="7" t="s">
        <v>8740</v>
      </c>
      <c r="G6483" s="7" t="s">
        <v>5401</v>
      </c>
      <c r="H6483" s="8" t="s">
        <v>8741</v>
      </c>
      <c r="I6483" s="8" t="s">
        <v>8739</v>
      </c>
      <c r="J6483" s="19">
        <v>5</v>
      </c>
      <c r="K6483" s="19" t="s">
        <v>7736</v>
      </c>
      <c r="L6483" s="11">
        <v>2.2000000000000002</v>
      </c>
      <c r="M6483" s="11"/>
      <c r="N6483" s="24"/>
      <c r="P6483" s="32"/>
      <c r="T6483" s="19"/>
      <c r="U6483" s="3"/>
      <c r="X6483" t="str">
        <f t="shared" si="397"/>
        <v/>
      </c>
      <c r="Z6483">
        <f t="shared" si="398"/>
        <v>1</v>
      </c>
      <c r="AB6483" s="9"/>
      <c r="AC6483" t="s">
        <v>8741</v>
      </c>
      <c r="AD6483">
        <f t="shared" si="396"/>
        <v>0</v>
      </c>
      <c r="AF6483" s="3"/>
      <c r="AH6483" s="9"/>
    </row>
    <row r="6484" spans="1:34" ht="10.95" customHeight="1" outlineLevel="1" x14ac:dyDescent="0.25">
      <c r="A6484" t="s">
        <v>6860</v>
      </c>
      <c r="C6484" s="3" t="s">
        <v>12533</v>
      </c>
      <c r="D6484" s="3">
        <v>1233</v>
      </c>
      <c r="E6484" s="9">
        <v>2009</v>
      </c>
      <c r="F6484" s="7" t="s">
        <v>8709</v>
      </c>
      <c r="G6484" s="7" t="s">
        <v>5401</v>
      </c>
      <c r="H6484" s="8" t="s">
        <v>8744</v>
      </c>
      <c r="I6484" s="8" t="s">
        <v>8742</v>
      </c>
      <c r="J6484" s="19">
        <v>5</v>
      </c>
      <c r="K6484" s="19" t="s">
        <v>7736</v>
      </c>
      <c r="L6484" s="11">
        <v>1.8</v>
      </c>
      <c r="M6484" s="11"/>
      <c r="N6484" s="24"/>
      <c r="P6484" s="32"/>
      <c r="T6484" s="19"/>
      <c r="U6484" s="3"/>
      <c r="X6484" t="str">
        <f t="shared" si="397"/>
        <v/>
      </c>
      <c r="Z6484" t="str">
        <f t="shared" si="398"/>
        <v/>
      </c>
      <c r="AB6484" s="9"/>
      <c r="AC6484" t="s">
        <v>8744</v>
      </c>
      <c r="AD6484">
        <f t="shared" si="396"/>
        <v>0</v>
      </c>
      <c r="AF6484" s="3"/>
      <c r="AH6484" s="9"/>
    </row>
    <row r="6485" spans="1:34" ht="10.95" customHeight="1" outlineLevel="1" x14ac:dyDescent="0.25">
      <c r="A6485" t="s">
        <v>6860</v>
      </c>
      <c r="C6485" s="3" t="s">
        <v>12533</v>
      </c>
      <c r="D6485" s="3">
        <v>1234</v>
      </c>
      <c r="E6485" s="9">
        <v>2009</v>
      </c>
      <c r="F6485" s="7" t="s">
        <v>8743</v>
      </c>
      <c r="G6485" s="7" t="s">
        <v>5401</v>
      </c>
      <c r="H6485" s="8" t="s">
        <v>8747</v>
      </c>
      <c r="I6485" s="8" t="s">
        <v>8742</v>
      </c>
      <c r="J6485" s="19">
        <v>5</v>
      </c>
      <c r="K6485" s="19" t="s">
        <v>7736</v>
      </c>
      <c r="L6485" s="11">
        <v>1.8</v>
      </c>
      <c r="M6485" s="11"/>
      <c r="N6485" s="24"/>
      <c r="P6485" s="32"/>
      <c r="T6485" s="19"/>
      <c r="U6485" s="3"/>
      <c r="X6485" t="str">
        <f t="shared" si="397"/>
        <v/>
      </c>
      <c r="Z6485" t="str">
        <f t="shared" si="398"/>
        <v/>
      </c>
      <c r="AB6485" s="9"/>
      <c r="AC6485" t="s">
        <v>8747</v>
      </c>
      <c r="AD6485">
        <f t="shared" si="396"/>
        <v>0</v>
      </c>
      <c r="AF6485" s="3"/>
      <c r="AH6485" s="9"/>
    </row>
    <row r="6486" spans="1:34" ht="10.95" customHeight="1" outlineLevel="1" x14ac:dyDescent="0.25">
      <c r="A6486" t="s">
        <v>6860</v>
      </c>
      <c r="C6486" s="3" t="s">
        <v>12533</v>
      </c>
      <c r="D6486" s="3">
        <v>1235</v>
      </c>
      <c r="E6486" s="9">
        <v>2009</v>
      </c>
      <c r="F6486" s="7" t="s">
        <v>8734</v>
      </c>
      <c r="G6486" s="7" t="s">
        <v>5401</v>
      </c>
      <c r="H6486" s="8" t="s">
        <v>8749</v>
      </c>
      <c r="I6486" s="8" t="s">
        <v>8748</v>
      </c>
      <c r="J6486" s="19">
        <v>5</v>
      </c>
      <c r="K6486" s="19" t="s">
        <v>7736</v>
      </c>
      <c r="L6486" s="11">
        <v>1.55</v>
      </c>
      <c r="M6486" s="11"/>
      <c r="N6486" s="24"/>
      <c r="P6486" s="32"/>
      <c r="T6486" s="19"/>
      <c r="U6486" s="3"/>
      <c r="X6486" t="str">
        <f t="shared" si="397"/>
        <v/>
      </c>
      <c r="Z6486" t="str">
        <f t="shared" si="398"/>
        <v/>
      </c>
      <c r="AB6486" s="9"/>
      <c r="AC6486" t="s">
        <v>8749</v>
      </c>
      <c r="AD6486">
        <f t="shared" si="396"/>
        <v>0</v>
      </c>
      <c r="AF6486" s="3"/>
      <c r="AH6486" s="9"/>
    </row>
    <row r="6487" spans="1:34" ht="10.95" customHeight="1" outlineLevel="1" x14ac:dyDescent="0.25">
      <c r="A6487" t="s">
        <v>6860</v>
      </c>
      <c r="C6487" s="3" t="s">
        <v>12533</v>
      </c>
      <c r="D6487" s="3">
        <v>1236</v>
      </c>
      <c r="E6487" s="9">
        <v>2009</v>
      </c>
      <c r="F6487" s="7" t="s">
        <v>8734</v>
      </c>
      <c r="G6487" s="7" t="s">
        <v>5401</v>
      </c>
      <c r="H6487" s="8" t="s">
        <v>8749</v>
      </c>
      <c r="I6487" s="8" t="s">
        <v>8748</v>
      </c>
      <c r="J6487" s="19">
        <v>5</v>
      </c>
      <c r="K6487" s="19" t="s">
        <v>7736</v>
      </c>
      <c r="L6487" s="11">
        <v>1.55</v>
      </c>
      <c r="M6487" s="11"/>
      <c r="N6487" s="24"/>
      <c r="P6487" s="32"/>
      <c r="T6487" s="19"/>
      <c r="U6487" s="3"/>
      <c r="X6487" t="str">
        <f t="shared" si="397"/>
        <v/>
      </c>
      <c r="Z6487" t="str">
        <f t="shared" si="398"/>
        <v/>
      </c>
      <c r="AB6487" s="9"/>
      <c r="AC6487" t="s">
        <v>8749</v>
      </c>
      <c r="AD6487">
        <f t="shared" si="396"/>
        <v>0</v>
      </c>
      <c r="AF6487" s="3"/>
      <c r="AH6487" s="9"/>
    </row>
    <row r="6488" spans="1:34" ht="10.95" customHeight="1" outlineLevel="1" x14ac:dyDescent="0.25">
      <c r="A6488" t="s">
        <v>6860</v>
      </c>
      <c r="C6488" s="3" t="s">
        <v>12533</v>
      </c>
      <c r="D6488" s="3" t="s">
        <v>10601</v>
      </c>
      <c r="E6488" s="9">
        <v>2009</v>
      </c>
      <c r="F6488" s="7" t="s">
        <v>10602</v>
      </c>
      <c r="G6488" s="7" t="s">
        <v>5401</v>
      </c>
      <c r="H6488" s="8" t="s">
        <v>8749</v>
      </c>
      <c r="I6488" s="8" t="s">
        <v>8748</v>
      </c>
      <c r="J6488" s="19">
        <v>5</v>
      </c>
      <c r="K6488" s="19" t="s">
        <v>7736</v>
      </c>
      <c r="L6488" s="11">
        <v>3.1</v>
      </c>
      <c r="M6488" s="11"/>
      <c r="N6488" s="24"/>
      <c r="P6488" s="32"/>
      <c r="T6488" s="19"/>
      <c r="U6488" s="3"/>
      <c r="X6488" t="str">
        <f t="shared" si="397"/>
        <v/>
      </c>
      <c r="Z6488" t="str">
        <f t="shared" si="398"/>
        <v/>
      </c>
      <c r="AB6488" s="9"/>
      <c r="AC6488" t="s">
        <v>8749</v>
      </c>
      <c r="AD6488">
        <f t="shared" si="396"/>
        <v>0</v>
      </c>
      <c r="AF6488" s="3"/>
      <c r="AH6488" s="9"/>
    </row>
    <row r="6489" spans="1:34" ht="10.95" customHeight="1" outlineLevel="1" x14ac:dyDescent="0.25">
      <c r="A6489" t="s">
        <v>6860</v>
      </c>
      <c r="C6489" s="3" t="s">
        <v>12533</v>
      </c>
      <c r="D6489" s="3">
        <v>1266</v>
      </c>
      <c r="E6489" s="9">
        <v>2010</v>
      </c>
      <c r="F6489" s="7" t="s">
        <v>8757</v>
      </c>
      <c r="G6489" s="7" t="s">
        <v>5401</v>
      </c>
      <c r="H6489" s="8" t="s">
        <v>8752</v>
      </c>
      <c r="I6489" s="8" t="s">
        <v>8750</v>
      </c>
      <c r="J6489" s="19">
        <v>1</v>
      </c>
      <c r="K6489" s="19" t="s">
        <v>7736</v>
      </c>
      <c r="L6489" s="11">
        <v>2.7</v>
      </c>
      <c r="M6489" s="11"/>
      <c r="N6489" s="24"/>
      <c r="P6489" s="32"/>
      <c r="S6489">
        <v>1</v>
      </c>
      <c r="T6489" s="19"/>
      <c r="U6489" s="3"/>
      <c r="X6489" t="str">
        <f t="shared" si="397"/>
        <v/>
      </c>
      <c r="Z6489" t="str">
        <f t="shared" si="398"/>
        <v/>
      </c>
      <c r="AB6489" s="9"/>
      <c r="AC6489" t="s">
        <v>8752</v>
      </c>
      <c r="AD6489">
        <f t="shared" si="396"/>
        <v>0</v>
      </c>
      <c r="AF6489" s="3"/>
      <c r="AH6489" s="9"/>
    </row>
    <row r="6490" spans="1:34" ht="10.95" customHeight="1" outlineLevel="1" x14ac:dyDescent="0.25">
      <c r="A6490" t="s">
        <v>6860</v>
      </c>
      <c r="C6490" s="3" t="s">
        <v>12533</v>
      </c>
      <c r="D6490" s="3">
        <v>1267</v>
      </c>
      <c r="E6490" s="9">
        <v>2010</v>
      </c>
      <c r="F6490" s="7" t="s">
        <v>8758</v>
      </c>
      <c r="G6490" s="7" t="s">
        <v>5401</v>
      </c>
      <c r="H6490" s="8" t="s">
        <v>8752</v>
      </c>
      <c r="I6490" s="8" t="s">
        <v>8750</v>
      </c>
      <c r="J6490" s="19">
        <v>1</v>
      </c>
      <c r="K6490" s="19" t="s">
        <v>7736</v>
      </c>
      <c r="L6490" s="11">
        <v>2.7</v>
      </c>
      <c r="M6490" s="11"/>
      <c r="N6490" s="24"/>
      <c r="P6490" s="32"/>
      <c r="R6490">
        <v>1</v>
      </c>
      <c r="S6490">
        <v>1</v>
      </c>
      <c r="T6490" s="19"/>
      <c r="U6490" s="3"/>
      <c r="X6490" t="str">
        <f t="shared" si="397"/>
        <v/>
      </c>
      <c r="Z6490" t="str">
        <f t="shared" si="398"/>
        <v/>
      </c>
      <c r="AB6490" s="9"/>
      <c r="AC6490" t="s">
        <v>8752</v>
      </c>
      <c r="AD6490">
        <f t="shared" si="396"/>
        <v>0</v>
      </c>
      <c r="AF6490" s="3"/>
      <c r="AH6490" s="9"/>
    </row>
    <row r="6491" spans="1:34" ht="10.95" customHeight="1" outlineLevel="1" x14ac:dyDescent="0.25">
      <c r="A6491" t="s">
        <v>6860</v>
      </c>
      <c r="C6491" s="3" t="s">
        <v>12533</v>
      </c>
      <c r="D6491" s="3">
        <v>1268</v>
      </c>
      <c r="E6491" s="9">
        <v>2010</v>
      </c>
      <c r="F6491" s="7" t="s">
        <v>8759</v>
      </c>
      <c r="G6491" s="7" t="s">
        <v>5401</v>
      </c>
      <c r="H6491" s="8" t="s">
        <v>8752</v>
      </c>
      <c r="I6491" s="8" t="s">
        <v>8750</v>
      </c>
      <c r="J6491" s="19">
        <v>1</v>
      </c>
      <c r="K6491" s="19" t="s">
        <v>7736</v>
      </c>
      <c r="L6491" s="11">
        <v>2.7</v>
      </c>
      <c r="M6491" s="11"/>
      <c r="N6491" s="24"/>
      <c r="P6491" s="32"/>
      <c r="T6491" s="19"/>
      <c r="U6491" s="3"/>
      <c r="X6491" t="str">
        <f t="shared" si="397"/>
        <v/>
      </c>
      <c r="Z6491" t="str">
        <f t="shared" si="398"/>
        <v/>
      </c>
      <c r="AB6491" s="9"/>
      <c r="AC6491" t="s">
        <v>8752</v>
      </c>
      <c r="AD6491">
        <f t="shared" si="396"/>
        <v>0</v>
      </c>
      <c r="AF6491" s="3"/>
      <c r="AH6491" s="9"/>
    </row>
    <row r="6492" spans="1:34" ht="10.95" customHeight="1" outlineLevel="1" x14ac:dyDescent="0.25">
      <c r="A6492" t="s">
        <v>6860</v>
      </c>
      <c r="C6492" s="3" t="s">
        <v>12533</v>
      </c>
      <c r="D6492" s="3" t="s">
        <v>8751</v>
      </c>
      <c r="E6492" s="9">
        <v>2010</v>
      </c>
      <c r="F6492" s="7" t="s">
        <v>8852</v>
      </c>
      <c r="G6492" s="7" t="s">
        <v>5401</v>
      </c>
      <c r="H6492" s="8" t="s">
        <v>8752</v>
      </c>
      <c r="I6492" s="8" t="s">
        <v>8750</v>
      </c>
      <c r="J6492" s="19">
        <v>1</v>
      </c>
      <c r="K6492" s="19" t="s">
        <v>7736</v>
      </c>
      <c r="L6492" s="11">
        <v>9</v>
      </c>
      <c r="M6492" s="11"/>
      <c r="N6492" s="24"/>
      <c r="P6492" s="32"/>
      <c r="T6492" s="19"/>
      <c r="U6492" s="3"/>
      <c r="W6492" t="s">
        <v>7738</v>
      </c>
      <c r="X6492">
        <f t="shared" si="397"/>
        <v>1</v>
      </c>
      <c r="Z6492" t="str">
        <f t="shared" si="398"/>
        <v/>
      </c>
      <c r="AB6492" s="9"/>
      <c r="AC6492" t="s">
        <v>8752</v>
      </c>
      <c r="AD6492">
        <f t="shared" si="396"/>
        <v>0</v>
      </c>
      <c r="AF6492" s="3"/>
      <c r="AH6492" s="9"/>
    </row>
    <row r="6493" spans="1:34" ht="10.95" customHeight="1" outlineLevel="1" x14ac:dyDescent="0.25">
      <c r="A6493" t="s">
        <v>6860</v>
      </c>
      <c r="C6493" s="3" t="s">
        <v>12533</v>
      </c>
      <c r="D6493" s="3" t="s">
        <v>8751</v>
      </c>
      <c r="E6493" s="9">
        <v>2010</v>
      </c>
      <c r="F6493" s="10" t="s">
        <v>22227</v>
      </c>
      <c r="G6493" s="7" t="s">
        <v>5401</v>
      </c>
      <c r="H6493" s="8" t="s">
        <v>8752</v>
      </c>
      <c r="I6493" s="8" t="s">
        <v>8750</v>
      </c>
      <c r="J6493" s="19">
        <v>1</v>
      </c>
      <c r="K6493" s="19" t="s">
        <v>7736</v>
      </c>
      <c r="L6493" s="11">
        <v>9</v>
      </c>
      <c r="M6493" s="11"/>
      <c r="N6493" s="24"/>
      <c r="P6493" s="32"/>
      <c r="T6493" s="19"/>
      <c r="U6493" s="3"/>
      <c r="W6493" t="s">
        <v>7738</v>
      </c>
      <c r="X6493" t="str">
        <f t="shared" si="397"/>
        <v/>
      </c>
      <c r="Y6493">
        <v>1</v>
      </c>
      <c r="Z6493" t="str">
        <f t="shared" si="398"/>
        <v/>
      </c>
      <c r="AB6493" s="9"/>
      <c r="AC6493" t="s">
        <v>8752</v>
      </c>
      <c r="AD6493">
        <f t="shared" si="396"/>
        <v>0</v>
      </c>
      <c r="AF6493" s="3"/>
      <c r="AH6493" s="9"/>
    </row>
    <row r="6494" spans="1:34" ht="10.95" customHeight="1" outlineLevel="1" x14ac:dyDescent="0.25">
      <c r="A6494" t="s">
        <v>6860</v>
      </c>
      <c r="C6494" s="3" t="s">
        <v>12533</v>
      </c>
      <c r="D6494" s="3" t="s">
        <v>8846</v>
      </c>
      <c r="E6494" s="9">
        <v>2010</v>
      </c>
      <c r="F6494" s="7" t="s">
        <v>8847</v>
      </c>
      <c r="G6494" s="7" t="s">
        <v>5401</v>
      </c>
      <c r="H6494" s="8" t="s">
        <v>8752</v>
      </c>
      <c r="I6494" s="8" t="s">
        <v>8750</v>
      </c>
      <c r="J6494" s="19">
        <v>1</v>
      </c>
      <c r="K6494" s="19" t="s">
        <v>7736</v>
      </c>
      <c r="L6494" s="11">
        <v>4.5</v>
      </c>
      <c r="M6494" s="11"/>
      <c r="N6494" s="24"/>
      <c r="P6494" s="32"/>
      <c r="T6494" s="19"/>
      <c r="U6494" s="3"/>
      <c r="W6494" t="s">
        <v>7738</v>
      </c>
      <c r="X6494" t="str">
        <f t="shared" si="397"/>
        <v/>
      </c>
      <c r="Z6494" t="str">
        <f t="shared" si="398"/>
        <v/>
      </c>
      <c r="AB6494" s="9"/>
      <c r="AC6494" t="s">
        <v>8752</v>
      </c>
      <c r="AD6494">
        <f t="shared" si="396"/>
        <v>0</v>
      </c>
      <c r="AF6494" s="3"/>
      <c r="AH6494" s="9"/>
    </row>
    <row r="6495" spans="1:34" ht="10.95" customHeight="1" outlineLevel="1" x14ac:dyDescent="0.25">
      <c r="A6495" t="s">
        <v>6860</v>
      </c>
      <c r="C6495" s="3" t="s">
        <v>12533</v>
      </c>
      <c r="D6495" s="3" t="s">
        <v>18784</v>
      </c>
      <c r="E6495" s="9">
        <v>2010</v>
      </c>
      <c r="F6495" s="7" t="s">
        <v>8754</v>
      </c>
      <c r="G6495" s="7" t="s">
        <v>5401</v>
      </c>
      <c r="H6495" s="8" t="s">
        <v>4775</v>
      </c>
      <c r="I6495" s="8" t="s">
        <v>8753</v>
      </c>
      <c r="J6495" s="19">
        <v>3</v>
      </c>
      <c r="K6495" s="19" t="s">
        <v>7736</v>
      </c>
      <c r="L6495" s="11">
        <v>2</v>
      </c>
      <c r="M6495" s="11"/>
      <c r="N6495" s="24"/>
      <c r="P6495" s="32"/>
      <c r="T6495" s="19"/>
      <c r="U6495" s="3"/>
      <c r="X6495" t="str">
        <f t="shared" si="397"/>
        <v/>
      </c>
      <c r="Z6495">
        <f t="shared" si="398"/>
        <v>1</v>
      </c>
      <c r="AB6495" s="9"/>
      <c r="AC6495" t="s">
        <v>4775</v>
      </c>
      <c r="AD6495">
        <f t="shared" si="396"/>
        <v>0</v>
      </c>
      <c r="AF6495" s="3"/>
      <c r="AH6495" s="9"/>
    </row>
    <row r="6496" spans="1:34" ht="10.95" customHeight="1" outlineLevel="1" x14ac:dyDescent="0.25">
      <c r="A6496" t="s">
        <v>6860</v>
      </c>
      <c r="C6496" s="3" t="s">
        <v>12533</v>
      </c>
      <c r="D6496" s="3">
        <v>1308</v>
      </c>
      <c r="E6496" s="9">
        <v>2011</v>
      </c>
      <c r="F6496" s="7" t="s">
        <v>8758</v>
      </c>
      <c r="G6496" s="7" t="s">
        <v>5401</v>
      </c>
      <c r="H6496" s="8" t="s">
        <v>8756</v>
      </c>
      <c r="I6496" s="8" t="s">
        <v>8748</v>
      </c>
      <c r="J6496" s="19">
        <v>3</v>
      </c>
      <c r="K6496" s="19" t="s">
        <v>7736</v>
      </c>
      <c r="L6496" s="11">
        <v>3.5</v>
      </c>
      <c r="M6496" s="11"/>
      <c r="N6496" s="24"/>
      <c r="P6496" s="32"/>
      <c r="T6496" s="19"/>
      <c r="U6496" s="3" t="s">
        <v>8865</v>
      </c>
      <c r="X6496" t="str">
        <f t="shared" si="397"/>
        <v/>
      </c>
      <c r="Z6496" t="str">
        <f t="shared" si="398"/>
        <v/>
      </c>
      <c r="AB6496" s="9"/>
      <c r="AC6496" t="s">
        <v>8756</v>
      </c>
      <c r="AD6496">
        <f t="shared" si="396"/>
        <v>0</v>
      </c>
      <c r="AF6496" s="3"/>
      <c r="AH6496" s="9"/>
    </row>
    <row r="6497" spans="1:34" ht="10.95" customHeight="1" outlineLevel="1" x14ac:dyDescent="0.25">
      <c r="A6497" t="s">
        <v>6860</v>
      </c>
      <c r="C6497" s="3" t="s">
        <v>12533</v>
      </c>
      <c r="D6497" s="3">
        <v>1309</v>
      </c>
      <c r="E6497" s="9">
        <v>2011</v>
      </c>
      <c r="F6497" s="7" t="s">
        <v>8758</v>
      </c>
      <c r="G6497" s="7" t="s">
        <v>5401</v>
      </c>
      <c r="H6497" s="8" t="s">
        <v>8756</v>
      </c>
      <c r="I6497" s="8" t="s">
        <v>8748</v>
      </c>
      <c r="J6497" s="19">
        <v>3</v>
      </c>
      <c r="K6497" s="19" t="s">
        <v>7736</v>
      </c>
      <c r="L6497" s="11">
        <v>3.5</v>
      </c>
      <c r="M6497" s="11"/>
      <c r="N6497" s="24"/>
      <c r="P6497" s="32"/>
      <c r="T6497" s="19"/>
      <c r="U6497" s="3" t="s">
        <v>8866</v>
      </c>
      <c r="X6497" t="str">
        <f t="shared" si="397"/>
        <v/>
      </c>
      <c r="Z6497" t="str">
        <f t="shared" si="398"/>
        <v/>
      </c>
      <c r="AB6497" s="9"/>
      <c r="AC6497" t="s">
        <v>8756</v>
      </c>
      <c r="AD6497">
        <f t="shared" si="396"/>
        <v>0</v>
      </c>
      <c r="AF6497" s="3"/>
      <c r="AH6497" s="9"/>
    </row>
    <row r="6498" spans="1:34" ht="10.95" customHeight="1" outlineLevel="1" x14ac:dyDescent="0.25">
      <c r="A6498" t="s">
        <v>6860</v>
      </c>
      <c r="C6498" s="3" t="s">
        <v>12533</v>
      </c>
      <c r="D6498" s="3" t="s">
        <v>8755</v>
      </c>
      <c r="E6498" s="9">
        <v>2011</v>
      </c>
      <c r="F6498" s="7" t="s">
        <v>165</v>
      </c>
      <c r="G6498" s="7" t="s">
        <v>5401</v>
      </c>
      <c r="H6498" s="8" t="s">
        <v>8756</v>
      </c>
      <c r="I6498" s="8" t="s">
        <v>8748</v>
      </c>
      <c r="J6498" s="19">
        <v>3</v>
      </c>
      <c r="K6498" s="19" t="s">
        <v>7736</v>
      </c>
      <c r="L6498" s="11">
        <v>4</v>
      </c>
      <c r="M6498" s="11"/>
      <c r="N6498" s="24"/>
      <c r="P6498" s="32"/>
      <c r="T6498" s="19"/>
      <c r="U6498" s="3"/>
      <c r="X6498" t="str">
        <f t="shared" si="397"/>
        <v/>
      </c>
      <c r="Z6498" t="str">
        <f t="shared" si="398"/>
        <v/>
      </c>
      <c r="AB6498" s="9"/>
      <c r="AC6498" t="s">
        <v>8756</v>
      </c>
      <c r="AD6498">
        <f t="shared" si="396"/>
        <v>0</v>
      </c>
      <c r="AF6498" s="3"/>
      <c r="AH6498" s="9"/>
    </row>
    <row r="6499" spans="1:34" ht="10.95" customHeight="1" outlineLevel="1" x14ac:dyDescent="0.25">
      <c r="A6499" t="s">
        <v>6860</v>
      </c>
      <c r="C6499" s="3" t="s">
        <v>12533</v>
      </c>
      <c r="D6499" s="3">
        <v>1311</v>
      </c>
      <c r="E6499" s="9">
        <v>2011</v>
      </c>
      <c r="F6499" s="10" t="s">
        <v>21612</v>
      </c>
      <c r="G6499" s="7" t="s">
        <v>5401</v>
      </c>
      <c r="H6499" s="8" t="s">
        <v>4775</v>
      </c>
      <c r="I6499" s="8" t="s">
        <v>10604</v>
      </c>
      <c r="J6499" s="19">
        <v>5</v>
      </c>
      <c r="K6499" s="19" t="s">
        <v>7736</v>
      </c>
      <c r="L6499" s="11">
        <v>2.8</v>
      </c>
      <c r="M6499" s="11"/>
      <c r="N6499" s="24"/>
      <c r="P6499" s="32"/>
      <c r="T6499" s="19"/>
      <c r="U6499" s="3"/>
      <c r="X6499" t="str">
        <f t="shared" si="397"/>
        <v/>
      </c>
      <c r="Z6499">
        <f t="shared" si="398"/>
        <v>1</v>
      </c>
      <c r="AB6499" s="9"/>
      <c r="AC6499" t="s">
        <v>4775</v>
      </c>
      <c r="AD6499">
        <f t="shared" si="396"/>
        <v>0</v>
      </c>
      <c r="AF6499" s="3"/>
      <c r="AH6499" s="9"/>
    </row>
    <row r="6500" spans="1:34" ht="10.95" customHeight="1" outlineLevel="1" x14ac:dyDescent="0.25">
      <c r="A6500" t="s">
        <v>6860</v>
      </c>
      <c r="C6500" s="3" t="s">
        <v>12533</v>
      </c>
      <c r="D6500" s="3">
        <v>1316</v>
      </c>
      <c r="E6500" s="9">
        <v>2011</v>
      </c>
      <c r="F6500" s="7" t="s">
        <v>8761</v>
      </c>
      <c r="G6500" s="7" t="s">
        <v>5401</v>
      </c>
      <c r="H6500" s="8" t="s">
        <v>4775</v>
      </c>
      <c r="I6500" s="8" t="s">
        <v>8760</v>
      </c>
      <c r="J6500" s="19">
        <v>3</v>
      </c>
      <c r="K6500" s="19" t="s">
        <v>7736</v>
      </c>
      <c r="L6500" s="11">
        <v>2.2999999999999998</v>
      </c>
      <c r="M6500" s="11"/>
      <c r="N6500" s="24"/>
      <c r="P6500" s="32"/>
      <c r="T6500" s="19"/>
      <c r="U6500" s="3"/>
      <c r="X6500" t="str">
        <f t="shared" si="397"/>
        <v/>
      </c>
      <c r="Z6500" t="str">
        <f t="shared" si="398"/>
        <v/>
      </c>
      <c r="AB6500" s="9"/>
      <c r="AC6500" t="s">
        <v>4775</v>
      </c>
      <c r="AD6500">
        <f t="shared" si="396"/>
        <v>0</v>
      </c>
      <c r="AF6500" s="3"/>
      <c r="AH6500" s="9"/>
    </row>
    <row r="6501" spans="1:34" ht="10.95" customHeight="1" outlineLevel="1" x14ac:dyDescent="0.25">
      <c r="A6501" t="s">
        <v>6860</v>
      </c>
      <c r="C6501" s="3" t="s">
        <v>12533</v>
      </c>
      <c r="D6501" s="3">
        <v>1317</v>
      </c>
      <c r="E6501" s="9">
        <v>2011</v>
      </c>
      <c r="F6501" s="7" t="s">
        <v>10603</v>
      </c>
      <c r="G6501" s="7" t="s">
        <v>5401</v>
      </c>
      <c r="H6501" s="8" t="s">
        <v>4775</v>
      </c>
      <c r="I6501" s="8" t="s">
        <v>8760</v>
      </c>
      <c r="J6501" s="19">
        <v>5</v>
      </c>
      <c r="K6501" s="19" t="s">
        <v>7736</v>
      </c>
      <c r="L6501" s="11">
        <v>2.5</v>
      </c>
      <c r="M6501" s="11"/>
      <c r="N6501" s="24"/>
      <c r="P6501" s="32"/>
      <c r="T6501" s="19"/>
      <c r="U6501" s="3"/>
      <c r="X6501" t="str">
        <f t="shared" si="397"/>
        <v/>
      </c>
      <c r="Z6501" t="str">
        <f t="shared" si="398"/>
        <v/>
      </c>
      <c r="AB6501" s="9"/>
      <c r="AC6501" t="s">
        <v>4775</v>
      </c>
      <c r="AD6501">
        <f t="shared" si="396"/>
        <v>0</v>
      </c>
      <c r="AF6501" s="3"/>
      <c r="AH6501" s="9"/>
    </row>
    <row r="6502" spans="1:34" ht="10.95" customHeight="1" outlineLevel="1" x14ac:dyDescent="0.25">
      <c r="A6502" t="s">
        <v>6860</v>
      </c>
      <c r="C6502" s="3" t="s">
        <v>12533</v>
      </c>
      <c r="D6502" s="3">
        <v>1322</v>
      </c>
      <c r="E6502" s="9">
        <v>2012</v>
      </c>
      <c r="F6502" s="7" t="s">
        <v>8763</v>
      </c>
      <c r="G6502" s="7" t="s">
        <v>5401</v>
      </c>
      <c r="H6502" s="8" t="s">
        <v>8765</v>
      </c>
      <c r="I6502" s="8" t="s">
        <v>8762</v>
      </c>
      <c r="J6502" s="19">
        <v>3</v>
      </c>
      <c r="K6502" s="19" t="s">
        <v>7736</v>
      </c>
      <c r="L6502" s="11">
        <v>1.9</v>
      </c>
      <c r="M6502" s="11"/>
      <c r="N6502" s="24"/>
      <c r="P6502" s="32"/>
      <c r="T6502" s="19"/>
      <c r="U6502" s="3" t="s">
        <v>8848</v>
      </c>
      <c r="X6502" t="str">
        <f t="shared" si="397"/>
        <v/>
      </c>
      <c r="Z6502" t="str">
        <f t="shared" si="398"/>
        <v/>
      </c>
      <c r="AB6502" s="9"/>
      <c r="AC6502" t="s">
        <v>8765</v>
      </c>
      <c r="AD6502">
        <f t="shared" si="396"/>
        <v>0</v>
      </c>
      <c r="AF6502" s="3"/>
      <c r="AH6502" s="9"/>
    </row>
    <row r="6503" spans="1:34" ht="10.95" customHeight="1" outlineLevel="1" x14ac:dyDescent="0.25">
      <c r="A6503" t="s">
        <v>6860</v>
      </c>
      <c r="C6503" s="3" t="s">
        <v>12533</v>
      </c>
      <c r="D6503" s="3">
        <v>1323</v>
      </c>
      <c r="E6503" s="9">
        <v>2012</v>
      </c>
      <c r="F6503" s="7" t="s">
        <v>8764</v>
      </c>
      <c r="G6503" s="7" t="s">
        <v>5401</v>
      </c>
      <c r="H6503" s="8" t="s">
        <v>8766</v>
      </c>
      <c r="I6503" s="8" t="s">
        <v>8762</v>
      </c>
      <c r="J6503" s="19">
        <v>3</v>
      </c>
      <c r="K6503" s="19" t="s">
        <v>7736</v>
      </c>
      <c r="L6503" s="11">
        <v>1.9</v>
      </c>
      <c r="M6503" s="11"/>
      <c r="N6503" s="24"/>
      <c r="P6503" s="32"/>
      <c r="T6503" s="19"/>
      <c r="U6503" s="3" t="s">
        <v>8849</v>
      </c>
      <c r="X6503" t="str">
        <f t="shared" si="397"/>
        <v/>
      </c>
      <c r="Z6503" t="str">
        <f t="shared" si="398"/>
        <v/>
      </c>
      <c r="AB6503" s="9"/>
      <c r="AC6503" t="s">
        <v>8766</v>
      </c>
      <c r="AD6503">
        <f t="shared" si="396"/>
        <v>0</v>
      </c>
      <c r="AF6503" s="3"/>
      <c r="AH6503" s="9"/>
    </row>
    <row r="6504" spans="1:34" ht="10.95" customHeight="1" outlineLevel="1" x14ac:dyDescent="0.25">
      <c r="A6504" t="s">
        <v>6860</v>
      </c>
      <c r="C6504" s="3" t="s">
        <v>12533</v>
      </c>
      <c r="D6504" s="3">
        <v>1334</v>
      </c>
      <c r="E6504" s="9">
        <v>2012</v>
      </c>
      <c r="F6504" s="7" t="s">
        <v>8763</v>
      </c>
      <c r="G6504" s="7" t="s">
        <v>5401</v>
      </c>
      <c r="H6504" s="8" t="s">
        <v>8768</v>
      </c>
      <c r="I6504" s="8" t="s">
        <v>8767</v>
      </c>
      <c r="J6504" s="19">
        <v>4</v>
      </c>
      <c r="K6504" s="19" t="s">
        <v>20093</v>
      </c>
      <c r="L6504" s="11"/>
      <c r="M6504" s="11"/>
      <c r="N6504" s="24"/>
      <c r="P6504" s="32"/>
      <c r="T6504" s="19"/>
      <c r="U6504" s="3"/>
      <c r="X6504" t="str">
        <f t="shared" si="397"/>
        <v/>
      </c>
      <c r="Z6504" t="str">
        <f t="shared" si="398"/>
        <v/>
      </c>
      <c r="AB6504" s="9"/>
      <c r="AC6504" t="s">
        <v>8768</v>
      </c>
      <c r="AD6504">
        <f t="shared" si="396"/>
        <v>0</v>
      </c>
      <c r="AF6504" s="3"/>
      <c r="AH6504" s="9"/>
    </row>
    <row r="6505" spans="1:34" ht="10.95" customHeight="1" outlineLevel="1" x14ac:dyDescent="0.25">
      <c r="A6505" t="s">
        <v>6860</v>
      </c>
      <c r="C6505" s="3" t="s">
        <v>12533</v>
      </c>
      <c r="D6505" s="3" t="s">
        <v>8841</v>
      </c>
      <c r="E6505" s="9">
        <v>2012</v>
      </c>
      <c r="F6505" s="7" t="s">
        <v>760</v>
      </c>
      <c r="G6505" s="7" t="s">
        <v>5401</v>
      </c>
      <c r="H6505" s="8" t="s">
        <v>8768</v>
      </c>
      <c r="I6505" s="8" t="s">
        <v>8767</v>
      </c>
      <c r="J6505" s="19">
        <v>4</v>
      </c>
      <c r="K6505" s="19" t="s">
        <v>7736</v>
      </c>
      <c r="L6505" s="11">
        <v>6</v>
      </c>
      <c r="M6505" s="11"/>
      <c r="N6505" s="24"/>
      <c r="P6505" s="32"/>
      <c r="T6505" s="19"/>
      <c r="U6505" s="3"/>
      <c r="X6505" t="str">
        <f t="shared" si="397"/>
        <v/>
      </c>
      <c r="Z6505" t="str">
        <f t="shared" si="398"/>
        <v/>
      </c>
      <c r="AB6505" s="9"/>
      <c r="AC6505" t="s">
        <v>8768</v>
      </c>
      <c r="AD6505">
        <f t="shared" si="396"/>
        <v>0</v>
      </c>
      <c r="AF6505" s="3"/>
      <c r="AH6505" s="9"/>
    </row>
    <row r="6506" spans="1:34" ht="10.95" customHeight="1" outlineLevel="1" x14ac:dyDescent="0.25">
      <c r="A6506" t="s">
        <v>6860</v>
      </c>
      <c r="C6506" s="3" t="s">
        <v>12533</v>
      </c>
      <c r="D6506" s="3" t="s">
        <v>8842</v>
      </c>
      <c r="E6506" s="9">
        <v>2012</v>
      </c>
      <c r="F6506" s="7" t="s">
        <v>8698</v>
      </c>
      <c r="G6506" s="7" t="s">
        <v>5401</v>
      </c>
      <c r="H6506" s="8" t="s">
        <v>8768</v>
      </c>
      <c r="I6506" s="8" t="s">
        <v>8767</v>
      </c>
      <c r="J6506" s="19">
        <v>4</v>
      </c>
      <c r="K6506" s="19" t="s">
        <v>7736</v>
      </c>
      <c r="L6506" s="11">
        <v>3.5</v>
      </c>
      <c r="M6506" s="11"/>
      <c r="N6506" s="24"/>
      <c r="P6506" s="32"/>
      <c r="T6506" s="19"/>
      <c r="U6506" s="3"/>
      <c r="X6506">
        <f t="shared" si="397"/>
        <v>1</v>
      </c>
      <c r="Z6506" t="str">
        <f t="shared" si="398"/>
        <v/>
      </c>
      <c r="AB6506" s="9"/>
      <c r="AC6506" t="s">
        <v>8768</v>
      </c>
      <c r="AD6506">
        <f t="shared" si="396"/>
        <v>0</v>
      </c>
      <c r="AF6506" s="3"/>
      <c r="AH6506" s="9"/>
    </row>
    <row r="6507" spans="1:34" ht="10.95" customHeight="1" outlineLevel="1" x14ac:dyDescent="0.25">
      <c r="A6507" t="s">
        <v>6860</v>
      </c>
      <c r="C6507" s="3" t="s">
        <v>12533</v>
      </c>
      <c r="D6507" s="3">
        <v>1337</v>
      </c>
      <c r="E6507" s="9">
        <v>2012</v>
      </c>
      <c r="F6507" s="7" t="s">
        <v>4290</v>
      </c>
      <c r="G6507" s="7" t="s">
        <v>5401</v>
      </c>
      <c r="H6507" s="8" t="s">
        <v>8770</v>
      </c>
      <c r="I6507" s="8" t="s">
        <v>8769</v>
      </c>
      <c r="J6507" s="19">
        <v>3</v>
      </c>
      <c r="K6507" s="19" t="s">
        <v>7736</v>
      </c>
      <c r="L6507" s="11">
        <v>1.2</v>
      </c>
      <c r="M6507" s="11"/>
      <c r="N6507" s="24"/>
      <c r="P6507" s="32"/>
      <c r="T6507" s="19"/>
      <c r="U6507" s="3">
        <v>570</v>
      </c>
      <c r="X6507" t="str">
        <f t="shared" si="397"/>
        <v/>
      </c>
      <c r="Z6507" t="str">
        <f t="shared" si="398"/>
        <v/>
      </c>
      <c r="AB6507" s="9"/>
      <c r="AC6507" t="s">
        <v>8770</v>
      </c>
      <c r="AD6507">
        <f t="shared" si="396"/>
        <v>0</v>
      </c>
      <c r="AF6507" s="3"/>
      <c r="AH6507" s="9"/>
    </row>
    <row r="6508" spans="1:34" ht="10.95" customHeight="1" outlineLevel="1" x14ac:dyDescent="0.25">
      <c r="A6508" t="s">
        <v>6860</v>
      </c>
      <c r="C6508" s="3" t="s">
        <v>12533</v>
      </c>
      <c r="D6508" s="3">
        <v>1337</v>
      </c>
      <c r="E6508" s="9">
        <v>2012</v>
      </c>
      <c r="F6508" s="7" t="s">
        <v>8854</v>
      </c>
      <c r="G6508" s="7" t="s">
        <v>5401</v>
      </c>
      <c r="H6508" s="8" t="s">
        <v>8770</v>
      </c>
      <c r="I6508" s="8" t="s">
        <v>8769</v>
      </c>
      <c r="J6508" s="19">
        <v>3</v>
      </c>
      <c r="K6508" s="19" t="s">
        <v>7736</v>
      </c>
      <c r="L6508" s="11">
        <v>6</v>
      </c>
      <c r="M6508" s="11"/>
      <c r="N6508" s="24"/>
      <c r="P6508" s="32"/>
      <c r="T6508" s="19"/>
      <c r="U6508" s="3" t="s">
        <v>8843</v>
      </c>
      <c r="X6508">
        <f t="shared" si="397"/>
        <v>1</v>
      </c>
      <c r="Z6508" t="str">
        <f t="shared" si="398"/>
        <v/>
      </c>
      <c r="AB6508" s="9"/>
      <c r="AC6508" t="s">
        <v>8770</v>
      </c>
      <c r="AD6508">
        <f t="shared" si="396"/>
        <v>0</v>
      </c>
      <c r="AF6508" s="3"/>
      <c r="AH6508" s="9"/>
    </row>
    <row r="6509" spans="1:34" ht="10.95" customHeight="1" outlineLevel="1" x14ac:dyDescent="0.25">
      <c r="A6509" t="s">
        <v>6860</v>
      </c>
      <c r="C6509" s="3" t="s">
        <v>12533</v>
      </c>
      <c r="D6509" s="3">
        <v>1342</v>
      </c>
      <c r="E6509" s="9">
        <v>2012</v>
      </c>
      <c r="F6509" s="7" t="s">
        <v>8763</v>
      </c>
      <c r="G6509" s="7" t="s">
        <v>5401</v>
      </c>
      <c r="H6509" s="8" t="s">
        <v>8772</v>
      </c>
      <c r="I6509" s="8" t="s">
        <v>8771</v>
      </c>
      <c r="J6509" s="19">
        <v>2</v>
      </c>
      <c r="K6509" s="19" t="s">
        <v>7736</v>
      </c>
      <c r="L6509" s="11">
        <v>2</v>
      </c>
      <c r="M6509" s="11"/>
      <c r="N6509" s="24"/>
      <c r="P6509" s="32"/>
      <c r="T6509" s="19"/>
      <c r="U6509" s="3" t="s">
        <v>8844</v>
      </c>
      <c r="X6509" t="str">
        <f t="shared" si="397"/>
        <v/>
      </c>
      <c r="Z6509" t="str">
        <f t="shared" si="398"/>
        <v/>
      </c>
      <c r="AB6509" s="9"/>
      <c r="AC6509" t="s">
        <v>8772</v>
      </c>
      <c r="AD6509">
        <f t="shared" si="396"/>
        <v>0</v>
      </c>
      <c r="AF6509" s="3"/>
      <c r="AH6509" s="9"/>
    </row>
    <row r="6510" spans="1:34" ht="10.95" customHeight="1" outlineLevel="1" x14ac:dyDescent="0.25">
      <c r="A6510" t="s">
        <v>6860</v>
      </c>
      <c r="C6510" s="3" t="s">
        <v>12533</v>
      </c>
      <c r="D6510" s="3">
        <v>1343</v>
      </c>
      <c r="E6510" s="9">
        <v>2012</v>
      </c>
      <c r="F6510" s="7" t="s">
        <v>8764</v>
      </c>
      <c r="G6510" s="7" t="s">
        <v>5401</v>
      </c>
      <c r="H6510" s="8" t="s">
        <v>8773</v>
      </c>
      <c r="I6510" s="8" t="s">
        <v>8771</v>
      </c>
      <c r="J6510" s="19">
        <v>5</v>
      </c>
      <c r="K6510" s="19" t="s">
        <v>7736</v>
      </c>
      <c r="L6510" s="11">
        <v>2</v>
      </c>
      <c r="M6510" s="11"/>
      <c r="N6510" s="24"/>
      <c r="P6510" s="32"/>
      <c r="T6510" s="19"/>
      <c r="U6510" s="3" t="s">
        <v>8845</v>
      </c>
      <c r="X6510" t="str">
        <f t="shared" si="397"/>
        <v/>
      </c>
      <c r="Z6510" t="str">
        <f t="shared" si="398"/>
        <v/>
      </c>
      <c r="AB6510" s="9"/>
      <c r="AC6510" t="s">
        <v>8773</v>
      </c>
      <c r="AD6510">
        <f t="shared" si="396"/>
        <v>0</v>
      </c>
      <c r="AF6510" s="3"/>
      <c r="AH6510" s="9"/>
    </row>
    <row r="6511" spans="1:34" ht="10.95" customHeight="1" outlineLevel="1" x14ac:dyDescent="0.25">
      <c r="A6511" t="s">
        <v>6860</v>
      </c>
      <c r="C6511" s="3" t="s">
        <v>12533</v>
      </c>
      <c r="D6511" s="3">
        <v>1356</v>
      </c>
      <c r="E6511" s="9">
        <v>2012</v>
      </c>
      <c r="F6511" s="7" t="s">
        <v>4290</v>
      </c>
      <c r="G6511" s="7" t="s">
        <v>5401</v>
      </c>
      <c r="H6511" s="8" t="s">
        <v>8775</v>
      </c>
      <c r="I6511" s="8" t="s">
        <v>8774</v>
      </c>
      <c r="J6511" s="19">
        <v>5</v>
      </c>
      <c r="K6511" s="19" t="s">
        <v>7736</v>
      </c>
      <c r="L6511" s="11">
        <v>2.8</v>
      </c>
      <c r="M6511" s="11"/>
      <c r="N6511" s="24"/>
      <c r="P6511" s="32"/>
      <c r="T6511" s="19"/>
      <c r="U6511" s="3"/>
      <c r="X6511" t="str">
        <f t="shared" si="397"/>
        <v/>
      </c>
      <c r="Z6511" t="str">
        <f t="shared" si="398"/>
        <v/>
      </c>
      <c r="AB6511" s="9"/>
      <c r="AC6511" t="s">
        <v>8775</v>
      </c>
      <c r="AD6511">
        <f t="shared" si="396"/>
        <v>0</v>
      </c>
      <c r="AF6511" s="3"/>
      <c r="AH6511" s="9"/>
    </row>
    <row r="6512" spans="1:34" ht="10.95" customHeight="1" outlineLevel="1" x14ac:dyDescent="0.25">
      <c r="A6512" t="s">
        <v>6860</v>
      </c>
      <c r="C6512" s="3" t="s">
        <v>12533</v>
      </c>
      <c r="D6512" s="3">
        <v>1359</v>
      </c>
      <c r="E6512" s="9">
        <v>2013</v>
      </c>
      <c r="F6512" s="7" t="s">
        <v>8763</v>
      </c>
      <c r="G6512" s="7" t="s">
        <v>5401</v>
      </c>
      <c r="H6512" s="8" t="s">
        <v>8777</v>
      </c>
      <c r="I6512" s="8" t="s">
        <v>8776</v>
      </c>
      <c r="J6512" s="19">
        <v>5</v>
      </c>
      <c r="K6512" s="19" t="s">
        <v>7736</v>
      </c>
      <c r="L6512" s="11">
        <v>2.25</v>
      </c>
      <c r="M6512" s="11"/>
      <c r="N6512" s="24"/>
      <c r="P6512" s="32"/>
      <c r="T6512" s="19"/>
      <c r="U6512" s="3" t="s">
        <v>8861</v>
      </c>
      <c r="X6512" t="str">
        <f t="shared" si="397"/>
        <v/>
      </c>
      <c r="Z6512" t="str">
        <f t="shared" si="398"/>
        <v/>
      </c>
      <c r="AB6512" s="9"/>
      <c r="AC6512" t="s">
        <v>8777</v>
      </c>
      <c r="AD6512">
        <f t="shared" si="396"/>
        <v>0</v>
      </c>
      <c r="AF6512" s="3"/>
      <c r="AH6512" s="9"/>
    </row>
    <row r="6513" spans="1:34" ht="10.95" customHeight="1" outlineLevel="1" x14ac:dyDescent="0.25">
      <c r="A6513" t="s">
        <v>6860</v>
      </c>
      <c r="C6513" s="3" t="s">
        <v>12533</v>
      </c>
      <c r="D6513" s="3">
        <v>1360</v>
      </c>
      <c r="E6513" s="9">
        <v>2013</v>
      </c>
      <c r="F6513" s="7" t="s">
        <v>8764</v>
      </c>
      <c r="G6513" s="7" t="s">
        <v>5401</v>
      </c>
      <c r="H6513" s="8" t="s">
        <v>8778</v>
      </c>
      <c r="I6513" s="8" t="s">
        <v>8776</v>
      </c>
      <c r="J6513" s="19">
        <v>2</v>
      </c>
      <c r="K6513" s="19" t="s">
        <v>7736</v>
      </c>
      <c r="L6513" s="11">
        <v>2.25</v>
      </c>
      <c r="M6513" s="11"/>
      <c r="N6513" s="24"/>
      <c r="P6513" s="32"/>
      <c r="T6513" s="19"/>
      <c r="U6513" s="3" t="s">
        <v>8862</v>
      </c>
      <c r="X6513" t="str">
        <f t="shared" si="397"/>
        <v/>
      </c>
      <c r="Z6513" t="str">
        <f t="shared" si="398"/>
        <v/>
      </c>
      <c r="AB6513" s="9"/>
      <c r="AC6513" t="s">
        <v>8778</v>
      </c>
      <c r="AD6513">
        <f t="shared" ref="AD6513:AD6559" si="399">COUNTIF(H6513,"*Fuji*")</f>
        <v>0</v>
      </c>
      <c r="AF6513" s="3"/>
      <c r="AH6513" s="9"/>
    </row>
    <row r="6514" spans="1:34" ht="10.95" customHeight="1" outlineLevel="1" x14ac:dyDescent="0.25">
      <c r="A6514" t="s">
        <v>6860</v>
      </c>
      <c r="C6514" s="3" t="s">
        <v>12533</v>
      </c>
      <c r="D6514" s="3">
        <v>1375</v>
      </c>
      <c r="E6514" s="9">
        <v>2013</v>
      </c>
      <c r="F6514" s="7" t="s">
        <v>8763</v>
      </c>
      <c r="G6514" s="7" t="s">
        <v>5401</v>
      </c>
      <c r="H6514" s="8" t="s">
        <v>4775</v>
      </c>
      <c r="I6514" s="8" t="s">
        <v>8779</v>
      </c>
      <c r="J6514" s="19">
        <v>3</v>
      </c>
      <c r="K6514" s="19" t="s">
        <v>7736</v>
      </c>
      <c r="L6514" s="11">
        <v>2.25</v>
      </c>
      <c r="M6514" s="11"/>
      <c r="N6514" s="24"/>
      <c r="P6514" s="32"/>
      <c r="R6514">
        <v>1</v>
      </c>
      <c r="S6514">
        <v>1</v>
      </c>
      <c r="T6514" s="19"/>
      <c r="U6514" s="3" t="s">
        <v>8863</v>
      </c>
      <c r="X6514" t="str">
        <f t="shared" si="397"/>
        <v/>
      </c>
      <c r="Z6514" t="str">
        <f t="shared" si="398"/>
        <v/>
      </c>
      <c r="AB6514" s="9"/>
      <c r="AC6514" t="s">
        <v>4775</v>
      </c>
      <c r="AD6514">
        <f t="shared" si="399"/>
        <v>0</v>
      </c>
      <c r="AF6514" s="3"/>
      <c r="AH6514" s="9"/>
    </row>
    <row r="6515" spans="1:34" ht="10.95" customHeight="1" outlineLevel="1" x14ac:dyDescent="0.25">
      <c r="A6515" t="s">
        <v>6860</v>
      </c>
      <c r="C6515" s="3" t="s">
        <v>12533</v>
      </c>
      <c r="D6515" s="3">
        <v>1376</v>
      </c>
      <c r="E6515" s="9">
        <v>2013</v>
      </c>
      <c r="F6515" s="7" t="s">
        <v>8764</v>
      </c>
      <c r="G6515" s="7" t="s">
        <v>5401</v>
      </c>
      <c r="H6515" s="8" t="s">
        <v>4775</v>
      </c>
      <c r="I6515" s="8" t="s">
        <v>8779</v>
      </c>
      <c r="J6515" s="19">
        <v>3</v>
      </c>
      <c r="K6515" s="19" t="s">
        <v>7736</v>
      </c>
      <c r="L6515" s="11">
        <v>2.25</v>
      </c>
      <c r="M6515" s="11"/>
      <c r="N6515" s="24"/>
      <c r="P6515" s="32"/>
      <c r="T6515" s="19"/>
      <c r="U6515" s="3" t="s">
        <v>8864</v>
      </c>
      <c r="X6515" t="str">
        <f t="shared" si="397"/>
        <v/>
      </c>
      <c r="Z6515" t="str">
        <f t="shared" si="398"/>
        <v/>
      </c>
      <c r="AB6515" s="9"/>
      <c r="AC6515" t="s">
        <v>4775</v>
      </c>
      <c r="AD6515">
        <f t="shared" si="399"/>
        <v>0</v>
      </c>
      <c r="AF6515" s="3"/>
      <c r="AH6515" s="9"/>
    </row>
    <row r="6516" spans="1:34" ht="10.95" customHeight="1" outlineLevel="1" x14ac:dyDescent="0.25">
      <c r="A6516" t="s">
        <v>6860</v>
      </c>
      <c r="C6516" s="3" t="s">
        <v>12533</v>
      </c>
      <c r="D6516" s="3">
        <v>1381</v>
      </c>
      <c r="E6516" s="9">
        <v>2013</v>
      </c>
      <c r="F6516" s="7" t="s">
        <v>8781</v>
      </c>
      <c r="G6516" s="7" t="s">
        <v>5401</v>
      </c>
      <c r="H6516" s="8" t="s">
        <v>8782</v>
      </c>
      <c r="I6516" s="8" t="s">
        <v>8780</v>
      </c>
      <c r="J6516" s="19">
        <v>5</v>
      </c>
      <c r="K6516" s="19" t="s">
        <v>7736</v>
      </c>
      <c r="L6516" s="11">
        <v>2.5</v>
      </c>
      <c r="M6516" s="11"/>
      <c r="N6516" s="24"/>
      <c r="P6516" s="32"/>
      <c r="T6516" s="19"/>
      <c r="U6516" s="3"/>
      <c r="X6516" t="str">
        <f t="shared" si="397"/>
        <v/>
      </c>
      <c r="Z6516" t="str">
        <f t="shared" si="398"/>
        <v/>
      </c>
      <c r="AB6516" s="9"/>
      <c r="AC6516" t="s">
        <v>8782</v>
      </c>
      <c r="AD6516">
        <f t="shared" si="399"/>
        <v>0</v>
      </c>
      <c r="AF6516" s="3"/>
      <c r="AH6516" s="9"/>
    </row>
    <row r="6517" spans="1:34" ht="10.95" customHeight="1" outlineLevel="1" x14ac:dyDescent="0.25">
      <c r="A6517" t="s">
        <v>6860</v>
      </c>
      <c r="C6517" s="3" t="s">
        <v>12533</v>
      </c>
      <c r="D6517" s="3">
        <v>1383</v>
      </c>
      <c r="E6517" s="9">
        <v>2013</v>
      </c>
      <c r="F6517" s="7" t="s">
        <v>8784</v>
      </c>
      <c r="G6517" s="7" t="s">
        <v>5401</v>
      </c>
      <c r="H6517" s="8" t="s">
        <v>3345</v>
      </c>
      <c r="I6517" s="8" t="s">
        <v>8783</v>
      </c>
      <c r="J6517" s="19">
        <v>6</v>
      </c>
      <c r="K6517" s="19" t="s">
        <v>7736</v>
      </c>
      <c r="L6517" s="11">
        <v>6</v>
      </c>
      <c r="M6517" s="11"/>
      <c r="N6517" s="24"/>
      <c r="P6517" s="32"/>
      <c r="T6517" s="19"/>
      <c r="U6517" s="3"/>
      <c r="X6517" t="str">
        <f t="shared" si="397"/>
        <v/>
      </c>
      <c r="Z6517" t="str">
        <f t="shared" si="398"/>
        <v/>
      </c>
      <c r="AB6517" s="9"/>
      <c r="AC6517" t="s">
        <v>3345</v>
      </c>
      <c r="AD6517">
        <f t="shared" si="399"/>
        <v>0</v>
      </c>
      <c r="AF6517" s="3"/>
      <c r="AH6517" s="9"/>
    </row>
    <row r="6518" spans="1:34" ht="10.95" customHeight="1" outlineLevel="1" x14ac:dyDescent="0.25">
      <c r="A6518" t="s">
        <v>6860</v>
      </c>
      <c r="C6518" s="3" t="s">
        <v>12533</v>
      </c>
      <c r="D6518" s="3">
        <v>1387</v>
      </c>
      <c r="E6518" s="9">
        <v>2013</v>
      </c>
      <c r="F6518" s="7" t="s">
        <v>8781</v>
      </c>
      <c r="G6518" s="7" t="s">
        <v>5401</v>
      </c>
      <c r="H6518" s="8" t="s">
        <v>4775</v>
      </c>
      <c r="I6518" s="8" t="s">
        <v>8785</v>
      </c>
      <c r="J6518" s="19">
        <v>1</v>
      </c>
      <c r="K6518" s="19" t="s">
        <v>7736</v>
      </c>
      <c r="L6518" s="11">
        <v>2</v>
      </c>
      <c r="M6518" s="11"/>
      <c r="N6518" s="24"/>
      <c r="P6518" s="32"/>
      <c r="T6518" s="19"/>
      <c r="U6518" s="3" t="s">
        <v>6160</v>
      </c>
      <c r="X6518" t="str">
        <f t="shared" si="397"/>
        <v/>
      </c>
      <c r="Z6518" t="str">
        <f t="shared" si="398"/>
        <v/>
      </c>
      <c r="AB6518" s="9"/>
      <c r="AC6518" t="s">
        <v>4775</v>
      </c>
      <c r="AD6518">
        <f t="shared" si="399"/>
        <v>0</v>
      </c>
      <c r="AF6518" s="3"/>
      <c r="AH6518" s="9"/>
    </row>
    <row r="6519" spans="1:34" ht="10.95" customHeight="1" outlineLevel="1" x14ac:dyDescent="0.25">
      <c r="A6519" t="s">
        <v>6860</v>
      </c>
      <c r="C6519" s="3" t="s">
        <v>12533</v>
      </c>
      <c r="D6519" s="3">
        <v>1388</v>
      </c>
      <c r="E6519" s="9">
        <v>2013</v>
      </c>
      <c r="F6519" s="7" t="s">
        <v>8787</v>
      </c>
      <c r="G6519" s="7" t="s">
        <v>5401</v>
      </c>
      <c r="H6519" s="8" t="s">
        <v>4775</v>
      </c>
      <c r="I6519" s="8" t="s">
        <v>8786</v>
      </c>
      <c r="J6519" s="19">
        <v>5</v>
      </c>
      <c r="K6519" s="19" t="s">
        <v>7736</v>
      </c>
      <c r="L6519" s="11">
        <v>1.3</v>
      </c>
      <c r="M6519" s="11"/>
      <c r="N6519" s="24"/>
      <c r="P6519" s="32"/>
      <c r="T6519" s="19"/>
      <c r="U6519" s="3"/>
      <c r="X6519" t="str">
        <f t="shared" si="397"/>
        <v/>
      </c>
      <c r="Z6519" t="str">
        <f t="shared" si="398"/>
        <v/>
      </c>
      <c r="AB6519" s="9"/>
      <c r="AC6519" t="s">
        <v>4775</v>
      </c>
      <c r="AD6519">
        <f t="shared" si="399"/>
        <v>0</v>
      </c>
      <c r="AF6519" s="3"/>
      <c r="AH6519" s="9"/>
    </row>
    <row r="6520" spans="1:34" ht="10.95" customHeight="1" outlineLevel="1" x14ac:dyDescent="0.25">
      <c r="A6520" t="s">
        <v>6860</v>
      </c>
      <c r="C6520" s="3" t="s">
        <v>12533</v>
      </c>
      <c r="D6520" s="3">
        <v>1389</v>
      </c>
      <c r="E6520" s="9">
        <v>2013</v>
      </c>
      <c r="F6520" s="7" t="s">
        <v>8790</v>
      </c>
      <c r="G6520" s="7" t="s">
        <v>5401</v>
      </c>
      <c r="H6520" s="8" t="s">
        <v>4775</v>
      </c>
      <c r="I6520" s="8" t="s">
        <v>8786</v>
      </c>
      <c r="J6520" s="19">
        <v>5</v>
      </c>
      <c r="K6520" s="19" t="s">
        <v>20093</v>
      </c>
      <c r="L6520" s="11"/>
      <c r="M6520" s="11"/>
      <c r="N6520" s="24"/>
      <c r="P6520" s="32"/>
      <c r="T6520" s="19"/>
      <c r="U6520" s="3"/>
      <c r="X6520" t="str">
        <f t="shared" si="397"/>
        <v/>
      </c>
      <c r="Z6520" t="str">
        <f t="shared" si="398"/>
        <v/>
      </c>
      <c r="AB6520" s="9"/>
      <c r="AC6520" t="s">
        <v>4775</v>
      </c>
      <c r="AD6520">
        <f t="shared" si="399"/>
        <v>0</v>
      </c>
      <c r="AF6520" s="3"/>
      <c r="AH6520" s="9"/>
    </row>
    <row r="6521" spans="1:34" ht="10.95" customHeight="1" outlineLevel="1" x14ac:dyDescent="0.25">
      <c r="A6521" t="s">
        <v>6860</v>
      </c>
      <c r="C6521" s="3" t="s">
        <v>12533</v>
      </c>
      <c r="D6521" s="3">
        <v>1390</v>
      </c>
      <c r="E6521" s="9">
        <v>2013</v>
      </c>
      <c r="F6521" s="7" t="s">
        <v>8788</v>
      </c>
      <c r="G6521" s="7" t="s">
        <v>5401</v>
      </c>
      <c r="H6521" s="8" t="s">
        <v>4775</v>
      </c>
      <c r="I6521" s="8" t="s">
        <v>8786</v>
      </c>
      <c r="J6521" s="19">
        <v>3</v>
      </c>
      <c r="K6521" s="19" t="s">
        <v>20093</v>
      </c>
      <c r="L6521" s="11"/>
      <c r="M6521" s="11"/>
      <c r="N6521" s="24"/>
      <c r="P6521" s="32"/>
      <c r="T6521" s="19"/>
      <c r="U6521" s="3"/>
      <c r="X6521" t="str">
        <f t="shared" si="397"/>
        <v/>
      </c>
      <c r="Z6521" t="str">
        <f t="shared" si="398"/>
        <v/>
      </c>
      <c r="AB6521" s="9"/>
      <c r="AC6521" t="s">
        <v>4775</v>
      </c>
      <c r="AD6521">
        <f t="shared" si="399"/>
        <v>0</v>
      </c>
      <c r="AF6521" s="3"/>
      <c r="AH6521" s="9"/>
    </row>
    <row r="6522" spans="1:34" ht="10.95" customHeight="1" outlineLevel="1" x14ac:dyDescent="0.25">
      <c r="A6522" t="s">
        <v>6860</v>
      </c>
      <c r="C6522" s="3" t="s">
        <v>12533</v>
      </c>
      <c r="D6522" s="3">
        <v>1391</v>
      </c>
      <c r="E6522" s="9">
        <v>2013</v>
      </c>
      <c r="F6522" s="7" t="s">
        <v>8789</v>
      </c>
      <c r="G6522" s="7" t="s">
        <v>5401</v>
      </c>
      <c r="H6522" s="8" t="s">
        <v>4775</v>
      </c>
      <c r="I6522" s="8" t="s">
        <v>8786</v>
      </c>
      <c r="J6522" s="19">
        <v>3</v>
      </c>
      <c r="K6522" s="19" t="s">
        <v>20093</v>
      </c>
      <c r="L6522" s="11"/>
      <c r="M6522" s="11"/>
      <c r="N6522" s="24"/>
      <c r="P6522" s="32"/>
      <c r="T6522" s="19"/>
      <c r="U6522" s="3"/>
      <c r="X6522" t="str">
        <f t="shared" si="397"/>
        <v/>
      </c>
      <c r="Z6522" t="str">
        <f t="shared" si="398"/>
        <v/>
      </c>
      <c r="AB6522" s="9"/>
      <c r="AC6522" t="s">
        <v>4775</v>
      </c>
      <c r="AD6522">
        <f t="shared" si="399"/>
        <v>0</v>
      </c>
      <c r="AF6522" s="3"/>
      <c r="AH6522" s="9"/>
    </row>
    <row r="6523" spans="1:34" ht="10.95" customHeight="1" outlineLevel="1" x14ac:dyDescent="0.25">
      <c r="A6523" t="s">
        <v>6860</v>
      </c>
      <c r="C6523" s="3" t="s">
        <v>12533</v>
      </c>
      <c r="D6523" s="3" t="s">
        <v>8853</v>
      </c>
      <c r="E6523" s="9">
        <v>2013</v>
      </c>
      <c r="F6523" s="10" t="s">
        <v>22228</v>
      </c>
      <c r="G6523" s="7" t="s">
        <v>5401</v>
      </c>
      <c r="H6523" s="8" t="s">
        <v>4775</v>
      </c>
      <c r="I6523" s="8" t="s">
        <v>8786</v>
      </c>
      <c r="J6523" s="19">
        <v>3</v>
      </c>
      <c r="K6523" s="19" t="s">
        <v>7736</v>
      </c>
      <c r="L6523" s="11">
        <v>20</v>
      </c>
      <c r="M6523" s="11"/>
      <c r="N6523" s="24"/>
      <c r="P6523" s="32"/>
      <c r="T6523" s="19"/>
      <c r="U6523" s="3"/>
      <c r="W6523" t="s">
        <v>7738</v>
      </c>
      <c r="X6523">
        <f t="shared" si="397"/>
        <v>1</v>
      </c>
      <c r="Y6523">
        <v>1</v>
      </c>
      <c r="Z6523" t="str">
        <f t="shared" si="398"/>
        <v/>
      </c>
      <c r="AB6523" s="9"/>
      <c r="AC6523" t="s">
        <v>4775</v>
      </c>
      <c r="AD6523">
        <f t="shared" si="399"/>
        <v>0</v>
      </c>
      <c r="AF6523" s="3"/>
      <c r="AH6523" s="9"/>
    </row>
    <row r="6524" spans="1:34" ht="10.95" customHeight="1" outlineLevel="1" x14ac:dyDescent="0.25">
      <c r="A6524" t="s">
        <v>6860</v>
      </c>
      <c r="C6524" s="3" t="s">
        <v>12533</v>
      </c>
      <c r="D6524" s="3">
        <v>1398</v>
      </c>
      <c r="E6524" s="9">
        <v>2014</v>
      </c>
      <c r="F6524" s="7" t="s">
        <v>8763</v>
      </c>
      <c r="G6524" s="7" t="s">
        <v>5401</v>
      </c>
      <c r="H6524" s="8" t="s">
        <v>8792</v>
      </c>
      <c r="I6524" s="8" t="s">
        <v>8791</v>
      </c>
      <c r="J6524" s="19">
        <v>5</v>
      </c>
      <c r="K6524" s="19" t="s">
        <v>7736</v>
      </c>
      <c r="L6524" s="11">
        <v>9</v>
      </c>
      <c r="M6524" s="11"/>
      <c r="N6524" s="24"/>
      <c r="P6524" s="32"/>
      <c r="T6524" s="19"/>
      <c r="U6524" s="3" t="s">
        <v>8859</v>
      </c>
      <c r="X6524" t="str">
        <f t="shared" si="397"/>
        <v/>
      </c>
      <c r="Z6524" t="str">
        <f t="shared" si="398"/>
        <v/>
      </c>
      <c r="AB6524" s="9"/>
      <c r="AC6524" t="s">
        <v>8792</v>
      </c>
      <c r="AD6524">
        <f t="shared" si="399"/>
        <v>0</v>
      </c>
      <c r="AF6524" s="3"/>
      <c r="AH6524" s="9"/>
    </row>
    <row r="6525" spans="1:34" ht="10.95" customHeight="1" outlineLevel="1" x14ac:dyDescent="0.25">
      <c r="A6525" t="s">
        <v>6860</v>
      </c>
      <c r="C6525" s="3" t="s">
        <v>12533</v>
      </c>
      <c r="D6525" s="3">
        <v>1399</v>
      </c>
      <c r="E6525" s="9">
        <v>2014</v>
      </c>
      <c r="F6525" s="7" t="s">
        <v>8764</v>
      </c>
      <c r="G6525" s="7" t="s">
        <v>5401</v>
      </c>
      <c r="H6525" s="8" t="s">
        <v>8793</v>
      </c>
      <c r="I6525" s="8" t="s">
        <v>8791</v>
      </c>
      <c r="J6525" s="19">
        <v>5</v>
      </c>
      <c r="K6525" s="19" t="s">
        <v>7736</v>
      </c>
      <c r="L6525" s="11">
        <v>2.5</v>
      </c>
      <c r="M6525" s="11"/>
      <c r="N6525" s="24"/>
      <c r="P6525" s="32"/>
      <c r="T6525" s="19"/>
      <c r="U6525" s="3" t="s">
        <v>8860</v>
      </c>
      <c r="X6525" t="str">
        <f t="shared" si="397"/>
        <v/>
      </c>
      <c r="Z6525" t="str">
        <f t="shared" si="398"/>
        <v/>
      </c>
      <c r="AB6525" s="9"/>
      <c r="AC6525" t="s">
        <v>8793</v>
      </c>
      <c r="AD6525">
        <f t="shared" si="399"/>
        <v>0</v>
      </c>
      <c r="AF6525" s="3"/>
      <c r="AH6525" s="9"/>
    </row>
    <row r="6526" spans="1:34" ht="10.95" customHeight="1" outlineLevel="1" x14ac:dyDescent="0.25">
      <c r="A6526" t="s">
        <v>6860</v>
      </c>
      <c r="C6526" s="3" t="s">
        <v>12533</v>
      </c>
      <c r="D6526" s="3">
        <v>1420</v>
      </c>
      <c r="E6526" s="9">
        <v>2014</v>
      </c>
      <c r="F6526" s="7" t="s">
        <v>8795</v>
      </c>
      <c r="G6526" s="7" t="s">
        <v>5401</v>
      </c>
      <c r="H6526" s="8" t="s">
        <v>8796</v>
      </c>
      <c r="I6526" s="8" t="s">
        <v>8794</v>
      </c>
      <c r="J6526" s="19">
        <v>5</v>
      </c>
      <c r="K6526" s="19" t="s">
        <v>7736</v>
      </c>
      <c r="L6526" s="11">
        <v>2.5</v>
      </c>
      <c r="M6526" s="11"/>
      <c r="N6526" s="24"/>
      <c r="P6526" s="32"/>
      <c r="T6526" s="19"/>
      <c r="U6526" s="3"/>
      <c r="X6526" t="str">
        <f t="shared" si="397"/>
        <v/>
      </c>
      <c r="Z6526" t="str">
        <f t="shared" si="398"/>
        <v/>
      </c>
      <c r="AB6526" s="9"/>
      <c r="AC6526" t="s">
        <v>8796</v>
      </c>
      <c r="AD6526">
        <f t="shared" si="399"/>
        <v>0</v>
      </c>
      <c r="AF6526" s="3"/>
      <c r="AH6526" s="9"/>
    </row>
    <row r="6527" spans="1:34" ht="10.95" customHeight="1" outlineLevel="1" x14ac:dyDescent="0.25">
      <c r="A6527" t="s">
        <v>6860</v>
      </c>
      <c r="C6527" s="3" t="s">
        <v>12533</v>
      </c>
      <c r="D6527" s="3">
        <v>1435</v>
      </c>
      <c r="E6527" s="9">
        <v>2015</v>
      </c>
      <c r="F6527" s="7" t="s">
        <v>8797</v>
      </c>
      <c r="G6527" s="7" t="s">
        <v>5401</v>
      </c>
      <c r="H6527" s="8" t="s">
        <v>8799</v>
      </c>
      <c r="I6527" s="8" t="s">
        <v>7080</v>
      </c>
      <c r="J6527" s="19">
        <v>5</v>
      </c>
      <c r="K6527" s="19" t="s">
        <v>7736</v>
      </c>
      <c r="L6527" s="11">
        <v>2.25</v>
      </c>
      <c r="M6527" s="11"/>
      <c r="N6527" s="24"/>
      <c r="P6527" s="32"/>
      <c r="T6527" s="19"/>
      <c r="U6527" s="3" t="s">
        <v>8855</v>
      </c>
      <c r="X6527" t="str">
        <f t="shared" si="397"/>
        <v/>
      </c>
      <c r="Z6527" t="str">
        <f t="shared" si="398"/>
        <v/>
      </c>
      <c r="AB6527" s="9"/>
      <c r="AC6527" t="s">
        <v>8799</v>
      </c>
      <c r="AD6527">
        <f t="shared" si="399"/>
        <v>0</v>
      </c>
      <c r="AF6527" s="3"/>
      <c r="AH6527" s="9"/>
    </row>
    <row r="6528" spans="1:34" ht="10.95" customHeight="1" outlineLevel="1" x14ac:dyDescent="0.25">
      <c r="A6528" t="s">
        <v>6860</v>
      </c>
      <c r="C6528" s="3" t="s">
        <v>12533</v>
      </c>
      <c r="D6528" s="3">
        <v>1436</v>
      </c>
      <c r="E6528" s="9">
        <v>2015</v>
      </c>
      <c r="F6528" s="7" t="s">
        <v>8798</v>
      </c>
      <c r="G6528" s="7" t="s">
        <v>5401</v>
      </c>
      <c r="H6528" s="8" t="s">
        <v>8800</v>
      </c>
      <c r="I6528" s="8" t="s">
        <v>7080</v>
      </c>
      <c r="J6528" s="19">
        <v>5</v>
      </c>
      <c r="K6528" s="19" t="s">
        <v>7736</v>
      </c>
      <c r="L6528" s="11">
        <v>2.25</v>
      </c>
      <c r="M6528" s="11"/>
      <c r="N6528" s="24"/>
      <c r="P6528" s="32"/>
      <c r="T6528" s="19"/>
      <c r="U6528" s="3" t="s">
        <v>8856</v>
      </c>
      <c r="X6528" t="str">
        <f t="shared" si="397"/>
        <v/>
      </c>
      <c r="Z6528" t="str">
        <f t="shared" si="398"/>
        <v/>
      </c>
      <c r="AB6528" s="9"/>
      <c r="AC6528" t="s">
        <v>8800</v>
      </c>
      <c r="AD6528">
        <f t="shared" si="399"/>
        <v>0</v>
      </c>
      <c r="AF6528" s="3"/>
      <c r="AH6528" s="9"/>
    </row>
    <row r="6529" spans="1:34" ht="10.95" customHeight="1" outlineLevel="1" x14ac:dyDescent="0.25">
      <c r="A6529" t="s">
        <v>6860</v>
      </c>
      <c r="C6529" s="3" t="s">
        <v>12533</v>
      </c>
      <c r="D6529" s="3" t="s">
        <v>8857</v>
      </c>
      <c r="E6529" s="9">
        <v>2015</v>
      </c>
      <c r="F6529" s="7" t="s">
        <v>8698</v>
      </c>
      <c r="G6529" s="7" t="s">
        <v>5401</v>
      </c>
      <c r="H6529" s="8" t="s">
        <v>8858</v>
      </c>
      <c r="I6529" s="8" t="s">
        <v>7080</v>
      </c>
      <c r="J6529" s="19">
        <v>5</v>
      </c>
      <c r="K6529" s="19" t="s">
        <v>7736</v>
      </c>
      <c r="L6529" s="11">
        <v>6</v>
      </c>
      <c r="M6529" s="11"/>
      <c r="N6529" s="24"/>
      <c r="P6529" s="32"/>
      <c r="T6529" s="19"/>
      <c r="U6529" s="3"/>
      <c r="X6529">
        <f t="shared" si="397"/>
        <v>1</v>
      </c>
      <c r="Z6529" t="str">
        <f t="shared" si="398"/>
        <v/>
      </c>
      <c r="AB6529" s="9"/>
      <c r="AC6529" t="s">
        <v>8858</v>
      </c>
      <c r="AD6529">
        <f t="shared" si="399"/>
        <v>0</v>
      </c>
      <c r="AF6529" s="3"/>
      <c r="AH6529" s="9"/>
    </row>
    <row r="6530" spans="1:34" ht="10.95" customHeight="1" outlineLevel="1" x14ac:dyDescent="0.25">
      <c r="A6530" t="s">
        <v>6860</v>
      </c>
      <c r="C6530" s="3" t="s">
        <v>12533</v>
      </c>
      <c r="D6530" s="3">
        <v>1461</v>
      </c>
      <c r="E6530" s="9">
        <v>2016</v>
      </c>
      <c r="F6530" s="7" t="s">
        <v>4290</v>
      </c>
      <c r="G6530" s="7" t="s">
        <v>5401</v>
      </c>
      <c r="H6530" s="8" t="s">
        <v>8802</v>
      </c>
      <c r="I6530" s="8" t="s">
        <v>8801</v>
      </c>
      <c r="J6530" s="19">
        <v>2</v>
      </c>
      <c r="K6530" s="19" t="s">
        <v>7736</v>
      </c>
      <c r="L6530" s="11">
        <v>2.5</v>
      </c>
      <c r="M6530" s="11"/>
      <c r="N6530" s="24"/>
      <c r="P6530" s="32"/>
      <c r="T6530" s="19"/>
      <c r="U6530" s="3"/>
      <c r="X6530" t="str">
        <f t="shared" ref="X6530:X6593" si="400">IF(COUNTIF(F6530,"*fdc*"),1,"")</f>
        <v/>
      </c>
      <c r="Z6530" t="str">
        <f t="shared" ref="Z6530:Z6593" si="401">IF(COUNTIF(F6530,"*s/s*"),1,"")</f>
        <v/>
      </c>
      <c r="AB6530" s="9"/>
      <c r="AC6530" t="s">
        <v>8802</v>
      </c>
      <c r="AD6530">
        <f t="shared" si="399"/>
        <v>0</v>
      </c>
      <c r="AF6530" s="3"/>
      <c r="AH6530" s="9"/>
    </row>
    <row r="6531" spans="1:34" ht="10.95" customHeight="1" outlineLevel="1" x14ac:dyDescent="0.25">
      <c r="A6531" t="s">
        <v>6860</v>
      </c>
      <c r="C6531" s="3" t="s">
        <v>12533</v>
      </c>
      <c r="D6531" s="3">
        <v>1468</v>
      </c>
      <c r="E6531" s="9">
        <v>2016</v>
      </c>
      <c r="F6531" s="7" t="s">
        <v>4290</v>
      </c>
      <c r="G6531" s="7" t="s">
        <v>5401</v>
      </c>
      <c r="H6531" s="8" t="s">
        <v>8803</v>
      </c>
      <c r="I6531" s="8" t="s">
        <v>7080</v>
      </c>
      <c r="J6531" s="19">
        <v>3</v>
      </c>
      <c r="K6531" s="19" t="s">
        <v>7736</v>
      </c>
      <c r="L6531" s="11">
        <v>2.5</v>
      </c>
      <c r="M6531" s="11"/>
      <c r="N6531" s="24"/>
      <c r="P6531" s="32"/>
      <c r="T6531" s="19"/>
      <c r="U6531" s="3"/>
      <c r="X6531" t="str">
        <f t="shared" si="400"/>
        <v/>
      </c>
      <c r="Z6531" t="str">
        <f t="shared" si="401"/>
        <v/>
      </c>
      <c r="AB6531" s="9"/>
      <c r="AC6531" t="s">
        <v>8803</v>
      </c>
      <c r="AD6531">
        <f t="shared" si="399"/>
        <v>0</v>
      </c>
      <c r="AF6531" s="3"/>
      <c r="AH6531" s="9"/>
    </row>
    <row r="6532" spans="1:34" ht="10.95" customHeight="1" outlineLevel="1" x14ac:dyDescent="0.25">
      <c r="A6532" t="s">
        <v>6860</v>
      </c>
      <c r="C6532" s="3" t="s">
        <v>12533</v>
      </c>
      <c r="D6532" s="3">
        <v>1469</v>
      </c>
      <c r="E6532" s="9">
        <v>2016</v>
      </c>
      <c r="F6532" s="7" t="s">
        <v>4290</v>
      </c>
      <c r="G6532" s="7" t="s">
        <v>5401</v>
      </c>
      <c r="H6532" s="8" t="s">
        <v>10605</v>
      </c>
      <c r="I6532" s="8" t="s">
        <v>7080</v>
      </c>
      <c r="J6532" s="19">
        <v>5</v>
      </c>
      <c r="K6532" s="19" t="s">
        <v>7736</v>
      </c>
      <c r="L6532" s="11">
        <v>2.5</v>
      </c>
      <c r="M6532" s="11"/>
      <c r="N6532" s="24"/>
      <c r="P6532" s="32"/>
      <c r="T6532" s="19"/>
      <c r="U6532" s="3"/>
      <c r="X6532" t="str">
        <f t="shared" si="400"/>
        <v/>
      </c>
      <c r="Z6532" t="str">
        <f t="shared" si="401"/>
        <v/>
      </c>
      <c r="AB6532" s="9"/>
      <c r="AC6532" t="s">
        <v>10605</v>
      </c>
      <c r="AD6532">
        <f t="shared" si="399"/>
        <v>0</v>
      </c>
      <c r="AF6532" s="3"/>
      <c r="AH6532" s="9"/>
    </row>
    <row r="6533" spans="1:34" ht="10.95" customHeight="1" outlineLevel="1" x14ac:dyDescent="0.25">
      <c r="A6533" t="s">
        <v>6860</v>
      </c>
      <c r="C6533" s="3" t="s">
        <v>12533</v>
      </c>
      <c r="D6533" s="3">
        <v>1472</v>
      </c>
      <c r="E6533" s="9">
        <v>2016</v>
      </c>
      <c r="F6533" s="7" t="s">
        <v>4290</v>
      </c>
      <c r="G6533" s="7" t="s">
        <v>5401</v>
      </c>
      <c r="H6533" s="8" t="s">
        <v>8806</v>
      </c>
      <c r="I6533" s="8" t="s">
        <v>8804</v>
      </c>
      <c r="J6533" s="19">
        <v>1</v>
      </c>
      <c r="K6533" s="19" t="s">
        <v>7736</v>
      </c>
      <c r="L6533" s="11">
        <v>2.5</v>
      </c>
      <c r="M6533" s="11"/>
      <c r="N6533" s="24"/>
      <c r="P6533" s="32"/>
      <c r="T6533" s="19"/>
      <c r="U6533" s="3"/>
      <c r="X6533" t="str">
        <f t="shared" si="400"/>
        <v/>
      </c>
      <c r="Z6533" t="str">
        <f t="shared" si="401"/>
        <v/>
      </c>
      <c r="AB6533" s="9"/>
      <c r="AC6533" t="s">
        <v>8806</v>
      </c>
      <c r="AD6533">
        <f t="shared" si="399"/>
        <v>0</v>
      </c>
      <c r="AF6533" s="3"/>
      <c r="AH6533" s="9"/>
    </row>
    <row r="6534" spans="1:34" ht="10.95" customHeight="1" outlineLevel="1" x14ac:dyDescent="0.25">
      <c r="A6534" t="s">
        <v>6860</v>
      </c>
      <c r="C6534" s="3" t="s">
        <v>12533</v>
      </c>
      <c r="D6534" s="3" t="s">
        <v>8805</v>
      </c>
      <c r="E6534" s="9">
        <v>2016</v>
      </c>
      <c r="F6534" s="7" t="s">
        <v>8854</v>
      </c>
      <c r="G6534" s="7" t="s">
        <v>5401</v>
      </c>
      <c r="H6534" s="8" t="s">
        <v>8806</v>
      </c>
      <c r="I6534" s="8" t="s">
        <v>8804</v>
      </c>
      <c r="J6534" s="19">
        <v>1</v>
      </c>
      <c r="K6534" s="19" t="s">
        <v>7736</v>
      </c>
      <c r="L6534" s="11">
        <v>9</v>
      </c>
      <c r="M6534" s="11"/>
      <c r="N6534" s="24"/>
      <c r="P6534" s="32"/>
      <c r="T6534" s="19"/>
      <c r="U6534" s="3"/>
      <c r="W6534" t="s">
        <v>7738</v>
      </c>
      <c r="X6534">
        <f t="shared" si="400"/>
        <v>1</v>
      </c>
      <c r="Z6534" t="str">
        <f t="shared" si="401"/>
        <v/>
      </c>
      <c r="AB6534" s="9"/>
      <c r="AC6534" t="s">
        <v>8806</v>
      </c>
      <c r="AD6534">
        <f t="shared" si="399"/>
        <v>0</v>
      </c>
      <c r="AF6534" s="3"/>
      <c r="AH6534" s="9"/>
    </row>
    <row r="6535" spans="1:34" ht="10.95" customHeight="1" outlineLevel="1" x14ac:dyDescent="0.25">
      <c r="A6535" t="s">
        <v>6860</v>
      </c>
      <c r="C6535" s="3" t="s">
        <v>12533</v>
      </c>
      <c r="D6535" s="3" t="s">
        <v>10606</v>
      </c>
      <c r="E6535" s="9">
        <v>2016</v>
      </c>
      <c r="F6535" s="10" t="s">
        <v>22230</v>
      </c>
      <c r="G6535" s="7" t="s">
        <v>5401</v>
      </c>
      <c r="H6535" s="8" t="s">
        <v>8806</v>
      </c>
      <c r="I6535" s="8" t="s">
        <v>8804</v>
      </c>
      <c r="J6535" s="19">
        <v>1</v>
      </c>
      <c r="K6535" s="19" t="s">
        <v>7736</v>
      </c>
      <c r="L6535" s="11">
        <v>5.3</v>
      </c>
      <c r="M6535" s="11"/>
      <c r="N6535" s="24"/>
      <c r="P6535" s="32"/>
      <c r="T6535" s="19"/>
      <c r="U6535" s="3"/>
      <c r="W6535" t="s">
        <v>7738</v>
      </c>
      <c r="X6535" t="str">
        <f t="shared" si="400"/>
        <v/>
      </c>
      <c r="Y6535">
        <v>1</v>
      </c>
      <c r="Z6535" t="str">
        <f t="shared" si="401"/>
        <v/>
      </c>
      <c r="AB6535" s="9"/>
      <c r="AC6535" t="s">
        <v>8806</v>
      </c>
      <c r="AD6535">
        <f t="shared" si="399"/>
        <v>0</v>
      </c>
      <c r="AF6535" s="3"/>
      <c r="AH6535" s="9"/>
    </row>
    <row r="6536" spans="1:34" ht="10.95" customHeight="1" outlineLevel="1" x14ac:dyDescent="0.25">
      <c r="A6536" t="s">
        <v>6860</v>
      </c>
      <c r="C6536" s="3" t="s">
        <v>12533</v>
      </c>
      <c r="D6536" s="3">
        <v>1497</v>
      </c>
      <c r="E6536" s="9">
        <v>2017</v>
      </c>
      <c r="F6536" s="7" t="s">
        <v>4290</v>
      </c>
      <c r="G6536" s="7" t="s">
        <v>5401</v>
      </c>
      <c r="H6536" s="8" t="s">
        <v>8807</v>
      </c>
      <c r="I6536" s="8" t="s">
        <v>7080</v>
      </c>
      <c r="J6536" s="19">
        <v>5</v>
      </c>
      <c r="K6536" s="19" t="s">
        <v>7736</v>
      </c>
      <c r="L6536" s="11">
        <v>3</v>
      </c>
      <c r="M6536" s="11"/>
      <c r="N6536" s="24"/>
      <c r="P6536" s="32"/>
      <c r="T6536" s="19"/>
      <c r="U6536" s="3"/>
      <c r="X6536" t="str">
        <f t="shared" si="400"/>
        <v/>
      </c>
      <c r="Z6536" t="str">
        <f t="shared" si="401"/>
        <v/>
      </c>
      <c r="AB6536" s="9"/>
      <c r="AC6536" t="s">
        <v>8807</v>
      </c>
      <c r="AD6536">
        <f t="shared" si="399"/>
        <v>0</v>
      </c>
      <c r="AF6536" s="3"/>
      <c r="AH6536" s="9"/>
    </row>
    <row r="6537" spans="1:34" ht="10.95" customHeight="1" outlineLevel="1" x14ac:dyDescent="0.25">
      <c r="A6537" t="s">
        <v>6860</v>
      </c>
      <c r="C6537" s="3" t="s">
        <v>12533</v>
      </c>
      <c r="D6537" s="3">
        <v>1498</v>
      </c>
      <c r="E6537" s="9">
        <v>2017</v>
      </c>
      <c r="F6537" s="7" t="s">
        <v>4290</v>
      </c>
      <c r="G6537" s="7" t="s">
        <v>5401</v>
      </c>
      <c r="H6537" s="8" t="s">
        <v>8808</v>
      </c>
      <c r="I6537" s="8" t="s">
        <v>7080</v>
      </c>
      <c r="J6537" s="19">
        <v>5</v>
      </c>
      <c r="K6537" s="19" t="s">
        <v>7736</v>
      </c>
      <c r="L6537" s="11">
        <v>3</v>
      </c>
      <c r="M6537" s="11"/>
      <c r="N6537" s="24"/>
      <c r="P6537" s="32"/>
      <c r="T6537" s="19"/>
      <c r="U6537" s="3"/>
      <c r="X6537" t="str">
        <f t="shared" si="400"/>
        <v/>
      </c>
      <c r="Z6537" t="str">
        <f t="shared" si="401"/>
        <v/>
      </c>
      <c r="AB6537" s="9"/>
      <c r="AC6537" t="s">
        <v>8808</v>
      </c>
      <c r="AD6537">
        <f t="shared" si="399"/>
        <v>0</v>
      </c>
      <c r="AF6537" s="3"/>
      <c r="AH6537" s="9"/>
    </row>
    <row r="6538" spans="1:34" ht="10.95" customHeight="1" outlineLevel="1" x14ac:dyDescent="0.25">
      <c r="A6538" t="s">
        <v>6860</v>
      </c>
      <c r="C6538" s="3" t="s">
        <v>12533</v>
      </c>
      <c r="D6538" s="3">
        <v>1502</v>
      </c>
      <c r="E6538" s="9">
        <v>2017</v>
      </c>
      <c r="F6538" s="7" t="s">
        <v>4290</v>
      </c>
      <c r="G6538" s="7" t="s">
        <v>5401</v>
      </c>
      <c r="H6538" s="8" t="s">
        <v>8810</v>
      </c>
      <c r="I6538" s="8" t="s">
        <v>8809</v>
      </c>
      <c r="J6538" s="19">
        <v>4</v>
      </c>
      <c r="K6538" s="19" t="s">
        <v>7736</v>
      </c>
      <c r="L6538" s="11">
        <v>3</v>
      </c>
      <c r="M6538" s="11"/>
      <c r="N6538" s="24"/>
      <c r="P6538" s="32"/>
      <c r="T6538" s="19"/>
      <c r="U6538" s="3"/>
      <c r="X6538" t="str">
        <f t="shared" si="400"/>
        <v/>
      </c>
      <c r="Z6538" t="str">
        <f t="shared" si="401"/>
        <v/>
      </c>
      <c r="AB6538" s="9"/>
      <c r="AC6538" t="s">
        <v>8810</v>
      </c>
      <c r="AD6538">
        <f t="shared" si="399"/>
        <v>0</v>
      </c>
      <c r="AF6538" s="3"/>
      <c r="AH6538" s="9"/>
    </row>
    <row r="6539" spans="1:34" ht="10.95" customHeight="1" outlineLevel="1" x14ac:dyDescent="0.25">
      <c r="A6539" t="s">
        <v>6860</v>
      </c>
      <c r="C6539" s="3" t="s">
        <v>12533</v>
      </c>
      <c r="D6539" s="3">
        <v>1503</v>
      </c>
      <c r="E6539" s="9">
        <v>2017</v>
      </c>
      <c r="F6539" s="7" t="s">
        <v>4290</v>
      </c>
      <c r="G6539" s="7" t="s">
        <v>5401</v>
      </c>
      <c r="H6539" s="8" t="s">
        <v>8811</v>
      </c>
      <c r="I6539" s="8" t="s">
        <v>8809</v>
      </c>
      <c r="J6539" s="19">
        <v>4</v>
      </c>
      <c r="K6539" s="19" t="s">
        <v>7736</v>
      </c>
      <c r="L6539" s="11">
        <v>3</v>
      </c>
      <c r="M6539" s="11"/>
      <c r="N6539" s="24"/>
      <c r="P6539" s="32"/>
      <c r="T6539" s="19"/>
      <c r="U6539" s="3"/>
      <c r="X6539" t="str">
        <f t="shared" si="400"/>
        <v/>
      </c>
      <c r="Z6539" t="str">
        <f t="shared" si="401"/>
        <v/>
      </c>
      <c r="AB6539" s="9"/>
      <c r="AC6539" t="s">
        <v>8811</v>
      </c>
      <c r="AD6539">
        <f t="shared" si="399"/>
        <v>0</v>
      </c>
      <c r="AF6539" s="3"/>
      <c r="AH6539" s="9"/>
    </row>
    <row r="6540" spans="1:34" ht="10.95" customHeight="1" outlineLevel="1" x14ac:dyDescent="0.25">
      <c r="A6540" t="s">
        <v>6860</v>
      </c>
      <c r="C6540" s="3" t="s">
        <v>12533</v>
      </c>
      <c r="D6540" s="3">
        <v>1512</v>
      </c>
      <c r="E6540" s="9">
        <v>2017</v>
      </c>
      <c r="F6540" s="7" t="s">
        <v>8813</v>
      </c>
      <c r="G6540" s="7" t="s">
        <v>5401</v>
      </c>
      <c r="H6540" s="8" t="s">
        <v>8814</v>
      </c>
      <c r="I6540" s="8" t="s">
        <v>8812</v>
      </c>
      <c r="J6540" s="19">
        <v>2</v>
      </c>
      <c r="K6540" s="19" t="s">
        <v>7736</v>
      </c>
      <c r="L6540" s="11">
        <v>10</v>
      </c>
      <c r="M6540" s="11"/>
      <c r="N6540" s="24"/>
      <c r="P6540" s="32"/>
      <c r="S6540">
        <v>1</v>
      </c>
      <c r="T6540" s="19"/>
      <c r="U6540" s="3"/>
      <c r="X6540" t="str">
        <f t="shared" si="400"/>
        <v/>
      </c>
      <c r="Z6540">
        <f t="shared" si="401"/>
        <v>1</v>
      </c>
      <c r="AB6540" s="9"/>
      <c r="AC6540" t="s">
        <v>8814</v>
      </c>
      <c r="AD6540">
        <f t="shared" si="399"/>
        <v>0</v>
      </c>
      <c r="AF6540" s="3"/>
      <c r="AH6540" s="9"/>
    </row>
    <row r="6541" spans="1:34" ht="10.95" customHeight="1" outlineLevel="1" x14ac:dyDescent="0.25">
      <c r="A6541" t="s">
        <v>6860</v>
      </c>
      <c r="C6541" s="3" t="s">
        <v>12533</v>
      </c>
      <c r="D6541" s="3">
        <v>1512</v>
      </c>
      <c r="E6541" s="9">
        <v>2017</v>
      </c>
      <c r="F6541" s="7" t="s">
        <v>8840</v>
      </c>
      <c r="G6541" s="7" t="s">
        <v>5401</v>
      </c>
      <c r="H6541" s="8" t="s">
        <v>8814</v>
      </c>
      <c r="I6541" s="8" t="s">
        <v>8812</v>
      </c>
      <c r="J6541" s="19">
        <v>4</v>
      </c>
      <c r="K6541" s="19" t="s">
        <v>7736</v>
      </c>
      <c r="L6541" s="11">
        <v>11</v>
      </c>
      <c r="M6541" s="11"/>
      <c r="N6541" s="24"/>
      <c r="P6541" s="32"/>
      <c r="T6541" s="19"/>
      <c r="U6541" s="3"/>
      <c r="X6541">
        <f t="shared" si="400"/>
        <v>1</v>
      </c>
      <c r="Z6541">
        <f t="shared" si="401"/>
        <v>1</v>
      </c>
      <c r="AB6541" s="9"/>
      <c r="AC6541" t="s">
        <v>8814</v>
      </c>
      <c r="AD6541">
        <f t="shared" si="399"/>
        <v>0</v>
      </c>
      <c r="AF6541" s="3"/>
      <c r="AH6541" s="9"/>
    </row>
    <row r="6542" spans="1:34" ht="10.95" customHeight="1" outlineLevel="1" x14ac:dyDescent="0.25">
      <c r="A6542" t="s">
        <v>6860</v>
      </c>
      <c r="C6542" s="3" t="s">
        <v>12533</v>
      </c>
      <c r="D6542" s="3">
        <v>1530</v>
      </c>
      <c r="E6542" s="9">
        <v>2018</v>
      </c>
      <c r="F6542" s="7" t="s">
        <v>4290</v>
      </c>
      <c r="G6542" s="7" t="s">
        <v>5401</v>
      </c>
      <c r="H6542" s="8" t="s">
        <v>8816</v>
      </c>
      <c r="I6542" s="8" t="s">
        <v>8815</v>
      </c>
      <c r="J6542" s="19">
        <v>5</v>
      </c>
      <c r="K6542" s="19" t="s">
        <v>7736</v>
      </c>
      <c r="L6542" s="11">
        <v>3</v>
      </c>
      <c r="M6542" s="11"/>
      <c r="N6542" s="24"/>
      <c r="P6542" s="32"/>
      <c r="T6542" s="19"/>
      <c r="U6542" s="3"/>
      <c r="X6542" t="str">
        <f t="shared" si="400"/>
        <v/>
      </c>
      <c r="Z6542" t="str">
        <f t="shared" si="401"/>
        <v/>
      </c>
      <c r="AB6542" s="9"/>
      <c r="AC6542" t="s">
        <v>8816</v>
      </c>
      <c r="AD6542">
        <f t="shared" si="399"/>
        <v>0</v>
      </c>
      <c r="AF6542" s="3"/>
      <c r="AH6542" s="9"/>
    </row>
    <row r="6543" spans="1:34" ht="10.95" customHeight="1" outlineLevel="1" x14ac:dyDescent="0.25">
      <c r="A6543" t="s">
        <v>6860</v>
      </c>
      <c r="C6543" s="3" t="s">
        <v>12533</v>
      </c>
      <c r="D6543" s="3">
        <v>1531</v>
      </c>
      <c r="E6543" s="9">
        <v>2018</v>
      </c>
      <c r="F6543" s="7" t="s">
        <v>4290</v>
      </c>
      <c r="G6543" s="7" t="s">
        <v>5401</v>
      </c>
      <c r="H6543" s="8" t="s">
        <v>8817</v>
      </c>
      <c r="I6543" s="8" t="s">
        <v>8815</v>
      </c>
      <c r="J6543" s="19">
        <v>5</v>
      </c>
      <c r="K6543" s="19" t="s">
        <v>7736</v>
      </c>
      <c r="L6543" s="11">
        <v>3</v>
      </c>
      <c r="M6543" s="11"/>
      <c r="N6543" s="24"/>
      <c r="P6543" s="32"/>
      <c r="T6543" s="19"/>
      <c r="U6543" s="3"/>
      <c r="X6543" t="str">
        <f t="shared" si="400"/>
        <v/>
      </c>
      <c r="Z6543" t="str">
        <f t="shared" si="401"/>
        <v/>
      </c>
      <c r="AB6543" s="9"/>
      <c r="AC6543" t="s">
        <v>8817</v>
      </c>
      <c r="AD6543">
        <f t="shared" si="399"/>
        <v>0</v>
      </c>
      <c r="AF6543" s="3"/>
      <c r="AH6543" s="9"/>
    </row>
    <row r="6544" spans="1:34" ht="10.95" customHeight="1" outlineLevel="1" x14ac:dyDescent="0.25">
      <c r="A6544" t="s">
        <v>6860</v>
      </c>
      <c r="C6544" s="3" t="s">
        <v>12533</v>
      </c>
      <c r="D6544" s="3">
        <v>1532</v>
      </c>
      <c r="E6544" s="9">
        <v>2018</v>
      </c>
      <c r="F6544" s="7" t="s">
        <v>4290</v>
      </c>
      <c r="G6544" s="7" t="s">
        <v>5401</v>
      </c>
      <c r="H6544" s="8" t="s">
        <v>8819</v>
      </c>
      <c r="I6544" s="8" t="s">
        <v>8818</v>
      </c>
      <c r="J6544" s="19">
        <v>3</v>
      </c>
      <c r="K6544" s="19" t="s">
        <v>7736</v>
      </c>
      <c r="L6544" s="11">
        <v>2.5</v>
      </c>
      <c r="M6544" s="11"/>
      <c r="N6544" s="24"/>
      <c r="P6544" s="32"/>
      <c r="T6544" s="19"/>
      <c r="U6544" s="3"/>
      <c r="X6544" t="str">
        <f t="shared" si="400"/>
        <v/>
      </c>
      <c r="Z6544" t="str">
        <f t="shared" si="401"/>
        <v/>
      </c>
      <c r="AB6544" s="9"/>
      <c r="AC6544" t="s">
        <v>8819</v>
      </c>
      <c r="AD6544">
        <f t="shared" si="399"/>
        <v>0</v>
      </c>
      <c r="AF6544" s="3"/>
      <c r="AH6544" s="9"/>
    </row>
    <row r="6545" spans="1:48" ht="10.95" customHeight="1" outlineLevel="1" x14ac:dyDescent="0.25">
      <c r="A6545" t="s">
        <v>6860</v>
      </c>
      <c r="C6545" s="3" t="s">
        <v>12533</v>
      </c>
      <c r="D6545" s="3">
        <v>1536</v>
      </c>
      <c r="E6545" s="9">
        <v>2018</v>
      </c>
      <c r="F6545" s="7" t="s">
        <v>8813</v>
      </c>
      <c r="G6545" s="7" t="s">
        <v>5401</v>
      </c>
      <c r="H6545" s="8" t="s">
        <v>8821</v>
      </c>
      <c r="I6545" s="8" t="s">
        <v>8820</v>
      </c>
      <c r="J6545" s="19">
        <v>4</v>
      </c>
      <c r="K6545" s="19" t="s">
        <v>7736</v>
      </c>
      <c r="L6545" s="11">
        <v>8.5</v>
      </c>
      <c r="M6545" s="11"/>
      <c r="N6545" s="24"/>
      <c r="P6545" s="32"/>
      <c r="T6545" s="19"/>
      <c r="U6545" s="3"/>
      <c r="X6545" t="str">
        <f t="shared" si="400"/>
        <v/>
      </c>
      <c r="Z6545">
        <f t="shared" si="401"/>
        <v>1</v>
      </c>
      <c r="AB6545" s="9"/>
      <c r="AC6545" t="s">
        <v>8821</v>
      </c>
      <c r="AD6545">
        <f t="shared" si="399"/>
        <v>0</v>
      </c>
      <c r="AF6545" s="3"/>
      <c r="AH6545" s="9"/>
    </row>
    <row r="6546" spans="1:48" ht="10.95" customHeight="1" outlineLevel="1" x14ac:dyDescent="0.25">
      <c r="A6546" t="s">
        <v>6860</v>
      </c>
      <c r="C6546" s="3" t="s">
        <v>12533</v>
      </c>
      <c r="D6546" s="3">
        <v>1540</v>
      </c>
      <c r="E6546" s="9">
        <v>2018</v>
      </c>
      <c r="F6546" s="7" t="s">
        <v>8823</v>
      </c>
      <c r="G6546" s="7" t="s">
        <v>5401</v>
      </c>
      <c r="H6546" s="8" t="s">
        <v>8824</v>
      </c>
      <c r="I6546" s="8" t="s">
        <v>8822</v>
      </c>
      <c r="J6546" s="19">
        <v>5</v>
      </c>
      <c r="K6546" s="19" t="s">
        <v>7736</v>
      </c>
      <c r="L6546" s="11">
        <v>6.6</v>
      </c>
      <c r="M6546" s="11"/>
      <c r="N6546" s="24"/>
      <c r="P6546" s="32"/>
      <c r="T6546" s="19"/>
      <c r="U6546" s="3"/>
      <c r="X6546" t="str">
        <f t="shared" si="400"/>
        <v/>
      </c>
      <c r="Z6546" t="str">
        <f t="shared" si="401"/>
        <v/>
      </c>
      <c r="AB6546" s="9"/>
      <c r="AC6546" t="s">
        <v>8824</v>
      </c>
      <c r="AD6546">
        <f t="shared" si="399"/>
        <v>0</v>
      </c>
      <c r="AF6546" s="3"/>
      <c r="AH6546" s="9"/>
    </row>
    <row r="6547" spans="1:48" ht="10.95" customHeight="1" outlineLevel="1" x14ac:dyDescent="0.25">
      <c r="A6547" t="s">
        <v>6860</v>
      </c>
      <c r="C6547" s="3" t="s">
        <v>12533</v>
      </c>
      <c r="D6547" s="3">
        <v>1542</v>
      </c>
      <c r="E6547" s="9">
        <v>2018</v>
      </c>
      <c r="F6547" s="7" t="s">
        <v>4290</v>
      </c>
      <c r="G6547" s="7" t="s">
        <v>5401</v>
      </c>
      <c r="H6547" s="8" t="s">
        <v>1750</v>
      </c>
      <c r="I6547" s="8" t="s">
        <v>8825</v>
      </c>
      <c r="J6547" s="19">
        <v>3</v>
      </c>
      <c r="K6547" s="19" t="s">
        <v>7736</v>
      </c>
      <c r="L6547" s="11">
        <v>2.8</v>
      </c>
      <c r="M6547" s="11"/>
      <c r="N6547" s="24"/>
      <c r="P6547" s="32"/>
      <c r="T6547" s="19"/>
      <c r="U6547" s="3"/>
      <c r="X6547" t="str">
        <f t="shared" si="400"/>
        <v/>
      </c>
      <c r="Z6547" t="str">
        <f t="shared" si="401"/>
        <v/>
      </c>
      <c r="AB6547" s="9"/>
      <c r="AC6547" t="s">
        <v>1750</v>
      </c>
      <c r="AD6547">
        <f t="shared" si="399"/>
        <v>0</v>
      </c>
      <c r="AF6547" s="3"/>
      <c r="AH6547" s="9"/>
    </row>
    <row r="6548" spans="1:48" ht="10.95" customHeight="1" outlineLevel="1" x14ac:dyDescent="0.25">
      <c r="A6548" t="s">
        <v>6860</v>
      </c>
      <c r="C6548" s="3" t="s">
        <v>12533</v>
      </c>
      <c r="D6548" s="3">
        <v>1550</v>
      </c>
      <c r="E6548" s="9">
        <v>2019</v>
      </c>
      <c r="F6548" s="7" t="s">
        <v>4290</v>
      </c>
      <c r="G6548" s="7" t="s">
        <v>5401</v>
      </c>
      <c r="H6548" s="8" t="s">
        <v>4775</v>
      </c>
      <c r="I6548" s="8" t="s">
        <v>8826</v>
      </c>
      <c r="J6548" s="19">
        <v>5</v>
      </c>
      <c r="K6548" s="19" t="s">
        <v>7736</v>
      </c>
      <c r="L6548" s="11">
        <v>4</v>
      </c>
      <c r="M6548" s="11"/>
      <c r="N6548" s="24"/>
      <c r="P6548" s="32"/>
      <c r="T6548" s="19"/>
      <c r="U6548" s="3"/>
      <c r="X6548" t="str">
        <f t="shared" si="400"/>
        <v/>
      </c>
      <c r="Z6548" t="str">
        <f t="shared" si="401"/>
        <v/>
      </c>
      <c r="AB6548" s="9"/>
      <c r="AC6548" t="s">
        <v>4775</v>
      </c>
      <c r="AD6548">
        <f t="shared" si="399"/>
        <v>0</v>
      </c>
      <c r="AF6548" s="3"/>
      <c r="AH6548" s="9"/>
    </row>
    <row r="6549" spans="1:48" ht="10.95" customHeight="1" outlineLevel="1" x14ac:dyDescent="0.25">
      <c r="A6549" t="s">
        <v>6860</v>
      </c>
      <c r="C6549" s="3" t="s">
        <v>12533</v>
      </c>
      <c r="D6549" s="3">
        <v>1551</v>
      </c>
      <c r="E6549" s="9">
        <v>2019</v>
      </c>
      <c r="F6549" s="7" t="s">
        <v>4290</v>
      </c>
      <c r="G6549" s="7" t="s">
        <v>5401</v>
      </c>
      <c r="H6549" s="8" t="s">
        <v>4775</v>
      </c>
      <c r="I6549" s="8" t="s">
        <v>8826</v>
      </c>
      <c r="J6549" s="19">
        <v>2</v>
      </c>
      <c r="K6549" s="19" t="s">
        <v>7736</v>
      </c>
      <c r="L6549" s="11">
        <v>4</v>
      </c>
      <c r="M6549" s="11"/>
      <c r="N6549" s="24"/>
      <c r="P6549" s="32"/>
      <c r="T6549" s="19"/>
      <c r="U6549" s="3"/>
      <c r="X6549" t="str">
        <f t="shared" si="400"/>
        <v/>
      </c>
      <c r="Z6549" t="str">
        <f t="shared" si="401"/>
        <v/>
      </c>
      <c r="AB6549" s="9"/>
      <c r="AC6549" t="s">
        <v>4775</v>
      </c>
      <c r="AD6549">
        <f t="shared" si="399"/>
        <v>0</v>
      </c>
      <c r="AF6549" s="3"/>
      <c r="AH6549" s="9"/>
    </row>
    <row r="6550" spans="1:48" ht="10.95" customHeight="1" outlineLevel="1" x14ac:dyDescent="0.25">
      <c r="A6550" t="s">
        <v>6860</v>
      </c>
      <c r="C6550" s="3" t="s">
        <v>12533</v>
      </c>
      <c r="D6550" s="3">
        <v>1552</v>
      </c>
      <c r="E6550" s="9">
        <v>2019</v>
      </c>
      <c r="F6550" s="7" t="s">
        <v>4290</v>
      </c>
      <c r="G6550" s="7" t="s">
        <v>5401</v>
      </c>
      <c r="H6550" s="8" t="s">
        <v>4775</v>
      </c>
      <c r="I6550" s="8" t="s">
        <v>8826</v>
      </c>
      <c r="J6550" s="19">
        <v>5</v>
      </c>
      <c r="K6550" s="19" t="s">
        <v>7736</v>
      </c>
      <c r="L6550" s="11">
        <v>4</v>
      </c>
      <c r="M6550" s="11"/>
      <c r="N6550" s="24"/>
      <c r="P6550" s="32"/>
      <c r="T6550" s="19"/>
      <c r="U6550" s="3"/>
      <c r="X6550" t="str">
        <f t="shared" si="400"/>
        <v/>
      </c>
      <c r="Z6550" t="str">
        <f t="shared" si="401"/>
        <v/>
      </c>
      <c r="AB6550" s="9"/>
      <c r="AC6550" t="s">
        <v>4775</v>
      </c>
      <c r="AD6550">
        <f t="shared" si="399"/>
        <v>0</v>
      </c>
      <c r="AF6550" s="3"/>
      <c r="AH6550" s="9"/>
    </row>
    <row r="6551" spans="1:48" ht="10.95" customHeight="1" outlineLevel="1" x14ac:dyDescent="0.25">
      <c r="A6551" t="s">
        <v>6860</v>
      </c>
      <c r="C6551" s="3" t="s">
        <v>12533</v>
      </c>
      <c r="D6551" s="3">
        <v>1553</v>
      </c>
      <c r="E6551" s="9">
        <v>2019</v>
      </c>
      <c r="F6551" s="7" t="s">
        <v>8827</v>
      </c>
      <c r="G6551" s="7" t="s">
        <v>5401</v>
      </c>
      <c r="H6551" s="8" t="s">
        <v>4775</v>
      </c>
      <c r="I6551" s="8" t="s">
        <v>8826</v>
      </c>
      <c r="J6551" s="19">
        <v>5</v>
      </c>
      <c r="K6551" s="19" t="s">
        <v>7736</v>
      </c>
      <c r="L6551" s="11">
        <v>4</v>
      </c>
      <c r="M6551" s="11"/>
      <c r="N6551" s="24"/>
      <c r="P6551" s="32"/>
      <c r="T6551" s="19"/>
      <c r="U6551" s="3"/>
      <c r="X6551" t="str">
        <f t="shared" si="400"/>
        <v/>
      </c>
      <c r="Z6551" t="str">
        <f t="shared" si="401"/>
        <v/>
      </c>
      <c r="AB6551" s="9"/>
      <c r="AC6551" t="s">
        <v>4775</v>
      </c>
      <c r="AD6551">
        <f t="shared" si="399"/>
        <v>0</v>
      </c>
      <c r="AF6551" s="3"/>
      <c r="AH6551" s="9"/>
    </row>
    <row r="6552" spans="1:48" ht="10.95" customHeight="1" outlineLevel="1" x14ac:dyDescent="0.25">
      <c r="A6552" t="s">
        <v>6860</v>
      </c>
      <c r="C6552" s="3" t="s">
        <v>12533</v>
      </c>
      <c r="D6552" s="3">
        <v>1554</v>
      </c>
      <c r="E6552" s="9">
        <v>2019</v>
      </c>
      <c r="F6552" s="7" t="s">
        <v>4290</v>
      </c>
      <c r="G6552" s="7" t="s">
        <v>5401</v>
      </c>
      <c r="H6552" s="8" t="s">
        <v>8829</v>
      </c>
      <c r="I6552" s="8" t="s">
        <v>8828</v>
      </c>
      <c r="J6552" s="19">
        <v>5</v>
      </c>
      <c r="K6552" s="19" t="s">
        <v>7736</v>
      </c>
      <c r="L6552" s="11">
        <v>4.5999999999999996</v>
      </c>
      <c r="M6552" s="11"/>
      <c r="N6552" s="24"/>
      <c r="P6552" s="32"/>
      <c r="T6552" s="19"/>
      <c r="U6552" s="3"/>
      <c r="X6552" t="str">
        <f t="shared" si="400"/>
        <v/>
      </c>
      <c r="Z6552" t="str">
        <f t="shared" si="401"/>
        <v/>
      </c>
      <c r="AB6552" s="9"/>
      <c r="AC6552" t="s">
        <v>8829</v>
      </c>
      <c r="AD6552">
        <f t="shared" si="399"/>
        <v>0</v>
      </c>
      <c r="AF6552" s="3"/>
      <c r="AH6552" s="9"/>
    </row>
    <row r="6553" spans="1:48" ht="10.95" customHeight="1" outlineLevel="1" x14ac:dyDescent="0.25">
      <c r="A6553" t="s">
        <v>6860</v>
      </c>
      <c r="C6553" s="3" t="s">
        <v>12533</v>
      </c>
      <c r="D6553" s="3">
        <v>1558</v>
      </c>
      <c r="E6553" s="9">
        <v>2019</v>
      </c>
      <c r="F6553" s="7" t="s">
        <v>4290</v>
      </c>
      <c r="G6553" s="7" t="s">
        <v>5401</v>
      </c>
      <c r="H6553" s="8" t="s">
        <v>8830</v>
      </c>
      <c r="I6553" s="8" t="s">
        <v>7080</v>
      </c>
      <c r="J6553" s="19">
        <v>5</v>
      </c>
      <c r="K6553" s="19" t="s">
        <v>7736</v>
      </c>
      <c r="L6553" s="11">
        <v>3</v>
      </c>
      <c r="M6553" s="11"/>
      <c r="N6553" s="24"/>
      <c r="P6553" s="32"/>
      <c r="T6553" s="19"/>
      <c r="U6553" s="3"/>
      <c r="X6553" t="str">
        <f t="shared" si="400"/>
        <v/>
      </c>
      <c r="Z6553" t="str">
        <f t="shared" si="401"/>
        <v/>
      </c>
      <c r="AB6553" s="9"/>
      <c r="AC6553" t="s">
        <v>8830</v>
      </c>
      <c r="AD6553">
        <f t="shared" si="399"/>
        <v>0</v>
      </c>
      <c r="AF6553" s="3"/>
      <c r="AH6553" s="9"/>
    </row>
    <row r="6554" spans="1:48" ht="10.95" customHeight="1" outlineLevel="1" x14ac:dyDescent="0.25">
      <c r="A6554" t="s">
        <v>6860</v>
      </c>
      <c r="C6554" s="3" t="s">
        <v>12533</v>
      </c>
      <c r="D6554" s="3">
        <v>1559</v>
      </c>
      <c r="E6554" s="9">
        <v>2019</v>
      </c>
      <c r="F6554" s="7" t="s">
        <v>4290</v>
      </c>
      <c r="G6554" s="7" t="s">
        <v>5401</v>
      </c>
      <c r="H6554" s="8" t="s">
        <v>8831</v>
      </c>
      <c r="I6554" s="8" t="s">
        <v>7080</v>
      </c>
      <c r="J6554" s="19">
        <v>5</v>
      </c>
      <c r="K6554" s="19" t="s">
        <v>7736</v>
      </c>
      <c r="L6554" s="11">
        <v>3</v>
      </c>
      <c r="M6554" s="11"/>
      <c r="N6554" s="24"/>
      <c r="P6554" s="32"/>
      <c r="T6554" s="19"/>
      <c r="U6554" s="3"/>
      <c r="X6554" t="str">
        <f t="shared" si="400"/>
        <v/>
      </c>
      <c r="Z6554" t="str">
        <f t="shared" si="401"/>
        <v/>
      </c>
      <c r="AB6554" s="9"/>
      <c r="AC6554" t="s">
        <v>8831</v>
      </c>
      <c r="AD6554">
        <f t="shared" si="399"/>
        <v>0</v>
      </c>
      <c r="AF6554" s="3"/>
      <c r="AH6554" s="9"/>
    </row>
    <row r="6555" spans="1:48" ht="10.95" customHeight="1" outlineLevel="1" x14ac:dyDescent="0.25">
      <c r="A6555" t="s">
        <v>6860</v>
      </c>
      <c r="C6555" s="3" t="s">
        <v>12533</v>
      </c>
      <c r="D6555" s="3">
        <v>1582</v>
      </c>
      <c r="E6555" s="9">
        <v>2020</v>
      </c>
      <c r="F6555" s="7" t="s">
        <v>4290</v>
      </c>
      <c r="G6555" s="7" t="s">
        <v>5401</v>
      </c>
      <c r="H6555" s="8" t="s">
        <v>8832</v>
      </c>
      <c r="I6555" s="8" t="s">
        <v>7080</v>
      </c>
      <c r="J6555" s="19">
        <v>5</v>
      </c>
      <c r="K6555" s="19" t="s">
        <v>7736</v>
      </c>
      <c r="L6555" s="11">
        <v>3</v>
      </c>
      <c r="M6555" s="11"/>
      <c r="N6555" s="24"/>
      <c r="P6555" s="32"/>
      <c r="T6555" s="19"/>
      <c r="U6555" s="3"/>
      <c r="X6555" t="str">
        <f t="shared" si="400"/>
        <v/>
      </c>
      <c r="Z6555" t="str">
        <f t="shared" si="401"/>
        <v/>
      </c>
      <c r="AB6555" s="9"/>
      <c r="AC6555" t="s">
        <v>8832</v>
      </c>
      <c r="AD6555">
        <f t="shared" si="399"/>
        <v>0</v>
      </c>
      <c r="AF6555" s="3"/>
      <c r="AH6555" s="9"/>
    </row>
    <row r="6556" spans="1:48" ht="10.95" customHeight="1" outlineLevel="1" x14ac:dyDescent="0.25">
      <c r="A6556" t="s">
        <v>6860</v>
      </c>
      <c r="C6556" s="3" t="s">
        <v>12533</v>
      </c>
      <c r="D6556" s="3">
        <v>1583</v>
      </c>
      <c r="E6556" s="9">
        <v>2020</v>
      </c>
      <c r="F6556" s="7" t="s">
        <v>4290</v>
      </c>
      <c r="G6556" s="7" t="s">
        <v>5401</v>
      </c>
      <c r="H6556" s="8" t="s">
        <v>8833</v>
      </c>
      <c r="I6556" s="8" t="s">
        <v>7080</v>
      </c>
      <c r="J6556" s="19">
        <v>3</v>
      </c>
      <c r="K6556" s="19" t="s">
        <v>7736</v>
      </c>
      <c r="L6556" s="11">
        <v>3</v>
      </c>
      <c r="M6556" s="11"/>
      <c r="N6556" s="24"/>
      <c r="P6556" s="32"/>
      <c r="T6556" s="19"/>
      <c r="U6556" s="3"/>
      <c r="X6556" t="str">
        <f t="shared" si="400"/>
        <v/>
      </c>
      <c r="Z6556" t="str">
        <f t="shared" si="401"/>
        <v/>
      </c>
      <c r="AB6556" s="9"/>
      <c r="AC6556" t="s">
        <v>8833</v>
      </c>
      <c r="AD6556">
        <f t="shared" si="399"/>
        <v>0</v>
      </c>
      <c r="AF6556" s="3"/>
      <c r="AH6556" s="9"/>
    </row>
    <row r="6557" spans="1:48" ht="10.95" customHeight="1" outlineLevel="1" x14ac:dyDescent="0.25">
      <c r="A6557" t="s">
        <v>6860</v>
      </c>
      <c r="C6557" s="3" t="s">
        <v>12533</v>
      </c>
      <c r="D6557" s="3">
        <v>1584</v>
      </c>
      <c r="E6557" s="9">
        <v>2020</v>
      </c>
      <c r="F6557" s="7" t="s">
        <v>4290</v>
      </c>
      <c r="G6557" s="7" t="s">
        <v>5401</v>
      </c>
      <c r="H6557" s="8" t="s">
        <v>8835</v>
      </c>
      <c r="I6557" s="8" t="s">
        <v>8834</v>
      </c>
      <c r="J6557" s="19">
        <v>6</v>
      </c>
      <c r="K6557" s="19" t="s">
        <v>7736</v>
      </c>
      <c r="L6557" s="11">
        <v>3</v>
      </c>
      <c r="M6557" s="11"/>
      <c r="N6557" s="24"/>
      <c r="P6557" s="32"/>
      <c r="T6557" s="19"/>
      <c r="U6557" s="3"/>
      <c r="X6557" t="str">
        <f t="shared" si="400"/>
        <v/>
      </c>
      <c r="Z6557" t="str">
        <f t="shared" si="401"/>
        <v/>
      </c>
      <c r="AB6557" s="9"/>
      <c r="AC6557" t="s">
        <v>8835</v>
      </c>
      <c r="AD6557">
        <f t="shared" si="399"/>
        <v>0</v>
      </c>
      <c r="AF6557" s="3"/>
      <c r="AH6557" s="9"/>
    </row>
    <row r="6558" spans="1:48" ht="10.95" customHeight="1" outlineLevel="1" x14ac:dyDescent="0.25">
      <c r="A6558" t="s">
        <v>6860</v>
      </c>
      <c r="C6558" s="3" t="s">
        <v>12533</v>
      </c>
      <c r="D6558" s="3">
        <v>1585</v>
      </c>
      <c r="E6558" s="9">
        <v>2020</v>
      </c>
      <c r="F6558" s="7" t="s">
        <v>4290</v>
      </c>
      <c r="G6558" s="7" t="s">
        <v>5401</v>
      </c>
      <c r="H6558" s="8" t="s">
        <v>6096</v>
      </c>
      <c r="I6558" s="8" t="s">
        <v>8834</v>
      </c>
      <c r="J6558" s="19">
        <v>6</v>
      </c>
      <c r="K6558" s="19" t="s">
        <v>7736</v>
      </c>
      <c r="L6558" s="11">
        <v>3</v>
      </c>
      <c r="M6558" s="11"/>
      <c r="N6558" s="24"/>
      <c r="P6558" s="32"/>
      <c r="T6558" s="19"/>
      <c r="U6558" s="3"/>
      <c r="X6558" t="str">
        <f t="shared" si="400"/>
        <v/>
      </c>
      <c r="Z6558" t="str">
        <f t="shared" si="401"/>
        <v/>
      </c>
      <c r="AB6558" s="9"/>
      <c r="AC6558" t="s">
        <v>6096</v>
      </c>
      <c r="AD6558">
        <f t="shared" si="399"/>
        <v>0</v>
      </c>
      <c r="AF6558" s="3"/>
      <c r="AH6558" s="9"/>
    </row>
    <row r="6559" spans="1:48" ht="10.95" customHeight="1" outlineLevel="1" x14ac:dyDescent="0.25">
      <c r="A6559" t="s">
        <v>6860</v>
      </c>
      <c r="C6559" s="3" t="s">
        <v>12533</v>
      </c>
      <c r="D6559" s="3">
        <v>1589</v>
      </c>
      <c r="E6559" s="9">
        <v>2020</v>
      </c>
      <c r="F6559" s="7" t="s">
        <v>4290</v>
      </c>
      <c r="G6559" s="7" t="s">
        <v>5401</v>
      </c>
      <c r="H6559" s="8" t="s">
        <v>8837</v>
      </c>
      <c r="I6559" s="8" t="s">
        <v>8836</v>
      </c>
      <c r="J6559" s="19">
        <v>3</v>
      </c>
      <c r="K6559" s="19" t="s">
        <v>7736</v>
      </c>
      <c r="L6559" s="11">
        <v>2.8</v>
      </c>
      <c r="M6559" s="11"/>
      <c r="N6559" s="24"/>
      <c r="P6559" s="32"/>
      <c r="T6559" s="19"/>
      <c r="U6559" s="3"/>
      <c r="X6559" t="str">
        <f t="shared" si="400"/>
        <v/>
      </c>
      <c r="Z6559" t="str">
        <f t="shared" si="401"/>
        <v/>
      </c>
      <c r="AB6559" s="9"/>
      <c r="AC6559" t="s">
        <v>8837</v>
      </c>
      <c r="AD6559">
        <f t="shared" si="399"/>
        <v>0</v>
      </c>
      <c r="AF6559" s="3"/>
      <c r="AH6559" s="9"/>
    </row>
    <row r="6560" spans="1:48" ht="10.95" customHeight="1" x14ac:dyDescent="0.25">
      <c r="A6560" s="6" t="s">
        <v>14327</v>
      </c>
      <c r="B6560" t="s">
        <v>13320</v>
      </c>
      <c r="C6560" s="3" t="s">
        <v>12965</v>
      </c>
      <c r="E6560" s="9"/>
      <c r="F6560" s="7"/>
      <c r="G6560" s="7"/>
      <c r="H6560" s="8"/>
      <c r="I6560" s="8"/>
      <c r="J6560" s="19"/>
      <c r="K6560" s="19"/>
      <c r="L6560" s="11"/>
      <c r="M6560" s="11">
        <f>SUM(L6561:L6561)</f>
        <v>3</v>
      </c>
      <c r="N6560" s="24">
        <v>3692</v>
      </c>
      <c r="O6560">
        <f>COUNTIF(K6561:K6561,"*")</f>
        <v>1</v>
      </c>
      <c r="P6560" s="32">
        <f>O6560/N6560</f>
        <v>2.7085590465872155E-4</v>
      </c>
      <c r="Q6560">
        <f>COUNTIF(K6561:K6561,"Y")+COUNTIF(K6561:K6561,"S")</f>
        <v>1</v>
      </c>
      <c r="T6560" s="19" t="s">
        <v>7736</v>
      </c>
      <c r="U6560" s="3"/>
      <c r="V6560" t="s">
        <v>18423</v>
      </c>
      <c r="X6560" t="str">
        <f t="shared" si="400"/>
        <v/>
      </c>
      <c r="Z6560" t="str">
        <f t="shared" si="401"/>
        <v/>
      </c>
      <c r="AB6560" s="9"/>
      <c r="AE6560">
        <f>COUNTIF(AD6561:AD6561,"1")</f>
        <v>0</v>
      </c>
      <c r="AF6560" s="3"/>
      <c r="AH6560" s="9"/>
      <c r="AI6560">
        <f>COUNTIF($J6561:$J6561,"1")-COUNTIFS($J6561:$J6561,"1",$K6561:$K6561,"V")</f>
        <v>0</v>
      </c>
      <c r="AJ6560">
        <f>COUNTIFS($J6561:$J6561,"1",$K6561:$K6561,"Y")+COUNTIFS($J6561:$J6561,"1",$K6561:$K6561,"s")</f>
        <v>0</v>
      </c>
      <c r="AK6560">
        <f>COUNTIF($J6561:$J6561,"2")-COUNTIFS($J6561:$J6561,"2",$K6561:$K6561,"V")</f>
        <v>0</v>
      </c>
      <c r="AL6560">
        <f>COUNTIFS($J6561:$J6561,"2",$K6561:$K6561,"Y")+COUNTIFS($J6561:$J6561,"2",$K6561:$K6561,"s")</f>
        <v>0</v>
      </c>
      <c r="AM6560">
        <f>COUNTIF($J6561:$J6561,"3")-COUNTIFS($J6561:$J6561,"3",$K6561:$K6561,"V")</f>
        <v>0</v>
      </c>
      <c r="AN6560">
        <f>COUNTIFS($J6561:$J6561,"3",$K6561:$K6561,"Y")+COUNTIFS($J6561:$J6561,"3",$K6561:$K6561,"s")</f>
        <v>0</v>
      </c>
      <c r="AO6560">
        <f>COUNTIF($J6561:$J6561,"4")-COUNTIFS($J6561:$J6561,"4",$K6561:$K6561,"V")</f>
        <v>0</v>
      </c>
      <c r="AP6560">
        <f>COUNTIFS($J6561:$J6561,"4",$K6561:$K6561,"Y")+COUNTIFS($J6561:$J6561,"4",$K6561:$K6561,"s")</f>
        <v>0</v>
      </c>
      <c r="AQ6560">
        <f>COUNTIF($J6561:$J6561,"5")-COUNTIFS($J6561:$J6561,"5",$K6561:$K6561,"V")</f>
        <v>0</v>
      </c>
      <c r="AR6560">
        <f>COUNTIFS($J6561:$J6561,"5",$K6561:$K6561,"Y")+COUNTIFS($J6561:$J6561,"5",$K6561:$K6561,"s")</f>
        <v>0</v>
      </c>
      <c r="AS6560">
        <f>COUNTIF($J6561:$J6561,"6")-COUNTIFS($J6561:$J6561,"6",$K6561:$K6561,"V")</f>
        <v>0</v>
      </c>
      <c r="AT6560">
        <f>COUNTIFS($J6561:$J6561,"6",$K6561:$K6561,"Y")+COUNTIFS($J6561:$J6561,"6",$K6561:$K6561,"s")</f>
        <v>0</v>
      </c>
      <c r="AU6560">
        <f>COUNTIF($J6561:$J6561,"7")-COUNTIFS($J6561:$J6561,"7",$K6561:$K6561,"V")</f>
        <v>1</v>
      </c>
      <c r="AV6560">
        <f>COUNTIFS($J6561:$J6561,"7",$K6561:$K6561,"Y")+COUNTIFS($J6561:$J6561,"7",$K6561:$K6561,"s")</f>
        <v>1</v>
      </c>
    </row>
    <row r="6561" spans="1:58" ht="10.95" customHeight="1" outlineLevel="1" x14ac:dyDescent="0.25">
      <c r="A6561" t="s">
        <v>14325</v>
      </c>
      <c r="C6561" s="3" t="s">
        <v>12965</v>
      </c>
      <c r="D6561" s="3">
        <v>1829</v>
      </c>
      <c r="E6561" s="9">
        <v>2001</v>
      </c>
      <c r="F6561" s="7" t="s">
        <v>2600</v>
      </c>
      <c r="G6561" s="7" t="s">
        <v>5401</v>
      </c>
      <c r="H6561" s="8" t="s">
        <v>7560</v>
      </c>
      <c r="I6561" s="8" t="s">
        <v>14326</v>
      </c>
      <c r="J6561" s="19">
        <v>7</v>
      </c>
      <c r="K6561" s="19" t="s">
        <v>7736</v>
      </c>
      <c r="L6561" s="11">
        <v>3</v>
      </c>
      <c r="M6561" s="11"/>
      <c r="N6561" s="24"/>
      <c r="P6561" s="32"/>
      <c r="T6561" s="19"/>
      <c r="U6561" s="3"/>
      <c r="X6561" t="str">
        <f t="shared" si="400"/>
        <v/>
      </c>
      <c r="Z6561" t="str">
        <f t="shared" si="401"/>
        <v/>
      </c>
      <c r="AB6561" s="9"/>
      <c r="AC6561" t="s">
        <v>7560</v>
      </c>
      <c r="AD6561">
        <f>COUNTIF(H6561,"*Fuji*")</f>
        <v>0</v>
      </c>
      <c r="AF6561" s="3"/>
      <c r="AH6561" s="9"/>
    </row>
    <row r="6562" spans="1:58" ht="10.95" customHeight="1" x14ac:dyDescent="0.25">
      <c r="A6562" s="2" t="s">
        <v>21373</v>
      </c>
      <c r="B6562" t="s">
        <v>13191</v>
      </c>
      <c r="C6562" s="3" t="s">
        <v>12965</v>
      </c>
      <c r="E6562" s="9"/>
      <c r="F6562" s="7"/>
      <c r="G6562" s="7"/>
      <c r="H6562" s="8"/>
      <c r="I6562" s="8"/>
      <c r="J6562" s="19"/>
      <c r="K6562" s="19"/>
      <c r="L6562" s="11"/>
      <c r="M6562" s="11">
        <f>SUM(L6563:L6973)</f>
        <v>1254.8999999999994</v>
      </c>
      <c r="N6562" s="24">
        <v>3594</v>
      </c>
      <c r="O6562">
        <f>COUNTIF(K6563:K6973,"*")</f>
        <v>411</v>
      </c>
      <c r="P6562" s="32">
        <f>O6562/N6562</f>
        <v>0.11435726210350584</v>
      </c>
      <c r="Q6562">
        <f>COUNTIF(K6563:K6973,"Y")+COUNTIF(K6563:K6973,"S")</f>
        <v>321</v>
      </c>
      <c r="T6562" s="19" t="s">
        <v>7736</v>
      </c>
      <c r="U6562" s="3"/>
      <c r="V6562" t="s">
        <v>18422</v>
      </c>
      <c r="X6562" t="str">
        <f t="shared" si="400"/>
        <v/>
      </c>
      <c r="Z6562" t="str">
        <f t="shared" si="401"/>
        <v/>
      </c>
      <c r="AB6562" s="9"/>
      <c r="AE6562">
        <f>COUNTIF(AD6563:AD6973,"1")</f>
        <v>14</v>
      </c>
      <c r="AF6562" s="3"/>
      <c r="AH6562" s="9"/>
      <c r="AI6562">
        <f>COUNTIF($J6563:$J6973,"1")-COUNTIFS($J6563:$J6973,"1",$K6563:$K6973,"V")</f>
        <v>141</v>
      </c>
      <c r="AJ6562">
        <f>COUNTIFS($J6563:$J6973,"1",$K6563:$K6973,"Y")+COUNTIFS($J6563:$J6973,"1",$K6563:$K6973,"s")</f>
        <v>103</v>
      </c>
      <c r="AK6562">
        <f>COUNTIF($J6563:$J6973,"2")-COUNTIFS($J6563:$J6973,"2",$K6563:$K6973,"V")</f>
        <v>24</v>
      </c>
      <c r="AL6562">
        <f>COUNTIFS($J6563:$J6973,"2",$K6563:$K6973,"Y")+COUNTIFS($J6563:$J6973,"2",$K6563:$K6973,"s")</f>
        <v>24</v>
      </c>
      <c r="AM6562">
        <f>COUNTIF($J6563:$J6973,"3")-COUNTIFS($J6563:$J6973,"3",$K6563:$K6973,"V")</f>
        <v>99</v>
      </c>
      <c r="AN6562">
        <f>COUNTIFS($J6563:$J6973,"3",$K6563:$K6973,"Y")+COUNTIFS($J6563:$J6973,"3",$K6563:$K6973,"s")</f>
        <v>77</v>
      </c>
      <c r="AO6562">
        <f>COUNTIF($J6563:$J6973,"4")-COUNTIFS($J6563:$J6973,"4",$K6563:$K6973,"V")</f>
        <v>67</v>
      </c>
      <c r="AP6562">
        <f>COUNTIFS($J6563:$J6973,"4",$K6563:$K6973,"Y")+COUNTIFS($J6563:$J6973,"4",$K6563:$K6973,"s")</f>
        <v>62</v>
      </c>
      <c r="AQ6562">
        <f>COUNTIF($J6563:$J6973,"5")-COUNTIFS($J6563:$J6973,"5",$K6563:$K6973,"V")</f>
        <v>23</v>
      </c>
      <c r="AR6562">
        <f>COUNTIFS($J6563:$J6973,"5",$K6563:$K6973,"Y")+COUNTIFS($J6563:$J6973,"5",$K6563:$K6973,"s")</f>
        <v>19</v>
      </c>
      <c r="AS6562">
        <f>COUNTIF($J6563:$J6973,"6")-COUNTIFS($J6563:$J6973,"6",$K6563:$K6973,"V")</f>
        <v>33</v>
      </c>
      <c r="AT6562">
        <f>COUNTIFS($J6563:$J6973,"6",$K6563:$K6973,"Y")+COUNTIFS($J6563:$J6973,"6",$K6563:$K6973,"s")</f>
        <v>15</v>
      </c>
      <c r="AU6562">
        <f>COUNTIF($J6563:$J6973,"7")-COUNTIFS($J6563:$J6973,"7",$K6563:$K6973,"V")</f>
        <v>24</v>
      </c>
      <c r="AV6562">
        <f>COUNTIFS($J6563:$J6973,"7",$K6563:$K6973,"Y")+COUNTIFS($J6563:$J6973,"7",$K6563:$K6973,"s")</f>
        <v>21</v>
      </c>
      <c r="BE6562">
        <f>COUNTIF(BE6563:BE6853,"Y")</f>
        <v>62</v>
      </c>
      <c r="BF6562">
        <f>SUM(BF6563:BF6853)</f>
        <v>219.69999999999996</v>
      </c>
    </row>
    <row r="6563" spans="1:58" ht="10.95" customHeight="1" outlineLevel="1" x14ac:dyDescent="0.25">
      <c r="A6563" t="s">
        <v>3978</v>
      </c>
      <c r="C6563" s="3" t="s">
        <v>12965</v>
      </c>
      <c r="D6563" s="3">
        <v>93</v>
      </c>
      <c r="E6563" s="9">
        <v>1950</v>
      </c>
      <c r="F6563" s="7" t="s">
        <v>6129</v>
      </c>
      <c r="G6563" s="7" t="s">
        <v>3834</v>
      </c>
      <c r="H6563" s="8" t="s">
        <v>3979</v>
      </c>
      <c r="I6563" s="8" t="s">
        <v>8081</v>
      </c>
      <c r="J6563" s="19">
        <v>3</v>
      </c>
      <c r="K6563" s="19" t="s">
        <v>7736</v>
      </c>
      <c r="L6563" s="11">
        <v>2</v>
      </c>
      <c r="M6563" s="11"/>
      <c r="N6563" s="24"/>
      <c r="P6563" s="32"/>
      <c r="T6563" s="19"/>
      <c r="U6563" s="3">
        <v>333</v>
      </c>
      <c r="X6563" t="str">
        <f t="shared" si="400"/>
        <v/>
      </c>
      <c r="Z6563" t="str">
        <f t="shared" si="401"/>
        <v/>
      </c>
      <c r="AB6563" s="9"/>
      <c r="AC6563" t="s">
        <v>3979</v>
      </c>
      <c r="AD6563">
        <f t="shared" ref="AD6563:AD6626" si="402">COUNTIF(H6563,"*Fuji*")</f>
        <v>0</v>
      </c>
      <c r="AF6563" s="3"/>
      <c r="AG6563" t="s">
        <v>3981</v>
      </c>
      <c r="AH6563" s="9" t="s">
        <v>4613</v>
      </c>
      <c r="BF6563" t="str">
        <f t="shared" ref="BF6563:BF6594" si="403">IF(BE6563="y",L6563,"")</f>
        <v/>
      </c>
    </row>
    <row r="6564" spans="1:58" ht="10.95" customHeight="1" outlineLevel="1" x14ac:dyDescent="0.25">
      <c r="A6564" t="s">
        <v>3978</v>
      </c>
      <c r="C6564" s="3" t="s">
        <v>12965</v>
      </c>
      <c r="D6564" s="3">
        <v>94</v>
      </c>
      <c r="E6564" s="9">
        <v>1950</v>
      </c>
      <c r="F6564" s="7" t="s">
        <v>3982</v>
      </c>
      <c r="G6564" s="7" t="s">
        <v>3834</v>
      </c>
      <c r="H6564" s="8" t="s">
        <v>3979</v>
      </c>
      <c r="I6564" s="8" t="s">
        <v>8081</v>
      </c>
      <c r="J6564" s="19">
        <v>3</v>
      </c>
      <c r="K6564" s="19" t="s">
        <v>7736</v>
      </c>
      <c r="L6564" s="11">
        <v>2.6</v>
      </c>
      <c r="M6564" s="11"/>
      <c r="N6564" s="24"/>
      <c r="P6564" s="32"/>
      <c r="S6564">
        <v>1</v>
      </c>
      <c r="T6564" s="19"/>
      <c r="U6564" s="3">
        <v>334</v>
      </c>
      <c r="X6564" t="str">
        <f t="shared" si="400"/>
        <v/>
      </c>
      <c r="Z6564" t="str">
        <f t="shared" si="401"/>
        <v/>
      </c>
      <c r="AB6564" s="9"/>
      <c r="AC6564" t="s">
        <v>3979</v>
      </c>
      <c r="AD6564">
        <f t="shared" si="402"/>
        <v>0</v>
      </c>
      <c r="AF6564" s="3"/>
      <c r="AG6564" t="s">
        <v>3981</v>
      </c>
      <c r="AH6564" s="9" t="s">
        <v>4925</v>
      </c>
      <c r="BF6564" t="str">
        <f t="shared" si="403"/>
        <v/>
      </c>
    </row>
    <row r="6565" spans="1:58" ht="10.95" customHeight="1" outlineLevel="1" x14ac:dyDescent="0.25">
      <c r="A6565" t="s">
        <v>3978</v>
      </c>
      <c r="C6565" s="3" t="s">
        <v>12965</v>
      </c>
      <c r="D6565" s="3">
        <v>98</v>
      </c>
      <c r="E6565" s="9">
        <v>1951</v>
      </c>
      <c r="F6565" s="7" t="s">
        <v>6882</v>
      </c>
      <c r="G6565" s="7" t="s">
        <v>6507</v>
      </c>
      <c r="H6565" s="8" t="s">
        <v>3988</v>
      </c>
      <c r="I6565" s="8" t="s">
        <v>8082</v>
      </c>
      <c r="J6565" s="19">
        <v>4</v>
      </c>
      <c r="K6565" s="19" t="s">
        <v>7736</v>
      </c>
      <c r="L6565" s="11">
        <v>0.6</v>
      </c>
      <c r="M6565" s="11"/>
      <c r="N6565" s="24"/>
      <c r="P6565" s="32"/>
      <c r="T6565" s="19"/>
      <c r="U6565" s="3" t="s">
        <v>6872</v>
      </c>
      <c r="X6565" t="str">
        <f t="shared" si="400"/>
        <v/>
      </c>
      <c r="Z6565" t="str">
        <f t="shared" si="401"/>
        <v/>
      </c>
      <c r="AB6565" s="9"/>
      <c r="AC6565" t="s">
        <v>3988</v>
      </c>
      <c r="AD6565">
        <f t="shared" si="402"/>
        <v>0</v>
      </c>
      <c r="AF6565" s="3"/>
      <c r="AG6565" t="s">
        <v>3989</v>
      </c>
      <c r="AH6565" s="9" t="s">
        <v>4613</v>
      </c>
      <c r="BF6565" t="str">
        <f t="shared" si="403"/>
        <v/>
      </c>
    </row>
    <row r="6566" spans="1:58" ht="10.95" customHeight="1" outlineLevel="1" x14ac:dyDescent="0.25">
      <c r="A6566" t="s">
        <v>3978</v>
      </c>
      <c r="C6566" s="3" t="s">
        <v>12965</v>
      </c>
      <c r="D6566" s="3">
        <v>99</v>
      </c>
      <c r="E6566" s="9">
        <v>1951</v>
      </c>
      <c r="F6566" s="7" t="s">
        <v>6883</v>
      </c>
      <c r="G6566" s="7" t="s">
        <v>1677</v>
      </c>
      <c r="H6566" s="8" t="s">
        <v>3988</v>
      </c>
      <c r="I6566" s="8" t="s">
        <v>8082</v>
      </c>
      <c r="J6566" s="19">
        <v>4</v>
      </c>
      <c r="K6566" s="19" t="s">
        <v>7736</v>
      </c>
      <c r="L6566" s="11">
        <v>0.6</v>
      </c>
      <c r="M6566" s="11"/>
      <c r="N6566" s="24"/>
      <c r="P6566" s="32"/>
      <c r="T6566" s="19"/>
      <c r="U6566" s="3" t="s">
        <v>6872</v>
      </c>
      <c r="X6566" t="str">
        <f t="shared" si="400"/>
        <v/>
      </c>
      <c r="Z6566" t="str">
        <f t="shared" si="401"/>
        <v/>
      </c>
      <c r="AB6566" s="9"/>
      <c r="AC6566" t="s">
        <v>3988</v>
      </c>
      <c r="AD6566">
        <f t="shared" si="402"/>
        <v>0</v>
      </c>
      <c r="AF6566" s="3"/>
      <c r="AG6566" t="s">
        <v>3989</v>
      </c>
      <c r="AH6566" s="9" t="s">
        <v>4613</v>
      </c>
      <c r="BF6566" t="str">
        <f t="shared" si="403"/>
        <v/>
      </c>
    </row>
    <row r="6567" spans="1:58" ht="10.95" customHeight="1" outlineLevel="1" x14ac:dyDescent="0.25">
      <c r="A6567" t="s">
        <v>3978</v>
      </c>
      <c r="C6567" s="3" t="s">
        <v>12965</v>
      </c>
      <c r="D6567" s="3">
        <v>100</v>
      </c>
      <c r="E6567" s="9">
        <v>1951</v>
      </c>
      <c r="F6567" s="7" t="s">
        <v>6884</v>
      </c>
      <c r="G6567" s="7" t="s">
        <v>3834</v>
      </c>
      <c r="H6567" s="8" t="s">
        <v>3988</v>
      </c>
      <c r="I6567" s="8" t="s">
        <v>8082</v>
      </c>
      <c r="J6567" s="19">
        <v>4</v>
      </c>
      <c r="K6567" s="19" t="s">
        <v>7736</v>
      </c>
      <c r="L6567" s="11">
        <v>0.6</v>
      </c>
      <c r="M6567" s="11"/>
      <c r="N6567" s="24"/>
      <c r="P6567" s="32"/>
      <c r="T6567" s="19"/>
      <c r="U6567" s="3" t="s">
        <v>6872</v>
      </c>
      <c r="X6567" t="str">
        <f t="shared" si="400"/>
        <v/>
      </c>
      <c r="Z6567" t="str">
        <f t="shared" si="401"/>
        <v/>
      </c>
      <c r="AB6567" s="9"/>
      <c r="AC6567" t="s">
        <v>3988</v>
      </c>
      <c r="AD6567">
        <f t="shared" si="402"/>
        <v>0</v>
      </c>
      <c r="AF6567" s="3"/>
      <c r="AG6567" t="s">
        <v>3989</v>
      </c>
      <c r="AH6567" s="9" t="s">
        <v>4613</v>
      </c>
      <c r="BF6567" t="str">
        <f t="shared" si="403"/>
        <v/>
      </c>
    </row>
    <row r="6568" spans="1:58" ht="10.95" customHeight="1" outlineLevel="1" x14ac:dyDescent="0.25">
      <c r="A6568" t="s">
        <v>3978</v>
      </c>
      <c r="C6568" s="3" t="s">
        <v>12965</v>
      </c>
      <c r="D6568" s="3">
        <v>101</v>
      </c>
      <c r="E6568" s="9">
        <v>1951</v>
      </c>
      <c r="F6568" s="7" t="s">
        <v>6885</v>
      </c>
      <c r="G6568" s="7" t="s">
        <v>2294</v>
      </c>
      <c r="H6568" s="8" t="s">
        <v>3988</v>
      </c>
      <c r="I6568" s="8" t="s">
        <v>8082</v>
      </c>
      <c r="J6568" s="19">
        <v>4</v>
      </c>
      <c r="K6568" s="19" t="s">
        <v>7736</v>
      </c>
      <c r="L6568" s="11">
        <v>0.6</v>
      </c>
      <c r="M6568" s="11"/>
      <c r="N6568" s="24"/>
      <c r="P6568" s="32"/>
      <c r="T6568" s="19"/>
      <c r="U6568" s="3" t="s">
        <v>6872</v>
      </c>
      <c r="X6568" t="str">
        <f t="shared" si="400"/>
        <v/>
      </c>
      <c r="Z6568" t="str">
        <f t="shared" si="401"/>
        <v/>
      </c>
      <c r="AB6568" s="9"/>
      <c r="AC6568" t="s">
        <v>3988</v>
      </c>
      <c r="AD6568">
        <f t="shared" si="402"/>
        <v>0</v>
      </c>
      <c r="AF6568" s="3"/>
      <c r="AG6568" t="s">
        <v>3989</v>
      </c>
      <c r="AH6568" s="9" t="s">
        <v>4613</v>
      </c>
      <c r="BF6568" t="str">
        <f t="shared" si="403"/>
        <v/>
      </c>
    </row>
    <row r="6569" spans="1:58" ht="10.95" customHeight="1" outlineLevel="1" x14ac:dyDescent="0.25">
      <c r="A6569" t="s">
        <v>3978</v>
      </c>
      <c r="C6569" s="3" t="s">
        <v>12965</v>
      </c>
      <c r="D6569" s="3">
        <v>102</v>
      </c>
      <c r="E6569" s="9">
        <v>1951</v>
      </c>
      <c r="F6569" s="7" t="s">
        <v>6886</v>
      </c>
      <c r="G6569" s="7" t="s">
        <v>6125</v>
      </c>
      <c r="H6569" s="8" t="s">
        <v>3988</v>
      </c>
      <c r="I6569" s="8" t="s">
        <v>8082</v>
      </c>
      <c r="J6569" s="19">
        <v>4</v>
      </c>
      <c r="K6569" s="19" t="s">
        <v>7736</v>
      </c>
      <c r="L6569" s="11">
        <v>0.6</v>
      </c>
      <c r="M6569" s="11"/>
      <c r="N6569" s="24"/>
      <c r="P6569" s="32"/>
      <c r="T6569" s="19"/>
      <c r="U6569" s="3" t="s">
        <v>6872</v>
      </c>
      <c r="X6569" t="str">
        <f t="shared" si="400"/>
        <v/>
      </c>
      <c r="Z6569" t="str">
        <f t="shared" si="401"/>
        <v/>
      </c>
      <c r="AB6569" s="9"/>
      <c r="AC6569" t="s">
        <v>3988</v>
      </c>
      <c r="AD6569">
        <f t="shared" si="402"/>
        <v>0</v>
      </c>
      <c r="AF6569" s="3"/>
      <c r="AG6569" t="s">
        <v>3989</v>
      </c>
      <c r="AH6569" s="9" t="s">
        <v>4613</v>
      </c>
      <c r="BF6569" t="str">
        <f t="shared" si="403"/>
        <v/>
      </c>
    </row>
    <row r="6570" spans="1:58" ht="10.95" customHeight="1" outlineLevel="1" x14ac:dyDescent="0.25">
      <c r="A6570" t="s">
        <v>3978</v>
      </c>
      <c r="C6570" s="3" t="s">
        <v>12965</v>
      </c>
      <c r="D6570" s="3">
        <v>151</v>
      </c>
      <c r="E6570" s="9">
        <v>1954</v>
      </c>
      <c r="F6570" s="7" t="s">
        <v>945</v>
      </c>
      <c r="G6570" s="7" t="s">
        <v>5648</v>
      </c>
      <c r="H6570" s="8" t="s">
        <v>3988</v>
      </c>
      <c r="I6570" s="8" t="s">
        <v>8083</v>
      </c>
      <c r="J6570" s="19">
        <v>1</v>
      </c>
      <c r="K6570" s="19" t="s">
        <v>7736</v>
      </c>
      <c r="L6570" s="11">
        <v>0.25</v>
      </c>
      <c r="M6570" s="11"/>
      <c r="N6570" s="24"/>
      <c r="P6570" s="32"/>
      <c r="T6570" s="19"/>
      <c r="U6570" s="3" t="s">
        <v>944</v>
      </c>
      <c r="X6570" t="str">
        <f t="shared" si="400"/>
        <v/>
      </c>
      <c r="Z6570" t="str">
        <f t="shared" si="401"/>
        <v/>
      </c>
      <c r="AB6570" s="9"/>
      <c r="AC6570" t="s">
        <v>3988</v>
      </c>
      <c r="AD6570">
        <f t="shared" si="402"/>
        <v>0</v>
      </c>
      <c r="AF6570" s="3"/>
      <c r="AG6570" t="s">
        <v>3989</v>
      </c>
      <c r="AH6570" s="9" t="s">
        <v>4613</v>
      </c>
      <c r="BE6570" t="s">
        <v>7736</v>
      </c>
      <c r="BF6570">
        <f t="shared" si="403"/>
        <v>0.25</v>
      </c>
    </row>
    <row r="6571" spans="1:58" ht="10.95" customHeight="1" outlineLevel="1" x14ac:dyDescent="0.25">
      <c r="A6571" t="s">
        <v>3978</v>
      </c>
      <c r="C6571" s="3" t="s">
        <v>12965</v>
      </c>
      <c r="D6571" s="3">
        <v>152</v>
      </c>
      <c r="E6571" s="9">
        <v>1954</v>
      </c>
      <c r="F6571" s="7" t="s">
        <v>3477</v>
      </c>
      <c r="G6571" s="7" t="s">
        <v>6710</v>
      </c>
      <c r="H6571" s="8" t="s">
        <v>3988</v>
      </c>
      <c r="I6571" s="8" t="s">
        <v>8083</v>
      </c>
      <c r="J6571" s="19">
        <v>1</v>
      </c>
      <c r="K6571" s="19" t="s">
        <v>7736</v>
      </c>
      <c r="L6571" s="11">
        <v>0.25</v>
      </c>
      <c r="M6571" s="11"/>
      <c r="N6571" s="24"/>
      <c r="P6571" s="32"/>
      <c r="R6571">
        <v>1</v>
      </c>
      <c r="S6571">
        <v>1</v>
      </c>
      <c r="T6571" s="19"/>
      <c r="U6571" s="3" t="s">
        <v>946</v>
      </c>
      <c r="X6571" t="str">
        <f t="shared" si="400"/>
        <v/>
      </c>
      <c r="Z6571" t="str">
        <f t="shared" si="401"/>
        <v/>
      </c>
      <c r="AB6571" s="9"/>
      <c r="AC6571" t="s">
        <v>3988</v>
      </c>
      <c r="AD6571">
        <f t="shared" si="402"/>
        <v>0</v>
      </c>
      <c r="AF6571" s="3"/>
      <c r="AG6571" t="s">
        <v>3989</v>
      </c>
      <c r="AH6571" s="9" t="s">
        <v>4613</v>
      </c>
      <c r="BE6571" t="s">
        <v>7736</v>
      </c>
      <c r="BF6571">
        <f t="shared" si="403"/>
        <v>0.25</v>
      </c>
    </row>
    <row r="6572" spans="1:58" ht="10.95" customHeight="1" outlineLevel="1" x14ac:dyDescent="0.25">
      <c r="A6572" t="s">
        <v>3978</v>
      </c>
      <c r="C6572" s="3" t="s">
        <v>12965</v>
      </c>
      <c r="D6572" s="3">
        <v>153</v>
      </c>
      <c r="E6572" s="9">
        <v>1954</v>
      </c>
      <c r="F6572" s="7" t="s">
        <v>2089</v>
      </c>
      <c r="G6572" s="7" t="s">
        <v>3834</v>
      </c>
      <c r="H6572" s="8" t="s">
        <v>3988</v>
      </c>
      <c r="I6572" s="8" t="s">
        <v>8083</v>
      </c>
      <c r="J6572" s="19">
        <v>1</v>
      </c>
      <c r="K6572" s="19" t="s">
        <v>7736</v>
      </c>
      <c r="L6572" s="11">
        <v>0.25</v>
      </c>
      <c r="M6572" s="11"/>
      <c r="N6572" s="24"/>
      <c r="P6572" s="32"/>
      <c r="T6572" s="19"/>
      <c r="U6572" s="3" t="s">
        <v>6816</v>
      </c>
      <c r="X6572" t="str">
        <f t="shared" si="400"/>
        <v/>
      </c>
      <c r="Z6572" t="str">
        <f t="shared" si="401"/>
        <v/>
      </c>
      <c r="AB6572" s="9"/>
      <c r="AC6572" t="s">
        <v>3988</v>
      </c>
      <c r="AD6572">
        <f t="shared" si="402"/>
        <v>0</v>
      </c>
      <c r="AF6572" s="3"/>
      <c r="AG6572" t="s">
        <v>3989</v>
      </c>
      <c r="AH6572" s="9" t="s">
        <v>4613</v>
      </c>
      <c r="BE6572" t="s">
        <v>7736</v>
      </c>
      <c r="BF6572">
        <f t="shared" si="403"/>
        <v>0.25</v>
      </c>
    </row>
    <row r="6573" spans="1:58" ht="10.95" customHeight="1" outlineLevel="1" x14ac:dyDescent="0.25">
      <c r="A6573" t="s">
        <v>3978</v>
      </c>
      <c r="C6573" s="3" t="s">
        <v>12965</v>
      </c>
      <c r="D6573" s="3">
        <v>154</v>
      </c>
      <c r="E6573" s="9">
        <v>1954</v>
      </c>
      <c r="F6573" s="7" t="s">
        <v>2091</v>
      </c>
      <c r="G6573" s="7" t="s">
        <v>5500</v>
      </c>
      <c r="H6573" s="8" t="s">
        <v>3988</v>
      </c>
      <c r="I6573" s="8" t="s">
        <v>8083</v>
      </c>
      <c r="J6573" s="19">
        <v>1</v>
      </c>
      <c r="K6573" s="19" t="s">
        <v>7736</v>
      </c>
      <c r="L6573" s="11">
        <v>0.25</v>
      </c>
      <c r="M6573" s="11"/>
      <c r="N6573" s="24"/>
      <c r="P6573" s="32"/>
      <c r="T6573" s="19"/>
      <c r="U6573" s="3" t="s">
        <v>2090</v>
      </c>
      <c r="X6573" t="str">
        <f t="shared" si="400"/>
        <v/>
      </c>
      <c r="Z6573" t="str">
        <f t="shared" si="401"/>
        <v/>
      </c>
      <c r="AB6573" s="9"/>
      <c r="AC6573" t="s">
        <v>3988</v>
      </c>
      <c r="AD6573">
        <f t="shared" si="402"/>
        <v>0</v>
      </c>
      <c r="AF6573" s="3"/>
      <c r="AG6573" t="s">
        <v>3989</v>
      </c>
      <c r="AH6573" s="9" t="s">
        <v>4613</v>
      </c>
      <c r="BE6573" t="s">
        <v>7736</v>
      </c>
      <c r="BF6573">
        <f t="shared" si="403"/>
        <v>0.25</v>
      </c>
    </row>
    <row r="6574" spans="1:58" ht="10.95" customHeight="1" outlineLevel="1" x14ac:dyDescent="0.25">
      <c r="A6574" t="s">
        <v>3978</v>
      </c>
      <c r="C6574" s="3" t="s">
        <v>12965</v>
      </c>
      <c r="D6574" s="3">
        <v>155</v>
      </c>
      <c r="E6574" s="9">
        <v>1954</v>
      </c>
      <c r="F6574" s="7" t="s">
        <v>5502</v>
      </c>
      <c r="G6574" s="7" t="s">
        <v>6492</v>
      </c>
      <c r="H6574" s="8" t="s">
        <v>3988</v>
      </c>
      <c r="I6574" s="8" t="s">
        <v>8083</v>
      </c>
      <c r="J6574" s="19">
        <v>1</v>
      </c>
      <c r="K6574" s="19" t="s">
        <v>7736</v>
      </c>
      <c r="L6574" s="11">
        <v>2</v>
      </c>
      <c r="M6574" s="11"/>
      <c r="N6574" s="24"/>
      <c r="P6574" s="32"/>
      <c r="T6574" s="19"/>
      <c r="U6574" s="3" t="s">
        <v>5501</v>
      </c>
      <c r="X6574" t="str">
        <f t="shared" si="400"/>
        <v/>
      </c>
      <c r="Z6574" t="str">
        <f t="shared" si="401"/>
        <v/>
      </c>
      <c r="AB6574" s="9"/>
      <c r="AC6574" t="s">
        <v>3988</v>
      </c>
      <c r="AD6574">
        <f t="shared" si="402"/>
        <v>0</v>
      </c>
      <c r="AF6574" s="3"/>
      <c r="AG6574" t="s">
        <v>3989</v>
      </c>
      <c r="AH6574" s="9" t="s">
        <v>4613</v>
      </c>
      <c r="BE6574" t="s">
        <v>7736</v>
      </c>
      <c r="BF6574">
        <f t="shared" si="403"/>
        <v>2</v>
      </c>
    </row>
    <row r="6575" spans="1:58" ht="10.95" customHeight="1" outlineLevel="1" x14ac:dyDescent="0.25">
      <c r="A6575" t="s">
        <v>3978</v>
      </c>
      <c r="C6575" s="3" t="s">
        <v>12965</v>
      </c>
      <c r="D6575" s="3">
        <v>156</v>
      </c>
      <c r="E6575" s="9">
        <v>1954</v>
      </c>
      <c r="F6575" s="7" t="s">
        <v>951</v>
      </c>
      <c r="G6575" s="7" t="s">
        <v>952</v>
      </c>
      <c r="H6575" s="8" t="s">
        <v>3988</v>
      </c>
      <c r="I6575" s="8" t="s">
        <v>8083</v>
      </c>
      <c r="J6575" s="19">
        <v>1</v>
      </c>
      <c r="K6575" s="19" t="s">
        <v>7736</v>
      </c>
      <c r="L6575" s="11">
        <v>0.25</v>
      </c>
      <c r="M6575" s="11"/>
      <c r="N6575" s="24"/>
      <c r="P6575" s="32"/>
      <c r="T6575" s="19"/>
      <c r="U6575" s="3" t="s">
        <v>5503</v>
      </c>
      <c r="X6575" t="str">
        <f t="shared" si="400"/>
        <v/>
      </c>
      <c r="Z6575" t="str">
        <f t="shared" si="401"/>
        <v/>
      </c>
      <c r="AB6575" s="9"/>
      <c r="AC6575" t="s">
        <v>3988</v>
      </c>
      <c r="AD6575">
        <f t="shared" si="402"/>
        <v>0</v>
      </c>
      <c r="AF6575" s="3"/>
      <c r="AG6575" t="s">
        <v>3989</v>
      </c>
      <c r="AH6575" s="9" t="s">
        <v>4925</v>
      </c>
      <c r="BE6575" t="s">
        <v>7736</v>
      </c>
      <c r="BF6575">
        <f t="shared" si="403"/>
        <v>0.25</v>
      </c>
    </row>
    <row r="6576" spans="1:58" ht="10.95" customHeight="1" outlineLevel="1" x14ac:dyDescent="0.25">
      <c r="A6576" t="s">
        <v>3978</v>
      </c>
      <c r="C6576" s="3" t="s">
        <v>12965</v>
      </c>
      <c r="D6576" s="3">
        <v>157</v>
      </c>
      <c r="E6576" s="9">
        <v>1954</v>
      </c>
      <c r="F6576" s="7" t="s">
        <v>954</v>
      </c>
      <c r="G6576" s="7" t="s">
        <v>1512</v>
      </c>
      <c r="H6576" s="8" t="s">
        <v>3988</v>
      </c>
      <c r="I6576" s="8" t="s">
        <v>8083</v>
      </c>
      <c r="J6576" s="19">
        <v>1</v>
      </c>
      <c r="K6576" s="19" t="s">
        <v>7736</v>
      </c>
      <c r="L6576" s="11">
        <v>13.5</v>
      </c>
      <c r="M6576" s="11"/>
      <c r="N6576" s="24"/>
      <c r="P6576" s="32"/>
      <c r="T6576" s="19"/>
      <c r="U6576" s="3" t="s">
        <v>953</v>
      </c>
      <c r="X6576" t="str">
        <f t="shared" si="400"/>
        <v/>
      </c>
      <c r="Z6576" t="str">
        <f t="shared" si="401"/>
        <v/>
      </c>
      <c r="AB6576" s="9"/>
      <c r="AC6576" t="s">
        <v>3988</v>
      </c>
      <c r="AD6576">
        <f t="shared" si="402"/>
        <v>0</v>
      </c>
      <c r="AF6576" s="3"/>
      <c r="AG6576" t="s">
        <v>3989</v>
      </c>
      <c r="AH6576" s="9" t="s">
        <v>4623</v>
      </c>
      <c r="BE6576" t="s">
        <v>7736</v>
      </c>
      <c r="BF6576">
        <f t="shared" si="403"/>
        <v>13.5</v>
      </c>
    </row>
    <row r="6577" spans="1:58" ht="10.95" customHeight="1" outlineLevel="1" x14ac:dyDescent="0.25">
      <c r="A6577" t="s">
        <v>3978</v>
      </c>
      <c r="C6577" s="3" t="s">
        <v>12965</v>
      </c>
      <c r="D6577" s="3">
        <v>158</v>
      </c>
      <c r="E6577" s="9">
        <v>1954</v>
      </c>
      <c r="F6577" s="7" t="s">
        <v>956</v>
      </c>
      <c r="G6577" s="7" t="s">
        <v>6450</v>
      </c>
      <c r="H6577" s="8" t="s">
        <v>3988</v>
      </c>
      <c r="I6577" s="8" t="s">
        <v>8083</v>
      </c>
      <c r="J6577" s="19">
        <v>1</v>
      </c>
      <c r="K6577" s="19" t="s">
        <v>7736</v>
      </c>
      <c r="L6577" s="11">
        <v>13.5</v>
      </c>
      <c r="M6577" s="11"/>
      <c r="N6577" s="24"/>
      <c r="P6577" s="32"/>
      <c r="T6577" s="19"/>
      <c r="U6577" s="3" t="s">
        <v>955</v>
      </c>
      <c r="X6577" t="str">
        <f t="shared" si="400"/>
        <v/>
      </c>
      <c r="Z6577" t="str">
        <f t="shared" si="401"/>
        <v/>
      </c>
      <c r="AB6577" s="9"/>
      <c r="AC6577" t="s">
        <v>3988</v>
      </c>
      <c r="AD6577">
        <f t="shared" si="402"/>
        <v>0</v>
      </c>
      <c r="AF6577" s="3"/>
      <c r="AG6577" t="s">
        <v>3989</v>
      </c>
      <c r="AH6577" s="9" t="s">
        <v>4623</v>
      </c>
      <c r="BE6577" t="s">
        <v>7736</v>
      </c>
      <c r="BF6577">
        <f t="shared" si="403"/>
        <v>13.5</v>
      </c>
    </row>
    <row r="6578" spans="1:58" ht="10.95" customHeight="1" outlineLevel="1" x14ac:dyDescent="0.25">
      <c r="A6578" t="s">
        <v>3978</v>
      </c>
      <c r="C6578" s="3" t="s">
        <v>12965</v>
      </c>
      <c r="D6578" s="3" t="s">
        <v>8084</v>
      </c>
      <c r="E6578" s="9">
        <v>1954</v>
      </c>
      <c r="F6578" s="10" t="s">
        <v>22232</v>
      </c>
      <c r="G6578" s="7" t="s">
        <v>8071</v>
      </c>
      <c r="H6578" s="8" t="s">
        <v>3988</v>
      </c>
      <c r="I6578" s="8" t="s">
        <v>8083</v>
      </c>
      <c r="J6578" s="19">
        <v>1</v>
      </c>
      <c r="K6578" s="19" t="s">
        <v>7736</v>
      </c>
      <c r="L6578" s="11">
        <v>19</v>
      </c>
      <c r="M6578" s="11"/>
      <c r="N6578" s="24"/>
      <c r="P6578" s="32"/>
      <c r="T6578" s="19"/>
      <c r="U6578" s="3" t="s">
        <v>8072</v>
      </c>
      <c r="W6578" t="s">
        <v>7738</v>
      </c>
      <c r="X6578">
        <f t="shared" si="400"/>
        <v>1</v>
      </c>
      <c r="Y6578">
        <v>1</v>
      </c>
      <c r="Z6578" t="str">
        <f t="shared" si="401"/>
        <v/>
      </c>
      <c r="AB6578" s="9"/>
      <c r="AC6578" t="s">
        <v>3988</v>
      </c>
      <c r="AD6578">
        <f t="shared" si="402"/>
        <v>0</v>
      </c>
      <c r="AF6578" s="3"/>
      <c r="AG6578" t="s">
        <v>3989</v>
      </c>
      <c r="AH6578" s="9" t="s">
        <v>4623</v>
      </c>
      <c r="BE6578" t="s">
        <v>7736</v>
      </c>
      <c r="BF6578">
        <f t="shared" si="403"/>
        <v>19</v>
      </c>
    </row>
    <row r="6579" spans="1:58" ht="10.95" customHeight="1" outlineLevel="1" x14ac:dyDescent="0.25">
      <c r="A6579" t="s">
        <v>3978</v>
      </c>
      <c r="C6579" s="3" t="s">
        <v>12965</v>
      </c>
      <c r="D6579" s="3" t="s">
        <v>8084</v>
      </c>
      <c r="E6579" s="9">
        <v>1954</v>
      </c>
      <c r="F6579" s="7" t="s">
        <v>8063</v>
      </c>
      <c r="G6579" s="7" t="s">
        <v>8071</v>
      </c>
      <c r="H6579" s="8" t="s">
        <v>3988</v>
      </c>
      <c r="I6579" s="8" t="s">
        <v>8083</v>
      </c>
      <c r="J6579" s="19">
        <v>1</v>
      </c>
      <c r="K6579" s="19" t="s">
        <v>7736</v>
      </c>
      <c r="L6579" s="11">
        <v>3.4</v>
      </c>
      <c r="M6579" s="11"/>
      <c r="N6579" s="24"/>
      <c r="P6579" s="32"/>
      <c r="T6579" s="19"/>
      <c r="U6579" s="3" t="s">
        <v>8073</v>
      </c>
      <c r="W6579" t="s">
        <v>7738</v>
      </c>
      <c r="X6579">
        <f t="shared" si="400"/>
        <v>1</v>
      </c>
      <c r="Z6579" t="str">
        <f t="shared" si="401"/>
        <v/>
      </c>
      <c r="AB6579" s="9"/>
      <c r="AC6579" t="s">
        <v>3988</v>
      </c>
      <c r="AD6579">
        <f t="shared" si="402"/>
        <v>0</v>
      </c>
      <c r="AF6579" s="3"/>
      <c r="AG6579" t="s">
        <v>3989</v>
      </c>
      <c r="AH6579" s="9" t="s">
        <v>4623</v>
      </c>
      <c r="BE6579" t="s">
        <v>7736</v>
      </c>
      <c r="BF6579">
        <f t="shared" si="403"/>
        <v>3.4</v>
      </c>
    </row>
    <row r="6580" spans="1:58" ht="10.95" customHeight="1" outlineLevel="1" x14ac:dyDescent="0.25">
      <c r="A6580" t="s">
        <v>3978</v>
      </c>
      <c r="C6580" s="3" t="s">
        <v>12965</v>
      </c>
      <c r="D6580" s="3" t="s">
        <v>8084</v>
      </c>
      <c r="E6580" s="9">
        <v>1954</v>
      </c>
      <c r="F6580" s="7" t="s">
        <v>8074</v>
      </c>
      <c r="G6580" s="7" t="s">
        <v>8071</v>
      </c>
      <c r="H6580" s="8" t="s">
        <v>3988</v>
      </c>
      <c r="I6580" s="8" t="s">
        <v>8083</v>
      </c>
      <c r="J6580" s="19">
        <v>1</v>
      </c>
      <c r="K6580" s="19" t="s">
        <v>7736</v>
      </c>
      <c r="L6580" s="11">
        <v>9</v>
      </c>
      <c r="M6580" s="11"/>
      <c r="N6580" s="24"/>
      <c r="P6580" s="32"/>
      <c r="T6580" s="19"/>
      <c r="U6580" s="3" t="s">
        <v>8072</v>
      </c>
      <c r="W6580" t="s">
        <v>7738</v>
      </c>
      <c r="X6580" t="str">
        <f t="shared" si="400"/>
        <v/>
      </c>
      <c r="Z6580" t="str">
        <f t="shared" si="401"/>
        <v/>
      </c>
      <c r="AB6580" s="9"/>
      <c r="AC6580" t="s">
        <v>3988</v>
      </c>
      <c r="AD6580">
        <f t="shared" si="402"/>
        <v>0</v>
      </c>
      <c r="AF6580" s="3"/>
      <c r="AG6580" t="s">
        <v>3989</v>
      </c>
      <c r="AH6580" s="9" t="s">
        <v>4623</v>
      </c>
      <c r="BE6580" t="s">
        <v>7736</v>
      </c>
      <c r="BF6580">
        <f t="shared" si="403"/>
        <v>9</v>
      </c>
    </row>
    <row r="6581" spans="1:58" ht="10.95" customHeight="1" outlineLevel="1" x14ac:dyDescent="0.25">
      <c r="A6581" t="s">
        <v>3978</v>
      </c>
      <c r="C6581" s="3" t="s">
        <v>12965</v>
      </c>
      <c r="D6581" s="3">
        <v>301</v>
      </c>
      <c r="E6581" s="9">
        <v>1960</v>
      </c>
      <c r="F6581" s="7" t="s">
        <v>6127</v>
      </c>
      <c r="G6581" s="7" t="s">
        <v>1128</v>
      </c>
      <c r="H6581" s="8" t="s">
        <v>6878</v>
      </c>
      <c r="I6581" s="8" t="s">
        <v>8085</v>
      </c>
      <c r="J6581" s="19">
        <v>5</v>
      </c>
      <c r="K6581" s="19" t="s">
        <v>7736</v>
      </c>
      <c r="L6581" s="11">
        <v>0.7</v>
      </c>
      <c r="M6581" s="11"/>
      <c r="N6581" s="24"/>
      <c r="P6581" s="32"/>
      <c r="T6581" s="19"/>
      <c r="U6581" s="3" t="s">
        <v>6872</v>
      </c>
      <c r="X6581" t="str">
        <f t="shared" si="400"/>
        <v/>
      </c>
      <c r="Z6581" t="str">
        <f t="shared" si="401"/>
        <v/>
      </c>
      <c r="AB6581" s="9"/>
      <c r="AC6581" t="s">
        <v>6878</v>
      </c>
      <c r="AD6581">
        <f t="shared" si="402"/>
        <v>0</v>
      </c>
      <c r="AF6581" s="3"/>
      <c r="AH6581" s="9"/>
      <c r="BF6581" t="str">
        <f t="shared" si="403"/>
        <v/>
      </c>
    </row>
    <row r="6582" spans="1:58" ht="10.95" customHeight="1" outlineLevel="1" x14ac:dyDescent="0.25">
      <c r="A6582" t="s">
        <v>3978</v>
      </c>
      <c r="C6582" s="3" t="s">
        <v>12965</v>
      </c>
      <c r="D6582" s="3">
        <v>302</v>
      </c>
      <c r="E6582" s="9">
        <v>1960</v>
      </c>
      <c r="F6582" s="7" t="s">
        <v>6129</v>
      </c>
      <c r="G6582" s="7" t="s">
        <v>6710</v>
      </c>
      <c r="H6582" s="8" t="s">
        <v>6876</v>
      </c>
      <c r="I6582" s="8" t="s">
        <v>8085</v>
      </c>
      <c r="J6582" s="19">
        <v>5</v>
      </c>
      <c r="K6582" s="19" t="s">
        <v>7736</v>
      </c>
      <c r="L6582" s="11">
        <v>0.7</v>
      </c>
      <c r="M6582" s="11"/>
      <c r="N6582" s="24"/>
      <c r="P6582" s="32"/>
      <c r="T6582" s="19"/>
      <c r="U6582" s="3" t="s">
        <v>6872</v>
      </c>
      <c r="X6582" t="str">
        <f t="shared" si="400"/>
        <v/>
      </c>
      <c r="Z6582" t="str">
        <f t="shared" si="401"/>
        <v/>
      </c>
      <c r="AB6582" s="9"/>
      <c r="AC6582" t="s">
        <v>6876</v>
      </c>
      <c r="AD6582">
        <f t="shared" si="402"/>
        <v>0</v>
      </c>
      <c r="AF6582" s="3"/>
      <c r="AH6582" s="9"/>
      <c r="BF6582" t="str">
        <f t="shared" si="403"/>
        <v/>
      </c>
    </row>
    <row r="6583" spans="1:58" ht="10.95" customHeight="1" outlineLevel="1" x14ac:dyDescent="0.25">
      <c r="A6583" t="s">
        <v>3978</v>
      </c>
      <c r="C6583" s="3" t="s">
        <v>12965</v>
      </c>
      <c r="D6583" s="3">
        <v>303</v>
      </c>
      <c r="E6583" s="9">
        <v>1960</v>
      </c>
      <c r="F6583" s="7" t="s">
        <v>5725</v>
      </c>
      <c r="G6583" s="7" t="s">
        <v>2294</v>
      </c>
      <c r="H6583" s="8" t="s">
        <v>6874</v>
      </c>
      <c r="I6583" s="8" t="s">
        <v>8085</v>
      </c>
      <c r="J6583" s="19">
        <v>3</v>
      </c>
      <c r="K6583" s="19" t="s">
        <v>7736</v>
      </c>
      <c r="L6583" s="11">
        <v>0.7</v>
      </c>
      <c r="M6583" s="11"/>
      <c r="N6583" s="24"/>
      <c r="P6583" s="32"/>
      <c r="T6583" s="19"/>
      <c r="U6583" s="3" t="s">
        <v>6872</v>
      </c>
      <c r="X6583" t="str">
        <f t="shared" si="400"/>
        <v/>
      </c>
      <c r="Z6583" t="str">
        <f t="shared" si="401"/>
        <v/>
      </c>
      <c r="AB6583" s="9"/>
      <c r="AC6583" t="s">
        <v>6874</v>
      </c>
      <c r="AD6583">
        <f t="shared" si="402"/>
        <v>0</v>
      </c>
      <c r="AF6583" s="3"/>
      <c r="AH6583" s="9"/>
      <c r="BF6583" t="str">
        <f t="shared" si="403"/>
        <v/>
      </c>
    </row>
    <row r="6584" spans="1:58" ht="10.95" customHeight="1" outlineLevel="1" x14ac:dyDescent="0.25">
      <c r="A6584" t="s">
        <v>3978</v>
      </c>
      <c r="C6584" s="3" t="s">
        <v>12965</v>
      </c>
      <c r="D6584" s="3">
        <v>304</v>
      </c>
      <c r="E6584" s="9">
        <v>1960</v>
      </c>
      <c r="F6584" s="7" t="s">
        <v>6130</v>
      </c>
      <c r="G6584" s="7" t="s">
        <v>6507</v>
      </c>
      <c r="H6584" s="8" t="s">
        <v>6875</v>
      </c>
      <c r="I6584" s="8" t="s">
        <v>8085</v>
      </c>
      <c r="J6584" s="19">
        <v>3</v>
      </c>
      <c r="K6584" s="19" t="s">
        <v>7736</v>
      </c>
      <c r="L6584" s="11">
        <v>0.7</v>
      </c>
      <c r="M6584" s="11"/>
      <c r="N6584" s="24"/>
      <c r="P6584" s="32"/>
      <c r="T6584" s="19"/>
      <c r="U6584" s="3" t="s">
        <v>6872</v>
      </c>
      <c r="X6584" t="str">
        <f t="shared" si="400"/>
        <v/>
      </c>
      <c r="Z6584" t="str">
        <f t="shared" si="401"/>
        <v/>
      </c>
      <c r="AB6584" s="9"/>
      <c r="AC6584" t="s">
        <v>6875</v>
      </c>
      <c r="AD6584">
        <f t="shared" si="402"/>
        <v>0</v>
      </c>
      <c r="AF6584" s="3"/>
      <c r="AH6584" s="9"/>
      <c r="BF6584" t="str">
        <f t="shared" si="403"/>
        <v/>
      </c>
    </row>
    <row r="6585" spans="1:58" ht="10.95" customHeight="1" outlineLevel="1" x14ac:dyDescent="0.25">
      <c r="A6585" t="s">
        <v>3978</v>
      </c>
      <c r="C6585" s="3" t="s">
        <v>12965</v>
      </c>
      <c r="D6585" s="3">
        <v>307</v>
      </c>
      <c r="E6585" s="9">
        <v>1960</v>
      </c>
      <c r="F6585" s="7" t="s">
        <v>6873</v>
      </c>
      <c r="G6585" s="7" t="s">
        <v>6710</v>
      </c>
      <c r="H6585" s="8" t="s">
        <v>6877</v>
      </c>
      <c r="I6585" s="8" t="s">
        <v>8085</v>
      </c>
      <c r="J6585" s="19">
        <v>3</v>
      </c>
      <c r="K6585" s="19" t="s">
        <v>7736</v>
      </c>
      <c r="L6585" s="11">
        <v>0.7</v>
      </c>
      <c r="M6585" s="11"/>
      <c r="N6585" s="24"/>
      <c r="P6585" s="32"/>
      <c r="T6585" s="19"/>
      <c r="U6585" s="3" t="s">
        <v>6872</v>
      </c>
      <c r="X6585" t="str">
        <f t="shared" si="400"/>
        <v/>
      </c>
      <c r="Z6585" t="str">
        <f t="shared" si="401"/>
        <v/>
      </c>
      <c r="AB6585" s="9"/>
      <c r="AC6585" t="s">
        <v>6877</v>
      </c>
      <c r="AD6585">
        <f t="shared" si="402"/>
        <v>0</v>
      </c>
      <c r="AF6585" s="3"/>
      <c r="AH6585" s="9"/>
      <c r="BF6585" t="str">
        <f t="shared" si="403"/>
        <v/>
      </c>
    </row>
    <row r="6586" spans="1:58" ht="10.95" customHeight="1" outlineLevel="1" x14ac:dyDescent="0.25">
      <c r="A6586" t="s">
        <v>3978</v>
      </c>
      <c r="C6586" s="3" t="s">
        <v>12965</v>
      </c>
      <c r="D6586" s="3">
        <v>319</v>
      </c>
      <c r="E6586" s="9">
        <v>1961</v>
      </c>
      <c r="F6586" s="7" t="s">
        <v>945</v>
      </c>
      <c r="G6586" s="7" t="s">
        <v>6710</v>
      </c>
      <c r="H6586" s="8" t="s">
        <v>6880</v>
      </c>
      <c r="I6586" s="8" t="s">
        <v>8086</v>
      </c>
      <c r="J6586" s="19">
        <v>5</v>
      </c>
      <c r="K6586" s="19" t="s">
        <v>7736</v>
      </c>
      <c r="L6586" s="11">
        <v>0.75</v>
      </c>
      <c r="M6586" s="11"/>
      <c r="N6586" s="24"/>
      <c r="P6586" s="32"/>
      <c r="T6586" s="19"/>
      <c r="U6586" s="3" t="s">
        <v>6872</v>
      </c>
      <c r="X6586" t="str">
        <f t="shared" si="400"/>
        <v/>
      </c>
      <c r="Z6586" t="str">
        <f t="shared" si="401"/>
        <v/>
      </c>
      <c r="AB6586" s="9"/>
      <c r="AC6586" t="s">
        <v>6880</v>
      </c>
      <c r="AD6586">
        <f t="shared" si="402"/>
        <v>0</v>
      </c>
      <c r="AF6586" s="3"/>
      <c r="AH6586" s="9"/>
      <c r="BF6586" t="str">
        <f t="shared" si="403"/>
        <v/>
      </c>
    </row>
    <row r="6587" spans="1:58" ht="10.95" customHeight="1" outlineLevel="1" x14ac:dyDescent="0.25">
      <c r="A6587" t="s">
        <v>3978</v>
      </c>
      <c r="C6587" s="3" t="s">
        <v>12965</v>
      </c>
      <c r="D6587" s="3">
        <v>320</v>
      </c>
      <c r="E6587" s="9">
        <v>1961</v>
      </c>
      <c r="F6587" s="7" t="s">
        <v>6879</v>
      </c>
      <c r="G6587" s="7" t="s">
        <v>2294</v>
      </c>
      <c r="H6587" s="8" t="s">
        <v>6881</v>
      </c>
      <c r="I6587" s="8" t="s">
        <v>8086</v>
      </c>
      <c r="J6587" s="19">
        <v>3</v>
      </c>
      <c r="K6587" s="19" t="s">
        <v>7736</v>
      </c>
      <c r="L6587" s="11">
        <v>0.75</v>
      </c>
      <c r="M6587" s="11"/>
      <c r="N6587" s="24"/>
      <c r="P6587" s="32"/>
      <c r="T6587" s="19"/>
      <c r="U6587" s="3" t="s">
        <v>6872</v>
      </c>
      <c r="X6587" t="str">
        <f t="shared" si="400"/>
        <v/>
      </c>
      <c r="Z6587" t="str">
        <f t="shared" si="401"/>
        <v/>
      </c>
      <c r="AB6587" s="9"/>
      <c r="AC6587" t="s">
        <v>6881</v>
      </c>
      <c r="AD6587">
        <f t="shared" si="402"/>
        <v>0</v>
      </c>
      <c r="AF6587" s="3"/>
      <c r="AH6587" s="9"/>
      <c r="BF6587" t="str">
        <f t="shared" si="403"/>
        <v/>
      </c>
    </row>
    <row r="6588" spans="1:58" ht="10.95" customHeight="1" outlineLevel="1" x14ac:dyDescent="0.25">
      <c r="A6588" t="s">
        <v>3978</v>
      </c>
      <c r="C6588" s="3" t="s">
        <v>12965</v>
      </c>
      <c r="D6588" s="3">
        <v>323</v>
      </c>
      <c r="E6588" s="9">
        <v>1961</v>
      </c>
      <c r="F6588" s="7" t="s">
        <v>6129</v>
      </c>
      <c r="G6588" s="7" t="s">
        <v>4525</v>
      </c>
      <c r="H6588" s="8" t="s">
        <v>3983</v>
      </c>
      <c r="I6588" s="8" t="s">
        <v>8087</v>
      </c>
      <c r="J6588" s="19">
        <v>1</v>
      </c>
      <c r="K6588" s="19" t="s">
        <v>7736</v>
      </c>
      <c r="L6588" s="11">
        <v>0.9</v>
      </c>
      <c r="M6588" s="11"/>
      <c r="N6588" s="24"/>
      <c r="P6588" s="32"/>
      <c r="T6588" s="19"/>
      <c r="U6588" s="3">
        <v>508</v>
      </c>
      <c r="X6588" t="str">
        <f t="shared" si="400"/>
        <v/>
      </c>
      <c r="Z6588" t="str">
        <f t="shared" si="401"/>
        <v/>
      </c>
      <c r="AB6588" s="9"/>
      <c r="AC6588" t="s">
        <v>3983</v>
      </c>
      <c r="AD6588">
        <f t="shared" si="402"/>
        <v>0</v>
      </c>
      <c r="AF6588" s="3"/>
      <c r="AG6588" t="s">
        <v>3984</v>
      </c>
      <c r="AH6588" s="9" t="s">
        <v>4613</v>
      </c>
      <c r="BE6588" t="s">
        <v>7736</v>
      </c>
      <c r="BF6588">
        <f t="shared" si="403"/>
        <v>0.9</v>
      </c>
    </row>
    <row r="6589" spans="1:58" ht="10.95" customHeight="1" outlineLevel="1" collapsed="1" x14ac:dyDescent="0.25">
      <c r="A6589" t="s">
        <v>3978</v>
      </c>
      <c r="C6589" s="3" t="s">
        <v>12965</v>
      </c>
      <c r="D6589" s="3" t="s">
        <v>8088</v>
      </c>
      <c r="E6589" s="9">
        <v>1961</v>
      </c>
      <c r="F6589" s="7" t="s">
        <v>8076</v>
      </c>
      <c r="G6589" s="7" t="s">
        <v>4525</v>
      </c>
      <c r="H6589" s="8" t="s">
        <v>3983</v>
      </c>
      <c r="I6589" s="8" t="s">
        <v>8087</v>
      </c>
      <c r="J6589" s="19">
        <v>1</v>
      </c>
      <c r="K6589" s="19" t="s">
        <v>7736</v>
      </c>
      <c r="L6589" s="11">
        <v>5</v>
      </c>
      <c r="M6589" s="11"/>
      <c r="N6589" s="24"/>
      <c r="P6589" s="32"/>
      <c r="T6589" s="19"/>
      <c r="U6589" s="3" t="s">
        <v>8075</v>
      </c>
      <c r="W6589" t="s">
        <v>7738</v>
      </c>
      <c r="X6589">
        <f t="shared" si="400"/>
        <v>1</v>
      </c>
      <c r="Z6589" t="str">
        <f t="shared" si="401"/>
        <v/>
      </c>
      <c r="AB6589" s="9"/>
      <c r="AC6589" t="s">
        <v>3983</v>
      </c>
      <c r="AD6589">
        <f t="shared" si="402"/>
        <v>0</v>
      </c>
      <c r="AF6589" s="3"/>
      <c r="AG6589" t="s">
        <v>3984</v>
      </c>
      <c r="AH6589" s="9" t="s">
        <v>4613</v>
      </c>
      <c r="BF6589" t="str">
        <f t="shared" si="403"/>
        <v/>
      </c>
    </row>
    <row r="6590" spans="1:58" ht="10.95" customHeight="1" outlineLevel="1" x14ac:dyDescent="0.25">
      <c r="A6590" t="s">
        <v>3978</v>
      </c>
      <c r="C6590" s="3" t="s">
        <v>12965</v>
      </c>
      <c r="D6590" s="3">
        <v>328</v>
      </c>
      <c r="E6590" s="9">
        <v>1961</v>
      </c>
      <c r="F6590" s="7" t="s">
        <v>6646</v>
      </c>
      <c r="G6590" s="7" t="s">
        <v>6507</v>
      </c>
      <c r="H6590" s="8" t="s">
        <v>931</v>
      </c>
      <c r="I6590" s="8" t="s">
        <v>8087</v>
      </c>
      <c r="J6590" s="19">
        <v>2</v>
      </c>
      <c r="K6590" s="19" t="s">
        <v>7736</v>
      </c>
      <c r="L6590" s="11">
        <v>2.5</v>
      </c>
      <c r="M6590" s="11"/>
      <c r="N6590" s="24"/>
      <c r="P6590" s="32"/>
      <c r="T6590" s="19"/>
      <c r="U6590" s="3">
        <v>513</v>
      </c>
      <c r="X6590" t="str">
        <f t="shared" si="400"/>
        <v/>
      </c>
      <c r="Z6590" t="str">
        <f t="shared" si="401"/>
        <v/>
      </c>
      <c r="AB6590" s="9"/>
      <c r="AC6590" t="s">
        <v>931</v>
      </c>
      <c r="AD6590">
        <f t="shared" si="402"/>
        <v>0</v>
      </c>
      <c r="AF6590" s="3"/>
      <c r="AH6590" s="9"/>
      <c r="BF6590" t="str">
        <f t="shared" si="403"/>
        <v/>
      </c>
    </row>
    <row r="6591" spans="1:58" ht="10.95" customHeight="1" outlineLevel="1" x14ac:dyDescent="0.25">
      <c r="A6591" t="s">
        <v>3978</v>
      </c>
      <c r="C6591" s="3" t="s">
        <v>12965</v>
      </c>
      <c r="D6591" s="3">
        <v>330</v>
      </c>
      <c r="E6591" s="9">
        <v>1961</v>
      </c>
      <c r="F6591" s="7" t="s">
        <v>4689</v>
      </c>
      <c r="G6591" s="7" t="s">
        <v>6818</v>
      </c>
      <c r="H6591" s="8" t="s">
        <v>6887</v>
      </c>
      <c r="I6591" s="8" t="s">
        <v>8087</v>
      </c>
      <c r="J6591" s="19">
        <v>3</v>
      </c>
      <c r="K6591" s="19" t="s">
        <v>7736</v>
      </c>
      <c r="L6591" s="11">
        <v>1.8</v>
      </c>
      <c r="M6591" s="11"/>
      <c r="N6591" s="24"/>
      <c r="P6591" s="32"/>
      <c r="T6591" s="19"/>
      <c r="U6591" s="3">
        <v>515</v>
      </c>
      <c r="X6591" t="str">
        <f t="shared" si="400"/>
        <v/>
      </c>
      <c r="Z6591" t="str">
        <f t="shared" si="401"/>
        <v/>
      </c>
      <c r="AB6591" s="9"/>
      <c r="AC6591" t="s">
        <v>6887</v>
      </c>
      <c r="AD6591">
        <f t="shared" si="402"/>
        <v>0</v>
      </c>
      <c r="AF6591" s="3"/>
      <c r="AG6591" t="s">
        <v>3985</v>
      </c>
      <c r="AH6591" s="9" t="s">
        <v>4925</v>
      </c>
      <c r="BF6591" t="str">
        <f t="shared" si="403"/>
        <v/>
      </c>
    </row>
    <row r="6592" spans="1:58" ht="10.95" customHeight="1" outlineLevel="1" x14ac:dyDescent="0.25">
      <c r="A6592" t="s">
        <v>3978</v>
      </c>
      <c r="C6592" s="3" t="s">
        <v>12965</v>
      </c>
      <c r="D6592" s="3">
        <v>331</v>
      </c>
      <c r="E6592" s="9">
        <v>1961</v>
      </c>
      <c r="F6592" s="7" t="s">
        <v>2600</v>
      </c>
      <c r="G6592" s="7" t="s">
        <v>1593</v>
      </c>
      <c r="H6592" s="8" t="s">
        <v>3028</v>
      </c>
      <c r="I6592" s="8" t="s">
        <v>8087</v>
      </c>
      <c r="J6592" s="19">
        <v>4</v>
      </c>
      <c r="K6592" s="19" t="s">
        <v>7736</v>
      </c>
      <c r="L6592" s="11">
        <v>1</v>
      </c>
      <c r="M6592" s="11"/>
      <c r="N6592" s="24"/>
      <c r="P6592" s="32"/>
      <c r="R6592">
        <v>1</v>
      </c>
      <c r="S6592">
        <v>1</v>
      </c>
      <c r="T6592" s="19"/>
      <c r="U6592" s="3">
        <v>516</v>
      </c>
      <c r="X6592" t="str">
        <f t="shared" si="400"/>
        <v/>
      </c>
      <c r="Z6592" t="str">
        <f t="shared" si="401"/>
        <v/>
      </c>
      <c r="AB6592" s="9"/>
      <c r="AC6592" t="s">
        <v>3028</v>
      </c>
      <c r="AD6592">
        <f t="shared" si="402"/>
        <v>0</v>
      </c>
      <c r="AF6592" s="3"/>
      <c r="AG6592" t="s">
        <v>3989</v>
      </c>
      <c r="AH6592" s="9" t="s">
        <v>4613</v>
      </c>
      <c r="BF6592" t="str">
        <f t="shared" si="403"/>
        <v/>
      </c>
    </row>
    <row r="6593" spans="1:58" ht="10.95" customHeight="1" outlineLevel="1" x14ac:dyDescent="0.25">
      <c r="A6593" t="s">
        <v>3978</v>
      </c>
      <c r="C6593" s="3" t="s">
        <v>12965</v>
      </c>
      <c r="D6593" s="3" t="s">
        <v>8089</v>
      </c>
      <c r="E6593" s="9">
        <v>1961</v>
      </c>
      <c r="F6593" s="10" t="s">
        <v>21638</v>
      </c>
      <c r="G6593" s="7" t="s">
        <v>5401</v>
      </c>
      <c r="H6593" s="8" t="s">
        <v>3983</v>
      </c>
      <c r="I6593" s="8" t="s">
        <v>8087</v>
      </c>
      <c r="J6593" s="19">
        <v>1</v>
      </c>
      <c r="K6593" s="19" t="s">
        <v>7736</v>
      </c>
      <c r="L6593" s="11">
        <v>3</v>
      </c>
      <c r="M6593" s="11"/>
      <c r="N6593" s="24"/>
      <c r="P6593" s="32"/>
      <c r="T6593" s="19"/>
      <c r="U6593" s="3" t="s">
        <v>6872</v>
      </c>
      <c r="X6593" t="str">
        <f t="shared" si="400"/>
        <v/>
      </c>
      <c r="Z6593">
        <f t="shared" si="401"/>
        <v>1</v>
      </c>
      <c r="AB6593" s="9"/>
      <c r="AC6593" t="s">
        <v>3983</v>
      </c>
      <c r="AD6593">
        <f t="shared" si="402"/>
        <v>0</v>
      </c>
      <c r="AF6593" s="3"/>
      <c r="AH6593" s="9"/>
      <c r="BF6593" t="str">
        <f t="shared" si="403"/>
        <v/>
      </c>
    </row>
    <row r="6594" spans="1:58" ht="10.95" customHeight="1" outlineLevel="1" x14ac:dyDescent="0.25">
      <c r="A6594" t="s">
        <v>3978</v>
      </c>
      <c r="C6594" s="3" t="s">
        <v>12965</v>
      </c>
      <c r="D6594" s="3" t="s">
        <v>8090</v>
      </c>
      <c r="E6594" s="9">
        <v>1961</v>
      </c>
      <c r="F6594" s="7" t="s">
        <v>14811</v>
      </c>
      <c r="G6594" s="7" t="s">
        <v>5401</v>
      </c>
      <c r="H6594" s="8" t="s">
        <v>6887</v>
      </c>
      <c r="I6594" s="8" t="s">
        <v>8087</v>
      </c>
      <c r="J6594" s="19">
        <v>3</v>
      </c>
      <c r="K6594" s="19" t="s">
        <v>7736</v>
      </c>
      <c r="L6594" s="11">
        <v>3</v>
      </c>
      <c r="M6594" s="11"/>
      <c r="N6594" s="24"/>
      <c r="P6594" s="32"/>
      <c r="T6594" s="19"/>
      <c r="U6594" s="3" t="s">
        <v>4065</v>
      </c>
      <c r="X6594" t="str">
        <f t="shared" ref="X6594:X6657" si="404">IF(COUNTIF(F6594,"*fdc*"),1,"")</f>
        <v/>
      </c>
      <c r="Z6594">
        <f t="shared" ref="Z6594:Z6657" si="405">IF(COUNTIF(F6594,"*s/s*"),1,"")</f>
        <v>1</v>
      </c>
      <c r="AB6594" s="9"/>
      <c r="AC6594" t="s">
        <v>6887</v>
      </c>
      <c r="AD6594">
        <f t="shared" si="402"/>
        <v>0</v>
      </c>
      <c r="AF6594" s="3"/>
      <c r="AG6594" t="s">
        <v>3985</v>
      </c>
      <c r="AH6594" s="9"/>
      <c r="BF6594" t="str">
        <f t="shared" si="403"/>
        <v/>
      </c>
    </row>
    <row r="6595" spans="1:58" ht="10.95" customHeight="1" outlineLevel="1" x14ac:dyDescent="0.25">
      <c r="A6595" t="s">
        <v>3978</v>
      </c>
      <c r="C6595" s="3" t="s">
        <v>12965</v>
      </c>
      <c r="D6595" s="3" t="s">
        <v>8091</v>
      </c>
      <c r="E6595" s="9">
        <v>1961</v>
      </c>
      <c r="F6595" s="7" t="s">
        <v>13396</v>
      </c>
      <c r="G6595" s="7" t="s">
        <v>5401</v>
      </c>
      <c r="H6595" s="8" t="s">
        <v>3028</v>
      </c>
      <c r="I6595" s="8" t="s">
        <v>8087</v>
      </c>
      <c r="J6595" s="19">
        <v>4</v>
      </c>
      <c r="K6595" s="19" t="s">
        <v>7736</v>
      </c>
      <c r="L6595" s="11">
        <v>3</v>
      </c>
      <c r="M6595" s="11"/>
      <c r="N6595" s="24"/>
      <c r="P6595" s="32"/>
      <c r="T6595" s="19"/>
      <c r="U6595" s="3" t="s">
        <v>6872</v>
      </c>
      <c r="X6595" t="str">
        <f t="shared" si="404"/>
        <v/>
      </c>
      <c r="Z6595">
        <f t="shared" si="405"/>
        <v>1</v>
      </c>
      <c r="AB6595" s="9"/>
      <c r="AC6595" t="s">
        <v>3028</v>
      </c>
      <c r="AD6595">
        <f t="shared" si="402"/>
        <v>0</v>
      </c>
      <c r="AF6595" s="3"/>
      <c r="AH6595" s="9"/>
      <c r="BF6595" t="str">
        <f t="shared" ref="BF6595:BF6626" si="406">IF(BE6595="y",L6595,"")</f>
        <v/>
      </c>
    </row>
    <row r="6596" spans="1:58" ht="10.95" customHeight="1" outlineLevel="1" x14ac:dyDescent="0.25">
      <c r="A6596" t="s">
        <v>3978</v>
      </c>
      <c r="C6596" s="3" t="s">
        <v>12965</v>
      </c>
      <c r="D6596" s="3" t="s">
        <v>8092</v>
      </c>
      <c r="E6596" s="9">
        <v>1961</v>
      </c>
      <c r="F6596" s="7" t="s">
        <v>21639</v>
      </c>
      <c r="G6596" s="7" t="s">
        <v>5401</v>
      </c>
      <c r="H6596" s="8" t="s">
        <v>931</v>
      </c>
      <c r="I6596" s="8" t="s">
        <v>8087</v>
      </c>
      <c r="J6596" s="19">
        <v>3</v>
      </c>
      <c r="K6596" s="19" t="s">
        <v>7736</v>
      </c>
      <c r="L6596" s="11">
        <v>3</v>
      </c>
      <c r="M6596" s="11"/>
      <c r="N6596" s="24"/>
      <c r="P6596" s="32"/>
      <c r="T6596" s="19"/>
      <c r="U6596" s="3" t="s">
        <v>6872</v>
      </c>
      <c r="X6596" t="str">
        <f t="shared" si="404"/>
        <v/>
      </c>
      <c r="Z6596">
        <f t="shared" si="405"/>
        <v>1</v>
      </c>
      <c r="AB6596" s="9"/>
      <c r="AC6596" t="s">
        <v>931</v>
      </c>
      <c r="AD6596">
        <f t="shared" si="402"/>
        <v>0</v>
      </c>
      <c r="AF6596" s="3"/>
      <c r="AH6596" s="9"/>
      <c r="BF6596" t="str">
        <f t="shared" si="406"/>
        <v/>
      </c>
    </row>
    <row r="6597" spans="1:58" ht="10.95" customHeight="1" outlineLevel="1" x14ac:dyDescent="0.25">
      <c r="A6597" t="s">
        <v>3978</v>
      </c>
      <c r="C6597" s="3" t="s">
        <v>12965</v>
      </c>
      <c r="D6597" s="3" t="s">
        <v>8089</v>
      </c>
      <c r="E6597" s="9">
        <v>1961</v>
      </c>
      <c r="F6597" s="7" t="s">
        <v>8076</v>
      </c>
      <c r="G6597" s="7" t="s">
        <v>5401</v>
      </c>
      <c r="H6597" s="8" t="s">
        <v>3983</v>
      </c>
      <c r="I6597" s="8" t="s">
        <v>8087</v>
      </c>
      <c r="J6597" s="19">
        <v>1</v>
      </c>
      <c r="K6597" s="19" t="s">
        <v>7736</v>
      </c>
      <c r="L6597" s="11">
        <v>2.5</v>
      </c>
      <c r="M6597" s="11"/>
      <c r="N6597" s="24"/>
      <c r="P6597" s="32"/>
      <c r="T6597" s="19"/>
      <c r="U6597" s="3" t="s">
        <v>6872</v>
      </c>
      <c r="X6597">
        <f t="shared" si="404"/>
        <v>1</v>
      </c>
      <c r="Z6597" t="str">
        <f t="shared" si="405"/>
        <v/>
      </c>
      <c r="AB6597" s="9"/>
      <c r="AC6597" t="s">
        <v>3983</v>
      </c>
      <c r="AD6597">
        <f t="shared" si="402"/>
        <v>0</v>
      </c>
      <c r="AF6597" s="3"/>
      <c r="AH6597" s="9"/>
      <c r="BF6597" t="str">
        <f t="shared" si="406"/>
        <v/>
      </c>
    </row>
    <row r="6598" spans="1:58" ht="10.95" customHeight="1" outlineLevel="1" x14ac:dyDescent="0.25">
      <c r="A6598" t="s">
        <v>3978</v>
      </c>
      <c r="C6598" s="3" t="s">
        <v>12965</v>
      </c>
      <c r="D6598" s="3" t="s">
        <v>8090</v>
      </c>
      <c r="E6598" s="9">
        <v>1961</v>
      </c>
      <c r="F6598" s="7" t="s">
        <v>21634</v>
      </c>
      <c r="G6598" s="7" t="s">
        <v>5401</v>
      </c>
      <c r="H6598" s="8" t="s">
        <v>6887</v>
      </c>
      <c r="I6598" s="8" t="s">
        <v>8087</v>
      </c>
      <c r="J6598" s="19">
        <v>3</v>
      </c>
      <c r="K6598" s="19" t="s">
        <v>7736</v>
      </c>
      <c r="L6598" s="11">
        <v>2.5</v>
      </c>
      <c r="M6598" s="11"/>
      <c r="N6598" s="24"/>
      <c r="P6598" s="32"/>
      <c r="T6598" s="19"/>
      <c r="U6598" s="3" t="s">
        <v>4065</v>
      </c>
      <c r="X6598">
        <f t="shared" si="404"/>
        <v>1</v>
      </c>
      <c r="Z6598" t="str">
        <f t="shared" si="405"/>
        <v/>
      </c>
      <c r="AB6598" s="9"/>
      <c r="AC6598" t="s">
        <v>6887</v>
      </c>
      <c r="AD6598">
        <f t="shared" si="402"/>
        <v>0</v>
      </c>
      <c r="AF6598" s="3"/>
      <c r="AG6598" t="s">
        <v>3985</v>
      </c>
      <c r="AH6598" s="9"/>
      <c r="BF6598" t="str">
        <f t="shared" si="406"/>
        <v/>
      </c>
    </row>
    <row r="6599" spans="1:58" ht="10.95" customHeight="1" outlineLevel="1" x14ac:dyDescent="0.25">
      <c r="A6599" t="s">
        <v>3978</v>
      </c>
      <c r="C6599" s="3" t="s">
        <v>12965</v>
      </c>
      <c r="D6599" s="3" t="s">
        <v>8091</v>
      </c>
      <c r="E6599" s="9">
        <v>1961</v>
      </c>
      <c r="F6599" s="7" t="s">
        <v>21635</v>
      </c>
      <c r="G6599" s="7" t="s">
        <v>5401</v>
      </c>
      <c r="H6599" s="8" t="s">
        <v>3028</v>
      </c>
      <c r="I6599" s="8" t="s">
        <v>8087</v>
      </c>
      <c r="J6599" s="19">
        <v>4</v>
      </c>
      <c r="K6599" s="19" t="s">
        <v>7736</v>
      </c>
      <c r="L6599" s="11">
        <v>2.5</v>
      </c>
      <c r="M6599" s="11"/>
      <c r="N6599" s="24"/>
      <c r="P6599" s="32"/>
      <c r="T6599" s="19"/>
      <c r="U6599" s="3" t="s">
        <v>6872</v>
      </c>
      <c r="X6599">
        <f t="shared" si="404"/>
        <v>1</v>
      </c>
      <c r="Z6599" t="str">
        <f t="shared" si="405"/>
        <v/>
      </c>
      <c r="AB6599" s="9"/>
      <c r="AC6599" t="s">
        <v>3028</v>
      </c>
      <c r="AD6599">
        <f t="shared" si="402"/>
        <v>0</v>
      </c>
      <c r="AF6599" s="3"/>
      <c r="AH6599" s="9"/>
      <c r="BF6599" t="str">
        <f t="shared" si="406"/>
        <v/>
      </c>
    </row>
    <row r="6600" spans="1:58" ht="10.95" customHeight="1" outlineLevel="1" x14ac:dyDescent="0.25">
      <c r="A6600" t="s">
        <v>3978</v>
      </c>
      <c r="C6600" s="3" t="s">
        <v>12965</v>
      </c>
      <c r="D6600" s="3" t="s">
        <v>8092</v>
      </c>
      <c r="E6600" s="9">
        <v>1961</v>
      </c>
      <c r="F6600" s="7" t="s">
        <v>21636</v>
      </c>
      <c r="G6600" s="7" t="s">
        <v>5401</v>
      </c>
      <c r="H6600" s="8" t="s">
        <v>931</v>
      </c>
      <c r="I6600" s="8" t="s">
        <v>8087</v>
      </c>
      <c r="J6600" s="19">
        <v>3</v>
      </c>
      <c r="K6600" s="19" t="s">
        <v>7736</v>
      </c>
      <c r="L6600" s="11">
        <v>2.5</v>
      </c>
      <c r="M6600" s="11"/>
      <c r="N6600" s="24"/>
      <c r="P6600" s="32"/>
      <c r="T6600" s="19"/>
      <c r="U6600" s="3" t="s">
        <v>6872</v>
      </c>
      <c r="X6600">
        <f t="shared" si="404"/>
        <v>1</v>
      </c>
      <c r="Z6600" t="str">
        <f t="shared" si="405"/>
        <v/>
      </c>
      <c r="AB6600" s="9"/>
      <c r="AC6600" t="s">
        <v>931</v>
      </c>
      <c r="AD6600">
        <f t="shared" si="402"/>
        <v>0</v>
      </c>
      <c r="AF6600" s="3"/>
      <c r="AH6600" s="9"/>
      <c r="BF6600" t="str">
        <f t="shared" si="406"/>
        <v/>
      </c>
    </row>
    <row r="6601" spans="1:58" ht="10.95" customHeight="1" outlineLevel="1" x14ac:dyDescent="0.25">
      <c r="A6601" t="s">
        <v>3978</v>
      </c>
      <c r="C6601" s="3" t="s">
        <v>12965</v>
      </c>
      <c r="D6601" s="3">
        <v>364</v>
      </c>
      <c r="E6601" s="9">
        <v>1962</v>
      </c>
      <c r="F6601" s="7" t="s">
        <v>5904</v>
      </c>
      <c r="G6601" s="7" t="s">
        <v>6262</v>
      </c>
      <c r="H6601" s="8" t="s">
        <v>6268</v>
      </c>
      <c r="I6601" s="8" t="s">
        <v>8093</v>
      </c>
      <c r="J6601" s="19">
        <v>3</v>
      </c>
      <c r="K6601" s="19" t="s">
        <v>7736</v>
      </c>
      <c r="L6601" s="11">
        <v>0.8</v>
      </c>
      <c r="M6601" s="11"/>
      <c r="N6601" s="24"/>
      <c r="P6601" s="32"/>
      <c r="T6601" s="19"/>
      <c r="U6601" s="3">
        <v>544</v>
      </c>
      <c r="X6601" t="str">
        <f t="shared" si="404"/>
        <v/>
      </c>
      <c r="Z6601" t="str">
        <f t="shared" si="405"/>
        <v/>
      </c>
      <c r="AB6601" s="9"/>
      <c r="AC6601" t="s">
        <v>6268</v>
      </c>
      <c r="AD6601">
        <f t="shared" si="402"/>
        <v>0</v>
      </c>
      <c r="AF6601" s="3"/>
      <c r="AG6601" t="s">
        <v>3989</v>
      </c>
      <c r="AH6601" s="9" t="s">
        <v>4613</v>
      </c>
      <c r="BF6601" t="str">
        <f t="shared" si="406"/>
        <v/>
      </c>
    </row>
    <row r="6602" spans="1:58" ht="10.95" customHeight="1" outlineLevel="1" x14ac:dyDescent="0.25">
      <c r="A6602" t="s">
        <v>3978</v>
      </c>
      <c r="C6602" s="3" t="s">
        <v>12965</v>
      </c>
      <c r="D6602" s="3">
        <v>365</v>
      </c>
      <c r="E6602" s="9">
        <v>1962</v>
      </c>
      <c r="F6602" s="7" t="s">
        <v>5902</v>
      </c>
      <c r="G6602" s="7" t="s">
        <v>6263</v>
      </c>
      <c r="H6602" s="8" t="s">
        <v>6268</v>
      </c>
      <c r="I6602" s="8" t="s">
        <v>8093</v>
      </c>
      <c r="J6602" s="19">
        <v>3</v>
      </c>
      <c r="K6602" s="19" t="s">
        <v>7736</v>
      </c>
      <c r="L6602" s="11">
        <v>0.8</v>
      </c>
      <c r="M6602" s="11"/>
      <c r="N6602" s="24"/>
      <c r="P6602" s="32"/>
      <c r="R6602">
        <v>1</v>
      </c>
      <c r="S6602">
        <v>1</v>
      </c>
      <c r="T6602" s="19"/>
      <c r="U6602" s="3">
        <v>545</v>
      </c>
      <c r="X6602" t="str">
        <f t="shared" si="404"/>
        <v/>
      </c>
      <c r="Z6602" t="str">
        <f t="shared" si="405"/>
        <v/>
      </c>
      <c r="AB6602" s="9"/>
      <c r="AC6602" t="s">
        <v>6268</v>
      </c>
      <c r="AD6602">
        <f t="shared" si="402"/>
        <v>0</v>
      </c>
      <c r="AF6602" s="3"/>
      <c r="AG6602" t="s">
        <v>3989</v>
      </c>
      <c r="AH6602" s="9" t="s">
        <v>4613</v>
      </c>
      <c r="BF6602" t="str">
        <f t="shared" si="406"/>
        <v/>
      </c>
    </row>
    <row r="6603" spans="1:58" ht="10.95" customHeight="1" outlineLevel="1" x14ac:dyDescent="0.25">
      <c r="A6603" t="s">
        <v>3978</v>
      </c>
      <c r="C6603" s="3" t="s">
        <v>12965</v>
      </c>
      <c r="D6603" s="3">
        <v>366</v>
      </c>
      <c r="E6603" s="9">
        <v>1962</v>
      </c>
      <c r="F6603" s="7" t="s">
        <v>6260</v>
      </c>
      <c r="G6603" s="7" t="s">
        <v>6264</v>
      </c>
      <c r="H6603" s="8" t="s">
        <v>6268</v>
      </c>
      <c r="I6603" s="8" t="s">
        <v>8093</v>
      </c>
      <c r="J6603" s="19">
        <v>3</v>
      </c>
      <c r="K6603" s="19" t="s">
        <v>7736</v>
      </c>
      <c r="L6603" s="11">
        <v>0.8</v>
      </c>
      <c r="M6603" s="11"/>
      <c r="N6603" s="24"/>
      <c r="P6603" s="32"/>
      <c r="T6603" s="19"/>
      <c r="U6603" s="3">
        <v>546</v>
      </c>
      <c r="X6603" t="str">
        <f t="shared" si="404"/>
        <v/>
      </c>
      <c r="Z6603" t="str">
        <f t="shared" si="405"/>
        <v/>
      </c>
      <c r="AB6603" s="9"/>
      <c r="AC6603" t="s">
        <v>6268</v>
      </c>
      <c r="AD6603">
        <f t="shared" si="402"/>
        <v>0</v>
      </c>
      <c r="AF6603" s="3"/>
      <c r="AG6603" t="s">
        <v>3989</v>
      </c>
      <c r="AH6603" s="9" t="s">
        <v>4613</v>
      </c>
      <c r="BF6603" t="str">
        <f t="shared" si="406"/>
        <v/>
      </c>
    </row>
    <row r="6604" spans="1:58" ht="10.95" customHeight="1" outlineLevel="1" x14ac:dyDescent="0.25">
      <c r="A6604" t="s">
        <v>3978</v>
      </c>
      <c r="C6604" s="3" t="s">
        <v>12965</v>
      </c>
      <c r="D6604" s="3">
        <v>367</v>
      </c>
      <c r="E6604" s="9">
        <v>1962</v>
      </c>
      <c r="F6604" s="7" t="s">
        <v>6259</v>
      </c>
      <c r="G6604" s="7" t="s">
        <v>6265</v>
      </c>
      <c r="H6604" s="8" t="s">
        <v>6268</v>
      </c>
      <c r="I6604" s="8" t="s">
        <v>8093</v>
      </c>
      <c r="J6604" s="19">
        <v>3</v>
      </c>
      <c r="K6604" s="19" t="s">
        <v>7736</v>
      </c>
      <c r="L6604" s="11">
        <v>0.8</v>
      </c>
      <c r="M6604" s="11"/>
      <c r="N6604" s="24"/>
      <c r="P6604" s="32"/>
      <c r="T6604" s="19"/>
      <c r="U6604" s="3">
        <v>547</v>
      </c>
      <c r="X6604" t="str">
        <f t="shared" si="404"/>
        <v/>
      </c>
      <c r="Z6604" t="str">
        <f t="shared" si="405"/>
        <v/>
      </c>
      <c r="AB6604" s="9"/>
      <c r="AC6604" t="s">
        <v>6268</v>
      </c>
      <c r="AD6604">
        <f t="shared" si="402"/>
        <v>0</v>
      </c>
      <c r="AF6604" s="3"/>
      <c r="AG6604" t="s">
        <v>3989</v>
      </c>
      <c r="AH6604" s="9" t="s">
        <v>4613</v>
      </c>
      <c r="BF6604" t="str">
        <f t="shared" si="406"/>
        <v/>
      </c>
    </row>
    <row r="6605" spans="1:58" ht="10.95" customHeight="1" outlineLevel="1" x14ac:dyDescent="0.25">
      <c r="A6605" t="s">
        <v>3978</v>
      </c>
      <c r="C6605" s="3" t="s">
        <v>12965</v>
      </c>
      <c r="D6605" s="3">
        <v>368</v>
      </c>
      <c r="E6605" s="9">
        <v>1962</v>
      </c>
      <c r="F6605" s="7" t="s">
        <v>6261</v>
      </c>
      <c r="G6605" s="7" t="s">
        <v>6266</v>
      </c>
      <c r="H6605" s="8" t="s">
        <v>6268</v>
      </c>
      <c r="I6605" s="8" t="s">
        <v>8093</v>
      </c>
      <c r="J6605" s="19">
        <v>3</v>
      </c>
      <c r="K6605" s="19" t="s">
        <v>7736</v>
      </c>
      <c r="L6605" s="11">
        <v>0.8</v>
      </c>
      <c r="M6605" s="11"/>
      <c r="N6605" s="24"/>
      <c r="P6605" s="32"/>
      <c r="T6605" s="19"/>
      <c r="U6605" s="3">
        <v>548</v>
      </c>
      <c r="X6605" t="str">
        <f t="shared" si="404"/>
        <v/>
      </c>
      <c r="Z6605" t="str">
        <f t="shared" si="405"/>
        <v/>
      </c>
      <c r="AB6605" s="9"/>
      <c r="AC6605" t="s">
        <v>6268</v>
      </c>
      <c r="AD6605">
        <f t="shared" si="402"/>
        <v>0</v>
      </c>
      <c r="AF6605" s="3"/>
      <c r="AG6605" t="s">
        <v>3989</v>
      </c>
      <c r="AH6605" s="9" t="s">
        <v>4613</v>
      </c>
      <c r="BF6605" t="str">
        <f t="shared" si="406"/>
        <v/>
      </c>
    </row>
    <row r="6606" spans="1:58" ht="10.95" customHeight="1" outlineLevel="1" x14ac:dyDescent="0.25">
      <c r="A6606" t="s">
        <v>3978</v>
      </c>
      <c r="C6606" s="3" t="s">
        <v>12965</v>
      </c>
      <c r="D6606" s="3">
        <v>369</v>
      </c>
      <c r="E6606" s="9">
        <v>1962</v>
      </c>
      <c r="F6606" s="7" t="s">
        <v>5324</v>
      </c>
      <c r="G6606" s="7" t="s">
        <v>6267</v>
      </c>
      <c r="H6606" s="8" t="s">
        <v>6268</v>
      </c>
      <c r="I6606" s="8" t="s">
        <v>8093</v>
      </c>
      <c r="J6606" s="19">
        <v>3</v>
      </c>
      <c r="K6606" s="19" t="s">
        <v>7736</v>
      </c>
      <c r="L6606" s="11">
        <v>0.8</v>
      </c>
      <c r="M6606" s="11"/>
      <c r="N6606" s="24"/>
      <c r="P6606" s="32"/>
      <c r="T6606" s="19"/>
      <c r="U6606" s="3">
        <v>549</v>
      </c>
      <c r="X6606" t="str">
        <f t="shared" si="404"/>
        <v/>
      </c>
      <c r="Z6606" t="str">
        <f t="shared" si="405"/>
        <v/>
      </c>
      <c r="AB6606" s="9"/>
      <c r="AC6606" t="s">
        <v>6268</v>
      </c>
      <c r="AD6606">
        <f t="shared" si="402"/>
        <v>0</v>
      </c>
      <c r="AF6606" s="3"/>
      <c r="AG6606" t="s">
        <v>3989</v>
      </c>
      <c r="AH6606" s="9" t="s">
        <v>4613</v>
      </c>
      <c r="BF6606" t="str">
        <f t="shared" si="406"/>
        <v/>
      </c>
    </row>
    <row r="6607" spans="1:58" ht="10.95" customHeight="1" outlineLevel="1" x14ac:dyDescent="0.25">
      <c r="A6607" t="s">
        <v>3978</v>
      </c>
      <c r="C6607" s="3" t="s">
        <v>12965</v>
      </c>
      <c r="D6607" s="3" t="s">
        <v>8094</v>
      </c>
      <c r="E6607" s="9">
        <v>1964</v>
      </c>
      <c r="F6607" s="7" t="s">
        <v>8078</v>
      </c>
      <c r="G6607" s="7" t="s">
        <v>5401</v>
      </c>
      <c r="H6607" s="8" t="s">
        <v>6268</v>
      </c>
      <c r="I6607" s="8" t="s">
        <v>8093</v>
      </c>
      <c r="J6607" s="19">
        <v>3</v>
      </c>
      <c r="K6607" s="19" t="s">
        <v>7736</v>
      </c>
      <c r="L6607" s="11">
        <v>19</v>
      </c>
      <c r="M6607" s="11"/>
      <c r="N6607" s="24"/>
      <c r="P6607" s="32"/>
      <c r="T6607" s="19"/>
      <c r="U6607" s="3" t="s">
        <v>8077</v>
      </c>
      <c r="W6607" t="s">
        <v>7738</v>
      </c>
      <c r="X6607" t="str">
        <f t="shared" si="404"/>
        <v/>
      </c>
      <c r="Z6607" t="str">
        <f t="shared" si="405"/>
        <v/>
      </c>
      <c r="AB6607" s="9"/>
      <c r="AC6607" t="s">
        <v>6268</v>
      </c>
      <c r="AD6607">
        <f t="shared" si="402"/>
        <v>0</v>
      </c>
      <c r="AF6607" s="3"/>
      <c r="AG6607" t="s">
        <v>3989</v>
      </c>
      <c r="AH6607" s="9" t="s">
        <v>4613</v>
      </c>
      <c r="BF6607" t="str">
        <f t="shared" si="406"/>
        <v/>
      </c>
    </row>
    <row r="6608" spans="1:58" ht="10.95" customHeight="1" outlineLevel="1" x14ac:dyDescent="0.25">
      <c r="A6608" t="s">
        <v>3978</v>
      </c>
      <c r="C6608" s="3" t="s">
        <v>12965</v>
      </c>
      <c r="D6608" s="3">
        <v>426</v>
      </c>
      <c r="E6608" s="9">
        <v>1963</v>
      </c>
      <c r="F6608" s="7" t="s">
        <v>3986</v>
      </c>
      <c r="G6608" s="7" t="s">
        <v>3987</v>
      </c>
      <c r="H6608" s="8" t="s">
        <v>3988</v>
      </c>
      <c r="I6608" s="8" t="s">
        <v>8095</v>
      </c>
      <c r="J6608" s="19">
        <v>4</v>
      </c>
      <c r="K6608" s="19" t="s">
        <v>7736</v>
      </c>
      <c r="L6608" s="11">
        <v>1.7</v>
      </c>
      <c r="M6608" s="11"/>
      <c r="N6608" s="24"/>
      <c r="P6608" s="32"/>
      <c r="T6608" s="19"/>
      <c r="U6608" s="3">
        <v>582</v>
      </c>
      <c r="X6608" t="str">
        <f t="shared" si="404"/>
        <v/>
      </c>
      <c r="Z6608" t="str">
        <f t="shared" si="405"/>
        <v/>
      </c>
      <c r="AB6608" s="9"/>
      <c r="AC6608" t="s">
        <v>3988</v>
      </c>
      <c r="AD6608">
        <f t="shared" si="402"/>
        <v>0</v>
      </c>
      <c r="AF6608" s="3"/>
      <c r="AG6608" t="s">
        <v>3989</v>
      </c>
      <c r="AH6608" s="9" t="s">
        <v>4613</v>
      </c>
      <c r="BF6608" t="str">
        <f t="shared" si="406"/>
        <v/>
      </c>
    </row>
    <row r="6609" spans="1:58" ht="10.95" customHeight="1" outlineLevel="1" x14ac:dyDescent="0.25">
      <c r="A6609" t="s">
        <v>3978</v>
      </c>
      <c r="C6609" s="3" t="s">
        <v>12965</v>
      </c>
      <c r="D6609" s="3">
        <v>428</v>
      </c>
      <c r="E6609" s="9">
        <v>1963</v>
      </c>
      <c r="F6609" s="7" t="s">
        <v>2603</v>
      </c>
      <c r="G6609" s="7" t="s">
        <v>5040</v>
      </c>
      <c r="H6609" s="8" t="s">
        <v>959</v>
      </c>
      <c r="I6609" s="8" t="s">
        <v>8095</v>
      </c>
      <c r="J6609" s="19">
        <v>4</v>
      </c>
      <c r="K6609" s="19" t="s">
        <v>7736</v>
      </c>
      <c r="L6609" s="11">
        <v>1</v>
      </c>
      <c r="M6609" s="11"/>
      <c r="N6609" s="24"/>
      <c r="P6609" s="32"/>
      <c r="T6609" s="19"/>
      <c r="U6609" s="3">
        <v>584</v>
      </c>
      <c r="X6609" t="str">
        <f t="shared" si="404"/>
        <v/>
      </c>
      <c r="Z6609" t="str">
        <f t="shared" si="405"/>
        <v/>
      </c>
      <c r="AB6609" s="9"/>
      <c r="AC6609" t="s">
        <v>959</v>
      </c>
      <c r="AD6609">
        <f t="shared" si="402"/>
        <v>0</v>
      </c>
      <c r="AF6609" s="3"/>
      <c r="AG6609" t="s">
        <v>960</v>
      </c>
      <c r="AH6609" s="9"/>
      <c r="BF6609" t="str">
        <f t="shared" si="406"/>
        <v/>
      </c>
    </row>
    <row r="6610" spans="1:58" ht="10.95" customHeight="1" outlineLevel="1" x14ac:dyDescent="0.25">
      <c r="A6610" t="s">
        <v>3978</v>
      </c>
      <c r="C6610" s="3" t="s">
        <v>12965</v>
      </c>
      <c r="D6610" s="3" t="s">
        <v>8096</v>
      </c>
      <c r="E6610" s="9">
        <v>1963</v>
      </c>
      <c r="F6610" s="7" t="s">
        <v>8078</v>
      </c>
      <c r="G6610" s="7" t="s">
        <v>5401</v>
      </c>
      <c r="H6610" s="8" t="s">
        <v>8080</v>
      </c>
      <c r="I6610" s="8" t="s">
        <v>8095</v>
      </c>
      <c r="J6610" s="19">
        <v>4</v>
      </c>
      <c r="K6610" s="19" t="s">
        <v>7736</v>
      </c>
      <c r="L6610" s="11">
        <v>2</v>
      </c>
      <c r="M6610" s="11"/>
      <c r="N6610" s="24"/>
      <c r="P6610" s="32"/>
      <c r="T6610" s="19"/>
      <c r="U6610" s="3" t="s">
        <v>8079</v>
      </c>
      <c r="X6610" t="str">
        <f t="shared" si="404"/>
        <v/>
      </c>
      <c r="Z6610" t="str">
        <f t="shared" si="405"/>
        <v/>
      </c>
      <c r="AB6610" s="9"/>
      <c r="AC6610" t="s">
        <v>8080</v>
      </c>
      <c r="AD6610">
        <f t="shared" si="402"/>
        <v>0</v>
      </c>
      <c r="AF6610" s="3"/>
      <c r="AG6610" t="s">
        <v>960</v>
      </c>
      <c r="AH6610" s="9"/>
      <c r="BF6610" t="str">
        <f t="shared" si="406"/>
        <v/>
      </c>
    </row>
    <row r="6611" spans="1:58" ht="10.95" customHeight="1" outlineLevel="1" x14ac:dyDescent="0.25">
      <c r="A6611" t="s">
        <v>3978</v>
      </c>
      <c r="C6611" s="3" t="s">
        <v>12965</v>
      </c>
      <c r="D6611" s="3">
        <v>429</v>
      </c>
      <c r="E6611" s="9">
        <v>1963</v>
      </c>
      <c r="F6611" s="7" t="s">
        <v>6646</v>
      </c>
      <c r="G6611" s="7" t="s">
        <v>6507</v>
      </c>
      <c r="H6611" s="8" t="s">
        <v>9056</v>
      </c>
      <c r="I6611" s="8" t="s">
        <v>8098</v>
      </c>
      <c r="J6611" s="19">
        <v>3</v>
      </c>
      <c r="K6611" s="19" t="s">
        <v>7736</v>
      </c>
      <c r="L6611" s="11">
        <v>1.25</v>
      </c>
      <c r="M6611" s="11"/>
      <c r="N6611" s="24"/>
      <c r="P6611" s="32"/>
      <c r="T6611" s="19"/>
      <c r="U6611" s="3">
        <v>586</v>
      </c>
      <c r="X6611" t="str">
        <f t="shared" si="404"/>
        <v/>
      </c>
      <c r="Z6611" t="str">
        <f t="shared" si="405"/>
        <v/>
      </c>
      <c r="AB6611" s="9"/>
      <c r="AC6611" t="s">
        <v>9056</v>
      </c>
      <c r="AD6611">
        <f t="shared" si="402"/>
        <v>0</v>
      </c>
      <c r="AF6611" s="3"/>
      <c r="AH6611" s="9"/>
      <c r="BF6611" t="str">
        <f t="shared" si="406"/>
        <v/>
      </c>
    </row>
    <row r="6612" spans="1:58" ht="10.95" customHeight="1" outlineLevel="1" x14ac:dyDescent="0.25">
      <c r="A6612" t="s">
        <v>3978</v>
      </c>
      <c r="C6612" s="3" t="s">
        <v>12965</v>
      </c>
      <c r="D6612" s="3">
        <v>430</v>
      </c>
      <c r="E6612" s="9">
        <v>1963</v>
      </c>
      <c r="F6612" s="7" t="s">
        <v>6259</v>
      </c>
      <c r="G6612" s="7" t="s">
        <v>2294</v>
      </c>
      <c r="H6612" s="8" t="s">
        <v>3988</v>
      </c>
      <c r="I6612" s="8" t="s">
        <v>8098</v>
      </c>
      <c r="J6612" s="19">
        <v>3</v>
      </c>
      <c r="K6612" s="19" t="s">
        <v>7736</v>
      </c>
      <c r="L6612" s="11">
        <v>1.25</v>
      </c>
      <c r="M6612" s="11"/>
      <c r="N6612" s="24"/>
      <c r="P6612" s="32"/>
      <c r="R6612">
        <v>1</v>
      </c>
      <c r="S6612">
        <v>1</v>
      </c>
      <c r="T6612" s="19"/>
      <c r="U6612" s="3">
        <v>588</v>
      </c>
      <c r="X6612" t="str">
        <f t="shared" si="404"/>
        <v/>
      </c>
      <c r="Z6612" t="str">
        <f t="shared" si="405"/>
        <v/>
      </c>
      <c r="AB6612" s="9"/>
      <c r="AC6612" t="s">
        <v>3988</v>
      </c>
      <c r="AD6612">
        <f t="shared" si="402"/>
        <v>0</v>
      </c>
      <c r="AF6612" s="3"/>
      <c r="AH6612" s="9"/>
      <c r="BF6612" t="str">
        <f t="shared" si="406"/>
        <v/>
      </c>
    </row>
    <row r="6613" spans="1:58" ht="10.95" customHeight="1" outlineLevel="1" x14ac:dyDescent="0.25">
      <c r="A6613" t="s">
        <v>3978</v>
      </c>
      <c r="C6613" s="3" t="s">
        <v>12965</v>
      </c>
      <c r="D6613" s="3">
        <v>431</v>
      </c>
      <c r="E6613" s="9">
        <v>1963</v>
      </c>
      <c r="F6613" s="7" t="s">
        <v>2600</v>
      </c>
      <c r="G6613" s="7" t="s">
        <v>8099</v>
      </c>
      <c r="H6613" s="8" t="s">
        <v>9056</v>
      </c>
      <c r="I6613" s="8" t="s">
        <v>8098</v>
      </c>
      <c r="J6613" s="19">
        <v>3</v>
      </c>
      <c r="K6613" s="19" t="s">
        <v>7736</v>
      </c>
      <c r="L6613" s="11">
        <v>1.25</v>
      </c>
      <c r="M6613" s="11"/>
      <c r="N6613" s="24"/>
      <c r="P6613" s="32"/>
      <c r="T6613" s="19"/>
      <c r="U6613" s="3">
        <v>586</v>
      </c>
      <c r="X6613" t="str">
        <f t="shared" si="404"/>
        <v/>
      </c>
      <c r="Z6613" t="str">
        <f t="shared" si="405"/>
        <v/>
      </c>
      <c r="AB6613" s="9"/>
      <c r="AC6613" t="s">
        <v>9056</v>
      </c>
      <c r="AD6613">
        <f t="shared" si="402"/>
        <v>0</v>
      </c>
      <c r="AF6613" s="3"/>
      <c r="AH6613" s="9"/>
      <c r="BF6613" t="str">
        <f t="shared" si="406"/>
        <v/>
      </c>
    </row>
    <row r="6614" spans="1:58" ht="10.95" customHeight="1" outlineLevel="1" x14ac:dyDescent="0.25">
      <c r="A6614" t="s">
        <v>3978</v>
      </c>
      <c r="C6614" s="3" t="s">
        <v>12965</v>
      </c>
      <c r="D6614" s="3">
        <v>432</v>
      </c>
      <c r="E6614" s="9">
        <v>1963</v>
      </c>
      <c r="F6614" s="7" t="s">
        <v>2603</v>
      </c>
      <c r="G6614" s="7" t="s">
        <v>3834</v>
      </c>
      <c r="H6614" s="8" t="s">
        <v>8104</v>
      </c>
      <c r="I6614" s="8" t="s">
        <v>8098</v>
      </c>
      <c r="J6614" s="19">
        <v>3</v>
      </c>
      <c r="K6614" s="19" t="s">
        <v>7736</v>
      </c>
      <c r="L6614" s="11">
        <v>1.25</v>
      </c>
      <c r="M6614" s="11"/>
      <c r="N6614" s="24"/>
      <c r="P6614" s="32"/>
      <c r="R6614">
        <v>1</v>
      </c>
      <c r="S6614">
        <v>1</v>
      </c>
      <c r="T6614" s="19"/>
      <c r="U6614" s="3">
        <v>588</v>
      </c>
      <c r="X6614" t="str">
        <f t="shared" si="404"/>
        <v/>
      </c>
      <c r="Z6614" t="str">
        <f t="shared" si="405"/>
        <v/>
      </c>
      <c r="AB6614" s="9"/>
      <c r="AC6614" t="s">
        <v>8104</v>
      </c>
      <c r="AD6614">
        <f t="shared" si="402"/>
        <v>0</v>
      </c>
      <c r="AF6614" s="3"/>
      <c r="AH6614" s="9"/>
      <c r="BF6614" t="str">
        <f t="shared" si="406"/>
        <v/>
      </c>
    </row>
    <row r="6615" spans="1:58" ht="10.95" customHeight="1" outlineLevel="1" x14ac:dyDescent="0.25">
      <c r="A6615" t="s">
        <v>3978</v>
      </c>
      <c r="C6615" s="3" t="s">
        <v>12965</v>
      </c>
      <c r="D6615" s="3" t="s">
        <v>19975</v>
      </c>
      <c r="E6615" s="9">
        <v>1963</v>
      </c>
      <c r="F6615" s="7" t="s">
        <v>7034</v>
      </c>
      <c r="G6615" s="7" t="s">
        <v>8099</v>
      </c>
      <c r="H6615" s="8" t="s">
        <v>8097</v>
      </c>
      <c r="I6615" s="8" t="s">
        <v>8098</v>
      </c>
      <c r="J6615" s="19">
        <v>3</v>
      </c>
      <c r="K6615" s="19" t="s">
        <v>7736</v>
      </c>
      <c r="L6615" s="11">
        <v>1.5</v>
      </c>
      <c r="M6615" s="11"/>
      <c r="N6615" s="24"/>
      <c r="P6615" s="32"/>
      <c r="T6615" s="19"/>
      <c r="U6615" s="3">
        <v>588</v>
      </c>
      <c r="X6615">
        <f t="shared" si="404"/>
        <v>1</v>
      </c>
      <c r="Z6615" t="str">
        <f t="shared" si="405"/>
        <v/>
      </c>
      <c r="AB6615" s="9"/>
      <c r="AC6615" t="s">
        <v>8097</v>
      </c>
      <c r="AD6615">
        <f t="shared" si="402"/>
        <v>0</v>
      </c>
      <c r="AF6615" s="3"/>
      <c r="AH6615" s="9"/>
      <c r="BF6615" t="str">
        <f t="shared" si="406"/>
        <v/>
      </c>
    </row>
    <row r="6616" spans="1:58" ht="10.95" customHeight="1" outlineLevel="1" x14ac:dyDescent="0.25">
      <c r="A6616" t="s">
        <v>3978</v>
      </c>
      <c r="C6616" s="3" t="s">
        <v>12965</v>
      </c>
      <c r="D6616" s="3">
        <v>448</v>
      </c>
      <c r="E6616" s="9">
        <v>1963</v>
      </c>
      <c r="F6616" s="7" t="s">
        <v>958</v>
      </c>
      <c r="G6616" s="7" t="s">
        <v>6139</v>
      </c>
      <c r="H6616" s="8" t="s">
        <v>959</v>
      </c>
      <c r="I6616" s="8" t="s">
        <v>8100</v>
      </c>
      <c r="J6616" s="19">
        <v>1</v>
      </c>
      <c r="K6616" s="19" t="s">
        <v>7736</v>
      </c>
      <c r="L6616" s="11">
        <v>0.5</v>
      </c>
      <c r="M6616" s="11"/>
      <c r="N6616" s="24"/>
      <c r="P6616" s="32"/>
      <c r="T6616" s="19"/>
      <c r="U6616" s="3" t="s">
        <v>957</v>
      </c>
      <c r="X6616" t="str">
        <f t="shared" si="404"/>
        <v/>
      </c>
      <c r="Z6616" t="str">
        <f t="shared" si="405"/>
        <v/>
      </c>
      <c r="AB6616" s="9"/>
      <c r="AC6616" t="s">
        <v>959</v>
      </c>
      <c r="AD6616">
        <f t="shared" si="402"/>
        <v>0</v>
      </c>
      <c r="AF6616" s="3"/>
      <c r="AG6616" t="s">
        <v>960</v>
      </c>
      <c r="AH6616" s="9" t="s">
        <v>4613</v>
      </c>
      <c r="BE6616" t="s">
        <v>7736</v>
      </c>
      <c r="BF6616">
        <f t="shared" si="406"/>
        <v>0.5</v>
      </c>
    </row>
    <row r="6617" spans="1:58" ht="10.95" customHeight="1" outlineLevel="1" x14ac:dyDescent="0.25">
      <c r="A6617" t="s">
        <v>3978</v>
      </c>
      <c r="C6617" s="3" t="s">
        <v>12965</v>
      </c>
      <c r="D6617" s="3">
        <v>449</v>
      </c>
      <c r="E6617" s="9">
        <v>1963</v>
      </c>
      <c r="F6617" s="7" t="s">
        <v>962</v>
      </c>
      <c r="G6617" s="7" t="s">
        <v>6818</v>
      </c>
      <c r="H6617" s="8" t="s">
        <v>959</v>
      </c>
      <c r="I6617" s="8" t="s">
        <v>8100</v>
      </c>
      <c r="J6617" s="19">
        <v>1</v>
      </c>
      <c r="K6617" s="19" t="s">
        <v>7736</v>
      </c>
      <c r="L6617" s="11">
        <v>0.5</v>
      </c>
      <c r="M6617" s="11"/>
      <c r="N6617" s="24"/>
      <c r="P6617" s="32"/>
      <c r="T6617" s="19"/>
      <c r="U6617" s="3" t="s">
        <v>961</v>
      </c>
      <c r="X6617" t="str">
        <f t="shared" si="404"/>
        <v/>
      </c>
      <c r="Z6617" t="str">
        <f t="shared" si="405"/>
        <v/>
      </c>
      <c r="AB6617" s="9"/>
      <c r="AC6617" t="s">
        <v>959</v>
      </c>
      <c r="AD6617">
        <f t="shared" si="402"/>
        <v>0</v>
      </c>
      <c r="AF6617" s="3"/>
      <c r="AG6617" t="s">
        <v>960</v>
      </c>
      <c r="AH6617" s="9" t="s">
        <v>4613</v>
      </c>
      <c r="BE6617" t="s">
        <v>7736</v>
      </c>
      <c r="BF6617">
        <f t="shared" si="406"/>
        <v>0.5</v>
      </c>
    </row>
    <row r="6618" spans="1:58" ht="10.95" customHeight="1" outlineLevel="1" x14ac:dyDescent="0.25">
      <c r="A6618" t="s">
        <v>3978</v>
      </c>
      <c r="C6618" s="3" t="s">
        <v>12965</v>
      </c>
      <c r="D6618" s="3" t="s">
        <v>8102</v>
      </c>
      <c r="E6618" s="9">
        <v>1963</v>
      </c>
      <c r="F6618" s="10" t="s">
        <v>22232</v>
      </c>
      <c r="G6618" s="7" t="s">
        <v>5401</v>
      </c>
      <c r="H6618" s="8" t="s">
        <v>959</v>
      </c>
      <c r="I6618" s="8" t="s">
        <v>8100</v>
      </c>
      <c r="J6618" s="19">
        <v>1</v>
      </c>
      <c r="K6618" s="19" t="s">
        <v>7736</v>
      </c>
      <c r="L6618" s="11">
        <v>3</v>
      </c>
      <c r="M6618" s="11"/>
      <c r="N6618" s="24"/>
      <c r="P6618" s="32"/>
      <c r="T6618" s="19"/>
      <c r="U6618" s="3" t="s">
        <v>8101</v>
      </c>
      <c r="X6618">
        <f t="shared" si="404"/>
        <v>1</v>
      </c>
      <c r="Y6618">
        <v>1</v>
      </c>
      <c r="Z6618" t="str">
        <f t="shared" si="405"/>
        <v/>
      </c>
      <c r="AB6618" s="9"/>
      <c r="AC6618" t="s">
        <v>959</v>
      </c>
      <c r="AD6618">
        <f t="shared" si="402"/>
        <v>0</v>
      </c>
      <c r="AF6618" s="3"/>
      <c r="AG6618" t="s">
        <v>960</v>
      </c>
      <c r="AH6618" s="9" t="s">
        <v>4613</v>
      </c>
      <c r="BF6618" t="str">
        <f t="shared" si="406"/>
        <v/>
      </c>
    </row>
    <row r="6619" spans="1:58" ht="10.95" customHeight="1" outlineLevel="1" x14ac:dyDescent="0.25">
      <c r="A6619" t="s">
        <v>3978</v>
      </c>
      <c r="C6619" s="3" t="s">
        <v>12965</v>
      </c>
      <c r="D6619" s="3" t="s">
        <v>8102</v>
      </c>
      <c r="E6619" s="9">
        <v>1963</v>
      </c>
      <c r="F6619" s="10" t="s">
        <v>22235</v>
      </c>
      <c r="G6619" s="7" t="s">
        <v>5401</v>
      </c>
      <c r="H6619" s="8" t="s">
        <v>959</v>
      </c>
      <c r="I6619" s="8" t="s">
        <v>8100</v>
      </c>
      <c r="J6619" s="19">
        <v>1</v>
      </c>
      <c r="K6619" s="19" t="s">
        <v>7736</v>
      </c>
      <c r="L6619" s="11">
        <v>20</v>
      </c>
      <c r="M6619" s="11"/>
      <c r="N6619" s="24"/>
      <c r="P6619" s="32"/>
      <c r="T6619" s="19"/>
      <c r="U6619" s="3" t="s">
        <v>8101</v>
      </c>
      <c r="X6619">
        <f t="shared" si="404"/>
        <v>1</v>
      </c>
      <c r="Y6619">
        <v>1</v>
      </c>
      <c r="Z6619" t="str">
        <f t="shared" si="405"/>
        <v/>
      </c>
      <c r="AB6619" s="9"/>
      <c r="AC6619" t="s">
        <v>959</v>
      </c>
      <c r="AD6619">
        <f t="shared" si="402"/>
        <v>0</v>
      </c>
      <c r="AF6619" s="3"/>
      <c r="AG6619" t="s">
        <v>960</v>
      </c>
      <c r="AH6619" s="9" t="s">
        <v>4613</v>
      </c>
      <c r="BF6619" t="str">
        <f t="shared" si="406"/>
        <v/>
      </c>
    </row>
    <row r="6620" spans="1:58" ht="10.95" customHeight="1" outlineLevel="1" x14ac:dyDescent="0.25">
      <c r="A6620" t="s">
        <v>3978</v>
      </c>
      <c r="C6620" s="3" t="s">
        <v>12965</v>
      </c>
      <c r="D6620" s="3" t="s">
        <v>8102</v>
      </c>
      <c r="E6620" s="9">
        <v>1963</v>
      </c>
      <c r="F6620" s="10" t="s">
        <v>22236</v>
      </c>
      <c r="G6620" s="7" t="s">
        <v>5401</v>
      </c>
      <c r="H6620" s="8" t="s">
        <v>959</v>
      </c>
      <c r="I6620" s="8" t="s">
        <v>8100</v>
      </c>
      <c r="J6620" s="19">
        <v>1</v>
      </c>
      <c r="K6620" s="19" t="s">
        <v>7736</v>
      </c>
      <c r="L6620" s="11">
        <v>3.5</v>
      </c>
      <c r="M6620" s="11"/>
      <c r="N6620" s="24"/>
      <c r="P6620" s="32"/>
      <c r="T6620" s="19"/>
      <c r="U6620" s="3" t="s">
        <v>8101</v>
      </c>
      <c r="X6620">
        <f t="shared" si="404"/>
        <v>1</v>
      </c>
      <c r="Y6620">
        <v>1</v>
      </c>
      <c r="Z6620" t="str">
        <f t="shared" si="405"/>
        <v/>
      </c>
      <c r="AB6620" s="9"/>
      <c r="AC6620" t="s">
        <v>959</v>
      </c>
      <c r="AD6620">
        <f t="shared" si="402"/>
        <v>0</v>
      </c>
      <c r="AF6620" s="3"/>
      <c r="AG6620" t="s">
        <v>960</v>
      </c>
      <c r="AH6620" s="9" t="s">
        <v>4613</v>
      </c>
      <c r="BF6620" t="str">
        <f t="shared" si="406"/>
        <v/>
      </c>
    </row>
    <row r="6621" spans="1:58" ht="10.95" customHeight="1" outlineLevel="1" x14ac:dyDescent="0.25">
      <c r="A6621" t="s">
        <v>3978</v>
      </c>
      <c r="C6621" s="3" t="s">
        <v>12965</v>
      </c>
      <c r="D6621" s="3" t="s">
        <v>8102</v>
      </c>
      <c r="E6621" s="9">
        <v>1963</v>
      </c>
      <c r="F6621" s="10" t="s">
        <v>22234</v>
      </c>
      <c r="G6621" s="7" t="s">
        <v>5401</v>
      </c>
      <c r="H6621" s="8" t="s">
        <v>959</v>
      </c>
      <c r="I6621" s="8" t="s">
        <v>8100</v>
      </c>
      <c r="J6621" s="19">
        <v>1</v>
      </c>
      <c r="K6621" s="19" t="s">
        <v>7736</v>
      </c>
      <c r="L6621" s="11">
        <v>3.1</v>
      </c>
      <c r="M6621" s="11"/>
      <c r="N6621" s="24"/>
      <c r="P6621" s="32"/>
      <c r="T6621" s="19"/>
      <c r="U6621" s="3" t="s">
        <v>8101</v>
      </c>
      <c r="X6621">
        <f t="shared" si="404"/>
        <v>1</v>
      </c>
      <c r="Y6621">
        <v>1</v>
      </c>
      <c r="Z6621" t="str">
        <f t="shared" si="405"/>
        <v/>
      </c>
      <c r="AB6621" s="9"/>
      <c r="AC6621" t="s">
        <v>959</v>
      </c>
      <c r="AD6621">
        <f t="shared" si="402"/>
        <v>0</v>
      </c>
      <c r="AF6621" s="3"/>
      <c r="AG6621" t="s">
        <v>960</v>
      </c>
      <c r="AH6621" s="9" t="s">
        <v>4613</v>
      </c>
      <c r="BF6621" t="str">
        <f t="shared" si="406"/>
        <v/>
      </c>
    </row>
    <row r="6622" spans="1:58" ht="10.95" customHeight="1" outlineLevel="1" x14ac:dyDescent="0.25">
      <c r="A6622" t="s">
        <v>3978</v>
      </c>
      <c r="C6622" s="3" t="s">
        <v>12965</v>
      </c>
      <c r="D6622" s="3" t="s">
        <v>8102</v>
      </c>
      <c r="E6622" s="9">
        <v>1963</v>
      </c>
      <c r="F6622" s="10" t="s">
        <v>22233</v>
      </c>
      <c r="G6622" s="7" t="s">
        <v>5401</v>
      </c>
      <c r="H6622" s="8" t="s">
        <v>959</v>
      </c>
      <c r="I6622" s="8" t="s">
        <v>8100</v>
      </c>
      <c r="J6622" s="19">
        <v>1</v>
      </c>
      <c r="K6622" s="19" t="s">
        <v>7736</v>
      </c>
      <c r="L6622" s="11">
        <v>3</v>
      </c>
      <c r="M6622" s="11"/>
      <c r="N6622" s="24"/>
      <c r="P6622" s="32"/>
      <c r="T6622" s="19"/>
      <c r="U6622" s="3" t="s">
        <v>8101</v>
      </c>
      <c r="X6622">
        <f t="shared" si="404"/>
        <v>1</v>
      </c>
      <c r="Y6622">
        <v>1</v>
      </c>
      <c r="Z6622" t="str">
        <f t="shared" si="405"/>
        <v/>
      </c>
      <c r="AB6622" s="9"/>
      <c r="AC6622" t="s">
        <v>959</v>
      </c>
      <c r="AD6622">
        <f t="shared" si="402"/>
        <v>0</v>
      </c>
      <c r="AF6622" s="3"/>
      <c r="AG6622" t="s">
        <v>960</v>
      </c>
      <c r="AH6622" s="9" t="s">
        <v>4613</v>
      </c>
      <c r="BF6622" t="str">
        <f t="shared" si="406"/>
        <v/>
      </c>
    </row>
    <row r="6623" spans="1:58" ht="10.95" customHeight="1" outlineLevel="1" x14ac:dyDescent="0.25">
      <c r="A6623" t="s">
        <v>3978</v>
      </c>
      <c r="C6623" s="3" t="s">
        <v>12965</v>
      </c>
      <c r="D6623" s="3" t="s">
        <v>8102</v>
      </c>
      <c r="E6623" s="9">
        <v>1963</v>
      </c>
      <c r="F6623" s="7" t="s">
        <v>8103</v>
      </c>
      <c r="G6623" s="7" t="s">
        <v>5401</v>
      </c>
      <c r="H6623" s="8" t="s">
        <v>959</v>
      </c>
      <c r="I6623" s="8" t="s">
        <v>8100</v>
      </c>
      <c r="J6623" s="19">
        <v>1</v>
      </c>
      <c r="K6623" s="19" t="s">
        <v>7736</v>
      </c>
      <c r="L6623" s="11">
        <v>3.8</v>
      </c>
      <c r="M6623" s="11"/>
      <c r="N6623" s="24"/>
      <c r="P6623" s="32"/>
      <c r="T6623" s="19"/>
      <c r="U6623" s="3" t="s">
        <v>8101</v>
      </c>
      <c r="X6623" t="str">
        <f t="shared" si="404"/>
        <v/>
      </c>
      <c r="Z6623" t="str">
        <f t="shared" si="405"/>
        <v/>
      </c>
      <c r="AB6623" s="9"/>
      <c r="AC6623" t="s">
        <v>959</v>
      </c>
      <c r="AD6623">
        <f t="shared" si="402"/>
        <v>0</v>
      </c>
      <c r="AF6623" s="3"/>
      <c r="AG6623" t="s">
        <v>960</v>
      </c>
      <c r="AH6623" s="9" t="s">
        <v>4613</v>
      </c>
      <c r="BF6623" t="str">
        <f t="shared" si="406"/>
        <v/>
      </c>
    </row>
    <row r="6624" spans="1:58" ht="10.95" customHeight="1" outlineLevel="1" x14ac:dyDescent="0.25">
      <c r="A6624" t="s">
        <v>3978</v>
      </c>
      <c r="C6624" s="3" t="s">
        <v>12965</v>
      </c>
      <c r="D6624" s="3">
        <v>484</v>
      </c>
      <c r="E6624" s="9">
        <v>1964</v>
      </c>
      <c r="F6624" s="7" t="s">
        <v>1531</v>
      </c>
      <c r="G6624" s="7" t="s">
        <v>5401</v>
      </c>
      <c r="H6624" s="8" t="s">
        <v>3979</v>
      </c>
      <c r="I6624" s="8" t="s">
        <v>7081</v>
      </c>
      <c r="J6624" s="19">
        <v>4</v>
      </c>
      <c r="K6624" s="19" t="s">
        <v>7736</v>
      </c>
      <c r="L6624" s="11">
        <v>1</v>
      </c>
      <c r="M6624" s="11"/>
      <c r="N6624" s="24"/>
      <c r="P6624" s="32"/>
      <c r="T6624" s="19"/>
      <c r="U6624" s="3" t="s">
        <v>6872</v>
      </c>
      <c r="X6624" t="str">
        <f t="shared" si="404"/>
        <v/>
      </c>
      <c r="Z6624" t="str">
        <f t="shared" si="405"/>
        <v/>
      </c>
      <c r="AB6624" s="9"/>
      <c r="AC6624" t="s">
        <v>3979</v>
      </c>
      <c r="AD6624">
        <f t="shared" si="402"/>
        <v>0</v>
      </c>
      <c r="AF6624" s="3"/>
      <c r="AH6624" s="9"/>
      <c r="BF6624" t="str">
        <f t="shared" si="406"/>
        <v/>
      </c>
    </row>
    <row r="6625" spans="1:58" ht="10.95" customHeight="1" outlineLevel="1" x14ac:dyDescent="0.25">
      <c r="A6625" t="s">
        <v>3978</v>
      </c>
      <c r="C6625" s="3" t="s">
        <v>12965</v>
      </c>
      <c r="D6625" s="3">
        <v>626</v>
      </c>
      <c r="E6625" s="9">
        <v>1967</v>
      </c>
      <c r="F6625" s="7" t="s">
        <v>481</v>
      </c>
      <c r="G6625" s="7" t="s">
        <v>8071</v>
      </c>
      <c r="H6625" s="8" t="s">
        <v>8104</v>
      </c>
      <c r="I6625" s="8" t="s">
        <v>7235</v>
      </c>
      <c r="J6625" s="19">
        <v>4</v>
      </c>
      <c r="K6625" s="19" t="s">
        <v>7736</v>
      </c>
      <c r="L6625" s="11">
        <v>1.4</v>
      </c>
      <c r="M6625" s="11"/>
      <c r="N6625" s="24"/>
      <c r="P6625" s="32"/>
      <c r="T6625" s="19"/>
      <c r="U6625" s="3">
        <v>726</v>
      </c>
      <c r="X6625" t="str">
        <f t="shared" si="404"/>
        <v/>
      </c>
      <c r="Z6625" t="str">
        <f t="shared" si="405"/>
        <v/>
      </c>
      <c r="AB6625" s="9"/>
      <c r="AC6625" t="s">
        <v>8104</v>
      </c>
      <c r="AD6625">
        <f t="shared" si="402"/>
        <v>0</v>
      </c>
      <c r="AF6625" s="3"/>
      <c r="AH6625" s="9"/>
      <c r="BF6625" t="str">
        <f t="shared" si="406"/>
        <v/>
      </c>
    </row>
    <row r="6626" spans="1:58" ht="10.95" customHeight="1" outlineLevel="1" x14ac:dyDescent="0.25">
      <c r="A6626" t="s">
        <v>3978</v>
      </c>
      <c r="C6626" s="3" t="s">
        <v>12965</v>
      </c>
      <c r="D6626" s="3">
        <v>627</v>
      </c>
      <c r="E6626" s="9">
        <v>1967</v>
      </c>
      <c r="F6626" s="7" t="s">
        <v>8304</v>
      </c>
      <c r="G6626" s="7" t="s">
        <v>8071</v>
      </c>
      <c r="H6626" s="8" t="s">
        <v>8104</v>
      </c>
      <c r="I6626" s="8" t="s">
        <v>7235</v>
      </c>
      <c r="J6626" s="19">
        <v>4</v>
      </c>
      <c r="K6626" s="19" t="s">
        <v>7736</v>
      </c>
      <c r="L6626" s="11">
        <v>1.8</v>
      </c>
      <c r="M6626" s="11"/>
      <c r="N6626" s="24"/>
      <c r="P6626" s="32"/>
      <c r="T6626" s="19"/>
      <c r="U6626" s="3">
        <v>726</v>
      </c>
      <c r="X6626" t="str">
        <f t="shared" si="404"/>
        <v/>
      </c>
      <c r="Z6626">
        <f t="shared" si="405"/>
        <v>1</v>
      </c>
      <c r="AB6626" s="9"/>
      <c r="AC6626" t="s">
        <v>8104</v>
      </c>
      <c r="AD6626">
        <f t="shared" si="402"/>
        <v>0</v>
      </c>
      <c r="AF6626" s="3"/>
      <c r="AH6626" s="9"/>
      <c r="BF6626" t="str">
        <f t="shared" si="406"/>
        <v/>
      </c>
    </row>
    <row r="6627" spans="1:58" ht="10.95" customHeight="1" outlineLevel="1" x14ac:dyDescent="0.25">
      <c r="A6627" t="s">
        <v>3978</v>
      </c>
      <c r="C6627" s="3" t="s">
        <v>12965</v>
      </c>
      <c r="D6627" s="3">
        <v>636</v>
      </c>
      <c r="E6627" s="9">
        <v>1967</v>
      </c>
      <c r="F6627" s="7" t="s">
        <v>4574</v>
      </c>
      <c r="G6627" s="7" t="s">
        <v>1677</v>
      </c>
      <c r="H6627" s="8" t="s">
        <v>4775</v>
      </c>
      <c r="I6627" s="8" t="s">
        <v>8105</v>
      </c>
      <c r="J6627" s="19">
        <v>1</v>
      </c>
      <c r="K6627" s="19" t="s">
        <v>7736</v>
      </c>
      <c r="L6627" s="11">
        <v>2.8</v>
      </c>
      <c r="M6627" s="11"/>
      <c r="N6627" s="24"/>
      <c r="P6627" s="32"/>
      <c r="T6627" s="19"/>
      <c r="U6627" s="3" t="s">
        <v>4942</v>
      </c>
      <c r="X6627" t="str">
        <f t="shared" si="404"/>
        <v/>
      </c>
      <c r="Z6627" t="str">
        <f t="shared" si="405"/>
        <v/>
      </c>
      <c r="AB6627" s="9"/>
      <c r="AC6627" t="s">
        <v>4775</v>
      </c>
      <c r="AD6627">
        <f t="shared" ref="AD6627:AD6690" si="407">COUNTIF(H6627,"*Fuji*")</f>
        <v>0</v>
      </c>
      <c r="AF6627" s="3"/>
      <c r="AH6627" s="9" t="s">
        <v>4613</v>
      </c>
      <c r="BF6627" t="str">
        <f t="shared" ref="BF6627:BF6658" si="408">IF(BE6627="y",L6627,"")</f>
        <v/>
      </c>
    </row>
    <row r="6628" spans="1:58" ht="10.95" customHeight="1" outlineLevel="1" x14ac:dyDescent="0.25">
      <c r="A6628" t="s">
        <v>3978</v>
      </c>
      <c r="C6628" s="3" t="s">
        <v>12965</v>
      </c>
      <c r="D6628" s="3">
        <v>638</v>
      </c>
      <c r="E6628" s="9">
        <v>1967</v>
      </c>
      <c r="F6628" s="7" t="s">
        <v>964</v>
      </c>
      <c r="G6628" s="7" t="s">
        <v>2825</v>
      </c>
      <c r="H6628" s="8" t="s">
        <v>8104</v>
      </c>
      <c r="I6628" s="8" t="s">
        <v>8105</v>
      </c>
      <c r="J6628" s="19">
        <v>1</v>
      </c>
      <c r="K6628" s="19" t="s">
        <v>7736</v>
      </c>
      <c r="L6628" s="11">
        <v>2.8</v>
      </c>
      <c r="M6628" s="11"/>
      <c r="N6628" s="24"/>
      <c r="P6628" s="32"/>
      <c r="R6628">
        <v>1</v>
      </c>
      <c r="S6628">
        <v>1</v>
      </c>
      <c r="T6628" s="19"/>
      <c r="U6628" s="3" t="s">
        <v>963</v>
      </c>
      <c r="X6628" t="str">
        <f t="shared" si="404"/>
        <v/>
      </c>
      <c r="Z6628" t="str">
        <f t="shared" si="405"/>
        <v/>
      </c>
      <c r="AB6628" s="9"/>
      <c r="AC6628" t="s">
        <v>8104</v>
      </c>
      <c r="AD6628">
        <f t="shared" si="407"/>
        <v>0</v>
      </c>
      <c r="AF6628" s="3"/>
      <c r="AG6628" t="s">
        <v>960</v>
      </c>
      <c r="AH6628" s="9" t="s">
        <v>4613</v>
      </c>
      <c r="BE6628" t="s">
        <v>7736</v>
      </c>
      <c r="BF6628">
        <f t="shared" si="408"/>
        <v>2.8</v>
      </c>
    </row>
    <row r="6629" spans="1:58" ht="10.95" customHeight="1" outlineLevel="1" x14ac:dyDescent="0.25">
      <c r="A6629" t="s">
        <v>3978</v>
      </c>
      <c r="C6629" s="3" t="s">
        <v>12965</v>
      </c>
      <c r="D6629" s="3" t="s">
        <v>8107</v>
      </c>
      <c r="E6629" s="9">
        <v>1967</v>
      </c>
      <c r="F6629" s="7" t="s">
        <v>755</v>
      </c>
      <c r="G6629" s="7" t="s">
        <v>5401</v>
      </c>
      <c r="H6629" s="8" t="s">
        <v>8104</v>
      </c>
      <c r="I6629" s="8" t="s">
        <v>8105</v>
      </c>
      <c r="J6629" s="19">
        <v>1</v>
      </c>
      <c r="K6629" s="19" t="s">
        <v>7736</v>
      </c>
      <c r="L6629" s="11">
        <v>17</v>
      </c>
      <c r="M6629" s="11"/>
      <c r="N6629" s="24"/>
      <c r="P6629" s="32"/>
      <c r="R6629">
        <v>1</v>
      </c>
      <c r="S6629">
        <v>1</v>
      </c>
      <c r="T6629" s="19"/>
      <c r="U6629" s="3" t="s">
        <v>965</v>
      </c>
      <c r="X6629" t="str">
        <f t="shared" si="404"/>
        <v/>
      </c>
      <c r="Z6629">
        <f t="shared" si="405"/>
        <v>1</v>
      </c>
      <c r="AB6629" s="9"/>
      <c r="AC6629" t="s">
        <v>8104</v>
      </c>
      <c r="AD6629">
        <f t="shared" si="407"/>
        <v>0</v>
      </c>
      <c r="AF6629" s="3"/>
      <c r="AG6629" t="s">
        <v>960</v>
      </c>
      <c r="AH6629" s="9" t="s">
        <v>4623</v>
      </c>
      <c r="BE6629" t="s">
        <v>7736</v>
      </c>
      <c r="BF6629">
        <f t="shared" si="408"/>
        <v>17</v>
      </c>
    </row>
    <row r="6630" spans="1:58" ht="10.95" customHeight="1" outlineLevel="1" x14ac:dyDescent="0.25">
      <c r="A6630" t="s">
        <v>3978</v>
      </c>
      <c r="C6630" s="3" t="s">
        <v>12965</v>
      </c>
      <c r="D6630" s="3" t="s">
        <v>8106</v>
      </c>
      <c r="E6630" s="9">
        <v>1967</v>
      </c>
      <c r="F6630" s="7" t="s">
        <v>7034</v>
      </c>
      <c r="G6630" s="7" t="s">
        <v>5401</v>
      </c>
      <c r="H6630" s="8" t="s">
        <v>8104</v>
      </c>
      <c r="I6630" s="8" t="s">
        <v>8105</v>
      </c>
      <c r="J6630" s="19">
        <v>1</v>
      </c>
      <c r="K6630" s="19" t="s">
        <v>7736</v>
      </c>
      <c r="L6630" s="11">
        <v>11</v>
      </c>
      <c r="M6630" s="11"/>
      <c r="N6630" s="24"/>
      <c r="P6630" s="32"/>
      <c r="T6630" s="19"/>
      <c r="U6630" s="3" t="s">
        <v>965</v>
      </c>
      <c r="X6630">
        <f t="shared" si="404"/>
        <v>1</v>
      </c>
      <c r="Z6630" t="str">
        <f t="shared" si="405"/>
        <v/>
      </c>
      <c r="AB6630" s="9"/>
      <c r="AC6630" t="s">
        <v>8104</v>
      </c>
      <c r="AD6630">
        <f t="shared" si="407"/>
        <v>0</v>
      </c>
      <c r="AF6630" s="3"/>
      <c r="AG6630" t="s">
        <v>960</v>
      </c>
      <c r="AH6630" s="9" t="s">
        <v>4623</v>
      </c>
      <c r="BF6630" t="str">
        <f t="shared" si="408"/>
        <v/>
      </c>
    </row>
    <row r="6631" spans="1:58" ht="10.95" customHeight="1" outlineLevel="1" x14ac:dyDescent="0.25">
      <c r="A6631" t="s">
        <v>3978</v>
      </c>
      <c r="C6631" s="3" t="s">
        <v>12965</v>
      </c>
      <c r="D6631" s="3">
        <v>642</v>
      </c>
      <c r="E6631" s="9">
        <v>1968</v>
      </c>
      <c r="F6631" s="7" t="s">
        <v>20063</v>
      </c>
      <c r="G6631" s="7" t="s">
        <v>8071</v>
      </c>
      <c r="H6631" s="8" t="s">
        <v>20064</v>
      </c>
      <c r="I6631" s="8" t="s">
        <v>20065</v>
      </c>
      <c r="J6631" s="19">
        <v>4</v>
      </c>
      <c r="K6631" s="19" t="s">
        <v>7736</v>
      </c>
      <c r="L6631" s="11">
        <v>0.3</v>
      </c>
      <c r="M6631" s="11"/>
      <c r="N6631" s="24"/>
      <c r="P6631" s="32"/>
      <c r="T6631" s="19"/>
      <c r="U6631" s="3" t="s">
        <v>6872</v>
      </c>
      <c r="X6631" t="str">
        <f t="shared" si="404"/>
        <v/>
      </c>
      <c r="Z6631" t="str">
        <f t="shared" si="405"/>
        <v/>
      </c>
      <c r="AB6631" s="9"/>
      <c r="AC6631" t="s">
        <v>20064</v>
      </c>
      <c r="AD6631">
        <f t="shared" si="407"/>
        <v>0</v>
      </c>
      <c r="AF6631" s="3"/>
      <c r="AH6631" s="9"/>
      <c r="BF6631" t="str">
        <f t="shared" si="408"/>
        <v/>
      </c>
    </row>
    <row r="6632" spans="1:58" ht="10.95" customHeight="1" outlineLevel="1" x14ac:dyDescent="0.25">
      <c r="A6632" t="s">
        <v>3978</v>
      </c>
      <c r="C6632" s="3" t="s">
        <v>12965</v>
      </c>
      <c r="D6632" s="3">
        <v>643</v>
      </c>
      <c r="E6632" s="9">
        <v>1968</v>
      </c>
      <c r="F6632" s="7" t="s">
        <v>20063</v>
      </c>
      <c r="G6632" s="7" t="s">
        <v>8071</v>
      </c>
      <c r="H6632" s="8" t="s">
        <v>20064</v>
      </c>
      <c r="I6632" s="8" t="s">
        <v>20065</v>
      </c>
      <c r="J6632" s="19">
        <v>4</v>
      </c>
      <c r="K6632" s="19" t="s">
        <v>7736</v>
      </c>
      <c r="L6632" s="11">
        <v>0.3</v>
      </c>
      <c r="M6632" s="11"/>
      <c r="N6632" s="24"/>
      <c r="P6632" s="32"/>
      <c r="T6632" s="19"/>
      <c r="U6632" s="3" t="s">
        <v>6872</v>
      </c>
      <c r="X6632" t="str">
        <f t="shared" si="404"/>
        <v/>
      </c>
      <c r="Z6632" t="str">
        <f t="shared" si="405"/>
        <v/>
      </c>
      <c r="AB6632" s="9"/>
      <c r="AC6632" t="s">
        <v>20064</v>
      </c>
      <c r="AD6632">
        <f t="shared" si="407"/>
        <v>0</v>
      </c>
      <c r="AF6632" s="3"/>
      <c r="AH6632" s="9"/>
      <c r="BF6632" t="str">
        <f t="shared" si="408"/>
        <v/>
      </c>
    </row>
    <row r="6633" spans="1:58" ht="10.95" customHeight="1" outlineLevel="1" x14ac:dyDescent="0.25">
      <c r="A6633" t="s">
        <v>3978</v>
      </c>
      <c r="C6633" s="3" t="s">
        <v>12965</v>
      </c>
      <c r="D6633" s="3">
        <v>644</v>
      </c>
      <c r="E6633" s="9">
        <v>1968</v>
      </c>
      <c r="F6633" s="7" t="s">
        <v>20063</v>
      </c>
      <c r="G6633" s="7" t="s">
        <v>8071</v>
      </c>
      <c r="H6633" s="8" t="s">
        <v>20064</v>
      </c>
      <c r="I6633" s="8" t="s">
        <v>20065</v>
      </c>
      <c r="J6633" s="19">
        <v>4</v>
      </c>
      <c r="K6633" s="19" t="s">
        <v>7736</v>
      </c>
      <c r="L6633" s="11">
        <v>0.3</v>
      </c>
      <c r="M6633" s="11"/>
      <c r="N6633" s="24"/>
      <c r="P6633" s="32"/>
      <c r="T6633" s="19"/>
      <c r="U6633" s="3" t="s">
        <v>6872</v>
      </c>
      <c r="X6633" t="str">
        <f t="shared" si="404"/>
        <v/>
      </c>
      <c r="Z6633" t="str">
        <f t="shared" si="405"/>
        <v/>
      </c>
      <c r="AB6633" s="9"/>
      <c r="AC6633" t="s">
        <v>20064</v>
      </c>
      <c r="AD6633">
        <f t="shared" si="407"/>
        <v>0</v>
      </c>
      <c r="AF6633" s="3"/>
      <c r="AH6633" s="9"/>
      <c r="BF6633" t="str">
        <f t="shared" si="408"/>
        <v/>
      </c>
    </row>
    <row r="6634" spans="1:58" ht="10.95" customHeight="1" outlineLevel="1" x14ac:dyDescent="0.25">
      <c r="A6634" t="s">
        <v>3978</v>
      </c>
      <c r="C6634" s="3" t="s">
        <v>12965</v>
      </c>
      <c r="D6634" s="3">
        <v>645</v>
      </c>
      <c r="E6634" s="9">
        <v>1968</v>
      </c>
      <c r="F6634" s="7" t="s">
        <v>20066</v>
      </c>
      <c r="G6634" s="7" t="s">
        <v>8071</v>
      </c>
      <c r="H6634" s="8" t="s">
        <v>20064</v>
      </c>
      <c r="I6634" s="8" t="s">
        <v>20065</v>
      </c>
      <c r="J6634" s="19">
        <v>4</v>
      </c>
      <c r="K6634" s="19" t="s">
        <v>7736</v>
      </c>
      <c r="L6634" s="11">
        <v>0.3</v>
      </c>
      <c r="M6634" s="11"/>
      <c r="N6634" s="24"/>
      <c r="P6634" s="32"/>
      <c r="T6634" s="19"/>
      <c r="U6634" s="3" t="s">
        <v>6872</v>
      </c>
      <c r="X6634" t="str">
        <f t="shared" si="404"/>
        <v/>
      </c>
      <c r="Z6634" t="str">
        <f t="shared" si="405"/>
        <v/>
      </c>
      <c r="AB6634" s="9"/>
      <c r="AC6634" t="s">
        <v>20064</v>
      </c>
      <c r="AD6634">
        <f t="shared" si="407"/>
        <v>0</v>
      </c>
      <c r="AF6634" s="3"/>
      <c r="AH6634" s="9"/>
      <c r="BF6634" t="str">
        <f t="shared" si="408"/>
        <v/>
      </c>
    </row>
    <row r="6635" spans="1:58" ht="10.95" customHeight="1" outlineLevel="1" x14ac:dyDescent="0.25">
      <c r="A6635" t="s">
        <v>3978</v>
      </c>
      <c r="C6635" s="3" t="s">
        <v>12965</v>
      </c>
      <c r="D6635" s="3">
        <v>651</v>
      </c>
      <c r="E6635" s="9">
        <v>1968</v>
      </c>
      <c r="F6635" s="7" t="s">
        <v>6890</v>
      </c>
      <c r="G6635" s="7" t="s">
        <v>3086</v>
      </c>
      <c r="H6635" s="8" t="s">
        <v>6891</v>
      </c>
      <c r="I6635" s="8" t="s">
        <v>7078</v>
      </c>
      <c r="J6635" s="19">
        <v>3</v>
      </c>
      <c r="K6635" s="19" t="s">
        <v>7736</v>
      </c>
      <c r="L6635" s="11">
        <v>2.5</v>
      </c>
      <c r="M6635" s="11"/>
      <c r="N6635" s="24"/>
      <c r="P6635" s="32"/>
      <c r="T6635" s="19"/>
      <c r="U6635" s="3" t="s">
        <v>6872</v>
      </c>
      <c r="X6635" t="str">
        <f t="shared" si="404"/>
        <v/>
      </c>
      <c r="Z6635" t="str">
        <f t="shared" si="405"/>
        <v/>
      </c>
      <c r="AB6635" s="9"/>
      <c r="AC6635" t="s">
        <v>6891</v>
      </c>
      <c r="AD6635">
        <f t="shared" si="407"/>
        <v>0</v>
      </c>
      <c r="AF6635" s="3"/>
      <c r="AH6635" s="9"/>
      <c r="BF6635" t="str">
        <f t="shared" si="408"/>
        <v/>
      </c>
    </row>
    <row r="6636" spans="1:58" ht="10.95" customHeight="1" outlineLevel="1" x14ac:dyDescent="0.25">
      <c r="A6636" t="s">
        <v>3978</v>
      </c>
      <c r="C6636" s="3" t="s">
        <v>12965</v>
      </c>
      <c r="D6636" s="3">
        <v>652</v>
      </c>
      <c r="E6636" s="9">
        <v>1968</v>
      </c>
      <c r="F6636" s="7" t="s">
        <v>7079</v>
      </c>
      <c r="G6636" s="7" t="s">
        <v>3088</v>
      </c>
      <c r="H6636" s="8" t="s">
        <v>6891</v>
      </c>
      <c r="I6636" s="8" t="s">
        <v>7078</v>
      </c>
      <c r="J6636" s="19">
        <v>3</v>
      </c>
      <c r="K6636" s="19" t="s">
        <v>7736</v>
      </c>
      <c r="L6636" s="11">
        <v>2.5</v>
      </c>
      <c r="M6636" s="11"/>
      <c r="N6636" s="24"/>
      <c r="P6636" s="32"/>
      <c r="T6636" s="19"/>
      <c r="U6636" s="3" t="s">
        <v>6872</v>
      </c>
      <c r="X6636" t="str">
        <f t="shared" si="404"/>
        <v/>
      </c>
      <c r="Z6636" t="str">
        <f t="shared" si="405"/>
        <v/>
      </c>
      <c r="AB6636" s="9"/>
      <c r="AC6636" t="s">
        <v>6891</v>
      </c>
      <c r="AD6636">
        <f t="shared" si="407"/>
        <v>0</v>
      </c>
      <c r="AF6636" s="3"/>
      <c r="AH6636" s="9"/>
      <c r="BF6636" t="str">
        <f t="shared" si="408"/>
        <v/>
      </c>
    </row>
    <row r="6637" spans="1:58" ht="10.95" customHeight="1" outlineLevel="1" x14ac:dyDescent="0.25">
      <c r="A6637" t="s">
        <v>3978</v>
      </c>
      <c r="C6637" s="3" t="s">
        <v>12965</v>
      </c>
      <c r="D6637" s="3">
        <v>653</v>
      </c>
      <c r="E6637" s="9">
        <v>1968</v>
      </c>
      <c r="F6637" s="7" t="s">
        <v>6274</v>
      </c>
      <c r="G6637" s="7" t="s">
        <v>5401</v>
      </c>
      <c r="H6637" s="8" t="s">
        <v>6276</v>
      </c>
      <c r="I6637" s="8" t="s">
        <v>7080</v>
      </c>
      <c r="J6637" s="19">
        <v>1</v>
      </c>
      <c r="K6637" s="19" t="s">
        <v>7736</v>
      </c>
      <c r="L6637" s="11">
        <v>2.5</v>
      </c>
      <c r="M6637" s="11"/>
      <c r="N6637" s="24"/>
      <c r="P6637" s="32"/>
      <c r="R6637">
        <v>1</v>
      </c>
      <c r="S6637">
        <v>1</v>
      </c>
      <c r="T6637" s="19"/>
      <c r="U6637" s="3">
        <v>739</v>
      </c>
      <c r="X6637" t="str">
        <f t="shared" si="404"/>
        <v/>
      </c>
      <c r="Z6637" t="str">
        <f t="shared" si="405"/>
        <v/>
      </c>
      <c r="AB6637" s="9"/>
      <c r="AC6637" t="s">
        <v>6276</v>
      </c>
      <c r="AD6637">
        <f t="shared" si="407"/>
        <v>0</v>
      </c>
      <c r="AF6637" s="3"/>
      <c r="AG6637" t="s">
        <v>551</v>
      </c>
      <c r="AH6637" s="9" t="s">
        <v>4925</v>
      </c>
      <c r="BE6637" t="s">
        <v>7736</v>
      </c>
      <c r="BF6637">
        <f t="shared" si="408"/>
        <v>2.5</v>
      </c>
    </row>
    <row r="6638" spans="1:58" ht="10.95" customHeight="1" outlineLevel="1" x14ac:dyDescent="0.25">
      <c r="A6638" t="s">
        <v>3978</v>
      </c>
      <c r="C6638" s="3" t="s">
        <v>12965</v>
      </c>
      <c r="D6638" s="3" t="s">
        <v>8108</v>
      </c>
      <c r="E6638" s="9">
        <v>1968</v>
      </c>
      <c r="F6638" s="7" t="s">
        <v>6275</v>
      </c>
      <c r="G6638" s="7" t="s">
        <v>5401</v>
      </c>
      <c r="H6638" s="8" t="s">
        <v>6276</v>
      </c>
      <c r="I6638" s="8" t="s">
        <v>7080</v>
      </c>
      <c r="J6638" s="19">
        <v>1</v>
      </c>
      <c r="K6638" s="19" t="s">
        <v>7736</v>
      </c>
      <c r="L6638" s="11">
        <v>2.8</v>
      </c>
      <c r="M6638" s="11"/>
      <c r="N6638" s="24"/>
      <c r="P6638" s="32"/>
      <c r="T6638" s="19"/>
      <c r="U6638" s="3" t="s">
        <v>6273</v>
      </c>
      <c r="X6638" t="str">
        <f t="shared" si="404"/>
        <v/>
      </c>
      <c r="Z6638">
        <f t="shared" si="405"/>
        <v>1</v>
      </c>
      <c r="AB6638" s="9"/>
      <c r="AC6638" t="s">
        <v>6276</v>
      </c>
      <c r="AD6638">
        <f t="shared" si="407"/>
        <v>0</v>
      </c>
      <c r="AF6638" s="3"/>
      <c r="AG6638" t="s">
        <v>551</v>
      </c>
      <c r="AH6638" s="9" t="s">
        <v>4925</v>
      </c>
      <c r="BE6638" t="s">
        <v>7736</v>
      </c>
      <c r="BF6638">
        <f t="shared" si="408"/>
        <v>2.8</v>
      </c>
    </row>
    <row r="6639" spans="1:58" ht="10.95" customHeight="1" outlineLevel="1" x14ac:dyDescent="0.25">
      <c r="A6639" t="s">
        <v>3978</v>
      </c>
      <c r="C6639" s="3" t="s">
        <v>12965</v>
      </c>
      <c r="D6639" s="3">
        <v>684</v>
      </c>
      <c r="E6639" s="9">
        <v>1969</v>
      </c>
      <c r="F6639" s="7" t="s">
        <v>481</v>
      </c>
      <c r="G6639" s="7" t="s">
        <v>5401</v>
      </c>
      <c r="H6639" s="8" t="s">
        <v>959</v>
      </c>
      <c r="I6639" s="8" t="s">
        <v>8109</v>
      </c>
      <c r="J6639" s="19">
        <v>6</v>
      </c>
      <c r="K6639" s="19" t="s">
        <v>7736</v>
      </c>
      <c r="L6639" s="11">
        <v>0.9</v>
      </c>
      <c r="M6639" s="11"/>
      <c r="N6639" s="24"/>
      <c r="P6639" s="32"/>
      <c r="T6639" s="19"/>
      <c r="U6639" s="3" t="s">
        <v>6872</v>
      </c>
      <c r="X6639" t="str">
        <f t="shared" si="404"/>
        <v/>
      </c>
      <c r="Z6639" t="str">
        <f t="shared" si="405"/>
        <v/>
      </c>
      <c r="AB6639" s="9"/>
      <c r="AC6639" t="s">
        <v>959</v>
      </c>
      <c r="AD6639">
        <f t="shared" si="407"/>
        <v>0</v>
      </c>
      <c r="AF6639" s="3"/>
      <c r="AG6639" t="s">
        <v>960</v>
      </c>
      <c r="AH6639" s="9"/>
      <c r="BF6639" t="str">
        <f t="shared" si="408"/>
        <v/>
      </c>
    </row>
    <row r="6640" spans="1:58" ht="10.95" customHeight="1" outlineLevel="1" x14ac:dyDescent="0.25">
      <c r="A6640" t="s">
        <v>3978</v>
      </c>
      <c r="C6640" s="3" t="s">
        <v>12965</v>
      </c>
      <c r="D6640" s="3">
        <v>685</v>
      </c>
      <c r="E6640" s="9">
        <v>1969</v>
      </c>
      <c r="F6640" s="7" t="s">
        <v>6892</v>
      </c>
      <c r="G6640" s="7" t="s">
        <v>5401</v>
      </c>
      <c r="H6640" s="8" t="s">
        <v>959</v>
      </c>
      <c r="I6640" s="8" t="s">
        <v>8109</v>
      </c>
      <c r="J6640" s="19">
        <v>6</v>
      </c>
      <c r="K6640" s="19" t="s">
        <v>7736</v>
      </c>
      <c r="L6640" s="11">
        <v>0.9</v>
      </c>
      <c r="M6640" s="11"/>
      <c r="N6640" s="24"/>
      <c r="P6640" s="32"/>
      <c r="T6640" s="19"/>
      <c r="U6640" s="3" t="s">
        <v>6872</v>
      </c>
      <c r="X6640" t="str">
        <f t="shared" si="404"/>
        <v/>
      </c>
      <c r="Z6640" t="str">
        <f t="shared" si="405"/>
        <v/>
      </c>
      <c r="AB6640" s="9"/>
      <c r="AC6640" t="s">
        <v>959</v>
      </c>
      <c r="AD6640">
        <f t="shared" si="407"/>
        <v>0</v>
      </c>
      <c r="AF6640" s="3"/>
      <c r="AG6640" t="s">
        <v>960</v>
      </c>
      <c r="AH6640" s="9"/>
      <c r="BF6640" t="str">
        <f t="shared" si="408"/>
        <v/>
      </c>
    </row>
    <row r="6641" spans="1:58" ht="10.95" customHeight="1" outlineLevel="1" x14ac:dyDescent="0.25">
      <c r="A6641" t="s">
        <v>3978</v>
      </c>
      <c r="C6641" s="3" t="s">
        <v>12965</v>
      </c>
      <c r="D6641" s="3">
        <v>686</v>
      </c>
      <c r="E6641" s="9">
        <v>1969</v>
      </c>
      <c r="F6641" s="7" t="s">
        <v>6274</v>
      </c>
      <c r="G6641" s="7" t="s">
        <v>5401</v>
      </c>
      <c r="H6641" s="8" t="s">
        <v>959</v>
      </c>
      <c r="I6641" s="8" t="s">
        <v>8109</v>
      </c>
      <c r="J6641" s="19">
        <v>6</v>
      </c>
      <c r="K6641" s="19" t="s">
        <v>7736</v>
      </c>
      <c r="L6641" s="11">
        <v>0.9</v>
      </c>
      <c r="M6641" s="11"/>
      <c r="N6641" s="24"/>
      <c r="P6641" s="32"/>
      <c r="T6641" s="19"/>
      <c r="U6641" s="3" t="s">
        <v>6872</v>
      </c>
      <c r="X6641" t="str">
        <f t="shared" si="404"/>
        <v/>
      </c>
      <c r="Z6641" t="str">
        <f t="shared" si="405"/>
        <v/>
      </c>
      <c r="AB6641" s="9"/>
      <c r="AC6641" t="s">
        <v>959</v>
      </c>
      <c r="AD6641">
        <f t="shared" si="407"/>
        <v>0</v>
      </c>
      <c r="AF6641" s="3"/>
      <c r="AG6641" t="s">
        <v>960</v>
      </c>
      <c r="AH6641" s="9"/>
      <c r="BF6641" t="str">
        <f t="shared" si="408"/>
        <v/>
      </c>
    </row>
    <row r="6642" spans="1:58" ht="10.95" customHeight="1" outlineLevel="1" x14ac:dyDescent="0.25">
      <c r="A6642" t="s">
        <v>3978</v>
      </c>
      <c r="C6642" s="3" t="s">
        <v>12965</v>
      </c>
      <c r="D6642" s="3" t="s">
        <v>20061</v>
      </c>
      <c r="E6642" s="9">
        <v>1969</v>
      </c>
      <c r="F6642" s="7" t="s">
        <v>20062</v>
      </c>
      <c r="G6642" s="7" t="s">
        <v>5401</v>
      </c>
      <c r="H6642" s="8" t="s">
        <v>959</v>
      </c>
      <c r="I6642" s="8" t="s">
        <v>8109</v>
      </c>
      <c r="J6642" s="19">
        <v>6</v>
      </c>
      <c r="K6642" s="19" t="s">
        <v>7736</v>
      </c>
      <c r="L6642" s="11">
        <v>0.9</v>
      </c>
      <c r="M6642" s="11"/>
      <c r="N6642" s="24"/>
      <c r="P6642" s="32"/>
      <c r="T6642" s="19"/>
      <c r="U6642" s="3" t="s">
        <v>6872</v>
      </c>
      <c r="X6642" t="str">
        <f t="shared" si="404"/>
        <v/>
      </c>
      <c r="Z6642">
        <f t="shared" si="405"/>
        <v>1</v>
      </c>
      <c r="AB6642" s="9"/>
      <c r="AC6642" t="s">
        <v>959</v>
      </c>
      <c r="AD6642">
        <f t="shared" si="407"/>
        <v>0</v>
      </c>
      <c r="AF6642" s="3"/>
      <c r="AG6642" t="s">
        <v>960</v>
      </c>
      <c r="AH6642" s="9"/>
      <c r="BF6642" t="str">
        <f t="shared" si="408"/>
        <v/>
      </c>
    </row>
    <row r="6643" spans="1:58" ht="10.95" customHeight="1" outlineLevel="1" x14ac:dyDescent="0.25">
      <c r="A6643" t="s">
        <v>3978</v>
      </c>
      <c r="C6643" s="3" t="s">
        <v>12965</v>
      </c>
      <c r="D6643" s="3">
        <v>702</v>
      </c>
      <c r="E6643" s="9">
        <v>1969</v>
      </c>
      <c r="F6643" s="7" t="s">
        <v>6893</v>
      </c>
      <c r="G6643" s="7" t="s">
        <v>5401</v>
      </c>
      <c r="H6643" s="8" t="s">
        <v>8114</v>
      </c>
      <c r="I6643" s="8" t="s">
        <v>8117</v>
      </c>
      <c r="J6643" s="19">
        <v>4</v>
      </c>
      <c r="K6643" s="19" t="s">
        <v>7736</v>
      </c>
      <c r="L6643" s="11">
        <v>2</v>
      </c>
      <c r="M6643" s="11"/>
      <c r="N6643" s="24"/>
      <c r="P6643" s="32"/>
      <c r="T6643" s="19"/>
      <c r="U6643" s="3">
        <v>702</v>
      </c>
      <c r="X6643" t="str">
        <f t="shared" si="404"/>
        <v/>
      </c>
      <c r="Z6643" t="str">
        <f t="shared" si="405"/>
        <v/>
      </c>
      <c r="AB6643" s="9"/>
      <c r="AC6643" t="s">
        <v>8114</v>
      </c>
      <c r="AD6643">
        <f t="shared" si="407"/>
        <v>0</v>
      </c>
      <c r="AF6643" s="3"/>
      <c r="AG6643" t="s">
        <v>3989</v>
      </c>
      <c r="AH6643" s="9"/>
      <c r="BF6643" t="str">
        <f t="shared" si="408"/>
        <v/>
      </c>
    </row>
    <row r="6644" spans="1:58" ht="10.95" customHeight="1" outlineLevel="1" x14ac:dyDescent="0.25">
      <c r="A6644" t="s">
        <v>3978</v>
      </c>
      <c r="C6644" s="3" t="s">
        <v>12965</v>
      </c>
      <c r="D6644" s="3">
        <v>729</v>
      </c>
      <c r="E6644" s="9">
        <v>1971</v>
      </c>
      <c r="F6644" s="7" t="s">
        <v>6148</v>
      </c>
      <c r="G6644" s="7" t="s">
        <v>5401</v>
      </c>
      <c r="H6644" s="8" t="s">
        <v>3988</v>
      </c>
      <c r="I6644" s="8" t="s">
        <v>8110</v>
      </c>
      <c r="J6644" s="19">
        <v>1</v>
      </c>
      <c r="K6644" s="19" t="s">
        <v>7736</v>
      </c>
      <c r="L6644" s="11">
        <v>6</v>
      </c>
      <c r="M6644" s="11"/>
      <c r="N6644" s="24"/>
      <c r="P6644" s="32"/>
      <c r="S6644">
        <v>1</v>
      </c>
      <c r="T6644" s="19"/>
      <c r="U6644" s="3">
        <v>798</v>
      </c>
      <c r="X6644" t="str">
        <f t="shared" si="404"/>
        <v/>
      </c>
      <c r="Z6644" t="str">
        <f t="shared" si="405"/>
        <v/>
      </c>
      <c r="AB6644" s="9"/>
      <c r="AC6644" t="s">
        <v>3988</v>
      </c>
      <c r="AD6644">
        <f t="shared" si="407"/>
        <v>0</v>
      </c>
      <c r="AF6644" s="3"/>
      <c r="AG6644" t="s">
        <v>3989</v>
      </c>
      <c r="AH6644" s="9" t="s">
        <v>4613</v>
      </c>
      <c r="BE6644" t="s">
        <v>7736</v>
      </c>
      <c r="BF6644">
        <f t="shared" si="408"/>
        <v>6</v>
      </c>
    </row>
    <row r="6645" spans="1:58" ht="10.95" customHeight="1" outlineLevel="1" x14ac:dyDescent="0.25">
      <c r="A6645" t="s">
        <v>3978</v>
      </c>
      <c r="C6645" s="3" t="s">
        <v>12965</v>
      </c>
      <c r="D6645" s="3" t="s">
        <v>8111</v>
      </c>
      <c r="E6645" s="9">
        <v>1971</v>
      </c>
      <c r="F6645" s="7" t="s">
        <v>21659</v>
      </c>
      <c r="G6645" s="7" t="s">
        <v>5401</v>
      </c>
      <c r="H6645" s="8" t="s">
        <v>3988</v>
      </c>
      <c r="I6645" s="8" t="s">
        <v>8110</v>
      </c>
      <c r="J6645" s="19">
        <v>1</v>
      </c>
      <c r="K6645" s="19" t="s">
        <v>7736</v>
      </c>
      <c r="L6645" s="11">
        <v>1.3</v>
      </c>
      <c r="M6645" s="11"/>
      <c r="N6645" s="24"/>
      <c r="P6645" s="32"/>
      <c r="T6645" s="19"/>
      <c r="U6645" s="3" t="s">
        <v>4905</v>
      </c>
      <c r="X6645" t="str">
        <f t="shared" si="404"/>
        <v/>
      </c>
      <c r="Z6645">
        <f t="shared" si="405"/>
        <v>1</v>
      </c>
      <c r="AB6645" s="9"/>
      <c r="AC6645" t="s">
        <v>3988</v>
      </c>
      <c r="AD6645">
        <f t="shared" si="407"/>
        <v>0</v>
      </c>
      <c r="AF6645" s="3"/>
      <c r="AG6645" t="s">
        <v>3989</v>
      </c>
      <c r="AH6645" s="9" t="s">
        <v>4925</v>
      </c>
      <c r="BE6645" t="s">
        <v>7736</v>
      </c>
      <c r="BF6645">
        <f t="shared" si="408"/>
        <v>1.3</v>
      </c>
    </row>
    <row r="6646" spans="1:58" ht="10.95" customHeight="1" outlineLevel="1" x14ac:dyDescent="0.25">
      <c r="A6646" t="s">
        <v>3978</v>
      </c>
      <c r="C6646" s="3" t="s">
        <v>12965</v>
      </c>
      <c r="D6646" s="3">
        <v>745</v>
      </c>
      <c r="E6646" s="9">
        <v>1972</v>
      </c>
      <c r="F6646" s="7" t="s">
        <v>6893</v>
      </c>
      <c r="G6646" s="7" t="s">
        <v>5401</v>
      </c>
      <c r="H6646" s="8" t="s">
        <v>4775</v>
      </c>
      <c r="I6646" s="8" t="s">
        <v>8118</v>
      </c>
      <c r="J6646" s="19">
        <v>3</v>
      </c>
      <c r="K6646" s="19" t="s">
        <v>7736</v>
      </c>
      <c r="L6646" s="11">
        <v>10</v>
      </c>
      <c r="M6646" s="11"/>
      <c r="N6646" s="24"/>
      <c r="P6646" s="32"/>
      <c r="T6646" s="19"/>
      <c r="U6646" s="3"/>
      <c r="X6646" t="str">
        <f t="shared" si="404"/>
        <v/>
      </c>
      <c r="Z6646" t="str">
        <f t="shared" si="405"/>
        <v/>
      </c>
      <c r="AB6646" s="9"/>
      <c r="AC6646" t="s">
        <v>4775</v>
      </c>
      <c r="AD6646">
        <f t="shared" si="407"/>
        <v>0</v>
      </c>
      <c r="AF6646" s="3"/>
      <c r="AH6646" s="9"/>
      <c r="BF6646" t="str">
        <f t="shared" si="408"/>
        <v/>
      </c>
    </row>
    <row r="6647" spans="1:58" ht="10.95" customHeight="1" outlineLevel="1" x14ac:dyDescent="0.25">
      <c r="A6647" t="s">
        <v>3978</v>
      </c>
      <c r="C6647" s="3" t="s">
        <v>12965</v>
      </c>
      <c r="D6647" s="3">
        <v>858</v>
      </c>
      <c r="E6647" s="9">
        <v>1975</v>
      </c>
      <c r="F6647" s="7" t="s">
        <v>2775</v>
      </c>
      <c r="G6647" s="7" t="s">
        <v>5401</v>
      </c>
      <c r="H6647" s="8" t="s">
        <v>8114</v>
      </c>
      <c r="I6647" s="8" t="s">
        <v>8115</v>
      </c>
      <c r="J6647" s="19">
        <v>4</v>
      </c>
      <c r="K6647" s="19" t="s">
        <v>7736</v>
      </c>
      <c r="L6647" s="11">
        <v>0.6</v>
      </c>
      <c r="M6647" s="11"/>
      <c r="N6647" s="24"/>
      <c r="P6647" s="32"/>
      <c r="T6647" s="19"/>
      <c r="U6647" s="3"/>
      <c r="X6647" t="str">
        <f t="shared" si="404"/>
        <v/>
      </c>
      <c r="Z6647" t="str">
        <f t="shared" si="405"/>
        <v/>
      </c>
      <c r="AB6647" s="9"/>
      <c r="AC6647" t="s">
        <v>8114</v>
      </c>
      <c r="AD6647">
        <f t="shared" si="407"/>
        <v>0</v>
      </c>
      <c r="AF6647" s="3"/>
      <c r="AG6647" t="s">
        <v>3989</v>
      </c>
      <c r="AH6647" s="9"/>
      <c r="BF6647" t="str">
        <f t="shared" si="408"/>
        <v/>
      </c>
    </row>
    <row r="6648" spans="1:58" ht="10.95" customHeight="1" outlineLevel="1" x14ac:dyDescent="0.25">
      <c r="A6648" t="s">
        <v>3978</v>
      </c>
      <c r="C6648" s="3" t="s">
        <v>12965</v>
      </c>
      <c r="D6648" s="3">
        <v>859</v>
      </c>
      <c r="E6648" s="9">
        <v>1975</v>
      </c>
      <c r="F6648" s="7" t="s">
        <v>3994</v>
      </c>
      <c r="G6648" s="7" t="s">
        <v>5401</v>
      </c>
      <c r="H6648" s="8" t="s">
        <v>8114</v>
      </c>
      <c r="I6648" s="8" t="s">
        <v>8115</v>
      </c>
      <c r="J6648" s="19">
        <v>4</v>
      </c>
      <c r="K6648" s="19" t="s">
        <v>7736</v>
      </c>
      <c r="L6648" s="11">
        <v>2</v>
      </c>
      <c r="M6648" s="11"/>
      <c r="N6648" s="24"/>
      <c r="P6648" s="32"/>
      <c r="T6648" s="19"/>
      <c r="U6648" s="3"/>
      <c r="X6648" t="str">
        <f t="shared" si="404"/>
        <v/>
      </c>
      <c r="Z6648" t="str">
        <f t="shared" si="405"/>
        <v/>
      </c>
      <c r="AB6648" s="9"/>
      <c r="AC6648" t="s">
        <v>8114</v>
      </c>
      <c r="AD6648">
        <f t="shared" si="407"/>
        <v>0</v>
      </c>
      <c r="AF6648" s="3"/>
      <c r="AG6648" t="s">
        <v>3989</v>
      </c>
      <c r="AH6648" s="9"/>
      <c r="BF6648" t="str">
        <f t="shared" si="408"/>
        <v/>
      </c>
    </row>
    <row r="6649" spans="1:58" ht="10.95" customHeight="1" outlineLevel="1" x14ac:dyDescent="0.25">
      <c r="A6649" t="s">
        <v>3978</v>
      </c>
      <c r="C6649" s="3" t="s">
        <v>12965</v>
      </c>
      <c r="D6649" s="3">
        <v>860</v>
      </c>
      <c r="E6649" s="9">
        <v>1975</v>
      </c>
      <c r="F6649" s="7" t="s">
        <v>8113</v>
      </c>
      <c r="G6649" s="7" t="s">
        <v>5401</v>
      </c>
      <c r="H6649" s="8" t="s">
        <v>8114</v>
      </c>
      <c r="I6649" s="8" t="s">
        <v>8115</v>
      </c>
      <c r="J6649" s="19">
        <v>4</v>
      </c>
      <c r="K6649" s="19" t="s">
        <v>7736</v>
      </c>
      <c r="L6649" s="11">
        <v>2</v>
      </c>
      <c r="M6649" s="11"/>
      <c r="N6649" s="24"/>
      <c r="P6649" s="32"/>
      <c r="T6649" s="19"/>
      <c r="U6649" s="3"/>
      <c r="X6649" t="str">
        <f t="shared" si="404"/>
        <v/>
      </c>
      <c r="Z6649" t="str">
        <f t="shared" si="405"/>
        <v/>
      </c>
      <c r="AB6649" s="9"/>
      <c r="AC6649" t="s">
        <v>8114</v>
      </c>
      <c r="AD6649">
        <f t="shared" si="407"/>
        <v>0</v>
      </c>
      <c r="AF6649" s="3"/>
      <c r="AG6649" t="s">
        <v>3989</v>
      </c>
      <c r="AH6649" s="9"/>
      <c r="BF6649" t="str">
        <f t="shared" si="408"/>
        <v/>
      </c>
    </row>
    <row r="6650" spans="1:58" ht="10.95" customHeight="1" outlineLevel="1" x14ac:dyDescent="0.25">
      <c r="A6650" t="s">
        <v>3978</v>
      </c>
      <c r="C6650" s="3" t="s">
        <v>12965</v>
      </c>
      <c r="D6650" s="3">
        <v>861</v>
      </c>
      <c r="E6650" s="9">
        <v>1975</v>
      </c>
      <c r="F6650" s="7" t="s">
        <v>3325</v>
      </c>
      <c r="G6650" s="7" t="s">
        <v>5401</v>
      </c>
      <c r="H6650" s="8" t="s">
        <v>8114</v>
      </c>
      <c r="I6650" s="8" t="s">
        <v>8115</v>
      </c>
      <c r="J6650" s="19">
        <v>4</v>
      </c>
      <c r="K6650" s="19" t="s">
        <v>7736</v>
      </c>
      <c r="L6650" s="11">
        <v>2</v>
      </c>
      <c r="M6650" s="11"/>
      <c r="N6650" s="24"/>
      <c r="P6650" s="32"/>
      <c r="T6650" s="19"/>
      <c r="U6650" s="3"/>
      <c r="X6650" t="str">
        <f t="shared" si="404"/>
        <v/>
      </c>
      <c r="Z6650" t="str">
        <f t="shared" si="405"/>
        <v/>
      </c>
      <c r="AB6650" s="9"/>
      <c r="AC6650" t="s">
        <v>8114</v>
      </c>
      <c r="AD6650">
        <f t="shared" si="407"/>
        <v>0</v>
      </c>
      <c r="AF6650" s="3"/>
      <c r="AG6650" t="s">
        <v>3989</v>
      </c>
      <c r="AH6650" s="9"/>
      <c r="BF6650" t="str">
        <f t="shared" si="408"/>
        <v/>
      </c>
    </row>
    <row r="6651" spans="1:58" ht="10.95" customHeight="1" outlineLevel="1" x14ac:dyDescent="0.25">
      <c r="A6651" t="s">
        <v>3978</v>
      </c>
      <c r="C6651" s="3" t="s">
        <v>12965</v>
      </c>
      <c r="D6651" s="3" t="s">
        <v>20057</v>
      </c>
      <c r="E6651" s="9">
        <v>1975</v>
      </c>
      <c r="F6651" s="7" t="s">
        <v>20058</v>
      </c>
      <c r="G6651" s="7" t="s">
        <v>5401</v>
      </c>
      <c r="H6651" s="8" t="s">
        <v>8114</v>
      </c>
      <c r="I6651" s="8" t="s">
        <v>8115</v>
      </c>
      <c r="J6651" s="19">
        <v>4</v>
      </c>
      <c r="K6651" s="19" t="s">
        <v>7736</v>
      </c>
      <c r="L6651" s="11">
        <v>5</v>
      </c>
      <c r="M6651" s="11"/>
      <c r="N6651" s="24"/>
      <c r="P6651" s="32"/>
      <c r="T6651" s="19"/>
      <c r="U6651" s="3"/>
      <c r="X6651" t="str">
        <f t="shared" si="404"/>
        <v/>
      </c>
      <c r="Z6651" t="str">
        <f t="shared" si="405"/>
        <v/>
      </c>
      <c r="AB6651" s="9"/>
      <c r="AC6651" t="s">
        <v>8114</v>
      </c>
      <c r="AD6651">
        <f t="shared" si="407"/>
        <v>0</v>
      </c>
      <c r="AF6651" s="3"/>
      <c r="AG6651" t="s">
        <v>3989</v>
      </c>
      <c r="AH6651" s="9"/>
      <c r="BF6651" t="str">
        <f t="shared" si="408"/>
        <v/>
      </c>
    </row>
    <row r="6652" spans="1:58" ht="10.95" customHeight="1" outlineLevel="1" x14ac:dyDescent="0.25">
      <c r="A6652" t="s">
        <v>3978</v>
      </c>
      <c r="C6652" s="3" t="s">
        <v>12965</v>
      </c>
      <c r="D6652" s="3">
        <v>864</v>
      </c>
      <c r="E6652" s="9">
        <v>1975</v>
      </c>
      <c r="F6652" s="7" t="s">
        <v>6893</v>
      </c>
      <c r="G6652" s="7" t="s">
        <v>3834</v>
      </c>
      <c r="H6652" s="8" t="s">
        <v>959</v>
      </c>
      <c r="I6652" s="8" t="s">
        <v>8116</v>
      </c>
      <c r="J6652" s="19">
        <v>3</v>
      </c>
      <c r="K6652" s="19" t="s">
        <v>7736</v>
      </c>
      <c r="L6652" s="11">
        <v>2</v>
      </c>
      <c r="M6652" s="11"/>
      <c r="N6652" s="24"/>
      <c r="P6652" s="32"/>
      <c r="T6652" s="19"/>
      <c r="U6652" s="3">
        <v>864</v>
      </c>
      <c r="X6652" t="str">
        <f t="shared" si="404"/>
        <v/>
      </c>
      <c r="Z6652" t="str">
        <f t="shared" si="405"/>
        <v/>
      </c>
      <c r="AB6652" s="9"/>
      <c r="AC6652" t="s">
        <v>959</v>
      </c>
      <c r="AD6652">
        <f t="shared" si="407"/>
        <v>0</v>
      </c>
      <c r="AF6652" s="3"/>
      <c r="AG6652" s="2" t="s">
        <v>3357</v>
      </c>
      <c r="AH6652" s="9"/>
      <c r="BF6652" t="str">
        <f t="shared" si="408"/>
        <v/>
      </c>
    </row>
    <row r="6653" spans="1:58" ht="10.95" customHeight="1" outlineLevel="1" x14ac:dyDescent="0.25">
      <c r="A6653" t="s">
        <v>3978</v>
      </c>
      <c r="C6653" s="3" t="s">
        <v>12965</v>
      </c>
      <c r="D6653" s="3">
        <v>883</v>
      </c>
      <c r="E6653" s="9">
        <v>1976</v>
      </c>
      <c r="F6653" s="7" t="s">
        <v>3990</v>
      </c>
      <c r="G6653" s="7" t="s">
        <v>3991</v>
      </c>
      <c r="H6653" s="8" t="s">
        <v>3992</v>
      </c>
      <c r="I6653" s="8" t="s">
        <v>7080</v>
      </c>
      <c r="J6653" s="19">
        <v>3</v>
      </c>
      <c r="K6653" s="19" t="s">
        <v>7736</v>
      </c>
      <c r="L6653" s="11">
        <v>0.7</v>
      </c>
      <c r="M6653" s="11"/>
      <c r="N6653" s="24"/>
      <c r="P6653" s="32"/>
      <c r="T6653" s="19"/>
      <c r="U6653" s="3">
        <v>972</v>
      </c>
      <c r="X6653" t="str">
        <f t="shared" si="404"/>
        <v/>
      </c>
      <c r="Z6653" t="str">
        <f t="shared" si="405"/>
        <v/>
      </c>
      <c r="AB6653" s="9"/>
      <c r="AC6653" t="s">
        <v>3992</v>
      </c>
      <c r="AD6653">
        <f t="shared" si="407"/>
        <v>0</v>
      </c>
      <c r="AF6653" s="3"/>
      <c r="AG6653" t="s">
        <v>3993</v>
      </c>
      <c r="AH6653" s="9" t="s">
        <v>4613</v>
      </c>
      <c r="BF6653" t="str">
        <f t="shared" si="408"/>
        <v/>
      </c>
    </row>
    <row r="6654" spans="1:58" ht="10.95" customHeight="1" outlineLevel="1" x14ac:dyDescent="0.25">
      <c r="A6654" t="s">
        <v>3978</v>
      </c>
      <c r="C6654" s="3" t="s">
        <v>12965</v>
      </c>
      <c r="D6654" s="3">
        <v>884</v>
      </c>
      <c r="E6654" s="9">
        <v>1976</v>
      </c>
      <c r="F6654" s="7" t="s">
        <v>3994</v>
      </c>
      <c r="G6654" s="7" t="s">
        <v>5401</v>
      </c>
      <c r="H6654" s="8" t="s">
        <v>3995</v>
      </c>
      <c r="I6654" s="8" t="s">
        <v>7080</v>
      </c>
      <c r="J6654" s="19">
        <v>1</v>
      </c>
      <c r="K6654" s="19" t="s">
        <v>7736</v>
      </c>
      <c r="L6654" s="11">
        <v>0.7</v>
      </c>
      <c r="M6654" s="11"/>
      <c r="N6654" s="24"/>
      <c r="P6654" s="32"/>
      <c r="T6654" s="19"/>
      <c r="U6654" s="3">
        <v>973</v>
      </c>
      <c r="X6654" t="str">
        <f t="shared" si="404"/>
        <v/>
      </c>
      <c r="Z6654" t="str">
        <f t="shared" si="405"/>
        <v/>
      </c>
      <c r="AB6654" s="9"/>
      <c r="AC6654" t="s">
        <v>3995</v>
      </c>
      <c r="AD6654">
        <f t="shared" si="407"/>
        <v>0</v>
      </c>
      <c r="AF6654" s="3"/>
      <c r="AG6654" t="s">
        <v>3996</v>
      </c>
      <c r="AH6654" s="9" t="s">
        <v>4925</v>
      </c>
      <c r="BE6654" t="s">
        <v>7736</v>
      </c>
      <c r="BF6654">
        <f t="shared" si="408"/>
        <v>0.7</v>
      </c>
    </row>
    <row r="6655" spans="1:58" ht="10.95" customHeight="1" outlineLevel="1" x14ac:dyDescent="0.25">
      <c r="A6655" t="s">
        <v>3978</v>
      </c>
      <c r="C6655" s="3" t="s">
        <v>12965</v>
      </c>
      <c r="D6655" s="3">
        <v>885</v>
      </c>
      <c r="E6655" s="9">
        <v>1976</v>
      </c>
      <c r="F6655" s="7" t="s">
        <v>6893</v>
      </c>
      <c r="G6655" s="7" t="s">
        <v>5401</v>
      </c>
      <c r="H6655" s="8" t="s">
        <v>8119</v>
      </c>
      <c r="I6655" s="8" t="s">
        <v>7080</v>
      </c>
      <c r="J6655" s="19">
        <v>2</v>
      </c>
      <c r="K6655" s="19" t="s">
        <v>7736</v>
      </c>
      <c r="L6655" s="11">
        <v>0.7</v>
      </c>
      <c r="M6655" s="11"/>
      <c r="N6655" s="24"/>
      <c r="P6655" s="32"/>
      <c r="T6655" s="19"/>
      <c r="U6655" s="3">
        <v>974</v>
      </c>
      <c r="X6655" t="str">
        <f t="shared" si="404"/>
        <v/>
      </c>
      <c r="Z6655" t="str">
        <f t="shared" si="405"/>
        <v/>
      </c>
      <c r="AB6655" s="9"/>
      <c r="AC6655" t="s">
        <v>8119</v>
      </c>
      <c r="AD6655">
        <f t="shared" si="407"/>
        <v>0</v>
      </c>
      <c r="AF6655" s="3"/>
      <c r="AH6655" s="9"/>
      <c r="BF6655" t="str">
        <f t="shared" si="408"/>
        <v/>
      </c>
    </row>
    <row r="6656" spans="1:58" ht="10.95" customHeight="1" outlineLevel="1" x14ac:dyDescent="0.25">
      <c r="A6656" t="s">
        <v>3978</v>
      </c>
      <c r="C6656" s="3" t="s">
        <v>12965</v>
      </c>
      <c r="D6656" s="3" t="s">
        <v>8120</v>
      </c>
      <c r="E6656" s="9">
        <v>1976</v>
      </c>
      <c r="F6656" s="7" t="s">
        <v>8121</v>
      </c>
      <c r="G6656" s="7" t="s">
        <v>5401</v>
      </c>
      <c r="H6656" s="8" t="s">
        <v>8119</v>
      </c>
      <c r="I6656" s="8" t="s">
        <v>7080</v>
      </c>
      <c r="J6656" s="19">
        <v>2</v>
      </c>
      <c r="K6656" s="19" t="s">
        <v>7736</v>
      </c>
      <c r="L6656" s="11">
        <v>10</v>
      </c>
      <c r="M6656" s="11"/>
      <c r="N6656" s="24"/>
      <c r="P6656" s="32"/>
      <c r="T6656" s="19"/>
      <c r="U6656" s="3">
        <v>974</v>
      </c>
      <c r="X6656" t="str">
        <f t="shared" si="404"/>
        <v/>
      </c>
      <c r="Z6656" t="str">
        <f t="shared" si="405"/>
        <v/>
      </c>
      <c r="AB6656" s="9"/>
      <c r="AC6656" t="s">
        <v>8119</v>
      </c>
      <c r="AD6656">
        <f t="shared" si="407"/>
        <v>0</v>
      </c>
      <c r="AF6656" s="3"/>
      <c r="AH6656" s="9"/>
      <c r="BF6656" t="str">
        <f t="shared" si="408"/>
        <v/>
      </c>
    </row>
    <row r="6657" spans="1:58" ht="10.95" customHeight="1" outlineLevel="1" x14ac:dyDescent="0.25">
      <c r="A6657" t="s">
        <v>3978</v>
      </c>
      <c r="C6657" s="3" t="s">
        <v>12965</v>
      </c>
      <c r="D6657" s="3">
        <v>896</v>
      </c>
      <c r="E6657" s="9">
        <v>1976</v>
      </c>
      <c r="F6657" s="7" t="s">
        <v>8124</v>
      </c>
      <c r="G6657" s="7" t="s">
        <v>5401</v>
      </c>
      <c r="H6657" s="8" t="s">
        <v>8123</v>
      </c>
      <c r="I6657" s="8" t="s">
        <v>8122</v>
      </c>
      <c r="J6657" s="19">
        <v>3</v>
      </c>
      <c r="K6657" s="19" t="s">
        <v>7736</v>
      </c>
      <c r="L6657" s="11">
        <v>0.8</v>
      </c>
      <c r="M6657" s="11"/>
      <c r="N6657" s="24"/>
      <c r="P6657" s="32"/>
      <c r="T6657" s="19"/>
      <c r="U6657" s="3" t="s">
        <v>6872</v>
      </c>
      <c r="X6657" t="str">
        <f t="shared" si="404"/>
        <v/>
      </c>
      <c r="Z6657" t="str">
        <f t="shared" si="405"/>
        <v/>
      </c>
      <c r="AB6657" s="9"/>
      <c r="AC6657" t="s">
        <v>8123</v>
      </c>
      <c r="AD6657">
        <f t="shared" si="407"/>
        <v>0</v>
      </c>
      <c r="AF6657" s="3"/>
      <c r="AH6657" s="9"/>
      <c r="BF6657" t="str">
        <f t="shared" si="408"/>
        <v/>
      </c>
    </row>
    <row r="6658" spans="1:58" ht="10.95" customHeight="1" outlineLevel="1" x14ac:dyDescent="0.25">
      <c r="A6658" t="s">
        <v>3978</v>
      </c>
      <c r="C6658" s="3" t="s">
        <v>12965</v>
      </c>
      <c r="D6658" s="3">
        <v>960</v>
      </c>
      <c r="E6658" s="9">
        <v>1979</v>
      </c>
      <c r="F6658" s="7" t="s">
        <v>3994</v>
      </c>
      <c r="G6658" s="7" t="s">
        <v>5401</v>
      </c>
      <c r="H6658" s="8" t="s">
        <v>282</v>
      </c>
      <c r="I6658" s="8" t="s">
        <v>8125</v>
      </c>
      <c r="J6658" s="19">
        <v>1</v>
      </c>
      <c r="K6658" s="19" t="s">
        <v>7736</v>
      </c>
      <c r="L6658" s="11">
        <v>2.2999999999999998</v>
      </c>
      <c r="M6658" s="11"/>
      <c r="N6658" s="24"/>
      <c r="P6658" s="32"/>
      <c r="R6658">
        <v>1</v>
      </c>
      <c r="S6658">
        <v>1</v>
      </c>
      <c r="T6658" s="19"/>
      <c r="U6658" s="3">
        <v>1039</v>
      </c>
      <c r="X6658" t="str">
        <f t="shared" ref="X6658:X6721" si="409">IF(COUNTIF(F6658,"*fdc*"),1,"")</f>
        <v/>
      </c>
      <c r="Z6658" t="str">
        <f t="shared" ref="Z6658:Z6721" si="410">IF(COUNTIF(F6658,"*s/s*"),1,"")</f>
        <v/>
      </c>
      <c r="AB6658" s="9"/>
      <c r="AC6658" t="s">
        <v>282</v>
      </c>
      <c r="AD6658">
        <f t="shared" si="407"/>
        <v>0</v>
      </c>
      <c r="AF6658" s="3"/>
      <c r="AG6658" t="s">
        <v>3989</v>
      </c>
      <c r="AH6658" s="9" t="s">
        <v>4613</v>
      </c>
      <c r="BE6658" t="s">
        <v>7736</v>
      </c>
      <c r="BF6658">
        <f t="shared" si="408"/>
        <v>2.2999999999999998</v>
      </c>
    </row>
    <row r="6659" spans="1:58" ht="10.95" customHeight="1" outlineLevel="1" x14ac:dyDescent="0.25">
      <c r="A6659" t="s">
        <v>3978</v>
      </c>
      <c r="C6659" s="3" t="s">
        <v>12965</v>
      </c>
      <c r="D6659" s="3">
        <v>996</v>
      </c>
      <c r="E6659" s="9">
        <v>1980</v>
      </c>
      <c r="F6659" s="7" t="s">
        <v>6894</v>
      </c>
      <c r="G6659" s="7" t="s">
        <v>5401</v>
      </c>
      <c r="H6659" s="8" t="s">
        <v>4775</v>
      </c>
      <c r="I6659" s="8" t="s">
        <v>8126</v>
      </c>
      <c r="J6659" s="19">
        <v>3</v>
      </c>
      <c r="K6659" s="19" t="s">
        <v>7736</v>
      </c>
      <c r="L6659" s="11">
        <v>1.6</v>
      </c>
      <c r="M6659" s="11"/>
      <c r="N6659" s="24"/>
      <c r="P6659" s="32"/>
      <c r="S6659">
        <v>1</v>
      </c>
      <c r="T6659" s="19"/>
      <c r="U6659" s="3" t="s">
        <v>6872</v>
      </c>
      <c r="X6659" t="str">
        <f t="shared" si="409"/>
        <v/>
      </c>
      <c r="Z6659" t="str">
        <f t="shared" si="410"/>
        <v/>
      </c>
      <c r="AB6659" s="9"/>
      <c r="AC6659" t="s">
        <v>4775</v>
      </c>
      <c r="AD6659">
        <f t="shared" si="407"/>
        <v>0</v>
      </c>
      <c r="AF6659" s="3"/>
      <c r="AH6659" s="9"/>
      <c r="BF6659" t="str">
        <f t="shared" ref="BF6659:BF6690" si="411">IF(BE6659="y",L6659,"")</f>
        <v/>
      </c>
    </row>
    <row r="6660" spans="1:58" ht="10.95" customHeight="1" outlineLevel="1" x14ac:dyDescent="0.25">
      <c r="A6660" t="s">
        <v>3978</v>
      </c>
      <c r="C6660" s="3" t="s">
        <v>12965</v>
      </c>
      <c r="D6660" s="5">
        <v>1011</v>
      </c>
      <c r="E6660" s="9">
        <v>1980</v>
      </c>
      <c r="F6660" s="10" t="s">
        <v>14506</v>
      </c>
      <c r="G6660" s="7" t="s">
        <v>5401</v>
      </c>
      <c r="H6660" s="8" t="s">
        <v>9056</v>
      </c>
      <c r="I6660" s="8" t="s">
        <v>21479</v>
      </c>
      <c r="J6660" s="19">
        <v>6</v>
      </c>
      <c r="K6660" s="20" t="s">
        <v>7738</v>
      </c>
      <c r="L6660" s="11"/>
      <c r="M6660" s="11"/>
      <c r="N6660" s="24"/>
      <c r="P6660" s="32"/>
      <c r="T6660" s="19"/>
      <c r="U6660" s="3" t="s">
        <v>6872</v>
      </c>
      <c r="X6660" t="str">
        <f t="shared" si="409"/>
        <v/>
      </c>
      <c r="Z6660">
        <f t="shared" si="410"/>
        <v>1</v>
      </c>
      <c r="AB6660" s="9"/>
      <c r="AC6660" t="s">
        <v>9056</v>
      </c>
      <c r="AD6660">
        <f t="shared" si="407"/>
        <v>0</v>
      </c>
      <c r="AF6660" s="3"/>
      <c r="AH6660" s="9"/>
      <c r="BF6660" t="str">
        <f t="shared" si="411"/>
        <v/>
      </c>
    </row>
    <row r="6661" spans="1:58" ht="10.95" customHeight="1" outlineLevel="1" x14ac:dyDescent="0.25">
      <c r="A6661" t="s">
        <v>3978</v>
      </c>
      <c r="C6661" s="3" t="s">
        <v>12965</v>
      </c>
      <c r="D6661" s="5">
        <v>1019</v>
      </c>
      <c r="E6661" s="9">
        <v>1980</v>
      </c>
      <c r="F6661" s="10" t="s">
        <v>6893</v>
      </c>
      <c r="G6661" s="7" t="s">
        <v>5401</v>
      </c>
      <c r="H6661" s="8" t="s">
        <v>9056</v>
      </c>
      <c r="I6661" s="8" t="s">
        <v>21480</v>
      </c>
      <c r="J6661" s="19">
        <v>6</v>
      </c>
      <c r="K6661" s="20" t="s">
        <v>7738</v>
      </c>
      <c r="L6661" s="11"/>
      <c r="M6661" s="11"/>
      <c r="N6661" s="24"/>
      <c r="P6661" s="32"/>
      <c r="T6661" s="19"/>
      <c r="U6661" s="3" t="s">
        <v>6872</v>
      </c>
      <c r="X6661" t="str">
        <f t="shared" si="409"/>
        <v/>
      </c>
      <c r="Z6661" t="str">
        <f t="shared" si="410"/>
        <v/>
      </c>
      <c r="AB6661" s="9"/>
      <c r="AC6661" t="s">
        <v>9056</v>
      </c>
      <c r="AD6661">
        <f t="shared" si="407"/>
        <v>0</v>
      </c>
      <c r="AF6661" s="3"/>
      <c r="AH6661" s="9"/>
      <c r="BF6661" t="str">
        <f t="shared" si="411"/>
        <v/>
      </c>
    </row>
    <row r="6662" spans="1:58" ht="10.95" customHeight="1" outlineLevel="1" x14ac:dyDescent="0.25">
      <c r="A6662" t="s">
        <v>3978</v>
      </c>
      <c r="C6662" s="3" t="s">
        <v>12965</v>
      </c>
      <c r="D6662" s="5">
        <v>1020</v>
      </c>
      <c r="E6662" s="9">
        <v>1980</v>
      </c>
      <c r="F6662" s="10" t="s">
        <v>12656</v>
      </c>
      <c r="G6662" s="7" t="s">
        <v>5401</v>
      </c>
      <c r="H6662" s="8" t="s">
        <v>9056</v>
      </c>
      <c r="I6662" s="8" t="s">
        <v>21480</v>
      </c>
      <c r="J6662" s="19">
        <v>6</v>
      </c>
      <c r="K6662" s="20" t="s">
        <v>7738</v>
      </c>
      <c r="L6662" s="11"/>
      <c r="M6662" s="11"/>
      <c r="N6662" s="24"/>
      <c r="P6662" s="32"/>
      <c r="T6662" s="19"/>
      <c r="U6662" s="3" t="s">
        <v>6872</v>
      </c>
      <c r="X6662" t="str">
        <f t="shared" si="409"/>
        <v/>
      </c>
      <c r="Z6662" t="str">
        <f t="shared" si="410"/>
        <v/>
      </c>
      <c r="AB6662" s="9"/>
      <c r="AC6662" t="s">
        <v>9056</v>
      </c>
      <c r="AD6662">
        <f t="shared" si="407"/>
        <v>0</v>
      </c>
      <c r="AF6662" s="3"/>
      <c r="AH6662" s="9"/>
      <c r="BF6662" t="str">
        <f t="shared" si="411"/>
        <v/>
      </c>
    </row>
    <row r="6663" spans="1:58" ht="10.95" customHeight="1" outlineLevel="1" x14ac:dyDescent="0.25">
      <c r="A6663" t="s">
        <v>3978</v>
      </c>
      <c r="C6663" s="3" t="s">
        <v>12965</v>
      </c>
      <c r="D6663" s="5">
        <v>1027</v>
      </c>
      <c r="E6663" s="9">
        <v>1980</v>
      </c>
      <c r="F6663" s="10" t="s">
        <v>12656</v>
      </c>
      <c r="G6663" s="7" t="s">
        <v>5401</v>
      </c>
      <c r="H6663" s="8" t="s">
        <v>9056</v>
      </c>
      <c r="I6663" s="8" t="s">
        <v>21481</v>
      </c>
      <c r="J6663" s="19">
        <v>6</v>
      </c>
      <c r="K6663" s="20" t="s">
        <v>7738</v>
      </c>
      <c r="L6663" s="11"/>
      <c r="M6663" s="11"/>
      <c r="N6663" s="24"/>
      <c r="P6663" s="32"/>
      <c r="T6663" s="19"/>
      <c r="U6663" s="3" t="s">
        <v>6872</v>
      </c>
      <c r="X6663" t="str">
        <f t="shared" si="409"/>
        <v/>
      </c>
      <c r="Z6663" t="str">
        <f t="shared" si="410"/>
        <v/>
      </c>
      <c r="AB6663" s="9"/>
      <c r="AC6663" t="s">
        <v>9056</v>
      </c>
      <c r="AD6663">
        <f t="shared" si="407"/>
        <v>0</v>
      </c>
      <c r="AF6663" s="3"/>
      <c r="AH6663" s="9"/>
      <c r="BF6663" t="str">
        <f t="shared" si="411"/>
        <v/>
      </c>
    </row>
    <row r="6664" spans="1:58" ht="10.95" customHeight="1" outlineLevel="1" x14ac:dyDescent="0.25">
      <c r="A6664" t="s">
        <v>3978</v>
      </c>
      <c r="C6664" s="3" t="s">
        <v>12965</v>
      </c>
      <c r="D6664" s="3">
        <v>1064</v>
      </c>
      <c r="E6664" s="9">
        <v>1981</v>
      </c>
      <c r="F6664" s="7" t="s">
        <v>6897</v>
      </c>
      <c r="G6664" s="7" t="s">
        <v>5401</v>
      </c>
      <c r="H6664" s="8" t="s">
        <v>8131</v>
      </c>
      <c r="I6664" s="8" t="s">
        <v>8128</v>
      </c>
      <c r="J6664" s="19">
        <v>3</v>
      </c>
      <c r="K6664" s="19" t="s">
        <v>7736</v>
      </c>
      <c r="L6664" s="11">
        <v>5</v>
      </c>
      <c r="M6664" s="11"/>
      <c r="N6664" s="24"/>
      <c r="P6664" s="32"/>
      <c r="T6664" s="19"/>
      <c r="U6664" s="3" t="s">
        <v>6872</v>
      </c>
      <c r="X6664" t="str">
        <f t="shared" si="409"/>
        <v/>
      </c>
      <c r="Z6664">
        <f t="shared" si="410"/>
        <v>1</v>
      </c>
      <c r="AB6664" s="9"/>
      <c r="AC6664" t="s">
        <v>8131</v>
      </c>
      <c r="AD6664">
        <f t="shared" si="407"/>
        <v>0</v>
      </c>
      <c r="AF6664" s="3"/>
      <c r="AH6664" s="9"/>
      <c r="BF6664" t="str">
        <f t="shared" si="411"/>
        <v/>
      </c>
    </row>
    <row r="6665" spans="1:58" ht="10.95" customHeight="1" outlineLevel="1" x14ac:dyDescent="0.25">
      <c r="A6665" t="s">
        <v>3978</v>
      </c>
      <c r="C6665" s="3" t="s">
        <v>12965</v>
      </c>
      <c r="D6665" s="3">
        <v>1080</v>
      </c>
      <c r="E6665" s="9">
        <v>1982</v>
      </c>
      <c r="F6665" s="7" t="s">
        <v>3325</v>
      </c>
      <c r="G6665" s="7" t="s">
        <v>5401</v>
      </c>
      <c r="H6665" s="8" t="s">
        <v>6895</v>
      </c>
      <c r="I6665" s="8" t="s">
        <v>8129</v>
      </c>
      <c r="J6665" s="19">
        <v>2</v>
      </c>
      <c r="K6665" s="19" t="s">
        <v>7736</v>
      </c>
      <c r="L6665" s="11">
        <v>7</v>
      </c>
      <c r="M6665" s="11"/>
      <c r="N6665" s="24"/>
      <c r="P6665" s="32"/>
      <c r="T6665" s="19"/>
      <c r="U6665" s="3" t="s">
        <v>6872</v>
      </c>
      <c r="X6665" t="str">
        <f t="shared" si="409"/>
        <v/>
      </c>
      <c r="Z6665" t="str">
        <f t="shared" si="410"/>
        <v/>
      </c>
      <c r="AB6665" s="9"/>
      <c r="AC6665" t="s">
        <v>6895</v>
      </c>
      <c r="AD6665">
        <f t="shared" si="407"/>
        <v>0</v>
      </c>
      <c r="AF6665" s="3"/>
      <c r="AH6665" s="9"/>
      <c r="BF6665" t="str">
        <f t="shared" si="411"/>
        <v/>
      </c>
    </row>
    <row r="6666" spans="1:58" ht="10.95" customHeight="1" outlineLevel="1" x14ac:dyDescent="0.25">
      <c r="A6666" t="s">
        <v>3978</v>
      </c>
      <c r="C6666" s="3" t="s">
        <v>12965</v>
      </c>
      <c r="D6666" s="3">
        <v>1086</v>
      </c>
      <c r="E6666" s="9">
        <v>1982</v>
      </c>
      <c r="F6666" s="7" t="s">
        <v>3325</v>
      </c>
      <c r="G6666" s="7" t="s">
        <v>5401</v>
      </c>
      <c r="H6666" s="8" t="s">
        <v>3988</v>
      </c>
      <c r="I6666" s="8" t="s">
        <v>8129</v>
      </c>
      <c r="J6666" s="19">
        <v>4</v>
      </c>
      <c r="K6666" s="19" t="s">
        <v>7736</v>
      </c>
      <c r="L6666" s="11">
        <v>2</v>
      </c>
      <c r="M6666" s="11"/>
      <c r="N6666" s="24"/>
      <c r="P6666" s="32"/>
      <c r="T6666" s="19"/>
      <c r="U6666" s="3" t="s">
        <v>6872</v>
      </c>
      <c r="X6666" t="str">
        <f t="shared" si="409"/>
        <v/>
      </c>
      <c r="Z6666" t="str">
        <f t="shared" si="410"/>
        <v/>
      </c>
      <c r="AB6666" s="9"/>
      <c r="AC6666" t="s">
        <v>3988</v>
      </c>
      <c r="AD6666">
        <f t="shared" si="407"/>
        <v>0</v>
      </c>
      <c r="AF6666" s="3"/>
      <c r="AH6666" s="9"/>
      <c r="BF6666" t="str">
        <f t="shared" si="411"/>
        <v/>
      </c>
    </row>
    <row r="6667" spans="1:58" ht="10.95" customHeight="1" outlineLevel="1" x14ac:dyDescent="0.25">
      <c r="A6667" t="s">
        <v>3978</v>
      </c>
      <c r="C6667" s="3" t="s">
        <v>12965</v>
      </c>
      <c r="D6667" s="3">
        <v>1101</v>
      </c>
      <c r="E6667" s="9">
        <v>1982</v>
      </c>
      <c r="F6667" s="7" t="s">
        <v>3325</v>
      </c>
      <c r="G6667" s="7" t="s">
        <v>5401</v>
      </c>
      <c r="H6667" s="8" t="s">
        <v>8130</v>
      </c>
      <c r="I6667" s="8" t="s">
        <v>8129</v>
      </c>
      <c r="J6667" s="19">
        <v>1</v>
      </c>
      <c r="K6667" s="19" t="s">
        <v>7736</v>
      </c>
      <c r="L6667" s="11">
        <v>0.4</v>
      </c>
      <c r="M6667" s="11"/>
      <c r="N6667" s="24"/>
      <c r="P6667" s="32"/>
      <c r="T6667" s="19"/>
      <c r="U6667" s="3">
        <v>1151</v>
      </c>
      <c r="X6667" t="str">
        <f t="shared" si="409"/>
        <v/>
      </c>
      <c r="Z6667" t="str">
        <f t="shared" si="410"/>
        <v/>
      </c>
      <c r="AB6667" s="9"/>
      <c r="AC6667" t="s">
        <v>8130</v>
      </c>
      <c r="AD6667">
        <f t="shared" si="407"/>
        <v>0</v>
      </c>
      <c r="AF6667" s="3"/>
      <c r="AG6667" t="s">
        <v>4979</v>
      </c>
      <c r="AH6667" s="9" t="s">
        <v>4613</v>
      </c>
      <c r="BE6667" t="s">
        <v>7736</v>
      </c>
      <c r="BF6667">
        <f t="shared" si="411"/>
        <v>0.4</v>
      </c>
    </row>
    <row r="6668" spans="1:58" ht="10.95" customHeight="1" outlineLevel="1" x14ac:dyDescent="0.25">
      <c r="A6668" t="s">
        <v>3978</v>
      </c>
      <c r="C6668" s="3" t="s">
        <v>12965</v>
      </c>
      <c r="D6668" s="3">
        <v>1101</v>
      </c>
      <c r="E6668" s="9">
        <v>1982</v>
      </c>
      <c r="F6668" s="7" t="s">
        <v>19977</v>
      </c>
      <c r="G6668" s="7" t="s">
        <v>5401</v>
      </c>
      <c r="H6668" s="8" t="s">
        <v>8130</v>
      </c>
      <c r="I6668" s="8" t="s">
        <v>8129</v>
      </c>
      <c r="J6668" s="19">
        <v>1</v>
      </c>
      <c r="K6668" s="19" t="s">
        <v>7736</v>
      </c>
      <c r="L6668" s="11">
        <v>2.5</v>
      </c>
      <c r="M6668" s="11"/>
      <c r="N6668" s="24"/>
      <c r="P6668" s="32"/>
      <c r="T6668" s="19"/>
      <c r="U6668" s="3">
        <v>1151</v>
      </c>
      <c r="X6668">
        <f t="shared" si="409"/>
        <v>1</v>
      </c>
      <c r="Z6668" t="str">
        <f t="shared" si="410"/>
        <v/>
      </c>
      <c r="AB6668" s="9"/>
      <c r="AC6668" t="s">
        <v>8130</v>
      </c>
      <c r="AD6668">
        <f t="shared" si="407"/>
        <v>0</v>
      </c>
      <c r="AF6668" s="3"/>
      <c r="AG6668" t="s">
        <v>4979</v>
      </c>
      <c r="AH6668" s="9" t="s">
        <v>4613</v>
      </c>
      <c r="BE6668" t="s">
        <v>7736</v>
      </c>
      <c r="BF6668">
        <f t="shared" si="411"/>
        <v>2.5</v>
      </c>
    </row>
    <row r="6669" spans="1:58" ht="10.95" customHeight="1" outlineLevel="1" x14ac:dyDescent="0.25">
      <c r="A6669" t="s">
        <v>3978</v>
      </c>
      <c r="C6669" s="3" t="s">
        <v>12965</v>
      </c>
      <c r="D6669" s="3">
        <v>1128</v>
      </c>
      <c r="E6669" s="9">
        <v>1983</v>
      </c>
      <c r="F6669" s="7" t="s">
        <v>3325</v>
      </c>
      <c r="G6669" s="7" t="s">
        <v>5401</v>
      </c>
      <c r="H6669" s="8" t="s">
        <v>8114</v>
      </c>
      <c r="I6669" s="8" t="s">
        <v>8132</v>
      </c>
      <c r="J6669" s="19">
        <v>4</v>
      </c>
      <c r="K6669" s="19" t="s">
        <v>7736</v>
      </c>
      <c r="L6669" s="11">
        <v>2.35</v>
      </c>
      <c r="M6669" s="11"/>
      <c r="N6669" s="24"/>
      <c r="P6669" s="32"/>
      <c r="T6669" s="19"/>
      <c r="U6669" s="3"/>
      <c r="X6669" t="str">
        <f t="shared" si="409"/>
        <v/>
      </c>
      <c r="Z6669" t="str">
        <f t="shared" si="410"/>
        <v/>
      </c>
      <c r="AB6669" s="9"/>
      <c r="AC6669" t="s">
        <v>8114</v>
      </c>
      <c r="AD6669">
        <f t="shared" si="407"/>
        <v>0</v>
      </c>
      <c r="AF6669" s="3"/>
      <c r="AG6669" t="s">
        <v>3989</v>
      </c>
      <c r="AH6669" s="9"/>
      <c r="BF6669" t="str">
        <f t="shared" si="411"/>
        <v/>
      </c>
    </row>
    <row r="6670" spans="1:58" ht="10.95" customHeight="1" outlineLevel="1" x14ac:dyDescent="0.25">
      <c r="A6670" t="s">
        <v>3978</v>
      </c>
      <c r="C6670" s="3" t="s">
        <v>12965</v>
      </c>
      <c r="D6670" s="3">
        <v>1129</v>
      </c>
      <c r="E6670" s="9">
        <v>1983</v>
      </c>
      <c r="F6670" s="7" t="s">
        <v>8127</v>
      </c>
      <c r="G6670" s="7" t="s">
        <v>5401</v>
      </c>
      <c r="H6670" s="8" t="s">
        <v>8114</v>
      </c>
      <c r="I6670" s="8" t="s">
        <v>8132</v>
      </c>
      <c r="J6670" s="19">
        <v>4</v>
      </c>
      <c r="K6670" s="19" t="s">
        <v>7736</v>
      </c>
      <c r="L6670" s="11">
        <v>2.35</v>
      </c>
      <c r="M6670" s="11"/>
      <c r="N6670" s="24"/>
      <c r="P6670" s="32"/>
      <c r="T6670" s="19"/>
      <c r="U6670" s="3"/>
      <c r="X6670" t="str">
        <f t="shared" si="409"/>
        <v/>
      </c>
      <c r="Z6670" t="str">
        <f t="shared" si="410"/>
        <v/>
      </c>
      <c r="AB6670" s="9"/>
      <c r="AC6670" t="s">
        <v>8114</v>
      </c>
      <c r="AD6670">
        <f t="shared" si="407"/>
        <v>0</v>
      </c>
      <c r="AF6670" s="3"/>
      <c r="AG6670" t="s">
        <v>3989</v>
      </c>
      <c r="AH6670" s="9"/>
      <c r="BF6670" t="str">
        <f t="shared" si="411"/>
        <v/>
      </c>
    </row>
    <row r="6671" spans="1:58" ht="10.95" customHeight="1" outlineLevel="1" x14ac:dyDescent="0.25">
      <c r="A6671" t="s">
        <v>3978</v>
      </c>
      <c r="C6671" s="3" t="s">
        <v>12965</v>
      </c>
      <c r="D6671" s="3">
        <v>1130</v>
      </c>
      <c r="E6671" s="9">
        <v>1983</v>
      </c>
      <c r="F6671" s="7" t="s">
        <v>3567</v>
      </c>
      <c r="G6671" s="7" t="s">
        <v>5401</v>
      </c>
      <c r="H6671" s="8" t="s">
        <v>8114</v>
      </c>
      <c r="I6671" s="8" t="s">
        <v>8132</v>
      </c>
      <c r="J6671" s="19">
        <v>4</v>
      </c>
      <c r="K6671" s="19" t="s">
        <v>7736</v>
      </c>
      <c r="L6671" s="11">
        <v>2.35</v>
      </c>
      <c r="M6671" s="11"/>
      <c r="N6671" s="24"/>
      <c r="P6671" s="32"/>
      <c r="T6671" s="19"/>
      <c r="U6671" s="3"/>
      <c r="X6671" t="str">
        <f t="shared" si="409"/>
        <v/>
      </c>
      <c r="Z6671" t="str">
        <f t="shared" si="410"/>
        <v/>
      </c>
      <c r="AB6671" s="9"/>
      <c r="AC6671" t="s">
        <v>8114</v>
      </c>
      <c r="AD6671">
        <f t="shared" si="407"/>
        <v>0</v>
      </c>
      <c r="AF6671" s="3"/>
      <c r="AG6671" t="s">
        <v>3989</v>
      </c>
      <c r="AH6671" s="9"/>
      <c r="BF6671" t="str">
        <f t="shared" si="411"/>
        <v/>
      </c>
    </row>
    <row r="6672" spans="1:58" ht="10.95" customHeight="1" outlineLevel="1" x14ac:dyDescent="0.25">
      <c r="A6672" t="s">
        <v>3978</v>
      </c>
      <c r="C6672" s="3" t="s">
        <v>12965</v>
      </c>
      <c r="D6672" s="3">
        <v>1131</v>
      </c>
      <c r="E6672" s="9">
        <v>1983</v>
      </c>
      <c r="F6672" s="7" t="s">
        <v>6194</v>
      </c>
      <c r="G6672" s="7" t="s">
        <v>5401</v>
      </c>
      <c r="H6672" s="8" t="s">
        <v>8114</v>
      </c>
      <c r="I6672" s="8" t="s">
        <v>8132</v>
      </c>
      <c r="J6672" s="19">
        <v>4</v>
      </c>
      <c r="K6672" s="19" t="s">
        <v>7736</v>
      </c>
      <c r="L6672" s="11">
        <v>10</v>
      </c>
      <c r="M6672" s="11"/>
      <c r="N6672" s="24"/>
      <c r="P6672" s="32"/>
      <c r="T6672" s="19"/>
      <c r="U6672" s="3"/>
      <c r="X6672" t="str">
        <f t="shared" si="409"/>
        <v/>
      </c>
      <c r="Z6672" t="str">
        <f t="shared" si="410"/>
        <v/>
      </c>
      <c r="AB6672" s="9"/>
      <c r="AC6672" t="s">
        <v>8114</v>
      </c>
      <c r="AD6672">
        <f t="shared" si="407"/>
        <v>0</v>
      </c>
      <c r="AF6672" s="3"/>
      <c r="AG6672" t="s">
        <v>3989</v>
      </c>
      <c r="AH6672" s="9"/>
      <c r="BF6672" t="str">
        <f t="shared" si="411"/>
        <v/>
      </c>
    </row>
    <row r="6673" spans="1:58" ht="10.95" customHeight="1" outlineLevel="1" x14ac:dyDescent="0.25">
      <c r="A6673" t="s">
        <v>3978</v>
      </c>
      <c r="C6673" s="3" t="s">
        <v>12965</v>
      </c>
      <c r="D6673" s="3">
        <v>1137</v>
      </c>
      <c r="E6673" s="9">
        <v>1983</v>
      </c>
      <c r="F6673" s="7" t="s">
        <v>4943</v>
      </c>
      <c r="G6673" s="7" t="s">
        <v>5401</v>
      </c>
      <c r="H6673" s="8" t="s">
        <v>6896</v>
      </c>
      <c r="I6673" s="8" t="s">
        <v>8133</v>
      </c>
      <c r="J6673" s="19">
        <v>4</v>
      </c>
      <c r="K6673" s="19" t="s">
        <v>7736</v>
      </c>
      <c r="L6673" s="11">
        <v>1</v>
      </c>
      <c r="M6673" s="11"/>
      <c r="N6673" s="24"/>
      <c r="P6673" s="32"/>
      <c r="T6673" s="19"/>
      <c r="U6673" s="3" t="s">
        <v>6872</v>
      </c>
      <c r="X6673" t="str">
        <f t="shared" si="409"/>
        <v/>
      </c>
      <c r="Z6673" t="str">
        <f t="shared" si="410"/>
        <v/>
      </c>
      <c r="AB6673" s="9"/>
      <c r="AC6673" t="s">
        <v>6896</v>
      </c>
      <c r="AD6673">
        <f t="shared" si="407"/>
        <v>0</v>
      </c>
      <c r="AF6673" s="3"/>
      <c r="AH6673" s="9"/>
      <c r="BF6673" t="str">
        <f t="shared" si="411"/>
        <v/>
      </c>
    </row>
    <row r="6674" spans="1:58" ht="10.95" customHeight="1" outlineLevel="1" x14ac:dyDescent="0.25">
      <c r="A6674" t="s">
        <v>3978</v>
      </c>
      <c r="C6674" s="3" t="s">
        <v>12965</v>
      </c>
      <c r="D6674" s="3">
        <v>1141</v>
      </c>
      <c r="E6674" s="9">
        <v>1983</v>
      </c>
      <c r="F6674" s="7" t="s">
        <v>4943</v>
      </c>
      <c r="G6674" s="7" t="s">
        <v>5401</v>
      </c>
      <c r="H6674" s="8" t="s">
        <v>9056</v>
      </c>
      <c r="I6674" s="8" t="s">
        <v>12847</v>
      </c>
      <c r="J6674" s="19">
        <v>6</v>
      </c>
      <c r="K6674" s="19" t="s">
        <v>7736</v>
      </c>
      <c r="L6674" s="11">
        <v>2.25</v>
      </c>
      <c r="M6674" s="11"/>
      <c r="N6674" s="24"/>
      <c r="P6674" s="32"/>
      <c r="T6674" s="19"/>
      <c r="U6674" s="3"/>
      <c r="X6674" t="str">
        <f t="shared" si="409"/>
        <v/>
      </c>
      <c r="Z6674" t="str">
        <f t="shared" si="410"/>
        <v/>
      </c>
      <c r="AB6674" s="9"/>
      <c r="AC6674" t="s">
        <v>21132</v>
      </c>
      <c r="AD6674">
        <f t="shared" si="407"/>
        <v>0</v>
      </c>
      <c r="AF6674" s="3"/>
      <c r="AG6674" t="s">
        <v>3989</v>
      </c>
      <c r="AH6674" s="9"/>
      <c r="BF6674" t="str">
        <f t="shared" si="411"/>
        <v/>
      </c>
    </row>
    <row r="6675" spans="1:58" ht="10.95" customHeight="1" outlineLevel="1" x14ac:dyDescent="0.25">
      <c r="A6675" t="s">
        <v>3978</v>
      </c>
      <c r="C6675" s="3" t="s">
        <v>12965</v>
      </c>
      <c r="D6675" s="3">
        <v>1142</v>
      </c>
      <c r="E6675" s="9">
        <v>1983</v>
      </c>
      <c r="F6675" s="7" t="s">
        <v>4944</v>
      </c>
      <c r="G6675" s="7" t="s">
        <v>5401</v>
      </c>
      <c r="H6675" s="8" t="s">
        <v>9056</v>
      </c>
      <c r="I6675" s="8" t="s">
        <v>12847</v>
      </c>
      <c r="J6675" s="19">
        <v>6</v>
      </c>
      <c r="K6675" s="19" t="s">
        <v>7736</v>
      </c>
      <c r="L6675" s="11">
        <v>2.25</v>
      </c>
      <c r="M6675" s="11"/>
      <c r="N6675" s="24"/>
      <c r="P6675" s="32"/>
      <c r="T6675" s="19"/>
      <c r="U6675" s="3" t="s">
        <v>6872</v>
      </c>
      <c r="X6675" t="str">
        <f t="shared" si="409"/>
        <v/>
      </c>
      <c r="Z6675" t="str">
        <f t="shared" si="410"/>
        <v/>
      </c>
      <c r="AB6675" s="9"/>
      <c r="AC6675" t="s">
        <v>21132</v>
      </c>
      <c r="AD6675">
        <f t="shared" si="407"/>
        <v>0</v>
      </c>
      <c r="AF6675" s="3"/>
      <c r="AH6675" s="9"/>
      <c r="BF6675" t="str">
        <f t="shared" si="411"/>
        <v/>
      </c>
    </row>
    <row r="6676" spans="1:58" ht="10.95" customHeight="1" outlineLevel="1" x14ac:dyDescent="0.25">
      <c r="A6676" t="s">
        <v>3978</v>
      </c>
      <c r="C6676" s="3" t="s">
        <v>12965</v>
      </c>
      <c r="D6676" s="3">
        <v>1143</v>
      </c>
      <c r="E6676" s="9">
        <v>1983</v>
      </c>
      <c r="F6676" s="10" t="s">
        <v>21242</v>
      </c>
      <c r="G6676" s="7" t="s">
        <v>5401</v>
      </c>
      <c r="H6676" s="8" t="s">
        <v>9056</v>
      </c>
      <c r="I6676" s="8" t="s">
        <v>12847</v>
      </c>
      <c r="J6676" s="19">
        <v>6</v>
      </c>
      <c r="K6676" s="19" t="s">
        <v>7736</v>
      </c>
      <c r="L6676" s="11">
        <v>6</v>
      </c>
      <c r="M6676" s="11"/>
      <c r="N6676" s="24"/>
      <c r="P6676" s="32"/>
      <c r="T6676" s="19"/>
      <c r="U6676" s="3" t="s">
        <v>6872</v>
      </c>
      <c r="X6676" t="str">
        <f t="shared" si="409"/>
        <v/>
      </c>
      <c r="Z6676">
        <f t="shared" si="410"/>
        <v>1</v>
      </c>
      <c r="AB6676" s="9"/>
      <c r="AC6676" t="s">
        <v>21132</v>
      </c>
      <c r="AD6676">
        <f t="shared" si="407"/>
        <v>0</v>
      </c>
      <c r="AF6676" s="3"/>
      <c r="AH6676" s="9"/>
      <c r="BF6676" t="str">
        <f t="shared" si="411"/>
        <v/>
      </c>
    </row>
    <row r="6677" spans="1:58" ht="10.95" customHeight="1" outlineLevel="1" x14ac:dyDescent="0.25">
      <c r="A6677" t="s">
        <v>3978</v>
      </c>
      <c r="C6677" s="3" t="s">
        <v>12965</v>
      </c>
      <c r="D6677" s="3">
        <v>1144</v>
      </c>
      <c r="E6677" s="9">
        <v>1983</v>
      </c>
      <c r="F6677" s="7" t="s">
        <v>4944</v>
      </c>
      <c r="G6677" s="7" t="s">
        <v>5401</v>
      </c>
      <c r="H6677" s="8" t="s">
        <v>9056</v>
      </c>
      <c r="I6677" s="8" t="s">
        <v>21240</v>
      </c>
      <c r="J6677" s="19">
        <v>6</v>
      </c>
      <c r="K6677" s="19" t="s">
        <v>7738</v>
      </c>
      <c r="L6677" s="11"/>
      <c r="M6677" s="11"/>
      <c r="N6677" s="24"/>
      <c r="P6677" s="32"/>
      <c r="T6677" s="19"/>
      <c r="U6677" s="3" t="s">
        <v>6872</v>
      </c>
      <c r="X6677" t="str">
        <f t="shared" si="409"/>
        <v/>
      </c>
      <c r="Z6677" t="str">
        <f t="shared" si="410"/>
        <v/>
      </c>
      <c r="AB6677" s="9"/>
      <c r="AC6677" s="2" t="s">
        <v>21241</v>
      </c>
      <c r="AD6677">
        <f t="shared" si="407"/>
        <v>0</v>
      </c>
      <c r="AF6677" s="3"/>
      <c r="AH6677" s="9"/>
      <c r="BF6677" t="str">
        <f t="shared" si="411"/>
        <v/>
      </c>
    </row>
    <row r="6678" spans="1:58" ht="10.95" customHeight="1" outlineLevel="1" x14ac:dyDescent="0.25">
      <c r="A6678" t="s">
        <v>3978</v>
      </c>
      <c r="C6678" s="3" t="s">
        <v>12965</v>
      </c>
      <c r="D6678" s="3">
        <v>1153</v>
      </c>
      <c r="E6678" s="9">
        <v>1983</v>
      </c>
      <c r="F6678" s="7" t="s">
        <v>4943</v>
      </c>
      <c r="G6678" s="7" t="s">
        <v>5401</v>
      </c>
      <c r="H6678" s="8" t="s">
        <v>2617</v>
      </c>
      <c r="I6678" s="8" t="s">
        <v>8134</v>
      </c>
      <c r="J6678" s="19">
        <v>1</v>
      </c>
      <c r="K6678" s="19" t="s">
        <v>7736</v>
      </c>
      <c r="L6678" s="11">
        <v>1.6</v>
      </c>
      <c r="M6678" s="11"/>
      <c r="N6678" s="24"/>
      <c r="P6678" s="32"/>
      <c r="R6678">
        <v>1</v>
      </c>
      <c r="S6678">
        <v>1</v>
      </c>
      <c r="T6678" s="19"/>
      <c r="U6678" s="3">
        <v>1204</v>
      </c>
      <c r="X6678" t="str">
        <f t="shared" si="409"/>
        <v/>
      </c>
      <c r="Z6678" t="str">
        <f t="shared" si="410"/>
        <v/>
      </c>
      <c r="AB6678" s="9"/>
      <c r="AC6678" t="s">
        <v>2617</v>
      </c>
      <c r="AD6678">
        <f t="shared" si="407"/>
        <v>0</v>
      </c>
      <c r="AF6678" s="3"/>
      <c r="AG6678" t="s">
        <v>2618</v>
      </c>
      <c r="AH6678" s="9" t="s">
        <v>4613</v>
      </c>
      <c r="BE6678" t="s">
        <v>7736</v>
      </c>
      <c r="BF6678">
        <f t="shared" si="411"/>
        <v>1.6</v>
      </c>
    </row>
    <row r="6679" spans="1:58" ht="10.95" customHeight="1" outlineLevel="1" x14ac:dyDescent="0.25">
      <c r="A6679" t="s">
        <v>3978</v>
      </c>
      <c r="C6679" s="3" t="s">
        <v>12965</v>
      </c>
      <c r="D6679" s="3">
        <v>1154</v>
      </c>
      <c r="E6679" s="9">
        <v>1983</v>
      </c>
      <c r="F6679" s="7" t="s">
        <v>4944</v>
      </c>
      <c r="G6679" s="7" t="s">
        <v>5401</v>
      </c>
      <c r="H6679" s="8" t="s">
        <v>2617</v>
      </c>
      <c r="I6679" s="8" t="s">
        <v>8134</v>
      </c>
      <c r="J6679" s="19">
        <v>2</v>
      </c>
      <c r="K6679" s="19" t="s">
        <v>7736</v>
      </c>
      <c r="L6679" s="11">
        <v>1.6</v>
      </c>
      <c r="M6679" s="11"/>
      <c r="N6679" s="24"/>
      <c r="P6679" s="32"/>
      <c r="R6679">
        <v>1</v>
      </c>
      <c r="S6679">
        <v>1</v>
      </c>
      <c r="T6679" s="19"/>
      <c r="U6679" s="3">
        <v>1205</v>
      </c>
      <c r="X6679" t="str">
        <f t="shared" si="409"/>
        <v/>
      </c>
      <c r="Z6679" t="str">
        <f t="shared" si="410"/>
        <v/>
      </c>
      <c r="AB6679" s="9"/>
      <c r="AC6679" t="s">
        <v>2617</v>
      </c>
      <c r="AD6679">
        <f t="shared" si="407"/>
        <v>0</v>
      </c>
      <c r="AF6679" s="3"/>
      <c r="AG6679" t="s">
        <v>2618</v>
      </c>
      <c r="AH6679" s="9" t="s">
        <v>4613</v>
      </c>
      <c r="BE6679" t="s">
        <v>7736</v>
      </c>
      <c r="BF6679">
        <f t="shared" si="411"/>
        <v>1.6</v>
      </c>
    </row>
    <row r="6680" spans="1:58" ht="10.95" customHeight="1" outlineLevel="1" x14ac:dyDescent="0.25">
      <c r="A6680" t="s">
        <v>3978</v>
      </c>
      <c r="C6680" s="3" t="s">
        <v>12965</v>
      </c>
      <c r="D6680" s="3" t="s">
        <v>8135</v>
      </c>
      <c r="E6680" s="9">
        <v>1983</v>
      </c>
      <c r="F6680" s="10" t="s">
        <v>8967</v>
      </c>
      <c r="G6680" s="7" t="s">
        <v>5401</v>
      </c>
      <c r="H6680" s="8" t="s">
        <v>2617</v>
      </c>
      <c r="I6680" s="8" t="s">
        <v>8134</v>
      </c>
      <c r="J6680" s="19">
        <v>1</v>
      </c>
      <c r="K6680" s="19" t="s">
        <v>7736</v>
      </c>
      <c r="L6680" s="11">
        <v>3</v>
      </c>
      <c r="M6680" s="11"/>
      <c r="N6680" s="24"/>
      <c r="P6680" s="32"/>
      <c r="T6680" s="19"/>
      <c r="U6680" s="3">
        <v>1205</v>
      </c>
      <c r="X6680">
        <f t="shared" si="409"/>
        <v>1</v>
      </c>
      <c r="Y6680">
        <v>1</v>
      </c>
      <c r="Z6680" t="str">
        <f t="shared" si="410"/>
        <v/>
      </c>
      <c r="AB6680" s="9"/>
      <c r="AC6680" t="s">
        <v>2617</v>
      </c>
      <c r="AD6680">
        <f t="shared" si="407"/>
        <v>0</v>
      </c>
      <c r="AF6680" s="3"/>
      <c r="AG6680" t="s">
        <v>2618</v>
      </c>
      <c r="AH6680" s="9" t="s">
        <v>4613</v>
      </c>
      <c r="BE6680" t="s">
        <v>7736</v>
      </c>
      <c r="BF6680">
        <f t="shared" si="411"/>
        <v>3</v>
      </c>
    </row>
    <row r="6681" spans="1:58" ht="10.95" customHeight="1" outlineLevel="1" x14ac:dyDescent="0.25">
      <c r="A6681" t="s">
        <v>3978</v>
      </c>
      <c r="C6681" s="3" t="s">
        <v>12965</v>
      </c>
      <c r="D6681" s="3">
        <v>1162</v>
      </c>
      <c r="E6681" s="9">
        <v>1983</v>
      </c>
      <c r="F6681" s="7" t="s">
        <v>21660</v>
      </c>
      <c r="G6681" s="7" t="s">
        <v>5401</v>
      </c>
      <c r="H6681" s="8" t="s">
        <v>6896</v>
      </c>
      <c r="I6681" s="8" t="s">
        <v>8133</v>
      </c>
      <c r="J6681" s="19">
        <v>4</v>
      </c>
      <c r="K6681" s="19" t="s">
        <v>7736</v>
      </c>
      <c r="L6681" s="11">
        <v>10</v>
      </c>
      <c r="M6681" s="11"/>
      <c r="N6681" s="24"/>
      <c r="P6681" s="32"/>
      <c r="T6681" s="19"/>
      <c r="U6681" s="3" t="s">
        <v>6872</v>
      </c>
      <c r="X6681" t="str">
        <f t="shared" si="409"/>
        <v/>
      </c>
      <c r="Z6681">
        <f t="shared" si="410"/>
        <v>1</v>
      </c>
      <c r="AB6681" s="9"/>
      <c r="AC6681" t="s">
        <v>6896</v>
      </c>
      <c r="AD6681">
        <f t="shared" si="407"/>
        <v>0</v>
      </c>
      <c r="AF6681" s="3"/>
      <c r="AH6681" s="9"/>
      <c r="BF6681" t="str">
        <f t="shared" si="411"/>
        <v/>
      </c>
    </row>
    <row r="6682" spans="1:58" ht="10.95" customHeight="1" outlineLevel="1" x14ac:dyDescent="0.25">
      <c r="A6682" t="s">
        <v>3978</v>
      </c>
      <c r="C6682" s="3" t="s">
        <v>12965</v>
      </c>
      <c r="D6682" s="3">
        <v>1180</v>
      </c>
      <c r="E6682" s="9">
        <v>1984</v>
      </c>
      <c r="F6682" s="7" t="s">
        <v>7561</v>
      </c>
      <c r="G6682" s="7" t="s">
        <v>5401</v>
      </c>
      <c r="H6682" s="8" t="s">
        <v>4775</v>
      </c>
      <c r="I6682" s="8" t="s">
        <v>7562</v>
      </c>
      <c r="J6682" s="19">
        <v>3</v>
      </c>
      <c r="K6682" s="19" t="s">
        <v>7736</v>
      </c>
      <c r="L6682" s="11">
        <v>7</v>
      </c>
      <c r="M6682" s="11"/>
      <c r="N6682" s="24"/>
      <c r="P6682" s="32"/>
      <c r="T6682" s="19"/>
      <c r="U6682" s="3" t="s">
        <v>6872</v>
      </c>
      <c r="X6682" t="str">
        <f t="shared" si="409"/>
        <v/>
      </c>
      <c r="Z6682" t="str">
        <f t="shared" si="410"/>
        <v/>
      </c>
      <c r="AB6682" s="9"/>
      <c r="AC6682" t="s">
        <v>4775</v>
      </c>
      <c r="AD6682">
        <f t="shared" si="407"/>
        <v>0</v>
      </c>
      <c r="AF6682" s="3"/>
      <c r="AH6682" s="9"/>
      <c r="BF6682" t="str">
        <f t="shared" si="411"/>
        <v/>
      </c>
    </row>
    <row r="6683" spans="1:58" ht="10.95" customHeight="1" outlineLevel="1" x14ac:dyDescent="0.25">
      <c r="A6683" t="s">
        <v>3978</v>
      </c>
      <c r="C6683" s="3" t="s">
        <v>12965</v>
      </c>
      <c r="D6683" s="3">
        <v>1234</v>
      </c>
      <c r="E6683" s="9">
        <v>1986</v>
      </c>
      <c r="F6683" s="7" t="s">
        <v>6898</v>
      </c>
      <c r="G6683" s="7" t="s">
        <v>5401</v>
      </c>
      <c r="H6683" s="8" t="s">
        <v>8137</v>
      </c>
      <c r="I6683" s="8" t="s">
        <v>8136</v>
      </c>
      <c r="J6683" s="19">
        <v>4</v>
      </c>
      <c r="K6683" s="19" t="s">
        <v>7736</v>
      </c>
      <c r="L6683" s="11">
        <v>2</v>
      </c>
      <c r="M6683" s="11"/>
      <c r="N6683" s="24"/>
      <c r="P6683" s="32"/>
      <c r="T6683" s="19"/>
      <c r="U6683" s="3" t="s">
        <v>6872</v>
      </c>
      <c r="X6683" t="str">
        <f t="shared" si="409"/>
        <v/>
      </c>
      <c r="Z6683" t="str">
        <f t="shared" si="410"/>
        <v/>
      </c>
      <c r="AB6683" s="9"/>
      <c r="AC6683" t="s">
        <v>8137</v>
      </c>
      <c r="AD6683">
        <f t="shared" si="407"/>
        <v>0</v>
      </c>
      <c r="AF6683" s="3"/>
      <c r="AH6683" s="9"/>
      <c r="BF6683" t="str">
        <f t="shared" si="411"/>
        <v/>
      </c>
    </row>
    <row r="6684" spans="1:58" ht="10.95" customHeight="1" outlineLevel="1" x14ac:dyDescent="0.25">
      <c r="A6684" t="s">
        <v>3978</v>
      </c>
      <c r="C6684" s="3" t="s">
        <v>12965</v>
      </c>
      <c r="D6684" s="3">
        <v>1238</v>
      </c>
      <c r="E6684" s="9">
        <v>1986</v>
      </c>
      <c r="F6684" s="7" t="s">
        <v>6194</v>
      </c>
      <c r="G6684" s="7" t="s">
        <v>5401</v>
      </c>
      <c r="H6684" s="8" t="s">
        <v>4775</v>
      </c>
      <c r="I6684" s="8" t="s">
        <v>8138</v>
      </c>
      <c r="J6684" s="19">
        <v>5</v>
      </c>
      <c r="K6684" s="19" t="s">
        <v>7736</v>
      </c>
      <c r="L6684" s="11">
        <v>0.5</v>
      </c>
      <c r="M6684" s="11"/>
      <c r="N6684" s="24"/>
      <c r="P6684" s="32"/>
      <c r="T6684" s="19"/>
      <c r="U6684" s="3"/>
      <c r="X6684" t="str">
        <f t="shared" si="409"/>
        <v/>
      </c>
      <c r="Z6684" t="str">
        <f t="shared" si="410"/>
        <v/>
      </c>
      <c r="AB6684" s="9"/>
      <c r="AC6684" t="s">
        <v>4775</v>
      </c>
      <c r="AD6684">
        <f t="shared" si="407"/>
        <v>0</v>
      </c>
      <c r="AF6684" s="3"/>
      <c r="AH6684" s="9"/>
      <c r="BF6684" t="str">
        <f t="shared" si="411"/>
        <v/>
      </c>
    </row>
    <row r="6685" spans="1:58" ht="10.95" customHeight="1" outlineLevel="1" x14ac:dyDescent="0.25">
      <c r="A6685" t="s">
        <v>3978</v>
      </c>
      <c r="C6685" s="3" t="s">
        <v>12965</v>
      </c>
      <c r="D6685" s="3">
        <v>1265</v>
      </c>
      <c r="E6685" s="9">
        <v>1987</v>
      </c>
      <c r="F6685" s="7" t="s">
        <v>3700</v>
      </c>
      <c r="G6685" s="7" t="s">
        <v>5401</v>
      </c>
      <c r="H6685" s="8" t="s">
        <v>9092</v>
      </c>
      <c r="I6685" s="8" t="s">
        <v>8138</v>
      </c>
      <c r="J6685" s="19">
        <v>4</v>
      </c>
      <c r="K6685" s="19" t="s">
        <v>7736</v>
      </c>
      <c r="L6685" s="11">
        <v>0.65</v>
      </c>
      <c r="M6685" s="11"/>
      <c r="N6685" s="24"/>
      <c r="P6685" s="32"/>
      <c r="T6685" s="19"/>
      <c r="U6685" s="3">
        <v>1329</v>
      </c>
      <c r="X6685" t="str">
        <f t="shared" si="409"/>
        <v/>
      </c>
      <c r="Z6685" t="str">
        <f t="shared" si="410"/>
        <v/>
      </c>
      <c r="AB6685" s="9"/>
      <c r="AC6685" t="s">
        <v>9092</v>
      </c>
      <c r="AD6685">
        <f t="shared" si="407"/>
        <v>0</v>
      </c>
      <c r="AF6685" s="3"/>
      <c r="AG6685" t="s">
        <v>938</v>
      </c>
      <c r="AH6685" s="9" t="s">
        <v>4613</v>
      </c>
      <c r="BE6685" t="s">
        <v>7736</v>
      </c>
      <c r="BF6685">
        <f t="shared" si="411"/>
        <v>0.65</v>
      </c>
    </row>
    <row r="6686" spans="1:58" ht="10.95" customHeight="1" outlineLevel="1" x14ac:dyDescent="0.25">
      <c r="A6686" t="s">
        <v>3978</v>
      </c>
      <c r="C6686" s="3" t="s">
        <v>12965</v>
      </c>
      <c r="D6686" s="3">
        <v>1280</v>
      </c>
      <c r="E6686" s="9">
        <v>1987</v>
      </c>
      <c r="F6686" s="7" t="s">
        <v>3700</v>
      </c>
      <c r="G6686" s="7" t="s">
        <v>5401</v>
      </c>
      <c r="H6686" s="8" t="s">
        <v>3701</v>
      </c>
      <c r="I6686" s="8" t="s">
        <v>7080</v>
      </c>
      <c r="J6686" s="19">
        <v>1</v>
      </c>
      <c r="K6686" s="19" t="s">
        <v>7736</v>
      </c>
      <c r="L6686" s="11">
        <v>2.5</v>
      </c>
      <c r="M6686" s="11"/>
      <c r="N6686" s="24"/>
      <c r="P6686" s="32"/>
      <c r="S6686">
        <v>1</v>
      </c>
      <c r="T6686" s="19"/>
      <c r="U6686" s="3">
        <v>1329</v>
      </c>
      <c r="X6686" t="str">
        <f t="shared" si="409"/>
        <v/>
      </c>
      <c r="Z6686" t="str">
        <f t="shared" si="410"/>
        <v/>
      </c>
      <c r="AB6686" s="9"/>
      <c r="AC6686" t="s">
        <v>3701</v>
      </c>
      <c r="AD6686">
        <f t="shared" si="407"/>
        <v>0</v>
      </c>
      <c r="AF6686" s="3"/>
      <c r="AG6686" t="s">
        <v>938</v>
      </c>
      <c r="AH6686" s="9" t="s">
        <v>4613</v>
      </c>
      <c r="BE6686" t="s">
        <v>7736</v>
      </c>
      <c r="BF6686">
        <f t="shared" si="411"/>
        <v>2.5</v>
      </c>
    </row>
    <row r="6687" spans="1:58" ht="10.95" customHeight="1" outlineLevel="1" x14ac:dyDescent="0.25">
      <c r="A6687" t="s">
        <v>3978</v>
      </c>
      <c r="C6687" s="3" t="s">
        <v>12965</v>
      </c>
      <c r="D6687" s="3">
        <v>1281</v>
      </c>
      <c r="E6687" s="9">
        <v>1987</v>
      </c>
      <c r="F6687" s="7" t="s">
        <v>939</v>
      </c>
      <c r="G6687" s="7" t="s">
        <v>5401</v>
      </c>
      <c r="H6687" s="8" t="s">
        <v>940</v>
      </c>
      <c r="I6687" s="8" t="s">
        <v>7080</v>
      </c>
      <c r="J6687" s="19">
        <v>4</v>
      </c>
      <c r="K6687" s="19" t="s">
        <v>7736</v>
      </c>
      <c r="L6687" s="11">
        <v>2.5</v>
      </c>
      <c r="M6687" s="11"/>
      <c r="N6687" s="24"/>
      <c r="P6687" s="32"/>
      <c r="T6687" s="19"/>
      <c r="U6687" s="3">
        <v>1330</v>
      </c>
      <c r="X6687" t="str">
        <f t="shared" si="409"/>
        <v/>
      </c>
      <c r="Z6687" t="str">
        <f t="shared" si="410"/>
        <v/>
      </c>
      <c r="AB6687" s="9"/>
      <c r="AC6687" t="s">
        <v>940</v>
      </c>
      <c r="AD6687">
        <f t="shared" si="407"/>
        <v>0</v>
      </c>
      <c r="AF6687" s="3"/>
      <c r="AG6687" t="s">
        <v>941</v>
      </c>
      <c r="AH6687" s="9" t="s">
        <v>4925</v>
      </c>
      <c r="BF6687" t="str">
        <f t="shared" si="411"/>
        <v/>
      </c>
    </row>
    <row r="6688" spans="1:58" ht="10.95" customHeight="1" outlineLevel="1" x14ac:dyDescent="0.25">
      <c r="A6688" t="s">
        <v>3978</v>
      </c>
      <c r="C6688" s="3" t="s">
        <v>12965</v>
      </c>
      <c r="D6688" s="3" t="s">
        <v>8139</v>
      </c>
      <c r="E6688" s="9">
        <v>1987</v>
      </c>
      <c r="F6688" s="7" t="s">
        <v>7034</v>
      </c>
      <c r="G6688" s="7" t="s">
        <v>5401</v>
      </c>
      <c r="H6688" s="8" t="s">
        <v>8140</v>
      </c>
      <c r="I6688" s="8" t="s">
        <v>7080</v>
      </c>
      <c r="J6688" s="19">
        <v>1</v>
      </c>
      <c r="K6688" s="19" t="s">
        <v>7736</v>
      </c>
      <c r="L6688" s="11">
        <v>3.5</v>
      </c>
      <c r="M6688" s="11"/>
      <c r="N6688" s="24"/>
      <c r="P6688" s="32"/>
      <c r="T6688" s="19"/>
      <c r="U6688" s="3"/>
      <c r="X6688">
        <f t="shared" si="409"/>
        <v>1</v>
      </c>
      <c r="Z6688" t="str">
        <f t="shared" si="410"/>
        <v/>
      </c>
      <c r="AB6688" s="9"/>
      <c r="AC6688" t="s">
        <v>8140</v>
      </c>
      <c r="AD6688">
        <f t="shared" si="407"/>
        <v>0</v>
      </c>
      <c r="AF6688" s="3"/>
      <c r="AG6688" t="s">
        <v>938</v>
      </c>
      <c r="AH6688" s="9"/>
      <c r="BF6688" t="str">
        <f t="shared" si="411"/>
        <v/>
      </c>
    </row>
    <row r="6689" spans="1:58" ht="10.95" customHeight="1" outlineLevel="1" x14ac:dyDescent="0.25">
      <c r="A6689" t="s">
        <v>3978</v>
      </c>
      <c r="C6689" s="3" t="s">
        <v>12965</v>
      </c>
      <c r="D6689" s="3">
        <v>1384</v>
      </c>
      <c r="E6689" s="9">
        <v>1990</v>
      </c>
      <c r="F6689" s="7" t="s">
        <v>6893</v>
      </c>
      <c r="G6689" s="7" t="s">
        <v>5401</v>
      </c>
      <c r="H6689" s="8" t="s">
        <v>6900</v>
      </c>
      <c r="I6689" s="8" t="s">
        <v>8141</v>
      </c>
      <c r="J6689" s="19">
        <v>2</v>
      </c>
      <c r="K6689" s="19" t="s">
        <v>7736</v>
      </c>
      <c r="L6689" s="11">
        <v>2.1</v>
      </c>
      <c r="M6689" s="11"/>
      <c r="N6689" s="24"/>
      <c r="P6689" s="32"/>
      <c r="T6689" s="19"/>
      <c r="U6689" s="3" t="s">
        <v>6872</v>
      </c>
      <c r="X6689" t="str">
        <f t="shared" si="409"/>
        <v/>
      </c>
      <c r="Z6689" t="str">
        <f t="shared" si="410"/>
        <v/>
      </c>
      <c r="AB6689" s="9"/>
      <c r="AC6689" t="s">
        <v>6900</v>
      </c>
      <c r="AD6689">
        <f t="shared" si="407"/>
        <v>0</v>
      </c>
      <c r="AF6689" s="3"/>
      <c r="AH6689" s="9"/>
      <c r="BF6689" t="str">
        <f t="shared" si="411"/>
        <v/>
      </c>
    </row>
    <row r="6690" spans="1:58" ht="10.95" customHeight="1" outlineLevel="1" x14ac:dyDescent="0.25">
      <c r="A6690" t="s">
        <v>3978</v>
      </c>
      <c r="C6690" s="3" t="s">
        <v>12965</v>
      </c>
      <c r="D6690" s="3" t="s">
        <v>21114</v>
      </c>
      <c r="E6690" s="9">
        <v>1991</v>
      </c>
      <c r="F6690" s="7" t="s">
        <v>21115</v>
      </c>
      <c r="G6690" s="7" t="s">
        <v>5401</v>
      </c>
      <c r="H6690" s="8" t="s">
        <v>8104</v>
      </c>
      <c r="I6690" s="8" t="s">
        <v>21117</v>
      </c>
      <c r="J6690" s="19">
        <v>5</v>
      </c>
      <c r="K6690" s="19" t="s">
        <v>7736</v>
      </c>
      <c r="L6690" s="11">
        <v>3.5</v>
      </c>
      <c r="M6690" s="11"/>
      <c r="N6690" s="24"/>
      <c r="P6690" s="32"/>
      <c r="T6690" s="19"/>
      <c r="U6690" s="3" t="s">
        <v>6872</v>
      </c>
      <c r="X6690">
        <f t="shared" si="409"/>
        <v>1</v>
      </c>
      <c r="Z6690" t="str">
        <f t="shared" si="410"/>
        <v/>
      </c>
      <c r="AB6690" s="9"/>
      <c r="AC6690" t="s">
        <v>21116</v>
      </c>
      <c r="AD6690">
        <f t="shared" si="407"/>
        <v>0</v>
      </c>
      <c r="AF6690" s="3"/>
      <c r="AH6690" s="9"/>
      <c r="BF6690" t="str">
        <f t="shared" si="411"/>
        <v/>
      </c>
    </row>
    <row r="6691" spans="1:58" ht="10.95" customHeight="1" outlineLevel="1" x14ac:dyDescent="0.25">
      <c r="A6691" t="s">
        <v>3978</v>
      </c>
      <c r="C6691" s="3" t="s">
        <v>12965</v>
      </c>
      <c r="D6691" s="3">
        <v>1454</v>
      </c>
      <c r="E6691" s="9">
        <v>1992</v>
      </c>
      <c r="F6691" s="10" t="s">
        <v>3325</v>
      </c>
      <c r="G6691" s="7" t="s">
        <v>5401</v>
      </c>
      <c r="H6691" s="8" t="s">
        <v>9056</v>
      </c>
      <c r="I6691" s="8" t="s">
        <v>21243</v>
      </c>
      <c r="J6691" s="19">
        <v>6</v>
      </c>
      <c r="K6691" s="19" t="s">
        <v>7738</v>
      </c>
      <c r="L6691" s="11"/>
      <c r="M6691" s="11"/>
      <c r="N6691" s="24"/>
      <c r="P6691" s="32"/>
      <c r="T6691" s="19"/>
      <c r="U6691" s="3" t="s">
        <v>6872</v>
      </c>
      <c r="X6691" t="str">
        <f t="shared" si="409"/>
        <v/>
      </c>
      <c r="Z6691" t="str">
        <f t="shared" si="410"/>
        <v/>
      </c>
      <c r="AB6691" s="9"/>
      <c r="AC6691" s="2" t="s">
        <v>21244</v>
      </c>
      <c r="AD6691">
        <f t="shared" ref="AD6691:AD6754" si="412">COUNTIF(H6691,"*Fuji*")</f>
        <v>0</v>
      </c>
      <c r="AF6691" s="3"/>
      <c r="AH6691" s="9"/>
      <c r="BF6691" t="str">
        <f t="shared" ref="BF6691:BF6722" si="413">IF(BE6691="y",L6691,"")</f>
        <v/>
      </c>
    </row>
    <row r="6692" spans="1:58" ht="10.95" customHeight="1" outlineLevel="1" x14ac:dyDescent="0.25">
      <c r="A6692" t="s">
        <v>3978</v>
      </c>
      <c r="C6692" s="3" t="s">
        <v>12965</v>
      </c>
      <c r="D6692" s="3">
        <v>1481</v>
      </c>
      <c r="E6692" s="9">
        <v>1992</v>
      </c>
      <c r="F6692" s="10" t="s">
        <v>6194</v>
      </c>
      <c r="G6692" s="7" t="s">
        <v>5401</v>
      </c>
      <c r="H6692" s="8" t="s">
        <v>9056</v>
      </c>
      <c r="I6692" s="8" t="s">
        <v>21246</v>
      </c>
      <c r="J6692" s="19">
        <v>6</v>
      </c>
      <c r="K6692" s="19" t="s">
        <v>7738</v>
      </c>
      <c r="L6692" s="11"/>
      <c r="M6692" s="11"/>
      <c r="N6692" s="24"/>
      <c r="P6692" s="32"/>
      <c r="T6692" s="19"/>
      <c r="U6692" s="3" t="s">
        <v>6872</v>
      </c>
      <c r="X6692" t="str">
        <f t="shared" si="409"/>
        <v/>
      </c>
      <c r="Z6692" t="str">
        <f t="shared" si="410"/>
        <v/>
      </c>
      <c r="AB6692" s="9"/>
      <c r="AC6692" s="2" t="s">
        <v>21245</v>
      </c>
      <c r="AD6692">
        <f t="shared" si="412"/>
        <v>0</v>
      </c>
      <c r="AF6692" s="3"/>
      <c r="AH6692" s="9"/>
      <c r="BF6692" t="str">
        <f t="shared" si="413"/>
        <v/>
      </c>
    </row>
    <row r="6693" spans="1:58" ht="10.95" customHeight="1" outlineLevel="1" x14ac:dyDescent="0.25">
      <c r="A6693" t="s">
        <v>3978</v>
      </c>
      <c r="C6693" s="3" t="s">
        <v>12965</v>
      </c>
      <c r="D6693" s="3">
        <v>1483</v>
      </c>
      <c r="E6693" s="9">
        <v>1992</v>
      </c>
      <c r="F6693" s="10" t="s">
        <v>12656</v>
      </c>
      <c r="G6693" s="7" t="s">
        <v>5401</v>
      </c>
      <c r="H6693" s="8" t="s">
        <v>9056</v>
      </c>
      <c r="I6693" s="8" t="s">
        <v>21248</v>
      </c>
      <c r="J6693" s="19">
        <v>6</v>
      </c>
      <c r="K6693" s="19" t="s">
        <v>7738</v>
      </c>
      <c r="L6693" s="11"/>
      <c r="M6693" s="11"/>
      <c r="N6693" s="24"/>
      <c r="P6693" s="32"/>
      <c r="T6693" s="19"/>
      <c r="U6693" s="3" t="s">
        <v>6872</v>
      </c>
      <c r="X6693" t="str">
        <f t="shared" si="409"/>
        <v/>
      </c>
      <c r="Z6693" t="str">
        <f t="shared" si="410"/>
        <v/>
      </c>
      <c r="AB6693" s="9"/>
      <c r="AC6693" s="2" t="s">
        <v>21247</v>
      </c>
      <c r="AD6693">
        <f t="shared" si="412"/>
        <v>0</v>
      </c>
      <c r="AF6693" s="3"/>
      <c r="AH6693" s="9"/>
      <c r="BF6693" t="str">
        <f t="shared" si="413"/>
        <v/>
      </c>
    </row>
    <row r="6694" spans="1:58" ht="10.95" customHeight="1" outlineLevel="1" x14ac:dyDescent="0.25">
      <c r="A6694" t="s">
        <v>3978</v>
      </c>
      <c r="C6694" s="3" t="s">
        <v>12965</v>
      </c>
      <c r="D6694" s="3">
        <v>1530</v>
      </c>
      <c r="E6694" s="9">
        <v>1993</v>
      </c>
      <c r="F6694" s="7" t="s">
        <v>6027</v>
      </c>
      <c r="G6694" s="7" t="s">
        <v>5401</v>
      </c>
      <c r="H6694" s="8" t="s">
        <v>7590</v>
      </c>
      <c r="I6694" s="8" t="s">
        <v>7591</v>
      </c>
      <c r="J6694" s="19">
        <v>5</v>
      </c>
      <c r="K6694" s="19" t="s">
        <v>7736</v>
      </c>
      <c r="L6694" s="11">
        <v>1.1000000000000001</v>
      </c>
      <c r="M6694" s="11"/>
      <c r="N6694" s="24"/>
      <c r="P6694" s="32"/>
      <c r="T6694" s="19"/>
      <c r="U6694" s="3" t="s">
        <v>6872</v>
      </c>
      <c r="X6694" t="str">
        <f t="shared" si="409"/>
        <v/>
      </c>
      <c r="Z6694" t="str">
        <f t="shared" si="410"/>
        <v/>
      </c>
      <c r="AB6694" s="9"/>
      <c r="AC6694" t="s">
        <v>7590</v>
      </c>
      <c r="AD6694">
        <f t="shared" si="412"/>
        <v>0</v>
      </c>
      <c r="AF6694" s="3"/>
      <c r="AH6694" s="9"/>
      <c r="BF6694" t="str">
        <f t="shared" si="413"/>
        <v/>
      </c>
    </row>
    <row r="6695" spans="1:58" ht="10.95" customHeight="1" outlineLevel="1" x14ac:dyDescent="0.25">
      <c r="A6695" t="s">
        <v>3978</v>
      </c>
      <c r="C6695" s="3" t="s">
        <v>12965</v>
      </c>
      <c r="D6695" s="3">
        <v>1532</v>
      </c>
      <c r="E6695" s="9">
        <v>1993</v>
      </c>
      <c r="F6695" s="7" t="s">
        <v>942</v>
      </c>
      <c r="G6695" s="7" t="s">
        <v>5401</v>
      </c>
      <c r="H6695" s="43" t="s">
        <v>6924</v>
      </c>
      <c r="I6695" s="8" t="s">
        <v>7591</v>
      </c>
      <c r="J6695" s="19">
        <v>2</v>
      </c>
      <c r="K6695" s="19" t="s">
        <v>7736</v>
      </c>
      <c r="L6695" s="11">
        <v>1.1000000000000001</v>
      </c>
      <c r="M6695" s="11"/>
      <c r="N6695" s="24"/>
      <c r="P6695" s="32"/>
      <c r="T6695" s="19"/>
      <c r="U6695" s="3">
        <v>1555</v>
      </c>
      <c r="X6695" t="str">
        <f t="shared" si="409"/>
        <v/>
      </c>
      <c r="Z6695" t="str">
        <f t="shared" si="410"/>
        <v/>
      </c>
      <c r="AB6695" s="9"/>
      <c r="AC6695" t="s">
        <v>18887</v>
      </c>
      <c r="AD6695">
        <f t="shared" si="412"/>
        <v>0</v>
      </c>
      <c r="AF6695" s="3"/>
      <c r="AG6695" t="s">
        <v>5518</v>
      </c>
      <c r="AH6695" s="9" t="s">
        <v>4925</v>
      </c>
      <c r="BE6695" t="s">
        <v>7736</v>
      </c>
      <c r="BF6695">
        <f t="shared" si="413"/>
        <v>1.1000000000000001</v>
      </c>
    </row>
    <row r="6696" spans="1:58" ht="10.95" customHeight="1" outlineLevel="1" x14ac:dyDescent="0.25">
      <c r="A6696" t="s">
        <v>3978</v>
      </c>
      <c r="C6696" s="3" t="s">
        <v>12965</v>
      </c>
      <c r="D6696" s="3" t="s">
        <v>8145</v>
      </c>
      <c r="E6696" s="9">
        <v>1993</v>
      </c>
      <c r="F6696" s="10" t="s">
        <v>8967</v>
      </c>
      <c r="G6696" s="7" t="s">
        <v>5401</v>
      </c>
      <c r="H6696" s="43" t="s">
        <v>6924</v>
      </c>
      <c r="I6696" s="8" t="s">
        <v>7591</v>
      </c>
      <c r="J6696" s="19">
        <v>2</v>
      </c>
      <c r="K6696" s="19" t="s">
        <v>7736</v>
      </c>
      <c r="L6696" s="11">
        <v>3</v>
      </c>
      <c r="M6696" s="11"/>
      <c r="N6696" s="24"/>
      <c r="P6696" s="32"/>
      <c r="T6696" s="19"/>
      <c r="U6696" s="3">
        <v>1555</v>
      </c>
      <c r="X6696">
        <f t="shared" si="409"/>
        <v>1</v>
      </c>
      <c r="Y6696">
        <v>1</v>
      </c>
      <c r="Z6696" t="str">
        <f t="shared" si="410"/>
        <v/>
      </c>
      <c r="AB6696" s="9"/>
      <c r="AC6696" t="s">
        <v>18887</v>
      </c>
      <c r="AD6696">
        <f t="shared" si="412"/>
        <v>0</v>
      </c>
      <c r="AF6696" s="3"/>
      <c r="AG6696" t="s">
        <v>5518</v>
      </c>
      <c r="AH6696" s="9" t="s">
        <v>4925</v>
      </c>
      <c r="BF6696" t="str">
        <f t="shared" si="413"/>
        <v/>
      </c>
    </row>
    <row r="6697" spans="1:58" ht="10.95" customHeight="1" outlineLevel="1" x14ac:dyDescent="0.25">
      <c r="A6697" t="s">
        <v>3978</v>
      </c>
      <c r="C6697" s="3" t="s">
        <v>12965</v>
      </c>
      <c r="D6697" s="3">
        <v>1533</v>
      </c>
      <c r="E6697" s="9">
        <v>1993</v>
      </c>
      <c r="F6697" s="7" t="s">
        <v>3029</v>
      </c>
      <c r="G6697" s="7" t="s">
        <v>5401</v>
      </c>
      <c r="H6697" s="8" t="s">
        <v>7590</v>
      </c>
      <c r="I6697" s="8" t="s">
        <v>7591</v>
      </c>
      <c r="J6697" s="19">
        <v>5</v>
      </c>
      <c r="K6697" s="19" t="s">
        <v>7736</v>
      </c>
      <c r="L6697" s="11">
        <v>6</v>
      </c>
      <c r="M6697" s="11"/>
      <c r="N6697" s="24"/>
      <c r="P6697" s="32"/>
      <c r="T6697" s="19"/>
      <c r="U6697" s="3" t="s">
        <v>6872</v>
      </c>
      <c r="X6697" t="str">
        <f t="shared" si="409"/>
        <v/>
      </c>
      <c r="Z6697" t="str">
        <f t="shared" si="410"/>
        <v/>
      </c>
      <c r="AB6697" s="9"/>
      <c r="AC6697" t="s">
        <v>7590</v>
      </c>
      <c r="AD6697">
        <f t="shared" si="412"/>
        <v>0</v>
      </c>
      <c r="AF6697" s="3"/>
      <c r="AH6697" s="9"/>
      <c r="BF6697" t="str">
        <f t="shared" si="413"/>
        <v/>
      </c>
    </row>
    <row r="6698" spans="1:58" ht="10.95" customHeight="1" outlineLevel="1" x14ac:dyDescent="0.25">
      <c r="A6698" t="s">
        <v>3978</v>
      </c>
      <c r="C6698" s="3" t="s">
        <v>12965</v>
      </c>
      <c r="D6698" s="3">
        <v>1549</v>
      </c>
      <c r="E6698" s="9">
        <v>1994</v>
      </c>
      <c r="F6698" s="7" t="s">
        <v>3814</v>
      </c>
      <c r="G6698" s="7" t="s">
        <v>5401</v>
      </c>
      <c r="H6698" s="8" t="s">
        <v>6899</v>
      </c>
      <c r="I6698" s="8" t="s">
        <v>8142</v>
      </c>
      <c r="J6698" s="19">
        <v>4</v>
      </c>
      <c r="K6698" s="19" t="s">
        <v>7736</v>
      </c>
      <c r="L6698" s="11">
        <v>6</v>
      </c>
      <c r="M6698" s="11"/>
      <c r="N6698" s="24"/>
      <c r="P6698" s="32"/>
      <c r="T6698" s="19"/>
      <c r="U6698" s="3" t="s">
        <v>6872</v>
      </c>
      <c r="X6698" t="str">
        <f t="shared" si="409"/>
        <v/>
      </c>
      <c r="Z6698" t="str">
        <f t="shared" si="410"/>
        <v/>
      </c>
      <c r="AB6698" s="9"/>
      <c r="AC6698" t="s">
        <v>6899</v>
      </c>
      <c r="AD6698">
        <f t="shared" si="412"/>
        <v>0</v>
      </c>
      <c r="AF6698" s="3"/>
      <c r="AH6698" s="9"/>
      <c r="BF6698" t="str">
        <f t="shared" si="413"/>
        <v/>
      </c>
    </row>
    <row r="6699" spans="1:58" ht="10.95" customHeight="1" outlineLevel="1" x14ac:dyDescent="0.25">
      <c r="A6699" t="s">
        <v>3978</v>
      </c>
      <c r="C6699" s="3" t="s">
        <v>12965</v>
      </c>
      <c r="D6699" s="3" t="s">
        <v>8146</v>
      </c>
      <c r="E6699" s="9">
        <v>1994</v>
      </c>
      <c r="F6699" s="7" t="s">
        <v>7034</v>
      </c>
      <c r="G6699" s="7" t="s">
        <v>5401</v>
      </c>
      <c r="H6699" s="8" t="s">
        <v>8147</v>
      </c>
      <c r="I6699" s="8" t="s">
        <v>8142</v>
      </c>
      <c r="J6699" s="19">
        <v>4</v>
      </c>
      <c r="K6699" s="19" t="s">
        <v>7736</v>
      </c>
      <c r="L6699" s="11">
        <v>5</v>
      </c>
      <c r="M6699" s="11"/>
      <c r="N6699" s="24"/>
      <c r="P6699" s="32"/>
      <c r="T6699" s="19"/>
      <c r="U6699" s="3" t="s">
        <v>6872</v>
      </c>
      <c r="X6699">
        <f t="shared" si="409"/>
        <v>1</v>
      </c>
      <c r="Z6699" t="str">
        <f t="shared" si="410"/>
        <v/>
      </c>
      <c r="AB6699" s="9"/>
      <c r="AC6699" t="s">
        <v>8147</v>
      </c>
      <c r="AD6699">
        <f t="shared" si="412"/>
        <v>1</v>
      </c>
      <c r="AF6699" s="3"/>
      <c r="AH6699" s="9"/>
      <c r="BF6699" t="str">
        <f t="shared" si="413"/>
        <v/>
      </c>
    </row>
    <row r="6700" spans="1:58" ht="10.95" customHeight="1" outlineLevel="1" x14ac:dyDescent="0.25">
      <c r="A6700" t="s">
        <v>3978</v>
      </c>
      <c r="C6700" s="3" t="s">
        <v>12965</v>
      </c>
      <c r="D6700" s="3">
        <v>1555</v>
      </c>
      <c r="E6700" s="9">
        <v>1994</v>
      </c>
      <c r="F6700" s="7" t="s">
        <v>3814</v>
      </c>
      <c r="G6700" s="7" t="s">
        <v>5401</v>
      </c>
      <c r="H6700" s="8" t="s">
        <v>9056</v>
      </c>
      <c r="I6700" s="8" t="s">
        <v>20904</v>
      </c>
      <c r="J6700" s="19">
        <v>6</v>
      </c>
      <c r="K6700" s="19" t="s">
        <v>7736</v>
      </c>
      <c r="L6700" s="11">
        <v>0.8</v>
      </c>
      <c r="M6700" s="11"/>
      <c r="N6700" s="24"/>
      <c r="P6700" s="32"/>
      <c r="T6700" s="19"/>
      <c r="U6700" s="3" t="s">
        <v>6872</v>
      </c>
      <c r="X6700" t="str">
        <f t="shared" si="409"/>
        <v/>
      </c>
      <c r="Z6700" t="str">
        <f t="shared" si="410"/>
        <v/>
      </c>
      <c r="AB6700" s="9"/>
      <c r="AC6700" t="s">
        <v>9056</v>
      </c>
      <c r="AD6700">
        <f t="shared" si="412"/>
        <v>0</v>
      </c>
      <c r="AF6700" s="3"/>
      <c r="AH6700" s="9"/>
      <c r="BF6700" t="str">
        <f t="shared" si="413"/>
        <v/>
      </c>
    </row>
    <row r="6701" spans="1:58" ht="10.95" customHeight="1" outlineLevel="1" x14ac:dyDescent="0.25">
      <c r="A6701" t="s">
        <v>3978</v>
      </c>
      <c r="C6701" s="3" t="s">
        <v>12965</v>
      </c>
      <c r="D6701" s="3">
        <v>1566</v>
      </c>
      <c r="E6701" s="9">
        <v>1994</v>
      </c>
      <c r="F6701" s="7" t="s">
        <v>8144</v>
      </c>
      <c r="G6701" s="7" t="s">
        <v>5401</v>
      </c>
      <c r="H6701" s="8" t="s">
        <v>6899</v>
      </c>
      <c r="I6701" s="8" t="s">
        <v>8143</v>
      </c>
      <c r="J6701" s="19">
        <v>4</v>
      </c>
      <c r="K6701" s="19" t="s">
        <v>7736</v>
      </c>
      <c r="L6701" s="11">
        <v>2</v>
      </c>
      <c r="M6701" s="11"/>
      <c r="N6701" s="24"/>
      <c r="P6701" s="32"/>
      <c r="T6701" s="19"/>
      <c r="U6701" s="3" t="s">
        <v>6872</v>
      </c>
      <c r="X6701" t="str">
        <f t="shared" si="409"/>
        <v/>
      </c>
      <c r="Z6701">
        <f t="shared" si="410"/>
        <v>1</v>
      </c>
      <c r="AB6701" s="9"/>
      <c r="AC6701" t="s">
        <v>6899</v>
      </c>
      <c r="AD6701">
        <f t="shared" si="412"/>
        <v>0</v>
      </c>
      <c r="AF6701" s="3"/>
      <c r="AH6701" s="9"/>
      <c r="BF6701" t="str">
        <f t="shared" si="413"/>
        <v/>
      </c>
    </row>
    <row r="6702" spans="1:58" ht="10.95" customHeight="1" outlineLevel="1" x14ac:dyDescent="0.25">
      <c r="A6702" t="s">
        <v>3978</v>
      </c>
      <c r="C6702" s="3" t="s">
        <v>12965</v>
      </c>
      <c r="D6702" s="3">
        <v>1640</v>
      </c>
      <c r="E6702" s="9">
        <v>1996</v>
      </c>
      <c r="F6702" s="7" t="s">
        <v>6027</v>
      </c>
      <c r="G6702" s="7" t="s">
        <v>5401</v>
      </c>
      <c r="H6702" s="43" t="s">
        <v>9056</v>
      </c>
      <c r="I6702" s="8" t="s">
        <v>21250</v>
      </c>
      <c r="J6702" s="19">
        <v>6</v>
      </c>
      <c r="K6702" s="19" t="s">
        <v>7738</v>
      </c>
      <c r="L6702" s="11"/>
      <c r="M6702" s="11"/>
      <c r="N6702" s="24"/>
      <c r="P6702" s="32"/>
      <c r="T6702" s="19"/>
      <c r="U6702" s="3" t="s">
        <v>6872</v>
      </c>
      <c r="X6702" t="str">
        <f t="shared" si="409"/>
        <v/>
      </c>
      <c r="Z6702" t="str">
        <f t="shared" si="410"/>
        <v/>
      </c>
      <c r="AB6702" s="9"/>
      <c r="AC6702" s="2" t="s">
        <v>21249</v>
      </c>
      <c r="AD6702">
        <f t="shared" si="412"/>
        <v>0</v>
      </c>
      <c r="AF6702" s="3"/>
      <c r="AH6702" s="9"/>
      <c r="BF6702" t="str">
        <f t="shared" si="413"/>
        <v/>
      </c>
    </row>
    <row r="6703" spans="1:58" ht="10.95" customHeight="1" outlineLevel="1" x14ac:dyDescent="0.25">
      <c r="A6703" t="s">
        <v>3978</v>
      </c>
      <c r="C6703" s="3" t="s">
        <v>12965</v>
      </c>
      <c r="D6703" s="3">
        <v>1641</v>
      </c>
      <c r="E6703" s="9">
        <v>1996</v>
      </c>
      <c r="F6703" s="10" t="s">
        <v>3814</v>
      </c>
      <c r="G6703" s="7" t="s">
        <v>5401</v>
      </c>
      <c r="H6703" s="43" t="s">
        <v>9056</v>
      </c>
      <c r="I6703" s="8" t="s">
        <v>21250</v>
      </c>
      <c r="J6703" s="19">
        <v>6</v>
      </c>
      <c r="K6703" s="19" t="s">
        <v>7738</v>
      </c>
      <c r="L6703" s="11"/>
      <c r="M6703" s="11"/>
      <c r="N6703" s="24"/>
      <c r="P6703" s="32"/>
      <c r="T6703" s="19"/>
      <c r="U6703" s="3" t="s">
        <v>6872</v>
      </c>
      <c r="X6703" t="str">
        <f t="shared" si="409"/>
        <v/>
      </c>
      <c r="Z6703" t="str">
        <f t="shared" si="410"/>
        <v/>
      </c>
      <c r="AB6703" s="9"/>
      <c r="AC6703" s="2" t="s">
        <v>21249</v>
      </c>
      <c r="AD6703">
        <f t="shared" si="412"/>
        <v>0</v>
      </c>
      <c r="AF6703" s="3"/>
      <c r="AH6703" s="9"/>
      <c r="BF6703" t="str">
        <f t="shared" si="413"/>
        <v/>
      </c>
    </row>
    <row r="6704" spans="1:58" ht="10.95" customHeight="1" outlineLevel="1" x14ac:dyDescent="0.25">
      <c r="A6704" t="s">
        <v>3978</v>
      </c>
      <c r="C6704" s="3" t="s">
        <v>12965</v>
      </c>
      <c r="D6704" s="3">
        <v>1708</v>
      </c>
      <c r="E6704" s="9">
        <v>1996</v>
      </c>
      <c r="F6704" s="7" t="s">
        <v>6027</v>
      </c>
      <c r="G6704" s="7" t="s">
        <v>5401</v>
      </c>
      <c r="H6704" s="8" t="s">
        <v>959</v>
      </c>
      <c r="I6704" s="8" t="s">
        <v>7075</v>
      </c>
      <c r="J6704" s="19">
        <v>5</v>
      </c>
      <c r="K6704" s="19" t="s">
        <v>7736</v>
      </c>
      <c r="L6704" s="11">
        <v>6</v>
      </c>
      <c r="M6704" s="11"/>
      <c r="N6704" s="24"/>
      <c r="P6704" s="32"/>
      <c r="T6704" s="19"/>
      <c r="U6704" s="3" t="s">
        <v>6872</v>
      </c>
      <c r="X6704" t="str">
        <f t="shared" si="409"/>
        <v/>
      </c>
      <c r="Z6704" t="str">
        <f t="shared" si="410"/>
        <v/>
      </c>
      <c r="AB6704" s="9"/>
      <c r="AC6704" t="s">
        <v>959</v>
      </c>
      <c r="AD6704">
        <f t="shared" si="412"/>
        <v>0</v>
      </c>
      <c r="AF6704" s="3"/>
      <c r="AH6704" s="9"/>
      <c r="BF6704" t="str">
        <f t="shared" si="413"/>
        <v/>
      </c>
    </row>
    <row r="6705" spans="1:58" ht="10.95" customHeight="1" outlineLevel="1" x14ac:dyDescent="0.25">
      <c r="A6705" t="s">
        <v>3978</v>
      </c>
      <c r="C6705" s="3" t="s">
        <v>12965</v>
      </c>
      <c r="D6705" s="3">
        <v>1714</v>
      </c>
      <c r="E6705" s="9">
        <v>1996</v>
      </c>
      <c r="F6705" s="7" t="s">
        <v>21661</v>
      </c>
      <c r="G6705" s="7" t="s">
        <v>5401</v>
      </c>
      <c r="H6705" s="8" t="s">
        <v>959</v>
      </c>
      <c r="I6705" s="8" t="s">
        <v>7075</v>
      </c>
      <c r="J6705" s="19">
        <v>3</v>
      </c>
      <c r="K6705" s="19" t="s">
        <v>7736</v>
      </c>
      <c r="L6705" s="11">
        <v>4</v>
      </c>
      <c r="M6705" s="11"/>
      <c r="N6705" s="24"/>
      <c r="P6705" s="32"/>
      <c r="T6705" s="19"/>
      <c r="U6705" s="3" t="s">
        <v>6872</v>
      </c>
      <c r="X6705" t="str">
        <f t="shared" si="409"/>
        <v/>
      </c>
      <c r="Z6705">
        <f t="shared" si="410"/>
        <v>1</v>
      </c>
      <c r="AB6705" s="9"/>
      <c r="AC6705" t="s">
        <v>959</v>
      </c>
      <c r="AD6705">
        <f t="shared" si="412"/>
        <v>0</v>
      </c>
      <c r="AF6705" s="3"/>
      <c r="AH6705" s="9"/>
      <c r="BE6705" t="s">
        <v>7736</v>
      </c>
      <c r="BF6705">
        <f t="shared" si="413"/>
        <v>4</v>
      </c>
    </row>
    <row r="6706" spans="1:58" ht="10.95" customHeight="1" outlineLevel="1" x14ac:dyDescent="0.25">
      <c r="A6706" t="s">
        <v>3978</v>
      </c>
      <c r="C6706" s="3" t="s">
        <v>12965</v>
      </c>
      <c r="D6706" s="3">
        <v>1714</v>
      </c>
      <c r="E6706" s="9">
        <v>1996</v>
      </c>
      <c r="F6706" s="7" t="s">
        <v>19976</v>
      </c>
      <c r="G6706" s="7" t="s">
        <v>5401</v>
      </c>
      <c r="H6706" s="8" t="s">
        <v>959</v>
      </c>
      <c r="I6706" s="8" t="s">
        <v>7075</v>
      </c>
      <c r="J6706" s="19">
        <v>3</v>
      </c>
      <c r="K6706" s="19" t="s">
        <v>7736</v>
      </c>
      <c r="L6706" s="11">
        <v>2.5</v>
      </c>
      <c r="M6706" s="11"/>
      <c r="N6706" s="24"/>
      <c r="P6706" s="32"/>
      <c r="T6706" s="19"/>
      <c r="U6706" s="3" t="s">
        <v>6872</v>
      </c>
      <c r="X6706">
        <f t="shared" si="409"/>
        <v>1</v>
      </c>
      <c r="Z6706" t="str">
        <f t="shared" si="410"/>
        <v/>
      </c>
      <c r="AB6706" s="9"/>
      <c r="AC6706" t="s">
        <v>959</v>
      </c>
      <c r="AD6706">
        <f t="shared" si="412"/>
        <v>0</v>
      </c>
      <c r="AF6706" s="3"/>
      <c r="AH6706" s="9"/>
      <c r="BE6706" t="s">
        <v>7736</v>
      </c>
      <c r="BF6706">
        <f t="shared" si="413"/>
        <v>2.5</v>
      </c>
    </row>
    <row r="6707" spans="1:58" ht="10.95" customHeight="1" outlineLevel="1" x14ac:dyDescent="0.25">
      <c r="A6707" t="s">
        <v>3978</v>
      </c>
      <c r="C6707" s="3" t="s">
        <v>12965</v>
      </c>
      <c r="D6707" s="3">
        <v>1740</v>
      </c>
      <c r="E6707" s="9">
        <v>1997</v>
      </c>
      <c r="F6707" s="7" t="s">
        <v>6027</v>
      </c>
      <c r="G6707" s="7" t="s">
        <v>5401</v>
      </c>
      <c r="H6707" s="8" t="s">
        <v>7560</v>
      </c>
      <c r="I6707" s="8" t="s">
        <v>7559</v>
      </c>
      <c r="J6707" s="19">
        <v>7</v>
      </c>
      <c r="K6707" s="19" t="s">
        <v>7736</v>
      </c>
      <c r="L6707" s="11">
        <v>3</v>
      </c>
      <c r="M6707" s="11"/>
      <c r="N6707" s="24"/>
      <c r="P6707" s="32"/>
      <c r="T6707" s="19"/>
      <c r="U6707" s="3" t="s">
        <v>6872</v>
      </c>
      <c r="X6707" t="str">
        <f t="shared" si="409"/>
        <v/>
      </c>
      <c r="Z6707" t="str">
        <f t="shared" si="410"/>
        <v/>
      </c>
      <c r="AB6707" s="9"/>
      <c r="AC6707" t="s">
        <v>7560</v>
      </c>
      <c r="AD6707">
        <f t="shared" si="412"/>
        <v>0</v>
      </c>
      <c r="AF6707" s="3"/>
      <c r="AH6707" s="9"/>
      <c r="BF6707" t="str">
        <f t="shared" si="413"/>
        <v/>
      </c>
    </row>
    <row r="6708" spans="1:58" ht="10.95" customHeight="1" outlineLevel="1" x14ac:dyDescent="0.25">
      <c r="A6708" t="s">
        <v>3978</v>
      </c>
      <c r="C6708" s="3" t="s">
        <v>12965</v>
      </c>
      <c r="D6708" s="3">
        <v>1741</v>
      </c>
      <c r="E6708" s="9">
        <v>1997</v>
      </c>
      <c r="F6708" s="7" t="s">
        <v>3814</v>
      </c>
      <c r="G6708" s="7" t="s">
        <v>5401</v>
      </c>
      <c r="H6708" s="8" t="s">
        <v>7560</v>
      </c>
      <c r="I6708" s="8" t="s">
        <v>7559</v>
      </c>
      <c r="J6708" s="19">
        <v>7</v>
      </c>
      <c r="K6708" s="19" t="s">
        <v>7736</v>
      </c>
      <c r="L6708" s="11">
        <v>3</v>
      </c>
      <c r="M6708" s="11"/>
      <c r="N6708" s="24"/>
      <c r="P6708" s="32"/>
      <c r="T6708" s="19"/>
      <c r="U6708" s="3" t="s">
        <v>6872</v>
      </c>
      <c r="X6708" t="str">
        <f t="shared" si="409"/>
        <v/>
      </c>
      <c r="Z6708" t="str">
        <f t="shared" si="410"/>
        <v/>
      </c>
      <c r="AB6708" s="9"/>
      <c r="AC6708" t="s">
        <v>7560</v>
      </c>
      <c r="AD6708">
        <f t="shared" si="412"/>
        <v>0</v>
      </c>
      <c r="AF6708" s="3"/>
      <c r="AH6708" s="9"/>
      <c r="BF6708" t="str">
        <f t="shared" si="413"/>
        <v/>
      </c>
    </row>
    <row r="6709" spans="1:58" ht="10.95" customHeight="1" outlineLevel="1" x14ac:dyDescent="0.25">
      <c r="A6709" t="s">
        <v>3978</v>
      </c>
      <c r="C6709" s="3" t="s">
        <v>12965</v>
      </c>
      <c r="D6709" s="3">
        <v>1742</v>
      </c>
      <c r="E6709" s="9">
        <v>1997</v>
      </c>
      <c r="F6709" s="7" t="s">
        <v>942</v>
      </c>
      <c r="G6709" s="7" t="s">
        <v>5401</v>
      </c>
      <c r="H6709" s="8" t="s">
        <v>7560</v>
      </c>
      <c r="I6709" s="8" t="s">
        <v>7559</v>
      </c>
      <c r="J6709" s="19">
        <v>7</v>
      </c>
      <c r="K6709" s="19" t="s">
        <v>7736</v>
      </c>
      <c r="L6709" s="11">
        <v>3</v>
      </c>
      <c r="M6709" s="11"/>
      <c r="N6709" s="24"/>
      <c r="P6709" s="32"/>
      <c r="T6709" s="19"/>
      <c r="U6709" s="3" t="s">
        <v>6872</v>
      </c>
      <c r="X6709" t="str">
        <f t="shared" si="409"/>
        <v/>
      </c>
      <c r="Z6709" t="str">
        <f t="shared" si="410"/>
        <v/>
      </c>
      <c r="AB6709" s="9"/>
      <c r="AC6709" t="s">
        <v>7560</v>
      </c>
      <c r="AD6709">
        <f t="shared" si="412"/>
        <v>0</v>
      </c>
      <c r="AF6709" s="3"/>
      <c r="AH6709" s="9"/>
      <c r="BF6709" t="str">
        <f t="shared" si="413"/>
        <v/>
      </c>
    </row>
    <row r="6710" spans="1:58" ht="10.95" customHeight="1" outlineLevel="1" x14ac:dyDescent="0.25">
      <c r="A6710" t="s">
        <v>3978</v>
      </c>
      <c r="C6710" s="3" t="s">
        <v>12965</v>
      </c>
      <c r="D6710" s="3" t="s">
        <v>20059</v>
      </c>
      <c r="E6710" s="9">
        <v>1997</v>
      </c>
      <c r="F6710" s="7" t="s">
        <v>20060</v>
      </c>
      <c r="G6710" s="7" t="s">
        <v>5401</v>
      </c>
      <c r="H6710" s="8" t="s">
        <v>7560</v>
      </c>
      <c r="I6710" s="8" t="s">
        <v>7559</v>
      </c>
      <c r="J6710" s="19">
        <v>7</v>
      </c>
      <c r="K6710" s="19" t="s">
        <v>7736</v>
      </c>
      <c r="L6710" s="11">
        <v>5</v>
      </c>
      <c r="M6710" s="11"/>
      <c r="N6710" s="24"/>
      <c r="P6710" s="32"/>
      <c r="T6710" s="19"/>
      <c r="U6710" s="3" t="s">
        <v>6872</v>
      </c>
      <c r="X6710" t="str">
        <f t="shared" si="409"/>
        <v/>
      </c>
      <c r="Z6710">
        <f t="shared" si="410"/>
        <v>1</v>
      </c>
      <c r="AB6710" s="9"/>
      <c r="AC6710" t="s">
        <v>7560</v>
      </c>
      <c r="AD6710">
        <f t="shared" si="412"/>
        <v>0</v>
      </c>
      <c r="AF6710" s="3"/>
      <c r="AH6710" s="9"/>
      <c r="BF6710" t="str">
        <f t="shared" si="413"/>
        <v/>
      </c>
    </row>
    <row r="6711" spans="1:58" ht="10.95" customHeight="1" outlineLevel="1" x14ac:dyDescent="0.25">
      <c r="A6711" t="s">
        <v>3978</v>
      </c>
      <c r="C6711" s="3" t="s">
        <v>12965</v>
      </c>
      <c r="D6711" s="3" t="s">
        <v>20059</v>
      </c>
      <c r="E6711" s="9">
        <v>1997</v>
      </c>
      <c r="F6711" s="7" t="s">
        <v>14844</v>
      </c>
      <c r="G6711" s="7" t="s">
        <v>5401</v>
      </c>
      <c r="H6711" s="8" t="s">
        <v>7560</v>
      </c>
      <c r="I6711" s="8" t="s">
        <v>7559</v>
      </c>
      <c r="J6711" s="19">
        <v>7</v>
      </c>
      <c r="K6711" s="19" t="s">
        <v>7736</v>
      </c>
      <c r="L6711" s="11">
        <v>4.7</v>
      </c>
      <c r="M6711" s="11"/>
      <c r="N6711" s="24"/>
      <c r="P6711" s="32"/>
      <c r="T6711" s="19"/>
      <c r="U6711" s="3" t="s">
        <v>6872</v>
      </c>
      <c r="X6711">
        <f t="shared" si="409"/>
        <v>1</v>
      </c>
      <c r="Z6711" t="str">
        <f t="shared" si="410"/>
        <v/>
      </c>
      <c r="AB6711" s="9"/>
      <c r="AC6711" t="s">
        <v>7560</v>
      </c>
      <c r="AD6711">
        <f t="shared" si="412"/>
        <v>0</v>
      </c>
      <c r="AF6711" s="3"/>
      <c r="AH6711" s="9"/>
      <c r="BF6711" t="str">
        <f t="shared" si="413"/>
        <v/>
      </c>
    </row>
    <row r="6712" spans="1:58" ht="10.95" customHeight="1" outlineLevel="1" x14ac:dyDescent="0.25">
      <c r="A6712" t="s">
        <v>3978</v>
      </c>
      <c r="C6712" s="3" t="s">
        <v>12965</v>
      </c>
      <c r="D6712" s="3">
        <v>1743</v>
      </c>
      <c r="E6712" s="9">
        <v>1997</v>
      </c>
      <c r="F6712" s="7" t="s">
        <v>21662</v>
      </c>
      <c r="G6712" s="7" t="s">
        <v>5401</v>
      </c>
      <c r="H6712" s="8" t="s">
        <v>7560</v>
      </c>
      <c r="I6712" s="8" t="s">
        <v>7559</v>
      </c>
      <c r="J6712" s="19">
        <v>7</v>
      </c>
      <c r="K6712" s="19" t="s">
        <v>7736</v>
      </c>
      <c r="L6712" s="11">
        <v>5</v>
      </c>
      <c r="M6712" s="11"/>
      <c r="N6712" s="24"/>
      <c r="P6712" s="32"/>
      <c r="T6712" s="19"/>
      <c r="U6712" s="3" t="s">
        <v>6872</v>
      </c>
      <c r="X6712" t="str">
        <f t="shared" si="409"/>
        <v/>
      </c>
      <c r="Z6712">
        <f t="shared" si="410"/>
        <v>1</v>
      </c>
      <c r="AB6712" s="9"/>
      <c r="AC6712" t="s">
        <v>7560</v>
      </c>
      <c r="AD6712">
        <f t="shared" si="412"/>
        <v>0</v>
      </c>
      <c r="AF6712" s="3"/>
      <c r="AH6712" s="9"/>
      <c r="BF6712" t="str">
        <f t="shared" si="413"/>
        <v/>
      </c>
    </row>
    <row r="6713" spans="1:58" ht="10.95" customHeight="1" outlineLevel="1" x14ac:dyDescent="0.25">
      <c r="A6713" t="s">
        <v>3978</v>
      </c>
      <c r="C6713" s="3" t="s">
        <v>12965</v>
      </c>
      <c r="D6713" s="3" t="s">
        <v>8150</v>
      </c>
      <c r="E6713" s="9">
        <v>1997</v>
      </c>
      <c r="F6713" s="7" t="s">
        <v>8151</v>
      </c>
      <c r="G6713" s="7" t="s">
        <v>5401</v>
      </c>
      <c r="H6713" s="8" t="s">
        <v>7560</v>
      </c>
      <c r="I6713" s="8" t="s">
        <v>7559</v>
      </c>
      <c r="J6713" s="19">
        <v>7</v>
      </c>
      <c r="K6713" s="19" t="s">
        <v>7736</v>
      </c>
      <c r="L6713" s="11">
        <v>7</v>
      </c>
      <c r="M6713" s="11"/>
      <c r="N6713" s="24"/>
      <c r="P6713" s="32"/>
      <c r="T6713" s="19"/>
      <c r="U6713" s="3" t="s">
        <v>6872</v>
      </c>
      <c r="X6713" t="str">
        <f t="shared" si="409"/>
        <v/>
      </c>
      <c r="Z6713" t="str">
        <f t="shared" si="410"/>
        <v/>
      </c>
      <c r="AB6713" s="9"/>
      <c r="AC6713" t="s">
        <v>7560</v>
      </c>
      <c r="AD6713">
        <f t="shared" si="412"/>
        <v>0</v>
      </c>
      <c r="AF6713" s="3"/>
      <c r="AH6713" s="9"/>
      <c r="BF6713" t="str">
        <f t="shared" si="413"/>
        <v/>
      </c>
    </row>
    <row r="6714" spans="1:58" ht="10.95" customHeight="1" outlineLevel="1" x14ac:dyDescent="0.25">
      <c r="A6714" t="s">
        <v>3978</v>
      </c>
      <c r="C6714" s="3" t="s">
        <v>12965</v>
      </c>
      <c r="D6714" s="3" t="s">
        <v>21112</v>
      </c>
      <c r="E6714" s="9">
        <v>1997</v>
      </c>
      <c r="F6714" s="7" t="s">
        <v>21113</v>
      </c>
      <c r="G6714" s="7" t="s">
        <v>5401</v>
      </c>
      <c r="H6714" s="8" t="s">
        <v>7560</v>
      </c>
      <c r="I6714" s="8" t="s">
        <v>7559</v>
      </c>
      <c r="J6714" s="19">
        <v>7</v>
      </c>
      <c r="K6714" s="19" t="s">
        <v>7736</v>
      </c>
      <c r="L6714" s="11">
        <v>8.6999999999999993</v>
      </c>
      <c r="M6714" s="11"/>
      <c r="N6714" s="24"/>
      <c r="P6714" s="32"/>
      <c r="T6714" s="19"/>
      <c r="U6714" s="3" t="s">
        <v>6872</v>
      </c>
      <c r="X6714">
        <f t="shared" si="409"/>
        <v>1</v>
      </c>
      <c r="Z6714" t="str">
        <f t="shared" si="410"/>
        <v/>
      </c>
      <c r="AB6714" s="9"/>
      <c r="AC6714" t="s">
        <v>7560</v>
      </c>
      <c r="AD6714">
        <f t="shared" si="412"/>
        <v>0</v>
      </c>
      <c r="AF6714" s="3"/>
      <c r="AH6714" s="9"/>
      <c r="BF6714" t="str">
        <f t="shared" si="413"/>
        <v/>
      </c>
    </row>
    <row r="6715" spans="1:58" ht="10.95" customHeight="1" outlineLevel="1" x14ac:dyDescent="0.25">
      <c r="A6715" t="s">
        <v>3978</v>
      </c>
      <c r="C6715" s="3" t="s">
        <v>12965</v>
      </c>
      <c r="D6715" s="3" t="s">
        <v>21118</v>
      </c>
      <c r="E6715" s="9">
        <v>1997</v>
      </c>
      <c r="F6715" s="7" t="s">
        <v>21119</v>
      </c>
      <c r="G6715" s="7" t="s">
        <v>5401</v>
      </c>
      <c r="H6715" s="8" t="s">
        <v>9056</v>
      </c>
      <c r="I6715" s="8" t="s">
        <v>21121</v>
      </c>
      <c r="J6715" s="19">
        <v>4</v>
      </c>
      <c r="K6715" s="19" t="s">
        <v>7736</v>
      </c>
      <c r="L6715" s="11">
        <v>3.5</v>
      </c>
      <c r="M6715" s="11"/>
      <c r="N6715" s="24"/>
      <c r="P6715" s="32"/>
      <c r="T6715" s="19"/>
      <c r="U6715" s="3" t="s">
        <v>6872</v>
      </c>
      <c r="X6715">
        <f t="shared" si="409"/>
        <v>1</v>
      </c>
      <c r="Z6715" t="str">
        <f t="shared" si="410"/>
        <v/>
      </c>
      <c r="AB6715" s="9"/>
      <c r="AC6715" t="s">
        <v>21120</v>
      </c>
      <c r="AD6715">
        <f t="shared" si="412"/>
        <v>0</v>
      </c>
      <c r="AF6715" s="3"/>
      <c r="AH6715" s="9"/>
      <c r="BF6715" t="str">
        <f t="shared" si="413"/>
        <v/>
      </c>
    </row>
    <row r="6716" spans="1:58" ht="10.95" customHeight="1" outlineLevel="1" x14ac:dyDescent="0.25">
      <c r="A6716" t="s">
        <v>3978</v>
      </c>
      <c r="C6716" s="3" t="s">
        <v>12965</v>
      </c>
      <c r="D6716" s="3">
        <v>1790</v>
      </c>
      <c r="E6716" s="9">
        <v>1997</v>
      </c>
      <c r="F6716" s="7" t="s">
        <v>6027</v>
      </c>
      <c r="G6716" s="7" t="s">
        <v>5401</v>
      </c>
      <c r="H6716" s="8" t="s">
        <v>6901</v>
      </c>
      <c r="I6716" s="8" t="s">
        <v>8152</v>
      </c>
      <c r="J6716" s="19">
        <v>4</v>
      </c>
      <c r="K6716" s="19" t="s">
        <v>7736</v>
      </c>
      <c r="L6716" s="11">
        <v>2.25</v>
      </c>
      <c r="M6716" s="11"/>
      <c r="N6716" s="24"/>
      <c r="P6716" s="32"/>
      <c r="T6716" s="19"/>
      <c r="U6716" s="3" t="s">
        <v>6872</v>
      </c>
      <c r="X6716" t="str">
        <f t="shared" si="409"/>
        <v/>
      </c>
      <c r="Z6716" t="str">
        <f t="shared" si="410"/>
        <v/>
      </c>
      <c r="AB6716" s="9"/>
      <c r="AC6716" t="s">
        <v>6901</v>
      </c>
      <c r="AD6716">
        <f t="shared" si="412"/>
        <v>0</v>
      </c>
      <c r="AF6716" s="3"/>
      <c r="AH6716" s="9"/>
      <c r="BF6716" t="str">
        <f t="shared" si="413"/>
        <v/>
      </c>
    </row>
    <row r="6717" spans="1:58" ht="10.95" customHeight="1" outlineLevel="1" x14ac:dyDescent="0.25">
      <c r="A6717" t="s">
        <v>3978</v>
      </c>
      <c r="C6717" s="3" t="s">
        <v>12965</v>
      </c>
      <c r="D6717" s="3" t="s">
        <v>8153</v>
      </c>
      <c r="E6717" s="9">
        <v>1998</v>
      </c>
      <c r="F6717" s="7" t="s">
        <v>21834</v>
      </c>
      <c r="G6717" s="7" t="s">
        <v>5401</v>
      </c>
      <c r="H6717" s="8" t="s">
        <v>943</v>
      </c>
      <c r="I6717" s="8" t="s">
        <v>7076</v>
      </c>
      <c r="J6717" s="19">
        <v>1</v>
      </c>
      <c r="K6717" s="19" t="s">
        <v>20093</v>
      </c>
      <c r="L6717" s="11"/>
      <c r="M6717" s="11"/>
      <c r="N6717" s="24"/>
      <c r="P6717" s="32"/>
      <c r="T6717" s="19"/>
      <c r="U6717" s="3">
        <v>1759</v>
      </c>
      <c r="X6717" t="str">
        <f t="shared" si="409"/>
        <v/>
      </c>
      <c r="Z6717" t="str">
        <f t="shared" si="410"/>
        <v/>
      </c>
      <c r="AB6717" s="9"/>
      <c r="AC6717" t="s">
        <v>943</v>
      </c>
      <c r="AD6717">
        <f t="shared" si="412"/>
        <v>0</v>
      </c>
      <c r="AF6717" s="3"/>
      <c r="AG6717" t="s">
        <v>938</v>
      </c>
      <c r="AH6717" s="9" t="s">
        <v>4925</v>
      </c>
      <c r="BF6717" t="str">
        <f t="shared" si="413"/>
        <v/>
      </c>
    </row>
    <row r="6718" spans="1:58" ht="10.95" customHeight="1" outlineLevel="1" x14ac:dyDescent="0.25">
      <c r="A6718" t="s">
        <v>3978</v>
      </c>
      <c r="C6718" s="3" t="s">
        <v>12965</v>
      </c>
      <c r="D6718" s="3">
        <v>1813</v>
      </c>
      <c r="E6718" s="9">
        <v>1998</v>
      </c>
      <c r="F6718" s="7" t="s">
        <v>21133</v>
      </c>
      <c r="G6718" s="7" t="s">
        <v>5401</v>
      </c>
      <c r="H6718" s="8" t="s">
        <v>10685</v>
      </c>
      <c r="I6718" s="8" t="s">
        <v>7076</v>
      </c>
      <c r="J6718" s="19">
        <v>3</v>
      </c>
      <c r="K6718" s="19" t="s">
        <v>7736</v>
      </c>
      <c r="L6718" s="11">
        <v>3</v>
      </c>
      <c r="M6718" s="11"/>
      <c r="N6718" s="24"/>
      <c r="P6718" s="32"/>
      <c r="T6718" s="19"/>
      <c r="U6718" s="3">
        <v>1759</v>
      </c>
      <c r="X6718">
        <f t="shared" si="409"/>
        <v>1</v>
      </c>
      <c r="Z6718" t="str">
        <f t="shared" si="410"/>
        <v/>
      </c>
      <c r="AB6718" s="9"/>
      <c r="AC6718" t="s">
        <v>10685</v>
      </c>
      <c r="AD6718">
        <f t="shared" si="412"/>
        <v>0</v>
      </c>
      <c r="AF6718" s="3"/>
      <c r="AG6718" t="s">
        <v>938</v>
      </c>
      <c r="AH6718" s="9" t="s">
        <v>4925</v>
      </c>
      <c r="BF6718" t="str">
        <f t="shared" si="413"/>
        <v/>
      </c>
    </row>
    <row r="6719" spans="1:58" ht="10.95" customHeight="1" outlineLevel="1" x14ac:dyDescent="0.25">
      <c r="A6719" t="s">
        <v>3978</v>
      </c>
      <c r="C6719" s="3" t="s">
        <v>12965</v>
      </c>
      <c r="D6719" s="3">
        <v>1817</v>
      </c>
      <c r="E6719" s="9">
        <v>1998</v>
      </c>
      <c r="F6719" s="7" t="s">
        <v>21133</v>
      </c>
      <c r="G6719" s="7" t="s">
        <v>5401</v>
      </c>
      <c r="H6719" s="8" t="s">
        <v>3988</v>
      </c>
      <c r="I6719" s="8" t="s">
        <v>7076</v>
      </c>
      <c r="J6719" s="19">
        <v>3</v>
      </c>
      <c r="K6719" s="19" t="s">
        <v>7736</v>
      </c>
      <c r="L6719" s="11">
        <v>3</v>
      </c>
      <c r="M6719" s="11"/>
      <c r="N6719" s="24"/>
      <c r="P6719" s="32"/>
      <c r="T6719" s="19"/>
      <c r="U6719" s="3">
        <v>1759</v>
      </c>
      <c r="X6719">
        <f t="shared" si="409"/>
        <v>1</v>
      </c>
      <c r="Z6719" t="str">
        <f t="shared" si="410"/>
        <v/>
      </c>
      <c r="AB6719" s="9"/>
      <c r="AC6719" t="s">
        <v>943</v>
      </c>
      <c r="AD6719">
        <f t="shared" si="412"/>
        <v>0</v>
      </c>
      <c r="AF6719" s="3"/>
      <c r="AG6719" t="s">
        <v>938</v>
      </c>
      <c r="AH6719" s="9" t="s">
        <v>4925</v>
      </c>
      <c r="BF6719" t="str">
        <f t="shared" si="413"/>
        <v/>
      </c>
    </row>
    <row r="6720" spans="1:58" ht="10.95" customHeight="1" outlineLevel="1" x14ac:dyDescent="0.25">
      <c r="A6720" t="s">
        <v>3978</v>
      </c>
      <c r="C6720" s="3" t="s">
        <v>12965</v>
      </c>
      <c r="D6720" s="3">
        <v>1823</v>
      </c>
      <c r="E6720" s="9">
        <v>1998</v>
      </c>
      <c r="F6720" s="7" t="s">
        <v>21133</v>
      </c>
      <c r="G6720" s="7" t="s">
        <v>5401</v>
      </c>
      <c r="H6720" s="8" t="s">
        <v>943</v>
      </c>
      <c r="I6720" s="8" t="s">
        <v>7076</v>
      </c>
      <c r="J6720" s="19">
        <v>3</v>
      </c>
      <c r="K6720" s="19" t="s">
        <v>7736</v>
      </c>
      <c r="L6720" s="11">
        <v>3</v>
      </c>
      <c r="M6720" s="11"/>
      <c r="N6720" s="24"/>
      <c r="P6720" s="32"/>
      <c r="T6720" s="19"/>
      <c r="U6720" s="3">
        <v>1759</v>
      </c>
      <c r="X6720">
        <f t="shared" si="409"/>
        <v>1</v>
      </c>
      <c r="Z6720" t="str">
        <f t="shared" si="410"/>
        <v/>
      </c>
      <c r="AB6720" s="9"/>
      <c r="AC6720" t="s">
        <v>943</v>
      </c>
      <c r="AD6720">
        <f t="shared" si="412"/>
        <v>0</v>
      </c>
      <c r="AF6720" s="3"/>
      <c r="AG6720" t="s">
        <v>938</v>
      </c>
      <c r="AH6720" s="9" t="s">
        <v>4925</v>
      </c>
      <c r="BF6720" t="str">
        <f t="shared" si="413"/>
        <v/>
      </c>
    </row>
    <row r="6721" spans="1:58" ht="10.95" customHeight="1" outlineLevel="1" x14ac:dyDescent="0.25">
      <c r="A6721" t="s">
        <v>3978</v>
      </c>
      <c r="C6721" s="3" t="s">
        <v>12965</v>
      </c>
      <c r="D6721" s="3" t="s">
        <v>8155</v>
      </c>
      <c r="E6721" s="9">
        <v>1998</v>
      </c>
      <c r="F6721" s="7" t="s">
        <v>8157</v>
      </c>
      <c r="G6721" s="7" t="s">
        <v>5401</v>
      </c>
      <c r="H6721" s="8" t="s">
        <v>943</v>
      </c>
      <c r="I6721" s="8" t="s">
        <v>7076</v>
      </c>
      <c r="J6721" s="19">
        <v>1</v>
      </c>
      <c r="K6721" s="19" t="s">
        <v>7736</v>
      </c>
      <c r="L6721" s="11">
        <v>8</v>
      </c>
      <c r="M6721" s="11"/>
      <c r="N6721" s="24"/>
      <c r="P6721" s="32"/>
      <c r="T6721" s="19"/>
      <c r="U6721" s="3">
        <v>1759</v>
      </c>
      <c r="X6721" t="str">
        <f t="shared" si="409"/>
        <v/>
      </c>
      <c r="Z6721" t="str">
        <f t="shared" si="410"/>
        <v/>
      </c>
      <c r="AB6721" s="9"/>
      <c r="AC6721" t="s">
        <v>943</v>
      </c>
      <c r="AD6721">
        <f t="shared" si="412"/>
        <v>0</v>
      </c>
      <c r="AF6721" s="3"/>
      <c r="AG6721" t="s">
        <v>938</v>
      </c>
      <c r="AH6721" s="9" t="s">
        <v>4925</v>
      </c>
      <c r="BF6721" t="str">
        <f t="shared" si="413"/>
        <v/>
      </c>
    </row>
    <row r="6722" spans="1:58" ht="10.95" customHeight="1" outlineLevel="1" x14ac:dyDescent="0.25">
      <c r="A6722" t="s">
        <v>3978</v>
      </c>
      <c r="C6722" s="3" t="s">
        <v>12965</v>
      </c>
      <c r="D6722" s="3">
        <v>1824</v>
      </c>
      <c r="E6722" s="9">
        <v>1998</v>
      </c>
      <c r="F6722" s="7" t="s">
        <v>6914</v>
      </c>
      <c r="G6722" s="7" t="s">
        <v>5401</v>
      </c>
      <c r="H6722" s="8" t="s">
        <v>943</v>
      </c>
      <c r="I6722" s="8" t="s">
        <v>7076</v>
      </c>
      <c r="J6722" s="19">
        <v>1</v>
      </c>
      <c r="K6722" s="19" t="s">
        <v>7736</v>
      </c>
      <c r="L6722" s="11">
        <v>2</v>
      </c>
      <c r="M6722" s="11"/>
      <c r="N6722" s="24"/>
      <c r="P6722" s="32"/>
      <c r="S6722">
        <v>1</v>
      </c>
      <c r="T6722" s="19"/>
      <c r="U6722" s="3">
        <v>1760</v>
      </c>
      <c r="X6722" t="str">
        <f t="shared" ref="X6722:X6785" si="414">IF(COUNTIF(F6722,"*fdc*"),1,"")</f>
        <v/>
      </c>
      <c r="Z6722" t="str">
        <f t="shared" ref="Z6722:Z6785" si="415">IF(COUNTIF(F6722,"*s/s*"),1,"")</f>
        <v/>
      </c>
      <c r="AB6722" s="9"/>
      <c r="AC6722" t="s">
        <v>943</v>
      </c>
      <c r="AD6722">
        <f t="shared" si="412"/>
        <v>0</v>
      </c>
      <c r="AF6722" s="3"/>
      <c r="AG6722" t="s">
        <v>938</v>
      </c>
      <c r="AH6722" s="9" t="s">
        <v>4925</v>
      </c>
      <c r="BE6722" t="s">
        <v>7736</v>
      </c>
      <c r="BF6722">
        <f t="shared" si="413"/>
        <v>2</v>
      </c>
    </row>
    <row r="6723" spans="1:58" ht="10.95" customHeight="1" outlineLevel="1" x14ac:dyDescent="0.25">
      <c r="A6723" t="s">
        <v>3978</v>
      </c>
      <c r="C6723" s="3" t="s">
        <v>12965</v>
      </c>
      <c r="D6723" s="3" t="s">
        <v>8154</v>
      </c>
      <c r="E6723" s="9">
        <v>1998</v>
      </c>
      <c r="F6723" s="7" t="s">
        <v>8216</v>
      </c>
      <c r="G6723" s="7" t="s">
        <v>5401</v>
      </c>
      <c r="H6723" s="8" t="s">
        <v>943</v>
      </c>
      <c r="I6723" s="8" t="s">
        <v>7076</v>
      </c>
      <c r="J6723" s="19">
        <v>1</v>
      </c>
      <c r="K6723" s="19" t="s">
        <v>7736</v>
      </c>
      <c r="L6723" s="11">
        <v>3.5</v>
      </c>
      <c r="M6723" s="11"/>
      <c r="N6723" s="24"/>
      <c r="P6723" s="32"/>
      <c r="T6723" s="19"/>
      <c r="U6723" s="3">
        <v>1760</v>
      </c>
      <c r="X6723">
        <f t="shared" si="414"/>
        <v>1</v>
      </c>
      <c r="Z6723" t="str">
        <f t="shared" si="415"/>
        <v/>
      </c>
      <c r="AB6723" s="9"/>
      <c r="AC6723" t="s">
        <v>943</v>
      </c>
      <c r="AD6723">
        <f t="shared" si="412"/>
        <v>0</v>
      </c>
      <c r="AF6723" s="3"/>
      <c r="AG6723" t="s">
        <v>938</v>
      </c>
      <c r="AH6723" s="9" t="s">
        <v>4925</v>
      </c>
      <c r="BF6723" t="str">
        <f t="shared" ref="BF6723:BF6735" si="416">IF(BE6723="y",L6723,"")</f>
        <v/>
      </c>
    </row>
    <row r="6724" spans="1:58" ht="10.95" customHeight="1" outlineLevel="1" x14ac:dyDescent="0.25">
      <c r="A6724" t="s">
        <v>3978</v>
      </c>
      <c r="C6724" s="3" t="s">
        <v>12965</v>
      </c>
      <c r="D6724" s="3">
        <v>1832</v>
      </c>
      <c r="E6724" s="9">
        <v>1998</v>
      </c>
      <c r="F6724" s="7" t="s">
        <v>6027</v>
      </c>
      <c r="G6724" s="7" t="s">
        <v>5401</v>
      </c>
      <c r="H6724" s="8" t="s">
        <v>9054</v>
      </c>
      <c r="I6724" s="8" t="s">
        <v>7559</v>
      </c>
      <c r="J6724" s="19">
        <v>7</v>
      </c>
      <c r="K6724" s="19" t="s">
        <v>7736</v>
      </c>
      <c r="L6724" s="11">
        <v>0.4</v>
      </c>
      <c r="M6724" s="11"/>
      <c r="N6724" s="24"/>
      <c r="P6724" s="32"/>
      <c r="T6724" s="19"/>
      <c r="U6724" s="3"/>
      <c r="X6724" t="str">
        <f t="shared" si="414"/>
        <v/>
      </c>
      <c r="Z6724" t="str">
        <f t="shared" si="415"/>
        <v/>
      </c>
      <c r="AB6724" s="9"/>
      <c r="AC6724" t="s">
        <v>9054</v>
      </c>
      <c r="AD6724">
        <f t="shared" si="412"/>
        <v>0</v>
      </c>
      <c r="AF6724" s="3"/>
      <c r="AH6724" s="9"/>
      <c r="BF6724" t="str">
        <f t="shared" si="416"/>
        <v/>
      </c>
    </row>
    <row r="6725" spans="1:58" ht="10.95" customHeight="1" outlineLevel="1" x14ac:dyDescent="0.25">
      <c r="A6725" t="s">
        <v>3978</v>
      </c>
      <c r="C6725" s="3" t="s">
        <v>12965</v>
      </c>
      <c r="D6725" s="3">
        <v>1833</v>
      </c>
      <c r="E6725" s="9">
        <v>1998</v>
      </c>
      <c r="F6725" s="7" t="s">
        <v>3814</v>
      </c>
      <c r="G6725" s="7" t="s">
        <v>5401</v>
      </c>
      <c r="H6725" s="8" t="s">
        <v>8158</v>
      </c>
      <c r="I6725" s="8" t="s">
        <v>7559</v>
      </c>
      <c r="J6725" s="19">
        <v>7</v>
      </c>
      <c r="K6725" s="19" t="s">
        <v>7736</v>
      </c>
      <c r="L6725" s="11">
        <v>0.4</v>
      </c>
      <c r="M6725" s="11"/>
      <c r="N6725" s="24"/>
      <c r="P6725" s="32"/>
      <c r="T6725" s="19"/>
      <c r="U6725" s="3"/>
      <c r="X6725" t="str">
        <f t="shared" si="414"/>
        <v/>
      </c>
      <c r="Z6725" t="str">
        <f t="shared" si="415"/>
        <v/>
      </c>
      <c r="AB6725" s="9"/>
      <c r="AC6725" t="s">
        <v>8158</v>
      </c>
      <c r="AD6725">
        <f t="shared" si="412"/>
        <v>0</v>
      </c>
      <c r="AF6725" s="3"/>
      <c r="AH6725" s="9"/>
      <c r="BF6725" t="str">
        <f t="shared" si="416"/>
        <v/>
      </c>
    </row>
    <row r="6726" spans="1:58" ht="10.95" customHeight="1" outlineLevel="1" x14ac:dyDescent="0.25">
      <c r="A6726" t="s">
        <v>3978</v>
      </c>
      <c r="C6726" s="3" t="s">
        <v>12965</v>
      </c>
      <c r="D6726" s="3">
        <v>1834</v>
      </c>
      <c r="E6726" s="9">
        <v>1998</v>
      </c>
      <c r="F6726" s="7" t="s">
        <v>942</v>
      </c>
      <c r="G6726" s="7" t="s">
        <v>5401</v>
      </c>
      <c r="H6726" s="8" t="s">
        <v>8159</v>
      </c>
      <c r="I6726" s="8" t="s">
        <v>7559</v>
      </c>
      <c r="J6726" s="19">
        <v>7</v>
      </c>
      <c r="K6726" s="19" t="s">
        <v>7736</v>
      </c>
      <c r="L6726" s="11">
        <v>0.4</v>
      </c>
      <c r="M6726" s="11"/>
      <c r="N6726" s="24"/>
      <c r="P6726" s="32"/>
      <c r="T6726" s="19"/>
      <c r="U6726" s="3"/>
      <c r="X6726" t="str">
        <f t="shared" si="414"/>
        <v/>
      </c>
      <c r="Z6726" t="str">
        <f t="shared" si="415"/>
        <v/>
      </c>
      <c r="AB6726" s="9"/>
      <c r="AC6726" t="s">
        <v>8159</v>
      </c>
      <c r="AD6726">
        <f t="shared" si="412"/>
        <v>0</v>
      </c>
      <c r="AF6726" s="3"/>
      <c r="AH6726" s="9"/>
      <c r="BF6726" t="str">
        <f t="shared" si="416"/>
        <v/>
      </c>
    </row>
    <row r="6727" spans="1:58" ht="10.95" customHeight="1" outlineLevel="1" x14ac:dyDescent="0.25">
      <c r="A6727" t="s">
        <v>3978</v>
      </c>
      <c r="C6727" s="3" t="s">
        <v>12965</v>
      </c>
      <c r="D6727" s="3">
        <v>1839</v>
      </c>
      <c r="E6727" s="9">
        <v>1998</v>
      </c>
      <c r="F6727" s="7" t="s">
        <v>6902</v>
      </c>
      <c r="G6727" s="7" t="s">
        <v>5401</v>
      </c>
      <c r="H6727" s="8" t="s">
        <v>6903</v>
      </c>
      <c r="I6727" s="8" t="s">
        <v>8160</v>
      </c>
      <c r="J6727" s="19">
        <v>1</v>
      </c>
      <c r="K6727" s="19" t="s">
        <v>7736</v>
      </c>
      <c r="L6727" s="11">
        <v>1.7</v>
      </c>
      <c r="M6727" s="11"/>
      <c r="N6727" s="24"/>
      <c r="P6727" s="32"/>
      <c r="T6727" s="19"/>
      <c r="U6727" s="3" t="s">
        <v>6872</v>
      </c>
      <c r="X6727" t="str">
        <f t="shared" si="414"/>
        <v/>
      </c>
      <c r="Z6727">
        <f t="shared" si="415"/>
        <v>1</v>
      </c>
      <c r="AB6727" s="9"/>
      <c r="AC6727" t="s">
        <v>6903</v>
      </c>
      <c r="AD6727">
        <f t="shared" si="412"/>
        <v>0</v>
      </c>
      <c r="AF6727" s="3"/>
      <c r="AH6727" s="9"/>
      <c r="BF6727" t="str">
        <f t="shared" si="416"/>
        <v/>
      </c>
    </row>
    <row r="6728" spans="1:58" ht="10.95" customHeight="1" outlineLevel="1" x14ac:dyDescent="0.25">
      <c r="A6728" t="s">
        <v>3978</v>
      </c>
      <c r="C6728" s="3" t="s">
        <v>12965</v>
      </c>
      <c r="D6728" s="3" t="s">
        <v>8161</v>
      </c>
      <c r="E6728" s="9">
        <v>1998</v>
      </c>
      <c r="F6728" s="7" t="s">
        <v>7034</v>
      </c>
      <c r="G6728" s="7" t="s">
        <v>5401</v>
      </c>
      <c r="H6728" s="8" t="s">
        <v>6903</v>
      </c>
      <c r="I6728" s="8" t="s">
        <v>8160</v>
      </c>
      <c r="J6728" s="19">
        <v>1</v>
      </c>
      <c r="K6728" s="19" t="s">
        <v>7736</v>
      </c>
      <c r="L6728" s="11">
        <v>9</v>
      </c>
      <c r="M6728" s="11"/>
      <c r="N6728" s="24"/>
      <c r="P6728" s="32"/>
      <c r="T6728" s="19"/>
      <c r="U6728" s="3" t="s">
        <v>6872</v>
      </c>
      <c r="X6728">
        <f t="shared" si="414"/>
        <v>1</v>
      </c>
      <c r="Z6728" t="str">
        <f t="shared" si="415"/>
        <v/>
      </c>
      <c r="AB6728" s="9"/>
      <c r="AC6728" t="s">
        <v>6903</v>
      </c>
      <c r="AD6728">
        <f t="shared" si="412"/>
        <v>0</v>
      </c>
      <c r="AF6728" s="3"/>
      <c r="AH6728" s="9"/>
      <c r="BF6728" t="str">
        <f t="shared" si="416"/>
        <v/>
      </c>
    </row>
    <row r="6729" spans="1:58" ht="10.95" customHeight="1" outlineLevel="1" x14ac:dyDescent="0.25">
      <c r="A6729" t="s">
        <v>3978</v>
      </c>
      <c r="C6729" s="3" t="s">
        <v>12965</v>
      </c>
      <c r="D6729" s="3">
        <v>1845</v>
      </c>
      <c r="E6729" s="9">
        <v>1998</v>
      </c>
      <c r="F6729" s="7" t="s">
        <v>3814</v>
      </c>
      <c r="G6729" s="7" t="s">
        <v>5401</v>
      </c>
      <c r="H6729" s="8" t="s">
        <v>959</v>
      </c>
      <c r="I6729" s="8" t="s">
        <v>7080</v>
      </c>
      <c r="J6729" s="19">
        <v>4</v>
      </c>
      <c r="K6729" s="19" t="s">
        <v>7736</v>
      </c>
      <c r="L6729" s="11">
        <v>1</v>
      </c>
      <c r="M6729" s="11"/>
      <c r="N6729" s="24"/>
      <c r="P6729" s="32"/>
      <c r="T6729" s="19"/>
      <c r="U6729" s="3" t="s">
        <v>6872</v>
      </c>
      <c r="X6729" t="str">
        <f t="shared" si="414"/>
        <v/>
      </c>
      <c r="Z6729" t="str">
        <f t="shared" si="415"/>
        <v/>
      </c>
      <c r="AB6729" s="9"/>
      <c r="AC6729" t="s">
        <v>959</v>
      </c>
      <c r="AD6729">
        <f t="shared" si="412"/>
        <v>0</v>
      </c>
      <c r="AF6729" s="3"/>
      <c r="AH6729" s="9"/>
      <c r="BF6729" t="str">
        <f t="shared" si="416"/>
        <v/>
      </c>
    </row>
    <row r="6730" spans="1:58" ht="10.95" customHeight="1" outlineLevel="1" x14ac:dyDescent="0.25">
      <c r="A6730" t="s">
        <v>3978</v>
      </c>
      <c r="C6730" s="3" t="s">
        <v>12965</v>
      </c>
      <c r="D6730" s="3">
        <v>1846</v>
      </c>
      <c r="E6730" s="9">
        <v>1998</v>
      </c>
      <c r="F6730" s="7" t="s">
        <v>3814</v>
      </c>
      <c r="G6730" s="7" t="s">
        <v>5401</v>
      </c>
      <c r="H6730" s="8" t="s">
        <v>959</v>
      </c>
      <c r="I6730" s="8" t="s">
        <v>7080</v>
      </c>
      <c r="J6730" s="19">
        <v>4</v>
      </c>
      <c r="K6730" s="19" t="s">
        <v>7736</v>
      </c>
      <c r="L6730" s="11">
        <v>1</v>
      </c>
      <c r="M6730" s="11"/>
      <c r="N6730" s="24"/>
      <c r="P6730" s="32"/>
      <c r="T6730" s="19"/>
      <c r="U6730" s="3" t="s">
        <v>6872</v>
      </c>
      <c r="X6730" t="str">
        <f t="shared" si="414"/>
        <v/>
      </c>
      <c r="Z6730" t="str">
        <f t="shared" si="415"/>
        <v/>
      </c>
      <c r="AB6730" s="9"/>
      <c r="AC6730" t="s">
        <v>959</v>
      </c>
      <c r="AD6730">
        <f t="shared" si="412"/>
        <v>0</v>
      </c>
      <c r="AF6730" s="3"/>
      <c r="AH6730" s="9"/>
      <c r="BF6730" t="str">
        <f t="shared" si="416"/>
        <v/>
      </c>
    </row>
    <row r="6731" spans="1:58" ht="10.95" customHeight="1" outlineLevel="1" x14ac:dyDescent="0.25">
      <c r="A6731" t="s">
        <v>3978</v>
      </c>
      <c r="C6731" s="3" t="s">
        <v>12965</v>
      </c>
      <c r="D6731" s="3" t="s">
        <v>8162</v>
      </c>
      <c r="E6731" s="9">
        <v>1998</v>
      </c>
      <c r="F6731" s="7" t="s">
        <v>6904</v>
      </c>
      <c r="G6731" s="7" t="s">
        <v>5401</v>
      </c>
      <c r="H6731" s="8" t="s">
        <v>959</v>
      </c>
      <c r="I6731" s="8" t="s">
        <v>7080</v>
      </c>
      <c r="J6731" s="19">
        <v>4</v>
      </c>
      <c r="K6731" s="19" t="s">
        <v>7736</v>
      </c>
      <c r="L6731" s="11">
        <v>2.5</v>
      </c>
      <c r="M6731" s="11"/>
      <c r="N6731" s="24"/>
      <c r="P6731" s="32"/>
      <c r="T6731" s="19"/>
      <c r="U6731" s="3" t="s">
        <v>6872</v>
      </c>
      <c r="X6731" t="str">
        <f t="shared" si="414"/>
        <v/>
      </c>
      <c r="Z6731" t="str">
        <f t="shared" si="415"/>
        <v/>
      </c>
      <c r="AB6731" s="9"/>
      <c r="AC6731" t="s">
        <v>959</v>
      </c>
      <c r="AD6731">
        <f t="shared" si="412"/>
        <v>0</v>
      </c>
      <c r="AF6731" s="3"/>
      <c r="AH6731" s="9"/>
      <c r="BF6731" t="str">
        <f t="shared" si="416"/>
        <v/>
      </c>
    </row>
    <row r="6732" spans="1:58" ht="10.95" customHeight="1" outlineLevel="1" x14ac:dyDescent="0.25">
      <c r="A6732" t="s">
        <v>3978</v>
      </c>
      <c r="C6732" s="3" t="s">
        <v>12965</v>
      </c>
      <c r="D6732" s="3" t="s">
        <v>8163</v>
      </c>
      <c r="E6732" s="9">
        <v>1998</v>
      </c>
      <c r="F6732" s="7" t="s">
        <v>8164</v>
      </c>
      <c r="G6732" s="7" t="s">
        <v>5401</v>
      </c>
      <c r="H6732" s="8" t="s">
        <v>959</v>
      </c>
      <c r="I6732" s="8" t="s">
        <v>7080</v>
      </c>
      <c r="J6732" s="19">
        <v>4</v>
      </c>
      <c r="K6732" s="19" t="s">
        <v>7736</v>
      </c>
      <c r="L6732" s="11">
        <v>4</v>
      </c>
      <c r="M6732" s="11"/>
      <c r="N6732" s="24"/>
      <c r="P6732" s="32"/>
      <c r="T6732" s="19"/>
      <c r="U6732" s="3" t="s">
        <v>6872</v>
      </c>
      <c r="X6732">
        <f t="shared" si="414"/>
        <v>1</v>
      </c>
      <c r="Z6732" t="str">
        <f t="shared" si="415"/>
        <v/>
      </c>
      <c r="AB6732" s="9"/>
      <c r="AC6732" t="s">
        <v>959</v>
      </c>
      <c r="AD6732">
        <f t="shared" si="412"/>
        <v>0</v>
      </c>
      <c r="AF6732" s="3"/>
      <c r="AH6732" s="9"/>
      <c r="BF6732" t="str">
        <f t="shared" si="416"/>
        <v/>
      </c>
    </row>
    <row r="6733" spans="1:58" ht="10.95" customHeight="1" outlineLevel="1" x14ac:dyDescent="0.25">
      <c r="A6733" t="s">
        <v>3978</v>
      </c>
      <c r="C6733" s="3" t="s">
        <v>12965</v>
      </c>
      <c r="D6733" s="3" t="s">
        <v>8163</v>
      </c>
      <c r="E6733" s="9">
        <v>1998</v>
      </c>
      <c r="F6733" s="7" t="s">
        <v>8165</v>
      </c>
      <c r="G6733" s="7" t="s">
        <v>5401</v>
      </c>
      <c r="H6733" s="8" t="s">
        <v>959</v>
      </c>
      <c r="I6733" s="8" t="s">
        <v>7080</v>
      </c>
      <c r="J6733" s="19">
        <v>4</v>
      </c>
      <c r="K6733" s="19" t="s">
        <v>7736</v>
      </c>
      <c r="L6733" s="11">
        <v>4.5</v>
      </c>
      <c r="M6733" s="11"/>
      <c r="N6733" s="24"/>
      <c r="P6733" s="32"/>
      <c r="T6733" s="19"/>
      <c r="U6733" s="3" t="s">
        <v>6872</v>
      </c>
      <c r="X6733">
        <f t="shared" si="414"/>
        <v>1</v>
      </c>
      <c r="Z6733" t="str">
        <f t="shared" si="415"/>
        <v/>
      </c>
      <c r="AB6733" s="9"/>
      <c r="AC6733" t="s">
        <v>959</v>
      </c>
      <c r="AD6733">
        <f t="shared" si="412"/>
        <v>0</v>
      </c>
      <c r="AF6733" s="3"/>
      <c r="AH6733" s="9"/>
      <c r="BF6733" t="str">
        <f t="shared" si="416"/>
        <v/>
      </c>
    </row>
    <row r="6734" spans="1:58" ht="10.95" customHeight="1" outlineLevel="1" x14ac:dyDescent="0.25">
      <c r="A6734" t="s">
        <v>3978</v>
      </c>
      <c r="C6734" s="3" t="s">
        <v>12965</v>
      </c>
      <c r="D6734" s="3" t="s">
        <v>8162</v>
      </c>
      <c r="E6734" s="9">
        <v>1998</v>
      </c>
      <c r="F6734" s="7" t="s">
        <v>21127</v>
      </c>
      <c r="G6734" s="7" t="s">
        <v>5401</v>
      </c>
      <c r="H6734" s="8" t="s">
        <v>959</v>
      </c>
      <c r="I6734" s="8" t="s">
        <v>21129</v>
      </c>
      <c r="J6734" s="19">
        <v>4</v>
      </c>
      <c r="K6734" s="19" t="s">
        <v>7736</v>
      </c>
      <c r="L6734" s="11">
        <v>3.7</v>
      </c>
      <c r="M6734" s="11"/>
      <c r="N6734" s="24"/>
      <c r="P6734" s="32"/>
      <c r="T6734" s="19"/>
      <c r="U6734" s="3" t="s">
        <v>6872</v>
      </c>
      <c r="X6734">
        <f t="shared" si="414"/>
        <v>1</v>
      </c>
      <c r="Z6734" t="str">
        <f t="shared" si="415"/>
        <v/>
      </c>
      <c r="AB6734" s="9"/>
      <c r="AC6734" t="s">
        <v>21128</v>
      </c>
      <c r="AD6734">
        <f t="shared" si="412"/>
        <v>0</v>
      </c>
      <c r="AF6734" s="3"/>
      <c r="AH6734" s="9"/>
      <c r="BF6734" t="str">
        <f t="shared" si="416"/>
        <v/>
      </c>
    </row>
    <row r="6735" spans="1:58" ht="10.95" customHeight="1" outlineLevel="1" x14ac:dyDescent="0.25">
      <c r="A6735" t="s">
        <v>3978</v>
      </c>
      <c r="C6735" s="3" t="s">
        <v>12965</v>
      </c>
      <c r="D6735" s="3">
        <v>1847</v>
      </c>
      <c r="E6735" s="9">
        <v>1998</v>
      </c>
      <c r="F6735" s="7" t="s">
        <v>6902</v>
      </c>
      <c r="G6735" s="7" t="s">
        <v>5401</v>
      </c>
      <c r="H6735" s="8" t="s">
        <v>959</v>
      </c>
      <c r="I6735" s="8" t="s">
        <v>7080</v>
      </c>
      <c r="J6735" s="19">
        <v>4</v>
      </c>
      <c r="K6735" s="19" t="s">
        <v>7736</v>
      </c>
      <c r="L6735" s="11">
        <v>1.5</v>
      </c>
      <c r="M6735" s="11"/>
      <c r="N6735" s="24"/>
      <c r="P6735" s="32"/>
      <c r="T6735" s="19"/>
      <c r="U6735" s="3" t="s">
        <v>6872</v>
      </c>
      <c r="X6735" t="str">
        <f t="shared" si="414"/>
        <v/>
      </c>
      <c r="Z6735">
        <f t="shared" si="415"/>
        <v>1</v>
      </c>
      <c r="AB6735" s="9"/>
      <c r="AC6735" t="s">
        <v>959</v>
      </c>
      <c r="AD6735">
        <f t="shared" si="412"/>
        <v>0</v>
      </c>
      <c r="AF6735" s="3"/>
      <c r="AH6735" s="9"/>
      <c r="BF6735" t="str">
        <f t="shared" si="416"/>
        <v/>
      </c>
    </row>
    <row r="6736" spans="1:58" ht="10.95" customHeight="1" outlineLevel="1" x14ac:dyDescent="0.25">
      <c r="A6736" t="s">
        <v>3978</v>
      </c>
      <c r="C6736" s="3" t="s">
        <v>12965</v>
      </c>
      <c r="D6736" s="3" t="s">
        <v>9062</v>
      </c>
      <c r="E6736" s="9">
        <v>1998</v>
      </c>
      <c r="F6736" s="7" t="s">
        <v>8216</v>
      </c>
      <c r="G6736" s="7" t="s">
        <v>5401</v>
      </c>
      <c r="H6736" s="8" t="s">
        <v>943</v>
      </c>
      <c r="I6736" s="8" t="s">
        <v>7080</v>
      </c>
      <c r="J6736" s="19">
        <v>3</v>
      </c>
      <c r="K6736" s="19" t="s">
        <v>7736</v>
      </c>
      <c r="L6736" s="11">
        <v>3.5</v>
      </c>
      <c r="M6736" s="11"/>
      <c r="N6736" s="24"/>
      <c r="P6736" s="32"/>
      <c r="T6736" s="19"/>
      <c r="U6736" s="3"/>
      <c r="W6736" t="s">
        <v>7738</v>
      </c>
      <c r="X6736">
        <f t="shared" si="414"/>
        <v>1</v>
      </c>
      <c r="Z6736" t="str">
        <f t="shared" si="415"/>
        <v/>
      </c>
      <c r="AB6736" s="9"/>
      <c r="AC6736" t="s">
        <v>943</v>
      </c>
      <c r="AD6736">
        <f t="shared" si="412"/>
        <v>0</v>
      </c>
      <c r="AF6736" s="3"/>
      <c r="AH6736" s="9"/>
      <c r="BF6736" t="s">
        <v>7736</v>
      </c>
    </row>
    <row r="6737" spans="1:58" ht="10.95" customHeight="1" outlineLevel="1" x14ac:dyDescent="0.25">
      <c r="A6737" t="s">
        <v>3978</v>
      </c>
      <c r="C6737" s="3" t="s">
        <v>12965</v>
      </c>
      <c r="D6737" s="3">
        <v>1922</v>
      </c>
      <c r="E6737" s="9">
        <v>1999</v>
      </c>
      <c r="F6737" s="7" t="s">
        <v>6194</v>
      </c>
      <c r="G6737" s="7" t="s">
        <v>5401</v>
      </c>
      <c r="H6737" s="8" t="s">
        <v>931</v>
      </c>
      <c r="I6737" s="8" t="s">
        <v>7076</v>
      </c>
      <c r="J6737" s="19">
        <v>2</v>
      </c>
      <c r="K6737" s="19" t="s">
        <v>7736</v>
      </c>
      <c r="L6737" s="11">
        <v>0.3</v>
      </c>
      <c r="M6737" s="11"/>
      <c r="N6737" s="24"/>
      <c r="P6737" s="32"/>
      <c r="T6737" s="19"/>
      <c r="U6737" s="3" t="s">
        <v>930</v>
      </c>
      <c r="X6737" t="str">
        <f t="shared" si="414"/>
        <v/>
      </c>
      <c r="Z6737" t="str">
        <f t="shared" si="415"/>
        <v/>
      </c>
      <c r="AB6737" s="9"/>
      <c r="AC6737" t="s">
        <v>931</v>
      </c>
      <c r="AD6737">
        <f t="shared" si="412"/>
        <v>0</v>
      </c>
      <c r="AF6737" s="3"/>
      <c r="AG6737" t="s">
        <v>8983</v>
      </c>
      <c r="AH6737" s="9"/>
      <c r="BF6737" t="str">
        <f>IF(BE6737="y",L6737,"")</f>
        <v/>
      </c>
    </row>
    <row r="6738" spans="1:58" ht="10.95" customHeight="1" outlineLevel="1" x14ac:dyDescent="0.25">
      <c r="A6738" t="s">
        <v>3978</v>
      </c>
      <c r="C6738" s="3" t="s">
        <v>12965</v>
      </c>
      <c r="D6738" s="3">
        <v>1922</v>
      </c>
      <c r="E6738" s="9">
        <v>1999</v>
      </c>
      <c r="F6738" s="7" t="s">
        <v>21130</v>
      </c>
      <c r="G6738" s="7" t="s">
        <v>5401</v>
      </c>
      <c r="H6738" s="8" t="s">
        <v>931</v>
      </c>
      <c r="I6738" s="8" t="s">
        <v>7076</v>
      </c>
      <c r="J6738" s="19">
        <v>2</v>
      </c>
      <c r="K6738" s="19" t="s">
        <v>7736</v>
      </c>
      <c r="L6738" s="11">
        <v>2.7</v>
      </c>
      <c r="M6738" s="11"/>
      <c r="N6738" s="24"/>
      <c r="P6738" s="32"/>
      <c r="T6738" s="19"/>
      <c r="U6738" s="3" t="s">
        <v>930</v>
      </c>
      <c r="X6738">
        <f t="shared" si="414"/>
        <v>1</v>
      </c>
      <c r="Z6738" t="str">
        <f t="shared" si="415"/>
        <v/>
      </c>
      <c r="AB6738" s="9"/>
      <c r="AC6738" t="s">
        <v>931</v>
      </c>
      <c r="AD6738">
        <f t="shared" si="412"/>
        <v>0</v>
      </c>
      <c r="AF6738" s="3"/>
      <c r="AG6738" t="s">
        <v>8983</v>
      </c>
      <c r="AH6738" s="9"/>
      <c r="BF6738" t="str">
        <f>IF(BE6738="y",L6738,"")</f>
        <v/>
      </c>
    </row>
    <row r="6739" spans="1:58" ht="10.95" customHeight="1" outlineLevel="1" x14ac:dyDescent="0.25">
      <c r="A6739" t="s">
        <v>3978</v>
      </c>
      <c r="C6739" s="3" t="s">
        <v>12965</v>
      </c>
      <c r="D6739" s="3" t="s">
        <v>8167</v>
      </c>
      <c r="E6739" s="9">
        <v>1999</v>
      </c>
      <c r="F6739" s="7" t="s">
        <v>8166</v>
      </c>
      <c r="G6739" s="7" t="s">
        <v>5401</v>
      </c>
      <c r="H6739" s="8" t="s">
        <v>931</v>
      </c>
      <c r="I6739" s="8" t="s">
        <v>7076</v>
      </c>
      <c r="J6739" s="19">
        <v>2</v>
      </c>
      <c r="K6739" s="19" t="s">
        <v>7736</v>
      </c>
      <c r="L6739" s="11">
        <v>6</v>
      </c>
      <c r="M6739" s="11"/>
      <c r="N6739" s="24"/>
      <c r="P6739" s="32"/>
      <c r="T6739" s="19"/>
      <c r="U6739" s="3" t="s">
        <v>930</v>
      </c>
      <c r="X6739" t="str">
        <f t="shared" si="414"/>
        <v/>
      </c>
      <c r="Z6739">
        <f t="shared" si="415"/>
        <v>1</v>
      </c>
      <c r="AB6739" s="9"/>
      <c r="AC6739" t="s">
        <v>931</v>
      </c>
      <c r="AD6739">
        <f t="shared" si="412"/>
        <v>0</v>
      </c>
      <c r="AF6739" s="3"/>
      <c r="AG6739" t="s">
        <v>3985</v>
      </c>
      <c r="AH6739" s="9" t="s">
        <v>4925</v>
      </c>
      <c r="BF6739" t="str">
        <f>IF(BE6739="y",L6739,"")</f>
        <v/>
      </c>
    </row>
    <row r="6740" spans="1:58" ht="10.95" customHeight="1" outlineLevel="1" x14ac:dyDescent="0.25">
      <c r="A6740" t="s">
        <v>3978</v>
      </c>
      <c r="C6740" s="3" t="s">
        <v>12965</v>
      </c>
      <c r="D6740" s="3">
        <v>1938</v>
      </c>
      <c r="E6740" s="9">
        <v>1999</v>
      </c>
      <c r="F6740" s="7" t="s">
        <v>932</v>
      </c>
      <c r="G6740" s="7" t="s">
        <v>5401</v>
      </c>
      <c r="H6740" s="8" t="s">
        <v>931</v>
      </c>
      <c r="I6740" s="8" t="s">
        <v>7076</v>
      </c>
      <c r="J6740" s="19">
        <v>2</v>
      </c>
      <c r="K6740" s="19" t="s">
        <v>7736</v>
      </c>
      <c r="L6740" s="11">
        <v>3</v>
      </c>
      <c r="M6740" s="11"/>
      <c r="N6740" s="24"/>
      <c r="P6740" s="32"/>
      <c r="T6740" s="19"/>
      <c r="U6740" s="3">
        <v>1829</v>
      </c>
      <c r="X6740" t="str">
        <f t="shared" si="414"/>
        <v/>
      </c>
      <c r="Z6740" t="str">
        <f t="shared" si="415"/>
        <v/>
      </c>
      <c r="AB6740" s="9"/>
      <c r="AC6740" t="s">
        <v>931</v>
      </c>
      <c r="AD6740">
        <f t="shared" si="412"/>
        <v>0</v>
      </c>
      <c r="AF6740" s="3"/>
      <c r="AG6740" t="s">
        <v>3985</v>
      </c>
      <c r="AH6740" s="9" t="s">
        <v>4613</v>
      </c>
      <c r="BF6740" t="str">
        <f>IF(BE6740="y",L6740,"")</f>
        <v/>
      </c>
    </row>
    <row r="6741" spans="1:58" ht="10.95" customHeight="1" outlineLevel="1" x14ac:dyDescent="0.25">
      <c r="A6741" t="s">
        <v>3978</v>
      </c>
      <c r="C6741" s="3" t="s">
        <v>12965</v>
      </c>
      <c r="D6741" s="3">
        <v>1938</v>
      </c>
      <c r="E6741" s="9">
        <v>1999</v>
      </c>
      <c r="F6741" s="7" t="s">
        <v>21131</v>
      </c>
      <c r="G6741" s="7" t="s">
        <v>5401</v>
      </c>
      <c r="H6741" s="8" t="s">
        <v>931</v>
      </c>
      <c r="I6741" s="8" t="s">
        <v>7076</v>
      </c>
      <c r="J6741" s="19">
        <v>2</v>
      </c>
      <c r="K6741" s="19" t="s">
        <v>7736</v>
      </c>
      <c r="L6741" s="11">
        <v>2.7</v>
      </c>
      <c r="M6741" s="11"/>
      <c r="N6741" s="24"/>
      <c r="P6741" s="32"/>
      <c r="T6741" s="19"/>
      <c r="U6741" s="3">
        <v>1829</v>
      </c>
      <c r="X6741">
        <f t="shared" si="414"/>
        <v>1</v>
      </c>
      <c r="Z6741" t="str">
        <f t="shared" si="415"/>
        <v/>
      </c>
      <c r="AB6741" s="9"/>
      <c r="AC6741" t="s">
        <v>931</v>
      </c>
      <c r="AD6741">
        <f t="shared" si="412"/>
        <v>0</v>
      </c>
      <c r="AF6741" s="3"/>
      <c r="AG6741" t="s">
        <v>3985</v>
      </c>
      <c r="AH6741" s="9" t="s">
        <v>4613</v>
      </c>
      <c r="BF6741" t="str">
        <f>IF(BE6741="y",L6741,"")</f>
        <v/>
      </c>
    </row>
    <row r="6742" spans="1:58" ht="10.95" customHeight="1" outlineLevel="1" x14ac:dyDescent="0.25">
      <c r="A6742" t="s">
        <v>3978</v>
      </c>
      <c r="C6742" s="3" t="s">
        <v>12965</v>
      </c>
      <c r="D6742" s="3">
        <v>1958</v>
      </c>
      <c r="E6742" s="9">
        <v>1999</v>
      </c>
      <c r="F6742" s="7" t="s">
        <v>6194</v>
      </c>
      <c r="G6742" s="7" t="s">
        <v>5401</v>
      </c>
      <c r="H6742" s="8" t="s">
        <v>7582</v>
      </c>
      <c r="I6742" s="8" t="s">
        <v>8175</v>
      </c>
      <c r="J6742" s="19">
        <v>7</v>
      </c>
      <c r="K6742" s="19" t="s">
        <v>20093</v>
      </c>
      <c r="L6742" s="11"/>
      <c r="M6742" s="11"/>
      <c r="N6742" s="24"/>
      <c r="P6742" s="32"/>
      <c r="T6742" s="19"/>
      <c r="U6742" s="3"/>
      <c r="X6742" t="str">
        <f t="shared" si="414"/>
        <v/>
      </c>
      <c r="Z6742" t="str">
        <f t="shared" si="415"/>
        <v/>
      </c>
      <c r="AB6742" s="9"/>
      <c r="AC6742" t="s">
        <v>7582</v>
      </c>
      <c r="AD6742">
        <f t="shared" si="412"/>
        <v>0</v>
      </c>
      <c r="AF6742" s="3"/>
      <c r="AH6742" s="9"/>
    </row>
    <row r="6743" spans="1:58" ht="10.95" customHeight="1" outlineLevel="1" x14ac:dyDescent="0.25">
      <c r="A6743" t="s">
        <v>3978</v>
      </c>
      <c r="C6743" s="3" t="s">
        <v>12965</v>
      </c>
      <c r="D6743" s="3">
        <v>1959</v>
      </c>
      <c r="E6743" s="9">
        <v>1999</v>
      </c>
      <c r="F6743" s="7" t="s">
        <v>942</v>
      </c>
      <c r="G6743" s="7" t="s">
        <v>5401</v>
      </c>
      <c r="H6743" s="8" t="s">
        <v>7582</v>
      </c>
      <c r="I6743" s="8" t="s">
        <v>8175</v>
      </c>
      <c r="J6743" s="19">
        <v>7</v>
      </c>
      <c r="K6743" s="19" t="s">
        <v>20093</v>
      </c>
      <c r="L6743" s="11"/>
      <c r="M6743" s="11"/>
      <c r="N6743" s="24"/>
      <c r="P6743" s="32"/>
      <c r="T6743" s="19"/>
      <c r="U6743" s="3"/>
      <c r="X6743" t="str">
        <f t="shared" si="414"/>
        <v/>
      </c>
      <c r="Z6743" t="str">
        <f t="shared" si="415"/>
        <v/>
      </c>
      <c r="AB6743" s="9"/>
      <c r="AC6743" t="s">
        <v>7582</v>
      </c>
      <c r="AD6743">
        <f t="shared" si="412"/>
        <v>0</v>
      </c>
      <c r="AF6743" s="3"/>
      <c r="AH6743" s="9"/>
    </row>
    <row r="6744" spans="1:58" ht="10.95" customHeight="1" outlineLevel="1" x14ac:dyDescent="0.25">
      <c r="A6744" t="s">
        <v>3978</v>
      </c>
      <c r="C6744" s="3" t="s">
        <v>12965</v>
      </c>
      <c r="D6744" s="3">
        <v>1960</v>
      </c>
      <c r="E6744" s="9">
        <v>1999</v>
      </c>
      <c r="F6744" s="7" t="s">
        <v>5222</v>
      </c>
      <c r="G6744" s="7" t="s">
        <v>5401</v>
      </c>
      <c r="H6744" s="8" t="s">
        <v>7582</v>
      </c>
      <c r="I6744" s="8" t="s">
        <v>8175</v>
      </c>
      <c r="J6744" s="19">
        <v>7</v>
      </c>
      <c r="K6744" s="19" t="s">
        <v>20093</v>
      </c>
      <c r="L6744" s="11"/>
      <c r="M6744" s="11"/>
      <c r="N6744" s="24"/>
      <c r="P6744" s="32"/>
      <c r="T6744" s="19"/>
      <c r="U6744" s="3"/>
      <c r="X6744" t="str">
        <f t="shared" si="414"/>
        <v/>
      </c>
      <c r="Z6744" t="str">
        <f t="shared" si="415"/>
        <v/>
      </c>
      <c r="AB6744" s="9"/>
      <c r="AC6744" t="s">
        <v>7582</v>
      </c>
      <c r="AD6744">
        <f t="shared" si="412"/>
        <v>0</v>
      </c>
      <c r="AF6744" s="3"/>
      <c r="AH6744" s="9"/>
    </row>
    <row r="6745" spans="1:58" ht="10.95" customHeight="1" outlineLevel="1" x14ac:dyDescent="0.25">
      <c r="A6745" t="s">
        <v>3978</v>
      </c>
      <c r="C6745" s="3" t="s">
        <v>12965</v>
      </c>
      <c r="D6745" s="3" t="s">
        <v>18011</v>
      </c>
      <c r="E6745" s="9">
        <v>1999</v>
      </c>
      <c r="F6745" s="7" t="s">
        <v>18013</v>
      </c>
      <c r="G6745" s="7" t="s">
        <v>5401</v>
      </c>
      <c r="H6745" s="8" t="s">
        <v>7582</v>
      </c>
      <c r="I6745" s="8" t="s">
        <v>8175</v>
      </c>
      <c r="J6745" s="19">
        <v>7</v>
      </c>
      <c r="K6745" s="19" t="s">
        <v>7736</v>
      </c>
      <c r="L6745" s="11">
        <v>7</v>
      </c>
      <c r="M6745" s="11"/>
      <c r="N6745" s="24"/>
      <c r="P6745" s="32"/>
      <c r="T6745" s="19"/>
      <c r="U6745" s="3"/>
      <c r="X6745" t="str">
        <f t="shared" si="414"/>
        <v/>
      </c>
      <c r="Z6745">
        <f t="shared" si="415"/>
        <v>1</v>
      </c>
      <c r="AB6745" s="9"/>
      <c r="AC6745" t="s">
        <v>7582</v>
      </c>
      <c r="AD6745">
        <f t="shared" si="412"/>
        <v>0</v>
      </c>
      <c r="AF6745" s="3"/>
      <c r="AH6745" s="9"/>
    </row>
    <row r="6746" spans="1:58" ht="10.95" customHeight="1" outlineLevel="1" x14ac:dyDescent="0.25">
      <c r="A6746" t="s">
        <v>3978</v>
      </c>
      <c r="C6746" s="3" t="s">
        <v>12965</v>
      </c>
      <c r="D6746" s="3" t="s">
        <v>18011</v>
      </c>
      <c r="E6746" s="9">
        <v>1999</v>
      </c>
      <c r="F6746" s="7" t="s">
        <v>20481</v>
      </c>
      <c r="G6746" s="7" t="s">
        <v>5401</v>
      </c>
      <c r="H6746" s="8" t="s">
        <v>7582</v>
      </c>
      <c r="I6746" s="8" t="s">
        <v>8175</v>
      </c>
      <c r="J6746" s="19">
        <v>7</v>
      </c>
      <c r="K6746" s="19" t="s">
        <v>7736</v>
      </c>
      <c r="L6746" s="11">
        <v>25</v>
      </c>
      <c r="M6746" s="11"/>
      <c r="N6746" s="24"/>
      <c r="P6746" s="32"/>
      <c r="T6746" s="19"/>
      <c r="U6746" s="3"/>
      <c r="X6746" t="str">
        <f t="shared" si="414"/>
        <v/>
      </c>
      <c r="Z6746">
        <f t="shared" si="415"/>
        <v>1</v>
      </c>
      <c r="AB6746" s="9"/>
      <c r="AC6746" t="s">
        <v>7582</v>
      </c>
      <c r="AD6746">
        <f t="shared" si="412"/>
        <v>0</v>
      </c>
      <c r="AF6746" s="3"/>
      <c r="AH6746" s="9"/>
    </row>
    <row r="6747" spans="1:58" ht="10.95" customHeight="1" outlineLevel="1" x14ac:dyDescent="0.25">
      <c r="A6747" t="s">
        <v>3978</v>
      </c>
      <c r="C6747" s="3" t="s">
        <v>12965</v>
      </c>
      <c r="D6747" s="3">
        <v>1961</v>
      </c>
      <c r="E6747" s="9">
        <v>1999</v>
      </c>
      <c r="F6747" s="7" t="s">
        <v>18012</v>
      </c>
      <c r="G6747" s="7" t="s">
        <v>5401</v>
      </c>
      <c r="H6747" s="8" t="s">
        <v>7582</v>
      </c>
      <c r="I6747" s="8" t="s">
        <v>8175</v>
      </c>
      <c r="J6747" s="19">
        <v>7</v>
      </c>
      <c r="K6747" s="19" t="s">
        <v>7736</v>
      </c>
      <c r="L6747" s="11">
        <v>3</v>
      </c>
      <c r="M6747" s="11"/>
      <c r="N6747" s="24"/>
      <c r="P6747" s="32"/>
      <c r="T6747" s="19"/>
      <c r="U6747" s="3"/>
      <c r="X6747" t="str">
        <f t="shared" si="414"/>
        <v/>
      </c>
      <c r="Z6747">
        <f t="shared" si="415"/>
        <v>1</v>
      </c>
      <c r="AB6747" s="9"/>
      <c r="AC6747" t="s">
        <v>7582</v>
      </c>
      <c r="AD6747">
        <f t="shared" si="412"/>
        <v>0</v>
      </c>
      <c r="AF6747" s="3"/>
      <c r="AH6747" s="9"/>
    </row>
    <row r="6748" spans="1:58" ht="10.95" customHeight="1" outlineLevel="1" x14ac:dyDescent="0.25">
      <c r="A6748" t="s">
        <v>3978</v>
      </c>
      <c r="C6748" s="3" t="s">
        <v>12965</v>
      </c>
      <c r="D6748" s="3">
        <v>1962</v>
      </c>
      <c r="E6748" s="9">
        <v>1999</v>
      </c>
      <c r="F6748" s="7" t="s">
        <v>18012</v>
      </c>
      <c r="G6748" s="7" t="s">
        <v>5401</v>
      </c>
      <c r="H6748" s="8" t="s">
        <v>7582</v>
      </c>
      <c r="I6748" s="8" t="s">
        <v>8175</v>
      </c>
      <c r="J6748" s="19">
        <v>7</v>
      </c>
      <c r="K6748" s="19" t="s">
        <v>7736</v>
      </c>
      <c r="L6748" s="11">
        <v>14.5</v>
      </c>
      <c r="M6748" s="11"/>
      <c r="N6748" s="24"/>
      <c r="P6748" s="32"/>
      <c r="T6748" s="19"/>
      <c r="U6748" s="3"/>
      <c r="X6748" t="str">
        <f t="shared" si="414"/>
        <v/>
      </c>
      <c r="Z6748">
        <f t="shared" si="415"/>
        <v>1</v>
      </c>
      <c r="AB6748" s="9"/>
      <c r="AC6748" t="s">
        <v>7582</v>
      </c>
      <c r="AD6748">
        <f t="shared" si="412"/>
        <v>0</v>
      </c>
      <c r="AF6748" s="3"/>
      <c r="AH6748" s="9"/>
    </row>
    <row r="6749" spans="1:58" ht="10.95" customHeight="1" outlineLevel="1" x14ac:dyDescent="0.25">
      <c r="A6749" t="s">
        <v>3978</v>
      </c>
      <c r="C6749" s="3" t="s">
        <v>12965</v>
      </c>
      <c r="D6749" s="3">
        <v>1976</v>
      </c>
      <c r="E6749" s="9">
        <v>1999</v>
      </c>
      <c r="F6749" s="7" t="s">
        <v>6194</v>
      </c>
      <c r="G6749" s="7" t="s">
        <v>5401</v>
      </c>
      <c r="H6749" s="8" t="s">
        <v>3988</v>
      </c>
      <c r="I6749" s="8" t="s">
        <v>8168</v>
      </c>
      <c r="J6749" s="19">
        <v>3</v>
      </c>
      <c r="K6749" s="19" t="s">
        <v>7736</v>
      </c>
      <c r="L6749" s="11">
        <v>2</v>
      </c>
      <c r="M6749" s="11"/>
      <c r="N6749" s="24"/>
      <c r="P6749" s="32"/>
      <c r="T6749" s="19"/>
      <c r="U6749" s="3">
        <v>1862</v>
      </c>
      <c r="X6749" t="str">
        <f t="shared" si="414"/>
        <v/>
      </c>
      <c r="Z6749" t="str">
        <f t="shared" si="415"/>
        <v/>
      </c>
      <c r="AB6749" s="9"/>
      <c r="AC6749" t="s">
        <v>3988</v>
      </c>
      <c r="AD6749">
        <f t="shared" si="412"/>
        <v>0</v>
      </c>
      <c r="AF6749" s="3"/>
      <c r="AG6749" t="s">
        <v>3989</v>
      </c>
      <c r="AH6749" s="9" t="s">
        <v>4613</v>
      </c>
      <c r="BF6749" t="str">
        <f t="shared" ref="BF6749:BF6780" si="417">IF(BE6749="y",L6749,"")</f>
        <v/>
      </c>
    </row>
    <row r="6750" spans="1:58" ht="10.95" customHeight="1" outlineLevel="1" x14ac:dyDescent="0.25">
      <c r="A6750" t="s">
        <v>3978</v>
      </c>
      <c r="C6750" s="3" t="s">
        <v>12965</v>
      </c>
      <c r="D6750" s="3" t="s">
        <v>8169</v>
      </c>
      <c r="E6750" s="9">
        <v>1999</v>
      </c>
      <c r="F6750" s="7" t="s">
        <v>7034</v>
      </c>
      <c r="G6750" s="7" t="s">
        <v>5401</v>
      </c>
      <c r="H6750" s="8" t="s">
        <v>3988</v>
      </c>
      <c r="I6750" s="8" t="s">
        <v>8168</v>
      </c>
      <c r="J6750" s="19">
        <v>3</v>
      </c>
      <c r="K6750" s="19" t="s">
        <v>7736</v>
      </c>
      <c r="L6750" s="11">
        <v>3.5</v>
      </c>
      <c r="M6750" s="11"/>
      <c r="N6750" s="24"/>
      <c r="P6750" s="32"/>
      <c r="T6750" s="19"/>
      <c r="U6750" s="3">
        <v>1862</v>
      </c>
      <c r="X6750">
        <f t="shared" si="414"/>
        <v>1</v>
      </c>
      <c r="Z6750" t="str">
        <f t="shared" si="415"/>
        <v/>
      </c>
      <c r="AB6750" s="9"/>
      <c r="AC6750" t="s">
        <v>3988</v>
      </c>
      <c r="AD6750">
        <f t="shared" si="412"/>
        <v>0</v>
      </c>
      <c r="AF6750" s="3"/>
      <c r="AG6750" t="s">
        <v>3989</v>
      </c>
      <c r="AH6750" s="9" t="s">
        <v>4613</v>
      </c>
      <c r="BF6750" t="str">
        <f t="shared" si="417"/>
        <v/>
      </c>
    </row>
    <row r="6751" spans="1:58" ht="10.95" customHeight="1" outlineLevel="1" x14ac:dyDescent="0.25">
      <c r="A6751" t="s">
        <v>3978</v>
      </c>
      <c r="C6751" s="3" t="s">
        <v>12965</v>
      </c>
      <c r="D6751" s="3" t="s">
        <v>8170</v>
      </c>
      <c r="E6751" s="9">
        <v>1999</v>
      </c>
      <c r="F6751" s="7" t="s">
        <v>8171</v>
      </c>
      <c r="G6751" s="7" t="s">
        <v>5401</v>
      </c>
      <c r="H6751" s="8" t="s">
        <v>3988</v>
      </c>
      <c r="I6751" s="8" t="s">
        <v>8168</v>
      </c>
      <c r="J6751" s="19">
        <v>3</v>
      </c>
      <c r="K6751" s="19" t="s">
        <v>7736</v>
      </c>
      <c r="L6751" s="11">
        <v>5</v>
      </c>
      <c r="M6751" s="11"/>
      <c r="N6751" s="24"/>
      <c r="P6751" s="32"/>
      <c r="T6751" s="19"/>
      <c r="U6751" s="3">
        <v>1862</v>
      </c>
      <c r="X6751" t="str">
        <f t="shared" si="414"/>
        <v/>
      </c>
      <c r="Z6751" t="str">
        <f t="shared" si="415"/>
        <v/>
      </c>
      <c r="AB6751" s="9"/>
      <c r="AC6751" t="s">
        <v>3988</v>
      </c>
      <c r="AD6751">
        <f t="shared" si="412"/>
        <v>0</v>
      </c>
      <c r="AF6751" s="3"/>
      <c r="AG6751" t="s">
        <v>3989</v>
      </c>
      <c r="AH6751" s="9" t="s">
        <v>4613</v>
      </c>
      <c r="BF6751" t="str">
        <f t="shared" si="417"/>
        <v/>
      </c>
    </row>
    <row r="6752" spans="1:58" ht="10.95" customHeight="1" outlineLevel="1" x14ac:dyDescent="0.25">
      <c r="A6752" t="s">
        <v>3978</v>
      </c>
      <c r="C6752" s="3" t="s">
        <v>12965</v>
      </c>
      <c r="D6752" s="3">
        <v>1980</v>
      </c>
      <c r="E6752" s="9">
        <v>1999</v>
      </c>
      <c r="F6752" s="7" t="s">
        <v>6194</v>
      </c>
      <c r="G6752" s="7" t="s">
        <v>5401</v>
      </c>
      <c r="H6752" s="8" t="s">
        <v>8172</v>
      </c>
      <c r="I6752" s="8" t="s">
        <v>8173</v>
      </c>
      <c r="J6752" s="19">
        <v>1</v>
      </c>
      <c r="K6752" s="19" t="s">
        <v>7736</v>
      </c>
      <c r="L6752" s="11">
        <v>2</v>
      </c>
      <c r="M6752" s="11"/>
      <c r="N6752" s="24"/>
      <c r="P6752" s="32"/>
      <c r="T6752" s="19"/>
      <c r="U6752" s="3"/>
      <c r="X6752" t="str">
        <f t="shared" si="414"/>
        <v/>
      </c>
      <c r="Z6752" t="str">
        <f t="shared" si="415"/>
        <v/>
      </c>
      <c r="AB6752" s="9"/>
      <c r="AC6752" t="s">
        <v>8172</v>
      </c>
      <c r="AD6752">
        <f t="shared" si="412"/>
        <v>0</v>
      </c>
      <c r="AF6752" s="3"/>
      <c r="AH6752" s="9"/>
      <c r="BF6752" t="str">
        <f t="shared" si="417"/>
        <v/>
      </c>
    </row>
    <row r="6753" spans="1:58" ht="10.95" customHeight="1" outlineLevel="1" x14ac:dyDescent="0.25">
      <c r="A6753" t="s">
        <v>3978</v>
      </c>
      <c r="C6753" s="3" t="s">
        <v>12965</v>
      </c>
      <c r="D6753" s="3">
        <v>1981</v>
      </c>
      <c r="E6753" s="9">
        <v>1999</v>
      </c>
      <c r="F6753" s="7" t="s">
        <v>21663</v>
      </c>
      <c r="G6753" s="7" t="s">
        <v>5401</v>
      </c>
      <c r="H6753" s="8" t="s">
        <v>8172</v>
      </c>
      <c r="I6753" s="8" t="s">
        <v>8173</v>
      </c>
      <c r="J6753" s="19">
        <v>1</v>
      </c>
      <c r="K6753" s="19" t="s">
        <v>7736</v>
      </c>
      <c r="L6753" s="11">
        <v>6</v>
      </c>
      <c r="M6753" s="11"/>
      <c r="N6753" s="24"/>
      <c r="P6753" s="32"/>
      <c r="T6753" s="19"/>
      <c r="U6753" s="3"/>
      <c r="X6753" t="str">
        <f t="shared" si="414"/>
        <v/>
      </c>
      <c r="Z6753">
        <f t="shared" si="415"/>
        <v>1</v>
      </c>
      <c r="AB6753" s="9"/>
      <c r="AC6753" t="s">
        <v>8172</v>
      </c>
      <c r="AD6753">
        <f t="shared" si="412"/>
        <v>0</v>
      </c>
      <c r="AF6753" s="3"/>
      <c r="AH6753" s="9"/>
      <c r="BF6753" t="str">
        <f t="shared" si="417"/>
        <v/>
      </c>
    </row>
    <row r="6754" spans="1:58" ht="10.95" customHeight="1" outlineLevel="1" x14ac:dyDescent="0.25">
      <c r="A6754" t="s">
        <v>3978</v>
      </c>
      <c r="C6754" s="3" t="s">
        <v>12965</v>
      </c>
      <c r="D6754" s="3">
        <v>2025</v>
      </c>
      <c r="E6754" s="9">
        <v>2000</v>
      </c>
      <c r="F6754" s="7" t="s">
        <v>5222</v>
      </c>
      <c r="G6754" s="7" t="s">
        <v>5401</v>
      </c>
      <c r="H6754" s="8" t="s">
        <v>3817</v>
      </c>
      <c r="I6754" s="8" t="s">
        <v>8175</v>
      </c>
      <c r="J6754" s="19">
        <v>7</v>
      </c>
      <c r="K6754" s="19" t="s">
        <v>7736</v>
      </c>
      <c r="L6754" s="11">
        <v>2.2000000000000002</v>
      </c>
      <c r="M6754" s="11"/>
      <c r="N6754" s="24"/>
      <c r="P6754" s="32"/>
      <c r="T6754" s="19"/>
      <c r="U6754" s="3">
        <v>1890</v>
      </c>
      <c r="X6754" t="str">
        <f t="shared" si="414"/>
        <v/>
      </c>
      <c r="Z6754" t="str">
        <f t="shared" si="415"/>
        <v/>
      </c>
      <c r="AB6754" s="9"/>
      <c r="AC6754" t="s">
        <v>3817</v>
      </c>
      <c r="AD6754">
        <f t="shared" si="412"/>
        <v>0</v>
      </c>
      <c r="AF6754" s="3"/>
      <c r="AG6754" t="s">
        <v>3357</v>
      </c>
      <c r="AH6754" s="9" t="s">
        <v>4613</v>
      </c>
      <c r="BF6754" t="str">
        <f t="shared" si="417"/>
        <v/>
      </c>
    </row>
    <row r="6755" spans="1:58" ht="10.95" customHeight="1" outlineLevel="1" x14ac:dyDescent="0.25">
      <c r="A6755" t="s">
        <v>3978</v>
      </c>
      <c r="C6755" s="3" t="s">
        <v>12965</v>
      </c>
      <c r="D6755" s="3" t="s">
        <v>8174</v>
      </c>
      <c r="E6755" s="9">
        <v>2000</v>
      </c>
      <c r="F6755" s="7" t="s">
        <v>3816</v>
      </c>
      <c r="G6755" s="7" t="s">
        <v>5401</v>
      </c>
      <c r="H6755" s="8" t="s">
        <v>3817</v>
      </c>
      <c r="I6755" s="8" t="s">
        <v>8175</v>
      </c>
      <c r="J6755" s="19">
        <v>7</v>
      </c>
      <c r="K6755" s="19" t="s">
        <v>7736</v>
      </c>
      <c r="L6755" s="11">
        <v>9</v>
      </c>
      <c r="M6755" s="11"/>
      <c r="N6755" s="24"/>
      <c r="P6755" s="32"/>
      <c r="T6755" s="19"/>
      <c r="U6755" s="3" t="s">
        <v>3812</v>
      </c>
      <c r="X6755" t="str">
        <f t="shared" si="414"/>
        <v/>
      </c>
      <c r="Z6755" t="str">
        <f t="shared" si="415"/>
        <v/>
      </c>
      <c r="AB6755" s="9"/>
      <c r="AC6755" t="s">
        <v>3817</v>
      </c>
      <c r="AD6755">
        <f t="shared" ref="AD6755:AD6818" si="418">COUNTIF(H6755,"*Fuji*")</f>
        <v>0</v>
      </c>
      <c r="AF6755" s="3"/>
      <c r="AG6755" t="s">
        <v>3357</v>
      </c>
      <c r="AH6755" s="9" t="s">
        <v>4925</v>
      </c>
      <c r="BF6755" t="str">
        <f t="shared" si="417"/>
        <v/>
      </c>
    </row>
    <row r="6756" spans="1:58" ht="10.95" customHeight="1" outlineLevel="1" x14ac:dyDescent="0.25">
      <c r="A6756" t="s">
        <v>3978</v>
      </c>
      <c r="C6756" s="3" t="s">
        <v>12965</v>
      </c>
      <c r="D6756" s="3">
        <v>2032</v>
      </c>
      <c r="E6756" s="9">
        <v>2000</v>
      </c>
      <c r="F6756" s="7" t="s">
        <v>6194</v>
      </c>
      <c r="G6756" s="7" t="s">
        <v>5401</v>
      </c>
      <c r="H6756" s="8" t="s">
        <v>9056</v>
      </c>
      <c r="I6756" s="8" t="s">
        <v>20905</v>
      </c>
      <c r="J6756" s="19">
        <v>6</v>
      </c>
      <c r="K6756" s="19" t="s">
        <v>7736</v>
      </c>
      <c r="L6756" s="11">
        <v>0.8</v>
      </c>
      <c r="M6756" s="11"/>
      <c r="N6756" s="24"/>
      <c r="P6756" s="32"/>
      <c r="T6756" s="19"/>
      <c r="U6756" s="3"/>
      <c r="X6756" t="str">
        <f t="shared" si="414"/>
        <v/>
      </c>
      <c r="Z6756" t="str">
        <f t="shared" si="415"/>
        <v/>
      </c>
      <c r="AB6756" s="9"/>
      <c r="AC6756" t="s">
        <v>9056</v>
      </c>
      <c r="AD6756">
        <f t="shared" si="418"/>
        <v>0</v>
      </c>
      <c r="AF6756" s="3"/>
      <c r="AG6756" t="s">
        <v>3357</v>
      </c>
      <c r="AH6756" s="9" t="s">
        <v>4925</v>
      </c>
      <c r="BF6756" t="str">
        <f t="shared" si="417"/>
        <v/>
      </c>
    </row>
    <row r="6757" spans="1:58" ht="10.95" customHeight="1" outlineLevel="1" x14ac:dyDescent="0.25">
      <c r="A6757" t="s">
        <v>3978</v>
      </c>
      <c r="C6757" s="3" t="s">
        <v>12965</v>
      </c>
      <c r="D6757" s="3" t="s">
        <v>21123</v>
      </c>
      <c r="E6757" s="9">
        <v>2000</v>
      </c>
      <c r="F6757" s="7" t="s">
        <v>21122</v>
      </c>
      <c r="G6757" s="7" t="s">
        <v>5401</v>
      </c>
      <c r="H6757" s="8" t="s">
        <v>9056</v>
      </c>
      <c r="I6757" s="8" t="s">
        <v>20905</v>
      </c>
      <c r="J6757" s="19">
        <v>6</v>
      </c>
      <c r="K6757" s="19" t="s">
        <v>7736</v>
      </c>
      <c r="L6757" s="11">
        <v>3.5</v>
      </c>
      <c r="M6757" s="11"/>
      <c r="N6757" s="24"/>
      <c r="P6757" s="32"/>
      <c r="T6757" s="19"/>
      <c r="U6757" s="3"/>
      <c r="X6757">
        <f t="shared" si="414"/>
        <v>1</v>
      </c>
      <c r="Z6757" t="str">
        <f t="shared" si="415"/>
        <v/>
      </c>
      <c r="AB6757" s="9"/>
      <c r="AC6757" t="s">
        <v>9056</v>
      </c>
      <c r="AD6757">
        <f t="shared" si="418"/>
        <v>0</v>
      </c>
      <c r="AF6757" s="3"/>
      <c r="AG6757" t="s">
        <v>3357</v>
      </c>
      <c r="AH6757" s="9" t="s">
        <v>4925</v>
      </c>
      <c r="BF6757" t="str">
        <f t="shared" si="417"/>
        <v/>
      </c>
    </row>
    <row r="6758" spans="1:58" ht="10.95" customHeight="1" outlineLevel="1" x14ac:dyDescent="0.25">
      <c r="A6758" t="s">
        <v>3978</v>
      </c>
      <c r="C6758" s="3" t="s">
        <v>12965</v>
      </c>
      <c r="D6758" s="3">
        <v>2171</v>
      </c>
      <c r="E6758" s="9">
        <v>2001</v>
      </c>
      <c r="F6758" s="7" t="s">
        <v>21664</v>
      </c>
      <c r="G6758" s="7" t="s">
        <v>5401</v>
      </c>
      <c r="H6758" s="8" t="s">
        <v>5402</v>
      </c>
      <c r="I6758" s="8" t="s">
        <v>8177</v>
      </c>
      <c r="J6758" s="19">
        <v>1</v>
      </c>
      <c r="K6758" s="19" t="s">
        <v>7736</v>
      </c>
      <c r="L6758" s="11">
        <v>2.8</v>
      </c>
      <c r="M6758" s="11"/>
      <c r="N6758" s="24"/>
      <c r="P6758" s="32"/>
      <c r="R6758">
        <v>1</v>
      </c>
      <c r="S6758">
        <v>1</v>
      </c>
      <c r="T6758" s="19"/>
      <c r="U6758" s="3">
        <v>1961</v>
      </c>
      <c r="X6758" t="str">
        <f t="shared" si="414"/>
        <v/>
      </c>
      <c r="Z6758">
        <f t="shared" si="415"/>
        <v>1</v>
      </c>
      <c r="AB6758" s="9"/>
      <c r="AC6758" t="s">
        <v>5402</v>
      </c>
      <c r="AD6758">
        <f t="shared" si="418"/>
        <v>1</v>
      </c>
      <c r="AF6758" s="3"/>
      <c r="AG6758" t="s">
        <v>4924</v>
      </c>
      <c r="AH6758" s="9" t="s">
        <v>4925</v>
      </c>
      <c r="BE6758" t="s">
        <v>7736</v>
      </c>
      <c r="BF6758">
        <f t="shared" si="417"/>
        <v>2.8</v>
      </c>
    </row>
    <row r="6759" spans="1:58" ht="10.95" customHeight="1" outlineLevel="1" x14ac:dyDescent="0.25">
      <c r="A6759" t="s">
        <v>3978</v>
      </c>
      <c r="C6759" s="3" t="s">
        <v>12965</v>
      </c>
      <c r="D6759" s="3">
        <v>2171</v>
      </c>
      <c r="E6759" s="9">
        <v>2001</v>
      </c>
      <c r="F6759" s="7" t="s">
        <v>21665</v>
      </c>
      <c r="G6759" s="7" t="s">
        <v>5401</v>
      </c>
      <c r="H6759" s="8" t="s">
        <v>5402</v>
      </c>
      <c r="I6759" s="8" t="s">
        <v>8177</v>
      </c>
      <c r="J6759" s="19">
        <v>1</v>
      </c>
      <c r="K6759" s="19" t="s">
        <v>7736</v>
      </c>
      <c r="L6759" s="11">
        <v>11</v>
      </c>
      <c r="M6759" s="11"/>
      <c r="N6759" s="24"/>
      <c r="P6759" s="32"/>
      <c r="T6759" s="19"/>
      <c r="U6759" s="3">
        <v>1961</v>
      </c>
      <c r="X6759">
        <f t="shared" si="414"/>
        <v>1</v>
      </c>
      <c r="Z6759">
        <f t="shared" si="415"/>
        <v>1</v>
      </c>
      <c r="AB6759" s="9"/>
      <c r="AC6759" t="s">
        <v>5402</v>
      </c>
      <c r="AD6759">
        <f t="shared" si="418"/>
        <v>1</v>
      </c>
      <c r="AF6759" s="3"/>
      <c r="AG6759" t="s">
        <v>4924</v>
      </c>
      <c r="AH6759" s="9" t="s">
        <v>4925</v>
      </c>
      <c r="BE6759" t="s">
        <v>7736</v>
      </c>
      <c r="BF6759">
        <f t="shared" si="417"/>
        <v>11</v>
      </c>
    </row>
    <row r="6760" spans="1:58" ht="10.95" customHeight="1" outlineLevel="1" x14ac:dyDescent="0.25">
      <c r="A6760" t="s">
        <v>3978</v>
      </c>
      <c r="C6760" s="3" t="s">
        <v>12965</v>
      </c>
      <c r="D6760" s="3">
        <v>2180</v>
      </c>
      <c r="E6760" s="9">
        <v>2001</v>
      </c>
      <c r="F6760" s="7" t="s">
        <v>20903</v>
      </c>
      <c r="G6760" s="7" t="s">
        <v>5401</v>
      </c>
      <c r="H6760" s="8" t="s">
        <v>8359</v>
      </c>
      <c r="I6760" s="8" t="s">
        <v>7582</v>
      </c>
      <c r="J6760" s="19">
        <v>7</v>
      </c>
      <c r="K6760" s="19" t="s">
        <v>7738</v>
      </c>
      <c r="L6760" s="11"/>
      <c r="M6760" s="11"/>
      <c r="N6760" s="24"/>
      <c r="P6760" s="32"/>
      <c r="T6760" s="19"/>
      <c r="U6760" s="3"/>
      <c r="X6760" t="str">
        <f t="shared" si="414"/>
        <v/>
      </c>
      <c r="Z6760" t="str">
        <f t="shared" si="415"/>
        <v/>
      </c>
      <c r="AB6760" s="9"/>
      <c r="AC6760" t="s">
        <v>8359</v>
      </c>
      <c r="AD6760">
        <f t="shared" si="418"/>
        <v>0</v>
      </c>
      <c r="AF6760" s="3"/>
      <c r="AG6760" t="s">
        <v>4924</v>
      </c>
      <c r="AH6760" s="9" t="s">
        <v>4925</v>
      </c>
      <c r="BE6760" t="s">
        <v>7736</v>
      </c>
      <c r="BF6760">
        <f t="shared" si="417"/>
        <v>0</v>
      </c>
    </row>
    <row r="6761" spans="1:58" ht="10.95" customHeight="1" outlineLevel="1" x14ac:dyDescent="0.25">
      <c r="A6761" t="s">
        <v>3978</v>
      </c>
      <c r="C6761" s="3" t="s">
        <v>12965</v>
      </c>
      <c r="D6761" s="3">
        <v>2181</v>
      </c>
      <c r="E6761" s="9">
        <v>2001</v>
      </c>
      <c r="F6761" s="7" t="s">
        <v>14249</v>
      </c>
      <c r="G6761" s="7" t="s">
        <v>5401</v>
      </c>
      <c r="H6761" s="8" t="s">
        <v>13046</v>
      </c>
      <c r="I6761" s="8" t="s">
        <v>7582</v>
      </c>
      <c r="J6761" s="19">
        <v>7</v>
      </c>
      <c r="K6761" s="19" t="s">
        <v>7738</v>
      </c>
      <c r="L6761" s="11"/>
      <c r="M6761" s="11"/>
      <c r="N6761" s="24"/>
      <c r="P6761" s="32"/>
      <c r="T6761" s="19"/>
      <c r="U6761" s="3"/>
      <c r="X6761" t="str">
        <f t="shared" si="414"/>
        <v/>
      </c>
      <c r="Z6761" t="str">
        <f t="shared" si="415"/>
        <v/>
      </c>
      <c r="AB6761" s="9"/>
      <c r="AC6761" t="s">
        <v>13046</v>
      </c>
      <c r="AD6761">
        <f t="shared" si="418"/>
        <v>0</v>
      </c>
      <c r="AF6761" s="3"/>
      <c r="AG6761" t="s">
        <v>4924</v>
      </c>
      <c r="AH6761" s="9" t="s">
        <v>4925</v>
      </c>
      <c r="BE6761" t="s">
        <v>7736</v>
      </c>
      <c r="BF6761">
        <f t="shared" si="417"/>
        <v>0</v>
      </c>
    </row>
    <row r="6762" spans="1:58" ht="10.95" customHeight="1" outlineLevel="1" x14ac:dyDescent="0.25">
      <c r="A6762" t="s">
        <v>3978</v>
      </c>
      <c r="C6762" s="3" t="s">
        <v>12965</v>
      </c>
      <c r="D6762" s="3">
        <v>2182</v>
      </c>
      <c r="E6762" s="9">
        <v>2001</v>
      </c>
      <c r="F6762" s="7" t="s">
        <v>3818</v>
      </c>
      <c r="G6762" s="7" t="s">
        <v>5401</v>
      </c>
      <c r="H6762" s="8" t="s">
        <v>9376</v>
      </c>
      <c r="I6762" s="8" t="s">
        <v>7582</v>
      </c>
      <c r="J6762" s="19">
        <v>7</v>
      </c>
      <c r="K6762" s="19" t="s">
        <v>7738</v>
      </c>
      <c r="L6762" s="11"/>
      <c r="M6762" s="11"/>
      <c r="N6762" s="24"/>
      <c r="P6762" s="32"/>
      <c r="T6762" s="19"/>
      <c r="U6762" s="3"/>
      <c r="X6762" t="str">
        <f t="shared" si="414"/>
        <v/>
      </c>
      <c r="Z6762" t="str">
        <f t="shared" si="415"/>
        <v/>
      </c>
      <c r="AB6762" s="9"/>
      <c r="AC6762" t="s">
        <v>9376</v>
      </c>
      <c r="AD6762">
        <f t="shared" si="418"/>
        <v>0</v>
      </c>
      <c r="AF6762" s="3"/>
      <c r="AG6762" t="s">
        <v>4924</v>
      </c>
      <c r="AH6762" s="9" t="s">
        <v>4925</v>
      </c>
      <c r="BE6762" t="s">
        <v>7736</v>
      </c>
      <c r="BF6762">
        <f t="shared" si="417"/>
        <v>0</v>
      </c>
    </row>
    <row r="6763" spans="1:58" ht="10.95" customHeight="1" outlineLevel="1" x14ac:dyDescent="0.25">
      <c r="A6763" t="s">
        <v>3978</v>
      </c>
      <c r="C6763" s="3" t="s">
        <v>12965</v>
      </c>
      <c r="D6763" s="3">
        <v>2183</v>
      </c>
      <c r="E6763" s="9">
        <v>2001</v>
      </c>
      <c r="F6763" s="7" t="s">
        <v>21666</v>
      </c>
      <c r="G6763" s="7" t="s">
        <v>5401</v>
      </c>
      <c r="H6763" s="8" t="s">
        <v>9617</v>
      </c>
      <c r="I6763" s="8" t="s">
        <v>7582</v>
      </c>
      <c r="J6763" s="19">
        <v>7</v>
      </c>
      <c r="K6763" s="19" t="s">
        <v>7736</v>
      </c>
      <c r="L6763" s="11">
        <v>2.2999999999999998</v>
      </c>
      <c r="M6763" s="11"/>
      <c r="N6763" s="24"/>
      <c r="P6763" s="32"/>
      <c r="T6763" s="19"/>
      <c r="U6763" s="3"/>
      <c r="X6763" t="str">
        <f t="shared" si="414"/>
        <v/>
      </c>
      <c r="Z6763">
        <f t="shared" si="415"/>
        <v>1</v>
      </c>
      <c r="AB6763" s="9"/>
      <c r="AC6763" t="s">
        <v>9617</v>
      </c>
      <c r="AD6763">
        <f t="shared" si="418"/>
        <v>0</v>
      </c>
      <c r="AF6763" s="3"/>
      <c r="AG6763" t="s">
        <v>4924</v>
      </c>
      <c r="AH6763" s="9" t="s">
        <v>4925</v>
      </c>
      <c r="BE6763" t="s">
        <v>7736</v>
      </c>
      <c r="BF6763">
        <f t="shared" si="417"/>
        <v>2.2999999999999998</v>
      </c>
    </row>
    <row r="6764" spans="1:58" ht="10.95" customHeight="1" outlineLevel="1" x14ac:dyDescent="0.25">
      <c r="A6764" t="s">
        <v>3978</v>
      </c>
      <c r="C6764" s="3" t="s">
        <v>12965</v>
      </c>
      <c r="D6764" s="3" t="s">
        <v>8180</v>
      </c>
      <c r="E6764" s="9">
        <v>2002</v>
      </c>
      <c r="F6764" s="7" t="s">
        <v>8179</v>
      </c>
      <c r="G6764" s="7" t="s">
        <v>5401</v>
      </c>
      <c r="H6764" s="8" t="s">
        <v>3992</v>
      </c>
      <c r="I6764" s="8" t="s">
        <v>7076</v>
      </c>
      <c r="J6764" s="19">
        <v>2</v>
      </c>
      <c r="K6764" s="19" t="s">
        <v>7736</v>
      </c>
      <c r="L6764" s="11">
        <v>17</v>
      </c>
      <c r="M6764" s="11"/>
      <c r="N6764" s="24"/>
      <c r="P6764" s="32"/>
      <c r="T6764" s="19"/>
      <c r="U6764" s="3">
        <v>1983</v>
      </c>
      <c r="X6764" t="str">
        <f t="shared" si="414"/>
        <v/>
      </c>
      <c r="Z6764">
        <f t="shared" si="415"/>
        <v>1</v>
      </c>
      <c r="AB6764" s="9"/>
      <c r="AC6764" t="s">
        <v>3992</v>
      </c>
      <c r="AD6764">
        <f t="shared" si="418"/>
        <v>0</v>
      </c>
      <c r="AF6764" s="3"/>
      <c r="AG6764" t="s">
        <v>3993</v>
      </c>
      <c r="AH6764" s="9" t="s">
        <v>4925</v>
      </c>
      <c r="BF6764" t="str">
        <f t="shared" si="417"/>
        <v/>
      </c>
    </row>
    <row r="6765" spans="1:58" ht="10.95" customHeight="1" outlineLevel="1" x14ac:dyDescent="0.25">
      <c r="A6765" t="s">
        <v>3978</v>
      </c>
      <c r="C6765" s="3" t="s">
        <v>12965</v>
      </c>
      <c r="D6765" s="3">
        <v>2256</v>
      </c>
      <c r="E6765" s="9">
        <v>2002</v>
      </c>
      <c r="F6765" s="7" t="s">
        <v>2588</v>
      </c>
      <c r="G6765" s="7" t="s">
        <v>5401</v>
      </c>
      <c r="H6765" s="8" t="s">
        <v>6905</v>
      </c>
      <c r="I6765" s="8" t="s">
        <v>8181</v>
      </c>
      <c r="J6765" s="19">
        <v>1</v>
      </c>
      <c r="K6765" s="19" t="s">
        <v>7736</v>
      </c>
      <c r="L6765" s="11">
        <v>1</v>
      </c>
      <c r="M6765" s="11"/>
      <c r="N6765" s="24"/>
      <c r="P6765" s="32"/>
      <c r="T6765" s="19"/>
      <c r="U6765" s="3" t="s">
        <v>6872</v>
      </c>
      <c r="X6765" t="str">
        <f t="shared" si="414"/>
        <v/>
      </c>
      <c r="Z6765" t="str">
        <f t="shared" si="415"/>
        <v/>
      </c>
      <c r="AB6765" s="9"/>
      <c r="AC6765" t="s">
        <v>6905</v>
      </c>
      <c r="AD6765">
        <f t="shared" si="418"/>
        <v>0</v>
      </c>
      <c r="AF6765" s="3"/>
      <c r="AH6765" s="9"/>
      <c r="BE6765" t="s">
        <v>7736</v>
      </c>
      <c r="BF6765">
        <f t="shared" si="417"/>
        <v>1</v>
      </c>
    </row>
    <row r="6766" spans="1:58" ht="10.95" customHeight="1" outlineLevel="1" x14ac:dyDescent="0.25">
      <c r="A6766" t="s">
        <v>3978</v>
      </c>
      <c r="C6766" s="3" t="s">
        <v>12965</v>
      </c>
      <c r="D6766" s="3">
        <v>2267</v>
      </c>
      <c r="E6766" s="9">
        <v>2003</v>
      </c>
      <c r="F6766" s="7" t="s">
        <v>21124</v>
      </c>
      <c r="G6766" s="7" t="s">
        <v>5401</v>
      </c>
      <c r="H6766" s="8" t="s">
        <v>9092</v>
      </c>
      <c r="I6766" s="8" t="s">
        <v>21126</v>
      </c>
      <c r="J6766" s="19">
        <v>2</v>
      </c>
      <c r="K6766" s="19" t="s">
        <v>7736</v>
      </c>
      <c r="L6766" s="11">
        <v>4.9000000000000004</v>
      </c>
      <c r="M6766" s="11"/>
      <c r="N6766" s="24"/>
      <c r="P6766" s="32"/>
      <c r="T6766" s="19"/>
      <c r="U6766" s="3">
        <v>2023</v>
      </c>
      <c r="X6766">
        <f t="shared" si="414"/>
        <v>1</v>
      </c>
      <c r="Z6766" t="str">
        <f t="shared" si="415"/>
        <v/>
      </c>
      <c r="AB6766" s="9"/>
      <c r="AC6766" t="s">
        <v>21125</v>
      </c>
      <c r="AD6766">
        <f t="shared" si="418"/>
        <v>0</v>
      </c>
      <c r="AF6766" s="3"/>
      <c r="AG6766" t="s">
        <v>935</v>
      </c>
      <c r="AH6766" s="9" t="s">
        <v>4613</v>
      </c>
      <c r="BF6766" t="str">
        <f t="shared" si="417"/>
        <v/>
      </c>
    </row>
    <row r="6767" spans="1:58" ht="10.95" customHeight="1" outlineLevel="1" x14ac:dyDescent="0.25">
      <c r="A6767" t="s">
        <v>3978</v>
      </c>
      <c r="C6767" s="3" t="s">
        <v>12965</v>
      </c>
      <c r="D6767" s="3" t="s">
        <v>8183</v>
      </c>
      <c r="E6767" s="9">
        <v>2003</v>
      </c>
      <c r="F6767" s="7" t="s">
        <v>8182</v>
      </c>
      <c r="G6767" s="7" t="s">
        <v>5401</v>
      </c>
      <c r="H6767" s="8" t="s">
        <v>934</v>
      </c>
      <c r="I6767" s="8" t="s">
        <v>7076</v>
      </c>
      <c r="J6767" s="19">
        <v>2</v>
      </c>
      <c r="K6767" s="19" t="s">
        <v>7736</v>
      </c>
      <c r="L6767" s="11">
        <v>15</v>
      </c>
      <c r="M6767" s="11"/>
      <c r="N6767" s="24"/>
      <c r="P6767" s="32"/>
      <c r="T6767" s="19"/>
      <c r="U6767" s="3">
        <v>2023</v>
      </c>
      <c r="X6767" t="str">
        <f t="shared" si="414"/>
        <v/>
      </c>
      <c r="Z6767">
        <f t="shared" si="415"/>
        <v>1</v>
      </c>
      <c r="AB6767" s="9"/>
      <c r="AC6767" t="s">
        <v>934</v>
      </c>
      <c r="AD6767">
        <f t="shared" si="418"/>
        <v>0</v>
      </c>
      <c r="AF6767" s="3"/>
      <c r="AG6767" t="s">
        <v>935</v>
      </c>
      <c r="AH6767" s="9" t="s">
        <v>4613</v>
      </c>
      <c r="BF6767" t="str">
        <f t="shared" si="417"/>
        <v/>
      </c>
    </row>
    <row r="6768" spans="1:58" ht="10.95" customHeight="1" outlineLevel="1" x14ac:dyDescent="0.25">
      <c r="A6768" t="s">
        <v>3978</v>
      </c>
      <c r="C6768" s="3" t="s">
        <v>12965</v>
      </c>
      <c r="D6768" s="3">
        <v>2271</v>
      </c>
      <c r="E6768" s="9">
        <v>2003</v>
      </c>
      <c r="F6768" s="7" t="s">
        <v>2588</v>
      </c>
      <c r="G6768" s="7" t="s">
        <v>5401</v>
      </c>
      <c r="H6768" s="8" t="s">
        <v>934</v>
      </c>
      <c r="I6768" s="8"/>
      <c r="J6768" s="19">
        <v>2</v>
      </c>
      <c r="K6768" s="19" t="s">
        <v>7736</v>
      </c>
      <c r="L6768" s="11">
        <v>15</v>
      </c>
      <c r="M6768" s="11"/>
      <c r="N6768" s="24"/>
      <c r="P6768" s="32"/>
      <c r="T6768" s="19"/>
      <c r="U6768" s="3" t="s">
        <v>933</v>
      </c>
      <c r="X6768" t="str">
        <f t="shared" si="414"/>
        <v/>
      </c>
      <c r="Z6768" t="str">
        <f t="shared" si="415"/>
        <v/>
      </c>
      <c r="AB6768" s="9"/>
      <c r="AC6768" t="s">
        <v>934</v>
      </c>
      <c r="AD6768">
        <f t="shared" si="418"/>
        <v>0</v>
      </c>
      <c r="AF6768" s="3"/>
      <c r="AG6768" t="s">
        <v>935</v>
      </c>
      <c r="AH6768" s="9" t="s">
        <v>4925</v>
      </c>
      <c r="BF6768" t="str">
        <f t="shared" si="417"/>
        <v/>
      </c>
    </row>
    <row r="6769" spans="1:58" ht="10.95" customHeight="1" outlineLevel="1" x14ac:dyDescent="0.25">
      <c r="A6769" t="s">
        <v>3978</v>
      </c>
      <c r="C6769" s="3" t="s">
        <v>12965</v>
      </c>
      <c r="D6769" s="3">
        <v>2288</v>
      </c>
      <c r="E6769" s="9">
        <v>2003</v>
      </c>
      <c r="F6769" s="7" t="s">
        <v>932</v>
      </c>
      <c r="G6769" s="7" t="s">
        <v>5401</v>
      </c>
      <c r="H6769" s="8" t="s">
        <v>934</v>
      </c>
      <c r="I6769" s="8" t="s">
        <v>7076</v>
      </c>
      <c r="J6769" s="19">
        <v>2</v>
      </c>
      <c r="K6769" s="19" t="s">
        <v>7736</v>
      </c>
      <c r="L6769" s="11">
        <v>3.5</v>
      </c>
      <c r="M6769" s="11"/>
      <c r="N6769" s="24"/>
      <c r="P6769" s="32"/>
      <c r="T6769" s="19"/>
      <c r="U6769" s="3">
        <v>2023</v>
      </c>
      <c r="X6769" t="str">
        <f t="shared" si="414"/>
        <v/>
      </c>
      <c r="Z6769" t="str">
        <f t="shared" si="415"/>
        <v/>
      </c>
      <c r="AB6769" s="9"/>
      <c r="AC6769" t="s">
        <v>934</v>
      </c>
      <c r="AD6769">
        <f t="shared" si="418"/>
        <v>0</v>
      </c>
      <c r="AF6769" s="3"/>
      <c r="AG6769" t="s">
        <v>935</v>
      </c>
      <c r="AH6769" s="9" t="s">
        <v>4613</v>
      </c>
      <c r="BF6769" t="str">
        <f t="shared" si="417"/>
        <v/>
      </c>
    </row>
    <row r="6770" spans="1:58" ht="10.95" customHeight="1" outlineLevel="1" x14ac:dyDescent="0.25">
      <c r="A6770" t="s">
        <v>3978</v>
      </c>
      <c r="C6770" s="3" t="s">
        <v>12965</v>
      </c>
      <c r="D6770" s="3">
        <v>2292</v>
      </c>
      <c r="E6770" s="9">
        <v>2003</v>
      </c>
      <c r="F6770" s="7" t="s">
        <v>6194</v>
      </c>
      <c r="G6770" s="7" t="s">
        <v>5401</v>
      </c>
      <c r="H6770" s="8" t="s">
        <v>3820</v>
      </c>
      <c r="I6770" s="8" t="s">
        <v>8184</v>
      </c>
      <c r="J6770" s="19">
        <v>1</v>
      </c>
      <c r="K6770" s="19" t="s">
        <v>7736</v>
      </c>
      <c r="L6770" s="11">
        <v>0.35</v>
      </c>
      <c r="M6770" s="11"/>
      <c r="N6770" s="24"/>
      <c r="P6770" s="32"/>
      <c r="T6770" s="19"/>
      <c r="U6770" s="3">
        <v>2027</v>
      </c>
      <c r="X6770" t="str">
        <f t="shared" si="414"/>
        <v/>
      </c>
      <c r="Z6770" t="str">
        <f t="shared" si="415"/>
        <v/>
      </c>
      <c r="AB6770" s="9"/>
      <c r="AC6770" t="s">
        <v>3820</v>
      </c>
      <c r="AD6770">
        <f t="shared" si="418"/>
        <v>0</v>
      </c>
      <c r="AF6770" s="3"/>
      <c r="AG6770" t="s">
        <v>4980</v>
      </c>
      <c r="AH6770" s="9" t="s">
        <v>4613</v>
      </c>
      <c r="BE6770" t="s">
        <v>7736</v>
      </c>
      <c r="BF6770">
        <f t="shared" si="417"/>
        <v>0.35</v>
      </c>
    </row>
    <row r="6771" spans="1:58" ht="10.95" customHeight="1" outlineLevel="1" x14ac:dyDescent="0.25">
      <c r="A6771" t="s">
        <v>3978</v>
      </c>
      <c r="C6771" s="3" t="s">
        <v>12965</v>
      </c>
      <c r="D6771" s="3">
        <v>2293</v>
      </c>
      <c r="E6771" s="9">
        <v>2003</v>
      </c>
      <c r="F6771" s="7" t="s">
        <v>3818</v>
      </c>
      <c r="G6771" s="7" t="s">
        <v>5401</v>
      </c>
      <c r="H6771" s="8" t="s">
        <v>3988</v>
      </c>
      <c r="I6771" s="8" t="s">
        <v>8184</v>
      </c>
      <c r="J6771" s="19">
        <v>1</v>
      </c>
      <c r="K6771" s="19" t="s">
        <v>7736</v>
      </c>
      <c r="L6771" s="11">
        <v>0.35</v>
      </c>
      <c r="M6771" s="11"/>
      <c r="N6771" s="24"/>
      <c r="P6771" s="32"/>
      <c r="T6771" s="19"/>
      <c r="U6771" s="3">
        <v>2029</v>
      </c>
      <c r="X6771" t="str">
        <f t="shared" si="414"/>
        <v/>
      </c>
      <c r="Z6771" t="str">
        <f t="shared" si="415"/>
        <v/>
      </c>
      <c r="AB6771" s="9"/>
      <c r="AC6771" t="s">
        <v>3988</v>
      </c>
      <c r="AD6771">
        <f t="shared" si="418"/>
        <v>0</v>
      </c>
      <c r="AF6771" s="3"/>
      <c r="AG6771" t="s">
        <v>3989</v>
      </c>
      <c r="AH6771" s="9" t="s">
        <v>4613</v>
      </c>
      <c r="BE6771" t="s">
        <v>7736</v>
      </c>
      <c r="BF6771">
        <f t="shared" si="417"/>
        <v>0.35</v>
      </c>
    </row>
    <row r="6772" spans="1:58" ht="10.95" customHeight="1" outlineLevel="1" x14ac:dyDescent="0.25">
      <c r="A6772" t="s">
        <v>3978</v>
      </c>
      <c r="C6772" s="3" t="s">
        <v>12965</v>
      </c>
      <c r="D6772" s="3">
        <v>2294</v>
      </c>
      <c r="E6772" s="9">
        <v>2003</v>
      </c>
      <c r="F6772" s="7" t="s">
        <v>3818</v>
      </c>
      <c r="G6772" s="7" t="s">
        <v>5401</v>
      </c>
      <c r="H6772" s="8" t="s">
        <v>2617</v>
      </c>
      <c r="I6772" s="8" t="s">
        <v>8184</v>
      </c>
      <c r="J6772" s="19">
        <v>1</v>
      </c>
      <c r="K6772" s="19" t="s">
        <v>7736</v>
      </c>
      <c r="L6772" s="11">
        <v>0.35</v>
      </c>
      <c r="M6772" s="11"/>
      <c r="N6772" s="24"/>
      <c r="P6772" s="32"/>
      <c r="T6772" s="19"/>
      <c r="U6772" s="3">
        <v>2028</v>
      </c>
      <c r="X6772" t="str">
        <f t="shared" si="414"/>
        <v/>
      </c>
      <c r="Z6772" t="str">
        <f t="shared" si="415"/>
        <v/>
      </c>
      <c r="AB6772" s="9"/>
      <c r="AC6772" t="s">
        <v>2617</v>
      </c>
      <c r="AD6772">
        <f t="shared" si="418"/>
        <v>0</v>
      </c>
      <c r="AF6772" s="3"/>
      <c r="AG6772" t="s">
        <v>2618</v>
      </c>
      <c r="AH6772" s="9" t="s">
        <v>4613</v>
      </c>
      <c r="BE6772" t="s">
        <v>7736</v>
      </c>
      <c r="BF6772">
        <f t="shared" si="417"/>
        <v>0.35</v>
      </c>
    </row>
    <row r="6773" spans="1:58" ht="10.95" customHeight="1" outlineLevel="1" collapsed="1" x14ac:dyDescent="0.25">
      <c r="A6773" t="s">
        <v>3978</v>
      </c>
      <c r="C6773" s="3" t="s">
        <v>12965</v>
      </c>
      <c r="D6773" s="3">
        <v>2295</v>
      </c>
      <c r="E6773" s="9">
        <v>2003</v>
      </c>
      <c r="F6773" s="7" t="s">
        <v>3818</v>
      </c>
      <c r="G6773" s="7" t="s">
        <v>5401</v>
      </c>
      <c r="H6773" s="8" t="s">
        <v>3821</v>
      </c>
      <c r="I6773" s="8" t="s">
        <v>8184</v>
      </c>
      <c r="J6773" s="19">
        <v>1</v>
      </c>
      <c r="K6773" s="19" t="s">
        <v>7736</v>
      </c>
      <c r="L6773" s="11">
        <v>0.35</v>
      </c>
      <c r="M6773" s="11"/>
      <c r="N6773" s="24"/>
      <c r="P6773" s="32"/>
      <c r="R6773">
        <v>1</v>
      </c>
      <c r="S6773">
        <v>1</v>
      </c>
      <c r="T6773" s="19"/>
      <c r="U6773" s="3">
        <v>2030</v>
      </c>
      <c r="X6773" t="str">
        <f t="shared" si="414"/>
        <v/>
      </c>
      <c r="Z6773" t="str">
        <f t="shared" si="415"/>
        <v/>
      </c>
      <c r="AB6773" s="9"/>
      <c r="AC6773" t="s">
        <v>3821</v>
      </c>
      <c r="AD6773">
        <f t="shared" si="418"/>
        <v>0</v>
      </c>
      <c r="AF6773" s="3"/>
      <c r="AG6773" t="s">
        <v>4981</v>
      </c>
      <c r="AH6773" s="9" t="s">
        <v>4613</v>
      </c>
      <c r="BE6773" t="s">
        <v>7736</v>
      </c>
      <c r="BF6773">
        <f t="shared" si="417"/>
        <v>0.35</v>
      </c>
    </row>
    <row r="6774" spans="1:58" ht="10.95" customHeight="1" outlineLevel="1" x14ac:dyDescent="0.25">
      <c r="A6774" t="s">
        <v>3978</v>
      </c>
      <c r="C6774" s="3" t="s">
        <v>12965</v>
      </c>
      <c r="D6774" s="3">
        <v>2296</v>
      </c>
      <c r="E6774" s="9">
        <v>2003</v>
      </c>
      <c r="F6774" s="7" t="s">
        <v>3819</v>
      </c>
      <c r="G6774" s="7" t="s">
        <v>5401</v>
      </c>
      <c r="H6774" s="8" t="s">
        <v>3822</v>
      </c>
      <c r="I6774" s="8" t="s">
        <v>8184</v>
      </c>
      <c r="J6774" s="19">
        <v>1</v>
      </c>
      <c r="K6774" s="19" t="s">
        <v>7736</v>
      </c>
      <c r="L6774" s="11">
        <v>0.35</v>
      </c>
      <c r="M6774" s="11"/>
      <c r="N6774" s="24"/>
      <c r="P6774" s="32"/>
      <c r="T6774" s="19"/>
      <c r="U6774" s="3">
        <v>2031</v>
      </c>
      <c r="X6774" t="str">
        <f t="shared" si="414"/>
        <v/>
      </c>
      <c r="Z6774" t="str">
        <f t="shared" si="415"/>
        <v/>
      </c>
      <c r="AB6774" s="9"/>
      <c r="AC6774" t="s">
        <v>3822</v>
      </c>
      <c r="AD6774">
        <f t="shared" si="418"/>
        <v>0</v>
      </c>
      <c r="AF6774" s="3"/>
      <c r="AG6774" t="s">
        <v>4982</v>
      </c>
      <c r="AH6774" s="9" t="s">
        <v>4613</v>
      </c>
      <c r="BE6774" t="s">
        <v>7736</v>
      </c>
      <c r="BF6774">
        <f t="shared" si="417"/>
        <v>0.35</v>
      </c>
    </row>
    <row r="6775" spans="1:58" ht="10.95" customHeight="1" outlineLevel="1" x14ac:dyDescent="0.25">
      <c r="A6775" t="s">
        <v>3978</v>
      </c>
      <c r="C6775" s="3" t="s">
        <v>12965</v>
      </c>
      <c r="D6775" s="3" t="s">
        <v>8185</v>
      </c>
      <c r="E6775" s="9">
        <v>2003</v>
      </c>
      <c r="F6775" s="7" t="s">
        <v>755</v>
      </c>
      <c r="G6775" s="7" t="s">
        <v>5401</v>
      </c>
      <c r="H6775" s="8" t="s">
        <v>8186</v>
      </c>
      <c r="I6775" s="8" t="s">
        <v>8184</v>
      </c>
      <c r="J6775" s="19">
        <v>1</v>
      </c>
      <c r="K6775" s="19" t="s">
        <v>7736</v>
      </c>
      <c r="L6775" s="11">
        <v>5</v>
      </c>
      <c r="M6775" s="11"/>
      <c r="N6775" s="24"/>
      <c r="P6775" s="32"/>
      <c r="T6775" s="19"/>
      <c r="U6775" s="3" t="s">
        <v>3813</v>
      </c>
      <c r="X6775" t="str">
        <f t="shared" si="414"/>
        <v/>
      </c>
      <c r="Z6775">
        <f t="shared" si="415"/>
        <v>1</v>
      </c>
      <c r="AB6775" s="9"/>
      <c r="AC6775" t="s">
        <v>8186</v>
      </c>
      <c r="AD6775">
        <f t="shared" si="418"/>
        <v>0</v>
      </c>
      <c r="AF6775" s="3"/>
      <c r="AG6775" t="s">
        <v>5518</v>
      </c>
      <c r="AH6775" s="9" t="s">
        <v>4613</v>
      </c>
      <c r="BE6775" t="s">
        <v>7736</v>
      </c>
      <c r="BF6775">
        <f t="shared" si="417"/>
        <v>5</v>
      </c>
    </row>
    <row r="6776" spans="1:58" ht="10.95" customHeight="1" outlineLevel="1" x14ac:dyDescent="0.25">
      <c r="A6776" t="s">
        <v>3978</v>
      </c>
      <c r="C6776" s="3" t="s">
        <v>12965</v>
      </c>
      <c r="D6776" s="3" t="s">
        <v>8187</v>
      </c>
      <c r="E6776" s="9">
        <v>2003</v>
      </c>
      <c r="F6776" s="7" t="s">
        <v>8156</v>
      </c>
      <c r="G6776" s="7" t="s">
        <v>5401</v>
      </c>
      <c r="H6776" s="8" t="s">
        <v>8186</v>
      </c>
      <c r="I6776" s="8" t="s">
        <v>8184</v>
      </c>
      <c r="J6776" s="19">
        <v>1</v>
      </c>
      <c r="K6776" s="19" t="s">
        <v>7736</v>
      </c>
      <c r="L6776" s="11">
        <v>7</v>
      </c>
      <c r="M6776" s="11"/>
      <c r="N6776" s="24"/>
      <c r="P6776" s="32"/>
      <c r="T6776" s="19"/>
      <c r="U6776" s="3" t="s">
        <v>3813</v>
      </c>
      <c r="X6776" t="str">
        <f t="shared" si="414"/>
        <v/>
      </c>
      <c r="Z6776" t="str">
        <f t="shared" si="415"/>
        <v/>
      </c>
      <c r="AB6776" s="9"/>
      <c r="AC6776" t="s">
        <v>8186</v>
      </c>
      <c r="AD6776">
        <f t="shared" si="418"/>
        <v>0</v>
      </c>
      <c r="AF6776" s="3"/>
      <c r="AG6776" t="s">
        <v>5518</v>
      </c>
      <c r="AH6776" s="9" t="s">
        <v>4613</v>
      </c>
      <c r="BF6776" t="str">
        <f t="shared" si="417"/>
        <v/>
      </c>
    </row>
    <row r="6777" spans="1:58" ht="10.95" customHeight="1" outlineLevel="1" x14ac:dyDescent="0.25">
      <c r="A6777" t="s">
        <v>3978</v>
      </c>
      <c r="C6777" s="3" t="s">
        <v>12965</v>
      </c>
      <c r="D6777" s="3" t="s">
        <v>8187</v>
      </c>
      <c r="E6777" s="9">
        <v>2003</v>
      </c>
      <c r="F6777" s="10" t="s">
        <v>22237</v>
      </c>
      <c r="G6777" s="7" t="s">
        <v>5401</v>
      </c>
      <c r="H6777" s="8" t="s">
        <v>8189</v>
      </c>
      <c r="I6777" s="8" t="s">
        <v>8184</v>
      </c>
      <c r="J6777" s="19">
        <v>1</v>
      </c>
      <c r="K6777" s="19" t="s">
        <v>7736</v>
      </c>
      <c r="L6777" s="11">
        <v>3.4</v>
      </c>
      <c r="M6777" s="11"/>
      <c r="N6777" s="24"/>
      <c r="P6777" s="32"/>
      <c r="T6777" s="19"/>
      <c r="U6777" s="3">
        <v>2031</v>
      </c>
      <c r="X6777">
        <f t="shared" si="414"/>
        <v>1</v>
      </c>
      <c r="Y6777">
        <v>1</v>
      </c>
      <c r="Z6777" t="str">
        <f t="shared" si="415"/>
        <v/>
      </c>
      <c r="AB6777" s="9"/>
      <c r="AC6777" t="s">
        <v>8189</v>
      </c>
      <c r="AD6777">
        <f t="shared" si="418"/>
        <v>0</v>
      </c>
      <c r="AF6777" s="3"/>
      <c r="AG6777" t="s">
        <v>4980</v>
      </c>
      <c r="AH6777" s="9" t="s">
        <v>4613</v>
      </c>
      <c r="BE6777" t="s">
        <v>7736</v>
      </c>
      <c r="BF6777">
        <f t="shared" si="417"/>
        <v>3.4</v>
      </c>
    </row>
    <row r="6778" spans="1:58" ht="10.95" customHeight="1" outlineLevel="1" x14ac:dyDescent="0.25">
      <c r="A6778" t="s">
        <v>3978</v>
      </c>
      <c r="C6778" s="3" t="s">
        <v>12965</v>
      </c>
      <c r="D6778" s="3" t="s">
        <v>8190</v>
      </c>
      <c r="E6778" s="9">
        <v>2003</v>
      </c>
      <c r="F6778" s="10" t="s">
        <v>22238</v>
      </c>
      <c r="G6778" s="7" t="s">
        <v>5401</v>
      </c>
      <c r="H6778" s="8" t="s">
        <v>8192</v>
      </c>
      <c r="I6778" s="8" t="s">
        <v>8184</v>
      </c>
      <c r="J6778" s="19">
        <v>1</v>
      </c>
      <c r="K6778" s="19" t="s">
        <v>7736</v>
      </c>
      <c r="L6778" s="11">
        <v>3.4</v>
      </c>
      <c r="M6778" s="11"/>
      <c r="N6778" s="24"/>
      <c r="P6778" s="32"/>
      <c r="T6778" s="19"/>
      <c r="U6778" s="3">
        <v>2031</v>
      </c>
      <c r="X6778">
        <f t="shared" si="414"/>
        <v>1</v>
      </c>
      <c r="Y6778">
        <v>1</v>
      </c>
      <c r="Z6778" t="str">
        <f t="shared" si="415"/>
        <v/>
      </c>
      <c r="AB6778" s="9"/>
      <c r="AC6778" t="s">
        <v>8192</v>
      </c>
      <c r="AD6778">
        <f t="shared" si="418"/>
        <v>0</v>
      </c>
      <c r="AF6778" s="3"/>
      <c r="AG6778" t="s">
        <v>4981</v>
      </c>
      <c r="AH6778" s="9" t="s">
        <v>4613</v>
      </c>
      <c r="BE6778" t="s">
        <v>7736</v>
      </c>
      <c r="BF6778">
        <f t="shared" si="417"/>
        <v>3.4</v>
      </c>
    </row>
    <row r="6779" spans="1:58" ht="10.95" customHeight="1" outlineLevel="1" x14ac:dyDescent="0.25">
      <c r="A6779" t="s">
        <v>3978</v>
      </c>
      <c r="C6779" s="3" t="s">
        <v>12965</v>
      </c>
      <c r="D6779" s="3">
        <v>2311</v>
      </c>
      <c r="E6779" s="9">
        <v>2003</v>
      </c>
      <c r="F6779" s="7" t="s">
        <v>3823</v>
      </c>
      <c r="G6779" s="7" t="s">
        <v>5401</v>
      </c>
      <c r="H6779" s="8" t="s">
        <v>3566</v>
      </c>
      <c r="I6779" s="8" t="s">
        <v>8193</v>
      </c>
      <c r="J6779" s="19">
        <v>4</v>
      </c>
      <c r="K6779" s="19" t="s">
        <v>20093</v>
      </c>
      <c r="L6779" s="11"/>
      <c r="M6779" s="11"/>
      <c r="N6779" s="24"/>
      <c r="P6779" s="32"/>
      <c r="T6779" s="19"/>
      <c r="U6779" s="3">
        <v>2040</v>
      </c>
      <c r="X6779" t="str">
        <f t="shared" si="414"/>
        <v/>
      </c>
      <c r="Z6779" t="str">
        <f t="shared" si="415"/>
        <v/>
      </c>
      <c r="AB6779" s="9"/>
      <c r="AC6779" t="s">
        <v>3566</v>
      </c>
      <c r="AD6779">
        <f t="shared" si="418"/>
        <v>0</v>
      </c>
      <c r="AF6779" s="3"/>
      <c r="AG6779" t="s">
        <v>5518</v>
      </c>
      <c r="AH6779" s="9" t="s">
        <v>4925</v>
      </c>
      <c r="BF6779" t="str">
        <f t="shared" si="417"/>
        <v/>
      </c>
    </row>
    <row r="6780" spans="1:58" ht="10.95" customHeight="1" outlineLevel="1" x14ac:dyDescent="0.25">
      <c r="A6780" t="s">
        <v>3978</v>
      </c>
      <c r="C6780" s="3" t="s">
        <v>12965</v>
      </c>
      <c r="D6780" s="3" t="s">
        <v>8195</v>
      </c>
      <c r="E6780" s="9">
        <v>2003</v>
      </c>
      <c r="F6780" s="7" t="s">
        <v>21667</v>
      </c>
      <c r="G6780" s="7" t="s">
        <v>5401</v>
      </c>
      <c r="H6780" s="8" t="s">
        <v>3566</v>
      </c>
      <c r="I6780" s="8" t="s">
        <v>8193</v>
      </c>
      <c r="J6780" s="19">
        <v>1</v>
      </c>
      <c r="K6780" s="19" t="s">
        <v>7736</v>
      </c>
      <c r="L6780" s="11">
        <v>3</v>
      </c>
      <c r="M6780" s="11"/>
      <c r="N6780" s="24"/>
      <c r="P6780" s="32"/>
      <c r="T6780" s="19"/>
      <c r="U6780" s="3" t="s">
        <v>5424</v>
      </c>
      <c r="X6780" t="str">
        <f t="shared" si="414"/>
        <v/>
      </c>
      <c r="Z6780">
        <f t="shared" si="415"/>
        <v>1</v>
      </c>
      <c r="AB6780" s="9"/>
      <c r="AC6780" t="s">
        <v>3566</v>
      </c>
      <c r="AD6780">
        <f t="shared" si="418"/>
        <v>0</v>
      </c>
      <c r="AF6780" s="3"/>
      <c r="AG6780" t="s">
        <v>5518</v>
      </c>
      <c r="AH6780" s="9" t="s">
        <v>4925</v>
      </c>
      <c r="BE6780" t="s">
        <v>7736</v>
      </c>
      <c r="BF6780">
        <f t="shared" si="417"/>
        <v>3</v>
      </c>
    </row>
    <row r="6781" spans="1:58" ht="10.95" customHeight="1" outlineLevel="1" x14ac:dyDescent="0.25">
      <c r="A6781" t="s">
        <v>3978</v>
      </c>
      <c r="C6781" s="3" t="s">
        <v>12965</v>
      </c>
      <c r="D6781" s="3" t="s">
        <v>8196</v>
      </c>
      <c r="E6781" s="9">
        <v>2003</v>
      </c>
      <c r="F6781" s="7" t="s">
        <v>21667</v>
      </c>
      <c r="G6781" s="7" t="s">
        <v>5401</v>
      </c>
      <c r="H6781" s="8" t="s">
        <v>3566</v>
      </c>
      <c r="I6781" s="8" t="s">
        <v>8193</v>
      </c>
      <c r="J6781" s="19">
        <v>1</v>
      </c>
      <c r="K6781" s="19" t="s">
        <v>7736</v>
      </c>
      <c r="L6781" s="11">
        <v>3</v>
      </c>
      <c r="M6781" s="11"/>
      <c r="N6781" s="24"/>
      <c r="P6781" s="32"/>
      <c r="T6781" s="19"/>
      <c r="U6781" s="3" t="s">
        <v>5425</v>
      </c>
      <c r="X6781" t="str">
        <f t="shared" si="414"/>
        <v/>
      </c>
      <c r="Z6781">
        <f t="shared" si="415"/>
        <v>1</v>
      </c>
      <c r="AB6781" s="9"/>
      <c r="AC6781" t="s">
        <v>3566</v>
      </c>
      <c r="AD6781">
        <f t="shared" si="418"/>
        <v>0</v>
      </c>
      <c r="AF6781" s="3"/>
      <c r="AG6781" t="s">
        <v>5518</v>
      </c>
      <c r="AH6781" s="9" t="s">
        <v>4925</v>
      </c>
      <c r="BF6781" t="str">
        <f t="shared" ref="BF6781:BF6812" si="419">IF(BE6781="y",L6781,"")</f>
        <v/>
      </c>
    </row>
    <row r="6782" spans="1:58" ht="10.95" customHeight="1" outlineLevel="1" x14ac:dyDescent="0.25">
      <c r="A6782" t="s">
        <v>3978</v>
      </c>
      <c r="C6782" s="3" t="s">
        <v>12965</v>
      </c>
      <c r="D6782" s="3" t="s">
        <v>8197</v>
      </c>
      <c r="E6782" s="9">
        <v>2003</v>
      </c>
      <c r="F6782" s="7" t="s">
        <v>21667</v>
      </c>
      <c r="G6782" s="7" t="s">
        <v>5401</v>
      </c>
      <c r="H6782" s="8" t="s">
        <v>3566</v>
      </c>
      <c r="I6782" s="8" t="s">
        <v>8193</v>
      </c>
      <c r="J6782" s="19">
        <v>1</v>
      </c>
      <c r="K6782" s="19" t="s">
        <v>7736</v>
      </c>
      <c r="L6782" s="11">
        <v>3</v>
      </c>
      <c r="M6782" s="11"/>
      <c r="N6782" s="24"/>
      <c r="P6782" s="32"/>
      <c r="T6782" s="19"/>
      <c r="U6782" s="3" t="s">
        <v>5426</v>
      </c>
      <c r="X6782" t="str">
        <f t="shared" si="414"/>
        <v/>
      </c>
      <c r="Z6782">
        <f t="shared" si="415"/>
        <v>1</v>
      </c>
      <c r="AB6782" s="9"/>
      <c r="AC6782" t="s">
        <v>3566</v>
      </c>
      <c r="AD6782">
        <f t="shared" si="418"/>
        <v>0</v>
      </c>
      <c r="AF6782" s="3"/>
      <c r="AG6782" t="s">
        <v>5518</v>
      </c>
      <c r="AH6782" s="9" t="s">
        <v>4925</v>
      </c>
      <c r="BF6782" t="str">
        <f t="shared" si="419"/>
        <v/>
      </c>
    </row>
    <row r="6783" spans="1:58" ht="10.95" customHeight="1" outlineLevel="1" x14ac:dyDescent="0.25">
      <c r="A6783" t="s">
        <v>3978</v>
      </c>
      <c r="C6783" s="3" t="s">
        <v>12965</v>
      </c>
      <c r="D6783" s="3" t="s">
        <v>8198</v>
      </c>
      <c r="E6783" s="9">
        <v>2003</v>
      </c>
      <c r="F6783" s="7" t="s">
        <v>21667</v>
      </c>
      <c r="G6783" s="7" t="s">
        <v>5401</v>
      </c>
      <c r="H6783" s="8" t="s">
        <v>3566</v>
      </c>
      <c r="I6783" s="8" t="s">
        <v>8193</v>
      </c>
      <c r="J6783" s="19">
        <v>1</v>
      </c>
      <c r="K6783" s="19" t="s">
        <v>7736</v>
      </c>
      <c r="L6783" s="11">
        <v>3</v>
      </c>
      <c r="M6783" s="11"/>
      <c r="N6783" s="24"/>
      <c r="P6783" s="32"/>
      <c r="T6783" s="19"/>
      <c r="U6783" s="3" t="s">
        <v>5427</v>
      </c>
      <c r="X6783" t="str">
        <f t="shared" si="414"/>
        <v/>
      </c>
      <c r="Z6783">
        <f t="shared" si="415"/>
        <v>1</v>
      </c>
      <c r="AB6783" s="9"/>
      <c r="AC6783" t="s">
        <v>3566</v>
      </c>
      <c r="AD6783">
        <f t="shared" si="418"/>
        <v>0</v>
      </c>
      <c r="AF6783" s="3"/>
      <c r="AG6783" t="s">
        <v>5518</v>
      </c>
      <c r="AH6783" s="9" t="s">
        <v>4925</v>
      </c>
      <c r="BF6783" t="str">
        <f t="shared" si="419"/>
        <v/>
      </c>
    </row>
    <row r="6784" spans="1:58" ht="10.95" customHeight="1" outlineLevel="1" x14ac:dyDescent="0.25">
      <c r="A6784" t="s">
        <v>3978</v>
      </c>
      <c r="C6784" s="3" t="s">
        <v>12965</v>
      </c>
      <c r="D6784" s="3" t="s">
        <v>8199</v>
      </c>
      <c r="E6784" s="9">
        <v>2003</v>
      </c>
      <c r="F6784" s="7" t="s">
        <v>21667</v>
      </c>
      <c r="G6784" s="7" t="s">
        <v>5401</v>
      </c>
      <c r="H6784" s="8" t="s">
        <v>3566</v>
      </c>
      <c r="I6784" s="8" t="s">
        <v>8193</v>
      </c>
      <c r="J6784" s="19">
        <v>1</v>
      </c>
      <c r="K6784" s="19" t="s">
        <v>7736</v>
      </c>
      <c r="L6784" s="11">
        <v>3</v>
      </c>
      <c r="M6784" s="11"/>
      <c r="N6784" s="24"/>
      <c r="P6784" s="32"/>
      <c r="S6784">
        <v>1</v>
      </c>
      <c r="T6784" s="19"/>
      <c r="U6784" s="3" t="s">
        <v>5428</v>
      </c>
      <c r="X6784" t="str">
        <f t="shared" si="414"/>
        <v/>
      </c>
      <c r="Z6784">
        <f t="shared" si="415"/>
        <v>1</v>
      </c>
      <c r="AB6784" s="9"/>
      <c r="AC6784" t="s">
        <v>3566</v>
      </c>
      <c r="AD6784">
        <f t="shared" si="418"/>
        <v>0</v>
      </c>
      <c r="AF6784" s="3"/>
      <c r="AG6784" t="s">
        <v>5518</v>
      </c>
      <c r="AH6784" s="9" t="s">
        <v>4925</v>
      </c>
      <c r="BF6784" t="str">
        <f t="shared" si="419"/>
        <v/>
      </c>
    </row>
    <row r="6785" spans="1:58" ht="10.95" customHeight="1" outlineLevel="1" x14ac:dyDescent="0.25">
      <c r="A6785" t="s">
        <v>3978</v>
      </c>
      <c r="C6785" s="3" t="s">
        <v>12965</v>
      </c>
      <c r="D6785" s="3" t="s">
        <v>8200</v>
      </c>
      <c r="E6785" s="9">
        <v>2003</v>
      </c>
      <c r="F6785" s="7" t="s">
        <v>21667</v>
      </c>
      <c r="G6785" s="7" t="s">
        <v>5401</v>
      </c>
      <c r="H6785" s="8" t="s">
        <v>3566</v>
      </c>
      <c r="I6785" s="8" t="s">
        <v>8193</v>
      </c>
      <c r="J6785" s="19">
        <v>1</v>
      </c>
      <c r="K6785" s="19" t="s">
        <v>7736</v>
      </c>
      <c r="L6785" s="11">
        <v>3</v>
      </c>
      <c r="M6785" s="11"/>
      <c r="N6785" s="24"/>
      <c r="P6785" s="32"/>
      <c r="T6785" s="19"/>
      <c r="U6785" s="3" t="s">
        <v>5428</v>
      </c>
      <c r="X6785" t="str">
        <f t="shared" si="414"/>
        <v/>
      </c>
      <c r="Z6785">
        <f t="shared" si="415"/>
        <v>1</v>
      </c>
      <c r="AB6785" s="9"/>
      <c r="AC6785" t="s">
        <v>3566</v>
      </c>
      <c r="AD6785">
        <f t="shared" si="418"/>
        <v>0</v>
      </c>
      <c r="AF6785" s="3"/>
      <c r="AG6785" t="s">
        <v>5518</v>
      </c>
      <c r="AH6785" s="9" t="s">
        <v>4925</v>
      </c>
      <c r="BF6785" t="str">
        <f t="shared" si="419"/>
        <v/>
      </c>
    </row>
    <row r="6786" spans="1:58" ht="10.95" customHeight="1" outlineLevel="1" x14ac:dyDescent="0.25">
      <c r="A6786" t="s">
        <v>3978</v>
      </c>
      <c r="C6786" s="3" t="s">
        <v>12965</v>
      </c>
      <c r="D6786" s="3" t="s">
        <v>8201</v>
      </c>
      <c r="E6786" s="9">
        <v>2003</v>
      </c>
      <c r="F6786" s="7" t="s">
        <v>8202</v>
      </c>
      <c r="G6786" s="7" t="s">
        <v>5401</v>
      </c>
      <c r="H6786" s="8" t="s">
        <v>3566</v>
      </c>
      <c r="I6786" s="8" t="s">
        <v>8193</v>
      </c>
      <c r="J6786" s="19">
        <v>1</v>
      </c>
      <c r="K6786" s="19" t="s">
        <v>7736</v>
      </c>
      <c r="L6786" s="11">
        <v>3</v>
      </c>
      <c r="M6786" s="11"/>
      <c r="N6786" s="24"/>
      <c r="P6786" s="32"/>
      <c r="T6786" s="19"/>
      <c r="U6786" s="3" t="s">
        <v>5429</v>
      </c>
      <c r="X6786" t="str">
        <f t="shared" ref="X6786:X6849" si="420">IF(COUNTIF(F6786,"*fdc*"),1,"")</f>
        <v/>
      </c>
      <c r="Z6786">
        <f t="shared" ref="Z6786:Z6849" si="421">IF(COUNTIF(F6786,"*s/s*"),1,"")</f>
        <v>1</v>
      </c>
      <c r="AB6786" s="9"/>
      <c r="AC6786" t="s">
        <v>3566</v>
      </c>
      <c r="AD6786">
        <f t="shared" si="418"/>
        <v>0</v>
      </c>
      <c r="AF6786" s="3"/>
      <c r="AG6786" t="s">
        <v>5518</v>
      </c>
      <c r="AH6786" s="9"/>
      <c r="BF6786" t="str">
        <f t="shared" si="419"/>
        <v/>
      </c>
    </row>
    <row r="6787" spans="1:58" ht="10.95" customHeight="1" outlineLevel="1" collapsed="1" x14ac:dyDescent="0.25">
      <c r="A6787" t="s">
        <v>3978</v>
      </c>
      <c r="C6787" s="3" t="s">
        <v>12965</v>
      </c>
      <c r="D6787" s="3">
        <v>2386</v>
      </c>
      <c r="E6787" s="9">
        <v>2004</v>
      </c>
      <c r="F6787" s="7" t="s">
        <v>2588</v>
      </c>
      <c r="G6787" s="7" t="s">
        <v>5401</v>
      </c>
      <c r="H6787" s="8" t="s">
        <v>6906</v>
      </c>
      <c r="I6787" s="8" t="s">
        <v>7076</v>
      </c>
      <c r="J6787" s="19">
        <v>4</v>
      </c>
      <c r="K6787" s="19" t="s">
        <v>20093</v>
      </c>
      <c r="L6787" s="11"/>
      <c r="M6787" s="11"/>
      <c r="N6787" s="24"/>
      <c r="P6787" s="32"/>
      <c r="T6787" s="19"/>
      <c r="U6787" s="3" t="s">
        <v>6872</v>
      </c>
      <c r="X6787" t="str">
        <f t="shared" si="420"/>
        <v/>
      </c>
      <c r="Z6787" t="str">
        <f t="shared" si="421"/>
        <v/>
      </c>
      <c r="AB6787" s="9"/>
      <c r="AC6787" t="s">
        <v>6906</v>
      </c>
      <c r="AD6787">
        <f t="shared" si="418"/>
        <v>0</v>
      </c>
      <c r="AF6787" s="3"/>
      <c r="AH6787" s="9"/>
      <c r="BF6787" t="str">
        <f t="shared" si="419"/>
        <v/>
      </c>
    </row>
    <row r="6788" spans="1:58" ht="10.95" customHeight="1" outlineLevel="1" x14ac:dyDescent="0.25">
      <c r="A6788" t="s">
        <v>3978</v>
      </c>
      <c r="C6788" s="3" t="s">
        <v>12965</v>
      </c>
      <c r="D6788" s="3" t="s">
        <v>8206</v>
      </c>
      <c r="E6788" s="9">
        <v>2004</v>
      </c>
      <c r="F6788" s="7" t="s">
        <v>8205</v>
      </c>
      <c r="G6788" s="7" t="s">
        <v>5401</v>
      </c>
      <c r="H6788" s="8" t="s">
        <v>6906</v>
      </c>
      <c r="I6788" s="8" t="s">
        <v>7076</v>
      </c>
      <c r="J6788" s="19">
        <v>4</v>
      </c>
      <c r="K6788" s="19" t="s">
        <v>7736</v>
      </c>
      <c r="L6788" s="11">
        <v>4.5</v>
      </c>
      <c r="M6788" s="11"/>
      <c r="N6788" s="24"/>
      <c r="P6788" s="32"/>
      <c r="T6788" s="19"/>
      <c r="U6788" s="3">
        <v>2055</v>
      </c>
      <c r="X6788">
        <f t="shared" si="420"/>
        <v>1</v>
      </c>
      <c r="Z6788" t="str">
        <f t="shared" si="421"/>
        <v/>
      </c>
      <c r="AB6788" s="9"/>
      <c r="AC6788" t="s">
        <v>6906</v>
      </c>
      <c r="AD6788">
        <f t="shared" si="418"/>
        <v>0</v>
      </c>
      <c r="AF6788" s="3"/>
      <c r="AG6788" t="s">
        <v>937</v>
      </c>
      <c r="AH6788" s="9" t="s">
        <v>4925</v>
      </c>
      <c r="BF6788" t="str">
        <f t="shared" si="419"/>
        <v/>
      </c>
    </row>
    <row r="6789" spans="1:58" ht="10.95" customHeight="1" outlineLevel="1" x14ac:dyDescent="0.25">
      <c r="A6789" t="s">
        <v>3978</v>
      </c>
      <c r="C6789" s="3" t="s">
        <v>12965</v>
      </c>
      <c r="D6789" s="3" t="s">
        <v>8203</v>
      </c>
      <c r="E6789" s="9">
        <v>2004</v>
      </c>
      <c r="F6789" s="7" t="s">
        <v>6907</v>
      </c>
      <c r="G6789" s="7" t="s">
        <v>5401</v>
      </c>
      <c r="H6789" s="8" t="s">
        <v>6908</v>
      </c>
      <c r="I6789" s="8" t="s">
        <v>7076</v>
      </c>
      <c r="J6789" s="19">
        <v>2</v>
      </c>
      <c r="K6789" s="19" t="s">
        <v>7736</v>
      </c>
      <c r="L6789" s="11">
        <v>5</v>
      </c>
      <c r="M6789" s="11"/>
      <c r="N6789" s="24"/>
      <c r="P6789" s="32"/>
      <c r="T6789" s="19"/>
      <c r="U6789" s="3" t="s">
        <v>6872</v>
      </c>
      <c r="X6789" t="str">
        <f t="shared" si="420"/>
        <v/>
      </c>
      <c r="Z6789">
        <f t="shared" si="421"/>
        <v>1</v>
      </c>
      <c r="AB6789" s="9"/>
      <c r="AC6789" t="s">
        <v>6908</v>
      </c>
      <c r="AD6789">
        <f t="shared" si="418"/>
        <v>0</v>
      </c>
      <c r="AF6789" s="3"/>
      <c r="AH6789" s="9"/>
      <c r="BF6789" t="str">
        <f t="shared" si="419"/>
        <v/>
      </c>
    </row>
    <row r="6790" spans="1:58" ht="10.95" customHeight="1" outlineLevel="1" x14ac:dyDescent="0.25">
      <c r="A6790" t="s">
        <v>3978</v>
      </c>
      <c r="C6790" s="3" t="s">
        <v>12965</v>
      </c>
      <c r="D6790" s="3">
        <v>2391</v>
      </c>
      <c r="E6790" s="9">
        <v>2004</v>
      </c>
      <c r="F6790" s="7" t="s">
        <v>2588</v>
      </c>
      <c r="G6790" s="7" t="s">
        <v>5401</v>
      </c>
      <c r="H6790" s="8" t="s">
        <v>936</v>
      </c>
      <c r="I6790" s="8" t="s">
        <v>7076</v>
      </c>
      <c r="J6790" s="19">
        <v>2</v>
      </c>
      <c r="K6790" s="19" t="s">
        <v>20093</v>
      </c>
      <c r="L6790" s="11"/>
      <c r="M6790" s="11"/>
      <c r="N6790" s="24"/>
      <c r="P6790" s="32"/>
      <c r="T6790" s="19"/>
      <c r="U6790" s="3">
        <v>2055</v>
      </c>
      <c r="X6790" t="str">
        <f t="shared" si="420"/>
        <v/>
      </c>
      <c r="Z6790" t="str">
        <f t="shared" si="421"/>
        <v/>
      </c>
      <c r="AB6790" s="9"/>
      <c r="AC6790" t="s">
        <v>936</v>
      </c>
      <c r="AD6790">
        <f t="shared" si="418"/>
        <v>0</v>
      </c>
      <c r="AF6790" s="3"/>
      <c r="AG6790" t="s">
        <v>937</v>
      </c>
      <c r="AH6790" s="9" t="s">
        <v>4925</v>
      </c>
      <c r="BF6790" t="str">
        <f t="shared" si="419"/>
        <v/>
      </c>
    </row>
    <row r="6791" spans="1:58" ht="10.95" customHeight="1" outlineLevel="1" x14ac:dyDescent="0.25">
      <c r="A6791" t="s">
        <v>3978</v>
      </c>
      <c r="C6791" s="3" t="s">
        <v>12965</v>
      </c>
      <c r="D6791" s="3" t="s">
        <v>8204</v>
      </c>
      <c r="E6791" s="9">
        <v>2004</v>
      </c>
      <c r="F6791" s="7" t="s">
        <v>8205</v>
      </c>
      <c r="G6791" s="7" t="s">
        <v>5401</v>
      </c>
      <c r="H6791" s="8" t="s">
        <v>936</v>
      </c>
      <c r="I6791" s="8" t="s">
        <v>7076</v>
      </c>
      <c r="J6791" s="19">
        <v>2</v>
      </c>
      <c r="K6791" s="19" t="s">
        <v>7736</v>
      </c>
      <c r="L6791" s="11">
        <v>4.5</v>
      </c>
      <c r="M6791" s="11"/>
      <c r="N6791" s="24"/>
      <c r="P6791" s="32"/>
      <c r="T6791" s="19"/>
      <c r="U6791" s="3">
        <v>2055</v>
      </c>
      <c r="X6791">
        <f t="shared" si="420"/>
        <v>1</v>
      </c>
      <c r="Z6791" t="str">
        <f t="shared" si="421"/>
        <v/>
      </c>
      <c r="AB6791" s="9"/>
      <c r="AC6791" t="s">
        <v>936</v>
      </c>
      <c r="AD6791">
        <f t="shared" si="418"/>
        <v>0</v>
      </c>
      <c r="AF6791" s="3"/>
      <c r="AG6791" t="s">
        <v>937</v>
      </c>
      <c r="AH6791" s="9" t="s">
        <v>4925</v>
      </c>
      <c r="BF6791" t="str">
        <f t="shared" si="419"/>
        <v/>
      </c>
    </row>
    <row r="6792" spans="1:58" ht="10.95" customHeight="1" outlineLevel="1" x14ac:dyDescent="0.25">
      <c r="A6792" t="s">
        <v>3978</v>
      </c>
      <c r="C6792" s="3" t="s">
        <v>12965</v>
      </c>
      <c r="D6792" s="3">
        <v>2392</v>
      </c>
      <c r="E6792" s="9">
        <v>2004</v>
      </c>
      <c r="F6792" s="7" t="s">
        <v>6909</v>
      </c>
      <c r="G6792" s="7" t="s">
        <v>5401</v>
      </c>
      <c r="H6792" s="8" t="s">
        <v>6910</v>
      </c>
      <c r="I6792" s="8" t="s">
        <v>7076</v>
      </c>
      <c r="J6792" s="19">
        <v>3</v>
      </c>
      <c r="K6792" s="19" t="s">
        <v>7736</v>
      </c>
      <c r="L6792" s="11">
        <v>10</v>
      </c>
      <c r="M6792" s="11"/>
      <c r="N6792" s="24"/>
      <c r="P6792" s="32"/>
      <c r="T6792" s="19"/>
      <c r="U6792" s="3" t="s">
        <v>6872</v>
      </c>
      <c r="X6792" t="str">
        <f t="shared" si="420"/>
        <v/>
      </c>
      <c r="Z6792">
        <f t="shared" si="421"/>
        <v>1</v>
      </c>
      <c r="AB6792" s="9"/>
      <c r="AC6792" t="s">
        <v>6910</v>
      </c>
      <c r="AD6792">
        <f t="shared" si="418"/>
        <v>0</v>
      </c>
      <c r="AF6792" s="3"/>
      <c r="AH6792" s="9"/>
      <c r="BF6792" t="str">
        <f t="shared" si="419"/>
        <v/>
      </c>
    </row>
    <row r="6793" spans="1:58" ht="10.95" customHeight="1" outlineLevel="1" collapsed="1" x14ac:dyDescent="0.25">
      <c r="A6793" t="s">
        <v>3978</v>
      </c>
      <c r="C6793" s="3" t="s">
        <v>12965</v>
      </c>
      <c r="D6793" s="3">
        <v>2436</v>
      </c>
      <c r="E6793" s="9">
        <v>2005</v>
      </c>
      <c r="F6793" s="7" t="s">
        <v>2588</v>
      </c>
      <c r="G6793" s="7" t="s">
        <v>5401</v>
      </c>
      <c r="H6793" s="8" t="s">
        <v>6911</v>
      </c>
      <c r="I6793" s="8" t="s">
        <v>7076</v>
      </c>
      <c r="J6793" s="19">
        <v>3</v>
      </c>
      <c r="K6793" s="19" t="s">
        <v>7736</v>
      </c>
      <c r="L6793" s="11">
        <v>0.8</v>
      </c>
      <c r="M6793" s="11"/>
      <c r="N6793" s="24"/>
      <c r="P6793" s="32"/>
      <c r="T6793" s="19"/>
      <c r="U6793" s="3" t="s">
        <v>6872</v>
      </c>
      <c r="X6793" t="str">
        <f t="shared" si="420"/>
        <v/>
      </c>
      <c r="Z6793" t="str">
        <f t="shared" si="421"/>
        <v/>
      </c>
      <c r="AB6793" s="9"/>
      <c r="AC6793" t="s">
        <v>6911</v>
      </c>
      <c r="AD6793">
        <f t="shared" si="418"/>
        <v>0</v>
      </c>
      <c r="AF6793" s="3"/>
      <c r="AH6793" s="9"/>
      <c r="BF6793" t="str">
        <f t="shared" si="419"/>
        <v/>
      </c>
    </row>
    <row r="6794" spans="1:58" ht="10.95" customHeight="1" outlineLevel="1" x14ac:dyDescent="0.25">
      <c r="A6794" t="s">
        <v>3978</v>
      </c>
      <c r="C6794" s="3" t="s">
        <v>12965</v>
      </c>
      <c r="D6794" s="3">
        <v>2437</v>
      </c>
      <c r="E6794" s="9">
        <v>2005</v>
      </c>
      <c r="F6794" s="7" t="s">
        <v>2588</v>
      </c>
      <c r="G6794" s="7" t="s">
        <v>5401</v>
      </c>
      <c r="H6794" s="8" t="s">
        <v>6911</v>
      </c>
      <c r="I6794" s="8" t="s">
        <v>7076</v>
      </c>
      <c r="J6794" s="19">
        <v>3</v>
      </c>
      <c r="K6794" s="19" t="s">
        <v>7736</v>
      </c>
      <c r="L6794" s="11">
        <v>0.8</v>
      </c>
      <c r="M6794" s="11"/>
      <c r="N6794" s="24"/>
      <c r="P6794" s="32"/>
      <c r="T6794" s="19"/>
      <c r="U6794" s="3" t="s">
        <v>6872</v>
      </c>
      <c r="X6794" t="str">
        <f t="shared" si="420"/>
        <v/>
      </c>
      <c r="Z6794" t="str">
        <f t="shared" si="421"/>
        <v/>
      </c>
      <c r="AB6794" s="9"/>
      <c r="AC6794" t="s">
        <v>6911</v>
      </c>
      <c r="AD6794">
        <f t="shared" si="418"/>
        <v>0</v>
      </c>
      <c r="AF6794" s="3"/>
      <c r="AH6794" s="9"/>
      <c r="BF6794" t="str">
        <f t="shared" si="419"/>
        <v/>
      </c>
    </row>
    <row r="6795" spans="1:58" ht="10.95" customHeight="1" outlineLevel="1" x14ac:dyDescent="0.25">
      <c r="A6795" t="s">
        <v>3978</v>
      </c>
      <c r="C6795" s="3" t="s">
        <v>12965</v>
      </c>
      <c r="D6795" s="3">
        <v>2440</v>
      </c>
      <c r="E6795" s="9">
        <v>2005</v>
      </c>
      <c r="F6795" s="7" t="s">
        <v>2588</v>
      </c>
      <c r="G6795" s="7" t="s">
        <v>5401</v>
      </c>
      <c r="H6795" s="8" t="s">
        <v>6911</v>
      </c>
      <c r="I6795" s="8" t="s">
        <v>7076</v>
      </c>
      <c r="J6795" s="19">
        <v>3</v>
      </c>
      <c r="K6795" s="19" t="s">
        <v>7736</v>
      </c>
      <c r="L6795" s="11">
        <v>0.8</v>
      </c>
      <c r="M6795" s="11"/>
      <c r="N6795" s="24"/>
      <c r="P6795" s="32"/>
      <c r="T6795" s="19"/>
      <c r="U6795" s="3" t="s">
        <v>6872</v>
      </c>
      <c r="X6795" t="str">
        <f t="shared" si="420"/>
        <v/>
      </c>
      <c r="Z6795" t="str">
        <f t="shared" si="421"/>
        <v/>
      </c>
      <c r="AB6795" s="9"/>
      <c r="AC6795" t="s">
        <v>6911</v>
      </c>
      <c r="AD6795">
        <f t="shared" si="418"/>
        <v>0</v>
      </c>
      <c r="AF6795" s="3"/>
      <c r="AH6795" s="9"/>
      <c r="BF6795" t="str">
        <f t="shared" si="419"/>
        <v/>
      </c>
    </row>
    <row r="6796" spans="1:58" ht="10.95" customHeight="1" outlineLevel="1" x14ac:dyDescent="0.25">
      <c r="A6796" t="s">
        <v>3978</v>
      </c>
      <c r="C6796" s="3" t="s">
        <v>12965</v>
      </c>
      <c r="D6796" s="3" t="s">
        <v>8207</v>
      </c>
      <c r="E6796" s="9">
        <v>2005</v>
      </c>
      <c r="F6796" s="7" t="s">
        <v>6907</v>
      </c>
      <c r="G6796" s="7" t="s">
        <v>5401</v>
      </c>
      <c r="H6796" s="8" t="s">
        <v>6911</v>
      </c>
      <c r="I6796" s="8" t="s">
        <v>7076</v>
      </c>
      <c r="J6796" s="19">
        <v>3</v>
      </c>
      <c r="K6796" s="19" t="s">
        <v>7736</v>
      </c>
      <c r="L6796" s="11">
        <v>15</v>
      </c>
      <c r="M6796" s="11"/>
      <c r="N6796" s="24"/>
      <c r="P6796" s="32"/>
      <c r="T6796" s="19"/>
      <c r="U6796" s="3" t="s">
        <v>6872</v>
      </c>
      <c r="X6796" t="str">
        <f t="shared" si="420"/>
        <v/>
      </c>
      <c r="Z6796">
        <f t="shared" si="421"/>
        <v>1</v>
      </c>
      <c r="AB6796" s="9"/>
      <c r="AC6796" t="s">
        <v>6911</v>
      </c>
      <c r="AD6796">
        <f t="shared" si="418"/>
        <v>0</v>
      </c>
      <c r="AF6796" s="3"/>
      <c r="AH6796" s="9"/>
      <c r="BF6796" t="str">
        <f t="shared" si="419"/>
        <v/>
      </c>
    </row>
    <row r="6797" spans="1:58" ht="10.95" customHeight="1" outlineLevel="1" x14ac:dyDescent="0.25">
      <c r="A6797" t="s">
        <v>3978</v>
      </c>
      <c r="C6797" s="3" t="s">
        <v>12965</v>
      </c>
      <c r="D6797" s="3">
        <v>2451</v>
      </c>
      <c r="E6797" s="9">
        <v>2005</v>
      </c>
      <c r="F6797" s="7" t="s">
        <v>6909</v>
      </c>
      <c r="G6797" s="7" t="s">
        <v>5401</v>
      </c>
      <c r="H6797" s="8" t="s">
        <v>6911</v>
      </c>
      <c r="I6797" s="8" t="s">
        <v>7076</v>
      </c>
      <c r="J6797" s="19">
        <v>3</v>
      </c>
      <c r="K6797" s="19" t="s">
        <v>7736</v>
      </c>
      <c r="L6797" s="11">
        <v>3.5</v>
      </c>
      <c r="M6797" s="11"/>
      <c r="N6797" s="24"/>
      <c r="P6797" s="32"/>
      <c r="T6797" s="19"/>
      <c r="U6797" s="3" t="s">
        <v>6872</v>
      </c>
      <c r="X6797" t="str">
        <f t="shared" si="420"/>
        <v/>
      </c>
      <c r="Z6797">
        <f t="shared" si="421"/>
        <v>1</v>
      </c>
      <c r="AB6797" s="9"/>
      <c r="AC6797" t="s">
        <v>6911</v>
      </c>
      <c r="AD6797">
        <f t="shared" si="418"/>
        <v>0</v>
      </c>
      <c r="AF6797" s="3"/>
      <c r="AH6797" s="9"/>
      <c r="BF6797" t="str">
        <f t="shared" si="419"/>
        <v/>
      </c>
    </row>
    <row r="6798" spans="1:58" ht="10.95" customHeight="1" outlineLevel="1" x14ac:dyDescent="0.25">
      <c r="A6798" t="s">
        <v>3978</v>
      </c>
      <c r="C6798" s="3" t="s">
        <v>12965</v>
      </c>
      <c r="D6798" s="3" t="s">
        <v>19960</v>
      </c>
      <c r="E6798" s="9">
        <v>2005</v>
      </c>
      <c r="F6798" s="7" t="s">
        <v>19961</v>
      </c>
      <c r="G6798" s="7"/>
      <c r="H6798" s="8" t="s">
        <v>9092</v>
      </c>
      <c r="I6798" s="8" t="s">
        <v>19962</v>
      </c>
      <c r="J6798" s="19">
        <v>4</v>
      </c>
      <c r="K6798" s="19" t="s">
        <v>7736</v>
      </c>
      <c r="L6798" s="11">
        <v>2.2000000000000002</v>
      </c>
      <c r="M6798" s="11"/>
      <c r="N6798" s="24"/>
      <c r="P6798" s="32"/>
      <c r="T6798" s="19"/>
      <c r="U6798" s="3"/>
      <c r="X6798" t="str">
        <f t="shared" si="420"/>
        <v/>
      </c>
      <c r="Z6798" t="str">
        <f t="shared" si="421"/>
        <v/>
      </c>
      <c r="AB6798" s="9"/>
      <c r="AC6798" t="s">
        <v>9092</v>
      </c>
      <c r="AD6798">
        <f t="shared" si="418"/>
        <v>0</v>
      </c>
      <c r="AF6798" s="3"/>
      <c r="AH6798" s="9"/>
      <c r="BF6798" t="str">
        <f t="shared" si="419"/>
        <v/>
      </c>
    </row>
    <row r="6799" spans="1:58" ht="10.95" customHeight="1" outlineLevel="1" x14ac:dyDescent="0.25">
      <c r="A6799" t="s">
        <v>3978</v>
      </c>
      <c r="C6799" s="3" t="s">
        <v>12965</v>
      </c>
      <c r="D6799" s="3" t="s">
        <v>9061</v>
      </c>
      <c r="E6799" s="9">
        <v>2005</v>
      </c>
      <c r="F6799" s="7" t="s">
        <v>21668</v>
      </c>
      <c r="G6799" s="7" t="s">
        <v>5401</v>
      </c>
      <c r="H6799" s="8" t="s">
        <v>2617</v>
      </c>
      <c r="I6799" s="8" t="s">
        <v>8209</v>
      </c>
      <c r="J6799" s="19">
        <v>1</v>
      </c>
      <c r="K6799" s="19" t="s">
        <v>7736</v>
      </c>
      <c r="L6799" s="11">
        <v>9.5</v>
      </c>
      <c r="M6799" s="11"/>
      <c r="N6799" s="24"/>
      <c r="P6799" s="32"/>
      <c r="T6799" s="19"/>
      <c r="U6799" s="3"/>
      <c r="X6799" t="str">
        <f t="shared" si="420"/>
        <v/>
      </c>
      <c r="Z6799">
        <f t="shared" si="421"/>
        <v>1</v>
      </c>
      <c r="AB6799" s="9"/>
      <c r="AC6799" t="s">
        <v>2617</v>
      </c>
      <c r="AD6799">
        <f t="shared" si="418"/>
        <v>0</v>
      </c>
      <c r="AF6799" s="3"/>
      <c r="AH6799" s="9"/>
      <c r="BE6799" t="s">
        <v>7736</v>
      </c>
      <c r="BF6799">
        <f t="shared" si="419"/>
        <v>9.5</v>
      </c>
    </row>
    <row r="6800" spans="1:58" ht="10.95" customHeight="1" outlineLevel="1" x14ac:dyDescent="0.25">
      <c r="A6800" t="s">
        <v>3978</v>
      </c>
      <c r="C6800" s="3" t="s">
        <v>12965</v>
      </c>
      <c r="D6800" s="3">
        <v>2478</v>
      </c>
      <c r="E6800" s="9">
        <v>2005</v>
      </c>
      <c r="F6800" s="7" t="s">
        <v>6912</v>
      </c>
      <c r="G6800" s="7" t="s">
        <v>5401</v>
      </c>
      <c r="H6800" s="8" t="s">
        <v>2617</v>
      </c>
      <c r="I6800" s="8" t="s">
        <v>8209</v>
      </c>
      <c r="J6800" s="19">
        <v>1</v>
      </c>
      <c r="K6800" s="19" t="s">
        <v>7736</v>
      </c>
      <c r="L6800" s="11">
        <v>3.5</v>
      </c>
      <c r="M6800" s="11"/>
      <c r="N6800" s="24"/>
      <c r="P6800" s="32"/>
      <c r="T6800" s="19"/>
      <c r="U6800" s="3" t="s">
        <v>6872</v>
      </c>
      <c r="X6800" t="str">
        <f t="shared" si="420"/>
        <v/>
      </c>
      <c r="Z6800">
        <f t="shared" si="421"/>
        <v>1</v>
      </c>
      <c r="AB6800" s="9"/>
      <c r="AC6800" t="s">
        <v>2617</v>
      </c>
      <c r="AD6800">
        <f t="shared" si="418"/>
        <v>0</v>
      </c>
      <c r="AF6800" s="3"/>
      <c r="AG6800" t="s">
        <v>2618</v>
      </c>
      <c r="AH6800" s="9"/>
      <c r="BF6800" t="str">
        <f t="shared" si="419"/>
        <v/>
      </c>
    </row>
    <row r="6801" spans="1:58" ht="10.95" customHeight="1" outlineLevel="1" x14ac:dyDescent="0.25">
      <c r="A6801" t="s">
        <v>3978</v>
      </c>
      <c r="C6801" s="3" t="s">
        <v>12965</v>
      </c>
      <c r="D6801" s="3" t="s">
        <v>8210</v>
      </c>
      <c r="E6801" s="9">
        <v>2006</v>
      </c>
      <c r="F6801" s="7" t="s">
        <v>21669</v>
      </c>
      <c r="G6801" s="7" t="s">
        <v>5401</v>
      </c>
      <c r="H6801" s="8" t="s">
        <v>3988</v>
      </c>
      <c r="I6801" s="8" t="s">
        <v>6913</v>
      </c>
      <c r="J6801" s="19">
        <v>3</v>
      </c>
      <c r="K6801" s="19" t="s">
        <v>7736</v>
      </c>
      <c r="L6801" s="11">
        <v>14</v>
      </c>
      <c r="M6801" s="11"/>
      <c r="N6801" s="24"/>
      <c r="P6801" s="32"/>
      <c r="T6801" s="19"/>
      <c r="U6801" s="3" t="s">
        <v>6872</v>
      </c>
      <c r="X6801" t="str">
        <f t="shared" si="420"/>
        <v/>
      </c>
      <c r="Z6801">
        <f t="shared" si="421"/>
        <v>1</v>
      </c>
      <c r="AB6801" s="9"/>
      <c r="AC6801" t="s">
        <v>3988</v>
      </c>
      <c r="AD6801">
        <f t="shared" si="418"/>
        <v>0</v>
      </c>
      <c r="AF6801" s="3"/>
      <c r="AH6801" s="9"/>
      <c r="BF6801" t="str">
        <f t="shared" si="419"/>
        <v/>
      </c>
    </row>
    <row r="6802" spans="1:58" ht="10.95" customHeight="1" outlineLevel="1" x14ac:dyDescent="0.25">
      <c r="A6802" t="s">
        <v>3978</v>
      </c>
      <c r="C6802" s="3" t="s">
        <v>12965</v>
      </c>
      <c r="D6802" s="3">
        <v>2626</v>
      </c>
      <c r="E6802" s="9">
        <v>2007</v>
      </c>
      <c r="F6802" s="10" t="s">
        <v>2588</v>
      </c>
      <c r="G6802" s="7" t="s">
        <v>5401</v>
      </c>
      <c r="H6802" s="43" t="s">
        <v>9056</v>
      </c>
      <c r="I6802" s="8" t="s">
        <v>21478</v>
      </c>
      <c r="J6802" s="19">
        <v>6</v>
      </c>
      <c r="K6802" s="20" t="s">
        <v>7738</v>
      </c>
      <c r="L6802" s="11"/>
      <c r="M6802" s="11"/>
      <c r="N6802" s="24"/>
      <c r="P6802" s="32"/>
      <c r="T6802" s="19"/>
      <c r="U6802" s="3" t="s">
        <v>6872</v>
      </c>
      <c r="X6802" t="str">
        <f t="shared" si="420"/>
        <v/>
      </c>
      <c r="Z6802" t="str">
        <f t="shared" si="421"/>
        <v/>
      </c>
      <c r="AB6802" s="9"/>
      <c r="AC6802" s="2" t="s">
        <v>9056</v>
      </c>
      <c r="AD6802">
        <f t="shared" si="418"/>
        <v>0</v>
      </c>
      <c r="AF6802" s="3"/>
      <c r="AH6802" s="9"/>
      <c r="BF6802" t="str">
        <f t="shared" si="419"/>
        <v/>
      </c>
    </row>
    <row r="6803" spans="1:58" ht="10.95" customHeight="1" outlineLevel="1" x14ac:dyDescent="0.25">
      <c r="A6803" t="s">
        <v>3978</v>
      </c>
      <c r="C6803" s="3" t="s">
        <v>12965</v>
      </c>
      <c r="D6803" s="3">
        <v>2627</v>
      </c>
      <c r="E6803" s="9">
        <v>2007</v>
      </c>
      <c r="F6803" s="10" t="s">
        <v>2588</v>
      </c>
      <c r="G6803" s="7" t="s">
        <v>5401</v>
      </c>
      <c r="H6803" s="43" t="s">
        <v>9056</v>
      </c>
      <c r="I6803" s="8" t="s">
        <v>21478</v>
      </c>
      <c r="J6803" s="19">
        <v>6</v>
      </c>
      <c r="K6803" s="20" t="s">
        <v>7738</v>
      </c>
      <c r="L6803" s="11"/>
      <c r="M6803" s="11"/>
      <c r="N6803" s="24"/>
      <c r="P6803" s="32"/>
      <c r="T6803" s="19"/>
      <c r="U6803" s="3" t="s">
        <v>6872</v>
      </c>
      <c r="X6803" t="str">
        <f t="shared" si="420"/>
        <v/>
      </c>
      <c r="Z6803" t="str">
        <f t="shared" si="421"/>
        <v/>
      </c>
      <c r="AB6803" s="9"/>
      <c r="AC6803" s="2" t="s">
        <v>9056</v>
      </c>
      <c r="AD6803">
        <f t="shared" si="418"/>
        <v>0</v>
      </c>
      <c r="AF6803" s="3"/>
      <c r="AH6803" s="9"/>
      <c r="BF6803" t="str">
        <f t="shared" si="419"/>
        <v/>
      </c>
    </row>
    <row r="6804" spans="1:58" ht="10.95" customHeight="1" outlineLevel="1" x14ac:dyDescent="0.25">
      <c r="A6804" t="s">
        <v>3978</v>
      </c>
      <c r="C6804" s="3" t="s">
        <v>12965</v>
      </c>
      <c r="D6804" s="3">
        <v>2652</v>
      </c>
      <c r="E6804" s="9">
        <v>2008</v>
      </c>
      <c r="F6804" s="7" t="s">
        <v>6914</v>
      </c>
      <c r="G6804" s="7" t="s">
        <v>5401</v>
      </c>
      <c r="H6804" s="8" t="s">
        <v>3995</v>
      </c>
      <c r="I6804" s="8" t="s">
        <v>6915</v>
      </c>
      <c r="J6804" s="19">
        <v>1</v>
      </c>
      <c r="K6804" s="19" t="s">
        <v>7736</v>
      </c>
      <c r="L6804" s="11">
        <v>7</v>
      </c>
      <c r="M6804" s="11"/>
      <c r="N6804" s="24"/>
      <c r="P6804" s="32"/>
      <c r="T6804" s="19"/>
      <c r="U6804" s="3" t="s">
        <v>6872</v>
      </c>
      <c r="X6804" t="str">
        <f t="shared" si="420"/>
        <v/>
      </c>
      <c r="Z6804" t="str">
        <f t="shared" si="421"/>
        <v/>
      </c>
      <c r="AB6804" s="9"/>
      <c r="AC6804" t="s">
        <v>3995</v>
      </c>
      <c r="AD6804">
        <f t="shared" si="418"/>
        <v>0</v>
      </c>
      <c r="AF6804" s="3"/>
      <c r="AH6804" s="9"/>
      <c r="BE6804" t="s">
        <v>7736</v>
      </c>
      <c r="BF6804">
        <f t="shared" si="419"/>
        <v>7</v>
      </c>
    </row>
    <row r="6805" spans="1:58" ht="10.95" customHeight="1" outlineLevel="1" x14ac:dyDescent="0.25">
      <c r="A6805" t="s">
        <v>3978</v>
      </c>
      <c r="C6805" s="3" t="s">
        <v>12965</v>
      </c>
      <c r="D6805" s="3" t="s">
        <v>8217</v>
      </c>
      <c r="E6805" s="9">
        <v>2008</v>
      </c>
      <c r="F6805" s="7" t="s">
        <v>8216</v>
      </c>
      <c r="G6805" s="7" t="s">
        <v>5401</v>
      </c>
      <c r="H6805" s="8" t="s">
        <v>3995</v>
      </c>
      <c r="I6805" s="8" t="s">
        <v>6915</v>
      </c>
      <c r="J6805" s="19">
        <v>1</v>
      </c>
      <c r="K6805" s="19" t="s">
        <v>7736</v>
      </c>
      <c r="L6805" s="11">
        <v>5</v>
      </c>
      <c r="M6805" s="11"/>
      <c r="N6805" s="24"/>
      <c r="P6805" s="32"/>
      <c r="R6805">
        <v>1</v>
      </c>
      <c r="S6805">
        <v>1</v>
      </c>
      <c r="T6805" s="19"/>
      <c r="U6805" s="3" t="s">
        <v>6872</v>
      </c>
      <c r="X6805">
        <f t="shared" si="420"/>
        <v>1</v>
      </c>
      <c r="Z6805" t="str">
        <f t="shared" si="421"/>
        <v/>
      </c>
      <c r="AB6805" s="9"/>
      <c r="AC6805" t="s">
        <v>3995</v>
      </c>
      <c r="AD6805">
        <f t="shared" si="418"/>
        <v>0</v>
      </c>
      <c r="AF6805" s="3"/>
      <c r="AH6805" s="9"/>
      <c r="BF6805" t="str">
        <f t="shared" si="419"/>
        <v/>
      </c>
    </row>
    <row r="6806" spans="1:58" ht="10.95" customHeight="1" outlineLevel="1" x14ac:dyDescent="0.25">
      <c r="A6806" t="s">
        <v>3978</v>
      </c>
      <c r="C6806" s="3" t="s">
        <v>12965</v>
      </c>
      <c r="D6806" s="3">
        <v>2653</v>
      </c>
      <c r="E6806" s="9">
        <v>2008</v>
      </c>
      <c r="F6806" s="7" t="s">
        <v>6914</v>
      </c>
      <c r="G6806" s="7" t="s">
        <v>5401</v>
      </c>
      <c r="H6806" s="8" t="s">
        <v>5402</v>
      </c>
      <c r="I6806" s="8" t="s">
        <v>6915</v>
      </c>
      <c r="J6806" s="19">
        <v>1</v>
      </c>
      <c r="K6806" s="19" t="s">
        <v>7736</v>
      </c>
      <c r="L6806" s="11">
        <v>7</v>
      </c>
      <c r="M6806" s="11"/>
      <c r="N6806" s="24"/>
      <c r="P6806" s="32"/>
      <c r="T6806" s="19"/>
      <c r="U6806" s="3" t="s">
        <v>6872</v>
      </c>
      <c r="X6806" t="str">
        <f t="shared" si="420"/>
        <v/>
      </c>
      <c r="Z6806" t="str">
        <f t="shared" si="421"/>
        <v/>
      </c>
      <c r="AB6806" s="9"/>
      <c r="AC6806" t="s">
        <v>5402</v>
      </c>
      <c r="AD6806">
        <f t="shared" si="418"/>
        <v>1</v>
      </c>
      <c r="AF6806" s="3"/>
      <c r="AH6806" s="9"/>
      <c r="BE6806" t="s">
        <v>7736</v>
      </c>
      <c r="BF6806">
        <f t="shared" si="419"/>
        <v>7</v>
      </c>
    </row>
    <row r="6807" spans="1:58" ht="10.95" customHeight="1" outlineLevel="1" x14ac:dyDescent="0.25">
      <c r="A6807" t="s">
        <v>3978</v>
      </c>
      <c r="C6807" s="3" t="s">
        <v>12965</v>
      </c>
      <c r="D6807" s="3" t="s">
        <v>8215</v>
      </c>
      <c r="E6807" s="9">
        <v>2008</v>
      </c>
      <c r="F6807" s="7" t="s">
        <v>8216</v>
      </c>
      <c r="G6807" s="7" t="s">
        <v>5401</v>
      </c>
      <c r="H6807" s="8" t="s">
        <v>5402</v>
      </c>
      <c r="I6807" s="8" t="s">
        <v>6915</v>
      </c>
      <c r="J6807" s="19">
        <v>1</v>
      </c>
      <c r="K6807" s="19" t="s">
        <v>7736</v>
      </c>
      <c r="L6807" s="11">
        <v>5</v>
      </c>
      <c r="M6807" s="11"/>
      <c r="N6807" s="24"/>
      <c r="P6807" s="32"/>
      <c r="T6807" s="19"/>
      <c r="U6807" s="3" t="s">
        <v>6872</v>
      </c>
      <c r="X6807">
        <f t="shared" si="420"/>
        <v>1</v>
      </c>
      <c r="Z6807" t="str">
        <f t="shared" si="421"/>
        <v/>
      </c>
      <c r="AB6807" s="9"/>
      <c r="AC6807" t="s">
        <v>5402</v>
      </c>
      <c r="AD6807">
        <f t="shared" si="418"/>
        <v>1</v>
      </c>
      <c r="AF6807" s="3"/>
      <c r="AH6807" s="9"/>
      <c r="BF6807" t="str">
        <f t="shared" si="419"/>
        <v/>
      </c>
    </row>
    <row r="6808" spans="1:58" ht="10.95" customHeight="1" outlineLevel="1" x14ac:dyDescent="0.25">
      <c r="A6808" t="s">
        <v>3978</v>
      </c>
      <c r="C6808" s="3" t="s">
        <v>12965</v>
      </c>
      <c r="D6808" s="3">
        <v>2654</v>
      </c>
      <c r="E6808" s="9">
        <v>2008</v>
      </c>
      <c r="F6808" s="7" t="s">
        <v>6914</v>
      </c>
      <c r="G6808" s="7" t="s">
        <v>5401</v>
      </c>
      <c r="H6808" s="8" t="s">
        <v>8984</v>
      </c>
      <c r="I6808" s="8" t="s">
        <v>6915</v>
      </c>
      <c r="J6808" s="19">
        <v>4</v>
      </c>
      <c r="K6808" s="19" t="s">
        <v>7736</v>
      </c>
      <c r="L6808" s="11">
        <v>5</v>
      </c>
      <c r="M6808" s="11"/>
      <c r="N6808" s="24"/>
      <c r="P6808" s="32"/>
      <c r="T6808" s="19"/>
      <c r="U6808" s="3" t="s">
        <v>6872</v>
      </c>
      <c r="X6808" t="str">
        <f t="shared" si="420"/>
        <v/>
      </c>
      <c r="Z6808" t="str">
        <f t="shared" si="421"/>
        <v/>
      </c>
      <c r="AB6808" s="9"/>
      <c r="AC6808" t="s">
        <v>8984</v>
      </c>
      <c r="AD6808">
        <f t="shared" si="418"/>
        <v>0</v>
      </c>
      <c r="AF6808" s="3"/>
      <c r="AH6808" s="9"/>
      <c r="BF6808" t="str">
        <f t="shared" si="419"/>
        <v/>
      </c>
    </row>
    <row r="6809" spans="1:58" ht="10.95" customHeight="1" outlineLevel="1" x14ac:dyDescent="0.25">
      <c r="A6809" t="s">
        <v>3978</v>
      </c>
      <c r="C6809" s="3" t="s">
        <v>12965</v>
      </c>
      <c r="D6809" s="3" t="s">
        <v>8212</v>
      </c>
      <c r="E6809" s="9">
        <v>2008</v>
      </c>
      <c r="F6809" s="7" t="s">
        <v>8211</v>
      </c>
      <c r="G6809" s="7" t="s">
        <v>5401</v>
      </c>
      <c r="H6809" s="8" t="s">
        <v>6917</v>
      </c>
      <c r="I6809" s="8" t="s">
        <v>6915</v>
      </c>
      <c r="J6809" s="19">
        <v>1</v>
      </c>
      <c r="K6809" s="19" t="s">
        <v>7736</v>
      </c>
      <c r="L6809" s="11">
        <v>9</v>
      </c>
      <c r="M6809" s="11"/>
      <c r="N6809" s="24"/>
      <c r="P6809" s="32"/>
      <c r="T6809" s="19"/>
      <c r="U6809" s="3" t="s">
        <v>6872</v>
      </c>
      <c r="X6809" t="str">
        <f t="shared" si="420"/>
        <v/>
      </c>
      <c r="Z6809">
        <f t="shared" si="421"/>
        <v>1</v>
      </c>
      <c r="AB6809" s="9"/>
      <c r="AC6809" t="s">
        <v>6917</v>
      </c>
      <c r="AD6809">
        <f t="shared" si="418"/>
        <v>1</v>
      </c>
      <c r="AF6809" s="3"/>
      <c r="AH6809" s="9"/>
      <c r="BE6809" t="s">
        <v>7736</v>
      </c>
      <c r="BF6809">
        <f t="shared" si="419"/>
        <v>9</v>
      </c>
    </row>
    <row r="6810" spans="1:58" ht="10.95" customHeight="1" outlineLevel="1" x14ac:dyDescent="0.25">
      <c r="A6810" t="s">
        <v>3978</v>
      </c>
      <c r="C6810" s="3" t="s">
        <v>12965</v>
      </c>
      <c r="D6810" s="3" t="s">
        <v>8213</v>
      </c>
      <c r="E6810" s="9">
        <v>2008</v>
      </c>
      <c r="F6810" s="7" t="s">
        <v>8214</v>
      </c>
      <c r="G6810" s="7" t="s">
        <v>5401</v>
      </c>
      <c r="H6810" s="8" t="s">
        <v>9055</v>
      </c>
      <c r="I6810" s="8" t="s">
        <v>6915</v>
      </c>
      <c r="J6810" s="19">
        <v>1</v>
      </c>
      <c r="K6810" s="19" t="s">
        <v>7736</v>
      </c>
      <c r="L6810" s="11">
        <v>8</v>
      </c>
      <c r="M6810" s="11"/>
      <c r="N6810" s="24"/>
      <c r="P6810" s="32"/>
      <c r="T6810" s="19"/>
      <c r="U6810" s="3" t="s">
        <v>6872</v>
      </c>
      <c r="X6810" t="str">
        <f t="shared" si="420"/>
        <v/>
      </c>
      <c r="Z6810">
        <f t="shared" si="421"/>
        <v>1</v>
      </c>
      <c r="AB6810" s="9"/>
      <c r="AC6810" t="s">
        <v>9055</v>
      </c>
      <c r="AD6810">
        <f t="shared" si="418"/>
        <v>1</v>
      </c>
      <c r="AF6810" s="3"/>
      <c r="AH6810" s="9"/>
      <c r="BE6810" t="s">
        <v>7736</v>
      </c>
      <c r="BF6810">
        <f t="shared" si="419"/>
        <v>8</v>
      </c>
    </row>
    <row r="6811" spans="1:58" ht="10.95" customHeight="1" outlineLevel="1" x14ac:dyDescent="0.25">
      <c r="A6811" t="s">
        <v>3978</v>
      </c>
      <c r="C6811" s="3" t="s">
        <v>12965</v>
      </c>
      <c r="D6811" s="3" t="s">
        <v>8218</v>
      </c>
      <c r="E6811" s="9">
        <v>2008</v>
      </c>
      <c r="F6811" s="7" t="s">
        <v>6916</v>
      </c>
      <c r="G6811" s="7" t="s">
        <v>5401</v>
      </c>
      <c r="H6811" s="8" t="s">
        <v>4775</v>
      </c>
      <c r="I6811" s="8" t="s">
        <v>6918</v>
      </c>
      <c r="J6811" s="19">
        <v>2</v>
      </c>
      <c r="K6811" s="19" t="s">
        <v>7736</v>
      </c>
      <c r="L6811" s="11">
        <v>6</v>
      </c>
      <c r="M6811" s="11"/>
      <c r="N6811" s="24"/>
      <c r="P6811" s="32"/>
      <c r="T6811" s="19"/>
      <c r="U6811" s="3" t="s">
        <v>6872</v>
      </c>
      <c r="X6811" t="str">
        <f t="shared" si="420"/>
        <v/>
      </c>
      <c r="Z6811">
        <f t="shared" si="421"/>
        <v>1</v>
      </c>
      <c r="AB6811" s="9"/>
      <c r="AC6811" t="s">
        <v>4775</v>
      </c>
      <c r="AD6811">
        <f t="shared" si="418"/>
        <v>0</v>
      </c>
      <c r="AF6811" s="3"/>
      <c r="AH6811" s="9"/>
      <c r="BF6811" t="str">
        <f t="shared" si="419"/>
        <v/>
      </c>
    </row>
    <row r="6812" spans="1:58" ht="10.95" customHeight="1" outlineLevel="1" x14ac:dyDescent="0.25">
      <c r="A6812" t="s">
        <v>3978</v>
      </c>
      <c r="C6812" s="3" t="s">
        <v>12965</v>
      </c>
      <c r="D6812" s="3">
        <v>2784</v>
      </c>
      <c r="E6812" s="9">
        <v>2009</v>
      </c>
      <c r="F6812" s="7" t="s">
        <v>2588</v>
      </c>
      <c r="G6812" s="7" t="s">
        <v>5401</v>
      </c>
      <c r="H6812" s="8" t="s">
        <v>6920</v>
      </c>
      <c r="I6812" s="8" t="s">
        <v>6919</v>
      </c>
      <c r="J6812" s="19">
        <v>3</v>
      </c>
      <c r="K6812" s="19" t="s">
        <v>7736</v>
      </c>
      <c r="L6812" s="11">
        <v>1.25</v>
      </c>
      <c r="M6812" s="11"/>
      <c r="N6812" s="24"/>
      <c r="P6812" s="32"/>
      <c r="T6812" s="19"/>
      <c r="U6812" s="3" t="s">
        <v>6872</v>
      </c>
      <c r="X6812" t="str">
        <f t="shared" si="420"/>
        <v/>
      </c>
      <c r="Z6812" t="str">
        <f t="shared" si="421"/>
        <v/>
      </c>
      <c r="AB6812" s="9"/>
      <c r="AC6812" t="s">
        <v>6920</v>
      </c>
      <c r="AD6812">
        <f t="shared" si="418"/>
        <v>0</v>
      </c>
      <c r="AF6812" s="3"/>
      <c r="AH6812" s="9"/>
      <c r="BF6812" t="str">
        <f t="shared" si="419"/>
        <v/>
      </c>
    </row>
    <row r="6813" spans="1:58" ht="10.95" customHeight="1" outlineLevel="1" x14ac:dyDescent="0.25">
      <c r="A6813" t="s">
        <v>3978</v>
      </c>
      <c r="C6813" s="3" t="s">
        <v>12965</v>
      </c>
      <c r="D6813" s="3">
        <v>2785</v>
      </c>
      <c r="E6813" s="9">
        <v>2009</v>
      </c>
      <c r="F6813" s="7" t="s">
        <v>2588</v>
      </c>
      <c r="G6813" s="7" t="s">
        <v>5401</v>
      </c>
      <c r="H6813" s="8" t="s">
        <v>6920</v>
      </c>
      <c r="I6813" s="8" t="s">
        <v>6919</v>
      </c>
      <c r="J6813" s="19">
        <v>3</v>
      </c>
      <c r="K6813" s="19" t="s">
        <v>7736</v>
      </c>
      <c r="L6813" s="11">
        <v>1.25</v>
      </c>
      <c r="M6813" s="11"/>
      <c r="N6813" s="24"/>
      <c r="P6813" s="32"/>
      <c r="T6813" s="19"/>
      <c r="U6813" s="3" t="s">
        <v>6872</v>
      </c>
      <c r="X6813" t="str">
        <f t="shared" si="420"/>
        <v/>
      </c>
      <c r="Z6813" t="str">
        <f t="shared" si="421"/>
        <v/>
      </c>
      <c r="AB6813" s="9"/>
      <c r="AC6813" t="s">
        <v>6920</v>
      </c>
      <c r="AD6813">
        <f t="shared" si="418"/>
        <v>0</v>
      </c>
      <c r="AF6813" s="3"/>
      <c r="AH6813" s="9"/>
      <c r="BE6813" t="s">
        <v>7736</v>
      </c>
      <c r="BF6813">
        <f t="shared" ref="BF6813:BF6844" si="422">IF(BE6813="y",L6813,"")</f>
        <v>1.25</v>
      </c>
    </row>
    <row r="6814" spans="1:58" ht="10.95" customHeight="1" outlineLevel="1" x14ac:dyDescent="0.25">
      <c r="A6814" t="s">
        <v>3978</v>
      </c>
      <c r="C6814" s="3" t="s">
        <v>12965</v>
      </c>
      <c r="D6814" s="3" t="s">
        <v>8219</v>
      </c>
      <c r="E6814" s="9">
        <v>2009</v>
      </c>
      <c r="F6814" s="7" t="s">
        <v>6921</v>
      </c>
      <c r="G6814" s="7" t="s">
        <v>5401</v>
      </c>
      <c r="H6814" s="8" t="s">
        <v>6920</v>
      </c>
      <c r="I6814" s="8" t="s">
        <v>6919</v>
      </c>
      <c r="J6814" s="19">
        <v>3</v>
      </c>
      <c r="K6814" s="19" t="s">
        <v>7736</v>
      </c>
      <c r="L6814" s="11">
        <v>3.5</v>
      </c>
      <c r="M6814" s="11"/>
      <c r="N6814" s="24"/>
      <c r="P6814" s="32"/>
      <c r="T6814" s="19"/>
      <c r="U6814" s="3" t="s">
        <v>6872</v>
      </c>
      <c r="W6814" t="s">
        <v>7738</v>
      </c>
      <c r="X6814" t="str">
        <f t="shared" si="420"/>
        <v/>
      </c>
      <c r="Z6814" t="str">
        <f t="shared" si="421"/>
        <v/>
      </c>
      <c r="AB6814" s="9"/>
      <c r="AC6814" t="s">
        <v>6920</v>
      </c>
      <c r="AD6814">
        <f t="shared" si="418"/>
        <v>0</v>
      </c>
      <c r="AF6814" s="3"/>
      <c r="AH6814" s="9"/>
      <c r="BF6814" t="str">
        <f t="shared" si="422"/>
        <v/>
      </c>
    </row>
    <row r="6815" spans="1:58" ht="10.95" customHeight="1" outlineLevel="1" x14ac:dyDescent="0.25">
      <c r="A6815" t="s">
        <v>3978</v>
      </c>
      <c r="C6815" s="3" t="s">
        <v>12965</v>
      </c>
      <c r="D6815" s="3">
        <v>2789</v>
      </c>
      <c r="E6815" s="9">
        <v>2009</v>
      </c>
      <c r="F6815" s="7" t="s">
        <v>6914</v>
      </c>
      <c r="G6815" s="7" t="s">
        <v>5401</v>
      </c>
      <c r="H6815" s="8" t="s">
        <v>6872</v>
      </c>
      <c r="I6815" s="8" t="s">
        <v>8985</v>
      </c>
      <c r="J6815" s="19">
        <v>4</v>
      </c>
      <c r="K6815" s="19" t="s">
        <v>7736</v>
      </c>
      <c r="L6815" s="11">
        <v>1.3</v>
      </c>
      <c r="M6815" s="11"/>
      <c r="N6815" s="24"/>
      <c r="P6815" s="32"/>
      <c r="T6815" s="19"/>
      <c r="U6815" s="3" t="s">
        <v>6872</v>
      </c>
      <c r="X6815" t="str">
        <f t="shared" si="420"/>
        <v/>
      </c>
      <c r="Z6815" t="str">
        <f t="shared" si="421"/>
        <v/>
      </c>
      <c r="AB6815" s="9"/>
      <c r="AC6815" t="s">
        <v>6872</v>
      </c>
      <c r="AD6815">
        <f t="shared" si="418"/>
        <v>0</v>
      </c>
      <c r="AF6815" s="3"/>
      <c r="AH6815" s="9"/>
      <c r="BF6815" t="str">
        <f t="shared" si="422"/>
        <v/>
      </c>
    </row>
    <row r="6816" spans="1:58" ht="10.95" customHeight="1" outlineLevel="1" x14ac:dyDescent="0.25">
      <c r="A6816" t="s">
        <v>3978</v>
      </c>
      <c r="C6816" s="3" t="s">
        <v>12965</v>
      </c>
      <c r="D6816" s="3">
        <v>2790</v>
      </c>
      <c r="E6816" s="9">
        <v>2009</v>
      </c>
      <c r="F6816" s="7" t="s">
        <v>6914</v>
      </c>
      <c r="G6816" s="7" t="s">
        <v>5401</v>
      </c>
      <c r="H6816" s="8" t="s">
        <v>6872</v>
      </c>
      <c r="I6816" s="8" t="s">
        <v>8985</v>
      </c>
      <c r="J6816" s="19">
        <v>4</v>
      </c>
      <c r="K6816" s="19" t="s">
        <v>7736</v>
      </c>
      <c r="L6816" s="11">
        <v>1.3</v>
      </c>
      <c r="M6816" s="11"/>
      <c r="N6816" s="24"/>
      <c r="P6816" s="32"/>
      <c r="T6816" s="19"/>
      <c r="U6816" s="3" t="s">
        <v>6872</v>
      </c>
      <c r="X6816" t="str">
        <f t="shared" si="420"/>
        <v/>
      </c>
      <c r="Z6816" t="str">
        <f t="shared" si="421"/>
        <v/>
      </c>
      <c r="AB6816" s="9"/>
      <c r="AC6816" t="s">
        <v>6872</v>
      </c>
      <c r="AD6816">
        <f t="shared" si="418"/>
        <v>0</v>
      </c>
      <c r="AF6816" s="3"/>
      <c r="AH6816" s="9"/>
      <c r="BF6816" t="str">
        <f t="shared" si="422"/>
        <v/>
      </c>
    </row>
    <row r="6817" spans="1:58" ht="10.95" customHeight="1" outlineLevel="1" x14ac:dyDescent="0.25">
      <c r="A6817" t="s">
        <v>3978</v>
      </c>
      <c r="C6817" s="3" t="s">
        <v>12965</v>
      </c>
      <c r="D6817" s="3">
        <v>2799</v>
      </c>
      <c r="E6817" s="9">
        <v>2009</v>
      </c>
      <c r="F6817" s="7" t="s">
        <v>6914</v>
      </c>
      <c r="G6817" s="7" t="s">
        <v>5401</v>
      </c>
      <c r="H6817" s="8" t="s">
        <v>6872</v>
      </c>
      <c r="I6817" s="8" t="s">
        <v>6922</v>
      </c>
      <c r="J6817" s="19">
        <v>4</v>
      </c>
      <c r="K6817" s="19" t="s">
        <v>7736</v>
      </c>
      <c r="L6817" s="11">
        <v>1.3</v>
      </c>
      <c r="M6817" s="11"/>
      <c r="N6817" s="24"/>
      <c r="P6817" s="32"/>
      <c r="T6817" s="19"/>
      <c r="U6817" s="3" t="s">
        <v>6872</v>
      </c>
      <c r="X6817" t="str">
        <f t="shared" si="420"/>
        <v/>
      </c>
      <c r="Z6817" t="str">
        <f t="shared" si="421"/>
        <v/>
      </c>
      <c r="AB6817" s="9"/>
      <c r="AC6817" t="s">
        <v>6872</v>
      </c>
      <c r="AD6817">
        <f t="shared" si="418"/>
        <v>0</v>
      </c>
      <c r="AF6817" s="3"/>
      <c r="AH6817" s="9"/>
      <c r="BF6817" t="str">
        <f t="shared" si="422"/>
        <v/>
      </c>
    </row>
    <row r="6818" spans="1:58" ht="10.95" customHeight="1" outlineLevel="1" x14ac:dyDescent="0.25">
      <c r="A6818" t="s">
        <v>3978</v>
      </c>
      <c r="C6818" s="3" t="s">
        <v>12965</v>
      </c>
      <c r="D6818" s="3" t="s">
        <v>8220</v>
      </c>
      <c r="E6818" s="9">
        <v>2009</v>
      </c>
      <c r="F6818" s="7" t="s">
        <v>8221</v>
      </c>
      <c r="G6818" s="7" t="s">
        <v>5401</v>
      </c>
      <c r="H6818" s="8" t="s">
        <v>6872</v>
      </c>
      <c r="I6818" s="8" t="s">
        <v>6922</v>
      </c>
      <c r="J6818" s="19">
        <v>4</v>
      </c>
      <c r="K6818" s="19" t="s">
        <v>7736</v>
      </c>
      <c r="L6818" s="11">
        <v>11</v>
      </c>
      <c r="M6818" s="11"/>
      <c r="N6818" s="24"/>
      <c r="P6818" s="32"/>
      <c r="T6818" s="19"/>
      <c r="U6818" s="3" t="s">
        <v>6872</v>
      </c>
      <c r="X6818" t="str">
        <f t="shared" si="420"/>
        <v/>
      </c>
      <c r="Z6818">
        <f t="shared" si="421"/>
        <v>1</v>
      </c>
      <c r="AB6818" s="9"/>
      <c r="AC6818" t="s">
        <v>6872</v>
      </c>
      <c r="AD6818">
        <f t="shared" si="418"/>
        <v>0</v>
      </c>
      <c r="AF6818" s="3"/>
      <c r="AH6818" s="9"/>
      <c r="BF6818" t="str">
        <f t="shared" si="422"/>
        <v/>
      </c>
    </row>
    <row r="6819" spans="1:58" ht="10.95" customHeight="1" outlineLevel="1" x14ac:dyDescent="0.25">
      <c r="A6819" t="s">
        <v>3978</v>
      </c>
      <c r="C6819" s="3" t="s">
        <v>12965</v>
      </c>
      <c r="D6819" s="3">
        <v>2886</v>
      </c>
      <c r="E6819" s="9">
        <v>2010</v>
      </c>
      <c r="F6819" s="7" t="s">
        <v>6925</v>
      </c>
      <c r="G6819" s="7" t="s">
        <v>5401</v>
      </c>
      <c r="H6819" s="8" t="s">
        <v>6924</v>
      </c>
      <c r="I6819" s="8" t="s">
        <v>6926</v>
      </c>
      <c r="J6819" s="19">
        <v>1</v>
      </c>
      <c r="K6819" s="19" t="s">
        <v>7736</v>
      </c>
      <c r="L6819" s="11">
        <v>6</v>
      </c>
      <c r="M6819" s="11"/>
      <c r="N6819" s="24"/>
      <c r="P6819" s="32"/>
      <c r="T6819" s="19"/>
      <c r="U6819" s="3" t="s">
        <v>6872</v>
      </c>
      <c r="X6819" t="str">
        <f t="shared" si="420"/>
        <v/>
      </c>
      <c r="Z6819">
        <f t="shared" si="421"/>
        <v>1</v>
      </c>
      <c r="AB6819" s="9"/>
      <c r="AC6819" t="s">
        <v>6924</v>
      </c>
      <c r="AD6819">
        <f t="shared" ref="AD6819:AD6882" si="423">COUNTIF(H6819,"*Fuji*")</f>
        <v>0</v>
      </c>
      <c r="AF6819" s="3"/>
      <c r="AH6819" s="9"/>
      <c r="BF6819" t="str">
        <f t="shared" si="422"/>
        <v/>
      </c>
    </row>
    <row r="6820" spans="1:58" ht="10.95" customHeight="1" outlineLevel="1" x14ac:dyDescent="0.25">
      <c r="A6820" t="s">
        <v>3978</v>
      </c>
      <c r="C6820" s="3" t="s">
        <v>12965</v>
      </c>
      <c r="D6820" s="3" t="s">
        <v>4065</v>
      </c>
      <c r="E6820" s="9">
        <v>2010</v>
      </c>
      <c r="F6820" s="10" t="s">
        <v>22231</v>
      </c>
      <c r="G6820" s="7" t="s">
        <v>5401</v>
      </c>
      <c r="H6820" s="8" t="s">
        <v>6928</v>
      </c>
      <c r="I6820" s="8" t="s">
        <v>6927</v>
      </c>
      <c r="J6820" s="19">
        <v>1</v>
      </c>
      <c r="K6820" s="19" t="s">
        <v>7736</v>
      </c>
      <c r="L6820" s="11">
        <v>5</v>
      </c>
      <c r="M6820" s="11"/>
      <c r="N6820" s="24"/>
      <c r="P6820" s="32"/>
      <c r="T6820" s="19"/>
      <c r="U6820" s="3" t="s">
        <v>6872</v>
      </c>
      <c r="X6820">
        <f t="shared" si="420"/>
        <v>1</v>
      </c>
      <c r="Y6820">
        <v>1</v>
      </c>
      <c r="Z6820" t="str">
        <f t="shared" si="421"/>
        <v/>
      </c>
      <c r="AB6820" s="9"/>
      <c r="AC6820" t="s">
        <v>6928</v>
      </c>
      <c r="AD6820">
        <f t="shared" si="423"/>
        <v>0</v>
      </c>
      <c r="AF6820" s="3"/>
      <c r="AH6820" s="9"/>
      <c r="BF6820" t="str">
        <f t="shared" si="422"/>
        <v/>
      </c>
    </row>
    <row r="6821" spans="1:58" ht="10.95" customHeight="1" outlineLevel="1" x14ac:dyDescent="0.25">
      <c r="A6821" t="s">
        <v>3978</v>
      </c>
      <c r="C6821" s="3" t="s">
        <v>12965</v>
      </c>
      <c r="D6821" s="3" t="s">
        <v>8223</v>
      </c>
      <c r="E6821" s="9">
        <v>2010</v>
      </c>
      <c r="F6821" s="7" t="s">
        <v>8222</v>
      </c>
      <c r="G6821" s="7" t="s">
        <v>5401</v>
      </c>
      <c r="H6821" s="8" t="s">
        <v>6924</v>
      </c>
      <c r="I6821" s="8" t="s">
        <v>6923</v>
      </c>
      <c r="J6821" s="19">
        <v>1</v>
      </c>
      <c r="K6821" s="19" t="s">
        <v>7736</v>
      </c>
      <c r="L6821" s="11">
        <v>6</v>
      </c>
      <c r="M6821" s="11"/>
      <c r="N6821" s="24"/>
      <c r="P6821" s="32"/>
      <c r="T6821" s="19"/>
      <c r="U6821" s="3" t="s">
        <v>6872</v>
      </c>
      <c r="X6821" t="str">
        <f t="shared" si="420"/>
        <v/>
      </c>
      <c r="Z6821">
        <f t="shared" si="421"/>
        <v>1</v>
      </c>
      <c r="AB6821" s="9"/>
      <c r="AC6821" t="s">
        <v>6924</v>
      </c>
      <c r="AD6821">
        <f t="shared" si="423"/>
        <v>0</v>
      </c>
      <c r="AF6821" s="3"/>
      <c r="AH6821" s="9"/>
      <c r="BF6821" t="str">
        <f t="shared" si="422"/>
        <v/>
      </c>
    </row>
    <row r="6822" spans="1:58" ht="10.95" customHeight="1" outlineLevel="1" x14ac:dyDescent="0.25">
      <c r="A6822" t="s">
        <v>3978</v>
      </c>
      <c r="C6822" s="3" t="s">
        <v>12965</v>
      </c>
      <c r="D6822" s="3" t="s">
        <v>21475</v>
      </c>
      <c r="E6822" s="9">
        <v>2011</v>
      </c>
      <c r="F6822" s="7" t="s">
        <v>21476</v>
      </c>
      <c r="G6822" s="7" t="s">
        <v>5401</v>
      </c>
      <c r="H6822" s="8" t="s">
        <v>9056</v>
      </c>
      <c r="I6822" s="8" t="s">
        <v>21477</v>
      </c>
      <c r="J6822" s="19">
        <v>6</v>
      </c>
      <c r="K6822" s="20" t="s">
        <v>7738</v>
      </c>
      <c r="L6822" s="11"/>
      <c r="M6822" s="11"/>
      <c r="N6822" s="24"/>
      <c r="P6822" s="32"/>
      <c r="T6822" s="19"/>
      <c r="U6822" s="3" t="s">
        <v>6872</v>
      </c>
      <c r="X6822" t="str">
        <f t="shared" si="420"/>
        <v/>
      </c>
      <c r="Z6822">
        <f t="shared" si="421"/>
        <v>1</v>
      </c>
      <c r="AB6822" s="9"/>
      <c r="AC6822" t="s">
        <v>9056</v>
      </c>
      <c r="AD6822">
        <f t="shared" si="423"/>
        <v>0</v>
      </c>
      <c r="AF6822" s="3"/>
      <c r="AH6822" s="9"/>
      <c r="BF6822" t="str">
        <f t="shared" si="422"/>
        <v/>
      </c>
    </row>
    <row r="6823" spans="1:58" ht="10.95" customHeight="1" outlineLevel="1" x14ac:dyDescent="0.25">
      <c r="A6823" t="s">
        <v>3978</v>
      </c>
      <c r="C6823" s="3" t="s">
        <v>12965</v>
      </c>
      <c r="D6823" s="3" t="s">
        <v>8224</v>
      </c>
      <c r="E6823" s="9">
        <v>2012</v>
      </c>
      <c r="F6823" s="7" t="s">
        <v>6916</v>
      </c>
      <c r="G6823" s="7" t="s">
        <v>5401</v>
      </c>
      <c r="H6823" s="8" t="s">
        <v>959</v>
      </c>
      <c r="I6823" s="8" t="s">
        <v>6933</v>
      </c>
      <c r="J6823" s="19">
        <v>4</v>
      </c>
      <c r="K6823" s="19" t="s">
        <v>7736</v>
      </c>
      <c r="L6823" s="11">
        <v>6</v>
      </c>
      <c r="M6823" s="11"/>
      <c r="N6823" s="24"/>
      <c r="P6823" s="32"/>
      <c r="T6823" s="19"/>
      <c r="U6823" s="3" t="s">
        <v>6872</v>
      </c>
      <c r="X6823" t="str">
        <f t="shared" si="420"/>
        <v/>
      </c>
      <c r="Z6823">
        <f t="shared" si="421"/>
        <v>1</v>
      </c>
      <c r="AB6823" s="9"/>
      <c r="AC6823" t="s">
        <v>959</v>
      </c>
      <c r="AD6823">
        <f t="shared" si="423"/>
        <v>0</v>
      </c>
      <c r="AF6823" s="3"/>
      <c r="AH6823" s="9"/>
      <c r="BF6823" t="str">
        <f t="shared" si="422"/>
        <v/>
      </c>
    </row>
    <row r="6824" spans="1:58" ht="10.95" customHeight="1" outlineLevel="1" x14ac:dyDescent="0.25">
      <c r="A6824" t="s">
        <v>3978</v>
      </c>
      <c r="C6824" s="3" t="s">
        <v>12965</v>
      </c>
      <c r="D6824" s="3" t="s">
        <v>4065</v>
      </c>
      <c r="E6824" s="9">
        <v>2012</v>
      </c>
      <c r="F6824" s="7" t="s">
        <v>8225</v>
      </c>
      <c r="G6824" s="7" t="s">
        <v>5401</v>
      </c>
      <c r="H6824" s="8" t="s">
        <v>8226</v>
      </c>
      <c r="I6824" s="8" t="s">
        <v>7588</v>
      </c>
      <c r="J6824" s="19">
        <v>4</v>
      </c>
      <c r="K6824" s="19" t="s">
        <v>7736</v>
      </c>
      <c r="L6824" s="11">
        <v>5</v>
      </c>
      <c r="M6824" s="11"/>
      <c r="N6824" s="24"/>
      <c r="P6824" s="32"/>
      <c r="T6824" s="19"/>
      <c r="U6824" s="3" t="s">
        <v>6872</v>
      </c>
      <c r="X6824" t="str">
        <f t="shared" si="420"/>
        <v/>
      </c>
      <c r="Z6824" t="str">
        <f t="shared" si="421"/>
        <v/>
      </c>
      <c r="AB6824" s="9"/>
      <c r="AC6824" t="s">
        <v>8226</v>
      </c>
      <c r="AD6824">
        <f t="shared" si="423"/>
        <v>0</v>
      </c>
      <c r="AF6824" s="3"/>
      <c r="AH6824" s="9"/>
      <c r="BF6824" t="str">
        <f t="shared" si="422"/>
        <v/>
      </c>
    </row>
    <row r="6825" spans="1:58" ht="10.95" customHeight="1" outlineLevel="1" x14ac:dyDescent="0.25">
      <c r="A6825" t="s">
        <v>3978</v>
      </c>
      <c r="C6825" s="3" t="s">
        <v>12965</v>
      </c>
      <c r="D6825" s="3">
        <v>3077</v>
      </c>
      <c r="E6825" s="9">
        <v>2013</v>
      </c>
      <c r="F6825" s="7" t="s">
        <v>6914</v>
      </c>
      <c r="G6825" s="7" t="s">
        <v>5401</v>
      </c>
      <c r="H6825" s="8" t="s">
        <v>20867</v>
      </c>
      <c r="I6825" s="8" t="s">
        <v>20868</v>
      </c>
      <c r="J6825" s="19">
        <v>4</v>
      </c>
      <c r="K6825" s="19" t="s">
        <v>7736</v>
      </c>
      <c r="L6825" s="11">
        <v>3.3</v>
      </c>
      <c r="M6825" s="11"/>
      <c r="N6825" s="24"/>
      <c r="P6825" s="32"/>
      <c r="T6825" s="19"/>
      <c r="U6825" s="3"/>
      <c r="X6825" t="str">
        <f t="shared" si="420"/>
        <v/>
      </c>
      <c r="Z6825" t="str">
        <f t="shared" si="421"/>
        <v/>
      </c>
      <c r="AB6825" s="9"/>
      <c r="AC6825" t="s">
        <v>20867</v>
      </c>
      <c r="AD6825">
        <f t="shared" si="423"/>
        <v>0</v>
      </c>
      <c r="AF6825" s="3"/>
      <c r="AH6825" s="9"/>
      <c r="BF6825" t="str">
        <f t="shared" si="422"/>
        <v/>
      </c>
    </row>
    <row r="6826" spans="1:58" ht="10.95" customHeight="1" outlineLevel="1" x14ac:dyDescent="0.25">
      <c r="A6826" t="s">
        <v>3978</v>
      </c>
      <c r="C6826" s="3" t="s">
        <v>12965</v>
      </c>
      <c r="D6826" s="3">
        <v>3077</v>
      </c>
      <c r="E6826" s="9">
        <v>2013</v>
      </c>
      <c r="F6826" s="7" t="s">
        <v>6914</v>
      </c>
      <c r="G6826" s="7" t="s">
        <v>5401</v>
      </c>
      <c r="H6826" s="8" t="s">
        <v>20867</v>
      </c>
      <c r="I6826" s="8" t="s">
        <v>20868</v>
      </c>
      <c r="J6826" s="19">
        <v>4</v>
      </c>
      <c r="K6826" s="19" t="s">
        <v>7736</v>
      </c>
      <c r="L6826" s="11">
        <v>3.3</v>
      </c>
      <c r="M6826" s="11"/>
      <c r="N6826" s="24"/>
      <c r="P6826" s="32"/>
      <c r="T6826" s="19"/>
      <c r="U6826" s="3"/>
      <c r="X6826" t="str">
        <f t="shared" si="420"/>
        <v/>
      </c>
      <c r="Z6826" t="str">
        <f t="shared" si="421"/>
        <v/>
      </c>
      <c r="AB6826" s="9"/>
      <c r="AC6826" t="s">
        <v>20867</v>
      </c>
      <c r="AD6826">
        <f t="shared" si="423"/>
        <v>0</v>
      </c>
      <c r="AF6826" s="3"/>
      <c r="AH6826" s="9"/>
      <c r="BF6826" t="str">
        <f t="shared" si="422"/>
        <v/>
      </c>
    </row>
    <row r="6827" spans="1:58" ht="10.95" customHeight="1" outlineLevel="1" x14ac:dyDescent="0.25">
      <c r="A6827" t="s">
        <v>3978</v>
      </c>
      <c r="C6827" s="3" t="s">
        <v>12965</v>
      </c>
      <c r="D6827" s="3">
        <v>3104</v>
      </c>
      <c r="E6827" s="9">
        <v>2014</v>
      </c>
      <c r="F6827" s="7" t="s">
        <v>6914</v>
      </c>
      <c r="G6827" s="7" t="s">
        <v>5401</v>
      </c>
      <c r="H6827" s="8" t="s">
        <v>3701</v>
      </c>
      <c r="I6827" s="8" t="s">
        <v>6929</v>
      </c>
      <c r="J6827" s="19">
        <v>1</v>
      </c>
      <c r="K6827" s="19" t="s">
        <v>7736</v>
      </c>
      <c r="L6827" s="11">
        <v>3</v>
      </c>
      <c r="M6827" s="11"/>
      <c r="N6827" s="24"/>
      <c r="P6827" s="32"/>
      <c r="T6827" s="19"/>
      <c r="U6827" s="3" t="s">
        <v>6872</v>
      </c>
      <c r="X6827" t="str">
        <f t="shared" si="420"/>
        <v/>
      </c>
      <c r="Z6827" t="str">
        <f t="shared" si="421"/>
        <v/>
      </c>
      <c r="AB6827" s="9"/>
      <c r="AC6827" t="s">
        <v>3701</v>
      </c>
      <c r="AD6827">
        <f t="shared" si="423"/>
        <v>0</v>
      </c>
      <c r="AF6827" s="3"/>
      <c r="AH6827" s="9"/>
      <c r="BE6827" t="s">
        <v>7736</v>
      </c>
      <c r="BF6827">
        <f t="shared" si="422"/>
        <v>3</v>
      </c>
    </row>
    <row r="6828" spans="1:58" ht="10.95" customHeight="1" outlineLevel="1" x14ac:dyDescent="0.25">
      <c r="A6828" t="s">
        <v>3978</v>
      </c>
      <c r="C6828" s="3" t="s">
        <v>12965</v>
      </c>
      <c r="D6828" s="3" t="s">
        <v>8227</v>
      </c>
      <c r="E6828" s="9">
        <v>2014</v>
      </c>
      <c r="F6828" s="7" t="s">
        <v>6916</v>
      </c>
      <c r="G6828" s="7" t="s">
        <v>5401</v>
      </c>
      <c r="H6828" s="8" t="s">
        <v>3701</v>
      </c>
      <c r="I6828" s="8" t="s">
        <v>6929</v>
      </c>
      <c r="J6828" s="19">
        <v>1</v>
      </c>
      <c r="K6828" s="19" t="s">
        <v>7736</v>
      </c>
      <c r="L6828" s="11">
        <v>5</v>
      </c>
      <c r="M6828" s="11"/>
      <c r="N6828" s="24"/>
      <c r="P6828" s="32"/>
      <c r="T6828" s="19"/>
      <c r="U6828" s="3" t="s">
        <v>6872</v>
      </c>
      <c r="X6828" t="str">
        <f t="shared" si="420"/>
        <v/>
      </c>
      <c r="Z6828">
        <f t="shared" si="421"/>
        <v>1</v>
      </c>
      <c r="AB6828" s="9"/>
      <c r="AC6828" t="s">
        <v>3701</v>
      </c>
      <c r="AD6828">
        <f t="shared" si="423"/>
        <v>0</v>
      </c>
      <c r="AF6828" s="3"/>
      <c r="AH6828" s="9"/>
      <c r="BF6828" t="str">
        <f t="shared" si="422"/>
        <v/>
      </c>
    </row>
    <row r="6829" spans="1:58" ht="10.95" customHeight="1" outlineLevel="1" x14ac:dyDescent="0.25">
      <c r="A6829" t="s">
        <v>3978</v>
      </c>
      <c r="C6829" s="3" t="s">
        <v>12965</v>
      </c>
      <c r="D6829" s="3">
        <v>3106</v>
      </c>
      <c r="E6829" s="9">
        <v>2014</v>
      </c>
      <c r="F6829" s="7" t="s">
        <v>6930</v>
      </c>
      <c r="G6829" s="7" t="s">
        <v>5401</v>
      </c>
      <c r="H6829" s="8" t="s">
        <v>3988</v>
      </c>
      <c r="I6829" s="8" t="s">
        <v>6929</v>
      </c>
      <c r="J6829" s="19">
        <v>1</v>
      </c>
      <c r="K6829" s="19" t="s">
        <v>7736</v>
      </c>
      <c r="L6829" s="11">
        <v>5</v>
      </c>
      <c r="M6829" s="11"/>
      <c r="N6829" s="24"/>
      <c r="P6829" s="32"/>
      <c r="T6829" s="19"/>
      <c r="U6829" s="3" t="s">
        <v>6872</v>
      </c>
      <c r="X6829" t="str">
        <f t="shared" si="420"/>
        <v/>
      </c>
      <c r="Z6829">
        <f t="shared" si="421"/>
        <v>1</v>
      </c>
      <c r="AB6829" s="9"/>
      <c r="AC6829" t="s">
        <v>3988</v>
      </c>
      <c r="AD6829">
        <f t="shared" si="423"/>
        <v>0</v>
      </c>
      <c r="AF6829" s="3"/>
      <c r="AH6829" s="9"/>
      <c r="BF6829" t="str">
        <f t="shared" si="422"/>
        <v/>
      </c>
    </row>
    <row r="6830" spans="1:58" ht="10.95" customHeight="1" outlineLevel="1" x14ac:dyDescent="0.25">
      <c r="A6830" t="s">
        <v>3978</v>
      </c>
      <c r="C6830" s="3" t="s">
        <v>12965</v>
      </c>
      <c r="D6830" s="3">
        <v>3120</v>
      </c>
      <c r="E6830" s="9">
        <v>2014</v>
      </c>
      <c r="F6830" s="7" t="s">
        <v>6930</v>
      </c>
      <c r="G6830" s="7" t="s">
        <v>5401</v>
      </c>
      <c r="H6830" s="8" t="s">
        <v>6932</v>
      </c>
      <c r="I6830" s="8" t="s">
        <v>6931</v>
      </c>
      <c r="J6830" s="19">
        <v>3</v>
      </c>
      <c r="K6830" s="19" t="s">
        <v>7736</v>
      </c>
      <c r="L6830" s="11">
        <v>10</v>
      </c>
      <c r="M6830" s="11"/>
      <c r="N6830" s="24"/>
      <c r="P6830" s="32"/>
      <c r="T6830" s="19"/>
      <c r="U6830" s="3" t="s">
        <v>6872</v>
      </c>
      <c r="X6830" t="str">
        <f t="shared" si="420"/>
        <v/>
      </c>
      <c r="Z6830">
        <f t="shared" si="421"/>
        <v>1</v>
      </c>
      <c r="AB6830" s="9"/>
      <c r="AC6830" t="s">
        <v>6932</v>
      </c>
      <c r="AD6830">
        <f t="shared" si="423"/>
        <v>0</v>
      </c>
      <c r="AF6830" s="3"/>
      <c r="AH6830" s="9"/>
      <c r="BF6830" t="str">
        <f t="shared" si="422"/>
        <v/>
      </c>
    </row>
    <row r="6831" spans="1:58" ht="10.95" customHeight="1" outlineLevel="1" x14ac:dyDescent="0.25">
      <c r="A6831" t="s">
        <v>3978</v>
      </c>
      <c r="C6831" s="3" t="s">
        <v>12965</v>
      </c>
      <c r="D6831" s="3">
        <v>3120</v>
      </c>
      <c r="E6831" s="9">
        <v>2014</v>
      </c>
      <c r="F6831" s="7" t="s">
        <v>21177</v>
      </c>
      <c r="G6831" s="7" t="s">
        <v>5401</v>
      </c>
      <c r="H6831" s="8" t="s">
        <v>6932</v>
      </c>
      <c r="I6831" s="8" t="s">
        <v>6931</v>
      </c>
      <c r="J6831" s="19">
        <v>3</v>
      </c>
      <c r="K6831" s="19" t="s">
        <v>7736</v>
      </c>
      <c r="L6831" s="11">
        <v>2</v>
      </c>
      <c r="M6831" s="11"/>
      <c r="N6831" s="24"/>
      <c r="P6831" s="32"/>
      <c r="T6831" s="19"/>
      <c r="U6831" s="3" t="s">
        <v>6872</v>
      </c>
      <c r="X6831">
        <f t="shared" si="420"/>
        <v>1</v>
      </c>
      <c r="Z6831">
        <f t="shared" si="421"/>
        <v>1</v>
      </c>
      <c r="AB6831" s="9"/>
      <c r="AC6831" t="s">
        <v>6932</v>
      </c>
      <c r="AD6831">
        <f t="shared" si="423"/>
        <v>0</v>
      </c>
      <c r="AF6831" s="3"/>
      <c r="AH6831" s="9"/>
      <c r="BF6831" t="str">
        <f t="shared" si="422"/>
        <v/>
      </c>
    </row>
    <row r="6832" spans="1:58" ht="10.95" customHeight="1" outlineLevel="1" x14ac:dyDescent="0.25">
      <c r="A6832" t="s">
        <v>3978</v>
      </c>
      <c r="C6832" s="3" t="s">
        <v>12965</v>
      </c>
      <c r="D6832" s="3">
        <v>3158</v>
      </c>
      <c r="E6832" s="9">
        <v>2014</v>
      </c>
      <c r="F6832" s="10" t="s">
        <v>21487</v>
      </c>
      <c r="G6832" s="7" t="s">
        <v>5401</v>
      </c>
      <c r="H6832" s="43" t="s">
        <v>9092</v>
      </c>
      <c r="I6832" s="8" t="s">
        <v>21485</v>
      </c>
      <c r="J6832" s="19">
        <v>4</v>
      </c>
      <c r="K6832" s="20" t="s">
        <v>7738</v>
      </c>
      <c r="L6832" s="11"/>
      <c r="M6832" s="11"/>
      <c r="N6832" s="24"/>
      <c r="P6832" s="32"/>
      <c r="T6832" s="19"/>
      <c r="U6832" s="3" t="s">
        <v>6872</v>
      </c>
      <c r="X6832" t="str">
        <f t="shared" si="420"/>
        <v/>
      </c>
      <c r="Z6832" t="str">
        <f t="shared" si="421"/>
        <v/>
      </c>
      <c r="AB6832" s="9"/>
      <c r="AC6832" s="2" t="s">
        <v>9092</v>
      </c>
      <c r="AD6832">
        <f t="shared" si="423"/>
        <v>0</v>
      </c>
      <c r="AF6832" s="3"/>
      <c r="AH6832" s="9"/>
      <c r="BF6832" t="str">
        <f t="shared" si="422"/>
        <v/>
      </c>
    </row>
    <row r="6833" spans="1:58" ht="10.95" customHeight="1" outlineLevel="1" x14ac:dyDescent="0.25">
      <c r="A6833" t="s">
        <v>3978</v>
      </c>
      <c r="C6833" s="3" t="s">
        <v>12965</v>
      </c>
      <c r="D6833" s="5" t="s">
        <v>21486</v>
      </c>
      <c r="E6833" s="9">
        <v>2014</v>
      </c>
      <c r="F6833" s="10" t="s">
        <v>21302</v>
      </c>
      <c r="G6833" s="7" t="s">
        <v>5401</v>
      </c>
      <c r="H6833" s="43" t="s">
        <v>9092</v>
      </c>
      <c r="I6833" s="8" t="s">
        <v>21485</v>
      </c>
      <c r="J6833" s="19">
        <v>4</v>
      </c>
      <c r="K6833" s="20" t="s">
        <v>7738</v>
      </c>
      <c r="L6833" s="11"/>
      <c r="M6833" s="11"/>
      <c r="N6833" s="24"/>
      <c r="P6833" s="32"/>
      <c r="T6833" s="19"/>
      <c r="U6833" s="3" t="s">
        <v>6872</v>
      </c>
      <c r="X6833" t="str">
        <f t="shared" si="420"/>
        <v/>
      </c>
      <c r="Z6833">
        <f t="shared" si="421"/>
        <v>1</v>
      </c>
      <c r="AB6833" s="9"/>
      <c r="AC6833" s="2" t="s">
        <v>9092</v>
      </c>
      <c r="AD6833">
        <f t="shared" si="423"/>
        <v>0</v>
      </c>
      <c r="AF6833" s="3"/>
      <c r="AH6833" s="9"/>
      <c r="BF6833" t="str">
        <f t="shared" si="422"/>
        <v/>
      </c>
    </row>
    <row r="6834" spans="1:58" ht="10.95" customHeight="1" outlineLevel="1" x14ac:dyDescent="0.25">
      <c r="A6834" t="s">
        <v>3978</v>
      </c>
      <c r="C6834" s="3" t="s">
        <v>12965</v>
      </c>
      <c r="D6834" s="3">
        <v>3177</v>
      </c>
      <c r="E6834" s="9">
        <v>2015</v>
      </c>
      <c r="F6834" s="7" t="s">
        <v>3029</v>
      </c>
      <c r="G6834" s="7" t="s">
        <v>5401</v>
      </c>
      <c r="H6834" s="8" t="s">
        <v>4775</v>
      </c>
      <c r="I6834" s="8" t="s">
        <v>6934</v>
      </c>
      <c r="J6834" s="19">
        <v>1</v>
      </c>
      <c r="K6834" s="19" t="s">
        <v>7736</v>
      </c>
      <c r="L6834" s="11">
        <v>3.5</v>
      </c>
      <c r="M6834" s="11"/>
      <c r="N6834" s="24"/>
      <c r="P6834" s="32"/>
      <c r="T6834" s="19"/>
      <c r="U6834" s="3" t="s">
        <v>6872</v>
      </c>
      <c r="X6834" t="str">
        <f t="shared" si="420"/>
        <v/>
      </c>
      <c r="Z6834" t="str">
        <f t="shared" si="421"/>
        <v/>
      </c>
      <c r="AB6834" s="9"/>
      <c r="AC6834" t="s">
        <v>4775</v>
      </c>
      <c r="AD6834">
        <f t="shared" si="423"/>
        <v>0</v>
      </c>
      <c r="AF6834" s="3"/>
      <c r="AH6834" s="9"/>
      <c r="BE6834" t="s">
        <v>7736</v>
      </c>
      <c r="BF6834">
        <f t="shared" si="422"/>
        <v>3.5</v>
      </c>
    </row>
    <row r="6835" spans="1:58" ht="10.95" customHeight="1" outlineLevel="1" x14ac:dyDescent="0.25">
      <c r="A6835" t="s">
        <v>3978</v>
      </c>
      <c r="C6835" s="3" t="s">
        <v>12965</v>
      </c>
      <c r="D6835" s="3">
        <v>3179</v>
      </c>
      <c r="E6835" s="9">
        <v>2015</v>
      </c>
      <c r="F6835" s="7" t="s">
        <v>6935</v>
      </c>
      <c r="G6835" s="7" t="s">
        <v>5401</v>
      </c>
      <c r="H6835" s="8" t="s">
        <v>3821</v>
      </c>
      <c r="I6835" s="8" t="s">
        <v>6934</v>
      </c>
      <c r="J6835" s="19">
        <v>1</v>
      </c>
      <c r="K6835" s="19" t="s">
        <v>20093</v>
      </c>
      <c r="L6835" s="11">
        <v>4</v>
      </c>
      <c r="M6835" s="11"/>
      <c r="N6835" s="24"/>
      <c r="P6835" s="32"/>
      <c r="T6835" s="19"/>
      <c r="U6835" s="3" t="s">
        <v>6872</v>
      </c>
      <c r="X6835" t="str">
        <f t="shared" si="420"/>
        <v/>
      </c>
      <c r="Z6835" t="str">
        <f t="shared" si="421"/>
        <v/>
      </c>
      <c r="AB6835" s="9"/>
      <c r="AC6835" t="s">
        <v>3821</v>
      </c>
      <c r="AD6835">
        <f t="shared" si="423"/>
        <v>0</v>
      </c>
      <c r="AF6835" s="3"/>
      <c r="AH6835" s="9"/>
      <c r="BE6835" t="s">
        <v>7736</v>
      </c>
      <c r="BF6835">
        <f t="shared" si="422"/>
        <v>4</v>
      </c>
    </row>
    <row r="6836" spans="1:58" ht="10.95" customHeight="1" outlineLevel="1" x14ac:dyDescent="0.25">
      <c r="A6836" t="s">
        <v>3978</v>
      </c>
      <c r="C6836" s="3" t="s">
        <v>12965</v>
      </c>
      <c r="D6836" s="3" t="s">
        <v>8986</v>
      </c>
      <c r="E6836" s="9">
        <v>2015</v>
      </c>
      <c r="F6836" s="7" t="s">
        <v>6936</v>
      </c>
      <c r="G6836" s="7" t="s">
        <v>5401</v>
      </c>
      <c r="H6836" s="8" t="s">
        <v>3821</v>
      </c>
      <c r="I6836" s="8" t="s">
        <v>6934</v>
      </c>
      <c r="J6836" s="19">
        <v>1</v>
      </c>
      <c r="K6836" s="19" t="s">
        <v>7736</v>
      </c>
      <c r="L6836" s="11">
        <v>4</v>
      </c>
      <c r="M6836" s="11"/>
      <c r="N6836" s="24"/>
      <c r="P6836" s="32"/>
      <c r="R6836">
        <v>1</v>
      </c>
      <c r="S6836">
        <v>1</v>
      </c>
      <c r="T6836" s="19"/>
      <c r="U6836" s="3" t="s">
        <v>6872</v>
      </c>
      <c r="X6836" t="str">
        <f t="shared" si="420"/>
        <v/>
      </c>
      <c r="Z6836">
        <f t="shared" si="421"/>
        <v>1</v>
      </c>
      <c r="AB6836" s="9"/>
      <c r="AC6836" t="s">
        <v>3821</v>
      </c>
      <c r="AD6836">
        <f t="shared" si="423"/>
        <v>0</v>
      </c>
      <c r="AF6836" s="3"/>
      <c r="AH6836" s="9"/>
      <c r="BE6836" t="s">
        <v>7736</v>
      </c>
      <c r="BF6836">
        <f t="shared" si="422"/>
        <v>4</v>
      </c>
    </row>
    <row r="6837" spans="1:58" ht="10.95" customHeight="1" outlineLevel="1" x14ac:dyDescent="0.25">
      <c r="A6837" t="s">
        <v>3978</v>
      </c>
      <c r="C6837" s="3" t="s">
        <v>12965</v>
      </c>
      <c r="D6837" s="3">
        <v>3281</v>
      </c>
      <c r="E6837" s="9">
        <v>2017</v>
      </c>
      <c r="F6837" s="7" t="s">
        <v>6935</v>
      </c>
      <c r="G6837" s="7" t="s">
        <v>5401</v>
      </c>
      <c r="H6837" s="8" t="s">
        <v>931</v>
      </c>
      <c r="I6837" s="8" t="s">
        <v>6937</v>
      </c>
      <c r="J6837" s="19">
        <v>2</v>
      </c>
      <c r="K6837" s="19" t="s">
        <v>20093</v>
      </c>
      <c r="L6837" s="11"/>
      <c r="M6837" s="11"/>
      <c r="N6837" s="24"/>
      <c r="P6837" s="32"/>
      <c r="T6837" s="19"/>
      <c r="U6837" s="3" t="s">
        <v>6872</v>
      </c>
      <c r="X6837" t="str">
        <f t="shared" si="420"/>
        <v/>
      </c>
      <c r="Z6837" t="str">
        <f t="shared" si="421"/>
        <v/>
      </c>
      <c r="AB6837" s="9"/>
      <c r="AC6837" t="s">
        <v>931</v>
      </c>
      <c r="AD6837">
        <f t="shared" si="423"/>
        <v>0</v>
      </c>
      <c r="AF6837" s="3"/>
      <c r="AH6837" s="9"/>
      <c r="BF6837" t="str">
        <f t="shared" si="422"/>
        <v/>
      </c>
    </row>
    <row r="6838" spans="1:58" ht="10.95" customHeight="1" outlineLevel="1" x14ac:dyDescent="0.25">
      <c r="A6838" t="s">
        <v>3978</v>
      </c>
      <c r="C6838" s="3" t="s">
        <v>12965</v>
      </c>
      <c r="D6838" s="3">
        <v>3282</v>
      </c>
      <c r="E6838" s="9">
        <v>2017</v>
      </c>
      <c r="F6838" s="7" t="s">
        <v>6935</v>
      </c>
      <c r="G6838" s="7" t="s">
        <v>5401</v>
      </c>
      <c r="H6838" s="8" t="s">
        <v>3701</v>
      </c>
      <c r="I6838" s="8" t="s">
        <v>6937</v>
      </c>
      <c r="J6838" s="19">
        <v>1</v>
      </c>
      <c r="K6838" s="19" t="s">
        <v>20093</v>
      </c>
      <c r="L6838" s="11"/>
      <c r="M6838" s="11"/>
      <c r="N6838" s="24"/>
      <c r="P6838" s="32"/>
      <c r="T6838" s="19"/>
      <c r="U6838" s="3" t="s">
        <v>6872</v>
      </c>
      <c r="X6838" t="str">
        <f t="shared" si="420"/>
        <v/>
      </c>
      <c r="Z6838" t="str">
        <f t="shared" si="421"/>
        <v/>
      </c>
      <c r="AB6838" s="9"/>
      <c r="AC6838" t="s">
        <v>3701</v>
      </c>
      <c r="AD6838">
        <f t="shared" si="423"/>
        <v>0</v>
      </c>
      <c r="AF6838" s="3"/>
      <c r="AH6838" s="9"/>
      <c r="BE6838" t="s">
        <v>7736</v>
      </c>
      <c r="BF6838">
        <f t="shared" si="422"/>
        <v>0</v>
      </c>
    </row>
    <row r="6839" spans="1:58" ht="10.95" customHeight="1" outlineLevel="1" x14ac:dyDescent="0.25">
      <c r="A6839" t="s">
        <v>3978</v>
      </c>
      <c r="C6839" s="3" t="s">
        <v>12965</v>
      </c>
      <c r="D6839" s="3" t="s">
        <v>8228</v>
      </c>
      <c r="E6839" s="9">
        <v>2017</v>
      </c>
      <c r="F6839" s="7" t="s">
        <v>6938</v>
      </c>
      <c r="G6839" s="7" t="s">
        <v>5401</v>
      </c>
      <c r="H6839" s="8" t="s">
        <v>6939</v>
      </c>
      <c r="I6839" s="8" t="s">
        <v>6937</v>
      </c>
      <c r="J6839" s="19">
        <v>1</v>
      </c>
      <c r="K6839" s="19" t="s">
        <v>7736</v>
      </c>
      <c r="L6839" s="11">
        <v>7</v>
      </c>
      <c r="M6839" s="11"/>
      <c r="N6839" s="24"/>
      <c r="P6839" s="32"/>
      <c r="T6839" s="19"/>
      <c r="U6839" s="3" t="s">
        <v>6872</v>
      </c>
      <c r="X6839" t="str">
        <f t="shared" si="420"/>
        <v/>
      </c>
      <c r="Z6839" t="str">
        <f t="shared" si="421"/>
        <v/>
      </c>
      <c r="AB6839" s="9"/>
      <c r="AC6839" t="s">
        <v>6939</v>
      </c>
      <c r="AD6839">
        <f t="shared" si="423"/>
        <v>0</v>
      </c>
      <c r="AF6839" s="3"/>
      <c r="AH6839" s="9"/>
      <c r="BF6839" t="str">
        <f t="shared" si="422"/>
        <v/>
      </c>
    </row>
    <row r="6840" spans="1:58" ht="10.95" customHeight="1" outlineLevel="1" x14ac:dyDescent="0.25">
      <c r="A6840" t="s">
        <v>3978</v>
      </c>
      <c r="C6840" s="3" t="s">
        <v>12965</v>
      </c>
      <c r="D6840" s="3" t="s">
        <v>8228</v>
      </c>
      <c r="E6840" s="9">
        <v>2017</v>
      </c>
      <c r="F6840" s="7" t="s">
        <v>8231</v>
      </c>
      <c r="G6840" s="7" t="s">
        <v>5401</v>
      </c>
      <c r="H6840" s="8" t="s">
        <v>6939</v>
      </c>
      <c r="I6840" s="8" t="s">
        <v>6937</v>
      </c>
      <c r="J6840" s="19">
        <v>1</v>
      </c>
      <c r="K6840" s="19" t="s">
        <v>7736</v>
      </c>
      <c r="L6840" s="11">
        <v>8</v>
      </c>
      <c r="M6840" s="11"/>
      <c r="N6840" s="24"/>
      <c r="P6840" s="32"/>
      <c r="T6840" s="19"/>
      <c r="U6840" s="3" t="s">
        <v>6872</v>
      </c>
      <c r="X6840" t="str">
        <f t="shared" si="420"/>
        <v/>
      </c>
      <c r="Z6840">
        <f t="shared" si="421"/>
        <v>1</v>
      </c>
      <c r="AB6840" s="9"/>
      <c r="AC6840" t="s">
        <v>6939</v>
      </c>
      <c r="AD6840">
        <f t="shared" si="423"/>
        <v>0</v>
      </c>
      <c r="AF6840" s="3"/>
      <c r="AH6840" s="9"/>
      <c r="BF6840" t="str">
        <f t="shared" si="422"/>
        <v/>
      </c>
    </row>
    <row r="6841" spans="1:58" ht="10.95" customHeight="1" outlineLevel="1" x14ac:dyDescent="0.25">
      <c r="A6841" t="s">
        <v>3978</v>
      </c>
      <c r="C6841" s="3" t="s">
        <v>12965</v>
      </c>
      <c r="D6841" s="3">
        <v>3285</v>
      </c>
      <c r="E6841" s="9">
        <v>2017</v>
      </c>
      <c r="F6841" s="7" t="s">
        <v>6912</v>
      </c>
      <c r="G6841" s="7" t="s">
        <v>5401</v>
      </c>
      <c r="H6841" s="8" t="s">
        <v>931</v>
      </c>
      <c r="I6841" s="8" t="s">
        <v>6937</v>
      </c>
      <c r="J6841" s="19">
        <v>2</v>
      </c>
      <c r="K6841" s="19" t="s">
        <v>7736</v>
      </c>
      <c r="L6841" s="11">
        <v>4</v>
      </c>
      <c r="M6841" s="11"/>
      <c r="N6841" s="24"/>
      <c r="P6841" s="32"/>
      <c r="T6841" s="19"/>
      <c r="U6841" s="3" t="s">
        <v>6872</v>
      </c>
      <c r="X6841" t="str">
        <f t="shared" si="420"/>
        <v/>
      </c>
      <c r="Z6841">
        <f t="shared" si="421"/>
        <v>1</v>
      </c>
      <c r="AB6841" s="9"/>
      <c r="AC6841" t="s">
        <v>931</v>
      </c>
      <c r="AD6841">
        <f t="shared" si="423"/>
        <v>0</v>
      </c>
      <c r="AF6841" s="3"/>
      <c r="AH6841" s="9"/>
      <c r="BF6841" t="str">
        <f t="shared" si="422"/>
        <v/>
      </c>
    </row>
    <row r="6842" spans="1:58" ht="10.95" customHeight="1" outlineLevel="1" x14ac:dyDescent="0.25">
      <c r="A6842" t="s">
        <v>3978</v>
      </c>
      <c r="C6842" s="3" t="s">
        <v>12965</v>
      </c>
      <c r="D6842" s="3">
        <v>3331</v>
      </c>
      <c r="E6842" s="9">
        <v>2017</v>
      </c>
      <c r="F6842" s="7" t="s">
        <v>3029</v>
      </c>
      <c r="G6842" s="7" t="s">
        <v>5401</v>
      </c>
      <c r="H6842" s="8" t="s">
        <v>943</v>
      </c>
      <c r="I6842" s="45" t="s">
        <v>6940</v>
      </c>
      <c r="J6842" s="19">
        <v>1</v>
      </c>
      <c r="K6842" s="19" t="s">
        <v>7736</v>
      </c>
      <c r="L6842" s="11">
        <v>4</v>
      </c>
      <c r="M6842" s="11"/>
      <c r="N6842" s="24"/>
      <c r="P6842" s="32"/>
      <c r="T6842" s="19"/>
      <c r="U6842" s="3" t="s">
        <v>6872</v>
      </c>
      <c r="X6842" t="str">
        <f t="shared" si="420"/>
        <v/>
      </c>
      <c r="Z6842" t="str">
        <f t="shared" si="421"/>
        <v/>
      </c>
      <c r="AB6842" s="9"/>
      <c r="AC6842" t="s">
        <v>943</v>
      </c>
      <c r="AD6842">
        <f t="shared" si="423"/>
        <v>0</v>
      </c>
      <c r="AF6842" s="3"/>
      <c r="AH6842" s="9"/>
      <c r="BE6842" t="s">
        <v>7736</v>
      </c>
      <c r="BF6842">
        <f t="shared" si="422"/>
        <v>4</v>
      </c>
    </row>
    <row r="6843" spans="1:58" ht="10.95" customHeight="1" outlineLevel="1" x14ac:dyDescent="0.25">
      <c r="A6843" t="s">
        <v>3978</v>
      </c>
      <c r="C6843" s="3" t="s">
        <v>12965</v>
      </c>
      <c r="D6843" s="3" t="s">
        <v>8229</v>
      </c>
      <c r="E6843" s="9">
        <v>2017</v>
      </c>
      <c r="F6843" s="7" t="s">
        <v>8230</v>
      </c>
      <c r="G6843" s="7" t="s">
        <v>5401</v>
      </c>
      <c r="H6843" s="8" t="s">
        <v>943</v>
      </c>
      <c r="I6843" s="45" t="s">
        <v>6940</v>
      </c>
      <c r="J6843" s="19">
        <v>1</v>
      </c>
      <c r="K6843" s="19" t="s">
        <v>7736</v>
      </c>
      <c r="L6843" s="11">
        <v>10</v>
      </c>
      <c r="M6843" s="11"/>
      <c r="N6843" s="24"/>
      <c r="P6843" s="32"/>
      <c r="T6843" s="19"/>
      <c r="U6843" s="3" t="s">
        <v>6872</v>
      </c>
      <c r="W6843" t="s">
        <v>7738</v>
      </c>
      <c r="X6843" t="str">
        <f t="shared" si="420"/>
        <v/>
      </c>
      <c r="Z6843">
        <f t="shared" si="421"/>
        <v>1</v>
      </c>
      <c r="AB6843" s="9"/>
      <c r="AC6843" t="s">
        <v>943</v>
      </c>
      <c r="AD6843">
        <f t="shared" si="423"/>
        <v>0</v>
      </c>
      <c r="AF6843" s="3"/>
      <c r="AH6843" s="9"/>
      <c r="BF6843" t="str">
        <f t="shared" si="422"/>
        <v/>
      </c>
    </row>
    <row r="6844" spans="1:58" ht="10.95" customHeight="1" outlineLevel="1" x14ac:dyDescent="0.25">
      <c r="A6844" t="s">
        <v>3978</v>
      </c>
      <c r="C6844" s="3" t="s">
        <v>12965</v>
      </c>
      <c r="D6844" s="3" t="s">
        <v>20817</v>
      </c>
      <c r="E6844" s="9">
        <v>2017</v>
      </c>
      <c r="F6844" s="7" t="s">
        <v>20818</v>
      </c>
      <c r="G6844" s="7" t="s">
        <v>5401</v>
      </c>
      <c r="H6844" s="8" t="s">
        <v>20816</v>
      </c>
      <c r="I6844" s="8" t="s">
        <v>6941</v>
      </c>
      <c r="J6844" s="19">
        <v>3</v>
      </c>
      <c r="K6844" s="19" t="s">
        <v>7738</v>
      </c>
      <c r="L6844" s="11"/>
      <c r="M6844" s="11"/>
      <c r="N6844" s="24"/>
      <c r="P6844" s="32"/>
      <c r="T6844" s="19"/>
      <c r="U6844" s="3" t="s">
        <v>6872</v>
      </c>
      <c r="X6844" t="str">
        <f t="shared" si="420"/>
        <v/>
      </c>
      <c r="Z6844">
        <f t="shared" si="421"/>
        <v>1</v>
      </c>
      <c r="AB6844" s="9"/>
      <c r="AC6844" t="s">
        <v>20816</v>
      </c>
      <c r="AD6844">
        <f t="shared" si="423"/>
        <v>0</v>
      </c>
      <c r="AF6844" s="3"/>
      <c r="AH6844" s="9"/>
      <c r="BF6844" t="str">
        <f t="shared" si="422"/>
        <v/>
      </c>
    </row>
    <row r="6845" spans="1:58" ht="10.95" customHeight="1" outlineLevel="1" x14ac:dyDescent="0.25">
      <c r="A6845" t="s">
        <v>3978</v>
      </c>
      <c r="C6845" s="3" t="s">
        <v>12965</v>
      </c>
      <c r="D6845" s="3">
        <v>3350</v>
      </c>
      <c r="E6845" s="9">
        <v>2017</v>
      </c>
      <c r="F6845" s="7" t="s">
        <v>3029</v>
      </c>
      <c r="G6845" s="7" t="s">
        <v>5401</v>
      </c>
      <c r="H6845" s="8" t="s">
        <v>20816</v>
      </c>
      <c r="I6845" s="8" t="s">
        <v>6941</v>
      </c>
      <c r="J6845" s="19">
        <v>3</v>
      </c>
      <c r="K6845" s="19" t="s">
        <v>7736</v>
      </c>
      <c r="L6845" s="11">
        <v>6</v>
      </c>
      <c r="M6845" s="11"/>
      <c r="N6845" s="24"/>
      <c r="P6845" s="32"/>
      <c r="T6845" s="19"/>
      <c r="U6845" s="3" t="s">
        <v>6872</v>
      </c>
      <c r="X6845" t="str">
        <f t="shared" si="420"/>
        <v/>
      </c>
      <c r="Z6845" t="str">
        <f t="shared" si="421"/>
        <v/>
      </c>
      <c r="AB6845" s="9"/>
      <c r="AC6845" t="s">
        <v>20816</v>
      </c>
      <c r="AD6845">
        <f t="shared" si="423"/>
        <v>0</v>
      </c>
      <c r="AF6845" s="3"/>
      <c r="AH6845" s="9"/>
      <c r="BF6845" t="str">
        <f t="shared" ref="BF6845:BF6855" si="424">IF(BE6845="y",L6845,"")</f>
        <v/>
      </c>
    </row>
    <row r="6846" spans="1:58" ht="10.95" customHeight="1" outlineLevel="1" x14ac:dyDescent="0.25">
      <c r="A6846" t="s">
        <v>3978</v>
      </c>
      <c r="C6846" s="3" t="s">
        <v>12965</v>
      </c>
      <c r="D6846" s="3">
        <v>3363</v>
      </c>
      <c r="E6846" s="9">
        <v>2018</v>
      </c>
      <c r="F6846" s="7" t="s">
        <v>3029</v>
      </c>
      <c r="G6846" s="7" t="s">
        <v>5401</v>
      </c>
      <c r="H6846" s="8" t="s">
        <v>959</v>
      </c>
      <c r="I6846" s="8" t="s">
        <v>6942</v>
      </c>
      <c r="J6846" s="19">
        <v>3</v>
      </c>
      <c r="K6846" s="19" t="s">
        <v>20093</v>
      </c>
      <c r="L6846" s="11"/>
      <c r="M6846" s="11"/>
      <c r="N6846" s="24"/>
      <c r="P6846" s="32"/>
      <c r="T6846" s="19"/>
      <c r="U6846" s="3" t="s">
        <v>6872</v>
      </c>
      <c r="X6846" t="str">
        <f t="shared" si="420"/>
        <v/>
      </c>
      <c r="Z6846" t="str">
        <f t="shared" si="421"/>
        <v/>
      </c>
      <c r="AB6846" s="9"/>
      <c r="AC6846" t="s">
        <v>959</v>
      </c>
      <c r="AD6846">
        <f t="shared" si="423"/>
        <v>0</v>
      </c>
      <c r="AF6846" s="3"/>
      <c r="AH6846" s="9"/>
      <c r="BF6846" t="str">
        <f t="shared" si="424"/>
        <v/>
      </c>
    </row>
    <row r="6847" spans="1:58" ht="10.95" customHeight="1" outlineLevel="1" collapsed="1" x14ac:dyDescent="0.25">
      <c r="A6847" t="s">
        <v>3978</v>
      </c>
      <c r="C6847" s="3" t="s">
        <v>12965</v>
      </c>
      <c r="D6847" s="3" t="s">
        <v>8987</v>
      </c>
      <c r="E6847" s="9">
        <v>2018</v>
      </c>
      <c r="F6847" s="7" t="s">
        <v>8988</v>
      </c>
      <c r="G6847" s="7" t="s">
        <v>5401</v>
      </c>
      <c r="H6847" s="8" t="s">
        <v>959</v>
      </c>
      <c r="I6847" s="8" t="s">
        <v>6942</v>
      </c>
      <c r="J6847" s="19">
        <v>3</v>
      </c>
      <c r="K6847" s="19" t="s">
        <v>7736</v>
      </c>
      <c r="L6847" s="11">
        <v>10</v>
      </c>
      <c r="M6847" s="11"/>
      <c r="N6847" s="24"/>
      <c r="P6847" s="32"/>
      <c r="T6847" s="19"/>
      <c r="U6847" s="3" t="s">
        <v>6872</v>
      </c>
      <c r="X6847" t="str">
        <f t="shared" si="420"/>
        <v/>
      </c>
      <c r="Z6847" t="str">
        <f t="shared" si="421"/>
        <v/>
      </c>
      <c r="AB6847" s="9"/>
      <c r="AC6847" t="s">
        <v>959</v>
      </c>
      <c r="AD6847">
        <f t="shared" si="423"/>
        <v>0</v>
      </c>
      <c r="AF6847" s="3"/>
      <c r="AH6847" s="9"/>
      <c r="BF6847" t="str">
        <f t="shared" si="424"/>
        <v/>
      </c>
    </row>
    <row r="6848" spans="1:58" ht="10.95" customHeight="1" outlineLevel="1" x14ac:dyDescent="0.25">
      <c r="A6848" t="s">
        <v>3978</v>
      </c>
      <c r="C6848" s="3" t="s">
        <v>12965</v>
      </c>
      <c r="D6848" s="3" t="s">
        <v>7126</v>
      </c>
      <c r="E6848" s="9">
        <v>2018</v>
      </c>
      <c r="F6848" s="7" t="s">
        <v>6943</v>
      </c>
      <c r="G6848" s="7" t="s">
        <v>5401</v>
      </c>
      <c r="H6848" s="8" t="s">
        <v>959</v>
      </c>
      <c r="I6848" s="8" t="s">
        <v>6942</v>
      </c>
      <c r="J6848" s="19">
        <v>3</v>
      </c>
      <c r="K6848" s="19" t="s">
        <v>7736</v>
      </c>
      <c r="L6848" s="11">
        <v>10</v>
      </c>
      <c r="M6848" s="11"/>
      <c r="N6848" s="24"/>
      <c r="P6848" s="32"/>
      <c r="T6848" s="19"/>
      <c r="U6848" s="3" t="s">
        <v>6872</v>
      </c>
      <c r="X6848" t="str">
        <f t="shared" si="420"/>
        <v/>
      </c>
      <c r="Z6848">
        <f t="shared" si="421"/>
        <v>1</v>
      </c>
      <c r="AB6848" s="9"/>
      <c r="AC6848" t="s">
        <v>959</v>
      </c>
      <c r="AD6848">
        <f t="shared" si="423"/>
        <v>0</v>
      </c>
      <c r="AF6848" s="3"/>
      <c r="AH6848" s="9"/>
      <c r="BF6848" t="str">
        <f t="shared" si="424"/>
        <v/>
      </c>
    </row>
    <row r="6849" spans="1:58" ht="10.95" customHeight="1" outlineLevel="1" x14ac:dyDescent="0.25">
      <c r="A6849" t="s">
        <v>3978</v>
      </c>
      <c r="C6849" s="3" t="s">
        <v>12965</v>
      </c>
      <c r="D6849" s="3">
        <v>3366</v>
      </c>
      <c r="E6849" s="9">
        <v>2018</v>
      </c>
      <c r="F6849" s="7" t="s">
        <v>6930</v>
      </c>
      <c r="G6849" s="7" t="s">
        <v>5401</v>
      </c>
      <c r="H6849" s="8" t="s">
        <v>959</v>
      </c>
      <c r="I6849" s="8" t="s">
        <v>6942</v>
      </c>
      <c r="J6849" s="19">
        <v>3</v>
      </c>
      <c r="K6849" s="19" t="s">
        <v>7736</v>
      </c>
      <c r="L6849" s="11">
        <v>5</v>
      </c>
      <c r="M6849" s="11"/>
      <c r="N6849" s="24"/>
      <c r="P6849" s="32"/>
      <c r="T6849" s="19"/>
      <c r="U6849" s="3" t="s">
        <v>6872</v>
      </c>
      <c r="X6849" t="str">
        <f t="shared" si="420"/>
        <v/>
      </c>
      <c r="Z6849">
        <f t="shared" si="421"/>
        <v>1</v>
      </c>
      <c r="AB6849" s="9"/>
      <c r="AC6849" t="s">
        <v>959</v>
      </c>
      <c r="AD6849">
        <f t="shared" si="423"/>
        <v>0</v>
      </c>
      <c r="AF6849" s="3"/>
      <c r="AH6849" s="9"/>
      <c r="BF6849" t="str">
        <f t="shared" si="424"/>
        <v/>
      </c>
    </row>
    <row r="6850" spans="1:58" ht="10.95" customHeight="1" outlineLevel="1" x14ac:dyDescent="0.25">
      <c r="A6850" t="s">
        <v>3978</v>
      </c>
      <c r="C6850" s="3" t="s">
        <v>12965</v>
      </c>
      <c r="D6850" s="3">
        <v>3377</v>
      </c>
      <c r="E6850" s="9">
        <v>2018</v>
      </c>
      <c r="F6850" s="7" t="s">
        <v>6935</v>
      </c>
      <c r="G6850" s="7" t="s">
        <v>5401</v>
      </c>
      <c r="H6850" s="8" t="s">
        <v>3988</v>
      </c>
      <c r="I6850" s="8" t="s">
        <v>6944</v>
      </c>
      <c r="J6850" s="19">
        <v>1</v>
      </c>
      <c r="K6850" s="19" t="s">
        <v>7736</v>
      </c>
      <c r="L6850" s="11">
        <v>5</v>
      </c>
      <c r="M6850" s="11"/>
      <c r="N6850" s="24"/>
      <c r="P6850" s="32"/>
      <c r="T6850" s="19"/>
      <c r="U6850" s="3" t="s">
        <v>6872</v>
      </c>
      <c r="X6850" t="str">
        <f t="shared" ref="X6850:X6913" si="425">IF(COUNTIF(F6850,"*fdc*"),1,"")</f>
        <v/>
      </c>
      <c r="Z6850" t="str">
        <f t="shared" ref="Z6850:Z6913" si="426">IF(COUNTIF(F6850,"*s/s*"),1,"")</f>
        <v/>
      </c>
      <c r="AB6850" s="9"/>
      <c r="AC6850" t="s">
        <v>3988</v>
      </c>
      <c r="AD6850">
        <f t="shared" si="423"/>
        <v>0</v>
      </c>
      <c r="AF6850" s="3"/>
      <c r="AH6850" s="9"/>
      <c r="BE6850" t="s">
        <v>7736</v>
      </c>
      <c r="BF6850">
        <f t="shared" si="424"/>
        <v>5</v>
      </c>
    </row>
    <row r="6851" spans="1:58" ht="10.95" customHeight="1" outlineLevel="1" x14ac:dyDescent="0.25">
      <c r="A6851" t="s">
        <v>3978</v>
      </c>
      <c r="C6851" s="3" t="s">
        <v>12965</v>
      </c>
      <c r="D6851" s="3">
        <v>3389</v>
      </c>
      <c r="E6851" s="9">
        <v>2018</v>
      </c>
      <c r="F6851" s="7" t="s">
        <v>3029</v>
      </c>
      <c r="G6851" s="7" t="s">
        <v>5401</v>
      </c>
      <c r="H6851" s="8" t="s">
        <v>6932</v>
      </c>
      <c r="I6851" s="8" t="s">
        <v>6945</v>
      </c>
      <c r="J6851" s="19">
        <v>3</v>
      </c>
      <c r="K6851" s="19" t="s">
        <v>7736</v>
      </c>
      <c r="L6851" s="11">
        <v>3</v>
      </c>
      <c r="M6851" s="11"/>
      <c r="N6851" s="24"/>
      <c r="P6851" s="32"/>
      <c r="T6851" s="19"/>
      <c r="U6851" s="3" t="s">
        <v>6872</v>
      </c>
      <c r="X6851" t="str">
        <f t="shared" si="425"/>
        <v/>
      </c>
      <c r="Z6851" t="str">
        <f t="shared" si="426"/>
        <v/>
      </c>
      <c r="AB6851" s="9"/>
      <c r="AC6851" t="s">
        <v>6932</v>
      </c>
      <c r="AD6851">
        <f t="shared" si="423"/>
        <v>0</v>
      </c>
      <c r="AF6851" s="3"/>
      <c r="AH6851" s="9"/>
      <c r="BF6851" t="str">
        <f t="shared" si="424"/>
        <v/>
      </c>
    </row>
    <row r="6852" spans="1:58" ht="10.95" customHeight="1" outlineLevel="1" x14ac:dyDescent="0.25">
      <c r="A6852" t="s">
        <v>3978</v>
      </c>
      <c r="C6852" s="3" t="s">
        <v>12965</v>
      </c>
      <c r="D6852" s="5" t="s">
        <v>21482</v>
      </c>
      <c r="E6852" s="9">
        <v>2018</v>
      </c>
      <c r="F6852" s="10" t="s">
        <v>21483</v>
      </c>
      <c r="G6852" s="7" t="s">
        <v>5401</v>
      </c>
      <c r="H6852" s="8" t="s">
        <v>9056</v>
      </c>
      <c r="I6852" s="8" t="s">
        <v>21484</v>
      </c>
      <c r="J6852" s="19">
        <v>6</v>
      </c>
      <c r="K6852" s="20" t="s">
        <v>7738</v>
      </c>
      <c r="L6852" s="11"/>
      <c r="M6852" s="11"/>
      <c r="N6852" s="24"/>
      <c r="P6852" s="32"/>
      <c r="S6852" s="2"/>
      <c r="T6852" s="19"/>
      <c r="U6852" s="3" t="s">
        <v>6872</v>
      </c>
      <c r="X6852" t="str">
        <f t="shared" si="425"/>
        <v/>
      </c>
      <c r="Z6852">
        <f t="shared" si="426"/>
        <v>1</v>
      </c>
      <c r="AB6852" s="9"/>
      <c r="AC6852" t="s">
        <v>9056</v>
      </c>
      <c r="AD6852">
        <f t="shared" si="423"/>
        <v>0</v>
      </c>
      <c r="AF6852" s="3"/>
      <c r="AH6852" s="9"/>
      <c r="BF6852" t="str">
        <f t="shared" si="424"/>
        <v/>
      </c>
    </row>
    <row r="6853" spans="1:58" ht="10.95" customHeight="1" outlineLevel="1" x14ac:dyDescent="0.25">
      <c r="A6853" t="s">
        <v>3978</v>
      </c>
      <c r="C6853" s="3" t="s">
        <v>12965</v>
      </c>
      <c r="D6853" s="3" t="s">
        <v>21472</v>
      </c>
      <c r="E6853" s="9">
        <v>2018</v>
      </c>
      <c r="F6853" s="7" t="s">
        <v>21302</v>
      </c>
      <c r="G6853" s="7" t="s">
        <v>5401</v>
      </c>
      <c r="H6853" s="8" t="s">
        <v>8104</v>
      </c>
      <c r="I6853" s="8" t="s">
        <v>21303</v>
      </c>
      <c r="J6853" s="19">
        <v>4</v>
      </c>
      <c r="K6853" s="19" t="s">
        <v>7736</v>
      </c>
      <c r="L6853" s="11">
        <v>3</v>
      </c>
      <c r="M6853" s="11"/>
      <c r="N6853" s="24"/>
      <c r="P6853" s="32"/>
      <c r="T6853" s="19"/>
      <c r="U6853" s="3" t="s">
        <v>6872</v>
      </c>
      <c r="X6853" t="str">
        <f t="shared" si="425"/>
        <v/>
      </c>
      <c r="Z6853">
        <f t="shared" si="426"/>
        <v>1</v>
      </c>
      <c r="AB6853" s="9"/>
      <c r="AC6853" t="s">
        <v>21301</v>
      </c>
      <c r="AD6853">
        <f t="shared" si="423"/>
        <v>0</v>
      </c>
      <c r="AF6853" s="3"/>
      <c r="AH6853" s="9"/>
      <c r="BF6853" t="str">
        <f t="shared" si="424"/>
        <v/>
      </c>
    </row>
    <row r="6854" spans="1:58" ht="10.95" customHeight="1" outlineLevel="1" x14ac:dyDescent="0.25">
      <c r="A6854" t="s">
        <v>3978</v>
      </c>
      <c r="C6854" s="3" t="s">
        <v>12965</v>
      </c>
      <c r="D6854" s="3">
        <v>3451</v>
      </c>
      <c r="E6854" s="9">
        <v>2019</v>
      </c>
      <c r="F6854" s="7" t="s">
        <v>6935</v>
      </c>
      <c r="G6854" s="7" t="s">
        <v>5401</v>
      </c>
      <c r="H6854" s="8" t="s">
        <v>9056</v>
      </c>
      <c r="I6854" s="8" t="s">
        <v>9057</v>
      </c>
      <c r="J6854" s="19">
        <v>6</v>
      </c>
      <c r="K6854" s="19" t="s">
        <v>7736</v>
      </c>
      <c r="L6854" s="11">
        <v>10</v>
      </c>
      <c r="M6854" s="11"/>
      <c r="N6854" s="24"/>
      <c r="P6854" s="32"/>
      <c r="T6854" s="19"/>
      <c r="U6854" s="3"/>
      <c r="X6854" t="str">
        <f t="shared" si="425"/>
        <v/>
      </c>
      <c r="Z6854" t="str">
        <f t="shared" si="426"/>
        <v/>
      </c>
      <c r="AB6854" s="9"/>
      <c r="AC6854" t="s">
        <v>9056</v>
      </c>
      <c r="AD6854">
        <f t="shared" si="423"/>
        <v>0</v>
      </c>
      <c r="AF6854" s="3"/>
      <c r="AH6854" s="9"/>
      <c r="BF6854" t="str">
        <f t="shared" si="424"/>
        <v/>
      </c>
    </row>
    <row r="6855" spans="1:58" ht="10.95" customHeight="1" outlineLevel="1" x14ac:dyDescent="0.25">
      <c r="A6855" t="s">
        <v>3978</v>
      </c>
      <c r="C6855" s="3" t="s">
        <v>12965</v>
      </c>
      <c r="D6855" s="3" t="s">
        <v>9058</v>
      </c>
      <c r="E6855" s="9">
        <v>2019</v>
      </c>
      <c r="F6855" s="7" t="s">
        <v>6936</v>
      </c>
      <c r="G6855" s="7" t="s">
        <v>5401</v>
      </c>
      <c r="H6855" s="8" t="s">
        <v>9056</v>
      </c>
      <c r="I6855" s="8" t="s">
        <v>9057</v>
      </c>
      <c r="J6855" s="19">
        <v>6</v>
      </c>
      <c r="K6855" s="19" t="s">
        <v>7736</v>
      </c>
      <c r="L6855" s="11">
        <v>8</v>
      </c>
      <c r="M6855" s="11"/>
      <c r="N6855" s="24"/>
      <c r="P6855" s="32"/>
      <c r="T6855" s="19"/>
      <c r="U6855" s="3"/>
      <c r="X6855" t="str">
        <f t="shared" si="425"/>
        <v/>
      </c>
      <c r="Z6855">
        <f t="shared" si="426"/>
        <v>1</v>
      </c>
      <c r="AB6855" s="9"/>
      <c r="AC6855" t="s">
        <v>9056</v>
      </c>
      <c r="AD6855">
        <f t="shared" si="423"/>
        <v>0</v>
      </c>
      <c r="AF6855" s="3"/>
      <c r="AH6855" s="9"/>
      <c r="BF6855" t="str">
        <f t="shared" si="424"/>
        <v/>
      </c>
    </row>
    <row r="6856" spans="1:58" ht="10.95" customHeight="1" outlineLevel="1" x14ac:dyDescent="0.25">
      <c r="A6856" t="s">
        <v>3978</v>
      </c>
      <c r="C6856" s="3" t="s">
        <v>12965</v>
      </c>
      <c r="D6856" s="3">
        <v>3559</v>
      </c>
      <c r="E6856" s="9">
        <v>2020</v>
      </c>
      <c r="F6856" s="10" t="s">
        <v>21487</v>
      </c>
      <c r="G6856" s="7" t="s">
        <v>5401</v>
      </c>
      <c r="H6856" s="8" t="s">
        <v>9056</v>
      </c>
      <c r="I6856" s="8" t="s">
        <v>21364</v>
      </c>
      <c r="J6856" s="19">
        <v>6</v>
      </c>
      <c r="K6856" s="19" t="s">
        <v>7738</v>
      </c>
      <c r="L6856" s="11"/>
      <c r="M6856" s="11"/>
      <c r="N6856" s="24"/>
      <c r="P6856" s="32"/>
      <c r="T6856" s="19"/>
      <c r="U6856" s="3"/>
      <c r="X6856" t="str">
        <f t="shared" si="425"/>
        <v/>
      </c>
      <c r="Z6856" t="str">
        <f t="shared" si="426"/>
        <v/>
      </c>
      <c r="AB6856" s="9"/>
      <c r="AC6856" t="s">
        <v>9056</v>
      </c>
      <c r="AD6856">
        <f t="shared" si="423"/>
        <v>0</v>
      </c>
      <c r="AF6856" s="3"/>
      <c r="AH6856" s="9"/>
    </row>
    <row r="6857" spans="1:58" ht="10.95" customHeight="1" outlineLevel="1" x14ac:dyDescent="0.25">
      <c r="A6857" t="s">
        <v>3978</v>
      </c>
      <c r="C6857" s="3" t="s">
        <v>12965</v>
      </c>
      <c r="D6857" s="3">
        <v>3573</v>
      </c>
      <c r="E6857" s="9">
        <v>2020</v>
      </c>
      <c r="F6857" s="7" t="s">
        <v>21835</v>
      </c>
      <c r="G6857" s="7" t="s">
        <v>5401</v>
      </c>
      <c r="H6857" s="8" t="s">
        <v>9056</v>
      </c>
      <c r="I6857" s="8" t="s">
        <v>9060</v>
      </c>
      <c r="J6857" s="19">
        <v>6</v>
      </c>
      <c r="K6857" s="20" t="s">
        <v>7736</v>
      </c>
      <c r="L6857" s="11">
        <v>4</v>
      </c>
      <c r="M6857" s="11"/>
      <c r="N6857" s="24"/>
      <c r="P6857" s="32"/>
      <c r="T6857" s="19"/>
      <c r="U6857" s="3"/>
      <c r="X6857" t="str">
        <f t="shared" si="425"/>
        <v/>
      </c>
      <c r="Z6857" t="str">
        <f t="shared" si="426"/>
        <v/>
      </c>
      <c r="AB6857" s="9"/>
      <c r="AC6857" t="s">
        <v>9056</v>
      </c>
      <c r="AD6857">
        <f t="shared" si="423"/>
        <v>0</v>
      </c>
      <c r="AF6857" s="3"/>
      <c r="AH6857" s="9"/>
    </row>
    <row r="6858" spans="1:58" ht="10.95" customHeight="1" outlineLevel="1" x14ac:dyDescent="0.25">
      <c r="A6858" t="s">
        <v>3978</v>
      </c>
      <c r="C6858" s="3" t="s">
        <v>12965</v>
      </c>
      <c r="D6858" s="5" t="s">
        <v>21365</v>
      </c>
      <c r="E6858" s="9">
        <v>2020</v>
      </c>
      <c r="F6858" s="10" t="s">
        <v>21302</v>
      </c>
      <c r="G6858" s="7" t="s">
        <v>5401</v>
      </c>
      <c r="H6858" s="8" t="s">
        <v>9056</v>
      </c>
      <c r="I6858" s="8" t="s">
        <v>21364</v>
      </c>
      <c r="J6858" s="19">
        <v>6</v>
      </c>
      <c r="K6858" s="19" t="s">
        <v>7738</v>
      </c>
      <c r="L6858" s="11"/>
      <c r="M6858" s="11"/>
      <c r="N6858" s="24"/>
      <c r="P6858" s="32"/>
      <c r="T6858" s="19"/>
      <c r="U6858" s="3"/>
      <c r="X6858" t="str">
        <f t="shared" si="425"/>
        <v/>
      </c>
      <c r="Z6858">
        <f t="shared" si="426"/>
        <v>1</v>
      </c>
      <c r="AB6858" s="9"/>
      <c r="AC6858" t="s">
        <v>9056</v>
      </c>
      <c r="AD6858">
        <f t="shared" si="423"/>
        <v>0</v>
      </c>
      <c r="AF6858" s="3"/>
      <c r="AH6858" s="9"/>
    </row>
    <row r="6859" spans="1:58" ht="10.95" customHeight="1" outlineLevel="1" x14ac:dyDescent="0.25">
      <c r="A6859" t="s">
        <v>3978</v>
      </c>
      <c r="C6859" s="3" t="s">
        <v>12965</v>
      </c>
      <c r="D6859" s="3">
        <v>3587</v>
      </c>
      <c r="E6859" s="9">
        <v>2020</v>
      </c>
      <c r="F6859" s="10" t="s">
        <v>6935</v>
      </c>
      <c r="G6859" s="7" t="s">
        <v>5401</v>
      </c>
      <c r="H6859" s="43" t="s">
        <v>21367</v>
      </c>
      <c r="I6859" s="43" t="s">
        <v>21368</v>
      </c>
      <c r="J6859" s="19">
        <v>3</v>
      </c>
      <c r="K6859" s="20" t="s">
        <v>7738</v>
      </c>
      <c r="L6859" s="11"/>
      <c r="M6859" s="11"/>
      <c r="N6859" s="24"/>
      <c r="P6859" s="32"/>
      <c r="T6859" s="19"/>
      <c r="U6859" s="3"/>
      <c r="X6859" t="str">
        <f t="shared" si="425"/>
        <v/>
      </c>
      <c r="Z6859" t="str">
        <f t="shared" si="426"/>
        <v/>
      </c>
      <c r="AB6859" s="9"/>
      <c r="AC6859" t="s">
        <v>21366</v>
      </c>
      <c r="AD6859">
        <f t="shared" si="423"/>
        <v>0</v>
      </c>
      <c r="AF6859" s="3"/>
      <c r="AH6859" s="9"/>
    </row>
    <row r="6860" spans="1:58" ht="10.95" customHeight="1" outlineLevel="1" x14ac:dyDescent="0.25">
      <c r="A6860" t="s">
        <v>3978</v>
      </c>
      <c r="C6860" s="3" t="s">
        <v>12965</v>
      </c>
      <c r="D6860" s="3" t="s">
        <v>21472</v>
      </c>
      <c r="E6860" s="9">
        <v>2020</v>
      </c>
      <c r="F6860" s="10" t="s">
        <v>21374</v>
      </c>
      <c r="G6860" s="7" t="s">
        <v>5401</v>
      </c>
      <c r="H6860" s="8" t="s">
        <v>9056</v>
      </c>
      <c r="I6860" s="43" t="s">
        <v>21473</v>
      </c>
      <c r="J6860" s="19">
        <v>6</v>
      </c>
      <c r="K6860" s="20" t="s">
        <v>7736</v>
      </c>
      <c r="L6860" s="11">
        <v>34</v>
      </c>
      <c r="M6860" s="11"/>
      <c r="N6860" s="24"/>
      <c r="P6860" s="32"/>
      <c r="T6860" s="19"/>
      <c r="U6860" s="3"/>
      <c r="X6860" t="str">
        <f t="shared" si="425"/>
        <v/>
      </c>
      <c r="Z6860">
        <f t="shared" si="426"/>
        <v>1</v>
      </c>
      <c r="AB6860" s="9"/>
      <c r="AC6860" t="s">
        <v>9056</v>
      </c>
      <c r="AD6860">
        <f t="shared" si="423"/>
        <v>0</v>
      </c>
      <c r="AF6860" s="3"/>
      <c r="AH6860" s="9"/>
    </row>
    <row r="6861" spans="1:58" ht="10.95" customHeight="1" outlineLevel="1" x14ac:dyDescent="0.25">
      <c r="A6861" t="s">
        <v>3978</v>
      </c>
      <c r="C6861" s="3" t="s">
        <v>12965</v>
      </c>
      <c r="D6861" s="3" t="s">
        <v>21472</v>
      </c>
      <c r="E6861" s="9">
        <v>2020</v>
      </c>
      <c r="F6861" s="10" t="s">
        <v>21374</v>
      </c>
      <c r="G6861" s="7" t="s">
        <v>5401</v>
      </c>
      <c r="H6861" s="8" t="s">
        <v>9056</v>
      </c>
      <c r="I6861" s="43" t="s">
        <v>21473</v>
      </c>
      <c r="J6861" s="19">
        <v>6</v>
      </c>
      <c r="K6861" s="20" t="s">
        <v>7736</v>
      </c>
      <c r="L6861" s="11">
        <v>24</v>
      </c>
      <c r="M6861" s="11"/>
      <c r="N6861" s="24"/>
      <c r="P6861" s="32"/>
      <c r="T6861" s="19"/>
      <c r="U6861" s="3"/>
      <c r="X6861" t="str">
        <f t="shared" si="425"/>
        <v/>
      </c>
      <c r="Z6861">
        <f t="shared" si="426"/>
        <v>1</v>
      </c>
      <c r="AB6861" s="9"/>
      <c r="AC6861" t="s">
        <v>9056</v>
      </c>
      <c r="AD6861">
        <f t="shared" si="423"/>
        <v>0</v>
      </c>
      <c r="AF6861" s="3"/>
      <c r="AH6861" s="9"/>
    </row>
    <row r="6862" spans="1:58" ht="10.95" customHeight="1" outlineLevel="1" x14ac:dyDescent="0.25">
      <c r="A6862" t="s">
        <v>3978</v>
      </c>
      <c r="C6862" s="3" t="s">
        <v>12965</v>
      </c>
      <c r="D6862" s="3">
        <v>3625</v>
      </c>
      <c r="E6862" s="9">
        <v>2021</v>
      </c>
      <c r="F6862" s="7" t="s">
        <v>6935</v>
      </c>
      <c r="G6862" s="7" t="s">
        <v>5401</v>
      </c>
      <c r="H6862" s="8" t="s">
        <v>9092</v>
      </c>
      <c r="I6862" s="8" t="s">
        <v>20812</v>
      </c>
      <c r="J6862" s="19">
        <v>4</v>
      </c>
      <c r="K6862" s="19" t="s">
        <v>20093</v>
      </c>
      <c r="L6862" s="11"/>
      <c r="M6862" s="11"/>
      <c r="N6862" s="24"/>
      <c r="P6862" s="32"/>
      <c r="T6862" s="19"/>
      <c r="U6862" s="3"/>
      <c r="X6862" t="str">
        <f t="shared" si="425"/>
        <v/>
      </c>
      <c r="Z6862" t="str">
        <f t="shared" si="426"/>
        <v/>
      </c>
      <c r="AB6862" s="9"/>
      <c r="AC6862" t="s">
        <v>9092</v>
      </c>
      <c r="AD6862">
        <f t="shared" si="423"/>
        <v>0</v>
      </c>
      <c r="AF6862" s="3"/>
      <c r="AH6862" s="9"/>
    </row>
    <row r="6863" spans="1:58" ht="10.95" customHeight="1" outlineLevel="1" x14ac:dyDescent="0.25">
      <c r="A6863" t="s">
        <v>3978</v>
      </c>
      <c r="C6863" s="3" t="s">
        <v>12965</v>
      </c>
      <c r="D6863" s="3">
        <v>3627</v>
      </c>
      <c r="E6863" s="9">
        <v>2021</v>
      </c>
      <c r="F6863" s="7" t="s">
        <v>6935</v>
      </c>
      <c r="G6863" s="7" t="s">
        <v>5401</v>
      </c>
      <c r="H6863" s="8" t="s">
        <v>20813</v>
      </c>
      <c r="I6863" s="8" t="s">
        <v>20812</v>
      </c>
      <c r="J6863" s="19">
        <v>5</v>
      </c>
      <c r="K6863" s="19" t="s">
        <v>20093</v>
      </c>
      <c r="L6863" s="11"/>
      <c r="M6863" s="11"/>
      <c r="N6863" s="24"/>
      <c r="P6863" s="32"/>
      <c r="T6863" s="19"/>
      <c r="U6863" s="3"/>
      <c r="X6863" t="str">
        <f t="shared" si="425"/>
        <v/>
      </c>
      <c r="Z6863" t="str">
        <f t="shared" si="426"/>
        <v/>
      </c>
      <c r="AB6863" s="9"/>
      <c r="AC6863" t="s">
        <v>20813</v>
      </c>
      <c r="AD6863">
        <f t="shared" si="423"/>
        <v>0</v>
      </c>
      <c r="AF6863" s="3"/>
      <c r="AH6863" s="9"/>
    </row>
    <row r="6864" spans="1:58" ht="10.95" customHeight="1" outlineLevel="1" x14ac:dyDescent="0.25">
      <c r="A6864" t="s">
        <v>3978</v>
      </c>
      <c r="C6864" s="3" t="s">
        <v>12965</v>
      </c>
      <c r="D6864" s="3" t="s">
        <v>20814</v>
      </c>
      <c r="E6864" s="9">
        <v>2021</v>
      </c>
      <c r="F6864" s="7" t="s">
        <v>21836</v>
      </c>
      <c r="G6864" s="7" t="s">
        <v>5401</v>
      </c>
      <c r="H6864" s="8" t="s">
        <v>20815</v>
      </c>
      <c r="I6864" s="8" t="s">
        <v>20812</v>
      </c>
      <c r="J6864" s="19">
        <v>4</v>
      </c>
      <c r="K6864" s="19" t="s">
        <v>7736</v>
      </c>
      <c r="L6864" s="11">
        <v>8.3000000000000007</v>
      </c>
      <c r="M6864" s="11"/>
      <c r="N6864" s="24"/>
      <c r="P6864" s="32"/>
      <c r="T6864" s="19"/>
      <c r="U6864" s="3"/>
      <c r="X6864" t="str">
        <f t="shared" si="425"/>
        <v/>
      </c>
      <c r="Z6864" t="str">
        <f t="shared" si="426"/>
        <v/>
      </c>
      <c r="AB6864" s="9"/>
      <c r="AC6864" t="s">
        <v>20815</v>
      </c>
      <c r="AD6864">
        <f t="shared" si="423"/>
        <v>0</v>
      </c>
      <c r="AF6864" s="3"/>
      <c r="AH6864" s="9"/>
    </row>
    <row r="6865" spans="1:58" ht="10.95" customHeight="1" outlineLevel="1" x14ac:dyDescent="0.25">
      <c r="A6865" t="s">
        <v>3978</v>
      </c>
      <c r="C6865" s="3" t="s">
        <v>12965</v>
      </c>
      <c r="D6865" s="3">
        <v>3634</v>
      </c>
      <c r="E6865" s="9">
        <v>2022</v>
      </c>
      <c r="F6865" s="7" t="s">
        <v>3029</v>
      </c>
      <c r="G6865" s="7" t="s">
        <v>5401</v>
      </c>
      <c r="H6865" s="8" t="s">
        <v>3979</v>
      </c>
      <c r="I6865" s="8" t="s">
        <v>20819</v>
      </c>
      <c r="J6865" s="19">
        <v>1</v>
      </c>
      <c r="K6865" s="19" t="s">
        <v>20093</v>
      </c>
      <c r="L6865" s="11"/>
      <c r="M6865" s="11"/>
      <c r="N6865" s="24"/>
      <c r="P6865" s="32"/>
      <c r="T6865" s="19"/>
      <c r="U6865" s="3"/>
      <c r="X6865" t="str">
        <f t="shared" si="425"/>
        <v/>
      </c>
      <c r="Z6865" t="str">
        <f t="shared" si="426"/>
        <v/>
      </c>
      <c r="AB6865" s="9"/>
      <c r="AC6865" t="s">
        <v>3979</v>
      </c>
      <c r="AD6865">
        <f t="shared" si="423"/>
        <v>0</v>
      </c>
      <c r="AF6865" s="3"/>
      <c r="AH6865" s="9"/>
    </row>
    <row r="6866" spans="1:58" ht="10.95" customHeight="1" outlineLevel="1" x14ac:dyDescent="0.25">
      <c r="A6866" t="s">
        <v>3978</v>
      </c>
      <c r="C6866" s="3" t="s">
        <v>12965</v>
      </c>
      <c r="D6866" s="3" t="s">
        <v>20820</v>
      </c>
      <c r="E6866" s="9">
        <v>2022</v>
      </c>
      <c r="F6866" s="7" t="s">
        <v>21837</v>
      </c>
      <c r="G6866" s="7" t="s">
        <v>5401</v>
      </c>
      <c r="H6866" s="8" t="s">
        <v>3979</v>
      </c>
      <c r="I6866" s="8" t="s">
        <v>20819</v>
      </c>
      <c r="J6866" s="19">
        <v>1</v>
      </c>
      <c r="K6866" s="19" t="s">
        <v>7736</v>
      </c>
      <c r="L6866" s="11">
        <v>4</v>
      </c>
      <c r="M6866" s="11"/>
      <c r="N6866" s="24"/>
      <c r="P6866" s="32"/>
      <c r="T6866" s="19"/>
      <c r="U6866" s="3"/>
      <c r="X6866" t="str">
        <f t="shared" si="425"/>
        <v/>
      </c>
      <c r="Z6866">
        <f t="shared" si="426"/>
        <v>1</v>
      </c>
      <c r="AB6866" s="9"/>
      <c r="AC6866" t="s">
        <v>3979</v>
      </c>
      <c r="AD6866">
        <f t="shared" si="423"/>
        <v>0</v>
      </c>
      <c r="AF6866" s="3"/>
      <c r="AH6866" s="9"/>
    </row>
    <row r="6867" spans="1:58" ht="10.95" customHeight="1" outlineLevel="1" x14ac:dyDescent="0.25">
      <c r="A6867" t="s">
        <v>3978</v>
      </c>
      <c r="C6867" s="3" t="s">
        <v>12965</v>
      </c>
      <c r="D6867" s="3" t="s">
        <v>20820</v>
      </c>
      <c r="E6867" s="9">
        <v>2022</v>
      </c>
      <c r="F6867" s="10" t="s">
        <v>21838</v>
      </c>
      <c r="G6867" s="7" t="s">
        <v>5401</v>
      </c>
      <c r="H6867" s="8" t="s">
        <v>3979</v>
      </c>
      <c r="I6867" s="8" t="s">
        <v>20819</v>
      </c>
      <c r="J6867" s="19">
        <v>1</v>
      </c>
      <c r="K6867" s="19" t="s">
        <v>7736</v>
      </c>
      <c r="L6867" s="11">
        <v>7.3</v>
      </c>
      <c r="M6867" s="11"/>
      <c r="N6867" s="24"/>
      <c r="P6867" s="32"/>
      <c r="T6867" s="19"/>
      <c r="U6867" s="3"/>
      <c r="X6867">
        <f t="shared" si="425"/>
        <v>1</v>
      </c>
      <c r="Z6867" t="str">
        <f t="shared" si="426"/>
        <v/>
      </c>
      <c r="AB6867" s="9"/>
      <c r="AC6867" t="s">
        <v>3979</v>
      </c>
      <c r="AD6867">
        <f t="shared" si="423"/>
        <v>0</v>
      </c>
      <c r="AF6867" s="3"/>
      <c r="AH6867" s="9"/>
    </row>
    <row r="6868" spans="1:58" ht="10.95" customHeight="1" outlineLevel="1" x14ac:dyDescent="0.25">
      <c r="A6868" t="s">
        <v>3978</v>
      </c>
      <c r="C6868" s="3" t="s">
        <v>12965</v>
      </c>
      <c r="D6868" s="3">
        <v>3635</v>
      </c>
      <c r="E6868" s="9">
        <v>2022</v>
      </c>
      <c r="F6868" s="7" t="s">
        <v>3029</v>
      </c>
      <c r="G6868" s="7" t="s">
        <v>5401</v>
      </c>
      <c r="H6868" s="8" t="s">
        <v>6924</v>
      </c>
      <c r="I6868" s="8" t="s">
        <v>20821</v>
      </c>
      <c r="J6868" s="19">
        <v>3</v>
      </c>
      <c r="K6868" s="19" t="s">
        <v>20093</v>
      </c>
      <c r="L6868" s="11"/>
      <c r="M6868" s="11"/>
      <c r="N6868" s="24"/>
      <c r="P6868" s="32"/>
      <c r="T6868" s="19"/>
      <c r="U6868" s="3"/>
      <c r="X6868" t="str">
        <f t="shared" si="425"/>
        <v/>
      </c>
      <c r="Z6868" t="str">
        <f t="shared" si="426"/>
        <v/>
      </c>
      <c r="AB6868" s="9"/>
      <c r="AC6868" t="s">
        <v>6924</v>
      </c>
      <c r="AD6868">
        <f t="shared" si="423"/>
        <v>0</v>
      </c>
      <c r="AF6868" s="3"/>
      <c r="AH6868" s="9"/>
    </row>
    <row r="6869" spans="1:58" ht="10.95" customHeight="1" outlineLevel="1" x14ac:dyDescent="0.25">
      <c r="A6869" t="s">
        <v>3978</v>
      </c>
      <c r="C6869" s="3" t="s">
        <v>12965</v>
      </c>
      <c r="D6869" s="3" t="s">
        <v>20866</v>
      </c>
      <c r="E6869" s="9">
        <v>2022</v>
      </c>
      <c r="F6869" s="7" t="s">
        <v>21839</v>
      </c>
      <c r="G6869" s="7" t="s">
        <v>5401</v>
      </c>
      <c r="H6869" s="8" t="s">
        <v>6924</v>
      </c>
      <c r="I6869" s="8" t="s">
        <v>20821</v>
      </c>
      <c r="J6869" s="19">
        <v>3</v>
      </c>
      <c r="K6869" s="19" t="s">
        <v>7736</v>
      </c>
      <c r="L6869" s="11">
        <v>12</v>
      </c>
      <c r="M6869" s="11"/>
      <c r="N6869" s="24"/>
      <c r="P6869" s="32"/>
      <c r="T6869" s="19"/>
      <c r="U6869" s="3"/>
      <c r="X6869" t="str">
        <f t="shared" si="425"/>
        <v/>
      </c>
      <c r="Z6869" t="str">
        <f t="shared" si="426"/>
        <v/>
      </c>
      <c r="AB6869" s="9"/>
      <c r="AC6869" t="s">
        <v>6924</v>
      </c>
      <c r="AD6869">
        <f t="shared" si="423"/>
        <v>0</v>
      </c>
      <c r="AF6869" s="3"/>
      <c r="AH6869" s="9"/>
    </row>
    <row r="6870" spans="1:58" ht="10.95" customHeight="1" outlineLevel="1" x14ac:dyDescent="0.25">
      <c r="A6870" t="s">
        <v>3978</v>
      </c>
      <c r="C6870" s="3" t="s">
        <v>12965</v>
      </c>
      <c r="D6870" s="3">
        <v>3637</v>
      </c>
      <c r="E6870" s="9">
        <v>2022</v>
      </c>
      <c r="F6870" s="7" t="s">
        <v>3029</v>
      </c>
      <c r="G6870" s="7" t="s">
        <v>5401</v>
      </c>
      <c r="H6870" s="8" t="s">
        <v>3988</v>
      </c>
      <c r="I6870" s="8" t="s">
        <v>21300</v>
      </c>
      <c r="J6870" s="19">
        <v>5</v>
      </c>
      <c r="K6870" s="19" t="s">
        <v>7736</v>
      </c>
      <c r="L6870" s="11">
        <v>3</v>
      </c>
      <c r="M6870" s="11"/>
      <c r="N6870" s="24"/>
      <c r="P6870" s="32"/>
      <c r="T6870" s="19"/>
      <c r="U6870" s="3"/>
      <c r="X6870" t="str">
        <f t="shared" si="425"/>
        <v/>
      </c>
      <c r="Z6870" t="str">
        <f t="shared" si="426"/>
        <v/>
      </c>
      <c r="AB6870" s="9"/>
      <c r="AC6870" t="s">
        <v>21299</v>
      </c>
      <c r="AD6870">
        <f t="shared" si="423"/>
        <v>0</v>
      </c>
      <c r="AF6870" s="3"/>
      <c r="AG6870" t="s">
        <v>4980</v>
      </c>
      <c r="AH6870" s="9" t="s">
        <v>4613</v>
      </c>
      <c r="BE6870" t="s">
        <v>7736</v>
      </c>
      <c r="BF6870">
        <f t="shared" ref="BF6870:BF6901" si="427">IF(BE6870="y",L6870,"")</f>
        <v>3</v>
      </c>
    </row>
    <row r="6871" spans="1:58" ht="10.95" customHeight="1" outlineLevel="1" x14ac:dyDescent="0.25">
      <c r="A6871" t="s">
        <v>3978</v>
      </c>
      <c r="C6871" s="3" t="s">
        <v>12965</v>
      </c>
      <c r="D6871" s="3">
        <v>3647</v>
      </c>
      <c r="E6871" s="9">
        <v>2022</v>
      </c>
      <c r="F6871" s="7" t="s">
        <v>20823</v>
      </c>
      <c r="G6871" s="7" t="s">
        <v>5401</v>
      </c>
      <c r="H6871" s="8" t="s">
        <v>3820</v>
      </c>
      <c r="I6871" s="8" t="s">
        <v>20826</v>
      </c>
      <c r="J6871" s="19">
        <v>1</v>
      </c>
      <c r="K6871" s="20" t="s">
        <v>7736</v>
      </c>
      <c r="L6871" s="11">
        <v>4.8</v>
      </c>
      <c r="M6871" s="11"/>
      <c r="N6871" s="24"/>
      <c r="P6871" s="32"/>
      <c r="T6871" s="19"/>
      <c r="U6871" s="3"/>
      <c r="X6871" t="str">
        <f t="shared" si="425"/>
        <v/>
      </c>
      <c r="Z6871" t="str">
        <f t="shared" si="426"/>
        <v/>
      </c>
      <c r="AB6871" s="9"/>
      <c r="AC6871" t="s">
        <v>3820</v>
      </c>
      <c r="AD6871">
        <f t="shared" si="423"/>
        <v>0</v>
      </c>
      <c r="AF6871" s="3"/>
      <c r="AG6871" t="s">
        <v>4980</v>
      </c>
      <c r="AH6871" s="9" t="s">
        <v>4613</v>
      </c>
      <c r="BE6871" t="s">
        <v>7736</v>
      </c>
      <c r="BF6871">
        <f t="shared" si="427"/>
        <v>4.8</v>
      </c>
    </row>
    <row r="6872" spans="1:58" ht="10.95" customHeight="1" outlineLevel="1" x14ac:dyDescent="0.25">
      <c r="A6872" t="s">
        <v>3978</v>
      </c>
      <c r="C6872" s="3" t="s">
        <v>12965</v>
      </c>
      <c r="D6872" s="3">
        <v>3648</v>
      </c>
      <c r="E6872" s="9">
        <v>2022</v>
      </c>
      <c r="F6872" s="7" t="s">
        <v>20824</v>
      </c>
      <c r="G6872" s="7" t="s">
        <v>5401</v>
      </c>
      <c r="H6872" s="8" t="s">
        <v>3988</v>
      </c>
      <c r="I6872" s="8" t="s">
        <v>20826</v>
      </c>
      <c r="J6872" s="19">
        <v>1</v>
      </c>
      <c r="K6872" s="20" t="s">
        <v>7736</v>
      </c>
      <c r="L6872" s="11">
        <v>4.8</v>
      </c>
      <c r="M6872" s="11"/>
      <c r="N6872" s="24"/>
      <c r="P6872" s="32"/>
      <c r="T6872" s="19"/>
      <c r="U6872" s="3"/>
      <c r="X6872" t="str">
        <f t="shared" si="425"/>
        <v/>
      </c>
      <c r="Z6872" t="str">
        <f t="shared" si="426"/>
        <v/>
      </c>
      <c r="AB6872" s="9"/>
      <c r="AC6872" t="s">
        <v>3988</v>
      </c>
      <c r="AD6872">
        <f t="shared" si="423"/>
        <v>0</v>
      </c>
      <c r="AF6872" s="3"/>
      <c r="AG6872" t="s">
        <v>3989</v>
      </c>
      <c r="AH6872" s="9" t="s">
        <v>4613</v>
      </c>
      <c r="BE6872" t="s">
        <v>7736</v>
      </c>
      <c r="BF6872">
        <f t="shared" si="427"/>
        <v>4.8</v>
      </c>
    </row>
    <row r="6873" spans="1:58" ht="10.95" customHeight="1" outlineLevel="1" x14ac:dyDescent="0.25">
      <c r="A6873" t="s">
        <v>3978</v>
      </c>
      <c r="C6873" s="3" t="s">
        <v>12965</v>
      </c>
      <c r="D6873" s="3">
        <v>3649</v>
      </c>
      <c r="E6873" s="9">
        <v>2022</v>
      </c>
      <c r="F6873" s="7" t="s">
        <v>20824</v>
      </c>
      <c r="G6873" s="7" t="s">
        <v>5401</v>
      </c>
      <c r="H6873" s="8" t="s">
        <v>2617</v>
      </c>
      <c r="I6873" s="8" t="s">
        <v>20826</v>
      </c>
      <c r="J6873" s="19">
        <v>1</v>
      </c>
      <c r="K6873" s="20" t="s">
        <v>7736</v>
      </c>
      <c r="L6873" s="11">
        <v>4.8</v>
      </c>
      <c r="M6873" s="11"/>
      <c r="N6873" s="24"/>
      <c r="P6873" s="32"/>
      <c r="T6873" s="19"/>
      <c r="U6873" s="3"/>
      <c r="X6873" t="str">
        <f t="shared" si="425"/>
        <v/>
      </c>
      <c r="Z6873" t="str">
        <f t="shared" si="426"/>
        <v/>
      </c>
      <c r="AB6873" s="9"/>
      <c r="AC6873" t="s">
        <v>2617</v>
      </c>
      <c r="AD6873">
        <f t="shared" si="423"/>
        <v>0</v>
      </c>
      <c r="AF6873" s="3"/>
      <c r="AG6873" t="s">
        <v>2618</v>
      </c>
      <c r="AH6873" s="9" t="s">
        <v>4613</v>
      </c>
      <c r="BE6873" t="s">
        <v>7736</v>
      </c>
      <c r="BF6873">
        <f t="shared" si="427"/>
        <v>4.8</v>
      </c>
    </row>
    <row r="6874" spans="1:58" ht="10.95" customHeight="1" outlineLevel="1" collapsed="1" x14ac:dyDescent="0.25">
      <c r="A6874" t="s">
        <v>3978</v>
      </c>
      <c r="C6874" s="3" t="s">
        <v>12965</v>
      </c>
      <c r="D6874" s="3">
        <v>3650</v>
      </c>
      <c r="E6874" s="9">
        <v>2022</v>
      </c>
      <c r="F6874" s="7" t="s">
        <v>20824</v>
      </c>
      <c r="G6874" s="7" t="s">
        <v>5401</v>
      </c>
      <c r="H6874" s="8" t="s">
        <v>3821</v>
      </c>
      <c r="I6874" s="8" t="s">
        <v>20826</v>
      </c>
      <c r="J6874" s="19">
        <v>1</v>
      </c>
      <c r="K6874" s="20" t="s">
        <v>7736</v>
      </c>
      <c r="L6874" s="11">
        <v>4.8</v>
      </c>
      <c r="M6874" s="11"/>
      <c r="N6874" s="24"/>
      <c r="P6874" s="32"/>
      <c r="T6874" s="19"/>
      <c r="U6874" s="3"/>
      <c r="X6874" t="str">
        <f t="shared" si="425"/>
        <v/>
      </c>
      <c r="Z6874" t="str">
        <f t="shared" si="426"/>
        <v/>
      </c>
      <c r="AB6874" s="9"/>
      <c r="AC6874" t="s">
        <v>3821</v>
      </c>
      <c r="AD6874">
        <f t="shared" si="423"/>
        <v>0</v>
      </c>
      <c r="AF6874" s="3"/>
      <c r="AG6874" t="s">
        <v>4981</v>
      </c>
      <c r="AH6874" s="9" t="s">
        <v>4613</v>
      </c>
      <c r="BE6874" t="s">
        <v>7736</v>
      </c>
      <c r="BF6874">
        <f t="shared" si="427"/>
        <v>4.8</v>
      </c>
    </row>
    <row r="6875" spans="1:58" ht="10.95" customHeight="1" outlineLevel="1" x14ac:dyDescent="0.25">
      <c r="A6875" t="s">
        <v>3978</v>
      </c>
      <c r="C6875" s="3" t="s">
        <v>12965</v>
      </c>
      <c r="D6875" s="3">
        <v>3651</v>
      </c>
      <c r="E6875" s="9">
        <v>2022</v>
      </c>
      <c r="F6875" s="7" t="s">
        <v>20825</v>
      </c>
      <c r="G6875" s="7" t="s">
        <v>5401</v>
      </c>
      <c r="H6875" s="8" t="s">
        <v>3822</v>
      </c>
      <c r="I6875" s="8" t="s">
        <v>20826</v>
      </c>
      <c r="J6875" s="19">
        <v>1</v>
      </c>
      <c r="K6875" s="20" t="s">
        <v>7736</v>
      </c>
      <c r="L6875" s="11">
        <v>4.8</v>
      </c>
      <c r="M6875" s="11"/>
      <c r="N6875" s="24"/>
      <c r="P6875" s="32"/>
      <c r="T6875" s="19"/>
      <c r="U6875" s="3"/>
      <c r="X6875" t="str">
        <f t="shared" si="425"/>
        <v/>
      </c>
      <c r="Z6875" t="str">
        <f t="shared" si="426"/>
        <v/>
      </c>
      <c r="AB6875" s="9"/>
      <c r="AC6875" t="s">
        <v>3822</v>
      </c>
      <c r="AD6875">
        <f t="shared" si="423"/>
        <v>0</v>
      </c>
      <c r="AF6875" s="3"/>
      <c r="AG6875" t="s">
        <v>4982</v>
      </c>
      <c r="AH6875" s="9" t="s">
        <v>4613</v>
      </c>
      <c r="BE6875" t="s">
        <v>7736</v>
      </c>
      <c r="BF6875">
        <f t="shared" si="427"/>
        <v>4.8</v>
      </c>
    </row>
    <row r="6876" spans="1:58" ht="10.95" customHeight="1" outlineLevel="1" x14ac:dyDescent="0.25">
      <c r="A6876" t="s">
        <v>3978</v>
      </c>
      <c r="C6876" s="3" t="s">
        <v>12965</v>
      </c>
      <c r="D6876" s="3" t="s">
        <v>20822</v>
      </c>
      <c r="E6876" s="9">
        <v>2022</v>
      </c>
      <c r="F6876" s="7" t="s">
        <v>755</v>
      </c>
      <c r="G6876" s="7" t="s">
        <v>5401</v>
      </c>
      <c r="H6876" s="8" t="s">
        <v>8186</v>
      </c>
      <c r="I6876" s="8" t="s">
        <v>20826</v>
      </c>
      <c r="J6876" s="19">
        <v>1</v>
      </c>
      <c r="K6876" s="19" t="s">
        <v>7738</v>
      </c>
      <c r="L6876" s="11"/>
      <c r="M6876" s="11"/>
      <c r="N6876" s="24"/>
      <c r="P6876" s="32"/>
      <c r="T6876" s="19"/>
      <c r="U6876" s="3"/>
      <c r="X6876" t="str">
        <f t="shared" si="425"/>
        <v/>
      </c>
      <c r="Z6876">
        <f t="shared" si="426"/>
        <v>1</v>
      </c>
      <c r="AB6876" s="9"/>
      <c r="AC6876" t="s">
        <v>8186</v>
      </c>
      <c r="AD6876">
        <f t="shared" si="423"/>
        <v>0</v>
      </c>
      <c r="AF6876" s="3"/>
      <c r="AG6876" t="s">
        <v>5518</v>
      </c>
      <c r="AH6876" s="9" t="s">
        <v>4613</v>
      </c>
      <c r="BE6876" t="s">
        <v>7736</v>
      </c>
      <c r="BF6876">
        <f t="shared" si="427"/>
        <v>0</v>
      </c>
    </row>
    <row r="6877" spans="1:58" ht="10.95" customHeight="1" outlineLevel="1" x14ac:dyDescent="0.25">
      <c r="A6877" t="s">
        <v>3978</v>
      </c>
      <c r="C6877" s="3" t="s">
        <v>12965</v>
      </c>
      <c r="D6877" s="3">
        <v>3659</v>
      </c>
      <c r="E6877" s="9">
        <v>2022</v>
      </c>
      <c r="F6877" s="7" t="s">
        <v>21487</v>
      </c>
      <c r="G6877" s="7" t="s">
        <v>5401</v>
      </c>
      <c r="H6877" s="8" t="s">
        <v>8104</v>
      </c>
      <c r="I6877" s="8" t="s">
        <v>20827</v>
      </c>
      <c r="J6877" s="19">
        <v>3</v>
      </c>
      <c r="K6877" s="19" t="s">
        <v>20093</v>
      </c>
      <c r="L6877" s="11">
        <v>0.35</v>
      </c>
      <c r="M6877" s="11"/>
      <c r="N6877" s="24"/>
      <c r="P6877" s="32"/>
      <c r="T6877" s="19"/>
      <c r="U6877" s="3"/>
      <c r="X6877" t="str">
        <f t="shared" si="425"/>
        <v/>
      </c>
      <c r="Z6877" t="str">
        <f t="shared" si="426"/>
        <v/>
      </c>
      <c r="AB6877" s="9"/>
      <c r="AC6877" t="s">
        <v>8104</v>
      </c>
      <c r="AD6877">
        <f t="shared" si="423"/>
        <v>0</v>
      </c>
      <c r="AF6877" s="3"/>
      <c r="AG6877" t="s">
        <v>4982</v>
      </c>
      <c r="AH6877" s="9" t="s">
        <v>4613</v>
      </c>
      <c r="BE6877" t="s">
        <v>7736</v>
      </c>
      <c r="BF6877">
        <f t="shared" si="427"/>
        <v>0.35</v>
      </c>
    </row>
    <row r="6878" spans="1:58" ht="10.95" customHeight="1" outlineLevel="1" x14ac:dyDescent="0.25">
      <c r="A6878" t="s">
        <v>3978</v>
      </c>
      <c r="C6878" s="3" t="s">
        <v>12965</v>
      </c>
      <c r="D6878" s="3" t="s">
        <v>20828</v>
      </c>
      <c r="E6878" s="9">
        <v>2022</v>
      </c>
      <c r="F6878" s="7" t="s">
        <v>21840</v>
      </c>
      <c r="G6878" s="7" t="s">
        <v>5401</v>
      </c>
      <c r="H6878" s="8" t="s">
        <v>8104</v>
      </c>
      <c r="I6878" s="8" t="s">
        <v>20827</v>
      </c>
      <c r="J6878" s="19">
        <v>3</v>
      </c>
      <c r="K6878" s="19" t="s">
        <v>7736</v>
      </c>
      <c r="L6878" s="11">
        <v>16</v>
      </c>
      <c r="M6878" s="11"/>
      <c r="N6878" s="24"/>
      <c r="P6878" s="32"/>
      <c r="T6878" s="19"/>
      <c r="U6878" s="3"/>
      <c r="X6878" t="str">
        <f t="shared" si="425"/>
        <v/>
      </c>
      <c r="Z6878" t="str">
        <f t="shared" si="426"/>
        <v/>
      </c>
      <c r="AB6878" s="9"/>
      <c r="AC6878" t="s">
        <v>8104</v>
      </c>
      <c r="AD6878">
        <f t="shared" si="423"/>
        <v>0</v>
      </c>
      <c r="AF6878" s="3"/>
      <c r="AG6878" t="s">
        <v>4982</v>
      </c>
      <c r="AH6878" s="9" t="s">
        <v>4613</v>
      </c>
      <c r="BE6878" t="s">
        <v>7736</v>
      </c>
      <c r="BF6878">
        <f t="shared" si="427"/>
        <v>16</v>
      </c>
    </row>
    <row r="6879" spans="1:58" ht="10.95" customHeight="1" outlineLevel="1" x14ac:dyDescent="0.25">
      <c r="A6879" t="s">
        <v>3978</v>
      </c>
      <c r="C6879" s="3" t="s">
        <v>12965</v>
      </c>
      <c r="D6879" s="3" t="s">
        <v>21472</v>
      </c>
      <c r="E6879" s="9">
        <v>2022</v>
      </c>
      <c r="F6879" s="10" t="s">
        <v>21374</v>
      </c>
      <c r="G6879" s="7" t="s">
        <v>5401</v>
      </c>
      <c r="H6879" s="43" t="s">
        <v>8119</v>
      </c>
      <c r="I6879" s="43" t="s">
        <v>21375</v>
      </c>
      <c r="J6879" s="19">
        <v>1</v>
      </c>
      <c r="K6879" s="20" t="s">
        <v>7738</v>
      </c>
      <c r="L6879" s="11"/>
      <c r="M6879" s="11"/>
      <c r="N6879" s="24"/>
      <c r="P6879" s="32"/>
      <c r="T6879" s="19"/>
      <c r="U6879" s="3"/>
      <c r="X6879" t="str">
        <f t="shared" si="425"/>
        <v/>
      </c>
      <c r="Z6879">
        <f t="shared" si="426"/>
        <v>1</v>
      </c>
      <c r="AB6879" s="9"/>
      <c r="AC6879" s="2" t="s">
        <v>21408</v>
      </c>
      <c r="AD6879">
        <f t="shared" si="423"/>
        <v>0</v>
      </c>
      <c r="AF6879" s="3"/>
      <c r="AG6879" t="s">
        <v>4982</v>
      </c>
      <c r="AH6879" s="9" t="s">
        <v>4613</v>
      </c>
      <c r="BE6879" t="s">
        <v>7736</v>
      </c>
      <c r="BF6879">
        <f t="shared" si="427"/>
        <v>0</v>
      </c>
    </row>
    <row r="6880" spans="1:58" ht="10.95" customHeight="1" outlineLevel="1" x14ac:dyDescent="0.25">
      <c r="A6880" t="s">
        <v>3978</v>
      </c>
      <c r="C6880" s="3" t="s">
        <v>12965</v>
      </c>
      <c r="D6880" s="3" t="s">
        <v>21472</v>
      </c>
      <c r="E6880" s="9">
        <v>2022</v>
      </c>
      <c r="F6880" s="10" t="s">
        <v>21374</v>
      </c>
      <c r="G6880" s="7" t="s">
        <v>5401</v>
      </c>
      <c r="H6880" s="43" t="s">
        <v>20813</v>
      </c>
      <c r="I6880" s="43" t="s">
        <v>21375</v>
      </c>
      <c r="J6880" s="19">
        <v>5</v>
      </c>
      <c r="K6880" s="20" t="s">
        <v>7738</v>
      </c>
      <c r="L6880" s="11"/>
      <c r="M6880" s="11"/>
      <c r="N6880" s="24"/>
      <c r="P6880" s="32"/>
      <c r="T6880" s="19"/>
      <c r="U6880" s="3"/>
      <c r="X6880" t="str">
        <f t="shared" si="425"/>
        <v/>
      </c>
      <c r="Z6880">
        <f t="shared" si="426"/>
        <v>1</v>
      </c>
      <c r="AB6880" s="9"/>
      <c r="AC6880" s="2" t="s">
        <v>21407</v>
      </c>
      <c r="AD6880">
        <f t="shared" si="423"/>
        <v>0</v>
      </c>
      <c r="AF6880" s="3"/>
      <c r="AG6880" t="s">
        <v>4982</v>
      </c>
      <c r="AH6880" s="9" t="s">
        <v>4613</v>
      </c>
      <c r="BE6880" t="s">
        <v>7736</v>
      </c>
      <c r="BF6880">
        <f t="shared" si="427"/>
        <v>0</v>
      </c>
    </row>
    <row r="6881" spans="1:58" ht="10.95" customHeight="1" outlineLevel="1" x14ac:dyDescent="0.25">
      <c r="A6881" t="s">
        <v>3978</v>
      </c>
      <c r="C6881" s="3" t="s">
        <v>12965</v>
      </c>
      <c r="D6881" s="3" t="s">
        <v>21472</v>
      </c>
      <c r="E6881" s="9">
        <v>2022</v>
      </c>
      <c r="F6881" s="10" t="s">
        <v>21374</v>
      </c>
      <c r="G6881" s="7" t="s">
        <v>5401</v>
      </c>
      <c r="H6881" s="43" t="s">
        <v>21390</v>
      </c>
      <c r="I6881" s="43" t="s">
        <v>21375</v>
      </c>
      <c r="J6881" s="19">
        <v>1</v>
      </c>
      <c r="K6881" s="20" t="s">
        <v>7738</v>
      </c>
      <c r="L6881" s="11"/>
      <c r="M6881" s="11"/>
      <c r="N6881" s="24"/>
      <c r="P6881" s="32"/>
      <c r="T6881" s="19"/>
      <c r="U6881" s="3"/>
      <c r="X6881" t="str">
        <f t="shared" si="425"/>
        <v/>
      </c>
      <c r="Z6881">
        <f t="shared" si="426"/>
        <v>1</v>
      </c>
      <c r="AB6881" s="9"/>
      <c r="AC6881" s="2" t="s">
        <v>21391</v>
      </c>
      <c r="AD6881">
        <f t="shared" si="423"/>
        <v>0</v>
      </c>
      <c r="AF6881" s="3"/>
      <c r="AG6881" t="s">
        <v>4982</v>
      </c>
      <c r="AH6881" s="9" t="s">
        <v>4613</v>
      </c>
      <c r="BE6881" t="s">
        <v>7736</v>
      </c>
      <c r="BF6881">
        <f t="shared" si="427"/>
        <v>0</v>
      </c>
    </row>
    <row r="6882" spans="1:58" ht="10.95" customHeight="1" outlineLevel="1" x14ac:dyDescent="0.25">
      <c r="A6882" t="s">
        <v>3978</v>
      </c>
      <c r="C6882" s="3" t="s">
        <v>12965</v>
      </c>
      <c r="D6882" s="3" t="s">
        <v>21472</v>
      </c>
      <c r="E6882" s="9">
        <v>2022</v>
      </c>
      <c r="F6882" s="10" t="s">
        <v>21374</v>
      </c>
      <c r="G6882" s="7" t="s">
        <v>5401</v>
      </c>
      <c r="H6882" s="43" t="s">
        <v>21392</v>
      </c>
      <c r="I6882" s="43" t="s">
        <v>21375</v>
      </c>
      <c r="J6882" s="19">
        <v>3</v>
      </c>
      <c r="K6882" s="20" t="s">
        <v>7738</v>
      </c>
      <c r="L6882" s="11"/>
      <c r="M6882" s="11"/>
      <c r="N6882" s="24"/>
      <c r="P6882" s="32"/>
      <c r="T6882" s="19"/>
      <c r="U6882" s="3"/>
      <c r="X6882" t="str">
        <f t="shared" si="425"/>
        <v/>
      </c>
      <c r="Z6882">
        <f t="shared" si="426"/>
        <v>1</v>
      </c>
      <c r="AB6882" s="9"/>
      <c r="AC6882" s="2" t="s">
        <v>21393</v>
      </c>
      <c r="AD6882">
        <f t="shared" si="423"/>
        <v>0</v>
      </c>
      <c r="AF6882" s="3"/>
      <c r="AG6882" t="s">
        <v>4982</v>
      </c>
      <c r="AH6882" s="9" t="s">
        <v>4613</v>
      </c>
      <c r="BE6882" t="s">
        <v>7736</v>
      </c>
      <c r="BF6882">
        <f t="shared" si="427"/>
        <v>0</v>
      </c>
    </row>
    <row r="6883" spans="1:58" ht="10.95" customHeight="1" outlineLevel="1" x14ac:dyDescent="0.25">
      <c r="A6883" t="s">
        <v>3978</v>
      </c>
      <c r="C6883" s="3" t="s">
        <v>12965</v>
      </c>
      <c r="D6883" s="3" t="s">
        <v>21472</v>
      </c>
      <c r="E6883" s="9">
        <v>2022</v>
      </c>
      <c r="F6883" s="10" t="s">
        <v>21374</v>
      </c>
      <c r="G6883" s="7" t="s">
        <v>5401</v>
      </c>
      <c r="H6883" s="43" t="s">
        <v>2617</v>
      </c>
      <c r="I6883" s="43" t="s">
        <v>21375</v>
      </c>
      <c r="J6883" s="19">
        <v>1</v>
      </c>
      <c r="K6883" s="20" t="s">
        <v>7738</v>
      </c>
      <c r="L6883" s="11"/>
      <c r="M6883" s="11"/>
      <c r="N6883" s="24"/>
      <c r="P6883" s="32"/>
      <c r="T6883" s="19"/>
      <c r="U6883" s="3"/>
      <c r="X6883" t="str">
        <f t="shared" si="425"/>
        <v/>
      </c>
      <c r="Z6883">
        <f t="shared" si="426"/>
        <v>1</v>
      </c>
      <c r="AB6883" s="9"/>
      <c r="AC6883" s="2" t="s">
        <v>21387</v>
      </c>
      <c r="AD6883">
        <f t="shared" ref="AD6883:AD6946" si="428">COUNTIF(H6883,"*Fuji*")</f>
        <v>0</v>
      </c>
      <c r="AF6883" s="3"/>
      <c r="AG6883" t="s">
        <v>4982</v>
      </c>
      <c r="AH6883" s="9" t="s">
        <v>4613</v>
      </c>
      <c r="BE6883" t="s">
        <v>7736</v>
      </c>
      <c r="BF6883">
        <f t="shared" si="427"/>
        <v>0</v>
      </c>
    </row>
    <row r="6884" spans="1:58" ht="10.95" customHeight="1" outlineLevel="1" x14ac:dyDescent="0.25">
      <c r="A6884" t="s">
        <v>3978</v>
      </c>
      <c r="C6884" s="3" t="s">
        <v>12965</v>
      </c>
      <c r="D6884" s="3" t="s">
        <v>21472</v>
      </c>
      <c r="E6884" s="9">
        <v>2022</v>
      </c>
      <c r="F6884" s="10" t="s">
        <v>21374</v>
      </c>
      <c r="G6884" s="7" t="s">
        <v>5401</v>
      </c>
      <c r="H6884" s="43" t="s">
        <v>21378</v>
      </c>
      <c r="I6884" s="43" t="s">
        <v>21375</v>
      </c>
      <c r="J6884" s="19">
        <v>3</v>
      </c>
      <c r="K6884" s="20" t="s">
        <v>7738</v>
      </c>
      <c r="L6884" s="11"/>
      <c r="M6884" s="11"/>
      <c r="N6884" s="24"/>
      <c r="P6884" s="32"/>
      <c r="T6884" s="19"/>
      <c r="U6884" s="3"/>
      <c r="X6884" t="str">
        <f t="shared" si="425"/>
        <v/>
      </c>
      <c r="Z6884">
        <f t="shared" si="426"/>
        <v>1</v>
      </c>
      <c r="AB6884" s="9"/>
      <c r="AC6884" s="2" t="s">
        <v>21379</v>
      </c>
      <c r="AD6884">
        <f t="shared" si="428"/>
        <v>0</v>
      </c>
      <c r="AF6884" s="3"/>
      <c r="AG6884" t="s">
        <v>4982</v>
      </c>
      <c r="AH6884" s="9" t="s">
        <v>4613</v>
      </c>
      <c r="BE6884" t="s">
        <v>7736</v>
      </c>
      <c r="BF6884">
        <f t="shared" si="427"/>
        <v>0</v>
      </c>
    </row>
    <row r="6885" spans="1:58" ht="10.95" customHeight="1" outlineLevel="1" x14ac:dyDescent="0.25">
      <c r="A6885" t="s">
        <v>3978</v>
      </c>
      <c r="C6885" s="3" t="s">
        <v>12965</v>
      </c>
      <c r="D6885" s="3" t="s">
        <v>21472</v>
      </c>
      <c r="E6885" s="9">
        <v>2022</v>
      </c>
      <c r="F6885" s="10" t="s">
        <v>21374</v>
      </c>
      <c r="G6885" s="7" t="s">
        <v>5401</v>
      </c>
      <c r="H6885" s="43" t="s">
        <v>10685</v>
      </c>
      <c r="I6885" s="43" t="s">
        <v>21375</v>
      </c>
      <c r="J6885" s="19">
        <v>3</v>
      </c>
      <c r="K6885" s="20" t="s">
        <v>7738</v>
      </c>
      <c r="L6885" s="11"/>
      <c r="M6885" s="11"/>
      <c r="N6885" s="24"/>
      <c r="P6885" s="32"/>
      <c r="T6885" s="19"/>
      <c r="U6885" s="3"/>
      <c r="X6885" t="str">
        <f t="shared" si="425"/>
        <v/>
      </c>
      <c r="Z6885">
        <f t="shared" si="426"/>
        <v>1</v>
      </c>
      <c r="AB6885" s="9"/>
      <c r="AC6885" s="2" t="s">
        <v>21380</v>
      </c>
      <c r="AD6885">
        <f t="shared" si="428"/>
        <v>0</v>
      </c>
      <c r="AF6885" s="3"/>
      <c r="AG6885" t="s">
        <v>4982</v>
      </c>
      <c r="AH6885" s="9" t="s">
        <v>4613</v>
      </c>
      <c r="BE6885" t="s">
        <v>7736</v>
      </c>
      <c r="BF6885">
        <f t="shared" si="427"/>
        <v>0</v>
      </c>
    </row>
    <row r="6886" spans="1:58" ht="10.95" customHeight="1" outlineLevel="1" x14ac:dyDescent="0.25">
      <c r="A6886" t="s">
        <v>3978</v>
      </c>
      <c r="C6886" s="3" t="s">
        <v>12965</v>
      </c>
      <c r="D6886" s="3" t="s">
        <v>21472</v>
      </c>
      <c r="E6886" s="9">
        <v>2022</v>
      </c>
      <c r="F6886" s="10" t="s">
        <v>21374</v>
      </c>
      <c r="G6886" s="7" t="s">
        <v>5401</v>
      </c>
      <c r="H6886" s="43" t="s">
        <v>21382</v>
      </c>
      <c r="I6886" s="43" t="s">
        <v>21375</v>
      </c>
      <c r="J6886" s="19">
        <v>3</v>
      </c>
      <c r="K6886" s="20" t="s">
        <v>7738</v>
      </c>
      <c r="L6886" s="11"/>
      <c r="M6886" s="11"/>
      <c r="N6886" s="24"/>
      <c r="P6886" s="32"/>
      <c r="T6886" s="19"/>
      <c r="U6886" s="3"/>
      <c r="X6886" t="str">
        <f t="shared" si="425"/>
        <v/>
      </c>
      <c r="Z6886">
        <f t="shared" si="426"/>
        <v>1</v>
      </c>
      <c r="AB6886" s="9"/>
      <c r="AC6886" s="2" t="s">
        <v>21381</v>
      </c>
      <c r="AD6886">
        <f t="shared" si="428"/>
        <v>0</v>
      </c>
      <c r="AF6886" s="3"/>
      <c r="AG6886" t="s">
        <v>4982</v>
      </c>
      <c r="AH6886" s="9" t="s">
        <v>4613</v>
      </c>
      <c r="BE6886" t="s">
        <v>7736</v>
      </c>
      <c r="BF6886">
        <f t="shared" si="427"/>
        <v>0</v>
      </c>
    </row>
    <row r="6887" spans="1:58" ht="10.95" customHeight="1" outlineLevel="1" x14ac:dyDescent="0.25">
      <c r="A6887" t="s">
        <v>3978</v>
      </c>
      <c r="C6887" s="3" t="s">
        <v>12965</v>
      </c>
      <c r="D6887" s="3" t="s">
        <v>21472</v>
      </c>
      <c r="E6887" s="9">
        <v>2022</v>
      </c>
      <c r="F6887" s="10" t="s">
        <v>21374</v>
      </c>
      <c r="G6887" s="7" t="s">
        <v>5401</v>
      </c>
      <c r="H6887" s="43" t="s">
        <v>21384</v>
      </c>
      <c r="I6887" s="43" t="s">
        <v>21375</v>
      </c>
      <c r="J6887" s="19">
        <v>1</v>
      </c>
      <c r="K6887" s="20" t="s">
        <v>7738</v>
      </c>
      <c r="L6887" s="11"/>
      <c r="M6887" s="11"/>
      <c r="N6887" s="24"/>
      <c r="P6887" s="32"/>
      <c r="T6887" s="19"/>
      <c r="U6887" s="3"/>
      <c r="X6887" t="str">
        <f t="shared" si="425"/>
        <v/>
      </c>
      <c r="Z6887">
        <f t="shared" si="426"/>
        <v>1</v>
      </c>
      <c r="AB6887" s="9"/>
      <c r="AC6887" s="2" t="s">
        <v>21383</v>
      </c>
      <c r="AD6887">
        <f t="shared" si="428"/>
        <v>0</v>
      </c>
      <c r="AF6887" s="3"/>
      <c r="AG6887" t="s">
        <v>4982</v>
      </c>
      <c r="AH6887" s="9" t="s">
        <v>4613</v>
      </c>
      <c r="BE6887" t="s">
        <v>7736</v>
      </c>
      <c r="BF6887">
        <f t="shared" si="427"/>
        <v>0</v>
      </c>
    </row>
    <row r="6888" spans="1:58" ht="10.95" customHeight="1" outlineLevel="1" x14ac:dyDescent="0.25">
      <c r="A6888" t="s">
        <v>3978</v>
      </c>
      <c r="C6888" s="3" t="s">
        <v>12965</v>
      </c>
      <c r="D6888" s="3" t="s">
        <v>21472</v>
      </c>
      <c r="E6888" s="9">
        <v>2022</v>
      </c>
      <c r="F6888" s="10" t="s">
        <v>21374</v>
      </c>
      <c r="G6888" s="7" t="s">
        <v>5401</v>
      </c>
      <c r="H6888" s="43" t="s">
        <v>21385</v>
      </c>
      <c r="I6888" s="43" t="s">
        <v>21375</v>
      </c>
      <c r="J6888" s="19">
        <v>3</v>
      </c>
      <c r="K6888" s="20" t="s">
        <v>7738</v>
      </c>
      <c r="L6888" s="11"/>
      <c r="M6888" s="11"/>
      <c r="N6888" s="24"/>
      <c r="P6888" s="32"/>
      <c r="T6888" s="19"/>
      <c r="U6888" s="3"/>
      <c r="X6888" t="str">
        <f t="shared" si="425"/>
        <v/>
      </c>
      <c r="Z6888">
        <f t="shared" si="426"/>
        <v>1</v>
      </c>
      <c r="AB6888" s="9"/>
      <c r="AC6888" s="2" t="s">
        <v>21386</v>
      </c>
      <c r="AD6888">
        <f t="shared" si="428"/>
        <v>0</v>
      </c>
      <c r="AF6888" s="3"/>
      <c r="AG6888" t="s">
        <v>4982</v>
      </c>
      <c r="AH6888" s="9" t="s">
        <v>4613</v>
      </c>
      <c r="BE6888" t="s">
        <v>7736</v>
      </c>
      <c r="BF6888">
        <f t="shared" si="427"/>
        <v>0</v>
      </c>
    </row>
    <row r="6889" spans="1:58" ht="10.95" customHeight="1" outlineLevel="1" x14ac:dyDescent="0.25">
      <c r="A6889" t="s">
        <v>3978</v>
      </c>
      <c r="C6889" s="3" t="s">
        <v>12965</v>
      </c>
      <c r="D6889" s="3" t="s">
        <v>21472</v>
      </c>
      <c r="E6889" s="9">
        <v>2022</v>
      </c>
      <c r="F6889" s="10" t="s">
        <v>21374</v>
      </c>
      <c r="G6889" s="7" t="s">
        <v>5401</v>
      </c>
      <c r="H6889" s="43" t="s">
        <v>9092</v>
      </c>
      <c r="I6889" s="43" t="s">
        <v>21375</v>
      </c>
      <c r="J6889" s="19">
        <v>4</v>
      </c>
      <c r="K6889" s="20" t="s">
        <v>7738</v>
      </c>
      <c r="L6889" s="11"/>
      <c r="M6889" s="11"/>
      <c r="N6889" s="24"/>
      <c r="P6889" s="32"/>
      <c r="T6889" s="19"/>
      <c r="U6889" s="3"/>
      <c r="X6889" t="str">
        <f t="shared" si="425"/>
        <v/>
      </c>
      <c r="Z6889">
        <f t="shared" si="426"/>
        <v>1</v>
      </c>
      <c r="AB6889" s="9"/>
      <c r="AC6889" s="2" t="s">
        <v>21400</v>
      </c>
      <c r="AD6889">
        <f t="shared" si="428"/>
        <v>0</v>
      </c>
      <c r="AF6889" s="3"/>
      <c r="AG6889" t="s">
        <v>4982</v>
      </c>
      <c r="AH6889" s="9" t="s">
        <v>4613</v>
      </c>
      <c r="BE6889" t="s">
        <v>7736</v>
      </c>
      <c r="BF6889">
        <f t="shared" si="427"/>
        <v>0</v>
      </c>
    </row>
    <row r="6890" spans="1:58" ht="10.95" customHeight="1" outlineLevel="1" x14ac:dyDescent="0.25">
      <c r="A6890" t="s">
        <v>3978</v>
      </c>
      <c r="C6890" s="3" t="s">
        <v>12965</v>
      </c>
      <c r="D6890" s="3" t="s">
        <v>21472</v>
      </c>
      <c r="E6890" s="9">
        <v>2022</v>
      </c>
      <c r="F6890" s="10" t="s">
        <v>21374</v>
      </c>
      <c r="G6890" s="7" t="s">
        <v>5401</v>
      </c>
      <c r="H6890" s="43" t="s">
        <v>21398</v>
      </c>
      <c r="I6890" s="43" t="s">
        <v>21375</v>
      </c>
      <c r="J6890" s="19">
        <v>3</v>
      </c>
      <c r="K6890" s="20" t="s">
        <v>7738</v>
      </c>
      <c r="L6890" s="11"/>
      <c r="M6890" s="11"/>
      <c r="N6890" s="24"/>
      <c r="P6890" s="32"/>
      <c r="T6890" s="19"/>
      <c r="U6890" s="3"/>
      <c r="X6890" t="str">
        <f t="shared" si="425"/>
        <v/>
      </c>
      <c r="Z6890">
        <f t="shared" si="426"/>
        <v>1</v>
      </c>
      <c r="AB6890" s="9"/>
      <c r="AC6890" s="2" t="s">
        <v>21399</v>
      </c>
      <c r="AD6890">
        <f t="shared" si="428"/>
        <v>0</v>
      </c>
      <c r="AF6890" s="3"/>
      <c r="AG6890" t="s">
        <v>4982</v>
      </c>
      <c r="AH6890" s="9" t="s">
        <v>4613</v>
      </c>
      <c r="BE6890" t="s">
        <v>7736</v>
      </c>
      <c r="BF6890">
        <f t="shared" si="427"/>
        <v>0</v>
      </c>
    </row>
    <row r="6891" spans="1:58" ht="10.95" customHeight="1" outlineLevel="1" x14ac:dyDescent="0.25">
      <c r="A6891" t="s">
        <v>3978</v>
      </c>
      <c r="C6891" s="3" t="s">
        <v>12965</v>
      </c>
      <c r="D6891" s="3" t="s">
        <v>21472</v>
      </c>
      <c r="E6891" s="9">
        <v>2022</v>
      </c>
      <c r="F6891" s="10" t="s">
        <v>21374</v>
      </c>
      <c r="G6891" s="7" t="s">
        <v>5401</v>
      </c>
      <c r="H6891" s="43" t="s">
        <v>21402</v>
      </c>
      <c r="I6891" s="43" t="s">
        <v>21375</v>
      </c>
      <c r="J6891" s="19">
        <v>1</v>
      </c>
      <c r="K6891" s="20" t="s">
        <v>7738</v>
      </c>
      <c r="L6891" s="11"/>
      <c r="M6891" s="11"/>
      <c r="N6891" s="24"/>
      <c r="P6891" s="32"/>
      <c r="T6891" s="19"/>
      <c r="U6891" s="3"/>
      <c r="X6891" t="str">
        <f t="shared" si="425"/>
        <v/>
      </c>
      <c r="Z6891">
        <f t="shared" si="426"/>
        <v>1</v>
      </c>
      <c r="AB6891" s="9"/>
      <c r="AC6891" s="2" t="s">
        <v>21401</v>
      </c>
      <c r="AD6891">
        <f t="shared" si="428"/>
        <v>0</v>
      </c>
      <c r="AF6891" s="3"/>
      <c r="AG6891" t="s">
        <v>4982</v>
      </c>
      <c r="AH6891" s="9" t="s">
        <v>4613</v>
      </c>
      <c r="BE6891" t="s">
        <v>7736</v>
      </c>
      <c r="BF6891">
        <f t="shared" si="427"/>
        <v>0</v>
      </c>
    </row>
    <row r="6892" spans="1:58" ht="10.95" customHeight="1" outlineLevel="1" x14ac:dyDescent="0.25">
      <c r="A6892" t="s">
        <v>3978</v>
      </c>
      <c r="C6892" s="3" t="s">
        <v>12965</v>
      </c>
      <c r="D6892" s="3" t="s">
        <v>21472</v>
      </c>
      <c r="E6892" s="9">
        <v>2022</v>
      </c>
      <c r="F6892" s="10" t="s">
        <v>21374</v>
      </c>
      <c r="G6892" s="7" t="s">
        <v>5401</v>
      </c>
      <c r="H6892" s="43" t="s">
        <v>21376</v>
      </c>
      <c r="I6892" s="43" t="s">
        <v>21375</v>
      </c>
      <c r="J6892" s="19">
        <v>4</v>
      </c>
      <c r="K6892" s="20" t="s">
        <v>7738</v>
      </c>
      <c r="L6892" s="11"/>
      <c r="M6892" s="11"/>
      <c r="N6892" s="24"/>
      <c r="P6892" s="32"/>
      <c r="T6892" s="19"/>
      <c r="U6892" s="3"/>
      <c r="X6892" t="str">
        <f t="shared" si="425"/>
        <v/>
      </c>
      <c r="Z6892">
        <f t="shared" si="426"/>
        <v>1</v>
      </c>
      <c r="AB6892" s="9"/>
      <c r="AC6892" s="2" t="s">
        <v>21377</v>
      </c>
      <c r="AD6892">
        <f t="shared" si="428"/>
        <v>0</v>
      </c>
      <c r="AF6892" s="3"/>
      <c r="AG6892" t="s">
        <v>4982</v>
      </c>
      <c r="AH6892" s="9" t="s">
        <v>4613</v>
      </c>
      <c r="BE6892" t="s">
        <v>7736</v>
      </c>
      <c r="BF6892">
        <f t="shared" si="427"/>
        <v>0</v>
      </c>
    </row>
    <row r="6893" spans="1:58" ht="10.95" customHeight="1" outlineLevel="1" x14ac:dyDescent="0.25">
      <c r="A6893" t="s">
        <v>3978</v>
      </c>
      <c r="C6893" s="3" t="s">
        <v>12965</v>
      </c>
      <c r="D6893" s="3" t="s">
        <v>21472</v>
      </c>
      <c r="E6893" s="9">
        <v>2022</v>
      </c>
      <c r="F6893" s="10" t="s">
        <v>21374</v>
      </c>
      <c r="G6893" s="7" t="s">
        <v>5401</v>
      </c>
      <c r="H6893" s="43" t="s">
        <v>21388</v>
      </c>
      <c r="I6893" s="43" t="s">
        <v>21375</v>
      </c>
      <c r="J6893" s="19">
        <v>4</v>
      </c>
      <c r="K6893" s="20" t="s">
        <v>7738</v>
      </c>
      <c r="L6893" s="11"/>
      <c r="M6893" s="11"/>
      <c r="N6893" s="24"/>
      <c r="P6893" s="32"/>
      <c r="T6893" s="19"/>
      <c r="U6893" s="3"/>
      <c r="X6893" t="str">
        <f t="shared" si="425"/>
        <v/>
      </c>
      <c r="Z6893">
        <f t="shared" si="426"/>
        <v>1</v>
      </c>
      <c r="AB6893" s="9"/>
      <c r="AC6893" s="2" t="s">
        <v>21389</v>
      </c>
      <c r="AD6893">
        <f t="shared" si="428"/>
        <v>0</v>
      </c>
      <c r="AF6893" s="3"/>
      <c r="AG6893" t="s">
        <v>4982</v>
      </c>
      <c r="AH6893" s="9" t="s">
        <v>4613</v>
      </c>
      <c r="BE6893" t="s">
        <v>7736</v>
      </c>
      <c r="BF6893">
        <f t="shared" si="427"/>
        <v>0</v>
      </c>
    </row>
    <row r="6894" spans="1:58" ht="10.95" customHeight="1" outlineLevel="1" x14ac:dyDescent="0.25">
      <c r="A6894" t="s">
        <v>3978</v>
      </c>
      <c r="C6894" s="3" t="s">
        <v>12965</v>
      </c>
      <c r="D6894" s="3" t="s">
        <v>21472</v>
      </c>
      <c r="E6894" s="9">
        <v>2022</v>
      </c>
      <c r="F6894" s="10" t="s">
        <v>21374</v>
      </c>
      <c r="G6894" s="7" t="s">
        <v>5401</v>
      </c>
      <c r="H6894" s="43" t="s">
        <v>21404</v>
      </c>
      <c r="I6894" s="43" t="s">
        <v>21375</v>
      </c>
      <c r="J6894" s="19">
        <v>3</v>
      </c>
      <c r="K6894" s="20" t="s">
        <v>7738</v>
      </c>
      <c r="L6894" s="11"/>
      <c r="M6894" s="11"/>
      <c r="N6894" s="24"/>
      <c r="P6894" s="32"/>
      <c r="T6894" s="19"/>
      <c r="U6894" s="3"/>
      <c r="X6894" t="str">
        <f t="shared" si="425"/>
        <v/>
      </c>
      <c r="Z6894">
        <f t="shared" si="426"/>
        <v>1</v>
      </c>
      <c r="AB6894" s="9"/>
      <c r="AC6894" s="2" t="s">
        <v>21403</v>
      </c>
      <c r="AD6894">
        <f t="shared" si="428"/>
        <v>0</v>
      </c>
      <c r="AF6894" s="3"/>
      <c r="AG6894" t="s">
        <v>4982</v>
      </c>
      <c r="AH6894" s="9" t="s">
        <v>4613</v>
      </c>
      <c r="BE6894" t="s">
        <v>7736</v>
      </c>
      <c r="BF6894">
        <f t="shared" si="427"/>
        <v>0</v>
      </c>
    </row>
    <row r="6895" spans="1:58" ht="10.95" customHeight="1" outlineLevel="1" x14ac:dyDescent="0.25">
      <c r="A6895" t="s">
        <v>3978</v>
      </c>
      <c r="C6895" s="3" t="s">
        <v>12965</v>
      </c>
      <c r="D6895" s="3" t="s">
        <v>21472</v>
      </c>
      <c r="E6895" s="9">
        <v>2022</v>
      </c>
      <c r="F6895" s="10" t="s">
        <v>21374</v>
      </c>
      <c r="G6895" s="7" t="s">
        <v>5401</v>
      </c>
      <c r="H6895" s="43" t="s">
        <v>21406</v>
      </c>
      <c r="I6895" s="43" t="s">
        <v>21375</v>
      </c>
      <c r="J6895" s="19">
        <v>3</v>
      </c>
      <c r="K6895" s="20" t="s">
        <v>7738</v>
      </c>
      <c r="L6895" s="11"/>
      <c r="M6895" s="11"/>
      <c r="N6895" s="24"/>
      <c r="P6895" s="32"/>
      <c r="T6895" s="19"/>
      <c r="U6895" s="3"/>
      <c r="X6895" t="str">
        <f t="shared" si="425"/>
        <v/>
      </c>
      <c r="Z6895">
        <f t="shared" si="426"/>
        <v>1</v>
      </c>
      <c r="AB6895" s="9"/>
      <c r="AC6895" s="2" t="s">
        <v>21405</v>
      </c>
      <c r="AD6895">
        <f t="shared" si="428"/>
        <v>0</v>
      </c>
      <c r="AF6895" s="3"/>
      <c r="AG6895" t="s">
        <v>4982</v>
      </c>
      <c r="AH6895" s="9" t="s">
        <v>4613</v>
      </c>
      <c r="BE6895" t="s">
        <v>7736</v>
      </c>
      <c r="BF6895">
        <f t="shared" si="427"/>
        <v>0</v>
      </c>
    </row>
    <row r="6896" spans="1:58" ht="10.95" customHeight="1" outlineLevel="1" x14ac:dyDescent="0.25">
      <c r="A6896" t="s">
        <v>3978</v>
      </c>
      <c r="C6896" s="3" t="s">
        <v>12965</v>
      </c>
      <c r="D6896" s="3" t="s">
        <v>21472</v>
      </c>
      <c r="E6896" s="9">
        <v>2022</v>
      </c>
      <c r="F6896" s="10" t="s">
        <v>21374</v>
      </c>
      <c r="G6896" s="7" t="s">
        <v>5401</v>
      </c>
      <c r="H6896" s="43" t="s">
        <v>21397</v>
      </c>
      <c r="I6896" s="43" t="s">
        <v>21375</v>
      </c>
      <c r="J6896" s="19">
        <v>3</v>
      </c>
      <c r="K6896" s="20" t="s">
        <v>7738</v>
      </c>
      <c r="L6896" s="11"/>
      <c r="M6896" s="11"/>
      <c r="N6896" s="24"/>
      <c r="P6896" s="32"/>
      <c r="T6896" s="19"/>
      <c r="U6896" s="3"/>
      <c r="X6896" t="str">
        <f t="shared" si="425"/>
        <v/>
      </c>
      <c r="Z6896">
        <f t="shared" si="426"/>
        <v>1</v>
      </c>
      <c r="AB6896" s="9"/>
      <c r="AC6896" s="2" t="s">
        <v>21396</v>
      </c>
      <c r="AD6896">
        <f t="shared" si="428"/>
        <v>0</v>
      </c>
      <c r="AF6896" s="3"/>
      <c r="AG6896" t="s">
        <v>4982</v>
      </c>
      <c r="AH6896" s="9" t="s">
        <v>4613</v>
      </c>
      <c r="BE6896" t="s">
        <v>7736</v>
      </c>
      <c r="BF6896">
        <f t="shared" si="427"/>
        <v>0</v>
      </c>
    </row>
    <row r="6897" spans="1:58" ht="10.95" customHeight="1" outlineLevel="1" x14ac:dyDescent="0.25">
      <c r="A6897" t="s">
        <v>3978</v>
      </c>
      <c r="C6897" s="3" t="s">
        <v>12965</v>
      </c>
      <c r="D6897" s="3" t="s">
        <v>21472</v>
      </c>
      <c r="E6897" s="9">
        <v>2022</v>
      </c>
      <c r="F6897" s="10" t="s">
        <v>21374</v>
      </c>
      <c r="G6897" s="7" t="s">
        <v>5401</v>
      </c>
      <c r="H6897" s="43" t="s">
        <v>21395</v>
      </c>
      <c r="I6897" s="43" t="s">
        <v>21375</v>
      </c>
      <c r="J6897" s="19">
        <v>1</v>
      </c>
      <c r="K6897" s="20" t="s">
        <v>7738</v>
      </c>
      <c r="L6897" s="11"/>
      <c r="M6897" s="11"/>
      <c r="N6897" s="24"/>
      <c r="P6897" s="32"/>
      <c r="T6897" s="19"/>
      <c r="U6897" s="3"/>
      <c r="X6897" t="str">
        <f t="shared" si="425"/>
        <v/>
      </c>
      <c r="Z6897">
        <f t="shared" si="426"/>
        <v>1</v>
      </c>
      <c r="AB6897" s="9"/>
      <c r="AC6897" s="2" t="s">
        <v>21394</v>
      </c>
      <c r="AD6897">
        <f t="shared" si="428"/>
        <v>0</v>
      </c>
      <c r="AF6897" s="3"/>
      <c r="AG6897" t="s">
        <v>4982</v>
      </c>
      <c r="AH6897" s="9" t="s">
        <v>4613</v>
      </c>
      <c r="BE6897" t="s">
        <v>7736</v>
      </c>
      <c r="BF6897">
        <f t="shared" si="427"/>
        <v>0</v>
      </c>
    </row>
    <row r="6898" spans="1:58" ht="10.95" customHeight="1" outlineLevel="1" x14ac:dyDescent="0.25">
      <c r="A6898" t="s">
        <v>3978</v>
      </c>
      <c r="C6898" s="3" t="s">
        <v>12965</v>
      </c>
      <c r="D6898" s="3" t="s">
        <v>21472</v>
      </c>
      <c r="E6898" s="9">
        <v>2022</v>
      </c>
      <c r="F6898" s="10" t="s">
        <v>21374</v>
      </c>
      <c r="G6898" s="7" t="s">
        <v>5401</v>
      </c>
      <c r="H6898" s="43" t="s">
        <v>21409</v>
      </c>
      <c r="I6898" s="43" t="s">
        <v>21375</v>
      </c>
      <c r="J6898" s="19">
        <v>3</v>
      </c>
      <c r="K6898" s="20" t="s">
        <v>7738</v>
      </c>
      <c r="L6898" s="11"/>
      <c r="M6898" s="11"/>
      <c r="N6898" s="24"/>
      <c r="P6898" s="32"/>
      <c r="T6898" s="19"/>
      <c r="U6898" s="3"/>
      <c r="X6898" t="str">
        <f t="shared" si="425"/>
        <v/>
      </c>
      <c r="Z6898">
        <f t="shared" si="426"/>
        <v>1</v>
      </c>
      <c r="AB6898" s="9"/>
      <c r="AC6898" s="2" t="s">
        <v>21410</v>
      </c>
      <c r="AD6898">
        <f t="shared" si="428"/>
        <v>0</v>
      </c>
      <c r="AF6898" s="3"/>
      <c r="AG6898" t="s">
        <v>4982</v>
      </c>
      <c r="AH6898" s="9" t="s">
        <v>4613</v>
      </c>
      <c r="BE6898" t="s">
        <v>7736</v>
      </c>
      <c r="BF6898">
        <f t="shared" si="427"/>
        <v>0</v>
      </c>
    </row>
    <row r="6899" spans="1:58" ht="10.95" customHeight="1" outlineLevel="1" x14ac:dyDescent="0.25">
      <c r="A6899" t="s">
        <v>3978</v>
      </c>
      <c r="C6899" s="3" t="s">
        <v>12965</v>
      </c>
      <c r="D6899" s="3" t="s">
        <v>21472</v>
      </c>
      <c r="E6899" s="9">
        <v>2022</v>
      </c>
      <c r="F6899" s="10" t="s">
        <v>21374</v>
      </c>
      <c r="G6899" s="7" t="s">
        <v>5401</v>
      </c>
      <c r="H6899" s="43" t="s">
        <v>21412</v>
      </c>
      <c r="I6899" s="43" t="s">
        <v>21375</v>
      </c>
      <c r="J6899" s="19">
        <v>5</v>
      </c>
      <c r="K6899" s="20" t="s">
        <v>7738</v>
      </c>
      <c r="L6899" s="11"/>
      <c r="M6899" s="11"/>
      <c r="N6899" s="24"/>
      <c r="P6899" s="32"/>
      <c r="T6899" s="19"/>
      <c r="U6899" s="3"/>
      <c r="X6899" t="str">
        <f t="shared" si="425"/>
        <v/>
      </c>
      <c r="Z6899">
        <f t="shared" si="426"/>
        <v>1</v>
      </c>
      <c r="AB6899" s="9"/>
      <c r="AC6899" s="2" t="s">
        <v>21411</v>
      </c>
      <c r="AD6899">
        <f t="shared" si="428"/>
        <v>0</v>
      </c>
      <c r="AF6899" s="3"/>
      <c r="AG6899" t="s">
        <v>4982</v>
      </c>
      <c r="AH6899" s="9" t="s">
        <v>4613</v>
      </c>
      <c r="BE6899" t="s">
        <v>7736</v>
      </c>
      <c r="BF6899">
        <f t="shared" si="427"/>
        <v>0</v>
      </c>
    </row>
    <row r="6900" spans="1:58" ht="10.95" customHeight="1" outlineLevel="1" x14ac:dyDescent="0.25">
      <c r="A6900" t="s">
        <v>3978</v>
      </c>
      <c r="C6900" s="3" t="s">
        <v>12965</v>
      </c>
      <c r="D6900" s="3" t="s">
        <v>21472</v>
      </c>
      <c r="E6900" s="9">
        <v>2022</v>
      </c>
      <c r="F6900" s="10" t="s">
        <v>21374</v>
      </c>
      <c r="G6900" s="7" t="s">
        <v>5401</v>
      </c>
      <c r="H6900" s="43" t="s">
        <v>8104</v>
      </c>
      <c r="I6900" s="43" t="s">
        <v>21375</v>
      </c>
      <c r="J6900" s="19">
        <v>1</v>
      </c>
      <c r="K6900" s="20" t="s">
        <v>7738</v>
      </c>
      <c r="L6900" s="11"/>
      <c r="M6900" s="11"/>
      <c r="N6900" s="24"/>
      <c r="P6900" s="32"/>
      <c r="T6900" s="19"/>
      <c r="U6900" s="3"/>
      <c r="X6900" t="str">
        <f t="shared" si="425"/>
        <v/>
      </c>
      <c r="Z6900">
        <f t="shared" si="426"/>
        <v>1</v>
      </c>
      <c r="AB6900" s="9"/>
      <c r="AC6900" s="2" t="s">
        <v>21413</v>
      </c>
      <c r="AD6900">
        <f t="shared" si="428"/>
        <v>0</v>
      </c>
      <c r="AF6900" s="3"/>
      <c r="AG6900" t="s">
        <v>4982</v>
      </c>
      <c r="AH6900" s="9" t="s">
        <v>4613</v>
      </c>
      <c r="BE6900" t="s">
        <v>7736</v>
      </c>
      <c r="BF6900">
        <f t="shared" si="427"/>
        <v>0</v>
      </c>
    </row>
    <row r="6901" spans="1:58" ht="10.95" customHeight="1" outlineLevel="1" x14ac:dyDescent="0.25">
      <c r="A6901" t="s">
        <v>3978</v>
      </c>
      <c r="C6901" s="3" t="s">
        <v>12965</v>
      </c>
      <c r="D6901" s="3" t="s">
        <v>21472</v>
      </c>
      <c r="E6901" s="9">
        <v>2022</v>
      </c>
      <c r="F6901" s="10" t="s">
        <v>21374</v>
      </c>
      <c r="G6901" s="7" t="s">
        <v>5401</v>
      </c>
      <c r="H6901" s="43" t="s">
        <v>6924</v>
      </c>
      <c r="I6901" s="43" t="s">
        <v>21375</v>
      </c>
      <c r="J6901" s="19">
        <v>1</v>
      </c>
      <c r="K6901" s="20" t="s">
        <v>7738</v>
      </c>
      <c r="L6901" s="11"/>
      <c r="M6901" s="11"/>
      <c r="N6901" s="24"/>
      <c r="P6901" s="32"/>
      <c r="T6901" s="19"/>
      <c r="U6901" s="3"/>
      <c r="X6901" t="str">
        <f t="shared" si="425"/>
        <v/>
      </c>
      <c r="Z6901">
        <f t="shared" si="426"/>
        <v>1</v>
      </c>
      <c r="AB6901" s="9"/>
      <c r="AC6901" s="2" t="s">
        <v>21414</v>
      </c>
      <c r="AD6901">
        <f t="shared" si="428"/>
        <v>0</v>
      </c>
      <c r="AF6901" s="3"/>
      <c r="AG6901" t="s">
        <v>4982</v>
      </c>
      <c r="AH6901" s="9" t="s">
        <v>4613</v>
      </c>
      <c r="BE6901" t="s">
        <v>7736</v>
      </c>
      <c r="BF6901">
        <f t="shared" si="427"/>
        <v>0</v>
      </c>
    </row>
    <row r="6902" spans="1:58" ht="10.95" customHeight="1" outlineLevel="1" x14ac:dyDescent="0.25">
      <c r="A6902" t="s">
        <v>3978</v>
      </c>
      <c r="C6902" s="3" t="s">
        <v>12965</v>
      </c>
      <c r="D6902" s="3" t="s">
        <v>21472</v>
      </c>
      <c r="E6902" s="9">
        <v>2022</v>
      </c>
      <c r="F6902" s="10" t="s">
        <v>21374</v>
      </c>
      <c r="G6902" s="7" t="s">
        <v>5401</v>
      </c>
      <c r="H6902" s="43" t="s">
        <v>21465</v>
      </c>
      <c r="I6902" s="43" t="s">
        <v>21375</v>
      </c>
      <c r="J6902" s="19">
        <v>3</v>
      </c>
      <c r="K6902" s="20" t="s">
        <v>7738</v>
      </c>
      <c r="L6902" s="11"/>
      <c r="M6902" s="11"/>
      <c r="N6902" s="24"/>
      <c r="P6902" s="32"/>
      <c r="T6902" s="19"/>
      <c r="U6902" s="3"/>
      <c r="X6902" t="str">
        <f t="shared" si="425"/>
        <v/>
      </c>
      <c r="Z6902">
        <f t="shared" si="426"/>
        <v>1</v>
      </c>
      <c r="AB6902" s="9"/>
      <c r="AC6902" s="2" t="s">
        <v>21466</v>
      </c>
      <c r="AD6902">
        <f t="shared" si="428"/>
        <v>0</v>
      </c>
      <c r="AF6902" s="3"/>
      <c r="AG6902" t="s">
        <v>4982</v>
      </c>
      <c r="AH6902" s="9" t="s">
        <v>4613</v>
      </c>
      <c r="BE6902" t="s">
        <v>7736</v>
      </c>
      <c r="BF6902">
        <f t="shared" ref="BF6902:BF6933" si="429">IF(BE6902="y",L6902,"")</f>
        <v>0</v>
      </c>
    </row>
    <row r="6903" spans="1:58" ht="10.95" customHeight="1" outlineLevel="1" x14ac:dyDescent="0.25">
      <c r="A6903" t="s">
        <v>3978</v>
      </c>
      <c r="C6903" s="3" t="s">
        <v>12965</v>
      </c>
      <c r="D6903" s="3" t="s">
        <v>21472</v>
      </c>
      <c r="E6903" s="9">
        <v>2022</v>
      </c>
      <c r="F6903" s="10" t="s">
        <v>21374</v>
      </c>
      <c r="G6903" s="7" t="s">
        <v>5401</v>
      </c>
      <c r="H6903" s="43" t="s">
        <v>8226</v>
      </c>
      <c r="I6903" s="43" t="s">
        <v>21375</v>
      </c>
      <c r="J6903" s="19">
        <v>1</v>
      </c>
      <c r="K6903" s="20" t="s">
        <v>7738</v>
      </c>
      <c r="L6903" s="11"/>
      <c r="M6903" s="11"/>
      <c r="N6903" s="24"/>
      <c r="P6903" s="32"/>
      <c r="T6903" s="19"/>
      <c r="U6903" s="3"/>
      <c r="X6903" t="str">
        <f t="shared" si="425"/>
        <v/>
      </c>
      <c r="Z6903">
        <f t="shared" si="426"/>
        <v>1</v>
      </c>
      <c r="AB6903" s="9"/>
      <c r="AC6903" s="2" t="s">
        <v>21469</v>
      </c>
      <c r="AD6903">
        <f t="shared" si="428"/>
        <v>0</v>
      </c>
      <c r="AF6903" s="3"/>
      <c r="AG6903" t="s">
        <v>4982</v>
      </c>
      <c r="AH6903" s="9" t="s">
        <v>4613</v>
      </c>
      <c r="BE6903" t="s">
        <v>7736</v>
      </c>
      <c r="BF6903">
        <f t="shared" si="429"/>
        <v>0</v>
      </c>
    </row>
    <row r="6904" spans="1:58" ht="10.95" customHeight="1" outlineLevel="1" x14ac:dyDescent="0.25">
      <c r="A6904" t="s">
        <v>3978</v>
      </c>
      <c r="C6904" s="3" t="s">
        <v>12965</v>
      </c>
      <c r="D6904" s="3" t="s">
        <v>21472</v>
      </c>
      <c r="E6904" s="9">
        <v>2022</v>
      </c>
      <c r="F6904" s="10" t="s">
        <v>21374</v>
      </c>
      <c r="G6904" s="7" t="s">
        <v>5401</v>
      </c>
      <c r="H6904" s="43" t="s">
        <v>21461</v>
      </c>
      <c r="I6904" s="43" t="s">
        <v>21375</v>
      </c>
      <c r="J6904" s="19">
        <v>3</v>
      </c>
      <c r="K6904" s="20" t="s">
        <v>7738</v>
      </c>
      <c r="L6904" s="11"/>
      <c r="M6904" s="11"/>
      <c r="N6904" s="24"/>
      <c r="P6904" s="32"/>
      <c r="T6904" s="19"/>
      <c r="U6904" s="3"/>
      <c r="X6904" t="str">
        <f t="shared" si="425"/>
        <v/>
      </c>
      <c r="Z6904">
        <f t="shared" si="426"/>
        <v>1</v>
      </c>
      <c r="AB6904" s="9"/>
      <c r="AC6904" s="2" t="s">
        <v>21462</v>
      </c>
      <c r="AD6904">
        <f t="shared" si="428"/>
        <v>0</v>
      </c>
      <c r="AF6904" s="3"/>
      <c r="AG6904" t="s">
        <v>4982</v>
      </c>
      <c r="AH6904" s="9" t="s">
        <v>4613</v>
      </c>
      <c r="BE6904" t="s">
        <v>7736</v>
      </c>
      <c r="BF6904">
        <f t="shared" si="429"/>
        <v>0</v>
      </c>
    </row>
    <row r="6905" spans="1:58" ht="10.95" customHeight="1" outlineLevel="1" x14ac:dyDescent="0.25">
      <c r="A6905" t="s">
        <v>3978</v>
      </c>
      <c r="C6905" s="3" t="s">
        <v>12965</v>
      </c>
      <c r="D6905" s="3" t="s">
        <v>21472</v>
      </c>
      <c r="E6905" s="9">
        <v>2022</v>
      </c>
      <c r="F6905" s="10" t="s">
        <v>21374</v>
      </c>
      <c r="G6905" s="7" t="s">
        <v>5401</v>
      </c>
      <c r="H6905" s="43" t="s">
        <v>21463</v>
      </c>
      <c r="I6905" s="43" t="s">
        <v>21375</v>
      </c>
      <c r="J6905" s="19">
        <v>3</v>
      </c>
      <c r="K6905" s="20" t="s">
        <v>7738</v>
      </c>
      <c r="L6905" s="11"/>
      <c r="M6905" s="11"/>
      <c r="N6905" s="24"/>
      <c r="P6905" s="32"/>
      <c r="T6905" s="19"/>
      <c r="U6905" s="3"/>
      <c r="X6905" t="str">
        <f t="shared" si="425"/>
        <v/>
      </c>
      <c r="Z6905">
        <f t="shared" si="426"/>
        <v>1</v>
      </c>
      <c r="AB6905" s="9"/>
      <c r="AC6905" s="2" t="s">
        <v>21464</v>
      </c>
      <c r="AD6905">
        <f t="shared" si="428"/>
        <v>0</v>
      </c>
      <c r="AF6905" s="3"/>
      <c r="AG6905" t="s">
        <v>4982</v>
      </c>
      <c r="AH6905" s="9" t="s">
        <v>4613</v>
      </c>
      <c r="BE6905" t="s">
        <v>7736</v>
      </c>
      <c r="BF6905">
        <f t="shared" si="429"/>
        <v>0</v>
      </c>
    </row>
    <row r="6906" spans="1:58" ht="10.95" customHeight="1" outlineLevel="1" x14ac:dyDescent="0.25">
      <c r="A6906" t="s">
        <v>3978</v>
      </c>
      <c r="C6906" s="3" t="s">
        <v>12965</v>
      </c>
      <c r="D6906" s="3" t="s">
        <v>21472</v>
      </c>
      <c r="E6906" s="9">
        <v>2022</v>
      </c>
      <c r="F6906" s="10" t="s">
        <v>21374</v>
      </c>
      <c r="G6906" s="7" t="s">
        <v>5401</v>
      </c>
      <c r="H6906" s="43" t="s">
        <v>21470</v>
      </c>
      <c r="I6906" s="43" t="s">
        <v>21375</v>
      </c>
      <c r="J6906" s="19">
        <v>3</v>
      </c>
      <c r="K6906" s="20" t="s">
        <v>7738</v>
      </c>
      <c r="L6906" s="11"/>
      <c r="M6906" s="11"/>
      <c r="N6906" s="24"/>
      <c r="P6906" s="32"/>
      <c r="T6906" s="19"/>
      <c r="U6906" s="3"/>
      <c r="X6906" t="str">
        <f t="shared" si="425"/>
        <v/>
      </c>
      <c r="Z6906">
        <f t="shared" si="426"/>
        <v>1</v>
      </c>
      <c r="AB6906" s="9"/>
      <c r="AC6906" s="2" t="s">
        <v>21471</v>
      </c>
      <c r="AD6906">
        <f t="shared" si="428"/>
        <v>0</v>
      </c>
      <c r="AF6906" s="3"/>
      <c r="AG6906" t="s">
        <v>4982</v>
      </c>
      <c r="AH6906" s="9" t="s">
        <v>4613</v>
      </c>
      <c r="BE6906" t="s">
        <v>7736</v>
      </c>
      <c r="BF6906">
        <f t="shared" si="429"/>
        <v>0</v>
      </c>
    </row>
    <row r="6907" spans="1:58" ht="10.95" customHeight="1" outlineLevel="1" x14ac:dyDescent="0.25">
      <c r="A6907" t="s">
        <v>3978</v>
      </c>
      <c r="C6907" s="3" t="s">
        <v>12965</v>
      </c>
      <c r="D6907" s="3" t="s">
        <v>21472</v>
      </c>
      <c r="E6907" s="9">
        <v>2022</v>
      </c>
      <c r="F6907" s="10" t="s">
        <v>21374</v>
      </c>
      <c r="G6907" s="7" t="s">
        <v>5401</v>
      </c>
      <c r="H6907" s="43" t="s">
        <v>21458</v>
      </c>
      <c r="I6907" s="43" t="s">
        <v>21375</v>
      </c>
      <c r="J6907" s="19">
        <v>1</v>
      </c>
      <c r="K6907" s="20" t="s">
        <v>7738</v>
      </c>
      <c r="L6907" s="11"/>
      <c r="M6907" s="11"/>
      <c r="N6907" s="24"/>
      <c r="P6907" s="32"/>
      <c r="T6907" s="19"/>
      <c r="U6907" s="3"/>
      <c r="X6907" t="str">
        <f t="shared" si="425"/>
        <v/>
      </c>
      <c r="Z6907">
        <f t="shared" si="426"/>
        <v>1</v>
      </c>
      <c r="AB6907" s="9"/>
      <c r="AC6907" s="2" t="s">
        <v>21459</v>
      </c>
      <c r="AD6907">
        <f t="shared" si="428"/>
        <v>0</v>
      </c>
      <c r="AF6907" s="3"/>
      <c r="AG6907" t="s">
        <v>4982</v>
      </c>
      <c r="AH6907" s="9" t="s">
        <v>4613</v>
      </c>
      <c r="BE6907" t="s">
        <v>7736</v>
      </c>
      <c r="BF6907">
        <f t="shared" si="429"/>
        <v>0</v>
      </c>
    </row>
    <row r="6908" spans="1:58" ht="10.95" customHeight="1" outlineLevel="1" x14ac:dyDescent="0.25">
      <c r="A6908" t="s">
        <v>3978</v>
      </c>
      <c r="C6908" s="3" t="s">
        <v>12965</v>
      </c>
      <c r="D6908" s="3" t="s">
        <v>21472</v>
      </c>
      <c r="E6908" s="9">
        <v>2022</v>
      </c>
      <c r="F6908" s="10" t="s">
        <v>21374</v>
      </c>
      <c r="G6908" s="7" t="s">
        <v>5401</v>
      </c>
      <c r="H6908" s="43" t="s">
        <v>21467</v>
      </c>
      <c r="I6908" s="43" t="s">
        <v>21375</v>
      </c>
      <c r="J6908" s="19">
        <v>1</v>
      </c>
      <c r="K6908" s="20" t="s">
        <v>7738</v>
      </c>
      <c r="L6908" s="11"/>
      <c r="M6908" s="11"/>
      <c r="N6908" s="24"/>
      <c r="P6908" s="32"/>
      <c r="T6908" s="19"/>
      <c r="U6908" s="3"/>
      <c r="X6908" t="str">
        <f t="shared" si="425"/>
        <v/>
      </c>
      <c r="Z6908">
        <f t="shared" si="426"/>
        <v>1</v>
      </c>
      <c r="AB6908" s="9"/>
      <c r="AC6908" s="2" t="s">
        <v>21468</v>
      </c>
      <c r="AD6908">
        <f t="shared" si="428"/>
        <v>0</v>
      </c>
      <c r="AF6908" s="3"/>
      <c r="AG6908" t="s">
        <v>4982</v>
      </c>
      <c r="AH6908" s="9" t="s">
        <v>4613</v>
      </c>
      <c r="BE6908" t="s">
        <v>7736</v>
      </c>
      <c r="BF6908">
        <f t="shared" si="429"/>
        <v>0</v>
      </c>
    </row>
    <row r="6909" spans="1:58" ht="10.95" customHeight="1" outlineLevel="1" x14ac:dyDescent="0.25">
      <c r="A6909" t="s">
        <v>3978</v>
      </c>
      <c r="C6909" s="3" t="s">
        <v>12965</v>
      </c>
      <c r="D6909" s="3" t="s">
        <v>21472</v>
      </c>
      <c r="E6909" s="9">
        <v>2022</v>
      </c>
      <c r="F6909" s="10" t="s">
        <v>21374</v>
      </c>
      <c r="G6909" s="7" t="s">
        <v>5401</v>
      </c>
      <c r="H6909" s="43" t="s">
        <v>936</v>
      </c>
      <c r="I6909" s="43" t="s">
        <v>21375</v>
      </c>
      <c r="J6909" s="19">
        <v>1</v>
      </c>
      <c r="K6909" s="20" t="s">
        <v>7738</v>
      </c>
      <c r="L6909" s="11"/>
      <c r="M6909" s="11"/>
      <c r="N6909" s="24"/>
      <c r="P6909" s="32"/>
      <c r="T6909" s="19"/>
      <c r="U6909" s="3"/>
      <c r="X6909" t="str">
        <f t="shared" si="425"/>
        <v/>
      </c>
      <c r="Z6909">
        <f t="shared" si="426"/>
        <v>1</v>
      </c>
      <c r="AB6909" s="9"/>
      <c r="AC6909" s="2" t="s">
        <v>21460</v>
      </c>
      <c r="AD6909">
        <f t="shared" si="428"/>
        <v>0</v>
      </c>
      <c r="AF6909" s="3"/>
      <c r="AG6909" t="s">
        <v>4982</v>
      </c>
      <c r="AH6909" s="9" t="s">
        <v>4613</v>
      </c>
      <c r="BE6909" t="s">
        <v>7736</v>
      </c>
      <c r="BF6909">
        <f t="shared" si="429"/>
        <v>0</v>
      </c>
    </row>
    <row r="6910" spans="1:58" ht="10.95" customHeight="1" outlineLevel="1" x14ac:dyDescent="0.25">
      <c r="A6910" t="s">
        <v>3978</v>
      </c>
      <c r="C6910" s="3" t="s">
        <v>12965</v>
      </c>
      <c r="D6910" s="3" t="s">
        <v>21472</v>
      </c>
      <c r="E6910" s="9">
        <v>2022</v>
      </c>
      <c r="F6910" s="10" t="s">
        <v>21374</v>
      </c>
      <c r="G6910" s="7" t="s">
        <v>5401</v>
      </c>
      <c r="H6910" s="43" t="s">
        <v>936</v>
      </c>
      <c r="I6910" s="43" t="s">
        <v>21375</v>
      </c>
      <c r="J6910" s="19">
        <v>3</v>
      </c>
      <c r="K6910" s="20" t="s">
        <v>7738</v>
      </c>
      <c r="L6910" s="11"/>
      <c r="M6910" s="11"/>
      <c r="N6910" s="24"/>
      <c r="P6910" s="32"/>
      <c r="T6910" s="19"/>
      <c r="U6910" s="3"/>
      <c r="X6910" t="str">
        <f t="shared" si="425"/>
        <v/>
      </c>
      <c r="Z6910">
        <f t="shared" si="426"/>
        <v>1</v>
      </c>
      <c r="AB6910" s="9"/>
      <c r="AC6910" s="2" t="s">
        <v>21456</v>
      </c>
      <c r="AD6910">
        <f t="shared" si="428"/>
        <v>0</v>
      </c>
      <c r="AF6910" s="3"/>
      <c r="AG6910" t="s">
        <v>4982</v>
      </c>
      <c r="AH6910" s="9" t="s">
        <v>4613</v>
      </c>
      <c r="BE6910" t="s">
        <v>7736</v>
      </c>
      <c r="BF6910">
        <f t="shared" si="429"/>
        <v>0</v>
      </c>
    </row>
    <row r="6911" spans="1:58" ht="10.95" customHeight="1" outlineLevel="1" x14ac:dyDescent="0.25">
      <c r="A6911" t="s">
        <v>3978</v>
      </c>
      <c r="C6911" s="3" t="s">
        <v>12965</v>
      </c>
      <c r="D6911" s="3" t="s">
        <v>21472</v>
      </c>
      <c r="E6911" s="9">
        <v>2022</v>
      </c>
      <c r="F6911" s="10" t="s">
        <v>21374</v>
      </c>
      <c r="G6911" s="7" t="s">
        <v>5401</v>
      </c>
      <c r="H6911" s="43" t="s">
        <v>936</v>
      </c>
      <c r="I6911" s="43" t="s">
        <v>21375</v>
      </c>
      <c r="J6911" s="19">
        <v>3</v>
      </c>
      <c r="K6911" s="20" t="s">
        <v>7738</v>
      </c>
      <c r="L6911" s="11"/>
      <c r="M6911" s="11"/>
      <c r="N6911" s="24"/>
      <c r="P6911" s="32"/>
      <c r="T6911" s="19"/>
      <c r="U6911" s="3"/>
      <c r="X6911" t="str">
        <f t="shared" si="425"/>
        <v/>
      </c>
      <c r="Z6911">
        <f t="shared" si="426"/>
        <v>1</v>
      </c>
      <c r="AB6911" s="9"/>
      <c r="AC6911" s="2" t="s">
        <v>21457</v>
      </c>
      <c r="AD6911">
        <f t="shared" si="428"/>
        <v>0</v>
      </c>
      <c r="AF6911" s="3"/>
      <c r="AG6911" t="s">
        <v>4982</v>
      </c>
      <c r="AH6911" s="9" t="s">
        <v>4613</v>
      </c>
      <c r="BE6911" t="s">
        <v>7736</v>
      </c>
      <c r="BF6911">
        <f t="shared" si="429"/>
        <v>0</v>
      </c>
    </row>
    <row r="6912" spans="1:58" ht="10.95" customHeight="1" outlineLevel="1" x14ac:dyDescent="0.25">
      <c r="A6912" t="s">
        <v>3978</v>
      </c>
      <c r="C6912" s="3" t="s">
        <v>12965</v>
      </c>
      <c r="D6912" s="3" t="s">
        <v>21472</v>
      </c>
      <c r="E6912" s="9">
        <v>2022</v>
      </c>
      <c r="F6912" s="10" t="s">
        <v>21374</v>
      </c>
      <c r="G6912" s="7" t="s">
        <v>5401</v>
      </c>
      <c r="H6912" s="43" t="s">
        <v>9364</v>
      </c>
      <c r="I6912" s="43" t="s">
        <v>21415</v>
      </c>
      <c r="J6912" s="19">
        <v>1</v>
      </c>
      <c r="K6912" s="20" t="s">
        <v>7738</v>
      </c>
      <c r="L6912" s="11"/>
      <c r="M6912" s="11"/>
      <c r="N6912" s="24"/>
      <c r="P6912" s="32"/>
      <c r="T6912" s="19"/>
      <c r="U6912" s="3"/>
      <c r="X6912" t="str">
        <f t="shared" si="425"/>
        <v/>
      </c>
      <c r="Z6912">
        <f t="shared" si="426"/>
        <v>1</v>
      </c>
      <c r="AB6912" s="9"/>
      <c r="AC6912" s="2" t="s">
        <v>21452</v>
      </c>
      <c r="AD6912">
        <f t="shared" si="428"/>
        <v>0</v>
      </c>
      <c r="AF6912" s="3"/>
      <c r="AG6912" t="s">
        <v>4982</v>
      </c>
      <c r="AH6912" s="9" t="s">
        <v>4613</v>
      </c>
      <c r="BE6912" t="s">
        <v>7736</v>
      </c>
      <c r="BF6912">
        <f t="shared" si="429"/>
        <v>0</v>
      </c>
    </row>
    <row r="6913" spans="1:58" ht="10.95" customHeight="1" outlineLevel="1" x14ac:dyDescent="0.25">
      <c r="A6913" t="s">
        <v>3978</v>
      </c>
      <c r="C6913" s="3" t="s">
        <v>12965</v>
      </c>
      <c r="D6913" s="3" t="s">
        <v>21472</v>
      </c>
      <c r="E6913" s="9">
        <v>2022</v>
      </c>
      <c r="F6913" s="10" t="s">
        <v>21374</v>
      </c>
      <c r="G6913" s="7" t="s">
        <v>5401</v>
      </c>
      <c r="H6913" s="43" t="s">
        <v>3988</v>
      </c>
      <c r="I6913" s="43" t="s">
        <v>21415</v>
      </c>
      <c r="J6913" s="19">
        <v>1</v>
      </c>
      <c r="K6913" s="20" t="s">
        <v>7738</v>
      </c>
      <c r="L6913" s="11"/>
      <c r="M6913" s="11"/>
      <c r="N6913" s="24"/>
      <c r="P6913" s="32"/>
      <c r="T6913" s="19"/>
      <c r="U6913" s="3"/>
      <c r="X6913" t="str">
        <f t="shared" si="425"/>
        <v/>
      </c>
      <c r="Z6913">
        <f t="shared" si="426"/>
        <v>1</v>
      </c>
      <c r="AB6913" s="9"/>
      <c r="AC6913" s="2" t="s">
        <v>21437</v>
      </c>
      <c r="AD6913">
        <f t="shared" si="428"/>
        <v>0</v>
      </c>
      <c r="AF6913" s="3"/>
      <c r="AG6913" t="s">
        <v>4982</v>
      </c>
      <c r="AH6913" s="9" t="s">
        <v>4613</v>
      </c>
      <c r="BE6913" t="s">
        <v>7736</v>
      </c>
      <c r="BF6913">
        <f t="shared" si="429"/>
        <v>0</v>
      </c>
    </row>
    <row r="6914" spans="1:58" ht="10.95" customHeight="1" outlineLevel="1" x14ac:dyDescent="0.25">
      <c r="A6914" t="s">
        <v>3978</v>
      </c>
      <c r="C6914" s="3" t="s">
        <v>12965</v>
      </c>
      <c r="D6914" s="3" t="s">
        <v>21472</v>
      </c>
      <c r="E6914" s="9">
        <v>2022</v>
      </c>
      <c r="F6914" s="10" t="s">
        <v>21374</v>
      </c>
      <c r="G6914" s="7" t="s">
        <v>5401</v>
      </c>
      <c r="H6914" s="43" t="s">
        <v>8104</v>
      </c>
      <c r="I6914" s="43" t="s">
        <v>21415</v>
      </c>
      <c r="J6914" s="19">
        <v>1</v>
      </c>
      <c r="K6914" s="20" t="s">
        <v>7738</v>
      </c>
      <c r="L6914" s="11"/>
      <c r="M6914" s="11"/>
      <c r="N6914" s="24"/>
      <c r="P6914" s="32"/>
      <c r="T6914" s="19"/>
      <c r="U6914" s="3"/>
      <c r="X6914" t="str">
        <f t="shared" ref="X6914:X6977" si="430">IF(COUNTIF(F6914,"*fdc*"),1,"")</f>
        <v/>
      </c>
      <c r="Z6914">
        <f t="shared" ref="Z6914:Z6977" si="431">IF(COUNTIF(F6914,"*s/s*"),1,"")</f>
        <v>1</v>
      </c>
      <c r="AB6914" s="9"/>
      <c r="AC6914" s="2" t="s">
        <v>21434</v>
      </c>
      <c r="AD6914">
        <f t="shared" si="428"/>
        <v>0</v>
      </c>
      <c r="AF6914" s="3"/>
      <c r="AG6914" t="s">
        <v>4982</v>
      </c>
      <c r="AH6914" s="9" t="s">
        <v>4613</v>
      </c>
      <c r="BE6914" t="s">
        <v>7736</v>
      </c>
      <c r="BF6914">
        <f t="shared" si="429"/>
        <v>0</v>
      </c>
    </row>
    <row r="6915" spans="1:58" ht="10.95" customHeight="1" outlineLevel="1" x14ac:dyDescent="0.25">
      <c r="A6915" t="s">
        <v>3978</v>
      </c>
      <c r="C6915" s="3" t="s">
        <v>12965</v>
      </c>
      <c r="D6915" s="3" t="s">
        <v>21472</v>
      </c>
      <c r="E6915" s="9">
        <v>2022</v>
      </c>
      <c r="F6915" s="10" t="s">
        <v>21374</v>
      </c>
      <c r="G6915" s="7" t="s">
        <v>5401</v>
      </c>
      <c r="H6915" s="43" t="s">
        <v>3701</v>
      </c>
      <c r="I6915" s="43" t="s">
        <v>21415</v>
      </c>
      <c r="J6915" s="19">
        <v>1</v>
      </c>
      <c r="K6915" s="20" t="s">
        <v>7738</v>
      </c>
      <c r="L6915" s="11"/>
      <c r="M6915" s="11"/>
      <c r="N6915" s="24"/>
      <c r="P6915" s="32"/>
      <c r="T6915" s="19"/>
      <c r="U6915" s="3"/>
      <c r="X6915" t="str">
        <f t="shared" si="430"/>
        <v/>
      </c>
      <c r="Z6915">
        <f t="shared" si="431"/>
        <v>1</v>
      </c>
      <c r="AB6915" s="9"/>
      <c r="AC6915" s="2" t="s">
        <v>21442</v>
      </c>
      <c r="AD6915">
        <f t="shared" si="428"/>
        <v>0</v>
      </c>
      <c r="AF6915" s="3"/>
      <c r="AG6915" t="s">
        <v>4982</v>
      </c>
      <c r="AH6915" s="9" t="s">
        <v>4613</v>
      </c>
      <c r="BE6915" t="s">
        <v>7736</v>
      </c>
      <c r="BF6915">
        <f t="shared" si="429"/>
        <v>0</v>
      </c>
    </row>
    <row r="6916" spans="1:58" ht="10.95" customHeight="1" outlineLevel="1" x14ac:dyDescent="0.25">
      <c r="A6916" t="s">
        <v>3978</v>
      </c>
      <c r="C6916" s="3" t="s">
        <v>12965</v>
      </c>
      <c r="D6916" s="3" t="s">
        <v>21472</v>
      </c>
      <c r="E6916" s="9">
        <v>2022</v>
      </c>
      <c r="F6916" s="10" t="s">
        <v>21374</v>
      </c>
      <c r="G6916" s="7" t="s">
        <v>5401</v>
      </c>
      <c r="H6916" s="43" t="s">
        <v>3979</v>
      </c>
      <c r="I6916" s="43" t="s">
        <v>21415</v>
      </c>
      <c r="J6916" s="19">
        <v>1</v>
      </c>
      <c r="K6916" s="20" t="s">
        <v>7738</v>
      </c>
      <c r="L6916" s="11"/>
      <c r="M6916" s="11"/>
      <c r="N6916" s="24"/>
      <c r="P6916" s="32"/>
      <c r="T6916" s="19"/>
      <c r="U6916" s="3"/>
      <c r="X6916" t="str">
        <f t="shared" si="430"/>
        <v/>
      </c>
      <c r="Z6916">
        <f t="shared" si="431"/>
        <v>1</v>
      </c>
      <c r="AB6916" s="9"/>
      <c r="AC6916" s="2" t="s">
        <v>21445</v>
      </c>
      <c r="AD6916">
        <f t="shared" si="428"/>
        <v>0</v>
      </c>
      <c r="AF6916" s="3"/>
      <c r="AG6916" t="s">
        <v>4982</v>
      </c>
      <c r="AH6916" s="9" t="s">
        <v>4613</v>
      </c>
      <c r="BE6916" t="s">
        <v>7736</v>
      </c>
      <c r="BF6916">
        <f t="shared" si="429"/>
        <v>0</v>
      </c>
    </row>
    <row r="6917" spans="1:58" ht="10.95" customHeight="1" outlineLevel="1" x14ac:dyDescent="0.25">
      <c r="A6917" t="s">
        <v>3978</v>
      </c>
      <c r="C6917" s="3" t="s">
        <v>12965</v>
      </c>
      <c r="D6917" s="3" t="s">
        <v>21472</v>
      </c>
      <c r="E6917" s="9">
        <v>2022</v>
      </c>
      <c r="F6917" s="10" t="s">
        <v>21374</v>
      </c>
      <c r="G6917" s="7" t="s">
        <v>5401</v>
      </c>
      <c r="H6917" s="43" t="s">
        <v>6924</v>
      </c>
      <c r="I6917" s="43" t="s">
        <v>21415</v>
      </c>
      <c r="J6917" s="19">
        <v>1</v>
      </c>
      <c r="K6917" s="20" t="s">
        <v>7738</v>
      </c>
      <c r="L6917" s="11"/>
      <c r="M6917" s="11"/>
      <c r="N6917" s="24"/>
      <c r="P6917" s="32"/>
      <c r="T6917" s="19"/>
      <c r="U6917" s="3"/>
      <c r="X6917" t="str">
        <f t="shared" si="430"/>
        <v/>
      </c>
      <c r="Z6917">
        <f t="shared" si="431"/>
        <v>1</v>
      </c>
      <c r="AB6917" s="9"/>
      <c r="AC6917" s="2" t="s">
        <v>21446</v>
      </c>
      <c r="AD6917">
        <f t="shared" si="428"/>
        <v>0</v>
      </c>
      <c r="AF6917" s="3"/>
      <c r="AG6917" t="s">
        <v>4982</v>
      </c>
      <c r="AH6917" s="9" t="s">
        <v>4613</v>
      </c>
      <c r="BE6917" t="s">
        <v>7736</v>
      </c>
      <c r="BF6917">
        <f t="shared" si="429"/>
        <v>0</v>
      </c>
    </row>
    <row r="6918" spans="1:58" ht="10.95" customHeight="1" outlineLevel="1" x14ac:dyDescent="0.25">
      <c r="A6918" t="s">
        <v>3978</v>
      </c>
      <c r="C6918" s="3" t="s">
        <v>12965</v>
      </c>
      <c r="D6918" s="3" t="s">
        <v>21472</v>
      </c>
      <c r="E6918" s="9">
        <v>2022</v>
      </c>
      <c r="F6918" s="10" t="s">
        <v>21374</v>
      </c>
      <c r="G6918" s="7" t="s">
        <v>5401</v>
      </c>
      <c r="H6918" s="43" t="s">
        <v>3820</v>
      </c>
      <c r="I6918" s="43" t="s">
        <v>21415</v>
      </c>
      <c r="J6918" s="19">
        <v>1</v>
      </c>
      <c r="K6918" s="20" t="s">
        <v>7738</v>
      </c>
      <c r="L6918" s="11"/>
      <c r="M6918" s="11"/>
      <c r="N6918" s="24"/>
      <c r="P6918" s="32"/>
      <c r="T6918" s="19"/>
      <c r="U6918" s="3"/>
      <c r="X6918" t="str">
        <f t="shared" si="430"/>
        <v/>
      </c>
      <c r="Z6918">
        <f t="shared" si="431"/>
        <v>1</v>
      </c>
      <c r="AB6918" s="9"/>
      <c r="AC6918" s="2" t="s">
        <v>21449</v>
      </c>
      <c r="AD6918">
        <f t="shared" si="428"/>
        <v>0</v>
      </c>
      <c r="AF6918" s="3"/>
      <c r="AG6918" t="s">
        <v>4982</v>
      </c>
      <c r="AH6918" s="9" t="s">
        <v>4613</v>
      </c>
      <c r="BE6918" t="s">
        <v>7736</v>
      </c>
      <c r="BF6918">
        <f t="shared" si="429"/>
        <v>0</v>
      </c>
    </row>
    <row r="6919" spans="1:58" ht="10.95" customHeight="1" outlineLevel="1" x14ac:dyDescent="0.25">
      <c r="A6919" t="s">
        <v>3978</v>
      </c>
      <c r="C6919" s="3" t="s">
        <v>12965</v>
      </c>
      <c r="D6919" s="3" t="s">
        <v>21472</v>
      </c>
      <c r="E6919" s="9">
        <v>2022</v>
      </c>
      <c r="F6919" s="10" t="s">
        <v>21374</v>
      </c>
      <c r="G6919" s="7" t="s">
        <v>5401</v>
      </c>
      <c r="H6919" s="43" t="s">
        <v>9348</v>
      </c>
      <c r="I6919" s="43" t="s">
        <v>21415</v>
      </c>
      <c r="J6919" s="19">
        <v>1</v>
      </c>
      <c r="K6919" s="20" t="s">
        <v>7738</v>
      </c>
      <c r="L6919" s="11"/>
      <c r="M6919" s="11"/>
      <c r="N6919" s="24"/>
      <c r="P6919" s="32"/>
      <c r="T6919" s="19"/>
      <c r="U6919" s="3"/>
      <c r="X6919" t="str">
        <f t="shared" si="430"/>
        <v/>
      </c>
      <c r="Z6919">
        <f t="shared" si="431"/>
        <v>1</v>
      </c>
      <c r="AB6919" s="9"/>
      <c r="AC6919" s="2" t="s">
        <v>21436</v>
      </c>
      <c r="AD6919">
        <f t="shared" si="428"/>
        <v>0</v>
      </c>
      <c r="AF6919" s="3"/>
      <c r="AG6919" t="s">
        <v>4982</v>
      </c>
      <c r="AH6919" s="9" t="s">
        <v>4613</v>
      </c>
      <c r="BE6919" t="s">
        <v>7736</v>
      </c>
      <c r="BF6919">
        <f t="shared" si="429"/>
        <v>0</v>
      </c>
    </row>
    <row r="6920" spans="1:58" ht="10.95" customHeight="1" outlineLevel="1" x14ac:dyDescent="0.25">
      <c r="A6920" t="s">
        <v>3978</v>
      </c>
      <c r="C6920" s="3" t="s">
        <v>12965</v>
      </c>
      <c r="D6920" s="3" t="s">
        <v>21472</v>
      </c>
      <c r="E6920" s="9">
        <v>2022</v>
      </c>
      <c r="F6920" s="10" t="s">
        <v>21374</v>
      </c>
      <c r="G6920" s="7" t="s">
        <v>5401</v>
      </c>
      <c r="H6920" s="43" t="s">
        <v>21451</v>
      </c>
      <c r="I6920" s="43" t="s">
        <v>21415</v>
      </c>
      <c r="J6920" s="19">
        <v>1</v>
      </c>
      <c r="K6920" s="20" t="s">
        <v>7738</v>
      </c>
      <c r="L6920" s="11"/>
      <c r="M6920" s="11"/>
      <c r="N6920" s="24"/>
      <c r="P6920" s="32"/>
      <c r="T6920" s="19"/>
      <c r="U6920" s="3"/>
      <c r="X6920" t="str">
        <f t="shared" si="430"/>
        <v/>
      </c>
      <c r="Z6920">
        <f t="shared" si="431"/>
        <v>1</v>
      </c>
      <c r="AB6920" s="9"/>
      <c r="AC6920" s="2" t="s">
        <v>21450</v>
      </c>
      <c r="AD6920">
        <f t="shared" si="428"/>
        <v>0</v>
      </c>
      <c r="AF6920" s="3"/>
      <c r="AG6920" t="s">
        <v>4982</v>
      </c>
      <c r="AH6920" s="9" t="s">
        <v>4613</v>
      </c>
      <c r="BE6920" t="s">
        <v>7736</v>
      </c>
      <c r="BF6920">
        <f t="shared" si="429"/>
        <v>0</v>
      </c>
    </row>
    <row r="6921" spans="1:58" ht="10.95" customHeight="1" outlineLevel="1" x14ac:dyDescent="0.25">
      <c r="A6921" t="s">
        <v>3978</v>
      </c>
      <c r="C6921" s="3" t="s">
        <v>12965</v>
      </c>
      <c r="D6921" s="3" t="s">
        <v>21472</v>
      </c>
      <c r="E6921" s="9">
        <v>2022</v>
      </c>
      <c r="F6921" s="10" t="s">
        <v>21374</v>
      </c>
      <c r="G6921" s="7" t="s">
        <v>5401</v>
      </c>
      <c r="H6921" s="43" t="s">
        <v>21440</v>
      </c>
      <c r="I6921" s="43" t="s">
        <v>21415</v>
      </c>
      <c r="J6921" s="19">
        <v>1</v>
      </c>
      <c r="K6921" s="20" t="s">
        <v>7738</v>
      </c>
      <c r="L6921" s="11"/>
      <c r="M6921" s="11"/>
      <c r="N6921" s="24"/>
      <c r="P6921" s="32"/>
      <c r="T6921" s="19"/>
      <c r="U6921" s="3"/>
      <c r="X6921" t="str">
        <f t="shared" si="430"/>
        <v/>
      </c>
      <c r="Z6921">
        <f t="shared" si="431"/>
        <v>1</v>
      </c>
      <c r="AB6921" s="9"/>
      <c r="AC6921" s="2" t="s">
        <v>21441</v>
      </c>
      <c r="AD6921">
        <f t="shared" si="428"/>
        <v>0</v>
      </c>
      <c r="AF6921" s="3"/>
      <c r="AG6921" t="s">
        <v>4982</v>
      </c>
      <c r="AH6921" s="9" t="s">
        <v>4613</v>
      </c>
      <c r="BE6921" t="s">
        <v>7736</v>
      </c>
      <c r="BF6921">
        <f t="shared" si="429"/>
        <v>0</v>
      </c>
    </row>
    <row r="6922" spans="1:58" ht="10.95" customHeight="1" outlineLevel="1" x14ac:dyDescent="0.25">
      <c r="A6922" t="s">
        <v>3978</v>
      </c>
      <c r="C6922" s="3" t="s">
        <v>12965</v>
      </c>
      <c r="D6922" s="3" t="s">
        <v>21472</v>
      </c>
      <c r="E6922" s="9">
        <v>2022</v>
      </c>
      <c r="F6922" s="10" t="s">
        <v>21374</v>
      </c>
      <c r="G6922" s="7" t="s">
        <v>5401</v>
      </c>
      <c r="H6922" s="43" t="s">
        <v>21447</v>
      </c>
      <c r="I6922" s="43" t="s">
        <v>21415</v>
      </c>
      <c r="J6922" s="19">
        <v>1</v>
      </c>
      <c r="K6922" s="20" t="s">
        <v>7738</v>
      </c>
      <c r="L6922" s="11"/>
      <c r="M6922" s="11"/>
      <c r="N6922" s="24"/>
      <c r="P6922" s="32"/>
      <c r="T6922" s="19"/>
      <c r="U6922" s="3"/>
      <c r="X6922" t="str">
        <f t="shared" si="430"/>
        <v/>
      </c>
      <c r="Z6922">
        <f t="shared" si="431"/>
        <v>1</v>
      </c>
      <c r="AB6922" s="9"/>
      <c r="AC6922" s="2" t="s">
        <v>21448</v>
      </c>
      <c r="AD6922">
        <f t="shared" si="428"/>
        <v>0</v>
      </c>
      <c r="AF6922" s="3"/>
      <c r="AG6922" t="s">
        <v>4982</v>
      </c>
      <c r="AH6922" s="9" t="s">
        <v>4613</v>
      </c>
      <c r="BE6922" t="s">
        <v>7736</v>
      </c>
      <c r="BF6922">
        <f t="shared" si="429"/>
        <v>0</v>
      </c>
    </row>
    <row r="6923" spans="1:58" ht="10.95" customHeight="1" outlineLevel="1" x14ac:dyDescent="0.25">
      <c r="A6923" t="s">
        <v>3978</v>
      </c>
      <c r="C6923" s="3" t="s">
        <v>12965</v>
      </c>
      <c r="D6923" s="3" t="s">
        <v>21472</v>
      </c>
      <c r="E6923" s="9">
        <v>2022</v>
      </c>
      <c r="F6923" s="10" t="s">
        <v>21374</v>
      </c>
      <c r="G6923" s="7" t="s">
        <v>5401</v>
      </c>
      <c r="H6923" s="43" t="s">
        <v>6928</v>
      </c>
      <c r="I6923" s="43" t="s">
        <v>21415</v>
      </c>
      <c r="J6923" s="19">
        <v>1</v>
      </c>
      <c r="K6923" s="20" t="s">
        <v>7738</v>
      </c>
      <c r="L6923" s="11"/>
      <c r="M6923" s="11"/>
      <c r="N6923" s="24"/>
      <c r="P6923" s="32"/>
      <c r="T6923" s="19"/>
      <c r="U6923" s="3"/>
      <c r="X6923" t="str">
        <f t="shared" si="430"/>
        <v/>
      </c>
      <c r="Z6923">
        <f t="shared" si="431"/>
        <v>1</v>
      </c>
      <c r="AB6923" s="9"/>
      <c r="AC6923" s="2" t="s">
        <v>21455</v>
      </c>
      <c r="AD6923">
        <f t="shared" si="428"/>
        <v>0</v>
      </c>
      <c r="AF6923" s="3"/>
      <c r="AG6923" t="s">
        <v>4982</v>
      </c>
      <c r="AH6923" s="9" t="s">
        <v>4613</v>
      </c>
      <c r="BE6923" t="s">
        <v>7736</v>
      </c>
      <c r="BF6923">
        <f t="shared" si="429"/>
        <v>0</v>
      </c>
    </row>
    <row r="6924" spans="1:58" ht="10.95" customHeight="1" outlineLevel="1" x14ac:dyDescent="0.25">
      <c r="A6924" t="s">
        <v>3978</v>
      </c>
      <c r="C6924" s="3" t="s">
        <v>12965</v>
      </c>
      <c r="D6924" s="3" t="s">
        <v>21472</v>
      </c>
      <c r="E6924" s="9">
        <v>2022</v>
      </c>
      <c r="F6924" s="10" t="s">
        <v>21374</v>
      </c>
      <c r="G6924" s="7" t="s">
        <v>5401</v>
      </c>
      <c r="H6924" s="43" t="s">
        <v>21438</v>
      </c>
      <c r="I6924" s="43" t="s">
        <v>21415</v>
      </c>
      <c r="J6924" s="19">
        <v>1</v>
      </c>
      <c r="K6924" s="20" t="s">
        <v>7738</v>
      </c>
      <c r="L6924" s="11"/>
      <c r="M6924" s="11"/>
      <c r="N6924" s="24"/>
      <c r="P6924" s="32"/>
      <c r="T6924" s="19"/>
      <c r="U6924" s="3"/>
      <c r="X6924" t="str">
        <f t="shared" si="430"/>
        <v/>
      </c>
      <c r="Z6924">
        <f t="shared" si="431"/>
        <v>1</v>
      </c>
      <c r="AB6924" s="9"/>
      <c r="AC6924" s="2" t="s">
        <v>21439</v>
      </c>
      <c r="AD6924">
        <f t="shared" si="428"/>
        <v>0</v>
      </c>
      <c r="AF6924" s="3"/>
      <c r="AG6924" t="s">
        <v>4982</v>
      </c>
      <c r="AH6924" s="9" t="s">
        <v>4613</v>
      </c>
      <c r="BE6924" t="s">
        <v>7736</v>
      </c>
      <c r="BF6924">
        <f t="shared" si="429"/>
        <v>0</v>
      </c>
    </row>
    <row r="6925" spans="1:58" ht="10.95" customHeight="1" outlineLevel="1" x14ac:dyDescent="0.25">
      <c r="A6925" t="s">
        <v>3978</v>
      </c>
      <c r="C6925" s="3" t="s">
        <v>12965</v>
      </c>
      <c r="D6925" s="3" t="s">
        <v>21472</v>
      </c>
      <c r="E6925" s="9">
        <v>2022</v>
      </c>
      <c r="F6925" s="10" t="s">
        <v>21374</v>
      </c>
      <c r="G6925" s="7" t="s">
        <v>5401</v>
      </c>
      <c r="H6925" s="43" t="s">
        <v>21406</v>
      </c>
      <c r="I6925" s="43" t="s">
        <v>21415</v>
      </c>
      <c r="J6925" s="19">
        <v>1</v>
      </c>
      <c r="K6925" s="20" t="s">
        <v>7738</v>
      </c>
      <c r="L6925" s="11"/>
      <c r="M6925" s="11"/>
      <c r="N6925" s="24"/>
      <c r="P6925" s="32"/>
      <c r="T6925" s="19"/>
      <c r="U6925" s="3"/>
      <c r="X6925" t="str">
        <f t="shared" si="430"/>
        <v/>
      </c>
      <c r="Z6925">
        <f t="shared" si="431"/>
        <v>1</v>
      </c>
      <c r="AB6925" s="9"/>
      <c r="AC6925" s="2" t="s">
        <v>21435</v>
      </c>
      <c r="AD6925">
        <f t="shared" si="428"/>
        <v>0</v>
      </c>
      <c r="AF6925" s="3"/>
      <c r="AG6925" t="s">
        <v>4982</v>
      </c>
      <c r="AH6925" s="9" t="s">
        <v>4613</v>
      </c>
      <c r="BE6925" t="s">
        <v>7736</v>
      </c>
      <c r="BF6925">
        <f t="shared" si="429"/>
        <v>0</v>
      </c>
    </row>
    <row r="6926" spans="1:58" ht="10.95" customHeight="1" outlineLevel="1" x14ac:dyDescent="0.25">
      <c r="A6926" t="s">
        <v>3978</v>
      </c>
      <c r="C6926" s="3" t="s">
        <v>12965</v>
      </c>
      <c r="D6926" s="3" t="s">
        <v>21472</v>
      </c>
      <c r="E6926" s="9">
        <v>2022</v>
      </c>
      <c r="F6926" s="10" t="s">
        <v>21374</v>
      </c>
      <c r="G6926" s="7" t="s">
        <v>5401</v>
      </c>
      <c r="H6926" s="43" t="s">
        <v>21443</v>
      </c>
      <c r="I6926" s="43" t="s">
        <v>21415</v>
      </c>
      <c r="J6926" s="19">
        <v>1</v>
      </c>
      <c r="K6926" s="20" t="s">
        <v>7738</v>
      </c>
      <c r="L6926" s="11"/>
      <c r="M6926" s="11"/>
      <c r="N6926" s="24"/>
      <c r="P6926" s="32"/>
      <c r="T6926" s="19"/>
      <c r="U6926" s="3"/>
      <c r="X6926" t="str">
        <f t="shared" si="430"/>
        <v/>
      </c>
      <c r="Z6926">
        <f t="shared" si="431"/>
        <v>1</v>
      </c>
      <c r="AB6926" s="9"/>
      <c r="AC6926" s="2" t="s">
        <v>21444</v>
      </c>
      <c r="AD6926">
        <f t="shared" si="428"/>
        <v>0</v>
      </c>
      <c r="AF6926" s="3"/>
      <c r="AG6926" t="s">
        <v>4982</v>
      </c>
      <c r="AH6926" s="9" t="s">
        <v>4613</v>
      </c>
      <c r="BE6926" t="s">
        <v>7736</v>
      </c>
      <c r="BF6926">
        <f t="shared" si="429"/>
        <v>0</v>
      </c>
    </row>
    <row r="6927" spans="1:58" ht="10.95" customHeight="1" outlineLevel="1" x14ac:dyDescent="0.25">
      <c r="A6927" t="s">
        <v>3978</v>
      </c>
      <c r="C6927" s="3" t="s">
        <v>12965</v>
      </c>
      <c r="D6927" s="3" t="s">
        <v>21472</v>
      </c>
      <c r="E6927" s="9">
        <v>2022</v>
      </c>
      <c r="F6927" s="10" t="s">
        <v>21374</v>
      </c>
      <c r="G6927" s="7" t="s">
        <v>5401</v>
      </c>
      <c r="H6927" s="43" t="s">
        <v>21453</v>
      </c>
      <c r="I6927" s="43" t="s">
        <v>21415</v>
      </c>
      <c r="J6927" s="19">
        <v>1</v>
      </c>
      <c r="K6927" s="20" t="s">
        <v>7738</v>
      </c>
      <c r="L6927" s="11"/>
      <c r="M6927" s="11"/>
      <c r="N6927" s="24"/>
      <c r="P6927" s="32"/>
      <c r="T6927" s="19"/>
      <c r="U6927" s="3"/>
      <c r="X6927" t="str">
        <f t="shared" si="430"/>
        <v/>
      </c>
      <c r="Z6927">
        <f t="shared" si="431"/>
        <v>1</v>
      </c>
      <c r="AB6927" s="9"/>
      <c r="AC6927" s="2" t="s">
        <v>21454</v>
      </c>
      <c r="AD6927">
        <f t="shared" si="428"/>
        <v>0</v>
      </c>
      <c r="AF6927" s="3"/>
      <c r="AG6927" t="s">
        <v>4982</v>
      </c>
      <c r="AH6927" s="9" t="s">
        <v>4613</v>
      </c>
      <c r="BE6927" t="s">
        <v>7736</v>
      </c>
      <c r="BF6927">
        <f t="shared" si="429"/>
        <v>0</v>
      </c>
    </row>
    <row r="6928" spans="1:58" ht="10.95" customHeight="1" outlineLevel="1" x14ac:dyDescent="0.25">
      <c r="A6928" t="s">
        <v>3978</v>
      </c>
      <c r="C6928" s="3" t="s">
        <v>12965</v>
      </c>
      <c r="D6928" s="3" t="s">
        <v>21472</v>
      </c>
      <c r="E6928" s="9">
        <v>2022</v>
      </c>
      <c r="F6928" s="10" t="s">
        <v>21374</v>
      </c>
      <c r="G6928" s="7" t="s">
        <v>5401</v>
      </c>
      <c r="H6928" s="43" t="s">
        <v>21428</v>
      </c>
      <c r="I6928" s="43" t="s">
        <v>21415</v>
      </c>
      <c r="J6928" s="19">
        <v>1</v>
      </c>
      <c r="K6928" s="20" t="s">
        <v>7738</v>
      </c>
      <c r="L6928" s="11"/>
      <c r="M6928" s="11"/>
      <c r="N6928" s="24"/>
      <c r="P6928" s="32"/>
      <c r="T6928" s="19"/>
      <c r="U6928" s="3"/>
      <c r="X6928" t="str">
        <f t="shared" si="430"/>
        <v/>
      </c>
      <c r="Z6928">
        <f t="shared" si="431"/>
        <v>1</v>
      </c>
      <c r="AB6928" s="9"/>
      <c r="AC6928" s="2" t="s">
        <v>21429</v>
      </c>
      <c r="AD6928">
        <f t="shared" si="428"/>
        <v>0</v>
      </c>
      <c r="AF6928" s="3"/>
      <c r="AG6928" t="s">
        <v>4982</v>
      </c>
      <c r="AH6928" s="9" t="s">
        <v>4613</v>
      </c>
      <c r="BE6928" t="s">
        <v>7736</v>
      </c>
      <c r="BF6928">
        <f t="shared" si="429"/>
        <v>0</v>
      </c>
    </row>
    <row r="6929" spans="1:58" ht="10.95" customHeight="1" outlineLevel="1" x14ac:dyDescent="0.25">
      <c r="A6929" t="s">
        <v>3978</v>
      </c>
      <c r="C6929" s="3" t="s">
        <v>12965</v>
      </c>
      <c r="D6929" s="3" t="s">
        <v>21472</v>
      </c>
      <c r="E6929" s="9">
        <v>2022</v>
      </c>
      <c r="F6929" s="10" t="s">
        <v>21374</v>
      </c>
      <c r="G6929" s="7" t="s">
        <v>5401</v>
      </c>
      <c r="H6929" s="43" t="s">
        <v>21432</v>
      </c>
      <c r="I6929" s="43" t="s">
        <v>21415</v>
      </c>
      <c r="J6929" s="19">
        <v>1</v>
      </c>
      <c r="K6929" s="20" t="s">
        <v>7738</v>
      </c>
      <c r="L6929" s="11"/>
      <c r="M6929" s="11"/>
      <c r="N6929" s="24"/>
      <c r="P6929" s="32"/>
      <c r="T6929" s="19"/>
      <c r="U6929" s="3"/>
      <c r="X6929" t="str">
        <f t="shared" si="430"/>
        <v/>
      </c>
      <c r="Z6929">
        <f t="shared" si="431"/>
        <v>1</v>
      </c>
      <c r="AB6929" s="9"/>
      <c r="AC6929" s="2" t="s">
        <v>21433</v>
      </c>
      <c r="AD6929">
        <f t="shared" si="428"/>
        <v>0</v>
      </c>
      <c r="AF6929" s="3"/>
      <c r="AG6929" t="s">
        <v>4982</v>
      </c>
      <c r="AH6929" s="9" t="s">
        <v>4613</v>
      </c>
      <c r="BE6929" t="s">
        <v>7736</v>
      </c>
      <c r="BF6929">
        <f t="shared" si="429"/>
        <v>0</v>
      </c>
    </row>
    <row r="6930" spans="1:58" ht="10.95" customHeight="1" outlineLevel="1" x14ac:dyDescent="0.25">
      <c r="A6930" t="s">
        <v>3978</v>
      </c>
      <c r="C6930" s="3" t="s">
        <v>12965</v>
      </c>
      <c r="D6930" s="3" t="s">
        <v>21472</v>
      </c>
      <c r="E6930" s="9">
        <v>2022</v>
      </c>
      <c r="F6930" s="10" t="s">
        <v>21374</v>
      </c>
      <c r="G6930" s="7" t="s">
        <v>5401</v>
      </c>
      <c r="H6930" s="43" t="s">
        <v>21430</v>
      </c>
      <c r="I6930" s="43" t="s">
        <v>21415</v>
      </c>
      <c r="J6930" s="19">
        <v>1</v>
      </c>
      <c r="K6930" s="20" t="s">
        <v>7738</v>
      </c>
      <c r="L6930" s="11"/>
      <c r="M6930" s="11"/>
      <c r="N6930" s="24"/>
      <c r="P6930" s="32"/>
      <c r="T6930" s="19"/>
      <c r="U6930" s="3"/>
      <c r="X6930" t="str">
        <f t="shared" si="430"/>
        <v/>
      </c>
      <c r="Z6930">
        <f t="shared" si="431"/>
        <v>1</v>
      </c>
      <c r="AB6930" s="9"/>
      <c r="AC6930" s="2" t="s">
        <v>21431</v>
      </c>
      <c r="AD6930">
        <f t="shared" si="428"/>
        <v>0</v>
      </c>
      <c r="AF6930" s="3"/>
      <c r="AG6930" t="s">
        <v>4982</v>
      </c>
      <c r="AH6930" s="9" t="s">
        <v>4613</v>
      </c>
      <c r="BE6930" t="s">
        <v>7736</v>
      </c>
      <c r="BF6930">
        <f t="shared" si="429"/>
        <v>0</v>
      </c>
    </row>
    <row r="6931" spans="1:58" ht="10.95" customHeight="1" outlineLevel="1" x14ac:dyDescent="0.25">
      <c r="A6931" t="s">
        <v>3978</v>
      </c>
      <c r="C6931" s="3" t="s">
        <v>12965</v>
      </c>
      <c r="D6931" s="3" t="s">
        <v>21472</v>
      </c>
      <c r="E6931" s="9">
        <v>2022</v>
      </c>
      <c r="F6931" s="10" t="s">
        <v>21374</v>
      </c>
      <c r="G6931" s="7" t="s">
        <v>5401</v>
      </c>
      <c r="H6931" s="43" t="s">
        <v>21420</v>
      </c>
      <c r="I6931" s="43" t="s">
        <v>21415</v>
      </c>
      <c r="J6931" s="19">
        <v>1</v>
      </c>
      <c r="K6931" s="20" t="s">
        <v>7738</v>
      </c>
      <c r="L6931" s="11"/>
      <c r="M6931" s="11"/>
      <c r="N6931" s="24"/>
      <c r="P6931" s="32"/>
      <c r="T6931" s="19"/>
      <c r="U6931" s="3"/>
      <c r="X6931" t="str">
        <f t="shared" si="430"/>
        <v/>
      </c>
      <c r="Z6931">
        <f t="shared" si="431"/>
        <v>1</v>
      </c>
      <c r="AB6931" s="9"/>
      <c r="AC6931" s="2" t="s">
        <v>21421</v>
      </c>
      <c r="AD6931">
        <f t="shared" si="428"/>
        <v>0</v>
      </c>
      <c r="AF6931" s="3"/>
      <c r="AG6931" t="s">
        <v>4982</v>
      </c>
      <c r="AH6931" s="9" t="s">
        <v>4613</v>
      </c>
      <c r="BE6931" t="s">
        <v>7736</v>
      </c>
      <c r="BF6931">
        <f t="shared" si="429"/>
        <v>0</v>
      </c>
    </row>
    <row r="6932" spans="1:58" ht="10.95" customHeight="1" outlineLevel="1" x14ac:dyDescent="0.25">
      <c r="A6932" t="s">
        <v>3978</v>
      </c>
      <c r="C6932" s="3" t="s">
        <v>12965</v>
      </c>
      <c r="D6932" s="3" t="s">
        <v>21472</v>
      </c>
      <c r="E6932" s="9">
        <v>2022</v>
      </c>
      <c r="F6932" s="10" t="s">
        <v>21374</v>
      </c>
      <c r="G6932" s="7" t="s">
        <v>5401</v>
      </c>
      <c r="H6932" s="43" t="s">
        <v>21422</v>
      </c>
      <c r="I6932" s="43" t="s">
        <v>21415</v>
      </c>
      <c r="J6932" s="19">
        <v>1</v>
      </c>
      <c r="K6932" s="20" t="s">
        <v>7738</v>
      </c>
      <c r="L6932" s="11"/>
      <c r="M6932" s="11"/>
      <c r="N6932" s="24"/>
      <c r="P6932" s="32"/>
      <c r="T6932" s="19"/>
      <c r="U6932" s="3"/>
      <c r="X6932" t="str">
        <f t="shared" si="430"/>
        <v/>
      </c>
      <c r="Z6932">
        <f t="shared" si="431"/>
        <v>1</v>
      </c>
      <c r="AB6932" s="9"/>
      <c r="AC6932" s="2" t="s">
        <v>21423</v>
      </c>
      <c r="AD6932">
        <f t="shared" si="428"/>
        <v>0</v>
      </c>
      <c r="AF6932" s="3"/>
      <c r="AG6932" t="s">
        <v>4982</v>
      </c>
      <c r="AH6932" s="9" t="s">
        <v>4613</v>
      </c>
      <c r="BE6932" t="s">
        <v>7736</v>
      </c>
      <c r="BF6932">
        <f t="shared" si="429"/>
        <v>0</v>
      </c>
    </row>
    <row r="6933" spans="1:58" ht="10.95" customHeight="1" outlineLevel="1" x14ac:dyDescent="0.25">
      <c r="A6933" t="s">
        <v>3978</v>
      </c>
      <c r="C6933" s="3" t="s">
        <v>12965</v>
      </c>
      <c r="D6933" s="3" t="s">
        <v>21472</v>
      </c>
      <c r="E6933" s="9">
        <v>2022</v>
      </c>
      <c r="F6933" s="10" t="s">
        <v>21374</v>
      </c>
      <c r="G6933" s="7" t="s">
        <v>5401</v>
      </c>
      <c r="H6933" s="43" t="s">
        <v>21426</v>
      </c>
      <c r="I6933" s="43" t="s">
        <v>21415</v>
      </c>
      <c r="J6933" s="19">
        <v>1</v>
      </c>
      <c r="K6933" s="20" t="s">
        <v>7738</v>
      </c>
      <c r="L6933" s="11"/>
      <c r="M6933" s="11"/>
      <c r="N6933" s="24"/>
      <c r="P6933" s="32"/>
      <c r="T6933" s="19"/>
      <c r="U6933" s="3"/>
      <c r="X6933" t="str">
        <f t="shared" si="430"/>
        <v/>
      </c>
      <c r="Z6933">
        <f t="shared" si="431"/>
        <v>1</v>
      </c>
      <c r="AB6933" s="9"/>
      <c r="AC6933" s="2" t="s">
        <v>21427</v>
      </c>
      <c r="AD6933">
        <f t="shared" si="428"/>
        <v>0</v>
      </c>
      <c r="AF6933" s="3"/>
      <c r="AG6933" t="s">
        <v>4982</v>
      </c>
      <c r="AH6933" s="9" t="s">
        <v>4613</v>
      </c>
      <c r="BE6933" t="s">
        <v>7736</v>
      </c>
      <c r="BF6933">
        <f t="shared" si="429"/>
        <v>0</v>
      </c>
    </row>
    <row r="6934" spans="1:58" ht="10.95" customHeight="1" outlineLevel="1" x14ac:dyDescent="0.25">
      <c r="A6934" t="s">
        <v>3978</v>
      </c>
      <c r="C6934" s="3" t="s">
        <v>12965</v>
      </c>
      <c r="D6934" s="3" t="s">
        <v>21472</v>
      </c>
      <c r="E6934" s="9">
        <v>2022</v>
      </c>
      <c r="F6934" s="10" t="s">
        <v>21374</v>
      </c>
      <c r="G6934" s="7" t="s">
        <v>5401</v>
      </c>
      <c r="H6934" s="43" t="s">
        <v>21424</v>
      </c>
      <c r="I6934" s="43" t="s">
        <v>21415</v>
      </c>
      <c r="J6934" s="19">
        <v>1</v>
      </c>
      <c r="K6934" s="20" t="s">
        <v>7738</v>
      </c>
      <c r="L6934" s="11"/>
      <c r="M6934" s="11"/>
      <c r="N6934" s="24"/>
      <c r="P6934" s="32"/>
      <c r="T6934" s="19"/>
      <c r="U6934" s="3"/>
      <c r="X6934" t="str">
        <f t="shared" si="430"/>
        <v/>
      </c>
      <c r="Z6934">
        <f t="shared" si="431"/>
        <v>1</v>
      </c>
      <c r="AB6934" s="9"/>
      <c r="AC6934" s="2" t="s">
        <v>21425</v>
      </c>
      <c r="AD6934">
        <f t="shared" si="428"/>
        <v>0</v>
      </c>
      <c r="AF6934" s="3"/>
      <c r="AG6934" t="s">
        <v>4982</v>
      </c>
      <c r="AH6934" s="9" t="s">
        <v>4613</v>
      </c>
      <c r="BE6934" t="s">
        <v>7736</v>
      </c>
      <c r="BF6934">
        <f t="shared" ref="BF6934:BF6938" si="432">IF(BE6934="y",L6934,"")</f>
        <v>0</v>
      </c>
    </row>
    <row r="6935" spans="1:58" ht="10.95" customHeight="1" outlineLevel="1" x14ac:dyDescent="0.25">
      <c r="A6935" t="s">
        <v>3978</v>
      </c>
      <c r="C6935" s="3" t="s">
        <v>12965</v>
      </c>
      <c r="D6935" s="3" t="s">
        <v>21472</v>
      </c>
      <c r="E6935" s="9">
        <v>2022</v>
      </c>
      <c r="F6935" s="10" t="s">
        <v>21374</v>
      </c>
      <c r="G6935" s="7" t="s">
        <v>5401</v>
      </c>
      <c r="H6935" s="43" t="s">
        <v>21419</v>
      </c>
      <c r="I6935" s="43" t="s">
        <v>21415</v>
      </c>
      <c r="J6935" s="19">
        <v>1</v>
      </c>
      <c r="K6935" s="20" t="s">
        <v>7738</v>
      </c>
      <c r="L6935" s="11"/>
      <c r="M6935" s="11"/>
      <c r="N6935" s="24"/>
      <c r="P6935" s="32"/>
      <c r="T6935" s="19"/>
      <c r="U6935" s="3"/>
      <c r="X6935" t="str">
        <f t="shared" si="430"/>
        <v/>
      </c>
      <c r="Z6935">
        <f t="shared" si="431"/>
        <v>1</v>
      </c>
      <c r="AB6935" s="9"/>
      <c r="AC6935" s="2" t="s">
        <v>21418</v>
      </c>
      <c r="AD6935">
        <f t="shared" si="428"/>
        <v>0</v>
      </c>
      <c r="AF6935" s="3"/>
      <c r="AG6935" t="s">
        <v>4982</v>
      </c>
      <c r="AH6935" s="9" t="s">
        <v>4613</v>
      </c>
      <c r="BE6935" t="s">
        <v>7736</v>
      </c>
      <c r="BF6935">
        <f t="shared" si="432"/>
        <v>0</v>
      </c>
    </row>
    <row r="6936" spans="1:58" ht="10.95" customHeight="1" outlineLevel="1" x14ac:dyDescent="0.25">
      <c r="A6936" t="s">
        <v>3978</v>
      </c>
      <c r="C6936" s="3" t="s">
        <v>12965</v>
      </c>
      <c r="D6936" s="3" t="s">
        <v>21472</v>
      </c>
      <c r="E6936" s="9">
        <v>2022</v>
      </c>
      <c r="F6936" s="10" t="s">
        <v>21374</v>
      </c>
      <c r="G6936" s="7" t="s">
        <v>5401</v>
      </c>
      <c r="H6936" s="43" t="s">
        <v>21417</v>
      </c>
      <c r="I6936" s="43" t="s">
        <v>21415</v>
      </c>
      <c r="J6936" s="19">
        <v>1</v>
      </c>
      <c r="K6936" s="20" t="s">
        <v>7738</v>
      </c>
      <c r="L6936" s="11"/>
      <c r="M6936" s="11"/>
      <c r="N6936" s="24"/>
      <c r="P6936" s="32"/>
      <c r="T6936" s="19"/>
      <c r="U6936" s="3"/>
      <c r="X6936" t="str">
        <f t="shared" si="430"/>
        <v/>
      </c>
      <c r="Z6936">
        <f t="shared" si="431"/>
        <v>1</v>
      </c>
      <c r="AB6936" s="9"/>
      <c r="AC6936" s="2" t="s">
        <v>21416</v>
      </c>
      <c r="AD6936">
        <f t="shared" si="428"/>
        <v>0</v>
      </c>
      <c r="AF6936" s="3"/>
      <c r="AG6936" t="s">
        <v>4982</v>
      </c>
      <c r="AH6936" s="9" t="s">
        <v>4613</v>
      </c>
      <c r="BE6936" t="s">
        <v>7736</v>
      </c>
      <c r="BF6936">
        <f t="shared" si="432"/>
        <v>0</v>
      </c>
    </row>
    <row r="6937" spans="1:58" ht="10.95" customHeight="1" outlineLevel="1" x14ac:dyDescent="0.25">
      <c r="A6937" t="s">
        <v>3978</v>
      </c>
      <c r="C6937" s="3" t="s">
        <v>12965</v>
      </c>
      <c r="D6937" s="3">
        <v>3710</v>
      </c>
      <c r="E6937" s="9">
        <v>2023</v>
      </c>
      <c r="F6937" s="10" t="s">
        <v>21370</v>
      </c>
      <c r="G6937" s="7" t="s">
        <v>5401</v>
      </c>
      <c r="H6937" s="43" t="s">
        <v>9056</v>
      </c>
      <c r="I6937" s="8" t="s">
        <v>21369</v>
      </c>
      <c r="J6937" s="19">
        <v>6</v>
      </c>
      <c r="K6937" s="20" t="s">
        <v>7738</v>
      </c>
      <c r="L6937" s="11"/>
      <c r="M6937" s="11"/>
      <c r="N6937" s="24"/>
      <c r="P6937" s="32"/>
      <c r="T6937" s="19"/>
      <c r="U6937" s="3"/>
      <c r="X6937" t="str">
        <f t="shared" si="430"/>
        <v/>
      </c>
      <c r="Z6937" t="str">
        <f t="shared" si="431"/>
        <v/>
      </c>
      <c r="AB6937" s="9"/>
      <c r="AC6937" s="2" t="s">
        <v>9056</v>
      </c>
      <c r="AD6937">
        <f t="shared" si="428"/>
        <v>0</v>
      </c>
      <c r="AF6937" s="3"/>
      <c r="AG6937" t="s">
        <v>4982</v>
      </c>
      <c r="AH6937" s="9" t="s">
        <v>4613</v>
      </c>
      <c r="BE6937" t="s">
        <v>7736</v>
      </c>
      <c r="BF6937">
        <f t="shared" si="432"/>
        <v>0</v>
      </c>
    </row>
    <row r="6938" spans="1:58" ht="10.95" customHeight="1" outlineLevel="1" x14ac:dyDescent="0.25">
      <c r="A6938" t="s">
        <v>3978</v>
      </c>
      <c r="C6938" s="3" t="s">
        <v>12965</v>
      </c>
      <c r="D6938" s="3">
        <v>3717</v>
      </c>
      <c r="E6938" s="9">
        <v>2023</v>
      </c>
      <c r="F6938" s="10" t="s">
        <v>21372</v>
      </c>
      <c r="G6938" s="7" t="s">
        <v>5401</v>
      </c>
      <c r="H6938" s="43" t="s">
        <v>9056</v>
      </c>
      <c r="I6938" s="43" t="s">
        <v>21371</v>
      </c>
      <c r="J6938" s="19">
        <v>6</v>
      </c>
      <c r="K6938" s="20" t="s">
        <v>7738</v>
      </c>
      <c r="L6938" s="11"/>
      <c r="M6938" s="11"/>
      <c r="N6938" s="24"/>
      <c r="P6938" s="32"/>
      <c r="T6938" s="19"/>
      <c r="U6938" s="3"/>
      <c r="X6938" t="str">
        <f t="shared" si="430"/>
        <v/>
      </c>
      <c r="Z6938" t="str">
        <f t="shared" si="431"/>
        <v/>
      </c>
      <c r="AB6938" s="9"/>
      <c r="AC6938" s="2" t="s">
        <v>9056</v>
      </c>
      <c r="AD6938">
        <f t="shared" si="428"/>
        <v>0</v>
      </c>
      <c r="AF6938" s="3"/>
      <c r="AG6938" t="s">
        <v>4982</v>
      </c>
      <c r="AH6938" s="9" t="s">
        <v>4613</v>
      </c>
      <c r="BE6938" t="s">
        <v>7736</v>
      </c>
      <c r="BF6938">
        <f t="shared" si="432"/>
        <v>0</v>
      </c>
    </row>
    <row r="6939" spans="1:58" ht="10.95" customHeight="1" outlineLevel="1" x14ac:dyDescent="0.25">
      <c r="A6939" t="s">
        <v>6888</v>
      </c>
      <c r="C6939" s="3" t="s">
        <v>12965</v>
      </c>
      <c r="D6939" s="3" t="s">
        <v>4065</v>
      </c>
      <c r="E6939" s="9" t="s">
        <v>8233</v>
      </c>
      <c r="F6939" s="7" t="s">
        <v>4680</v>
      </c>
      <c r="G6939" s="7" t="s">
        <v>6507</v>
      </c>
      <c r="H6939" s="8" t="s">
        <v>6889</v>
      </c>
      <c r="I6939" s="8" t="s">
        <v>8232</v>
      </c>
      <c r="J6939" s="19">
        <v>3</v>
      </c>
      <c r="K6939" s="19" t="s">
        <v>7736</v>
      </c>
      <c r="L6939" s="11">
        <v>1</v>
      </c>
      <c r="M6939" s="11"/>
      <c r="N6939" s="24"/>
      <c r="P6939" s="32"/>
      <c r="T6939" s="19"/>
      <c r="U6939" s="3" t="s">
        <v>6872</v>
      </c>
      <c r="W6939" t="s">
        <v>7738</v>
      </c>
      <c r="X6939" t="str">
        <f t="shared" si="430"/>
        <v/>
      </c>
      <c r="Z6939" t="str">
        <f t="shared" si="431"/>
        <v/>
      </c>
      <c r="AB6939" s="9"/>
      <c r="AC6939" t="s">
        <v>6889</v>
      </c>
      <c r="AD6939">
        <f t="shared" si="428"/>
        <v>0</v>
      </c>
      <c r="AF6939" s="3"/>
      <c r="AH6939" s="9"/>
    </row>
    <row r="6940" spans="1:58" ht="10.95" customHeight="1" outlineLevel="1" x14ac:dyDescent="0.25">
      <c r="A6940" t="s">
        <v>7014</v>
      </c>
      <c r="C6940" s="3" t="s">
        <v>12965</v>
      </c>
      <c r="D6940" s="3">
        <v>2</v>
      </c>
      <c r="E6940" s="9">
        <v>1943</v>
      </c>
      <c r="F6940" s="7" t="s">
        <v>7007</v>
      </c>
      <c r="G6940" s="7" t="s">
        <v>3834</v>
      </c>
      <c r="H6940" s="8" t="s">
        <v>6932</v>
      </c>
      <c r="I6940" s="8" t="s">
        <v>7006</v>
      </c>
      <c r="J6940" s="19">
        <v>1</v>
      </c>
      <c r="K6940" s="19" t="s">
        <v>7736</v>
      </c>
      <c r="L6940" s="11">
        <v>3</v>
      </c>
      <c r="M6940" s="11"/>
      <c r="N6940" s="24"/>
      <c r="P6940" s="32"/>
      <c r="S6940">
        <v>1</v>
      </c>
      <c r="T6940" s="19"/>
      <c r="U6940" s="3" t="s">
        <v>4628</v>
      </c>
      <c r="X6940" t="str">
        <f t="shared" si="430"/>
        <v/>
      </c>
      <c r="Z6940" t="str">
        <f t="shared" si="431"/>
        <v/>
      </c>
      <c r="AB6940" s="9"/>
      <c r="AC6940" t="s">
        <v>6932</v>
      </c>
      <c r="AD6940">
        <f t="shared" si="428"/>
        <v>0</v>
      </c>
      <c r="AF6940" s="3"/>
      <c r="AH6940" s="9"/>
    </row>
    <row r="6941" spans="1:58" ht="10.95" customHeight="1" outlineLevel="1" x14ac:dyDescent="0.25">
      <c r="A6941" t="s">
        <v>7014</v>
      </c>
      <c r="C6941" s="3" t="s">
        <v>12965</v>
      </c>
      <c r="D6941" s="3">
        <v>3</v>
      </c>
      <c r="E6941" s="9">
        <v>1943</v>
      </c>
      <c r="F6941" s="7" t="s">
        <v>1586</v>
      </c>
      <c r="G6941" s="7" t="s">
        <v>6507</v>
      </c>
      <c r="H6941" s="8" t="s">
        <v>5402</v>
      </c>
      <c r="I6941" s="8" t="s">
        <v>7006</v>
      </c>
      <c r="J6941" s="19">
        <v>1</v>
      </c>
      <c r="K6941" s="19" t="s">
        <v>7736</v>
      </c>
      <c r="L6941" s="11">
        <v>3</v>
      </c>
      <c r="M6941" s="11"/>
      <c r="N6941" s="24"/>
      <c r="P6941" s="32"/>
      <c r="R6941">
        <v>1</v>
      </c>
      <c r="S6941">
        <v>1</v>
      </c>
      <c r="T6941" s="19"/>
      <c r="U6941" s="3" t="s">
        <v>4630</v>
      </c>
      <c r="X6941" t="str">
        <f t="shared" si="430"/>
        <v/>
      </c>
      <c r="Z6941" t="str">
        <f t="shared" si="431"/>
        <v/>
      </c>
      <c r="AB6941" s="9"/>
      <c r="AC6941" t="s">
        <v>5402</v>
      </c>
      <c r="AD6941">
        <f t="shared" si="428"/>
        <v>1</v>
      </c>
      <c r="AF6941" s="3"/>
      <c r="AH6941" s="9"/>
    </row>
    <row r="6942" spans="1:58" ht="10.95" customHeight="1" outlineLevel="1" collapsed="1" x14ac:dyDescent="0.25">
      <c r="A6942" t="s">
        <v>7014</v>
      </c>
      <c r="C6942" s="3" t="s">
        <v>12965</v>
      </c>
      <c r="D6942" s="3">
        <v>9</v>
      </c>
      <c r="E6942" s="9">
        <v>1943</v>
      </c>
      <c r="F6942" s="7" t="s">
        <v>1349</v>
      </c>
      <c r="G6942" s="7" t="s">
        <v>5483</v>
      </c>
      <c r="H6942" s="8" t="s">
        <v>7009</v>
      </c>
      <c r="I6942" s="8" t="s">
        <v>7008</v>
      </c>
      <c r="J6942" s="19">
        <v>3</v>
      </c>
      <c r="K6942" s="19" t="s">
        <v>7736</v>
      </c>
      <c r="L6942" s="11">
        <v>8.5</v>
      </c>
      <c r="M6942" s="11"/>
      <c r="N6942" s="24"/>
      <c r="P6942" s="32"/>
      <c r="T6942" s="19"/>
      <c r="U6942" s="3" t="s">
        <v>4631</v>
      </c>
      <c r="X6942" t="str">
        <f t="shared" si="430"/>
        <v/>
      </c>
      <c r="Z6942" t="str">
        <f t="shared" si="431"/>
        <v/>
      </c>
      <c r="AB6942" s="9"/>
      <c r="AC6942" t="s">
        <v>7009</v>
      </c>
      <c r="AD6942">
        <f t="shared" si="428"/>
        <v>0</v>
      </c>
      <c r="AF6942" s="3"/>
      <c r="AH6942" s="9"/>
    </row>
    <row r="6943" spans="1:58" ht="10.95" customHeight="1" outlineLevel="1" x14ac:dyDescent="0.25">
      <c r="A6943" t="s">
        <v>7014</v>
      </c>
      <c r="C6943" s="3" t="s">
        <v>12965</v>
      </c>
      <c r="D6943" s="3">
        <v>13</v>
      </c>
      <c r="E6943" s="9">
        <v>1945</v>
      </c>
      <c r="F6943" s="7" t="s">
        <v>5906</v>
      </c>
      <c r="G6943" s="7" t="s">
        <v>2294</v>
      </c>
      <c r="H6943" s="8" t="s">
        <v>3979</v>
      </c>
      <c r="I6943" s="8" t="s">
        <v>7008</v>
      </c>
      <c r="J6943" s="19">
        <v>3</v>
      </c>
      <c r="K6943" s="19" t="s">
        <v>7736</v>
      </c>
      <c r="L6943" s="11">
        <v>8.5</v>
      </c>
      <c r="M6943" s="11"/>
      <c r="N6943" s="24"/>
      <c r="P6943" s="32"/>
      <c r="T6943" s="19"/>
      <c r="U6943" s="3" t="s">
        <v>6872</v>
      </c>
      <c r="X6943" t="str">
        <f t="shared" si="430"/>
        <v/>
      </c>
      <c r="Z6943" t="str">
        <f t="shared" si="431"/>
        <v/>
      </c>
      <c r="AB6943" s="9"/>
      <c r="AC6943" t="s">
        <v>3979</v>
      </c>
      <c r="AD6943">
        <f t="shared" si="428"/>
        <v>0</v>
      </c>
      <c r="AF6943" s="3"/>
      <c r="AH6943" s="9"/>
    </row>
    <row r="6944" spans="1:58" ht="10.95" customHeight="1" outlineLevel="1" x14ac:dyDescent="0.25">
      <c r="A6944" t="s">
        <v>7016</v>
      </c>
      <c r="C6944" s="3" t="s">
        <v>12965</v>
      </c>
      <c r="D6944" s="5" t="s">
        <v>4065</v>
      </c>
      <c r="E6944" s="9">
        <v>1943</v>
      </c>
      <c r="F6944" s="7" t="s">
        <v>6683</v>
      </c>
      <c r="G6944" s="7" t="s">
        <v>6981</v>
      </c>
      <c r="H6944" s="8" t="s">
        <v>5402</v>
      </c>
      <c r="I6944" s="8" t="s">
        <v>7017</v>
      </c>
      <c r="J6944" s="19">
        <v>1</v>
      </c>
      <c r="K6944" s="19" t="s">
        <v>7736</v>
      </c>
      <c r="L6944" s="11">
        <v>1</v>
      </c>
      <c r="M6944" s="11"/>
      <c r="N6944" s="24"/>
      <c r="P6944" s="32"/>
      <c r="T6944" s="19"/>
      <c r="U6944" s="3" t="s">
        <v>4638</v>
      </c>
      <c r="W6944" t="s">
        <v>7738</v>
      </c>
      <c r="X6944" t="str">
        <f t="shared" si="430"/>
        <v/>
      </c>
      <c r="Z6944" t="str">
        <f t="shared" si="431"/>
        <v/>
      </c>
      <c r="AB6944" s="9"/>
      <c r="AC6944" t="s">
        <v>5402</v>
      </c>
      <c r="AD6944">
        <f t="shared" si="428"/>
        <v>1</v>
      </c>
      <c r="AF6944" s="3"/>
      <c r="AH6944" s="9"/>
    </row>
    <row r="6945" spans="1:34" ht="10.95" customHeight="1" outlineLevel="1" x14ac:dyDescent="0.25">
      <c r="A6945" t="s">
        <v>7016</v>
      </c>
      <c r="C6945" s="3" t="s">
        <v>12965</v>
      </c>
      <c r="D6945" s="5" t="s">
        <v>4065</v>
      </c>
      <c r="E6945" s="9">
        <v>1943</v>
      </c>
      <c r="F6945" s="7" t="s">
        <v>6130</v>
      </c>
      <c r="G6945" s="7" t="s">
        <v>5040</v>
      </c>
      <c r="H6945" s="8" t="s">
        <v>5402</v>
      </c>
      <c r="I6945" s="8" t="s">
        <v>7017</v>
      </c>
      <c r="J6945" s="19">
        <v>1</v>
      </c>
      <c r="K6945" s="19" t="s">
        <v>7736</v>
      </c>
      <c r="L6945" s="11">
        <v>1</v>
      </c>
      <c r="M6945" s="11"/>
      <c r="N6945" s="24"/>
      <c r="P6945" s="32"/>
      <c r="T6945" s="19"/>
      <c r="U6945" s="3" t="s">
        <v>4639</v>
      </c>
      <c r="W6945" t="s">
        <v>7738</v>
      </c>
      <c r="X6945" t="str">
        <f t="shared" si="430"/>
        <v/>
      </c>
      <c r="Z6945" t="str">
        <f t="shared" si="431"/>
        <v/>
      </c>
      <c r="AB6945" s="9"/>
      <c r="AC6945" t="s">
        <v>5402</v>
      </c>
      <c r="AD6945">
        <f t="shared" si="428"/>
        <v>1</v>
      </c>
      <c r="AF6945" s="3"/>
      <c r="AH6945" s="9"/>
    </row>
    <row r="6946" spans="1:34" ht="10.95" customHeight="1" outlineLevel="1" x14ac:dyDescent="0.25">
      <c r="A6946" t="s">
        <v>7016</v>
      </c>
      <c r="C6946" s="3" t="s">
        <v>12965</v>
      </c>
      <c r="D6946" s="5" t="s">
        <v>4065</v>
      </c>
      <c r="E6946" s="9">
        <v>1943</v>
      </c>
      <c r="F6946" s="7" t="s">
        <v>5904</v>
      </c>
      <c r="G6946" s="7" t="s">
        <v>1677</v>
      </c>
      <c r="H6946" s="8" t="s">
        <v>5402</v>
      </c>
      <c r="I6946" s="8" t="s">
        <v>7017</v>
      </c>
      <c r="J6946" s="19">
        <v>1</v>
      </c>
      <c r="K6946" s="19" t="s">
        <v>7736</v>
      </c>
      <c r="L6946" s="11">
        <v>1</v>
      </c>
      <c r="M6946" s="11"/>
      <c r="N6946" s="24"/>
      <c r="P6946" s="32"/>
      <c r="T6946" s="19"/>
      <c r="U6946" s="3" t="s">
        <v>4640</v>
      </c>
      <c r="W6946" t="s">
        <v>7738</v>
      </c>
      <c r="X6946" t="str">
        <f t="shared" si="430"/>
        <v/>
      </c>
      <c r="Z6946" t="str">
        <f t="shared" si="431"/>
        <v/>
      </c>
      <c r="AB6946" s="9"/>
      <c r="AC6946" t="s">
        <v>5402</v>
      </c>
      <c r="AD6946">
        <f t="shared" si="428"/>
        <v>1</v>
      </c>
      <c r="AF6946" s="3"/>
      <c r="AH6946" s="9"/>
    </row>
    <row r="6947" spans="1:34" ht="10.95" customHeight="1" outlineLevel="1" x14ac:dyDescent="0.25">
      <c r="A6947" t="s">
        <v>7016</v>
      </c>
      <c r="C6947" s="3" t="s">
        <v>12965</v>
      </c>
      <c r="D6947" s="5" t="s">
        <v>4065</v>
      </c>
      <c r="E6947" s="9">
        <v>1943</v>
      </c>
      <c r="F6947" s="7" t="s">
        <v>4702</v>
      </c>
      <c r="G6947" s="7" t="s">
        <v>6507</v>
      </c>
      <c r="H6947" s="8" t="s">
        <v>5402</v>
      </c>
      <c r="I6947" s="8" t="s">
        <v>7017</v>
      </c>
      <c r="J6947" s="19">
        <v>1</v>
      </c>
      <c r="K6947" s="19" t="s">
        <v>7736</v>
      </c>
      <c r="L6947" s="11">
        <v>1</v>
      </c>
      <c r="M6947" s="11"/>
      <c r="N6947" s="24"/>
      <c r="P6947" s="32"/>
      <c r="T6947" s="19"/>
      <c r="U6947" s="3" t="s">
        <v>4641</v>
      </c>
      <c r="W6947" t="s">
        <v>7738</v>
      </c>
      <c r="X6947" t="str">
        <f t="shared" si="430"/>
        <v/>
      </c>
      <c r="Z6947" t="str">
        <f t="shared" si="431"/>
        <v/>
      </c>
      <c r="AB6947" s="9"/>
      <c r="AC6947" t="s">
        <v>5402</v>
      </c>
      <c r="AD6947">
        <f t="shared" ref="AD6947:AD6973" si="433">COUNTIF(H6947,"*Fuji*")</f>
        <v>1</v>
      </c>
      <c r="AF6947" s="3"/>
      <c r="AH6947" s="9"/>
    </row>
    <row r="6948" spans="1:34" ht="10.95" customHeight="1" outlineLevel="1" x14ac:dyDescent="0.25">
      <c r="A6948" t="s">
        <v>7015</v>
      </c>
      <c r="C6948" s="3" t="s">
        <v>12965</v>
      </c>
      <c r="D6948" s="3">
        <v>11</v>
      </c>
      <c r="E6948" s="9">
        <v>1943</v>
      </c>
      <c r="F6948" s="7" t="s">
        <v>3424</v>
      </c>
      <c r="G6948" s="7" t="s">
        <v>2294</v>
      </c>
      <c r="H6948" s="8" t="s">
        <v>7010</v>
      </c>
      <c r="I6948" s="8" t="s">
        <v>7008</v>
      </c>
      <c r="J6948" s="19">
        <v>3</v>
      </c>
      <c r="K6948" s="19" t="s">
        <v>7736</v>
      </c>
      <c r="L6948" s="11">
        <v>4</v>
      </c>
      <c r="M6948" s="11"/>
      <c r="N6948" s="24"/>
      <c r="P6948" s="32"/>
      <c r="T6948" s="19"/>
      <c r="U6948" s="3" t="s">
        <v>4634</v>
      </c>
      <c r="X6948" t="str">
        <f t="shared" si="430"/>
        <v/>
      </c>
      <c r="Z6948" t="str">
        <f t="shared" si="431"/>
        <v/>
      </c>
      <c r="AB6948" s="9"/>
      <c r="AC6948" t="s">
        <v>7010</v>
      </c>
      <c r="AD6948">
        <f t="shared" si="433"/>
        <v>0</v>
      </c>
      <c r="AF6948" s="3"/>
      <c r="AH6948" s="9"/>
    </row>
    <row r="6949" spans="1:34" ht="10.95" customHeight="1" outlineLevel="1" x14ac:dyDescent="0.25">
      <c r="A6949" t="s">
        <v>7015</v>
      </c>
      <c r="C6949" s="3" t="s">
        <v>12965</v>
      </c>
      <c r="D6949" s="3">
        <v>12</v>
      </c>
      <c r="E6949" s="9">
        <v>1943</v>
      </c>
      <c r="F6949" s="7" t="s">
        <v>6646</v>
      </c>
      <c r="G6949" s="7" t="s">
        <v>3832</v>
      </c>
      <c r="H6949" s="8" t="s">
        <v>7010</v>
      </c>
      <c r="I6949" s="8" t="s">
        <v>7008</v>
      </c>
      <c r="J6949" s="19">
        <v>3</v>
      </c>
      <c r="K6949" s="19" t="s">
        <v>7736</v>
      </c>
      <c r="L6949" s="11">
        <v>10</v>
      </c>
      <c r="M6949" s="11"/>
      <c r="N6949" s="24"/>
      <c r="P6949" s="32"/>
      <c r="T6949" s="19"/>
      <c r="U6949" s="3" t="s">
        <v>4636</v>
      </c>
      <c r="X6949" t="str">
        <f t="shared" si="430"/>
        <v/>
      </c>
      <c r="Z6949" t="str">
        <f t="shared" si="431"/>
        <v/>
      </c>
      <c r="AB6949" s="9"/>
      <c r="AC6949" t="s">
        <v>7010</v>
      </c>
      <c r="AD6949">
        <f t="shared" si="433"/>
        <v>0</v>
      </c>
      <c r="AF6949" s="3"/>
      <c r="AH6949" s="9"/>
    </row>
    <row r="6950" spans="1:34" ht="10.95" customHeight="1" outlineLevel="1" x14ac:dyDescent="0.25">
      <c r="A6950" t="s">
        <v>7015</v>
      </c>
      <c r="C6950" s="3" t="s">
        <v>12965</v>
      </c>
      <c r="D6950" s="5" t="s">
        <v>8365</v>
      </c>
      <c r="E6950" s="9">
        <v>1944</v>
      </c>
      <c r="F6950" s="7" t="s">
        <v>679</v>
      </c>
      <c r="G6950" s="7" t="s">
        <v>6507</v>
      </c>
      <c r="H6950" s="8" t="s">
        <v>5402</v>
      </c>
      <c r="I6950" s="8" t="s">
        <v>7011</v>
      </c>
      <c r="J6950" s="19">
        <v>3</v>
      </c>
      <c r="K6950" s="19" t="s">
        <v>7738</v>
      </c>
      <c r="L6950" s="11"/>
      <c r="M6950" s="11"/>
      <c r="N6950" s="24"/>
      <c r="P6950" s="32"/>
      <c r="T6950" s="19"/>
      <c r="U6950" s="3" t="s">
        <v>6872</v>
      </c>
      <c r="W6950" t="s">
        <v>7738</v>
      </c>
      <c r="X6950" t="str">
        <f t="shared" si="430"/>
        <v/>
      </c>
      <c r="Z6950" t="str">
        <f t="shared" si="431"/>
        <v/>
      </c>
      <c r="AB6950" s="9"/>
      <c r="AC6950" t="s">
        <v>5402</v>
      </c>
      <c r="AD6950">
        <f t="shared" si="433"/>
        <v>1</v>
      </c>
      <c r="AF6950" s="3"/>
      <c r="AH6950" s="9"/>
    </row>
    <row r="6951" spans="1:34" ht="10.95" customHeight="1" outlineLevel="1" x14ac:dyDescent="0.25">
      <c r="A6951" t="s">
        <v>7015</v>
      </c>
      <c r="C6951" s="3" t="s">
        <v>12965</v>
      </c>
      <c r="D6951" s="5" t="s">
        <v>8365</v>
      </c>
      <c r="E6951" s="9">
        <v>1944</v>
      </c>
      <c r="F6951" s="7" t="s">
        <v>5725</v>
      </c>
      <c r="G6951" s="7" t="s">
        <v>6488</v>
      </c>
      <c r="H6951" s="8" t="s">
        <v>5402</v>
      </c>
      <c r="I6951" s="8" t="s">
        <v>7011</v>
      </c>
      <c r="J6951" s="19">
        <v>3</v>
      </c>
      <c r="K6951" s="19" t="s">
        <v>7738</v>
      </c>
      <c r="L6951" s="11"/>
      <c r="M6951" s="11"/>
      <c r="N6951" s="24"/>
      <c r="P6951" s="32"/>
      <c r="T6951" s="19"/>
      <c r="U6951" s="3" t="s">
        <v>6872</v>
      </c>
      <c r="W6951" t="s">
        <v>7738</v>
      </c>
      <c r="X6951" t="str">
        <f t="shared" si="430"/>
        <v/>
      </c>
      <c r="Z6951" t="str">
        <f t="shared" si="431"/>
        <v/>
      </c>
      <c r="AB6951" s="9"/>
      <c r="AC6951" t="s">
        <v>5402</v>
      </c>
      <c r="AD6951">
        <f t="shared" si="433"/>
        <v>1</v>
      </c>
      <c r="AF6951" s="3"/>
      <c r="AH6951" s="9"/>
    </row>
    <row r="6952" spans="1:34" ht="10.95" customHeight="1" outlineLevel="1" x14ac:dyDescent="0.25">
      <c r="A6952" t="s">
        <v>7882</v>
      </c>
      <c r="C6952" s="3" t="s">
        <v>12965</v>
      </c>
      <c r="D6952" s="3">
        <v>1</v>
      </c>
      <c r="E6952" s="9">
        <v>1949</v>
      </c>
      <c r="F6952" s="7" t="s">
        <v>6683</v>
      </c>
      <c r="G6952" s="7" t="s">
        <v>6710</v>
      </c>
      <c r="H6952" s="43" t="s">
        <v>9056</v>
      </c>
      <c r="I6952" s="8" t="s">
        <v>6961</v>
      </c>
      <c r="J6952" s="19">
        <v>5</v>
      </c>
      <c r="K6952" s="19" t="s">
        <v>7736</v>
      </c>
      <c r="L6952" s="11">
        <v>7</v>
      </c>
      <c r="M6952" s="11"/>
      <c r="N6952" s="24"/>
      <c r="P6952" s="32"/>
      <c r="T6952" s="19"/>
      <c r="U6952" s="3" t="s">
        <v>6872</v>
      </c>
      <c r="X6952" t="str">
        <f t="shared" si="430"/>
        <v/>
      </c>
      <c r="Z6952" t="str">
        <f t="shared" si="431"/>
        <v/>
      </c>
      <c r="AB6952" s="9"/>
      <c r="AC6952" s="2" t="s">
        <v>9056</v>
      </c>
      <c r="AD6952">
        <f t="shared" si="433"/>
        <v>0</v>
      </c>
      <c r="AF6952" s="3"/>
      <c r="AH6952" s="9"/>
    </row>
    <row r="6953" spans="1:34" ht="10.95" customHeight="1" outlineLevel="1" x14ac:dyDescent="0.25">
      <c r="A6953" t="s">
        <v>7882</v>
      </c>
      <c r="C6953" s="3" t="s">
        <v>12965</v>
      </c>
      <c r="D6953" s="3">
        <v>6</v>
      </c>
      <c r="E6953" s="9">
        <v>1949</v>
      </c>
      <c r="F6953" s="7" t="s">
        <v>679</v>
      </c>
      <c r="G6953" s="7" t="s">
        <v>6710</v>
      </c>
      <c r="H6953" s="8" t="s">
        <v>6947</v>
      </c>
      <c r="I6953" s="8" t="s">
        <v>6961</v>
      </c>
      <c r="J6953" s="19">
        <v>5</v>
      </c>
      <c r="K6953" s="19" t="s">
        <v>7736</v>
      </c>
      <c r="L6953" s="11">
        <v>0.4</v>
      </c>
      <c r="M6953" s="11"/>
      <c r="N6953" s="24"/>
      <c r="P6953" s="32"/>
      <c r="T6953" s="19"/>
      <c r="U6953" s="3" t="s">
        <v>6872</v>
      </c>
      <c r="X6953" t="str">
        <f t="shared" si="430"/>
        <v/>
      </c>
      <c r="Z6953" t="str">
        <f t="shared" si="431"/>
        <v/>
      </c>
      <c r="AB6953" s="9"/>
      <c r="AC6953" t="s">
        <v>6947</v>
      </c>
      <c r="AD6953">
        <f t="shared" si="433"/>
        <v>0</v>
      </c>
      <c r="AF6953" s="3"/>
      <c r="AH6953" s="9"/>
    </row>
    <row r="6954" spans="1:34" ht="10.95" customHeight="1" outlineLevel="1" x14ac:dyDescent="0.25">
      <c r="A6954" t="s">
        <v>7882</v>
      </c>
      <c r="C6954" s="3" t="s">
        <v>12965</v>
      </c>
      <c r="D6954" s="3">
        <v>29</v>
      </c>
      <c r="E6954" s="9">
        <v>1949</v>
      </c>
      <c r="F6954" s="7" t="s">
        <v>5903</v>
      </c>
      <c r="G6954" s="7" t="s">
        <v>6962</v>
      </c>
      <c r="H6954" s="8" t="s">
        <v>6947</v>
      </c>
      <c r="I6954" s="8" t="s">
        <v>6961</v>
      </c>
      <c r="J6954" s="19">
        <v>5</v>
      </c>
      <c r="K6954" s="19" t="s">
        <v>7738</v>
      </c>
      <c r="L6954" s="11"/>
      <c r="M6954" s="11"/>
      <c r="N6954" s="24"/>
      <c r="P6954" s="32"/>
      <c r="T6954" s="19"/>
      <c r="U6954" s="3" t="s">
        <v>6872</v>
      </c>
      <c r="X6954" t="str">
        <f t="shared" si="430"/>
        <v/>
      </c>
      <c r="Z6954" t="str">
        <f t="shared" si="431"/>
        <v/>
      </c>
      <c r="AB6954" s="9"/>
      <c r="AC6954" t="s">
        <v>6947</v>
      </c>
      <c r="AD6954">
        <f t="shared" si="433"/>
        <v>0</v>
      </c>
      <c r="AF6954" s="3"/>
      <c r="AH6954" s="9"/>
    </row>
    <row r="6955" spans="1:34" ht="10.95" customHeight="1" outlineLevel="1" x14ac:dyDescent="0.25">
      <c r="A6955" t="s">
        <v>7882</v>
      </c>
      <c r="C6955" s="3" t="s">
        <v>12965</v>
      </c>
      <c r="D6955" s="3" t="s">
        <v>4065</v>
      </c>
      <c r="E6955" s="9">
        <v>1949</v>
      </c>
      <c r="F6955" s="7" t="s">
        <v>6127</v>
      </c>
      <c r="G6955" s="7" t="s">
        <v>6954</v>
      </c>
      <c r="H6955" s="43" t="s">
        <v>9056</v>
      </c>
      <c r="I6955" s="8" t="s">
        <v>6961</v>
      </c>
      <c r="J6955" s="19">
        <v>5</v>
      </c>
      <c r="K6955" s="19" t="s">
        <v>7736</v>
      </c>
      <c r="L6955" s="11">
        <v>7</v>
      </c>
      <c r="M6955" s="11"/>
      <c r="N6955" s="24"/>
      <c r="P6955" s="32"/>
      <c r="T6955" s="19"/>
      <c r="U6955" s="3" t="s">
        <v>6872</v>
      </c>
      <c r="X6955" t="str">
        <f t="shared" si="430"/>
        <v/>
      </c>
      <c r="Z6955" t="str">
        <f t="shared" si="431"/>
        <v/>
      </c>
      <c r="AB6955" s="9"/>
      <c r="AC6955" s="2" t="s">
        <v>9056</v>
      </c>
      <c r="AD6955">
        <f t="shared" si="433"/>
        <v>0</v>
      </c>
      <c r="AF6955" s="3"/>
      <c r="AH6955" s="9"/>
    </row>
    <row r="6956" spans="1:34" ht="10.95" customHeight="1" outlineLevel="1" x14ac:dyDescent="0.25">
      <c r="A6956" t="s">
        <v>7882</v>
      </c>
      <c r="C6956" s="3" t="s">
        <v>12965</v>
      </c>
      <c r="D6956" s="3">
        <v>44</v>
      </c>
      <c r="E6956" s="9">
        <v>1949</v>
      </c>
      <c r="F6956" s="7" t="s">
        <v>6129</v>
      </c>
      <c r="G6956" s="7" t="s">
        <v>6954</v>
      </c>
      <c r="H6956" s="8" t="s">
        <v>6947</v>
      </c>
      <c r="I6956" s="8" t="s">
        <v>6963</v>
      </c>
      <c r="J6956" s="19">
        <v>5</v>
      </c>
      <c r="K6956" s="19" t="s">
        <v>7738</v>
      </c>
      <c r="L6956" s="11"/>
      <c r="M6956" s="11"/>
      <c r="N6956" s="24"/>
      <c r="P6956" s="32"/>
      <c r="T6956" s="19"/>
      <c r="U6956" s="3" t="s">
        <v>6872</v>
      </c>
      <c r="X6956" t="str">
        <f t="shared" si="430"/>
        <v/>
      </c>
      <c r="Z6956" t="str">
        <f t="shared" si="431"/>
        <v/>
      </c>
      <c r="AB6956" s="9"/>
      <c r="AC6956" t="s">
        <v>6947</v>
      </c>
      <c r="AD6956">
        <f t="shared" si="433"/>
        <v>0</v>
      </c>
      <c r="AF6956" s="3"/>
      <c r="AH6956" s="9"/>
    </row>
    <row r="6957" spans="1:34" ht="10.95" customHeight="1" outlineLevel="1" x14ac:dyDescent="0.25">
      <c r="A6957" t="s">
        <v>7883</v>
      </c>
      <c r="C6957" s="3" t="s">
        <v>12965</v>
      </c>
      <c r="D6957" s="3">
        <v>6</v>
      </c>
      <c r="E6957" s="9">
        <v>1947</v>
      </c>
      <c r="F6957" s="7" t="s">
        <v>679</v>
      </c>
      <c r="G6957" s="7" t="s">
        <v>6710</v>
      </c>
      <c r="H6957" s="8" t="s">
        <v>6947</v>
      </c>
      <c r="I6957" s="8" t="s">
        <v>6946</v>
      </c>
      <c r="J6957" s="19">
        <v>5</v>
      </c>
      <c r="K6957" s="19" t="s">
        <v>7736</v>
      </c>
      <c r="L6957" s="11">
        <v>2</v>
      </c>
      <c r="M6957" s="11"/>
      <c r="N6957" s="24"/>
      <c r="P6957" s="32"/>
      <c r="T6957" s="19"/>
      <c r="U6957" s="3" t="s">
        <v>6872</v>
      </c>
      <c r="X6957" t="str">
        <f t="shared" si="430"/>
        <v/>
      </c>
      <c r="Z6957" t="str">
        <f t="shared" si="431"/>
        <v/>
      </c>
      <c r="AB6957" s="9"/>
      <c r="AC6957" t="s">
        <v>6947</v>
      </c>
      <c r="AD6957">
        <f t="shared" si="433"/>
        <v>0</v>
      </c>
      <c r="AF6957" s="3"/>
      <c r="AH6957" s="9"/>
    </row>
    <row r="6958" spans="1:34" ht="10.95" customHeight="1" outlineLevel="1" x14ac:dyDescent="0.25">
      <c r="A6958" t="s">
        <v>7883</v>
      </c>
      <c r="C6958" s="3" t="s">
        <v>12965</v>
      </c>
      <c r="D6958" s="3">
        <v>16</v>
      </c>
      <c r="E6958" s="9">
        <v>1947</v>
      </c>
      <c r="F6958" s="7" t="s">
        <v>4702</v>
      </c>
      <c r="G6958" s="7" t="s">
        <v>6948</v>
      </c>
      <c r="H6958" s="8" t="s">
        <v>4775</v>
      </c>
      <c r="I6958" s="8" t="s">
        <v>6946</v>
      </c>
      <c r="J6958" s="19">
        <v>3</v>
      </c>
      <c r="K6958" s="19" t="s">
        <v>7738</v>
      </c>
      <c r="L6958" s="11"/>
      <c r="M6958" s="11"/>
      <c r="N6958" s="24"/>
      <c r="P6958" s="32"/>
      <c r="T6958" s="19"/>
      <c r="U6958" s="3" t="s">
        <v>6872</v>
      </c>
      <c r="X6958" t="str">
        <f t="shared" si="430"/>
        <v/>
      </c>
      <c r="Z6958" t="str">
        <f t="shared" si="431"/>
        <v/>
      </c>
      <c r="AB6958" s="9"/>
      <c r="AC6958" t="s">
        <v>4775</v>
      </c>
      <c r="AD6958">
        <f t="shared" si="433"/>
        <v>0</v>
      </c>
      <c r="AF6958" s="3"/>
      <c r="AH6958" s="9"/>
    </row>
    <row r="6959" spans="1:34" ht="10.95" customHeight="1" outlineLevel="1" x14ac:dyDescent="0.25">
      <c r="A6959" t="s">
        <v>7883</v>
      </c>
      <c r="C6959" s="3" t="s">
        <v>12965</v>
      </c>
      <c r="D6959" s="3">
        <v>30</v>
      </c>
      <c r="E6959" s="9">
        <v>1947</v>
      </c>
      <c r="F6959" s="7" t="s">
        <v>5902</v>
      </c>
      <c r="G6959" s="7" t="s">
        <v>6950</v>
      </c>
      <c r="H6959" s="8" t="s">
        <v>4775</v>
      </c>
      <c r="I6959" s="8" t="s">
        <v>6949</v>
      </c>
      <c r="J6959" s="19">
        <v>3</v>
      </c>
      <c r="K6959" s="19" t="s">
        <v>7736</v>
      </c>
      <c r="L6959" s="11">
        <v>0.5</v>
      </c>
      <c r="M6959" s="11"/>
      <c r="N6959" s="24"/>
      <c r="P6959" s="32"/>
      <c r="T6959" s="19"/>
      <c r="U6959" s="3" t="s">
        <v>6872</v>
      </c>
      <c r="X6959" t="str">
        <f t="shared" si="430"/>
        <v/>
      </c>
      <c r="Z6959" t="str">
        <f t="shared" si="431"/>
        <v/>
      </c>
      <c r="AB6959" s="9"/>
      <c r="AC6959" t="s">
        <v>4775</v>
      </c>
      <c r="AD6959">
        <f t="shared" si="433"/>
        <v>0</v>
      </c>
      <c r="AF6959" s="3"/>
      <c r="AH6959" s="9"/>
    </row>
    <row r="6960" spans="1:34" ht="10.95" customHeight="1" outlineLevel="1" x14ac:dyDescent="0.25">
      <c r="A6960" t="s">
        <v>7883</v>
      </c>
      <c r="C6960" s="3" t="s">
        <v>12965</v>
      </c>
      <c r="D6960" s="3">
        <v>32</v>
      </c>
      <c r="E6960" s="9">
        <v>1947</v>
      </c>
      <c r="F6960" s="7" t="s">
        <v>5903</v>
      </c>
      <c r="G6960" s="7" t="s">
        <v>6710</v>
      </c>
      <c r="H6960" s="8" t="s">
        <v>6947</v>
      </c>
      <c r="I6960" s="8" t="s">
        <v>6949</v>
      </c>
      <c r="J6960" s="19">
        <v>5</v>
      </c>
      <c r="K6960" s="19" t="s">
        <v>7736</v>
      </c>
      <c r="L6960" s="11">
        <v>0.5</v>
      </c>
      <c r="M6960" s="11"/>
      <c r="N6960" s="24"/>
      <c r="P6960" s="32"/>
      <c r="T6960" s="19"/>
      <c r="U6960" s="3" t="s">
        <v>6872</v>
      </c>
      <c r="X6960" t="str">
        <f t="shared" si="430"/>
        <v/>
      </c>
      <c r="Z6960" t="str">
        <f t="shared" si="431"/>
        <v/>
      </c>
      <c r="AB6960" s="9"/>
      <c r="AC6960" t="s">
        <v>6947</v>
      </c>
      <c r="AD6960">
        <f t="shared" si="433"/>
        <v>0</v>
      </c>
      <c r="AF6960" s="3"/>
      <c r="AH6960" s="9"/>
    </row>
    <row r="6961" spans="1:48" ht="10.95" customHeight="1" outlineLevel="1" x14ac:dyDescent="0.25">
      <c r="A6961" t="s">
        <v>7883</v>
      </c>
      <c r="C6961" s="3" t="s">
        <v>12965</v>
      </c>
      <c r="D6961" s="3">
        <v>40</v>
      </c>
      <c r="E6961" s="9">
        <v>1948</v>
      </c>
      <c r="F6961" s="7" t="s">
        <v>5902</v>
      </c>
      <c r="G6961" s="7" t="s">
        <v>6952</v>
      </c>
      <c r="H6961" s="8" t="s">
        <v>4775</v>
      </c>
      <c r="I6961" s="8" t="s">
        <v>6951</v>
      </c>
      <c r="J6961" s="19">
        <v>3</v>
      </c>
      <c r="K6961" s="19" t="s">
        <v>7736</v>
      </c>
      <c r="L6961" s="11">
        <v>1</v>
      </c>
      <c r="M6961" s="11"/>
      <c r="N6961" s="24"/>
      <c r="P6961" s="32"/>
      <c r="T6961" s="19"/>
      <c r="U6961" s="3" t="s">
        <v>6872</v>
      </c>
      <c r="X6961" t="str">
        <f t="shared" si="430"/>
        <v/>
      </c>
      <c r="Z6961" t="str">
        <f t="shared" si="431"/>
        <v/>
      </c>
      <c r="AB6961" s="9"/>
      <c r="AC6961" t="s">
        <v>4775</v>
      </c>
      <c r="AD6961">
        <f t="shared" si="433"/>
        <v>0</v>
      </c>
      <c r="AF6961" s="3"/>
      <c r="AH6961" s="9"/>
    </row>
    <row r="6962" spans="1:48" ht="10.95" customHeight="1" outlineLevel="1" x14ac:dyDescent="0.25">
      <c r="A6962" t="s">
        <v>7883</v>
      </c>
      <c r="C6962" s="3" t="s">
        <v>12965</v>
      </c>
      <c r="D6962" s="5" t="s">
        <v>8365</v>
      </c>
      <c r="E6962" s="9">
        <v>1948</v>
      </c>
      <c r="F6962" s="7" t="s">
        <v>7005</v>
      </c>
      <c r="G6962" s="7" t="s">
        <v>6710</v>
      </c>
      <c r="H6962" s="8" t="s">
        <v>6965</v>
      </c>
      <c r="I6962" s="8" t="s">
        <v>7004</v>
      </c>
      <c r="J6962" s="19">
        <v>3</v>
      </c>
      <c r="K6962" s="19" t="s">
        <v>7736</v>
      </c>
      <c r="L6962" s="11">
        <v>3</v>
      </c>
      <c r="M6962" s="11"/>
      <c r="N6962" s="24"/>
      <c r="P6962" s="32"/>
      <c r="T6962" s="19"/>
      <c r="U6962" s="3" t="s">
        <v>6872</v>
      </c>
      <c r="W6962" t="s">
        <v>7738</v>
      </c>
      <c r="X6962" t="str">
        <f t="shared" si="430"/>
        <v/>
      </c>
      <c r="Z6962" t="str">
        <f t="shared" si="431"/>
        <v/>
      </c>
      <c r="AB6962" s="9"/>
      <c r="AC6962" t="s">
        <v>6965</v>
      </c>
      <c r="AD6962">
        <f t="shared" si="433"/>
        <v>0</v>
      </c>
      <c r="AF6962" s="3"/>
      <c r="AH6962" s="9"/>
    </row>
    <row r="6963" spans="1:48" ht="10.95" customHeight="1" outlineLevel="1" x14ac:dyDescent="0.25">
      <c r="A6963" t="s">
        <v>7883</v>
      </c>
      <c r="C6963" s="3" t="s">
        <v>12965</v>
      </c>
      <c r="D6963" s="3">
        <v>60</v>
      </c>
      <c r="E6963" s="9">
        <v>1948</v>
      </c>
      <c r="F6963" s="7" t="s">
        <v>6129</v>
      </c>
      <c r="G6963" s="7" t="s">
        <v>6954</v>
      </c>
      <c r="H6963" s="8" t="s">
        <v>6947</v>
      </c>
      <c r="I6963" s="8" t="s">
        <v>6953</v>
      </c>
      <c r="J6963" s="19">
        <v>5</v>
      </c>
      <c r="K6963" s="19" t="s">
        <v>7736</v>
      </c>
      <c r="L6963" s="11">
        <v>0.3</v>
      </c>
      <c r="M6963" s="11"/>
      <c r="N6963" s="24"/>
      <c r="P6963" s="32"/>
      <c r="T6963" s="19"/>
      <c r="U6963" s="3" t="s">
        <v>6872</v>
      </c>
      <c r="X6963" t="str">
        <f t="shared" si="430"/>
        <v/>
      </c>
      <c r="Z6963" t="str">
        <f t="shared" si="431"/>
        <v/>
      </c>
      <c r="AB6963" s="9"/>
      <c r="AC6963" t="s">
        <v>6947</v>
      </c>
      <c r="AD6963">
        <f t="shared" si="433"/>
        <v>0</v>
      </c>
      <c r="AF6963" s="3"/>
      <c r="AH6963" s="9"/>
    </row>
    <row r="6964" spans="1:48" ht="10.95" customHeight="1" outlineLevel="1" x14ac:dyDescent="0.25">
      <c r="A6964" t="s">
        <v>7883</v>
      </c>
      <c r="C6964" s="3" t="s">
        <v>12965</v>
      </c>
      <c r="D6964" s="3" t="s">
        <v>4065</v>
      </c>
      <c r="E6964" s="9">
        <v>1948</v>
      </c>
      <c r="F6964" s="7" t="s">
        <v>20067</v>
      </c>
      <c r="G6964" s="7" t="s">
        <v>6954</v>
      </c>
      <c r="H6964" s="8" t="s">
        <v>6947</v>
      </c>
      <c r="I6964" s="8" t="s">
        <v>6946</v>
      </c>
      <c r="J6964" s="19">
        <v>5</v>
      </c>
      <c r="K6964" s="19" t="s">
        <v>7736</v>
      </c>
      <c r="L6964" s="11">
        <v>1.5</v>
      </c>
      <c r="M6964" s="11"/>
      <c r="N6964" s="24"/>
      <c r="P6964" s="32"/>
      <c r="T6964" s="19"/>
      <c r="U6964" s="3" t="s">
        <v>6872</v>
      </c>
      <c r="W6964" t="s">
        <v>7738</v>
      </c>
      <c r="X6964" t="str">
        <f t="shared" si="430"/>
        <v/>
      </c>
      <c r="Z6964" t="str">
        <f t="shared" si="431"/>
        <v/>
      </c>
      <c r="AB6964" s="9"/>
      <c r="AC6964" t="s">
        <v>6947</v>
      </c>
      <c r="AD6964">
        <f t="shared" si="433"/>
        <v>0</v>
      </c>
      <c r="AF6964" s="3"/>
      <c r="AH6964" s="9"/>
    </row>
    <row r="6965" spans="1:48" ht="10.95" customHeight="1" outlineLevel="1" x14ac:dyDescent="0.25">
      <c r="A6965" t="s">
        <v>7883</v>
      </c>
      <c r="C6965" s="3" t="s">
        <v>12965</v>
      </c>
      <c r="D6965" s="3" t="s">
        <v>4065</v>
      </c>
      <c r="E6965" s="9">
        <v>1948</v>
      </c>
      <c r="F6965" s="7" t="s">
        <v>18008</v>
      </c>
      <c r="G6965" s="7" t="s">
        <v>6954</v>
      </c>
      <c r="H6965" s="8" t="s">
        <v>6947</v>
      </c>
      <c r="I6965" s="8" t="s">
        <v>6953</v>
      </c>
      <c r="J6965" s="19">
        <v>5</v>
      </c>
      <c r="K6965" s="19" t="s">
        <v>7736</v>
      </c>
      <c r="L6965" s="11">
        <v>0.5</v>
      </c>
      <c r="M6965" s="11"/>
      <c r="N6965" s="24"/>
      <c r="P6965" s="32"/>
      <c r="T6965" s="19"/>
      <c r="U6965" s="3" t="s">
        <v>6872</v>
      </c>
      <c r="W6965" t="s">
        <v>7738</v>
      </c>
      <c r="X6965" t="str">
        <f t="shared" si="430"/>
        <v/>
      </c>
      <c r="Z6965" t="str">
        <f t="shared" si="431"/>
        <v/>
      </c>
      <c r="AB6965" s="9"/>
      <c r="AC6965" t="s">
        <v>6947</v>
      </c>
      <c r="AD6965">
        <f t="shared" si="433"/>
        <v>0</v>
      </c>
      <c r="AF6965" s="3"/>
      <c r="AH6965" s="9"/>
    </row>
    <row r="6966" spans="1:48" ht="10.95" customHeight="1" outlineLevel="1" x14ac:dyDescent="0.25">
      <c r="A6966" t="s">
        <v>7883</v>
      </c>
      <c r="C6966" s="3" t="s">
        <v>12965</v>
      </c>
      <c r="D6966" s="3">
        <v>63</v>
      </c>
      <c r="E6966" s="9">
        <v>1948</v>
      </c>
      <c r="F6966" s="7" t="s">
        <v>18005</v>
      </c>
      <c r="G6966" s="7" t="s">
        <v>6955</v>
      </c>
      <c r="H6966" s="8" t="s">
        <v>4775</v>
      </c>
      <c r="I6966" s="8" t="s">
        <v>6953</v>
      </c>
      <c r="J6966" s="19">
        <v>3</v>
      </c>
      <c r="K6966" s="19" t="s">
        <v>7736</v>
      </c>
      <c r="L6966" s="11">
        <v>8</v>
      </c>
      <c r="M6966" s="11"/>
      <c r="N6966" s="24"/>
      <c r="P6966" s="32"/>
      <c r="T6966" s="19"/>
      <c r="U6966" s="3" t="s">
        <v>6872</v>
      </c>
      <c r="X6966" t="str">
        <f t="shared" si="430"/>
        <v/>
      </c>
      <c r="Z6966" t="str">
        <f t="shared" si="431"/>
        <v/>
      </c>
      <c r="AB6966" s="9"/>
      <c r="AC6966" t="s">
        <v>4775</v>
      </c>
      <c r="AD6966">
        <f t="shared" si="433"/>
        <v>0</v>
      </c>
      <c r="AF6966" s="3"/>
      <c r="AH6966" s="9"/>
    </row>
    <row r="6967" spans="1:48" ht="10.95" customHeight="1" outlineLevel="1" x14ac:dyDescent="0.25">
      <c r="A6967" t="s">
        <v>7883</v>
      </c>
      <c r="C6967" s="3" t="s">
        <v>12965</v>
      </c>
      <c r="D6967" s="3" t="s">
        <v>4065</v>
      </c>
      <c r="E6967" s="9">
        <v>1948</v>
      </c>
      <c r="F6967" s="7" t="s">
        <v>18007</v>
      </c>
      <c r="G6967" s="7" t="s">
        <v>6948</v>
      </c>
      <c r="H6967" s="8" t="s">
        <v>4775</v>
      </c>
      <c r="I6967" s="8" t="s">
        <v>6946</v>
      </c>
      <c r="J6967" s="19">
        <v>3</v>
      </c>
      <c r="K6967" s="19" t="s">
        <v>7736</v>
      </c>
      <c r="L6967" s="11">
        <v>0.5</v>
      </c>
      <c r="M6967" s="11"/>
      <c r="N6967" s="24"/>
      <c r="P6967" s="32"/>
      <c r="T6967" s="19"/>
      <c r="U6967" s="3" t="s">
        <v>18006</v>
      </c>
      <c r="W6967" t="s">
        <v>7738</v>
      </c>
      <c r="X6967" t="str">
        <f t="shared" si="430"/>
        <v/>
      </c>
      <c r="Z6967" t="str">
        <f t="shared" si="431"/>
        <v/>
      </c>
      <c r="AB6967" s="9"/>
      <c r="AC6967" t="s">
        <v>4775</v>
      </c>
      <c r="AD6967">
        <f t="shared" si="433"/>
        <v>0</v>
      </c>
      <c r="AF6967" s="3"/>
      <c r="AH6967" s="9"/>
    </row>
    <row r="6968" spans="1:48" ht="10.95" customHeight="1" outlineLevel="1" collapsed="1" x14ac:dyDescent="0.25">
      <c r="A6968" t="s">
        <v>7883</v>
      </c>
      <c r="C6968" s="3" t="s">
        <v>12965</v>
      </c>
      <c r="D6968" s="3">
        <v>83</v>
      </c>
      <c r="E6968" s="9">
        <v>1948</v>
      </c>
      <c r="F6968" s="7" t="s">
        <v>6646</v>
      </c>
      <c r="G6968" s="7" t="s">
        <v>6954</v>
      </c>
      <c r="H6968" s="8" t="s">
        <v>4775</v>
      </c>
      <c r="I6968" s="8" t="s">
        <v>6956</v>
      </c>
      <c r="J6968" s="19">
        <v>3</v>
      </c>
      <c r="K6968" s="19" t="s">
        <v>7736</v>
      </c>
      <c r="L6968" s="11">
        <v>5</v>
      </c>
      <c r="M6968" s="11"/>
      <c r="N6968" s="24"/>
      <c r="P6968" s="32"/>
      <c r="T6968" s="19"/>
      <c r="U6968" s="3" t="s">
        <v>18002</v>
      </c>
      <c r="X6968" t="str">
        <f t="shared" si="430"/>
        <v/>
      </c>
      <c r="Z6968" t="str">
        <f t="shared" si="431"/>
        <v/>
      </c>
      <c r="AB6968" s="9"/>
      <c r="AC6968" t="s">
        <v>4775</v>
      </c>
      <c r="AD6968">
        <f t="shared" si="433"/>
        <v>0</v>
      </c>
      <c r="AF6968" s="3"/>
      <c r="AH6968" s="9"/>
    </row>
    <row r="6969" spans="1:48" ht="10.95" customHeight="1" outlineLevel="1" x14ac:dyDescent="0.25">
      <c r="A6969" t="s">
        <v>7883</v>
      </c>
      <c r="C6969" s="3" t="s">
        <v>12965</v>
      </c>
      <c r="D6969" s="3">
        <v>85</v>
      </c>
      <c r="E6969" s="9">
        <v>1948</v>
      </c>
      <c r="F6969" s="7" t="s">
        <v>6957</v>
      </c>
      <c r="G6969" s="7" t="s">
        <v>6958</v>
      </c>
      <c r="H6969" s="8" t="s">
        <v>6947</v>
      </c>
      <c r="I6969" s="8" t="s">
        <v>6956</v>
      </c>
      <c r="J6969" s="19">
        <v>5</v>
      </c>
      <c r="K6969" s="19" t="s">
        <v>7736</v>
      </c>
      <c r="L6969" s="11">
        <v>2.5</v>
      </c>
      <c r="M6969" s="11"/>
      <c r="N6969" s="24"/>
      <c r="P6969" s="32"/>
      <c r="T6969" s="19"/>
      <c r="U6969" s="3" t="s">
        <v>18003</v>
      </c>
      <c r="X6969" t="str">
        <f t="shared" si="430"/>
        <v/>
      </c>
      <c r="Z6969" t="str">
        <f t="shared" si="431"/>
        <v/>
      </c>
      <c r="AB6969" s="9"/>
      <c r="AC6969" t="s">
        <v>6947</v>
      </c>
      <c r="AD6969">
        <f t="shared" si="433"/>
        <v>0</v>
      </c>
      <c r="AF6969" s="3"/>
      <c r="AH6969" s="9"/>
    </row>
    <row r="6970" spans="1:48" ht="10.95" customHeight="1" outlineLevel="1" x14ac:dyDescent="0.25">
      <c r="A6970" t="s">
        <v>7883</v>
      </c>
      <c r="C6970" s="3" t="s">
        <v>12965</v>
      </c>
      <c r="D6970" s="5" t="s">
        <v>8365</v>
      </c>
      <c r="E6970" s="9">
        <v>1948</v>
      </c>
      <c r="F6970" s="7" t="s">
        <v>7018</v>
      </c>
      <c r="G6970" s="7" t="s">
        <v>2294</v>
      </c>
      <c r="H6970" s="8" t="s">
        <v>7010</v>
      </c>
      <c r="I6970" s="8" t="s">
        <v>7019</v>
      </c>
      <c r="J6970" s="19">
        <v>3</v>
      </c>
      <c r="K6970" s="19" t="s">
        <v>7736</v>
      </c>
      <c r="L6970" s="11">
        <v>4.3</v>
      </c>
      <c r="M6970" s="11"/>
      <c r="N6970" s="24"/>
      <c r="P6970" s="32"/>
      <c r="T6970" s="19"/>
      <c r="U6970" s="3" t="s">
        <v>6872</v>
      </c>
      <c r="W6970" t="s">
        <v>7738</v>
      </c>
      <c r="X6970" t="str">
        <f t="shared" si="430"/>
        <v/>
      </c>
      <c r="Z6970" t="str">
        <f t="shared" si="431"/>
        <v/>
      </c>
      <c r="AB6970" s="9"/>
      <c r="AC6970" t="s">
        <v>7010</v>
      </c>
      <c r="AD6970">
        <f t="shared" si="433"/>
        <v>0</v>
      </c>
      <c r="AF6970" s="3"/>
      <c r="AH6970" s="9"/>
    </row>
    <row r="6971" spans="1:48" ht="10.95" customHeight="1" outlineLevel="1" x14ac:dyDescent="0.25">
      <c r="A6971" t="s">
        <v>7883</v>
      </c>
      <c r="C6971" s="3" t="s">
        <v>12965</v>
      </c>
      <c r="D6971" s="5" t="s">
        <v>8365</v>
      </c>
      <c r="E6971" s="9">
        <v>1948</v>
      </c>
      <c r="F6971" s="7" t="s">
        <v>7012</v>
      </c>
      <c r="G6971" s="7" t="s">
        <v>3834</v>
      </c>
      <c r="H6971" s="8" t="s">
        <v>7009</v>
      </c>
      <c r="I6971" s="8" t="s">
        <v>7013</v>
      </c>
      <c r="J6971" s="19">
        <v>3</v>
      </c>
      <c r="K6971" s="19" t="s">
        <v>7738</v>
      </c>
      <c r="L6971" s="11"/>
      <c r="M6971" s="11"/>
      <c r="N6971" s="24"/>
      <c r="P6971" s="32"/>
      <c r="T6971" s="19"/>
      <c r="U6971" s="3" t="s">
        <v>6872</v>
      </c>
      <c r="W6971" t="s">
        <v>7738</v>
      </c>
      <c r="X6971" t="str">
        <f t="shared" si="430"/>
        <v/>
      </c>
      <c r="Z6971" t="str">
        <f t="shared" si="431"/>
        <v/>
      </c>
      <c r="AB6971" s="9"/>
      <c r="AC6971" t="s">
        <v>7009</v>
      </c>
      <c r="AD6971">
        <f t="shared" si="433"/>
        <v>0</v>
      </c>
      <c r="AF6971" s="3"/>
      <c r="AH6971" s="9"/>
    </row>
    <row r="6972" spans="1:48" ht="10.95" customHeight="1" outlineLevel="1" x14ac:dyDescent="0.25">
      <c r="A6972" t="s">
        <v>7883</v>
      </c>
      <c r="C6972" s="3" t="s">
        <v>12965</v>
      </c>
      <c r="D6972" s="5" t="s">
        <v>8365</v>
      </c>
      <c r="E6972" s="9">
        <v>1949</v>
      </c>
      <c r="F6972" s="7" t="s">
        <v>18004</v>
      </c>
      <c r="G6972" s="7" t="s">
        <v>6954</v>
      </c>
      <c r="H6972" s="8" t="s">
        <v>4775</v>
      </c>
      <c r="I6972" s="8" t="s">
        <v>6956</v>
      </c>
      <c r="J6972" s="19">
        <v>3</v>
      </c>
      <c r="K6972" s="19" t="s">
        <v>7736</v>
      </c>
      <c r="L6972" s="11">
        <v>0.8</v>
      </c>
      <c r="M6972" s="11"/>
      <c r="N6972" s="24"/>
      <c r="P6972" s="32"/>
      <c r="T6972" s="19"/>
      <c r="U6972" s="3"/>
      <c r="W6972" t="s">
        <v>7738</v>
      </c>
      <c r="X6972" t="str">
        <f t="shared" si="430"/>
        <v/>
      </c>
      <c r="Z6972" t="str">
        <f t="shared" si="431"/>
        <v/>
      </c>
      <c r="AB6972" s="9"/>
      <c r="AC6972" t="s">
        <v>4775</v>
      </c>
      <c r="AD6972">
        <f t="shared" si="433"/>
        <v>0</v>
      </c>
      <c r="AF6972" s="3"/>
      <c r="AH6972" s="9"/>
    </row>
    <row r="6973" spans="1:48" ht="10.95" customHeight="1" outlineLevel="1" x14ac:dyDescent="0.25">
      <c r="A6973" t="s">
        <v>7883</v>
      </c>
      <c r="C6973" s="3" t="s">
        <v>12965</v>
      </c>
      <c r="D6973" s="3">
        <v>90</v>
      </c>
      <c r="E6973" s="9">
        <v>1949</v>
      </c>
      <c r="F6973" s="7" t="s">
        <v>5902</v>
      </c>
      <c r="G6973" s="7" t="s">
        <v>6960</v>
      </c>
      <c r="H6973" s="8" t="s">
        <v>4775</v>
      </c>
      <c r="I6973" s="45" t="s">
        <v>6959</v>
      </c>
      <c r="J6973" s="19">
        <v>3</v>
      </c>
      <c r="K6973" s="19" t="s">
        <v>7736</v>
      </c>
      <c r="L6973" s="11">
        <v>0.7</v>
      </c>
      <c r="M6973" s="11"/>
      <c r="N6973" s="24"/>
      <c r="P6973" s="32"/>
      <c r="T6973" s="19"/>
      <c r="U6973" s="3" t="s">
        <v>6872</v>
      </c>
      <c r="X6973" t="str">
        <f t="shared" si="430"/>
        <v/>
      </c>
      <c r="Z6973" t="str">
        <f t="shared" si="431"/>
        <v/>
      </c>
      <c r="AB6973" s="9"/>
      <c r="AC6973" t="s">
        <v>4775</v>
      </c>
      <c r="AD6973">
        <f t="shared" si="433"/>
        <v>0</v>
      </c>
      <c r="AF6973" s="3"/>
      <c r="AH6973" s="9"/>
    </row>
    <row r="6974" spans="1:48" ht="10.95" customHeight="1" x14ac:dyDescent="0.25">
      <c r="A6974" t="s">
        <v>14348</v>
      </c>
      <c r="B6974" t="s">
        <v>14328</v>
      </c>
      <c r="C6974" s="3" t="s">
        <v>12965</v>
      </c>
      <c r="E6974" s="9"/>
      <c r="F6974" s="7"/>
      <c r="G6974" s="7"/>
      <c r="H6974" s="8"/>
      <c r="I6974" s="8"/>
      <c r="J6974" s="19"/>
      <c r="K6974" s="19"/>
      <c r="L6974" s="11"/>
      <c r="M6974" s="11">
        <f>SUM(L6975:L7025)</f>
        <v>96.95</v>
      </c>
      <c r="N6974" s="24">
        <v>3489</v>
      </c>
      <c r="O6974">
        <f>COUNTIF(K6975:K7025,"*")</f>
        <v>51</v>
      </c>
      <c r="P6974" s="32">
        <f>O6974/N6974</f>
        <v>1.4617368873602751E-2</v>
      </c>
      <c r="Q6974">
        <f>COUNTIF(K6975:K7025,"Y")+COUNTIF(K6975:K7025,"S")</f>
        <v>42</v>
      </c>
      <c r="T6974" s="19" t="s">
        <v>7736</v>
      </c>
      <c r="U6974" s="3"/>
      <c r="V6974" t="s">
        <v>18424</v>
      </c>
      <c r="X6974" t="str">
        <f t="shared" si="430"/>
        <v/>
      </c>
      <c r="Z6974" t="str">
        <f t="shared" si="431"/>
        <v/>
      </c>
      <c r="AB6974" s="9"/>
      <c r="AE6974">
        <f>COUNTIF(AD6975:AD7025,"1")</f>
        <v>1</v>
      </c>
      <c r="AF6974" s="3"/>
      <c r="AH6974" s="9"/>
      <c r="AI6974">
        <f>COUNTIF($J6975:$J7025,"1")-COUNTIFS($J6975:$J7025,"1",$K6975:$K7025,"V")</f>
        <v>9</v>
      </c>
      <c r="AJ6974">
        <f>COUNTIFS($J6975:$J7025,"1",$K6975:$K7025,"Y")+COUNTIFS($J6975:$J7025,"1",$K6975:$K7025,"s")</f>
        <v>9</v>
      </c>
      <c r="AK6974">
        <f>COUNTIF($J6975:$J7025,"2")-COUNTIFS($J6975:$J7025,"2",$K6975:$K7025,"V")</f>
        <v>0</v>
      </c>
      <c r="AL6974">
        <f>COUNTIFS($J6975:$J7025,"2",$K6975:$K7025,"Y")+COUNTIFS($J6975:$J7025,"2",$K6975:$K7025,"s")</f>
        <v>0</v>
      </c>
      <c r="AM6974">
        <f>COUNTIF($J6975:$J7025,"3")-COUNTIFS($J6975:$J7025,"3",$K6975:$K7025,"V")</f>
        <v>40</v>
      </c>
      <c r="AN6974">
        <f>COUNTIFS($J6975:$J7025,"3",$K6975:$K7025,"Y")+COUNTIFS($J6975:$J7025,"3",$K6975:$K7025,"s")</f>
        <v>31</v>
      </c>
      <c r="AO6974">
        <f>COUNTIF($J6975:$J7025,"4")-COUNTIFS($J6975:$J7025,"4",$K6975:$K7025,"V")</f>
        <v>0</v>
      </c>
      <c r="AP6974">
        <f>COUNTIFS($J6975:$J7025,"4",$K6975:$K7025,"Y")+COUNTIFS($J6975:$J7025,"4",$K6975:$K7025,"s")</f>
        <v>0</v>
      </c>
      <c r="AQ6974">
        <f>COUNTIF($J6975:$J7025,"5")-COUNTIFS($J6975:$J7025,"5",$K6975:$K7025,"V")</f>
        <v>2</v>
      </c>
      <c r="AR6974">
        <f>COUNTIFS($J6975:$J7025,"5",$K6975:$K7025,"Y")+COUNTIFS($J6975:$J7025,"5",$K6975:$K7025,"s")</f>
        <v>2</v>
      </c>
      <c r="AS6974">
        <f>COUNTIF($J6975:$J7025,"6")-COUNTIFS($J6975:$J7025,"6",$K6975:$K7025,"V")</f>
        <v>0</v>
      </c>
      <c r="AT6974">
        <f>COUNTIFS($J6975:$J7025,"6",$K6975:$K7025,"Y")+COUNTIFS($J6975:$J7025,"6",$K6975:$K7025,"s")</f>
        <v>0</v>
      </c>
      <c r="AU6974">
        <f>COUNTIF($J6975:$J7025,"7")-COUNTIFS($J6975:$J7025,"7",$K6975:$K7025,"V")</f>
        <v>0</v>
      </c>
      <c r="AV6974">
        <f>COUNTIFS($J6975:$J7025,"7",$K6975:$K7025,"Y")+COUNTIFS($J6975:$J7025,"7",$K6975:$K7025,"s")</f>
        <v>0</v>
      </c>
    </row>
    <row r="6975" spans="1:48" ht="10.95" customHeight="1" outlineLevel="1" x14ac:dyDescent="0.25">
      <c r="A6975" t="s">
        <v>2599</v>
      </c>
      <c r="C6975" s="3" t="s">
        <v>12965</v>
      </c>
      <c r="D6975" s="3">
        <v>596</v>
      </c>
      <c r="E6975" s="9">
        <v>1930</v>
      </c>
      <c r="F6975" s="7" t="s">
        <v>21841</v>
      </c>
      <c r="G6975" s="7" t="s">
        <v>2078</v>
      </c>
      <c r="H6975" s="8" t="s">
        <v>2601</v>
      </c>
      <c r="I6975" s="8" t="s">
        <v>14330</v>
      </c>
      <c r="J6975" s="19">
        <v>3</v>
      </c>
      <c r="K6975" s="19" t="s">
        <v>7736</v>
      </c>
      <c r="L6975" s="11">
        <v>0.5</v>
      </c>
      <c r="M6975" s="11"/>
      <c r="N6975" s="24"/>
      <c r="P6975" s="32"/>
      <c r="T6975" s="19"/>
      <c r="U6975" s="3" t="s">
        <v>7981</v>
      </c>
      <c r="X6975" t="str">
        <f t="shared" si="430"/>
        <v/>
      </c>
      <c r="Z6975" t="str">
        <f t="shared" si="431"/>
        <v/>
      </c>
      <c r="AB6975" s="9"/>
      <c r="AC6975" t="s">
        <v>2601</v>
      </c>
      <c r="AD6975">
        <f t="shared" ref="AD6975:AD7006" si="434">COUNTIF(H6975,"*Fuji*")</f>
        <v>0</v>
      </c>
      <c r="AF6975" s="3"/>
      <c r="AG6975" t="s">
        <v>2602</v>
      </c>
      <c r="AH6975" s="9" t="s">
        <v>4613</v>
      </c>
    </row>
    <row r="6976" spans="1:48" ht="10.95" customHeight="1" outlineLevel="1" x14ac:dyDescent="0.25">
      <c r="A6976" t="s">
        <v>2599</v>
      </c>
      <c r="C6976" s="3" t="s">
        <v>12965</v>
      </c>
      <c r="D6976" s="3">
        <v>597</v>
      </c>
      <c r="E6976" s="9">
        <v>1930</v>
      </c>
      <c r="F6976" s="7" t="s">
        <v>2864</v>
      </c>
      <c r="G6976" s="7" t="s">
        <v>2080</v>
      </c>
      <c r="H6976" s="8" t="s">
        <v>2601</v>
      </c>
      <c r="I6976" s="8" t="s">
        <v>14330</v>
      </c>
      <c r="J6976" s="19">
        <v>3</v>
      </c>
      <c r="K6976" s="19" t="s">
        <v>7736</v>
      </c>
      <c r="L6976" s="11">
        <v>0.5</v>
      </c>
      <c r="M6976" s="11"/>
      <c r="N6976" s="24"/>
      <c r="P6976" s="32"/>
      <c r="T6976" s="19"/>
      <c r="U6976" s="3" t="s">
        <v>2079</v>
      </c>
      <c r="X6976" t="str">
        <f t="shared" si="430"/>
        <v/>
      </c>
      <c r="Z6976" t="str">
        <f t="shared" si="431"/>
        <v/>
      </c>
      <c r="AB6976" s="9"/>
      <c r="AC6976" t="s">
        <v>2601</v>
      </c>
      <c r="AD6976">
        <f t="shared" si="434"/>
        <v>0</v>
      </c>
      <c r="AF6976" s="3"/>
      <c r="AG6976" t="s">
        <v>2602</v>
      </c>
      <c r="AH6976" s="9" t="s">
        <v>4613</v>
      </c>
    </row>
    <row r="6977" spans="1:34" ht="10.95" customHeight="1" outlineLevel="1" x14ac:dyDescent="0.25">
      <c r="A6977" t="s">
        <v>2599</v>
      </c>
      <c r="C6977" s="3" t="s">
        <v>12965</v>
      </c>
      <c r="D6977" s="3">
        <v>598</v>
      </c>
      <c r="E6977" s="9">
        <v>1930</v>
      </c>
      <c r="F6977" s="7" t="s">
        <v>21842</v>
      </c>
      <c r="G6977" s="7" t="s">
        <v>2081</v>
      </c>
      <c r="H6977" s="8" t="s">
        <v>2601</v>
      </c>
      <c r="I6977" s="8" t="s">
        <v>14330</v>
      </c>
      <c r="J6977" s="19">
        <v>3</v>
      </c>
      <c r="K6977" s="19" t="s">
        <v>7736</v>
      </c>
      <c r="L6977" s="11">
        <v>11</v>
      </c>
      <c r="M6977" s="11"/>
      <c r="N6977" s="24"/>
      <c r="P6977" s="32"/>
      <c r="T6977" s="19"/>
      <c r="U6977" s="3" t="s">
        <v>5845</v>
      </c>
      <c r="X6977" t="str">
        <f t="shared" si="430"/>
        <v/>
      </c>
      <c r="Z6977" t="str">
        <f t="shared" si="431"/>
        <v/>
      </c>
      <c r="AB6977" s="9"/>
      <c r="AC6977" t="s">
        <v>2601</v>
      </c>
      <c r="AD6977">
        <f t="shared" si="434"/>
        <v>0</v>
      </c>
      <c r="AF6977" s="3"/>
      <c r="AG6977" t="s">
        <v>2602</v>
      </c>
      <c r="AH6977" s="9" t="s">
        <v>4613</v>
      </c>
    </row>
    <row r="6978" spans="1:34" ht="10.95" customHeight="1" outlineLevel="1" x14ac:dyDescent="0.25">
      <c r="A6978" t="s">
        <v>2599</v>
      </c>
      <c r="C6978" s="3" t="s">
        <v>12965</v>
      </c>
      <c r="D6978" s="3">
        <v>599</v>
      </c>
      <c r="E6978" s="9">
        <v>1930</v>
      </c>
      <c r="F6978" s="7" t="s">
        <v>21843</v>
      </c>
      <c r="G6978" s="7" t="s">
        <v>2082</v>
      </c>
      <c r="H6978" s="8" t="s">
        <v>2601</v>
      </c>
      <c r="I6978" s="8" t="s">
        <v>14330</v>
      </c>
      <c r="J6978" s="19">
        <v>3</v>
      </c>
      <c r="K6978" s="19" t="s">
        <v>7736</v>
      </c>
      <c r="L6978" s="11">
        <v>0.7</v>
      </c>
      <c r="M6978" s="11"/>
      <c r="N6978" s="24"/>
      <c r="P6978" s="32"/>
      <c r="T6978" s="19"/>
      <c r="U6978" s="3" t="s">
        <v>6452</v>
      </c>
      <c r="X6978" t="str">
        <f t="shared" ref="X6978:X7041" si="435">IF(COUNTIF(F6978,"*fdc*"),1,"")</f>
        <v/>
      </c>
      <c r="Z6978" t="str">
        <f t="shared" ref="Z6978:Z7041" si="436">IF(COUNTIF(F6978,"*s/s*"),1,"")</f>
        <v/>
      </c>
      <c r="AB6978" s="9"/>
      <c r="AC6978" t="s">
        <v>2601</v>
      </c>
      <c r="AD6978">
        <f t="shared" si="434"/>
        <v>0</v>
      </c>
      <c r="AF6978" s="3"/>
      <c r="AG6978" t="s">
        <v>2602</v>
      </c>
      <c r="AH6978" s="9" t="s">
        <v>4613</v>
      </c>
    </row>
    <row r="6979" spans="1:34" ht="10.95" customHeight="1" outlineLevel="1" x14ac:dyDescent="0.25">
      <c r="A6979" t="s">
        <v>2599</v>
      </c>
      <c r="C6979" s="3" t="s">
        <v>12965</v>
      </c>
      <c r="D6979" s="3">
        <v>600</v>
      </c>
      <c r="E6979" s="9">
        <v>1930</v>
      </c>
      <c r="F6979" s="7" t="s">
        <v>2865</v>
      </c>
      <c r="G6979" s="7" t="s">
        <v>1914</v>
      </c>
      <c r="H6979" s="8" t="s">
        <v>2601</v>
      </c>
      <c r="I6979" s="8" t="s">
        <v>14330</v>
      </c>
      <c r="J6979" s="19">
        <v>3</v>
      </c>
      <c r="K6979" s="19" t="s">
        <v>7736</v>
      </c>
      <c r="L6979" s="11">
        <v>0.7</v>
      </c>
      <c r="M6979" s="11"/>
      <c r="N6979" s="24"/>
      <c r="P6979" s="32"/>
      <c r="T6979" s="19"/>
      <c r="U6979" s="3" t="s">
        <v>3108</v>
      </c>
      <c r="X6979" t="str">
        <f t="shared" si="435"/>
        <v/>
      </c>
      <c r="Z6979" t="str">
        <f t="shared" si="436"/>
        <v/>
      </c>
      <c r="AB6979" s="9"/>
      <c r="AC6979" t="s">
        <v>2601</v>
      </c>
      <c r="AD6979">
        <f t="shared" si="434"/>
        <v>0</v>
      </c>
      <c r="AF6979" s="3"/>
      <c r="AG6979" t="s">
        <v>2602</v>
      </c>
      <c r="AH6979" s="9" t="s">
        <v>4613</v>
      </c>
    </row>
    <row r="6980" spans="1:34" ht="10.95" customHeight="1" outlineLevel="1" x14ac:dyDescent="0.25">
      <c r="A6980" t="s">
        <v>2599</v>
      </c>
      <c r="C6980" s="3" t="s">
        <v>12965</v>
      </c>
      <c r="D6980" s="3">
        <v>601</v>
      </c>
      <c r="E6980" s="9">
        <v>1930</v>
      </c>
      <c r="F6980" s="7" t="s">
        <v>21844</v>
      </c>
      <c r="G6980" s="7" t="s">
        <v>1915</v>
      </c>
      <c r="H6980" s="8" t="s">
        <v>2601</v>
      </c>
      <c r="I6980" s="8" t="s">
        <v>14330</v>
      </c>
      <c r="J6980" s="19">
        <v>3</v>
      </c>
      <c r="K6980" s="19" t="s">
        <v>7736</v>
      </c>
      <c r="L6980" s="11">
        <v>0.7</v>
      </c>
      <c r="M6980" s="11"/>
      <c r="N6980" s="24"/>
      <c r="P6980" s="32"/>
      <c r="T6980" s="19"/>
      <c r="U6980" s="3" t="s">
        <v>3109</v>
      </c>
      <c r="X6980" t="str">
        <f t="shared" si="435"/>
        <v/>
      </c>
      <c r="Z6980" t="str">
        <f t="shared" si="436"/>
        <v/>
      </c>
      <c r="AB6980" s="9"/>
      <c r="AC6980" t="s">
        <v>2601</v>
      </c>
      <c r="AD6980">
        <f t="shared" si="434"/>
        <v>0</v>
      </c>
      <c r="AF6980" s="3"/>
      <c r="AG6980" t="s">
        <v>2602</v>
      </c>
      <c r="AH6980" s="9" t="s">
        <v>4613</v>
      </c>
    </row>
    <row r="6981" spans="1:34" ht="10.95" customHeight="1" outlineLevel="1" x14ac:dyDescent="0.25">
      <c r="A6981" t="s">
        <v>2599</v>
      </c>
      <c r="C6981" s="3" t="s">
        <v>12965</v>
      </c>
      <c r="D6981" s="3">
        <v>602</v>
      </c>
      <c r="E6981" s="9">
        <v>1930</v>
      </c>
      <c r="F6981" s="7" t="s">
        <v>21845</v>
      </c>
      <c r="G6981" s="7" t="s">
        <v>1916</v>
      </c>
      <c r="H6981" s="8" t="s">
        <v>2601</v>
      </c>
      <c r="I6981" s="8" t="s">
        <v>14330</v>
      </c>
      <c r="J6981" s="19">
        <v>3</v>
      </c>
      <c r="K6981" s="19" t="s">
        <v>7736</v>
      </c>
      <c r="L6981" s="11">
        <v>0.7</v>
      </c>
      <c r="M6981" s="11"/>
      <c r="N6981" s="24"/>
      <c r="P6981" s="32"/>
      <c r="T6981" s="19"/>
      <c r="U6981" s="3" t="s">
        <v>3110</v>
      </c>
      <c r="X6981" t="str">
        <f t="shared" si="435"/>
        <v/>
      </c>
      <c r="Z6981" t="str">
        <f t="shared" si="436"/>
        <v/>
      </c>
      <c r="AB6981" s="9"/>
      <c r="AC6981" t="s">
        <v>2601</v>
      </c>
      <c r="AD6981">
        <f t="shared" si="434"/>
        <v>0</v>
      </c>
      <c r="AF6981" s="3"/>
      <c r="AG6981" t="s">
        <v>2602</v>
      </c>
      <c r="AH6981" s="9" t="s">
        <v>4613</v>
      </c>
    </row>
    <row r="6982" spans="1:34" ht="10.95" customHeight="1" outlineLevel="1" x14ac:dyDescent="0.25">
      <c r="A6982" t="s">
        <v>2599</v>
      </c>
      <c r="C6982" s="3" t="s">
        <v>12965</v>
      </c>
      <c r="D6982" s="3">
        <v>603</v>
      </c>
      <c r="E6982" s="9">
        <v>1930</v>
      </c>
      <c r="F6982" s="7" t="s">
        <v>2249</v>
      </c>
      <c r="G6982" s="7" t="s">
        <v>2028</v>
      </c>
      <c r="H6982" s="8" t="s">
        <v>2601</v>
      </c>
      <c r="I6982" s="8" t="s">
        <v>14330</v>
      </c>
      <c r="J6982" s="19">
        <v>3</v>
      </c>
      <c r="K6982" s="19" t="s">
        <v>7736</v>
      </c>
      <c r="L6982" s="11">
        <v>0.75</v>
      </c>
      <c r="M6982" s="11"/>
      <c r="N6982" s="24"/>
      <c r="P6982" s="32"/>
      <c r="T6982" s="19"/>
      <c r="U6982" s="3" t="s">
        <v>6799</v>
      </c>
      <c r="X6982" t="str">
        <f t="shared" si="435"/>
        <v/>
      </c>
      <c r="Z6982" t="str">
        <f t="shared" si="436"/>
        <v/>
      </c>
      <c r="AB6982" s="9"/>
      <c r="AC6982" t="s">
        <v>2601</v>
      </c>
      <c r="AD6982">
        <f t="shared" si="434"/>
        <v>0</v>
      </c>
      <c r="AF6982" s="3"/>
      <c r="AG6982" t="s">
        <v>2602</v>
      </c>
      <c r="AH6982" s="9" t="s">
        <v>4925</v>
      </c>
    </row>
    <row r="6983" spans="1:34" ht="10.95" customHeight="1" outlineLevel="1" x14ac:dyDescent="0.25">
      <c r="A6983" t="s">
        <v>2599</v>
      </c>
      <c r="C6983" s="3" t="s">
        <v>12965</v>
      </c>
      <c r="D6983" s="3">
        <v>604</v>
      </c>
      <c r="E6983" s="9">
        <v>1930</v>
      </c>
      <c r="F6983" s="7" t="s">
        <v>21846</v>
      </c>
      <c r="G6983" s="7" t="s">
        <v>5642</v>
      </c>
      <c r="H6983" s="8" t="s">
        <v>2601</v>
      </c>
      <c r="I6983" s="8" t="s">
        <v>14330</v>
      </c>
      <c r="J6983" s="19">
        <v>3</v>
      </c>
      <c r="K6983" s="19" t="s">
        <v>7736</v>
      </c>
      <c r="L6983" s="11">
        <v>0.7</v>
      </c>
      <c r="M6983" s="11"/>
      <c r="N6983" s="24"/>
      <c r="P6983" s="32"/>
      <c r="T6983" s="19"/>
      <c r="U6983" s="3" t="s">
        <v>6801</v>
      </c>
      <c r="X6983" t="str">
        <f t="shared" si="435"/>
        <v/>
      </c>
      <c r="Z6983" t="str">
        <f t="shared" si="436"/>
        <v/>
      </c>
      <c r="AB6983" s="9"/>
      <c r="AC6983" t="s">
        <v>2601</v>
      </c>
      <c r="AD6983">
        <f t="shared" si="434"/>
        <v>0</v>
      </c>
      <c r="AF6983" s="3"/>
      <c r="AG6983" t="s">
        <v>2602</v>
      </c>
      <c r="AH6983" s="9" t="s">
        <v>4925</v>
      </c>
    </row>
    <row r="6984" spans="1:34" ht="10.95" customHeight="1" outlineLevel="1" x14ac:dyDescent="0.25">
      <c r="A6984" t="s">
        <v>2599</v>
      </c>
      <c r="C6984" s="3" t="s">
        <v>12965</v>
      </c>
      <c r="D6984" s="3">
        <v>605</v>
      </c>
      <c r="E6984" s="9">
        <v>1930</v>
      </c>
      <c r="F6984" s="7" t="s">
        <v>21847</v>
      </c>
      <c r="G6984" s="7" t="s">
        <v>5643</v>
      </c>
      <c r="H6984" s="8" t="s">
        <v>2601</v>
      </c>
      <c r="I6984" s="8" t="s">
        <v>14330</v>
      </c>
      <c r="J6984" s="19">
        <v>3</v>
      </c>
      <c r="K6984" s="19" t="s">
        <v>7736</v>
      </c>
      <c r="L6984" s="11">
        <v>0.75</v>
      </c>
      <c r="M6984" s="11"/>
      <c r="N6984" s="24"/>
      <c r="P6984" s="32"/>
      <c r="T6984" s="19"/>
      <c r="U6984" s="3" t="s">
        <v>6802</v>
      </c>
      <c r="X6984" t="str">
        <f t="shared" si="435"/>
        <v/>
      </c>
      <c r="Z6984" t="str">
        <f t="shared" si="436"/>
        <v/>
      </c>
      <c r="AB6984" s="9"/>
      <c r="AC6984" t="s">
        <v>2601</v>
      </c>
      <c r="AD6984">
        <f t="shared" si="434"/>
        <v>0</v>
      </c>
      <c r="AF6984" s="3"/>
      <c r="AG6984" t="s">
        <v>2602</v>
      </c>
      <c r="AH6984" s="9" t="s">
        <v>4925</v>
      </c>
    </row>
    <row r="6985" spans="1:34" ht="10.95" customHeight="1" outlineLevel="1" x14ac:dyDescent="0.25">
      <c r="A6985" t="s">
        <v>2599</v>
      </c>
      <c r="C6985" s="3" t="s">
        <v>12965</v>
      </c>
      <c r="D6985" s="3">
        <v>606</v>
      </c>
      <c r="E6985" s="9">
        <v>1930</v>
      </c>
      <c r="F6985" s="7" t="s">
        <v>6861</v>
      </c>
      <c r="G6985" s="7" t="s">
        <v>5644</v>
      </c>
      <c r="H6985" s="8" t="s">
        <v>2601</v>
      </c>
      <c r="I6985" s="8" t="s">
        <v>14330</v>
      </c>
      <c r="J6985" s="19">
        <v>3</v>
      </c>
      <c r="K6985" s="19" t="s">
        <v>7736</v>
      </c>
      <c r="L6985" s="11">
        <v>5.4</v>
      </c>
      <c r="M6985" s="11"/>
      <c r="N6985" s="24"/>
      <c r="P6985" s="32"/>
      <c r="T6985" s="19"/>
      <c r="U6985" s="3" t="s">
        <v>3112</v>
      </c>
      <c r="X6985" t="str">
        <f t="shared" si="435"/>
        <v/>
      </c>
      <c r="Z6985" t="str">
        <f t="shared" si="436"/>
        <v/>
      </c>
      <c r="AB6985" s="9"/>
      <c r="AC6985" t="s">
        <v>2601</v>
      </c>
      <c r="AD6985">
        <f t="shared" si="434"/>
        <v>0</v>
      </c>
      <c r="AF6985" s="3"/>
      <c r="AG6985" t="s">
        <v>2602</v>
      </c>
      <c r="AH6985" s="9" t="s">
        <v>4925</v>
      </c>
    </row>
    <row r="6986" spans="1:34" ht="10.95" customHeight="1" outlineLevel="1" x14ac:dyDescent="0.25">
      <c r="A6986" t="s">
        <v>2599</v>
      </c>
      <c r="C6986" s="3" t="s">
        <v>12965</v>
      </c>
      <c r="D6986" s="3">
        <v>607</v>
      </c>
      <c r="E6986" s="9">
        <v>1930</v>
      </c>
      <c r="F6986" s="7" t="s">
        <v>5276</v>
      </c>
      <c r="G6986" s="7" t="s">
        <v>4034</v>
      </c>
      <c r="H6986" s="8" t="s">
        <v>2601</v>
      </c>
      <c r="I6986" s="8" t="s">
        <v>14330</v>
      </c>
      <c r="J6986" s="19">
        <v>3</v>
      </c>
      <c r="K6986" s="19" t="s">
        <v>7736</v>
      </c>
      <c r="L6986" s="11">
        <v>5.4</v>
      </c>
      <c r="M6986" s="11"/>
      <c r="N6986" s="24"/>
      <c r="P6986" s="32"/>
      <c r="T6986" s="19"/>
      <c r="U6986" s="3" t="s">
        <v>3113</v>
      </c>
      <c r="X6986" t="str">
        <f t="shared" si="435"/>
        <v/>
      </c>
      <c r="Z6986" t="str">
        <f t="shared" si="436"/>
        <v/>
      </c>
      <c r="AB6986" s="9"/>
      <c r="AC6986" t="s">
        <v>2601</v>
      </c>
      <c r="AD6986">
        <f t="shared" si="434"/>
        <v>0</v>
      </c>
      <c r="AF6986" s="3"/>
      <c r="AG6986" t="s">
        <v>2602</v>
      </c>
      <c r="AH6986" s="9" t="s">
        <v>4925</v>
      </c>
    </row>
    <row r="6987" spans="1:34" ht="10.95" customHeight="1" outlineLevel="1" x14ac:dyDescent="0.25">
      <c r="A6987" t="s">
        <v>2599</v>
      </c>
      <c r="C6987" s="3" t="s">
        <v>12965</v>
      </c>
      <c r="D6987" s="3">
        <v>608</v>
      </c>
      <c r="E6987" s="9">
        <v>1930</v>
      </c>
      <c r="F6987" s="7" t="s">
        <v>4264</v>
      </c>
      <c r="G6987" s="7" t="s">
        <v>2044</v>
      </c>
      <c r="H6987" s="8" t="s">
        <v>2601</v>
      </c>
      <c r="I6987" s="8" t="s">
        <v>14330</v>
      </c>
      <c r="J6987" s="19">
        <v>3</v>
      </c>
      <c r="K6987" s="19" t="s">
        <v>7736</v>
      </c>
      <c r="L6987" s="11">
        <v>5.4</v>
      </c>
      <c r="M6987" s="11"/>
      <c r="N6987" s="24"/>
      <c r="P6987" s="32"/>
      <c r="T6987" s="19"/>
      <c r="U6987" s="3" t="s">
        <v>682</v>
      </c>
      <c r="X6987" t="str">
        <f t="shared" si="435"/>
        <v/>
      </c>
      <c r="Z6987" t="str">
        <f t="shared" si="436"/>
        <v/>
      </c>
      <c r="AB6987" s="9"/>
      <c r="AC6987" t="s">
        <v>2601</v>
      </c>
      <c r="AD6987">
        <f t="shared" si="434"/>
        <v>0</v>
      </c>
      <c r="AF6987" s="3"/>
      <c r="AG6987" t="s">
        <v>2602</v>
      </c>
      <c r="AH6987" s="9" t="s">
        <v>4925</v>
      </c>
    </row>
    <row r="6988" spans="1:34" ht="10.95" customHeight="1" outlineLevel="1" x14ac:dyDescent="0.25">
      <c r="A6988" t="s">
        <v>2599</v>
      </c>
      <c r="C6988" s="3" t="s">
        <v>12965</v>
      </c>
      <c r="D6988" s="3">
        <v>609</v>
      </c>
      <c r="E6988" s="9">
        <v>1930</v>
      </c>
      <c r="F6988" s="7" t="s">
        <v>2046</v>
      </c>
      <c r="G6988" s="7" t="s">
        <v>2047</v>
      </c>
      <c r="H6988" s="8" t="s">
        <v>2601</v>
      </c>
      <c r="I6988" s="8" t="s">
        <v>14330</v>
      </c>
      <c r="J6988" s="19">
        <v>3</v>
      </c>
      <c r="K6988" s="19" t="s">
        <v>7736</v>
      </c>
      <c r="L6988" s="11">
        <v>5.4</v>
      </c>
      <c r="M6988" s="11"/>
      <c r="N6988" s="24"/>
      <c r="P6988" s="32"/>
      <c r="T6988" s="19"/>
      <c r="U6988" s="3" t="s">
        <v>2045</v>
      </c>
      <c r="X6988" t="str">
        <f t="shared" si="435"/>
        <v/>
      </c>
      <c r="Z6988" t="str">
        <f t="shared" si="436"/>
        <v/>
      </c>
      <c r="AB6988" s="9"/>
      <c r="AC6988" t="s">
        <v>2601</v>
      </c>
      <c r="AD6988">
        <f t="shared" si="434"/>
        <v>0</v>
      </c>
      <c r="AF6988" s="3"/>
      <c r="AG6988" t="s">
        <v>2602</v>
      </c>
      <c r="AH6988" s="9" t="s">
        <v>4925</v>
      </c>
    </row>
    <row r="6989" spans="1:34" ht="10.95" customHeight="1" outlineLevel="1" x14ac:dyDescent="0.25">
      <c r="A6989" t="s">
        <v>2599</v>
      </c>
      <c r="C6989" s="3" t="s">
        <v>12965</v>
      </c>
      <c r="D6989" s="3">
        <v>610</v>
      </c>
      <c r="E6989" s="9">
        <v>1930</v>
      </c>
      <c r="F6989" s="7" t="s">
        <v>2049</v>
      </c>
      <c r="G6989" s="7" t="s">
        <v>2050</v>
      </c>
      <c r="H6989" s="8" t="s">
        <v>2601</v>
      </c>
      <c r="I6989" s="8" t="s">
        <v>14330</v>
      </c>
      <c r="J6989" s="19">
        <v>3</v>
      </c>
      <c r="K6989" s="19" t="s">
        <v>7738</v>
      </c>
      <c r="L6989" s="11"/>
      <c r="M6989" s="11"/>
      <c r="N6989" s="24"/>
      <c r="P6989" s="32"/>
      <c r="T6989" s="19"/>
      <c r="U6989" s="3" t="s">
        <v>2048</v>
      </c>
      <c r="X6989" t="str">
        <f t="shared" si="435"/>
        <v/>
      </c>
      <c r="Z6989" t="str">
        <f t="shared" si="436"/>
        <v/>
      </c>
      <c r="AB6989" s="9"/>
      <c r="AC6989" t="s">
        <v>2601</v>
      </c>
      <c r="AD6989">
        <f t="shared" si="434"/>
        <v>0</v>
      </c>
      <c r="AF6989" s="3"/>
      <c r="AG6989" t="s">
        <v>2602</v>
      </c>
      <c r="AH6989" s="9" t="s">
        <v>4623</v>
      </c>
    </row>
    <row r="6990" spans="1:34" ht="10.95" customHeight="1" outlineLevel="1" x14ac:dyDescent="0.25">
      <c r="A6990" t="s">
        <v>2599</v>
      </c>
      <c r="C6990" s="3" t="s">
        <v>12965</v>
      </c>
      <c r="D6990" s="3">
        <v>611</v>
      </c>
      <c r="E6990" s="9">
        <v>1930</v>
      </c>
      <c r="F6990" s="7" t="s">
        <v>2051</v>
      </c>
      <c r="G6990" s="7" t="s">
        <v>2052</v>
      </c>
      <c r="H6990" s="8" t="s">
        <v>2601</v>
      </c>
      <c r="I6990" s="8" t="s">
        <v>14330</v>
      </c>
      <c r="J6990" s="19">
        <v>3</v>
      </c>
      <c r="K6990" s="19" t="s">
        <v>7738</v>
      </c>
      <c r="L6990" s="11"/>
      <c r="M6990" s="11"/>
      <c r="N6990" s="24"/>
      <c r="P6990" s="32"/>
      <c r="T6990" s="19"/>
      <c r="U6990" s="3" t="s">
        <v>5767</v>
      </c>
      <c r="X6990" t="str">
        <f t="shared" si="435"/>
        <v/>
      </c>
      <c r="Z6990" t="str">
        <f t="shared" si="436"/>
        <v/>
      </c>
      <c r="AB6990" s="9"/>
      <c r="AC6990" t="s">
        <v>2601</v>
      </c>
      <c r="AD6990">
        <f t="shared" si="434"/>
        <v>0</v>
      </c>
      <c r="AF6990" s="3"/>
      <c r="AG6990" t="s">
        <v>2602</v>
      </c>
      <c r="AH6990" s="9" t="s">
        <v>4623</v>
      </c>
    </row>
    <row r="6991" spans="1:34" ht="10.95" customHeight="1" outlineLevel="1" x14ac:dyDescent="0.25">
      <c r="A6991" t="s">
        <v>2599</v>
      </c>
      <c r="C6991" s="3" t="s">
        <v>12965</v>
      </c>
      <c r="D6991" s="3">
        <v>612</v>
      </c>
      <c r="E6991" s="9">
        <v>1930</v>
      </c>
      <c r="F6991" s="7" t="s">
        <v>2054</v>
      </c>
      <c r="G6991" s="7" t="s">
        <v>845</v>
      </c>
      <c r="H6991" s="8" t="s">
        <v>2601</v>
      </c>
      <c r="I6991" s="8" t="s">
        <v>14330</v>
      </c>
      <c r="J6991" s="19">
        <v>3</v>
      </c>
      <c r="K6991" s="19" t="s">
        <v>7738</v>
      </c>
      <c r="L6991" s="11"/>
      <c r="M6991" s="11"/>
      <c r="N6991" s="24"/>
      <c r="P6991" s="32"/>
      <c r="T6991" s="19"/>
      <c r="U6991" s="3" t="s">
        <v>2053</v>
      </c>
      <c r="X6991" t="str">
        <f t="shared" si="435"/>
        <v/>
      </c>
      <c r="Z6991" t="str">
        <f t="shared" si="436"/>
        <v/>
      </c>
      <c r="AB6991" s="9"/>
      <c r="AC6991" t="s">
        <v>2601</v>
      </c>
      <c r="AD6991">
        <f t="shared" si="434"/>
        <v>0</v>
      </c>
      <c r="AF6991" s="3"/>
      <c r="AG6991" t="s">
        <v>2602</v>
      </c>
      <c r="AH6991" s="9" t="s">
        <v>4623</v>
      </c>
    </row>
    <row r="6992" spans="1:34" ht="10.95" customHeight="1" outlineLevel="1" x14ac:dyDescent="0.25">
      <c r="A6992" t="s">
        <v>2599</v>
      </c>
      <c r="C6992" s="3" t="s">
        <v>12965</v>
      </c>
      <c r="D6992" s="3">
        <v>669</v>
      </c>
      <c r="E6992" s="9">
        <v>1935</v>
      </c>
      <c r="F6992" s="7" t="s">
        <v>21848</v>
      </c>
      <c r="G6992" s="7" t="s">
        <v>2078</v>
      </c>
      <c r="H6992" s="8" t="s">
        <v>2601</v>
      </c>
      <c r="I6992" s="8" t="s">
        <v>14331</v>
      </c>
      <c r="J6992" s="19">
        <v>3</v>
      </c>
      <c r="K6992" s="19" t="s">
        <v>7736</v>
      </c>
      <c r="L6992" s="11">
        <v>0.35</v>
      </c>
      <c r="M6992" s="11"/>
      <c r="N6992" s="24"/>
      <c r="P6992" s="32"/>
      <c r="T6992" s="19"/>
      <c r="U6992" s="3" t="s">
        <v>1050</v>
      </c>
      <c r="X6992" t="str">
        <f t="shared" si="435"/>
        <v/>
      </c>
      <c r="Z6992" t="str">
        <f t="shared" si="436"/>
        <v/>
      </c>
      <c r="AB6992" s="9"/>
      <c r="AC6992" t="s">
        <v>2601</v>
      </c>
      <c r="AD6992">
        <f t="shared" si="434"/>
        <v>0</v>
      </c>
      <c r="AF6992" s="3"/>
      <c r="AG6992" t="s">
        <v>2602</v>
      </c>
      <c r="AH6992" s="9" t="s">
        <v>4613</v>
      </c>
    </row>
    <row r="6993" spans="1:34" ht="10.95" customHeight="1" outlineLevel="1" x14ac:dyDescent="0.25">
      <c r="A6993" t="s">
        <v>2599</v>
      </c>
      <c r="C6993" s="3" t="s">
        <v>12965</v>
      </c>
      <c r="D6993" s="3">
        <v>670</v>
      </c>
      <c r="E6993" s="9">
        <v>1935</v>
      </c>
      <c r="F6993" s="7" t="s">
        <v>21849</v>
      </c>
      <c r="G6993" s="7" t="s">
        <v>2080</v>
      </c>
      <c r="H6993" s="8" t="s">
        <v>2601</v>
      </c>
      <c r="I6993" s="8" t="s">
        <v>14331</v>
      </c>
      <c r="J6993" s="19">
        <v>3</v>
      </c>
      <c r="K6993" s="19" t="s">
        <v>7736</v>
      </c>
      <c r="L6993" s="11">
        <v>0.35</v>
      </c>
      <c r="M6993" s="11"/>
      <c r="N6993" s="24"/>
      <c r="P6993" s="32"/>
      <c r="T6993" s="19"/>
      <c r="U6993" s="3" t="s">
        <v>6210</v>
      </c>
      <c r="X6993" t="str">
        <f t="shared" si="435"/>
        <v/>
      </c>
      <c r="Z6993" t="str">
        <f t="shared" si="436"/>
        <v/>
      </c>
      <c r="AB6993" s="9"/>
      <c r="AC6993" t="s">
        <v>2601</v>
      </c>
      <c r="AD6993">
        <f t="shared" si="434"/>
        <v>0</v>
      </c>
      <c r="AF6993" s="3"/>
      <c r="AG6993" t="s">
        <v>2602</v>
      </c>
      <c r="AH6993" s="9" t="s">
        <v>4925</v>
      </c>
    </row>
    <row r="6994" spans="1:34" ht="10.95" customHeight="1" outlineLevel="1" x14ac:dyDescent="0.25">
      <c r="A6994" t="s">
        <v>2599</v>
      </c>
      <c r="C6994" s="3" t="s">
        <v>12965</v>
      </c>
      <c r="D6994" s="3">
        <v>671</v>
      </c>
      <c r="E6994" s="9">
        <v>1935</v>
      </c>
      <c r="F6994" s="7" t="s">
        <v>21850</v>
      </c>
      <c r="G6994" s="7" t="s">
        <v>2081</v>
      </c>
      <c r="H6994" s="8" t="s">
        <v>2601</v>
      </c>
      <c r="I6994" s="8" t="s">
        <v>14331</v>
      </c>
      <c r="J6994" s="19">
        <v>3</v>
      </c>
      <c r="K6994" s="19" t="s">
        <v>7736</v>
      </c>
      <c r="L6994" s="11">
        <v>0.35</v>
      </c>
      <c r="M6994" s="11"/>
      <c r="N6994" s="24"/>
      <c r="P6994" s="32"/>
      <c r="T6994" s="19"/>
      <c r="U6994" s="3" t="s">
        <v>685</v>
      </c>
      <c r="X6994" t="str">
        <f t="shared" si="435"/>
        <v/>
      </c>
      <c r="Z6994" t="str">
        <f t="shared" si="436"/>
        <v/>
      </c>
      <c r="AB6994" s="9"/>
      <c r="AC6994" t="s">
        <v>2601</v>
      </c>
      <c r="AD6994">
        <f t="shared" si="434"/>
        <v>0</v>
      </c>
      <c r="AF6994" s="3"/>
      <c r="AG6994" t="s">
        <v>2602</v>
      </c>
      <c r="AH6994" s="9" t="s">
        <v>4925</v>
      </c>
    </row>
    <row r="6995" spans="1:34" ht="10.95" customHeight="1" outlineLevel="1" x14ac:dyDescent="0.25">
      <c r="A6995" t="s">
        <v>2599</v>
      </c>
      <c r="C6995" s="3" t="s">
        <v>12965</v>
      </c>
      <c r="D6995" s="3">
        <v>672</v>
      </c>
      <c r="E6995" s="9">
        <v>1935</v>
      </c>
      <c r="F6995" s="7" t="s">
        <v>21851</v>
      </c>
      <c r="G6995" s="7" t="s">
        <v>2082</v>
      </c>
      <c r="H6995" s="8" t="s">
        <v>2601</v>
      </c>
      <c r="I6995" s="8" t="s">
        <v>14331</v>
      </c>
      <c r="J6995" s="19">
        <v>3</v>
      </c>
      <c r="K6995" s="19" t="s">
        <v>7736</v>
      </c>
      <c r="L6995" s="11">
        <v>1</v>
      </c>
      <c r="M6995" s="11"/>
      <c r="N6995" s="24"/>
      <c r="P6995" s="32"/>
      <c r="T6995" s="19"/>
      <c r="U6995" s="3" t="s">
        <v>686</v>
      </c>
      <c r="X6995" t="str">
        <f t="shared" si="435"/>
        <v/>
      </c>
      <c r="Z6995" t="str">
        <f t="shared" si="436"/>
        <v/>
      </c>
      <c r="AB6995" s="9"/>
      <c r="AC6995" t="s">
        <v>2601</v>
      </c>
      <c r="AD6995">
        <f t="shared" si="434"/>
        <v>0</v>
      </c>
      <c r="AF6995" s="3"/>
      <c r="AG6995" t="s">
        <v>2602</v>
      </c>
      <c r="AH6995" s="9" t="s">
        <v>4925</v>
      </c>
    </row>
    <row r="6996" spans="1:34" ht="10.95" customHeight="1" outlineLevel="1" x14ac:dyDescent="0.25">
      <c r="A6996" t="s">
        <v>2599</v>
      </c>
      <c r="C6996" s="3" t="s">
        <v>12965</v>
      </c>
      <c r="D6996" s="3">
        <v>673</v>
      </c>
      <c r="E6996" s="9">
        <v>1935</v>
      </c>
      <c r="F6996" s="7" t="s">
        <v>21852</v>
      </c>
      <c r="G6996" s="7" t="s">
        <v>1914</v>
      </c>
      <c r="H6996" s="8" t="s">
        <v>2601</v>
      </c>
      <c r="I6996" s="8" t="s">
        <v>14331</v>
      </c>
      <c r="J6996" s="19">
        <v>3</v>
      </c>
      <c r="K6996" s="19" t="s">
        <v>7736</v>
      </c>
      <c r="L6996" s="11">
        <v>0.8</v>
      </c>
      <c r="M6996" s="11"/>
      <c r="N6996" s="24"/>
      <c r="P6996" s="32"/>
      <c r="T6996" s="19"/>
      <c r="U6996" s="3" t="s">
        <v>687</v>
      </c>
      <c r="X6996" t="str">
        <f t="shared" si="435"/>
        <v/>
      </c>
      <c r="Z6996" t="str">
        <f t="shared" si="436"/>
        <v/>
      </c>
      <c r="AB6996" s="9"/>
      <c r="AC6996" t="s">
        <v>2601</v>
      </c>
      <c r="AD6996">
        <f t="shared" si="434"/>
        <v>0</v>
      </c>
      <c r="AF6996" s="3"/>
      <c r="AG6996" t="s">
        <v>2602</v>
      </c>
      <c r="AH6996" s="9" t="s">
        <v>4925</v>
      </c>
    </row>
    <row r="6997" spans="1:34" ht="10.95" customHeight="1" outlineLevel="1" x14ac:dyDescent="0.25">
      <c r="A6997" t="s">
        <v>2599</v>
      </c>
      <c r="C6997" s="3" t="s">
        <v>12965</v>
      </c>
      <c r="D6997" s="3">
        <v>674</v>
      </c>
      <c r="E6997" s="9">
        <v>1935</v>
      </c>
      <c r="F6997" s="7" t="s">
        <v>21853</v>
      </c>
      <c r="G6997" s="7" t="s">
        <v>1915</v>
      </c>
      <c r="H6997" s="8" t="s">
        <v>2601</v>
      </c>
      <c r="I6997" s="8" t="s">
        <v>14331</v>
      </c>
      <c r="J6997" s="19">
        <v>3</v>
      </c>
      <c r="K6997" s="19" t="s">
        <v>7736</v>
      </c>
      <c r="L6997" s="11">
        <v>0.7</v>
      </c>
      <c r="M6997" s="11"/>
      <c r="N6997" s="24"/>
      <c r="P6997" s="32"/>
      <c r="T6997" s="19"/>
      <c r="U6997" s="3" t="s">
        <v>689</v>
      </c>
      <c r="X6997" t="str">
        <f t="shared" si="435"/>
        <v/>
      </c>
      <c r="Z6997" t="str">
        <f t="shared" si="436"/>
        <v/>
      </c>
      <c r="AB6997" s="9"/>
      <c r="AC6997" t="s">
        <v>2601</v>
      </c>
      <c r="AD6997">
        <f t="shared" si="434"/>
        <v>0</v>
      </c>
      <c r="AF6997" s="3"/>
      <c r="AG6997" t="s">
        <v>2602</v>
      </c>
      <c r="AH6997" s="9" t="s">
        <v>4613</v>
      </c>
    </row>
    <row r="6998" spans="1:34" ht="10.95" customHeight="1" outlineLevel="1" x14ac:dyDescent="0.25">
      <c r="A6998" t="s">
        <v>2599</v>
      </c>
      <c r="C6998" s="3" t="s">
        <v>12965</v>
      </c>
      <c r="D6998" s="3">
        <v>675</v>
      </c>
      <c r="E6998" s="9">
        <v>1935</v>
      </c>
      <c r="F6998" s="7" t="s">
        <v>21854</v>
      </c>
      <c r="G6998" s="7" t="s">
        <v>1916</v>
      </c>
      <c r="H6998" s="8" t="s">
        <v>2601</v>
      </c>
      <c r="I6998" s="8" t="s">
        <v>14331</v>
      </c>
      <c r="J6998" s="19">
        <v>3</v>
      </c>
      <c r="K6998" s="19" t="s">
        <v>7736</v>
      </c>
      <c r="L6998" s="11">
        <v>0.7</v>
      </c>
      <c r="M6998" s="11"/>
      <c r="N6998" s="24"/>
      <c r="P6998" s="32"/>
      <c r="T6998" s="19"/>
      <c r="U6998" s="3" t="s">
        <v>690</v>
      </c>
      <c r="X6998" t="str">
        <f t="shared" si="435"/>
        <v/>
      </c>
      <c r="Z6998" t="str">
        <f t="shared" si="436"/>
        <v/>
      </c>
      <c r="AB6998" s="9"/>
      <c r="AC6998" t="s">
        <v>2601</v>
      </c>
      <c r="AD6998">
        <f t="shared" si="434"/>
        <v>0</v>
      </c>
      <c r="AF6998" s="3"/>
      <c r="AG6998" t="s">
        <v>2602</v>
      </c>
      <c r="AH6998" s="9" t="s">
        <v>4925</v>
      </c>
    </row>
    <row r="6999" spans="1:34" ht="10.95" customHeight="1" outlineLevel="1" x14ac:dyDescent="0.25">
      <c r="A6999" t="s">
        <v>2599</v>
      </c>
      <c r="C6999" s="3" t="s">
        <v>12965</v>
      </c>
      <c r="D6999" s="3">
        <v>676</v>
      </c>
      <c r="E6999" s="9">
        <v>1935</v>
      </c>
      <c r="F6999" s="7" t="s">
        <v>21855</v>
      </c>
      <c r="G6999" s="7" t="s">
        <v>2028</v>
      </c>
      <c r="H6999" s="8" t="s">
        <v>2601</v>
      </c>
      <c r="I6999" s="8" t="s">
        <v>14331</v>
      </c>
      <c r="J6999" s="19">
        <v>3</v>
      </c>
      <c r="K6999" s="19" t="s">
        <v>7736</v>
      </c>
      <c r="L6999" s="11">
        <v>0.25</v>
      </c>
      <c r="M6999" s="11"/>
      <c r="N6999" s="24"/>
      <c r="P6999" s="32"/>
      <c r="T6999" s="19"/>
      <c r="U6999" s="3" t="s">
        <v>691</v>
      </c>
      <c r="X6999" t="str">
        <f t="shared" si="435"/>
        <v/>
      </c>
      <c r="Z6999" t="str">
        <f t="shared" si="436"/>
        <v/>
      </c>
      <c r="AB6999" s="9"/>
      <c r="AC6999" t="s">
        <v>2601</v>
      </c>
      <c r="AD6999">
        <f t="shared" si="434"/>
        <v>0</v>
      </c>
      <c r="AF6999" s="3"/>
      <c r="AG6999" t="s">
        <v>2602</v>
      </c>
      <c r="AH6999" s="9" t="s">
        <v>4925</v>
      </c>
    </row>
    <row r="7000" spans="1:34" ht="10.95" customHeight="1" outlineLevel="1" x14ac:dyDescent="0.25">
      <c r="A7000" t="s">
        <v>2599</v>
      </c>
      <c r="C7000" s="3" t="s">
        <v>12965</v>
      </c>
      <c r="D7000" s="3">
        <v>677</v>
      </c>
      <c r="E7000" s="9">
        <v>1935</v>
      </c>
      <c r="F7000" s="7" t="s">
        <v>21856</v>
      </c>
      <c r="G7000" s="7" t="s">
        <v>5642</v>
      </c>
      <c r="H7000" s="8" t="s">
        <v>2601</v>
      </c>
      <c r="I7000" s="8" t="s">
        <v>14331</v>
      </c>
      <c r="J7000" s="19">
        <v>3</v>
      </c>
      <c r="K7000" s="19" t="s">
        <v>7736</v>
      </c>
      <c r="L7000" s="11">
        <v>0.25</v>
      </c>
      <c r="M7000" s="11"/>
      <c r="N7000" s="24"/>
      <c r="P7000" s="32"/>
      <c r="T7000" s="19"/>
      <c r="U7000" s="3" t="s">
        <v>692</v>
      </c>
      <c r="X7000" t="str">
        <f t="shared" si="435"/>
        <v/>
      </c>
      <c r="Z7000" t="str">
        <f t="shared" si="436"/>
        <v/>
      </c>
      <c r="AB7000" s="9"/>
      <c r="AC7000" t="s">
        <v>2601</v>
      </c>
      <c r="AD7000">
        <f t="shared" si="434"/>
        <v>0</v>
      </c>
      <c r="AF7000" s="3"/>
      <c r="AG7000" t="s">
        <v>2602</v>
      </c>
      <c r="AH7000" s="9" t="s">
        <v>4925</v>
      </c>
    </row>
    <row r="7001" spans="1:34" ht="10.95" customHeight="1" outlineLevel="1" x14ac:dyDescent="0.25">
      <c r="A7001" t="s">
        <v>2599</v>
      </c>
      <c r="C7001" s="3" t="s">
        <v>12965</v>
      </c>
      <c r="D7001" s="3">
        <v>678</v>
      </c>
      <c r="E7001" s="9">
        <v>1935</v>
      </c>
      <c r="F7001" s="7" t="s">
        <v>21857</v>
      </c>
      <c r="G7001" s="7" t="s">
        <v>5643</v>
      </c>
      <c r="H7001" s="8" t="s">
        <v>2601</v>
      </c>
      <c r="I7001" s="8" t="s">
        <v>14331</v>
      </c>
      <c r="J7001" s="19">
        <v>3</v>
      </c>
      <c r="K7001" s="19" t="s">
        <v>7736</v>
      </c>
      <c r="L7001" s="11">
        <v>2</v>
      </c>
      <c r="M7001" s="11"/>
      <c r="N7001" s="24"/>
      <c r="P7001" s="32"/>
      <c r="T7001" s="19"/>
      <c r="U7001" s="3" t="s">
        <v>6425</v>
      </c>
      <c r="X7001" t="str">
        <f t="shared" si="435"/>
        <v/>
      </c>
      <c r="Z7001" t="str">
        <f t="shared" si="436"/>
        <v/>
      </c>
      <c r="AB7001" s="9"/>
      <c r="AC7001" t="s">
        <v>2601</v>
      </c>
      <c r="AD7001">
        <f t="shared" si="434"/>
        <v>0</v>
      </c>
      <c r="AF7001" s="3"/>
      <c r="AG7001" t="s">
        <v>2602</v>
      </c>
      <c r="AH7001" s="9" t="s">
        <v>4925</v>
      </c>
    </row>
    <row r="7002" spans="1:34" ht="10.95" customHeight="1" outlineLevel="1" x14ac:dyDescent="0.25">
      <c r="A7002" t="s">
        <v>2599</v>
      </c>
      <c r="C7002" s="3" t="s">
        <v>12965</v>
      </c>
      <c r="D7002" s="3">
        <v>679</v>
      </c>
      <c r="E7002" s="9">
        <v>1935</v>
      </c>
      <c r="F7002" s="7" t="s">
        <v>6861</v>
      </c>
      <c r="G7002" s="7" t="s">
        <v>5644</v>
      </c>
      <c r="H7002" s="8" t="s">
        <v>2601</v>
      </c>
      <c r="I7002" s="8" t="s">
        <v>14331</v>
      </c>
      <c r="J7002" s="19">
        <v>3</v>
      </c>
      <c r="K7002" s="19" t="s">
        <v>7738</v>
      </c>
      <c r="L7002" s="11"/>
      <c r="M7002" s="11"/>
      <c r="N7002" s="24"/>
      <c r="P7002" s="32"/>
      <c r="T7002" s="19"/>
      <c r="U7002" s="3" t="s">
        <v>6427</v>
      </c>
      <c r="X7002" t="str">
        <f t="shared" si="435"/>
        <v/>
      </c>
      <c r="Z7002" t="str">
        <f t="shared" si="436"/>
        <v/>
      </c>
      <c r="AB7002" s="9"/>
      <c r="AC7002" t="s">
        <v>2601</v>
      </c>
      <c r="AD7002">
        <f t="shared" si="434"/>
        <v>0</v>
      </c>
      <c r="AF7002" s="3"/>
      <c r="AG7002" t="s">
        <v>2602</v>
      </c>
      <c r="AH7002" s="9" t="s">
        <v>4623</v>
      </c>
    </row>
    <row r="7003" spans="1:34" ht="10.95" customHeight="1" outlineLevel="1" x14ac:dyDescent="0.25">
      <c r="A7003" t="s">
        <v>2599</v>
      </c>
      <c r="C7003" s="3" t="s">
        <v>12965</v>
      </c>
      <c r="D7003" s="3">
        <v>680</v>
      </c>
      <c r="E7003" s="9">
        <v>1935</v>
      </c>
      <c r="F7003" s="7" t="s">
        <v>5276</v>
      </c>
      <c r="G7003" s="7" t="s">
        <v>4034</v>
      </c>
      <c r="H7003" s="8" t="s">
        <v>2601</v>
      </c>
      <c r="I7003" s="8" t="s">
        <v>14331</v>
      </c>
      <c r="J7003" s="19">
        <v>3</v>
      </c>
      <c r="K7003" s="19" t="s">
        <v>7738</v>
      </c>
      <c r="L7003" s="11"/>
      <c r="M7003" s="11"/>
      <c r="N7003" s="24"/>
      <c r="P7003" s="32"/>
      <c r="T7003" s="19"/>
      <c r="U7003" s="3" t="s">
        <v>6429</v>
      </c>
      <c r="X7003" t="str">
        <f t="shared" si="435"/>
        <v/>
      </c>
      <c r="Z7003" t="str">
        <f t="shared" si="436"/>
        <v/>
      </c>
      <c r="AB7003" s="9"/>
      <c r="AC7003" t="s">
        <v>2601</v>
      </c>
      <c r="AD7003">
        <f t="shared" si="434"/>
        <v>0</v>
      </c>
      <c r="AF7003" s="3"/>
      <c r="AG7003" t="s">
        <v>2602</v>
      </c>
      <c r="AH7003" s="9" t="s">
        <v>4623</v>
      </c>
    </row>
    <row r="7004" spans="1:34" ht="10.95" customHeight="1" outlineLevel="1" x14ac:dyDescent="0.25">
      <c r="A7004" t="s">
        <v>2599</v>
      </c>
      <c r="C7004" s="3" t="s">
        <v>12965</v>
      </c>
      <c r="D7004" s="3">
        <v>681</v>
      </c>
      <c r="E7004" s="9">
        <v>1935</v>
      </c>
      <c r="F7004" s="7" t="s">
        <v>4264</v>
      </c>
      <c r="G7004" s="7" t="s">
        <v>2044</v>
      </c>
      <c r="H7004" s="8" t="s">
        <v>2601</v>
      </c>
      <c r="I7004" s="8" t="s">
        <v>14331</v>
      </c>
      <c r="J7004" s="19">
        <v>3</v>
      </c>
      <c r="K7004" s="19" t="s">
        <v>7738</v>
      </c>
      <c r="L7004" s="11"/>
      <c r="M7004" s="11"/>
      <c r="N7004" s="24"/>
      <c r="P7004" s="32"/>
      <c r="T7004" s="19"/>
      <c r="U7004" s="3" t="s">
        <v>6430</v>
      </c>
      <c r="X7004" t="str">
        <f t="shared" si="435"/>
        <v/>
      </c>
      <c r="Z7004" t="str">
        <f t="shared" si="436"/>
        <v/>
      </c>
      <c r="AB7004" s="9"/>
      <c r="AC7004" t="s">
        <v>2601</v>
      </c>
      <c r="AD7004">
        <f t="shared" si="434"/>
        <v>0</v>
      </c>
      <c r="AF7004" s="3"/>
      <c r="AG7004" t="s">
        <v>2602</v>
      </c>
      <c r="AH7004" s="9" t="s">
        <v>4623</v>
      </c>
    </row>
    <row r="7005" spans="1:34" ht="10.95" customHeight="1" outlineLevel="1" x14ac:dyDescent="0.25">
      <c r="A7005" t="s">
        <v>2599</v>
      </c>
      <c r="C7005" s="3" t="s">
        <v>12965</v>
      </c>
      <c r="D7005" s="3">
        <v>682</v>
      </c>
      <c r="E7005" s="9">
        <v>1935</v>
      </c>
      <c r="F7005" s="7" t="s">
        <v>2046</v>
      </c>
      <c r="G7005" s="7" t="s">
        <v>2047</v>
      </c>
      <c r="H7005" s="8" t="s">
        <v>2601</v>
      </c>
      <c r="I7005" s="8" t="s">
        <v>14331</v>
      </c>
      <c r="J7005" s="19">
        <v>3</v>
      </c>
      <c r="K7005" s="19" t="s">
        <v>7736</v>
      </c>
      <c r="L7005" s="11">
        <v>4.5</v>
      </c>
      <c r="M7005" s="11"/>
      <c r="N7005" s="24"/>
      <c r="P7005" s="32"/>
      <c r="T7005" s="19"/>
      <c r="U7005" s="3" t="s">
        <v>846</v>
      </c>
      <c r="X7005" t="str">
        <f t="shared" si="435"/>
        <v/>
      </c>
      <c r="Z7005" t="str">
        <f t="shared" si="436"/>
        <v/>
      </c>
      <c r="AB7005" s="9"/>
      <c r="AC7005" t="s">
        <v>2601</v>
      </c>
      <c r="AD7005">
        <f t="shared" si="434"/>
        <v>0</v>
      </c>
      <c r="AF7005" s="3"/>
      <c r="AG7005" t="s">
        <v>2602</v>
      </c>
      <c r="AH7005" s="9" t="s">
        <v>4925</v>
      </c>
    </row>
    <row r="7006" spans="1:34" ht="10.95" customHeight="1" outlineLevel="1" x14ac:dyDescent="0.25">
      <c r="A7006" t="s">
        <v>2599</v>
      </c>
      <c r="C7006" s="3" t="s">
        <v>12965</v>
      </c>
      <c r="D7006" s="3">
        <v>683</v>
      </c>
      <c r="E7006" s="9">
        <v>1935</v>
      </c>
      <c r="F7006" s="7" t="s">
        <v>2049</v>
      </c>
      <c r="G7006" s="7" t="s">
        <v>2050</v>
      </c>
      <c r="H7006" s="8" t="s">
        <v>2601</v>
      </c>
      <c r="I7006" s="8" t="s">
        <v>14331</v>
      </c>
      <c r="J7006" s="19">
        <v>3</v>
      </c>
      <c r="K7006" s="19" t="s">
        <v>7738</v>
      </c>
      <c r="L7006" s="11"/>
      <c r="M7006" s="11"/>
      <c r="N7006" s="24"/>
      <c r="P7006" s="32"/>
      <c r="T7006" s="19"/>
      <c r="U7006" s="3" t="s">
        <v>847</v>
      </c>
      <c r="X7006" t="str">
        <f t="shared" si="435"/>
        <v/>
      </c>
      <c r="Z7006" t="str">
        <f t="shared" si="436"/>
        <v/>
      </c>
      <c r="AB7006" s="9"/>
      <c r="AC7006" t="s">
        <v>2601</v>
      </c>
      <c r="AD7006">
        <f t="shared" si="434"/>
        <v>0</v>
      </c>
      <c r="AF7006" s="3"/>
      <c r="AG7006" t="s">
        <v>2602</v>
      </c>
      <c r="AH7006" s="9" t="s">
        <v>4623</v>
      </c>
    </row>
    <row r="7007" spans="1:34" ht="10.95" customHeight="1" outlineLevel="1" x14ac:dyDescent="0.25">
      <c r="A7007" t="s">
        <v>2599</v>
      </c>
      <c r="C7007" s="3" t="s">
        <v>12965</v>
      </c>
      <c r="D7007" s="3">
        <v>684</v>
      </c>
      <c r="E7007" s="9">
        <v>1935</v>
      </c>
      <c r="F7007" s="7" t="s">
        <v>2051</v>
      </c>
      <c r="G7007" s="7" t="s">
        <v>2052</v>
      </c>
      <c r="H7007" s="8" t="s">
        <v>2601</v>
      </c>
      <c r="I7007" s="8" t="s">
        <v>14331</v>
      </c>
      <c r="J7007" s="19">
        <v>3</v>
      </c>
      <c r="K7007" s="19" t="s">
        <v>7738</v>
      </c>
      <c r="L7007" s="11"/>
      <c r="M7007" s="11"/>
      <c r="N7007" s="24"/>
      <c r="P7007" s="32"/>
      <c r="T7007" s="19"/>
      <c r="U7007" s="3" t="s">
        <v>3980</v>
      </c>
      <c r="X7007" t="str">
        <f t="shared" si="435"/>
        <v/>
      </c>
      <c r="Z7007" t="str">
        <f t="shared" si="436"/>
        <v/>
      </c>
      <c r="AB7007" s="9"/>
      <c r="AC7007" t="s">
        <v>2601</v>
      </c>
      <c r="AD7007">
        <f t="shared" ref="AD7007:AD7025" si="437">COUNTIF(H7007,"*Fuji*")</f>
        <v>0</v>
      </c>
      <c r="AF7007" s="3"/>
      <c r="AG7007" t="s">
        <v>2602</v>
      </c>
      <c r="AH7007" s="9" t="s">
        <v>4623</v>
      </c>
    </row>
    <row r="7008" spans="1:34" ht="10.95" customHeight="1" outlineLevel="1" collapsed="1" x14ac:dyDescent="0.25">
      <c r="A7008" t="s">
        <v>2599</v>
      </c>
      <c r="C7008" s="3" t="s">
        <v>12965</v>
      </c>
      <c r="D7008" s="3">
        <v>685</v>
      </c>
      <c r="E7008" s="9">
        <v>1935</v>
      </c>
      <c r="F7008" s="7" t="s">
        <v>2054</v>
      </c>
      <c r="G7008" s="7" t="s">
        <v>845</v>
      </c>
      <c r="H7008" s="8" t="s">
        <v>2601</v>
      </c>
      <c r="I7008" s="8" t="s">
        <v>14331</v>
      </c>
      <c r="J7008" s="19">
        <v>3</v>
      </c>
      <c r="K7008" s="19" t="s">
        <v>7738</v>
      </c>
      <c r="L7008" s="11"/>
      <c r="M7008" s="11"/>
      <c r="N7008" s="24"/>
      <c r="P7008" s="32"/>
      <c r="T7008" s="19"/>
      <c r="U7008" s="3" t="s">
        <v>848</v>
      </c>
      <c r="X7008" t="str">
        <f t="shared" si="435"/>
        <v/>
      </c>
      <c r="Z7008" t="str">
        <f t="shared" si="436"/>
        <v/>
      </c>
      <c r="AB7008" s="9"/>
      <c r="AC7008" t="s">
        <v>2601</v>
      </c>
      <c r="AD7008">
        <f t="shared" si="437"/>
        <v>0</v>
      </c>
      <c r="AF7008" s="3"/>
      <c r="AG7008" t="s">
        <v>2602</v>
      </c>
      <c r="AH7008" s="9" t="s">
        <v>4623</v>
      </c>
    </row>
    <row r="7009" spans="1:34" ht="10.95" customHeight="1" outlineLevel="1" x14ac:dyDescent="0.25">
      <c r="A7009" t="s">
        <v>2599</v>
      </c>
      <c r="C7009" s="3" t="s">
        <v>12965</v>
      </c>
      <c r="D7009" s="3">
        <v>866</v>
      </c>
      <c r="E7009" s="9">
        <v>1953</v>
      </c>
      <c r="F7009" s="7" t="s">
        <v>849</v>
      </c>
      <c r="G7009" s="7" t="s">
        <v>850</v>
      </c>
      <c r="H7009" s="8" t="s">
        <v>2601</v>
      </c>
      <c r="I7009" s="8" t="s">
        <v>14333</v>
      </c>
      <c r="J7009" s="19">
        <v>1</v>
      </c>
      <c r="K7009" s="19" t="s">
        <v>7736</v>
      </c>
      <c r="L7009" s="11">
        <v>0.4</v>
      </c>
      <c r="M7009" s="11"/>
      <c r="N7009" s="24"/>
      <c r="P7009" s="32"/>
      <c r="R7009">
        <v>1</v>
      </c>
      <c r="S7009">
        <v>1</v>
      </c>
      <c r="T7009" s="19"/>
      <c r="U7009" s="3" t="s">
        <v>816</v>
      </c>
      <c r="X7009" t="str">
        <f t="shared" si="435"/>
        <v/>
      </c>
      <c r="Z7009" t="str">
        <f t="shared" si="436"/>
        <v/>
      </c>
      <c r="AB7009" s="9"/>
      <c r="AC7009" t="s">
        <v>2601</v>
      </c>
      <c r="AD7009">
        <f t="shared" si="437"/>
        <v>0</v>
      </c>
      <c r="AF7009" s="3"/>
      <c r="AG7009" t="s">
        <v>2602</v>
      </c>
      <c r="AH7009" s="9" t="s">
        <v>4925</v>
      </c>
    </row>
    <row r="7010" spans="1:34" ht="10.95" customHeight="1" outlineLevel="1" x14ac:dyDescent="0.25">
      <c r="A7010" t="s">
        <v>2599</v>
      </c>
      <c r="C7010" s="3" t="s">
        <v>12965</v>
      </c>
      <c r="D7010" s="3">
        <v>894</v>
      </c>
      <c r="E7010" s="9">
        <v>1953</v>
      </c>
      <c r="F7010" s="7" t="s">
        <v>2600</v>
      </c>
      <c r="G7010" s="7" t="s">
        <v>4525</v>
      </c>
      <c r="H7010" s="8" t="s">
        <v>2601</v>
      </c>
      <c r="I7010" s="8" t="s">
        <v>14332</v>
      </c>
      <c r="J7010" s="19">
        <v>1</v>
      </c>
      <c r="K7010" s="19" t="s">
        <v>7736</v>
      </c>
      <c r="L7010" s="11">
        <v>7</v>
      </c>
      <c r="M7010" s="11"/>
      <c r="N7010" s="24"/>
      <c r="P7010" s="32"/>
      <c r="T7010" s="19"/>
      <c r="U7010" s="3">
        <v>980</v>
      </c>
      <c r="X7010" t="str">
        <f t="shared" si="435"/>
        <v/>
      </c>
      <c r="Z7010" t="str">
        <f t="shared" si="436"/>
        <v/>
      </c>
      <c r="AB7010" s="9"/>
      <c r="AC7010" t="s">
        <v>2601</v>
      </c>
      <c r="AD7010">
        <f t="shared" si="437"/>
        <v>0</v>
      </c>
      <c r="AF7010" s="3"/>
      <c r="AG7010" t="s">
        <v>2602</v>
      </c>
      <c r="AH7010" s="9" t="s">
        <v>4623</v>
      </c>
    </row>
    <row r="7011" spans="1:34" ht="10.95" customHeight="1" outlineLevel="1" collapsed="1" x14ac:dyDescent="0.25">
      <c r="A7011" t="s">
        <v>2599</v>
      </c>
      <c r="C7011" s="3" t="s">
        <v>12965</v>
      </c>
      <c r="D7011" s="3">
        <v>1315</v>
      </c>
      <c r="E7011" s="9">
        <v>1966</v>
      </c>
      <c r="F7011" s="7" t="s">
        <v>2603</v>
      </c>
      <c r="G7011" s="7" t="s">
        <v>5401</v>
      </c>
      <c r="H7011" s="8" t="s">
        <v>2601</v>
      </c>
      <c r="I7011" s="8" t="s">
        <v>14334</v>
      </c>
      <c r="J7011" s="19">
        <v>3</v>
      </c>
      <c r="K7011" s="19" t="s">
        <v>7736</v>
      </c>
      <c r="L7011" s="11">
        <v>0.5</v>
      </c>
      <c r="M7011" s="11"/>
      <c r="N7011" s="24"/>
      <c r="P7011" s="32"/>
      <c r="T7011" s="19"/>
      <c r="U7011" s="3">
        <v>1403</v>
      </c>
      <c r="X7011" t="str">
        <f t="shared" si="435"/>
        <v/>
      </c>
      <c r="Z7011" t="str">
        <f t="shared" si="436"/>
        <v/>
      </c>
      <c r="AB7011" s="9"/>
      <c r="AC7011" t="s">
        <v>2601</v>
      </c>
      <c r="AD7011">
        <f t="shared" si="437"/>
        <v>0</v>
      </c>
      <c r="AF7011" s="3"/>
      <c r="AG7011" t="s">
        <v>2602</v>
      </c>
      <c r="AH7011" s="9" t="s">
        <v>4613</v>
      </c>
    </row>
    <row r="7012" spans="1:34" ht="10.95" customHeight="1" outlineLevel="1" x14ac:dyDescent="0.25">
      <c r="A7012" t="s">
        <v>2599</v>
      </c>
      <c r="C7012" s="3" t="s">
        <v>12965</v>
      </c>
      <c r="D7012" s="3">
        <v>1316</v>
      </c>
      <c r="E7012" s="9">
        <v>1966</v>
      </c>
      <c r="F7012" s="7" t="s">
        <v>2604</v>
      </c>
      <c r="G7012" s="7" t="s">
        <v>5401</v>
      </c>
      <c r="H7012" s="8" t="s">
        <v>2601</v>
      </c>
      <c r="I7012" s="8" t="s">
        <v>14334</v>
      </c>
      <c r="J7012" s="19">
        <v>3</v>
      </c>
      <c r="K7012" s="19" t="s">
        <v>7736</v>
      </c>
      <c r="L7012" s="11">
        <v>0.5</v>
      </c>
      <c r="M7012" s="11"/>
      <c r="N7012" s="24"/>
      <c r="P7012" s="32"/>
      <c r="T7012" s="19"/>
      <c r="U7012" s="3">
        <v>1404</v>
      </c>
      <c r="X7012" t="str">
        <f t="shared" si="435"/>
        <v/>
      </c>
      <c r="Z7012" t="str">
        <f t="shared" si="436"/>
        <v/>
      </c>
      <c r="AB7012" s="9"/>
      <c r="AC7012" t="s">
        <v>2601</v>
      </c>
      <c r="AD7012">
        <f t="shared" si="437"/>
        <v>0</v>
      </c>
      <c r="AF7012" s="3"/>
      <c r="AG7012" t="s">
        <v>2602</v>
      </c>
      <c r="AH7012" s="9" t="s">
        <v>4613</v>
      </c>
    </row>
    <row r="7013" spans="1:34" ht="10.95" customHeight="1" outlineLevel="1" x14ac:dyDescent="0.25">
      <c r="A7013" t="s">
        <v>2599</v>
      </c>
      <c r="C7013" s="3" t="s">
        <v>12965</v>
      </c>
      <c r="D7013" s="3">
        <v>1348</v>
      </c>
      <c r="E7013" s="9">
        <v>1967</v>
      </c>
      <c r="F7013" s="7" t="s">
        <v>2600</v>
      </c>
      <c r="G7013" s="7" t="s">
        <v>2077</v>
      </c>
      <c r="H7013" s="8" t="s">
        <v>2601</v>
      </c>
      <c r="I7013" s="8" t="s">
        <v>14335</v>
      </c>
      <c r="J7013" s="19">
        <v>3</v>
      </c>
      <c r="K7013" s="19" t="s">
        <v>7736</v>
      </c>
      <c r="L7013" s="11">
        <v>2.8</v>
      </c>
      <c r="M7013" s="11"/>
      <c r="N7013" s="24"/>
      <c r="P7013" s="32"/>
      <c r="T7013" s="19"/>
      <c r="U7013" s="3">
        <v>1436</v>
      </c>
      <c r="X7013" t="str">
        <f t="shared" si="435"/>
        <v/>
      </c>
      <c r="Z7013" t="str">
        <f t="shared" si="436"/>
        <v/>
      </c>
      <c r="AB7013" s="9"/>
      <c r="AC7013" t="s">
        <v>2601</v>
      </c>
      <c r="AD7013">
        <f t="shared" si="437"/>
        <v>0</v>
      </c>
      <c r="AF7013" s="3"/>
      <c r="AG7013" t="s">
        <v>2602</v>
      </c>
      <c r="AH7013" s="9" t="s">
        <v>4613</v>
      </c>
    </row>
    <row r="7014" spans="1:34" ht="10.95" customHeight="1" outlineLevel="1" x14ac:dyDescent="0.25">
      <c r="A7014" t="s">
        <v>2599</v>
      </c>
      <c r="C7014" s="3" t="s">
        <v>12965</v>
      </c>
      <c r="D7014" s="3">
        <v>1424</v>
      </c>
      <c r="E7014" s="9">
        <v>1969</v>
      </c>
      <c r="F7014" s="7" t="s">
        <v>2603</v>
      </c>
      <c r="G7014" s="7" t="s">
        <v>5401</v>
      </c>
      <c r="H7014" s="8" t="s">
        <v>2601</v>
      </c>
      <c r="I7014" s="8" t="s">
        <v>14336</v>
      </c>
      <c r="J7014" s="19">
        <v>3</v>
      </c>
      <c r="K7014" s="19" t="s">
        <v>7736</v>
      </c>
      <c r="L7014" s="11">
        <v>1.7</v>
      </c>
      <c r="M7014" s="11"/>
      <c r="N7014" s="24"/>
      <c r="P7014" s="32"/>
      <c r="T7014" s="19"/>
      <c r="U7014" s="3">
        <v>1512</v>
      </c>
      <c r="X7014" t="str">
        <f t="shared" si="435"/>
        <v/>
      </c>
      <c r="Z7014" t="str">
        <f t="shared" si="436"/>
        <v/>
      </c>
      <c r="AB7014" s="9"/>
      <c r="AC7014" t="s">
        <v>2601</v>
      </c>
      <c r="AD7014">
        <f t="shared" si="437"/>
        <v>0</v>
      </c>
      <c r="AF7014" s="3"/>
      <c r="AG7014" t="s">
        <v>2602</v>
      </c>
      <c r="AH7014" s="9" t="s">
        <v>4613</v>
      </c>
    </row>
    <row r="7015" spans="1:34" ht="10.95" customHeight="1" outlineLevel="1" x14ac:dyDescent="0.25">
      <c r="A7015" t="s">
        <v>2599</v>
      </c>
      <c r="C7015" s="3" t="s">
        <v>12965</v>
      </c>
      <c r="D7015" s="3">
        <v>2245</v>
      </c>
      <c r="E7015" s="9">
        <v>1988</v>
      </c>
      <c r="F7015" s="7" t="s">
        <v>6892</v>
      </c>
      <c r="G7015" s="7" t="s">
        <v>5401</v>
      </c>
      <c r="H7015" s="8" t="s">
        <v>2601</v>
      </c>
      <c r="I7015" s="8" t="s">
        <v>19979</v>
      </c>
      <c r="J7015" s="19">
        <v>3</v>
      </c>
      <c r="K7015" s="19" t="s">
        <v>7736</v>
      </c>
      <c r="L7015" s="11">
        <v>2.5</v>
      </c>
      <c r="M7015" s="11"/>
      <c r="N7015" s="24"/>
      <c r="P7015" s="32"/>
      <c r="T7015" s="19"/>
      <c r="U7015" s="3"/>
      <c r="X7015" t="str">
        <f t="shared" si="435"/>
        <v/>
      </c>
      <c r="Z7015" t="str">
        <f t="shared" si="436"/>
        <v/>
      </c>
      <c r="AB7015" s="9"/>
      <c r="AC7015" t="s">
        <v>2601</v>
      </c>
      <c r="AD7015">
        <f t="shared" si="437"/>
        <v>0</v>
      </c>
      <c r="AF7015" s="3"/>
      <c r="AG7015" t="s">
        <v>19978</v>
      </c>
      <c r="AH7015" s="9"/>
    </row>
    <row r="7016" spans="1:34" ht="10.95" customHeight="1" outlineLevel="1" x14ac:dyDescent="0.25">
      <c r="A7016" t="s">
        <v>2599</v>
      </c>
      <c r="C7016" s="3" t="s">
        <v>12965</v>
      </c>
      <c r="D7016" s="3">
        <v>2867</v>
      </c>
      <c r="E7016" s="9">
        <v>2001</v>
      </c>
      <c r="F7016" s="7" t="s">
        <v>3567</v>
      </c>
      <c r="G7016" s="7" t="s">
        <v>5401</v>
      </c>
      <c r="H7016" s="8" t="s">
        <v>5402</v>
      </c>
      <c r="I7016" s="8" t="s">
        <v>14337</v>
      </c>
      <c r="J7016" s="19">
        <v>1</v>
      </c>
      <c r="K7016" s="19" t="s">
        <v>7736</v>
      </c>
      <c r="L7016" s="11">
        <v>1.5</v>
      </c>
      <c r="M7016" s="11"/>
      <c r="N7016" s="24"/>
      <c r="P7016" s="32"/>
      <c r="T7016" s="19"/>
      <c r="U7016" s="3">
        <v>2819</v>
      </c>
      <c r="X7016" t="str">
        <f t="shared" si="435"/>
        <v/>
      </c>
      <c r="Z7016" t="str">
        <f t="shared" si="436"/>
        <v/>
      </c>
      <c r="AB7016" s="9"/>
      <c r="AC7016" t="s">
        <v>5402</v>
      </c>
      <c r="AD7016">
        <f t="shared" si="437"/>
        <v>1</v>
      </c>
      <c r="AF7016" s="3"/>
      <c r="AG7016" t="s">
        <v>4924</v>
      </c>
      <c r="AH7016" s="9"/>
    </row>
    <row r="7017" spans="1:34" ht="10.95" customHeight="1" outlineLevel="1" x14ac:dyDescent="0.25">
      <c r="A7017" t="s">
        <v>2599</v>
      </c>
      <c r="C7017" s="3" t="s">
        <v>12965</v>
      </c>
      <c r="D7017" s="3">
        <v>2868</v>
      </c>
      <c r="E7017" s="9">
        <v>2001</v>
      </c>
      <c r="F7017" s="7" t="s">
        <v>3567</v>
      </c>
      <c r="G7017" s="7" t="s">
        <v>5401</v>
      </c>
      <c r="H7017" s="8" t="s">
        <v>2601</v>
      </c>
      <c r="I7017" s="8" t="s">
        <v>14337</v>
      </c>
      <c r="J7017" s="19">
        <v>1</v>
      </c>
      <c r="K7017" s="19" t="s">
        <v>7736</v>
      </c>
      <c r="L7017" s="11">
        <v>1.5</v>
      </c>
      <c r="M7017" s="11"/>
      <c r="N7017" s="24"/>
      <c r="P7017" s="32"/>
      <c r="T7017" s="19"/>
      <c r="U7017" s="3">
        <v>2820</v>
      </c>
      <c r="X7017" t="str">
        <f t="shared" si="435"/>
        <v/>
      </c>
      <c r="Z7017" t="str">
        <f t="shared" si="436"/>
        <v/>
      </c>
      <c r="AB7017" s="9"/>
      <c r="AC7017" t="s">
        <v>2601</v>
      </c>
      <c r="AD7017">
        <f t="shared" si="437"/>
        <v>0</v>
      </c>
      <c r="AF7017" s="3"/>
      <c r="AG7017" t="s">
        <v>2602</v>
      </c>
      <c r="AH7017" s="9"/>
    </row>
    <row r="7018" spans="1:34" ht="10.95" customHeight="1" outlineLevel="1" x14ac:dyDescent="0.25">
      <c r="A7018" t="s">
        <v>2599</v>
      </c>
      <c r="C7018" s="3" t="s">
        <v>12965</v>
      </c>
      <c r="D7018" s="3">
        <v>2886</v>
      </c>
      <c r="E7018" s="9">
        <v>2002</v>
      </c>
      <c r="F7018" s="7" t="s">
        <v>6194</v>
      </c>
      <c r="G7018" s="7" t="s">
        <v>5401</v>
      </c>
      <c r="H7018" s="8" t="s">
        <v>2601</v>
      </c>
      <c r="I7018" s="8" t="s">
        <v>14338</v>
      </c>
      <c r="J7018" s="19">
        <v>1</v>
      </c>
      <c r="K7018" s="19" t="s">
        <v>7736</v>
      </c>
      <c r="L7018" s="11">
        <v>3.75</v>
      </c>
      <c r="M7018" s="11"/>
      <c r="N7018" s="24"/>
      <c r="P7018" s="32"/>
      <c r="S7018">
        <v>1</v>
      </c>
      <c r="T7018" s="19"/>
      <c r="U7018" s="3">
        <v>2833</v>
      </c>
      <c r="X7018" t="str">
        <f t="shared" si="435"/>
        <v/>
      </c>
      <c r="Z7018" t="str">
        <f t="shared" si="436"/>
        <v/>
      </c>
      <c r="AB7018" s="9"/>
      <c r="AC7018" t="s">
        <v>2601</v>
      </c>
      <c r="AD7018">
        <f t="shared" si="437"/>
        <v>0</v>
      </c>
      <c r="AF7018" s="3"/>
      <c r="AG7018" t="s">
        <v>2602</v>
      </c>
      <c r="AH7018" s="9"/>
    </row>
    <row r="7019" spans="1:34" ht="10.95" customHeight="1" outlineLevel="1" x14ac:dyDescent="0.25">
      <c r="A7019" t="s">
        <v>2599</v>
      </c>
      <c r="C7019" s="3" t="s">
        <v>12965</v>
      </c>
      <c r="D7019" s="3">
        <v>2887</v>
      </c>
      <c r="E7019" s="9">
        <v>2002</v>
      </c>
      <c r="F7019" s="7" t="s">
        <v>6194</v>
      </c>
      <c r="G7019" s="7" t="s">
        <v>5401</v>
      </c>
      <c r="H7019" s="8" t="s">
        <v>2601</v>
      </c>
      <c r="I7019" s="8" t="s">
        <v>14338</v>
      </c>
      <c r="J7019" s="19">
        <v>3</v>
      </c>
      <c r="K7019" s="19" t="s">
        <v>7736</v>
      </c>
      <c r="L7019" s="11">
        <v>3.75</v>
      </c>
      <c r="M7019" s="11"/>
      <c r="N7019" s="24"/>
      <c r="P7019" s="32"/>
      <c r="T7019" s="19"/>
      <c r="U7019" s="3">
        <v>2834</v>
      </c>
      <c r="X7019" t="str">
        <f t="shared" si="435"/>
        <v/>
      </c>
      <c r="Z7019" t="str">
        <f t="shared" si="436"/>
        <v/>
      </c>
      <c r="AB7019" s="9"/>
      <c r="AC7019" t="s">
        <v>2601</v>
      </c>
      <c r="AD7019">
        <f t="shared" si="437"/>
        <v>0</v>
      </c>
      <c r="AF7019" s="3"/>
      <c r="AG7019" t="s">
        <v>2602</v>
      </c>
      <c r="AH7019" s="9"/>
    </row>
    <row r="7020" spans="1:34" ht="10.95" customHeight="1" outlineLevel="1" x14ac:dyDescent="0.25">
      <c r="A7020" t="s">
        <v>2599</v>
      </c>
      <c r="C7020" s="3" t="s">
        <v>12965</v>
      </c>
      <c r="D7020" s="3">
        <v>3005</v>
      </c>
      <c r="E7020" s="9">
        <v>2004</v>
      </c>
      <c r="F7020" s="7" t="s">
        <v>3568</v>
      </c>
      <c r="G7020" s="7" t="s">
        <v>5401</v>
      </c>
      <c r="H7020" s="8" t="s">
        <v>2601</v>
      </c>
      <c r="I7020" s="8" t="s">
        <v>14339</v>
      </c>
      <c r="J7020" s="19">
        <v>1</v>
      </c>
      <c r="K7020" s="19" t="s">
        <v>20093</v>
      </c>
      <c r="L7020" s="11"/>
      <c r="M7020" s="11"/>
      <c r="N7020" s="24"/>
      <c r="P7020" s="32"/>
      <c r="T7020" s="19"/>
      <c r="U7020" s="3">
        <v>2902</v>
      </c>
      <c r="X7020" t="str">
        <f t="shared" si="435"/>
        <v/>
      </c>
      <c r="Z7020" t="str">
        <f t="shared" si="436"/>
        <v/>
      </c>
      <c r="AB7020" s="9"/>
      <c r="AC7020" t="s">
        <v>2601</v>
      </c>
      <c r="AD7020">
        <f t="shared" si="437"/>
        <v>0</v>
      </c>
      <c r="AF7020" s="3"/>
      <c r="AG7020" t="s">
        <v>2602</v>
      </c>
      <c r="AH7020" s="9"/>
    </row>
    <row r="7021" spans="1:34" ht="10.95" customHeight="1" outlineLevel="1" x14ac:dyDescent="0.25">
      <c r="A7021" t="s">
        <v>2599</v>
      </c>
      <c r="C7021" s="3" t="s">
        <v>12965</v>
      </c>
      <c r="D7021" s="3" t="s">
        <v>18675</v>
      </c>
      <c r="E7021" s="9">
        <v>2004</v>
      </c>
      <c r="F7021" s="7" t="s">
        <v>16290</v>
      </c>
      <c r="G7021" s="7" t="s">
        <v>5401</v>
      </c>
      <c r="H7021" s="8" t="s">
        <v>2601</v>
      </c>
      <c r="I7021" s="8" t="s">
        <v>14339</v>
      </c>
      <c r="J7021" s="19">
        <v>1</v>
      </c>
      <c r="K7021" s="19" t="s">
        <v>7736</v>
      </c>
      <c r="L7021" s="11">
        <v>1.7</v>
      </c>
      <c r="M7021" s="11"/>
      <c r="N7021" s="24"/>
      <c r="P7021" s="32"/>
      <c r="T7021" s="19"/>
      <c r="U7021" s="3"/>
      <c r="W7021" t="s">
        <v>7738</v>
      </c>
      <c r="X7021" t="str">
        <f t="shared" si="435"/>
        <v/>
      </c>
      <c r="Z7021" t="str">
        <f t="shared" si="436"/>
        <v/>
      </c>
      <c r="AB7021" s="9"/>
      <c r="AC7021" t="s">
        <v>2601</v>
      </c>
      <c r="AD7021">
        <f t="shared" si="437"/>
        <v>0</v>
      </c>
      <c r="AF7021" s="3"/>
      <c r="AH7021" s="9"/>
    </row>
    <row r="7022" spans="1:34" ht="10.95" customHeight="1" outlineLevel="1" x14ac:dyDescent="0.25">
      <c r="A7022" t="s">
        <v>2599</v>
      </c>
      <c r="C7022" s="3" t="s">
        <v>12965</v>
      </c>
      <c r="D7022" s="3">
        <v>3113</v>
      </c>
      <c r="E7022" s="9">
        <v>2008</v>
      </c>
      <c r="F7022" s="7" t="s">
        <v>3568</v>
      </c>
      <c r="G7022" s="7" t="s">
        <v>5401</v>
      </c>
      <c r="H7022" s="8" t="s">
        <v>14340</v>
      </c>
      <c r="I7022" s="8" t="s">
        <v>14341</v>
      </c>
      <c r="J7022" s="19">
        <v>1</v>
      </c>
      <c r="K7022" s="19" t="s">
        <v>7736</v>
      </c>
      <c r="L7022" s="11">
        <v>4</v>
      </c>
      <c r="M7022" s="11"/>
      <c r="N7022" s="24"/>
      <c r="P7022" s="32"/>
      <c r="T7022" s="19"/>
      <c r="U7022" s="3"/>
      <c r="X7022" t="str">
        <f t="shared" si="435"/>
        <v/>
      </c>
      <c r="Z7022" t="str">
        <f t="shared" si="436"/>
        <v/>
      </c>
      <c r="AB7022" s="9"/>
      <c r="AC7022" t="s">
        <v>14340</v>
      </c>
      <c r="AD7022">
        <f t="shared" si="437"/>
        <v>0</v>
      </c>
      <c r="AF7022" s="3"/>
      <c r="AH7022" s="9"/>
    </row>
    <row r="7023" spans="1:34" ht="10.95" customHeight="1" outlineLevel="1" x14ac:dyDescent="0.25">
      <c r="A7023" t="s">
        <v>2599</v>
      </c>
      <c r="C7023" s="3" t="s">
        <v>12965</v>
      </c>
      <c r="D7023" s="3">
        <v>3154</v>
      </c>
      <c r="E7023" s="9">
        <v>2009</v>
      </c>
      <c r="F7023" s="7" t="s">
        <v>5222</v>
      </c>
      <c r="G7023" s="7" t="s">
        <v>5401</v>
      </c>
      <c r="H7023" s="8" t="s">
        <v>2601</v>
      </c>
      <c r="I7023" s="8" t="s">
        <v>14342</v>
      </c>
      <c r="J7023" s="19">
        <v>1</v>
      </c>
      <c r="K7023" s="19" t="s">
        <v>7736</v>
      </c>
      <c r="L7023" s="11">
        <v>5.5</v>
      </c>
      <c r="M7023" s="11"/>
      <c r="N7023" s="24"/>
      <c r="P7023" s="32"/>
      <c r="S7023">
        <v>1</v>
      </c>
      <c r="T7023" s="19"/>
      <c r="U7023" s="3"/>
      <c r="X7023" t="str">
        <f t="shared" si="435"/>
        <v/>
      </c>
      <c r="Z7023" t="str">
        <f t="shared" si="436"/>
        <v/>
      </c>
      <c r="AB7023" s="9"/>
      <c r="AC7023" t="s">
        <v>2601</v>
      </c>
      <c r="AD7023">
        <f t="shared" si="437"/>
        <v>0</v>
      </c>
      <c r="AF7023" s="3"/>
      <c r="AH7023" s="9"/>
    </row>
    <row r="7024" spans="1:34" ht="10.95" customHeight="1" outlineLevel="1" x14ac:dyDescent="0.25">
      <c r="A7024" t="s">
        <v>2599</v>
      </c>
      <c r="C7024" s="3" t="s">
        <v>12965</v>
      </c>
      <c r="D7024" s="3">
        <v>3476</v>
      </c>
      <c r="E7024" s="9">
        <v>2020</v>
      </c>
      <c r="F7024" s="7" t="s">
        <v>14345</v>
      </c>
      <c r="G7024" s="7" t="s">
        <v>5401</v>
      </c>
      <c r="H7024" s="8" t="s">
        <v>14344</v>
      </c>
      <c r="I7024" s="8" t="s">
        <v>14343</v>
      </c>
      <c r="J7024" s="19">
        <v>5</v>
      </c>
      <c r="K7024" s="19" t="s">
        <v>20093</v>
      </c>
      <c r="L7024" s="11"/>
      <c r="M7024" s="11"/>
      <c r="N7024" s="24"/>
      <c r="P7024" s="32"/>
      <c r="T7024" s="19"/>
      <c r="U7024" s="3"/>
      <c r="X7024" t="str">
        <f t="shared" si="435"/>
        <v/>
      </c>
      <c r="Z7024" t="str">
        <f t="shared" si="436"/>
        <v/>
      </c>
      <c r="AB7024" s="9"/>
      <c r="AC7024" t="s">
        <v>14344</v>
      </c>
      <c r="AD7024">
        <f t="shared" si="437"/>
        <v>0</v>
      </c>
      <c r="AF7024" s="3"/>
      <c r="AH7024" s="9"/>
    </row>
    <row r="7025" spans="1:48" ht="10.95" customHeight="1" outlineLevel="1" x14ac:dyDescent="0.25">
      <c r="A7025" t="s">
        <v>2599</v>
      </c>
      <c r="C7025" s="3" t="s">
        <v>12965</v>
      </c>
      <c r="D7025" s="3" t="s">
        <v>14346</v>
      </c>
      <c r="E7025" s="9">
        <v>2020</v>
      </c>
      <c r="F7025" s="7" t="s">
        <v>14347</v>
      </c>
      <c r="G7025" s="7" t="s">
        <v>5401</v>
      </c>
      <c r="H7025" s="8" t="s">
        <v>14344</v>
      </c>
      <c r="I7025" s="8" t="s">
        <v>14343</v>
      </c>
      <c r="J7025" s="19">
        <v>5</v>
      </c>
      <c r="K7025" s="19" t="s">
        <v>7736</v>
      </c>
      <c r="L7025" s="11">
        <v>10</v>
      </c>
      <c r="M7025" s="11"/>
      <c r="N7025" s="24"/>
      <c r="P7025" s="32"/>
      <c r="T7025" s="19"/>
      <c r="U7025" s="3"/>
      <c r="X7025" t="str">
        <f t="shared" si="435"/>
        <v/>
      </c>
      <c r="Z7025">
        <f t="shared" si="436"/>
        <v>1</v>
      </c>
      <c r="AB7025" s="9"/>
      <c r="AC7025" t="s">
        <v>14344</v>
      </c>
      <c r="AD7025">
        <f t="shared" si="437"/>
        <v>0</v>
      </c>
      <c r="AF7025" s="3"/>
      <c r="AH7025" s="9"/>
    </row>
    <row r="7026" spans="1:48" ht="10.95" customHeight="1" x14ac:dyDescent="0.25">
      <c r="A7026" s="6" t="s">
        <v>14350</v>
      </c>
      <c r="B7026" t="s">
        <v>14349</v>
      </c>
      <c r="C7026" s="3" t="s">
        <v>12965</v>
      </c>
      <c r="E7026" s="9"/>
      <c r="F7026" s="7"/>
      <c r="G7026" s="7"/>
      <c r="H7026" s="8"/>
      <c r="I7026" s="8"/>
      <c r="J7026" s="19"/>
      <c r="K7026" s="19"/>
      <c r="L7026" s="11"/>
      <c r="M7026" s="11">
        <f>SUM(L7027:L7032)</f>
        <v>53</v>
      </c>
      <c r="N7026" s="24">
        <v>2199</v>
      </c>
      <c r="O7026">
        <f>COUNTIF(K7027:K7032,"*")</f>
        <v>6</v>
      </c>
      <c r="P7026" s="32">
        <f>O7026/N7026</f>
        <v>2.7285129604365621E-3</v>
      </c>
      <c r="Q7026">
        <f>COUNTIF(K7027:K7032,"Y")+COUNTIF(K7027:K7032,"S")</f>
        <v>6</v>
      </c>
      <c r="T7026" s="19" t="s">
        <v>7736</v>
      </c>
      <c r="U7026" s="3"/>
      <c r="V7026" t="s">
        <v>18425</v>
      </c>
      <c r="X7026" t="str">
        <f t="shared" si="435"/>
        <v/>
      </c>
      <c r="Z7026" t="str">
        <f t="shared" si="436"/>
        <v/>
      </c>
      <c r="AB7026" s="9"/>
      <c r="AE7026">
        <f>COUNTIF(AD7027:AD7027,"1")</f>
        <v>0</v>
      </c>
      <c r="AF7026" s="3"/>
      <c r="AH7026" s="9"/>
      <c r="AI7026">
        <f>COUNTIF($J7027:$J7032,"1")-COUNTIFS($J7027:$J7032,"1",$K7027:$K7032,"V")</f>
        <v>2</v>
      </c>
      <c r="AJ7026">
        <f>COUNTIFS($J7027:$J7032,"1",$K7027:$K7032,"Y")+COUNTIFS($J7027:$J7032,"1",$K7027:$K7032,"s")</f>
        <v>2</v>
      </c>
      <c r="AK7026">
        <f>COUNTIF($J7027:$J7032,"2")-COUNTIFS($J7027:$J7032,"2",$K7027:$K7032,"V")</f>
        <v>0</v>
      </c>
      <c r="AL7026">
        <f>COUNTIFS($J7027:$J7032,"2",$K7027:$K7032,"Y")+COUNTIFS($J7027:$J7032,"2",$K7027:$K7032,"s")</f>
        <v>0</v>
      </c>
      <c r="AM7026">
        <f>COUNTIF($J7027:$J7032,"3")-COUNTIFS($J7027:$J7032,"3",$K7027:$K7032,"V")</f>
        <v>3</v>
      </c>
      <c r="AN7026">
        <f>COUNTIFS($J7027:$J7032,"3",$K7027:$K7032,"Y")+COUNTIFS($J7027:$J7032,"3",$K7027:$K7032,"s")</f>
        <v>3</v>
      </c>
      <c r="AO7026">
        <f>COUNTIF($J7027:$J7032,"4")-COUNTIFS($J7027:$J7032,"4",$K7027:$K7032,"V")</f>
        <v>0</v>
      </c>
      <c r="AP7026">
        <f>COUNTIFS($J7027:$J7032,"4",$K7027:$K7032,"Y")+COUNTIFS($J7027:$J7032,"4",$K7027:$K7032,"s")</f>
        <v>0</v>
      </c>
      <c r="AQ7026">
        <f>COUNTIF($J7027:$J7032,"5")-COUNTIFS($J7027:$J7032,"5",$K7027:$K7032,"V")</f>
        <v>0</v>
      </c>
      <c r="AR7026">
        <f>COUNTIFS($J7027:$J7032,"5",$K7027:$K7032,"Y")+COUNTIFS($J7027:$J7032,"5",$K7027:$K7032,"s")</f>
        <v>0</v>
      </c>
      <c r="AS7026">
        <f>COUNTIF($J7027:$J7032,"6")-COUNTIFS($J7027:$J7032,"6",$K7027:$K7032,"V")</f>
        <v>0</v>
      </c>
      <c r="AT7026">
        <f>COUNTIFS($J7027:$J7032,"6",$K7027:$K7032,"Y")+COUNTIFS($J7027:$J7032,"6",$K7027:$K7032,"s")</f>
        <v>0</v>
      </c>
      <c r="AU7026">
        <f>COUNTIF($J7027:$J7032,"7")-COUNTIFS($J7027:$J7032,"7",$K7027:$K7032,"V")</f>
        <v>1</v>
      </c>
      <c r="AV7026">
        <f>COUNTIFS($J7027:$J7032,"7",$K7027:$K7032,"Y")+COUNTIFS($J7027:$J7032,"7",$K7027:$K7032,"s")</f>
        <v>1</v>
      </c>
    </row>
    <row r="7027" spans="1:48" ht="10.95" customHeight="1" outlineLevel="1" x14ac:dyDescent="0.25">
      <c r="A7027" t="s">
        <v>14351</v>
      </c>
      <c r="C7027" s="3" t="s">
        <v>12965</v>
      </c>
      <c r="D7027" s="3">
        <v>1829</v>
      </c>
      <c r="E7027" s="9">
        <v>2010</v>
      </c>
      <c r="F7027" s="7" t="s">
        <v>18676</v>
      </c>
      <c r="G7027" s="7" t="s">
        <v>5401</v>
      </c>
      <c r="H7027" s="8" t="s">
        <v>10259</v>
      </c>
      <c r="I7027" s="8" t="s">
        <v>14353</v>
      </c>
      <c r="J7027" s="19">
        <v>3</v>
      </c>
      <c r="K7027" s="20" t="s">
        <v>20093</v>
      </c>
      <c r="L7027" s="11"/>
      <c r="M7027" s="11"/>
      <c r="N7027" s="24"/>
      <c r="P7027" s="32"/>
      <c r="T7027" s="19"/>
      <c r="U7027" s="3"/>
      <c r="W7027" t="s">
        <v>7738</v>
      </c>
      <c r="X7027" t="str">
        <f t="shared" si="435"/>
        <v/>
      </c>
      <c r="Z7027" t="str">
        <f t="shared" si="436"/>
        <v/>
      </c>
      <c r="AB7027" s="9"/>
      <c r="AC7027" t="s">
        <v>10259</v>
      </c>
      <c r="AD7027">
        <f t="shared" ref="AD7027:AD7032" si="438">COUNTIF(H7027,"*Fuji*")</f>
        <v>0</v>
      </c>
      <c r="AF7027" s="3">
        <v>1</v>
      </c>
      <c r="AH7027" s="9"/>
    </row>
    <row r="7028" spans="1:48" ht="10.95" customHeight="1" outlineLevel="1" x14ac:dyDescent="0.25">
      <c r="A7028" t="s">
        <v>14351</v>
      </c>
      <c r="C7028" s="3" t="s">
        <v>12965</v>
      </c>
      <c r="D7028" s="3">
        <v>1831</v>
      </c>
      <c r="E7028" s="9">
        <v>2010</v>
      </c>
      <c r="F7028" s="7" t="s">
        <v>18676</v>
      </c>
      <c r="G7028" s="7" t="s">
        <v>5401</v>
      </c>
      <c r="H7028" s="8" t="s">
        <v>10259</v>
      </c>
      <c r="I7028" s="8" t="s">
        <v>14353</v>
      </c>
      <c r="J7028" s="19">
        <v>3</v>
      </c>
      <c r="K7028" s="20" t="s">
        <v>20093</v>
      </c>
      <c r="L7028" s="11"/>
      <c r="M7028" s="11"/>
      <c r="N7028" s="24"/>
      <c r="P7028" s="32"/>
      <c r="T7028" s="19"/>
      <c r="U7028" s="3"/>
      <c r="W7028" t="s">
        <v>7738</v>
      </c>
      <c r="X7028" t="str">
        <f t="shared" si="435"/>
        <v/>
      </c>
      <c r="Z7028" t="str">
        <f t="shared" si="436"/>
        <v/>
      </c>
      <c r="AB7028" s="9"/>
      <c r="AC7028" t="s">
        <v>10259</v>
      </c>
      <c r="AD7028">
        <f t="shared" si="438"/>
        <v>0</v>
      </c>
      <c r="AF7028" s="3">
        <v>1</v>
      </c>
      <c r="AH7028" s="9"/>
    </row>
    <row r="7029" spans="1:48" ht="10.95" customHeight="1" outlineLevel="1" x14ac:dyDescent="0.25">
      <c r="A7029" t="s">
        <v>14351</v>
      </c>
      <c r="C7029" s="3" t="s">
        <v>12965</v>
      </c>
      <c r="D7029" s="3">
        <v>1831</v>
      </c>
      <c r="E7029" s="9">
        <v>2010</v>
      </c>
      <c r="F7029" s="7" t="s">
        <v>18676</v>
      </c>
      <c r="G7029" s="7" t="s">
        <v>5401</v>
      </c>
      <c r="H7029" s="8" t="s">
        <v>10259</v>
      </c>
      <c r="I7029" s="8" t="s">
        <v>14353</v>
      </c>
      <c r="J7029" s="19">
        <v>3</v>
      </c>
      <c r="K7029" s="20" t="s">
        <v>20093</v>
      </c>
      <c r="L7029" s="11"/>
      <c r="M7029" s="11"/>
      <c r="N7029" s="24"/>
      <c r="P7029" s="32"/>
      <c r="T7029" s="19"/>
      <c r="U7029" s="3"/>
      <c r="W7029" t="s">
        <v>7738</v>
      </c>
      <c r="X7029" t="str">
        <f t="shared" si="435"/>
        <v/>
      </c>
      <c r="Z7029" t="str">
        <f t="shared" si="436"/>
        <v/>
      </c>
      <c r="AB7029" s="9"/>
      <c r="AC7029" t="s">
        <v>10259</v>
      </c>
      <c r="AD7029">
        <f t="shared" si="438"/>
        <v>0</v>
      </c>
      <c r="AF7029" s="3">
        <v>1</v>
      </c>
      <c r="AH7029" s="9"/>
    </row>
    <row r="7030" spans="1:48" ht="10.95" customHeight="1" outlineLevel="1" x14ac:dyDescent="0.25">
      <c r="A7030" t="s">
        <v>14351</v>
      </c>
      <c r="C7030" s="3" t="s">
        <v>12965</v>
      </c>
      <c r="D7030" s="3" t="s">
        <v>20852</v>
      </c>
      <c r="E7030" s="9">
        <v>2010</v>
      </c>
      <c r="F7030" s="7" t="s">
        <v>14352</v>
      </c>
      <c r="G7030" s="7" t="s">
        <v>5401</v>
      </c>
      <c r="H7030" s="8" t="s">
        <v>10259</v>
      </c>
      <c r="I7030" s="8" t="s">
        <v>14353</v>
      </c>
      <c r="J7030" s="19">
        <v>1</v>
      </c>
      <c r="K7030" s="20" t="s">
        <v>20093</v>
      </c>
      <c r="L7030" s="11"/>
      <c r="M7030" s="11"/>
      <c r="N7030" s="24"/>
      <c r="P7030" s="32"/>
      <c r="T7030" s="19"/>
      <c r="U7030" s="3"/>
      <c r="W7030" t="s">
        <v>7738</v>
      </c>
      <c r="X7030" t="str">
        <f t="shared" si="435"/>
        <v/>
      </c>
      <c r="Z7030">
        <f t="shared" si="436"/>
        <v>1</v>
      </c>
      <c r="AB7030" s="9"/>
      <c r="AC7030" t="s">
        <v>10259</v>
      </c>
      <c r="AD7030">
        <f t="shared" si="438"/>
        <v>0</v>
      </c>
      <c r="AF7030" s="3">
        <v>1</v>
      </c>
      <c r="AH7030" s="9"/>
    </row>
    <row r="7031" spans="1:48" ht="10.95" customHeight="1" outlineLevel="1" x14ac:dyDescent="0.25">
      <c r="A7031" t="s">
        <v>14351</v>
      </c>
      <c r="C7031" s="3" t="s">
        <v>12965</v>
      </c>
      <c r="D7031" s="3" t="s">
        <v>20852</v>
      </c>
      <c r="E7031" s="9">
        <v>2010</v>
      </c>
      <c r="F7031" s="10" t="s">
        <v>21359</v>
      </c>
      <c r="G7031" s="7" t="s">
        <v>5401</v>
      </c>
      <c r="H7031" s="8" t="s">
        <v>10259</v>
      </c>
      <c r="I7031" s="8" t="s">
        <v>14353</v>
      </c>
      <c r="J7031" s="19">
        <v>1</v>
      </c>
      <c r="K7031" s="20" t="s">
        <v>7736</v>
      </c>
      <c r="L7031" s="11">
        <v>50</v>
      </c>
      <c r="M7031" s="11"/>
      <c r="N7031" s="24"/>
      <c r="P7031" s="32"/>
      <c r="T7031" s="19"/>
      <c r="U7031" s="3"/>
      <c r="W7031" t="s">
        <v>7738</v>
      </c>
      <c r="X7031">
        <f t="shared" si="435"/>
        <v>1</v>
      </c>
      <c r="Z7031">
        <f t="shared" si="436"/>
        <v>1</v>
      </c>
      <c r="AB7031" s="9"/>
      <c r="AC7031" t="s">
        <v>10259</v>
      </c>
      <c r="AD7031">
        <f t="shared" si="438"/>
        <v>0</v>
      </c>
      <c r="AF7031" s="3">
        <v>1</v>
      </c>
      <c r="AH7031" s="9"/>
    </row>
    <row r="7032" spans="1:48" ht="10.95" customHeight="1" outlineLevel="1" x14ac:dyDescent="0.25">
      <c r="A7032" t="s">
        <v>14351</v>
      </c>
      <c r="C7032" s="3" t="s">
        <v>12965</v>
      </c>
      <c r="D7032" s="3">
        <v>1835</v>
      </c>
      <c r="E7032" s="9">
        <v>2010</v>
      </c>
      <c r="F7032" s="7" t="s">
        <v>18676</v>
      </c>
      <c r="G7032" s="7" t="s">
        <v>5401</v>
      </c>
      <c r="H7032" s="8" t="s">
        <v>10259</v>
      </c>
      <c r="I7032" s="8" t="s">
        <v>14353</v>
      </c>
      <c r="J7032" s="19">
        <v>7</v>
      </c>
      <c r="K7032" s="19" t="s">
        <v>7736</v>
      </c>
      <c r="L7032" s="11">
        <v>3</v>
      </c>
      <c r="M7032" s="11"/>
      <c r="N7032" s="24"/>
      <c r="P7032" s="32"/>
      <c r="T7032" s="19"/>
      <c r="U7032" s="3"/>
      <c r="X7032" t="str">
        <f t="shared" si="435"/>
        <v/>
      </c>
      <c r="Z7032" t="str">
        <f t="shared" si="436"/>
        <v/>
      </c>
      <c r="AB7032" s="9"/>
      <c r="AC7032" t="s">
        <v>10259</v>
      </c>
      <c r="AD7032">
        <f t="shared" si="438"/>
        <v>0</v>
      </c>
      <c r="AF7032" s="3">
        <v>1</v>
      </c>
      <c r="AH7032" s="9"/>
    </row>
    <row r="7033" spans="1:48" ht="10.95" customHeight="1" x14ac:dyDescent="0.25">
      <c r="A7033" s="6" t="s">
        <v>13189</v>
      </c>
      <c r="B7033" t="s">
        <v>13190</v>
      </c>
      <c r="C7033" s="3" t="s">
        <v>12533</v>
      </c>
      <c r="E7033" s="9"/>
      <c r="F7033" s="7"/>
      <c r="G7033" s="7"/>
      <c r="H7033" s="8"/>
      <c r="I7033" s="8"/>
      <c r="J7033" s="19"/>
      <c r="K7033" s="19"/>
      <c r="L7033" s="11"/>
      <c r="M7033" s="11">
        <f>SUM(L7034:L7037)</f>
        <v>8.4</v>
      </c>
      <c r="N7033" s="24">
        <v>2375</v>
      </c>
      <c r="O7033">
        <f>COUNTIF(K7034:K7037,"*")</f>
        <v>4</v>
      </c>
      <c r="P7033" s="32">
        <f>O7033/N7033</f>
        <v>1.6842105263157896E-3</v>
      </c>
      <c r="Q7033">
        <f>COUNTIF(K7034:K7037,"Y")+COUNTIF(K7034:K7037,"S")</f>
        <v>4</v>
      </c>
      <c r="T7033" s="19" t="s">
        <v>7736</v>
      </c>
      <c r="U7033" s="3"/>
      <c r="V7033" t="s">
        <v>18426</v>
      </c>
      <c r="X7033" t="str">
        <f t="shared" si="435"/>
        <v/>
      </c>
      <c r="Z7033" t="str">
        <f t="shared" si="436"/>
        <v/>
      </c>
      <c r="AB7033" s="9"/>
      <c r="AE7033">
        <f>COUNTIF(AD7034:AD7037,"1")</f>
        <v>0</v>
      </c>
      <c r="AF7033" s="3"/>
      <c r="AH7033" s="9"/>
      <c r="AI7033">
        <f>COUNTIF($J7034:$J7037,"1")-COUNTIFS($J7034:$J7037,"1",$K7034:$K7037,"V")</f>
        <v>2</v>
      </c>
      <c r="AJ7033">
        <f>COUNTIFS($J7034:$J7037,"1",$K7034:$K7037,"Y")+COUNTIFS($J7034:$J7037,"1",$K7034:$K7037,"s")</f>
        <v>2</v>
      </c>
      <c r="AK7033">
        <f>COUNTIF($J7034:$J7037,"2")-COUNTIFS($J7034:$J7037,"2",$K7034:$K7037,"V")</f>
        <v>0</v>
      </c>
      <c r="AL7033">
        <f>COUNTIFS($J7034:$J7037,"2",$K7034:$K7037,"Y")+COUNTIFS($J7034:$J7037,"2",$K7034:$K7037,"s")</f>
        <v>0</v>
      </c>
      <c r="AM7033">
        <f>COUNTIF($J7034:$J7037,"3")-COUNTIFS($J7034:$J7037,"3",$K7034:$K7037,"V")</f>
        <v>0</v>
      </c>
      <c r="AN7033">
        <f>COUNTIFS($J7034:$J7037,"3",$K7034:$K7037,"Y")+COUNTIFS($J7034:$J7037,"3",$K7034:$K7037,"s")</f>
        <v>0</v>
      </c>
      <c r="AO7033">
        <f>COUNTIF($J7034:$J7037,"4")-COUNTIFS($J7034:$J7037,"4",$K7034:$K7037,"V")</f>
        <v>1</v>
      </c>
      <c r="AP7033">
        <f>COUNTIFS($J7034:$J7037,"4",$K7034:$K7037,"Y")+COUNTIFS($J7034:$J7037,"4",$K7034:$K7037,"s")</f>
        <v>1</v>
      </c>
      <c r="AQ7033">
        <f>COUNTIF($J7034:$J7037,"5")-COUNTIFS($J7034:$J7037,"5",$K7034:$K7037,"V")</f>
        <v>1</v>
      </c>
      <c r="AR7033">
        <f>COUNTIFS($J7034:$J7037,"5",$K7034:$K7037,"Y")+COUNTIFS($J7034:$J7037,"5",$K7034:$K7037,"s")</f>
        <v>1</v>
      </c>
      <c r="AS7033">
        <f>COUNTIF($J7034:$J7037,"6")-COUNTIFS($J7034:$J7037,"6",$K7034:$K7037,"V")</f>
        <v>0</v>
      </c>
      <c r="AT7033">
        <f>COUNTIFS($J7034:$J7037,"6",$K7034:$K7037,"Y")+COUNTIFS($J7034:$J7037,"6",$K7034:$K7037,"s")</f>
        <v>0</v>
      </c>
      <c r="AU7033">
        <f>COUNTIF($J7034:$J7037,"7")-COUNTIFS($J7034:$J7037,"7",$K7034:$K7037,"V")</f>
        <v>0</v>
      </c>
      <c r="AV7033">
        <f>COUNTIFS($J7034:$J7037,"7",$K7034:$K7037,"Y")+COUNTIFS($J7034:$J7037,"7",$K7034:$K7037,"s")</f>
        <v>0</v>
      </c>
    </row>
    <row r="7034" spans="1:48" ht="10.95" customHeight="1" outlineLevel="1" x14ac:dyDescent="0.25">
      <c r="A7034" t="s">
        <v>851</v>
      </c>
      <c r="C7034" s="3" t="s">
        <v>12533</v>
      </c>
      <c r="D7034" s="3">
        <v>865</v>
      </c>
      <c r="E7034" s="9">
        <v>1994</v>
      </c>
      <c r="F7034" s="7" t="s">
        <v>852</v>
      </c>
      <c r="G7034" s="7" t="s">
        <v>5401</v>
      </c>
      <c r="H7034" s="8" t="s">
        <v>853</v>
      </c>
      <c r="I7034" s="8" t="s">
        <v>8598</v>
      </c>
      <c r="J7034" s="19">
        <v>1</v>
      </c>
      <c r="K7034" s="19" t="s">
        <v>7736</v>
      </c>
      <c r="L7034" s="11">
        <v>1</v>
      </c>
      <c r="M7034" s="11"/>
      <c r="N7034" s="24"/>
      <c r="P7034" s="32"/>
      <c r="T7034" s="19"/>
      <c r="U7034" s="3">
        <v>923</v>
      </c>
      <c r="X7034" t="str">
        <f t="shared" si="435"/>
        <v/>
      </c>
      <c r="Z7034" t="str">
        <f t="shared" si="436"/>
        <v/>
      </c>
      <c r="AB7034" s="9"/>
      <c r="AC7034" t="s">
        <v>853</v>
      </c>
      <c r="AD7034">
        <f>COUNTIF(H7034,"*Fuji*")</f>
        <v>0</v>
      </c>
      <c r="AF7034" s="3"/>
      <c r="AG7034" t="s">
        <v>3357</v>
      </c>
      <c r="AH7034" s="9" t="s">
        <v>4613</v>
      </c>
    </row>
    <row r="7035" spans="1:48" ht="10.95" customHeight="1" outlineLevel="1" x14ac:dyDescent="0.25">
      <c r="A7035" t="s">
        <v>851</v>
      </c>
      <c r="C7035" s="3" t="s">
        <v>12533</v>
      </c>
      <c r="D7035" s="3">
        <v>866</v>
      </c>
      <c r="E7035" s="9">
        <v>1994</v>
      </c>
      <c r="F7035" s="7" t="s">
        <v>13011</v>
      </c>
      <c r="G7035" s="7" t="s">
        <v>5401</v>
      </c>
      <c r="H7035" s="8" t="s">
        <v>13188</v>
      </c>
      <c r="I7035" s="8" t="s">
        <v>8598</v>
      </c>
      <c r="J7035" s="19">
        <v>5</v>
      </c>
      <c r="K7035" s="19" t="s">
        <v>7736</v>
      </c>
      <c r="L7035" s="11">
        <v>1</v>
      </c>
      <c r="M7035" s="11"/>
      <c r="N7035" s="24"/>
      <c r="P7035" s="32"/>
      <c r="T7035" s="19"/>
      <c r="U7035" s="3"/>
      <c r="X7035" t="str">
        <f t="shared" si="435"/>
        <v/>
      </c>
      <c r="Z7035" t="str">
        <f t="shared" si="436"/>
        <v/>
      </c>
      <c r="AB7035" s="9"/>
      <c r="AC7035" t="s">
        <v>13188</v>
      </c>
      <c r="AD7035">
        <f>COUNTIF(H7035,"*Fuji*")</f>
        <v>0</v>
      </c>
      <c r="AF7035" s="3"/>
      <c r="AG7035" t="s">
        <v>3357</v>
      </c>
      <c r="AH7035" s="9" t="s">
        <v>4613</v>
      </c>
    </row>
    <row r="7036" spans="1:48" ht="10.95" customHeight="1" outlineLevel="1" collapsed="1" x14ac:dyDescent="0.25">
      <c r="A7036" t="s">
        <v>851</v>
      </c>
      <c r="C7036" s="3" t="s">
        <v>12533</v>
      </c>
      <c r="D7036" s="3" t="s">
        <v>14173</v>
      </c>
      <c r="E7036" s="9">
        <v>1994</v>
      </c>
      <c r="F7036" s="7" t="s">
        <v>7034</v>
      </c>
      <c r="G7036" s="7" t="s">
        <v>5401</v>
      </c>
      <c r="H7036" s="8" t="s">
        <v>853</v>
      </c>
      <c r="I7036" s="8" t="s">
        <v>8598</v>
      </c>
      <c r="J7036" s="19">
        <v>1</v>
      </c>
      <c r="K7036" s="19" t="s">
        <v>7736</v>
      </c>
      <c r="L7036" s="11">
        <v>3.4</v>
      </c>
      <c r="M7036" s="11"/>
      <c r="N7036" s="24"/>
      <c r="P7036" s="32"/>
      <c r="T7036" s="19"/>
      <c r="U7036" s="3"/>
      <c r="X7036">
        <f t="shared" si="435"/>
        <v>1</v>
      </c>
      <c r="Z7036" t="str">
        <f t="shared" si="436"/>
        <v/>
      </c>
      <c r="AB7036" s="9"/>
      <c r="AC7036" t="s">
        <v>853</v>
      </c>
      <c r="AD7036">
        <f>COUNTIF(H7036,"*Fuji*")</f>
        <v>0</v>
      </c>
      <c r="AF7036" s="3"/>
      <c r="AH7036" s="9"/>
    </row>
    <row r="7037" spans="1:48" ht="10.95" customHeight="1" outlineLevel="1" x14ac:dyDescent="0.25">
      <c r="A7037" t="s">
        <v>851</v>
      </c>
      <c r="C7037" s="3" t="s">
        <v>12533</v>
      </c>
      <c r="D7037" s="3">
        <v>918</v>
      </c>
      <c r="E7037" s="9">
        <v>1995</v>
      </c>
      <c r="F7037" s="7" t="s">
        <v>4143</v>
      </c>
      <c r="G7037" s="7" t="s">
        <v>5401</v>
      </c>
      <c r="H7037" s="8" t="s">
        <v>13186</v>
      </c>
      <c r="I7037" s="8" t="s">
        <v>13187</v>
      </c>
      <c r="J7037" s="19">
        <v>4</v>
      </c>
      <c r="K7037" s="19" t="s">
        <v>7736</v>
      </c>
      <c r="L7037" s="11">
        <v>3</v>
      </c>
      <c r="M7037" s="11"/>
      <c r="N7037" s="24"/>
      <c r="P7037" s="32"/>
      <c r="T7037" s="19"/>
      <c r="U7037" s="3"/>
      <c r="X7037" t="str">
        <f t="shared" si="435"/>
        <v/>
      </c>
      <c r="Z7037" t="str">
        <f t="shared" si="436"/>
        <v/>
      </c>
      <c r="AB7037" s="9"/>
      <c r="AC7037" t="s">
        <v>13186</v>
      </c>
      <c r="AD7037">
        <f>COUNTIF(H7037,"*Fuji*")</f>
        <v>0</v>
      </c>
      <c r="AF7037" s="3"/>
      <c r="AH7037" s="9"/>
    </row>
    <row r="7038" spans="1:48" ht="10.95" customHeight="1" x14ac:dyDescent="0.25">
      <c r="A7038" t="s">
        <v>14354</v>
      </c>
      <c r="B7038" t="s">
        <v>14356</v>
      </c>
      <c r="C7038" s="3" t="s">
        <v>12965</v>
      </c>
      <c r="E7038" s="9"/>
      <c r="F7038" s="7"/>
      <c r="G7038" s="7"/>
      <c r="H7038" s="8"/>
      <c r="I7038" s="8"/>
      <c r="J7038" s="19"/>
      <c r="K7038" s="19"/>
      <c r="L7038" s="11"/>
      <c r="M7038" s="11">
        <f>SUM(L7039:L7057)</f>
        <v>25.000000000000004</v>
      </c>
      <c r="N7038" s="24">
        <v>2875</v>
      </c>
      <c r="O7038">
        <f>COUNTIF(K7039:K7057,"*")</f>
        <v>19</v>
      </c>
      <c r="P7038" s="32">
        <f>O7038/N7038</f>
        <v>6.6086956521739133E-3</v>
      </c>
      <c r="Q7038">
        <f>COUNTIF(K7039:K7057,"Y")+COUNTIF(K7039:K7057,"S")</f>
        <v>13</v>
      </c>
      <c r="T7038" s="19" t="s">
        <v>7736</v>
      </c>
      <c r="U7038" s="3"/>
      <c r="V7038" t="s">
        <v>18600</v>
      </c>
      <c r="X7038" t="str">
        <f t="shared" si="435"/>
        <v/>
      </c>
      <c r="Z7038" t="str">
        <f t="shared" si="436"/>
        <v/>
      </c>
      <c r="AB7038" s="9"/>
      <c r="AE7038">
        <f>COUNTIF(AD7039:AD7057,"1")</f>
        <v>0</v>
      </c>
      <c r="AF7038" s="3"/>
      <c r="AH7038" s="9"/>
      <c r="AI7038">
        <f>COUNTIF($J7039:$J7057,"1")-COUNTIFS($J7039:$J7057,"1",$K7039:$K7057,"V")</f>
        <v>0</v>
      </c>
      <c r="AJ7038">
        <f>COUNTIFS($J7039:$J7057,"1",$K7039:$K7057,"Y")+COUNTIFS($J7039:$J7057,"1",$K7039:$K7057,"s")</f>
        <v>0</v>
      </c>
      <c r="AK7038">
        <f>COUNTIF($J7039:$J7057,"2")-COUNTIFS($J7039:$J7057,"2",$K7039:$K7057,"V")</f>
        <v>0</v>
      </c>
      <c r="AL7038">
        <f>COUNTIFS($J7039:$J7057,"2",$K7039:$K7057,"Y")+COUNTIFS($J7039:$J7057,"2",$K7039:$K7057,"s")</f>
        <v>0</v>
      </c>
      <c r="AM7038">
        <f>COUNTIF($J7039:$J7057,"3")-COUNTIFS($J7039:$J7057,"3",$K7039:$K7057,"V")</f>
        <v>0</v>
      </c>
      <c r="AN7038">
        <f>COUNTIFS($J7039:$J7057,"3",$K7039:$K7057,"Y")+COUNTIFS($J7039:$J7057,"3",$K7039:$K7057,"s")</f>
        <v>0</v>
      </c>
      <c r="AO7038">
        <f>COUNTIF($J7039:$J7057,"4")-COUNTIFS($J7039:$J7057,"4",$K7039:$K7057,"V")</f>
        <v>0</v>
      </c>
      <c r="AP7038">
        <f>COUNTIFS($J7039:$J7057,"4",$K7039:$K7057,"Y")+COUNTIFS($J7039:$J7057,"4",$K7039:$K7057,"s")</f>
        <v>0</v>
      </c>
      <c r="AQ7038">
        <f>COUNTIF($J7039:$J7057,"5")-COUNTIFS($J7039:$J7057,"5",$K7039:$K7057,"V")</f>
        <v>0</v>
      </c>
      <c r="AR7038">
        <f>COUNTIFS($J7039:$J7057,"5",$K7039:$K7057,"Y")+COUNTIFS($J7039:$J7057,"5",$K7039:$K7057,"s")</f>
        <v>0</v>
      </c>
      <c r="AS7038">
        <f>COUNTIF($J7039:$J7057,"6")-COUNTIFS($J7039:$J7057,"6",$K7039:$K7057,"V")</f>
        <v>0</v>
      </c>
      <c r="AT7038">
        <f>COUNTIFS($J7039:$J7057,"6",$K7039:$K7057,"Y")+COUNTIFS($J7039:$J7057,"6",$K7039:$K7057,"s")</f>
        <v>0</v>
      </c>
      <c r="AU7038">
        <f>COUNTIF($J7039:$J7057,"7")-COUNTIFS($J7039:$J7057,"7",$K7039:$K7057,"V")</f>
        <v>19</v>
      </c>
      <c r="AV7038">
        <f>COUNTIFS($J7039:$J7057,"7",$K7039:$K7057,"Y")+COUNTIFS($J7039:$J7057,"7",$K7039:$K7057,"s")</f>
        <v>13</v>
      </c>
    </row>
    <row r="7039" spans="1:48" ht="10.95" customHeight="1" outlineLevel="1" x14ac:dyDescent="0.25">
      <c r="A7039" t="s">
        <v>14355</v>
      </c>
      <c r="C7039" s="3" t="s">
        <v>12965</v>
      </c>
      <c r="D7039" s="3">
        <v>414</v>
      </c>
      <c r="E7039" s="9">
        <v>1968</v>
      </c>
      <c r="F7039" s="7" t="s">
        <v>1106</v>
      </c>
      <c r="G7039" s="7" t="s">
        <v>5401</v>
      </c>
      <c r="H7039" s="8" t="s">
        <v>9617</v>
      </c>
      <c r="I7039" s="8" t="s">
        <v>14357</v>
      </c>
      <c r="J7039" s="19">
        <v>7</v>
      </c>
      <c r="K7039" s="19" t="s">
        <v>7736</v>
      </c>
      <c r="L7039" s="11">
        <v>2</v>
      </c>
      <c r="M7039" s="11"/>
      <c r="N7039" s="24"/>
      <c r="P7039" s="32"/>
      <c r="T7039" s="19"/>
      <c r="U7039" s="3"/>
      <c r="X7039" t="str">
        <f t="shared" si="435"/>
        <v/>
      </c>
      <c r="Z7039" t="str">
        <f t="shared" si="436"/>
        <v/>
      </c>
      <c r="AB7039" s="9"/>
      <c r="AC7039" t="s">
        <v>9617</v>
      </c>
      <c r="AD7039">
        <f t="shared" ref="AD7039:AD7057" si="439">COUNTIF(H7039,"*Fuji*")</f>
        <v>0</v>
      </c>
      <c r="AF7039" s="3"/>
      <c r="AH7039" s="9"/>
    </row>
    <row r="7040" spans="1:48" ht="10.95" customHeight="1" outlineLevel="1" x14ac:dyDescent="0.25">
      <c r="A7040" t="s">
        <v>14355</v>
      </c>
      <c r="C7040" s="3" t="s">
        <v>12965</v>
      </c>
      <c r="D7040" s="3">
        <v>870</v>
      </c>
      <c r="E7040" s="9">
        <v>1981</v>
      </c>
      <c r="F7040" s="7" t="s">
        <v>14358</v>
      </c>
      <c r="G7040" s="7" t="s">
        <v>5401</v>
      </c>
      <c r="H7040" s="8" t="s">
        <v>14361</v>
      </c>
      <c r="I7040" s="8" t="s">
        <v>10920</v>
      </c>
      <c r="J7040" s="19">
        <v>7</v>
      </c>
      <c r="K7040" s="19" t="s">
        <v>7736</v>
      </c>
      <c r="L7040" s="11">
        <v>0.9</v>
      </c>
      <c r="M7040" s="11"/>
      <c r="N7040" s="24"/>
      <c r="P7040" s="32"/>
      <c r="T7040" s="19"/>
      <c r="U7040" s="3"/>
      <c r="X7040" t="str">
        <f t="shared" si="435"/>
        <v/>
      </c>
      <c r="Z7040" t="str">
        <f t="shared" si="436"/>
        <v/>
      </c>
      <c r="AB7040" s="9"/>
      <c r="AC7040" t="s">
        <v>14361</v>
      </c>
      <c r="AD7040">
        <f t="shared" si="439"/>
        <v>0</v>
      </c>
      <c r="AF7040" s="3"/>
      <c r="AH7040" s="9"/>
    </row>
    <row r="7041" spans="1:34" ht="10.95" customHeight="1" outlineLevel="1" x14ac:dyDescent="0.25">
      <c r="A7041" t="s">
        <v>14355</v>
      </c>
      <c r="C7041" s="3" t="s">
        <v>12965</v>
      </c>
      <c r="D7041" s="3">
        <v>871</v>
      </c>
      <c r="E7041" s="9">
        <v>1981</v>
      </c>
      <c r="F7041" s="7" t="s">
        <v>14359</v>
      </c>
      <c r="G7041" s="7" t="s">
        <v>5401</v>
      </c>
      <c r="H7041" s="8" t="s">
        <v>14362</v>
      </c>
      <c r="I7041" s="8" t="s">
        <v>10920</v>
      </c>
      <c r="J7041" s="19">
        <v>7</v>
      </c>
      <c r="K7041" s="19" t="s">
        <v>7736</v>
      </c>
      <c r="L7041" s="11">
        <v>0.9</v>
      </c>
      <c r="M7041" s="11"/>
      <c r="N7041" s="24"/>
      <c r="P7041" s="32"/>
      <c r="T7041" s="19"/>
      <c r="U7041" s="3"/>
      <c r="X7041" t="str">
        <f t="shared" si="435"/>
        <v/>
      </c>
      <c r="Z7041" t="str">
        <f t="shared" si="436"/>
        <v/>
      </c>
      <c r="AB7041" s="9"/>
      <c r="AC7041" t="s">
        <v>14362</v>
      </c>
      <c r="AD7041">
        <f t="shared" si="439"/>
        <v>0</v>
      </c>
      <c r="AF7041" s="3"/>
      <c r="AH7041" s="9"/>
    </row>
    <row r="7042" spans="1:34" ht="10.95" customHeight="1" outlineLevel="1" collapsed="1" x14ac:dyDescent="0.25">
      <c r="A7042" t="s">
        <v>14355</v>
      </c>
      <c r="C7042" s="3" t="s">
        <v>12965</v>
      </c>
      <c r="D7042" s="3">
        <v>872</v>
      </c>
      <c r="E7042" s="9">
        <v>1981</v>
      </c>
      <c r="F7042" s="7" t="s">
        <v>14360</v>
      </c>
      <c r="G7042" s="7" t="s">
        <v>5401</v>
      </c>
      <c r="H7042" s="8" t="s">
        <v>593</v>
      </c>
      <c r="I7042" s="8" t="s">
        <v>10920</v>
      </c>
      <c r="J7042" s="19">
        <v>7</v>
      </c>
      <c r="K7042" s="19" t="s">
        <v>7736</v>
      </c>
      <c r="L7042" s="11">
        <v>0.9</v>
      </c>
      <c r="M7042" s="11"/>
      <c r="N7042" s="24"/>
      <c r="P7042" s="32"/>
      <c r="T7042" s="19"/>
      <c r="U7042" s="3"/>
      <c r="X7042" t="str">
        <f t="shared" ref="X7042:X7105" si="440">IF(COUNTIF(F7042,"*fdc*"),1,"")</f>
        <v/>
      </c>
      <c r="Z7042" t="str">
        <f t="shared" ref="Z7042:Z7105" si="441">IF(COUNTIF(F7042,"*s/s*"),1,"")</f>
        <v/>
      </c>
      <c r="AB7042" s="9"/>
      <c r="AC7042" t="s">
        <v>593</v>
      </c>
      <c r="AD7042">
        <f t="shared" si="439"/>
        <v>0</v>
      </c>
      <c r="AF7042" s="3"/>
      <c r="AH7042" s="9"/>
    </row>
    <row r="7043" spans="1:34" ht="10.95" customHeight="1" outlineLevel="1" x14ac:dyDescent="0.25">
      <c r="A7043" t="s">
        <v>14355</v>
      </c>
      <c r="C7043" s="3" t="s">
        <v>12965</v>
      </c>
      <c r="D7043" s="3" t="s">
        <v>14364</v>
      </c>
      <c r="E7043" s="9">
        <v>2001</v>
      </c>
      <c r="F7043" s="7" t="s">
        <v>21858</v>
      </c>
      <c r="G7043" s="7" t="s">
        <v>5401</v>
      </c>
      <c r="H7043" s="8" t="s">
        <v>9617</v>
      </c>
      <c r="I7043" s="8" t="s">
        <v>14363</v>
      </c>
      <c r="J7043" s="19">
        <v>7</v>
      </c>
      <c r="K7043" s="19" t="s">
        <v>7736</v>
      </c>
      <c r="L7043" s="11">
        <v>8.6999999999999993</v>
      </c>
      <c r="M7043" s="11"/>
      <c r="N7043" s="24"/>
      <c r="P7043" s="32"/>
      <c r="T7043" s="19"/>
      <c r="U7043" s="3"/>
      <c r="X7043" t="str">
        <f t="shared" si="440"/>
        <v/>
      </c>
      <c r="Z7043">
        <f t="shared" si="441"/>
        <v>1</v>
      </c>
      <c r="AB7043" s="9"/>
      <c r="AC7043" t="s">
        <v>9617</v>
      </c>
      <c r="AD7043">
        <f t="shared" si="439"/>
        <v>0</v>
      </c>
      <c r="AF7043" s="3"/>
      <c r="AH7043" s="9"/>
    </row>
    <row r="7044" spans="1:34" ht="10.95" customHeight="1" outlineLevel="1" x14ac:dyDescent="0.25">
      <c r="A7044" t="s">
        <v>14355</v>
      </c>
      <c r="C7044" s="3" t="s">
        <v>12965</v>
      </c>
      <c r="D7044" s="3">
        <v>1690</v>
      </c>
      <c r="E7044" s="9">
        <v>2002</v>
      </c>
      <c r="F7044" s="7" t="s">
        <v>21859</v>
      </c>
      <c r="G7044" s="7" t="s">
        <v>5401</v>
      </c>
      <c r="H7044" s="8" t="s">
        <v>14365</v>
      </c>
      <c r="I7044" s="8" t="s">
        <v>11018</v>
      </c>
      <c r="J7044" s="19">
        <v>7</v>
      </c>
      <c r="K7044" s="19" t="s">
        <v>7738</v>
      </c>
      <c r="L7044" s="11"/>
      <c r="M7044" s="11"/>
      <c r="N7044" s="24"/>
      <c r="P7044" s="32"/>
      <c r="T7044" s="19"/>
      <c r="U7044" s="3"/>
      <c r="X7044" t="str">
        <f t="shared" si="440"/>
        <v/>
      </c>
      <c r="Z7044" t="str">
        <f t="shared" si="441"/>
        <v/>
      </c>
      <c r="AB7044" s="9"/>
      <c r="AC7044" t="s">
        <v>14365</v>
      </c>
      <c r="AD7044">
        <f t="shared" si="439"/>
        <v>0</v>
      </c>
      <c r="AF7044" s="3"/>
      <c r="AH7044" s="9"/>
    </row>
    <row r="7045" spans="1:34" ht="10.95" customHeight="1" outlineLevel="1" x14ac:dyDescent="0.25">
      <c r="A7045" t="s">
        <v>14355</v>
      </c>
      <c r="C7045" s="3" t="s">
        <v>12965</v>
      </c>
      <c r="D7045" s="3" t="s">
        <v>14366</v>
      </c>
      <c r="E7045" s="9">
        <v>2002</v>
      </c>
      <c r="F7045" s="7" t="s">
        <v>21860</v>
      </c>
      <c r="G7045" s="7" t="s">
        <v>5401</v>
      </c>
      <c r="H7045" s="8" t="s">
        <v>14365</v>
      </c>
      <c r="I7045" s="8" t="s">
        <v>11018</v>
      </c>
      <c r="J7045" s="19">
        <v>7</v>
      </c>
      <c r="K7045" s="19" t="s">
        <v>7738</v>
      </c>
      <c r="L7045" s="11"/>
      <c r="M7045" s="11"/>
      <c r="N7045" s="24"/>
      <c r="P7045" s="32"/>
      <c r="T7045" s="19"/>
      <c r="U7045" s="3"/>
      <c r="X7045" t="str">
        <f t="shared" si="440"/>
        <v/>
      </c>
      <c r="Z7045" t="str">
        <f t="shared" si="441"/>
        <v/>
      </c>
      <c r="AB7045" s="9"/>
      <c r="AC7045" t="s">
        <v>14365</v>
      </c>
      <c r="AD7045">
        <f t="shared" si="439"/>
        <v>0</v>
      </c>
      <c r="AF7045" s="3"/>
      <c r="AH7045" s="9"/>
    </row>
    <row r="7046" spans="1:34" ht="10.95" customHeight="1" outlineLevel="1" x14ac:dyDescent="0.25">
      <c r="A7046" t="s">
        <v>14355</v>
      </c>
      <c r="C7046" s="3" t="s">
        <v>12965</v>
      </c>
      <c r="D7046" s="3">
        <v>2214</v>
      </c>
      <c r="E7046" s="9">
        <v>2012</v>
      </c>
      <c r="F7046" s="7" t="s">
        <v>14368</v>
      </c>
      <c r="G7046" s="7" t="s">
        <v>5401</v>
      </c>
      <c r="H7046" s="8" t="s">
        <v>14369</v>
      </c>
      <c r="I7046" s="8" t="s">
        <v>14367</v>
      </c>
      <c r="J7046" s="19">
        <v>7</v>
      </c>
      <c r="K7046" s="19" t="s">
        <v>7738</v>
      </c>
      <c r="L7046" s="11"/>
      <c r="M7046" s="11"/>
      <c r="N7046" s="24"/>
      <c r="P7046" s="32"/>
      <c r="T7046" s="19"/>
      <c r="U7046" s="3"/>
      <c r="X7046" t="str">
        <f t="shared" si="440"/>
        <v/>
      </c>
      <c r="Z7046" t="str">
        <f t="shared" si="441"/>
        <v/>
      </c>
      <c r="AB7046" s="9"/>
      <c r="AC7046" t="s">
        <v>14369</v>
      </c>
      <c r="AD7046">
        <f t="shared" si="439"/>
        <v>0</v>
      </c>
      <c r="AF7046" s="3"/>
      <c r="AH7046" s="9"/>
    </row>
    <row r="7047" spans="1:34" ht="10.95" customHeight="1" outlineLevel="1" x14ac:dyDescent="0.25">
      <c r="A7047" t="s">
        <v>14355</v>
      </c>
      <c r="C7047" s="3" t="s">
        <v>12965</v>
      </c>
      <c r="D7047" s="3">
        <v>2215</v>
      </c>
      <c r="E7047" s="9">
        <v>2012</v>
      </c>
      <c r="F7047" s="7" t="s">
        <v>14368</v>
      </c>
      <c r="G7047" s="7" t="s">
        <v>5401</v>
      </c>
      <c r="H7047" s="8" t="s">
        <v>10206</v>
      </c>
      <c r="I7047" s="8" t="s">
        <v>14367</v>
      </c>
      <c r="J7047" s="19">
        <v>7</v>
      </c>
      <c r="K7047" s="19" t="s">
        <v>7738</v>
      </c>
      <c r="L7047" s="11"/>
      <c r="M7047" s="11"/>
      <c r="N7047" s="24"/>
      <c r="P7047" s="32"/>
      <c r="T7047" s="19"/>
      <c r="U7047" s="3"/>
      <c r="X7047" t="str">
        <f t="shared" si="440"/>
        <v/>
      </c>
      <c r="Z7047" t="str">
        <f t="shared" si="441"/>
        <v/>
      </c>
      <c r="AB7047" s="9"/>
      <c r="AC7047" t="s">
        <v>10206</v>
      </c>
      <c r="AD7047">
        <f t="shared" si="439"/>
        <v>0</v>
      </c>
      <c r="AF7047" s="3"/>
      <c r="AH7047" s="9"/>
    </row>
    <row r="7048" spans="1:34" ht="10.95" customHeight="1" outlineLevel="1" x14ac:dyDescent="0.25">
      <c r="A7048" t="s">
        <v>14355</v>
      </c>
      <c r="C7048" s="3" t="s">
        <v>12965</v>
      </c>
      <c r="D7048" s="3">
        <v>2216</v>
      </c>
      <c r="E7048" s="9">
        <v>2012</v>
      </c>
      <c r="F7048" s="7" t="s">
        <v>14368</v>
      </c>
      <c r="G7048" s="7" t="s">
        <v>5401</v>
      </c>
      <c r="H7048" s="8" t="s">
        <v>9445</v>
      </c>
      <c r="I7048" s="8" t="s">
        <v>14367</v>
      </c>
      <c r="J7048" s="19">
        <v>7</v>
      </c>
      <c r="K7048" s="19" t="s">
        <v>7738</v>
      </c>
      <c r="L7048" s="11"/>
      <c r="M7048" s="11"/>
      <c r="N7048" s="24"/>
      <c r="P7048" s="32"/>
      <c r="T7048" s="19"/>
      <c r="U7048" s="3"/>
      <c r="X7048" t="str">
        <f t="shared" si="440"/>
        <v/>
      </c>
      <c r="Z7048" t="str">
        <f t="shared" si="441"/>
        <v/>
      </c>
      <c r="AB7048" s="9"/>
      <c r="AC7048" t="s">
        <v>9445</v>
      </c>
      <c r="AD7048">
        <f t="shared" si="439"/>
        <v>0</v>
      </c>
      <c r="AF7048" s="3"/>
      <c r="AH7048" s="9"/>
    </row>
    <row r="7049" spans="1:34" ht="10.95" customHeight="1" outlineLevel="1" x14ac:dyDescent="0.25">
      <c r="A7049" t="s">
        <v>14355</v>
      </c>
      <c r="C7049" s="3" t="s">
        <v>12965</v>
      </c>
      <c r="D7049" s="3">
        <v>2217</v>
      </c>
      <c r="E7049" s="9">
        <v>2012</v>
      </c>
      <c r="F7049" s="7" t="s">
        <v>14368</v>
      </c>
      <c r="G7049" s="7" t="s">
        <v>5401</v>
      </c>
      <c r="H7049" s="8" t="s">
        <v>10207</v>
      </c>
      <c r="I7049" s="8" t="s">
        <v>14367</v>
      </c>
      <c r="J7049" s="19">
        <v>7</v>
      </c>
      <c r="K7049" s="19" t="s">
        <v>7738</v>
      </c>
      <c r="L7049" s="11"/>
      <c r="M7049" s="11"/>
      <c r="N7049" s="24"/>
      <c r="P7049" s="32"/>
      <c r="T7049" s="19"/>
      <c r="U7049" s="3"/>
      <c r="X7049" t="str">
        <f t="shared" si="440"/>
        <v/>
      </c>
      <c r="Z7049" t="str">
        <f t="shared" si="441"/>
        <v/>
      </c>
      <c r="AB7049" s="9"/>
      <c r="AC7049" t="s">
        <v>10207</v>
      </c>
      <c r="AD7049">
        <f t="shared" si="439"/>
        <v>0</v>
      </c>
      <c r="AF7049" s="3"/>
      <c r="AH7049" s="9"/>
    </row>
    <row r="7050" spans="1:34" ht="10.95" customHeight="1" outlineLevel="1" x14ac:dyDescent="0.25">
      <c r="A7050" t="s">
        <v>14355</v>
      </c>
      <c r="C7050" s="3" t="s">
        <v>12965</v>
      </c>
      <c r="D7050" s="3">
        <v>2231</v>
      </c>
      <c r="E7050" s="9">
        <v>2012</v>
      </c>
      <c r="F7050" s="7" t="s">
        <v>14371</v>
      </c>
      <c r="G7050" s="7" t="s">
        <v>5401</v>
      </c>
      <c r="H7050" s="8" t="s">
        <v>8359</v>
      </c>
      <c r="I7050" s="8" t="s">
        <v>14367</v>
      </c>
      <c r="J7050" s="19">
        <v>7</v>
      </c>
      <c r="K7050" s="19" t="s">
        <v>7736</v>
      </c>
      <c r="L7050" s="11">
        <v>1.1000000000000001</v>
      </c>
      <c r="M7050" s="11"/>
      <c r="N7050" s="24"/>
      <c r="P7050" s="32"/>
      <c r="T7050" s="19"/>
      <c r="U7050" s="3"/>
      <c r="X7050" t="str">
        <f t="shared" si="440"/>
        <v/>
      </c>
      <c r="Z7050" t="str">
        <f t="shared" si="441"/>
        <v/>
      </c>
      <c r="AB7050" s="9"/>
      <c r="AC7050" t="s">
        <v>8359</v>
      </c>
      <c r="AD7050">
        <f t="shared" si="439"/>
        <v>0</v>
      </c>
      <c r="AF7050" s="3"/>
      <c r="AH7050" s="9"/>
    </row>
    <row r="7051" spans="1:34" ht="10.95" customHeight="1" outlineLevel="1" x14ac:dyDescent="0.25">
      <c r="A7051" t="s">
        <v>14355</v>
      </c>
      <c r="C7051" s="3" t="s">
        <v>12965</v>
      </c>
      <c r="D7051" s="3">
        <v>2232</v>
      </c>
      <c r="E7051" s="9">
        <v>2012</v>
      </c>
      <c r="F7051" s="7" t="s">
        <v>14371</v>
      </c>
      <c r="G7051" s="7" t="s">
        <v>5401</v>
      </c>
      <c r="H7051" s="8" t="s">
        <v>14370</v>
      </c>
      <c r="I7051" s="8" t="s">
        <v>14367</v>
      </c>
      <c r="J7051" s="19">
        <v>7</v>
      </c>
      <c r="K7051" s="19" t="s">
        <v>7736</v>
      </c>
      <c r="L7051" s="11">
        <v>1.1000000000000001</v>
      </c>
      <c r="M7051" s="11"/>
      <c r="N7051" s="24"/>
      <c r="P7051" s="32"/>
      <c r="T7051" s="19"/>
      <c r="U7051" s="3"/>
      <c r="X7051" t="str">
        <f t="shared" si="440"/>
        <v/>
      </c>
      <c r="Z7051" t="str">
        <f t="shared" si="441"/>
        <v/>
      </c>
      <c r="AB7051" s="9"/>
      <c r="AC7051" t="s">
        <v>14370</v>
      </c>
      <c r="AD7051">
        <f t="shared" si="439"/>
        <v>0</v>
      </c>
      <c r="AF7051" s="3"/>
      <c r="AH7051" s="9"/>
    </row>
    <row r="7052" spans="1:34" ht="10.95" customHeight="1" outlineLevel="1" x14ac:dyDescent="0.25">
      <c r="A7052" t="s">
        <v>14355</v>
      </c>
      <c r="C7052" s="3" t="s">
        <v>12965</v>
      </c>
      <c r="D7052" s="3">
        <v>2233</v>
      </c>
      <c r="E7052" s="9">
        <v>2012</v>
      </c>
      <c r="F7052" s="7" t="s">
        <v>14371</v>
      </c>
      <c r="G7052" s="7" t="s">
        <v>5401</v>
      </c>
      <c r="H7052" s="8" t="s">
        <v>9373</v>
      </c>
      <c r="I7052" s="8" t="s">
        <v>14367</v>
      </c>
      <c r="J7052" s="19">
        <v>7</v>
      </c>
      <c r="K7052" s="19" t="s">
        <v>7736</v>
      </c>
      <c r="L7052" s="11">
        <v>1.1000000000000001</v>
      </c>
      <c r="M7052" s="11"/>
      <c r="N7052" s="24"/>
      <c r="P7052" s="32"/>
      <c r="T7052" s="19"/>
      <c r="U7052" s="3"/>
      <c r="X7052" t="str">
        <f t="shared" si="440"/>
        <v/>
      </c>
      <c r="Z7052" t="str">
        <f t="shared" si="441"/>
        <v/>
      </c>
      <c r="AB7052" s="9"/>
      <c r="AC7052" t="s">
        <v>9373</v>
      </c>
      <c r="AD7052">
        <f t="shared" si="439"/>
        <v>0</v>
      </c>
      <c r="AF7052" s="3"/>
      <c r="AH7052" s="9"/>
    </row>
    <row r="7053" spans="1:34" ht="10.95" customHeight="1" outlineLevel="1" x14ac:dyDescent="0.25">
      <c r="A7053" t="s">
        <v>14355</v>
      </c>
      <c r="C7053" s="3" t="s">
        <v>12965</v>
      </c>
      <c r="D7053" s="3">
        <v>2234</v>
      </c>
      <c r="E7053" s="9">
        <v>2012</v>
      </c>
      <c r="F7053" s="7" t="s">
        <v>14371</v>
      </c>
      <c r="G7053" s="7" t="s">
        <v>5401</v>
      </c>
      <c r="H7053" s="8" t="s">
        <v>9656</v>
      </c>
      <c r="I7053" s="8" t="s">
        <v>14367</v>
      </c>
      <c r="J7053" s="19">
        <v>7</v>
      </c>
      <c r="K7053" s="19" t="s">
        <v>7736</v>
      </c>
      <c r="L7053" s="11">
        <v>1.1000000000000001</v>
      </c>
      <c r="M7053" s="11"/>
      <c r="N7053" s="24"/>
      <c r="P7053" s="32"/>
      <c r="T7053" s="19"/>
      <c r="U7053" s="3"/>
      <c r="X7053" t="str">
        <f t="shared" si="440"/>
        <v/>
      </c>
      <c r="Z7053" t="str">
        <f t="shared" si="441"/>
        <v/>
      </c>
      <c r="AB7053" s="9"/>
      <c r="AC7053" t="s">
        <v>9656</v>
      </c>
      <c r="AD7053">
        <f t="shared" si="439"/>
        <v>0</v>
      </c>
      <c r="AF7053" s="3"/>
      <c r="AH7053" s="9"/>
    </row>
    <row r="7054" spans="1:34" ht="10.95" customHeight="1" outlineLevel="1" x14ac:dyDescent="0.25">
      <c r="A7054" t="s">
        <v>14355</v>
      </c>
      <c r="C7054" s="3" t="s">
        <v>12965</v>
      </c>
      <c r="D7054" s="3">
        <v>2246</v>
      </c>
      <c r="E7054" s="9">
        <v>2012</v>
      </c>
      <c r="F7054" s="7" t="s">
        <v>14371</v>
      </c>
      <c r="G7054" s="7" t="s">
        <v>5401</v>
      </c>
      <c r="H7054" s="8" t="s">
        <v>10282</v>
      </c>
      <c r="I7054" s="8" t="s">
        <v>14367</v>
      </c>
      <c r="J7054" s="19">
        <v>7</v>
      </c>
      <c r="K7054" s="19" t="s">
        <v>7736</v>
      </c>
      <c r="L7054" s="11">
        <v>1.8</v>
      </c>
      <c r="M7054" s="11"/>
      <c r="N7054" s="24"/>
      <c r="P7054" s="32"/>
      <c r="T7054" s="19"/>
      <c r="U7054" s="3"/>
      <c r="X7054" t="str">
        <f t="shared" si="440"/>
        <v/>
      </c>
      <c r="Z7054" t="str">
        <f t="shared" si="441"/>
        <v/>
      </c>
      <c r="AB7054" s="9"/>
      <c r="AC7054" t="s">
        <v>10282</v>
      </c>
      <c r="AD7054">
        <f t="shared" si="439"/>
        <v>0</v>
      </c>
      <c r="AF7054" s="3"/>
      <c r="AH7054" s="9"/>
    </row>
    <row r="7055" spans="1:34" ht="10.95" customHeight="1" outlineLevel="1" x14ac:dyDescent="0.25">
      <c r="A7055" t="s">
        <v>14355</v>
      </c>
      <c r="C7055" s="3" t="s">
        <v>12965</v>
      </c>
      <c r="D7055" s="3">
        <v>2247</v>
      </c>
      <c r="E7055" s="9">
        <v>2012</v>
      </c>
      <c r="F7055" s="7" t="s">
        <v>14371</v>
      </c>
      <c r="G7055" s="7" t="s">
        <v>5401</v>
      </c>
      <c r="H7055" s="8" t="s">
        <v>9038</v>
      </c>
      <c r="I7055" s="8" t="s">
        <v>14367</v>
      </c>
      <c r="J7055" s="19">
        <v>7</v>
      </c>
      <c r="K7055" s="19" t="s">
        <v>7736</v>
      </c>
      <c r="L7055" s="11">
        <v>1.8</v>
      </c>
      <c r="M7055" s="11"/>
      <c r="N7055" s="24"/>
      <c r="P7055" s="32"/>
      <c r="T7055" s="19"/>
      <c r="U7055" s="3"/>
      <c r="X7055" t="str">
        <f t="shared" si="440"/>
        <v/>
      </c>
      <c r="Z7055" t="str">
        <f t="shared" si="441"/>
        <v/>
      </c>
      <c r="AB7055" s="9"/>
      <c r="AC7055" t="s">
        <v>9038</v>
      </c>
      <c r="AD7055">
        <f t="shared" si="439"/>
        <v>0</v>
      </c>
      <c r="AF7055" s="3"/>
      <c r="AH7055" s="9"/>
    </row>
    <row r="7056" spans="1:34" ht="10.95" customHeight="1" outlineLevel="1" x14ac:dyDescent="0.25">
      <c r="A7056" t="s">
        <v>14355</v>
      </c>
      <c r="C7056" s="3" t="s">
        <v>12965</v>
      </c>
      <c r="D7056" s="3">
        <v>2248</v>
      </c>
      <c r="E7056" s="9">
        <v>2012</v>
      </c>
      <c r="F7056" s="7" t="s">
        <v>14371</v>
      </c>
      <c r="G7056" s="7" t="s">
        <v>5401</v>
      </c>
      <c r="H7056" s="8" t="s">
        <v>13046</v>
      </c>
      <c r="I7056" s="8" t="s">
        <v>14367</v>
      </c>
      <c r="J7056" s="19">
        <v>7</v>
      </c>
      <c r="K7056" s="19" t="s">
        <v>7736</v>
      </c>
      <c r="L7056" s="11">
        <v>1.8</v>
      </c>
      <c r="M7056" s="11"/>
      <c r="N7056" s="24"/>
      <c r="P7056" s="32"/>
      <c r="T7056" s="19"/>
      <c r="U7056" s="3"/>
      <c r="X7056" t="str">
        <f t="shared" si="440"/>
        <v/>
      </c>
      <c r="Z7056" t="str">
        <f t="shared" si="441"/>
        <v/>
      </c>
      <c r="AB7056" s="9"/>
      <c r="AC7056" t="s">
        <v>13046</v>
      </c>
      <c r="AD7056">
        <f t="shared" si="439"/>
        <v>0</v>
      </c>
      <c r="AF7056" s="3"/>
      <c r="AH7056" s="9"/>
    </row>
    <row r="7057" spans="1:48" ht="10.95" customHeight="1" outlineLevel="1" x14ac:dyDescent="0.25">
      <c r="A7057" t="s">
        <v>14355</v>
      </c>
      <c r="C7057" s="3" t="s">
        <v>12965</v>
      </c>
      <c r="D7057" s="3">
        <v>2249</v>
      </c>
      <c r="E7057" s="9">
        <v>2012</v>
      </c>
      <c r="F7057" s="7" t="s">
        <v>14371</v>
      </c>
      <c r="G7057" s="7" t="s">
        <v>5401</v>
      </c>
      <c r="H7057" s="8" t="s">
        <v>9133</v>
      </c>
      <c r="I7057" s="8" t="s">
        <v>14367</v>
      </c>
      <c r="J7057" s="19">
        <v>7</v>
      </c>
      <c r="K7057" s="19" t="s">
        <v>7736</v>
      </c>
      <c r="L7057" s="11">
        <v>1.8</v>
      </c>
      <c r="M7057" s="11"/>
      <c r="N7057" s="24"/>
      <c r="P7057" s="32"/>
      <c r="T7057" s="19"/>
      <c r="U7057" s="3"/>
      <c r="X7057" t="str">
        <f t="shared" si="440"/>
        <v/>
      </c>
      <c r="Z7057" t="str">
        <f t="shared" si="441"/>
        <v/>
      </c>
      <c r="AB7057" s="9"/>
      <c r="AC7057" t="s">
        <v>9133</v>
      </c>
      <c r="AD7057">
        <f t="shared" si="439"/>
        <v>0</v>
      </c>
      <c r="AF7057" s="3"/>
      <c r="AH7057" s="9"/>
    </row>
    <row r="7058" spans="1:48" ht="10.95" customHeight="1" x14ac:dyDescent="0.25">
      <c r="A7058" t="s">
        <v>9829</v>
      </c>
      <c r="B7058" t="s">
        <v>12054</v>
      </c>
      <c r="C7058" s="3" t="s">
        <v>11994</v>
      </c>
      <c r="E7058" s="9"/>
      <c r="F7058" s="7"/>
      <c r="G7058" s="7"/>
      <c r="H7058" s="8"/>
      <c r="I7058" s="8"/>
      <c r="J7058" s="19"/>
      <c r="K7058" s="19"/>
      <c r="L7058" s="11"/>
      <c r="M7058" s="11">
        <f>SUM(L7059:L7064)</f>
        <v>16.5</v>
      </c>
      <c r="N7058" s="24">
        <v>63</v>
      </c>
      <c r="O7058">
        <f>COUNTIF(K7059:K7064,"*")</f>
        <v>6</v>
      </c>
      <c r="P7058" s="32">
        <f>O7058/N7058</f>
        <v>9.5238095238095233E-2</v>
      </c>
      <c r="Q7058">
        <f>COUNTIF(K7059:K7064,"Y")+COUNTIF(K7059:K7064,"S")</f>
        <v>3</v>
      </c>
      <c r="T7058" s="20" t="s">
        <v>7738</v>
      </c>
      <c r="U7058" s="3"/>
      <c r="V7058" t="s">
        <v>18636</v>
      </c>
      <c r="X7058" t="str">
        <f t="shared" si="440"/>
        <v/>
      </c>
      <c r="Z7058" t="str">
        <f t="shared" si="441"/>
        <v/>
      </c>
      <c r="AB7058" s="9"/>
      <c r="AE7058">
        <f>COUNTIF(AD7059:AD7064,"1")</f>
        <v>0</v>
      </c>
      <c r="AF7058" s="3"/>
      <c r="AH7058" s="9"/>
      <c r="AI7058">
        <f>COUNTIF($J7059:$J7064,"1")-COUNTIFS($J7059:$J7064,"1",$K7059:$K7064,"V")</f>
        <v>0</v>
      </c>
      <c r="AJ7058">
        <f>COUNTIFS($J7059:$J7064,"1",$K7059:$K7064,"Y")+COUNTIFS($J7059:$J7064,"1",$K7059:$K7064,"s")</f>
        <v>0</v>
      </c>
      <c r="AK7058">
        <f>COUNTIF($J7059:$J7064,"2")-COUNTIFS($J7059:$J7064,"2",$K7059:$K7064,"V")</f>
        <v>2</v>
      </c>
      <c r="AL7058">
        <f>COUNTIFS($J7059:$J7064,"2",$K7059:$K7064,"Y")+COUNTIFS($J7059:$J7064,"2",$K7059:$K7064,"s")</f>
        <v>0</v>
      </c>
      <c r="AM7058">
        <f>COUNTIF($J7059:$J7064,"3")-COUNTIFS($J7059:$J7064,"3",$K7059:$K7064,"V")</f>
        <v>4</v>
      </c>
      <c r="AN7058">
        <f>COUNTIFS($J7059:$J7064,"3",$K7059:$K7064,"Y")+COUNTIFS($J7059:$J7064,"3",$K7059:$K7064,"s")</f>
        <v>3</v>
      </c>
      <c r="AO7058">
        <f>COUNTIF($J7059:$J7064,"4")-COUNTIFS($J7059:$J7064,"4",$K7059:$K7064,"V")</f>
        <v>0</v>
      </c>
      <c r="AP7058">
        <f>COUNTIFS($J7059:$J7064,"4",$K7059:$K7064,"Y")+COUNTIFS($J7059:$J7064,"4",$K7059:$K7064,"s")</f>
        <v>0</v>
      </c>
      <c r="AQ7058">
        <f>COUNTIF($J7059:$J7064,"5")-COUNTIFS($J7059:$J7064,"5",$K7059:$K7064,"V")</f>
        <v>0</v>
      </c>
      <c r="AR7058">
        <f>COUNTIFS($J7059:$J7064,"5",$K7059:$K7064,"Y")+COUNTIFS($J7059:$J7064,"5",$K7059:$K7064,"s")</f>
        <v>0</v>
      </c>
      <c r="AS7058">
        <f>COUNTIF($J7059:$J7064,"6")-COUNTIFS($J7059:$J7064,"6",$K7059:$K7064,"V")</f>
        <v>0</v>
      </c>
      <c r="AT7058">
        <f>COUNTIFS($J7059:$J7064,"6",$K7059:$K7064,"Y")+COUNTIFS($J7059:$J7064,"6",$K7059:$K7064,"s")</f>
        <v>0</v>
      </c>
      <c r="AU7058">
        <f>COUNTIF($J7059:$J7064,"7")-COUNTIFS($J7059:$J7064,"7",$K7059:$K7064,"V")</f>
        <v>0</v>
      </c>
      <c r="AV7058">
        <f>COUNTIFS($J7059:$J7064,"7",$K7059:$K7064,"Y")+COUNTIFS($J7059:$J7064,"7",$K7059:$K7064,"s")</f>
        <v>0</v>
      </c>
    </row>
    <row r="7059" spans="1:48" ht="10.95" customHeight="1" outlineLevel="1" x14ac:dyDescent="0.25">
      <c r="A7059" t="s">
        <v>9830</v>
      </c>
      <c r="C7059" s="3" t="s">
        <v>11994</v>
      </c>
      <c r="D7059" s="3">
        <v>21</v>
      </c>
      <c r="E7059" s="9">
        <v>1938</v>
      </c>
      <c r="F7059" s="7" t="s">
        <v>5143</v>
      </c>
      <c r="G7059" s="7" t="s">
        <v>5401</v>
      </c>
      <c r="H7059" s="8" t="s">
        <v>6872</v>
      </c>
      <c r="I7059" s="8" t="s">
        <v>8890</v>
      </c>
      <c r="J7059" s="19">
        <v>3</v>
      </c>
      <c r="K7059" s="19" t="s">
        <v>7736</v>
      </c>
      <c r="L7059" s="11">
        <v>6.5</v>
      </c>
      <c r="M7059" s="11"/>
      <c r="N7059" s="24"/>
      <c r="P7059" s="32"/>
      <c r="T7059" s="19"/>
      <c r="U7059" s="3"/>
      <c r="X7059" t="str">
        <f t="shared" si="440"/>
        <v/>
      </c>
      <c r="Z7059" t="str">
        <f t="shared" si="441"/>
        <v/>
      </c>
      <c r="AB7059" s="9"/>
      <c r="AC7059" t="s">
        <v>6872</v>
      </c>
      <c r="AD7059">
        <f t="shared" ref="AD7059:AD7064" si="442">COUNTIF(H7059,"*Fuji*")</f>
        <v>0</v>
      </c>
      <c r="AF7059" s="3"/>
      <c r="AH7059" s="9"/>
    </row>
    <row r="7060" spans="1:48" ht="10.95" customHeight="1" outlineLevel="1" x14ac:dyDescent="0.25">
      <c r="A7060" t="s">
        <v>9830</v>
      </c>
      <c r="C7060" s="3" t="s">
        <v>11994</v>
      </c>
      <c r="D7060" s="3">
        <v>24</v>
      </c>
      <c r="E7060" s="9">
        <v>1938</v>
      </c>
      <c r="F7060" s="7" t="s">
        <v>3776</v>
      </c>
      <c r="G7060" s="7" t="s">
        <v>5401</v>
      </c>
      <c r="H7060" s="8" t="s">
        <v>6872</v>
      </c>
      <c r="I7060" s="8" t="s">
        <v>8890</v>
      </c>
      <c r="J7060" s="19">
        <v>3</v>
      </c>
      <c r="K7060" s="19" t="s">
        <v>7736</v>
      </c>
      <c r="L7060" s="11">
        <v>4</v>
      </c>
      <c r="M7060" s="11"/>
      <c r="N7060" s="24"/>
      <c r="P7060" s="32"/>
      <c r="T7060" s="19"/>
      <c r="U7060" s="3"/>
      <c r="X7060" t="str">
        <f t="shared" si="440"/>
        <v/>
      </c>
      <c r="Z7060" t="str">
        <f t="shared" si="441"/>
        <v/>
      </c>
      <c r="AB7060" s="9"/>
      <c r="AC7060" t="s">
        <v>6872</v>
      </c>
      <c r="AD7060">
        <f t="shared" si="442"/>
        <v>0</v>
      </c>
      <c r="AF7060" s="3"/>
      <c r="AH7060" s="9"/>
    </row>
    <row r="7061" spans="1:48" ht="10.95" customHeight="1" outlineLevel="1" x14ac:dyDescent="0.25">
      <c r="A7061" t="s">
        <v>9830</v>
      </c>
      <c r="C7061" s="3" t="s">
        <v>11994</v>
      </c>
      <c r="D7061" s="3">
        <v>28</v>
      </c>
      <c r="E7061" s="9">
        <v>1938</v>
      </c>
      <c r="F7061" s="7" t="s">
        <v>3997</v>
      </c>
      <c r="G7061" s="7" t="s">
        <v>5401</v>
      </c>
      <c r="H7061" s="8" t="s">
        <v>6872</v>
      </c>
      <c r="I7061" s="8" t="s">
        <v>8890</v>
      </c>
      <c r="J7061" s="19">
        <v>3</v>
      </c>
      <c r="K7061" s="19" t="s">
        <v>7736</v>
      </c>
      <c r="L7061" s="11">
        <v>6</v>
      </c>
      <c r="M7061" s="11"/>
      <c r="N7061" s="24"/>
      <c r="P7061" s="32"/>
      <c r="T7061" s="19"/>
      <c r="U7061" s="3"/>
      <c r="X7061" t="str">
        <f t="shared" si="440"/>
        <v/>
      </c>
      <c r="Z7061" t="str">
        <f t="shared" si="441"/>
        <v/>
      </c>
      <c r="AB7061" s="9"/>
      <c r="AC7061" t="s">
        <v>6872</v>
      </c>
      <c r="AD7061">
        <f t="shared" si="442"/>
        <v>0</v>
      </c>
      <c r="AF7061" s="3"/>
      <c r="AH7061" s="9"/>
    </row>
    <row r="7062" spans="1:48" ht="10.95" customHeight="1" outlineLevel="1" x14ac:dyDescent="0.25">
      <c r="A7062" t="s">
        <v>9830</v>
      </c>
      <c r="C7062" s="3" t="s">
        <v>11994</v>
      </c>
      <c r="D7062" s="3">
        <v>31</v>
      </c>
      <c r="E7062" s="9">
        <v>1938</v>
      </c>
      <c r="F7062" s="7" t="s">
        <v>9831</v>
      </c>
      <c r="G7062" s="7" t="s">
        <v>5401</v>
      </c>
      <c r="H7062" s="8" t="s">
        <v>6872</v>
      </c>
      <c r="I7062" s="8" t="s">
        <v>8890</v>
      </c>
      <c r="J7062" s="19">
        <v>3</v>
      </c>
      <c r="K7062" s="19" t="s">
        <v>7738</v>
      </c>
      <c r="L7062" s="11"/>
      <c r="M7062" s="11"/>
      <c r="N7062" s="24"/>
      <c r="P7062" s="32"/>
      <c r="T7062" s="19"/>
      <c r="U7062" s="3"/>
      <c r="X7062" t="str">
        <f t="shared" si="440"/>
        <v/>
      </c>
      <c r="Z7062" t="str">
        <f t="shared" si="441"/>
        <v/>
      </c>
      <c r="AB7062" s="9"/>
      <c r="AC7062" t="s">
        <v>6872</v>
      </c>
      <c r="AD7062">
        <f t="shared" si="442"/>
        <v>0</v>
      </c>
      <c r="AF7062" s="3"/>
      <c r="AH7062" s="9"/>
    </row>
    <row r="7063" spans="1:48" ht="10.95" customHeight="1" outlineLevel="1" x14ac:dyDescent="0.25">
      <c r="A7063" t="s">
        <v>9830</v>
      </c>
      <c r="C7063" s="3" t="s">
        <v>11994</v>
      </c>
      <c r="D7063" s="3">
        <v>51</v>
      </c>
      <c r="E7063" s="9">
        <v>1940</v>
      </c>
      <c r="F7063" s="7" t="s">
        <v>3424</v>
      </c>
      <c r="G7063" s="7" t="s">
        <v>5401</v>
      </c>
      <c r="H7063" s="8" t="s">
        <v>6872</v>
      </c>
      <c r="I7063" s="8" t="s">
        <v>8890</v>
      </c>
      <c r="J7063" s="19">
        <v>2</v>
      </c>
      <c r="K7063" s="19" t="s">
        <v>7738</v>
      </c>
      <c r="L7063" s="11"/>
      <c r="M7063" s="11"/>
      <c r="N7063" s="24"/>
      <c r="P7063" s="32"/>
      <c r="T7063" s="19"/>
      <c r="U7063" s="3"/>
      <c r="X7063" t="str">
        <f t="shared" si="440"/>
        <v/>
      </c>
      <c r="Z7063" t="str">
        <f t="shared" si="441"/>
        <v/>
      </c>
      <c r="AB7063" s="9"/>
      <c r="AC7063" t="s">
        <v>6872</v>
      </c>
      <c r="AD7063">
        <f t="shared" si="442"/>
        <v>0</v>
      </c>
      <c r="AF7063" s="3"/>
      <c r="AH7063" s="9"/>
    </row>
    <row r="7064" spans="1:48" ht="10.95" customHeight="1" outlineLevel="1" x14ac:dyDescent="0.25">
      <c r="A7064" t="s">
        <v>9830</v>
      </c>
      <c r="C7064" s="3" t="s">
        <v>11994</v>
      </c>
      <c r="D7064" s="3">
        <v>53</v>
      </c>
      <c r="E7064" s="9">
        <v>1940</v>
      </c>
      <c r="F7064" s="7" t="s">
        <v>9832</v>
      </c>
      <c r="G7064" s="7" t="s">
        <v>5401</v>
      </c>
      <c r="H7064" s="8" t="s">
        <v>6872</v>
      </c>
      <c r="I7064" s="8" t="s">
        <v>8890</v>
      </c>
      <c r="J7064" s="19">
        <v>2</v>
      </c>
      <c r="K7064" s="19" t="s">
        <v>7738</v>
      </c>
      <c r="L7064" s="11"/>
      <c r="M7064" s="11"/>
      <c r="N7064" s="24"/>
      <c r="P7064" s="32"/>
      <c r="R7064">
        <v>1</v>
      </c>
      <c r="S7064">
        <v>1</v>
      </c>
      <c r="T7064" s="19"/>
      <c r="U7064" s="3"/>
      <c r="X7064" t="str">
        <f t="shared" si="440"/>
        <v/>
      </c>
      <c r="Z7064" t="str">
        <f t="shared" si="441"/>
        <v/>
      </c>
      <c r="AB7064" s="9"/>
      <c r="AC7064" t="s">
        <v>6872</v>
      </c>
      <c r="AD7064">
        <f t="shared" si="442"/>
        <v>0</v>
      </c>
      <c r="AF7064" s="3"/>
      <c r="AH7064" s="9"/>
    </row>
    <row r="7065" spans="1:48" ht="10.95" customHeight="1" x14ac:dyDescent="0.25">
      <c r="A7065" s="6" t="s">
        <v>13207</v>
      </c>
      <c r="B7065" t="s">
        <v>2376</v>
      </c>
      <c r="C7065" s="3" t="s">
        <v>12533</v>
      </c>
      <c r="E7065" s="9"/>
      <c r="F7065" s="7"/>
      <c r="G7065" s="7"/>
      <c r="H7065" s="8"/>
      <c r="I7065" s="8"/>
      <c r="J7065" s="19"/>
      <c r="K7065" s="19"/>
      <c r="L7065" s="11"/>
      <c r="M7065" s="11">
        <f>SUM(L7066:L7103)</f>
        <v>122.85</v>
      </c>
      <c r="N7065" s="24">
        <v>4296</v>
      </c>
      <c r="O7065">
        <f>COUNTIF(K7066:K7103,"*")</f>
        <v>38</v>
      </c>
      <c r="P7065" s="32">
        <f>O7065/N7065</f>
        <v>8.8454376163873364E-3</v>
      </c>
      <c r="Q7065">
        <f>COUNTIF(K7066:K7103,"Y")+COUNTIF(K7066:K7103,"S")</f>
        <v>38</v>
      </c>
      <c r="T7065" s="19" t="s">
        <v>7736</v>
      </c>
      <c r="U7065" s="3"/>
      <c r="V7065" t="s">
        <v>18601</v>
      </c>
      <c r="X7065" t="str">
        <f t="shared" si="440"/>
        <v/>
      </c>
      <c r="Z7065" t="str">
        <f t="shared" si="441"/>
        <v/>
      </c>
      <c r="AB7065" s="9"/>
      <c r="AE7065">
        <f>COUNTIF(AD7066:AD7103,"1")</f>
        <v>0</v>
      </c>
      <c r="AF7065" s="3"/>
      <c r="AH7065" s="9"/>
      <c r="AI7065">
        <f>COUNTIF($J7066:$J7103,"1")-COUNTIFS($J7066:$J7103,"1",$K7066:$K7103,"V")</f>
        <v>14</v>
      </c>
      <c r="AJ7065">
        <f>COUNTIFS($J7066:$J7103,"1",$K7066:$K7103,"Y")+COUNTIFS($J7066:$J7103,"1",$K7066:$K7103,"s")</f>
        <v>14</v>
      </c>
      <c r="AK7065">
        <f>COUNTIF($J7066:$J7103,"2")-COUNTIFS($J7066:$J7103,"2",$K7066:$K7103,"V")</f>
        <v>0</v>
      </c>
      <c r="AL7065">
        <f>COUNTIFS($J7066:$J7103,"2",$K7066:$K7103,"Y")+COUNTIFS($J7066:$J7103,"2",$K7066:$K7103,"s")</f>
        <v>0</v>
      </c>
      <c r="AM7065">
        <f>COUNTIF($J7066:$J7103,"3")-COUNTIFS($J7066:$J7103,"3",$K7066:$K7103,"V")</f>
        <v>16</v>
      </c>
      <c r="AN7065">
        <f>COUNTIFS($J7066:$J7103,"3",$K7066:$K7103,"Y")+COUNTIFS($J7066:$J7103,"3",$K7066:$K7103,"s")</f>
        <v>16</v>
      </c>
      <c r="AO7065">
        <f>COUNTIF($J7066:$J7103,"4")-COUNTIFS($J7066:$J7103,"4",$K7066:$K7103,"V")</f>
        <v>2</v>
      </c>
      <c r="AP7065">
        <f>COUNTIFS($J7066:$J7103,"4",$K7066:$K7103,"Y")+COUNTIFS($J7066:$J7103,"4",$K7066:$K7103,"s")</f>
        <v>2</v>
      </c>
      <c r="AQ7065">
        <f>COUNTIF($J7066:$J7103,"5")-COUNTIFS($J7066:$J7103,"5",$K7066:$K7103,"V")</f>
        <v>6</v>
      </c>
      <c r="AR7065">
        <f>COUNTIFS($J7066:$J7103,"5",$K7066:$K7103,"Y")+COUNTIFS($J7066:$J7103,"5",$K7066:$K7103,"s")</f>
        <v>6</v>
      </c>
      <c r="AS7065">
        <f>COUNTIF($J7066:$J7103,"6")-COUNTIFS($J7066:$J7103,"6",$K7066:$K7103,"V")</f>
        <v>0</v>
      </c>
      <c r="AT7065">
        <f>COUNTIFS($J7066:$J7103,"6",$K7066:$K7103,"Y")+COUNTIFS($J7066:$J7103,"6",$K7066:$K7103,"s")</f>
        <v>0</v>
      </c>
      <c r="AU7065">
        <f>COUNTIF($J7066:$J7103,"7")-COUNTIFS($J7066:$J7103,"7",$K7066:$K7103,"V")</f>
        <v>0</v>
      </c>
      <c r="AV7065">
        <f>COUNTIFS($J7066:$J7103,"7",$K7066:$K7103,"Y")+COUNTIFS($J7066:$J7103,"7",$K7066:$K7103,"s")</f>
        <v>0</v>
      </c>
    </row>
    <row r="7066" spans="1:48" ht="10.95" customHeight="1" outlineLevel="1" x14ac:dyDescent="0.25">
      <c r="A7066" t="s">
        <v>854</v>
      </c>
      <c r="C7066" s="3" t="s">
        <v>12533</v>
      </c>
      <c r="D7066" s="3">
        <v>738</v>
      </c>
      <c r="E7066" s="9">
        <v>1948</v>
      </c>
      <c r="F7066" s="7" t="s">
        <v>859</v>
      </c>
      <c r="G7066" s="7" t="s">
        <v>3832</v>
      </c>
      <c r="H7066" s="8" t="s">
        <v>857</v>
      </c>
      <c r="I7066" s="8" t="s">
        <v>13193</v>
      </c>
      <c r="J7066" s="19">
        <v>3</v>
      </c>
      <c r="K7066" s="19" t="s">
        <v>7736</v>
      </c>
      <c r="L7066" s="11">
        <v>6.2</v>
      </c>
      <c r="M7066" s="11"/>
      <c r="N7066" s="24"/>
      <c r="P7066" s="32"/>
      <c r="T7066" s="19"/>
      <c r="U7066" s="3" t="s">
        <v>674</v>
      </c>
      <c r="X7066" t="str">
        <f t="shared" si="440"/>
        <v/>
      </c>
      <c r="Z7066" t="str">
        <f t="shared" si="441"/>
        <v/>
      </c>
      <c r="AB7066" s="9"/>
      <c r="AC7066" t="s">
        <v>857</v>
      </c>
      <c r="AD7066">
        <f t="shared" ref="AD7066:AD7103" si="443">COUNTIF(H7066,"*Fuji*")</f>
        <v>0</v>
      </c>
      <c r="AF7066" s="3"/>
      <c r="AG7066" t="s">
        <v>858</v>
      </c>
      <c r="AH7066" s="9" t="s">
        <v>4623</v>
      </c>
    </row>
    <row r="7067" spans="1:48" ht="10.95" customHeight="1" outlineLevel="1" x14ac:dyDescent="0.25">
      <c r="A7067" t="s">
        <v>854</v>
      </c>
      <c r="C7067" s="3" t="s">
        <v>12533</v>
      </c>
      <c r="D7067" s="3">
        <v>789</v>
      </c>
      <c r="E7067" s="9">
        <v>1950</v>
      </c>
      <c r="F7067" s="7" t="s">
        <v>855</v>
      </c>
      <c r="G7067" s="7" t="s">
        <v>856</v>
      </c>
      <c r="H7067" s="8" t="s">
        <v>857</v>
      </c>
      <c r="I7067" s="8" t="s">
        <v>13194</v>
      </c>
      <c r="J7067" s="19">
        <v>3</v>
      </c>
      <c r="K7067" s="19" t="s">
        <v>7736</v>
      </c>
      <c r="L7067" s="11">
        <v>0.25</v>
      </c>
      <c r="M7067" s="11"/>
      <c r="N7067" s="24"/>
      <c r="P7067" s="32"/>
      <c r="R7067">
        <v>1</v>
      </c>
      <c r="S7067">
        <v>1</v>
      </c>
      <c r="T7067" s="19"/>
      <c r="U7067" s="3">
        <v>557</v>
      </c>
      <c r="X7067" t="str">
        <f t="shared" si="440"/>
        <v/>
      </c>
      <c r="Z7067" t="str">
        <f t="shared" si="441"/>
        <v/>
      </c>
      <c r="AB7067" s="9"/>
      <c r="AC7067" t="s">
        <v>857</v>
      </c>
      <c r="AD7067">
        <f t="shared" si="443"/>
        <v>0</v>
      </c>
      <c r="AF7067" s="3"/>
      <c r="AG7067" t="s">
        <v>858</v>
      </c>
      <c r="AH7067" s="9" t="s">
        <v>4925</v>
      </c>
    </row>
    <row r="7068" spans="1:48" ht="10.95" customHeight="1" outlineLevel="1" collapsed="1" x14ac:dyDescent="0.25">
      <c r="A7068" t="s">
        <v>854</v>
      </c>
      <c r="C7068" s="3" t="s">
        <v>12533</v>
      </c>
      <c r="D7068" s="3" t="s">
        <v>14174</v>
      </c>
      <c r="E7068" s="9">
        <v>1950</v>
      </c>
      <c r="F7068" s="7" t="s">
        <v>14175</v>
      </c>
      <c r="G7068" s="7" t="s">
        <v>856</v>
      </c>
      <c r="H7068" s="8" t="s">
        <v>857</v>
      </c>
      <c r="I7068" s="8" t="s">
        <v>13194</v>
      </c>
      <c r="J7068" s="19">
        <v>3</v>
      </c>
      <c r="K7068" s="19" t="s">
        <v>7736</v>
      </c>
      <c r="L7068" s="11">
        <v>0.3</v>
      </c>
      <c r="M7068" s="11"/>
      <c r="N7068" s="24"/>
      <c r="P7068" s="32"/>
      <c r="T7068" s="19"/>
      <c r="U7068" s="3"/>
      <c r="W7068" t="s">
        <v>7738</v>
      </c>
      <c r="X7068" t="str">
        <f t="shared" si="440"/>
        <v/>
      </c>
      <c r="Z7068" t="str">
        <f t="shared" si="441"/>
        <v/>
      </c>
      <c r="AB7068" s="9"/>
      <c r="AC7068" t="s">
        <v>857</v>
      </c>
      <c r="AD7068">
        <f t="shared" si="443"/>
        <v>0</v>
      </c>
      <c r="AF7068" s="3"/>
      <c r="AG7068" t="s">
        <v>858</v>
      </c>
      <c r="AH7068" s="9" t="s">
        <v>4925</v>
      </c>
    </row>
    <row r="7069" spans="1:48" ht="10.95" customHeight="1" outlineLevel="1" x14ac:dyDescent="0.25">
      <c r="A7069" t="s">
        <v>854</v>
      </c>
      <c r="C7069" s="3" t="s">
        <v>12533</v>
      </c>
      <c r="D7069" s="3">
        <v>879</v>
      </c>
      <c r="E7069" s="9">
        <v>1953</v>
      </c>
      <c r="F7069" s="7" t="s">
        <v>859</v>
      </c>
      <c r="G7069" s="7" t="s">
        <v>2594</v>
      </c>
      <c r="H7069" s="8" t="s">
        <v>2595</v>
      </c>
      <c r="I7069" s="8" t="s">
        <v>8087</v>
      </c>
      <c r="J7069" s="19">
        <v>5</v>
      </c>
      <c r="K7069" s="19" t="s">
        <v>7736</v>
      </c>
      <c r="L7069" s="11">
        <v>0.3</v>
      </c>
      <c r="M7069" s="11"/>
      <c r="N7069" s="24"/>
      <c r="P7069" s="32"/>
      <c r="T7069" s="19"/>
      <c r="U7069" s="3">
        <v>645</v>
      </c>
      <c r="X7069" t="str">
        <f t="shared" si="440"/>
        <v/>
      </c>
      <c r="Z7069" t="str">
        <f t="shared" si="441"/>
        <v/>
      </c>
      <c r="AB7069" s="9"/>
      <c r="AC7069" t="s">
        <v>2595</v>
      </c>
      <c r="AD7069">
        <f t="shared" si="443"/>
        <v>0</v>
      </c>
      <c r="AF7069" s="3"/>
      <c r="AG7069" t="s">
        <v>2596</v>
      </c>
      <c r="AH7069" s="9" t="s">
        <v>4613</v>
      </c>
    </row>
    <row r="7070" spans="1:48" ht="10.95" customHeight="1" outlineLevel="1" x14ac:dyDescent="0.25">
      <c r="A7070" t="s">
        <v>854</v>
      </c>
      <c r="C7070" s="3" t="s">
        <v>12533</v>
      </c>
      <c r="D7070" s="3">
        <v>1079</v>
      </c>
      <c r="E7070" s="9">
        <v>1961</v>
      </c>
      <c r="F7070" s="7" t="s">
        <v>2</v>
      </c>
      <c r="G7070" s="7" t="s">
        <v>2294</v>
      </c>
      <c r="H7070" s="8" t="s">
        <v>3</v>
      </c>
      <c r="I7070" s="8" t="s">
        <v>13195</v>
      </c>
      <c r="J7070" s="19">
        <v>4</v>
      </c>
      <c r="K7070" s="19" t="s">
        <v>7736</v>
      </c>
      <c r="L7070" s="11">
        <v>0.5</v>
      </c>
      <c r="M7070" s="11"/>
      <c r="N7070" s="24"/>
      <c r="P7070" s="32"/>
      <c r="S7070">
        <v>1</v>
      </c>
      <c r="T7070" s="19"/>
      <c r="U7070" s="3">
        <v>835</v>
      </c>
      <c r="X7070" t="str">
        <f t="shared" si="440"/>
        <v/>
      </c>
      <c r="Z7070" t="str">
        <f t="shared" si="441"/>
        <v/>
      </c>
      <c r="AB7070" s="9"/>
      <c r="AC7070" t="s">
        <v>3</v>
      </c>
      <c r="AD7070">
        <f t="shared" si="443"/>
        <v>0</v>
      </c>
      <c r="AF7070" s="3"/>
      <c r="AG7070" t="s">
        <v>3357</v>
      </c>
      <c r="AH7070" s="9" t="s">
        <v>4613</v>
      </c>
    </row>
    <row r="7071" spans="1:48" ht="10.95" customHeight="1" outlineLevel="1" x14ac:dyDescent="0.25">
      <c r="A7071" t="s">
        <v>854</v>
      </c>
      <c r="C7071" s="3" t="s">
        <v>12533</v>
      </c>
      <c r="D7071" s="3">
        <v>1127</v>
      </c>
      <c r="E7071" s="9">
        <v>1963</v>
      </c>
      <c r="F7071" s="7" t="s">
        <v>4128</v>
      </c>
      <c r="G7071" s="7" t="s">
        <v>3444</v>
      </c>
      <c r="H7071" s="8" t="s">
        <v>857</v>
      </c>
      <c r="I7071" s="8" t="s">
        <v>13196</v>
      </c>
      <c r="J7071" s="19">
        <v>3</v>
      </c>
      <c r="K7071" s="19" t="s">
        <v>7736</v>
      </c>
      <c r="L7071" s="11">
        <v>0.5</v>
      </c>
      <c r="M7071" s="11"/>
      <c r="N7071" s="24"/>
      <c r="P7071" s="32"/>
      <c r="T7071" s="19"/>
      <c r="U7071" s="3">
        <v>882</v>
      </c>
      <c r="X7071" t="str">
        <f t="shared" si="440"/>
        <v/>
      </c>
      <c r="Z7071" t="str">
        <f t="shared" si="441"/>
        <v/>
      </c>
      <c r="AB7071" s="9"/>
      <c r="AC7071" t="s">
        <v>857</v>
      </c>
      <c r="AD7071">
        <f t="shared" si="443"/>
        <v>0</v>
      </c>
      <c r="AF7071" s="3"/>
      <c r="AG7071" t="s">
        <v>858</v>
      </c>
      <c r="AH7071" s="9" t="s">
        <v>4613</v>
      </c>
    </row>
    <row r="7072" spans="1:48" ht="10.95" customHeight="1" outlineLevel="1" x14ac:dyDescent="0.25">
      <c r="A7072" t="s">
        <v>854</v>
      </c>
      <c r="C7072" s="3" t="s">
        <v>12533</v>
      </c>
      <c r="D7072" s="3">
        <v>1504</v>
      </c>
      <c r="E7072" s="9">
        <v>1976</v>
      </c>
      <c r="F7072" s="7" t="s">
        <v>4129</v>
      </c>
      <c r="G7072" s="7" t="s">
        <v>5401</v>
      </c>
      <c r="H7072" s="8" t="s">
        <v>4130</v>
      </c>
      <c r="I7072" s="8" t="s">
        <v>13197</v>
      </c>
      <c r="J7072" s="19">
        <v>5</v>
      </c>
      <c r="K7072" s="19" t="s">
        <v>7736</v>
      </c>
      <c r="L7072" s="11">
        <v>0.4</v>
      </c>
      <c r="M7072" s="11"/>
      <c r="N7072" s="24"/>
      <c r="P7072" s="32"/>
      <c r="T7072" s="19"/>
      <c r="U7072" s="3">
        <v>1222</v>
      </c>
      <c r="X7072" t="str">
        <f t="shared" si="440"/>
        <v/>
      </c>
      <c r="Z7072" t="str">
        <f t="shared" si="441"/>
        <v/>
      </c>
      <c r="AB7072" s="9"/>
      <c r="AC7072" t="s">
        <v>4130</v>
      </c>
      <c r="AD7072">
        <f t="shared" si="443"/>
        <v>0</v>
      </c>
      <c r="AF7072" s="3"/>
      <c r="AG7072" t="s">
        <v>4131</v>
      </c>
      <c r="AH7072" s="9" t="s">
        <v>4613</v>
      </c>
    </row>
    <row r="7073" spans="1:34" ht="10.95" customHeight="1" outlineLevel="1" x14ac:dyDescent="0.25">
      <c r="A7073" t="s">
        <v>854</v>
      </c>
      <c r="C7073" s="3" t="s">
        <v>12533</v>
      </c>
      <c r="D7073" s="3">
        <v>1543</v>
      </c>
      <c r="E7073" s="9">
        <v>1977</v>
      </c>
      <c r="F7073" s="7" t="s">
        <v>4132</v>
      </c>
      <c r="G7073" s="7" t="s">
        <v>5401</v>
      </c>
      <c r="H7073" s="8" t="s">
        <v>2595</v>
      </c>
      <c r="I7073" s="8" t="s">
        <v>8935</v>
      </c>
      <c r="J7073" s="19">
        <v>1</v>
      </c>
      <c r="K7073" s="19" t="s">
        <v>7736</v>
      </c>
      <c r="L7073" s="11">
        <v>1</v>
      </c>
      <c r="M7073" s="11"/>
      <c r="N7073" s="24"/>
      <c r="P7073" s="32"/>
      <c r="T7073" s="19"/>
      <c r="U7073" s="3">
        <v>1261</v>
      </c>
      <c r="X7073" t="str">
        <f t="shared" si="440"/>
        <v/>
      </c>
      <c r="Z7073" t="str">
        <f t="shared" si="441"/>
        <v/>
      </c>
      <c r="AB7073" s="9"/>
      <c r="AC7073" t="s">
        <v>2595</v>
      </c>
      <c r="AD7073">
        <f t="shared" si="443"/>
        <v>0</v>
      </c>
      <c r="AF7073" s="3"/>
      <c r="AG7073" t="s">
        <v>2596</v>
      </c>
      <c r="AH7073" s="9" t="s">
        <v>4613</v>
      </c>
    </row>
    <row r="7074" spans="1:34" ht="10.95" customHeight="1" outlineLevel="1" x14ac:dyDescent="0.25">
      <c r="A7074" t="s">
        <v>854</v>
      </c>
      <c r="C7074" s="3" t="s">
        <v>12533</v>
      </c>
      <c r="D7074" s="3">
        <v>1543</v>
      </c>
      <c r="E7074" s="9">
        <v>1977</v>
      </c>
      <c r="F7074" s="7" t="s">
        <v>20518</v>
      </c>
      <c r="G7074" s="7" t="s">
        <v>5401</v>
      </c>
      <c r="H7074" s="8" t="s">
        <v>2595</v>
      </c>
      <c r="I7074" s="8" t="s">
        <v>8935</v>
      </c>
      <c r="J7074" s="19">
        <v>1</v>
      </c>
      <c r="K7074" s="19" t="s">
        <v>7736</v>
      </c>
      <c r="L7074" s="11">
        <v>2.9</v>
      </c>
      <c r="M7074" s="11"/>
      <c r="N7074" s="24"/>
      <c r="P7074" s="32"/>
      <c r="T7074" s="19"/>
      <c r="U7074" s="3">
        <v>1261</v>
      </c>
      <c r="X7074">
        <f t="shared" si="440"/>
        <v>1</v>
      </c>
      <c r="Z7074" t="str">
        <f t="shared" si="441"/>
        <v/>
      </c>
      <c r="AB7074" s="9"/>
      <c r="AC7074" t="s">
        <v>2595</v>
      </c>
      <c r="AD7074">
        <f t="shared" si="443"/>
        <v>0</v>
      </c>
      <c r="AF7074" s="3"/>
      <c r="AG7074" t="s">
        <v>2596</v>
      </c>
      <c r="AH7074" s="9" t="s">
        <v>4613</v>
      </c>
    </row>
    <row r="7075" spans="1:34" ht="10.95" customHeight="1" outlineLevel="1" x14ac:dyDescent="0.25">
      <c r="A7075" t="s">
        <v>854</v>
      </c>
      <c r="C7075" s="3" t="s">
        <v>12533</v>
      </c>
      <c r="D7075" s="3">
        <v>1899</v>
      </c>
      <c r="E7075" s="9">
        <v>1985</v>
      </c>
      <c r="F7075" s="7" t="s">
        <v>4133</v>
      </c>
      <c r="G7075" s="7" t="s">
        <v>5401</v>
      </c>
      <c r="H7075" s="8" t="s">
        <v>857</v>
      </c>
      <c r="I7075" s="8" t="s">
        <v>13197</v>
      </c>
      <c r="J7075" s="19">
        <v>1</v>
      </c>
      <c r="K7075" s="19" t="s">
        <v>7736</v>
      </c>
      <c r="L7075" s="11">
        <v>1.5</v>
      </c>
      <c r="M7075" s="11"/>
      <c r="N7075" s="24"/>
      <c r="P7075" s="32"/>
      <c r="T7075" s="19"/>
      <c r="U7075" s="3">
        <v>1631</v>
      </c>
      <c r="X7075" t="str">
        <f t="shared" si="440"/>
        <v/>
      </c>
      <c r="Z7075" t="str">
        <f t="shared" si="441"/>
        <v/>
      </c>
      <c r="AB7075" s="9"/>
      <c r="AC7075" t="s">
        <v>857</v>
      </c>
      <c r="AD7075">
        <f t="shared" si="443"/>
        <v>0</v>
      </c>
      <c r="AF7075" s="3"/>
      <c r="AG7075" t="s">
        <v>858</v>
      </c>
      <c r="AH7075" s="9" t="s">
        <v>4613</v>
      </c>
    </row>
    <row r="7076" spans="1:34" ht="10.95" customHeight="1" outlineLevel="1" x14ac:dyDescent="0.25">
      <c r="A7076" t="s">
        <v>854</v>
      </c>
      <c r="C7076" s="3" t="s">
        <v>12533</v>
      </c>
      <c r="D7076" s="3">
        <v>1900</v>
      </c>
      <c r="E7076" s="9">
        <v>1985</v>
      </c>
      <c r="F7076" s="7" t="s">
        <v>4134</v>
      </c>
      <c r="G7076" s="7" t="s">
        <v>5401</v>
      </c>
      <c r="H7076" s="8" t="s">
        <v>4135</v>
      </c>
      <c r="I7076" s="8" t="s">
        <v>13197</v>
      </c>
      <c r="J7076" s="19">
        <v>1</v>
      </c>
      <c r="K7076" s="19" t="s">
        <v>7736</v>
      </c>
      <c r="L7076" s="11">
        <v>1.5</v>
      </c>
      <c r="M7076" s="11"/>
      <c r="N7076" s="24"/>
      <c r="P7076" s="32"/>
      <c r="T7076" s="19"/>
      <c r="U7076" s="3">
        <v>1632</v>
      </c>
      <c r="X7076" t="str">
        <f t="shared" si="440"/>
        <v/>
      </c>
      <c r="Z7076" t="str">
        <f t="shared" si="441"/>
        <v/>
      </c>
      <c r="AB7076" s="9"/>
      <c r="AC7076" t="s">
        <v>4135</v>
      </c>
      <c r="AD7076">
        <f t="shared" si="443"/>
        <v>0</v>
      </c>
      <c r="AF7076" s="3"/>
      <c r="AG7076" t="s">
        <v>4136</v>
      </c>
      <c r="AH7076" s="9" t="s">
        <v>4925</v>
      </c>
    </row>
    <row r="7077" spans="1:34" ht="10.95" customHeight="1" outlineLevel="1" x14ac:dyDescent="0.25">
      <c r="A7077" t="s">
        <v>854</v>
      </c>
      <c r="C7077" s="3" t="s">
        <v>12533</v>
      </c>
      <c r="D7077" s="3" t="s">
        <v>18677</v>
      </c>
      <c r="E7077" s="9">
        <v>1985</v>
      </c>
      <c r="F7077" s="7" t="s">
        <v>14176</v>
      </c>
      <c r="G7077" s="7" t="s">
        <v>5401</v>
      </c>
      <c r="H7077" s="8" t="s">
        <v>4135</v>
      </c>
      <c r="I7077" s="8" t="s">
        <v>13197</v>
      </c>
      <c r="J7077" s="19">
        <v>1</v>
      </c>
      <c r="K7077" s="19" t="s">
        <v>7736</v>
      </c>
      <c r="L7077" s="11">
        <v>4.8</v>
      </c>
      <c r="M7077" s="11"/>
      <c r="N7077" s="24"/>
      <c r="P7077" s="32"/>
      <c r="T7077" s="19"/>
      <c r="U7077" s="3">
        <v>1632</v>
      </c>
      <c r="W7077" t="s">
        <v>7738</v>
      </c>
      <c r="X7077">
        <f t="shared" si="440"/>
        <v>1</v>
      </c>
      <c r="Z7077" t="str">
        <f t="shared" si="441"/>
        <v/>
      </c>
      <c r="AB7077" s="9"/>
      <c r="AC7077" t="s">
        <v>4135</v>
      </c>
      <c r="AD7077">
        <f t="shared" si="443"/>
        <v>0</v>
      </c>
      <c r="AF7077" s="3"/>
      <c r="AG7077" t="s">
        <v>4136</v>
      </c>
      <c r="AH7077" s="9" t="s">
        <v>4925</v>
      </c>
    </row>
    <row r="7078" spans="1:34" ht="10.95" customHeight="1" outlineLevel="1" x14ac:dyDescent="0.25">
      <c r="A7078" t="s">
        <v>854</v>
      </c>
      <c r="C7078" s="3" t="s">
        <v>12533</v>
      </c>
      <c r="D7078" s="3">
        <v>1995</v>
      </c>
      <c r="E7078" s="9">
        <v>1987</v>
      </c>
      <c r="F7078" s="7" t="s">
        <v>4133</v>
      </c>
      <c r="G7078" s="7" t="s">
        <v>5401</v>
      </c>
      <c r="H7078" s="8" t="s">
        <v>857</v>
      </c>
      <c r="I7078" s="8" t="s">
        <v>13198</v>
      </c>
      <c r="J7078" s="19">
        <v>3</v>
      </c>
      <c r="K7078" s="19" t="s">
        <v>7736</v>
      </c>
      <c r="L7078" s="11">
        <v>0.7</v>
      </c>
      <c r="M7078" s="11"/>
      <c r="N7078" s="24"/>
      <c r="P7078" s="32"/>
      <c r="T7078" s="19"/>
      <c r="U7078" s="3">
        <v>1714</v>
      </c>
      <c r="X7078" t="str">
        <f t="shared" si="440"/>
        <v/>
      </c>
      <c r="Z7078" t="str">
        <f t="shared" si="441"/>
        <v/>
      </c>
      <c r="AB7078" s="9"/>
      <c r="AC7078" t="s">
        <v>857</v>
      </c>
      <c r="AD7078">
        <f t="shared" si="443"/>
        <v>0</v>
      </c>
      <c r="AF7078" s="3"/>
      <c r="AG7078" t="s">
        <v>858</v>
      </c>
      <c r="AH7078" s="9" t="s">
        <v>4613</v>
      </c>
    </row>
    <row r="7079" spans="1:34" ht="10.95" customHeight="1" outlineLevel="1" x14ac:dyDescent="0.25">
      <c r="A7079" t="s">
        <v>854</v>
      </c>
      <c r="C7079" s="3" t="s">
        <v>12533</v>
      </c>
      <c r="D7079" s="3">
        <v>2061</v>
      </c>
      <c r="E7079" s="9">
        <v>1989</v>
      </c>
      <c r="F7079" s="7" t="s">
        <v>4137</v>
      </c>
      <c r="G7079" s="7" t="s">
        <v>5401</v>
      </c>
      <c r="H7079" s="8" t="s">
        <v>2595</v>
      </c>
      <c r="I7079" s="8" t="s">
        <v>13197</v>
      </c>
      <c r="J7079" s="19">
        <v>3</v>
      </c>
      <c r="K7079" s="19" t="s">
        <v>7736</v>
      </c>
      <c r="L7079" s="11">
        <v>3</v>
      </c>
      <c r="M7079" s="11"/>
      <c r="N7079" s="24"/>
      <c r="P7079" s="32"/>
      <c r="T7079" s="19"/>
      <c r="U7079" s="3">
        <v>1776</v>
      </c>
      <c r="X7079" t="str">
        <f t="shared" si="440"/>
        <v/>
      </c>
      <c r="Z7079" t="str">
        <f t="shared" si="441"/>
        <v/>
      </c>
      <c r="AB7079" s="9"/>
      <c r="AC7079" t="s">
        <v>2595</v>
      </c>
      <c r="AD7079">
        <f t="shared" si="443"/>
        <v>0</v>
      </c>
      <c r="AF7079" s="3"/>
      <c r="AG7079" t="s">
        <v>2596</v>
      </c>
      <c r="AH7079" s="9" t="s">
        <v>4613</v>
      </c>
    </row>
    <row r="7080" spans="1:34" ht="10.95" customHeight="1" outlineLevel="1" x14ac:dyDescent="0.25">
      <c r="A7080" t="s">
        <v>854</v>
      </c>
      <c r="C7080" s="3" t="s">
        <v>12533</v>
      </c>
      <c r="D7080" s="3">
        <v>2061</v>
      </c>
      <c r="E7080" s="9">
        <v>1989</v>
      </c>
      <c r="F7080" s="7" t="s">
        <v>20519</v>
      </c>
      <c r="G7080" s="7" t="s">
        <v>5401</v>
      </c>
      <c r="H7080" s="8" t="s">
        <v>2595</v>
      </c>
      <c r="I7080" s="8" t="s">
        <v>13197</v>
      </c>
      <c r="J7080" s="19">
        <v>3</v>
      </c>
      <c r="K7080" s="19" t="s">
        <v>7736</v>
      </c>
      <c r="L7080" s="11">
        <v>2.9</v>
      </c>
      <c r="M7080" s="11"/>
      <c r="N7080" s="24"/>
      <c r="P7080" s="32"/>
      <c r="T7080" s="19"/>
      <c r="U7080" s="3">
        <v>1776</v>
      </c>
      <c r="X7080" t="str">
        <f t="shared" si="440"/>
        <v/>
      </c>
      <c r="Z7080" t="str">
        <f t="shared" si="441"/>
        <v/>
      </c>
      <c r="AB7080" s="9"/>
      <c r="AC7080" t="s">
        <v>2595</v>
      </c>
      <c r="AD7080">
        <f t="shared" si="443"/>
        <v>0</v>
      </c>
      <c r="AF7080" s="3"/>
      <c r="AG7080" t="s">
        <v>2596</v>
      </c>
      <c r="AH7080" s="9" t="s">
        <v>4613</v>
      </c>
    </row>
    <row r="7081" spans="1:34" ht="10.95" customHeight="1" outlineLevel="1" collapsed="1" x14ac:dyDescent="0.25">
      <c r="A7081" t="s">
        <v>854</v>
      </c>
      <c r="C7081" s="3" t="s">
        <v>12533</v>
      </c>
      <c r="D7081" s="3">
        <v>2063</v>
      </c>
      <c r="E7081" s="9">
        <v>1989</v>
      </c>
      <c r="F7081" s="7" t="s">
        <v>4137</v>
      </c>
      <c r="G7081" s="7" t="s">
        <v>5401</v>
      </c>
      <c r="H7081" s="8" t="s">
        <v>13199</v>
      </c>
      <c r="I7081" s="8" t="s">
        <v>13197</v>
      </c>
      <c r="J7081" s="19">
        <v>3</v>
      </c>
      <c r="K7081" s="19" t="s">
        <v>7736</v>
      </c>
      <c r="L7081" s="11">
        <v>1</v>
      </c>
      <c r="M7081" s="11"/>
      <c r="N7081" s="24"/>
      <c r="P7081" s="32"/>
      <c r="T7081" s="19"/>
      <c r="U7081" s="3">
        <v>1778</v>
      </c>
      <c r="X7081" t="str">
        <f t="shared" si="440"/>
        <v/>
      </c>
      <c r="Z7081" t="str">
        <f t="shared" si="441"/>
        <v/>
      </c>
      <c r="AB7081" s="9"/>
      <c r="AC7081" t="s">
        <v>13199</v>
      </c>
      <c r="AD7081">
        <f t="shared" si="443"/>
        <v>0</v>
      </c>
      <c r="AF7081" s="3"/>
      <c r="AG7081" t="s">
        <v>858</v>
      </c>
      <c r="AH7081" s="9" t="s">
        <v>4925</v>
      </c>
    </row>
    <row r="7082" spans="1:34" ht="10.95" customHeight="1" outlineLevel="1" x14ac:dyDescent="0.25">
      <c r="A7082" t="s">
        <v>854</v>
      </c>
      <c r="C7082" s="3" t="s">
        <v>12533</v>
      </c>
      <c r="D7082" s="3">
        <v>2217</v>
      </c>
      <c r="E7082" s="9">
        <v>1992</v>
      </c>
      <c r="F7082" s="7" t="s">
        <v>4138</v>
      </c>
      <c r="G7082" s="7" t="s">
        <v>5401</v>
      </c>
      <c r="H7082" s="8" t="s">
        <v>670</v>
      </c>
      <c r="I7082" s="8" t="s">
        <v>13197</v>
      </c>
      <c r="J7082" s="19">
        <v>3</v>
      </c>
      <c r="K7082" s="19" t="s">
        <v>7736</v>
      </c>
      <c r="L7082" s="11">
        <v>0.8</v>
      </c>
      <c r="M7082" s="11"/>
      <c r="N7082" s="24"/>
      <c r="P7082" s="32"/>
      <c r="T7082" s="19"/>
      <c r="U7082" s="3">
        <v>1904</v>
      </c>
      <c r="X7082" t="str">
        <f t="shared" si="440"/>
        <v/>
      </c>
      <c r="Z7082" t="str">
        <f t="shared" si="441"/>
        <v/>
      </c>
      <c r="AB7082" s="9"/>
      <c r="AC7082" t="s">
        <v>670</v>
      </c>
      <c r="AD7082">
        <f t="shared" si="443"/>
        <v>0</v>
      </c>
      <c r="AF7082" s="3"/>
      <c r="AG7082" t="s">
        <v>5267</v>
      </c>
      <c r="AH7082" s="9" t="s">
        <v>4613</v>
      </c>
    </row>
    <row r="7083" spans="1:34" ht="10.95" customHeight="1" outlineLevel="1" x14ac:dyDescent="0.25">
      <c r="A7083" t="s">
        <v>854</v>
      </c>
      <c r="C7083" s="3" t="s">
        <v>12533</v>
      </c>
      <c r="D7083" s="3">
        <v>2217</v>
      </c>
      <c r="E7083" s="9">
        <v>1992</v>
      </c>
      <c r="F7083" s="7" t="s">
        <v>21145</v>
      </c>
      <c r="G7083" s="7" t="s">
        <v>5401</v>
      </c>
      <c r="H7083" s="8" t="s">
        <v>670</v>
      </c>
      <c r="I7083" s="8" t="s">
        <v>13197</v>
      </c>
      <c r="J7083" s="19">
        <v>3</v>
      </c>
      <c r="K7083" s="19" t="s">
        <v>7736</v>
      </c>
      <c r="L7083" s="11">
        <v>5.9</v>
      </c>
      <c r="M7083" s="11"/>
      <c r="N7083" s="24"/>
      <c r="P7083" s="32"/>
      <c r="T7083" s="19"/>
      <c r="U7083" s="3">
        <v>1904</v>
      </c>
      <c r="X7083">
        <f t="shared" si="440"/>
        <v>1</v>
      </c>
      <c r="Z7083" t="str">
        <f t="shared" si="441"/>
        <v/>
      </c>
      <c r="AB7083" s="9"/>
      <c r="AC7083" t="s">
        <v>670</v>
      </c>
      <c r="AD7083">
        <f t="shared" si="443"/>
        <v>0</v>
      </c>
      <c r="AF7083" s="3"/>
      <c r="AG7083" t="s">
        <v>5267</v>
      </c>
      <c r="AH7083" s="9" t="s">
        <v>4613</v>
      </c>
    </row>
    <row r="7084" spans="1:34" ht="10.95" customHeight="1" outlineLevel="1" x14ac:dyDescent="0.25">
      <c r="A7084" t="s">
        <v>854</v>
      </c>
      <c r="C7084" s="3" t="s">
        <v>12533</v>
      </c>
      <c r="D7084" s="3">
        <v>2267</v>
      </c>
      <c r="E7084" s="9">
        <v>1993</v>
      </c>
      <c r="F7084" s="7" t="s">
        <v>20829</v>
      </c>
      <c r="G7084" s="7" t="s">
        <v>5401</v>
      </c>
      <c r="H7084" s="8" t="s">
        <v>857</v>
      </c>
      <c r="I7084" s="8" t="s">
        <v>20830</v>
      </c>
      <c r="J7084" s="19">
        <v>3</v>
      </c>
      <c r="K7084" s="19" t="s">
        <v>7736</v>
      </c>
      <c r="L7084" s="11">
        <v>4.5</v>
      </c>
      <c r="M7084" s="11"/>
      <c r="N7084" s="24"/>
      <c r="P7084" s="32"/>
      <c r="T7084" s="19"/>
      <c r="U7084" s="3">
        <v>1904</v>
      </c>
      <c r="X7084" t="str">
        <f t="shared" si="440"/>
        <v/>
      </c>
      <c r="Z7084" t="str">
        <f t="shared" si="441"/>
        <v/>
      </c>
      <c r="AB7084" s="9"/>
      <c r="AC7084" t="s">
        <v>857</v>
      </c>
      <c r="AD7084">
        <f t="shared" si="443"/>
        <v>0</v>
      </c>
      <c r="AF7084" s="3"/>
      <c r="AG7084" t="s">
        <v>5267</v>
      </c>
      <c r="AH7084" s="9" t="s">
        <v>4613</v>
      </c>
    </row>
    <row r="7085" spans="1:34" ht="10.95" customHeight="1" outlineLevel="1" x14ac:dyDescent="0.25">
      <c r="A7085" t="s">
        <v>854</v>
      </c>
      <c r="C7085" s="3" t="s">
        <v>12533</v>
      </c>
      <c r="D7085" s="3">
        <v>2296</v>
      </c>
      <c r="E7085" s="9">
        <v>1994</v>
      </c>
      <c r="F7085" s="7" t="s">
        <v>4138</v>
      </c>
      <c r="G7085" s="7" t="s">
        <v>5401</v>
      </c>
      <c r="H7085" s="8" t="s">
        <v>672</v>
      </c>
      <c r="I7085" s="8" t="s">
        <v>8087</v>
      </c>
      <c r="J7085" s="19">
        <v>5</v>
      </c>
      <c r="K7085" s="19" t="s">
        <v>7736</v>
      </c>
      <c r="L7085" s="11">
        <v>0.5</v>
      </c>
      <c r="M7085" s="11"/>
      <c r="N7085" s="24"/>
      <c r="P7085" s="32"/>
      <c r="T7085" s="19"/>
      <c r="U7085" s="3">
        <v>1974</v>
      </c>
      <c r="X7085" t="str">
        <f t="shared" si="440"/>
        <v/>
      </c>
      <c r="Z7085" t="str">
        <f t="shared" si="441"/>
        <v/>
      </c>
      <c r="AB7085" s="9"/>
      <c r="AC7085" t="s">
        <v>672</v>
      </c>
      <c r="AD7085">
        <f t="shared" si="443"/>
        <v>0</v>
      </c>
      <c r="AF7085" s="3"/>
      <c r="AG7085" t="s">
        <v>2596</v>
      </c>
      <c r="AH7085" s="9" t="s">
        <v>4613</v>
      </c>
    </row>
    <row r="7086" spans="1:34" ht="10.95" customHeight="1" outlineLevel="1" x14ac:dyDescent="0.25">
      <c r="A7086" t="s">
        <v>854</v>
      </c>
      <c r="C7086" s="3" t="s">
        <v>12533</v>
      </c>
      <c r="D7086" s="3">
        <v>2319</v>
      </c>
      <c r="E7086" s="9">
        <v>1994</v>
      </c>
      <c r="F7086" s="7" t="s">
        <v>4138</v>
      </c>
      <c r="G7086" s="7" t="s">
        <v>5401</v>
      </c>
      <c r="H7086" s="8" t="s">
        <v>673</v>
      </c>
      <c r="I7086" s="8" t="s">
        <v>13200</v>
      </c>
      <c r="J7086" s="19">
        <v>4</v>
      </c>
      <c r="K7086" s="19" t="s">
        <v>7736</v>
      </c>
      <c r="L7086" s="11">
        <v>1.1000000000000001</v>
      </c>
      <c r="M7086" s="11"/>
      <c r="N7086" s="24"/>
      <c r="P7086" s="32"/>
      <c r="T7086" s="19"/>
      <c r="U7086" s="3">
        <v>1996</v>
      </c>
      <c r="X7086" t="str">
        <f t="shared" si="440"/>
        <v/>
      </c>
      <c r="Z7086" t="str">
        <f t="shared" si="441"/>
        <v/>
      </c>
      <c r="AB7086" s="9"/>
      <c r="AC7086" t="s">
        <v>673</v>
      </c>
      <c r="AD7086">
        <f t="shared" si="443"/>
        <v>0</v>
      </c>
      <c r="AF7086" s="3"/>
      <c r="AG7086" t="s">
        <v>858</v>
      </c>
      <c r="AH7086" s="9" t="s">
        <v>4613</v>
      </c>
    </row>
    <row r="7087" spans="1:34" ht="10.95" customHeight="1" outlineLevel="1" x14ac:dyDescent="0.25">
      <c r="A7087" t="s">
        <v>854</v>
      </c>
      <c r="C7087" s="3" t="s">
        <v>12533</v>
      </c>
      <c r="D7087" s="3">
        <v>2604</v>
      </c>
      <c r="E7087" s="9">
        <v>1999</v>
      </c>
      <c r="F7087" s="7" t="s">
        <v>3569</v>
      </c>
      <c r="G7087" s="7" t="s">
        <v>5401</v>
      </c>
      <c r="H7087" s="8" t="s">
        <v>3570</v>
      </c>
      <c r="I7087" s="8" t="s">
        <v>7080</v>
      </c>
      <c r="J7087" s="19">
        <v>5</v>
      </c>
      <c r="K7087" s="19" t="s">
        <v>7736</v>
      </c>
      <c r="L7087" s="11">
        <v>1</v>
      </c>
      <c r="M7087" s="11"/>
      <c r="N7087" s="24"/>
      <c r="P7087" s="32"/>
      <c r="T7087" s="19"/>
      <c r="U7087" s="3">
        <v>2286</v>
      </c>
      <c r="X7087" t="str">
        <f t="shared" si="440"/>
        <v/>
      </c>
      <c r="Z7087" t="str">
        <f t="shared" si="441"/>
        <v/>
      </c>
      <c r="AB7087" s="9"/>
      <c r="AC7087" t="s">
        <v>3570</v>
      </c>
      <c r="AD7087">
        <f t="shared" si="443"/>
        <v>0</v>
      </c>
      <c r="AF7087" s="3"/>
      <c r="AG7087" t="s">
        <v>5268</v>
      </c>
      <c r="AH7087" s="9" t="s">
        <v>4613</v>
      </c>
    </row>
    <row r="7088" spans="1:34" ht="10.95" customHeight="1" outlineLevel="1" collapsed="1" x14ac:dyDescent="0.25">
      <c r="A7088" t="s">
        <v>854</v>
      </c>
      <c r="C7088" s="3" t="s">
        <v>12533</v>
      </c>
      <c r="D7088" s="3">
        <v>2671</v>
      </c>
      <c r="E7088" s="9">
        <v>2000</v>
      </c>
      <c r="F7088" s="7" t="s">
        <v>3569</v>
      </c>
      <c r="G7088" s="7" t="s">
        <v>5401</v>
      </c>
      <c r="H7088" s="8" t="s">
        <v>4</v>
      </c>
      <c r="I7088" s="8" t="s">
        <v>13202</v>
      </c>
      <c r="J7088" s="19">
        <v>5</v>
      </c>
      <c r="K7088" s="19" t="s">
        <v>7736</v>
      </c>
      <c r="L7088" s="11">
        <v>2.7</v>
      </c>
      <c r="M7088" s="11"/>
      <c r="N7088" s="24"/>
      <c r="P7088" s="32"/>
      <c r="T7088" s="19"/>
      <c r="U7088" s="3">
        <v>2345</v>
      </c>
      <c r="X7088" t="str">
        <f t="shared" si="440"/>
        <v/>
      </c>
      <c r="Z7088" t="str">
        <f t="shared" si="441"/>
        <v/>
      </c>
      <c r="AB7088" s="9"/>
      <c r="AC7088" t="s">
        <v>4</v>
      </c>
      <c r="AD7088">
        <f t="shared" si="443"/>
        <v>0</v>
      </c>
      <c r="AF7088" s="3"/>
      <c r="AG7088" t="s">
        <v>858</v>
      </c>
      <c r="AH7088" s="9" t="s">
        <v>4613</v>
      </c>
    </row>
    <row r="7089" spans="1:48" ht="10.95" customHeight="1" outlineLevel="1" x14ac:dyDescent="0.25">
      <c r="A7089" t="s">
        <v>854</v>
      </c>
      <c r="C7089" s="3" t="s">
        <v>12533</v>
      </c>
      <c r="D7089" s="3">
        <v>2838</v>
      </c>
      <c r="E7089" s="9">
        <v>2002</v>
      </c>
      <c r="F7089" s="7" t="s">
        <v>3571</v>
      </c>
      <c r="G7089" s="7" t="s">
        <v>5401</v>
      </c>
      <c r="H7089" s="8" t="s">
        <v>3572</v>
      </c>
      <c r="I7089" s="8" t="s">
        <v>13203</v>
      </c>
      <c r="J7089" s="19">
        <v>3</v>
      </c>
      <c r="K7089" s="19" t="s">
        <v>7736</v>
      </c>
      <c r="L7089" s="11">
        <v>2</v>
      </c>
      <c r="M7089" s="11"/>
      <c r="N7089" s="24"/>
      <c r="P7089" s="32"/>
      <c r="T7089" s="19"/>
      <c r="U7089" s="3">
        <v>2507</v>
      </c>
      <c r="X7089" t="str">
        <f t="shared" si="440"/>
        <v/>
      </c>
      <c r="Z7089" t="str">
        <f t="shared" si="441"/>
        <v/>
      </c>
      <c r="AB7089" s="9"/>
      <c r="AC7089" t="s">
        <v>3572</v>
      </c>
      <c r="AD7089">
        <f t="shared" si="443"/>
        <v>0</v>
      </c>
      <c r="AF7089" s="3"/>
      <c r="AG7089" t="s">
        <v>671</v>
      </c>
      <c r="AH7089" s="9" t="s">
        <v>4613</v>
      </c>
    </row>
    <row r="7090" spans="1:48" ht="10.95" customHeight="1" outlineLevel="1" x14ac:dyDescent="0.25">
      <c r="A7090" t="s">
        <v>854</v>
      </c>
      <c r="C7090" s="3" t="s">
        <v>12533</v>
      </c>
      <c r="D7090" s="3">
        <v>2958</v>
      </c>
      <c r="E7090" s="9">
        <v>2004</v>
      </c>
      <c r="F7090" s="7" t="s">
        <v>5243</v>
      </c>
      <c r="G7090" s="7" t="s">
        <v>5401</v>
      </c>
      <c r="H7090" s="8" t="s">
        <v>1303</v>
      </c>
      <c r="I7090" s="8" t="s">
        <v>13204</v>
      </c>
      <c r="J7090" s="19">
        <v>5</v>
      </c>
      <c r="K7090" s="19" t="s">
        <v>7736</v>
      </c>
      <c r="L7090" s="11">
        <v>1</v>
      </c>
      <c r="M7090" s="11"/>
      <c r="N7090" s="24"/>
      <c r="P7090" s="32"/>
      <c r="T7090" s="19"/>
      <c r="U7090" s="3">
        <v>2600</v>
      </c>
      <c r="X7090" t="str">
        <f t="shared" si="440"/>
        <v/>
      </c>
      <c r="Z7090" t="str">
        <f t="shared" si="441"/>
        <v/>
      </c>
      <c r="AB7090" s="9"/>
      <c r="AC7090" t="s">
        <v>1303</v>
      </c>
      <c r="AD7090">
        <f t="shared" si="443"/>
        <v>0</v>
      </c>
      <c r="AF7090" s="3"/>
      <c r="AG7090" t="s">
        <v>671</v>
      </c>
      <c r="AH7090" s="9" t="s">
        <v>4613</v>
      </c>
    </row>
    <row r="7091" spans="1:48" ht="10.95" customHeight="1" outlineLevel="1" x14ac:dyDescent="0.25">
      <c r="A7091" t="s">
        <v>854</v>
      </c>
      <c r="C7091" s="3" t="s">
        <v>12533</v>
      </c>
      <c r="D7091" s="3">
        <v>3682</v>
      </c>
      <c r="E7091" s="9">
        <v>2014</v>
      </c>
      <c r="F7091" s="22">
        <v>0.7</v>
      </c>
      <c r="G7091" s="7" t="s">
        <v>5401</v>
      </c>
      <c r="H7091" s="8" t="s">
        <v>20650</v>
      </c>
      <c r="I7091" s="8" t="s">
        <v>13205</v>
      </c>
      <c r="J7091" s="19">
        <v>1</v>
      </c>
      <c r="K7091" s="19" t="s">
        <v>20093</v>
      </c>
      <c r="L7091" s="11"/>
      <c r="M7091" s="11"/>
      <c r="N7091" s="24"/>
      <c r="P7091" s="32"/>
      <c r="T7091" s="19"/>
      <c r="U7091" s="3"/>
      <c r="X7091" t="str">
        <f t="shared" si="440"/>
        <v/>
      </c>
      <c r="Z7091" t="str">
        <f t="shared" si="441"/>
        <v/>
      </c>
      <c r="AB7091" s="9"/>
      <c r="AC7091" t="s">
        <v>20650</v>
      </c>
      <c r="AD7091">
        <f t="shared" si="443"/>
        <v>0</v>
      </c>
      <c r="AF7091" s="3"/>
      <c r="AH7091" s="9"/>
    </row>
    <row r="7092" spans="1:48" ht="10.95" customHeight="1" outlineLevel="1" x14ac:dyDescent="0.25">
      <c r="A7092" t="s">
        <v>854</v>
      </c>
      <c r="C7092" s="3" t="s">
        <v>12533</v>
      </c>
      <c r="D7092" s="5" t="s">
        <v>22239</v>
      </c>
      <c r="E7092" s="9">
        <v>2011</v>
      </c>
      <c r="F7092" s="34" t="s">
        <v>22240</v>
      </c>
      <c r="G7092" s="7" t="s">
        <v>5401</v>
      </c>
      <c r="H7092" s="8" t="s">
        <v>2595</v>
      </c>
      <c r="I7092" s="43" t="s">
        <v>22241</v>
      </c>
      <c r="J7092" s="19">
        <v>1</v>
      </c>
      <c r="K7092" s="20" t="s">
        <v>7736</v>
      </c>
      <c r="L7092" s="11">
        <v>4</v>
      </c>
      <c r="M7092" s="11"/>
      <c r="N7092" s="24"/>
      <c r="P7092" s="32"/>
      <c r="T7092" s="19"/>
      <c r="U7092" s="3"/>
      <c r="X7092" t="str">
        <f t="shared" si="440"/>
        <v/>
      </c>
      <c r="Y7092">
        <v>1</v>
      </c>
      <c r="Z7092" t="str">
        <f t="shared" si="441"/>
        <v/>
      </c>
      <c r="AB7092" s="9"/>
      <c r="AC7092" s="2" t="s">
        <v>22242</v>
      </c>
      <c r="AD7092">
        <f t="shared" si="443"/>
        <v>0</v>
      </c>
      <c r="AF7092" s="3"/>
      <c r="AH7092" s="9"/>
    </row>
    <row r="7093" spans="1:48" ht="10.95" customHeight="1" outlineLevel="1" x14ac:dyDescent="0.25">
      <c r="A7093" t="s">
        <v>854</v>
      </c>
      <c r="C7093" s="3" t="s">
        <v>12533</v>
      </c>
      <c r="D7093" s="3" t="s">
        <v>20649</v>
      </c>
      <c r="E7093" s="9">
        <v>2014</v>
      </c>
      <c r="F7093" s="22">
        <v>0.7</v>
      </c>
      <c r="G7093" s="7" t="s">
        <v>5401</v>
      </c>
      <c r="H7093" s="8" t="s">
        <v>20650</v>
      </c>
      <c r="I7093" s="8" t="s">
        <v>13205</v>
      </c>
      <c r="J7093" s="19">
        <v>1</v>
      </c>
      <c r="K7093" s="19" t="s">
        <v>7736</v>
      </c>
      <c r="L7093" s="11">
        <v>15</v>
      </c>
      <c r="M7093" s="11"/>
      <c r="N7093" s="24"/>
      <c r="P7093" s="32"/>
      <c r="T7093" s="19"/>
      <c r="U7093" s="3"/>
      <c r="X7093" t="str">
        <f t="shared" si="440"/>
        <v/>
      </c>
      <c r="Z7093" t="str">
        <f t="shared" si="441"/>
        <v/>
      </c>
      <c r="AB7093" s="9"/>
      <c r="AC7093" t="s">
        <v>20650</v>
      </c>
      <c r="AD7093">
        <f t="shared" si="443"/>
        <v>0</v>
      </c>
      <c r="AF7093" s="3"/>
      <c r="AH7093" s="9"/>
    </row>
    <row r="7094" spans="1:48" ht="10.95" customHeight="1" outlineLevel="1" x14ac:dyDescent="0.25">
      <c r="A7094" t="s">
        <v>854</v>
      </c>
      <c r="C7094" s="3" t="s">
        <v>12533</v>
      </c>
      <c r="D7094" s="3">
        <v>3699</v>
      </c>
      <c r="E7094" s="9">
        <v>2014</v>
      </c>
      <c r="F7094" s="22">
        <v>0.7</v>
      </c>
      <c r="G7094" s="7" t="s">
        <v>5401</v>
      </c>
      <c r="H7094" s="8" t="s">
        <v>2595</v>
      </c>
      <c r="I7094" s="8" t="s">
        <v>13206</v>
      </c>
      <c r="J7094" s="19">
        <v>1</v>
      </c>
      <c r="K7094" s="19" t="s">
        <v>7736</v>
      </c>
      <c r="L7094" s="11">
        <v>7</v>
      </c>
      <c r="M7094" s="11"/>
      <c r="N7094" s="24"/>
      <c r="P7094" s="32"/>
      <c r="T7094" s="19"/>
      <c r="U7094" s="3"/>
      <c r="X7094" t="str">
        <f t="shared" si="440"/>
        <v/>
      </c>
      <c r="Z7094" t="str">
        <f t="shared" si="441"/>
        <v/>
      </c>
      <c r="AB7094" s="9"/>
      <c r="AC7094" t="s">
        <v>2595</v>
      </c>
      <c r="AD7094">
        <f t="shared" si="443"/>
        <v>0</v>
      </c>
      <c r="AF7094" s="3"/>
      <c r="AH7094" s="9"/>
    </row>
    <row r="7095" spans="1:48" ht="10.95" customHeight="1" outlineLevel="1" x14ac:dyDescent="0.25">
      <c r="A7095" t="s">
        <v>854</v>
      </c>
      <c r="C7095" s="3" t="s">
        <v>12533</v>
      </c>
      <c r="D7095" s="3">
        <v>3699</v>
      </c>
      <c r="E7095" s="9">
        <v>2014</v>
      </c>
      <c r="F7095" s="10" t="s">
        <v>21613</v>
      </c>
      <c r="G7095" s="7" t="s">
        <v>5401</v>
      </c>
      <c r="H7095" s="8" t="s">
        <v>2595</v>
      </c>
      <c r="I7095" s="8" t="s">
        <v>13205</v>
      </c>
      <c r="J7095" s="19">
        <v>1</v>
      </c>
      <c r="K7095" s="19" t="s">
        <v>7736</v>
      </c>
      <c r="L7095" s="11">
        <v>9.6999999999999993</v>
      </c>
      <c r="M7095" s="11"/>
      <c r="N7095" s="24"/>
      <c r="P7095" s="32"/>
      <c r="T7095" s="19"/>
      <c r="U7095" s="3"/>
      <c r="X7095">
        <f t="shared" si="440"/>
        <v>1</v>
      </c>
      <c r="Z7095" t="str">
        <f t="shared" si="441"/>
        <v/>
      </c>
      <c r="AB7095" s="9"/>
      <c r="AC7095" t="s">
        <v>2595</v>
      </c>
      <c r="AD7095">
        <f t="shared" si="443"/>
        <v>0</v>
      </c>
      <c r="AF7095" s="3"/>
      <c r="AH7095" s="9"/>
    </row>
    <row r="7096" spans="1:48" ht="10.95" customHeight="1" outlineLevel="1" x14ac:dyDescent="0.25">
      <c r="A7096" t="s">
        <v>854</v>
      </c>
      <c r="C7096" s="3" t="s">
        <v>12533</v>
      </c>
      <c r="D7096" s="3">
        <v>3699</v>
      </c>
      <c r="E7096" s="9">
        <v>2014</v>
      </c>
      <c r="F7096" s="10" t="s">
        <v>21613</v>
      </c>
      <c r="G7096" s="7" t="s">
        <v>5401</v>
      </c>
      <c r="H7096" s="8" t="s">
        <v>2595</v>
      </c>
      <c r="I7096" s="8" t="s">
        <v>13205</v>
      </c>
      <c r="J7096" s="19">
        <v>1</v>
      </c>
      <c r="K7096" s="19" t="s">
        <v>7736</v>
      </c>
      <c r="L7096" s="11">
        <v>12</v>
      </c>
      <c r="M7096" s="11"/>
      <c r="N7096" s="24"/>
      <c r="P7096" s="32"/>
      <c r="T7096" s="19"/>
      <c r="U7096" s="3"/>
      <c r="X7096">
        <f t="shared" si="440"/>
        <v>1</v>
      </c>
      <c r="Z7096" t="str">
        <f t="shared" si="441"/>
        <v/>
      </c>
      <c r="AB7096" s="9"/>
      <c r="AC7096" t="s">
        <v>2595</v>
      </c>
      <c r="AD7096">
        <f t="shared" si="443"/>
        <v>0</v>
      </c>
      <c r="AF7096" s="3"/>
      <c r="AH7096" s="9"/>
    </row>
    <row r="7097" spans="1:48" ht="10.95" customHeight="1" outlineLevel="1" x14ac:dyDescent="0.25">
      <c r="A7097" t="s">
        <v>854</v>
      </c>
      <c r="C7097" s="3" t="s">
        <v>12533</v>
      </c>
      <c r="D7097" s="3">
        <v>3699</v>
      </c>
      <c r="E7097" s="9">
        <v>2014</v>
      </c>
      <c r="F7097" s="10" t="s">
        <v>21614</v>
      </c>
      <c r="G7097" s="7" t="s">
        <v>5401</v>
      </c>
      <c r="H7097" s="8" t="s">
        <v>2595</v>
      </c>
      <c r="I7097" s="8" t="s">
        <v>13205</v>
      </c>
      <c r="J7097" s="19">
        <v>1</v>
      </c>
      <c r="K7097" s="19" t="s">
        <v>7736</v>
      </c>
      <c r="L7097" s="11">
        <v>12</v>
      </c>
      <c r="M7097" s="11"/>
      <c r="N7097" s="24"/>
      <c r="P7097" s="32"/>
      <c r="T7097" s="19"/>
      <c r="U7097" s="3"/>
      <c r="X7097" t="str">
        <f t="shared" si="440"/>
        <v/>
      </c>
      <c r="Z7097" t="str">
        <f t="shared" si="441"/>
        <v/>
      </c>
      <c r="AB7097" s="9"/>
      <c r="AC7097" t="s">
        <v>2595</v>
      </c>
      <c r="AD7097">
        <f t="shared" si="443"/>
        <v>0</v>
      </c>
      <c r="AF7097" s="3"/>
      <c r="AH7097" s="9"/>
    </row>
    <row r="7098" spans="1:48" ht="10.95" customHeight="1" outlineLevel="1" x14ac:dyDescent="0.25">
      <c r="A7098" t="s">
        <v>854</v>
      </c>
      <c r="C7098" s="3" t="s">
        <v>12533</v>
      </c>
      <c r="D7098" s="3">
        <v>4447</v>
      </c>
      <c r="E7098" s="9">
        <v>2022</v>
      </c>
      <c r="F7098" s="7" t="s">
        <v>4290</v>
      </c>
      <c r="G7098" s="7" t="s">
        <v>5401</v>
      </c>
      <c r="H7098" s="8" t="s">
        <v>2595</v>
      </c>
      <c r="I7098" s="8" t="s">
        <v>21146</v>
      </c>
      <c r="J7098" s="19">
        <v>1</v>
      </c>
      <c r="K7098" s="19" t="s">
        <v>20093</v>
      </c>
      <c r="L7098" s="11"/>
      <c r="M7098" s="11"/>
      <c r="N7098" s="24"/>
      <c r="P7098" s="32"/>
      <c r="T7098" s="19"/>
      <c r="U7098" s="3"/>
      <c r="X7098" t="str">
        <f t="shared" si="440"/>
        <v/>
      </c>
      <c r="Z7098" t="str">
        <f t="shared" si="441"/>
        <v/>
      </c>
      <c r="AB7098" s="9"/>
      <c r="AC7098" t="s">
        <v>2595</v>
      </c>
      <c r="AD7098">
        <f t="shared" si="443"/>
        <v>0</v>
      </c>
      <c r="AF7098" s="3"/>
      <c r="AH7098" s="9"/>
    </row>
    <row r="7099" spans="1:48" ht="10.95" customHeight="1" outlineLevel="1" x14ac:dyDescent="0.25">
      <c r="A7099" t="s">
        <v>854</v>
      </c>
      <c r="C7099" s="3" t="s">
        <v>12533</v>
      </c>
      <c r="D7099" s="3">
        <v>4447</v>
      </c>
      <c r="E7099" s="9">
        <v>2022</v>
      </c>
      <c r="F7099" s="7" t="s">
        <v>21147</v>
      </c>
      <c r="G7099" s="7" t="s">
        <v>5401</v>
      </c>
      <c r="H7099" s="8" t="s">
        <v>2595</v>
      </c>
      <c r="I7099" s="8" t="s">
        <v>21146</v>
      </c>
      <c r="J7099" s="19">
        <v>1</v>
      </c>
      <c r="K7099" s="19" t="s">
        <v>7736</v>
      </c>
      <c r="L7099" s="11">
        <v>12.8</v>
      </c>
      <c r="M7099" s="11"/>
      <c r="N7099" s="24"/>
      <c r="P7099" s="32"/>
      <c r="T7099" s="19"/>
      <c r="U7099" s="3"/>
      <c r="X7099">
        <f t="shared" si="440"/>
        <v>1</v>
      </c>
      <c r="Z7099" t="str">
        <f t="shared" si="441"/>
        <v/>
      </c>
      <c r="AB7099" s="9"/>
      <c r="AC7099" t="s">
        <v>2595</v>
      </c>
      <c r="AD7099">
        <f t="shared" si="443"/>
        <v>0</v>
      </c>
      <c r="AF7099" s="3"/>
      <c r="AH7099" s="9"/>
    </row>
    <row r="7100" spans="1:48" ht="10.95" customHeight="1" outlineLevel="1" x14ac:dyDescent="0.25">
      <c r="A7100" t="s">
        <v>17053</v>
      </c>
      <c r="C7100" s="3" t="s">
        <v>12533</v>
      </c>
      <c r="D7100" s="3">
        <v>128</v>
      </c>
      <c r="E7100" s="9">
        <v>1950</v>
      </c>
      <c r="F7100" s="7" t="s">
        <v>855</v>
      </c>
      <c r="G7100" s="7" t="s">
        <v>856</v>
      </c>
      <c r="H7100" s="8" t="s">
        <v>857</v>
      </c>
      <c r="I7100" s="8" t="s">
        <v>17049</v>
      </c>
      <c r="J7100" s="19">
        <v>3</v>
      </c>
      <c r="K7100" s="19" t="s">
        <v>7736</v>
      </c>
      <c r="L7100" s="11">
        <v>0.3</v>
      </c>
      <c r="M7100" s="11"/>
      <c r="N7100" s="24">
        <v>241</v>
      </c>
      <c r="P7100" s="32"/>
      <c r="T7100" s="19"/>
      <c r="U7100" s="3">
        <v>98</v>
      </c>
      <c r="X7100" t="str">
        <f t="shared" si="440"/>
        <v/>
      </c>
      <c r="Z7100" t="str">
        <f t="shared" si="441"/>
        <v/>
      </c>
      <c r="AB7100" s="9"/>
      <c r="AC7100" t="s">
        <v>857</v>
      </c>
      <c r="AD7100">
        <f t="shared" si="443"/>
        <v>0</v>
      </c>
      <c r="AF7100" s="3"/>
      <c r="AG7100" t="s">
        <v>858</v>
      </c>
      <c r="AH7100" s="9" t="s">
        <v>4613</v>
      </c>
    </row>
    <row r="7101" spans="1:48" ht="10.95" customHeight="1" outlineLevel="1" collapsed="1" x14ac:dyDescent="0.25">
      <c r="A7101" t="s">
        <v>17052</v>
      </c>
      <c r="C7101" s="3" t="s">
        <v>12533</v>
      </c>
      <c r="D7101" s="3">
        <v>136</v>
      </c>
      <c r="E7101" s="9">
        <v>1950</v>
      </c>
      <c r="F7101" s="7" t="s">
        <v>18849</v>
      </c>
      <c r="G7101" s="7" t="s">
        <v>856</v>
      </c>
      <c r="H7101" s="8" t="s">
        <v>857</v>
      </c>
      <c r="I7101" s="8" t="s">
        <v>17049</v>
      </c>
      <c r="J7101" s="19">
        <v>3</v>
      </c>
      <c r="K7101" s="19" t="s">
        <v>7736</v>
      </c>
      <c r="L7101" s="11">
        <v>0.3</v>
      </c>
      <c r="M7101" s="11"/>
      <c r="N7101" s="24"/>
      <c r="P7101" s="32"/>
      <c r="T7101" s="19"/>
      <c r="U7101" s="3"/>
      <c r="W7101" t="s">
        <v>7738</v>
      </c>
      <c r="X7101" t="str">
        <f t="shared" si="440"/>
        <v/>
      </c>
      <c r="Z7101" t="str">
        <f t="shared" si="441"/>
        <v/>
      </c>
      <c r="AB7101" s="9"/>
      <c r="AC7101" t="s">
        <v>857</v>
      </c>
      <c r="AD7101">
        <f t="shared" si="443"/>
        <v>0</v>
      </c>
      <c r="AF7101" s="3"/>
      <c r="AG7101" t="s">
        <v>858</v>
      </c>
      <c r="AH7101" s="9" t="s">
        <v>4613</v>
      </c>
    </row>
    <row r="7102" spans="1:48" ht="10.95" customHeight="1" outlineLevel="1" x14ac:dyDescent="0.25">
      <c r="A7102" t="s">
        <v>17052</v>
      </c>
      <c r="C7102" s="3" t="s">
        <v>12533</v>
      </c>
      <c r="D7102" s="3">
        <v>153</v>
      </c>
      <c r="E7102" s="9">
        <v>1951</v>
      </c>
      <c r="F7102" s="7" t="s">
        <v>855</v>
      </c>
      <c r="G7102" s="7" t="s">
        <v>856</v>
      </c>
      <c r="H7102" s="8" t="s">
        <v>5278</v>
      </c>
      <c r="I7102" s="8" t="s">
        <v>17050</v>
      </c>
      <c r="J7102" s="19">
        <v>3</v>
      </c>
      <c r="K7102" s="19" t="s">
        <v>7736</v>
      </c>
      <c r="L7102" s="11">
        <v>2</v>
      </c>
      <c r="M7102" s="11"/>
      <c r="N7102" s="24"/>
      <c r="P7102" s="32"/>
      <c r="T7102" s="19"/>
      <c r="U7102" s="3">
        <v>123</v>
      </c>
      <c r="X7102" t="str">
        <f t="shared" si="440"/>
        <v/>
      </c>
      <c r="Z7102" t="str">
        <f t="shared" si="441"/>
        <v/>
      </c>
      <c r="AB7102" s="9"/>
      <c r="AC7102" t="s">
        <v>5278</v>
      </c>
      <c r="AD7102">
        <f t="shared" si="443"/>
        <v>0</v>
      </c>
      <c r="AF7102" s="3"/>
      <c r="AG7102" t="s">
        <v>858</v>
      </c>
      <c r="AH7102" s="9" t="s">
        <v>4613</v>
      </c>
    </row>
    <row r="7103" spans="1:48" ht="10.95" customHeight="1" outlineLevel="1" x14ac:dyDescent="0.25">
      <c r="A7103" t="s">
        <v>17052</v>
      </c>
      <c r="C7103" s="3" t="s">
        <v>12533</v>
      </c>
      <c r="D7103" s="3">
        <v>225</v>
      </c>
      <c r="E7103" s="9">
        <v>1954</v>
      </c>
      <c r="F7103" s="7" t="s">
        <v>859</v>
      </c>
      <c r="G7103" s="7" t="s">
        <v>2594</v>
      </c>
      <c r="H7103" s="8" t="s">
        <v>2595</v>
      </c>
      <c r="I7103" s="8" t="s">
        <v>17051</v>
      </c>
      <c r="J7103" s="19">
        <v>3</v>
      </c>
      <c r="K7103" s="19" t="s">
        <v>7736</v>
      </c>
      <c r="L7103" s="11">
        <v>0.5</v>
      </c>
      <c r="M7103" s="11"/>
      <c r="N7103" s="24"/>
      <c r="P7103" s="32"/>
      <c r="T7103" s="19"/>
      <c r="U7103" s="3">
        <v>192</v>
      </c>
      <c r="X7103" t="str">
        <f t="shared" si="440"/>
        <v/>
      </c>
      <c r="Z7103" t="str">
        <f t="shared" si="441"/>
        <v/>
      </c>
      <c r="AB7103" s="9"/>
      <c r="AC7103" t="s">
        <v>2595</v>
      </c>
      <c r="AD7103">
        <f t="shared" si="443"/>
        <v>0</v>
      </c>
      <c r="AF7103" s="3"/>
      <c r="AG7103" t="s">
        <v>2596</v>
      </c>
      <c r="AH7103" s="9" t="s">
        <v>4613</v>
      </c>
    </row>
    <row r="7104" spans="1:48" ht="10.95" customHeight="1" x14ac:dyDescent="0.25">
      <c r="A7104" t="s">
        <v>10277</v>
      </c>
      <c r="B7104" t="s">
        <v>12027</v>
      </c>
      <c r="C7104" s="3" t="s">
        <v>11994</v>
      </c>
      <c r="E7104" s="9"/>
      <c r="F7104" s="7"/>
      <c r="G7104" s="7"/>
      <c r="H7104" s="8"/>
      <c r="I7104" s="8"/>
      <c r="J7104" s="19"/>
      <c r="K7104" s="19"/>
      <c r="L7104" s="11"/>
      <c r="M7104" s="11">
        <f>SUM(L7105:L7125)</f>
        <v>10</v>
      </c>
      <c r="N7104" s="24">
        <v>1696</v>
      </c>
      <c r="O7104">
        <f>COUNTIF(K7105:K7125,"*")</f>
        <v>21</v>
      </c>
      <c r="P7104" s="32">
        <f>O7104/N7104</f>
        <v>1.2382075471698114E-2</v>
      </c>
      <c r="Q7104">
        <f>COUNTIF(K7105:K7125,"Y")+COUNTIF(K7105:K7125,"S")</f>
        <v>6</v>
      </c>
      <c r="T7104" s="19" t="s">
        <v>7736</v>
      </c>
      <c r="U7104" s="3"/>
      <c r="V7104" t="s">
        <v>18427</v>
      </c>
      <c r="X7104" t="str">
        <f t="shared" si="440"/>
        <v/>
      </c>
      <c r="Z7104" t="str">
        <f t="shared" si="441"/>
        <v/>
      </c>
      <c r="AB7104" s="9"/>
      <c r="AE7104">
        <f>COUNTIF(AD7105:AD7125,"1")</f>
        <v>0</v>
      </c>
      <c r="AF7104" s="3"/>
      <c r="AH7104" s="9"/>
      <c r="AI7104">
        <f>COUNTIF($J7105:$J7125,"1")-COUNTIFS($J7105:$J7125,"1",$K7105:$K7125,"V")</f>
        <v>0</v>
      </c>
      <c r="AJ7104">
        <f>COUNTIFS($J7105:$J7125,"1",$K7105:$K7125,"Y")+COUNTIFS($J7105:$J7125,"1",$K7105:$K7125,"s")</f>
        <v>0</v>
      </c>
      <c r="AK7104">
        <f>COUNTIF($J7105:$J7125,"2")-COUNTIFS($J7105:$J7125,"2",$K7105:$K7125,"V")</f>
        <v>0</v>
      </c>
      <c r="AL7104">
        <f>COUNTIFS($J7105:$J7125,"2",$K7105:$K7125,"Y")+COUNTIFS($J7105:$J7125,"2",$K7105:$K7125,"s")</f>
        <v>0</v>
      </c>
      <c r="AM7104">
        <f>COUNTIF($J7105:$J7125,"3")-COUNTIFS($J7105:$J7125,"3",$K7105:$K7125,"V")</f>
        <v>1</v>
      </c>
      <c r="AN7104">
        <f>COUNTIFS($J7105:$J7125,"3",$K7105:$K7125,"Y")+COUNTIFS($J7105:$J7125,"3",$K7105:$K7125,"s")</f>
        <v>1</v>
      </c>
      <c r="AO7104">
        <f>COUNTIF($J7105:$J7125,"4")-COUNTIFS($J7105:$J7125,"4",$K7105:$K7125,"V")</f>
        <v>0</v>
      </c>
      <c r="AP7104">
        <f>COUNTIFS($J7105:$J7125,"4",$K7105:$K7125,"Y")+COUNTIFS($J7105:$J7125,"4",$K7105:$K7125,"s")</f>
        <v>0</v>
      </c>
      <c r="AQ7104">
        <f>COUNTIF($J7105:$J7125,"5")-COUNTIFS($J7105:$J7125,"5",$K7105:$K7125,"V")</f>
        <v>0</v>
      </c>
      <c r="AR7104">
        <f>COUNTIFS($J7105:$J7125,"5",$K7105:$K7125,"Y")+COUNTIFS($J7105:$J7125,"5",$K7105:$K7125,"s")</f>
        <v>0</v>
      </c>
      <c r="AS7104">
        <f>COUNTIF($J7105:$J7125,"6")-COUNTIFS($J7105:$J7125,"6",$K7105:$K7125,"V")</f>
        <v>0</v>
      </c>
      <c r="AT7104">
        <f>COUNTIFS($J7105:$J7125,"6",$K7105:$K7125,"Y")+COUNTIFS($J7105:$J7125,"6",$K7105:$K7125,"s")</f>
        <v>0</v>
      </c>
      <c r="AU7104">
        <f>COUNTIF($J7105:$J7125,"7")-COUNTIFS($J7105:$J7125,"7",$K7105:$K7125,"V")</f>
        <v>20</v>
      </c>
      <c r="AV7104">
        <f>COUNTIFS($J7105:$J7125,"7",$K7105:$K7125,"Y")+COUNTIFS($J7105:$J7125,"7",$K7105:$K7125,"s")</f>
        <v>5</v>
      </c>
    </row>
    <row r="7105" spans="1:34" ht="10.95" customHeight="1" outlineLevel="1" x14ac:dyDescent="0.25">
      <c r="A7105" t="s">
        <v>10264</v>
      </c>
      <c r="C7105" s="3" t="s">
        <v>11994</v>
      </c>
      <c r="D7105" s="3">
        <v>369</v>
      </c>
      <c r="E7105" s="9">
        <v>1970</v>
      </c>
      <c r="F7105" s="7" t="s">
        <v>3128</v>
      </c>
      <c r="G7105" s="7" t="s">
        <v>5401</v>
      </c>
      <c r="H7105" s="8" t="s">
        <v>10266</v>
      </c>
      <c r="I7105" s="8" t="s">
        <v>10265</v>
      </c>
      <c r="J7105" s="19">
        <v>3</v>
      </c>
      <c r="K7105" s="19" t="s">
        <v>7736</v>
      </c>
      <c r="L7105" s="11">
        <v>0.8</v>
      </c>
      <c r="M7105" s="11"/>
      <c r="N7105" s="24"/>
      <c r="P7105" s="32"/>
      <c r="T7105" s="19"/>
      <c r="U7105" s="3"/>
      <c r="X7105" t="str">
        <f t="shared" si="440"/>
        <v/>
      </c>
      <c r="Z7105" t="str">
        <f t="shared" si="441"/>
        <v/>
      </c>
      <c r="AB7105" s="9"/>
      <c r="AC7105" t="s">
        <v>10266</v>
      </c>
      <c r="AD7105">
        <f t="shared" ref="AD7105:AD7125" si="444">COUNTIF(H7105,"*Fuji*")</f>
        <v>0</v>
      </c>
      <c r="AF7105" s="3"/>
      <c r="AH7105" s="9"/>
    </row>
    <row r="7106" spans="1:34" ht="10.95" customHeight="1" outlineLevel="1" x14ac:dyDescent="0.25">
      <c r="A7106" t="s">
        <v>10264</v>
      </c>
      <c r="C7106" s="3" t="s">
        <v>11994</v>
      </c>
      <c r="D7106" s="3">
        <v>421</v>
      </c>
      <c r="E7106" s="9">
        <v>1972</v>
      </c>
      <c r="F7106" s="7" t="s">
        <v>3847</v>
      </c>
      <c r="G7106" s="7" t="s">
        <v>5401</v>
      </c>
      <c r="H7106" s="8" t="s">
        <v>9617</v>
      </c>
      <c r="I7106" s="8" t="s">
        <v>10267</v>
      </c>
      <c r="J7106" s="19">
        <v>7</v>
      </c>
      <c r="K7106" s="19" t="s">
        <v>7736</v>
      </c>
      <c r="L7106" s="11">
        <v>1.2</v>
      </c>
      <c r="M7106" s="11"/>
      <c r="N7106" s="24"/>
      <c r="P7106" s="32"/>
      <c r="T7106" s="19"/>
      <c r="U7106" s="3"/>
      <c r="X7106" t="str">
        <f t="shared" ref="X7106:X7169" si="445">IF(COUNTIF(F7106,"*fdc*"),1,"")</f>
        <v/>
      </c>
      <c r="Z7106" t="str">
        <f t="shared" ref="Z7106:Z7169" si="446">IF(COUNTIF(F7106,"*s/s*"),1,"")</f>
        <v/>
      </c>
      <c r="AB7106" s="9"/>
      <c r="AC7106" t="s">
        <v>9617</v>
      </c>
      <c r="AD7106">
        <f t="shared" si="444"/>
        <v>0</v>
      </c>
      <c r="AF7106" s="3"/>
      <c r="AH7106" s="9"/>
    </row>
    <row r="7107" spans="1:34" ht="10.95" customHeight="1" outlineLevel="1" x14ac:dyDescent="0.25">
      <c r="A7107" t="s">
        <v>10264</v>
      </c>
      <c r="C7107" s="3" t="s">
        <v>11994</v>
      </c>
      <c r="D7107" s="3">
        <v>1404</v>
      </c>
      <c r="E7107" s="9">
        <v>2005</v>
      </c>
      <c r="F7107" s="7" t="s">
        <v>2769</v>
      </c>
      <c r="G7107" s="7" t="s">
        <v>5401</v>
      </c>
      <c r="H7107" s="8" t="s">
        <v>9233</v>
      </c>
      <c r="I7107" s="8" t="s">
        <v>10268</v>
      </c>
      <c r="J7107" s="19">
        <v>7</v>
      </c>
      <c r="K7107" s="19" t="s">
        <v>7736</v>
      </c>
      <c r="L7107" s="11">
        <v>2</v>
      </c>
      <c r="M7107" s="11"/>
      <c r="N7107" s="24"/>
      <c r="P7107" s="32"/>
      <c r="T7107" s="19"/>
      <c r="U7107" s="3"/>
      <c r="X7107" t="str">
        <f t="shared" si="445"/>
        <v/>
      </c>
      <c r="Z7107" t="str">
        <f t="shared" si="446"/>
        <v/>
      </c>
      <c r="AB7107" s="9"/>
      <c r="AC7107" t="s">
        <v>9233</v>
      </c>
      <c r="AD7107">
        <f t="shared" si="444"/>
        <v>0</v>
      </c>
      <c r="AF7107" s="3"/>
      <c r="AH7107" s="9"/>
    </row>
    <row r="7108" spans="1:34" ht="10.95" customHeight="1" outlineLevel="1" collapsed="1" x14ac:dyDescent="0.25">
      <c r="A7108" t="s">
        <v>10264</v>
      </c>
      <c r="C7108" s="3" t="s">
        <v>11994</v>
      </c>
      <c r="D7108" s="3">
        <v>1405</v>
      </c>
      <c r="E7108" s="9">
        <v>2005</v>
      </c>
      <c r="F7108" s="7" t="s">
        <v>3542</v>
      </c>
      <c r="G7108" s="7" t="s">
        <v>5401</v>
      </c>
      <c r="H7108" s="8" t="s">
        <v>9233</v>
      </c>
      <c r="I7108" s="8" t="s">
        <v>10268</v>
      </c>
      <c r="J7108" s="19">
        <v>7</v>
      </c>
      <c r="K7108" s="19" t="s">
        <v>7736</v>
      </c>
      <c r="L7108" s="11">
        <v>2</v>
      </c>
      <c r="M7108" s="11"/>
      <c r="N7108" s="24"/>
      <c r="P7108" s="32"/>
      <c r="T7108" s="19"/>
      <c r="U7108" s="3"/>
      <c r="X7108" t="str">
        <f t="shared" si="445"/>
        <v/>
      </c>
      <c r="Z7108" t="str">
        <f t="shared" si="446"/>
        <v/>
      </c>
      <c r="AB7108" s="9"/>
      <c r="AC7108" t="s">
        <v>9233</v>
      </c>
      <c r="AD7108">
        <f t="shared" si="444"/>
        <v>0</v>
      </c>
      <c r="AF7108" s="3"/>
      <c r="AH7108" s="9"/>
    </row>
    <row r="7109" spans="1:34" ht="10.95" customHeight="1" outlineLevel="1" x14ac:dyDescent="0.25">
      <c r="A7109" t="s">
        <v>10264</v>
      </c>
      <c r="C7109" s="3" t="s">
        <v>11994</v>
      </c>
      <c r="D7109" s="3">
        <v>1406</v>
      </c>
      <c r="E7109" s="9">
        <v>2005</v>
      </c>
      <c r="F7109" s="7" t="s">
        <v>9328</v>
      </c>
      <c r="G7109" s="7" t="s">
        <v>5401</v>
      </c>
      <c r="H7109" s="8" t="s">
        <v>9233</v>
      </c>
      <c r="I7109" s="8" t="s">
        <v>10268</v>
      </c>
      <c r="J7109" s="19">
        <v>7</v>
      </c>
      <c r="K7109" s="19" t="s">
        <v>7736</v>
      </c>
      <c r="L7109" s="11">
        <v>2</v>
      </c>
      <c r="M7109" s="11"/>
      <c r="N7109" s="24"/>
      <c r="P7109" s="32"/>
      <c r="T7109" s="19"/>
      <c r="U7109" s="3"/>
      <c r="X7109" t="str">
        <f t="shared" si="445"/>
        <v/>
      </c>
      <c r="Z7109" t="str">
        <f t="shared" si="446"/>
        <v/>
      </c>
      <c r="AB7109" s="9"/>
      <c r="AC7109" t="s">
        <v>9233</v>
      </c>
      <c r="AD7109">
        <f t="shared" si="444"/>
        <v>0</v>
      </c>
      <c r="AF7109" s="3"/>
      <c r="AH7109" s="9"/>
    </row>
    <row r="7110" spans="1:34" ht="10.95" customHeight="1" outlineLevel="1" x14ac:dyDescent="0.25">
      <c r="A7110" t="s">
        <v>10264</v>
      </c>
      <c r="C7110" s="3" t="s">
        <v>11994</v>
      </c>
      <c r="D7110" s="3">
        <v>1407</v>
      </c>
      <c r="E7110" s="9">
        <v>2005</v>
      </c>
      <c r="F7110" s="7" t="s">
        <v>5608</v>
      </c>
      <c r="G7110" s="7" t="s">
        <v>5401</v>
      </c>
      <c r="H7110" s="8" t="s">
        <v>9233</v>
      </c>
      <c r="I7110" s="8" t="s">
        <v>10268</v>
      </c>
      <c r="J7110" s="19">
        <v>7</v>
      </c>
      <c r="K7110" s="19" t="s">
        <v>7736</v>
      </c>
      <c r="L7110" s="11">
        <v>2</v>
      </c>
      <c r="M7110" s="11"/>
      <c r="N7110" s="24"/>
      <c r="P7110" s="32"/>
      <c r="T7110" s="19"/>
      <c r="U7110" s="3"/>
      <c r="X7110" t="str">
        <f t="shared" si="445"/>
        <v/>
      </c>
      <c r="Z7110" t="str">
        <f t="shared" si="446"/>
        <v/>
      </c>
      <c r="AB7110" s="9"/>
      <c r="AC7110" t="s">
        <v>9233</v>
      </c>
      <c r="AD7110">
        <f t="shared" si="444"/>
        <v>0</v>
      </c>
      <c r="AF7110" s="3"/>
      <c r="AH7110" s="9"/>
    </row>
    <row r="7111" spans="1:34" ht="10.95" customHeight="1" outlineLevel="1" x14ac:dyDescent="0.25">
      <c r="A7111" t="s">
        <v>10264</v>
      </c>
      <c r="C7111" s="3" t="s">
        <v>11994</v>
      </c>
      <c r="D7111" s="3">
        <v>1408</v>
      </c>
      <c r="E7111" s="9">
        <v>2005</v>
      </c>
      <c r="F7111" s="7" t="s">
        <v>2769</v>
      </c>
      <c r="G7111" s="7" t="s">
        <v>5401</v>
      </c>
      <c r="H7111" s="8" t="s">
        <v>9233</v>
      </c>
      <c r="I7111" s="8" t="s">
        <v>10271</v>
      </c>
      <c r="J7111" s="19">
        <v>7</v>
      </c>
      <c r="K7111" s="19" t="s">
        <v>7738</v>
      </c>
      <c r="L7111" s="11"/>
      <c r="M7111" s="11"/>
      <c r="N7111" s="24"/>
      <c r="P7111" s="32"/>
      <c r="T7111" s="19"/>
      <c r="U7111" s="3"/>
      <c r="X7111" t="str">
        <f t="shared" si="445"/>
        <v/>
      </c>
      <c r="Z7111" t="str">
        <f t="shared" si="446"/>
        <v/>
      </c>
      <c r="AB7111" s="9"/>
      <c r="AC7111" t="s">
        <v>9233</v>
      </c>
      <c r="AD7111">
        <f t="shared" si="444"/>
        <v>0</v>
      </c>
      <c r="AF7111" s="3"/>
      <c r="AH7111" s="9"/>
    </row>
    <row r="7112" spans="1:34" ht="10.95" customHeight="1" outlineLevel="1" x14ac:dyDescent="0.25">
      <c r="A7112" t="s">
        <v>10264</v>
      </c>
      <c r="C7112" s="3" t="s">
        <v>11994</v>
      </c>
      <c r="D7112" s="3">
        <v>1409</v>
      </c>
      <c r="E7112" s="9">
        <v>2005</v>
      </c>
      <c r="F7112" s="7" t="s">
        <v>3542</v>
      </c>
      <c r="G7112" s="7" t="s">
        <v>5401</v>
      </c>
      <c r="H7112" s="8" t="s">
        <v>9233</v>
      </c>
      <c r="I7112" s="8" t="s">
        <v>10271</v>
      </c>
      <c r="J7112" s="19">
        <v>7</v>
      </c>
      <c r="K7112" s="19" t="s">
        <v>7738</v>
      </c>
      <c r="L7112" s="11"/>
      <c r="M7112" s="11"/>
      <c r="N7112" s="24"/>
      <c r="P7112" s="32"/>
      <c r="T7112" s="19"/>
      <c r="U7112" s="3"/>
      <c r="X7112" t="str">
        <f t="shared" si="445"/>
        <v/>
      </c>
      <c r="Z7112" t="str">
        <f t="shared" si="446"/>
        <v/>
      </c>
      <c r="AB7112" s="9"/>
      <c r="AC7112" t="s">
        <v>9233</v>
      </c>
      <c r="AD7112">
        <f t="shared" si="444"/>
        <v>0</v>
      </c>
      <c r="AF7112" s="3"/>
      <c r="AH7112" s="9"/>
    </row>
    <row r="7113" spans="1:34" ht="10.95" customHeight="1" outlineLevel="1" x14ac:dyDescent="0.25">
      <c r="A7113" t="s">
        <v>10264</v>
      </c>
      <c r="C7113" s="3" t="s">
        <v>11994</v>
      </c>
      <c r="D7113" s="3">
        <v>1410</v>
      </c>
      <c r="E7113" s="9">
        <v>2005</v>
      </c>
      <c r="F7113" s="7" t="s">
        <v>9328</v>
      </c>
      <c r="G7113" s="7" t="s">
        <v>5401</v>
      </c>
      <c r="H7113" s="8" t="s">
        <v>9233</v>
      </c>
      <c r="I7113" s="8" t="s">
        <v>10271</v>
      </c>
      <c r="J7113" s="19">
        <v>7</v>
      </c>
      <c r="K7113" s="19" t="s">
        <v>7738</v>
      </c>
      <c r="L7113" s="11"/>
      <c r="M7113" s="11"/>
      <c r="N7113" s="24"/>
      <c r="P7113" s="32"/>
      <c r="T7113" s="19"/>
      <c r="U7113" s="3"/>
      <c r="X7113" t="str">
        <f t="shared" si="445"/>
        <v/>
      </c>
      <c r="Z7113" t="str">
        <f t="shared" si="446"/>
        <v/>
      </c>
      <c r="AB7113" s="9"/>
      <c r="AC7113" t="s">
        <v>9233</v>
      </c>
      <c r="AD7113">
        <f t="shared" si="444"/>
        <v>0</v>
      </c>
      <c r="AF7113" s="3"/>
      <c r="AH7113" s="9"/>
    </row>
    <row r="7114" spans="1:34" ht="10.95" customHeight="1" outlineLevel="1" x14ac:dyDescent="0.25">
      <c r="A7114" t="s">
        <v>10264</v>
      </c>
      <c r="C7114" s="3" t="s">
        <v>11994</v>
      </c>
      <c r="D7114" s="3">
        <v>1411</v>
      </c>
      <c r="E7114" s="9">
        <v>2005</v>
      </c>
      <c r="F7114" s="7" t="s">
        <v>5608</v>
      </c>
      <c r="G7114" s="7" t="s">
        <v>5401</v>
      </c>
      <c r="H7114" s="8" t="s">
        <v>9233</v>
      </c>
      <c r="I7114" s="8" t="s">
        <v>10271</v>
      </c>
      <c r="J7114" s="19">
        <v>7</v>
      </c>
      <c r="K7114" s="19" t="s">
        <v>7738</v>
      </c>
      <c r="L7114" s="11"/>
      <c r="M7114" s="11"/>
      <c r="N7114" s="24"/>
      <c r="P7114" s="32"/>
      <c r="T7114" s="19"/>
      <c r="U7114" s="3"/>
      <c r="X7114" t="str">
        <f t="shared" si="445"/>
        <v/>
      </c>
      <c r="Z7114" t="str">
        <f t="shared" si="446"/>
        <v/>
      </c>
      <c r="AB7114" s="9"/>
      <c r="AC7114" t="s">
        <v>9233</v>
      </c>
      <c r="AD7114">
        <f t="shared" si="444"/>
        <v>0</v>
      </c>
      <c r="AF7114" s="3"/>
      <c r="AH7114" s="9"/>
    </row>
    <row r="7115" spans="1:34" ht="10.95" customHeight="1" outlineLevel="1" x14ac:dyDescent="0.25">
      <c r="A7115" t="s">
        <v>10264</v>
      </c>
      <c r="C7115" s="3" t="s">
        <v>11994</v>
      </c>
      <c r="D7115" s="3" t="s">
        <v>10269</v>
      </c>
      <c r="E7115" s="9">
        <v>2005</v>
      </c>
      <c r="F7115" s="7" t="s">
        <v>10270</v>
      </c>
      <c r="G7115" s="7" t="s">
        <v>5401</v>
      </c>
      <c r="H7115" s="8" t="s">
        <v>7560</v>
      </c>
      <c r="I7115" s="8" t="s">
        <v>10271</v>
      </c>
      <c r="J7115" s="19">
        <v>7</v>
      </c>
      <c r="K7115" s="19" t="s">
        <v>7738</v>
      </c>
      <c r="L7115" s="11"/>
      <c r="M7115" s="11"/>
      <c r="N7115" s="24"/>
      <c r="P7115" s="32"/>
      <c r="T7115" s="19"/>
      <c r="U7115" s="3"/>
      <c r="X7115" t="str">
        <f t="shared" si="445"/>
        <v/>
      </c>
      <c r="Z7115">
        <f t="shared" si="446"/>
        <v>1</v>
      </c>
      <c r="AB7115" s="9"/>
      <c r="AC7115" t="s">
        <v>7560</v>
      </c>
      <c r="AD7115">
        <f t="shared" si="444"/>
        <v>0</v>
      </c>
      <c r="AF7115" s="3"/>
      <c r="AH7115" s="9"/>
    </row>
    <row r="7116" spans="1:34" ht="10.95" customHeight="1" outlineLevel="1" x14ac:dyDescent="0.25">
      <c r="A7116" t="s">
        <v>10264</v>
      </c>
      <c r="C7116" s="3" t="s">
        <v>11994</v>
      </c>
      <c r="D7116" s="3">
        <v>1436</v>
      </c>
      <c r="E7116" s="9">
        <v>2005</v>
      </c>
      <c r="F7116" s="7" t="s">
        <v>9201</v>
      </c>
      <c r="G7116" s="7" t="s">
        <v>5401</v>
      </c>
      <c r="H7116" s="8" t="s">
        <v>10276</v>
      </c>
      <c r="I7116" s="8" t="s">
        <v>10272</v>
      </c>
      <c r="J7116" s="19">
        <v>7</v>
      </c>
      <c r="K7116" s="19" t="s">
        <v>7738</v>
      </c>
      <c r="L7116" s="11"/>
      <c r="M7116" s="11"/>
      <c r="N7116" s="24"/>
      <c r="P7116" s="32"/>
      <c r="T7116" s="19"/>
      <c r="U7116" s="3"/>
      <c r="X7116" t="str">
        <f t="shared" si="445"/>
        <v/>
      </c>
      <c r="Z7116" t="str">
        <f t="shared" si="446"/>
        <v/>
      </c>
      <c r="AB7116" s="9"/>
      <c r="AC7116" t="s">
        <v>10276</v>
      </c>
      <c r="AD7116">
        <f t="shared" si="444"/>
        <v>0</v>
      </c>
      <c r="AF7116" s="3"/>
      <c r="AH7116" s="9"/>
    </row>
    <row r="7117" spans="1:34" ht="10.95" customHeight="1" outlineLevel="1" x14ac:dyDescent="0.25">
      <c r="A7117" t="s">
        <v>10264</v>
      </c>
      <c r="C7117" s="3" t="s">
        <v>11994</v>
      </c>
      <c r="D7117" s="3">
        <v>1437</v>
      </c>
      <c r="E7117" s="9">
        <v>2005</v>
      </c>
      <c r="F7117" s="7" t="s">
        <v>9201</v>
      </c>
      <c r="G7117" s="7" t="s">
        <v>5401</v>
      </c>
      <c r="H7117" s="8" t="s">
        <v>10276</v>
      </c>
      <c r="I7117" s="8" t="s">
        <v>10272</v>
      </c>
      <c r="J7117" s="19">
        <v>7</v>
      </c>
      <c r="K7117" s="19" t="s">
        <v>7738</v>
      </c>
      <c r="L7117" s="11"/>
      <c r="M7117" s="11"/>
      <c r="N7117" s="24"/>
      <c r="P7117" s="32"/>
      <c r="T7117" s="19"/>
      <c r="U7117" s="3"/>
      <c r="X7117" t="str">
        <f t="shared" si="445"/>
        <v/>
      </c>
      <c r="Z7117" t="str">
        <f t="shared" si="446"/>
        <v/>
      </c>
      <c r="AB7117" s="9"/>
      <c r="AC7117" t="s">
        <v>10276</v>
      </c>
      <c r="AD7117">
        <f t="shared" si="444"/>
        <v>0</v>
      </c>
      <c r="AF7117" s="3"/>
      <c r="AH7117" s="9"/>
    </row>
    <row r="7118" spans="1:34" ht="10.95" customHeight="1" outlineLevel="1" x14ac:dyDescent="0.25">
      <c r="A7118" t="s">
        <v>10264</v>
      </c>
      <c r="C7118" s="3" t="s">
        <v>11994</v>
      </c>
      <c r="D7118" s="3">
        <v>1438</v>
      </c>
      <c r="E7118" s="9">
        <v>2005</v>
      </c>
      <c r="F7118" s="7" t="s">
        <v>9201</v>
      </c>
      <c r="G7118" s="7" t="s">
        <v>5401</v>
      </c>
      <c r="H7118" s="8" t="s">
        <v>10276</v>
      </c>
      <c r="I7118" s="8" t="s">
        <v>10272</v>
      </c>
      <c r="J7118" s="19">
        <v>7</v>
      </c>
      <c r="K7118" s="19" t="s">
        <v>7738</v>
      </c>
      <c r="L7118" s="11"/>
      <c r="M7118" s="11"/>
      <c r="N7118" s="24"/>
      <c r="P7118" s="32"/>
      <c r="T7118" s="19"/>
      <c r="U7118" s="3"/>
      <c r="X7118" t="str">
        <f t="shared" si="445"/>
        <v/>
      </c>
      <c r="Z7118" t="str">
        <f t="shared" si="446"/>
        <v/>
      </c>
      <c r="AB7118" s="9"/>
      <c r="AC7118" t="s">
        <v>10276</v>
      </c>
      <c r="AD7118">
        <f t="shared" si="444"/>
        <v>0</v>
      </c>
      <c r="AF7118" s="3"/>
      <c r="AH7118" s="9"/>
    </row>
    <row r="7119" spans="1:34" ht="10.95" customHeight="1" outlineLevel="1" x14ac:dyDescent="0.25">
      <c r="A7119" t="s">
        <v>10264</v>
      </c>
      <c r="C7119" s="3" t="s">
        <v>11994</v>
      </c>
      <c r="D7119" s="3">
        <v>1439</v>
      </c>
      <c r="E7119" s="9">
        <v>2005</v>
      </c>
      <c r="F7119" s="7" t="s">
        <v>9201</v>
      </c>
      <c r="G7119" s="7" t="s">
        <v>5401</v>
      </c>
      <c r="H7119" s="8" t="s">
        <v>10276</v>
      </c>
      <c r="I7119" s="8" t="s">
        <v>10272</v>
      </c>
      <c r="J7119" s="19">
        <v>7</v>
      </c>
      <c r="K7119" s="19" t="s">
        <v>7738</v>
      </c>
      <c r="L7119" s="11"/>
      <c r="M7119" s="11"/>
      <c r="N7119" s="24"/>
      <c r="P7119" s="32"/>
      <c r="T7119" s="19"/>
      <c r="U7119" s="3"/>
      <c r="X7119" t="str">
        <f t="shared" si="445"/>
        <v/>
      </c>
      <c r="Z7119" t="str">
        <f t="shared" si="446"/>
        <v/>
      </c>
      <c r="AB7119" s="9"/>
      <c r="AC7119" t="s">
        <v>10276</v>
      </c>
      <c r="AD7119">
        <f t="shared" si="444"/>
        <v>0</v>
      </c>
      <c r="AF7119" s="3"/>
      <c r="AH7119" s="9"/>
    </row>
    <row r="7120" spans="1:34" ht="10.95" customHeight="1" outlineLevel="1" x14ac:dyDescent="0.25">
      <c r="A7120" t="s">
        <v>10264</v>
      </c>
      <c r="C7120" s="3" t="s">
        <v>11994</v>
      </c>
      <c r="D7120" s="3" t="s">
        <v>10273</v>
      </c>
      <c r="E7120" s="9">
        <v>2005</v>
      </c>
      <c r="F7120" s="7" t="s">
        <v>10275</v>
      </c>
      <c r="G7120" s="7" t="s">
        <v>5401</v>
      </c>
      <c r="H7120" s="8" t="s">
        <v>10276</v>
      </c>
      <c r="I7120" s="8" t="s">
        <v>10272</v>
      </c>
      <c r="J7120" s="19">
        <v>7</v>
      </c>
      <c r="K7120" s="19" t="s">
        <v>7738</v>
      </c>
      <c r="L7120" s="11"/>
      <c r="M7120" s="11"/>
      <c r="N7120" s="24"/>
      <c r="P7120" s="32"/>
      <c r="T7120" s="19"/>
      <c r="U7120" s="3"/>
      <c r="X7120" t="str">
        <f t="shared" si="445"/>
        <v/>
      </c>
      <c r="Z7120">
        <f t="shared" si="446"/>
        <v>1</v>
      </c>
      <c r="AB7120" s="9"/>
      <c r="AC7120" t="s">
        <v>10276</v>
      </c>
      <c r="AD7120">
        <f t="shared" si="444"/>
        <v>0</v>
      </c>
      <c r="AF7120" s="3"/>
      <c r="AH7120" s="9"/>
    </row>
    <row r="7121" spans="1:48" ht="10.95" customHeight="1" outlineLevel="1" x14ac:dyDescent="0.25">
      <c r="A7121" t="s">
        <v>10264</v>
      </c>
      <c r="C7121" s="3" t="s">
        <v>11994</v>
      </c>
      <c r="D7121" s="3">
        <v>1440</v>
      </c>
      <c r="E7121" s="9">
        <v>2005</v>
      </c>
      <c r="F7121" s="7" t="s">
        <v>9201</v>
      </c>
      <c r="G7121" s="7" t="s">
        <v>5401</v>
      </c>
      <c r="H7121" s="8" t="s">
        <v>10276</v>
      </c>
      <c r="I7121" s="8" t="s">
        <v>10272</v>
      </c>
      <c r="J7121" s="19">
        <v>7</v>
      </c>
      <c r="K7121" s="19" t="s">
        <v>7738</v>
      </c>
      <c r="L7121" s="11"/>
      <c r="M7121" s="11"/>
      <c r="N7121" s="24"/>
      <c r="P7121" s="32"/>
      <c r="T7121" s="19"/>
      <c r="U7121" s="3"/>
      <c r="X7121" t="str">
        <f t="shared" si="445"/>
        <v/>
      </c>
      <c r="Z7121" t="str">
        <f t="shared" si="446"/>
        <v/>
      </c>
      <c r="AB7121" s="9"/>
      <c r="AC7121" t="s">
        <v>10276</v>
      </c>
      <c r="AD7121">
        <f t="shared" si="444"/>
        <v>0</v>
      </c>
      <c r="AF7121" s="3"/>
      <c r="AH7121" s="9"/>
    </row>
    <row r="7122" spans="1:48" ht="10.95" customHeight="1" outlineLevel="1" x14ac:dyDescent="0.25">
      <c r="A7122" t="s">
        <v>10264</v>
      </c>
      <c r="C7122" s="3" t="s">
        <v>11994</v>
      </c>
      <c r="D7122" s="3">
        <v>1441</v>
      </c>
      <c r="E7122" s="9">
        <v>2005</v>
      </c>
      <c r="F7122" s="7" t="s">
        <v>9201</v>
      </c>
      <c r="G7122" s="7" t="s">
        <v>5401</v>
      </c>
      <c r="H7122" s="8" t="s">
        <v>10276</v>
      </c>
      <c r="I7122" s="8" t="s">
        <v>10272</v>
      </c>
      <c r="J7122" s="19">
        <v>7</v>
      </c>
      <c r="K7122" s="19" t="s">
        <v>7738</v>
      </c>
      <c r="L7122" s="11"/>
      <c r="M7122" s="11"/>
      <c r="N7122" s="24"/>
      <c r="P7122" s="32"/>
      <c r="T7122" s="19"/>
      <c r="U7122" s="3"/>
      <c r="X7122" t="str">
        <f t="shared" si="445"/>
        <v/>
      </c>
      <c r="Z7122" t="str">
        <f t="shared" si="446"/>
        <v/>
      </c>
      <c r="AB7122" s="9"/>
      <c r="AC7122" t="s">
        <v>10276</v>
      </c>
      <c r="AD7122">
        <f t="shared" si="444"/>
        <v>0</v>
      </c>
      <c r="AF7122" s="3"/>
      <c r="AH7122" s="9"/>
    </row>
    <row r="7123" spans="1:48" ht="10.95" customHeight="1" outlineLevel="1" x14ac:dyDescent="0.25">
      <c r="A7123" t="s">
        <v>10264</v>
      </c>
      <c r="C7123" s="3" t="s">
        <v>11994</v>
      </c>
      <c r="D7123" s="3">
        <v>1442</v>
      </c>
      <c r="E7123" s="9">
        <v>2005</v>
      </c>
      <c r="F7123" s="7" t="s">
        <v>9201</v>
      </c>
      <c r="G7123" s="7" t="s">
        <v>5401</v>
      </c>
      <c r="H7123" s="8" t="s">
        <v>10276</v>
      </c>
      <c r="I7123" s="8" t="s">
        <v>10272</v>
      </c>
      <c r="J7123" s="19">
        <v>7</v>
      </c>
      <c r="K7123" s="19" t="s">
        <v>7738</v>
      </c>
      <c r="L7123" s="11"/>
      <c r="M7123" s="11"/>
      <c r="N7123" s="24"/>
      <c r="P7123" s="32"/>
      <c r="T7123" s="19"/>
      <c r="U7123" s="3"/>
      <c r="X7123" t="str">
        <f t="shared" si="445"/>
        <v/>
      </c>
      <c r="Z7123" t="str">
        <f t="shared" si="446"/>
        <v/>
      </c>
      <c r="AB7123" s="9"/>
      <c r="AC7123" t="s">
        <v>10276</v>
      </c>
      <c r="AD7123">
        <f t="shared" si="444"/>
        <v>0</v>
      </c>
      <c r="AF7123" s="3"/>
      <c r="AH7123" s="9"/>
    </row>
    <row r="7124" spans="1:48" ht="10.95" customHeight="1" outlineLevel="1" x14ac:dyDescent="0.25">
      <c r="A7124" t="s">
        <v>10264</v>
      </c>
      <c r="C7124" s="3" t="s">
        <v>11994</v>
      </c>
      <c r="D7124" s="3">
        <v>1443</v>
      </c>
      <c r="E7124" s="9">
        <v>2005</v>
      </c>
      <c r="F7124" s="7" t="s">
        <v>9201</v>
      </c>
      <c r="G7124" s="7" t="s">
        <v>5401</v>
      </c>
      <c r="H7124" s="8" t="s">
        <v>10276</v>
      </c>
      <c r="I7124" s="8" t="s">
        <v>10272</v>
      </c>
      <c r="J7124" s="19">
        <v>7</v>
      </c>
      <c r="K7124" s="19" t="s">
        <v>7738</v>
      </c>
      <c r="L7124" s="11"/>
      <c r="M7124" s="11"/>
      <c r="N7124" s="24"/>
      <c r="P7124" s="32"/>
      <c r="T7124" s="19"/>
      <c r="U7124" s="3"/>
      <c r="X7124" t="str">
        <f t="shared" si="445"/>
        <v/>
      </c>
      <c r="Z7124" t="str">
        <f t="shared" si="446"/>
        <v/>
      </c>
      <c r="AB7124" s="9"/>
      <c r="AC7124" t="s">
        <v>10276</v>
      </c>
      <c r="AD7124">
        <f t="shared" si="444"/>
        <v>0</v>
      </c>
      <c r="AF7124" s="3"/>
      <c r="AH7124" s="9"/>
    </row>
    <row r="7125" spans="1:48" ht="10.95" customHeight="1" outlineLevel="1" x14ac:dyDescent="0.25">
      <c r="A7125" t="s">
        <v>10264</v>
      </c>
      <c r="C7125" s="3" t="s">
        <v>11994</v>
      </c>
      <c r="D7125" s="3" t="s">
        <v>10274</v>
      </c>
      <c r="E7125" s="9">
        <v>2005</v>
      </c>
      <c r="F7125" s="7" t="s">
        <v>10275</v>
      </c>
      <c r="G7125" s="7" t="s">
        <v>5401</v>
      </c>
      <c r="H7125" s="8" t="s">
        <v>10276</v>
      </c>
      <c r="I7125" s="8" t="s">
        <v>10272</v>
      </c>
      <c r="J7125" s="19">
        <v>7</v>
      </c>
      <c r="K7125" s="19" t="s">
        <v>7738</v>
      </c>
      <c r="L7125" s="11"/>
      <c r="M7125" s="11"/>
      <c r="N7125" s="24"/>
      <c r="P7125" s="32"/>
      <c r="T7125" s="19"/>
      <c r="U7125" s="3"/>
      <c r="X7125" t="str">
        <f t="shared" si="445"/>
        <v/>
      </c>
      <c r="Z7125">
        <f t="shared" si="446"/>
        <v>1</v>
      </c>
      <c r="AB7125" s="9"/>
      <c r="AC7125" t="s">
        <v>10276</v>
      </c>
      <c r="AD7125">
        <f t="shared" si="444"/>
        <v>0</v>
      </c>
      <c r="AF7125" s="3"/>
      <c r="AH7125" s="9"/>
    </row>
    <row r="7126" spans="1:48" ht="10.95" customHeight="1" x14ac:dyDescent="0.25">
      <c r="A7126" t="s">
        <v>8662</v>
      </c>
      <c r="B7126" t="s">
        <v>13269</v>
      </c>
      <c r="C7126" s="3" t="s">
        <v>12965</v>
      </c>
      <c r="E7126" s="9"/>
      <c r="F7126" s="7"/>
      <c r="G7126" s="7"/>
      <c r="H7126" s="8"/>
      <c r="I7126" s="8"/>
      <c r="J7126" s="19"/>
      <c r="K7126" s="19"/>
      <c r="L7126" s="11"/>
      <c r="M7126" s="11">
        <f>SUM(L7127:L7868)</f>
        <v>1217.0499999999986</v>
      </c>
      <c r="N7126" s="24">
        <v>10036</v>
      </c>
      <c r="O7126">
        <f>COUNTIF(K7127:K7868,"*")</f>
        <v>742</v>
      </c>
      <c r="P7126" s="32">
        <f>O7126/N7126</f>
        <v>7.3933838182542844E-2</v>
      </c>
      <c r="Q7126">
        <f>COUNTIF(K7127:K7868,"Y")+COUNTIF(K7127:K7868,"S")</f>
        <v>628</v>
      </c>
      <c r="T7126" s="19" t="s">
        <v>7736</v>
      </c>
      <c r="U7126" s="3"/>
      <c r="V7126" t="s">
        <v>18428</v>
      </c>
      <c r="X7126" t="str">
        <f t="shared" si="445"/>
        <v/>
      </c>
      <c r="Z7126" t="str">
        <f t="shared" si="446"/>
        <v/>
      </c>
      <c r="AB7126" s="9"/>
      <c r="AE7126">
        <f>COUNTIF(AD7127:AD7868,"1")</f>
        <v>294</v>
      </c>
      <c r="AF7126" s="3"/>
      <c r="AH7126" s="9"/>
      <c r="AI7126">
        <f>COUNTIF($J7127:$J7868,"1")-COUNTIFS($J7127:$J7868,"1",$K7127:$K7868,"V")</f>
        <v>259</v>
      </c>
      <c r="AJ7126">
        <f>COUNTIFS($J7127:$J7868,"1",$K7127:$K7868,"Y")+COUNTIFS($J7127:$J7868,"1",$K7127:$K7868,"s")</f>
        <v>217</v>
      </c>
      <c r="AK7126">
        <f>COUNTIF($J7127:$J7868,"2")-COUNTIFS($J7127:$J7868,"2",$K7127:$K7868,"V")</f>
        <v>7</v>
      </c>
      <c r="AL7126">
        <f>COUNTIFS($J7127:$J7868,"2",$K7127:$K7868,"Y")+COUNTIFS($J7127:$J7868,"2",$K7127:$K7868,"s")</f>
        <v>7</v>
      </c>
      <c r="AM7126">
        <f>COUNTIF($J7127:$J7868,"3")-COUNTIFS($J7127:$J7868,"3",$K7127:$K7868,"V")</f>
        <v>443</v>
      </c>
      <c r="AN7126">
        <f>COUNTIFS($J7127:$J7868,"3",$K7127:$K7868,"Y")+COUNTIFS($J7127:$J7868,"3",$K7127:$K7868,"s")</f>
        <v>372</v>
      </c>
      <c r="AO7126">
        <f>COUNTIF($J7127:$J7868,"4")-COUNTIFS($J7127:$J7868,"4",$K7127:$K7868,"V")</f>
        <v>8</v>
      </c>
      <c r="AP7126">
        <f>COUNTIFS($J7127:$J7868,"4",$K7127:$K7868,"Y")+COUNTIFS($J7127:$J7868,"4",$K7127:$K7868,"s")</f>
        <v>7</v>
      </c>
      <c r="AQ7126">
        <f>COUNTIF($J7127:$J7868,"5")-COUNTIFS($J7127:$J7868,"5",$K7127:$K7868,"V")</f>
        <v>25</v>
      </c>
      <c r="AR7126">
        <f>COUNTIFS($J7127:$J7868,"5",$K7127:$K7868,"Y")+COUNTIFS($J7127:$J7868,"5",$K7127:$K7868,"s")</f>
        <v>25</v>
      </c>
      <c r="AS7126">
        <f>COUNTIF($J7127:$J7868,"6")-COUNTIFS($J7127:$J7868,"6",$K7127:$K7868,"V")</f>
        <v>0</v>
      </c>
      <c r="AT7126">
        <f>COUNTIFS($J7127:$J7868,"6",$K7127:$K7868,"Y")+COUNTIFS($J7127:$J7868,"6",$K7127:$K7868,"s")</f>
        <v>0</v>
      </c>
      <c r="AU7126">
        <f>COUNTIF($J7127:$J7868,"7")-COUNTIFS($J7127:$J7868,"7",$K7127:$K7868,"V")</f>
        <v>0</v>
      </c>
      <c r="AV7126">
        <f>COUNTIFS($J7127:$J7868,"7",$K7127:$K7868,"Y")+COUNTIFS($J7127:$J7868,"7",$K7127:$K7868,"s")</f>
        <v>0</v>
      </c>
    </row>
    <row r="7127" spans="1:48" ht="10.95" customHeight="1" outlineLevel="1" x14ac:dyDescent="0.25">
      <c r="A7127" t="s">
        <v>678</v>
      </c>
      <c r="C7127" s="3" t="s">
        <v>12965</v>
      </c>
      <c r="D7127" s="3">
        <v>154</v>
      </c>
      <c r="E7127" s="9">
        <v>1922</v>
      </c>
      <c r="F7127" s="7" t="s">
        <v>679</v>
      </c>
      <c r="G7127" s="7" t="s">
        <v>6507</v>
      </c>
      <c r="H7127" s="8" t="s">
        <v>5402</v>
      </c>
      <c r="I7127" s="8" t="s">
        <v>7154</v>
      </c>
      <c r="J7127" s="19">
        <v>1</v>
      </c>
      <c r="K7127" s="19" t="s">
        <v>7736</v>
      </c>
      <c r="L7127" s="11">
        <v>0.4</v>
      </c>
      <c r="M7127" s="11"/>
      <c r="N7127" s="24"/>
      <c r="P7127" s="32"/>
      <c r="T7127" s="19"/>
      <c r="U7127" s="3" t="s">
        <v>2645</v>
      </c>
      <c r="X7127" t="str">
        <f t="shared" si="445"/>
        <v/>
      </c>
      <c r="Z7127" t="str">
        <f t="shared" si="446"/>
        <v/>
      </c>
      <c r="AB7127" s="9"/>
      <c r="AC7127" t="s">
        <v>5402</v>
      </c>
      <c r="AD7127">
        <f t="shared" ref="AD7127:AD7190" si="447">COUNTIF(H7127,"*Fuji*")</f>
        <v>1</v>
      </c>
      <c r="AF7127" s="3"/>
      <c r="AG7127" t="s">
        <v>4924</v>
      </c>
      <c r="AH7127" s="9" t="s">
        <v>4925</v>
      </c>
    </row>
    <row r="7128" spans="1:48" ht="10.95" customHeight="1" outlineLevel="1" x14ac:dyDescent="0.25">
      <c r="A7128" t="s">
        <v>678</v>
      </c>
      <c r="C7128" s="3" t="s">
        <v>12965</v>
      </c>
      <c r="D7128" s="3">
        <v>155</v>
      </c>
      <c r="E7128" s="9">
        <v>1922</v>
      </c>
      <c r="F7128" s="7" t="s">
        <v>2647</v>
      </c>
      <c r="G7128" s="7" t="s">
        <v>134</v>
      </c>
      <c r="H7128" s="8" t="s">
        <v>5402</v>
      </c>
      <c r="I7128" s="8" t="s">
        <v>7154</v>
      </c>
      <c r="J7128" s="19">
        <v>1</v>
      </c>
      <c r="K7128" s="19" t="s">
        <v>7736</v>
      </c>
      <c r="L7128" s="11">
        <v>1</v>
      </c>
      <c r="M7128" s="11"/>
      <c r="N7128" s="24"/>
      <c r="P7128" s="32"/>
      <c r="T7128" s="19"/>
      <c r="U7128" s="3">
        <v>173</v>
      </c>
      <c r="X7128" t="str">
        <f t="shared" si="445"/>
        <v/>
      </c>
      <c r="Z7128" t="str">
        <f t="shared" si="446"/>
        <v/>
      </c>
      <c r="AB7128" s="9"/>
      <c r="AC7128" t="s">
        <v>5402</v>
      </c>
      <c r="AD7128">
        <f t="shared" si="447"/>
        <v>1</v>
      </c>
      <c r="AF7128" s="3"/>
      <c r="AG7128" t="s">
        <v>4924</v>
      </c>
      <c r="AH7128" s="9" t="s">
        <v>4623</v>
      </c>
    </row>
    <row r="7129" spans="1:48" ht="10.95" customHeight="1" outlineLevel="1" x14ac:dyDescent="0.25">
      <c r="A7129" t="s">
        <v>678</v>
      </c>
      <c r="C7129" s="3" t="s">
        <v>12965</v>
      </c>
      <c r="D7129" s="3">
        <v>156</v>
      </c>
      <c r="E7129" s="9">
        <v>1922</v>
      </c>
      <c r="F7129" s="7" t="s">
        <v>5725</v>
      </c>
      <c r="G7129" s="7" t="s">
        <v>4461</v>
      </c>
      <c r="H7129" s="8" t="s">
        <v>5402</v>
      </c>
      <c r="I7129" s="8" t="s">
        <v>7154</v>
      </c>
      <c r="J7129" s="19">
        <v>1</v>
      </c>
      <c r="K7129" s="19" t="s">
        <v>7736</v>
      </c>
      <c r="L7129" s="11">
        <v>1</v>
      </c>
      <c r="M7129" s="11"/>
      <c r="N7129" s="24"/>
      <c r="P7129" s="32"/>
      <c r="T7129" s="19"/>
      <c r="U7129" s="3">
        <v>175</v>
      </c>
      <c r="X7129" t="str">
        <f t="shared" si="445"/>
        <v/>
      </c>
      <c r="Z7129" t="str">
        <f t="shared" si="446"/>
        <v/>
      </c>
      <c r="AB7129" s="9"/>
      <c r="AC7129" t="s">
        <v>5402</v>
      </c>
      <c r="AD7129">
        <f t="shared" si="447"/>
        <v>1</v>
      </c>
      <c r="AF7129" s="3"/>
      <c r="AG7129" t="s">
        <v>4924</v>
      </c>
      <c r="AH7129" s="9" t="s">
        <v>4623</v>
      </c>
    </row>
    <row r="7130" spans="1:48" ht="10.95" customHeight="1" outlineLevel="1" x14ac:dyDescent="0.25">
      <c r="A7130" t="s">
        <v>678</v>
      </c>
      <c r="C7130" s="3" t="s">
        <v>12965</v>
      </c>
      <c r="D7130" s="3">
        <v>159</v>
      </c>
      <c r="E7130" s="9">
        <v>1923</v>
      </c>
      <c r="F7130" s="7" t="s">
        <v>5729</v>
      </c>
      <c r="G7130" s="7" t="s">
        <v>4525</v>
      </c>
      <c r="H7130" s="8" t="s">
        <v>5402</v>
      </c>
      <c r="I7130" s="8" t="s">
        <v>7155</v>
      </c>
      <c r="J7130" s="19">
        <v>1</v>
      </c>
      <c r="K7130" s="19" t="s">
        <v>7736</v>
      </c>
      <c r="L7130" s="11">
        <v>0.5</v>
      </c>
      <c r="M7130" s="11"/>
      <c r="N7130" s="24"/>
      <c r="P7130" s="32"/>
      <c r="T7130" s="19"/>
      <c r="U7130" s="3">
        <v>179</v>
      </c>
      <c r="X7130" t="str">
        <f t="shared" si="445"/>
        <v/>
      </c>
      <c r="Z7130" t="str">
        <f t="shared" si="446"/>
        <v/>
      </c>
      <c r="AB7130" s="9"/>
      <c r="AC7130" t="s">
        <v>5402</v>
      </c>
      <c r="AD7130">
        <f t="shared" si="447"/>
        <v>1</v>
      </c>
      <c r="AF7130" s="3"/>
      <c r="AG7130" t="s">
        <v>4924</v>
      </c>
      <c r="AH7130" s="9" t="s">
        <v>4925</v>
      </c>
    </row>
    <row r="7131" spans="1:48" ht="10.95" customHeight="1" outlineLevel="1" x14ac:dyDescent="0.25">
      <c r="A7131" t="s">
        <v>678</v>
      </c>
      <c r="C7131" s="3" t="s">
        <v>12965</v>
      </c>
      <c r="D7131" s="3">
        <v>160</v>
      </c>
      <c r="E7131" s="9">
        <v>1923</v>
      </c>
      <c r="F7131" s="7" t="s">
        <v>5730</v>
      </c>
      <c r="G7131" s="7" t="s">
        <v>5731</v>
      </c>
      <c r="H7131" s="8" t="s">
        <v>5402</v>
      </c>
      <c r="I7131" s="8" t="s">
        <v>7155</v>
      </c>
      <c r="J7131" s="19">
        <v>1</v>
      </c>
      <c r="K7131" s="19" t="s">
        <v>7736</v>
      </c>
      <c r="L7131" s="11">
        <v>0.5</v>
      </c>
      <c r="M7131" s="11"/>
      <c r="N7131" s="24"/>
      <c r="P7131" s="32"/>
      <c r="T7131" s="19"/>
      <c r="U7131" s="3">
        <v>180</v>
      </c>
      <c r="X7131" t="str">
        <f t="shared" si="445"/>
        <v/>
      </c>
      <c r="Z7131" t="str">
        <f t="shared" si="446"/>
        <v/>
      </c>
      <c r="AB7131" s="9"/>
      <c r="AC7131" t="s">
        <v>5402</v>
      </c>
      <c r="AD7131">
        <f t="shared" si="447"/>
        <v>1</v>
      </c>
      <c r="AF7131" s="3"/>
      <c r="AG7131" t="s">
        <v>4924</v>
      </c>
      <c r="AH7131" s="9" t="s">
        <v>4925</v>
      </c>
    </row>
    <row r="7132" spans="1:48" ht="10.95" customHeight="1" outlineLevel="1" x14ac:dyDescent="0.25">
      <c r="A7132" t="s">
        <v>678</v>
      </c>
      <c r="C7132" s="3" t="s">
        <v>12965</v>
      </c>
      <c r="D7132" s="3">
        <v>161</v>
      </c>
      <c r="E7132" s="9">
        <v>1923</v>
      </c>
      <c r="F7132" s="7" t="s">
        <v>6000</v>
      </c>
      <c r="G7132" s="7" t="s">
        <v>1128</v>
      </c>
      <c r="H7132" s="8" t="s">
        <v>5402</v>
      </c>
      <c r="I7132" s="8" t="s">
        <v>7155</v>
      </c>
      <c r="J7132" s="19">
        <v>1</v>
      </c>
      <c r="K7132" s="19" t="s">
        <v>7736</v>
      </c>
      <c r="L7132" s="11">
        <v>0.5</v>
      </c>
      <c r="M7132" s="11"/>
      <c r="N7132" s="24"/>
      <c r="P7132" s="32"/>
      <c r="T7132" s="19"/>
      <c r="U7132" s="3">
        <v>181</v>
      </c>
      <c r="X7132" t="str">
        <f t="shared" si="445"/>
        <v/>
      </c>
      <c r="Z7132" t="str">
        <f t="shared" si="446"/>
        <v/>
      </c>
      <c r="AB7132" s="9"/>
      <c r="AC7132" t="s">
        <v>5402</v>
      </c>
      <c r="AD7132">
        <f t="shared" si="447"/>
        <v>1</v>
      </c>
      <c r="AF7132" s="3"/>
      <c r="AG7132" t="s">
        <v>4924</v>
      </c>
      <c r="AH7132" s="9" t="s">
        <v>4925</v>
      </c>
    </row>
    <row r="7133" spans="1:48" ht="10.95" customHeight="1" outlineLevel="1" x14ac:dyDescent="0.25">
      <c r="A7133" t="s">
        <v>678</v>
      </c>
      <c r="C7133" s="3" t="s">
        <v>12965</v>
      </c>
      <c r="D7133" s="3">
        <v>162</v>
      </c>
      <c r="E7133" s="9">
        <v>1923</v>
      </c>
      <c r="F7133" s="7" t="s">
        <v>1585</v>
      </c>
      <c r="G7133" s="7" t="s">
        <v>4558</v>
      </c>
      <c r="H7133" s="8" t="s">
        <v>5402</v>
      </c>
      <c r="I7133" s="8" t="s">
        <v>7155</v>
      </c>
      <c r="J7133" s="19">
        <v>1</v>
      </c>
      <c r="K7133" s="19" t="s">
        <v>7736</v>
      </c>
      <c r="L7133" s="11">
        <v>0.5</v>
      </c>
      <c r="M7133" s="11"/>
      <c r="N7133" s="24"/>
      <c r="P7133" s="32"/>
      <c r="T7133" s="19"/>
      <c r="U7133" s="3">
        <v>182</v>
      </c>
      <c r="X7133" t="str">
        <f t="shared" si="445"/>
        <v/>
      </c>
      <c r="Z7133" t="str">
        <f t="shared" si="446"/>
        <v/>
      </c>
      <c r="AB7133" s="9"/>
      <c r="AC7133" t="s">
        <v>5402</v>
      </c>
      <c r="AD7133">
        <f t="shared" si="447"/>
        <v>1</v>
      </c>
      <c r="AF7133" s="3"/>
      <c r="AG7133" t="s">
        <v>4924</v>
      </c>
      <c r="AH7133" s="9" t="s">
        <v>4925</v>
      </c>
    </row>
    <row r="7134" spans="1:48" ht="10.95" customHeight="1" outlineLevel="1" x14ac:dyDescent="0.25">
      <c r="A7134" t="s">
        <v>678</v>
      </c>
      <c r="C7134" s="3" t="s">
        <v>12965</v>
      </c>
      <c r="D7134" s="3">
        <v>163</v>
      </c>
      <c r="E7134" s="9">
        <v>1923</v>
      </c>
      <c r="F7134" s="7" t="s">
        <v>679</v>
      </c>
      <c r="G7134" s="7" t="s">
        <v>1512</v>
      </c>
      <c r="H7134" s="8" t="s">
        <v>5402</v>
      </c>
      <c r="I7134" s="8" t="s">
        <v>7155</v>
      </c>
      <c r="J7134" s="19">
        <v>1</v>
      </c>
      <c r="K7134" s="19" t="s">
        <v>7736</v>
      </c>
      <c r="L7134" s="11">
        <v>0.5</v>
      </c>
      <c r="M7134" s="11"/>
      <c r="N7134" s="24"/>
      <c r="P7134" s="32"/>
      <c r="T7134" s="19"/>
      <c r="U7134" s="3">
        <v>183</v>
      </c>
      <c r="X7134" t="str">
        <f t="shared" si="445"/>
        <v/>
      </c>
      <c r="Z7134" t="str">
        <f t="shared" si="446"/>
        <v/>
      </c>
      <c r="AB7134" s="9"/>
      <c r="AC7134" t="s">
        <v>5402</v>
      </c>
      <c r="AD7134">
        <f t="shared" si="447"/>
        <v>1</v>
      </c>
      <c r="AF7134" s="3"/>
      <c r="AG7134" t="s">
        <v>4924</v>
      </c>
      <c r="AH7134" s="9" t="s">
        <v>4623</v>
      </c>
    </row>
    <row r="7135" spans="1:48" ht="10.95" customHeight="1" outlineLevel="1" x14ac:dyDescent="0.25">
      <c r="A7135" t="s">
        <v>678</v>
      </c>
      <c r="C7135" s="3" t="s">
        <v>12965</v>
      </c>
      <c r="D7135" s="3">
        <v>164</v>
      </c>
      <c r="E7135" s="9">
        <v>1923</v>
      </c>
      <c r="F7135" s="7" t="s">
        <v>1586</v>
      </c>
      <c r="G7135" s="7" t="s">
        <v>6426</v>
      </c>
      <c r="H7135" s="8" t="s">
        <v>5402</v>
      </c>
      <c r="I7135" s="8" t="s">
        <v>7155</v>
      </c>
      <c r="J7135" s="19">
        <v>1</v>
      </c>
      <c r="K7135" s="19" t="s">
        <v>7736</v>
      </c>
      <c r="L7135" s="11">
        <v>0.5</v>
      </c>
      <c r="M7135" s="11"/>
      <c r="N7135" s="24"/>
      <c r="P7135" s="32"/>
      <c r="T7135" s="19"/>
      <c r="U7135" s="3">
        <v>184</v>
      </c>
      <c r="X7135" t="str">
        <f t="shared" si="445"/>
        <v/>
      </c>
      <c r="Z7135" t="str">
        <f t="shared" si="446"/>
        <v/>
      </c>
      <c r="AB7135" s="9"/>
      <c r="AC7135" t="s">
        <v>5402</v>
      </c>
      <c r="AD7135">
        <f t="shared" si="447"/>
        <v>1</v>
      </c>
      <c r="AF7135" s="3"/>
      <c r="AG7135" t="s">
        <v>4924</v>
      </c>
      <c r="AH7135" s="9" t="s">
        <v>4623</v>
      </c>
    </row>
    <row r="7136" spans="1:48" ht="10.95" customHeight="1" outlineLevel="1" x14ac:dyDescent="0.25">
      <c r="A7136" t="s">
        <v>678</v>
      </c>
      <c r="C7136" s="3" t="s">
        <v>12965</v>
      </c>
      <c r="D7136" s="3">
        <v>165</v>
      </c>
      <c r="E7136" s="9">
        <v>1923</v>
      </c>
      <c r="F7136" s="7" t="s">
        <v>2647</v>
      </c>
      <c r="G7136" s="7" t="s">
        <v>5483</v>
      </c>
      <c r="H7136" s="8" t="s">
        <v>5402</v>
      </c>
      <c r="I7136" s="8" t="s">
        <v>7155</v>
      </c>
      <c r="J7136" s="19">
        <v>1</v>
      </c>
      <c r="K7136" s="19" t="s">
        <v>7736</v>
      </c>
      <c r="L7136" s="11">
        <v>0.5</v>
      </c>
      <c r="M7136" s="11"/>
      <c r="N7136" s="24"/>
      <c r="P7136" s="32"/>
      <c r="T7136" s="19"/>
      <c r="U7136" s="3">
        <v>185</v>
      </c>
      <c r="X7136" t="str">
        <f t="shared" si="445"/>
        <v/>
      </c>
      <c r="Z7136" t="str">
        <f t="shared" si="446"/>
        <v/>
      </c>
      <c r="AB7136" s="9"/>
      <c r="AC7136" t="s">
        <v>5402</v>
      </c>
      <c r="AD7136">
        <f t="shared" si="447"/>
        <v>1</v>
      </c>
      <c r="AF7136" s="3"/>
      <c r="AG7136" t="s">
        <v>4924</v>
      </c>
      <c r="AH7136" s="9" t="s">
        <v>4623</v>
      </c>
    </row>
    <row r="7137" spans="1:34" ht="10.95" customHeight="1" outlineLevel="1" x14ac:dyDescent="0.25">
      <c r="A7137" t="s">
        <v>678</v>
      </c>
      <c r="C7137" s="3" t="s">
        <v>12965</v>
      </c>
      <c r="D7137" s="3">
        <v>183</v>
      </c>
      <c r="E7137" s="9">
        <v>1926</v>
      </c>
      <c r="F7137" s="7" t="s">
        <v>6000</v>
      </c>
      <c r="G7137" s="7" t="s">
        <v>6507</v>
      </c>
      <c r="H7137" s="8" t="s">
        <v>5402</v>
      </c>
      <c r="I7137" s="8" t="s">
        <v>7008</v>
      </c>
      <c r="J7137" s="19">
        <v>1</v>
      </c>
      <c r="K7137" s="19" t="s">
        <v>7736</v>
      </c>
      <c r="L7137" s="11">
        <v>1</v>
      </c>
      <c r="M7137" s="11"/>
      <c r="N7137" s="24"/>
      <c r="P7137" s="32"/>
      <c r="T7137" s="19"/>
      <c r="U7137" s="3">
        <v>194</v>
      </c>
      <c r="X7137" t="str">
        <f t="shared" si="445"/>
        <v/>
      </c>
      <c r="Z7137" t="str">
        <f t="shared" si="446"/>
        <v/>
      </c>
      <c r="AB7137" s="9"/>
      <c r="AC7137" t="s">
        <v>5402</v>
      </c>
      <c r="AD7137">
        <f t="shared" si="447"/>
        <v>1</v>
      </c>
      <c r="AF7137" s="3"/>
      <c r="AG7137" t="s">
        <v>4924</v>
      </c>
      <c r="AH7137" s="9" t="s">
        <v>4925</v>
      </c>
    </row>
    <row r="7138" spans="1:34" ht="10.95" customHeight="1" outlineLevel="1" x14ac:dyDescent="0.25">
      <c r="A7138" t="s">
        <v>678</v>
      </c>
      <c r="C7138" s="3" t="s">
        <v>12965</v>
      </c>
      <c r="D7138" s="3">
        <v>201</v>
      </c>
      <c r="E7138" s="9">
        <v>1929</v>
      </c>
      <c r="F7138" s="7" t="s">
        <v>679</v>
      </c>
      <c r="G7138" s="7" t="s">
        <v>5040</v>
      </c>
      <c r="H7138" s="8" t="s">
        <v>5402</v>
      </c>
      <c r="I7138" s="8" t="s">
        <v>7153</v>
      </c>
      <c r="J7138" s="19">
        <v>1</v>
      </c>
      <c r="K7138" s="19" t="s">
        <v>7736</v>
      </c>
      <c r="L7138" s="11">
        <v>0.4</v>
      </c>
      <c r="M7138" s="11"/>
      <c r="N7138" s="24"/>
      <c r="P7138" s="32"/>
      <c r="T7138" s="19"/>
      <c r="U7138" s="3" t="s">
        <v>2646</v>
      </c>
      <c r="X7138" t="str">
        <f t="shared" si="445"/>
        <v/>
      </c>
      <c r="Z7138" t="str">
        <f t="shared" si="446"/>
        <v/>
      </c>
      <c r="AB7138" s="9"/>
      <c r="AC7138" t="s">
        <v>5402</v>
      </c>
      <c r="AD7138">
        <f t="shared" si="447"/>
        <v>1</v>
      </c>
      <c r="AF7138" s="3"/>
      <c r="AG7138" t="s">
        <v>4924</v>
      </c>
      <c r="AH7138" s="9" t="s">
        <v>4623</v>
      </c>
    </row>
    <row r="7139" spans="1:34" ht="10.95" customHeight="1" outlineLevel="1" x14ac:dyDescent="0.25">
      <c r="A7139" t="s">
        <v>678</v>
      </c>
      <c r="C7139" s="3" t="s">
        <v>12965</v>
      </c>
      <c r="D7139" s="3">
        <v>202</v>
      </c>
      <c r="E7139" s="9">
        <v>1929</v>
      </c>
      <c r="F7139" s="7" t="s">
        <v>2647</v>
      </c>
      <c r="G7139" s="7" t="s">
        <v>3436</v>
      </c>
      <c r="H7139" s="8" t="s">
        <v>5402</v>
      </c>
      <c r="I7139" s="8" t="s">
        <v>7153</v>
      </c>
      <c r="J7139" s="19">
        <v>1</v>
      </c>
      <c r="K7139" s="19" t="s">
        <v>7736</v>
      </c>
      <c r="L7139" s="11">
        <v>10</v>
      </c>
      <c r="M7139" s="11"/>
      <c r="N7139" s="24"/>
      <c r="P7139" s="32"/>
      <c r="T7139" s="19"/>
      <c r="U7139" s="3" t="s">
        <v>5724</v>
      </c>
      <c r="X7139" t="str">
        <f t="shared" si="445"/>
        <v/>
      </c>
      <c r="Z7139" t="str">
        <f t="shared" si="446"/>
        <v/>
      </c>
      <c r="AB7139" s="9"/>
      <c r="AC7139" t="s">
        <v>5402</v>
      </c>
      <c r="AD7139">
        <f t="shared" si="447"/>
        <v>1</v>
      </c>
      <c r="AF7139" s="3"/>
      <c r="AG7139" t="s">
        <v>4924</v>
      </c>
      <c r="AH7139" s="9" t="s">
        <v>4526</v>
      </c>
    </row>
    <row r="7140" spans="1:34" ht="10.95" customHeight="1" outlineLevel="1" x14ac:dyDescent="0.25">
      <c r="A7140" t="s">
        <v>678</v>
      </c>
      <c r="C7140" s="3" t="s">
        <v>12965</v>
      </c>
      <c r="D7140" s="3">
        <v>203</v>
      </c>
      <c r="E7140" s="9">
        <v>1929</v>
      </c>
      <c r="F7140" s="7" t="s">
        <v>5725</v>
      </c>
      <c r="G7140" s="7" t="s">
        <v>5727</v>
      </c>
      <c r="H7140" s="8" t="s">
        <v>5402</v>
      </c>
      <c r="I7140" s="8" t="s">
        <v>7153</v>
      </c>
      <c r="J7140" s="19">
        <v>1</v>
      </c>
      <c r="K7140" s="19" t="s">
        <v>7736</v>
      </c>
      <c r="L7140" s="11">
        <v>1.5</v>
      </c>
      <c r="M7140" s="11"/>
      <c r="N7140" s="24"/>
      <c r="P7140" s="32"/>
      <c r="T7140" s="19"/>
      <c r="U7140" s="3" t="s">
        <v>5728</v>
      </c>
      <c r="X7140" t="str">
        <f t="shared" si="445"/>
        <v/>
      </c>
      <c r="Z7140" t="str">
        <f t="shared" si="446"/>
        <v/>
      </c>
      <c r="AB7140" s="9"/>
      <c r="AC7140" t="s">
        <v>5402</v>
      </c>
      <c r="AD7140">
        <f t="shared" si="447"/>
        <v>1</v>
      </c>
      <c r="AF7140" s="3"/>
      <c r="AG7140" t="s">
        <v>4924</v>
      </c>
      <c r="AH7140" s="9" t="s">
        <v>4623</v>
      </c>
    </row>
    <row r="7141" spans="1:34" ht="10.95" customHeight="1" outlineLevel="1" x14ac:dyDescent="0.25">
      <c r="A7141" t="s">
        <v>678</v>
      </c>
      <c r="C7141" s="3" t="s">
        <v>12965</v>
      </c>
      <c r="D7141" s="3">
        <v>208</v>
      </c>
      <c r="E7141" s="9">
        <v>1929</v>
      </c>
      <c r="F7141" s="7" t="s">
        <v>2111</v>
      </c>
      <c r="G7141" s="7" t="s">
        <v>6800</v>
      </c>
      <c r="H7141" s="8" t="s">
        <v>1329</v>
      </c>
      <c r="I7141" s="8" t="s">
        <v>7156</v>
      </c>
      <c r="J7141" s="19">
        <v>3</v>
      </c>
      <c r="K7141" s="19" t="s">
        <v>7736</v>
      </c>
      <c r="L7141" s="11">
        <v>25</v>
      </c>
      <c r="M7141" s="11"/>
      <c r="N7141" s="24"/>
      <c r="P7141" s="32"/>
      <c r="T7141" s="19"/>
      <c r="U7141" s="3" t="s">
        <v>2106</v>
      </c>
      <c r="X7141" t="str">
        <f t="shared" si="445"/>
        <v/>
      </c>
      <c r="Z7141" t="str">
        <f t="shared" si="446"/>
        <v/>
      </c>
      <c r="AB7141" s="9"/>
      <c r="AC7141" t="s">
        <v>1329</v>
      </c>
      <c r="AD7141">
        <f t="shared" si="447"/>
        <v>0</v>
      </c>
      <c r="AF7141" s="3"/>
      <c r="AG7141" t="s">
        <v>1330</v>
      </c>
      <c r="AH7141" s="9" t="s">
        <v>4623</v>
      </c>
    </row>
    <row r="7142" spans="1:34" ht="10.95" customHeight="1" outlineLevel="1" x14ac:dyDescent="0.25">
      <c r="A7142" t="s">
        <v>678</v>
      </c>
      <c r="C7142" s="3" t="s">
        <v>12965</v>
      </c>
      <c r="D7142" s="3">
        <v>209</v>
      </c>
      <c r="E7142" s="9">
        <v>1929</v>
      </c>
      <c r="F7142" s="7" t="s">
        <v>1590</v>
      </c>
      <c r="G7142" s="7" t="s">
        <v>6451</v>
      </c>
      <c r="H7142" s="8" t="s">
        <v>1329</v>
      </c>
      <c r="I7142" s="8" t="s">
        <v>7156</v>
      </c>
      <c r="J7142" s="19">
        <v>3</v>
      </c>
      <c r="K7142" s="19" t="s">
        <v>7736</v>
      </c>
      <c r="L7142" s="11">
        <v>4.5</v>
      </c>
      <c r="M7142" s="11"/>
      <c r="N7142" s="24"/>
      <c r="P7142" s="32"/>
      <c r="T7142" s="19"/>
      <c r="U7142" s="3" t="s">
        <v>2107</v>
      </c>
      <c r="X7142" t="str">
        <f t="shared" si="445"/>
        <v/>
      </c>
      <c r="Z7142" t="str">
        <f t="shared" si="446"/>
        <v/>
      </c>
      <c r="AB7142" s="9"/>
      <c r="AC7142" t="s">
        <v>1329</v>
      </c>
      <c r="AD7142">
        <f t="shared" si="447"/>
        <v>0</v>
      </c>
      <c r="AF7142" s="3"/>
      <c r="AG7142" t="s">
        <v>1330</v>
      </c>
      <c r="AH7142" s="9" t="s">
        <v>4925</v>
      </c>
    </row>
    <row r="7143" spans="1:34" ht="10.95" customHeight="1" outlineLevel="1" x14ac:dyDescent="0.25">
      <c r="A7143" t="s">
        <v>678</v>
      </c>
      <c r="C7143" s="3" t="s">
        <v>12965</v>
      </c>
      <c r="D7143" s="3">
        <v>210</v>
      </c>
      <c r="E7143" s="9">
        <v>1929</v>
      </c>
      <c r="F7143" s="7" t="s">
        <v>1591</v>
      </c>
      <c r="G7143" s="7" t="s">
        <v>2293</v>
      </c>
      <c r="H7143" s="8" t="s">
        <v>1329</v>
      </c>
      <c r="I7143" s="8" t="s">
        <v>7156</v>
      </c>
      <c r="J7143" s="19">
        <v>3</v>
      </c>
      <c r="K7143" s="19" t="s">
        <v>7738</v>
      </c>
      <c r="L7143" s="11"/>
      <c r="M7143" s="11"/>
      <c r="N7143" s="24"/>
      <c r="P7143" s="32"/>
      <c r="T7143" s="19"/>
      <c r="U7143" s="3" t="s">
        <v>2108</v>
      </c>
      <c r="X7143" t="str">
        <f t="shared" si="445"/>
        <v/>
      </c>
      <c r="Z7143" t="str">
        <f t="shared" si="446"/>
        <v/>
      </c>
      <c r="AB7143" s="9"/>
      <c r="AC7143" t="s">
        <v>1329</v>
      </c>
      <c r="AD7143">
        <f t="shared" si="447"/>
        <v>0</v>
      </c>
      <c r="AF7143" s="3"/>
      <c r="AG7143" t="s">
        <v>1330</v>
      </c>
      <c r="AH7143" s="9" t="s">
        <v>4925</v>
      </c>
    </row>
    <row r="7144" spans="1:34" ht="10.95" customHeight="1" outlineLevel="1" x14ac:dyDescent="0.25">
      <c r="A7144" t="s">
        <v>678</v>
      </c>
      <c r="C7144" s="3" t="s">
        <v>12965</v>
      </c>
      <c r="D7144" s="3">
        <v>211</v>
      </c>
      <c r="E7144" s="9">
        <v>1929</v>
      </c>
      <c r="F7144" s="7" t="s">
        <v>1592</v>
      </c>
      <c r="G7144" s="7" t="s">
        <v>1593</v>
      </c>
      <c r="H7144" s="8" t="s">
        <v>1329</v>
      </c>
      <c r="I7144" s="8" t="s">
        <v>7156</v>
      </c>
      <c r="J7144" s="19">
        <v>3</v>
      </c>
      <c r="K7144" s="19" t="s">
        <v>7736</v>
      </c>
      <c r="L7144" s="11">
        <v>15</v>
      </c>
      <c r="M7144" s="11"/>
      <c r="N7144" s="24"/>
      <c r="P7144" s="32"/>
      <c r="T7144" s="19"/>
      <c r="U7144" s="3" t="s">
        <v>2109</v>
      </c>
      <c r="X7144" t="str">
        <f t="shared" si="445"/>
        <v/>
      </c>
      <c r="Z7144" t="str">
        <f t="shared" si="446"/>
        <v/>
      </c>
      <c r="AB7144" s="9"/>
      <c r="AC7144" t="s">
        <v>1329</v>
      </c>
      <c r="AD7144">
        <f t="shared" si="447"/>
        <v>0</v>
      </c>
      <c r="AF7144" s="3"/>
      <c r="AG7144" t="s">
        <v>1330</v>
      </c>
      <c r="AH7144" s="9" t="s">
        <v>4925</v>
      </c>
    </row>
    <row r="7145" spans="1:34" ht="10.95" customHeight="1" outlineLevel="1" x14ac:dyDescent="0.25">
      <c r="A7145" t="s">
        <v>678</v>
      </c>
      <c r="C7145" s="3" t="s">
        <v>12965</v>
      </c>
      <c r="D7145" s="3">
        <v>212</v>
      </c>
      <c r="E7145" s="9">
        <v>1930</v>
      </c>
      <c r="F7145" s="7" t="s">
        <v>679</v>
      </c>
      <c r="G7145" s="7" t="s">
        <v>5040</v>
      </c>
      <c r="H7145" s="8" t="s">
        <v>5402</v>
      </c>
      <c r="I7145" s="8" t="s">
        <v>7157</v>
      </c>
      <c r="J7145" s="19">
        <v>1</v>
      </c>
      <c r="K7145" s="19" t="s">
        <v>7736</v>
      </c>
      <c r="L7145" s="11">
        <v>3</v>
      </c>
      <c r="M7145" s="11"/>
      <c r="N7145" s="24"/>
      <c r="P7145" s="32"/>
      <c r="T7145" s="19"/>
      <c r="U7145" s="3">
        <v>172</v>
      </c>
      <c r="X7145" t="str">
        <f t="shared" si="445"/>
        <v/>
      </c>
      <c r="Z7145" t="str">
        <f t="shared" si="446"/>
        <v/>
      </c>
      <c r="AB7145" s="9"/>
      <c r="AC7145" t="s">
        <v>5402</v>
      </c>
      <c r="AD7145">
        <f t="shared" si="447"/>
        <v>1</v>
      </c>
      <c r="AF7145" s="3"/>
      <c r="AG7145" t="s">
        <v>4924</v>
      </c>
      <c r="AH7145" s="9" t="s">
        <v>4925</v>
      </c>
    </row>
    <row r="7146" spans="1:34" ht="10.95" customHeight="1" outlineLevel="1" x14ac:dyDescent="0.25">
      <c r="A7146" t="s">
        <v>678</v>
      </c>
      <c r="C7146" s="3" t="s">
        <v>12965</v>
      </c>
      <c r="D7146" s="3">
        <v>213</v>
      </c>
      <c r="E7146" s="9">
        <v>1930</v>
      </c>
      <c r="F7146" s="7" t="s">
        <v>2647</v>
      </c>
      <c r="G7146" s="7" t="s">
        <v>3436</v>
      </c>
      <c r="H7146" s="8" t="s">
        <v>5402</v>
      </c>
      <c r="I7146" s="8" t="s">
        <v>7157</v>
      </c>
      <c r="J7146" s="19">
        <v>1</v>
      </c>
      <c r="K7146" s="19" t="s">
        <v>7736</v>
      </c>
      <c r="L7146" s="11">
        <v>0.4</v>
      </c>
      <c r="M7146" s="11"/>
      <c r="N7146" s="24"/>
      <c r="P7146" s="32"/>
      <c r="T7146" s="19"/>
      <c r="U7146" s="3">
        <v>174</v>
      </c>
      <c r="X7146" t="str">
        <f t="shared" si="445"/>
        <v/>
      </c>
      <c r="Z7146" t="str">
        <f t="shared" si="446"/>
        <v/>
      </c>
      <c r="AB7146" s="9"/>
      <c r="AC7146" t="s">
        <v>5402</v>
      </c>
      <c r="AD7146">
        <f t="shared" si="447"/>
        <v>1</v>
      </c>
      <c r="AF7146" s="3"/>
      <c r="AG7146" t="s">
        <v>4924</v>
      </c>
      <c r="AH7146" s="9" t="s">
        <v>4925</v>
      </c>
    </row>
    <row r="7147" spans="1:34" ht="10.95" customHeight="1" outlineLevel="1" x14ac:dyDescent="0.25">
      <c r="A7147" t="s">
        <v>678</v>
      </c>
      <c r="C7147" s="3" t="s">
        <v>12965</v>
      </c>
      <c r="D7147" s="3">
        <v>214</v>
      </c>
      <c r="E7147" s="9">
        <v>1930</v>
      </c>
      <c r="F7147" s="7" t="s">
        <v>5725</v>
      </c>
      <c r="G7147" s="7" t="s">
        <v>5727</v>
      </c>
      <c r="H7147" s="8" t="s">
        <v>5402</v>
      </c>
      <c r="I7147" s="8" t="s">
        <v>7157</v>
      </c>
      <c r="J7147" s="19">
        <v>1</v>
      </c>
      <c r="K7147" s="19" t="s">
        <v>7736</v>
      </c>
      <c r="L7147" s="11">
        <v>1</v>
      </c>
      <c r="M7147" s="11"/>
      <c r="N7147" s="24"/>
      <c r="P7147" s="32"/>
      <c r="T7147" s="19"/>
      <c r="U7147" s="3">
        <v>176</v>
      </c>
      <c r="X7147" t="str">
        <f t="shared" si="445"/>
        <v/>
      </c>
      <c r="Z7147" t="str">
        <f t="shared" si="446"/>
        <v/>
      </c>
      <c r="AB7147" s="9"/>
      <c r="AC7147" t="s">
        <v>5402</v>
      </c>
      <c r="AD7147">
        <f t="shared" si="447"/>
        <v>1</v>
      </c>
      <c r="AF7147" s="3"/>
      <c r="AG7147" t="s">
        <v>4924</v>
      </c>
      <c r="AH7147" s="9" t="s">
        <v>4623</v>
      </c>
    </row>
    <row r="7148" spans="1:34" ht="10.95" customHeight="1" outlineLevel="1" x14ac:dyDescent="0.25">
      <c r="A7148" t="s">
        <v>678</v>
      </c>
      <c r="C7148" s="3" t="s">
        <v>12965</v>
      </c>
      <c r="D7148" s="3">
        <v>220</v>
      </c>
      <c r="E7148" s="9">
        <v>1934</v>
      </c>
      <c r="F7148" s="7" t="s">
        <v>2892</v>
      </c>
      <c r="G7148" s="7" t="s">
        <v>4462</v>
      </c>
      <c r="H7148" s="8" t="s">
        <v>1329</v>
      </c>
      <c r="I7148" s="8" t="s">
        <v>7156</v>
      </c>
      <c r="J7148" s="19">
        <v>3</v>
      </c>
      <c r="K7148" s="19" t="s">
        <v>7736</v>
      </c>
      <c r="L7148" s="11">
        <v>1.5</v>
      </c>
      <c r="M7148" s="11"/>
      <c r="N7148" s="24"/>
      <c r="P7148" s="32"/>
      <c r="T7148" s="19"/>
      <c r="U7148" s="3" t="s">
        <v>5283</v>
      </c>
      <c r="X7148" t="str">
        <f t="shared" si="445"/>
        <v/>
      </c>
      <c r="Z7148" t="str">
        <f t="shared" si="446"/>
        <v/>
      </c>
      <c r="AB7148" s="9"/>
      <c r="AC7148" t="s">
        <v>1329</v>
      </c>
      <c r="AD7148">
        <f t="shared" si="447"/>
        <v>0</v>
      </c>
      <c r="AF7148" s="3"/>
      <c r="AG7148" t="s">
        <v>1330</v>
      </c>
      <c r="AH7148" s="9" t="s">
        <v>4925</v>
      </c>
    </row>
    <row r="7149" spans="1:34" ht="10.95" customHeight="1" outlineLevel="1" x14ac:dyDescent="0.25">
      <c r="A7149" t="s">
        <v>678</v>
      </c>
      <c r="C7149" s="3" t="s">
        <v>12965</v>
      </c>
      <c r="D7149" s="3">
        <v>221</v>
      </c>
      <c r="E7149" s="9">
        <v>1934</v>
      </c>
      <c r="F7149" s="7" t="s">
        <v>1594</v>
      </c>
      <c r="G7149" s="7" t="s">
        <v>5401</v>
      </c>
      <c r="H7149" s="8" t="s">
        <v>1329</v>
      </c>
      <c r="I7149" s="8" t="s">
        <v>7158</v>
      </c>
      <c r="J7149" s="19">
        <v>3</v>
      </c>
      <c r="K7149" s="19" t="s">
        <v>123</v>
      </c>
      <c r="L7149" s="11"/>
      <c r="M7149" s="11"/>
      <c r="N7149" s="24"/>
      <c r="P7149" s="32"/>
      <c r="T7149" s="19"/>
      <c r="U7149" s="3" t="s">
        <v>2110</v>
      </c>
      <c r="X7149" t="str">
        <f t="shared" si="445"/>
        <v/>
      </c>
      <c r="Z7149" t="str">
        <f t="shared" si="446"/>
        <v/>
      </c>
      <c r="AB7149" s="9"/>
      <c r="AC7149" t="s">
        <v>1329</v>
      </c>
      <c r="AD7149">
        <f t="shared" si="447"/>
        <v>0</v>
      </c>
      <c r="AF7149" s="3"/>
      <c r="AG7149" t="s">
        <v>1330</v>
      </c>
      <c r="AH7149" s="9" t="s">
        <v>5044</v>
      </c>
    </row>
    <row r="7150" spans="1:34" ht="10.95" customHeight="1" outlineLevel="1" x14ac:dyDescent="0.25">
      <c r="A7150" t="s">
        <v>678</v>
      </c>
      <c r="C7150" s="3" t="s">
        <v>12965</v>
      </c>
      <c r="D7150" s="3">
        <v>230</v>
      </c>
      <c r="E7150" s="9">
        <v>1935</v>
      </c>
      <c r="F7150" s="7" t="s">
        <v>5732</v>
      </c>
      <c r="G7150" s="7" t="s">
        <v>6131</v>
      </c>
      <c r="H7150" s="8" t="s">
        <v>5402</v>
      </c>
      <c r="I7150" s="8" t="s">
        <v>7159</v>
      </c>
      <c r="J7150" s="19">
        <v>1</v>
      </c>
      <c r="K7150" s="19" t="s">
        <v>7736</v>
      </c>
      <c r="L7150" s="11">
        <v>0.6</v>
      </c>
      <c r="M7150" s="11"/>
      <c r="N7150" s="24"/>
      <c r="P7150" s="32"/>
      <c r="T7150" s="19"/>
      <c r="U7150" s="3">
        <v>222</v>
      </c>
      <c r="X7150" t="str">
        <f t="shared" si="445"/>
        <v/>
      </c>
      <c r="Z7150" t="str">
        <f t="shared" si="446"/>
        <v/>
      </c>
      <c r="AB7150" s="9"/>
      <c r="AC7150" t="s">
        <v>5402</v>
      </c>
      <c r="AD7150">
        <f t="shared" si="447"/>
        <v>1</v>
      </c>
      <c r="AF7150" s="3"/>
      <c r="AG7150" t="s">
        <v>4924</v>
      </c>
      <c r="AH7150" s="9" t="s">
        <v>4925</v>
      </c>
    </row>
    <row r="7151" spans="1:34" ht="10.95" customHeight="1" outlineLevel="1" x14ac:dyDescent="0.25">
      <c r="A7151" t="s">
        <v>678</v>
      </c>
      <c r="C7151" s="3" t="s">
        <v>12965</v>
      </c>
      <c r="D7151" s="3">
        <v>231</v>
      </c>
      <c r="E7151" s="9">
        <v>1936</v>
      </c>
      <c r="F7151" s="7" t="s">
        <v>5730</v>
      </c>
      <c r="G7151" s="7" t="s">
        <v>1128</v>
      </c>
      <c r="H7151" s="8" t="s">
        <v>5402</v>
      </c>
      <c r="I7151" s="8" t="s">
        <v>7160</v>
      </c>
      <c r="J7151" s="19">
        <v>1</v>
      </c>
      <c r="K7151" s="19" t="s">
        <v>7736</v>
      </c>
      <c r="L7151" s="11">
        <v>2.5</v>
      </c>
      <c r="M7151" s="11"/>
      <c r="N7151" s="24"/>
      <c r="P7151" s="32"/>
      <c r="S7151">
        <v>1</v>
      </c>
      <c r="T7151" s="19"/>
      <c r="U7151" s="3">
        <v>223</v>
      </c>
      <c r="X7151" t="str">
        <f t="shared" si="445"/>
        <v/>
      </c>
      <c r="Z7151" t="str">
        <f t="shared" si="446"/>
        <v/>
      </c>
      <c r="AB7151" s="9"/>
      <c r="AC7151" t="s">
        <v>5402</v>
      </c>
      <c r="AD7151">
        <f t="shared" si="447"/>
        <v>1</v>
      </c>
      <c r="AF7151" s="3"/>
      <c r="AG7151" t="s">
        <v>4924</v>
      </c>
      <c r="AH7151" s="9" t="s">
        <v>4925</v>
      </c>
    </row>
    <row r="7152" spans="1:34" ht="10.95" customHeight="1" outlineLevel="1" x14ac:dyDescent="0.25">
      <c r="A7152" t="s">
        <v>678</v>
      </c>
      <c r="C7152" s="3" t="s">
        <v>12965</v>
      </c>
      <c r="D7152" s="3">
        <v>232</v>
      </c>
      <c r="E7152" s="9">
        <v>1936</v>
      </c>
      <c r="F7152" s="7" t="s">
        <v>1585</v>
      </c>
      <c r="G7152" s="7" t="s">
        <v>3833</v>
      </c>
      <c r="H7152" s="8" t="s">
        <v>5402</v>
      </c>
      <c r="I7152" s="8" t="s">
        <v>7160</v>
      </c>
      <c r="J7152" s="19">
        <v>3</v>
      </c>
      <c r="K7152" s="19" t="s">
        <v>7736</v>
      </c>
      <c r="L7152" s="11">
        <v>3</v>
      </c>
      <c r="M7152" s="11"/>
      <c r="N7152" s="24"/>
      <c r="P7152" s="32"/>
      <c r="T7152" s="19"/>
      <c r="U7152" s="3">
        <v>224</v>
      </c>
      <c r="X7152" t="str">
        <f t="shared" si="445"/>
        <v/>
      </c>
      <c r="Z7152" t="str">
        <f t="shared" si="446"/>
        <v/>
      </c>
      <c r="AB7152" s="9"/>
      <c r="AC7152" t="s">
        <v>5402</v>
      </c>
      <c r="AD7152">
        <f t="shared" si="447"/>
        <v>1</v>
      </c>
      <c r="AF7152" s="3"/>
      <c r="AG7152" t="s">
        <v>4924</v>
      </c>
      <c r="AH7152" s="9" t="s">
        <v>4925</v>
      </c>
    </row>
    <row r="7153" spans="1:34" ht="10.95" customHeight="1" outlineLevel="1" x14ac:dyDescent="0.25">
      <c r="A7153" t="s">
        <v>678</v>
      </c>
      <c r="C7153" s="3" t="s">
        <v>12965</v>
      </c>
      <c r="D7153" s="3">
        <v>233</v>
      </c>
      <c r="E7153" s="9">
        <v>1936</v>
      </c>
      <c r="F7153" s="7" t="s">
        <v>5734</v>
      </c>
      <c r="G7153" s="7" t="s">
        <v>4009</v>
      </c>
      <c r="H7153" s="8" t="s">
        <v>5402</v>
      </c>
      <c r="I7153" s="8" t="s">
        <v>7160</v>
      </c>
      <c r="J7153" s="19">
        <v>1</v>
      </c>
      <c r="K7153" s="19" t="s">
        <v>7736</v>
      </c>
      <c r="L7153" s="11">
        <v>4</v>
      </c>
      <c r="M7153" s="11"/>
      <c r="N7153" s="24"/>
      <c r="P7153" s="32"/>
      <c r="T7153" s="19"/>
      <c r="U7153" s="3">
        <v>225</v>
      </c>
      <c r="X7153" t="str">
        <f t="shared" si="445"/>
        <v/>
      </c>
      <c r="Z7153" t="str">
        <f t="shared" si="446"/>
        <v/>
      </c>
      <c r="AB7153" s="9"/>
      <c r="AC7153" t="s">
        <v>5402</v>
      </c>
      <c r="AD7153">
        <f t="shared" si="447"/>
        <v>1</v>
      </c>
      <c r="AF7153" s="3"/>
      <c r="AG7153" t="s">
        <v>4924</v>
      </c>
      <c r="AH7153" s="9" t="s">
        <v>4925</v>
      </c>
    </row>
    <row r="7154" spans="1:34" ht="10.95" customHeight="1" outlineLevel="1" x14ac:dyDescent="0.25">
      <c r="A7154" t="s">
        <v>678</v>
      </c>
      <c r="C7154" s="3" t="s">
        <v>12965</v>
      </c>
      <c r="D7154" s="3">
        <v>234</v>
      </c>
      <c r="E7154" s="9">
        <v>1936</v>
      </c>
      <c r="F7154" s="7" t="s">
        <v>6127</v>
      </c>
      <c r="G7154" s="7" t="s">
        <v>5485</v>
      </c>
      <c r="H7154" s="8" t="s">
        <v>5402</v>
      </c>
      <c r="I7154" s="8" t="s">
        <v>7160</v>
      </c>
      <c r="J7154" s="19">
        <v>1</v>
      </c>
      <c r="K7154" s="19" t="s">
        <v>7736</v>
      </c>
      <c r="L7154" s="11">
        <v>6</v>
      </c>
      <c r="M7154" s="11"/>
      <c r="N7154" s="24"/>
      <c r="P7154" s="32"/>
      <c r="T7154" s="19"/>
      <c r="U7154" s="3">
        <v>226</v>
      </c>
      <c r="X7154" t="str">
        <f t="shared" si="445"/>
        <v/>
      </c>
      <c r="Z7154" t="str">
        <f t="shared" si="446"/>
        <v/>
      </c>
      <c r="AB7154" s="9"/>
      <c r="AC7154" t="s">
        <v>5402</v>
      </c>
      <c r="AD7154">
        <f t="shared" si="447"/>
        <v>1</v>
      </c>
      <c r="AF7154" s="3"/>
      <c r="AG7154" t="s">
        <v>4924</v>
      </c>
      <c r="AH7154" s="9" t="s">
        <v>4623</v>
      </c>
    </row>
    <row r="7155" spans="1:34" ht="10.95" customHeight="1" outlineLevel="1" x14ac:dyDescent="0.25">
      <c r="A7155" t="s">
        <v>678</v>
      </c>
      <c r="C7155" s="3" t="s">
        <v>12965</v>
      </c>
      <c r="D7155" s="3">
        <v>243</v>
      </c>
      <c r="E7155" s="9">
        <v>1937</v>
      </c>
      <c r="F7155" s="7" t="s">
        <v>679</v>
      </c>
      <c r="G7155" s="7" t="s">
        <v>6507</v>
      </c>
      <c r="H7155" s="8" t="s">
        <v>5402</v>
      </c>
      <c r="I7155" s="8" t="s">
        <v>7161</v>
      </c>
      <c r="J7155" s="19">
        <v>1</v>
      </c>
      <c r="K7155" s="19" t="s">
        <v>7736</v>
      </c>
      <c r="L7155" s="11">
        <v>1.8</v>
      </c>
      <c r="M7155" s="11"/>
      <c r="N7155" s="24"/>
      <c r="P7155" s="32"/>
      <c r="T7155" s="19"/>
      <c r="U7155" s="3">
        <v>171</v>
      </c>
      <c r="X7155" t="str">
        <f t="shared" si="445"/>
        <v/>
      </c>
      <c r="Z7155" t="str">
        <f t="shared" si="446"/>
        <v/>
      </c>
      <c r="AB7155" s="9"/>
      <c r="AC7155" t="s">
        <v>5402</v>
      </c>
      <c r="AD7155">
        <f t="shared" si="447"/>
        <v>1</v>
      </c>
      <c r="AF7155" s="3"/>
      <c r="AG7155" t="s">
        <v>4924</v>
      </c>
      <c r="AH7155" s="9" t="s">
        <v>4925</v>
      </c>
    </row>
    <row r="7156" spans="1:34" ht="10.95" customHeight="1" outlineLevel="1" x14ac:dyDescent="0.25">
      <c r="A7156" t="s">
        <v>678</v>
      </c>
      <c r="C7156" s="3" t="s">
        <v>12965</v>
      </c>
      <c r="D7156" s="3">
        <v>245</v>
      </c>
      <c r="E7156" s="9">
        <v>1937</v>
      </c>
      <c r="F7156" s="7" t="s">
        <v>5725</v>
      </c>
      <c r="G7156" s="7" t="s">
        <v>1677</v>
      </c>
      <c r="H7156" s="8" t="s">
        <v>5402</v>
      </c>
      <c r="I7156" s="8" t="s">
        <v>7161</v>
      </c>
      <c r="J7156" s="19">
        <v>1</v>
      </c>
      <c r="K7156" s="19" t="s">
        <v>7736</v>
      </c>
      <c r="L7156" s="11">
        <v>8</v>
      </c>
      <c r="M7156" s="11"/>
      <c r="N7156" s="24"/>
      <c r="P7156" s="32"/>
      <c r="T7156" s="19"/>
      <c r="U7156" s="3" t="s">
        <v>5726</v>
      </c>
      <c r="X7156" t="str">
        <f t="shared" si="445"/>
        <v/>
      </c>
      <c r="Z7156" t="str">
        <f t="shared" si="446"/>
        <v/>
      </c>
      <c r="AB7156" s="9"/>
      <c r="AC7156" t="s">
        <v>5402</v>
      </c>
      <c r="AD7156">
        <f t="shared" si="447"/>
        <v>1</v>
      </c>
      <c r="AF7156" s="3"/>
      <c r="AG7156" t="s">
        <v>4924</v>
      </c>
      <c r="AH7156" s="9" t="s">
        <v>4623</v>
      </c>
    </row>
    <row r="7157" spans="1:34" ht="10.95" customHeight="1" outlineLevel="1" x14ac:dyDescent="0.25">
      <c r="A7157" t="s">
        <v>678</v>
      </c>
      <c r="C7157" s="3" t="s">
        <v>12965</v>
      </c>
      <c r="D7157" s="3">
        <v>253</v>
      </c>
      <c r="E7157" s="9">
        <v>1937</v>
      </c>
      <c r="F7157" s="7" t="s">
        <v>679</v>
      </c>
      <c r="G7157" s="7" t="s">
        <v>6507</v>
      </c>
      <c r="H7157" s="8" t="s">
        <v>5402</v>
      </c>
      <c r="I7157" s="8" t="s">
        <v>7162</v>
      </c>
      <c r="J7157" s="19">
        <v>1</v>
      </c>
      <c r="K7157" s="19" t="s">
        <v>7736</v>
      </c>
      <c r="L7157" s="11">
        <v>0.6</v>
      </c>
      <c r="M7157" s="11"/>
      <c r="N7157" s="24"/>
      <c r="P7157" s="32"/>
      <c r="T7157" s="19"/>
      <c r="U7157" s="3">
        <v>242</v>
      </c>
      <c r="X7157" t="str">
        <f t="shared" si="445"/>
        <v/>
      </c>
      <c r="Z7157" t="str">
        <f t="shared" si="446"/>
        <v/>
      </c>
      <c r="AB7157" s="9"/>
      <c r="AC7157" t="s">
        <v>5402</v>
      </c>
      <c r="AD7157">
        <f t="shared" si="447"/>
        <v>1</v>
      </c>
      <c r="AF7157" s="3"/>
      <c r="AG7157" t="s">
        <v>4924</v>
      </c>
      <c r="AH7157" s="9" t="s">
        <v>4925</v>
      </c>
    </row>
    <row r="7158" spans="1:34" ht="10.95" customHeight="1" outlineLevel="1" x14ac:dyDescent="0.25">
      <c r="A7158" t="s">
        <v>678</v>
      </c>
      <c r="C7158" s="3" t="s">
        <v>12965</v>
      </c>
      <c r="D7158" s="3">
        <v>257</v>
      </c>
      <c r="E7158" s="9">
        <v>1937</v>
      </c>
      <c r="F7158" s="7" t="s">
        <v>2647</v>
      </c>
      <c r="G7158" s="7" t="s">
        <v>5735</v>
      </c>
      <c r="H7158" s="8" t="s">
        <v>5402</v>
      </c>
      <c r="I7158" s="8" t="s">
        <v>7162</v>
      </c>
      <c r="J7158" s="19">
        <v>1</v>
      </c>
      <c r="K7158" s="19" t="s">
        <v>7736</v>
      </c>
      <c r="L7158" s="11">
        <v>0.3</v>
      </c>
      <c r="M7158" s="11"/>
      <c r="N7158" s="24"/>
      <c r="P7158" s="32"/>
      <c r="T7158" s="19"/>
      <c r="U7158" s="3">
        <v>246</v>
      </c>
      <c r="X7158" t="str">
        <f t="shared" si="445"/>
        <v/>
      </c>
      <c r="Z7158" t="str">
        <f t="shared" si="446"/>
        <v/>
      </c>
      <c r="AB7158" s="9"/>
      <c r="AC7158" t="s">
        <v>5402</v>
      </c>
      <c r="AD7158">
        <f t="shared" si="447"/>
        <v>1</v>
      </c>
      <c r="AF7158" s="3"/>
      <c r="AG7158" t="s">
        <v>4924</v>
      </c>
      <c r="AH7158" s="9" t="s">
        <v>4925</v>
      </c>
    </row>
    <row r="7159" spans="1:34" ht="10.95" customHeight="1" outlineLevel="1" x14ac:dyDescent="0.25">
      <c r="A7159" t="s">
        <v>678</v>
      </c>
      <c r="C7159" s="3" t="s">
        <v>12965</v>
      </c>
      <c r="D7159" s="3">
        <v>259</v>
      </c>
      <c r="E7159" s="9">
        <v>1937</v>
      </c>
      <c r="F7159" s="7" t="s">
        <v>5725</v>
      </c>
      <c r="G7159" s="7" t="s">
        <v>1677</v>
      </c>
      <c r="H7159" s="8" t="s">
        <v>5402</v>
      </c>
      <c r="I7159" s="8" t="s">
        <v>7162</v>
      </c>
      <c r="J7159" s="19">
        <v>1</v>
      </c>
      <c r="K7159" s="19" t="s">
        <v>7736</v>
      </c>
      <c r="L7159" s="11">
        <v>0.3</v>
      </c>
      <c r="M7159" s="11"/>
      <c r="N7159" s="24"/>
      <c r="P7159" s="32"/>
      <c r="T7159" s="19"/>
      <c r="U7159" s="3">
        <v>248</v>
      </c>
      <c r="X7159" t="str">
        <f t="shared" si="445"/>
        <v/>
      </c>
      <c r="Z7159" t="str">
        <f t="shared" si="446"/>
        <v/>
      </c>
      <c r="AB7159" s="9"/>
      <c r="AC7159" t="s">
        <v>5402</v>
      </c>
      <c r="AD7159">
        <f t="shared" si="447"/>
        <v>1</v>
      </c>
      <c r="AF7159" s="3"/>
      <c r="AG7159" t="s">
        <v>4924</v>
      </c>
      <c r="AH7159" s="9" t="s">
        <v>4623</v>
      </c>
    </row>
    <row r="7160" spans="1:34" ht="10.95" customHeight="1" outlineLevel="1" x14ac:dyDescent="0.25">
      <c r="A7160" t="s">
        <v>678</v>
      </c>
      <c r="C7160" s="3" t="s">
        <v>12965</v>
      </c>
      <c r="D7160" s="3">
        <v>271</v>
      </c>
      <c r="E7160" s="9">
        <v>1938</v>
      </c>
      <c r="F7160" s="7" t="s">
        <v>1586</v>
      </c>
      <c r="G7160" s="7" t="s">
        <v>1583</v>
      </c>
      <c r="H7160" s="8" t="s">
        <v>4775</v>
      </c>
      <c r="I7160" s="8" t="s">
        <v>7163</v>
      </c>
      <c r="J7160" s="19">
        <v>3</v>
      </c>
      <c r="K7160" s="19" t="s">
        <v>7736</v>
      </c>
      <c r="L7160" s="11">
        <v>0.5</v>
      </c>
      <c r="M7160" s="11"/>
      <c r="N7160" s="24"/>
      <c r="P7160" s="32"/>
      <c r="T7160" s="19"/>
      <c r="U7160" s="3" t="s">
        <v>6872</v>
      </c>
      <c r="X7160" t="str">
        <f t="shared" si="445"/>
        <v/>
      </c>
      <c r="Z7160" t="str">
        <f t="shared" si="446"/>
        <v/>
      </c>
      <c r="AB7160" s="9"/>
      <c r="AC7160" t="s">
        <v>4775</v>
      </c>
      <c r="AD7160">
        <f t="shared" si="447"/>
        <v>0</v>
      </c>
      <c r="AF7160" s="3"/>
      <c r="AH7160" s="9"/>
    </row>
    <row r="7161" spans="1:34" ht="10.95" customHeight="1" outlineLevel="1" x14ac:dyDescent="0.25">
      <c r="A7161" t="s">
        <v>678</v>
      </c>
      <c r="C7161" s="3" t="s">
        <v>12965</v>
      </c>
      <c r="D7161" s="3">
        <v>278</v>
      </c>
      <c r="E7161" s="9">
        <v>1938</v>
      </c>
      <c r="F7161" s="7" t="s">
        <v>5725</v>
      </c>
      <c r="G7161" s="7" t="s">
        <v>2293</v>
      </c>
      <c r="H7161" s="8" t="s">
        <v>5402</v>
      </c>
      <c r="I7161" s="8" t="s">
        <v>7163</v>
      </c>
      <c r="J7161" s="19">
        <v>1</v>
      </c>
      <c r="K7161" s="19" t="s">
        <v>7736</v>
      </c>
      <c r="L7161" s="11">
        <v>0.1</v>
      </c>
      <c r="M7161" s="11"/>
      <c r="N7161" s="24"/>
      <c r="P7161" s="32"/>
      <c r="T7161" s="19"/>
      <c r="U7161" s="3">
        <v>269</v>
      </c>
      <c r="X7161" t="str">
        <f t="shared" si="445"/>
        <v/>
      </c>
      <c r="Z7161" t="str">
        <f t="shared" si="446"/>
        <v/>
      </c>
      <c r="AB7161" s="9"/>
      <c r="AC7161" t="s">
        <v>5402</v>
      </c>
      <c r="AD7161">
        <f t="shared" si="447"/>
        <v>1</v>
      </c>
      <c r="AF7161" s="3"/>
      <c r="AG7161" t="s">
        <v>4924</v>
      </c>
      <c r="AH7161" s="9" t="s">
        <v>4613</v>
      </c>
    </row>
    <row r="7162" spans="1:34" ht="10.95" customHeight="1" outlineLevel="1" x14ac:dyDescent="0.25">
      <c r="A7162" t="s">
        <v>678</v>
      </c>
      <c r="C7162" s="3" t="s">
        <v>12965</v>
      </c>
      <c r="D7162" s="3">
        <v>285</v>
      </c>
      <c r="E7162" s="9">
        <v>1938</v>
      </c>
      <c r="F7162" s="7" t="s">
        <v>6000</v>
      </c>
      <c r="G7162" s="7" t="s">
        <v>6445</v>
      </c>
      <c r="H7162" s="8" t="s">
        <v>5736</v>
      </c>
      <c r="I7162" s="8" t="s">
        <v>7167</v>
      </c>
      <c r="J7162" s="19">
        <v>3</v>
      </c>
      <c r="K7162" s="19" t="s">
        <v>7736</v>
      </c>
      <c r="L7162" s="11">
        <v>0.5</v>
      </c>
      <c r="M7162" s="11"/>
      <c r="N7162" s="24"/>
      <c r="P7162" s="32"/>
      <c r="T7162" s="19"/>
      <c r="U7162" s="3">
        <v>280</v>
      </c>
      <c r="X7162" t="str">
        <f t="shared" si="445"/>
        <v/>
      </c>
      <c r="Z7162" t="str">
        <f t="shared" si="446"/>
        <v/>
      </c>
      <c r="AB7162" s="9"/>
      <c r="AC7162" t="s">
        <v>5736</v>
      </c>
      <c r="AD7162">
        <f t="shared" si="447"/>
        <v>0</v>
      </c>
      <c r="AF7162" s="3"/>
      <c r="AG7162" t="s">
        <v>5737</v>
      </c>
      <c r="AH7162" s="9" t="s">
        <v>4613</v>
      </c>
    </row>
    <row r="7163" spans="1:34" ht="10.95" customHeight="1" outlineLevel="1" x14ac:dyDescent="0.25">
      <c r="A7163" t="s">
        <v>678</v>
      </c>
      <c r="C7163" s="3" t="s">
        <v>12965</v>
      </c>
      <c r="D7163" s="3">
        <v>287</v>
      </c>
      <c r="E7163" s="9">
        <v>1938</v>
      </c>
      <c r="F7163" s="7" t="s">
        <v>6127</v>
      </c>
      <c r="G7163" s="7" t="s">
        <v>5738</v>
      </c>
      <c r="H7163" s="8" t="s">
        <v>996</v>
      </c>
      <c r="I7163" s="8" t="s">
        <v>7167</v>
      </c>
      <c r="J7163" s="19">
        <v>3</v>
      </c>
      <c r="K7163" s="19" t="s">
        <v>7736</v>
      </c>
      <c r="L7163" s="11">
        <v>5.5</v>
      </c>
      <c r="M7163" s="11"/>
      <c r="N7163" s="24"/>
      <c r="P7163" s="32"/>
      <c r="T7163" s="19"/>
      <c r="U7163" s="3">
        <v>282</v>
      </c>
      <c r="X7163" t="str">
        <f t="shared" si="445"/>
        <v/>
      </c>
      <c r="Z7163" t="str">
        <f t="shared" si="446"/>
        <v/>
      </c>
      <c r="AB7163" s="9"/>
      <c r="AC7163" t="s">
        <v>996</v>
      </c>
      <c r="AD7163">
        <f t="shared" si="447"/>
        <v>0</v>
      </c>
      <c r="AF7163" s="3"/>
      <c r="AG7163" t="s">
        <v>997</v>
      </c>
      <c r="AH7163" s="9" t="s">
        <v>4925</v>
      </c>
    </row>
    <row r="7164" spans="1:34" ht="10.95" customHeight="1" outlineLevel="1" x14ac:dyDescent="0.25">
      <c r="A7164" t="s">
        <v>678</v>
      </c>
      <c r="C7164" s="3" t="s">
        <v>12965</v>
      </c>
      <c r="D7164" s="3">
        <v>288</v>
      </c>
      <c r="E7164" s="9">
        <v>1938</v>
      </c>
      <c r="F7164" s="7" t="s">
        <v>5725</v>
      </c>
      <c r="G7164" s="7" t="s">
        <v>5485</v>
      </c>
      <c r="H7164" s="8" t="s">
        <v>966</v>
      </c>
      <c r="I7164" s="8" t="s">
        <v>7167</v>
      </c>
      <c r="J7164" s="19">
        <v>3</v>
      </c>
      <c r="K7164" s="19" t="s">
        <v>7736</v>
      </c>
      <c r="L7164" s="11">
        <v>2.8</v>
      </c>
      <c r="M7164" s="11"/>
      <c r="N7164" s="24"/>
      <c r="P7164" s="32"/>
      <c r="T7164" s="19"/>
      <c r="U7164" s="3">
        <v>283</v>
      </c>
      <c r="X7164" t="str">
        <f t="shared" si="445"/>
        <v/>
      </c>
      <c r="Z7164" t="str">
        <f t="shared" si="446"/>
        <v/>
      </c>
      <c r="AB7164" s="9"/>
      <c r="AC7164" t="s">
        <v>966</v>
      </c>
      <c r="AD7164">
        <f t="shared" si="447"/>
        <v>0</v>
      </c>
      <c r="AF7164" s="3"/>
      <c r="AG7164" t="s">
        <v>2182</v>
      </c>
      <c r="AH7164" s="9" t="s">
        <v>4925</v>
      </c>
    </row>
    <row r="7165" spans="1:34" ht="10.95" customHeight="1" outlineLevel="1" x14ac:dyDescent="0.25">
      <c r="A7165" t="s">
        <v>678</v>
      </c>
      <c r="C7165" s="3" t="s">
        <v>12965</v>
      </c>
      <c r="D7165" s="3" t="s">
        <v>7164</v>
      </c>
      <c r="E7165" s="9">
        <v>1938</v>
      </c>
      <c r="F7165" s="7" t="s">
        <v>3784</v>
      </c>
      <c r="G7165" s="7" t="s">
        <v>5401</v>
      </c>
      <c r="H7165" s="8" t="s">
        <v>967</v>
      </c>
      <c r="I7165" s="8" t="s">
        <v>7167</v>
      </c>
      <c r="J7165" s="19">
        <v>3</v>
      </c>
      <c r="K7165" s="19" t="s">
        <v>7736</v>
      </c>
      <c r="L7165" s="11">
        <v>50</v>
      </c>
      <c r="M7165" s="11"/>
      <c r="N7165" s="24"/>
      <c r="P7165" s="32"/>
      <c r="T7165" s="19"/>
      <c r="U7165" s="3" t="s">
        <v>4267</v>
      </c>
      <c r="X7165" t="str">
        <f t="shared" si="445"/>
        <v/>
      </c>
      <c r="Z7165" t="str">
        <f t="shared" si="446"/>
        <v/>
      </c>
      <c r="AB7165" s="9"/>
      <c r="AC7165" t="s">
        <v>967</v>
      </c>
      <c r="AD7165">
        <f t="shared" si="447"/>
        <v>0</v>
      </c>
      <c r="AF7165" s="3"/>
      <c r="AG7165" t="s">
        <v>2184</v>
      </c>
      <c r="AH7165" s="9" t="s">
        <v>4623</v>
      </c>
    </row>
    <row r="7166" spans="1:34" ht="10.95" customHeight="1" outlineLevel="1" x14ac:dyDescent="0.25">
      <c r="A7166" t="s">
        <v>678</v>
      </c>
      <c r="C7166" s="3" t="s">
        <v>12965</v>
      </c>
      <c r="D7166" s="3">
        <v>289</v>
      </c>
      <c r="E7166" s="9">
        <v>1939</v>
      </c>
      <c r="F7166" s="7" t="s">
        <v>6000</v>
      </c>
      <c r="G7166" s="7" t="s">
        <v>2185</v>
      </c>
      <c r="H7166" s="8" t="s">
        <v>2186</v>
      </c>
      <c r="I7166" s="8" t="s">
        <v>7166</v>
      </c>
      <c r="J7166" s="19">
        <v>3</v>
      </c>
      <c r="K7166" s="19" t="s">
        <v>7736</v>
      </c>
      <c r="L7166" s="11">
        <v>1</v>
      </c>
      <c r="M7166" s="11"/>
      <c r="N7166" s="24"/>
      <c r="P7166" s="32"/>
      <c r="T7166" s="19"/>
      <c r="U7166" s="3">
        <v>285</v>
      </c>
      <c r="X7166" t="str">
        <f t="shared" si="445"/>
        <v/>
      </c>
      <c r="Z7166" t="str">
        <f t="shared" si="446"/>
        <v/>
      </c>
      <c r="AB7166" s="9"/>
      <c r="AC7166" t="s">
        <v>2186</v>
      </c>
      <c r="AD7166">
        <f t="shared" si="447"/>
        <v>0</v>
      </c>
      <c r="AF7166" s="3"/>
      <c r="AG7166" t="s">
        <v>2187</v>
      </c>
      <c r="AH7166" s="9" t="s">
        <v>4613</v>
      </c>
    </row>
    <row r="7167" spans="1:34" ht="10.95" customHeight="1" outlineLevel="1" x14ac:dyDescent="0.25">
      <c r="A7167" t="s">
        <v>678</v>
      </c>
      <c r="C7167" s="3" t="s">
        <v>12965</v>
      </c>
      <c r="D7167" s="3" t="s">
        <v>7168</v>
      </c>
      <c r="E7167" s="9">
        <v>1939</v>
      </c>
      <c r="F7167" s="7" t="s">
        <v>3784</v>
      </c>
      <c r="G7167" s="7"/>
      <c r="H7167" s="8" t="s">
        <v>2186</v>
      </c>
      <c r="I7167" s="8" t="s">
        <v>7166</v>
      </c>
      <c r="J7167" s="19">
        <v>3</v>
      </c>
      <c r="K7167" s="19" t="s">
        <v>7736</v>
      </c>
      <c r="L7167" s="11">
        <v>45</v>
      </c>
      <c r="M7167" s="11"/>
      <c r="N7167" s="24"/>
      <c r="P7167" s="32"/>
      <c r="T7167" s="19"/>
      <c r="U7167" s="3" t="s">
        <v>5708</v>
      </c>
      <c r="W7167" t="s">
        <v>7738</v>
      </c>
      <c r="X7167" t="str">
        <f t="shared" si="445"/>
        <v/>
      </c>
      <c r="Z7167" t="str">
        <f t="shared" si="446"/>
        <v/>
      </c>
      <c r="AB7167" s="9"/>
      <c r="AC7167" t="s">
        <v>2186</v>
      </c>
      <c r="AD7167">
        <f t="shared" si="447"/>
        <v>0</v>
      </c>
      <c r="AF7167" s="3"/>
      <c r="AG7167" t="s">
        <v>2187</v>
      </c>
      <c r="AH7167" s="9" t="s">
        <v>4623</v>
      </c>
    </row>
    <row r="7168" spans="1:34" ht="10.95" customHeight="1" outlineLevel="1" x14ac:dyDescent="0.25">
      <c r="A7168" t="s">
        <v>678</v>
      </c>
      <c r="C7168" s="3" t="s">
        <v>12965</v>
      </c>
      <c r="D7168" s="3">
        <v>293</v>
      </c>
      <c r="E7168" s="9">
        <v>1939</v>
      </c>
      <c r="F7168" s="7" t="s">
        <v>6000</v>
      </c>
      <c r="G7168" s="7" t="s">
        <v>2188</v>
      </c>
      <c r="H7168" s="8" t="s">
        <v>2189</v>
      </c>
      <c r="I7168" s="8" t="s">
        <v>7165</v>
      </c>
      <c r="J7168" s="19">
        <v>3</v>
      </c>
      <c r="K7168" s="19" t="s">
        <v>7736</v>
      </c>
      <c r="L7168" s="11">
        <v>0.2</v>
      </c>
      <c r="M7168" s="11"/>
      <c r="N7168" s="24"/>
      <c r="P7168" s="32"/>
      <c r="T7168" s="19"/>
      <c r="U7168" s="3">
        <v>290</v>
      </c>
      <c r="X7168" t="str">
        <f t="shared" si="445"/>
        <v/>
      </c>
      <c r="Z7168" t="str">
        <f t="shared" si="446"/>
        <v/>
      </c>
      <c r="AB7168" s="9"/>
      <c r="AC7168" t="s">
        <v>2189</v>
      </c>
      <c r="AD7168">
        <f t="shared" si="447"/>
        <v>0</v>
      </c>
      <c r="AF7168" s="3"/>
      <c r="AG7168" t="s">
        <v>2190</v>
      </c>
      <c r="AH7168" s="9" t="s">
        <v>4613</v>
      </c>
    </row>
    <row r="7169" spans="1:34" ht="10.95" customHeight="1" outlineLevel="1" x14ac:dyDescent="0.25">
      <c r="A7169" t="s">
        <v>678</v>
      </c>
      <c r="C7169" s="3" t="s">
        <v>12965</v>
      </c>
      <c r="D7169" s="3">
        <v>294</v>
      </c>
      <c r="E7169" s="9">
        <v>1939</v>
      </c>
      <c r="F7169" s="7" t="s">
        <v>679</v>
      </c>
      <c r="G7169" s="7" t="s">
        <v>6451</v>
      </c>
      <c r="H7169" s="8" t="s">
        <v>2189</v>
      </c>
      <c r="I7169" s="8" t="s">
        <v>7165</v>
      </c>
      <c r="J7169" s="19">
        <v>1</v>
      </c>
      <c r="K7169" s="19" t="s">
        <v>7736</v>
      </c>
      <c r="L7169" s="11">
        <v>0.2</v>
      </c>
      <c r="M7169" s="11"/>
      <c r="N7169" s="24"/>
      <c r="P7169" s="32"/>
      <c r="T7169" s="19"/>
      <c r="U7169" s="3">
        <v>291</v>
      </c>
      <c r="X7169" t="str">
        <f t="shared" si="445"/>
        <v/>
      </c>
      <c r="Z7169" t="str">
        <f t="shared" si="446"/>
        <v/>
      </c>
      <c r="AB7169" s="9"/>
      <c r="AC7169" t="s">
        <v>2189</v>
      </c>
      <c r="AD7169">
        <f t="shared" si="447"/>
        <v>0</v>
      </c>
      <c r="AF7169" s="3"/>
      <c r="AG7169" t="s">
        <v>2190</v>
      </c>
      <c r="AH7169" s="9" t="s">
        <v>4925</v>
      </c>
    </row>
    <row r="7170" spans="1:34" ht="10.95" customHeight="1" outlineLevel="1" x14ac:dyDescent="0.25">
      <c r="A7170" t="s">
        <v>678</v>
      </c>
      <c r="C7170" s="3" t="s">
        <v>12965</v>
      </c>
      <c r="D7170" s="3">
        <v>295</v>
      </c>
      <c r="E7170" s="9">
        <v>1939</v>
      </c>
      <c r="F7170" s="7" t="s">
        <v>6127</v>
      </c>
      <c r="G7170" s="7" t="s">
        <v>6492</v>
      </c>
      <c r="H7170" s="8" t="s">
        <v>2189</v>
      </c>
      <c r="I7170" s="8" t="s">
        <v>7165</v>
      </c>
      <c r="J7170" s="19">
        <v>1</v>
      </c>
      <c r="K7170" s="19" t="s">
        <v>7736</v>
      </c>
      <c r="L7170" s="11">
        <v>0.2</v>
      </c>
      <c r="M7170" s="11"/>
      <c r="N7170" s="24"/>
      <c r="P7170" s="32"/>
      <c r="T7170" s="19"/>
      <c r="U7170" s="3">
        <v>292</v>
      </c>
      <c r="X7170" t="str">
        <f t="shared" ref="X7170:X7233" si="448">IF(COUNTIF(F7170,"*fdc*"),1,"")</f>
        <v/>
      </c>
      <c r="Z7170" t="str">
        <f t="shared" ref="Z7170:Z7233" si="449">IF(COUNTIF(F7170,"*s/s*"),1,"")</f>
        <v/>
      </c>
      <c r="AB7170" s="9"/>
      <c r="AC7170" t="s">
        <v>2189</v>
      </c>
      <c r="AD7170">
        <f t="shared" si="447"/>
        <v>0</v>
      </c>
      <c r="AF7170" s="3"/>
      <c r="AG7170" t="s">
        <v>2190</v>
      </c>
      <c r="AH7170" s="9" t="s">
        <v>4623</v>
      </c>
    </row>
    <row r="7171" spans="1:34" ht="10.95" customHeight="1" outlineLevel="1" x14ac:dyDescent="0.25">
      <c r="A7171" t="s">
        <v>678</v>
      </c>
      <c r="C7171" s="3" t="s">
        <v>12965</v>
      </c>
      <c r="D7171" s="3">
        <v>296</v>
      </c>
      <c r="E7171" s="9">
        <v>1939</v>
      </c>
      <c r="F7171" s="7" t="s">
        <v>5725</v>
      </c>
      <c r="G7171" s="7" t="s">
        <v>820</v>
      </c>
      <c r="H7171" s="8" t="s">
        <v>2189</v>
      </c>
      <c r="I7171" s="8" t="s">
        <v>7165</v>
      </c>
      <c r="J7171" s="19">
        <v>3</v>
      </c>
      <c r="K7171" s="19" t="s">
        <v>7736</v>
      </c>
      <c r="L7171" s="11">
        <v>0.2</v>
      </c>
      <c r="M7171" s="11"/>
      <c r="N7171" s="24"/>
      <c r="P7171" s="32"/>
      <c r="T7171" s="19"/>
      <c r="U7171" s="3">
        <v>293</v>
      </c>
      <c r="X7171" t="str">
        <f t="shared" si="448"/>
        <v/>
      </c>
      <c r="Z7171" t="str">
        <f t="shared" si="449"/>
        <v/>
      </c>
      <c r="AB7171" s="9"/>
      <c r="AC7171" t="s">
        <v>2189</v>
      </c>
      <c r="AD7171">
        <f t="shared" si="447"/>
        <v>0</v>
      </c>
      <c r="AF7171" s="3"/>
      <c r="AG7171" t="s">
        <v>2190</v>
      </c>
      <c r="AH7171" s="9" t="s">
        <v>4623</v>
      </c>
    </row>
    <row r="7172" spans="1:34" ht="10.95" customHeight="1" outlineLevel="1" x14ac:dyDescent="0.25">
      <c r="A7172" t="s">
        <v>678</v>
      </c>
      <c r="C7172" s="3" t="s">
        <v>12965</v>
      </c>
      <c r="D7172" s="3" t="s">
        <v>7169</v>
      </c>
      <c r="E7172" s="9">
        <v>1939</v>
      </c>
      <c r="F7172" s="7" t="s">
        <v>3784</v>
      </c>
      <c r="G7172" s="7" t="s">
        <v>5401</v>
      </c>
      <c r="H7172" s="8" t="s">
        <v>968</v>
      </c>
      <c r="I7172" s="8" t="s">
        <v>7165</v>
      </c>
      <c r="J7172" s="19">
        <v>1</v>
      </c>
      <c r="K7172" s="19" t="s">
        <v>123</v>
      </c>
      <c r="L7172" s="11"/>
      <c r="M7172" s="11"/>
      <c r="N7172" s="24"/>
      <c r="P7172" s="32"/>
      <c r="T7172" s="19"/>
      <c r="U7172" s="3" t="s">
        <v>2191</v>
      </c>
      <c r="X7172" t="str">
        <f t="shared" si="448"/>
        <v/>
      </c>
      <c r="Z7172" t="str">
        <f t="shared" si="449"/>
        <v/>
      </c>
      <c r="AB7172" s="9"/>
      <c r="AC7172" t="s">
        <v>968</v>
      </c>
      <c r="AD7172">
        <f t="shared" si="447"/>
        <v>0</v>
      </c>
      <c r="AF7172" s="3"/>
      <c r="AG7172" t="s">
        <v>2190</v>
      </c>
      <c r="AH7172" s="9" t="s">
        <v>4623</v>
      </c>
    </row>
    <row r="7173" spans="1:34" ht="10.95" customHeight="1" outlineLevel="1" x14ac:dyDescent="0.25">
      <c r="A7173" t="s">
        <v>678</v>
      </c>
      <c r="C7173" s="3" t="s">
        <v>12965</v>
      </c>
      <c r="D7173" s="3">
        <v>302</v>
      </c>
      <c r="E7173" s="9">
        <v>1940</v>
      </c>
      <c r="F7173" s="7" t="s">
        <v>679</v>
      </c>
      <c r="G7173" s="7" t="s">
        <v>3833</v>
      </c>
      <c r="H7173" s="8" t="s">
        <v>2340</v>
      </c>
      <c r="I7173" s="8" t="s">
        <v>7170</v>
      </c>
      <c r="J7173" s="19">
        <v>3</v>
      </c>
      <c r="K7173" s="19" t="s">
        <v>7736</v>
      </c>
      <c r="L7173" s="11">
        <v>0.5</v>
      </c>
      <c r="M7173" s="11"/>
      <c r="N7173" s="24"/>
      <c r="P7173" s="32"/>
      <c r="T7173" s="19"/>
      <c r="U7173" s="3">
        <v>300</v>
      </c>
      <c r="X7173" t="str">
        <f t="shared" si="448"/>
        <v/>
      </c>
      <c r="Z7173" t="str">
        <f t="shared" si="449"/>
        <v/>
      </c>
      <c r="AB7173" s="9"/>
      <c r="AC7173" t="s">
        <v>2340</v>
      </c>
      <c r="AD7173">
        <f t="shared" si="447"/>
        <v>0</v>
      </c>
      <c r="AF7173" s="3"/>
      <c r="AG7173" t="s">
        <v>2341</v>
      </c>
      <c r="AH7173" s="9" t="s">
        <v>4613</v>
      </c>
    </row>
    <row r="7174" spans="1:34" ht="10.95" customHeight="1" outlineLevel="1" x14ac:dyDescent="0.25">
      <c r="A7174" t="s">
        <v>678</v>
      </c>
      <c r="C7174" s="3" t="s">
        <v>12965</v>
      </c>
      <c r="D7174" s="3">
        <v>305</v>
      </c>
      <c r="E7174" s="9">
        <v>1940</v>
      </c>
      <c r="F7174" s="7" t="s">
        <v>6000</v>
      </c>
      <c r="G7174" s="7" t="s">
        <v>2294</v>
      </c>
      <c r="H7174" s="8" t="s">
        <v>2342</v>
      </c>
      <c r="I7174" s="8" t="s">
        <v>7171</v>
      </c>
      <c r="J7174" s="19">
        <v>3</v>
      </c>
      <c r="K7174" s="19" t="s">
        <v>7736</v>
      </c>
      <c r="L7174" s="11">
        <v>0.2</v>
      </c>
      <c r="M7174" s="11"/>
      <c r="N7174" s="24"/>
      <c r="P7174" s="32"/>
      <c r="T7174" s="19"/>
      <c r="U7174" s="3">
        <v>303</v>
      </c>
      <c r="X7174" t="str">
        <f t="shared" si="448"/>
        <v/>
      </c>
      <c r="Z7174" t="str">
        <f t="shared" si="449"/>
        <v/>
      </c>
      <c r="AB7174" s="9"/>
      <c r="AC7174" t="s">
        <v>2342</v>
      </c>
      <c r="AD7174">
        <f t="shared" si="447"/>
        <v>0</v>
      </c>
      <c r="AF7174" s="3"/>
      <c r="AG7174" t="s">
        <v>1337</v>
      </c>
      <c r="AH7174" s="9" t="s">
        <v>4613</v>
      </c>
    </row>
    <row r="7175" spans="1:34" ht="10.95" customHeight="1" outlineLevel="1" x14ac:dyDescent="0.25">
      <c r="A7175" t="s">
        <v>678</v>
      </c>
      <c r="C7175" s="3" t="s">
        <v>12965</v>
      </c>
      <c r="D7175" s="3">
        <v>306</v>
      </c>
      <c r="E7175" s="9">
        <v>1940</v>
      </c>
      <c r="F7175" s="7" t="s">
        <v>679</v>
      </c>
      <c r="G7175" s="7" t="s">
        <v>6451</v>
      </c>
      <c r="H7175" s="8" t="s">
        <v>2342</v>
      </c>
      <c r="I7175" s="8" t="s">
        <v>7171</v>
      </c>
      <c r="J7175" s="19">
        <v>1</v>
      </c>
      <c r="K7175" s="19" t="s">
        <v>7736</v>
      </c>
      <c r="L7175" s="11">
        <v>0.2</v>
      </c>
      <c r="M7175" s="11"/>
      <c r="N7175" s="24"/>
      <c r="P7175" s="32"/>
      <c r="T7175" s="19"/>
      <c r="U7175" s="3">
        <v>304</v>
      </c>
      <c r="X7175" t="str">
        <f t="shared" si="448"/>
        <v/>
      </c>
      <c r="Z7175" t="str">
        <f t="shared" si="449"/>
        <v/>
      </c>
      <c r="AB7175" s="9"/>
      <c r="AC7175" t="s">
        <v>2342</v>
      </c>
      <c r="AD7175">
        <f t="shared" si="447"/>
        <v>0</v>
      </c>
      <c r="AF7175" s="3"/>
      <c r="AG7175" t="s">
        <v>1337</v>
      </c>
      <c r="AH7175" s="9" t="s">
        <v>4925</v>
      </c>
    </row>
    <row r="7176" spans="1:34" ht="10.95" customHeight="1" outlineLevel="1" x14ac:dyDescent="0.25">
      <c r="A7176" t="s">
        <v>678</v>
      </c>
      <c r="C7176" s="3" t="s">
        <v>12965</v>
      </c>
      <c r="D7176" s="3">
        <v>307</v>
      </c>
      <c r="E7176" s="9">
        <v>1940</v>
      </c>
      <c r="F7176" s="7" t="s">
        <v>6127</v>
      </c>
      <c r="G7176" s="7" t="s">
        <v>6492</v>
      </c>
      <c r="H7176" s="8" t="s">
        <v>2342</v>
      </c>
      <c r="I7176" s="8" t="s">
        <v>7171</v>
      </c>
      <c r="J7176" s="19">
        <v>5</v>
      </c>
      <c r="K7176" s="19" t="s">
        <v>7736</v>
      </c>
      <c r="L7176" s="11">
        <v>0.2</v>
      </c>
      <c r="M7176" s="11"/>
      <c r="N7176" s="24"/>
      <c r="P7176" s="32"/>
      <c r="T7176" s="19"/>
      <c r="U7176" s="3">
        <v>305</v>
      </c>
      <c r="X7176" t="str">
        <f t="shared" si="448"/>
        <v/>
      </c>
      <c r="Z7176" t="str">
        <f t="shared" si="449"/>
        <v/>
      </c>
      <c r="AB7176" s="9"/>
      <c r="AC7176" t="s">
        <v>2342</v>
      </c>
      <c r="AD7176">
        <f t="shared" si="447"/>
        <v>0</v>
      </c>
      <c r="AF7176" s="3"/>
      <c r="AG7176" t="s">
        <v>1337</v>
      </c>
      <c r="AH7176" s="9" t="s">
        <v>4925</v>
      </c>
    </row>
    <row r="7177" spans="1:34" ht="10.95" customHeight="1" outlineLevel="1" x14ac:dyDescent="0.25">
      <c r="A7177" t="s">
        <v>678</v>
      </c>
      <c r="C7177" s="3" t="s">
        <v>12965</v>
      </c>
      <c r="D7177" s="3">
        <v>308</v>
      </c>
      <c r="E7177" s="9">
        <v>1940</v>
      </c>
      <c r="F7177" s="7" t="s">
        <v>5725</v>
      </c>
      <c r="G7177" s="7" t="s">
        <v>820</v>
      </c>
      <c r="H7177" s="8" t="s">
        <v>2342</v>
      </c>
      <c r="I7177" s="8" t="s">
        <v>7171</v>
      </c>
      <c r="J7177" s="19">
        <v>3</v>
      </c>
      <c r="K7177" s="19" t="s">
        <v>7736</v>
      </c>
      <c r="L7177" s="11">
        <v>0.2</v>
      </c>
      <c r="M7177" s="11"/>
      <c r="N7177" s="24"/>
      <c r="P7177" s="32"/>
      <c r="T7177" s="19"/>
      <c r="U7177" s="3">
        <v>306</v>
      </c>
      <c r="X7177" t="str">
        <f t="shared" si="448"/>
        <v/>
      </c>
      <c r="Z7177" t="str">
        <f t="shared" si="449"/>
        <v/>
      </c>
      <c r="AB7177" s="9"/>
      <c r="AC7177" t="s">
        <v>2342</v>
      </c>
      <c r="AD7177">
        <f t="shared" si="447"/>
        <v>0</v>
      </c>
      <c r="AF7177" s="3"/>
      <c r="AG7177" t="s">
        <v>1337</v>
      </c>
      <c r="AH7177" s="9" t="s">
        <v>4925</v>
      </c>
    </row>
    <row r="7178" spans="1:34" ht="10.95" customHeight="1" outlineLevel="1" x14ac:dyDescent="0.25">
      <c r="A7178" t="s">
        <v>678</v>
      </c>
      <c r="C7178" s="3" t="s">
        <v>12965</v>
      </c>
      <c r="D7178" s="3" t="s">
        <v>7172</v>
      </c>
      <c r="E7178" s="9">
        <v>1940</v>
      </c>
      <c r="F7178" s="7" t="s">
        <v>755</v>
      </c>
      <c r="G7178" s="7"/>
      <c r="H7178" s="8" t="s">
        <v>2342</v>
      </c>
      <c r="I7178" s="8" t="s">
        <v>7171</v>
      </c>
      <c r="J7178" s="19">
        <v>1</v>
      </c>
      <c r="K7178" s="19" t="s">
        <v>123</v>
      </c>
      <c r="L7178" s="11"/>
      <c r="M7178" s="11"/>
      <c r="N7178" s="24"/>
      <c r="P7178" s="32"/>
      <c r="T7178" s="19"/>
      <c r="U7178" s="3" t="s">
        <v>1338</v>
      </c>
      <c r="X7178" t="str">
        <f t="shared" si="448"/>
        <v/>
      </c>
      <c r="Z7178">
        <f t="shared" si="449"/>
        <v>1</v>
      </c>
      <c r="AB7178" s="9"/>
      <c r="AC7178" t="s">
        <v>2342</v>
      </c>
      <c r="AD7178">
        <f t="shared" si="447"/>
        <v>0</v>
      </c>
      <c r="AF7178" s="3"/>
      <c r="AG7178" t="s">
        <v>1337</v>
      </c>
      <c r="AH7178" s="9" t="s">
        <v>4526</v>
      </c>
    </row>
    <row r="7179" spans="1:34" ht="10.95" customHeight="1" outlineLevel="1" x14ac:dyDescent="0.25">
      <c r="A7179" t="s">
        <v>678</v>
      </c>
      <c r="C7179" s="3" t="s">
        <v>12965</v>
      </c>
      <c r="D7179" s="3">
        <v>309</v>
      </c>
      <c r="E7179" s="9">
        <v>1940</v>
      </c>
      <c r="F7179" s="7" t="s">
        <v>6000</v>
      </c>
      <c r="G7179" s="7" t="s">
        <v>2294</v>
      </c>
      <c r="H7179" s="8" t="s">
        <v>2340</v>
      </c>
      <c r="I7179" s="8" t="s">
        <v>7173</v>
      </c>
      <c r="J7179" s="19">
        <v>3</v>
      </c>
      <c r="K7179" s="19" t="s">
        <v>7736</v>
      </c>
      <c r="L7179" s="11">
        <v>1</v>
      </c>
      <c r="M7179" s="11"/>
      <c r="N7179" s="24"/>
      <c r="P7179" s="32"/>
      <c r="T7179" s="19"/>
      <c r="U7179" s="3">
        <v>308</v>
      </c>
      <c r="X7179" t="str">
        <f t="shared" si="448"/>
        <v/>
      </c>
      <c r="Z7179" t="str">
        <f t="shared" si="449"/>
        <v/>
      </c>
      <c r="AB7179" s="9"/>
      <c r="AC7179" t="s">
        <v>2340</v>
      </c>
      <c r="AD7179">
        <f t="shared" si="447"/>
        <v>0</v>
      </c>
      <c r="AF7179" s="3"/>
      <c r="AG7179" t="s">
        <v>2341</v>
      </c>
      <c r="AH7179" s="9" t="s">
        <v>4613</v>
      </c>
    </row>
    <row r="7180" spans="1:34" ht="10.95" customHeight="1" outlineLevel="1" x14ac:dyDescent="0.25">
      <c r="A7180" t="s">
        <v>678</v>
      </c>
      <c r="C7180" s="3" t="s">
        <v>12965</v>
      </c>
      <c r="D7180" s="3">
        <v>310</v>
      </c>
      <c r="E7180" s="9">
        <v>1940</v>
      </c>
      <c r="F7180" s="7" t="s">
        <v>679</v>
      </c>
      <c r="G7180" s="7" t="s">
        <v>6507</v>
      </c>
      <c r="H7180" s="8" t="s">
        <v>2340</v>
      </c>
      <c r="I7180" s="8" t="s">
        <v>7173</v>
      </c>
      <c r="J7180" s="19">
        <v>1</v>
      </c>
      <c r="K7180" s="19" t="s">
        <v>7736</v>
      </c>
      <c r="L7180" s="11">
        <v>1</v>
      </c>
      <c r="M7180" s="11"/>
      <c r="N7180" s="24"/>
      <c r="P7180" s="32"/>
      <c r="T7180" s="19"/>
      <c r="U7180" s="3">
        <v>309</v>
      </c>
      <c r="X7180" t="str">
        <f t="shared" si="448"/>
        <v/>
      </c>
      <c r="Z7180" t="str">
        <f t="shared" si="449"/>
        <v/>
      </c>
      <c r="AB7180" s="9"/>
      <c r="AC7180" t="s">
        <v>2340</v>
      </c>
      <c r="AD7180">
        <f t="shared" si="447"/>
        <v>0</v>
      </c>
      <c r="AF7180" s="3"/>
      <c r="AG7180" t="s">
        <v>2341</v>
      </c>
      <c r="AH7180" s="9" t="s">
        <v>4925</v>
      </c>
    </row>
    <row r="7181" spans="1:34" ht="10.95" customHeight="1" outlineLevel="1" x14ac:dyDescent="0.25">
      <c r="A7181" t="s">
        <v>678</v>
      </c>
      <c r="C7181" s="3" t="s">
        <v>12965</v>
      </c>
      <c r="D7181" s="3">
        <v>311</v>
      </c>
      <c r="E7181" s="9">
        <v>1940</v>
      </c>
      <c r="F7181" s="7" t="s">
        <v>6127</v>
      </c>
      <c r="G7181" s="7" t="s">
        <v>6492</v>
      </c>
      <c r="H7181" s="8" t="s">
        <v>2340</v>
      </c>
      <c r="I7181" s="8" t="s">
        <v>7173</v>
      </c>
      <c r="J7181" s="19">
        <v>3</v>
      </c>
      <c r="K7181" s="19" t="s">
        <v>7736</v>
      </c>
      <c r="L7181" s="11">
        <v>1</v>
      </c>
      <c r="M7181" s="11"/>
      <c r="N7181" s="24"/>
      <c r="P7181" s="32"/>
      <c r="T7181" s="19"/>
      <c r="U7181" s="3">
        <v>310</v>
      </c>
      <c r="X7181" t="str">
        <f t="shared" si="448"/>
        <v/>
      </c>
      <c r="Z7181" t="str">
        <f t="shared" si="449"/>
        <v/>
      </c>
      <c r="AB7181" s="9"/>
      <c r="AC7181" t="s">
        <v>2340</v>
      </c>
      <c r="AD7181">
        <f t="shared" si="447"/>
        <v>0</v>
      </c>
      <c r="AF7181" s="3"/>
      <c r="AG7181" t="s">
        <v>2341</v>
      </c>
      <c r="AH7181" s="9" t="s">
        <v>4925</v>
      </c>
    </row>
    <row r="7182" spans="1:34" ht="10.95" customHeight="1" outlineLevel="1" x14ac:dyDescent="0.25">
      <c r="A7182" t="s">
        <v>678</v>
      </c>
      <c r="C7182" s="3" t="s">
        <v>12965</v>
      </c>
      <c r="D7182" s="3">
        <v>312</v>
      </c>
      <c r="E7182" s="9">
        <v>1940</v>
      </c>
      <c r="F7182" s="7" t="s">
        <v>5725</v>
      </c>
      <c r="G7182" s="7" t="s">
        <v>4461</v>
      </c>
      <c r="H7182" s="8" t="s">
        <v>2340</v>
      </c>
      <c r="I7182" s="8" t="s">
        <v>7173</v>
      </c>
      <c r="J7182" s="19">
        <v>3</v>
      </c>
      <c r="K7182" s="19" t="s">
        <v>7736</v>
      </c>
      <c r="L7182" s="11">
        <v>1</v>
      </c>
      <c r="M7182" s="11"/>
      <c r="N7182" s="24"/>
      <c r="P7182" s="32"/>
      <c r="T7182" s="19"/>
      <c r="U7182" s="3">
        <v>311</v>
      </c>
      <c r="X7182" t="str">
        <f t="shared" si="448"/>
        <v/>
      </c>
      <c r="Z7182" t="str">
        <f t="shared" si="449"/>
        <v/>
      </c>
      <c r="AB7182" s="9"/>
      <c r="AC7182" t="s">
        <v>2340</v>
      </c>
      <c r="AD7182">
        <f t="shared" si="447"/>
        <v>0</v>
      </c>
      <c r="AF7182" s="3"/>
      <c r="AG7182" t="s">
        <v>2341</v>
      </c>
      <c r="AH7182" s="9" t="s">
        <v>4925</v>
      </c>
    </row>
    <row r="7183" spans="1:34" ht="10.95" customHeight="1" outlineLevel="1" x14ac:dyDescent="0.25">
      <c r="A7183" t="s">
        <v>678</v>
      </c>
      <c r="C7183" s="3" t="s">
        <v>12965</v>
      </c>
      <c r="D7183" s="3" t="s">
        <v>7174</v>
      </c>
      <c r="E7183" s="9">
        <v>1940</v>
      </c>
      <c r="F7183" s="7" t="s">
        <v>755</v>
      </c>
      <c r="G7183" s="7" t="s">
        <v>5401</v>
      </c>
      <c r="H7183" s="8" t="s">
        <v>2340</v>
      </c>
      <c r="I7183" s="8" t="s">
        <v>7173</v>
      </c>
      <c r="J7183" s="19">
        <v>1</v>
      </c>
      <c r="K7183" s="19" t="s">
        <v>123</v>
      </c>
      <c r="L7183" s="11"/>
      <c r="M7183" s="11"/>
      <c r="N7183" s="24"/>
      <c r="P7183" s="32"/>
      <c r="T7183" s="19"/>
      <c r="U7183" s="3" t="s">
        <v>1339</v>
      </c>
      <c r="X7183" t="str">
        <f t="shared" si="448"/>
        <v/>
      </c>
      <c r="Z7183">
        <f t="shared" si="449"/>
        <v>1</v>
      </c>
      <c r="AB7183" s="9"/>
      <c r="AC7183" t="s">
        <v>2340</v>
      </c>
      <c r="AD7183">
        <f t="shared" si="447"/>
        <v>0</v>
      </c>
      <c r="AF7183" s="3"/>
      <c r="AG7183" t="s">
        <v>2341</v>
      </c>
      <c r="AH7183" s="9" t="s">
        <v>4526</v>
      </c>
    </row>
    <row r="7184" spans="1:34" ht="10.95" customHeight="1" outlineLevel="1" x14ac:dyDescent="0.25">
      <c r="A7184" t="s">
        <v>678</v>
      </c>
      <c r="C7184" s="3" t="s">
        <v>12965</v>
      </c>
      <c r="D7184" s="3">
        <v>316</v>
      </c>
      <c r="E7184" s="9">
        <v>1941</v>
      </c>
      <c r="F7184" s="7" t="s">
        <v>6000</v>
      </c>
      <c r="G7184" s="7" t="s">
        <v>2294</v>
      </c>
      <c r="H7184" s="8" t="s">
        <v>1340</v>
      </c>
      <c r="I7184" s="8" t="s">
        <v>7176</v>
      </c>
      <c r="J7184" s="19">
        <v>3</v>
      </c>
      <c r="K7184" s="19" t="s">
        <v>7736</v>
      </c>
      <c r="L7184" s="11">
        <v>1.3</v>
      </c>
      <c r="M7184" s="11"/>
      <c r="N7184" s="24"/>
      <c r="P7184" s="32"/>
      <c r="T7184" s="19"/>
      <c r="U7184" s="3">
        <v>315</v>
      </c>
      <c r="X7184" t="str">
        <f t="shared" si="448"/>
        <v/>
      </c>
      <c r="Z7184" t="str">
        <f t="shared" si="449"/>
        <v/>
      </c>
      <c r="AB7184" s="9"/>
      <c r="AC7184" t="s">
        <v>1340</v>
      </c>
      <c r="AD7184">
        <f t="shared" si="447"/>
        <v>0</v>
      </c>
      <c r="AF7184" s="3"/>
      <c r="AG7184" t="s">
        <v>69</v>
      </c>
      <c r="AH7184" s="9" t="s">
        <v>4613</v>
      </c>
    </row>
    <row r="7185" spans="1:34" ht="10.95" customHeight="1" outlineLevel="1" x14ac:dyDescent="0.25">
      <c r="A7185" t="s">
        <v>678</v>
      </c>
      <c r="C7185" s="3" t="s">
        <v>12965</v>
      </c>
      <c r="D7185" s="3" t="s">
        <v>7175</v>
      </c>
      <c r="E7185" s="9">
        <v>1941</v>
      </c>
      <c r="F7185" s="7" t="s">
        <v>3784</v>
      </c>
      <c r="G7185" s="7"/>
      <c r="H7185" s="8" t="s">
        <v>1340</v>
      </c>
      <c r="I7185" s="8" t="s">
        <v>7176</v>
      </c>
      <c r="J7185" s="19">
        <v>3</v>
      </c>
      <c r="K7185" s="19" t="s">
        <v>123</v>
      </c>
      <c r="L7185" s="11"/>
      <c r="M7185" s="11"/>
      <c r="N7185" s="24"/>
      <c r="P7185" s="32"/>
      <c r="T7185" s="19"/>
      <c r="U7185" s="3" t="s">
        <v>1740</v>
      </c>
      <c r="X7185" t="str">
        <f t="shared" si="448"/>
        <v/>
      </c>
      <c r="Z7185" t="str">
        <f t="shared" si="449"/>
        <v/>
      </c>
      <c r="AB7185" s="9"/>
      <c r="AC7185" t="s">
        <v>1340</v>
      </c>
      <c r="AD7185">
        <f t="shared" si="447"/>
        <v>0</v>
      </c>
      <c r="AF7185" s="3"/>
      <c r="AG7185" t="s">
        <v>69</v>
      </c>
      <c r="AH7185" s="9" t="s">
        <v>4623</v>
      </c>
    </row>
    <row r="7186" spans="1:34" ht="10.95" customHeight="1" outlineLevel="1" x14ac:dyDescent="0.25">
      <c r="A7186" t="s">
        <v>678</v>
      </c>
      <c r="C7186" s="3" t="s">
        <v>12965</v>
      </c>
      <c r="D7186" s="3">
        <v>332</v>
      </c>
      <c r="E7186" s="9">
        <v>1944</v>
      </c>
      <c r="F7186" s="7" t="s">
        <v>5725</v>
      </c>
      <c r="G7186" s="7" t="s">
        <v>1677</v>
      </c>
      <c r="H7186" s="8" t="s">
        <v>5402</v>
      </c>
      <c r="I7186" s="8" t="s">
        <v>7178</v>
      </c>
      <c r="J7186" s="19">
        <v>1</v>
      </c>
      <c r="K7186" s="19" t="s">
        <v>7736</v>
      </c>
      <c r="L7186" s="11">
        <v>0.6</v>
      </c>
      <c r="M7186" s="11"/>
      <c r="N7186" s="24"/>
      <c r="P7186" s="32"/>
      <c r="T7186" s="19"/>
      <c r="U7186" s="3" t="s">
        <v>2068</v>
      </c>
      <c r="X7186" t="str">
        <f t="shared" si="448"/>
        <v/>
      </c>
      <c r="Z7186" t="str">
        <f t="shared" si="449"/>
        <v/>
      </c>
      <c r="AB7186" s="9"/>
      <c r="AC7186" t="s">
        <v>5402</v>
      </c>
      <c r="AD7186">
        <f t="shared" si="447"/>
        <v>1</v>
      </c>
      <c r="AF7186" s="3"/>
      <c r="AG7186" t="s">
        <v>4924</v>
      </c>
      <c r="AH7186" s="9" t="s">
        <v>4613</v>
      </c>
    </row>
    <row r="7187" spans="1:34" ht="10.95" customHeight="1" outlineLevel="1" x14ac:dyDescent="0.25">
      <c r="A7187" t="s">
        <v>678</v>
      </c>
      <c r="C7187" s="3" t="s">
        <v>12965</v>
      </c>
      <c r="D7187" s="3">
        <v>338</v>
      </c>
      <c r="E7187" s="9">
        <v>1942</v>
      </c>
      <c r="F7187" s="7" t="s">
        <v>679</v>
      </c>
      <c r="G7187" s="7" t="s">
        <v>593</v>
      </c>
      <c r="H7187" s="8" t="s">
        <v>5402</v>
      </c>
      <c r="I7187" s="8" t="s">
        <v>7177</v>
      </c>
      <c r="J7187" s="19">
        <v>1</v>
      </c>
      <c r="K7187" s="19" t="s">
        <v>7736</v>
      </c>
      <c r="L7187" s="11">
        <v>0.1</v>
      </c>
      <c r="M7187" s="11"/>
      <c r="N7187" s="24"/>
      <c r="P7187" s="32"/>
      <c r="T7187" s="19"/>
      <c r="U7187" s="3">
        <v>330</v>
      </c>
      <c r="X7187" t="str">
        <f t="shared" si="448"/>
        <v/>
      </c>
      <c r="Z7187" t="str">
        <f t="shared" si="449"/>
        <v/>
      </c>
      <c r="AB7187" s="9"/>
      <c r="AC7187" t="s">
        <v>5402</v>
      </c>
      <c r="AD7187">
        <f t="shared" si="447"/>
        <v>1</v>
      </c>
      <c r="AF7187" s="3"/>
      <c r="AG7187" t="s">
        <v>4924</v>
      </c>
      <c r="AH7187" s="9" t="s">
        <v>4613</v>
      </c>
    </row>
    <row r="7188" spans="1:34" ht="10.95" customHeight="1" outlineLevel="1" x14ac:dyDescent="0.25">
      <c r="A7188" t="s">
        <v>678</v>
      </c>
      <c r="C7188" s="3" t="s">
        <v>12965</v>
      </c>
      <c r="D7188" s="3">
        <v>358</v>
      </c>
      <c r="E7188" s="9">
        <v>1945</v>
      </c>
      <c r="F7188" s="7" t="s">
        <v>6127</v>
      </c>
      <c r="G7188" s="7" t="s">
        <v>6575</v>
      </c>
      <c r="H7188" s="8" t="s">
        <v>5402</v>
      </c>
      <c r="I7188" s="8" t="s">
        <v>7179</v>
      </c>
      <c r="J7188" s="19">
        <v>1</v>
      </c>
      <c r="K7188" s="19" t="s">
        <v>7736</v>
      </c>
      <c r="L7188" s="11">
        <v>0.1</v>
      </c>
      <c r="M7188" s="11"/>
      <c r="N7188" s="24"/>
      <c r="P7188" s="32"/>
      <c r="R7188">
        <v>1</v>
      </c>
      <c r="S7188">
        <v>1</v>
      </c>
      <c r="T7188" s="19"/>
      <c r="U7188" s="3">
        <v>355</v>
      </c>
      <c r="X7188" t="str">
        <f t="shared" si="448"/>
        <v/>
      </c>
      <c r="Z7188" t="str">
        <f t="shared" si="449"/>
        <v/>
      </c>
      <c r="AB7188" s="9"/>
      <c r="AC7188" t="s">
        <v>5402</v>
      </c>
      <c r="AD7188">
        <f t="shared" si="447"/>
        <v>1</v>
      </c>
      <c r="AF7188" s="3"/>
      <c r="AG7188" t="s">
        <v>4924</v>
      </c>
      <c r="AH7188" s="9" t="s">
        <v>4613</v>
      </c>
    </row>
    <row r="7189" spans="1:34" ht="10.95" customHeight="1" outlineLevel="1" x14ac:dyDescent="0.25">
      <c r="A7189" t="s">
        <v>678</v>
      </c>
      <c r="C7189" s="3" t="s">
        <v>12965</v>
      </c>
      <c r="D7189" s="3">
        <v>359</v>
      </c>
      <c r="E7189" s="9">
        <v>1944</v>
      </c>
      <c r="F7189" s="7" t="s">
        <v>5725</v>
      </c>
      <c r="G7189" s="7" t="s">
        <v>1677</v>
      </c>
      <c r="H7189" s="8" t="s">
        <v>5402</v>
      </c>
      <c r="I7189" s="8" t="s">
        <v>7179</v>
      </c>
      <c r="J7189" s="19">
        <v>1</v>
      </c>
      <c r="K7189" s="19" t="s">
        <v>7736</v>
      </c>
      <c r="L7189" s="11">
        <v>0.6</v>
      </c>
      <c r="M7189" s="11"/>
      <c r="N7189" s="24"/>
      <c r="P7189" s="32"/>
      <c r="T7189" s="19"/>
      <c r="U7189" s="3" t="s">
        <v>2067</v>
      </c>
      <c r="X7189" t="str">
        <f t="shared" si="448"/>
        <v/>
      </c>
      <c r="Z7189" t="str">
        <f t="shared" si="449"/>
        <v/>
      </c>
      <c r="AB7189" s="9"/>
      <c r="AC7189" t="s">
        <v>5402</v>
      </c>
      <c r="AD7189">
        <f t="shared" si="447"/>
        <v>1</v>
      </c>
      <c r="AF7189" s="3"/>
      <c r="AG7189" t="s">
        <v>4924</v>
      </c>
      <c r="AH7189" s="9" t="s">
        <v>4613</v>
      </c>
    </row>
    <row r="7190" spans="1:34" ht="10.95" customHeight="1" outlineLevel="1" x14ac:dyDescent="0.25">
      <c r="A7190" t="s">
        <v>678</v>
      </c>
      <c r="C7190" s="3" t="s">
        <v>12965</v>
      </c>
      <c r="D7190" s="3">
        <v>365</v>
      </c>
      <c r="E7190" s="9">
        <v>1946</v>
      </c>
      <c r="F7190" s="7" t="s">
        <v>1341</v>
      </c>
      <c r="G7190" s="7" t="s">
        <v>4261</v>
      </c>
      <c r="H7190" s="8" t="s">
        <v>5402</v>
      </c>
      <c r="I7190" s="8" t="s">
        <v>7182</v>
      </c>
      <c r="J7190" s="19">
        <v>1</v>
      </c>
      <c r="K7190" s="19" t="s">
        <v>7736</v>
      </c>
      <c r="L7190" s="11">
        <v>0.1</v>
      </c>
      <c r="M7190" s="11"/>
      <c r="N7190" s="24"/>
      <c r="P7190" s="32"/>
      <c r="T7190" s="19"/>
      <c r="U7190" s="3" t="s">
        <v>1342</v>
      </c>
      <c r="X7190" t="str">
        <f t="shared" si="448"/>
        <v/>
      </c>
      <c r="Z7190" t="str">
        <f t="shared" si="449"/>
        <v/>
      </c>
      <c r="AB7190" s="9"/>
      <c r="AC7190" t="s">
        <v>5402</v>
      </c>
      <c r="AD7190">
        <f t="shared" si="447"/>
        <v>1</v>
      </c>
      <c r="AF7190" s="3"/>
      <c r="AG7190" t="s">
        <v>4924</v>
      </c>
      <c r="AH7190" s="9" t="s">
        <v>4925</v>
      </c>
    </row>
    <row r="7191" spans="1:34" ht="10.95" customHeight="1" outlineLevel="1" x14ac:dyDescent="0.25">
      <c r="A7191" t="s">
        <v>678</v>
      </c>
      <c r="C7191" s="3" t="s">
        <v>12965</v>
      </c>
      <c r="D7191" s="3" t="s">
        <v>7181</v>
      </c>
      <c r="E7191" s="9">
        <v>1946</v>
      </c>
      <c r="F7191" s="7" t="s">
        <v>1341</v>
      </c>
      <c r="G7191" s="7" t="s">
        <v>2293</v>
      </c>
      <c r="H7191" s="8" t="s">
        <v>5402</v>
      </c>
      <c r="I7191" s="8" t="s">
        <v>7182</v>
      </c>
      <c r="J7191" s="19">
        <v>1</v>
      </c>
      <c r="K7191" s="19" t="s">
        <v>7736</v>
      </c>
      <c r="L7191" s="11">
        <v>0.1</v>
      </c>
      <c r="M7191" s="11"/>
      <c r="N7191" s="24"/>
      <c r="P7191" s="32"/>
      <c r="T7191" s="19"/>
      <c r="U7191" s="3">
        <v>364</v>
      </c>
      <c r="X7191" t="str">
        <f t="shared" si="448"/>
        <v/>
      </c>
      <c r="Z7191" t="str">
        <f t="shared" si="449"/>
        <v/>
      </c>
      <c r="AB7191" s="9"/>
      <c r="AC7191" t="s">
        <v>5402</v>
      </c>
      <c r="AD7191">
        <f t="shared" ref="AD7191:AD7254" si="450">COUNTIF(H7191,"*Fuji*")</f>
        <v>1</v>
      </c>
      <c r="AF7191" s="3"/>
      <c r="AG7191" t="s">
        <v>4924</v>
      </c>
      <c r="AH7191" s="9" t="s">
        <v>4613</v>
      </c>
    </row>
    <row r="7192" spans="1:34" ht="10.95" customHeight="1" outlineLevel="1" x14ac:dyDescent="0.25">
      <c r="A7192" t="s">
        <v>678</v>
      </c>
      <c r="C7192" s="3" t="s">
        <v>12965</v>
      </c>
      <c r="D7192" s="3" t="s">
        <v>7180</v>
      </c>
      <c r="E7192" s="9">
        <v>1946</v>
      </c>
      <c r="F7192" s="7" t="s">
        <v>1341</v>
      </c>
      <c r="G7192" s="7" t="s">
        <v>6001</v>
      </c>
      <c r="H7192" s="8" t="s">
        <v>5402</v>
      </c>
      <c r="I7192" s="8" t="s">
        <v>7182</v>
      </c>
      <c r="J7192" s="19">
        <v>1</v>
      </c>
      <c r="K7192" s="19" t="s">
        <v>7736</v>
      </c>
      <c r="L7192" s="11">
        <v>0.1</v>
      </c>
      <c r="M7192" s="11"/>
      <c r="N7192" s="24"/>
      <c r="P7192" s="32"/>
      <c r="T7192" s="19"/>
      <c r="U7192" s="3" t="s">
        <v>1343</v>
      </c>
      <c r="X7192" t="str">
        <f t="shared" si="448"/>
        <v/>
      </c>
      <c r="Z7192" t="str">
        <f t="shared" si="449"/>
        <v/>
      </c>
      <c r="AB7192" s="9"/>
      <c r="AC7192" t="s">
        <v>5402</v>
      </c>
      <c r="AD7192">
        <f t="shared" si="450"/>
        <v>1</v>
      </c>
      <c r="AF7192" s="3"/>
      <c r="AG7192" t="s">
        <v>4924</v>
      </c>
      <c r="AH7192" s="9" t="s">
        <v>4613</v>
      </c>
    </row>
    <row r="7193" spans="1:34" ht="10.95" customHeight="1" outlineLevel="1" x14ac:dyDescent="0.25">
      <c r="A7193" t="s">
        <v>678</v>
      </c>
      <c r="C7193" s="3" t="s">
        <v>12965</v>
      </c>
      <c r="D7193" s="3" t="s">
        <v>1862</v>
      </c>
      <c r="E7193" s="9">
        <v>1947</v>
      </c>
      <c r="F7193" s="7" t="s">
        <v>755</v>
      </c>
      <c r="G7193" s="7" t="s">
        <v>2293</v>
      </c>
      <c r="H7193" s="8" t="s">
        <v>5402</v>
      </c>
      <c r="I7193" s="8"/>
      <c r="J7193" s="19">
        <v>1</v>
      </c>
      <c r="K7193" s="19" t="s">
        <v>7736</v>
      </c>
      <c r="L7193" s="11">
        <v>5</v>
      </c>
      <c r="M7193" s="11"/>
      <c r="N7193" s="24"/>
      <c r="P7193" s="32"/>
      <c r="T7193" s="19"/>
      <c r="U7193" s="3">
        <v>395</v>
      </c>
      <c r="X7193" t="str">
        <f t="shared" si="448"/>
        <v/>
      </c>
      <c r="Z7193">
        <f t="shared" si="449"/>
        <v>1</v>
      </c>
      <c r="AB7193" s="9"/>
      <c r="AC7193" t="s">
        <v>5402</v>
      </c>
      <c r="AD7193">
        <f t="shared" si="450"/>
        <v>1</v>
      </c>
      <c r="AF7193" s="3"/>
      <c r="AG7193" t="s">
        <v>4924</v>
      </c>
      <c r="AH7193" s="9" t="s">
        <v>4925</v>
      </c>
    </row>
    <row r="7194" spans="1:34" ht="10.95" customHeight="1" outlineLevel="1" x14ac:dyDescent="0.25">
      <c r="A7194" t="s">
        <v>678</v>
      </c>
      <c r="C7194" s="3" t="s">
        <v>12965</v>
      </c>
      <c r="D7194" s="3" t="s">
        <v>1862</v>
      </c>
      <c r="E7194" s="9">
        <v>1948</v>
      </c>
      <c r="F7194" s="7" t="s">
        <v>755</v>
      </c>
      <c r="G7194" s="7" t="s">
        <v>2293</v>
      </c>
      <c r="H7194" s="8" t="s">
        <v>5402</v>
      </c>
      <c r="I7194" s="8"/>
      <c r="J7194" s="19">
        <v>1</v>
      </c>
      <c r="K7194" s="19" t="s">
        <v>7738</v>
      </c>
      <c r="L7194" s="11"/>
      <c r="M7194" s="11"/>
      <c r="N7194" s="24"/>
      <c r="P7194" s="32"/>
      <c r="T7194" s="19"/>
      <c r="U7194" s="3">
        <v>408</v>
      </c>
      <c r="X7194" t="str">
        <f t="shared" si="448"/>
        <v/>
      </c>
      <c r="Z7194">
        <f t="shared" si="449"/>
        <v>1</v>
      </c>
      <c r="AB7194" s="9"/>
      <c r="AC7194" t="s">
        <v>5402</v>
      </c>
      <c r="AD7194">
        <f t="shared" si="450"/>
        <v>1</v>
      </c>
      <c r="AF7194" s="3"/>
      <c r="AG7194" t="s">
        <v>4924</v>
      </c>
      <c r="AH7194" s="9" t="s">
        <v>4623</v>
      </c>
    </row>
    <row r="7195" spans="1:34" ht="10.95" customHeight="1" outlineLevel="1" x14ac:dyDescent="0.25">
      <c r="A7195" t="s">
        <v>678</v>
      </c>
      <c r="C7195" s="3" t="s">
        <v>12965</v>
      </c>
      <c r="D7195" s="3">
        <v>427</v>
      </c>
      <c r="E7195" s="9">
        <v>1949</v>
      </c>
      <c r="F7195" s="7" t="s">
        <v>969</v>
      </c>
      <c r="G7195" s="7" t="s">
        <v>2293</v>
      </c>
      <c r="H7195" s="8" t="s">
        <v>970</v>
      </c>
      <c r="I7195" s="8" t="s">
        <v>7183</v>
      </c>
      <c r="J7195" s="19">
        <v>3</v>
      </c>
      <c r="K7195" s="19" t="s">
        <v>7736</v>
      </c>
      <c r="L7195" s="11">
        <v>1.5</v>
      </c>
      <c r="M7195" s="11"/>
      <c r="N7195" s="24"/>
      <c r="P7195" s="32"/>
      <c r="T7195" s="19"/>
      <c r="U7195" s="3">
        <v>432</v>
      </c>
      <c r="X7195" t="str">
        <f t="shared" si="448"/>
        <v/>
      </c>
      <c r="Z7195" t="str">
        <f t="shared" si="449"/>
        <v/>
      </c>
      <c r="AB7195" s="9"/>
      <c r="AC7195" t="s">
        <v>970</v>
      </c>
      <c r="AD7195">
        <f t="shared" si="450"/>
        <v>0</v>
      </c>
      <c r="AF7195" s="3"/>
      <c r="AG7195" t="s">
        <v>2184</v>
      </c>
      <c r="AH7195" s="9" t="s">
        <v>4925</v>
      </c>
    </row>
    <row r="7196" spans="1:34" ht="10.95" customHeight="1" outlineLevel="1" x14ac:dyDescent="0.25">
      <c r="A7196" t="s">
        <v>678</v>
      </c>
      <c r="C7196" s="3" t="s">
        <v>12965</v>
      </c>
      <c r="D7196" s="3">
        <v>430</v>
      </c>
      <c r="E7196" s="9">
        <v>1949</v>
      </c>
      <c r="F7196" s="7" t="s">
        <v>1344</v>
      </c>
      <c r="G7196" s="7" t="s">
        <v>7184</v>
      </c>
      <c r="H7196" s="8" t="s">
        <v>7186</v>
      </c>
      <c r="I7196" s="8" t="s">
        <v>7187</v>
      </c>
      <c r="J7196" s="19">
        <v>3</v>
      </c>
      <c r="K7196" s="19" t="s">
        <v>7736</v>
      </c>
      <c r="L7196" s="11">
        <v>2.4</v>
      </c>
      <c r="M7196" s="11"/>
      <c r="N7196" s="24"/>
      <c r="P7196" s="32"/>
      <c r="T7196" s="19"/>
      <c r="U7196" s="3" t="s">
        <v>6872</v>
      </c>
      <c r="X7196" t="str">
        <f t="shared" si="448"/>
        <v/>
      </c>
      <c r="Z7196" t="str">
        <f t="shared" si="449"/>
        <v/>
      </c>
      <c r="AB7196" s="9"/>
      <c r="AC7196" t="s">
        <v>7186</v>
      </c>
      <c r="AD7196">
        <f t="shared" si="450"/>
        <v>0</v>
      </c>
      <c r="AF7196" s="3"/>
      <c r="AH7196" s="9"/>
    </row>
    <row r="7197" spans="1:34" ht="10.95" customHeight="1" outlineLevel="1" x14ac:dyDescent="0.25">
      <c r="A7197" t="s">
        <v>678</v>
      </c>
      <c r="C7197" s="3" t="s">
        <v>12965</v>
      </c>
      <c r="D7197" s="3">
        <v>431</v>
      </c>
      <c r="E7197" s="9">
        <v>1949</v>
      </c>
      <c r="F7197" s="7" t="s">
        <v>4123</v>
      </c>
      <c r="G7197" s="7" t="s">
        <v>7185</v>
      </c>
      <c r="H7197" s="8" t="s">
        <v>7186</v>
      </c>
      <c r="I7197" s="8" t="s">
        <v>7187</v>
      </c>
      <c r="J7197" s="19">
        <v>3</v>
      </c>
      <c r="K7197" s="19" t="s">
        <v>7736</v>
      </c>
      <c r="L7197" s="11">
        <v>2.4</v>
      </c>
      <c r="M7197" s="11"/>
      <c r="N7197" s="24"/>
      <c r="P7197" s="32"/>
      <c r="T7197" s="19"/>
      <c r="U7197" s="3" t="s">
        <v>6872</v>
      </c>
      <c r="X7197" t="str">
        <f t="shared" si="448"/>
        <v/>
      </c>
      <c r="Z7197" t="str">
        <f t="shared" si="449"/>
        <v/>
      </c>
      <c r="AB7197" s="9"/>
      <c r="AC7197" t="s">
        <v>7186</v>
      </c>
      <c r="AD7197">
        <f t="shared" si="450"/>
        <v>0</v>
      </c>
      <c r="AF7197" s="3"/>
      <c r="AH7197" s="9"/>
    </row>
    <row r="7198" spans="1:34" ht="10.95" customHeight="1" outlineLevel="1" x14ac:dyDescent="0.25">
      <c r="A7198" t="s">
        <v>678</v>
      </c>
      <c r="C7198" s="3" t="s">
        <v>12965</v>
      </c>
      <c r="D7198" s="3">
        <v>437</v>
      </c>
      <c r="E7198" s="9">
        <v>1949</v>
      </c>
      <c r="F7198" s="7" t="s">
        <v>969</v>
      </c>
      <c r="G7198" s="7" t="s">
        <v>2293</v>
      </c>
      <c r="H7198" s="8" t="s">
        <v>970</v>
      </c>
      <c r="I7198" s="8" t="s">
        <v>7188</v>
      </c>
      <c r="J7198" s="19">
        <v>3</v>
      </c>
      <c r="K7198" s="19" t="s">
        <v>7736</v>
      </c>
      <c r="L7198" s="11">
        <v>1.5</v>
      </c>
      <c r="M7198" s="11"/>
      <c r="N7198" s="24"/>
      <c r="P7198" s="32"/>
      <c r="T7198" s="19"/>
      <c r="U7198" s="3">
        <v>432</v>
      </c>
      <c r="X7198" t="str">
        <f t="shared" si="448"/>
        <v/>
      </c>
      <c r="Z7198" t="str">
        <f t="shared" si="449"/>
        <v/>
      </c>
      <c r="AB7198" s="9"/>
      <c r="AC7198" t="s">
        <v>970</v>
      </c>
      <c r="AD7198">
        <f t="shared" si="450"/>
        <v>0</v>
      </c>
      <c r="AF7198" s="3"/>
      <c r="AG7198" t="s">
        <v>2184</v>
      </c>
      <c r="AH7198" s="9" t="s">
        <v>4925</v>
      </c>
    </row>
    <row r="7199" spans="1:34" ht="10.95" customHeight="1" outlineLevel="1" x14ac:dyDescent="0.25">
      <c r="A7199" t="s">
        <v>678</v>
      </c>
      <c r="C7199" s="3" t="s">
        <v>12965</v>
      </c>
      <c r="D7199" s="3">
        <v>446</v>
      </c>
      <c r="E7199" s="9">
        <v>1949</v>
      </c>
      <c r="F7199" s="7" t="s">
        <v>1344</v>
      </c>
      <c r="G7199" s="7" t="s">
        <v>5484</v>
      </c>
      <c r="H7199" s="8" t="s">
        <v>5402</v>
      </c>
      <c r="I7199" s="8" t="s">
        <v>7189</v>
      </c>
      <c r="J7199" s="19">
        <v>1</v>
      </c>
      <c r="K7199" s="19" t="s">
        <v>7736</v>
      </c>
      <c r="L7199" s="11">
        <v>1</v>
      </c>
      <c r="M7199" s="11"/>
      <c r="N7199" s="24"/>
      <c r="P7199" s="32"/>
      <c r="T7199" s="19"/>
      <c r="U7199" s="3">
        <v>460</v>
      </c>
      <c r="X7199" t="str">
        <f t="shared" si="448"/>
        <v/>
      </c>
      <c r="Z7199" t="str">
        <f t="shared" si="449"/>
        <v/>
      </c>
      <c r="AB7199" s="9"/>
      <c r="AC7199" t="s">
        <v>5402</v>
      </c>
      <c r="AD7199">
        <f t="shared" si="450"/>
        <v>1</v>
      </c>
      <c r="AF7199" s="3"/>
      <c r="AG7199" t="s">
        <v>4924</v>
      </c>
      <c r="AH7199" s="9" t="s">
        <v>4613</v>
      </c>
    </row>
    <row r="7200" spans="1:34" ht="10.95" customHeight="1" outlineLevel="1" x14ac:dyDescent="0.25">
      <c r="A7200" t="s">
        <v>678</v>
      </c>
      <c r="C7200" s="3" t="s">
        <v>12965</v>
      </c>
      <c r="D7200" s="3">
        <v>447</v>
      </c>
      <c r="E7200" s="9">
        <v>1949</v>
      </c>
      <c r="F7200" s="7" t="s">
        <v>1345</v>
      </c>
      <c r="G7200" s="7" t="s">
        <v>6451</v>
      </c>
      <c r="H7200" s="8" t="s">
        <v>5402</v>
      </c>
      <c r="I7200" s="8" t="s">
        <v>7189</v>
      </c>
      <c r="J7200" s="19">
        <v>1</v>
      </c>
      <c r="K7200" s="19" t="s">
        <v>7736</v>
      </c>
      <c r="L7200" s="11">
        <v>1</v>
      </c>
      <c r="M7200" s="11"/>
      <c r="N7200" s="24"/>
      <c r="P7200" s="32"/>
      <c r="T7200" s="19"/>
      <c r="U7200" s="3">
        <v>461</v>
      </c>
      <c r="X7200" t="str">
        <f t="shared" si="448"/>
        <v/>
      </c>
      <c r="Z7200" t="str">
        <f t="shared" si="449"/>
        <v/>
      </c>
      <c r="AB7200" s="9"/>
      <c r="AC7200" t="s">
        <v>5402</v>
      </c>
      <c r="AD7200">
        <f t="shared" si="450"/>
        <v>1</v>
      </c>
      <c r="AF7200" s="3"/>
      <c r="AG7200" t="s">
        <v>4924</v>
      </c>
      <c r="AH7200" s="9" t="s">
        <v>4925</v>
      </c>
    </row>
    <row r="7201" spans="1:34" ht="10.95" customHeight="1" outlineLevel="1" x14ac:dyDescent="0.25">
      <c r="A7201" t="s">
        <v>678</v>
      </c>
      <c r="C7201" s="3" t="s">
        <v>12965</v>
      </c>
      <c r="D7201" s="3">
        <v>448</v>
      </c>
      <c r="E7201" s="9">
        <v>1949</v>
      </c>
      <c r="F7201" s="7" t="s">
        <v>1346</v>
      </c>
      <c r="G7201" s="7" t="s">
        <v>1315</v>
      </c>
      <c r="H7201" s="8" t="s">
        <v>5402</v>
      </c>
      <c r="I7201" s="8" t="s">
        <v>7189</v>
      </c>
      <c r="J7201" s="19">
        <v>1</v>
      </c>
      <c r="K7201" s="19" t="s">
        <v>7736</v>
      </c>
      <c r="L7201" s="11">
        <v>1.5</v>
      </c>
      <c r="M7201" s="11"/>
      <c r="N7201" s="24"/>
      <c r="P7201" s="32"/>
      <c r="T7201" s="19"/>
      <c r="U7201" s="3">
        <v>462</v>
      </c>
      <c r="X7201" t="str">
        <f t="shared" si="448"/>
        <v/>
      </c>
      <c r="Z7201" t="str">
        <f t="shared" si="449"/>
        <v/>
      </c>
      <c r="AB7201" s="9"/>
      <c r="AC7201" t="s">
        <v>5402</v>
      </c>
      <c r="AD7201">
        <f t="shared" si="450"/>
        <v>1</v>
      </c>
      <c r="AF7201" s="3"/>
      <c r="AG7201" t="s">
        <v>4924</v>
      </c>
      <c r="AH7201" s="9" t="s">
        <v>4925</v>
      </c>
    </row>
    <row r="7202" spans="1:34" ht="10.95" customHeight="1" outlineLevel="1" x14ac:dyDescent="0.25">
      <c r="A7202" t="s">
        <v>678</v>
      </c>
      <c r="C7202" s="3" t="s">
        <v>12965</v>
      </c>
      <c r="D7202" s="3">
        <v>449</v>
      </c>
      <c r="E7202" s="9">
        <v>1949</v>
      </c>
      <c r="F7202" s="7" t="s">
        <v>1316</v>
      </c>
      <c r="G7202" s="7" t="s">
        <v>1677</v>
      </c>
      <c r="H7202" s="8" t="s">
        <v>5402</v>
      </c>
      <c r="I7202" s="8" t="s">
        <v>7189</v>
      </c>
      <c r="J7202" s="19">
        <v>1</v>
      </c>
      <c r="K7202" s="19" t="s">
        <v>7736</v>
      </c>
      <c r="L7202" s="11">
        <v>0.6</v>
      </c>
      <c r="M7202" s="11"/>
      <c r="N7202" s="24"/>
      <c r="P7202" s="32"/>
      <c r="T7202" s="19"/>
      <c r="U7202" s="3">
        <v>463</v>
      </c>
      <c r="X7202" t="str">
        <f t="shared" si="448"/>
        <v/>
      </c>
      <c r="Z7202" t="str">
        <f t="shared" si="449"/>
        <v/>
      </c>
      <c r="AB7202" s="9"/>
      <c r="AC7202" t="s">
        <v>5402</v>
      </c>
      <c r="AD7202">
        <f t="shared" si="450"/>
        <v>1</v>
      </c>
      <c r="AF7202" s="3"/>
      <c r="AG7202" t="s">
        <v>4924</v>
      </c>
      <c r="AH7202" s="9" t="s">
        <v>4925</v>
      </c>
    </row>
    <row r="7203" spans="1:34" ht="10.95" customHeight="1" outlineLevel="1" x14ac:dyDescent="0.25">
      <c r="A7203" t="s">
        <v>678</v>
      </c>
      <c r="C7203" s="3" t="s">
        <v>12965</v>
      </c>
      <c r="D7203" s="3" t="s">
        <v>7190</v>
      </c>
      <c r="E7203" s="9">
        <v>1949</v>
      </c>
      <c r="F7203" s="7" t="s">
        <v>755</v>
      </c>
      <c r="G7203" s="7" t="s">
        <v>5401</v>
      </c>
      <c r="H7203" s="8" t="s">
        <v>5402</v>
      </c>
      <c r="I7203" s="8" t="s">
        <v>7189</v>
      </c>
      <c r="J7203" s="19">
        <v>1</v>
      </c>
      <c r="K7203" s="19" t="s">
        <v>7736</v>
      </c>
      <c r="L7203" s="11">
        <v>50</v>
      </c>
      <c r="M7203" s="11"/>
      <c r="N7203" s="24"/>
      <c r="P7203" s="32"/>
      <c r="T7203" s="19"/>
      <c r="U7203" s="3" t="s">
        <v>1317</v>
      </c>
      <c r="X7203" t="str">
        <f t="shared" si="448"/>
        <v/>
      </c>
      <c r="Z7203">
        <f t="shared" si="449"/>
        <v>1</v>
      </c>
      <c r="AB7203" s="9"/>
      <c r="AC7203" t="s">
        <v>5402</v>
      </c>
      <c r="AD7203">
        <f t="shared" si="450"/>
        <v>1</v>
      </c>
      <c r="AF7203" s="3"/>
      <c r="AG7203" t="s">
        <v>4924</v>
      </c>
      <c r="AH7203" s="9" t="s">
        <v>4623</v>
      </c>
    </row>
    <row r="7204" spans="1:34" ht="10.95" customHeight="1" outlineLevel="1" x14ac:dyDescent="0.25">
      <c r="A7204" t="s">
        <v>678</v>
      </c>
      <c r="C7204" s="3" t="s">
        <v>12965</v>
      </c>
      <c r="D7204" s="3">
        <v>493</v>
      </c>
      <c r="E7204" s="9">
        <v>1950</v>
      </c>
      <c r="F7204" s="7" t="s">
        <v>1344</v>
      </c>
      <c r="G7204" s="7" t="s">
        <v>5484</v>
      </c>
      <c r="H7204" s="8" t="s">
        <v>5269</v>
      </c>
      <c r="I7204" s="8" t="s">
        <v>7191</v>
      </c>
      <c r="J7204" s="19">
        <v>3</v>
      </c>
      <c r="K7204" s="19" t="s">
        <v>7736</v>
      </c>
      <c r="L7204" s="11">
        <v>2</v>
      </c>
      <c r="M7204" s="11"/>
      <c r="N7204" s="24"/>
      <c r="P7204" s="32"/>
      <c r="T7204" s="19"/>
      <c r="U7204" s="3">
        <v>501</v>
      </c>
      <c r="X7204" t="str">
        <f t="shared" si="448"/>
        <v/>
      </c>
      <c r="Z7204" t="str">
        <f t="shared" si="449"/>
        <v/>
      </c>
      <c r="AB7204" s="9"/>
      <c r="AC7204" t="s">
        <v>5269</v>
      </c>
      <c r="AD7204">
        <f t="shared" si="450"/>
        <v>0</v>
      </c>
      <c r="AF7204" s="3"/>
      <c r="AG7204" t="s">
        <v>1318</v>
      </c>
      <c r="AH7204" s="9" t="s">
        <v>4925</v>
      </c>
    </row>
    <row r="7205" spans="1:34" ht="10.95" customHeight="1" outlineLevel="1" x14ac:dyDescent="0.25">
      <c r="A7205" t="s">
        <v>678</v>
      </c>
      <c r="C7205" s="3" t="s">
        <v>12965</v>
      </c>
      <c r="D7205" s="3">
        <v>494</v>
      </c>
      <c r="E7205" s="9">
        <v>1950</v>
      </c>
      <c r="F7205" s="7" t="s">
        <v>1345</v>
      </c>
      <c r="G7205" s="7" t="s">
        <v>1319</v>
      </c>
      <c r="H7205" s="8" t="s">
        <v>5269</v>
      </c>
      <c r="I7205" s="8" t="s">
        <v>7191</v>
      </c>
      <c r="J7205" s="19">
        <v>3</v>
      </c>
      <c r="K7205" s="19" t="s">
        <v>7736</v>
      </c>
      <c r="L7205" s="11">
        <v>0.9</v>
      </c>
      <c r="M7205" s="11"/>
      <c r="N7205" s="24"/>
      <c r="P7205" s="32"/>
      <c r="T7205" s="19"/>
      <c r="U7205" s="3">
        <v>502</v>
      </c>
      <c r="X7205" t="str">
        <f t="shared" si="448"/>
        <v/>
      </c>
      <c r="Z7205" t="str">
        <f t="shared" si="449"/>
        <v/>
      </c>
      <c r="AB7205" s="9"/>
      <c r="AC7205" t="s">
        <v>5269</v>
      </c>
      <c r="AD7205">
        <f t="shared" si="450"/>
        <v>0</v>
      </c>
      <c r="AF7205" s="3"/>
      <c r="AG7205" t="s">
        <v>1318</v>
      </c>
      <c r="AH7205" s="9" t="s">
        <v>4925</v>
      </c>
    </row>
    <row r="7206" spans="1:34" ht="10.95" customHeight="1" outlineLevel="1" x14ac:dyDescent="0.25">
      <c r="A7206" t="s">
        <v>678</v>
      </c>
      <c r="C7206" s="3" t="s">
        <v>12965</v>
      </c>
      <c r="D7206" s="3">
        <v>495</v>
      </c>
      <c r="E7206" s="9">
        <v>1950</v>
      </c>
      <c r="F7206" s="7" t="s">
        <v>1346</v>
      </c>
      <c r="G7206" s="7" t="s">
        <v>6131</v>
      </c>
      <c r="H7206" s="8" t="s">
        <v>5269</v>
      </c>
      <c r="I7206" s="8" t="s">
        <v>7191</v>
      </c>
      <c r="J7206" s="19">
        <v>1</v>
      </c>
      <c r="K7206" s="19" t="s">
        <v>7736</v>
      </c>
      <c r="L7206" s="11">
        <v>6</v>
      </c>
      <c r="M7206" s="11"/>
      <c r="N7206" s="24"/>
      <c r="P7206" s="32"/>
      <c r="T7206" s="19"/>
      <c r="U7206" s="3">
        <v>503</v>
      </c>
      <c r="X7206" t="str">
        <f t="shared" si="448"/>
        <v/>
      </c>
      <c r="Z7206" t="str">
        <f t="shared" si="449"/>
        <v/>
      </c>
      <c r="AB7206" s="9"/>
      <c r="AC7206" t="s">
        <v>5269</v>
      </c>
      <c r="AD7206">
        <f t="shared" si="450"/>
        <v>0</v>
      </c>
      <c r="AF7206" s="3"/>
      <c r="AG7206" t="s">
        <v>1318</v>
      </c>
      <c r="AH7206" s="9" t="s">
        <v>4623</v>
      </c>
    </row>
    <row r="7207" spans="1:34" ht="10.95" customHeight="1" outlineLevel="1" x14ac:dyDescent="0.25">
      <c r="A7207" t="s">
        <v>678</v>
      </c>
      <c r="C7207" s="3" t="s">
        <v>12965</v>
      </c>
      <c r="D7207" s="3">
        <v>496</v>
      </c>
      <c r="E7207" s="9">
        <v>1950</v>
      </c>
      <c r="F7207" s="7" t="s">
        <v>1316</v>
      </c>
      <c r="G7207" s="7" t="s">
        <v>1320</v>
      </c>
      <c r="H7207" s="8" t="s">
        <v>5269</v>
      </c>
      <c r="I7207" s="8" t="s">
        <v>7191</v>
      </c>
      <c r="J7207" s="19">
        <v>3</v>
      </c>
      <c r="K7207" s="19" t="s">
        <v>20093</v>
      </c>
      <c r="L7207" s="11"/>
      <c r="M7207" s="11"/>
      <c r="N7207" s="24"/>
      <c r="P7207" s="32"/>
      <c r="T7207" s="19"/>
      <c r="U7207" s="3">
        <v>504</v>
      </c>
      <c r="X7207" t="str">
        <f t="shared" si="448"/>
        <v/>
      </c>
      <c r="Z7207" t="str">
        <f t="shared" si="449"/>
        <v/>
      </c>
      <c r="AB7207" s="9"/>
      <c r="AC7207" t="s">
        <v>5269</v>
      </c>
      <c r="AD7207">
        <f t="shared" si="450"/>
        <v>0</v>
      </c>
      <c r="AF7207" s="3"/>
      <c r="AG7207" t="s">
        <v>1318</v>
      </c>
      <c r="AH7207" s="9" t="s">
        <v>4623</v>
      </c>
    </row>
    <row r="7208" spans="1:34" ht="10.95" customHeight="1" outlineLevel="1" x14ac:dyDescent="0.25">
      <c r="A7208" t="s">
        <v>678</v>
      </c>
      <c r="C7208" s="3" t="s">
        <v>12965</v>
      </c>
      <c r="D7208" s="3" t="s">
        <v>7192</v>
      </c>
      <c r="E7208" s="9">
        <v>1950</v>
      </c>
      <c r="F7208" s="7" t="s">
        <v>755</v>
      </c>
      <c r="G7208" s="7" t="s">
        <v>5401</v>
      </c>
      <c r="H7208" s="8" t="s">
        <v>5269</v>
      </c>
      <c r="I7208" s="8" t="s">
        <v>7191</v>
      </c>
      <c r="J7208" s="19">
        <v>1</v>
      </c>
      <c r="K7208" s="19" t="s">
        <v>7736</v>
      </c>
      <c r="L7208" s="11">
        <v>24</v>
      </c>
      <c r="M7208" s="11"/>
      <c r="N7208" s="24"/>
      <c r="P7208" s="32"/>
      <c r="T7208" s="19"/>
      <c r="U7208" s="3" t="s">
        <v>1321</v>
      </c>
      <c r="X7208" t="str">
        <f t="shared" si="448"/>
        <v/>
      </c>
      <c r="Z7208">
        <f t="shared" si="449"/>
        <v>1</v>
      </c>
      <c r="AB7208" s="9"/>
      <c r="AC7208" t="s">
        <v>5269</v>
      </c>
      <c r="AD7208">
        <f t="shared" si="450"/>
        <v>0</v>
      </c>
      <c r="AF7208" s="3"/>
      <c r="AG7208" t="s">
        <v>1318</v>
      </c>
      <c r="AH7208" s="9" t="s">
        <v>4623</v>
      </c>
    </row>
    <row r="7209" spans="1:34" ht="10.95" customHeight="1" outlineLevel="1" x14ac:dyDescent="0.25">
      <c r="A7209" t="s">
        <v>678</v>
      </c>
      <c r="C7209" s="3" t="s">
        <v>12965</v>
      </c>
      <c r="D7209" s="3">
        <v>503</v>
      </c>
      <c r="E7209" s="9">
        <v>1951</v>
      </c>
      <c r="F7209" s="7" t="s">
        <v>1345</v>
      </c>
      <c r="G7209" s="7" t="s">
        <v>2188</v>
      </c>
      <c r="H7209" s="8" t="s">
        <v>1322</v>
      </c>
      <c r="I7209" s="8" t="s">
        <v>7194</v>
      </c>
      <c r="J7209" s="19">
        <v>5</v>
      </c>
      <c r="K7209" s="19" t="s">
        <v>7736</v>
      </c>
      <c r="L7209" s="11">
        <v>7.5</v>
      </c>
      <c r="M7209" s="11"/>
      <c r="N7209" s="24"/>
      <c r="P7209" s="32"/>
      <c r="T7209" s="19"/>
      <c r="U7209" s="3">
        <v>523</v>
      </c>
      <c r="X7209" t="str">
        <f t="shared" si="448"/>
        <v/>
      </c>
      <c r="Z7209" t="str">
        <f t="shared" si="449"/>
        <v/>
      </c>
      <c r="AB7209" s="9"/>
      <c r="AC7209" t="s">
        <v>1322</v>
      </c>
      <c r="AD7209">
        <f t="shared" si="450"/>
        <v>0</v>
      </c>
      <c r="AF7209" s="3"/>
      <c r="AG7209" t="s">
        <v>1323</v>
      </c>
      <c r="AH7209" s="9" t="s">
        <v>4623</v>
      </c>
    </row>
    <row r="7210" spans="1:34" ht="10.95" customHeight="1" outlineLevel="1" x14ac:dyDescent="0.25">
      <c r="A7210" t="s">
        <v>678</v>
      </c>
      <c r="C7210" s="3" t="s">
        <v>12965</v>
      </c>
      <c r="D7210" s="3">
        <v>504</v>
      </c>
      <c r="E7210" s="9">
        <v>1951</v>
      </c>
      <c r="F7210" s="7" t="s">
        <v>1316</v>
      </c>
      <c r="G7210" s="7" t="s">
        <v>1677</v>
      </c>
      <c r="H7210" s="8" t="s">
        <v>1322</v>
      </c>
      <c r="I7210" s="8" t="s">
        <v>7194</v>
      </c>
      <c r="J7210" s="19">
        <v>5</v>
      </c>
      <c r="K7210" s="19" t="s">
        <v>7736</v>
      </c>
      <c r="L7210" s="11">
        <v>7.5</v>
      </c>
      <c r="M7210" s="11"/>
      <c r="N7210" s="24"/>
      <c r="P7210" s="32"/>
      <c r="T7210" s="19"/>
      <c r="U7210" s="3">
        <v>524</v>
      </c>
      <c r="X7210" t="str">
        <f t="shared" si="448"/>
        <v/>
      </c>
      <c r="Z7210" t="str">
        <f t="shared" si="449"/>
        <v/>
      </c>
      <c r="AB7210" s="9"/>
      <c r="AC7210" t="s">
        <v>1322</v>
      </c>
      <c r="AD7210">
        <f t="shared" si="450"/>
        <v>0</v>
      </c>
      <c r="AF7210" s="3"/>
      <c r="AG7210" t="s">
        <v>1323</v>
      </c>
      <c r="AH7210" s="9" t="s">
        <v>4623</v>
      </c>
    </row>
    <row r="7211" spans="1:34" ht="10.95" customHeight="1" outlineLevel="1" x14ac:dyDescent="0.25">
      <c r="A7211" t="s">
        <v>678</v>
      </c>
      <c r="C7211" s="3" t="s">
        <v>12965</v>
      </c>
      <c r="D7211" s="3">
        <v>506</v>
      </c>
      <c r="E7211" s="9">
        <v>1951</v>
      </c>
      <c r="F7211" s="7" t="s">
        <v>1345</v>
      </c>
      <c r="G7211" s="7" t="s">
        <v>684</v>
      </c>
      <c r="H7211" s="8" t="s">
        <v>5402</v>
      </c>
      <c r="I7211" s="8" t="s">
        <v>7193</v>
      </c>
      <c r="J7211" s="19">
        <v>3</v>
      </c>
      <c r="K7211" s="19" t="s">
        <v>7738</v>
      </c>
      <c r="L7211" s="11"/>
      <c r="M7211" s="11"/>
      <c r="N7211" s="24"/>
      <c r="P7211" s="32"/>
      <c r="T7211" s="19"/>
      <c r="U7211" s="3">
        <v>525</v>
      </c>
      <c r="X7211" t="str">
        <f t="shared" si="448"/>
        <v/>
      </c>
      <c r="Z7211" t="str">
        <f t="shared" si="449"/>
        <v/>
      </c>
      <c r="AB7211" s="9"/>
      <c r="AC7211" t="s">
        <v>5402</v>
      </c>
      <c r="AD7211">
        <f t="shared" si="450"/>
        <v>1</v>
      </c>
      <c r="AF7211" s="3"/>
      <c r="AG7211" t="s">
        <v>4924</v>
      </c>
      <c r="AH7211" s="9" t="s">
        <v>4623</v>
      </c>
    </row>
    <row r="7212" spans="1:34" ht="10.95" customHeight="1" outlineLevel="1" x14ac:dyDescent="0.25">
      <c r="A7212" t="s">
        <v>678</v>
      </c>
      <c r="C7212" s="3" t="s">
        <v>12965</v>
      </c>
      <c r="D7212" s="3">
        <v>507</v>
      </c>
      <c r="E7212" s="9">
        <v>1951</v>
      </c>
      <c r="F7212" s="7" t="s">
        <v>1316</v>
      </c>
      <c r="G7212" s="7" t="s">
        <v>1327</v>
      </c>
      <c r="H7212" s="8" t="s">
        <v>5402</v>
      </c>
      <c r="I7212" s="8" t="s">
        <v>7193</v>
      </c>
      <c r="J7212" s="19">
        <v>1</v>
      </c>
      <c r="K7212" s="19" t="s">
        <v>7738</v>
      </c>
      <c r="L7212" s="11"/>
      <c r="M7212" s="11"/>
      <c r="N7212" s="24"/>
      <c r="P7212" s="32"/>
      <c r="T7212" s="19"/>
      <c r="U7212" s="3">
        <v>526</v>
      </c>
      <c r="X7212" t="str">
        <f t="shared" si="448"/>
        <v/>
      </c>
      <c r="Z7212" t="str">
        <f t="shared" si="449"/>
        <v/>
      </c>
      <c r="AB7212" s="9"/>
      <c r="AC7212" t="s">
        <v>5402</v>
      </c>
      <c r="AD7212">
        <f t="shared" si="450"/>
        <v>1</v>
      </c>
      <c r="AF7212" s="3"/>
      <c r="AG7212" t="s">
        <v>4924</v>
      </c>
      <c r="AH7212" s="9" t="s">
        <v>4623</v>
      </c>
    </row>
    <row r="7213" spans="1:34" ht="10.95" customHeight="1" outlineLevel="1" x14ac:dyDescent="0.25">
      <c r="A7213" t="s">
        <v>678</v>
      </c>
      <c r="C7213" s="3" t="s">
        <v>12965</v>
      </c>
      <c r="D7213" s="3">
        <v>512</v>
      </c>
      <c r="E7213" s="9">
        <v>1951</v>
      </c>
      <c r="F7213" s="7" t="s">
        <v>1345</v>
      </c>
      <c r="G7213" s="7" t="s">
        <v>1328</v>
      </c>
      <c r="H7213" s="8" t="s">
        <v>1329</v>
      </c>
      <c r="I7213" s="8" t="s">
        <v>7195</v>
      </c>
      <c r="J7213" s="19">
        <v>3</v>
      </c>
      <c r="K7213" s="19" t="s">
        <v>7736</v>
      </c>
      <c r="L7213" s="11">
        <v>0.7</v>
      </c>
      <c r="M7213" s="11"/>
      <c r="N7213" s="24"/>
      <c r="P7213" s="32"/>
      <c r="T7213" s="19"/>
      <c r="U7213" s="3">
        <v>527</v>
      </c>
      <c r="X7213" t="str">
        <f t="shared" si="448"/>
        <v/>
      </c>
      <c r="Z7213" t="str">
        <f t="shared" si="449"/>
        <v/>
      </c>
      <c r="AB7213" s="9"/>
      <c r="AC7213" t="s">
        <v>1329</v>
      </c>
      <c r="AD7213">
        <f t="shared" si="450"/>
        <v>0</v>
      </c>
      <c r="AF7213" s="3"/>
      <c r="AG7213" t="s">
        <v>1330</v>
      </c>
      <c r="AH7213" s="9" t="s">
        <v>4925</v>
      </c>
    </row>
    <row r="7214" spans="1:34" ht="10.95" customHeight="1" outlineLevel="1" x14ac:dyDescent="0.25">
      <c r="A7214" t="s">
        <v>678</v>
      </c>
      <c r="C7214" s="3" t="s">
        <v>12965</v>
      </c>
      <c r="D7214" s="3">
        <v>513</v>
      </c>
      <c r="E7214" s="9">
        <v>1951</v>
      </c>
      <c r="F7214" s="7" t="s">
        <v>1316</v>
      </c>
      <c r="G7214" s="7" t="s">
        <v>4461</v>
      </c>
      <c r="H7214" s="8" t="s">
        <v>1329</v>
      </c>
      <c r="I7214" s="8" t="s">
        <v>7195</v>
      </c>
      <c r="J7214" s="19">
        <v>3</v>
      </c>
      <c r="K7214" s="19" t="s">
        <v>7736</v>
      </c>
      <c r="L7214" s="11">
        <v>2</v>
      </c>
      <c r="M7214" s="11"/>
      <c r="N7214" s="24"/>
      <c r="P7214" s="32"/>
      <c r="T7214" s="19"/>
      <c r="U7214" s="3">
        <v>528</v>
      </c>
      <c r="X7214" t="str">
        <f t="shared" si="448"/>
        <v/>
      </c>
      <c r="Z7214" t="str">
        <f t="shared" si="449"/>
        <v/>
      </c>
      <c r="AB7214" s="9"/>
      <c r="AC7214" t="s">
        <v>1329</v>
      </c>
      <c r="AD7214">
        <f t="shared" si="450"/>
        <v>0</v>
      </c>
      <c r="AF7214" s="3"/>
      <c r="AG7214" t="s">
        <v>1330</v>
      </c>
      <c r="AH7214" s="9" t="s">
        <v>4925</v>
      </c>
    </row>
    <row r="7215" spans="1:34" ht="10.95" customHeight="1" outlineLevel="1" x14ac:dyDescent="0.25">
      <c r="A7215" t="s">
        <v>678</v>
      </c>
      <c r="C7215" s="3" t="s">
        <v>12965</v>
      </c>
      <c r="D7215" s="3">
        <v>519</v>
      </c>
      <c r="E7215" s="9">
        <v>1951</v>
      </c>
      <c r="F7215" s="7" t="s">
        <v>1345</v>
      </c>
      <c r="G7215" s="7" t="s">
        <v>6507</v>
      </c>
      <c r="H7215" s="8" t="s">
        <v>1331</v>
      </c>
      <c r="I7215" s="8" t="s">
        <v>7196</v>
      </c>
      <c r="J7215" s="19">
        <v>3</v>
      </c>
      <c r="K7215" s="19" t="s">
        <v>7736</v>
      </c>
      <c r="L7215" s="11">
        <v>5</v>
      </c>
      <c r="M7215" s="11"/>
      <c r="N7215" s="24"/>
      <c r="P7215" s="32"/>
      <c r="T7215" s="19"/>
      <c r="U7215" s="3">
        <v>543</v>
      </c>
      <c r="X7215" t="str">
        <f t="shared" si="448"/>
        <v/>
      </c>
      <c r="Z7215" t="str">
        <f t="shared" si="449"/>
        <v/>
      </c>
      <c r="AB7215" s="9"/>
      <c r="AC7215" t="s">
        <v>1331</v>
      </c>
      <c r="AD7215">
        <f t="shared" si="450"/>
        <v>0</v>
      </c>
      <c r="AF7215" s="3"/>
      <c r="AG7215" t="s">
        <v>1332</v>
      </c>
      <c r="AH7215" s="9" t="s">
        <v>4623</v>
      </c>
    </row>
    <row r="7216" spans="1:34" ht="10.95" customHeight="1" outlineLevel="1" x14ac:dyDescent="0.25">
      <c r="A7216" t="s">
        <v>678</v>
      </c>
      <c r="C7216" s="3" t="s">
        <v>12965</v>
      </c>
      <c r="D7216" s="3">
        <v>521</v>
      </c>
      <c r="E7216" s="9">
        <v>1951</v>
      </c>
      <c r="F7216" s="7" t="s">
        <v>1316</v>
      </c>
      <c r="G7216" s="7" t="s">
        <v>1677</v>
      </c>
      <c r="H7216" s="8" t="s">
        <v>1333</v>
      </c>
      <c r="I7216" s="8" t="s">
        <v>7196</v>
      </c>
      <c r="J7216" s="19">
        <v>3</v>
      </c>
      <c r="K7216" s="19" t="s">
        <v>7736</v>
      </c>
      <c r="L7216" s="11">
        <v>4</v>
      </c>
      <c r="M7216" s="11"/>
      <c r="N7216" s="24"/>
      <c r="P7216" s="32"/>
      <c r="T7216" s="19"/>
      <c r="U7216" s="3">
        <v>545</v>
      </c>
      <c r="X7216" t="str">
        <f t="shared" si="448"/>
        <v/>
      </c>
      <c r="Z7216" t="str">
        <f t="shared" si="449"/>
        <v/>
      </c>
      <c r="AB7216" s="9"/>
      <c r="AC7216" t="s">
        <v>1333</v>
      </c>
      <c r="AD7216">
        <f t="shared" si="450"/>
        <v>0</v>
      </c>
      <c r="AF7216" s="3"/>
      <c r="AG7216" t="s">
        <v>236</v>
      </c>
      <c r="AH7216" s="9" t="s">
        <v>4925</v>
      </c>
    </row>
    <row r="7217" spans="1:34" ht="10.95" customHeight="1" outlineLevel="1" x14ac:dyDescent="0.25">
      <c r="A7217" t="s">
        <v>678</v>
      </c>
      <c r="C7217" s="3" t="s">
        <v>12965</v>
      </c>
      <c r="D7217" s="3" t="s">
        <v>7197</v>
      </c>
      <c r="E7217" s="9">
        <v>1951</v>
      </c>
      <c r="F7217" s="7" t="s">
        <v>755</v>
      </c>
      <c r="G7217" s="7" t="s">
        <v>5401</v>
      </c>
      <c r="H7217" s="8" t="s">
        <v>238</v>
      </c>
      <c r="I7217" s="8" t="s">
        <v>7196</v>
      </c>
      <c r="J7217" s="19">
        <v>3</v>
      </c>
      <c r="K7217" s="19" t="s">
        <v>7736</v>
      </c>
      <c r="L7217" s="11">
        <v>10</v>
      </c>
      <c r="M7217" s="11"/>
      <c r="N7217" s="24"/>
      <c r="P7217" s="32"/>
      <c r="T7217" s="19"/>
      <c r="U7217" s="3" t="s">
        <v>237</v>
      </c>
      <c r="W7217" t="s">
        <v>7738</v>
      </c>
      <c r="X7217" t="str">
        <f t="shared" si="448"/>
        <v/>
      </c>
      <c r="Z7217">
        <f t="shared" si="449"/>
        <v>1</v>
      </c>
      <c r="AB7217" s="9"/>
      <c r="AC7217" t="s">
        <v>238</v>
      </c>
      <c r="AD7217">
        <f t="shared" si="450"/>
        <v>0</v>
      </c>
      <c r="AF7217" s="3"/>
      <c r="AG7217" t="s">
        <v>2184</v>
      </c>
      <c r="AH7217" s="9" t="s">
        <v>4623</v>
      </c>
    </row>
    <row r="7218" spans="1:34" ht="10.95" customHeight="1" outlineLevel="1" x14ac:dyDescent="0.25">
      <c r="A7218" t="s">
        <v>678</v>
      </c>
      <c r="C7218" s="3" t="s">
        <v>12965</v>
      </c>
      <c r="D7218" s="3">
        <v>553</v>
      </c>
      <c r="E7218" s="9">
        <v>1951</v>
      </c>
      <c r="F7218" s="7" t="s">
        <v>166</v>
      </c>
      <c r="G7218" s="7" t="s">
        <v>1327</v>
      </c>
      <c r="H7218" s="8" t="s">
        <v>167</v>
      </c>
      <c r="I7218" s="8" t="s">
        <v>7198</v>
      </c>
      <c r="J7218" s="19">
        <v>3</v>
      </c>
      <c r="K7218" s="19" t="s">
        <v>7738</v>
      </c>
      <c r="L7218" s="11"/>
      <c r="M7218" s="11"/>
      <c r="N7218" s="24"/>
      <c r="P7218" s="32"/>
      <c r="T7218" s="19"/>
      <c r="U7218" s="3" t="s">
        <v>5606</v>
      </c>
      <c r="X7218" t="str">
        <f t="shared" si="448"/>
        <v/>
      </c>
      <c r="Z7218" t="str">
        <f t="shared" si="449"/>
        <v/>
      </c>
      <c r="AB7218" s="9"/>
      <c r="AC7218" t="s">
        <v>167</v>
      </c>
      <c r="AD7218">
        <f t="shared" si="450"/>
        <v>0</v>
      </c>
      <c r="AF7218" s="3"/>
      <c r="AG7218" t="s">
        <v>168</v>
      </c>
      <c r="AH7218" s="9" t="s">
        <v>4526</v>
      </c>
    </row>
    <row r="7219" spans="1:34" ht="10.95" customHeight="1" outlineLevel="1" x14ac:dyDescent="0.25">
      <c r="A7219" t="s">
        <v>678</v>
      </c>
      <c r="C7219" s="3" t="s">
        <v>12965</v>
      </c>
      <c r="D7219" s="3">
        <v>554</v>
      </c>
      <c r="E7219" s="9">
        <v>1951</v>
      </c>
      <c r="F7219" s="7" t="s">
        <v>169</v>
      </c>
      <c r="G7219" s="7" t="s">
        <v>170</v>
      </c>
      <c r="H7219" s="8" t="s">
        <v>167</v>
      </c>
      <c r="I7219" s="8" t="s">
        <v>7198</v>
      </c>
      <c r="J7219" s="19">
        <v>3</v>
      </c>
      <c r="K7219" s="19" t="s">
        <v>7736</v>
      </c>
      <c r="L7219" s="11">
        <v>1.3</v>
      </c>
      <c r="M7219" s="11"/>
      <c r="N7219" s="24"/>
      <c r="P7219" s="32"/>
      <c r="T7219" s="19"/>
      <c r="U7219" s="3" t="s">
        <v>885</v>
      </c>
      <c r="X7219" t="str">
        <f t="shared" si="448"/>
        <v/>
      </c>
      <c r="Z7219" t="str">
        <f t="shared" si="449"/>
        <v/>
      </c>
      <c r="AB7219" s="9"/>
      <c r="AC7219" t="s">
        <v>167</v>
      </c>
      <c r="AD7219">
        <f t="shared" si="450"/>
        <v>0</v>
      </c>
      <c r="AF7219" s="3"/>
      <c r="AG7219" t="s">
        <v>168</v>
      </c>
      <c r="AH7219" s="9" t="s">
        <v>4526</v>
      </c>
    </row>
    <row r="7220" spans="1:34" ht="10.95" customHeight="1" outlineLevel="1" x14ac:dyDescent="0.25">
      <c r="A7220" t="s">
        <v>678</v>
      </c>
      <c r="C7220" s="3" t="s">
        <v>12965</v>
      </c>
      <c r="D7220" s="3">
        <v>555</v>
      </c>
      <c r="E7220" s="9">
        <v>1951</v>
      </c>
      <c r="F7220" s="7" t="s">
        <v>164</v>
      </c>
      <c r="G7220" s="7" t="s">
        <v>77</v>
      </c>
      <c r="H7220" s="8" t="s">
        <v>167</v>
      </c>
      <c r="I7220" s="8" t="s">
        <v>7198</v>
      </c>
      <c r="J7220" s="19">
        <v>3</v>
      </c>
      <c r="K7220" s="19" t="s">
        <v>7736</v>
      </c>
      <c r="L7220" s="11">
        <v>2</v>
      </c>
      <c r="M7220" s="11"/>
      <c r="N7220" s="24"/>
      <c r="P7220" s="32"/>
      <c r="T7220" s="19"/>
      <c r="U7220" s="3" t="s">
        <v>4467</v>
      </c>
      <c r="X7220" t="str">
        <f t="shared" si="448"/>
        <v/>
      </c>
      <c r="Z7220" t="str">
        <f t="shared" si="449"/>
        <v/>
      </c>
      <c r="AB7220" s="9"/>
      <c r="AC7220" t="s">
        <v>167</v>
      </c>
      <c r="AD7220">
        <f t="shared" si="450"/>
        <v>0</v>
      </c>
      <c r="AF7220" s="3"/>
      <c r="AG7220" t="s">
        <v>168</v>
      </c>
      <c r="AH7220" s="9" t="s">
        <v>4623</v>
      </c>
    </row>
    <row r="7221" spans="1:34" ht="10.95" customHeight="1" outlineLevel="1" x14ac:dyDescent="0.25">
      <c r="A7221" t="s">
        <v>678</v>
      </c>
      <c r="C7221" s="3" t="s">
        <v>12965</v>
      </c>
      <c r="D7221" s="3">
        <v>556</v>
      </c>
      <c r="E7221" s="9">
        <v>1951</v>
      </c>
      <c r="F7221" s="7" t="s">
        <v>171</v>
      </c>
      <c r="G7221" s="7" t="s">
        <v>4464</v>
      </c>
      <c r="H7221" s="8" t="s">
        <v>167</v>
      </c>
      <c r="I7221" s="8" t="s">
        <v>7198</v>
      </c>
      <c r="J7221" s="19">
        <v>3</v>
      </c>
      <c r="K7221" s="19" t="s">
        <v>7738</v>
      </c>
      <c r="L7221" s="11"/>
      <c r="M7221" s="11"/>
      <c r="N7221" s="24"/>
      <c r="P7221" s="32"/>
      <c r="T7221" s="19"/>
      <c r="U7221" s="3" t="s">
        <v>6126</v>
      </c>
      <c r="X7221" t="str">
        <f t="shared" si="448"/>
        <v/>
      </c>
      <c r="Z7221" t="str">
        <f t="shared" si="449"/>
        <v/>
      </c>
      <c r="AB7221" s="9"/>
      <c r="AC7221" t="s">
        <v>167</v>
      </c>
      <c r="AD7221">
        <f t="shared" si="450"/>
        <v>0</v>
      </c>
      <c r="AF7221" s="3"/>
      <c r="AG7221" t="s">
        <v>168</v>
      </c>
      <c r="AH7221" s="9" t="s">
        <v>4623</v>
      </c>
    </row>
    <row r="7222" spans="1:34" ht="10.95" customHeight="1" outlineLevel="1" x14ac:dyDescent="0.25">
      <c r="A7222" t="s">
        <v>678</v>
      </c>
      <c r="C7222" s="3" t="s">
        <v>12965</v>
      </c>
      <c r="D7222" s="3">
        <v>557</v>
      </c>
      <c r="E7222" s="9">
        <v>1951</v>
      </c>
      <c r="F7222" s="7" t="s">
        <v>172</v>
      </c>
      <c r="G7222" s="7" t="s">
        <v>3976</v>
      </c>
      <c r="H7222" s="8" t="s">
        <v>167</v>
      </c>
      <c r="I7222" s="8" t="s">
        <v>7198</v>
      </c>
      <c r="J7222" s="19">
        <v>3</v>
      </c>
      <c r="K7222" s="19" t="s">
        <v>7736</v>
      </c>
      <c r="L7222" s="11">
        <v>2.5</v>
      </c>
      <c r="M7222" s="11"/>
      <c r="N7222" s="24"/>
      <c r="P7222" s="32"/>
      <c r="T7222" s="19"/>
      <c r="U7222" s="3" t="s">
        <v>7976</v>
      </c>
      <c r="X7222" t="str">
        <f t="shared" si="448"/>
        <v/>
      </c>
      <c r="Z7222" t="str">
        <f t="shared" si="449"/>
        <v/>
      </c>
      <c r="AB7222" s="9"/>
      <c r="AC7222" t="s">
        <v>167</v>
      </c>
      <c r="AD7222">
        <f t="shared" si="450"/>
        <v>0</v>
      </c>
      <c r="AF7222" s="3"/>
      <c r="AG7222" t="s">
        <v>168</v>
      </c>
      <c r="AH7222" s="9" t="s">
        <v>4623</v>
      </c>
    </row>
    <row r="7223" spans="1:34" ht="10.95" customHeight="1" outlineLevel="1" x14ac:dyDescent="0.25">
      <c r="A7223" t="s">
        <v>678</v>
      </c>
      <c r="C7223" s="3" t="s">
        <v>12965</v>
      </c>
      <c r="D7223" s="3">
        <v>558</v>
      </c>
      <c r="E7223" s="9">
        <v>1951</v>
      </c>
      <c r="F7223" s="7" t="s">
        <v>173</v>
      </c>
      <c r="G7223" s="7" t="s">
        <v>4395</v>
      </c>
      <c r="H7223" s="8" t="s">
        <v>167</v>
      </c>
      <c r="I7223" s="8" t="s">
        <v>7198</v>
      </c>
      <c r="J7223" s="19">
        <v>3</v>
      </c>
      <c r="K7223" s="19" t="s">
        <v>7736</v>
      </c>
      <c r="L7223" s="11">
        <v>2.5</v>
      </c>
      <c r="M7223" s="11"/>
      <c r="N7223" s="24"/>
      <c r="P7223" s="32"/>
      <c r="T7223" s="19"/>
      <c r="U7223" s="3" t="s">
        <v>675</v>
      </c>
      <c r="X7223" t="str">
        <f t="shared" si="448"/>
        <v/>
      </c>
      <c r="Z7223" t="str">
        <f t="shared" si="449"/>
        <v/>
      </c>
      <c r="AB7223" s="9"/>
      <c r="AC7223" t="s">
        <v>167</v>
      </c>
      <c r="AD7223">
        <f t="shared" si="450"/>
        <v>0</v>
      </c>
      <c r="AF7223" s="3"/>
      <c r="AG7223" t="s">
        <v>168</v>
      </c>
      <c r="AH7223" s="9" t="s">
        <v>4623</v>
      </c>
    </row>
    <row r="7224" spans="1:34" ht="10.95" customHeight="1" outlineLevel="1" x14ac:dyDescent="0.25">
      <c r="A7224" t="s">
        <v>678</v>
      </c>
      <c r="C7224" s="3" t="s">
        <v>12965</v>
      </c>
      <c r="D7224" s="3">
        <v>563</v>
      </c>
      <c r="E7224" s="9">
        <v>1952</v>
      </c>
      <c r="F7224" s="7" t="s">
        <v>166</v>
      </c>
      <c r="G7224" s="7" t="s">
        <v>1327</v>
      </c>
      <c r="H7224" s="8" t="s">
        <v>167</v>
      </c>
      <c r="I7224" s="8" t="s">
        <v>7199</v>
      </c>
      <c r="J7224" s="19">
        <v>3</v>
      </c>
      <c r="K7224" s="19" t="s">
        <v>7736</v>
      </c>
      <c r="L7224" s="11">
        <v>3.5</v>
      </c>
      <c r="M7224" s="11"/>
      <c r="N7224" s="24"/>
      <c r="P7224" s="32"/>
      <c r="R7224">
        <v>1</v>
      </c>
      <c r="S7224">
        <v>1</v>
      </c>
      <c r="T7224" s="19"/>
      <c r="U7224" s="3" t="s">
        <v>1131</v>
      </c>
      <c r="X7224" t="str">
        <f t="shared" si="448"/>
        <v/>
      </c>
      <c r="Z7224" t="str">
        <f t="shared" si="449"/>
        <v/>
      </c>
      <c r="AB7224" s="9"/>
      <c r="AC7224" t="s">
        <v>167</v>
      </c>
      <c r="AD7224">
        <f t="shared" si="450"/>
        <v>0</v>
      </c>
      <c r="AF7224" s="3"/>
      <c r="AG7224" t="s">
        <v>168</v>
      </c>
      <c r="AH7224" s="9" t="s">
        <v>4623</v>
      </c>
    </row>
    <row r="7225" spans="1:34" ht="10.95" customHeight="1" outlineLevel="1" x14ac:dyDescent="0.25">
      <c r="A7225" t="s">
        <v>678</v>
      </c>
      <c r="C7225" s="3" t="s">
        <v>12965</v>
      </c>
      <c r="D7225" s="3">
        <v>564</v>
      </c>
      <c r="E7225" s="9">
        <v>1952</v>
      </c>
      <c r="F7225" s="7" t="s">
        <v>169</v>
      </c>
      <c r="G7225" s="7" t="s">
        <v>170</v>
      </c>
      <c r="H7225" s="8" t="s">
        <v>167</v>
      </c>
      <c r="I7225" s="8" t="s">
        <v>7199</v>
      </c>
      <c r="J7225" s="19">
        <v>3</v>
      </c>
      <c r="K7225" s="19" t="s">
        <v>7736</v>
      </c>
      <c r="L7225" s="11">
        <v>5</v>
      </c>
      <c r="M7225" s="11"/>
      <c r="N7225" s="24"/>
      <c r="P7225" s="32"/>
      <c r="T7225" s="19"/>
      <c r="U7225" s="3" t="s">
        <v>6769</v>
      </c>
      <c r="X7225" t="str">
        <f t="shared" si="448"/>
        <v/>
      </c>
      <c r="Z7225" t="str">
        <f t="shared" si="449"/>
        <v/>
      </c>
      <c r="AB7225" s="9"/>
      <c r="AC7225" t="s">
        <v>167</v>
      </c>
      <c r="AD7225">
        <f t="shared" si="450"/>
        <v>0</v>
      </c>
      <c r="AF7225" s="3"/>
      <c r="AG7225" t="s">
        <v>168</v>
      </c>
      <c r="AH7225" s="9" t="s">
        <v>4526</v>
      </c>
    </row>
    <row r="7226" spans="1:34" ht="10.95" customHeight="1" outlineLevel="1" x14ac:dyDescent="0.25">
      <c r="A7226" t="s">
        <v>678</v>
      </c>
      <c r="C7226" s="3" t="s">
        <v>12965</v>
      </c>
      <c r="D7226" s="3">
        <v>565</v>
      </c>
      <c r="E7226" s="9">
        <v>1952</v>
      </c>
      <c r="F7226" s="7" t="s">
        <v>164</v>
      </c>
      <c r="G7226" s="7" t="s">
        <v>77</v>
      </c>
      <c r="H7226" s="8" t="s">
        <v>167</v>
      </c>
      <c r="I7226" s="8" t="s">
        <v>7199</v>
      </c>
      <c r="J7226" s="19">
        <v>3</v>
      </c>
      <c r="K7226" s="19" t="s">
        <v>7736</v>
      </c>
      <c r="L7226" s="11">
        <v>2.5</v>
      </c>
      <c r="M7226" s="11"/>
      <c r="N7226" s="24"/>
      <c r="P7226" s="32"/>
      <c r="T7226" s="19"/>
      <c r="U7226" s="3" t="s">
        <v>2461</v>
      </c>
      <c r="X7226" t="str">
        <f t="shared" si="448"/>
        <v/>
      </c>
      <c r="Z7226" t="str">
        <f t="shared" si="449"/>
        <v/>
      </c>
      <c r="AB7226" s="9"/>
      <c r="AC7226" t="s">
        <v>167</v>
      </c>
      <c r="AD7226">
        <f t="shared" si="450"/>
        <v>0</v>
      </c>
      <c r="AF7226" s="3"/>
      <c r="AG7226" t="s">
        <v>168</v>
      </c>
      <c r="AH7226" s="9" t="s">
        <v>4526</v>
      </c>
    </row>
    <row r="7227" spans="1:34" ht="10.95" customHeight="1" outlineLevel="1" x14ac:dyDescent="0.25">
      <c r="A7227" t="s">
        <v>678</v>
      </c>
      <c r="C7227" s="3" t="s">
        <v>12965</v>
      </c>
      <c r="D7227" s="3">
        <v>566</v>
      </c>
      <c r="E7227" s="9">
        <v>1952</v>
      </c>
      <c r="F7227" s="7" t="s">
        <v>171</v>
      </c>
      <c r="G7227" s="7" t="s">
        <v>4464</v>
      </c>
      <c r="H7227" s="8" t="s">
        <v>167</v>
      </c>
      <c r="I7227" s="8" t="s">
        <v>7199</v>
      </c>
      <c r="J7227" s="19">
        <v>3</v>
      </c>
      <c r="K7227" s="19" t="s">
        <v>7736</v>
      </c>
      <c r="L7227" s="11">
        <v>1.5</v>
      </c>
      <c r="M7227" s="11"/>
      <c r="N7227" s="24"/>
      <c r="P7227" s="32"/>
      <c r="T7227" s="19"/>
      <c r="U7227" s="3" t="s">
        <v>7981</v>
      </c>
      <c r="X7227" t="str">
        <f t="shared" si="448"/>
        <v/>
      </c>
      <c r="Z7227" t="str">
        <f t="shared" si="449"/>
        <v/>
      </c>
      <c r="AB7227" s="9"/>
      <c r="AC7227" t="s">
        <v>167</v>
      </c>
      <c r="AD7227">
        <f t="shared" si="450"/>
        <v>0</v>
      </c>
      <c r="AF7227" s="3"/>
      <c r="AG7227" t="s">
        <v>168</v>
      </c>
      <c r="AH7227" s="9" t="s">
        <v>4925</v>
      </c>
    </row>
    <row r="7228" spans="1:34" ht="10.95" customHeight="1" outlineLevel="1" x14ac:dyDescent="0.25">
      <c r="A7228" t="s">
        <v>678</v>
      </c>
      <c r="C7228" s="3" t="s">
        <v>12965</v>
      </c>
      <c r="D7228" s="3">
        <v>567</v>
      </c>
      <c r="E7228" s="9">
        <v>1952</v>
      </c>
      <c r="F7228" s="7" t="s">
        <v>172</v>
      </c>
      <c r="G7228" s="7" t="s">
        <v>3976</v>
      </c>
      <c r="H7228" s="8" t="s">
        <v>167</v>
      </c>
      <c r="I7228" s="8" t="s">
        <v>7199</v>
      </c>
      <c r="J7228" s="19">
        <v>3</v>
      </c>
      <c r="K7228" s="19" t="s">
        <v>7736</v>
      </c>
      <c r="L7228" s="11">
        <v>1</v>
      </c>
      <c r="M7228" s="11"/>
      <c r="N7228" s="24"/>
      <c r="P7228" s="32"/>
      <c r="T7228" s="19"/>
      <c r="U7228" s="3" t="s">
        <v>5845</v>
      </c>
      <c r="X7228" t="str">
        <f t="shared" si="448"/>
        <v/>
      </c>
      <c r="Z7228" t="str">
        <f t="shared" si="449"/>
        <v/>
      </c>
      <c r="AB7228" s="9"/>
      <c r="AC7228" t="s">
        <v>167</v>
      </c>
      <c r="AD7228">
        <f t="shared" si="450"/>
        <v>0</v>
      </c>
      <c r="AF7228" s="3"/>
      <c r="AG7228" t="s">
        <v>168</v>
      </c>
      <c r="AH7228" s="9" t="s">
        <v>4925</v>
      </c>
    </row>
    <row r="7229" spans="1:34" ht="10.95" customHeight="1" outlineLevel="1" x14ac:dyDescent="0.25">
      <c r="A7229" t="s">
        <v>678</v>
      </c>
      <c r="C7229" s="3" t="s">
        <v>12965</v>
      </c>
      <c r="D7229" s="3">
        <v>568</v>
      </c>
      <c r="E7229" s="9">
        <v>1952</v>
      </c>
      <c r="F7229" s="7" t="s">
        <v>173</v>
      </c>
      <c r="G7229" s="7" t="s">
        <v>4395</v>
      </c>
      <c r="H7229" s="8" t="s">
        <v>167</v>
      </c>
      <c r="I7229" s="8" t="s">
        <v>7199</v>
      </c>
      <c r="J7229" s="19">
        <v>3</v>
      </c>
      <c r="K7229" s="19" t="s">
        <v>7736</v>
      </c>
      <c r="L7229" s="11">
        <v>1.5</v>
      </c>
      <c r="M7229" s="11"/>
      <c r="N7229" s="24"/>
      <c r="P7229" s="32"/>
      <c r="T7229" s="19"/>
      <c r="U7229" s="3" t="s">
        <v>3108</v>
      </c>
      <c r="X7229" t="str">
        <f t="shared" si="448"/>
        <v/>
      </c>
      <c r="Z7229" t="str">
        <f t="shared" si="449"/>
        <v/>
      </c>
      <c r="AB7229" s="9"/>
      <c r="AC7229" t="s">
        <v>167</v>
      </c>
      <c r="AD7229">
        <f t="shared" si="450"/>
        <v>0</v>
      </c>
      <c r="AF7229" s="3"/>
      <c r="AG7229" t="s">
        <v>168</v>
      </c>
      <c r="AH7229" s="9" t="s">
        <v>4623</v>
      </c>
    </row>
    <row r="7230" spans="1:34" ht="10.95" customHeight="1" outlineLevel="1" x14ac:dyDescent="0.25">
      <c r="A7230" t="s">
        <v>678</v>
      </c>
      <c r="C7230" s="3" t="s">
        <v>12965</v>
      </c>
      <c r="D7230" s="3" t="s">
        <v>7202</v>
      </c>
      <c r="E7230" s="9">
        <v>1952</v>
      </c>
      <c r="F7230" s="7" t="s">
        <v>3784</v>
      </c>
      <c r="G7230" s="7" t="s">
        <v>5401</v>
      </c>
      <c r="H7230" s="8" t="s">
        <v>1595</v>
      </c>
      <c r="I7230" s="8" t="s">
        <v>7200</v>
      </c>
      <c r="J7230" s="19">
        <v>1</v>
      </c>
      <c r="K7230" s="19" t="s">
        <v>7738</v>
      </c>
      <c r="L7230" s="11"/>
      <c r="M7230" s="11"/>
      <c r="N7230" s="24"/>
      <c r="P7230" s="32"/>
      <c r="T7230" s="19"/>
      <c r="U7230" s="3" t="s">
        <v>4122</v>
      </c>
      <c r="X7230" t="str">
        <f t="shared" si="448"/>
        <v/>
      </c>
      <c r="Z7230" t="str">
        <f t="shared" si="449"/>
        <v/>
      </c>
      <c r="AB7230" s="9"/>
      <c r="AC7230" t="s">
        <v>1595</v>
      </c>
      <c r="AD7230">
        <f t="shared" si="450"/>
        <v>0</v>
      </c>
      <c r="AF7230" s="3"/>
      <c r="AG7230" t="s">
        <v>2184</v>
      </c>
      <c r="AH7230" s="9" t="s">
        <v>4623</v>
      </c>
    </row>
    <row r="7231" spans="1:34" ht="10.95" customHeight="1" outlineLevel="1" x14ac:dyDescent="0.25">
      <c r="A7231" t="s">
        <v>678</v>
      </c>
      <c r="C7231" s="3" t="s">
        <v>12965</v>
      </c>
      <c r="D7231" s="3">
        <v>582</v>
      </c>
      <c r="E7231" s="9">
        <v>1952</v>
      </c>
      <c r="F7231" s="7" t="s">
        <v>1346</v>
      </c>
      <c r="G7231" s="7" t="s">
        <v>3834</v>
      </c>
      <c r="H7231" s="8" t="s">
        <v>7201</v>
      </c>
      <c r="I7231" s="8" t="s">
        <v>7200</v>
      </c>
      <c r="J7231" s="19">
        <v>3</v>
      </c>
      <c r="K7231" s="19" t="s">
        <v>7738</v>
      </c>
      <c r="L7231" s="11"/>
      <c r="M7231" s="11"/>
      <c r="N7231" s="24"/>
      <c r="P7231" s="32"/>
      <c r="T7231" s="19"/>
      <c r="U7231" s="3">
        <v>563</v>
      </c>
      <c r="X7231" t="str">
        <f t="shared" si="448"/>
        <v/>
      </c>
      <c r="Z7231" t="str">
        <f t="shared" si="449"/>
        <v/>
      </c>
      <c r="AB7231" s="9"/>
      <c r="AC7231" t="s">
        <v>7201</v>
      </c>
      <c r="AD7231">
        <f t="shared" si="450"/>
        <v>0</v>
      </c>
      <c r="AF7231" s="3"/>
      <c r="AG7231" t="s">
        <v>240</v>
      </c>
      <c r="AH7231" s="9" t="s">
        <v>4623</v>
      </c>
    </row>
    <row r="7232" spans="1:34" ht="10.95" customHeight="1" outlineLevel="1" x14ac:dyDescent="0.25">
      <c r="A7232" t="s">
        <v>678</v>
      </c>
      <c r="C7232" s="3" t="s">
        <v>12965</v>
      </c>
      <c r="D7232" s="3">
        <v>583</v>
      </c>
      <c r="E7232" s="9">
        <v>1952</v>
      </c>
      <c r="F7232" s="7" t="s">
        <v>1316</v>
      </c>
      <c r="G7232" s="7" t="s">
        <v>1327</v>
      </c>
      <c r="H7232" s="8" t="s">
        <v>239</v>
      </c>
      <c r="I7232" s="8" t="s">
        <v>7200</v>
      </c>
      <c r="J7232" s="19">
        <v>3</v>
      </c>
      <c r="K7232" s="19" t="s">
        <v>7736</v>
      </c>
      <c r="L7232" s="11">
        <v>9</v>
      </c>
      <c r="M7232" s="11"/>
      <c r="N7232" s="24"/>
      <c r="P7232" s="32"/>
      <c r="T7232" s="19"/>
      <c r="U7232" s="3">
        <v>564</v>
      </c>
      <c r="X7232" t="str">
        <f t="shared" si="448"/>
        <v/>
      </c>
      <c r="Z7232" t="str">
        <f t="shared" si="449"/>
        <v/>
      </c>
      <c r="AB7232" s="9"/>
      <c r="AC7232" t="s">
        <v>239</v>
      </c>
      <c r="AD7232">
        <f t="shared" si="450"/>
        <v>0</v>
      </c>
      <c r="AF7232" s="3"/>
      <c r="AG7232" t="s">
        <v>240</v>
      </c>
      <c r="AH7232" s="9" t="s">
        <v>4623</v>
      </c>
    </row>
    <row r="7233" spans="1:34" ht="10.95" customHeight="1" outlineLevel="1" x14ac:dyDescent="0.25">
      <c r="A7233" t="s">
        <v>678</v>
      </c>
      <c r="C7233" s="3" t="s">
        <v>12965</v>
      </c>
      <c r="D7233" s="3">
        <v>589</v>
      </c>
      <c r="E7233" s="9">
        <v>1952</v>
      </c>
      <c r="F7233" s="7" t="s">
        <v>4123</v>
      </c>
      <c r="G7233" s="7" t="s">
        <v>2294</v>
      </c>
      <c r="H7233" s="8" t="s">
        <v>4124</v>
      </c>
      <c r="I7233" s="8" t="s">
        <v>7204</v>
      </c>
      <c r="J7233" s="19">
        <v>1</v>
      </c>
      <c r="K7233" s="19" t="s">
        <v>7736</v>
      </c>
      <c r="L7233" s="11">
        <v>1.25</v>
      </c>
      <c r="M7233" s="11"/>
      <c r="N7233" s="24"/>
      <c r="P7233" s="32"/>
      <c r="S7233">
        <v>1</v>
      </c>
      <c r="T7233" s="19"/>
      <c r="U7233" s="3">
        <v>569</v>
      </c>
      <c r="X7233" t="str">
        <f t="shared" si="448"/>
        <v/>
      </c>
      <c r="Z7233" t="str">
        <f t="shared" si="449"/>
        <v/>
      </c>
      <c r="AB7233" s="9"/>
      <c r="AC7233" t="s">
        <v>4124</v>
      </c>
      <c r="AD7233">
        <f t="shared" si="450"/>
        <v>0</v>
      </c>
      <c r="AF7233" s="3"/>
      <c r="AG7233" t="s">
        <v>4125</v>
      </c>
      <c r="AH7233" s="9" t="s">
        <v>4925</v>
      </c>
    </row>
    <row r="7234" spans="1:34" ht="10.95" customHeight="1" outlineLevel="1" x14ac:dyDescent="0.25">
      <c r="A7234" t="s">
        <v>678</v>
      </c>
      <c r="C7234" s="3" t="s">
        <v>12965</v>
      </c>
      <c r="D7234" s="3">
        <v>590</v>
      </c>
      <c r="E7234" s="9">
        <v>1952</v>
      </c>
      <c r="F7234" s="7" t="s">
        <v>4126</v>
      </c>
      <c r="G7234" s="7" t="s">
        <v>684</v>
      </c>
      <c r="H7234" s="8" t="s">
        <v>4127</v>
      </c>
      <c r="I7234" s="8" t="s">
        <v>7204</v>
      </c>
      <c r="J7234" s="19">
        <v>3</v>
      </c>
      <c r="K7234" s="19" t="s">
        <v>7736</v>
      </c>
      <c r="L7234" s="11">
        <v>1.25</v>
      </c>
      <c r="M7234" s="11"/>
      <c r="N7234" s="24"/>
      <c r="P7234" s="32"/>
      <c r="T7234" s="19"/>
      <c r="U7234" s="3">
        <v>570</v>
      </c>
      <c r="X7234" t="str">
        <f t="shared" ref="X7234:X7297" si="451">IF(COUNTIF(F7234,"*fdc*"),1,"")</f>
        <v/>
      </c>
      <c r="Z7234" t="str">
        <f t="shared" ref="Z7234:Z7297" si="452">IF(COUNTIF(F7234,"*s/s*"),1,"")</f>
        <v/>
      </c>
      <c r="AB7234" s="9"/>
      <c r="AC7234" t="s">
        <v>4127</v>
      </c>
      <c r="AD7234">
        <f t="shared" si="450"/>
        <v>0</v>
      </c>
      <c r="AF7234" s="3"/>
      <c r="AG7234" t="s">
        <v>4404</v>
      </c>
      <c r="AH7234" s="9" t="s">
        <v>4623</v>
      </c>
    </row>
    <row r="7235" spans="1:34" ht="10.95" customHeight="1" outlineLevel="1" x14ac:dyDescent="0.25">
      <c r="A7235" t="s">
        <v>678</v>
      </c>
      <c r="C7235" s="3" t="s">
        <v>12965</v>
      </c>
      <c r="D7235" s="3">
        <v>591</v>
      </c>
      <c r="E7235" s="9">
        <v>1952</v>
      </c>
      <c r="F7235" s="7" t="s">
        <v>1346</v>
      </c>
      <c r="G7235" s="7" t="s">
        <v>4405</v>
      </c>
      <c r="H7235" s="8" t="s">
        <v>4406</v>
      </c>
      <c r="I7235" s="8" t="s">
        <v>7204</v>
      </c>
      <c r="J7235" s="19">
        <v>3</v>
      </c>
      <c r="K7235" s="19" t="s">
        <v>7736</v>
      </c>
      <c r="L7235" s="11">
        <v>4.5</v>
      </c>
      <c r="M7235" s="11"/>
      <c r="N7235" s="24"/>
      <c r="P7235" s="32"/>
      <c r="T7235" s="19"/>
      <c r="U7235" s="3">
        <v>571</v>
      </c>
      <c r="X7235" t="str">
        <f t="shared" si="451"/>
        <v/>
      </c>
      <c r="Z7235" t="str">
        <f t="shared" si="452"/>
        <v/>
      </c>
      <c r="AB7235" s="9"/>
      <c r="AC7235" t="s">
        <v>4406</v>
      </c>
      <c r="AD7235">
        <f t="shared" si="450"/>
        <v>0</v>
      </c>
      <c r="AF7235" s="3"/>
      <c r="AG7235" t="s">
        <v>4407</v>
      </c>
      <c r="AH7235" s="9" t="s">
        <v>4925</v>
      </c>
    </row>
    <row r="7236" spans="1:34" ht="10.95" customHeight="1" outlineLevel="1" x14ac:dyDescent="0.25">
      <c r="A7236" t="s">
        <v>678</v>
      </c>
      <c r="C7236" s="3" t="s">
        <v>12965</v>
      </c>
      <c r="D7236" s="3">
        <v>592</v>
      </c>
      <c r="E7236" s="9">
        <v>1952</v>
      </c>
      <c r="F7236" s="7" t="s">
        <v>1316</v>
      </c>
      <c r="G7236" s="7" t="s">
        <v>5631</v>
      </c>
      <c r="H7236" s="8" t="s">
        <v>6252</v>
      </c>
      <c r="I7236" s="8" t="s">
        <v>7204</v>
      </c>
      <c r="J7236" s="19">
        <v>3</v>
      </c>
      <c r="K7236" s="19" t="s">
        <v>20093</v>
      </c>
      <c r="L7236" s="11"/>
      <c r="M7236" s="11"/>
      <c r="N7236" s="24"/>
      <c r="P7236" s="32"/>
      <c r="T7236" s="19"/>
      <c r="U7236" s="3">
        <v>572</v>
      </c>
      <c r="X7236" t="str">
        <f t="shared" si="451"/>
        <v/>
      </c>
      <c r="Z7236" t="str">
        <f t="shared" si="452"/>
        <v/>
      </c>
      <c r="AB7236" s="9"/>
      <c r="AC7236" t="s">
        <v>6252</v>
      </c>
      <c r="AD7236">
        <f t="shared" si="450"/>
        <v>0</v>
      </c>
      <c r="AF7236" s="3"/>
      <c r="AH7236" s="9"/>
    </row>
    <row r="7237" spans="1:34" ht="10.95" customHeight="1" outlineLevel="1" x14ac:dyDescent="0.25">
      <c r="A7237" t="s">
        <v>678</v>
      </c>
      <c r="C7237" s="3" t="s">
        <v>12965</v>
      </c>
      <c r="D7237" s="3" t="s">
        <v>7203</v>
      </c>
      <c r="E7237" s="9">
        <v>1952</v>
      </c>
      <c r="F7237" s="7" t="s">
        <v>3784</v>
      </c>
      <c r="G7237" s="7" t="s">
        <v>5401</v>
      </c>
      <c r="H7237" s="8" t="s">
        <v>1421</v>
      </c>
      <c r="I7237" s="8" t="s">
        <v>7204</v>
      </c>
      <c r="J7237" s="19">
        <v>1</v>
      </c>
      <c r="K7237" s="19" t="s">
        <v>7738</v>
      </c>
      <c r="L7237" s="11"/>
      <c r="M7237" s="11"/>
      <c r="N7237" s="24"/>
      <c r="P7237" s="32"/>
      <c r="T7237" s="19"/>
      <c r="U7237" s="3" t="s">
        <v>4408</v>
      </c>
      <c r="X7237" t="str">
        <f t="shared" si="451"/>
        <v/>
      </c>
      <c r="Z7237" t="str">
        <f t="shared" si="452"/>
        <v/>
      </c>
      <c r="AB7237" s="9"/>
      <c r="AC7237" t="s">
        <v>1421</v>
      </c>
      <c r="AD7237">
        <f t="shared" si="450"/>
        <v>0</v>
      </c>
      <c r="AF7237" s="3"/>
      <c r="AG7237" t="s">
        <v>2184</v>
      </c>
      <c r="AH7237" s="9" t="s">
        <v>4623</v>
      </c>
    </row>
    <row r="7238" spans="1:34" ht="10.95" customHeight="1" outlineLevel="1" x14ac:dyDescent="0.25">
      <c r="A7238" t="s">
        <v>678</v>
      </c>
      <c r="C7238" s="3" t="s">
        <v>12965</v>
      </c>
      <c r="D7238" s="3">
        <v>600</v>
      </c>
      <c r="E7238" s="9">
        <v>1953</v>
      </c>
      <c r="F7238" s="7" t="s">
        <v>4126</v>
      </c>
      <c r="G7238" s="7" t="s">
        <v>4409</v>
      </c>
      <c r="H7238" s="8" t="s">
        <v>5402</v>
      </c>
      <c r="I7238" s="8" t="s">
        <v>7205</v>
      </c>
      <c r="J7238" s="19">
        <v>3</v>
      </c>
      <c r="K7238" s="19" t="s">
        <v>7736</v>
      </c>
      <c r="L7238" s="11">
        <v>2.5</v>
      </c>
      <c r="M7238" s="11"/>
      <c r="N7238" s="24"/>
      <c r="P7238" s="32"/>
      <c r="T7238" s="19"/>
      <c r="U7238" s="3">
        <v>578</v>
      </c>
      <c r="X7238" t="str">
        <f t="shared" si="451"/>
        <v/>
      </c>
      <c r="Z7238" t="str">
        <f t="shared" si="452"/>
        <v/>
      </c>
      <c r="AB7238" s="9"/>
      <c r="AC7238" t="s">
        <v>5402</v>
      </c>
      <c r="AD7238">
        <f t="shared" si="450"/>
        <v>1</v>
      </c>
      <c r="AF7238" s="3"/>
      <c r="AG7238" t="s">
        <v>4924</v>
      </c>
      <c r="AH7238" s="9" t="s">
        <v>4925</v>
      </c>
    </row>
    <row r="7239" spans="1:34" ht="10.95" customHeight="1" outlineLevel="1" x14ac:dyDescent="0.25">
      <c r="A7239" t="s">
        <v>678</v>
      </c>
      <c r="C7239" s="3" t="s">
        <v>12965</v>
      </c>
      <c r="D7239" s="3">
        <v>602</v>
      </c>
      <c r="E7239" s="9">
        <v>1953</v>
      </c>
      <c r="F7239" s="7" t="s">
        <v>4123</v>
      </c>
      <c r="G7239" s="7" t="s">
        <v>2293</v>
      </c>
      <c r="H7239" s="8" t="s">
        <v>4410</v>
      </c>
      <c r="I7239" s="8" t="s">
        <v>7206</v>
      </c>
      <c r="J7239" s="19">
        <v>3</v>
      </c>
      <c r="K7239" s="19" t="s">
        <v>7736</v>
      </c>
      <c r="L7239" s="11">
        <v>2.4</v>
      </c>
      <c r="M7239" s="11"/>
      <c r="N7239" s="24"/>
      <c r="P7239" s="32"/>
      <c r="T7239" s="19"/>
      <c r="U7239" s="3">
        <v>581</v>
      </c>
      <c r="X7239" t="str">
        <f t="shared" si="451"/>
        <v/>
      </c>
      <c r="Z7239" t="str">
        <f t="shared" si="452"/>
        <v/>
      </c>
      <c r="AB7239" s="9"/>
      <c r="AC7239" t="s">
        <v>4410</v>
      </c>
      <c r="AD7239">
        <f t="shared" si="450"/>
        <v>0</v>
      </c>
      <c r="AF7239" s="3"/>
      <c r="AG7239" t="s">
        <v>4411</v>
      </c>
      <c r="AH7239" s="9" t="s">
        <v>4925</v>
      </c>
    </row>
    <row r="7240" spans="1:34" ht="10.95" customHeight="1" outlineLevel="1" x14ac:dyDescent="0.25">
      <c r="A7240" t="s">
        <v>678</v>
      </c>
      <c r="C7240" s="3" t="s">
        <v>12965</v>
      </c>
      <c r="D7240" s="3">
        <v>603</v>
      </c>
      <c r="E7240" s="9">
        <v>1953</v>
      </c>
      <c r="F7240" s="7" t="s">
        <v>4126</v>
      </c>
      <c r="G7240" s="7" t="s">
        <v>6507</v>
      </c>
      <c r="H7240" s="8" t="s">
        <v>4412</v>
      </c>
      <c r="I7240" s="8" t="s">
        <v>7206</v>
      </c>
      <c r="J7240" s="19">
        <v>1</v>
      </c>
      <c r="K7240" s="19" t="s">
        <v>7736</v>
      </c>
      <c r="L7240" s="11">
        <v>2.4</v>
      </c>
      <c r="M7240" s="11"/>
      <c r="N7240" s="24"/>
      <c r="P7240" s="32"/>
      <c r="T7240" s="19"/>
      <c r="U7240" s="3">
        <v>582</v>
      </c>
      <c r="X7240" t="str">
        <f t="shared" si="451"/>
        <v/>
      </c>
      <c r="Z7240" t="str">
        <f t="shared" si="452"/>
        <v/>
      </c>
      <c r="AB7240" s="9"/>
      <c r="AC7240" t="s">
        <v>4412</v>
      </c>
      <c r="AD7240">
        <f t="shared" si="450"/>
        <v>0</v>
      </c>
      <c r="AF7240" s="3"/>
      <c r="AG7240" t="s">
        <v>1297</v>
      </c>
      <c r="AH7240" s="9" t="s">
        <v>4925</v>
      </c>
    </row>
    <row r="7241" spans="1:34" ht="10.95" customHeight="1" outlineLevel="1" x14ac:dyDescent="0.25">
      <c r="A7241" t="s">
        <v>678</v>
      </c>
      <c r="C7241" s="3" t="s">
        <v>12965</v>
      </c>
      <c r="D7241" s="3" t="s">
        <v>7207</v>
      </c>
      <c r="E7241" s="9">
        <v>1953</v>
      </c>
      <c r="F7241" s="7" t="s">
        <v>755</v>
      </c>
      <c r="G7241" s="7" t="s">
        <v>5401</v>
      </c>
      <c r="H7241" s="8" t="s">
        <v>1299</v>
      </c>
      <c r="I7241" s="8" t="s">
        <v>7206</v>
      </c>
      <c r="J7241" s="19">
        <v>1</v>
      </c>
      <c r="K7241" s="19" t="s">
        <v>7738</v>
      </c>
      <c r="L7241" s="11"/>
      <c r="M7241" s="11"/>
      <c r="N7241" s="24"/>
      <c r="P7241" s="32"/>
      <c r="T7241" s="19"/>
      <c r="U7241" s="3" t="s">
        <v>1298</v>
      </c>
      <c r="W7241" t="s">
        <v>7738</v>
      </c>
      <c r="X7241" t="str">
        <f t="shared" si="451"/>
        <v/>
      </c>
      <c r="Z7241">
        <f t="shared" si="452"/>
        <v>1</v>
      </c>
      <c r="AB7241" s="9"/>
      <c r="AC7241" t="s">
        <v>1299</v>
      </c>
      <c r="AD7241">
        <f t="shared" si="450"/>
        <v>0</v>
      </c>
      <c r="AF7241" s="3"/>
      <c r="AG7241" t="s">
        <v>1300</v>
      </c>
      <c r="AH7241" s="9" t="s">
        <v>4623</v>
      </c>
    </row>
    <row r="7242" spans="1:34" ht="10.95" customHeight="1" outlineLevel="1" x14ac:dyDescent="0.25">
      <c r="A7242" t="s">
        <v>678</v>
      </c>
      <c r="C7242" s="3" t="s">
        <v>12965</v>
      </c>
      <c r="D7242" s="3">
        <v>604</v>
      </c>
      <c r="E7242" s="9">
        <v>1953</v>
      </c>
      <c r="F7242" s="7" t="s">
        <v>18174</v>
      </c>
      <c r="G7242" s="7" t="s">
        <v>1128</v>
      </c>
      <c r="H7242" s="8" t="s">
        <v>154</v>
      </c>
      <c r="I7242" s="8" t="s">
        <v>7208</v>
      </c>
      <c r="J7242" s="19">
        <v>1</v>
      </c>
      <c r="K7242" s="19" t="s">
        <v>7736</v>
      </c>
      <c r="L7242" s="11">
        <v>0</v>
      </c>
      <c r="M7242" s="11"/>
      <c r="N7242" s="24"/>
      <c r="P7242" s="32"/>
      <c r="R7242">
        <v>1</v>
      </c>
      <c r="S7242">
        <v>1</v>
      </c>
      <c r="T7242" s="19"/>
      <c r="U7242" s="3" t="s">
        <v>3109</v>
      </c>
      <c r="X7242" t="str">
        <f t="shared" si="451"/>
        <v/>
      </c>
      <c r="Z7242" t="str">
        <f t="shared" si="452"/>
        <v/>
      </c>
      <c r="AB7242" s="9"/>
      <c r="AC7242" t="s">
        <v>154</v>
      </c>
      <c r="AD7242">
        <f t="shared" si="450"/>
        <v>1</v>
      </c>
      <c r="AF7242" s="3"/>
      <c r="AG7242" t="s">
        <v>4924</v>
      </c>
      <c r="AH7242" s="9" t="s">
        <v>4925</v>
      </c>
    </row>
    <row r="7243" spans="1:34" ht="10.95" customHeight="1" outlineLevel="1" x14ac:dyDescent="0.25">
      <c r="A7243" t="s">
        <v>678</v>
      </c>
      <c r="C7243" s="3" t="s">
        <v>12965</v>
      </c>
      <c r="D7243" s="3">
        <v>605</v>
      </c>
      <c r="E7243" s="9">
        <v>1953</v>
      </c>
      <c r="F7243" s="7" t="s">
        <v>164</v>
      </c>
      <c r="G7243" s="7" t="s">
        <v>1677</v>
      </c>
      <c r="H7243" s="8" t="s">
        <v>154</v>
      </c>
      <c r="I7243" s="8" t="s">
        <v>7208</v>
      </c>
      <c r="J7243" s="19">
        <v>1</v>
      </c>
      <c r="K7243" s="19" t="s">
        <v>7736</v>
      </c>
      <c r="L7243" s="11">
        <v>0</v>
      </c>
      <c r="M7243" s="11"/>
      <c r="N7243" s="24"/>
      <c r="P7243" s="32"/>
      <c r="T7243" s="19"/>
      <c r="U7243" s="3" t="s">
        <v>3110</v>
      </c>
      <c r="X7243" t="str">
        <f t="shared" si="451"/>
        <v/>
      </c>
      <c r="Z7243" t="str">
        <f t="shared" si="452"/>
        <v/>
      </c>
      <c r="AB7243" s="9"/>
      <c r="AC7243" t="s">
        <v>154</v>
      </c>
      <c r="AD7243">
        <f t="shared" si="450"/>
        <v>1</v>
      </c>
      <c r="AF7243" s="3"/>
      <c r="AG7243" t="s">
        <v>4924</v>
      </c>
      <c r="AH7243" s="9" t="s">
        <v>4925</v>
      </c>
    </row>
    <row r="7244" spans="1:34" ht="10.95" customHeight="1" outlineLevel="1" x14ac:dyDescent="0.25">
      <c r="A7244" t="s">
        <v>678</v>
      </c>
      <c r="C7244" s="3" t="s">
        <v>12965</v>
      </c>
      <c r="D7244" s="3">
        <v>606</v>
      </c>
      <c r="E7244" s="9">
        <v>1953</v>
      </c>
      <c r="F7244" s="7" t="s">
        <v>18175</v>
      </c>
      <c r="G7244" s="7" t="s">
        <v>684</v>
      </c>
      <c r="H7244" s="8" t="s">
        <v>154</v>
      </c>
      <c r="I7244" s="8" t="s">
        <v>7208</v>
      </c>
      <c r="J7244" s="19">
        <v>1</v>
      </c>
      <c r="K7244" s="19" t="s">
        <v>7736</v>
      </c>
      <c r="L7244" s="11">
        <v>0</v>
      </c>
      <c r="M7244" s="11"/>
      <c r="N7244" s="24"/>
      <c r="P7244" s="32"/>
      <c r="T7244" s="19"/>
      <c r="U7244" s="3" t="s">
        <v>6799</v>
      </c>
      <c r="X7244" t="str">
        <f t="shared" si="451"/>
        <v/>
      </c>
      <c r="Z7244" t="str">
        <f t="shared" si="452"/>
        <v/>
      </c>
      <c r="AB7244" s="9"/>
      <c r="AC7244" t="s">
        <v>154</v>
      </c>
      <c r="AD7244">
        <f t="shared" si="450"/>
        <v>1</v>
      </c>
      <c r="AF7244" s="3"/>
      <c r="AG7244" t="s">
        <v>4924</v>
      </c>
      <c r="AH7244" s="9" t="s">
        <v>4925</v>
      </c>
    </row>
    <row r="7245" spans="1:34" ht="10.95" customHeight="1" outlineLevel="1" x14ac:dyDescent="0.25">
      <c r="A7245" t="s">
        <v>678</v>
      </c>
      <c r="C7245" s="3" t="s">
        <v>12965</v>
      </c>
      <c r="D7245" s="3">
        <v>607</v>
      </c>
      <c r="E7245" s="9">
        <v>1953</v>
      </c>
      <c r="F7245" s="7" t="s">
        <v>18176</v>
      </c>
      <c r="G7245" s="7" t="s">
        <v>4395</v>
      </c>
      <c r="H7245" s="8" t="s">
        <v>154</v>
      </c>
      <c r="I7245" s="8" t="s">
        <v>7208</v>
      </c>
      <c r="J7245" s="19">
        <v>1</v>
      </c>
      <c r="K7245" s="19" t="s">
        <v>7736</v>
      </c>
      <c r="L7245" s="11">
        <v>0</v>
      </c>
      <c r="M7245" s="11"/>
      <c r="N7245" s="24"/>
      <c r="P7245" s="32"/>
      <c r="T7245" s="19"/>
      <c r="U7245" s="3" t="s">
        <v>6801</v>
      </c>
      <c r="X7245" t="str">
        <f t="shared" si="451"/>
        <v/>
      </c>
      <c r="Z7245" t="str">
        <f t="shared" si="452"/>
        <v/>
      </c>
      <c r="AB7245" s="9"/>
      <c r="AC7245" t="s">
        <v>154</v>
      </c>
      <c r="AD7245">
        <f t="shared" si="450"/>
        <v>1</v>
      </c>
      <c r="AF7245" s="3"/>
      <c r="AG7245" t="s">
        <v>4924</v>
      </c>
      <c r="AH7245" s="9" t="s">
        <v>4623</v>
      </c>
    </row>
    <row r="7246" spans="1:34" ht="10.95" customHeight="1" outlineLevel="1" x14ac:dyDescent="0.25">
      <c r="A7246" t="s">
        <v>678</v>
      </c>
      <c r="C7246" s="3" t="s">
        <v>12965</v>
      </c>
      <c r="D7246" s="3">
        <v>615</v>
      </c>
      <c r="E7246" s="9">
        <v>1953</v>
      </c>
      <c r="F7246" s="7" t="s">
        <v>4123</v>
      </c>
      <c r="G7246" s="7" t="s">
        <v>3834</v>
      </c>
      <c r="H7246" s="8" t="s">
        <v>1301</v>
      </c>
      <c r="I7246" s="8" t="s">
        <v>7209</v>
      </c>
      <c r="J7246" s="19">
        <v>3</v>
      </c>
      <c r="K7246" s="19" t="s">
        <v>7736</v>
      </c>
      <c r="L7246" s="11">
        <v>0.4</v>
      </c>
      <c r="M7246" s="11"/>
      <c r="N7246" s="24"/>
      <c r="P7246" s="32"/>
      <c r="T7246" s="19"/>
      <c r="U7246" s="3">
        <v>592</v>
      </c>
      <c r="X7246" t="str">
        <f t="shared" si="451"/>
        <v/>
      </c>
      <c r="Z7246" t="str">
        <f t="shared" si="452"/>
        <v/>
      </c>
      <c r="AB7246" s="9"/>
      <c r="AC7246" t="s">
        <v>1301</v>
      </c>
      <c r="AD7246">
        <f t="shared" si="450"/>
        <v>0</v>
      </c>
      <c r="AF7246" s="3"/>
      <c r="AG7246" t="s">
        <v>5024</v>
      </c>
      <c r="AH7246" s="9" t="s">
        <v>4925</v>
      </c>
    </row>
    <row r="7247" spans="1:34" ht="10.95" customHeight="1" outlineLevel="1" x14ac:dyDescent="0.25">
      <c r="A7247" t="s">
        <v>678</v>
      </c>
      <c r="C7247" s="3" t="s">
        <v>12965</v>
      </c>
      <c r="D7247" s="3">
        <v>616</v>
      </c>
      <c r="E7247" s="9">
        <v>1953</v>
      </c>
      <c r="F7247" s="7" t="s">
        <v>4126</v>
      </c>
      <c r="G7247" s="7" t="s">
        <v>1677</v>
      </c>
      <c r="H7247" s="8" t="s">
        <v>1301</v>
      </c>
      <c r="I7247" s="8" t="s">
        <v>7209</v>
      </c>
      <c r="J7247" s="19">
        <v>3</v>
      </c>
      <c r="K7247" s="19" t="s">
        <v>7736</v>
      </c>
      <c r="L7247" s="11">
        <v>3</v>
      </c>
      <c r="M7247" s="11"/>
      <c r="N7247" s="24"/>
      <c r="P7247" s="32"/>
      <c r="T7247" s="19"/>
      <c r="U7247" s="3">
        <v>593</v>
      </c>
      <c r="X7247" t="str">
        <f t="shared" si="451"/>
        <v/>
      </c>
      <c r="Z7247" t="str">
        <f t="shared" si="452"/>
        <v/>
      </c>
      <c r="AB7247" s="9"/>
      <c r="AC7247" t="s">
        <v>1301</v>
      </c>
      <c r="AD7247">
        <f t="shared" si="450"/>
        <v>0</v>
      </c>
      <c r="AF7247" s="3"/>
      <c r="AG7247" t="s">
        <v>5024</v>
      </c>
      <c r="AH7247" s="9" t="s">
        <v>4925</v>
      </c>
    </row>
    <row r="7248" spans="1:34" ht="10.95" customHeight="1" outlineLevel="1" x14ac:dyDescent="0.25">
      <c r="A7248" t="s">
        <v>678</v>
      </c>
      <c r="C7248" s="3" t="s">
        <v>12965</v>
      </c>
      <c r="D7248" s="3" t="s">
        <v>7210</v>
      </c>
      <c r="E7248" s="9">
        <v>1953</v>
      </c>
      <c r="F7248" s="7" t="s">
        <v>755</v>
      </c>
      <c r="G7248" s="7" t="s">
        <v>5401</v>
      </c>
      <c r="H7248" s="8" t="s">
        <v>1301</v>
      </c>
      <c r="I7248" s="8" t="s">
        <v>7209</v>
      </c>
      <c r="J7248" s="19">
        <v>3</v>
      </c>
      <c r="K7248" s="19" t="s">
        <v>7736</v>
      </c>
      <c r="L7248" s="11">
        <v>25</v>
      </c>
      <c r="M7248" s="11"/>
      <c r="N7248" s="24"/>
      <c r="P7248" s="32"/>
      <c r="T7248" s="19"/>
      <c r="U7248" s="3" t="s">
        <v>5025</v>
      </c>
      <c r="X7248" t="str">
        <f t="shared" si="451"/>
        <v/>
      </c>
      <c r="Z7248">
        <f t="shared" si="452"/>
        <v>1</v>
      </c>
      <c r="AB7248" s="9"/>
      <c r="AC7248" t="s">
        <v>1301</v>
      </c>
      <c r="AD7248">
        <f t="shared" si="450"/>
        <v>0</v>
      </c>
      <c r="AF7248" s="3"/>
      <c r="AG7248" t="s">
        <v>5024</v>
      </c>
      <c r="AH7248" s="9" t="s">
        <v>4623</v>
      </c>
    </row>
    <row r="7249" spans="1:34" ht="10.95" customHeight="1" outlineLevel="1" x14ac:dyDescent="0.25">
      <c r="A7249" t="s">
        <v>678</v>
      </c>
      <c r="C7249" s="3" t="s">
        <v>12965</v>
      </c>
      <c r="D7249" s="3">
        <v>621</v>
      </c>
      <c r="E7249" s="9">
        <v>1954</v>
      </c>
      <c r="F7249" s="7" t="s">
        <v>4123</v>
      </c>
      <c r="G7249" s="7" t="s">
        <v>5026</v>
      </c>
      <c r="H7249" s="8" t="s">
        <v>5027</v>
      </c>
      <c r="I7249" s="8" t="s">
        <v>7211</v>
      </c>
      <c r="J7249" s="19">
        <v>1</v>
      </c>
      <c r="K7249" s="19" t="s">
        <v>7736</v>
      </c>
      <c r="L7249" s="11">
        <v>0.8</v>
      </c>
      <c r="M7249" s="11"/>
      <c r="N7249" s="24"/>
      <c r="P7249" s="32"/>
      <c r="T7249" s="19"/>
      <c r="U7249" s="3">
        <v>600</v>
      </c>
      <c r="X7249" t="str">
        <f t="shared" si="451"/>
        <v/>
      </c>
      <c r="Z7249" t="str">
        <f t="shared" si="452"/>
        <v/>
      </c>
      <c r="AB7249" s="9"/>
      <c r="AC7249" t="s">
        <v>5027</v>
      </c>
      <c r="AD7249">
        <f t="shared" si="450"/>
        <v>0</v>
      </c>
      <c r="AF7249" s="3"/>
      <c r="AG7249" t="s">
        <v>5635</v>
      </c>
      <c r="AH7249" s="9" t="s">
        <v>4925</v>
      </c>
    </row>
    <row r="7250" spans="1:34" ht="10.95" customHeight="1" outlineLevel="1" x14ac:dyDescent="0.25">
      <c r="A7250" t="s">
        <v>678</v>
      </c>
      <c r="C7250" s="3" t="s">
        <v>12965</v>
      </c>
      <c r="D7250" s="3" t="s">
        <v>7212</v>
      </c>
      <c r="E7250" s="9">
        <v>1954</v>
      </c>
      <c r="F7250" s="7" t="s">
        <v>21640</v>
      </c>
      <c r="G7250" s="7" t="s">
        <v>5401</v>
      </c>
      <c r="H7250" s="8" t="s">
        <v>5027</v>
      </c>
      <c r="I7250" s="8" t="s">
        <v>7211</v>
      </c>
      <c r="J7250" s="19">
        <v>1</v>
      </c>
      <c r="K7250" s="19" t="s">
        <v>7736</v>
      </c>
      <c r="L7250" s="11">
        <v>12</v>
      </c>
      <c r="M7250" s="11"/>
      <c r="N7250" s="24"/>
      <c r="P7250" s="32"/>
      <c r="T7250" s="19"/>
      <c r="U7250" s="3" t="s">
        <v>5636</v>
      </c>
      <c r="X7250" t="str">
        <f t="shared" si="451"/>
        <v/>
      </c>
      <c r="Z7250">
        <f t="shared" si="452"/>
        <v>1</v>
      </c>
      <c r="AB7250" s="9"/>
      <c r="AC7250" t="s">
        <v>5027</v>
      </c>
      <c r="AD7250">
        <f t="shared" si="450"/>
        <v>0</v>
      </c>
      <c r="AF7250" s="3"/>
      <c r="AG7250" t="s">
        <v>5635</v>
      </c>
      <c r="AH7250" s="9" t="s">
        <v>4623</v>
      </c>
    </row>
    <row r="7251" spans="1:34" ht="10.95" customHeight="1" outlineLevel="1" x14ac:dyDescent="0.25">
      <c r="A7251" t="s">
        <v>678</v>
      </c>
      <c r="C7251" s="3" t="s">
        <v>12965</v>
      </c>
      <c r="D7251" s="3">
        <v>654</v>
      </c>
      <c r="E7251" s="9">
        <v>1956</v>
      </c>
      <c r="F7251" s="7" t="s">
        <v>4126</v>
      </c>
      <c r="G7251" s="7" t="s">
        <v>5401</v>
      </c>
      <c r="H7251" s="8" t="s">
        <v>5402</v>
      </c>
      <c r="I7251" s="8" t="s">
        <v>7213</v>
      </c>
      <c r="J7251" s="19">
        <v>3</v>
      </c>
      <c r="K7251" s="19" t="s">
        <v>7736</v>
      </c>
      <c r="L7251" s="11">
        <v>4</v>
      </c>
      <c r="M7251" s="11"/>
      <c r="N7251" s="24"/>
      <c r="P7251" s="32"/>
      <c r="T7251" s="19"/>
      <c r="U7251" s="3" t="s">
        <v>6872</v>
      </c>
      <c r="X7251" t="str">
        <f t="shared" si="451"/>
        <v/>
      </c>
      <c r="Z7251" t="str">
        <f t="shared" si="452"/>
        <v/>
      </c>
      <c r="AB7251" s="9"/>
      <c r="AC7251" t="s">
        <v>5402</v>
      </c>
      <c r="AD7251">
        <f t="shared" si="450"/>
        <v>1</v>
      </c>
      <c r="AF7251" s="3"/>
      <c r="AH7251" s="9"/>
    </row>
    <row r="7252" spans="1:34" ht="10.95" customHeight="1" outlineLevel="1" x14ac:dyDescent="0.25">
      <c r="A7252" t="s">
        <v>678</v>
      </c>
      <c r="C7252" s="3" t="s">
        <v>12965</v>
      </c>
      <c r="D7252" s="3">
        <v>676</v>
      </c>
      <c r="E7252" s="9">
        <v>1958</v>
      </c>
      <c r="F7252" s="7" t="s">
        <v>4126</v>
      </c>
      <c r="G7252" s="7" t="s">
        <v>5401</v>
      </c>
      <c r="H7252" s="8" t="s">
        <v>971</v>
      </c>
      <c r="I7252" s="8" t="s">
        <v>7214</v>
      </c>
      <c r="J7252" s="19">
        <v>3</v>
      </c>
      <c r="K7252" s="19" t="s">
        <v>7736</v>
      </c>
      <c r="L7252" s="11">
        <v>0.3</v>
      </c>
      <c r="M7252" s="11"/>
      <c r="N7252" s="24"/>
      <c r="P7252" s="32"/>
      <c r="T7252" s="19"/>
      <c r="U7252" s="3">
        <v>654</v>
      </c>
      <c r="X7252" t="str">
        <f t="shared" si="451"/>
        <v/>
      </c>
      <c r="Z7252" t="str">
        <f t="shared" si="452"/>
        <v/>
      </c>
      <c r="AB7252" s="9"/>
      <c r="AC7252" t="s">
        <v>971</v>
      </c>
      <c r="AD7252">
        <f t="shared" si="450"/>
        <v>0</v>
      </c>
      <c r="AF7252" s="3"/>
      <c r="AG7252" t="s">
        <v>2184</v>
      </c>
      <c r="AH7252" s="9" t="s">
        <v>4613</v>
      </c>
    </row>
    <row r="7253" spans="1:34" ht="10.95" customHeight="1" outlineLevel="1" x14ac:dyDescent="0.25">
      <c r="A7253" t="s">
        <v>678</v>
      </c>
      <c r="C7253" s="3" t="s">
        <v>12965</v>
      </c>
      <c r="D7253" s="3">
        <v>678</v>
      </c>
      <c r="E7253" s="9">
        <v>1958</v>
      </c>
      <c r="F7253" s="7" t="s">
        <v>1316</v>
      </c>
      <c r="G7253" s="7" t="s">
        <v>5401</v>
      </c>
      <c r="H7253" s="8" t="s">
        <v>5402</v>
      </c>
      <c r="I7253" s="8" t="s">
        <v>7215</v>
      </c>
      <c r="J7253" s="19">
        <v>3</v>
      </c>
      <c r="K7253" s="19" t="s">
        <v>7736</v>
      </c>
      <c r="L7253" s="11">
        <v>1.5</v>
      </c>
      <c r="M7253" s="11"/>
      <c r="N7253" s="24"/>
      <c r="P7253" s="32"/>
      <c r="T7253" s="19"/>
      <c r="U7253" s="3">
        <v>656</v>
      </c>
      <c r="X7253" t="str">
        <f t="shared" si="451"/>
        <v/>
      </c>
      <c r="Z7253" t="str">
        <f t="shared" si="452"/>
        <v/>
      </c>
      <c r="AB7253" s="9"/>
      <c r="AC7253" t="s">
        <v>5402</v>
      </c>
      <c r="AD7253">
        <f t="shared" si="450"/>
        <v>1</v>
      </c>
      <c r="AF7253" s="3"/>
      <c r="AG7253" t="s">
        <v>4924</v>
      </c>
      <c r="AH7253" s="9" t="s">
        <v>4613</v>
      </c>
    </row>
    <row r="7254" spans="1:34" ht="10.95" customHeight="1" outlineLevel="1" x14ac:dyDescent="0.25">
      <c r="A7254" t="s">
        <v>678</v>
      </c>
      <c r="C7254" s="3" t="s">
        <v>12965</v>
      </c>
      <c r="D7254" s="3">
        <v>697</v>
      </c>
      <c r="E7254" s="9">
        <v>1959</v>
      </c>
      <c r="F7254" s="7" t="s">
        <v>4126</v>
      </c>
      <c r="G7254" s="7" t="s">
        <v>6507</v>
      </c>
      <c r="H7254" s="8" t="s">
        <v>5402</v>
      </c>
      <c r="I7254" s="8" t="s">
        <v>7216</v>
      </c>
      <c r="J7254" s="19">
        <v>1</v>
      </c>
      <c r="K7254" s="19" t="s">
        <v>7736</v>
      </c>
      <c r="L7254" s="11">
        <v>0.3</v>
      </c>
      <c r="M7254" s="11"/>
      <c r="N7254" s="24"/>
      <c r="P7254" s="32"/>
      <c r="T7254" s="19"/>
      <c r="U7254" s="3">
        <v>675</v>
      </c>
      <c r="X7254" t="str">
        <f t="shared" si="451"/>
        <v/>
      </c>
      <c r="Z7254" t="str">
        <f t="shared" si="452"/>
        <v/>
      </c>
      <c r="AB7254" s="9"/>
      <c r="AC7254" t="s">
        <v>5402</v>
      </c>
      <c r="AD7254">
        <f t="shared" si="450"/>
        <v>1</v>
      </c>
      <c r="AF7254" s="3"/>
      <c r="AG7254" t="s">
        <v>4924</v>
      </c>
      <c r="AH7254" s="9" t="s">
        <v>4613</v>
      </c>
    </row>
    <row r="7255" spans="1:34" ht="10.95" customHeight="1" outlineLevel="1" x14ac:dyDescent="0.25">
      <c r="A7255" t="s">
        <v>678</v>
      </c>
      <c r="C7255" s="3" t="s">
        <v>12965</v>
      </c>
      <c r="D7255" s="3" t="s">
        <v>8664</v>
      </c>
      <c r="E7255" s="9">
        <v>1959</v>
      </c>
      <c r="F7255" s="10" t="s">
        <v>22243</v>
      </c>
      <c r="G7255" s="7" t="s">
        <v>5401</v>
      </c>
      <c r="H7255" s="8" t="s">
        <v>5402</v>
      </c>
      <c r="I7255" s="8" t="s">
        <v>7216</v>
      </c>
      <c r="J7255" s="19">
        <v>1</v>
      </c>
      <c r="K7255" s="19" t="s">
        <v>7736</v>
      </c>
      <c r="L7255" s="11">
        <v>4.2</v>
      </c>
      <c r="M7255" s="11"/>
      <c r="N7255" s="24"/>
      <c r="P7255" s="32"/>
      <c r="T7255" s="19"/>
      <c r="U7255" s="3" t="s">
        <v>8663</v>
      </c>
      <c r="W7255" t="s">
        <v>7738</v>
      </c>
      <c r="X7255">
        <f t="shared" si="451"/>
        <v>1</v>
      </c>
      <c r="Y7255">
        <v>1</v>
      </c>
      <c r="Z7255" t="str">
        <f t="shared" si="452"/>
        <v/>
      </c>
      <c r="AB7255" s="9"/>
      <c r="AC7255" t="s">
        <v>5402</v>
      </c>
      <c r="AD7255">
        <f t="shared" ref="AD7255:AD7318" si="453">COUNTIF(H7255,"*Fuji*")</f>
        <v>1</v>
      </c>
      <c r="AF7255" s="3"/>
      <c r="AG7255" t="s">
        <v>786</v>
      </c>
      <c r="AH7255" s="9" t="s">
        <v>4613</v>
      </c>
    </row>
    <row r="7256" spans="1:34" ht="10.95" customHeight="1" outlineLevel="1" x14ac:dyDescent="0.25">
      <c r="A7256" t="s">
        <v>678</v>
      </c>
      <c r="C7256" s="3" t="s">
        <v>12965</v>
      </c>
      <c r="D7256" s="3">
        <v>724</v>
      </c>
      <c r="E7256" s="9">
        <v>1960</v>
      </c>
      <c r="F7256" s="7" t="s">
        <v>4126</v>
      </c>
      <c r="G7256" s="7" t="s">
        <v>5637</v>
      </c>
      <c r="H7256" s="8" t="s">
        <v>5402</v>
      </c>
      <c r="I7256" s="8" t="s">
        <v>7217</v>
      </c>
      <c r="J7256" s="19">
        <v>1</v>
      </c>
      <c r="K7256" s="19" t="s">
        <v>7736</v>
      </c>
      <c r="L7256" s="11">
        <v>0.4</v>
      </c>
      <c r="M7256" s="11"/>
      <c r="N7256" s="24"/>
      <c r="P7256" s="32"/>
      <c r="R7256">
        <v>1</v>
      </c>
      <c r="S7256">
        <v>1</v>
      </c>
      <c r="T7256" s="19"/>
      <c r="U7256" s="3">
        <v>702</v>
      </c>
      <c r="X7256" t="str">
        <f t="shared" si="451"/>
        <v/>
      </c>
      <c r="Z7256" t="str">
        <f t="shared" si="452"/>
        <v/>
      </c>
      <c r="AB7256" s="9"/>
      <c r="AC7256" t="s">
        <v>5402</v>
      </c>
      <c r="AD7256">
        <f t="shared" si="453"/>
        <v>1</v>
      </c>
      <c r="AF7256" s="3"/>
      <c r="AG7256" t="s">
        <v>4924</v>
      </c>
      <c r="AH7256" s="9" t="s">
        <v>4613</v>
      </c>
    </row>
    <row r="7257" spans="1:34" ht="10.95" customHeight="1" outlineLevel="1" x14ac:dyDescent="0.25">
      <c r="A7257" t="s">
        <v>678</v>
      </c>
      <c r="C7257" s="3" t="s">
        <v>12965</v>
      </c>
      <c r="D7257" s="3">
        <v>763</v>
      </c>
      <c r="E7257" s="9">
        <v>1961</v>
      </c>
      <c r="F7257" s="7" t="s">
        <v>4126</v>
      </c>
      <c r="G7257" s="7" t="s">
        <v>5401</v>
      </c>
      <c r="H7257" s="8" t="s">
        <v>5714</v>
      </c>
      <c r="I7257" s="8" t="s">
        <v>7218</v>
      </c>
      <c r="J7257" s="19">
        <v>3</v>
      </c>
      <c r="K7257" s="19" t="s">
        <v>7736</v>
      </c>
      <c r="L7257" s="11">
        <v>1.9</v>
      </c>
      <c r="M7257" s="11"/>
      <c r="N7257" s="24"/>
      <c r="P7257" s="32"/>
      <c r="T7257" s="19"/>
      <c r="U7257" s="3">
        <v>734</v>
      </c>
      <c r="X7257" t="str">
        <f t="shared" si="451"/>
        <v/>
      </c>
      <c r="Z7257" t="str">
        <f t="shared" si="452"/>
        <v/>
      </c>
      <c r="AB7257" s="9"/>
      <c r="AC7257" t="s">
        <v>5714</v>
      </c>
      <c r="AD7257">
        <f t="shared" si="453"/>
        <v>0</v>
      </c>
      <c r="AF7257" s="3"/>
      <c r="AG7257" t="s">
        <v>5715</v>
      </c>
      <c r="AH7257" s="9" t="s">
        <v>4613</v>
      </c>
    </row>
    <row r="7258" spans="1:34" ht="10.95" customHeight="1" outlineLevel="1" x14ac:dyDescent="0.25">
      <c r="A7258" t="s">
        <v>678</v>
      </c>
      <c r="C7258" s="3" t="s">
        <v>12965</v>
      </c>
      <c r="D7258" s="3">
        <v>766</v>
      </c>
      <c r="E7258" s="9">
        <v>1961</v>
      </c>
      <c r="F7258" s="7" t="s">
        <v>6574</v>
      </c>
      <c r="G7258" s="7" t="s">
        <v>5401</v>
      </c>
      <c r="H7258" s="8" t="s">
        <v>5402</v>
      </c>
      <c r="I7258" s="8" t="s">
        <v>7215</v>
      </c>
      <c r="J7258" s="19">
        <v>3</v>
      </c>
      <c r="K7258" s="19" t="s">
        <v>7736</v>
      </c>
      <c r="L7258" s="11">
        <v>1.2</v>
      </c>
      <c r="M7258" s="11"/>
      <c r="N7258" s="24"/>
      <c r="P7258" s="32"/>
      <c r="T7258" s="19"/>
      <c r="U7258" s="3">
        <v>735</v>
      </c>
      <c r="X7258" t="str">
        <f t="shared" si="451"/>
        <v/>
      </c>
      <c r="Z7258" t="str">
        <f t="shared" si="452"/>
        <v/>
      </c>
      <c r="AB7258" s="9"/>
      <c r="AC7258" t="s">
        <v>5402</v>
      </c>
      <c r="AD7258">
        <f t="shared" si="453"/>
        <v>1</v>
      </c>
      <c r="AF7258" s="3"/>
      <c r="AG7258" t="s">
        <v>4924</v>
      </c>
      <c r="AH7258" s="9" t="s">
        <v>4925</v>
      </c>
    </row>
    <row r="7259" spans="1:34" ht="10.95" customHeight="1" outlineLevel="1" x14ac:dyDescent="0.25">
      <c r="A7259" t="s">
        <v>678</v>
      </c>
      <c r="C7259" s="3" t="s">
        <v>12965</v>
      </c>
      <c r="D7259" s="3">
        <v>772</v>
      </c>
      <c r="E7259" s="9">
        <v>1962</v>
      </c>
      <c r="F7259" s="7" t="s">
        <v>4123</v>
      </c>
      <c r="G7259" s="7" t="s">
        <v>1123</v>
      </c>
      <c r="H7259" s="8" t="s">
        <v>5402</v>
      </c>
      <c r="I7259" s="8" t="s">
        <v>7219</v>
      </c>
      <c r="J7259" s="19">
        <v>1</v>
      </c>
      <c r="K7259" s="19" t="s">
        <v>7736</v>
      </c>
      <c r="L7259" s="11">
        <v>2.5</v>
      </c>
      <c r="M7259" s="11"/>
      <c r="N7259" s="24"/>
      <c r="P7259" s="32"/>
      <c r="S7259">
        <v>1</v>
      </c>
      <c r="T7259" s="19"/>
      <c r="U7259" s="3">
        <v>741</v>
      </c>
      <c r="X7259" t="str">
        <f t="shared" si="451"/>
        <v/>
      </c>
      <c r="Z7259" t="str">
        <f t="shared" si="452"/>
        <v/>
      </c>
      <c r="AB7259" s="9"/>
      <c r="AC7259" t="s">
        <v>5402</v>
      </c>
      <c r="AD7259">
        <f t="shared" si="453"/>
        <v>1</v>
      </c>
      <c r="AF7259" s="3"/>
      <c r="AG7259" t="s">
        <v>4924</v>
      </c>
      <c r="AH7259" s="9" t="s">
        <v>4613</v>
      </c>
    </row>
    <row r="7260" spans="1:34" ht="10.95" customHeight="1" outlineLevel="1" x14ac:dyDescent="0.25">
      <c r="A7260" t="s">
        <v>678</v>
      </c>
      <c r="C7260" s="3" t="s">
        <v>12965</v>
      </c>
      <c r="D7260" s="3">
        <v>773</v>
      </c>
      <c r="E7260" s="9">
        <v>1962</v>
      </c>
      <c r="F7260" s="7" t="s">
        <v>4123</v>
      </c>
      <c r="G7260" s="7" t="s">
        <v>5485</v>
      </c>
      <c r="H7260" s="8" t="s">
        <v>5402</v>
      </c>
      <c r="I7260" s="8" t="s">
        <v>7219</v>
      </c>
      <c r="J7260" s="19">
        <v>3</v>
      </c>
      <c r="K7260" s="19" t="s">
        <v>7736</v>
      </c>
      <c r="L7260" s="11">
        <v>0.7</v>
      </c>
      <c r="M7260" s="11"/>
      <c r="N7260" s="24"/>
      <c r="P7260" s="32"/>
      <c r="T7260" s="19"/>
      <c r="U7260" s="3">
        <v>742</v>
      </c>
      <c r="X7260" t="str">
        <f t="shared" si="451"/>
        <v/>
      </c>
      <c r="Z7260" t="str">
        <f t="shared" si="452"/>
        <v/>
      </c>
      <c r="AB7260" s="9"/>
      <c r="AC7260" t="s">
        <v>5402</v>
      </c>
      <c r="AD7260">
        <f t="shared" si="453"/>
        <v>1</v>
      </c>
      <c r="AF7260" s="3"/>
      <c r="AG7260" t="s">
        <v>4924</v>
      </c>
      <c r="AH7260" s="9" t="s">
        <v>4613</v>
      </c>
    </row>
    <row r="7261" spans="1:34" ht="10.95" customHeight="1" outlineLevel="1" x14ac:dyDescent="0.25">
      <c r="A7261" t="s">
        <v>678</v>
      </c>
      <c r="C7261" s="3" t="s">
        <v>12965</v>
      </c>
      <c r="D7261" s="3">
        <v>774</v>
      </c>
      <c r="E7261" s="9">
        <v>1962</v>
      </c>
      <c r="F7261" s="7" t="s">
        <v>4126</v>
      </c>
      <c r="G7261" s="7" t="s">
        <v>1128</v>
      </c>
      <c r="H7261" s="8" t="s">
        <v>5402</v>
      </c>
      <c r="I7261" s="8" t="s">
        <v>7219</v>
      </c>
      <c r="J7261" s="19">
        <v>1</v>
      </c>
      <c r="K7261" s="19" t="s">
        <v>7736</v>
      </c>
      <c r="L7261" s="11">
        <v>0.7</v>
      </c>
      <c r="M7261" s="11"/>
      <c r="N7261" s="24"/>
      <c r="P7261" s="32"/>
      <c r="T7261" s="19"/>
      <c r="U7261" s="3">
        <v>743</v>
      </c>
      <c r="X7261" t="str">
        <f t="shared" si="451"/>
        <v/>
      </c>
      <c r="Z7261" t="str">
        <f t="shared" si="452"/>
        <v/>
      </c>
      <c r="AB7261" s="9"/>
      <c r="AC7261" t="s">
        <v>5402</v>
      </c>
      <c r="AD7261">
        <f t="shared" si="453"/>
        <v>1</v>
      </c>
      <c r="AF7261" s="3"/>
      <c r="AG7261" t="s">
        <v>4924</v>
      </c>
      <c r="AH7261" s="9" t="s">
        <v>4925</v>
      </c>
    </row>
    <row r="7262" spans="1:34" ht="10.95" customHeight="1" outlineLevel="1" x14ac:dyDescent="0.25">
      <c r="A7262" t="s">
        <v>678</v>
      </c>
      <c r="C7262" s="3" t="s">
        <v>12965</v>
      </c>
      <c r="D7262" s="3">
        <v>775</v>
      </c>
      <c r="E7262" s="9">
        <v>1962</v>
      </c>
      <c r="F7262" s="7" t="s">
        <v>4126</v>
      </c>
      <c r="G7262" s="7" t="s">
        <v>4464</v>
      </c>
      <c r="H7262" s="8" t="s">
        <v>5402</v>
      </c>
      <c r="I7262" s="8" t="s">
        <v>7219</v>
      </c>
      <c r="J7262" s="19">
        <v>1</v>
      </c>
      <c r="K7262" s="19" t="s">
        <v>7736</v>
      </c>
      <c r="L7262" s="11">
        <v>0.7</v>
      </c>
      <c r="M7262" s="11"/>
      <c r="N7262" s="24"/>
      <c r="P7262" s="32"/>
      <c r="T7262" s="19"/>
      <c r="U7262" s="3">
        <v>744</v>
      </c>
      <c r="X7262" t="str">
        <f t="shared" si="451"/>
        <v/>
      </c>
      <c r="Z7262" t="str">
        <f t="shared" si="452"/>
        <v/>
      </c>
      <c r="AB7262" s="9"/>
      <c r="AC7262" t="s">
        <v>5402</v>
      </c>
      <c r="AD7262">
        <f t="shared" si="453"/>
        <v>1</v>
      </c>
      <c r="AF7262" s="3"/>
      <c r="AG7262" t="s">
        <v>4924</v>
      </c>
      <c r="AH7262" s="9" t="s">
        <v>4925</v>
      </c>
    </row>
    <row r="7263" spans="1:34" ht="10.95" customHeight="1" outlineLevel="1" x14ac:dyDescent="0.25">
      <c r="A7263" t="s">
        <v>678</v>
      </c>
      <c r="C7263" s="3" t="s">
        <v>12965</v>
      </c>
      <c r="D7263" s="3">
        <v>783</v>
      </c>
      <c r="E7263" s="9">
        <v>1962</v>
      </c>
      <c r="F7263" s="7" t="s">
        <v>4126</v>
      </c>
      <c r="G7263" s="7" t="s">
        <v>5401</v>
      </c>
      <c r="H7263" s="8" t="s">
        <v>746</v>
      </c>
      <c r="I7263" s="8" t="s">
        <v>7220</v>
      </c>
      <c r="J7263" s="19">
        <v>1</v>
      </c>
      <c r="K7263" s="19" t="s">
        <v>7736</v>
      </c>
      <c r="L7263" s="11">
        <v>3.5</v>
      </c>
      <c r="M7263" s="11"/>
      <c r="N7263" s="24"/>
      <c r="P7263" s="32"/>
      <c r="T7263" s="19"/>
      <c r="U7263" s="3">
        <v>758</v>
      </c>
      <c r="X7263" t="str">
        <f t="shared" si="451"/>
        <v/>
      </c>
      <c r="Z7263" t="str">
        <f t="shared" si="452"/>
        <v/>
      </c>
      <c r="AB7263" s="9"/>
      <c r="AC7263" t="s">
        <v>746</v>
      </c>
      <c r="AD7263">
        <f t="shared" si="453"/>
        <v>0</v>
      </c>
      <c r="AF7263" s="3"/>
      <c r="AG7263" t="s">
        <v>747</v>
      </c>
      <c r="AH7263" s="9" t="s">
        <v>4613</v>
      </c>
    </row>
    <row r="7264" spans="1:34" ht="10.95" customHeight="1" outlineLevel="1" x14ac:dyDescent="0.25">
      <c r="A7264" t="s">
        <v>678</v>
      </c>
      <c r="C7264" s="3" t="s">
        <v>12965</v>
      </c>
      <c r="D7264" s="3" t="s">
        <v>8666</v>
      </c>
      <c r="E7264" s="9">
        <v>1962</v>
      </c>
      <c r="F7264" s="10" t="s">
        <v>22243</v>
      </c>
      <c r="G7264" s="7" t="s">
        <v>5401</v>
      </c>
      <c r="H7264" s="8" t="s">
        <v>746</v>
      </c>
      <c r="I7264" s="8" t="s">
        <v>7220</v>
      </c>
      <c r="J7264" s="19">
        <v>1</v>
      </c>
      <c r="K7264" s="19" t="s">
        <v>7736</v>
      </c>
      <c r="L7264" s="11">
        <v>5.2</v>
      </c>
      <c r="M7264" s="11"/>
      <c r="N7264" s="24"/>
      <c r="P7264" s="32"/>
      <c r="T7264" s="19"/>
      <c r="U7264" s="3" t="s">
        <v>8665</v>
      </c>
      <c r="W7264" t="s">
        <v>7738</v>
      </c>
      <c r="X7264">
        <f t="shared" si="451"/>
        <v>1</v>
      </c>
      <c r="Y7264">
        <v>1</v>
      </c>
      <c r="Z7264" t="str">
        <f t="shared" si="452"/>
        <v/>
      </c>
      <c r="AB7264" s="9"/>
      <c r="AC7264" t="s">
        <v>746</v>
      </c>
      <c r="AD7264">
        <f t="shared" si="453"/>
        <v>0</v>
      </c>
      <c r="AF7264" s="3"/>
      <c r="AG7264" t="s">
        <v>2341</v>
      </c>
      <c r="AH7264" s="9" t="s">
        <v>4613</v>
      </c>
    </row>
    <row r="7265" spans="1:34" ht="10.95" customHeight="1" outlineLevel="1" x14ac:dyDescent="0.25">
      <c r="A7265" t="s">
        <v>678</v>
      </c>
      <c r="C7265" s="3" t="s">
        <v>12965</v>
      </c>
      <c r="D7265" s="3">
        <v>785</v>
      </c>
      <c r="E7265" s="9">
        <v>1962</v>
      </c>
      <c r="F7265" s="7" t="s">
        <v>4126</v>
      </c>
      <c r="G7265" s="7" t="s">
        <v>5401</v>
      </c>
      <c r="H7265" s="8" t="s">
        <v>5402</v>
      </c>
      <c r="I7265" s="8" t="s">
        <v>7221</v>
      </c>
      <c r="J7265" s="19">
        <v>3</v>
      </c>
      <c r="K7265" s="19" t="s">
        <v>7736</v>
      </c>
      <c r="L7265" s="11">
        <v>1</v>
      </c>
      <c r="M7265" s="11"/>
      <c r="N7265" s="24"/>
      <c r="P7265" s="32"/>
      <c r="T7265" s="19"/>
      <c r="U7265" s="3" t="s">
        <v>6872</v>
      </c>
      <c r="X7265" t="str">
        <f t="shared" si="451"/>
        <v/>
      </c>
      <c r="Z7265" t="str">
        <f t="shared" si="452"/>
        <v/>
      </c>
      <c r="AB7265" s="9"/>
      <c r="AC7265" t="s">
        <v>5402</v>
      </c>
      <c r="AD7265">
        <f t="shared" si="453"/>
        <v>1</v>
      </c>
      <c r="AF7265" s="3"/>
      <c r="AH7265" s="9"/>
    </row>
    <row r="7266" spans="1:34" ht="10.95" customHeight="1" outlineLevel="1" x14ac:dyDescent="0.25">
      <c r="A7266" t="s">
        <v>678</v>
      </c>
      <c r="C7266" s="3" t="s">
        <v>12965</v>
      </c>
      <c r="D7266" s="3">
        <v>791</v>
      </c>
      <c r="E7266" s="9">
        <v>1962</v>
      </c>
      <c r="F7266" s="7" t="s">
        <v>4123</v>
      </c>
      <c r="G7266" s="7" t="s">
        <v>6818</v>
      </c>
      <c r="H7266" s="8" t="s">
        <v>4410</v>
      </c>
      <c r="I7266" s="8" t="s">
        <v>7167</v>
      </c>
      <c r="J7266" s="19">
        <v>3</v>
      </c>
      <c r="K7266" s="19" t="s">
        <v>7736</v>
      </c>
      <c r="L7266" s="11">
        <v>0.3</v>
      </c>
      <c r="M7266" s="11"/>
      <c r="N7266" s="24"/>
      <c r="P7266" s="32"/>
      <c r="T7266" s="19"/>
      <c r="U7266" s="3">
        <v>764</v>
      </c>
      <c r="X7266" t="str">
        <f t="shared" si="451"/>
        <v/>
      </c>
      <c r="Z7266" t="str">
        <f t="shared" si="452"/>
        <v/>
      </c>
      <c r="AB7266" s="9"/>
      <c r="AC7266" t="s">
        <v>4410</v>
      </c>
      <c r="AD7266">
        <f t="shared" si="453"/>
        <v>0</v>
      </c>
      <c r="AF7266" s="3"/>
      <c r="AG7266" t="s">
        <v>4411</v>
      </c>
      <c r="AH7266" s="9" t="s">
        <v>4613</v>
      </c>
    </row>
    <row r="7267" spans="1:34" ht="10.95" customHeight="1" outlineLevel="1" x14ac:dyDescent="0.25">
      <c r="A7267" t="s">
        <v>678</v>
      </c>
      <c r="C7267" s="3" t="s">
        <v>12965</v>
      </c>
      <c r="D7267" s="3">
        <v>792</v>
      </c>
      <c r="E7267" s="9">
        <v>1962</v>
      </c>
      <c r="F7267" s="7" t="s">
        <v>4123</v>
      </c>
      <c r="G7267" s="7" t="s">
        <v>748</v>
      </c>
      <c r="H7267" s="8" t="s">
        <v>749</v>
      </c>
      <c r="I7267" s="8" t="s">
        <v>7167</v>
      </c>
      <c r="J7267" s="19">
        <v>1</v>
      </c>
      <c r="K7267" s="19" t="s">
        <v>7736</v>
      </c>
      <c r="L7267" s="11">
        <v>0.3</v>
      </c>
      <c r="M7267" s="11"/>
      <c r="N7267" s="24"/>
      <c r="P7267" s="32"/>
      <c r="T7267" s="19"/>
      <c r="U7267" s="3">
        <v>765</v>
      </c>
      <c r="X7267" t="str">
        <f t="shared" si="451"/>
        <v/>
      </c>
      <c r="Z7267" t="str">
        <f t="shared" si="452"/>
        <v/>
      </c>
      <c r="AB7267" s="9"/>
      <c r="AC7267" t="s">
        <v>749</v>
      </c>
      <c r="AD7267">
        <f t="shared" si="453"/>
        <v>0</v>
      </c>
      <c r="AF7267" s="3"/>
      <c r="AG7267" t="s">
        <v>750</v>
      </c>
      <c r="AH7267" s="9" t="s">
        <v>4613</v>
      </c>
    </row>
    <row r="7268" spans="1:34" ht="10.95" customHeight="1" outlineLevel="1" x14ac:dyDescent="0.25">
      <c r="A7268" t="s">
        <v>678</v>
      </c>
      <c r="C7268" s="3" t="s">
        <v>12965</v>
      </c>
      <c r="D7268" s="3">
        <v>793</v>
      </c>
      <c r="E7268" s="9">
        <v>1962</v>
      </c>
      <c r="F7268" s="7" t="s">
        <v>4126</v>
      </c>
      <c r="G7268" s="7" t="s">
        <v>6710</v>
      </c>
      <c r="H7268" s="8" t="s">
        <v>5736</v>
      </c>
      <c r="I7268" s="8" t="s">
        <v>7167</v>
      </c>
      <c r="J7268" s="19">
        <v>3</v>
      </c>
      <c r="K7268" s="19" t="s">
        <v>7736</v>
      </c>
      <c r="L7268" s="11">
        <v>0.3</v>
      </c>
      <c r="M7268" s="11"/>
      <c r="N7268" s="24"/>
      <c r="P7268" s="32"/>
      <c r="T7268" s="19"/>
      <c r="U7268" s="3">
        <v>766</v>
      </c>
      <c r="X7268" t="str">
        <f t="shared" si="451"/>
        <v/>
      </c>
      <c r="Z7268" t="str">
        <f t="shared" si="452"/>
        <v/>
      </c>
      <c r="AB7268" s="9"/>
      <c r="AC7268" t="s">
        <v>5736</v>
      </c>
      <c r="AD7268">
        <f t="shared" si="453"/>
        <v>0</v>
      </c>
      <c r="AF7268" s="3"/>
      <c r="AG7268" t="s">
        <v>5737</v>
      </c>
      <c r="AH7268" s="9" t="s">
        <v>4613</v>
      </c>
    </row>
    <row r="7269" spans="1:34" ht="10.95" customHeight="1" outlineLevel="1" x14ac:dyDescent="0.25">
      <c r="A7269" t="s">
        <v>678</v>
      </c>
      <c r="C7269" s="3" t="s">
        <v>12965</v>
      </c>
      <c r="D7269" s="3">
        <v>803</v>
      </c>
      <c r="E7269" s="9">
        <v>1963</v>
      </c>
      <c r="F7269" s="7" t="s">
        <v>4126</v>
      </c>
      <c r="G7269" s="7" t="s">
        <v>5401</v>
      </c>
      <c r="H7269" s="8" t="s">
        <v>7222</v>
      </c>
      <c r="I7269" s="8" t="s">
        <v>7223</v>
      </c>
      <c r="J7269" s="19">
        <v>3</v>
      </c>
      <c r="K7269" s="19" t="s">
        <v>7736</v>
      </c>
      <c r="L7269" s="11">
        <v>0.8</v>
      </c>
      <c r="M7269" s="11"/>
      <c r="N7269" s="24"/>
      <c r="P7269" s="32"/>
      <c r="T7269" s="19"/>
      <c r="U7269" s="3" t="s">
        <v>6872</v>
      </c>
      <c r="X7269" t="str">
        <f t="shared" si="451"/>
        <v/>
      </c>
      <c r="Z7269" t="str">
        <f t="shared" si="452"/>
        <v/>
      </c>
      <c r="AB7269" s="9"/>
      <c r="AC7269" t="s">
        <v>7222</v>
      </c>
      <c r="AD7269">
        <f t="shared" si="453"/>
        <v>0</v>
      </c>
      <c r="AF7269" s="3"/>
      <c r="AH7269" s="9"/>
    </row>
    <row r="7270" spans="1:34" ht="10.95" customHeight="1" outlineLevel="1" x14ac:dyDescent="0.25">
      <c r="A7270" t="s">
        <v>678</v>
      </c>
      <c r="C7270" s="3" t="s">
        <v>12965</v>
      </c>
      <c r="D7270" s="3">
        <v>805</v>
      </c>
      <c r="E7270" s="9">
        <v>1963</v>
      </c>
      <c r="F7270" s="7" t="s">
        <v>4123</v>
      </c>
      <c r="G7270" s="7" t="s">
        <v>4522</v>
      </c>
      <c r="H7270" s="8" t="s">
        <v>757</v>
      </c>
      <c r="I7270" s="8" t="s">
        <v>7224</v>
      </c>
      <c r="J7270" s="19">
        <v>3</v>
      </c>
      <c r="K7270" s="19" t="s">
        <v>7736</v>
      </c>
      <c r="L7270" s="11">
        <v>0.2</v>
      </c>
      <c r="M7270" s="11"/>
      <c r="N7270" s="24"/>
      <c r="P7270" s="32"/>
      <c r="T7270" s="19"/>
      <c r="U7270" s="3">
        <v>777</v>
      </c>
      <c r="X7270" t="str">
        <f t="shared" si="451"/>
        <v/>
      </c>
      <c r="Z7270" t="str">
        <f t="shared" si="452"/>
        <v/>
      </c>
      <c r="AB7270" s="9"/>
      <c r="AC7270" t="s">
        <v>757</v>
      </c>
      <c r="AD7270">
        <f t="shared" si="453"/>
        <v>0</v>
      </c>
      <c r="AF7270" s="3"/>
      <c r="AG7270" t="s">
        <v>5024</v>
      </c>
      <c r="AH7270" s="9" t="s">
        <v>4613</v>
      </c>
    </row>
    <row r="7271" spans="1:34" ht="10.95" customHeight="1" outlineLevel="1" x14ac:dyDescent="0.25">
      <c r="A7271" t="s">
        <v>678</v>
      </c>
      <c r="C7271" s="3" t="s">
        <v>12965</v>
      </c>
      <c r="D7271" s="3">
        <v>806</v>
      </c>
      <c r="E7271" s="9">
        <v>1963</v>
      </c>
      <c r="F7271" s="7" t="s">
        <v>4126</v>
      </c>
      <c r="G7271" s="7" t="s">
        <v>4009</v>
      </c>
      <c r="H7271" s="8" t="s">
        <v>1301</v>
      </c>
      <c r="I7271" s="8" t="s">
        <v>7224</v>
      </c>
      <c r="J7271" s="19">
        <v>3</v>
      </c>
      <c r="K7271" s="19" t="s">
        <v>7736</v>
      </c>
      <c r="L7271" s="11">
        <v>0.2</v>
      </c>
      <c r="M7271" s="11"/>
      <c r="N7271" s="24"/>
      <c r="P7271" s="32"/>
      <c r="T7271" s="19"/>
      <c r="U7271" s="3">
        <v>778</v>
      </c>
      <c r="X7271" t="str">
        <f t="shared" si="451"/>
        <v/>
      </c>
      <c r="Z7271" t="str">
        <f t="shared" si="452"/>
        <v/>
      </c>
      <c r="AB7271" s="9"/>
      <c r="AC7271" t="s">
        <v>1301</v>
      </c>
      <c r="AD7271">
        <f t="shared" si="453"/>
        <v>0</v>
      </c>
      <c r="AF7271" s="3"/>
      <c r="AG7271" t="s">
        <v>5024</v>
      </c>
      <c r="AH7271" s="9" t="s">
        <v>4613</v>
      </c>
    </row>
    <row r="7272" spans="1:34" ht="10.95" customHeight="1" outlineLevel="1" x14ac:dyDescent="0.25">
      <c r="A7272" t="s">
        <v>678</v>
      </c>
      <c r="C7272" s="3" t="s">
        <v>12965</v>
      </c>
      <c r="D7272" s="3">
        <v>807</v>
      </c>
      <c r="E7272" s="9">
        <v>1963</v>
      </c>
      <c r="F7272" s="7" t="s">
        <v>4123</v>
      </c>
      <c r="G7272" s="7" t="s">
        <v>758</v>
      </c>
      <c r="H7272" s="8" t="s">
        <v>759</v>
      </c>
      <c r="I7272" s="8" t="s">
        <v>7225</v>
      </c>
      <c r="J7272" s="19">
        <v>3</v>
      </c>
      <c r="K7272" s="19" t="s">
        <v>7736</v>
      </c>
      <c r="L7272" s="11">
        <v>0.3</v>
      </c>
      <c r="M7272" s="11"/>
      <c r="N7272" s="24"/>
      <c r="P7272" s="32"/>
      <c r="T7272" s="19"/>
      <c r="U7272" s="3">
        <v>779</v>
      </c>
      <c r="X7272" t="str">
        <f t="shared" si="451"/>
        <v/>
      </c>
      <c r="Z7272" t="str">
        <f t="shared" si="452"/>
        <v/>
      </c>
      <c r="AB7272" s="9"/>
      <c r="AC7272" t="s">
        <v>759</v>
      </c>
      <c r="AD7272">
        <f t="shared" si="453"/>
        <v>0</v>
      </c>
      <c r="AF7272" s="3"/>
      <c r="AG7272" t="s">
        <v>6298</v>
      </c>
      <c r="AH7272" s="9" t="s">
        <v>4613</v>
      </c>
    </row>
    <row r="7273" spans="1:34" ht="10.95" customHeight="1" outlineLevel="1" x14ac:dyDescent="0.25">
      <c r="A7273" t="s">
        <v>678</v>
      </c>
      <c r="C7273" s="3" t="s">
        <v>12965</v>
      </c>
      <c r="D7273" s="3">
        <v>808</v>
      </c>
      <c r="E7273" s="9">
        <v>1963</v>
      </c>
      <c r="F7273" s="7" t="s">
        <v>4126</v>
      </c>
      <c r="G7273" s="7" t="s">
        <v>3833</v>
      </c>
      <c r="H7273" s="8" t="s">
        <v>759</v>
      </c>
      <c r="I7273" s="8" t="s">
        <v>7225</v>
      </c>
      <c r="J7273" s="19">
        <v>3</v>
      </c>
      <c r="K7273" s="19" t="s">
        <v>7736</v>
      </c>
      <c r="L7273" s="11">
        <v>0.3</v>
      </c>
      <c r="M7273" s="11"/>
      <c r="N7273" s="24"/>
      <c r="P7273" s="32"/>
      <c r="T7273" s="19"/>
      <c r="U7273" s="3">
        <v>780</v>
      </c>
      <c r="X7273" t="str">
        <f t="shared" si="451"/>
        <v/>
      </c>
      <c r="Z7273" t="str">
        <f t="shared" si="452"/>
        <v/>
      </c>
      <c r="AB7273" s="9"/>
      <c r="AC7273" t="s">
        <v>759</v>
      </c>
      <c r="AD7273">
        <f t="shared" si="453"/>
        <v>0</v>
      </c>
      <c r="AF7273" s="3"/>
      <c r="AG7273" t="s">
        <v>6298</v>
      </c>
      <c r="AH7273" s="9" t="s">
        <v>4613</v>
      </c>
    </row>
    <row r="7274" spans="1:34" ht="10.95" customHeight="1" outlineLevel="1" x14ac:dyDescent="0.25">
      <c r="A7274" t="s">
        <v>678</v>
      </c>
      <c r="C7274" s="3" t="s">
        <v>12965</v>
      </c>
      <c r="D7274" s="3">
        <v>809</v>
      </c>
      <c r="E7274" s="9">
        <v>1963</v>
      </c>
      <c r="F7274" s="7" t="s">
        <v>4126</v>
      </c>
      <c r="G7274" s="7" t="s">
        <v>5401</v>
      </c>
      <c r="H7274" s="8" t="s">
        <v>5992</v>
      </c>
      <c r="I7274" s="8" t="s">
        <v>7226</v>
      </c>
      <c r="J7274" s="19">
        <v>5</v>
      </c>
      <c r="K7274" s="19" t="s">
        <v>7736</v>
      </c>
      <c r="L7274" s="11">
        <v>0.15</v>
      </c>
      <c r="M7274" s="11"/>
      <c r="N7274" s="24"/>
      <c r="P7274" s="32"/>
      <c r="T7274" s="19"/>
      <c r="U7274" s="3">
        <v>781</v>
      </c>
      <c r="X7274" t="str">
        <f t="shared" si="451"/>
        <v/>
      </c>
      <c r="Z7274" t="str">
        <f t="shared" si="452"/>
        <v/>
      </c>
      <c r="AB7274" s="9"/>
      <c r="AC7274" t="s">
        <v>5992</v>
      </c>
      <c r="AD7274">
        <f t="shared" si="453"/>
        <v>0</v>
      </c>
      <c r="AF7274" s="3"/>
      <c r="AG7274" t="s">
        <v>1952</v>
      </c>
      <c r="AH7274" s="9" t="s">
        <v>4613</v>
      </c>
    </row>
    <row r="7275" spans="1:34" ht="10.95" customHeight="1" outlineLevel="1" x14ac:dyDescent="0.25">
      <c r="A7275" t="s">
        <v>678</v>
      </c>
      <c r="C7275" s="3" t="s">
        <v>12965</v>
      </c>
      <c r="D7275" s="3">
        <v>814</v>
      </c>
      <c r="E7275" s="9">
        <v>1963</v>
      </c>
      <c r="F7275" s="7" t="s">
        <v>4123</v>
      </c>
      <c r="G7275" s="7" t="s">
        <v>6507</v>
      </c>
      <c r="H7275" s="8" t="s">
        <v>4406</v>
      </c>
      <c r="I7275" s="8" t="s">
        <v>7204</v>
      </c>
      <c r="J7275" s="19">
        <v>3</v>
      </c>
      <c r="K7275" s="19" t="s">
        <v>7736</v>
      </c>
      <c r="L7275" s="11">
        <v>0.1</v>
      </c>
      <c r="M7275" s="11"/>
      <c r="N7275" s="24"/>
      <c r="P7275" s="32"/>
      <c r="T7275" s="19"/>
      <c r="U7275" s="3">
        <v>786</v>
      </c>
      <c r="X7275" t="str">
        <f t="shared" si="451"/>
        <v/>
      </c>
      <c r="Z7275" t="str">
        <f t="shared" si="452"/>
        <v/>
      </c>
      <c r="AB7275" s="9"/>
      <c r="AC7275" t="s">
        <v>4406</v>
      </c>
      <c r="AD7275">
        <f t="shared" si="453"/>
        <v>0</v>
      </c>
      <c r="AF7275" s="3"/>
      <c r="AG7275" t="s">
        <v>4407</v>
      </c>
      <c r="AH7275" s="9" t="s">
        <v>4613</v>
      </c>
    </row>
    <row r="7276" spans="1:34" ht="10.95" customHeight="1" outlineLevel="1" x14ac:dyDescent="0.25">
      <c r="A7276" t="s">
        <v>678</v>
      </c>
      <c r="C7276" s="3" t="s">
        <v>12965</v>
      </c>
      <c r="D7276" s="3">
        <v>815</v>
      </c>
      <c r="E7276" s="9">
        <v>1963</v>
      </c>
      <c r="F7276" s="7" t="s">
        <v>4126</v>
      </c>
      <c r="G7276" s="7" t="s">
        <v>1128</v>
      </c>
      <c r="H7276" s="8" t="s">
        <v>4406</v>
      </c>
      <c r="I7276" s="8" t="s">
        <v>7204</v>
      </c>
      <c r="J7276" s="19">
        <v>3</v>
      </c>
      <c r="K7276" s="19" t="s">
        <v>7736</v>
      </c>
      <c r="L7276" s="11">
        <v>0.1</v>
      </c>
      <c r="M7276" s="11"/>
      <c r="N7276" s="24"/>
      <c r="P7276" s="32"/>
      <c r="T7276" s="19"/>
      <c r="U7276" s="3">
        <v>787</v>
      </c>
      <c r="X7276" t="str">
        <f t="shared" si="451"/>
        <v/>
      </c>
      <c r="Z7276" t="str">
        <f t="shared" si="452"/>
        <v/>
      </c>
      <c r="AB7276" s="9"/>
      <c r="AC7276" t="s">
        <v>4406</v>
      </c>
      <c r="AD7276">
        <f t="shared" si="453"/>
        <v>0</v>
      </c>
      <c r="AF7276" s="3"/>
      <c r="AG7276" t="s">
        <v>4407</v>
      </c>
      <c r="AH7276" s="9" t="s">
        <v>4613</v>
      </c>
    </row>
    <row r="7277" spans="1:34" ht="10.95" customHeight="1" outlineLevel="1" x14ac:dyDescent="0.25">
      <c r="A7277" t="s">
        <v>678</v>
      </c>
      <c r="C7277" s="3" t="s">
        <v>12965</v>
      </c>
      <c r="D7277" s="3">
        <v>829</v>
      </c>
      <c r="E7277" s="9">
        <v>1963</v>
      </c>
      <c r="F7277" s="7" t="s">
        <v>4123</v>
      </c>
      <c r="G7277" s="7" t="s">
        <v>6299</v>
      </c>
      <c r="H7277" s="8" t="s">
        <v>6300</v>
      </c>
      <c r="I7277" s="8" t="s">
        <v>7171</v>
      </c>
      <c r="J7277" s="19">
        <v>3</v>
      </c>
      <c r="K7277" s="19" t="s">
        <v>7736</v>
      </c>
      <c r="L7277" s="11">
        <v>0.1</v>
      </c>
      <c r="M7277" s="11"/>
      <c r="N7277" s="24"/>
      <c r="P7277" s="32"/>
      <c r="T7277" s="19"/>
      <c r="U7277" s="3">
        <v>797</v>
      </c>
      <c r="X7277" t="str">
        <f t="shared" si="451"/>
        <v/>
      </c>
      <c r="Z7277" t="str">
        <f t="shared" si="452"/>
        <v/>
      </c>
      <c r="AB7277" s="9"/>
      <c r="AC7277" t="s">
        <v>6300</v>
      </c>
      <c r="AD7277">
        <f t="shared" si="453"/>
        <v>0</v>
      </c>
      <c r="AF7277" s="3"/>
      <c r="AG7277" t="s">
        <v>1337</v>
      </c>
      <c r="AH7277" s="9" t="s">
        <v>4613</v>
      </c>
    </row>
    <row r="7278" spans="1:34" ht="10.95" customHeight="1" outlineLevel="1" x14ac:dyDescent="0.25">
      <c r="A7278" t="s">
        <v>678</v>
      </c>
      <c r="C7278" s="3" t="s">
        <v>12965</v>
      </c>
      <c r="D7278" s="3">
        <v>830</v>
      </c>
      <c r="E7278" s="9">
        <v>1963</v>
      </c>
      <c r="F7278" s="7" t="s">
        <v>4126</v>
      </c>
      <c r="G7278" s="7" t="s">
        <v>6301</v>
      </c>
      <c r="H7278" s="8" t="s">
        <v>6302</v>
      </c>
      <c r="I7278" s="8" t="s">
        <v>7171</v>
      </c>
      <c r="J7278" s="19">
        <v>3</v>
      </c>
      <c r="K7278" s="19" t="s">
        <v>7736</v>
      </c>
      <c r="L7278" s="11">
        <v>0.1</v>
      </c>
      <c r="M7278" s="11"/>
      <c r="N7278" s="24"/>
      <c r="P7278" s="32"/>
      <c r="T7278" s="19"/>
      <c r="U7278" s="3">
        <v>798</v>
      </c>
      <c r="X7278" t="str">
        <f t="shared" si="451"/>
        <v/>
      </c>
      <c r="Z7278" t="str">
        <f t="shared" si="452"/>
        <v/>
      </c>
      <c r="AB7278" s="9"/>
      <c r="AC7278" t="s">
        <v>6302</v>
      </c>
      <c r="AD7278">
        <f t="shared" si="453"/>
        <v>0</v>
      </c>
      <c r="AF7278" s="3"/>
      <c r="AG7278" t="s">
        <v>1337</v>
      </c>
      <c r="AH7278" s="9" t="s">
        <v>4613</v>
      </c>
    </row>
    <row r="7279" spans="1:34" ht="10.95" customHeight="1" outlineLevel="1" x14ac:dyDescent="0.25">
      <c r="A7279" t="s">
        <v>678</v>
      </c>
      <c r="C7279" s="3" t="s">
        <v>12965</v>
      </c>
      <c r="D7279" s="3">
        <v>832</v>
      </c>
      <c r="E7279" s="9">
        <v>1963</v>
      </c>
      <c r="F7279" s="7" t="s">
        <v>6305</v>
      </c>
      <c r="G7279" s="7" t="s">
        <v>5401</v>
      </c>
      <c r="H7279" s="8" t="s">
        <v>5659</v>
      </c>
      <c r="I7279" s="8" t="s">
        <v>7215</v>
      </c>
      <c r="J7279" s="19">
        <v>1</v>
      </c>
      <c r="K7279" s="19" t="s">
        <v>7736</v>
      </c>
      <c r="L7279" s="11">
        <v>1</v>
      </c>
      <c r="M7279" s="11"/>
      <c r="N7279" s="24"/>
      <c r="P7279" s="32"/>
      <c r="T7279" s="19"/>
      <c r="U7279" s="3">
        <v>800</v>
      </c>
      <c r="X7279" t="str">
        <f t="shared" si="451"/>
        <v/>
      </c>
      <c r="Z7279" t="str">
        <f t="shared" si="452"/>
        <v/>
      </c>
      <c r="AB7279" s="9"/>
      <c r="AC7279" t="s">
        <v>5659</v>
      </c>
      <c r="AD7279">
        <f t="shared" si="453"/>
        <v>1</v>
      </c>
      <c r="AF7279" s="3"/>
      <c r="AG7279" t="s">
        <v>4924</v>
      </c>
      <c r="AH7279" s="9" t="s">
        <v>4613</v>
      </c>
    </row>
    <row r="7280" spans="1:34" ht="10.95" customHeight="1" outlineLevel="1" x14ac:dyDescent="0.25">
      <c r="A7280" t="s">
        <v>678</v>
      </c>
      <c r="C7280" s="3" t="s">
        <v>12965</v>
      </c>
      <c r="D7280" s="3">
        <v>840</v>
      </c>
      <c r="E7280" s="9">
        <v>1963</v>
      </c>
      <c r="F7280" s="7" t="s">
        <v>4126</v>
      </c>
      <c r="G7280" s="7" t="s">
        <v>5401</v>
      </c>
      <c r="H7280" s="8" t="s">
        <v>6303</v>
      </c>
      <c r="I7280" s="8" t="s">
        <v>7227</v>
      </c>
      <c r="J7280" s="19">
        <v>1</v>
      </c>
      <c r="K7280" s="19" t="s">
        <v>7736</v>
      </c>
      <c r="L7280" s="11">
        <v>0.15</v>
      </c>
      <c r="M7280" s="11"/>
      <c r="N7280" s="24"/>
      <c r="P7280" s="32"/>
      <c r="T7280" s="19"/>
      <c r="U7280" s="3">
        <v>804</v>
      </c>
      <c r="X7280" t="str">
        <f t="shared" si="451"/>
        <v/>
      </c>
      <c r="Z7280" t="str">
        <f t="shared" si="452"/>
        <v/>
      </c>
      <c r="AB7280" s="9"/>
      <c r="AC7280" t="s">
        <v>6303</v>
      </c>
      <c r="AD7280">
        <f t="shared" si="453"/>
        <v>0</v>
      </c>
      <c r="AF7280" s="3"/>
      <c r="AG7280" t="s">
        <v>6304</v>
      </c>
      <c r="AH7280" s="9" t="s">
        <v>4613</v>
      </c>
    </row>
    <row r="7281" spans="1:34" ht="10.95" customHeight="1" outlineLevel="1" x14ac:dyDescent="0.25">
      <c r="A7281" t="s">
        <v>678</v>
      </c>
      <c r="C7281" s="3" t="s">
        <v>12965</v>
      </c>
      <c r="D7281" s="3" t="s">
        <v>8668</v>
      </c>
      <c r="E7281" s="9">
        <v>1963</v>
      </c>
      <c r="F7281" s="10" t="s">
        <v>22243</v>
      </c>
      <c r="G7281" s="7" t="s">
        <v>5401</v>
      </c>
      <c r="H7281" s="8" t="s">
        <v>6303</v>
      </c>
      <c r="I7281" s="8" t="s">
        <v>7227</v>
      </c>
      <c r="J7281" s="19">
        <v>1</v>
      </c>
      <c r="K7281" s="19" t="s">
        <v>7736</v>
      </c>
      <c r="L7281" s="11">
        <v>5.2</v>
      </c>
      <c r="M7281" s="11"/>
      <c r="N7281" s="24"/>
      <c r="P7281" s="32"/>
      <c r="T7281" s="19"/>
      <c r="U7281" s="3" t="s">
        <v>8667</v>
      </c>
      <c r="W7281" t="s">
        <v>7738</v>
      </c>
      <c r="X7281">
        <f t="shared" si="451"/>
        <v>1</v>
      </c>
      <c r="Y7281">
        <v>1</v>
      </c>
      <c r="Z7281" t="str">
        <f t="shared" si="452"/>
        <v/>
      </c>
      <c r="AB7281" s="9"/>
      <c r="AC7281" t="s">
        <v>6303</v>
      </c>
      <c r="AD7281">
        <f t="shared" si="453"/>
        <v>0</v>
      </c>
      <c r="AF7281" s="3"/>
      <c r="AG7281" t="s">
        <v>6304</v>
      </c>
      <c r="AH7281" s="9" t="s">
        <v>4613</v>
      </c>
    </row>
    <row r="7282" spans="1:34" ht="10.95" customHeight="1" outlineLevel="1" x14ac:dyDescent="0.25">
      <c r="A7282" t="s">
        <v>678</v>
      </c>
      <c r="C7282" s="3" t="s">
        <v>12965</v>
      </c>
      <c r="D7282" s="3">
        <v>842</v>
      </c>
      <c r="E7282" s="9">
        <v>1964</v>
      </c>
      <c r="F7282" s="7" t="s">
        <v>4126</v>
      </c>
      <c r="G7282" s="7" t="s">
        <v>5401</v>
      </c>
      <c r="H7282" s="8" t="s">
        <v>5658</v>
      </c>
      <c r="I7282" s="8" t="s">
        <v>7228</v>
      </c>
      <c r="J7282" s="19">
        <v>3</v>
      </c>
      <c r="K7282" s="19" t="s">
        <v>7736</v>
      </c>
      <c r="L7282" s="11">
        <v>0.2</v>
      </c>
      <c r="M7282" s="11"/>
      <c r="N7282" s="24"/>
      <c r="P7282" s="32"/>
      <c r="T7282" s="19"/>
      <c r="U7282" s="3">
        <v>806</v>
      </c>
      <c r="X7282" t="str">
        <f t="shared" si="451"/>
        <v/>
      </c>
      <c r="Z7282" t="str">
        <f t="shared" si="452"/>
        <v/>
      </c>
      <c r="AB7282" s="9"/>
      <c r="AC7282" t="s">
        <v>5658</v>
      </c>
      <c r="AD7282">
        <f t="shared" si="453"/>
        <v>1</v>
      </c>
      <c r="AF7282" s="3"/>
      <c r="AG7282" t="s">
        <v>4924</v>
      </c>
      <c r="AH7282" s="9" t="s">
        <v>4613</v>
      </c>
    </row>
    <row r="7283" spans="1:34" ht="10.95" customHeight="1" outlineLevel="1" x14ac:dyDescent="0.25">
      <c r="A7283" t="s">
        <v>678</v>
      </c>
      <c r="C7283" s="3" t="s">
        <v>12965</v>
      </c>
      <c r="D7283" s="3">
        <v>845</v>
      </c>
      <c r="E7283" s="9">
        <v>1964</v>
      </c>
      <c r="F7283" s="7" t="s">
        <v>4126</v>
      </c>
      <c r="G7283" s="7" t="s">
        <v>5401</v>
      </c>
      <c r="H7283" s="8" t="s">
        <v>239</v>
      </c>
      <c r="I7283" s="8"/>
      <c r="J7283" s="19">
        <v>3</v>
      </c>
      <c r="K7283" s="19" t="s">
        <v>7736</v>
      </c>
      <c r="L7283" s="11">
        <v>0.15</v>
      </c>
      <c r="M7283" s="11"/>
      <c r="N7283" s="24"/>
      <c r="P7283" s="32"/>
      <c r="T7283" s="19"/>
      <c r="U7283" s="3">
        <v>810</v>
      </c>
      <c r="X7283" t="str">
        <f t="shared" si="451"/>
        <v/>
      </c>
      <c r="Z7283" t="str">
        <f t="shared" si="452"/>
        <v/>
      </c>
      <c r="AB7283" s="9"/>
      <c r="AC7283" t="s">
        <v>239</v>
      </c>
      <c r="AD7283">
        <f t="shared" si="453"/>
        <v>0</v>
      </c>
      <c r="AF7283" s="3"/>
      <c r="AG7283" t="s">
        <v>240</v>
      </c>
      <c r="AH7283" s="9" t="s">
        <v>4613</v>
      </c>
    </row>
    <row r="7284" spans="1:34" ht="10.95" customHeight="1" outlineLevel="1" x14ac:dyDescent="0.25">
      <c r="A7284" t="s">
        <v>678</v>
      </c>
      <c r="C7284" s="3" t="s">
        <v>12965</v>
      </c>
      <c r="D7284" s="3">
        <v>866</v>
      </c>
      <c r="E7284" s="9">
        <v>1964</v>
      </c>
      <c r="F7284" s="7" t="s">
        <v>6305</v>
      </c>
      <c r="G7284" s="7" t="s">
        <v>5401</v>
      </c>
      <c r="H7284" s="8" t="s">
        <v>5656</v>
      </c>
      <c r="I7284" s="8" t="s">
        <v>7215</v>
      </c>
      <c r="J7284" s="19">
        <v>3</v>
      </c>
      <c r="K7284" s="19" t="s">
        <v>7736</v>
      </c>
      <c r="L7284" s="11">
        <v>0.6</v>
      </c>
      <c r="M7284" s="11"/>
      <c r="N7284" s="24"/>
      <c r="P7284" s="32"/>
      <c r="T7284" s="19"/>
      <c r="U7284" s="3">
        <v>828</v>
      </c>
      <c r="X7284" t="str">
        <f t="shared" si="451"/>
        <v/>
      </c>
      <c r="Z7284" t="str">
        <f t="shared" si="452"/>
        <v/>
      </c>
      <c r="AB7284" s="9"/>
      <c r="AC7284" t="s">
        <v>5656</v>
      </c>
      <c r="AD7284">
        <f t="shared" si="453"/>
        <v>1</v>
      </c>
      <c r="AF7284" s="3"/>
      <c r="AG7284" t="s">
        <v>4924</v>
      </c>
      <c r="AH7284" s="9" t="s">
        <v>4925</v>
      </c>
    </row>
    <row r="7285" spans="1:34" ht="10.95" customHeight="1" outlineLevel="1" x14ac:dyDescent="0.25">
      <c r="A7285" t="s">
        <v>678</v>
      </c>
      <c r="C7285" s="3" t="s">
        <v>12965</v>
      </c>
      <c r="D7285" s="3">
        <v>866</v>
      </c>
      <c r="E7285" s="9">
        <v>1964</v>
      </c>
      <c r="F7285" s="7" t="s">
        <v>20120</v>
      </c>
      <c r="G7285" s="7" t="s">
        <v>5401</v>
      </c>
      <c r="H7285" s="8" t="s">
        <v>5656</v>
      </c>
      <c r="I7285" s="8" t="s">
        <v>7215</v>
      </c>
      <c r="J7285" s="19">
        <v>3</v>
      </c>
      <c r="K7285" s="19" t="s">
        <v>7736</v>
      </c>
      <c r="L7285" s="11">
        <v>1.2</v>
      </c>
      <c r="M7285" s="11"/>
      <c r="N7285" s="24"/>
      <c r="P7285" s="32"/>
      <c r="T7285" s="19"/>
      <c r="U7285" s="3">
        <v>828</v>
      </c>
      <c r="X7285">
        <f t="shared" si="451"/>
        <v>1</v>
      </c>
      <c r="Z7285" t="str">
        <f t="shared" si="452"/>
        <v/>
      </c>
      <c r="AB7285" s="9"/>
      <c r="AC7285" t="s">
        <v>5656</v>
      </c>
      <c r="AD7285">
        <f t="shared" si="453"/>
        <v>1</v>
      </c>
      <c r="AF7285" s="3"/>
      <c r="AG7285" t="s">
        <v>4924</v>
      </c>
      <c r="AH7285" s="9" t="s">
        <v>4925</v>
      </c>
    </row>
    <row r="7286" spans="1:34" ht="10.95" customHeight="1" outlineLevel="1" x14ac:dyDescent="0.25">
      <c r="A7286" t="s">
        <v>678</v>
      </c>
      <c r="C7286" s="3" t="s">
        <v>12965</v>
      </c>
      <c r="D7286" s="3">
        <v>868</v>
      </c>
      <c r="E7286" s="9">
        <v>1965</v>
      </c>
      <c r="F7286" s="7" t="s">
        <v>4123</v>
      </c>
      <c r="G7286" s="7" t="s">
        <v>5485</v>
      </c>
      <c r="H7286" s="8" t="s">
        <v>2186</v>
      </c>
      <c r="I7286" s="8" t="s">
        <v>7229</v>
      </c>
      <c r="J7286" s="19">
        <v>1</v>
      </c>
      <c r="K7286" s="19" t="s">
        <v>7736</v>
      </c>
      <c r="L7286" s="11">
        <v>0.15</v>
      </c>
      <c r="M7286" s="11"/>
      <c r="N7286" s="24"/>
      <c r="P7286" s="32"/>
      <c r="T7286" s="19"/>
      <c r="U7286" s="3">
        <v>830</v>
      </c>
      <c r="X7286" t="str">
        <f t="shared" si="451"/>
        <v/>
      </c>
      <c r="Z7286" t="str">
        <f t="shared" si="452"/>
        <v/>
      </c>
      <c r="AB7286" s="9"/>
      <c r="AC7286" t="s">
        <v>2186</v>
      </c>
      <c r="AD7286">
        <f t="shared" si="453"/>
        <v>0</v>
      </c>
      <c r="AF7286" s="3"/>
      <c r="AG7286" t="s">
        <v>2187</v>
      </c>
      <c r="AH7286" s="9" t="s">
        <v>4613</v>
      </c>
    </row>
    <row r="7287" spans="1:34" ht="10.95" customHeight="1" outlineLevel="1" x14ac:dyDescent="0.25">
      <c r="A7287" t="s">
        <v>678</v>
      </c>
      <c r="C7287" s="3" t="s">
        <v>12965</v>
      </c>
      <c r="D7287" s="3">
        <v>870</v>
      </c>
      <c r="E7287" s="9">
        <v>1965</v>
      </c>
      <c r="F7287" s="7" t="s">
        <v>4126</v>
      </c>
      <c r="G7287" s="7" t="s">
        <v>5401</v>
      </c>
      <c r="H7287" s="8" t="s">
        <v>6306</v>
      </c>
      <c r="I7287" s="8" t="s">
        <v>7230</v>
      </c>
      <c r="J7287" s="19">
        <v>3</v>
      </c>
      <c r="K7287" s="19" t="s">
        <v>7736</v>
      </c>
      <c r="L7287" s="11">
        <v>0.1</v>
      </c>
      <c r="M7287" s="11"/>
      <c r="N7287" s="24"/>
      <c r="P7287" s="32"/>
      <c r="T7287" s="19"/>
      <c r="U7287" s="3">
        <v>832</v>
      </c>
      <c r="X7287" t="str">
        <f t="shared" si="451"/>
        <v/>
      </c>
      <c r="Z7287" t="str">
        <f t="shared" si="452"/>
        <v/>
      </c>
      <c r="AB7287" s="9"/>
      <c r="AC7287" t="s">
        <v>6306</v>
      </c>
      <c r="AD7287">
        <f t="shared" si="453"/>
        <v>0</v>
      </c>
      <c r="AF7287" s="3"/>
      <c r="AG7287" t="s">
        <v>76</v>
      </c>
      <c r="AH7287" s="9" t="s">
        <v>4613</v>
      </c>
    </row>
    <row r="7288" spans="1:34" ht="10.95" customHeight="1" outlineLevel="1" x14ac:dyDescent="0.25">
      <c r="A7288" t="s">
        <v>678</v>
      </c>
      <c r="C7288" s="3" t="s">
        <v>12965</v>
      </c>
      <c r="D7288" s="3">
        <v>871</v>
      </c>
      <c r="E7288" s="9">
        <v>1965</v>
      </c>
      <c r="F7288" s="7" t="s">
        <v>4126</v>
      </c>
      <c r="G7288" s="7" t="s">
        <v>5401</v>
      </c>
      <c r="H7288" s="8" t="s">
        <v>5657</v>
      </c>
      <c r="I7288" s="8" t="s">
        <v>7231</v>
      </c>
      <c r="J7288" s="19">
        <v>4</v>
      </c>
      <c r="K7288" s="19" t="s">
        <v>7736</v>
      </c>
      <c r="L7288" s="11">
        <v>0.1</v>
      </c>
      <c r="M7288" s="11"/>
      <c r="N7288" s="24"/>
      <c r="P7288" s="32"/>
      <c r="T7288" s="19"/>
      <c r="U7288" s="3">
        <v>833</v>
      </c>
      <c r="X7288" t="str">
        <f t="shared" si="451"/>
        <v/>
      </c>
      <c r="Z7288" t="str">
        <f t="shared" si="452"/>
        <v/>
      </c>
      <c r="AB7288" s="9"/>
      <c r="AC7288" t="s">
        <v>5657</v>
      </c>
      <c r="AD7288">
        <f t="shared" si="453"/>
        <v>1</v>
      </c>
      <c r="AF7288" s="3"/>
      <c r="AG7288" t="s">
        <v>4924</v>
      </c>
      <c r="AH7288" s="9" t="s">
        <v>4613</v>
      </c>
    </row>
    <row r="7289" spans="1:34" ht="10.95" customHeight="1" outlineLevel="1" x14ac:dyDescent="0.25">
      <c r="A7289" t="s">
        <v>678</v>
      </c>
      <c r="C7289" s="3" t="s">
        <v>12965</v>
      </c>
      <c r="D7289" s="3">
        <v>873</v>
      </c>
      <c r="E7289" s="9">
        <v>1965</v>
      </c>
      <c r="F7289" s="7" t="s">
        <v>4126</v>
      </c>
      <c r="G7289" s="7" t="s">
        <v>77</v>
      </c>
      <c r="H7289" s="8" t="s">
        <v>78</v>
      </c>
      <c r="I7289" s="8" t="s">
        <v>7211</v>
      </c>
      <c r="J7289" s="19">
        <v>3</v>
      </c>
      <c r="K7289" s="19" t="s">
        <v>7736</v>
      </c>
      <c r="L7289" s="11">
        <v>0.1</v>
      </c>
      <c r="M7289" s="11"/>
      <c r="N7289" s="24"/>
      <c r="P7289" s="32"/>
      <c r="T7289" s="19"/>
      <c r="U7289" s="3">
        <v>835</v>
      </c>
      <c r="X7289" t="str">
        <f t="shared" si="451"/>
        <v/>
      </c>
      <c r="Z7289" t="str">
        <f t="shared" si="452"/>
        <v/>
      </c>
      <c r="AB7289" s="9"/>
      <c r="AC7289" t="s">
        <v>78</v>
      </c>
      <c r="AD7289">
        <f t="shared" si="453"/>
        <v>0</v>
      </c>
      <c r="AF7289" s="3"/>
      <c r="AG7289" t="s">
        <v>79</v>
      </c>
      <c r="AH7289" s="9" t="s">
        <v>4613</v>
      </c>
    </row>
    <row r="7290" spans="1:34" ht="10.95" customHeight="1" outlineLevel="1" x14ac:dyDescent="0.25">
      <c r="A7290" t="s">
        <v>678</v>
      </c>
      <c r="C7290" s="3" t="s">
        <v>12965</v>
      </c>
      <c r="D7290" s="3">
        <v>879</v>
      </c>
      <c r="E7290" s="9">
        <v>1965</v>
      </c>
      <c r="F7290" s="7" t="s">
        <v>4123</v>
      </c>
      <c r="G7290" s="7" t="s">
        <v>4009</v>
      </c>
      <c r="H7290" s="8" t="s">
        <v>2189</v>
      </c>
      <c r="I7290" s="8" t="s">
        <v>7232</v>
      </c>
      <c r="J7290" s="19">
        <v>1</v>
      </c>
      <c r="K7290" s="19" t="s">
        <v>7736</v>
      </c>
      <c r="L7290" s="11">
        <v>0.1</v>
      </c>
      <c r="M7290" s="11"/>
      <c r="N7290" s="24"/>
      <c r="P7290" s="32"/>
      <c r="T7290" s="19"/>
      <c r="U7290" s="3">
        <v>841</v>
      </c>
      <c r="X7290" t="str">
        <f t="shared" si="451"/>
        <v/>
      </c>
      <c r="Z7290" t="str">
        <f t="shared" si="452"/>
        <v/>
      </c>
      <c r="AB7290" s="9"/>
      <c r="AC7290" t="s">
        <v>2189</v>
      </c>
      <c r="AD7290">
        <f t="shared" si="453"/>
        <v>0</v>
      </c>
      <c r="AF7290" s="3"/>
      <c r="AG7290" t="s">
        <v>2190</v>
      </c>
      <c r="AH7290" s="9" t="s">
        <v>4613</v>
      </c>
    </row>
    <row r="7291" spans="1:34" ht="10.95" customHeight="1" outlineLevel="1" x14ac:dyDescent="0.25">
      <c r="A7291" t="s">
        <v>678</v>
      </c>
      <c r="C7291" s="3" t="s">
        <v>12965</v>
      </c>
      <c r="D7291" s="3">
        <v>880</v>
      </c>
      <c r="E7291" s="9">
        <v>1965</v>
      </c>
      <c r="F7291" s="7" t="s">
        <v>4126</v>
      </c>
      <c r="G7291" s="7" t="s">
        <v>1123</v>
      </c>
      <c r="H7291" s="8" t="s">
        <v>2189</v>
      </c>
      <c r="I7291" s="8" t="s">
        <v>7232</v>
      </c>
      <c r="J7291" s="19">
        <v>3</v>
      </c>
      <c r="K7291" s="19" t="s">
        <v>7736</v>
      </c>
      <c r="L7291" s="11">
        <v>0.1</v>
      </c>
      <c r="M7291" s="11"/>
      <c r="N7291" s="24"/>
      <c r="P7291" s="32"/>
      <c r="T7291" s="19"/>
      <c r="U7291" s="3">
        <v>842</v>
      </c>
      <c r="X7291" t="str">
        <f t="shared" si="451"/>
        <v/>
      </c>
      <c r="Z7291" t="str">
        <f t="shared" si="452"/>
        <v/>
      </c>
      <c r="AB7291" s="9"/>
      <c r="AC7291" t="s">
        <v>2189</v>
      </c>
      <c r="AD7291">
        <f t="shared" si="453"/>
        <v>0</v>
      </c>
      <c r="AF7291" s="3"/>
      <c r="AG7291" t="s">
        <v>2190</v>
      </c>
      <c r="AH7291" s="9" t="s">
        <v>4613</v>
      </c>
    </row>
    <row r="7292" spans="1:34" ht="10.95" customHeight="1" outlineLevel="1" x14ac:dyDescent="0.25">
      <c r="A7292" t="s">
        <v>678</v>
      </c>
      <c r="C7292" s="3" t="s">
        <v>12965</v>
      </c>
      <c r="D7292" s="3" t="s">
        <v>8671</v>
      </c>
      <c r="E7292" s="9">
        <v>1966</v>
      </c>
      <c r="F7292" s="7" t="s">
        <v>8669</v>
      </c>
      <c r="G7292" s="7" t="s">
        <v>1123</v>
      </c>
      <c r="H7292" s="8" t="s">
        <v>2189</v>
      </c>
      <c r="I7292" s="8" t="s">
        <v>7232</v>
      </c>
      <c r="J7292" s="19">
        <v>1</v>
      </c>
      <c r="K7292" s="19" t="s">
        <v>7736</v>
      </c>
      <c r="L7292" s="11">
        <v>5</v>
      </c>
      <c r="M7292" s="11"/>
      <c r="N7292" s="24"/>
      <c r="P7292" s="32"/>
      <c r="T7292" s="19"/>
      <c r="U7292" s="3" t="s">
        <v>8670</v>
      </c>
      <c r="W7292" t="s">
        <v>7738</v>
      </c>
      <c r="X7292">
        <f t="shared" si="451"/>
        <v>1</v>
      </c>
      <c r="Z7292" t="str">
        <f t="shared" si="452"/>
        <v/>
      </c>
      <c r="AB7292" s="9"/>
      <c r="AC7292" t="s">
        <v>2189</v>
      </c>
      <c r="AD7292">
        <f t="shared" si="453"/>
        <v>0</v>
      </c>
      <c r="AF7292" s="3"/>
      <c r="AG7292" t="s">
        <v>3359</v>
      </c>
      <c r="AH7292" s="9" t="s">
        <v>4613</v>
      </c>
    </row>
    <row r="7293" spans="1:34" ht="10.95" customHeight="1" outlineLevel="1" x14ac:dyDescent="0.25">
      <c r="A7293" t="s">
        <v>678</v>
      </c>
      <c r="C7293" s="3" t="s">
        <v>12965</v>
      </c>
      <c r="D7293" s="3">
        <v>888</v>
      </c>
      <c r="E7293" s="9">
        <v>1965</v>
      </c>
      <c r="F7293" s="7" t="s">
        <v>6305</v>
      </c>
      <c r="G7293" s="7" t="s">
        <v>5401</v>
      </c>
      <c r="H7293" s="8" t="s">
        <v>5655</v>
      </c>
      <c r="I7293" s="8" t="s">
        <v>7215</v>
      </c>
      <c r="J7293" s="19">
        <v>1</v>
      </c>
      <c r="K7293" s="19" t="s">
        <v>7736</v>
      </c>
      <c r="L7293" s="11">
        <v>0.5</v>
      </c>
      <c r="M7293" s="11"/>
      <c r="N7293" s="24"/>
      <c r="P7293" s="32"/>
      <c r="T7293" s="19"/>
      <c r="U7293" s="3">
        <v>850</v>
      </c>
      <c r="X7293" t="str">
        <f t="shared" si="451"/>
        <v/>
      </c>
      <c r="Z7293" t="str">
        <f t="shared" si="452"/>
        <v/>
      </c>
      <c r="AB7293" s="9"/>
      <c r="AC7293" t="s">
        <v>5655</v>
      </c>
      <c r="AD7293">
        <f t="shared" si="453"/>
        <v>1</v>
      </c>
      <c r="AF7293" s="3"/>
      <c r="AG7293" t="s">
        <v>4924</v>
      </c>
      <c r="AH7293" s="9" t="s">
        <v>4613</v>
      </c>
    </row>
    <row r="7294" spans="1:34" ht="10.95" customHeight="1" outlineLevel="1" x14ac:dyDescent="0.25">
      <c r="A7294" t="s">
        <v>678</v>
      </c>
      <c r="C7294" s="3" t="s">
        <v>12965</v>
      </c>
      <c r="D7294" s="3">
        <v>893</v>
      </c>
      <c r="E7294" s="9">
        <v>1965</v>
      </c>
      <c r="F7294" s="7" t="s">
        <v>4123</v>
      </c>
      <c r="G7294" s="7" t="s">
        <v>4395</v>
      </c>
      <c r="H7294" s="8" t="s">
        <v>4396</v>
      </c>
      <c r="I7294" s="8" t="s">
        <v>7233</v>
      </c>
      <c r="J7294" s="19">
        <v>3</v>
      </c>
      <c r="K7294" s="19" t="s">
        <v>7736</v>
      </c>
      <c r="L7294" s="11">
        <v>0.2</v>
      </c>
      <c r="M7294" s="11"/>
      <c r="N7294" s="24"/>
      <c r="P7294" s="32"/>
      <c r="T7294" s="19"/>
      <c r="U7294" s="3">
        <v>855</v>
      </c>
      <c r="X7294" t="str">
        <f t="shared" si="451"/>
        <v/>
      </c>
      <c r="Z7294" t="str">
        <f t="shared" si="452"/>
        <v/>
      </c>
      <c r="AB7294" s="9"/>
      <c r="AC7294" t="s">
        <v>4396</v>
      </c>
      <c r="AD7294">
        <f t="shared" si="453"/>
        <v>0</v>
      </c>
      <c r="AF7294" s="3"/>
      <c r="AG7294" t="s">
        <v>4397</v>
      </c>
      <c r="AH7294" s="9" t="s">
        <v>4613</v>
      </c>
    </row>
    <row r="7295" spans="1:34" ht="10.95" customHeight="1" outlineLevel="1" x14ac:dyDescent="0.25">
      <c r="A7295" t="s">
        <v>678</v>
      </c>
      <c r="C7295" s="3" t="s">
        <v>12965</v>
      </c>
      <c r="D7295" s="3">
        <v>894</v>
      </c>
      <c r="E7295" s="9">
        <v>1965</v>
      </c>
      <c r="F7295" s="7" t="s">
        <v>4126</v>
      </c>
      <c r="G7295" s="7" t="s">
        <v>1327</v>
      </c>
      <c r="H7295" s="8" t="s">
        <v>4398</v>
      </c>
      <c r="I7295" s="8" t="s">
        <v>7233</v>
      </c>
      <c r="J7295" s="19">
        <v>1</v>
      </c>
      <c r="K7295" s="19" t="s">
        <v>7736</v>
      </c>
      <c r="L7295" s="11">
        <v>0.2</v>
      </c>
      <c r="M7295" s="11"/>
      <c r="N7295" s="24"/>
      <c r="P7295" s="32"/>
      <c r="T7295" s="19"/>
      <c r="U7295" s="3">
        <v>856</v>
      </c>
      <c r="X7295" t="str">
        <f t="shared" si="451"/>
        <v/>
      </c>
      <c r="Z7295" t="str">
        <f t="shared" si="452"/>
        <v/>
      </c>
      <c r="AB7295" s="9"/>
      <c r="AC7295" t="s">
        <v>4398</v>
      </c>
      <c r="AD7295">
        <f t="shared" si="453"/>
        <v>0</v>
      </c>
      <c r="AF7295" s="3"/>
      <c r="AG7295" t="s">
        <v>4399</v>
      </c>
      <c r="AH7295" s="9" t="s">
        <v>4613</v>
      </c>
    </row>
    <row r="7296" spans="1:34" ht="10.95" customHeight="1" outlineLevel="1" x14ac:dyDescent="0.25">
      <c r="A7296" t="s">
        <v>678</v>
      </c>
      <c r="C7296" s="3" t="s">
        <v>12965</v>
      </c>
      <c r="D7296" s="3">
        <v>913</v>
      </c>
      <c r="E7296" s="9">
        <v>1966</v>
      </c>
      <c r="F7296" s="7" t="s">
        <v>4126</v>
      </c>
      <c r="G7296" s="7" t="s">
        <v>5401</v>
      </c>
      <c r="H7296" s="8" t="s">
        <v>1322</v>
      </c>
      <c r="I7296" s="8" t="s">
        <v>7234</v>
      </c>
      <c r="J7296" s="19">
        <v>1</v>
      </c>
      <c r="K7296" s="19" t="s">
        <v>7736</v>
      </c>
      <c r="L7296" s="11">
        <v>0.2</v>
      </c>
      <c r="M7296" s="11"/>
      <c r="N7296" s="24"/>
      <c r="P7296" s="32"/>
      <c r="R7296">
        <v>1</v>
      </c>
      <c r="S7296">
        <v>1</v>
      </c>
      <c r="T7296" s="19"/>
      <c r="U7296" s="3">
        <v>875</v>
      </c>
      <c r="X7296" t="str">
        <f t="shared" si="451"/>
        <v/>
      </c>
      <c r="Z7296" t="str">
        <f t="shared" si="452"/>
        <v/>
      </c>
      <c r="AB7296" s="9"/>
      <c r="AC7296" t="s">
        <v>1322</v>
      </c>
      <c r="AD7296">
        <f t="shared" si="453"/>
        <v>0</v>
      </c>
      <c r="AF7296" s="3"/>
      <c r="AG7296" t="s">
        <v>1323</v>
      </c>
      <c r="AH7296" s="9" t="s">
        <v>4613</v>
      </c>
    </row>
    <row r="7297" spans="1:34" ht="10.95" customHeight="1" outlineLevel="1" x14ac:dyDescent="0.25">
      <c r="A7297" t="s">
        <v>678</v>
      </c>
      <c r="C7297" s="3" t="s">
        <v>12965</v>
      </c>
      <c r="D7297" s="3">
        <v>914</v>
      </c>
      <c r="E7297" s="9">
        <v>1966</v>
      </c>
      <c r="F7297" s="7" t="s">
        <v>4126</v>
      </c>
      <c r="G7297" s="7" t="s">
        <v>5401</v>
      </c>
      <c r="H7297" s="8" t="s">
        <v>7262</v>
      </c>
      <c r="I7297" s="8" t="s">
        <v>7263</v>
      </c>
      <c r="J7297" s="19">
        <v>3</v>
      </c>
      <c r="K7297" s="19" t="s">
        <v>7736</v>
      </c>
      <c r="L7297" s="11">
        <v>0.3</v>
      </c>
      <c r="M7297" s="11"/>
      <c r="N7297" s="24"/>
      <c r="P7297" s="32"/>
      <c r="T7297" s="19"/>
      <c r="U7297" s="3" t="s">
        <v>6872</v>
      </c>
      <c r="X7297" t="str">
        <f t="shared" si="451"/>
        <v/>
      </c>
      <c r="Z7297" t="str">
        <f t="shared" si="452"/>
        <v/>
      </c>
      <c r="AB7297" s="9"/>
      <c r="AC7297" t="s">
        <v>7262</v>
      </c>
      <c r="AD7297">
        <f t="shared" si="453"/>
        <v>0</v>
      </c>
      <c r="AF7297" s="3"/>
      <c r="AH7297" s="9"/>
    </row>
    <row r="7298" spans="1:34" ht="10.95" customHeight="1" outlineLevel="1" x14ac:dyDescent="0.25">
      <c r="A7298" t="s">
        <v>678</v>
      </c>
      <c r="C7298" s="3" t="s">
        <v>12965</v>
      </c>
      <c r="D7298" s="3">
        <v>940</v>
      </c>
      <c r="E7298" s="9">
        <v>1966</v>
      </c>
      <c r="F7298" s="7" t="s">
        <v>4400</v>
      </c>
      <c r="G7298" s="7" t="s">
        <v>5401</v>
      </c>
      <c r="H7298" s="8" t="s">
        <v>2907</v>
      </c>
      <c r="I7298" s="8" t="s">
        <v>7215</v>
      </c>
      <c r="J7298" s="19">
        <v>3</v>
      </c>
      <c r="K7298" s="19" t="s">
        <v>7736</v>
      </c>
      <c r="L7298" s="11">
        <v>0.6</v>
      </c>
      <c r="M7298" s="11"/>
      <c r="N7298" s="24"/>
      <c r="P7298" s="32"/>
      <c r="T7298" s="19"/>
      <c r="U7298" s="3">
        <v>896</v>
      </c>
      <c r="X7298" t="str">
        <f t="shared" ref="X7298:X7361" si="454">IF(COUNTIF(F7298,"*fdc*"),1,"")</f>
        <v/>
      </c>
      <c r="Z7298" t="str">
        <f t="shared" ref="Z7298:Z7361" si="455">IF(COUNTIF(F7298,"*s/s*"),1,"")</f>
        <v/>
      </c>
      <c r="AB7298" s="9"/>
      <c r="AC7298" t="s">
        <v>2907</v>
      </c>
      <c r="AD7298">
        <f t="shared" si="453"/>
        <v>1</v>
      </c>
      <c r="AF7298" s="3"/>
      <c r="AG7298" t="s">
        <v>4924</v>
      </c>
      <c r="AH7298" s="9" t="s">
        <v>4613</v>
      </c>
    </row>
    <row r="7299" spans="1:34" ht="10.95" customHeight="1" outlineLevel="1" x14ac:dyDescent="0.25">
      <c r="A7299" t="s">
        <v>678</v>
      </c>
      <c r="C7299" s="3" t="s">
        <v>12965</v>
      </c>
      <c r="D7299" s="3">
        <v>957</v>
      </c>
      <c r="E7299" s="9">
        <v>1967</v>
      </c>
      <c r="F7299" s="7" t="s">
        <v>2060</v>
      </c>
      <c r="G7299" s="7" t="s">
        <v>6507</v>
      </c>
      <c r="H7299" s="8" t="s">
        <v>7265</v>
      </c>
      <c r="I7299" s="8" t="s">
        <v>7267</v>
      </c>
      <c r="J7299" s="19">
        <v>3</v>
      </c>
      <c r="K7299" s="19" t="s">
        <v>7736</v>
      </c>
      <c r="L7299" s="11">
        <v>1</v>
      </c>
      <c r="M7299" s="11"/>
      <c r="N7299" s="24"/>
      <c r="P7299" s="32"/>
      <c r="T7299" s="19"/>
      <c r="U7299" s="3" t="s">
        <v>6872</v>
      </c>
      <c r="X7299" t="str">
        <f t="shared" si="454"/>
        <v/>
      </c>
      <c r="Z7299" t="str">
        <f t="shared" si="455"/>
        <v/>
      </c>
      <c r="AB7299" s="9"/>
      <c r="AC7299" t="s">
        <v>7265</v>
      </c>
      <c r="AD7299">
        <f t="shared" si="453"/>
        <v>0</v>
      </c>
      <c r="AF7299" s="3"/>
      <c r="AH7299" s="9"/>
    </row>
    <row r="7300" spans="1:34" ht="10.95" customHeight="1" outlineLevel="1" x14ac:dyDescent="0.25">
      <c r="A7300" t="s">
        <v>678</v>
      </c>
      <c r="C7300" s="3" t="s">
        <v>12965</v>
      </c>
      <c r="D7300" s="3">
        <v>958</v>
      </c>
      <c r="E7300" s="9">
        <v>1967</v>
      </c>
      <c r="F7300" s="7" t="s">
        <v>4401</v>
      </c>
      <c r="G7300" s="7" t="s">
        <v>7264</v>
      </c>
      <c r="H7300" s="8" t="s">
        <v>7266</v>
      </c>
      <c r="I7300" s="8" t="s">
        <v>7267</v>
      </c>
      <c r="J7300" s="19">
        <v>3</v>
      </c>
      <c r="K7300" s="19" t="s">
        <v>7736</v>
      </c>
      <c r="L7300" s="11">
        <v>1</v>
      </c>
      <c r="M7300" s="11"/>
      <c r="N7300" s="24"/>
      <c r="P7300" s="32"/>
      <c r="T7300" s="19"/>
      <c r="U7300" s="3" t="s">
        <v>6872</v>
      </c>
      <c r="X7300" t="str">
        <f t="shared" si="454"/>
        <v/>
      </c>
      <c r="Z7300" t="str">
        <f t="shared" si="455"/>
        <v/>
      </c>
      <c r="AB7300" s="9"/>
      <c r="AC7300" t="s">
        <v>7266</v>
      </c>
      <c r="AD7300">
        <f t="shared" si="453"/>
        <v>0</v>
      </c>
      <c r="AF7300" s="3"/>
      <c r="AH7300" s="9"/>
    </row>
    <row r="7301" spans="1:34" ht="10.95" customHeight="1" outlineLevel="1" x14ac:dyDescent="0.25">
      <c r="A7301" t="s">
        <v>678</v>
      </c>
      <c r="C7301" s="3" t="s">
        <v>12965</v>
      </c>
      <c r="D7301" s="3">
        <v>963</v>
      </c>
      <c r="E7301" s="9">
        <v>1967</v>
      </c>
      <c r="F7301" s="7" t="s">
        <v>4400</v>
      </c>
      <c r="G7301" s="7" t="s">
        <v>5401</v>
      </c>
      <c r="H7301" s="8" t="s">
        <v>2906</v>
      </c>
      <c r="I7301" s="8" t="s">
        <v>7235</v>
      </c>
      <c r="J7301" s="19">
        <v>1</v>
      </c>
      <c r="K7301" s="19" t="s">
        <v>7736</v>
      </c>
      <c r="L7301" s="11">
        <v>0.8</v>
      </c>
      <c r="M7301" s="11"/>
      <c r="N7301" s="24"/>
      <c r="P7301" s="32"/>
      <c r="T7301" s="19"/>
      <c r="U7301" s="3">
        <v>931</v>
      </c>
      <c r="X7301" t="str">
        <f t="shared" si="454"/>
        <v/>
      </c>
      <c r="Z7301" t="str">
        <f t="shared" si="455"/>
        <v/>
      </c>
      <c r="AB7301" s="9"/>
      <c r="AC7301" t="s">
        <v>2906</v>
      </c>
      <c r="AD7301">
        <f t="shared" si="453"/>
        <v>1</v>
      </c>
      <c r="AF7301" s="3"/>
      <c r="AG7301" t="s">
        <v>4924</v>
      </c>
      <c r="AH7301" s="9" t="s">
        <v>4925</v>
      </c>
    </row>
    <row r="7302" spans="1:34" ht="10.95" customHeight="1" outlineLevel="1" x14ac:dyDescent="0.25">
      <c r="A7302" t="s">
        <v>678</v>
      </c>
      <c r="C7302" s="3" t="s">
        <v>12965</v>
      </c>
      <c r="D7302" s="3">
        <v>964</v>
      </c>
      <c r="E7302" s="9">
        <v>1967</v>
      </c>
      <c r="F7302" s="7" t="s">
        <v>4400</v>
      </c>
      <c r="G7302" s="7" t="s">
        <v>5401</v>
      </c>
      <c r="H7302" s="8" t="s">
        <v>2905</v>
      </c>
      <c r="I7302" s="8" t="s">
        <v>7215</v>
      </c>
      <c r="J7302" s="19">
        <v>1</v>
      </c>
      <c r="K7302" s="19" t="s">
        <v>7736</v>
      </c>
      <c r="L7302" s="11">
        <v>0.8</v>
      </c>
      <c r="M7302" s="11"/>
      <c r="N7302" s="24"/>
      <c r="P7302" s="32"/>
      <c r="T7302" s="19"/>
      <c r="U7302" s="3">
        <v>932</v>
      </c>
      <c r="X7302" t="str">
        <f t="shared" si="454"/>
        <v/>
      </c>
      <c r="Z7302" t="str">
        <f t="shared" si="455"/>
        <v/>
      </c>
      <c r="AB7302" s="9"/>
      <c r="AC7302" t="s">
        <v>2905</v>
      </c>
      <c r="AD7302">
        <f t="shared" si="453"/>
        <v>1</v>
      </c>
      <c r="AF7302" s="3"/>
      <c r="AG7302" t="s">
        <v>4924</v>
      </c>
      <c r="AH7302" s="9" t="s">
        <v>4613</v>
      </c>
    </row>
    <row r="7303" spans="1:34" ht="10.95" customHeight="1" outlineLevel="1" x14ac:dyDescent="0.25">
      <c r="A7303" t="s">
        <v>678</v>
      </c>
      <c r="C7303" s="3" t="s">
        <v>12965</v>
      </c>
      <c r="D7303" s="3">
        <v>970</v>
      </c>
      <c r="E7303" s="9">
        <v>1967</v>
      </c>
      <c r="F7303" s="7" t="s">
        <v>2060</v>
      </c>
      <c r="G7303" s="7" t="s">
        <v>5401</v>
      </c>
      <c r="H7303" s="8" t="s">
        <v>5402</v>
      </c>
      <c r="I7303" s="8" t="s">
        <v>7236</v>
      </c>
      <c r="J7303" s="19">
        <v>3</v>
      </c>
      <c r="K7303" s="19" t="s">
        <v>7736</v>
      </c>
      <c r="L7303" s="11">
        <v>1</v>
      </c>
      <c r="M7303" s="11"/>
      <c r="N7303" s="24"/>
      <c r="P7303" s="32"/>
      <c r="T7303" s="19"/>
      <c r="U7303" s="3" t="s">
        <v>6872</v>
      </c>
      <c r="X7303" t="str">
        <f t="shared" si="454"/>
        <v/>
      </c>
      <c r="Z7303" t="str">
        <f t="shared" si="455"/>
        <v/>
      </c>
      <c r="AB7303" s="9"/>
      <c r="AC7303" t="s">
        <v>5402</v>
      </c>
      <c r="AD7303">
        <f t="shared" si="453"/>
        <v>1</v>
      </c>
      <c r="AF7303" s="3"/>
      <c r="AH7303" s="9"/>
    </row>
    <row r="7304" spans="1:34" ht="10.95" customHeight="1" outlineLevel="1" x14ac:dyDescent="0.25">
      <c r="A7304" t="s">
        <v>678</v>
      </c>
      <c r="C7304" s="3" t="s">
        <v>12965</v>
      </c>
      <c r="D7304" s="3">
        <v>973</v>
      </c>
      <c r="E7304" s="9">
        <v>1967</v>
      </c>
      <c r="F7304" s="7" t="s">
        <v>4401</v>
      </c>
      <c r="G7304" s="7" t="s">
        <v>5401</v>
      </c>
      <c r="H7304" s="8" t="s">
        <v>2407</v>
      </c>
      <c r="I7304" s="8" t="s">
        <v>7237</v>
      </c>
      <c r="J7304" s="19">
        <v>3</v>
      </c>
      <c r="K7304" s="19" t="s">
        <v>7736</v>
      </c>
      <c r="L7304" s="11">
        <v>0.2</v>
      </c>
      <c r="M7304" s="11"/>
      <c r="N7304" s="24"/>
      <c r="P7304" s="32"/>
      <c r="T7304" s="19"/>
      <c r="U7304" s="3">
        <v>941</v>
      </c>
      <c r="X7304" t="str">
        <f t="shared" si="454"/>
        <v/>
      </c>
      <c r="Z7304" t="str">
        <f t="shared" si="455"/>
        <v/>
      </c>
      <c r="AB7304" s="9"/>
      <c r="AC7304" t="s">
        <v>2407</v>
      </c>
      <c r="AD7304">
        <f t="shared" si="453"/>
        <v>0</v>
      </c>
      <c r="AF7304" s="3"/>
      <c r="AG7304" t="s">
        <v>1952</v>
      </c>
      <c r="AH7304" s="9" t="s">
        <v>4613</v>
      </c>
    </row>
    <row r="7305" spans="1:34" ht="10.95" customHeight="1" outlineLevel="1" x14ac:dyDescent="0.25">
      <c r="A7305" t="s">
        <v>678</v>
      </c>
      <c r="C7305" s="3" t="s">
        <v>12965</v>
      </c>
      <c r="D7305" s="3">
        <v>980</v>
      </c>
      <c r="E7305" s="9">
        <v>1968</v>
      </c>
      <c r="F7305" s="7" t="s">
        <v>4401</v>
      </c>
      <c r="G7305" s="7" t="s">
        <v>5401</v>
      </c>
      <c r="H7305" s="8" t="s">
        <v>5993</v>
      </c>
      <c r="I7305" s="8" t="s">
        <v>7238</v>
      </c>
      <c r="J7305" s="19">
        <v>3</v>
      </c>
      <c r="K7305" s="19" t="s">
        <v>7736</v>
      </c>
      <c r="L7305" s="11">
        <v>1</v>
      </c>
      <c r="M7305" s="11"/>
      <c r="N7305" s="24"/>
      <c r="P7305" s="32"/>
      <c r="T7305" s="19"/>
      <c r="U7305" s="3">
        <v>947</v>
      </c>
      <c r="X7305" t="str">
        <f t="shared" si="454"/>
        <v/>
      </c>
      <c r="Z7305" t="str">
        <f t="shared" si="455"/>
        <v/>
      </c>
      <c r="AB7305" s="9"/>
      <c r="AC7305" t="s">
        <v>5993</v>
      </c>
      <c r="AD7305">
        <f t="shared" si="453"/>
        <v>0</v>
      </c>
      <c r="AF7305" s="3"/>
      <c r="AG7305" t="s">
        <v>2184</v>
      </c>
      <c r="AH7305" s="9" t="s">
        <v>4613</v>
      </c>
    </row>
    <row r="7306" spans="1:34" ht="10.95" customHeight="1" outlineLevel="1" x14ac:dyDescent="0.25">
      <c r="A7306" t="s">
        <v>678</v>
      </c>
      <c r="C7306" s="3" t="s">
        <v>12965</v>
      </c>
      <c r="D7306" s="3">
        <v>981</v>
      </c>
      <c r="E7306" s="9">
        <v>1968</v>
      </c>
      <c r="F7306" s="7" t="s">
        <v>4401</v>
      </c>
      <c r="G7306" s="7" t="s">
        <v>5401</v>
      </c>
      <c r="H7306" s="8" t="s">
        <v>4402</v>
      </c>
      <c r="I7306" s="8" t="s">
        <v>7238</v>
      </c>
      <c r="J7306" s="19">
        <v>1</v>
      </c>
      <c r="K7306" s="19" t="s">
        <v>7736</v>
      </c>
      <c r="L7306" s="11">
        <v>1</v>
      </c>
      <c r="M7306" s="11"/>
      <c r="N7306" s="24"/>
      <c r="P7306" s="32"/>
      <c r="T7306" s="19"/>
      <c r="U7306" s="3">
        <v>948</v>
      </c>
      <c r="X7306" t="str">
        <f t="shared" si="454"/>
        <v/>
      </c>
      <c r="Z7306" t="str">
        <f t="shared" si="455"/>
        <v/>
      </c>
      <c r="AB7306" s="9"/>
      <c r="AC7306" t="s">
        <v>4402</v>
      </c>
      <c r="AD7306">
        <f t="shared" si="453"/>
        <v>0</v>
      </c>
      <c r="AF7306" s="3"/>
      <c r="AG7306" t="s">
        <v>2057</v>
      </c>
      <c r="AH7306" s="9" t="s">
        <v>4613</v>
      </c>
    </row>
    <row r="7307" spans="1:34" ht="10.95" customHeight="1" outlineLevel="1" x14ac:dyDescent="0.25">
      <c r="A7307" t="s">
        <v>678</v>
      </c>
      <c r="C7307" s="3" t="s">
        <v>12965</v>
      </c>
      <c r="D7307" s="3">
        <v>984</v>
      </c>
      <c r="E7307" s="9">
        <v>1968</v>
      </c>
      <c r="F7307" s="7" t="s">
        <v>4401</v>
      </c>
      <c r="G7307" s="7" t="s">
        <v>5401</v>
      </c>
      <c r="H7307" s="8" t="s">
        <v>2058</v>
      </c>
      <c r="I7307" s="8" t="s">
        <v>7239</v>
      </c>
      <c r="J7307" s="19">
        <v>1</v>
      </c>
      <c r="K7307" s="19" t="s">
        <v>7736</v>
      </c>
      <c r="L7307" s="11">
        <v>0.2</v>
      </c>
      <c r="M7307" s="11"/>
      <c r="N7307" s="24"/>
      <c r="P7307" s="32"/>
      <c r="T7307" s="19"/>
      <c r="U7307" s="3">
        <v>950</v>
      </c>
      <c r="X7307" t="str">
        <f t="shared" si="454"/>
        <v/>
      </c>
      <c r="Z7307" t="str">
        <f t="shared" si="455"/>
        <v/>
      </c>
      <c r="AB7307" s="9"/>
      <c r="AC7307" t="s">
        <v>2058</v>
      </c>
      <c r="AD7307">
        <f t="shared" si="453"/>
        <v>0</v>
      </c>
      <c r="AF7307" s="3"/>
      <c r="AG7307" t="s">
        <v>2059</v>
      </c>
      <c r="AH7307" s="9" t="s">
        <v>4613</v>
      </c>
    </row>
    <row r="7308" spans="1:34" ht="10.95" customHeight="1" outlineLevel="1" x14ac:dyDescent="0.25">
      <c r="A7308" t="s">
        <v>678</v>
      </c>
      <c r="C7308" s="3" t="s">
        <v>12965</v>
      </c>
      <c r="D7308" s="3">
        <v>1004</v>
      </c>
      <c r="E7308" s="9">
        <v>1968</v>
      </c>
      <c r="F7308" s="7" t="s">
        <v>2060</v>
      </c>
      <c r="G7308" s="7" t="s">
        <v>1128</v>
      </c>
      <c r="H7308" s="8" t="s">
        <v>2061</v>
      </c>
      <c r="I7308" s="8" t="s">
        <v>7240</v>
      </c>
      <c r="J7308" s="19">
        <v>3</v>
      </c>
      <c r="K7308" s="19" t="s">
        <v>7736</v>
      </c>
      <c r="L7308" s="11">
        <v>0.1</v>
      </c>
      <c r="M7308" s="11"/>
      <c r="N7308" s="24"/>
      <c r="P7308" s="32"/>
      <c r="T7308" s="19"/>
      <c r="U7308" s="3">
        <v>968</v>
      </c>
      <c r="X7308" t="str">
        <f t="shared" si="454"/>
        <v/>
      </c>
      <c r="Z7308" t="str">
        <f t="shared" si="455"/>
        <v/>
      </c>
      <c r="AB7308" s="9"/>
      <c r="AC7308" t="s">
        <v>2061</v>
      </c>
      <c r="AD7308">
        <f t="shared" si="453"/>
        <v>0</v>
      </c>
      <c r="AF7308" s="3"/>
      <c r="AG7308" t="s">
        <v>2062</v>
      </c>
      <c r="AH7308" s="9" t="s">
        <v>4613</v>
      </c>
    </row>
    <row r="7309" spans="1:34" ht="10.95" customHeight="1" outlineLevel="1" x14ac:dyDescent="0.25">
      <c r="A7309" t="s">
        <v>678</v>
      </c>
      <c r="C7309" s="3" t="s">
        <v>12965</v>
      </c>
      <c r="D7309" s="3">
        <v>1005</v>
      </c>
      <c r="E7309" s="9">
        <v>1968</v>
      </c>
      <c r="F7309" s="7" t="s">
        <v>4401</v>
      </c>
      <c r="G7309" s="7" t="s">
        <v>6507</v>
      </c>
      <c r="H7309" s="8" t="s">
        <v>1331</v>
      </c>
      <c r="I7309" s="8" t="s">
        <v>7240</v>
      </c>
      <c r="J7309" s="19">
        <v>2</v>
      </c>
      <c r="K7309" s="19" t="s">
        <v>7736</v>
      </c>
      <c r="L7309" s="11">
        <v>0.1</v>
      </c>
      <c r="M7309" s="11"/>
      <c r="N7309" s="24"/>
      <c r="P7309" s="32"/>
      <c r="T7309" s="19"/>
      <c r="U7309" s="3">
        <v>969</v>
      </c>
      <c r="X7309" t="str">
        <f t="shared" si="454"/>
        <v/>
      </c>
      <c r="Z7309" t="str">
        <f t="shared" si="455"/>
        <v/>
      </c>
      <c r="AB7309" s="9"/>
      <c r="AC7309" t="s">
        <v>1331</v>
      </c>
      <c r="AD7309">
        <f t="shared" si="453"/>
        <v>0</v>
      </c>
      <c r="AF7309" s="3"/>
      <c r="AG7309" t="s">
        <v>1332</v>
      </c>
      <c r="AH7309" s="9" t="s">
        <v>4613</v>
      </c>
    </row>
    <row r="7310" spans="1:34" ht="10.95" customHeight="1" outlineLevel="1" x14ac:dyDescent="0.25">
      <c r="A7310" t="s">
        <v>678</v>
      </c>
      <c r="C7310" s="3" t="s">
        <v>12965</v>
      </c>
      <c r="D7310" s="3">
        <v>1007</v>
      </c>
      <c r="E7310" s="9">
        <v>1968</v>
      </c>
      <c r="F7310" s="7" t="s">
        <v>4400</v>
      </c>
      <c r="G7310" s="7" t="s">
        <v>5401</v>
      </c>
      <c r="H7310" s="8" t="s">
        <v>2904</v>
      </c>
      <c r="I7310" s="8" t="s">
        <v>7215</v>
      </c>
      <c r="J7310" s="19">
        <v>3</v>
      </c>
      <c r="K7310" s="19" t="s">
        <v>7736</v>
      </c>
      <c r="L7310" s="11">
        <v>0.7</v>
      </c>
      <c r="M7310" s="11"/>
      <c r="N7310" s="24"/>
      <c r="P7310" s="32"/>
      <c r="T7310" s="19"/>
      <c r="U7310" s="3">
        <v>971</v>
      </c>
      <c r="X7310" t="str">
        <f t="shared" si="454"/>
        <v/>
      </c>
      <c r="Z7310" t="str">
        <f t="shared" si="455"/>
        <v/>
      </c>
      <c r="AB7310" s="9"/>
      <c r="AC7310" t="s">
        <v>2904</v>
      </c>
      <c r="AD7310">
        <f t="shared" si="453"/>
        <v>1</v>
      </c>
      <c r="AF7310" s="3"/>
      <c r="AG7310" t="s">
        <v>4924</v>
      </c>
      <c r="AH7310" s="9" t="s">
        <v>4613</v>
      </c>
    </row>
    <row r="7311" spans="1:34" ht="10.95" customHeight="1" outlineLevel="1" x14ac:dyDescent="0.25">
      <c r="A7311" t="s">
        <v>678</v>
      </c>
      <c r="C7311" s="3" t="s">
        <v>12965</v>
      </c>
      <c r="D7311" s="3">
        <v>1012</v>
      </c>
      <c r="E7311" s="9">
        <v>1968</v>
      </c>
      <c r="F7311" s="7" t="s">
        <v>2060</v>
      </c>
      <c r="G7311" s="7" t="s">
        <v>6710</v>
      </c>
      <c r="H7311" s="8" t="s">
        <v>2063</v>
      </c>
      <c r="I7311" s="8" t="s">
        <v>7241</v>
      </c>
      <c r="J7311" s="19">
        <v>3</v>
      </c>
      <c r="K7311" s="19" t="s">
        <v>7736</v>
      </c>
      <c r="L7311" s="11">
        <v>0.15</v>
      </c>
      <c r="M7311" s="11"/>
      <c r="N7311" s="24"/>
      <c r="P7311" s="32"/>
      <c r="T7311" s="19"/>
      <c r="U7311" s="3">
        <v>976</v>
      </c>
      <c r="X7311" t="str">
        <f t="shared" si="454"/>
        <v/>
      </c>
      <c r="Z7311" t="str">
        <f t="shared" si="455"/>
        <v/>
      </c>
      <c r="AB7311" s="9"/>
      <c r="AC7311" t="s">
        <v>2063</v>
      </c>
      <c r="AD7311">
        <f t="shared" si="453"/>
        <v>0</v>
      </c>
      <c r="AF7311" s="3"/>
      <c r="AG7311" t="s">
        <v>2341</v>
      </c>
      <c r="AH7311" s="9" t="s">
        <v>4613</v>
      </c>
    </row>
    <row r="7312" spans="1:34" ht="10.95" customHeight="1" outlineLevel="1" x14ac:dyDescent="0.25">
      <c r="A7312" t="s">
        <v>678</v>
      </c>
      <c r="C7312" s="3" t="s">
        <v>12965</v>
      </c>
      <c r="D7312" s="3">
        <v>1013</v>
      </c>
      <c r="E7312" s="9">
        <v>1968</v>
      </c>
      <c r="F7312" s="7" t="s">
        <v>4401</v>
      </c>
      <c r="G7312" s="7" t="s">
        <v>5040</v>
      </c>
      <c r="H7312" s="8" t="s">
        <v>2064</v>
      </c>
      <c r="I7312" s="8" t="s">
        <v>7241</v>
      </c>
      <c r="J7312" s="19">
        <v>3</v>
      </c>
      <c r="K7312" s="19" t="s">
        <v>7736</v>
      </c>
      <c r="L7312" s="11">
        <v>0.15</v>
      </c>
      <c r="M7312" s="11"/>
      <c r="N7312" s="24"/>
      <c r="P7312" s="32"/>
      <c r="T7312" s="19"/>
      <c r="U7312" s="3">
        <v>977</v>
      </c>
      <c r="X7312" t="str">
        <f t="shared" si="454"/>
        <v/>
      </c>
      <c r="Z7312" t="str">
        <f t="shared" si="455"/>
        <v/>
      </c>
      <c r="AB7312" s="9"/>
      <c r="AC7312" t="s">
        <v>2064</v>
      </c>
      <c r="AD7312">
        <f t="shared" si="453"/>
        <v>0</v>
      </c>
      <c r="AF7312" s="3"/>
      <c r="AG7312" t="s">
        <v>2341</v>
      </c>
      <c r="AH7312" s="9" t="s">
        <v>4613</v>
      </c>
    </row>
    <row r="7313" spans="1:34" ht="10.95" customHeight="1" outlineLevel="1" collapsed="1" x14ac:dyDescent="0.25">
      <c r="A7313" t="s">
        <v>678</v>
      </c>
      <c r="C7313" s="3" t="s">
        <v>12965</v>
      </c>
      <c r="D7313" s="3">
        <v>1021</v>
      </c>
      <c r="E7313" s="9">
        <v>1969</v>
      </c>
      <c r="F7313" s="7" t="s">
        <v>4400</v>
      </c>
      <c r="G7313" s="7" t="s">
        <v>5401</v>
      </c>
      <c r="H7313" s="8" t="s">
        <v>7242</v>
      </c>
      <c r="I7313" s="8" t="s">
        <v>7243</v>
      </c>
      <c r="J7313" s="19">
        <v>3</v>
      </c>
      <c r="K7313" s="19" t="s">
        <v>7736</v>
      </c>
      <c r="L7313" s="11">
        <v>1</v>
      </c>
      <c r="M7313" s="11"/>
      <c r="N7313" s="24"/>
      <c r="P7313" s="32"/>
      <c r="T7313" s="19"/>
      <c r="U7313" s="3" t="s">
        <v>6872</v>
      </c>
      <c r="X7313" t="str">
        <f t="shared" si="454"/>
        <v/>
      </c>
      <c r="Z7313" t="str">
        <f t="shared" si="455"/>
        <v/>
      </c>
      <c r="AB7313" s="9"/>
      <c r="AC7313" t="s">
        <v>7242</v>
      </c>
      <c r="AD7313">
        <f t="shared" si="453"/>
        <v>0</v>
      </c>
      <c r="AF7313" s="3"/>
      <c r="AH7313" s="9"/>
    </row>
    <row r="7314" spans="1:34" ht="10.95" customHeight="1" outlineLevel="1" x14ac:dyDescent="0.25">
      <c r="A7314" t="s">
        <v>678</v>
      </c>
      <c r="C7314" s="3" t="s">
        <v>12965</v>
      </c>
      <c r="D7314" s="3">
        <v>1022</v>
      </c>
      <c r="E7314" s="9">
        <v>1969</v>
      </c>
      <c r="F7314" s="7" t="s">
        <v>4401</v>
      </c>
      <c r="G7314" s="7" t="s">
        <v>5401</v>
      </c>
      <c r="H7314" s="8" t="s">
        <v>2065</v>
      </c>
      <c r="I7314" s="8" t="s">
        <v>7244</v>
      </c>
      <c r="J7314" s="19">
        <v>1</v>
      </c>
      <c r="K7314" s="19" t="s">
        <v>7736</v>
      </c>
      <c r="L7314" s="11">
        <v>0.2</v>
      </c>
      <c r="M7314" s="11"/>
      <c r="N7314" s="24"/>
      <c r="P7314" s="32"/>
      <c r="T7314" s="19"/>
      <c r="U7314" s="3">
        <v>985</v>
      </c>
      <c r="X7314" t="str">
        <f t="shared" si="454"/>
        <v/>
      </c>
      <c r="Z7314" t="str">
        <f t="shared" si="455"/>
        <v/>
      </c>
      <c r="AB7314" s="9"/>
      <c r="AC7314" t="s">
        <v>2065</v>
      </c>
      <c r="AD7314">
        <f t="shared" si="453"/>
        <v>0</v>
      </c>
      <c r="AF7314" s="3"/>
      <c r="AG7314" t="s">
        <v>2066</v>
      </c>
      <c r="AH7314" s="9" t="s">
        <v>4613</v>
      </c>
    </row>
    <row r="7315" spans="1:34" ht="10.95" customHeight="1" outlineLevel="1" x14ac:dyDescent="0.25">
      <c r="A7315" t="s">
        <v>678</v>
      </c>
      <c r="C7315" s="3" t="s">
        <v>12965</v>
      </c>
      <c r="D7315" s="3">
        <v>1029</v>
      </c>
      <c r="E7315" s="9">
        <v>1969</v>
      </c>
      <c r="F7315" s="7" t="s">
        <v>4401</v>
      </c>
      <c r="G7315" s="7" t="s">
        <v>5401</v>
      </c>
      <c r="H7315" s="8" t="s">
        <v>2903</v>
      </c>
      <c r="I7315" s="8" t="s">
        <v>7245</v>
      </c>
      <c r="J7315" s="19">
        <v>3</v>
      </c>
      <c r="K7315" s="19" t="s">
        <v>7736</v>
      </c>
      <c r="L7315" s="11">
        <v>0.2</v>
      </c>
      <c r="M7315" s="11"/>
      <c r="N7315" s="24"/>
      <c r="P7315" s="32"/>
      <c r="T7315" s="19"/>
      <c r="U7315" s="3">
        <v>990</v>
      </c>
      <c r="X7315" t="str">
        <f t="shared" si="454"/>
        <v/>
      </c>
      <c r="Z7315" t="str">
        <f t="shared" si="455"/>
        <v/>
      </c>
      <c r="AB7315" s="9"/>
      <c r="AC7315" t="s">
        <v>2903</v>
      </c>
      <c r="AD7315">
        <f t="shared" si="453"/>
        <v>1</v>
      </c>
      <c r="AF7315" s="3"/>
      <c r="AG7315" t="s">
        <v>4924</v>
      </c>
      <c r="AH7315" s="9" t="s">
        <v>4613</v>
      </c>
    </row>
    <row r="7316" spans="1:34" ht="10.95" customHeight="1" outlineLevel="1" x14ac:dyDescent="0.25">
      <c r="A7316" t="s">
        <v>678</v>
      </c>
      <c r="C7316" s="3" t="s">
        <v>12965</v>
      </c>
      <c r="D7316" s="3">
        <v>1042</v>
      </c>
      <c r="E7316" s="9">
        <v>1969</v>
      </c>
      <c r="F7316" s="7" t="s">
        <v>2060</v>
      </c>
      <c r="G7316" s="7" t="s">
        <v>1327</v>
      </c>
      <c r="H7316" s="8" t="s">
        <v>5286</v>
      </c>
      <c r="I7316" s="8" t="s">
        <v>7191</v>
      </c>
      <c r="J7316" s="19">
        <v>1</v>
      </c>
      <c r="K7316" s="19" t="s">
        <v>7736</v>
      </c>
      <c r="L7316" s="11">
        <v>0.2</v>
      </c>
      <c r="M7316" s="11"/>
      <c r="N7316" s="24"/>
      <c r="P7316" s="32"/>
      <c r="T7316" s="19"/>
      <c r="U7316" s="3">
        <v>1006</v>
      </c>
      <c r="X7316" t="str">
        <f t="shared" si="454"/>
        <v/>
      </c>
      <c r="Z7316" t="str">
        <f t="shared" si="455"/>
        <v/>
      </c>
      <c r="AB7316" s="9"/>
      <c r="AC7316" t="s">
        <v>5286</v>
      </c>
      <c r="AD7316">
        <f t="shared" si="453"/>
        <v>0</v>
      </c>
      <c r="AF7316" s="3"/>
      <c r="AG7316" t="s">
        <v>1318</v>
      </c>
      <c r="AH7316" s="9" t="s">
        <v>4613</v>
      </c>
    </row>
    <row r="7317" spans="1:34" ht="10.95" customHeight="1" outlineLevel="1" x14ac:dyDescent="0.25">
      <c r="A7317" t="s">
        <v>678</v>
      </c>
      <c r="C7317" s="3" t="s">
        <v>12965</v>
      </c>
      <c r="D7317" s="3">
        <v>1043</v>
      </c>
      <c r="E7317" s="9">
        <v>1969</v>
      </c>
      <c r="F7317" s="7" t="s">
        <v>4401</v>
      </c>
      <c r="G7317" s="7" t="s">
        <v>5799</v>
      </c>
      <c r="H7317" s="8" t="s">
        <v>5287</v>
      </c>
      <c r="I7317" s="8" t="s">
        <v>7191</v>
      </c>
      <c r="J7317" s="19">
        <v>3</v>
      </c>
      <c r="K7317" s="19" t="s">
        <v>7736</v>
      </c>
      <c r="L7317" s="11">
        <v>0.2</v>
      </c>
      <c r="M7317" s="11"/>
      <c r="N7317" s="24"/>
      <c r="P7317" s="32"/>
      <c r="T7317" s="19"/>
      <c r="U7317" s="3">
        <v>1007</v>
      </c>
      <c r="X7317" t="str">
        <f t="shared" si="454"/>
        <v/>
      </c>
      <c r="Z7317" t="str">
        <f t="shared" si="455"/>
        <v/>
      </c>
      <c r="AB7317" s="9"/>
      <c r="AC7317" t="s">
        <v>5287</v>
      </c>
      <c r="AD7317">
        <f t="shared" si="453"/>
        <v>0</v>
      </c>
      <c r="AF7317" s="3"/>
      <c r="AG7317" t="s">
        <v>1318</v>
      </c>
      <c r="AH7317" s="9" t="s">
        <v>4613</v>
      </c>
    </row>
    <row r="7318" spans="1:34" ht="10.95" customHeight="1" outlineLevel="1" x14ac:dyDescent="0.25">
      <c r="A7318" t="s">
        <v>678</v>
      </c>
      <c r="C7318" s="3" t="s">
        <v>12965</v>
      </c>
      <c r="D7318" s="3">
        <v>1053</v>
      </c>
      <c r="E7318" s="9">
        <v>1969</v>
      </c>
      <c r="F7318" s="7" t="s">
        <v>4400</v>
      </c>
      <c r="G7318" s="7" t="s">
        <v>5401</v>
      </c>
      <c r="H7318" s="8" t="s">
        <v>5402</v>
      </c>
      <c r="I7318" s="8" t="s">
        <v>7215</v>
      </c>
      <c r="J7318" s="19">
        <v>1</v>
      </c>
      <c r="K7318" s="19" t="s">
        <v>7736</v>
      </c>
      <c r="L7318" s="11">
        <v>0.65</v>
      </c>
      <c r="M7318" s="11"/>
      <c r="N7318" s="24"/>
      <c r="P7318" s="32"/>
      <c r="T7318" s="19"/>
      <c r="U7318" s="3">
        <v>1016</v>
      </c>
      <c r="X7318" t="str">
        <f t="shared" si="454"/>
        <v/>
      </c>
      <c r="Z7318" t="str">
        <f t="shared" si="455"/>
        <v/>
      </c>
      <c r="AB7318" s="9"/>
      <c r="AC7318" t="s">
        <v>5402</v>
      </c>
      <c r="AD7318">
        <f t="shared" si="453"/>
        <v>1</v>
      </c>
      <c r="AF7318" s="3"/>
      <c r="AG7318" t="s">
        <v>4924</v>
      </c>
      <c r="AH7318" s="9" t="s">
        <v>4613</v>
      </c>
    </row>
    <row r="7319" spans="1:34" ht="10.95" customHeight="1" outlineLevel="1" x14ac:dyDescent="0.25">
      <c r="A7319" t="s">
        <v>678</v>
      </c>
      <c r="C7319" s="3" t="s">
        <v>12965</v>
      </c>
      <c r="D7319" s="3">
        <v>1059</v>
      </c>
      <c r="E7319" s="9">
        <v>1970</v>
      </c>
      <c r="F7319" s="7" t="s">
        <v>4401</v>
      </c>
      <c r="G7319" s="7" t="s">
        <v>5401</v>
      </c>
      <c r="H7319" s="8" t="s">
        <v>2189</v>
      </c>
      <c r="I7319" s="8" t="s">
        <v>7246</v>
      </c>
      <c r="J7319" s="19">
        <v>3</v>
      </c>
      <c r="K7319" s="19" t="s">
        <v>7736</v>
      </c>
      <c r="L7319" s="11">
        <v>0.2</v>
      </c>
      <c r="M7319" s="11"/>
      <c r="N7319" s="24"/>
      <c r="P7319" s="32"/>
      <c r="T7319" s="19"/>
      <c r="U7319" s="3">
        <v>1022</v>
      </c>
      <c r="X7319" t="str">
        <f t="shared" si="454"/>
        <v/>
      </c>
      <c r="Z7319" t="str">
        <f t="shared" si="455"/>
        <v/>
      </c>
      <c r="AB7319" s="9"/>
      <c r="AC7319" t="s">
        <v>2189</v>
      </c>
      <c r="AD7319">
        <f t="shared" ref="AD7319:AD7382" si="456">COUNTIF(H7319,"*Fuji*")</f>
        <v>0</v>
      </c>
      <c r="AF7319" s="3"/>
      <c r="AG7319" t="s">
        <v>2190</v>
      </c>
      <c r="AH7319" s="9" t="s">
        <v>4613</v>
      </c>
    </row>
    <row r="7320" spans="1:34" ht="10.95" customHeight="1" outlineLevel="1" x14ac:dyDescent="0.25">
      <c r="A7320" t="s">
        <v>678</v>
      </c>
      <c r="C7320" s="3" t="s">
        <v>12965</v>
      </c>
      <c r="D7320" s="3">
        <v>1066</v>
      </c>
      <c r="E7320" s="9">
        <v>1970</v>
      </c>
      <c r="F7320" s="7" t="s">
        <v>4401</v>
      </c>
      <c r="G7320" s="7" t="s">
        <v>5401</v>
      </c>
      <c r="H7320" s="8" t="s">
        <v>7269</v>
      </c>
      <c r="I7320" s="8" t="s">
        <v>7268</v>
      </c>
      <c r="J7320" s="19">
        <v>3</v>
      </c>
      <c r="K7320" s="19" t="s">
        <v>7736</v>
      </c>
      <c r="L7320" s="11">
        <v>0.3</v>
      </c>
      <c r="M7320" s="11"/>
      <c r="N7320" s="24"/>
      <c r="P7320" s="32"/>
      <c r="T7320" s="19"/>
      <c r="U7320" s="3">
        <v>1030</v>
      </c>
      <c r="X7320" t="str">
        <f t="shared" si="454"/>
        <v/>
      </c>
      <c r="Z7320" t="str">
        <f t="shared" si="455"/>
        <v/>
      </c>
      <c r="AB7320" s="9"/>
      <c r="AC7320" t="s">
        <v>7269</v>
      </c>
      <c r="AD7320">
        <f t="shared" si="456"/>
        <v>0</v>
      </c>
      <c r="AF7320" s="3"/>
      <c r="AH7320" s="9"/>
    </row>
    <row r="7321" spans="1:34" ht="10.95" customHeight="1" outlineLevel="1" x14ac:dyDescent="0.25">
      <c r="A7321" t="s">
        <v>678</v>
      </c>
      <c r="C7321" s="3" t="s">
        <v>12965</v>
      </c>
      <c r="D7321" s="3">
        <v>1078</v>
      </c>
      <c r="E7321" s="9">
        <v>1970</v>
      </c>
      <c r="F7321" s="7" t="s">
        <v>4401</v>
      </c>
      <c r="G7321" s="7" t="s">
        <v>5401</v>
      </c>
      <c r="H7321" s="8" t="s">
        <v>2150</v>
      </c>
      <c r="I7321" s="8" t="s">
        <v>7247</v>
      </c>
      <c r="J7321" s="19">
        <v>3</v>
      </c>
      <c r="K7321" s="19" t="s">
        <v>7736</v>
      </c>
      <c r="L7321" s="11">
        <v>0.1</v>
      </c>
      <c r="M7321" s="11"/>
      <c r="N7321" s="24"/>
      <c r="P7321" s="32"/>
      <c r="T7321" s="19"/>
      <c r="U7321" s="3">
        <v>1042</v>
      </c>
      <c r="X7321" t="str">
        <f t="shared" si="454"/>
        <v/>
      </c>
      <c r="Z7321" t="str">
        <f t="shared" si="455"/>
        <v/>
      </c>
      <c r="AB7321" s="9"/>
      <c r="AC7321" t="s">
        <v>2150</v>
      </c>
      <c r="AD7321">
        <f t="shared" si="456"/>
        <v>0</v>
      </c>
      <c r="AF7321" s="3"/>
      <c r="AG7321" t="s">
        <v>2184</v>
      </c>
      <c r="AH7321" s="9" t="s">
        <v>4613</v>
      </c>
    </row>
    <row r="7322" spans="1:34" ht="10.95" customHeight="1" outlineLevel="1" x14ac:dyDescent="0.25">
      <c r="A7322" t="s">
        <v>678</v>
      </c>
      <c r="C7322" s="3" t="s">
        <v>12965</v>
      </c>
      <c r="D7322" s="3">
        <v>1079</v>
      </c>
      <c r="E7322" s="9">
        <v>1970</v>
      </c>
      <c r="F7322" s="7" t="s">
        <v>4401</v>
      </c>
      <c r="G7322" s="7" t="s">
        <v>5401</v>
      </c>
      <c r="H7322" s="8" t="s">
        <v>7248</v>
      </c>
      <c r="I7322" s="8" t="s">
        <v>7247</v>
      </c>
      <c r="J7322" s="19">
        <v>3</v>
      </c>
      <c r="K7322" s="19" t="s">
        <v>7736</v>
      </c>
      <c r="L7322" s="11">
        <v>0.1</v>
      </c>
      <c r="M7322" s="11"/>
      <c r="N7322" s="24"/>
      <c r="P7322" s="32"/>
      <c r="T7322" s="19"/>
      <c r="U7322" s="3">
        <v>1043</v>
      </c>
      <c r="X7322" t="str">
        <f t="shared" si="454"/>
        <v/>
      </c>
      <c r="Z7322" t="str">
        <f t="shared" si="455"/>
        <v/>
      </c>
      <c r="AB7322" s="9"/>
      <c r="AC7322" t="s">
        <v>7248</v>
      </c>
      <c r="AD7322">
        <f t="shared" si="456"/>
        <v>0</v>
      </c>
      <c r="AF7322" s="3"/>
      <c r="AG7322" t="s">
        <v>2184</v>
      </c>
      <c r="AH7322" s="9" t="s">
        <v>4613</v>
      </c>
    </row>
    <row r="7323" spans="1:34" ht="10.95" customHeight="1" outlineLevel="1" x14ac:dyDescent="0.25">
      <c r="A7323" t="s">
        <v>678</v>
      </c>
      <c r="C7323" s="3" t="s">
        <v>12965</v>
      </c>
      <c r="D7323" s="3">
        <v>1081</v>
      </c>
      <c r="E7323" s="9">
        <v>1970</v>
      </c>
      <c r="F7323" s="7" t="s">
        <v>4401</v>
      </c>
      <c r="G7323" s="7" t="s">
        <v>5401</v>
      </c>
      <c r="H7323" s="8" t="s">
        <v>2061</v>
      </c>
      <c r="I7323" s="8" t="s">
        <v>7249</v>
      </c>
      <c r="J7323" s="19">
        <v>3</v>
      </c>
      <c r="K7323" s="19" t="s">
        <v>7736</v>
      </c>
      <c r="L7323" s="11">
        <v>0.2</v>
      </c>
      <c r="M7323" s="11"/>
      <c r="N7323" s="24"/>
      <c r="P7323" s="32"/>
      <c r="T7323" s="19"/>
      <c r="U7323" s="3">
        <v>1044</v>
      </c>
      <c r="X7323" t="str">
        <f t="shared" si="454"/>
        <v/>
      </c>
      <c r="Z7323" t="str">
        <f t="shared" si="455"/>
        <v/>
      </c>
      <c r="AB7323" s="9"/>
      <c r="AC7323" t="s">
        <v>2061</v>
      </c>
      <c r="AD7323">
        <f t="shared" si="456"/>
        <v>0</v>
      </c>
      <c r="AF7323" s="3"/>
      <c r="AG7323" t="s">
        <v>2062</v>
      </c>
      <c r="AH7323" s="9" t="s">
        <v>4613</v>
      </c>
    </row>
    <row r="7324" spans="1:34" ht="10.95" customHeight="1" outlineLevel="1" x14ac:dyDescent="0.25">
      <c r="A7324" t="s">
        <v>678</v>
      </c>
      <c r="C7324" s="3" t="s">
        <v>12965</v>
      </c>
      <c r="D7324" s="3">
        <v>1102</v>
      </c>
      <c r="E7324" s="9">
        <v>1971</v>
      </c>
      <c r="F7324" s="7" t="s">
        <v>2060</v>
      </c>
      <c r="G7324" s="7" t="s">
        <v>2409</v>
      </c>
      <c r="H7324" s="8" t="s">
        <v>2410</v>
      </c>
      <c r="I7324" s="8" t="s">
        <v>7250</v>
      </c>
      <c r="J7324" s="19">
        <v>3</v>
      </c>
      <c r="K7324" s="19" t="s">
        <v>7736</v>
      </c>
      <c r="L7324" s="11">
        <v>0.15</v>
      </c>
      <c r="M7324" s="11"/>
      <c r="N7324" s="24"/>
      <c r="P7324" s="32"/>
      <c r="T7324" s="19"/>
      <c r="U7324" s="3">
        <v>1062</v>
      </c>
      <c r="X7324" t="str">
        <f t="shared" si="454"/>
        <v/>
      </c>
      <c r="Z7324" t="str">
        <f t="shared" si="455"/>
        <v/>
      </c>
      <c r="AB7324" s="9"/>
      <c r="AC7324" t="s">
        <v>2410</v>
      </c>
      <c r="AD7324">
        <f t="shared" si="456"/>
        <v>0</v>
      </c>
      <c r="AF7324" s="3"/>
      <c r="AG7324" t="s">
        <v>1952</v>
      </c>
      <c r="AH7324" s="9" t="s">
        <v>4613</v>
      </c>
    </row>
    <row r="7325" spans="1:34" ht="10.95" customHeight="1" outlineLevel="1" x14ac:dyDescent="0.25">
      <c r="A7325" t="s">
        <v>678</v>
      </c>
      <c r="C7325" s="3" t="s">
        <v>12965</v>
      </c>
      <c r="D7325" s="3">
        <v>1103</v>
      </c>
      <c r="E7325" s="9">
        <v>1971</v>
      </c>
      <c r="F7325" s="7" t="s">
        <v>4401</v>
      </c>
      <c r="G7325" s="7" t="s">
        <v>2408</v>
      </c>
      <c r="H7325" s="8" t="s">
        <v>3479</v>
      </c>
      <c r="I7325" s="8" t="s">
        <v>7250</v>
      </c>
      <c r="J7325" s="19">
        <v>5</v>
      </c>
      <c r="K7325" s="19" t="s">
        <v>7736</v>
      </c>
      <c r="L7325" s="11">
        <v>0.15</v>
      </c>
      <c r="M7325" s="11"/>
      <c r="N7325" s="24"/>
      <c r="P7325" s="32"/>
      <c r="T7325" s="19"/>
      <c r="U7325" s="3">
        <v>1063</v>
      </c>
      <c r="X7325" t="str">
        <f t="shared" si="454"/>
        <v/>
      </c>
      <c r="Z7325" t="str">
        <f t="shared" si="455"/>
        <v/>
      </c>
      <c r="AB7325" s="9"/>
      <c r="AC7325" t="s">
        <v>3479</v>
      </c>
      <c r="AD7325">
        <f t="shared" si="456"/>
        <v>0</v>
      </c>
      <c r="AF7325" s="3"/>
      <c r="AG7325" t="s">
        <v>5024</v>
      </c>
      <c r="AH7325" s="9" t="s">
        <v>4613</v>
      </c>
    </row>
    <row r="7326" spans="1:34" ht="10.95" customHeight="1" outlineLevel="1" x14ac:dyDescent="0.25">
      <c r="A7326" t="s">
        <v>678</v>
      </c>
      <c r="C7326" s="3" t="s">
        <v>12965</v>
      </c>
      <c r="D7326" s="3">
        <v>1108</v>
      </c>
      <c r="E7326" s="9">
        <v>1971</v>
      </c>
      <c r="F7326" s="7" t="s">
        <v>21195</v>
      </c>
      <c r="G7326" s="7" t="s">
        <v>5401</v>
      </c>
      <c r="H7326" s="8" t="s">
        <v>5402</v>
      </c>
      <c r="I7326" s="8" t="s">
        <v>7250</v>
      </c>
      <c r="J7326" s="19">
        <v>5</v>
      </c>
      <c r="K7326" s="19" t="s">
        <v>7736</v>
      </c>
      <c r="L7326" s="11">
        <v>0.15</v>
      </c>
      <c r="M7326" s="11"/>
      <c r="N7326" s="24"/>
      <c r="P7326" s="32"/>
      <c r="T7326" s="19"/>
      <c r="U7326" s="3">
        <v>1063</v>
      </c>
      <c r="X7326">
        <f t="shared" si="454"/>
        <v>1</v>
      </c>
      <c r="Z7326" t="str">
        <f t="shared" si="455"/>
        <v/>
      </c>
      <c r="AB7326" s="9"/>
      <c r="AC7326" t="s">
        <v>21194</v>
      </c>
      <c r="AD7326">
        <f t="shared" si="456"/>
        <v>1</v>
      </c>
      <c r="AF7326" s="3"/>
      <c r="AG7326" t="s">
        <v>5024</v>
      </c>
      <c r="AH7326" s="9" t="s">
        <v>4613</v>
      </c>
    </row>
    <row r="7327" spans="1:34" ht="10.95" customHeight="1" outlineLevel="1" x14ac:dyDescent="0.25">
      <c r="A7327" t="s">
        <v>678</v>
      </c>
      <c r="C7327" s="3" t="s">
        <v>12965</v>
      </c>
      <c r="D7327" s="3">
        <v>1113</v>
      </c>
      <c r="E7327" s="9">
        <v>1971</v>
      </c>
      <c r="F7327" s="7" t="s">
        <v>4401</v>
      </c>
      <c r="G7327" s="7" t="s">
        <v>5401</v>
      </c>
      <c r="H7327" s="8" t="s">
        <v>5402</v>
      </c>
      <c r="I7327" s="8" t="s">
        <v>7253</v>
      </c>
      <c r="J7327" s="19">
        <v>1</v>
      </c>
      <c r="K7327" s="19" t="s">
        <v>7736</v>
      </c>
      <c r="L7327" s="11">
        <v>0.4</v>
      </c>
      <c r="M7327" s="11"/>
      <c r="N7327" s="24"/>
      <c r="P7327" s="32"/>
      <c r="T7327" s="19"/>
      <c r="U7327" s="3">
        <v>1094</v>
      </c>
      <c r="X7327" t="str">
        <f t="shared" si="454"/>
        <v/>
      </c>
      <c r="Z7327" t="str">
        <f t="shared" si="455"/>
        <v/>
      </c>
      <c r="AB7327" s="9"/>
      <c r="AC7327" t="s">
        <v>5402</v>
      </c>
      <c r="AD7327">
        <f t="shared" si="456"/>
        <v>1</v>
      </c>
      <c r="AF7327" s="3"/>
      <c r="AG7327" t="s">
        <v>4924</v>
      </c>
      <c r="AH7327" s="9" t="s">
        <v>4613</v>
      </c>
    </row>
    <row r="7328" spans="1:34" ht="10.95" customHeight="1" outlineLevel="1" x14ac:dyDescent="0.25">
      <c r="A7328" t="s">
        <v>678</v>
      </c>
      <c r="C7328" s="3" t="s">
        <v>12965</v>
      </c>
      <c r="D7328" s="3" t="s">
        <v>7252</v>
      </c>
      <c r="E7328" s="9">
        <v>1971</v>
      </c>
      <c r="F7328" s="7" t="s">
        <v>3784</v>
      </c>
      <c r="G7328" s="7" t="s">
        <v>5401</v>
      </c>
      <c r="H7328" s="8" t="s">
        <v>2183</v>
      </c>
      <c r="I7328" s="8" t="s">
        <v>7253</v>
      </c>
      <c r="J7328" s="19">
        <v>1</v>
      </c>
      <c r="K7328" s="19" t="s">
        <v>7736</v>
      </c>
      <c r="L7328" s="11">
        <v>0.5</v>
      </c>
      <c r="M7328" s="11"/>
      <c r="N7328" s="24"/>
      <c r="P7328" s="32"/>
      <c r="T7328" s="19"/>
      <c r="U7328" s="3" t="s">
        <v>5289</v>
      </c>
      <c r="X7328" t="str">
        <f t="shared" si="454"/>
        <v/>
      </c>
      <c r="Z7328" t="str">
        <f t="shared" si="455"/>
        <v/>
      </c>
      <c r="AB7328" s="9"/>
      <c r="AC7328" t="s">
        <v>2183</v>
      </c>
      <c r="AD7328">
        <f t="shared" si="456"/>
        <v>0</v>
      </c>
      <c r="AF7328" s="3"/>
      <c r="AG7328" t="s">
        <v>2184</v>
      </c>
      <c r="AH7328" s="9" t="s">
        <v>4613</v>
      </c>
    </row>
    <row r="7329" spans="1:34" ht="10.95" customHeight="1" outlineLevel="1" x14ac:dyDescent="0.25">
      <c r="A7329" t="s">
        <v>678</v>
      </c>
      <c r="C7329" s="3" t="s">
        <v>12965</v>
      </c>
      <c r="D7329" s="3" t="s">
        <v>7251</v>
      </c>
      <c r="E7329" s="9">
        <v>1971</v>
      </c>
      <c r="F7329" s="7" t="s">
        <v>4880</v>
      </c>
      <c r="G7329" s="7" t="s">
        <v>5401</v>
      </c>
      <c r="H7329" s="8" t="s">
        <v>2183</v>
      </c>
      <c r="I7329" s="8" t="s">
        <v>7253</v>
      </c>
      <c r="J7329" s="19">
        <v>1</v>
      </c>
      <c r="K7329" s="19" t="s">
        <v>7736</v>
      </c>
      <c r="L7329" s="11">
        <v>4</v>
      </c>
      <c r="M7329" s="11"/>
      <c r="N7329" s="24"/>
      <c r="P7329" s="32"/>
      <c r="T7329" s="19"/>
      <c r="U7329" s="3" t="s">
        <v>5290</v>
      </c>
      <c r="X7329" t="str">
        <f t="shared" si="454"/>
        <v/>
      </c>
      <c r="Z7329" t="str">
        <f t="shared" si="455"/>
        <v/>
      </c>
      <c r="AB7329" s="9"/>
      <c r="AC7329" t="s">
        <v>2183</v>
      </c>
      <c r="AD7329">
        <f t="shared" si="456"/>
        <v>0</v>
      </c>
      <c r="AF7329" s="3"/>
      <c r="AG7329" t="s">
        <v>2184</v>
      </c>
      <c r="AH7329" s="9" t="s">
        <v>4613</v>
      </c>
    </row>
    <row r="7330" spans="1:34" ht="10.95" customHeight="1" outlineLevel="1" x14ac:dyDescent="0.25">
      <c r="A7330" t="s">
        <v>678</v>
      </c>
      <c r="C7330" s="3" t="s">
        <v>12965</v>
      </c>
      <c r="D7330" s="3" t="s">
        <v>8672</v>
      </c>
      <c r="E7330" s="9">
        <v>1971</v>
      </c>
      <c r="F7330" s="7" t="s">
        <v>8673</v>
      </c>
      <c r="G7330" s="7" t="s">
        <v>5401</v>
      </c>
      <c r="H7330" s="8" t="s">
        <v>5402</v>
      </c>
      <c r="I7330" s="8" t="s">
        <v>7253</v>
      </c>
      <c r="J7330" s="19">
        <v>1</v>
      </c>
      <c r="K7330" s="19" t="s">
        <v>7736</v>
      </c>
      <c r="L7330" s="11">
        <v>3.9</v>
      </c>
      <c r="M7330" s="11"/>
      <c r="N7330" s="24"/>
      <c r="P7330" s="32"/>
      <c r="T7330" s="19"/>
      <c r="U7330" s="3">
        <v>1094</v>
      </c>
      <c r="W7330" t="s">
        <v>7738</v>
      </c>
      <c r="X7330">
        <f t="shared" si="454"/>
        <v>1</v>
      </c>
      <c r="Z7330" t="str">
        <f t="shared" si="455"/>
        <v/>
      </c>
      <c r="AB7330" s="9"/>
      <c r="AC7330" t="s">
        <v>5402</v>
      </c>
      <c r="AD7330">
        <f t="shared" si="456"/>
        <v>1</v>
      </c>
      <c r="AF7330" s="3"/>
      <c r="AG7330" t="s">
        <v>4924</v>
      </c>
      <c r="AH7330" s="9" t="s">
        <v>4613</v>
      </c>
    </row>
    <row r="7331" spans="1:34" ht="10.95" customHeight="1" outlineLevel="1" x14ac:dyDescent="0.25">
      <c r="A7331" t="s">
        <v>678</v>
      </c>
      <c r="C7331" s="3" t="s">
        <v>12965</v>
      </c>
      <c r="D7331" s="3" t="s">
        <v>8674</v>
      </c>
      <c r="E7331" s="9">
        <v>1971</v>
      </c>
      <c r="F7331" s="7" t="s">
        <v>8675</v>
      </c>
      <c r="G7331" s="7" t="s">
        <v>5401</v>
      </c>
      <c r="H7331" s="8" t="s">
        <v>5402</v>
      </c>
      <c r="I7331" s="8" t="s">
        <v>7253</v>
      </c>
      <c r="J7331" s="19">
        <v>1</v>
      </c>
      <c r="K7331" s="19" t="s">
        <v>7736</v>
      </c>
      <c r="L7331" s="11">
        <v>4.8</v>
      </c>
      <c r="M7331" s="11"/>
      <c r="N7331" s="24"/>
      <c r="P7331" s="32"/>
      <c r="T7331" s="19"/>
      <c r="U7331" s="3">
        <v>1094</v>
      </c>
      <c r="W7331" t="s">
        <v>7738</v>
      </c>
      <c r="X7331">
        <f t="shared" si="454"/>
        <v>1</v>
      </c>
      <c r="Z7331" t="str">
        <f t="shared" si="455"/>
        <v/>
      </c>
      <c r="AB7331" s="9"/>
      <c r="AC7331" t="s">
        <v>5402</v>
      </c>
      <c r="AD7331">
        <f t="shared" si="456"/>
        <v>1</v>
      </c>
      <c r="AF7331" s="3"/>
      <c r="AG7331" t="s">
        <v>4924</v>
      </c>
      <c r="AH7331" s="9" t="s">
        <v>4613</v>
      </c>
    </row>
    <row r="7332" spans="1:34" ht="10.95" customHeight="1" outlineLevel="1" x14ac:dyDescent="0.25">
      <c r="A7332" t="s">
        <v>678</v>
      </c>
      <c r="C7332" s="3" t="s">
        <v>12965</v>
      </c>
      <c r="D7332" s="3">
        <v>1121</v>
      </c>
      <c r="E7332" s="9">
        <v>1971</v>
      </c>
      <c r="F7332" s="7" t="s">
        <v>2060</v>
      </c>
      <c r="G7332" s="7" t="s">
        <v>5291</v>
      </c>
      <c r="H7332" s="8" t="s">
        <v>4412</v>
      </c>
      <c r="I7332" s="8" t="s">
        <v>7206</v>
      </c>
      <c r="J7332" s="19">
        <v>3</v>
      </c>
      <c r="K7332" s="19" t="s">
        <v>7736</v>
      </c>
      <c r="L7332" s="11">
        <v>0.5</v>
      </c>
      <c r="M7332" s="11"/>
      <c r="N7332" s="24"/>
      <c r="P7332" s="32"/>
      <c r="T7332" s="19"/>
      <c r="U7332" s="3">
        <v>1099</v>
      </c>
      <c r="X7332" t="str">
        <f t="shared" si="454"/>
        <v/>
      </c>
      <c r="Z7332" t="str">
        <f t="shared" si="455"/>
        <v/>
      </c>
      <c r="AB7332" s="9"/>
      <c r="AC7332" t="s">
        <v>4412</v>
      </c>
      <c r="AD7332">
        <f t="shared" si="456"/>
        <v>0</v>
      </c>
      <c r="AF7332" s="3"/>
      <c r="AG7332" t="s">
        <v>1297</v>
      </c>
      <c r="AH7332" s="9" t="s">
        <v>4613</v>
      </c>
    </row>
    <row r="7333" spans="1:34" ht="10.95" customHeight="1" outlineLevel="1" x14ac:dyDescent="0.25">
      <c r="A7333" t="s">
        <v>678</v>
      </c>
      <c r="C7333" s="3" t="s">
        <v>12965</v>
      </c>
      <c r="D7333" s="3">
        <v>1122</v>
      </c>
      <c r="E7333" s="9">
        <v>1971</v>
      </c>
      <c r="F7333" s="7" t="s">
        <v>4401</v>
      </c>
      <c r="G7333" s="7" t="s">
        <v>5292</v>
      </c>
      <c r="H7333" s="8" t="s">
        <v>5293</v>
      </c>
      <c r="I7333" s="8" t="s">
        <v>7206</v>
      </c>
      <c r="J7333" s="19">
        <v>1</v>
      </c>
      <c r="K7333" s="19" t="s">
        <v>7736</v>
      </c>
      <c r="L7333" s="11">
        <v>0.5</v>
      </c>
      <c r="M7333" s="11"/>
      <c r="N7333" s="24"/>
      <c r="P7333" s="32"/>
      <c r="T7333" s="19"/>
      <c r="U7333" s="3">
        <v>1100</v>
      </c>
      <c r="X7333" t="str">
        <f t="shared" si="454"/>
        <v/>
      </c>
      <c r="Z7333" t="str">
        <f t="shared" si="455"/>
        <v/>
      </c>
      <c r="AB7333" s="9"/>
      <c r="AC7333" t="s">
        <v>5293</v>
      </c>
      <c r="AD7333">
        <f t="shared" si="456"/>
        <v>0</v>
      </c>
      <c r="AF7333" s="3"/>
      <c r="AG7333" t="s">
        <v>5294</v>
      </c>
      <c r="AH7333" s="9" t="s">
        <v>4613</v>
      </c>
    </row>
    <row r="7334" spans="1:34" ht="10.95" customHeight="1" outlineLevel="1" x14ac:dyDescent="0.25">
      <c r="A7334" t="s">
        <v>678</v>
      </c>
      <c r="C7334" s="3" t="s">
        <v>12965</v>
      </c>
      <c r="D7334" s="3">
        <v>1128</v>
      </c>
      <c r="E7334" s="9">
        <v>1972</v>
      </c>
      <c r="F7334" s="7" t="s">
        <v>5295</v>
      </c>
      <c r="G7334" s="7" t="s">
        <v>5401</v>
      </c>
      <c r="H7334" s="8" t="s">
        <v>2902</v>
      </c>
      <c r="I7334" s="8" t="s">
        <v>7254</v>
      </c>
      <c r="J7334" s="19">
        <v>3</v>
      </c>
      <c r="K7334" s="19" t="s">
        <v>7736</v>
      </c>
      <c r="L7334" s="11">
        <v>0.25</v>
      </c>
      <c r="M7334" s="11"/>
      <c r="N7334" s="24"/>
      <c r="P7334" s="32"/>
      <c r="T7334" s="19"/>
      <c r="U7334" s="3">
        <v>1103</v>
      </c>
      <c r="X7334" t="str">
        <f t="shared" si="454"/>
        <v/>
      </c>
      <c r="Z7334" t="str">
        <f t="shared" si="455"/>
        <v/>
      </c>
      <c r="AB7334" s="9"/>
      <c r="AC7334" t="s">
        <v>2902</v>
      </c>
      <c r="AD7334">
        <f t="shared" si="456"/>
        <v>1</v>
      </c>
      <c r="AF7334" s="3"/>
      <c r="AG7334" t="s">
        <v>4924</v>
      </c>
      <c r="AH7334" s="9" t="s">
        <v>4613</v>
      </c>
    </row>
    <row r="7335" spans="1:34" ht="10.95" customHeight="1" outlineLevel="1" x14ac:dyDescent="0.25">
      <c r="A7335" t="s">
        <v>678</v>
      </c>
      <c r="C7335" s="3" t="s">
        <v>12965</v>
      </c>
      <c r="D7335" s="3" t="s">
        <v>7255</v>
      </c>
      <c r="E7335" s="9">
        <v>1972</v>
      </c>
      <c r="F7335" s="7" t="s">
        <v>2101</v>
      </c>
      <c r="G7335" s="7" t="s">
        <v>5401</v>
      </c>
      <c r="H7335" s="8" t="s">
        <v>5402</v>
      </c>
      <c r="I7335" s="8" t="s">
        <v>7254</v>
      </c>
      <c r="J7335" s="19">
        <v>3</v>
      </c>
      <c r="K7335" s="19" t="s">
        <v>7736</v>
      </c>
      <c r="L7335" s="11">
        <v>0.8</v>
      </c>
      <c r="M7335" s="11"/>
      <c r="N7335" s="24"/>
      <c r="P7335" s="32"/>
      <c r="T7335" s="19"/>
      <c r="U7335" s="3" t="s">
        <v>5994</v>
      </c>
      <c r="X7335" t="str">
        <f t="shared" si="454"/>
        <v/>
      </c>
      <c r="Z7335" t="str">
        <f t="shared" si="455"/>
        <v/>
      </c>
      <c r="AB7335" s="9"/>
      <c r="AC7335" t="s">
        <v>5402</v>
      </c>
      <c r="AD7335">
        <f t="shared" si="456"/>
        <v>1</v>
      </c>
      <c r="AF7335" s="3"/>
      <c r="AG7335" t="s">
        <v>4924</v>
      </c>
      <c r="AH7335" s="9" t="s">
        <v>4925</v>
      </c>
    </row>
    <row r="7336" spans="1:34" ht="10.95" customHeight="1" outlineLevel="1" x14ac:dyDescent="0.25">
      <c r="A7336" t="s">
        <v>678</v>
      </c>
      <c r="C7336" s="3" t="s">
        <v>12965</v>
      </c>
      <c r="D7336" s="3">
        <v>1135</v>
      </c>
      <c r="E7336" s="9">
        <v>1972</v>
      </c>
      <c r="F7336" s="7" t="s">
        <v>5295</v>
      </c>
      <c r="G7336" s="7" t="s">
        <v>5401</v>
      </c>
      <c r="H7336" s="8" t="s">
        <v>7256</v>
      </c>
      <c r="I7336" s="8" t="s">
        <v>7257</v>
      </c>
      <c r="J7336" s="19">
        <v>3</v>
      </c>
      <c r="K7336" s="19" t="s">
        <v>7736</v>
      </c>
      <c r="L7336" s="11">
        <v>0.4</v>
      </c>
      <c r="M7336" s="11"/>
      <c r="N7336" s="24"/>
      <c r="P7336" s="32"/>
      <c r="T7336" s="19"/>
      <c r="U7336" s="3" t="s">
        <v>6872</v>
      </c>
      <c r="X7336" t="str">
        <f t="shared" si="454"/>
        <v/>
      </c>
      <c r="Z7336" t="str">
        <f t="shared" si="455"/>
        <v/>
      </c>
      <c r="AB7336" s="9"/>
      <c r="AC7336" t="s">
        <v>7256</v>
      </c>
      <c r="AD7336">
        <f t="shared" si="456"/>
        <v>0</v>
      </c>
      <c r="AF7336" s="3"/>
      <c r="AH7336" s="9"/>
    </row>
    <row r="7337" spans="1:34" ht="10.95" customHeight="1" outlineLevel="1" x14ac:dyDescent="0.25">
      <c r="A7337" t="s">
        <v>678</v>
      </c>
      <c r="C7337" s="3" t="s">
        <v>12965</v>
      </c>
      <c r="D7337" s="3">
        <v>1143</v>
      </c>
      <c r="E7337" s="9">
        <v>1972</v>
      </c>
      <c r="F7337" s="7" t="s">
        <v>5295</v>
      </c>
      <c r="G7337" s="7" t="s">
        <v>5401</v>
      </c>
      <c r="H7337" s="8" t="s">
        <v>5296</v>
      </c>
      <c r="I7337" s="8" t="s">
        <v>7258</v>
      </c>
      <c r="J7337" s="19">
        <v>3</v>
      </c>
      <c r="K7337" s="19" t="s">
        <v>7736</v>
      </c>
      <c r="L7337" s="11">
        <v>0.4</v>
      </c>
      <c r="M7337" s="11"/>
      <c r="N7337" s="24"/>
      <c r="P7337" s="32"/>
      <c r="T7337" s="19"/>
      <c r="U7337" s="3">
        <v>1116</v>
      </c>
      <c r="X7337" t="str">
        <f t="shared" si="454"/>
        <v/>
      </c>
      <c r="Z7337" t="str">
        <f t="shared" si="455"/>
        <v/>
      </c>
      <c r="AB7337" s="9"/>
      <c r="AC7337" t="s">
        <v>5296</v>
      </c>
      <c r="AD7337">
        <f t="shared" si="456"/>
        <v>0</v>
      </c>
      <c r="AF7337" s="3"/>
      <c r="AG7337" t="s">
        <v>5297</v>
      </c>
      <c r="AH7337" s="9" t="s">
        <v>4613</v>
      </c>
    </row>
    <row r="7338" spans="1:34" ht="10.95" customHeight="1" outlineLevel="1" x14ac:dyDescent="0.25">
      <c r="A7338" t="s">
        <v>678</v>
      </c>
      <c r="C7338" s="3" t="s">
        <v>12965</v>
      </c>
      <c r="D7338" s="3">
        <v>1144</v>
      </c>
      <c r="E7338" s="9">
        <v>1972</v>
      </c>
      <c r="F7338" s="7" t="s">
        <v>5295</v>
      </c>
      <c r="G7338" s="7" t="s">
        <v>5401</v>
      </c>
      <c r="H7338" s="8" t="s">
        <v>7259</v>
      </c>
      <c r="I7338" s="8" t="s">
        <v>7258</v>
      </c>
      <c r="J7338" s="19">
        <v>3</v>
      </c>
      <c r="K7338" s="19" t="s">
        <v>7736</v>
      </c>
      <c r="L7338" s="11">
        <v>0.4</v>
      </c>
      <c r="M7338" s="11"/>
      <c r="N7338" s="24"/>
      <c r="P7338" s="32"/>
      <c r="T7338" s="19"/>
      <c r="U7338" s="3">
        <v>1117</v>
      </c>
      <c r="X7338" t="str">
        <f t="shared" si="454"/>
        <v/>
      </c>
      <c r="Z7338" t="str">
        <f t="shared" si="455"/>
        <v/>
      </c>
      <c r="AB7338" s="9"/>
      <c r="AC7338" t="s">
        <v>7259</v>
      </c>
      <c r="AD7338">
        <f t="shared" si="456"/>
        <v>0</v>
      </c>
      <c r="AF7338" s="3"/>
      <c r="AG7338" t="s">
        <v>5297</v>
      </c>
      <c r="AH7338" s="9" t="s">
        <v>4613</v>
      </c>
    </row>
    <row r="7339" spans="1:34" ht="10.95" customHeight="1" outlineLevel="1" x14ac:dyDescent="0.25">
      <c r="A7339" t="s">
        <v>678</v>
      </c>
      <c r="C7339" s="3" t="s">
        <v>12965</v>
      </c>
      <c r="D7339" s="3">
        <v>1147</v>
      </c>
      <c r="E7339" s="9">
        <v>1972</v>
      </c>
      <c r="F7339" s="7" t="s">
        <v>5295</v>
      </c>
      <c r="G7339" s="7" t="s">
        <v>5401</v>
      </c>
      <c r="H7339" s="8" t="s">
        <v>1180</v>
      </c>
      <c r="I7339" s="8" t="s">
        <v>7260</v>
      </c>
      <c r="J7339" s="19">
        <v>3</v>
      </c>
      <c r="K7339" s="19" t="s">
        <v>7736</v>
      </c>
      <c r="L7339" s="11">
        <v>0.15</v>
      </c>
      <c r="M7339" s="11"/>
      <c r="N7339" s="24"/>
      <c r="P7339" s="32"/>
      <c r="T7339" s="19"/>
      <c r="U7339" s="3">
        <v>1120</v>
      </c>
      <c r="X7339" t="str">
        <f t="shared" si="454"/>
        <v/>
      </c>
      <c r="Z7339" t="str">
        <f t="shared" si="455"/>
        <v/>
      </c>
      <c r="AB7339" s="9"/>
      <c r="AC7339" t="s">
        <v>1180</v>
      </c>
      <c r="AD7339">
        <f t="shared" si="456"/>
        <v>0</v>
      </c>
      <c r="AF7339" s="3"/>
      <c r="AG7339" t="s">
        <v>161</v>
      </c>
      <c r="AH7339" s="9" t="s">
        <v>4613</v>
      </c>
    </row>
    <row r="7340" spans="1:34" ht="10.95" customHeight="1" outlineLevel="1" x14ac:dyDescent="0.25">
      <c r="A7340" t="s">
        <v>678</v>
      </c>
      <c r="C7340" s="3" t="s">
        <v>12965</v>
      </c>
      <c r="D7340" s="3">
        <v>1148</v>
      </c>
      <c r="E7340" s="9">
        <v>1972</v>
      </c>
      <c r="F7340" s="7" t="s">
        <v>5295</v>
      </c>
      <c r="G7340" s="7" t="s">
        <v>5401</v>
      </c>
      <c r="H7340" s="8" t="s">
        <v>160</v>
      </c>
      <c r="I7340" s="8" t="s">
        <v>7260</v>
      </c>
      <c r="J7340" s="19">
        <v>3</v>
      </c>
      <c r="K7340" s="19" t="s">
        <v>7736</v>
      </c>
      <c r="L7340" s="11">
        <v>0.15</v>
      </c>
      <c r="M7340" s="11"/>
      <c r="N7340" s="24"/>
      <c r="P7340" s="32"/>
      <c r="T7340" s="19"/>
      <c r="U7340" s="3">
        <v>1121</v>
      </c>
      <c r="X7340" t="str">
        <f t="shared" si="454"/>
        <v/>
      </c>
      <c r="Z7340" t="str">
        <f t="shared" si="455"/>
        <v/>
      </c>
      <c r="AB7340" s="9"/>
      <c r="AC7340" t="s">
        <v>160</v>
      </c>
      <c r="AD7340">
        <f t="shared" si="456"/>
        <v>0</v>
      </c>
      <c r="AF7340" s="3"/>
      <c r="AG7340" t="s">
        <v>161</v>
      </c>
      <c r="AH7340" s="9" t="s">
        <v>4613</v>
      </c>
    </row>
    <row r="7341" spans="1:34" ht="10.95" customHeight="1" outlineLevel="1" x14ac:dyDescent="0.25">
      <c r="A7341" t="s">
        <v>678</v>
      </c>
      <c r="C7341" s="3" t="s">
        <v>12965</v>
      </c>
      <c r="D7341" s="3">
        <v>1156</v>
      </c>
      <c r="E7341" s="9">
        <v>1972</v>
      </c>
      <c r="F7341" s="7" t="s">
        <v>4126</v>
      </c>
      <c r="G7341" s="7" t="s">
        <v>5401</v>
      </c>
      <c r="H7341" s="8" t="s">
        <v>746</v>
      </c>
      <c r="I7341" s="8" t="s">
        <v>7261</v>
      </c>
      <c r="J7341" s="19">
        <v>1</v>
      </c>
      <c r="K7341" s="19" t="s">
        <v>7736</v>
      </c>
      <c r="L7341" s="11">
        <v>0.8</v>
      </c>
      <c r="M7341" s="11"/>
      <c r="N7341" s="24"/>
      <c r="P7341" s="32"/>
      <c r="R7341">
        <v>1</v>
      </c>
      <c r="S7341">
        <v>1</v>
      </c>
      <c r="T7341" s="19"/>
      <c r="U7341" s="3" t="s">
        <v>6872</v>
      </c>
      <c r="X7341" t="str">
        <f t="shared" si="454"/>
        <v/>
      </c>
      <c r="Z7341" t="str">
        <f t="shared" si="455"/>
        <v/>
      </c>
      <c r="AB7341" s="9"/>
      <c r="AC7341" t="s">
        <v>746</v>
      </c>
      <c r="AD7341">
        <f t="shared" si="456"/>
        <v>0</v>
      </c>
      <c r="AF7341" s="3"/>
      <c r="AH7341" s="9"/>
    </row>
    <row r="7342" spans="1:34" ht="10.95" customHeight="1" outlineLevel="1" x14ac:dyDescent="0.25">
      <c r="A7342" t="s">
        <v>678</v>
      </c>
      <c r="C7342" s="3" t="s">
        <v>12965</v>
      </c>
      <c r="D7342" s="3">
        <v>1160</v>
      </c>
      <c r="E7342" s="9">
        <v>1973</v>
      </c>
      <c r="F7342" s="7" t="s">
        <v>5295</v>
      </c>
      <c r="G7342" s="7" t="s">
        <v>5401</v>
      </c>
      <c r="H7342" s="8" t="s">
        <v>153</v>
      </c>
      <c r="I7342" s="8" t="s">
        <v>7270</v>
      </c>
      <c r="J7342" s="19">
        <v>5</v>
      </c>
      <c r="K7342" s="19" t="s">
        <v>7736</v>
      </c>
      <c r="L7342" s="11">
        <v>0.6</v>
      </c>
      <c r="M7342" s="11"/>
      <c r="N7342" s="24"/>
      <c r="P7342" s="32"/>
      <c r="T7342" s="19"/>
      <c r="U7342" s="3">
        <v>1133</v>
      </c>
      <c r="X7342" t="str">
        <f t="shared" si="454"/>
        <v/>
      </c>
      <c r="Z7342" t="str">
        <f t="shared" si="455"/>
        <v/>
      </c>
      <c r="AB7342" s="9"/>
      <c r="AC7342" t="s">
        <v>153</v>
      </c>
      <c r="AD7342">
        <f t="shared" si="456"/>
        <v>0</v>
      </c>
      <c r="AF7342" s="3"/>
      <c r="AG7342" t="s">
        <v>2184</v>
      </c>
      <c r="AH7342" s="9" t="s">
        <v>4613</v>
      </c>
    </row>
    <row r="7343" spans="1:34" ht="10.95" customHeight="1" outlineLevel="1" x14ac:dyDescent="0.25">
      <c r="A7343" t="s">
        <v>678</v>
      </c>
      <c r="C7343" s="3" t="s">
        <v>12965</v>
      </c>
      <c r="D7343" s="3">
        <v>1169</v>
      </c>
      <c r="E7343" s="9">
        <v>1973</v>
      </c>
      <c r="F7343" s="7" t="s">
        <v>5295</v>
      </c>
      <c r="G7343" s="7" t="s">
        <v>5401</v>
      </c>
      <c r="H7343" s="8" t="s">
        <v>7272</v>
      </c>
      <c r="I7343" s="8" t="s">
        <v>7271</v>
      </c>
      <c r="J7343" s="19">
        <v>3</v>
      </c>
      <c r="K7343" s="19" t="s">
        <v>7736</v>
      </c>
      <c r="L7343" s="11">
        <v>0.6</v>
      </c>
      <c r="M7343" s="11"/>
      <c r="N7343" s="24"/>
      <c r="P7343" s="32"/>
      <c r="T7343" s="19"/>
      <c r="U7343" s="3">
        <v>1139</v>
      </c>
      <c r="X7343" t="str">
        <f t="shared" si="454"/>
        <v/>
      </c>
      <c r="Z7343" t="str">
        <f t="shared" si="455"/>
        <v/>
      </c>
      <c r="AB7343" s="9"/>
      <c r="AC7343" t="s">
        <v>7272</v>
      </c>
      <c r="AD7343">
        <f t="shared" si="456"/>
        <v>0</v>
      </c>
      <c r="AF7343" s="3"/>
      <c r="AG7343" t="s">
        <v>5715</v>
      </c>
      <c r="AH7343" s="9" t="s">
        <v>4613</v>
      </c>
    </row>
    <row r="7344" spans="1:34" ht="10.95" customHeight="1" outlineLevel="1" x14ac:dyDescent="0.25">
      <c r="A7344" t="s">
        <v>678</v>
      </c>
      <c r="C7344" s="3" t="s">
        <v>12965</v>
      </c>
      <c r="D7344" s="3">
        <v>1327</v>
      </c>
      <c r="E7344" s="9">
        <v>1977</v>
      </c>
      <c r="F7344" s="7" t="s">
        <v>5295</v>
      </c>
      <c r="G7344" s="7" t="s">
        <v>5401</v>
      </c>
      <c r="H7344" s="8" t="s">
        <v>7274</v>
      </c>
      <c r="I7344" s="8" t="s">
        <v>7273</v>
      </c>
      <c r="J7344" s="19">
        <v>3</v>
      </c>
      <c r="K7344" s="19" t="s">
        <v>7736</v>
      </c>
      <c r="L7344" s="11">
        <v>0.8</v>
      </c>
      <c r="M7344" s="11"/>
      <c r="N7344" s="24"/>
      <c r="P7344" s="32"/>
      <c r="T7344" s="19"/>
      <c r="U7344" s="3" t="s">
        <v>6872</v>
      </c>
      <c r="X7344" t="str">
        <f t="shared" si="454"/>
        <v/>
      </c>
      <c r="Z7344" t="str">
        <f t="shared" si="455"/>
        <v/>
      </c>
      <c r="AB7344" s="9"/>
      <c r="AC7344" t="s">
        <v>7274</v>
      </c>
      <c r="AD7344">
        <f t="shared" si="456"/>
        <v>0</v>
      </c>
      <c r="AF7344" s="3"/>
      <c r="AH7344" s="9"/>
    </row>
    <row r="7345" spans="1:34" ht="10.95" customHeight="1" outlineLevel="1" x14ac:dyDescent="0.25">
      <c r="A7345" t="s">
        <v>678</v>
      </c>
      <c r="C7345" s="3" t="s">
        <v>12965</v>
      </c>
      <c r="D7345" s="3">
        <v>1342</v>
      </c>
      <c r="E7345" s="9">
        <v>1978</v>
      </c>
      <c r="F7345" s="7" t="s">
        <v>4400</v>
      </c>
      <c r="G7345" s="7" t="s">
        <v>5401</v>
      </c>
      <c r="H7345" s="8" t="s">
        <v>2901</v>
      </c>
      <c r="I7345" s="8" t="s">
        <v>7275</v>
      </c>
      <c r="J7345" s="19">
        <v>1</v>
      </c>
      <c r="K7345" s="19" t="s">
        <v>7736</v>
      </c>
      <c r="L7345" s="11">
        <v>0.6</v>
      </c>
      <c r="M7345" s="11"/>
      <c r="N7345" s="24"/>
      <c r="P7345" s="32"/>
      <c r="T7345" s="19"/>
      <c r="U7345" s="3">
        <v>1324</v>
      </c>
      <c r="X7345" t="str">
        <f t="shared" si="454"/>
        <v/>
      </c>
      <c r="Z7345" t="str">
        <f t="shared" si="455"/>
        <v/>
      </c>
      <c r="AB7345" s="9"/>
      <c r="AC7345" t="s">
        <v>2901</v>
      </c>
      <c r="AD7345">
        <f t="shared" si="456"/>
        <v>1</v>
      </c>
      <c r="AF7345" s="3"/>
      <c r="AG7345" t="s">
        <v>4924</v>
      </c>
      <c r="AH7345" s="9" t="s">
        <v>4613</v>
      </c>
    </row>
    <row r="7346" spans="1:34" ht="10.95" customHeight="1" outlineLevel="1" x14ac:dyDescent="0.25">
      <c r="A7346" t="s">
        <v>678</v>
      </c>
      <c r="C7346" s="3" t="s">
        <v>12965</v>
      </c>
      <c r="D7346" s="3">
        <v>1348</v>
      </c>
      <c r="E7346" s="9">
        <v>1978</v>
      </c>
      <c r="F7346" s="7" t="s">
        <v>4400</v>
      </c>
      <c r="G7346" s="7" t="s">
        <v>5401</v>
      </c>
      <c r="H7346" s="8" t="s">
        <v>2900</v>
      </c>
      <c r="I7346" s="8" t="s">
        <v>7276</v>
      </c>
      <c r="J7346" s="19">
        <v>3</v>
      </c>
      <c r="K7346" s="19" t="s">
        <v>7736</v>
      </c>
      <c r="L7346" s="11">
        <v>0.6</v>
      </c>
      <c r="M7346" s="11"/>
      <c r="N7346" s="24"/>
      <c r="P7346" s="32"/>
      <c r="R7346">
        <v>1</v>
      </c>
      <c r="S7346">
        <v>1</v>
      </c>
      <c r="T7346" s="19"/>
      <c r="U7346" s="3">
        <v>1331</v>
      </c>
      <c r="X7346" t="str">
        <f t="shared" si="454"/>
        <v/>
      </c>
      <c r="Z7346" t="str">
        <f t="shared" si="455"/>
        <v/>
      </c>
      <c r="AB7346" s="9"/>
      <c r="AC7346" t="s">
        <v>2900</v>
      </c>
      <c r="AD7346">
        <f t="shared" si="456"/>
        <v>1</v>
      </c>
      <c r="AF7346" s="3"/>
      <c r="AG7346" t="s">
        <v>4924</v>
      </c>
      <c r="AH7346" s="9" t="s">
        <v>4613</v>
      </c>
    </row>
    <row r="7347" spans="1:34" ht="10.95" customHeight="1" outlineLevel="1" x14ac:dyDescent="0.25">
      <c r="A7347" t="s">
        <v>678</v>
      </c>
      <c r="C7347" s="3" t="s">
        <v>12965</v>
      </c>
      <c r="D7347" s="3">
        <v>1405</v>
      </c>
      <c r="E7347" s="9">
        <v>1980</v>
      </c>
      <c r="F7347" s="7" t="s">
        <v>4400</v>
      </c>
      <c r="G7347" s="7" t="s">
        <v>5401</v>
      </c>
      <c r="H7347" s="8" t="s">
        <v>2899</v>
      </c>
      <c r="I7347" s="8" t="s">
        <v>7277</v>
      </c>
      <c r="J7347" s="19">
        <v>1</v>
      </c>
      <c r="K7347" s="19" t="s">
        <v>7736</v>
      </c>
      <c r="L7347" s="11">
        <v>0.6</v>
      </c>
      <c r="M7347" s="11"/>
      <c r="N7347" s="24"/>
      <c r="P7347" s="32"/>
      <c r="S7347">
        <v>1</v>
      </c>
      <c r="T7347" s="19"/>
      <c r="U7347" s="3">
        <v>1380</v>
      </c>
      <c r="X7347" t="str">
        <f t="shared" si="454"/>
        <v/>
      </c>
      <c r="Z7347" t="str">
        <f t="shared" si="455"/>
        <v/>
      </c>
      <c r="AB7347" s="9"/>
      <c r="AC7347" t="s">
        <v>2899</v>
      </c>
      <c r="AD7347">
        <f t="shared" si="456"/>
        <v>1</v>
      </c>
      <c r="AF7347" s="3"/>
      <c r="AG7347" t="s">
        <v>4924</v>
      </c>
      <c r="AH7347" s="9" t="s">
        <v>4613</v>
      </c>
    </row>
    <row r="7348" spans="1:34" ht="10.95" customHeight="1" outlineLevel="1" x14ac:dyDescent="0.25">
      <c r="A7348" t="s">
        <v>678</v>
      </c>
      <c r="C7348" s="3" t="s">
        <v>12965</v>
      </c>
      <c r="D7348" s="3">
        <v>1418</v>
      </c>
      <c r="E7348" s="9">
        <v>1980</v>
      </c>
      <c r="F7348" s="7" t="s">
        <v>4400</v>
      </c>
      <c r="G7348" s="7" t="s">
        <v>5401</v>
      </c>
      <c r="H7348" s="8" t="s">
        <v>7278</v>
      </c>
      <c r="I7348" s="8" t="s">
        <v>7279</v>
      </c>
      <c r="J7348" s="19">
        <v>3</v>
      </c>
      <c r="K7348" s="19" t="s">
        <v>7736</v>
      </c>
      <c r="L7348" s="11">
        <v>1.5</v>
      </c>
      <c r="M7348" s="11"/>
      <c r="N7348" s="24"/>
      <c r="P7348" s="32"/>
      <c r="T7348" s="19"/>
      <c r="U7348" s="3" t="s">
        <v>6872</v>
      </c>
      <c r="X7348" t="str">
        <f t="shared" si="454"/>
        <v/>
      </c>
      <c r="Z7348" t="str">
        <f t="shared" si="455"/>
        <v/>
      </c>
      <c r="AB7348" s="9"/>
      <c r="AC7348" t="s">
        <v>7278</v>
      </c>
      <c r="AD7348">
        <f t="shared" si="456"/>
        <v>0</v>
      </c>
      <c r="AF7348" s="3"/>
      <c r="AH7348" s="9"/>
    </row>
    <row r="7349" spans="1:34" ht="10.95" customHeight="1" outlineLevel="1" x14ac:dyDescent="0.25">
      <c r="A7349" t="s">
        <v>678</v>
      </c>
      <c r="C7349" s="3" t="s">
        <v>12965</v>
      </c>
      <c r="D7349" s="3">
        <v>1419</v>
      </c>
      <c r="E7349" s="9">
        <v>1980</v>
      </c>
      <c r="F7349" s="7" t="s">
        <v>6573</v>
      </c>
      <c r="G7349" s="7" t="s">
        <v>5401</v>
      </c>
      <c r="H7349" s="8" t="s">
        <v>2898</v>
      </c>
      <c r="I7349" s="8" t="s">
        <v>7280</v>
      </c>
      <c r="J7349" s="19">
        <v>1</v>
      </c>
      <c r="K7349" s="19" t="s">
        <v>7736</v>
      </c>
      <c r="L7349" s="11">
        <v>0.6</v>
      </c>
      <c r="M7349" s="11"/>
      <c r="N7349" s="24"/>
      <c r="P7349" s="32"/>
      <c r="T7349" s="19"/>
      <c r="U7349" s="3">
        <v>1409</v>
      </c>
      <c r="X7349" t="str">
        <f t="shared" si="454"/>
        <v/>
      </c>
      <c r="Z7349" t="str">
        <f t="shared" si="455"/>
        <v/>
      </c>
      <c r="AB7349" s="9"/>
      <c r="AC7349" t="s">
        <v>2898</v>
      </c>
      <c r="AD7349">
        <f t="shared" si="456"/>
        <v>1</v>
      </c>
      <c r="AF7349" s="3"/>
      <c r="AG7349" t="s">
        <v>4924</v>
      </c>
      <c r="AH7349" s="9" t="s">
        <v>4613</v>
      </c>
    </row>
    <row r="7350" spans="1:34" ht="10.95" customHeight="1" outlineLevel="1" x14ac:dyDescent="0.25">
      <c r="A7350" t="s">
        <v>678</v>
      </c>
      <c r="C7350" s="3" t="s">
        <v>12965</v>
      </c>
      <c r="D7350" s="3">
        <v>1435</v>
      </c>
      <c r="E7350" s="9">
        <v>1980</v>
      </c>
      <c r="F7350" s="7" t="s">
        <v>5295</v>
      </c>
      <c r="G7350" s="7" t="s">
        <v>5401</v>
      </c>
      <c r="H7350" s="8" t="s">
        <v>5736</v>
      </c>
      <c r="I7350" s="8" t="s">
        <v>7281</v>
      </c>
      <c r="J7350" s="19">
        <v>3</v>
      </c>
      <c r="K7350" s="19" t="s">
        <v>7736</v>
      </c>
      <c r="L7350" s="11">
        <v>1.5</v>
      </c>
      <c r="M7350" s="11"/>
      <c r="N7350" s="24"/>
      <c r="P7350" s="32"/>
      <c r="T7350" s="19"/>
      <c r="U7350" s="3" t="s">
        <v>6872</v>
      </c>
      <c r="X7350" t="str">
        <f t="shared" si="454"/>
        <v/>
      </c>
      <c r="Z7350" t="str">
        <f t="shared" si="455"/>
        <v/>
      </c>
      <c r="AB7350" s="9"/>
      <c r="AC7350" t="s">
        <v>5736</v>
      </c>
      <c r="AD7350">
        <f t="shared" si="456"/>
        <v>0</v>
      </c>
      <c r="AF7350" s="3"/>
      <c r="AH7350" s="9"/>
    </row>
    <row r="7351" spans="1:34" ht="10.95" customHeight="1" outlineLevel="1" x14ac:dyDescent="0.25">
      <c r="A7351" t="s">
        <v>678</v>
      </c>
      <c r="C7351" s="3" t="s">
        <v>12965</v>
      </c>
      <c r="D7351" s="3">
        <v>1448</v>
      </c>
      <c r="E7351" s="9">
        <v>1981</v>
      </c>
      <c r="F7351" s="7" t="s">
        <v>155</v>
      </c>
      <c r="G7351" s="7" t="s">
        <v>5401</v>
      </c>
      <c r="H7351" s="8" t="s">
        <v>156</v>
      </c>
      <c r="I7351" s="8" t="s">
        <v>7282</v>
      </c>
      <c r="J7351" s="19">
        <v>1</v>
      </c>
      <c r="K7351" s="19" t="s">
        <v>7736</v>
      </c>
      <c r="L7351" s="11">
        <v>0.7</v>
      </c>
      <c r="M7351" s="11"/>
      <c r="N7351" s="24"/>
      <c r="P7351" s="32"/>
      <c r="T7351" s="19"/>
      <c r="U7351" s="3">
        <v>1443</v>
      </c>
      <c r="X7351" t="str">
        <f t="shared" si="454"/>
        <v/>
      </c>
      <c r="Z7351" t="str">
        <f t="shared" si="455"/>
        <v/>
      </c>
      <c r="AB7351" s="9"/>
      <c r="AC7351" t="s">
        <v>156</v>
      </c>
      <c r="AD7351">
        <f t="shared" si="456"/>
        <v>0</v>
      </c>
      <c r="AF7351" s="3"/>
      <c r="AG7351" t="s">
        <v>157</v>
      </c>
      <c r="AH7351" s="9" t="s">
        <v>4613</v>
      </c>
    </row>
    <row r="7352" spans="1:34" ht="10.95" customHeight="1" outlineLevel="1" x14ac:dyDescent="0.25">
      <c r="A7352" t="s">
        <v>678</v>
      </c>
      <c r="C7352" s="3" t="s">
        <v>12965</v>
      </c>
      <c r="D7352" s="3">
        <v>1462</v>
      </c>
      <c r="E7352" s="9">
        <v>1981</v>
      </c>
      <c r="F7352" s="7" t="s">
        <v>155</v>
      </c>
      <c r="G7352" s="7" t="s">
        <v>5401</v>
      </c>
      <c r="H7352" s="8" t="s">
        <v>7284</v>
      </c>
      <c r="I7352" s="8" t="s">
        <v>7283</v>
      </c>
      <c r="J7352" s="19">
        <v>3</v>
      </c>
      <c r="K7352" s="19" t="s">
        <v>7736</v>
      </c>
      <c r="L7352" s="11">
        <v>2</v>
      </c>
      <c r="M7352" s="11"/>
      <c r="N7352" s="24"/>
      <c r="P7352" s="32"/>
      <c r="T7352" s="19"/>
      <c r="U7352" s="3"/>
      <c r="X7352" t="str">
        <f t="shared" si="454"/>
        <v/>
      </c>
      <c r="Z7352" t="str">
        <f t="shared" si="455"/>
        <v/>
      </c>
      <c r="AB7352" s="9"/>
      <c r="AC7352" t="s">
        <v>7284</v>
      </c>
      <c r="AD7352">
        <f t="shared" si="456"/>
        <v>0</v>
      </c>
      <c r="AF7352" s="3"/>
      <c r="AH7352" s="9"/>
    </row>
    <row r="7353" spans="1:34" ht="10.95" customHeight="1" outlineLevel="1" x14ac:dyDescent="0.25">
      <c r="A7353" t="s">
        <v>678</v>
      </c>
      <c r="C7353" s="3" t="s">
        <v>12965</v>
      </c>
      <c r="D7353" s="5" t="s">
        <v>22244</v>
      </c>
      <c r="E7353" s="9">
        <v>1981</v>
      </c>
      <c r="F7353" s="10" t="s">
        <v>22245</v>
      </c>
      <c r="G7353" s="7" t="s">
        <v>5401</v>
      </c>
      <c r="H7353" s="43" t="s">
        <v>5402</v>
      </c>
      <c r="I7353" s="8" t="s">
        <v>22246</v>
      </c>
      <c r="J7353" s="19">
        <v>1</v>
      </c>
      <c r="K7353" s="19" t="s">
        <v>7736</v>
      </c>
      <c r="L7353" s="11">
        <v>2</v>
      </c>
      <c r="M7353" s="11"/>
      <c r="N7353" s="24"/>
      <c r="P7353" s="32"/>
      <c r="T7353" s="19"/>
      <c r="U7353" s="3"/>
      <c r="X7353">
        <f t="shared" si="454"/>
        <v>1</v>
      </c>
      <c r="Y7353">
        <v>1</v>
      </c>
      <c r="Z7353" t="str">
        <f t="shared" si="455"/>
        <v/>
      </c>
      <c r="AB7353" s="9"/>
      <c r="AC7353" t="s">
        <v>7284</v>
      </c>
      <c r="AD7353">
        <f t="shared" si="456"/>
        <v>1</v>
      </c>
      <c r="AF7353" s="3"/>
      <c r="AH7353" s="9"/>
    </row>
    <row r="7354" spans="1:34" ht="10.95" customHeight="1" outlineLevel="1" x14ac:dyDescent="0.25">
      <c r="A7354" t="s">
        <v>678</v>
      </c>
      <c r="C7354" s="3" t="s">
        <v>12965</v>
      </c>
      <c r="D7354" s="3">
        <v>1539</v>
      </c>
      <c r="E7354" s="9">
        <v>1983</v>
      </c>
      <c r="F7354" s="7" t="s">
        <v>155</v>
      </c>
      <c r="G7354" s="7" t="s">
        <v>5401</v>
      </c>
      <c r="H7354" s="8" t="s">
        <v>759</v>
      </c>
      <c r="I7354" s="8" t="s">
        <v>7279</v>
      </c>
      <c r="J7354" s="19">
        <v>3</v>
      </c>
      <c r="K7354" s="19" t="s">
        <v>7736</v>
      </c>
      <c r="L7354" s="11">
        <v>2</v>
      </c>
      <c r="M7354" s="11"/>
      <c r="N7354" s="24"/>
      <c r="P7354" s="32"/>
      <c r="T7354" s="19"/>
      <c r="U7354" s="3"/>
      <c r="X7354" t="str">
        <f t="shared" si="454"/>
        <v/>
      </c>
      <c r="Z7354" t="str">
        <f t="shared" si="455"/>
        <v/>
      </c>
      <c r="AB7354" s="9"/>
      <c r="AC7354" t="s">
        <v>759</v>
      </c>
      <c r="AD7354">
        <f t="shared" si="456"/>
        <v>0</v>
      </c>
      <c r="AF7354" s="3"/>
      <c r="AH7354" s="9"/>
    </row>
    <row r="7355" spans="1:34" ht="10.95" customHeight="1" outlineLevel="1" x14ac:dyDescent="0.25">
      <c r="A7355" t="s">
        <v>678</v>
      </c>
      <c r="C7355" s="3" t="s">
        <v>12965</v>
      </c>
      <c r="D7355" s="3">
        <v>1544</v>
      </c>
      <c r="E7355" s="9">
        <v>1983</v>
      </c>
      <c r="F7355" s="7" t="s">
        <v>155</v>
      </c>
      <c r="G7355" s="7" t="s">
        <v>5401</v>
      </c>
      <c r="H7355" s="8" t="s">
        <v>5402</v>
      </c>
      <c r="I7355" s="8" t="s">
        <v>7285</v>
      </c>
      <c r="J7355" s="19">
        <v>3</v>
      </c>
      <c r="K7355" s="19" t="s">
        <v>7736</v>
      </c>
      <c r="L7355" s="11">
        <v>1</v>
      </c>
      <c r="M7355" s="11"/>
      <c r="N7355" s="24"/>
      <c r="P7355" s="32"/>
      <c r="T7355" s="19"/>
      <c r="U7355" s="3"/>
      <c r="X7355" t="str">
        <f t="shared" si="454"/>
        <v/>
      </c>
      <c r="Z7355" t="str">
        <f t="shared" si="455"/>
        <v/>
      </c>
      <c r="AB7355" s="9"/>
      <c r="AC7355" t="s">
        <v>5402</v>
      </c>
      <c r="AD7355">
        <f t="shared" si="456"/>
        <v>1</v>
      </c>
      <c r="AF7355" s="3"/>
      <c r="AH7355" s="9"/>
    </row>
    <row r="7356" spans="1:34" ht="10.95" customHeight="1" outlineLevel="1" x14ac:dyDescent="0.25">
      <c r="A7356" t="s">
        <v>678</v>
      </c>
      <c r="C7356" s="3" t="s">
        <v>12965</v>
      </c>
      <c r="D7356" s="3">
        <v>1553</v>
      </c>
      <c r="E7356" s="9">
        <v>1983</v>
      </c>
      <c r="F7356" s="7" t="s">
        <v>6305</v>
      </c>
      <c r="G7356" s="7" t="s">
        <v>5401</v>
      </c>
      <c r="H7356" s="8" t="s">
        <v>7248</v>
      </c>
      <c r="I7356" s="8" t="s">
        <v>7286</v>
      </c>
      <c r="J7356" s="19">
        <v>3</v>
      </c>
      <c r="K7356" s="19" t="s">
        <v>7736</v>
      </c>
      <c r="L7356" s="11">
        <v>1.5</v>
      </c>
      <c r="M7356" s="11"/>
      <c r="N7356" s="24"/>
      <c r="P7356" s="32"/>
      <c r="T7356" s="19"/>
      <c r="U7356" s="3"/>
      <c r="X7356" t="str">
        <f t="shared" si="454"/>
        <v/>
      </c>
      <c r="Z7356" t="str">
        <f t="shared" si="455"/>
        <v/>
      </c>
      <c r="AB7356" s="9"/>
      <c r="AC7356" t="s">
        <v>7248</v>
      </c>
      <c r="AD7356">
        <f t="shared" si="456"/>
        <v>0</v>
      </c>
      <c r="AF7356" s="3"/>
      <c r="AH7356" s="9"/>
    </row>
    <row r="7357" spans="1:34" ht="10.95" customHeight="1" outlineLevel="1" x14ac:dyDescent="0.25">
      <c r="A7357" t="s">
        <v>678</v>
      </c>
      <c r="C7357" s="3" t="s">
        <v>12965</v>
      </c>
      <c r="D7357" s="3">
        <v>1577</v>
      </c>
      <c r="E7357" s="9">
        <v>1984</v>
      </c>
      <c r="F7357" s="7" t="s">
        <v>155</v>
      </c>
      <c r="G7357" s="7" t="s">
        <v>5401</v>
      </c>
      <c r="H7357" s="8" t="s">
        <v>2192</v>
      </c>
      <c r="I7357" s="8" t="s">
        <v>7279</v>
      </c>
      <c r="J7357" s="19">
        <v>1</v>
      </c>
      <c r="K7357" s="19" t="s">
        <v>7736</v>
      </c>
      <c r="L7357" s="11">
        <v>0.45</v>
      </c>
      <c r="M7357" s="11"/>
      <c r="N7357" s="24"/>
      <c r="P7357" s="32"/>
      <c r="T7357" s="19"/>
      <c r="U7357" s="3"/>
      <c r="X7357" t="str">
        <f t="shared" si="454"/>
        <v/>
      </c>
      <c r="Z7357" t="str">
        <f t="shared" si="455"/>
        <v/>
      </c>
      <c r="AB7357" s="9"/>
      <c r="AC7357" t="s">
        <v>2192</v>
      </c>
      <c r="AD7357">
        <f t="shared" si="456"/>
        <v>0</v>
      </c>
      <c r="AF7357" s="3"/>
      <c r="AH7357" s="9"/>
    </row>
    <row r="7358" spans="1:34" ht="10.95" customHeight="1" outlineLevel="1" x14ac:dyDescent="0.25">
      <c r="A7358" t="s">
        <v>678</v>
      </c>
      <c r="C7358" s="3" t="s">
        <v>12965</v>
      </c>
      <c r="D7358" s="3">
        <v>1621</v>
      </c>
      <c r="E7358" s="9">
        <v>1985</v>
      </c>
      <c r="F7358" s="7" t="s">
        <v>155</v>
      </c>
      <c r="G7358" s="7" t="s">
        <v>5401</v>
      </c>
      <c r="H7358" s="8" t="s">
        <v>4775</v>
      </c>
      <c r="I7358" s="8" t="s">
        <v>7287</v>
      </c>
      <c r="J7358" s="19">
        <v>3</v>
      </c>
      <c r="K7358" s="19" t="s">
        <v>7736</v>
      </c>
      <c r="L7358" s="11">
        <v>0.3</v>
      </c>
      <c r="M7358" s="11"/>
      <c r="N7358" s="24"/>
      <c r="P7358" s="32"/>
      <c r="T7358" s="19"/>
      <c r="U7358" s="3"/>
      <c r="X7358" t="str">
        <f t="shared" si="454"/>
        <v/>
      </c>
      <c r="Z7358" t="str">
        <f t="shared" si="455"/>
        <v/>
      </c>
      <c r="AB7358" s="9"/>
      <c r="AC7358" t="s">
        <v>4775</v>
      </c>
      <c r="AD7358">
        <f t="shared" si="456"/>
        <v>0</v>
      </c>
      <c r="AF7358" s="3"/>
      <c r="AH7358" s="9"/>
    </row>
    <row r="7359" spans="1:34" ht="10.95" customHeight="1" outlineLevel="1" x14ac:dyDescent="0.25">
      <c r="A7359" t="s">
        <v>678</v>
      </c>
      <c r="C7359" s="3" t="s">
        <v>12965</v>
      </c>
      <c r="D7359" s="3">
        <v>1623</v>
      </c>
      <c r="E7359" s="9">
        <v>1985</v>
      </c>
      <c r="F7359" s="7" t="s">
        <v>155</v>
      </c>
      <c r="G7359" s="7" t="s">
        <v>5401</v>
      </c>
      <c r="H7359" s="8" t="s">
        <v>2189</v>
      </c>
      <c r="I7359" s="8" t="s">
        <v>7279</v>
      </c>
      <c r="J7359" s="19">
        <v>3</v>
      </c>
      <c r="K7359" s="19" t="s">
        <v>7736</v>
      </c>
      <c r="L7359" s="11">
        <v>0.7</v>
      </c>
      <c r="M7359" s="11"/>
      <c r="N7359" s="24"/>
      <c r="P7359" s="32"/>
      <c r="T7359" s="19"/>
      <c r="U7359" s="3">
        <v>1648</v>
      </c>
      <c r="X7359" t="str">
        <f t="shared" si="454"/>
        <v/>
      </c>
      <c r="Z7359" t="str">
        <f t="shared" si="455"/>
        <v/>
      </c>
      <c r="AB7359" s="9"/>
      <c r="AC7359" t="s">
        <v>2189</v>
      </c>
      <c r="AD7359">
        <f t="shared" si="456"/>
        <v>0</v>
      </c>
      <c r="AF7359" s="3"/>
      <c r="AG7359" t="s">
        <v>2190</v>
      </c>
      <c r="AH7359" s="9" t="s">
        <v>4613</v>
      </c>
    </row>
    <row r="7360" spans="1:34" ht="10.95" customHeight="1" outlineLevel="1" x14ac:dyDescent="0.25">
      <c r="A7360" t="s">
        <v>678</v>
      </c>
      <c r="C7360" s="3" t="s">
        <v>12965</v>
      </c>
      <c r="D7360" s="3">
        <v>1656</v>
      </c>
      <c r="E7360" s="9">
        <v>1985</v>
      </c>
      <c r="F7360" s="7" t="s">
        <v>6305</v>
      </c>
      <c r="G7360" s="7" t="s">
        <v>5401</v>
      </c>
      <c r="H7360" s="8" t="s">
        <v>2186</v>
      </c>
      <c r="I7360" s="8" t="s">
        <v>7288</v>
      </c>
      <c r="J7360" s="19">
        <v>3</v>
      </c>
      <c r="K7360" s="19" t="s">
        <v>7736</v>
      </c>
      <c r="L7360" s="11">
        <v>0.75</v>
      </c>
      <c r="M7360" s="11"/>
      <c r="N7360" s="24"/>
      <c r="P7360" s="32"/>
      <c r="S7360">
        <v>1</v>
      </c>
      <c r="T7360" s="19"/>
      <c r="U7360" s="3"/>
      <c r="X7360" t="str">
        <f t="shared" si="454"/>
        <v/>
      </c>
      <c r="Z7360" t="str">
        <f t="shared" si="455"/>
        <v/>
      </c>
      <c r="AB7360" s="9"/>
      <c r="AC7360" t="s">
        <v>2186</v>
      </c>
      <c r="AD7360">
        <f t="shared" si="456"/>
        <v>0</v>
      </c>
      <c r="AF7360" s="3"/>
      <c r="AH7360" s="9"/>
    </row>
    <row r="7361" spans="1:34" ht="10.95" customHeight="1" outlineLevel="1" x14ac:dyDescent="0.25">
      <c r="A7361" t="s">
        <v>678</v>
      </c>
      <c r="C7361" s="3" t="s">
        <v>12965</v>
      </c>
      <c r="D7361" s="3">
        <v>1674</v>
      </c>
      <c r="E7361" s="9">
        <v>1986</v>
      </c>
      <c r="F7361" s="7" t="s">
        <v>155</v>
      </c>
      <c r="G7361" s="7" t="s">
        <v>5401</v>
      </c>
      <c r="H7361" s="8" t="s">
        <v>2897</v>
      </c>
      <c r="I7361" s="8" t="s">
        <v>7289</v>
      </c>
      <c r="J7361" s="19">
        <v>1</v>
      </c>
      <c r="K7361" s="19" t="s">
        <v>7736</v>
      </c>
      <c r="L7361" s="11">
        <v>2</v>
      </c>
      <c r="M7361" s="11"/>
      <c r="N7361" s="24"/>
      <c r="P7361" s="32"/>
      <c r="T7361" s="19"/>
      <c r="U7361" s="3">
        <v>1673</v>
      </c>
      <c r="X7361" t="str">
        <f t="shared" si="454"/>
        <v/>
      </c>
      <c r="Z7361" t="str">
        <f t="shared" si="455"/>
        <v/>
      </c>
      <c r="AB7361" s="9"/>
      <c r="AC7361" t="s">
        <v>2897</v>
      </c>
      <c r="AD7361">
        <f t="shared" si="456"/>
        <v>1</v>
      </c>
      <c r="AF7361" s="3"/>
      <c r="AG7361" t="s">
        <v>4924</v>
      </c>
      <c r="AH7361" s="9" t="s">
        <v>4613</v>
      </c>
    </row>
    <row r="7362" spans="1:34" ht="10.95" customHeight="1" outlineLevel="1" x14ac:dyDescent="0.25">
      <c r="A7362" t="s">
        <v>678</v>
      </c>
      <c r="C7362" s="3" t="s">
        <v>12965</v>
      </c>
      <c r="D7362" s="3">
        <v>1693</v>
      </c>
      <c r="E7362" s="9">
        <v>1986</v>
      </c>
      <c r="F7362" s="7" t="s">
        <v>6305</v>
      </c>
      <c r="G7362" s="7" t="s">
        <v>5401</v>
      </c>
      <c r="H7362" s="8" t="s">
        <v>5402</v>
      </c>
      <c r="I7362" s="8" t="s">
        <v>7290</v>
      </c>
      <c r="J7362" s="19">
        <v>1</v>
      </c>
      <c r="K7362" s="19" t="s">
        <v>7736</v>
      </c>
      <c r="L7362" s="11">
        <v>4</v>
      </c>
      <c r="M7362" s="11"/>
      <c r="N7362" s="24"/>
      <c r="P7362" s="32"/>
      <c r="R7362">
        <v>1</v>
      </c>
      <c r="S7362">
        <v>1</v>
      </c>
      <c r="T7362" s="19"/>
      <c r="U7362" s="3"/>
      <c r="X7362" t="str">
        <f t="shared" ref="X7362:X7425" si="457">IF(COUNTIF(F7362,"*fdc*"),1,"")</f>
        <v/>
      </c>
      <c r="Z7362" t="str">
        <f t="shared" ref="Z7362:Z7425" si="458">IF(COUNTIF(F7362,"*s/s*"),1,"")</f>
        <v/>
      </c>
      <c r="AB7362" s="9"/>
      <c r="AC7362" t="s">
        <v>5402</v>
      </c>
      <c r="AD7362">
        <f t="shared" si="456"/>
        <v>1</v>
      </c>
      <c r="AF7362" s="3"/>
      <c r="AH7362" s="9"/>
    </row>
    <row r="7363" spans="1:34" ht="10.95" customHeight="1" outlineLevel="1" x14ac:dyDescent="0.25">
      <c r="A7363" t="s">
        <v>678</v>
      </c>
      <c r="C7363" s="3" t="s">
        <v>12965</v>
      </c>
      <c r="D7363" s="3">
        <v>1709</v>
      </c>
      <c r="E7363" s="9">
        <v>1987</v>
      </c>
      <c r="F7363" s="7" t="s">
        <v>155</v>
      </c>
      <c r="G7363" s="7" t="s">
        <v>5401</v>
      </c>
      <c r="H7363" s="8" t="s">
        <v>7291</v>
      </c>
      <c r="I7363" s="8" t="s">
        <v>7292</v>
      </c>
      <c r="J7363" s="19">
        <v>5</v>
      </c>
      <c r="K7363" s="19" t="s">
        <v>7736</v>
      </c>
      <c r="L7363" s="11">
        <v>0.5</v>
      </c>
      <c r="M7363" s="11"/>
      <c r="N7363" s="24"/>
      <c r="P7363" s="32"/>
      <c r="T7363" s="19"/>
      <c r="U7363" s="3"/>
      <c r="X7363" t="str">
        <f t="shared" si="457"/>
        <v/>
      </c>
      <c r="Z7363" t="str">
        <f t="shared" si="458"/>
        <v/>
      </c>
      <c r="AB7363" s="9"/>
      <c r="AC7363" t="s">
        <v>7291</v>
      </c>
      <c r="AD7363">
        <f t="shared" si="456"/>
        <v>0</v>
      </c>
      <c r="AF7363" s="3"/>
      <c r="AH7363" s="9"/>
    </row>
    <row r="7364" spans="1:34" ht="10.95" customHeight="1" outlineLevel="1" x14ac:dyDescent="0.25">
      <c r="A7364" t="s">
        <v>678</v>
      </c>
      <c r="C7364" s="3" t="s">
        <v>12965</v>
      </c>
      <c r="D7364" s="3">
        <v>1775</v>
      </c>
      <c r="E7364" s="9">
        <v>1988</v>
      </c>
      <c r="F7364" s="7" t="s">
        <v>155</v>
      </c>
      <c r="G7364" s="7" t="s">
        <v>5401</v>
      </c>
      <c r="H7364" s="8" t="s">
        <v>7294</v>
      </c>
      <c r="I7364" s="8" t="s">
        <v>7279</v>
      </c>
      <c r="J7364" s="19">
        <v>5</v>
      </c>
      <c r="K7364" s="19" t="s">
        <v>7736</v>
      </c>
      <c r="L7364" s="11">
        <v>0.6</v>
      </c>
      <c r="M7364" s="11"/>
      <c r="N7364" s="24"/>
      <c r="P7364" s="32"/>
      <c r="T7364" s="19"/>
      <c r="U7364" s="3"/>
      <c r="X7364" t="str">
        <f t="shared" si="457"/>
        <v/>
      </c>
      <c r="Z7364" t="str">
        <f t="shared" si="458"/>
        <v/>
      </c>
      <c r="AB7364" s="9"/>
      <c r="AC7364" t="s">
        <v>7294</v>
      </c>
      <c r="AD7364">
        <f t="shared" si="456"/>
        <v>0</v>
      </c>
      <c r="AF7364" s="3"/>
      <c r="AH7364" s="9"/>
    </row>
    <row r="7365" spans="1:34" ht="10.95" customHeight="1" outlineLevel="1" x14ac:dyDescent="0.25">
      <c r="A7365" t="s">
        <v>678</v>
      </c>
      <c r="C7365" s="3" t="s">
        <v>12965</v>
      </c>
      <c r="D7365" s="3">
        <v>1776</v>
      </c>
      <c r="E7365" s="9">
        <v>1988</v>
      </c>
      <c r="F7365" s="7" t="s">
        <v>155</v>
      </c>
      <c r="G7365" s="7" t="s">
        <v>5401</v>
      </c>
      <c r="H7365" s="8" t="s">
        <v>7295</v>
      </c>
      <c r="I7365" s="8" t="s">
        <v>7296</v>
      </c>
      <c r="J7365" s="19">
        <v>3</v>
      </c>
      <c r="K7365" s="19" t="s">
        <v>7736</v>
      </c>
      <c r="L7365" s="11">
        <v>0.4</v>
      </c>
      <c r="M7365" s="11"/>
      <c r="N7365" s="24"/>
      <c r="P7365" s="32"/>
      <c r="T7365" s="19"/>
      <c r="U7365" s="3"/>
      <c r="X7365" t="str">
        <f t="shared" si="457"/>
        <v/>
      </c>
      <c r="Z7365" t="str">
        <f t="shared" si="458"/>
        <v/>
      </c>
      <c r="AB7365" s="9"/>
      <c r="AC7365" t="s">
        <v>7295</v>
      </c>
      <c r="AD7365">
        <f t="shared" si="456"/>
        <v>0</v>
      </c>
      <c r="AF7365" s="3"/>
      <c r="AH7365" s="9"/>
    </row>
    <row r="7366" spans="1:34" ht="10.95" customHeight="1" outlineLevel="1" x14ac:dyDescent="0.25">
      <c r="A7366" t="s">
        <v>678</v>
      </c>
      <c r="C7366" s="3" t="s">
        <v>12965</v>
      </c>
      <c r="D7366" s="3">
        <v>1778</v>
      </c>
      <c r="E7366" s="9">
        <v>1988</v>
      </c>
      <c r="F7366" s="7" t="s">
        <v>155</v>
      </c>
      <c r="G7366" s="7" t="s">
        <v>5401</v>
      </c>
      <c r="H7366" s="8" t="s">
        <v>6252</v>
      </c>
      <c r="I7366" s="8" t="s">
        <v>7296</v>
      </c>
      <c r="J7366" s="19">
        <v>3</v>
      </c>
      <c r="K7366" s="19" t="s">
        <v>7736</v>
      </c>
      <c r="L7366" s="11">
        <v>0.2</v>
      </c>
      <c r="M7366" s="11"/>
      <c r="N7366" s="24"/>
      <c r="P7366" s="32"/>
      <c r="T7366" s="19"/>
      <c r="U7366" s="3">
        <v>1777</v>
      </c>
      <c r="X7366" t="str">
        <f t="shared" si="457"/>
        <v/>
      </c>
      <c r="Z7366" t="str">
        <f t="shared" si="458"/>
        <v/>
      </c>
      <c r="AB7366" s="9"/>
      <c r="AC7366" t="s">
        <v>6252</v>
      </c>
      <c r="AD7366">
        <f t="shared" si="456"/>
        <v>0</v>
      </c>
      <c r="AF7366" s="3"/>
      <c r="AG7366" t="s">
        <v>2184</v>
      </c>
      <c r="AH7366" s="9" t="s">
        <v>4613</v>
      </c>
    </row>
    <row r="7367" spans="1:34" ht="10.95" customHeight="1" outlineLevel="1" x14ac:dyDescent="0.25">
      <c r="A7367" t="s">
        <v>678</v>
      </c>
      <c r="C7367" s="3" t="s">
        <v>12965</v>
      </c>
      <c r="D7367" s="3">
        <v>1779</v>
      </c>
      <c r="E7367" s="9">
        <v>1988</v>
      </c>
      <c r="F7367" s="7" t="s">
        <v>155</v>
      </c>
      <c r="G7367" s="7" t="s">
        <v>5401</v>
      </c>
      <c r="H7367" s="8" t="s">
        <v>6252</v>
      </c>
      <c r="I7367" s="8" t="s">
        <v>7296</v>
      </c>
      <c r="J7367" s="19">
        <v>3</v>
      </c>
      <c r="K7367" s="19" t="s">
        <v>7736</v>
      </c>
      <c r="L7367" s="11">
        <v>0.2</v>
      </c>
      <c r="M7367" s="11"/>
      <c r="N7367" s="24"/>
      <c r="P7367" s="32"/>
      <c r="T7367" s="19"/>
      <c r="U7367" s="3">
        <v>1778</v>
      </c>
      <c r="X7367" t="str">
        <f t="shared" si="457"/>
        <v/>
      </c>
      <c r="Z7367" t="str">
        <f t="shared" si="458"/>
        <v/>
      </c>
      <c r="AB7367" s="9"/>
      <c r="AC7367" t="s">
        <v>6252</v>
      </c>
      <c r="AD7367">
        <f t="shared" si="456"/>
        <v>0</v>
      </c>
      <c r="AF7367" s="3"/>
      <c r="AG7367" t="s">
        <v>2184</v>
      </c>
      <c r="AH7367" s="9" t="s">
        <v>4613</v>
      </c>
    </row>
    <row r="7368" spans="1:34" ht="10.95" customHeight="1" outlineLevel="1" x14ac:dyDescent="0.25">
      <c r="A7368" t="s">
        <v>678</v>
      </c>
      <c r="C7368" s="3" t="s">
        <v>12965</v>
      </c>
      <c r="D7368" s="3" t="s">
        <v>7297</v>
      </c>
      <c r="E7368" s="9">
        <v>1988</v>
      </c>
      <c r="F7368" s="7" t="s">
        <v>2413</v>
      </c>
      <c r="G7368" s="7" t="s">
        <v>5401</v>
      </c>
      <c r="H7368" s="8" t="s">
        <v>6252</v>
      </c>
      <c r="I7368" s="8" t="s">
        <v>7296</v>
      </c>
      <c r="J7368" s="19">
        <v>3</v>
      </c>
      <c r="K7368" s="19" t="s">
        <v>7736</v>
      </c>
      <c r="L7368" s="11">
        <v>2.5</v>
      </c>
      <c r="M7368" s="11"/>
      <c r="N7368" s="24"/>
      <c r="P7368" s="32"/>
      <c r="T7368" s="19"/>
      <c r="U7368" s="3" t="s">
        <v>2411</v>
      </c>
      <c r="W7368" t="s">
        <v>7738</v>
      </c>
      <c r="X7368" t="str">
        <f t="shared" si="457"/>
        <v/>
      </c>
      <c r="Z7368">
        <f t="shared" si="458"/>
        <v>1</v>
      </c>
      <c r="AB7368" s="9"/>
      <c r="AC7368" t="s">
        <v>6252</v>
      </c>
      <c r="AD7368">
        <f t="shared" si="456"/>
        <v>0</v>
      </c>
      <c r="AF7368" s="3"/>
      <c r="AG7368" t="s">
        <v>2184</v>
      </c>
      <c r="AH7368" s="9" t="s">
        <v>4925</v>
      </c>
    </row>
    <row r="7369" spans="1:34" ht="10.95" customHeight="1" outlineLevel="1" x14ac:dyDescent="0.25">
      <c r="A7369" t="s">
        <v>678</v>
      </c>
      <c r="C7369" s="3" t="s">
        <v>12965</v>
      </c>
      <c r="D7369" s="3" t="s">
        <v>7297</v>
      </c>
      <c r="E7369" s="9">
        <v>1988</v>
      </c>
      <c r="F7369" s="7" t="s">
        <v>4880</v>
      </c>
      <c r="G7369" s="7" t="s">
        <v>5401</v>
      </c>
      <c r="H7369" s="8" t="s">
        <v>6252</v>
      </c>
      <c r="I7369" s="8" t="s">
        <v>7296</v>
      </c>
      <c r="J7369" s="19">
        <v>3</v>
      </c>
      <c r="K7369" s="19" t="s">
        <v>7736</v>
      </c>
      <c r="L7369" s="11">
        <v>1.8</v>
      </c>
      <c r="M7369" s="11"/>
      <c r="N7369" s="24"/>
      <c r="P7369" s="32"/>
      <c r="T7369" s="19"/>
      <c r="U7369" s="3" t="s">
        <v>2412</v>
      </c>
      <c r="W7369" t="s">
        <v>7738</v>
      </c>
      <c r="X7369" t="str">
        <f t="shared" si="457"/>
        <v/>
      </c>
      <c r="Z7369" t="str">
        <f t="shared" si="458"/>
        <v/>
      </c>
      <c r="AB7369" s="9"/>
      <c r="AC7369" t="s">
        <v>6252</v>
      </c>
      <c r="AD7369">
        <f t="shared" si="456"/>
        <v>0</v>
      </c>
      <c r="AF7369" s="3"/>
      <c r="AG7369" t="s">
        <v>2184</v>
      </c>
      <c r="AH7369" s="9" t="s">
        <v>4925</v>
      </c>
    </row>
    <row r="7370" spans="1:34" ht="10.95" customHeight="1" outlineLevel="1" x14ac:dyDescent="0.25">
      <c r="A7370" t="s">
        <v>678</v>
      </c>
      <c r="C7370" s="3" t="s">
        <v>12965</v>
      </c>
      <c r="D7370" s="3">
        <v>1782</v>
      </c>
      <c r="E7370" s="9">
        <v>1988</v>
      </c>
      <c r="F7370" s="7" t="s">
        <v>155</v>
      </c>
      <c r="G7370" s="7" t="s">
        <v>5401</v>
      </c>
      <c r="H7370" s="8" t="s">
        <v>2192</v>
      </c>
      <c r="I7370" s="8" t="s">
        <v>7293</v>
      </c>
      <c r="J7370" s="19">
        <v>1</v>
      </c>
      <c r="K7370" s="19" t="s">
        <v>7736</v>
      </c>
      <c r="L7370" s="11">
        <v>1.35</v>
      </c>
      <c r="M7370" s="11"/>
      <c r="N7370" s="24"/>
      <c r="P7370" s="32"/>
      <c r="T7370" s="19"/>
      <c r="U7370" s="3">
        <v>1795</v>
      </c>
      <c r="X7370" t="str">
        <f t="shared" si="457"/>
        <v/>
      </c>
      <c r="Z7370" t="str">
        <f t="shared" si="458"/>
        <v/>
      </c>
      <c r="AB7370" s="9"/>
      <c r="AC7370" t="s">
        <v>2192</v>
      </c>
      <c r="AD7370">
        <f t="shared" si="456"/>
        <v>0</v>
      </c>
      <c r="AF7370" s="3"/>
      <c r="AG7370" t="s">
        <v>158</v>
      </c>
      <c r="AH7370" s="9" t="s">
        <v>4613</v>
      </c>
    </row>
    <row r="7371" spans="1:34" ht="10.95" customHeight="1" outlineLevel="1" x14ac:dyDescent="0.25">
      <c r="A7371" t="s">
        <v>678</v>
      </c>
      <c r="C7371" s="3" t="s">
        <v>12965</v>
      </c>
      <c r="D7371" s="3" t="s">
        <v>7298</v>
      </c>
      <c r="E7371" s="9">
        <v>1989</v>
      </c>
      <c r="F7371" s="7" t="s">
        <v>755</v>
      </c>
      <c r="G7371" s="7" t="s">
        <v>5401</v>
      </c>
      <c r="H7371" s="8" t="s">
        <v>7291</v>
      </c>
      <c r="I7371" s="8" t="s">
        <v>7292</v>
      </c>
      <c r="J7371" s="19">
        <v>5</v>
      </c>
      <c r="K7371" s="19" t="s">
        <v>7736</v>
      </c>
      <c r="L7371" s="11">
        <v>3</v>
      </c>
      <c r="M7371" s="11"/>
      <c r="N7371" s="24"/>
      <c r="P7371" s="32"/>
      <c r="T7371" s="19"/>
      <c r="U7371" s="3"/>
      <c r="X7371" t="str">
        <f t="shared" si="457"/>
        <v/>
      </c>
      <c r="Z7371">
        <f t="shared" si="458"/>
        <v>1</v>
      </c>
      <c r="AB7371" s="9"/>
      <c r="AC7371" t="s">
        <v>7291</v>
      </c>
      <c r="AD7371">
        <f t="shared" si="456"/>
        <v>0</v>
      </c>
      <c r="AF7371" s="3"/>
      <c r="AH7371" s="9"/>
    </row>
    <row r="7372" spans="1:34" ht="10.95" customHeight="1" outlineLevel="1" x14ac:dyDescent="0.25">
      <c r="A7372" t="s">
        <v>678</v>
      </c>
      <c r="C7372" s="3" t="s">
        <v>12965</v>
      </c>
      <c r="D7372" s="3">
        <v>1845</v>
      </c>
      <c r="E7372" s="9">
        <v>1989</v>
      </c>
      <c r="F7372" s="7" t="s">
        <v>159</v>
      </c>
      <c r="G7372" s="7" t="s">
        <v>5401</v>
      </c>
      <c r="H7372" s="8" t="s">
        <v>7303</v>
      </c>
      <c r="I7372" s="8" t="s">
        <v>7302</v>
      </c>
      <c r="J7372" s="19">
        <v>2</v>
      </c>
      <c r="K7372" s="19" t="s">
        <v>7736</v>
      </c>
      <c r="L7372" s="11">
        <v>1</v>
      </c>
      <c r="M7372" s="11"/>
      <c r="N7372" s="24"/>
      <c r="P7372" s="32"/>
      <c r="S7372">
        <v>1</v>
      </c>
      <c r="T7372" s="19"/>
      <c r="U7372" s="3"/>
      <c r="X7372" t="str">
        <f t="shared" si="457"/>
        <v/>
      </c>
      <c r="Z7372" t="str">
        <f t="shared" si="458"/>
        <v/>
      </c>
      <c r="AB7372" s="9"/>
      <c r="AC7372" t="s">
        <v>7303</v>
      </c>
      <c r="AD7372">
        <f t="shared" si="456"/>
        <v>0</v>
      </c>
      <c r="AF7372" s="3"/>
      <c r="AH7372" s="9"/>
    </row>
    <row r="7373" spans="1:34" ht="10.95" customHeight="1" outlineLevel="1" x14ac:dyDescent="0.25">
      <c r="A7373" t="s">
        <v>678</v>
      </c>
      <c r="C7373" s="3" t="s">
        <v>12965</v>
      </c>
      <c r="D7373" s="3">
        <v>1859</v>
      </c>
      <c r="E7373" s="9">
        <v>1989</v>
      </c>
      <c r="F7373" s="7" t="s">
        <v>159</v>
      </c>
      <c r="G7373" s="7" t="s">
        <v>5401</v>
      </c>
      <c r="H7373" s="8" t="s">
        <v>153</v>
      </c>
      <c r="I7373" s="8" t="s">
        <v>7279</v>
      </c>
      <c r="J7373" s="19">
        <v>3</v>
      </c>
      <c r="K7373" s="19" t="s">
        <v>7736</v>
      </c>
      <c r="L7373" s="11">
        <v>1.4</v>
      </c>
      <c r="M7373" s="11"/>
      <c r="N7373" s="24"/>
      <c r="P7373" s="32"/>
      <c r="T7373" s="19"/>
      <c r="U7373" s="3">
        <v>1831</v>
      </c>
      <c r="X7373" t="str">
        <f t="shared" si="457"/>
        <v/>
      </c>
      <c r="Z7373" t="str">
        <f t="shared" si="458"/>
        <v/>
      </c>
      <c r="AB7373" s="9"/>
      <c r="AC7373" t="s">
        <v>153</v>
      </c>
      <c r="AD7373">
        <f t="shared" si="456"/>
        <v>0</v>
      </c>
      <c r="AF7373" s="3"/>
      <c r="AG7373" t="s">
        <v>2184</v>
      </c>
      <c r="AH7373" s="9" t="s">
        <v>4613</v>
      </c>
    </row>
    <row r="7374" spans="1:34" ht="10.95" customHeight="1" outlineLevel="1" x14ac:dyDescent="0.25">
      <c r="A7374" t="s">
        <v>678</v>
      </c>
      <c r="C7374" s="3" t="s">
        <v>12965</v>
      </c>
      <c r="D7374" s="3" t="s">
        <v>7299</v>
      </c>
      <c r="E7374" s="9">
        <v>1989</v>
      </c>
      <c r="F7374" s="7" t="s">
        <v>755</v>
      </c>
      <c r="G7374" s="7" t="s">
        <v>5401</v>
      </c>
      <c r="H7374" s="8" t="s">
        <v>7295</v>
      </c>
      <c r="I7374" s="8" t="s">
        <v>7296</v>
      </c>
      <c r="J7374" s="19">
        <v>3</v>
      </c>
      <c r="K7374" s="19" t="s">
        <v>7736</v>
      </c>
      <c r="L7374" s="11">
        <v>6</v>
      </c>
      <c r="M7374" s="11"/>
      <c r="N7374" s="24"/>
      <c r="P7374" s="32"/>
      <c r="T7374" s="19"/>
      <c r="U7374" s="3"/>
      <c r="X7374" t="str">
        <f t="shared" si="457"/>
        <v/>
      </c>
      <c r="Z7374">
        <f t="shared" si="458"/>
        <v>1</v>
      </c>
      <c r="AB7374" s="9"/>
      <c r="AC7374" t="s">
        <v>7295</v>
      </c>
      <c r="AD7374">
        <f t="shared" si="456"/>
        <v>0</v>
      </c>
      <c r="AF7374" s="3"/>
      <c r="AH7374" s="9"/>
    </row>
    <row r="7375" spans="1:34" ht="10.95" customHeight="1" outlineLevel="1" x14ac:dyDescent="0.25">
      <c r="A7375" t="s">
        <v>678</v>
      </c>
      <c r="C7375" s="3" t="s">
        <v>12965</v>
      </c>
      <c r="D7375" s="3" t="s">
        <v>7300</v>
      </c>
      <c r="E7375" s="9">
        <v>1989</v>
      </c>
      <c r="F7375" s="7" t="s">
        <v>755</v>
      </c>
      <c r="G7375" s="7" t="s">
        <v>5401</v>
      </c>
      <c r="H7375" s="8" t="s">
        <v>6252</v>
      </c>
      <c r="I7375" s="8" t="s">
        <v>7296</v>
      </c>
      <c r="J7375" s="19">
        <v>3</v>
      </c>
      <c r="K7375" s="19" t="s">
        <v>7736</v>
      </c>
      <c r="L7375" s="11">
        <v>2.5</v>
      </c>
      <c r="M7375" s="11"/>
      <c r="N7375" s="24"/>
      <c r="P7375" s="32"/>
      <c r="T7375" s="19"/>
      <c r="U7375" s="3"/>
      <c r="X7375" t="str">
        <f t="shared" si="457"/>
        <v/>
      </c>
      <c r="Z7375">
        <f t="shared" si="458"/>
        <v>1</v>
      </c>
      <c r="AB7375" s="9"/>
      <c r="AC7375" t="s">
        <v>6252</v>
      </c>
      <c r="AD7375">
        <f t="shared" si="456"/>
        <v>0</v>
      </c>
      <c r="AF7375" s="3"/>
      <c r="AH7375" s="9"/>
    </row>
    <row r="7376" spans="1:34" ht="10.95" customHeight="1" outlineLevel="1" x14ac:dyDescent="0.25">
      <c r="A7376" t="s">
        <v>678</v>
      </c>
      <c r="C7376" s="3" t="s">
        <v>12965</v>
      </c>
      <c r="D7376" s="3">
        <v>1927</v>
      </c>
      <c r="E7376" s="9">
        <v>1990</v>
      </c>
      <c r="F7376" s="7" t="s">
        <v>755</v>
      </c>
      <c r="G7376" s="7" t="s">
        <v>5401</v>
      </c>
      <c r="H7376" s="8" t="s">
        <v>7303</v>
      </c>
      <c r="I7376" s="8" t="s">
        <v>7301</v>
      </c>
      <c r="J7376" s="19">
        <v>2</v>
      </c>
      <c r="K7376" s="19" t="s">
        <v>7736</v>
      </c>
      <c r="L7376" s="11">
        <v>10</v>
      </c>
      <c r="M7376" s="11"/>
      <c r="N7376" s="24"/>
      <c r="P7376" s="32"/>
      <c r="T7376" s="19"/>
      <c r="U7376" s="3"/>
      <c r="X7376" t="str">
        <f t="shared" si="457"/>
        <v/>
      </c>
      <c r="Z7376">
        <f t="shared" si="458"/>
        <v>1</v>
      </c>
      <c r="AB7376" s="9"/>
      <c r="AC7376" t="s">
        <v>7303</v>
      </c>
      <c r="AD7376">
        <f t="shared" si="456"/>
        <v>0</v>
      </c>
      <c r="AF7376" s="3"/>
      <c r="AH7376" s="9"/>
    </row>
    <row r="7377" spans="1:34" ht="10.95" customHeight="1" outlineLevel="1" x14ac:dyDescent="0.25">
      <c r="A7377" t="s">
        <v>678</v>
      </c>
      <c r="C7377" s="3" t="s">
        <v>12965</v>
      </c>
      <c r="D7377" s="3">
        <v>1938</v>
      </c>
      <c r="E7377" s="9">
        <v>1990</v>
      </c>
      <c r="F7377" s="7" t="s">
        <v>159</v>
      </c>
      <c r="G7377" s="7" t="s">
        <v>5401</v>
      </c>
      <c r="H7377" s="8" t="s">
        <v>160</v>
      </c>
      <c r="I7377" s="8" t="s">
        <v>7304</v>
      </c>
      <c r="J7377" s="19">
        <v>3</v>
      </c>
      <c r="K7377" s="19" t="s">
        <v>7736</v>
      </c>
      <c r="L7377" s="11">
        <v>0.7</v>
      </c>
      <c r="M7377" s="11"/>
      <c r="N7377" s="24"/>
      <c r="P7377" s="32"/>
      <c r="T7377" s="19"/>
      <c r="U7377" s="3" t="s">
        <v>6254</v>
      </c>
      <c r="X7377" t="str">
        <f t="shared" si="457"/>
        <v/>
      </c>
      <c r="Z7377" t="str">
        <f t="shared" si="458"/>
        <v/>
      </c>
      <c r="AB7377" s="9"/>
      <c r="AC7377" t="s">
        <v>160</v>
      </c>
      <c r="AD7377">
        <f t="shared" si="456"/>
        <v>0</v>
      </c>
      <c r="AF7377" s="3"/>
      <c r="AG7377" t="s">
        <v>161</v>
      </c>
      <c r="AH7377" s="9" t="s">
        <v>4613</v>
      </c>
    </row>
    <row r="7378" spans="1:34" ht="10.95" customHeight="1" outlineLevel="1" x14ac:dyDescent="0.25">
      <c r="A7378" t="s">
        <v>678</v>
      </c>
      <c r="C7378" s="3" t="s">
        <v>12965</v>
      </c>
      <c r="D7378" s="3">
        <v>1992</v>
      </c>
      <c r="E7378" s="9">
        <v>1990</v>
      </c>
      <c r="F7378" s="7" t="s">
        <v>159</v>
      </c>
      <c r="G7378" s="7" t="s">
        <v>5401</v>
      </c>
      <c r="H7378" s="8" t="s">
        <v>5402</v>
      </c>
      <c r="I7378" s="8" t="s">
        <v>7305</v>
      </c>
      <c r="J7378" s="19">
        <v>3</v>
      </c>
      <c r="K7378" s="19" t="s">
        <v>7736</v>
      </c>
      <c r="L7378" s="11">
        <v>0.8</v>
      </c>
      <c r="M7378" s="11"/>
      <c r="N7378" s="24"/>
      <c r="P7378" s="32"/>
      <c r="T7378" s="19"/>
      <c r="U7378" s="3" t="s">
        <v>1218</v>
      </c>
      <c r="X7378" t="str">
        <f t="shared" si="457"/>
        <v/>
      </c>
      <c r="Z7378" t="str">
        <f t="shared" si="458"/>
        <v/>
      </c>
      <c r="AB7378" s="9"/>
      <c r="AC7378" t="s">
        <v>5402</v>
      </c>
      <c r="AD7378">
        <f t="shared" si="456"/>
        <v>1</v>
      </c>
      <c r="AF7378" s="3"/>
      <c r="AG7378" t="s">
        <v>4924</v>
      </c>
      <c r="AH7378" s="9" t="s">
        <v>4613</v>
      </c>
    </row>
    <row r="7379" spans="1:34" ht="10.95" customHeight="1" outlineLevel="1" x14ac:dyDescent="0.25">
      <c r="A7379" t="s">
        <v>678</v>
      </c>
      <c r="C7379" s="3" t="s">
        <v>12965</v>
      </c>
      <c r="D7379" s="3">
        <v>1993</v>
      </c>
      <c r="E7379" s="9">
        <v>1990</v>
      </c>
      <c r="F7379" s="7" t="s">
        <v>159</v>
      </c>
      <c r="G7379" s="7" t="s">
        <v>5401</v>
      </c>
      <c r="H7379" s="8" t="s">
        <v>1301</v>
      </c>
      <c r="I7379" s="8" t="s">
        <v>7279</v>
      </c>
      <c r="J7379" s="19">
        <v>3</v>
      </c>
      <c r="K7379" s="19" t="s">
        <v>7736</v>
      </c>
      <c r="L7379" s="11">
        <v>0.9</v>
      </c>
      <c r="M7379" s="11"/>
      <c r="N7379" s="24"/>
      <c r="P7379" s="32"/>
      <c r="T7379" s="19"/>
      <c r="U7379" s="3">
        <v>2023</v>
      </c>
      <c r="X7379" t="str">
        <f t="shared" si="457"/>
        <v/>
      </c>
      <c r="Z7379" t="str">
        <f t="shared" si="458"/>
        <v/>
      </c>
      <c r="AB7379" s="9"/>
      <c r="AC7379" t="s">
        <v>1301</v>
      </c>
      <c r="AD7379">
        <f t="shared" si="456"/>
        <v>0</v>
      </c>
      <c r="AF7379" s="3"/>
      <c r="AG7379" t="s">
        <v>5024</v>
      </c>
      <c r="AH7379" s="9" t="s">
        <v>4613</v>
      </c>
    </row>
    <row r="7380" spans="1:34" ht="10.95" customHeight="1" outlineLevel="1" x14ac:dyDescent="0.25">
      <c r="A7380" t="s">
        <v>678</v>
      </c>
      <c r="C7380" s="3" t="s">
        <v>12965</v>
      </c>
      <c r="D7380" s="3">
        <v>2006</v>
      </c>
      <c r="E7380" s="9">
        <v>1990</v>
      </c>
      <c r="F7380" s="7" t="s">
        <v>159</v>
      </c>
      <c r="G7380" s="7" t="s">
        <v>5401</v>
      </c>
      <c r="H7380" s="8" t="s">
        <v>4775</v>
      </c>
      <c r="I7380" s="8" t="s">
        <v>7306</v>
      </c>
      <c r="J7380" s="19">
        <v>3</v>
      </c>
      <c r="K7380" s="19" t="s">
        <v>7736</v>
      </c>
      <c r="L7380" s="11">
        <v>0.4</v>
      </c>
      <c r="M7380" s="11"/>
      <c r="N7380" s="24"/>
      <c r="P7380" s="32"/>
      <c r="T7380" s="19"/>
      <c r="U7380" s="3"/>
      <c r="X7380" t="str">
        <f t="shared" si="457"/>
        <v/>
      </c>
      <c r="Z7380" t="str">
        <f t="shared" si="458"/>
        <v/>
      </c>
      <c r="AB7380" s="9"/>
      <c r="AC7380" t="s">
        <v>4775</v>
      </c>
      <c r="AD7380">
        <f t="shared" si="456"/>
        <v>0</v>
      </c>
      <c r="AF7380" s="3"/>
      <c r="AH7380" s="9"/>
    </row>
    <row r="7381" spans="1:34" ht="10.95" customHeight="1" outlineLevel="1" x14ac:dyDescent="0.25">
      <c r="A7381" t="s">
        <v>678</v>
      </c>
      <c r="C7381" s="3" t="s">
        <v>12965</v>
      </c>
      <c r="D7381" s="3">
        <v>2007</v>
      </c>
      <c r="E7381" s="9">
        <v>1990</v>
      </c>
      <c r="F7381" s="7" t="s">
        <v>159</v>
      </c>
      <c r="G7381" s="7" t="s">
        <v>5401</v>
      </c>
      <c r="H7381" s="8" t="s">
        <v>746</v>
      </c>
      <c r="I7381" s="8" t="s">
        <v>7307</v>
      </c>
      <c r="J7381" s="19">
        <v>1</v>
      </c>
      <c r="K7381" s="19" t="s">
        <v>7736</v>
      </c>
      <c r="L7381" s="11">
        <v>0.7</v>
      </c>
      <c r="M7381" s="11"/>
      <c r="N7381" s="24"/>
      <c r="P7381" s="32"/>
      <c r="T7381" s="19"/>
      <c r="U7381" s="3" t="s">
        <v>1219</v>
      </c>
      <c r="X7381" t="str">
        <f t="shared" si="457"/>
        <v/>
      </c>
      <c r="Z7381" t="str">
        <f t="shared" si="458"/>
        <v/>
      </c>
      <c r="AB7381" s="9"/>
      <c r="AC7381" t="s">
        <v>746</v>
      </c>
      <c r="AD7381">
        <f t="shared" si="456"/>
        <v>0</v>
      </c>
      <c r="AF7381" s="3"/>
      <c r="AG7381" t="s">
        <v>747</v>
      </c>
      <c r="AH7381" s="9" t="s">
        <v>4613</v>
      </c>
    </row>
    <row r="7382" spans="1:34" ht="10.95" customHeight="1" outlineLevel="1" x14ac:dyDescent="0.25">
      <c r="A7382" t="s">
        <v>678</v>
      </c>
      <c r="C7382" s="3" t="s">
        <v>12965</v>
      </c>
      <c r="D7382" s="3" t="s">
        <v>18840</v>
      </c>
      <c r="E7382" s="9">
        <v>1990</v>
      </c>
      <c r="F7382" s="10" t="s">
        <v>22247</v>
      </c>
      <c r="G7382" s="7" t="s">
        <v>5401</v>
      </c>
      <c r="H7382" s="8" t="s">
        <v>746</v>
      </c>
      <c r="I7382" s="8" t="s">
        <v>7307</v>
      </c>
      <c r="J7382" s="19">
        <v>1</v>
      </c>
      <c r="K7382" s="19" t="s">
        <v>7736</v>
      </c>
      <c r="L7382" s="11">
        <v>2.5</v>
      </c>
      <c r="M7382" s="11"/>
      <c r="N7382" s="24"/>
      <c r="P7382" s="32"/>
      <c r="T7382" s="19"/>
      <c r="U7382" s="3" t="s">
        <v>1219</v>
      </c>
      <c r="W7382" t="s">
        <v>7738</v>
      </c>
      <c r="X7382">
        <f t="shared" si="457"/>
        <v>1</v>
      </c>
      <c r="Y7382">
        <v>1</v>
      </c>
      <c r="Z7382" t="str">
        <f t="shared" si="458"/>
        <v/>
      </c>
      <c r="AB7382" s="9"/>
      <c r="AC7382" t="s">
        <v>746</v>
      </c>
      <c r="AD7382">
        <f t="shared" si="456"/>
        <v>0</v>
      </c>
      <c r="AF7382" s="3"/>
      <c r="AG7382" t="s">
        <v>747</v>
      </c>
      <c r="AH7382" s="9" t="s">
        <v>4613</v>
      </c>
    </row>
    <row r="7383" spans="1:34" ht="10.95" customHeight="1" outlineLevel="1" x14ac:dyDescent="0.25">
      <c r="A7383" t="s">
        <v>678</v>
      </c>
      <c r="C7383" s="3" t="s">
        <v>12965</v>
      </c>
      <c r="D7383" s="3">
        <v>2030</v>
      </c>
      <c r="E7383" s="9">
        <v>1990</v>
      </c>
      <c r="F7383" s="7" t="s">
        <v>159</v>
      </c>
      <c r="G7383" s="7" t="s">
        <v>5401</v>
      </c>
      <c r="H7383" s="8" t="s">
        <v>7309</v>
      </c>
      <c r="I7383" s="8" t="s">
        <v>7308</v>
      </c>
      <c r="J7383" s="19">
        <v>3</v>
      </c>
      <c r="K7383" s="19" t="s">
        <v>7736</v>
      </c>
      <c r="L7383" s="11">
        <v>0.8</v>
      </c>
      <c r="M7383" s="11"/>
      <c r="N7383" s="24"/>
      <c r="P7383" s="32"/>
      <c r="T7383" s="19"/>
      <c r="U7383" s="3"/>
      <c r="X7383" t="str">
        <f t="shared" si="457"/>
        <v/>
      </c>
      <c r="Z7383" t="str">
        <f t="shared" si="458"/>
        <v/>
      </c>
      <c r="AB7383" s="9"/>
      <c r="AC7383" t="s">
        <v>7309</v>
      </c>
      <c r="AD7383">
        <f t="shared" ref="AD7383:AD7446" si="459">COUNTIF(H7383,"*Fuji*")</f>
        <v>0</v>
      </c>
      <c r="AF7383" s="3"/>
      <c r="AH7383" s="9"/>
    </row>
    <row r="7384" spans="1:34" ht="10.95" customHeight="1" outlineLevel="1" x14ac:dyDescent="0.25">
      <c r="A7384" t="s">
        <v>678</v>
      </c>
      <c r="C7384" s="3" t="s">
        <v>12965</v>
      </c>
      <c r="D7384" s="3">
        <v>2034</v>
      </c>
      <c r="E7384" s="9">
        <v>1990</v>
      </c>
      <c r="F7384" s="7" t="s">
        <v>159</v>
      </c>
      <c r="G7384" s="7" t="s">
        <v>5401</v>
      </c>
      <c r="H7384" s="8" t="s">
        <v>7312</v>
      </c>
      <c r="I7384" s="8" t="s">
        <v>7313</v>
      </c>
      <c r="J7384" s="19">
        <v>3</v>
      </c>
      <c r="K7384" s="19" t="s">
        <v>7736</v>
      </c>
      <c r="L7384" s="11">
        <v>1.5</v>
      </c>
      <c r="M7384" s="11"/>
      <c r="N7384" s="24"/>
      <c r="P7384" s="32"/>
      <c r="T7384" s="19"/>
      <c r="U7384" s="3"/>
      <c r="X7384" t="str">
        <f t="shared" si="457"/>
        <v/>
      </c>
      <c r="Z7384" t="str">
        <f t="shared" si="458"/>
        <v/>
      </c>
      <c r="AB7384" s="9"/>
      <c r="AC7384" t="s">
        <v>7312</v>
      </c>
      <c r="AD7384">
        <f t="shared" si="459"/>
        <v>0</v>
      </c>
      <c r="AF7384" s="3"/>
      <c r="AH7384" s="9"/>
    </row>
    <row r="7385" spans="1:34" ht="10.95" customHeight="1" outlineLevel="1" x14ac:dyDescent="0.25">
      <c r="A7385" t="s">
        <v>678</v>
      </c>
      <c r="C7385" s="3" t="s">
        <v>12965</v>
      </c>
      <c r="D7385" s="3">
        <v>2035</v>
      </c>
      <c r="E7385" s="9">
        <v>1990</v>
      </c>
      <c r="F7385" s="7" t="s">
        <v>159</v>
      </c>
      <c r="G7385" s="7" t="s">
        <v>5401</v>
      </c>
      <c r="H7385" s="8" t="s">
        <v>7312</v>
      </c>
      <c r="I7385" s="8" t="s">
        <v>7313</v>
      </c>
      <c r="J7385" s="19">
        <v>3</v>
      </c>
      <c r="K7385" s="19" t="s">
        <v>7736</v>
      </c>
      <c r="L7385" s="11">
        <v>1.5</v>
      </c>
      <c r="M7385" s="11"/>
      <c r="N7385" s="24"/>
      <c r="P7385" s="32"/>
      <c r="T7385" s="19"/>
      <c r="U7385" s="3"/>
      <c r="X7385" t="str">
        <f t="shared" si="457"/>
        <v/>
      </c>
      <c r="Z7385" t="str">
        <f t="shared" si="458"/>
        <v/>
      </c>
      <c r="AB7385" s="9"/>
      <c r="AC7385" t="s">
        <v>7312</v>
      </c>
      <c r="AD7385">
        <f t="shared" si="459"/>
        <v>0</v>
      </c>
      <c r="AF7385" s="3"/>
      <c r="AH7385" s="9"/>
    </row>
    <row r="7386" spans="1:34" ht="10.95" customHeight="1" outlineLevel="1" x14ac:dyDescent="0.25">
      <c r="A7386" t="s">
        <v>678</v>
      </c>
      <c r="C7386" s="3" t="s">
        <v>12965</v>
      </c>
      <c r="D7386" s="3">
        <v>2036</v>
      </c>
      <c r="E7386" s="9">
        <v>1990</v>
      </c>
      <c r="F7386" s="7" t="s">
        <v>159</v>
      </c>
      <c r="G7386" s="7" t="s">
        <v>5401</v>
      </c>
      <c r="H7386" s="8" t="s">
        <v>7312</v>
      </c>
      <c r="I7386" s="8" t="s">
        <v>7313</v>
      </c>
      <c r="J7386" s="19">
        <v>3</v>
      </c>
      <c r="K7386" s="19" t="s">
        <v>7736</v>
      </c>
      <c r="L7386" s="11">
        <v>1.5</v>
      </c>
      <c r="M7386" s="11"/>
      <c r="N7386" s="24"/>
      <c r="P7386" s="32"/>
      <c r="T7386" s="19"/>
      <c r="U7386" s="3"/>
      <c r="X7386" t="str">
        <f t="shared" si="457"/>
        <v/>
      </c>
      <c r="Z7386" t="str">
        <f t="shared" si="458"/>
        <v/>
      </c>
      <c r="AB7386" s="9"/>
      <c r="AC7386" t="s">
        <v>7312</v>
      </c>
      <c r="AD7386">
        <f t="shared" si="459"/>
        <v>0</v>
      </c>
      <c r="AF7386" s="3"/>
      <c r="AH7386" s="9"/>
    </row>
    <row r="7387" spans="1:34" ht="10.95" customHeight="1" outlineLevel="1" x14ac:dyDescent="0.25">
      <c r="A7387" t="s">
        <v>678</v>
      </c>
      <c r="C7387" s="3" t="s">
        <v>12965</v>
      </c>
      <c r="D7387" s="3">
        <v>2037</v>
      </c>
      <c r="E7387" s="9">
        <v>1990</v>
      </c>
      <c r="F7387" s="7" t="s">
        <v>159</v>
      </c>
      <c r="G7387" s="7" t="s">
        <v>5401</v>
      </c>
      <c r="H7387" s="8" t="s">
        <v>7312</v>
      </c>
      <c r="I7387" s="8" t="s">
        <v>7313</v>
      </c>
      <c r="J7387" s="19">
        <v>3</v>
      </c>
      <c r="K7387" s="19" t="s">
        <v>7736</v>
      </c>
      <c r="L7387" s="11">
        <v>1.5</v>
      </c>
      <c r="M7387" s="11"/>
      <c r="N7387" s="24"/>
      <c r="P7387" s="32"/>
      <c r="T7387" s="19"/>
      <c r="U7387" s="3"/>
      <c r="X7387" t="str">
        <f t="shared" si="457"/>
        <v/>
      </c>
      <c r="Z7387" t="str">
        <f t="shared" si="458"/>
        <v/>
      </c>
      <c r="AB7387" s="9"/>
      <c r="AC7387" t="s">
        <v>7312</v>
      </c>
      <c r="AD7387">
        <f t="shared" si="459"/>
        <v>0</v>
      </c>
      <c r="AF7387" s="3"/>
      <c r="AH7387" s="9"/>
    </row>
    <row r="7388" spans="1:34" ht="10.95" customHeight="1" outlineLevel="1" x14ac:dyDescent="0.25">
      <c r="A7388" t="s">
        <v>678</v>
      </c>
      <c r="C7388" s="3" t="s">
        <v>12965</v>
      </c>
      <c r="D7388" s="3" t="s">
        <v>7310</v>
      </c>
      <c r="E7388" s="9">
        <v>1990</v>
      </c>
      <c r="F7388" s="7" t="s">
        <v>7311</v>
      </c>
      <c r="G7388" s="7" t="s">
        <v>5401</v>
      </c>
      <c r="H7388" s="8" t="s">
        <v>7312</v>
      </c>
      <c r="I7388" s="8" t="s">
        <v>7313</v>
      </c>
      <c r="J7388" s="19">
        <v>3</v>
      </c>
      <c r="K7388" s="19" t="s">
        <v>7736</v>
      </c>
      <c r="L7388" s="11">
        <v>6</v>
      </c>
      <c r="M7388" s="11"/>
      <c r="N7388" s="24"/>
      <c r="P7388" s="32"/>
      <c r="T7388" s="19"/>
      <c r="U7388" s="3"/>
      <c r="X7388" t="str">
        <f t="shared" si="457"/>
        <v/>
      </c>
      <c r="Z7388" t="str">
        <f t="shared" si="458"/>
        <v/>
      </c>
      <c r="AB7388" s="9"/>
      <c r="AC7388" t="s">
        <v>7312</v>
      </c>
      <c r="AD7388">
        <f t="shared" si="459"/>
        <v>0</v>
      </c>
      <c r="AF7388" s="3"/>
      <c r="AH7388" s="9"/>
    </row>
    <row r="7389" spans="1:34" ht="10.95" customHeight="1" outlineLevel="1" x14ac:dyDescent="0.25">
      <c r="A7389" t="s">
        <v>678</v>
      </c>
      <c r="C7389" s="3" t="s">
        <v>12965</v>
      </c>
      <c r="D7389" s="3">
        <v>2054</v>
      </c>
      <c r="E7389" s="9">
        <v>1991</v>
      </c>
      <c r="F7389" s="7" t="s">
        <v>2101</v>
      </c>
      <c r="G7389" s="7" t="s">
        <v>5401</v>
      </c>
      <c r="H7389" s="8" t="s">
        <v>3467</v>
      </c>
      <c r="I7389" s="8" t="s">
        <v>7301</v>
      </c>
      <c r="J7389" s="19">
        <v>1</v>
      </c>
      <c r="K7389" s="19" t="s">
        <v>7736</v>
      </c>
      <c r="L7389" s="11">
        <v>2.5</v>
      </c>
      <c r="M7389" s="11"/>
      <c r="N7389" s="24"/>
      <c r="P7389" s="32"/>
      <c r="T7389" s="19"/>
      <c r="U7389" s="3" t="s">
        <v>3466</v>
      </c>
      <c r="X7389" t="str">
        <f t="shared" si="457"/>
        <v/>
      </c>
      <c r="Z7389" t="str">
        <f t="shared" si="458"/>
        <v/>
      </c>
      <c r="AB7389" s="9"/>
      <c r="AC7389" t="s">
        <v>3467</v>
      </c>
      <c r="AD7389">
        <f t="shared" si="459"/>
        <v>1</v>
      </c>
      <c r="AF7389" s="3"/>
      <c r="AG7389" t="s">
        <v>4924</v>
      </c>
      <c r="AH7389" s="9"/>
    </row>
    <row r="7390" spans="1:34" ht="10.95" customHeight="1" outlineLevel="1" x14ac:dyDescent="0.25">
      <c r="A7390" t="s">
        <v>678</v>
      </c>
      <c r="C7390" s="3" t="s">
        <v>12965</v>
      </c>
      <c r="D7390" s="3">
        <v>2060</v>
      </c>
      <c r="E7390" s="9">
        <v>1991</v>
      </c>
      <c r="F7390" s="7" t="s">
        <v>159</v>
      </c>
      <c r="G7390" s="7" t="s">
        <v>5401</v>
      </c>
      <c r="H7390" s="8" t="s">
        <v>6253</v>
      </c>
      <c r="I7390" s="8" t="s">
        <v>7319</v>
      </c>
      <c r="J7390" s="19">
        <v>3</v>
      </c>
      <c r="K7390" s="19" t="s">
        <v>7736</v>
      </c>
      <c r="L7390" s="11">
        <v>0.3</v>
      </c>
      <c r="M7390" s="11"/>
      <c r="N7390" s="24"/>
      <c r="P7390" s="32"/>
      <c r="T7390" s="19"/>
      <c r="U7390" s="3">
        <v>2041</v>
      </c>
      <c r="X7390" t="str">
        <f t="shared" si="457"/>
        <v/>
      </c>
      <c r="Z7390" t="str">
        <f t="shared" si="458"/>
        <v/>
      </c>
      <c r="AB7390" s="9"/>
      <c r="AC7390" t="s">
        <v>6253</v>
      </c>
      <c r="AD7390">
        <f t="shared" si="459"/>
        <v>1</v>
      </c>
      <c r="AF7390" s="3"/>
      <c r="AG7390" t="s">
        <v>4924</v>
      </c>
      <c r="AH7390" s="9" t="s">
        <v>4613</v>
      </c>
    </row>
    <row r="7391" spans="1:34" ht="10.95" customHeight="1" outlineLevel="1" x14ac:dyDescent="0.25">
      <c r="A7391" t="s">
        <v>678</v>
      </c>
      <c r="C7391" s="3" t="s">
        <v>12965</v>
      </c>
      <c r="D7391" s="3">
        <v>2068</v>
      </c>
      <c r="E7391" s="9">
        <v>1991</v>
      </c>
      <c r="F7391" s="7" t="s">
        <v>159</v>
      </c>
      <c r="G7391" s="7" t="s">
        <v>5401</v>
      </c>
      <c r="H7391" s="8" t="s">
        <v>5402</v>
      </c>
      <c r="I7391" s="8" t="s">
        <v>7314</v>
      </c>
      <c r="J7391" s="19">
        <v>3</v>
      </c>
      <c r="K7391" s="19" t="s">
        <v>7736</v>
      </c>
      <c r="L7391" s="11">
        <v>0.7</v>
      </c>
      <c r="M7391" s="11"/>
      <c r="N7391" s="24"/>
      <c r="P7391" s="32"/>
      <c r="T7391" s="19"/>
      <c r="U7391" s="3" t="s">
        <v>779</v>
      </c>
      <c r="X7391" t="str">
        <f t="shared" si="457"/>
        <v/>
      </c>
      <c r="Z7391" t="str">
        <f t="shared" si="458"/>
        <v/>
      </c>
      <c r="AB7391" s="9"/>
      <c r="AC7391" t="s">
        <v>5402</v>
      </c>
      <c r="AD7391">
        <f t="shared" si="459"/>
        <v>1</v>
      </c>
      <c r="AF7391" s="3"/>
      <c r="AG7391" t="s">
        <v>4924</v>
      </c>
      <c r="AH7391" s="9" t="s">
        <v>4613</v>
      </c>
    </row>
    <row r="7392" spans="1:34" ht="10.95" customHeight="1" outlineLevel="1" x14ac:dyDescent="0.25">
      <c r="A7392" t="s">
        <v>678</v>
      </c>
      <c r="C7392" s="3" t="s">
        <v>12965</v>
      </c>
      <c r="D7392" s="3">
        <v>2078</v>
      </c>
      <c r="E7392" s="9">
        <v>1991</v>
      </c>
      <c r="F7392" s="7" t="s">
        <v>159</v>
      </c>
      <c r="G7392" s="7" t="s">
        <v>5401</v>
      </c>
      <c r="H7392" s="8" t="s">
        <v>6256</v>
      </c>
      <c r="I7392" s="8" t="s">
        <v>7315</v>
      </c>
      <c r="J7392" s="19">
        <v>3</v>
      </c>
      <c r="K7392" s="19" t="s">
        <v>7736</v>
      </c>
      <c r="L7392" s="11">
        <v>0.7</v>
      </c>
      <c r="M7392" s="11"/>
      <c r="N7392" s="24"/>
      <c r="P7392" s="32"/>
      <c r="T7392" s="19"/>
      <c r="U7392" s="3" t="s">
        <v>6255</v>
      </c>
      <c r="X7392" t="str">
        <f t="shared" si="457"/>
        <v/>
      </c>
      <c r="Z7392" t="str">
        <f t="shared" si="458"/>
        <v/>
      </c>
      <c r="AB7392" s="9"/>
      <c r="AC7392" t="s">
        <v>6256</v>
      </c>
      <c r="AD7392">
        <f t="shared" si="459"/>
        <v>0</v>
      </c>
      <c r="AF7392" s="3"/>
      <c r="AG7392" t="s">
        <v>750</v>
      </c>
      <c r="AH7392" s="9" t="s">
        <v>4613</v>
      </c>
    </row>
    <row r="7393" spans="1:34" ht="10.95" customHeight="1" outlineLevel="1" x14ac:dyDescent="0.25">
      <c r="A7393" t="s">
        <v>678</v>
      </c>
      <c r="C7393" s="3" t="s">
        <v>12965</v>
      </c>
      <c r="D7393" s="3">
        <v>2084</v>
      </c>
      <c r="E7393" s="9">
        <v>1991</v>
      </c>
      <c r="F7393" s="7" t="s">
        <v>159</v>
      </c>
      <c r="G7393" s="7" t="s">
        <v>5401</v>
      </c>
      <c r="H7393" s="8" t="s">
        <v>2061</v>
      </c>
      <c r="I7393" s="8" t="s">
        <v>7318</v>
      </c>
      <c r="J7393" s="19">
        <v>3</v>
      </c>
      <c r="K7393" s="19" t="s">
        <v>7736</v>
      </c>
      <c r="L7393" s="11">
        <v>0.7</v>
      </c>
      <c r="M7393" s="11"/>
      <c r="N7393" s="24"/>
      <c r="P7393" s="32"/>
      <c r="T7393" s="19"/>
      <c r="U7393" s="3" t="s">
        <v>1220</v>
      </c>
      <c r="X7393" t="str">
        <f t="shared" si="457"/>
        <v/>
      </c>
      <c r="Z7393" t="str">
        <f t="shared" si="458"/>
        <v/>
      </c>
      <c r="AB7393" s="9"/>
      <c r="AC7393" t="s">
        <v>2061</v>
      </c>
      <c r="AD7393">
        <f t="shared" si="459"/>
        <v>0</v>
      </c>
      <c r="AF7393" s="3"/>
      <c r="AG7393" t="s">
        <v>2062</v>
      </c>
      <c r="AH7393" s="9" t="s">
        <v>4613</v>
      </c>
    </row>
    <row r="7394" spans="1:34" ht="10.95" customHeight="1" outlineLevel="1" x14ac:dyDescent="0.25">
      <c r="A7394" t="s">
        <v>678</v>
      </c>
      <c r="C7394" s="3" t="s">
        <v>12965</v>
      </c>
      <c r="D7394" s="3">
        <v>2112</v>
      </c>
      <c r="E7394" s="9">
        <v>1991</v>
      </c>
      <c r="F7394" s="7" t="s">
        <v>159</v>
      </c>
      <c r="G7394" s="7" t="s">
        <v>5401</v>
      </c>
      <c r="H7394" s="8" t="s">
        <v>2896</v>
      </c>
      <c r="I7394" s="8" t="s">
        <v>7316</v>
      </c>
      <c r="J7394" s="19">
        <v>1</v>
      </c>
      <c r="K7394" s="19" t="s">
        <v>7736</v>
      </c>
      <c r="L7394" s="11">
        <v>2.5</v>
      </c>
      <c r="M7394" s="11"/>
      <c r="N7394" s="24"/>
      <c r="P7394" s="32"/>
      <c r="T7394" s="19"/>
      <c r="U7394" s="3">
        <v>2123</v>
      </c>
      <c r="X7394" t="str">
        <f t="shared" si="457"/>
        <v/>
      </c>
      <c r="Z7394" t="str">
        <f t="shared" si="458"/>
        <v/>
      </c>
      <c r="AB7394" s="9"/>
      <c r="AC7394" t="s">
        <v>2896</v>
      </c>
      <c r="AD7394">
        <f t="shared" si="459"/>
        <v>1</v>
      </c>
      <c r="AF7394" s="3"/>
      <c r="AG7394" t="s">
        <v>4924</v>
      </c>
      <c r="AH7394" s="9" t="s">
        <v>4925</v>
      </c>
    </row>
    <row r="7395" spans="1:34" ht="10.95" customHeight="1" outlineLevel="1" x14ac:dyDescent="0.25">
      <c r="A7395" t="s">
        <v>678</v>
      </c>
      <c r="C7395" s="3" t="s">
        <v>12965</v>
      </c>
      <c r="D7395" s="3">
        <v>2143</v>
      </c>
      <c r="E7395" s="9">
        <v>1992</v>
      </c>
      <c r="F7395" s="7" t="s">
        <v>159</v>
      </c>
      <c r="G7395" s="7" t="s">
        <v>5401</v>
      </c>
      <c r="H7395" s="8" t="s">
        <v>160</v>
      </c>
      <c r="I7395" s="8" t="s">
        <v>7304</v>
      </c>
      <c r="J7395" s="19">
        <v>3</v>
      </c>
      <c r="K7395" s="19" t="s">
        <v>7736</v>
      </c>
      <c r="L7395" s="11">
        <v>0.7</v>
      </c>
      <c r="M7395" s="11"/>
      <c r="N7395" s="24"/>
      <c r="P7395" s="32"/>
      <c r="T7395" s="19"/>
      <c r="U7395" s="3" t="s">
        <v>1221</v>
      </c>
      <c r="X7395" t="str">
        <f t="shared" si="457"/>
        <v/>
      </c>
      <c r="Z7395" t="str">
        <f t="shared" si="458"/>
        <v/>
      </c>
      <c r="AB7395" s="9"/>
      <c r="AC7395" t="s">
        <v>160</v>
      </c>
      <c r="AD7395">
        <f t="shared" si="459"/>
        <v>0</v>
      </c>
      <c r="AF7395" s="3"/>
      <c r="AG7395" t="s">
        <v>161</v>
      </c>
      <c r="AH7395" s="9" t="s">
        <v>4925</v>
      </c>
    </row>
    <row r="7396" spans="1:34" ht="10.95" customHeight="1" outlineLevel="1" x14ac:dyDescent="0.25">
      <c r="A7396" t="s">
        <v>678</v>
      </c>
      <c r="C7396" s="3" t="s">
        <v>12965</v>
      </c>
      <c r="D7396" s="3">
        <v>2169</v>
      </c>
      <c r="E7396" s="9">
        <v>1992</v>
      </c>
      <c r="F7396" s="7" t="s">
        <v>159</v>
      </c>
      <c r="G7396" s="7" t="s">
        <v>5401</v>
      </c>
      <c r="H7396" s="8" t="s">
        <v>154</v>
      </c>
      <c r="I7396" s="8" t="s">
        <v>7317</v>
      </c>
      <c r="J7396" s="19">
        <v>1</v>
      </c>
      <c r="K7396" s="19" t="s">
        <v>7736</v>
      </c>
      <c r="L7396" s="11">
        <v>0.7</v>
      </c>
      <c r="M7396" s="11"/>
      <c r="N7396" s="24"/>
      <c r="P7396" s="32"/>
      <c r="T7396" s="19"/>
      <c r="U7396" s="3">
        <v>2146</v>
      </c>
      <c r="X7396" t="str">
        <f t="shared" si="457"/>
        <v/>
      </c>
      <c r="Z7396" t="str">
        <f t="shared" si="458"/>
        <v/>
      </c>
      <c r="AB7396" s="9"/>
      <c r="AC7396" t="s">
        <v>154</v>
      </c>
      <c r="AD7396">
        <f t="shared" si="459"/>
        <v>1</v>
      </c>
      <c r="AF7396" s="3"/>
      <c r="AG7396" t="s">
        <v>4924</v>
      </c>
      <c r="AH7396" s="9" t="s">
        <v>4925</v>
      </c>
    </row>
    <row r="7397" spans="1:34" ht="10.95" customHeight="1" outlineLevel="1" x14ac:dyDescent="0.25">
      <c r="A7397" t="s">
        <v>678</v>
      </c>
      <c r="C7397" s="3" t="s">
        <v>12965</v>
      </c>
      <c r="D7397" s="3">
        <v>2211</v>
      </c>
      <c r="E7397" s="9">
        <v>1993</v>
      </c>
      <c r="F7397" s="7" t="s">
        <v>163</v>
      </c>
      <c r="G7397" s="7" t="s">
        <v>5401</v>
      </c>
      <c r="H7397" s="8" t="s">
        <v>154</v>
      </c>
      <c r="I7397" s="8" t="s">
        <v>7305</v>
      </c>
      <c r="J7397" s="19">
        <v>1</v>
      </c>
      <c r="K7397" s="19" t="s">
        <v>7736</v>
      </c>
      <c r="L7397" s="11">
        <v>0.5</v>
      </c>
      <c r="M7397" s="11"/>
      <c r="N7397" s="24"/>
      <c r="P7397" s="32"/>
      <c r="T7397" s="19"/>
      <c r="U7397" s="3" t="s">
        <v>1222</v>
      </c>
      <c r="X7397" t="str">
        <f t="shared" si="457"/>
        <v/>
      </c>
      <c r="Z7397" t="str">
        <f t="shared" si="458"/>
        <v/>
      </c>
      <c r="AB7397" s="9"/>
      <c r="AC7397" t="s">
        <v>154</v>
      </c>
      <c r="AD7397">
        <f t="shared" si="459"/>
        <v>1</v>
      </c>
      <c r="AF7397" s="3"/>
      <c r="AG7397" t="s">
        <v>4924</v>
      </c>
      <c r="AH7397" s="9" t="s">
        <v>4613</v>
      </c>
    </row>
    <row r="7398" spans="1:34" ht="10.95" customHeight="1" outlineLevel="1" x14ac:dyDescent="0.25">
      <c r="A7398" t="s">
        <v>678</v>
      </c>
      <c r="C7398" s="3" t="s">
        <v>12965</v>
      </c>
      <c r="D7398" s="3">
        <v>2350</v>
      </c>
      <c r="E7398" s="9">
        <v>1995</v>
      </c>
      <c r="F7398" s="7" t="s">
        <v>6572</v>
      </c>
      <c r="G7398" s="7" t="s">
        <v>5401</v>
      </c>
      <c r="H7398" s="8" t="s">
        <v>1370</v>
      </c>
      <c r="I7398" s="8" t="s">
        <v>7320</v>
      </c>
      <c r="J7398" s="19">
        <v>3</v>
      </c>
      <c r="K7398" s="19" t="s">
        <v>7736</v>
      </c>
      <c r="L7398" s="11">
        <v>0.3</v>
      </c>
      <c r="M7398" s="11"/>
      <c r="N7398" s="24"/>
      <c r="P7398" s="32"/>
      <c r="T7398" s="19"/>
      <c r="U7398" s="3">
        <v>2412</v>
      </c>
      <c r="X7398" t="str">
        <f t="shared" si="457"/>
        <v/>
      </c>
      <c r="Z7398" t="str">
        <f t="shared" si="458"/>
        <v/>
      </c>
      <c r="AB7398" s="9"/>
      <c r="AC7398" t="s">
        <v>1370</v>
      </c>
      <c r="AD7398">
        <f t="shared" si="459"/>
        <v>0</v>
      </c>
      <c r="AF7398" s="3"/>
      <c r="AG7398" t="s">
        <v>1330</v>
      </c>
      <c r="AH7398" s="9" t="s">
        <v>4613</v>
      </c>
    </row>
    <row r="7399" spans="1:34" ht="10.95" customHeight="1" outlineLevel="1" x14ac:dyDescent="0.25">
      <c r="A7399" t="s">
        <v>678</v>
      </c>
      <c r="C7399" s="3" t="s">
        <v>12965</v>
      </c>
      <c r="D7399" s="3">
        <v>2351</v>
      </c>
      <c r="E7399" s="9">
        <v>1995</v>
      </c>
      <c r="F7399" s="7" t="s">
        <v>6572</v>
      </c>
      <c r="G7399" s="7" t="s">
        <v>5401</v>
      </c>
      <c r="H7399" s="8" t="s">
        <v>1370</v>
      </c>
      <c r="I7399" s="8" t="s">
        <v>7320</v>
      </c>
      <c r="J7399" s="19">
        <v>3</v>
      </c>
      <c r="K7399" s="19" t="s">
        <v>7736</v>
      </c>
      <c r="L7399" s="11">
        <v>0.3</v>
      </c>
      <c r="M7399" s="11"/>
      <c r="N7399" s="24"/>
      <c r="P7399" s="32"/>
      <c r="T7399" s="19"/>
      <c r="U7399" s="3">
        <v>2413</v>
      </c>
      <c r="X7399" t="str">
        <f t="shared" si="457"/>
        <v/>
      </c>
      <c r="Z7399" t="str">
        <f t="shared" si="458"/>
        <v/>
      </c>
      <c r="AB7399" s="9"/>
      <c r="AC7399" t="s">
        <v>1370</v>
      </c>
      <c r="AD7399">
        <f t="shared" si="459"/>
        <v>0</v>
      </c>
      <c r="AF7399" s="3"/>
      <c r="AG7399" t="s">
        <v>1330</v>
      </c>
      <c r="AH7399" s="9" t="s">
        <v>4613</v>
      </c>
    </row>
    <row r="7400" spans="1:34" ht="10.95" customHeight="1" outlineLevel="1" x14ac:dyDescent="0.25">
      <c r="A7400" t="s">
        <v>678</v>
      </c>
      <c r="C7400" s="3" t="s">
        <v>12965</v>
      </c>
      <c r="D7400" s="3">
        <v>2437</v>
      </c>
      <c r="E7400" s="9">
        <v>1996</v>
      </c>
      <c r="F7400" s="7" t="s">
        <v>164</v>
      </c>
      <c r="G7400" s="7" t="s">
        <v>5401</v>
      </c>
      <c r="H7400" s="8" t="s">
        <v>759</v>
      </c>
      <c r="I7400" s="8" t="s">
        <v>7321</v>
      </c>
      <c r="J7400" s="19">
        <v>1</v>
      </c>
      <c r="K7400" s="19" t="s">
        <v>7736</v>
      </c>
      <c r="L7400" s="11">
        <v>0.8</v>
      </c>
      <c r="M7400" s="11"/>
      <c r="N7400" s="24"/>
      <c r="P7400" s="32"/>
      <c r="T7400" s="19"/>
      <c r="U7400" s="3"/>
      <c r="X7400" t="str">
        <f t="shared" si="457"/>
        <v/>
      </c>
      <c r="Z7400" t="str">
        <f t="shared" si="458"/>
        <v/>
      </c>
      <c r="AB7400" s="9"/>
      <c r="AC7400" t="s">
        <v>759</v>
      </c>
      <c r="AD7400">
        <f t="shared" si="459"/>
        <v>0</v>
      </c>
      <c r="AF7400" s="3"/>
      <c r="AH7400" s="9"/>
    </row>
    <row r="7401" spans="1:34" ht="10.95" customHeight="1" outlineLevel="1" x14ac:dyDescent="0.25">
      <c r="A7401" t="s">
        <v>678</v>
      </c>
      <c r="C7401" s="3" t="s">
        <v>12965</v>
      </c>
      <c r="D7401" s="3">
        <v>2444</v>
      </c>
      <c r="E7401" s="9">
        <v>1996</v>
      </c>
      <c r="F7401" s="7" t="s">
        <v>164</v>
      </c>
      <c r="G7401" s="7" t="s">
        <v>5401</v>
      </c>
      <c r="H7401" s="8" t="s">
        <v>7322</v>
      </c>
      <c r="I7401" s="8" t="s">
        <v>7323</v>
      </c>
      <c r="J7401" s="19">
        <v>3</v>
      </c>
      <c r="K7401" s="19" t="s">
        <v>7736</v>
      </c>
      <c r="L7401" s="11">
        <v>1.5</v>
      </c>
      <c r="M7401" s="11"/>
      <c r="N7401" s="24"/>
      <c r="P7401" s="32"/>
      <c r="T7401" s="19"/>
      <c r="U7401" s="3"/>
      <c r="X7401" t="str">
        <f t="shared" si="457"/>
        <v/>
      </c>
      <c r="Z7401" t="str">
        <f t="shared" si="458"/>
        <v/>
      </c>
      <c r="AB7401" s="9"/>
      <c r="AC7401" t="s">
        <v>7322</v>
      </c>
      <c r="AD7401">
        <f t="shared" si="459"/>
        <v>1</v>
      </c>
      <c r="AF7401" s="3"/>
      <c r="AH7401" s="9"/>
    </row>
    <row r="7402" spans="1:34" ht="10.95" customHeight="1" outlineLevel="1" x14ac:dyDescent="0.25">
      <c r="A7402" t="s">
        <v>678</v>
      </c>
      <c r="C7402" s="3" t="s">
        <v>12965</v>
      </c>
      <c r="D7402" s="3">
        <v>2454</v>
      </c>
      <c r="E7402" s="9">
        <v>1996</v>
      </c>
      <c r="F7402" s="7" t="s">
        <v>164</v>
      </c>
      <c r="G7402" s="7" t="s">
        <v>5401</v>
      </c>
      <c r="H7402" s="8" t="s">
        <v>4364</v>
      </c>
      <c r="I7402" s="8" t="s">
        <v>7324</v>
      </c>
      <c r="J7402" s="19">
        <v>3</v>
      </c>
      <c r="K7402" s="19" t="s">
        <v>7736</v>
      </c>
      <c r="L7402" s="11">
        <v>0.4</v>
      </c>
      <c r="M7402" s="11"/>
      <c r="N7402" s="24"/>
      <c r="P7402" s="32"/>
      <c r="T7402" s="19"/>
      <c r="U7402" s="3">
        <v>2537</v>
      </c>
      <c r="X7402" t="str">
        <f t="shared" si="457"/>
        <v/>
      </c>
      <c r="Z7402" t="str">
        <f t="shared" si="458"/>
        <v/>
      </c>
      <c r="AB7402" s="9"/>
      <c r="AC7402" t="s">
        <v>4364</v>
      </c>
      <c r="AD7402">
        <f t="shared" si="459"/>
        <v>1</v>
      </c>
      <c r="AF7402" s="3"/>
      <c r="AG7402" t="s">
        <v>4924</v>
      </c>
      <c r="AH7402" s="9" t="s">
        <v>4613</v>
      </c>
    </row>
    <row r="7403" spans="1:34" ht="10.95" customHeight="1" outlineLevel="1" x14ac:dyDescent="0.25">
      <c r="A7403" t="s">
        <v>678</v>
      </c>
      <c r="C7403" s="3" t="s">
        <v>12965</v>
      </c>
      <c r="D7403" s="3">
        <v>2459</v>
      </c>
      <c r="E7403" s="9">
        <v>1996</v>
      </c>
      <c r="F7403" s="7" t="s">
        <v>164</v>
      </c>
      <c r="G7403" s="7" t="s">
        <v>5401</v>
      </c>
      <c r="H7403" s="8" t="s">
        <v>1329</v>
      </c>
      <c r="I7403" s="8" t="s">
        <v>7325</v>
      </c>
      <c r="J7403" s="19">
        <v>3</v>
      </c>
      <c r="K7403" s="19" t="s">
        <v>7736</v>
      </c>
      <c r="L7403" s="11">
        <v>0.8</v>
      </c>
      <c r="M7403" s="11"/>
      <c r="N7403" s="24"/>
      <c r="P7403" s="32"/>
      <c r="T7403" s="19"/>
      <c r="U7403" s="3"/>
      <c r="X7403" t="str">
        <f t="shared" si="457"/>
        <v/>
      </c>
      <c r="Z7403" t="str">
        <f t="shared" si="458"/>
        <v/>
      </c>
      <c r="AB7403" s="9"/>
      <c r="AC7403" t="s">
        <v>1329</v>
      </c>
      <c r="AD7403">
        <f t="shared" si="459"/>
        <v>0</v>
      </c>
      <c r="AF7403" s="3"/>
      <c r="AH7403" s="9"/>
    </row>
    <row r="7404" spans="1:34" ht="10.95" customHeight="1" outlineLevel="1" x14ac:dyDescent="0.25">
      <c r="A7404" t="s">
        <v>678</v>
      </c>
      <c r="C7404" s="3" t="s">
        <v>12965</v>
      </c>
      <c r="D7404" s="3">
        <v>2464</v>
      </c>
      <c r="E7404" s="9">
        <v>1996</v>
      </c>
      <c r="F7404" s="7" t="s">
        <v>6571</v>
      </c>
      <c r="G7404" s="7" t="s">
        <v>5401</v>
      </c>
      <c r="H7404" s="8" t="s">
        <v>2895</v>
      </c>
      <c r="I7404" s="8" t="s">
        <v>7329</v>
      </c>
      <c r="J7404" s="19">
        <v>3</v>
      </c>
      <c r="K7404" s="19" t="s">
        <v>7736</v>
      </c>
      <c r="L7404" s="11">
        <v>0.35</v>
      </c>
      <c r="M7404" s="11"/>
      <c r="N7404" s="24"/>
      <c r="P7404" s="32"/>
      <c r="R7404">
        <v>1</v>
      </c>
      <c r="S7404">
        <v>1</v>
      </c>
      <c r="T7404" s="19"/>
      <c r="U7404" s="3">
        <v>2541</v>
      </c>
      <c r="X7404" t="str">
        <f t="shared" si="457"/>
        <v/>
      </c>
      <c r="Z7404" t="str">
        <f t="shared" si="458"/>
        <v/>
      </c>
      <c r="AB7404" s="9"/>
      <c r="AC7404" t="s">
        <v>2895</v>
      </c>
      <c r="AD7404">
        <f t="shared" si="459"/>
        <v>1</v>
      </c>
      <c r="AF7404" s="3"/>
      <c r="AG7404" t="s">
        <v>4924</v>
      </c>
      <c r="AH7404" s="9" t="s">
        <v>4925</v>
      </c>
    </row>
    <row r="7405" spans="1:34" ht="10.95" customHeight="1" outlineLevel="1" x14ac:dyDescent="0.25">
      <c r="A7405" t="s">
        <v>678</v>
      </c>
      <c r="C7405" s="3" t="s">
        <v>12965</v>
      </c>
      <c r="D7405" s="3" t="s">
        <v>7326</v>
      </c>
      <c r="E7405" s="9">
        <v>1996</v>
      </c>
      <c r="F7405" s="7" t="s">
        <v>2104</v>
      </c>
      <c r="G7405" s="7" t="s">
        <v>5401</v>
      </c>
      <c r="H7405" s="8" t="s">
        <v>5402</v>
      </c>
      <c r="I7405" s="8" t="s">
        <v>7329</v>
      </c>
      <c r="J7405" s="19">
        <v>3</v>
      </c>
      <c r="K7405" s="19" t="s">
        <v>7736</v>
      </c>
      <c r="L7405" s="11">
        <v>3.4</v>
      </c>
      <c r="M7405" s="11"/>
      <c r="N7405" s="24"/>
      <c r="P7405" s="32"/>
      <c r="T7405" s="19"/>
      <c r="U7405" s="3" t="s">
        <v>2102</v>
      </c>
      <c r="X7405" t="str">
        <f t="shared" si="457"/>
        <v/>
      </c>
      <c r="Z7405" t="str">
        <f t="shared" si="458"/>
        <v/>
      </c>
      <c r="AB7405" s="9"/>
      <c r="AC7405" t="s">
        <v>5402</v>
      </c>
      <c r="AD7405">
        <f t="shared" si="459"/>
        <v>1</v>
      </c>
      <c r="AF7405" s="3"/>
      <c r="AG7405" t="s">
        <v>4924</v>
      </c>
      <c r="AH7405" s="9" t="s">
        <v>4925</v>
      </c>
    </row>
    <row r="7406" spans="1:34" ht="10.95" customHeight="1" outlineLevel="1" collapsed="1" x14ac:dyDescent="0.25">
      <c r="A7406" t="s">
        <v>678</v>
      </c>
      <c r="C7406" s="3" t="s">
        <v>12965</v>
      </c>
      <c r="D7406" s="3">
        <v>2466</v>
      </c>
      <c r="E7406" s="9">
        <v>1996</v>
      </c>
      <c r="F7406" s="7" t="s">
        <v>6572</v>
      </c>
      <c r="G7406" s="7" t="s">
        <v>5401</v>
      </c>
      <c r="H7406" s="8" t="s">
        <v>2894</v>
      </c>
      <c r="I7406" s="8" t="s">
        <v>7329</v>
      </c>
      <c r="J7406" s="19">
        <v>1</v>
      </c>
      <c r="K7406" s="19" t="s">
        <v>7736</v>
      </c>
      <c r="L7406" s="11">
        <v>0.35</v>
      </c>
      <c r="M7406" s="11"/>
      <c r="N7406" s="24"/>
      <c r="P7406" s="32"/>
      <c r="T7406" s="19"/>
      <c r="U7406" s="3">
        <v>2543</v>
      </c>
      <c r="X7406" t="str">
        <f t="shared" si="457"/>
        <v/>
      </c>
      <c r="Z7406" t="str">
        <f t="shared" si="458"/>
        <v/>
      </c>
      <c r="AB7406" s="9"/>
      <c r="AC7406" t="s">
        <v>2894</v>
      </c>
      <c r="AD7406">
        <f t="shared" si="459"/>
        <v>1</v>
      </c>
      <c r="AF7406" s="3"/>
      <c r="AG7406" t="s">
        <v>4924</v>
      </c>
      <c r="AH7406" s="9" t="s">
        <v>4925</v>
      </c>
    </row>
    <row r="7407" spans="1:34" ht="10.95" customHeight="1" outlineLevel="1" x14ac:dyDescent="0.25">
      <c r="A7407" t="s">
        <v>678</v>
      </c>
      <c r="C7407" s="3" t="s">
        <v>12965</v>
      </c>
      <c r="D7407" s="3" t="s">
        <v>7327</v>
      </c>
      <c r="E7407" s="9">
        <v>1996</v>
      </c>
      <c r="F7407" s="7" t="s">
        <v>2105</v>
      </c>
      <c r="G7407" s="7" t="s">
        <v>5401</v>
      </c>
      <c r="H7407" s="8" t="s">
        <v>5402</v>
      </c>
      <c r="I7407" s="8" t="s">
        <v>7329</v>
      </c>
      <c r="J7407" s="19">
        <v>1</v>
      </c>
      <c r="K7407" s="19" t="s">
        <v>7736</v>
      </c>
      <c r="L7407" s="11">
        <v>3.4</v>
      </c>
      <c r="M7407" s="11"/>
      <c r="N7407" s="24"/>
      <c r="P7407" s="32"/>
      <c r="T7407" s="19"/>
      <c r="U7407" s="3" t="s">
        <v>2103</v>
      </c>
      <c r="X7407" t="str">
        <f t="shared" si="457"/>
        <v/>
      </c>
      <c r="Z7407" t="str">
        <f t="shared" si="458"/>
        <v/>
      </c>
      <c r="AB7407" s="9"/>
      <c r="AC7407" t="s">
        <v>5402</v>
      </c>
      <c r="AD7407">
        <f t="shared" si="459"/>
        <v>1</v>
      </c>
      <c r="AF7407" s="3"/>
      <c r="AG7407" t="s">
        <v>4924</v>
      </c>
      <c r="AH7407" s="9" t="s">
        <v>4925</v>
      </c>
    </row>
    <row r="7408" spans="1:34" ht="10.95" customHeight="1" outlineLevel="1" x14ac:dyDescent="0.25">
      <c r="A7408" t="s">
        <v>678</v>
      </c>
      <c r="C7408" s="3" t="s">
        <v>12965</v>
      </c>
      <c r="D7408" s="3">
        <v>2468</v>
      </c>
      <c r="E7408" s="9">
        <v>1996</v>
      </c>
      <c r="F7408" s="7" t="s">
        <v>4091</v>
      </c>
      <c r="G7408" s="7" t="s">
        <v>5401</v>
      </c>
      <c r="H7408" s="8" t="s">
        <v>2893</v>
      </c>
      <c r="I7408" s="8" t="s">
        <v>7329</v>
      </c>
      <c r="J7408" s="19">
        <v>3</v>
      </c>
      <c r="K7408" s="19" t="s">
        <v>7736</v>
      </c>
      <c r="L7408" s="11">
        <v>5</v>
      </c>
      <c r="M7408" s="11"/>
      <c r="N7408" s="24"/>
      <c r="P7408" s="32"/>
      <c r="T7408" s="19"/>
      <c r="U7408" s="3">
        <v>2545</v>
      </c>
      <c r="X7408" t="str">
        <f t="shared" si="457"/>
        <v/>
      </c>
      <c r="Z7408" t="str">
        <f t="shared" si="458"/>
        <v/>
      </c>
      <c r="AB7408" s="9"/>
      <c r="AC7408" t="s">
        <v>2893</v>
      </c>
      <c r="AD7408">
        <f t="shared" si="459"/>
        <v>1</v>
      </c>
      <c r="AF7408" s="3"/>
      <c r="AG7408" t="s">
        <v>4924</v>
      </c>
      <c r="AH7408" s="9" t="s">
        <v>4925</v>
      </c>
    </row>
    <row r="7409" spans="1:34" ht="10.95" customHeight="1" outlineLevel="1" x14ac:dyDescent="0.25">
      <c r="A7409" t="s">
        <v>678</v>
      </c>
      <c r="C7409" s="3" t="s">
        <v>12965</v>
      </c>
      <c r="D7409" s="3" t="s">
        <v>7328</v>
      </c>
      <c r="E7409" s="9">
        <v>1996</v>
      </c>
      <c r="F7409" s="7" t="s">
        <v>7331</v>
      </c>
      <c r="G7409" s="7" t="s">
        <v>5401</v>
      </c>
      <c r="H7409" s="8" t="s">
        <v>5402</v>
      </c>
      <c r="I7409" s="8" t="s">
        <v>7329</v>
      </c>
      <c r="J7409" s="19">
        <v>3</v>
      </c>
      <c r="K7409" s="19" t="s">
        <v>7736</v>
      </c>
      <c r="L7409" s="11">
        <v>3.4</v>
      </c>
      <c r="M7409" s="11"/>
      <c r="N7409" s="24"/>
      <c r="P7409" s="32"/>
      <c r="T7409" s="19"/>
      <c r="U7409" s="3" t="s">
        <v>4755</v>
      </c>
      <c r="X7409" t="str">
        <f t="shared" si="457"/>
        <v/>
      </c>
      <c r="Z7409" t="str">
        <f t="shared" si="458"/>
        <v/>
      </c>
      <c r="AB7409" s="9"/>
      <c r="AC7409" t="s">
        <v>5402</v>
      </c>
      <c r="AD7409">
        <f t="shared" si="459"/>
        <v>1</v>
      </c>
      <c r="AF7409" s="3"/>
      <c r="AG7409" t="s">
        <v>4924</v>
      </c>
      <c r="AH7409" s="9" t="s">
        <v>4925</v>
      </c>
    </row>
    <row r="7410" spans="1:34" ht="10.95" customHeight="1" outlineLevel="1" x14ac:dyDescent="0.25">
      <c r="A7410" t="s">
        <v>678</v>
      </c>
      <c r="C7410" s="3" t="s">
        <v>12965</v>
      </c>
      <c r="D7410" s="3">
        <v>2489</v>
      </c>
      <c r="E7410" s="9">
        <v>1997</v>
      </c>
      <c r="F7410" s="7" t="s">
        <v>4400</v>
      </c>
      <c r="G7410" s="7" t="s">
        <v>5401</v>
      </c>
      <c r="H7410" s="8" t="s">
        <v>5402</v>
      </c>
      <c r="I7410" s="8" t="s">
        <v>7305</v>
      </c>
      <c r="J7410" s="19">
        <v>1</v>
      </c>
      <c r="K7410" s="19" t="s">
        <v>7736</v>
      </c>
      <c r="L7410" s="11">
        <v>3.5</v>
      </c>
      <c r="M7410" s="11"/>
      <c r="N7410" s="24"/>
      <c r="P7410" s="32"/>
      <c r="T7410" s="19"/>
      <c r="U7410" s="3" t="s">
        <v>6872</v>
      </c>
      <c r="X7410" t="str">
        <f t="shared" si="457"/>
        <v/>
      </c>
      <c r="Z7410" t="str">
        <f t="shared" si="458"/>
        <v/>
      </c>
      <c r="AB7410" s="9"/>
      <c r="AC7410" t="s">
        <v>5402</v>
      </c>
      <c r="AD7410">
        <f t="shared" si="459"/>
        <v>1</v>
      </c>
      <c r="AF7410" s="3"/>
      <c r="AH7410" s="9"/>
    </row>
    <row r="7411" spans="1:34" ht="10.95" customHeight="1" outlineLevel="1" x14ac:dyDescent="0.25">
      <c r="A7411" t="s">
        <v>678</v>
      </c>
      <c r="C7411" s="3" t="s">
        <v>12965</v>
      </c>
      <c r="D7411" s="3">
        <v>2490</v>
      </c>
      <c r="E7411" s="9">
        <v>1997</v>
      </c>
      <c r="F7411" s="7" t="s">
        <v>164</v>
      </c>
      <c r="G7411" s="7" t="s">
        <v>5401</v>
      </c>
      <c r="H7411" s="8" t="s">
        <v>154</v>
      </c>
      <c r="I7411" s="8" t="s">
        <v>7305</v>
      </c>
      <c r="J7411" s="19">
        <v>1</v>
      </c>
      <c r="K7411" s="19" t="s">
        <v>7736</v>
      </c>
      <c r="L7411" s="11">
        <v>0.3</v>
      </c>
      <c r="M7411" s="11"/>
      <c r="N7411" s="24"/>
      <c r="P7411" s="32"/>
      <c r="S7411">
        <v>1</v>
      </c>
      <c r="T7411" s="19"/>
      <c r="U7411" s="3" t="s">
        <v>1223</v>
      </c>
      <c r="X7411" t="str">
        <f t="shared" si="457"/>
        <v/>
      </c>
      <c r="Z7411" t="str">
        <f t="shared" si="458"/>
        <v/>
      </c>
      <c r="AB7411" s="9"/>
      <c r="AC7411" t="s">
        <v>154</v>
      </c>
      <c r="AD7411">
        <f t="shared" si="459"/>
        <v>1</v>
      </c>
      <c r="AF7411" s="3"/>
      <c r="AG7411" t="s">
        <v>4924</v>
      </c>
      <c r="AH7411" s="9" t="s">
        <v>4613</v>
      </c>
    </row>
    <row r="7412" spans="1:34" ht="10.95" customHeight="1" outlineLevel="1" x14ac:dyDescent="0.25">
      <c r="A7412" t="s">
        <v>678</v>
      </c>
      <c r="C7412" s="3" t="s">
        <v>12965</v>
      </c>
      <c r="D7412" s="3">
        <v>2491</v>
      </c>
      <c r="E7412" s="9">
        <v>1997</v>
      </c>
      <c r="F7412" s="7" t="s">
        <v>164</v>
      </c>
      <c r="G7412" s="7" t="s">
        <v>5401</v>
      </c>
      <c r="H7412" s="8" t="s">
        <v>154</v>
      </c>
      <c r="I7412" s="8" t="s">
        <v>7305</v>
      </c>
      <c r="J7412" s="19">
        <v>1</v>
      </c>
      <c r="K7412" s="19" t="s">
        <v>7736</v>
      </c>
      <c r="L7412" s="11">
        <v>0.3</v>
      </c>
      <c r="M7412" s="11"/>
      <c r="N7412" s="24"/>
      <c r="P7412" s="32"/>
      <c r="T7412" s="19"/>
      <c r="U7412" s="3" t="s">
        <v>1224</v>
      </c>
      <c r="X7412" t="str">
        <f t="shared" si="457"/>
        <v/>
      </c>
      <c r="Z7412" t="str">
        <f t="shared" si="458"/>
        <v/>
      </c>
      <c r="AB7412" s="9"/>
      <c r="AC7412" t="s">
        <v>154</v>
      </c>
      <c r="AD7412">
        <f t="shared" si="459"/>
        <v>1</v>
      </c>
      <c r="AF7412" s="3"/>
      <c r="AG7412" t="s">
        <v>4924</v>
      </c>
      <c r="AH7412" s="9" t="s">
        <v>4613</v>
      </c>
    </row>
    <row r="7413" spans="1:34" ht="10.95" customHeight="1" outlineLevel="1" x14ac:dyDescent="0.25">
      <c r="A7413" t="s">
        <v>678</v>
      </c>
      <c r="C7413" s="3" t="s">
        <v>12965</v>
      </c>
      <c r="D7413" s="3" t="s">
        <v>7330</v>
      </c>
      <c r="E7413" s="9">
        <v>1997</v>
      </c>
      <c r="F7413" s="7" t="s">
        <v>165</v>
      </c>
      <c r="G7413" s="7" t="s">
        <v>5401</v>
      </c>
      <c r="H7413" s="8" t="s">
        <v>154</v>
      </c>
      <c r="I7413" s="8" t="s">
        <v>7305</v>
      </c>
      <c r="J7413" s="19">
        <v>1</v>
      </c>
      <c r="K7413" s="19" t="s">
        <v>7736</v>
      </c>
      <c r="L7413" s="11">
        <v>1.8</v>
      </c>
      <c r="M7413" s="11"/>
      <c r="N7413" s="24"/>
      <c r="P7413" s="32"/>
      <c r="T7413" s="19"/>
      <c r="U7413" s="3" t="s">
        <v>1225</v>
      </c>
      <c r="X7413" t="str">
        <f t="shared" si="457"/>
        <v/>
      </c>
      <c r="Z7413" t="str">
        <f t="shared" si="458"/>
        <v/>
      </c>
      <c r="AB7413" s="9"/>
      <c r="AC7413" t="s">
        <v>154</v>
      </c>
      <c r="AD7413">
        <f t="shared" si="459"/>
        <v>1</v>
      </c>
      <c r="AF7413" s="3"/>
      <c r="AG7413" t="s">
        <v>4924</v>
      </c>
      <c r="AH7413" s="9" t="s">
        <v>4925</v>
      </c>
    </row>
    <row r="7414" spans="1:34" ht="10.95" customHeight="1" outlineLevel="1" x14ac:dyDescent="0.25">
      <c r="A7414" t="s">
        <v>678</v>
      </c>
      <c r="C7414" s="3" t="s">
        <v>12965</v>
      </c>
      <c r="D7414" s="3">
        <v>2500</v>
      </c>
      <c r="E7414" s="9">
        <v>1997</v>
      </c>
      <c r="F7414" s="7" t="s">
        <v>4400</v>
      </c>
      <c r="G7414" s="7" t="s">
        <v>5401</v>
      </c>
      <c r="H7414" s="8" t="s">
        <v>1322</v>
      </c>
      <c r="I7414" s="8" t="s">
        <v>7279</v>
      </c>
      <c r="J7414" s="19">
        <v>1</v>
      </c>
      <c r="K7414" s="19" t="s">
        <v>7736</v>
      </c>
      <c r="L7414" s="11">
        <v>0.8</v>
      </c>
      <c r="M7414" s="11"/>
      <c r="N7414" s="24"/>
      <c r="P7414" s="32"/>
      <c r="T7414" s="19"/>
      <c r="U7414" s="3">
        <v>2570</v>
      </c>
      <c r="X7414" t="str">
        <f t="shared" si="457"/>
        <v/>
      </c>
      <c r="Z7414" t="str">
        <f t="shared" si="458"/>
        <v/>
      </c>
      <c r="AB7414" s="9"/>
      <c r="AC7414" t="s">
        <v>1322</v>
      </c>
      <c r="AD7414">
        <f t="shared" si="459"/>
        <v>0</v>
      </c>
      <c r="AF7414" s="3"/>
      <c r="AG7414" t="s">
        <v>1323</v>
      </c>
      <c r="AH7414" s="9" t="s">
        <v>4613</v>
      </c>
    </row>
    <row r="7415" spans="1:34" ht="10.95" customHeight="1" outlineLevel="1" x14ac:dyDescent="0.25">
      <c r="A7415" t="s">
        <v>678</v>
      </c>
      <c r="C7415" s="3" t="s">
        <v>12965</v>
      </c>
      <c r="D7415" s="3">
        <v>2524</v>
      </c>
      <c r="E7415" s="9">
        <v>1997</v>
      </c>
      <c r="F7415" s="7" t="s">
        <v>164</v>
      </c>
      <c r="G7415" s="7" t="s">
        <v>5401</v>
      </c>
      <c r="H7415" s="8" t="s">
        <v>6761</v>
      </c>
      <c r="I7415" s="8" t="s">
        <v>7332</v>
      </c>
      <c r="J7415" s="19">
        <v>3</v>
      </c>
      <c r="K7415" s="19" t="s">
        <v>7736</v>
      </c>
      <c r="L7415" s="11">
        <v>0.8</v>
      </c>
      <c r="M7415" s="11"/>
      <c r="N7415" s="24"/>
      <c r="P7415" s="32"/>
      <c r="T7415" s="19"/>
      <c r="U7415" s="3">
        <v>2578</v>
      </c>
      <c r="X7415" t="str">
        <f t="shared" si="457"/>
        <v/>
      </c>
      <c r="Z7415" t="str">
        <f t="shared" si="458"/>
        <v/>
      </c>
      <c r="AB7415" s="9"/>
      <c r="AC7415" t="s">
        <v>6761</v>
      </c>
      <c r="AD7415">
        <f t="shared" si="459"/>
        <v>1</v>
      </c>
      <c r="AF7415" s="3"/>
      <c r="AG7415" t="s">
        <v>4924</v>
      </c>
      <c r="AH7415" s="9" t="s">
        <v>4613</v>
      </c>
    </row>
    <row r="7416" spans="1:34" ht="10.95" customHeight="1" outlineLevel="1" x14ac:dyDescent="0.25">
      <c r="A7416" t="s">
        <v>678</v>
      </c>
      <c r="C7416" s="3" t="s">
        <v>12965</v>
      </c>
      <c r="D7416" s="3">
        <v>2526</v>
      </c>
      <c r="E7416" s="9">
        <v>1997</v>
      </c>
      <c r="F7416" s="7" t="s">
        <v>164</v>
      </c>
      <c r="G7416" s="7" t="s">
        <v>5401</v>
      </c>
      <c r="H7416" s="8" t="s">
        <v>7334</v>
      </c>
      <c r="I7416" s="8" t="s">
        <v>7335</v>
      </c>
      <c r="J7416" s="19">
        <v>3</v>
      </c>
      <c r="K7416" s="19" t="s">
        <v>7736</v>
      </c>
      <c r="L7416" s="11">
        <v>0.6</v>
      </c>
      <c r="M7416" s="11"/>
      <c r="N7416" s="24"/>
      <c r="P7416" s="32"/>
      <c r="T7416" s="19"/>
      <c r="U7416" s="3" t="s">
        <v>7333</v>
      </c>
      <c r="X7416" t="str">
        <f t="shared" si="457"/>
        <v/>
      </c>
      <c r="Z7416" t="str">
        <f t="shared" si="458"/>
        <v/>
      </c>
      <c r="AB7416" s="9"/>
      <c r="AC7416" t="s">
        <v>7334</v>
      </c>
      <c r="AD7416">
        <f t="shared" si="459"/>
        <v>0</v>
      </c>
      <c r="AF7416" s="3"/>
      <c r="AH7416" s="9"/>
    </row>
    <row r="7417" spans="1:34" ht="10.95" customHeight="1" outlineLevel="1" x14ac:dyDescent="0.25">
      <c r="A7417" t="s">
        <v>678</v>
      </c>
      <c r="C7417" s="3" t="s">
        <v>12965</v>
      </c>
      <c r="D7417" s="3">
        <v>2533</v>
      </c>
      <c r="E7417" s="9">
        <v>1997</v>
      </c>
      <c r="F7417" s="7" t="s">
        <v>6571</v>
      </c>
      <c r="G7417" s="7" t="s">
        <v>5401</v>
      </c>
      <c r="H7417" s="8" t="s">
        <v>1371</v>
      </c>
      <c r="I7417" s="8" t="s">
        <v>7336</v>
      </c>
      <c r="J7417" s="19">
        <v>3</v>
      </c>
      <c r="K7417" s="19" t="s">
        <v>7736</v>
      </c>
      <c r="L7417" s="11">
        <v>0.6</v>
      </c>
      <c r="M7417" s="11"/>
      <c r="N7417" s="24"/>
      <c r="P7417" s="32"/>
      <c r="T7417" s="19"/>
      <c r="U7417" s="3"/>
      <c r="X7417" t="str">
        <f t="shared" si="457"/>
        <v/>
      </c>
      <c r="Z7417" t="str">
        <f t="shared" si="458"/>
        <v/>
      </c>
      <c r="AB7417" s="9"/>
      <c r="AC7417" t="s">
        <v>1371</v>
      </c>
      <c r="AD7417">
        <f t="shared" si="459"/>
        <v>1</v>
      </c>
      <c r="AF7417" s="3"/>
      <c r="AG7417" t="s">
        <v>4924</v>
      </c>
      <c r="AH7417" s="9" t="s">
        <v>4613</v>
      </c>
    </row>
    <row r="7418" spans="1:34" ht="10.95" customHeight="1" outlineLevel="1" x14ac:dyDescent="0.25">
      <c r="A7418" t="s">
        <v>678</v>
      </c>
      <c r="C7418" s="3" t="s">
        <v>12965</v>
      </c>
      <c r="D7418" s="3">
        <v>2535</v>
      </c>
      <c r="E7418" s="9">
        <v>1997</v>
      </c>
      <c r="F7418" s="7" t="s">
        <v>6572</v>
      </c>
      <c r="G7418" s="7" t="s">
        <v>5401</v>
      </c>
      <c r="H7418" s="8" t="s">
        <v>1371</v>
      </c>
      <c r="I7418" s="8" t="s">
        <v>7336</v>
      </c>
      <c r="J7418" s="19">
        <v>3</v>
      </c>
      <c r="K7418" s="19" t="s">
        <v>7736</v>
      </c>
      <c r="L7418" s="11">
        <v>0.4</v>
      </c>
      <c r="M7418" s="11"/>
      <c r="N7418" s="24"/>
      <c r="P7418" s="32"/>
      <c r="T7418" s="19"/>
      <c r="U7418" s="3">
        <v>2582</v>
      </c>
      <c r="X7418" t="str">
        <f t="shared" si="457"/>
        <v/>
      </c>
      <c r="Z7418" t="str">
        <f t="shared" si="458"/>
        <v/>
      </c>
      <c r="AB7418" s="9"/>
      <c r="AC7418" t="s">
        <v>1371</v>
      </c>
      <c r="AD7418">
        <f t="shared" si="459"/>
        <v>1</v>
      </c>
      <c r="AF7418" s="3"/>
      <c r="AG7418" t="s">
        <v>4924</v>
      </c>
      <c r="AH7418" s="9" t="s">
        <v>4613</v>
      </c>
    </row>
    <row r="7419" spans="1:34" ht="10.95" customHeight="1" outlineLevel="1" x14ac:dyDescent="0.25">
      <c r="A7419" t="s">
        <v>678</v>
      </c>
      <c r="C7419" s="3" t="s">
        <v>12965</v>
      </c>
      <c r="D7419" s="3">
        <v>2599</v>
      </c>
      <c r="E7419" s="9">
        <v>1998</v>
      </c>
      <c r="F7419" s="7" t="s">
        <v>164</v>
      </c>
      <c r="G7419" s="7" t="s">
        <v>5401</v>
      </c>
      <c r="H7419" s="8" t="s">
        <v>2061</v>
      </c>
      <c r="I7419" s="8" t="s">
        <v>7318</v>
      </c>
      <c r="J7419" s="19">
        <v>1</v>
      </c>
      <c r="K7419" s="19" t="s">
        <v>7736</v>
      </c>
      <c r="L7419" s="11">
        <v>0.9</v>
      </c>
      <c r="M7419" s="11"/>
      <c r="N7419" s="24"/>
      <c r="P7419" s="32"/>
      <c r="S7419">
        <v>1</v>
      </c>
      <c r="T7419" s="19"/>
      <c r="U7419" s="3" t="s">
        <v>1226</v>
      </c>
      <c r="X7419" t="str">
        <f t="shared" si="457"/>
        <v/>
      </c>
      <c r="Z7419" t="str">
        <f t="shared" si="458"/>
        <v/>
      </c>
      <c r="AB7419" s="9"/>
      <c r="AC7419" t="s">
        <v>2061</v>
      </c>
      <c r="AD7419">
        <f t="shared" si="459"/>
        <v>0</v>
      </c>
      <c r="AF7419" s="3"/>
      <c r="AG7419" t="s">
        <v>2062</v>
      </c>
      <c r="AH7419" s="9" t="s">
        <v>4613</v>
      </c>
    </row>
    <row r="7420" spans="1:34" ht="10.95" customHeight="1" outlineLevel="1" x14ac:dyDescent="0.25">
      <c r="A7420" t="s">
        <v>678</v>
      </c>
      <c r="C7420" s="3" t="s">
        <v>12965</v>
      </c>
      <c r="D7420" s="3">
        <v>2603</v>
      </c>
      <c r="E7420" s="9">
        <v>1998</v>
      </c>
      <c r="F7420" s="7" t="s">
        <v>164</v>
      </c>
      <c r="G7420" s="7" t="s">
        <v>5401</v>
      </c>
      <c r="H7420" s="8" t="s">
        <v>6531</v>
      </c>
      <c r="I7420" s="8" t="s">
        <v>7337</v>
      </c>
      <c r="J7420" s="19">
        <v>3</v>
      </c>
      <c r="K7420" s="19" t="s">
        <v>7736</v>
      </c>
      <c r="L7420" s="11">
        <v>1</v>
      </c>
      <c r="M7420" s="11"/>
      <c r="N7420" s="24"/>
      <c r="P7420" s="32"/>
      <c r="T7420" s="19"/>
      <c r="U7420" s="3" t="s">
        <v>1227</v>
      </c>
      <c r="X7420" t="str">
        <f t="shared" si="457"/>
        <v/>
      </c>
      <c r="Z7420" t="str">
        <f t="shared" si="458"/>
        <v/>
      </c>
      <c r="AB7420" s="9"/>
      <c r="AC7420" t="s">
        <v>6531</v>
      </c>
      <c r="AD7420">
        <f t="shared" si="459"/>
        <v>0</v>
      </c>
      <c r="AF7420" s="3"/>
      <c r="AG7420" t="s">
        <v>5024</v>
      </c>
      <c r="AH7420" s="9" t="s">
        <v>4613</v>
      </c>
    </row>
    <row r="7421" spans="1:34" ht="10.95" customHeight="1" outlineLevel="1" x14ac:dyDescent="0.25">
      <c r="A7421" t="s">
        <v>678</v>
      </c>
      <c r="C7421" s="3" t="s">
        <v>12965</v>
      </c>
      <c r="D7421" s="3">
        <v>2604</v>
      </c>
      <c r="E7421" s="9">
        <v>1998</v>
      </c>
      <c r="F7421" s="7" t="s">
        <v>164</v>
      </c>
      <c r="G7421" s="7" t="s">
        <v>5401</v>
      </c>
      <c r="H7421" s="8" t="s">
        <v>6533</v>
      </c>
      <c r="I7421" s="8" t="s">
        <v>7338</v>
      </c>
      <c r="J7421" s="19">
        <v>3</v>
      </c>
      <c r="K7421" s="19" t="s">
        <v>7736</v>
      </c>
      <c r="L7421" s="11">
        <v>0.9</v>
      </c>
      <c r="M7421" s="11"/>
      <c r="N7421" s="24"/>
      <c r="P7421" s="32"/>
      <c r="T7421" s="19"/>
      <c r="U7421" s="3" t="s">
        <v>1228</v>
      </c>
      <c r="X7421" t="str">
        <f t="shared" si="457"/>
        <v/>
      </c>
      <c r="Z7421" t="str">
        <f t="shared" si="458"/>
        <v/>
      </c>
      <c r="AB7421" s="9"/>
      <c r="AC7421" t="s">
        <v>6533</v>
      </c>
      <c r="AD7421">
        <f t="shared" si="459"/>
        <v>0</v>
      </c>
      <c r="AF7421" s="3"/>
      <c r="AG7421" t="s">
        <v>2182</v>
      </c>
      <c r="AH7421" s="9" t="s">
        <v>4613</v>
      </c>
    </row>
    <row r="7422" spans="1:34" ht="10.95" customHeight="1" outlineLevel="1" x14ac:dyDescent="0.25">
      <c r="A7422" t="s">
        <v>678</v>
      </c>
      <c r="C7422" s="3" t="s">
        <v>12965</v>
      </c>
      <c r="D7422" s="3">
        <v>2605</v>
      </c>
      <c r="E7422" s="9">
        <v>1998</v>
      </c>
      <c r="F7422" s="7" t="s">
        <v>164</v>
      </c>
      <c r="G7422" s="7" t="s">
        <v>5401</v>
      </c>
      <c r="H7422" s="8" t="s">
        <v>6533</v>
      </c>
      <c r="I7422" s="8" t="s">
        <v>7338</v>
      </c>
      <c r="J7422" s="19">
        <v>3</v>
      </c>
      <c r="K7422" s="19" t="s">
        <v>7736</v>
      </c>
      <c r="L7422" s="11">
        <v>0.9</v>
      </c>
      <c r="M7422" s="11"/>
      <c r="N7422" s="24"/>
      <c r="P7422" s="32"/>
      <c r="T7422" s="19"/>
      <c r="U7422" s="3" t="s">
        <v>1229</v>
      </c>
      <c r="X7422" t="str">
        <f t="shared" si="457"/>
        <v/>
      </c>
      <c r="Z7422" t="str">
        <f t="shared" si="458"/>
        <v/>
      </c>
      <c r="AB7422" s="9"/>
      <c r="AC7422" t="s">
        <v>6533</v>
      </c>
      <c r="AD7422">
        <f t="shared" si="459"/>
        <v>0</v>
      </c>
      <c r="AF7422" s="3"/>
      <c r="AG7422" t="s">
        <v>2182</v>
      </c>
      <c r="AH7422" s="9" t="s">
        <v>4613</v>
      </c>
    </row>
    <row r="7423" spans="1:34" ht="10.95" customHeight="1" outlineLevel="1" x14ac:dyDescent="0.25">
      <c r="A7423" t="s">
        <v>678</v>
      </c>
      <c r="C7423" s="3" t="s">
        <v>12965</v>
      </c>
      <c r="D7423" s="3" t="s">
        <v>7339</v>
      </c>
      <c r="E7423" s="9">
        <v>1998</v>
      </c>
      <c r="F7423" s="7" t="s">
        <v>4880</v>
      </c>
      <c r="G7423" s="7" t="s">
        <v>5401</v>
      </c>
      <c r="H7423" s="8" t="s">
        <v>6533</v>
      </c>
      <c r="I7423" s="8" t="s">
        <v>7338</v>
      </c>
      <c r="J7423" s="19">
        <v>3</v>
      </c>
      <c r="K7423" s="19" t="s">
        <v>7736</v>
      </c>
      <c r="L7423" s="11">
        <v>1</v>
      </c>
      <c r="M7423" s="11"/>
      <c r="N7423" s="24"/>
      <c r="P7423" s="32"/>
      <c r="T7423" s="19"/>
      <c r="U7423" s="3" t="s">
        <v>1230</v>
      </c>
      <c r="X7423" t="str">
        <f t="shared" si="457"/>
        <v/>
      </c>
      <c r="Z7423" t="str">
        <f t="shared" si="458"/>
        <v/>
      </c>
      <c r="AB7423" s="9"/>
      <c r="AC7423" t="s">
        <v>6533</v>
      </c>
      <c r="AD7423">
        <f t="shared" si="459"/>
        <v>0</v>
      </c>
      <c r="AF7423" s="3"/>
      <c r="AG7423" t="s">
        <v>2182</v>
      </c>
      <c r="AH7423" s="9" t="s">
        <v>4925</v>
      </c>
    </row>
    <row r="7424" spans="1:34" ht="10.95" customHeight="1" outlineLevel="1" x14ac:dyDescent="0.25">
      <c r="A7424" t="s">
        <v>678</v>
      </c>
      <c r="C7424" s="3" t="s">
        <v>12965</v>
      </c>
      <c r="D7424" s="3">
        <v>2611</v>
      </c>
      <c r="E7424" s="9">
        <v>1998</v>
      </c>
      <c r="F7424" s="7" t="s">
        <v>164</v>
      </c>
      <c r="G7424" s="7" t="s">
        <v>5401</v>
      </c>
      <c r="H7424" s="8" t="s">
        <v>5402</v>
      </c>
      <c r="I7424" s="8" t="s">
        <v>7305</v>
      </c>
      <c r="J7424" s="19">
        <v>3</v>
      </c>
      <c r="K7424" s="19" t="s">
        <v>7736</v>
      </c>
      <c r="L7424" s="11">
        <v>0.5</v>
      </c>
      <c r="M7424" s="11"/>
      <c r="N7424" s="24"/>
      <c r="P7424" s="32"/>
      <c r="T7424" s="19"/>
      <c r="U7424" s="3" t="s">
        <v>2205</v>
      </c>
      <c r="X7424" t="str">
        <f t="shared" si="457"/>
        <v/>
      </c>
      <c r="Z7424" t="str">
        <f t="shared" si="458"/>
        <v/>
      </c>
      <c r="AB7424" s="9"/>
      <c r="AC7424" t="s">
        <v>5402</v>
      </c>
      <c r="AD7424">
        <f t="shared" si="459"/>
        <v>1</v>
      </c>
      <c r="AF7424" s="3"/>
      <c r="AG7424" t="s">
        <v>4924</v>
      </c>
      <c r="AH7424" s="9" t="s">
        <v>4613</v>
      </c>
    </row>
    <row r="7425" spans="1:34" ht="10.95" customHeight="1" outlineLevel="1" x14ac:dyDescent="0.25">
      <c r="A7425" t="s">
        <v>678</v>
      </c>
      <c r="C7425" s="3" t="s">
        <v>12965</v>
      </c>
      <c r="D7425" s="3">
        <v>2612</v>
      </c>
      <c r="E7425" s="9">
        <v>1998</v>
      </c>
      <c r="F7425" s="7" t="s">
        <v>4400</v>
      </c>
      <c r="G7425" s="7" t="s">
        <v>5401</v>
      </c>
      <c r="H7425" s="8" t="s">
        <v>759</v>
      </c>
      <c r="I7425" s="8" t="s">
        <v>7340</v>
      </c>
      <c r="J7425" s="19">
        <v>3</v>
      </c>
      <c r="K7425" s="19" t="s">
        <v>7736</v>
      </c>
      <c r="L7425" s="11">
        <v>0.6</v>
      </c>
      <c r="M7425" s="11"/>
      <c r="N7425" s="24"/>
      <c r="P7425" s="32"/>
      <c r="T7425" s="19"/>
      <c r="U7425" s="3" t="s">
        <v>2206</v>
      </c>
      <c r="X7425" t="str">
        <f t="shared" si="457"/>
        <v/>
      </c>
      <c r="Z7425" t="str">
        <f t="shared" si="458"/>
        <v/>
      </c>
      <c r="AB7425" s="9"/>
      <c r="AC7425" t="s">
        <v>759</v>
      </c>
      <c r="AD7425">
        <f t="shared" si="459"/>
        <v>0</v>
      </c>
      <c r="AF7425" s="3"/>
      <c r="AG7425" t="s">
        <v>6298</v>
      </c>
      <c r="AH7425" s="9" t="s">
        <v>4613</v>
      </c>
    </row>
    <row r="7426" spans="1:34" ht="10.95" customHeight="1" outlineLevel="1" x14ac:dyDescent="0.25">
      <c r="A7426" t="s">
        <v>678</v>
      </c>
      <c r="C7426" s="3" t="s">
        <v>12965</v>
      </c>
      <c r="D7426" s="3">
        <v>2654</v>
      </c>
      <c r="E7426" s="9">
        <v>1998</v>
      </c>
      <c r="F7426" s="7" t="s">
        <v>164</v>
      </c>
      <c r="G7426" s="7" t="s">
        <v>5401</v>
      </c>
      <c r="H7426" s="8" t="s">
        <v>5402</v>
      </c>
      <c r="I7426" s="8" t="s">
        <v>7341</v>
      </c>
      <c r="J7426" s="19">
        <v>3</v>
      </c>
      <c r="K7426" s="19" t="s">
        <v>7736</v>
      </c>
      <c r="L7426" s="11">
        <v>0.6</v>
      </c>
      <c r="M7426" s="11"/>
      <c r="N7426" s="24"/>
      <c r="P7426" s="32"/>
      <c r="T7426" s="19"/>
      <c r="U7426" s="3" t="s">
        <v>2207</v>
      </c>
      <c r="X7426" t="str">
        <f t="shared" ref="X7426:X7489" si="460">IF(COUNTIF(F7426,"*fdc*"),1,"")</f>
        <v/>
      </c>
      <c r="Z7426" t="str">
        <f t="shared" ref="Z7426:Z7489" si="461">IF(COUNTIF(F7426,"*s/s*"),1,"")</f>
        <v/>
      </c>
      <c r="AB7426" s="9"/>
      <c r="AC7426" t="s">
        <v>5402</v>
      </c>
      <c r="AD7426">
        <f t="shared" si="459"/>
        <v>1</v>
      </c>
      <c r="AF7426" s="3"/>
      <c r="AG7426" t="s">
        <v>4924</v>
      </c>
      <c r="AH7426" s="9" t="s">
        <v>4613</v>
      </c>
    </row>
    <row r="7427" spans="1:34" ht="10.95" customHeight="1" outlineLevel="1" x14ac:dyDescent="0.25">
      <c r="A7427" t="s">
        <v>678</v>
      </c>
      <c r="C7427" s="3" t="s">
        <v>12965</v>
      </c>
      <c r="D7427" s="3">
        <v>2681</v>
      </c>
      <c r="E7427" s="9">
        <v>1999</v>
      </c>
      <c r="F7427" s="7" t="s">
        <v>164</v>
      </c>
      <c r="G7427" s="7" t="s">
        <v>5401</v>
      </c>
      <c r="H7427" s="8" t="s">
        <v>3927</v>
      </c>
      <c r="I7427" s="8" t="s">
        <v>7315</v>
      </c>
      <c r="J7427" s="19">
        <v>3</v>
      </c>
      <c r="K7427" s="19" t="s">
        <v>7736</v>
      </c>
      <c r="L7427" s="11">
        <v>1</v>
      </c>
      <c r="M7427" s="11"/>
      <c r="N7427" s="24"/>
      <c r="P7427" s="32"/>
      <c r="T7427" s="19"/>
      <c r="U7427" s="3" t="s">
        <v>2211</v>
      </c>
      <c r="X7427" t="str">
        <f t="shared" si="460"/>
        <v/>
      </c>
      <c r="Z7427" t="str">
        <f t="shared" si="461"/>
        <v/>
      </c>
      <c r="AB7427" s="9"/>
      <c r="AC7427" t="s">
        <v>3927</v>
      </c>
      <c r="AD7427">
        <f t="shared" si="459"/>
        <v>0</v>
      </c>
      <c r="AF7427" s="3"/>
      <c r="AG7427" t="s">
        <v>5737</v>
      </c>
      <c r="AH7427" s="9" t="s">
        <v>4613</v>
      </c>
    </row>
    <row r="7428" spans="1:34" ht="10.95" customHeight="1" outlineLevel="1" x14ac:dyDescent="0.25">
      <c r="A7428" t="s">
        <v>678</v>
      </c>
      <c r="C7428" s="3" t="s">
        <v>12965</v>
      </c>
      <c r="D7428" s="3">
        <v>2682</v>
      </c>
      <c r="E7428" s="9">
        <v>1999</v>
      </c>
      <c r="F7428" s="7" t="s">
        <v>164</v>
      </c>
      <c r="G7428" s="7" t="s">
        <v>5401</v>
      </c>
      <c r="H7428" s="8" t="s">
        <v>3927</v>
      </c>
      <c r="I7428" s="8" t="s">
        <v>7315</v>
      </c>
      <c r="J7428" s="19">
        <v>1</v>
      </c>
      <c r="K7428" s="19" t="s">
        <v>7736</v>
      </c>
      <c r="L7428" s="11">
        <v>1</v>
      </c>
      <c r="M7428" s="11"/>
      <c r="N7428" s="24"/>
      <c r="P7428" s="32"/>
      <c r="R7428">
        <v>1</v>
      </c>
      <c r="S7428">
        <v>1</v>
      </c>
      <c r="T7428" s="19"/>
      <c r="U7428" s="3" t="s">
        <v>2212</v>
      </c>
      <c r="X7428" t="str">
        <f t="shared" si="460"/>
        <v/>
      </c>
      <c r="Z7428" t="str">
        <f t="shared" si="461"/>
        <v/>
      </c>
      <c r="AB7428" s="9"/>
      <c r="AC7428" t="s">
        <v>3927</v>
      </c>
      <c r="AD7428">
        <f t="shared" si="459"/>
        <v>0</v>
      </c>
      <c r="AF7428" s="3"/>
      <c r="AG7428" t="s">
        <v>5737</v>
      </c>
      <c r="AH7428" s="9" t="s">
        <v>4613</v>
      </c>
    </row>
    <row r="7429" spans="1:34" ht="10.95" customHeight="1" outlineLevel="1" x14ac:dyDescent="0.25">
      <c r="A7429" t="s">
        <v>678</v>
      </c>
      <c r="C7429" s="3" t="s">
        <v>12965</v>
      </c>
      <c r="D7429" s="3" t="s">
        <v>7342</v>
      </c>
      <c r="E7429" s="9">
        <v>1999</v>
      </c>
      <c r="F7429" s="7" t="s">
        <v>4880</v>
      </c>
      <c r="G7429" s="7" t="s">
        <v>5401</v>
      </c>
      <c r="H7429" s="8" t="s">
        <v>3927</v>
      </c>
      <c r="I7429" s="8" t="s">
        <v>7315</v>
      </c>
      <c r="J7429" s="19">
        <v>1</v>
      </c>
      <c r="K7429" s="19" t="s">
        <v>7736</v>
      </c>
      <c r="L7429" s="11">
        <v>1</v>
      </c>
      <c r="M7429" s="11"/>
      <c r="N7429" s="24"/>
      <c r="P7429" s="32"/>
      <c r="T7429" s="19"/>
      <c r="U7429" s="3" t="s">
        <v>2213</v>
      </c>
      <c r="X7429" t="str">
        <f t="shared" si="460"/>
        <v/>
      </c>
      <c r="Z7429" t="str">
        <f t="shared" si="461"/>
        <v/>
      </c>
      <c r="AB7429" s="9"/>
      <c r="AC7429" t="s">
        <v>3927</v>
      </c>
      <c r="AD7429">
        <f t="shared" si="459"/>
        <v>0</v>
      </c>
      <c r="AF7429" s="3"/>
      <c r="AG7429" t="s">
        <v>5737</v>
      </c>
      <c r="AH7429" s="9" t="s">
        <v>4925</v>
      </c>
    </row>
    <row r="7430" spans="1:34" ht="10.95" customHeight="1" outlineLevel="1" x14ac:dyDescent="0.25">
      <c r="A7430" t="s">
        <v>678</v>
      </c>
      <c r="C7430" s="3" t="s">
        <v>12965</v>
      </c>
      <c r="D7430" s="3">
        <v>2699</v>
      </c>
      <c r="E7430" s="9">
        <v>1999</v>
      </c>
      <c r="F7430" s="7" t="s">
        <v>164</v>
      </c>
      <c r="G7430" s="7" t="s">
        <v>5401</v>
      </c>
      <c r="H7430" s="8" t="s">
        <v>3934</v>
      </c>
      <c r="I7430" s="8" t="s">
        <v>7343</v>
      </c>
      <c r="J7430" s="19">
        <v>3</v>
      </c>
      <c r="K7430" s="19" t="s">
        <v>7736</v>
      </c>
      <c r="L7430" s="11">
        <v>1.2</v>
      </c>
      <c r="M7430" s="11"/>
      <c r="N7430" s="24"/>
      <c r="P7430" s="32"/>
      <c r="T7430" s="19"/>
      <c r="U7430" s="3" t="s">
        <v>3933</v>
      </c>
      <c r="X7430" t="str">
        <f t="shared" si="460"/>
        <v/>
      </c>
      <c r="Z7430" t="str">
        <f t="shared" si="461"/>
        <v/>
      </c>
      <c r="AB7430" s="9"/>
      <c r="AC7430" t="s">
        <v>3934</v>
      </c>
      <c r="AD7430">
        <f t="shared" si="459"/>
        <v>0</v>
      </c>
      <c r="AF7430" s="3"/>
      <c r="AG7430" t="s">
        <v>786</v>
      </c>
      <c r="AH7430" s="9" t="s">
        <v>4613</v>
      </c>
    </row>
    <row r="7431" spans="1:34" ht="10.95" customHeight="1" outlineLevel="1" x14ac:dyDescent="0.25">
      <c r="A7431" t="s">
        <v>678</v>
      </c>
      <c r="C7431" s="3" t="s">
        <v>12965</v>
      </c>
      <c r="D7431" s="3">
        <v>2710</v>
      </c>
      <c r="E7431" s="9">
        <v>1999</v>
      </c>
      <c r="F7431" s="7" t="s">
        <v>164</v>
      </c>
      <c r="G7431" s="7" t="s">
        <v>5401</v>
      </c>
      <c r="H7431" s="8" t="s">
        <v>759</v>
      </c>
      <c r="I7431" s="8" t="s">
        <v>7340</v>
      </c>
      <c r="J7431" s="19">
        <v>3</v>
      </c>
      <c r="K7431" s="19" t="s">
        <v>7736</v>
      </c>
      <c r="L7431" s="11">
        <v>2</v>
      </c>
      <c r="M7431" s="11"/>
      <c r="N7431" s="24"/>
      <c r="P7431" s="32"/>
      <c r="T7431" s="19"/>
      <c r="U7431" s="3"/>
      <c r="X7431" t="str">
        <f t="shared" si="460"/>
        <v/>
      </c>
      <c r="Z7431" t="str">
        <f t="shared" si="461"/>
        <v/>
      </c>
      <c r="AB7431" s="9"/>
      <c r="AC7431" t="s">
        <v>759</v>
      </c>
      <c r="AD7431">
        <f t="shared" si="459"/>
        <v>0</v>
      </c>
      <c r="AF7431" s="3"/>
      <c r="AH7431" s="9"/>
    </row>
    <row r="7432" spans="1:34" ht="10.95" customHeight="1" outlineLevel="1" x14ac:dyDescent="0.25">
      <c r="A7432" t="s">
        <v>678</v>
      </c>
      <c r="C7432" s="3" t="s">
        <v>12965</v>
      </c>
      <c r="D7432" s="3">
        <v>2732</v>
      </c>
      <c r="E7432" s="9">
        <v>1999</v>
      </c>
      <c r="F7432" s="7" t="s">
        <v>164</v>
      </c>
      <c r="G7432" s="7" t="s">
        <v>5401</v>
      </c>
      <c r="H7432" s="8" t="s">
        <v>12904</v>
      </c>
      <c r="I7432" s="8" t="s">
        <v>18851</v>
      </c>
      <c r="J7432" s="19">
        <v>4</v>
      </c>
      <c r="K7432" s="19" t="s">
        <v>7736</v>
      </c>
      <c r="L7432" s="11">
        <v>1.2</v>
      </c>
      <c r="M7432" s="11"/>
      <c r="N7432" s="24"/>
      <c r="P7432" s="32"/>
      <c r="T7432" s="19"/>
      <c r="U7432" s="3"/>
      <c r="X7432" t="str">
        <f t="shared" si="460"/>
        <v/>
      </c>
      <c r="Z7432" t="str">
        <f t="shared" si="461"/>
        <v/>
      </c>
      <c r="AB7432" s="9"/>
      <c r="AC7432" t="s">
        <v>12904</v>
      </c>
      <c r="AD7432">
        <f t="shared" si="459"/>
        <v>0</v>
      </c>
      <c r="AF7432" s="3"/>
      <c r="AG7432" t="s">
        <v>4924</v>
      </c>
      <c r="AH7432" s="9" t="s">
        <v>4613</v>
      </c>
    </row>
    <row r="7433" spans="1:34" ht="10.95" customHeight="1" outlineLevel="1" x14ac:dyDescent="0.25">
      <c r="A7433" t="s">
        <v>678</v>
      </c>
      <c r="C7433" s="3" t="s">
        <v>12965</v>
      </c>
      <c r="D7433" s="3">
        <v>2736</v>
      </c>
      <c r="E7433" s="9">
        <v>1999</v>
      </c>
      <c r="F7433" s="7" t="s">
        <v>4400</v>
      </c>
      <c r="G7433" s="7" t="s">
        <v>5401</v>
      </c>
      <c r="H7433" s="8" t="s">
        <v>5402</v>
      </c>
      <c r="I7433" s="8" t="s">
        <v>7279</v>
      </c>
      <c r="J7433" s="19">
        <v>3</v>
      </c>
      <c r="K7433" s="19" t="s">
        <v>7736</v>
      </c>
      <c r="L7433" s="11">
        <v>0.4</v>
      </c>
      <c r="M7433" s="11"/>
      <c r="N7433" s="24"/>
      <c r="P7433" s="32"/>
      <c r="T7433" s="19"/>
      <c r="U7433" s="3">
        <v>2673</v>
      </c>
      <c r="X7433" t="str">
        <f t="shared" si="460"/>
        <v/>
      </c>
      <c r="Z7433" t="str">
        <f t="shared" si="461"/>
        <v/>
      </c>
      <c r="AB7433" s="9"/>
      <c r="AC7433" t="s">
        <v>5402</v>
      </c>
      <c r="AD7433">
        <f t="shared" si="459"/>
        <v>1</v>
      </c>
      <c r="AF7433" s="3"/>
      <c r="AG7433" t="s">
        <v>4924</v>
      </c>
      <c r="AH7433" s="9" t="s">
        <v>4613</v>
      </c>
    </row>
    <row r="7434" spans="1:34" ht="10.95" customHeight="1" outlineLevel="1" x14ac:dyDescent="0.25">
      <c r="A7434" t="s">
        <v>678</v>
      </c>
      <c r="C7434" s="3" t="s">
        <v>12965</v>
      </c>
      <c r="D7434" s="3">
        <v>2751</v>
      </c>
      <c r="E7434" s="9">
        <v>1999</v>
      </c>
      <c r="F7434" s="7" t="s">
        <v>164</v>
      </c>
      <c r="G7434" s="7" t="s">
        <v>5401</v>
      </c>
      <c r="H7434" s="8" t="s">
        <v>3928</v>
      </c>
      <c r="I7434" s="8" t="s">
        <v>7314</v>
      </c>
      <c r="J7434" s="19">
        <v>1</v>
      </c>
      <c r="K7434" s="19" t="s">
        <v>7736</v>
      </c>
      <c r="L7434" s="11">
        <v>1</v>
      </c>
      <c r="M7434" s="11"/>
      <c r="N7434" s="24"/>
      <c r="P7434" s="32"/>
      <c r="T7434" s="19"/>
      <c r="U7434" s="3" t="s">
        <v>2214</v>
      </c>
      <c r="X7434" t="str">
        <f t="shared" si="460"/>
        <v/>
      </c>
      <c r="Z7434" t="str">
        <f t="shared" si="461"/>
        <v/>
      </c>
      <c r="AB7434" s="9"/>
      <c r="AC7434" t="s">
        <v>3928</v>
      </c>
      <c r="AD7434">
        <f t="shared" si="459"/>
        <v>1</v>
      </c>
      <c r="AF7434" s="3"/>
      <c r="AG7434" t="s">
        <v>4924</v>
      </c>
      <c r="AH7434" s="9" t="s">
        <v>4613</v>
      </c>
    </row>
    <row r="7435" spans="1:34" ht="10.95" customHeight="1" outlineLevel="1" x14ac:dyDescent="0.25">
      <c r="A7435" t="s">
        <v>678</v>
      </c>
      <c r="C7435" s="3" t="s">
        <v>12965</v>
      </c>
      <c r="D7435" s="3">
        <v>2752</v>
      </c>
      <c r="E7435" s="9">
        <v>1999</v>
      </c>
      <c r="F7435" s="7" t="s">
        <v>164</v>
      </c>
      <c r="G7435" s="7" t="s">
        <v>5401</v>
      </c>
      <c r="H7435" s="8" t="s">
        <v>3929</v>
      </c>
      <c r="I7435" s="8" t="s">
        <v>7314</v>
      </c>
      <c r="J7435" s="19">
        <v>1</v>
      </c>
      <c r="K7435" s="19" t="s">
        <v>7736</v>
      </c>
      <c r="L7435" s="11">
        <v>0.5</v>
      </c>
      <c r="M7435" s="11"/>
      <c r="N7435" s="24"/>
      <c r="P7435" s="32"/>
      <c r="T7435" s="19"/>
      <c r="U7435" s="3" t="s">
        <v>2215</v>
      </c>
      <c r="X7435" t="str">
        <f t="shared" si="460"/>
        <v/>
      </c>
      <c r="Z7435" t="str">
        <f t="shared" si="461"/>
        <v/>
      </c>
      <c r="AB7435" s="9"/>
      <c r="AC7435" t="s">
        <v>3929</v>
      </c>
      <c r="AD7435">
        <f t="shared" si="459"/>
        <v>1</v>
      </c>
      <c r="AF7435" s="3"/>
      <c r="AG7435" t="s">
        <v>4924</v>
      </c>
      <c r="AH7435" s="9" t="s">
        <v>4613</v>
      </c>
    </row>
    <row r="7436" spans="1:34" ht="10.95" customHeight="1" outlineLevel="1" x14ac:dyDescent="0.25">
      <c r="A7436" t="s">
        <v>678</v>
      </c>
      <c r="C7436" s="3" t="s">
        <v>12965</v>
      </c>
      <c r="D7436" s="3">
        <v>2753</v>
      </c>
      <c r="E7436" s="9">
        <v>1999</v>
      </c>
      <c r="F7436" s="7" t="s">
        <v>164</v>
      </c>
      <c r="G7436" s="7" t="s">
        <v>5401</v>
      </c>
      <c r="H7436" s="8" t="s">
        <v>3930</v>
      </c>
      <c r="I7436" s="8" t="s">
        <v>7314</v>
      </c>
      <c r="J7436" s="19">
        <v>1</v>
      </c>
      <c r="K7436" s="19" t="s">
        <v>7736</v>
      </c>
      <c r="L7436" s="11">
        <v>1</v>
      </c>
      <c r="M7436" s="11"/>
      <c r="N7436" s="24"/>
      <c r="P7436" s="32"/>
      <c r="T7436" s="19"/>
      <c r="U7436" s="3" t="s">
        <v>2216</v>
      </c>
      <c r="X7436" t="str">
        <f t="shared" si="460"/>
        <v/>
      </c>
      <c r="Z7436" t="str">
        <f t="shared" si="461"/>
        <v/>
      </c>
      <c r="AB7436" s="9"/>
      <c r="AC7436" t="s">
        <v>3930</v>
      </c>
      <c r="AD7436">
        <f t="shared" si="459"/>
        <v>1</v>
      </c>
      <c r="AF7436" s="3"/>
      <c r="AG7436" t="s">
        <v>4924</v>
      </c>
      <c r="AH7436" s="9" t="s">
        <v>4613</v>
      </c>
    </row>
    <row r="7437" spans="1:34" ht="10.95" customHeight="1" outlineLevel="1" x14ac:dyDescent="0.25">
      <c r="A7437" t="s">
        <v>678</v>
      </c>
      <c r="C7437" s="3" t="s">
        <v>12965</v>
      </c>
      <c r="D7437" s="3">
        <v>2754</v>
      </c>
      <c r="E7437" s="9">
        <v>1999</v>
      </c>
      <c r="F7437" s="7" t="s">
        <v>164</v>
      </c>
      <c r="G7437" s="7" t="s">
        <v>5401</v>
      </c>
      <c r="H7437" s="8" t="s">
        <v>3931</v>
      </c>
      <c r="I7437" s="8" t="s">
        <v>7314</v>
      </c>
      <c r="J7437" s="19">
        <v>1</v>
      </c>
      <c r="K7437" s="19" t="s">
        <v>7736</v>
      </c>
      <c r="L7437" s="11">
        <v>1</v>
      </c>
      <c r="M7437" s="11"/>
      <c r="N7437" s="24"/>
      <c r="P7437" s="32"/>
      <c r="R7437">
        <v>1</v>
      </c>
      <c r="S7437">
        <v>1</v>
      </c>
      <c r="T7437" s="19"/>
      <c r="U7437" s="3" t="s">
        <v>2217</v>
      </c>
      <c r="X7437" t="str">
        <f t="shared" si="460"/>
        <v/>
      </c>
      <c r="Z7437" t="str">
        <f t="shared" si="461"/>
        <v/>
      </c>
      <c r="AB7437" s="9"/>
      <c r="AC7437" t="s">
        <v>3931</v>
      </c>
      <c r="AD7437">
        <f t="shared" si="459"/>
        <v>1</v>
      </c>
      <c r="AF7437" s="3"/>
      <c r="AG7437" t="s">
        <v>4924</v>
      </c>
      <c r="AH7437" s="9" t="s">
        <v>4613</v>
      </c>
    </row>
    <row r="7438" spans="1:34" ht="10.95" customHeight="1" outlineLevel="1" x14ac:dyDescent="0.25">
      <c r="A7438" t="s">
        <v>678</v>
      </c>
      <c r="C7438" s="3" t="s">
        <v>12965</v>
      </c>
      <c r="D7438" s="3">
        <v>2755</v>
      </c>
      <c r="E7438" s="9">
        <v>1999</v>
      </c>
      <c r="F7438" s="7" t="s">
        <v>164</v>
      </c>
      <c r="G7438" s="7" t="s">
        <v>5401</v>
      </c>
      <c r="H7438" s="8" t="s">
        <v>3932</v>
      </c>
      <c r="I7438" s="8" t="s">
        <v>7314</v>
      </c>
      <c r="J7438" s="19">
        <v>1</v>
      </c>
      <c r="K7438" s="19" t="s">
        <v>7736</v>
      </c>
      <c r="L7438" s="11">
        <v>1</v>
      </c>
      <c r="M7438" s="11"/>
      <c r="N7438" s="24"/>
      <c r="P7438" s="32"/>
      <c r="T7438" s="19"/>
      <c r="U7438" s="3" t="s">
        <v>2218</v>
      </c>
      <c r="X7438" t="str">
        <f t="shared" si="460"/>
        <v/>
      </c>
      <c r="Z7438" t="str">
        <f t="shared" si="461"/>
        <v/>
      </c>
      <c r="AB7438" s="9"/>
      <c r="AC7438" t="s">
        <v>3932</v>
      </c>
      <c r="AD7438">
        <f t="shared" si="459"/>
        <v>1</v>
      </c>
      <c r="AF7438" s="3"/>
      <c r="AG7438" t="s">
        <v>4924</v>
      </c>
      <c r="AH7438" s="9" t="s">
        <v>4613</v>
      </c>
    </row>
    <row r="7439" spans="1:34" ht="10.95" customHeight="1" outlineLevel="1" x14ac:dyDescent="0.25">
      <c r="A7439" t="s">
        <v>678</v>
      </c>
      <c r="C7439" s="3" t="s">
        <v>12965</v>
      </c>
      <c r="D7439" s="3" t="s">
        <v>8676</v>
      </c>
      <c r="E7439" s="9">
        <v>1999</v>
      </c>
      <c r="F7439" s="10" t="s">
        <v>22248</v>
      </c>
      <c r="G7439" s="7" t="s">
        <v>5401</v>
      </c>
      <c r="H7439" s="8" t="s">
        <v>5863</v>
      </c>
      <c r="I7439" s="8" t="s">
        <v>7314</v>
      </c>
      <c r="J7439" s="19">
        <v>1</v>
      </c>
      <c r="K7439" s="19" t="s">
        <v>7736</v>
      </c>
      <c r="L7439" s="11">
        <v>8</v>
      </c>
      <c r="M7439" s="11"/>
      <c r="N7439" s="24"/>
      <c r="P7439" s="32"/>
      <c r="T7439" s="19"/>
      <c r="U7439" s="3" t="s">
        <v>2219</v>
      </c>
      <c r="W7439" t="s">
        <v>7738</v>
      </c>
      <c r="X7439">
        <f t="shared" si="460"/>
        <v>1</v>
      </c>
      <c r="Y7439">
        <v>1</v>
      </c>
      <c r="Z7439" t="str">
        <f t="shared" si="461"/>
        <v/>
      </c>
      <c r="AB7439" s="9"/>
      <c r="AC7439" t="s">
        <v>5863</v>
      </c>
      <c r="AD7439">
        <f t="shared" si="459"/>
        <v>1</v>
      </c>
      <c r="AF7439" s="3"/>
      <c r="AH7439" s="9"/>
    </row>
    <row r="7440" spans="1:34" ht="10.95" customHeight="1" outlineLevel="1" x14ac:dyDescent="0.25">
      <c r="A7440" t="s">
        <v>678</v>
      </c>
      <c r="C7440" s="3" t="s">
        <v>12965</v>
      </c>
      <c r="D7440" s="3">
        <v>2788</v>
      </c>
      <c r="E7440" s="9">
        <v>1999</v>
      </c>
      <c r="F7440" s="7" t="s">
        <v>164</v>
      </c>
      <c r="G7440" s="7" t="s">
        <v>5401</v>
      </c>
      <c r="H7440" s="8" t="s">
        <v>5402</v>
      </c>
      <c r="I7440" s="8" t="s">
        <v>7305</v>
      </c>
      <c r="J7440" s="19">
        <v>1</v>
      </c>
      <c r="K7440" s="19" t="s">
        <v>7736</v>
      </c>
      <c r="L7440" s="11">
        <v>1</v>
      </c>
      <c r="M7440" s="11"/>
      <c r="N7440" s="24"/>
      <c r="P7440" s="32"/>
      <c r="S7440">
        <v>1</v>
      </c>
      <c r="T7440" s="19"/>
      <c r="U7440" s="3" t="s">
        <v>2220</v>
      </c>
      <c r="X7440" t="str">
        <f t="shared" si="460"/>
        <v/>
      </c>
      <c r="Z7440" t="str">
        <f t="shared" si="461"/>
        <v/>
      </c>
      <c r="AB7440" s="9"/>
      <c r="AC7440" t="s">
        <v>5402</v>
      </c>
      <c r="AD7440">
        <f t="shared" si="459"/>
        <v>1</v>
      </c>
      <c r="AF7440" s="3"/>
      <c r="AG7440" t="s">
        <v>4924</v>
      </c>
      <c r="AH7440" s="9" t="s">
        <v>4613</v>
      </c>
    </row>
    <row r="7441" spans="1:34" ht="10.95" customHeight="1" outlineLevel="1" x14ac:dyDescent="0.25">
      <c r="A7441" t="s">
        <v>678</v>
      </c>
      <c r="C7441" s="3" t="s">
        <v>12965</v>
      </c>
      <c r="D7441" s="3">
        <v>2805</v>
      </c>
      <c r="E7441" s="9">
        <v>1999</v>
      </c>
      <c r="F7441" s="7" t="s">
        <v>164</v>
      </c>
      <c r="G7441" s="7" t="s">
        <v>5401</v>
      </c>
      <c r="H7441" s="8" t="s">
        <v>5402</v>
      </c>
      <c r="I7441" s="8" t="s">
        <v>7325</v>
      </c>
      <c r="J7441" s="19">
        <v>1</v>
      </c>
      <c r="K7441" s="19" t="s">
        <v>7736</v>
      </c>
      <c r="L7441" s="11">
        <v>0.6</v>
      </c>
      <c r="M7441" s="11"/>
      <c r="N7441" s="24"/>
      <c r="P7441" s="32"/>
      <c r="T7441" s="19"/>
      <c r="U7441" s="3" t="s">
        <v>5627</v>
      </c>
      <c r="X7441" t="str">
        <f t="shared" si="460"/>
        <v/>
      </c>
      <c r="Z7441" t="str">
        <f t="shared" si="461"/>
        <v/>
      </c>
      <c r="AB7441" s="9"/>
      <c r="AC7441" t="s">
        <v>5402</v>
      </c>
      <c r="AD7441">
        <f t="shared" si="459"/>
        <v>1</v>
      </c>
      <c r="AF7441" s="3"/>
      <c r="AG7441" t="s">
        <v>4924</v>
      </c>
      <c r="AH7441" s="9" t="s">
        <v>4613</v>
      </c>
    </row>
    <row r="7442" spans="1:34" ht="10.95" customHeight="1" outlineLevel="1" x14ac:dyDescent="0.25">
      <c r="A7442" t="s">
        <v>678</v>
      </c>
      <c r="C7442" s="3" t="s">
        <v>12965</v>
      </c>
      <c r="D7442" s="3">
        <v>2829</v>
      </c>
      <c r="E7442" s="9">
        <v>1999</v>
      </c>
      <c r="F7442" s="7" t="s">
        <v>6571</v>
      </c>
      <c r="G7442" s="7" t="s">
        <v>5401</v>
      </c>
      <c r="H7442" s="8" t="s">
        <v>4662</v>
      </c>
      <c r="I7442" s="8" t="s">
        <v>7344</v>
      </c>
      <c r="J7442" s="19">
        <v>3</v>
      </c>
      <c r="K7442" s="19" t="s">
        <v>7736</v>
      </c>
      <c r="L7442" s="11">
        <v>0.4</v>
      </c>
      <c r="M7442" s="11"/>
      <c r="N7442" s="24"/>
      <c r="P7442" s="32"/>
      <c r="T7442" s="19"/>
      <c r="U7442" s="3">
        <v>2709</v>
      </c>
      <c r="X7442" t="str">
        <f t="shared" si="460"/>
        <v/>
      </c>
      <c r="Z7442" t="str">
        <f t="shared" si="461"/>
        <v/>
      </c>
      <c r="AB7442" s="9"/>
      <c r="AC7442" t="s">
        <v>4662</v>
      </c>
      <c r="AD7442">
        <f t="shared" si="459"/>
        <v>1</v>
      </c>
      <c r="AF7442" s="3"/>
      <c r="AG7442" t="s">
        <v>4924</v>
      </c>
      <c r="AH7442" s="9" t="s">
        <v>4925</v>
      </c>
    </row>
    <row r="7443" spans="1:34" ht="10.95" customHeight="1" outlineLevel="1" x14ac:dyDescent="0.25">
      <c r="A7443" t="s">
        <v>678</v>
      </c>
      <c r="C7443" s="3" t="s">
        <v>12965</v>
      </c>
      <c r="D7443" s="3" t="s">
        <v>18785</v>
      </c>
      <c r="E7443" s="9">
        <v>1999</v>
      </c>
      <c r="F7443" s="7" t="s">
        <v>4880</v>
      </c>
      <c r="G7443" s="7" t="s">
        <v>5401</v>
      </c>
      <c r="H7443" s="8" t="s">
        <v>5402</v>
      </c>
      <c r="I7443" s="8" t="s">
        <v>7344</v>
      </c>
      <c r="J7443" s="19">
        <v>3</v>
      </c>
      <c r="K7443" s="19" t="s">
        <v>7736</v>
      </c>
      <c r="L7443" s="11">
        <v>2.2000000000000002</v>
      </c>
      <c r="M7443" s="11"/>
      <c r="N7443" s="24"/>
      <c r="P7443" s="32"/>
      <c r="T7443" s="19"/>
      <c r="U7443" s="3" t="s">
        <v>4088</v>
      </c>
      <c r="X7443" t="str">
        <f t="shared" si="460"/>
        <v/>
      </c>
      <c r="Z7443" t="str">
        <f t="shared" si="461"/>
        <v/>
      </c>
      <c r="AB7443" s="9"/>
      <c r="AC7443" t="s">
        <v>5402</v>
      </c>
      <c r="AD7443">
        <f t="shared" si="459"/>
        <v>1</v>
      </c>
      <c r="AF7443" s="3"/>
      <c r="AG7443" t="s">
        <v>4924</v>
      </c>
      <c r="AH7443" s="9" t="s">
        <v>4925</v>
      </c>
    </row>
    <row r="7444" spans="1:34" ht="10.95" customHeight="1" outlineLevel="1" x14ac:dyDescent="0.25">
      <c r="A7444" t="s">
        <v>678</v>
      </c>
      <c r="C7444" s="3" t="s">
        <v>12965</v>
      </c>
      <c r="D7444" s="3">
        <v>2831</v>
      </c>
      <c r="E7444" s="9">
        <v>1999</v>
      </c>
      <c r="F7444" s="7" t="s">
        <v>6572</v>
      </c>
      <c r="G7444" s="7" t="s">
        <v>5401</v>
      </c>
      <c r="H7444" s="8" t="s">
        <v>4663</v>
      </c>
      <c r="I7444" s="8" t="s">
        <v>7344</v>
      </c>
      <c r="J7444" s="19">
        <v>1</v>
      </c>
      <c r="K7444" s="19" t="s">
        <v>7736</v>
      </c>
      <c r="L7444" s="11">
        <v>0.4</v>
      </c>
      <c r="M7444" s="11"/>
      <c r="N7444" s="24"/>
      <c r="P7444" s="32"/>
      <c r="T7444" s="19"/>
      <c r="U7444" s="3">
        <v>2711</v>
      </c>
      <c r="X7444" t="str">
        <f t="shared" si="460"/>
        <v/>
      </c>
      <c r="Z7444" t="str">
        <f t="shared" si="461"/>
        <v/>
      </c>
      <c r="AB7444" s="9"/>
      <c r="AC7444" t="s">
        <v>4663</v>
      </c>
      <c r="AD7444">
        <f t="shared" si="459"/>
        <v>1</v>
      </c>
      <c r="AF7444" s="3"/>
      <c r="AG7444" t="s">
        <v>4924</v>
      </c>
      <c r="AH7444" s="9" t="s">
        <v>4925</v>
      </c>
    </row>
    <row r="7445" spans="1:34" ht="10.95" customHeight="1" outlineLevel="1" x14ac:dyDescent="0.25">
      <c r="A7445" t="s">
        <v>678</v>
      </c>
      <c r="C7445" s="3" t="s">
        <v>12965</v>
      </c>
      <c r="D7445" s="3" t="s">
        <v>18678</v>
      </c>
      <c r="E7445" s="9">
        <v>1999</v>
      </c>
      <c r="F7445" s="7" t="s">
        <v>4880</v>
      </c>
      <c r="G7445" s="7" t="s">
        <v>5401</v>
      </c>
      <c r="H7445" s="8" t="s">
        <v>5402</v>
      </c>
      <c r="I7445" s="8" t="s">
        <v>7344</v>
      </c>
      <c r="J7445" s="19">
        <v>1</v>
      </c>
      <c r="K7445" s="19" t="s">
        <v>7736</v>
      </c>
      <c r="L7445" s="11">
        <v>6</v>
      </c>
      <c r="M7445" s="11"/>
      <c r="N7445" s="24"/>
      <c r="P7445" s="32"/>
      <c r="T7445" s="19"/>
      <c r="U7445" s="3" t="s">
        <v>4089</v>
      </c>
      <c r="W7445" t="s">
        <v>7738</v>
      </c>
      <c r="X7445" t="str">
        <f t="shared" si="460"/>
        <v/>
      </c>
      <c r="Z7445" t="str">
        <f t="shared" si="461"/>
        <v/>
      </c>
      <c r="AB7445" s="9"/>
      <c r="AC7445" t="s">
        <v>5402</v>
      </c>
      <c r="AD7445">
        <f t="shared" si="459"/>
        <v>1</v>
      </c>
      <c r="AF7445" s="3"/>
      <c r="AG7445" t="s">
        <v>4924</v>
      </c>
      <c r="AH7445" s="9" t="s">
        <v>4925</v>
      </c>
    </row>
    <row r="7446" spans="1:34" ht="10.95" customHeight="1" outlineLevel="1" x14ac:dyDescent="0.25">
      <c r="A7446" t="s">
        <v>678</v>
      </c>
      <c r="C7446" s="3" t="s">
        <v>12965</v>
      </c>
      <c r="D7446" s="3">
        <v>2831</v>
      </c>
      <c r="E7446" s="9">
        <v>1999</v>
      </c>
      <c r="F7446" s="7" t="s">
        <v>4091</v>
      </c>
      <c r="G7446" s="7" t="s">
        <v>5401</v>
      </c>
      <c r="H7446" s="8" t="s">
        <v>4664</v>
      </c>
      <c r="I7446" s="8" t="s">
        <v>7344</v>
      </c>
      <c r="J7446" s="19">
        <v>1</v>
      </c>
      <c r="K7446" s="19" t="s">
        <v>7736</v>
      </c>
      <c r="L7446" s="11">
        <v>3</v>
      </c>
      <c r="M7446" s="11"/>
      <c r="N7446" s="24"/>
      <c r="P7446" s="32"/>
      <c r="T7446" s="19"/>
      <c r="U7446" s="3">
        <v>2713</v>
      </c>
      <c r="X7446" t="str">
        <f t="shared" si="460"/>
        <v/>
      </c>
      <c r="Z7446" t="str">
        <f t="shared" si="461"/>
        <v/>
      </c>
      <c r="AB7446" s="9"/>
      <c r="AC7446" t="s">
        <v>4664</v>
      </c>
      <c r="AD7446">
        <f t="shared" si="459"/>
        <v>1</v>
      </c>
      <c r="AF7446" s="3"/>
      <c r="AG7446" t="s">
        <v>4924</v>
      </c>
      <c r="AH7446" s="9" t="s">
        <v>4925</v>
      </c>
    </row>
    <row r="7447" spans="1:34" ht="10.95" customHeight="1" outlineLevel="1" x14ac:dyDescent="0.25">
      <c r="A7447" t="s">
        <v>678</v>
      </c>
      <c r="C7447" s="3" t="s">
        <v>12965</v>
      </c>
      <c r="D7447" s="3">
        <v>2831</v>
      </c>
      <c r="E7447" s="9">
        <v>1999</v>
      </c>
      <c r="F7447" s="7" t="s">
        <v>4880</v>
      </c>
      <c r="G7447" s="7" t="s">
        <v>5401</v>
      </c>
      <c r="H7447" s="8" t="s">
        <v>5402</v>
      </c>
      <c r="I7447" s="8" t="s">
        <v>7344</v>
      </c>
      <c r="J7447" s="19">
        <v>1</v>
      </c>
      <c r="K7447" s="19" t="s">
        <v>7736</v>
      </c>
      <c r="L7447" s="11">
        <v>0.8</v>
      </c>
      <c r="M7447" s="11"/>
      <c r="N7447" s="24"/>
      <c r="P7447" s="32"/>
      <c r="T7447" s="19"/>
      <c r="U7447" s="3" t="s">
        <v>4090</v>
      </c>
      <c r="X7447" t="str">
        <f t="shared" si="460"/>
        <v/>
      </c>
      <c r="Z7447" t="str">
        <f t="shared" si="461"/>
        <v/>
      </c>
      <c r="AB7447" s="9"/>
      <c r="AC7447" t="s">
        <v>5402</v>
      </c>
      <c r="AD7447">
        <f t="shared" ref="AD7447:AD7510" si="462">COUNTIF(H7447,"*Fuji*")</f>
        <v>1</v>
      </c>
      <c r="AF7447" s="3"/>
      <c r="AG7447" t="s">
        <v>4924</v>
      </c>
      <c r="AH7447" s="9" t="s">
        <v>4925</v>
      </c>
    </row>
    <row r="7448" spans="1:34" ht="10.95" customHeight="1" outlineLevel="1" x14ac:dyDescent="0.25">
      <c r="A7448" t="s">
        <v>678</v>
      </c>
      <c r="C7448" s="3" t="s">
        <v>12965</v>
      </c>
      <c r="D7448" s="3">
        <v>2831</v>
      </c>
      <c r="E7448" s="9">
        <v>1999</v>
      </c>
      <c r="F7448" s="10" t="s">
        <v>22249</v>
      </c>
      <c r="G7448" s="7" t="s">
        <v>5401</v>
      </c>
      <c r="H7448" s="8" t="s">
        <v>5402</v>
      </c>
      <c r="I7448" s="8" t="s">
        <v>7344</v>
      </c>
      <c r="J7448" s="19">
        <v>1</v>
      </c>
      <c r="K7448" s="19" t="s">
        <v>7736</v>
      </c>
      <c r="L7448" s="11">
        <v>4.4000000000000004</v>
      </c>
      <c r="M7448" s="11"/>
      <c r="N7448" s="24"/>
      <c r="P7448" s="32"/>
      <c r="T7448" s="19"/>
      <c r="U7448" s="3"/>
      <c r="W7448" t="s">
        <v>7738</v>
      </c>
      <c r="X7448">
        <f t="shared" si="460"/>
        <v>1</v>
      </c>
      <c r="Y7448">
        <v>1</v>
      </c>
      <c r="Z7448" t="str">
        <f t="shared" si="461"/>
        <v/>
      </c>
      <c r="AB7448" s="9"/>
      <c r="AC7448" t="s">
        <v>5402</v>
      </c>
      <c r="AD7448">
        <f t="shared" si="462"/>
        <v>1</v>
      </c>
      <c r="AF7448" s="3"/>
      <c r="AG7448" t="s">
        <v>4924</v>
      </c>
      <c r="AH7448" s="9" t="s">
        <v>4925</v>
      </c>
    </row>
    <row r="7449" spans="1:34" ht="10.95" customHeight="1" outlineLevel="1" x14ac:dyDescent="0.25">
      <c r="A7449" t="s">
        <v>678</v>
      </c>
      <c r="C7449" s="3" t="s">
        <v>12965</v>
      </c>
      <c r="D7449" s="3">
        <v>2835</v>
      </c>
      <c r="E7449" s="9">
        <v>1999</v>
      </c>
      <c r="F7449" s="7" t="s">
        <v>164</v>
      </c>
      <c r="G7449" s="7" t="s">
        <v>5401</v>
      </c>
      <c r="H7449" s="8" t="s">
        <v>7303</v>
      </c>
      <c r="I7449" s="8" t="s">
        <v>7343</v>
      </c>
      <c r="J7449" s="19">
        <v>2</v>
      </c>
      <c r="K7449" s="19" t="s">
        <v>7736</v>
      </c>
      <c r="L7449" s="11">
        <v>1.1000000000000001</v>
      </c>
      <c r="M7449" s="11"/>
      <c r="N7449" s="24"/>
      <c r="P7449" s="32"/>
      <c r="T7449" s="19"/>
      <c r="U7449" s="3" t="s">
        <v>6872</v>
      </c>
      <c r="X7449" t="str">
        <f t="shared" si="460"/>
        <v/>
      </c>
      <c r="Z7449" t="str">
        <f t="shared" si="461"/>
        <v/>
      </c>
      <c r="AB7449" s="9"/>
      <c r="AC7449" t="s">
        <v>7303</v>
      </c>
      <c r="AD7449">
        <f t="shared" si="462"/>
        <v>0</v>
      </c>
      <c r="AF7449" s="3"/>
      <c r="AH7449" s="9"/>
    </row>
    <row r="7450" spans="1:34" ht="10.95" customHeight="1" outlineLevel="1" x14ac:dyDescent="0.25">
      <c r="A7450" t="s">
        <v>678</v>
      </c>
      <c r="C7450" s="3" t="s">
        <v>12965</v>
      </c>
      <c r="D7450" s="3">
        <v>2862</v>
      </c>
      <c r="E7450" s="9">
        <v>1999</v>
      </c>
      <c r="F7450" s="7" t="s">
        <v>164</v>
      </c>
      <c r="G7450" s="7" t="s">
        <v>5401</v>
      </c>
      <c r="H7450" s="8" t="s">
        <v>5402</v>
      </c>
      <c r="I7450" s="8" t="s">
        <v>7345</v>
      </c>
      <c r="J7450" s="19">
        <v>3</v>
      </c>
      <c r="K7450" s="19" t="s">
        <v>7736</v>
      </c>
      <c r="L7450" s="11">
        <v>0.6</v>
      </c>
      <c r="M7450" s="11"/>
      <c r="N7450" s="24"/>
      <c r="P7450" s="32"/>
      <c r="T7450" s="19"/>
      <c r="U7450" s="3">
        <v>2716</v>
      </c>
      <c r="X7450" t="str">
        <f t="shared" si="460"/>
        <v/>
      </c>
      <c r="Z7450" t="str">
        <f t="shared" si="461"/>
        <v/>
      </c>
      <c r="AB7450" s="9"/>
      <c r="AC7450" t="s">
        <v>5402</v>
      </c>
      <c r="AD7450">
        <f t="shared" si="462"/>
        <v>1</v>
      </c>
      <c r="AF7450" s="3"/>
      <c r="AG7450" t="s">
        <v>4924</v>
      </c>
      <c r="AH7450" s="9" t="s">
        <v>4613</v>
      </c>
    </row>
    <row r="7451" spans="1:34" ht="10.95" customHeight="1" outlineLevel="1" x14ac:dyDescent="0.25">
      <c r="A7451" t="s">
        <v>678</v>
      </c>
      <c r="C7451" s="3" t="s">
        <v>12965</v>
      </c>
      <c r="D7451" s="3">
        <v>2868</v>
      </c>
      <c r="E7451" s="9">
        <v>1999</v>
      </c>
      <c r="F7451" s="7" t="s">
        <v>164</v>
      </c>
      <c r="G7451" s="7" t="s">
        <v>5401</v>
      </c>
      <c r="H7451" s="8" t="s">
        <v>4661</v>
      </c>
      <c r="I7451" s="8" t="s">
        <v>7346</v>
      </c>
      <c r="J7451" s="19">
        <v>3</v>
      </c>
      <c r="K7451" s="19" t="s">
        <v>7736</v>
      </c>
      <c r="L7451" s="11">
        <v>0.6</v>
      </c>
      <c r="M7451" s="11"/>
      <c r="N7451" s="24"/>
      <c r="P7451" s="32"/>
      <c r="T7451" s="19"/>
      <c r="U7451" s="3">
        <v>2717</v>
      </c>
      <c r="X7451" t="str">
        <f t="shared" si="460"/>
        <v/>
      </c>
      <c r="Z7451" t="str">
        <f t="shared" si="461"/>
        <v/>
      </c>
      <c r="AB7451" s="9"/>
      <c r="AC7451" t="s">
        <v>4661</v>
      </c>
      <c r="AD7451">
        <f t="shared" si="462"/>
        <v>1</v>
      </c>
      <c r="AF7451" s="3"/>
      <c r="AG7451" t="s">
        <v>4924</v>
      </c>
      <c r="AH7451" s="9" t="s">
        <v>4613</v>
      </c>
    </row>
    <row r="7452" spans="1:34" ht="10.95" customHeight="1" outlineLevel="1" x14ac:dyDescent="0.25">
      <c r="A7452" t="s">
        <v>678</v>
      </c>
      <c r="C7452" s="3" t="s">
        <v>12965</v>
      </c>
      <c r="D7452" s="3">
        <v>2871</v>
      </c>
      <c r="E7452" s="9">
        <v>1999</v>
      </c>
      <c r="F7452" s="7" t="s">
        <v>164</v>
      </c>
      <c r="G7452" s="7" t="s">
        <v>5401</v>
      </c>
      <c r="H7452" s="8" t="s">
        <v>2793</v>
      </c>
      <c r="I7452" s="8" t="s">
        <v>7321</v>
      </c>
      <c r="J7452" s="19">
        <v>3</v>
      </c>
      <c r="K7452" s="19" t="s">
        <v>7736</v>
      </c>
      <c r="L7452" s="11">
        <v>0.7</v>
      </c>
      <c r="M7452" s="11"/>
      <c r="N7452" s="24"/>
      <c r="P7452" s="32"/>
      <c r="T7452" s="19"/>
      <c r="U7452" s="3" t="s">
        <v>2221</v>
      </c>
      <c r="X7452" t="str">
        <f t="shared" si="460"/>
        <v/>
      </c>
      <c r="Z7452" t="str">
        <f t="shared" si="461"/>
        <v/>
      </c>
      <c r="AB7452" s="9"/>
      <c r="AC7452" t="s">
        <v>2793</v>
      </c>
      <c r="AD7452">
        <f t="shared" si="462"/>
        <v>0</v>
      </c>
      <c r="AF7452" s="3"/>
      <c r="AG7452" t="s">
        <v>6298</v>
      </c>
      <c r="AH7452" s="9" t="s">
        <v>4613</v>
      </c>
    </row>
    <row r="7453" spans="1:34" ht="10.95" customHeight="1" outlineLevel="1" x14ac:dyDescent="0.25">
      <c r="A7453" t="s">
        <v>678</v>
      </c>
      <c r="C7453" s="3" t="s">
        <v>12965</v>
      </c>
      <c r="D7453" s="3" t="s">
        <v>7349</v>
      </c>
      <c r="E7453" s="9">
        <v>1999</v>
      </c>
      <c r="F7453" s="7" t="s">
        <v>4880</v>
      </c>
      <c r="G7453" s="7" t="s">
        <v>5401</v>
      </c>
      <c r="H7453" s="8" t="s">
        <v>3059</v>
      </c>
      <c r="I7453" s="8" t="s">
        <v>7321</v>
      </c>
      <c r="J7453" s="19">
        <v>3</v>
      </c>
      <c r="K7453" s="19" t="s">
        <v>7736</v>
      </c>
      <c r="L7453" s="11">
        <v>0.8</v>
      </c>
      <c r="M7453" s="11"/>
      <c r="N7453" s="24"/>
      <c r="P7453" s="32"/>
      <c r="T7453" s="19"/>
      <c r="U7453" s="3" t="s">
        <v>2222</v>
      </c>
      <c r="X7453" t="str">
        <f t="shared" si="460"/>
        <v/>
      </c>
      <c r="Z7453" t="str">
        <f t="shared" si="461"/>
        <v/>
      </c>
      <c r="AB7453" s="9"/>
      <c r="AC7453" t="s">
        <v>3059</v>
      </c>
      <c r="AD7453">
        <f t="shared" si="462"/>
        <v>0</v>
      </c>
      <c r="AF7453" s="3"/>
      <c r="AG7453" t="s">
        <v>6298</v>
      </c>
      <c r="AH7453" s="9" t="s">
        <v>4925</v>
      </c>
    </row>
    <row r="7454" spans="1:34" ht="10.95" customHeight="1" outlineLevel="1" x14ac:dyDescent="0.25">
      <c r="A7454" t="s">
        <v>678</v>
      </c>
      <c r="C7454" s="3" t="s">
        <v>12965</v>
      </c>
      <c r="D7454" s="3">
        <v>2883</v>
      </c>
      <c r="E7454" s="9">
        <v>1999</v>
      </c>
      <c r="F7454" s="7" t="s">
        <v>164</v>
      </c>
      <c r="G7454" s="7" t="s">
        <v>5401</v>
      </c>
      <c r="H7454" s="8" t="s">
        <v>1329</v>
      </c>
      <c r="I7454" s="8" t="s">
        <v>7348</v>
      </c>
      <c r="J7454" s="19">
        <v>3</v>
      </c>
      <c r="K7454" s="19" t="s">
        <v>7736</v>
      </c>
      <c r="L7454" s="11">
        <v>0.8</v>
      </c>
      <c r="M7454" s="11"/>
      <c r="N7454" s="24"/>
      <c r="P7454" s="32"/>
      <c r="T7454" s="19"/>
      <c r="U7454" s="3" t="s">
        <v>6872</v>
      </c>
      <c r="X7454" t="str">
        <f t="shared" si="460"/>
        <v/>
      </c>
      <c r="Z7454" t="str">
        <f t="shared" si="461"/>
        <v/>
      </c>
      <c r="AB7454" s="9"/>
      <c r="AC7454" t="s">
        <v>1329</v>
      </c>
      <c r="AD7454">
        <f t="shared" si="462"/>
        <v>0</v>
      </c>
      <c r="AF7454" s="3"/>
      <c r="AH7454" s="9"/>
    </row>
    <row r="7455" spans="1:34" ht="10.95" customHeight="1" outlineLevel="1" x14ac:dyDescent="0.25">
      <c r="A7455" t="s">
        <v>678</v>
      </c>
      <c r="C7455" s="3" t="s">
        <v>12965</v>
      </c>
      <c r="D7455" s="3" t="s">
        <v>18786</v>
      </c>
      <c r="E7455" s="9">
        <v>1999</v>
      </c>
      <c r="F7455" s="7" t="s">
        <v>7347</v>
      </c>
      <c r="G7455" s="7" t="s">
        <v>5401</v>
      </c>
      <c r="H7455" s="8" t="s">
        <v>1329</v>
      </c>
      <c r="I7455" s="8" t="s">
        <v>7348</v>
      </c>
      <c r="J7455" s="19">
        <v>3</v>
      </c>
      <c r="K7455" s="19" t="s">
        <v>7736</v>
      </c>
      <c r="L7455" s="11">
        <v>18</v>
      </c>
      <c r="M7455" s="11"/>
      <c r="N7455" s="24"/>
      <c r="P7455" s="32"/>
      <c r="T7455" s="19"/>
      <c r="U7455" s="3" t="s">
        <v>6872</v>
      </c>
      <c r="X7455" t="str">
        <f t="shared" si="460"/>
        <v/>
      </c>
      <c r="Z7455" t="str">
        <f t="shared" si="461"/>
        <v/>
      </c>
      <c r="AB7455" s="9"/>
      <c r="AC7455" t="s">
        <v>1329</v>
      </c>
      <c r="AD7455">
        <f t="shared" si="462"/>
        <v>0</v>
      </c>
      <c r="AF7455" s="3"/>
      <c r="AH7455" s="9"/>
    </row>
    <row r="7456" spans="1:34" ht="10.95" customHeight="1" outlineLevel="1" x14ac:dyDescent="0.25">
      <c r="A7456" t="s">
        <v>678</v>
      </c>
      <c r="C7456" s="3" t="s">
        <v>12965</v>
      </c>
      <c r="D7456" s="3">
        <v>2893</v>
      </c>
      <c r="E7456" s="9">
        <v>2000</v>
      </c>
      <c r="F7456" s="7" t="s">
        <v>4400</v>
      </c>
      <c r="G7456" s="7" t="s">
        <v>5401</v>
      </c>
      <c r="H7456" s="8" t="s">
        <v>5402</v>
      </c>
      <c r="I7456" s="8" t="s">
        <v>7341</v>
      </c>
      <c r="J7456" s="19">
        <v>3</v>
      </c>
      <c r="K7456" s="19" t="s">
        <v>7736</v>
      </c>
      <c r="L7456" s="11">
        <v>0.8</v>
      </c>
      <c r="M7456" s="11"/>
      <c r="N7456" s="24"/>
      <c r="P7456" s="32"/>
      <c r="T7456" s="19"/>
      <c r="U7456" s="3" t="s">
        <v>6872</v>
      </c>
      <c r="X7456" t="str">
        <f t="shared" si="460"/>
        <v/>
      </c>
      <c r="Z7456" t="str">
        <f t="shared" si="461"/>
        <v/>
      </c>
      <c r="AB7456" s="9"/>
      <c r="AC7456" t="s">
        <v>5402</v>
      </c>
      <c r="AD7456">
        <f t="shared" si="462"/>
        <v>1</v>
      </c>
      <c r="AF7456" s="3"/>
      <c r="AG7456" t="s">
        <v>4924</v>
      </c>
      <c r="AH7456" s="9"/>
    </row>
    <row r="7457" spans="1:34" ht="10.95" customHeight="1" outlineLevel="1" x14ac:dyDescent="0.25">
      <c r="A7457" t="s">
        <v>678</v>
      </c>
      <c r="C7457" s="3" t="s">
        <v>12965</v>
      </c>
      <c r="D7457" s="3">
        <v>2914</v>
      </c>
      <c r="E7457" s="9">
        <v>2000</v>
      </c>
      <c r="F7457" s="7" t="s">
        <v>164</v>
      </c>
      <c r="G7457" s="7" t="s">
        <v>5401</v>
      </c>
      <c r="H7457" s="8" t="s">
        <v>5027</v>
      </c>
      <c r="I7457" s="8" t="s">
        <v>7348</v>
      </c>
      <c r="J7457" s="19">
        <v>1</v>
      </c>
      <c r="K7457" s="19" t="s">
        <v>7736</v>
      </c>
      <c r="L7457" s="11">
        <v>0.4</v>
      </c>
      <c r="M7457" s="11"/>
      <c r="N7457" s="24"/>
      <c r="P7457" s="32"/>
      <c r="T7457" s="19"/>
      <c r="U7457" s="3">
        <v>2692</v>
      </c>
      <c r="X7457" t="str">
        <f t="shared" si="460"/>
        <v/>
      </c>
      <c r="Z7457" t="str">
        <f t="shared" si="461"/>
        <v/>
      </c>
      <c r="AB7457" s="9"/>
      <c r="AC7457" t="s">
        <v>5027</v>
      </c>
      <c r="AD7457">
        <f t="shared" si="462"/>
        <v>0</v>
      </c>
      <c r="AF7457" s="3"/>
      <c r="AG7457" t="s">
        <v>5635</v>
      </c>
      <c r="AH7457" s="9" t="s">
        <v>4613</v>
      </c>
    </row>
    <row r="7458" spans="1:34" ht="10.95" customHeight="1" outlineLevel="1" x14ac:dyDescent="0.25">
      <c r="A7458" t="s">
        <v>678</v>
      </c>
      <c r="C7458" s="3" t="s">
        <v>12965</v>
      </c>
      <c r="D7458" s="3" t="s">
        <v>7350</v>
      </c>
      <c r="E7458" s="9">
        <v>2000</v>
      </c>
      <c r="F7458" s="7" t="s">
        <v>1594</v>
      </c>
      <c r="G7458" s="7" t="s">
        <v>5401</v>
      </c>
      <c r="H7458" s="8" t="s">
        <v>5027</v>
      </c>
      <c r="I7458" s="8" t="s">
        <v>7348</v>
      </c>
      <c r="J7458" s="19">
        <v>1</v>
      </c>
      <c r="K7458" s="19" t="s">
        <v>7736</v>
      </c>
      <c r="L7458" s="11">
        <v>21</v>
      </c>
      <c r="M7458" s="11"/>
      <c r="N7458" s="24"/>
      <c r="P7458" s="32"/>
      <c r="T7458" s="19"/>
      <c r="U7458" s="3" t="s">
        <v>2208</v>
      </c>
      <c r="W7458" t="s">
        <v>7738</v>
      </c>
      <c r="X7458" t="str">
        <f t="shared" si="460"/>
        <v/>
      </c>
      <c r="Z7458" t="str">
        <f t="shared" si="461"/>
        <v/>
      </c>
      <c r="AB7458" s="9"/>
      <c r="AC7458" t="s">
        <v>5027</v>
      </c>
      <c r="AD7458">
        <f t="shared" si="462"/>
        <v>0</v>
      </c>
      <c r="AF7458" s="3"/>
      <c r="AG7458" t="s">
        <v>5635</v>
      </c>
      <c r="AH7458" s="9" t="s">
        <v>4623</v>
      </c>
    </row>
    <row r="7459" spans="1:34" ht="10.95" customHeight="1" outlineLevel="1" x14ac:dyDescent="0.25">
      <c r="A7459" t="s">
        <v>678</v>
      </c>
      <c r="C7459" s="3" t="s">
        <v>12965</v>
      </c>
      <c r="D7459" s="3">
        <v>2950</v>
      </c>
      <c r="E7459" s="9">
        <v>2000</v>
      </c>
      <c r="F7459" s="7" t="s">
        <v>164</v>
      </c>
      <c r="G7459" s="7" t="s">
        <v>5401</v>
      </c>
      <c r="H7459" s="8" t="s">
        <v>7352</v>
      </c>
      <c r="I7459" s="8" t="s">
        <v>7343</v>
      </c>
      <c r="J7459" s="19">
        <v>3</v>
      </c>
      <c r="K7459" s="19" t="s">
        <v>7736</v>
      </c>
      <c r="L7459" s="11">
        <v>0.8</v>
      </c>
      <c r="M7459" s="11"/>
      <c r="N7459" s="24"/>
      <c r="P7459" s="32"/>
      <c r="T7459" s="19"/>
      <c r="U7459" s="3"/>
      <c r="X7459" t="str">
        <f t="shared" si="460"/>
        <v/>
      </c>
      <c r="Z7459" t="str">
        <f t="shared" si="461"/>
        <v/>
      </c>
      <c r="AB7459" s="9"/>
      <c r="AC7459" t="s">
        <v>7352</v>
      </c>
      <c r="AD7459">
        <f t="shared" si="462"/>
        <v>0</v>
      </c>
      <c r="AF7459" s="3"/>
      <c r="AH7459" s="9"/>
    </row>
    <row r="7460" spans="1:34" ht="10.95" customHeight="1" outlineLevel="1" x14ac:dyDescent="0.25">
      <c r="A7460" t="s">
        <v>678</v>
      </c>
      <c r="C7460" s="3" t="s">
        <v>12965</v>
      </c>
      <c r="D7460" s="3">
        <v>2974</v>
      </c>
      <c r="E7460" s="9">
        <v>2000</v>
      </c>
      <c r="F7460" s="7" t="s">
        <v>164</v>
      </c>
      <c r="G7460" s="7" t="s">
        <v>5401</v>
      </c>
      <c r="H7460" s="8" t="s">
        <v>2210</v>
      </c>
      <c r="I7460" s="8" t="s">
        <v>7348</v>
      </c>
      <c r="J7460" s="19">
        <v>1</v>
      </c>
      <c r="K7460" s="19" t="s">
        <v>7736</v>
      </c>
      <c r="L7460" s="11">
        <v>0.4</v>
      </c>
      <c r="M7460" s="11"/>
      <c r="N7460" s="24"/>
      <c r="P7460" s="32"/>
      <c r="T7460" s="19"/>
      <c r="U7460" s="3" t="s">
        <v>2209</v>
      </c>
      <c r="X7460" t="str">
        <f t="shared" si="460"/>
        <v/>
      </c>
      <c r="Z7460" t="str">
        <f t="shared" si="461"/>
        <v/>
      </c>
      <c r="AB7460" s="9"/>
      <c r="AC7460" t="s">
        <v>2210</v>
      </c>
      <c r="AD7460">
        <f t="shared" si="462"/>
        <v>0</v>
      </c>
      <c r="AF7460" s="3"/>
      <c r="AG7460" t="s">
        <v>5294</v>
      </c>
      <c r="AH7460" s="9" t="s">
        <v>4623</v>
      </c>
    </row>
    <row r="7461" spans="1:34" ht="10.95" customHeight="1" outlineLevel="1" x14ac:dyDescent="0.25">
      <c r="A7461" t="s">
        <v>678</v>
      </c>
      <c r="C7461" s="3" t="s">
        <v>12965</v>
      </c>
      <c r="D7461" s="3" t="s">
        <v>7351</v>
      </c>
      <c r="E7461" s="9">
        <v>2000</v>
      </c>
      <c r="F7461" s="7" t="s">
        <v>755</v>
      </c>
      <c r="G7461" s="7" t="s">
        <v>5401</v>
      </c>
      <c r="H7461" s="8" t="s">
        <v>2210</v>
      </c>
      <c r="I7461" s="8" t="s">
        <v>7348</v>
      </c>
      <c r="J7461" s="19">
        <v>1</v>
      </c>
      <c r="K7461" s="19" t="s">
        <v>7736</v>
      </c>
      <c r="L7461" s="11">
        <v>14</v>
      </c>
      <c r="M7461" s="11"/>
      <c r="N7461" s="24"/>
      <c r="P7461" s="32"/>
      <c r="T7461" s="19"/>
      <c r="U7461" s="3">
        <v>2695</v>
      </c>
      <c r="X7461" t="str">
        <f t="shared" si="460"/>
        <v/>
      </c>
      <c r="Z7461">
        <f t="shared" si="461"/>
        <v>1</v>
      </c>
      <c r="AB7461" s="9"/>
      <c r="AC7461" t="s">
        <v>2210</v>
      </c>
      <c r="AD7461">
        <f t="shared" si="462"/>
        <v>0</v>
      </c>
      <c r="AF7461" s="3"/>
      <c r="AG7461" t="s">
        <v>5294</v>
      </c>
      <c r="AH7461" s="9" t="s">
        <v>4623</v>
      </c>
    </row>
    <row r="7462" spans="1:34" ht="10.95" customHeight="1" outlineLevel="1" x14ac:dyDescent="0.25">
      <c r="A7462" t="s">
        <v>678</v>
      </c>
      <c r="C7462" s="3" t="s">
        <v>12965</v>
      </c>
      <c r="D7462" s="3">
        <v>2978</v>
      </c>
      <c r="E7462" s="9">
        <v>2000</v>
      </c>
      <c r="F7462" s="7" t="s">
        <v>4400</v>
      </c>
      <c r="G7462" s="7" t="s">
        <v>5401</v>
      </c>
      <c r="H7462" s="8" t="s">
        <v>7352</v>
      </c>
      <c r="I7462" s="8" t="s">
        <v>7343</v>
      </c>
      <c r="J7462" s="19">
        <v>3</v>
      </c>
      <c r="K7462" s="19" t="s">
        <v>7736</v>
      </c>
      <c r="L7462" s="11">
        <v>0.5</v>
      </c>
      <c r="M7462" s="11"/>
      <c r="N7462" s="24"/>
      <c r="P7462" s="32"/>
      <c r="T7462" s="19"/>
      <c r="U7462" s="3"/>
      <c r="X7462" t="str">
        <f t="shared" si="460"/>
        <v/>
      </c>
      <c r="Z7462" t="str">
        <f t="shared" si="461"/>
        <v/>
      </c>
      <c r="AB7462" s="9"/>
      <c r="AC7462" t="s">
        <v>7352</v>
      </c>
      <c r="AD7462">
        <f t="shared" si="462"/>
        <v>0</v>
      </c>
      <c r="AF7462" s="3"/>
      <c r="AH7462" s="9"/>
    </row>
    <row r="7463" spans="1:34" ht="10.95" customHeight="1" outlineLevel="1" x14ac:dyDescent="0.25">
      <c r="A7463" t="s">
        <v>678</v>
      </c>
      <c r="C7463" s="3" t="s">
        <v>12965</v>
      </c>
      <c r="D7463" s="3">
        <v>2979</v>
      </c>
      <c r="E7463" s="9">
        <v>2000</v>
      </c>
      <c r="F7463" s="7" t="s">
        <v>4400</v>
      </c>
      <c r="G7463" s="7" t="s">
        <v>5401</v>
      </c>
      <c r="H7463" s="8" t="s">
        <v>160</v>
      </c>
      <c r="I7463" s="8" t="s">
        <v>7304</v>
      </c>
      <c r="J7463" s="19">
        <v>3</v>
      </c>
      <c r="K7463" s="19" t="s">
        <v>7736</v>
      </c>
      <c r="L7463" s="11">
        <v>0.6</v>
      </c>
      <c r="M7463" s="11"/>
      <c r="N7463" s="24"/>
      <c r="P7463" s="32"/>
      <c r="T7463" s="19"/>
      <c r="U7463" s="3"/>
      <c r="X7463" t="str">
        <f t="shared" si="460"/>
        <v/>
      </c>
      <c r="Z7463" t="str">
        <f t="shared" si="461"/>
        <v/>
      </c>
      <c r="AB7463" s="9"/>
      <c r="AC7463" t="s">
        <v>160</v>
      </c>
      <c r="AD7463">
        <f t="shared" si="462"/>
        <v>0</v>
      </c>
      <c r="AF7463" s="3"/>
      <c r="AH7463" s="9"/>
    </row>
    <row r="7464" spans="1:34" ht="10.95" customHeight="1" outlineLevel="1" x14ac:dyDescent="0.25">
      <c r="A7464" t="s">
        <v>678</v>
      </c>
      <c r="C7464" s="3" t="s">
        <v>12965</v>
      </c>
      <c r="D7464" s="3">
        <v>3032</v>
      </c>
      <c r="E7464" s="9">
        <v>2000</v>
      </c>
      <c r="F7464" s="7" t="s">
        <v>164</v>
      </c>
      <c r="G7464" s="7" t="s">
        <v>5401</v>
      </c>
      <c r="H7464" s="8" t="s">
        <v>2065</v>
      </c>
      <c r="I7464" s="8" t="s">
        <v>7353</v>
      </c>
      <c r="J7464" s="19">
        <v>3</v>
      </c>
      <c r="K7464" s="19" t="s">
        <v>7736</v>
      </c>
      <c r="L7464" s="11">
        <v>0.5</v>
      </c>
      <c r="M7464" s="11"/>
      <c r="N7464" s="24"/>
      <c r="P7464" s="32"/>
      <c r="T7464" s="19"/>
      <c r="U7464" s="3" t="s">
        <v>2223</v>
      </c>
      <c r="X7464" t="str">
        <f t="shared" si="460"/>
        <v/>
      </c>
      <c r="Z7464" t="str">
        <f t="shared" si="461"/>
        <v/>
      </c>
      <c r="AB7464" s="9"/>
      <c r="AC7464" t="s">
        <v>2065</v>
      </c>
      <c r="AD7464">
        <f t="shared" si="462"/>
        <v>0</v>
      </c>
      <c r="AF7464" s="3"/>
      <c r="AG7464" t="s">
        <v>2066</v>
      </c>
      <c r="AH7464" s="9" t="s">
        <v>4613</v>
      </c>
    </row>
    <row r="7465" spans="1:34" ht="10.95" customHeight="1" outlineLevel="1" x14ac:dyDescent="0.25">
      <c r="A7465" t="s">
        <v>678</v>
      </c>
      <c r="C7465" s="3" t="s">
        <v>12965</v>
      </c>
      <c r="D7465" s="3">
        <v>3033</v>
      </c>
      <c r="E7465" s="9">
        <v>2000</v>
      </c>
      <c r="F7465" s="7" t="s">
        <v>4400</v>
      </c>
      <c r="G7465" s="7" t="s">
        <v>5401</v>
      </c>
      <c r="H7465" s="8" t="s">
        <v>7356</v>
      </c>
      <c r="I7465" s="8" t="s">
        <v>7355</v>
      </c>
      <c r="J7465" s="19">
        <v>3</v>
      </c>
      <c r="K7465" s="19" t="s">
        <v>7736</v>
      </c>
      <c r="L7465" s="11">
        <v>0.6</v>
      </c>
      <c r="M7465" s="11"/>
      <c r="N7465" s="24"/>
      <c r="P7465" s="32"/>
      <c r="T7465" s="19"/>
      <c r="U7465" s="3"/>
      <c r="X7465" t="str">
        <f t="shared" si="460"/>
        <v/>
      </c>
      <c r="Z7465" t="str">
        <f t="shared" si="461"/>
        <v/>
      </c>
      <c r="AB7465" s="9"/>
      <c r="AC7465" t="s">
        <v>7356</v>
      </c>
      <c r="AD7465">
        <f t="shared" si="462"/>
        <v>0</v>
      </c>
      <c r="AF7465" s="3"/>
      <c r="AH7465" s="9"/>
    </row>
    <row r="7466" spans="1:34" ht="10.95" customHeight="1" outlineLevel="1" x14ac:dyDescent="0.25">
      <c r="A7466" t="s">
        <v>678</v>
      </c>
      <c r="C7466" s="3" t="s">
        <v>12965</v>
      </c>
      <c r="D7466" s="3">
        <v>3034</v>
      </c>
      <c r="E7466" s="9">
        <v>2000</v>
      </c>
      <c r="F7466" s="7" t="s">
        <v>4400</v>
      </c>
      <c r="G7466" s="7" t="s">
        <v>5401</v>
      </c>
      <c r="H7466" s="8" t="s">
        <v>7356</v>
      </c>
      <c r="I7466" s="8" t="s">
        <v>7355</v>
      </c>
      <c r="J7466" s="19">
        <v>3</v>
      </c>
      <c r="K7466" s="19" t="s">
        <v>7736</v>
      </c>
      <c r="L7466" s="11">
        <v>0.7</v>
      </c>
      <c r="M7466" s="11"/>
      <c r="N7466" s="24"/>
      <c r="P7466" s="32"/>
      <c r="T7466" s="19"/>
      <c r="U7466" s="3"/>
      <c r="X7466" t="str">
        <f t="shared" si="460"/>
        <v/>
      </c>
      <c r="Z7466" t="str">
        <f t="shared" si="461"/>
        <v/>
      </c>
      <c r="AB7466" s="9"/>
      <c r="AC7466" t="s">
        <v>7356</v>
      </c>
      <c r="AD7466">
        <f t="shared" si="462"/>
        <v>0</v>
      </c>
      <c r="AF7466" s="3"/>
      <c r="AH7466" s="9"/>
    </row>
    <row r="7467" spans="1:34" ht="10.95" customHeight="1" outlineLevel="1" x14ac:dyDescent="0.25">
      <c r="A7467" t="s">
        <v>678</v>
      </c>
      <c r="C7467" s="3" t="s">
        <v>12965</v>
      </c>
      <c r="D7467" s="3" t="s">
        <v>7354</v>
      </c>
      <c r="E7467" s="9">
        <v>2000</v>
      </c>
      <c r="F7467" s="7" t="s">
        <v>4400</v>
      </c>
      <c r="G7467" s="7" t="s">
        <v>5401</v>
      </c>
      <c r="H7467" s="8" t="s">
        <v>7356</v>
      </c>
      <c r="I7467" s="8" t="s">
        <v>7355</v>
      </c>
      <c r="J7467" s="19">
        <v>3</v>
      </c>
      <c r="K7467" s="19" t="s">
        <v>7736</v>
      </c>
      <c r="L7467" s="11">
        <v>8</v>
      </c>
      <c r="M7467" s="11"/>
      <c r="N7467" s="24"/>
      <c r="P7467" s="32"/>
      <c r="T7467" s="19"/>
      <c r="U7467" s="3"/>
      <c r="X7467" t="str">
        <f t="shared" si="460"/>
        <v/>
      </c>
      <c r="Z7467" t="str">
        <f t="shared" si="461"/>
        <v/>
      </c>
      <c r="AB7467" s="9"/>
      <c r="AC7467" t="s">
        <v>7356</v>
      </c>
      <c r="AD7467">
        <f t="shared" si="462"/>
        <v>0</v>
      </c>
      <c r="AF7467" s="3"/>
      <c r="AH7467" s="9"/>
    </row>
    <row r="7468" spans="1:34" ht="10.95" customHeight="1" outlineLevel="1" x14ac:dyDescent="0.25">
      <c r="A7468" t="s">
        <v>678</v>
      </c>
      <c r="C7468" s="3" t="s">
        <v>12965</v>
      </c>
      <c r="D7468" s="3">
        <v>3035</v>
      </c>
      <c r="E7468" s="9">
        <v>2000</v>
      </c>
      <c r="F7468" s="7" t="s">
        <v>3904</v>
      </c>
      <c r="G7468" s="7" t="s">
        <v>5401</v>
      </c>
      <c r="H7468" s="8" t="s">
        <v>3824</v>
      </c>
      <c r="I7468" s="8" t="s">
        <v>7355</v>
      </c>
      <c r="J7468" s="19">
        <v>5</v>
      </c>
      <c r="K7468" s="19" t="s">
        <v>7736</v>
      </c>
      <c r="L7468" s="11">
        <v>0.7</v>
      </c>
      <c r="M7468" s="11"/>
      <c r="N7468" s="24"/>
      <c r="P7468" s="32"/>
      <c r="T7468" s="19"/>
      <c r="U7468" s="3" t="s">
        <v>3901</v>
      </c>
      <c r="X7468" t="str">
        <f t="shared" si="460"/>
        <v/>
      </c>
      <c r="Z7468" t="str">
        <f t="shared" si="461"/>
        <v/>
      </c>
      <c r="AB7468" s="9"/>
      <c r="AC7468" t="s">
        <v>3824</v>
      </c>
      <c r="AD7468">
        <f t="shared" si="462"/>
        <v>0</v>
      </c>
      <c r="AF7468" s="3"/>
      <c r="AG7468" t="s">
        <v>5294</v>
      </c>
      <c r="AH7468" s="9" t="s">
        <v>4925</v>
      </c>
    </row>
    <row r="7469" spans="1:34" ht="10.95" customHeight="1" outlineLevel="1" x14ac:dyDescent="0.25">
      <c r="A7469" t="s">
        <v>678</v>
      </c>
      <c r="C7469" s="3" t="s">
        <v>12965</v>
      </c>
      <c r="D7469" s="3">
        <v>3036</v>
      </c>
      <c r="E7469" s="9">
        <v>2000</v>
      </c>
      <c r="F7469" s="7" t="s">
        <v>3904</v>
      </c>
      <c r="G7469" s="7" t="s">
        <v>5401</v>
      </c>
      <c r="H7469" s="8" t="s">
        <v>3824</v>
      </c>
      <c r="I7469" s="8" t="s">
        <v>7355</v>
      </c>
      <c r="J7469" s="19">
        <v>5</v>
      </c>
      <c r="K7469" s="19" t="s">
        <v>7736</v>
      </c>
      <c r="L7469" s="11">
        <v>0.8</v>
      </c>
      <c r="M7469" s="11"/>
      <c r="N7469" s="24"/>
      <c r="P7469" s="32"/>
      <c r="T7469" s="19"/>
      <c r="U7469" s="3" t="s">
        <v>3902</v>
      </c>
      <c r="X7469" t="str">
        <f t="shared" si="460"/>
        <v/>
      </c>
      <c r="Z7469" t="str">
        <f t="shared" si="461"/>
        <v/>
      </c>
      <c r="AB7469" s="9"/>
      <c r="AC7469" t="s">
        <v>3824</v>
      </c>
      <c r="AD7469">
        <f t="shared" si="462"/>
        <v>0</v>
      </c>
      <c r="AF7469" s="3"/>
      <c r="AG7469" t="s">
        <v>5294</v>
      </c>
      <c r="AH7469" s="9" t="s">
        <v>4925</v>
      </c>
    </row>
    <row r="7470" spans="1:34" ht="10.95" customHeight="1" outlineLevel="1" x14ac:dyDescent="0.25">
      <c r="A7470" t="s">
        <v>678</v>
      </c>
      <c r="C7470" s="3" t="s">
        <v>12965</v>
      </c>
      <c r="D7470" s="3" t="s">
        <v>7361</v>
      </c>
      <c r="E7470" s="9">
        <v>2000</v>
      </c>
      <c r="F7470" s="7" t="s">
        <v>165</v>
      </c>
      <c r="G7470" s="7" t="s">
        <v>5401</v>
      </c>
      <c r="H7470" s="8" t="s">
        <v>3824</v>
      </c>
      <c r="I7470" s="8" t="s">
        <v>7355</v>
      </c>
      <c r="J7470" s="19">
        <v>5</v>
      </c>
      <c r="K7470" s="19" t="s">
        <v>7736</v>
      </c>
      <c r="L7470" s="11">
        <v>1.5</v>
      </c>
      <c r="M7470" s="11"/>
      <c r="N7470" s="24"/>
      <c r="P7470" s="32"/>
      <c r="T7470" s="19"/>
      <c r="U7470" s="3" t="s">
        <v>3903</v>
      </c>
      <c r="X7470" t="str">
        <f t="shared" si="460"/>
        <v/>
      </c>
      <c r="Z7470" t="str">
        <f t="shared" si="461"/>
        <v/>
      </c>
      <c r="AB7470" s="9"/>
      <c r="AC7470" t="s">
        <v>3824</v>
      </c>
      <c r="AD7470">
        <f t="shared" si="462"/>
        <v>0</v>
      </c>
      <c r="AF7470" s="3"/>
      <c r="AG7470" t="s">
        <v>5294</v>
      </c>
      <c r="AH7470" s="9" t="s">
        <v>4925</v>
      </c>
    </row>
    <row r="7471" spans="1:34" ht="10.95" customHeight="1" outlineLevel="1" x14ac:dyDescent="0.25">
      <c r="A7471" t="s">
        <v>678</v>
      </c>
      <c r="C7471" s="3" t="s">
        <v>12965</v>
      </c>
      <c r="D7471" s="3">
        <v>3089</v>
      </c>
      <c r="E7471" s="9">
        <v>2000</v>
      </c>
      <c r="F7471" s="7" t="s">
        <v>164</v>
      </c>
      <c r="G7471" s="7" t="s">
        <v>5401</v>
      </c>
      <c r="H7471" s="8" t="s">
        <v>5402</v>
      </c>
      <c r="I7471" s="8" t="s">
        <v>7341</v>
      </c>
      <c r="J7471" s="19">
        <v>3</v>
      </c>
      <c r="K7471" s="19" t="s">
        <v>7736</v>
      </c>
      <c r="L7471" s="11">
        <v>0.7</v>
      </c>
      <c r="M7471" s="11"/>
      <c r="N7471" s="24"/>
      <c r="P7471" s="32"/>
      <c r="T7471" s="19"/>
      <c r="U7471" s="3" t="s">
        <v>3936</v>
      </c>
      <c r="X7471" t="str">
        <f t="shared" si="460"/>
        <v/>
      </c>
      <c r="Z7471" t="str">
        <f t="shared" si="461"/>
        <v/>
      </c>
      <c r="AB7471" s="9"/>
      <c r="AC7471" t="s">
        <v>5402</v>
      </c>
      <c r="AD7471">
        <f t="shared" si="462"/>
        <v>1</v>
      </c>
      <c r="AF7471" s="3"/>
      <c r="AG7471" t="s">
        <v>4924</v>
      </c>
      <c r="AH7471" s="9" t="s">
        <v>4613</v>
      </c>
    </row>
    <row r="7472" spans="1:34" ht="10.95" customHeight="1" outlineLevel="1" collapsed="1" x14ac:dyDescent="0.25">
      <c r="A7472" t="s">
        <v>678</v>
      </c>
      <c r="C7472" s="3" t="s">
        <v>12965</v>
      </c>
      <c r="D7472" s="3">
        <v>3091</v>
      </c>
      <c r="E7472" s="9">
        <v>2000</v>
      </c>
      <c r="F7472" s="7" t="s">
        <v>6572</v>
      </c>
      <c r="G7472" s="7" t="s">
        <v>5401</v>
      </c>
      <c r="H7472" s="8" t="s">
        <v>6597</v>
      </c>
      <c r="I7472" s="8" t="s">
        <v>7357</v>
      </c>
      <c r="J7472" s="19">
        <v>1</v>
      </c>
      <c r="K7472" s="19" t="s">
        <v>7736</v>
      </c>
      <c r="L7472" s="11">
        <v>0.4</v>
      </c>
      <c r="M7472" s="11"/>
      <c r="N7472" s="24"/>
      <c r="P7472" s="32"/>
      <c r="T7472" s="19"/>
      <c r="U7472" s="3">
        <v>2745</v>
      </c>
      <c r="X7472" t="str">
        <f t="shared" si="460"/>
        <v/>
      </c>
      <c r="Z7472" t="str">
        <f t="shared" si="461"/>
        <v/>
      </c>
      <c r="AB7472" s="9"/>
      <c r="AC7472" t="s">
        <v>6597</v>
      </c>
      <c r="AD7472">
        <f t="shared" si="462"/>
        <v>1</v>
      </c>
      <c r="AF7472" s="3"/>
      <c r="AG7472" t="s">
        <v>4924</v>
      </c>
      <c r="AH7472" s="9" t="s">
        <v>4613</v>
      </c>
    </row>
    <row r="7473" spans="1:34" ht="10.95" customHeight="1" outlineLevel="1" x14ac:dyDescent="0.25">
      <c r="A7473" t="s">
        <v>678</v>
      </c>
      <c r="C7473" s="3" t="s">
        <v>12965</v>
      </c>
      <c r="D7473" s="3">
        <v>3092</v>
      </c>
      <c r="E7473" s="9">
        <v>2000</v>
      </c>
      <c r="F7473" s="7" t="s">
        <v>4091</v>
      </c>
      <c r="G7473" s="7" t="s">
        <v>5401</v>
      </c>
      <c r="H7473" s="8" t="s">
        <v>4775</v>
      </c>
      <c r="I7473" s="8" t="s">
        <v>7357</v>
      </c>
      <c r="J7473" s="19">
        <v>3</v>
      </c>
      <c r="K7473" s="19" t="s">
        <v>7736</v>
      </c>
      <c r="L7473" s="11">
        <v>2</v>
      </c>
      <c r="M7473" s="11"/>
      <c r="N7473" s="24"/>
      <c r="P7473" s="32"/>
      <c r="T7473" s="19"/>
      <c r="U7473" s="3"/>
      <c r="X7473" t="str">
        <f t="shared" si="460"/>
        <v/>
      </c>
      <c r="Z7473" t="str">
        <f t="shared" si="461"/>
        <v/>
      </c>
      <c r="AB7473" s="9"/>
      <c r="AC7473" t="s">
        <v>4775</v>
      </c>
      <c r="AD7473">
        <f t="shared" si="462"/>
        <v>0</v>
      </c>
      <c r="AF7473" s="3"/>
      <c r="AH7473" s="9"/>
    </row>
    <row r="7474" spans="1:34" ht="10.95" customHeight="1" outlineLevel="1" x14ac:dyDescent="0.25">
      <c r="A7474" t="s">
        <v>678</v>
      </c>
      <c r="C7474" s="3" t="s">
        <v>12965</v>
      </c>
      <c r="D7474" s="3">
        <v>3111</v>
      </c>
      <c r="E7474" s="9">
        <v>2000</v>
      </c>
      <c r="F7474" s="7" t="s">
        <v>4400</v>
      </c>
      <c r="G7474" s="7" t="s">
        <v>5401</v>
      </c>
      <c r="H7474" s="8" t="s">
        <v>5402</v>
      </c>
      <c r="I7474" s="8" t="s">
        <v>7325</v>
      </c>
      <c r="J7474" s="19">
        <v>3</v>
      </c>
      <c r="K7474" s="19" t="s">
        <v>7736</v>
      </c>
      <c r="L7474" s="11">
        <v>0.7</v>
      </c>
      <c r="M7474" s="11"/>
      <c r="N7474" s="24"/>
      <c r="P7474" s="32"/>
      <c r="T7474" s="19"/>
      <c r="U7474" s="3"/>
      <c r="X7474" t="str">
        <f t="shared" si="460"/>
        <v/>
      </c>
      <c r="Z7474" t="str">
        <f t="shared" si="461"/>
        <v/>
      </c>
      <c r="AB7474" s="9"/>
      <c r="AC7474" t="s">
        <v>5402</v>
      </c>
      <c r="AD7474">
        <f t="shared" si="462"/>
        <v>1</v>
      </c>
      <c r="AF7474" s="3"/>
      <c r="AH7474" s="9"/>
    </row>
    <row r="7475" spans="1:34" ht="10.95" customHeight="1" outlineLevel="1" x14ac:dyDescent="0.25">
      <c r="A7475" t="s">
        <v>678</v>
      </c>
      <c r="C7475" s="3" t="s">
        <v>12965</v>
      </c>
      <c r="D7475" s="3">
        <v>3122</v>
      </c>
      <c r="E7475" s="9">
        <v>2000</v>
      </c>
      <c r="F7475" s="7" t="s">
        <v>4321</v>
      </c>
      <c r="G7475" s="7" t="s">
        <v>5401</v>
      </c>
      <c r="H7475" s="8" t="s">
        <v>4157</v>
      </c>
      <c r="I7475" s="8" t="s">
        <v>7341</v>
      </c>
      <c r="J7475" s="19">
        <v>4</v>
      </c>
      <c r="K7475" s="19" t="s">
        <v>7736</v>
      </c>
      <c r="L7475" s="11">
        <v>0.7</v>
      </c>
      <c r="M7475" s="11"/>
      <c r="N7475" s="24"/>
      <c r="P7475" s="32"/>
      <c r="T7475" s="19"/>
      <c r="U7475" s="3" t="s">
        <v>292</v>
      </c>
      <c r="X7475" t="str">
        <f t="shared" si="460"/>
        <v/>
      </c>
      <c r="Z7475" t="str">
        <f t="shared" si="461"/>
        <v/>
      </c>
      <c r="AB7475" s="9"/>
      <c r="AC7475" t="s">
        <v>4157</v>
      </c>
      <c r="AD7475">
        <f t="shared" si="462"/>
        <v>0</v>
      </c>
      <c r="AF7475" s="3"/>
      <c r="AG7475" t="s">
        <v>3357</v>
      </c>
      <c r="AH7475" s="9" t="s">
        <v>4925</v>
      </c>
    </row>
    <row r="7476" spans="1:34" ht="10.95" customHeight="1" outlineLevel="1" x14ac:dyDescent="0.25">
      <c r="A7476" t="s">
        <v>678</v>
      </c>
      <c r="C7476" s="3" t="s">
        <v>12965</v>
      </c>
      <c r="D7476" s="3">
        <v>3123</v>
      </c>
      <c r="E7476" s="9">
        <v>2000</v>
      </c>
      <c r="F7476" s="7" t="s">
        <v>4156</v>
      </c>
      <c r="G7476" s="7" t="s">
        <v>5401</v>
      </c>
      <c r="H7476" s="8" t="s">
        <v>4157</v>
      </c>
      <c r="I7476" s="8" t="s">
        <v>7341</v>
      </c>
      <c r="J7476" s="19">
        <v>4</v>
      </c>
      <c r="K7476" s="19" t="s">
        <v>7736</v>
      </c>
      <c r="L7476" s="11">
        <v>0.7</v>
      </c>
      <c r="M7476" s="11"/>
      <c r="N7476" s="24"/>
      <c r="P7476" s="32"/>
      <c r="T7476" s="19"/>
      <c r="U7476" s="3" t="s">
        <v>293</v>
      </c>
      <c r="X7476" t="str">
        <f t="shared" si="460"/>
        <v/>
      </c>
      <c r="Z7476" t="str">
        <f t="shared" si="461"/>
        <v/>
      </c>
      <c r="AB7476" s="9"/>
      <c r="AC7476" t="s">
        <v>4157</v>
      </c>
      <c r="AD7476">
        <f t="shared" si="462"/>
        <v>0</v>
      </c>
      <c r="AF7476" s="3"/>
      <c r="AG7476" t="s">
        <v>3357</v>
      </c>
      <c r="AH7476" s="9" t="s">
        <v>4925</v>
      </c>
    </row>
    <row r="7477" spans="1:34" ht="10.95" customHeight="1" outlineLevel="1" x14ac:dyDescent="0.25">
      <c r="A7477" t="s">
        <v>678</v>
      </c>
      <c r="C7477" s="3" t="s">
        <v>12965</v>
      </c>
      <c r="D7477" s="3" t="s">
        <v>7358</v>
      </c>
      <c r="E7477" s="9">
        <v>2000</v>
      </c>
      <c r="F7477" s="7" t="s">
        <v>4880</v>
      </c>
      <c r="G7477" s="7" t="s">
        <v>5401</v>
      </c>
      <c r="H7477" s="8" t="s">
        <v>4157</v>
      </c>
      <c r="I7477" s="8" t="s">
        <v>7341</v>
      </c>
      <c r="J7477" s="19">
        <v>4</v>
      </c>
      <c r="K7477" s="19" t="s">
        <v>7736</v>
      </c>
      <c r="L7477" s="11">
        <v>3</v>
      </c>
      <c r="M7477" s="11"/>
      <c r="N7477" s="24"/>
      <c r="P7477" s="32"/>
      <c r="T7477" s="19"/>
      <c r="U7477" s="3" t="s">
        <v>294</v>
      </c>
      <c r="X7477" t="str">
        <f t="shared" si="460"/>
        <v/>
      </c>
      <c r="Z7477" t="str">
        <f t="shared" si="461"/>
        <v/>
      </c>
      <c r="AB7477" s="9"/>
      <c r="AC7477" t="s">
        <v>4157</v>
      </c>
      <c r="AD7477">
        <f t="shared" si="462"/>
        <v>0</v>
      </c>
      <c r="AF7477" s="3"/>
      <c r="AG7477" t="s">
        <v>3357</v>
      </c>
      <c r="AH7477" s="9" t="s">
        <v>4925</v>
      </c>
    </row>
    <row r="7478" spans="1:34" ht="10.95" customHeight="1" outlineLevel="1" x14ac:dyDescent="0.25">
      <c r="A7478" t="s">
        <v>678</v>
      </c>
      <c r="C7478" s="3" t="s">
        <v>12965</v>
      </c>
      <c r="D7478" s="3">
        <v>3139</v>
      </c>
      <c r="E7478" s="9">
        <v>2000</v>
      </c>
      <c r="F7478" s="7" t="s">
        <v>164</v>
      </c>
      <c r="G7478" s="7" t="s">
        <v>5401</v>
      </c>
      <c r="H7478" s="8" t="s">
        <v>2340</v>
      </c>
      <c r="I7478" s="8" t="s">
        <v>7360</v>
      </c>
      <c r="J7478" s="19">
        <v>3</v>
      </c>
      <c r="K7478" s="19" t="s">
        <v>7736</v>
      </c>
      <c r="L7478" s="11">
        <v>0.5</v>
      </c>
      <c r="M7478" s="11"/>
      <c r="N7478" s="24"/>
      <c r="P7478" s="32"/>
      <c r="T7478" s="19"/>
      <c r="U7478" s="3" t="s">
        <v>2224</v>
      </c>
      <c r="X7478" t="str">
        <f t="shared" si="460"/>
        <v/>
      </c>
      <c r="Z7478" t="str">
        <f t="shared" si="461"/>
        <v/>
      </c>
      <c r="AB7478" s="9"/>
      <c r="AC7478" t="s">
        <v>2340</v>
      </c>
      <c r="AD7478">
        <f t="shared" si="462"/>
        <v>0</v>
      </c>
      <c r="AF7478" s="3"/>
      <c r="AG7478" t="s">
        <v>2341</v>
      </c>
      <c r="AH7478" s="9" t="s">
        <v>4613</v>
      </c>
    </row>
    <row r="7479" spans="1:34" ht="10.95" customHeight="1" outlineLevel="1" x14ac:dyDescent="0.25">
      <c r="A7479" t="s">
        <v>678</v>
      </c>
      <c r="C7479" s="3" t="s">
        <v>12965</v>
      </c>
      <c r="D7479" s="3" t="s">
        <v>7359</v>
      </c>
      <c r="E7479" s="9">
        <v>2000</v>
      </c>
      <c r="F7479" s="7" t="s">
        <v>165</v>
      </c>
      <c r="G7479" s="7" t="s">
        <v>5401</v>
      </c>
      <c r="H7479" s="8" t="s">
        <v>2340</v>
      </c>
      <c r="I7479" s="8" t="s">
        <v>7360</v>
      </c>
      <c r="J7479" s="19">
        <v>3</v>
      </c>
      <c r="K7479" s="19" t="s">
        <v>7736</v>
      </c>
      <c r="L7479" s="11">
        <v>3</v>
      </c>
      <c r="M7479" s="11"/>
      <c r="N7479" s="24"/>
      <c r="P7479" s="32"/>
      <c r="T7479" s="19"/>
      <c r="U7479" s="3" t="s">
        <v>1889</v>
      </c>
      <c r="X7479" t="str">
        <f t="shared" si="460"/>
        <v/>
      </c>
      <c r="Z7479" t="str">
        <f t="shared" si="461"/>
        <v/>
      </c>
      <c r="AB7479" s="9"/>
      <c r="AC7479" t="s">
        <v>2340</v>
      </c>
      <c r="AD7479">
        <f t="shared" si="462"/>
        <v>0</v>
      </c>
      <c r="AF7479" s="3"/>
      <c r="AG7479" t="s">
        <v>2341</v>
      </c>
      <c r="AH7479" s="9" t="s">
        <v>4925</v>
      </c>
    </row>
    <row r="7480" spans="1:34" ht="10.95" customHeight="1" outlineLevel="1" x14ac:dyDescent="0.25">
      <c r="A7480" t="s">
        <v>678</v>
      </c>
      <c r="C7480" s="3" t="s">
        <v>12965</v>
      </c>
      <c r="D7480" s="3">
        <v>3142</v>
      </c>
      <c r="E7480" s="9">
        <v>2000</v>
      </c>
      <c r="F7480" s="7" t="s">
        <v>4400</v>
      </c>
      <c r="G7480" s="7" t="s">
        <v>5401</v>
      </c>
      <c r="H7480" s="8" t="s">
        <v>5027</v>
      </c>
      <c r="I7480" s="8" t="s">
        <v>7343</v>
      </c>
      <c r="J7480" s="19">
        <v>3</v>
      </c>
      <c r="K7480" s="19" t="s">
        <v>7736</v>
      </c>
      <c r="L7480" s="11">
        <v>1.5</v>
      </c>
      <c r="M7480" s="11"/>
      <c r="N7480" s="24"/>
      <c r="P7480" s="32"/>
      <c r="T7480" s="19"/>
      <c r="U7480" s="3"/>
      <c r="X7480" t="str">
        <f t="shared" si="460"/>
        <v/>
      </c>
      <c r="Z7480" t="str">
        <f t="shared" si="461"/>
        <v/>
      </c>
      <c r="AB7480" s="9"/>
      <c r="AC7480" t="s">
        <v>5027</v>
      </c>
      <c r="AD7480">
        <f t="shared" si="462"/>
        <v>0</v>
      </c>
      <c r="AF7480" s="3"/>
      <c r="AH7480" s="9"/>
    </row>
    <row r="7481" spans="1:34" ht="10.95" customHeight="1" outlineLevel="1" x14ac:dyDescent="0.25">
      <c r="A7481" t="s">
        <v>678</v>
      </c>
      <c r="C7481" s="3" t="s">
        <v>12965</v>
      </c>
      <c r="D7481" s="3">
        <v>3195</v>
      </c>
      <c r="E7481" s="9">
        <v>2001</v>
      </c>
      <c r="F7481" s="7" t="s">
        <v>164</v>
      </c>
      <c r="G7481" s="7" t="s">
        <v>5401</v>
      </c>
      <c r="H7481" s="8" t="s">
        <v>5402</v>
      </c>
      <c r="I7481" s="8" t="s">
        <v>7314</v>
      </c>
      <c r="J7481" s="19">
        <v>3</v>
      </c>
      <c r="K7481" s="19" t="s">
        <v>7736</v>
      </c>
      <c r="L7481" s="11">
        <v>0.4</v>
      </c>
      <c r="M7481" s="11"/>
      <c r="N7481" s="24"/>
      <c r="P7481" s="32"/>
      <c r="S7481">
        <v>1</v>
      </c>
      <c r="T7481" s="19"/>
      <c r="U7481" s="3" t="s">
        <v>6200</v>
      </c>
      <c r="X7481" t="str">
        <f t="shared" si="460"/>
        <v/>
      </c>
      <c r="Z7481" t="str">
        <f t="shared" si="461"/>
        <v/>
      </c>
      <c r="AB7481" s="9"/>
      <c r="AC7481" t="s">
        <v>5402</v>
      </c>
      <c r="AD7481">
        <f t="shared" si="462"/>
        <v>1</v>
      </c>
      <c r="AF7481" s="3"/>
      <c r="AG7481" t="s">
        <v>4924</v>
      </c>
      <c r="AH7481" s="9" t="s">
        <v>4613</v>
      </c>
    </row>
    <row r="7482" spans="1:34" ht="10.95" customHeight="1" outlineLevel="1" x14ac:dyDescent="0.25">
      <c r="A7482" t="s">
        <v>678</v>
      </c>
      <c r="C7482" s="3" t="s">
        <v>12965</v>
      </c>
      <c r="D7482" s="3">
        <v>3205</v>
      </c>
      <c r="E7482" s="9">
        <v>2001</v>
      </c>
      <c r="F7482" s="7" t="s">
        <v>164</v>
      </c>
      <c r="G7482" s="7" t="s">
        <v>5401</v>
      </c>
      <c r="H7482" s="8" t="s">
        <v>787</v>
      </c>
      <c r="I7482" s="8" t="s">
        <v>7362</v>
      </c>
      <c r="J7482" s="19">
        <v>3</v>
      </c>
      <c r="K7482" s="19" t="s">
        <v>7736</v>
      </c>
      <c r="L7482" s="11">
        <v>0.5</v>
      </c>
      <c r="M7482" s="11"/>
      <c r="N7482" s="24"/>
      <c r="P7482" s="32"/>
      <c r="T7482" s="19"/>
      <c r="U7482" s="3" t="s">
        <v>1890</v>
      </c>
      <c r="X7482" t="str">
        <f t="shared" si="460"/>
        <v/>
      </c>
      <c r="Z7482" t="str">
        <f t="shared" si="461"/>
        <v/>
      </c>
      <c r="AB7482" s="9"/>
      <c r="AC7482" t="s">
        <v>787</v>
      </c>
      <c r="AD7482">
        <f t="shared" si="462"/>
        <v>0</v>
      </c>
      <c r="AF7482" s="3"/>
      <c r="AG7482" t="s">
        <v>4407</v>
      </c>
      <c r="AH7482" s="9" t="s">
        <v>4613</v>
      </c>
    </row>
    <row r="7483" spans="1:34" ht="10.95" customHeight="1" outlineLevel="1" x14ac:dyDescent="0.25">
      <c r="A7483" t="s">
        <v>678</v>
      </c>
      <c r="C7483" s="3" t="s">
        <v>12965</v>
      </c>
      <c r="D7483" s="3">
        <v>3215</v>
      </c>
      <c r="E7483" s="9">
        <v>2001</v>
      </c>
      <c r="F7483" s="7" t="s">
        <v>164</v>
      </c>
      <c r="G7483" s="7" t="s">
        <v>5401</v>
      </c>
      <c r="H7483" s="8" t="s">
        <v>5864</v>
      </c>
      <c r="I7483" s="8" t="s">
        <v>7343</v>
      </c>
      <c r="J7483" s="19">
        <v>3</v>
      </c>
      <c r="K7483" s="19" t="s">
        <v>7736</v>
      </c>
      <c r="L7483" s="11">
        <v>0.4</v>
      </c>
      <c r="M7483" s="11"/>
      <c r="N7483" s="24"/>
      <c r="P7483" s="32"/>
      <c r="T7483" s="19"/>
      <c r="U7483" s="3" t="s">
        <v>1891</v>
      </c>
      <c r="X7483" t="str">
        <f t="shared" si="460"/>
        <v/>
      </c>
      <c r="Z7483" t="str">
        <f t="shared" si="461"/>
        <v/>
      </c>
      <c r="AB7483" s="9"/>
      <c r="AC7483" t="s">
        <v>5864</v>
      </c>
      <c r="AD7483">
        <f t="shared" si="462"/>
        <v>0</v>
      </c>
      <c r="AF7483" s="3"/>
      <c r="AG7483" t="s">
        <v>2184</v>
      </c>
      <c r="AH7483" s="9" t="s">
        <v>4613</v>
      </c>
    </row>
    <row r="7484" spans="1:34" ht="10.95" customHeight="1" outlineLevel="1" x14ac:dyDescent="0.25">
      <c r="A7484" t="s">
        <v>678</v>
      </c>
      <c r="C7484" s="3" t="s">
        <v>12965</v>
      </c>
      <c r="D7484" s="3" t="s">
        <v>7363</v>
      </c>
      <c r="E7484" s="9">
        <v>2001</v>
      </c>
      <c r="F7484" s="7" t="s">
        <v>165</v>
      </c>
      <c r="G7484" s="7" t="s">
        <v>5401</v>
      </c>
      <c r="H7484" s="8" t="s">
        <v>5864</v>
      </c>
      <c r="I7484" s="8" t="s">
        <v>7343</v>
      </c>
      <c r="J7484" s="19">
        <v>3</v>
      </c>
      <c r="K7484" s="19" t="s">
        <v>7736</v>
      </c>
      <c r="L7484" s="11">
        <v>0.3</v>
      </c>
      <c r="M7484" s="11"/>
      <c r="N7484" s="24"/>
      <c r="P7484" s="32"/>
      <c r="T7484" s="19"/>
      <c r="U7484" s="3" t="s">
        <v>1892</v>
      </c>
      <c r="X7484" t="str">
        <f t="shared" si="460"/>
        <v/>
      </c>
      <c r="Z7484" t="str">
        <f t="shared" si="461"/>
        <v/>
      </c>
      <c r="AB7484" s="9"/>
      <c r="AC7484" t="s">
        <v>5864</v>
      </c>
      <c r="AD7484">
        <f t="shared" si="462"/>
        <v>0</v>
      </c>
      <c r="AF7484" s="3"/>
      <c r="AG7484" t="s">
        <v>2184</v>
      </c>
      <c r="AH7484" s="9" t="s">
        <v>4925</v>
      </c>
    </row>
    <row r="7485" spans="1:34" ht="10.95" customHeight="1" outlineLevel="1" x14ac:dyDescent="0.25">
      <c r="A7485" t="s">
        <v>678</v>
      </c>
      <c r="C7485" s="3" t="s">
        <v>12965</v>
      </c>
      <c r="D7485" s="3">
        <v>3216</v>
      </c>
      <c r="E7485" s="9">
        <v>2001</v>
      </c>
      <c r="F7485" s="7" t="s">
        <v>4400</v>
      </c>
      <c r="G7485" s="7" t="s">
        <v>5401</v>
      </c>
      <c r="H7485" s="8" t="s">
        <v>7365</v>
      </c>
      <c r="I7485" s="8" t="s">
        <v>7364</v>
      </c>
      <c r="J7485" s="19">
        <v>3</v>
      </c>
      <c r="K7485" s="19" t="s">
        <v>7736</v>
      </c>
      <c r="L7485" s="11">
        <v>3.8</v>
      </c>
      <c r="M7485" s="11"/>
      <c r="N7485" s="24"/>
      <c r="P7485" s="32"/>
      <c r="T7485" s="19"/>
      <c r="U7485" s="3"/>
      <c r="X7485" t="str">
        <f t="shared" si="460"/>
        <v/>
      </c>
      <c r="Z7485" t="str">
        <f t="shared" si="461"/>
        <v/>
      </c>
      <c r="AB7485" s="9"/>
      <c r="AC7485" t="s">
        <v>7365</v>
      </c>
      <c r="AD7485">
        <f t="shared" si="462"/>
        <v>0</v>
      </c>
      <c r="AF7485" s="3"/>
      <c r="AH7485" s="9"/>
    </row>
    <row r="7486" spans="1:34" ht="10.95" customHeight="1" outlineLevel="1" x14ac:dyDescent="0.25">
      <c r="A7486" t="s">
        <v>678</v>
      </c>
      <c r="C7486" s="3" t="s">
        <v>12965</v>
      </c>
      <c r="D7486" s="3">
        <v>3229</v>
      </c>
      <c r="E7486" s="9">
        <v>2001</v>
      </c>
      <c r="F7486" s="7" t="s">
        <v>4400</v>
      </c>
      <c r="G7486" s="7" t="s">
        <v>5401</v>
      </c>
      <c r="H7486" s="8" t="s">
        <v>2186</v>
      </c>
      <c r="I7486" s="8" t="s">
        <v>7367</v>
      </c>
      <c r="J7486" s="19">
        <v>1</v>
      </c>
      <c r="K7486" s="19" t="s">
        <v>7736</v>
      </c>
      <c r="L7486" s="11">
        <v>0.5</v>
      </c>
      <c r="M7486" s="11"/>
      <c r="N7486" s="24"/>
      <c r="P7486" s="32"/>
      <c r="T7486" s="19"/>
      <c r="U7486" s="3" t="s">
        <v>1893</v>
      </c>
      <c r="X7486" t="str">
        <f t="shared" si="460"/>
        <v/>
      </c>
      <c r="Z7486" t="str">
        <f t="shared" si="461"/>
        <v/>
      </c>
      <c r="AB7486" s="9"/>
      <c r="AC7486" t="s">
        <v>2186</v>
      </c>
      <c r="AD7486">
        <f t="shared" si="462"/>
        <v>0</v>
      </c>
      <c r="AF7486" s="3"/>
      <c r="AG7486" t="s">
        <v>2184</v>
      </c>
      <c r="AH7486" s="9" t="s">
        <v>4613</v>
      </c>
    </row>
    <row r="7487" spans="1:34" ht="10.95" customHeight="1" outlineLevel="1" x14ac:dyDescent="0.25">
      <c r="A7487" t="s">
        <v>678</v>
      </c>
      <c r="C7487" s="3" t="s">
        <v>12965</v>
      </c>
      <c r="D7487" s="3" t="s">
        <v>7366</v>
      </c>
      <c r="E7487" s="9">
        <v>2001</v>
      </c>
      <c r="F7487" s="7" t="s">
        <v>5865</v>
      </c>
      <c r="G7487" s="7" t="s">
        <v>5401</v>
      </c>
      <c r="H7487" s="8" t="s">
        <v>2186</v>
      </c>
      <c r="I7487" s="8" t="s">
        <v>7367</v>
      </c>
      <c r="J7487" s="19">
        <v>1</v>
      </c>
      <c r="K7487" s="19" t="s">
        <v>7738</v>
      </c>
      <c r="L7487" s="11"/>
      <c r="M7487" s="11"/>
      <c r="N7487" s="24"/>
      <c r="P7487" s="32"/>
      <c r="T7487" s="19"/>
      <c r="U7487" s="3" t="s">
        <v>1894</v>
      </c>
      <c r="X7487" t="str">
        <f t="shared" si="460"/>
        <v/>
      </c>
      <c r="Z7487" t="str">
        <f t="shared" si="461"/>
        <v/>
      </c>
      <c r="AB7487" s="9"/>
      <c r="AC7487" t="s">
        <v>2186</v>
      </c>
      <c r="AD7487">
        <f t="shared" si="462"/>
        <v>0</v>
      </c>
      <c r="AF7487" s="3"/>
      <c r="AG7487" t="s">
        <v>2184</v>
      </c>
      <c r="AH7487" s="9" t="s">
        <v>4925</v>
      </c>
    </row>
    <row r="7488" spans="1:34" ht="10.95" customHeight="1" outlineLevel="1" x14ac:dyDescent="0.25">
      <c r="A7488" t="s">
        <v>678</v>
      </c>
      <c r="C7488" s="3" t="s">
        <v>12965</v>
      </c>
      <c r="D7488" s="3">
        <v>3233</v>
      </c>
      <c r="E7488" s="9">
        <v>2001</v>
      </c>
      <c r="F7488" s="7" t="s">
        <v>755</v>
      </c>
      <c r="G7488" s="7" t="s">
        <v>5401</v>
      </c>
      <c r="H7488" s="8" t="s">
        <v>7369</v>
      </c>
      <c r="I7488" s="8" t="s">
        <v>7368</v>
      </c>
      <c r="J7488" s="19">
        <v>3</v>
      </c>
      <c r="K7488" s="19" t="s">
        <v>7738</v>
      </c>
      <c r="L7488" s="11"/>
      <c r="M7488" s="11"/>
      <c r="N7488" s="24"/>
      <c r="P7488" s="32"/>
      <c r="T7488" s="19"/>
      <c r="U7488" s="3"/>
      <c r="X7488" t="str">
        <f t="shared" si="460"/>
        <v/>
      </c>
      <c r="Z7488">
        <f t="shared" si="461"/>
        <v>1</v>
      </c>
      <c r="AB7488" s="9"/>
      <c r="AC7488" t="s">
        <v>7369</v>
      </c>
      <c r="AD7488">
        <f t="shared" si="462"/>
        <v>0</v>
      </c>
      <c r="AF7488" s="3"/>
      <c r="AH7488" s="9"/>
    </row>
    <row r="7489" spans="1:34" ht="10.95" customHeight="1" outlineLevel="1" x14ac:dyDescent="0.25">
      <c r="A7489" t="s">
        <v>678</v>
      </c>
      <c r="C7489" s="3" t="s">
        <v>12965</v>
      </c>
      <c r="D7489" s="3">
        <v>3247</v>
      </c>
      <c r="E7489" s="9">
        <v>2001</v>
      </c>
      <c r="F7489" s="7" t="s">
        <v>4400</v>
      </c>
      <c r="G7489" s="7" t="s">
        <v>5401</v>
      </c>
      <c r="H7489" s="8" t="s">
        <v>5866</v>
      </c>
      <c r="I7489" s="8" t="s">
        <v>7314</v>
      </c>
      <c r="J7489" s="19">
        <v>3</v>
      </c>
      <c r="K7489" s="19" t="s">
        <v>7736</v>
      </c>
      <c r="L7489" s="11">
        <v>0.3</v>
      </c>
      <c r="M7489" s="11"/>
      <c r="N7489" s="24"/>
      <c r="P7489" s="32"/>
      <c r="T7489" s="19"/>
      <c r="U7489" s="3" t="s">
        <v>1895</v>
      </c>
      <c r="X7489" t="str">
        <f t="shared" si="460"/>
        <v/>
      </c>
      <c r="Z7489" t="str">
        <f t="shared" si="461"/>
        <v/>
      </c>
      <c r="AB7489" s="9"/>
      <c r="AC7489" t="s">
        <v>5866</v>
      </c>
      <c r="AD7489">
        <f t="shared" si="462"/>
        <v>0</v>
      </c>
      <c r="AF7489" s="3"/>
      <c r="AG7489" t="s">
        <v>997</v>
      </c>
      <c r="AH7489" s="9" t="s">
        <v>4613</v>
      </c>
    </row>
    <row r="7490" spans="1:34" ht="10.95" customHeight="1" outlineLevel="1" x14ac:dyDescent="0.25">
      <c r="A7490" t="s">
        <v>678</v>
      </c>
      <c r="C7490" s="3" t="s">
        <v>12965</v>
      </c>
      <c r="D7490" s="3">
        <v>3248</v>
      </c>
      <c r="E7490" s="9">
        <v>2001</v>
      </c>
      <c r="F7490" s="7" t="s">
        <v>4400</v>
      </c>
      <c r="G7490" s="7" t="s">
        <v>5401</v>
      </c>
      <c r="H7490" s="8" t="s">
        <v>5867</v>
      </c>
      <c r="I7490" s="8" t="s">
        <v>7314</v>
      </c>
      <c r="J7490" s="19">
        <v>3</v>
      </c>
      <c r="K7490" s="19" t="s">
        <v>7736</v>
      </c>
      <c r="L7490" s="11">
        <v>0.3</v>
      </c>
      <c r="M7490" s="11"/>
      <c r="N7490" s="24"/>
      <c r="P7490" s="32"/>
      <c r="T7490" s="19"/>
      <c r="U7490" s="3" t="s">
        <v>1896</v>
      </c>
      <c r="X7490" t="str">
        <f t="shared" ref="X7490:X7553" si="463">IF(COUNTIF(F7490,"*fdc*"),1,"")</f>
        <v/>
      </c>
      <c r="Z7490" t="str">
        <f t="shared" ref="Z7490:Z7553" si="464">IF(COUNTIF(F7490,"*s/s*"),1,"")</f>
        <v/>
      </c>
      <c r="AB7490" s="9"/>
      <c r="AC7490" t="s">
        <v>5867</v>
      </c>
      <c r="AD7490">
        <f t="shared" si="462"/>
        <v>0</v>
      </c>
      <c r="AF7490" s="3"/>
      <c r="AG7490" t="s">
        <v>4397</v>
      </c>
      <c r="AH7490" s="9" t="s">
        <v>4613</v>
      </c>
    </row>
    <row r="7491" spans="1:34" ht="10.95" customHeight="1" outlineLevel="1" x14ac:dyDescent="0.25">
      <c r="A7491" t="s">
        <v>678</v>
      </c>
      <c r="C7491" s="3" t="s">
        <v>12965</v>
      </c>
      <c r="D7491" s="3">
        <v>3249</v>
      </c>
      <c r="E7491" s="9">
        <v>2001</v>
      </c>
      <c r="F7491" s="7" t="s">
        <v>4400</v>
      </c>
      <c r="G7491" s="7" t="s">
        <v>5401</v>
      </c>
      <c r="H7491" s="8" t="s">
        <v>5993</v>
      </c>
      <c r="I7491" s="8" t="s">
        <v>7314</v>
      </c>
      <c r="J7491" s="19">
        <v>3</v>
      </c>
      <c r="K7491" s="19" t="s">
        <v>7736</v>
      </c>
      <c r="L7491" s="11">
        <v>0.3</v>
      </c>
      <c r="M7491" s="11"/>
      <c r="N7491" s="24"/>
      <c r="P7491" s="32"/>
      <c r="S7491">
        <v>1</v>
      </c>
      <c r="T7491" s="19"/>
      <c r="U7491" s="3" t="s">
        <v>1897</v>
      </c>
      <c r="X7491" t="str">
        <f t="shared" si="463"/>
        <v/>
      </c>
      <c r="Z7491" t="str">
        <f t="shared" si="464"/>
        <v/>
      </c>
      <c r="AB7491" s="9"/>
      <c r="AC7491" t="s">
        <v>5993</v>
      </c>
      <c r="AD7491">
        <f t="shared" si="462"/>
        <v>0</v>
      </c>
      <c r="AF7491" s="3"/>
      <c r="AG7491" t="s">
        <v>2184</v>
      </c>
      <c r="AH7491" s="9" t="s">
        <v>4613</v>
      </c>
    </row>
    <row r="7492" spans="1:34" ht="10.95" customHeight="1" outlineLevel="1" x14ac:dyDescent="0.25">
      <c r="A7492" t="s">
        <v>678</v>
      </c>
      <c r="C7492" s="3" t="s">
        <v>12965</v>
      </c>
      <c r="D7492" s="3">
        <v>3250</v>
      </c>
      <c r="E7492" s="9">
        <v>2001</v>
      </c>
      <c r="F7492" s="7" t="s">
        <v>4400</v>
      </c>
      <c r="G7492" s="7" t="s">
        <v>5401</v>
      </c>
      <c r="H7492" s="8" t="s">
        <v>788</v>
      </c>
      <c r="I7492" s="8" t="s">
        <v>7314</v>
      </c>
      <c r="J7492" s="19">
        <v>3</v>
      </c>
      <c r="K7492" s="19" t="s">
        <v>7736</v>
      </c>
      <c r="L7492" s="11">
        <v>0.3</v>
      </c>
      <c r="M7492" s="11"/>
      <c r="N7492" s="24"/>
      <c r="P7492" s="32"/>
      <c r="T7492" s="19"/>
      <c r="U7492" s="3" t="s">
        <v>340</v>
      </c>
      <c r="X7492" t="str">
        <f t="shared" si="463"/>
        <v/>
      </c>
      <c r="Z7492" t="str">
        <f t="shared" si="464"/>
        <v/>
      </c>
      <c r="AB7492" s="9"/>
      <c r="AC7492" t="s">
        <v>788</v>
      </c>
      <c r="AD7492">
        <f t="shared" si="462"/>
        <v>1</v>
      </c>
      <c r="AF7492" s="3"/>
      <c r="AG7492" t="s">
        <v>4924</v>
      </c>
      <c r="AH7492" s="9" t="s">
        <v>4613</v>
      </c>
    </row>
    <row r="7493" spans="1:34" ht="10.95" customHeight="1" outlineLevel="1" x14ac:dyDescent="0.25">
      <c r="A7493" t="s">
        <v>678</v>
      </c>
      <c r="C7493" s="3" t="s">
        <v>12965</v>
      </c>
      <c r="D7493" s="3">
        <v>3251</v>
      </c>
      <c r="E7493" s="9">
        <v>2001</v>
      </c>
      <c r="F7493" s="7" t="s">
        <v>4400</v>
      </c>
      <c r="G7493" s="7" t="s">
        <v>5401</v>
      </c>
      <c r="H7493" s="8" t="s">
        <v>2493</v>
      </c>
      <c r="I7493" s="8" t="s">
        <v>7314</v>
      </c>
      <c r="J7493" s="19">
        <v>3</v>
      </c>
      <c r="K7493" s="19" t="s">
        <v>7736</v>
      </c>
      <c r="L7493" s="11">
        <v>0.5</v>
      </c>
      <c r="M7493" s="11"/>
      <c r="N7493" s="24"/>
      <c r="P7493" s="32"/>
      <c r="T7493" s="19"/>
      <c r="U7493" s="3" t="s">
        <v>341</v>
      </c>
      <c r="X7493" t="str">
        <f t="shared" si="463"/>
        <v/>
      </c>
      <c r="Z7493" t="str">
        <f t="shared" si="464"/>
        <v/>
      </c>
      <c r="AB7493" s="9"/>
      <c r="AC7493" t="s">
        <v>2493</v>
      </c>
      <c r="AD7493">
        <f t="shared" si="462"/>
        <v>1</v>
      </c>
      <c r="AF7493" s="3"/>
      <c r="AG7493" t="s">
        <v>4924</v>
      </c>
      <c r="AH7493" s="9" t="s">
        <v>4613</v>
      </c>
    </row>
    <row r="7494" spans="1:34" ht="10.95" customHeight="1" outlineLevel="1" x14ac:dyDescent="0.25">
      <c r="A7494" t="s">
        <v>678</v>
      </c>
      <c r="C7494" s="3" t="s">
        <v>12965</v>
      </c>
      <c r="D7494" s="3" t="s">
        <v>7370</v>
      </c>
      <c r="E7494" s="9">
        <v>2001</v>
      </c>
      <c r="F7494" s="7" t="s">
        <v>6532</v>
      </c>
      <c r="G7494" s="7" t="s">
        <v>5401</v>
      </c>
      <c r="H7494" s="8" t="s">
        <v>5868</v>
      </c>
      <c r="I7494" s="8" t="s">
        <v>7314</v>
      </c>
      <c r="J7494" s="19">
        <v>3</v>
      </c>
      <c r="K7494" s="19" t="s">
        <v>7736</v>
      </c>
      <c r="L7494" s="11">
        <v>7</v>
      </c>
      <c r="M7494" s="11"/>
      <c r="N7494" s="24"/>
      <c r="P7494" s="32"/>
      <c r="T7494" s="19"/>
      <c r="U7494" s="3" t="s">
        <v>342</v>
      </c>
      <c r="X7494" t="str">
        <f t="shared" si="463"/>
        <v/>
      </c>
      <c r="Z7494" t="str">
        <f t="shared" si="464"/>
        <v/>
      </c>
      <c r="AB7494" s="9"/>
      <c r="AC7494" t="s">
        <v>5868</v>
      </c>
      <c r="AD7494">
        <f t="shared" si="462"/>
        <v>0</v>
      </c>
      <c r="AF7494" s="3"/>
      <c r="AG7494" t="s">
        <v>2184</v>
      </c>
      <c r="AH7494" s="9" t="s">
        <v>4925</v>
      </c>
    </row>
    <row r="7495" spans="1:34" ht="10.95" customHeight="1" outlineLevel="1" x14ac:dyDescent="0.25">
      <c r="A7495" t="s">
        <v>678</v>
      </c>
      <c r="C7495" s="3" t="s">
        <v>12965</v>
      </c>
      <c r="D7495" s="3" t="s">
        <v>7371</v>
      </c>
      <c r="E7495" s="9">
        <v>2001</v>
      </c>
      <c r="F7495" s="7" t="s">
        <v>1594</v>
      </c>
      <c r="G7495" s="7" t="s">
        <v>5401</v>
      </c>
      <c r="H7495" s="8" t="s">
        <v>1372</v>
      </c>
      <c r="I7495" s="8" t="s">
        <v>7372</v>
      </c>
      <c r="J7495" s="19">
        <v>3</v>
      </c>
      <c r="K7495" s="19" t="s">
        <v>7736</v>
      </c>
      <c r="L7495" s="11">
        <v>13</v>
      </c>
      <c r="M7495" s="11"/>
      <c r="N7495" s="24"/>
      <c r="P7495" s="32"/>
      <c r="T7495" s="19"/>
      <c r="U7495" s="3">
        <v>2789</v>
      </c>
      <c r="X7495" t="str">
        <f t="shared" si="463"/>
        <v/>
      </c>
      <c r="Z7495" t="str">
        <f t="shared" si="464"/>
        <v/>
      </c>
      <c r="AB7495" s="9"/>
      <c r="AC7495" t="s">
        <v>1372</v>
      </c>
      <c r="AD7495">
        <f t="shared" si="462"/>
        <v>1</v>
      </c>
      <c r="AF7495" s="3"/>
      <c r="AG7495" t="s">
        <v>4924</v>
      </c>
      <c r="AH7495" s="9" t="s">
        <v>4623</v>
      </c>
    </row>
    <row r="7496" spans="1:34" ht="10.95" customHeight="1" outlineLevel="1" x14ac:dyDescent="0.25">
      <c r="A7496" t="s">
        <v>678</v>
      </c>
      <c r="C7496" s="3" t="s">
        <v>12965</v>
      </c>
      <c r="D7496" s="3" t="s">
        <v>7373</v>
      </c>
      <c r="E7496" s="9">
        <v>2001</v>
      </c>
      <c r="F7496" s="7" t="s">
        <v>1594</v>
      </c>
      <c r="G7496" s="7" t="s">
        <v>5401</v>
      </c>
      <c r="H7496" s="8" t="s">
        <v>1372</v>
      </c>
      <c r="I7496" s="8" t="s">
        <v>7374</v>
      </c>
      <c r="J7496" s="19">
        <v>3</v>
      </c>
      <c r="K7496" s="19" t="s">
        <v>7736</v>
      </c>
      <c r="L7496" s="11">
        <v>21</v>
      </c>
      <c r="M7496" s="11"/>
      <c r="N7496" s="24"/>
      <c r="P7496" s="32"/>
      <c r="T7496" s="19"/>
      <c r="U7496" s="3">
        <v>2784</v>
      </c>
      <c r="X7496" t="str">
        <f t="shared" si="463"/>
        <v/>
      </c>
      <c r="Z7496" t="str">
        <f t="shared" si="464"/>
        <v/>
      </c>
      <c r="AB7496" s="9"/>
      <c r="AC7496" t="s">
        <v>1372</v>
      </c>
      <c r="AD7496">
        <f t="shared" si="462"/>
        <v>1</v>
      </c>
      <c r="AF7496" s="3"/>
      <c r="AG7496" t="s">
        <v>4924</v>
      </c>
      <c r="AH7496" s="9" t="s">
        <v>4623</v>
      </c>
    </row>
    <row r="7497" spans="1:34" ht="10.95" customHeight="1" outlineLevel="1" x14ac:dyDescent="0.25">
      <c r="A7497" t="s">
        <v>678</v>
      </c>
      <c r="C7497" s="3" t="s">
        <v>12965</v>
      </c>
      <c r="D7497" s="3">
        <v>3323</v>
      </c>
      <c r="E7497" s="9">
        <v>2001</v>
      </c>
      <c r="F7497" s="7" t="s">
        <v>6571</v>
      </c>
      <c r="G7497" s="7" t="s">
        <v>5401</v>
      </c>
      <c r="H7497" s="8" t="s">
        <v>80</v>
      </c>
      <c r="I7497" s="8" t="s">
        <v>7375</v>
      </c>
      <c r="J7497" s="19">
        <v>1</v>
      </c>
      <c r="K7497" s="19" t="s">
        <v>7736</v>
      </c>
      <c r="L7497" s="11">
        <v>0.4</v>
      </c>
      <c r="M7497" s="11"/>
      <c r="N7497" s="24"/>
      <c r="P7497" s="32"/>
      <c r="T7497" s="19"/>
      <c r="U7497" s="3">
        <v>2791</v>
      </c>
      <c r="X7497" t="str">
        <f t="shared" si="463"/>
        <v/>
      </c>
      <c r="Z7497" t="str">
        <f t="shared" si="464"/>
        <v/>
      </c>
      <c r="AB7497" s="9"/>
      <c r="AC7497" t="s">
        <v>80</v>
      </c>
      <c r="AD7497">
        <f t="shared" si="462"/>
        <v>1</v>
      </c>
      <c r="AF7497" s="3"/>
      <c r="AG7497" t="s">
        <v>4924</v>
      </c>
      <c r="AH7497" s="9" t="s">
        <v>4613</v>
      </c>
    </row>
    <row r="7498" spans="1:34" ht="10.95" customHeight="1" outlineLevel="1" x14ac:dyDescent="0.25">
      <c r="A7498" t="s">
        <v>678</v>
      </c>
      <c r="C7498" s="3" t="s">
        <v>12965</v>
      </c>
      <c r="D7498" s="3">
        <v>3325</v>
      </c>
      <c r="E7498" s="9">
        <v>2001</v>
      </c>
      <c r="F7498" s="7" t="s">
        <v>4091</v>
      </c>
      <c r="G7498" s="7" t="s">
        <v>5401</v>
      </c>
      <c r="H7498" s="8" t="s">
        <v>80</v>
      </c>
      <c r="I7498" s="8" t="s">
        <v>7375</v>
      </c>
      <c r="J7498" s="19">
        <v>3</v>
      </c>
      <c r="K7498" s="19" t="s">
        <v>7736</v>
      </c>
      <c r="L7498" s="11">
        <v>3</v>
      </c>
      <c r="M7498" s="11"/>
      <c r="N7498" s="24"/>
      <c r="P7498" s="32"/>
      <c r="T7498" s="19"/>
      <c r="U7498" s="3">
        <v>2793</v>
      </c>
      <c r="X7498" t="str">
        <f t="shared" si="463"/>
        <v/>
      </c>
      <c r="Z7498" t="str">
        <f t="shared" si="464"/>
        <v/>
      </c>
      <c r="AB7498" s="9"/>
      <c r="AC7498" t="s">
        <v>80</v>
      </c>
      <c r="AD7498">
        <f t="shared" si="462"/>
        <v>1</v>
      </c>
      <c r="AF7498" s="3"/>
      <c r="AG7498" t="s">
        <v>4924</v>
      </c>
      <c r="AH7498" s="9" t="s">
        <v>4613</v>
      </c>
    </row>
    <row r="7499" spans="1:34" ht="10.95" customHeight="1" outlineLevel="1" x14ac:dyDescent="0.25">
      <c r="A7499" t="s">
        <v>678</v>
      </c>
      <c r="C7499" s="3" t="s">
        <v>12965</v>
      </c>
      <c r="D7499" s="3">
        <v>3390</v>
      </c>
      <c r="E7499" s="9">
        <v>2002</v>
      </c>
      <c r="F7499" s="7" t="s">
        <v>4400</v>
      </c>
      <c r="G7499" s="7" t="s">
        <v>5401</v>
      </c>
      <c r="H7499" s="8" t="s">
        <v>7378</v>
      </c>
      <c r="I7499" s="8" t="s">
        <v>7377</v>
      </c>
      <c r="J7499" s="19">
        <v>5</v>
      </c>
      <c r="K7499" s="19" t="s">
        <v>7736</v>
      </c>
      <c r="L7499" s="11">
        <v>0.5</v>
      </c>
      <c r="M7499" s="11"/>
      <c r="N7499" s="24"/>
      <c r="P7499" s="32"/>
      <c r="T7499" s="19"/>
      <c r="U7499" s="3"/>
      <c r="X7499" t="str">
        <f t="shared" si="463"/>
        <v/>
      </c>
      <c r="Z7499" t="str">
        <f t="shared" si="464"/>
        <v/>
      </c>
      <c r="AB7499" s="9"/>
      <c r="AC7499" t="s">
        <v>7378</v>
      </c>
      <c r="AD7499">
        <f t="shared" si="462"/>
        <v>0</v>
      </c>
      <c r="AF7499" s="3"/>
      <c r="AH7499" s="9"/>
    </row>
    <row r="7500" spans="1:34" ht="10.95" customHeight="1" outlineLevel="1" x14ac:dyDescent="0.25">
      <c r="A7500" t="s">
        <v>678</v>
      </c>
      <c r="C7500" s="3" t="s">
        <v>12965</v>
      </c>
      <c r="D7500" s="3">
        <v>3391</v>
      </c>
      <c r="E7500" s="9">
        <v>2002</v>
      </c>
      <c r="F7500" s="7" t="s">
        <v>4400</v>
      </c>
      <c r="G7500" s="7" t="s">
        <v>5401</v>
      </c>
      <c r="H7500" s="8" t="s">
        <v>7378</v>
      </c>
      <c r="I7500" s="8" t="s">
        <v>7377</v>
      </c>
      <c r="J7500" s="19">
        <v>5</v>
      </c>
      <c r="K7500" s="19" t="s">
        <v>7736</v>
      </c>
      <c r="L7500" s="11">
        <v>0.5</v>
      </c>
      <c r="M7500" s="11"/>
      <c r="N7500" s="24"/>
      <c r="P7500" s="32"/>
      <c r="T7500" s="19"/>
      <c r="U7500" s="3"/>
      <c r="X7500" t="str">
        <f t="shared" si="463"/>
        <v/>
      </c>
      <c r="Z7500" t="str">
        <f t="shared" si="464"/>
        <v/>
      </c>
      <c r="AB7500" s="9"/>
      <c r="AC7500" t="s">
        <v>7378</v>
      </c>
      <c r="AD7500">
        <f t="shared" si="462"/>
        <v>0</v>
      </c>
      <c r="AF7500" s="3"/>
      <c r="AH7500" s="9"/>
    </row>
    <row r="7501" spans="1:34" ht="10.95" customHeight="1" outlineLevel="1" x14ac:dyDescent="0.25">
      <c r="A7501" t="s">
        <v>678</v>
      </c>
      <c r="C7501" s="3" t="s">
        <v>12965</v>
      </c>
      <c r="D7501" s="3">
        <v>3392</v>
      </c>
      <c r="E7501" s="9">
        <v>2002</v>
      </c>
      <c r="F7501" s="7" t="s">
        <v>4400</v>
      </c>
      <c r="G7501" s="7" t="s">
        <v>5401</v>
      </c>
      <c r="H7501" s="8" t="s">
        <v>7378</v>
      </c>
      <c r="I7501" s="8" t="s">
        <v>7377</v>
      </c>
      <c r="J7501" s="19">
        <v>5</v>
      </c>
      <c r="K7501" s="19" t="s">
        <v>7736</v>
      </c>
      <c r="L7501" s="11">
        <v>0.7</v>
      </c>
      <c r="M7501" s="11"/>
      <c r="N7501" s="24"/>
      <c r="P7501" s="32"/>
      <c r="T7501" s="19"/>
      <c r="U7501" s="3"/>
      <c r="X7501" t="str">
        <f t="shared" si="463"/>
        <v/>
      </c>
      <c r="Z7501" t="str">
        <f t="shared" si="464"/>
        <v/>
      </c>
      <c r="AB7501" s="9"/>
      <c r="AC7501" t="s">
        <v>7378</v>
      </c>
      <c r="AD7501">
        <f t="shared" si="462"/>
        <v>0</v>
      </c>
      <c r="AF7501" s="3"/>
      <c r="AH7501" s="9"/>
    </row>
    <row r="7502" spans="1:34" ht="10.95" customHeight="1" outlineLevel="1" x14ac:dyDescent="0.25">
      <c r="A7502" t="s">
        <v>678</v>
      </c>
      <c r="C7502" s="3" t="s">
        <v>12965</v>
      </c>
      <c r="D7502" s="3">
        <v>3393</v>
      </c>
      <c r="E7502" s="9">
        <v>2002</v>
      </c>
      <c r="F7502" s="7" t="s">
        <v>4400</v>
      </c>
      <c r="G7502" s="7" t="s">
        <v>5401</v>
      </c>
      <c r="H7502" s="8" t="s">
        <v>7378</v>
      </c>
      <c r="I7502" s="8" t="s">
        <v>7377</v>
      </c>
      <c r="J7502" s="19">
        <v>5</v>
      </c>
      <c r="K7502" s="19" t="s">
        <v>7736</v>
      </c>
      <c r="L7502" s="11">
        <v>0.7</v>
      </c>
      <c r="M7502" s="11"/>
      <c r="N7502" s="24"/>
      <c r="P7502" s="32"/>
      <c r="T7502" s="19"/>
      <c r="U7502" s="3"/>
      <c r="X7502" t="str">
        <f t="shared" si="463"/>
        <v/>
      </c>
      <c r="Z7502" t="str">
        <f t="shared" si="464"/>
        <v/>
      </c>
      <c r="AB7502" s="9"/>
      <c r="AC7502" t="s">
        <v>7378</v>
      </c>
      <c r="AD7502">
        <f t="shared" si="462"/>
        <v>0</v>
      </c>
      <c r="AF7502" s="3"/>
      <c r="AH7502" s="9"/>
    </row>
    <row r="7503" spans="1:34" ht="10.95" customHeight="1" outlineLevel="1" x14ac:dyDescent="0.25">
      <c r="A7503" t="s">
        <v>678</v>
      </c>
      <c r="C7503" s="3" t="s">
        <v>12965</v>
      </c>
      <c r="D7503" s="3" t="s">
        <v>8007</v>
      </c>
      <c r="E7503" s="9">
        <v>2002</v>
      </c>
      <c r="F7503" s="7" t="s">
        <v>7376</v>
      </c>
      <c r="G7503" s="7" t="s">
        <v>5401</v>
      </c>
      <c r="H7503" s="8" t="s">
        <v>7378</v>
      </c>
      <c r="I7503" s="8" t="s">
        <v>7377</v>
      </c>
      <c r="J7503" s="19">
        <v>5</v>
      </c>
      <c r="K7503" s="19" t="s">
        <v>7736</v>
      </c>
      <c r="L7503" s="11">
        <v>6.4</v>
      </c>
      <c r="M7503" s="11"/>
      <c r="N7503" s="24"/>
      <c r="P7503" s="32"/>
      <c r="T7503" s="19"/>
      <c r="U7503" s="3"/>
      <c r="X7503" t="str">
        <f t="shared" si="463"/>
        <v/>
      </c>
      <c r="Z7503" t="str">
        <f t="shared" si="464"/>
        <v/>
      </c>
      <c r="AB7503" s="9"/>
      <c r="AC7503" t="s">
        <v>7378</v>
      </c>
      <c r="AD7503">
        <f t="shared" si="462"/>
        <v>0</v>
      </c>
      <c r="AF7503" s="3"/>
      <c r="AH7503" s="9"/>
    </row>
    <row r="7504" spans="1:34" ht="10.95" customHeight="1" outlineLevel="1" x14ac:dyDescent="0.25">
      <c r="A7504" t="s">
        <v>678</v>
      </c>
      <c r="C7504" s="3" t="s">
        <v>12965</v>
      </c>
      <c r="D7504" s="3">
        <v>3398</v>
      </c>
      <c r="E7504" s="9">
        <v>2002</v>
      </c>
      <c r="F7504" s="7" t="s">
        <v>4400</v>
      </c>
      <c r="G7504" s="7" t="s">
        <v>5401</v>
      </c>
      <c r="H7504" s="8" t="s">
        <v>6247</v>
      </c>
      <c r="I7504" s="8" t="s">
        <v>7379</v>
      </c>
      <c r="J7504" s="19">
        <v>3</v>
      </c>
      <c r="K7504" s="19" t="s">
        <v>7736</v>
      </c>
      <c r="L7504" s="11">
        <v>0.6</v>
      </c>
      <c r="M7504" s="11"/>
      <c r="N7504" s="24"/>
      <c r="P7504" s="32"/>
      <c r="T7504" s="19"/>
      <c r="U7504" s="3" t="s">
        <v>785</v>
      </c>
      <c r="X7504" t="str">
        <f t="shared" si="463"/>
        <v/>
      </c>
      <c r="Z7504" t="str">
        <f t="shared" si="464"/>
        <v/>
      </c>
      <c r="AB7504" s="9"/>
      <c r="AC7504" t="s">
        <v>6247</v>
      </c>
      <c r="AD7504">
        <f t="shared" si="462"/>
        <v>0</v>
      </c>
      <c r="AF7504" s="3"/>
      <c r="AG7504" t="s">
        <v>2184</v>
      </c>
      <c r="AH7504" s="9" t="s">
        <v>4613</v>
      </c>
    </row>
    <row r="7505" spans="1:34" ht="10.95" customHeight="1" outlineLevel="1" x14ac:dyDescent="0.25">
      <c r="A7505" t="s">
        <v>678</v>
      </c>
      <c r="C7505" s="3" t="s">
        <v>12965</v>
      </c>
      <c r="D7505" s="3">
        <v>3409</v>
      </c>
      <c r="E7505" s="9">
        <v>2002</v>
      </c>
      <c r="F7505" s="7" t="s">
        <v>4400</v>
      </c>
      <c r="G7505" s="7" t="s">
        <v>5401</v>
      </c>
      <c r="H7505" s="8" t="s">
        <v>7380</v>
      </c>
      <c r="I7505" s="8" t="s">
        <v>7362</v>
      </c>
      <c r="J7505" s="19">
        <v>3</v>
      </c>
      <c r="K7505" s="19" t="s">
        <v>7736</v>
      </c>
      <c r="L7505" s="11">
        <v>0.5</v>
      </c>
      <c r="M7505" s="11"/>
      <c r="N7505" s="24"/>
      <c r="P7505" s="32"/>
      <c r="T7505" s="19"/>
      <c r="U7505" s="3"/>
      <c r="X7505" t="str">
        <f t="shared" si="463"/>
        <v/>
      </c>
      <c r="Z7505" t="str">
        <f t="shared" si="464"/>
        <v/>
      </c>
      <c r="AB7505" s="9"/>
      <c r="AC7505" t="s">
        <v>7380</v>
      </c>
      <c r="AD7505">
        <f t="shared" si="462"/>
        <v>0</v>
      </c>
      <c r="AF7505" s="3"/>
      <c r="AH7505" s="9"/>
    </row>
    <row r="7506" spans="1:34" ht="10.95" customHeight="1" outlineLevel="1" x14ac:dyDescent="0.25">
      <c r="A7506" t="s">
        <v>678</v>
      </c>
      <c r="C7506" s="3" t="s">
        <v>12965</v>
      </c>
      <c r="D7506" s="3">
        <v>3410</v>
      </c>
      <c r="E7506" s="9">
        <v>2002</v>
      </c>
      <c r="F7506" s="7" t="s">
        <v>4400</v>
      </c>
      <c r="G7506" s="7" t="s">
        <v>5401</v>
      </c>
      <c r="H7506" s="8" t="s">
        <v>7380</v>
      </c>
      <c r="I7506" s="8" t="s">
        <v>7362</v>
      </c>
      <c r="J7506" s="19">
        <v>5</v>
      </c>
      <c r="K7506" s="19" t="s">
        <v>7736</v>
      </c>
      <c r="L7506" s="11">
        <v>0.7</v>
      </c>
      <c r="M7506" s="11"/>
      <c r="N7506" s="24"/>
      <c r="P7506" s="32"/>
      <c r="T7506" s="19"/>
      <c r="U7506" s="3"/>
      <c r="X7506" t="str">
        <f t="shared" si="463"/>
        <v/>
      </c>
      <c r="Z7506" t="str">
        <f t="shared" si="464"/>
        <v/>
      </c>
      <c r="AB7506" s="9"/>
      <c r="AC7506" t="s">
        <v>7380</v>
      </c>
      <c r="AD7506">
        <f t="shared" si="462"/>
        <v>0</v>
      </c>
      <c r="AF7506" s="3"/>
      <c r="AH7506" s="9"/>
    </row>
    <row r="7507" spans="1:34" ht="10.95" customHeight="1" outlineLevel="1" x14ac:dyDescent="0.25">
      <c r="A7507" t="s">
        <v>678</v>
      </c>
      <c r="C7507" s="3" t="s">
        <v>12965</v>
      </c>
      <c r="D7507" s="3">
        <v>3413</v>
      </c>
      <c r="E7507" s="9">
        <v>2002</v>
      </c>
      <c r="F7507" s="7" t="s">
        <v>164</v>
      </c>
      <c r="G7507" s="7" t="s">
        <v>5401</v>
      </c>
      <c r="H7507" s="8" t="s">
        <v>5402</v>
      </c>
      <c r="I7507" s="8" t="s">
        <v>7381</v>
      </c>
      <c r="J7507" s="19">
        <v>3</v>
      </c>
      <c r="K7507" s="19" t="s">
        <v>7736</v>
      </c>
      <c r="L7507" s="11">
        <v>0.5</v>
      </c>
      <c r="M7507" s="11"/>
      <c r="N7507" s="24"/>
      <c r="P7507" s="32"/>
      <c r="T7507" s="19"/>
      <c r="U7507" s="3"/>
      <c r="X7507" t="str">
        <f t="shared" si="463"/>
        <v/>
      </c>
      <c r="Z7507" t="str">
        <f t="shared" si="464"/>
        <v/>
      </c>
      <c r="AB7507" s="9"/>
      <c r="AC7507" t="s">
        <v>5402</v>
      </c>
      <c r="AD7507">
        <f t="shared" si="462"/>
        <v>1</v>
      </c>
      <c r="AF7507" s="3"/>
      <c r="AH7507" s="9"/>
    </row>
    <row r="7508" spans="1:34" ht="10.95" customHeight="1" outlineLevel="1" x14ac:dyDescent="0.25">
      <c r="A7508" t="s">
        <v>678</v>
      </c>
      <c r="C7508" s="3" t="s">
        <v>12965</v>
      </c>
      <c r="D7508" s="3">
        <v>3415</v>
      </c>
      <c r="E7508" s="9">
        <v>2002</v>
      </c>
      <c r="F7508" s="7" t="s">
        <v>4400</v>
      </c>
      <c r="G7508" s="7" t="s">
        <v>5401</v>
      </c>
      <c r="H7508" s="8" t="s">
        <v>6246</v>
      </c>
      <c r="I7508" s="8" t="s">
        <v>7383</v>
      </c>
      <c r="J7508" s="19">
        <v>3</v>
      </c>
      <c r="K7508" s="19" t="s">
        <v>7736</v>
      </c>
      <c r="L7508" s="11">
        <v>0.3</v>
      </c>
      <c r="M7508" s="11"/>
      <c r="N7508" s="24"/>
      <c r="P7508" s="32"/>
      <c r="T7508" s="19"/>
      <c r="U7508" s="3" t="s">
        <v>780</v>
      </c>
      <c r="X7508" t="str">
        <f t="shared" si="463"/>
        <v/>
      </c>
      <c r="Z7508" t="str">
        <f t="shared" si="464"/>
        <v/>
      </c>
      <c r="AB7508" s="9"/>
      <c r="AC7508" t="s">
        <v>6246</v>
      </c>
      <c r="AD7508">
        <f t="shared" si="462"/>
        <v>0</v>
      </c>
      <c r="AF7508" s="3"/>
      <c r="AG7508" t="s">
        <v>6298</v>
      </c>
      <c r="AH7508" s="9" t="s">
        <v>4613</v>
      </c>
    </row>
    <row r="7509" spans="1:34" ht="10.95" customHeight="1" outlineLevel="1" x14ac:dyDescent="0.25">
      <c r="A7509" t="s">
        <v>678</v>
      </c>
      <c r="C7509" s="3" t="s">
        <v>12965</v>
      </c>
      <c r="D7509" s="3">
        <v>3416</v>
      </c>
      <c r="E7509" s="9">
        <v>2002</v>
      </c>
      <c r="F7509" s="7" t="s">
        <v>4400</v>
      </c>
      <c r="G7509" s="7" t="s">
        <v>5401</v>
      </c>
      <c r="H7509" s="8" t="s">
        <v>2779</v>
      </c>
      <c r="I7509" s="8" t="s">
        <v>7383</v>
      </c>
      <c r="J7509" s="19">
        <v>3</v>
      </c>
      <c r="K7509" s="19" t="s">
        <v>7736</v>
      </c>
      <c r="L7509" s="11">
        <v>0.5</v>
      </c>
      <c r="M7509" s="11"/>
      <c r="N7509" s="24"/>
      <c r="P7509" s="32"/>
      <c r="T7509" s="19"/>
      <c r="U7509" s="3" t="s">
        <v>781</v>
      </c>
      <c r="X7509" t="str">
        <f t="shared" si="463"/>
        <v/>
      </c>
      <c r="Z7509" t="str">
        <f t="shared" si="464"/>
        <v/>
      </c>
      <c r="AB7509" s="9"/>
      <c r="AC7509" t="s">
        <v>2779</v>
      </c>
      <c r="AD7509">
        <f t="shared" si="462"/>
        <v>0</v>
      </c>
      <c r="AF7509" s="3"/>
      <c r="AG7509" t="s">
        <v>6298</v>
      </c>
      <c r="AH7509" s="9" t="s">
        <v>4613</v>
      </c>
    </row>
    <row r="7510" spans="1:34" ht="10.95" customHeight="1" outlineLevel="1" x14ac:dyDescent="0.25">
      <c r="A7510" t="s">
        <v>678</v>
      </c>
      <c r="C7510" s="3" t="s">
        <v>12965</v>
      </c>
      <c r="D7510" s="3">
        <v>3417</v>
      </c>
      <c r="E7510" s="9">
        <v>2002</v>
      </c>
      <c r="F7510" s="7" t="s">
        <v>4400</v>
      </c>
      <c r="G7510" s="7" t="s">
        <v>5401</v>
      </c>
      <c r="H7510" s="8" t="s">
        <v>2779</v>
      </c>
      <c r="I7510" s="8" t="s">
        <v>7383</v>
      </c>
      <c r="J7510" s="19">
        <v>3</v>
      </c>
      <c r="K7510" s="19" t="s">
        <v>7736</v>
      </c>
      <c r="L7510" s="11">
        <v>0.3</v>
      </c>
      <c r="M7510" s="11"/>
      <c r="N7510" s="24"/>
      <c r="P7510" s="32"/>
      <c r="T7510" s="19"/>
      <c r="U7510" s="3" t="s">
        <v>782</v>
      </c>
      <c r="X7510" t="str">
        <f t="shared" si="463"/>
        <v/>
      </c>
      <c r="Z7510" t="str">
        <f t="shared" si="464"/>
        <v/>
      </c>
      <c r="AB7510" s="9"/>
      <c r="AC7510" t="s">
        <v>2779</v>
      </c>
      <c r="AD7510">
        <f t="shared" si="462"/>
        <v>0</v>
      </c>
      <c r="AF7510" s="3"/>
      <c r="AG7510" t="s">
        <v>6298</v>
      </c>
      <c r="AH7510" s="9" t="s">
        <v>4613</v>
      </c>
    </row>
    <row r="7511" spans="1:34" ht="10.95" customHeight="1" outlineLevel="1" x14ac:dyDescent="0.25">
      <c r="A7511" t="s">
        <v>678</v>
      </c>
      <c r="C7511" s="3" t="s">
        <v>12965</v>
      </c>
      <c r="D7511" s="3">
        <v>3418</v>
      </c>
      <c r="E7511" s="9">
        <v>2002</v>
      </c>
      <c r="F7511" s="7" t="s">
        <v>4400</v>
      </c>
      <c r="G7511" s="7" t="s">
        <v>5401</v>
      </c>
      <c r="H7511" s="8" t="s">
        <v>2779</v>
      </c>
      <c r="I7511" s="8" t="s">
        <v>7383</v>
      </c>
      <c r="J7511" s="19">
        <v>3</v>
      </c>
      <c r="K7511" s="19" t="s">
        <v>7736</v>
      </c>
      <c r="L7511" s="11">
        <v>0.3</v>
      </c>
      <c r="M7511" s="11"/>
      <c r="N7511" s="24"/>
      <c r="P7511" s="32"/>
      <c r="T7511" s="19"/>
      <c r="U7511" s="3" t="s">
        <v>783</v>
      </c>
      <c r="X7511" t="str">
        <f t="shared" si="463"/>
        <v/>
      </c>
      <c r="Z7511" t="str">
        <f t="shared" si="464"/>
        <v/>
      </c>
      <c r="AB7511" s="9"/>
      <c r="AC7511" t="s">
        <v>2779</v>
      </c>
      <c r="AD7511">
        <f t="shared" ref="AD7511:AD7574" si="465">COUNTIF(H7511,"*Fuji*")</f>
        <v>0</v>
      </c>
      <c r="AF7511" s="3"/>
      <c r="AG7511" t="s">
        <v>6298</v>
      </c>
      <c r="AH7511" s="9" t="s">
        <v>4613</v>
      </c>
    </row>
    <row r="7512" spans="1:34" ht="10.95" customHeight="1" outlineLevel="1" x14ac:dyDescent="0.25">
      <c r="A7512" t="s">
        <v>678</v>
      </c>
      <c r="C7512" s="3" t="s">
        <v>12965</v>
      </c>
      <c r="D7512" s="3" t="s">
        <v>7382</v>
      </c>
      <c r="E7512" s="9">
        <v>2002</v>
      </c>
      <c r="F7512" s="7" t="s">
        <v>5865</v>
      </c>
      <c r="G7512" s="7" t="s">
        <v>5401</v>
      </c>
      <c r="H7512" s="8" t="s">
        <v>2779</v>
      </c>
      <c r="I7512" s="8" t="s">
        <v>7383</v>
      </c>
      <c r="J7512" s="19">
        <v>3</v>
      </c>
      <c r="K7512" s="19" t="s">
        <v>7736</v>
      </c>
      <c r="L7512" s="11">
        <v>10</v>
      </c>
      <c r="M7512" s="11"/>
      <c r="N7512" s="24"/>
      <c r="P7512" s="32"/>
      <c r="T7512" s="19"/>
      <c r="U7512" s="3" t="s">
        <v>784</v>
      </c>
      <c r="X7512" t="str">
        <f t="shared" si="463"/>
        <v/>
      </c>
      <c r="Z7512" t="str">
        <f t="shared" si="464"/>
        <v/>
      </c>
      <c r="AB7512" s="9"/>
      <c r="AC7512" t="s">
        <v>2779</v>
      </c>
      <c r="AD7512">
        <f t="shared" si="465"/>
        <v>0</v>
      </c>
      <c r="AF7512" s="3"/>
      <c r="AG7512" t="s">
        <v>6298</v>
      </c>
      <c r="AH7512" s="9" t="s">
        <v>4925</v>
      </c>
    </row>
    <row r="7513" spans="1:34" ht="10.95" customHeight="1" outlineLevel="1" x14ac:dyDescent="0.25">
      <c r="A7513" t="s">
        <v>678</v>
      </c>
      <c r="C7513" s="3" t="s">
        <v>12965</v>
      </c>
      <c r="D7513" s="3">
        <v>3476</v>
      </c>
      <c r="E7513" s="9">
        <v>2002</v>
      </c>
      <c r="F7513" s="7" t="s">
        <v>6571</v>
      </c>
      <c r="G7513" s="7" t="s">
        <v>5401</v>
      </c>
      <c r="H7513" s="8" t="s">
        <v>4328</v>
      </c>
      <c r="I7513" s="8" t="s">
        <v>7384</v>
      </c>
      <c r="J7513" s="19">
        <v>3</v>
      </c>
      <c r="K7513" s="19" t="s">
        <v>7736</v>
      </c>
      <c r="L7513" s="11">
        <v>0.7</v>
      </c>
      <c r="M7513" s="11"/>
      <c r="N7513" s="24"/>
      <c r="P7513" s="32"/>
      <c r="T7513" s="19"/>
      <c r="U7513" s="3">
        <v>2835</v>
      </c>
      <c r="X7513" t="str">
        <f t="shared" si="463"/>
        <v/>
      </c>
      <c r="Z7513" t="str">
        <f t="shared" si="464"/>
        <v/>
      </c>
      <c r="AB7513" s="9"/>
      <c r="AC7513" t="s">
        <v>4328</v>
      </c>
      <c r="AD7513">
        <f t="shared" si="465"/>
        <v>1</v>
      </c>
      <c r="AF7513" s="3"/>
      <c r="AG7513" t="s">
        <v>4924</v>
      </c>
      <c r="AH7513" s="9" t="s">
        <v>4925</v>
      </c>
    </row>
    <row r="7514" spans="1:34" ht="10.95" customHeight="1" outlineLevel="1" x14ac:dyDescent="0.25">
      <c r="A7514" t="s">
        <v>678</v>
      </c>
      <c r="C7514" s="3" t="s">
        <v>12965</v>
      </c>
      <c r="D7514" s="3">
        <v>3480</v>
      </c>
      <c r="E7514" s="9">
        <v>2002</v>
      </c>
      <c r="F7514" s="7" t="s">
        <v>164</v>
      </c>
      <c r="G7514" s="7" t="s">
        <v>5401</v>
      </c>
      <c r="H7514" s="8" t="s">
        <v>7386</v>
      </c>
      <c r="I7514" s="8" t="s">
        <v>7385</v>
      </c>
      <c r="J7514" s="19">
        <v>3</v>
      </c>
      <c r="K7514" s="19" t="s">
        <v>7736</v>
      </c>
      <c r="L7514" s="11">
        <v>0.4</v>
      </c>
      <c r="M7514" s="11"/>
      <c r="N7514" s="24"/>
      <c r="P7514" s="32"/>
      <c r="T7514" s="19"/>
      <c r="U7514" s="3"/>
      <c r="X7514" t="str">
        <f t="shared" si="463"/>
        <v/>
      </c>
      <c r="Z7514" t="str">
        <f t="shared" si="464"/>
        <v/>
      </c>
      <c r="AB7514" s="9"/>
      <c r="AC7514" t="s">
        <v>7386</v>
      </c>
      <c r="AD7514">
        <f t="shared" si="465"/>
        <v>0</v>
      </c>
      <c r="AF7514" s="3"/>
      <c r="AH7514" s="9"/>
    </row>
    <row r="7515" spans="1:34" ht="10.95" customHeight="1" outlineLevel="1" x14ac:dyDescent="0.25">
      <c r="A7515" t="s">
        <v>678</v>
      </c>
      <c r="C7515" s="3" t="s">
        <v>12965</v>
      </c>
      <c r="D7515" s="3">
        <v>3505</v>
      </c>
      <c r="E7515" s="9">
        <v>2003</v>
      </c>
      <c r="F7515" s="7" t="s">
        <v>164</v>
      </c>
      <c r="G7515" s="7" t="s">
        <v>5401</v>
      </c>
      <c r="H7515" s="8" t="s">
        <v>2494</v>
      </c>
      <c r="I7515" s="8" t="s">
        <v>7355</v>
      </c>
      <c r="J7515" s="19">
        <v>5</v>
      </c>
      <c r="K7515" s="19" t="s">
        <v>7736</v>
      </c>
      <c r="L7515" s="11">
        <v>0.6</v>
      </c>
      <c r="M7515" s="11"/>
      <c r="N7515" s="24"/>
      <c r="P7515" s="32"/>
      <c r="T7515" s="19"/>
      <c r="U7515" s="3" t="s">
        <v>343</v>
      </c>
      <c r="X7515" t="str">
        <f t="shared" si="463"/>
        <v/>
      </c>
      <c r="Z7515" t="str">
        <f t="shared" si="464"/>
        <v/>
      </c>
      <c r="AB7515" s="9"/>
      <c r="AC7515" t="s">
        <v>2494</v>
      </c>
      <c r="AD7515">
        <f t="shared" si="465"/>
        <v>0</v>
      </c>
      <c r="AF7515" s="3"/>
      <c r="AG7515" t="s">
        <v>1318</v>
      </c>
      <c r="AH7515" s="9" t="s">
        <v>4925</v>
      </c>
    </row>
    <row r="7516" spans="1:34" ht="10.95" customHeight="1" outlineLevel="1" x14ac:dyDescent="0.25">
      <c r="A7516" t="s">
        <v>678</v>
      </c>
      <c r="C7516" s="3" t="s">
        <v>12965</v>
      </c>
      <c r="D7516" s="3" t="s">
        <v>7387</v>
      </c>
      <c r="E7516" s="9">
        <v>2003</v>
      </c>
      <c r="F7516" s="7" t="s">
        <v>4880</v>
      </c>
      <c r="G7516" s="7" t="s">
        <v>5401</v>
      </c>
      <c r="H7516" s="8" t="s">
        <v>2494</v>
      </c>
      <c r="I7516" s="8" t="s">
        <v>7355</v>
      </c>
      <c r="J7516" s="19">
        <v>5</v>
      </c>
      <c r="K7516" s="19" t="s">
        <v>7736</v>
      </c>
      <c r="L7516" s="11">
        <v>0.6</v>
      </c>
      <c r="M7516" s="11"/>
      <c r="N7516" s="24"/>
      <c r="P7516" s="32"/>
      <c r="T7516" s="19"/>
      <c r="U7516" s="3" t="s">
        <v>344</v>
      </c>
      <c r="X7516" t="str">
        <f t="shared" si="463"/>
        <v/>
      </c>
      <c r="Z7516" t="str">
        <f t="shared" si="464"/>
        <v/>
      </c>
      <c r="AB7516" s="9"/>
      <c r="AC7516" t="s">
        <v>2494</v>
      </c>
      <c r="AD7516">
        <f t="shared" si="465"/>
        <v>0</v>
      </c>
      <c r="AF7516" s="3"/>
      <c r="AG7516" t="s">
        <v>1318</v>
      </c>
      <c r="AH7516" s="9" t="s">
        <v>4925</v>
      </c>
    </row>
    <row r="7517" spans="1:34" ht="10.95" customHeight="1" outlineLevel="1" x14ac:dyDescent="0.25">
      <c r="A7517" t="s">
        <v>678</v>
      </c>
      <c r="C7517" s="3" t="s">
        <v>12965</v>
      </c>
      <c r="D7517" s="3">
        <v>3570</v>
      </c>
      <c r="E7517" s="9">
        <v>2003</v>
      </c>
      <c r="F7517" s="7" t="s">
        <v>164</v>
      </c>
      <c r="G7517" s="7" t="s">
        <v>5401</v>
      </c>
      <c r="H7517" s="8" t="s">
        <v>7390</v>
      </c>
      <c r="I7517" s="8" t="s">
        <v>7389</v>
      </c>
      <c r="J7517" s="19">
        <v>3</v>
      </c>
      <c r="K7517" s="19" t="s">
        <v>7736</v>
      </c>
      <c r="L7517" s="11">
        <v>0.4</v>
      </c>
      <c r="M7517" s="11"/>
      <c r="N7517" s="24"/>
      <c r="P7517" s="32"/>
      <c r="T7517" s="19"/>
      <c r="U7517" s="3" t="s">
        <v>7388</v>
      </c>
      <c r="X7517" t="str">
        <f t="shared" si="463"/>
        <v/>
      </c>
      <c r="Z7517" t="str">
        <f t="shared" si="464"/>
        <v/>
      </c>
      <c r="AB7517" s="9"/>
      <c r="AC7517" t="s">
        <v>7390</v>
      </c>
      <c r="AD7517">
        <f t="shared" si="465"/>
        <v>0</v>
      </c>
      <c r="AF7517" s="3"/>
      <c r="AH7517" s="9"/>
    </row>
    <row r="7518" spans="1:34" ht="10.95" customHeight="1" outlineLevel="1" x14ac:dyDescent="0.25">
      <c r="A7518" t="s">
        <v>678</v>
      </c>
      <c r="C7518" s="3" t="s">
        <v>12965</v>
      </c>
      <c r="D7518" s="3">
        <v>3623</v>
      </c>
      <c r="E7518" s="9">
        <v>2003</v>
      </c>
      <c r="F7518" s="7" t="s">
        <v>4400</v>
      </c>
      <c r="G7518" s="7" t="s">
        <v>5401</v>
      </c>
      <c r="H7518" s="8" t="s">
        <v>5402</v>
      </c>
      <c r="I7518" s="8" t="s">
        <v>7305</v>
      </c>
      <c r="J7518" s="19">
        <v>3</v>
      </c>
      <c r="K7518" s="19" t="s">
        <v>7736</v>
      </c>
      <c r="L7518" s="11">
        <v>0.9</v>
      </c>
      <c r="M7518" s="11"/>
      <c r="N7518" s="24"/>
      <c r="P7518" s="32"/>
      <c r="T7518" s="19"/>
      <c r="U7518" s="3" t="s">
        <v>345</v>
      </c>
      <c r="X7518" t="str">
        <f t="shared" si="463"/>
        <v/>
      </c>
      <c r="Z7518" t="str">
        <f t="shared" si="464"/>
        <v/>
      </c>
      <c r="AB7518" s="9"/>
      <c r="AC7518" t="s">
        <v>21157</v>
      </c>
      <c r="AD7518">
        <f t="shared" si="465"/>
        <v>1</v>
      </c>
      <c r="AF7518" s="3"/>
      <c r="AG7518" t="s">
        <v>4924</v>
      </c>
      <c r="AH7518" s="9" t="s">
        <v>4613</v>
      </c>
    </row>
    <row r="7519" spans="1:34" ht="10.95" customHeight="1" outlineLevel="1" x14ac:dyDescent="0.25">
      <c r="A7519" t="s">
        <v>678</v>
      </c>
      <c r="C7519" s="3" t="s">
        <v>12965</v>
      </c>
      <c r="D7519" s="3">
        <v>3630</v>
      </c>
      <c r="E7519" s="9">
        <v>2003</v>
      </c>
      <c r="F7519" s="7" t="s">
        <v>6571</v>
      </c>
      <c r="G7519" s="7" t="s">
        <v>5401</v>
      </c>
      <c r="H7519" s="8" t="s">
        <v>4659</v>
      </c>
      <c r="I7519" s="8" t="s">
        <v>7391</v>
      </c>
      <c r="J7519" s="19">
        <v>3</v>
      </c>
      <c r="K7519" s="19" t="s">
        <v>7736</v>
      </c>
      <c r="L7519" s="11">
        <v>0.4</v>
      </c>
      <c r="M7519" s="11"/>
      <c r="N7519" s="24"/>
      <c r="P7519" s="32"/>
      <c r="T7519" s="19"/>
      <c r="U7519" s="3">
        <v>2865</v>
      </c>
      <c r="X7519" t="str">
        <f t="shared" si="463"/>
        <v/>
      </c>
      <c r="Z7519" t="str">
        <f t="shared" si="464"/>
        <v/>
      </c>
      <c r="AB7519" s="9"/>
      <c r="AC7519" t="s">
        <v>4659</v>
      </c>
      <c r="AD7519">
        <f t="shared" si="465"/>
        <v>1</v>
      </c>
      <c r="AF7519" s="3"/>
      <c r="AG7519" t="s">
        <v>4924</v>
      </c>
      <c r="AH7519" s="9" t="s">
        <v>4925</v>
      </c>
    </row>
    <row r="7520" spans="1:34" ht="10.95" customHeight="1" outlineLevel="1" x14ac:dyDescent="0.25">
      <c r="A7520" t="s">
        <v>678</v>
      </c>
      <c r="C7520" s="3" t="s">
        <v>12965</v>
      </c>
      <c r="D7520" s="3">
        <v>3690</v>
      </c>
      <c r="E7520" s="9">
        <v>2004</v>
      </c>
      <c r="F7520" s="7" t="s">
        <v>4400</v>
      </c>
      <c r="G7520" s="7" t="s">
        <v>5401</v>
      </c>
      <c r="H7520" s="8" t="s">
        <v>746</v>
      </c>
      <c r="I7520" s="8" t="s">
        <v>7392</v>
      </c>
      <c r="J7520" s="19">
        <v>1</v>
      </c>
      <c r="K7520" s="19" t="s">
        <v>7736</v>
      </c>
      <c r="L7520" s="11">
        <v>0.4</v>
      </c>
      <c r="M7520" s="11"/>
      <c r="N7520" s="24"/>
      <c r="P7520" s="32"/>
      <c r="T7520" s="19"/>
      <c r="U7520" s="3" t="s">
        <v>346</v>
      </c>
      <c r="X7520" t="str">
        <f t="shared" si="463"/>
        <v/>
      </c>
      <c r="Z7520" t="str">
        <f t="shared" si="464"/>
        <v/>
      </c>
      <c r="AB7520" s="9"/>
      <c r="AC7520" t="s">
        <v>746</v>
      </c>
      <c r="AD7520">
        <f t="shared" si="465"/>
        <v>0</v>
      </c>
      <c r="AF7520" s="3"/>
      <c r="AG7520" t="s">
        <v>747</v>
      </c>
      <c r="AH7520" s="9" t="s">
        <v>4613</v>
      </c>
    </row>
    <row r="7521" spans="1:34" ht="10.95" customHeight="1" outlineLevel="1" x14ac:dyDescent="0.25">
      <c r="A7521" t="s">
        <v>678</v>
      </c>
      <c r="C7521" s="3" t="s">
        <v>12965</v>
      </c>
      <c r="D7521" s="3">
        <v>3706</v>
      </c>
      <c r="E7521" s="9">
        <v>2004</v>
      </c>
      <c r="F7521" s="7" t="s">
        <v>164</v>
      </c>
      <c r="G7521" s="7" t="s">
        <v>5401</v>
      </c>
      <c r="H7521" s="8" t="s">
        <v>2186</v>
      </c>
      <c r="I7521" s="8" t="s">
        <v>7393</v>
      </c>
      <c r="J7521" s="19">
        <v>3</v>
      </c>
      <c r="K7521" s="19" t="s">
        <v>7736</v>
      </c>
      <c r="L7521" s="11">
        <v>0.8</v>
      </c>
      <c r="M7521" s="11"/>
      <c r="N7521" s="24"/>
      <c r="P7521" s="32"/>
      <c r="T7521" s="19"/>
      <c r="U7521" s="3" t="s">
        <v>347</v>
      </c>
      <c r="X7521" t="str">
        <f t="shared" si="463"/>
        <v/>
      </c>
      <c r="Z7521" t="str">
        <f t="shared" si="464"/>
        <v/>
      </c>
      <c r="AB7521" s="9"/>
      <c r="AC7521" t="s">
        <v>2186</v>
      </c>
      <c r="AD7521">
        <f t="shared" si="465"/>
        <v>0</v>
      </c>
      <c r="AF7521" s="3"/>
      <c r="AG7521" t="s">
        <v>2187</v>
      </c>
      <c r="AH7521" s="9" t="s">
        <v>4925</v>
      </c>
    </row>
    <row r="7522" spans="1:34" ht="10.95" customHeight="1" outlineLevel="1" x14ac:dyDescent="0.25">
      <c r="A7522" t="s">
        <v>678</v>
      </c>
      <c r="C7522" s="3" t="s">
        <v>12965</v>
      </c>
      <c r="D7522" s="3">
        <v>3728</v>
      </c>
      <c r="E7522" s="9">
        <v>2004</v>
      </c>
      <c r="F7522" s="7" t="s">
        <v>4400</v>
      </c>
      <c r="G7522" s="7" t="s">
        <v>5401</v>
      </c>
      <c r="H7522" s="8" t="s">
        <v>5869</v>
      </c>
      <c r="I7522" s="8" t="s">
        <v>7395</v>
      </c>
      <c r="J7522" s="19">
        <v>5</v>
      </c>
      <c r="K7522" s="19" t="s">
        <v>7736</v>
      </c>
      <c r="L7522" s="11">
        <v>0.3</v>
      </c>
      <c r="M7522" s="11"/>
      <c r="N7522" s="24"/>
      <c r="P7522" s="32"/>
      <c r="T7522" s="19"/>
      <c r="U7522" s="3" t="s">
        <v>348</v>
      </c>
      <c r="X7522" t="str">
        <f t="shared" si="463"/>
        <v/>
      </c>
      <c r="Z7522" t="str">
        <f t="shared" si="464"/>
        <v/>
      </c>
      <c r="AB7522" s="9"/>
      <c r="AC7522" t="s">
        <v>5869</v>
      </c>
      <c r="AD7522">
        <f t="shared" si="465"/>
        <v>0</v>
      </c>
      <c r="AF7522" s="3"/>
      <c r="AG7522" t="s">
        <v>2184</v>
      </c>
      <c r="AH7522" s="9" t="s">
        <v>4613</v>
      </c>
    </row>
    <row r="7523" spans="1:34" ht="10.95" customHeight="1" outlineLevel="1" x14ac:dyDescent="0.25">
      <c r="A7523" t="s">
        <v>678</v>
      </c>
      <c r="C7523" s="3" t="s">
        <v>12965</v>
      </c>
      <c r="D7523" s="3">
        <v>3729</v>
      </c>
      <c r="E7523" s="9">
        <v>2004</v>
      </c>
      <c r="F7523" s="7" t="s">
        <v>4400</v>
      </c>
      <c r="G7523" s="7" t="s">
        <v>5401</v>
      </c>
      <c r="H7523" s="8" t="s">
        <v>3935</v>
      </c>
      <c r="I7523" s="8" t="s">
        <v>7395</v>
      </c>
      <c r="J7523" s="19">
        <v>3</v>
      </c>
      <c r="K7523" s="19" t="s">
        <v>7736</v>
      </c>
      <c r="L7523" s="11">
        <v>0.3</v>
      </c>
      <c r="M7523" s="11"/>
      <c r="N7523" s="24"/>
      <c r="P7523" s="32"/>
      <c r="S7523">
        <v>1</v>
      </c>
      <c r="T7523" s="19"/>
      <c r="U7523" s="3" t="s">
        <v>349</v>
      </c>
      <c r="X7523" t="str">
        <f t="shared" si="463"/>
        <v/>
      </c>
      <c r="Z7523" t="str">
        <f t="shared" si="464"/>
        <v/>
      </c>
      <c r="AB7523" s="9"/>
      <c r="AC7523" t="s">
        <v>3935</v>
      </c>
      <c r="AD7523">
        <f t="shared" si="465"/>
        <v>1</v>
      </c>
      <c r="AF7523" s="3"/>
      <c r="AG7523" t="s">
        <v>4924</v>
      </c>
      <c r="AH7523" s="9" t="s">
        <v>4613</v>
      </c>
    </row>
    <row r="7524" spans="1:34" ht="10.95" customHeight="1" outlineLevel="1" x14ac:dyDescent="0.25">
      <c r="A7524" t="s">
        <v>678</v>
      </c>
      <c r="C7524" s="3" t="s">
        <v>12965</v>
      </c>
      <c r="D7524" s="3" t="s">
        <v>7394</v>
      </c>
      <c r="E7524" s="9">
        <v>2004</v>
      </c>
      <c r="F7524" s="7" t="s">
        <v>5865</v>
      </c>
      <c r="G7524" s="7" t="s">
        <v>5401</v>
      </c>
      <c r="H7524" s="8" t="s">
        <v>5870</v>
      </c>
      <c r="I7524" s="8" t="s">
        <v>7395</v>
      </c>
      <c r="J7524" s="19">
        <v>3</v>
      </c>
      <c r="K7524" s="19" t="s">
        <v>7738</v>
      </c>
      <c r="L7524" s="11"/>
      <c r="M7524" s="11"/>
      <c r="N7524" s="24"/>
      <c r="P7524" s="32"/>
      <c r="T7524" s="19"/>
      <c r="U7524" s="3" t="s">
        <v>350</v>
      </c>
      <c r="X7524" t="str">
        <f t="shared" si="463"/>
        <v/>
      </c>
      <c r="Z7524" t="str">
        <f t="shared" si="464"/>
        <v/>
      </c>
      <c r="AB7524" s="9"/>
      <c r="AC7524" t="s">
        <v>5870</v>
      </c>
      <c r="AD7524">
        <f t="shared" si="465"/>
        <v>0</v>
      </c>
      <c r="AF7524" s="3"/>
      <c r="AG7524" t="s">
        <v>4924</v>
      </c>
      <c r="AH7524" s="9" t="s">
        <v>4925</v>
      </c>
    </row>
    <row r="7525" spans="1:34" ht="10.95" customHeight="1" outlineLevel="1" x14ac:dyDescent="0.25">
      <c r="A7525" t="s">
        <v>678</v>
      </c>
      <c r="C7525" s="3" t="s">
        <v>12965</v>
      </c>
      <c r="D7525" s="3">
        <v>3732</v>
      </c>
      <c r="E7525" s="9">
        <v>2004</v>
      </c>
      <c r="F7525" s="7" t="s">
        <v>4400</v>
      </c>
      <c r="G7525" s="7" t="s">
        <v>5401</v>
      </c>
      <c r="H7525" s="8" t="s">
        <v>7397</v>
      </c>
      <c r="I7525" s="8" t="s">
        <v>7398</v>
      </c>
      <c r="J7525" s="19">
        <v>3</v>
      </c>
      <c r="K7525" s="19" t="s">
        <v>7736</v>
      </c>
      <c r="L7525" s="11">
        <v>1.4</v>
      </c>
      <c r="M7525" s="11"/>
      <c r="N7525" s="24"/>
      <c r="P7525" s="32"/>
      <c r="T7525" s="19"/>
      <c r="U7525" s="3" t="s">
        <v>7396</v>
      </c>
      <c r="X7525" t="str">
        <f t="shared" si="463"/>
        <v/>
      </c>
      <c r="Z7525" t="str">
        <f t="shared" si="464"/>
        <v/>
      </c>
      <c r="AB7525" s="9"/>
      <c r="AC7525" t="s">
        <v>7397</v>
      </c>
      <c r="AD7525">
        <f t="shared" si="465"/>
        <v>0</v>
      </c>
      <c r="AF7525" s="3"/>
      <c r="AH7525" s="9"/>
    </row>
    <row r="7526" spans="1:34" ht="10.95" customHeight="1" outlineLevel="1" x14ac:dyDescent="0.25">
      <c r="A7526" t="s">
        <v>678</v>
      </c>
      <c r="C7526" s="3" t="s">
        <v>12965</v>
      </c>
      <c r="D7526" s="3">
        <v>3733</v>
      </c>
      <c r="E7526" s="9">
        <v>2004</v>
      </c>
      <c r="F7526" s="7" t="s">
        <v>4400</v>
      </c>
      <c r="G7526" s="7" t="s">
        <v>5401</v>
      </c>
      <c r="H7526" s="8" t="s">
        <v>1374</v>
      </c>
      <c r="I7526" s="8" t="s">
        <v>7398</v>
      </c>
      <c r="J7526" s="19">
        <v>1</v>
      </c>
      <c r="K7526" s="19" t="s">
        <v>7736</v>
      </c>
      <c r="L7526" s="11">
        <v>0.25</v>
      </c>
      <c r="M7526" s="11"/>
      <c r="N7526" s="24"/>
      <c r="P7526" s="32"/>
      <c r="T7526" s="19"/>
      <c r="U7526" s="3" t="s">
        <v>351</v>
      </c>
      <c r="X7526" t="str">
        <f t="shared" si="463"/>
        <v/>
      </c>
      <c r="Z7526" t="str">
        <f t="shared" si="464"/>
        <v/>
      </c>
      <c r="AB7526" s="9"/>
      <c r="AC7526" t="s">
        <v>1374</v>
      </c>
      <c r="AD7526">
        <f t="shared" si="465"/>
        <v>0</v>
      </c>
      <c r="AF7526" s="3"/>
      <c r="AG7526" t="s">
        <v>5737</v>
      </c>
      <c r="AH7526" s="9" t="s">
        <v>4613</v>
      </c>
    </row>
    <row r="7527" spans="1:34" ht="10.95" customHeight="1" outlineLevel="1" x14ac:dyDescent="0.25">
      <c r="A7527" t="s">
        <v>678</v>
      </c>
      <c r="C7527" s="3" t="s">
        <v>12965</v>
      </c>
      <c r="D7527" s="3">
        <v>3734</v>
      </c>
      <c r="E7527" s="9">
        <v>2004</v>
      </c>
      <c r="F7527" s="7" t="s">
        <v>4400</v>
      </c>
      <c r="G7527" s="7" t="s">
        <v>5401</v>
      </c>
      <c r="H7527" s="8" t="s">
        <v>5871</v>
      </c>
      <c r="I7527" s="8" t="s">
        <v>7398</v>
      </c>
      <c r="J7527" s="19">
        <v>3</v>
      </c>
      <c r="K7527" s="19" t="s">
        <v>7736</v>
      </c>
      <c r="L7527" s="11">
        <v>0.25</v>
      </c>
      <c r="M7527" s="11"/>
      <c r="N7527" s="24"/>
      <c r="P7527" s="32"/>
      <c r="T7527" s="19"/>
      <c r="U7527" s="3" t="s">
        <v>352</v>
      </c>
      <c r="X7527" t="str">
        <f t="shared" si="463"/>
        <v/>
      </c>
      <c r="Z7527" t="str">
        <f t="shared" si="464"/>
        <v/>
      </c>
      <c r="AB7527" s="9"/>
      <c r="AC7527" t="s">
        <v>5871</v>
      </c>
      <c r="AD7527">
        <f t="shared" si="465"/>
        <v>0</v>
      </c>
      <c r="AF7527" s="3"/>
      <c r="AG7527" t="s">
        <v>3484</v>
      </c>
      <c r="AH7527" s="9" t="s">
        <v>4613</v>
      </c>
    </row>
    <row r="7528" spans="1:34" ht="10.95" customHeight="1" outlineLevel="1" x14ac:dyDescent="0.25">
      <c r="A7528" t="s">
        <v>678</v>
      </c>
      <c r="C7528" s="3" t="s">
        <v>12965</v>
      </c>
      <c r="D7528" s="3" t="s">
        <v>7399</v>
      </c>
      <c r="E7528" s="9">
        <v>2004</v>
      </c>
      <c r="F7528" s="7" t="s">
        <v>6532</v>
      </c>
      <c r="G7528" s="7" t="s">
        <v>5401</v>
      </c>
      <c r="H7528" s="8" t="s">
        <v>5872</v>
      </c>
      <c r="I7528" s="8" t="s">
        <v>7398</v>
      </c>
      <c r="J7528" s="19">
        <v>3</v>
      </c>
      <c r="K7528" s="19" t="s">
        <v>7738</v>
      </c>
      <c r="L7528" s="11"/>
      <c r="M7528" s="11"/>
      <c r="N7528" s="24"/>
      <c r="P7528" s="32"/>
      <c r="T7528" s="19"/>
      <c r="U7528" s="3" t="s">
        <v>353</v>
      </c>
      <c r="X7528" t="str">
        <f t="shared" si="463"/>
        <v/>
      </c>
      <c r="Z7528" t="str">
        <f t="shared" si="464"/>
        <v/>
      </c>
      <c r="AB7528" s="9"/>
      <c r="AC7528" t="s">
        <v>5872</v>
      </c>
      <c r="AD7528">
        <f t="shared" si="465"/>
        <v>0</v>
      </c>
      <c r="AF7528" s="3"/>
      <c r="AG7528" t="s">
        <v>2184</v>
      </c>
      <c r="AH7528" s="9" t="s">
        <v>4925</v>
      </c>
    </row>
    <row r="7529" spans="1:34" ht="10.95" customHeight="1" outlineLevel="1" x14ac:dyDescent="0.25">
      <c r="A7529" t="s">
        <v>678</v>
      </c>
      <c r="C7529" s="3" t="s">
        <v>12965</v>
      </c>
      <c r="D7529" s="3">
        <v>3769</v>
      </c>
      <c r="E7529" s="9">
        <v>2004</v>
      </c>
      <c r="F7529" s="7" t="s">
        <v>164</v>
      </c>
      <c r="G7529" s="7" t="s">
        <v>5401</v>
      </c>
      <c r="H7529" s="8" t="s">
        <v>4660</v>
      </c>
      <c r="I7529" s="8" t="s">
        <v>7400</v>
      </c>
      <c r="J7529" s="19">
        <v>1</v>
      </c>
      <c r="K7529" s="19" t="s">
        <v>7736</v>
      </c>
      <c r="L7529" s="11">
        <v>0.4</v>
      </c>
      <c r="M7529" s="11"/>
      <c r="N7529" s="24"/>
      <c r="P7529" s="32"/>
      <c r="T7529" s="19"/>
      <c r="U7529" s="3">
        <v>2901</v>
      </c>
      <c r="X7529" t="str">
        <f t="shared" si="463"/>
        <v/>
      </c>
      <c r="Z7529" t="str">
        <f t="shared" si="464"/>
        <v/>
      </c>
      <c r="AB7529" s="9"/>
      <c r="AC7529" t="s">
        <v>4660</v>
      </c>
      <c r="AD7529">
        <f t="shared" si="465"/>
        <v>1</v>
      </c>
      <c r="AF7529" s="3"/>
      <c r="AG7529" t="s">
        <v>4924</v>
      </c>
      <c r="AH7529" s="9" t="s">
        <v>4925</v>
      </c>
    </row>
    <row r="7530" spans="1:34" ht="10.95" customHeight="1" outlineLevel="1" x14ac:dyDescent="0.25">
      <c r="A7530" t="s">
        <v>678</v>
      </c>
      <c r="C7530" s="3" t="s">
        <v>12965</v>
      </c>
      <c r="D7530" s="3">
        <v>3772</v>
      </c>
      <c r="E7530" s="9">
        <v>2004</v>
      </c>
      <c r="F7530" s="7" t="s">
        <v>6571</v>
      </c>
      <c r="G7530" s="7" t="s">
        <v>5401</v>
      </c>
      <c r="H7530" s="8" t="s">
        <v>4363</v>
      </c>
      <c r="I7530" s="8" t="s">
        <v>7384</v>
      </c>
      <c r="J7530" s="19">
        <v>3</v>
      </c>
      <c r="K7530" s="19" t="s">
        <v>7736</v>
      </c>
      <c r="L7530" s="11">
        <v>0.5</v>
      </c>
      <c r="M7530" s="11"/>
      <c r="N7530" s="24"/>
      <c r="P7530" s="32"/>
      <c r="T7530" s="19"/>
      <c r="U7530" s="3">
        <v>2904</v>
      </c>
      <c r="X7530" t="str">
        <f t="shared" si="463"/>
        <v/>
      </c>
      <c r="Z7530" t="str">
        <f t="shared" si="464"/>
        <v/>
      </c>
      <c r="AB7530" s="9"/>
      <c r="AC7530" t="s">
        <v>4363</v>
      </c>
      <c r="AD7530">
        <f t="shared" si="465"/>
        <v>1</v>
      </c>
      <c r="AF7530" s="3"/>
      <c r="AG7530" t="s">
        <v>4924</v>
      </c>
      <c r="AH7530" s="9" t="s">
        <v>4925</v>
      </c>
    </row>
    <row r="7531" spans="1:34" ht="10.95" customHeight="1" outlineLevel="1" x14ac:dyDescent="0.25">
      <c r="A7531" t="s">
        <v>678</v>
      </c>
      <c r="C7531" s="3" t="s">
        <v>12965</v>
      </c>
      <c r="D7531" s="3">
        <v>3856</v>
      </c>
      <c r="E7531" s="9">
        <v>2005</v>
      </c>
      <c r="F7531" s="7" t="s">
        <v>4400</v>
      </c>
      <c r="G7531" s="7" t="s">
        <v>5401</v>
      </c>
      <c r="H7531" s="8" t="s">
        <v>18841</v>
      </c>
      <c r="I7531" s="8" t="s">
        <v>7402</v>
      </c>
      <c r="J7531" s="19">
        <v>3</v>
      </c>
      <c r="K7531" s="19" t="s">
        <v>7736</v>
      </c>
      <c r="L7531" s="11">
        <v>1.2</v>
      </c>
      <c r="M7531" s="11"/>
      <c r="N7531" s="24"/>
      <c r="P7531" s="32"/>
      <c r="T7531" s="19"/>
      <c r="U7531" s="3">
        <v>2925</v>
      </c>
      <c r="W7531" t="s">
        <v>7738</v>
      </c>
      <c r="X7531" t="str">
        <f t="shared" si="463"/>
        <v/>
      </c>
      <c r="Z7531" t="str">
        <f t="shared" si="464"/>
        <v/>
      </c>
      <c r="AB7531" s="9"/>
      <c r="AC7531" t="s">
        <v>18841</v>
      </c>
      <c r="AD7531">
        <f t="shared" si="465"/>
        <v>0</v>
      </c>
      <c r="AF7531" s="3"/>
      <c r="AG7531" t="s">
        <v>2184</v>
      </c>
      <c r="AH7531" s="9" t="s">
        <v>4613</v>
      </c>
    </row>
    <row r="7532" spans="1:34" ht="10.95" customHeight="1" outlineLevel="1" x14ac:dyDescent="0.25">
      <c r="A7532" t="s">
        <v>678</v>
      </c>
      <c r="C7532" s="3" t="s">
        <v>12965</v>
      </c>
      <c r="D7532" s="3">
        <v>3858</v>
      </c>
      <c r="E7532" s="9">
        <v>2005</v>
      </c>
      <c r="F7532" s="7" t="s">
        <v>4400</v>
      </c>
      <c r="G7532" s="7" t="s">
        <v>5401</v>
      </c>
      <c r="H7532" s="8" t="s">
        <v>1373</v>
      </c>
      <c r="I7532" s="8" t="s">
        <v>7402</v>
      </c>
      <c r="J7532" s="19">
        <v>3</v>
      </c>
      <c r="K7532" s="19" t="s">
        <v>7736</v>
      </c>
      <c r="L7532" s="11">
        <v>0.6</v>
      </c>
      <c r="M7532" s="11"/>
      <c r="N7532" s="24"/>
      <c r="P7532" s="32"/>
      <c r="T7532" s="19"/>
      <c r="U7532" s="3">
        <v>2925</v>
      </c>
      <c r="X7532" t="str">
        <f t="shared" si="463"/>
        <v/>
      </c>
      <c r="Z7532" t="str">
        <f t="shared" si="464"/>
        <v/>
      </c>
      <c r="AB7532" s="9"/>
      <c r="AC7532" t="s">
        <v>1373</v>
      </c>
      <c r="AD7532">
        <f t="shared" si="465"/>
        <v>0</v>
      </c>
      <c r="AF7532" s="3"/>
      <c r="AG7532" t="s">
        <v>2184</v>
      </c>
      <c r="AH7532" s="9" t="s">
        <v>4613</v>
      </c>
    </row>
    <row r="7533" spans="1:34" ht="10.95" customHeight="1" outlineLevel="1" x14ac:dyDescent="0.25">
      <c r="A7533" t="s">
        <v>678</v>
      </c>
      <c r="C7533" s="3" t="s">
        <v>12965</v>
      </c>
      <c r="D7533" s="3" t="s">
        <v>7401</v>
      </c>
      <c r="E7533" s="9">
        <v>2005</v>
      </c>
      <c r="F7533" s="7" t="s">
        <v>5865</v>
      </c>
      <c r="G7533" s="7" t="s">
        <v>5401</v>
      </c>
      <c r="H7533" s="8" t="s">
        <v>981</v>
      </c>
      <c r="I7533" s="8" t="s">
        <v>7402</v>
      </c>
      <c r="J7533" s="19">
        <v>3</v>
      </c>
      <c r="K7533" s="19" t="s">
        <v>7736</v>
      </c>
      <c r="L7533" s="11">
        <v>8</v>
      </c>
      <c r="M7533" s="11"/>
      <c r="N7533" s="24"/>
      <c r="P7533" s="32"/>
      <c r="T7533" s="19"/>
      <c r="U7533" s="3" t="s">
        <v>4791</v>
      </c>
      <c r="X7533" t="str">
        <f t="shared" si="463"/>
        <v/>
      </c>
      <c r="Z7533" t="str">
        <f t="shared" si="464"/>
        <v/>
      </c>
      <c r="AB7533" s="9"/>
      <c r="AC7533" t="s">
        <v>981</v>
      </c>
      <c r="AD7533">
        <f t="shared" si="465"/>
        <v>0</v>
      </c>
      <c r="AF7533" s="3"/>
      <c r="AG7533" t="s">
        <v>2184</v>
      </c>
      <c r="AH7533" s="9" t="s">
        <v>4925</v>
      </c>
    </row>
    <row r="7534" spans="1:34" ht="10.95" customHeight="1" outlineLevel="1" x14ac:dyDescent="0.25">
      <c r="A7534" t="s">
        <v>678</v>
      </c>
      <c r="C7534" s="3" t="s">
        <v>12965</v>
      </c>
      <c r="D7534" s="3">
        <v>3861</v>
      </c>
      <c r="E7534" s="9">
        <v>2005</v>
      </c>
      <c r="F7534" s="7" t="s">
        <v>164</v>
      </c>
      <c r="G7534" s="7" t="s">
        <v>5401</v>
      </c>
      <c r="H7534" s="8" t="s">
        <v>5993</v>
      </c>
      <c r="I7534" s="8" t="s">
        <v>7404</v>
      </c>
      <c r="J7534" s="19">
        <v>3</v>
      </c>
      <c r="K7534" s="19" t="s">
        <v>7736</v>
      </c>
      <c r="L7534" s="11">
        <v>0.5</v>
      </c>
      <c r="M7534" s="11"/>
      <c r="N7534" s="24"/>
      <c r="P7534" s="32"/>
      <c r="T7534" s="19"/>
      <c r="U7534" s="3" t="s">
        <v>354</v>
      </c>
      <c r="X7534" t="str">
        <f t="shared" si="463"/>
        <v/>
      </c>
      <c r="Z7534" t="str">
        <f t="shared" si="464"/>
        <v/>
      </c>
      <c r="AB7534" s="9"/>
      <c r="AC7534" t="s">
        <v>5993</v>
      </c>
      <c r="AD7534">
        <f t="shared" si="465"/>
        <v>0</v>
      </c>
      <c r="AF7534" s="3"/>
      <c r="AG7534" t="s">
        <v>2184</v>
      </c>
      <c r="AH7534" s="9" t="s">
        <v>4925</v>
      </c>
    </row>
    <row r="7535" spans="1:34" ht="10.95" customHeight="1" outlineLevel="1" x14ac:dyDescent="0.25">
      <c r="A7535" t="s">
        <v>678</v>
      </c>
      <c r="C7535" s="3" t="s">
        <v>12965</v>
      </c>
      <c r="D7535" s="3">
        <v>3862</v>
      </c>
      <c r="E7535" s="9">
        <v>2005</v>
      </c>
      <c r="F7535" s="7" t="s">
        <v>164</v>
      </c>
      <c r="G7535" s="7" t="s">
        <v>5401</v>
      </c>
      <c r="H7535" s="8" t="s">
        <v>5867</v>
      </c>
      <c r="I7535" s="8" t="s">
        <v>7404</v>
      </c>
      <c r="J7535" s="19">
        <v>3</v>
      </c>
      <c r="K7535" s="19" t="s">
        <v>7736</v>
      </c>
      <c r="L7535" s="11">
        <v>0.5</v>
      </c>
      <c r="M7535" s="11"/>
      <c r="N7535" s="24"/>
      <c r="P7535" s="32"/>
      <c r="T7535" s="19"/>
      <c r="U7535" s="3" t="s">
        <v>355</v>
      </c>
      <c r="X7535" t="str">
        <f t="shared" si="463"/>
        <v/>
      </c>
      <c r="Z7535" t="str">
        <f t="shared" si="464"/>
        <v/>
      </c>
      <c r="AB7535" s="9"/>
      <c r="AC7535" t="s">
        <v>5867</v>
      </c>
      <c r="AD7535">
        <f t="shared" si="465"/>
        <v>0</v>
      </c>
      <c r="AF7535" s="3"/>
      <c r="AG7535" t="s">
        <v>4397</v>
      </c>
      <c r="AH7535" s="9" t="s">
        <v>4925</v>
      </c>
    </row>
    <row r="7536" spans="1:34" ht="10.95" customHeight="1" outlineLevel="1" x14ac:dyDescent="0.25">
      <c r="A7536" t="s">
        <v>678</v>
      </c>
      <c r="C7536" s="3" t="s">
        <v>12965</v>
      </c>
      <c r="D7536" s="3">
        <v>3863</v>
      </c>
      <c r="E7536" s="9">
        <v>2005</v>
      </c>
      <c r="F7536" s="7" t="s">
        <v>164</v>
      </c>
      <c r="G7536" s="7" t="s">
        <v>5401</v>
      </c>
      <c r="H7536" s="8" t="s">
        <v>5402</v>
      </c>
      <c r="I7536" s="8" t="s">
        <v>7404</v>
      </c>
      <c r="J7536" s="19">
        <v>3</v>
      </c>
      <c r="K7536" s="19" t="s">
        <v>7736</v>
      </c>
      <c r="L7536" s="11">
        <v>0.5</v>
      </c>
      <c r="M7536" s="11"/>
      <c r="N7536" s="24"/>
      <c r="P7536" s="32"/>
      <c r="T7536" s="19"/>
      <c r="U7536" s="3" t="s">
        <v>356</v>
      </c>
      <c r="X7536" t="str">
        <f t="shared" si="463"/>
        <v/>
      </c>
      <c r="Z7536" t="str">
        <f t="shared" si="464"/>
        <v/>
      </c>
      <c r="AB7536" s="9"/>
      <c r="AC7536" t="s">
        <v>5402</v>
      </c>
      <c r="AD7536">
        <f t="shared" si="465"/>
        <v>1</v>
      </c>
      <c r="AF7536" s="3"/>
      <c r="AG7536" t="s">
        <v>4924</v>
      </c>
      <c r="AH7536" s="9" t="s">
        <v>4925</v>
      </c>
    </row>
    <row r="7537" spans="1:34" ht="10.95" customHeight="1" outlineLevel="1" x14ac:dyDescent="0.25">
      <c r="A7537" t="s">
        <v>678</v>
      </c>
      <c r="C7537" s="3" t="s">
        <v>12965</v>
      </c>
      <c r="D7537" s="3">
        <v>3864</v>
      </c>
      <c r="E7537" s="9">
        <v>2005</v>
      </c>
      <c r="F7537" s="7" t="s">
        <v>164</v>
      </c>
      <c r="G7537" s="7" t="s">
        <v>5401</v>
      </c>
      <c r="H7537" s="8" t="s">
        <v>5402</v>
      </c>
      <c r="I7537" s="8" t="s">
        <v>7404</v>
      </c>
      <c r="J7537" s="19">
        <v>1</v>
      </c>
      <c r="K7537" s="19" t="s">
        <v>7736</v>
      </c>
      <c r="L7537" s="11">
        <v>0.5</v>
      </c>
      <c r="M7537" s="11"/>
      <c r="N7537" s="24"/>
      <c r="P7537" s="32"/>
      <c r="T7537" s="19"/>
      <c r="U7537" s="3" t="s">
        <v>357</v>
      </c>
      <c r="X7537" t="str">
        <f t="shared" si="463"/>
        <v/>
      </c>
      <c r="Z7537" t="str">
        <f t="shared" si="464"/>
        <v/>
      </c>
      <c r="AB7537" s="9"/>
      <c r="AC7537" t="s">
        <v>5402</v>
      </c>
      <c r="AD7537">
        <f t="shared" si="465"/>
        <v>1</v>
      </c>
      <c r="AF7537" s="3"/>
      <c r="AG7537" t="s">
        <v>4924</v>
      </c>
      <c r="AH7537" s="9" t="s">
        <v>4925</v>
      </c>
    </row>
    <row r="7538" spans="1:34" ht="10.95" customHeight="1" outlineLevel="1" x14ac:dyDescent="0.25">
      <c r="A7538" t="s">
        <v>678</v>
      </c>
      <c r="C7538" s="3" t="s">
        <v>12965</v>
      </c>
      <c r="D7538" s="3" t="s">
        <v>7403</v>
      </c>
      <c r="E7538" s="9">
        <v>2005</v>
      </c>
      <c r="F7538" s="7" t="s">
        <v>5865</v>
      </c>
      <c r="G7538" s="7" t="s">
        <v>5401</v>
      </c>
      <c r="H7538" s="8" t="s">
        <v>5868</v>
      </c>
      <c r="I7538" s="8" t="s">
        <v>7404</v>
      </c>
      <c r="J7538" s="19">
        <v>3</v>
      </c>
      <c r="K7538" s="19" t="s">
        <v>7736</v>
      </c>
      <c r="L7538" s="11">
        <v>4.8</v>
      </c>
      <c r="M7538" s="11"/>
      <c r="N7538" s="24"/>
      <c r="P7538" s="32"/>
      <c r="T7538" s="19"/>
      <c r="U7538" s="3" t="s">
        <v>358</v>
      </c>
      <c r="X7538" t="str">
        <f t="shared" si="463"/>
        <v/>
      </c>
      <c r="Z7538" t="str">
        <f t="shared" si="464"/>
        <v/>
      </c>
      <c r="AB7538" s="9"/>
      <c r="AC7538" t="s">
        <v>5868</v>
      </c>
      <c r="AD7538">
        <f t="shared" si="465"/>
        <v>0</v>
      </c>
      <c r="AF7538" s="3"/>
      <c r="AG7538" t="s">
        <v>2184</v>
      </c>
      <c r="AH7538" s="9" t="s">
        <v>4925</v>
      </c>
    </row>
    <row r="7539" spans="1:34" ht="10.95" customHeight="1" outlineLevel="1" x14ac:dyDescent="0.25">
      <c r="A7539" t="s">
        <v>678</v>
      </c>
      <c r="C7539" s="3" t="s">
        <v>12965</v>
      </c>
      <c r="D7539" s="3">
        <v>3865</v>
      </c>
      <c r="E7539" s="9">
        <v>2005</v>
      </c>
      <c r="F7539" s="7" t="s">
        <v>4400</v>
      </c>
      <c r="G7539" s="7" t="s">
        <v>5401</v>
      </c>
      <c r="H7539" s="8" t="s">
        <v>7390</v>
      </c>
      <c r="I7539" s="8" t="s">
        <v>7389</v>
      </c>
      <c r="J7539" s="19">
        <v>3</v>
      </c>
      <c r="K7539" s="19" t="s">
        <v>7736</v>
      </c>
      <c r="L7539" s="11">
        <v>0.35</v>
      </c>
      <c r="M7539" s="11"/>
      <c r="N7539" s="24"/>
      <c r="P7539" s="32"/>
      <c r="T7539" s="19"/>
      <c r="U7539" s="3" t="s">
        <v>7405</v>
      </c>
      <c r="X7539" t="str">
        <f t="shared" si="463"/>
        <v/>
      </c>
      <c r="Z7539" t="str">
        <f t="shared" si="464"/>
        <v/>
      </c>
      <c r="AB7539" s="9"/>
      <c r="AC7539" t="s">
        <v>7390</v>
      </c>
      <c r="AD7539">
        <f t="shared" si="465"/>
        <v>0</v>
      </c>
      <c r="AF7539" s="3"/>
      <c r="AH7539" s="9"/>
    </row>
    <row r="7540" spans="1:34" ht="10.95" customHeight="1" outlineLevel="1" x14ac:dyDescent="0.25">
      <c r="A7540" t="s">
        <v>678</v>
      </c>
      <c r="C7540" s="3" t="s">
        <v>12965</v>
      </c>
      <c r="D7540" s="3">
        <v>3873</v>
      </c>
      <c r="E7540" s="9">
        <v>2005</v>
      </c>
      <c r="F7540" s="7" t="s">
        <v>4400</v>
      </c>
      <c r="G7540" s="7" t="s">
        <v>5401</v>
      </c>
      <c r="H7540" s="8" t="s">
        <v>2495</v>
      </c>
      <c r="I7540" s="8" t="s">
        <v>7406</v>
      </c>
      <c r="J7540" s="19">
        <v>1</v>
      </c>
      <c r="K7540" s="19" t="s">
        <v>7736</v>
      </c>
      <c r="L7540" s="11">
        <v>0.5</v>
      </c>
      <c r="M7540" s="11"/>
      <c r="N7540" s="24"/>
      <c r="P7540" s="32"/>
      <c r="T7540" s="19"/>
      <c r="U7540" s="3" t="s">
        <v>359</v>
      </c>
      <c r="X7540" t="str">
        <f t="shared" si="463"/>
        <v/>
      </c>
      <c r="Z7540" t="str">
        <f t="shared" si="464"/>
        <v/>
      </c>
      <c r="AB7540" s="9"/>
      <c r="AC7540" t="s">
        <v>2495</v>
      </c>
      <c r="AD7540">
        <f t="shared" si="465"/>
        <v>0</v>
      </c>
      <c r="AF7540" s="3"/>
      <c r="AG7540" t="s">
        <v>5024</v>
      </c>
      <c r="AH7540" s="9" t="s">
        <v>4613</v>
      </c>
    </row>
    <row r="7541" spans="1:34" ht="10.95" customHeight="1" outlineLevel="1" x14ac:dyDescent="0.25">
      <c r="A7541" t="s">
        <v>678</v>
      </c>
      <c r="C7541" s="3" t="s">
        <v>12965</v>
      </c>
      <c r="D7541" s="3">
        <v>3875</v>
      </c>
      <c r="E7541" s="9">
        <v>2005</v>
      </c>
      <c r="F7541" s="7" t="s">
        <v>4400</v>
      </c>
      <c r="G7541" s="7" t="s">
        <v>5401</v>
      </c>
      <c r="H7541" s="8" t="s">
        <v>2189</v>
      </c>
      <c r="I7541" s="8" t="s">
        <v>7406</v>
      </c>
      <c r="J7541" s="19">
        <v>1</v>
      </c>
      <c r="K7541" s="19" t="s">
        <v>7736</v>
      </c>
      <c r="L7541" s="11">
        <v>0.5</v>
      </c>
      <c r="M7541" s="11"/>
      <c r="N7541" s="24"/>
      <c r="P7541" s="32"/>
      <c r="T7541" s="19"/>
      <c r="U7541" s="3" t="s">
        <v>5916</v>
      </c>
      <c r="X7541" t="str">
        <f t="shared" si="463"/>
        <v/>
      </c>
      <c r="Z7541" t="str">
        <f t="shared" si="464"/>
        <v/>
      </c>
      <c r="AB7541" s="9"/>
      <c r="AC7541" t="s">
        <v>2189</v>
      </c>
      <c r="AD7541">
        <f t="shared" si="465"/>
        <v>0</v>
      </c>
      <c r="AF7541" s="3"/>
      <c r="AG7541" t="s">
        <v>2190</v>
      </c>
      <c r="AH7541" s="9" t="s">
        <v>4613</v>
      </c>
    </row>
    <row r="7542" spans="1:34" ht="10.95" customHeight="1" outlineLevel="1" x14ac:dyDescent="0.25">
      <c r="A7542" t="s">
        <v>678</v>
      </c>
      <c r="C7542" s="3" t="s">
        <v>12965</v>
      </c>
      <c r="D7542" s="3">
        <v>3876</v>
      </c>
      <c r="E7542" s="9">
        <v>2005</v>
      </c>
      <c r="F7542" s="7" t="s">
        <v>4400</v>
      </c>
      <c r="G7542" s="7" t="s">
        <v>5401</v>
      </c>
      <c r="H7542" s="8" t="s">
        <v>3358</v>
      </c>
      <c r="I7542" s="8" t="s">
        <v>7406</v>
      </c>
      <c r="J7542" s="19">
        <v>3</v>
      </c>
      <c r="K7542" s="19" t="s">
        <v>7736</v>
      </c>
      <c r="L7542" s="11">
        <v>0.5</v>
      </c>
      <c r="M7542" s="11"/>
      <c r="N7542" s="24"/>
      <c r="P7542" s="32"/>
      <c r="T7542" s="19"/>
      <c r="U7542" s="3" t="s">
        <v>5917</v>
      </c>
      <c r="X7542" t="str">
        <f t="shared" si="463"/>
        <v/>
      </c>
      <c r="Z7542" t="str">
        <f t="shared" si="464"/>
        <v/>
      </c>
      <c r="AB7542" s="9"/>
      <c r="AC7542" t="s">
        <v>3358</v>
      </c>
      <c r="AD7542">
        <f t="shared" si="465"/>
        <v>0</v>
      </c>
      <c r="AF7542" s="3"/>
      <c r="AG7542" t="s">
        <v>3359</v>
      </c>
      <c r="AH7542" s="9" t="s">
        <v>4613</v>
      </c>
    </row>
    <row r="7543" spans="1:34" ht="10.95" customHeight="1" outlineLevel="1" x14ac:dyDescent="0.25">
      <c r="A7543" t="s">
        <v>678</v>
      </c>
      <c r="C7543" s="3" t="s">
        <v>12965</v>
      </c>
      <c r="D7543" s="3">
        <v>3878</v>
      </c>
      <c r="E7543" s="9">
        <v>2005</v>
      </c>
      <c r="F7543" s="7" t="s">
        <v>4400</v>
      </c>
      <c r="G7543" s="7" t="s">
        <v>5401</v>
      </c>
      <c r="H7543" s="8" t="s">
        <v>2340</v>
      </c>
      <c r="I7543" s="8" t="s">
        <v>7406</v>
      </c>
      <c r="J7543" s="19">
        <v>2</v>
      </c>
      <c r="K7543" s="19" t="s">
        <v>7736</v>
      </c>
      <c r="L7543" s="11">
        <v>0.5</v>
      </c>
      <c r="M7543" s="11"/>
      <c r="N7543" s="24"/>
      <c r="P7543" s="32"/>
      <c r="T7543" s="19"/>
      <c r="U7543" s="3" t="s">
        <v>6195</v>
      </c>
      <c r="X7543" t="str">
        <f t="shared" si="463"/>
        <v/>
      </c>
      <c r="Z7543" t="str">
        <f t="shared" si="464"/>
        <v/>
      </c>
      <c r="AB7543" s="9"/>
      <c r="AC7543" t="s">
        <v>2340</v>
      </c>
      <c r="AD7543">
        <f t="shared" si="465"/>
        <v>0</v>
      </c>
      <c r="AF7543" s="3"/>
      <c r="AG7543" t="s">
        <v>2341</v>
      </c>
      <c r="AH7543" s="9" t="s">
        <v>4613</v>
      </c>
    </row>
    <row r="7544" spans="1:34" ht="10.95" customHeight="1" outlineLevel="1" x14ac:dyDescent="0.25">
      <c r="A7544" t="s">
        <v>678</v>
      </c>
      <c r="C7544" s="3" t="s">
        <v>12965</v>
      </c>
      <c r="D7544" s="3">
        <v>3890</v>
      </c>
      <c r="E7544" s="9">
        <v>2005</v>
      </c>
      <c r="F7544" s="7" t="s">
        <v>164</v>
      </c>
      <c r="G7544" s="7" t="s">
        <v>5401</v>
      </c>
      <c r="H7544" s="8" t="s">
        <v>4775</v>
      </c>
      <c r="I7544" s="8" t="s">
        <v>7407</v>
      </c>
      <c r="J7544" s="19">
        <v>3</v>
      </c>
      <c r="K7544" s="19" t="s">
        <v>7736</v>
      </c>
      <c r="L7544" s="11">
        <v>0.6</v>
      </c>
      <c r="M7544" s="11"/>
      <c r="N7544" s="24"/>
      <c r="P7544" s="32"/>
      <c r="T7544" s="19"/>
      <c r="U7544" s="3"/>
      <c r="X7544" t="str">
        <f t="shared" si="463"/>
        <v/>
      </c>
      <c r="Z7544" t="str">
        <f t="shared" si="464"/>
        <v/>
      </c>
      <c r="AB7544" s="9"/>
      <c r="AC7544" t="s">
        <v>4775</v>
      </c>
      <c r="AD7544">
        <f t="shared" si="465"/>
        <v>0</v>
      </c>
      <c r="AF7544" s="3"/>
      <c r="AH7544" s="9"/>
    </row>
    <row r="7545" spans="1:34" ht="10.95" customHeight="1" outlineLevel="1" x14ac:dyDescent="0.25">
      <c r="A7545" t="s">
        <v>678</v>
      </c>
      <c r="C7545" s="3" t="s">
        <v>12965</v>
      </c>
      <c r="D7545" s="3">
        <v>3892</v>
      </c>
      <c r="E7545" s="9">
        <v>2005</v>
      </c>
      <c r="F7545" s="7" t="s">
        <v>4400</v>
      </c>
      <c r="G7545" s="7" t="s">
        <v>5401</v>
      </c>
      <c r="H7545" s="8" t="s">
        <v>2061</v>
      </c>
      <c r="I7545" s="8" t="s">
        <v>7409</v>
      </c>
      <c r="J7545" s="19">
        <v>3</v>
      </c>
      <c r="K7545" s="19" t="s">
        <v>7736</v>
      </c>
      <c r="L7545" s="11">
        <v>0.25</v>
      </c>
      <c r="M7545" s="11"/>
      <c r="N7545" s="24"/>
      <c r="P7545" s="32"/>
      <c r="T7545" s="19"/>
      <c r="U7545" s="3" t="s">
        <v>6196</v>
      </c>
      <c r="X7545" t="str">
        <f t="shared" si="463"/>
        <v/>
      </c>
      <c r="Z7545" t="str">
        <f t="shared" si="464"/>
        <v/>
      </c>
      <c r="AB7545" s="9"/>
      <c r="AC7545" t="s">
        <v>2061</v>
      </c>
      <c r="AD7545">
        <f t="shared" si="465"/>
        <v>0</v>
      </c>
      <c r="AF7545" s="3"/>
      <c r="AG7545" t="s">
        <v>2062</v>
      </c>
      <c r="AH7545" s="9" t="s">
        <v>4613</v>
      </c>
    </row>
    <row r="7546" spans="1:34" ht="10.95" customHeight="1" outlineLevel="1" x14ac:dyDescent="0.25">
      <c r="A7546" t="s">
        <v>678</v>
      </c>
      <c r="C7546" s="3" t="s">
        <v>12965</v>
      </c>
      <c r="D7546" s="3">
        <v>3893</v>
      </c>
      <c r="E7546" s="9">
        <v>2005</v>
      </c>
      <c r="F7546" s="7" t="s">
        <v>4400</v>
      </c>
      <c r="G7546" s="7" t="s">
        <v>5401</v>
      </c>
      <c r="H7546" s="8" t="s">
        <v>3264</v>
      </c>
      <c r="I7546" s="8" t="s">
        <v>7409</v>
      </c>
      <c r="J7546" s="19">
        <v>3</v>
      </c>
      <c r="K7546" s="19" t="s">
        <v>7736</v>
      </c>
      <c r="L7546" s="11">
        <v>0.25</v>
      </c>
      <c r="M7546" s="11"/>
      <c r="N7546" s="24"/>
      <c r="P7546" s="32"/>
      <c r="T7546" s="19"/>
      <c r="U7546" s="3" t="s">
        <v>6197</v>
      </c>
      <c r="X7546" t="str">
        <f t="shared" si="463"/>
        <v/>
      </c>
      <c r="Z7546" t="str">
        <f t="shared" si="464"/>
        <v/>
      </c>
      <c r="AB7546" s="9"/>
      <c r="AC7546" t="s">
        <v>3264</v>
      </c>
      <c r="AD7546">
        <f t="shared" si="465"/>
        <v>0</v>
      </c>
      <c r="AF7546" s="3"/>
      <c r="AG7546" t="s">
        <v>4125</v>
      </c>
      <c r="AH7546" s="9" t="s">
        <v>4613</v>
      </c>
    </row>
    <row r="7547" spans="1:34" ht="10.95" customHeight="1" outlineLevel="1" x14ac:dyDescent="0.25">
      <c r="A7547" t="s">
        <v>678</v>
      </c>
      <c r="C7547" s="3" t="s">
        <v>12965</v>
      </c>
      <c r="D7547" s="3">
        <v>3894</v>
      </c>
      <c r="E7547" s="9">
        <v>2005</v>
      </c>
      <c r="F7547" s="7" t="s">
        <v>4400</v>
      </c>
      <c r="G7547" s="7" t="s">
        <v>5401</v>
      </c>
      <c r="H7547" s="8" t="s">
        <v>787</v>
      </c>
      <c r="I7547" s="8" t="s">
        <v>7409</v>
      </c>
      <c r="J7547" s="19">
        <v>3</v>
      </c>
      <c r="K7547" s="19" t="s">
        <v>7736</v>
      </c>
      <c r="L7547" s="11">
        <v>0.5</v>
      </c>
      <c r="M7547" s="11"/>
      <c r="N7547" s="24"/>
      <c r="P7547" s="32"/>
      <c r="T7547" s="19"/>
      <c r="U7547" s="3" t="s">
        <v>6198</v>
      </c>
      <c r="X7547" t="str">
        <f t="shared" si="463"/>
        <v/>
      </c>
      <c r="Z7547" t="str">
        <f t="shared" si="464"/>
        <v/>
      </c>
      <c r="AB7547" s="9"/>
      <c r="AC7547" t="s">
        <v>787</v>
      </c>
      <c r="AD7547">
        <f t="shared" si="465"/>
        <v>0</v>
      </c>
      <c r="AF7547" s="3"/>
      <c r="AG7547" t="s">
        <v>4407</v>
      </c>
      <c r="AH7547" s="9" t="s">
        <v>4613</v>
      </c>
    </row>
    <row r="7548" spans="1:34" ht="10.95" customHeight="1" outlineLevel="1" x14ac:dyDescent="0.25">
      <c r="A7548" t="s">
        <v>678</v>
      </c>
      <c r="C7548" s="3" t="s">
        <v>12965</v>
      </c>
      <c r="D7548" s="3" t="s">
        <v>7408</v>
      </c>
      <c r="E7548" s="9">
        <v>2005</v>
      </c>
      <c r="F7548" s="7" t="s">
        <v>5865</v>
      </c>
      <c r="G7548" s="7" t="s">
        <v>5401</v>
      </c>
      <c r="H7548" s="8" t="s">
        <v>5873</v>
      </c>
      <c r="I7548" s="8" t="s">
        <v>7409</v>
      </c>
      <c r="J7548" s="19">
        <v>3</v>
      </c>
      <c r="K7548" s="19" t="s">
        <v>7736</v>
      </c>
      <c r="L7548" s="11">
        <v>3</v>
      </c>
      <c r="M7548" s="11"/>
      <c r="N7548" s="24"/>
      <c r="P7548" s="32"/>
      <c r="T7548" s="19"/>
      <c r="U7548" s="3" t="s">
        <v>6199</v>
      </c>
      <c r="X7548" t="str">
        <f t="shared" si="463"/>
        <v/>
      </c>
      <c r="Z7548" t="str">
        <f t="shared" si="464"/>
        <v/>
      </c>
      <c r="AB7548" s="9"/>
      <c r="AC7548" t="s">
        <v>5873</v>
      </c>
      <c r="AD7548">
        <f t="shared" si="465"/>
        <v>0</v>
      </c>
      <c r="AF7548" s="3"/>
      <c r="AG7548" t="s">
        <v>2184</v>
      </c>
      <c r="AH7548" s="9" t="s">
        <v>4925</v>
      </c>
    </row>
    <row r="7549" spans="1:34" ht="10.95" customHeight="1" outlineLevel="1" x14ac:dyDescent="0.25">
      <c r="A7549" t="s">
        <v>678</v>
      </c>
      <c r="C7549" s="3" t="s">
        <v>12965</v>
      </c>
      <c r="D7549" s="3">
        <v>3949</v>
      </c>
      <c r="E7549" s="9">
        <v>2005</v>
      </c>
      <c r="F7549" s="7" t="s">
        <v>6571</v>
      </c>
      <c r="G7549" s="7" t="s">
        <v>5401</v>
      </c>
      <c r="H7549" s="8" t="s">
        <v>4775</v>
      </c>
      <c r="I7549" s="8" t="s">
        <v>7384</v>
      </c>
      <c r="J7549" s="19">
        <v>3</v>
      </c>
      <c r="K7549" s="19" t="s">
        <v>7736</v>
      </c>
      <c r="L7549" s="11">
        <v>1</v>
      </c>
      <c r="M7549" s="11"/>
      <c r="N7549" s="24"/>
      <c r="P7549" s="32"/>
      <c r="T7549" s="19"/>
      <c r="U7549" s="3"/>
      <c r="X7549" t="str">
        <f t="shared" si="463"/>
        <v/>
      </c>
      <c r="Z7549" t="str">
        <f t="shared" si="464"/>
        <v/>
      </c>
      <c r="AB7549" s="9"/>
      <c r="AC7549" t="s">
        <v>4775</v>
      </c>
      <c r="AD7549">
        <f t="shared" si="465"/>
        <v>0</v>
      </c>
      <c r="AF7549" s="3"/>
      <c r="AH7549" s="9"/>
    </row>
    <row r="7550" spans="1:34" ht="10.95" customHeight="1" outlineLevel="1" x14ac:dyDescent="0.25">
      <c r="A7550" t="s">
        <v>678</v>
      </c>
      <c r="C7550" s="3" t="s">
        <v>12965</v>
      </c>
      <c r="D7550" s="3">
        <v>3950</v>
      </c>
      <c r="E7550" s="9">
        <v>2005</v>
      </c>
      <c r="F7550" s="7" t="s">
        <v>6572</v>
      </c>
      <c r="G7550" s="7" t="s">
        <v>5401</v>
      </c>
      <c r="H7550" s="8" t="s">
        <v>4775</v>
      </c>
      <c r="I7550" s="8" t="s">
        <v>7384</v>
      </c>
      <c r="J7550" s="19">
        <v>3</v>
      </c>
      <c r="K7550" s="19" t="s">
        <v>7736</v>
      </c>
      <c r="L7550" s="11">
        <v>3.5</v>
      </c>
      <c r="M7550" s="11"/>
      <c r="N7550" s="24"/>
      <c r="P7550" s="32"/>
      <c r="T7550" s="19"/>
      <c r="U7550" s="3"/>
      <c r="X7550" t="str">
        <f t="shared" si="463"/>
        <v/>
      </c>
      <c r="Z7550" t="str">
        <f t="shared" si="464"/>
        <v/>
      </c>
      <c r="AB7550" s="9"/>
      <c r="AC7550" t="s">
        <v>4775</v>
      </c>
      <c r="AD7550">
        <f t="shared" si="465"/>
        <v>0</v>
      </c>
      <c r="AF7550" s="3"/>
      <c r="AH7550" s="9"/>
    </row>
    <row r="7551" spans="1:34" ht="10.95" customHeight="1" outlineLevel="1" x14ac:dyDescent="0.25">
      <c r="A7551" t="s">
        <v>678</v>
      </c>
      <c r="C7551" s="3" t="s">
        <v>12965</v>
      </c>
      <c r="D7551" s="3">
        <v>4029</v>
      </c>
      <c r="E7551" s="9">
        <v>2006</v>
      </c>
      <c r="F7551" s="7" t="s">
        <v>4400</v>
      </c>
      <c r="G7551" s="7" t="s">
        <v>5401</v>
      </c>
      <c r="H7551" s="8" t="s">
        <v>3478</v>
      </c>
      <c r="I7551" s="8" t="s">
        <v>7313</v>
      </c>
      <c r="J7551" s="19">
        <v>3</v>
      </c>
      <c r="K7551" s="19" t="s">
        <v>7736</v>
      </c>
      <c r="L7551" s="11">
        <v>0.5</v>
      </c>
      <c r="M7551" s="11"/>
      <c r="N7551" s="24"/>
      <c r="P7551" s="32"/>
      <c r="T7551" s="19"/>
      <c r="U7551" s="3" t="s">
        <v>4380</v>
      </c>
      <c r="X7551" t="str">
        <f t="shared" si="463"/>
        <v/>
      </c>
      <c r="Z7551" t="str">
        <f t="shared" si="464"/>
        <v/>
      </c>
      <c r="AB7551" s="9"/>
      <c r="AC7551" t="s">
        <v>3478</v>
      </c>
      <c r="AD7551">
        <f t="shared" si="465"/>
        <v>0</v>
      </c>
      <c r="AF7551" s="3"/>
      <c r="AG7551" t="s">
        <v>240</v>
      </c>
      <c r="AH7551" s="9" t="s">
        <v>4925</v>
      </c>
    </row>
    <row r="7552" spans="1:34" ht="10.95" customHeight="1" outlineLevel="1" x14ac:dyDescent="0.25">
      <c r="A7552" t="s">
        <v>678</v>
      </c>
      <c r="C7552" s="3" t="s">
        <v>12965</v>
      </c>
      <c r="D7552" s="3">
        <v>4042</v>
      </c>
      <c r="E7552" s="9">
        <v>2006</v>
      </c>
      <c r="F7552" s="7" t="s">
        <v>164</v>
      </c>
      <c r="G7552" s="7" t="s">
        <v>5401</v>
      </c>
      <c r="H7552" s="8" t="s">
        <v>5027</v>
      </c>
      <c r="I7552" s="8" t="s">
        <v>7411</v>
      </c>
      <c r="J7552" s="19">
        <v>1</v>
      </c>
      <c r="K7552" s="19" t="s">
        <v>7736</v>
      </c>
      <c r="L7552" s="11">
        <v>0.5</v>
      </c>
      <c r="M7552" s="11"/>
      <c r="N7552" s="24"/>
      <c r="P7552" s="32"/>
      <c r="T7552" s="19"/>
      <c r="U7552" s="3" t="s">
        <v>4372</v>
      </c>
      <c r="X7552" t="str">
        <f t="shared" si="463"/>
        <v/>
      </c>
      <c r="Z7552" t="str">
        <f t="shared" si="464"/>
        <v/>
      </c>
      <c r="AB7552" s="9"/>
      <c r="AC7552" t="s">
        <v>5027</v>
      </c>
      <c r="AD7552">
        <f t="shared" si="465"/>
        <v>0</v>
      </c>
      <c r="AF7552" s="3"/>
      <c r="AG7552" t="s">
        <v>5635</v>
      </c>
      <c r="AH7552" s="9" t="s">
        <v>4925</v>
      </c>
    </row>
    <row r="7553" spans="1:34" ht="10.95" customHeight="1" outlineLevel="1" x14ac:dyDescent="0.25">
      <c r="A7553" t="s">
        <v>678</v>
      </c>
      <c r="C7553" s="3" t="s">
        <v>12965</v>
      </c>
      <c r="D7553" s="3" t="s">
        <v>7410</v>
      </c>
      <c r="E7553" s="9">
        <v>2006</v>
      </c>
      <c r="F7553" s="7" t="s">
        <v>3483</v>
      </c>
      <c r="G7553" s="7" t="s">
        <v>5401</v>
      </c>
      <c r="H7553" s="8" t="s">
        <v>5027</v>
      </c>
      <c r="I7553" s="8" t="s">
        <v>7411</v>
      </c>
      <c r="J7553" s="19">
        <v>1</v>
      </c>
      <c r="K7553" s="19" t="s">
        <v>7738</v>
      </c>
      <c r="L7553" s="11"/>
      <c r="M7553" s="11"/>
      <c r="N7553" s="24"/>
      <c r="P7553" s="32"/>
      <c r="T7553" s="19"/>
      <c r="U7553" s="3" t="s">
        <v>4373</v>
      </c>
      <c r="W7553" t="s">
        <v>7738</v>
      </c>
      <c r="X7553" t="str">
        <f t="shared" si="463"/>
        <v/>
      </c>
      <c r="Z7553" t="str">
        <f t="shared" si="464"/>
        <v/>
      </c>
      <c r="AB7553" s="9"/>
      <c r="AC7553" t="s">
        <v>5027</v>
      </c>
      <c r="AD7553">
        <f t="shared" si="465"/>
        <v>0</v>
      </c>
      <c r="AF7553" s="3"/>
      <c r="AG7553" t="s">
        <v>5635</v>
      </c>
      <c r="AH7553" s="9" t="s">
        <v>4925</v>
      </c>
    </row>
    <row r="7554" spans="1:34" ht="10.95" customHeight="1" outlineLevel="1" x14ac:dyDescent="0.25">
      <c r="A7554" t="s">
        <v>678</v>
      </c>
      <c r="C7554" s="3" t="s">
        <v>12965</v>
      </c>
      <c r="D7554" s="3">
        <v>4045</v>
      </c>
      <c r="E7554" s="9">
        <v>2006</v>
      </c>
      <c r="F7554" s="7" t="s">
        <v>164</v>
      </c>
      <c r="G7554" s="7" t="s">
        <v>5401</v>
      </c>
      <c r="H7554" s="8" t="s">
        <v>4775</v>
      </c>
      <c r="I7554" s="8" t="s">
        <v>7415</v>
      </c>
      <c r="J7554" s="19">
        <v>3</v>
      </c>
      <c r="K7554" s="19" t="s">
        <v>7736</v>
      </c>
      <c r="L7554" s="11">
        <v>0.5</v>
      </c>
      <c r="M7554" s="11"/>
      <c r="N7554" s="24"/>
      <c r="P7554" s="32"/>
      <c r="T7554" s="19"/>
      <c r="U7554" s="3" t="s">
        <v>7414</v>
      </c>
      <c r="X7554" t="str">
        <f t="shared" ref="X7554:X7617" si="466">IF(COUNTIF(F7554,"*fdc*"),1,"")</f>
        <v/>
      </c>
      <c r="Z7554" t="str">
        <f t="shared" ref="Z7554:Z7617" si="467">IF(COUNTIF(F7554,"*s/s*"),1,"")</f>
        <v/>
      </c>
      <c r="AB7554" s="9"/>
      <c r="AC7554" t="s">
        <v>4775</v>
      </c>
      <c r="AD7554">
        <f t="shared" si="465"/>
        <v>0</v>
      </c>
      <c r="AF7554" s="3"/>
      <c r="AH7554" s="9"/>
    </row>
    <row r="7555" spans="1:34" ht="10.95" customHeight="1" outlineLevel="1" x14ac:dyDescent="0.25">
      <c r="A7555" t="s">
        <v>678</v>
      </c>
      <c r="C7555" s="3" t="s">
        <v>12965</v>
      </c>
      <c r="D7555" s="3">
        <v>4047</v>
      </c>
      <c r="E7555" s="9">
        <v>2006</v>
      </c>
      <c r="F7555" s="7" t="s">
        <v>164</v>
      </c>
      <c r="G7555" s="7" t="s">
        <v>5401</v>
      </c>
      <c r="H7555" s="8" t="s">
        <v>3479</v>
      </c>
      <c r="I7555" s="8" t="s">
        <v>7415</v>
      </c>
      <c r="J7555" s="19">
        <v>3</v>
      </c>
      <c r="K7555" s="19" t="s">
        <v>7736</v>
      </c>
      <c r="L7555" s="11">
        <v>0.5</v>
      </c>
      <c r="M7555" s="11"/>
      <c r="N7555" s="24"/>
      <c r="P7555" s="32"/>
      <c r="T7555" s="19"/>
      <c r="U7555" s="3" t="s">
        <v>4379</v>
      </c>
      <c r="X7555" t="str">
        <f t="shared" si="466"/>
        <v/>
      </c>
      <c r="Z7555" t="str">
        <f t="shared" si="467"/>
        <v/>
      </c>
      <c r="AB7555" s="9"/>
      <c r="AC7555" t="s">
        <v>3479</v>
      </c>
      <c r="AD7555">
        <f t="shared" si="465"/>
        <v>0</v>
      </c>
      <c r="AF7555" s="3"/>
      <c r="AG7555" t="s">
        <v>5024</v>
      </c>
      <c r="AH7555" s="9" t="s">
        <v>4925</v>
      </c>
    </row>
    <row r="7556" spans="1:34" ht="10.95" customHeight="1" outlineLevel="1" x14ac:dyDescent="0.25">
      <c r="A7556" t="s">
        <v>678</v>
      </c>
      <c r="C7556" s="3" t="s">
        <v>12965</v>
      </c>
      <c r="D7556" s="3">
        <v>4049</v>
      </c>
      <c r="E7556" s="9">
        <v>2006</v>
      </c>
      <c r="F7556" s="7" t="s">
        <v>164</v>
      </c>
      <c r="G7556" s="7" t="s">
        <v>5401</v>
      </c>
      <c r="H7556" s="8" t="s">
        <v>2189</v>
      </c>
      <c r="I7556" s="8" t="s">
        <v>7415</v>
      </c>
      <c r="J7556" s="19">
        <v>3</v>
      </c>
      <c r="K7556" s="19" t="s">
        <v>7736</v>
      </c>
      <c r="L7556" s="11">
        <v>0.5</v>
      </c>
      <c r="M7556" s="11"/>
      <c r="N7556" s="24"/>
      <c r="P7556" s="32"/>
      <c r="T7556" s="19"/>
      <c r="U7556" s="3" t="s">
        <v>4378</v>
      </c>
      <c r="X7556" t="str">
        <f t="shared" si="466"/>
        <v/>
      </c>
      <c r="Z7556" t="str">
        <f t="shared" si="467"/>
        <v/>
      </c>
      <c r="AB7556" s="9"/>
      <c r="AC7556" t="s">
        <v>2189</v>
      </c>
      <c r="AD7556">
        <f t="shared" si="465"/>
        <v>0</v>
      </c>
      <c r="AF7556" s="3"/>
      <c r="AG7556" t="s">
        <v>2190</v>
      </c>
      <c r="AH7556" s="9" t="s">
        <v>4925</v>
      </c>
    </row>
    <row r="7557" spans="1:34" ht="10.95" customHeight="1" outlineLevel="1" x14ac:dyDescent="0.25">
      <c r="A7557" t="s">
        <v>678</v>
      </c>
      <c r="C7557" s="3" t="s">
        <v>12965</v>
      </c>
      <c r="D7557" s="3">
        <v>4050</v>
      </c>
      <c r="E7557" s="9">
        <v>2006</v>
      </c>
      <c r="F7557" s="7" t="s">
        <v>164</v>
      </c>
      <c r="G7557" s="7" t="s">
        <v>5401</v>
      </c>
      <c r="H7557" s="8" t="s">
        <v>3480</v>
      </c>
      <c r="I7557" s="8" t="s">
        <v>7415</v>
      </c>
      <c r="J7557" s="19">
        <v>3</v>
      </c>
      <c r="K7557" s="19" t="s">
        <v>7736</v>
      </c>
      <c r="L7557" s="11">
        <v>0.5</v>
      </c>
      <c r="M7557" s="11"/>
      <c r="N7557" s="24"/>
      <c r="P7557" s="32"/>
      <c r="T7557" s="19"/>
      <c r="U7557" s="3" t="s">
        <v>4377</v>
      </c>
      <c r="X7557" t="str">
        <f t="shared" si="466"/>
        <v/>
      </c>
      <c r="Z7557" t="str">
        <f t="shared" si="467"/>
        <v/>
      </c>
      <c r="AB7557" s="9"/>
      <c r="AC7557" t="s">
        <v>3480</v>
      </c>
      <c r="AD7557">
        <f t="shared" si="465"/>
        <v>0</v>
      </c>
      <c r="AF7557" s="3"/>
      <c r="AG7557" t="s">
        <v>3485</v>
      </c>
      <c r="AH7557" s="9" t="s">
        <v>4925</v>
      </c>
    </row>
    <row r="7558" spans="1:34" ht="10.95" customHeight="1" outlineLevel="1" x14ac:dyDescent="0.25">
      <c r="A7558" t="s">
        <v>678</v>
      </c>
      <c r="C7558" s="3" t="s">
        <v>12965</v>
      </c>
      <c r="D7558" s="3">
        <v>4051</v>
      </c>
      <c r="E7558" s="9">
        <v>2006</v>
      </c>
      <c r="F7558" s="7" t="s">
        <v>164</v>
      </c>
      <c r="G7558" s="7" t="s">
        <v>5401</v>
      </c>
      <c r="H7558" s="8" t="s">
        <v>4775</v>
      </c>
      <c r="I7558" s="8" t="s">
        <v>7415</v>
      </c>
      <c r="J7558" s="19">
        <v>3</v>
      </c>
      <c r="K7558" s="19" t="s">
        <v>7736</v>
      </c>
      <c r="L7558" s="11">
        <v>0.5</v>
      </c>
      <c r="M7558" s="11"/>
      <c r="N7558" s="24"/>
      <c r="P7558" s="32"/>
      <c r="T7558" s="19"/>
      <c r="U7558" s="3" t="s">
        <v>7413</v>
      </c>
      <c r="X7558" t="str">
        <f t="shared" si="466"/>
        <v/>
      </c>
      <c r="Z7558" t="str">
        <f t="shared" si="467"/>
        <v/>
      </c>
      <c r="AB7558" s="9"/>
      <c r="AC7558" t="s">
        <v>4775</v>
      </c>
      <c r="AD7558">
        <f t="shared" si="465"/>
        <v>0</v>
      </c>
      <c r="AF7558" s="3"/>
      <c r="AH7558" s="9"/>
    </row>
    <row r="7559" spans="1:34" ht="10.95" customHeight="1" outlineLevel="1" x14ac:dyDescent="0.25">
      <c r="A7559" t="s">
        <v>678</v>
      </c>
      <c r="C7559" s="3" t="s">
        <v>12965</v>
      </c>
      <c r="D7559" s="3">
        <v>4052</v>
      </c>
      <c r="E7559" s="9">
        <v>2006</v>
      </c>
      <c r="F7559" s="7" t="s">
        <v>164</v>
      </c>
      <c r="G7559" s="7" t="s">
        <v>5401</v>
      </c>
      <c r="H7559" s="8" t="s">
        <v>3481</v>
      </c>
      <c r="I7559" s="8" t="s">
        <v>7415</v>
      </c>
      <c r="J7559" s="19">
        <v>3</v>
      </c>
      <c r="K7559" s="19" t="s">
        <v>7736</v>
      </c>
      <c r="L7559" s="11">
        <v>0.5</v>
      </c>
      <c r="M7559" s="11"/>
      <c r="N7559" s="24"/>
      <c r="P7559" s="32"/>
      <c r="T7559" s="19"/>
      <c r="U7559" s="3" t="s">
        <v>4376</v>
      </c>
      <c r="X7559" t="str">
        <f t="shared" si="466"/>
        <v/>
      </c>
      <c r="Z7559" t="str">
        <f t="shared" si="467"/>
        <v/>
      </c>
      <c r="AB7559" s="9"/>
      <c r="AC7559" t="s">
        <v>3481</v>
      </c>
      <c r="AD7559">
        <f t="shared" si="465"/>
        <v>0</v>
      </c>
      <c r="AF7559" s="3"/>
      <c r="AG7559" t="s">
        <v>2341</v>
      </c>
      <c r="AH7559" s="9" t="s">
        <v>4925</v>
      </c>
    </row>
    <row r="7560" spans="1:34" ht="10.95" customHeight="1" outlineLevel="1" x14ac:dyDescent="0.25">
      <c r="A7560" t="s">
        <v>678</v>
      </c>
      <c r="C7560" s="3" t="s">
        <v>12965</v>
      </c>
      <c r="D7560" s="3">
        <v>4053</v>
      </c>
      <c r="E7560" s="9">
        <v>2006</v>
      </c>
      <c r="F7560" s="7" t="s">
        <v>164</v>
      </c>
      <c r="G7560" s="7" t="s">
        <v>5401</v>
      </c>
      <c r="H7560" s="8" t="s">
        <v>5102</v>
      </c>
      <c r="I7560" s="8" t="s">
        <v>7415</v>
      </c>
      <c r="J7560" s="19">
        <v>1</v>
      </c>
      <c r="K7560" s="19" t="s">
        <v>7736</v>
      </c>
      <c r="L7560" s="11">
        <v>0.5</v>
      </c>
      <c r="M7560" s="11"/>
      <c r="N7560" s="24"/>
      <c r="P7560" s="32"/>
      <c r="T7560" s="19"/>
      <c r="U7560" s="3" t="s">
        <v>4374</v>
      </c>
      <c r="X7560" t="str">
        <f t="shared" si="466"/>
        <v/>
      </c>
      <c r="Z7560" t="str">
        <f t="shared" si="467"/>
        <v/>
      </c>
      <c r="AB7560" s="9"/>
      <c r="AC7560" t="s">
        <v>5102</v>
      </c>
      <c r="AD7560">
        <f t="shared" si="465"/>
        <v>0</v>
      </c>
      <c r="AF7560" s="3"/>
      <c r="AG7560" t="s">
        <v>5132</v>
      </c>
      <c r="AH7560" s="9" t="s">
        <v>4925</v>
      </c>
    </row>
    <row r="7561" spans="1:34" ht="10.95" customHeight="1" outlineLevel="1" x14ac:dyDescent="0.25">
      <c r="A7561" t="s">
        <v>678</v>
      </c>
      <c r="C7561" s="3" t="s">
        <v>12965</v>
      </c>
      <c r="D7561" s="3" t="s">
        <v>7412</v>
      </c>
      <c r="E7561" s="9">
        <v>2006</v>
      </c>
      <c r="F7561" s="7" t="s">
        <v>5665</v>
      </c>
      <c r="G7561" s="7" t="s">
        <v>5401</v>
      </c>
      <c r="H7561" s="8" t="s">
        <v>3482</v>
      </c>
      <c r="I7561" s="8" t="s">
        <v>7415</v>
      </c>
      <c r="J7561" s="19">
        <v>3</v>
      </c>
      <c r="K7561" s="19" t="s">
        <v>7736</v>
      </c>
      <c r="L7561" s="11">
        <v>19</v>
      </c>
      <c r="M7561" s="11"/>
      <c r="N7561" s="24"/>
      <c r="P7561" s="32"/>
      <c r="T7561" s="19"/>
      <c r="U7561" s="3" t="s">
        <v>4375</v>
      </c>
      <c r="X7561" t="str">
        <f t="shared" si="466"/>
        <v/>
      </c>
      <c r="Z7561" t="str">
        <f t="shared" si="467"/>
        <v/>
      </c>
      <c r="AB7561" s="9"/>
      <c r="AC7561" t="s">
        <v>3482</v>
      </c>
      <c r="AD7561">
        <f t="shared" si="465"/>
        <v>0</v>
      </c>
      <c r="AF7561" s="3"/>
      <c r="AG7561" t="s">
        <v>1952</v>
      </c>
      <c r="AH7561" s="9" t="s">
        <v>4623</v>
      </c>
    </row>
    <row r="7562" spans="1:34" ht="10.95" customHeight="1" outlineLevel="1" x14ac:dyDescent="0.25">
      <c r="A7562" t="s">
        <v>678</v>
      </c>
      <c r="C7562" s="3" t="s">
        <v>12965</v>
      </c>
      <c r="D7562" s="3">
        <v>4093</v>
      </c>
      <c r="E7562" s="9">
        <v>2006</v>
      </c>
      <c r="F7562" s="7" t="s">
        <v>164</v>
      </c>
      <c r="G7562" s="7" t="s">
        <v>5401</v>
      </c>
      <c r="H7562" s="8" t="s">
        <v>5402</v>
      </c>
      <c r="I7562" s="8" t="s">
        <v>7416</v>
      </c>
      <c r="J7562" s="19">
        <v>1</v>
      </c>
      <c r="K7562" s="19" t="s">
        <v>7736</v>
      </c>
      <c r="L7562" s="11">
        <v>0.5</v>
      </c>
      <c r="M7562" s="11"/>
      <c r="N7562" s="24"/>
      <c r="P7562" s="32"/>
      <c r="T7562" s="19"/>
      <c r="U7562" s="3"/>
      <c r="X7562" t="str">
        <f t="shared" si="466"/>
        <v/>
      </c>
      <c r="Z7562" t="str">
        <f t="shared" si="467"/>
        <v/>
      </c>
      <c r="AB7562" s="9"/>
      <c r="AC7562" t="s">
        <v>5402</v>
      </c>
      <c r="AD7562">
        <f t="shared" si="465"/>
        <v>1</v>
      </c>
      <c r="AF7562" s="3"/>
      <c r="AH7562" s="9"/>
    </row>
    <row r="7563" spans="1:34" ht="10.95" customHeight="1" outlineLevel="1" x14ac:dyDescent="0.25">
      <c r="A7563" t="s">
        <v>678</v>
      </c>
      <c r="C7563" s="3" t="s">
        <v>12965</v>
      </c>
      <c r="D7563" s="3">
        <v>4097</v>
      </c>
      <c r="E7563" s="9">
        <v>2006</v>
      </c>
      <c r="F7563" s="7" t="s">
        <v>164</v>
      </c>
      <c r="G7563" s="7" t="s">
        <v>5401</v>
      </c>
      <c r="H7563" s="8" t="s">
        <v>5402</v>
      </c>
      <c r="I7563" s="8" t="s">
        <v>7395</v>
      </c>
      <c r="J7563" s="19">
        <v>3</v>
      </c>
      <c r="K7563" s="19" t="s">
        <v>7736</v>
      </c>
      <c r="L7563" s="11">
        <v>0.5</v>
      </c>
      <c r="M7563" s="11"/>
      <c r="N7563" s="24"/>
      <c r="P7563" s="32"/>
      <c r="T7563" s="19"/>
      <c r="U7563" s="3" t="s">
        <v>4381</v>
      </c>
      <c r="X7563" t="str">
        <f t="shared" si="466"/>
        <v/>
      </c>
      <c r="Z7563" t="str">
        <f t="shared" si="467"/>
        <v/>
      </c>
      <c r="AB7563" s="9"/>
      <c r="AC7563" t="s">
        <v>5402</v>
      </c>
      <c r="AD7563">
        <f t="shared" si="465"/>
        <v>1</v>
      </c>
      <c r="AF7563" s="3"/>
      <c r="AG7563" t="s">
        <v>4924</v>
      </c>
      <c r="AH7563" s="9" t="s">
        <v>4613</v>
      </c>
    </row>
    <row r="7564" spans="1:34" ht="10.95" customHeight="1" outlineLevel="1" x14ac:dyDescent="0.25">
      <c r="A7564" t="s">
        <v>678</v>
      </c>
      <c r="C7564" s="3" t="s">
        <v>12965</v>
      </c>
      <c r="D7564" s="3">
        <v>4100</v>
      </c>
      <c r="E7564" s="9">
        <v>2006</v>
      </c>
      <c r="F7564" s="7" t="s">
        <v>164</v>
      </c>
      <c r="G7564" s="7" t="s">
        <v>5401</v>
      </c>
      <c r="H7564" s="8" t="s">
        <v>5402</v>
      </c>
      <c r="I7564" s="8" t="s">
        <v>7395</v>
      </c>
      <c r="J7564" s="19">
        <v>1</v>
      </c>
      <c r="K7564" s="19" t="s">
        <v>7736</v>
      </c>
      <c r="L7564" s="11">
        <v>0.5</v>
      </c>
      <c r="M7564" s="11"/>
      <c r="N7564" s="24"/>
      <c r="P7564" s="32"/>
      <c r="T7564" s="19"/>
      <c r="U7564" s="3" t="s">
        <v>4382</v>
      </c>
      <c r="X7564" t="str">
        <f t="shared" si="466"/>
        <v/>
      </c>
      <c r="Z7564" t="str">
        <f t="shared" si="467"/>
        <v/>
      </c>
      <c r="AB7564" s="9"/>
      <c r="AC7564" t="s">
        <v>5402</v>
      </c>
      <c r="AD7564">
        <f t="shared" si="465"/>
        <v>1</v>
      </c>
      <c r="AF7564" s="3"/>
      <c r="AG7564" t="s">
        <v>4924</v>
      </c>
      <c r="AH7564" s="9" t="s">
        <v>4613</v>
      </c>
    </row>
    <row r="7565" spans="1:34" ht="10.95" customHeight="1" outlineLevel="1" x14ac:dyDescent="0.25">
      <c r="A7565" t="s">
        <v>678</v>
      </c>
      <c r="C7565" s="3" t="s">
        <v>12965</v>
      </c>
      <c r="D7565" s="3" t="s">
        <v>7417</v>
      </c>
      <c r="E7565" s="9">
        <v>2006</v>
      </c>
      <c r="F7565" s="7" t="s">
        <v>4384</v>
      </c>
      <c r="G7565" s="7" t="s">
        <v>5401</v>
      </c>
      <c r="H7565" s="8" t="s">
        <v>5402</v>
      </c>
      <c r="I7565" s="8" t="s">
        <v>7395</v>
      </c>
      <c r="J7565" s="19">
        <v>1</v>
      </c>
      <c r="K7565" s="19" t="s">
        <v>7736</v>
      </c>
      <c r="L7565" s="11">
        <v>8</v>
      </c>
      <c r="M7565" s="11"/>
      <c r="N7565" s="24"/>
      <c r="P7565" s="32"/>
      <c r="T7565" s="19"/>
      <c r="U7565" s="3" t="s">
        <v>4383</v>
      </c>
      <c r="X7565" t="str">
        <f t="shared" si="466"/>
        <v/>
      </c>
      <c r="Z7565" t="str">
        <f t="shared" si="467"/>
        <v/>
      </c>
      <c r="AB7565" s="9"/>
      <c r="AC7565" t="s">
        <v>5402</v>
      </c>
      <c r="AD7565">
        <f t="shared" si="465"/>
        <v>1</v>
      </c>
      <c r="AF7565" s="3"/>
      <c r="AG7565" t="s">
        <v>4924</v>
      </c>
      <c r="AH7565" s="9" t="s">
        <v>4925</v>
      </c>
    </row>
    <row r="7566" spans="1:34" ht="10.95" customHeight="1" outlineLevel="1" x14ac:dyDescent="0.25">
      <c r="A7566" t="s">
        <v>678</v>
      </c>
      <c r="C7566" s="3" t="s">
        <v>12965</v>
      </c>
      <c r="D7566" s="3">
        <v>4124</v>
      </c>
      <c r="E7566" s="9">
        <v>2006</v>
      </c>
      <c r="F7566" s="7" t="s">
        <v>164</v>
      </c>
      <c r="G7566" s="7" t="s">
        <v>5401</v>
      </c>
      <c r="H7566" s="8" t="s">
        <v>7427</v>
      </c>
      <c r="I7566" s="8" t="s">
        <v>7426</v>
      </c>
      <c r="J7566" s="19">
        <v>1</v>
      </c>
      <c r="K7566" s="19" t="s">
        <v>7736</v>
      </c>
      <c r="L7566" s="11">
        <v>0.5</v>
      </c>
      <c r="M7566" s="11"/>
      <c r="N7566" s="24"/>
      <c r="P7566" s="32"/>
      <c r="T7566" s="19"/>
      <c r="U7566" s="3"/>
      <c r="X7566" t="str">
        <f t="shared" si="466"/>
        <v/>
      </c>
      <c r="Z7566" t="str">
        <f t="shared" si="467"/>
        <v/>
      </c>
      <c r="AB7566" s="9"/>
      <c r="AC7566" t="s">
        <v>7427</v>
      </c>
      <c r="AD7566">
        <f t="shared" si="465"/>
        <v>0</v>
      </c>
      <c r="AF7566" s="3"/>
      <c r="AH7566" s="9"/>
    </row>
    <row r="7567" spans="1:34" ht="10.95" customHeight="1" outlineLevel="1" x14ac:dyDescent="0.25">
      <c r="A7567" t="s">
        <v>678</v>
      </c>
      <c r="C7567" s="3" t="s">
        <v>12965</v>
      </c>
      <c r="D7567" s="3">
        <v>4128</v>
      </c>
      <c r="E7567" s="9">
        <v>2006</v>
      </c>
      <c r="F7567" s="7" t="s">
        <v>6572</v>
      </c>
      <c r="G7567" s="7" t="s">
        <v>5401</v>
      </c>
      <c r="H7567" s="8" t="s">
        <v>5402</v>
      </c>
      <c r="I7567" s="8" t="s">
        <v>7428</v>
      </c>
      <c r="J7567" s="19">
        <v>1</v>
      </c>
      <c r="K7567" s="19" t="s">
        <v>7736</v>
      </c>
      <c r="L7567" s="11">
        <v>5</v>
      </c>
      <c r="M7567" s="11"/>
      <c r="N7567" s="24"/>
      <c r="P7567" s="32"/>
      <c r="R7567">
        <v>1</v>
      </c>
      <c r="S7567">
        <v>1</v>
      </c>
      <c r="T7567" s="19"/>
      <c r="U7567" s="3"/>
      <c r="X7567" t="str">
        <f t="shared" si="466"/>
        <v/>
      </c>
      <c r="Z7567" t="str">
        <f t="shared" si="467"/>
        <v/>
      </c>
      <c r="AB7567" s="9"/>
      <c r="AC7567" t="s">
        <v>5402</v>
      </c>
      <c r="AD7567">
        <f t="shared" si="465"/>
        <v>1</v>
      </c>
      <c r="AF7567" s="3"/>
      <c r="AH7567" s="9"/>
    </row>
    <row r="7568" spans="1:34" ht="10.95" customHeight="1" outlineLevel="1" x14ac:dyDescent="0.25">
      <c r="A7568" t="s">
        <v>678</v>
      </c>
      <c r="C7568" s="3" t="s">
        <v>12965</v>
      </c>
      <c r="D7568" s="3">
        <v>4231</v>
      </c>
      <c r="E7568" s="9">
        <v>2007</v>
      </c>
      <c r="F7568" s="7" t="s">
        <v>164</v>
      </c>
      <c r="G7568" s="7" t="s">
        <v>5401</v>
      </c>
      <c r="H7568" s="8" t="s">
        <v>7430</v>
      </c>
      <c r="I7568" s="8" t="s">
        <v>7429</v>
      </c>
      <c r="J7568" s="19">
        <v>3</v>
      </c>
      <c r="K7568" s="19" t="s">
        <v>7736</v>
      </c>
      <c r="L7568" s="11">
        <v>0.5</v>
      </c>
      <c r="M7568" s="11"/>
      <c r="N7568" s="24"/>
      <c r="P7568" s="32"/>
      <c r="T7568" s="19"/>
      <c r="U7568" s="3"/>
      <c r="X7568" t="str">
        <f t="shared" si="466"/>
        <v/>
      </c>
      <c r="Z7568" t="str">
        <f t="shared" si="467"/>
        <v/>
      </c>
      <c r="AB7568" s="9"/>
      <c r="AC7568" t="s">
        <v>7430</v>
      </c>
      <c r="AD7568">
        <f t="shared" si="465"/>
        <v>0</v>
      </c>
      <c r="AF7568" s="3"/>
      <c r="AH7568" s="9"/>
    </row>
    <row r="7569" spans="1:34" ht="10.95" customHeight="1" outlineLevel="1" x14ac:dyDescent="0.25">
      <c r="A7569" t="s">
        <v>678</v>
      </c>
      <c r="C7569" s="3" t="s">
        <v>12965</v>
      </c>
      <c r="D7569" s="3">
        <v>4234</v>
      </c>
      <c r="E7569" s="9">
        <v>2007</v>
      </c>
      <c r="F7569" s="7" t="s">
        <v>164</v>
      </c>
      <c r="G7569" s="7" t="s">
        <v>5401</v>
      </c>
      <c r="H7569" s="8" t="s">
        <v>5402</v>
      </c>
      <c r="I7569" s="8" t="s">
        <v>7429</v>
      </c>
      <c r="J7569" s="19">
        <v>1</v>
      </c>
      <c r="K7569" s="19" t="s">
        <v>7736</v>
      </c>
      <c r="L7569" s="11">
        <v>0.5</v>
      </c>
      <c r="M7569" s="11"/>
      <c r="N7569" s="24"/>
      <c r="P7569" s="32"/>
      <c r="T7569" s="19"/>
      <c r="U7569" s="3"/>
      <c r="X7569" t="str">
        <f t="shared" si="466"/>
        <v/>
      </c>
      <c r="Z7569" t="str">
        <f t="shared" si="467"/>
        <v/>
      </c>
      <c r="AB7569" s="9"/>
      <c r="AC7569" t="s">
        <v>5402</v>
      </c>
      <c r="AD7569">
        <f t="shared" si="465"/>
        <v>1</v>
      </c>
      <c r="AF7569" s="3"/>
      <c r="AH7569" s="9"/>
    </row>
    <row r="7570" spans="1:34" ht="10.95" customHeight="1" outlineLevel="1" x14ac:dyDescent="0.25">
      <c r="A7570" t="s">
        <v>678</v>
      </c>
      <c r="C7570" s="3" t="s">
        <v>12965</v>
      </c>
      <c r="D7570" s="3" t="s">
        <v>7431</v>
      </c>
      <c r="E7570" s="9">
        <v>2007</v>
      </c>
      <c r="F7570" s="7" t="s">
        <v>755</v>
      </c>
      <c r="G7570" s="7" t="s">
        <v>5401</v>
      </c>
      <c r="H7570" s="8" t="s">
        <v>7432</v>
      </c>
      <c r="I7570" s="8" t="s">
        <v>7429</v>
      </c>
      <c r="J7570" s="19">
        <v>1</v>
      </c>
      <c r="K7570" s="19" t="s">
        <v>7738</v>
      </c>
      <c r="L7570" s="11"/>
      <c r="M7570" s="11"/>
      <c r="N7570" s="24"/>
      <c r="P7570" s="32"/>
      <c r="T7570" s="19"/>
      <c r="U7570" s="3"/>
      <c r="W7570" t="s">
        <v>7738</v>
      </c>
      <c r="X7570" t="str">
        <f t="shared" si="466"/>
        <v/>
      </c>
      <c r="Z7570">
        <f t="shared" si="467"/>
        <v>1</v>
      </c>
      <c r="AB7570" s="9"/>
      <c r="AC7570" t="s">
        <v>7432</v>
      </c>
      <c r="AD7570">
        <f t="shared" si="465"/>
        <v>0</v>
      </c>
      <c r="AF7570" s="3"/>
      <c r="AH7570" s="9"/>
    </row>
    <row r="7571" spans="1:34" ht="10.95" customHeight="1" outlineLevel="1" x14ac:dyDescent="0.25">
      <c r="A7571" t="s">
        <v>678</v>
      </c>
      <c r="C7571" s="3" t="s">
        <v>12965</v>
      </c>
      <c r="D7571" s="3">
        <v>4313</v>
      </c>
      <c r="E7571" s="9">
        <v>2007</v>
      </c>
      <c r="F7571" s="7" t="s">
        <v>164</v>
      </c>
      <c r="G7571" s="7" t="s">
        <v>5401</v>
      </c>
      <c r="H7571" s="8" t="s">
        <v>7435</v>
      </c>
      <c r="I7571" s="8" t="s">
        <v>7433</v>
      </c>
      <c r="J7571" s="19">
        <v>2</v>
      </c>
      <c r="K7571" s="19" t="s">
        <v>7736</v>
      </c>
      <c r="L7571" s="11">
        <v>0.5</v>
      </c>
      <c r="M7571" s="11"/>
      <c r="N7571" s="24"/>
      <c r="P7571" s="32"/>
      <c r="T7571" s="19"/>
      <c r="U7571" s="3"/>
      <c r="X7571" t="str">
        <f t="shared" si="466"/>
        <v/>
      </c>
      <c r="Z7571" t="str">
        <f t="shared" si="467"/>
        <v/>
      </c>
      <c r="AB7571" s="9"/>
      <c r="AC7571" t="s">
        <v>7435</v>
      </c>
      <c r="AD7571">
        <f t="shared" si="465"/>
        <v>0</v>
      </c>
      <c r="AF7571" s="3"/>
      <c r="AH7571" s="9"/>
    </row>
    <row r="7572" spans="1:34" ht="10.95" customHeight="1" outlineLevel="1" x14ac:dyDescent="0.25">
      <c r="A7572" t="s">
        <v>678</v>
      </c>
      <c r="C7572" s="3" t="s">
        <v>12965</v>
      </c>
      <c r="D7572" s="3">
        <v>4314</v>
      </c>
      <c r="E7572" s="9">
        <v>2007</v>
      </c>
      <c r="F7572" s="7" t="s">
        <v>164</v>
      </c>
      <c r="G7572" s="7" t="s">
        <v>5401</v>
      </c>
      <c r="H7572" s="8" t="s">
        <v>7435</v>
      </c>
      <c r="I7572" s="8" t="s">
        <v>7433</v>
      </c>
      <c r="J7572" s="19">
        <v>5</v>
      </c>
      <c r="K7572" s="19" t="s">
        <v>7736</v>
      </c>
      <c r="L7572" s="11">
        <v>0.7</v>
      </c>
      <c r="M7572" s="11"/>
      <c r="N7572" s="24"/>
      <c r="P7572" s="32"/>
      <c r="T7572" s="19"/>
      <c r="U7572" s="3"/>
      <c r="X7572" t="str">
        <f t="shared" si="466"/>
        <v/>
      </c>
      <c r="Z7572" t="str">
        <f t="shared" si="467"/>
        <v/>
      </c>
      <c r="AB7572" s="9"/>
      <c r="AC7572" t="s">
        <v>7435</v>
      </c>
      <c r="AD7572">
        <f t="shared" si="465"/>
        <v>0</v>
      </c>
      <c r="AF7572" s="3"/>
      <c r="AH7572" s="9"/>
    </row>
    <row r="7573" spans="1:34" ht="10.95" customHeight="1" outlineLevel="1" x14ac:dyDescent="0.25">
      <c r="A7573" t="s">
        <v>678</v>
      </c>
      <c r="C7573" s="3" t="s">
        <v>12965</v>
      </c>
      <c r="D7573" s="3">
        <v>4315</v>
      </c>
      <c r="E7573" s="9">
        <v>2007</v>
      </c>
      <c r="F7573" s="7" t="s">
        <v>164</v>
      </c>
      <c r="G7573" s="7" t="s">
        <v>5401</v>
      </c>
      <c r="H7573" s="8" t="s">
        <v>7435</v>
      </c>
      <c r="I7573" s="8" t="s">
        <v>7433</v>
      </c>
      <c r="J7573" s="19">
        <v>3</v>
      </c>
      <c r="K7573" s="19" t="s">
        <v>7736</v>
      </c>
      <c r="L7573" s="11">
        <v>0.5</v>
      </c>
      <c r="M7573" s="11"/>
      <c r="N7573" s="24"/>
      <c r="P7573" s="32"/>
      <c r="T7573" s="19"/>
      <c r="U7573" s="3"/>
      <c r="X7573" t="str">
        <f t="shared" si="466"/>
        <v/>
      </c>
      <c r="Z7573" t="str">
        <f t="shared" si="467"/>
        <v/>
      </c>
      <c r="AB7573" s="9"/>
      <c r="AC7573" t="s">
        <v>7435</v>
      </c>
      <c r="AD7573">
        <f t="shared" si="465"/>
        <v>0</v>
      </c>
      <c r="AF7573" s="3"/>
      <c r="AH7573" s="9"/>
    </row>
    <row r="7574" spans="1:34" ht="10.95" customHeight="1" outlineLevel="1" x14ac:dyDescent="0.25">
      <c r="A7574" t="s">
        <v>678</v>
      </c>
      <c r="C7574" s="3" t="s">
        <v>12965</v>
      </c>
      <c r="D7574" s="3">
        <v>4316</v>
      </c>
      <c r="E7574" s="9">
        <v>2007</v>
      </c>
      <c r="F7574" s="7" t="s">
        <v>164</v>
      </c>
      <c r="G7574" s="7" t="s">
        <v>5401</v>
      </c>
      <c r="H7574" s="8" t="s">
        <v>7435</v>
      </c>
      <c r="I7574" s="8" t="s">
        <v>7433</v>
      </c>
      <c r="J7574" s="19">
        <v>3</v>
      </c>
      <c r="K7574" s="19" t="s">
        <v>7736</v>
      </c>
      <c r="L7574" s="11">
        <v>0.5</v>
      </c>
      <c r="M7574" s="11"/>
      <c r="N7574" s="24"/>
      <c r="P7574" s="32"/>
      <c r="T7574" s="19"/>
      <c r="U7574" s="3"/>
      <c r="X7574" t="str">
        <f t="shared" si="466"/>
        <v/>
      </c>
      <c r="Z7574" t="str">
        <f t="shared" si="467"/>
        <v/>
      </c>
      <c r="AB7574" s="9"/>
      <c r="AC7574" t="s">
        <v>7435</v>
      </c>
      <c r="AD7574">
        <f t="shared" si="465"/>
        <v>0</v>
      </c>
      <c r="AF7574" s="3"/>
      <c r="AH7574" s="9"/>
    </row>
    <row r="7575" spans="1:34" ht="10.95" customHeight="1" outlineLevel="1" x14ac:dyDescent="0.25">
      <c r="A7575" t="s">
        <v>678</v>
      </c>
      <c r="C7575" s="3" t="s">
        <v>12965</v>
      </c>
      <c r="D7575" s="3">
        <v>4317</v>
      </c>
      <c r="E7575" s="9">
        <v>2007</v>
      </c>
      <c r="F7575" s="7" t="s">
        <v>164</v>
      </c>
      <c r="G7575" s="7" t="s">
        <v>5401</v>
      </c>
      <c r="H7575" s="8" t="s">
        <v>7435</v>
      </c>
      <c r="I7575" s="8" t="s">
        <v>7433</v>
      </c>
      <c r="J7575" s="19">
        <v>3</v>
      </c>
      <c r="K7575" s="19" t="s">
        <v>7736</v>
      </c>
      <c r="L7575" s="11">
        <v>0.5</v>
      </c>
      <c r="M7575" s="11"/>
      <c r="N7575" s="24"/>
      <c r="P7575" s="32"/>
      <c r="T7575" s="19"/>
      <c r="U7575" s="3"/>
      <c r="X7575" t="str">
        <f t="shared" si="466"/>
        <v/>
      </c>
      <c r="Z7575" t="str">
        <f t="shared" si="467"/>
        <v/>
      </c>
      <c r="AB7575" s="9"/>
      <c r="AC7575" t="s">
        <v>7435</v>
      </c>
      <c r="AD7575">
        <f t="shared" ref="AD7575:AD7638" si="468">COUNTIF(H7575,"*Fuji*")</f>
        <v>0</v>
      </c>
      <c r="AF7575" s="3"/>
      <c r="AH7575" s="9"/>
    </row>
    <row r="7576" spans="1:34" ht="10.95" customHeight="1" outlineLevel="1" x14ac:dyDescent="0.25">
      <c r="A7576" t="s">
        <v>678</v>
      </c>
      <c r="C7576" s="3" t="s">
        <v>12965</v>
      </c>
      <c r="D7576" s="3" t="s">
        <v>7434</v>
      </c>
      <c r="E7576" s="9">
        <v>2007</v>
      </c>
      <c r="F7576" s="7" t="s">
        <v>755</v>
      </c>
      <c r="G7576" s="7" t="s">
        <v>5401</v>
      </c>
      <c r="H7576" s="8" t="s">
        <v>7435</v>
      </c>
      <c r="I7576" s="8" t="s">
        <v>7433</v>
      </c>
      <c r="J7576" s="19">
        <v>3</v>
      </c>
      <c r="K7576" s="19" t="s">
        <v>7736</v>
      </c>
      <c r="L7576" s="11">
        <v>14</v>
      </c>
      <c r="M7576" s="11"/>
      <c r="N7576" s="24"/>
      <c r="P7576" s="32"/>
      <c r="T7576" s="19"/>
      <c r="U7576" s="3"/>
      <c r="X7576" t="str">
        <f t="shared" si="466"/>
        <v/>
      </c>
      <c r="Z7576">
        <f t="shared" si="467"/>
        <v>1</v>
      </c>
      <c r="AB7576" s="9"/>
      <c r="AC7576" t="s">
        <v>7435</v>
      </c>
      <c r="AD7576">
        <f t="shared" si="468"/>
        <v>0</v>
      </c>
      <c r="AF7576" s="3"/>
      <c r="AH7576" s="9"/>
    </row>
    <row r="7577" spans="1:34" ht="10.95" customHeight="1" outlineLevel="1" x14ac:dyDescent="0.25">
      <c r="A7577" t="s">
        <v>678</v>
      </c>
      <c r="C7577" s="3" t="s">
        <v>12965</v>
      </c>
      <c r="D7577" s="3" t="s">
        <v>7437</v>
      </c>
      <c r="E7577" s="9">
        <v>2007</v>
      </c>
      <c r="F7577" s="7" t="s">
        <v>755</v>
      </c>
      <c r="G7577" s="7" t="s">
        <v>5401</v>
      </c>
      <c r="H7577" s="8" t="s">
        <v>7438</v>
      </c>
      <c r="I7577" s="8" t="s">
        <v>7436</v>
      </c>
      <c r="J7577" s="19">
        <v>3</v>
      </c>
      <c r="K7577" s="19" t="s">
        <v>7738</v>
      </c>
      <c r="L7577" s="11"/>
      <c r="M7577" s="11"/>
      <c r="N7577" s="24"/>
      <c r="P7577" s="32"/>
      <c r="T7577" s="19"/>
      <c r="U7577" s="3"/>
      <c r="X7577" t="str">
        <f t="shared" si="466"/>
        <v/>
      </c>
      <c r="Z7577">
        <f t="shared" si="467"/>
        <v>1</v>
      </c>
      <c r="AB7577" s="9"/>
      <c r="AC7577" t="s">
        <v>7438</v>
      </c>
      <c r="AD7577">
        <f t="shared" si="468"/>
        <v>0</v>
      </c>
      <c r="AF7577" s="3"/>
      <c r="AH7577" s="9"/>
    </row>
    <row r="7578" spans="1:34" ht="10.95" customHeight="1" outlineLevel="1" x14ac:dyDescent="0.25">
      <c r="A7578" t="s">
        <v>678</v>
      </c>
      <c r="C7578" s="3" t="s">
        <v>12965</v>
      </c>
      <c r="D7578" s="3">
        <v>4355</v>
      </c>
      <c r="E7578" s="9">
        <v>2007</v>
      </c>
      <c r="F7578" s="7" t="s">
        <v>164</v>
      </c>
      <c r="G7578" s="7" t="s">
        <v>5401</v>
      </c>
      <c r="H7578" s="8" t="s">
        <v>5402</v>
      </c>
      <c r="I7578" s="8" t="s">
        <v>7439</v>
      </c>
      <c r="J7578" s="19">
        <v>3</v>
      </c>
      <c r="K7578" s="19" t="s">
        <v>7736</v>
      </c>
      <c r="L7578" s="11">
        <v>0.5</v>
      </c>
      <c r="M7578" s="11"/>
      <c r="N7578" s="24"/>
      <c r="P7578" s="32"/>
      <c r="T7578" s="19"/>
      <c r="U7578" s="3"/>
      <c r="X7578" t="str">
        <f t="shared" si="466"/>
        <v/>
      </c>
      <c r="Z7578" t="str">
        <f t="shared" si="467"/>
        <v/>
      </c>
      <c r="AB7578" s="9"/>
      <c r="AC7578" t="s">
        <v>5402</v>
      </c>
      <c r="AD7578">
        <f t="shared" si="468"/>
        <v>1</v>
      </c>
      <c r="AF7578" s="3"/>
      <c r="AH7578" s="9"/>
    </row>
    <row r="7579" spans="1:34" ht="10.95" customHeight="1" outlineLevel="1" x14ac:dyDescent="0.25">
      <c r="A7579" t="s">
        <v>678</v>
      </c>
      <c r="C7579" s="3" t="s">
        <v>12965</v>
      </c>
      <c r="D7579" s="3" t="s">
        <v>7440</v>
      </c>
      <c r="E7579" s="9">
        <v>2007</v>
      </c>
      <c r="F7579" s="7" t="s">
        <v>755</v>
      </c>
      <c r="G7579" s="7" t="s">
        <v>5401</v>
      </c>
      <c r="H7579" s="8" t="s">
        <v>5402</v>
      </c>
      <c r="I7579" s="8" t="s">
        <v>7439</v>
      </c>
      <c r="J7579" s="19">
        <v>3</v>
      </c>
      <c r="K7579" s="19" t="s">
        <v>7738</v>
      </c>
      <c r="L7579" s="11"/>
      <c r="M7579" s="11"/>
      <c r="N7579" s="24"/>
      <c r="P7579" s="32"/>
      <c r="T7579" s="19"/>
      <c r="U7579" s="3"/>
      <c r="X7579" t="str">
        <f t="shared" si="466"/>
        <v/>
      </c>
      <c r="Z7579">
        <f t="shared" si="467"/>
        <v>1</v>
      </c>
      <c r="AB7579" s="9"/>
      <c r="AC7579" t="s">
        <v>5402</v>
      </c>
      <c r="AD7579">
        <f t="shared" si="468"/>
        <v>1</v>
      </c>
      <c r="AF7579" s="3"/>
      <c r="AH7579" s="9"/>
    </row>
    <row r="7580" spans="1:34" ht="10.95" customHeight="1" outlineLevel="1" x14ac:dyDescent="0.25">
      <c r="A7580" t="s">
        <v>678</v>
      </c>
      <c r="C7580" s="3" t="s">
        <v>12965</v>
      </c>
      <c r="D7580" s="3">
        <v>4409</v>
      </c>
      <c r="E7580" s="9">
        <v>2007</v>
      </c>
      <c r="F7580" s="7" t="s">
        <v>6571</v>
      </c>
      <c r="G7580" s="7" t="s">
        <v>5401</v>
      </c>
      <c r="H7580" s="8" t="s">
        <v>4775</v>
      </c>
      <c r="I7580" s="8" t="s">
        <v>7384</v>
      </c>
      <c r="J7580" s="19">
        <v>3</v>
      </c>
      <c r="K7580" s="19" t="s">
        <v>7736</v>
      </c>
      <c r="L7580" s="11">
        <v>0.6</v>
      </c>
      <c r="M7580" s="11"/>
      <c r="N7580" s="24"/>
      <c r="P7580" s="32"/>
      <c r="T7580" s="19"/>
      <c r="U7580" s="3"/>
      <c r="X7580" t="str">
        <f t="shared" si="466"/>
        <v/>
      </c>
      <c r="Z7580" t="str">
        <f t="shared" si="467"/>
        <v/>
      </c>
      <c r="AB7580" s="9"/>
      <c r="AC7580" t="s">
        <v>4775</v>
      </c>
      <c r="AD7580">
        <f t="shared" si="468"/>
        <v>0</v>
      </c>
      <c r="AF7580" s="3"/>
      <c r="AH7580" s="9"/>
    </row>
    <row r="7581" spans="1:34" ht="10.95" customHeight="1" outlineLevel="1" x14ac:dyDescent="0.25">
      <c r="A7581" t="s">
        <v>678</v>
      </c>
      <c r="C7581" s="3" t="s">
        <v>12965</v>
      </c>
      <c r="D7581" s="3">
        <v>4410</v>
      </c>
      <c r="E7581" s="9">
        <v>2007</v>
      </c>
      <c r="F7581" s="7" t="s">
        <v>6572</v>
      </c>
      <c r="G7581" s="7" t="s">
        <v>5401</v>
      </c>
      <c r="H7581" s="8" t="s">
        <v>4775</v>
      </c>
      <c r="I7581" s="8" t="s">
        <v>7384</v>
      </c>
      <c r="J7581" s="19">
        <v>3</v>
      </c>
      <c r="K7581" s="19" t="s">
        <v>7736</v>
      </c>
      <c r="L7581" s="11">
        <v>0.6</v>
      </c>
      <c r="M7581" s="11"/>
      <c r="N7581" s="24"/>
      <c r="P7581" s="32"/>
      <c r="T7581" s="19"/>
      <c r="U7581" s="3"/>
      <c r="X7581" t="str">
        <f t="shared" si="466"/>
        <v/>
      </c>
      <c r="Z7581" t="str">
        <f t="shared" si="467"/>
        <v/>
      </c>
      <c r="AB7581" s="9"/>
      <c r="AC7581" t="s">
        <v>4775</v>
      </c>
      <c r="AD7581">
        <f t="shared" si="468"/>
        <v>0</v>
      </c>
      <c r="AF7581" s="3"/>
      <c r="AH7581" s="9"/>
    </row>
    <row r="7582" spans="1:34" ht="10.95" customHeight="1" outlineLevel="1" x14ac:dyDescent="0.25">
      <c r="A7582" t="s">
        <v>678</v>
      </c>
      <c r="C7582" s="3" t="s">
        <v>12965</v>
      </c>
      <c r="D7582" s="3">
        <v>4486</v>
      </c>
      <c r="E7582" s="9">
        <v>2008</v>
      </c>
      <c r="F7582" s="7" t="s">
        <v>164</v>
      </c>
      <c r="G7582" s="7" t="s">
        <v>5401</v>
      </c>
      <c r="H7582" s="8" t="s">
        <v>5402</v>
      </c>
      <c r="I7582" s="8" t="s">
        <v>7441</v>
      </c>
      <c r="J7582" s="19">
        <v>1</v>
      </c>
      <c r="K7582" s="19" t="s">
        <v>7736</v>
      </c>
      <c r="L7582" s="11">
        <v>0.5</v>
      </c>
      <c r="M7582" s="11"/>
      <c r="N7582" s="24"/>
      <c r="P7582" s="32"/>
      <c r="T7582" s="19"/>
      <c r="U7582" s="3"/>
      <c r="X7582" t="str">
        <f t="shared" si="466"/>
        <v/>
      </c>
      <c r="Z7582" t="str">
        <f t="shared" si="467"/>
        <v/>
      </c>
      <c r="AB7582" s="9"/>
      <c r="AC7582" t="s">
        <v>5402</v>
      </c>
      <c r="AD7582">
        <f t="shared" si="468"/>
        <v>1</v>
      </c>
      <c r="AF7582" s="3"/>
      <c r="AH7582" s="9"/>
    </row>
    <row r="7583" spans="1:34" ht="10.95" customHeight="1" outlineLevel="1" x14ac:dyDescent="0.25">
      <c r="A7583" t="s">
        <v>678</v>
      </c>
      <c r="C7583" s="3" t="s">
        <v>12965</v>
      </c>
      <c r="D7583" s="3">
        <v>4487</v>
      </c>
      <c r="E7583" s="9">
        <v>2008</v>
      </c>
      <c r="F7583" s="7" t="s">
        <v>164</v>
      </c>
      <c r="G7583" s="7" t="s">
        <v>5401</v>
      </c>
      <c r="H7583" s="8" t="s">
        <v>5402</v>
      </c>
      <c r="I7583" s="8" t="s">
        <v>7441</v>
      </c>
      <c r="J7583" s="19">
        <v>1</v>
      </c>
      <c r="K7583" s="19" t="s">
        <v>7736</v>
      </c>
      <c r="L7583" s="11">
        <v>0.5</v>
      </c>
      <c r="M7583" s="11"/>
      <c r="N7583" s="24"/>
      <c r="P7583" s="32"/>
      <c r="T7583" s="19"/>
      <c r="U7583" s="3"/>
      <c r="X7583" t="str">
        <f t="shared" si="466"/>
        <v/>
      </c>
      <c r="Z7583" t="str">
        <f t="shared" si="467"/>
        <v/>
      </c>
      <c r="AB7583" s="9"/>
      <c r="AC7583" t="s">
        <v>5402</v>
      </c>
      <c r="AD7583">
        <f t="shared" si="468"/>
        <v>1</v>
      </c>
      <c r="AF7583" s="3"/>
      <c r="AH7583" s="9"/>
    </row>
    <row r="7584" spans="1:34" ht="10.95" customHeight="1" outlineLevel="1" x14ac:dyDescent="0.25">
      <c r="A7584" t="s">
        <v>678</v>
      </c>
      <c r="C7584" s="3" t="s">
        <v>12965</v>
      </c>
      <c r="D7584" s="3">
        <v>4488</v>
      </c>
      <c r="E7584" s="9">
        <v>2008</v>
      </c>
      <c r="F7584" s="7" t="s">
        <v>164</v>
      </c>
      <c r="G7584" s="7" t="s">
        <v>5401</v>
      </c>
      <c r="H7584" s="8" t="s">
        <v>5402</v>
      </c>
      <c r="I7584" s="8" t="s">
        <v>7441</v>
      </c>
      <c r="J7584" s="19">
        <v>1</v>
      </c>
      <c r="K7584" s="19" t="s">
        <v>7736</v>
      </c>
      <c r="L7584" s="11">
        <v>0.5</v>
      </c>
      <c r="M7584" s="11"/>
      <c r="N7584" s="24"/>
      <c r="P7584" s="32"/>
      <c r="T7584" s="19"/>
      <c r="U7584" s="3"/>
      <c r="X7584" t="str">
        <f t="shared" si="466"/>
        <v/>
      </c>
      <c r="Z7584" t="str">
        <f t="shared" si="467"/>
        <v/>
      </c>
      <c r="AB7584" s="9"/>
      <c r="AC7584" t="s">
        <v>5402</v>
      </c>
      <c r="AD7584">
        <f t="shared" si="468"/>
        <v>1</v>
      </c>
      <c r="AF7584" s="3"/>
      <c r="AH7584" s="9"/>
    </row>
    <row r="7585" spans="1:34" ht="10.95" customHeight="1" outlineLevel="1" x14ac:dyDescent="0.25">
      <c r="A7585" t="s">
        <v>678</v>
      </c>
      <c r="C7585" s="3" t="s">
        <v>12965</v>
      </c>
      <c r="D7585" s="3">
        <v>4489</v>
      </c>
      <c r="E7585" s="9">
        <v>2008</v>
      </c>
      <c r="F7585" s="7" t="s">
        <v>164</v>
      </c>
      <c r="G7585" s="7" t="s">
        <v>5401</v>
      </c>
      <c r="H7585" s="8" t="s">
        <v>5402</v>
      </c>
      <c r="I7585" s="8" t="s">
        <v>7441</v>
      </c>
      <c r="J7585" s="19">
        <v>1</v>
      </c>
      <c r="K7585" s="19" t="s">
        <v>7736</v>
      </c>
      <c r="L7585" s="11">
        <v>0.6</v>
      </c>
      <c r="M7585" s="11"/>
      <c r="N7585" s="24"/>
      <c r="P7585" s="32"/>
      <c r="T7585" s="19"/>
      <c r="U7585" s="3"/>
      <c r="X7585" t="str">
        <f t="shared" si="466"/>
        <v/>
      </c>
      <c r="Z7585" t="str">
        <f t="shared" si="467"/>
        <v/>
      </c>
      <c r="AB7585" s="9"/>
      <c r="AC7585" t="s">
        <v>5402</v>
      </c>
      <c r="AD7585">
        <f t="shared" si="468"/>
        <v>1</v>
      </c>
      <c r="AF7585" s="3"/>
      <c r="AH7585" s="9"/>
    </row>
    <row r="7586" spans="1:34" ht="10.95" customHeight="1" outlineLevel="1" x14ac:dyDescent="0.25">
      <c r="A7586" t="s">
        <v>678</v>
      </c>
      <c r="C7586" s="3" t="s">
        <v>12965</v>
      </c>
      <c r="D7586" s="3">
        <v>4490</v>
      </c>
      <c r="E7586" s="9">
        <v>2008</v>
      </c>
      <c r="F7586" s="7" t="s">
        <v>164</v>
      </c>
      <c r="G7586" s="7" t="s">
        <v>5401</v>
      </c>
      <c r="H7586" s="8" t="s">
        <v>5402</v>
      </c>
      <c r="I7586" s="8" t="s">
        <v>7441</v>
      </c>
      <c r="J7586" s="19">
        <v>1</v>
      </c>
      <c r="K7586" s="19" t="s">
        <v>7736</v>
      </c>
      <c r="L7586" s="11">
        <v>0.5</v>
      </c>
      <c r="M7586" s="11"/>
      <c r="N7586" s="24"/>
      <c r="P7586" s="32"/>
      <c r="T7586" s="19"/>
      <c r="U7586" s="3"/>
      <c r="X7586" t="str">
        <f t="shared" si="466"/>
        <v/>
      </c>
      <c r="Z7586" t="str">
        <f t="shared" si="467"/>
        <v/>
      </c>
      <c r="AB7586" s="9"/>
      <c r="AC7586" t="s">
        <v>5402</v>
      </c>
      <c r="AD7586">
        <f t="shared" si="468"/>
        <v>1</v>
      </c>
      <c r="AF7586" s="3"/>
      <c r="AH7586" s="9"/>
    </row>
    <row r="7587" spans="1:34" ht="10.95" customHeight="1" outlineLevel="1" x14ac:dyDescent="0.25">
      <c r="A7587" t="s">
        <v>678</v>
      </c>
      <c r="C7587" s="3" t="s">
        <v>12965</v>
      </c>
      <c r="D7587" s="3" t="s">
        <v>7442</v>
      </c>
      <c r="E7587" s="9">
        <v>2008</v>
      </c>
      <c r="F7587" s="7" t="s">
        <v>755</v>
      </c>
      <c r="G7587" s="7" t="s">
        <v>5401</v>
      </c>
      <c r="H7587" s="8" t="s">
        <v>5402</v>
      </c>
      <c r="I7587" s="8" t="s">
        <v>7441</v>
      </c>
      <c r="J7587" s="19">
        <v>1</v>
      </c>
      <c r="K7587" s="19" t="s">
        <v>7738</v>
      </c>
      <c r="L7587" s="11"/>
      <c r="M7587" s="11"/>
      <c r="N7587" s="24"/>
      <c r="P7587" s="32"/>
      <c r="T7587" s="19"/>
      <c r="U7587" s="3"/>
      <c r="X7587" t="str">
        <f t="shared" si="466"/>
        <v/>
      </c>
      <c r="Z7587">
        <f t="shared" si="467"/>
        <v>1</v>
      </c>
      <c r="AB7587" s="9"/>
      <c r="AC7587" t="s">
        <v>5402</v>
      </c>
      <c r="AD7587">
        <f t="shared" si="468"/>
        <v>1</v>
      </c>
      <c r="AF7587" s="3"/>
      <c r="AH7587" s="9"/>
    </row>
    <row r="7588" spans="1:34" ht="10.95" customHeight="1" outlineLevel="1" x14ac:dyDescent="0.25">
      <c r="A7588" t="s">
        <v>678</v>
      </c>
      <c r="C7588" s="3" t="s">
        <v>12965</v>
      </c>
      <c r="D7588" s="3" t="s">
        <v>7444</v>
      </c>
      <c r="E7588" s="9">
        <v>2008</v>
      </c>
      <c r="F7588" s="7" t="s">
        <v>755</v>
      </c>
      <c r="G7588" s="7" t="s">
        <v>5401</v>
      </c>
      <c r="H7588" s="8" t="s">
        <v>5402</v>
      </c>
      <c r="I7588" s="8" t="s">
        <v>7443</v>
      </c>
      <c r="J7588" s="19">
        <v>1</v>
      </c>
      <c r="K7588" s="19" t="s">
        <v>7738</v>
      </c>
      <c r="L7588" s="11"/>
      <c r="M7588" s="11"/>
      <c r="N7588" s="24"/>
      <c r="P7588" s="32"/>
      <c r="T7588" s="19"/>
      <c r="U7588" s="3"/>
      <c r="X7588" t="str">
        <f t="shared" si="466"/>
        <v/>
      </c>
      <c r="Z7588">
        <f t="shared" si="467"/>
        <v>1</v>
      </c>
      <c r="AB7588" s="9"/>
      <c r="AC7588" t="s">
        <v>5402</v>
      </c>
      <c r="AD7588">
        <f t="shared" si="468"/>
        <v>1</v>
      </c>
      <c r="AF7588" s="3"/>
      <c r="AH7588" s="9"/>
    </row>
    <row r="7589" spans="1:34" ht="10.95" customHeight="1" outlineLevel="1" x14ac:dyDescent="0.25">
      <c r="A7589" t="s">
        <v>678</v>
      </c>
      <c r="C7589" s="3" t="s">
        <v>12965</v>
      </c>
      <c r="D7589" s="3">
        <v>4565</v>
      </c>
      <c r="E7589" s="9">
        <v>2008</v>
      </c>
      <c r="F7589" s="7" t="s">
        <v>164</v>
      </c>
      <c r="G7589" s="7" t="s">
        <v>5401</v>
      </c>
      <c r="H7589" s="8" t="s">
        <v>7447</v>
      </c>
      <c r="I7589" s="8" t="s">
        <v>7445</v>
      </c>
      <c r="J7589" s="19">
        <v>2</v>
      </c>
      <c r="K7589" s="19" t="s">
        <v>7736</v>
      </c>
      <c r="L7589" s="11">
        <v>0.5</v>
      </c>
      <c r="M7589" s="11"/>
      <c r="N7589" s="24"/>
      <c r="P7589" s="32"/>
      <c r="T7589" s="19"/>
      <c r="U7589" s="3"/>
      <c r="X7589" t="str">
        <f t="shared" si="466"/>
        <v/>
      </c>
      <c r="Z7589" t="str">
        <f t="shared" si="467"/>
        <v/>
      </c>
      <c r="AB7589" s="9"/>
      <c r="AC7589" t="s">
        <v>7447</v>
      </c>
      <c r="AD7589">
        <f t="shared" si="468"/>
        <v>0</v>
      </c>
      <c r="AF7589" s="3"/>
      <c r="AH7589" s="9"/>
    </row>
    <row r="7590" spans="1:34" ht="10.95" customHeight="1" outlineLevel="1" x14ac:dyDescent="0.25">
      <c r="A7590" t="s">
        <v>678</v>
      </c>
      <c r="C7590" s="3" t="s">
        <v>12965</v>
      </c>
      <c r="D7590" s="3">
        <v>4566</v>
      </c>
      <c r="E7590" s="9">
        <v>2008</v>
      </c>
      <c r="F7590" s="7" t="s">
        <v>164</v>
      </c>
      <c r="G7590" s="7" t="s">
        <v>5401</v>
      </c>
      <c r="H7590" s="8" t="s">
        <v>5402</v>
      </c>
      <c r="I7590" s="8" t="s">
        <v>7445</v>
      </c>
      <c r="J7590" s="19">
        <v>1</v>
      </c>
      <c r="K7590" s="19" t="s">
        <v>7736</v>
      </c>
      <c r="L7590" s="11">
        <v>2</v>
      </c>
      <c r="M7590" s="11"/>
      <c r="N7590" s="24"/>
      <c r="P7590" s="32"/>
      <c r="T7590" s="19"/>
      <c r="U7590" s="3"/>
      <c r="X7590" t="str">
        <f t="shared" si="466"/>
        <v/>
      </c>
      <c r="Z7590" t="str">
        <f t="shared" si="467"/>
        <v/>
      </c>
      <c r="AB7590" s="9"/>
      <c r="AC7590" t="s">
        <v>5402</v>
      </c>
      <c r="AD7590">
        <f t="shared" si="468"/>
        <v>1</v>
      </c>
      <c r="AF7590" s="3"/>
      <c r="AH7590" s="9"/>
    </row>
    <row r="7591" spans="1:34" ht="10.95" customHeight="1" outlineLevel="1" x14ac:dyDescent="0.25">
      <c r="A7591" t="s">
        <v>678</v>
      </c>
      <c r="C7591" s="3" t="s">
        <v>12965</v>
      </c>
      <c r="D7591" s="3">
        <v>4567</v>
      </c>
      <c r="E7591" s="9">
        <v>2008</v>
      </c>
      <c r="F7591" s="7" t="s">
        <v>164</v>
      </c>
      <c r="G7591" s="7" t="s">
        <v>5401</v>
      </c>
      <c r="H7591" s="8" t="s">
        <v>5402</v>
      </c>
      <c r="I7591" s="8" t="s">
        <v>7445</v>
      </c>
      <c r="J7591" s="19">
        <v>4</v>
      </c>
      <c r="K7591" s="19" t="s">
        <v>7736</v>
      </c>
      <c r="L7591" s="11">
        <v>2</v>
      </c>
      <c r="M7591" s="11"/>
      <c r="N7591" s="24"/>
      <c r="P7591" s="32"/>
      <c r="T7591" s="19"/>
      <c r="U7591" s="3"/>
      <c r="X7591" t="str">
        <f t="shared" si="466"/>
        <v/>
      </c>
      <c r="Z7591" t="str">
        <f t="shared" si="467"/>
        <v/>
      </c>
      <c r="AB7591" s="9"/>
      <c r="AC7591" t="s">
        <v>5402</v>
      </c>
      <c r="AD7591">
        <f t="shared" si="468"/>
        <v>1</v>
      </c>
      <c r="AF7591" s="3"/>
      <c r="AH7591" s="9"/>
    </row>
    <row r="7592" spans="1:34" ht="10.95" customHeight="1" outlineLevel="1" x14ac:dyDescent="0.25">
      <c r="A7592" t="s">
        <v>678</v>
      </c>
      <c r="C7592" s="3" t="s">
        <v>12965</v>
      </c>
      <c r="D7592" s="3" t="s">
        <v>7446</v>
      </c>
      <c r="E7592" s="9">
        <v>2008</v>
      </c>
      <c r="F7592" s="7" t="s">
        <v>755</v>
      </c>
      <c r="G7592" s="7" t="s">
        <v>5401</v>
      </c>
      <c r="H7592" s="8" t="s">
        <v>5402</v>
      </c>
      <c r="I7592" s="8" t="s">
        <v>7445</v>
      </c>
      <c r="J7592" s="19">
        <v>1</v>
      </c>
      <c r="K7592" s="19" t="s">
        <v>7738</v>
      </c>
      <c r="L7592" s="11"/>
      <c r="M7592" s="11"/>
      <c r="N7592" s="24"/>
      <c r="P7592" s="32"/>
      <c r="T7592" s="19"/>
      <c r="U7592" s="3"/>
      <c r="X7592" t="str">
        <f t="shared" si="466"/>
        <v/>
      </c>
      <c r="Z7592">
        <f t="shared" si="467"/>
        <v>1</v>
      </c>
      <c r="AB7592" s="9"/>
      <c r="AC7592" t="s">
        <v>5402</v>
      </c>
      <c r="AD7592">
        <f t="shared" si="468"/>
        <v>1</v>
      </c>
      <c r="AF7592" s="3"/>
      <c r="AH7592" s="9"/>
    </row>
    <row r="7593" spans="1:34" ht="10.95" customHeight="1" outlineLevel="1" x14ac:dyDescent="0.25">
      <c r="A7593" t="s">
        <v>678</v>
      </c>
      <c r="C7593" s="3" t="s">
        <v>12965</v>
      </c>
      <c r="D7593" s="3">
        <v>4575</v>
      </c>
      <c r="E7593" s="9">
        <v>2008</v>
      </c>
      <c r="F7593" s="7" t="s">
        <v>164</v>
      </c>
      <c r="G7593" s="7" t="s">
        <v>5401</v>
      </c>
      <c r="H7593" s="8" t="s">
        <v>5402</v>
      </c>
      <c r="I7593" s="8" t="s">
        <v>7448</v>
      </c>
      <c r="J7593" s="19">
        <v>3</v>
      </c>
      <c r="K7593" s="19" t="s">
        <v>7736</v>
      </c>
      <c r="L7593" s="11">
        <v>0.9</v>
      </c>
      <c r="M7593" s="11"/>
      <c r="N7593" s="24"/>
      <c r="P7593" s="32"/>
      <c r="T7593" s="19"/>
      <c r="U7593" s="3"/>
      <c r="X7593" t="str">
        <f t="shared" si="466"/>
        <v/>
      </c>
      <c r="Z7593" t="str">
        <f t="shared" si="467"/>
        <v/>
      </c>
      <c r="AB7593" s="9"/>
      <c r="AC7593" t="s">
        <v>5402</v>
      </c>
      <c r="AD7593">
        <f t="shared" si="468"/>
        <v>1</v>
      </c>
      <c r="AF7593" s="3"/>
      <c r="AH7593" s="9"/>
    </row>
    <row r="7594" spans="1:34" ht="10.95" customHeight="1" outlineLevel="1" x14ac:dyDescent="0.25">
      <c r="A7594" t="s">
        <v>678</v>
      </c>
      <c r="C7594" s="3" t="s">
        <v>12965</v>
      </c>
      <c r="D7594" s="3" t="s">
        <v>7449</v>
      </c>
      <c r="E7594" s="9">
        <v>2008</v>
      </c>
      <c r="F7594" s="7" t="s">
        <v>755</v>
      </c>
      <c r="G7594" s="7" t="s">
        <v>5401</v>
      </c>
      <c r="H7594" s="8" t="s">
        <v>5402</v>
      </c>
      <c r="I7594" s="8" t="s">
        <v>7448</v>
      </c>
      <c r="J7594" s="19">
        <v>3</v>
      </c>
      <c r="K7594" s="19" t="s">
        <v>7736</v>
      </c>
      <c r="L7594" s="11">
        <v>12</v>
      </c>
      <c r="M7594" s="11"/>
      <c r="N7594" s="24"/>
      <c r="P7594" s="32"/>
      <c r="T7594" s="19"/>
      <c r="U7594" s="3"/>
      <c r="X7594" t="str">
        <f t="shared" si="466"/>
        <v/>
      </c>
      <c r="Z7594">
        <f t="shared" si="467"/>
        <v>1</v>
      </c>
      <c r="AB7594" s="9"/>
      <c r="AC7594" t="s">
        <v>5402</v>
      </c>
      <c r="AD7594">
        <f t="shared" si="468"/>
        <v>1</v>
      </c>
      <c r="AF7594" s="3"/>
      <c r="AH7594" s="9"/>
    </row>
    <row r="7595" spans="1:34" ht="10.95" customHeight="1" outlineLevel="1" x14ac:dyDescent="0.25">
      <c r="A7595" t="s">
        <v>678</v>
      </c>
      <c r="C7595" s="3" t="s">
        <v>12965</v>
      </c>
      <c r="D7595" s="3">
        <v>4590</v>
      </c>
      <c r="E7595" s="9">
        <v>2008</v>
      </c>
      <c r="F7595" s="7" t="s">
        <v>164</v>
      </c>
      <c r="G7595" s="7" t="s">
        <v>5401</v>
      </c>
      <c r="H7595" s="8" t="s">
        <v>4412</v>
      </c>
      <c r="I7595" s="8" t="s">
        <v>7450</v>
      </c>
      <c r="J7595" s="19">
        <v>1</v>
      </c>
      <c r="K7595" s="19" t="s">
        <v>7736</v>
      </c>
      <c r="L7595" s="11">
        <v>0.5</v>
      </c>
      <c r="M7595" s="11"/>
      <c r="N7595" s="24"/>
      <c r="P7595" s="32"/>
      <c r="T7595" s="19"/>
      <c r="U7595" s="3"/>
      <c r="X7595" t="str">
        <f t="shared" si="466"/>
        <v/>
      </c>
      <c r="Z7595" t="str">
        <f t="shared" si="467"/>
        <v/>
      </c>
      <c r="AB7595" s="9"/>
      <c r="AC7595" t="s">
        <v>4412</v>
      </c>
      <c r="AD7595">
        <f t="shared" si="468"/>
        <v>0</v>
      </c>
      <c r="AF7595" s="3"/>
      <c r="AH7595" s="9"/>
    </row>
    <row r="7596" spans="1:34" ht="10.95" customHeight="1" outlineLevel="1" x14ac:dyDescent="0.25">
      <c r="A7596" t="s">
        <v>678</v>
      </c>
      <c r="C7596" s="3" t="s">
        <v>12965</v>
      </c>
      <c r="D7596" s="3">
        <v>4592</v>
      </c>
      <c r="E7596" s="9">
        <v>2008</v>
      </c>
      <c r="F7596" s="7" t="s">
        <v>164</v>
      </c>
      <c r="G7596" s="7" t="s">
        <v>5401</v>
      </c>
      <c r="H7596" s="8" t="s">
        <v>7451</v>
      </c>
      <c r="I7596" s="8" t="s">
        <v>7450</v>
      </c>
      <c r="J7596" s="19">
        <v>3</v>
      </c>
      <c r="K7596" s="19" t="s">
        <v>7736</v>
      </c>
      <c r="L7596" s="11">
        <v>0.5</v>
      </c>
      <c r="M7596" s="11"/>
      <c r="N7596" s="24"/>
      <c r="P7596" s="32"/>
      <c r="T7596" s="19"/>
      <c r="U7596" s="3"/>
      <c r="X7596" t="str">
        <f t="shared" si="466"/>
        <v/>
      </c>
      <c r="Z7596" t="str">
        <f t="shared" si="467"/>
        <v/>
      </c>
      <c r="AB7596" s="9"/>
      <c r="AC7596" t="s">
        <v>7451</v>
      </c>
      <c r="AD7596">
        <f t="shared" si="468"/>
        <v>0</v>
      </c>
      <c r="AF7596" s="3"/>
      <c r="AH7596" s="9"/>
    </row>
    <row r="7597" spans="1:34" ht="10.95" customHeight="1" outlineLevel="1" x14ac:dyDescent="0.25">
      <c r="A7597" t="s">
        <v>678</v>
      </c>
      <c r="C7597" s="3" t="s">
        <v>12965</v>
      </c>
      <c r="D7597" s="3">
        <v>4594</v>
      </c>
      <c r="E7597" s="9">
        <v>2008</v>
      </c>
      <c r="F7597" s="7" t="s">
        <v>164</v>
      </c>
      <c r="G7597" s="7" t="s">
        <v>5401</v>
      </c>
      <c r="H7597" s="8" t="s">
        <v>4412</v>
      </c>
      <c r="I7597" s="8" t="s">
        <v>7450</v>
      </c>
      <c r="J7597" s="19">
        <v>1</v>
      </c>
      <c r="K7597" s="19" t="s">
        <v>7736</v>
      </c>
      <c r="L7597" s="11">
        <v>0.5</v>
      </c>
      <c r="M7597" s="11"/>
      <c r="N7597" s="24"/>
      <c r="P7597" s="32"/>
      <c r="T7597" s="19"/>
      <c r="U7597" s="3"/>
      <c r="X7597" t="str">
        <f t="shared" si="466"/>
        <v/>
      </c>
      <c r="Z7597" t="str">
        <f t="shared" si="467"/>
        <v/>
      </c>
      <c r="AB7597" s="9"/>
      <c r="AC7597" t="s">
        <v>4412</v>
      </c>
      <c r="AD7597">
        <f t="shared" si="468"/>
        <v>0</v>
      </c>
      <c r="AF7597" s="3"/>
      <c r="AH7597" s="9"/>
    </row>
    <row r="7598" spans="1:34" ht="10.95" customHeight="1" outlineLevel="1" x14ac:dyDescent="0.25">
      <c r="A7598" t="s">
        <v>678</v>
      </c>
      <c r="C7598" s="3" t="s">
        <v>12965</v>
      </c>
      <c r="D7598" s="3">
        <v>4596</v>
      </c>
      <c r="E7598" s="9">
        <v>2008</v>
      </c>
      <c r="F7598" s="7" t="s">
        <v>164</v>
      </c>
      <c r="G7598" s="7" t="s">
        <v>5401</v>
      </c>
      <c r="H7598" s="8" t="s">
        <v>4412</v>
      </c>
      <c r="I7598" s="8" t="s">
        <v>7450</v>
      </c>
      <c r="J7598" s="19">
        <v>1</v>
      </c>
      <c r="K7598" s="19" t="s">
        <v>7736</v>
      </c>
      <c r="L7598" s="11">
        <v>0.5</v>
      </c>
      <c r="M7598" s="11"/>
      <c r="N7598" s="24"/>
      <c r="P7598" s="32"/>
      <c r="T7598" s="19"/>
      <c r="U7598" s="3"/>
      <c r="X7598" t="str">
        <f t="shared" si="466"/>
        <v/>
      </c>
      <c r="Z7598" t="str">
        <f t="shared" si="467"/>
        <v/>
      </c>
      <c r="AB7598" s="9"/>
      <c r="AC7598" t="s">
        <v>4412</v>
      </c>
      <c r="AD7598">
        <f t="shared" si="468"/>
        <v>0</v>
      </c>
      <c r="AF7598" s="3"/>
      <c r="AH7598" s="9"/>
    </row>
    <row r="7599" spans="1:34" ht="10.95" customHeight="1" outlineLevel="1" x14ac:dyDescent="0.25">
      <c r="A7599" t="s">
        <v>678</v>
      </c>
      <c r="C7599" s="3" t="s">
        <v>12965</v>
      </c>
      <c r="D7599" s="3">
        <v>4598</v>
      </c>
      <c r="E7599" s="9">
        <v>2008</v>
      </c>
      <c r="F7599" s="7" t="s">
        <v>164</v>
      </c>
      <c r="G7599" s="7" t="s">
        <v>5401</v>
      </c>
      <c r="H7599" s="8" t="s">
        <v>7452</v>
      </c>
      <c r="I7599" s="8" t="s">
        <v>7450</v>
      </c>
      <c r="J7599" s="19">
        <v>1</v>
      </c>
      <c r="K7599" s="19" t="s">
        <v>7736</v>
      </c>
      <c r="L7599" s="11">
        <v>0.5</v>
      </c>
      <c r="M7599" s="11"/>
      <c r="N7599" s="24"/>
      <c r="P7599" s="32"/>
      <c r="T7599" s="19"/>
      <c r="U7599" s="3"/>
      <c r="X7599" t="str">
        <f t="shared" si="466"/>
        <v/>
      </c>
      <c r="Z7599" t="str">
        <f t="shared" si="467"/>
        <v/>
      </c>
      <c r="AB7599" s="9"/>
      <c r="AC7599" t="s">
        <v>7452</v>
      </c>
      <c r="AD7599">
        <f t="shared" si="468"/>
        <v>0</v>
      </c>
      <c r="AF7599" s="3"/>
      <c r="AH7599" s="9"/>
    </row>
    <row r="7600" spans="1:34" ht="10.95" customHeight="1" outlineLevel="1" x14ac:dyDescent="0.25">
      <c r="A7600" t="s">
        <v>678</v>
      </c>
      <c r="C7600" s="3" t="s">
        <v>12965</v>
      </c>
      <c r="D7600" s="3" t="s">
        <v>7454</v>
      </c>
      <c r="E7600" s="9">
        <v>2008</v>
      </c>
      <c r="F7600" s="7" t="s">
        <v>755</v>
      </c>
      <c r="G7600" s="7" t="s">
        <v>5401</v>
      </c>
      <c r="H7600" s="8" t="s">
        <v>7453</v>
      </c>
      <c r="I7600" s="8" t="s">
        <v>7450</v>
      </c>
      <c r="J7600" s="19">
        <v>1</v>
      </c>
      <c r="K7600" s="19" t="s">
        <v>7736</v>
      </c>
      <c r="L7600" s="11">
        <v>19</v>
      </c>
      <c r="M7600" s="11"/>
      <c r="N7600" s="24"/>
      <c r="P7600" s="32"/>
      <c r="T7600" s="19"/>
      <c r="U7600" s="3"/>
      <c r="X7600" t="str">
        <f t="shared" si="466"/>
        <v/>
      </c>
      <c r="Z7600">
        <f t="shared" si="467"/>
        <v>1</v>
      </c>
      <c r="AB7600" s="9"/>
      <c r="AC7600" t="s">
        <v>7453</v>
      </c>
      <c r="AD7600">
        <f t="shared" si="468"/>
        <v>0</v>
      </c>
      <c r="AF7600" s="3"/>
      <c r="AH7600" s="9"/>
    </row>
    <row r="7601" spans="1:34" ht="10.95" customHeight="1" outlineLevel="1" x14ac:dyDescent="0.25">
      <c r="A7601" t="s">
        <v>678</v>
      </c>
      <c r="C7601" s="3" t="s">
        <v>12965</v>
      </c>
      <c r="D7601" s="3">
        <v>4636</v>
      </c>
      <c r="E7601" s="9">
        <v>2008</v>
      </c>
      <c r="F7601" s="7" t="s">
        <v>164</v>
      </c>
      <c r="G7601" s="7" t="s">
        <v>5401</v>
      </c>
      <c r="H7601" s="8" t="s">
        <v>5402</v>
      </c>
      <c r="I7601" s="8" t="s">
        <v>7455</v>
      </c>
      <c r="J7601" s="19">
        <v>3</v>
      </c>
      <c r="K7601" s="19" t="s">
        <v>7736</v>
      </c>
      <c r="L7601" s="11">
        <v>0.5</v>
      </c>
      <c r="M7601" s="11"/>
      <c r="N7601" s="24"/>
      <c r="P7601" s="32"/>
      <c r="T7601" s="19"/>
      <c r="U7601" s="3"/>
      <c r="X7601" t="str">
        <f t="shared" si="466"/>
        <v/>
      </c>
      <c r="Z7601" t="str">
        <f t="shared" si="467"/>
        <v/>
      </c>
      <c r="AB7601" s="9"/>
      <c r="AC7601" t="s">
        <v>5402</v>
      </c>
      <c r="AD7601">
        <f t="shared" si="468"/>
        <v>1</v>
      </c>
      <c r="AF7601" s="3"/>
      <c r="AH7601" s="9"/>
    </row>
    <row r="7602" spans="1:34" ht="10.95" customHeight="1" outlineLevel="1" x14ac:dyDescent="0.25">
      <c r="A7602" t="s">
        <v>678</v>
      </c>
      <c r="C7602" s="3" t="s">
        <v>12965</v>
      </c>
      <c r="D7602" s="3" t="s">
        <v>7456</v>
      </c>
      <c r="E7602" s="9">
        <v>2008</v>
      </c>
      <c r="F7602" s="7" t="s">
        <v>755</v>
      </c>
      <c r="G7602" s="7" t="s">
        <v>5401</v>
      </c>
      <c r="H7602" s="8" t="s">
        <v>5402</v>
      </c>
      <c r="I7602" s="8" t="s">
        <v>7455</v>
      </c>
      <c r="J7602" s="19">
        <v>3</v>
      </c>
      <c r="K7602" s="19" t="s">
        <v>7738</v>
      </c>
      <c r="L7602" s="11"/>
      <c r="M7602" s="11"/>
      <c r="N7602" s="24"/>
      <c r="P7602" s="32"/>
      <c r="T7602" s="19"/>
      <c r="U7602" s="3"/>
      <c r="X7602" t="str">
        <f t="shared" si="466"/>
        <v/>
      </c>
      <c r="Z7602">
        <f t="shared" si="467"/>
        <v>1</v>
      </c>
      <c r="AB7602" s="9"/>
      <c r="AC7602" t="s">
        <v>5402</v>
      </c>
      <c r="AD7602">
        <f t="shared" si="468"/>
        <v>1</v>
      </c>
      <c r="AF7602" s="3"/>
      <c r="AH7602" s="9"/>
    </row>
    <row r="7603" spans="1:34" ht="10.95" customHeight="1" outlineLevel="1" x14ac:dyDescent="0.25">
      <c r="A7603" t="s">
        <v>678</v>
      </c>
      <c r="C7603" s="3" t="s">
        <v>12965</v>
      </c>
      <c r="D7603" s="3">
        <v>4692</v>
      </c>
      <c r="E7603" s="9">
        <v>2008</v>
      </c>
      <c r="F7603" s="7" t="s">
        <v>164</v>
      </c>
      <c r="G7603" s="7" t="s">
        <v>5401</v>
      </c>
      <c r="H7603" s="8" t="s">
        <v>4775</v>
      </c>
      <c r="I7603" s="8" t="s">
        <v>7457</v>
      </c>
      <c r="J7603" s="19">
        <v>3</v>
      </c>
      <c r="K7603" s="19" t="s">
        <v>7736</v>
      </c>
      <c r="L7603" s="11">
        <v>0.5</v>
      </c>
      <c r="M7603" s="11"/>
      <c r="N7603" s="24"/>
      <c r="P7603" s="32"/>
      <c r="T7603" s="19"/>
      <c r="U7603" s="3"/>
      <c r="X7603" t="str">
        <f t="shared" si="466"/>
        <v/>
      </c>
      <c r="Z7603" t="str">
        <f t="shared" si="467"/>
        <v/>
      </c>
      <c r="AB7603" s="9"/>
      <c r="AC7603" t="s">
        <v>4775</v>
      </c>
      <c r="AD7603">
        <f t="shared" si="468"/>
        <v>0</v>
      </c>
      <c r="AF7603" s="3"/>
      <c r="AH7603" s="9"/>
    </row>
    <row r="7604" spans="1:34" ht="10.95" customHeight="1" outlineLevel="1" x14ac:dyDescent="0.25">
      <c r="A7604" t="s">
        <v>678</v>
      </c>
      <c r="C7604" s="3" t="s">
        <v>12965</v>
      </c>
      <c r="D7604" s="3" t="s">
        <v>7458</v>
      </c>
      <c r="E7604" s="9">
        <v>2008</v>
      </c>
      <c r="F7604" s="7" t="s">
        <v>755</v>
      </c>
      <c r="G7604" s="7" t="s">
        <v>5401</v>
      </c>
      <c r="H7604" s="8" t="s">
        <v>4775</v>
      </c>
      <c r="I7604" s="8" t="s">
        <v>7457</v>
      </c>
      <c r="J7604" s="19">
        <v>3</v>
      </c>
      <c r="K7604" s="19" t="s">
        <v>7738</v>
      </c>
      <c r="L7604" s="11"/>
      <c r="M7604" s="11"/>
      <c r="N7604" s="24"/>
      <c r="P7604" s="32"/>
      <c r="T7604" s="19"/>
      <c r="U7604" s="3"/>
      <c r="X7604" t="str">
        <f t="shared" si="466"/>
        <v/>
      </c>
      <c r="Z7604">
        <f t="shared" si="467"/>
        <v>1</v>
      </c>
      <c r="AB7604" s="9"/>
      <c r="AC7604" t="s">
        <v>4775</v>
      </c>
      <c r="AD7604">
        <f t="shared" si="468"/>
        <v>0</v>
      </c>
      <c r="AF7604" s="3"/>
      <c r="AH7604" s="9"/>
    </row>
    <row r="7605" spans="1:34" ht="10.95" customHeight="1" outlineLevel="1" x14ac:dyDescent="0.25">
      <c r="A7605" t="s">
        <v>678</v>
      </c>
      <c r="C7605" s="3" t="s">
        <v>12965</v>
      </c>
      <c r="D7605" s="3">
        <v>4726</v>
      </c>
      <c r="E7605" s="9">
        <v>2008</v>
      </c>
      <c r="F7605" s="7" t="s">
        <v>4091</v>
      </c>
      <c r="G7605" s="7" t="s">
        <v>5401</v>
      </c>
      <c r="H7605" s="8" t="s">
        <v>4775</v>
      </c>
      <c r="I7605" s="8" t="s">
        <v>7384</v>
      </c>
      <c r="J7605" s="19">
        <v>3</v>
      </c>
      <c r="K7605" s="19" t="s">
        <v>7736</v>
      </c>
      <c r="L7605" s="11">
        <v>1.9</v>
      </c>
      <c r="M7605" s="11"/>
      <c r="N7605" s="24"/>
      <c r="P7605" s="32"/>
      <c r="T7605" s="19"/>
      <c r="U7605" s="3"/>
      <c r="X7605" t="str">
        <f t="shared" si="466"/>
        <v/>
      </c>
      <c r="Z7605" t="str">
        <f t="shared" si="467"/>
        <v/>
      </c>
      <c r="AB7605" s="9"/>
      <c r="AC7605" t="s">
        <v>4775</v>
      </c>
      <c r="AD7605">
        <f t="shared" si="468"/>
        <v>0</v>
      </c>
      <c r="AF7605" s="3"/>
      <c r="AH7605" s="9"/>
    </row>
    <row r="7606" spans="1:34" ht="10.95" customHeight="1" outlineLevel="1" x14ac:dyDescent="0.25">
      <c r="A7606" t="s">
        <v>678</v>
      </c>
      <c r="C7606" s="3" t="s">
        <v>12965</v>
      </c>
      <c r="D7606" s="3" t="s">
        <v>7460</v>
      </c>
      <c r="E7606" s="9">
        <v>2008</v>
      </c>
      <c r="F7606" s="7" t="s">
        <v>755</v>
      </c>
      <c r="G7606" s="7" t="s">
        <v>5401</v>
      </c>
      <c r="H7606" s="8" t="s">
        <v>4775</v>
      </c>
      <c r="I7606" s="8" t="s">
        <v>7459</v>
      </c>
      <c r="J7606" s="19">
        <v>3</v>
      </c>
      <c r="K7606" s="19" t="s">
        <v>7736</v>
      </c>
      <c r="L7606" s="11">
        <v>9</v>
      </c>
      <c r="M7606" s="11"/>
      <c r="N7606" s="24"/>
      <c r="P7606" s="32"/>
      <c r="T7606" s="19"/>
      <c r="U7606" s="3"/>
      <c r="X7606" t="str">
        <f t="shared" si="466"/>
        <v/>
      </c>
      <c r="Z7606">
        <f t="shared" si="467"/>
        <v>1</v>
      </c>
      <c r="AB7606" s="9"/>
      <c r="AC7606" t="s">
        <v>4775</v>
      </c>
      <c r="AD7606">
        <f t="shared" si="468"/>
        <v>0</v>
      </c>
      <c r="AF7606" s="3"/>
      <c r="AH7606" s="9"/>
    </row>
    <row r="7607" spans="1:34" ht="10.95" customHeight="1" outlineLevel="1" x14ac:dyDescent="0.25">
      <c r="A7607" t="s">
        <v>678</v>
      </c>
      <c r="C7607" s="3" t="s">
        <v>12965</v>
      </c>
      <c r="D7607" s="3">
        <v>5088</v>
      </c>
      <c r="E7607" s="9">
        <v>2009</v>
      </c>
      <c r="F7607" s="7" t="s">
        <v>4091</v>
      </c>
      <c r="G7607" s="7" t="s">
        <v>5401</v>
      </c>
      <c r="H7607" s="8" t="s">
        <v>4775</v>
      </c>
      <c r="I7607" s="8" t="s">
        <v>7384</v>
      </c>
      <c r="J7607" s="19">
        <v>3</v>
      </c>
      <c r="K7607" s="19" t="s">
        <v>7736</v>
      </c>
      <c r="L7607" s="11">
        <v>0.9</v>
      </c>
      <c r="M7607" s="11"/>
      <c r="N7607" s="24"/>
      <c r="P7607" s="32"/>
      <c r="T7607" s="19"/>
      <c r="U7607" s="3"/>
      <c r="X7607" t="str">
        <f t="shared" si="466"/>
        <v/>
      </c>
      <c r="Z7607" t="str">
        <f t="shared" si="467"/>
        <v/>
      </c>
      <c r="AB7607" s="9"/>
      <c r="AC7607" t="s">
        <v>4775</v>
      </c>
      <c r="AD7607">
        <f t="shared" si="468"/>
        <v>0</v>
      </c>
      <c r="AF7607" s="3"/>
      <c r="AH7607" s="9"/>
    </row>
    <row r="7608" spans="1:34" ht="10.95" customHeight="1" outlineLevel="1" x14ac:dyDescent="0.25">
      <c r="A7608" t="s">
        <v>678</v>
      </c>
      <c r="C7608" s="3" t="s">
        <v>12965</v>
      </c>
      <c r="D7608" s="3">
        <v>5100</v>
      </c>
      <c r="E7608" s="9">
        <v>2009</v>
      </c>
      <c r="F7608" s="7" t="s">
        <v>164</v>
      </c>
      <c r="G7608" s="7" t="s">
        <v>5401</v>
      </c>
      <c r="H7608" s="8" t="s">
        <v>5402</v>
      </c>
      <c r="I7608" s="8" t="s">
        <v>7461</v>
      </c>
      <c r="J7608" s="19">
        <v>1</v>
      </c>
      <c r="K7608" s="19" t="s">
        <v>7736</v>
      </c>
      <c r="L7608" s="11">
        <v>0.8</v>
      </c>
      <c r="M7608" s="11"/>
      <c r="N7608" s="24"/>
      <c r="P7608" s="32"/>
      <c r="T7608" s="19"/>
      <c r="U7608" s="3"/>
      <c r="X7608" t="str">
        <f t="shared" si="466"/>
        <v/>
      </c>
      <c r="Z7608" t="str">
        <f t="shared" si="467"/>
        <v/>
      </c>
      <c r="AB7608" s="9"/>
      <c r="AC7608" t="s">
        <v>5402</v>
      </c>
      <c r="AD7608">
        <f t="shared" si="468"/>
        <v>1</v>
      </c>
      <c r="AF7608" s="3"/>
      <c r="AH7608" s="9"/>
    </row>
    <row r="7609" spans="1:34" ht="10.95" customHeight="1" outlineLevel="1" x14ac:dyDescent="0.25">
      <c r="A7609" t="s">
        <v>678</v>
      </c>
      <c r="C7609" s="3" t="s">
        <v>12965</v>
      </c>
      <c r="D7609" s="3" t="s">
        <v>7462</v>
      </c>
      <c r="E7609" s="9">
        <v>2009</v>
      </c>
      <c r="F7609" s="7" t="s">
        <v>755</v>
      </c>
      <c r="G7609" s="7" t="s">
        <v>5401</v>
      </c>
      <c r="H7609" s="8" t="s">
        <v>5402</v>
      </c>
      <c r="I7609" s="8" t="s">
        <v>7461</v>
      </c>
      <c r="J7609" s="19">
        <v>1</v>
      </c>
      <c r="K7609" s="19" t="s">
        <v>7738</v>
      </c>
      <c r="L7609" s="11"/>
      <c r="M7609" s="11"/>
      <c r="N7609" s="24"/>
      <c r="P7609" s="32"/>
      <c r="T7609" s="19"/>
      <c r="U7609" s="3"/>
      <c r="X7609" t="str">
        <f t="shared" si="466"/>
        <v/>
      </c>
      <c r="Z7609">
        <f t="shared" si="467"/>
        <v>1</v>
      </c>
      <c r="AB7609" s="9"/>
      <c r="AC7609" t="s">
        <v>5402</v>
      </c>
      <c r="AD7609">
        <f t="shared" si="468"/>
        <v>1</v>
      </c>
      <c r="AF7609" s="3"/>
      <c r="AH7609" s="9"/>
    </row>
    <row r="7610" spans="1:34" ht="10.95" customHeight="1" outlineLevel="1" x14ac:dyDescent="0.25">
      <c r="A7610" t="s">
        <v>678</v>
      </c>
      <c r="C7610" s="3" t="s">
        <v>12965</v>
      </c>
      <c r="D7610" s="3">
        <v>5126</v>
      </c>
      <c r="E7610" s="9">
        <v>2009</v>
      </c>
      <c r="F7610" s="7" t="s">
        <v>7464</v>
      </c>
      <c r="G7610" s="7" t="s">
        <v>5401</v>
      </c>
      <c r="H7610" s="8" t="s">
        <v>5402</v>
      </c>
      <c r="I7610" s="8" t="s">
        <v>7463</v>
      </c>
      <c r="J7610" s="19">
        <v>1</v>
      </c>
      <c r="K7610" s="19" t="s">
        <v>7736</v>
      </c>
      <c r="L7610" s="11">
        <v>0.5</v>
      </c>
      <c r="M7610" s="11"/>
      <c r="N7610" s="24"/>
      <c r="P7610" s="32"/>
      <c r="T7610" s="19"/>
      <c r="U7610" s="3"/>
      <c r="X7610" t="str">
        <f t="shared" si="466"/>
        <v/>
      </c>
      <c r="Z7610" t="str">
        <f t="shared" si="467"/>
        <v/>
      </c>
      <c r="AB7610" s="9"/>
      <c r="AC7610" t="s">
        <v>5402</v>
      </c>
      <c r="AD7610">
        <f t="shared" si="468"/>
        <v>1</v>
      </c>
      <c r="AF7610" s="3"/>
      <c r="AH7610" s="9"/>
    </row>
    <row r="7611" spans="1:34" ht="10.95" customHeight="1" outlineLevel="1" x14ac:dyDescent="0.25">
      <c r="A7611" t="s">
        <v>678</v>
      </c>
      <c r="C7611" s="3" t="s">
        <v>12965</v>
      </c>
      <c r="D7611" s="3">
        <v>5213</v>
      </c>
      <c r="E7611" s="9">
        <v>2010</v>
      </c>
      <c r="F7611" s="7" t="s">
        <v>164</v>
      </c>
      <c r="G7611" s="7" t="s">
        <v>5401</v>
      </c>
      <c r="H7611" s="8" t="s">
        <v>5402</v>
      </c>
      <c r="I7611" s="8" t="s">
        <v>7465</v>
      </c>
      <c r="J7611" s="19">
        <v>3</v>
      </c>
      <c r="K7611" s="19" t="s">
        <v>7736</v>
      </c>
      <c r="L7611" s="11">
        <v>0.6</v>
      </c>
      <c r="M7611" s="11"/>
      <c r="N7611" s="24"/>
      <c r="P7611" s="32"/>
      <c r="T7611" s="19"/>
      <c r="U7611" s="3"/>
      <c r="X7611" t="str">
        <f t="shared" si="466"/>
        <v/>
      </c>
      <c r="Z7611" t="str">
        <f t="shared" si="467"/>
        <v/>
      </c>
      <c r="AB7611" s="9"/>
      <c r="AC7611" t="s">
        <v>5402</v>
      </c>
      <c r="AD7611">
        <f t="shared" si="468"/>
        <v>1</v>
      </c>
      <c r="AF7611" s="3"/>
      <c r="AH7611" s="9"/>
    </row>
    <row r="7612" spans="1:34" ht="10.95" customHeight="1" outlineLevel="1" x14ac:dyDescent="0.25">
      <c r="A7612" t="s">
        <v>678</v>
      </c>
      <c r="C7612" s="3" t="s">
        <v>12965</v>
      </c>
      <c r="D7612" s="3" t="s">
        <v>7466</v>
      </c>
      <c r="E7612" s="9">
        <v>2010</v>
      </c>
      <c r="F7612" s="7" t="s">
        <v>755</v>
      </c>
      <c r="G7612" s="7" t="s">
        <v>5401</v>
      </c>
      <c r="H7612" s="8" t="s">
        <v>5402</v>
      </c>
      <c r="I7612" s="8" t="s">
        <v>7465</v>
      </c>
      <c r="J7612" s="19">
        <v>3</v>
      </c>
      <c r="K7612" s="19" t="s">
        <v>7738</v>
      </c>
      <c r="L7612" s="11"/>
      <c r="M7612" s="11"/>
      <c r="N7612" s="24"/>
      <c r="P7612" s="32"/>
      <c r="T7612" s="19"/>
      <c r="U7612" s="3"/>
      <c r="X7612" t="str">
        <f t="shared" si="466"/>
        <v/>
      </c>
      <c r="Z7612">
        <f t="shared" si="467"/>
        <v>1</v>
      </c>
      <c r="AB7612" s="9"/>
      <c r="AC7612" t="s">
        <v>5402</v>
      </c>
      <c r="AD7612">
        <f t="shared" si="468"/>
        <v>1</v>
      </c>
      <c r="AF7612" s="3"/>
      <c r="AH7612" s="9"/>
    </row>
    <row r="7613" spans="1:34" ht="10.95" customHeight="1" outlineLevel="1" x14ac:dyDescent="0.25">
      <c r="A7613" t="s">
        <v>678</v>
      </c>
      <c r="C7613" s="3" t="s">
        <v>12965</v>
      </c>
      <c r="D7613" s="3">
        <v>5276</v>
      </c>
      <c r="E7613" s="9">
        <v>2010</v>
      </c>
      <c r="F7613" s="7" t="s">
        <v>4400</v>
      </c>
      <c r="G7613" s="7" t="s">
        <v>5401</v>
      </c>
      <c r="H7613" s="8" t="s">
        <v>5402</v>
      </c>
      <c r="I7613" s="8" t="s">
        <v>7467</v>
      </c>
      <c r="J7613" s="19">
        <v>1</v>
      </c>
      <c r="K7613" s="19" t="s">
        <v>7736</v>
      </c>
      <c r="L7613" s="11">
        <v>0.5</v>
      </c>
      <c r="M7613" s="11"/>
      <c r="N7613" s="24"/>
      <c r="P7613" s="32"/>
      <c r="T7613" s="19"/>
      <c r="U7613" s="3"/>
      <c r="X7613" t="str">
        <f t="shared" si="466"/>
        <v/>
      </c>
      <c r="Z7613" t="str">
        <f t="shared" si="467"/>
        <v/>
      </c>
      <c r="AB7613" s="9"/>
      <c r="AC7613" t="s">
        <v>5402</v>
      </c>
      <c r="AD7613">
        <f t="shared" si="468"/>
        <v>1</v>
      </c>
      <c r="AF7613" s="3"/>
      <c r="AH7613" s="9"/>
    </row>
    <row r="7614" spans="1:34" ht="10.95" customHeight="1" outlineLevel="1" x14ac:dyDescent="0.25">
      <c r="A7614" t="s">
        <v>678</v>
      </c>
      <c r="C7614" s="3" t="s">
        <v>12965</v>
      </c>
      <c r="D7614" s="3" t="s">
        <v>7468</v>
      </c>
      <c r="E7614" s="9">
        <v>2010</v>
      </c>
      <c r="F7614" s="7" t="s">
        <v>755</v>
      </c>
      <c r="G7614" s="7" t="s">
        <v>5401</v>
      </c>
      <c r="H7614" s="8" t="s">
        <v>5402</v>
      </c>
      <c r="I7614" s="8" t="s">
        <v>7467</v>
      </c>
      <c r="J7614" s="19">
        <v>3</v>
      </c>
      <c r="K7614" s="19" t="s">
        <v>7738</v>
      </c>
      <c r="L7614" s="11"/>
      <c r="M7614" s="11"/>
      <c r="N7614" s="24"/>
      <c r="P7614" s="32"/>
      <c r="T7614" s="19"/>
      <c r="U7614" s="3"/>
      <c r="X7614" t="str">
        <f t="shared" si="466"/>
        <v/>
      </c>
      <c r="Z7614">
        <f t="shared" si="467"/>
        <v>1</v>
      </c>
      <c r="AB7614" s="9"/>
      <c r="AC7614" t="s">
        <v>5402</v>
      </c>
      <c r="AD7614">
        <f t="shared" si="468"/>
        <v>1</v>
      </c>
      <c r="AF7614" s="3"/>
      <c r="AH7614" s="9"/>
    </row>
    <row r="7615" spans="1:34" ht="10.95" customHeight="1" outlineLevel="1" x14ac:dyDescent="0.25">
      <c r="A7615" t="s">
        <v>678</v>
      </c>
      <c r="C7615" s="3" t="s">
        <v>12965</v>
      </c>
      <c r="D7615" s="3">
        <v>5489</v>
      </c>
      <c r="E7615" s="9">
        <v>2010</v>
      </c>
      <c r="F7615" s="7" t="s">
        <v>164</v>
      </c>
      <c r="G7615" s="7" t="s">
        <v>5401</v>
      </c>
      <c r="H7615" s="8" t="s">
        <v>5402</v>
      </c>
      <c r="I7615" s="8" t="s">
        <v>7469</v>
      </c>
      <c r="J7615" s="19">
        <v>3</v>
      </c>
      <c r="K7615" s="19" t="s">
        <v>7736</v>
      </c>
      <c r="L7615" s="11">
        <v>1.6</v>
      </c>
      <c r="M7615" s="11"/>
      <c r="N7615" s="24"/>
      <c r="P7615" s="32"/>
      <c r="R7615">
        <v>1</v>
      </c>
      <c r="S7615">
        <v>1</v>
      </c>
      <c r="T7615" s="19"/>
      <c r="U7615" s="3"/>
      <c r="X7615" t="str">
        <f t="shared" si="466"/>
        <v/>
      </c>
      <c r="Z7615" t="str">
        <f t="shared" si="467"/>
        <v/>
      </c>
      <c r="AB7615" s="9"/>
      <c r="AC7615" t="s">
        <v>5402</v>
      </c>
      <c r="AD7615">
        <f t="shared" si="468"/>
        <v>1</v>
      </c>
      <c r="AF7615" s="3"/>
      <c r="AH7615" s="9"/>
    </row>
    <row r="7616" spans="1:34" ht="10.95" customHeight="1" outlineLevel="1" x14ac:dyDescent="0.25">
      <c r="A7616" t="s">
        <v>678</v>
      </c>
      <c r="C7616" s="3" t="s">
        <v>12965</v>
      </c>
      <c r="D7616" s="3" t="s">
        <v>7470</v>
      </c>
      <c r="E7616" s="9">
        <v>2010</v>
      </c>
      <c r="F7616" s="7" t="s">
        <v>755</v>
      </c>
      <c r="G7616" s="7" t="s">
        <v>5401</v>
      </c>
      <c r="H7616" s="8" t="s">
        <v>5402</v>
      </c>
      <c r="I7616" s="8" t="s">
        <v>7469</v>
      </c>
      <c r="J7616" s="19">
        <v>3</v>
      </c>
      <c r="K7616" s="19" t="s">
        <v>7736</v>
      </c>
      <c r="L7616" s="11">
        <v>10</v>
      </c>
      <c r="M7616" s="11"/>
      <c r="N7616" s="24"/>
      <c r="P7616" s="32"/>
      <c r="T7616" s="19"/>
      <c r="U7616" s="3"/>
      <c r="X7616" t="str">
        <f t="shared" si="466"/>
        <v/>
      </c>
      <c r="Z7616">
        <f t="shared" si="467"/>
        <v>1</v>
      </c>
      <c r="AB7616" s="9"/>
      <c r="AC7616" t="s">
        <v>5402</v>
      </c>
      <c r="AD7616">
        <f t="shared" si="468"/>
        <v>1</v>
      </c>
      <c r="AF7616" s="3"/>
      <c r="AH7616" s="9"/>
    </row>
    <row r="7617" spans="1:34" ht="10.95" customHeight="1" outlineLevel="1" x14ac:dyDescent="0.25">
      <c r="A7617" t="s">
        <v>678</v>
      </c>
      <c r="C7617" s="3" t="s">
        <v>12965</v>
      </c>
      <c r="D7617" s="3">
        <v>5520</v>
      </c>
      <c r="E7617" s="9">
        <v>2010</v>
      </c>
      <c r="F7617" s="7" t="s">
        <v>164</v>
      </c>
      <c r="G7617" s="7" t="s">
        <v>5401</v>
      </c>
      <c r="H7617" s="8" t="s">
        <v>7435</v>
      </c>
      <c r="I7617" s="8" t="s">
        <v>7471</v>
      </c>
      <c r="J7617" s="19">
        <v>3</v>
      </c>
      <c r="K7617" s="19" t="s">
        <v>7736</v>
      </c>
      <c r="L7617" s="11">
        <v>0.5</v>
      </c>
      <c r="M7617" s="11"/>
      <c r="N7617" s="24"/>
      <c r="P7617" s="32"/>
      <c r="T7617" s="19"/>
      <c r="U7617" s="3"/>
      <c r="X7617" t="str">
        <f t="shared" si="466"/>
        <v/>
      </c>
      <c r="Z7617" t="str">
        <f t="shared" si="467"/>
        <v/>
      </c>
      <c r="AB7617" s="9"/>
      <c r="AC7617" t="s">
        <v>7435</v>
      </c>
      <c r="AD7617">
        <f t="shared" si="468"/>
        <v>0</v>
      </c>
      <c r="AF7617" s="3"/>
      <c r="AH7617" s="9"/>
    </row>
    <row r="7618" spans="1:34" ht="10.95" customHeight="1" outlineLevel="1" x14ac:dyDescent="0.25">
      <c r="A7618" t="s">
        <v>678</v>
      </c>
      <c r="C7618" s="3" t="s">
        <v>12965</v>
      </c>
      <c r="D7618" s="3" t="s">
        <v>7472</v>
      </c>
      <c r="E7618" s="9">
        <v>2010</v>
      </c>
      <c r="F7618" s="7" t="s">
        <v>755</v>
      </c>
      <c r="G7618" s="7" t="s">
        <v>5401</v>
      </c>
      <c r="H7618" s="8" t="s">
        <v>7435</v>
      </c>
      <c r="I7618" s="8" t="s">
        <v>7471</v>
      </c>
      <c r="J7618" s="19">
        <v>3</v>
      </c>
      <c r="K7618" s="19" t="s">
        <v>7738</v>
      </c>
      <c r="L7618" s="11"/>
      <c r="M7618" s="11"/>
      <c r="N7618" s="24"/>
      <c r="P7618" s="32"/>
      <c r="T7618" s="19"/>
      <c r="U7618" s="3"/>
      <c r="X7618" t="str">
        <f t="shared" ref="X7618:X7681" si="469">IF(COUNTIF(F7618,"*fdc*"),1,"")</f>
        <v/>
      </c>
      <c r="Z7618">
        <f t="shared" ref="Z7618:Z7681" si="470">IF(COUNTIF(F7618,"*s/s*"),1,"")</f>
        <v>1</v>
      </c>
      <c r="AB7618" s="9"/>
      <c r="AC7618" t="s">
        <v>7435</v>
      </c>
      <c r="AD7618">
        <f t="shared" si="468"/>
        <v>0</v>
      </c>
      <c r="AF7618" s="3"/>
      <c r="AH7618" s="9"/>
    </row>
    <row r="7619" spans="1:34" ht="10.95" customHeight="1" outlineLevel="1" x14ac:dyDescent="0.25">
      <c r="A7619" t="s">
        <v>678</v>
      </c>
      <c r="C7619" s="3" t="s">
        <v>12965</v>
      </c>
      <c r="D7619" s="3">
        <v>5559</v>
      </c>
      <c r="E7619" s="9">
        <v>2011</v>
      </c>
      <c r="F7619" s="7" t="s">
        <v>164</v>
      </c>
      <c r="G7619" s="7" t="s">
        <v>5401</v>
      </c>
      <c r="H7619" s="8" t="s">
        <v>7453</v>
      </c>
      <c r="I7619" s="8" t="s">
        <v>7473</v>
      </c>
      <c r="J7619" s="19">
        <v>3</v>
      </c>
      <c r="K7619" s="19" t="s">
        <v>7736</v>
      </c>
      <c r="L7619" s="11">
        <v>0.6</v>
      </c>
      <c r="M7619" s="11"/>
      <c r="N7619" s="24"/>
      <c r="P7619" s="32"/>
      <c r="T7619" s="19"/>
      <c r="U7619" s="3"/>
      <c r="X7619" t="str">
        <f t="shared" si="469"/>
        <v/>
      </c>
      <c r="Z7619" t="str">
        <f t="shared" si="470"/>
        <v/>
      </c>
      <c r="AB7619" s="9"/>
      <c r="AC7619" t="s">
        <v>7453</v>
      </c>
      <c r="AD7619">
        <f t="shared" si="468"/>
        <v>0</v>
      </c>
      <c r="AF7619" s="3"/>
      <c r="AH7619" s="9"/>
    </row>
    <row r="7620" spans="1:34" ht="10.95" customHeight="1" outlineLevel="1" x14ac:dyDescent="0.25">
      <c r="A7620" t="s">
        <v>678</v>
      </c>
      <c r="C7620" s="3" t="s">
        <v>12965</v>
      </c>
      <c r="D7620" s="3">
        <v>5560</v>
      </c>
      <c r="E7620" s="9">
        <v>2011</v>
      </c>
      <c r="F7620" s="7" t="s">
        <v>164</v>
      </c>
      <c r="G7620" s="7" t="s">
        <v>5401</v>
      </c>
      <c r="H7620" s="8" t="s">
        <v>7453</v>
      </c>
      <c r="I7620" s="8" t="s">
        <v>7473</v>
      </c>
      <c r="J7620" s="19">
        <v>3</v>
      </c>
      <c r="K7620" s="19" t="s">
        <v>7736</v>
      </c>
      <c r="L7620" s="11">
        <v>0.6</v>
      </c>
      <c r="M7620" s="11"/>
      <c r="N7620" s="24"/>
      <c r="P7620" s="32"/>
      <c r="T7620" s="19"/>
      <c r="U7620" s="3"/>
      <c r="X7620" t="str">
        <f t="shared" si="469"/>
        <v/>
      </c>
      <c r="Z7620" t="str">
        <f t="shared" si="470"/>
        <v/>
      </c>
      <c r="AB7620" s="9"/>
      <c r="AC7620" t="s">
        <v>7453</v>
      </c>
      <c r="AD7620">
        <f t="shared" si="468"/>
        <v>0</v>
      </c>
      <c r="AF7620" s="3"/>
      <c r="AH7620" s="9"/>
    </row>
    <row r="7621" spans="1:34" ht="10.95" customHeight="1" outlineLevel="1" x14ac:dyDescent="0.25">
      <c r="A7621" t="s">
        <v>678</v>
      </c>
      <c r="C7621" s="3" t="s">
        <v>12965</v>
      </c>
      <c r="D7621" s="3" t="s">
        <v>7474</v>
      </c>
      <c r="E7621" s="9">
        <v>2011</v>
      </c>
      <c r="F7621" s="7" t="s">
        <v>755</v>
      </c>
      <c r="G7621" s="7" t="s">
        <v>5401</v>
      </c>
      <c r="H7621" s="8" t="s">
        <v>7453</v>
      </c>
      <c r="I7621" s="8" t="s">
        <v>7473</v>
      </c>
      <c r="J7621" s="19">
        <v>3</v>
      </c>
      <c r="K7621" s="19" t="s">
        <v>7738</v>
      </c>
      <c r="L7621" s="11"/>
      <c r="M7621" s="11"/>
      <c r="N7621" s="24"/>
      <c r="P7621" s="32"/>
      <c r="T7621" s="19"/>
      <c r="U7621" s="3"/>
      <c r="X7621" t="str">
        <f t="shared" si="469"/>
        <v/>
      </c>
      <c r="Z7621">
        <f t="shared" si="470"/>
        <v>1</v>
      </c>
      <c r="AB7621" s="9"/>
      <c r="AC7621" t="s">
        <v>7453</v>
      </c>
      <c r="AD7621">
        <f t="shared" si="468"/>
        <v>0</v>
      </c>
      <c r="AF7621" s="3"/>
      <c r="AH7621" s="9"/>
    </row>
    <row r="7622" spans="1:34" ht="10.95" customHeight="1" outlineLevel="1" x14ac:dyDescent="0.25">
      <c r="A7622" t="s">
        <v>678</v>
      </c>
      <c r="C7622" s="3" t="s">
        <v>12965</v>
      </c>
      <c r="D7622" s="3">
        <v>5588</v>
      </c>
      <c r="E7622" s="9">
        <v>2011</v>
      </c>
      <c r="F7622" s="7" t="s">
        <v>164</v>
      </c>
      <c r="G7622" s="7" t="s">
        <v>5401</v>
      </c>
      <c r="H7622" s="8" t="s">
        <v>7476</v>
      </c>
      <c r="I7622" s="8" t="s">
        <v>7475</v>
      </c>
      <c r="J7622" s="19">
        <v>3</v>
      </c>
      <c r="K7622" s="19" t="s">
        <v>7736</v>
      </c>
      <c r="L7622" s="11">
        <v>0.4</v>
      </c>
      <c r="M7622" s="11"/>
      <c r="N7622" s="24"/>
      <c r="P7622" s="32"/>
      <c r="T7622" s="19"/>
      <c r="U7622" s="3"/>
      <c r="X7622" t="str">
        <f t="shared" si="469"/>
        <v/>
      </c>
      <c r="Z7622" t="str">
        <f t="shared" si="470"/>
        <v/>
      </c>
      <c r="AB7622" s="9"/>
      <c r="AC7622" t="s">
        <v>7476</v>
      </c>
      <c r="AD7622">
        <f t="shared" si="468"/>
        <v>0</v>
      </c>
      <c r="AF7622" s="3"/>
      <c r="AH7622" s="9"/>
    </row>
    <row r="7623" spans="1:34" ht="10.95" customHeight="1" outlineLevel="1" x14ac:dyDescent="0.25">
      <c r="A7623" t="s">
        <v>678</v>
      </c>
      <c r="C7623" s="3" t="s">
        <v>12965</v>
      </c>
      <c r="D7623" s="3" t="s">
        <v>7477</v>
      </c>
      <c r="E7623" s="9">
        <v>2011</v>
      </c>
      <c r="F7623" s="7" t="s">
        <v>755</v>
      </c>
      <c r="G7623" s="7" t="s">
        <v>5401</v>
      </c>
      <c r="H7623" s="8" t="s">
        <v>7476</v>
      </c>
      <c r="I7623" s="8" t="s">
        <v>7475</v>
      </c>
      <c r="J7623" s="19">
        <v>3</v>
      </c>
      <c r="K7623" s="19" t="s">
        <v>7738</v>
      </c>
      <c r="L7623" s="11"/>
      <c r="M7623" s="11"/>
      <c r="N7623" s="24"/>
      <c r="P7623" s="32"/>
      <c r="T7623" s="19"/>
      <c r="U7623" s="3"/>
      <c r="X7623" t="str">
        <f t="shared" si="469"/>
        <v/>
      </c>
      <c r="Z7623">
        <f t="shared" si="470"/>
        <v>1</v>
      </c>
      <c r="AB7623" s="9"/>
      <c r="AC7623" t="s">
        <v>7476</v>
      </c>
      <c r="AD7623">
        <f t="shared" si="468"/>
        <v>0</v>
      </c>
      <c r="AF7623" s="3"/>
      <c r="AH7623" s="9"/>
    </row>
    <row r="7624" spans="1:34" ht="10.95" customHeight="1" outlineLevel="1" x14ac:dyDescent="0.25">
      <c r="A7624" t="s">
        <v>678</v>
      </c>
      <c r="C7624" s="3" t="s">
        <v>12965</v>
      </c>
      <c r="D7624" s="3">
        <v>5638</v>
      </c>
      <c r="E7624" s="9">
        <v>2011</v>
      </c>
      <c r="F7624" s="7" t="s">
        <v>164</v>
      </c>
      <c r="G7624" s="7" t="s">
        <v>5401</v>
      </c>
      <c r="H7624" s="8" t="s">
        <v>2189</v>
      </c>
      <c r="I7624" s="8" t="s">
        <v>7478</v>
      </c>
      <c r="J7624" s="19">
        <v>3</v>
      </c>
      <c r="K7624" s="19" t="s">
        <v>7736</v>
      </c>
      <c r="L7624" s="11">
        <v>1.6</v>
      </c>
      <c r="M7624" s="11"/>
      <c r="N7624" s="24"/>
      <c r="P7624" s="32"/>
      <c r="T7624" s="19"/>
      <c r="U7624" s="3"/>
      <c r="X7624" t="str">
        <f t="shared" si="469"/>
        <v/>
      </c>
      <c r="Z7624" t="str">
        <f t="shared" si="470"/>
        <v/>
      </c>
      <c r="AB7624" s="9"/>
      <c r="AC7624" t="s">
        <v>2189</v>
      </c>
      <c r="AD7624">
        <f t="shared" si="468"/>
        <v>0</v>
      </c>
      <c r="AF7624" s="3"/>
      <c r="AH7624" s="9"/>
    </row>
    <row r="7625" spans="1:34" ht="10.95" customHeight="1" outlineLevel="1" x14ac:dyDescent="0.25">
      <c r="A7625" t="s">
        <v>678</v>
      </c>
      <c r="C7625" s="3" t="s">
        <v>12965</v>
      </c>
      <c r="D7625" s="3" t="s">
        <v>7479</v>
      </c>
      <c r="E7625" s="9">
        <v>2011</v>
      </c>
      <c r="F7625" s="7" t="s">
        <v>755</v>
      </c>
      <c r="G7625" s="7" t="s">
        <v>5401</v>
      </c>
      <c r="H7625" s="8" t="s">
        <v>2189</v>
      </c>
      <c r="I7625" s="8" t="s">
        <v>7478</v>
      </c>
      <c r="J7625" s="19">
        <v>1</v>
      </c>
      <c r="K7625" s="19" t="s">
        <v>7738</v>
      </c>
      <c r="L7625" s="11"/>
      <c r="M7625" s="11"/>
      <c r="N7625" s="24"/>
      <c r="P7625" s="32"/>
      <c r="T7625" s="19"/>
      <c r="U7625" s="3"/>
      <c r="X7625" t="str">
        <f t="shared" si="469"/>
        <v/>
      </c>
      <c r="Z7625">
        <f t="shared" si="470"/>
        <v>1</v>
      </c>
      <c r="AB7625" s="9"/>
      <c r="AC7625" t="s">
        <v>2189</v>
      </c>
      <c r="AD7625">
        <f t="shared" si="468"/>
        <v>0</v>
      </c>
      <c r="AF7625" s="3"/>
      <c r="AH7625" s="9"/>
    </row>
    <row r="7626" spans="1:34" ht="10.95" customHeight="1" outlineLevel="1" x14ac:dyDescent="0.25">
      <c r="A7626" t="s">
        <v>678</v>
      </c>
      <c r="C7626" s="3" t="s">
        <v>12965</v>
      </c>
      <c r="D7626" s="3">
        <v>5659</v>
      </c>
      <c r="E7626" s="9">
        <v>2011</v>
      </c>
      <c r="F7626" s="7" t="s">
        <v>164</v>
      </c>
      <c r="G7626" s="7" t="s">
        <v>5401</v>
      </c>
      <c r="H7626" s="8" t="s">
        <v>7453</v>
      </c>
      <c r="I7626" s="8" t="s">
        <v>7480</v>
      </c>
      <c r="J7626" s="19">
        <v>3</v>
      </c>
      <c r="K7626" s="19" t="s">
        <v>7736</v>
      </c>
      <c r="L7626" s="11">
        <v>0.5</v>
      </c>
      <c r="M7626" s="11"/>
      <c r="N7626" s="24"/>
      <c r="P7626" s="32"/>
      <c r="T7626" s="19"/>
      <c r="U7626" s="3"/>
      <c r="X7626" t="str">
        <f t="shared" si="469"/>
        <v/>
      </c>
      <c r="Z7626" t="str">
        <f t="shared" si="470"/>
        <v/>
      </c>
      <c r="AB7626" s="9"/>
      <c r="AC7626" t="s">
        <v>7453</v>
      </c>
      <c r="AD7626">
        <f t="shared" si="468"/>
        <v>0</v>
      </c>
      <c r="AF7626" s="3"/>
      <c r="AH7626" s="9"/>
    </row>
    <row r="7627" spans="1:34" ht="10.95" customHeight="1" outlineLevel="1" x14ac:dyDescent="0.25">
      <c r="A7627" t="s">
        <v>678</v>
      </c>
      <c r="C7627" s="3" t="s">
        <v>12965</v>
      </c>
      <c r="D7627" s="3">
        <v>5660</v>
      </c>
      <c r="E7627" s="9">
        <v>2011</v>
      </c>
      <c r="F7627" s="7" t="s">
        <v>164</v>
      </c>
      <c r="G7627" s="7" t="s">
        <v>5401</v>
      </c>
      <c r="H7627" s="8" t="s">
        <v>7453</v>
      </c>
      <c r="I7627" s="8" t="s">
        <v>7480</v>
      </c>
      <c r="J7627" s="19">
        <v>3</v>
      </c>
      <c r="K7627" s="19" t="s">
        <v>7736</v>
      </c>
      <c r="L7627" s="11">
        <v>0.5</v>
      </c>
      <c r="M7627" s="11"/>
      <c r="N7627" s="24"/>
      <c r="P7627" s="32"/>
      <c r="T7627" s="19"/>
      <c r="U7627" s="3"/>
      <c r="X7627" t="str">
        <f t="shared" si="469"/>
        <v/>
      </c>
      <c r="Z7627" t="str">
        <f t="shared" si="470"/>
        <v/>
      </c>
      <c r="AB7627" s="9"/>
      <c r="AC7627" t="s">
        <v>7453</v>
      </c>
      <c r="AD7627">
        <f t="shared" si="468"/>
        <v>0</v>
      </c>
      <c r="AF7627" s="3"/>
      <c r="AH7627" s="9"/>
    </row>
    <row r="7628" spans="1:34" ht="10.95" customHeight="1" outlineLevel="1" x14ac:dyDescent="0.25">
      <c r="A7628" t="s">
        <v>678</v>
      </c>
      <c r="C7628" s="3" t="s">
        <v>12965</v>
      </c>
      <c r="D7628" s="3" t="s">
        <v>7481</v>
      </c>
      <c r="E7628" s="9">
        <v>2011</v>
      </c>
      <c r="F7628" s="7" t="s">
        <v>755</v>
      </c>
      <c r="G7628" s="7" t="s">
        <v>5401</v>
      </c>
      <c r="H7628" s="8" t="s">
        <v>7453</v>
      </c>
      <c r="I7628" s="8" t="s">
        <v>7480</v>
      </c>
      <c r="J7628" s="19">
        <v>3</v>
      </c>
      <c r="K7628" s="19" t="s">
        <v>7736</v>
      </c>
      <c r="L7628" s="11">
        <v>14</v>
      </c>
      <c r="M7628" s="11"/>
      <c r="N7628" s="24"/>
      <c r="P7628" s="32"/>
      <c r="T7628" s="19"/>
      <c r="U7628" s="3"/>
      <c r="X7628" t="str">
        <f t="shared" si="469"/>
        <v/>
      </c>
      <c r="Z7628">
        <f t="shared" si="470"/>
        <v>1</v>
      </c>
      <c r="AB7628" s="9"/>
      <c r="AC7628" t="s">
        <v>7453</v>
      </c>
      <c r="AD7628">
        <f t="shared" si="468"/>
        <v>0</v>
      </c>
      <c r="AF7628" s="3"/>
      <c r="AH7628" s="9"/>
    </row>
    <row r="7629" spans="1:34" ht="10.95" customHeight="1" outlineLevel="1" x14ac:dyDescent="0.25">
      <c r="A7629" t="s">
        <v>678</v>
      </c>
      <c r="C7629" s="3" t="s">
        <v>12965</v>
      </c>
      <c r="D7629" s="3">
        <v>5726</v>
      </c>
      <c r="E7629" s="9">
        <v>2011</v>
      </c>
      <c r="F7629" s="7" t="s">
        <v>164</v>
      </c>
      <c r="G7629" s="7" t="s">
        <v>5401</v>
      </c>
      <c r="H7629" s="8" t="s">
        <v>5402</v>
      </c>
      <c r="I7629" s="8" t="s">
        <v>7482</v>
      </c>
      <c r="J7629" s="19">
        <v>1</v>
      </c>
      <c r="K7629" s="19" t="s">
        <v>7736</v>
      </c>
      <c r="L7629" s="11">
        <v>0.6</v>
      </c>
      <c r="M7629" s="11"/>
      <c r="N7629" s="24"/>
      <c r="P7629" s="32"/>
      <c r="T7629" s="19"/>
      <c r="U7629" s="3"/>
      <c r="X7629" t="str">
        <f t="shared" si="469"/>
        <v/>
      </c>
      <c r="Z7629" t="str">
        <f t="shared" si="470"/>
        <v/>
      </c>
      <c r="AB7629" s="9"/>
      <c r="AC7629" t="s">
        <v>5402</v>
      </c>
      <c r="AD7629">
        <f t="shared" si="468"/>
        <v>1</v>
      </c>
      <c r="AF7629" s="3"/>
      <c r="AH7629" s="9"/>
    </row>
    <row r="7630" spans="1:34" ht="10.95" customHeight="1" outlineLevel="1" collapsed="1" x14ac:dyDescent="0.25">
      <c r="A7630" t="s">
        <v>678</v>
      </c>
      <c r="C7630" s="3" t="s">
        <v>12965</v>
      </c>
      <c r="D7630" s="3">
        <v>5727</v>
      </c>
      <c r="E7630" s="9">
        <v>2011</v>
      </c>
      <c r="F7630" s="7" t="s">
        <v>164</v>
      </c>
      <c r="G7630" s="7" t="s">
        <v>5401</v>
      </c>
      <c r="H7630" s="8" t="s">
        <v>5402</v>
      </c>
      <c r="I7630" s="8" t="s">
        <v>7482</v>
      </c>
      <c r="J7630" s="19">
        <v>3</v>
      </c>
      <c r="K7630" s="19" t="s">
        <v>7736</v>
      </c>
      <c r="L7630" s="11">
        <v>0.6</v>
      </c>
      <c r="M7630" s="11"/>
      <c r="N7630" s="24"/>
      <c r="P7630" s="32"/>
      <c r="T7630" s="19"/>
      <c r="U7630" s="3"/>
      <c r="X7630" t="str">
        <f t="shared" si="469"/>
        <v/>
      </c>
      <c r="Z7630" t="str">
        <f t="shared" si="470"/>
        <v/>
      </c>
      <c r="AB7630" s="9"/>
      <c r="AC7630" t="s">
        <v>5402</v>
      </c>
      <c r="AD7630">
        <f t="shared" si="468"/>
        <v>1</v>
      </c>
      <c r="AF7630" s="3"/>
      <c r="AH7630" s="9"/>
    </row>
    <row r="7631" spans="1:34" ht="10.95" customHeight="1" outlineLevel="1" x14ac:dyDescent="0.25">
      <c r="A7631" t="s">
        <v>678</v>
      </c>
      <c r="C7631" s="3" t="s">
        <v>12965</v>
      </c>
      <c r="D7631" s="3">
        <v>5728</v>
      </c>
      <c r="E7631" s="9">
        <v>2011</v>
      </c>
      <c r="F7631" s="7" t="s">
        <v>164</v>
      </c>
      <c r="G7631" s="7" t="s">
        <v>5401</v>
      </c>
      <c r="H7631" s="8" t="s">
        <v>5402</v>
      </c>
      <c r="I7631" s="8" t="s">
        <v>7482</v>
      </c>
      <c r="J7631" s="19">
        <v>1</v>
      </c>
      <c r="K7631" s="19" t="s">
        <v>7736</v>
      </c>
      <c r="L7631" s="11">
        <v>0.6</v>
      </c>
      <c r="M7631" s="11"/>
      <c r="N7631" s="24"/>
      <c r="P7631" s="32"/>
      <c r="T7631" s="19"/>
      <c r="U7631" s="3"/>
      <c r="X7631" t="str">
        <f t="shared" si="469"/>
        <v/>
      </c>
      <c r="Z7631" t="str">
        <f t="shared" si="470"/>
        <v/>
      </c>
      <c r="AB7631" s="9"/>
      <c r="AC7631" t="s">
        <v>5402</v>
      </c>
      <c r="AD7631">
        <f t="shared" si="468"/>
        <v>1</v>
      </c>
      <c r="AF7631" s="3"/>
      <c r="AH7631" s="9"/>
    </row>
    <row r="7632" spans="1:34" ht="10.95" customHeight="1" outlineLevel="1" x14ac:dyDescent="0.25">
      <c r="A7632" t="s">
        <v>678</v>
      </c>
      <c r="C7632" s="3" t="s">
        <v>12965</v>
      </c>
      <c r="D7632" s="3">
        <v>5729</v>
      </c>
      <c r="E7632" s="9">
        <v>2011</v>
      </c>
      <c r="F7632" s="7" t="s">
        <v>164</v>
      </c>
      <c r="G7632" s="7" t="s">
        <v>5401</v>
      </c>
      <c r="H7632" s="8" t="s">
        <v>5402</v>
      </c>
      <c r="I7632" s="8" t="s">
        <v>7482</v>
      </c>
      <c r="J7632" s="19">
        <v>3</v>
      </c>
      <c r="K7632" s="19" t="s">
        <v>7736</v>
      </c>
      <c r="L7632" s="11">
        <v>0.6</v>
      </c>
      <c r="M7632" s="11"/>
      <c r="N7632" s="24"/>
      <c r="P7632" s="32"/>
      <c r="T7632" s="19"/>
      <c r="U7632" s="3"/>
      <c r="X7632" t="str">
        <f t="shared" si="469"/>
        <v/>
      </c>
      <c r="Z7632" t="str">
        <f t="shared" si="470"/>
        <v/>
      </c>
      <c r="AB7632" s="9"/>
      <c r="AC7632" t="s">
        <v>5402</v>
      </c>
      <c r="AD7632">
        <f t="shared" si="468"/>
        <v>1</v>
      </c>
      <c r="AF7632" s="3"/>
      <c r="AH7632" s="9"/>
    </row>
    <row r="7633" spans="1:34" ht="10.95" customHeight="1" outlineLevel="1" x14ac:dyDescent="0.25">
      <c r="A7633" t="s">
        <v>678</v>
      </c>
      <c r="C7633" s="3" t="s">
        <v>12965</v>
      </c>
      <c r="D7633" s="3">
        <v>5730</v>
      </c>
      <c r="E7633" s="9">
        <v>2011</v>
      </c>
      <c r="F7633" s="7" t="s">
        <v>164</v>
      </c>
      <c r="G7633" s="7" t="s">
        <v>5401</v>
      </c>
      <c r="H7633" s="8" t="s">
        <v>5402</v>
      </c>
      <c r="I7633" s="8" t="s">
        <v>7482</v>
      </c>
      <c r="J7633" s="19">
        <v>3</v>
      </c>
      <c r="K7633" s="19" t="s">
        <v>7736</v>
      </c>
      <c r="L7633" s="11">
        <v>0.6</v>
      </c>
      <c r="M7633" s="11"/>
      <c r="N7633" s="24"/>
      <c r="P7633" s="32"/>
      <c r="T7633" s="19"/>
      <c r="U7633" s="3"/>
      <c r="X7633" t="str">
        <f t="shared" si="469"/>
        <v/>
      </c>
      <c r="Z7633" t="str">
        <f t="shared" si="470"/>
        <v/>
      </c>
      <c r="AB7633" s="9"/>
      <c r="AC7633" t="s">
        <v>5402</v>
      </c>
      <c r="AD7633">
        <f t="shared" si="468"/>
        <v>1</v>
      </c>
      <c r="AF7633" s="3"/>
      <c r="AH7633" s="9"/>
    </row>
    <row r="7634" spans="1:34" ht="10.95" customHeight="1" outlineLevel="1" x14ac:dyDescent="0.25">
      <c r="A7634" t="s">
        <v>678</v>
      </c>
      <c r="C7634" s="3" t="s">
        <v>12965</v>
      </c>
      <c r="D7634" s="3">
        <v>5731</v>
      </c>
      <c r="E7634" s="9">
        <v>2011</v>
      </c>
      <c r="F7634" s="7" t="s">
        <v>164</v>
      </c>
      <c r="G7634" s="7" t="s">
        <v>5401</v>
      </c>
      <c r="H7634" s="8" t="s">
        <v>5402</v>
      </c>
      <c r="I7634" s="8" t="s">
        <v>7482</v>
      </c>
      <c r="J7634" s="19">
        <v>3</v>
      </c>
      <c r="K7634" s="19" t="s">
        <v>7736</v>
      </c>
      <c r="L7634" s="11">
        <v>0.6</v>
      </c>
      <c r="M7634" s="11"/>
      <c r="N7634" s="24"/>
      <c r="P7634" s="32"/>
      <c r="T7634" s="19"/>
      <c r="U7634" s="3"/>
      <c r="X7634" t="str">
        <f t="shared" si="469"/>
        <v/>
      </c>
      <c r="Z7634" t="str">
        <f t="shared" si="470"/>
        <v/>
      </c>
      <c r="AB7634" s="9"/>
      <c r="AC7634" t="s">
        <v>5402</v>
      </c>
      <c r="AD7634">
        <f t="shared" si="468"/>
        <v>1</v>
      </c>
      <c r="AF7634" s="3"/>
      <c r="AH7634" s="9"/>
    </row>
    <row r="7635" spans="1:34" ht="10.95" customHeight="1" outlineLevel="1" x14ac:dyDescent="0.25">
      <c r="A7635" t="s">
        <v>678</v>
      </c>
      <c r="C7635" s="3" t="s">
        <v>12965</v>
      </c>
      <c r="D7635" s="3">
        <v>5732</v>
      </c>
      <c r="E7635" s="9">
        <v>2011</v>
      </c>
      <c r="F7635" s="7" t="s">
        <v>164</v>
      </c>
      <c r="G7635" s="7" t="s">
        <v>5401</v>
      </c>
      <c r="H7635" s="8" t="s">
        <v>5402</v>
      </c>
      <c r="I7635" s="8" t="s">
        <v>7482</v>
      </c>
      <c r="J7635" s="19">
        <v>1</v>
      </c>
      <c r="K7635" s="19" t="s">
        <v>7736</v>
      </c>
      <c r="L7635" s="11">
        <v>0.6</v>
      </c>
      <c r="M7635" s="11"/>
      <c r="N7635" s="24"/>
      <c r="P7635" s="32"/>
      <c r="T7635" s="19"/>
      <c r="U7635" s="3"/>
      <c r="X7635" t="str">
        <f t="shared" si="469"/>
        <v/>
      </c>
      <c r="Z7635" t="str">
        <f t="shared" si="470"/>
        <v/>
      </c>
      <c r="AB7635" s="9"/>
      <c r="AC7635" t="s">
        <v>5402</v>
      </c>
      <c r="AD7635">
        <f t="shared" si="468"/>
        <v>1</v>
      </c>
      <c r="AF7635" s="3"/>
      <c r="AH7635" s="9"/>
    </row>
    <row r="7636" spans="1:34" ht="10.95" customHeight="1" outlineLevel="1" x14ac:dyDescent="0.25">
      <c r="A7636" t="s">
        <v>678</v>
      </c>
      <c r="C7636" s="3" t="s">
        <v>12965</v>
      </c>
      <c r="D7636" s="3">
        <v>5733</v>
      </c>
      <c r="E7636" s="9">
        <v>2011</v>
      </c>
      <c r="F7636" s="7" t="s">
        <v>164</v>
      </c>
      <c r="G7636" s="7" t="s">
        <v>5401</v>
      </c>
      <c r="H7636" s="8" t="s">
        <v>5402</v>
      </c>
      <c r="I7636" s="8" t="s">
        <v>7482</v>
      </c>
      <c r="J7636" s="19">
        <v>1</v>
      </c>
      <c r="K7636" s="19" t="s">
        <v>7736</v>
      </c>
      <c r="L7636" s="11">
        <v>0.6</v>
      </c>
      <c r="M7636" s="11"/>
      <c r="N7636" s="24"/>
      <c r="P7636" s="32"/>
      <c r="T7636" s="19"/>
      <c r="U7636" s="3"/>
      <c r="X7636" t="str">
        <f t="shared" si="469"/>
        <v/>
      </c>
      <c r="Z7636" t="str">
        <f t="shared" si="470"/>
        <v/>
      </c>
      <c r="AB7636" s="9"/>
      <c r="AC7636" t="s">
        <v>5402</v>
      </c>
      <c r="AD7636">
        <f t="shared" si="468"/>
        <v>1</v>
      </c>
      <c r="AF7636" s="3"/>
      <c r="AH7636" s="9"/>
    </row>
    <row r="7637" spans="1:34" ht="10.95" customHeight="1" outlineLevel="1" x14ac:dyDescent="0.25">
      <c r="A7637" t="s">
        <v>678</v>
      </c>
      <c r="C7637" s="3" t="s">
        <v>12965</v>
      </c>
      <c r="D7637" s="3">
        <v>5734</v>
      </c>
      <c r="E7637" s="9">
        <v>2011</v>
      </c>
      <c r="F7637" s="7" t="s">
        <v>164</v>
      </c>
      <c r="G7637" s="7" t="s">
        <v>5401</v>
      </c>
      <c r="H7637" s="8" t="s">
        <v>5402</v>
      </c>
      <c r="I7637" s="8" t="s">
        <v>7482</v>
      </c>
      <c r="J7637" s="19">
        <v>3</v>
      </c>
      <c r="K7637" s="19" t="s">
        <v>7736</v>
      </c>
      <c r="L7637" s="11">
        <v>0.6</v>
      </c>
      <c r="M7637" s="11"/>
      <c r="N7637" s="24"/>
      <c r="P7637" s="32"/>
      <c r="T7637" s="19"/>
      <c r="U7637" s="3"/>
      <c r="X7637" t="str">
        <f t="shared" si="469"/>
        <v/>
      </c>
      <c r="Z7637" t="str">
        <f t="shared" si="470"/>
        <v/>
      </c>
      <c r="AB7637" s="9"/>
      <c r="AC7637" t="s">
        <v>5402</v>
      </c>
      <c r="AD7637">
        <f t="shared" si="468"/>
        <v>1</v>
      </c>
      <c r="AF7637" s="3"/>
      <c r="AH7637" s="9"/>
    </row>
    <row r="7638" spans="1:34" ht="10.95" customHeight="1" outlineLevel="1" x14ac:dyDescent="0.25">
      <c r="A7638" t="s">
        <v>678</v>
      </c>
      <c r="C7638" s="3" t="s">
        <v>12965</v>
      </c>
      <c r="D7638" s="3">
        <v>5735</v>
      </c>
      <c r="E7638" s="9">
        <v>2011</v>
      </c>
      <c r="F7638" s="7" t="s">
        <v>164</v>
      </c>
      <c r="G7638" s="7" t="s">
        <v>5401</v>
      </c>
      <c r="H7638" s="8" t="s">
        <v>5402</v>
      </c>
      <c r="I7638" s="8" t="s">
        <v>7482</v>
      </c>
      <c r="J7638" s="19">
        <v>3</v>
      </c>
      <c r="K7638" s="19" t="s">
        <v>7736</v>
      </c>
      <c r="L7638" s="11">
        <v>0.6</v>
      </c>
      <c r="M7638" s="11"/>
      <c r="N7638" s="24"/>
      <c r="P7638" s="32"/>
      <c r="T7638" s="19"/>
      <c r="U7638" s="3"/>
      <c r="X7638" t="str">
        <f t="shared" si="469"/>
        <v/>
      </c>
      <c r="Z7638" t="str">
        <f t="shared" si="470"/>
        <v/>
      </c>
      <c r="AB7638" s="9"/>
      <c r="AC7638" t="s">
        <v>5402</v>
      </c>
      <c r="AD7638">
        <f t="shared" si="468"/>
        <v>1</v>
      </c>
      <c r="AF7638" s="3"/>
      <c r="AH7638" s="9"/>
    </row>
    <row r="7639" spans="1:34" ht="10.95" customHeight="1" outlineLevel="1" x14ac:dyDescent="0.25">
      <c r="A7639" t="s">
        <v>678</v>
      </c>
      <c r="C7639" s="3" t="s">
        <v>12965</v>
      </c>
      <c r="D7639" s="3" t="s">
        <v>7483</v>
      </c>
      <c r="E7639" s="9">
        <v>2011</v>
      </c>
      <c r="F7639" s="7" t="s">
        <v>755</v>
      </c>
      <c r="G7639" s="7" t="s">
        <v>5401</v>
      </c>
      <c r="H7639" s="8" t="s">
        <v>5402</v>
      </c>
      <c r="I7639" s="8" t="s">
        <v>7482</v>
      </c>
      <c r="J7639" s="19">
        <v>1</v>
      </c>
      <c r="K7639" s="19" t="s">
        <v>7736</v>
      </c>
      <c r="L7639" s="11">
        <v>18</v>
      </c>
      <c r="M7639" s="11"/>
      <c r="N7639" s="24"/>
      <c r="P7639" s="32"/>
      <c r="T7639" s="19"/>
      <c r="U7639" s="3"/>
      <c r="X7639" t="str">
        <f t="shared" si="469"/>
        <v/>
      </c>
      <c r="Z7639">
        <f t="shared" si="470"/>
        <v>1</v>
      </c>
      <c r="AB7639" s="9"/>
      <c r="AC7639" t="s">
        <v>5402</v>
      </c>
      <c r="AD7639">
        <f t="shared" ref="AD7639:AD7702" si="471">COUNTIF(H7639,"*Fuji*")</f>
        <v>1</v>
      </c>
      <c r="AF7639" s="3"/>
      <c r="AH7639" s="9"/>
    </row>
    <row r="7640" spans="1:34" ht="10.95" customHeight="1" outlineLevel="1" x14ac:dyDescent="0.25">
      <c r="A7640" t="s">
        <v>678</v>
      </c>
      <c r="C7640" s="3" t="s">
        <v>12965</v>
      </c>
      <c r="D7640" s="3">
        <v>5740</v>
      </c>
      <c r="E7640" s="9">
        <v>2011</v>
      </c>
      <c r="F7640" s="7" t="s">
        <v>164</v>
      </c>
      <c r="G7640" s="7" t="s">
        <v>5401</v>
      </c>
      <c r="H7640" s="8" t="s">
        <v>5402</v>
      </c>
      <c r="I7640" s="8" t="s">
        <v>7484</v>
      </c>
      <c r="J7640" s="19">
        <v>1</v>
      </c>
      <c r="K7640" s="19" t="s">
        <v>7736</v>
      </c>
      <c r="L7640" s="11">
        <v>0.4</v>
      </c>
      <c r="M7640" s="11"/>
      <c r="N7640" s="24"/>
      <c r="P7640" s="32"/>
      <c r="T7640" s="19"/>
      <c r="U7640" s="3"/>
      <c r="X7640" t="str">
        <f t="shared" si="469"/>
        <v/>
      </c>
      <c r="Z7640" t="str">
        <f t="shared" si="470"/>
        <v/>
      </c>
      <c r="AB7640" s="9"/>
      <c r="AC7640" t="s">
        <v>5402</v>
      </c>
      <c r="AD7640">
        <f t="shared" si="471"/>
        <v>1</v>
      </c>
      <c r="AF7640" s="3"/>
      <c r="AH7640" s="9"/>
    </row>
    <row r="7641" spans="1:34" ht="10.95" customHeight="1" outlineLevel="1" x14ac:dyDescent="0.25">
      <c r="A7641" t="s">
        <v>678</v>
      </c>
      <c r="C7641" s="3" t="s">
        <v>12965</v>
      </c>
      <c r="D7641" s="3" t="s">
        <v>7485</v>
      </c>
      <c r="E7641" s="9">
        <v>2011</v>
      </c>
      <c r="F7641" s="7" t="s">
        <v>755</v>
      </c>
      <c r="G7641" s="7" t="s">
        <v>5401</v>
      </c>
      <c r="H7641" s="8" t="s">
        <v>5402</v>
      </c>
      <c r="I7641" s="8" t="s">
        <v>7484</v>
      </c>
      <c r="J7641" s="19">
        <v>3</v>
      </c>
      <c r="K7641" s="19" t="s">
        <v>7738</v>
      </c>
      <c r="L7641" s="11"/>
      <c r="M7641" s="11"/>
      <c r="N7641" s="24"/>
      <c r="P7641" s="32"/>
      <c r="T7641" s="19"/>
      <c r="U7641" s="3"/>
      <c r="X7641" t="str">
        <f t="shared" si="469"/>
        <v/>
      </c>
      <c r="Z7641">
        <f t="shared" si="470"/>
        <v>1</v>
      </c>
      <c r="AB7641" s="9"/>
      <c r="AC7641" t="s">
        <v>5402</v>
      </c>
      <c r="AD7641">
        <f t="shared" si="471"/>
        <v>1</v>
      </c>
      <c r="AF7641" s="3"/>
      <c r="AH7641" s="9"/>
    </row>
    <row r="7642" spans="1:34" ht="10.95" customHeight="1" outlineLevel="1" x14ac:dyDescent="0.25">
      <c r="A7642" t="s">
        <v>678</v>
      </c>
      <c r="C7642" s="3" t="s">
        <v>12965</v>
      </c>
      <c r="D7642" s="3" t="s">
        <v>7487</v>
      </c>
      <c r="E7642" s="9">
        <v>2011</v>
      </c>
      <c r="F7642" s="7" t="s">
        <v>755</v>
      </c>
      <c r="G7642" s="7" t="s">
        <v>5401</v>
      </c>
      <c r="H7642" s="8" t="s">
        <v>5402</v>
      </c>
      <c r="I7642" s="8" t="s">
        <v>7486</v>
      </c>
      <c r="J7642" s="19">
        <v>1</v>
      </c>
      <c r="K7642" s="19" t="s">
        <v>7736</v>
      </c>
      <c r="L7642" s="11">
        <v>30</v>
      </c>
      <c r="M7642" s="11"/>
      <c r="N7642" s="24"/>
      <c r="P7642" s="32"/>
      <c r="T7642" s="19"/>
      <c r="U7642" s="3"/>
      <c r="X7642" t="str">
        <f t="shared" si="469"/>
        <v/>
      </c>
      <c r="Z7642">
        <f t="shared" si="470"/>
        <v>1</v>
      </c>
      <c r="AB7642" s="9"/>
      <c r="AC7642" t="s">
        <v>5402</v>
      </c>
      <c r="AD7642">
        <f t="shared" si="471"/>
        <v>1</v>
      </c>
      <c r="AF7642" s="3"/>
      <c r="AH7642" s="9"/>
    </row>
    <row r="7643" spans="1:34" ht="10.95" customHeight="1" outlineLevel="1" x14ac:dyDescent="0.25">
      <c r="A7643" t="s">
        <v>678</v>
      </c>
      <c r="C7643" s="3" t="s">
        <v>12965</v>
      </c>
      <c r="D7643" s="3">
        <v>5756</v>
      </c>
      <c r="E7643" s="9">
        <v>2011</v>
      </c>
      <c r="F7643" s="7" t="s">
        <v>164</v>
      </c>
      <c r="G7643" s="7" t="s">
        <v>5401</v>
      </c>
      <c r="H7643" s="8" t="s">
        <v>5402</v>
      </c>
      <c r="I7643" s="8" t="s">
        <v>7488</v>
      </c>
      <c r="J7643" s="19">
        <v>3</v>
      </c>
      <c r="K7643" s="19" t="s">
        <v>7736</v>
      </c>
      <c r="L7643" s="11">
        <v>0.8</v>
      </c>
      <c r="M7643" s="11"/>
      <c r="N7643" s="24"/>
      <c r="P7643" s="32"/>
      <c r="T7643" s="19"/>
      <c r="U7643" s="3"/>
      <c r="X7643" t="str">
        <f t="shared" si="469"/>
        <v/>
      </c>
      <c r="Z7643" t="str">
        <f t="shared" si="470"/>
        <v/>
      </c>
      <c r="AB7643" s="9"/>
      <c r="AC7643" t="s">
        <v>5402</v>
      </c>
      <c r="AD7643">
        <f t="shared" si="471"/>
        <v>1</v>
      </c>
      <c r="AF7643" s="3"/>
      <c r="AH7643" s="9"/>
    </row>
    <row r="7644" spans="1:34" ht="10.95" customHeight="1" outlineLevel="1" x14ac:dyDescent="0.25">
      <c r="A7644" t="s">
        <v>678</v>
      </c>
      <c r="C7644" s="3" t="s">
        <v>12965</v>
      </c>
      <c r="D7644" s="3" t="s">
        <v>7489</v>
      </c>
      <c r="E7644" s="9">
        <v>2011</v>
      </c>
      <c r="F7644" s="7" t="s">
        <v>755</v>
      </c>
      <c r="G7644" s="7" t="s">
        <v>5401</v>
      </c>
      <c r="H7644" s="8" t="s">
        <v>5402</v>
      </c>
      <c r="I7644" s="8" t="s">
        <v>7488</v>
      </c>
      <c r="J7644" s="19">
        <v>3</v>
      </c>
      <c r="K7644" s="19" t="s">
        <v>7736</v>
      </c>
      <c r="L7644" s="11">
        <v>14</v>
      </c>
      <c r="M7644" s="11"/>
      <c r="N7644" s="24"/>
      <c r="P7644" s="32"/>
      <c r="T7644" s="19"/>
      <c r="U7644" s="3"/>
      <c r="X7644" t="str">
        <f t="shared" si="469"/>
        <v/>
      </c>
      <c r="Z7644">
        <f t="shared" si="470"/>
        <v>1</v>
      </c>
      <c r="AB7644" s="9"/>
      <c r="AC7644" t="s">
        <v>5402</v>
      </c>
      <c r="AD7644">
        <f t="shared" si="471"/>
        <v>1</v>
      </c>
      <c r="AF7644" s="3"/>
      <c r="AH7644" s="9"/>
    </row>
    <row r="7645" spans="1:34" ht="10.95" customHeight="1" outlineLevel="1" x14ac:dyDescent="0.25">
      <c r="A7645" t="s">
        <v>678</v>
      </c>
      <c r="C7645" s="3" t="s">
        <v>12965</v>
      </c>
      <c r="D7645" s="3">
        <v>5768</v>
      </c>
      <c r="E7645" s="9">
        <v>2011</v>
      </c>
      <c r="F7645" s="7" t="s">
        <v>164</v>
      </c>
      <c r="G7645" s="7" t="s">
        <v>5401</v>
      </c>
      <c r="H7645" s="8" t="s">
        <v>5402</v>
      </c>
      <c r="I7645" s="8" t="s">
        <v>7490</v>
      </c>
      <c r="J7645" s="19">
        <v>1</v>
      </c>
      <c r="K7645" s="19" t="s">
        <v>7736</v>
      </c>
      <c r="L7645" s="11">
        <v>0.6</v>
      </c>
      <c r="M7645" s="11"/>
      <c r="N7645" s="24"/>
      <c r="P7645" s="32"/>
      <c r="T7645" s="19"/>
      <c r="U7645" s="3"/>
      <c r="X7645" t="str">
        <f t="shared" si="469"/>
        <v/>
      </c>
      <c r="Z7645" t="str">
        <f t="shared" si="470"/>
        <v/>
      </c>
      <c r="AB7645" s="9"/>
      <c r="AC7645" t="s">
        <v>5402</v>
      </c>
      <c r="AD7645">
        <f t="shared" si="471"/>
        <v>1</v>
      </c>
      <c r="AF7645" s="3"/>
      <c r="AH7645" s="9"/>
    </row>
    <row r="7646" spans="1:34" ht="10.95" customHeight="1" outlineLevel="1" x14ac:dyDescent="0.25">
      <c r="A7646" t="s">
        <v>678</v>
      </c>
      <c r="C7646" s="3" t="s">
        <v>12965</v>
      </c>
      <c r="D7646" s="3" t="s">
        <v>7491</v>
      </c>
      <c r="E7646" s="9">
        <v>2011</v>
      </c>
      <c r="F7646" s="7" t="s">
        <v>755</v>
      </c>
      <c r="G7646" s="7" t="s">
        <v>5401</v>
      </c>
      <c r="H7646" s="8" t="s">
        <v>5402</v>
      </c>
      <c r="I7646" s="8" t="s">
        <v>7490</v>
      </c>
      <c r="J7646" s="19">
        <v>3</v>
      </c>
      <c r="K7646" s="19" t="s">
        <v>7738</v>
      </c>
      <c r="L7646" s="11"/>
      <c r="M7646" s="11"/>
      <c r="N7646" s="24"/>
      <c r="P7646" s="32"/>
      <c r="T7646" s="19"/>
      <c r="U7646" s="3"/>
      <c r="X7646" t="str">
        <f t="shared" si="469"/>
        <v/>
      </c>
      <c r="Z7646">
        <f t="shared" si="470"/>
        <v>1</v>
      </c>
      <c r="AB7646" s="9"/>
      <c r="AC7646" t="s">
        <v>5402</v>
      </c>
      <c r="AD7646">
        <f t="shared" si="471"/>
        <v>1</v>
      </c>
      <c r="AF7646" s="3"/>
      <c r="AH7646" s="9"/>
    </row>
    <row r="7647" spans="1:34" ht="10.95" customHeight="1" outlineLevel="1" x14ac:dyDescent="0.25">
      <c r="A7647" t="s">
        <v>678</v>
      </c>
      <c r="C7647" s="3" t="s">
        <v>12965</v>
      </c>
      <c r="D7647" s="3">
        <v>5789</v>
      </c>
      <c r="E7647" s="9">
        <v>2011</v>
      </c>
      <c r="F7647" s="7" t="s">
        <v>164</v>
      </c>
      <c r="G7647" s="7" t="s">
        <v>5401</v>
      </c>
      <c r="H7647" s="8" t="s">
        <v>7453</v>
      </c>
      <c r="I7647" s="8" t="s">
        <v>7492</v>
      </c>
      <c r="J7647" s="19">
        <v>3</v>
      </c>
      <c r="K7647" s="19" t="s">
        <v>7736</v>
      </c>
      <c r="L7647" s="11">
        <v>0.5</v>
      </c>
      <c r="M7647" s="11"/>
      <c r="N7647" s="24"/>
      <c r="P7647" s="32"/>
      <c r="T7647" s="19"/>
      <c r="U7647" s="3"/>
      <c r="X7647" t="str">
        <f t="shared" si="469"/>
        <v/>
      </c>
      <c r="Z7647" t="str">
        <f t="shared" si="470"/>
        <v/>
      </c>
      <c r="AB7647" s="9"/>
      <c r="AC7647" t="s">
        <v>7453</v>
      </c>
      <c r="AD7647">
        <f t="shared" si="471"/>
        <v>0</v>
      </c>
      <c r="AF7647" s="3"/>
      <c r="AH7647" s="9"/>
    </row>
    <row r="7648" spans="1:34" ht="10.95" customHeight="1" outlineLevel="1" x14ac:dyDescent="0.25">
      <c r="A7648" t="s">
        <v>678</v>
      </c>
      <c r="C7648" s="3" t="s">
        <v>12965</v>
      </c>
      <c r="D7648" s="3" t="s">
        <v>7493</v>
      </c>
      <c r="E7648" s="9">
        <v>2011</v>
      </c>
      <c r="F7648" s="7" t="s">
        <v>755</v>
      </c>
      <c r="G7648" s="7" t="s">
        <v>5401</v>
      </c>
      <c r="H7648" s="8" t="s">
        <v>7453</v>
      </c>
      <c r="I7648" s="8" t="s">
        <v>7492</v>
      </c>
      <c r="J7648" s="19">
        <v>3</v>
      </c>
      <c r="K7648" s="19" t="s">
        <v>7736</v>
      </c>
      <c r="L7648" s="11">
        <v>14</v>
      </c>
      <c r="M7648" s="11"/>
      <c r="N7648" s="24"/>
      <c r="P7648" s="32"/>
      <c r="T7648" s="19"/>
      <c r="U7648" s="3"/>
      <c r="X7648" t="str">
        <f t="shared" si="469"/>
        <v/>
      </c>
      <c r="Z7648">
        <f t="shared" si="470"/>
        <v>1</v>
      </c>
      <c r="AB7648" s="9"/>
      <c r="AC7648" t="s">
        <v>7453</v>
      </c>
      <c r="AD7648">
        <f t="shared" si="471"/>
        <v>0</v>
      </c>
      <c r="AF7648" s="3"/>
      <c r="AH7648" s="9"/>
    </row>
    <row r="7649" spans="1:34" ht="10.95" customHeight="1" outlineLevel="1" x14ac:dyDescent="0.25">
      <c r="A7649" t="s">
        <v>678</v>
      </c>
      <c r="C7649" s="3" t="s">
        <v>12965</v>
      </c>
      <c r="D7649" s="3">
        <v>5798</v>
      </c>
      <c r="E7649" s="9">
        <v>2011</v>
      </c>
      <c r="F7649" s="7" t="s">
        <v>164</v>
      </c>
      <c r="G7649" s="7" t="s">
        <v>5401</v>
      </c>
      <c r="H7649" s="8" t="s">
        <v>5402</v>
      </c>
      <c r="I7649" s="8" t="s">
        <v>7494</v>
      </c>
      <c r="J7649" s="19">
        <v>1</v>
      </c>
      <c r="K7649" s="19" t="s">
        <v>7736</v>
      </c>
      <c r="L7649" s="11">
        <v>0.5</v>
      </c>
      <c r="M7649" s="11"/>
      <c r="N7649" s="24"/>
      <c r="P7649" s="32"/>
      <c r="T7649" s="19"/>
      <c r="U7649" s="3"/>
      <c r="X7649" t="str">
        <f t="shared" si="469"/>
        <v/>
      </c>
      <c r="Z7649" t="str">
        <f t="shared" si="470"/>
        <v/>
      </c>
      <c r="AB7649" s="9"/>
      <c r="AC7649" t="s">
        <v>5402</v>
      </c>
      <c r="AD7649">
        <f t="shared" si="471"/>
        <v>1</v>
      </c>
      <c r="AF7649" s="3"/>
      <c r="AH7649" s="9"/>
    </row>
    <row r="7650" spans="1:34" ht="10.95" customHeight="1" outlineLevel="1" x14ac:dyDescent="0.25">
      <c r="A7650" t="s">
        <v>678</v>
      </c>
      <c r="C7650" s="3" t="s">
        <v>12965</v>
      </c>
      <c r="D7650" s="3">
        <v>5799</v>
      </c>
      <c r="E7650" s="9">
        <v>2011</v>
      </c>
      <c r="F7650" s="7" t="s">
        <v>164</v>
      </c>
      <c r="G7650" s="7" t="s">
        <v>5401</v>
      </c>
      <c r="H7650" s="8" t="s">
        <v>6872</v>
      </c>
      <c r="I7650" s="8" t="s">
        <v>7494</v>
      </c>
      <c r="J7650" s="19">
        <v>3</v>
      </c>
      <c r="K7650" s="19" t="s">
        <v>7736</v>
      </c>
      <c r="L7650" s="11">
        <v>0.5</v>
      </c>
      <c r="M7650" s="11"/>
      <c r="N7650" s="24"/>
      <c r="P7650" s="32"/>
      <c r="T7650" s="19"/>
      <c r="U7650" s="3"/>
      <c r="X7650" t="str">
        <f t="shared" si="469"/>
        <v/>
      </c>
      <c r="Z7650" t="str">
        <f t="shared" si="470"/>
        <v/>
      </c>
      <c r="AB7650" s="9"/>
      <c r="AC7650" t="s">
        <v>6872</v>
      </c>
      <c r="AD7650">
        <f t="shared" si="471"/>
        <v>0</v>
      </c>
      <c r="AF7650" s="3"/>
      <c r="AH7650" s="9"/>
    </row>
    <row r="7651" spans="1:34" ht="10.95" customHeight="1" outlineLevel="1" x14ac:dyDescent="0.25">
      <c r="A7651" t="s">
        <v>678</v>
      </c>
      <c r="C7651" s="3" t="s">
        <v>12965</v>
      </c>
      <c r="D7651" s="3">
        <v>5800</v>
      </c>
      <c r="E7651" s="9">
        <v>2011</v>
      </c>
      <c r="F7651" s="7" t="s">
        <v>164</v>
      </c>
      <c r="G7651" s="7" t="s">
        <v>5401</v>
      </c>
      <c r="H7651" s="8" t="s">
        <v>6872</v>
      </c>
      <c r="I7651" s="8" t="s">
        <v>7494</v>
      </c>
      <c r="J7651" s="19">
        <v>3</v>
      </c>
      <c r="K7651" s="19" t="s">
        <v>7736</v>
      </c>
      <c r="L7651" s="11">
        <v>0.5</v>
      </c>
      <c r="M7651" s="11"/>
      <c r="N7651" s="24"/>
      <c r="P7651" s="32"/>
      <c r="T7651" s="19"/>
      <c r="U7651" s="3"/>
      <c r="X7651" t="str">
        <f t="shared" si="469"/>
        <v/>
      </c>
      <c r="Z7651" t="str">
        <f t="shared" si="470"/>
        <v/>
      </c>
      <c r="AB7651" s="9"/>
      <c r="AC7651" t="s">
        <v>6872</v>
      </c>
      <c r="AD7651">
        <f t="shared" si="471"/>
        <v>0</v>
      </c>
      <c r="AF7651" s="3"/>
      <c r="AH7651" s="9"/>
    </row>
    <row r="7652" spans="1:34" ht="10.95" customHeight="1" outlineLevel="1" x14ac:dyDescent="0.25">
      <c r="A7652" t="s">
        <v>678</v>
      </c>
      <c r="C7652" s="3" t="s">
        <v>12965</v>
      </c>
      <c r="D7652" s="3">
        <v>5801</v>
      </c>
      <c r="E7652" s="9">
        <v>2011</v>
      </c>
      <c r="F7652" s="7" t="s">
        <v>164</v>
      </c>
      <c r="G7652" s="7" t="s">
        <v>5401</v>
      </c>
      <c r="H7652" s="8" t="s">
        <v>6872</v>
      </c>
      <c r="I7652" s="8" t="s">
        <v>7494</v>
      </c>
      <c r="J7652" s="19">
        <v>3</v>
      </c>
      <c r="K7652" s="19" t="s">
        <v>7736</v>
      </c>
      <c r="L7652" s="11">
        <v>0.5</v>
      </c>
      <c r="M7652" s="11"/>
      <c r="N7652" s="24"/>
      <c r="P7652" s="32"/>
      <c r="T7652" s="19"/>
      <c r="U7652" s="3"/>
      <c r="X7652" t="str">
        <f t="shared" si="469"/>
        <v/>
      </c>
      <c r="Z7652" t="str">
        <f t="shared" si="470"/>
        <v/>
      </c>
      <c r="AB7652" s="9"/>
      <c r="AC7652" t="s">
        <v>6872</v>
      </c>
      <c r="AD7652">
        <f t="shared" si="471"/>
        <v>0</v>
      </c>
      <c r="AF7652" s="3"/>
      <c r="AH7652" s="9"/>
    </row>
    <row r="7653" spans="1:34" ht="10.95" customHeight="1" outlineLevel="1" x14ac:dyDescent="0.25">
      <c r="A7653" t="s">
        <v>678</v>
      </c>
      <c r="C7653" s="3" t="s">
        <v>12965</v>
      </c>
      <c r="D7653" s="3">
        <v>5802</v>
      </c>
      <c r="E7653" s="9">
        <v>2011</v>
      </c>
      <c r="F7653" s="7" t="s">
        <v>164</v>
      </c>
      <c r="G7653" s="7" t="s">
        <v>5401</v>
      </c>
      <c r="H7653" s="8" t="s">
        <v>6872</v>
      </c>
      <c r="I7653" s="8" t="s">
        <v>7494</v>
      </c>
      <c r="J7653" s="19">
        <v>3</v>
      </c>
      <c r="K7653" s="19" t="s">
        <v>7736</v>
      </c>
      <c r="L7653" s="11">
        <v>0.5</v>
      </c>
      <c r="M7653" s="11"/>
      <c r="N7653" s="24"/>
      <c r="P7653" s="32"/>
      <c r="T7653" s="19"/>
      <c r="U7653" s="3"/>
      <c r="X7653" t="str">
        <f t="shared" si="469"/>
        <v/>
      </c>
      <c r="Z7653" t="str">
        <f t="shared" si="470"/>
        <v/>
      </c>
      <c r="AB7653" s="9"/>
      <c r="AC7653" t="s">
        <v>6872</v>
      </c>
      <c r="AD7653">
        <f t="shared" si="471"/>
        <v>0</v>
      </c>
      <c r="AF7653" s="3"/>
      <c r="AH7653" s="9"/>
    </row>
    <row r="7654" spans="1:34" ht="10.95" customHeight="1" outlineLevel="1" x14ac:dyDescent="0.25">
      <c r="A7654" t="s">
        <v>678</v>
      </c>
      <c r="C7654" s="3" t="s">
        <v>12965</v>
      </c>
      <c r="D7654" s="3">
        <v>5803</v>
      </c>
      <c r="E7654" s="9">
        <v>2011</v>
      </c>
      <c r="F7654" s="7" t="s">
        <v>164</v>
      </c>
      <c r="G7654" s="7" t="s">
        <v>5401</v>
      </c>
      <c r="H7654" s="8" t="s">
        <v>6872</v>
      </c>
      <c r="I7654" s="8" t="s">
        <v>7494</v>
      </c>
      <c r="J7654" s="19">
        <v>3</v>
      </c>
      <c r="K7654" s="19" t="s">
        <v>7736</v>
      </c>
      <c r="L7654" s="11">
        <v>0.5</v>
      </c>
      <c r="M7654" s="11"/>
      <c r="N7654" s="24"/>
      <c r="P7654" s="32"/>
      <c r="T7654" s="19"/>
      <c r="U7654" s="3"/>
      <c r="X7654" t="str">
        <f t="shared" si="469"/>
        <v/>
      </c>
      <c r="Z7654" t="str">
        <f t="shared" si="470"/>
        <v/>
      </c>
      <c r="AB7654" s="9"/>
      <c r="AC7654" t="s">
        <v>6872</v>
      </c>
      <c r="AD7654">
        <f t="shared" si="471"/>
        <v>0</v>
      </c>
      <c r="AF7654" s="3"/>
      <c r="AH7654" s="9"/>
    </row>
    <row r="7655" spans="1:34" ht="10.95" customHeight="1" outlineLevel="1" x14ac:dyDescent="0.25">
      <c r="A7655" t="s">
        <v>678</v>
      </c>
      <c r="C7655" s="3" t="s">
        <v>12965</v>
      </c>
      <c r="D7655" s="3">
        <v>5804</v>
      </c>
      <c r="E7655" s="9">
        <v>2011</v>
      </c>
      <c r="F7655" s="7" t="s">
        <v>164</v>
      </c>
      <c r="G7655" s="7" t="s">
        <v>5401</v>
      </c>
      <c r="H7655" s="8" t="s">
        <v>6872</v>
      </c>
      <c r="I7655" s="8" t="s">
        <v>7494</v>
      </c>
      <c r="J7655" s="19">
        <v>3</v>
      </c>
      <c r="K7655" s="19" t="s">
        <v>7736</v>
      </c>
      <c r="L7655" s="11">
        <v>0.5</v>
      </c>
      <c r="M7655" s="11"/>
      <c r="N7655" s="24"/>
      <c r="P7655" s="32"/>
      <c r="T7655" s="19"/>
      <c r="U7655" s="3"/>
      <c r="X7655" t="str">
        <f t="shared" si="469"/>
        <v/>
      </c>
      <c r="Z7655" t="str">
        <f t="shared" si="470"/>
        <v/>
      </c>
      <c r="AB7655" s="9"/>
      <c r="AC7655" t="s">
        <v>6872</v>
      </c>
      <c r="AD7655">
        <f t="shared" si="471"/>
        <v>0</v>
      </c>
      <c r="AF7655" s="3"/>
      <c r="AH7655" s="9"/>
    </row>
    <row r="7656" spans="1:34" ht="10.95" customHeight="1" outlineLevel="1" x14ac:dyDescent="0.25">
      <c r="A7656" t="s">
        <v>678</v>
      </c>
      <c r="C7656" s="3" t="s">
        <v>12965</v>
      </c>
      <c r="D7656" s="3">
        <v>5805</v>
      </c>
      <c r="E7656" s="9">
        <v>2011</v>
      </c>
      <c r="F7656" s="7" t="s">
        <v>164</v>
      </c>
      <c r="G7656" s="7" t="s">
        <v>5401</v>
      </c>
      <c r="H7656" s="8" t="s">
        <v>6872</v>
      </c>
      <c r="I7656" s="8" t="s">
        <v>7494</v>
      </c>
      <c r="J7656" s="19">
        <v>3</v>
      </c>
      <c r="K7656" s="19" t="s">
        <v>7736</v>
      </c>
      <c r="L7656" s="11">
        <v>0.5</v>
      </c>
      <c r="M7656" s="11"/>
      <c r="N7656" s="24"/>
      <c r="P7656" s="32"/>
      <c r="T7656" s="19"/>
      <c r="U7656" s="3"/>
      <c r="X7656" t="str">
        <f t="shared" si="469"/>
        <v/>
      </c>
      <c r="Z7656" t="str">
        <f t="shared" si="470"/>
        <v/>
      </c>
      <c r="AB7656" s="9"/>
      <c r="AC7656" t="s">
        <v>6872</v>
      </c>
      <c r="AD7656">
        <f t="shared" si="471"/>
        <v>0</v>
      </c>
      <c r="AF7656" s="3"/>
      <c r="AH7656" s="9"/>
    </row>
    <row r="7657" spans="1:34" ht="10.95" customHeight="1" outlineLevel="1" x14ac:dyDescent="0.25">
      <c r="A7657" t="s">
        <v>678</v>
      </c>
      <c r="C7657" s="3" t="s">
        <v>12965</v>
      </c>
      <c r="D7657" s="3">
        <v>5806</v>
      </c>
      <c r="E7657" s="9">
        <v>2011</v>
      </c>
      <c r="F7657" s="7" t="s">
        <v>164</v>
      </c>
      <c r="G7657" s="7" t="s">
        <v>5401</v>
      </c>
      <c r="H7657" s="8" t="s">
        <v>6872</v>
      </c>
      <c r="I7657" s="8" t="s">
        <v>7494</v>
      </c>
      <c r="J7657" s="19">
        <v>3</v>
      </c>
      <c r="K7657" s="19" t="s">
        <v>7736</v>
      </c>
      <c r="L7657" s="11">
        <v>0.5</v>
      </c>
      <c r="M7657" s="11"/>
      <c r="N7657" s="24"/>
      <c r="P7657" s="32"/>
      <c r="T7657" s="19"/>
      <c r="U7657" s="3"/>
      <c r="X7657" t="str">
        <f t="shared" si="469"/>
        <v/>
      </c>
      <c r="Z7657" t="str">
        <f t="shared" si="470"/>
        <v/>
      </c>
      <c r="AB7657" s="9"/>
      <c r="AC7657" t="s">
        <v>6872</v>
      </c>
      <c r="AD7657">
        <f t="shared" si="471"/>
        <v>0</v>
      </c>
      <c r="AF7657" s="3"/>
      <c r="AH7657" s="9"/>
    </row>
    <row r="7658" spans="1:34" ht="10.95" customHeight="1" outlineLevel="1" x14ac:dyDescent="0.25">
      <c r="A7658" t="s">
        <v>678</v>
      </c>
      <c r="C7658" s="3" t="s">
        <v>12965</v>
      </c>
      <c r="D7658" s="3">
        <v>5807</v>
      </c>
      <c r="E7658" s="9">
        <v>2011</v>
      </c>
      <c r="F7658" s="7" t="s">
        <v>164</v>
      </c>
      <c r="G7658" s="7" t="s">
        <v>5401</v>
      </c>
      <c r="H7658" s="8" t="s">
        <v>6872</v>
      </c>
      <c r="I7658" s="8" t="s">
        <v>7494</v>
      </c>
      <c r="J7658" s="19">
        <v>3</v>
      </c>
      <c r="K7658" s="19" t="s">
        <v>7736</v>
      </c>
      <c r="L7658" s="11">
        <v>0.5</v>
      </c>
      <c r="M7658" s="11"/>
      <c r="N7658" s="24"/>
      <c r="P7658" s="32"/>
      <c r="T7658" s="19"/>
      <c r="U7658" s="3"/>
      <c r="X7658" t="str">
        <f t="shared" si="469"/>
        <v/>
      </c>
      <c r="Z7658" t="str">
        <f t="shared" si="470"/>
        <v/>
      </c>
      <c r="AB7658" s="9"/>
      <c r="AC7658" t="s">
        <v>6872</v>
      </c>
      <c r="AD7658">
        <f t="shared" si="471"/>
        <v>0</v>
      </c>
      <c r="AF7658" s="3"/>
      <c r="AH7658" s="9"/>
    </row>
    <row r="7659" spans="1:34" ht="10.95" customHeight="1" outlineLevel="1" x14ac:dyDescent="0.25">
      <c r="A7659" t="s">
        <v>678</v>
      </c>
      <c r="C7659" s="3" t="s">
        <v>12965</v>
      </c>
      <c r="D7659" s="3" t="s">
        <v>7495</v>
      </c>
      <c r="E7659" s="9">
        <v>2011</v>
      </c>
      <c r="F7659" s="7" t="s">
        <v>755</v>
      </c>
      <c r="G7659" s="7" t="s">
        <v>5401</v>
      </c>
      <c r="H7659" s="8" t="s">
        <v>6872</v>
      </c>
      <c r="I7659" s="8" t="s">
        <v>7494</v>
      </c>
      <c r="J7659" s="19">
        <v>1</v>
      </c>
      <c r="K7659" s="19" t="s">
        <v>7738</v>
      </c>
      <c r="L7659" s="11"/>
      <c r="M7659" s="11"/>
      <c r="N7659" s="24"/>
      <c r="P7659" s="32"/>
      <c r="T7659" s="19"/>
      <c r="U7659" s="3"/>
      <c r="X7659" t="str">
        <f t="shared" si="469"/>
        <v/>
      </c>
      <c r="Z7659">
        <f t="shared" si="470"/>
        <v>1</v>
      </c>
      <c r="AB7659" s="9"/>
      <c r="AC7659" t="s">
        <v>6872</v>
      </c>
      <c r="AD7659">
        <f t="shared" si="471"/>
        <v>0</v>
      </c>
      <c r="AF7659" s="3"/>
      <c r="AH7659" s="9"/>
    </row>
    <row r="7660" spans="1:34" ht="10.95" customHeight="1" outlineLevel="1" x14ac:dyDescent="0.25">
      <c r="A7660" t="s">
        <v>678</v>
      </c>
      <c r="C7660" s="3" t="s">
        <v>12965</v>
      </c>
      <c r="D7660" s="3">
        <v>5883</v>
      </c>
      <c r="E7660" s="9">
        <v>2011</v>
      </c>
      <c r="F7660" s="7" t="s">
        <v>164</v>
      </c>
      <c r="G7660" s="7" t="s">
        <v>5401</v>
      </c>
      <c r="H7660" s="8" t="s">
        <v>6872</v>
      </c>
      <c r="I7660" s="8" t="s">
        <v>7496</v>
      </c>
      <c r="J7660" s="19">
        <v>3</v>
      </c>
      <c r="K7660" s="19" t="s">
        <v>7736</v>
      </c>
      <c r="L7660" s="11">
        <v>0.5</v>
      </c>
      <c r="M7660" s="11"/>
      <c r="N7660" s="24"/>
      <c r="P7660" s="32"/>
      <c r="T7660" s="19"/>
      <c r="U7660" s="3"/>
      <c r="X7660" t="str">
        <f t="shared" si="469"/>
        <v/>
      </c>
      <c r="Z7660" t="str">
        <f t="shared" si="470"/>
        <v/>
      </c>
      <c r="AB7660" s="9"/>
      <c r="AC7660" t="s">
        <v>6872</v>
      </c>
      <c r="AD7660">
        <f t="shared" si="471"/>
        <v>0</v>
      </c>
      <c r="AF7660" s="3"/>
      <c r="AH7660" s="9"/>
    </row>
    <row r="7661" spans="1:34" ht="10.95" customHeight="1" outlineLevel="1" x14ac:dyDescent="0.25">
      <c r="A7661" t="s">
        <v>678</v>
      </c>
      <c r="C7661" s="3" t="s">
        <v>12965</v>
      </c>
      <c r="D7661" s="3">
        <v>5884</v>
      </c>
      <c r="E7661" s="9">
        <v>2011</v>
      </c>
      <c r="F7661" s="7" t="s">
        <v>164</v>
      </c>
      <c r="G7661" s="7" t="s">
        <v>5401</v>
      </c>
      <c r="H7661" s="8" t="s">
        <v>6872</v>
      </c>
      <c r="I7661" s="8" t="s">
        <v>7496</v>
      </c>
      <c r="J7661" s="19">
        <v>3</v>
      </c>
      <c r="K7661" s="19" t="s">
        <v>7736</v>
      </c>
      <c r="L7661" s="11">
        <v>0.6</v>
      </c>
      <c r="M7661" s="11"/>
      <c r="N7661" s="24"/>
      <c r="P7661" s="32"/>
      <c r="T7661" s="19"/>
      <c r="U7661" s="3"/>
      <c r="X7661" t="str">
        <f t="shared" si="469"/>
        <v/>
      </c>
      <c r="Z7661" t="str">
        <f t="shared" si="470"/>
        <v/>
      </c>
      <c r="AB7661" s="9"/>
      <c r="AC7661" t="s">
        <v>6872</v>
      </c>
      <c r="AD7661">
        <f t="shared" si="471"/>
        <v>0</v>
      </c>
      <c r="AF7661" s="3"/>
      <c r="AH7661" s="9"/>
    </row>
    <row r="7662" spans="1:34" ht="10.95" customHeight="1" outlineLevel="1" x14ac:dyDescent="0.25">
      <c r="A7662" t="s">
        <v>678</v>
      </c>
      <c r="C7662" s="3" t="s">
        <v>12965</v>
      </c>
      <c r="D7662" s="3">
        <v>5889</v>
      </c>
      <c r="E7662" s="9">
        <v>2011</v>
      </c>
      <c r="F7662" s="7" t="s">
        <v>164</v>
      </c>
      <c r="G7662" s="7" t="s">
        <v>5401</v>
      </c>
      <c r="H7662" s="8" t="s">
        <v>5402</v>
      </c>
      <c r="I7662" s="8" t="s">
        <v>7496</v>
      </c>
      <c r="J7662" s="19">
        <v>1</v>
      </c>
      <c r="K7662" s="19" t="s">
        <v>7736</v>
      </c>
      <c r="L7662" s="11">
        <v>0.5</v>
      </c>
      <c r="M7662" s="11"/>
      <c r="N7662" s="24"/>
      <c r="P7662" s="32"/>
      <c r="T7662" s="19"/>
      <c r="U7662" s="3"/>
      <c r="X7662" t="str">
        <f t="shared" si="469"/>
        <v/>
      </c>
      <c r="Z7662" t="str">
        <f t="shared" si="470"/>
        <v/>
      </c>
      <c r="AB7662" s="9"/>
      <c r="AC7662" t="s">
        <v>5402</v>
      </c>
      <c r="AD7662">
        <f t="shared" si="471"/>
        <v>1</v>
      </c>
      <c r="AF7662" s="3"/>
      <c r="AH7662" s="9"/>
    </row>
    <row r="7663" spans="1:34" ht="10.95" customHeight="1" outlineLevel="1" x14ac:dyDescent="0.25">
      <c r="A7663" t="s">
        <v>678</v>
      </c>
      <c r="C7663" s="3" t="s">
        <v>12965</v>
      </c>
      <c r="D7663" s="3" t="s">
        <v>7497</v>
      </c>
      <c r="E7663" s="9">
        <v>2011</v>
      </c>
      <c r="F7663" s="7" t="s">
        <v>755</v>
      </c>
      <c r="G7663" s="7" t="s">
        <v>5401</v>
      </c>
      <c r="H7663" s="8" t="s">
        <v>6872</v>
      </c>
      <c r="I7663" s="8" t="s">
        <v>7496</v>
      </c>
      <c r="J7663" s="19">
        <v>3</v>
      </c>
      <c r="K7663" s="19" t="s">
        <v>7738</v>
      </c>
      <c r="L7663" s="11"/>
      <c r="M7663" s="11"/>
      <c r="N7663" s="24"/>
      <c r="P7663" s="32"/>
      <c r="T7663" s="19"/>
      <c r="U7663" s="3"/>
      <c r="X7663" t="str">
        <f t="shared" si="469"/>
        <v/>
      </c>
      <c r="Z7663">
        <f t="shared" si="470"/>
        <v>1</v>
      </c>
      <c r="AB7663" s="9"/>
      <c r="AC7663" t="s">
        <v>6872</v>
      </c>
      <c r="AD7663">
        <f t="shared" si="471"/>
        <v>0</v>
      </c>
      <c r="AF7663" s="3"/>
      <c r="AH7663" s="9"/>
    </row>
    <row r="7664" spans="1:34" ht="10.95" customHeight="1" outlineLevel="1" x14ac:dyDescent="0.25">
      <c r="A7664" t="s">
        <v>678</v>
      </c>
      <c r="C7664" s="3" t="s">
        <v>12965</v>
      </c>
      <c r="D7664" s="3">
        <v>5912</v>
      </c>
      <c r="E7664" s="9">
        <v>2012</v>
      </c>
      <c r="F7664" s="7" t="s">
        <v>164</v>
      </c>
      <c r="G7664" s="7" t="s">
        <v>5401</v>
      </c>
      <c r="H7664" s="8" t="s">
        <v>5402</v>
      </c>
      <c r="I7664" s="8" t="s">
        <v>7469</v>
      </c>
      <c r="J7664" s="19">
        <v>3</v>
      </c>
      <c r="K7664" s="19" t="s">
        <v>7736</v>
      </c>
      <c r="L7664" s="11">
        <v>0.4</v>
      </c>
      <c r="M7664" s="11"/>
      <c r="N7664" s="24"/>
      <c r="P7664" s="32"/>
      <c r="T7664" s="19"/>
      <c r="U7664" s="3"/>
      <c r="X7664" t="str">
        <f t="shared" si="469"/>
        <v/>
      </c>
      <c r="Z7664" t="str">
        <f t="shared" si="470"/>
        <v/>
      </c>
      <c r="AB7664" s="9"/>
      <c r="AC7664" t="s">
        <v>5402</v>
      </c>
      <c r="AD7664">
        <f t="shared" si="471"/>
        <v>1</v>
      </c>
      <c r="AF7664" s="3"/>
      <c r="AH7664" s="9"/>
    </row>
    <row r="7665" spans="1:34" ht="10.95" customHeight="1" outlineLevel="1" x14ac:dyDescent="0.25">
      <c r="A7665" t="s">
        <v>678</v>
      </c>
      <c r="C7665" s="3" t="s">
        <v>12965</v>
      </c>
      <c r="D7665" s="3" t="s">
        <v>7498</v>
      </c>
      <c r="E7665" s="9">
        <v>2012</v>
      </c>
      <c r="F7665" s="7" t="s">
        <v>755</v>
      </c>
      <c r="G7665" s="7" t="s">
        <v>5401</v>
      </c>
      <c r="H7665" s="8" t="s">
        <v>5402</v>
      </c>
      <c r="I7665" s="8" t="s">
        <v>7469</v>
      </c>
      <c r="J7665" s="19">
        <v>3</v>
      </c>
      <c r="K7665" s="19" t="s">
        <v>7736</v>
      </c>
      <c r="L7665" s="11">
        <v>8</v>
      </c>
      <c r="M7665" s="11"/>
      <c r="N7665" s="24"/>
      <c r="P7665" s="32"/>
      <c r="T7665" s="19"/>
      <c r="U7665" s="3"/>
      <c r="X7665" t="str">
        <f t="shared" si="469"/>
        <v/>
      </c>
      <c r="Z7665">
        <f t="shared" si="470"/>
        <v>1</v>
      </c>
      <c r="AB7665" s="9"/>
      <c r="AC7665" t="s">
        <v>5402</v>
      </c>
      <c r="AD7665">
        <f t="shared" si="471"/>
        <v>1</v>
      </c>
      <c r="AF7665" s="3"/>
      <c r="AH7665" s="9"/>
    </row>
    <row r="7666" spans="1:34" ht="10.95" customHeight="1" outlineLevel="1" x14ac:dyDescent="0.25">
      <c r="A7666" t="s">
        <v>678</v>
      </c>
      <c r="C7666" s="3" t="s">
        <v>12965</v>
      </c>
      <c r="D7666" s="3" t="s">
        <v>7500</v>
      </c>
      <c r="E7666" s="9">
        <v>2012</v>
      </c>
      <c r="F7666" s="7" t="s">
        <v>755</v>
      </c>
      <c r="G7666" s="7" t="s">
        <v>5401</v>
      </c>
      <c r="H7666" s="8" t="s">
        <v>5402</v>
      </c>
      <c r="I7666" s="8" t="s">
        <v>7499</v>
      </c>
      <c r="J7666" s="19">
        <v>1</v>
      </c>
      <c r="K7666" s="19" t="s">
        <v>7738</v>
      </c>
      <c r="L7666" s="11"/>
      <c r="M7666" s="11"/>
      <c r="N7666" s="24"/>
      <c r="P7666" s="32"/>
      <c r="T7666" s="19"/>
      <c r="U7666" s="3"/>
      <c r="X7666" t="str">
        <f t="shared" si="469"/>
        <v/>
      </c>
      <c r="Z7666">
        <f t="shared" si="470"/>
        <v>1</v>
      </c>
      <c r="AB7666" s="9"/>
      <c r="AC7666" t="s">
        <v>5402</v>
      </c>
      <c r="AD7666">
        <f t="shared" si="471"/>
        <v>1</v>
      </c>
      <c r="AF7666" s="3"/>
      <c r="AH7666" s="9"/>
    </row>
    <row r="7667" spans="1:34" ht="10.95" customHeight="1" outlineLevel="1" x14ac:dyDescent="0.25">
      <c r="A7667" t="s">
        <v>678</v>
      </c>
      <c r="C7667" s="3" t="s">
        <v>12965</v>
      </c>
      <c r="D7667" s="3">
        <v>6112</v>
      </c>
      <c r="E7667" s="9">
        <v>2012</v>
      </c>
      <c r="F7667" s="7" t="s">
        <v>164</v>
      </c>
      <c r="G7667" s="7" t="s">
        <v>5401</v>
      </c>
      <c r="H7667" s="8" t="s">
        <v>6872</v>
      </c>
      <c r="I7667" s="8" t="s">
        <v>7501</v>
      </c>
      <c r="J7667" s="19">
        <v>3</v>
      </c>
      <c r="K7667" s="19" t="s">
        <v>7736</v>
      </c>
      <c r="L7667" s="11">
        <v>0.5</v>
      </c>
      <c r="M7667" s="11"/>
      <c r="N7667" s="24"/>
      <c r="P7667" s="32"/>
      <c r="T7667" s="19"/>
      <c r="U7667" s="3"/>
      <c r="X7667" t="str">
        <f t="shared" si="469"/>
        <v/>
      </c>
      <c r="Z7667" t="str">
        <f t="shared" si="470"/>
        <v/>
      </c>
      <c r="AB7667" s="9"/>
      <c r="AC7667" t="s">
        <v>6872</v>
      </c>
      <c r="AD7667">
        <f t="shared" si="471"/>
        <v>0</v>
      </c>
      <c r="AF7667" s="3"/>
      <c r="AH7667" s="9"/>
    </row>
    <row r="7668" spans="1:34" ht="10.95" customHeight="1" outlineLevel="1" x14ac:dyDescent="0.25">
      <c r="A7668" t="s">
        <v>678</v>
      </c>
      <c r="C7668" s="3" t="s">
        <v>12965</v>
      </c>
      <c r="D7668" s="3" t="s">
        <v>7502</v>
      </c>
      <c r="E7668" s="9">
        <v>2012</v>
      </c>
      <c r="F7668" s="7" t="s">
        <v>755</v>
      </c>
      <c r="G7668" s="7" t="s">
        <v>5401</v>
      </c>
      <c r="H7668" s="8" t="s">
        <v>6872</v>
      </c>
      <c r="I7668" s="8" t="s">
        <v>7501</v>
      </c>
      <c r="J7668" s="19">
        <v>3</v>
      </c>
      <c r="K7668" s="19" t="s">
        <v>7738</v>
      </c>
      <c r="L7668" s="11"/>
      <c r="M7668" s="11"/>
      <c r="N7668" s="24"/>
      <c r="P7668" s="32"/>
      <c r="T7668" s="19"/>
      <c r="U7668" s="3"/>
      <c r="X7668" t="str">
        <f t="shared" si="469"/>
        <v/>
      </c>
      <c r="Z7668">
        <f t="shared" si="470"/>
        <v>1</v>
      </c>
      <c r="AB7668" s="9"/>
      <c r="AC7668" t="s">
        <v>6872</v>
      </c>
      <c r="AD7668">
        <f t="shared" si="471"/>
        <v>0</v>
      </c>
      <c r="AF7668" s="3"/>
      <c r="AH7668" s="9"/>
    </row>
    <row r="7669" spans="1:34" ht="10.95" customHeight="1" outlineLevel="1" x14ac:dyDescent="0.25">
      <c r="A7669" t="s">
        <v>678</v>
      </c>
      <c r="C7669" s="3" t="s">
        <v>12965</v>
      </c>
      <c r="D7669" s="3">
        <v>6192</v>
      </c>
      <c r="E7669" s="9">
        <v>2012</v>
      </c>
      <c r="F7669" s="7" t="s">
        <v>164</v>
      </c>
      <c r="G7669" s="7" t="s">
        <v>5401</v>
      </c>
      <c r="H7669" s="8" t="s">
        <v>6872</v>
      </c>
      <c r="I7669" s="8" t="s">
        <v>7503</v>
      </c>
      <c r="J7669" s="19">
        <v>3</v>
      </c>
      <c r="K7669" s="19" t="s">
        <v>7736</v>
      </c>
      <c r="L7669" s="11">
        <v>0.5</v>
      </c>
      <c r="M7669" s="11"/>
      <c r="N7669" s="24"/>
      <c r="P7669" s="32"/>
      <c r="T7669" s="19"/>
      <c r="U7669" s="3"/>
      <c r="X7669" t="str">
        <f t="shared" si="469"/>
        <v/>
      </c>
      <c r="Z7669" t="str">
        <f t="shared" si="470"/>
        <v/>
      </c>
      <c r="AB7669" s="9"/>
      <c r="AC7669" t="s">
        <v>6872</v>
      </c>
      <c r="AD7669">
        <f t="shared" si="471"/>
        <v>0</v>
      </c>
      <c r="AF7669" s="3"/>
      <c r="AH7669" s="9"/>
    </row>
    <row r="7670" spans="1:34" ht="10.95" customHeight="1" outlineLevel="1" x14ac:dyDescent="0.25">
      <c r="A7670" t="s">
        <v>678</v>
      </c>
      <c r="C7670" s="3" t="s">
        <v>12965</v>
      </c>
      <c r="D7670" s="3" t="s">
        <v>7504</v>
      </c>
      <c r="E7670" s="9">
        <v>2012</v>
      </c>
      <c r="F7670" s="7" t="s">
        <v>755</v>
      </c>
      <c r="G7670" s="7" t="s">
        <v>5401</v>
      </c>
      <c r="H7670" s="8" t="s">
        <v>6872</v>
      </c>
      <c r="I7670" s="8" t="s">
        <v>7503</v>
      </c>
      <c r="J7670" s="19">
        <v>3</v>
      </c>
      <c r="K7670" s="19" t="s">
        <v>7738</v>
      </c>
      <c r="L7670" s="11"/>
      <c r="M7670" s="11"/>
      <c r="N7670" s="24"/>
      <c r="P7670" s="32"/>
      <c r="T7670" s="19"/>
      <c r="U7670" s="3"/>
      <c r="X7670" t="str">
        <f t="shared" si="469"/>
        <v/>
      </c>
      <c r="Z7670">
        <f t="shared" si="470"/>
        <v>1</v>
      </c>
      <c r="AB7670" s="9"/>
      <c r="AC7670" t="s">
        <v>6872</v>
      </c>
      <c r="AD7670">
        <f t="shared" si="471"/>
        <v>0</v>
      </c>
      <c r="AF7670" s="3"/>
      <c r="AH7670" s="9"/>
    </row>
    <row r="7671" spans="1:34" ht="10.95" customHeight="1" outlineLevel="1" x14ac:dyDescent="0.25">
      <c r="A7671" t="s">
        <v>678</v>
      </c>
      <c r="C7671" s="3" t="s">
        <v>12965</v>
      </c>
      <c r="D7671" s="3">
        <v>6312</v>
      </c>
      <c r="E7671" s="9">
        <v>2013</v>
      </c>
      <c r="F7671" s="7" t="s">
        <v>164</v>
      </c>
      <c r="G7671" s="7" t="s">
        <v>5401</v>
      </c>
      <c r="H7671" s="8" t="s">
        <v>6872</v>
      </c>
      <c r="I7671" s="8" t="s">
        <v>7494</v>
      </c>
      <c r="J7671" s="19">
        <v>1</v>
      </c>
      <c r="K7671" s="19" t="s">
        <v>7736</v>
      </c>
      <c r="L7671" s="11">
        <v>0.5</v>
      </c>
      <c r="M7671" s="11"/>
      <c r="N7671" s="24"/>
      <c r="P7671" s="32"/>
      <c r="T7671" s="19"/>
      <c r="U7671" s="3"/>
      <c r="X7671" t="str">
        <f t="shared" si="469"/>
        <v/>
      </c>
      <c r="Z7671" t="str">
        <f t="shared" si="470"/>
        <v/>
      </c>
      <c r="AB7671" s="9"/>
      <c r="AC7671" t="s">
        <v>6872</v>
      </c>
      <c r="AD7671">
        <f t="shared" si="471"/>
        <v>0</v>
      </c>
      <c r="AF7671" s="3"/>
      <c r="AH7671" s="9"/>
    </row>
    <row r="7672" spans="1:34" ht="10.95" customHeight="1" outlineLevel="1" x14ac:dyDescent="0.25">
      <c r="A7672" t="s">
        <v>678</v>
      </c>
      <c r="C7672" s="3" t="s">
        <v>12965</v>
      </c>
      <c r="D7672" s="3">
        <v>6313</v>
      </c>
      <c r="E7672" s="9">
        <v>2013</v>
      </c>
      <c r="F7672" s="7" t="s">
        <v>164</v>
      </c>
      <c r="G7672" s="7" t="s">
        <v>5401</v>
      </c>
      <c r="H7672" s="8" t="s">
        <v>6872</v>
      </c>
      <c r="I7672" s="8" t="s">
        <v>7494</v>
      </c>
      <c r="J7672" s="19">
        <v>3</v>
      </c>
      <c r="K7672" s="19" t="s">
        <v>7736</v>
      </c>
      <c r="L7672" s="11">
        <v>0.5</v>
      </c>
      <c r="M7672" s="11"/>
      <c r="N7672" s="24"/>
      <c r="P7672" s="32"/>
      <c r="T7672" s="19"/>
      <c r="U7672" s="3"/>
      <c r="X7672" t="str">
        <f t="shared" si="469"/>
        <v/>
      </c>
      <c r="Z7672" t="str">
        <f t="shared" si="470"/>
        <v/>
      </c>
      <c r="AB7672" s="9"/>
      <c r="AC7672" t="s">
        <v>6872</v>
      </c>
      <c r="AD7672">
        <f t="shared" si="471"/>
        <v>0</v>
      </c>
      <c r="AF7672" s="3"/>
      <c r="AH7672" s="9"/>
    </row>
    <row r="7673" spans="1:34" ht="10.95" customHeight="1" outlineLevel="1" x14ac:dyDescent="0.25">
      <c r="A7673" t="s">
        <v>678</v>
      </c>
      <c r="C7673" s="3" t="s">
        <v>12965</v>
      </c>
      <c r="D7673" s="3">
        <v>6314</v>
      </c>
      <c r="E7673" s="9">
        <v>2013</v>
      </c>
      <c r="F7673" s="7" t="s">
        <v>164</v>
      </c>
      <c r="G7673" s="7" t="s">
        <v>5401</v>
      </c>
      <c r="H7673" s="8" t="s">
        <v>6872</v>
      </c>
      <c r="I7673" s="8" t="s">
        <v>7494</v>
      </c>
      <c r="J7673" s="19">
        <v>3</v>
      </c>
      <c r="K7673" s="19" t="s">
        <v>7736</v>
      </c>
      <c r="L7673" s="11">
        <v>0.5</v>
      </c>
      <c r="M7673" s="11"/>
      <c r="N7673" s="24"/>
      <c r="P7673" s="32"/>
      <c r="T7673" s="19"/>
      <c r="U7673" s="3"/>
      <c r="X7673" t="str">
        <f t="shared" si="469"/>
        <v/>
      </c>
      <c r="Z7673" t="str">
        <f t="shared" si="470"/>
        <v/>
      </c>
      <c r="AB7673" s="9"/>
      <c r="AC7673" t="s">
        <v>6872</v>
      </c>
      <c r="AD7673">
        <f t="shared" si="471"/>
        <v>0</v>
      </c>
      <c r="AF7673" s="3"/>
      <c r="AH7673" s="9"/>
    </row>
    <row r="7674" spans="1:34" ht="10.95" customHeight="1" outlineLevel="1" x14ac:dyDescent="0.25">
      <c r="A7674" t="s">
        <v>678</v>
      </c>
      <c r="C7674" s="3" t="s">
        <v>12965</v>
      </c>
      <c r="D7674" s="3">
        <v>6315</v>
      </c>
      <c r="E7674" s="9">
        <v>2013</v>
      </c>
      <c r="F7674" s="7" t="s">
        <v>164</v>
      </c>
      <c r="G7674" s="7" t="s">
        <v>5401</v>
      </c>
      <c r="H7674" s="8" t="s">
        <v>6872</v>
      </c>
      <c r="I7674" s="8" t="s">
        <v>7494</v>
      </c>
      <c r="J7674" s="19">
        <v>1</v>
      </c>
      <c r="K7674" s="19" t="s">
        <v>7736</v>
      </c>
      <c r="L7674" s="11">
        <v>0.6</v>
      </c>
      <c r="M7674" s="11"/>
      <c r="N7674" s="24"/>
      <c r="P7674" s="32"/>
      <c r="T7674" s="19"/>
      <c r="U7674" s="3"/>
      <c r="X7674" t="str">
        <f t="shared" si="469"/>
        <v/>
      </c>
      <c r="Z7674" t="str">
        <f t="shared" si="470"/>
        <v/>
      </c>
      <c r="AB7674" s="9"/>
      <c r="AC7674" t="s">
        <v>6872</v>
      </c>
      <c r="AD7674">
        <f t="shared" si="471"/>
        <v>0</v>
      </c>
      <c r="AF7674" s="3"/>
      <c r="AH7674" s="9"/>
    </row>
    <row r="7675" spans="1:34" ht="10.95" customHeight="1" outlineLevel="1" x14ac:dyDescent="0.25">
      <c r="A7675" t="s">
        <v>678</v>
      </c>
      <c r="C7675" s="3" t="s">
        <v>12965</v>
      </c>
      <c r="D7675" s="3">
        <v>6316</v>
      </c>
      <c r="E7675" s="9">
        <v>2013</v>
      </c>
      <c r="F7675" s="7" t="s">
        <v>164</v>
      </c>
      <c r="G7675" s="7" t="s">
        <v>5401</v>
      </c>
      <c r="H7675" s="8" t="s">
        <v>6872</v>
      </c>
      <c r="I7675" s="8" t="s">
        <v>7494</v>
      </c>
      <c r="J7675" s="19">
        <v>1</v>
      </c>
      <c r="K7675" s="19" t="s">
        <v>7736</v>
      </c>
      <c r="L7675" s="11">
        <v>0.5</v>
      </c>
      <c r="M7675" s="11"/>
      <c r="N7675" s="24"/>
      <c r="P7675" s="32"/>
      <c r="T7675" s="19"/>
      <c r="U7675" s="3"/>
      <c r="X7675" t="str">
        <f t="shared" si="469"/>
        <v/>
      </c>
      <c r="Z7675" t="str">
        <f t="shared" si="470"/>
        <v/>
      </c>
      <c r="AB7675" s="9"/>
      <c r="AC7675" t="s">
        <v>6872</v>
      </c>
      <c r="AD7675">
        <f t="shared" si="471"/>
        <v>0</v>
      </c>
      <c r="AF7675" s="3"/>
      <c r="AH7675" s="9"/>
    </row>
    <row r="7676" spans="1:34" ht="10.95" customHeight="1" outlineLevel="1" x14ac:dyDescent="0.25">
      <c r="A7676" t="s">
        <v>678</v>
      </c>
      <c r="C7676" s="3" t="s">
        <v>12965</v>
      </c>
      <c r="D7676" s="3">
        <v>6317</v>
      </c>
      <c r="E7676" s="9">
        <v>2013</v>
      </c>
      <c r="F7676" s="7" t="s">
        <v>164</v>
      </c>
      <c r="G7676" s="7" t="s">
        <v>5401</v>
      </c>
      <c r="H7676" s="8" t="s">
        <v>6872</v>
      </c>
      <c r="I7676" s="8" t="s">
        <v>7494</v>
      </c>
      <c r="J7676" s="19">
        <v>3</v>
      </c>
      <c r="K7676" s="19" t="s">
        <v>7736</v>
      </c>
      <c r="L7676" s="11">
        <v>0.6</v>
      </c>
      <c r="M7676" s="11"/>
      <c r="N7676" s="24"/>
      <c r="P7676" s="32"/>
      <c r="T7676" s="19"/>
      <c r="U7676" s="3"/>
      <c r="X7676" t="str">
        <f t="shared" si="469"/>
        <v/>
      </c>
      <c r="Z7676" t="str">
        <f t="shared" si="470"/>
        <v/>
      </c>
      <c r="AB7676" s="9"/>
      <c r="AC7676" t="s">
        <v>6872</v>
      </c>
      <c r="AD7676">
        <f t="shared" si="471"/>
        <v>0</v>
      </c>
      <c r="AF7676" s="3"/>
      <c r="AH7676" s="9"/>
    </row>
    <row r="7677" spans="1:34" ht="10.95" customHeight="1" outlineLevel="1" x14ac:dyDescent="0.25">
      <c r="A7677" t="s">
        <v>678</v>
      </c>
      <c r="C7677" s="3" t="s">
        <v>12965</v>
      </c>
      <c r="D7677" s="3">
        <v>6318</v>
      </c>
      <c r="E7677" s="9">
        <v>2013</v>
      </c>
      <c r="F7677" s="7" t="s">
        <v>164</v>
      </c>
      <c r="G7677" s="7" t="s">
        <v>5401</v>
      </c>
      <c r="H7677" s="8" t="s">
        <v>6872</v>
      </c>
      <c r="I7677" s="8" t="s">
        <v>7494</v>
      </c>
      <c r="J7677" s="19">
        <v>3</v>
      </c>
      <c r="K7677" s="19" t="s">
        <v>7736</v>
      </c>
      <c r="L7677" s="11">
        <v>0.5</v>
      </c>
      <c r="M7677" s="11"/>
      <c r="N7677" s="24"/>
      <c r="P7677" s="32"/>
      <c r="T7677" s="19"/>
      <c r="U7677" s="3"/>
      <c r="X7677" t="str">
        <f t="shared" si="469"/>
        <v/>
      </c>
      <c r="Z7677" t="str">
        <f t="shared" si="470"/>
        <v/>
      </c>
      <c r="AB7677" s="9"/>
      <c r="AC7677" t="s">
        <v>6872</v>
      </c>
      <c r="AD7677">
        <f t="shared" si="471"/>
        <v>0</v>
      </c>
      <c r="AF7677" s="3"/>
      <c r="AH7677" s="9"/>
    </row>
    <row r="7678" spans="1:34" ht="10.95" customHeight="1" outlineLevel="1" x14ac:dyDescent="0.25">
      <c r="A7678" t="s">
        <v>678</v>
      </c>
      <c r="C7678" s="3" t="s">
        <v>12965</v>
      </c>
      <c r="D7678" s="3">
        <v>6319</v>
      </c>
      <c r="E7678" s="9">
        <v>2013</v>
      </c>
      <c r="F7678" s="7" t="s">
        <v>164</v>
      </c>
      <c r="G7678" s="7" t="s">
        <v>5401</v>
      </c>
      <c r="H7678" s="8" t="s">
        <v>6872</v>
      </c>
      <c r="I7678" s="8" t="s">
        <v>7494</v>
      </c>
      <c r="J7678" s="19">
        <v>3</v>
      </c>
      <c r="K7678" s="19" t="s">
        <v>7736</v>
      </c>
      <c r="L7678" s="11">
        <v>0.5</v>
      </c>
      <c r="M7678" s="11"/>
      <c r="N7678" s="24"/>
      <c r="P7678" s="32"/>
      <c r="T7678" s="19"/>
      <c r="U7678" s="3"/>
      <c r="X7678" t="str">
        <f t="shared" si="469"/>
        <v/>
      </c>
      <c r="Z7678" t="str">
        <f t="shared" si="470"/>
        <v/>
      </c>
      <c r="AB7678" s="9"/>
      <c r="AC7678" t="s">
        <v>6872</v>
      </c>
      <c r="AD7678">
        <f t="shared" si="471"/>
        <v>0</v>
      </c>
      <c r="AF7678" s="3"/>
      <c r="AH7678" s="9"/>
    </row>
    <row r="7679" spans="1:34" ht="10.95" customHeight="1" outlineLevel="1" x14ac:dyDescent="0.25">
      <c r="A7679" t="s">
        <v>678</v>
      </c>
      <c r="C7679" s="3" t="s">
        <v>12965</v>
      </c>
      <c r="D7679" s="3">
        <v>6320</v>
      </c>
      <c r="E7679" s="9">
        <v>2013</v>
      </c>
      <c r="F7679" s="7" t="s">
        <v>164</v>
      </c>
      <c r="G7679" s="7" t="s">
        <v>5401</v>
      </c>
      <c r="H7679" s="8" t="s">
        <v>6872</v>
      </c>
      <c r="I7679" s="8" t="s">
        <v>7494</v>
      </c>
      <c r="J7679" s="19">
        <v>3</v>
      </c>
      <c r="K7679" s="19" t="s">
        <v>7736</v>
      </c>
      <c r="L7679" s="11">
        <v>0.5</v>
      </c>
      <c r="M7679" s="11"/>
      <c r="N7679" s="24"/>
      <c r="P7679" s="32"/>
      <c r="T7679" s="19"/>
      <c r="U7679" s="3"/>
      <c r="X7679" t="str">
        <f t="shared" si="469"/>
        <v/>
      </c>
      <c r="Z7679" t="str">
        <f t="shared" si="470"/>
        <v/>
      </c>
      <c r="AB7679" s="9"/>
      <c r="AC7679" t="s">
        <v>6872</v>
      </c>
      <c r="AD7679">
        <f t="shared" si="471"/>
        <v>0</v>
      </c>
      <c r="AF7679" s="3"/>
      <c r="AH7679" s="9"/>
    </row>
    <row r="7680" spans="1:34" ht="10.95" customHeight="1" outlineLevel="1" x14ac:dyDescent="0.25">
      <c r="A7680" t="s">
        <v>678</v>
      </c>
      <c r="C7680" s="3" t="s">
        <v>12965</v>
      </c>
      <c r="D7680" s="3">
        <v>6321</v>
      </c>
      <c r="E7680" s="9">
        <v>2013</v>
      </c>
      <c r="F7680" s="7" t="s">
        <v>164</v>
      </c>
      <c r="G7680" s="7" t="s">
        <v>5401</v>
      </c>
      <c r="H7680" s="8" t="s">
        <v>6872</v>
      </c>
      <c r="I7680" s="8" t="s">
        <v>7494</v>
      </c>
      <c r="J7680" s="19">
        <v>3</v>
      </c>
      <c r="K7680" s="19" t="s">
        <v>7736</v>
      </c>
      <c r="L7680" s="11">
        <v>0.7</v>
      </c>
      <c r="M7680" s="11"/>
      <c r="N7680" s="24"/>
      <c r="P7680" s="32"/>
      <c r="T7680" s="19"/>
      <c r="U7680" s="3"/>
      <c r="X7680" t="str">
        <f t="shared" si="469"/>
        <v/>
      </c>
      <c r="Z7680" t="str">
        <f t="shared" si="470"/>
        <v/>
      </c>
      <c r="AB7680" s="9"/>
      <c r="AC7680" t="s">
        <v>6872</v>
      </c>
      <c r="AD7680">
        <f t="shared" si="471"/>
        <v>0</v>
      </c>
      <c r="AF7680" s="3"/>
      <c r="AH7680" s="9"/>
    </row>
    <row r="7681" spans="1:34" ht="10.95" customHeight="1" outlineLevel="1" x14ac:dyDescent="0.25">
      <c r="A7681" t="s">
        <v>678</v>
      </c>
      <c r="C7681" s="3" t="s">
        <v>12965</v>
      </c>
      <c r="D7681" s="3" t="s">
        <v>7505</v>
      </c>
      <c r="E7681" s="9">
        <v>2013</v>
      </c>
      <c r="F7681" s="7" t="s">
        <v>755</v>
      </c>
      <c r="G7681" s="7" t="s">
        <v>5401</v>
      </c>
      <c r="H7681" s="8" t="s">
        <v>6872</v>
      </c>
      <c r="I7681" s="8" t="s">
        <v>7494</v>
      </c>
      <c r="J7681" s="19">
        <v>1</v>
      </c>
      <c r="K7681" s="19" t="s">
        <v>7738</v>
      </c>
      <c r="L7681" s="11"/>
      <c r="M7681" s="11"/>
      <c r="N7681" s="24"/>
      <c r="P7681" s="32"/>
      <c r="T7681" s="19"/>
      <c r="U7681" s="3"/>
      <c r="X7681" t="str">
        <f t="shared" si="469"/>
        <v/>
      </c>
      <c r="Z7681">
        <f t="shared" si="470"/>
        <v>1</v>
      </c>
      <c r="AB7681" s="9"/>
      <c r="AC7681" t="s">
        <v>6872</v>
      </c>
      <c r="AD7681">
        <f t="shared" si="471"/>
        <v>0</v>
      </c>
      <c r="AF7681" s="3"/>
      <c r="AH7681" s="9"/>
    </row>
    <row r="7682" spans="1:34" ht="10.95" customHeight="1" outlineLevel="1" x14ac:dyDescent="0.25">
      <c r="A7682" t="s">
        <v>678</v>
      </c>
      <c r="C7682" s="3" t="s">
        <v>12965</v>
      </c>
      <c r="D7682" s="3">
        <v>6347</v>
      </c>
      <c r="E7682" s="9">
        <v>2013</v>
      </c>
      <c r="F7682" s="7" t="s">
        <v>4400</v>
      </c>
      <c r="G7682" s="7" t="s">
        <v>5401</v>
      </c>
      <c r="H7682" s="8" t="s">
        <v>6872</v>
      </c>
      <c r="I7682" s="8" t="s">
        <v>7506</v>
      </c>
      <c r="J7682" s="19">
        <v>3</v>
      </c>
      <c r="K7682" s="19" t="s">
        <v>7736</v>
      </c>
      <c r="L7682" s="11">
        <v>0.5</v>
      </c>
      <c r="M7682" s="11"/>
      <c r="N7682" s="24"/>
      <c r="P7682" s="32"/>
      <c r="T7682" s="19"/>
      <c r="U7682" s="3"/>
      <c r="X7682" t="str">
        <f t="shared" ref="X7682:X7745" si="472">IF(COUNTIF(F7682,"*fdc*"),1,"")</f>
        <v/>
      </c>
      <c r="Z7682" t="str">
        <f t="shared" ref="Z7682:Z7745" si="473">IF(COUNTIF(F7682,"*s/s*"),1,"")</f>
        <v/>
      </c>
      <c r="AB7682" s="9"/>
      <c r="AC7682" t="s">
        <v>6872</v>
      </c>
      <c r="AD7682">
        <f t="shared" si="471"/>
        <v>0</v>
      </c>
      <c r="AF7682" s="3"/>
      <c r="AH7682" s="9"/>
    </row>
    <row r="7683" spans="1:34" ht="10.95" customHeight="1" outlineLevel="1" x14ac:dyDescent="0.25">
      <c r="A7683" t="s">
        <v>678</v>
      </c>
      <c r="C7683" s="3" t="s">
        <v>12965</v>
      </c>
      <c r="D7683" s="3">
        <v>6348</v>
      </c>
      <c r="E7683" s="9">
        <v>2013</v>
      </c>
      <c r="F7683" s="7" t="s">
        <v>4400</v>
      </c>
      <c r="G7683" s="7" t="s">
        <v>5401</v>
      </c>
      <c r="H7683" s="8" t="s">
        <v>6872</v>
      </c>
      <c r="I7683" s="8" t="s">
        <v>7506</v>
      </c>
      <c r="J7683" s="19">
        <v>3</v>
      </c>
      <c r="K7683" s="19" t="s">
        <v>7736</v>
      </c>
      <c r="L7683" s="11">
        <v>0.5</v>
      </c>
      <c r="M7683" s="11"/>
      <c r="N7683" s="24"/>
      <c r="P7683" s="32"/>
      <c r="T7683" s="19"/>
      <c r="U7683" s="3"/>
      <c r="X7683" t="str">
        <f t="shared" si="472"/>
        <v/>
      </c>
      <c r="Z7683" t="str">
        <f t="shared" si="473"/>
        <v/>
      </c>
      <c r="AB7683" s="9"/>
      <c r="AC7683" t="s">
        <v>6872</v>
      </c>
      <c r="AD7683">
        <f t="shared" si="471"/>
        <v>0</v>
      </c>
      <c r="AF7683" s="3"/>
      <c r="AH7683" s="9"/>
    </row>
    <row r="7684" spans="1:34" ht="10.95" customHeight="1" outlineLevel="1" x14ac:dyDescent="0.25">
      <c r="A7684" t="s">
        <v>678</v>
      </c>
      <c r="C7684" s="3" t="s">
        <v>12965</v>
      </c>
      <c r="D7684" s="3" t="s">
        <v>7507</v>
      </c>
      <c r="E7684" s="9">
        <v>2013</v>
      </c>
      <c r="F7684" s="7" t="s">
        <v>7508</v>
      </c>
      <c r="G7684" s="7" t="s">
        <v>5401</v>
      </c>
      <c r="H7684" s="8" t="s">
        <v>6872</v>
      </c>
      <c r="I7684" s="8" t="s">
        <v>7506</v>
      </c>
      <c r="J7684" s="19">
        <v>3</v>
      </c>
      <c r="K7684" s="19" t="s">
        <v>7736</v>
      </c>
      <c r="L7684" s="11">
        <v>2.8</v>
      </c>
      <c r="M7684" s="11"/>
      <c r="N7684" s="24"/>
      <c r="P7684" s="32"/>
      <c r="T7684" s="19"/>
      <c r="U7684" s="3"/>
      <c r="X7684" t="str">
        <f t="shared" si="472"/>
        <v/>
      </c>
      <c r="Z7684" t="str">
        <f t="shared" si="473"/>
        <v/>
      </c>
      <c r="AB7684" s="9"/>
      <c r="AC7684" t="s">
        <v>6872</v>
      </c>
      <c r="AD7684">
        <f t="shared" si="471"/>
        <v>0</v>
      </c>
      <c r="AF7684" s="3"/>
      <c r="AH7684" s="9"/>
    </row>
    <row r="7685" spans="1:34" ht="10.95" customHeight="1" outlineLevel="1" x14ac:dyDescent="0.25">
      <c r="A7685" t="s">
        <v>678</v>
      </c>
      <c r="C7685" s="3" t="s">
        <v>12965</v>
      </c>
      <c r="D7685" s="3">
        <v>6363</v>
      </c>
      <c r="E7685" s="9">
        <v>2013</v>
      </c>
      <c r="F7685" s="7" t="s">
        <v>164</v>
      </c>
      <c r="G7685" s="7" t="s">
        <v>5401</v>
      </c>
      <c r="H7685" s="8" t="s">
        <v>6872</v>
      </c>
      <c r="I7685" s="8" t="s">
        <v>7509</v>
      </c>
      <c r="J7685" s="19">
        <v>3</v>
      </c>
      <c r="K7685" s="19" t="s">
        <v>7736</v>
      </c>
      <c r="L7685" s="11">
        <v>0.5</v>
      </c>
      <c r="M7685" s="11"/>
      <c r="N7685" s="24"/>
      <c r="P7685" s="32"/>
      <c r="T7685" s="19"/>
      <c r="U7685" s="3"/>
      <c r="X7685" t="str">
        <f t="shared" si="472"/>
        <v/>
      </c>
      <c r="Z7685" t="str">
        <f t="shared" si="473"/>
        <v/>
      </c>
      <c r="AB7685" s="9"/>
      <c r="AC7685" t="s">
        <v>6872</v>
      </c>
      <c r="AD7685">
        <f t="shared" si="471"/>
        <v>0</v>
      </c>
      <c r="AF7685" s="3"/>
      <c r="AH7685" s="9"/>
    </row>
    <row r="7686" spans="1:34" ht="10.95" customHeight="1" outlineLevel="1" x14ac:dyDescent="0.25">
      <c r="A7686" t="s">
        <v>678</v>
      </c>
      <c r="C7686" s="3" t="s">
        <v>12965</v>
      </c>
      <c r="D7686" s="3">
        <v>6364</v>
      </c>
      <c r="E7686" s="9">
        <v>2013</v>
      </c>
      <c r="F7686" s="7" t="s">
        <v>164</v>
      </c>
      <c r="G7686" s="7" t="s">
        <v>5401</v>
      </c>
      <c r="H7686" s="8" t="s">
        <v>6872</v>
      </c>
      <c r="I7686" s="8" t="s">
        <v>7509</v>
      </c>
      <c r="J7686" s="19">
        <v>3</v>
      </c>
      <c r="K7686" s="19" t="s">
        <v>7736</v>
      </c>
      <c r="L7686" s="11">
        <v>0.5</v>
      </c>
      <c r="M7686" s="11"/>
      <c r="N7686" s="24"/>
      <c r="P7686" s="32"/>
      <c r="T7686" s="19"/>
      <c r="U7686" s="3"/>
      <c r="X7686" t="str">
        <f t="shared" si="472"/>
        <v/>
      </c>
      <c r="Z7686" t="str">
        <f t="shared" si="473"/>
        <v/>
      </c>
      <c r="AB7686" s="9"/>
      <c r="AC7686" t="s">
        <v>6872</v>
      </c>
      <c r="AD7686">
        <f t="shared" si="471"/>
        <v>0</v>
      </c>
      <c r="AF7686" s="3"/>
      <c r="AH7686" s="9"/>
    </row>
    <row r="7687" spans="1:34" ht="10.95" customHeight="1" outlineLevel="1" x14ac:dyDescent="0.25">
      <c r="A7687" t="s">
        <v>678</v>
      </c>
      <c r="C7687" s="3" t="s">
        <v>12965</v>
      </c>
      <c r="D7687" s="3">
        <v>6365</v>
      </c>
      <c r="E7687" s="9">
        <v>2013</v>
      </c>
      <c r="F7687" s="7" t="s">
        <v>164</v>
      </c>
      <c r="G7687" s="7" t="s">
        <v>5401</v>
      </c>
      <c r="H7687" s="8" t="s">
        <v>6872</v>
      </c>
      <c r="I7687" s="8" t="s">
        <v>7509</v>
      </c>
      <c r="J7687" s="19">
        <v>3</v>
      </c>
      <c r="K7687" s="19" t="s">
        <v>7736</v>
      </c>
      <c r="L7687" s="11">
        <v>0.5</v>
      </c>
      <c r="M7687" s="11"/>
      <c r="N7687" s="24"/>
      <c r="P7687" s="32"/>
      <c r="T7687" s="19"/>
      <c r="U7687" s="3"/>
      <c r="X7687" t="str">
        <f t="shared" si="472"/>
        <v/>
      </c>
      <c r="Z7687" t="str">
        <f t="shared" si="473"/>
        <v/>
      </c>
      <c r="AB7687" s="9"/>
      <c r="AC7687" t="s">
        <v>6872</v>
      </c>
      <c r="AD7687">
        <f t="shared" si="471"/>
        <v>0</v>
      </c>
      <c r="AF7687" s="3"/>
      <c r="AH7687" s="9"/>
    </row>
    <row r="7688" spans="1:34" ht="10.95" customHeight="1" outlineLevel="1" x14ac:dyDescent="0.25">
      <c r="A7688" t="s">
        <v>678</v>
      </c>
      <c r="C7688" s="3" t="s">
        <v>12965</v>
      </c>
      <c r="D7688" s="3" t="s">
        <v>7510</v>
      </c>
      <c r="E7688" s="9">
        <v>2013</v>
      </c>
      <c r="F7688" s="7" t="s">
        <v>755</v>
      </c>
      <c r="G7688" s="7" t="s">
        <v>5401</v>
      </c>
      <c r="H7688" s="8" t="s">
        <v>6872</v>
      </c>
      <c r="I7688" s="8" t="s">
        <v>7509</v>
      </c>
      <c r="J7688" s="19">
        <v>3</v>
      </c>
      <c r="K7688" s="19" t="s">
        <v>7738</v>
      </c>
      <c r="L7688" s="11"/>
      <c r="M7688" s="11"/>
      <c r="N7688" s="24"/>
      <c r="P7688" s="32"/>
      <c r="T7688" s="19"/>
      <c r="U7688" s="3"/>
      <c r="X7688" t="str">
        <f t="shared" si="472"/>
        <v/>
      </c>
      <c r="Z7688">
        <f t="shared" si="473"/>
        <v>1</v>
      </c>
      <c r="AB7688" s="9"/>
      <c r="AC7688" t="s">
        <v>6872</v>
      </c>
      <c r="AD7688">
        <f t="shared" si="471"/>
        <v>0</v>
      </c>
      <c r="AF7688" s="3"/>
      <c r="AH7688" s="9"/>
    </row>
    <row r="7689" spans="1:34" ht="10.95" customHeight="1" outlineLevel="1" x14ac:dyDescent="0.25">
      <c r="A7689" t="s">
        <v>678</v>
      </c>
      <c r="C7689" s="3" t="s">
        <v>12965</v>
      </c>
      <c r="D7689" s="3">
        <v>6390</v>
      </c>
      <c r="E7689" s="9">
        <v>2013</v>
      </c>
      <c r="F7689" s="7" t="s">
        <v>164</v>
      </c>
      <c r="G7689" s="7" t="s">
        <v>5401</v>
      </c>
      <c r="H7689" s="8" t="s">
        <v>7513</v>
      </c>
      <c r="I7689" s="8" t="s">
        <v>7511</v>
      </c>
      <c r="J7689" s="19">
        <v>3</v>
      </c>
      <c r="K7689" s="19" t="s">
        <v>7736</v>
      </c>
      <c r="L7689" s="11">
        <v>0.5</v>
      </c>
      <c r="M7689" s="11"/>
      <c r="N7689" s="24"/>
      <c r="P7689" s="32"/>
      <c r="T7689" s="19"/>
      <c r="U7689" s="3"/>
      <c r="X7689" t="str">
        <f t="shared" si="472"/>
        <v/>
      </c>
      <c r="Z7689" t="str">
        <f t="shared" si="473"/>
        <v/>
      </c>
      <c r="AB7689" s="9"/>
      <c r="AC7689" t="s">
        <v>7513</v>
      </c>
      <c r="AD7689">
        <f t="shared" si="471"/>
        <v>0</v>
      </c>
      <c r="AF7689" s="3"/>
      <c r="AH7689" s="9"/>
    </row>
    <row r="7690" spans="1:34" ht="10.95" customHeight="1" outlineLevel="1" x14ac:dyDescent="0.25">
      <c r="A7690" t="s">
        <v>678</v>
      </c>
      <c r="C7690" s="3" t="s">
        <v>12965</v>
      </c>
      <c r="D7690" s="3">
        <v>6392</v>
      </c>
      <c r="E7690" s="9">
        <v>2013</v>
      </c>
      <c r="F7690" s="7" t="s">
        <v>164</v>
      </c>
      <c r="G7690" s="7" t="s">
        <v>5401</v>
      </c>
      <c r="H7690" s="8" t="s">
        <v>7513</v>
      </c>
      <c r="I7690" s="8" t="s">
        <v>7511</v>
      </c>
      <c r="J7690" s="19">
        <v>3</v>
      </c>
      <c r="K7690" s="19" t="s">
        <v>7736</v>
      </c>
      <c r="L7690" s="11">
        <v>0.5</v>
      </c>
      <c r="M7690" s="11"/>
      <c r="N7690" s="24"/>
      <c r="P7690" s="32"/>
      <c r="T7690" s="19"/>
      <c r="U7690" s="3"/>
      <c r="X7690" t="str">
        <f t="shared" si="472"/>
        <v/>
      </c>
      <c r="Z7690" t="str">
        <f t="shared" si="473"/>
        <v/>
      </c>
      <c r="AB7690" s="9"/>
      <c r="AC7690" t="s">
        <v>7513</v>
      </c>
      <c r="AD7690">
        <f t="shared" si="471"/>
        <v>0</v>
      </c>
      <c r="AF7690" s="3"/>
      <c r="AH7690" s="9"/>
    </row>
    <row r="7691" spans="1:34" ht="10.95" customHeight="1" outlineLevel="1" x14ac:dyDescent="0.25">
      <c r="A7691" t="s">
        <v>678</v>
      </c>
      <c r="C7691" s="3" t="s">
        <v>12965</v>
      </c>
      <c r="D7691" s="3" t="s">
        <v>7512</v>
      </c>
      <c r="E7691" s="9">
        <v>2013</v>
      </c>
      <c r="F7691" s="7" t="s">
        <v>755</v>
      </c>
      <c r="G7691" s="7" t="s">
        <v>5401</v>
      </c>
      <c r="H7691" s="8" t="s">
        <v>7513</v>
      </c>
      <c r="I7691" s="8" t="s">
        <v>7511</v>
      </c>
      <c r="J7691" s="19">
        <v>3</v>
      </c>
      <c r="K7691" s="19" t="s">
        <v>7738</v>
      </c>
      <c r="L7691" s="11"/>
      <c r="M7691" s="11"/>
      <c r="N7691" s="24"/>
      <c r="P7691" s="32"/>
      <c r="T7691" s="19"/>
      <c r="U7691" s="3"/>
      <c r="X7691" t="str">
        <f t="shared" si="472"/>
        <v/>
      </c>
      <c r="Z7691">
        <f t="shared" si="473"/>
        <v>1</v>
      </c>
      <c r="AB7691" s="9"/>
      <c r="AC7691" t="s">
        <v>7513</v>
      </c>
      <c r="AD7691">
        <f t="shared" si="471"/>
        <v>0</v>
      </c>
      <c r="AF7691" s="3"/>
      <c r="AH7691" s="9"/>
    </row>
    <row r="7692" spans="1:34" ht="10.95" customHeight="1" outlineLevel="1" x14ac:dyDescent="0.25">
      <c r="A7692" t="s">
        <v>678</v>
      </c>
      <c r="C7692" s="3" t="s">
        <v>12965</v>
      </c>
      <c r="D7692" s="3" t="s">
        <v>7516</v>
      </c>
      <c r="E7692" s="9">
        <v>2013</v>
      </c>
      <c r="F7692" s="7" t="s">
        <v>755</v>
      </c>
      <c r="G7692" s="7" t="s">
        <v>5401</v>
      </c>
      <c r="H7692" s="8" t="s">
        <v>7514</v>
      </c>
      <c r="I7692" s="8" t="s">
        <v>7515</v>
      </c>
      <c r="J7692" s="19">
        <v>3</v>
      </c>
      <c r="K7692" s="19" t="s">
        <v>7738</v>
      </c>
      <c r="L7692" s="11"/>
      <c r="M7692" s="11"/>
      <c r="N7692" s="24"/>
      <c r="P7692" s="32"/>
      <c r="T7692" s="19"/>
      <c r="U7692" s="3"/>
      <c r="X7692" t="str">
        <f t="shared" si="472"/>
        <v/>
      </c>
      <c r="Z7692">
        <f t="shared" si="473"/>
        <v>1</v>
      </c>
      <c r="AB7692" s="9"/>
      <c r="AC7692" t="s">
        <v>7514</v>
      </c>
      <c r="AD7692">
        <f t="shared" si="471"/>
        <v>0</v>
      </c>
      <c r="AF7692" s="3"/>
      <c r="AH7692" s="9"/>
    </row>
    <row r="7693" spans="1:34" ht="10.95" customHeight="1" outlineLevel="1" x14ac:dyDescent="0.25">
      <c r="A7693" t="s">
        <v>678</v>
      </c>
      <c r="C7693" s="3" t="s">
        <v>12965</v>
      </c>
      <c r="D7693" s="3">
        <v>6715</v>
      </c>
      <c r="E7693" s="9">
        <v>2014</v>
      </c>
      <c r="F7693" s="7" t="s">
        <v>164</v>
      </c>
      <c r="G7693" s="7" t="s">
        <v>5401</v>
      </c>
      <c r="H7693" s="8" t="s">
        <v>5402</v>
      </c>
      <c r="I7693" s="8" t="s">
        <v>7517</v>
      </c>
      <c r="J7693" s="19">
        <v>1</v>
      </c>
      <c r="K7693" s="19" t="s">
        <v>7736</v>
      </c>
      <c r="L7693" s="11">
        <v>0.3</v>
      </c>
      <c r="M7693" s="11"/>
      <c r="N7693" s="24"/>
      <c r="P7693" s="32"/>
      <c r="T7693" s="19"/>
      <c r="U7693" s="3"/>
      <c r="X7693" t="str">
        <f t="shared" si="472"/>
        <v/>
      </c>
      <c r="Z7693" t="str">
        <f t="shared" si="473"/>
        <v/>
      </c>
      <c r="AB7693" s="9"/>
      <c r="AC7693" t="s">
        <v>5402</v>
      </c>
      <c r="AD7693">
        <f t="shared" si="471"/>
        <v>1</v>
      </c>
      <c r="AF7693" s="3"/>
      <c r="AH7693" s="9"/>
    </row>
    <row r="7694" spans="1:34" ht="10.95" customHeight="1" outlineLevel="1" x14ac:dyDescent="0.25">
      <c r="A7694" t="s">
        <v>678</v>
      </c>
      <c r="C7694" s="3" t="s">
        <v>12965</v>
      </c>
      <c r="D7694" s="3" t="s">
        <v>7518</v>
      </c>
      <c r="E7694" s="9">
        <v>2014</v>
      </c>
      <c r="F7694" s="7" t="s">
        <v>755</v>
      </c>
      <c r="G7694" s="7" t="s">
        <v>5401</v>
      </c>
      <c r="H7694" s="8" t="s">
        <v>5402</v>
      </c>
      <c r="I7694" s="8" t="s">
        <v>7517</v>
      </c>
      <c r="J7694" s="19">
        <v>1</v>
      </c>
      <c r="K7694" s="19" t="s">
        <v>7736</v>
      </c>
      <c r="L7694" s="11">
        <v>10</v>
      </c>
      <c r="M7694" s="11"/>
      <c r="N7694" s="24"/>
      <c r="P7694" s="32"/>
      <c r="T7694" s="19"/>
      <c r="U7694" s="3"/>
      <c r="X7694" t="str">
        <f t="shared" si="472"/>
        <v/>
      </c>
      <c r="Z7694">
        <f t="shared" si="473"/>
        <v>1</v>
      </c>
      <c r="AB7694" s="9"/>
      <c r="AC7694" t="s">
        <v>5402</v>
      </c>
      <c r="AD7694">
        <f t="shared" si="471"/>
        <v>1</v>
      </c>
      <c r="AF7694" s="3"/>
      <c r="AH7694" s="9"/>
    </row>
    <row r="7695" spans="1:34" ht="10.95" customHeight="1" outlineLevel="1" x14ac:dyDescent="0.25">
      <c r="A7695" t="s">
        <v>678</v>
      </c>
      <c r="C7695" s="3" t="s">
        <v>12965</v>
      </c>
      <c r="D7695" s="3">
        <v>6720</v>
      </c>
      <c r="E7695" s="9">
        <v>2014</v>
      </c>
      <c r="F7695" s="7" t="s">
        <v>164</v>
      </c>
      <c r="G7695" s="7" t="s">
        <v>5401</v>
      </c>
      <c r="H7695" s="8" t="s">
        <v>5402</v>
      </c>
      <c r="I7695" s="8" t="s">
        <v>7519</v>
      </c>
      <c r="J7695" s="19">
        <v>1</v>
      </c>
      <c r="K7695" s="19" t="s">
        <v>7736</v>
      </c>
      <c r="L7695" s="11">
        <v>1.5</v>
      </c>
      <c r="M7695" s="11"/>
      <c r="N7695" s="24"/>
      <c r="P7695" s="32"/>
      <c r="T7695" s="19"/>
      <c r="U7695" s="3"/>
      <c r="X7695" t="str">
        <f t="shared" si="472"/>
        <v/>
      </c>
      <c r="Z7695" t="str">
        <f t="shared" si="473"/>
        <v/>
      </c>
      <c r="AB7695" s="9"/>
      <c r="AC7695" t="s">
        <v>5402</v>
      </c>
      <c r="AD7695">
        <f t="shared" si="471"/>
        <v>1</v>
      </c>
      <c r="AF7695" s="3"/>
      <c r="AH7695" s="9"/>
    </row>
    <row r="7696" spans="1:34" ht="10.95" customHeight="1" outlineLevel="1" x14ac:dyDescent="0.25">
      <c r="A7696" t="s">
        <v>678</v>
      </c>
      <c r="C7696" s="3" t="s">
        <v>12965</v>
      </c>
      <c r="D7696" s="3" t="s">
        <v>7520</v>
      </c>
      <c r="E7696" s="9">
        <v>2014</v>
      </c>
      <c r="F7696" s="7" t="s">
        <v>755</v>
      </c>
      <c r="G7696" s="7" t="s">
        <v>5401</v>
      </c>
      <c r="H7696" s="8" t="s">
        <v>5402</v>
      </c>
      <c r="I7696" s="8" t="s">
        <v>7519</v>
      </c>
      <c r="J7696" s="19">
        <v>3</v>
      </c>
      <c r="K7696" s="19" t="s">
        <v>7738</v>
      </c>
      <c r="L7696" s="11"/>
      <c r="M7696" s="11"/>
      <c r="N7696" s="24"/>
      <c r="P7696" s="32"/>
      <c r="T7696" s="19"/>
      <c r="U7696" s="3"/>
      <c r="X7696" t="str">
        <f t="shared" si="472"/>
        <v/>
      </c>
      <c r="Z7696">
        <f t="shared" si="473"/>
        <v>1</v>
      </c>
      <c r="AB7696" s="9"/>
      <c r="AC7696" t="s">
        <v>5402</v>
      </c>
      <c r="AD7696">
        <f t="shared" si="471"/>
        <v>1</v>
      </c>
      <c r="AF7696" s="3"/>
      <c r="AH7696" s="9"/>
    </row>
    <row r="7697" spans="1:34" ht="10.95" customHeight="1" outlineLevel="1" x14ac:dyDescent="0.25">
      <c r="A7697" t="s">
        <v>678</v>
      </c>
      <c r="C7697" s="3" t="s">
        <v>12965</v>
      </c>
      <c r="D7697" s="3">
        <v>6735</v>
      </c>
      <c r="E7697" s="9">
        <v>2014</v>
      </c>
      <c r="F7697" s="7" t="s">
        <v>7522</v>
      </c>
      <c r="G7697" s="7" t="s">
        <v>5401</v>
      </c>
      <c r="H7697" s="8" t="s">
        <v>4775</v>
      </c>
      <c r="I7697" s="8" t="s">
        <v>7521</v>
      </c>
      <c r="J7697" s="19">
        <v>3</v>
      </c>
      <c r="K7697" s="19" t="s">
        <v>7736</v>
      </c>
      <c r="L7697" s="11">
        <v>0.4</v>
      </c>
      <c r="M7697" s="11"/>
      <c r="N7697" s="24"/>
      <c r="P7697" s="32"/>
      <c r="T7697" s="19"/>
      <c r="U7697" s="3"/>
      <c r="X7697" t="str">
        <f t="shared" si="472"/>
        <v/>
      </c>
      <c r="Z7697" t="str">
        <f t="shared" si="473"/>
        <v/>
      </c>
      <c r="AB7697" s="9"/>
      <c r="AC7697" t="s">
        <v>4775</v>
      </c>
      <c r="AD7697">
        <f t="shared" si="471"/>
        <v>0</v>
      </c>
      <c r="AF7697" s="3"/>
      <c r="AH7697" s="9"/>
    </row>
    <row r="7698" spans="1:34" ht="10.95" customHeight="1" outlineLevel="1" x14ac:dyDescent="0.25">
      <c r="A7698" t="s">
        <v>678</v>
      </c>
      <c r="C7698" s="3" t="s">
        <v>12965</v>
      </c>
      <c r="D7698" s="3">
        <v>6750</v>
      </c>
      <c r="E7698" s="9">
        <v>2014</v>
      </c>
      <c r="F7698" s="7" t="s">
        <v>7524</v>
      </c>
      <c r="G7698" s="7" t="s">
        <v>5401</v>
      </c>
      <c r="H7698" s="8" t="s">
        <v>5402</v>
      </c>
      <c r="I7698" s="8" t="s">
        <v>7523</v>
      </c>
      <c r="J7698" s="19">
        <v>3</v>
      </c>
      <c r="K7698" s="19" t="s">
        <v>7736</v>
      </c>
      <c r="L7698" s="11">
        <v>1.3</v>
      </c>
      <c r="M7698" s="11"/>
      <c r="N7698" s="24"/>
      <c r="P7698" s="32"/>
      <c r="T7698" s="19"/>
      <c r="U7698" s="3"/>
      <c r="X7698" t="str">
        <f t="shared" si="472"/>
        <v/>
      </c>
      <c r="Z7698" t="str">
        <f t="shared" si="473"/>
        <v/>
      </c>
      <c r="AB7698" s="9"/>
      <c r="AC7698" t="s">
        <v>5402</v>
      </c>
      <c r="AD7698">
        <f t="shared" si="471"/>
        <v>1</v>
      </c>
      <c r="AF7698" s="3"/>
      <c r="AH7698" s="9"/>
    </row>
    <row r="7699" spans="1:34" ht="10.95" customHeight="1" outlineLevel="1" x14ac:dyDescent="0.25">
      <c r="A7699" t="s">
        <v>678</v>
      </c>
      <c r="C7699" s="3" t="s">
        <v>12965</v>
      </c>
      <c r="D7699" s="3">
        <v>6762</v>
      </c>
      <c r="E7699" s="9">
        <v>2014</v>
      </c>
      <c r="F7699" s="7" t="s">
        <v>7524</v>
      </c>
      <c r="G7699" s="7" t="s">
        <v>5401</v>
      </c>
      <c r="H7699" s="8" t="s">
        <v>7222</v>
      </c>
      <c r="I7699" s="8" t="s">
        <v>7525</v>
      </c>
      <c r="J7699" s="19">
        <v>3</v>
      </c>
      <c r="K7699" s="19" t="s">
        <v>7736</v>
      </c>
      <c r="L7699" s="11">
        <v>0.5</v>
      </c>
      <c r="M7699" s="11"/>
      <c r="N7699" s="24"/>
      <c r="P7699" s="32"/>
      <c r="T7699" s="19"/>
      <c r="U7699" s="3"/>
      <c r="X7699" t="str">
        <f t="shared" si="472"/>
        <v/>
      </c>
      <c r="Z7699" t="str">
        <f t="shared" si="473"/>
        <v/>
      </c>
      <c r="AB7699" s="9"/>
      <c r="AC7699" t="s">
        <v>7222</v>
      </c>
      <c r="AD7699">
        <f t="shared" si="471"/>
        <v>0</v>
      </c>
      <c r="AF7699" s="3"/>
      <c r="AH7699" s="9"/>
    </row>
    <row r="7700" spans="1:34" ht="10.95" customHeight="1" outlineLevel="1" x14ac:dyDescent="0.25">
      <c r="A7700" t="s">
        <v>678</v>
      </c>
      <c r="C7700" s="3" t="s">
        <v>12965</v>
      </c>
      <c r="D7700" s="3" t="s">
        <v>7526</v>
      </c>
      <c r="E7700" s="9">
        <v>2014</v>
      </c>
      <c r="F7700" s="7" t="s">
        <v>755</v>
      </c>
      <c r="G7700" s="7" t="s">
        <v>5401</v>
      </c>
      <c r="H7700" s="8" t="s">
        <v>7222</v>
      </c>
      <c r="I7700" s="8" t="s">
        <v>7525</v>
      </c>
      <c r="J7700" s="19">
        <v>3</v>
      </c>
      <c r="K7700" s="19" t="s">
        <v>7738</v>
      </c>
      <c r="L7700" s="11"/>
      <c r="M7700" s="11"/>
      <c r="N7700" s="24"/>
      <c r="P7700" s="32"/>
      <c r="T7700" s="19"/>
      <c r="U7700" s="3"/>
      <c r="X7700" t="str">
        <f t="shared" si="472"/>
        <v/>
      </c>
      <c r="Z7700">
        <f t="shared" si="473"/>
        <v>1</v>
      </c>
      <c r="AB7700" s="9"/>
      <c r="AC7700" t="s">
        <v>7222</v>
      </c>
      <c r="AD7700">
        <f t="shared" si="471"/>
        <v>0</v>
      </c>
      <c r="AF7700" s="3"/>
      <c r="AH7700" s="9"/>
    </row>
    <row r="7701" spans="1:34" ht="10.95" customHeight="1" outlineLevel="1" x14ac:dyDescent="0.25">
      <c r="A7701" t="s">
        <v>678</v>
      </c>
      <c r="C7701" s="3" t="s">
        <v>12965</v>
      </c>
      <c r="D7701" s="3">
        <v>6769</v>
      </c>
      <c r="E7701" s="9">
        <v>2014</v>
      </c>
      <c r="F7701" s="7" t="s">
        <v>7524</v>
      </c>
      <c r="G7701" s="7" t="s">
        <v>5401</v>
      </c>
      <c r="H7701" s="8" t="s">
        <v>7527</v>
      </c>
      <c r="I7701" s="8" t="s">
        <v>7494</v>
      </c>
      <c r="J7701" s="19">
        <v>1</v>
      </c>
      <c r="K7701" s="19" t="s">
        <v>7736</v>
      </c>
      <c r="L7701" s="11">
        <v>0.4</v>
      </c>
      <c r="M7701" s="11"/>
      <c r="N7701" s="24"/>
      <c r="P7701" s="32"/>
      <c r="T7701" s="19"/>
      <c r="U7701" s="3"/>
      <c r="X7701" t="str">
        <f t="shared" si="472"/>
        <v/>
      </c>
      <c r="Z7701" t="str">
        <f t="shared" si="473"/>
        <v/>
      </c>
      <c r="AB7701" s="9"/>
      <c r="AC7701" t="s">
        <v>7527</v>
      </c>
      <c r="AD7701">
        <f t="shared" si="471"/>
        <v>0</v>
      </c>
      <c r="AF7701" s="3"/>
      <c r="AH7701" s="9"/>
    </row>
    <row r="7702" spans="1:34" ht="10.95" customHeight="1" outlineLevel="1" x14ac:dyDescent="0.25">
      <c r="A7702" t="s">
        <v>678</v>
      </c>
      <c r="C7702" s="3" t="s">
        <v>12965</v>
      </c>
      <c r="D7702" s="3">
        <v>6770</v>
      </c>
      <c r="E7702" s="9">
        <v>2014</v>
      </c>
      <c r="F7702" s="7" t="s">
        <v>7524</v>
      </c>
      <c r="G7702" s="7" t="s">
        <v>5401</v>
      </c>
      <c r="H7702" s="8" t="s">
        <v>7528</v>
      </c>
      <c r="I7702" s="8" t="s">
        <v>7494</v>
      </c>
      <c r="J7702" s="19">
        <v>3</v>
      </c>
      <c r="K7702" s="19" t="s">
        <v>7736</v>
      </c>
      <c r="L7702" s="11">
        <v>0.5</v>
      </c>
      <c r="M7702" s="11"/>
      <c r="N7702" s="24"/>
      <c r="P7702" s="32"/>
      <c r="T7702" s="19"/>
      <c r="U7702" s="3"/>
      <c r="X7702" t="str">
        <f t="shared" si="472"/>
        <v/>
      </c>
      <c r="Z7702" t="str">
        <f t="shared" si="473"/>
        <v/>
      </c>
      <c r="AB7702" s="9"/>
      <c r="AC7702" t="s">
        <v>7528</v>
      </c>
      <c r="AD7702">
        <f t="shared" si="471"/>
        <v>0</v>
      </c>
      <c r="AF7702" s="3"/>
      <c r="AH7702" s="9"/>
    </row>
    <row r="7703" spans="1:34" ht="10.95" customHeight="1" outlineLevel="1" x14ac:dyDescent="0.25">
      <c r="A7703" t="s">
        <v>678</v>
      </c>
      <c r="C7703" s="3" t="s">
        <v>12965</v>
      </c>
      <c r="D7703" s="3">
        <v>6771</v>
      </c>
      <c r="E7703" s="9">
        <v>2014</v>
      </c>
      <c r="F7703" s="7" t="s">
        <v>7524</v>
      </c>
      <c r="G7703" s="7" t="s">
        <v>5401</v>
      </c>
      <c r="H7703" s="8" t="s">
        <v>7529</v>
      </c>
      <c r="I7703" s="8" t="s">
        <v>7494</v>
      </c>
      <c r="J7703" s="19">
        <v>3</v>
      </c>
      <c r="K7703" s="19" t="s">
        <v>7736</v>
      </c>
      <c r="L7703" s="11">
        <v>0.5</v>
      </c>
      <c r="M7703" s="11"/>
      <c r="N7703" s="24"/>
      <c r="P7703" s="32"/>
      <c r="T7703" s="19"/>
      <c r="U7703" s="3"/>
      <c r="X7703" t="str">
        <f t="shared" si="472"/>
        <v/>
      </c>
      <c r="Z7703" t="str">
        <f t="shared" si="473"/>
        <v/>
      </c>
      <c r="AB7703" s="9"/>
      <c r="AC7703" t="s">
        <v>7529</v>
      </c>
      <c r="AD7703">
        <f t="shared" ref="AD7703:AD7766" si="474">COUNTIF(H7703,"*Fuji*")</f>
        <v>0</v>
      </c>
      <c r="AF7703" s="3"/>
      <c r="AH7703" s="9"/>
    </row>
    <row r="7704" spans="1:34" ht="10.95" customHeight="1" outlineLevel="1" x14ac:dyDescent="0.25">
      <c r="A7704" t="s">
        <v>678</v>
      </c>
      <c r="C7704" s="3" t="s">
        <v>12965</v>
      </c>
      <c r="D7704" s="3">
        <v>6772</v>
      </c>
      <c r="E7704" s="9">
        <v>2014</v>
      </c>
      <c r="F7704" s="7" t="s">
        <v>7524</v>
      </c>
      <c r="G7704" s="7" t="s">
        <v>5401</v>
      </c>
      <c r="H7704" s="8" t="s">
        <v>7530</v>
      </c>
      <c r="I7704" s="8" t="s">
        <v>7494</v>
      </c>
      <c r="J7704" s="19">
        <v>1</v>
      </c>
      <c r="K7704" s="19" t="s">
        <v>7736</v>
      </c>
      <c r="L7704" s="11">
        <v>0.5</v>
      </c>
      <c r="M7704" s="11"/>
      <c r="N7704" s="24"/>
      <c r="P7704" s="32"/>
      <c r="T7704" s="19"/>
      <c r="U7704" s="3"/>
      <c r="X7704" t="str">
        <f t="shared" si="472"/>
        <v/>
      </c>
      <c r="Z7704" t="str">
        <f t="shared" si="473"/>
        <v/>
      </c>
      <c r="AB7704" s="9"/>
      <c r="AC7704" t="s">
        <v>7530</v>
      </c>
      <c r="AD7704">
        <f t="shared" si="474"/>
        <v>1</v>
      </c>
      <c r="AF7704" s="3"/>
      <c r="AH7704" s="9"/>
    </row>
    <row r="7705" spans="1:34" ht="10.95" customHeight="1" outlineLevel="1" x14ac:dyDescent="0.25">
      <c r="A7705" t="s">
        <v>678</v>
      </c>
      <c r="C7705" s="3" t="s">
        <v>12965</v>
      </c>
      <c r="D7705" s="3">
        <v>6773</v>
      </c>
      <c r="E7705" s="9">
        <v>2014</v>
      </c>
      <c r="F7705" s="7" t="s">
        <v>7524</v>
      </c>
      <c r="G7705" s="7" t="s">
        <v>5401</v>
      </c>
      <c r="H7705" s="8" t="s">
        <v>7531</v>
      </c>
      <c r="I7705" s="8" t="s">
        <v>7494</v>
      </c>
      <c r="J7705" s="19">
        <v>3</v>
      </c>
      <c r="K7705" s="19" t="s">
        <v>7736</v>
      </c>
      <c r="L7705" s="11">
        <v>0.3</v>
      </c>
      <c r="M7705" s="11"/>
      <c r="N7705" s="24"/>
      <c r="P7705" s="32"/>
      <c r="T7705" s="19"/>
      <c r="U7705" s="3"/>
      <c r="X7705" t="str">
        <f t="shared" si="472"/>
        <v/>
      </c>
      <c r="Z7705" t="str">
        <f t="shared" si="473"/>
        <v/>
      </c>
      <c r="AB7705" s="9"/>
      <c r="AC7705" t="s">
        <v>7531</v>
      </c>
      <c r="AD7705">
        <f t="shared" si="474"/>
        <v>0</v>
      </c>
      <c r="AF7705" s="3"/>
      <c r="AH7705" s="9"/>
    </row>
    <row r="7706" spans="1:34" ht="10.95" customHeight="1" outlineLevel="1" x14ac:dyDescent="0.25">
      <c r="A7706" t="s">
        <v>678</v>
      </c>
      <c r="C7706" s="3" t="s">
        <v>12965</v>
      </c>
      <c r="D7706" s="3">
        <v>6774</v>
      </c>
      <c r="E7706" s="9">
        <v>2014</v>
      </c>
      <c r="F7706" s="7" t="s">
        <v>7524</v>
      </c>
      <c r="G7706" s="7" t="s">
        <v>5401</v>
      </c>
      <c r="H7706" s="8" t="s">
        <v>7532</v>
      </c>
      <c r="I7706" s="8" t="s">
        <v>7494</v>
      </c>
      <c r="J7706" s="19">
        <v>3</v>
      </c>
      <c r="K7706" s="19" t="s">
        <v>7736</v>
      </c>
      <c r="L7706" s="11">
        <v>0.3</v>
      </c>
      <c r="M7706" s="11"/>
      <c r="N7706" s="24"/>
      <c r="P7706" s="32"/>
      <c r="T7706" s="19"/>
      <c r="U7706" s="3"/>
      <c r="X7706" t="str">
        <f t="shared" si="472"/>
        <v/>
      </c>
      <c r="Z7706" t="str">
        <f t="shared" si="473"/>
        <v/>
      </c>
      <c r="AB7706" s="9"/>
      <c r="AC7706" t="s">
        <v>7532</v>
      </c>
      <c r="AD7706">
        <f t="shared" si="474"/>
        <v>0</v>
      </c>
      <c r="AF7706" s="3"/>
      <c r="AH7706" s="9"/>
    </row>
    <row r="7707" spans="1:34" ht="10.95" customHeight="1" outlineLevel="1" x14ac:dyDescent="0.25">
      <c r="A7707" t="s">
        <v>678</v>
      </c>
      <c r="C7707" s="3" t="s">
        <v>12965</v>
      </c>
      <c r="D7707" s="3">
        <v>6775</v>
      </c>
      <c r="E7707" s="9">
        <v>2014</v>
      </c>
      <c r="F7707" s="7" t="s">
        <v>7524</v>
      </c>
      <c r="G7707" s="7" t="s">
        <v>5401</v>
      </c>
      <c r="H7707" s="8" t="s">
        <v>7533</v>
      </c>
      <c r="I7707" s="8" t="s">
        <v>7494</v>
      </c>
      <c r="J7707" s="19">
        <v>3</v>
      </c>
      <c r="K7707" s="19" t="s">
        <v>7736</v>
      </c>
      <c r="L7707" s="11">
        <v>0.3</v>
      </c>
      <c r="M7707" s="11"/>
      <c r="N7707" s="24"/>
      <c r="P7707" s="32"/>
      <c r="T7707" s="19"/>
      <c r="U7707" s="3"/>
      <c r="X7707" t="str">
        <f t="shared" si="472"/>
        <v/>
      </c>
      <c r="Z7707" t="str">
        <f t="shared" si="473"/>
        <v/>
      </c>
      <c r="AB7707" s="9"/>
      <c r="AC7707" t="s">
        <v>7533</v>
      </c>
      <c r="AD7707">
        <f t="shared" si="474"/>
        <v>0</v>
      </c>
      <c r="AF7707" s="3"/>
      <c r="AH7707" s="9"/>
    </row>
    <row r="7708" spans="1:34" ht="10.95" customHeight="1" outlineLevel="1" x14ac:dyDescent="0.25">
      <c r="A7708" t="s">
        <v>678</v>
      </c>
      <c r="C7708" s="3" t="s">
        <v>12965</v>
      </c>
      <c r="D7708" s="3">
        <v>6776</v>
      </c>
      <c r="E7708" s="9">
        <v>2014</v>
      </c>
      <c r="F7708" s="7" t="s">
        <v>7524</v>
      </c>
      <c r="G7708" s="7" t="s">
        <v>5401</v>
      </c>
      <c r="H7708" s="8" t="s">
        <v>7534</v>
      </c>
      <c r="I7708" s="8" t="s">
        <v>7494</v>
      </c>
      <c r="J7708" s="19">
        <v>3</v>
      </c>
      <c r="K7708" s="19" t="s">
        <v>7736</v>
      </c>
      <c r="L7708" s="11">
        <v>0.3</v>
      </c>
      <c r="M7708" s="11"/>
      <c r="N7708" s="24"/>
      <c r="P7708" s="32"/>
      <c r="T7708" s="19"/>
      <c r="U7708" s="3"/>
      <c r="X7708" t="str">
        <f t="shared" si="472"/>
        <v/>
      </c>
      <c r="Z7708" t="str">
        <f t="shared" si="473"/>
        <v/>
      </c>
      <c r="AB7708" s="9"/>
      <c r="AC7708" t="s">
        <v>7534</v>
      </c>
      <c r="AD7708">
        <f t="shared" si="474"/>
        <v>0</v>
      </c>
      <c r="AF7708" s="3"/>
      <c r="AH7708" s="9"/>
    </row>
    <row r="7709" spans="1:34" ht="10.95" customHeight="1" outlineLevel="1" x14ac:dyDescent="0.25">
      <c r="A7709" t="s">
        <v>678</v>
      </c>
      <c r="C7709" s="3" t="s">
        <v>12965</v>
      </c>
      <c r="D7709" s="3">
        <v>6777</v>
      </c>
      <c r="E7709" s="9">
        <v>2014</v>
      </c>
      <c r="F7709" s="7" t="s">
        <v>7524</v>
      </c>
      <c r="G7709" s="7" t="s">
        <v>5401</v>
      </c>
      <c r="H7709" s="8" t="s">
        <v>7535</v>
      </c>
      <c r="I7709" s="8" t="s">
        <v>7494</v>
      </c>
      <c r="J7709" s="19">
        <v>3</v>
      </c>
      <c r="K7709" s="19" t="s">
        <v>7736</v>
      </c>
      <c r="L7709" s="11">
        <v>0.5</v>
      </c>
      <c r="M7709" s="11"/>
      <c r="N7709" s="24"/>
      <c r="P7709" s="32"/>
      <c r="T7709" s="19"/>
      <c r="U7709" s="3"/>
      <c r="X7709" t="str">
        <f t="shared" si="472"/>
        <v/>
      </c>
      <c r="Z7709" t="str">
        <f t="shared" si="473"/>
        <v/>
      </c>
      <c r="AB7709" s="9"/>
      <c r="AC7709" t="s">
        <v>7535</v>
      </c>
      <c r="AD7709">
        <f t="shared" si="474"/>
        <v>0</v>
      </c>
      <c r="AF7709" s="3"/>
      <c r="AH7709" s="9"/>
    </row>
    <row r="7710" spans="1:34" ht="10.95" customHeight="1" outlineLevel="1" x14ac:dyDescent="0.25">
      <c r="A7710" t="s">
        <v>678</v>
      </c>
      <c r="C7710" s="3" t="s">
        <v>12965</v>
      </c>
      <c r="D7710" s="3">
        <v>6778</v>
      </c>
      <c r="E7710" s="9">
        <v>2014</v>
      </c>
      <c r="F7710" s="7" t="s">
        <v>7524</v>
      </c>
      <c r="G7710" s="7" t="s">
        <v>5401</v>
      </c>
      <c r="H7710" s="8" t="s">
        <v>7536</v>
      </c>
      <c r="I7710" s="8" t="s">
        <v>7494</v>
      </c>
      <c r="J7710" s="19">
        <v>3</v>
      </c>
      <c r="K7710" s="19" t="s">
        <v>7736</v>
      </c>
      <c r="L7710" s="11">
        <v>0.3</v>
      </c>
      <c r="M7710" s="11"/>
      <c r="N7710" s="24"/>
      <c r="P7710" s="32"/>
      <c r="T7710" s="19"/>
      <c r="U7710" s="3"/>
      <c r="X7710" t="str">
        <f t="shared" si="472"/>
        <v/>
      </c>
      <c r="Z7710" t="str">
        <f t="shared" si="473"/>
        <v/>
      </c>
      <c r="AB7710" s="9"/>
      <c r="AC7710" t="s">
        <v>7536</v>
      </c>
      <c r="AD7710">
        <f t="shared" si="474"/>
        <v>0</v>
      </c>
      <c r="AF7710" s="3"/>
      <c r="AH7710" s="9"/>
    </row>
    <row r="7711" spans="1:34" ht="10.95" customHeight="1" outlineLevel="1" x14ac:dyDescent="0.25">
      <c r="A7711" t="s">
        <v>678</v>
      </c>
      <c r="C7711" s="3" t="s">
        <v>12965</v>
      </c>
      <c r="D7711" s="3" t="s">
        <v>7537</v>
      </c>
      <c r="E7711" s="9">
        <v>2014</v>
      </c>
      <c r="F7711" s="7" t="s">
        <v>755</v>
      </c>
      <c r="G7711" s="7" t="s">
        <v>5401</v>
      </c>
      <c r="H7711" s="8" t="s">
        <v>7494</v>
      </c>
      <c r="I7711" s="8" t="s">
        <v>7494</v>
      </c>
      <c r="J7711" s="19">
        <v>1</v>
      </c>
      <c r="K7711" s="19" t="s">
        <v>7736</v>
      </c>
      <c r="L7711" s="11">
        <v>15</v>
      </c>
      <c r="M7711" s="11"/>
      <c r="N7711" s="24"/>
      <c r="P7711" s="32"/>
      <c r="T7711" s="19"/>
      <c r="U7711" s="3"/>
      <c r="X7711" t="str">
        <f t="shared" si="472"/>
        <v/>
      </c>
      <c r="Z7711">
        <f t="shared" si="473"/>
        <v>1</v>
      </c>
      <c r="AB7711" s="9"/>
      <c r="AC7711" t="s">
        <v>7494</v>
      </c>
      <c r="AD7711">
        <f t="shared" si="474"/>
        <v>0</v>
      </c>
      <c r="AF7711" s="3"/>
      <c r="AH7711" s="9"/>
    </row>
    <row r="7712" spans="1:34" ht="10.95" customHeight="1" outlineLevel="1" x14ac:dyDescent="0.25">
      <c r="A7712" t="s">
        <v>678</v>
      </c>
      <c r="C7712" s="3" t="s">
        <v>12965</v>
      </c>
      <c r="D7712" s="3">
        <v>6794</v>
      </c>
      <c r="E7712" s="9">
        <v>2014</v>
      </c>
      <c r="F7712" s="7" t="s">
        <v>7524</v>
      </c>
      <c r="G7712" s="7" t="s">
        <v>5401</v>
      </c>
      <c r="H7712" s="8" t="s">
        <v>6872</v>
      </c>
      <c r="I7712" s="8" t="s">
        <v>7538</v>
      </c>
      <c r="J7712" s="19">
        <v>1</v>
      </c>
      <c r="K7712" s="19" t="s">
        <v>7736</v>
      </c>
      <c r="L7712" s="11">
        <v>0.4</v>
      </c>
      <c r="M7712" s="11"/>
      <c r="N7712" s="24"/>
      <c r="P7712" s="32"/>
      <c r="T7712" s="19"/>
      <c r="U7712" s="3"/>
      <c r="X7712" t="str">
        <f t="shared" si="472"/>
        <v/>
      </c>
      <c r="Z7712" t="str">
        <f t="shared" si="473"/>
        <v/>
      </c>
      <c r="AB7712" s="9"/>
      <c r="AC7712" t="s">
        <v>6872</v>
      </c>
      <c r="AD7712">
        <f t="shared" si="474"/>
        <v>0</v>
      </c>
      <c r="AF7712" s="3"/>
      <c r="AH7712" s="9"/>
    </row>
    <row r="7713" spans="1:34" ht="10.95" customHeight="1" outlineLevel="1" x14ac:dyDescent="0.25">
      <c r="A7713" t="s">
        <v>678</v>
      </c>
      <c r="C7713" s="3" t="s">
        <v>12965</v>
      </c>
      <c r="D7713" s="3">
        <v>6868</v>
      </c>
      <c r="E7713" s="9">
        <v>2014</v>
      </c>
      <c r="F7713" s="7" t="s">
        <v>7524</v>
      </c>
      <c r="G7713" s="7" t="s">
        <v>5401</v>
      </c>
      <c r="H7713" s="8" t="s">
        <v>5402</v>
      </c>
      <c r="I7713" s="8" t="s">
        <v>7539</v>
      </c>
      <c r="J7713" s="19">
        <v>1</v>
      </c>
      <c r="K7713" s="19" t="s">
        <v>7736</v>
      </c>
      <c r="L7713" s="11">
        <v>1</v>
      </c>
      <c r="M7713" s="11"/>
      <c r="N7713" s="24"/>
      <c r="P7713" s="32"/>
      <c r="T7713" s="19"/>
      <c r="U7713" s="3"/>
      <c r="X7713" t="str">
        <f t="shared" si="472"/>
        <v/>
      </c>
      <c r="Z7713" t="str">
        <f t="shared" si="473"/>
        <v/>
      </c>
      <c r="AB7713" s="9"/>
      <c r="AC7713" t="s">
        <v>5402</v>
      </c>
      <c r="AD7713">
        <f t="shared" si="474"/>
        <v>1</v>
      </c>
      <c r="AF7713" s="3"/>
      <c r="AH7713" s="9"/>
    </row>
    <row r="7714" spans="1:34" ht="10.95" customHeight="1" outlineLevel="1" x14ac:dyDescent="0.25">
      <c r="A7714" t="s">
        <v>678</v>
      </c>
      <c r="C7714" s="3" t="s">
        <v>12965</v>
      </c>
      <c r="D7714" s="3">
        <v>6869</v>
      </c>
      <c r="E7714" s="9">
        <v>2014</v>
      </c>
      <c r="F7714" s="7" t="s">
        <v>7524</v>
      </c>
      <c r="G7714" s="7" t="s">
        <v>5401</v>
      </c>
      <c r="H7714" s="8" t="s">
        <v>5402</v>
      </c>
      <c r="I7714" s="8" t="s">
        <v>7539</v>
      </c>
      <c r="J7714" s="19">
        <v>1</v>
      </c>
      <c r="K7714" s="19" t="s">
        <v>7736</v>
      </c>
      <c r="L7714" s="11">
        <v>1</v>
      </c>
      <c r="M7714" s="11"/>
      <c r="N7714" s="24"/>
      <c r="P7714" s="32"/>
      <c r="T7714" s="19"/>
      <c r="U7714" s="3"/>
      <c r="X7714" t="str">
        <f t="shared" si="472"/>
        <v/>
      </c>
      <c r="Z7714" t="str">
        <f t="shared" si="473"/>
        <v/>
      </c>
      <c r="AB7714" s="9"/>
      <c r="AC7714" t="s">
        <v>5402</v>
      </c>
      <c r="AD7714">
        <f t="shared" si="474"/>
        <v>1</v>
      </c>
      <c r="AF7714" s="3"/>
      <c r="AH7714" s="9"/>
    </row>
    <row r="7715" spans="1:34" ht="10.95" customHeight="1" outlineLevel="1" x14ac:dyDescent="0.25">
      <c r="A7715" t="s">
        <v>678</v>
      </c>
      <c r="C7715" s="3" t="s">
        <v>12965</v>
      </c>
      <c r="D7715" s="3">
        <v>6870</v>
      </c>
      <c r="E7715" s="9">
        <v>2014</v>
      </c>
      <c r="F7715" s="7" t="s">
        <v>7524</v>
      </c>
      <c r="G7715" s="7" t="s">
        <v>5401</v>
      </c>
      <c r="H7715" s="8" t="s">
        <v>5402</v>
      </c>
      <c r="I7715" s="8" t="s">
        <v>7539</v>
      </c>
      <c r="J7715" s="19">
        <v>1</v>
      </c>
      <c r="K7715" s="19" t="s">
        <v>7736</v>
      </c>
      <c r="L7715" s="11">
        <v>1</v>
      </c>
      <c r="M7715" s="11"/>
      <c r="N7715" s="24"/>
      <c r="P7715" s="32"/>
      <c r="T7715" s="19"/>
      <c r="U7715" s="3"/>
      <c r="X7715" t="str">
        <f t="shared" si="472"/>
        <v/>
      </c>
      <c r="Z7715" t="str">
        <f t="shared" si="473"/>
        <v/>
      </c>
      <c r="AB7715" s="9"/>
      <c r="AC7715" t="s">
        <v>5402</v>
      </c>
      <c r="AD7715">
        <f t="shared" si="474"/>
        <v>1</v>
      </c>
      <c r="AF7715" s="3"/>
      <c r="AH7715" s="9"/>
    </row>
    <row r="7716" spans="1:34" ht="10.95" customHeight="1" outlineLevel="1" x14ac:dyDescent="0.25">
      <c r="A7716" t="s">
        <v>678</v>
      </c>
      <c r="C7716" s="3" t="s">
        <v>12965</v>
      </c>
      <c r="D7716" s="3">
        <v>6871</v>
      </c>
      <c r="E7716" s="9">
        <v>2014</v>
      </c>
      <c r="F7716" s="7" t="s">
        <v>7524</v>
      </c>
      <c r="G7716" s="7" t="s">
        <v>5401</v>
      </c>
      <c r="H7716" s="8" t="s">
        <v>5402</v>
      </c>
      <c r="I7716" s="8" t="s">
        <v>7539</v>
      </c>
      <c r="J7716" s="19">
        <v>1</v>
      </c>
      <c r="K7716" s="19" t="s">
        <v>7736</v>
      </c>
      <c r="L7716" s="11">
        <v>1</v>
      </c>
      <c r="M7716" s="11"/>
      <c r="N7716" s="24"/>
      <c r="P7716" s="32"/>
      <c r="T7716" s="19"/>
      <c r="U7716" s="3"/>
      <c r="X7716" t="str">
        <f t="shared" si="472"/>
        <v/>
      </c>
      <c r="Z7716" t="str">
        <f t="shared" si="473"/>
        <v/>
      </c>
      <c r="AB7716" s="9"/>
      <c r="AC7716" t="s">
        <v>5402</v>
      </c>
      <c r="AD7716">
        <f t="shared" si="474"/>
        <v>1</v>
      </c>
      <c r="AF7716" s="3"/>
      <c r="AH7716" s="9"/>
    </row>
    <row r="7717" spans="1:34" ht="10.95" customHeight="1" outlineLevel="1" x14ac:dyDescent="0.25">
      <c r="A7717" t="s">
        <v>678</v>
      </c>
      <c r="C7717" s="3" t="s">
        <v>12965</v>
      </c>
      <c r="D7717" s="3">
        <v>6872</v>
      </c>
      <c r="E7717" s="9">
        <v>2014</v>
      </c>
      <c r="F7717" s="7" t="s">
        <v>7524</v>
      </c>
      <c r="G7717" s="7" t="s">
        <v>5401</v>
      </c>
      <c r="H7717" s="8" t="s">
        <v>5402</v>
      </c>
      <c r="I7717" s="8" t="s">
        <v>7539</v>
      </c>
      <c r="J7717" s="19">
        <v>1</v>
      </c>
      <c r="K7717" s="19" t="s">
        <v>7736</v>
      </c>
      <c r="L7717" s="11">
        <v>0.5</v>
      </c>
      <c r="M7717" s="11"/>
      <c r="N7717" s="24"/>
      <c r="P7717" s="32"/>
      <c r="T7717" s="19"/>
      <c r="U7717" s="3"/>
      <c r="X7717" t="str">
        <f t="shared" si="472"/>
        <v/>
      </c>
      <c r="Z7717" t="str">
        <f t="shared" si="473"/>
        <v/>
      </c>
      <c r="AB7717" s="9"/>
      <c r="AC7717" t="s">
        <v>5402</v>
      </c>
      <c r="AD7717">
        <f t="shared" si="474"/>
        <v>1</v>
      </c>
      <c r="AF7717" s="3"/>
      <c r="AH7717" s="9"/>
    </row>
    <row r="7718" spans="1:34" ht="10.95" customHeight="1" outlineLevel="1" x14ac:dyDescent="0.25">
      <c r="A7718" t="s">
        <v>678</v>
      </c>
      <c r="C7718" s="3" t="s">
        <v>12965</v>
      </c>
      <c r="D7718" s="3">
        <v>6873</v>
      </c>
      <c r="E7718" s="9">
        <v>2014</v>
      </c>
      <c r="F7718" s="7" t="s">
        <v>7524</v>
      </c>
      <c r="G7718" s="7" t="s">
        <v>5401</v>
      </c>
      <c r="H7718" s="8" t="s">
        <v>5402</v>
      </c>
      <c r="I7718" s="8" t="s">
        <v>7539</v>
      </c>
      <c r="J7718" s="19">
        <v>1</v>
      </c>
      <c r="K7718" s="19" t="s">
        <v>7736</v>
      </c>
      <c r="L7718" s="11">
        <v>1</v>
      </c>
      <c r="M7718" s="11"/>
      <c r="N7718" s="24"/>
      <c r="P7718" s="32"/>
      <c r="T7718" s="19"/>
      <c r="U7718" s="3"/>
      <c r="X7718" t="str">
        <f t="shared" si="472"/>
        <v/>
      </c>
      <c r="Z7718" t="str">
        <f t="shared" si="473"/>
        <v/>
      </c>
      <c r="AB7718" s="9"/>
      <c r="AC7718" t="s">
        <v>5402</v>
      </c>
      <c r="AD7718">
        <f t="shared" si="474"/>
        <v>1</v>
      </c>
      <c r="AF7718" s="3"/>
      <c r="AH7718" s="9"/>
    </row>
    <row r="7719" spans="1:34" ht="10.95" customHeight="1" outlineLevel="1" x14ac:dyDescent="0.25">
      <c r="A7719" t="s">
        <v>678</v>
      </c>
      <c r="C7719" s="3" t="s">
        <v>12965</v>
      </c>
      <c r="D7719" s="3">
        <v>6874</v>
      </c>
      <c r="E7719" s="9">
        <v>2014</v>
      </c>
      <c r="F7719" s="7" t="s">
        <v>7524</v>
      </c>
      <c r="G7719" s="7" t="s">
        <v>5401</v>
      </c>
      <c r="H7719" s="8" t="s">
        <v>5402</v>
      </c>
      <c r="I7719" s="8" t="s">
        <v>7539</v>
      </c>
      <c r="J7719" s="19">
        <v>1</v>
      </c>
      <c r="K7719" s="19" t="s">
        <v>7736</v>
      </c>
      <c r="L7719" s="11">
        <v>1</v>
      </c>
      <c r="M7719" s="11"/>
      <c r="N7719" s="24"/>
      <c r="P7719" s="32"/>
      <c r="T7719" s="19"/>
      <c r="U7719" s="3"/>
      <c r="X7719" t="str">
        <f t="shared" si="472"/>
        <v/>
      </c>
      <c r="Z7719" t="str">
        <f t="shared" si="473"/>
        <v/>
      </c>
      <c r="AB7719" s="9"/>
      <c r="AC7719" t="s">
        <v>5402</v>
      </c>
      <c r="AD7719">
        <f t="shared" si="474"/>
        <v>1</v>
      </c>
      <c r="AF7719" s="3"/>
      <c r="AH7719" s="9"/>
    </row>
    <row r="7720" spans="1:34" ht="10.95" customHeight="1" outlineLevel="1" x14ac:dyDescent="0.25">
      <c r="A7720" t="s">
        <v>678</v>
      </c>
      <c r="C7720" s="3" t="s">
        <v>12965</v>
      </c>
      <c r="D7720" s="3">
        <v>6875</v>
      </c>
      <c r="E7720" s="9">
        <v>2014</v>
      </c>
      <c r="F7720" s="7" t="s">
        <v>7524</v>
      </c>
      <c r="G7720" s="7" t="s">
        <v>5401</v>
      </c>
      <c r="H7720" s="8" t="s">
        <v>5402</v>
      </c>
      <c r="I7720" s="8" t="s">
        <v>7539</v>
      </c>
      <c r="J7720" s="19">
        <v>1</v>
      </c>
      <c r="K7720" s="19" t="s">
        <v>7736</v>
      </c>
      <c r="L7720" s="11">
        <v>1</v>
      </c>
      <c r="M7720" s="11"/>
      <c r="N7720" s="24"/>
      <c r="P7720" s="32"/>
      <c r="T7720" s="19"/>
      <c r="U7720" s="3"/>
      <c r="X7720" t="str">
        <f t="shared" si="472"/>
        <v/>
      </c>
      <c r="Z7720" t="str">
        <f t="shared" si="473"/>
        <v/>
      </c>
      <c r="AB7720" s="9"/>
      <c r="AC7720" t="s">
        <v>5402</v>
      </c>
      <c r="AD7720">
        <f t="shared" si="474"/>
        <v>1</v>
      </c>
      <c r="AF7720" s="3"/>
      <c r="AH7720" s="9"/>
    </row>
    <row r="7721" spans="1:34" ht="10.95" customHeight="1" outlineLevel="1" x14ac:dyDescent="0.25">
      <c r="A7721" t="s">
        <v>678</v>
      </c>
      <c r="C7721" s="3" t="s">
        <v>12965</v>
      </c>
      <c r="D7721" s="3">
        <v>6876</v>
      </c>
      <c r="E7721" s="9">
        <v>2014</v>
      </c>
      <c r="F7721" s="7" t="s">
        <v>7524</v>
      </c>
      <c r="G7721" s="7" t="s">
        <v>5401</v>
      </c>
      <c r="H7721" s="8" t="s">
        <v>5402</v>
      </c>
      <c r="I7721" s="8" t="s">
        <v>7539</v>
      </c>
      <c r="J7721" s="19">
        <v>1</v>
      </c>
      <c r="K7721" s="19" t="s">
        <v>7736</v>
      </c>
      <c r="L7721" s="11">
        <v>1</v>
      </c>
      <c r="M7721" s="11"/>
      <c r="N7721" s="24"/>
      <c r="P7721" s="32"/>
      <c r="T7721" s="19"/>
      <c r="U7721" s="3"/>
      <c r="X7721" t="str">
        <f t="shared" si="472"/>
        <v/>
      </c>
      <c r="Z7721" t="str">
        <f t="shared" si="473"/>
        <v/>
      </c>
      <c r="AB7721" s="9"/>
      <c r="AC7721" t="s">
        <v>5402</v>
      </c>
      <c r="AD7721">
        <f t="shared" si="474"/>
        <v>1</v>
      </c>
      <c r="AF7721" s="3"/>
      <c r="AH7721" s="9"/>
    </row>
    <row r="7722" spans="1:34" ht="10.95" customHeight="1" outlineLevel="1" x14ac:dyDescent="0.25">
      <c r="A7722" t="s">
        <v>678</v>
      </c>
      <c r="C7722" s="3" t="s">
        <v>12965</v>
      </c>
      <c r="D7722" s="3">
        <v>6877</v>
      </c>
      <c r="E7722" s="9">
        <v>2014</v>
      </c>
      <c r="F7722" s="7" t="s">
        <v>7524</v>
      </c>
      <c r="G7722" s="7" t="s">
        <v>5401</v>
      </c>
      <c r="H7722" s="8" t="s">
        <v>5402</v>
      </c>
      <c r="I7722" s="8" t="s">
        <v>7539</v>
      </c>
      <c r="J7722" s="19">
        <v>1</v>
      </c>
      <c r="K7722" s="19" t="s">
        <v>7736</v>
      </c>
      <c r="L7722" s="11">
        <v>1</v>
      </c>
      <c r="M7722" s="11"/>
      <c r="N7722" s="24"/>
      <c r="P7722" s="32"/>
      <c r="T7722" s="19"/>
      <c r="U7722" s="3"/>
      <c r="X7722" t="str">
        <f t="shared" si="472"/>
        <v/>
      </c>
      <c r="Z7722" t="str">
        <f t="shared" si="473"/>
        <v/>
      </c>
      <c r="AB7722" s="9"/>
      <c r="AC7722" t="s">
        <v>5402</v>
      </c>
      <c r="AD7722">
        <f t="shared" si="474"/>
        <v>1</v>
      </c>
      <c r="AF7722" s="3"/>
      <c r="AH7722" s="9"/>
    </row>
    <row r="7723" spans="1:34" ht="10.95" customHeight="1" outlineLevel="1" x14ac:dyDescent="0.25">
      <c r="A7723" t="s">
        <v>678</v>
      </c>
      <c r="C7723" s="3" t="s">
        <v>12965</v>
      </c>
      <c r="D7723" s="3" t="s">
        <v>7540</v>
      </c>
      <c r="E7723" s="9">
        <v>2014</v>
      </c>
      <c r="F7723" s="7" t="s">
        <v>755</v>
      </c>
      <c r="G7723" s="7" t="s">
        <v>5401</v>
      </c>
      <c r="H7723" s="8" t="s">
        <v>5402</v>
      </c>
      <c r="I7723" s="8" t="s">
        <v>7539</v>
      </c>
      <c r="J7723" s="19">
        <v>1</v>
      </c>
      <c r="K7723" s="19" t="s">
        <v>7738</v>
      </c>
      <c r="L7723" s="11"/>
      <c r="M7723" s="11"/>
      <c r="N7723" s="24"/>
      <c r="P7723" s="32"/>
      <c r="T7723" s="19"/>
      <c r="U7723" s="3"/>
      <c r="X7723" t="str">
        <f t="shared" si="472"/>
        <v/>
      </c>
      <c r="Z7723">
        <f t="shared" si="473"/>
        <v>1</v>
      </c>
      <c r="AB7723" s="9"/>
      <c r="AC7723" t="s">
        <v>5402</v>
      </c>
      <c r="AD7723">
        <f t="shared" si="474"/>
        <v>1</v>
      </c>
      <c r="AF7723" s="3"/>
      <c r="AH7723" s="9"/>
    </row>
    <row r="7724" spans="1:34" ht="10.95" customHeight="1" outlineLevel="1" x14ac:dyDescent="0.25">
      <c r="A7724" t="s">
        <v>678</v>
      </c>
      <c r="C7724" s="3" t="s">
        <v>12965</v>
      </c>
      <c r="D7724" s="3">
        <v>6912</v>
      </c>
      <c r="E7724" s="9">
        <v>2014</v>
      </c>
      <c r="F7724" s="7" t="s">
        <v>7524</v>
      </c>
      <c r="G7724" s="7" t="s">
        <v>5401</v>
      </c>
      <c r="H7724" s="8" t="s">
        <v>5402</v>
      </c>
      <c r="I7724" s="8" t="s">
        <v>7541</v>
      </c>
      <c r="J7724" s="19">
        <v>3</v>
      </c>
      <c r="K7724" s="19" t="s">
        <v>7736</v>
      </c>
      <c r="L7724" s="11">
        <v>0.3</v>
      </c>
      <c r="M7724" s="11"/>
      <c r="N7724" s="24"/>
      <c r="P7724" s="32"/>
      <c r="T7724" s="19"/>
      <c r="U7724" s="3"/>
      <c r="X7724" t="str">
        <f t="shared" si="472"/>
        <v/>
      </c>
      <c r="Z7724" t="str">
        <f t="shared" si="473"/>
        <v/>
      </c>
      <c r="AB7724" s="9"/>
      <c r="AC7724" t="s">
        <v>5402</v>
      </c>
      <c r="AD7724">
        <f t="shared" si="474"/>
        <v>1</v>
      </c>
      <c r="AF7724" s="3"/>
      <c r="AH7724" s="9"/>
    </row>
    <row r="7725" spans="1:34" ht="10.95" customHeight="1" outlineLevel="1" x14ac:dyDescent="0.25">
      <c r="A7725" t="s">
        <v>678</v>
      </c>
      <c r="C7725" s="3" t="s">
        <v>12965</v>
      </c>
      <c r="D7725" s="3">
        <v>6914</v>
      </c>
      <c r="E7725" s="9">
        <v>2014</v>
      </c>
      <c r="F7725" s="7" t="s">
        <v>7524</v>
      </c>
      <c r="G7725" s="7" t="s">
        <v>5401</v>
      </c>
      <c r="H7725" s="8" t="s">
        <v>5402</v>
      </c>
      <c r="I7725" s="8" t="s">
        <v>7541</v>
      </c>
      <c r="J7725" s="19">
        <v>1</v>
      </c>
      <c r="K7725" s="19" t="s">
        <v>7736</v>
      </c>
      <c r="L7725" s="11">
        <v>0.6</v>
      </c>
      <c r="M7725" s="11"/>
      <c r="N7725" s="24"/>
      <c r="P7725" s="32"/>
      <c r="T7725" s="19"/>
      <c r="U7725" s="3"/>
      <c r="X7725" t="str">
        <f t="shared" si="472"/>
        <v/>
      </c>
      <c r="Z7725" t="str">
        <f t="shared" si="473"/>
        <v/>
      </c>
      <c r="AB7725" s="9"/>
      <c r="AC7725" t="s">
        <v>5402</v>
      </c>
      <c r="AD7725">
        <f t="shared" si="474"/>
        <v>1</v>
      </c>
      <c r="AF7725" s="3"/>
      <c r="AH7725" s="9"/>
    </row>
    <row r="7726" spans="1:34" ht="10.95" customHeight="1" outlineLevel="1" x14ac:dyDescent="0.25">
      <c r="A7726" t="s">
        <v>678</v>
      </c>
      <c r="C7726" s="3" t="s">
        <v>12965</v>
      </c>
      <c r="D7726" s="3" t="s">
        <v>7542</v>
      </c>
      <c r="E7726" s="9">
        <v>2014</v>
      </c>
      <c r="F7726" s="7" t="s">
        <v>755</v>
      </c>
      <c r="G7726" s="7" t="s">
        <v>5401</v>
      </c>
      <c r="H7726" s="8" t="s">
        <v>5402</v>
      </c>
      <c r="I7726" s="8" t="s">
        <v>7541</v>
      </c>
      <c r="J7726" s="19">
        <v>3</v>
      </c>
      <c r="K7726" s="19" t="s">
        <v>7738</v>
      </c>
      <c r="L7726" s="11"/>
      <c r="M7726" s="11"/>
      <c r="N7726" s="24"/>
      <c r="P7726" s="32"/>
      <c r="T7726" s="19"/>
      <c r="U7726" s="3"/>
      <c r="X7726" t="str">
        <f t="shared" si="472"/>
        <v/>
      </c>
      <c r="Z7726">
        <f t="shared" si="473"/>
        <v>1</v>
      </c>
      <c r="AB7726" s="9"/>
      <c r="AC7726" t="s">
        <v>5402</v>
      </c>
      <c r="AD7726">
        <f t="shared" si="474"/>
        <v>1</v>
      </c>
      <c r="AF7726" s="3"/>
      <c r="AH7726" s="9"/>
    </row>
    <row r="7727" spans="1:34" ht="10.95" customHeight="1" outlineLevel="1" collapsed="1" x14ac:dyDescent="0.25">
      <c r="A7727" t="s">
        <v>678</v>
      </c>
      <c r="C7727" s="3" t="s">
        <v>12965</v>
      </c>
      <c r="D7727" s="3">
        <v>6917</v>
      </c>
      <c r="E7727" s="9">
        <v>2014</v>
      </c>
      <c r="F7727" s="7" t="s">
        <v>7524</v>
      </c>
      <c r="G7727" s="7" t="s">
        <v>5401</v>
      </c>
      <c r="H7727" s="8" t="s">
        <v>7545</v>
      </c>
      <c r="I7727" s="8" t="s">
        <v>7543</v>
      </c>
      <c r="J7727" s="19">
        <v>3</v>
      </c>
      <c r="K7727" s="19" t="s">
        <v>7736</v>
      </c>
      <c r="L7727" s="11">
        <v>0.5</v>
      </c>
      <c r="M7727" s="11"/>
      <c r="N7727" s="24"/>
      <c r="P7727" s="32"/>
      <c r="T7727" s="19"/>
      <c r="U7727" s="3"/>
      <c r="X7727" t="str">
        <f t="shared" si="472"/>
        <v/>
      </c>
      <c r="Z7727" t="str">
        <f t="shared" si="473"/>
        <v/>
      </c>
      <c r="AB7727" s="9"/>
      <c r="AC7727" t="s">
        <v>7545</v>
      </c>
      <c r="AD7727">
        <f t="shared" si="474"/>
        <v>0</v>
      </c>
      <c r="AF7727" s="3"/>
      <c r="AH7727" s="9"/>
    </row>
    <row r="7728" spans="1:34" ht="10.95" customHeight="1" outlineLevel="1" x14ac:dyDescent="0.25">
      <c r="A7728" t="s">
        <v>678</v>
      </c>
      <c r="C7728" s="3" t="s">
        <v>12965</v>
      </c>
      <c r="D7728" s="3">
        <v>6918</v>
      </c>
      <c r="E7728" s="9">
        <v>2014</v>
      </c>
      <c r="F7728" s="7" t="s">
        <v>7524</v>
      </c>
      <c r="G7728" s="7" t="s">
        <v>5401</v>
      </c>
      <c r="H7728" s="8" t="s">
        <v>7546</v>
      </c>
      <c r="I7728" s="8" t="s">
        <v>7543</v>
      </c>
      <c r="J7728" s="19">
        <v>3</v>
      </c>
      <c r="K7728" s="19" t="s">
        <v>7736</v>
      </c>
      <c r="L7728" s="11">
        <v>0.5</v>
      </c>
      <c r="M7728" s="11"/>
      <c r="N7728" s="24"/>
      <c r="P7728" s="32"/>
      <c r="T7728" s="19"/>
      <c r="U7728" s="3"/>
      <c r="X7728" t="str">
        <f t="shared" si="472"/>
        <v/>
      </c>
      <c r="Z7728" t="str">
        <f t="shared" si="473"/>
        <v/>
      </c>
      <c r="AB7728" s="9"/>
      <c r="AC7728" t="s">
        <v>7546</v>
      </c>
      <c r="AD7728">
        <f t="shared" si="474"/>
        <v>0</v>
      </c>
      <c r="AF7728" s="3"/>
      <c r="AH7728" s="9"/>
    </row>
    <row r="7729" spans="1:34" ht="10.95" customHeight="1" outlineLevel="1" x14ac:dyDescent="0.25">
      <c r="A7729" t="s">
        <v>678</v>
      </c>
      <c r="C7729" s="3" t="s">
        <v>12965</v>
      </c>
      <c r="D7729" s="3">
        <v>6919</v>
      </c>
      <c r="E7729" s="9">
        <v>2014</v>
      </c>
      <c r="F7729" s="7" t="s">
        <v>7524</v>
      </c>
      <c r="G7729" s="7" t="s">
        <v>5401</v>
      </c>
      <c r="H7729" s="8" t="s">
        <v>7547</v>
      </c>
      <c r="I7729" s="8" t="s">
        <v>7543</v>
      </c>
      <c r="J7729" s="19">
        <v>3</v>
      </c>
      <c r="K7729" s="19" t="s">
        <v>7736</v>
      </c>
      <c r="L7729" s="11">
        <v>0.3</v>
      </c>
      <c r="M7729" s="11"/>
      <c r="N7729" s="24"/>
      <c r="P7729" s="32"/>
      <c r="T7729" s="19"/>
      <c r="U7729" s="3"/>
      <c r="X7729" t="str">
        <f t="shared" si="472"/>
        <v/>
      </c>
      <c r="Z7729" t="str">
        <f t="shared" si="473"/>
        <v/>
      </c>
      <c r="AB7729" s="9"/>
      <c r="AC7729" t="s">
        <v>7547</v>
      </c>
      <c r="AD7729">
        <f t="shared" si="474"/>
        <v>0</v>
      </c>
      <c r="AF7729" s="3"/>
      <c r="AH7729" s="9"/>
    </row>
    <row r="7730" spans="1:34" ht="10.95" customHeight="1" outlineLevel="1" x14ac:dyDescent="0.25">
      <c r="A7730" t="s">
        <v>678</v>
      </c>
      <c r="C7730" s="3" t="s">
        <v>12965</v>
      </c>
      <c r="D7730" s="3">
        <v>6920</v>
      </c>
      <c r="E7730" s="9">
        <v>2014</v>
      </c>
      <c r="F7730" s="7" t="s">
        <v>7524</v>
      </c>
      <c r="G7730" s="7" t="s">
        <v>5401</v>
      </c>
      <c r="H7730" s="8" t="s">
        <v>7548</v>
      </c>
      <c r="I7730" s="8" t="s">
        <v>7543</v>
      </c>
      <c r="J7730" s="19">
        <v>3</v>
      </c>
      <c r="K7730" s="19" t="s">
        <v>7736</v>
      </c>
      <c r="L7730" s="11">
        <v>0.5</v>
      </c>
      <c r="M7730" s="11"/>
      <c r="N7730" s="24"/>
      <c r="P7730" s="32"/>
      <c r="T7730" s="19"/>
      <c r="U7730" s="3"/>
      <c r="X7730" t="str">
        <f t="shared" si="472"/>
        <v/>
      </c>
      <c r="Z7730" t="str">
        <f t="shared" si="473"/>
        <v/>
      </c>
      <c r="AB7730" s="9"/>
      <c r="AC7730" t="s">
        <v>7548</v>
      </c>
      <c r="AD7730">
        <f t="shared" si="474"/>
        <v>0</v>
      </c>
      <c r="AF7730" s="3"/>
      <c r="AH7730" s="9"/>
    </row>
    <row r="7731" spans="1:34" ht="10.95" customHeight="1" outlineLevel="1" x14ac:dyDescent="0.25">
      <c r="A7731" t="s">
        <v>678</v>
      </c>
      <c r="C7731" s="3" t="s">
        <v>12965</v>
      </c>
      <c r="D7731" s="3">
        <v>6921</v>
      </c>
      <c r="E7731" s="9">
        <v>2014</v>
      </c>
      <c r="F7731" s="7" t="s">
        <v>7524</v>
      </c>
      <c r="G7731" s="7" t="s">
        <v>5401</v>
      </c>
      <c r="H7731" s="8" t="s">
        <v>7549</v>
      </c>
      <c r="I7731" s="8" t="s">
        <v>7543</v>
      </c>
      <c r="J7731" s="19">
        <v>5</v>
      </c>
      <c r="K7731" s="19" t="s">
        <v>7736</v>
      </c>
      <c r="L7731" s="11">
        <v>0.5</v>
      </c>
      <c r="M7731" s="11"/>
      <c r="N7731" s="24"/>
      <c r="P7731" s="32"/>
      <c r="T7731" s="19"/>
      <c r="U7731" s="3"/>
      <c r="X7731" t="str">
        <f t="shared" si="472"/>
        <v/>
      </c>
      <c r="Z7731" t="str">
        <f t="shared" si="473"/>
        <v/>
      </c>
      <c r="AB7731" s="9"/>
      <c r="AC7731" t="s">
        <v>7549</v>
      </c>
      <c r="AD7731">
        <f t="shared" si="474"/>
        <v>0</v>
      </c>
      <c r="AF7731" s="3"/>
      <c r="AH7731" s="9"/>
    </row>
    <row r="7732" spans="1:34" ht="10.95" customHeight="1" outlineLevel="1" x14ac:dyDescent="0.25">
      <c r="A7732" t="s">
        <v>678</v>
      </c>
      <c r="C7732" s="3" t="s">
        <v>12965</v>
      </c>
      <c r="D7732" s="3">
        <v>6922</v>
      </c>
      <c r="E7732" s="9">
        <v>2014</v>
      </c>
      <c r="F7732" s="7" t="s">
        <v>7524</v>
      </c>
      <c r="G7732" s="7" t="s">
        <v>5401</v>
      </c>
      <c r="H7732" s="8" t="s">
        <v>7550</v>
      </c>
      <c r="I7732" s="8" t="s">
        <v>7543</v>
      </c>
      <c r="J7732" s="19">
        <v>3</v>
      </c>
      <c r="K7732" s="19" t="s">
        <v>7736</v>
      </c>
      <c r="L7732" s="11">
        <v>0.3</v>
      </c>
      <c r="M7732" s="11"/>
      <c r="N7732" s="24"/>
      <c r="P7732" s="32"/>
      <c r="T7732" s="19"/>
      <c r="U7732" s="3"/>
      <c r="X7732" t="str">
        <f t="shared" si="472"/>
        <v/>
      </c>
      <c r="Z7732" t="str">
        <f t="shared" si="473"/>
        <v/>
      </c>
      <c r="AB7732" s="9"/>
      <c r="AC7732" t="s">
        <v>7550</v>
      </c>
      <c r="AD7732">
        <f t="shared" si="474"/>
        <v>0</v>
      </c>
      <c r="AF7732" s="3"/>
      <c r="AH7732" s="9"/>
    </row>
    <row r="7733" spans="1:34" ht="10.95" customHeight="1" outlineLevel="1" x14ac:dyDescent="0.25">
      <c r="A7733" t="s">
        <v>678</v>
      </c>
      <c r="C7733" s="3" t="s">
        <v>12965</v>
      </c>
      <c r="D7733" s="3">
        <v>6923</v>
      </c>
      <c r="E7733" s="9">
        <v>2014</v>
      </c>
      <c r="F7733" s="7" t="s">
        <v>7524</v>
      </c>
      <c r="G7733" s="7" t="s">
        <v>5401</v>
      </c>
      <c r="H7733" s="8" t="s">
        <v>7551</v>
      </c>
      <c r="I7733" s="8" t="s">
        <v>7543</v>
      </c>
      <c r="J7733" s="19">
        <v>3</v>
      </c>
      <c r="K7733" s="19" t="s">
        <v>7736</v>
      </c>
      <c r="L7733" s="11">
        <v>0.3</v>
      </c>
      <c r="M7733" s="11"/>
      <c r="N7733" s="24"/>
      <c r="P7733" s="32"/>
      <c r="T7733" s="19"/>
      <c r="U7733" s="3"/>
      <c r="X7733" t="str">
        <f t="shared" si="472"/>
        <v/>
      </c>
      <c r="Z7733" t="str">
        <f t="shared" si="473"/>
        <v/>
      </c>
      <c r="AB7733" s="9"/>
      <c r="AC7733" t="s">
        <v>7551</v>
      </c>
      <c r="AD7733">
        <f t="shared" si="474"/>
        <v>0</v>
      </c>
      <c r="AF7733" s="3"/>
      <c r="AH7733" s="9"/>
    </row>
    <row r="7734" spans="1:34" ht="10.95" customHeight="1" outlineLevel="1" x14ac:dyDescent="0.25">
      <c r="A7734" t="s">
        <v>678</v>
      </c>
      <c r="C7734" s="3" t="s">
        <v>12965</v>
      </c>
      <c r="D7734" s="3">
        <v>6924</v>
      </c>
      <c r="E7734" s="9">
        <v>2014</v>
      </c>
      <c r="F7734" s="7" t="s">
        <v>7524</v>
      </c>
      <c r="G7734" s="7" t="s">
        <v>5401</v>
      </c>
      <c r="H7734" s="8" t="s">
        <v>7552</v>
      </c>
      <c r="I7734" s="8" t="s">
        <v>7543</v>
      </c>
      <c r="J7734" s="19">
        <v>3</v>
      </c>
      <c r="K7734" s="19" t="s">
        <v>7736</v>
      </c>
      <c r="L7734" s="11">
        <v>0.5</v>
      </c>
      <c r="M7734" s="11"/>
      <c r="N7734" s="24"/>
      <c r="P7734" s="32"/>
      <c r="T7734" s="19"/>
      <c r="U7734" s="3"/>
      <c r="X7734" t="str">
        <f t="shared" si="472"/>
        <v/>
      </c>
      <c r="Z7734" t="str">
        <f t="shared" si="473"/>
        <v/>
      </c>
      <c r="AB7734" s="9"/>
      <c r="AC7734" t="s">
        <v>7552</v>
      </c>
      <c r="AD7734">
        <f t="shared" si="474"/>
        <v>0</v>
      </c>
      <c r="AF7734" s="3"/>
      <c r="AH7734" s="9"/>
    </row>
    <row r="7735" spans="1:34" ht="10.95" customHeight="1" outlineLevel="1" x14ac:dyDescent="0.25">
      <c r="A7735" t="s">
        <v>678</v>
      </c>
      <c r="C7735" s="3" t="s">
        <v>12965</v>
      </c>
      <c r="D7735" s="3">
        <v>6925</v>
      </c>
      <c r="E7735" s="9">
        <v>2014</v>
      </c>
      <c r="F7735" s="7" t="s">
        <v>7524</v>
      </c>
      <c r="G7735" s="7" t="s">
        <v>5401</v>
      </c>
      <c r="H7735" s="8" t="s">
        <v>7553</v>
      </c>
      <c r="I7735" s="8" t="s">
        <v>7543</v>
      </c>
      <c r="J7735" s="19">
        <v>3</v>
      </c>
      <c r="K7735" s="19" t="s">
        <v>7736</v>
      </c>
      <c r="L7735" s="11">
        <v>0.5</v>
      </c>
      <c r="M7735" s="11"/>
      <c r="N7735" s="24"/>
      <c r="P7735" s="32"/>
      <c r="T7735" s="19"/>
      <c r="U7735" s="3"/>
      <c r="X7735" t="str">
        <f t="shared" si="472"/>
        <v/>
      </c>
      <c r="Z7735" t="str">
        <f t="shared" si="473"/>
        <v/>
      </c>
      <c r="AB7735" s="9"/>
      <c r="AC7735" t="s">
        <v>7553</v>
      </c>
      <c r="AD7735">
        <f t="shared" si="474"/>
        <v>0</v>
      </c>
      <c r="AF7735" s="3"/>
      <c r="AH7735" s="9"/>
    </row>
    <row r="7736" spans="1:34" ht="10.95" customHeight="1" outlineLevel="1" x14ac:dyDescent="0.25">
      <c r="A7736" t="s">
        <v>678</v>
      </c>
      <c r="C7736" s="3" t="s">
        <v>12965</v>
      </c>
      <c r="D7736" s="3">
        <v>6926</v>
      </c>
      <c r="E7736" s="9">
        <v>2014</v>
      </c>
      <c r="F7736" s="7" t="s">
        <v>7524</v>
      </c>
      <c r="G7736" s="7" t="s">
        <v>5401</v>
      </c>
      <c r="H7736" s="8" t="s">
        <v>7554</v>
      </c>
      <c r="I7736" s="8" t="s">
        <v>7543</v>
      </c>
      <c r="J7736" s="19">
        <v>3</v>
      </c>
      <c r="K7736" s="19" t="s">
        <v>7736</v>
      </c>
      <c r="L7736" s="11">
        <v>0.5</v>
      </c>
      <c r="M7736" s="11"/>
      <c r="N7736" s="24"/>
      <c r="P7736" s="32"/>
      <c r="T7736" s="19"/>
      <c r="U7736" s="3"/>
      <c r="X7736" t="str">
        <f t="shared" si="472"/>
        <v/>
      </c>
      <c r="Z7736" t="str">
        <f t="shared" si="473"/>
        <v/>
      </c>
      <c r="AB7736" s="9"/>
      <c r="AC7736" t="s">
        <v>7554</v>
      </c>
      <c r="AD7736">
        <f t="shared" si="474"/>
        <v>0</v>
      </c>
      <c r="AF7736" s="3"/>
      <c r="AH7736" s="9"/>
    </row>
    <row r="7737" spans="1:34" ht="10.95" customHeight="1" outlineLevel="1" x14ac:dyDescent="0.25">
      <c r="A7737" t="s">
        <v>678</v>
      </c>
      <c r="C7737" s="3" t="s">
        <v>12965</v>
      </c>
      <c r="D7737" s="3" t="s">
        <v>7544</v>
      </c>
      <c r="E7737" s="9">
        <v>2014</v>
      </c>
      <c r="F7737" s="7" t="s">
        <v>755</v>
      </c>
      <c r="G7737" s="7" t="s">
        <v>5401</v>
      </c>
      <c r="H7737" s="8" t="s">
        <v>7494</v>
      </c>
      <c r="I7737" s="8" t="s">
        <v>7543</v>
      </c>
      <c r="J7737" s="19">
        <v>3</v>
      </c>
      <c r="K7737" s="19" t="s">
        <v>7738</v>
      </c>
      <c r="L7737" s="11"/>
      <c r="M7737" s="11"/>
      <c r="N7737" s="24"/>
      <c r="P7737" s="32"/>
      <c r="T7737" s="19"/>
      <c r="U7737" s="3"/>
      <c r="X7737" t="str">
        <f t="shared" si="472"/>
        <v/>
      </c>
      <c r="Z7737">
        <f t="shared" si="473"/>
        <v>1</v>
      </c>
      <c r="AB7737" s="9"/>
      <c r="AC7737" t="s">
        <v>7494</v>
      </c>
      <c r="AD7737">
        <f t="shared" si="474"/>
        <v>0</v>
      </c>
      <c r="AF7737" s="3"/>
      <c r="AH7737" s="9"/>
    </row>
    <row r="7738" spans="1:34" ht="10.95" customHeight="1" outlineLevel="1" x14ac:dyDescent="0.25">
      <c r="A7738" t="s">
        <v>678</v>
      </c>
      <c r="C7738" s="3" t="s">
        <v>12965</v>
      </c>
      <c r="D7738" s="3">
        <v>7029</v>
      </c>
      <c r="E7738" s="9">
        <v>2014</v>
      </c>
      <c r="F7738" s="7" t="s">
        <v>6571</v>
      </c>
      <c r="G7738" s="7" t="s">
        <v>5401</v>
      </c>
      <c r="H7738" s="8" t="s">
        <v>4775</v>
      </c>
      <c r="I7738" s="8" t="s">
        <v>7555</v>
      </c>
      <c r="J7738" s="19">
        <v>3</v>
      </c>
      <c r="K7738" s="19" t="s">
        <v>7736</v>
      </c>
      <c r="L7738" s="11">
        <v>0.5</v>
      </c>
      <c r="M7738" s="11"/>
      <c r="N7738" s="24"/>
      <c r="P7738" s="32"/>
      <c r="T7738" s="19"/>
      <c r="U7738" s="3"/>
      <c r="X7738" t="str">
        <f t="shared" si="472"/>
        <v/>
      </c>
      <c r="Z7738" t="str">
        <f t="shared" si="473"/>
        <v/>
      </c>
      <c r="AB7738" s="9"/>
      <c r="AC7738" t="s">
        <v>4775</v>
      </c>
      <c r="AD7738">
        <f t="shared" si="474"/>
        <v>0</v>
      </c>
      <c r="AF7738" s="3"/>
      <c r="AH7738" s="9"/>
    </row>
    <row r="7739" spans="1:34" ht="10.95" customHeight="1" outlineLevel="1" x14ac:dyDescent="0.25">
      <c r="A7739" t="s">
        <v>678</v>
      </c>
      <c r="C7739" s="3" t="s">
        <v>12965</v>
      </c>
      <c r="D7739" s="3">
        <v>7030</v>
      </c>
      <c r="E7739" s="9">
        <v>2014</v>
      </c>
      <c r="F7739" s="7" t="s">
        <v>6572</v>
      </c>
      <c r="G7739" s="7" t="s">
        <v>5401</v>
      </c>
      <c r="H7739" s="8" t="s">
        <v>4775</v>
      </c>
      <c r="I7739" s="8" t="s">
        <v>7555</v>
      </c>
      <c r="J7739" s="19">
        <v>3</v>
      </c>
      <c r="K7739" s="19" t="s">
        <v>7736</v>
      </c>
      <c r="L7739" s="11">
        <v>0.3</v>
      </c>
      <c r="M7739" s="11"/>
      <c r="N7739" s="24"/>
      <c r="P7739" s="32"/>
      <c r="T7739" s="19"/>
      <c r="U7739" s="3"/>
      <c r="X7739" t="str">
        <f t="shared" si="472"/>
        <v/>
      </c>
      <c r="Z7739" t="str">
        <f t="shared" si="473"/>
        <v/>
      </c>
      <c r="AB7739" s="9"/>
      <c r="AC7739" t="s">
        <v>4775</v>
      </c>
      <c r="AD7739">
        <f t="shared" si="474"/>
        <v>0</v>
      </c>
      <c r="AF7739" s="3"/>
      <c r="AH7739" s="9"/>
    </row>
    <row r="7740" spans="1:34" ht="10.95" customHeight="1" outlineLevel="1" x14ac:dyDescent="0.25">
      <c r="A7740" t="s">
        <v>678</v>
      </c>
      <c r="C7740" s="3" t="s">
        <v>12965</v>
      </c>
      <c r="D7740" s="3">
        <v>7122</v>
      </c>
      <c r="E7740" s="9">
        <v>2014</v>
      </c>
      <c r="F7740" s="7" t="s">
        <v>7524</v>
      </c>
      <c r="G7740" s="7" t="s">
        <v>5401</v>
      </c>
      <c r="H7740" s="8" t="s">
        <v>7556</v>
      </c>
      <c r="I7740" s="8" t="s">
        <v>7557</v>
      </c>
      <c r="J7740" s="19">
        <v>3</v>
      </c>
      <c r="K7740" s="19" t="s">
        <v>7736</v>
      </c>
      <c r="L7740" s="11">
        <v>0.3</v>
      </c>
      <c r="M7740" s="11"/>
      <c r="N7740" s="24"/>
      <c r="P7740" s="32"/>
      <c r="T7740" s="19"/>
      <c r="U7740" s="3"/>
      <c r="X7740" t="str">
        <f t="shared" si="472"/>
        <v/>
      </c>
      <c r="Z7740" t="str">
        <f t="shared" si="473"/>
        <v/>
      </c>
      <c r="AB7740" s="9"/>
      <c r="AC7740" t="s">
        <v>7556</v>
      </c>
      <c r="AD7740">
        <f t="shared" si="474"/>
        <v>0</v>
      </c>
      <c r="AF7740" s="3"/>
      <c r="AH7740" s="9"/>
    </row>
    <row r="7741" spans="1:34" ht="10.95" customHeight="1" outlineLevel="1" x14ac:dyDescent="0.25">
      <c r="A7741" t="s">
        <v>678</v>
      </c>
      <c r="C7741" s="3" t="s">
        <v>12965</v>
      </c>
      <c r="D7741" s="3" t="s">
        <v>7558</v>
      </c>
      <c r="E7741" s="9">
        <v>2014</v>
      </c>
      <c r="F7741" s="7" t="s">
        <v>755</v>
      </c>
      <c r="G7741" s="7" t="s">
        <v>5401</v>
      </c>
      <c r="H7741" s="8" t="s">
        <v>7556</v>
      </c>
      <c r="I7741" s="8" t="s">
        <v>7557</v>
      </c>
      <c r="J7741" s="19">
        <v>3</v>
      </c>
      <c r="K7741" s="19" t="s">
        <v>7738</v>
      </c>
      <c r="L7741" s="11"/>
      <c r="M7741" s="11"/>
      <c r="N7741" s="24"/>
      <c r="P7741" s="32"/>
      <c r="T7741" s="19"/>
      <c r="U7741" s="3"/>
      <c r="X7741" t="str">
        <f t="shared" si="472"/>
        <v/>
      </c>
      <c r="Z7741">
        <f t="shared" si="473"/>
        <v>1</v>
      </c>
      <c r="AB7741" s="9"/>
      <c r="AC7741" t="s">
        <v>7556</v>
      </c>
      <c r="AD7741">
        <f t="shared" si="474"/>
        <v>0</v>
      </c>
      <c r="AF7741" s="3"/>
      <c r="AH7741" s="9"/>
    </row>
    <row r="7742" spans="1:34" ht="10.95" customHeight="1" outlineLevel="1" x14ac:dyDescent="0.25">
      <c r="A7742" t="s">
        <v>678</v>
      </c>
      <c r="C7742" s="3" t="s">
        <v>12965</v>
      </c>
      <c r="D7742" s="3">
        <v>7180</v>
      </c>
      <c r="E7742" s="9">
        <v>2015</v>
      </c>
      <c r="F7742" s="7" t="s">
        <v>7887</v>
      </c>
      <c r="G7742" s="7" t="s">
        <v>5401</v>
      </c>
      <c r="H7742" s="8" t="s">
        <v>5402</v>
      </c>
      <c r="I7742" s="8" t="s">
        <v>7521</v>
      </c>
      <c r="J7742" s="19">
        <v>1</v>
      </c>
      <c r="K7742" s="19" t="s">
        <v>7736</v>
      </c>
      <c r="L7742" s="11">
        <v>3</v>
      </c>
      <c r="M7742" s="11"/>
      <c r="N7742" s="24"/>
      <c r="P7742" s="32"/>
      <c r="T7742" s="19"/>
      <c r="U7742" s="3"/>
      <c r="X7742" t="str">
        <f t="shared" si="472"/>
        <v/>
      </c>
      <c r="Z7742" t="str">
        <f t="shared" si="473"/>
        <v/>
      </c>
      <c r="AB7742" s="9"/>
      <c r="AC7742" t="s">
        <v>5402</v>
      </c>
      <c r="AD7742">
        <f t="shared" si="474"/>
        <v>1</v>
      </c>
      <c r="AF7742" s="3"/>
      <c r="AH7742" s="9"/>
    </row>
    <row r="7743" spans="1:34" ht="10.95" customHeight="1" outlineLevel="1" x14ac:dyDescent="0.25">
      <c r="A7743" t="s">
        <v>678</v>
      </c>
      <c r="C7743" s="3" t="s">
        <v>12965</v>
      </c>
      <c r="D7743" s="3" t="s">
        <v>7888</v>
      </c>
      <c r="E7743" s="9">
        <v>2015</v>
      </c>
      <c r="F7743" s="7" t="s">
        <v>21670</v>
      </c>
      <c r="G7743" s="7" t="s">
        <v>5401</v>
      </c>
      <c r="H7743" s="8" t="s">
        <v>7117</v>
      </c>
      <c r="I7743" s="8" t="s">
        <v>7494</v>
      </c>
      <c r="J7743" s="19">
        <v>3</v>
      </c>
      <c r="K7743" s="19" t="s">
        <v>7738</v>
      </c>
      <c r="L7743" s="11"/>
      <c r="M7743" s="11"/>
      <c r="N7743" s="24"/>
      <c r="P7743" s="32"/>
      <c r="T7743" s="19"/>
      <c r="U7743" s="3"/>
      <c r="X7743" t="str">
        <f t="shared" si="472"/>
        <v/>
      </c>
      <c r="Z7743">
        <f t="shared" si="473"/>
        <v>1</v>
      </c>
      <c r="AB7743" s="9"/>
      <c r="AC7743" t="s">
        <v>7117</v>
      </c>
      <c r="AD7743">
        <f t="shared" si="474"/>
        <v>0</v>
      </c>
      <c r="AF7743" s="3"/>
      <c r="AH7743" s="9"/>
    </row>
    <row r="7744" spans="1:34" ht="10.95" customHeight="1" outlineLevel="1" x14ac:dyDescent="0.25">
      <c r="A7744" t="s">
        <v>678</v>
      </c>
      <c r="C7744" s="3" t="s">
        <v>12965</v>
      </c>
      <c r="D7744" s="3">
        <v>7221</v>
      </c>
      <c r="E7744" s="9">
        <v>2015</v>
      </c>
      <c r="F7744" s="7" t="s">
        <v>7524</v>
      </c>
      <c r="G7744" s="7" t="s">
        <v>5401</v>
      </c>
      <c r="H7744" s="8" t="s">
        <v>18787</v>
      </c>
      <c r="I7744" s="8" t="s">
        <v>7494</v>
      </c>
      <c r="J7744" s="19">
        <v>3</v>
      </c>
      <c r="K7744" s="19" t="s">
        <v>7736</v>
      </c>
      <c r="L7744" s="11">
        <v>0.4</v>
      </c>
      <c r="M7744" s="11"/>
      <c r="N7744" s="24"/>
      <c r="P7744" s="32"/>
      <c r="T7744" s="19"/>
      <c r="U7744" s="3"/>
      <c r="X7744" t="str">
        <f t="shared" si="472"/>
        <v/>
      </c>
      <c r="Z7744" t="str">
        <f t="shared" si="473"/>
        <v/>
      </c>
      <c r="AB7744" s="9"/>
      <c r="AC7744" t="s">
        <v>18787</v>
      </c>
      <c r="AD7744">
        <f t="shared" si="474"/>
        <v>0</v>
      </c>
      <c r="AF7744" s="3"/>
      <c r="AH7744" s="9"/>
    </row>
    <row r="7745" spans="1:34" ht="10.95" customHeight="1" outlineLevel="1" x14ac:dyDescent="0.25">
      <c r="A7745" t="s">
        <v>678</v>
      </c>
      <c r="C7745" s="3" t="s">
        <v>12965</v>
      </c>
      <c r="D7745" s="3">
        <v>7222</v>
      </c>
      <c r="E7745" s="9">
        <v>2015</v>
      </c>
      <c r="F7745" s="7" t="s">
        <v>7524</v>
      </c>
      <c r="G7745" s="7" t="s">
        <v>5401</v>
      </c>
      <c r="H7745" s="8" t="s">
        <v>18787</v>
      </c>
      <c r="I7745" s="8" t="s">
        <v>7494</v>
      </c>
      <c r="J7745" s="19">
        <v>3</v>
      </c>
      <c r="K7745" s="19" t="s">
        <v>7736</v>
      </c>
      <c r="L7745" s="11">
        <v>0.3</v>
      </c>
      <c r="M7745" s="11"/>
      <c r="N7745" s="24"/>
      <c r="P7745" s="32"/>
      <c r="T7745" s="19"/>
      <c r="U7745" s="3"/>
      <c r="X7745" t="str">
        <f t="shared" si="472"/>
        <v/>
      </c>
      <c r="Z7745" t="str">
        <f t="shared" si="473"/>
        <v/>
      </c>
      <c r="AB7745" s="9"/>
      <c r="AC7745" t="s">
        <v>18787</v>
      </c>
      <c r="AD7745">
        <f t="shared" si="474"/>
        <v>0</v>
      </c>
      <c r="AF7745" s="3"/>
      <c r="AH7745" s="9"/>
    </row>
    <row r="7746" spans="1:34" ht="10.95" customHeight="1" outlineLevel="1" x14ac:dyDescent="0.25">
      <c r="A7746" t="s">
        <v>678</v>
      </c>
      <c r="C7746" s="3" t="s">
        <v>12965</v>
      </c>
      <c r="D7746" s="3">
        <v>7223</v>
      </c>
      <c r="E7746" s="9">
        <v>2015</v>
      </c>
      <c r="F7746" s="7" t="s">
        <v>7524</v>
      </c>
      <c r="G7746" s="7" t="s">
        <v>5401</v>
      </c>
      <c r="H7746" s="8" t="s">
        <v>18787</v>
      </c>
      <c r="I7746" s="8" t="s">
        <v>7494</v>
      </c>
      <c r="J7746" s="19">
        <v>3</v>
      </c>
      <c r="K7746" s="19" t="s">
        <v>7736</v>
      </c>
      <c r="L7746" s="11">
        <v>0.3</v>
      </c>
      <c r="M7746" s="11"/>
      <c r="N7746" s="24"/>
      <c r="P7746" s="32"/>
      <c r="T7746" s="19"/>
      <c r="U7746" s="3"/>
      <c r="X7746" t="str">
        <f t="shared" ref="X7746:X7809" si="475">IF(COUNTIF(F7746,"*fdc*"),1,"")</f>
        <v/>
      </c>
      <c r="Z7746" t="str">
        <f t="shared" ref="Z7746:Z7809" si="476">IF(COUNTIF(F7746,"*s/s*"),1,"")</f>
        <v/>
      </c>
      <c r="AB7746" s="9"/>
      <c r="AC7746" t="s">
        <v>18787</v>
      </c>
      <c r="AD7746">
        <f t="shared" si="474"/>
        <v>0</v>
      </c>
      <c r="AF7746" s="3"/>
      <c r="AH7746" s="9"/>
    </row>
    <row r="7747" spans="1:34" ht="10.95" customHeight="1" outlineLevel="1" x14ac:dyDescent="0.25">
      <c r="A7747" t="s">
        <v>678</v>
      </c>
      <c r="C7747" s="3" t="s">
        <v>12965</v>
      </c>
      <c r="D7747" s="3">
        <v>7224</v>
      </c>
      <c r="E7747" s="9">
        <v>2015</v>
      </c>
      <c r="F7747" s="7" t="s">
        <v>7524</v>
      </c>
      <c r="G7747" s="7" t="s">
        <v>5401</v>
      </c>
      <c r="H7747" s="8" t="s">
        <v>18787</v>
      </c>
      <c r="I7747" s="8" t="s">
        <v>7494</v>
      </c>
      <c r="J7747" s="19">
        <v>3</v>
      </c>
      <c r="K7747" s="19" t="s">
        <v>7736</v>
      </c>
      <c r="L7747" s="11">
        <v>0.5</v>
      </c>
      <c r="M7747" s="11"/>
      <c r="N7747" s="24"/>
      <c r="P7747" s="32"/>
      <c r="T7747" s="19"/>
      <c r="U7747" s="3"/>
      <c r="X7747" t="str">
        <f t="shared" si="475"/>
        <v/>
      </c>
      <c r="Z7747" t="str">
        <f t="shared" si="476"/>
        <v/>
      </c>
      <c r="AB7747" s="9"/>
      <c r="AC7747" t="s">
        <v>18787</v>
      </c>
      <c r="AD7747">
        <f t="shared" si="474"/>
        <v>0</v>
      </c>
      <c r="AF7747" s="3"/>
      <c r="AH7747" s="9"/>
    </row>
    <row r="7748" spans="1:34" ht="10.95" customHeight="1" outlineLevel="1" x14ac:dyDescent="0.25">
      <c r="A7748" t="s">
        <v>678</v>
      </c>
      <c r="C7748" s="3" t="s">
        <v>12965</v>
      </c>
      <c r="D7748" s="3">
        <v>7225</v>
      </c>
      <c r="E7748" s="9">
        <v>2015</v>
      </c>
      <c r="F7748" s="7" t="s">
        <v>7524</v>
      </c>
      <c r="G7748" s="7" t="s">
        <v>5401</v>
      </c>
      <c r="H7748" s="8" t="s">
        <v>18787</v>
      </c>
      <c r="I7748" s="8" t="s">
        <v>7494</v>
      </c>
      <c r="J7748" s="19">
        <v>3</v>
      </c>
      <c r="K7748" s="19" t="s">
        <v>7736</v>
      </c>
      <c r="L7748" s="11">
        <v>0.3</v>
      </c>
      <c r="M7748" s="11"/>
      <c r="N7748" s="24"/>
      <c r="P7748" s="32"/>
      <c r="T7748" s="19"/>
      <c r="U7748" s="3"/>
      <c r="X7748" t="str">
        <f t="shared" si="475"/>
        <v/>
      </c>
      <c r="Z7748" t="str">
        <f t="shared" si="476"/>
        <v/>
      </c>
      <c r="AB7748" s="9"/>
      <c r="AC7748" t="s">
        <v>18787</v>
      </c>
      <c r="AD7748">
        <f t="shared" si="474"/>
        <v>0</v>
      </c>
      <c r="AF7748" s="3"/>
      <c r="AH7748" s="9"/>
    </row>
    <row r="7749" spans="1:34" ht="10.95" customHeight="1" outlineLevel="1" x14ac:dyDescent="0.25">
      <c r="A7749" t="s">
        <v>678</v>
      </c>
      <c r="C7749" s="3" t="s">
        <v>12965</v>
      </c>
      <c r="D7749" s="3">
        <v>7226</v>
      </c>
      <c r="E7749" s="9">
        <v>2015</v>
      </c>
      <c r="F7749" s="7" t="s">
        <v>7524</v>
      </c>
      <c r="G7749" s="7" t="s">
        <v>5401</v>
      </c>
      <c r="H7749" s="8" t="s">
        <v>18787</v>
      </c>
      <c r="I7749" s="8" t="s">
        <v>7494</v>
      </c>
      <c r="J7749" s="19">
        <v>3</v>
      </c>
      <c r="K7749" s="19" t="s">
        <v>7736</v>
      </c>
      <c r="L7749" s="11">
        <v>0.3</v>
      </c>
      <c r="M7749" s="11"/>
      <c r="N7749" s="24"/>
      <c r="P7749" s="32"/>
      <c r="T7749" s="19"/>
      <c r="U7749" s="3"/>
      <c r="X7749" t="str">
        <f t="shared" si="475"/>
        <v/>
      </c>
      <c r="Z7749" t="str">
        <f t="shared" si="476"/>
        <v/>
      </c>
      <c r="AB7749" s="9"/>
      <c r="AC7749" t="s">
        <v>18787</v>
      </c>
      <c r="AD7749">
        <f t="shared" si="474"/>
        <v>0</v>
      </c>
      <c r="AF7749" s="3"/>
      <c r="AH7749" s="9"/>
    </row>
    <row r="7750" spans="1:34" ht="10.95" customHeight="1" outlineLevel="1" x14ac:dyDescent="0.25">
      <c r="A7750" t="s">
        <v>678</v>
      </c>
      <c r="C7750" s="3" t="s">
        <v>12965</v>
      </c>
      <c r="D7750" s="3">
        <v>7227</v>
      </c>
      <c r="E7750" s="9">
        <v>2015</v>
      </c>
      <c r="F7750" s="7" t="s">
        <v>7524</v>
      </c>
      <c r="G7750" s="7" t="s">
        <v>5401</v>
      </c>
      <c r="H7750" s="8" t="s">
        <v>18787</v>
      </c>
      <c r="I7750" s="8" t="s">
        <v>7494</v>
      </c>
      <c r="J7750" s="19">
        <v>3</v>
      </c>
      <c r="K7750" s="19" t="s">
        <v>7736</v>
      </c>
      <c r="L7750" s="11">
        <v>0.5</v>
      </c>
      <c r="M7750" s="11"/>
      <c r="N7750" s="24"/>
      <c r="P7750" s="32"/>
      <c r="T7750" s="19"/>
      <c r="U7750" s="3"/>
      <c r="X7750" t="str">
        <f t="shared" si="475"/>
        <v/>
      </c>
      <c r="Z7750" t="str">
        <f t="shared" si="476"/>
        <v/>
      </c>
      <c r="AB7750" s="9"/>
      <c r="AC7750" t="s">
        <v>18787</v>
      </c>
      <c r="AD7750">
        <f t="shared" si="474"/>
        <v>0</v>
      </c>
      <c r="AF7750" s="3"/>
      <c r="AH7750" s="9"/>
    </row>
    <row r="7751" spans="1:34" ht="10.95" customHeight="1" outlineLevel="1" x14ac:dyDescent="0.25">
      <c r="A7751" t="s">
        <v>678</v>
      </c>
      <c r="C7751" s="3" t="s">
        <v>12965</v>
      </c>
      <c r="D7751" s="3">
        <v>7228</v>
      </c>
      <c r="E7751" s="9">
        <v>2015</v>
      </c>
      <c r="F7751" s="7" t="s">
        <v>7524</v>
      </c>
      <c r="G7751" s="7" t="s">
        <v>5401</v>
      </c>
      <c r="H7751" s="8" t="s">
        <v>5402</v>
      </c>
      <c r="I7751" s="8" t="s">
        <v>7494</v>
      </c>
      <c r="J7751" s="19">
        <v>1</v>
      </c>
      <c r="K7751" s="19" t="s">
        <v>7736</v>
      </c>
      <c r="L7751" s="11">
        <v>0.3</v>
      </c>
      <c r="M7751" s="11"/>
      <c r="N7751" s="24"/>
      <c r="P7751" s="32"/>
      <c r="T7751" s="19"/>
      <c r="U7751" s="3"/>
      <c r="X7751" t="str">
        <f t="shared" si="475"/>
        <v/>
      </c>
      <c r="Z7751" t="str">
        <f t="shared" si="476"/>
        <v/>
      </c>
      <c r="AB7751" s="9"/>
      <c r="AC7751" t="s">
        <v>5402</v>
      </c>
      <c r="AD7751">
        <f t="shared" si="474"/>
        <v>1</v>
      </c>
      <c r="AF7751" s="3"/>
      <c r="AH7751" s="9"/>
    </row>
    <row r="7752" spans="1:34" ht="10.95" customHeight="1" outlineLevel="1" x14ac:dyDescent="0.25">
      <c r="A7752" t="s">
        <v>678</v>
      </c>
      <c r="C7752" s="3" t="s">
        <v>12965</v>
      </c>
      <c r="D7752" s="3">
        <v>7229</v>
      </c>
      <c r="E7752" s="9">
        <v>2015</v>
      </c>
      <c r="F7752" s="7" t="s">
        <v>7524</v>
      </c>
      <c r="G7752" s="7" t="s">
        <v>5401</v>
      </c>
      <c r="H7752" s="8" t="s">
        <v>18787</v>
      </c>
      <c r="I7752" s="8" t="s">
        <v>7494</v>
      </c>
      <c r="J7752" s="19">
        <v>3</v>
      </c>
      <c r="K7752" s="19" t="s">
        <v>7736</v>
      </c>
      <c r="L7752" s="11">
        <v>0.4</v>
      </c>
      <c r="M7752" s="11"/>
      <c r="N7752" s="24"/>
      <c r="P7752" s="32"/>
      <c r="T7752" s="19"/>
      <c r="U7752" s="3"/>
      <c r="X7752" t="str">
        <f t="shared" si="475"/>
        <v/>
      </c>
      <c r="Z7752" t="str">
        <f t="shared" si="476"/>
        <v/>
      </c>
      <c r="AB7752" s="9"/>
      <c r="AC7752" t="s">
        <v>18787</v>
      </c>
      <c r="AD7752">
        <f t="shared" si="474"/>
        <v>0</v>
      </c>
      <c r="AF7752" s="3"/>
      <c r="AH7752" s="9"/>
    </row>
    <row r="7753" spans="1:34" ht="10.95" customHeight="1" outlineLevel="1" x14ac:dyDescent="0.25">
      <c r="A7753" t="s">
        <v>678</v>
      </c>
      <c r="C7753" s="3" t="s">
        <v>12965</v>
      </c>
      <c r="D7753" s="3">
        <v>7230</v>
      </c>
      <c r="E7753" s="9">
        <v>2015</v>
      </c>
      <c r="F7753" s="7" t="s">
        <v>7524</v>
      </c>
      <c r="G7753" s="7" t="s">
        <v>5401</v>
      </c>
      <c r="H7753" s="8" t="s">
        <v>18787</v>
      </c>
      <c r="I7753" s="8" t="s">
        <v>7494</v>
      </c>
      <c r="J7753" s="19">
        <v>3</v>
      </c>
      <c r="K7753" s="19" t="s">
        <v>7736</v>
      </c>
      <c r="L7753" s="11">
        <v>0.5</v>
      </c>
      <c r="M7753" s="11"/>
      <c r="N7753" s="24"/>
      <c r="P7753" s="32"/>
      <c r="T7753" s="19"/>
      <c r="U7753" s="3"/>
      <c r="X7753" t="str">
        <f t="shared" si="475"/>
        <v/>
      </c>
      <c r="Z7753" t="str">
        <f t="shared" si="476"/>
        <v/>
      </c>
      <c r="AB7753" s="9"/>
      <c r="AC7753" t="s">
        <v>18787</v>
      </c>
      <c r="AD7753">
        <f t="shared" si="474"/>
        <v>0</v>
      </c>
      <c r="AF7753" s="3"/>
      <c r="AH7753" s="9"/>
    </row>
    <row r="7754" spans="1:34" ht="10.95" customHeight="1" outlineLevel="1" x14ac:dyDescent="0.25">
      <c r="A7754" t="s">
        <v>678</v>
      </c>
      <c r="C7754" s="3" t="s">
        <v>12965</v>
      </c>
      <c r="D7754" s="3" t="s">
        <v>7890</v>
      </c>
      <c r="E7754" s="9">
        <v>2015</v>
      </c>
      <c r="F7754" s="7" t="s">
        <v>21670</v>
      </c>
      <c r="G7754" s="7" t="s">
        <v>5401</v>
      </c>
      <c r="H7754" s="8" t="s">
        <v>5288</v>
      </c>
      <c r="I7754" s="8" t="s">
        <v>7889</v>
      </c>
      <c r="J7754" s="19">
        <v>1</v>
      </c>
      <c r="K7754" s="19" t="s">
        <v>7738</v>
      </c>
      <c r="L7754" s="11"/>
      <c r="M7754" s="11"/>
      <c r="N7754" s="24"/>
      <c r="P7754" s="32"/>
      <c r="T7754" s="19"/>
      <c r="U7754" s="3"/>
      <c r="X7754" t="str">
        <f t="shared" si="475"/>
        <v/>
      </c>
      <c r="Z7754">
        <f t="shared" si="476"/>
        <v>1</v>
      </c>
      <c r="AB7754" s="9"/>
      <c r="AC7754" t="s">
        <v>5288</v>
      </c>
      <c r="AD7754">
        <f t="shared" si="474"/>
        <v>1</v>
      </c>
      <c r="AF7754" s="3"/>
      <c r="AH7754" s="9"/>
    </row>
    <row r="7755" spans="1:34" ht="10.95" customHeight="1" outlineLevel="1" x14ac:dyDescent="0.25">
      <c r="A7755" t="s">
        <v>678</v>
      </c>
      <c r="C7755" s="3" t="s">
        <v>12965</v>
      </c>
      <c r="D7755" s="3" t="s">
        <v>7892</v>
      </c>
      <c r="E7755" s="9">
        <v>2015</v>
      </c>
      <c r="F7755" s="7" t="s">
        <v>21670</v>
      </c>
      <c r="G7755" s="7" t="s">
        <v>5401</v>
      </c>
      <c r="H7755" s="8" t="s">
        <v>3028</v>
      </c>
      <c r="I7755" s="8" t="s">
        <v>7891</v>
      </c>
      <c r="J7755" s="19">
        <v>4</v>
      </c>
      <c r="K7755" s="19" t="s">
        <v>7738</v>
      </c>
      <c r="L7755" s="11"/>
      <c r="M7755" s="11"/>
      <c r="N7755" s="24"/>
      <c r="P7755" s="32"/>
      <c r="T7755" s="19"/>
      <c r="U7755" s="3"/>
      <c r="X7755" t="str">
        <f t="shared" si="475"/>
        <v/>
      </c>
      <c r="Z7755">
        <f t="shared" si="476"/>
        <v>1</v>
      </c>
      <c r="AB7755" s="9"/>
      <c r="AC7755" t="s">
        <v>3028</v>
      </c>
      <c r="AD7755">
        <f t="shared" si="474"/>
        <v>0</v>
      </c>
      <c r="AF7755" s="3"/>
      <c r="AH7755" s="9"/>
    </row>
    <row r="7756" spans="1:34" ht="10.95" customHeight="1" outlineLevel="1" x14ac:dyDescent="0.25">
      <c r="A7756" t="s">
        <v>678</v>
      </c>
      <c r="C7756" s="3" t="s">
        <v>12965</v>
      </c>
      <c r="D7756" s="3">
        <v>7318</v>
      </c>
      <c r="E7756" s="9">
        <v>2015</v>
      </c>
      <c r="F7756" s="7" t="s">
        <v>7524</v>
      </c>
      <c r="G7756" s="7" t="s">
        <v>5401</v>
      </c>
      <c r="H7756" s="8" t="s">
        <v>3028</v>
      </c>
      <c r="I7756" s="8" t="s">
        <v>7891</v>
      </c>
      <c r="J7756" s="19">
        <v>4</v>
      </c>
      <c r="K7756" s="19" t="s">
        <v>7736</v>
      </c>
      <c r="L7756" s="11">
        <v>0.5</v>
      </c>
      <c r="M7756" s="11"/>
      <c r="N7756" s="24"/>
      <c r="P7756" s="32"/>
      <c r="T7756" s="19"/>
      <c r="U7756" s="3"/>
      <c r="X7756" t="str">
        <f t="shared" si="475"/>
        <v/>
      </c>
      <c r="Z7756" t="str">
        <f t="shared" si="476"/>
        <v/>
      </c>
      <c r="AB7756" s="9"/>
      <c r="AC7756" t="s">
        <v>3028</v>
      </c>
      <c r="AD7756">
        <f t="shared" si="474"/>
        <v>0</v>
      </c>
      <c r="AF7756" s="3"/>
      <c r="AH7756" s="9"/>
    </row>
    <row r="7757" spans="1:34" ht="10.95" customHeight="1" outlineLevel="1" x14ac:dyDescent="0.25">
      <c r="A7757" t="s">
        <v>678</v>
      </c>
      <c r="C7757" s="3" t="s">
        <v>12965</v>
      </c>
      <c r="D7757" s="3">
        <v>7419</v>
      </c>
      <c r="E7757" s="9">
        <v>2015</v>
      </c>
      <c r="F7757" s="7" t="s">
        <v>7524</v>
      </c>
      <c r="G7757" s="7" t="s">
        <v>5401</v>
      </c>
      <c r="H7757" s="8" t="s">
        <v>5402</v>
      </c>
      <c r="I7757" s="8" t="s">
        <v>7893</v>
      </c>
      <c r="J7757" s="19">
        <v>3</v>
      </c>
      <c r="K7757" s="19" t="s">
        <v>7736</v>
      </c>
      <c r="L7757" s="11">
        <v>0.4</v>
      </c>
      <c r="M7757" s="11"/>
      <c r="N7757" s="24"/>
      <c r="P7757" s="32"/>
      <c r="T7757" s="19"/>
      <c r="U7757" s="3"/>
      <c r="X7757" t="str">
        <f t="shared" si="475"/>
        <v/>
      </c>
      <c r="Z7757" t="str">
        <f t="shared" si="476"/>
        <v/>
      </c>
      <c r="AB7757" s="9"/>
      <c r="AC7757" t="s">
        <v>5402</v>
      </c>
      <c r="AD7757">
        <f t="shared" si="474"/>
        <v>1</v>
      </c>
      <c r="AF7757" s="3"/>
      <c r="AH7757" s="9"/>
    </row>
    <row r="7758" spans="1:34" ht="10.95" customHeight="1" outlineLevel="1" x14ac:dyDescent="0.25">
      <c r="A7758" t="s">
        <v>678</v>
      </c>
      <c r="C7758" s="3" t="s">
        <v>12965</v>
      </c>
      <c r="D7758" s="3">
        <v>7443</v>
      </c>
      <c r="E7758" s="9">
        <v>2015</v>
      </c>
      <c r="F7758" s="7" t="s">
        <v>7524</v>
      </c>
      <c r="G7758" s="7" t="s">
        <v>5401</v>
      </c>
      <c r="H7758" s="8" t="s">
        <v>7378</v>
      </c>
      <c r="I7758" s="8" t="s">
        <v>7894</v>
      </c>
      <c r="J7758" s="19">
        <v>3</v>
      </c>
      <c r="K7758" s="19" t="s">
        <v>7736</v>
      </c>
      <c r="L7758" s="11">
        <v>0.5</v>
      </c>
      <c r="M7758" s="11"/>
      <c r="N7758" s="24"/>
      <c r="P7758" s="32"/>
      <c r="T7758" s="19"/>
      <c r="U7758" s="3"/>
      <c r="X7758" t="str">
        <f t="shared" si="475"/>
        <v/>
      </c>
      <c r="Z7758" t="str">
        <f t="shared" si="476"/>
        <v/>
      </c>
      <c r="AB7758" s="9"/>
      <c r="AC7758" t="s">
        <v>7378</v>
      </c>
      <c r="AD7758">
        <f t="shared" si="474"/>
        <v>0</v>
      </c>
      <c r="AF7758" s="3"/>
      <c r="AH7758" s="9"/>
    </row>
    <row r="7759" spans="1:34" ht="10.95" customHeight="1" outlineLevel="1" x14ac:dyDescent="0.25">
      <c r="A7759" t="s">
        <v>678</v>
      </c>
      <c r="C7759" s="3" t="s">
        <v>12965</v>
      </c>
      <c r="D7759" s="3">
        <v>7444</v>
      </c>
      <c r="E7759" s="9">
        <v>2015</v>
      </c>
      <c r="F7759" s="7" t="s">
        <v>7524</v>
      </c>
      <c r="G7759" s="7" t="s">
        <v>5401</v>
      </c>
      <c r="H7759" s="8" t="s">
        <v>7378</v>
      </c>
      <c r="I7759" s="8" t="s">
        <v>7894</v>
      </c>
      <c r="J7759" s="19">
        <v>3</v>
      </c>
      <c r="K7759" s="19" t="s">
        <v>7736</v>
      </c>
      <c r="L7759" s="11">
        <v>0.5</v>
      </c>
      <c r="M7759" s="11"/>
      <c r="N7759" s="24"/>
      <c r="P7759" s="32"/>
      <c r="T7759" s="19"/>
      <c r="U7759" s="3"/>
      <c r="X7759" t="str">
        <f t="shared" si="475"/>
        <v/>
      </c>
      <c r="Z7759" t="str">
        <f t="shared" si="476"/>
        <v/>
      </c>
      <c r="AB7759" s="9"/>
      <c r="AC7759" t="s">
        <v>7378</v>
      </c>
      <c r="AD7759">
        <f t="shared" si="474"/>
        <v>0</v>
      </c>
      <c r="AF7759" s="3"/>
      <c r="AH7759" s="9"/>
    </row>
    <row r="7760" spans="1:34" ht="10.95" customHeight="1" outlineLevel="1" x14ac:dyDescent="0.25">
      <c r="A7760" t="s">
        <v>678</v>
      </c>
      <c r="C7760" s="3" t="s">
        <v>12965</v>
      </c>
      <c r="D7760" s="3">
        <v>7445</v>
      </c>
      <c r="E7760" s="9">
        <v>2015</v>
      </c>
      <c r="F7760" s="7" t="s">
        <v>7524</v>
      </c>
      <c r="G7760" s="7" t="s">
        <v>5401</v>
      </c>
      <c r="H7760" s="8" t="s">
        <v>7378</v>
      </c>
      <c r="I7760" s="8" t="s">
        <v>7894</v>
      </c>
      <c r="J7760" s="19">
        <v>5</v>
      </c>
      <c r="K7760" s="19" t="s">
        <v>7736</v>
      </c>
      <c r="L7760" s="11">
        <v>0.7</v>
      </c>
      <c r="M7760" s="11"/>
      <c r="N7760" s="24"/>
      <c r="P7760" s="32"/>
      <c r="T7760" s="19"/>
      <c r="U7760" s="3"/>
      <c r="X7760" t="str">
        <f t="shared" si="475"/>
        <v/>
      </c>
      <c r="Z7760" t="str">
        <f t="shared" si="476"/>
        <v/>
      </c>
      <c r="AB7760" s="9"/>
      <c r="AC7760" t="s">
        <v>7378</v>
      </c>
      <c r="AD7760">
        <f t="shared" si="474"/>
        <v>0</v>
      </c>
      <c r="AF7760" s="3"/>
      <c r="AH7760" s="9"/>
    </row>
    <row r="7761" spans="1:34" ht="10.95" customHeight="1" outlineLevel="1" x14ac:dyDescent="0.25">
      <c r="A7761" t="s">
        <v>678</v>
      </c>
      <c r="C7761" s="3" t="s">
        <v>12965</v>
      </c>
      <c r="D7761" s="3">
        <v>7446</v>
      </c>
      <c r="E7761" s="9">
        <v>2015</v>
      </c>
      <c r="F7761" s="7" t="s">
        <v>7524</v>
      </c>
      <c r="G7761" s="7" t="s">
        <v>5401</v>
      </c>
      <c r="H7761" s="8" t="s">
        <v>7378</v>
      </c>
      <c r="I7761" s="8" t="s">
        <v>7894</v>
      </c>
      <c r="J7761" s="19">
        <v>3</v>
      </c>
      <c r="K7761" s="19" t="s">
        <v>7736</v>
      </c>
      <c r="L7761" s="11">
        <v>0.6</v>
      </c>
      <c r="M7761" s="11"/>
      <c r="N7761" s="24"/>
      <c r="P7761" s="32"/>
      <c r="T7761" s="19"/>
      <c r="U7761" s="3"/>
      <c r="X7761" t="str">
        <f t="shared" si="475"/>
        <v/>
      </c>
      <c r="Z7761" t="str">
        <f t="shared" si="476"/>
        <v/>
      </c>
      <c r="AB7761" s="9"/>
      <c r="AC7761" t="s">
        <v>7378</v>
      </c>
      <c r="AD7761">
        <f t="shared" si="474"/>
        <v>0</v>
      </c>
      <c r="AF7761" s="3"/>
      <c r="AH7761" s="9"/>
    </row>
    <row r="7762" spans="1:34" ht="10.95" customHeight="1" outlineLevel="1" x14ac:dyDescent="0.25">
      <c r="A7762" t="s">
        <v>678</v>
      </c>
      <c r="C7762" s="3" t="s">
        <v>12965</v>
      </c>
      <c r="D7762" s="3">
        <v>7459</v>
      </c>
      <c r="E7762" s="9">
        <v>2015</v>
      </c>
      <c r="F7762" s="7" t="s">
        <v>7896</v>
      </c>
      <c r="G7762" s="7" t="s">
        <v>5401</v>
      </c>
      <c r="H7762" s="8" t="s">
        <v>5402</v>
      </c>
      <c r="I7762" s="8" t="s">
        <v>7895</v>
      </c>
      <c r="J7762" s="19">
        <v>1</v>
      </c>
      <c r="K7762" s="19" t="s">
        <v>7736</v>
      </c>
      <c r="L7762" s="11">
        <v>0.6</v>
      </c>
      <c r="M7762" s="11"/>
      <c r="N7762" s="24"/>
      <c r="P7762" s="32"/>
      <c r="R7762">
        <v>1</v>
      </c>
      <c r="S7762">
        <v>1</v>
      </c>
      <c r="T7762" s="19"/>
      <c r="U7762" s="3"/>
      <c r="X7762" t="str">
        <f t="shared" si="475"/>
        <v/>
      </c>
      <c r="Z7762" t="str">
        <f t="shared" si="476"/>
        <v/>
      </c>
      <c r="AB7762" s="9"/>
      <c r="AC7762" t="s">
        <v>5402</v>
      </c>
      <c r="AD7762">
        <f t="shared" si="474"/>
        <v>1</v>
      </c>
      <c r="AF7762" s="3"/>
      <c r="AH7762" s="9"/>
    </row>
    <row r="7763" spans="1:34" ht="10.95" customHeight="1" outlineLevel="1" x14ac:dyDescent="0.25">
      <c r="A7763" t="s">
        <v>678</v>
      </c>
      <c r="C7763" s="3" t="s">
        <v>12965</v>
      </c>
      <c r="D7763" s="3" t="s">
        <v>7897</v>
      </c>
      <c r="E7763" s="9">
        <v>2015</v>
      </c>
      <c r="F7763" s="7" t="s">
        <v>21671</v>
      </c>
      <c r="G7763" s="7" t="s">
        <v>5401</v>
      </c>
      <c r="H7763" s="8" t="s">
        <v>5402</v>
      </c>
      <c r="I7763" s="8" t="s">
        <v>7895</v>
      </c>
      <c r="J7763" s="19">
        <v>3</v>
      </c>
      <c r="K7763" s="19" t="s">
        <v>7738</v>
      </c>
      <c r="L7763" s="11"/>
      <c r="M7763" s="11"/>
      <c r="N7763" s="24"/>
      <c r="P7763" s="32"/>
      <c r="T7763" s="19"/>
      <c r="U7763" s="3"/>
      <c r="X7763" t="str">
        <f t="shared" si="475"/>
        <v/>
      </c>
      <c r="Z7763">
        <f t="shared" si="476"/>
        <v>1</v>
      </c>
      <c r="AB7763" s="9"/>
      <c r="AC7763" t="s">
        <v>5402</v>
      </c>
      <c r="AD7763">
        <f t="shared" si="474"/>
        <v>1</v>
      </c>
      <c r="AF7763" s="3"/>
      <c r="AH7763" s="9"/>
    </row>
    <row r="7764" spans="1:34" ht="10.95" customHeight="1" outlineLevel="1" x14ac:dyDescent="0.25">
      <c r="A7764" t="s">
        <v>678</v>
      </c>
      <c r="C7764" s="3" t="s">
        <v>12965</v>
      </c>
      <c r="D7764" s="3">
        <v>7479</v>
      </c>
      <c r="E7764" s="9">
        <v>2015</v>
      </c>
      <c r="F7764" s="7" t="s">
        <v>7898</v>
      </c>
      <c r="G7764" s="7" t="s">
        <v>5401</v>
      </c>
      <c r="H7764" s="8" t="s">
        <v>5402</v>
      </c>
      <c r="I7764" s="8" t="s">
        <v>7895</v>
      </c>
      <c r="J7764" s="19">
        <v>1</v>
      </c>
      <c r="K7764" s="19" t="s">
        <v>7736</v>
      </c>
      <c r="L7764" s="11">
        <v>0.5</v>
      </c>
      <c r="M7764" s="11"/>
      <c r="N7764" s="24"/>
      <c r="P7764" s="32"/>
      <c r="T7764" s="19"/>
      <c r="U7764" s="3"/>
      <c r="X7764" t="str">
        <f t="shared" si="475"/>
        <v/>
      </c>
      <c r="Z7764" t="str">
        <f t="shared" si="476"/>
        <v/>
      </c>
      <c r="AB7764" s="9"/>
      <c r="AC7764" t="s">
        <v>5402</v>
      </c>
      <c r="AD7764">
        <f t="shared" si="474"/>
        <v>1</v>
      </c>
      <c r="AF7764" s="3"/>
      <c r="AH7764" s="9"/>
    </row>
    <row r="7765" spans="1:34" ht="10.95" customHeight="1" outlineLevel="1" x14ac:dyDescent="0.25">
      <c r="A7765" t="s">
        <v>678</v>
      </c>
      <c r="C7765" s="3" t="s">
        <v>12965</v>
      </c>
      <c r="D7765" s="3" t="s">
        <v>7899</v>
      </c>
      <c r="E7765" s="9">
        <v>2015</v>
      </c>
      <c r="F7765" s="7" t="s">
        <v>21672</v>
      </c>
      <c r="G7765" s="7" t="s">
        <v>5401</v>
      </c>
      <c r="H7765" s="8" t="s">
        <v>5402</v>
      </c>
      <c r="I7765" s="8" t="s">
        <v>7895</v>
      </c>
      <c r="J7765" s="19">
        <v>3</v>
      </c>
      <c r="K7765" s="19" t="s">
        <v>7738</v>
      </c>
      <c r="L7765" s="11"/>
      <c r="M7765" s="11"/>
      <c r="N7765" s="24"/>
      <c r="P7765" s="32"/>
      <c r="T7765" s="19"/>
      <c r="U7765" s="3"/>
      <c r="X7765" t="str">
        <f t="shared" si="475"/>
        <v/>
      </c>
      <c r="Z7765">
        <f t="shared" si="476"/>
        <v>1</v>
      </c>
      <c r="AB7765" s="9"/>
      <c r="AC7765" t="s">
        <v>5402</v>
      </c>
      <c r="AD7765">
        <f t="shared" si="474"/>
        <v>1</v>
      </c>
      <c r="AF7765" s="3"/>
      <c r="AH7765" s="9"/>
    </row>
    <row r="7766" spans="1:34" ht="10.95" customHeight="1" outlineLevel="1" x14ac:dyDescent="0.25">
      <c r="A7766" t="s">
        <v>678</v>
      </c>
      <c r="C7766" s="3" t="s">
        <v>12965</v>
      </c>
      <c r="D7766" s="3">
        <v>7537</v>
      </c>
      <c r="E7766" s="9">
        <v>2015</v>
      </c>
      <c r="F7766" s="7" t="s">
        <v>6571</v>
      </c>
      <c r="G7766" s="7" t="s">
        <v>5401</v>
      </c>
      <c r="H7766" s="8" t="s">
        <v>4775</v>
      </c>
      <c r="I7766" s="8" t="s">
        <v>7384</v>
      </c>
      <c r="J7766" s="19">
        <v>3</v>
      </c>
      <c r="K7766" s="19" t="s">
        <v>7736</v>
      </c>
      <c r="L7766" s="11">
        <v>0.3</v>
      </c>
      <c r="M7766" s="11"/>
      <c r="N7766" s="24"/>
      <c r="P7766" s="32"/>
      <c r="T7766" s="19"/>
      <c r="U7766" s="3"/>
      <c r="X7766" t="str">
        <f t="shared" si="475"/>
        <v/>
      </c>
      <c r="Z7766" t="str">
        <f t="shared" si="476"/>
        <v/>
      </c>
      <c r="AB7766" s="9"/>
      <c r="AC7766" t="s">
        <v>4775</v>
      </c>
      <c r="AD7766">
        <f t="shared" si="474"/>
        <v>0</v>
      </c>
      <c r="AF7766" s="3"/>
      <c r="AH7766" s="9"/>
    </row>
    <row r="7767" spans="1:34" ht="10.95" customHeight="1" outlineLevel="1" x14ac:dyDescent="0.25">
      <c r="A7767" t="s">
        <v>678</v>
      </c>
      <c r="C7767" s="3" t="s">
        <v>12965</v>
      </c>
      <c r="D7767" s="3">
        <v>7661</v>
      </c>
      <c r="E7767" s="9">
        <v>2015</v>
      </c>
      <c r="F7767" s="7" t="s">
        <v>7524</v>
      </c>
      <c r="G7767" s="7" t="s">
        <v>5401</v>
      </c>
      <c r="H7767" s="8" t="s">
        <v>5402</v>
      </c>
      <c r="I7767" s="8" t="s">
        <v>7900</v>
      </c>
      <c r="J7767" s="19">
        <v>1</v>
      </c>
      <c r="K7767" s="19" t="s">
        <v>7736</v>
      </c>
      <c r="L7767" s="11">
        <v>0.6</v>
      </c>
      <c r="M7767" s="11"/>
      <c r="N7767" s="24"/>
      <c r="P7767" s="32"/>
      <c r="T7767" s="19"/>
      <c r="U7767" s="3"/>
      <c r="X7767" t="str">
        <f t="shared" si="475"/>
        <v/>
      </c>
      <c r="Z7767" t="str">
        <f t="shared" si="476"/>
        <v/>
      </c>
      <c r="AB7767" s="9"/>
      <c r="AC7767" t="s">
        <v>5402</v>
      </c>
      <c r="AD7767">
        <f t="shared" ref="AD7767:AD7830" si="477">COUNTIF(H7767,"*Fuji*")</f>
        <v>1</v>
      </c>
      <c r="AF7767" s="3"/>
      <c r="AH7767" s="9"/>
    </row>
    <row r="7768" spans="1:34" ht="10.95" customHeight="1" outlineLevel="1" x14ac:dyDescent="0.25">
      <c r="A7768" t="s">
        <v>678</v>
      </c>
      <c r="C7768" s="3" t="s">
        <v>12965</v>
      </c>
      <c r="D7768" s="3" t="s">
        <v>7901</v>
      </c>
      <c r="E7768" s="9">
        <v>2015</v>
      </c>
      <c r="F7768" s="7" t="s">
        <v>21670</v>
      </c>
      <c r="G7768" s="7" t="s">
        <v>5401</v>
      </c>
      <c r="H7768" s="8" t="s">
        <v>5402</v>
      </c>
      <c r="I7768" s="8" t="s">
        <v>7900</v>
      </c>
      <c r="J7768" s="19">
        <v>3</v>
      </c>
      <c r="K7768" s="19" t="s">
        <v>7738</v>
      </c>
      <c r="L7768" s="11"/>
      <c r="M7768" s="11"/>
      <c r="N7768" s="24"/>
      <c r="P7768" s="32"/>
      <c r="T7768" s="19"/>
      <c r="U7768" s="3"/>
      <c r="X7768" t="str">
        <f t="shared" si="475"/>
        <v/>
      </c>
      <c r="Z7768">
        <f t="shared" si="476"/>
        <v>1</v>
      </c>
      <c r="AB7768" s="9"/>
      <c r="AC7768" t="s">
        <v>5402</v>
      </c>
      <c r="AD7768">
        <f t="shared" si="477"/>
        <v>1</v>
      </c>
      <c r="AF7768" s="3"/>
      <c r="AH7768" s="9"/>
    </row>
    <row r="7769" spans="1:34" ht="10.95" customHeight="1" outlineLevel="1" x14ac:dyDescent="0.25">
      <c r="A7769" t="s">
        <v>678</v>
      </c>
      <c r="C7769" s="3" t="s">
        <v>12965</v>
      </c>
      <c r="D7769" s="3">
        <v>7709</v>
      </c>
      <c r="E7769" s="9">
        <v>2016</v>
      </c>
      <c r="F7769" s="7" t="s">
        <v>7887</v>
      </c>
      <c r="G7769" s="7" t="s">
        <v>5401</v>
      </c>
      <c r="H7769" s="8" t="s">
        <v>5402</v>
      </c>
      <c r="I7769" s="8" t="s">
        <v>7902</v>
      </c>
      <c r="J7769" s="19">
        <v>3</v>
      </c>
      <c r="K7769" s="19" t="s">
        <v>7738</v>
      </c>
      <c r="L7769" s="11"/>
      <c r="M7769" s="11"/>
      <c r="N7769" s="24"/>
      <c r="P7769" s="32"/>
      <c r="T7769" s="19"/>
      <c r="U7769" s="3"/>
      <c r="X7769" t="str">
        <f t="shared" si="475"/>
        <v/>
      </c>
      <c r="Z7769" t="str">
        <f t="shared" si="476"/>
        <v/>
      </c>
      <c r="AB7769" s="9"/>
      <c r="AC7769" t="s">
        <v>5402</v>
      </c>
      <c r="AD7769">
        <f t="shared" si="477"/>
        <v>1</v>
      </c>
      <c r="AF7769" s="3"/>
      <c r="AH7769" s="9"/>
    </row>
    <row r="7770" spans="1:34" ht="10.95" customHeight="1" outlineLevel="1" x14ac:dyDescent="0.25">
      <c r="A7770" t="s">
        <v>678</v>
      </c>
      <c r="C7770" s="3" t="s">
        <v>12965</v>
      </c>
      <c r="D7770" s="3" t="s">
        <v>7903</v>
      </c>
      <c r="E7770" s="9">
        <v>2016</v>
      </c>
      <c r="F7770" s="7" t="s">
        <v>21673</v>
      </c>
      <c r="G7770" s="7" t="s">
        <v>5401</v>
      </c>
      <c r="H7770" s="8" t="s">
        <v>5402</v>
      </c>
      <c r="I7770" s="8" t="s">
        <v>7902</v>
      </c>
      <c r="J7770" s="19">
        <v>1</v>
      </c>
      <c r="K7770" s="19" t="s">
        <v>7738</v>
      </c>
      <c r="L7770" s="11"/>
      <c r="M7770" s="11"/>
      <c r="N7770" s="24"/>
      <c r="P7770" s="32"/>
      <c r="T7770" s="19"/>
      <c r="U7770" s="3"/>
      <c r="X7770" t="str">
        <f t="shared" si="475"/>
        <v/>
      </c>
      <c r="Z7770">
        <f t="shared" si="476"/>
        <v>1</v>
      </c>
      <c r="AB7770" s="9"/>
      <c r="AC7770" t="s">
        <v>5402</v>
      </c>
      <c r="AD7770">
        <f t="shared" si="477"/>
        <v>1</v>
      </c>
      <c r="AF7770" s="3"/>
      <c r="AH7770" s="9"/>
    </row>
    <row r="7771" spans="1:34" ht="10.95" customHeight="1" outlineLevel="1" x14ac:dyDescent="0.25">
      <c r="A7771" t="s">
        <v>678</v>
      </c>
      <c r="C7771" s="3" t="s">
        <v>12965</v>
      </c>
      <c r="D7771" s="3">
        <v>7710</v>
      </c>
      <c r="E7771" s="9">
        <v>2016</v>
      </c>
      <c r="F7771" s="7" t="s">
        <v>7887</v>
      </c>
      <c r="G7771" s="7" t="s">
        <v>5401</v>
      </c>
      <c r="H7771" s="8" t="s">
        <v>5402</v>
      </c>
      <c r="I7771" s="8" t="s">
        <v>7902</v>
      </c>
      <c r="J7771" s="19">
        <v>1</v>
      </c>
      <c r="K7771" s="19" t="s">
        <v>7738</v>
      </c>
      <c r="L7771" s="11"/>
      <c r="M7771" s="11"/>
      <c r="N7771" s="24"/>
      <c r="P7771" s="32"/>
      <c r="T7771" s="19"/>
      <c r="U7771" s="3"/>
      <c r="X7771" t="str">
        <f t="shared" si="475"/>
        <v/>
      </c>
      <c r="Z7771" t="str">
        <f t="shared" si="476"/>
        <v/>
      </c>
      <c r="AB7771" s="9"/>
      <c r="AC7771" t="s">
        <v>5402</v>
      </c>
      <c r="AD7771">
        <f t="shared" si="477"/>
        <v>1</v>
      </c>
      <c r="AF7771" s="3"/>
      <c r="AH7771" s="9"/>
    </row>
    <row r="7772" spans="1:34" ht="10.95" customHeight="1" outlineLevel="1" x14ac:dyDescent="0.25">
      <c r="A7772" t="s">
        <v>678</v>
      </c>
      <c r="C7772" s="3" t="s">
        <v>12965</v>
      </c>
      <c r="D7772" s="3">
        <v>7711</v>
      </c>
      <c r="E7772" s="9">
        <v>2016</v>
      </c>
      <c r="F7772" s="7" t="s">
        <v>7887</v>
      </c>
      <c r="G7772" s="7" t="s">
        <v>5401</v>
      </c>
      <c r="H7772" s="8" t="s">
        <v>5402</v>
      </c>
      <c r="I7772" s="8" t="s">
        <v>7902</v>
      </c>
      <c r="J7772" s="19">
        <v>1</v>
      </c>
      <c r="K7772" s="19" t="s">
        <v>7738</v>
      </c>
      <c r="L7772" s="11"/>
      <c r="M7772" s="11"/>
      <c r="N7772" s="24"/>
      <c r="P7772" s="32"/>
      <c r="T7772" s="19"/>
      <c r="U7772" s="3"/>
      <c r="X7772" t="str">
        <f t="shared" si="475"/>
        <v/>
      </c>
      <c r="Z7772" t="str">
        <f t="shared" si="476"/>
        <v/>
      </c>
      <c r="AB7772" s="9"/>
      <c r="AC7772" t="s">
        <v>5402</v>
      </c>
      <c r="AD7772">
        <f t="shared" si="477"/>
        <v>1</v>
      </c>
      <c r="AF7772" s="3"/>
      <c r="AH7772" s="9"/>
    </row>
    <row r="7773" spans="1:34" ht="10.95" customHeight="1" outlineLevel="1" x14ac:dyDescent="0.25">
      <c r="A7773" t="s">
        <v>678</v>
      </c>
      <c r="C7773" s="3" t="s">
        <v>12965</v>
      </c>
      <c r="D7773" s="3" t="s">
        <v>7904</v>
      </c>
      <c r="E7773" s="9">
        <v>2016</v>
      </c>
      <c r="F7773" s="7" t="s">
        <v>21673</v>
      </c>
      <c r="G7773" s="7" t="s">
        <v>5401</v>
      </c>
      <c r="H7773" s="8" t="s">
        <v>5402</v>
      </c>
      <c r="I7773" s="8" t="s">
        <v>7902</v>
      </c>
      <c r="J7773" s="19">
        <v>1</v>
      </c>
      <c r="K7773" s="19" t="s">
        <v>123</v>
      </c>
      <c r="L7773" s="11"/>
      <c r="M7773" s="11"/>
      <c r="N7773" s="24"/>
      <c r="P7773" s="32"/>
      <c r="R7773">
        <v>1</v>
      </c>
      <c r="S7773">
        <v>1</v>
      </c>
      <c r="T7773" s="19"/>
      <c r="U7773" s="3"/>
      <c r="X7773" t="str">
        <f t="shared" si="475"/>
        <v/>
      </c>
      <c r="Z7773">
        <f t="shared" si="476"/>
        <v>1</v>
      </c>
      <c r="AB7773" s="9"/>
      <c r="AC7773" t="s">
        <v>5402</v>
      </c>
      <c r="AD7773">
        <f t="shared" si="477"/>
        <v>1</v>
      </c>
      <c r="AF7773" s="3"/>
      <c r="AH7773" s="9"/>
    </row>
    <row r="7774" spans="1:34" ht="10.95" customHeight="1" outlineLevel="1" x14ac:dyDescent="0.25">
      <c r="A7774" t="s">
        <v>678</v>
      </c>
      <c r="C7774" s="3" t="s">
        <v>12965</v>
      </c>
      <c r="D7774" s="3">
        <v>7761</v>
      </c>
      <c r="E7774" s="9">
        <v>2016</v>
      </c>
      <c r="F7774" s="7" t="s">
        <v>7524</v>
      </c>
      <c r="G7774" s="7" t="s">
        <v>5401</v>
      </c>
      <c r="H7774" s="8" t="s">
        <v>4775</v>
      </c>
      <c r="I7774" s="43" t="s">
        <v>21501</v>
      </c>
      <c r="J7774" s="19">
        <v>3</v>
      </c>
      <c r="K7774" s="19" t="s">
        <v>7736</v>
      </c>
      <c r="L7774" s="11">
        <v>0.6</v>
      </c>
      <c r="M7774" s="11"/>
      <c r="N7774" s="24"/>
      <c r="P7774" s="32"/>
      <c r="T7774" s="19"/>
      <c r="U7774" s="3"/>
      <c r="X7774" t="str">
        <f t="shared" si="475"/>
        <v/>
      </c>
      <c r="Z7774" t="str">
        <f t="shared" si="476"/>
        <v/>
      </c>
      <c r="AB7774" s="9"/>
      <c r="AC7774" t="s">
        <v>4775</v>
      </c>
      <c r="AD7774">
        <f t="shared" si="477"/>
        <v>0</v>
      </c>
      <c r="AF7774" s="3"/>
      <c r="AH7774" s="9"/>
    </row>
    <row r="7775" spans="1:34" ht="10.95" customHeight="1" outlineLevel="1" x14ac:dyDescent="0.25">
      <c r="A7775" t="s">
        <v>678</v>
      </c>
      <c r="C7775" s="3" t="s">
        <v>12965</v>
      </c>
      <c r="D7775" s="3" t="s">
        <v>7905</v>
      </c>
      <c r="E7775" s="9">
        <v>2016</v>
      </c>
      <c r="F7775" s="7" t="s">
        <v>21670</v>
      </c>
      <c r="G7775" s="7" t="s">
        <v>5401</v>
      </c>
      <c r="H7775" s="8" t="s">
        <v>4775</v>
      </c>
      <c r="I7775" s="43" t="s">
        <v>21501</v>
      </c>
      <c r="J7775" s="19">
        <v>3</v>
      </c>
      <c r="K7775" s="19" t="s">
        <v>7738</v>
      </c>
      <c r="L7775" s="11"/>
      <c r="M7775" s="11"/>
      <c r="N7775" s="24"/>
      <c r="P7775" s="32"/>
      <c r="T7775" s="19"/>
      <c r="U7775" s="3"/>
      <c r="X7775" t="str">
        <f t="shared" si="475"/>
        <v/>
      </c>
      <c r="Z7775">
        <f t="shared" si="476"/>
        <v>1</v>
      </c>
      <c r="AB7775" s="9"/>
      <c r="AC7775" t="s">
        <v>4775</v>
      </c>
      <c r="AD7775">
        <f t="shared" si="477"/>
        <v>0</v>
      </c>
      <c r="AF7775" s="3"/>
      <c r="AH7775" s="9"/>
    </row>
    <row r="7776" spans="1:34" ht="10.95" customHeight="1" outlineLevel="1" x14ac:dyDescent="0.25">
      <c r="A7776" t="s">
        <v>678</v>
      </c>
      <c r="C7776" s="3" t="s">
        <v>12965</v>
      </c>
      <c r="D7776" s="3">
        <v>7836</v>
      </c>
      <c r="E7776" s="9">
        <v>2016</v>
      </c>
      <c r="F7776" s="7" t="s">
        <v>7524</v>
      </c>
      <c r="G7776" s="7" t="s">
        <v>5401</v>
      </c>
      <c r="H7776" s="8" t="s">
        <v>4775</v>
      </c>
      <c r="I7776" s="8" t="s">
        <v>7906</v>
      </c>
      <c r="J7776" s="19">
        <v>3</v>
      </c>
      <c r="K7776" s="19" t="s">
        <v>7736</v>
      </c>
      <c r="L7776" s="11">
        <v>0.5</v>
      </c>
      <c r="M7776" s="11"/>
      <c r="N7776" s="24"/>
      <c r="P7776" s="32"/>
      <c r="T7776" s="19"/>
      <c r="U7776" s="3"/>
      <c r="X7776" t="str">
        <f t="shared" si="475"/>
        <v/>
      </c>
      <c r="Z7776" t="str">
        <f t="shared" si="476"/>
        <v/>
      </c>
      <c r="AB7776" s="9"/>
      <c r="AC7776" t="s">
        <v>4775</v>
      </c>
      <c r="AD7776">
        <f t="shared" si="477"/>
        <v>0</v>
      </c>
      <c r="AF7776" s="3"/>
      <c r="AH7776" s="9"/>
    </row>
    <row r="7777" spans="1:34" ht="10.95" customHeight="1" outlineLevel="1" x14ac:dyDescent="0.25">
      <c r="A7777" t="s">
        <v>678</v>
      </c>
      <c r="C7777" s="3" t="s">
        <v>12965</v>
      </c>
      <c r="D7777" s="3" t="s">
        <v>7907</v>
      </c>
      <c r="E7777" s="9">
        <v>2016</v>
      </c>
      <c r="F7777" s="7" t="s">
        <v>21670</v>
      </c>
      <c r="G7777" s="7" t="s">
        <v>5401</v>
      </c>
      <c r="H7777" s="8" t="s">
        <v>4775</v>
      </c>
      <c r="I7777" s="8" t="s">
        <v>7906</v>
      </c>
      <c r="J7777" s="19">
        <v>3</v>
      </c>
      <c r="K7777" s="19" t="s">
        <v>7738</v>
      </c>
      <c r="L7777" s="11"/>
      <c r="M7777" s="11"/>
      <c r="N7777" s="24"/>
      <c r="P7777" s="32"/>
      <c r="T7777" s="19"/>
      <c r="U7777" s="3"/>
      <c r="X7777" t="str">
        <f t="shared" si="475"/>
        <v/>
      </c>
      <c r="Z7777">
        <f t="shared" si="476"/>
        <v>1</v>
      </c>
      <c r="AB7777" s="9"/>
      <c r="AC7777" t="s">
        <v>4775</v>
      </c>
      <c r="AD7777">
        <f t="shared" si="477"/>
        <v>0</v>
      </c>
      <c r="AF7777" s="3"/>
      <c r="AH7777" s="9"/>
    </row>
    <row r="7778" spans="1:34" ht="10.95" customHeight="1" outlineLevel="1" x14ac:dyDescent="0.25">
      <c r="A7778" t="s">
        <v>678</v>
      </c>
      <c r="C7778" s="3" t="s">
        <v>12965</v>
      </c>
      <c r="D7778" s="3">
        <v>7847</v>
      </c>
      <c r="E7778" s="9">
        <v>2016</v>
      </c>
      <c r="F7778" s="7" t="s">
        <v>7524</v>
      </c>
      <c r="G7778" s="7" t="s">
        <v>5401</v>
      </c>
      <c r="H7778" s="8" t="s">
        <v>8745</v>
      </c>
      <c r="I7778" s="8" t="s">
        <v>21674</v>
      </c>
      <c r="J7778" s="19">
        <v>3</v>
      </c>
      <c r="K7778" s="19" t="s">
        <v>7738</v>
      </c>
      <c r="L7778" s="11"/>
      <c r="M7778" s="11"/>
      <c r="N7778" s="24"/>
      <c r="P7778" s="32"/>
      <c r="T7778" s="19"/>
      <c r="U7778" s="3"/>
      <c r="X7778" t="str">
        <f t="shared" si="475"/>
        <v/>
      </c>
      <c r="Z7778" t="str">
        <f t="shared" si="476"/>
        <v/>
      </c>
      <c r="AB7778" s="9"/>
      <c r="AC7778" t="s">
        <v>8745</v>
      </c>
      <c r="AD7778">
        <f t="shared" si="477"/>
        <v>0</v>
      </c>
      <c r="AF7778" s="3"/>
      <c r="AH7778" s="9"/>
    </row>
    <row r="7779" spans="1:34" ht="10.95" customHeight="1" outlineLevel="1" x14ac:dyDescent="0.25">
      <c r="A7779" t="s">
        <v>678</v>
      </c>
      <c r="C7779" s="3" t="s">
        <v>12965</v>
      </c>
      <c r="D7779" s="3">
        <v>7859</v>
      </c>
      <c r="E7779" s="9">
        <v>2016</v>
      </c>
      <c r="F7779" s="7" t="s">
        <v>7524</v>
      </c>
      <c r="G7779" s="7" t="s">
        <v>5401</v>
      </c>
      <c r="H7779" s="8" t="s">
        <v>8745</v>
      </c>
      <c r="I7779" s="8" t="s">
        <v>21674</v>
      </c>
      <c r="J7779" s="19">
        <v>3</v>
      </c>
      <c r="K7779" s="19" t="s">
        <v>7738</v>
      </c>
      <c r="L7779" s="11"/>
      <c r="M7779" s="11"/>
      <c r="N7779" s="24"/>
      <c r="P7779" s="32"/>
      <c r="T7779" s="19"/>
      <c r="U7779" s="3"/>
      <c r="X7779" t="str">
        <f t="shared" si="475"/>
        <v/>
      </c>
      <c r="Z7779" t="str">
        <f t="shared" si="476"/>
        <v/>
      </c>
      <c r="AB7779" s="9"/>
      <c r="AC7779" t="s">
        <v>8745</v>
      </c>
      <c r="AD7779">
        <f t="shared" si="477"/>
        <v>0</v>
      </c>
      <c r="AF7779" s="3"/>
      <c r="AH7779" s="9"/>
    </row>
    <row r="7780" spans="1:34" ht="10.95" customHeight="1" outlineLevel="1" x14ac:dyDescent="0.25">
      <c r="A7780" t="s">
        <v>678</v>
      </c>
      <c r="C7780" s="3" t="s">
        <v>12965</v>
      </c>
      <c r="D7780" s="3">
        <v>7871</v>
      </c>
      <c r="E7780" s="9">
        <v>2016</v>
      </c>
      <c r="F7780" s="7" t="s">
        <v>7524</v>
      </c>
      <c r="G7780" s="7" t="s">
        <v>5401</v>
      </c>
      <c r="H7780" s="8" t="s">
        <v>8745</v>
      </c>
      <c r="I7780" s="8" t="s">
        <v>21674</v>
      </c>
      <c r="J7780" s="19">
        <v>3</v>
      </c>
      <c r="K7780" s="19" t="s">
        <v>7738</v>
      </c>
      <c r="L7780" s="11"/>
      <c r="M7780" s="11"/>
      <c r="N7780" s="24"/>
      <c r="P7780" s="32"/>
      <c r="T7780" s="19"/>
      <c r="U7780" s="3"/>
      <c r="X7780" t="str">
        <f t="shared" si="475"/>
        <v/>
      </c>
      <c r="Z7780" t="str">
        <f t="shared" si="476"/>
        <v/>
      </c>
      <c r="AB7780" s="9"/>
      <c r="AC7780" t="s">
        <v>8745</v>
      </c>
      <c r="AD7780">
        <f t="shared" si="477"/>
        <v>0</v>
      </c>
      <c r="AF7780" s="3"/>
      <c r="AH7780" s="9"/>
    </row>
    <row r="7781" spans="1:34" ht="10.95" customHeight="1" outlineLevel="1" x14ac:dyDescent="0.25">
      <c r="A7781" t="s">
        <v>678</v>
      </c>
      <c r="C7781" s="3" t="s">
        <v>12965</v>
      </c>
      <c r="D7781" s="3">
        <v>7879</v>
      </c>
      <c r="E7781" s="9">
        <v>2016</v>
      </c>
      <c r="F7781" s="7" t="s">
        <v>7524</v>
      </c>
      <c r="G7781" s="7" t="s">
        <v>5401</v>
      </c>
      <c r="H7781" s="8" t="s">
        <v>8745</v>
      </c>
      <c r="I7781" s="8" t="s">
        <v>21674</v>
      </c>
      <c r="J7781" s="19">
        <v>3</v>
      </c>
      <c r="K7781" s="19" t="s">
        <v>7738</v>
      </c>
      <c r="L7781" s="11"/>
      <c r="M7781" s="11"/>
      <c r="N7781" s="24"/>
      <c r="P7781" s="32"/>
      <c r="T7781" s="19"/>
      <c r="U7781" s="3"/>
      <c r="X7781" t="str">
        <f t="shared" si="475"/>
        <v/>
      </c>
      <c r="Z7781" t="str">
        <f t="shared" si="476"/>
        <v/>
      </c>
      <c r="AB7781" s="9"/>
      <c r="AC7781" t="s">
        <v>8745</v>
      </c>
      <c r="AD7781">
        <f t="shared" si="477"/>
        <v>0</v>
      </c>
      <c r="AF7781" s="3"/>
      <c r="AH7781" s="9"/>
    </row>
    <row r="7782" spans="1:34" ht="10.95" customHeight="1" outlineLevel="1" x14ac:dyDescent="0.25">
      <c r="A7782" t="s">
        <v>678</v>
      </c>
      <c r="C7782" s="3" t="s">
        <v>12965</v>
      </c>
      <c r="D7782" s="3">
        <v>7880</v>
      </c>
      <c r="E7782" s="9">
        <v>2016</v>
      </c>
      <c r="F7782" s="7" t="s">
        <v>7524</v>
      </c>
      <c r="G7782" s="7" t="s">
        <v>5401</v>
      </c>
      <c r="H7782" s="8" t="s">
        <v>8745</v>
      </c>
      <c r="I7782" s="8" t="s">
        <v>21674</v>
      </c>
      <c r="J7782" s="19">
        <v>1</v>
      </c>
      <c r="K7782" s="19" t="s">
        <v>7738</v>
      </c>
      <c r="L7782" s="11"/>
      <c r="M7782" s="11"/>
      <c r="N7782" s="24"/>
      <c r="P7782" s="32"/>
      <c r="T7782" s="19"/>
      <c r="U7782" s="3"/>
      <c r="X7782" t="str">
        <f t="shared" si="475"/>
        <v/>
      </c>
      <c r="Z7782" t="str">
        <f t="shared" si="476"/>
        <v/>
      </c>
      <c r="AB7782" s="9"/>
      <c r="AC7782" t="s">
        <v>8745</v>
      </c>
      <c r="AD7782">
        <f t="shared" si="477"/>
        <v>0</v>
      </c>
      <c r="AF7782" s="3"/>
      <c r="AH7782" s="9"/>
    </row>
    <row r="7783" spans="1:34" ht="10.95" customHeight="1" outlineLevel="1" x14ac:dyDescent="0.25">
      <c r="A7783" t="s">
        <v>678</v>
      </c>
      <c r="C7783" s="3" t="s">
        <v>12965</v>
      </c>
      <c r="D7783" s="3" t="s">
        <v>7908</v>
      </c>
      <c r="E7783" s="9">
        <v>2016</v>
      </c>
      <c r="F7783" s="7" t="s">
        <v>21670</v>
      </c>
      <c r="G7783" s="7" t="s">
        <v>5401</v>
      </c>
      <c r="H7783" s="8" t="s">
        <v>7117</v>
      </c>
      <c r="I7783" s="8" t="s">
        <v>21674</v>
      </c>
      <c r="J7783" s="19">
        <v>3</v>
      </c>
      <c r="K7783" s="19" t="s">
        <v>7738</v>
      </c>
      <c r="L7783" s="11"/>
      <c r="M7783" s="11"/>
      <c r="N7783" s="24"/>
      <c r="P7783" s="32"/>
      <c r="T7783" s="19"/>
      <c r="U7783" s="3"/>
      <c r="X7783" t="str">
        <f t="shared" si="475"/>
        <v/>
      </c>
      <c r="Z7783">
        <f t="shared" si="476"/>
        <v>1</v>
      </c>
      <c r="AB7783" s="9"/>
      <c r="AC7783" t="s">
        <v>7117</v>
      </c>
      <c r="AD7783">
        <f t="shared" si="477"/>
        <v>0</v>
      </c>
      <c r="AF7783" s="3"/>
      <c r="AH7783" s="9"/>
    </row>
    <row r="7784" spans="1:34" ht="10.95" customHeight="1" outlineLevel="1" x14ac:dyDescent="0.25">
      <c r="A7784" t="s">
        <v>678</v>
      </c>
      <c r="C7784" s="3" t="s">
        <v>12965</v>
      </c>
      <c r="D7784" s="3">
        <v>7945</v>
      </c>
      <c r="E7784" s="9">
        <v>2016</v>
      </c>
      <c r="F7784" s="7" t="s">
        <v>7524</v>
      </c>
      <c r="G7784" s="7" t="s">
        <v>5401</v>
      </c>
      <c r="H7784" s="8" t="s">
        <v>4775</v>
      </c>
      <c r="I7784" s="8" t="s">
        <v>7906</v>
      </c>
      <c r="J7784" s="19">
        <v>3</v>
      </c>
      <c r="K7784" s="19" t="s">
        <v>7736</v>
      </c>
      <c r="L7784" s="11">
        <v>0.3</v>
      </c>
      <c r="M7784" s="11"/>
      <c r="N7784" s="24"/>
      <c r="P7784" s="32"/>
      <c r="T7784" s="19"/>
      <c r="U7784" s="3"/>
      <c r="X7784" t="str">
        <f t="shared" si="475"/>
        <v/>
      </c>
      <c r="Z7784" t="str">
        <f t="shared" si="476"/>
        <v/>
      </c>
      <c r="AB7784" s="9"/>
      <c r="AC7784" t="s">
        <v>4775</v>
      </c>
      <c r="AD7784">
        <f t="shared" si="477"/>
        <v>0</v>
      </c>
      <c r="AF7784" s="3"/>
      <c r="AH7784" s="9"/>
    </row>
    <row r="7785" spans="1:34" ht="10.95" customHeight="1" outlineLevel="1" x14ac:dyDescent="0.25">
      <c r="A7785" t="s">
        <v>678</v>
      </c>
      <c r="C7785" s="3" t="s">
        <v>12965</v>
      </c>
      <c r="D7785" s="3" t="s">
        <v>7909</v>
      </c>
      <c r="E7785" s="9">
        <v>2016</v>
      </c>
      <c r="F7785" s="7" t="s">
        <v>21670</v>
      </c>
      <c r="G7785" s="7" t="s">
        <v>5401</v>
      </c>
      <c r="H7785" s="8" t="s">
        <v>4775</v>
      </c>
      <c r="I7785" s="8" t="s">
        <v>7906</v>
      </c>
      <c r="J7785" s="19">
        <v>3</v>
      </c>
      <c r="K7785" s="19" t="s">
        <v>7738</v>
      </c>
      <c r="L7785" s="11"/>
      <c r="M7785" s="11"/>
      <c r="N7785" s="24"/>
      <c r="P7785" s="32"/>
      <c r="T7785" s="19"/>
      <c r="U7785" s="3"/>
      <c r="X7785" t="str">
        <f t="shared" si="475"/>
        <v/>
      </c>
      <c r="Z7785">
        <f t="shared" si="476"/>
        <v>1</v>
      </c>
      <c r="AB7785" s="9"/>
      <c r="AC7785" t="s">
        <v>4775</v>
      </c>
      <c r="AD7785">
        <f t="shared" si="477"/>
        <v>0</v>
      </c>
      <c r="AF7785" s="3"/>
      <c r="AH7785" s="9"/>
    </row>
    <row r="7786" spans="1:34" ht="10.95" customHeight="1" outlineLevel="1" x14ac:dyDescent="0.25">
      <c r="A7786" t="s">
        <v>678</v>
      </c>
      <c r="C7786" s="3" t="s">
        <v>12965</v>
      </c>
      <c r="D7786" s="3" t="s">
        <v>7911</v>
      </c>
      <c r="E7786" s="9">
        <v>2016</v>
      </c>
      <c r="F7786" s="7" t="s">
        <v>21671</v>
      </c>
      <c r="G7786" s="7" t="s">
        <v>5401</v>
      </c>
      <c r="H7786" s="8" t="s">
        <v>5402</v>
      </c>
      <c r="I7786" s="8" t="s">
        <v>7910</v>
      </c>
      <c r="J7786" s="19">
        <v>3</v>
      </c>
      <c r="K7786" s="19" t="s">
        <v>7738</v>
      </c>
      <c r="L7786" s="11"/>
      <c r="M7786" s="11"/>
      <c r="N7786" s="24"/>
      <c r="P7786" s="32"/>
      <c r="T7786" s="19"/>
      <c r="U7786" s="3"/>
      <c r="X7786" t="str">
        <f t="shared" si="475"/>
        <v/>
      </c>
      <c r="Z7786">
        <f t="shared" si="476"/>
        <v>1</v>
      </c>
      <c r="AB7786" s="9"/>
      <c r="AC7786" t="s">
        <v>5402</v>
      </c>
      <c r="AD7786">
        <f t="shared" si="477"/>
        <v>1</v>
      </c>
      <c r="AF7786" s="3"/>
      <c r="AH7786" s="9"/>
    </row>
    <row r="7787" spans="1:34" ht="10.95" customHeight="1" outlineLevel="1" x14ac:dyDescent="0.25">
      <c r="A7787" t="s">
        <v>678</v>
      </c>
      <c r="C7787" s="3" t="s">
        <v>12965</v>
      </c>
      <c r="D7787" s="3">
        <v>7959</v>
      </c>
      <c r="E7787" s="9">
        <v>2016</v>
      </c>
      <c r="F7787" s="7" t="s">
        <v>7896</v>
      </c>
      <c r="G7787" s="7" t="s">
        <v>5401</v>
      </c>
      <c r="H7787" s="8" t="s">
        <v>5402</v>
      </c>
      <c r="I7787" s="8" t="s">
        <v>7910</v>
      </c>
      <c r="J7787" s="19">
        <v>1</v>
      </c>
      <c r="K7787" s="19" t="s">
        <v>7736</v>
      </c>
      <c r="L7787" s="11">
        <v>0.4</v>
      </c>
      <c r="M7787" s="11"/>
      <c r="N7787" s="24"/>
      <c r="P7787" s="32"/>
      <c r="T7787" s="19"/>
      <c r="U7787" s="3"/>
      <c r="X7787" t="str">
        <f t="shared" si="475"/>
        <v/>
      </c>
      <c r="Z7787" t="str">
        <f t="shared" si="476"/>
        <v/>
      </c>
      <c r="AB7787" s="9"/>
      <c r="AC7787" t="s">
        <v>5402</v>
      </c>
      <c r="AD7787">
        <f t="shared" si="477"/>
        <v>1</v>
      </c>
      <c r="AF7787" s="3"/>
      <c r="AH7787" s="9"/>
    </row>
    <row r="7788" spans="1:34" ht="10.95" customHeight="1" outlineLevel="1" x14ac:dyDescent="0.25">
      <c r="A7788" t="s">
        <v>678</v>
      </c>
      <c r="C7788" s="3" t="s">
        <v>12965</v>
      </c>
      <c r="D7788" s="3">
        <v>7960</v>
      </c>
      <c r="E7788" s="9">
        <v>2016</v>
      </c>
      <c r="F7788" s="7" t="s">
        <v>7896</v>
      </c>
      <c r="G7788" s="7" t="s">
        <v>5401</v>
      </c>
      <c r="H7788" s="8" t="s">
        <v>5402</v>
      </c>
      <c r="I7788" s="8" t="s">
        <v>7910</v>
      </c>
      <c r="J7788" s="19">
        <v>1</v>
      </c>
      <c r="K7788" s="19" t="s">
        <v>7736</v>
      </c>
      <c r="L7788" s="11">
        <v>0.3</v>
      </c>
      <c r="M7788" s="11"/>
      <c r="N7788" s="24"/>
      <c r="P7788" s="32"/>
      <c r="T7788" s="19"/>
      <c r="U7788" s="3"/>
      <c r="X7788" t="str">
        <f t="shared" si="475"/>
        <v/>
      </c>
      <c r="Z7788" t="str">
        <f t="shared" si="476"/>
        <v/>
      </c>
      <c r="AB7788" s="9"/>
      <c r="AC7788" t="s">
        <v>5402</v>
      </c>
      <c r="AD7788">
        <f t="shared" si="477"/>
        <v>1</v>
      </c>
      <c r="AF7788" s="3"/>
      <c r="AH7788" s="9"/>
    </row>
    <row r="7789" spans="1:34" ht="10.95" customHeight="1" outlineLevel="1" x14ac:dyDescent="0.25">
      <c r="A7789" t="s">
        <v>678</v>
      </c>
      <c r="C7789" s="3" t="s">
        <v>12965</v>
      </c>
      <c r="D7789" s="3" t="s">
        <v>7912</v>
      </c>
      <c r="E7789" s="9">
        <v>2016</v>
      </c>
      <c r="F7789" s="7" t="s">
        <v>21670</v>
      </c>
      <c r="G7789" s="7" t="s">
        <v>5401</v>
      </c>
      <c r="H7789" s="8" t="s">
        <v>5402</v>
      </c>
      <c r="I7789" s="8" t="s">
        <v>7910</v>
      </c>
      <c r="J7789" s="19">
        <v>3</v>
      </c>
      <c r="K7789" s="19" t="s">
        <v>7738</v>
      </c>
      <c r="L7789" s="11"/>
      <c r="M7789" s="11"/>
      <c r="N7789" s="24"/>
      <c r="P7789" s="32"/>
      <c r="T7789" s="19"/>
      <c r="U7789" s="3"/>
      <c r="X7789" t="str">
        <f t="shared" si="475"/>
        <v/>
      </c>
      <c r="Z7789">
        <f t="shared" si="476"/>
        <v>1</v>
      </c>
      <c r="AB7789" s="9"/>
      <c r="AC7789" t="s">
        <v>5402</v>
      </c>
      <c r="AD7789">
        <f t="shared" si="477"/>
        <v>1</v>
      </c>
      <c r="AF7789" s="3"/>
      <c r="AH7789" s="9"/>
    </row>
    <row r="7790" spans="1:34" ht="10.95" customHeight="1" outlineLevel="1" x14ac:dyDescent="0.25">
      <c r="A7790" t="s">
        <v>678</v>
      </c>
      <c r="C7790" s="3" t="s">
        <v>12965</v>
      </c>
      <c r="D7790" s="3">
        <v>8030</v>
      </c>
      <c r="E7790" s="9">
        <v>2016</v>
      </c>
      <c r="F7790" s="7" t="s">
        <v>7524</v>
      </c>
      <c r="G7790" s="7" t="s">
        <v>5401</v>
      </c>
      <c r="H7790" s="8" t="s">
        <v>5402</v>
      </c>
      <c r="I7790" s="8" t="s">
        <v>7913</v>
      </c>
      <c r="J7790" s="19">
        <v>3</v>
      </c>
      <c r="K7790" s="19" t="s">
        <v>7736</v>
      </c>
      <c r="L7790" s="11">
        <v>0.3</v>
      </c>
      <c r="M7790" s="11"/>
      <c r="N7790" s="24"/>
      <c r="P7790" s="32"/>
      <c r="T7790" s="19"/>
      <c r="U7790" s="3"/>
      <c r="X7790" t="str">
        <f t="shared" si="475"/>
        <v/>
      </c>
      <c r="Z7790" t="str">
        <f t="shared" si="476"/>
        <v/>
      </c>
      <c r="AB7790" s="9"/>
      <c r="AC7790" t="s">
        <v>5402</v>
      </c>
      <c r="AD7790">
        <f t="shared" si="477"/>
        <v>1</v>
      </c>
      <c r="AF7790" s="3"/>
      <c r="AH7790" s="9"/>
    </row>
    <row r="7791" spans="1:34" ht="10.95" customHeight="1" outlineLevel="1" x14ac:dyDescent="0.25">
      <c r="A7791" t="s">
        <v>678</v>
      </c>
      <c r="C7791" s="3" t="s">
        <v>12965</v>
      </c>
      <c r="D7791" s="3">
        <v>8032</v>
      </c>
      <c r="E7791" s="9">
        <v>2016</v>
      </c>
      <c r="F7791" s="7" t="s">
        <v>7524</v>
      </c>
      <c r="G7791" s="7" t="s">
        <v>5401</v>
      </c>
      <c r="H7791" s="8" t="s">
        <v>5402</v>
      </c>
      <c r="I7791" s="8" t="s">
        <v>7913</v>
      </c>
      <c r="J7791" s="19">
        <v>3</v>
      </c>
      <c r="K7791" s="19" t="s">
        <v>7736</v>
      </c>
      <c r="L7791" s="11">
        <v>0.3</v>
      </c>
      <c r="M7791" s="11"/>
      <c r="N7791" s="24"/>
      <c r="P7791" s="32"/>
      <c r="T7791" s="19"/>
      <c r="U7791" s="3"/>
      <c r="X7791" t="str">
        <f t="shared" si="475"/>
        <v/>
      </c>
      <c r="Z7791" t="str">
        <f t="shared" si="476"/>
        <v/>
      </c>
      <c r="AB7791" s="9"/>
      <c r="AC7791" t="s">
        <v>5402</v>
      </c>
      <c r="AD7791">
        <f t="shared" si="477"/>
        <v>1</v>
      </c>
      <c r="AF7791" s="3"/>
      <c r="AH7791" s="9"/>
    </row>
    <row r="7792" spans="1:34" ht="10.95" customHeight="1" outlineLevel="1" x14ac:dyDescent="0.25">
      <c r="A7792" t="s">
        <v>678</v>
      </c>
      <c r="C7792" s="3" t="s">
        <v>12965</v>
      </c>
      <c r="D7792" s="3" t="s">
        <v>7914</v>
      </c>
      <c r="E7792" s="9">
        <v>2016</v>
      </c>
      <c r="F7792" s="7" t="s">
        <v>21670</v>
      </c>
      <c r="G7792" s="7" t="s">
        <v>5401</v>
      </c>
      <c r="H7792" s="8" t="s">
        <v>5402</v>
      </c>
      <c r="I7792" s="8" t="s">
        <v>7913</v>
      </c>
      <c r="J7792" s="19">
        <v>3</v>
      </c>
      <c r="K7792" s="19" t="s">
        <v>7738</v>
      </c>
      <c r="L7792" s="11"/>
      <c r="M7792" s="11"/>
      <c r="N7792" s="24"/>
      <c r="P7792" s="32"/>
      <c r="T7792" s="19"/>
      <c r="U7792" s="3"/>
      <c r="X7792" t="str">
        <f t="shared" si="475"/>
        <v/>
      </c>
      <c r="Z7792">
        <f t="shared" si="476"/>
        <v>1</v>
      </c>
      <c r="AB7792" s="9"/>
      <c r="AC7792" t="s">
        <v>5402</v>
      </c>
      <c r="AD7792">
        <f t="shared" si="477"/>
        <v>1</v>
      </c>
      <c r="AF7792" s="3"/>
      <c r="AH7792" s="9"/>
    </row>
    <row r="7793" spans="1:34" ht="10.95" customHeight="1" outlineLevel="1" x14ac:dyDescent="0.25">
      <c r="A7793" t="s">
        <v>678</v>
      </c>
      <c r="C7793" s="3" t="s">
        <v>12965</v>
      </c>
      <c r="D7793" s="3">
        <v>8069</v>
      </c>
      <c r="E7793" s="9">
        <v>2016</v>
      </c>
      <c r="F7793" s="7" t="s">
        <v>7524</v>
      </c>
      <c r="G7793" s="7" t="s">
        <v>5401</v>
      </c>
      <c r="H7793" s="8" t="s">
        <v>4775</v>
      </c>
      <c r="I7793" s="8" t="s">
        <v>7915</v>
      </c>
      <c r="J7793" s="19">
        <v>3</v>
      </c>
      <c r="K7793" s="19" t="s">
        <v>7736</v>
      </c>
      <c r="L7793" s="11">
        <v>0.5</v>
      </c>
      <c r="M7793" s="11"/>
      <c r="N7793" s="24"/>
      <c r="P7793" s="32"/>
      <c r="T7793" s="19"/>
      <c r="U7793" s="3"/>
      <c r="X7793" t="str">
        <f t="shared" si="475"/>
        <v/>
      </c>
      <c r="Z7793" t="str">
        <f t="shared" si="476"/>
        <v/>
      </c>
      <c r="AB7793" s="9"/>
      <c r="AC7793" t="s">
        <v>4775</v>
      </c>
      <c r="AD7793">
        <f t="shared" si="477"/>
        <v>0</v>
      </c>
      <c r="AF7793" s="3"/>
      <c r="AH7793" s="9"/>
    </row>
    <row r="7794" spans="1:34" ht="10.95" customHeight="1" outlineLevel="1" x14ac:dyDescent="0.25">
      <c r="A7794" t="s">
        <v>678</v>
      </c>
      <c r="C7794" s="3" t="s">
        <v>12965</v>
      </c>
      <c r="D7794" s="3">
        <v>8071</v>
      </c>
      <c r="E7794" s="9">
        <v>2016</v>
      </c>
      <c r="F7794" s="7" t="s">
        <v>7524</v>
      </c>
      <c r="G7794" s="7" t="s">
        <v>5401</v>
      </c>
      <c r="H7794" s="8" t="s">
        <v>4775</v>
      </c>
      <c r="I7794" s="8" t="s">
        <v>7915</v>
      </c>
      <c r="J7794" s="19">
        <v>3</v>
      </c>
      <c r="K7794" s="19" t="s">
        <v>7736</v>
      </c>
      <c r="L7794" s="11">
        <v>0.7</v>
      </c>
      <c r="M7794" s="11"/>
      <c r="N7794" s="24"/>
      <c r="P7794" s="32"/>
      <c r="T7794" s="19"/>
      <c r="U7794" s="3"/>
      <c r="X7794" t="str">
        <f t="shared" si="475"/>
        <v/>
      </c>
      <c r="Z7794" t="str">
        <f t="shared" si="476"/>
        <v/>
      </c>
      <c r="AB7794" s="9"/>
      <c r="AC7794" t="s">
        <v>4775</v>
      </c>
      <c r="AD7794">
        <f t="shared" si="477"/>
        <v>0</v>
      </c>
      <c r="AF7794" s="3"/>
      <c r="AH7794" s="9"/>
    </row>
    <row r="7795" spans="1:34" ht="10.95" customHeight="1" outlineLevel="1" x14ac:dyDescent="0.25">
      <c r="A7795" t="s">
        <v>678</v>
      </c>
      <c r="C7795" s="3" t="s">
        <v>12965</v>
      </c>
      <c r="D7795" s="3">
        <v>8073</v>
      </c>
      <c r="E7795" s="9">
        <v>2016</v>
      </c>
      <c r="F7795" s="7" t="s">
        <v>7524</v>
      </c>
      <c r="G7795" s="7" t="s">
        <v>5401</v>
      </c>
      <c r="H7795" s="8" t="s">
        <v>4775</v>
      </c>
      <c r="I7795" s="8" t="s">
        <v>7915</v>
      </c>
      <c r="J7795" s="19">
        <v>3</v>
      </c>
      <c r="K7795" s="19" t="s">
        <v>7736</v>
      </c>
      <c r="L7795" s="11">
        <v>0.7</v>
      </c>
      <c r="M7795" s="11"/>
      <c r="N7795" s="24"/>
      <c r="P7795" s="32"/>
      <c r="T7795" s="19"/>
      <c r="U7795" s="3"/>
      <c r="X7795" t="str">
        <f t="shared" si="475"/>
        <v/>
      </c>
      <c r="Z7795" t="str">
        <f t="shared" si="476"/>
        <v/>
      </c>
      <c r="AB7795" s="9"/>
      <c r="AC7795" t="s">
        <v>4775</v>
      </c>
      <c r="AD7795">
        <f t="shared" si="477"/>
        <v>0</v>
      </c>
      <c r="AF7795" s="3"/>
      <c r="AH7795" s="9"/>
    </row>
    <row r="7796" spans="1:34" ht="10.95" customHeight="1" outlineLevel="1" x14ac:dyDescent="0.25">
      <c r="A7796" t="s">
        <v>678</v>
      </c>
      <c r="C7796" s="3" t="s">
        <v>12965</v>
      </c>
      <c r="D7796" s="3">
        <v>8075</v>
      </c>
      <c r="E7796" s="9">
        <v>2016</v>
      </c>
      <c r="F7796" s="7" t="s">
        <v>7524</v>
      </c>
      <c r="G7796" s="7" t="s">
        <v>5401</v>
      </c>
      <c r="H7796" s="8" t="s">
        <v>4775</v>
      </c>
      <c r="I7796" s="8" t="s">
        <v>7915</v>
      </c>
      <c r="J7796" s="19">
        <v>3</v>
      </c>
      <c r="K7796" s="19" t="s">
        <v>7736</v>
      </c>
      <c r="L7796" s="11">
        <v>0.5</v>
      </c>
      <c r="M7796" s="11"/>
      <c r="N7796" s="24"/>
      <c r="P7796" s="32"/>
      <c r="T7796" s="19"/>
      <c r="U7796" s="3"/>
      <c r="X7796" t="str">
        <f t="shared" si="475"/>
        <v/>
      </c>
      <c r="Z7796" t="str">
        <f t="shared" si="476"/>
        <v/>
      </c>
      <c r="AB7796" s="9"/>
      <c r="AC7796" t="s">
        <v>4775</v>
      </c>
      <c r="AD7796">
        <f t="shared" si="477"/>
        <v>0</v>
      </c>
      <c r="AF7796" s="3"/>
      <c r="AH7796" s="9"/>
    </row>
    <row r="7797" spans="1:34" ht="10.95" customHeight="1" outlineLevel="1" x14ac:dyDescent="0.25">
      <c r="A7797" t="s">
        <v>678</v>
      </c>
      <c r="C7797" s="3" t="s">
        <v>12965</v>
      </c>
      <c r="D7797" s="3">
        <v>8077</v>
      </c>
      <c r="E7797" s="9">
        <v>2016</v>
      </c>
      <c r="F7797" s="7" t="s">
        <v>7524</v>
      </c>
      <c r="G7797" s="7" t="s">
        <v>5401</v>
      </c>
      <c r="H7797" s="8" t="s">
        <v>4775</v>
      </c>
      <c r="I7797" s="8" t="s">
        <v>7915</v>
      </c>
      <c r="J7797" s="19">
        <v>3</v>
      </c>
      <c r="K7797" s="19" t="s">
        <v>7736</v>
      </c>
      <c r="L7797" s="11">
        <v>0.3</v>
      </c>
      <c r="M7797" s="11"/>
      <c r="N7797" s="24"/>
      <c r="P7797" s="32"/>
      <c r="T7797" s="19"/>
      <c r="U7797" s="3"/>
      <c r="X7797" t="str">
        <f t="shared" si="475"/>
        <v/>
      </c>
      <c r="Z7797" t="str">
        <f t="shared" si="476"/>
        <v/>
      </c>
      <c r="AB7797" s="9"/>
      <c r="AC7797" t="s">
        <v>4775</v>
      </c>
      <c r="AD7797">
        <f t="shared" si="477"/>
        <v>0</v>
      </c>
      <c r="AF7797" s="3"/>
      <c r="AH7797" s="9"/>
    </row>
    <row r="7798" spans="1:34" ht="10.95" customHeight="1" outlineLevel="1" x14ac:dyDescent="0.25">
      <c r="A7798" t="s">
        <v>678</v>
      </c>
      <c r="C7798" s="3" t="s">
        <v>12965</v>
      </c>
      <c r="D7798" s="3" t="s">
        <v>7916</v>
      </c>
      <c r="E7798" s="9">
        <v>2016</v>
      </c>
      <c r="F7798" s="7" t="s">
        <v>21670</v>
      </c>
      <c r="G7798" s="7" t="s">
        <v>5401</v>
      </c>
      <c r="H7798" s="8" t="s">
        <v>5402</v>
      </c>
      <c r="I7798" s="8" t="s">
        <v>7915</v>
      </c>
      <c r="J7798" s="19">
        <v>1</v>
      </c>
      <c r="K7798" s="19" t="s">
        <v>7738</v>
      </c>
      <c r="L7798" s="11"/>
      <c r="M7798" s="11"/>
      <c r="N7798" s="24"/>
      <c r="P7798" s="32"/>
      <c r="T7798" s="19"/>
      <c r="U7798" s="3"/>
      <c r="X7798" t="str">
        <f t="shared" si="475"/>
        <v/>
      </c>
      <c r="Z7798">
        <f t="shared" si="476"/>
        <v>1</v>
      </c>
      <c r="AB7798" s="9"/>
      <c r="AC7798" t="s">
        <v>5402</v>
      </c>
      <c r="AD7798">
        <f t="shared" si="477"/>
        <v>1</v>
      </c>
      <c r="AF7798" s="3"/>
      <c r="AH7798" s="9"/>
    </row>
    <row r="7799" spans="1:34" ht="10.95" customHeight="1" outlineLevel="1" x14ac:dyDescent="0.25">
      <c r="A7799" t="s">
        <v>678</v>
      </c>
      <c r="C7799" s="3" t="s">
        <v>12965</v>
      </c>
      <c r="D7799" s="3">
        <v>8111</v>
      </c>
      <c r="E7799" s="9">
        <v>2016</v>
      </c>
      <c r="F7799" s="7" t="s">
        <v>7896</v>
      </c>
      <c r="G7799" s="7" t="s">
        <v>5401</v>
      </c>
      <c r="H7799" s="8" t="s">
        <v>5402</v>
      </c>
      <c r="I7799" s="8" t="s">
        <v>7895</v>
      </c>
      <c r="J7799" s="19">
        <v>1</v>
      </c>
      <c r="K7799" s="19" t="s">
        <v>7736</v>
      </c>
      <c r="L7799" s="11">
        <v>0.5</v>
      </c>
      <c r="M7799" s="11"/>
      <c r="N7799" s="24"/>
      <c r="P7799" s="32"/>
      <c r="T7799" s="19"/>
      <c r="U7799" s="3"/>
      <c r="X7799" t="str">
        <f t="shared" si="475"/>
        <v/>
      </c>
      <c r="Z7799" t="str">
        <f t="shared" si="476"/>
        <v/>
      </c>
      <c r="AB7799" s="9"/>
      <c r="AC7799" t="s">
        <v>5402</v>
      </c>
      <c r="AD7799">
        <f t="shared" si="477"/>
        <v>1</v>
      </c>
      <c r="AF7799" s="3"/>
      <c r="AH7799" s="9"/>
    </row>
    <row r="7800" spans="1:34" ht="10.95" customHeight="1" outlineLevel="1" x14ac:dyDescent="0.25">
      <c r="A7800" t="s">
        <v>678</v>
      </c>
      <c r="C7800" s="3" t="s">
        <v>12965</v>
      </c>
      <c r="D7800" s="3">
        <v>8114</v>
      </c>
      <c r="E7800" s="9">
        <v>2016</v>
      </c>
      <c r="F7800" s="7" t="s">
        <v>7524</v>
      </c>
      <c r="G7800" s="7" t="s">
        <v>5401</v>
      </c>
      <c r="H7800" s="8" t="s">
        <v>5402</v>
      </c>
      <c r="I7800" s="8" t="s">
        <v>7917</v>
      </c>
      <c r="J7800" s="19">
        <v>1</v>
      </c>
      <c r="K7800" s="19" t="s">
        <v>7736</v>
      </c>
      <c r="L7800" s="11">
        <v>0.2</v>
      </c>
      <c r="M7800" s="11"/>
      <c r="N7800" s="24"/>
      <c r="P7800" s="32"/>
      <c r="T7800" s="19"/>
      <c r="U7800" s="3"/>
      <c r="X7800" t="str">
        <f t="shared" si="475"/>
        <v/>
      </c>
      <c r="Z7800" t="str">
        <f t="shared" si="476"/>
        <v/>
      </c>
      <c r="AB7800" s="9"/>
      <c r="AC7800" t="s">
        <v>5402</v>
      </c>
      <c r="AD7800">
        <f t="shared" si="477"/>
        <v>1</v>
      </c>
      <c r="AF7800" s="3"/>
      <c r="AH7800" s="9"/>
    </row>
    <row r="7801" spans="1:34" ht="10.95" customHeight="1" outlineLevel="1" x14ac:dyDescent="0.25">
      <c r="A7801" t="s">
        <v>678</v>
      </c>
      <c r="C7801" s="3" t="s">
        <v>12965</v>
      </c>
      <c r="D7801" s="3" t="s">
        <v>7920</v>
      </c>
      <c r="E7801" s="9">
        <v>2016</v>
      </c>
      <c r="F7801" s="7" t="s">
        <v>21670</v>
      </c>
      <c r="G7801" s="7" t="s">
        <v>5401</v>
      </c>
      <c r="H7801" s="8" t="s">
        <v>7918</v>
      </c>
      <c r="I7801" s="8" t="s">
        <v>7919</v>
      </c>
      <c r="J7801" s="19">
        <v>3</v>
      </c>
      <c r="K7801" s="19" t="s">
        <v>7738</v>
      </c>
      <c r="L7801" s="11"/>
      <c r="M7801" s="11"/>
      <c r="N7801" s="24"/>
      <c r="P7801" s="32"/>
      <c r="T7801" s="19"/>
      <c r="U7801" s="3"/>
      <c r="X7801" t="str">
        <f t="shared" si="475"/>
        <v/>
      </c>
      <c r="Z7801">
        <f t="shared" si="476"/>
        <v>1</v>
      </c>
      <c r="AB7801" s="9"/>
      <c r="AC7801" t="s">
        <v>7918</v>
      </c>
      <c r="AD7801">
        <f t="shared" si="477"/>
        <v>0</v>
      </c>
      <c r="AF7801" s="3"/>
      <c r="AH7801" s="9"/>
    </row>
    <row r="7802" spans="1:34" ht="10.95" customHeight="1" outlineLevel="1" x14ac:dyDescent="0.25">
      <c r="A7802" t="s">
        <v>678</v>
      </c>
      <c r="C7802" s="3" t="s">
        <v>12965</v>
      </c>
      <c r="D7802" s="3">
        <v>8255</v>
      </c>
      <c r="E7802" s="9">
        <v>2016</v>
      </c>
      <c r="F7802" s="7" t="s">
        <v>7524</v>
      </c>
      <c r="G7802" s="7" t="s">
        <v>5401</v>
      </c>
      <c r="H7802" s="8" t="s">
        <v>4775</v>
      </c>
      <c r="I7802" s="8" t="s">
        <v>7921</v>
      </c>
      <c r="J7802" s="19">
        <v>3</v>
      </c>
      <c r="K7802" s="19" t="s">
        <v>7736</v>
      </c>
      <c r="L7802" s="11">
        <v>0.3</v>
      </c>
      <c r="M7802" s="11"/>
      <c r="N7802" s="24"/>
      <c r="P7802" s="32"/>
      <c r="T7802" s="19"/>
      <c r="U7802" s="3"/>
      <c r="X7802" t="str">
        <f t="shared" si="475"/>
        <v/>
      </c>
      <c r="Z7802" t="str">
        <f t="shared" si="476"/>
        <v/>
      </c>
      <c r="AB7802" s="9"/>
      <c r="AC7802" t="s">
        <v>4775</v>
      </c>
      <c r="AD7802">
        <f t="shared" si="477"/>
        <v>0</v>
      </c>
      <c r="AF7802" s="3"/>
      <c r="AH7802" s="9"/>
    </row>
    <row r="7803" spans="1:34" ht="10.95" customHeight="1" outlineLevel="1" x14ac:dyDescent="0.25">
      <c r="A7803" t="s">
        <v>678</v>
      </c>
      <c r="C7803" s="3" t="s">
        <v>12965</v>
      </c>
      <c r="D7803" s="3" t="s">
        <v>7923</v>
      </c>
      <c r="E7803" s="9">
        <v>2017</v>
      </c>
      <c r="F7803" s="7" t="s">
        <v>21670</v>
      </c>
      <c r="G7803" s="7" t="s">
        <v>5401</v>
      </c>
      <c r="H7803" s="8" t="s">
        <v>6533</v>
      </c>
      <c r="I7803" s="8" t="s">
        <v>7922</v>
      </c>
      <c r="J7803" s="19">
        <v>3</v>
      </c>
      <c r="K7803" s="19" t="s">
        <v>7738</v>
      </c>
      <c r="L7803" s="11"/>
      <c r="M7803" s="11"/>
      <c r="N7803" s="24"/>
      <c r="P7803" s="32"/>
      <c r="T7803" s="19"/>
      <c r="U7803" s="3"/>
      <c r="X7803" t="str">
        <f t="shared" si="475"/>
        <v/>
      </c>
      <c r="Z7803">
        <f t="shared" si="476"/>
        <v>1</v>
      </c>
      <c r="AB7803" s="9"/>
      <c r="AC7803" t="s">
        <v>6533</v>
      </c>
      <c r="AD7803">
        <f t="shared" si="477"/>
        <v>0</v>
      </c>
      <c r="AF7803" s="3"/>
      <c r="AH7803" s="9"/>
    </row>
    <row r="7804" spans="1:34" ht="10.95" customHeight="1" outlineLevel="1" x14ac:dyDescent="0.25">
      <c r="A7804" t="s">
        <v>678</v>
      </c>
      <c r="C7804" s="3" t="s">
        <v>12965</v>
      </c>
      <c r="D7804" s="3">
        <v>8551</v>
      </c>
      <c r="E7804" s="9">
        <v>2017</v>
      </c>
      <c r="F7804" s="7" t="s">
        <v>7524</v>
      </c>
      <c r="G7804" s="7" t="s">
        <v>5401</v>
      </c>
      <c r="H7804" s="8" t="s">
        <v>5402</v>
      </c>
      <c r="I7804" s="8" t="s">
        <v>7900</v>
      </c>
      <c r="J7804" s="19">
        <v>3</v>
      </c>
      <c r="K7804" s="19" t="s">
        <v>7736</v>
      </c>
      <c r="L7804" s="11">
        <v>0.5</v>
      </c>
      <c r="M7804" s="11"/>
      <c r="N7804" s="24"/>
      <c r="P7804" s="32"/>
      <c r="T7804" s="19"/>
      <c r="U7804" s="3"/>
      <c r="X7804" t="str">
        <f t="shared" si="475"/>
        <v/>
      </c>
      <c r="Z7804" t="str">
        <f t="shared" si="476"/>
        <v/>
      </c>
      <c r="AB7804" s="9"/>
      <c r="AC7804" t="s">
        <v>5402</v>
      </c>
      <c r="AD7804">
        <f t="shared" si="477"/>
        <v>1</v>
      </c>
      <c r="AF7804" s="3"/>
      <c r="AH7804" s="9"/>
    </row>
    <row r="7805" spans="1:34" ht="10.95" customHeight="1" outlineLevel="1" x14ac:dyDescent="0.25">
      <c r="A7805" t="s">
        <v>678</v>
      </c>
      <c r="C7805" s="3" t="s">
        <v>12965</v>
      </c>
      <c r="D7805" s="3" t="s">
        <v>7924</v>
      </c>
      <c r="E7805" s="9">
        <v>2017</v>
      </c>
      <c r="F7805" s="7" t="s">
        <v>21670</v>
      </c>
      <c r="G7805" s="7" t="s">
        <v>5401</v>
      </c>
      <c r="H7805" s="8" t="s">
        <v>5402</v>
      </c>
      <c r="I7805" s="8" t="s">
        <v>7900</v>
      </c>
      <c r="J7805" s="19">
        <v>3</v>
      </c>
      <c r="K7805" s="19" t="s">
        <v>7738</v>
      </c>
      <c r="L7805" s="11"/>
      <c r="M7805" s="11"/>
      <c r="N7805" s="24"/>
      <c r="P7805" s="32"/>
      <c r="T7805" s="19"/>
      <c r="U7805" s="3"/>
      <c r="X7805" t="str">
        <f t="shared" si="475"/>
        <v/>
      </c>
      <c r="Z7805">
        <f t="shared" si="476"/>
        <v>1</v>
      </c>
      <c r="AB7805" s="9"/>
      <c r="AC7805" t="s">
        <v>5402</v>
      </c>
      <c r="AD7805">
        <f t="shared" si="477"/>
        <v>1</v>
      </c>
      <c r="AF7805" s="3"/>
      <c r="AH7805" s="9"/>
    </row>
    <row r="7806" spans="1:34" ht="10.95" customHeight="1" outlineLevel="1" x14ac:dyDescent="0.25">
      <c r="A7806" t="s">
        <v>678</v>
      </c>
      <c r="C7806" s="3" t="s">
        <v>12965</v>
      </c>
      <c r="D7806" s="3">
        <v>8676</v>
      </c>
      <c r="E7806" s="9">
        <v>2017</v>
      </c>
      <c r="F7806" s="7" t="s">
        <v>7524</v>
      </c>
      <c r="G7806" s="7" t="s">
        <v>5401</v>
      </c>
      <c r="H7806" s="8" t="s">
        <v>5402</v>
      </c>
      <c r="I7806" s="8" t="s">
        <v>7541</v>
      </c>
      <c r="J7806" s="19">
        <v>3</v>
      </c>
      <c r="K7806" s="19" t="s">
        <v>7738</v>
      </c>
      <c r="L7806" s="11"/>
      <c r="M7806" s="11"/>
      <c r="N7806" s="24"/>
      <c r="P7806" s="32"/>
      <c r="T7806" s="19"/>
      <c r="U7806" s="3"/>
      <c r="X7806" t="str">
        <f t="shared" si="475"/>
        <v/>
      </c>
      <c r="Z7806" t="str">
        <f t="shared" si="476"/>
        <v/>
      </c>
      <c r="AB7806" s="9"/>
      <c r="AC7806" t="s">
        <v>5402</v>
      </c>
      <c r="AD7806">
        <f t="shared" si="477"/>
        <v>1</v>
      </c>
      <c r="AF7806" s="3"/>
      <c r="AH7806" s="9"/>
    </row>
    <row r="7807" spans="1:34" ht="10.95" customHeight="1" outlineLevel="1" x14ac:dyDescent="0.25">
      <c r="A7807" t="s">
        <v>678</v>
      </c>
      <c r="C7807" s="3" t="s">
        <v>12965</v>
      </c>
      <c r="D7807" s="3">
        <v>8678</v>
      </c>
      <c r="E7807" s="9">
        <v>2017</v>
      </c>
      <c r="F7807" s="7" t="s">
        <v>7524</v>
      </c>
      <c r="G7807" s="7" t="s">
        <v>5401</v>
      </c>
      <c r="H7807" s="8" t="s">
        <v>5402</v>
      </c>
      <c r="I7807" s="8" t="s">
        <v>7541</v>
      </c>
      <c r="J7807" s="19">
        <v>3</v>
      </c>
      <c r="K7807" s="19" t="s">
        <v>7736</v>
      </c>
      <c r="L7807" s="11">
        <v>0.3</v>
      </c>
      <c r="M7807" s="11"/>
      <c r="N7807" s="24"/>
      <c r="P7807" s="32"/>
      <c r="T7807" s="19"/>
      <c r="U7807" s="3"/>
      <c r="X7807" t="str">
        <f t="shared" si="475"/>
        <v/>
      </c>
      <c r="Z7807" t="str">
        <f t="shared" si="476"/>
        <v/>
      </c>
      <c r="AB7807" s="9"/>
      <c r="AC7807" t="s">
        <v>5402</v>
      </c>
      <c r="AD7807">
        <f t="shared" si="477"/>
        <v>1</v>
      </c>
      <c r="AF7807" s="3"/>
      <c r="AH7807" s="9"/>
    </row>
    <row r="7808" spans="1:34" ht="10.95" customHeight="1" outlineLevel="1" x14ac:dyDescent="0.25">
      <c r="A7808" t="s">
        <v>678</v>
      </c>
      <c r="C7808" s="3" t="s">
        <v>12965</v>
      </c>
      <c r="D7808" s="3">
        <v>8680</v>
      </c>
      <c r="E7808" s="9">
        <v>2017</v>
      </c>
      <c r="F7808" s="7" t="s">
        <v>7524</v>
      </c>
      <c r="G7808" s="7" t="s">
        <v>5401</v>
      </c>
      <c r="H7808" s="8" t="s">
        <v>5402</v>
      </c>
      <c r="I7808" s="8" t="s">
        <v>7541</v>
      </c>
      <c r="J7808" s="19">
        <v>3</v>
      </c>
      <c r="K7808" s="19" t="s">
        <v>7736</v>
      </c>
      <c r="L7808" s="11">
        <v>0.3</v>
      </c>
      <c r="M7808" s="11"/>
      <c r="N7808" s="24"/>
      <c r="P7808" s="32"/>
      <c r="T7808" s="19"/>
      <c r="U7808" s="3"/>
      <c r="X7808" t="str">
        <f t="shared" si="475"/>
        <v/>
      </c>
      <c r="Z7808" t="str">
        <f t="shared" si="476"/>
        <v/>
      </c>
      <c r="AB7808" s="9"/>
      <c r="AC7808" t="s">
        <v>5402</v>
      </c>
      <c r="AD7808">
        <f t="shared" si="477"/>
        <v>1</v>
      </c>
      <c r="AF7808" s="3"/>
      <c r="AH7808" s="9"/>
    </row>
    <row r="7809" spans="1:34" ht="10.95" customHeight="1" outlineLevel="1" x14ac:dyDescent="0.25">
      <c r="A7809" t="s">
        <v>678</v>
      </c>
      <c r="C7809" s="3" t="s">
        <v>12965</v>
      </c>
      <c r="D7809" s="3" t="s">
        <v>7925</v>
      </c>
      <c r="E7809" s="9">
        <v>2017</v>
      </c>
      <c r="F7809" s="7" t="s">
        <v>21670</v>
      </c>
      <c r="G7809" s="7" t="s">
        <v>5401</v>
      </c>
      <c r="H7809" s="8" t="s">
        <v>5402</v>
      </c>
      <c r="I7809" s="8" t="s">
        <v>7541</v>
      </c>
      <c r="J7809" s="19">
        <v>3</v>
      </c>
      <c r="K7809" s="19" t="s">
        <v>7738</v>
      </c>
      <c r="L7809" s="11"/>
      <c r="M7809" s="11"/>
      <c r="N7809" s="24"/>
      <c r="P7809" s="32"/>
      <c r="T7809" s="19"/>
      <c r="U7809" s="3"/>
      <c r="X7809" t="str">
        <f t="shared" si="475"/>
        <v/>
      </c>
      <c r="Z7809">
        <f t="shared" si="476"/>
        <v>1</v>
      </c>
      <c r="AB7809" s="9"/>
      <c r="AC7809" t="s">
        <v>5402</v>
      </c>
      <c r="AD7809">
        <f t="shared" si="477"/>
        <v>1</v>
      </c>
      <c r="AF7809" s="3"/>
      <c r="AH7809" s="9"/>
    </row>
    <row r="7810" spans="1:34" ht="10.95" customHeight="1" outlineLevel="1" x14ac:dyDescent="0.25">
      <c r="A7810" t="s">
        <v>678</v>
      </c>
      <c r="C7810" s="3" t="s">
        <v>12965</v>
      </c>
      <c r="D7810" s="3">
        <v>8764</v>
      </c>
      <c r="E7810" s="9">
        <v>2017</v>
      </c>
      <c r="F7810" s="7" t="s">
        <v>6571</v>
      </c>
      <c r="G7810" s="7" t="s">
        <v>5401</v>
      </c>
      <c r="H7810" s="8" t="s">
        <v>4775</v>
      </c>
      <c r="I7810" s="8" t="s">
        <v>7384</v>
      </c>
      <c r="J7810" s="19">
        <v>3</v>
      </c>
      <c r="K7810" s="19" t="s">
        <v>7736</v>
      </c>
      <c r="L7810" s="11">
        <v>0.5</v>
      </c>
      <c r="M7810" s="11"/>
      <c r="N7810" s="24"/>
      <c r="P7810" s="32"/>
      <c r="T7810" s="19"/>
      <c r="U7810" s="3"/>
      <c r="X7810" t="str">
        <f t="shared" ref="X7810:X7873" si="478">IF(COUNTIF(F7810,"*fdc*"),1,"")</f>
        <v/>
      </c>
      <c r="Z7810" t="str">
        <f t="shared" ref="Z7810:Z7873" si="479">IF(COUNTIF(F7810,"*s/s*"),1,"")</f>
        <v/>
      </c>
      <c r="AB7810" s="9"/>
      <c r="AC7810" t="s">
        <v>4775</v>
      </c>
      <c r="AD7810">
        <f t="shared" si="477"/>
        <v>0</v>
      </c>
      <c r="AF7810" s="3"/>
      <c r="AH7810" s="9"/>
    </row>
    <row r="7811" spans="1:34" ht="10.95" customHeight="1" outlineLevel="1" x14ac:dyDescent="0.25">
      <c r="A7811" t="s">
        <v>678</v>
      </c>
      <c r="C7811" s="3" t="s">
        <v>12965</v>
      </c>
      <c r="D7811" s="3">
        <v>8869</v>
      </c>
      <c r="E7811" s="9">
        <v>2017</v>
      </c>
      <c r="F7811" s="7" t="s">
        <v>7524</v>
      </c>
      <c r="G7811" s="7" t="s">
        <v>5401</v>
      </c>
      <c r="H7811" s="8" t="s">
        <v>4775</v>
      </c>
      <c r="I7811" s="8" t="s">
        <v>7926</v>
      </c>
      <c r="J7811" s="19">
        <v>3</v>
      </c>
      <c r="K7811" s="19" t="s">
        <v>20093</v>
      </c>
      <c r="L7811" s="11"/>
      <c r="M7811" s="11"/>
      <c r="N7811" s="24"/>
      <c r="P7811" s="32"/>
      <c r="S7811">
        <v>1</v>
      </c>
      <c r="T7811" s="19"/>
      <c r="U7811" s="3"/>
      <c r="X7811" t="str">
        <f t="shared" si="478"/>
        <v/>
      </c>
      <c r="Z7811" t="str">
        <f t="shared" si="479"/>
        <v/>
      </c>
      <c r="AB7811" s="9"/>
      <c r="AC7811" t="s">
        <v>4775</v>
      </c>
      <c r="AD7811">
        <f t="shared" si="477"/>
        <v>0</v>
      </c>
      <c r="AF7811" s="3"/>
      <c r="AH7811" s="9"/>
    </row>
    <row r="7812" spans="1:34" ht="10.95" customHeight="1" outlineLevel="1" x14ac:dyDescent="0.25">
      <c r="A7812" t="s">
        <v>678</v>
      </c>
      <c r="C7812" s="3" t="s">
        <v>12965</v>
      </c>
      <c r="D7812" s="3">
        <v>8962</v>
      </c>
      <c r="E7812" s="9">
        <v>2018</v>
      </c>
      <c r="F7812" s="7" t="s">
        <v>159</v>
      </c>
      <c r="G7812" s="7" t="s">
        <v>5401</v>
      </c>
      <c r="H7812" s="8" t="s">
        <v>5402</v>
      </c>
      <c r="I7812" s="8" t="s">
        <v>7927</v>
      </c>
      <c r="J7812" s="19">
        <v>1</v>
      </c>
      <c r="K7812" s="19" t="s">
        <v>7738</v>
      </c>
      <c r="L7812" s="11"/>
      <c r="M7812" s="11"/>
      <c r="N7812" s="24"/>
      <c r="P7812" s="32"/>
      <c r="T7812" s="19"/>
      <c r="U7812" s="3"/>
      <c r="X7812" t="str">
        <f t="shared" si="478"/>
        <v/>
      </c>
      <c r="Z7812" t="str">
        <f t="shared" si="479"/>
        <v/>
      </c>
      <c r="AB7812" s="9"/>
      <c r="AC7812" t="s">
        <v>5402</v>
      </c>
      <c r="AD7812">
        <f t="shared" si="477"/>
        <v>1</v>
      </c>
      <c r="AF7812" s="3"/>
      <c r="AH7812" s="9"/>
    </row>
    <row r="7813" spans="1:34" ht="10.95" customHeight="1" outlineLevel="1" x14ac:dyDescent="0.25">
      <c r="A7813" t="s">
        <v>678</v>
      </c>
      <c r="C7813" s="3" t="s">
        <v>12965</v>
      </c>
      <c r="D7813" s="3">
        <v>8963</v>
      </c>
      <c r="E7813" s="9">
        <v>2018</v>
      </c>
      <c r="F7813" s="7" t="s">
        <v>159</v>
      </c>
      <c r="G7813" s="7" t="s">
        <v>5401</v>
      </c>
      <c r="H7813" s="8" t="s">
        <v>5402</v>
      </c>
      <c r="I7813" s="8" t="s">
        <v>7927</v>
      </c>
      <c r="J7813" s="19">
        <v>3</v>
      </c>
      <c r="K7813" s="19" t="s">
        <v>7738</v>
      </c>
      <c r="L7813" s="11"/>
      <c r="M7813" s="11"/>
      <c r="N7813" s="24"/>
      <c r="P7813" s="32"/>
      <c r="T7813" s="19"/>
      <c r="U7813" s="3"/>
      <c r="X7813" t="str">
        <f t="shared" si="478"/>
        <v/>
      </c>
      <c r="Z7813" t="str">
        <f t="shared" si="479"/>
        <v/>
      </c>
      <c r="AB7813" s="9"/>
      <c r="AC7813" t="s">
        <v>5402</v>
      </c>
      <c r="AD7813">
        <f t="shared" si="477"/>
        <v>1</v>
      </c>
      <c r="AF7813" s="3"/>
      <c r="AH7813" s="9"/>
    </row>
    <row r="7814" spans="1:34" ht="10.95" customHeight="1" outlineLevel="1" x14ac:dyDescent="0.25">
      <c r="A7814" t="s">
        <v>678</v>
      </c>
      <c r="C7814" s="3" t="s">
        <v>12965</v>
      </c>
      <c r="D7814" s="3">
        <v>8964</v>
      </c>
      <c r="E7814" s="9">
        <v>2018</v>
      </c>
      <c r="F7814" s="7" t="s">
        <v>159</v>
      </c>
      <c r="G7814" s="7" t="s">
        <v>5401</v>
      </c>
      <c r="H7814" s="8" t="s">
        <v>5402</v>
      </c>
      <c r="I7814" s="8" t="s">
        <v>7927</v>
      </c>
      <c r="J7814" s="19">
        <v>1</v>
      </c>
      <c r="K7814" s="19" t="s">
        <v>7736</v>
      </c>
      <c r="L7814" s="11">
        <v>1.3</v>
      </c>
      <c r="M7814" s="11"/>
      <c r="N7814" s="24"/>
      <c r="P7814" s="32"/>
      <c r="T7814" s="19"/>
      <c r="U7814" s="3"/>
      <c r="X7814" t="str">
        <f t="shared" si="478"/>
        <v/>
      </c>
      <c r="Z7814" t="str">
        <f t="shared" si="479"/>
        <v/>
      </c>
      <c r="AB7814" s="9"/>
      <c r="AC7814" t="s">
        <v>5402</v>
      </c>
      <c r="AD7814">
        <f t="shared" si="477"/>
        <v>1</v>
      </c>
      <c r="AF7814" s="3"/>
      <c r="AH7814" s="9"/>
    </row>
    <row r="7815" spans="1:34" ht="10.95" customHeight="1" outlineLevel="1" x14ac:dyDescent="0.25">
      <c r="A7815" t="s">
        <v>678</v>
      </c>
      <c r="C7815" s="3" t="s">
        <v>12965</v>
      </c>
      <c r="D7815" s="3">
        <v>8965</v>
      </c>
      <c r="E7815" s="9">
        <v>2018</v>
      </c>
      <c r="F7815" s="7" t="s">
        <v>159</v>
      </c>
      <c r="G7815" s="7" t="s">
        <v>5401</v>
      </c>
      <c r="H7815" s="8" t="s">
        <v>5402</v>
      </c>
      <c r="I7815" s="8" t="s">
        <v>7927</v>
      </c>
      <c r="J7815" s="19">
        <v>1</v>
      </c>
      <c r="K7815" s="19" t="s">
        <v>7736</v>
      </c>
      <c r="L7815" s="11">
        <v>0.5</v>
      </c>
      <c r="M7815" s="11"/>
      <c r="N7815" s="24"/>
      <c r="P7815" s="32"/>
      <c r="T7815" s="19"/>
      <c r="U7815" s="3"/>
      <c r="X7815" t="str">
        <f t="shared" si="478"/>
        <v/>
      </c>
      <c r="Z7815" t="str">
        <f t="shared" si="479"/>
        <v/>
      </c>
      <c r="AB7815" s="9"/>
      <c r="AC7815" t="s">
        <v>5402</v>
      </c>
      <c r="AD7815">
        <f t="shared" si="477"/>
        <v>1</v>
      </c>
      <c r="AF7815" s="3"/>
      <c r="AH7815" s="9"/>
    </row>
    <row r="7816" spans="1:34" ht="10.95" customHeight="1" outlineLevel="1" x14ac:dyDescent="0.25">
      <c r="A7816" t="s">
        <v>678</v>
      </c>
      <c r="C7816" s="3" t="s">
        <v>12965</v>
      </c>
      <c r="D7816" s="3">
        <v>8968</v>
      </c>
      <c r="E7816" s="9">
        <v>2018</v>
      </c>
      <c r="F7816" s="7" t="s">
        <v>159</v>
      </c>
      <c r="G7816" s="7" t="s">
        <v>5401</v>
      </c>
      <c r="H7816" s="8" t="s">
        <v>5402</v>
      </c>
      <c r="I7816" s="8" t="s">
        <v>7927</v>
      </c>
      <c r="J7816" s="19">
        <v>3</v>
      </c>
      <c r="K7816" s="19" t="s">
        <v>7736</v>
      </c>
      <c r="L7816" s="11">
        <v>0.6</v>
      </c>
      <c r="M7816" s="11"/>
      <c r="N7816" s="24"/>
      <c r="P7816" s="32"/>
      <c r="T7816" s="19"/>
      <c r="U7816" s="3"/>
      <c r="X7816" t="str">
        <f t="shared" si="478"/>
        <v/>
      </c>
      <c r="Z7816" t="str">
        <f t="shared" si="479"/>
        <v/>
      </c>
      <c r="AB7816" s="9"/>
      <c r="AC7816" t="s">
        <v>5402</v>
      </c>
      <c r="AD7816">
        <f t="shared" si="477"/>
        <v>1</v>
      </c>
      <c r="AF7816" s="3"/>
      <c r="AH7816" s="9"/>
    </row>
    <row r="7817" spans="1:34" ht="10.95" customHeight="1" outlineLevel="1" x14ac:dyDescent="0.25">
      <c r="A7817" t="s">
        <v>678</v>
      </c>
      <c r="C7817" s="3" t="s">
        <v>12965</v>
      </c>
      <c r="D7817" s="3">
        <v>8970</v>
      </c>
      <c r="E7817" s="9">
        <v>2018</v>
      </c>
      <c r="F7817" s="7" t="s">
        <v>159</v>
      </c>
      <c r="G7817" s="7" t="s">
        <v>5401</v>
      </c>
      <c r="H7817" s="8" t="s">
        <v>5402</v>
      </c>
      <c r="I7817" s="8" t="s">
        <v>7927</v>
      </c>
      <c r="J7817" s="19">
        <v>1</v>
      </c>
      <c r="K7817" s="19" t="s">
        <v>7736</v>
      </c>
      <c r="L7817" s="11">
        <v>1.3</v>
      </c>
      <c r="M7817" s="11"/>
      <c r="N7817" s="24"/>
      <c r="P7817" s="32"/>
      <c r="S7817">
        <v>1</v>
      </c>
      <c r="T7817" s="19"/>
      <c r="U7817" s="3"/>
      <c r="X7817" t="str">
        <f t="shared" si="478"/>
        <v/>
      </c>
      <c r="Z7817" t="str">
        <f t="shared" si="479"/>
        <v/>
      </c>
      <c r="AB7817" s="9"/>
      <c r="AC7817" t="s">
        <v>5402</v>
      </c>
      <c r="AD7817">
        <f t="shared" si="477"/>
        <v>1</v>
      </c>
      <c r="AF7817" s="3"/>
      <c r="AH7817" s="9"/>
    </row>
    <row r="7818" spans="1:34" ht="10.95" customHeight="1" outlineLevel="1" x14ac:dyDescent="0.25">
      <c r="A7818" t="s">
        <v>678</v>
      </c>
      <c r="C7818" s="3" t="s">
        <v>12965</v>
      </c>
      <c r="D7818" s="3" t="s">
        <v>7928</v>
      </c>
      <c r="E7818" s="9">
        <v>2018</v>
      </c>
      <c r="F7818" s="7" t="s">
        <v>21675</v>
      </c>
      <c r="G7818" s="7" t="s">
        <v>5401</v>
      </c>
      <c r="H7818" s="8" t="s">
        <v>5402</v>
      </c>
      <c r="I7818" s="8" t="s">
        <v>7927</v>
      </c>
      <c r="J7818" s="19">
        <v>1</v>
      </c>
      <c r="K7818" s="19" t="s">
        <v>7738</v>
      </c>
      <c r="L7818" s="11"/>
      <c r="M7818" s="11"/>
      <c r="N7818" s="24"/>
      <c r="P7818" s="32"/>
      <c r="T7818" s="19"/>
      <c r="U7818" s="3"/>
      <c r="X7818" t="str">
        <f t="shared" si="478"/>
        <v/>
      </c>
      <c r="Z7818">
        <f t="shared" si="479"/>
        <v>1</v>
      </c>
      <c r="AB7818" s="9"/>
      <c r="AC7818" t="s">
        <v>5402</v>
      </c>
      <c r="AD7818">
        <f t="shared" si="477"/>
        <v>1</v>
      </c>
      <c r="AF7818" s="3"/>
      <c r="AH7818" s="9"/>
    </row>
    <row r="7819" spans="1:34" ht="10.95" customHeight="1" outlineLevel="1" x14ac:dyDescent="0.25">
      <c r="A7819" t="s">
        <v>678</v>
      </c>
      <c r="C7819" s="3" t="s">
        <v>12965</v>
      </c>
      <c r="D7819" s="3">
        <v>8971</v>
      </c>
      <c r="E7819" s="9">
        <v>2018</v>
      </c>
      <c r="F7819" s="7" t="s">
        <v>7524</v>
      </c>
      <c r="G7819" s="7" t="s">
        <v>5401</v>
      </c>
      <c r="H7819" s="8" t="s">
        <v>5402</v>
      </c>
      <c r="I7819" s="8" t="s">
        <v>7927</v>
      </c>
      <c r="J7819" s="19">
        <v>1</v>
      </c>
      <c r="K7819" s="19" t="s">
        <v>7736</v>
      </c>
      <c r="L7819" s="11">
        <v>0.4</v>
      </c>
      <c r="M7819" s="11"/>
      <c r="N7819" s="24"/>
      <c r="P7819" s="32"/>
      <c r="T7819" s="19"/>
      <c r="U7819" s="3"/>
      <c r="X7819" t="str">
        <f t="shared" si="478"/>
        <v/>
      </c>
      <c r="Z7819" t="str">
        <f t="shared" si="479"/>
        <v/>
      </c>
      <c r="AB7819" s="9"/>
      <c r="AC7819" t="s">
        <v>5402</v>
      </c>
      <c r="AD7819">
        <f t="shared" si="477"/>
        <v>1</v>
      </c>
      <c r="AF7819" s="3"/>
      <c r="AH7819" s="9"/>
    </row>
    <row r="7820" spans="1:34" ht="10.95" customHeight="1" outlineLevel="1" x14ac:dyDescent="0.25">
      <c r="A7820" t="s">
        <v>678</v>
      </c>
      <c r="C7820" s="3" t="s">
        <v>12965</v>
      </c>
      <c r="D7820" s="3">
        <v>8972</v>
      </c>
      <c r="E7820" s="9">
        <v>2018</v>
      </c>
      <c r="F7820" s="7" t="s">
        <v>7524</v>
      </c>
      <c r="G7820" s="7" t="s">
        <v>5401</v>
      </c>
      <c r="H7820" s="8" t="s">
        <v>5402</v>
      </c>
      <c r="I7820" s="8" t="s">
        <v>7927</v>
      </c>
      <c r="J7820" s="19">
        <v>3</v>
      </c>
      <c r="K7820" s="19" t="s">
        <v>7736</v>
      </c>
      <c r="L7820" s="11">
        <v>0.4</v>
      </c>
      <c r="M7820" s="11"/>
      <c r="N7820" s="24"/>
      <c r="P7820" s="32"/>
      <c r="T7820" s="19"/>
      <c r="U7820" s="3"/>
      <c r="X7820" t="str">
        <f t="shared" si="478"/>
        <v/>
      </c>
      <c r="Z7820" t="str">
        <f t="shared" si="479"/>
        <v/>
      </c>
      <c r="AB7820" s="9"/>
      <c r="AC7820" t="s">
        <v>5402</v>
      </c>
      <c r="AD7820">
        <f t="shared" si="477"/>
        <v>1</v>
      </c>
      <c r="AF7820" s="3"/>
      <c r="AH7820" s="9"/>
    </row>
    <row r="7821" spans="1:34" ht="10.95" customHeight="1" outlineLevel="1" x14ac:dyDescent="0.25">
      <c r="A7821" t="s">
        <v>678</v>
      </c>
      <c r="C7821" s="3" t="s">
        <v>12965</v>
      </c>
      <c r="D7821" s="3">
        <v>8975</v>
      </c>
      <c r="E7821" s="9">
        <v>2018</v>
      </c>
      <c r="F7821" s="7" t="s">
        <v>7524</v>
      </c>
      <c r="G7821" s="7" t="s">
        <v>5401</v>
      </c>
      <c r="H7821" s="8" t="s">
        <v>5402</v>
      </c>
      <c r="I7821" s="8" t="s">
        <v>7927</v>
      </c>
      <c r="J7821" s="19">
        <v>3</v>
      </c>
      <c r="K7821" s="19" t="s">
        <v>7736</v>
      </c>
      <c r="L7821" s="11">
        <v>0.2</v>
      </c>
      <c r="M7821" s="11"/>
      <c r="N7821" s="24"/>
      <c r="P7821" s="32"/>
      <c r="T7821" s="19"/>
      <c r="U7821" s="3"/>
      <c r="X7821" t="str">
        <f t="shared" si="478"/>
        <v/>
      </c>
      <c r="Z7821" t="str">
        <f t="shared" si="479"/>
        <v/>
      </c>
      <c r="AB7821" s="9"/>
      <c r="AC7821" t="s">
        <v>5402</v>
      </c>
      <c r="AD7821">
        <f t="shared" si="477"/>
        <v>1</v>
      </c>
      <c r="AF7821" s="3"/>
      <c r="AH7821" s="9"/>
    </row>
    <row r="7822" spans="1:34" ht="10.95" customHeight="1" outlineLevel="1" x14ac:dyDescent="0.25">
      <c r="A7822" t="s">
        <v>678</v>
      </c>
      <c r="C7822" s="3" t="s">
        <v>12965</v>
      </c>
      <c r="D7822" s="3">
        <v>8976</v>
      </c>
      <c r="E7822" s="9">
        <v>2018</v>
      </c>
      <c r="F7822" s="7" t="s">
        <v>7524</v>
      </c>
      <c r="G7822" s="7" t="s">
        <v>5401</v>
      </c>
      <c r="H7822" s="8" t="s">
        <v>5402</v>
      </c>
      <c r="I7822" s="8" t="s">
        <v>7927</v>
      </c>
      <c r="J7822" s="19">
        <v>1</v>
      </c>
      <c r="K7822" s="19" t="s">
        <v>7736</v>
      </c>
      <c r="L7822" s="11">
        <v>0.8</v>
      </c>
      <c r="M7822" s="11"/>
      <c r="N7822" s="24"/>
      <c r="P7822" s="32"/>
      <c r="T7822" s="19"/>
      <c r="U7822" s="3"/>
      <c r="X7822" t="str">
        <f t="shared" si="478"/>
        <v/>
      </c>
      <c r="Z7822" t="str">
        <f t="shared" si="479"/>
        <v/>
      </c>
      <c r="AB7822" s="9"/>
      <c r="AC7822" t="s">
        <v>5402</v>
      </c>
      <c r="AD7822">
        <f t="shared" si="477"/>
        <v>1</v>
      </c>
      <c r="AF7822" s="3"/>
      <c r="AH7822" s="9"/>
    </row>
    <row r="7823" spans="1:34" ht="10.95" customHeight="1" outlineLevel="1" x14ac:dyDescent="0.25">
      <c r="A7823" t="s">
        <v>678</v>
      </c>
      <c r="C7823" s="3" t="s">
        <v>12965</v>
      </c>
      <c r="D7823" s="3">
        <v>8977</v>
      </c>
      <c r="E7823" s="9">
        <v>2018</v>
      </c>
      <c r="F7823" s="7" t="s">
        <v>7524</v>
      </c>
      <c r="G7823" s="7" t="s">
        <v>5401</v>
      </c>
      <c r="H7823" s="8" t="s">
        <v>5402</v>
      </c>
      <c r="I7823" s="8" t="s">
        <v>7927</v>
      </c>
      <c r="J7823" s="19">
        <v>1</v>
      </c>
      <c r="K7823" s="19" t="s">
        <v>7736</v>
      </c>
      <c r="L7823" s="11">
        <v>0.2</v>
      </c>
      <c r="M7823" s="11"/>
      <c r="N7823" s="24"/>
      <c r="P7823" s="32"/>
      <c r="T7823" s="19"/>
      <c r="U7823" s="3"/>
      <c r="X7823" t="str">
        <f t="shared" si="478"/>
        <v/>
      </c>
      <c r="Z7823" t="str">
        <f t="shared" si="479"/>
        <v/>
      </c>
      <c r="AB7823" s="9"/>
      <c r="AC7823" t="s">
        <v>5402</v>
      </c>
      <c r="AD7823">
        <f t="shared" si="477"/>
        <v>1</v>
      </c>
      <c r="AF7823" s="3"/>
      <c r="AH7823" s="9"/>
    </row>
    <row r="7824" spans="1:34" ht="10.95" customHeight="1" outlineLevel="1" x14ac:dyDescent="0.25">
      <c r="A7824" t="s">
        <v>678</v>
      </c>
      <c r="C7824" s="3" t="s">
        <v>12965</v>
      </c>
      <c r="D7824" s="3">
        <v>8978</v>
      </c>
      <c r="E7824" s="9">
        <v>2018</v>
      </c>
      <c r="F7824" s="7" t="s">
        <v>7524</v>
      </c>
      <c r="G7824" s="7" t="s">
        <v>5401</v>
      </c>
      <c r="H7824" s="8" t="s">
        <v>5402</v>
      </c>
      <c r="I7824" s="8" t="s">
        <v>7927</v>
      </c>
      <c r="J7824" s="19">
        <v>3</v>
      </c>
      <c r="K7824" s="19" t="s">
        <v>7736</v>
      </c>
      <c r="L7824" s="11">
        <v>0.2</v>
      </c>
      <c r="M7824" s="11"/>
      <c r="N7824" s="24"/>
      <c r="P7824" s="32"/>
      <c r="T7824" s="19"/>
      <c r="U7824" s="3"/>
      <c r="X7824" t="str">
        <f t="shared" si="478"/>
        <v/>
      </c>
      <c r="Z7824" t="str">
        <f t="shared" si="479"/>
        <v/>
      </c>
      <c r="AB7824" s="9"/>
      <c r="AC7824" t="s">
        <v>5402</v>
      </c>
      <c r="AD7824">
        <f t="shared" si="477"/>
        <v>1</v>
      </c>
      <c r="AF7824" s="3"/>
      <c r="AH7824" s="9"/>
    </row>
    <row r="7825" spans="1:34" ht="10.95" customHeight="1" outlineLevel="1" x14ac:dyDescent="0.25">
      <c r="A7825" t="s">
        <v>678</v>
      </c>
      <c r="C7825" s="3" t="s">
        <v>12965</v>
      </c>
      <c r="D7825" s="3">
        <v>8979</v>
      </c>
      <c r="E7825" s="9">
        <v>2018</v>
      </c>
      <c r="F7825" s="7" t="s">
        <v>7524</v>
      </c>
      <c r="G7825" s="7" t="s">
        <v>5401</v>
      </c>
      <c r="H7825" s="8" t="s">
        <v>5402</v>
      </c>
      <c r="I7825" s="8" t="s">
        <v>7927</v>
      </c>
      <c r="J7825" s="19">
        <v>1</v>
      </c>
      <c r="K7825" s="19" t="s">
        <v>7736</v>
      </c>
      <c r="L7825" s="11">
        <v>0.2</v>
      </c>
      <c r="M7825" s="11"/>
      <c r="N7825" s="24"/>
      <c r="P7825" s="32"/>
      <c r="T7825" s="19"/>
      <c r="U7825" s="3"/>
      <c r="X7825" t="str">
        <f t="shared" si="478"/>
        <v/>
      </c>
      <c r="Z7825" t="str">
        <f t="shared" si="479"/>
        <v/>
      </c>
      <c r="AB7825" s="9"/>
      <c r="AC7825" t="s">
        <v>5402</v>
      </c>
      <c r="AD7825">
        <f t="shared" si="477"/>
        <v>1</v>
      </c>
      <c r="AF7825" s="3"/>
      <c r="AH7825" s="9"/>
    </row>
    <row r="7826" spans="1:34" ht="10.95" customHeight="1" outlineLevel="1" x14ac:dyDescent="0.25">
      <c r="A7826" t="s">
        <v>678</v>
      </c>
      <c r="C7826" s="3" t="s">
        <v>12965</v>
      </c>
      <c r="D7826" s="3">
        <v>8980</v>
      </c>
      <c r="E7826" s="9">
        <v>2018</v>
      </c>
      <c r="F7826" s="7" t="s">
        <v>7524</v>
      </c>
      <c r="G7826" s="7" t="s">
        <v>5401</v>
      </c>
      <c r="H7826" s="8" t="s">
        <v>5402</v>
      </c>
      <c r="I7826" s="8" t="s">
        <v>7927</v>
      </c>
      <c r="J7826" s="19">
        <v>1</v>
      </c>
      <c r="K7826" s="19" t="s">
        <v>7736</v>
      </c>
      <c r="L7826" s="11">
        <v>0.4</v>
      </c>
      <c r="M7826" s="11"/>
      <c r="N7826" s="24"/>
      <c r="P7826" s="32"/>
      <c r="T7826" s="19"/>
      <c r="U7826" s="3"/>
      <c r="X7826" t="str">
        <f t="shared" si="478"/>
        <v/>
      </c>
      <c r="Z7826" t="str">
        <f t="shared" si="479"/>
        <v/>
      </c>
      <c r="AB7826" s="9"/>
      <c r="AC7826" t="s">
        <v>5402</v>
      </c>
      <c r="AD7826">
        <f t="shared" si="477"/>
        <v>1</v>
      </c>
      <c r="AF7826" s="3"/>
      <c r="AH7826" s="9"/>
    </row>
    <row r="7827" spans="1:34" ht="10.95" customHeight="1" outlineLevel="1" x14ac:dyDescent="0.25">
      <c r="A7827" t="s">
        <v>678</v>
      </c>
      <c r="C7827" s="3" t="s">
        <v>12965</v>
      </c>
      <c r="D7827" s="3" t="s">
        <v>7929</v>
      </c>
      <c r="E7827" s="9">
        <v>2018</v>
      </c>
      <c r="F7827" s="7" t="s">
        <v>21670</v>
      </c>
      <c r="G7827" s="7" t="s">
        <v>5401</v>
      </c>
      <c r="H7827" s="8" t="s">
        <v>5402</v>
      </c>
      <c r="I7827" s="8" t="s">
        <v>7927</v>
      </c>
      <c r="J7827" s="19">
        <v>1</v>
      </c>
      <c r="K7827" s="19" t="s">
        <v>7738</v>
      </c>
      <c r="L7827" s="11"/>
      <c r="M7827" s="11"/>
      <c r="N7827" s="24"/>
      <c r="P7827" s="32"/>
      <c r="T7827" s="19"/>
      <c r="U7827" s="3"/>
      <c r="X7827" t="str">
        <f t="shared" si="478"/>
        <v/>
      </c>
      <c r="Z7827">
        <f t="shared" si="479"/>
        <v>1</v>
      </c>
      <c r="AB7827" s="9"/>
      <c r="AC7827" t="s">
        <v>5402</v>
      </c>
      <c r="AD7827">
        <f t="shared" si="477"/>
        <v>1</v>
      </c>
      <c r="AF7827" s="3"/>
      <c r="AH7827" s="9"/>
    </row>
    <row r="7828" spans="1:34" ht="10.95" customHeight="1" outlineLevel="1" x14ac:dyDescent="0.25">
      <c r="A7828" t="s">
        <v>678</v>
      </c>
      <c r="C7828" s="3" t="s">
        <v>12965</v>
      </c>
      <c r="D7828" s="3">
        <v>8981</v>
      </c>
      <c r="E7828" s="9">
        <v>2018</v>
      </c>
      <c r="F7828" s="7" t="s">
        <v>159</v>
      </c>
      <c r="G7828" s="7" t="s">
        <v>5401</v>
      </c>
      <c r="H7828" s="8" t="s">
        <v>5402</v>
      </c>
      <c r="I7828" s="8" t="s">
        <v>7930</v>
      </c>
      <c r="J7828" s="19">
        <v>1</v>
      </c>
      <c r="K7828" s="19" t="s">
        <v>7738</v>
      </c>
      <c r="L7828" s="11"/>
      <c r="M7828" s="11"/>
      <c r="N7828" s="24"/>
      <c r="P7828" s="32"/>
      <c r="T7828" s="19"/>
      <c r="U7828" s="3"/>
      <c r="X7828" t="str">
        <f t="shared" si="478"/>
        <v/>
      </c>
      <c r="Z7828" t="str">
        <f t="shared" si="479"/>
        <v/>
      </c>
      <c r="AB7828" s="9"/>
      <c r="AC7828" t="s">
        <v>5402</v>
      </c>
      <c r="AD7828">
        <f t="shared" si="477"/>
        <v>1</v>
      </c>
      <c r="AF7828" s="3"/>
      <c r="AH7828" s="9"/>
    </row>
    <row r="7829" spans="1:34" ht="10.95" customHeight="1" outlineLevel="1" x14ac:dyDescent="0.25">
      <c r="A7829" t="s">
        <v>678</v>
      </c>
      <c r="C7829" s="3" t="s">
        <v>12965</v>
      </c>
      <c r="D7829" s="3">
        <v>8982</v>
      </c>
      <c r="E7829" s="9">
        <v>2018</v>
      </c>
      <c r="F7829" s="7" t="s">
        <v>159</v>
      </c>
      <c r="G7829" s="7" t="s">
        <v>5401</v>
      </c>
      <c r="H7829" s="8" t="s">
        <v>5402</v>
      </c>
      <c r="I7829" s="8" t="s">
        <v>7930</v>
      </c>
      <c r="J7829" s="19">
        <v>1</v>
      </c>
      <c r="K7829" s="19" t="s">
        <v>7738</v>
      </c>
      <c r="L7829" s="11"/>
      <c r="M7829" s="11"/>
      <c r="N7829" s="24"/>
      <c r="P7829" s="32"/>
      <c r="T7829" s="19"/>
      <c r="U7829" s="3"/>
      <c r="X7829" t="str">
        <f t="shared" si="478"/>
        <v/>
      </c>
      <c r="Z7829" t="str">
        <f t="shared" si="479"/>
        <v/>
      </c>
      <c r="AB7829" s="9"/>
      <c r="AC7829" t="s">
        <v>5402</v>
      </c>
      <c r="AD7829">
        <f t="shared" si="477"/>
        <v>1</v>
      </c>
      <c r="AF7829" s="3"/>
      <c r="AH7829" s="9"/>
    </row>
    <row r="7830" spans="1:34" ht="10.95" customHeight="1" outlineLevel="1" x14ac:dyDescent="0.25">
      <c r="A7830" t="s">
        <v>678</v>
      </c>
      <c r="C7830" s="3" t="s">
        <v>12965</v>
      </c>
      <c r="D7830" s="3">
        <v>8983</v>
      </c>
      <c r="E7830" s="9">
        <v>2018</v>
      </c>
      <c r="F7830" s="7" t="s">
        <v>7524</v>
      </c>
      <c r="G7830" s="7" t="s">
        <v>5401</v>
      </c>
      <c r="H7830" s="8" t="s">
        <v>5402</v>
      </c>
      <c r="I7830" s="8" t="s">
        <v>7930</v>
      </c>
      <c r="J7830" s="19">
        <v>1</v>
      </c>
      <c r="K7830" s="19" t="s">
        <v>7738</v>
      </c>
      <c r="L7830" s="11"/>
      <c r="M7830" s="11"/>
      <c r="N7830" s="24"/>
      <c r="P7830" s="32"/>
      <c r="T7830" s="19"/>
      <c r="U7830" s="3"/>
      <c r="X7830" t="str">
        <f t="shared" si="478"/>
        <v/>
      </c>
      <c r="Z7830" t="str">
        <f t="shared" si="479"/>
        <v/>
      </c>
      <c r="AB7830" s="9"/>
      <c r="AC7830" t="s">
        <v>5402</v>
      </c>
      <c r="AD7830">
        <f t="shared" si="477"/>
        <v>1</v>
      </c>
      <c r="AF7830" s="3"/>
      <c r="AH7830" s="9"/>
    </row>
    <row r="7831" spans="1:34" ht="10.95" customHeight="1" outlineLevel="1" x14ac:dyDescent="0.25">
      <c r="A7831" t="s">
        <v>678</v>
      </c>
      <c r="C7831" s="3" t="s">
        <v>12965</v>
      </c>
      <c r="D7831" s="3">
        <v>8984</v>
      </c>
      <c r="E7831" s="9">
        <v>2018</v>
      </c>
      <c r="F7831" s="7" t="s">
        <v>7524</v>
      </c>
      <c r="G7831" s="7" t="s">
        <v>5401</v>
      </c>
      <c r="H7831" s="8" t="s">
        <v>5402</v>
      </c>
      <c r="I7831" s="8" t="s">
        <v>7930</v>
      </c>
      <c r="J7831" s="19">
        <v>1</v>
      </c>
      <c r="K7831" s="19" t="s">
        <v>7738</v>
      </c>
      <c r="L7831" s="11"/>
      <c r="M7831" s="11"/>
      <c r="N7831" s="24"/>
      <c r="P7831" s="32"/>
      <c r="T7831" s="19"/>
      <c r="U7831" s="3"/>
      <c r="X7831" t="str">
        <f t="shared" si="478"/>
        <v/>
      </c>
      <c r="Z7831" t="str">
        <f t="shared" si="479"/>
        <v/>
      </c>
      <c r="AB7831" s="9"/>
      <c r="AC7831" t="s">
        <v>5402</v>
      </c>
      <c r="AD7831">
        <f t="shared" ref="AD7831:AD7868" si="480">COUNTIF(H7831,"*Fuji*")</f>
        <v>1</v>
      </c>
      <c r="AF7831" s="3"/>
      <c r="AH7831" s="9"/>
    </row>
    <row r="7832" spans="1:34" ht="10.95" customHeight="1" outlineLevel="1" x14ac:dyDescent="0.25">
      <c r="A7832" t="s">
        <v>678</v>
      </c>
      <c r="C7832" s="3" t="s">
        <v>12965</v>
      </c>
      <c r="D7832" s="3">
        <v>8985</v>
      </c>
      <c r="E7832" s="9">
        <v>2018</v>
      </c>
      <c r="F7832" s="7" t="s">
        <v>7931</v>
      </c>
      <c r="G7832" s="7" t="s">
        <v>5401</v>
      </c>
      <c r="H7832" s="8" t="s">
        <v>5402</v>
      </c>
      <c r="I7832" s="8" t="s">
        <v>7930</v>
      </c>
      <c r="J7832" s="19">
        <v>1</v>
      </c>
      <c r="K7832" s="19" t="s">
        <v>7738</v>
      </c>
      <c r="L7832" s="11"/>
      <c r="M7832" s="11"/>
      <c r="N7832" s="24"/>
      <c r="P7832" s="32"/>
      <c r="T7832" s="19"/>
      <c r="U7832" s="3"/>
      <c r="X7832" t="str">
        <f t="shared" si="478"/>
        <v/>
      </c>
      <c r="Z7832" t="str">
        <f t="shared" si="479"/>
        <v/>
      </c>
      <c r="AB7832" s="9"/>
      <c r="AC7832" t="s">
        <v>5402</v>
      </c>
      <c r="AD7832">
        <f t="shared" si="480"/>
        <v>1</v>
      </c>
      <c r="AF7832" s="3"/>
      <c r="AH7832" s="9"/>
    </row>
    <row r="7833" spans="1:34" ht="10.95" customHeight="1" outlineLevel="1" x14ac:dyDescent="0.25">
      <c r="A7833" t="s">
        <v>678</v>
      </c>
      <c r="C7833" s="3" t="s">
        <v>12965</v>
      </c>
      <c r="D7833" s="3" t="s">
        <v>7932</v>
      </c>
      <c r="E7833" s="9">
        <v>2018</v>
      </c>
      <c r="F7833" s="7" t="s">
        <v>21676</v>
      </c>
      <c r="G7833" s="7" t="s">
        <v>5401</v>
      </c>
      <c r="H7833" s="8" t="s">
        <v>5402</v>
      </c>
      <c r="I7833" s="8" t="s">
        <v>7930</v>
      </c>
      <c r="J7833" s="19">
        <v>1</v>
      </c>
      <c r="K7833" s="19" t="s">
        <v>7738</v>
      </c>
      <c r="L7833" s="11"/>
      <c r="M7833" s="11"/>
      <c r="N7833" s="24"/>
      <c r="P7833" s="32"/>
      <c r="T7833" s="19"/>
      <c r="U7833" s="3"/>
      <c r="X7833" t="str">
        <f t="shared" si="478"/>
        <v/>
      </c>
      <c r="Z7833">
        <f t="shared" si="479"/>
        <v>1</v>
      </c>
      <c r="AB7833" s="9"/>
      <c r="AC7833" t="s">
        <v>5402</v>
      </c>
      <c r="AD7833">
        <f t="shared" si="480"/>
        <v>1</v>
      </c>
      <c r="AF7833" s="3"/>
      <c r="AH7833" s="9"/>
    </row>
    <row r="7834" spans="1:34" ht="10.95" customHeight="1" outlineLevel="1" x14ac:dyDescent="0.25">
      <c r="A7834" t="s">
        <v>678</v>
      </c>
      <c r="C7834" s="3" t="s">
        <v>12965</v>
      </c>
      <c r="D7834" s="3" t="s">
        <v>7934</v>
      </c>
      <c r="E7834" s="9">
        <v>2018</v>
      </c>
      <c r="F7834" s="7" t="s">
        <v>21670</v>
      </c>
      <c r="G7834" s="7" t="s">
        <v>5401</v>
      </c>
      <c r="H7834" s="8" t="s">
        <v>6300</v>
      </c>
      <c r="I7834" s="8" t="s">
        <v>7933</v>
      </c>
      <c r="J7834" s="19">
        <v>3</v>
      </c>
      <c r="K7834" s="19" t="s">
        <v>7738</v>
      </c>
      <c r="L7834" s="11"/>
      <c r="M7834" s="11"/>
      <c r="N7834" s="24"/>
      <c r="P7834" s="32"/>
      <c r="T7834" s="19"/>
      <c r="U7834" s="3"/>
      <c r="X7834" t="str">
        <f t="shared" si="478"/>
        <v/>
      </c>
      <c r="Z7834">
        <f t="shared" si="479"/>
        <v>1</v>
      </c>
      <c r="AB7834" s="9"/>
      <c r="AC7834" t="s">
        <v>6300</v>
      </c>
      <c r="AD7834">
        <f t="shared" si="480"/>
        <v>0</v>
      </c>
      <c r="AF7834" s="3"/>
      <c r="AH7834" s="9"/>
    </row>
    <row r="7835" spans="1:34" ht="10.95" customHeight="1" outlineLevel="1" x14ac:dyDescent="0.25">
      <c r="A7835" t="s">
        <v>678</v>
      </c>
      <c r="C7835" s="3" t="s">
        <v>12965</v>
      </c>
      <c r="D7835" s="3" t="s">
        <v>7936</v>
      </c>
      <c r="E7835" s="9">
        <v>2018</v>
      </c>
      <c r="F7835" s="7" t="s">
        <v>21670</v>
      </c>
      <c r="G7835" s="7" t="s">
        <v>5401</v>
      </c>
      <c r="H7835" s="8" t="s">
        <v>4775</v>
      </c>
      <c r="I7835" s="8" t="s">
        <v>7935</v>
      </c>
      <c r="J7835" s="19">
        <v>3</v>
      </c>
      <c r="K7835" s="19" t="s">
        <v>7738</v>
      </c>
      <c r="L7835" s="11"/>
      <c r="M7835" s="11"/>
      <c r="N7835" s="24"/>
      <c r="P7835" s="32"/>
      <c r="T7835" s="19"/>
      <c r="U7835" s="3"/>
      <c r="X7835" t="str">
        <f t="shared" si="478"/>
        <v/>
      </c>
      <c r="Z7835">
        <f t="shared" si="479"/>
        <v>1</v>
      </c>
      <c r="AB7835" s="9"/>
      <c r="AC7835" t="s">
        <v>4775</v>
      </c>
      <c r="AD7835">
        <f t="shared" si="480"/>
        <v>0</v>
      </c>
      <c r="AF7835" s="3"/>
      <c r="AH7835" s="9"/>
    </row>
    <row r="7836" spans="1:34" ht="10.95" customHeight="1" outlineLevel="1" x14ac:dyDescent="0.25">
      <c r="A7836" t="s">
        <v>678</v>
      </c>
      <c r="C7836" s="3" t="s">
        <v>12965</v>
      </c>
      <c r="D7836" s="3">
        <v>9193</v>
      </c>
      <c r="E7836" s="9">
        <v>2018</v>
      </c>
      <c r="F7836" s="7" t="s">
        <v>7524</v>
      </c>
      <c r="G7836" s="7" t="s">
        <v>5401</v>
      </c>
      <c r="H7836" s="8" t="s">
        <v>5402</v>
      </c>
      <c r="I7836" s="8" t="s">
        <v>7937</v>
      </c>
      <c r="J7836" s="19">
        <v>1</v>
      </c>
      <c r="K7836" s="19" t="s">
        <v>7736</v>
      </c>
      <c r="L7836" s="11">
        <v>0.4</v>
      </c>
      <c r="M7836" s="11"/>
      <c r="N7836" s="24"/>
      <c r="P7836" s="32"/>
      <c r="T7836" s="19"/>
      <c r="U7836" s="3"/>
      <c r="X7836" t="str">
        <f t="shared" si="478"/>
        <v/>
      </c>
      <c r="Z7836" t="str">
        <f t="shared" si="479"/>
        <v/>
      </c>
      <c r="AB7836" s="9"/>
      <c r="AC7836" t="s">
        <v>5402</v>
      </c>
      <c r="AD7836">
        <f t="shared" si="480"/>
        <v>1</v>
      </c>
      <c r="AF7836" s="3"/>
      <c r="AH7836" s="9"/>
    </row>
    <row r="7837" spans="1:34" ht="10.95" customHeight="1" outlineLevel="1" x14ac:dyDescent="0.25">
      <c r="A7837" t="s">
        <v>678</v>
      </c>
      <c r="C7837" s="3" t="s">
        <v>12965</v>
      </c>
      <c r="D7837" s="3" t="s">
        <v>7938</v>
      </c>
      <c r="E7837" s="9">
        <v>2018</v>
      </c>
      <c r="F7837" s="7" t="s">
        <v>21670</v>
      </c>
      <c r="G7837" s="7" t="s">
        <v>5401</v>
      </c>
      <c r="H7837" s="8" t="s">
        <v>5402</v>
      </c>
      <c r="I7837" s="8" t="s">
        <v>7937</v>
      </c>
      <c r="J7837" s="19">
        <v>3</v>
      </c>
      <c r="K7837" s="19" t="s">
        <v>7738</v>
      </c>
      <c r="L7837" s="11"/>
      <c r="M7837" s="11"/>
      <c r="N7837" s="24"/>
      <c r="P7837" s="32"/>
      <c r="T7837" s="19"/>
      <c r="U7837" s="3"/>
      <c r="X7837" t="str">
        <f t="shared" si="478"/>
        <v/>
      </c>
      <c r="Z7837">
        <f t="shared" si="479"/>
        <v>1</v>
      </c>
      <c r="AB7837" s="9"/>
      <c r="AC7837" t="s">
        <v>5402</v>
      </c>
      <c r="AD7837">
        <f t="shared" si="480"/>
        <v>1</v>
      </c>
      <c r="AF7837" s="3"/>
      <c r="AH7837" s="9"/>
    </row>
    <row r="7838" spans="1:34" ht="10.95" customHeight="1" outlineLevel="1" x14ac:dyDescent="0.25">
      <c r="A7838" t="s">
        <v>678</v>
      </c>
      <c r="C7838" s="3" t="s">
        <v>12965</v>
      </c>
      <c r="D7838" s="3">
        <v>9222</v>
      </c>
      <c r="E7838" s="9">
        <v>2018</v>
      </c>
      <c r="F7838" s="7" t="s">
        <v>7940</v>
      </c>
      <c r="G7838" s="7" t="s">
        <v>5401</v>
      </c>
      <c r="H7838" s="8" t="s">
        <v>5402</v>
      </c>
      <c r="I7838" s="8" t="s">
        <v>7939</v>
      </c>
      <c r="J7838" s="19">
        <v>1</v>
      </c>
      <c r="K7838" s="19" t="s">
        <v>7738</v>
      </c>
      <c r="L7838" s="11"/>
      <c r="M7838" s="11"/>
      <c r="N7838" s="24"/>
      <c r="P7838" s="32"/>
      <c r="T7838" s="19"/>
      <c r="U7838" s="3"/>
      <c r="X7838" t="str">
        <f t="shared" si="478"/>
        <v/>
      </c>
      <c r="Z7838" t="str">
        <f t="shared" si="479"/>
        <v/>
      </c>
      <c r="AB7838" s="9"/>
      <c r="AC7838" t="s">
        <v>5402</v>
      </c>
      <c r="AD7838">
        <f t="shared" si="480"/>
        <v>1</v>
      </c>
      <c r="AF7838" s="3"/>
      <c r="AH7838" s="9"/>
    </row>
    <row r="7839" spans="1:34" ht="10.95" customHeight="1" outlineLevel="1" x14ac:dyDescent="0.25">
      <c r="A7839" t="s">
        <v>678</v>
      </c>
      <c r="C7839" s="3" t="s">
        <v>12965</v>
      </c>
      <c r="D7839" s="3">
        <v>9226</v>
      </c>
      <c r="E7839" s="9">
        <v>2018</v>
      </c>
      <c r="F7839" s="7" t="s">
        <v>7940</v>
      </c>
      <c r="G7839" s="7" t="s">
        <v>5401</v>
      </c>
      <c r="H7839" s="8" t="s">
        <v>5402</v>
      </c>
      <c r="I7839" s="8" t="s">
        <v>7939</v>
      </c>
      <c r="J7839" s="19">
        <v>1</v>
      </c>
      <c r="K7839" s="19" t="s">
        <v>7738</v>
      </c>
      <c r="L7839" s="11"/>
      <c r="M7839" s="11"/>
      <c r="N7839" s="24"/>
      <c r="P7839" s="32"/>
      <c r="T7839" s="19"/>
      <c r="U7839" s="3"/>
      <c r="X7839" t="str">
        <f t="shared" si="478"/>
        <v/>
      </c>
      <c r="Z7839" t="str">
        <f t="shared" si="479"/>
        <v/>
      </c>
      <c r="AB7839" s="9"/>
      <c r="AC7839" t="s">
        <v>5402</v>
      </c>
      <c r="AD7839">
        <f t="shared" si="480"/>
        <v>1</v>
      </c>
      <c r="AF7839" s="3"/>
      <c r="AH7839" s="9"/>
    </row>
    <row r="7840" spans="1:34" ht="10.95" customHeight="1" outlineLevel="1" x14ac:dyDescent="0.25">
      <c r="A7840" t="s">
        <v>678</v>
      </c>
      <c r="C7840" s="3" t="s">
        <v>12965</v>
      </c>
      <c r="D7840" s="3">
        <v>9227</v>
      </c>
      <c r="E7840" s="9">
        <v>2018</v>
      </c>
      <c r="F7840" s="7" t="s">
        <v>7940</v>
      </c>
      <c r="G7840" s="7" t="s">
        <v>5401</v>
      </c>
      <c r="H7840" s="8" t="s">
        <v>5402</v>
      </c>
      <c r="I7840" s="44" t="s">
        <v>7939</v>
      </c>
      <c r="J7840" s="19">
        <v>1</v>
      </c>
      <c r="K7840" s="19" t="s">
        <v>7738</v>
      </c>
      <c r="L7840" s="11"/>
      <c r="M7840" s="11"/>
      <c r="N7840" s="24"/>
      <c r="P7840" s="32"/>
      <c r="R7840">
        <v>1</v>
      </c>
      <c r="S7840">
        <v>1</v>
      </c>
      <c r="T7840" s="19"/>
      <c r="U7840" s="3"/>
      <c r="X7840" t="str">
        <f t="shared" si="478"/>
        <v/>
      </c>
      <c r="Z7840" t="str">
        <f t="shared" si="479"/>
        <v/>
      </c>
      <c r="AB7840" s="9"/>
      <c r="AC7840" t="s">
        <v>5402</v>
      </c>
      <c r="AD7840">
        <f t="shared" si="480"/>
        <v>1</v>
      </c>
      <c r="AF7840" s="3"/>
      <c r="AH7840" s="9"/>
    </row>
    <row r="7841" spans="1:34" ht="10.95" customHeight="1" outlineLevel="1" x14ac:dyDescent="0.25">
      <c r="A7841" t="s">
        <v>678</v>
      </c>
      <c r="C7841" s="3" t="s">
        <v>12965</v>
      </c>
      <c r="D7841" s="3">
        <v>9228</v>
      </c>
      <c r="E7841" s="9">
        <v>2018</v>
      </c>
      <c r="F7841" s="7" t="s">
        <v>7940</v>
      </c>
      <c r="G7841" s="7" t="s">
        <v>5401</v>
      </c>
      <c r="H7841" s="8" t="s">
        <v>5402</v>
      </c>
      <c r="I7841" s="8" t="s">
        <v>7939</v>
      </c>
      <c r="J7841" s="19">
        <v>1</v>
      </c>
      <c r="K7841" s="19" t="s">
        <v>7738</v>
      </c>
      <c r="L7841" s="11"/>
      <c r="M7841" s="11"/>
      <c r="N7841" s="24"/>
      <c r="P7841" s="32"/>
      <c r="T7841" s="19"/>
      <c r="U7841" s="3"/>
      <c r="X7841" t="str">
        <f t="shared" si="478"/>
        <v/>
      </c>
      <c r="Z7841" t="str">
        <f t="shared" si="479"/>
        <v/>
      </c>
      <c r="AB7841" s="9"/>
      <c r="AC7841" t="s">
        <v>5402</v>
      </c>
      <c r="AD7841">
        <f t="shared" si="480"/>
        <v>1</v>
      </c>
      <c r="AF7841" s="3"/>
      <c r="AH7841" s="9"/>
    </row>
    <row r="7842" spans="1:34" ht="10.95" customHeight="1" outlineLevel="1" x14ac:dyDescent="0.25">
      <c r="A7842" t="s">
        <v>678</v>
      </c>
      <c r="C7842" s="3" t="s">
        <v>12965</v>
      </c>
      <c r="D7842" s="3" t="s">
        <v>7941</v>
      </c>
      <c r="E7842" s="9">
        <v>2018</v>
      </c>
      <c r="F7842" s="7" t="s">
        <v>7940</v>
      </c>
      <c r="G7842" s="7" t="s">
        <v>5401</v>
      </c>
      <c r="H7842" s="8" t="s">
        <v>5402</v>
      </c>
      <c r="I7842" s="8" t="s">
        <v>7939</v>
      </c>
      <c r="J7842" s="19">
        <v>1</v>
      </c>
      <c r="K7842" s="19" t="s">
        <v>7738</v>
      </c>
      <c r="L7842" s="11"/>
      <c r="M7842" s="11"/>
      <c r="N7842" s="24"/>
      <c r="P7842" s="32"/>
      <c r="T7842" s="19"/>
      <c r="U7842" s="3"/>
      <c r="X7842" t="str">
        <f t="shared" si="478"/>
        <v/>
      </c>
      <c r="Z7842" t="str">
        <f t="shared" si="479"/>
        <v/>
      </c>
      <c r="AB7842" s="9"/>
      <c r="AC7842" t="s">
        <v>5402</v>
      </c>
      <c r="AD7842">
        <f t="shared" si="480"/>
        <v>1</v>
      </c>
      <c r="AF7842" s="3"/>
      <c r="AH7842" s="9"/>
    </row>
    <row r="7843" spans="1:34" ht="10.95" customHeight="1" outlineLevel="1" x14ac:dyDescent="0.25">
      <c r="A7843" t="s">
        <v>678</v>
      </c>
      <c r="C7843" s="3" t="s">
        <v>12965</v>
      </c>
      <c r="D7843" s="3">
        <v>9264</v>
      </c>
      <c r="E7843" s="9">
        <v>2018</v>
      </c>
      <c r="F7843" s="7" t="s">
        <v>159</v>
      </c>
      <c r="G7843" s="7" t="s">
        <v>5401</v>
      </c>
      <c r="H7843" s="8" t="s">
        <v>4775</v>
      </c>
      <c r="I7843" s="8" t="s">
        <v>7942</v>
      </c>
      <c r="J7843" s="19">
        <v>3</v>
      </c>
      <c r="K7843" s="19" t="s">
        <v>7738</v>
      </c>
      <c r="L7843" s="11"/>
      <c r="M7843" s="11"/>
      <c r="N7843" s="24"/>
      <c r="P7843" s="32"/>
      <c r="T7843" s="19"/>
      <c r="U7843" s="3"/>
      <c r="X7843" t="str">
        <f t="shared" si="478"/>
        <v/>
      </c>
      <c r="Z7843" t="str">
        <f t="shared" si="479"/>
        <v/>
      </c>
      <c r="AB7843" s="9"/>
      <c r="AC7843" t="s">
        <v>4775</v>
      </c>
      <c r="AD7843">
        <f t="shared" si="480"/>
        <v>0</v>
      </c>
      <c r="AF7843" s="3"/>
      <c r="AH7843" s="9"/>
    </row>
    <row r="7844" spans="1:34" ht="10.95" customHeight="1" outlineLevel="1" x14ac:dyDescent="0.25">
      <c r="A7844" t="s">
        <v>678</v>
      </c>
      <c r="C7844" s="3" t="s">
        <v>12965</v>
      </c>
      <c r="D7844" s="3">
        <v>9265</v>
      </c>
      <c r="E7844" s="9">
        <v>2018</v>
      </c>
      <c r="F7844" s="7" t="s">
        <v>159</v>
      </c>
      <c r="G7844" s="7" t="s">
        <v>5401</v>
      </c>
      <c r="H7844" s="8" t="s">
        <v>4775</v>
      </c>
      <c r="I7844" s="8" t="s">
        <v>7942</v>
      </c>
      <c r="J7844" s="19">
        <v>3</v>
      </c>
      <c r="K7844" s="19" t="s">
        <v>7738</v>
      </c>
      <c r="L7844" s="11"/>
      <c r="M7844" s="11"/>
      <c r="N7844" s="24"/>
      <c r="P7844" s="32"/>
      <c r="T7844" s="19"/>
      <c r="U7844" s="3"/>
      <c r="X7844" t="str">
        <f t="shared" si="478"/>
        <v/>
      </c>
      <c r="Z7844" t="str">
        <f t="shared" si="479"/>
        <v/>
      </c>
      <c r="AB7844" s="9"/>
      <c r="AC7844" t="s">
        <v>4775</v>
      </c>
      <c r="AD7844">
        <f t="shared" si="480"/>
        <v>0</v>
      </c>
      <c r="AF7844" s="3"/>
      <c r="AH7844" s="9"/>
    </row>
    <row r="7845" spans="1:34" ht="10.95" customHeight="1" outlineLevel="1" x14ac:dyDescent="0.25">
      <c r="A7845" t="s">
        <v>678</v>
      </c>
      <c r="C7845" s="3" t="s">
        <v>12965</v>
      </c>
      <c r="D7845" s="3">
        <v>9266</v>
      </c>
      <c r="E7845" s="9">
        <v>2018</v>
      </c>
      <c r="F7845" s="7" t="s">
        <v>159</v>
      </c>
      <c r="G7845" s="7" t="s">
        <v>5401</v>
      </c>
      <c r="H7845" s="8" t="s">
        <v>4775</v>
      </c>
      <c r="I7845" s="8" t="s">
        <v>7942</v>
      </c>
      <c r="J7845" s="19">
        <v>1</v>
      </c>
      <c r="K7845" s="19" t="s">
        <v>7736</v>
      </c>
      <c r="L7845" s="11">
        <v>1.3</v>
      </c>
      <c r="M7845" s="11"/>
      <c r="N7845" s="24"/>
      <c r="P7845" s="32"/>
      <c r="T7845" s="19"/>
      <c r="U7845" s="3"/>
      <c r="X7845" t="str">
        <f t="shared" si="478"/>
        <v/>
      </c>
      <c r="Z7845" t="str">
        <f t="shared" si="479"/>
        <v/>
      </c>
      <c r="AB7845" s="9"/>
      <c r="AC7845" t="s">
        <v>4775</v>
      </c>
      <c r="AD7845">
        <f t="shared" si="480"/>
        <v>0</v>
      </c>
      <c r="AF7845" s="3"/>
      <c r="AH7845" s="9"/>
    </row>
    <row r="7846" spans="1:34" ht="10.95" customHeight="1" outlineLevel="1" x14ac:dyDescent="0.25">
      <c r="A7846" t="s">
        <v>678</v>
      </c>
      <c r="C7846" s="3" t="s">
        <v>12965</v>
      </c>
      <c r="D7846" s="3">
        <v>9272</v>
      </c>
      <c r="E7846" s="9">
        <v>2018</v>
      </c>
      <c r="F7846" s="7" t="s">
        <v>159</v>
      </c>
      <c r="G7846" s="7" t="s">
        <v>5401</v>
      </c>
      <c r="H7846" s="8" t="s">
        <v>4775</v>
      </c>
      <c r="I7846" s="8" t="s">
        <v>7942</v>
      </c>
      <c r="J7846" s="19">
        <v>3</v>
      </c>
      <c r="K7846" s="19" t="s">
        <v>7738</v>
      </c>
      <c r="L7846" s="11"/>
      <c r="M7846" s="11"/>
      <c r="N7846" s="24"/>
      <c r="P7846" s="32"/>
      <c r="T7846" s="19"/>
      <c r="U7846" s="3"/>
      <c r="X7846" t="str">
        <f t="shared" si="478"/>
        <v/>
      </c>
      <c r="Z7846" t="str">
        <f t="shared" si="479"/>
        <v/>
      </c>
      <c r="AB7846" s="9"/>
      <c r="AC7846" t="s">
        <v>4775</v>
      </c>
      <c r="AD7846">
        <f t="shared" si="480"/>
        <v>0</v>
      </c>
      <c r="AF7846" s="3"/>
      <c r="AH7846" s="9"/>
    </row>
    <row r="7847" spans="1:34" ht="10.95" customHeight="1" outlineLevel="1" x14ac:dyDescent="0.25">
      <c r="A7847" t="s">
        <v>678</v>
      </c>
      <c r="C7847" s="3" t="s">
        <v>12965</v>
      </c>
      <c r="D7847" s="3" t="s">
        <v>7943</v>
      </c>
      <c r="E7847" s="9">
        <v>2018</v>
      </c>
      <c r="F7847" s="7" t="s">
        <v>21675</v>
      </c>
      <c r="G7847" s="7" t="s">
        <v>5401</v>
      </c>
      <c r="H7847" s="8" t="s">
        <v>4775</v>
      </c>
      <c r="I7847" s="8" t="s">
        <v>7942</v>
      </c>
      <c r="J7847" s="19">
        <v>1</v>
      </c>
      <c r="K7847" s="19" t="s">
        <v>7738</v>
      </c>
      <c r="L7847" s="11"/>
      <c r="M7847" s="11"/>
      <c r="N7847" s="24"/>
      <c r="P7847" s="32"/>
      <c r="T7847" s="19"/>
      <c r="U7847" s="3"/>
      <c r="X7847" t="str">
        <f t="shared" si="478"/>
        <v/>
      </c>
      <c r="Z7847">
        <f t="shared" si="479"/>
        <v>1</v>
      </c>
      <c r="AB7847" s="9"/>
      <c r="AC7847" t="s">
        <v>4775</v>
      </c>
      <c r="AD7847">
        <f t="shared" si="480"/>
        <v>0</v>
      </c>
      <c r="AF7847" s="3"/>
      <c r="AH7847" s="9"/>
    </row>
    <row r="7848" spans="1:34" ht="10.95" customHeight="1" outlineLevel="1" x14ac:dyDescent="0.25">
      <c r="A7848" t="s">
        <v>678</v>
      </c>
      <c r="C7848" s="3" t="s">
        <v>12965</v>
      </c>
      <c r="D7848" s="3">
        <v>9326</v>
      </c>
      <c r="E7848" s="9">
        <v>2018</v>
      </c>
      <c r="F7848" s="7" t="s">
        <v>7524</v>
      </c>
      <c r="G7848" s="7" t="s">
        <v>5401</v>
      </c>
      <c r="H7848" s="8" t="s">
        <v>4775</v>
      </c>
      <c r="I7848" s="8" t="s">
        <v>7946</v>
      </c>
      <c r="J7848" s="19">
        <v>3</v>
      </c>
      <c r="K7848" s="19" t="s">
        <v>7738</v>
      </c>
      <c r="L7848" s="11"/>
      <c r="M7848" s="11"/>
      <c r="N7848" s="24"/>
      <c r="P7848" s="32"/>
      <c r="T7848" s="19"/>
      <c r="U7848" s="3"/>
      <c r="X7848" t="str">
        <f t="shared" si="478"/>
        <v/>
      </c>
      <c r="Z7848" t="str">
        <f t="shared" si="479"/>
        <v/>
      </c>
      <c r="AB7848" s="9"/>
      <c r="AC7848" t="s">
        <v>4775</v>
      </c>
      <c r="AD7848">
        <f t="shared" si="480"/>
        <v>0</v>
      </c>
      <c r="AF7848" s="3"/>
      <c r="AH7848" s="9"/>
    </row>
    <row r="7849" spans="1:34" ht="10.95" customHeight="1" outlineLevel="1" x14ac:dyDescent="0.25">
      <c r="A7849" t="s">
        <v>678</v>
      </c>
      <c r="C7849" s="3" t="s">
        <v>12965</v>
      </c>
      <c r="D7849" s="3">
        <v>9327</v>
      </c>
      <c r="E7849" s="9">
        <v>2018</v>
      </c>
      <c r="F7849" s="7" t="s">
        <v>7524</v>
      </c>
      <c r="G7849" s="7" t="s">
        <v>5401</v>
      </c>
      <c r="H7849" s="8" t="s">
        <v>4775</v>
      </c>
      <c r="I7849" s="8" t="s">
        <v>7946</v>
      </c>
      <c r="J7849" s="19">
        <v>3</v>
      </c>
      <c r="K7849" s="19" t="s">
        <v>7738</v>
      </c>
      <c r="L7849" s="11"/>
      <c r="M7849" s="11"/>
      <c r="N7849" s="24"/>
      <c r="P7849" s="32"/>
      <c r="T7849" s="19"/>
      <c r="U7849" s="3"/>
      <c r="X7849" t="str">
        <f t="shared" si="478"/>
        <v/>
      </c>
      <c r="Z7849" t="str">
        <f t="shared" si="479"/>
        <v/>
      </c>
      <c r="AB7849" s="9"/>
      <c r="AC7849" t="s">
        <v>4775</v>
      </c>
      <c r="AD7849">
        <f t="shared" si="480"/>
        <v>0</v>
      </c>
      <c r="AF7849" s="3"/>
      <c r="AH7849" s="9"/>
    </row>
    <row r="7850" spans="1:34" ht="10.95" customHeight="1" outlineLevel="1" x14ac:dyDescent="0.25">
      <c r="A7850" t="s">
        <v>678</v>
      </c>
      <c r="C7850" s="3" t="s">
        <v>12965</v>
      </c>
      <c r="D7850" s="3">
        <v>9329</v>
      </c>
      <c r="E7850" s="9">
        <v>2018</v>
      </c>
      <c r="F7850" s="7" t="s">
        <v>7524</v>
      </c>
      <c r="G7850" s="7" t="s">
        <v>5401</v>
      </c>
      <c r="H7850" s="8" t="s">
        <v>4775</v>
      </c>
      <c r="I7850" s="8" t="s">
        <v>7946</v>
      </c>
      <c r="J7850" s="19">
        <v>3</v>
      </c>
      <c r="K7850" s="19" t="s">
        <v>7738</v>
      </c>
      <c r="L7850" s="11"/>
      <c r="M7850" s="11"/>
      <c r="N7850" s="24"/>
      <c r="P7850" s="32"/>
      <c r="T7850" s="19"/>
      <c r="U7850" s="3"/>
      <c r="X7850" t="str">
        <f t="shared" si="478"/>
        <v/>
      </c>
      <c r="Z7850" t="str">
        <f t="shared" si="479"/>
        <v/>
      </c>
      <c r="AB7850" s="9"/>
      <c r="AC7850" t="s">
        <v>4775</v>
      </c>
      <c r="AD7850">
        <f t="shared" si="480"/>
        <v>0</v>
      </c>
      <c r="AF7850" s="3"/>
      <c r="AH7850" s="9"/>
    </row>
    <row r="7851" spans="1:34" ht="10.95" customHeight="1" outlineLevel="1" x14ac:dyDescent="0.25">
      <c r="A7851" t="s">
        <v>678</v>
      </c>
      <c r="C7851" s="3" t="s">
        <v>12965</v>
      </c>
      <c r="D7851" s="3" t="s">
        <v>7944</v>
      </c>
      <c r="E7851" s="9">
        <v>2018</v>
      </c>
      <c r="F7851" s="7" t="s">
        <v>21670</v>
      </c>
      <c r="G7851" s="7" t="s">
        <v>5401</v>
      </c>
      <c r="H7851" s="8" t="s">
        <v>4775</v>
      </c>
      <c r="I7851" s="8" t="s">
        <v>7946</v>
      </c>
      <c r="J7851" s="19">
        <v>3</v>
      </c>
      <c r="K7851" s="19" t="s">
        <v>7738</v>
      </c>
      <c r="L7851" s="11"/>
      <c r="M7851" s="11"/>
      <c r="N7851" s="24"/>
      <c r="P7851" s="32"/>
      <c r="T7851" s="19"/>
      <c r="U7851" s="3"/>
      <c r="X7851" t="str">
        <f t="shared" si="478"/>
        <v/>
      </c>
      <c r="Z7851">
        <f t="shared" si="479"/>
        <v>1</v>
      </c>
      <c r="AB7851" s="9"/>
      <c r="AC7851" t="s">
        <v>4775</v>
      </c>
      <c r="AD7851">
        <f t="shared" si="480"/>
        <v>0</v>
      </c>
      <c r="AF7851" s="3"/>
      <c r="AH7851" s="9"/>
    </row>
    <row r="7852" spans="1:34" ht="10.95" customHeight="1" outlineLevel="1" x14ac:dyDescent="0.25">
      <c r="A7852" t="s">
        <v>678</v>
      </c>
      <c r="C7852" s="3" t="s">
        <v>12965</v>
      </c>
      <c r="D7852" s="3">
        <v>9394</v>
      </c>
      <c r="E7852" s="9">
        <v>2018</v>
      </c>
      <c r="F7852" s="7" t="s">
        <v>1345</v>
      </c>
      <c r="G7852" s="7" t="s">
        <v>5401</v>
      </c>
      <c r="H7852" s="8" t="s">
        <v>5402</v>
      </c>
      <c r="I7852" s="8" t="s">
        <v>7945</v>
      </c>
      <c r="J7852" s="19">
        <v>1</v>
      </c>
      <c r="K7852" s="19" t="s">
        <v>7736</v>
      </c>
      <c r="L7852" s="11">
        <v>0.3</v>
      </c>
      <c r="M7852" s="11"/>
      <c r="N7852" s="24"/>
      <c r="P7852" s="32"/>
      <c r="R7852">
        <v>1</v>
      </c>
      <c r="S7852">
        <v>1</v>
      </c>
      <c r="T7852" s="19"/>
      <c r="U7852" s="3"/>
      <c r="X7852" t="str">
        <f t="shared" si="478"/>
        <v/>
      </c>
      <c r="Z7852" t="str">
        <f t="shared" si="479"/>
        <v/>
      </c>
      <c r="AB7852" s="9"/>
      <c r="AC7852" t="s">
        <v>5402</v>
      </c>
      <c r="AD7852">
        <f t="shared" si="480"/>
        <v>1</v>
      </c>
      <c r="AF7852" s="3"/>
      <c r="AH7852" s="9"/>
    </row>
    <row r="7853" spans="1:34" ht="10.95" customHeight="1" outlineLevel="1" x14ac:dyDescent="0.25">
      <c r="A7853" t="s">
        <v>678</v>
      </c>
      <c r="C7853" s="3" t="s">
        <v>12965</v>
      </c>
      <c r="D7853" s="3">
        <v>9395</v>
      </c>
      <c r="E7853" s="9">
        <v>2018</v>
      </c>
      <c r="F7853" s="7" t="s">
        <v>1345</v>
      </c>
      <c r="G7853" s="7" t="s">
        <v>5401</v>
      </c>
      <c r="H7853" s="8" t="s">
        <v>5402</v>
      </c>
      <c r="I7853" s="8" t="s">
        <v>7945</v>
      </c>
      <c r="J7853" s="19">
        <v>1</v>
      </c>
      <c r="K7853" s="19" t="s">
        <v>20093</v>
      </c>
      <c r="L7853" s="11"/>
      <c r="M7853" s="11"/>
      <c r="N7853" s="24"/>
      <c r="P7853" s="32"/>
      <c r="T7853" s="19"/>
      <c r="U7853" s="3"/>
      <c r="X7853" t="str">
        <f t="shared" si="478"/>
        <v/>
      </c>
      <c r="Z7853" t="str">
        <f t="shared" si="479"/>
        <v/>
      </c>
      <c r="AB7853" s="9"/>
      <c r="AC7853" t="s">
        <v>5402</v>
      </c>
      <c r="AD7853">
        <f t="shared" si="480"/>
        <v>1</v>
      </c>
      <c r="AF7853" s="3"/>
      <c r="AH7853" s="9"/>
    </row>
    <row r="7854" spans="1:34" ht="10.95" customHeight="1" outlineLevel="1" x14ac:dyDescent="0.25">
      <c r="A7854" t="s">
        <v>678</v>
      </c>
      <c r="C7854" s="3" t="s">
        <v>12965</v>
      </c>
      <c r="D7854" s="3" t="s">
        <v>7948</v>
      </c>
      <c r="E7854" s="9">
        <v>2018</v>
      </c>
      <c r="F7854" s="7" t="s">
        <v>7947</v>
      </c>
      <c r="G7854" s="7" t="s">
        <v>5401</v>
      </c>
      <c r="H7854" s="8" t="s">
        <v>5402</v>
      </c>
      <c r="I7854" s="8" t="s">
        <v>7945</v>
      </c>
      <c r="J7854" s="19">
        <v>1</v>
      </c>
      <c r="K7854" s="19" t="s">
        <v>20093</v>
      </c>
      <c r="L7854" s="11"/>
      <c r="M7854" s="11"/>
      <c r="N7854" s="24"/>
      <c r="P7854" s="32"/>
      <c r="T7854" s="19"/>
      <c r="U7854" s="3"/>
      <c r="X7854" t="str">
        <f t="shared" si="478"/>
        <v/>
      </c>
      <c r="Z7854" t="str">
        <f t="shared" si="479"/>
        <v/>
      </c>
      <c r="AB7854" s="9"/>
      <c r="AC7854" t="s">
        <v>5402</v>
      </c>
      <c r="AD7854">
        <f t="shared" si="480"/>
        <v>1</v>
      </c>
      <c r="AF7854" s="3"/>
      <c r="AH7854" s="9"/>
    </row>
    <row r="7855" spans="1:34" ht="10.95" customHeight="1" outlineLevel="1" x14ac:dyDescent="0.25">
      <c r="A7855" t="s">
        <v>678</v>
      </c>
      <c r="C7855" s="3" t="s">
        <v>12965</v>
      </c>
      <c r="D7855" s="3" t="s">
        <v>7948</v>
      </c>
      <c r="E7855" s="9">
        <v>2018</v>
      </c>
      <c r="F7855" s="7" t="s">
        <v>21677</v>
      </c>
      <c r="G7855" s="7" t="s">
        <v>5401</v>
      </c>
      <c r="H7855" s="8" t="s">
        <v>5402</v>
      </c>
      <c r="I7855" s="8" t="s">
        <v>7945</v>
      </c>
      <c r="J7855" s="19">
        <v>1</v>
      </c>
      <c r="K7855" s="19" t="s">
        <v>7736</v>
      </c>
      <c r="L7855" s="11">
        <v>8</v>
      </c>
      <c r="M7855" s="11"/>
      <c r="N7855" s="24"/>
      <c r="P7855" s="32"/>
      <c r="T7855" s="19"/>
      <c r="U7855" s="3"/>
      <c r="W7855" t="s">
        <v>7738</v>
      </c>
      <c r="X7855" t="str">
        <f t="shared" si="478"/>
        <v/>
      </c>
      <c r="Z7855">
        <f t="shared" si="479"/>
        <v>1</v>
      </c>
      <c r="AB7855" s="9"/>
      <c r="AC7855" t="s">
        <v>5402</v>
      </c>
      <c r="AD7855">
        <f t="shared" si="480"/>
        <v>1</v>
      </c>
      <c r="AF7855" s="3"/>
      <c r="AH7855" s="9"/>
    </row>
    <row r="7856" spans="1:34" ht="10.95" customHeight="1" outlineLevel="1" x14ac:dyDescent="0.25">
      <c r="A7856" t="s">
        <v>678</v>
      </c>
      <c r="C7856" s="3" t="s">
        <v>12965</v>
      </c>
      <c r="D7856" s="3">
        <v>9639</v>
      </c>
      <c r="E7856" s="9">
        <v>2019</v>
      </c>
      <c r="F7856" s="7" t="s">
        <v>7524</v>
      </c>
      <c r="G7856" s="7" t="s">
        <v>5401</v>
      </c>
      <c r="H7856" s="8" t="s">
        <v>4775</v>
      </c>
      <c r="I7856" s="8" t="s">
        <v>7949</v>
      </c>
      <c r="J7856" s="19">
        <v>3</v>
      </c>
      <c r="K7856" s="19" t="s">
        <v>7736</v>
      </c>
      <c r="L7856" s="11">
        <v>1</v>
      </c>
      <c r="M7856" s="11"/>
      <c r="N7856" s="24"/>
      <c r="P7856" s="32"/>
      <c r="T7856" s="19"/>
      <c r="U7856" s="3"/>
      <c r="X7856" t="str">
        <f t="shared" si="478"/>
        <v/>
      </c>
      <c r="Z7856" t="str">
        <f t="shared" si="479"/>
        <v/>
      </c>
      <c r="AB7856" s="9"/>
      <c r="AC7856" t="s">
        <v>4775</v>
      </c>
      <c r="AD7856">
        <f t="shared" si="480"/>
        <v>0</v>
      </c>
      <c r="AF7856" s="3"/>
      <c r="AH7856" s="9"/>
    </row>
    <row r="7857" spans="1:48" ht="10.95" customHeight="1" outlineLevel="1" x14ac:dyDescent="0.25">
      <c r="A7857" t="s">
        <v>678</v>
      </c>
      <c r="C7857" s="3" t="s">
        <v>12965</v>
      </c>
      <c r="D7857" s="3" t="s">
        <v>7950</v>
      </c>
      <c r="E7857" s="9">
        <v>2019</v>
      </c>
      <c r="F7857" s="7" t="s">
        <v>21670</v>
      </c>
      <c r="G7857" s="7" t="s">
        <v>5401</v>
      </c>
      <c r="H7857" s="8" t="s">
        <v>4775</v>
      </c>
      <c r="I7857" s="8" t="s">
        <v>7949</v>
      </c>
      <c r="J7857" s="19">
        <v>3</v>
      </c>
      <c r="K7857" s="19" t="s">
        <v>7738</v>
      </c>
      <c r="L7857" s="11"/>
      <c r="M7857" s="11"/>
      <c r="N7857" s="24"/>
      <c r="P7857" s="32"/>
      <c r="T7857" s="19"/>
      <c r="U7857" s="3"/>
      <c r="X7857" t="str">
        <f t="shared" si="478"/>
        <v/>
      </c>
      <c r="Z7857">
        <f t="shared" si="479"/>
        <v>1</v>
      </c>
      <c r="AB7857" s="9"/>
      <c r="AC7857" t="s">
        <v>4775</v>
      </c>
      <c r="AD7857">
        <f t="shared" si="480"/>
        <v>0</v>
      </c>
      <c r="AF7857" s="3"/>
      <c r="AH7857" s="9"/>
    </row>
    <row r="7858" spans="1:48" ht="10.95" customHeight="1" outlineLevel="1" x14ac:dyDescent="0.25">
      <c r="A7858" t="s">
        <v>678</v>
      </c>
      <c r="C7858" s="3" t="s">
        <v>12965</v>
      </c>
      <c r="D7858" s="3">
        <v>9773</v>
      </c>
      <c r="E7858" s="9">
        <v>2019</v>
      </c>
      <c r="F7858" s="7" t="s">
        <v>7953</v>
      </c>
      <c r="G7858" s="7" t="s">
        <v>5401</v>
      </c>
      <c r="H7858" s="8" t="s">
        <v>4775</v>
      </c>
      <c r="I7858" s="8" t="s">
        <v>7951</v>
      </c>
      <c r="J7858" s="19">
        <v>3</v>
      </c>
      <c r="K7858" s="19" t="s">
        <v>7736</v>
      </c>
      <c r="L7858" s="11">
        <v>0.5</v>
      </c>
      <c r="M7858" s="11"/>
      <c r="N7858" s="24"/>
      <c r="P7858" s="32"/>
      <c r="T7858" s="19"/>
      <c r="U7858" s="3"/>
      <c r="X7858" t="str">
        <f t="shared" si="478"/>
        <v/>
      </c>
      <c r="Z7858" t="str">
        <f t="shared" si="479"/>
        <v/>
      </c>
      <c r="AB7858" s="9"/>
      <c r="AC7858" t="s">
        <v>4775</v>
      </c>
      <c r="AD7858">
        <f t="shared" si="480"/>
        <v>0</v>
      </c>
      <c r="AF7858" s="3"/>
      <c r="AH7858" s="9"/>
    </row>
    <row r="7859" spans="1:48" ht="10.95" customHeight="1" outlineLevel="1" x14ac:dyDescent="0.25">
      <c r="A7859" t="s">
        <v>678</v>
      </c>
      <c r="C7859" s="3" t="s">
        <v>12965</v>
      </c>
      <c r="D7859" s="3" t="s">
        <v>7952</v>
      </c>
      <c r="E7859" s="9">
        <v>2019</v>
      </c>
      <c r="F7859" s="7" t="s">
        <v>21678</v>
      </c>
      <c r="G7859" s="7" t="s">
        <v>5401</v>
      </c>
      <c r="H7859" s="8" t="s">
        <v>4775</v>
      </c>
      <c r="I7859" s="8" t="s">
        <v>7951</v>
      </c>
      <c r="J7859" s="19">
        <v>3</v>
      </c>
      <c r="K7859" s="19" t="s">
        <v>7738</v>
      </c>
      <c r="L7859" s="11"/>
      <c r="M7859" s="11"/>
      <c r="N7859" s="24"/>
      <c r="P7859" s="32"/>
      <c r="T7859" s="19"/>
      <c r="U7859" s="3"/>
      <c r="X7859" t="str">
        <f t="shared" si="478"/>
        <v/>
      </c>
      <c r="Z7859">
        <f t="shared" si="479"/>
        <v>1</v>
      </c>
      <c r="AB7859" s="9"/>
      <c r="AC7859" t="s">
        <v>4775</v>
      </c>
      <c r="AD7859">
        <f t="shared" si="480"/>
        <v>0</v>
      </c>
      <c r="AF7859" s="3"/>
      <c r="AH7859" s="9"/>
    </row>
    <row r="7860" spans="1:48" ht="10.95" customHeight="1" outlineLevel="1" x14ac:dyDescent="0.25">
      <c r="A7860" t="s">
        <v>678</v>
      </c>
      <c r="C7860" s="3" t="s">
        <v>12965</v>
      </c>
      <c r="D7860" s="3">
        <v>9840</v>
      </c>
      <c r="E7860" s="9">
        <v>2019</v>
      </c>
      <c r="F7860" s="7" t="s">
        <v>7953</v>
      </c>
      <c r="G7860" s="7" t="s">
        <v>5401</v>
      </c>
      <c r="H7860" s="8" t="s">
        <v>5402</v>
      </c>
      <c r="I7860" s="8" t="s">
        <v>7954</v>
      </c>
      <c r="J7860" s="19">
        <v>1</v>
      </c>
      <c r="K7860" s="19" t="s">
        <v>7736</v>
      </c>
      <c r="L7860" s="11">
        <v>0.8</v>
      </c>
      <c r="M7860" s="11"/>
      <c r="N7860" s="24"/>
      <c r="P7860" s="32"/>
      <c r="T7860" s="19"/>
      <c r="U7860" s="3"/>
      <c r="X7860" t="str">
        <f t="shared" si="478"/>
        <v/>
      </c>
      <c r="Z7860" t="str">
        <f t="shared" si="479"/>
        <v/>
      </c>
      <c r="AB7860" s="9"/>
      <c r="AC7860" t="s">
        <v>5402</v>
      </c>
      <c r="AD7860">
        <f t="shared" si="480"/>
        <v>1</v>
      </c>
      <c r="AF7860" s="3"/>
      <c r="AH7860" s="9"/>
    </row>
    <row r="7861" spans="1:48" ht="10.95" customHeight="1" outlineLevel="1" x14ac:dyDescent="0.25">
      <c r="A7861" t="s">
        <v>678</v>
      </c>
      <c r="C7861" s="3" t="s">
        <v>12965</v>
      </c>
      <c r="D7861" s="3" t="s">
        <v>7955</v>
      </c>
      <c r="E7861" s="9">
        <v>2019</v>
      </c>
      <c r="F7861" s="7" t="s">
        <v>21678</v>
      </c>
      <c r="G7861" s="7" t="s">
        <v>5401</v>
      </c>
      <c r="H7861" s="8" t="s">
        <v>5402</v>
      </c>
      <c r="I7861" s="8" t="s">
        <v>7954</v>
      </c>
      <c r="J7861" s="19">
        <v>3</v>
      </c>
      <c r="K7861" s="19" t="s">
        <v>7738</v>
      </c>
      <c r="L7861" s="11"/>
      <c r="M7861" s="11"/>
      <c r="N7861" s="24"/>
      <c r="P7861" s="32"/>
      <c r="T7861" s="19"/>
      <c r="U7861" s="3"/>
      <c r="X7861" t="str">
        <f t="shared" si="478"/>
        <v/>
      </c>
      <c r="Z7861">
        <f t="shared" si="479"/>
        <v>1</v>
      </c>
      <c r="AB7861" s="9"/>
      <c r="AC7861" t="s">
        <v>5402</v>
      </c>
      <c r="AD7861">
        <f t="shared" si="480"/>
        <v>1</v>
      </c>
      <c r="AF7861" s="3"/>
      <c r="AH7861" s="9"/>
    </row>
    <row r="7862" spans="1:48" ht="10.95" customHeight="1" outlineLevel="1" x14ac:dyDescent="0.25">
      <c r="A7862" t="s">
        <v>678</v>
      </c>
      <c r="C7862" s="3" t="s">
        <v>12965</v>
      </c>
      <c r="D7862" s="3">
        <v>9858</v>
      </c>
      <c r="E7862" s="9">
        <v>2019</v>
      </c>
      <c r="F7862" s="7" t="s">
        <v>7953</v>
      </c>
      <c r="G7862" s="7" t="s">
        <v>5401</v>
      </c>
      <c r="H7862" s="8" t="s">
        <v>4775</v>
      </c>
      <c r="I7862" s="8" t="s">
        <v>7900</v>
      </c>
      <c r="J7862" s="19">
        <v>3</v>
      </c>
      <c r="K7862" s="19" t="s">
        <v>7736</v>
      </c>
      <c r="L7862" s="11">
        <v>0.3</v>
      </c>
      <c r="M7862" s="11"/>
      <c r="N7862" s="24"/>
      <c r="P7862" s="32"/>
      <c r="T7862" s="19"/>
      <c r="U7862" s="3"/>
      <c r="X7862" t="str">
        <f t="shared" si="478"/>
        <v/>
      </c>
      <c r="Z7862" t="str">
        <f t="shared" si="479"/>
        <v/>
      </c>
      <c r="AB7862" s="9"/>
      <c r="AC7862" t="s">
        <v>4775</v>
      </c>
      <c r="AD7862">
        <f t="shared" si="480"/>
        <v>0</v>
      </c>
      <c r="AF7862" s="3"/>
      <c r="AH7862" s="9"/>
    </row>
    <row r="7863" spans="1:48" ht="10.95" customHeight="1" outlineLevel="1" x14ac:dyDescent="0.25">
      <c r="A7863" t="s">
        <v>678</v>
      </c>
      <c r="C7863" s="3" t="s">
        <v>12965</v>
      </c>
      <c r="D7863" s="3" t="s">
        <v>7956</v>
      </c>
      <c r="E7863" s="9">
        <v>2019</v>
      </c>
      <c r="F7863" s="7" t="s">
        <v>21678</v>
      </c>
      <c r="G7863" s="7" t="s">
        <v>5401</v>
      </c>
      <c r="H7863" s="8" t="s">
        <v>4775</v>
      </c>
      <c r="I7863" s="8" t="s">
        <v>7900</v>
      </c>
      <c r="J7863" s="19">
        <v>3</v>
      </c>
      <c r="K7863" s="19" t="s">
        <v>7738</v>
      </c>
      <c r="L7863" s="11"/>
      <c r="M7863" s="11"/>
      <c r="N7863" s="24"/>
      <c r="P7863" s="32"/>
      <c r="T7863" s="19"/>
      <c r="U7863" s="3"/>
      <c r="X7863" t="str">
        <f t="shared" si="478"/>
        <v/>
      </c>
      <c r="Z7863">
        <f t="shared" si="479"/>
        <v>1</v>
      </c>
      <c r="AB7863" s="9"/>
      <c r="AC7863" t="s">
        <v>4775</v>
      </c>
      <c r="AD7863">
        <f t="shared" si="480"/>
        <v>0</v>
      </c>
      <c r="AF7863" s="3"/>
      <c r="AH7863" s="9"/>
    </row>
    <row r="7864" spans="1:48" ht="10.95" customHeight="1" outlineLevel="1" x14ac:dyDescent="0.25">
      <c r="A7864" t="s">
        <v>678</v>
      </c>
      <c r="C7864" s="3" t="s">
        <v>12965</v>
      </c>
      <c r="D7864" s="3">
        <v>9884</v>
      </c>
      <c r="E7864" s="9">
        <v>2019</v>
      </c>
      <c r="F7864" s="7" t="s">
        <v>6571</v>
      </c>
      <c r="G7864" s="7" t="s">
        <v>5401</v>
      </c>
      <c r="H7864" s="8" t="s">
        <v>5402</v>
      </c>
      <c r="I7864" s="8" t="s">
        <v>7384</v>
      </c>
      <c r="J7864" s="19">
        <v>3</v>
      </c>
      <c r="K7864" s="19" t="s">
        <v>7738</v>
      </c>
      <c r="L7864" s="11"/>
      <c r="M7864" s="11"/>
      <c r="N7864" s="24"/>
      <c r="P7864" s="32"/>
      <c r="T7864" s="19"/>
      <c r="U7864" s="3"/>
      <c r="X7864" t="str">
        <f t="shared" si="478"/>
        <v/>
      </c>
      <c r="Z7864" t="str">
        <f t="shared" si="479"/>
        <v/>
      </c>
      <c r="AB7864" s="9"/>
      <c r="AC7864" t="s">
        <v>5402</v>
      </c>
      <c r="AD7864">
        <f t="shared" si="480"/>
        <v>1</v>
      </c>
      <c r="AF7864" s="3"/>
      <c r="AH7864" s="9"/>
    </row>
    <row r="7865" spans="1:48" ht="10.95" customHeight="1" outlineLevel="1" x14ac:dyDescent="0.25">
      <c r="A7865" t="s">
        <v>678</v>
      </c>
      <c r="C7865" s="3" t="s">
        <v>12965</v>
      </c>
      <c r="D7865" s="3">
        <v>9888</v>
      </c>
      <c r="E7865" s="9">
        <v>2019</v>
      </c>
      <c r="F7865" s="7" t="s">
        <v>7953</v>
      </c>
      <c r="G7865" s="7" t="s">
        <v>5401</v>
      </c>
      <c r="H7865" s="8" t="s">
        <v>5402</v>
      </c>
      <c r="I7865" s="8" t="s">
        <v>7957</v>
      </c>
      <c r="J7865" s="19">
        <v>1</v>
      </c>
      <c r="K7865" s="19" t="s">
        <v>7736</v>
      </c>
      <c r="L7865" s="11">
        <v>1.6</v>
      </c>
      <c r="M7865" s="11"/>
      <c r="N7865" s="24"/>
      <c r="P7865" s="32"/>
      <c r="T7865" s="19"/>
      <c r="U7865" s="3"/>
      <c r="X7865" t="str">
        <f t="shared" si="478"/>
        <v/>
      </c>
      <c r="Z7865" t="str">
        <f t="shared" si="479"/>
        <v/>
      </c>
      <c r="AB7865" s="9"/>
      <c r="AC7865" t="s">
        <v>5402</v>
      </c>
      <c r="AD7865">
        <f t="shared" si="480"/>
        <v>1</v>
      </c>
      <c r="AF7865" s="3"/>
      <c r="AH7865" s="9"/>
    </row>
    <row r="7866" spans="1:48" ht="10.95" customHeight="1" outlineLevel="1" x14ac:dyDescent="0.25">
      <c r="A7866" t="s">
        <v>678</v>
      </c>
      <c r="C7866" s="3" t="s">
        <v>12965</v>
      </c>
      <c r="D7866" s="3" t="s">
        <v>7958</v>
      </c>
      <c r="E7866" s="9">
        <v>2019</v>
      </c>
      <c r="F7866" s="7" t="s">
        <v>21678</v>
      </c>
      <c r="G7866" s="7" t="s">
        <v>5401</v>
      </c>
      <c r="H7866" s="8" t="s">
        <v>5402</v>
      </c>
      <c r="I7866" s="8" t="s">
        <v>7957</v>
      </c>
      <c r="J7866" s="19">
        <v>3</v>
      </c>
      <c r="K7866" s="19" t="s">
        <v>7738</v>
      </c>
      <c r="L7866" s="11"/>
      <c r="M7866" s="11"/>
      <c r="N7866" s="24"/>
      <c r="P7866" s="32"/>
      <c r="T7866" s="19"/>
      <c r="U7866" s="3"/>
      <c r="X7866" t="str">
        <f t="shared" si="478"/>
        <v/>
      </c>
      <c r="Z7866">
        <f t="shared" si="479"/>
        <v>1</v>
      </c>
      <c r="AB7866" s="9"/>
      <c r="AC7866" t="s">
        <v>5402</v>
      </c>
      <c r="AD7866">
        <f t="shared" si="480"/>
        <v>1</v>
      </c>
      <c r="AF7866" s="3"/>
      <c r="AH7866" s="9"/>
    </row>
    <row r="7867" spans="1:48" ht="10.95" customHeight="1" outlineLevel="1" x14ac:dyDescent="0.25">
      <c r="A7867" t="s">
        <v>678</v>
      </c>
      <c r="C7867" s="3" t="s">
        <v>12965</v>
      </c>
      <c r="D7867" s="3">
        <v>9949</v>
      </c>
      <c r="E7867" s="9">
        <v>2019</v>
      </c>
      <c r="F7867" s="7" t="s">
        <v>7953</v>
      </c>
      <c r="G7867" s="7" t="s">
        <v>5401</v>
      </c>
      <c r="H7867" s="8" t="s">
        <v>5402</v>
      </c>
      <c r="I7867" s="8" t="s">
        <v>7959</v>
      </c>
      <c r="J7867" s="19">
        <v>1</v>
      </c>
      <c r="K7867" s="19" t="s">
        <v>7736</v>
      </c>
      <c r="L7867" s="11">
        <v>0.5</v>
      </c>
      <c r="M7867" s="11"/>
      <c r="N7867" s="24"/>
      <c r="P7867" s="32"/>
      <c r="T7867" s="19"/>
      <c r="U7867" s="3"/>
      <c r="X7867" t="str">
        <f t="shared" si="478"/>
        <v/>
      </c>
      <c r="Z7867" t="str">
        <f t="shared" si="479"/>
        <v/>
      </c>
      <c r="AB7867" s="9"/>
      <c r="AC7867" t="s">
        <v>5402</v>
      </c>
      <c r="AD7867">
        <f t="shared" si="480"/>
        <v>1</v>
      </c>
      <c r="AF7867" s="3"/>
      <c r="AH7867" s="9"/>
    </row>
    <row r="7868" spans="1:48" ht="10.95" customHeight="1" outlineLevel="1" x14ac:dyDescent="0.25">
      <c r="A7868" t="s">
        <v>678</v>
      </c>
      <c r="C7868" s="3" t="s">
        <v>12965</v>
      </c>
      <c r="D7868" s="3" t="s">
        <v>7960</v>
      </c>
      <c r="E7868" s="9">
        <v>2019</v>
      </c>
      <c r="F7868" s="7" t="s">
        <v>21678</v>
      </c>
      <c r="G7868" s="7" t="s">
        <v>5401</v>
      </c>
      <c r="H7868" s="8" t="s">
        <v>5402</v>
      </c>
      <c r="I7868" s="8" t="s">
        <v>7959</v>
      </c>
      <c r="J7868" s="19">
        <v>3</v>
      </c>
      <c r="K7868" s="19" t="s">
        <v>7738</v>
      </c>
      <c r="L7868" s="11"/>
      <c r="M7868" s="11"/>
      <c r="N7868" s="24"/>
      <c r="P7868" s="32"/>
      <c r="T7868" s="19"/>
      <c r="U7868" s="3"/>
      <c r="X7868" t="str">
        <f t="shared" si="478"/>
        <v/>
      </c>
      <c r="Z7868">
        <f t="shared" si="479"/>
        <v>1</v>
      </c>
      <c r="AB7868" s="9"/>
      <c r="AC7868" t="s">
        <v>5402</v>
      </c>
      <c r="AD7868">
        <f t="shared" si="480"/>
        <v>1</v>
      </c>
      <c r="AF7868" s="3"/>
      <c r="AH7868" s="9"/>
    </row>
    <row r="7869" spans="1:48" ht="10.95" customHeight="1" x14ac:dyDescent="0.25">
      <c r="A7869" s="6" t="s">
        <v>14372</v>
      </c>
      <c r="B7869" t="s">
        <v>14374</v>
      </c>
      <c r="C7869" s="3" t="s">
        <v>12965</v>
      </c>
      <c r="E7869" s="9"/>
      <c r="F7869" s="7"/>
      <c r="G7869" s="7"/>
      <c r="H7869" s="8"/>
      <c r="I7869" s="8"/>
      <c r="J7869" s="19"/>
      <c r="K7869" s="19"/>
      <c r="L7869" s="11"/>
      <c r="M7869" s="11">
        <f>SUM(L7870:L7879)</f>
        <v>35.4</v>
      </c>
      <c r="N7869" s="24">
        <v>2702</v>
      </c>
      <c r="O7869">
        <f>COUNTIF(K7870:K7879,"*")</f>
        <v>10</v>
      </c>
      <c r="P7869" s="32">
        <f>O7869/N7869</f>
        <v>3.7009622501850479E-3</v>
      </c>
      <c r="Q7869">
        <f>COUNTIF(K7870:K7879,"Y")+COUNTIF(K7870:K7879,"S")</f>
        <v>10</v>
      </c>
      <c r="T7869" s="19" t="s">
        <v>7736</v>
      </c>
      <c r="U7869" s="3"/>
      <c r="V7869" t="s">
        <v>18429</v>
      </c>
      <c r="X7869" t="str">
        <f t="shared" si="478"/>
        <v/>
      </c>
      <c r="Z7869" t="str">
        <f t="shared" si="479"/>
        <v/>
      </c>
      <c r="AB7869" s="9"/>
      <c r="AE7869">
        <f>COUNTIF(AD7870:AD7879,"1")</f>
        <v>0</v>
      </c>
      <c r="AF7869" s="3"/>
      <c r="AH7869" s="9"/>
      <c r="AI7869">
        <f>COUNTIF($J7870:$J7879,"1")-COUNTIFS($J7870:$J7879,"1",$K7870:$K7879,"V")</f>
        <v>2</v>
      </c>
      <c r="AJ7869">
        <f>COUNTIFS($J7870:$J7879,"1",$K7870:$K7879,"Y")+COUNTIFS($J7870:$J7879,"1",$K7870:$K7879,"s")</f>
        <v>2</v>
      </c>
      <c r="AK7869">
        <f>COUNTIF($J7870:$J7879,"2")-COUNTIFS($J7870:$J7879,"2",$K7870:$K7879,"V")</f>
        <v>0</v>
      </c>
      <c r="AL7869">
        <f>COUNTIFS($J7870:$J7879,"2",$K7870:$K7879,"Y")+COUNTIFS($J7870:$J7879,"2",$K7870:$K7879,"s")</f>
        <v>0</v>
      </c>
      <c r="AM7869">
        <f>COUNTIF($J7870:$J7879,"3")-COUNTIFS($J7870:$J7879,"3",$K7870:$K7879,"V")</f>
        <v>0</v>
      </c>
      <c r="AN7869">
        <f>COUNTIFS($J7870:$J7879,"3",$K7870:$K7879,"Y")+COUNTIFS($J7870:$J7879,"3",$K7870:$K7879,"s")</f>
        <v>0</v>
      </c>
      <c r="AO7869">
        <f>COUNTIF($J7870:$J7879,"4")-COUNTIFS($J7870:$J7879,"4",$K7870:$K7879,"V")</f>
        <v>1</v>
      </c>
      <c r="AP7869">
        <f>COUNTIFS($J7870:$J7879,"4",$K7870:$K7879,"Y")+COUNTIFS($J7870:$J7879,"4",$K7870:$K7879,"s")</f>
        <v>1</v>
      </c>
      <c r="AQ7869">
        <f>COUNTIF($J7870:$J7879,"5")-COUNTIFS($J7870:$J7879,"5",$K7870:$K7879,"V")</f>
        <v>0</v>
      </c>
      <c r="AR7869">
        <f>COUNTIFS($J7870:$J7879,"5",$K7870:$K7879,"Y")+COUNTIFS($J7870:$J7879,"5",$K7870:$K7879,"s")</f>
        <v>0</v>
      </c>
      <c r="AS7869">
        <f>COUNTIF($J7870:$J7879,"6")-COUNTIFS($J7870:$J7879,"6",$K7870:$K7879,"V")</f>
        <v>0</v>
      </c>
      <c r="AT7869">
        <f>COUNTIFS($J7870:$J7879,"6",$K7870:$K7879,"Y")+COUNTIFS($J7870:$J7879,"6",$K7870:$K7879,"s")</f>
        <v>0</v>
      </c>
      <c r="AU7869">
        <f>COUNTIF($J7870:$J7879,"7")-COUNTIFS($J7870:$J7879,"7",$K7870:$K7879,"V")</f>
        <v>7</v>
      </c>
      <c r="AV7869">
        <f>COUNTIFS($J7870:$J7879,"7",$K7870:$K7879,"Y")+COUNTIFS($J7870:$J7879,"7",$K7870:$K7879,"s")</f>
        <v>7</v>
      </c>
    </row>
    <row r="7870" spans="1:48" ht="10.95" customHeight="1" outlineLevel="1" x14ac:dyDescent="0.25">
      <c r="A7870" t="s">
        <v>14373</v>
      </c>
      <c r="C7870" s="3" t="s">
        <v>12965</v>
      </c>
      <c r="D7870" s="3" t="s">
        <v>14376</v>
      </c>
      <c r="E7870" s="9">
        <v>2013</v>
      </c>
      <c r="F7870" s="7" t="s">
        <v>14377</v>
      </c>
      <c r="G7870" s="7" t="s">
        <v>5401</v>
      </c>
      <c r="H7870" s="8" t="s">
        <v>2355</v>
      </c>
      <c r="I7870" s="8" t="s">
        <v>14375</v>
      </c>
      <c r="J7870" s="19">
        <v>1</v>
      </c>
      <c r="K7870" s="19" t="s">
        <v>7736</v>
      </c>
      <c r="L7870" s="11">
        <v>6.3</v>
      </c>
      <c r="M7870" s="11"/>
      <c r="N7870" s="24"/>
      <c r="P7870" s="32"/>
      <c r="T7870" s="19"/>
      <c r="U7870" s="3"/>
      <c r="X7870" t="str">
        <f t="shared" si="478"/>
        <v/>
      </c>
      <c r="Z7870">
        <f t="shared" si="479"/>
        <v>1</v>
      </c>
      <c r="AB7870" s="9"/>
      <c r="AC7870" t="s">
        <v>2355</v>
      </c>
      <c r="AD7870">
        <f t="shared" ref="AD7870:AD7879" si="481">COUNTIF(H7870,"*Fuji*")</f>
        <v>0</v>
      </c>
      <c r="AF7870" s="3">
        <v>1</v>
      </c>
      <c r="AH7870" s="9"/>
    </row>
    <row r="7871" spans="1:48" ht="10.95" customHeight="1" outlineLevel="1" x14ac:dyDescent="0.25">
      <c r="A7871" t="s">
        <v>14373</v>
      </c>
      <c r="C7871" s="3" t="s">
        <v>12965</v>
      </c>
      <c r="D7871" s="3" t="s">
        <v>14378</v>
      </c>
      <c r="E7871" s="9">
        <v>2013</v>
      </c>
      <c r="F7871" s="7" t="s">
        <v>14377</v>
      </c>
      <c r="G7871" s="7" t="s">
        <v>5401</v>
      </c>
      <c r="H7871" s="8" t="s">
        <v>2355</v>
      </c>
      <c r="I7871" s="8" t="s">
        <v>14375</v>
      </c>
      <c r="J7871" s="19">
        <v>1</v>
      </c>
      <c r="K7871" s="19" t="s">
        <v>7736</v>
      </c>
      <c r="L7871" s="11">
        <v>6.3</v>
      </c>
      <c r="M7871" s="11"/>
      <c r="N7871" s="24"/>
      <c r="P7871" s="32"/>
      <c r="T7871" s="19"/>
      <c r="U7871" s="3"/>
      <c r="X7871" t="str">
        <f t="shared" si="478"/>
        <v/>
      </c>
      <c r="Z7871">
        <f t="shared" si="479"/>
        <v>1</v>
      </c>
      <c r="AB7871" s="9"/>
      <c r="AC7871" t="s">
        <v>2355</v>
      </c>
      <c r="AD7871">
        <f t="shared" si="481"/>
        <v>0</v>
      </c>
      <c r="AF7871" s="3">
        <v>1</v>
      </c>
      <c r="AH7871" s="9"/>
    </row>
    <row r="7872" spans="1:48" ht="10.95" customHeight="1" outlineLevel="1" x14ac:dyDescent="0.25">
      <c r="A7872" t="s">
        <v>14373</v>
      </c>
      <c r="C7872" s="3" t="s">
        <v>12965</v>
      </c>
      <c r="D7872" s="3">
        <v>2352</v>
      </c>
      <c r="E7872" s="9">
        <v>2013</v>
      </c>
      <c r="F7872" s="7" t="s">
        <v>2311</v>
      </c>
      <c r="G7872" s="7" t="s">
        <v>5401</v>
      </c>
      <c r="H7872" s="8" t="s">
        <v>9373</v>
      </c>
      <c r="I7872" s="8" t="s">
        <v>10920</v>
      </c>
      <c r="J7872" s="19">
        <v>7</v>
      </c>
      <c r="K7872" s="19" t="s">
        <v>20093</v>
      </c>
      <c r="L7872" s="11"/>
      <c r="M7872" s="11"/>
      <c r="N7872" s="24"/>
      <c r="P7872" s="32"/>
      <c r="T7872" s="19"/>
      <c r="U7872" s="3"/>
      <c r="X7872" t="str">
        <f t="shared" si="478"/>
        <v/>
      </c>
      <c r="Z7872" t="str">
        <f t="shared" si="479"/>
        <v/>
      </c>
      <c r="AB7872" s="9"/>
      <c r="AC7872" t="s">
        <v>9373</v>
      </c>
      <c r="AD7872">
        <f t="shared" si="481"/>
        <v>0</v>
      </c>
      <c r="AF7872" s="3"/>
      <c r="AH7872" s="9"/>
    </row>
    <row r="7873" spans="1:48" ht="10.95" customHeight="1" outlineLevel="1" x14ac:dyDescent="0.25">
      <c r="A7873" t="s">
        <v>14373</v>
      </c>
      <c r="C7873" s="3" t="s">
        <v>12965</v>
      </c>
      <c r="D7873" s="3">
        <v>2353</v>
      </c>
      <c r="E7873" s="9">
        <v>2013</v>
      </c>
      <c r="F7873" s="7" t="s">
        <v>2311</v>
      </c>
      <c r="G7873" s="7" t="s">
        <v>5401</v>
      </c>
      <c r="H7873" s="8" t="s">
        <v>14381</v>
      </c>
      <c r="I7873" s="8" t="s">
        <v>10920</v>
      </c>
      <c r="J7873" s="19">
        <v>7</v>
      </c>
      <c r="K7873" s="19" t="s">
        <v>20093</v>
      </c>
      <c r="L7873" s="11"/>
      <c r="M7873" s="11"/>
      <c r="N7873" s="24"/>
      <c r="P7873" s="32"/>
      <c r="T7873" s="19"/>
      <c r="U7873" s="3"/>
      <c r="X7873" t="str">
        <f t="shared" si="478"/>
        <v/>
      </c>
      <c r="Z7873" t="str">
        <f t="shared" si="479"/>
        <v/>
      </c>
      <c r="AB7873" s="9"/>
      <c r="AC7873" t="s">
        <v>14381</v>
      </c>
      <c r="AD7873">
        <f t="shared" si="481"/>
        <v>0</v>
      </c>
      <c r="AF7873" s="3"/>
      <c r="AH7873" s="9"/>
    </row>
    <row r="7874" spans="1:48" ht="10.95" customHeight="1" outlineLevel="1" x14ac:dyDescent="0.25">
      <c r="A7874" t="s">
        <v>14373</v>
      </c>
      <c r="C7874" s="3" t="s">
        <v>12965</v>
      </c>
      <c r="D7874" s="3">
        <v>2354</v>
      </c>
      <c r="E7874" s="9">
        <v>2013</v>
      </c>
      <c r="F7874" s="7" t="s">
        <v>2311</v>
      </c>
      <c r="G7874" s="7" t="s">
        <v>5401</v>
      </c>
      <c r="H7874" s="8" t="s">
        <v>9445</v>
      </c>
      <c r="I7874" s="8" t="s">
        <v>10920</v>
      </c>
      <c r="J7874" s="19">
        <v>7</v>
      </c>
      <c r="K7874" s="19" t="s">
        <v>20093</v>
      </c>
      <c r="L7874" s="11"/>
      <c r="M7874" s="11"/>
      <c r="N7874" s="24"/>
      <c r="P7874" s="32"/>
      <c r="T7874" s="19"/>
      <c r="U7874" s="3"/>
      <c r="X7874" t="str">
        <f t="shared" ref="X7874:X7937" si="482">IF(COUNTIF(F7874,"*fdc*"),1,"")</f>
        <v/>
      </c>
      <c r="Z7874" t="str">
        <f t="shared" ref="Z7874:Z7937" si="483">IF(COUNTIF(F7874,"*s/s*"),1,"")</f>
        <v/>
      </c>
      <c r="AB7874" s="9"/>
      <c r="AC7874" t="s">
        <v>9445</v>
      </c>
      <c r="AD7874">
        <f t="shared" si="481"/>
        <v>0</v>
      </c>
      <c r="AF7874" s="3"/>
      <c r="AH7874" s="9"/>
    </row>
    <row r="7875" spans="1:48" ht="10.95" customHeight="1" outlineLevel="1" x14ac:dyDescent="0.25">
      <c r="A7875" t="s">
        <v>14373</v>
      </c>
      <c r="C7875" s="3" t="s">
        <v>12965</v>
      </c>
      <c r="D7875" s="3">
        <v>2355</v>
      </c>
      <c r="E7875" s="9">
        <v>2013</v>
      </c>
      <c r="F7875" s="7" t="s">
        <v>2311</v>
      </c>
      <c r="G7875" s="7" t="s">
        <v>5401</v>
      </c>
      <c r="H7875" s="8" t="s">
        <v>14382</v>
      </c>
      <c r="I7875" s="8" t="s">
        <v>10920</v>
      </c>
      <c r="J7875" s="19">
        <v>7</v>
      </c>
      <c r="K7875" s="19" t="s">
        <v>20093</v>
      </c>
      <c r="L7875" s="11"/>
      <c r="M7875" s="11"/>
      <c r="N7875" s="24"/>
      <c r="P7875" s="32"/>
      <c r="T7875" s="19"/>
      <c r="U7875" s="3"/>
      <c r="X7875" t="str">
        <f t="shared" si="482"/>
        <v/>
      </c>
      <c r="Z7875" t="str">
        <f t="shared" si="483"/>
        <v/>
      </c>
      <c r="AB7875" s="9"/>
      <c r="AC7875" t="s">
        <v>14382</v>
      </c>
      <c r="AD7875">
        <f t="shared" si="481"/>
        <v>0</v>
      </c>
      <c r="AF7875" s="3"/>
      <c r="AH7875" s="9"/>
    </row>
    <row r="7876" spans="1:48" ht="10.95" customHeight="1" outlineLevel="1" x14ac:dyDescent="0.25">
      <c r="A7876" t="s">
        <v>14373</v>
      </c>
      <c r="C7876" s="3" t="s">
        <v>12965</v>
      </c>
      <c r="D7876" s="3">
        <v>2356</v>
      </c>
      <c r="E7876" s="9">
        <v>2013</v>
      </c>
      <c r="F7876" s="7" t="s">
        <v>2311</v>
      </c>
      <c r="G7876" s="7" t="s">
        <v>5401</v>
      </c>
      <c r="H7876" s="8" t="s">
        <v>14383</v>
      </c>
      <c r="I7876" s="8" t="s">
        <v>10920</v>
      </c>
      <c r="J7876" s="19">
        <v>7</v>
      </c>
      <c r="K7876" s="19" t="s">
        <v>20093</v>
      </c>
      <c r="L7876" s="11"/>
      <c r="M7876" s="11"/>
      <c r="N7876" s="24"/>
      <c r="P7876" s="32"/>
      <c r="T7876" s="19"/>
      <c r="U7876" s="3"/>
      <c r="X7876" t="str">
        <f t="shared" si="482"/>
        <v/>
      </c>
      <c r="Z7876" t="str">
        <f t="shared" si="483"/>
        <v/>
      </c>
      <c r="AB7876" s="9"/>
      <c r="AC7876" t="s">
        <v>14383</v>
      </c>
      <c r="AD7876">
        <f t="shared" si="481"/>
        <v>0</v>
      </c>
      <c r="AF7876" s="3"/>
      <c r="AH7876" s="9"/>
    </row>
    <row r="7877" spans="1:48" ht="10.95" customHeight="1" outlineLevel="1" x14ac:dyDescent="0.25">
      <c r="A7877" t="s">
        <v>14373</v>
      </c>
      <c r="C7877" s="3" t="s">
        <v>12965</v>
      </c>
      <c r="D7877" s="3">
        <v>2357</v>
      </c>
      <c r="E7877" s="9">
        <v>2013</v>
      </c>
      <c r="F7877" s="7" t="s">
        <v>2311</v>
      </c>
      <c r="G7877" s="7" t="s">
        <v>5401</v>
      </c>
      <c r="H7877" s="8" t="s">
        <v>9633</v>
      </c>
      <c r="I7877" s="8" t="s">
        <v>10920</v>
      </c>
      <c r="J7877" s="19">
        <v>7</v>
      </c>
      <c r="K7877" s="19" t="s">
        <v>20093</v>
      </c>
      <c r="L7877" s="11"/>
      <c r="M7877" s="11"/>
      <c r="N7877" s="24"/>
      <c r="P7877" s="32"/>
      <c r="T7877" s="19"/>
      <c r="U7877" s="3"/>
      <c r="X7877" t="str">
        <f t="shared" si="482"/>
        <v/>
      </c>
      <c r="Z7877" t="str">
        <f t="shared" si="483"/>
        <v/>
      </c>
      <c r="AB7877" s="9"/>
      <c r="AC7877" t="s">
        <v>9633</v>
      </c>
      <c r="AD7877">
        <f t="shared" si="481"/>
        <v>0</v>
      </c>
      <c r="AF7877" s="3"/>
      <c r="AH7877" s="9"/>
    </row>
    <row r="7878" spans="1:48" ht="10.95" customHeight="1" outlineLevel="1" x14ac:dyDescent="0.25">
      <c r="A7878" t="s">
        <v>14373</v>
      </c>
      <c r="C7878" s="3" t="s">
        <v>12965</v>
      </c>
      <c r="D7878" s="3" t="s">
        <v>14379</v>
      </c>
      <c r="E7878" s="9">
        <v>2013</v>
      </c>
      <c r="F7878" s="7" t="s">
        <v>14380</v>
      </c>
      <c r="G7878" s="7" t="s">
        <v>5401</v>
      </c>
      <c r="H7878" s="8" t="s">
        <v>7582</v>
      </c>
      <c r="I7878" s="8" t="s">
        <v>10920</v>
      </c>
      <c r="J7878" s="19">
        <v>7</v>
      </c>
      <c r="K7878" s="19" t="s">
        <v>7736</v>
      </c>
      <c r="L7878" s="11">
        <v>10.8</v>
      </c>
      <c r="M7878" s="11"/>
      <c r="N7878" s="24"/>
      <c r="P7878" s="32"/>
      <c r="T7878" s="19"/>
      <c r="U7878" s="3"/>
      <c r="X7878" t="str">
        <f t="shared" si="482"/>
        <v/>
      </c>
      <c r="Z7878">
        <f t="shared" si="483"/>
        <v>1</v>
      </c>
      <c r="AB7878" s="9"/>
      <c r="AC7878" t="s">
        <v>7582</v>
      </c>
      <c r="AD7878">
        <f t="shared" si="481"/>
        <v>0</v>
      </c>
      <c r="AF7878" s="3"/>
      <c r="AH7878" s="9"/>
    </row>
    <row r="7879" spans="1:48" ht="10.95" customHeight="1" outlineLevel="1" x14ac:dyDescent="0.25">
      <c r="A7879" t="s">
        <v>14373</v>
      </c>
      <c r="C7879" s="3" t="s">
        <v>12965</v>
      </c>
      <c r="D7879" s="3">
        <v>2634</v>
      </c>
      <c r="E7879" s="9">
        <v>2019</v>
      </c>
      <c r="F7879" s="7" t="s">
        <v>584</v>
      </c>
      <c r="G7879" s="7" t="s">
        <v>5401</v>
      </c>
      <c r="H7879" s="8" t="s">
        <v>12904</v>
      </c>
      <c r="I7879" s="8" t="s">
        <v>14384</v>
      </c>
      <c r="J7879" s="19">
        <v>4</v>
      </c>
      <c r="K7879" s="19" t="s">
        <v>7736</v>
      </c>
      <c r="L7879" s="11">
        <v>12</v>
      </c>
      <c r="M7879" s="11"/>
      <c r="N7879" s="24"/>
      <c r="P7879" s="32"/>
      <c r="T7879" s="19"/>
      <c r="U7879" s="3"/>
      <c r="X7879" t="str">
        <f t="shared" si="482"/>
        <v/>
      </c>
      <c r="Z7879" t="str">
        <f t="shared" si="483"/>
        <v/>
      </c>
      <c r="AB7879" s="9"/>
      <c r="AC7879" t="s">
        <v>12904</v>
      </c>
      <c r="AD7879">
        <f t="shared" si="481"/>
        <v>0</v>
      </c>
      <c r="AF7879" s="3"/>
      <c r="AH7879" s="9"/>
    </row>
    <row r="7880" spans="1:48" ht="10.95" customHeight="1" x14ac:dyDescent="0.25">
      <c r="A7880" s="6" t="s">
        <v>18788</v>
      </c>
      <c r="B7880" t="s">
        <v>13285</v>
      </c>
      <c r="C7880" s="3" t="s">
        <v>12965</v>
      </c>
      <c r="E7880" s="9"/>
      <c r="F7880" s="7"/>
      <c r="G7880" s="7"/>
      <c r="H7880" s="8"/>
      <c r="I7880" s="8"/>
      <c r="J7880" s="19"/>
      <c r="K7880" s="19"/>
      <c r="L7880" s="11"/>
      <c r="M7880" s="11">
        <f>SUM(L7881:L7881)</f>
        <v>1.5</v>
      </c>
      <c r="N7880" s="24">
        <v>202</v>
      </c>
      <c r="O7880">
        <f>COUNTIF(K7881:K7881,"*")</f>
        <v>1</v>
      </c>
      <c r="P7880" s="32">
        <f>O7880/N7880</f>
        <v>4.9504950495049506E-3</v>
      </c>
      <c r="Q7880">
        <f>COUNTIF(K7881,"Y")+COUNTIF(K7881,"S")</f>
        <v>1</v>
      </c>
      <c r="T7880" s="20" t="s">
        <v>7738</v>
      </c>
      <c r="U7880" s="3"/>
      <c r="V7880" t="s">
        <v>18431</v>
      </c>
      <c r="X7880" t="str">
        <f t="shared" si="482"/>
        <v/>
      </c>
      <c r="Z7880" t="str">
        <f t="shared" si="483"/>
        <v/>
      </c>
      <c r="AB7880" s="9"/>
      <c r="AE7880">
        <f>COUNTIF(AD7881:AD7881,"1")</f>
        <v>0</v>
      </c>
      <c r="AF7880" s="3"/>
      <c r="AH7880" s="9"/>
      <c r="AI7880">
        <f>COUNTIF($J7881:$J7881,"1")-COUNTIFS($J7881:$J7881,"1",$K7881:$K7881,"V")</f>
        <v>0</v>
      </c>
      <c r="AJ7880">
        <f>COUNTIFS($J7881:$J7881,"1",$K7881:$K7881,"Y")+COUNTIFS($J7881:$J7881,"1",$K7881:$K7881,"s")</f>
        <v>0</v>
      </c>
      <c r="AK7880">
        <f>COUNTIF($J7881:$J7881,"2")-COUNTIFS($J7881:$J7881,"2",$K7881:$K7881,"V")</f>
        <v>0</v>
      </c>
      <c r="AL7880">
        <f>COUNTIFS($J7881:$J7881,"2",$K7881:$K7881,"Y")+COUNTIFS($J7881:$J7881,"2",$K7881:$K7881,"s")</f>
        <v>0</v>
      </c>
      <c r="AM7880">
        <f>COUNTIF($J7881:$J7881,"3")-COUNTIFS($J7881:$J7881,"3",$K7881:$K7881,"V")</f>
        <v>1</v>
      </c>
      <c r="AN7880">
        <f>COUNTIFS($J7881:$J7881,"3",$K7881:$K7881,"Y")+COUNTIFS($J7881:$J7881,"3",$K7881:$K7881,"s")</f>
        <v>1</v>
      </c>
      <c r="AO7880">
        <f>COUNTIF($J7881:$J7881,"4")-COUNTIFS($J7881:$J7881,"4",$K7881:$K7881,"V")</f>
        <v>0</v>
      </c>
      <c r="AP7880">
        <f>COUNTIFS($J7881:$J7881,"4",$K7881:$K7881,"Y")+COUNTIFS($J7881:$J7881,"4",$K7881:$K7881,"s")</f>
        <v>0</v>
      </c>
      <c r="AQ7880">
        <f>COUNTIF($J7881:$J7881,"5")-COUNTIFS($J7881:$J7881,"5",$K7881:$K7881,"V")</f>
        <v>0</v>
      </c>
      <c r="AR7880">
        <f>COUNTIFS($J7881:$J7881,"5",$K7881:$K7881,"Y")+COUNTIFS($J7881:$J7881,"5",$K7881:$K7881,"s")</f>
        <v>0</v>
      </c>
      <c r="AS7880">
        <f>COUNTIF($J7881:$J7881,"6")-COUNTIFS($J7881:$J7881,"6",$K7881:$K7881,"V")</f>
        <v>0</v>
      </c>
      <c r="AT7880">
        <f>COUNTIFS($J7881:$J7881,"6",$K7881:$K7881,"Y")+COUNTIFS($J7881:$J7881,"6",$K7881:$K7881,"s")</f>
        <v>0</v>
      </c>
      <c r="AU7880">
        <f>COUNTIF($J7881:$J7881,"7")-COUNTIFS($J7881:$J7881,"7",$K7881:$K7881,"V")</f>
        <v>0</v>
      </c>
      <c r="AV7880">
        <f>COUNTIFS($J7881:$J7881,"7",$K7881:$K7881,"Y")+COUNTIFS($J7881:$J7881,"7",$K7881:$K7881,"s")</f>
        <v>0</v>
      </c>
    </row>
    <row r="7881" spans="1:48" ht="10.95" customHeight="1" outlineLevel="1" x14ac:dyDescent="0.25">
      <c r="A7881" t="s">
        <v>13284</v>
      </c>
      <c r="C7881" s="3" t="s">
        <v>12965</v>
      </c>
      <c r="D7881" s="3">
        <v>159</v>
      </c>
      <c r="E7881" s="9">
        <v>1967</v>
      </c>
      <c r="F7881" s="7" t="s">
        <v>6569</v>
      </c>
      <c r="G7881" s="7" t="s">
        <v>5401</v>
      </c>
      <c r="H7881" s="8" t="s">
        <v>11170</v>
      </c>
      <c r="I7881" s="8" t="s">
        <v>10027</v>
      </c>
      <c r="J7881" s="19">
        <v>3</v>
      </c>
      <c r="K7881" s="19" t="s">
        <v>7736</v>
      </c>
      <c r="L7881" s="11">
        <v>1.5</v>
      </c>
      <c r="M7881" s="11"/>
      <c r="N7881" s="24"/>
      <c r="P7881" s="32"/>
      <c r="T7881" s="19"/>
      <c r="U7881" s="3"/>
      <c r="X7881" t="str">
        <f t="shared" si="482"/>
        <v/>
      </c>
      <c r="Z7881" t="str">
        <f t="shared" si="483"/>
        <v/>
      </c>
      <c r="AB7881" s="9"/>
      <c r="AC7881" t="s">
        <v>11170</v>
      </c>
      <c r="AD7881">
        <f>COUNTIF(H7881,"*Fuji*")</f>
        <v>0</v>
      </c>
      <c r="AF7881" s="3"/>
      <c r="AG7881" t="s">
        <v>4924</v>
      </c>
      <c r="AH7881" s="9"/>
    </row>
    <row r="7882" spans="1:48" ht="10.95" customHeight="1" x14ac:dyDescent="0.25">
      <c r="A7882" s="6" t="s">
        <v>14385</v>
      </c>
      <c r="B7882" t="s">
        <v>14387</v>
      </c>
      <c r="C7882" s="3" t="s">
        <v>12965</v>
      </c>
      <c r="E7882" s="9"/>
      <c r="F7882" s="7"/>
      <c r="G7882" s="7"/>
      <c r="H7882" s="8"/>
      <c r="I7882" s="8"/>
      <c r="J7882" s="19"/>
      <c r="K7882" s="19"/>
      <c r="L7882" s="11"/>
      <c r="M7882" s="11">
        <f>SUM(L7883:L7898)</f>
        <v>44.2</v>
      </c>
      <c r="N7882" s="24">
        <v>1233</v>
      </c>
      <c r="O7882">
        <f>COUNTIF(K7883:K7898,"*")</f>
        <v>16</v>
      </c>
      <c r="P7882" s="32">
        <f>O7882/N7882</f>
        <v>1.2976480129764802E-2</v>
      </c>
      <c r="Q7882">
        <f>COUNTIF(K7883:K7898,"Y")+COUNTIF(K7883:K7898,"S")</f>
        <v>16</v>
      </c>
      <c r="T7882" s="19" t="s">
        <v>7736</v>
      </c>
      <c r="U7882" s="3"/>
      <c r="V7882" t="s">
        <v>18430</v>
      </c>
      <c r="X7882" t="str">
        <f t="shared" si="482"/>
        <v/>
      </c>
      <c r="Z7882" t="str">
        <f t="shared" si="483"/>
        <v/>
      </c>
      <c r="AB7882" s="9"/>
      <c r="AE7882">
        <f>COUNTIF(AD7883:AD7898,"1")</f>
        <v>0</v>
      </c>
      <c r="AF7882" s="3"/>
      <c r="AH7882" s="9"/>
      <c r="AI7882">
        <f>COUNTIF($J7883:$J7898,"1")-COUNTIFS($J7883:$J7898,"1",$K7883:$K7898,"V")</f>
        <v>0</v>
      </c>
      <c r="AJ7882">
        <f>COUNTIFS($J7883:$J7898,"1",$K7883:$K7898,"Y")+COUNTIFS($J7883:$J7898,"1",$K7883:$K7898,"s")</f>
        <v>0</v>
      </c>
      <c r="AK7882">
        <f>COUNTIF($J7883:$J7898,"2")-COUNTIFS($J7883:$J7898,"2",$K7883:$K7898,"V")</f>
        <v>0</v>
      </c>
      <c r="AL7882">
        <f>COUNTIFS($J7883:$J7898,"2",$K7883:$K7898,"Y")+COUNTIFS($J7883:$J7898,"2",$K7883:$K7898,"s")</f>
        <v>0</v>
      </c>
      <c r="AM7882">
        <f>COUNTIF($J7883:$J7898,"3")-COUNTIFS($J7883:$J7898,"3",$K7883:$K7898,"V")</f>
        <v>0</v>
      </c>
      <c r="AN7882">
        <f>COUNTIFS($J7883:$J7898,"3",$K7883:$K7898,"Y")+COUNTIFS($J7883:$J7898,"3",$K7883:$K7898,"s")</f>
        <v>0</v>
      </c>
      <c r="AO7882">
        <f>COUNTIF($J7883:$J7898,"4")-COUNTIFS($J7883:$J7898,"4",$K7883:$K7898,"V")</f>
        <v>0</v>
      </c>
      <c r="AP7882">
        <f>COUNTIFS($J7883:$J7898,"4",$K7883:$K7898,"Y")+COUNTIFS($J7883:$J7898,"4",$K7883:$K7898,"s")</f>
        <v>0</v>
      </c>
      <c r="AQ7882">
        <f>COUNTIF($J7883:$J7898,"5")-COUNTIFS($J7883:$J7898,"5",$K7883:$K7898,"V")</f>
        <v>1</v>
      </c>
      <c r="AR7882">
        <f>COUNTIFS($J7883:$J7898,"5",$K7883:$K7898,"Y")+COUNTIFS($J7883:$J7898,"5",$K7883:$K7898,"s")</f>
        <v>1</v>
      </c>
      <c r="AS7882">
        <f>COUNTIF($J7883:$J7898,"6")-COUNTIFS($J7883:$J7898,"6",$K7883:$K7898,"V")</f>
        <v>0</v>
      </c>
      <c r="AT7882">
        <f>COUNTIFS($J7883:$J7898,"6",$K7883:$K7898,"Y")+COUNTIFS($J7883:$J7898,"6",$K7883:$K7898,"s")</f>
        <v>0</v>
      </c>
      <c r="AU7882">
        <f>COUNTIF($J7883:$J7898,"7")-COUNTIFS($J7883:$J7898,"7",$K7883:$K7898,"V")</f>
        <v>15</v>
      </c>
      <c r="AV7882">
        <f>COUNTIFS($J7883:$J7898,"7",$K7883:$K7898,"Y")+COUNTIFS($J7883:$J7898,"7",$K7883:$K7898,"s")</f>
        <v>15</v>
      </c>
    </row>
    <row r="7883" spans="1:48" ht="10.95" customHeight="1" outlineLevel="1" x14ac:dyDescent="0.25">
      <c r="A7883" t="s">
        <v>14386</v>
      </c>
      <c r="C7883" s="3" t="s">
        <v>12965</v>
      </c>
      <c r="D7883" s="3">
        <v>192</v>
      </c>
      <c r="E7883" s="9">
        <v>1997</v>
      </c>
      <c r="F7883" s="7" t="s">
        <v>14389</v>
      </c>
      <c r="G7883" s="7" t="s">
        <v>5401</v>
      </c>
      <c r="H7883" s="8" t="s">
        <v>9233</v>
      </c>
      <c r="I7883" s="8" t="s">
        <v>7560</v>
      </c>
      <c r="J7883" s="19">
        <v>7</v>
      </c>
      <c r="K7883" s="19" t="s">
        <v>7736</v>
      </c>
      <c r="L7883" s="11">
        <v>0.8</v>
      </c>
      <c r="M7883" s="11"/>
      <c r="N7883" s="24"/>
      <c r="P7883" s="32"/>
      <c r="T7883" s="19"/>
      <c r="U7883" s="3"/>
      <c r="X7883" t="str">
        <f t="shared" si="482"/>
        <v/>
      </c>
      <c r="Z7883" t="str">
        <f t="shared" si="483"/>
        <v/>
      </c>
      <c r="AB7883" s="9"/>
      <c r="AC7883" t="s">
        <v>9233</v>
      </c>
      <c r="AD7883">
        <f t="shared" ref="AD7883:AD7898" si="484">COUNTIF(H7883,"*Fuji*")</f>
        <v>0</v>
      </c>
      <c r="AF7883" s="3"/>
      <c r="AH7883" s="9"/>
    </row>
    <row r="7884" spans="1:48" ht="10.95" customHeight="1" outlineLevel="1" x14ac:dyDescent="0.25">
      <c r="A7884" t="s">
        <v>14386</v>
      </c>
      <c r="C7884" s="3" t="s">
        <v>12965</v>
      </c>
      <c r="D7884" s="3">
        <v>193</v>
      </c>
      <c r="E7884" s="9">
        <v>1997</v>
      </c>
      <c r="F7884" s="7" t="s">
        <v>14389</v>
      </c>
      <c r="G7884" s="7" t="s">
        <v>5401</v>
      </c>
      <c r="H7884" s="8" t="s">
        <v>9233</v>
      </c>
      <c r="I7884" s="8" t="s">
        <v>7560</v>
      </c>
      <c r="J7884" s="19">
        <v>7</v>
      </c>
      <c r="K7884" s="19" t="s">
        <v>7736</v>
      </c>
      <c r="L7884" s="11">
        <v>0.8</v>
      </c>
      <c r="M7884" s="11"/>
      <c r="N7884" s="24"/>
      <c r="P7884" s="32"/>
      <c r="T7884" s="19"/>
      <c r="U7884" s="3"/>
      <c r="X7884" t="str">
        <f t="shared" si="482"/>
        <v/>
      </c>
      <c r="Z7884" t="str">
        <f t="shared" si="483"/>
        <v/>
      </c>
      <c r="AB7884" s="9"/>
      <c r="AC7884" t="s">
        <v>9233</v>
      </c>
      <c r="AD7884">
        <f t="shared" si="484"/>
        <v>0</v>
      </c>
      <c r="AF7884" s="3"/>
      <c r="AH7884" s="9"/>
    </row>
    <row r="7885" spans="1:48" ht="10.95" customHeight="1" outlineLevel="1" x14ac:dyDescent="0.25">
      <c r="A7885" t="s">
        <v>14386</v>
      </c>
      <c r="C7885" s="3" t="s">
        <v>12965</v>
      </c>
      <c r="D7885" s="3">
        <v>194</v>
      </c>
      <c r="E7885" s="9">
        <v>1997</v>
      </c>
      <c r="F7885" s="7" t="s">
        <v>20</v>
      </c>
      <c r="G7885" s="7" t="s">
        <v>5401</v>
      </c>
      <c r="H7885" s="8" t="s">
        <v>9233</v>
      </c>
      <c r="I7885" s="8" t="s">
        <v>7560</v>
      </c>
      <c r="J7885" s="19">
        <v>7</v>
      </c>
      <c r="K7885" s="19" t="s">
        <v>7736</v>
      </c>
      <c r="L7885" s="11">
        <v>0.8</v>
      </c>
      <c r="M7885" s="11"/>
      <c r="N7885" s="24"/>
      <c r="P7885" s="32"/>
      <c r="T7885" s="19"/>
      <c r="U7885" s="3"/>
      <c r="X7885" t="str">
        <f t="shared" si="482"/>
        <v/>
      </c>
      <c r="Z7885" t="str">
        <f t="shared" si="483"/>
        <v/>
      </c>
      <c r="AB7885" s="9"/>
      <c r="AC7885" t="s">
        <v>9233</v>
      </c>
      <c r="AD7885">
        <f t="shared" si="484"/>
        <v>0</v>
      </c>
      <c r="AF7885" s="3"/>
      <c r="AH7885" s="9"/>
    </row>
    <row r="7886" spans="1:48" ht="10.95" customHeight="1" outlineLevel="1" x14ac:dyDescent="0.25">
      <c r="A7886" t="s">
        <v>14386</v>
      </c>
      <c r="C7886" s="3" t="s">
        <v>12965</v>
      </c>
      <c r="D7886" s="3">
        <v>195</v>
      </c>
      <c r="E7886" s="9">
        <v>1997</v>
      </c>
      <c r="F7886" s="7" t="s">
        <v>20</v>
      </c>
      <c r="G7886" s="7" t="s">
        <v>5401</v>
      </c>
      <c r="H7886" s="8" t="s">
        <v>9233</v>
      </c>
      <c r="I7886" s="8" t="s">
        <v>7560</v>
      </c>
      <c r="J7886" s="19">
        <v>7</v>
      </c>
      <c r="K7886" s="19" t="s">
        <v>7736</v>
      </c>
      <c r="L7886" s="11">
        <v>0.8</v>
      </c>
      <c r="M7886" s="11"/>
      <c r="N7886" s="24"/>
      <c r="P7886" s="32"/>
      <c r="T7886" s="19"/>
      <c r="U7886" s="3"/>
      <c r="X7886" t="str">
        <f t="shared" si="482"/>
        <v/>
      </c>
      <c r="Z7886" t="str">
        <f t="shared" si="483"/>
        <v/>
      </c>
      <c r="AB7886" s="9"/>
      <c r="AC7886" t="s">
        <v>9233</v>
      </c>
      <c r="AD7886">
        <f t="shared" si="484"/>
        <v>0</v>
      </c>
      <c r="AF7886" s="3"/>
      <c r="AH7886" s="9"/>
    </row>
    <row r="7887" spans="1:48" ht="10.95" customHeight="1" outlineLevel="1" x14ac:dyDescent="0.25">
      <c r="A7887" t="s">
        <v>14386</v>
      </c>
      <c r="C7887" s="3" t="s">
        <v>12965</v>
      </c>
      <c r="D7887" s="3" t="s">
        <v>14388</v>
      </c>
      <c r="E7887" s="9">
        <v>1997</v>
      </c>
      <c r="F7887" s="7" t="s">
        <v>14390</v>
      </c>
      <c r="G7887" s="7" t="s">
        <v>5401</v>
      </c>
      <c r="H7887" s="8" t="s">
        <v>9233</v>
      </c>
      <c r="I7887" s="8" t="s">
        <v>7560</v>
      </c>
      <c r="J7887" s="19">
        <v>7</v>
      </c>
      <c r="K7887" s="19" t="s">
        <v>7736</v>
      </c>
      <c r="L7887" s="11">
        <v>4</v>
      </c>
      <c r="M7887" s="11"/>
      <c r="N7887" s="24"/>
      <c r="P7887" s="32"/>
      <c r="T7887" s="19"/>
      <c r="U7887" s="3"/>
      <c r="X7887" t="str">
        <f t="shared" si="482"/>
        <v/>
      </c>
      <c r="Z7887">
        <f t="shared" si="483"/>
        <v>1</v>
      </c>
      <c r="AB7887" s="9"/>
      <c r="AC7887" t="s">
        <v>9233</v>
      </c>
      <c r="AD7887">
        <f t="shared" si="484"/>
        <v>0</v>
      </c>
      <c r="AF7887" s="3"/>
      <c r="AH7887" s="9"/>
    </row>
    <row r="7888" spans="1:48" ht="10.95" customHeight="1" outlineLevel="1" x14ac:dyDescent="0.25">
      <c r="A7888" t="s">
        <v>14386</v>
      </c>
      <c r="C7888" s="3" t="s">
        <v>12965</v>
      </c>
      <c r="D7888" s="3" t="s">
        <v>14392</v>
      </c>
      <c r="E7888" s="9">
        <v>2004</v>
      </c>
      <c r="F7888" s="7" t="s">
        <v>14393</v>
      </c>
      <c r="G7888" s="7" t="s">
        <v>5401</v>
      </c>
      <c r="H7888" s="8" t="s">
        <v>14391</v>
      </c>
      <c r="I7888" s="8" t="s">
        <v>14394</v>
      </c>
      <c r="J7888" s="19">
        <v>5</v>
      </c>
      <c r="K7888" s="19" t="s">
        <v>7736</v>
      </c>
      <c r="L7888" s="11">
        <v>2</v>
      </c>
      <c r="M7888" s="11"/>
      <c r="N7888" s="24"/>
      <c r="P7888" s="32"/>
      <c r="T7888" s="19"/>
      <c r="U7888" s="3"/>
      <c r="X7888" t="str">
        <f t="shared" si="482"/>
        <v/>
      </c>
      <c r="Z7888">
        <f t="shared" si="483"/>
        <v>1</v>
      </c>
      <c r="AB7888" s="9"/>
      <c r="AC7888" t="s">
        <v>14391</v>
      </c>
      <c r="AD7888">
        <f t="shared" si="484"/>
        <v>0</v>
      </c>
      <c r="AF7888" s="3"/>
      <c r="AH7888" s="9"/>
    </row>
    <row r="7889" spans="1:48" ht="10.95" customHeight="1" outlineLevel="1" x14ac:dyDescent="0.25">
      <c r="A7889" t="s">
        <v>14386</v>
      </c>
      <c r="C7889" s="3" t="s">
        <v>12965</v>
      </c>
      <c r="D7889" s="3">
        <v>507</v>
      </c>
      <c r="E7889" s="9">
        <v>2005</v>
      </c>
      <c r="F7889" s="7" t="s">
        <v>6372</v>
      </c>
      <c r="G7889" s="7" t="s">
        <v>5401</v>
      </c>
      <c r="H7889" s="8" t="s">
        <v>14396</v>
      </c>
      <c r="I7889" s="8" t="s">
        <v>7560</v>
      </c>
      <c r="J7889" s="19">
        <v>7</v>
      </c>
      <c r="K7889" s="19" t="s">
        <v>7736</v>
      </c>
      <c r="L7889" s="11">
        <v>2</v>
      </c>
      <c r="M7889" s="11"/>
      <c r="N7889" s="24"/>
      <c r="P7889" s="32"/>
      <c r="T7889" s="19"/>
      <c r="U7889" s="3"/>
      <c r="X7889" t="str">
        <f t="shared" si="482"/>
        <v/>
      </c>
      <c r="Z7889" t="str">
        <f t="shared" si="483"/>
        <v/>
      </c>
      <c r="AB7889" s="9"/>
      <c r="AC7889" t="s">
        <v>14396</v>
      </c>
      <c r="AD7889">
        <f t="shared" si="484"/>
        <v>0</v>
      </c>
      <c r="AF7889" s="3"/>
      <c r="AH7889" s="9"/>
    </row>
    <row r="7890" spans="1:48" ht="10.95" customHeight="1" outlineLevel="1" x14ac:dyDescent="0.25">
      <c r="A7890" t="s">
        <v>14386</v>
      </c>
      <c r="C7890" s="3" t="s">
        <v>12965</v>
      </c>
      <c r="D7890" s="3">
        <v>508</v>
      </c>
      <c r="E7890" s="9">
        <v>2005</v>
      </c>
      <c r="F7890" s="7" t="s">
        <v>14395</v>
      </c>
      <c r="G7890" s="7" t="s">
        <v>5401</v>
      </c>
      <c r="H7890" s="8" t="s">
        <v>9038</v>
      </c>
      <c r="I7890" s="8" t="s">
        <v>7560</v>
      </c>
      <c r="J7890" s="19">
        <v>7</v>
      </c>
      <c r="K7890" s="19" t="s">
        <v>7736</v>
      </c>
      <c r="L7890" s="11">
        <v>2</v>
      </c>
      <c r="M7890" s="11"/>
      <c r="N7890" s="24"/>
      <c r="P7890" s="32"/>
      <c r="T7890" s="19"/>
      <c r="U7890" s="3"/>
      <c r="X7890" t="str">
        <f t="shared" si="482"/>
        <v/>
      </c>
      <c r="Z7890" t="str">
        <f t="shared" si="483"/>
        <v/>
      </c>
      <c r="AB7890" s="9"/>
      <c r="AC7890" t="s">
        <v>9038</v>
      </c>
      <c r="AD7890">
        <f t="shared" si="484"/>
        <v>0</v>
      </c>
      <c r="AF7890" s="3"/>
      <c r="AH7890" s="9"/>
    </row>
    <row r="7891" spans="1:48" ht="10.95" customHeight="1" outlineLevel="1" x14ac:dyDescent="0.25">
      <c r="A7891" t="s">
        <v>14386</v>
      </c>
      <c r="C7891" s="3" t="s">
        <v>12965</v>
      </c>
      <c r="D7891" s="3">
        <v>1216</v>
      </c>
      <c r="E7891" s="9">
        <v>2020</v>
      </c>
      <c r="F7891" s="7" t="s">
        <v>14398</v>
      </c>
      <c r="G7891" s="7" t="s">
        <v>5401</v>
      </c>
      <c r="H7891" s="8" t="s">
        <v>9233</v>
      </c>
      <c r="I7891" s="8" t="s">
        <v>7560</v>
      </c>
      <c r="J7891" s="19">
        <v>7</v>
      </c>
      <c r="K7891" s="19" t="s">
        <v>20093</v>
      </c>
      <c r="L7891" s="11"/>
      <c r="M7891" s="11"/>
      <c r="N7891" s="24"/>
      <c r="P7891" s="32"/>
      <c r="T7891" s="19"/>
      <c r="U7891" s="3"/>
      <c r="X7891" t="str">
        <f t="shared" si="482"/>
        <v/>
      </c>
      <c r="Z7891" t="str">
        <f t="shared" si="483"/>
        <v/>
      </c>
      <c r="AB7891" s="9"/>
      <c r="AC7891" t="s">
        <v>9233</v>
      </c>
      <c r="AD7891">
        <f t="shared" si="484"/>
        <v>0</v>
      </c>
      <c r="AF7891" s="3"/>
      <c r="AH7891" s="9"/>
    </row>
    <row r="7892" spans="1:48" ht="10.95" customHeight="1" outlineLevel="1" x14ac:dyDescent="0.25">
      <c r="A7892" t="s">
        <v>14386</v>
      </c>
      <c r="C7892" s="3" t="s">
        <v>12965</v>
      </c>
      <c r="D7892" s="3">
        <v>1217</v>
      </c>
      <c r="E7892" s="9">
        <v>2020</v>
      </c>
      <c r="F7892" s="7" t="s">
        <v>14398</v>
      </c>
      <c r="G7892" s="7" t="s">
        <v>5401</v>
      </c>
      <c r="H7892" s="8" t="s">
        <v>9233</v>
      </c>
      <c r="I7892" s="8" t="s">
        <v>7560</v>
      </c>
      <c r="J7892" s="19">
        <v>7</v>
      </c>
      <c r="K7892" s="19" t="s">
        <v>20093</v>
      </c>
      <c r="L7892" s="11"/>
      <c r="M7892" s="11"/>
      <c r="N7892" s="24"/>
      <c r="P7892" s="32"/>
      <c r="T7892" s="19"/>
      <c r="U7892" s="3"/>
      <c r="X7892" t="str">
        <f t="shared" si="482"/>
        <v/>
      </c>
      <c r="Z7892" t="str">
        <f t="shared" si="483"/>
        <v/>
      </c>
      <c r="AB7892" s="9"/>
      <c r="AC7892" t="s">
        <v>9233</v>
      </c>
      <c r="AD7892">
        <f t="shared" si="484"/>
        <v>0</v>
      </c>
      <c r="AF7892" s="3"/>
      <c r="AH7892" s="9"/>
    </row>
    <row r="7893" spans="1:48" ht="10.95" customHeight="1" outlineLevel="1" x14ac:dyDescent="0.25">
      <c r="A7893" t="s">
        <v>14386</v>
      </c>
      <c r="C7893" s="3" t="s">
        <v>12965</v>
      </c>
      <c r="D7893" s="3">
        <v>1218</v>
      </c>
      <c r="E7893" s="9">
        <v>2020</v>
      </c>
      <c r="F7893" s="7" t="s">
        <v>14398</v>
      </c>
      <c r="G7893" s="7" t="s">
        <v>5401</v>
      </c>
      <c r="H7893" s="8" t="s">
        <v>9233</v>
      </c>
      <c r="I7893" s="8" t="s">
        <v>7560</v>
      </c>
      <c r="J7893" s="19">
        <v>7</v>
      </c>
      <c r="K7893" s="19" t="s">
        <v>20093</v>
      </c>
      <c r="L7893" s="11"/>
      <c r="M7893" s="11"/>
      <c r="N7893" s="24"/>
      <c r="P7893" s="32"/>
      <c r="T7893" s="19"/>
      <c r="U7893" s="3"/>
      <c r="X7893" t="str">
        <f t="shared" si="482"/>
        <v/>
      </c>
      <c r="Z7893" t="str">
        <f t="shared" si="483"/>
        <v/>
      </c>
      <c r="AB7893" s="9"/>
      <c r="AC7893" t="s">
        <v>9233</v>
      </c>
      <c r="AD7893">
        <f t="shared" si="484"/>
        <v>0</v>
      </c>
      <c r="AF7893" s="3"/>
      <c r="AH7893" s="9"/>
    </row>
    <row r="7894" spans="1:48" ht="10.95" customHeight="1" outlineLevel="1" x14ac:dyDescent="0.25">
      <c r="A7894" t="s">
        <v>14386</v>
      </c>
      <c r="C7894" s="3" t="s">
        <v>12965</v>
      </c>
      <c r="D7894" s="3">
        <v>1219</v>
      </c>
      <c r="E7894" s="9">
        <v>2020</v>
      </c>
      <c r="F7894" s="7" t="s">
        <v>14398</v>
      </c>
      <c r="G7894" s="7" t="s">
        <v>5401</v>
      </c>
      <c r="H7894" s="8" t="s">
        <v>9233</v>
      </c>
      <c r="I7894" s="8" t="s">
        <v>7560</v>
      </c>
      <c r="J7894" s="19">
        <v>7</v>
      </c>
      <c r="K7894" s="19" t="s">
        <v>20093</v>
      </c>
      <c r="L7894" s="11"/>
      <c r="M7894" s="11"/>
      <c r="N7894" s="24"/>
      <c r="P7894" s="32"/>
      <c r="T7894" s="19"/>
      <c r="U7894" s="3"/>
      <c r="X7894" t="str">
        <f t="shared" si="482"/>
        <v/>
      </c>
      <c r="Z7894" t="str">
        <f t="shared" si="483"/>
        <v/>
      </c>
      <c r="AB7894" s="9"/>
      <c r="AC7894" t="s">
        <v>9233</v>
      </c>
      <c r="AD7894">
        <f t="shared" si="484"/>
        <v>0</v>
      </c>
      <c r="AF7894" s="3"/>
      <c r="AH7894" s="9"/>
    </row>
    <row r="7895" spans="1:48" ht="10.95" customHeight="1" outlineLevel="1" x14ac:dyDescent="0.25">
      <c r="A7895" t="s">
        <v>14386</v>
      </c>
      <c r="C7895" s="3" t="s">
        <v>12965</v>
      </c>
      <c r="D7895" s="3">
        <v>1220</v>
      </c>
      <c r="E7895" s="9">
        <v>2020</v>
      </c>
      <c r="F7895" s="7" t="s">
        <v>14398</v>
      </c>
      <c r="G7895" s="7" t="s">
        <v>5401</v>
      </c>
      <c r="H7895" s="8" t="s">
        <v>9233</v>
      </c>
      <c r="I7895" s="8" t="s">
        <v>7560</v>
      </c>
      <c r="J7895" s="19">
        <v>7</v>
      </c>
      <c r="K7895" s="19" t="s">
        <v>20093</v>
      </c>
      <c r="L7895" s="11"/>
      <c r="M7895" s="11"/>
      <c r="N7895" s="24"/>
      <c r="P7895" s="32"/>
      <c r="T7895" s="19"/>
      <c r="U7895" s="3"/>
      <c r="X7895" t="str">
        <f t="shared" si="482"/>
        <v/>
      </c>
      <c r="Z7895" t="str">
        <f t="shared" si="483"/>
        <v/>
      </c>
      <c r="AB7895" s="9"/>
      <c r="AC7895" t="s">
        <v>9233</v>
      </c>
      <c r="AD7895">
        <f t="shared" si="484"/>
        <v>0</v>
      </c>
      <c r="AF7895" s="3"/>
      <c r="AH7895" s="9"/>
    </row>
    <row r="7896" spans="1:48" ht="10.95" customHeight="1" outlineLevel="1" x14ac:dyDescent="0.25">
      <c r="A7896" t="s">
        <v>14386</v>
      </c>
      <c r="C7896" s="3" t="s">
        <v>12965</v>
      </c>
      <c r="D7896" s="3">
        <v>1221</v>
      </c>
      <c r="E7896" s="9">
        <v>2020</v>
      </c>
      <c r="F7896" s="7" t="s">
        <v>14398</v>
      </c>
      <c r="G7896" s="7" t="s">
        <v>5401</v>
      </c>
      <c r="H7896" s="8" t="s">
        <v>9233</v>
      </c>
      <c r="I7896" s="8" t="s">
        <v>7560</v>
      </c>
      <c r="J7896" s="19">
        <v>7</v>
      </c>
      <c r="K7896" s="19" t="s">
        <v>20093</v>
      </c>
      <c r="L7896" s="11"/>
      <c r="M7896" s="11"/>
      <c r="N7896" s="24"/>
      <c r="P7896" s="32"/>
      <c r="T7896" s="19"/>
      <c r="U7896" s="3"/>
      <c r="X7896" t="str">
        <f t="shared" si="482"/>
        <v/>
      </c>
      <c r="Z7896" t="str">
        <f t="shared" si="483"/>
        <v/>
      </c>
      <c r="AB7896" s="9"/>
      <c r="AC7896" t="s">
        <v>9233</v>
      </c>
      <c r="AD7896">
        <f t="shared" si="484"/>
        <v>0</v>
      </c>
      <c r="AF7896" s="3"/>
      <c r="AH7896" s="9"/>
    </row>
    <row r="7897" spans="1:48" ht="10.95" customHeight="1" outlineLevel="1" x14ac:dyDescent="0.25">
      <c r="A7897" t="s">
        <v>14386</v>
      </c>
      <c r="C7897" s="3" t="s">
        <v>12965</v>
      </c>
      <c r="D7897" s="3" t="s">
        <v>14397</v>
      </c>
      <c r="E7897" s="9">
        <v>2020</v>
      </c>
      <c r="F7897" s="7" t="s">
        <v>14399</v>
      </c>
      <c r="G7897" s="7" t="s">
        <v>5401</v>
      </c>
      <c r="H7897" s="8" t="s">
        <v>9233</v>
      </c>
      <c r="I7897" s="8" t="s">
        <v>7560</v>
      </c>
      <c r="J7897" s="19">
        <v>7</v>
      </c>
      <c r="K7897" s="19" t="s">
        <v>7736</v>
      </c>
      <c r="L7897" s="11">
        <v>18</v>
      </c>
      <c r="M7897" s="11"/>
      <c r="N7897" s="24"/>
      <c r="P7897" s="32"/>
      <c r="T7897" s="19"/>
      <c r="U7897" s="3"/>
      <c r="X7897" t="str">
        <f t="shared" si="482"/>
        <v/>
      </c>
      <c r="Z7897">
        <f t="shared" si="483"/>
        <v>1</v>
      </c>
      <c r="AB7897" s="9"/>
      <c r="AC7897" t="s">
        <v>9233</v>
      </c>
      <c r="AD7897">
        <f t="shared" si="484"/>
        <v>0</v>
      </c>
      <c r="AF7897" s="3"/>
      <c r="AH7897" s="9"/>
    </row>
    <row r="7898" spans="1:48" ht="10.95" customHeight="1" outlineLevel="1" x14ac:dyDescent="0.25">
      <c r="A7898" t="s">
        <v>14386</v>
      </c>
      <c r="C7898" s="3" t="s">
        <v>12965</v>
      </c>
      <c r="D7898" s="3" t="s">
        <v>14397</v>
      </c>
      <c r="E7898" s="9">
        <v>2020</v>
      </c>
      <c r="F7898" s="7" t="s">
        <v>19986</v>
      </c>
      <c r="G7898" s="7" t="s">
        <v>5401</v>
      </c>
      <c r="H7898" s="8" t="s">
        <v>9233</v>
      </c>
      <c r="I7898" s="8" t="s">
        <v>7560</v>
      </c>
      <c r="J7898" s="19">
        <v>7</v>
      </c>
      <c r="K7898" s="19" t="s">
        <v>7736</v>
      </c>
      <c r="L7898" s="11">
        <v>13</v>
      </c>
      <c r="M7898" s="11"/>
      <c r="N7898" s="24"/>
      <c r="P7898" s="32"/>
      <c r="T7898" s="19"/>
      <c r="U7898" s="3"/>
      <c r="X7898">
        <f t="shared" si="482"/>
        <v>1</v>
      </c>
      <c r="Z7898" t="str">
        <f t="shared" si="483"/>
        <v/>
      </c>
      <c r="AB7898" s="9"/>
      <c r="AC7898" t="s">
        <v>9233</v>
      </c>
      <c r="AD7898">
        <f t="shared" si="484"/>
        <v>0</v>
      </c>
      <c r="AF7898" s="3"/>
      <c r="AH7898" s="9"/>
    </row>
    <row r="7899" spans="1:48" ht="10.95" customHeight="1" x14ac:dyDescent="0.25">
      <c r="A7899" t="s">
        <v>10302</v>
      </c>
      <c r="B7899" t="s">
        <v>4179</v>
      </c>
      <c r="C7899" s="3" t="s">
        <v>11994</v>
      </c>
      <c r="E7899" s="9"/>
      <c r="F7899" s="7"/>
      <c r="G7899" s="7"/>
      <c r="H7899" s="8"/>
      <c r="I7899" s="8"/>
      <c r="J7899" s="19"/>
      <c r="K7899" s="19"/>
      <c r="L7899" s="11"/>
      <c r="M7899" s="11">
        <f>SUM(L7900:L7935)</f>
        <v>95.05</v>
      </c>
      <c r="N7899" s="24">
        <v>1226</v>
      </c>
      <c r="O7899">
        <f>COUNTIF(K7900:K7935,"*")</f>
        <v>36</v>
      </c>
      <c r="P7899" s="32">
        <f>O7899/N7899</f>
        <v>2.936378466557912E-2</v>
      </c>
      <c r="Q7899">
        <f>COUNTIF(K7900:K7935,"Y")+COUNTIF(K7900:K7935,"S")</f>
        <v>31</v>
      </c>
      <c r="T7899" s="19" t="s">
        <v>7736</v>
      </c>
      <c r="U7899" s="3"/>
      <c r="V7899" t="s">
        <v>18622</v>
      </c>
      <c r="X7899" t="str">
        <f t="shared" si="482"/>
        <v/>
      </c>
      <c r="Z7899" t="str">
        <f t="shared" si="483"/>
        <v/>
      </c>
      <c r="AB7899" s="9"/>
      <c r="AE7899">
        <f>COUNTIF(AD7900:AD7935,"1")</f>
        <v>0</v>
      </c>
      <c r="AF7899" s="3"/>
      <c r="AH7899" s="9"/>
      <c r="AI7899">
        <f>COUNTIF($J7900:$J7935,"1")-COUNTIFS($J7900:$J7935,"1",$K7900:$K7935,"V")</f>
        <v>2</v>
      </c>
      <c r="AJ7899">
        <f>COUNTIFS($J7900:$J7935,"1",$K7900:$K7935,"Y")+COUNTIFS($J7900:$J7935,"1",$K7900:$K7935,"s")</f>
        <v>1</v>
      </c>
      <c r="AK7899">
        <f>COUNTIF($J7900:$J7935,"2")-COUNTIFS($J7900:$J7935,"2",$K7900:$K7935,"V")</f>
        <v>3</v>
      </c>
      <c r="AL7899">
        <f>COUNTIFS($J7900:$J7935,"2",$K7900:$K7935,"Y")+COUNTIFS($J7900:$J7935,"2",$K7900:$K7935,"s")</f>
        <v>3</v>
      </c>
      <c r="AM7899">
        <f>COUNTIF($J7900:$J7935,"3")-COUNTIFS($J7900:$J7935,"3",$K7900:$K7935,"V")</f>
        <v>7</v>
      </c>
      <c r="AN7899">
        <f>COUNTIFS($J7900:$J7935,"3",$K7900:$K7935,"Y")+COUNTIFS($J7900:$J7935,"3",$K7900:$K7935,"s")</f>
        <v>7</v>
      </c>
      <c r="AO7899">
        <f>COUNTIF($J7900:$J7935,"4")-COUNTIFS($J7900:$J7935,"4",$K7900:$K7935,"V")</f>
        <v>5</v>
      </c>
      <c r="AP7899">
        <f>COUNTIFS($J7900:$J7935,"4",$K7900:$K7935,"Y")+COUNTIFS($J7900:$J7935,"4",$K7900:$K7935,"s")</f>
        <v>5</v>
      </c>
      <c r="AQ7899">
        <f>COUNTIF($J7900:$J7935,"5")-COUNTIFS($J7900:$J7935,"5",$K7900:$K7935,"V")</f>
        <v>2</v>
      </c>
      <c r="AR7899">
        <f>COUNTIFS($J7900:$J7935,"5",$K7900:$K7935,"Y")+COUNTIFS($J7900:$J7935,"5",$K7900:$K7935,"s")</f>
        <v>0</v>
      </c>
      <c r="AS7899">
        <f>COUNTIF($J7900:$J7935,"6")-COUNTIFS($J7900:$J7935,"6",$K7900:$K7935,"V")</f>
        <v>0</v>
      </c>
      <c r="AT7899">
        <f>COUNTIFS($J7900:$J7935,"6",$K7900:$K7935,"Y")+COUNTIFS($J7900:$J7935,"6",$K7900:$K7935,"s")</f>
        <v>0</v>
      </c>
      <c r="AU7899">
        <f>COUNTIF($J7900:$J7935,"7")-COUNTIFS($J7900:$J7935,"7",$K7900:$K7935,"V")</f>
        <v>16</v>
      </c>
      <c r="AV7899">
        <f>COUNTIFS($J7900:$J7935,"7",$K7900:$K7935,"Y")+COUNTIFS($J7900:$J7935,"7",$K7900:$K7935,"s")</f>
        <v>15</v>
      </c>
    </row>
    <row r="7900" spans="1:48" ht="10.95" customHeight="1" outlineLevel="1" x14ac:dyDescent="0.25">
      <c r="A7900" t="s">
        <v>174</v>
      </c>
      <c r="C7900" s="3" t="s">
        <v>11994</v>
      </c>
      <c r="D7900" s="3">
        <v>5</v>
      </c>
      <c r="E7900" s="9">
        <v>1963</v>
      </c>
      <c r="F7900" s="10" t="s">
        <v>5282</v>
      </c>
      <c r="G7900" s="7" t="s">
        <v>175</v>
      </c>
      <c r="H7900" s="8" t="s">
        <v>2288</v>
      </c>
      <c r="I7900" s="8" t="s">
        <v>6998</v>
      </c>
      <c r="J7900" s="19">
        <v>3</v>
      </c>
      <c r="K7900" s="19" t="s">
        <v>7736</v>
      </c>
      <c r="L7900" s="11">
        <v>0.1</v>
      </c>
      <c r="M7900" s="11"/>
      <c r="N7900" s="24"/>
      <c r="P7900" s="32"/>
      <c r="T7900" s="19"/>
      <c r="U7900" s="3">
        <v>5</v>
      </c>
      <c r="X7900" t="str">
        <f t="shared" si="482"/>
        <v/>
      </c>
      <c r="Z7900" t="str">
        <f t="shared" si="483"/>
        <v/>
      </c>
      <c r="AB7900" s="9"/>
      <c r="AC7900" t="s">
        <v>2288</v>
      </c>
      <c r="AD7900">
        <f t="shared" ref="AD7900:AD7935" si="485">COUNTIF(H7900,"*Fuji*")</f>
        <v>0</v>
      </c>
      <c r="AF7900" s="3"/>
      <c r="AG7900" t="s">
        <v>2289</v>
      </c>
      <c r="AH7900" s="9" t="s">
        <v>4613</v>
      </c>
    </row>
    <row r="7901" spans="1:48" ht="10.95" customHeight="1" outlineLevel="1" x14ac:dyDescent="0.25">
      <c r="A7901" t="s">
        <v>174</v>
      </c>
      <c r="C7901" s="3" t="s">
        <v>11994</v>
      </c>
      <c r="D7901" s="3">
        <v>5</v>
      </c>
      <c r="E7901" s="9">
        <v>1963</v>
      </c>
      <c r="F7901" s="7" t="s">
        <v>4747</v>
      </c>
      <c r="G7901" s="7" t="s">
        <v>175</v>
      </c>
      <c r="H7901" s="8" t="s">
        <v>2288</v>
      </c>
      <c r="I7901" s="8" t="s">
        <v>6998</v>
      </c>
      <c r="J7901" s="19">
        <v>3</v>
      </c>
      <c r="K7901" s="19" t="s">
        <v>20092</v>
      </c>
      <c r="L7901" s="11"/>
      <c r="M7901" s="11"/>
      <c r="N7901" s="24"/>
      <c r="P7901" s="32"/>
      <c r="T7901" s="19"/>
      <c r="U7901" s="3" t="s">
        <v>5970</v>
      </c>
      <c r="W7901" t="s">
        <v>7738</v>
      </c>
      <c r="X7901" t="str">
        <f t="shared" si="482"/>
        <v/>
      </c>
      <c r="Z7901" t="str">
        <f t="shared" si="483"/>
        <v/>
      </c>
      <c r="AB7901" s="9"/>
      <c r="AC7901" t="s">
        <v>2288</v>
      </c>
      <c r="AD7901">
        <f t="shared" si="485"/>
        <v>0</v>
      </c>
      <c r="AF7901" s="3"/>
      <c r="AG7901" t="s">
        <v>2289</v>
      </c>
      <c r="AH7901" s="9" t="s">
        <v>4613</v>
      </c>
    </row>
    <row r="7902" spans="1:48" ht="10.95" customHeight="1" outlineLevel="1" x14ac:dyDescent="0.25">
      <c r="A7902" t="s">
        <v>174</v>
      </c>
      <c r="C7902" s="3" t="s">
        <v>11994</v>
      </c>
      <c r="D7902" s="3">
        <v>79</v>
      </c>
      <c r="E7902" s="9">
        <v>1977</v>
      </c>
      <c r="F7902" s="7" t="s">
        <v>4614</v>
      </c>
      <c r="G7902" s="7" t="s">
        <v>5401</v>
      </c>
      <c r="H7902" s="8" t="s">
        <v>2288</v>
      </c>
      <c r="I7902" s="8" t="s">
        <v>10279</v>
      </c>
      <c r="J7902" s="19">
        <v>3</v>
      </c>
      <c r="K7902" s="19" t="s">
        <v>7736</v>
      </c>
      <c r="L7902" s="11">
        <v>3</v>
      </c>
      <c r="M7902" s="11"/>
      <c r="N7902" s="24"/>
      <c r="P7902" s="32"/>
      <c r="S7902">
        <v>1</v>
      </c>
      <c r="T7902" s="19"/>
      <c r="U7902" s="3">
        <v>79</v>
      </c>
      <c r="X7902" t="str">
        <f t="shared" si="482"/>
        <v/>
      </c>
      <c r="Z7902" t="str">
        <f t="shared" si="483"/>
        <v/>
      </c>
      <c r="AB7902" s="9"/>
      <c r="AC7902" t="s">
        <v>2288</v>
      </c>
      <c r="AD7902">
        <f t="shared" si="485"/>
        <v>0</v>
      </c>
      <c r="AF7902" s="3"/>
      <c r="AG7902" t="s">
        <v>2289</v>
      </c>
      <c r="AH7902" s="9" t="s">
        <v>4925</v>
      </c>
    </row>
    <row r="7903" spans="1:48" ht="10.95" customHeight="1" outlineLevel="1" x14ac:dyDescent="0.25">
      <c r="A7903" t="s">
        <v>174</v>
      </c>
      <c r="C7903" s="3" t="s">
        <v>11994</v>
      </c>
      <c r="D7903" s="3" t="s">
        <v>10278</v>
      </c>
      <c r="E7903" s="9">
        <v>1977</v>
      </c>
      <c r="F7903" s="7" t="s">
        <v>1594</v>
      </c>
      <c r="G7903" s="7" t="s">
        <v>5401</v>
      </c>
      <c r="H7903" s="8" t="s">
        <v>2288</v>
      </c>
      <c r="I7903" s="8" t="s">
        <v>10279</v>
      </c>
      <c r="J7903" s="19">
        <v>3</v>
      </c>
      <c r="K7903" s="19" t="s">
        <v>7736</v>
      </c>
      <c r="L7903" s="11">
        <v>8</v>
      </c>
      <c r="M7903" s="11"/>
      <c r="N7903" s="24"/>
      <c r="P7903" s="32"/>
      <c r="T7903" s="19"/>
      <c r="U7903" s="3" t="s">
        <v>1640</v>
      </c>
      <c r="X7903" t="str">
        <f t="shared" si="482"/>
        <v/>
      </c>
      <c r="Z7903" t="str">
        <f t="shared" si="483"/>
        <v/>
      </c>
      <c r="AB7903" s="9"/>
      <c r="AC7903" t="s">
        <v>2288</v>
      </c>
      <c r="AD7903">
        <f t="shared" si="485"/>
        <v>0</v>
      </c>
      <c r="AF7903" s="3"/>
      <c r="AG7903" t="s">
        <v>2289</v>
      </c>
      <c r="AH7903" s="9" t="s">
        <v>4925</v>
      </c>
    </row>
    <row r="7904" spans="1:48" ht="10.95" customHeight="1" outlineLevel="1" x14ac:dyDescent="0.25">
      <c r="A7904" t="s">
        <v>174</v>
      </c>
      <c r="C7904" s="3" t="s">
        <v>11994</v>
      </c>
      <c r="D7904" s="3">
        <v>98</v>
      </c>
      <c r="E7904" s="9">
        <v>1977</v>
      </c>
      <c r="F7904" s="7" t="s">
        <v>5141</v>
      </c>
      <c r="G7904" s="7" t="s">
        <v>5401</v>
      </c>
      <c r="H7904" s="8" t="s">
        <v>9233</v>
      </c>
      <c r="I7904" s="8" t="s">
        <v>7560</v>
      </c>
      <c r="J7904" s="19">
        <v>7</v>
      </c>
      <c r="K7904" s="19" t="s">
        <v>7736</v>
      </c>
      <c r="L7904" s="11">
        <v>0.15</v>
      </c>
      <c r="M7904" s="11"/>
      <c r="N7904" s="24"/>
      <c r="P7904" s="32"/>
      <c r="T7904" s="19"/>
      <c r="U7904" s="3"/>
      <c r="X7904" t="str">
        <f t="shared" si="482"/>
        <v/>
      </c>
      <c r="Z7904" t="str">
        <f t="shared" si="483"/>
        <v/>
      </c>
      <c r="AB7904" s="9"/>
      <c r="AC7904" t="s">
        <v>9233</v>
      </c>
      <c r="AD7904">
        <f t="shared" si="485"/>
        <v>0</v>
      </c>
      <c r="AF7904" s="3"/>
      <c r="AH7904" s="9"/>
    </row>
    <row r="7905" spans="1:34" ht="10.95" customHeight="1" outlineLevel="1" x14ac:dyDescent="0.25">
      <c r="A7905" t="s">
        <v>174</v>
      </c>
      <c r="C7905" s="3" t="s">
        <v>11994</v>
      </c>
      <c r="D7905" s="3">
        <v>99</v>
      </c>
      <c r="E7905" s="9">
        <v>1977</v>
      </c>
      <c r="F7905" s="7" t="s">
        <v>2977</v>
      </c>
      <c r="G7905" s="7" t="s">
        <v>5401</v>
      </c>
      <c r="H7905" s="8" t="s">
        <v>9233</v>
      </c>
      <c r="I7905" s="8" t="s">
        <v>7560</v>
      </c>
      <c r="J7905" s="19">
        <v>7</v>
      </c>
      <c r="K7905" s="19" t="s">
        <v>7736</v>
      </c>
      <c r="L7905" s="11">
        <v>0.15</v>
      </c>
      <c r="M7905" s="11"/>
      <c r="N7905" s="24"/>
      <c r="P7905" s="32"/>
      <c r="T7905" s="19"/>
      <c r="U7905" s="3"/>
      <c r="X7905" t="str">
        <f t="shared" si="482"/>
        <v/>
      </c>
      <c r="Z7905" t="str">
        <f t="shared" si="483"/>
        <v/>
      </c>
      <c r="AB7905" s="9"/>
      <c r="AC7905" t="s">
        <v>9233</v>
      </c>
      <c r="AD7905">
        <f t="shared" si="485"/>
        <v>0</v>
      </c>
      <c r="AF7905" s="3"/>
      <c r="AH7905" s="9"/>
    </row>
    <row r="7906" spans="1:34" ht="10.95" customHeight="1" outlineLevel="1" x14ac:dyDescent="0.25">
      <c r="A7906" t="s">
        <v>174</v>
      </c>
      <c r="C7906" s="3" t="s">
        <v>11994</v>
      </c>
      <c r="D7906" s="3">
        <v>100</v>
      </c>
      <c r="E7906" s="9">
        <v>1977</v>
      </c>
      <c r="F7906" s="7" t="s">
        <v>5282</v>
      </c>
      <c r="G7906" s="7" t="s">
        <v>5401</v>
      </c>
      <c r="H7906" s="8" t="s">
        <v>9233</v>
      </c>
      <c r="I7906" s="8" t="s">
        <v>7560</v>
      </c>
      <c r="J7906" s="19">
        <v>7</v>
      </c>
      <c r="K7906" s="19" t="s">
        <v>7736</v>
      </c>
      <c r="L7906" s="11">
        <v>0.15</v>
      </c>
      <c r="M7906" s="11"/>
      <c r="N7906" s="24"/>
      <c r="P7906" s="32"/>
      <c r="T7906" s="19"/>
      <c r="U7906" s="3"/>
      <c r="X7906" t="str">
        <f t="shared" si="482"/>
        <v/>
      </c>
      <c r="Z7906" t="str">
        <f t="shared" si="483"/>
        <v/>
      </c>
      <c r="AB7906" s="9"/>
      <c r="AC7906" t="s">
        <v>9233</v>
      </c>
      <c r="AD7906">
        <f t="shared" si="485"/>
        <v>0</v>
      </c>
      <c r="AF7906" s="3"/>
      <c r="AH7906" s="9"/>
    </row>
    <row r="7907" spans="1:34" ht="10.95" customHeight="1" outlineLevel="1" x14ac:dyDescent="0.25">
      <c r="A7907" t="s">
        <v>174</v>
      </c>
      <c r="C7907" s="3" t="s">
        <v>11994</v>
      </c>
      <c r="D7907" s="3">
        <v>101</v>
      </c>
      <c r="E7907" s="9">
        <v>1977</v>
      </c>
      <c r="F7907" s="7" t="s">
        <v>2351</v>
      </c>
      <c r="G7907" s="7" t="s">
        <v>5401</v>
      </c>
      <c r="H7907" s="8" t="s">
        <v>9233</v>
      </c>
      <c r="I7907" s="8" t="s">
        <v>7560</v>
      </c>
      <c r="J7907" s="19">
        <v>7</v>
      </c>
      <c r="K7907" s="19" t="s">
        <v>7736</v>
      </c>
      <c r="L7907" s="11">
        <v>0.15</v>
      </c>
      <c r="M7907" s="11"/>
      <c r="N7907" s="24"/>
      <c r="P7907" s="32"/>
      <c r="T7907" s="19"/>
      <c r="U7907" s="3"/>
      <c r="X7907" t="str">
        <f t="shared" si="482"/>
        <v/>
      </c>
      <c r="Z7907" t="str">
        <f t="shared" si="483"/>
        <v/>
      </c>
      <c r="AB7907" s="9"/>
      <c r="AC7907" t="s">
        <v>9233</v>
      </c>
      <c r="AD7907">
        <f t="shared" si="485"/>
        <v>0</v>
      </c>
      <c r="AF7907" s="3"/>
      <c r="AH7907" s="9"/>
    </row>
    <row r="7908" spans="1:34" ht="10.95" customHeight="1" outlineLevel="1" x14ac:dyDescent="0.25">
      <c r="A7908" t="s">
        <v>174</v>
      </c>
      <c r="C7908" s="3" t="s">
        <v>11994</v>
      </c>
      <c r="D7908" s="3">
        <v>102</v>
      </c>
      <c r="E7908" s="9">
        <v>1977</v>
      </c>
      <c r="F7908" s="7" t="s">
        <v>3424</v>
      </c>
      <c r="G7908" s="7" t="s">
        <v>5401</v>
      </c>
      <c r="H7908" s="8" t="s">
        <v>9233</v>
      </c>
      <c r="I7908" s="8" t="s">
        <v>7560</v>
      </c>
      <c r="J7908" s="19">
        <v>7</v>
      </c>
      <c r="K7908" s="19" t="s">
        <v>7736</v>
      </c>
      <c r="L7908" s="11">
        <v>0.15</v>
      </c>
      <c r="M7908" s="11"/>
      <c r="N7908" s="24"/>
      <c r="P7908" s="32"/>
      <c r="T7908" s="19"/>
      <c r="U7908" s="3"/>
      <c r="X7908" t="str">
        <f t="shared" si="482"/>
        <v/>
      </c>
      <c r="Z7908" t="str">
        <f t="shared" si="483"/>
        <v/>
      </c>
      <c r="AB7908" s="9"/>
      <c r="AC7908" t="s">
        <v>9233</v>
      </c>
      <c r="AD7908">
        <f t="shared" si="485"/>
        <v>0</v>
      </c>
      <c r="AF7908" s="3"/>
      <c r="AH7908" s="9"/>
    </row>
    <row r="7909" spans="1:34" ht="10.95" customHeight="1" outlineLevel="1" x14ac:dyDescent="0.25">
      <c r="A7909" t="s">
        <v>174</v>
      </c>
      <c r="C7909" s="3" t="s">
        <v>11994</v>
      </c>
      <c r="D7909" s="3">
        <v>103</v>
      </c>
      <c r="E7909" s="9">
        <v>1977</v>
      </c>
      <c r="F7909" s="7" t="s">
        <v>2624</v>
      </c>
      <c r="G7909" s="7" t="s">
        <v>5401</v>
      </c>
      <c r="H7909" s="8" t="s">
        <v>9233</v>
      </c>
      <c r="I7909" s="8" t="s">
        <v>7560</v>
      </c>
      <c r="J7909" s="19">
        <v>7</v>
      </c>
      <c r="K7909" s="19" t="s">
        <v>7738</v>
      </c>
      <c r="L7909" s="11"/>
      <c r="M7909" s="11"/>
      <c r="N7909" s="24"/>
      <c r="P7909" s="32"/>
      <c r="T7909" s="19"/>
      <c r="U7909" s="3"/>
      <c r="X7909" t="str">
        <f t="shared" si="482"/>
        <v/>
      </c>
      <c r="Z7909" t="str">
        <f t="shared" si="483"/>
        <v/>
      </c>
      <c r="AB7909" s="9"/>
      <c r="AC7909" t="s">
        <v>9233</v>
      </c>
      <c r="AD7909">
        <f t="shared" si="485"/>
        <v>0</v>
      </c>
      <c r="AF7909" s="3"/>
      <c r="AH7909" s="9"/>
    </row>
    <row r="7910" spans="1:34" ht="10.95" customHeight="1" outlineLevel="1" x14ac:dyDescent="0.25">
      <c r="A7910" t="s">
        <v>174</v>
      </c>
      <c r="C7910" s="3" t="s">
        <v>11994</v>
      </c>
      <c r="D7910" s="3">
        <v>104</v>
      </c>
      <c r="E7910" s="9">
        <v>1977</v>
      </c>
      <c r="F7910" s="7" t="s">
        <v>1692</v>
      </c>
      <c r="G7910" s="7" t="s">
        <v>5401</v>
      </c>
      <c r="H7910" s="8" t="s">
        <v>9233</v>
      </c>
      <c r="I7910" s="8" t="s">
        <v>7560</v>
      </c>
      <c r="J7910" s="19">
        <v>7</v>
      </c>
      <c r="K7910" s="19" t="s">
        <v>7736</v>
      </c>
      <c r="L7910" s="11">
        <v>0.15</v>
      </c>
      <c r="M7910" s="11"/>
      <c r="N7910" s="24"/>
      <c r="P7910" s="32"/>
      <c r="T7910" s="19"/>
      <c r="U7910" s="3"/>
      <c r="X7910" t="str">
        <f t="shared" si="482"/>
        <v/>
      </c>
      <c r="Z7910" t="str">
        <f t="shared" si="483"/>
        <v/>
      </c>
      <c r="AB7910" s="9"/>
      <c r="AC7910" t="s">
        <v>9233</v>
      </c>
      <c r="AD7910">
        <f t="shared" si="485"/>
        <v>0</v>
      </c>
      <c r="AF7910" s="3"/>
      <c r="AH7910" s="9"/>
    </row>
    <row r="7911" spans="1:34" ht="10.95" customHeight="1" outlineLevel="1" x14ac:dyDescent="0.25">
      <c r="A7911" t="s">
        <v>174</v>
      </c>
      <c r="C7911" s="3" t="s">
        <v>11994</v>
      </c>
      <c r="D7911" s="3">
        <v>105</v>
      </c>
      <c r="E7911" s="9">
        <v>1977</v>
      </c>
      <c r="F7911" s="7" t="s">
        <v>4619</v>
      </c>
      <c r="G7911" s="7" t="s">
        <v>5401</v>
      </c>
      <c r="H7911" s="8" t="s">
        <v>10280</v>
      </c>
      <c r="I7911" s="8" t="s">
        <v>7560</v>
      </c>
      <c r="J7911" s="19">
        <v>7</v>
      </c>
      <c r="K7911" s="19" t="s">
        <v>7736</v>
      </c>
      <c r="L7911" s="11">
        <v>0.35</v>
      </c>
      <c r="M7911" s="11"/>
      <c r="N7911" s="24"/>
      <c r="P7911" s="32"/>
      <c r="T7911" s="19"/>
      <c r="U7911" s="3"/>
      <c r="X7911" t="str">
        <f t="shared" si="482"/>
        <v/>
      </c>
      <c r="Z7911" t="str">
        <f t="shared" si="483"/>
        <v/>
      </c>
      <c r="AB7911" s="9"/>
      <c r="AC7911" t="s">
        <v>10280</v>
      </c>
      <c r="AD7911">
        <f t="shared" si="485"/>
        <v>0</v>
      </c>
      <c r="AF7911" s="3"/>
      <c r="AH7911" s="9"/>
    </row>
    <row r="7912" spans="1:34" ht="10.95" customHeight="1" outlineLevel="1" x14ac:dyDescent="0.25">
      <c r="A7912" t="s">
        <v>174</v>
      </c>
      <c r="C7912" s="3" t="s">
        <v>11994</v>
      </c>
      <c r="D7912" s="3">
        <v>106</v>
      </c>
      <c r="E7912" s="9">
        <v>1977</v>
      </c>
      <c r="F7912" s="7" t="s">
        <v>10287</v>
      </c>
      <c r="G7912" s="7" t="s">
        <v>5401</v>
      </c>
      <c r="H7912" s="8" t="s">
        <v>9038</v>
      </c>
      <c r="I7912" s="8" t="s">
        <v>7560</v>
      </c>
      <c r="J7912" s="19">
        <v>7</v>
      </c>
      <c r="K7912" s="19" t="s">
        <v>7736</v>
      </c>
      <c r="L7912" s="11">
        <v>0.5</v>
      </c>
      <c r="M7912" s="11"/>
      <c r="N7912" s="24"/>
      <c r="P7912" s="32"/>
      <c r="T7912" s="19"/>
      <c r="U7912" s="3"/>
      <c r="X7912" t="str">
        <f t="shared" si="482"/>
        <v/>
      </c>
      <c r="Z7912" t="str">
        <f t="shared" si="483"/>
        <v/>
      </c>
      <c r="AB7912" s="9"/>
      <c r="AC7912" t="s">
        <v>9038</v>
      </c>
      <c r="AD7912">
        <f t="shared" si="485"/>
        <v>0</v>
      </c>
      <c r="AF7912" s="3"/>
      <c r="AH7912" s="9"/>
    </row>
    <row r="7913" spans="1:34" ht="10.95" customHeight="1" outlineLevel="1" x14ac:dyDescent="0.25">
      <c r="A7913" t="s">
        <v>174</v>
      </c>
      <c r="C7913" s="3" t="s">
        <v>11994</v>
      </c>
      <c r="D7913" s="3">
        <v>107</v>
      </c>
      <c r="E7913" s="9">
        <v>1977</v>
      </c>
      <c r="F7913" s="7" t="s">
        <v>2661</v>
      </c>
      <c r="G7913" s="7" t="s">
        <v>5401</v>
      </c>
      <c r="H7913" s="8" t="s">
        <v>10281</v>
      </c>
      <c r="I7913" s="8" t="s">
        <v>7560</v>
      </c>
      <c r="J7913" s="19">
        <v>7</v>
      </c>
      <c r="K7913" s="19" t="s">
        <v>7736</v>
      </c>
      <c r="L7913" s="11">
        <v>0.35</v>
      </c>
      <c r="M7913" s="11"/>
      <c r="N7913" s="24"/>
      <c r="P7913" s="32"/>
      <c r="T7913" s="19"/>
      <c r="U7913" s="3"/>
      <c r="X7913" t="str">
        <f t="shared" si="482"/>
        <v/>
      </c>
      <c r="Z7913" t="str">
        <f t="shared" si="483"/>
        <v/>
      </c>
      <c r="AB7913" s="9"/>
      <c r="AC7913" t="s">
        <v>10281</v>
      </c>
      <c r="AD7913">
        <f t="shared" si="485"/>
        <v>0</v>
      </c>
      <c r="AF7913" s="3"/>
      <c r="AH7913" s="9"/>
    </row>
    <row r="7914" spans="1:34" ht="10.95" customHeight="1" outlineLevel="1" x14ac:dyDescent="0.25">
      <c r="A7914" t="s">
        <v>174</v>
      </c>
      <c r="C7914" s="3" t="s">
        <v>11994</v>
      </c>
      <c r="D7914" s="3">
        <v>108</v>
      </c>
      <c r="E7914" s="9">
        <v>1977</v>
      </c>
      <c r="F7914" s="7" t="s">
        <v>2663</v>
      </c>
      <c r="G7914" s="7" t="s">
        <v>5401</v>
      </c>
      <c r="H7914" s="8" t="s">
        <v>10282</v>
      </c>
      <c r="I7914" s="8" t="s">
        <v>7560</v>
      </c>
      <c r="J7914" s="19">
        <v>7</v>
      </c>
      <c r="K7914" s="19" t="s">
        <v>7736</v>
      </c>
      <c r="L7914" s="11">
        <v>0.35</v>
      </c>
      <c r="M7914" s="11"/>
      <c r="N7914" s="24"/>
      <c r="P7914" s="32"/>
      <c r="T7914" s="19"/>
      <c r="U7914" s="3"/>
      <c r="X7914" t="str">
        <f t="shared" si="482"/>
        <v/>
      </c>
      <c r="Z7914" t="str">
        <f t="shared" si="483"/>
        <v/>
      </c>
      <c r="AB7914" s="9"/>
      <c r="AC7914" t="s">
        <v>10282</v>
      </c>
      <c r="AD7914">
        <f t="shared" si="485"/>
        <v>0</v>
      </c>
      <c r="AF7914" s="3"/>
      <c r="AH7914" s="9"/>
    </row>
    <row r="7915" spans="1:34" ht="10.95" customHeight="1" outlineLevel="1" x14ac:dyDescent="0.25">
      <c r="A7915" t="s">
        <v>174</v>
      </c>
      <c r="C7915" s="3" t="s">
        <v>11994</v>
      </c>
      <c r="D7915" s="3">
        <v>109</v>
      </c>
      <c r="E7915" s="9">
        <v>1977</v>
      </c>
      <c r="F7915" s="7" t="s">
        <v>4614</v>
      </c>
      <c r="G7915" s="7" t="s">
        <v>5401</v>
      </c>
      <c r="H7915" s="8" t="s">
        <v>10283</v>
      </c>
      <c r="I7915" s="8" t="s">
        <v>7560</v>
      </c>
      <c r="J7915" s="19">
        <v>7</v>
      </c>
      <c r="K7915" s="19" t="s">
        <v>7736</v>
      </c>
      <c r="L7915" s="11">
        <v>3.4</v>
      </c>
      <c r="M7915" s="11"/>
      <c r="N7915" s="24"/>
      <c r="P7915" s="32"/>
      <c r="T7915" s="19"/>
      <c r="U7915" s="3"/>
      <c r="X7915" t="str">
        <f t="shared" si="482"/>
        <v/>
      </c>
      <c r="Z7915" t="str">
        <f t="shared" si="483"/>
        <v/>
      </c>
      <c r="AB7915" s="9"/>
      <c r="AC7915" t="s">
        <v>10283</v>
      </c>
      <c r="AD7915">
        <f t="shared" si="485"/>
        <v>0</v>
      </c>
      <c r="AF7915" s="3"/>
      <c r="AH7915" s="9"/>
    </row>
    <row r="7916" spans="1:34" ht="10.95" customHeight="1" outlineLevel="1" x14ac:dyDescent="0.25">
      <c r="A7916" t="s">
        <v>174</v>
      </c>
      <c r="C7916" s="3" t="s">
        <v>11994</v>
      </c>
      <c r="D7916" s="3">
        <v>110</v>
      </c>
      <c r="E7916" s="9">
        <v>1977</v>
      </c>
      <c r="F7916" s="7" t="s">
        <v>4370</v>
      </c>
      <c r="G7916" s="7" t="s">
        <v>5401</v>
      </c>
      <c r="H7916" s="8" t="s">
        <v>9040</v>
      </c>
      <c r="I7916" s="8" t="s">
        <v>7560</v>
      </c>
      <c r="J7916" s="19">
        <v>7</v>
      </c>
      <c r="K7916" s="19" t="s">
        <v>7736</v>
      </c>
      <c r="L7916" s="11">
        <v>3.3</v>
      </c>
      <c r="M7916" s="11"/>
      <c r="N7916" s="24"/>
      <c r="P7916" s="32"/>
      <c r="T7916" s="19"/>
      <c r="U7916" s="3"/>
      <c r="X7916" t="str">
        <f t="shared" si="482"/>
        <v/>
      </c>
      <c r="Z7916" t="str">
        <f t="shared" si="483"/>
        <v/>
      </c>
      <c r="AB7916" s="9"/>
      <c r="AC7916" t="s">
        <v>9040</v>
      </c>
      <c r="AD7916">
        <f t="shared" si="485"/>
        <v>0</v>
      </c>
      <c r="AF7916" s="3"/>
      <c r="AH7916" s="9"/>
    </row>
    <row r="7917" spans="1:34" ht="10.95" customHeight="1" outlineLevel="1" x14ac:dyDescent="0.25">
      <c r="A7917" t="s">
        <v>174</v>
      </c>
      <c r="C7917" s="3" t="s">
        <v>11994</v>
      </c>
      <c r="D7917" s="3">
        <v>111</v>
      </c>
      <c r="E7917" s="9">
        <v>1977</v>
      </c>
      <c r="F7917" s="7" t="s">
        <v>5404</v>
      </c>
      <c r="G7917" s="7" t="s">
        <v>5401</v>
      </c>
      <c r="H7917" s="8" t="s">
        <v>9633</v>
      </c>
      <c r="I7917" s="8" t="s">
        <v>7560</v>
      </c>
      <c r="J7917" s="19">
        <v>7</v>
      </c>
      <c r="K7917" s="19" t="s">
        <v>7736</v>
      </c>
      <c r="L7917" s="11">
        <v>4.4000000000000004</v>
      </c>
      <c r="M7917" s="11"/>
      <c r="N7917" s="24"/>
      <c r="P7917" s="32"/>
      <c r="T7917" s="19"/>
      <c r="U7917" s="3"/>
      <c r="X7917" t="str">
        <f t="shared" si="482"/>
        <v/>
      </c>
      <c r="Z7917" t="str">
        <f t="shared" si="483"/>
        <v/>
      </c>
      <c r="AB7917" s="9"/>
      <c r="AC7917" t="s">
        <v>9633</v>
      </c>
      <c r="AD7917">
        <f t="shared" si="485"/>
        <v>0</v>
      </c>
      <c r="AF7917" s="3"/>
      <c r="AH7917" s="9"/>
    </row>
    <row r="7918" spans="1:34" ht="10.95" customHeight="1" outlineLevel="1" x14ac:dyDescent="0.25">
      <c r="A7918" t="s">
        <v>174</v>
      </c>
      <c r="C7918" s="3" t="s">
        <v>11994</v>
      </c>
      <c r="D7918" s="3">
        <v>112</v>
      </c>
      <c r="E7918" s="9">
        <v>1977</v>
      </c>
      <c r="F7918" s="7" t="s">
        <v>3825</v>
      </c>
      <c r="G7918" s="7" t="s">
        <v>5401</v>
      </c>
      <c r="H7918" s="8" t="s">
        <v>10284</v>
      </c>
      <c r="I7918" s="8" t="s">
        <v>7560</v>
      </c>
      <c r="J7918" s="19">
        <v>7</v>
      </c>
      <c r="K7918" s="19" t="s">
        <v>7736</v>
      </c>
      <c r="L7918" s="11">
        <v>3.4</v>
      </c>
      <c r="M7918" s="11"/>
      <c r="N7918" s="24"/>
      <c r="P7918" s="32"/>
      <c r="T7918" s="19"/>
      <c r="U7918" s="3"/>
      <c r="X7918" t="str">
        <f t="shared" si="482"/>
        <v/>
      </c>
      <c r="Z7918" t="str">
        <f t="shared" si="483"/>
        <v/>
      </c>
      <c r="AB7918" s="9"/>
      <c r="AC7918" t="s">
        <v>10284</v>
      </c>
      <c r="AD7918">
        <f t="shared" si="485"/>
        <v>0</v>
      </c>
      <c r="AF7918" s="3"/>
      <c r="AH7918" s="9"/>
    </row>
    <row r="7919" spans="1:34" ht="10.95" customHeight="1" outlineLevel="1" x14ac:dyDescent="0.25">
      <c r="A7919" t="s">
        <v>174</v>
      </c>
      <c r="C7919" s="3" t="s">
        <v>11994</v>
      </c>
      <c r="D7919" s="3">
        <v>212</v>
      </c>
      <c r="E7919" s="9">
        <v>1982</v>
      </c>
      <c r="F7919" s="7" t="s">
        <v>3424</v>
      </c>
      <c r="G7919" s="7" t="s">
        <v>5401</v>
      </c>
      <c r="H7919" s="8" t="s">
        <v>10286</v>
      </c>
      <c r="I7919" s="8" t="s">
        <v>10285</v>
      </c>
      <c r="J7919" s="19">
        <v>4</v>
      </c>
      <c r="K7919" s="19" t="s">
        <v>7736</v>
      </c>
      <c r="L7919" s="11">
        <v>4</v>
      </c>
      <c r="M7919" s="11"/>
      <c r="N7919" s="24"/>
      <c r="P7919" s="32"/>
      <c r="T7919" s="19"/>
      <c r="U7919" s="3"/>
      <c r="X7919" t="str">
        <f t="shared" si="482"/>
        <v/>
      </c>
      <c r="Z7919" t="str">
        <f t="shared" si="483"/>
        <v/>
      </c>
      <c r="AB7919" s="9"/>
      <c r="AC7919" t="s">
        <v>10286</v>
      </c>
      <c r="AD7919">
        <f t="shared" si="485"/>
        <v>0</v>
      </c>
      <c r="AF7919" s="3"/>
      <c r="AH7919" s="9"/>
    </row>
    <row r="7920" spans="1:34" ht="10.95" customHeight="1" outlineLevel="1" x14ac:dyDescent="0.25">
      <c r="A7920" t="s">
        <v>174</v>
      </c>
      <c r="C7920" s="3" t="s">
        <v>11994</v>
      </c>
      <c r="D7920" s="3">
        <v>213</v>
      </c>
      <c r="E7920" s="9">
        <v>1982</v>
      </c>
      <c r="F7920" s="7" t="s">
        <v>2661</v>
      </c>
      <c r="G7920" s="7" t="s">
        <v>5401</v>
      </c>
      <c r="H7920" s="8" t="s">
        <v>10286</v>
      </c>
      <c r="I7920" s="8" t="s">
        <v>10285</v>
      </c>
      <c r="J7920" s="19">
        <v>4</v>
      </c>
      <c r="K7920" s="19" t="s">
        <v>7736</v>
      </c>
      <c r="L7920" s="11">
        <v>4</v>
      </c>
      <c r="M7920" s="11"/>
      <c r="N7920" s="24"/>
      <c r="P7920" s="32"/>
      <c r="R7920">
        <v>1</v>
      </c>
      <c r="S7920">
        <v>1</v>
      </c>
      <c r="T7920" s="19"/>
      <c r="U7920" s="3"/>
      <c r="X7920" t="str">
        <f t="shared" si="482"/>
        <v/>
      </c>
      <c r="Z7920" t="str">
        <f t="shared" si="483"/>
        <v/>
      </c>
      <c r="AB7920" s="9"/>
      <c r="AC7920" t="s">
        <v>10286</v>
      </c>
      <c r="AD7920">
        <f t="shared" si="485"/>
        <v>0</v>
      </c>
      <c r="AF7920" s="3"/>
      <c r="AH7920" s="9"/>
    </row>
    <row r="7921" spans="1:48" ht="10.95" customHeight="1" outlineLevel="1" x14ac:dyDescent="0.25">
      <c r="A7921" t="s">
        <v>174</v>
      </c>
      <c r="C7921" s="3" t="s">
        <v>11994</v>
      </c>
      <c r="D7921" s="3">
        <v>214</v>
      </c>
      <c r="E7921" s="9">
        <v>1982</v>
      </c>
      <c r="F7921" s="7" t="s">
        <v>2663</v>
      </c>
      <c r="G7921" s="7" t="s">
        <v>5401</v>
      </c>
      <c r="H7921" s="8" t="s">
        <v>10286</v>
      </c>
      <c r="I7921" s="8" t="s">
        <v>10285</v>
      </c>
      <c r="J7921" s="19">
        <v>4</v>
      </c>
      <c r="K7921" s="19" t="s">
        <v>7736</v>
      </c>
      <c r="L7921" s="11">
        <v>4</v>
      </c>
      <c r="M7921" s="11"/>
      <c r="N7921" s="24"/>
      <c r="P7921" s="32"/>
      <c r="T7921" s="19"/>
      <c r="U7921" s="3"/>
      <c r="X7921" t="str">
        <f t="shared" si="482"/>
        <v/>
      </c>
      <c r="Z7921" t="str">
        <f t="shared" si="483"/>
        <v/>
      </c>
      <c r="AB7921" s="9"/>
      <c r="AC7921" t="s">
        <v>10286</v>
      </c>
      <c r="AD7921">
        <f t="shared" si="485"/>
        <v>0</v>
      </c>
      <c r="AF7921" s="3"/>
      <c r="AH7921" s="9"/>
    </row>
    <row r="7922" spans="1:48" ht="10.95" customHeight="1" outlineLevel="1" x14ac:dyDescent="0.25">
      <c r="A7922" t="s">
        <v>174</v>
      </c>
      <c r="C7922" s="3" t="s">
        <v>11994</v>
      </c>
      <c r="D7922" s="3">
        <v>215</v>
      </c>
      <c r="E7922" s="9">
        <v>1982</v>
      </c>
      <c r="F7922" s="7" t="s">
        <v>4614</v>
      </c>
      <c r="G7922" s="7" t="s">
        <v>5401</v>
      </c>
      <c r="H7922" s="8" t="s">
        <v>10286</v>
      </c>
      <c r="I7922" s="8" t="s">
        <v>10285</v>
      </c>
      <c r="J7922" s="19">
        <v>4</v>
      </c>
      <c r="K7922" s="19" t="s">
        <v>7736</v>
      </c>
      <c r="L7922" s="11">
        <v>4</v>
      </c>
      <c r="M7922" s="11"/>
      <c r="N7922" s="24"/>
      <c r="P7922" s="32"/>
      <c r="T7922" s="19"/>
      <c r="U7922" s="3"/>
      <c r="X7922" t="str">
        <f t="shared" si="482"/>
        <v/>
      </c>
      <c r="Z7922" t="str">
        <f t="shared" si="483"/>
        <v/>
      </c>
      <c r="AB7922" s="9"/>
      <c r="AC7922" t="s">
        <v>10286</v>
      </c>
      <c r="AD7922">
        <f t="shared" si="485"/>
        <v>0</v>
      </c>
      <c r="AF7922" s="3"/>
      <c r="AH7922" s="9"/>
    </row>
    <row r="7923" spans="1:48" ht="10.95" customHeight="1" outlineLevel="1" x14ac:dyDescent="0.25">
      <c r="A7923" t="s">
        <v>174</v>
      </c>
      <c r="C7923" s="3" t="s">
        <v>11994</v>
      </c>
      <c r="D7923" s="3">
        <v>237</v>
      </c>
      <c r="E7923" s="9">
        <v>1982</v>
      </c>
      <c r="F7923" s="7" t="s">
        <v>10289</v>
      </c>
      <c r="G7923" s="7" t="s">
        <v>5401</v>
      </c>
      <c r="H7923" s="8" t="s">
        <v>7704</v>
      </c>
      <c r="I7923" s="8" t="s">
        <v>10288</v>
      </c>
      <c r="J7923" s="19">
        <v>7</v>
      </c>
      <c r="K7923" s="19" t="s">
        <v>7736</v>
      </c>
      <c r="L7923" s="11">
        <v>3</v>
      </c>
      <c r="M7923" s="11"/>
      <c r="N7923" s="24"/>
      <c r="P7923" s="32"/>
      <c r="T7923" s="19"/>
      <c r="U7923" s="3"/>
      <c r="X7923" t="str">
        <f t="shared" si="482"/>
        <v/>
      </c>
      <c r="Z7923" t="str">
        <f t="shared" si="483"/>
        <v/>
      </c>
      <c r="AB7923" s="9"/>
      <c r="AC7923" t="s">
        <v>7704</v>
      </c>
      <c r="AD7923">
        <f t="shared" si="485"/>
        <v>0</v>
      </c>
      <c r="AF7923" s="3"/>
      <c r="AH7923" s="9"/>
    </row>
    <row r="7924" spans="1:48" ht="10.95" customHeight="1" outlineLevel="1" x14ac:dyDescent="0.25">
      <c r="A7924" t="s">
        <v>174</v>
      </c>
      <c r="C7924" s="3" t="s">
        <v>11994</v>
      </c>
      <c r="D7924" s="3">
        <v>401</v>
      </c>
      <c r="E7924" s="9">
        <v>1987</v>
      </c>
      <c r="F7924" s="7" t="s">
        <v>1579</v>
      </c>
      <c r="G7924" s="7" t="s">
        <v>5401</v>
      </c>
      <c r="H7924" s="8" t="s">
        <v>1769</v>
      </c>
      <c r="I7924" s="8" t="s">
        <v>7080</v>
      </c>
      <c r="J7924" s="19">
        <v>2</v>
      </c>
      <c r="K7924" s="19" t="s">
        <v>20093</v>
      </c>
      <c r="L7924" s="11"/>
      <c r="M7924" s="11"/>
      <c r="N7924" s="24"/>
      <c r="P7924" s="32"/>
      <c r="T7924" s="19"/>
      <c r="U7924" s="3">
        <v>402</v>
      </c>
      <c r="X7924" t="str">
        <f t="shared" si="482"/>
        <v/>
      </c>
      <c r="Z7924" t="str">
        <f t="shared" si="483"/>
        <v/>
      </c>
      <c r="AB7924" s="9"/>
      <c r="AC7924" t="s">
        <v>1769</v>
      </c>
      <c r="AD7924">
        <f t="shared" si="485"/>
        <v>0</v>
      </c>
      <c r="AF7924" s="3"/>
      <c r="AG7924" t="s">
        <v>2289</v>
      </c>
      <c r="AH7924" s="9" t="s">
        <v>4925</v>
      </c>
    </row>
    <row r="7925" spans="1:48" ht="10.95" customHeight="1" outlineLevel="1" x14ac:dyDescent="0.25">
      <c r="A7925" t="s">
        <v>174</v>
      </c>
      <c r="C7925" s="3" t="s">
        <v>11994</v>
      </c>
      <c r="D7925" s="3" t="s">
        <v>10290</v>
      </c>
      <c r="E7925" s="9">
        <v>1987</v>
      </c>
      <c r="F7925" s="7" t="s">
        <v>10291</v>
      </c>
      <c r="G7925" s="7" t="s">
        <v>5401</v>
      </c>
      <c r="H7925" s="8" t="s">
        <v>1769</v>
      </c>
      <c r="I7925" s="8" t="s">
        <v>7080</v>
      </c>
      <c r="J7925" s="19">
        <v>2</v>
      </c>
      <c r="K7925" s="19" t="s">
        <v>7736</v>
      </c>
      <c r="L7925" s="11">
        <v>12</v>
      </c>
      <c r="M7925" s="11"/>
      <c r="N7925" s="24"/>
      <c r="P7925" s="32"/>
      <c r="R7925">
        <v>1</v>
      </c>
      <c r="S7925">
        <v>1</v>
      </c>
      <c r="T7925" s="19"/>
      <c r="U7925" s="3">
        <v>402</v>
      </c>
      <c r="X7925" t="str">
        <f t="shared" si="482"/>
        <v/>
      </c>
      <c r="Z7925">
        <f t="shared" si="483"/>
        <v>1</v>
      </c>
      <c r="AB7925" s="9"/>
      <c r="AC7925" t="s">
        <v>1769</v>
      </c>
      <c r="AD7925">
        <f t="shared" si="485"/>
        <v>0</v>
      </c>
      <c r="AF7925" s="3"/>
      <c r="AG7925" t="s">
        <v>2289</v>
      </c>
      <c r="AH7925" s="9" t="s">
        <v>4925</v>
      </c>
    </row>
    <row r="7926" spans="1:48" ht="10.95" customHeight="1" outlineLevel="1" x14ac:dyDescent="0.25">
      <c r="A7926" t="s">
        <v>174</v>
      </c>
      <c r="C7926" s="3" t="s">
        <v>11994</v>
      </c>
      <c r="D7926" s="3">
        <v>444</v>
      </c>
      <c r="E7926" s="9">
        <v>1988</v>
      </c>
      <c r="F7926" s="7" t="s">
        <v>6349</v>
      </c>
      <c r="G7926" s="7" t="s">
        <v>5401</v>
      </c>
      <c r="H7926" s="8" t="s">
        <v>6219</v>
      </c>
      <c r="I7926" s="8" t="s">
        <v>10292</v>
      </c>
      <c r="J7926" s="19">
        <v>3</v>
      </c>
      <c r="K7926" s="19" t="s">
        <v>7736</v>
      </c>
      <c r="L7926" s="11">
        <v>8</v>
      </c>
      <c r="M7926" s="11"/>
      <c r="N7926" s="24"/>
      <c r="P7926" s="32"/>
      <c r="S7926">
        <v>1</v>
      </c>
      <c r="T7926" s="19"/>
      <c r="U7926" s="3"/>
      <c r="X7926" t="str">
        <f t="shared" si="482"/>
        <v/>
      </c>
      <c r="Z7926" t="str">
        <f t="shared" si="483"/>
        <v/>
      </c>
      <c r="AB7926" s="9"/>
      <c r="AC7926" t="s">
        <v>6219</v>
      </c>
      <c r="AD7926">
        <f t="shared" si="485"/>
        <v>0</v>
      </c>
      <c r="AF7926" s="3"/>
      <c r="AH7926" s="9"/>
    </row>
    <row r="7927" spans="1:48" ht="10.95" customHeight="1" outlineLevel="1" x14ac:dyDescent="0.25">
      <c r="A7927" t="s">
        <v>174</v>
      </c>
      <c r="C7927" s="3" t="s">
        <v>11994</v>
      </c>
      <c r="D7927" s="3">
        <v>678</v>
      </c>
      <c r="E7927" s="9">
        <v>1996</v>
      </c>
      <c r="F7927" s="7" t="s">
        <v>6217</v>
      </c>
      <c r="G7927" s="7" t="s">
        <v>5401</v>
      </c>
      <c r="H7927" s="8" t="s">
        <v>2288</v>
      </c>
      <c r="I7927" s="8" t="s">
        <v>7080</v>
      </c>
      <c r="J7927" s="19">
        <v>3</v>
      </c>
      <c r="K7927" s="19" t="s">
        <v>7736</v>
      </c>
      <c r="L7927" s="11">
        <v>10</v>
      </c>
      <c r="M7927" s="11"/>
      <c r="N7927" s="24"/>
      <c r="P7927" s="32"/>
      <c r="T7927" s="19"/>
      <c r="U7927" s="3">
        <v>671</v>
      </c>
      <c r="X7927" t="str">
        <f t="shared" si="482"/>
        <v/>
      </c>
      <c r="Z7927" t="str">
        <f t="shared" si="483"/>
        <v/>
      </c>
      <c r="AB7927" s="9"/>
      <c r="AC7927" t="s">
        <v>2288</v>
      </c>
      <c r="AD7927">
        <f t="shared" si="485"/>
        <v>0</v>
      </c>
      <c r="AF7927" s="3"/>
      <c r="AG7927" t="s">
        <v>2289</v>
      </c>
      <c r="AH7927" s="9" t="s">
        <v>4613</v>
      </c>
    </row>
    <row r="7928" spans="1:48" ht="10.95" customHeight="1" outlineLevel="1" x14ac:dyDescent="0.25">
      <c r="A7928" t="s">
        <v>174</v>
      </c>
      <c r="C7928" s="3" t="s">
        <v>11994</v>
      </c>
      <c r="D7928" s="3">
        <v>682</v>
      </c>
      <c r="E7928" s="9">
        <v>1996</v>
      </c>
      <c r="F7928" s="7" t="s">
        <v>10293</v>
      </c>
      <c r="G7928" s="7" t="s">
        <v>5401</v>
      </c>
      <c r="H7928" s="8" t="s">
        <v>6219</v>
      </c>
      <c r="I7928" s="8" t="s">
        <v>7080</v>
      </c>
      <c r="J7928" s="19">
        <v>3</v>
      </c>
      <c r="K7928" s="19" t="s">
        <v>7736</v>
      </c>
      <c r="L7928" s="11">
        <v>6</v>
      </c>
      <c r="M7928" s="11"/>
      <c r="N7928" s="24"/>
      <c r="P7928" s="32"/>
      <c r="R7928">
        <v>1</v>
      </c>
      <c r="S7928">
        <v>1</v>
      </c>
      <c r="T7928" s="19"/>
      <c r="U7928" s="3"/>
      <c r="X7928" t="str">
        <f t="shared" si="482"/>
        <v/>
      </c>
      <c r="Z7928">
        <f t="shared" si="483"/>
        <v>1</v>
      </c>
      <c r="AB7928" s="9"/>
      <c r="AC7928" t="s">
        <v>6219</v>
      </c>
      <c r="AD7928">
        <f t="shared" si="485"/>
        <v>0</v>
      </c>
      <c r="AF7928" s="3"/>
      <c r="AH7928" s="9"/>
    </row>
    <row r="7929" spans="1:48" ht="10.95" customHeight="1" outlineLevel="1" x14ac:dyDescent="0.25">
      <c r="A7929" t="s">
        <v>174</v>
      </c>
      <c r="C7929" s="3" t="s">
        <v>11994</v>
      </c>
      <c r="D7929" s="3">
        <v>725</v>
      </c>
      <c r="E7929" s="9">
        <v>1997</v>
      </c>
      <c r="F7929" s="7" t="s">
        <v>6218</v>
      </c>
      <c r="G7929" s="7" t="s">
        <v>5401</v>
      </c>
      <c r="H7929" s="8" t="s">
        <v>6508</v>
      </c>
      <c r="I7929" s="8" t="s">
        <v>7080</v>
      </c>
      <c r="J7929" s="19">
        <v>2</v>
      </c>
      <c r="K7929" s="19" t="s">
        <v>7736</v>
      </c>
      <c r="L7929" s="11">
        <v>3</v>
      </c>
      <c r="M7929" s="11"/>
      <c r="N7929" s="24"/>
      <c r="P7929" s="32"/>
      <c r="T7929" s="19"/>
      <c r="U7929" s="3">
        <v>726</v>
      </c>
      <c r="X7929" t="str">
        <f t="shared" si="482"/>
        <v/>
      </c>
      <c r="Z7929" t="str">
        <f t="shared" si="483"/>
        <v/>
      </c>
      <c r="AB7929" s="9"/>
      <c r="AC7929" t="s">
        <v>6508</v>
      </c>
      <c r="AD7929">
        <f t="shared" si="485"/>
        <v>0</v>
      </c>
      <c r="AF7929" s="3"/>
      <c r="AG7929" t="s">
        <v>2289</v>
      </c>
      <c r="AH7929" s="9" t="s">
        <v>4613</v>
      </c>
    </row>
    <row r="7930" spans="1:48" ht="10.95" customHeight="1" outlineLevel="1" x14ac:dyDescent="0.25">
      <c r="A7930" t="s">
        <v>174</v>
      </c>
      <c r="C7930" s="3" t="s">
        <v>11994</v>
      </c>
      <c r="D7930" s="3">
        <v>776</v>
      </c>
      <c r="E7930" s="9">
        <v>2002</v>
      </c>
      <c r="F7930" s="7" t="s">
        <v>3825</v>
      </c>
      <c r="G7930" s="7" t="s">
        <v>5401</v>
      </c>
      <c r="H7930" s="8" t="s">
        <v>3826</v>
      </c>
      <c r="I7930" s="8" t="s">
        <v>10294</v>
      </c>
      <c r="J7930" s="19">
        <v>4</v>
      </c>
      <c r="K7930" s="19" t="s">
        <v>7736</v>
      </c>
      <c r="L7930" s="11">
        <v>1</v>
      </c>
      <c r="M7930" s="11"/>
      <c r="N7930" s="24"/>
      <c r="P7930" s="32"/>
      <c r="T7930" s="19"/>
      <c r="U7930" s="3">
        <v>769</v>
      </c>
      <c r="X7930" t="str">
        <f t="shared" si="482"/>
        <v/>
      </c>
      <c r="Z7930" t="str">
        <f t="shared" si="483"/>
        <v/>
      </c>
      <c r="AB7930" s="9"/>
      <c r="AC7930" t="s">
        <v>3826</v>
      </c>
      <c r="AD7930">
        <f t="shared" si="485"/>
        <v>0</v>
      </c>
      <c r="AF7930" s="3"/>
      <c r="AG7930" t="s">
        <v>2289</v>
      </c>
      <c r="AH7930" s="9" t="s">
        <v>4925</v>
      </c>
    </row>
    <row r="7931" spans="1:48" ht="10.95" customHeight="1" outlineLevel="1" x14ac:dyDescent="0.25">
      <c r="A7931" t="s">
        <v>174</v>
      </c>
      <c r="C7931" s="3" t="s">
        <v>11994</v>
      </c>
      <c r="D7931" s="3">
        <v>802</v>
      </c>
      <c r="E7931" s="9">
        <v>2007</v>
      </c>
      <c r="F7931" s="7" t="s">
        <v>10296</v>
      </c>
      <c r="G7931" s="7" t="s">
        <v>5401</v>
      </c>
      <c r="H7931" s="8" t="s">
        <v>2288</v>
      </c>
      <c r="I7931" s="8" t="s">
        <v>10295</v>
      </c>
      <c r="J7931" s="19">
        <v>3</v>
      </c>
      <c r="K7931" s="19" t="s">
        <v>7736</v>
      </c>
      <c r="L7931" s="11">
        <v>4</v>
      </c>
      <c r="M7931" s="11"/>
      <c r="N7931" s="24"/>
      <c r="P7931" s="32"/>
      <c r="T7931" s="19"/>
      <c r="U7931" s="3"/>
      <c r="X7931" t="str">
        <f t="shared" si="482"/>
        <v/>
      </c>
      <c r="Z7931" t="str">
        <f t="shared" si="483"/>
        <v/>
      </c>
      <c r="AB7931" s="9"/>
      <c r="AC7931" t="s">
        <v>2288</v>
      </c>
      <c r="AD7931">
        <f t="shared" si="485"/>
        <v>0</v>
      </c>
      <c r="AF7931" s="3"/>
      <c r="AH7931" s="9"/>
    </row>
    <row r="7932" spans="1:48" ht="10.95" customHeight="1" outlineLevel="1" x14ac:dyDescent="0.25">
      <c r="A7932" t="s">
        <v>174</v>
      </c>
      <c r="C7932" s="3" t="s">
        <v>11994</v>
      </c>
      <c r="D7932" s="3">
        <v>804</v>
      </c>
      <c r="E7932" s="9">
        <v>2007</v>
      </c>
      <c r="F7932" s="7" t="s">
        <v>10297</v>
      </c>
      <c r="G7932" s="7" t="s">
        <v>5401</v>
      </c>
      <c r="H7932" s="8" t="s">
        <v>6219</v>
      </c>
      <c r="I7932" s="8" t="s">
        <v>10295</v>
      </c>
      <c r="J7932" s="19">
        <v>1</v>
      </c>
      <c r="K7932" s="19" t="s">
        <v>7736</v>
      </c>
      <c r="L7932" s="11">
        <v>4</v>
      </c>
      <c r="M7932" s="11"/>
      <c r="N7932" s="24"/>
      <c r="P7932" s="32"/>
      <c r="S7932">
        <v>1</v>
      </c>
      <c r="T7932" s="19"/>
      <c r="U7932" s="3"/>
      <c r="X7932" t="str">
        <f t="shared" si="482"/>
        <v/>
      </c>
      <c r="Z7932" t="str">
        <f t="shared" si="483"/>
        <v/>
      </c>
      <c r="AB7932" s="9"/>
      <c r="AC7932" t="s">
        <v>6219</v>
      </c>
      <c r="AD7932">
        <f t="shared" si="485"/>
        <v>0</v>
      </c>
      <c r="AF7932" s="3"/>
      <c r="AH7932" s="9"/>
    </row>
    <row r="7933" spans="1:48" ht="10.95" customHeight="1" outlineLevel="1" x14ac:dyDescent="0.25">
      <c r="A7933" t="s">
        <v>174</v>
      </c>
      <c r="C7933" s="3" t="s">
        <v>11994</v>
      </c>
      <c r="D7933" s="3">
        <v>1055</v>
      </c>
      <c r="E7933" s="9">
        <v>2013</v>
      </c>
      <c r="F7933" s="7" t="s">
        <v>10301</v>
      </c>
      <c r="G7933" s="7" t="s">
        <v>5401</v>
      </c>
      <c r="H7933" s="8" t="s">
        <v>10299</v>
      </c>
      <c r="I7933" s="8" t="s">
        <v>10298</v>
      </c>
      <c r="J7933" s="19">
        <v>1</v>
      </c>
      <c r="K7933" s="19" t="s">
        <v>7738</v>
      </c>
      <c r="L7933" s="11"/>
      <c r="M7933" s="11"/>
      <c r="N7933" s="24"/>
      <c r="P7933" s="32"/>
      <c r="T7933" s="19"/>
      <c r="U7933" s="3"/>
      <c r="X7933" t="str">
        <f t="shared" si="482"/>
        <v/>
      </c>
      <c r="Z7933" t="str">
        <f t="shared" si="483"/>
        <v/>
      </c>
      <c r="AB7933" s="9"/>
      <c r="AC7933" t="s">
        <v>10299</v>
      </c>
      <c r="AD7933">
        <f t="shared" si="485"/>
        <v>0</v>
      </c>
      <c r="AF7933" s="3"/>
      <c r="AH7933" s="9"/>
    </row>
    <row r="7934" spans="1:48" ht="10.95" customHeight="1" outlineLevel="1" x14ac:dyDescent="0.25">
      <c r="A7934" t="s">
        <v>174</v>
      </c>
      <c r="C7934" s="3" t="s">
        <v>11994</v>
      </c>
      <c r="D7934" s="3">
        <v>1057</v>
      </c>
      <c r="E7934" s="9">
        <v>2013</v>
      </c>
      <c r="F7934" s="7" t="s">
        <v>10301</v>
      </c>
      <c r="G7934" s="7" t="s">
        <v>5401</v>
      </c>
      <c r="H7934" s="8" t="s">
        <v>2288</v>
      </c>
      <c r="I7934" s="8" t="s">
        <v>10298</v>
      </c>
      <c r="J7934" s="19">
        <v>5</v>
      </c>
      <c r="K7934" s="19" t="s">
        <v>7738</v>
      </c>
      <c r="L7934" s="11"/>
      <c r="M7934" s="11"/>
      <c r="N7934" s="24"/>
      <c r="P7934" s="32"/>
      <c r="T7934" s="19"/>
      <c r="U7934" s="3"/>
      <c r="X7934" t="str">
        <f t="shared" si="482"/>
        <v/>
      </c>
      <c r="Z7934" t="str">
        <f t="shared" si="483"/>
        <v/>
      </c>
      <c r="AB7934" s="9"/>
      <c r="AC7934" t="s">
        <v>2288</v>
      </c>
      <c r="AD7934">
        <f t="shared" si="485"/>
        <v>0</v>
      </c>
      <c r="AF7934" s="3"/>
      <c r="AH7934" s="9"/>
    </row>
    <row r="7935" spans="1:48" ht="10.95" customHeight="1" outlineLevel="1" x14ac:dyDescent="0.25">
      <c r="A7935" t="s">
        <v>174</v>
      </c>
      <c r="C7935" s="3" t="s">
        <v>11994</v>
      </c>
      <c r="D7935" s="3">
        <v>1058</v>
      </c>
      <c r="E7935" s="9">
        <v>2013</v>
      </c>
      <c r="F7935" s="7" t="s">
        <v>10301</v>
      </c>
      <c r="G7935" s="7" t="s">
        <v>5401</v>
      </c>
      <c r="H7935" s="8" t="s">
        <v>10300</v>
      </c>
      <c r="I7935" s="8" t="s">
        <v>10298</v>
      </c>
      <c r="J7935" s="19">
        <v>5</v>
      </c>
      <c r="K7935" s="19" t="s">
        <v>7738</v>
      </c>
      <c r="L7935" s="11"/>
      <c r="M7935" s="11"/>
      <c r="N7935" s="24"/>
      <c r="P7935" s="32"/>
      <c r="T7935" s="19"/>
      <c r="U7935" s="3"/>
      <c r="X7935" t="str">
        <f t="shared" si="482"/>
        <v/>
      </c>
      <c r="Z7935" t="str">
        <f t="shared" si="483"/>
        <v/>
      </c>
      <c r="AB7935" s="9"/>
      <c r="AC7935" t="s">
        <v>10300</v>
      </c>
      <c r="AD7935">
        <f t="shared" si="485"/>
        <v>0</v>
      </c>
      <c r="AF7935" s="3"/>
      <c r="AH7935" s="9"/>
    </row>
    <row r="7936" spans="1:48" ht="10.95" customHeight="1" x14ac:dyDescent="0.25">
      <c r="A7936" s="6" t="s">
        <v>10318</v>
      </c>
      <c r="B7936" t="s">
        <v>12413</v>
      </c>
      <c r="C7936" s="3" t="s">
        <v>11994</v>
      </c>
      <c r="E7936" s="9"/>
      <c r="F7936" s="7"/>
      <c r="G7936" s="7"/>
      <c r="H7936" s="8"/>
      <c r="I7936" s="8"/>
      <c r="J7936" s="19"/>
      <c r="K7936" s="19"/>
      <c r="L7936" s="11"/>
      <c r="M7936" s="11">
        <f>SUM(L7937:L7981)</f>
        <v>85.199999999999989</v>
      </c>
      <c r="N7936" s="24">
        <v>280</v>
      </c>
      <c r="O7936">
        <f>COUNTIF(K7937:K7981,"*")</f>
        <v>45</v>
      </c>
      <c r="P7936" s="32">
        <f>O7936/N7936</f>
        <v>0.16071428571428573</v>
      </c>
      <c r="Q7936">
        <f>COUNTIF(K7937:K7981,"Y")+COUNTIF(K7937:K7981,"S")</f>
        <v>41</v>
      </c>
      <c r="T7936" s="20" t="s">
        <v>7738</v>
      </c>
      <c r="U7936" s="3"/>
      <c r="V7936" t="s">
        <v>18635</v>
      </c>
      <c r="X7936" t="str">
        <f t="shared" si="482"/>
        <v/>
      </c>
      <c r="Z7936" t="str">
        <f t="shared" si="483"/>
        <v/>
      </c>
      <c r="AB7936" s="9"/>
      <c r="AE7936">
        <f>COUNTIF(AD7937:AD7981,"1")</f>
        <v>0</v>
      </c>
      <c r="AF7936" s="3"/>
      <c r="AH7936" s="9"/>
      <c r="AI7936">
        <f>COUNTIF($J7937:$J7981,"1")-COUNTIFS($J7937:$J7981,"1",$K7937:$K7981,"V")</f>
        <v>1</v>
      </c>
      <c r="AJ7936">
        <f>COUNTIFS($J7937:$J7981,"1",$K7937:$K7981,"Y")+COUNTIFS($J7937:$J7981,"1",$K7937:$K7981,"s")</f>
        <v>1</v>
      </c>
      <c r="AK7936">
        <f>COUNTIF($J7937:$J7981,"2")-COUNTIFS($J7937:$J7981,"2",$K7937:$K7981,"V")</f>
        <v>0</v>
      </c>
      <c r="AL7936">
        <f>COUNTIFS($J7937:$J7981,"2",$K7937:$K7981,"Y")+COUNTIFS($J7937:$J7981,"2",$K7937:$K7981,"s")</f>
        <v>0</v>
      </c>
      <c r="AM7936">
        <f>COUNTIF($J7937:$J7981,"3")-COUNTIFS($J7937:$J7981,"3",$K7937:$K7981,"V")</f>
        <v>40</v>
      </c>
      <c r="AN7936">
        <f>COUNTIFS($J7937:$J7981,"3",$K7937:$K7981,"Y")+COUNTIFS($J7937:$J7981,"3",$K7937:$K7981,"s")</f>
        <v>40</v>
      </c>
      <c r="AO7936">
        <f>COUNTIF($J7937:$J7981,"4")-COUNTIFS($J7937:$J7981,"4",$K7937:$K7981,"V")</f>
        <v>0</v>
      </c>
      <c r="AP7936">
        <f>COUNTIFS($J7937:$J7981,"4",$K7937:$K7981,"Y")+COUNTIFS($J7937:$J7981,"4",$K7937:$K7981,"s")</f>
        <v>0</v>
      </c>
      <c r="AQ7936">
        <f>COUNTIF($J7937:$J7981,"5")-COUNTIFS($J7937:$J7981,"5",$K7937:$K7981,"V")</f>
        <v>0</v>
      </c>
      <c r="AR7936">
        <f>COUNTIFS($J7937:$J7981,"5",$K7937:$K7981,"Y")+COUNTIFS($J7937:$J7981,"5",$K7937:$K7981,"s")</f>
        <v>0</v>
      </c>
      <c r="AS7936">
        <f>COUNTIF($J7937:$J7981,"6")-COUNTIFS($J7937:$J7981,"6",$K7937:$K7981,"V")</f>
        <v>0</v>
      </c>
      <c r="AT7936">
        <f>COUNTIFS($J7937:$J7981,"6",$K7937:$K7981,"Y")+COUNTIFS($J7937:$J7981,"6",$K7937:$K7981,"s")</f>
        <v>0</v>
      </c>
      <c r="AU7936">
        <f>COUNTIF($J7937:$J7981,"7")-COUNTIFS($J7937:$J7981,"7",$K7937:$K7981,"V")</f>
        <v>0</v>
      </c>
      <c r="AV7936">
        <f>COUNTIFS($J7937:$J7981,"7",$K7937:$K7981,"Y")+COUNTIFS($J7937:$J7981,"7",$K7937:$K7981,"s")</f>
        <v>0</v>
      </c>
    </row>
    <row r="7937" spans="1:34" ht="10.95" customHeight="1" outlineLevel="1" x14ac:dyDescent="0.25">
      <c r="A7937" t="s">
        <v>10303</v>
      </c>
      <c r="C7937" s="3" t="s">
        <v>11994</v>
      </c>
      <c r="D7937" s="3">
        <v>4</v>
      </c>
      <c r="E7937" s="9">
        <v>1935</v>
      </c>
      <c r="F7937" s="10" t="s">
        <v>5242</v>
      </c>
      <c r="G7937" s="7" t="s">
        <v>3405</v>
      </c>
      <c r="H7937" s="8" t="s">
        <v>6219</v>
      </c>
      <c r="I7937" s="8" t="s">
        <v>10304</v>
      </c>
      <c r="J7937" s="19">
        <v>3</v>
      </c>
      <c r="K7937" s="19" t="s">
        <v>7736</v>
      </c>
      <c r="L7937" s="11">
        <v>0.2</v>
      </c>
      <c r="M7937" s="11"/>
      <c r="N7937" s="24"/>
      <c r="P7937" s="32"/>
      <c r="T7937" s="19"/>
      <c r="U7937" s="3">
        <v>49</v>
      </c>
      <c r="X7937" t="str">
        <f t="shared" si="482"/>
        <v/>
      </c>
      <c r="Z7937" t="str">
        <f t="shared" si="483"/>
        <v/>
      </c>
      <c r="AB7937" s="9"/>
      <c r="AC7937" t="s">
        <v>6219</v>
      </c>
      <c r="AD7937">
        <f t="shared" ref="AD7937:AD7981" si="486">COUNTIF(H7937,"*Fuji*")</f>
        <v>0</v>
      </c>
      <c r="AF7937" s="3"/>
      <c r="AG7937" t="s">
        <v>6220</v>
      </c>
      <c r="AH7937" s="9" t="s">
        <v>4613</v>
      </c>
    </row>
    <row r="7938" spans="1:34" ht="10.95" customHeight="1" outlineLevel="1" x14ac:dyDescent="0.25">
      <c r="A7938" t="s">
        <v>10303</v>
      </c>
      <c r="C7938" s="3" t="s">
        <v>11994</v>
      </c>
      <c r="D7938" s="3">
        <v>8</v>
      </c>
      <c r="E7938" s="9">
        <v>1935</v>
      </c>
      <c r="F7938" s="10" t="s">
        <v>1959</v>
      </c>
      <c r="G7938" s="7" t="s">
        <v>6221</v>
      </c>
      <c r="H7938" s="8" t="s">
        <v>2288</v>
      </c>
      <c r="I7938" s="8" t="s">
        <v>10304</v>
      </c>
      <c r="J7938" s="19">
        <v>3</v>
      </c>
      <c r="K7938" s="19" t="s">
        <v>7736</v>
      </c>
      <c r="L7938" s="11">
        <v>5</v>
      </c>
      <c r="M7938" s="11"/>
      <c r="N7938" s="24"/>
      <c r="P7938" s="32"/>
      <c r="T7938" s="19"/>
      <c r="U7938" s="3">
        <v>53</v>
      </c>
      <c r="X7938" t="str">
        <f t="shared" ref="X7938:X8001" si="487">IF(COUNTIF(F7938,"*fdc*"),1,"")</f>
        <v/>
      </c>
      <c r="Z7938" t="str">
        <f t="shared" ref="Z7938:Z8001" si="488">IF(COUNTIF(F7938,"*s/s*"),1,"")</f>
        <v/>
      </c>
      <c r="AB7938" s="9"/>
      <c r="AC7938" t="s">
        <v>2288</v>
      </c>
      <c r="AD7938">
        <f t="shared" si="486"/>
        <v>0</v>
      </c>
      <c r="AF7938" s="3"/>
      <c r="AG7938" t="s">
        <v>2289</v>
      </c>
      <c r="AH7938" s="9" t="s">
        <v>4925</v>
      </c>
    </row>
    <row r="7939" spans="1:34" ht="10.95" customHeight="1" outlineLevel="1" x14ac:dyDescent="0.25">
      <c r="A7939" t="s">
        <v>10303</v>
      </c>
      <c r="C7939" s="3" t="s">
        <v>11994</v>
      </c>
      <c r="D7939" s="3">
        <v>9</v>
      </c>
      <c r="E7939" s="9">
        <v>1935</v>
      </c>
      <c r="F7939" s="7" t="s">
        <v>4619</v>
      </c>
      <c r="G7939" s="7" t="s">
        <v>1102</v>
      </c>
      <c r="H7939" s="8" t="s">
        <v>5270</v>
      </c>
      <c r="I7939" s="8" t="s">
        <v>10304</v>
      </c>
      <c r="J7939" s="19">
        <v>3</v>
      </c>
      <c r="K7939" s="19" t="s">
        <v>7736</v>
      </c>
      <c r="L7939" s="11">
        <v>5</v>
      </c>
      <c r="M7939" s="11"/>
      <c r="N7939" s="24"/>
      <c r="P7939" s="32"/>
      <c r="T7939" s="19"/>
      <c r="U7939" s="3">
        <v>54</v>
      </c>
      <c r="X7939" t="str">
        <f t="shared" si="487"/>
        <v/>
      </c>
      <c r="Z7939" t="str">
        <f t="shared" si="488"/>
        <v/>
      </c>
      <c r="AB7939" s="9"/>
      <c r="AC7939" t="s">
        <v>5270</v>
      </c>
      <c r="AD7939">
        <f t="shared" si="486"/>
        <v>0</v>
      </c>
      <c r="AF7939" s="3"/>
      <c r="AG7939" t="s">
        <v>6222</v>
      </c>
      <c r="AH7939" s="9" t="s">
        <v>4925</v>
      </c>
    </row>
    <row r="7940" spans="1:34" ht="10.95" customHeight="1" outlineLevel="1" x14ac:dyDescent="0.25">
      <c r="A7940" t="s">
        <v>10303</v>
      </c>
      <c r="C7940" s="3" t="s">
        <v>11994</v>
      </c>
      <c r="D7940" s="3">
        <v>10</v>
      </c>
      <c r="E7940" s="9">
        <v>1935</v>
      </c>
      <c r="F7940" s="7" t="s">
        <v>2661</v>
      </c>
      <c r="G7940" s="7" t="s">
        <v>6225</v>
      </c>
      <c r="H7940" s="8" t="s">
        <v>6219</v>
      </c>
      <c r="I7940" s="8" t="s">
        <v>10304</v>
      </c>
      <c r="J7940" s="19">
        <v>3</v>
      </c>
      <c r="K7940" s="19" t="s">
        <v>7736</v>
      </c>
      <c r="L7940" s="11">
        <v>5</v>
      </c>
      <c r="M7940" s="11"/>
      <c r="N7940" s="24"/>
      <c r="P7940" s="32"/>
      <c r="S7940">
        <v>1</v>
      </c>
      <c r="T7940" s="19"/>
      <c r="U7940" s="3">
        <v>55</v>
      </c>
      <c r="X7940" t="str">
        <f t="shared" si="487"/>
        <v/>
      </c>
      <c r="Z7940" t="str">
        <f t="shared" si="488"/>
        <v/>
      </c>
      <c r="AB7940" s="9"/>
      <c r="AC7940" t="s">
        <v>6219</v>
      </c>
      <c r="AD7940">
        <f t="shared" si="486"/>
        <v>0</v>
      </c>
      <c r="AF7940" s="3"/>
      <c r="AG7940" t="s">
        <v>6220</v>
      </c>
      <c r="AH7940" s="9" t="s">
        <v>4925</v>
      </c>
    </row>
    <row r="7941" spans="1:34" ht="10.95" customHeight="1" outlineLevel="1" x14ac:dyDescent="0.25">
      <c r="A7941" t="s">
        <v>10303</v>
      </c>
      <c r="C7941" s="3" t="s">
        <v>11994</v>
      </c>
      <c r="D7941" s="3">
        <v>11</v>
      </c>
      <c r="E7941" s="9">
        <v>1935</v>
      </c>
      <c r="F7941" s="7" t="s">
        <v>2663</v>
      </c>
      <c r="G7941" s="7" t="s">
        <v>4034</v>
      </c>
      <c r="H7941" s="8" t="s">
        <v>5270</v>
      </c>
      <c r="I7941" s="8" t="s">
        <v>10304</v>
      </c>
      <c r="J7941" s="19">
        <v>3</v>
      </c>
      <c r="K7941" s="19" t="s">
        <v>7736</v>
      </c>
      <c r="L7941" s="11">
        <v>5</v>
      </c>
      <c r="M7941" s="11"/>
      <c r="N7941" s="24"/>
      <c r="P7941" s="32"/>
      <c r="T7941" s="19"/>
      <c r="U7941" s="3">
        <v>56</v>
      </c>
      <c r="X7941" t="str">
        <f t="shared" si="487"/>
        <v/>
      </c>
      <c r="Z7941" t="str">
        <f t="shared" si="488"/>
        <v/>
      </c>
      <c r="AB7941" s="9"/>
      <c r="AC7941" t="s">
        <v>5270</v>
      </c>
      <c r="AD7941">
        <f t="shared" si="486"/>
        <v>0</v>
      </c>
      <c r="AF7941" s="3"/>
      <c r="AG7941" t="s">
        <v>6222</v>
      </c>
      <c r="AH7941" s="9" t="s">
        <v>4925</v>
      </c>
    </row>
    <row r="7942" spans="1:34" ht="10.95" customHeight="1" outlineLevel="1" x14ac:dyDescent="0.25">
      <c r="A7942" t="s">
        <v>10303</v>
      </c>
      <c r="C7942" s="3" t="s">
        <v>11994</v>
      </c>
      <c r="D7942" s="3">
        <v>25</v>
      </c>
      <c r="E7942" s="9">
        <v>1938</v>
      </c>
      <c r="F7942" s="10" t="s">
        <v>21731</v>
      </c>
      <c r="G7942" s="7" t="s">
        <v>6228</v>
      </c>
      <c r="H7942" s="8" t="s">
        <v>5270</v>
      </c>
      <c r="I7942" s="8" t="s">
        <v>10305</v>
      </c>
      <c r="J7942" s="19">
        <v>3</v>
      </c>
      <c r="K7942" s="19" t="s">
        <v>7736</v>
      </c>
      <c r="L7942" s="11">
        <v>0.7</v>
      </c>
      <c r="M7942" s="11"/>
      <c r="N7942" s="24"/>
      <c r="P7942" s="32"/>
      <c r="T7942" s="19"/>
      <c r="U7942" s="3">
        <v>69</v>
      </c>
      <c r="X7942" t="str">
        <f t="shared" si="487"/>
        <v/>
      </c>
      <c r="Z7942" t="str">
        <f t="shared" si="488"/>
        <v/>
      </c>
      <c r="AB7942" s="9"/>
      <c r="AC7942" t="s">
        <v>5270</v>
      </c>
      <c r="AD7942">
        <f t="shared" si="486"/>
        <v>0</v>
      </c>
      <c r="AF7942" s="3"/>
      <c r="AG7942" t="s">
        <v>6222</v>
      </c>
      <c r="AH7942" s="9" t="s">
        <v>4925</v>
      </c>
    </row>
    <row r="7943" spans="1:34" ht="10.95" customHeight="1" outlineLevel="1" x14ac:dyDescent="0.25">
      <c r="A7943" t="s">
        <v>10303</v>
      </c>
      <c r="C7943" s="3" t="s">
        <v>11994</v>
      </c>
      <c r="D7943" s="3">
        <v>26</v>
      </c>
      <c r="E7943" s="9">
        <v>1938</v>
      </c>
      <c r="F7943" s="7" t="s">
        <v>21731</v>
      </c>
      <c r="G7943" s="7" t="s">
        <v>3404</v>
      </c>
      <c r="H7943" s="8" t="s">
        <v>5270</v>
      </c>
      <c r="I7943" s="8" t="s">
        <v>10305</v>
      </c>
      <c r="J7943" s="19">
        <v>3</v>
      </c>
      <c r="K7943" s="19" t="s">
        <v>7736</v>
      </c>
      <c r="L7943" s="11">
        <v>0.7</v>
      </c>
      <c r="M7943" s="11"/>
      <c r="N7943" s="24"/>
      <c r="P7943" s="32"/>
      <c r="T7943" s="19"/>
      <c r="U7943" s="3"/>
      <c r="X7943" t="str">
        <f t="shared" si="487"/>
        <v/>
      </c>
      <c r="Z7943" t="str">
        <f t="shared" si="488"/>
        <v/>
      </c>
      <c r="AB7943" s="9"/>
      <c r="AC7943" t="s">
        <v>5270</v>
      </c>
      <c r="AD7943">
        <f t="shared" si="486"/>
        <v>0</v>
      </c>
      <c r="AF7943" s="3"/>
      <c r="AG7943" t="s">
        <v>6222</v>
      </c>
      <c r="AH7943" s="9" t="s">
        <v>4925</v>
      </c>
    </row>
    <row r="7944" spans="1:34" ht="10.95" customHeight="1" outlineLevel="1" x14ac:dyDescent="0.25">
      <c r="A7944" t="s">
        <v>10303</v>
      </c>
      <c r="C7944" s="3" t="s">
        <v>11994</v>
      </c>
      <c r="D7944" s="3">
        <v>27</v>
      </c>
      <c r="E7944" s="9">
        <v>1938</v>
      </c>
      <c r="F7944" s="7" t="s">
        <v>21731</v>
      </c>
      <c r="G7944" s="7" t="s">
        <v>10306</v>
      </c>
      <c r="H7944" s="8" t="s">
        <v>5270</v>
      </c>
      <c r="I7944" s="8" t="s">
        <v>10305</v>
      </c>
      <c r="J7944" s="19">
        <v>3</v>
      </c>
      <c r="K7944" s="19" t="s">
        <v>7736</v>
      </c>
      <c r="L7944" s="11">
        <v>0.7</v>
      </c>
      <c r="M7944" s="11"/>
      <c r="N7944" s="24"/>
      <c r="P7944" s="32"/>
      <c r="T7944" s="19"/>
      <c r="U7944" s="3"/>
      <c r="X7944" t="str">
        <f t="shared" si="487"/>
        <v/>
      </c>
      <c r="Z7944" t="str">
        <f t="shared" si="488"/>
        <v/>
      </c>
      <c r="AB7944" s="9"/>
      <c r="AC7944" t="s">
        <v>5270</v>
      </c>
      <c r="AD7944">
        <f t="shared" si="486"/>
        <v>0</v>
      </c>
      <c r="AF7944" s="3"/>
      <c r="AG7944" t="s">
        <v>6222</v>
      </c>
      <c r="AH7944" s="9" t="s">
        <v>4925</v>
      </c>
    </row>
    <row r="7945" spans="1:34" ht="10.95" customHeight="1" outlineLevel="1" x14ac:dyDescent="0.25">
      <c r="A7945" t="s">
        <v>10303</v>
      </c>
      <c r="C7945" s="3" t="s">
        <v>11994</v>
      </c>
      <c r="D7945" s="3">
        <v>28</v>
      </c>
      <c r="E7945" s="9">
        <v>1938</v>
      </c>
      <c r="F7945" s="7" t="s">
        <v>5242</v>
      </c>
      <c r="G7945" s="7" t="s">
        <v>10307</v>
      </c>
      <c r="H7945" s="8" t="s">
        <v>6219</v>
      </c>
      <c r="I7945" s="8" t="s">
        <v>10305</v>
      </c>
      <c r="J7945" s="19">
        <v>3</v>
      </c>
      <c r="K7945" s="19" t="s">
        <v>7736</v>
      </c>
      <c r="L7945" s="11">
        <v>1</v>
      </c>
      <c r="M7945" s="11"/>
      <c r="N7945" s="24"/>
      <c r="P7945" s="32"/>
      <c r="T7945" s="19"/>
      <c r="U7945" s="3">
        <v>72</v>
      </c>
      <c r="X7945" t="str">
        <f t="shared" si="487"/>
        <v/>
      </c>
      <c r="Z7945" t="str">
        <f t="shared" si="488"/>
        <v/>
      </c>
      <c r="AB7945" s="9"/>
      <c r="AC7945" t="s">
        <v>6219</v>
      </c>
      <c r="AD7945">
        <f t="shared" si="486"/>
        <v>0</v>
      </c>
      <c r="AF7945" s="3"/>
      <c r="AH7945" s="9"/>
    </row>
    <row r="7946" spans="1:34" ht="10.95" customHeight="1" outlineLevel="1" x14ac:dyDescent="0.25">
      <c r="A7946" t="s">
        <v>10303</v>
      </c>
      <c r="C7946" s="3" t="s">
        <v>11994</v>
      </c>
      <c r="D7946" s="3">
        <v>29</v>
      </c>
      <c r="E7946" s="9">
        <v>1938</v>
      </c>
      <c r="F7946" s="7" t="s">
        <v>5242</v>
      </c>
      <c r="G7946" s="7" t="s">
        <v>3404</v>
      </c>
      <c r="H7946" s="8" t="s">
        <v>6219</v>
      </c>
      <c r="I7946" s="8" t="s">
        <v>10305</v>
      </c>
      <c r="J7946" s="19">
        <v>3</v>
      </c>
      <c r="K7946" s="19" t="s">
        <v>7736</v>
      </c>
      <c r="L7946" s="11">
        <v>1</v>
      </c>
      <c r="M7946" s="11"/>
      <c r="N7946" s="24"/>
      <c r="P7946" s="32"/>
      <c r="T7946" s="19"/>
      <c r="U7946" s="3"/>
      <c r="X7946" t="str">
        <f t="shared" si="487"/>
        <v/>
      </c>
      <c r="Z7946" t="str">
        <f t="shared" si="488"/>
        <v/>
      </c>
      <c r="AB7946" s="9"/>
      <c r="AC7946" t="s">
        <v>6219</v>
      </c>
      <c r="AD7946">
        <f t="shared" si="486"/>
        <v>0</v>
      </c>
      <c r="AF7946" s="3"/>
      <c r="AH7946" s="9"/>
    </row>
    <row r="7947" spans="1:34" ht="10.95" customHeight="1" outlineLevel="1" x14ac:dyDescent="0.25">
      <c r="A7947" t="s">
        <v>10303</v>
      </c>
      <c r="C7947" s="3" t="s">
        <v>11994</v>
      </c>
      <c r="D7947" s="3">
        <v>36</v>
      </c>
      <c r="E7947" s="9">
        <v>1938</v>
      </c>
      <c r="F7947" s="7" t="s">
        <v>4619</v>
      </c>
      <c r="G7947" s="7" t="s">
        <v>4547</v>
      </c>
      <c r="H7947" s="8" t="s">
        <v>5270</v>
      </c>
      <c r="I7947" s="8" t="s">
        <v>10305</v>
      </c>
      <c r="J7947" s="19">
        <v>3</v>
      </c>
      <c r="K7947" s="19" t="s">
        <v>7736</v>
      </c>
      <c r="L7947" s="11">
        <v>0.7</v>
      </c>
      <c r="M7947" s="11"/>
      <c r="N7947" s="24"/>
      <c r="P7947" s="32"/>
      <c r="T7947" s="19"/>
      <c r="U7947" s="3">
        <v>80</v>
      </c>
      <c r="X7947" t="str">
        <f t="shared" si="487"/>
        <v/>
      </c>
      <c r="Z7947" t="str">
        <f t="shared" si="488"/>
        <v/>
      </c>
      <c r="AB7947" s="9"/>
      <c r="AC7947" t="s">
        <v>5270</v>
      </c>
      <c r="AD7947">
        <f t="shared" si="486"/>
        <v>0</v>
      </c>
      <c r="AF7947" s="3"/>
      <c r="AG7947" t="s">
        <v>6222</v>
      </c>
      <c r="AH7947" s="9" t="s">
        <v>4925</v>
      </c>
    </row>
    <row r="7948" spans="1:34" ht="10.95" customHeight="1" outlineLevel="1" x14ac:dyDescent="0.25">
      <c r="A7948" t="s">
        <v>10303</v>
      </c>
      <c r="C7948" s="3" t="s">
        <v>11994</v>
      </c>
      <c r="D7948" s="3">
        <v>37</v>
      </c>
      <c r="E7948" s="9">
        <v>1938</v>
      </c>
      <c r="F7948" s="7" t="s">
        <v>4552</v>
      </c>
      <c r="G7948" s="7" t="s">
        <v>4550</v>
      </c>
      <c r="H7948" s="8" t="s">
        <v>6219</v>
      </c>
      <c r="I7948" s="8" t="s">
        <v>10305</v>
      </c>
      <c r="J7948" s="19">
        <v>3</v>
      </c>
      <c r="K7948" s="19" t="s">
        <v>7736</v>
      </c>
      <c r="L7948" s="11">
        <v>0.5</v>
      </c>
      <c r="M7948" s="11"/>
      <c r="N7948" s="24"/>
      <c r="P7948" s="32"/>
      <c r="T7948" s="19"/>
      <c r="U7948" s="3" t="s">
        <v>4551</v>
      </c>
      <c r="X7948" t="str">
        <f t="shared" si="487"/>
        <v/>
      </c>
      <c r="Z7948" t="str">
        <f t="shared" si="488"/>
        <v/>
      </c>
      <c r="AB7948" s="9"/>
      <c r="AC7948" t="s">
        <v>6219</v>
      </c>
      <c r="AD7948">
        <f t="shared" si="486"/>
        <v>0</v>
      </c>
      <c r="AF7948" s="3"/>
      <c r="AG7948" t="s">
        <v>6220</v>
      </c>
      <c r="AH7948" s="9" t="s">
        <v>4623</v>
      </c>
    </row>
    <row r="7949" spans="1:34" ht="10.95" customHeight="1" outlineLevel="1" x14ac:dyDescent="0.25">
      <c r="A7949" t="s">
        <v>10303</v>
      </c>
      <c r="C7949" s="3" t="s">
        <v>11994</v>
      </c>
      <c r="D7949" s="3">
        <v>38</v>
      </c>
      <c r="E7949" s="9">
        <v>1938</v>
      </c>
      <c r="F7949" s="7" t="s">
        <v>6227</v>
      </c>
      <c r="G7949" s="7" t="s">
        <v>2930</v>
      </c>
      <c r="H7949" s="8" t="s">
        <v>5270</v>
      </c>
      <c r="I7949" s="8" t="s">
        <v>10305</v>
      </c>
      <c r="J7949" s="19">
        <v>3</v>
      </c>
      <c r="K7949" s="19" t="s">
        <v>7736</v>
      </c>
      <c r="L7949" s="11">
        <v>0.7</v>
      </c>
      <c r="M7949" s="11"/>
      <c r="N7949" s="24"/>
      <c r="P7949" s="32"/>
      <c r="T7949" s="19"/>
      <c r="U7949" s="3" t="s">
        <v>2931</v>
      </c>
      <c r="X7949" t="str">
        <f t="shared" si="487"/>
        <v/>
      </c>
      <c r="Z7949" t="str">
        <f t="shared" si="488"/>
        <v/>
      </c>
      <c r="AB7949" s="9"/>
      <c r="AC7949" t="s">
        <v>5270</v>
      </c>
      <c r="AD7949">
        <f t="shared" si="486"/>
        <v>0</v>
      </c>
      <c r="AF7949" s="3"/>
      <c r="AG7949" t="s">
        <v>6222</v>
      </c>
      <c r="AH7949" s="9" t="s">
        <v>4623</v>
      </c>
    </row>
    <row r="7950" spans="1:34" ht="10.95" customHeight="1" outlineLevel="1" x14ac:dyDescent="0.25">
      <c r="A7950" t="s">
        <v>10303</v>
      </c>
      <c r="C7950" s="3" t="s">
        <v>11994</v>
      </c>
      <c r="D7950" s="5" t="s">
        <v>4065</v>
      </c>
      <c r="E7950" s="9">
        <v>1941</v>
      </c>
      <c r="F7950" s="7" t="s">
        <v>21732</v>
      </c>
      <c r="G7950" s="7" t="s">
        <v>6228</v>
      </c>
      <c r="H7950" s="8" t="s">
        <v>5270</v>
      </c>
      <c r="I7950" s="8"/>
      <c r="J7950" s="19">
        <v>3</v>
      </c>
      <c r="K7950" s="19" t="s">
        <v>20092</v>
      </c>
      <c r="L7950" s="11"/>
      <c r="M7950" s="11"/>
      <c r="N7950" s="24"/>
      <c r="P7950" s="32"/>
      <c r="T7950" s="19"/>
      <c r="U7950" s="3" t="s">
        <v>6229</v>
      </c>
      <c r="X7950" t="str">
        <f t="shared" si="487"/>
        <v/>
      </c>
      <c r="Z7950" t="str">
        <f t="shared" si="488"/>
        <v/>
      </c>
      <c r="AB7950" s="9"/>
      <c r="AC7950" t="s">
        <v>5270</v>
      </c>
      <c r="AD7950">
        <f t="shared" si="486"/>
        <v>0</v>
      </c>
      <c r="AF7950" s="3"/>
      <c r="AG7950" t="s">
        <v>6222</v>
      </c>
      <c r="AH7950" s="9" t="s">
        <v>4623</v>
      </c>
    </row>
    <row r="7951" spans="1:34" ht="10.95" customHeight="1" outlineLevel="1" x14ac:dyDescent="0.25">
      <c r="A7951" t="s">
        <v>10303</v>
      </c>
      <c r="C7951" s="3" t="s">
        <v>11994</v>
      </c>
      <c r="D7951" s="5" t="s">
        <v>4065</v>
      </c>
      <c r="E7951" s="9">
        <v>1941</v>
      </c>
      <c r="F7951" s="7" t="s">
        <v>4554</v>
      </c>
      <c r="G7951" s="7" t="s">
        <v>4550</v>
      </c>
      <c r="H7951" s="8" t="s">
        <v>6219</v>
      </c>
      <c r="I7951" s="8"/>
      <c r="J7951" s="19">
        <v>3</v>
      </c>
      <c r="K7951" s="19" t="s">
        <v>20092</v>
      </c>
      <c r="L7951" s="11"/>
      <c r="M7951" s="11"/>
      <c r="N7951" s="24"/>
      <c r="P7951" s="32"/>
      <c r="T7951" s="19"/>
      <c r="U7951" s="3" t="s">
        <v>4553</v>
      </c>
      <c r="X7951" t="str">
        <f t="shared" si="487"/>
        <v/>
      </c>
      <c r="Z7951" t="str">
        <f t="shared" si="488"/>
        <v/>
      </c>
      <c r="AB7951" s="9"/>
      <c r="AC7951" t="s">
        <v>6219</v>
      </c>
      <c r="AD7951">
        <f t="shared" si="486"/>
        <v>0</v>
      </c>
      <c r="AF7951" s="3"/>
      <c r="AG7951" t="s">
        <v>6220</v>
      </c>
      <c r="AH7951" s="9" t="s">
        <v>4623</v>
      </c>
    </row>
    <row r="7952" spans="1:34" ht="10.95" customHeight="1" outlineLevel="1" x14ac:dyDescent="0.25">
      <c r="A7952" t="s">
        <v>10303</v>
      </c>
      <c r="C7952" s="3" t="s">
        <v>11994</v>
      </c>
      <c r="D7952" s="5" t="s">
        <v>4065</v>
      </c>
      <c r="E7952" s="9">
        <v>1943</v>
      </c>
      <c r="F7952" s="7" t="s">
        <v>21733</v>
      </c>
      <c r="G7952" s="7" t="s">
        <v>5391</v>
      </c>
      <c r="H7952" s="8" t="s">
        <v>6219</v>
      </c>
      <c r="I7952" s="8"/>
      <c r="J7952" s="19">
        <v>3</v>
      </c>
      <c r="K7952" s="19" t="s">
        <v>20092</v>
      </c>
      <c r="L7952" s="11"/>
      <c r="M7952" s="11"/>
      <c r="N7952" s="24"/>
      <c r="P7952" s="32"/>
      <c r="T7952" s="19"/>
      <c r="U7952" s="3" t="s">
        <v>4546</v>
      </c>
      <c r="X7952" t="str">
        <f t="shared" si="487"/>
        <v/>
      </c>
      <c r="Z7952" t="str">
        <f t="shared" si="488"/>
        <v/>
      </c>
      <c r="AB7952" s="9"/>
      <c r="AC7952" t="s">
        <v>6219</v>
      </c>
      <c r="AD7952">
        <f t="shared" si="486"/>
        <v>0</v>
      </c>
      <c r="AF7952" s="3"/>
      <c r="AG7952" t="s">
        <v>6220</v>
      </c>
      <c r="AH7952" s="9" t="s">
        <v>4925</v>
      </c>
    </row>
    <row r="7953" spans="1:34" ht="10.95" customHeight="1" outlineLevel="1" x14ac:dyDescent="0.25">
      <c r="A7953" t="s">
        <v>10303</v>
      </c>
      <c r="C7953" s="3" t="s">
        <v>11994</v>
      </c>
      <c r="D7953" s="5" t="s">
        <v>4065</v>
      </c>
      <c r="E7953" s="9">
        <v>1944</v>
      </c>
      <c r="F7953" s="7" t="s">
        <v>2661</v>
      </c>
      <c r="G7953" s="7" t="s">
        <v>4550</v>
      </c>
      <c r="H7953" s="8" t="s">
        <v>6219</v>
      </c>
      <c r="I7953" s="8"/>
      <c r="J7953" s="19">
        <v>3</v>
      </c>
      <c r="K7953" s="19" t="s">
        <v>7736</v>
      </c>
      <c r="L7953" s="11">
        <v>0.5</v>
      </c>
      <c r="M7953" s="11"/>
      <c r="N7953" s="24"/>
      <c r="P7953" s="32"/>
      <c r="T7953" s="19"/>
      <c r="U7953" s="3">
        <v>81</v>
      </c>
      <c r="X7953" t="str">
        <f t="shared" si="487"/>
        <v/>
      </c>
      <c r="Z7953" t="str">
        <f t="shared" si="488"/>
        <v/>
      </c>
      <c r="AB7953" s="9"/>
      <c r="AC7953" t="s">
        <v>6219</v>
      </c>
      <c r="AD7953">
        <f t="shared" si="486"/>
        <v>0</v>
      </c>
      <c r="AF7953" s="3"/>
      <c r="AG7953" t="s">
        <v>6220</v>
      </c>
      <c r="AH7953" s="9" t="s">
        <v>4925</v>
      </c>
    </row>
    <row r="7954" spans="1:34" ht="10.95" customHeight="1" outlineLevel="1" x14ac:dyDescent="0.25">
      <c r="A7954" t="s">
        <v>10303</v>
      </c>
      <c r="C7954" s="3" t="s">
        <v>11994</v>
      </c>
      <c r="D7954" s="5" t="s">
        <v>4065</v>
      </c>
      <c r="E7954" s="9">
        <v>1949</v>
      </c>
      <c r="F7954" s="7" t="s">
        <v>21731</v>
      </c>
      <c r="G7954" s="7" t="s">
        <v>1102</v>
      </c>
      <c r="H7954" s="8" t="s">
        <v>5270</v>
      </c>
      <c r="I7954" s="8"/>
      <c r="J7954" s="19">
        <v>3</v>
      </c>
      <c r="K7954" s="19" t="s">
        <v>7736</v>
      </c>
      <c r="L7954" s="11">
        <v>1.3</v>
      </c>
      <c r="M7954" s="11"/>
      <c r="N7954" s="24"/>
      <c r="P7954" s="32"/>
      <c r="T7954" s="19"/>
      <c r="U7954" s="3">
        <v>70</v>
      </c>
      <c r="X7954" t="str">
        <f t="shared" si="487"/>
        <v/>
      </c>
      <c r="Z7954" t="str">
        <f t="shared" si="488"/>
        <v/>
      </c>
      <c r="AB7954" s="9"/>
      <c r="AC7954" t="s">
        <v>5270</v>
      </c>
      <c r="AD7954">
        <f t="shared" si="486"/>
        <v>0</v>
      </c>
      <c r="AF7954" s="3"/>
      <c r="AG7954" t="s">
        <v>6222</v>
      </c>
      <c r="AH7954" s="9" t="s">
        <v>4613</v>
      </c>
    </row>
    <row r="7955" spans="1:34" ht="10.95" customHeight="1" outlineLevel="1" x14ac:dyDescent="0.25">
      <c r="A7955" t="s">
        <v>10303</v>
      </c>
      <c r="C7955" s="3" t="s">
        <v>11994</v>
      </c>
      <c r="D7955" s="5" t="s">
        <v>4065</v>
      </c>
      <c r="E7955" s="9">
        <v>1949</v>
      </c>
      <c r="F7955" s="7" t="s">
        <v>4549</v>
      </c>
      <c r="G7955" s="7" t="s">
        <v>4547</v>
      </c>
      <c r="H7955" s="8" t="s">
        <v>5270</v>
      </c>
      <c r="I7955" s="8"/>
      <c r="J7955" s="19">
        <v>3</v>
      </c>
      <c r="K7955" s="19" t="s">
        <v>7736</v>
      </c>
      <c r="L7955" s="11">
        <v>0.5</v>
      </c>
      <c r="M7955" s="11"/>
      <c r="N7955" s="24"/>
      <c r="P7955" s="32"/>
      <c r="T7955" s="19"/>
      <c r="U7955" s="3" t="s">
        <v>4548</v>
      </c>
      <c r="X7955" t="str">
        <f t="shared" si="487"/>
        <v/>
      </c>
      <c r="Z7955" t="str">
        <f t="shared" si="488"/>
        <v/>
      </c>
      <c r="AB7955" s="9"/>
      <c r="AC7955" t="s">
        <v>5270</v>
      </c>
      <c r="AD7955">
        <f t="shared" si="486"/>
        <v>0</v>
      </c>
      <c r="AF7955" s="3"/>
      <c r="AG7955" t="s">
        <v>6222</v>
      </c>
      <c r="AH7955" s="9" t="s">
        <v>4925</v>
      </c>
    </row>
    <row r="7956" spans="1:34" ht="10.95" customHeight="1" outlineLevel="1" x14ac:dyDescent="0.25">
      <c r="A7956" t="s">
        <v>10303</v>
      </c>
      <c r="C7956" s="3" t="s">
        <v>11994</v>
      </c>
      <c r="D7956" s="5" t="s">
        <v>4065</v>
      </c>
      <c r="E7956" s="9">
        <v>1950</v>
      </c>
      <c r="F7956" s="7" t="s">
        <v>21734</v>
      </c>
      <c r="G7956" s="7" t="s">
        <v>1102</v>
      </c>
      <c r="H7956" s="8" t="s">
        <v>5270</v>
      </c>
      <c r="I7956" s="8"/>
      <c r="J7956" s="19">
        <v>3</v>
      </c>
      <c r="K7956" s="19" t="s">
        <v>20092</v>
      </c>
      <c r="L7956" s="11"/>
      <c r="M7956" s="11"/>
      <c r="N7956" s="24"/>
      <c r="P7956" s="32"/>
      <c r="T7956" s="19"/>
      <c r="U7956" s="3" t="s">
        <v>3344</v>
      </c>
      <c r="X7956" t="str">
        <f t="shared" si="487"/>
        <v/>
      </c>
      <c r="Z7956" t="str">
        <f t="shared" si="488"/>
        <v/>
      </c>
      <c r="AB7956" s="9"/>
      <c r="AC7956" t="s">
        <v>5270</v>
      </c>
      <c r="AD7956">
        <f t="shared" si="486"/>
        <v>0</v>
      </c>
      <c r="AF7956" s="3"/>
      <c r="AG7956" t="s">
        <v>6222</v>
      </c>
      <c r="AH7956" s="9" t="s">
        <v>4613</v>
      </c>
    </row>
    <row r="7957" spans="1:34" ht="10.95" customHeight="1" outlineLevel="1" x14ac:dyDescent="0.25">
      <c r="A7957" t="s">
        <v>10303</v>
      </c>
      <c r="C7957" s="3" t="s">
        <v>11994</v>
      </c>
      <c r="D7957" s="5" t="s">
        <v>4065</v>
      </c>
      <c r="E7957" s="9">
        <v>1950</v>
      </c>
      <c r="F7957" s="7" t="s">
        <v>2663</v>
      </c>
      <c r="G7957" s="7" t="s">
        <v>2930</v>
      </c>
      <c r="H7957" s="8" t="s">
        <v>5270</v>
      </c>
      <c r="I7957" s="8"/>
      <c r="J7957" s="19">
        <v>3</v>
      </c>
      <c r="K7957" s="19" t="s">
        <v>7736</v>
      </c>
      <c r="L7957" s="11">
        <v>5</v>
      </c>
      <c r="M7957" s="11"/>
      <c r="N7957" s="24"/>
      <c r="P7957" s="32"/>
      <c r="T7957" s="19"/>
      <c r="U7957" s="3">
        <v>82</v>
      </c>
      <c r="X7957" t="str">
        <f t="shared" si="487"/>
        <v/>
      </c>
      <c r="Z7957" t="str">
        <f t="shared" si="488"/>
        <v/>
      </c>
      <c r="AB7957" s="9"/>
      <c r="AC7957" t="s">
        <v>5270</v>
      </c>
      <c r="AD7957">
        <f t="shared" si="486"/>
        <v>0</v>
      </c>
      <c r="AF7957" s="3"/>
      <c r="AG7957" t="s">
        <v>6222</v>
      </c>
      <c r="AH7957" s="9" t="s">
        <v>4623</v>
      </c>
    </row>
    <row r="7958" spans="1:34" ht="10.95" customHeight="1" outlineLevel="1" x14ac:dyDescent="0.25">
      <c r="A7958" t="s">
        <v>10303</v>
      </c>
      <c r="C7958" s="3" t="s">
        <v>11994</v>
      </c>
      <c r="D7958" s="5" t="s">
        <v>4065</v>
      </c>
      <c r="E7958" s="9">
        <v>1952</v>
      </c>
      <c r="F7958" s="7" t="s">
        <v>21735</v>
      </c>
      <c r="G7958" s="7" t="s">
        <v>5390</v>
      </c>
      <c r="H7958" s="8" t="s">
        <v>5270</v>
      </c>
      <c r="I7958" s="8"/>
      <c r="J7958" s="19">
        <v>3</v>
      </c>
      <c r="K7958" s="19" t="s">
        <v>7736</v>
      </c>
      <c r="L7958" s="11">
        <v>0.6</v>
      </c>
      <c r="M7958" s="11"/>
      <c r="N7958" s="24"/>
      <c r="P7958" s="32"/>
      <c r="T7958" s="19"/>
      <c r="U7958" s="3">
        <v>71</v>
      </c>
      <c r="X7958" t="str">
        <f t="shared" si="487"/>
        <v/>
      </c>
      <c r="Z7958" t="str">
        <f t="shared" si="488"/>
        <v/>
      </c>
      <c r="AB7958" s="9"/>
      <c r="AC7958" t="s">
        <v>5270</v>
      </c>
      <c r="AD7958">
        <f t="shared" si="486"/>
        <v>0</v>
      </c>
      <c r="AF7958" s="3"/>
      <c r="AG7958" t="s">
        <v>6222</v>
      </c>
      <c r="AH7958" s="9" t="s">
        <v>4613</v>
      </c>
    </row>
    <row r="7959" spans="1:34" ht="10.95" customHeight="1" outlineLevel="1" x14ac:dyDescent="0.25">
      <c r="A7959" t="s">
        <v>10303</v>
      </c>
      <c r="C7959" s="3" t="s">
        <v>11994</v>
      </c>
      <c r="D7959" s="3" t="s">
        <v>4065</v>
      </c>
      <c r="E7959" s="9">
        <v>1952</v>
      </c>
      <c r="F7959" s="7" t="s">
        <v>5242</v>
      </c>
      <c r="G7959" s="7" t="s">
        <v>1102</v>
      </c>
      <c r="H7959" s="8" t="s">
        <v>6219</v>
      </c>
      <c r="I7959" s="8"/>
      <c r="J7959" s="19">
        <v>3</v>
      </c>
      <c r="K7959" s="19" t="s">
        <v>7736</v>
      </c>
      <c r="L7959" s="11">
        <v>4</v>
      </c>
      <c r="M7959" s="11"/>
      <c r="N7959" s="24"/>
      <c r="P7959" s="32"/>
      <c r="T7959" s="19"/>
      <c r="U7959" s="3">
        <v>73</v>
      </c>
      <c r="X7959" t="str">
        <f t="shared" si="487"/>
        <v/>
      </c>
      <c r="Z7959" t="str">
        <f t="shared" si="488"/>
        <v/>
      </c>
      <c r="AB7959" s="9"/>
      <c r="AC7959" t="s">
        <v>6219</v>
      </c>
      <c r="AD7959">
        <f t="shared" si="486"/>
        <v>0</v>
      </c>
      <c r="AF7959" s="3"/>
      <c r="AG7959" t="s">
        <v>6220</v>
      </c>
      <c r="AH7959" s="9" t="s">
        <v>4613</v>
      </c>
    </row>
    <row r="7960" spans="1:34" ht="10.95" customHeight="1" outlineLevel="1" x14ac:dyDescent="0.25">
      <c r="A7960" t="s">
        <v>10303</v>
      </c>
      <c r="C7960" s="3" t="s">
        <v>11994</v>
      </c>
      <c r="D7960" s="3">
        <v>58</v>
      </c>
      <c r="E7960" s="9">
        <v>1952</v>
      </c>
      <c r="F7960" s="7" t="s">
        <v>5141</v>
      </c>
      <c r="G7960" s="7" t="s">
        <v>3404</v>
      </c>
      <c r="H7960" s="8" t="s">
        <v>5270</v>
      </c>
      <c r="I7960" s="8" t="s">
        <v>10308</v>
      </c>
      <c r="J7960" s="19">
        <v>3</v>
      </c>
      <c r="K7960" s="19" t="s">
        <v>7736</v>
      </c>
      <c r="L7960" s="11">
        <v>0.3</v>
      </c>
      <c r="M7960" s="11"/>
      <c r="N7960" s="24"/>
      <c r="P7960" s="32"/>
      <c r="T7960" s="19"/>
      <c r="U7960" s="3">
        <v>98</v>
      </c>
      <c r="X7960" t="str">
        <f t="shared" si="487"/>
        <v/>
      </c>
      <c r="Z7960" t="str">
        <f t="shared" si="488"/>
        <v/>
      </c>
      <c r="AB7960" s="9"/>
      <c r="AC7960" t="s">
        <v>5270</v>
      </c>
      <c r="AD7960">
        <f t="shared" si="486"/>
        <v>0</v>
      </c>
      <c r="AF7960" s="3"/>
      <c r="AG7960" t="s">
        <v>6222</v>
      </c>
      <c r="AH7960" s="9" t="s">
        <v>4613</v>
      </c>
    </row>
    <row r="7961" spans="1:34" ht="10.95" customHeight="1" outlineLevel="1" x14ac:dyDescent="0.25">
      <c r="A7961" t="s">
        <v>10303</v>
      </c>
      <c r="C7961" s="3" t="s">
        <v>11994</v>
      </c>
      <c r="D7961" s="3">
        <v>59</v>
      </c>
      <c r="E7961" s="9">
        <v>1952</v>
      </c>
      <c r="F7961" s="7" t="s">
        <v>4619</v>
      </c>
      <c r="G7961" s="7" t="s">
        <v>4547</v>
      </c>
      <c r="H7961" s="8" t="s">
        <v>5270</v>
      </c>
      <c r="I7961" s="8" t="s">
        <v>10308</v>
      </c>
      <c r="J7961" s="19">
        <v>3</v>
      </c>
      <c r="K7961" s="19" t="s">
        <v>7736</v>
      </c>
      <c r="L7961" s="11">
        <v>2</v>
      </c>
      <c r="M7961" s="11"/>
      <c r="N7961" s="24"/>
      <c r="P7961" s="32"/>
      <c r="T7961" s="19"/>
      <c r="U7961" s="3">
        <v>99</v>
      </c>
      <c r="X7961" t="str">
        <f t="shared" si="487"/>
        <v/>
      </c>
      <c r="Z7961" t="str">
        <f t="shared" si="488"/>
        <v/>
      </c>
      <c r="AB7961" s="9"/>
      <c r="AC7961" t="s">
        <v>5270</v>
      </c>
      <c r="AD7961">
        <f t="shared" si="486"/>
        <v>0</v>
      </c>
      <c r="AF7961" s="3"/>
      <c r="AG7961" t="s">
        <v>6222</v>
      </c>
      <c r="AH7961" s="9" t="s">
        <v>4613</v>
      </c>
    </row>
    <row r="7962" spans="1:34" ht="10.95" customHeight="1" outlineLevel="1" x14ac:dyDescent="0.25">
      <c r="A7962" t="s">
        <v>10303</v>
      </c>
      <c r="C7962" s="3" t="s">
        <v>11994</v>
      </c>
      <c r="D7962" s="3">
        <v>69</v>
      </c>
      <c r="E7962" s="9">
        <v>1954</v>
      </c>
      <c r="F7962" s="7" t="s">
        <v>1959</v>
      </c>
      <c r="G7962" s="7" t="s">
        <v>2379</v>
      </c>
      <c r="H7962" s="8" t="s">
        <v>6219</v>
      </c>
      <c r="I7962" s="8" t="s">
        <v>10309</v>
      </c>
      <c r="J7962" s="19">
        <v>3</v>
      </c>
      <c r="K7962" s="19" t="s">
        <v>7736</v>
      </c>
      <c r="L7962" s="11">
        <v>3.8</v>
      </c>
      <c r="M7962" s="11"/>
      <c r="N7962" s="24"/>
      <c r="P7962" s="32"/>
      <c r="T7962" s="19"/>
      <c r="U7962" s="3">
        <v>111</v>
      </c>
      <c r="X7962" t="str">
        <f t="shared" si="487"/>
        <v/>
      </c>
      <c r="Z7962" t="str">
        <f t="shared" si="488"/>
        <v/>
      </c>
      <c r="AB7962" s="9"/>
      <c r="AC7962" t="s">
        <v>6219</v>
      </c>
      <c r="AD7962">
        <f t="shared" si="486"/>
        <v>0</v>
      </c>
      <c r="AF7962" s="3"/>
      <c r="AG7962" t="s">
        <v>6220</v>
      </c>
      <c r="AH7962" s="9" t="s">
        <v>4613</v>
      </c>
    </row>
    <row r="7963" spans="1:34" ht="10.95" customHeight="1" outlineLevel="1" x14ac:dyDescent="0.25">
      <c r="A7963" t="s">
        <v>10303</v>
      </c>
      <c r="C7963" s="3" t="s">
        <v>11994</v>
      </c>
      <c r="D7963" s="3">
        <v>72</v>
      </c>
      <c r="E7963" s="9">
        <v>1954</v>
      </c>
      <c r="F7963" s="7" t="s">
        <v>2661</v>
      </c>
      <c r="G7963" s="7" t="s">
        <v>2380</v>
      </c>
      <c r="H7963" s="8" t="s">
        <v>6219</v>
      </c>
      <c r="I7963" s="8" t="s">
        <v>10309</v>
      </c>
      <c r="J7963" s="19">
        <v>3</v>
      </c>
      <c r="K7963" s="19" t="s">
        <v>7736</v>
      </c>
      <c r="L7963" s="11">
        <v>0.6</v>
      </c>
      <c r="M7963" s="11"/>
      <c r="N7963" s="24"/>
      <c r="P7963" s="32"/>
      <c r="T7963" s="19"/>
      <c r="U7963" s="3">
        <v>114</v>
      </c>
      <c r="X7963" t="str">
        <f t="shared" si="487"/>
        <v/>
      </c>
      <c r="Z7963" t="str">
        <f t="shared" si="488"/>
        <v/>
      </c>
      <c r="AB7963" s="9"/>
      <c r="AC7963" t="s">
        <v>6219</v>
      </c>
      <c r="AD7963">
        <f t="shared" si="486"/>
        <v>0</v>
      </c>
      <c r="AF7963" s="3"/>
      <c r="AG7963" t="s">
        <v>6220</v>
      </c>
      <c r="AH7963" s="9" t="s">
        <v>4613</v>
      </c>
    </row>
    <row r="7964" spans="1:34" ht="10.95" customHeight="1" outlineLevel="1" x14ac:dyDescent="0.25">
      <c r="A7964" t="s">
        <v>10303</v>
      </c>
      <c r="C7964" s="3" t="s">
        <v>11994</v>
      </c>
      <c r="D7964" s="3">
        <v>74</v>
      </c>
      <c r="E7964" s="9">
        <v>1954</v>
      </c>
      <c r="F7964" s="7" t="s">
        <v>4370</v>
      </c>
      <c r="G7964" s="7" t="s">
        <v>5374</v>
      </c>
      <c r="H7964" s="8" t="s">
        <v>2288</v>
      </c>
      <c r="I7964" s="8" t="s">
        <v>10309</v>
      </c>
      <c r="J7964" s="19">
        <v>3</v>
      </c>
      <c r="K7964" s="19" t="s">
        <v>7736</v>
      </c>
      <c r="L7964" s="11">
        <v>1.8</v>
      </c>
      <c r="M7964" s="11"/>
      <c r="N7964" s="24"/>
      <c r="P7964" s="32"/>
      <c r="T7964" s="19"/>
      <c r="U7964" s="3">
        <v>116</v>
      </c>
      <c r="X7964" t="str">
        <f t="shared" si="487"/>
        <v/>
      </c>
      <c r="Z7964" t="str">
        <f t="shared" si="488"/>
        <v/>
      </c>
      <c r="AB7964" s="9"/>
      <c r="AC7964" t="s">
        <v>2288</v>
      </c>
      <c r="AD7964">
        <f t="shared" si="486"/>
        <v>0</v>
      </c>
      <c r="AF7964" s="3"/>
      <c r="AG7964" t="s">
        <v>2289</v>
      </c>
      <c r="AH7964" s="9" t="s">
        <v>4925</v>
      </c>
    </row>
    <row r="7965" spans="1:34" ht="10.95" customHeight="1" outlineLevel="1" x14ac:dyDescent="0.25">
      <c r="A7965" t="s">
        <v>10303</v>
      </c>
      <c r="C7965" s="3" t="s">
        <v>11994</v>
      </c>
      <c r="D7965" s="3">
        <v>87</v>
      </c>
      <c r="E7965" s="9">
        <v>1960</v>
      </c>
      <c r="F7965" s="7" t="s">
        <v>4619</v>
      </c>
      <c r="G7965" s="7" t="s">
        <v>2932</v>
      </c>
      <c r="H7965" s="8" t="s">
        <v>2288</v>
      </c>
      <c r="I7965" s="8" t="s">
        <v>10310</v>
      </c>
      <c r="J7965" s="19">
        <v>3</v>
      </c>
      <c r="K7965" s="19" t="s">
        <v>7736</v>
      </c>
      <c r="L7965" s="11">
        <v>0.2</v>
      </c>
      <c r="M7965" s="11"/>
      <c r="N7965" s="24"/>
      <c r="P7965" s="32"/>
      <c r="T7965" s="19"/>
      <c r="U7965" s="3">
        <v>129</v>
      </c>
      <c r="X7965" t="str">
        <f t="shared" si="487"/>
        <v/>
      </c>
      <c r="Z7965" t="str">
        <f t="shared" si="488"/>
        <v/>
      </c>
      <c r="AB7965" s="9"/>
      <c r="AC7965" t="s">
        <v>2288</v>
      </c>
      <c r="AD7965">
        <f t="shared" si="486"/>
        <v>0</v>
      </c>
      <c r="AF7965" s="3"/>
      <c r="AG7965" t="s">
        <v>2289</v>
      </c>
      <c r="AH7965" s="9" t="s">
        <v>4613</v>
      </c>
    </row>
    <row r="7966" spans="1:34" ht="10.95" customHeight="1" outlineLevel="1" x14ac:dyDescent="0.25">
      <c r="A7966" t="s">
        <v>10303</v>
      </c>
      <c r="C7966" s="3" t="s">
        <v>11994</v>
      </c>
      <c r="D7966" s="3">
        <v>89</v>
      </c>
      <c r="E7966" s="9">
        <v>1960</v>
      </c>
      <c r="F7966" s="7" t="s">
        <v>2661</v>
      </c>
      <c r="G7966" s="7" t="s">
        <v>2933</v>
      </c>
      <c r="H7966" s="8" t="s">
        <v>6219</v>
      </c>
      <c r="I7966" s="8" t="s">
        <v>10310</v>
      </c>
      <c r="J7966" s="19">
        <v>3</v>
      </c>
      <c r="K7966" s="19" t="s">
        <v>7736</v>
      </c>
      <c r="L7966" s="11">
        <v>2.5</v>
      </c>
      <c r="M7966" s="11"/>
      <c r="N7966" s="24"/>
      <c r="P7966" s="32"/>
      <c r="R7966">
        <v>1</v>
      </c>
      <c r="S7966">
        <v>1</v>
      </c>
      <c r="T7966" s="19"/>
      <c r="U7966" s="3">
        <v>131</v>
      </c>
      <c r="X7966" t="str">
        <f t="shared" si="487"/>
        <v/>
      </c>
      <c r="Z7966" t="str">
        <f t="shared" si="488"/>
        <v/>
      </c>
      <c r="AB7966" s="9"/>
      <c r="AC7966" t="s">
        <v>6219</v>
      </c>
      <c r="AD7966">
        <f t="shared" si="486"/>
        <v>0</v>
      </c>
      <c r="AF7966" s="3"/>
      <c r="AG7966" t="s">
        <v>6220</v>
      </c>
      <c r="AH7966" s="9" t="s">
        <v>4925</v>
      </c>
    </row>
    <row r="7967" spans="1:34" ht="10.95" customHeight="1" outlineLevel="1" x14ac:dyDescent="0.25">
      <c r="A7967" t="s">
        <v>10303</v>
      </c>
      <c r="C7967" s="3" t="s">
        <v>11994</v>
      </c>
      <c r="D7967" s="3">
        <v>91</v>
      </c>
      <c r="E7967" s="9">
        <v>1960</v>
      </c>
      <c r="F7967" s="7" t="s">
        <v>4614</v>
      </c>
      <c r="G7967" s="7" t="s">
        <v>2934</v>
      </c>
      <c r="H7967" s="8" t="s">
        <v>2935</v>
      </c>
      <c r="I7967" s="8" t="s">
        <v>10310</v>
      </c>
      <c r="J7967" s="19">
        <v>3</v>
      </c>
      <c r="K7967" s="19" t="s">
        <v>7736</v>
      </c>
      <c r="L7967" s="11">
        <v>2.5</v>
      </c>
      <c r="M7967" s="11"/>
      <c r="N7967" s="24"/>
      <c r="P7967" s="32"/>
      <c r="T7967" s="19"/>
      <c r="U7967" s="3">
        <v>133</v>
      </c>
      <c r="X7967" t="str">
        <f t="shared" si="487"/>
        <v/>
      </c>
      <c r="Z7967" t="str">
        <f t="shared" si="488"/>
        <v/>
      </c>
      <c r="AB7967" s="9"/>
      <c r="AC7967" t="s">
        <v>2935</v>
      </c>
      <c r="AD7967">
        <f t="shared" si="486"/>
        <v>0</v>
      </c>
      <c r="AF7967" s="3"/>
      <c r="AG7967" t="s">
        <v>2289</v>
      </c>
      <c r="AH7967" s="9" t="s">
        <v>4925</v>
      </c>
    </row>
    <row r="7968" spans="1:34" ht="10.95" customHeight="1" outlineLevel="1" x14ac:dyDescent="0.25">
      <c r="A7968" t="s">
        <v>10303</v>
      </c>
      <c r="C7968" s="3" t="s">
        <v>11994</v>
      </c>
      <c r="D7968" s="3">
        <v>92</v>
      </c>
      <c r="E7968" s="9">
        <v>1960</v>
      </c>
      <c r="F7968" s="7" t="s">
        <v>4370</v>
      </c>
      <c r="G7968" s="7" t="s">
        <v>2936</v>
      </c>
      <c r="H7968" s="8" t="s">
        <v>2937</v>
      </c>
      <c r="I7968" s="8" t="s">
        <v>10310</v>
      </c>
      <c r="J7968" s="19">
        <v>3</v>
      </c>
      <c r="K7968" s="19" t="s">
        <v>7736</v>
      </c>
      <c r="L7968" s="11">
        <v>10</v>
      </c>
      <c r="M7968" s="11"/>
      <c r="N7968" s="24"/>
      <c r="P7968" s="32"/>
      <c r="T7968" s="19"/>
      <c r="U7968" s="3">
        <v>134</v>
      </c>
      <c r="X7968" t="str">
        <f t="shared" si="487"/>
        <v/>
      </c>
      <c r="Z7968" t="str">
        <f t="shared" si="488"/>
        <v/>
      </c>
      <c r="AB7968" s="9"/>
      <c r="AC7968" t="s">
        <v>2937</v>
      </c>
      <c r="AD7968">
        <f t="shared" si="486"/>
        <v>0</v>
      </c>
      <c r="AF7968" s="3"/>
      <c r="AG7968" t="s">
        <v>2289</v>
      </c>
      <c r="AH7968" s="9" t="s">
        <v>4925</v>
      </c>
    </row>
    <row r="7969" spans="1:48" ht="10.95" customHeight="1" outlineLevel="1" x14ac:dyDescent="0.25">
      <c r="A7969" t="s">
        <v>10303</v>
      </c>
      <c r="C7969" s="3" t="s">
        <v>11994</v>
      </c>
      <c r="D7969" s="3" t="s">
        <v>4065</v>
      </c>
      <c r="E7969" s="9">
        <v>1960</v>
      </c>
      <c r="F7969" s="7" t="s">
        <v>12489</v>
      </c>
      <c r="G7969" s="7" t="s">
        <v>2934</v>
      </c>
      <c r="H7969" s="8" t="s">
        <v>2935</v>
      </c>
      <c r="I7969" s="8" t="s">
        <v>10310</v>
      </c>
      <c r="J7969" s="19">
        <v>3</v>
      </c>
      <c r="K7969" s="19" t="s">
        <v>7736</v>
      </c>
      <c r="L7969" s="11">
        <v>2</v>
      </c>
      <c r="M7969" s="11"/>
      <c r="N7969" s="24"/>
      <c r="P7969" s="32"/>
      <c r="T7969" s="19"/>
      <c r="U7969" s="3" t="s">
        <v>978</v>
      </c>
      <c r="W7969" t="s">
        <v>7738</v>
      </c>
      <c r="X7969" t="str">
        <f t="shared" si="487"/>
        <v/>
      </c>
      <c r="Z7969" t="str">
        <f t="shared" si="488"/>
        <v/>
      </c>
      <c r="AB7969" s="9"/>
      <c r="AC7969" t="s">
        <v>2935</v>
      </c>
      <c r="AD7969">
        <f t="shared" si="486"/>
        <v>0</v>
      </c>
      <c r="AF7969" s="3"/>
      <c r="AH7969" s="9"/>
    </row>
    <row r="7970" spans="1:48" ht="10.95" customHeight="1" outlineLevel="1" x14ac:dyDescent="0.25">
      <c r="A7970" t="s">
        <v>10303</v>
      </c>
      <c r="C7970" s="3" t="s">
        <v>11994</v>
      </c>
      <c r="D7970" s="3">
        <v>120</v>
      </c>
      <c r="E7970" s="9">
        <v>1966</v>
      </c>
      <c r="F7970" s="7" t="s">
        <v>2938</v>
      </c>
      <c r="G7970" s="7" t="s">
        <v>5401</v>
      </c>
      <c r="H7970" s="8" t="s">
        <v>10311</v>
      </c>
      <c r="I7970" s="8" t="s">
        <v>7080</v>
      </c>
      <c r="J7970" s="19">
        <v>3</v>
      </c>
      <c r="K7970" s="19" t="s">
        <v>7736</v>
      </c>
      <c r="L7970" s="11">
        <v>2.2999999999999998</v>
      </c>
      <c r="M7970" s="11"/>
      <c r="N7970" s="24"/>
      <c r="P7970" s="32"/>
      <c r="T7970" s="19"/>
      <c r="U7970" s="3"/>
      <c r="X7970" t="str">
        <f t="shared" si="487"/>
        <v/>
      </c>
      <c r="Z7970" t="str">
        <f t="shared" si="488"/>
        <v/>
      </c>
      <c r="AB7970" s="9"/>
      <c r="AC7970" t="s">
        <v>10311</v>
      </c>
      <c r="AD7970">
        <f t="shared" si="486"/>
        <v>0</v>
      </c>
      <c r="AF7970" s="3"/>
      <c r="AH7970" s="9"/>
    </row>
    <row r="7971" spans="1:48" ht="10.95" customHeight="1" outlineLevel="1" x14ac:dyDescent="0.25">
      <c r="A7971" t="s">
        <v>10303</v>
      </c>
      <c r="C7971" s="3" t="s">
        <v>11994</v>
      </c>
      <c r="D7971" s="3">
        <v>140</v>
      </c>
      <c r="E7971" s="9">
        <v>1968</v>
      </c>
      <c r="F7971" s="7" t="s">
        <v>3424</v>
      </c>
      <c r="G7971" s="7" t="s">
        <v>5401</v>
      </c>
      <c r="H7971" s="8" t="s">
        <v>2288</v>
      </c>
      <c r="I7971" s="8" t="s">
        <v>10312</v>
      </c>
      <c r="J7971" s="19">
        <v>3</v>
      </c>
      <c r="K7971" s="19" t="s">
        <v>7736</v>
      </c>
      <c r="L7971" s="11">
        <v>0.1</v>
      </c>
      <c r="M7971" s="11"/>
      <c r="N7971" s="24"/>
      <c r="P7971" s="32"/>
      <c r="T7971" s="19"/>
      <c r="U7971" s="3">
        <v>182</v>
      </c>
      <c r="X7971" t="str">
        <f t="shared" si="487"/>
        <v/>
      </c>
      <c r="Z7971" t="str">
        <f t="shared" si="488"/>
        <v/>
      </c>
      <c r="AB7971" s="9"/>
      <c r="AC7971" t="s">
        <v>2288</v>
      </c>
      <c r="AD7971">
        <f t="shared" si="486"/>
        <v>0</v>
      </c>
      <c r="AF7971" s="3"/>
      <c r="AG7971" t="s">
        <v>2289</v>
      </c>
      <c r="AH7971" s="9" t="s">
        <v>4613</v>
      </c>
    </row>
    <row r="7972" spans="1:48" ht="10.95" customHeight="1" outlineLevel="1" x14ac:dyDescent="0.25">
      <c r="A7972" t="s">
        <v>10303</v>
      </c>
      <c r="C7972" s="3" t="s">
        <v>11994</v>
      </c>
      <c r="D7972" s="3">
        <v>141</v>
      </c>
      <c r="E7972" s="9">
        <v>1968</v>
      </c>
      <c r="F7972" s="7" t="s">
        <v>2938</v>
      </c>
      <c r="G7972" s="7" t="s">
        <v>5401</v>
      </c>
      <c r="H7972" s="8" t="s">
        <v>6219</v>
      </c>
      <c r="I7972" s="8" t="s">
        <v>10312</v>
      </c>
      <c r="J7972" s="19">
        <v>1</v>
      </c>
      <c r="K7972" s="19" t="s">
        <v>7736</v>
      </c>
      <c r="L7972" s="11">
        <v>2.5</v>
      </c>
      <c r="M7972" s="11"/>
      <c r="N7972" s="24"/>
      <c r="P7972" s="32"/>
      <c r="S7972">
        <v>1</v>
      </c>
      <c r="T7972" s="19"/>
      <c r="U7972" s="3">
        <v>183</v>
      </c>
      <c r="X7972" t="str">
        <f t="shared" si="487"/>
        <v/>
      </c>
      <c r="Z7972" t="str">
        <f t="shared" si="488"/>
        <v/>
      </c>
      <c r="AB7972" s="9"/>
      <c r="AC7972" t="s">
        <v>6219</v>
      </c>
      <c r="AD7972">
        <f t="shared" si="486"/>
        <v>0</v>
      </c>
      <c r="AF7972" s="3"/>
      <c r="AG7972" t="s">
        <v>6220</v>
      </c>
      <c r="AH7972" s="9" t="s">
        <v>4613</v>
      </c>
    </row>
    <row r="7973" spans="1:48" ht="10.95" customHeight="1" outlineLevel="1" x14ac:dyDescent="0.25">
      <c r="A7973" t="s">
        <v>10303</v>
      </c>
      <c r="C7973" s="3" t="s">
        <v>11994</v>
      </c>
      <c r="D7973" s="3">
        <v>142</v>
      </c>
      <c r="E7973" s="9">
        <v>1968</v>
      </c>
      <c r="F7973" s="7" t="s">
        <v>2939</v>
      </c>
      <c r="G7973" s="7" t="s">
        <v>5401</v>
      </c>
      <c r="H7973" s="8" t="s">
        <v>2935</v>
      </c>
      <c r="I7973" s="8" t="s">
        <v>10312</v>
      </c>
      <c r="J7973" s="19">
        <v>3</v>
      </c>
      <c r="K7973" s="19" t="s">
        <v>7736</v>
      </c>
      <c r="L7973" s="11">
        <v>1.1000000000000001</v>
      </c>
      <c r="M7973" s="11"/>
      <c r="N7973" s="24"/>
      <c r="P7973" s="32"/>
      <c r="T7973" s="19"/>
      <c r="U7973" s="3">
        <v>184</v>
      </c>
      <c r="X7973" t="str">
        <f t="shared" si="487"/>
        <v/>
      </c>
      <c r="Z7973" t="str">
        <f t="shared" si="488"/>
        <v/>
      </c>
      <c r="AB7973" s="9"/>
      <c r="AC7973" t="s">
        <v>2935</v>
      </c>
      <c r="AD7973">
        <f t="shared" si="486"/>
        <v>0</v>
      </c>
      <c r="AF7973" s="3"/>
      <c r="AG7973" t="s">
        <v>2289</v>
      </c>
      <c r="AH7973" s="9" t="s">
        <v>4925</v>
      </c>
    </row>
    <row r="7974" spans="1:48" ht="10.95" customHeight="1" outlineLevel="1" x14ac:dyDescent="0.25">
      <c r="A7974" t="s">
        <v>10303</v>
      </c>
      <c r="C7974" s="3" t="s">
        <v>11994</v>
      </c>
      <c r="D7974" s="3">
        <v>159</v>
      </c>
      <c r="E7974" s="9">
        <v>1969</v>
      </c>
      <c r="F7974" s="7" t="s">
        <v>5282</v>
      </c>
      <c r="G7974" s="7" t="s">
        <v>5401</v>
      </c>
      <c r="H7974" s="8" t="s">
        <v>2935</v>
      </c>
      <c r="I7974" s="8" t="s">
        <v>10313</v>
      </c>
      <c r="J7974" s="19">
        <v>3</v>
      </c>
      <c r="K7974" s="19" t="s">
        <v>7736</v>
      </c>
      <c r="L7974" s="11">
        <v>0.2</v>
      </c>
      <c r="M7974" s="11"/>
      <c r="N7974" s="24"/>
      <c r="P7974" s="32"/>
      <c r="T7974" s="19"/>
      <c r="U7974" s="3">
        <v>201</v>
      </c>
      <c r="X7974" t="str">
        <f t="shared" si="487"/>
        <v/>
      </c>
      <c r="Z7974" t="str">
        <f t="shared" si="488"/>
        <v/>
      </c>
      <c r="AB7974" s="9"/>
      <c r="AC7974" t="s">
        <v>2935</v>
      </c>
      <c r="AD7974">
        <f t="shared" si="486"/>
        <v>0</v>
      </c>
      <c r="AF7974" s="3"/>
      <c r="AG7974" t="s">
        <v>2289</v>
      </c>
      <c r="AH7974" s="9" t="s">
        <v>4613</v>
      </c>
    </row>
    <row r="7975" spans="1:48" ht="10.95" customHeight="1" outlineLevel="1" x14ac:dyDescent="0.25">
      <c r="A7975" t="s">
        <v>10303</v>
      </c>
      <c r="C7975" s="3" t="s">
        <v>11994</v>
      </c>
      <c r="D7975" s="3">
        <v>160</v>
      </c>
      <c r="E7975" s="9">
        <v>1969</v>
      </c>
      <c r="F7975" s="7" t="s">
        <v>2624</v>
      </c>
      <c r="G7975" s="7" t="s">
        <v>5401</v>
      </c>
      <c r="H7975" s="8" t="s">
        <v>2935</v>
      </c>
      <c r="I7975" s="8" t="s">
        <v>10313</v>
      </c>
      <c r="J7975" s="19">
        <v>3</v>
      </c>
      <c r="K7975" s="19" t="s">
        <v>7736</v>
      </c>
      <c r="L7975" s="11">
        <v>0.7</v>
      </c>
      <c r="M7975" s="11"/>
      <c r="N7975" s="24"/>
      <c r="P7975" s="32"/>
      <c r="S7975">
        <v>1</v>
      </c>
      <c r="T7975" s="19"/>
      <c r="U7975" s="3">
        <v>202</v>
      </c>
      <c r="X7975" t="str">
        <f t="shared" si="487"/>
        <v/>
      </c>
      <c r="Z7975" t="str">
        <f t="shared" si="488"/>
        <v/>
      </c>
      <c r="AB7975" s="9"/>
      <c r="AC7975" t="s">
        <v>2935</v>
      </c>
      <c r="AD7975">
        <f t="shared" si="486"/>
        <v>0</v>
      </c>
      <c r="AF7975" s="3"/>
      <c r="AG7975" t="s">
        <v>2289</v>
      </c>
      <c r="AH7975" s="9" t="s">
        <v>4613</v>
      </c>
    </row>
    <row r="7976" spans="1:48" ht="10.95" customHeight="1" outlineLevel="1" x14ac:dyDescent="0.25">
      <c r="A7976" t="s">
        <v>10303</v>
      </c>
      <c r="C7976" s="3" t="s">
        <v>11994</v>
      </c>
      <c r="D7976" s="3">
        <v>161</v>
      </c>
      <c r="E7976" s="9">
        <v>1969</v>
      </c>
      <c r="F7976" s="7" t="s">
        <v>2940</v>
      </c>
      <c r="G7976" s="7" t="s">
        <v>5401</v>
      </c>
      <c r="H7976" s="8" t="s">
        <v>2935</v>
      </c>
      <c r="I7976" s="8" t="s">
        <v>10313</v>
      </c>
      <c r="J7976" s="19">
        <v>3</v>
      </c>
      <c r="K7976" s="19" t="s">
        <v>7736</v>
      </c>
      <c r="L7976" s="11">
        <v>0.7</v>
      </c>
      <c r="M7976" s="11"/>
      <c r="N7976" s="24"/>
      <c r="P7976" s="32"/>
      <c r="T7976" s="19"/>
      <c r="U7976" s="3">
        <v>203</v>
      </c>
      <c r="X7976" t="str">
        <f t="shared" si="487"/>
        <v/>
      </c>
      <c r="Z7976" t="str">
        <f t="shared" si="488"/>
        <v/>
      </c>
      <c r="AB7976" s="9"/>
      <c r="AC7976" t="s">
        <v>2935</v>
      </c>
      <c r="AD7976">
        <f t="shared" si="486"/>
        <v>0</v>
      </c>
      <c r="AF7976" s="3"/>
      <c r="AG7976" t="s">
        <v>2289</v>
      </c>
      <c r="AH7976" s="9" t="s">
        <v>4613</v>
      </c>
    </row>
    <row r="7977" spans="1:48" ht="10.95" customHeight="1" outlineLevel="1" x14ac:dyDescent="0.25">
      <c r="A7977" t="s">
        <v>10303</v>
      </c>
      <c r="C7977" s="3" t="s">
        <v>11994</v>
      </c>
      <c r="D7977" s="3">
        <v>162</v>
      </c>
      <c r="E7977" s="9">
        <v>1969</v>
      </c>
      <c r="F7977" s="7" t="s">
        <v>2939</v>
      </c>
      <c r="G7977" s="7" t="s">
        <v>5401</v>
      </c>
      <c r="H7977" s="8" t="s">
        <v>2935</v>
      </c>
      <c r="I7977" s="8" t="s">
        <v>10313</v>
      </c>
      <c r="J7977" s="19">
        <v>3</v>
      </c>
      <c r="K7977" s="19" t="s">
        <v>7736</v>
      </c>
      <c r="L7977" s="11">
        <v>0.7</v>
      </c>
      <c r="M7977" s="11"/>
      <c r="N7977" s="24"/>
      <c r="P7977" s="32"/>
      <c r="T7977" s="19"/>
      <c r="U7977" s="3">
        <v>204</v>
      </c>
      <c r="X7977" t="str">
        <f t="shared" si="487"/>
        <v/>
      </c>
      <c r="Z7977" t="str">
        <f t="shared" si="488"/>
        <v/>
      </c>
      <c r="AB7977" s="9"/>
      <c r="AC7977" t="s">
        <v>2935</v>
      </c>
      <c r="AD7977">
        <f t="shared" si="486"/>
        <v>0</v>
      </c>
      <c r="AF7977" s="3"/>
      <c r="AG7977" t="s">
        <v>2289</v>
      </c>
      <c r="AH7977" s="9" t="s">
        <v>4613</v>
      </c>
    </row>
    <row r="7978" spans="1:48" ht="10.95" customHeight="1" outlineLevel="1" x14ac:dyDescent="0.25">
      <c r="A7978" t="s">
        <v>10303</v>
      </c>
      <c r="C7978" s="3" t="s">
        <v>11994</v>
      </c>
      <c r="D7978" s="3">
        <v>188</v>
      </c>
      <c r="E7978" s="9">
        <v>1971</v>
      </c>
      <c r="F7978" s="7" t="s">
        <v>2624</v>
      </c>
      <c r="G7978" s="7" t="s">
        <v>5401</v>
      </c>
      <c r="H7978" s="8" t="s">
        <v>555</v>
      </c>
      <c r="I7978" s="8" t="s">
        <v>10315</v>
      </c>
      <c r="J7978" s="19">
        <v>3</v>
      </c>
      <c r="K7978" s="19" t="s">
        <v>7736</v>
      </c>
      <c r="L7978" s="11">
        <v>0.1</v>
      </c>
      <c r="M7978" s="11"/>
      <c r="N7978" s="24"/>
      <c r="P7978" s="32"/>
      <c r="T7978" s="19"/>
      <c r="U7978" s="3">
        <v>230</v>
      </c>
      <c r="X7978" t="str">
        <f t="shared" si="487"/>
        <v/>
      </c>
      <c r="Z7978" t="str">
        <f t="shared" si="488"/>
        <v/>
      </c>
      <c r="AB7978" s="9"/>
      <c r="AC7978" t="s">
        <v>555</v>
      </c>
      <c r="AD7978">
        <f t="shared" si="486"/>
        <v>0</v>
      </c>
      <c r="AF7978" s="3"/>
      <c r="AG7978" t="s">
        <v>2289</v>
      </c>
      <c r="AH7978" s="9" t="s">
        <v>4613</v>
      </c>
    </row>
    <row r="7979" spans="1:48" ht="10.95" customHeight="1" outlineLevel="1" x14ac:dyDescent="0.25">
      <c r="A7979" t="s">
        <v>10303</v>
      </c>
      <c r="C7979" s="3" t="s">
        <v>11994</v>
      </c>
      <c r="D7979" s="3" t="s">
        <v>10314</v>
      </c>
      <c r="E7979" s="9">
        <v>1971</v>
      </c>
      <c r="F7979" s="7" t="s">
        <v>6391</v>
      </c>
      <c r="G7979" s="7" t="s">
        <v>5401</v>
      </c>
      <c r="H7979" s="8" t="s">
        <v>555</v>
      </c>
      <c r="I7979" s="8" t="s">
        <v>10315</v>
      </c>
      <c r="J7979" s="19">
        <v>3</v>
      </c>
      <c r="K7979" s="19" t="s">
        <v>7736</v>
      </c>
      <c r="L7979" s="11">
        <v>5</v>
      </c>
      <c r="M7979" s="11"/>
      <c r="N7979" s="24"/>
      <c r="P7979" s="32"/>
      <c r="T7979" s="19"/>
      <c r="U7979" s="3" t="s">
        <v>554</v>
      </c>
      <c r="X7979" t="str">
        <f t="shared" si="487"/>
        <v/>
      </c>
      <c r="Z7979">
        <f t="shared" si="488"/>
        <v>1</v>
      </c>
      <c r="AB7979" s="9"/>
      <c r="AC7979" t="s">
        <v>555</v>
      </c>
      <c r="AD7979">
        <f t="shared" si="486"/>
        <v>0</v>
      </c>
      <c r="AF7979" s="3"/>
      <c r="AG7979" t="s">
        <v>2289</v>
      </c>
      <c r="AH7979" s="9" t="s">
        <v>4623</v>
      </c>
    </row>
    <row r="7980" spans="1:48" ht="10.95" customHeight="1" outlineLevel="1" x14ac:dyDescent="0.25">
      <c r="A7980" t="s">
        <v>10303</v>
      </c>
      <c r="C7980" s="3" t="s">
        <v>11994</v>
      </c>
      <c r="D7980" s="3">
        <v>199</v>
      </c>
      <c r="E7980" s="9">
        <v>1971</v>
      </c>
      <c r="F7980" s="7" t="s">
        <v>2939</v>
      </c>
      <c r="G7980" s="7" t="s">
        <v>5401</v>
      </c>
      <c r="H7980" s="8" t="s">
        <v>6219</v>
      </c>
      <c r="I7980" s="8" t="s">
        <v>10316</v>
      </c>
      <c r="J7980" s="19">
        <v>3</v>
      </c>
      <c r="K7980" s="19" t="s">
        <v>7736</v>
      </c>
      <c r="L7980" s="11">
        <v>5</v>
      </c>
      <c r="M7980" s="11"/>
      <c r="N7980" s="24"/>
      <c r="P7980" s="32"/>
      <c r="T7980" s="19"/>
      <c r="U7980" s="3">
        <v>241</v>
      </c>
      <c r="X7980" t="str">
        <f t="shared" si="487"/>
        <v/>
      </c>
      <c r="Z7980" t="str">
        <f t="shared" si="488"/>
        <v/>
      </c>
      <c r="AB7980" s="9"/>
      <c r="AC7980" t="s">
        <v>6219</v>
      </c>
      <c r="AD7980">
        <f t="shared" si="486"/>
        <v>0</v>
      </c>
      <c r="AF7980" s="3"/>
      <c r="AG7980" t="s">
        <v>6220</v>
      </c>
      <c r="AH7980" s="9" t="s">
        <v>4613</v>
      </c>
    </row>
    <row r="7981" spans="1:48" ht="10.95" customHeight="1" outlineLevel="1" x14ac:dyDescent="0.25">
      <c r="A7981" t="s">
        <v>10303</v>
      </c>
      <c r="C7981" s="3" t="s">
        <v>11994</v>
      </c>
      <c r="D7981" s="3">
        <v>275</v>
      </c>
      <c r="E7981" s="9">
        <v>1975</v>
      </c>
      <c r="F7981" s="7" t="s">
        <v>2661</v>
      </c>
      <c r="G7981" s="7" t="s">
        <v>5401</v>
      </c>
      <c r="H7981" s="8" t="s">
        <v>6219</v>
      </c>
      <c r="I7981" s="8" t="s">
        <v>10317</v>
      </c>
      <c r="J7981" s="19">
        <v>3</v>
      </c>
      <c r="K7981" s="19" t="s">
        <v>7736</v>
      </c>
      <c r="L7981" s="11">
        <v>3</v>
      </c>
      <c r="M7981" s="11"/>
      <c r="N7981" s="24"/>
      <c r="P7981" s="32"/>
      <c r="T7981" s="19"/>
      <c r="U7981" s="3"/>
      <c r="X7981" t="str">
        <f t="shared" si="487"/>
        <v/>
      </c>
      <c r="Z7981" t="str">
        <f t="shared" si="488"/>
        <v/>
      </c>
      <c r="AB7981" s="9"/>
      <c r="AC7981" t="s">
        <v>6219</v>
      </c>
      <c r="AD7981">
        <f t="shared" si="486"/>
        <v>0</v>
      </c>
      <c r="AF7981" s="3"/>
      <c r="AH7981" s="9"/>
    </row>
    <row r="7982" spans="1:48" ht="10.95" customHeight="1" x14ac:dyDescent="0.25">
      <c r="A7982" t="s">
        <v>15429</v>
      </c>
      <c r="B7982" t="s">
        <v>12962</v>
      </c>
      <c r="C7982" s="3" t="s">
        <v>12466</v>
      </c>
      <c r="E7982" s="9"/>
      <c r="F7982" s="7"/>
      <c r="G7982" s="7"/>
      <c r="H7982" s="8"/>
      <c r="I7982" s="8"/>
      <c r="J7982" s="19"/>
      <c r="K7982" s="19"/>
      <c r="L7982" s="11"/>
      <c r="M7982" s="11">
        <f>SUM(L7983:L8043)</f>
        <v>50.9</v>
      </c>
      <c r="N7982" s="24">
        <v>894</v>
      </c>
      <c r="O7982">
        <f>COUNTIF(K7983:K8043,"*")</f>
        <v>61</v>
      </c>
      <c r="P7982" s="32">
        <f>O7982/N7982</f>
        <v>6.8232662192393739E-2</v>
      </c>
      <c r="Q7982">
        <f>COUNTIF(K7983:K8043,"Y")+COUNTIF(K7983:K8043,"S")</f>
        <v>36</v>
      </c>
      <c r="T7982" s="19" t="s">
        <v>7736</v>
      </c>
      <c r="U7982" s="3"/>
      <c r="V7982" t="s">
        <v>18432</v>
      </c>
      <c r="X7982" t="str">
        <f t="shared" si="487"/>
        <v/>
      </c>
      <c r="Z7982" t="str">
        <f t="shared" si="488"/>
        <v/>
      </c>
      <c r="AB7982" s="9"/>
      <c r="AE7982">
        <f>COUNTIF(AD7983:AD8043,"1")</f>
        <v>0</v>
      </c>
      <c r="AF7982" s="3"/>
      <c r="AH7982" s="9"/>
      <c r="AI7982">
        <f>COUNTIF($J7983:$J8043,"1")-COUNTIFS($J7983:$J8043,"1",$K7983:$K8043,"V")</f>
        <v>0</v>
      </c>
      <c r="AJ7982">
        <f>COUNTIFS($J7983:$J8043,"1",$K7983:$K8043,"Y")+COUNTIFS($J7983:$J8043,"1",$K7983:$K8043,"s")</f>
        <v>0</v>
      </c>
      <c r="AK7982">
        <f>COUNTIF($J7983:$J8043,"2")-COUNTIFS($J7983:$J8043,"2",$K7983:$K8043,"V")</f>
        <v>1</v>
      </c>
      <c r="AL7982">
        <f>COUNTIFS($J7983:$J8043,"2",$K7983:$K8043,"Y")+COUNTIFS($J7983:$J8043,"2",$K7983:$K8043,"s")</f>
        <v>1</v>
      </c>
      <c r="AM7982">
        <f>COUNTIF($J7983:$J8043,"3")-COUNTIFS($J7983:$J8043,"3",$K7983:$K8043,"V")</f>
        <v>2</v>
      </c>
      <c r="AN7982">
        <f>COUNTIFS($J7983:$J8043,"3",$K7983:$K8043,"Y")+COUNTIFS($J7983:$J8043,"3",$K7983:$K8043,"s")</f>
        <v>1</v>
      </c>
      <c r="AO7982">
        <f>COUNTIF($J7983:$J8043,"4")-COUNTIFS($J7983:$J8043,"4",$K7983:$K8043,"V")</f>
        <v>2</v>
      </c>
      <c r="AP7982">
        <f>COUNTIFS($J7983:$J8043,"4",$K7983:$K8043,"Y")+COUNTIFS($J7983:$J8043,"4",$K7983:$K8043,"s")</f>
        <v>1</v>
      </c>
      <c r="AQ7982">
        <f>COUNTIF($J7983:$J8043,"5")-COUNTIFS($J7983:$J8043,"5",$K7983:$K8043,"V")</f>
        <v>1</v>
      </c>
      <c r="AR7982">
        <f>COUNTIFS($J7983:$J8043,"5",$K7983:$K8043,"Y")+COUNTIFS($J7983:$J8043,"5",$K7983:$K8043,"s")</f>
        <v>0</v>
      </c>
      <c r="AS7982">
        <f>COUNTIF($J7983:$J8043,"6")-COUNTIFS($J7983:$J8043,"6",$K7983:$K8043,"V")</f>
        <v>55</v>
      </c>
      <c r="AT7982">
        <f>COUNTIFS($J7983:$J8043,"6",$K7983:$K8043,"Y")+COUNTIFS($J7983:$J8043,"6",$K7983:$K8043,"s")</f>
        <v>33</v>
      </c>
      <c r="AU7982">
        <f>COUNTIF($J7983:$J8043,"7")-COUNTIFS($J7983:$J8043,"7",$K7983:$K8043,"V")</f>
        <v>0</v>
      </c>
      <c r="AV7982">
        <f>COUNTIFS($J7983:$J8043,"7",$K7983:$K8043,"Y")+COUNTIFS($J7983:$J8043,"7",$K7983:$K8043,"s")</f>
        <v>0</v>
      </c>
    </row>
    <row r="7983" spans="1:48" ht="10.95" customHeight="1" outlineLevel="1" x14ac:dyDescent="0.25">
      <c r="A7983" t="s">
        <v>15423</v>
      </c>
      <c r="C7983" s="3" t="s">
        <v>12466</v>
      </c>
      <c r="D7983" s="3">
        <v>15</v>
      </c>
      <c r="E7983" s="9">
        <v>1976</v>
      </c>
      <c r="F7983" s="7" t="s">
        <v>184</v>
      </c>
      <c r="G7983" s="7" t="s">
        <v>5401</v>
      </c>
      <c r="H7983" s="8" t="s">
        <v>15425</v>
      </c>
      <c r="I7983" s="8" t="s">
        <v>15424</v>
      </c>
      <c r="J7983" s="19">
        <v>6</v>
      </c>
      <c r="K7983" s="19" t="s">
        <v>7738</v>
      </c>
      <c r="L7983" s="11"/>
      <c r="M7983" s="11"/>
      <c r="N7983" s="24">
        <v>78</v>
      </c>
      <c r="P7983" s="32"/>
      <c r="T7983" s="19"/>
      <c r="U7983" s="3"/>
      <c r="X7983" t="str">
        <f t="shared" si="487"/>
        <v/>
      </c>
      <c r="Z7983" t="str">
        <f t="shared" si="488"/>
        <v/>
      </c>
      <c r="AB7983" s="9"/>
      <c r="AC7983" t="s">
        <v>15425</v>
      </c>
      <c r="AD7983">
        <f t="shared" ref="AD7983:AD8014" si="489">COUNTIF(H7983,"*Fuji*")</f>
        <v>0</v>
      </c>
      <c r="AF7983" s="3"/>
      <c r="AH7983" s="9"/>
    </row>
    <row r="7984" spans="1:48" ht="10.95" customHeight="1" outlineLevel="1" x14ac:dyDescent="0.25">
      <c r="A7984" t="s">
        <v>15428</v>
      </c>
      <c r="C7984" s="3" t="s">
        <v>12466</v>
      </c>
      <c r="D7984" s="3">
        <v>16</v>
      </c>
      <c r="E7984" s="9">
        <v>1976</v>
      </c>
      <c r="F7984" s="7" t="s">
        <v>1643</v>
      </c>
      <c r="G7984" s="7" t="s">
        <v>5401</v>
      </c>
      <c r="H7984" s="8" t="s">
        <v>15425</v>
      </c>
      <c r="I7984" s="8" t="s">
        <v>15424</v>
      </c>
      <c r="J7984" s="19">
        <v>6</v>
      </c>
      <c r="K7984" s="19" t="s">
        <v>7738</v>
      </c>
      <c r="L7984" s="11"/>
      <c r="M7984" s="11"/>
      <c r="N7984" s="24"/>
      <c r="P7984" s="32"/>
      <c r="T7984" s="19"/>
      <c r="U7984" s="3"/>
      <c r="X7984" t="str">
        <f t="shared" si="487"/>
        <v/>
      </c>
      <c r="Z7984" t="str">
        <f t="shared" si="488"/>
        <v/>
      </c>
      <c r="AB7984" s="9"/>
      <c r="AC7984" t="s">
        <v>15425</v>
      </c>
      <c r="AD7984">
        <f t="shared" si="489"/>
        <v>0</v>
      </c>
      <c r="AF7984" s="3"/>
      <c r="AH7984" s="9"/>
    </row>
    <row r="7985" spans="1:34" ht="10.95" customHeight="1" outlineLevel="1" x14ac:dyDescent="0.25">
      <c r="A7985" t="s">
        <v>15428</v>
      </c>
      <c r="C7985" s="3" t="s">
        <v>12466</v>
      </c>
      <c r="D7985" s="3">
        <v>27</v>
      </c>
      <c r="E7985" s="9">
        <v>1976</v>
      </c>
      <c r="F7985" s="7" t="s">
        <v>2977</v>
      </c>
      <c r="G7985" s="7" t="s">
        <v>5401</v>
      </c>
      <c r="H7985" s="8" t="s">
        <v>15426</v>
      </c>
      <c r="I7985" s="8" t="s">
        <v>7080</v>
      </c>
      <c r="J7985" s="19">
        <v>3</v>
      </c>
      <c r="K7985" s="19" t="s">
        <v>7738</v>
      </c>
      <c r="L7985" s="11"/>
      <c r="M7985" s="11"/>
      <c r="N7985" s="24"/>
      <c r="P7985" s="32"/>
      <c r="T7985" s="19"/>
      <c r="U7985" s="3"/>
      <c r="X7985" t="str">
        <f t="shared" si="487"/>
        <v/>
      </c>
      <c r="Z7985" t="str">
        <f t="shared" si="488"/>
        <v/>
      </c>
      <c r="AB7985" s="9"/>
      <c r="AC7985" t="s">
        <v>15426</v>
      </c>
      <c r="AD7985">
        <f t="shared" si="489"/>
        <v>0</v>
      </c>
      <c r="AF7985" s="3"/>
      <c r="AH7985" s="9"/>
    </row>
    <row r="7986" spans="1:34" ht="10.95" customHeight="1" outlineLevel="1" x14ac:dyDescent="0.25">
      <c r="A7986" t="s">
        <v>15428</v>
      </c>
      <c r="C7986" s="3" t="s">
        <v>12466</v>
      </c>
      <c r="D7986" s="3">
        <v>68</v>
      </c>
      <c r="E7986" s="9">
        <v>1978</v>
      </c>
      <c r="F7986" s="7" t="s">
        <v>2977</v>
      </c>
      <c r="G7986" s="7" t="s">
        <v>5401</v>
      </c>
      <c r="H7986" s="8" t="s">
        <v>15362</v>
      </c>
      <c r="I7986" s="8" t="s">
        <v>15427</v>
      </c>
      <c r="J7986" s="19">
        <v>6</v>
      </c>
      <c r="K7986" s="19" t="s">
        <v>7738</v>
      </c>
      <c r="L7986" s="11"/>
      <c r="M7986" s="11"/>
      <c r="N7986" s="24"/>
      <c r="P7986" s="32"/>
      <c r="T7986" s="19"/>
      <c r="U7986" s="3"/>
      <c r="X7986" t="str">
        <f t="shared" si="487"/>
        <v/>
      </c>
      <c r="Z7986" t="str">
        <f t="shared" si="488"/>
        <v/>
      </c>
      <c r="AB7986" s="9"/>
      <c r="AC7986" t="s">
        <v>15362</v>
      </c>
      <c r="AD7986">
        <f t="shared" si="489"/>
        <v>0</v>
      </c>
      <c r="AF7986" s="3"/>
      <c r="AH7986" s="9"/>
    </row>
    <row r="7987" spans="1:34" ht="10.95" customHeight="1" outlineLevel="1" x14ac:dyDescent="0.25">
      <c r="A7987" t="s">
        <v>15428</v>
      </c>
      <c r="C7987" s="3" t="s">
        <v>12466</v>
      </c>
      <c r="D7987" s="3">
        <v>69</v>
      </c>
      <c r="E7987" s="9">
        <v>1978</v>
      </c>
      <c r="F7987" s="7" t="s">
        <v>2977</v>
      </c>
      <c r="G7987" s="7" t="s">
        <v>5401</v>
      </c>
      <c r="H7987" s="8" t="s">
        <v>15362</v>
      </c>
      <c r="I7987" s="8" t="s">
        <v>15427</v>
      </c>
      <c r="J7987" s="19">
        <v>6</v>
      </c>
      <c r="K7987" s="19" t="s">
        <v>7738</v>
      </c>
      <c r="L7987" s="11"/>
      <c r="M7987" s="11"/>
      <c r="N7987" s="24"/>
      <c r="P7987" s="32"/>
      <c r="T7987" s="19"/>
      <c r="U7987" s="3"/>
      <c r="X7987" t="str">
        <f t="shared" si="487"/>
        <v/>
      </c>
      <c r="Z7987" t="str">
        <f t="shared" si="488"/>
        <v/>
      </c>
      <c r="AB7987" s="9"/>
      <c r="AC7987" t="s">
        <v>15362</v>
      </c>
      <c r="AD7987">
        <f t="shared" si="489"/>
        <v>0</v>
      </c>
      <c r="AF7987" s="3"/>
      <c r="AH7987" s="9"/>
    </row>
    <row r="7988" spans="1:34" ht="10.95" customHeight="1" outlineLevel="1" x14ac:dyDescent="0.25">
      <c r="A7988" t="s">
        <v>15349</v>
      </c>
      <c r="C7988" s="3" t="s">
        <v>12466</v>
      </c>
      <c r="D7988" s="3">
        <v>26</v>
      </c>
      <c r="E7988" s="9">
        <v>1980</v>
      </c>
      <c r="F7988" s="7" t="s">
        <v>5243</v>
      </c>
      <c r="G7988" s="7" t="s">
        <v>5401</v>
      </c>
      <c r="H7988" s="8" t="s">
        <v>15698</v>
      </c>
      <c r="I7988" s="8" t="s">
        <v>20907</v>
      </c>
      <c r="J7988" s="19">
        <v>6</v>
      </c>
      <c r="K7988" s="19" t="s">
        <v>7736</v>
      </c>
      <c r="L7988" s="11">
        <v>0.9</v>
      </c>
      <c r="M7988" s="11"/>
      <c r="N7988" s="24"/>
      <c r="P7988" s="32"/>
      <c r="T7988" s="19"/>
      <c r="U7988" s="3"/>
      <c r="X7988" t="str">
        <f t="shared" si="487"/>
        <v/>
      </c>
      <c r="Z7988" t="str">
        <f t="shared" si="488"/>
        <v/>
      </c>
      <c r="AB7988" s="9"/>
      <c r="AC7988" t="s">
        <v>15698</v>
      </c>
      <c r="AD7988">
        <f t="shared" si="489"/>
        <v>0</v>
      </c>
      <c r="AF7988" s="3"/>
      <c r="AG7988" t="s">
        <v>4887</v>
      </c>
      <c r="AH7988" s="9" t="s">
        <v>4925</v>
      </c>
    </row>
    <row r="7989" spans="1:34" ht="10.95" customHeight="1" outlineLevel="1" x14ac:dyDescent="0.25">
      <c r="A7989" t="s">
        <v>15349</v>
      </c>
      <c r="C7989" s="3" t="s">
        <v>12466</v>
      </c>
      <c r="D7989" s="3">
        <v>46</v>
      </c>
      <c r="E7989" s="9">
        <v>1981</v>
      </c>
      <c r="F7989" s="7" t="s">
        <v>1938</v>
      </c>
      <c r="G7989" s="7" t="s">
        <v>5401</v>
      </c>
      <c r="H7989" s="8" t="s">
        <v>15350</v>
      </c>
      <c r="I7989" s="8" t="s">
        <v>7691</v>
      </c>
      <c r="J7989" s="19">
        <v>6</v>
      </c>
      <c r="K7989" s="19" t="s">
        <v>7736</v>
      </c>
      <c r="L7989" s="11">
        <v>0.5</v>
      </c>
      <c r="M7989" s="11"/>
      <c r="N7989" s="24"/>
      <c r="P7989" s="32"/>
      <c r="T7989" s="19"/>
      <c r="U7989" s="3"/>
      <c r="X7989" t="str">
        <f t="shared" si="487"/>
        <v/>
      </c>
      <c r="Z7989" t="str">
        <f t="shared" si="488"/>
        <v/>
      </c>
      <c r="AB7989" s="9"/>
      <c r="AC7989" t="s">
        <v>15350</v>
      </c>
      <c r="AD7989">
        <f t="shared" si="489"/>
        <v>0</v>
      </c>
      <c r="AF7989" s="3"/>
      <c r="AG7989" t="s">
        <v>4887</v>
      </c>
      <c r="AH7989" s="9" t="s">
        <v>4925</v>
      </c>
    </row>
    <row r="7990" spans="1:34" ht="10.95" customHeight="1" outlineLevel="1" x14ac:dyDescent="0.25">
      <c r="A7990" t="s">
        <v>15349</v>
      </c>
      <c r="C7990" s="3" t="s">
        <v>12466</v>
      </c>
      <c r="D7990" s="3">
        <v>47</v>
      </c>
      <c r="E7990" s="9">
        <v>1981</v>
      </c>
      <c r="F7990" s="7" t="s">
        <v>5282</v>
      </c>
      <c r="G7990" s="7" t="s">
        <v>5401</v>
      </c>
      <c r="H7990" s="8" t="s">
        <v>15351</v>
      </c>
      <c r="I7990" s="8" t="s">
        <v>7691</v>
      </c>
      <c r="J7990" s="19">
        <v>6</v>
      </c>
      <c r="K7990" s="19" t="s">
        <v>7736</v>
      </c>
      <c r="L7990" s="11">
        <v>0.5</v>
      </c>
      <c r="M7990" s="11"/>
      <c r="N7990" s="24"/>
      <c r="P7990" s="32"/>
      <c r="T7990" s="19"/>
      <c r="U7990" s="3"/>
      <c r="X7990" t="str">
        <f t="shared" si="487"/>
        <v/>
      </c>
      <c r="Z7990" t="str">
        <f t="shared" si="488"/>
        <v/>
      </c>
      <c r="AB7990" s="9"/>
      <c r="AC7990" t="s">
        <v>15351</v>
      </c>
      <c r="AD7990">
        <f t="shared" si="489"/>
        <v>0</v>
      </c>
      <c r="AF7990" s="3"/>
      <c r="AH7990" s="9"/>
    </row>
    <row r="7991" spans="1:34" ht="10.95" customHeight="1" outlineLevel="1" x14ac:dyDescent="0.25">
      <c r="A7991" t="s">
        <v>15349</v>
      </c>
      <c r="C7991" s="3" t="s">
        <v>12466</v>
      </c>
      <c r="D7991" s="3">
        <v>48</v>
      </c>
      <c r="E7991" s="9">
        <v>1981</v>
      </c>
      <c r="F7991" s="7" t="s">
        <v>1643</v>
      </c>
      <c r="G7991" s="7" t="s">
        <v>5401</v>
      </c>
      <c r="H7991" s="8" t="s">
        <v>15352</v>
      </c>
      <c r="I7991" s="8" t="s">
        <v>7691</v>
      </c>
      <c r="J7991" s="19">
        <v>6</v>
      </c>
      <c r="K7991" s="19" t="s">
        <v>7736</v>
      </c>
      <c r="L7991" s="11">
        <v>1</v>
      </c>
      <c r="M7991" s="11"/>
      <c r="N7991" s="24"/>
      <c r="P7991" s="32"/>
      <c r="T7991" s="19"/>
      <c r="U7991" s="3"/>
      <c r="X7991" t="str">
        <f t="shared" si="487"/>
        <v/>
      </c>
      <c r="Z7991" t="str">
        <f t="shared" si="488"/>
        <v/>
      </c>
      <c r="AB7991" s="9"/>
      <c r="AC7991" t="s">
        <v>15352</v>
      </c>
      <c r="AD7991">
        <f t="shared" si="489"/>
        <v>0</v>
      </c>
      <c r="AF7991" s="3"/>
      <c r="AH7991" s="9"/>
    </row>
    <row r="7992" spans="1:34" ht="10.95" customHeight="1" outlineLevel="1" x14ac:dyDescent="0.25">
      <c r="A7992" t="s">
        <v>15349</v>
      </c>
      <c r="C7992" s="3" t="s">
        <v>12466</v>
      </c>
      <c r="D7992" s="3">
        <v>49</v>
      </c>
      <c r="E7992" s="9">
        <v>1981</v>
      </c>
      <c r="F7992" s="10" t="s">
        <v>6317</v>
      </c>
      <c r="G7992" s="7" t="s">
        <v>5401</v>
      </c>
      <c r="H7992" s="8" t="s">
        <v>15353</v>
      </c>
      <c r="I7992" s="8" t="s">
        <v>7691</v>
      </c>
      <c r="J7992" s="19">
        <v>6</v>
      </c>
      <c r="K7992" s="19" t="s">
        <v>7736</v>
      </c>
      <c r="L7992" s="11">
        <v>1</v>
      </c>
      <c r="M7992" s="11"/>
      <c r="N7992" s="24"/>
      <c r="P7992" s="32"/>
      <c r="T7992" s="19"/>
      <c r="U7992" s="3"/>
      <c r="X7992" t="str">
        <f t="shared" si="487"/>
        <v/>
      </c>
      <c r="Z7992" t="str">
        <f t="shared" si="488"/>
        <v/>
      </c>
      <c r="AB7992" s="9"/>
      <c r="AC7992" t="s">
        <v>15353</v>
      </c>
      <c r="AD7992">
        <f t="shared" si="489"/>
        <v>0</v>
      </c>
      <c r="AF7992" s="3"/>
      <c r="AG7992" t="s">
        <v>4887</v>
      </c>
      <c r="AH7992" s="9" t="s">
        <v>4925</v>
      </c>
    </row>
    <row r="7993" spans="1:34" ht="10.95" customHeight="1" outlineLevel="1" x14ac:dyDescent="0.25">
      <c r="A7993" t="s">
        <v>15349</v>
      </c>
      <c r="C7993" s="3" t="s">
        <v>12466</v>
      </c>
      <c r="D7993" s="3">
        <v>94</v>
      </c>
      <c r="E7993" s="9">
        <v>1982</v>
      </c>
      <c r="F7993" s="7" t="s">
        <v>15355</v>
      </c>
      <c r="G7993" s="7" t="s">
        <v>5401</v>
      </c>
      <c r="H7993" s="8" t="s">
        <v>15356</v>
      </c>
      <c r="I7993" s="8" t="s">
        <v>15354</v>
      </c>
      <c r="J7993" s="19">
        <v>6</v>
      </c>
      <c r="K7993" s="19" t="s">
        <v>7736</v>
      </c>
      <c r="L7993" s="11">
        <v>3</v>
      </c>
      <c r="M7993" s="11"/>
      <c r="N7993" s="24"/>
      <c r="P7993" s="32"/>
      <c r="T7993" s="19"/>
      <c r="U7993" s="3"/>
      <c r="X7993" t="str">
        <f t="shared" si="487"/>
        <v/>
      </c>
      <c r="Z7993">
        <f t="shared" si="488"/>
        <v>1</v>
      </c>
      <c r="AB7993" s="9"/>
      <c r="AC7993" t="s">
        <v>15356</v>
      </c>
      <c r="AD7993">
        <f t="shared" si="489"/>
        <v>0</v>
      </c>
      <c r="AF7993" s="3"/>
      <c r="AH7993" s="9"/>
    </row>
    <row r="7994" spans="1:34" ht="10.95" customHeight="1" outlineLevel="1" x14ac:dyDescent="0.25">
      <c r="A7994" t="s">
        <v>15349</v>
      </c>
      <c r="C7994" s="3" t="s">
        <v>12466</v>
      </c>
      <c r="D7994" s="3">
        <v>96</v>
      </c>
      <c r="E7994" s="9">
        <v>1983</v>
      </c>
      <c r="F7994" s="7" t="s">
        <v>1938</v>
      </c>
      <c r="G7994" s="7" t="s">
        <v>5401</v>
      </c>
      <c r="H7994" s="8" t="s">
        <v>15357</v>
      </c>
      <c r="I7994" s="8" t="s">
        <v>8258</v>
      </c>
      <c r="J7994" s="19">
        <v>6</v>
      </c>
      <c r="K7994" s="19" t="s">
        <v>7736</v>
      </c>
      <c r="L7994" s="11">
        <v>1.6</v>
      </c>
      <c r="M7994" s="11"/>
      <c r="N7994" s="24"/>
      <c r="P7994" s="32"/>
      <c r="T7994" s="19"/>
      <c r="U7994" s="3"/>
      <c r="X7994" t="str">
        <f t="shared" si="487"/>
        <v/>
      </c>
      <c r="Z7994" t="str">
        <f t="shared" si="488"/>
        <v/>
      </c>
      <c r="AB7994" s="9"/>
      <c r="AC7994" t="s">
        <v>15357</v>
      </c>
      <c r="AD7994">
        <f t="shared" si="489"/>
        <v>0</v>
      </c>
      <c r="AF7994" s="3"/>
      <c r="AH7994" s="9"/>
    </row>
    <row r="7995" spans="1:34" ht="10.95" customHeight="1" outlineLevel="1" x14ac:dyDescent="0.25">
      <c r="A7995" t="s">
        <v>15349</v>
      </c>
      <c r="C7995" s="3" t="s">
        <v>12466</v>
      </c>
      <c r="D7995" s="3">
        <v>99</v>
      </c>
      <c r="E7995" s="9">
        <v>1983</v>
      </c>
      <c r="F7995" s="10" t="s">
        <v>6317</v>
      </c>
      <c r="G7995" s="7" t="s">
        <v>5401</v>
      </c>
      <c r="H7995" s="8" t="s">
        <v>7599</v>
      </c>
      <c r="I7995" s="8" t="s">
        <v>8258</v>
      </c>
      <c r="J7995" s="19">
        <v>6</v>
      </c>
      <c r="K7995" s="19" t="s">
        <v>7736</v>
      </c>
      <c r="L7995" s="11">
        <v>1.6</v>
      </c>
      <c r="M7995" s="11"/>
      <c r="N7995" s="24"/>
      <c r="P7995" s="32"/>
      <c r="T7995" s="19"/>
      <c r="U7995" s="3"/>
      <c r="X7995" t="str">
        <f t="shared" si="487"/>
        <v/>
      </c>
      <c r="Z7995" t="str">
        <f t="shared" si="488"/>
        <v/>
      </c>
      <c r="AB7995" s="9"/>
      <c r="AC7995" t="s">
        <v>7599</v>
      </c>
      <c r="AD7995">
        <f t="shared" si="489"/>
        <v>0</v>
      </c>
      <c r="AF7995" s="3"/>
      <c r="AH7995" s="9"/>
    </row>
    <row r="7996" spans="1:34" ht="10.95" customHeight="1" outlineLevel="1" x14ac:dyDescent="0.25">
      <c r="A7996" t="s">
        <v>15349</v>
      </c>
      <c r="C7996" s="3" t="s">
        <v>12466</v>
      </c>
      <c r="D7996" s="3">
        <v>100</v>
      </c>
      <c r="E7996" s="9">
        <v>1983</v>
      </c>
      <c r="F7996" s="7" t="s">
        <v>1938</v>
      </c>
      <c r="G7996" s="7" t="s">
        <v>5401</v>
      </c>
      <c r="H7996" s="8" t="s">
        <v>15359</v>
      </c>
      <c r="I7996" s="8" t="s">
        <v>15358</v>
      </c>
      <c r="J7996" s="19">
        <v>6</v>
      </c>
      <c r="K7996" s="19" t="s">
        <v>7736</v>
      </c>
      <c r="L7996" s="11">
        <v>0.7</v>
      </c>
      <c r="M7996" s="11"/>
      <c r="N7996" s="24"/>
      <c r="P7996" s="32"/>
      <c r="T7996" s="19"/>
      <c r="U7996" s="3"/>
      <c r="X7996" t="str">
        <f t="shared" si="487"/>
        <v/>
      </c>
      <c r="Z7996" t="str">
        <f t="shared" si="488"/>
        <v/>
      </c>
      <c r="AB7996" s="9"/>
      <c r="AC7996" t="s">
        <v>15359</v>
      </c>
      <c r="AD7996">
        <f t="shared" si="489"/>
        <v>0</v>
      </c>
      <c r="AF7996" s="3"/>
      <c r="AG7996" t="s">
        <v>4887</v>
      </c>
      <c r="AH7996" s="9" t="s">
        <v>4925</v>
      </c>
    </row>
    <row r="7997" spans="1:34" ht="10.95" customHeight="1" outlineLevel="1" x14ac:dyDescent="0.25">
      <c r="A7997" t="s">
        <v>15349</v>
      </c>
      <c r="C7997" s="3" t="s">
        <v>12466</v>
      </c>
      <c r="D7997" s="3">
        <v>101</v>
      </c>
      <c r="E7997" s="9">
        <v>1983</v>
      </c>
      <c r="F7997" s="7" t="s">
        <v>5143</v>
      </c>
      <c r="G7997" s="7" t="s">
        <v>5401</v>
      </c>
      <c r="H7997" s="8" t="s">
        <v>15360</v>
      </c>
      <c r="I7997" s="8" t="s">
        <v>15358</v>
      </c>
      <c r="J7997" s="19">
        <v>6</v>
      </c>
      <c r="K7997" s="19" t="s">
        <v>7736</v>
      </c>
      <c r="L7997" s="11">
        <v>0.5</v>
      </c>
      <c r="M7997" s="11"/>
      <c r="N7997" s="24"/>
      <c r="P7997" s="32"/>
      <c r="T7997" s="19"/>
      <c r="U7997" s="3"/>
      <c r="X7997" t="str">
        <f t="shared" si="487"/>
        <v/>
      </c>
      <c r="Z7997" t="str">
        <f t="shared" si="488"/>
        <v/>
      </c>
      <c r="AB7997" s="9"/>
      <c r="AC7997" t="s">
        <v>15360</v>
      </c>
      <c r="AD7997">
        <f t="shared" si="489"/>
        <v>0</v>
      </c>
      <c r="AF7997" s="3"/>
      <c r="AH7997" s="9"/>
    </row>
    <row r="7998" spans="1:34" ht="10.95" customHeight="1" outlineLevel="1" x14ac:dyDescent="0.25">
      <c r="A7998" t="s">
        <v>15349</v>
      </c>
      <c r="C7998" s="3" t="s">
        <v>12466</v>
      </c>
      <c r="D7998" s="3">
        <v>102</v>
      </c>
      <c r="E7998" s="9">
        <v>1983</v>
      </c>
      <c r="F7998" s="7" t="s">
        <v>1643</v>
      </c>
      <c r="G7998" s="7" t="s">
        <v>5401</v>
      </c>
      <c r="H7998" s="8" t="s">
        <v>15361</v>
      </c>
      <c r="I7998" s="8" t="s">
        <v>15358</v>
      </c>
      <c r="J7998" s="19">
        <v>6</v>
      </c>
      <c r="K7998" s="19" t="s">
        <v>7736</v>
      </c>
      <c r="L7998" s="11">
        <v>1</v>
      </c>
      <c r="M7998" s="11"/>
      <c r="N7998" s="24"/>
      <c r="P7998" s="32"/>
      <c r="T7998" s="19"/>
      <c r="U7998" s="3"/>
      <c r="X7998" t="str">
        <f t="shared" si="487"/>
        <v/>
      </c>
      <c r="Z7998" t="str">
        <f t="shared" si="488"/>
        <v/>
      </c>
      <c r="AB7998" s="9"/>
      <c r="AC7998" t="s">
        <v>15361</v>
      </c>
      <c r="AD7998">
        <f t="shared" si="489"/>
        <v>0</v>
      </c>
      <c r="AF7998" s="3"/>
      <c r="AH7998" s="9"/>
    </row>
    <row r="7999" spans="1:34" ht="10.95" customHeight="1" outlineLevel="1" x14ac:dyDescent="0.25">
      <c r="A7999" t="s">
        <v>15349</v>
      </c>
      <c r="C7999" s="3" t="s">
        <v>12466</v>
      </c>
      <c r="D7999" s="3">
        <v>103</v>
      </c>
      <c r="E7999" s="9">
        <v>1983</v>
      </c>
      <c r="F7999" s="7" t="s">
        <v>3424</v>
      </c>
      <c r="G7999" s="7" t="s">
        <v>5401</v>
      </c>
      <c r="H7999" s="8" t="s">
        <v>15362</v>
      </c>
      <c r="I7999" s="8" t="s">
        <v>15358</v>
      </c>
      <c r="J7999" s="19">
        <v>6</v>
      </c>
      <c r="K7999" s="19" t="s">
        <v>7736</v>
      </c>
      <c r="L7999" s="11">
        <v>2.2000000000000002</v>
      </c>
      <c r="M7999" s="11"/>
      <c r="N7999" s="24"/>
      <c r="P7999" s="32"/>
      <c r="T7999" s="19"/>
      <c r="U7999" s="3"/>
      <c r="X7999" t="str">
        <f t="shared" si="487"/>
        <v/>
      </c>
      <c r="Z7999" t="str">
        <f t="shared" si="488"/>
        <v/>
      </c>
      <c r="AB7999" s="9"/>
      <c r="AC7999" t="s">
        <v>15362</v>
      </c>
      <c r="AD7999">
        <f t="shared" si="489"/>
        <v>0</v>
      </c>
      <c r="AF7999" s="3"/>
      <c r="AG7999" t="s">
        <v>4887</v>
      </c>
      <c r="AH7999" s="9" t="s">
        <v>4925</v>
      </c>
    </row>
    <row r="8000" spans="1:34" ht="10.95" customHeight="1" outlineLevel="1" x14ac:dyDescent="0.25">
      <c r="A8000" t="s">
        <v>15349</v>
      </c>
      <c r="C8000" s="3" t="s">
        <v>12466</v>
      </c>
      <c r="D8000" s="3">
        <v>110</v>
      </c>
      <c r="E8000" s="9">
        <v>1983</v>
      </c>
      <c r="F8000" s="7" t="s">
        <v>5282</v>
      </c>
      <c r="G8000" s="7" t="s">
        <v>5401</v>
      </c>
      <c r="H8000" s="8" t="s">
        <v>15362</v>
      </c>
      <c r="I8000" s="8" t="s">
        <v>15363</v>
      </c>
      <c r="J8000" s="19">
        <v>6</v>
      </c>
      <c r="K8000" s="19" t="s">
        <v>7736</v>
      </c>
      <c r="L8000" s="11">
        <v>2.8</v>
      </c>
      <c r="M8000" s="11"/>
      <c r="N8000" s="24"/>
      <c r="P8000" s="32"/>
      <c r="T8000" s="19"/>
      <c r="U8000" s="3"/>
      <c r="X8000" t="str">
        <f t="shared" si="487"/>
        <v/>
      </c>
      <c r="Z8000" t="str">
        <f t="shared" si="488"/>
        <v/>
      </c>
      <c r="AB8000" s="9"/>
      <c r="AC8000" t="s">
        <v>15362</v>
      </c>
      <c r="AD8000">
        <f t="shared" si="489"/>
        <v>0</v>
      </c>
      <c r="AF8000" s="3"/>
      <c r="AH8000" s="9"/>
    </row>
    <row r="8001" spans="1:34" ht="10.95" customHeight="1" outlineLevel="1" x14ac:dyDescent="0.25">
      <c r="A8001" t="s">
        <v>15349</v>
      </c>
      <c r="C8001" s="3" t="s">
        <v>12466</v>
      </c>
      <c r="D8001" s="3">
        <v>114</v>
      </c>
      <c r="E8001" s="9">
        <v>1984</v>
      </c>
      <c r="F8001" s="7" t="s">
        <v>1938</v>
      </c>
      <c r="G8001" s="7" t="s">
        <v>5401</v>
      </c>
      <c r="H8001" s="8" t="s">
        <v>15364</v>
      </c>
      <c r="I8001" s="8" t="s">
        <v>15358</v>
      </c>
      <c r="J8001" s="19">
        <v>6</v>
      </c>
      <c r="K8001" s="19" t="s">
        <v>7736</v>
      </c>
      <c r="L8001" s="11">
        <v>0.7</v>
      </c>
      <c r="M8001" s="11"/>
      <c r="N8001" s="24"/>
      <c r="P8001" s="32"/>
      <c r="T8001" s="19"/>
      <c r="U8001" s="3"/>
      <c r="X8001" t="str">
        <f t="shared" si="487"/>
        <v/>
      </c>
      <c r="Z8001" t="str">
        <f t="shared" si="488"/>
        <v/>
      </c>
      <c r="AB8001" s="9"/>
      <c r="AC8001" t="s">
        <v>15364</v>
      </c>
      <c r="AD8001">
        <f t="shared" si="489"/>
        <v>0</v>
      </c>
      <c r="AF8001" s="3"/>
      <c r="AH8001" s="9"/>
    </row>
    <row r="8002" spans="1:34" ht="10.95" customHeight="1" outlineLevel="1" x14ac:dyDescent="0.25">
      <c r="A8002" t="s">
        <v>15349</v>
      </c>
      <c r="C8002" s="3" t="s">
        <v>12466</v>
      </c>
      <c r="D8002" s="3">
        <v>115</v>
      </c>
      <c r="E8002" s="9">
        <v>1984</v>
      </c>
      <c r="F8002" s="7" t="s">
        <v>5282</v>
      </c>
      <c r="G8002" s="7" t="s">
        <v>5401</v>
      </c>
      <c r="H8002" s="8" t="s">
        <v>15365</v>
      </c>
      <c r="I8002" s="8" t="s">
        <v>15358</v>
      </c>
      <c r="J8002" s="19">
        <v>6</v>
      </c>
      <c r="K8002" s="19" t="s">
        <v>7736</v>
      </c>
      <c r="L8002" s="11">
        <v>0.7</v>
      </c>
      <c r="M8002" s="11"/>
      <c r="N8002" s="24"/>
      <c r="P8002" s="32"/>
      <c r="T8002" s="19"/>
      <c r="U8002" s="3"/>
      <c r="X8002" t="str">
        <f t="shared" ref="X8002:X8065" si="490">IF(COUNTIF(F8002,"*fdc*"),1,"")</f>
        <v/>
      </c>
      <c r="Z8002" t="str">
        <f t="shared" ref="Z8002:Z8065" si="491">IF(COUNTIF(F8002,"*s/s*"),1,"")</f>
        <v/>
      </c>
      <c r="AB8002" s="9"/>
      <c r="AC8002" t="s">
        <v>15365</v>
      </c>
      <c r="AD8002">
        <f t="shared" si="489"/>
        <v>0</v>
      </c>
      <c r="AF8002" s="3"/>
      <c r="AG8002" t="s">
        <v>4887</v>
      </c>
      <c r="AH8002" s="9" t="s">
        <v>4925</v>
      </c>
    </row>
    <row r="8003" spans="1:34" ht="10.95" customHeight="1" outlineLevel="1" x14ac:dyDescent="0.25">
      <c r="A8003" t="s">
        <v>15349</v>
      </c>
      <c r="C8003" s="3" t="s">
        <v>12466</v>
      </c>
      <c r="D8003" s="3">
        <v>116</v>
      </c>
      <c r="E8003" s="9">
        <v>1984</v>
      </c>
      <c r="F8003" s="7" t="s">
        <v>1643</v>
      </c>
      <c r="G8003" s="7" t="s">
        <v>5401</v>
      </c>
      <c r="H8003" s="8" t="s">
        <v>15366</v>
      </c>
      <c r="I8003" s="8" t="s">
        <v>15358</v>
      </c>
      <c r="J8003" s="19">
        <v>6</v>
      </c>
      <c r="K8003" s="19" t="s">
        <v>7736</v>
      </c>
      <c r="L8003" s="11">
        <v>0.9</v>
      </c>
      <c r="M8003" s="11"/>
      <c r="N8003" s="24"/>
      <c r="P8003" s="32"/>
      <c r="T8003" s="19"/>
      <c r="U8003" s="3"/>
      <c r="X8003" t="str">
        <f t="shared" si="490"/>
        <v/>
      </c>
      <c r="Z8003" t="str">
        <f t="shared" si="491"/>
        <v/>
      </c>
      <c r="AB8003" s="9"/>
      <c r="AC8003" t="s">
        <v>15366</v>
      </c>
      <c r="AD8003">
        <f t="shared" si="489"/>
        <v>0</v>
      </c>
      <c r="AF8003" s="3"/>
      <c r="AH8003" s="9"/>
    </row>
    <row r="8004" spans="1:34" ht="10.95" customHeight="1" outlineLevel="1" x14ac:dyDescent="0.25">
      <c r="A8004" t="s">
        <v>15349</v>
      </c>
      <c r="C8004" s="3" t="s">
        <v>12466</v>
      </c>
      <c r="D8004" s="3">
        <v>117</v>
      </c>
      <c r="E8004" s="9">
        <v>1984</v>
      </c>
      <c r="F8004" s="7" t="s">
        <v>3424</v>
      </c>
      <c r="G8004" s="7" t="s">
        <v>5401</v>
      </c>
      <c r="H8004" s="8" t="s">
        <v>15367</v>
      </c>
      <c r="I8004" s="8" t="s">
        <v>15358</v>
      </c>
      <c r="J8004" s="19">
        <v>6</v>
      </c>
      <c r="K8004" s="19" t="s">
        <v>7736</v>
      </c>
      <c r="L8004" s="11">
        <v>1</v>
      </c>
      <c r="M8004" s="11"/>
      <c r="N8004" s="24"/>
      <c r="P8004" s="32"/>
      <c r="T8004" s="19"/>
      <c r="U8004" s="3"/>
      <c r="X8004" t="str">
        <f t="shared" si="490"/>
        <v/>
      </c>
      <c r="Z8004" t="str">
        <f t="shared" si="491"/>
        <v/>
      </c>
      <c r="AB8004" s="9"/>
      <c r="AC8004" t="s">
        <v>15367</v>
      </c>
      <c r="AD8004">
        <f t="shared" si="489"/>
        <v>0</v>
      </c>
      <c r="AF8004" s="3"/>
      <c r="AH8004" s="9"/>
    </row>
    <row r="8005" spans="1:34" ht="10.95" customHeight="1" outlineLevel="1" x14ac:dyDescent="0.25">
      <c r="A8005" t="s">
        <v>15349</v>
      </c>
      <c r="C8005" s="3" t="s">
        <v>12466</v>
      </c>
      <c r="D8005" s="3">
        <v>123</v>
      </c>
      <c r="E8005" s="9">
        <v>1984</v>
      </c>
      <c r="F8005" s="7" t="s">
        <v>5282</v>
      </c>
      <c r="G8005" s="7" t="s">
        <v>5401</v>
      </c>
      <c r="H8005" s="8" t="s">
        <v>15368</v>
      </c>
      <c r="I8005" s="8" t="s">
        <v>7640</v>
      </c>
      <c r="J8005" s="19">
        <v>6</v>
      </c>
      <c r="K8005" s="19" t="s">
        <v>7736</v>
      </c>
      <c r="L8005" s="11">
        <v>1.9</v>
      </c>
      <c r="M8005" s="11"/>
      <c r="N8005" s="24"/>
      <c r="P8005" s="32"/>
      <c r="T8005" s="19"/>
      <c r="U8005" s="3"/>
      <c r="X8005" t="str">
        <f t="shared" si="490"/>
        <v/>
      </c>
      <c r="Z8005" t="str">
        <f t="shared" si="491"/>
        <v/>
      </c>
      <c r="AB8005" s="9"/>
      <c r="AC8005" t="s">
        <v>15368</v>
      </c>
      <c r="AD8005">
        <f t="shared" si="489"/>
        <v>0</v>
      </c>
      <c r="AF8005" s="3"/>
      <c r="AG8005" t="s">
        <v>4887</v>
      </c>
      <c r="AH8005" s="9" t="s">
        <v>4925</v>
      </c>
    </row>
    <row r="8006" spans="1:34" ht="10.95" customHeight="1" outlineLevel="1" x14ac:dyDescent="0.25">
      <c r="A8006" t="s">
        <v>15349</v>
      </c>
      <c r="C8006" s="3" t="s">
        <v>12466</v>
      </c>
      <c r="D8006" s="3">
        <v>126</v>
      </c>
      <c r="E8006" s="9">
        <v>1984</v>
      </c>
      <c r="F8006" s="7" t="s">
        <v>1938</v>
      </c>
      <c r="G8006" s="7" t="s">
        <v>5401</v>
      </c>
      <c r="H8006" s="8" t="s">
        <v>15370</v>
      </c>
      <c r="I8006" s="8" t="s">
        <v>15369</v>
      </c>
      <c r="J8006" s="19">
        <v>4</v>
      </c>
      <c r="K8006" s="19" t="s">
        <v>7736</v>
      </c>
      <c r="L8006" s="11">
        <v>2.2000000000000002</v>
      </c>
      <c r="M8006" s="11"/>
      <c r="N8006" s="24"/>
      <c r="P8006" s="32"/>
      <c r="T8006" s="19"/>
      <c r="U8006" s="3"/>
      <c r="X8006" t="str">
        <f t="shared" si="490"/>
        <v/>
      </c>
      <c r="Z8006" t="str">
        <f t="shared" si="491"/>
        <v/>
      </c>
      <c r="AB8006" s="9"/>
      <c r="AC8006" t="s">
        <v>15370</v>
      </c>
      <c r="AD8006">
        <f t="shared" si="489"/>
        <v>0</v>
      </c>
      <c r="AF8006" s="3"/>
      <c r="AH8006" s="9"/>
    </row>
    <row r="8007" spans="1:34" ht="10.95" customHeight="1" outlineLevel="1" x14ac:dyDescent="0.25">
      <c r="A8007" t="s">
        <v>15349</v>
      </c>
      <c r="C8007" s="3" t="s">
        <v>12466</v>
      </c>
      <c r="D8007" s="3">
        <v>134</v>
      </c>
      <c r="E8007" s="9">
        <v>1985</v>
      </c>
      <c r="F8007" s="7" t="s">
        <v>1938</v>
      </c>
      <c r="G8007" s="7" t="s">
        <v>5401</v>
      </c>
      <c r="H8007" s="8" t="s">
        <v>15371</v>
      </c>
      <c r="I8007" s="8" t="s">
        <v>15358</v>
      </c>
      <c r="J8007" s="19">
        <v>6</v>
      </c>
      <c r="K8007" s="19" t="s">
        <v>7736</v>
      </c>
      <c r="L8007" s="11">
        <v>1.6</v>
      </c>
      <c r="M8007" s="11"/>
      <c r="N8007" s="24"/>
      <c r="P8007" s="32"/>
      <c r="T8007" s="19"/>
      <c r="U8007" s="3"/>
      <c r="X8007" t="str">
        <f t="shared" si="490"/>
        <v/>
      </c>
      <c r="Z8007" t="str">
        <f t="shared" si="491"/>
        <v/>
      </c>
      <c r="AB8007" s="9"/>
      <c r="AC8007" t="s">
        <v>15371</v>
      </c>
      <c r="AD8007">
        <f t="shared" si="489"/>
        <v>0</v>
      </c>
      <c r="AF8007" s="3"/>
      <c r="AH8007" s="9"/>
    </row>
    <row r="8008" spans="1:34" ht="10.95" customHeight="1" outlineLevel="1" x14ac:dyDescent="0.25">
      <c r="A8008" t="s">
        <v>15349</v>
      </c>
      <c r="C8008" s="3" t="s">
        <v>12466</v>
      </c>
      <c r="D8008" s="3">
        <v>135</v>
      </c>
      <c r="E8008" s="9">
        <v>1985</v>
      </c>
      <c r="F8008" s="7" t="s">
        <v>1643</v>
      </c>
      <c r="G8008" s="7" t="s">
        <v>5401</v>
      </c>
      <c r="H8008" s="8" t="s">
        <v>15372</v>
      </c>
      <c r="I8008" s="8" t="s">
        <v>15358</v>
      </c>
      <c r="J8008" s="19">
        <v>6</v>
      </c>
      <c r="K8008" s="19" t="s">
        <v>7736</v>
      </c>
      <c r="L8008" s="11">
        <v>1.6</v>
      </c>
      <c r="M8008" s="11"/>
      <c r="N8008" s="24"/>
      <c r="P8008" s="32"/>
      <c r="T8008" s="19"/>
      <c r="U8008" s="3"/>
      <c r="X8008" t="str">
        <f t="shared" si="490"/>
        <v/>
      </c>
      <c r="Z8008" t="str">
        <f t="shared" si="491"/>
        <v/>
      </c>
      <c r="AB8008" s="9"/>
      <c r="AC8008" t="s">
        <v>15372</v>
      </c>
      <c r="AD8008">
        <f t="shared" si="489"/>
        <v>0</v>
      </c>
      <c r="AF8008" s="3"/>
      <c r="AG8008" t="s">
        <v>4887</v>
      </c>
      <c r="AH8008" s="9" t="s">
        <v>4925</v>
      </c>
    </row>
    <row r="8009" spans="1:34" ht="10.95" customHeight="1" outlineLevel="1" x14ac:dyDescent="0.25">
      <c r="A8009" t="s">
        <v>15349</v>
      </c>
      <c r="C8009" s="3" t="s">
        <v>12466</v>
      </c>
      <c r="D8009" s="3">
        <v>136</v>
      </c>
      <c r="E8009" s="9">
        <v>1985</v>
      </c>
      <c r="F8009" s="7" t="s">
        <v>3424</v>
      </c>
      <c r="G8009" s="7" t="s">
        <v>5401</v>
      </c>
      <c r="H8009" s="8" t="s">
        <v>15373</v>
      </c>
      <c r="I8009" s="8" t="s">
        <v>15358</v>
      </c>
      <c r="J8009" s="19">
        <v>6</v>
      </c>
      <c r="K8009" s="19" t="s">
        <v>7736</v>
      </c>
      <c r="L8009" s="11">
        <v>1.6</v>
      </c>
      <c r="M8009" s="11"/>
      <c r="N8009" s="24"/>
      <c r="P8009" s="32"/>
      <c r="T8009" s="19"/>
      <c r="U8009" s="3"/>
      <c r="X8009" t="str">
        <f t="shared" si="490"/>
        <v/>
      </c>
      <c r="Z8009" t="str">
        <f t="shared" si="491"/>
        <v/>
      </c>
      <c r="AB8009" s="9"/>
      <c r="AC8009" t="s">
        <v>15373</v>
      </c>
      <c r="AD8009">
        <f t="shared" si="489"/>
        <v>0</v>
      </c>
      <c r="AF8009" s="3"/>
      <c r="AH8009" s="9"/>
    </row>
    <row r="8010" spans="1:34" ht="10.95" customHeight="1" outlineLevel="1" x14ac:dyDescent="0.25">
      <c r="A8010" t="s">
        <v>15349</v>
      </c>
      <c r="C8010" s="3" t="s">
        <v>12466</v>
      </c>
      <c r="D8010" s="3">
        <v>137</v>
      </c>
      <c r="E8010" s="9">
        <v>1985</v>
      </c>
      <c r="F8010" s="10" t="s">
        <v>6317</v>
      </c>
      <c r="G8010" s="7" t="s">
        <v>5401</v>
      </c>
      <c r="H8010" s="8" t="s">
        <v>15374</v>
      </c>
      <c r="I8010" s="8" t="s">
        <v>15358</v>
      </c>
      <c r="J8010" s="19">
        <v>6</v>
      </c>
      <c r="K8010" s="19" t="s">
        <v>7736</v>
      </c>
      <c r="L8010" s="11">
        <v>1.6</v>
      </c>
      <c r="M8010" s="11"/>
      <c r="N8010" s="24"/>
      <c r="P8010" s="32"/>
      <c r="T8010" s="19"/>
      <c r="U8010" s="3"/>
      <c r="X8010" t="str">
        <f t="shared" si="490"/>
        <v/>
      </c>
      <c r="Z8010" t="str">
        <f t="shared" si="491"/>
        <v/>
      </c>
      <c r="AB8010" s="9"/>
      <c r="AC8010" t="s">
        <v>15374</v>
      </c>
      <c r="AD8010">
        <f t="shared" si="489"/>
        <v>0</v>
      </c>
      <c r="AF8010" s="3"/>
      <c r="AH8010" s="9"/>
    </row>
    <row r="8011" spans="1:34" ht="10.95" customHeight="1" outlineLevel="1" x14ac:dyDescent="0.25">
      <c r="A8011" t="s">
        <v>15349</v>
      </c>
      <c r="C8011" s="3" t="s">
        <v>12466</v>
      </c>
      <c r="D8011" s="3">
        <v>147</v>
      </c>
      <c r="E8011" s="9">
        <v>1985</v>
      </c>
      <c r="F8011" s="7" t="s">
        <v>5242</v>
      </c>
      <c r="G8011" s="7" t="s">
        <v>5401</v>
      </c>
      <c r="H8011" s="8" t="s">
        <v>20906</v>
      </c>
      <c r="I8011" s="8" t="s">
        <v>15384</v>
      </c>
      <c r="J8011" s="19">
        <v>6</v>
      </c>
      <c r="K8011" s="19" t="s">
        <v>7736</v>
      </c>
      <c r="L8011" s="11">
        <v>2.5</v>
      </c>
      <c r="M8011" s="11"/>
      <c r="N8011" s="24"/>
      <c r="P8011" s="32"/>
      <c r="T8011" s="19"/>
      <c r="U8011" s="3"/>
      <c r="X8011" t="str">
        <f t="shared" si="490"/>
        <v/>
      </c>
      <c r="Z8011" t="str">
        <f t="shared" si="491"/>
        <v/>
      </c>
      <c r="AB8011" s="9"/>
      <c r="AC8011" t="s">
        <v>20906</v>
      </c>
      <c r="AD8011">
        <f t="shared" si="489"/>
        <v>0</v>
      </c>
      <c r="AF8011" s="3"/>
      <c r="AH8011" s="9"/>
    </row>
    <row r="8012" spans="1:34" ht="10.95" customHeight="1" outlineLevel="1" x14ac:dyDescent="0.25">
      <c r="A8012" t="s">
        <v>15349</v>
      </c>
      <c r="C8012" s="3" t="s">
        <v>12466</v>
      </c>
      <c r="D8012" s="3">
        <v>154</v>
      </c>
      <c r="E8012" s="9">
        <v>1986</v>
      </c>
      <c r="F8012" s="7" t="s">
        <v>5242</v>
      </c>
      <c r="G8012" s="7" t="s">
        <v>5401</v>
      </c>
      <c r="H8012" s="8" t="s">
        <v>15375</v>
      </c>
      <c r="I8012" s="8" t="s">
        <v>15358</v>
      </c>
      <c r="J8012" s="19">
        <v>6</v>
      </c>
      <c r="K8012" s="19" t="s">
        <v>7738</v>
      </c>
      <c r="L8012" s="11"/>
      <c r="M8012" s="11"/>
      <c r="N8012" s="24"/>
      <c r="P8012" s="32"/>
      <c r="T8012" s="19"/>
      <c r="U8012" s="3"/>
      <c r="X8012" t="str">
        <f t="shared" si="490"/>
        <v/>
      </c>
      <c r="Z8012" t="str">
        <f t="shared" si="491"/>
        <v/>
      </c>
      <c r="AB8012" s="9"/>
      <c r="AC8012" t="s">
        <v>15375</v>
      </c>
      <c r="AD8012">
        <f t="shared" si="489"/>
        <v>0</v>
      </c>
      <c r="AF8012" s="3"/>
      <c r="AG8012" t="s">
        <v>4887</v>
      </c>
      <c r="AH8012" s="9" t="s">
        <v>4925</v>
      </c>
    </row>
    <row r="8013" spans="1:34" ht="10.95" customHeight="1" outlineLevel="1" x14ac:dyDescent="0.25">
      <c r="A8013" t="s">
        <v>15349</v>
      </c>
      <c r="C8013" s="3" t="s">
        <v>12466</v>
      </c>
      <c r="D8013" s="3">
        <v>155</v>
      </c>
      <c r="E8013" s="9">
        <v>1986</v>
      </c>
      <c r="F8013" s="7" t="s">
        <v>5282</v>
      </c>
      <c r="G8013" s="7" t="s">
        <v>5401</v>
      </c>
      <c r="H8013" s="8" t="s">
        <v>15376</v>
      </c>
      <c r="I8013" s="8" t="s">
        <v>15358</v>
      </c>
      <c r="J8013" s="19">
        <v>6</v>
      </c>
      <c r="K8013" s="19" t="s">
        <v>7738</v>
      </c>
      <c r="L8013" s="11"/>
      <c r="M8013" s="11"/>
      <c r="N8013" s="24"/>
      <c r="P8013" s="32"/>
      <c r="T8013" s="19"/>
      <c r="U8013" s="3"/>
      <c r="X8013" t="str">
        <f t="shared" si="490"/>
        <v/>
      </c>
      <c r="Z8013" t="str">
        <f t="shared" si="491"/>
        <v/>
      </c>
      <c r="AB8013" s="9"/>
      <c r="AC8013" t="s">
        <v>15376</v>
      </c>
      <c r="AD8013">
        <f t="shared" si="489"/>
        <v>0</v>
      </c>
      <c r="AF8013" s="3"/>
      <c r="AG8013" t="s">
        <v>4887</v>
      </c>
      <c r="AH8013" s="9" t="s">
        <v>4925</v>
      </c>
    </row>
    <row r="8014" spans="1:34" ht="10.95" customHeight="1" outlineLevel="1" x14ac:dyDescent="0.25">
      <c r="A8014" t="s">
        <v>15349</v>
      </c>
      <c r="C8014" s="3" t="s">
        <v>12466</v>
      </c>
      <c r="D8014" s="3">
        <v>156</v>
      </c>
      <c r="E8014" s="9">
        <v>1986</v>
      </c>
      <c r="F8014" s="7" t="s">
        <v>1643</v>
      </c>
      <c r="G8014" s="7" t="s">
        <v>5401</v>
      </c>
      <c r="H8014" s="8" t="s">
        <v>15377</v>
      </c>
      <c r="I8014" s="8" t="s">
        <v>15358</v>
      </c>
      <c r="J8014" s="19">
        <v>6</v>
      </c>
      <c r="K8014" s="19" t="s">
        <v>7738</v>
      </c>
      <c r="L8014" s="11"/>
      <c r="M8014" s="11"/>
      <c r="N8014" s="24"/>
      <c r="P8014" s="32"/>
      <c r="T8014" s="19"/>
      <c r="U8014" s="3"/>
      <c r="X8014" t="str">
        <f t="shared" si="490"/>
        <v/>
      </c>
      <c r="Z8014" t="str">
        <f t="shared" si="491"/>
        <v/>
      </c>
      <c r="AB8014" s="9"/>
      <c r="AC8014" t="s">
        <v>15377</v>
      </c>
      <c r="AD8014">
        <f t="shared" si="489"/>
        <v>0</v>
      </c>
      <c r="AF8014" s="3"/>
      <c r="AG8014" t="s">
        <v>4887</v>
      </c>
      <c r="AH8014" s="9" t="s">
        <v>4925</v>
      </c>
    </row>
    <row r="8015" spans="1:34" ht="10.95" customHeight="1" outlineLevel="1" x14ac:dyDescent="0.25">
      <c r="A8015" t="s">
        <v>15349</v>
      </c>
      <c r="C8015" s="3" t="s">
        <v>12466</v>
      </c>
      <c r="D8015" s="3">
        <v>157</v>
      </c>
      <c r="E8015" s="9">
        <v>1986</v>
      </c>
      <c r="F8015" s="7" t="s">
        <v>2351</v>
      </c>
      <c r="G8015" s="7" t="s">
        <v>5401</v>
      </c>
      <c r="H8015" s="8" t="s">
        <v>15378</v>
      </c>
      <c r="I8015" s="8" t="s">
        <v>15358</v>
      </c>
      <c r="J8015" s="19">
        <v>6</v>
      </c>
      <c r="K8015" s="19" t="s">
        <v>7738</v>
      </c>
      <c r="L8015" s="11"/>
      <c r="M8015" s="11"/>
      <c r="N8015" s="24"/>
      <c r="P8015" s="32"/>
      <c r="T8015" s="19"/>
      <c r="U8015" s="3"/>
      <c r="X8015" t="str">
        <f t="shared" si="490"/>
        <v/>
      </c>
      <c r="Z8015" t="str">
        <f t="shared" si="491"/>
        <v/>
      </c>
      <c r="AB8015" s="9"/>
      <c r="AC8015" t="s">
        <v>15378</v>
      </c>
      <c r="AD8015">
        <f t="shared" ref="AD8015:AD8043" si="492">COUNTIF(H8015,"*Fuji*")</f>
        <v>0</v>
      </c>
      <c r="AF8015" s="3"/>
      <c r="AG8015" t="s">
        <v>4887</v>
      </c>
      <c r="AH8015" s="9" t="s">
        <v>4925</v>
      </c>
    </row>
    <row r="8016" spans="1:34" ht="10.95" customHeight="1" outlineLevel="1" x14ac:dyDescent="0.25">
      <c r="A8016" t="s">
        <v>15349</v>
      </c>
      <c r="C8016" s="3" t="s">
        <v>12466</v>
      </c>
      <c r="D8016" s="3">
        <v>158</v>
      </c>
      <c r="E8016" s="9">
        <v>1986</v>
      </c>
      <c r="F8016" s="7" t="s">
        <v>5300</v>
      </c>
      <c r="G8016" s="7" t="s">
        <v>5401</v>
      </c>
      <c r="H8016" s="8" t="s">
        <v>15379</v>
      </c>
      <c r="I8016" s="8" t="s">
        <v>15358</v>
      </c>
      <c r="J8016" s="19">
        <v>6</v>
      </c>
      <c r="K8016" s="19" t="s">
        <v>7738</v>
      </c>
      <c r="L8016" s="11"/>
      <c r="M8016" s="11"/>
      <c r="N8016" s="24"/>
      <c r="P8016" s="32"/>
      <c r="T8016" s="19"/>
      <c r="U8016" s="3"/>
      <c r="X8016" t="str">
        <f t="shared" si="490"/>
        <v/>
      </c>
      <c r="Z8016" t="str">
        <f t="shared" si="491"/>
        <v/>
      </c>
      <c r="AB8016" s="9"/>
      <c r="AC8016" t="s">
        <v>15379</v>
      </c>
      <c r="AD8016">
        <f t="shared" si="492"/>
        <v>0</v>
      </c>
      <c r="AF8016" s="3"/>
      <c r="AG8016" t="s">
        <v>4887</v>
      </c>
      <c r="AH8016" s="9" t="s">
        <v>4925</v>
      </c>
    </row>
    <row r="8017" spans="1:34" ht="10.95" customHeight="1" outlineLevel="1" x14ac:dyDescent="0.25">
      <c r="A8017" t="s">
        <v>15349</v>
      </c>
      <c r="C8017" s="3" t="s">
        <v>12466</v>
      </c>
      <c r="D8017" s="3">
        <v>168</v>
      </c>
      <c r="E8017" s="9">
        <v>1987</v>
      </c>
      <c r="F8017" s="7" t="s">
        <v>5242</v>
      </c>
      <c r="G8017" s="7" t="s">
        <v>5401</v>
      </c>
      <c r="H8017" s="8" t="s">
        <v>15380</v>
      </c>
      <c r="I8017" s="8" t="s">
        <v>15358</v>
      </c>
      <c r="J8017" s="19">
        <v>6</v>
      </c>
      <c r="K8017" s="19" t="s">
        <v>7736</v>
      </c>
      <c r="L8017" s="11">
        <v>0.9</v>
      </c>
      <c r="M8017" s="11"/>
      <c r="N8017" s="24"/>
      <c r="P8017" s="32"/>
      <c r="T8017" s="19"/>
      <c r="U8017" s="3"/>
      <c r="X8017" t="str">
        <f t="shared" si="490"/>
        <v/>
      </c>
      <c r="Z8017" t="str">
        <f t="shared" si="491"/>
        <v/>
      </c>
      <c r="AB8017" s="9"/>
      <c r="AC8017" t="s">
        <v>15380</v>
      </c>
      <c r="AD8017">
        <f t="shared" si="492"/>
        <v>0</v>
      </c>
      <c r="AF8017" s="3"/>
      <c r="AG8017" t="s">
        <v>4887</v>
      </c>
      <c r="AH8017" s="9" t="s">
        <v>4925</v>
      </c>
    </row>
    <row r="8018" spans="1:34" ht="10.95" customHeight="1" outlineLevel="1" x14ac:dyDescent="0.25">
      <c r="A8018" t="s">
        <v>15349</v>
      </c>
      <c r="C8018" s="3" t="s">
        <v>12466</v>
      </c>
      <c r="D8018" s="3">
        <v>169</v>
      </c>
      <c r="E8018" s="9">
        <v>1987</v>
      </c>
      <c r="F8018" s="7" t="s">
        <v>5282</v>
      </c>
      <c r="G8018" s="7" t="s">
        <v>5401</v>
      </c>
      <c r="H8018" s="8" t="s">
        <v>15381</v>
      </c>
      <c r="I8018" s="8" t="s">
        <v>15358</v>
      </c>
      <c r="J8018" s="19">
        <v>6</v>
      </c>
      <c r="K8018" s="19" t="s">
        <v>7736</v>
      </c>
      <c r="L8018" s="11">
        <v>0.9</v>
      </c>
      <c r="M8018" s="11"/>
      <c r="N8018" s="24"/>
      <c r="P8018" s="32"/>
      <c r="T8018" s="19"/>
      <c r="U8018" s="3"/>
      <c r="X8018" t="str">
        <f t="shared" si="490"/>
        <v/>
      </c>
      <c r="Z8018" t="str">
        <f t="shared" si="491"/>
        <v/>
      </c>
      <c r="AB8018" s="9"/>
      <c r="AC8018" t="s">
        <v>15381</v>
      </c>
      <c r="AD8018">
        <f t="shared" si="492"/>
        <v>0</v>
      </c>
      <c r="AF8018" s="3"/>
      <c r="AG8018" t="s">
        <v>4887</v>
      </c>
      <c r="AH8018" s="9" t="s">
        <v>4925</v>
      </c>
    </row>
    <row r="8019" spans="1:34" ht="10.95" customHeight="1" outlineLevel="1" x14ac:dyDescent="0.25">
      <c r="A8019" t="s">
        <v>15349</v>
      </c>
      <c r="C8019" s="3" t="s">
        <v>12466</v>
      </c>
      <c r="D8019" s="3">
        <v>170</v>
      </c>
      <c r="E8019" s="9">
        <v>1987</v>
      </c>
      <c r="F8019" s="7" t="s">
        <v>1643</v>
      </c>
      <c r="G8019" s="7" t="s">
        <v>5401</v>
      </c>
      <c r="H8019" s="8" t="s">
        <v>15382</v>
      </c>
      <c r="I8019" s="8" t="s">
        <v>15358</v>
      </c>
      <c r="J8019" s="19">
        <v>6</v>
      </c>
      <c r="K8019" s="19" t="s">
        <v>7736</v>
      </c>
      <c r="L8019" s="11">
        <v>0.9</v>
      </c>
      <c r="M8019" s="11"/>
      <c r="N8019" s="24"/>
      <c r="P8019" s="32"/>
      <c r="T8019" s="19"/>
      <c r="U8019" s="3"/>
      <c r="X8019" t="str">
        <f t="shared" si="490"/>
        <v/>
      </c>
      <c r="Z8019" t="str">
        <f t="shared" si="491"/>
        <v/>
      </c>
      <c r="AB8019" s="9"/>
      <c r="AC8019" t="s">
        <v>15382</v>
      </c>
      <c r="AD8019">
        <f t="shared" si="492"/>
        <v>0</v>
      </c>
      <c r="AF8019" s="3"/>
      <c r="AG8019" t="s">
        <v>4887</v>
      </c>
      <c r="AH8019" s="9" t="s">
        <v>4925</v>
      </c>
    </row>
    <row r="8020" spans="1:34" ht="10.95" customHeight="1" outlineLevel="1" x14ac:dyDescent="0.25">
      <c r="A8020" t="s">
        <v>15349</v>
      </c>
      <c r="C8020" s="3" t="s">
        <v>12466</v>
      </c>
      <c r="D8020" s="3">
        <v>171</v>
      </c>
      <c r="E8020" s="9">
        <v>1987</v>
      </c>
      <c r="F8020" s="10" t="s">
        <v>6317</v>
      </c>
      <c r="G8020" s="7" t="s">
        <v>5401</v>
      </c>
      <c r="H8020" s="8" t="s">
        <v>15383</v>
      </c>
      <c r="I8020" s="8" t="s">
        <v>15358</v>
      </c>
      <c r="J8020" s="19">
        <v>6</v>
      </c>
      <c r="K8020" s="19" t="s">
        <v>7736</v>
      </c>
      <c r="L8020" s="11">
        <v>0.9</v>
      </c>
      <c r="M8020" s="11"/>
      <c r="N8020" s="24"/>
      <c r="P8020" s="32"/>
      <c r="T8020" s="19"/>
      <c r="U8020" s="3"/>
      <c r="X8020" t="str">
        <f t="shared" si="490"/>
        <v/>
      </c>
      <c r="Z8020" t="str">
        <f t="shared" si="491"/>
        <v/>
      </c>
      <c r="AB8020" s="9"/>
      <c r="AC8020" t="s">
        <v>15383</v>
      </c>
      <c r="AD8020">
        <f t="shared" si="492"/>
        <v>0</v>
      </c>
      <c r="AF8020" s="3"/>
      <c r="AG8020" t="s">
        <v>4887</v>
      </c>
      <c r="AH8020" s="9" t="s">
        <v>4925</v>
      </c>
    </row>
    <row r="8021" spans="1:34" ht="10.95" customHeight="1" outlineLevel="1" x14ac:dyDescent="0.25">
      <c r="A8021" t="s">
        <v>15349</v>
      </c>
      <c r="C8021" s="3" t="s">
        <v>12466</v>
      </c>
      <c r="D8021" s="3">
        <v>190</v>
      </c>
      <c r="E8021" s="9">
        <v>1988</v>
      </c>
      <c r="F8021" s="7" t="s">
        <v>1643</v>
      </c>
      <c r="G8021" s="7" t="s">
        <v>5401</v>
      </c>
      <c r="H8021" s="8" t="s">
        <v>15385</v>
      </c>
      <c r="I8021" s="8" t="s">
        <v>15384</v>
      </c>
      <c r="J8021" s="19">
        <v>6</v>
      </c>
      <c r="K8021" s="19" t="s">
        <v>7736</v>
      </c>
      <c r="L8021" s="11">
        <v>1</v>
      </c>
      <c r="M8021" s="11"/>
      <c r="N8021" s="24"/>
      <c r="P8021" s="32"/>
      <c r="T8021" s="19"/>
      <c r="U8021" s="3"/>
      <c r="X8021" t="str">
        <f t="shared" si="490"/>
        <v/>
      </c>
      <c r="Z8021" t="str">
        <f t="shared" si="491"/>
        <v/>
      </c>
      <c r="AB8021" s="9"/>
      <c r="AC8021" t="s">
        <v>15385</v>
      </c>
      <c r="AD8021">
        <f t="shared" si="492"/>
        <v>0</v>
      </c>
      <c r="AF8021" s="3"/>
      <c r="AG8021" t="s">
        <v>4887</v>
      </c>
      <c r="AH8021" s="9" t="s">
        <v>4925</v>
      </c>
    </row>
    <row r="8022" spans="1:34" ht="10.95" customHeight="1" outlineLevel="1" x14ac:dyDescent="0.25">
      <c r="A8022" t="s">
        <v>15349</v>
      </c>
      <c r="C8022" s="3" t="s">
        <v>12466</v>
      </c>
      <c r="D8022" s="3">
        <v>191</v>
      </c>
      <c r="E8022" s="9">
        <v>1988</v>
      </c>
      <c r="F8022" s="7" t="s">
        <v>5243</v>
      </c>
      <c r="G8022" s="7" t="s">
        <v>5401</v>
      </c>
      <c r="H8022" s="8" t="s">
        <v>11716</v>
      </c>
      <c r="I8022" s="8" t="s">
        <v>15384</v>
      </c>
      <c r="J8022" s="19">
        <v>2</v>
      </c>
      <c r="K8022" s="19" t="s">
        <v>7736</v>
      </c>
      <c r="L8022" s="11">
        <v>1</v>
      </c>
      <c r="M8022" s="11"/>
      <c r="N8022" s="24"/>
      <c r="P8022" s="32"/>
      <c r="T8022" s="19"/>
      <c r="U8022" s="3"/>
      <c r="X8022" t="str">
        <f t="shared" si="490"/>
        <v/>
      </c>
      <c r="Z8022" t="str">
        <f t="shared" si="491"/>
        <v/>
      </c>
      <c r="AB8022" s="9"/>
      <c r="AC8022" t="s">
        <v>11716</v>
      </c>
      <c r="AD8022">
        <f t="shared" si="492"/>
        <v>0</v>
      </c>
      <c r="AF8022" s="3"/>
      <c r="AG8022" t="s">
        <v>4887</v>
      </c>
      <c r="AH8022" s="9" t="s">
        <v>4925</v>
      </c>
    </row>
    <row r="8023" spans="1:34" ht="10.95" customHeight="1" outlineLevel="1" x14ac:dyDescent="0.25">
      <c r="A8023" t="s">
        <v>15349</v>
      </c>
      <c r="C8023" s="3" t="s">
        <v>12466</v>
      </c>
      <c r="D8023" s="3">
        <v>305</v>
      </c>
      <c r="E8023" s="9">
        <v>1993</v>
      </c>
      <c r="F8023" s="7" t="s">
        <v>3776</v>
      </c>
      <c r="G8023" s="7" t="s">
        <v>5401</v>
      </c>
      <c r="H8023" s="8" t="s">
        <v>15362</v>
      </c>
      <c r="I8023" s="8" t="s">
        <v>15386</v>
      </c>
      <c r="J8023" s="19">
        <v>6</v>
      </c>
      <c r="K8023" s="19" t="s">
        <v>7738</v>
      </c>
      <c r="L8023" s="11"/>
      <c r="M8023" s="11"/>
      <c r="N8023" s="24"/>
      <c r="P8023" s="32"/>
      <c r="T8023" s="19"/>
      <c r="U8023" s="3"/>
      <c r="X8023" t="str">
        <f t="shared" si="490"/>
        <v/>
      </c>
      <c r="Z8023" t="str">
        <f t="shared" si="491"/>
        <v/>
      </c>
      <c r="AB8023" s="9"/>
      <c r="AC8023" t="s">
        <v>15362</v>
      </c>
      <c r="AD8023">
        <f t="shared" si="492"/>
        <v>0</v>
      </c>
      <c r="AF8023" s="3"/>
      <c r="AG8023" t="s">
        <v>4887</v>
      </c>
      <c r="AH8023" s="9" t="s">
        <v>4925</v>
      </c>
    </row>
    <row r="8024" spans="1:34" ht="10.95" customHeight="1" outlineLevel="1" x14ac:dyDescent="0.25">
      <c r="A8024" t="s">
        <v>15349</v>
      </c>
      <c r="C8024" s="3" t="s">
        <v>12466</v>
      </c>
      <c r="D8024" s="3">
        <v>309</v>
      </c>
      <c r="E8024" s="9">
        <v>1993</v>
      </c>
      <c r="F8024" s="7" t="s">
        <v>3776</v>
      </c>
      <c r="G8024" s="7" t="s">
        <v>5401</v>
      </c>
      <c r="H8024" s="8" t="s">
        <v>15362</v>
      </c>
      <c r="I8024" s="8" t="s">
        <v>15386</v>
      </c>
      <c r="J8024" s="19">
        <v>6</v>
      </c>
      <c r="K8024" s="19" t="s">
        <v>7738</v>
      </c>
      <c r="L8024" s="11"/>
      <c r="M8024" s="11"/>
      <c r="N8024" s="24"/>
      <c r="P8024" s="32"/>
      <c r="T8024" s="19"/>
      <c r="U8024" s="3"/>
      <c r="X8024" t="str">
        <f t="shared" si="490"/>
        <v/>
      </c>
      <c r="Z8024" t="str">
        <f t="shared" si="491"/>
        <v/>
      </c>
      <c r="AB8024" s="9"/>
      <c r="AC8024" t="s">
        <v>15362</v>
      </c>
      <c r="AD8024">
        <f t="shared" si="492"/>
        <v>0</v>
      </c>
      <c r="AF8024" s="3"/>
      <c r="AG8024" t="s">
        <v>4887</v>
      </c>
      <c r="AH8024" s="9" t="s">
        <v>4925</v>
      </c>
    </row>
    <row r="8025" spans="1:34" ht="10.95" customHeight="1" outlineLevel="1" x14ac:dyDescent="0.25">
      <c r="A8025" t="s">
        <v>15349</v>
      </c>
      <c r="C8025" s="3" t="s">
        <v>12466</v>
      </c>
      <c r="D8025" s="3" t="s">
        <v>15387</v>
      </c>
      <c r="E8025" s="9">
        <v>1993</v>
      </c>
      <c r="F8025" s="7" t="s">
        <v>15388</v>
      </c>
      <c r="G8025" s="7" t="s">
        <v>5401</v>
      </c>
      <c r="H8025" s="8" t="s">
        <v>15362</v>
      </c>
      <c r="I8025" s="8" t="s">
        <v>15386</v>
      </c>
      <c r="J8025" s="19">
        <v>4</v>
      </c>
      <c r="K8025" s="19" t="s">
        <v>7738</v>
      </c>
      <c r="L8025" s="11"/>
      <c r="M8025" s="11"/>
      <c r="N8025" s="24"/>
      <c r="P8025" s="32"/>
      <c r="T8025" s="19"/>
      <c r="U8025" s="3"/>
      <c r="X8025" t="str">
        <f t="shared" si="490"/>
        <v/>
      </c>
      <c r="Z8025">
        <f t="shared" si="491"/>
        <v>1</v>
      </c>
      <c r="AB8025" s="9"/>
      <c r="AC8025" t="s">
        <v>15362</v>
      </c>
      <c r="AD8025">
        <f t="shared" si="492"/>
        <v>0</v>
      </c>
      <c r="AF8025" s="3"/>
      <c r="AG8025" t="s">
        <v>4887</v>
      </c>
      <c r="AH8025" s="9" t="s">
        <v>4925</v>
      </c>
    </row>
    <row r="8026" spans="1:34" ht="10.95" customHeight="1" outlineLevel="1" x14ac:dyDescent="0.25">
      <c r="A8026" t="s">
        <v>15349</v>
      </c>
      <c r="C8026" s="3" t="s">
        <v>12466</v>
      </c>
      <c r="D8026" s="3" t="s">
        <v>15390</v>
      </c>
      <c r="E8026" s="9">
        <v>1993</v>
      </c>
      <c r="F8026" s="7" t="s">
        <v>15391</v>
      </c>
      <c r="G8026" s="7" t="s">
        <v>5401</v>
      </c>
      <c r="H8026" s="8" t="s">
        <v>15392</v>
      </c>
      <c r="I8026" s="8" t="s">
        <v>15389</v>
      </c>
      <c r="J8026" s="19">
        <v>6</v>
      </c>
      <c r="K8026" s="19" t="s">
        <v>7738</v>
      </c>
      <c r="L8026" s="11"/>
      <c r="M8026" s="11"/>
      <c r="N8026" s="24"/>
      <c r="P8026" s="32"/>
      <c r="T8026" s="19"/>
      <c r="U8026" s="3"/>
      <c r="X8026" t="str">
        <f t="shared" si="490"/>
        <v/>
      </c>
      <c r="Z8026">
        <f t="shared" si="491"/>
        <v>1</v>
      </c>
      <c r="AB8026" s="9"/>
      <c r="AC8026" t="s">
        <v>15392</v>
      </c>
      <c r="AD8026">
        <f t="shared" si="492"/>
        <v>0</v>
      </c>
      <c r="AF8026" s="3"/>
      <c r="AG8026" t="s">
        <v>4887</v>
      </c>
      <c r="AH8026" s="9" t="s">
        <v>4925</v>
      </c>
    </row>
    <row r="8027" spans="1:34" ht="10.95" customHeight="1" outlineLevel="1" x14ac:dyDescent="0.25">
      <c r="A8027" t="s">
        <v>15349</v>
      </c>
      <c r="C8027" s="3" t="s">
        <v>12466</v>
      </c>
      <c r="D8027" s="3" t="s">
        <v>15393</v>
      </c>
      <c r="E8027" s="9">
        <v>1993</v>
      </c>
      <c r="F8027" s="7" t="s">
        <v>15396</v>
      </c>
      <c r="G8027" s="7" t="s">
        <v>5401</v>
      </c>
      <c r="H8027" s="8" t="s">
        <v>15392</v>
      </c>
      <c r="I8027" s="8" t="s">
        <v>15389</v>
      </c>
      <c r="J8027" s="19">
        <v>6</v>
      </c>
      <c r="K8027" s="19" t="s">
        <v>7738</v>
      </c>
      <c r="L8027" s="11"/>
      <c r="M8027" s="11"/>
      <c r="N8027" s="24"/>
      <c r="P8027" s="32"/>
      <c r="T8027" s="19"/>
      <c r="U8027" s="3"/>
      <c r="X8027" t="str">
        <f t="shared" si="490"/>
        <v/>
      </c>
      <c r="Z8027">
        <f t="shared" si="491"/>
        <v>1</v>
      </c>
      <c r="AB8027" s="9"/>
      <c r="AC8027" t="s">
        <v>15392</v>
      </c>
      <c r="AD8027">
        <f t="shared" si="492"/>
        <v>0</v>
      </c>
      <c r="AF8027" s="3"/>
      <c r="AG8027" t="s">
        <v>4887</v>
      </c>
      <c r="AH8027" s="9" t="s">
        <v>4925</v>
      </c>
    </row>
    <row r="8028" spans="1:34" ht="10.95" customHeight="1" outlineLevel="1" x14ac:dyDescent="0.25">
      <c r="A8028" t="s">
        <v>15349</v>
      </c>
      <c r="C8028" s="3" t="s">
        <v>12466</v>
      </c>
      <c r="D8028" s="3" t="s">
        <v>15394</v>
      </c>
      <c r="E8028" s="9">
        <v>1993</v>
      </c>
      <c r="F8028" s="7" t="s">
        <v>15397</v>
      </c>
      <c r="G8028" s="7" t="s">
        <v>5401</v>
      </c>
      <c r="H8028" s="8" t="s">
        <v>15392</v>
      </c>
      <c r="I8028" s="8" t="s">
        <v>15389</v>
      </c>
      <c r="J8028" s="19">
        <v>6</v>
      </c>
      <c r="K8028" s="19" t="s">
        <v>7738</v>
      </c>
      <c r="L8028" s="11"/>
      <c r="M8028" s="11"/>
      <c r="N8028" s="24"/>
      <c r="P8028" s="32"/>
      <c r="T8028" s="19"/>
      <c r="U8028" s="3"/>
      <c r="X8028" t="str">
        <f t="shared" si="490"/>
        <v/>
      </c>
      <c r="Z8028">
        <f t="shared" si="491"/>
        <v>1</v>
      </c>
      <c r="AB8028" s="9"/>
      <c r="AC8028" t="s">
        <v>15392</v>
      </c>
      <c r="AD8028">
        <f t="shared" si="492"/>
        <v>0</v>
      </c>
      <c r="AF8028" s="3"/>
      <c r="AG8028" t="s">
        <v>4887</v>
      </c>
      <c r="AH8028" s="9" t="s">
        <v>4925</v>
      </c>
    </row>
    <row r="8029" spans="1:34" ht="10.95" customHeight="1" outlineLevel="1" x14ac:dyDescent="0.25">
      <c r="A8029" t="s">
        <v>15349</v>
      </c>
      <c r="C8029" s="3" t="s">
        <v>12466</v>
      </c>
      <c r="D8029" s="3" t="s">
        <v>15395</v>
      </c>
      <c r="E8029" s="9">
        <v>1993</v>
      </c>
      <c r="F8029" s="7" t="s">
        <v>15398</v>
      </c>
      <c r="G8029" s="7" t="s">
        <v>5401</v>
      </c>
      <c r="H8029" s="8" t="s">
        <v>15392</v>
      </c>
      <c r="I8029" s="8" t="s">
        <v>15389</v>
      </c>
      <c r="J8029" s="19">
        <v>6</v>
      </c>
      <c r="K8029" s="19" t="s">
        <v>7738</v>
      </c>
      <c r="L8029" s="11"/>
      <c r="M8029" s="11"/>
      <c r="N8029" s="24"/>
      <c r="P8029" s="32"/>
      <c r="T8029" s="19"/>
      <c r="U8029" s="3"/>
      <c r="X8029" t="str">
        <f t="shared" si="490"/>
        <v/>
      </c>
      <c r="Z8029">
        <f t="shared" si="491"/>
        <v>1</v>
      </c>
      <c r="AB8029" s="9"/>
      <c r="AC8029" t="s">
        <v>15392</v>
      </c>
      <c r="AD8029">
        <f t="shared" si="492"/>
        <v>0</v>
      </c>
      <c r="AF8029" s="3"/>
      <c r="AG8029" t="s">
        <v>4887</v>
      </c>
      <c r="AH8029" s="9" t="s">
        <v>4925</v>
      </c>
    </row>
    <row r="8030" spans="1:34" ht="10.95" customHeight="1" outlineLevel="1" x14ac:dyDescent="0.25">
      <c r="A8030" t="s">
        <v>15349</v>
      </c>
      <c r="C8030" s="3" t="s">
        <v>12466</v>
      </c>
      <c r="D8030" s="3">
        <v>472</v>
      </c>
      <c r="E8030" s="9">
        <v>1998</v>
      </c>
      <c r="F8030" s="7" t="s">
        <v>1349</v>
      </c>
      <c r="G8030" s="7" t="s">
        <v>5401</v>
      </c>
      <c r="H8030" s="8" t="s">
        <v>15400</v>
      </c>
      <c r="I8030" s="8" t="s">
        <v>15399</v>
      </c>
      <c r="J8030" s="19">
        <v>6</v>
      </c>
      <c r="K8030" s="19" t="s">
        <v>7738</v>
      </c>
      <c r="L8030" s="11"/>
      <c r="M8030" s="11"/>
      <c r="N8030" s="24"/>
      <c r="P8030" s="32"/>
      <c r="T8030" s="19"/>
      <c r="U8030" s="3"/>
      <c r="X8030" t="str">
        <f t="shared" si="490"/>
        <v/>
      </c>
      <c r="Z8030" t="str">
        <f t="shared" si="491"/>
        <v/>
      </c>
      <c r="AB8030" s="9"/>
      <c r="AC8030" t="s">
        <v>15400</v>
      </c>
      <c r="AD8030">
        <f t="shared" si="492"/>
        <v>0</v>
      </c>
      <c r="AF8030" s="3"/>
      <c r="AG8030" t="s">
        <v>4887</v>
      </c>
      <c r="AH8030" s="9" t="s">
        <v>4925</v>
      </c>
    </row>
    <row r="8031" spans="1:34" ht="10.95" customHeight="1" outlineLevel="1" x14ac:dyDescent="0.25">
      <c r="A8031" t="s">
        <v>15349</v>
      </c>
      <c r="C8031" s="3" t="s">
        <v>12466</v>
      </c>
      <c r="D8031" s="3">
        <v>473</v>
      </c>
      <c r="E8031" s="9">
        <v>1998</v>
      </c>
      <c r="F8031" s="7" t="s">
        <v>3776</v>
      </c>
      <c r="G8031" s="7" t="s">
        <v>5401</v>
      </c>
      <c r="H8031" s="8" t="s">
        <v>15400</v>
      </c>
      <c r="I8031" s="8" t="s">
        <v>15399</v>
      </c>
      <c r="J8031" s="19">
        <v>6</v>
      </c>
      <c r="K8031" s="19" t="s">
        <v>7738</v>
      </c>
      <c r="L8031" s="11"/>
      <c r="M8031" s="11"/>
      <c r="N8031" s="24"/>
      <c r="P8031" s="32"/>
      <c r="T8031" s="19"/>
      <c r="U8031" s="3"/>
      <c r="X8031" t="str">
        <f t="shared" si="490"/>
        <v/>
      </c>
      <c r="Z8031" t="str">
        <f t="shared" si="491"/>
        <v/>
      </c>
      <c r="AB8031" s="9"/>
      <c r="AC8031" t="s">
        <v>15400</v>
      </c>
      <c r="AD8031">
        <f t="shared" si="492"/>
        <v>0</v>
      </c>
      <c r="AF8031" s="3"/>
      <c r="AG8031" t="s">
        <v>4887</v>
      </c>
      <c r="AH8031" s="9" t="s">
        <v>4925</v>
      </c>
    </row>
    <row r="8032" spans="1:34" ht="10.95" customHeight="1" outlineLevel="1" x14ac:dyDescent="0.25">
      <c r="A8032" t="s">
        <v>15349</v>
      </c>
      <c r="C8032" s="3" t="s">
        <v>12466</v>
      </c>
      <c r="D8032" s="3">
        <v>481</v>
      </c>
      <c r="E8032" s="9">
        <v>1999</v>
      </c>
      <c r="F8032" s="7" t="s">
        <v>5143</v>
      </c>
      <c r="G8032" s="7" t="s">
        <v>5401</v>
      </c>
      <c r="H8032" s="8" t="s">
        <v>15402</v>
      </c>
      <c r="I8032" s="8" t="s">
        <v>15401</v>
      </c>
      <c r="J8032" s="19">
        <v>6</v>
      </c>
      <c r="K8032" s="19" t="s">
        <v>7736</v>
      </c>
      <c r="L8032" s="11">
        <v>1</v>
      </c>
      <c r="M8032" s="11"/>
      <c r="N8032" s="24"/>
      <c r="P8032" s="32"/>
      <c r="T8032" s="19"/>
      <c r="U8032" s="3"/>
      <c r="X8032" t="str">
        <f t="shared" si="490"/>
        <v/>
      </c>
      <c r="Z8032" t="str">
        <f t="shared" si="491"/>
        <v/>
      </c>
      <c r="AB8032" s="9"/>
      <c r="AC8032" t="s">
        <v>15402</v>
      </c>
      <c r="AD8032">
        <f t="shared" si="492"/>
        <v>0</v>
      </c>
      <c r="AF8032" s="3"/>
      <c r="AH8032" s="9"/>
    </row>
    <row r="8033" spans="1:48" ht="10.95" customHeight="1" outlineLevel="1" x14ac:dyDescent="0.25">
      <c r="A8033" t="s">
        <v>15349</v>
      </c>
      <c r="C8033" s="3" t="s">
        <v>12466</v>
      </c>
      <c r="D8033" s="3">
        <v>482</v>
      </c>
      <c r="E8033" s="9">
        <v>1999</v>
      </c>
      <c r="F8033" s="7" t="s">
        <v>1349</v>
      </c>
      <c r="G8033" s="7" t="s">
        <v>5401</v>
      </c>
      <c r="H8033" s="8" t="s">
        <v>15402</v>
      </c>
      <c r="I8033" s="8" t="s">
        <v>15401</v>
      </c>
      <c r="J8033" s="19">
        <v>6</v>
      </c>
      <c r="K8033" s="19" t="s">
        <v>7736</v>
      </c>
      <c r="L8033" s="11">
        <v>1</v>
      </c>
      <c r="M8033" s="11"/>
      <c r="N8033" s="24"/>
      <c r="P8033" s="32"/>
      <c r="T8033" s="19"/>
      <c r="U8033" s="3"/>
      <c r="X8033" t="str">
        <f t="shared" si="490"/>
        <v/>
      </c>
      <c r="Z8033" t="str">
        <f t="shared" si="491"/>
        <v/>
      </c>
      <c r="AB8033" s="9"/>
      <c r="AC8033" t="s">
        <v>15402</v>
      </c>
      <c r="AD8033">
        <f t="shared" si="492"/>
        <v>0</v>
      </c>
      <c r="AF8033" s="3"/>
      <c r="AH8033" s="9"/>
    </row>
    <row r="8034" spans="1:48" ht="10.95" customHeight="1" outlineLevel="1" x14ac:dyDescent="0.25">
      <c r="A8034" t="s">
        <v>15349</v>
      </c>
      <c r="C8034" s="3" t="s">
        <v>12466</v>
      </c>
      <c r="D8034" s="3">
        <v>483</v>
      </c>
      <c r="E8034" s="9">
        <v>1999</v>
      </c>
      <c r="F8034" s="7" t="s">
        <v>3776</v>
      </c>
      <c r="G8034" s="7" t="s">
        <v>5401</v>
      </c>
      <c r="H8034" s="8" t="s">
        <v>15402</v>
      </c>
      <c r="I8034" s="8" t="s">
        <v>15401</v>
      </c>
      <c r="J8034" s="19">
        <v>6</v>
      </c>
      <c r="K8034" s="19" t="s">
        <v>7736</v>
      </c>
      <c r="L8034" s="11">
        <v>1</v>
      </c>
      <c r="M8034" s="11"/>
      <c r="N8034" s="24"/>
      <c r="P8034" s="32"/>
      <c r="T8034" s="19"/>
      <c r="U8034" s="3"/>
      <c r="X8034" t="str">
        <f t="shared" si="490"/>
        <v/>
      </c>
      <c r="Z8034" t="str">
        <f t="shared" si="491"/>
        <v/>
      </c>
      <c r="AB8034" s="9"/>
      <c r="AC8034" t="s">
        <v>15402</v>
      </c>
      <c r="AD8034">
        <f t="shared" si="492"/>
        <v>0</v>
      </c>
      <c r="AF8034" s="3"/>
      <c r="AH8034" s="9"/>
    </row>
    <row r="8035" spans="1:48" ht="10.95" customHeight="1" outlineLevel="1" x14ac:dyDescent="0.25">
      <c r="A8035" t="s">
        <v>15349</v>
      </c>
      <c r="C8035" s="3" t="s">
        <v>12466</v>
      </c>
      <c r="D8035" s="3">
        <v>484</v>
      </c>
      <c r="E8035" s="9">
        <v>1999</v>
      </c>
      <c r="F8035" s="10" t="s">
        <v>6317</v>
      </c>
      <c r="G8035" s="7" t="s">
        <v>5401</v>
      </c>
      <c r="H8035" s="8" t="s">
        <v>15402</v>
      </c>
      <c r="I8035" s="8" t="s">
        <v>15401</v>
      </c>
      <c r="J8035" s="19">
        <v>6</v>
      </c>
      <c r="K8035" s="19" t="s">
        <v>7736</v>
      </c>
      <c r="L8035" s="11">
        <v>1</v>
      </c>
      <c r="M8035" s="11"/>
      <c r="N8035" s="24"/>
      <c r="P8035" s="32"/>
      <c r="T8035" s="19"/>
      <c r="U8035" s="3"/>
      <c r="X8035" t="str">
        <f t="shared" si="490"/>
        <v/>
      </c>
      <c r="Z8035" t="str">
        <f t="shared" si="491"/>
        <v/>
      </c>
      <c r="AB8035" s="9"/>
      <c r="AC8035" t="s">
        <v>15402</v>
      </c>
      <c r="AD8035">
        <f t="shared" si="492"/>
        <v>0</v>
      </c>
      <c r="AF8035" s="3"/>
      <c r="AH8035" s="9"/>
    </row>
    <row r="8036" spans="1:48" ht="10.95" customHeight="1" outlineLevel="1" x14ac:dyDescent="0.25">
      <c r="A8036" t="s">
        <v>15349</v>
      </c>
      <c r="C8036" s="3" t="s">
        <v>12466</v>
      </c>
      <c r="D8036" s="3" t="s">
        <v>15403</v>
      </c>
      <c r="E8036" s="9">
        <v>1999</v>
      </c>
      <c r="F8036" s="7" t="s">
        <v>15404</v>
      </c>
      <c r="G8036" s="7" t="s">
        <v>5401</v>
      </c>
      <c r="H8036" s="8" t="s">
        <v>15402</v>
      </c>
      <c r="I8036" s="8" t="s">
        <v>15401</v>
      </c>
      <c r="J8036" s="19">
        <v>6</v>
      </c>
      <c r="K8036" s="19" t="s">
        <v>7736</v>
      </c>
      <c r="L8036" s="11">
        <v>4.7</v>
      </c>
      <c r="M8036" s="11"/>
      <c r="N8036" s="24"/>
      <c r="P8036" s="32"/>
      <c r="T8036" s="19"/>
      <c r="U8036" s="3"/>
      <c r="X8036" t="str">
        <f t="shared" si="490"/>
        <v/>
      </c>
      <c r="Z8036">
        <f t="shared" si="491"/>
        <v>1</v>
      </c>
      <c r="AB8036" s="9"/>
      <c r="AC8036" t="s">
        <v>15402</v>
      </c>
      <c r="AD8036">
        <f t="shared" si="492"/>
        <v>0</v>
      </c>
      <c r="AF8036" s="3"/>
      <c r="AH8036" s="9"/>
    </row>
    <row r="8037" spans="1:48" ht="10.95" customHeight="1" outlineLevel="1" x14ac:dyDescent="0.25">
      <c r="A8037" t="s">
        <v>15349</v>
      </c>
      <c r="C8037" s="3" t="s">
        <v>12466</v>
      </c>
      <c r="D8037" s="3">
        <v>534</v>
      </c>
      <c r="E8037" s="9">
        <v>2001</v>
      </c>
      <c r="F8037" s="10" t="s">
        <v>70</v>
      </c>
      <c r="G8037" s="7" t="s">
        <v>5401</v>
      </c>
      <c r="H8037" s="8" t="s">
        <v>15406</v>
      </c>
      <c r="I8037" s="8" t="s">
        <v>15405</v>
      </c>
      <c r="J8037" s="19">
        <v>6</v>
      </c>
      <c r="K8037" s="19" t="s">
        <v>7738</v>
      </c>
      <c r="L8037" s="11"/>
      <c r="M8037" s="11"/>
      <c r="N8037" s="24"/>
      <c r="P8037" s="32"/>
      <c r="T8037" s="19"/>
      <c r="U8037" s="3"/>
      <c r="X8037" t="str">
        <f t="shared" si="490"/>
        <v/>
      </c>
      <c r="Z8037" t="str">
        <f t="shared" si="491"/>
        <v/>
      </c>
      <c r="AB8037" s="9"/>
      <c r="AC8037" t="s">
        <v>15406</v>
      </c>
      <c r="AD8037">
        <f t="shared" si="492"/>
        <v>0</v>
      </c>
      <c r="AF8037" s="3"/>
      <c r="AH8037" s="9"/>
    </row>
    <row r="8038" spans="1:48" ht="10.95" customHeight="1" outlineLevel="1" x14ac:dyDescent="0.25">
      <c r="A8038" t="s">
        <v>15349</v>
      </c>
      <c r="C8038" s="3" t="s">
        <v>12466</v>
      </c>
      <c r="D8038" s="3">
        <v>557</v>
      </c>
      <c r="E8038" s="9">
        <v>2002</v>
      </c>
      <c r="F8038" s="7" t="s">
        <v>13102</v>
      </c>
      <c r="G8038" s="7" t="s">
        <v>5401</v>
      </c>
      <c r="H8038" s="8" t="s">
        <v>13078</v>
      </c>
      <c r="I8038" s="8" t="s">
        <v>15407</v>
      </c>
      <c r="J8038" s="19">
        <v>5</v>
      </c>
      <c r="K8038" s="19" t="s">
        <v>7738</v>
      </c>
      <c r="L8038" s="11"/>
      <c r="M8038" s="11"/>
      <c r="N8038" s="24"/>
      <c r="P8038" s="32"/>
      <c r="T8038" s="19"/>
      <c r="U8038" s="3"/>
      <c r="X8038" t="str">
        <f t="shared" si="490"/>
        <v/>
      </c>
      <c r="Z8038">
        <f t="shared" si="491"/>
        <v>1</v>
      </c>
      <c r="AB8038" s="9"/>
      <c r="AC8038" t="s">
        <v>13078</v>
      </c>
      <c r="AD8038">
        <f t="shared" si="492"/>
        <v>0</v>
      </c>
      <c r="AF8038" s="3"/>
      <c r="AH8038" s="9"/>
    </row>
    <row r="8039" spans="1:48" ht="10.95" customHeight="1" outlineLevel="1" x14ac:dyDescent="0.25">
      <c r="A8039" t="s">
        <v>15349</v>
      </c>
      <c r="C8039" s="3" t="s">
        <v>12466</v>
      </c>
      <c r="D8039" s="3" t="s">
        <v>15409</v>
      </c>
      <c r="E8039" s="9">
        <v>2003</v>
      </c>
      <c r="F8039" s="7" t="s">
        <v>15410</v>
      </c>
      <c r="G8039" s="7" t="s">
        <v>5401</v>
      </c>
      <c r="H8039" s="8" t="s">
        <v>15411</v>
      </c>
      <c r="I8039" s="8" t="s">
        <v>15408</v>
      </c>
      <c r="J8039" s="19">
        <v>3</v>
      </c>
      <c r="K8039" s="19" t="s">
        <v>7736</v>
      </c>
      <c r="L8039" s="11">
        <v>3</v>
      </c>
      <c r="M8039" s="11"/>
      <c r="N8039" s="24"/>
      <c r="P8039" s="32"/>
      <c r="T8039" s="19"/>
      <c r="U8039" s="3"/>
      <c r="X8039" t="str">
        <f t="shared" si="490"/>
        <v/>
      </c>
      <c r="Z8039">
        <f t="shared" si="491"/>
        <v>1</v>
      </c>
      <c r="AB8039" s="9"/>
      <c r="AC8039" t="s">
        <v>15411</v>
      </c>
      <c r="AD8039">
        <f t="shared" si="492"/>
        <v>0</v>
      </c>
      <c r="AF8039" s="3"/>
      <c r="AH8039" s="9"/>
    </row>
    <row r="8040" spans="1:48" ht="10.95" customHeight="1" outlineLevel="1" x14ac:dyDescent="0.25">
      <c r="A8040" t="s">
        <v>15349</v>
      </c>
      <c r="C8040" s="3" t="s">
        <v>12466</v>
      </c>
      <c r="D8040" s="3" t="s">
        <v>15413</v>
      </c>
      <c r="E8040" s="9">
        <v>2008</v>
      </c>
      <c r="F8040" s="7" t="s">
        <v>15414</v>
      </c>
      <c r="G8040" s="7" t="s">
        <v>5401</v>
      </c>
      <c r="H8040" s="8" t="s">
        <v>15415</v>
      </c>
      <c r="I8040" s="8" t="s">
        <v>15412</v>
      </c>
      <c r="J8040" s="19">
        <v>6</v>
      </c>
      <c r="K8040" s="19" t="s">
        <v>7738</v>
      </c>
      <c r="L8040" s="11"/>
      <c r="M8040" s="11"/>
      <c r="N8040" s="24"/>
      <c r="P8040" s="32"/>
      <c r="T8040" s="19"/>
      <c r="U8040" s="3"/>
      <c r="X8040" t="str">
        <f t="shared" si="490"/>
        <v/>
      </c>
      <c r="Z8040">
        <f t="shared" si="491"/>
        <v>1</v>
      </c>
      <c r="AB8040" s="9"/>
      <c r="AC8040" t="s">
        <v>15415</v>
      </c>
      <c r="AD8040">
        <f t="shared" si="492"/>
        <v>0</v>
      </c>
      <c r="AF8040" s="3"/>
      <c r="AH8040" s="9"/>
    </row>
    <row r="8041" spans="1:48" ht="10.95" customHeight="1" outlineLevel="1" x14ac:dyDescent="0.25">
      <c r="A8041" t="s">
        <v>15349</v>
      </c>
      <c r="C8041" s="3" t="s">
        <v>12466</v>
      </c>
      <c r="D8041" s="3" t="s">
        <v>15417</v>
      </c>
      <c r="E8041" s="9">
        <v>2012</v>
      </c>
      <c r="F8041" s="7" t="s">
        <v>15418</v>
      </c>
      <c r="G8041" s="7" t="s">
        <v>5401</v>
      </c>
      <c r="H8041" s="8" t="s">
        <v>15415</v>
      </c>
      <c r="I8041" s="8" t="s">
        <v>15416</v>
      </c>
      <c r="J8041" s="19">
        <v>6</v>
      </c>
      <c r="K8041" s="19" t="s">
        <v>7738</v>
      </c>
      <c r="L8041" s="11"/>
      <c r="M8041" s="11"/>
      <c r="N8041" s="24"/>
      <c r="P8041" s="32"/>
      <c r="T8041" s="19"/>
      <c r="U8041" s="3"/>
      <c r="X8041" t="str">
        <f t="shared" si="490"/>
        <v/>
      </c>
      <c r="Z8041">
        <f t="shared" si="491"/>
        <v>1</v>
      </c>
      <c r="AB8041" s="9"/>
      <c r="AC8041" t="s">
        <v>15415</v>
      </c>
      <c r="AD8041">
        <f t="shared" si="492"/>
        <v>0</v>
      </c>
      <c r="AF8041" s="3"/>
      <c r="AH8041" s="9"/>
    </row>
    <row r="8042" spans="1:48" ht="10.95" customHeight="1" outlineLevel="1" x14ac:dyDescent="0.25">
      <c r="A8042" t="s">
        <v>15349</v>
      </c>
      <c r="C8042" s="3" t="s">
        <v>12466</v>
      </c>
      <c r="D8042" s="3">
        <v>869</v>
      </c>
      <c r="E8042" s="9">
        <v>2018</v>
      </c>
      <c r="F8042" s="7" t="s">
        <v>5143</v>
      </c>
      <c r="G8042" s="7" t="s">
        <v>5401</v>
      </c>
      <c r="H8042" s="8" t="s">
        <v>15420</v>
      </c>
      <c r="I8042" s="8" t="s">
        <v>15419</v>
      </c>
      <c r="J8042" s="19">
        <v>6</v>
      </c>
      <c r="K8042" s="19" t="s">
        <v>7738</v>
      </c>
      <c r="L8042" s="11"/>
      <c r="M8042" s="11"/>
      <c r="N8042" s="24"/>
      <c r="P8042" s="32"/>
      <c r="T8042" s="19"/>
      <c r="U8042" s="3"/>
      <c r="X8042" t="str">
        <f t="shared" si="490"/>
        <v/>
      </c>
      <c r="Z8042" t="str">
        <f t="shared" si="491"/>
        <v/>
      </c>
      <c r="AB8042" s="9"/>
      <c r="AC8042" t="s">
        <v>15420</v>
      </c>
      <c r="AD8042">
        <f t="shared" si="492"/>
        <v>0</v>
      </c>
      <c r="AF8042" s="3"/>
      <c r="AH8042" s="9"/>
    </row>
    <row r="8043" spans="1:48" ht="10.95" customHeight="1" outlineLevel="1" x14ac:dyDescent="0.25">
      <c r="A8043" t="s">
        <v>15349</v>
      </c>
      <c r="C8043" s="3" t="s">
        <v>12466</v>
      </c>
      <c r="D8043" s="3" t="s">
        <v>15421</v>
      </c>
      <c r="E8043" s="9">
        <v>2018</v>
      </c>
      <c r="F8043" s="7" t="s">
        <v>15422</v>
      </c>
      <c r="G8043" s="7" t="s">
        <v>5401</v>
      </c>
      <c r="H8043" s="8" t="s">
        <v>15420</v>
      </c>
      <c r="I8043" s="8" t="s">
        <v>15419</v>
      </c>
      <c r="J8043" s="19">
        <v>6</v>
      </c>
      <c r="K8043" s="19" t="s">
        <v>7738</v>
      </c>
      <c r="L8043" s="11"/>
      <c r="M8043" s="11"/>
      <c r="N8043" s="24"/>
      <c r="P8043" s="32"/>
      <c r="T8043" s="19"/>
      <c r="U8043" s="3"/>
      <c r="X8043" t="str">
        <f t="shared" si="490"/>
        <v/>
      </c>
      <c r="Z8043">
        <f t="shared" si="491"/>
        <v>1</v>
      </c>
      <c r="AB8043" s="9"/>
      <c r="AC8043" t="s">
        <v>15420</v>
      </c>
      <c r="AD8043">
        <f t="shared" si="492"/>
        <v>0</v>
      </c>
      <c r="AF8043" s="3"/>
      <c r="AH8043" s="9"/>
    </row>
    <row r="8044" spans="1:48" ht="10.95" customHeight="1" x14ac:dyDescent="0.25">
      <c r="A8044" s="6" t="s">
        <v>13210</v>
      </c>
      <c r="B8044" t="s">
        <v>13212</v>
      </c>
      <c r="C8044" s="3" t="s">
        <v>12533</v>
      </c>
      <c r="E8044" s="9"/>
      <c r="F8044" s="7"/>
      <c r="G8044" s="7"/>
      <c r="H8044" s="8"/>
      <c r="I8044" s="8"/>
      <c r="J8044" s="19"/>
      <c r="K8044" s="19"/>
      <c r="L8044" s="11"/>
      <c r="M8044" s="11">
        <f>SUM(L8045:L8047)</f>
        <v>18</v>
      </c>
      <c r="N8044" s="24">
        <v>526</v>
      </c>
      <c r="O8044">
        <f>COUNTIF(K8045:K8047,"*")</f>
        <v>3</v>
      </c>
      <c r="P8044" s="32">
        <f>O8044/N8044</f>
        <v>5.7034220532319393E-3</v>
      </c>
      <c r="Q8044">
        <f>COUNTIF(K8045:K8047,"Y")+COUNTIF(K8045:K8047,"S")</f>
        <v>3</v>
      </c>
      <c r="T8044" s="19" t="s">
        <v>7736</v>
      </c>
      <c r="U8044" s="3"/>
      <c r="V8044" t="s">
        <v>18433</v>
      </c>
      <c r="X8044" t="str">
        <f t="shared" si="490"/>
        <v/>
      </c>
      <c r="Z8044" t="str">
        <f t="shared" si="491"/>
        <v/>
      </c>
      <c r="AB8044" s="9"/>
      <c r="AE8044">
        <f>COUNTIF(AD8045:AD8047,"1")</f>
        <v>0</v>
      </c>
      <c r="AF8044" s="3"/>
      <c r="AH8044" s="9"/>
      <c r="AI8044">
        <f>COUNTIF($J8045:$J8047,"1")-COUNTIFS($J8045:$J8047,"1",$K8045:$K8047,"V")</f>
        <v>0</v>
      </c>
      <c r="AJ8044">
        <f>COUNTIFS($J8045:$J8047,"1",$K8045:$K8047,"Y")+COUNTIFS($J8045:$J8047,"1",$K8045:$K8047,"s")</f>
        <v>0</v>
      </c>
      <c r="AK8044">
        <f>COUNTIF($J8045:$J8047,"2")-COUNTIFS($J8045:$J8047,"2",$K8045:$K8047,"V")</f>
        <v>0</v>
      </c>
      <c r="AL8044">
        <f>COUNTIFS($J8045:$J8047,"2",$K8045:$K8047,"Y")+COUNTIFS($J8045:$J8047,"2",$K8045:$K8047,"s")</f>
        <v>0</v>
      </c>
      <c r="AM8044">
        <f>COUNTIF($J8045:$J8047,"3")-COUNTIFS($J8045:$J8047,"3",$K8045:$K8047,"V")</f>
        <v>0</v>
      </c>
      <c r="AN8044">
        <f>COUNTIFS($J8045:$J8047,"3",$K8045:$K8047,"Y")+COUNTIFS($J8045:$J8047,"3",$K8045:$K8047,"s")</f>
        <v>0</v>
      </c>
      <c r="AO8044">
        <f>COUNTIF($J8045:$J8047,"4")-COUNTIFS($J8045:$J8047,"4",$K8045:$K8047,"V")</f>
        <v>0</v>
      </c>
      <c r="AP8044">
        <f>COUNTIFS($J8045:$J8047,"4",$K8045:$K8047,"Y")+COUNTIFS($J8045:$J8047,"4",$K8045:$K8047,"s")</f>
        <v>0</v>
      </c>
      <c r="AQ8044">
        <f>COUNTIF($J8045:$J8047,"5")-COUNTIFS($J8045:$J8047,"5",$K8045:$K8047,"V")</f>
        <v>0</v>
      </c>
      <c r="AR8044">
        <f>COUNTIFS($J8045:$J8047,"5",$K8045:$K8047,"Y")+COUNTIFS($J8045:$J8047,"5",$K8045:$K8047,"s")</f>
        <v>0</v>
      </c>
      <c r="AS8044">
        <f>COUNTIF($J8045:$J8047,"6")-COUNTIFS($J8045:$J8047,"6",$K8045:$K8047,"V")</f>
        <v>0</v>
      </c>
      <c r="AT8044">
        <f>COUNTIFS($J8045:$J8047,"6",$K8045:$K8047,"Y")+COUNTIFS($J8045:$J8047,"6",$K8045:$K8047,"s")</f>
        <v>0</v>
      </c>
      <c r="AU8044">
        <f>COUNTIF($J8045:$J8047,"7")-COUNTIFS($J8045:$J8047,"7",$K8045:$K8047,"V")</f>
        <v>3</v>
      </c>
      <c r="AV8044">
        <f>COUNTIFS($J8045:$J8047,"7",$K8045:$K8047,"Y")+COUNTIFS($J8045:$J8047,"7",$K8045:$K8047,"s")</f>
        <v>3</v>
      </c>
    </row>
    <row r="8045" spans="1:48" ht="10.95" customHeight="1" outlineLevel="1" x14ac:dyDescent="0.25">
      <c r="A8045" t="s">
        <v>13211</v>
      </c>
      <c r="C8045" s="3" t="s">
        <v>12533</v>
      </c>
      <c r="D8045" s="3">
        <v>42</v>
      </c>
      <c r="E8045" s="9">
        <v>2005</v>
      </c>
      <c r="F8045" s="22">
        <v>2</v>
      </c>
      <c r="G8045" s="7" t="s">
        <v>5401</v>
      </c>
      <c r="H8045" s="8" t="s">
        <v>9233</v>
      </c>
      <c r="I8045" s="8" t="s">
        <v>7560</v>
      </c>
      <c r="J8045" s="19">
        <v>7</v>
      </c>
      <c r="K8045" s="19" t="s">
        <v>7736</v>
      </c>
      <c r="L8045" s="11">
        <v>9</v>
      </c>
      <c r="M8045" s="11"/>
      <c r="N8045" s="24"/>
      <c r="P8045" s="32"/>
      <c r="T8045" s="19"/>
      <c r="U8045" s="3"/>
      <c r="X8045" t="str">
        <f t="shared" si="490"/>
        <v/>
      </c>
      <c r="Z8045" t="str">
        <f t="shared" si="491"/>
        <v/>
      </c>
      <c r="AB8045" s="9"/>
      <c r="AC8045" t="s">
        <v>9233</v>
      </c>
      <c r="AD8045">
        <f>COUNTIF(H8045,"*Fuji*")</f>
        <v>0</v>
      </c>
      <c r="AF8045" s="3"/>
      <c r="AG8045" t="s">
        <v>4887</v>
      </c>
      <c r="AH8045" s="9" t="s">
        <v>4925</v>
      </c>
    </row>
    <row r="8046" spans="1:48" ht="10.95" customHeight="1" outlineLevel="1" x14ac:dyDescent="0.25">
      <c r="A8046" t="s">
        <v>13211</v>
      </c>
      <c r="C8046" s="3" t="s">
        <v>12533</v>
      </c>
      <c r="D8046" s="3">
        <v>298</v>
      </c>
      <c r="E8046" s="9">
        <v>2014</v>
      </c>
      <c r="F8046" s="22">
        <v>1</v>
      </c>
      <c r="G8046" s="7" t="s">
        <v>5401</v>
      </c>
      <c r="H8046" s="8" t="s">
        <v>9233</v>
      </c>
      <c r="I8046" s="8" t="s">
        <v>7560</v>
      </c>
      <c r="J8046" s="19">
        <v>7</v>
      </c>
      <c r="K8046" s="19" t="s">
        <v>7736</v>
      </c>
      <c r="L8046" s="11">
        <v>4.5</v>
      </c>
      <c r="M8046" s="11"/>
      <c r="N8046" s="24"/>
      <c r="P8046" s="32"/>
      <c r="T8046" s="19"/>
      <c r="U8046" s="3"/>
      <c r="X8046" t="str">
        <f t="shared" si="490"/>
        <v/>
      </c>
      <c r="Z8046" t="str">
        <f t="shared" si="491"/>
        <v/>
      </c>
      <c r="AB8046" s="9"/>
      <c r="AC8046" t="s">
        <v>9233</v>
      </c>
      <c r="AD8046">
        <f>COUNTIF(H8046,"*Fuji*")</f>
        <v>0</v>
      </c>
      <c r="AF8046" s="3"/>
      <c r="AH8046" s="9"/>
    </row>
    <row r="8047" spans="1:48" ht="10.95" customHeight="1" outlineLevel="1" x14ac:dyDescent="0.25">
      <c r="A8047" t="s">
        <v>13211</v>
      </c>
      <c r="C8047" s="3" t="s">
        <v>12533</v>
      </c>
      <c r="D8047" s="3">
        <v>299</v>
      </c>
      <c r="E8047" s="9">
        <v>2014</v>
      </c>
      <c r="F8047" s="22">
        <v>2</v>
      </c>
      <c r="G8047" s="7" t="s">
        <v>5401</v>
      </c>
      <c r="H8047" s="8" t="s">
        <v>9233</v>
      </c>
      <c r="I8047" s="8" t="s">
        <v>7560</v>
      </c>
      <c r="J8047" s="19">
        <v>7</v>
      </c>
      <c r="K8047" s="19" t="s">
        <v>7736</v>
      </c>
      <c r="L8047" s="11">
        <v>4.5</v>
      </c>
      <c r="M8047" s="11"/>
      <c r="N8047" s="24"/>
      <c r="P8047" s="32"/>
      <c r="T8047" s="19"/>
      <c r="U8047" s="3"/>
      <c r="X8047" t="str">
        <f t="shared" si="490"/>
        <v/>
      </c>
      <c r="Z8047" t="str">
        <f t="shared" si="491"/>
        <v/>
      </c>
      <c r="AB8047" s="9"/>
      <c r="AC8047" t="s">
        <v>9233</v>
      </c>
      <c r="AD8047">
        <f>COUNTIF(H8047,"*Fuji*")</f>
        <v>0</v>
      </c>
      <c r="AF8047" s="3"/>
      <c r="AH8047" s="9"/>
    </row>
    <row r="8048" spans="1:48" ht="10.95" customHeight="1" x14ac:dyDescent="0.25">
      <c r="A8048" s="6" t="s">
        <v>15347</v>
      </c>
      <c r="B8048" t="s">
        <v>14400</v>
      </c>
      <c r="C8048" s="3" t="s">
        <v>12965</v>
      </c>
      <c r="E8048" s="9"/>
      <c r="F8048" s="7"/>
      <c r="G8048" s="7"/>
      <c r="H8048" s="8"/>
      <c r="I8048" s="8"/>
      <c r="J8048" s="19"/>
      <c r="K8048" s="19"/>
      <c r="L8048" s="11"/>
      <c r="M8048" s="11">
        <f>SUM(L8049:L8049)</f>
        <v>12</v>
      </c>
      <c r="N8048" s="24">
        <v>2759</v>
      </c>
      <c r="O8048">
        <f>COUNTIF(K8049:K8049,"*")</f>
        <v>1</v>
      </c>
      <c r="P8048" s="32">
        <f>O8048/N8048</f>
        <v>3.6245016310257339E-4</v>
      </c>
      <c r="Q8048">
        <f>COUNTIF(K8049,"Y")+COUNTIF(K8049,"S")</f>
        <v>1</v>
      </c>
      <c r="T8048" s="19" t="s">
        <v>7736</v>
      </c>
      <c r="U8048" s="3"/>
      <c r="V8048" t="s">
        <v>18434</v>
      </c>
      <c r="X8048" t="str">
        <f t="shared" si="490"/>
        <v/>
      </c>
      <c r="Z8048" t="str">
        <f t="shared" si="491"/>
        <v/>
      </c>
      <c r="AB8048" s="9"/>
      <c r="AE8048">
        <f>COUNTIF(AD8049:AD8049,"1")</f>
        <v>0</v>
      </c>
      <c r="AF8048" s="3"/>
      <c r="AH8048" s="9"/>
      <c r="AI8048">
        <f>COUNTIF($J8049:$J8049,"1")-COUNTIFS($J8049:$J8049,"1",$K8049:$K8049,"V")</f>
        <v>0</v>
      </c>
      <c r="AJ8048">
        <f>COUNTIFS($J8049:$J8049,"1",$K8049:$K8049,"Y")+COUNTIFS($J8049:$J8049,"1",$K8049:$K8049,"s")</f>
        <v>0</v>
      </c>
      <c r="AK8048">
        <f>COUNTIF($J8049:$J8049,"2")-COUNTIFS($J8049:$J8049,"2",$K8049:$K8049,"V")</f>
        <v>0</v>
      </c>
      <c r="AL8048">
        <f>COUNTIFS($J8049:$J8049,"2",$K8049:$K8049,"Y")+COUNTIFS($J8049:$J8049,"2",$K8049:$K8049,"s")</f>
        <v>0</v>
      </c>
      <c r="AM8048">
        <f>COUNTIF($J8049:$J8049,"3")-COUNTIFS($J8049:$J8049,"3",$K8049:$K8049,"V")</f>
        <v>0</v>
      </c>
      <c r="AN8048">
        <f>COUNTIFS($J8049:$J8049,"3",$K8049:$K8049,"Y")+COUNTIFS($J8049:$J8049,"3",$K8049:$K8049,"s")</f>
        <v>0</v>
      </c>
      <c r="AO8048">
        <f>COUNTIF($J8049:$J8049,"4")-COUNTIFS($J8049:$J8049,"4",$K8049:$K8049,"V")</f>
        <v>1</v>
      </c>
      <c r="AP8048">
        <f>COUNTIFS($J8049:$J8049,"4",$K8049:$K8049,"Y")+COUNTIFS($J8049:$J8049,"4",$K8049:$K8049,"s")</f>
        <v>1</v>
      </c>
      <c r="AQ8048">
        <f>COUNTIF($J8049:$J8049,"5")-COUNTIFS($J8049:$J8049,"5",$K8049:$K8049,"V")</f>
        <v>0</v>
      </c>
      <c r="AR8048">
        <f>COUNTIFS($J8049:$J8049,"5",$K8049:$K8049,"Y")+COUNTIFS($J8049:$J8049,"5",$K8049:$K8049,"s")</f>
        <v>0</v>
      </c>
      <c r="AS8048">
        <f>COUNTIF($J8049:$J8049,"6")-COUNTIFS($J8049:$J8049,"6",$K8049:$K8049,"V")</f>
        <v>0</v>
      </c>
      <c r="AT8048">
        <f>COUNTIFS($J8049:$J8049,"6",$K8049:$K8049,"Y")+COUNTIFS($J8049:$J8049,"6",$K8049:$K8049,"s")</f>
        <v>0</v>
      </c>
      <c r="AU8048">
        <f>COUNTIF($J8049:$J8049,"7")-COUNTIFS($J8049:$J8049,"7",$K8049:$K8049,"V")</f>
        <v>0</v>
      </c>
      <c r="AV8048">
        <f>COUNTIFS($J8049:$J8049,"7",$K8049:$K8049,"Y")+COUNTIFS($J8049:$J8049,"7",$K8049:$K8049,"s")</f>
        <v>0</v>
      </c>
    </row>
    <row r="8049" spans="1:48" ht="10.95" customHeight="1" outlineLevel="1" x14ac:dyDescent="0.25">
      <c r="A8049" t="s">
        <v>1216</v>
      </c>
      <c r="C8049" s="3" t="s">
        <v>12965</v>
      </c>
      <c r="D8049" s="3">
        <v>110</v>
      </c>
      <c r="E8049" s="9">
        <v>1955</v>
      </c>
      <c r="F8049" s="7" t="s">
        <v>21861</v>
      </c>
      <c r="G8049" s="7" t="s">
        <v>5326</v>
      </c>
      <c r="H8049" s="8" t="s">
        <v>1217</v>
      </c>
      <c r="I8049" s="8" t="s">
        <v>15348</v>
      </c>
      <c r="J8049" s="19">
        <v>4</v>
      </c>
      <c r="K8049" s="19" t="s">
        <v>7736</v>
      </c>
      <c r="L8049" s="11">
        <v>12</v>
      </c>
      <c r="M8049" s="11"/>
      <c r="N8049" s="24"/>
      <c r="P8049" s="32"/>
      <c r="T8049" s="19"/>
      <c r="U8049" s="3">
        <v>119</v>
      </c>
      <c r="X8049" t="str">
        <f t="shared" si="490"/>
        <v/>
      </c>
      <c r="Z8049" t="str">
        <f t="shared" si="491"/>
        <v/>
      </c>
      <c r="AB8049" s="9"/>
      <c r="AC8049" t="s">
        <v>1217</v>
      </c>
      <c r="AD8049">
        <f>COUNTIF(H8049,"*Fuji*")</f>
        <v>0</v>
      </c>
      <c r="AF8049" s="3"/>
      <c r="AG8049" t="s">
        <v>4887</v>
      </c>
      <c r="AH8049" s="9" t="s">
        <v>4925</v>
      </c>
    </row>
    <row r="8050" spans="1:48" ht="10.95" customHeight="1" x14ac:dyDescent="0.25">
      <c r="A8050" s="6" t="s">
        <v>14421</v>
      </c>
      <c r="B8050" t="s">
        <v>14430</v>
      </c>
      <c r="C8050" s="3" t="s">
        <v>12965</v>
      </c>
      <c r="E8050" s="9"/>
      <c r="F8050" s="7"/>
      <c r="G8050" s="7"/>
      <c r="H8050" s="8"/>
      <c r="I8050" s="8"/>
      <c r="J8050" s="19"/>
      <c r="K8050" s="19"/>
      <c r="L8050" s="11"/>
      <c r="M8050" s="11">
        <f>SUM(L8051:L8073)</f>
        <v>75.900000000000006</v>
      </c>
      <c r="N8050" s="24">
        <v>1334</v>
      </c>
      <c r="O8050">
        <f>COUNTIF(K8051:K8073,"*")</f>
        <v>23</v>
      </c>
      <c r="P8050" s="32">
        <f>O8050/N8050</f>
        <v>1.7241379310344827E-2</v>
      </c>
      <c r="Q8050">
        <f>COUNTIF(K8051:K8073,"Y")+COUNTIF(K8051:K8073,"S")</f>
        <v>23</v>
      </c>
      <c r="T8050" s="19" t="s">
        <v>7736</v>
      </c>
      <c r="U8050" s="3"/>
      <c r="V8050" t="s">
        <v>18435</v>
      </c>
      <c r="X8050" t="str">
        <f t="shared" si="490"/>
        <v/>
      </c>
      <c r="Z8050" t="str">
        <f t="shared" si="491"/>
        <v/>
      </c>
      <c r="AB8050" s="9"/>
      <c r="AE8050">
        <f>COUNTIF(AD8051:AD8073,"1")</f>
        <v>0</v>
      </c>
      <c r="AF8050" s="3"/>
      <c r="AH8050" s="9"/>
      <c r="AI8050">
        <f>COUNTIF($J8051:$J8073,"1")-COUNTIFS($J8051:$J8073,"1",$K8051:$K8073,"V")</f>
        <v>3</v>
      </c>
      <c r="AJ8050">
        <f>COUNTIFS($J8051:$J8073,"1",$K8051:$K8073,"Y")+COUNTIFS($J8051:$J8073,"1",$K8051:$K8073,"s")</f>
        <v>3</v>
      </c>
      <c r="AK8050">
        <f>COUNTIF($J8051:$J8073,"2")-COUNTIFS($J8051:$J8073,"2",$K8051:$K8073,"V")</f>
        <v>0</v>
      </c>
      <c r="AL8050">
        <f>COUNTIFS($J8051:$J8073,"2",$K8051:$K8073,"Y")+COUNTIFS($J8051:$J8073,"2",$K8051:$K8073,"s")</f>
        <v>0</v>
      </c>
      <c r="AM8050">
        <f>COUNTIF($J8051:$J8073,"3")-COUNTIFS($J8051:$J8073,"3",$K8051:$K8073,"V")</f>
        <v>0</v>
      </c>
      <c r="AN8050">
        <f>COUNTIFS($J8051:$J8073,"3",$K8051:$K8073,"Y")+COUNTIFS($J8051:$J8073,"3",$K8051:$K8073,"s")</f>
        <v>0</v>
      </c>
      <c r="AO8050">
        <f>COUNTIF($J8051:$J8073,"4")-COUNTIFS($J8051:$J8073,"4",$K8051:$K8073,"V")</f>
        <v>0</v>
      </c>
      <c r="AP8050">
        <f>COUNTIFS($J8051:$J8073,"4",$K8051:$K8073,"Y")+COUNTIFS($J8051:$J8073,"4",$K8051:$K8073,"s")</f>
        <v>0</v>
      </c>
      <c r="AQ8050">
        <f>COUNTIF($J8051:$J8073,"5")-COUNTIFS($J8051:$J8073,"5",$K8051:$K8073,"V")</f>
        <v>3</v>
      </c>
      <c r="AR8050">
        <f>COUNTIFS($J8051:$J8073,"5",$K8051:$K8073,"Y")+COUNTIFS($J8051:$J8073,"5",$K8051:$K8073,"s")</f>
        <v>3</v>
      </c>
      <c r="AS8050">
        <f>COUNTIF($J8051:$J8073,"6")-COUNTIFS($J8051:$J8073,"6",$K8051:$K8073,"V")</f>
        <v>0</v>
      </c>
      <c r="AT8050">
        <f>COUNTIFS($J8051:$J8073,"6",$K8051:$K8073,"Y")+COUNTIFS($J8051:$J8073,"6",$K8051:$K8073,"s")</f>
        <v>0</v>
      </c>
      <c r="AU8050">
        <f>COUNTIF($J8051:$J8073,"7")-COUNTIFS($J8051:$J8073,"7",$K8051:$K8073,"V")</f>
        <v>17</v>
      </c>
      <c r="AV8050">
        <f>COUNTIFS($J8051:$J8073,"7",$K8051:$K8073,"Y")+COUNTIFS($J8051:$J8073,"7",$K8051:$K8073,"s")</f>
        <v>17</v>
      </c>
    </row>
    <row r="8051" spans="1:48" ht="10.95" customHeight="1" outlineLevel="1" x14ac:dyDescent="0.25">
      <c r="A8051" t="s">
        <v>6371</v>
      </c>
      <c r="C8051" s="3" t="s">
        <v>12965</v>
      </c>
      <c r="D8051" s="3">
        <v>37</v>
      </c>
      <c r="E8051" s="9">
        <v>1994</v>
      </c>
      <c r="F8051" s="7" t="s">
        <v>14401</v>
      </c>
      <c r="G8051" s="7" t="s">
        <v>5401</v>
      </c>
      <c r="H8051" s="8" t="s">
        <v>20943</v>
      </c>
      <c r="I8051" s="8" t="s">
        <v>7560</v>
      </c>
      <c r="J8051" s="19">
        <v>7</v>
      </c>
      <c r="K8051" s="19" t="s">
        <v>7736</v>
      </c>
      <c r="L8051" s="11">
        <v>1</v>
      </c>
      <c r="M8051" s="11"/>
      <c r="N8051" s="24"/>
      <c r="P8051" s="32"/>
      <c r="T8051" s="19"/>
      <c r="U8051" s="3"/>
      <c r="X8051" t="str">
        <f t="shared" si="490"/>
        <v/>
      </c>
      <c r="Z8051" t="str">
        <f t="shared" si="491"/>
        <v/>
      </c>
      <c r="AB8051" s="9"/>
      <c r="AC8051" t="s">
        <v>20943</v>
      </c>
      <c r="AD8051">
        <f t="shared" ref="AD8051:AD8073" si="493">COUNTIF(H8051,"*Fuji*")</f>
        <v>0</v>
      </c>
      <c r="AF8051" s="3"/>
      <c r="AH8051" s="9"/>
    </row>
    <row r="8052" spans="1:48" ht="10.95" customHeight="1" outlineLevel="1" x14ac:dyDescent="0.25">
      <c r="A8052" t="s">
        <v>6371</v>
      </c>
      <c r="C8052" s="3" t="s">
        <v>12965</v>
      </c>
      <c r="D8052" s="3">
        <v>38</v>
      </c>
      <c r="E8052" s="9">
        <v>1994</v>
      </c>
      <c r="F8052" s="7" t="s">
        <v>14402</v>
      </c>
      <c r="G8052" s="7" t="s">
        <v>5401</v>
      </c>
      <c r="H8052" s="8" t="s">
        <v>20944</v>
      </c>
      <c r="I8052" s="8" t="s">
        <v>7560</v>
      </c>
      <c r="J8052" s="19">
        <v>7</v>
      </c>
      <c r="K8052" s="19" t="s">
        <v>7736</v>
      </c>
      <c r="L8052" s="11">
        <v>1</v>
      </c>
      <c r="M8052" s="11"/>
      <c r="N8052" s="24"/>
      <c r="P8052" s="32"/>
      <c r="T8052" s="19"/>
      <c r="U8052" s="3"/>
      <c r="X8052" t="str">
        <f t="shared" si="490"/>
        <v/>
      </c>
      <c r="Z8052" t="str">
        <f t="shared" si="491"/>
        <v/>
      </c>
      <c r="AB8052" s="9"/>
      <c r="AC8052" t="s">
        <v>20944</v>
      </c>
      <c r="AD8052">
        <f t="shared" si="493"/>
        <v>0</v>
      </c>
      <c r="AF8052" s="3"/>
      <c r="AH8052" s="9"/>
    </row>
    <row r="8053" spans="1:48" ht="10.95" customHeight="1" outlineLevel="1" x14ac:dyDescent="0.25">
      <c r="A8053" t="s">
        <v>6371</v>
      </c>
      <c r="C8053" s="3" t="s">
        <v>12965</v>
      </c>
      <c r="D8053" s="3">
        <v>39</v>
      </c>
      <c r="E8053" s="9">
        <v>1994</v>
      </c>
      <c r="F8053" s="7" t="s">
        <v>14403</v>
      </c>
      <c r="G8053" s="7" t="s">
        <v>5401</v>
      </c>
      <c r="H8053" s="8" t="s">
        <v>20945</v>
      </c>
      <c r="I8053" s="8" t="s">
        <v>7560</v>
      </c>
      <c r="J8053" s="19">
        <v>7</v>
      </c>
      <c r="K8053" s="19" t="s">
        <v>7736</v>
      </c>
      <c r="L8053" s="11">
        <v>1</v>
      </c>
      <c r="M8053" s="11"/>
      <c r="N8053" s="24"/>
      <c r="P8053" s="32"/>
      <c r="T8053" s="19"/>
      <c r="U8053" s="3"/>
      <c r="X8053" t="str">
        <f t="shared" si="490"/>
        <v/>
      </c>
      <c r="Z8053" t="str">
        <f t="shared" si="491"/>
        <v/>
      </c>
      <c r="AB8053" s="9"/>
      <c r="AC8053" t="s">
        <v>20945</v>
      </c>
      <c r="AD8053">
        <f t="shared" si="493"/>
        <v>0</v>
      </c>
      <c r="AF8053" s="3"/>
      <c r="AH8053" s="9"/>
    </row>
    <row r="8054" spans="1:48" ht="10.95" customHeight="1" outlineLevel="1" x14ac:dyDescent="0.25">
      <c r="A8054" t="s">
        <v>6371</v>
      </c>
      <c r="C8054" s="3" t="s">
        <v>12965</v>
      </c>
      <c r="D8054" s="3">
        <v>40</v>
      </c>
      <c r="E8054" s="9">
        <v>1994</v>
      </c>
      <c r="F8054" s="7" t="s">
        <v>14404</v>
      </c>
      <c r="G8054" s="7" t="s">
        <v>5401</v>
      </c>
      <c r="H8054" s="8" t="s">
        <v>20946</v>
      </c>
      <c r="I8054" s="8" t="s">
        <v>7560</v>
      </c>
      <c r="J8054" s="19">
        <v>7</v>
      </c>
      <c r="K8054" s="19" t="s">
        <v>7736</v>
      </c>
      <c r="L8054" s="11">
        <v>1</v>
      </c>
      <c r="M8054" s="11"/>
      <c r="N8054" s="24"/>
      <c r="P8054" s="32"/>
      <c r="T8054" s="19"/>
      <c r="U8054" s="3"/>
      <c r="X8054" t="str">
        <f t="shared" si="490"/>
        <v/>
      </c>
      <c r="Z8054" t="str">
        <f t="shared" si="491"/>
        <v/>
      </c>
      <c r="AB8054" s="9"/>
      <c r="AC8054" t="s">
        <v>20946</v>
      </c>
      <c r="AD8054">
        <f t="shared" si="493"/>
        <v>0</v>
      </c>
      <c r="AF8054" s="3"/>
      <c r="AH8054" s="9"/>
    </row>
    <row r="8055" spans="1:48" ht="10.95" customHeight="1" outlineLevel="1" x14ac:dyDescent="0.25">
      <c r="A8055" t="s">
        <v>6371</v>
      </c>
      <c r="C8055" s="3" t="s">
        <v>12965</v>
      </c>
      <c r="D8055" s="3">
        <v>41</v>
      </c>
      <c r="E8055" s="9">
        <v>1994</v>
      </c>
      <c r="F8055" s="7" t="s">
        <v>14405</v>
      </c>
      <c r="G8055" s="7" t="s">
        <v>5401</v>
      </c>
      <c r="H8055" s="8" t="s">
        <v>20947</v>
      </c>
      <c r="I8055" s="8" t="s">
        <v>7560</v>
      </c>
      <c r="J8055" s="19">
        <v>7</v>
      </c>
      <c r="K8055" s="19" t="s">
        <v>7736</v>
      </c>
      <c r="L8055" s="11">
        <v>1</v>
      </c>
      <c r="M8055" s="11"/>
      <c r="N8055" s="24"/>
      <c r="P8055" s="32"/>
      <c r="T8055" s="19"/>
      <c r="U8055" s="3"/>
      <c r="X8055" t="str">
        <f t="shared" si="490"/>
        <v/>
      </c>
      <c r="Z8055" t="str">
        <f t="shared" si="491"/>
        <v/>
      </c>
      <c r="AB8055" s="9"/>
      <c r="AC8055" t="s">
        <v>20947</v>
      </c>
      <c r="AD8055">
        <f t="shared" si="493"/>
        <v>0</v>
      </c>
      <c r="AF8055" s="3"/>
      <c r="AH8055" s="9"/>
    </row>
    <row r="8056" spans="1:48" ht="10.95" customHeight="1" outlineLevel="1" x14ac:dyDescent="0.25">
      <c r="A8056" t="s">
        <v>6371</v>
      </c>
      <c r="C8056" s="3" t="s">
        <v>12965</v>
      </c>
      <c r="D8056" s="3">
        <v>42</v>
      </c>
      <c r="E8056" s="9">
        <v>1994</v>
      </c>
      <c r="F8056" s="7" t="s">
        <v>14406</v>
      </c>
      <c r="G8056" s="7" t="s">
        <v>5401</v>
      </c>
      <c r="H8056" s="8" t="s">
        <v>20948</v>
      </c>
      <c r="I8056" s="8" t="s">
        <v>7560</v>
      </c>
      <c r="J8056" s="19">
        <v>7</v>
      </c>
      <c r="K8056" s="19" t="s">
        <v>7736</v>
      </c>
      <c r="L8056" s="11">
        <v>1</v>
      </c>
      <c r="M8056" s="11"/>
      <c r="N8056" s="24"/>
      <c r="P8056" s="32"/>
      <c r="T8056" s="19"/>
      <c r="U8056" s="3"/>
      <c r="X8056" t="str">
        <f t="shared" si="490"/>
        <v/>
      </c>
      <c r="Z8056" t="str">
        <f t="shared" si="491"/>
        <v/>
      </c>
      <c r="AB8056" s="9"/>
      <c r="AC8056" t="s">
        <v>20948</v>
      </c>
      <c r="AD8056">
        <f t="shared" si="493"/>
        <v>0</v>
      </c>
      <c r="AF8056" s="3"/>
      <c r="AH8056" s="9"/>
    </row>
    <row r="8057" spans="1:48" ht="10.95" customHeight="1" outlineLevel="1" x14ac:dyDescent="0.25">
      <c r="A8057" t="s">
        <v>6371</v>
      </c>
      <c r="C8057" s="3" t="s">
        <v>12965</v>
      </c>
      <c r="D8057" s="3" t="s">
        <v>19994</v>
      </c>
      <c r="E8057" s="9">
        <v>1994</v>
      </c>
      <c r="F8057" s="7" t="s">
        <v>9495</v>
      </c>
      <c r="G8057" s="7" t="s">
        <v>5401</v>
      </c>
      <c r="H8057" s="8" t="s">
        <v>9233</v>
      </c>
      <c r="I8057" s="8" t="s">
        <v>7560</v>
      </c>
      <c r="J8057" s="19">
        <v>7</v>
      </c>
      <c r="K8057" s="19" t="s">
        <v>7736</v>
      </c>
      <c r="L8057" s="11">
        <v>5</v>
      </c>
      <c r="M8057" s="11"/>
      <c r="N8057" s="24"/>
      <c r="P8057" s="32"/>
      <c r="T8057" s="19"/>
      <c r="U8057" s="3"/>
      <c r="X8057" t="str">
        <f t="shared" si="490"/>
        <v/>
      </c>
      <c r="Z8057">
        <f t="shared" si="491"/>
        <v>1</v>
      </c>
      <c r="AB8057" s="9"/>
      <c r="AC8057" t="s">
        <v>9233</v>
      </c>
      <c r="AD8057">
        <f t="shared" si="493"/>
        <v>0</v>
      </c>
      <c r="AF8057" s="3"/>
      <c r="AH8057" s="9"/>
    </row>
    <row r="8058" spans="1:48" ht="10.95" customHeight="1" outlineLevel="1" x14ac:dyDescent="0.25">
      <c r="A8058" t="s">
        <v>6371</v>
      </c>
      <c r="C8058" s="3" t="s">
        <v>12965</v>
      </c>
      <c r="D8058" s="3">
        <v>43</v>
      </c>
      <c r="E8058" s="9">
        <v>1994</v>
      </c>
      <c r="F8058" s="7" t="s">
        <v>14407</v>
      </c>
      <c r="G8058" s="7" t="s">
        <v>5401</v>
      </c>
      <c r="H8058" s="8" t="s">
        <v>9233</v>
      </c>
      <c r="I8058" s="8" t="s">
        <v>7560</v>
      </c>
      <c r="J8058" s="19">
        <v>7</v>
      </c>
      <c r="K8058" s="19" t="s">
        <v>7736</v>
      </c>
      <c r="L8058" s="11">
        <v>4</v>
      </c>
      <c r="M8058" s="11"/>
      <c r="N8058" s="24"/>
      <c r="P8058" s="32"/>
      <c r="T8058" s="19"/>
      <c r="U8058" s="3"/>
      <c r="X8058" t="str">
        <f t="shared" si="490"/>
        <v/>
      </c>
      <c r="Z8058">
        <f t="shared" si="491"/>
        <v>1</v>
      </c>
      <c r="AB8058" s="9"/>
      <c r="AC8058" t="s">
        <v>9233</v>
      </c>
      <c r="AD8058">
        <f t="shared" si="493"/>
        <v>0</v>
      </c>
      <c r="AF8058" s="3"/>
      <c r="AH8058" s="9"/>
    </row>
    <row r="8059" spans="1:48" ht="10.95" customHeight="1" outlineLevel="1" x14ac:dyDescent="0.25">
      <c r="A8059" t="s">
        <v>6371</v>
      </c>
      <c r="C8059" s="3" t="s">
        <v>12965</v>
      </c>
      <c r="D8059" s="3">
        <v>98</v>
      </c>
      <c r="E8059" s="9">
        <v>1995</v>
      </c>
      <c r="F8059" s="7" t="s">
        <v>6372</v>
      </c>
      <c r="G8059" s="7" t="s">
        <v>5401</v>
      </c>
      <c r="H8059" s="8" t="s">
        <v>6219</v>
      </c>
      <c r="I8059" s="8" t="s">
        <v>14422</v>
      </c>
      <c r="J8059" s="19">
        <v>1</v>
      </c>
      <c r="K8059" s="19" t="s">
        <v>7736</v>
      </c>
      <c r="L8059" s="11">
        <v>6</v>
      </c>
      <c r="M8059" s="11"/>
      <c r="N8059" s="24"/>
      <c r="P8059" s="32"/>
      <c r="S8059">
        <v>1</v>
      </c>
      <c r="T8059" s="19"/>
      <c r="U8059" s="3">
        <v>90</v>
      </c>
      <c r="X8059" t="str">
        <f t="shared" si="490"/>
        <v/>
      </c>
      <c r="Z8059" t="str">
        <f t="shared" si="491"/>
        <v/>
      </c>
      <c r="AB8059" s="9"/>
      <c r="AC8059" t="s">
        <v>6219</v>
      </c>
      <c r="AD8059">
        <f t="shared" si="493"/>
        <v>0</v>
      </c>
      <c r="AF8059" s="3"/>
      <c r="AG8059" t="s">
        <v>6220</v>
      </c>
      <c r="AH8059" s="9" t="s">
        <v>4613</v>
      </c>
    </row>
    <row r="8060" spans="1:48" ht="10.95" customHeight="1" outlineLevel="1" x14ac:dyDescent="0.25">
      <c r="A8060" t="s">
        <v>6371</v>
      </c>
      <c r="C8060" s="3" t="s">
        <v>12965</v>
      </c>
      <c r="D8060" s="3" t="s">
        <v>14410</v>
      </c>
      <c r="E8060" s="9">
        <v>2005</v>
      </c>
      <c r="F8060" s="7" t="s">
        <v>14411</v>
      </c>
      <c r="G8060" s="7" t="s">
        <v>5401</v>
      </c>
      <c r="H8060" s="8" t="s">
        <v>14412</v>
      </c>
      <c r="I8060" s="8" t="s">
        <v>14413</v>
      </c>
      <c r="J8060" s="19">
        <v>5</v>
      </c>
      <c r="K8060" s="19" t="s">
        <v>7736</v>
      </c>
      <c r="L8060" s="11">
        <v>8.1999999999999993</v>
      </c>
      <c r="M8060" s="11"/>
      <c r="N8060" s="24"/>
      <c r="P8060" s="32"/>
      <c r="T8060" s="19"/>
      <c r="U8060" s="3"/>
      <c r="X8060" t="str">
        <f t="shared" si="490"/>
        <v/>
      </c>
      <c r="Z8060">
        <f t="shared" si="491"/>
        <v>1</v>
      </c>
      <c r="AB8060" s="9"/>
      <c r="AC8060" t="s">
        <v>14412</v>
      </c>
      <c r="AD8060">
        <f t="shared" si="493"/>
        <v>0</v>
      </c>
      <c r="AF8060" s="3"/>
      <c r="AH8060" s="9"/>
    </row>
    <row r="8061" spans="1:48" ht="10.95" customHeight="1" outlineLevel="1" x14ac:dyDescent="0.25">
      <c r="A8061" t="s">
        <v>6371</v>
      </c>
      <c r="C8061" s="3" t="s">
        <v>12965</v>
      </c>
      <c r="D8061" s="3" t="s">
        <v>14410</v>
      </c>
      <c r="E8061" s="9">
        <v>2005</v>
      </c>
      <c r="F8061" s="7" t="s">
        <v>21199</v>
      </c>
      <c r="G8061" s="7" t="s">
        <v>5401</v>
      </c>
      <c r="H8061" s="8" t="s">
        <v>14412</v>
      </c>
      <c r="I8061" s="8" t="s">
        <v>14413</v>
      </c>
      <c r="J8061" s="19">
        <v>5</v>
      </c>
      <c r="K8061" s="19" t="s">
        <v>7736</v>
      </c>
      <c r="L8061" s="11">
        <v>10.4</v>
      </c>
      <c r="M8061" s="11"/>
      <c r="N8061" s="24"/>
      <c r="P8061" s="32"/>
      <c r="T8061" s="19"/>
      <c r="U8061" s="3"/>
      <c r="X8061" t="str">
        <f t="shared" si="490"/>
        <v/>
      </c>
      <c r="Z8061" t="str">
        <f t="shared" si="491"/>
        <v/>
      </c>
      <c r="AB8061" s="9"/>
      <c r="AC8061" t="s">
        <v>14412</v>
      </c>
      <c r="AD8061">
        <f t="shared" si="493"/>
        <v>0</v>
      </c>
      <c r="AF8061" s="3"/>
      <c r="AH8061" s="9"/>
    </row>
    <row r="8062" spans="1:48" ht="10.95" customHeight="1" outlineLevel="1" x14ac:dyDescent="0.25">
      <c r="A8062" t="s">
        <v>6371</v>
      </c>
      <c r="C8062" s="3" t="s">
        <v>12965</v>
      </c>
      <c r="D8062" s="3">
        <v>524</v>
      </c>
      <c r="E8062" s="9">
        <v>2008</v>
      </c>
      <c r="F8062" s="7" t="s">
        <v>18789</v>
      </c>
      <c r="G8062" s="7" t="s">
        <v>5401</v>
      </c>
      <c r="H8062" s="8" t="s">
        <v>14340</v>
      </c>
      <c r="I8062" s="8" t="s">
        <v>5897</v>
      </c>
      <c r="J8062" s="19">
        <v>1</v>
      </c>
      <c r="K8062" s="19" t="s">
        <v>7736</v>
      </c>
      <c r="L8062" s="11">
        <v>5</v>
      </c>
      <c r="M8062" s="11"/>
      <c r="N8062" s="24"/>
      <c r="P8062" s="32"/>
      <c r="T8062" s="19"/>
      <c r="U8062" s="3"/>
      <c r="X8062" t="str">
        <f t="shared" si="490"/>
        <v/>
      </c>
      <c r="Z8062" t="str">
        <f t="shared" si="491"/>
        <v/>
      </c>
      <c r="AB8062" s="9"/>
      <c r="AC8062" t="s">
        <v>14340</v>
      </c>
      <c r="AD8062">
        <f t="shared" si="493"/>
        <v>0</v>
      </c>
      <c r="AF8062" s="3"/>
      <c r="AH8062" s="9"/>
    </row>
    <row r="8063" spans="1:48" ht="10.95" customHeight="1" outlineLevel="1" x14ac:dyDescent="0.25">
      <c r="A8063" t="s">
        <v>6371</v>
      </c>
      <c r="C8063" s="3" t="s">
        <v>12965</v>
      </c>
      <c r="D8063" s="3" t="s">
        <v>14408</v>
      </c>
      <c r="E8063" s="9">
        <v>2008</v>
      </c>
      <c r="F8063" s="7" t="s">
        <v>14409</v>
      </c>
      <c r="G8063" s="7" t="s">
        <v>5401</v>
      </c>
      <c r="H8063" s="8" t="s">
        <v>14340</v>
      </c>
      <c r="I8063" s="8" t="s">
        <v>5897</v>
      </c>
      <c r="J8063" s="19">
        <v>1</v>
      </c>
      <c r="K8063" s="19" t="s">
        <v>7736</v>
      </c>
      <c r="L8063" s="11">
        <v>5.5</v>
      </c>
      <c r="M8063" s="11"/>
      <c r="N8063" s="24"/>
      <c r="P8063" s="32"/>
      <c r="T8063" s="19"/>
      <c r="U8063" s="3"/>
      <c r="X8063" t="str">
        <f t="shared" si="490"/>
        <v/>
      </c>
      <c r="Z8063">
        <f t="shared" si="491"/>
        <v>1</v>
      </c>
      <c r="AB8063" s="9"/>
      <c r="AC8063" t="s">
        <v>14340</v>
      </c>
      <c r="AD8063">
        <f t="shared" si="493"/>
        <v>0</v>
      </c>
      <c r="AF8063" s="3"/>
      <c r="AH8063" s="9"/>
    </row>
    <row r="8064" spans="1:48" ht="10.95" customHeight="1" outlineLevel="1" x14ac:dyDescent="0.25">
      <c r="A8064" t="s">
        <v>6371</v>
      </c>
      <c r="C8064" s="3" t="s">
        <v>12965</v>
      </c>
      <c r="D8064" s="3">
        <v>1016</v>
      </c>
      <c r="E8064" s="9">
        <v>2016</v>
      </c>
      <c r="F8064" s="7" t="s">
        <v>4702</v>
      </c>
      <c r="G8064" s="7" t="s">
        <v>5401</v>
      </c>
      <c r="H8064" s="8" t="s">
        <v>10208</v>
      </c>
      <c r="I8064" s="8" t="s">
        <v>14418</v>
      </c>
      <c r="J8064" s="19">
        <v>7</v>
      </c>
      <c r="K8064" s="19" t="s">
        <v>20093</v>
      </c>
      <c r="L8064" s="11"/>
      <c r="M8064" s="11"/>
      <c r="N8064" s="24"/>
      <c r="P8064" s="32"/>
      <c r="T8064" s="19"/>
      <c r="U8064" s="3"/>
      <c r="X8064" t="str">
        <f t="shared" si="490"/>
        <v/>
      </c>
      <c r="Z8064" t="str">
        <f t="shared" si="491"/>
        <v/>
      </c>
      <c r="AB8064" s="9"/>
      <c r="AC8064" t="s">
        <v>10208</v>
      </c>
      <c r="AD8064">
        <f t="shared" si="493"/>
        <v>0</v>
      </c>
      <c r="AF8064" s="3"/>
      <c r="AH8064" s="9"/>
    </row>
    <row r="8065" spans="1:48" ht="10.95" customHeight="1" outlineLevel="1" x14ac:dyDescent="0.25">
      <c r="A8065" t="s">
        <v>6371</v>
      </c>
      <c r="C8065" s="3" t="s">
        <v>12965</v>
      </c>
      <c r="D8065" s="3">
        <v>1017</v>
      </c>
      <c r="E8065" s="9">
        <v>2016</v>
      </c>
      <c r="F8065" s="7" t="s">
        <v>4702</v>
      </c>
      <c r="G8065" s="7" t="s">
        <v>5401</v>
      </c>
      <c r="H8065" s="8" t="s">
        <v>9810</v>
      </c>
      <c r="I8065" s="8" t="s">
        <v>14418</v>
      </c>
      <c r="J8065" s="19">
        <v>7</v>
      </c>
      <c r="K8065" s="19" t="s">
        <v>20093</v>
      </c>
      <c r="L8065" s="11"/>
      <c r="M8065" s="11"/>
      <c r="N8065" s="24"/>
      <c r="P8065" s="32"/>
      <c r="T8065" s="19"/>
      <c r="U8065" s="3"/>
      <c r="X8065" t="str">
        <f t="shared" si="490"/>
        <v/>
      </c>
      <c r="Z8065" t="str">
        <f t="shared" si="491"/>
        <v/>
      </c>
      <c r="AB8065" s="9"/>
      <c r="AC8065" t="s">
        <v>9810</v>
      </c>
      <c r="AD8065">
        <f t="shared" si="493"/>
        <v>0</v>
      </c>
      <c r="AF8065" s="3"/>
      <c r="AH8065" s="9"/>
    </row>
    <row r="8066" spans="1:48" ht="10.95" customHeight="1" outlineLevel="1" x14ac:dyDescent="0.25">
      <c r="A8066" t="s">
        <v>6371</v>
      </c>
      <c r="C8066" s="3" t="s">
        <v>12965</v>
      </c>
      <c r="D8066" s="3">
        <v>1918</v>
      </c>
      <c r="E8066" s="9">
        <v>2016</v>
      </c>
      <c r="F8066" s="7" t="s">
        <v>5903</v>
      </c>
      <c r="G8066" s="7" t="s">
        <v>5401</v>
      </c>
      <c r="H8066" s="8" t="s">
        <v>14417</v>
      </c>
      <c r="I8066" s="8" t="s">
        <v>14418</v>
      </c>
      <c r="J8066" s="19">
        <v>7</v>
      </c>
      <c r="K8066" s="19" t="s">
        <v>20093</v>
      </c>
      <c r="L8066" s="11"/>
      <c r="M8066" s="11"/>
      <c r="N8066" s="24"/>
      <c r="P8066" s="32"/>
      <c r="T8066" s="19"/>
      <c r="U8066" s="3"/>
      <c r="X8066" t="str">
        <f t="shared" ref="X8066:X8129" si="494">IF(COUNTIF(F8066,"*fdc*"),1,"")</f>
        <v/>
      </c>
      <c r="Z8066" t="str">
        <f t="shared" ref="Z8066:Z8129" si="495">IF(COUNTIF(F8066,"*s/s*"),1,"")</f>
        <v/>
      </c>
      <c r="AB8066" s="9"/>
      <c r="AC8066" t="s">
        <v>14417</v>
      </c>
      <c r="AD8066">
        <f t="shared" si="493"/>
        <v>0</v>
      </c>
      <c r="AF8066" s="3"/>
      <c r="AH8066" s="9"/>
    </row>
    <row r="8067" spans="1:48" ht="10.95" customHeight="1" outlineLevel="1" x14ac:dyDescent="0.25">
      <c r="A8067" t="s">
        <v>6371</v>
      </c>
      <c r="C8067" s="3" t="s">
        <v>12965</v>
      </c>
      <c r="D8067" s="3">
        <v>1019</v>
      </c>
      <c r="E8067" s="9">
        <v>2016</v>
      </c>
      <c r="F8067" s="7" t="s">
        <v>14415</v>
      </c>
      <c r="G8067" s="7" t="s">
        <v>5401</v>
      </c>
      <c r="H8067" s="8" t="s">
        <v>10232</v>
      </c>
      <c r="I8067" s="8" t="s">
        <v>14418</v>
      </c>
      <c r="J8067" s="19">
        <v>7</v>
      </c>
      <c r="K8067" s="19" t="s">
        <v>20093</v>
      </c>
      <c r="L8067" s="11"/>
      <c r="M8067" s="11"/>
      <c r="N8067" s="24"/>
      <c r="P8067" s="32"/>
      <c r="T8067" s="19"/>
      <c r="U8067" s="3"/>
      <c r="X8067" t="str">
        <f t="shared" si="494"/>
        <v/>
      </c>
      <c r="Z8067" t="str">
        <f t="shared" si="495"/>
        <v/>
      </c>
      <c r="AB8067" s="9"/>
      <c r="AC8067" t="s">
        <v>10232</v>
      </c>
      <c r="AD8067">
        <f t="shared" si="493"/>
        <v>0</v>
      </c>
      <c r="AF8067" s="3"/>
      <c r="AH8067" s="9"/>
    </row>
    <row r="8068" spans="1:48" ht="10.95" customHeight="1" outlineLevel="1" x14ac:dyDescent="0.25">
      <c r="A8068" t="s">
        <v>6371</v>
      </c>
      <c r="C8068" s="3" t="s">
        <v>12965</v>
      </c>
      <c r="D8068" s="3" t="s">
        <v>14414</v>
      </c>
      <c r="E8068" s="9">
        <v>2016</v>
      </c>
      <c r="F8068" s="7" t="s">
        <v>14416</v>
      </c>
      <c r="G8068" s="7" t="s">
        <v>5401</v>
      </c>
      <c r="H8068" s="8" t="s">
        <v>7560</v>
      </c>
      <c r="I8068" s="8" t="s">
        <v>14418</v>
      </c>
      <c r="J8068" s="19">
        <v>7</v>
      </c>
      <c r="K8068" s="19" t="s">
        <v>7736</v>
      </c>
      <c r="L8068" s="11">
        <v>9</v>
      </c>
      <c r="M8068" s="11"/>
      <c r="N8068" s="24"/>
      <c r="P8068" s="32"/>
      <c r="T8068" s="19"/>
      <c r="U8068" s="3"/>
      <c r="X8068" t="str">
        <f t="shared" si="494"/>
        <v/>
      </c>
      <c r="Z8068">
        <f t="shared" si="495"/>
        <v>1</v>
      </c>
      <c r="AB8068" s="9"/>
      <c r="AC8068" t="s">
        <v>7560</v>
      </c>
      <c r="AD8068">
        <f t="shared" si="493"/>
        <v>0</v>
      </c>
      <c r="AF8068" s="3"/>
      <c r="AH8068" s="9"/>
    </row>
    <row r="8069" spans="1:48" ht="10.95" customHeight="1" outlineLevel="1" x14ac:dyDescent="0.25">
      <c r="A8069" t="s">
        <v>6371</v>
      </c>
      <c r="C8069" s="3" t="s">
        <v>12965</v>
      </c>
      <c r="D8069" s="3">
        <v>1032</v>
      </c>
      <c r="E8069" s="9">
        <v>2016</v>
      </c>
      <c r="F8069" s="7" t="s">
        <v>14423</v>
      </c>
      <c r="G8069" s="7" t="s">
        <v>5401</v>
      </c>
      <c r="H8069" s="8" t="s">
        <v>14412</v>
      </c>
      <c r="I8069" s="8" t="s">
        <v>14424</v>
      </c>
      <c r="J8069" s="19">
        <v>5</v>
      </c>
      <c r="K8069" s="19" t="s">
        <v>7736</v>
      </c>
      <c r="L8069" s="11">
        <v>3.8</v>
      </c>
      <c r="M8069" s="11"/>
      <c r="N8069" s="24"/>
      <c r="P8069" s="32"/>
      <c r="T8069" s="19"/>
      <c r="U8069" s="3"/>
      <c r="X8069" t="str">
        <f t="shared" si="494"/>
        <v/>
      </c>
      <c r="Z8069" t="str">
        <f t="shared" si="495"/>
        <v/>
      </c>
      <c r="AB8069" s="9"/>
      <c r="AC8069" t="s">
        <v>14412</v>
      </c>
      <c r="AD8069">
        <f t="shared" si="493"/>
        <v>0</v>
      </c>
      <c r="AF8069" s="3"/>
      <c r="AH8069" s="9"/>
    </row>
    <row r="8070" spans="1:48" ht="10.95" customHeight="1" outlineLevel="1" x14ac:dyDescent="0.25">
      <c r="A8070" t="s">
        <v>6371</v>
      </c>
      <c r="C8070" s="3" t="s">
        <v>12965</v>
      </c>
      <c r="D8070" s="3">
        <v>1204</v>
      </c>
      <c r="E8070" s="9">
        <v>2018</v>
      </c>
      <c r="F8070" s="7" t="s">
        <v>14425</v>
      </c>
      <c r="G8070" s="7" t="s">
        <v>5401</v>
      </c>
      <c r="H8070" s="8" t="s">
        <v>14426</v>
      </c>
      <c r="I8070" s="8" t="s">
        <v>14427</v>
      </c>
      <c r="J8070" s="19">
        <v>7</v>
      </c>
      <c r="K8070" s="19" t="s">
        <v>7736</v>
      </c>
      <c r="L8070" s="11">
        <v>9.4</v>
      </c>
      <c r="M8070" s="11"/>
      <c r="N8070" s="24"/>
      <c r="P8070" s="32"/>
      <c r="T8070" s="19"/>
      <c r="U8070" s="3"/>
      <c r="X8070" t="str">
        <f t="shared" si="494"/>
        <v/>
      </c>
      <c r="Z8070">
        <f t="shared" si="495"/>
        <v>1</v>
      </c>
      <c r="AB8070" s="9"/>
      <c r="AC8070" t="s">
        <v>14426</v>
      </c>
      <c r="AD8070">
        <f t="shared" si="493"/>
        <v>0</v>
      </c>
      <c r="AF8070" s="3"/>
      <c r="AH8070" s="9"/>
    </row>
    <row r="8071" spans="1:48" ht="10.95" customHeight="1" outlineLevel="1" x14ac:dyDescent="0.25">
      <c r="A8071" t="s">
        <v>6371</v>
      </c>
      <c r="C8071" s="3" t="s">
        <v>12965</v>
      </c>
      <c r="D8071" s="3">
        <v>1272</v>
      </c>
      <c r="E8071" s="9">
        <v>2019</v>
      </c>
      <c r="F8071" s="7" t="s">
        <v>14419</v>
      </c>
      <c r="G8071" s="7" t="s">
        <v>5401</v>
      </c>
      <c r="H8071" s="8" t="s">
        <v>9373</v>
      </c>
      <c r="I8071" s="8" t="s">
        <v>14420</v>
      </c>
      <c r="J8071" s="19">
        <v>7</v>
      </c>
      <c r="K8071" s="19" t="s">
        <v>7736</v>
      </c>
      <c r="L8071" s="11">
        <v>1.2</v>
      </c>
      <c r="M8071" s="11"/>
      <c r="N8071" s="24"/>
      <c r="P8071" s="32"/>
      <c r="T8071" s="19"/>
      <c r="U8071" s="3"/>
      <c r="X8071" t="str">
        <f t="shared" si="494"/>
        <v/>
      </c>
      <c r="Z8071" t="str">
        <f t="shared" si="495"/>
        <v/>
      </c>
      <c r="AB8071" s="9"/>
      <c r="AC8071" t="s">
        <v>9373</v>
      </c>
      <c r="AD8071">
        <f t="shared" si="493"/>
        <v>0</v>
      </c>
      <c r="AF8071" s="3"/>
      <c r="AH8071" s="9"/>
    </row>
    <row r="8072" spans="1:48" ht="10.95" customHeight="1" outlineLevel="1" x14ac:dyDescent="0.25">
      <c r="A8072" t="s">
        <v>6371</v>
      </c>
      <c r="C8072" s="3" t="s">
        <v>12965</v>
      </c>
      <c r="D8072" s="3">
        <v>1273</v>
      </c>
      <c r="E8072" s="9">
        <v>2019</v>
      </c>
      <c r="F8072" s="7" t="s">
        <v>14428</v>
      </c>
      <c r="G8072" s="7" t="s">
        <v>5401</v>
      </c>
      <c r="H8072" s="8" t="s">
        <v>9656</v>
      </c>
      <c r="I8072" s="8" t="s">
        <v>14420</v>
      </c>
      <c r="J8072" s="19">
        <v>7</v>
      </c>
      <c r="K8072" s="19" t="s">
        <v>7736</v>
      </c>
      <c r="L8072" s="11">
        <v>1.2</v>
      </c>
      <c r="M8072" s="11"/>
      <c r="N8072" s="24"/>
      <c r="P8072" s="32"/>
      <c r="T8072" s="19"/>
      <c r="U8072" s="3"/>
      <c r="X8072" t="str">
        <f t="shared" si="494"/>
        <v/>
      </c>
      <c r="Z8072" t="str">
        <f t="shared" si="495"/>
        <v/>
      </c>
      <c r="AB8072" s="9"/>
      <c r="AC8072" t="s">
        <v>9656</v>
      </c>
      <c r="AD8072">
        <f t="shared" si="493"/>
        <v>0</v>
      </c>
      <c r="AF8072" s="3"/>
      <c r="AH8072" s="9"/>
    </row>
    <row r="8073" spans="1:48" ht="10.95" customHeight="1" outlineLevel="1" x14ac:dyDescent="0.25">
      <c r="A8073" t="s">
        <v>6371</v>
      </c>
      <c r="C8073" s="3" t="s">
        <v>12965</v>
      </c>
      <c r="D8073" s="3">
        <v>1274</v>
      </c>
      <c r="E8073" s="9">
        <v>2019</v>
      </c>
      <c r="F8073" s="7" t="s">
        <v>14429</v>
      </c>
      <c r="G8073" s="7" t="s">
        <v>5401</v>
      </c>
      <c r="H8073" s="8" t="s">
        <v>10281</v>
      </c>
      <c r="I8073" s="8" t="s">
        <v>14420</v>
      </c>
      <c r="J8073" s="19">
        <v>7</v>
      </c>
      <c r="K8073" s="19" t="s">
        <v>7736</v>
      </c>
      <c r="L8073" s="11">
        <v>1.2</v>
      </c>
      <c r="M8073" s="11"/>
      <c r="N8073" s="24"/>
      <c r="P8073" s="32"/>
      <c r="T8073" s="19"/>
      <c r="U8073" s="3"/>
      <c r="X8073" t="str">
        <f t="shared" si="494"/>
        <v/>
      </c>
      <c r="Z8073" t="str">
        <f t="shared" si="495"/>
        <v/>
      </c>
      <c r="AB8073" s="9"/>
      <c r="AC8073" t="s">
        <v>10281</v>
      </c>
      <c r="AD8073">
        <f t="shared" si="493"/>
        <v>0</v>
      </c>
      <c r="AF8073" s="3"/>
      <c r="AH8073" s="9"/>
    </row>
    <row r="8074" spans="1:48" ht="10.95" customHeight="1" x14ac:dyDescent="0.25">
      <c r="A8074" s="6" t="s">
        <v>14434</v>
      </c>
      <c r="B8074" t="s">
        <v>14435</v>
      </c>
      <c r="C8074" s="3" t="s">
        <v>12965</v>
      </c>
      <c r="E8074" s="9"/>
      <c r="F8074" s="7"/>
      <c r="G8074" s="7"/>
      <c r="H8074" s="8"/>
      <c r="I8074" s="8"/>
      <c r="J8074" s="19"/>
      <c r="K8074" s="19"/>
      <c r="L8074" s="11"/>
      <c r="M8074" s="11">
        <f>SUM(L8075:L8079)</f>
        <v>9.1000000000000014</v>
      </c>
      <c r="N8074" s="24">
        <v>2380</v>
      </c>
      <c r="O8074">
        <f>COUNTIF(K8075:K8079,"*")</f>
        <v>5</v>
      </c>
      <c r="P8074" s="32">
        <f>O8074/N8074</f>
        <v>2.1008403361344537E-3</v>
      </c>
      <c r="Q8074">
        <f>COUNTIF(K8075:K8079,"Y")+COUNTIF(K8075:K8079,"S")</f>
        <v>5</v>
      </c>
      <c r="T8074" s="19" t="s">
        <v>7736</v>
      </c>
      <c r="U8074" s="3"/>
      <c r="V8074" t="s">
        <v>18436</v>
      </c>
      <c r="X8074" t="str">
        <f t="shared" si="494"/>
        <v/>
      </c>
      <c r="Z8074" t="str">
        <f t="shared" si="495"/>
        <v/>
      </c>
      <c r="AB8074" s="9"/>
      <c r="AE8074">
        <f>COUNTIF(AD8075:AD8079,"1")</f>
        <v>1</v>
      </c>
      <c r="AF8074" s="3"/>
      <c r="AH8074" s="9"/>
      <c r="AI8074">
        <f>COUNTIF($J8075:$J8079,"1")-COUNTIFS($J8075:$J8079,"1",$K8075:$K8079,"V")</f>
        <v>2</v>
      </c>
      <c r="AJ8074">
        <f>COUNTIFS($J8075:$J8079,"1",$K8075:$K8079,"Y")+COUNTIFS($J8075:$J8079,"1",$K8075:$K8079,"s")</f>
        <v>2</v>
      </c>
      <c r="AK8074">
        <f>COUNTIF($J8075:$J8079,"2")-COUNTIFS($J8075:$J8079,"2",$K8075:$K8079,"V")</f>
        <v>0</v>
      </c>
      <c r="AL8074">
        <f>COUNTIFS($J8075:$J8079,"2",$K8075:$K8079,"Y")+COUNTIFS($J8075:$J8079,"2",$K8075:$K8079,"s")</f>
        <v>0</v>
      </c>
      <c r="AM8074">
        <f>COUNTIF($J8075:$J8079,"3")-COUNTIFS($J8075:$J8079,"3",$K8075:$K8079,"V")</f>
        <v>0</v>
      </c>
      <c r="AN8074">
        <f>COUNTIFS($J8075:$J8079,"3",$K8075:$K8079,"Y")+COUNTIFS($J8075:$J8079,"3",$K8075:$K8079,"s")</f>
        <v>0</v>
      </c>
      <c r="AO8074">
        <f>COUNTIF($J8075:$J8079,"4")-COUNTIFS($J8075:$J8079,"4",$K8075:$K8079,"V")</f>
        <v>1</v>
      </c>
      <c r="AP8074">
        <f>COUNTIFS($J8075:$J8079,"4",$K8075:$K8079,"Y")+COUNTIFS($J8075:$J8079,"4",$K8075:$K8079,"s")</f>
        <v>1</v>
      </c>
      <c r="AQ8074">
        <f>COUNTIF($J8075:$J8079,"5")-COUNTIFS($J8075:$J8079,"5",$K8075:$K8079,"V")</f>
        <v>0</v>
      </c>
      <c r="AR8074">
        <f>COUNTIFS($J8075:$J8079,"5",$K8075:$K8079,"Y")+COUNTIFS($J8075:$J8079,"5",$K8075:$K8079,"s")</f>
        <v>0</v>
      </c>
      <c r="AS8074">
        <f>COUNTIF($J8075:$J8079,"6")-COUNTIFS($J8075:$J8079,"6",$K8075:$K8079,"V")</f>
        <v>0</v>
      </c>
      <c r="AT8074">
        <f>COUNTIFS($J8075:$J8079,"6",$K8075:$K8079,"Y")+COUNTIFS($J8075:$J8079,"6",$K8075:$K8079,"s")</f>
        <v>0</v>
      </c>
      <c r="AU8074">
        <f>COUNTIF($J8075:$J8079,"7")-COUNTIFS($J8075:$J8079,"7",$K8075:$K8079,"V")</f>
        <v>2</v>
      </c>
      <c r="AV8074">
        <f>COUNTIFS($J8075:$J8079,"7",$K8075:$K8079,"Y")+COUNTIFS($J8075:$J8079,"7",$K8075:$K8079,"s")</f>
        <v>2</v>
      </c>
    </row>
    <row r="8075" spans="1:48" ht="10.95" customHeight="1" outlineLevel="1" x14ac:dyDescent="0.25">
      <c r="A8075" t="s">
        <v>4318</v>
      </c>
      <c r="C8075" s="3" t="s">
        <v>12965</v>
      </c>
      <c r="D8075" s="3">
        <v>435</v>
      </c>
      <c r="E8075" s="9">
        <v>1975</v>
      </c>
      <c r="F8075" s="7" t="s">
        <v>6029</v>
      </c>
      <c r="G8075" s="7" t="s">
        <v>5401</v>
      </c>
      <c r="H8075" s="8" t="s">
        <v>3028</v>
      </c>
      <c r="I8075" s="8" t="s">
        <v>14438</v>
      </c>
      <c r="J8075" s="19">
        <v>4</v>
      </c>
      <c r="K8075" s="19" t="s">
        <v>7736</v>
      </c>
      <c r="L8075" s="11">
        <v>2.6</v>
      </c>
      <c r="M8075" s="11"/>
      <c r="N8075" s="24"/>
      <c r="P8075" s="32"/>
      <c r="T8075" s="19"/>
      <c r="U8075" s="3"/>
      <c r="X8075" t="str">
        <f t="shared" si="494"/>
        <v/>
      </c>
      <c r="Z8075" t="str">
        <f t="shared" si="495"/>
        <v/>
      </c>
      <c r="AB8075" s="9"/>
      <c r="AC8075" t="s">
        <v>3028</v>
      </c>
      <c r="AD8075">
        <f>COUNTIF(H8075,"*Fuji*")</f>
        <v>0</v>
      </c>
      <c r="AF8075" s="3"/>
      <c r="AH8075" s="9"/>
    </row>
    <row r="8076" spans="1:48" ht="10.95" customHeight="1" outlineLevel="1" x14ac:dyDescent="0.25">
      <c r="A8076" t="s">
        <v>4318</v>
      </c>
      <c r="C8076" s="3" t="s">
        <v>12965</v>
      </c>
      <c r="D8076" s="3">
        <v>394</v>
      </c>
      <c r="E8076" s="9">
        <v>1974</v>
      </c>
      <c r="F8076" s="7" t="s">
        <v>6029</v>
      </c>
      <c r="G8076" s="7" t="s">
        <v>5401</v>
      </c>
      <c r="H8076" s="8" t="s">
        <v>9233</v>
      </c>
      <c r="I8076" s="8" t="s">
        <v>14439</v>
      </c>
      <c r="J8076" s="19">
        <v>7</v>
      </c>
      <c r="K8076" s="19" t="s">
        <v>7736</v>
      </c>
      <c r="L8076" s="11">
        <v>1.9</v>
      </c>
      <c r="M8076" s="11"/>
      <c r="N8076" s="24"/>
      <c r="P8076" s="32"/>
      <c r="T8076" s="19"/>
      <c r="U8076" s="3"/>
      <c r="X8076" t="str">
        <f t="shared" si="494"/>
        <v/>
      </c>
      <c r="Z8076" t="str">
        <f t="shared" si="495"/>
        <v/>
      </c>
      <c r="AB8076" s="9"/>
      <c r="AC8076" t="s">
        <v>9233</v>
      </c>
      <c r="AD8076">
        <f>COUNTIF(H8076,"*Fuji*")</f>
        <v>0</v>
      </c>
      <c r="AF8076" s="3"/>
      <c r="AH8076" s="9"/>
    </row>
    <row r="8077" spans="1:48" ht="10.95" customHeight="1" outlineLevel="1" x14ac:dyDescent="0.25">
      <c r="A8077" t="s">
        <v>4318</v>
      </c>
      <c r="C8077" s="3" t="s">
        <v>12965</v>
      </c>
      <c r="D8077" s="3">
        <v>395</v>
      </c>
      <c r="E8077" s="9">
        <v>1974</v>
      </c>
      <c r="F8077" s="7" t="s">
        <v>13533</v>
      </c>
      <c r="G8077" s="7" t="s">
        <v>5401</v>
      </c>
      <c r="H8077" s="8" t="s">
        <v>14440</v>
      </c>
      <c r="I8077" s="8" t="s">
        <v>14439</v>
      </c>
      <c r="J8077" s="19">
        <v>7</v>
      </c>
      <c r="K8077" s="19" t="s">
        <v>7736</v>
      </c>
      <c r="L8077" s="11">
        <v>1.9</v>
      </c>
      <c r="M8077" s="11"/>
      <c r="N8077" s="24"/>
      <c r="P8077" s="32"/>
      <c r="T8077" s="19"/>
      <c r="U8077" s="3"/>
      <c r="X8077" t="str">
        <f t="shared" si="494"/>
        <v/>
      </c>
      <c r="Z8077" t="str">
        <f t="shared" si="495"/>
        <v/>
      </c>
      <c r="AB8077" s="9"/>
      <c r="AC8077" t="s">
        <v>14440</v>
      </c>
      <c r="AD8077">
        <f>COUNTIF(H8077,"*Fuji*")</f>
        <v>0</v>
      </c>
      <c r="AF8077" s="3"/>
      <c r="AH8077" s="9"/>
    </row>
    <row r="8078" spans="1:48" ht="10.95" customHeight="1" outlineLevel="1" x14ac:dyDescent="0.25">
      <c r="A8078" t="s">
        <v>4318</v>
      </c>
      <c r="C8078" s="3" t="s">
        <v>12965</v>
      </c>
      <c r="D8078" s="3">
        <v>504</v>
      </c>
      <c r="E8078" s="9">
        <v>1981</v>
      </c>
      <c r="F8078" s="7" t="s">
        <v>14437</v>
      </c>
      <c r="G8078" s="7" t="s">
        <v>5401</v>
      </c>
      <c r="H8078" s="8" t="s">
        <v>16291</v>
      </c>
      <c r="I8078" s="8" t="s">
        <v>14436</v>
      </c>
      <c r="J8078" s="19">
        <v>1</v>
      </c>
      <c r="K8078" s="19" t="s">
        <v>7736</v>
      </c>
      <c r="L8078" s="11">
        <v>2.2000000000000002</v>
      </c>
      <c r="M8078" s="11"/>
      <c r="N8078" s="24"/>
      <c r="P8078" s="32"/>
      <c r="R8078">
        <v>1</v>
      </c>
      <c r="S8078">
        <v>1</v>
      </c>
      <c r="T8078" s="19"/>
      <c r="U8078" s="3">
        <v>336</v>
      </c>
      <c r="X8078" t="str">
        <f t="shared" si="494"/>
        <v/>
      </c>
      <c r="Z8078">
        <f t="shared" si="495"/>
        <v>1</v>
      </c>
      <c r="AB8078" s="9"/>
      <c r="AC8078" t="s">
        <v>16291</v>
      </c>
      <c r="AD8078">
        <f>COUNTIF(H8078,"*Fuji*")</f>
        <v>1</v>
      </c>
      <c r="AF8078" s="3"/>
      <c r="AG8078" t="s">
        <v>4924</v>
      </c>
      <c r="AH8078" s="9" t="s">
        <v>4925</v>
      </c>
    </row>
    <row r="8079" spans="1:48" ht="10.95" customHeight="1" outlineLevel="1" x14ac:dyDescent="0.25">
      <c r="A8079" t="s">
        <v>4318</v>
      </c>
      <c r="C8079" s="3" t="s">
        <v>12965</v>
      </c>
      <c r="D8079" s="3">
        <v>1084</v>
      </c>
      <c r="E8079" s="9">
        <v>1988</v>
      </c>
      <c r="F8079" s="7" t="s">
        <v>14431</v>
      </c>
      <c r="G8079" s="7" t="s">
        <v>5401</v>
      </c>
      <c r="H8079" s="8" t="s">
        <v>14432</v>
      </c>
      <c r="I8079" s="8" t="s">
        <v>14433</v>
      </c>
      <c r="J8079" s="19">
        <v>1</v>
      </c>
      <c r="K8079" s="19" t="s">
        <v>7736</v>
      </c>
      <c r="L8079" s="11">
        <v>0.5</v>
      </c>
      <c r="M8079" s="11"/>
      <c r="N8079" s="24"/>
      <c r="P8079" s="32"/>
      <c r="R8079">
        <v>1</v>
      </c>
      <c r="S8079">
        <v>1</v>
      </c>
      <c r="T8079" s="19"/>
      <c r="U8079" s="3"/>
      <c r="X8079" t="str">
        <f t="shared" si="494"/>
        <v/>
      </c>
      <c r="Z8079" t="str">
        <f t="shared" si="495"/>
        <v/>
      </c>
      <c r="AB8079" s="9"/>
      <c r="AC8079" t="s">
        <v>14432</v>
      </c>
      <c r="AD8079">
        <f>COUNTIF(H8079,"*Fuji*")</f>
        <v>0</v>
      </c>
      <c r="AF8079" s="3"/>
      <c r="AH8079" s="9"/>
    </row>
    <row r="8080" spans="1:48" ht="10.95" customHeight="1" x14ac:dyDescent="0.25">
      <c r="A8080" s="6" t="s">
        <v>10344</v>
      </c>
      <c r="B8080" t="s">
        <v>12028</v>
      </c>
      <c r="C8080" s="3" t="s">
        <v>11994</v>
      </c>
      <c r="E8080" s="9"/>
      <c r="F8080" s="7"/>
      <c r="G8080" s="7"/>
      <c r="H8080" s="8"/>
      <c r="I8080" s="8"/>
      <c r="J8080" s="19"/>
      <c r="K8080" s="19"/>
      <c r="L8080" s="11"/>
      <c r="M8080" s="11">
        <f>SUM(L8081:L8100)</f>
        <v>134.19999999999999</v>
      </c>
      <c r="N8080" s="24">
        <v>2038</v>
      </c>
      <c r="O8080">
        <f>COUNTIF(K8081:K8100,"*")</f>
        <v>20</v>
      </c>
      <c r="P8080" s="32">
        <f>O8080/N8080</f>
        <v>9.8135426889106973E-3</v>
      </c>
      <c r="Q8080">
        <f>COUNTIF(K8081:K8100,"Y")+COUNTIF(K8081:K8100,"S")</f>
        <v>20</v>
      </c>
      <c r="T8080" s="19" t="s">
        <v>7736</v>
      </c>
      <c r="U8080" s="3"/>
      <c r="V8080" t="s">
        <v>18437</v>
      </c>
      <c r="X8080" t="str">
        <f t="shared" si="494"/>
        <v/>
      </c>
      <c r="Z8080" t="str">
        <f t="shared" si="495"/>
        <v/>
      </c>
      <c r="AB8080" s="9"/>
      <c r="AE8080">
        <f>COUNTIF(AD8081:AD8100,"1")</f>
        <v>5</v>
      </c>
      <c r="AF8080" s="3"/>
      <c r="AH8080" s="9"/>
      <c r="AI8080">
        <f>COUNTIF($J8081:$J8100,"1")-COUNTIFS($J8081:$J8100,"1",$K8081:$K8100,"V")</f>
        <v>3</v>
      </c>
      <c r="AJ8080">
        <f>COUNTIFS($J8081:$J8100,"1",$K8081:$K8100,"Y")+COUNTIFS($J8081:$J8100,"1",$K8081:$K8100,"s")</f>
        <v>3</v>
      </c>
      <c r="AK8080">
        <f>COUNTIF($J8081:$J8100,"2")-COUNTIFS($J8081:$J8100,"2",$K8081:$K8100,"V")</f>
        <v>3</v>
      </c>
      <c r="AL8080">
        <f>COUNTIFS($J8081:$J8100,"2",$K8081:$K8100,"Y")+COUNTIFS($J8081:$J8100,"2",$K8081:$K8100,"s")</f>
        <v>3</v>
      </c>
      <c r="AM8080">
        <f>COUNTIF($J8081:$J8100,"3")-COUNTIFS($J8081:$J8100,"3",$K8081:$K8100,"V")</f>
        <v>4</v>
      </c>
      <c r="AN8080">
        <f>COUNTIFS($J8081:$J8100,"3",$K8081:$K8100,"Y")+COUNTIFS($J8081:$J8100,"3",$K8081:$K8100,"s")</f>
        <v>4</v>
      </c>
      <c r="AO8080">
        <f>COUNTIF($J8081:$J8100,"4")-COUNTIFS($J8081:$J8100,"4",$K8081:$K8100,"V")</f>
        <v>2</v>
      </c>
      <c r="AP8080">
        <f>COUNTIFS($J8081:$J8100,"4",$K8081:$K8100,"Y")+COUNTIFS($J8081:$J8100,"4",$K8081:$K8100,"s")</f>
        <v>2</v>
      </c>
      <c r="AQ8080">
        <f>COUNTIF($J8081:$J8100,"5")-COUNTIFS($J8081:$J8100,"5",$K8081:$K8100,"V")</f>
        <v>2</v>
      </c>
      <c r="AR8080">
        <f>COUNTIFS($J8081:$J8100,"5",$K8081:$K8100,"Y")+COUNTIFS($J8081:$J8100,"5",$K8081:$K8100,"s")</f>
        <v>2</v>
      </c>
      <c r="AS8080">
        <f>COUNTIF($J8081:$J8100,"6")-COUNTIFS($J8081:$J8100,"6",$K8081:$K8100,"V")</f>
        <v>1</v>
      </c>
      <c r="AT8080">
        <f>COUNTIFS($J8081:$J8100,"6",$K8081:$K8100,"Y")+COUNTIFS($J8081:$J8100,"6",$K8081:$K8100,"s")</f>
        <v>1</v>
      </c>
      <c r="AU8080">
        <f>COUNTIF($J8081:$J8100,"7")-COUNTIFS($J8081:$J8100,"7",$K8081:$K8100,"V")</f>
        <v>5</v>
      </c>
      <c r="AV8080">
        <f>COUNTIFS($J8081:$J8100,"7",$K8081:$K8100,"Y")+COUNTIFS($J8081:$J8100,"7",$K8081:$K8100,"s")</f>
        <v>5</v>
      </c>
    </row>
    <row r="8081" spans="1:34" ht="10.95" customHeight="1" outlineLevel="1" x14ac:dyDescent="0.25">
      <c r="A8081" t="s">
        <v>4319</v>
      </c>
      <c r="C8081" s="3" t="s">
        <v>11994</v>
      </c>
      <c r="D8081" s="3">
        <v>34</v>
      </c>
      <c r="E8081" s="9">
        <v>1967</v>
      </c>
      <c r="F8081" s="7" t="s">
        <v>3424</v>
      </c>
      <c r="G8081" s="7" t="s">
        <v>5401</v>
      </c>
      <c r="H8081" s="8" t="s">
        <v>9617</v>
      </c>
      <c r="I8081" s="8" t="s">
        <v>10319</v>
      </c>
      <c r="J8081" s="19">
        <v>7</v>
      </c>
      <c r="K8081" s="19" t="s">
        <v>7736</v>
      </c>
      <c r="L8081" s="11">
        <v>4.8</v>
      </c>
      <c r="M8081" s="11"/>
      <c r="N8081" s="24"/>
      <c r="P8081" s="32"/>
      <c r="T8081" s="19"/>
      <c r="U8081" s="3"/>
      <c r="X8081" t="str">
        <f t="shared" si="494"/>
        <v/>
      </c>
      <c r="Z8081" t="str">
        <f t="shared" si="495"/>
        <v/>
      </c>
      <c r="AB8081" s="9"/>
      <c r="AC8081" t="s">
        <v>9617</v>
      </c>
      <c r="AD8081">
        <f t="shared" ref="AD8081:AD8100" si="496">COUNTIF(H8081,"*Fuji*")</f>
        <v>0</v>
      </c>
      <c r="AF8081" s="3"/>
      <c r="AH8081" s="9"/>
    </row>
    <row r="8082" spans="1:34" ht="10.95" customHeight="1" outlineLevel="1" x14ac:dyDescent="0.25">
      <c r="A8082" t="s">
        <v>4319</v>
      </c>
      <c r="C8082" s="3" t="s">
        <v>11994</v>
      </c>
      <c r="D8082" s="3">
        <v>57</v>
      </c>
      <c r="E8082" s="9">
        <v>1968</v>
      </c>
      <c r="F8082" s="7" t="s">
        <v>3424</v>
      </c>
      <c r="G8082" s="7" t="s">
        <v>5401</v>
      </c>
      <c r="H8082" s="8" t="s">
        <v>9617</v>
      </c>
      <c r="I8082" s="8" t="s">
        <v>10319</v>
      </c>
      <c r="J8082" s="19">
        <v>7</v>
      </c>
      <c r="K8082" s="19" t="s">
        <v>7736</v>
      </c>
      <c r="L8082" s="11">
        <v>32</v>
      </c>
      <c r="M8082" s="11"/>
      <c r="N8082" s="24"/>
      <c r="P8082" s="32"/>
      <c r="T8082" s="19"/>
      <c r="U8082" s="3"/>
      <c r="X8082" t="str">
        <f t="shared" si="494"/>
        <v/>
      </c>
      <c r="Z8082" t="str">
        <f t="shared" si="495"/>
        <v/>
      </c>
      <c r="AB8082" s="9"/>
      <c r="AC8082" t="s">
        <v>9617</v>
      </c>
      <c r="AD8082">
        <f t="shared" si="496"/>
        <v>0</v>
      </c>
      <c r="AF8082" s="3"/>
      <c r="AH8082" s="9"/>
    </row>
    <row r="8083" spans="1:34" ht="10.95" customHeight="1" outlineLevel="1" x14ac:dyDescent="0.25">
      <c r="A8083" t="s">
        <v>4319</v>
      </c>
      <c r="C8083" s="3" t="s">
        <v>11994</v>
      </c>
      <c r="D8083" s="3">
        <v>147</v>
      </c>
      <c r="E8083" s="9">
        <v>1973</v>
      </c>
      <c r="F8083" s="7" t="s">
        <v>5141</v>
      </c>
      <c r="G8083" s="7" t="s">
        <v>5401</v>
      </c>
      <c r="H8083" s="8" t="s">
        <v>10322</v>
      </c>
      <c r="I8083" s="8" t="s">
        <v>10320</v>
      </c>
      <c r="J8083" s="19">
        <v>6</v>
      </c>
      <c r="K8083" s="19" t="s">
        <v>7736</v>
      </c>
      <c r="L8083" s="11">
        <v>2.6</v>
      </c>
      <c r="M8083" s="11"/>
      <c r="N8083" s="24"/>
      <c r="P8083" s="32"/>
      <c r="T8083" s="19"/>
      <c r="U8083" s="3"/>
      <c r="X8083" t="str">
        <f t="shared" si="494"/>
        <v/>
      </c>
      <c r="Z8083" t="str">
        <f t="shared" si="495"/>
        <v/>
      </c>
      <c r="AB8083" s="9"/>
      <c r="AC8083" t="s">
        <v>10322</v>
      </c>
      <c r="AD8083">
        <f t="shared" si="496"/>
        <v>0</v>
      </c>
      <c r="AF8083" s="3"/>
      <c r="AH8083" s="9"/>
    </row>
    <row r="8084" spans="1:34" ht="10.95" customHeight="1" outlineLevel="1" x14ac:dyDescent="0.25">
      <c r="A8084" t="s">
        <v>4319</v>
      </c>
      <c r="C8084" s="3" t="s">
        <v>11994</v>
      </c>
      <c r="D8084" s="3">
        <v>148</v>
      </c>
      <c r="E8084" s="9">
        <v>1973</v>
      </c>
      <c r="F8084" s="7" t="s">
        <v>5242</v>
      </c>
      <c r="G8084" s="7" t="s">
        <v>5401</v>
      </c>
      <c r="H8084" s="8" t="s">
        <v>10321</v>
      </c>
      <c r="I8084" s="8" t="s">
        <v>10320</v>
      </c>
      <c r="J8084" s="19">
        <v>2</v>
      </c>
      <c r="K8084" s="19" t="s">
        <v>7736</v>
      </c>
      <c r="L8084" s="11">
        <v>2.6</v>
      </c>
      <c r="M8084" s="11"/>
      <c r="N8084" s="24"/>
      <c r="P8084" s="32"/>
      <c r="T8084" s="19"/>
      <c r="U8084" s="3"/>
      <c r="X8084" t="str">
        <f t="shared" si="494"/>
        <v/>
      </c>
      <c r="Z8084" t="str">
        <f t="shared" si="495"/>
        <v/>
      </c>
      <c r="AB8084" s="9"/>
      <c r="AC8084" t="s">
        <v>10321</v>
      </c>
      <c r="AD8084">
        <f t="shared" si="496"/>
        <v>0</v>
      </c>
      <c r="AF8084" s="3"/>
      <c r="AH8084" s="9"/>
    </row>
    <row r="8085" spans="1:34" ht="10.95" customHeight="1" outlineLevel="1" x14ac:dyDescent="0.25">
      <c r="A8085" t="s">
        <v>4319</v>
      </c>
      <c r="C8085" s="3" t="s">
        <v>11994</v>
      </c>
      <c r="D8085" s="3">
        <v>149</v>
      </c>
      <c r="E8085" s="9">
        <v>1973</v>
      </c>
      <c r="F8085" s="10" t="s">
        <v>2977</v>
      </c>
      <c r="G8085" s="7" t="s">
        <v>5401</v>
      </c>
      <c r="H8085" s="8" t="s">
        <v>4320</v>
      </c>
      <c r="I8085" s="8" t="s">
        <v>10320</v>
      </c>
      <c r="J8085" s="19">
        <v>2</v>
      </c>
      <c r="K8085" s="19" t="s">
        <v>7736</v>
      </c>
      <c r="L8085" s="11">
        <v>3</v>
      </c>
      <c r="M8085" s="11"/>
      <c r="N8085" s="24"/>
      <c r="P8085" s="32"/>
      <c r="R8085">
        <v>1</v>
      </c>
      <c r="S8085">
        <v>1</v>
      </c>
      <c r="T8085" s="19"/>
      <c r="U8085" s="3">
        <v>149</v>
      </c>
      <c r="X8085" t="str">
        <f t="shared" si="494"/>
        <v/>
      </c>
      <c r="Z8085" t="str">
        <f t="shared" si="495"/>
        <v/>
      </c>
      <c r="AB8085" s="9"/>
      <c r="AC8085" t="s">
        <v>4320</v>
      </c>
      <c r="AD8085">
        <f t="shared" si="496"/>
        <v>0</v>
      </c>
      <c r="AF8085" s="3"/>
      <c r="AG8085" t="s">
        <v>3357</v>
      </c>
      <c r="AH8085" s="9" t="s">
        <v>4925</v>
      </c>
    </row>
    <row r="8086" spans="1:34" ht="10.95" customHeight="1" outlineLevel="1" x14ac:dyDescent="0.25">
      <c r="A8086" t="s">
        <v>4319</v>
      </c>
      <c r="C8086" s="3" t="s">
        <v>11994</v>
      </c>
      <c r="D8086" s="3">
        <v>150</v>
      </c>
      <c r="E8086" s="9">
        <v>1973</v>
      </c>
      <c r="F8086" s="7" t="s">
        <v>5282</v>
      </c>
      <c r="G8086" s="7" t="s">
        <v>5401</v>
      </c>
      <c r="H8086" s="8" t="s">
        <v>10323</v>
      </c>
      <c r="I8086" s="8" t="s">
        <v>10320</v>
      </c>
      <c r="J8086" s="19">
        <v>7</v>
      </c>
      <c r="K8086" s="19" t="s">
        <v>7736</v>
      </c>
      <c r="L8086" s="11">
        <v>2.6</v>
      </c>
      <c r="M8086" s="11"/>
      <c r="N8086" s="24"/>
      <c r="P8086" s="32"/>
      <c r="T8086" s="19"/>
      <c r="U8086" s="3"/>
      <c r="X8086" t="str">
        <f t="shared" si="494"/>
        <v/>
      </c>
      <c r="Z8086" t="str">
        <f t="shared" si="495"/>
        <v/>
      </c>
      <c r="AB8086" s="9"/>
      <c r="AC8086" t="s">
        <v>10323</v>
      </c>
      <c r="AD8086">
        <f t="shared" si="496"/>
        <v>0</v>
      </c>
      <c r="AF8086" s="3"/>
      <c r="AH8086" s="9"/>
    </row>
    <row r="8087" spans="1:34" ht="10.95" customHeight="1" outlineLevel="1" x14ac:dyDescent="0.25">
      <c r="A8087" t="s">
        <v>4319</v>
      </c>
      <c r="C8087" s="3" t="s">
        <v>11994</v>
      </c>
      <c r="D8087" s="3">
        <v>202</v>
      </c>
      <c r="E8087" s="9">
        <v>1976</v>
      </c>
      <c r="F8087" s="7" t="s">
        <v>5142</v>
      </c>
      <c r="G8087" s="7" t="s">
        <v>5401</v>
      </c>
      <c r="H8087" s="8" t="s">
        <v>9617</v>
      </c>
      <c r="I8087" s="8" t="s">
        <v>6998</v>
      </c>
      <c r="J8087" s="19">
        <v>7</v>
      </c>
      <c r="K8087" s="19" t="s">
        <v>7736</v>
      </c>
      <c r="L8087" s="11">
        <v>0.4</v>
      </c>
      <c r="M8087" s="11"/>
      <c r="N8087" s="24"/>
      <c r="P8087" s="32"/>
      <c r="T8087" s="19"/>
      <c r="U8087" s="3"/>
      <c r="X8087" t="str">
        <f t="shared" si="494"/>
        <v/>
      </c>
      <c r="Z8087" t="str">
        <f t="shared" si="495"/>
        <v/>
      </c>
      <c r="AB8087" s="9"/>
      <c r="AC8087" t="s">
        <v>9617</v>
      </c>
      <c r="AD8087">
        <f t="shared" si="496"/>
        <v>0</v>
      </c>
      <c r="AF8087" s="3"/>
      <c r="AH8087" s="9"/>
    </row>
    <row r="8088" spans="1:34" ht="10.95" customHeight="1" outlineLevel="1" x14ac:dyDescent="0.25">
      <c r="A8088" t="s">
        <v>4319</v>
      </c>
      <c r="C8088" s="3" t="s">
        <v>11994</v>
      </c>
      <c r="D8088" s="3">
        <v>299</v>
      </c>
      <c r="E8088" s="9">
        <v>1980</v>
      </c>
      <c r="F8088" s="7" t="s">
        <v>10324</v>
      </c>
      <c r="G8088" s="7" t="s">
        <v>5401</v>
      </c>
      <c r="H8088" s="8" t="s">
        <v>9617</v>
      </c>
      <c r="I8088" s="8" t="s">
        <v>7663</v>
      </c>
      <c r="J8088" s="19">
        <v>7</v>
      </c>
      <c r="K8088" s="19" t="s">
        <v>7736</v>
      </c>
      <c r="L8088" s="11">
        <v>3.9</v>
      </c>
      <c r="M8088" s="11"/>
      <c r="N8088" s="24"/>
      <c r="P8088" s="32"/>
      <c r="T8088" s="19"/>
      <c r="U8088" s="3"/>
      <c r="X8088" t="str">
        <f t="shared" si="494"/>
        <v/>
      </c>
      <c r="Z8088" t="str">
        <f t="shared" si="495"/>
        <v/>
      </c>
      <c r="AB8088" s="9"/>
      <c r="AC8088" t="s">
        <v>9617</v>
      </c>
      <c r="AD8088">
        <f t="shared" si="496"/>
        <v>0</v>
      </c>
      <c r="AF8088" s="3"/>
      <c r="AH8088" s="9"/>
    </row>
    <row r="8089" spans="1:34" ht="10.95" customHeight="1" outlineLevel="1" x14ac:dyDescent="0.25">
      <c r="A8089" t="s">
        <v>4319</v>
      </c>
      <c r="C8089" s="3" t="s">
        <v>11994</v>
      </c>
      <c r="D8089" s="3">
        <v>757</v>
      </c>
      <c r="E8089" s="9">
        <v>1989</v>
      </c>
      <c r="F8089" s="7" t="s">
        <v>6632</v>
      </c>
      <c r="G8089" s="7" t="s">
        <v>5401</v>
      </c>
      <c r="H8089" s="8" t="s">
        <v>6635</v>
      </c>
      <c r="I8089" s="8" t="s">
        <v>10325</v>
      </c>
      <c r="J8089" s="19">
        <v>5</v>
      </c>
      <c r="K8089" s="19" t="s">
        <v>7736</v>
      </c>
      <c r="L8089" s="11">
        <v>1.9</v>
      </c>
      <c r="M8089" s="11"/>
      <c r="N8089" s="24"/>
      <c r="P8089" s="32"/>
      <c r="T8089" s="19"/>
      <c r="U8089" s="3">
        <v>700</v>
      </c>
      <c r="X8089" t="str">
        <f t="shared" si="494"/>
        <v/>
      </c>
      <c r="Z8089" t="str">
        <f t="shared" si="495"/>
        <v/>
      </c>
      <c r="AB8089" s="9"/>
      <c r="AC8089" t="s">
        <v>6635</v>
      </c>
      <c r="AD8089">
        <f t="shared" si="496"/>
        <v>1</v>
      </c>
      <c r="AF8089" s="3"/>
      <c r="AG8089" t="s">
        <v>4924</v>
      </c>
      <c r="AH8089" s="9" t="s">
        <v>4613</v>
      </c>
    </row>
    <row r="8090" spans="1:34" ht="10.95" customHeight="1" outlineLevel="1" x14ac:dyDescent="0.25">
      <c r="A8090" t="s">
        <v>4319</v>
      </c>
      <c r="C8090" s="3" t="s">
        <v>11994</v>
      </c>
      <c r="D8090" s="3">
        <v>758</v>
      </c>
      <c r="E8090" s="9">
        <v>1989</v>
      </c>
      <c r="F8090" s="7" t="s">
        <v>6633</v>
      </c>
      <c r="G8090" s="7" t="s">
        <v>5401</v>
      </c>
      <c r="H8090" s="8" t="s">
        <v>6636</v>
      </c>
      <c r="I8090" s="8" t="s">
        <v>10326</v>
      </c>
      <c r="J8090" s="19">
        <v>3</v>
      </c>
      <c r="K8090" s="19" t="s">
        <v>7736</v>
      </c>
      <c r="L8090" s="11">
        <v>1</v>
      </c>
      <c r="M8090" s="11"/>
      <c r="N8090" s="24"/>
      <c r="P8090" s="32"/>
      <c r="T8090" s="19"/>
      <c r="U8090" s="3">
        <v>701</v>
      </c>
      <c r="X8090" t="str">
        <f t="shared" si="494"/>
        <v/>
      </c>
      <c r="Z8090" t="str">
        <f t="shared" si="495"/>
        <v/>
      </c>
      <c r="AB8090" s="9"/>
      <c r="AC8090" t="s">
        <v>6636</v>
      </c>
      <c r="AD8090">
        <f t="shared" si="496"/>
        <v>1</v>
      </c>
      <c r="AF8090" s="3"/>
      <c r="AG8090" t="s">
        <v>4924</v>
      </c>
      <c r="AH8090" s="9" t="s">
        <v>4613</v>
      </c>
    </row>
    <row r="8091" spans="1:34" ht="10.95" customHeight="1" outlineLevel="1" x14ac:dyDescent="0.25">
      <c r="A8091" t="s">
        <v>4319</v>
      </c>
      <c r="C8091" s="3" t="s">
        <v>11994</v>
      </c>
      <c r="D8091" s="3">
        <v>759</v>
      </c>
      <c r="E8091" s="9">
        <v>1989</v>
      </c>
      <c r="F8091" s="7" t="s">
        <v>5725</v>
      </c>
      <c r="G8091" s="7" t="s">
        <v>5401</v>
      </c>
      <c r="H8091" s="8" t="s">
        <v>6637</v>
      </c>
      <c r="I8091" s="8" t="s">
        <v>10327</v>
      </c>
      <c r="J8091" s="19">
        <v>3</v>
      </c>
      <c r="K8091" s="19" t="s">
        <v>7736</v>
      </c>
      <c r="L8091" s="11">
        <v>1.9</v>
      </c>
      <c r="M8091" s="11"/>
      <c r="N8091" s="24"/>
      <c r="P8091" s="32"/>
      <c r="T8091" s="19"/>
      <c r="U8091" s="3">
        <v>702</v>
      </c>
      <c r="X8091" t="str">
        <f t="shared" si="494"/>
        <v/>
      </c>
      <c r="Z8091" t="str">
        <f t="shared" si="495"/>
        <v/>
      </c>
      <c r="AB8091" s="9"/>
      <c r="AC8091" t="s">
        <v>6637</v>
      </c>
      <c r="AD8091">
        <f t="shared" si="496"/>
        <v>1</v>
      </c>
      <c r="AF8091" s="3"/>
      <c r="AG8091" t="s">
        <v>4924</v>
      </c>
      <c r="AH8091" s="9" t="s">
        <v>4613</v>
      </c>
    </row>
    <row r="8092" spans="1:34" ht="10.95" customHeight="1" outlineLevel="1" x14ac:dyDescent="0.25">
      <c r="A8092" t="s">
        <v>4319</v>
      </c>
      <c r="C8092" s="3" t="s">
        <v>11994</v>
      </c>
      <c r="D8092" s="3">
        <v>761</v>
      </c>
      <c r="E8092" s="9">
        <v>1989</v>
      </c>
      <c r="F8092" s="7" t="s">
        <v>6634</v>
      </c>
      <c r="G8092" s="7" t="s">
        <v>5401</v>
      </c>
      <c r="H8092" s="8" t="s">
        <v>6638</v>
      </c>
      <c r="I8092" s="8" t="s">
        <v>10328</v>
      </c>
      <c r="J8092" s="19">
        <v>3</v>
      </c>
      <c r="K8092" s="19" t="s">
        <v>7736</v>
      </c>
      <c r="L8092" s="11">
        <v>1.9</v>
      </c>
      <c r="M8092" s="11"/>
      <c r="N8092" s="24"/>
      <c r="P8092" s="32"/>
      <c r="T8092" s="19"/>
      <c r="U8092" s="3">
        <v>704</v>
      </c>
      <c r="X8092" t="str">
        <f t="shared" si="494"/>
        <v/>
      </c>
      <c r="Z8092" t="str">
        <f t="shared" si="495"/>
        <v/>
      </c>
      <c r="AB8092" s="9"/>
      <c r="AC8092" t="s">
        <v>6638</v>
      </c>
      <c r="AD8092">
        <f t="shared" si="496"/>
        <v>1</v>
      </c>
      <c r="AF8092" s="3"/>
      <c r="AG8092" t="s">
        <v>4924</v>
      </c>
      <c r="AH8092" s="9" t="s">
        <v>4613</v>
      </c>
    </row>
    <row r="8093" spans="1:34" ht="10.95" customHeight="1" outlineLevel="1" x14ac:dyDescent="0.25">
      <c r="A8093" t="s">
        <v>4319</v>
      </c>
      <c r="C8093" s="3" t="s">
        <v>11994</v>
      </c>
      <c r="D8093" s="3" t="s">
        <v>8270</v>
      </c>
      <c r="E8093" s="9">
        <v>1989</v>
      </c>
      <c r="F8093" s="7" t="s">
        <v>10329</v>
      </c>
      <c r="G8093" s="7" t="s">
        <v>5401</v>
      </c>
      <c r="H8093" s="8" t="s">
        <v>10331</v>
      </c>
      <c r="I8093" s="8" t="s">
        <v>10330</v>
      </c>
      <c r="J8093" s="19">
        <v>3</v>
      </c>
      <c r="K8093" s="19" t="s">
        <v>7736</v>
      </c>
      <c r="L8093" s="11">
        <v>5</v>
      </c>
      <c r="M8093" s="11"/>
      <c r="N8093" s="24"/>
      <c r="P8093" s="32"/>
      <c r="T8093" s="19"/>
      <c r="U8093" s="3"/>
      <c r="X8093" t="str">
        <f t="shared" si="494"/>
        <v/>
      </c>
      <c r="Z8093" t="str">
        <f t="shared" si="495"/>
        <v/>
      </c>
      <c r="AB8093" s="9"/>
      <c r="AC8093" t="s">
        <v>10331</v>
      </c>
      <c r="AD8093">
        <f t="shared" si="496"/>
        <v>0</v>
      </c>
      <c r="AF8093" s="3"/>
      <c r="AH8093" s="9"/>
    </row>
    <row r="8094" spans="1:34" ht="10.95" customHeight="1" outlineLevel="1" x14ac:dyDescent="0.25">
      <c r="A8094" t="s">
        <v>4319</v>
      </c>
      <c r="C8094" s="3" t="s">
        <v>11994</v>
      </c>
      <c r="D8094" s="3">
        <v>786</v>
      </c>
      <c r="E8094" s="9">
        <v>1989</v>
      </c>
      <c r="F8094" s="7" t="s">
        <v>10332</v>
      </c>
      <c r="G8094" s="7" t="s">
        <v>5401</v>
      </c>
      <c r="H8094" s="8" t="s">
        <v>10331</v>
      </c>
      <c r="I8094" s="8" t="s">
        <v>10330</v>
      </c>
      <c r="J8094" s="19">
        <v>5</v>
      </c>
      <c r="K8094" s="19" t="s">
        <v>7736</v>
      </c>
      <c r="L8094" s="11">
        <v>11</v>
      </c>
      <c r="M8094" s="11"/>
      <c r="N8094" s="24"/>
      <c r="P8094" s="32"/>
      <c r="T8094" s="19"/>
      <c r="U8094" s="3"/>
      <c r="X8094" t="str">
        <f t="shared" si="494"/>
        <v/>
      </c>
      <c r="Z8094">
        <f t="shared" si="495"/>
        <v>1</v>
      </c>
      <c r="AB8094" s="9"/>
      <c r="AC8094" t="s">
        <v>10331</v>
      </c>
      <c r="AD8094">
        <f t="shared" si="496"/>
        <v>0</v>
      </c>
      <c r="AF8094" s="3"/>
      <c r="AH8094" s="9"/>
    </row>
    <row r="8095" spans="1:34" ht="10.95" customHeight="1" outlineLevel="1" x14ac:dyDescent="0.25">
      <c r="A8095" t="s">
        <v>4319</v>
      </c>
      <c r="C8095" s="3" t="s">
        <v>11994</v>
      </c>
      <c r="D8095" s="3">
        <v>1189</v>
      </c>
      <c r="E8095" s="9">
        <v>1996</v>
      </c>
      <c r="F8095" s="7" t="s">
        <v>10334</v>
      </c>
      <c r="G8095" s="7" t="s">
        <v>5401</v>
      </c>
      <c r="H8095" s="8" t="s">
        <v>4364</v>
      </c>
      <c r="I8095" s="8" t="s">
        <v>10333</v>
      </c>
      <c r="J8095" s="19">
        <v>1</v>
      </c>
      <c r="K8095" s="19" t="s">
        <v>7736</v>
      </c>
      <c r="L8095" s="11">
        <v>1</v>
      </c>
      <c r="M8095" s="11"/>
      <c r="N8095" s="24"/>
      <c r="P8095" s="32"/>
      <c r="T8095" s="19"/>
      <c r="U8095" s="3"/>
      <c r="X8095" t="str">
        <f t="shared" si="494"/>
        <v/>
      </c>
      <c r="Z8095" t="str">
        <f t="shared" si="495"/>
        <v/>
      </c>
      <c r="AB8095" s="9"/>
      <c r="AC8095" t="s">
        <v>4364</v>
      </c>
      <c r="AD8095">
        <f t="shared" si="496"/>
        <v>1</v>
      </c>
      <c r="AF8095" s="3"/>
      <c r="AH8095" s="9"/>
    </row>
    <row r="8096" spans="1:34" ht="10.95" customHeight="1" outlineLevel="1" x14ac:dyDescent="0.25">
      <c r="A8096" t="s">
        <v>4319</v>
      </c>
      <c r="C8096" s="3" t="s">
        <v>11994</v>
      </c>
      <c r="D8096" s="3" t="s">
        <v>21159</v>
      </c>
      <c r="E8096" s="9">
        <v>1998</v>
      </c>
      <c r="F8096" s="7" t="s">
        <v>21160</v>
      </c>
      <c r="G8096" s="7" t="s">
        <v>5401</v>
      </c>
      <c r="H8096" s="8" t="s">
        <v>5198</v>
      </c>
      <c r="I8096" s="8"/>
      <c r="J8096" s="19">
        <v>1</v>
      </c>
      <c r="K8096" s="20" t="s">
        <v>7736</v>
      </c>
      <c r="L8096" s="11">
        <v>17</v>
      </c>
      <c r="M8096" s="11"/>
      <c r="N8096" s="24"/>
      <c r="P8096" s="32"/>
      <c r="T8096" s="19"/>
      <c r="U8096" s="3">
        <v>1119</v>
      </c>
      <c r="W8096" t="s">
        <v>7738</v>
      </c>
      <c r="X8096" t="str">
        <f t="shared" si="494"/>
        <v/>
      </c>
      <c r="Z8096" t="str">
        <f t="shared" si="495"/>
        <v/>
      </c>
      <c r="AB8096" s="9"/>
      <c r="AC8096" t="s">
        <v>5198</v>
      </c>
      <c r="AD8096">
        <f t="shared" si="496"/>
        <v>0</v>
      </c>
      <c r="AF8096" s="3">
        <v>1</v>
      </c>
      <c r="AG8096" t="s">
        <v>3357</v>
      </c>
      <c r="AH8096" s="9" t="s">
        <v>4925</v>
      </c>
    </row>
    <row r="8097" spans="1:48" ht="10.95" customHeight="1" outlineLevel="1" x14ac:dyDescent="0.25">
      <c r="A8097" t="s">
        <v>4319</v>
      </c>
      <c r="C8097" s="3" t="s">
        <v>11994</v>
      </c>
      <c r="D8097" s="3">
        <v>1577</v>
      </c>
      <c r="E8097" s="9">
        <v>1999</v>
      </c>
      <c r="F8097" s="7" t="s">
        <v>10334</v>
      </c>
      <c r="G8097" s="7" t="s">
        <v>5401</v>
      </c>
      <c r="H8097" s="8" t="s">
        <v>10336</v>
      </c>
      <c r="I8097" s="8" t="s">
        <v>10335</v>
      </c>
      <c r="J8097" s="19">
        <v>4</v>
      </c>
      <c r="K8097" s="19" t="s">
        <v>20093</v>
      </c>
      <c r="L8097" s="11"/>
      <c r="M8097" s="11"/>
      <c r="N8097" s="24"/>
      <c r="P8097" s="32"/>
      <c r="R8097">
        <v>1</v>
      </c>
      <c r="S8097">
        <v>1</v>
      </c>
      <c r="T8097" s="19"/>
      <c r="U8097" s="3"/>
      <c r="X8097" t="str">
        <f t="shared" si="494"/>
        <v/>
      </c>
      <c r="Z8097" t="str">
        <f t="shared" si="495"/>
        <v/>
      </c>
      <c r="AB8097" s="9"/>
      <c r="AC8097" t="s">
        <v>10336</v>
      </c>
      <c r="AD8097">
        <f t="shared" si="496"/>
        <v>0</v>
      </c>
      <c r="AF8097" s="3"/>
      <c r="AH8097" s="9"/>
    </row>
    <row r="8098" spans="1:48" ht="10.95" customHeight="1" outlineLevel="1" x14ac:dyDescent="0.25">
      <c r="A8098" t="s">
        <v>4319</v>
      </c>
      <c r="C8098" s="3" t="s">
        <v>11994</v>
      </c>
      <c r="D8098" s="3" t="s">
        <v>10337</v>
      </c>
      <c r="E8098" s="9">
        <v>1999</v>
      </c>
      <c r="F8098" s="7" t="s">
        <v>10338</v>
      </c>
      <c r="G8098" s="7" t="s">
        <v>5401</v>
      </c>
      <c r="H8098" s="8" t="s">
        <v>10336</v>
      </c>
      <c r="I8098" s="8" t="s">
        <v>10339</v>
      </c>
      <c r="J8098" s="19">
        <v>4</v>
      </c>
      <c r="K8098" s="19" t="s">
        <v>7736</v>
      </c>
      <c r="L8098" s="11">
        <v>12.6</v>
      </c>
      <c r="M8098" s="11"/>
      <c r="N8098" s="24"/>
      <c r="P8098" s="32"/>
      <c r="T8098" s="19"/>
      <c r="U8098" s="3"/>
      <c r="X8098" t="str">
        <f t="shared" si="494"/>
        <v/>
      </c>
      <c r="Z8098">
        <f t="shared" si="495"/>
        <v>1</v>
      </c>
      <c r="AB8098" s="9"/>
      <c r="AC8098" t="s">
        <v>10336</v>
      </c>
      <c r="AD8098">
        <f t="shared" si="496"/>
        <v>0</v>
      </c>
      <c r="AF8098" s="3"/>
      <c r="AH8098" s="9"/>
    </row>
    <row r="8099" spans="1:48" ht="10.95" customHeight="1" outlineLevel="1" x14ac:dyDescent="0.25">
      <c r="A8099" t="s">
        <v>4319</v>
      </c>
      <c r="C8099" s="3" t="s">
        <v>11994</v>
      </c>
      <c r="D8099" s="3" t="s">
        <v>10341</v>
      </c>
      <c r="E8099" s="9">
        <v>2000</v>
      </c>
      <c r="F8099" s="7" t="s">
        <v>10342</v>
      </c>
      <c r="G8099" s="7" t="s">
        <v>5401</v>
      </c>
      <c r="H8099" s="8" t="s">
        <v>6219</v>
      </c>
      <c r="I8099" s="8" t="s">
        <v>10340</v>
      </c>
      <c r="J8099" s="19">
        <v>1</v>
      </c>
      <c r="K8099" s="19" t="s">
        <v>7736</v>
      </c>
      <c r="L8099" s="11">
        <v>20</v>
      </c>
      <c r="M8099" s="11"/>
      <c r="N8099" s="24"/>
      <c r="P8099" s="32"/>
      <c r="S8099">
        <v>1</v>
      </c>
      <c r="T8099" s="19"/>
      <c r="U8099" s="3"/>
      <c r="X8099" t="str">
        <f t="shared" si="494"/>
        <v/>
      </c>
      <c r="Z8099">
        <f t="shared" si="495"/>
        <v>1</v>
      </c>
      <c r="AB8099" s="9"/>
      <c r="AC8099" t="s">
        <v>6219</v>
      </c>
      <c r="AD8099">
        <f t="shared" si="496"/>
        <v>0</v>
      </c>
      <c r="AF8099" s="3"/>
      <c r="AH8099" s="9"/>
    </row>
    <row r="8100" spans="1:48" ht="10.95" customHeight="1" outlineLevel="1" x14ac:dyDescent="0.25">
      <c r="A8100" t="s">
        <v>4319</v>
      </c>
      <c r="C8100" s="3" t="s">
        <v>11994</v>
      </c>
      <c r="D8100" s="3">
        <v>1827</v>
      </c>
      <c r="E8100" s="9">
        <v>2002</v>
      </c>
      <c r="F8100" s="10" t="s">
        <v>21736</v>
      </c>
      <c r="G8100" s="7" t="s">
        <v>5401</v>
      </c>
      <c r="H8100" s="8" t="s">
        <v>5884</v>
      </c>
      <c r="I8100" s="8" t="s">
        <v>10343</v>
      </c>
      <c r="J8100" s="19">
        <v>2</v>
      </c>
      <c r="K8100" s="19" t="s">
        <v>7736</v>
      </c>
      <c r="L8100" s="11">
        <v>9</v>
      </c>
      <c r="M8100" s="11"/>
      <c r="N8100" s="24"/>
      <c r="P8100" s="32"/>
      <c r="T8100" s="19"/>
      <c r="U8100" s="3">
        <v>1319</v>
      </c>
      <c r="X8100" t="str">
        <f t="shared" si="494"/>
        <v/>
      </c>
      <c r="Z8100" t="str">
        <f t="shared" si="495"/>
        <v/>
      </c>
      <c r="AB8100" s="9"/>
      <c r="AC8100" t="s">
        <v>5884</v>
      </c>
      <c r="AD8100">
        <f t="shared" si="496"/>
        <v>0</v>
      </c>
      <c r="AF8100" s="3"/>
      <c r="AG8100" t="s">
        <v>5751</v>
      </c>
      <c r="AH8100" s="9" t="s">
        <v>4925</v>
      </c>
    </row>
    <row r="8101" spans="1:48" ht="10.95" customHeight="1" x14ac:dyDescent="0.25">
      <c r="A8101" t="s">
        <v>10401</v>
      </c>
      <c r="B8101" t="s">
        <v>12029</v>
      </c>
      <c r="C8101" s="3" t="s">
        <v>11994</v>
      </c>
      <c r="E8101" s="9"/>
      <c r="F8101" s="7"/>
      <c r="G8101" s="7"/>
      <c r="H8101" s="8"/>
      <c r="I8101" s="8"/>
      <c r="J8101" s="19"/>
      <c r="K8101" s="19"/>
      <c r="L8101" s="11"/>
      <c r="M8101" s="11">
        <f>SUM(L8102:L8146)</f>
        <v>129.5</v>
      </c>
      <c r="N8101" s="24">
        <v>7953</v>
      </c>
      <c r="O8101">
        <f>COUNTIF(K8102:K8146,"*")</f>
        <v>45</v>
      </c>
      <c r="P8101" s="32">
        <f>O8101/N8101</f>
        <v>5.6582421727649941E-3</v>
      </c>
      <c r="Q8101">
        <f>COUNTIF(K8102:K8146,"Y")+COUNTIF(K8102:K8146,"S")</f>
        <v>14</v>
      </c>
      <c r="T8101" s="19" t="s">
        <v>7736</v>
      </c>
      <c r="U8101" s="3"/>
      <c r="V8101" t="s">
        <v>18438</v>
      </c>
      <c r="X8101" t="str">
        <f t="shared" si="494"/>
        <v/>
      </c>
      <c r="Z8101" t="str">
        <f t="shared" si="495"/>
        <v/>
      </c>
      <c r="AB8101" s="9"/>
      <c r="AE8101">
        <f>COUNTIF(AD8102:AD8146,"1")</f>
        <v>5</v>
      </c>
      <c r="AF8101" s="3"/>
      <c r="AH8101" s="9"/>
      <c r="AI8101">
        <f>COUNTIF($J8102:$J8146,"1")-COUNTIFS($J8102:$J8146,"1",$K8102:$K8146,"V")</f>
        <v>19</v>
      </c>
      <c r="AJ8101">
        <f>COUNTIFS($J8102:$J8146,"1",$K8102:$K8146,"Y")+COUNTIFS($J8102:$J8146,"1",$K8102:$K8146,"s")</f>
        <v>13</v>
      </c>
      <c r="AK8101">
        <f>COUNTIF($J8102:$J8146,"2")-COUNTIFS($J8102:$J8146,"2",$K8102:$K8146,"V")</f>
        <v>2</v>
      </c>
      <c r="AL8101">
        <f>COUNTIFS($J8102:$J8146,"2",$K8102:$K8146,"Y")+COUNTIFS($J8102:$J8146,"2",$K8102:$K8146,"s")</f>
        <v>0</v>
      </c>
      <c r="AM8101">
        <f>COUNTIF($J8102:$J8146,"3")-COUNTIFS($J8102:$J8146,"3",$K8102:$K8146,"V")</f>
        <v>2</v>
      </c>
      <c r="AN8101">
        <f>COUNTIFS($J8102:$J8146,"3",$K8102:$K8146,"Y")+COUNTIFS($J8102:$J8146,"3",$K8102:$K8146,"s")</f>
        <v>1</v>
      </c>
      <c r="AO8101">
        <f>COUNTIF($J8102:$J8146,"4")-COUNTIFS($J8102:$J8146,"4",$K8102:$K8146,"V")</f>
        <v>0</v>
      </c>
      <c r="AP8101">
        <f>COUNTIFS($J8102:$J8146,"4",$K8102:$K8146,"Y")+COUNTIFS($J8102:$J8146,"4",$K8102:$K8146,"s")</f>
        <v>0</v>
      </c>
      <c r="AQ8101">
        <f>COUNTIF($J8102:$J8146,"5")-COUNTIFS($J8102:$J8146,"5",$K8102:$K8146,"V")</f>
        <v>0</v>
      </c>
      <c r="AR8101">
        <f>COUNTIFS($J8102:$J8146,"5",$K8102:$K8146,"Y")+COUNTIFS($J8102:$J8146,"5",$K8102:$K8146,"s")</f>
        <v>0</v>
      </c>
      <c r="AS8101">
        <f>COUNTIF($J8102:$J8146,"6")-COUNTIFS($J8102:$J8146,"6",$K8102:$K8146,"V")</f>
        <v>2</v>
      </c>
      <c r="AT8101">
        <f>COUNTIFS($J8102:$J8146,"6",$K8102:$K8146,"Y")+COUNTIFS($J8102:$J8146,"6",$K8102:$K8146,"s")</f>
        <v>0</v>
      </c>
      <c r="AU8101">
        <f>COUNTIF($J8102:$J8146,"7")-COUNTIFS($J8102:$J8146,"7",$K8102:$K8146,"V")</f>
        <v>20</v>
      </c>
      <c r="AV8101">
        <f>COUNTIFS($J8102:$J8146,"7",$K8102:$K8146,"Y")+COUNTIFS($J8102:$J8146,"7",$K8102:$K8146,"s")</f>
        <v>0</v>
      </c>
    </row>
    <row r="8102" spans="1:48" ht="10.95" customHeight="1" outlineLevel="1" x14ac:dyDescent="0.25">
      <c r="A8102" t="s">
        <v>5199</v>
      </c>
      <c r="C8102" s="3" t="s">
        <v>11994</v>
      </c>
      <c r="D8102" s="3">
        <v>687</v>
      </c>
      <c r="E8102" s="9">
        <v>1964</v>
      </c>
      <c r="F8102" s="10" t="s">
        <v>5141</v>
      </c>
      <c r="G8102" s="7" t="s">
        <v>5401</v>
      </c>
      <c r="H8102" s="8" t="s">
        <v>154</v>
      </c>
      <c r="I8102" s="8" t="s">
        <v>8319</v>
      </c>
      <c r="J8102" s="19">
        <v>1</v>
      </c>
      <c r="K8102" s="19" t="s">
        <v>7736</v>
      </c>
      <c r="L8102" s="11">
        <v>5</v>
      </c>
      <c r="M8102" s="11"/>
      <c r="N8102" s="24"/>
      <c r="P8102" s="32"/>
      <c r="T8102" s="19"/>
      <c r="U8102" s="3">
        <v>418</v>
      </c>
      <c r="X8102" t="str">
        <f t="shared" si="494"/>
        <v/>
      </c>
      <c r="Z8102" t="str">
        <f t="shared" si="495"/>
        <v/>
      </c>
      <c r="AB8102" s="9"/>
      <c r="AC8102" t="s">
        <v>154</v>
      </c>
      <c r="AD8102">
        <f t="shared" ref="AD8102:AD8146" si="497">COUNTIF(H8102,"*Fuji*")</f>
        <v>1</v>
      </c>
      <c r="AF8102" s="3"/>
      <c r="AG8102" t="s">
        <v>4924</v>
      </c>
      <c r="AH8102" s="9" t="s">
        <v>4613</v>
      </c>
    </row>
    <row r="8103" spans="1:48" ht="10.95" customHeight="1" outlineLevel="1" x14ac:dyDescent="0.25">
      <c r="A8103" t="s">
        <v>5199</v>
      </c>
      <c r="C8103" s="3" t="s">
        <v>11994</v>
      </c>
      <c r="D8103" s="3">
        <v>815</v>
      </c>
      <c r="E8103" s="9">
        <v>1970</v>
      </c>
      <c r="F8103" s="7" t="s">
        <v>3424</v>
      </c>
      <c r="G8103" s="7" t="s">
        <v>5401</v>
      </c>
      <c r="H8103" s="8" t="s">
        <v>154</v>
      </c>
      <c r="I8103" s="8" t="s">
        <v>8653</v>
      </c>
      <c r="J8103" s="19">
        <v>1</v>
      </c>
      <c r="K8103" s="19" t="s">
        <v>7736</v>
      </c>
      <c r="L8103" s="11">
        <v>5.0999999999999996</v>
      </c>
      <c r="M8103" s="11"/>
      <c r="N8103" s="24"/>
      <c r="P8103" s="32"/>
      <c r="T8103" s="19"/>
      <c r="U8103" s="3">
        <v>522</v>
      </c>
      <c r="X8103" t="str">
        <f t="shared" si="494"/>
        <v/>
      </c>
      <c r="Z8103" t="str">
        <f t="shared" si="495"/>
        <v/>
      </c>
      <c r="AB8103" s="9"/>
      <c r="AC8103" t="s">
        <v>154</v>
      </c>
      <c r="AD8103">
        <f t="shared" si="497"/>
        <v>1</v>
      </c>
      <c r="AF8103" s="3"/>
      <c r="AG8103" t="s">
        <v>4924</v>
      </c>
      <c r="AH8103" s="9" t="s">
        <v>4613</v>
      </c>
    </row>
    <row r="8104" spans="1:48" ht="10.95" customHeight="1" outlineLevel="1" x14ac:dyDescent="0.25">
      <c r="A8104" t="s">
        <v>5199</v>
      </c>
      <c r="C8104" s="3" t="s">
        <v>11994</v>
      </c>
      <c r="D8104" s="3" t="s">
        <v>10346</v>
      </c>
      <c r="E8104" s="9">
        <v>1997</v>
      </c>
      <c r="F8104" s="10" t="s">
        <v>2624</v>
      </c>
      <c r="G8104" s="7" t="s">
        <v>5401</v>
      </c>
      <c r="H8104" s="8" t="s">
        <v>3854</v>
      </c>
      <c r="I8104" s="8" t="s">
        <v>10345</v>
      </c>
      <c r="J8104" s="19">
        <v>3</v>
      </c>
      <c r="K8104" s="19" t="s">
        <v>7736</v>
      </c>
      <c r="L8104" s="11">
        <v>5.6</v>
      </c>
      <c r="M8104" s="11"/>
      <c r="N8104" s="24"/>
      <c r="P8104" s="32"/>
      <c r="T8104" s="19"/>
      <c r="U8104" s="3">
        <v>1246</v>
      </c>
      <c r="W8104" t="s">
        <v>7738</v>
      </c>
      <c r="X8104" t="str">
        <f t="shared" si="494"/>
        <v/>
      </c>
      <c r="Z8104" t="str">
        <f t="shared" si="495"/>
        <v/>
      </c>
      <c r="AB8104" s="9"/>
      <c r="AC8104" t="s">
        <v>3854</v>
      </c>
      <c r="AD8104">
        <f t="shared" si="497"/>
        <v>0</v>
      </c>
      <c r="AF8104" s="3"/>
      <c r="AG8104" t="s">
        <v>2289</v>
      </c>
      <c r="AH8104" s="9" t="s">
        <v>4925</v>
      </c>
    </row>
    <row r="8105" spans="1:48" ht="10.95" customHeight="1" outlineLevel="1" x14ac:dyDescent="0.25">
      <c r="A8105" t="s">
        <v>5199</v>
      </c>
      <c r="C8105" s="3" t="s">
        <v>11994</v>
      </c>
      <c r="D8105" s="3" t="s">
        <v>10347</v>
      </c>
      <c r="E8105" s="9">
        <v>1998</v>
      </c>
      <c r="F8105" s="7" t="s">
        <v>10348</v>
      </c>
      <c r="G8105" s="7" t="s">
        <v>5401</v>
      </c>
      <c r="H8105" s="8" t="s">
        <v>10349</v>
      </c>
      <c r="I8105" s="8" t="s">
        <v>10350</v>
      </c>
      <c r="J8105" s="19">
        <v>1</v>
      </c>
      <c r="K8105" s="19" t="s">
        <v>7736</v>
      </c>
      <c r="L8105" s="11">
        <v>9</v>
      </c>
      <c r="M8105" s="11"/>
      <c r="N8105" s="24"/>
      <c r="P8105" s="32"/>
      <c r="T8105" s="19"/>
      <c r="U8105" s="3">
        <v>1356</v>
      </c>
      <c r="X8105" t="str">
        <f t="shared" si="494"/>
        <v/>
      </c>
      <c r="Z8105">
        <f t="shared" si="495"/>
        <v>1</v>
      </c>
      <c r="AB8105" s="9"/>
      <c r="AC8105" t="s">
        <v>10349</v>
      </c>
      <c r="AD8105">
        <f t="shared" si="497"/>
        <v>0</v>
      </c>
      <c r="AF8105" s="3"/>
      <c r="AG8105" t="s">
        <v>3357</v>
      </c>
      <c r="AH8105" s="9" t="s">
        <v>4925</v>
      </c>
    </row>
    <row r="8106" spans="1:48" ht="10.95" customHeight="1" outlineLevel="1" x14ac:dyDescent="0.25">
      <c r="A8106" t="s">
        <v>5199</v>
      </c>
      <c r="C8106" s="3" t="s">
        <v>11994</v>
      </c>
      <c r="D8106" s="3" t="s">
        <v>10351</v>
      </c>
      <c r="E8106" s="9">
        <v>1999</v>
      </c>
      <c r="F8106" s="7" t="s">
        <v>10352</v>
      </c>
      <c r="G8106" s="7" t="s">
        <v>5401</v>
      </c>
      <c r="H8106" s="8" t="s">
        <v>9480</v>
      </c>
      <c r="I8106" s="8" t="s">
        <v>8506</v>
      </c>
      <c r="J8106" s="19">
        <v>1</v>
      </c>
      <c r="K8106" s="19" t="s">
        <v>7736</v>
      </c>
      <c r="L8106" s="11">
        <v>6.4</v>
      </c>
      <c r="M8106" s="11"/>
      <c r="N8106" s="24"/>
      <c r="P8106" s="32"/>
      <c r="T8106" s="19"/>
      <c r="U8106" s="3"/>
      <c r="X8106" t="str">
        <f t="shared" si="494"/>
        <v/>
      </c>
      <c r="Z8106">
        <f t="shared" si="495"/>
        <v>1</v>
      </c>
      <c r="AB8106" s="9"/>
      <c r="AC8106" t="s">
        <v>9480</v>
      </c>
      <c r="AD8106">
        <f t="shared" si="497"/>
        <v>0</v>
      </c>
      <c r="AF8106" s="3"/>
      <c r="AH8106" s="9"/>
    </row>
    <row r="8107" spans="1:48" ht="10.95" customHeight="1" outlineLevel="1" x14ac:dyDescent="0.25">
      <c r="A8107" t="s">
        <v>5199</v>
      </c>
      <c r="C8107" s="3" t="s">
        <v>11994</v>
      </c>
      <c r="D8107" s="3" t="s">
        <v>10353</v>
      </c>
      <c r="E8107" s="9">
        <v>1999</v>
      </c>
      <c r="F8107" s="7" t="s">
        <v>10354</v>
      </c>
      <c r="G8107" s="7" t="s">
        <v>5401</v>
      </c>
      <c r="H8107" s="8" t="s">
        <v>9480</v>
      </c>
      <c r="I8107" s="8" t="s">
        <v>8506</v>
      </c>
      <c r="J8107" s="19">
        <v>1</v>
      </c>
      <c r="K8107" s="19" t="s">
        <v>7736</v>
      </c>
      <c r="L8107" s="11">
        <v>12</v>
      </c>
      <c r="M8107" s="11"/>
      <c r="N8107" s="24"/>
      <c r="P8107" s="32"/>
      <c r="S8107">
        <v>1</v>
      </c>
      <c r="T8107" s="19"/>
      <c r="U8107" s="3"/>
      <c r="X8107" t="str">
        <f t="shared" si="494"/>
        <v/>
      </c>
      <c r="Z8107">
        <f t="shared" si="495"/>
        <v>1</v>
      </c>
      <c r="AB8107" s="9"/>
      <c r="AC8107" t="s">
        <v>9480</v>
      </c>
      <c r="AD8107">
        <f t="shared" si="497"/>
        <v>0</v>
      </c>
      <c r="AF8107" s="3"/>
      <c r="AH8107" s="9"/>
    </row>
    <row r="8108" spans="1:48" ht="10.95" customHeight="1" outlineLevel="1" x14ac:dyDescent="0.25">
      <c r="A8108" t="s">
        <v>5199</v>
      </c>
      <c r="C8108" s="3" t="s">
        <v>11994</v>
      </c>
      <c r="D8108" s="3" t="s">
        <v>10355</v>
      </c>
      <c r="E8108" s="9">
        <v>1999</v>
      </c>
      <c r="F8108" s="7" t="s">
        <v>10354</v>
      </c>
      <c r="G8108" s="7" t="s">
        <v>5401</v>
      </c>
      <c r="H8108" s="8" t="s">
        <v>9480</v>
      </c>
      <c r="I8108" s="8" t="s">
        <v>8506</v>
      </c>
      <c r="J8108" s="19">
        <v>1</v>
      </c>
      <c r="K8108" s="19" t="s">
        <v>7736</v>
      </c>
      <c r="L8108" s="11">
        <v>12.5</v>
      </c>
      <c r="M8108" s="11"/>
      <c r="N8108" s="24"/>
      <c r="P8108" s="32"/>
      <c r="T8108" s="19"/>
      <c r="U8108" s="3"/>
      <c r="X8108" t="str">
        <f t="shared" si="494"/>
        <v/>
      </c>
      <c r="Z8108">
        <f t="shared" si="495"/>
        <v>1</v>
      </c>
      <c r="AB8108" s="9"/>
      <c r="AC8108" t="s">
        <v>9480</v>
      </c>
      <c r="AD8108">
        <f t="shared" si="497"/>
        <v>0</v>
      </c>
      <c r="AF8108" s="3"/>
      <c r="AH8108" s="9"/>
    </row>
    <row r="8109" spans="1:48" ht="10.95" customHeight="1" outlineLevel="1" x14ac:dyDescent="0.25">
      <c r="A8109" t="s">
        <v>5199</v>
      </c>
      <c r="C8109" s="3" t="s">
        <v>11994</v>
      </c>
      <c r="D8109" s="3" t="s">
        <v>10356</v>
      </c>
      <c r="E8109" s="9">
        <v>1999</v>
      </c>
      <c r="F8109" s="7" t="s">
        <v>10354</v>
      </c>
      <c r="G8109" s="7" t="s">
        <v>5401</v>
      </c>
      <c r="H8109" s="8" t="s">
        <v>9480</v>
      </c>
      <c r="I8109" s="8" t="s">
        <v>8506</v>
      </c>
      <c r="J8109" s="19">
        <v>1</v>
      </c>
      <c r="K8109" s="20" t="s">
        <v>7736</v>
      </c>
      <c r="L8109" s="11">
        <v>17</v>
      </c>
      <c r="M8109" s="11"/>
      <c r="N8109" s="24"/>
      <c r="P8109" s="32"/>
      <c r="T8109" s="19"/>
      <c r="U8109" s="3"/>
      <c r="X8109" t="str">
        <f t="shared" si="494"/>
        <v/>
      </c>
      <c r="Z8109">
        <f t="shared" si="495"/>
        <v>1</v>
      </c>
      <c r="AB8109" s="9"/>
      <c r="AC8109" t="s">
        <v>9480</v>
      </c>
      <c r="AD8109">
        <f t="shared" si="497"/>
        <v>0</v>
      </c>
      <c r="AF8109" s="3"/>
      <c r="AH8109" s="9"/>
    </row>
    <row r="8110" spans="1:48" ht="10.95" customHeight="1" outlineLevel="1" x14ac:dyDescent="0.25">
      <c r="A8110" t="s">
        <v>5199</v>
      </c>
      <c r="C8110" s="3" t="s">
        <v>11994</v>
      </c>
      <c r="D8110" s="3">
        <v>2691</v>
      </c>
      <c r="E8110" s="9">
        <v>1999</v>
      </c>
      <c r="F8110" s="7" t="s">
        <v>10357</v>
      </c>
      <c r="G8110" s="7" t="s">
        <v>5401</v>
      </c>
      <c r="H8110" s="8" t="s">
        <v>10358</v>
      </c>
      <c r="I8110" s="8" t="s">
        <v>8506</v>
      </c>
      <c r="J8110" s="19">
        <v>1</v>
      </c>
      <c r="K8110" s="19" t="s">
        <v>7736</v>
      </c>
      <c r="L8110" s="11">
        <v>7.6</v>
      </c>
      <c r="M8110" s="11"/>
      <c r="N8110" s="24"/>
      <c r="P8110" s="32"/>
      <c r="T8110" s="19"/>
      <c r="U8110" s="3"/>
      <c r="X8110" t="str">
        <f t="shared" si="494"/>
        <v/>
      </c>
      <c r="Z8110">
        <f t="shared" si="495"/>
        <v>1</v>
      </c>
      <c r="AB8110" s="9"/>
      <c r="AC8110" t="s">
        <v>10358</v>
      </c>
      <c r="AD8110">
        <f t="shared" si="497"/>
        <v>0</v>
      </c>
      <c r="AF8110" s="3"/>
      <c r="AH8110" s="9"/>
    </row>
    <row r="8111" spans="1:48" ht="10.95" customHeight="1" outlineLevel="1" x14ac:dyDescent="0.25">
      <c r="A8111" t="s">
        <v>5199</v>
      </c>
      <c r="C8111" s="3" t="s">
        <v>11994</v>
      </c>
      <c r="D8111" s="3" t="s">
        <v>10359</v>
      </c>
      <c r="E8111" s="9">
        <v>1999</v>
      </c>
      <c r="F8111" s="7" t="s">
        <v>10360</v>
      </c>
      <c r="G8111" s="7" t="s">
        <v>5401</v>
      </c>
      <c r="H8111" s="8" t="s">
        <v>10358</v>
      </c>
      <c r="I8111" s="8" t="s">
        <v>8506</v>
      </c>
      <c r="J8111" s="19">
        <v>1</v>
      </c>
      <c r="K8111" s="19" t="s">
        <v>7738</v>
      </c>
      <c r="L8111" s="11"/>
      <c r="M8111" s="11"/>
      <c r="N8111" s="24"/>
      <c r="P8111" s="32"/>
      <c r="T8111" s="19"/>
      <c r="U8111" s="3"/>
      <c r="X8111" t="str">
        <f t="shared" si="494"/>
        <v/>
      </c>
      <c r="Z8111">
        <f t="shared" si="495"/>
        <v>1</v>
      </c>
      <c r="AB8111" s="9"/>
      <c r="AC8111" t="s">
        <v>10358</v>
      </c>
      <c r="AD8111">
        <f t="shared" si="497"/>
        <v>0</v>
      </c>
      <c r="AF8111" s="3"/>
      <c r="AH8111" s="9"/>
    </row>
    <row r="8112" spans="1:48" ht="10.95" customHeight="1" outlineLevel="1" x14ac:dyDescent="0.25">
      <c r="A8112" t="s">
        <v>5199</v>
      </c>
      <c r="C8112" s="3" t="s">
        <v>11994</v>
      </c>
      <c r="D8112" s="3" t="s">
        <v>10362</v>
      </c>
      <c r="E8112" s="9">
        <v>2001</v>
      </c>
      <c r="F8112" s="7" t="s">
        <v>10363</v>
      </c>
      <c r="G8112" s="7" t="s">
        <v>5401</v>
      </c>
      <c r="H8112" s="8" t="s">
        <v>6219</v>
      </c>
      <c r="I8112" s="8" t="s">
        <v>10361</v>
      </c>
      <c r="J8112" s="19">
        <v>1</v>
      </c>
      <c r="K8112" s="19" t="s">
        <v>7736</v>
      </c>
      <c r="L8112" s="11">
        <v>10</v>
      </c>
      <c r="M8112" s="11"/>
      <c r="N8112" s="24"/>
      <c r="P8112" s="32"/>
      <c r="T8112" s="19"/>
      <c r="U8112" s="3"/>
      <c r="X8112" t="str">
        <f t="shared" si="494"/>
        <v/>
      </c>
      <c r="Z8112">
        <f t="shared" si="495"/>
        <v>1</v>
      </c>
      <c r="AB8112" s="9"/>
      <c r="AC8112" t="s">
        <v>6219</v>
      </c>
      <c r="AD8112">
        <f t="shared" si="497"/>
        <v>0</v>
      </c>
      <c r="AF8112" s="3"/>
      <c r="AH8112" s="9"/>
    </row>
    <row r="8113" spans="1:34" ht="10.95" customHeight="1" outlineLevel="1" x14ac:dyDescent="0.25">
      <c r="A8113" t="s">
        <v>5199</v>
      </c>
      <c r="C8113" s="3" t="s">
        <v>11994</v>
      </c>
      <c r="D8113" s="3" t="s">
        <v>10364</v>
      </c>
      <c r="E8113" s="9">
        <v>2001</v>
      </c>
      <c r="F8113" s="7" t="s">
        <v>10363</v>
      </c>
      <c r="G8113" s="7" t="s">
        <v>5401</v>
      </c>
      <c r="H8113" s="8" t="s">
        <v>6219</v>
      </c>
      <c r="I8113" s="8" t="s">
        <v>10361</v>
      </c>
      <c r="J8113" s="19">
        <v>1</v>
      </c>
      <c r="K8113" s="19" t="s">
        <v>7736</v>
      </c>
      <c r="L8113" s="11">
        <v>10</v>
      </c>
      <c r="M8113" s="11"/>
      <c r="N8113" s="24"/>
      <c r="P8113" s="32"/>
      <c r="S8113">
        <v>1</v>
      </c>
      <c r="T8113" s="19"/>
      <c r="U8113" s="3"/>
      <c r="X8113" t="str">
        <f t="shared" si="494"/>
        <v/>
      </c>
      <c r="Z8113">
        <f t="shared" si="495"/>
        <v>1</v>
      </c>
      <c r="AB8113" s="9"/>
      <c r="AC8113" t="s">
        <v>6219</v>
      </c>
      <c r="AD8113">
        <f t="shared" si="497"/>
        <v>0</v>
      </c>
      <c r="AF8113" s="3"/>
      <c r="AH8113" s="9"/>
    </row>
    <row r="8114" spans="1:34" ht="10.95" customHeight="1" outlineLevel="1" x14ac:dyDescent="0.25">
      <c r="A8114" t="s">
        <v>5199</v>
      </c>
      <c r="C8114" s="3" t="s">
        <v>11994</v>
      </c>
      <c r="D8114" s="3">
        <v>3739</v>
      </c>
      <c r="E8114" s="9">
        <v>2001</v>
      </c>
      <c r="F8114" s="7" t="s">
        <v>10357</v>
      </c>
      <c r="G8114" s="7" t="s">
        <v>5401</v>
      </c>
      <c r="H8114" s="8" t="s">
        <v>5402</v>
      </c>
      <c r="I8114" s="8" t="s">
        <v>10361</v>
      </c>
      <c r="J8114" s="19">
        <v>1</v>
      </c>
      <c r="K8114" s="19" t="s">
        <v>7736</v>
      </c>
      <c r="L8114" s="11">
        <v>10.5</v>
      </c>
      <c r="M8114" s="11"/>
      <c r="N8114" s="24"/>
      <c r="P8114" s="32"/>
      <c r="R8114">
        <v>1</v>
      </c>
      <c r="S8114">
        <v>1</v>
      </c>
      <c r="T8114" s="19"/>
      <c r="U8114" s="3"/>
      <c r="X8114" t="str">
        <f t="shared" si="494"/>
        <v/>
      </c>
      <c r="Z8114">
        <f t="shared" si="495"/>
        <v>1</v>
      </c>
      <c r="AB8114" s="9"/>
      <c r="AC8114" t="s">
        <v>5402</v>
      </c>
      <c r="AD8114">
        <f t="shared" si="497"/>
        <v>1</v>
      </c>
      <c r="AF8114" s="3"/>
      <c r="AH8114" s="9"/>
    </row>
    <row r="8115" spans="1:34" ht="10.95" customHeight="1" outlineLevel="1" x14ac:dyDescent="0.25">
      <c r="A8115" t="s">
        <v>5199</v>
      </c>
      <c r="C8115" s="3" t="s">
        <v>11994</v>
      </c>
      <c r="D8115" s="3">
        <v>4709</v>
      </c>
      <c r="E8115" s="9">
        <v>2002</v>
      </c>
      <c r="F8115" s="10" t="s">
        <v>21737</v>
      </c>
      <c r="G8115" s="7" t="s">
        <v>5401</v>
      </c>
      <c r="H8115" s="8" t="s">
        <v>5402</v>
      </c>
      <c r="I8115" s="8" t="s">
        <v>10343</v>
      </c>
      <c r="J8115" s="19">
        <v>1</v>
      </c>
      <c r="K8115" s="19" t="s">
        <v>7738</v>
      </c>
      <c r="L8115" s="11"/>
      <c r="M8115" s="11"/>
      <c r="N8115" s="24"/>
      <c r="P8115" s="32"/>
      <c r="T8115" s="19"/>
      <c r="U8115" s="3"/>
      <c r="X8115" t="str">
        <f t="shared" si="494"/>
        <v/>
      </c>
      <c r="Z8115" t="str">
        <f t="shared" si="495"/>
        <v/>
      </c>
      <c r="AB8115" s="9"/>
      <c r="AC8115" t="s">
        <v>5402</v>
      </c>
      <c r="AD8115">
        <f t="shared" si="497"/>
        <v>1</v>
      </c>
      <c r="AF8115" s="3"/>
      <c r="AH8115" s="9"/>
    </row>
    <row r="8116" spans="1:34" ht="10.95" customHeight="1" outlineLevel="1" x14ac:dyDescent="0.25">
      <c r="A8116" t="s">
        <v>5199</v>
      </c>
      <c r="C8116" s="3" t="s">
        <v>11994</v>
      </c>
      <c r="D8116" s="3" t="s">
        <v>10365</v>
      </c>
      <c r="E8116" s="9">
        <v>2002</v>
      </c>
      <c r="F8116" s="7" t="s">
        <v>10366</v>
      </c>
      <c r="G8116" s="7" t="s">
        <v>5401</v>
      </c>
      <c r="H8116" s="8" t="s">
        <v>154</v>
      </c>
      <c r="I8116" s="44" t="s">
        <v>10343</v>
      </c>
      <c r="J8116" s="19">
        <v>1</v>
      </c>
      <c r="K8116" s="19" t="s">
        <v>7738</v>
      </c>
      <c r="L8116" s="11"/>
      <c r="M8116" s="11"/>
      <c r="N8116" s="24"/>
      <c r="P8116" s="32"/>
      <c r="R8116">
        <v>1</v>
      </c>
      <c r="S8116">
        <v>1</v>
      </c>
      <c r="T8116" s="19"/>
      <c r="U8116" s="3" t="s">
        <v>4065</v>
      </c>
      <c r="X8116" t="str">
        <f t="shared" si="494"/>
        <v/>
      </c>
      <c r="Z8116">
        <f t="shared" si="495"/>
        <v>1</v>
      </c>
      <c r="AB8116" s="9"/>
      <c r="AC8116" t="s">
        <v>154</v>
      </c>
      <c r="AD8116">
        <f t="shared" si="497"/>
        <v>1</v>
      </c>
      <c r="AF8116" s="3"/>
      <c r="AG8116" t="s">
        <v>4924</v>
      </c>
      <c r="AH8116" s="9"/>
    </row>
    <row r="8117" spans="1:34" ht="10.95" customHeight="1" outlineLevel="1" x14ac:dyDescent="0.25">
      <c r="A8117" t="s">
        <v>5199</v>
      </c>
      <c r="C8117" s="3" t="s">
        <v>11994</v>
      </c>
      <c r="D8117" s="3">
        <v>4711</v>
      </c>
      <c r="E8117" s="9">
        <v>2002</v>
      </c>
      <c r="F8117" s="7" t="s">
        <v>5022</v>
      </c>
      <c r="G8117" s="7" t="s">
        <v>5401</v>
      </c>
      <c r="H8117" s="8" t="s">
        <v>5420</v>
      </c>
      <c r="I8117" s="8" t="s">
        <v>10343</v>
      </c>
      <c r="J8117" s="19">
        <v>1</v>
      </c>
      <c r="K8117" s="19" t="s">
        <v>7738</v>
      </c>
      <c r="L8117" s="11"/>
      <c r="M8117" s="11"/>
      <c r="N8117" s="24"/>
      <c r="P8117" s="32"/>
      <c r="T8117" s="19"/>
      <c r="U8117" s="3" t="s">
        <v>4065</v>
      </c>
      <c r="X8117" t="str">
        <f t="shared" si="494"/>
        <v/>
      </c>
      <c r="Z8117" t="str">
        <f t="shared" si="495"/>
        <v/>
      </c>
      <c r="AB8117" s="9"/>
      <c r="AC8117" t="s">
        <v>5420</v>
      </c>
      <c r="AD8117">
        <f t="shared" si="497"/>
        <v>0</v>
      </c>
      <c r="AF8117" s="3"/>
      <c r="AG8117" t="s">
        <v>4390</v>
      </c>
      <c r="AH8117" s="9"/>
    </row>
    <row r="8118" spans="1:34" ht="10.95" customHeight="1" outlineLevel="1" x14ac:dyDescent="0.25">
      <c r="A8118" t="s">
        <v>5199</v>
      </c>
      <c r="C8118" s="3" t="s">
        <v>11994</v>
      </c>
      <c r="D8118" s="3" t="s">
        <v>10367</v>
      </c>
      <c r="E8118" s="9">
        <v>2002</v>
      </c>
      <c r="F8118" s="7" t="s">
        <v>10357</v>
      </c>
      <c r="G8118" s="7" t="s">
        <v>5401</v>
      </c>
      <c r="H8118" s="8" t="s">
        <v>5420</v>
      </c>
      <c r="I8118" s="8" t="s">
        <v>10343</v>
      </c>
      <c r="J8118" s="19">
        <v>3</v>
      </c>
      <c r="K8118" s="19" t="s">
        <v>7738</v>
      </c>
      <c r="L8118" s="11"/>
      <c r="M8118" s="11"/>
      <c r="N8118" s="24"/>
      <c r="P8118" s="32"/>
      <c r="T8118" s="19"/>
      <c r="U8118" s="3"/>
      <c r="X8118" t="str">
        <f t="shared" si="494"/>
        <v/>
      </c>
      <c r="Z8118">
        <f t="shared" si="495"/>
        <v>1</v>
      </c>
      <c r="AB8118" s="9"/>
      <c r="AC8118" t="s">
        <v>5420</v>
      </c>
      <c r="AD8118">
        <f t="shared" si="497"/>
        <v>0</v>
      </c>
      <c r="AF8118" s="3"/>
      <c r="AH8118" s="9"/>
    </row>
    <row r="8119" spans="1:34" ht="10.95" customHeight="1" outlineLevel="1" x14ac:dyDescent="0.25">
      <c r="A8119" t="s">
        <v>5199</v>
      </c>
      <c r="C8119" s="3" t="s">
        <v>11994</v>
      </c>
      <c r="D8119" s="3" t="s">
        <v>10368</v>
      </c>
      <c r="E8119" s="9">
        <v>2005</v>
      </c>
      <c r="F8119" s="7" t="s">
        <v>10369</v>
      </c>
      <c r="G8119" s="7" t="s">
        <v>5401</v>
      </c>
      <c r="H8119" s="8" t="s">
        <v>10370</v>
      </c>
      <c r="I8119" s="8" t="s">
        <v>8506</v>
      </c>
      <c r="J8119" s="19">
        <v>1</v>
      </c>
      <c r="K8119" s="19" t="s">
        <v>7736</v>
      </c>
      <c r="L8119" s="11">
        <v>6.8</v>
      </c>
      <c r="M8119" s="11"/>
      <c r="N8119" s="24"/>
      <c r="P8119" s="32"/>
      <c r="T8119" s="19"/>
      <c r="U8119" s="3"/>
      <c r="X8119" t="str">
        <f t="shared" si="494"/>
        <v/>
      </c>
      <c r="Z8119">
        <f t="shared" si="495"/>
        <v>1</v>
      </c>
      <c r="AB8119" s="9"/>
      <c r="AC8119" t="s">
        <v>10370</v>
      </c>
      <c r="AD8119">
        <f t="shared" si="497"/>
        <v>0</v>
      </c>
      <c r="AF8119" s="3">
        <v>1</v>
      </c>
      <c r="AH8119" s="9"/>
    </row>
    <row r="8120" spans="1:34" ht="10.95" customHeight="1" outlineLevel="1" x14ac:dyDescent="0.25">
      <c r="A8120" t="s">
        <v>5199</v>
      </c>
      <c r="C8120" s="3" t="s">
        <v>11994</v>
      </c>
      <c r="D8120" s="3">
        <v>6260</v>
      </c>
      <c r="E8120" s="9">
        <v>2013</v>
      </c>
      <c r="F8120" s="10" t="s">
        <v>5022</v>
      </c>
      <c r="G8120" s="7" t="s">
        <v>5401</v>
      </c>
      <c r="H8120" s="8" t="s">
        <v>10377</v>
      </c>
      <c r="I8120" s="8" t="s">
        <v>10371</v>
      </c>
      <c r="J8120" s="19">
        <v>7</v>
      </c>
      <c r="K8120" s="19" t="s">
        <v>7738</v>
      </c>
      <c r="L8120" s="11"/>
      <c r="M8120" s="11"/>
      <c r="N8120" s="24"/>
      <c r="P8120" s="32"/>
      <c r="T8120" s="19"/>
      <c r="U8120" s="3"/>
      <c r="X8120" t="str">
        <f t="shared" si="494"/>
        <v/>
      </c>
      <c r="Z8120" t="str">
        <f t="shared" si="495"/>
        <v/>
      </c>
      <c r="AB8120" s="9"/>
      <c r="AC8120" t="s">
        <v>10377</v>
      </c>
      <c r="AD8120">
        <f t="shared" si="497"/>
        <v>0</v>
      </c>
      <c r="AF8120" s="3"/>
      <c r="AH8120" s="9"/>
    </row>
    <row r="8121" spans="1:34" ht="10.95" customHeight="1" outlineLevel="1" x14ac:dyDescent="0.25">
      <c r="A8121" t="s">
        <v>5199</v>
      </c>
      <c r="C8121" s="3" t="s">
        <v>11994</v>
      </c>
      <c r="D8121" s="3">
        <v>6261</v>
      </c>
      <c r="E8121" s="9">
        <v>2013</v>
      </c>
      <c r="F8121" s="10" t="s">
        <v>5022</v>
      </c>
      <c r="G8121" s="7" t="s">
        <v>5401</v>
      </c>
      <c r="H8121" s="8" t="s">
        <v>9444</v>
      </c>
      <c r="I8121" s="8" t="s">
        <v>10371</v>
      </c>
      <c r="J8121" s="19">
        <v>7</v>
      </c>
      <c r="K8121" s="19" t="s">
        <v>7738</v>
      </c>
      <c r="L8121" s="11"/>
      <c r="M8121" s="11"/>
      <c r="N8121" s="24"/>
      <c r="P8121" s="32"/>
      <c r="T8121" s="19"/>
      <c r="U8121" s="3"/>
      <c r="X8121" t="str">
        <f t="shared" si="494"/>
        <v/>
      </c>
      <c r="Z8121" t="str">
        <f t="shared" si="495"/>
        <v/>
      </c>
      <c r="AB8121" s="9"/>
      <c r="AC8121" t="s">
        <v>9444</v>
      </c>
      <c r="AD8121">
        <f t="shared" si="497"/>
        <v>0</v>
      </c>
      <c r="AF8121" s="3"/>
      <c r="AH8121" s="9"/>
    </row>
    <row r="8122" spans="1:34" ht="10.95" customHeight="1" outlineLevel="1" x14ac:dyDescent="0.25">
      <c r="A8122" t="s">
        <v>5199</v>
      </c>
      <c r="C8122" s="3" t="s">
        <v>11994</v>
      </c>
      <c r="D8122" s="3">
        <v>6262</v>
      </c>
      <c r="E8122" s="9">
        <v>2013</v>
      </c>
      <c r="F8122" s="10" t="s">
        <v>5022</v>
      </c>
      <c r="G8122" s="7" t="s">
        <v>5401</v>
      </c>
      <c r="H8122" s="8" t="s">
        <v>10378</v>
      </c>
      <c r="I8122" s="8" t="s">
        <v>10371</v>
      </c>
      <c r="J8122" s="19">
        <v>7</v>
      </c>
      <c r="K8122" s="19" t="s">
        <v>7738</v>
      </c>
      <c r="L8122" s="11"/>
      <c r="M8122" s="11"/>
      <c r="N8122" s="24"/>
      <c r="P8122" s="32"/>
      <c r="T8122" s="19"/>
      <c r="U8122" s="3"/>
      <c r="X8122" t="str">
        <f t="shared" si="494"/>
        <v/>
      </c>
      <c r="Z8122" t="str">
        <f t="shared" si="495"/>
        <v/>
      </c>
      <c r="AB8122" s="9"/>
      <c r="AC8122" t="s">
        <v>10378</v>
      </c>
      <c r="AD8122">
        <f t="shared" si="497"/>
        <v>0</v>
      </c>
      <c r="AF8122" s="3"/>
      <c r="AH8122" s="9"/>
    </row>
    <row r="8123" spans="1:34" ht="10.95" customHeight="1" outlineLevel="1" collapsed="1" x14ac:dyDescent="0.25">
      <c r="A8123" t="s">
        <v>5199</v>
      </c>
      <c r="C8123" s="3" t="s">
        <v>11994</v>
      </c>
      <c r="D8123" s="3" t="s">
        <v>10372</v>
      </c>
      <c r="E8123" s="9">
        <v>2013</v>
      </c>
      <c r="F8123" s="7" t="s">
        <v>10375</v>
      </c>
      <c r="G8123" s="7" t="s">
        <v>5401</v>
      </c>
      <c r="H8123" s="8" t="s">
        <v>7560</v>
      </c>
      <c r="I8123" s="8" t="s">
        <v>10371</v>
      </c>
      <c r="J8123" s="19">
        <v>7</v>
      </c>
      <c r="K8123" s="19" t="s">
        <v>7738</v>
      </c>
      <c r="L8123" s="11"/>
      <c r="M8123" s="11"/>
      <c r="N8123" s="24"/>
      <c r="P8123" s="32"/>
      <c r="T8123" s="19"/>
      <c r="U8123" s="3"/>
      <c r="X8123" t="str">
        <f t="shared" si="494"/>
        <v/>
      </c>
      <c r="Z8123">
        <f t="shared" si="495"/>
        <v>1</v>
      </c>
      <c r="AB8123" s="9"/>
      <c r="AC8123" t="s">
        <v>7560</v>
      </c>
      <c r="AD8123">
        <f t="shared" si="497"/>
        <v>0</v>
      </c>
      <c r="AF8123" s="3"/>
      <c r="AH8123" s="9"/>
    </row>
    <row r="8124" spans="1:34" ht="10.95" customHeight="1" outlineLevel="1" x14ac:dyDescent="0.25">
      <c r="A8124" t="s">
        <v>5199</v>
      </c>
      <c r="C8124" s="3" t="s">
        <v>11994</v>
      </c>
      <c r="D8124" s="3">
        <v>6263</v>
      </c>
      <c r="E8124" s="9">
        <v>2013</v>
      </c>
      <c r="F8124" s="10" t="s">
        <v>5022</v>
      </c>
      <c r="G8124" s="7" t="s">
        <v>5401</v>
      </c>
      <c r="H8124" s="8" t="s">
        <v>10282</v>
      </c>
      <c r="I8124" s="8" t="s">
        <v>10371</v>
      </c>
      <c r="J8124" s="19">
        <v>7</v>
      </c>
      <c r="K8124" s="19" t="s">
        <v>7738</v>
      </c>
      <c r="L8124" s="11"/>
      <c r="M8124" s="11"/>
      <c r="N8124" s="24"/>
      <c r="P8124" s="32"/>
      <c r="T8124" s="19"/>
      <c r="U8124" s="3"/>
      <c r="X8124" t="str">
        <f t="shared" si="494"/>
        <v/>
      </c>
      <c r="Z8124" t="str">
        <f t="shared" si="495"/>
        <v/>
      </c>
      <c r="AB8124" s="9"/>
      <c r="AC8124" t="s">
        <v>10282</v>
      </c>
      <c r="AD8124">
        <f t="shared" si="497"/>
        <v>0</v>
      </c>
      <c r="AF8124" s="3"/>
      <c r="AH8124" s="9"/>
    </row>
    <row r="8125" spans="1:34" ht="10.95" customHeight="1" outlineLevel="1" x14ac:dyDescent="0.25">
      <c r="A8125" t="s">
        <v>5199</v>
      </c>
      <c r="C8125" s="3" t="s">
        <v>11994</v>
      </c>
      <c r="D8125" s="3">
        <v>6264</v>
      </c>
      <c r="E8125" s="9">
        <v>2013</v>
      </c>
      <c r="F8125" s="10" t="s">
        <v>5022</v>
      </c>
      <c r="G8125" s="7" t="s">
        <v>5401</v>
      </c>
      <c r="H8125" s="8" t="s">
        <v>10379</v>
      </c>
      <c r="I8125" s="8" t="s">
        <v>10371</v>
      </c>
      <c r="J8125" s="19">
        <v>7</v>
      </c>
      <c r="K8125" s="19" t="s">
        <v>7738</v>
      </c>
      <c r="L8125" s="11"/>
      <c r="M8125" s="11"/>
      <c r="N8125" s="24"/>
      <c r="P8125" s="32"/>
      <c r="T8125" s="19"/>
      <c r="U8125" s="3"/>
      <c r="X8125" t="str">
        <f t="shared" si="494"/>
        <v/>
      </c>
      <c r="Z8125" t="str">
        <f t="shared" si="495"/>
        <v/>
      </c>
      <c r="AB8125" s="9"/>
      <c r="AC8125" t="s">
        <v>10379</v>
      </c>
      <c r="AD8125">
        <f t="shared" si="497"/>
        <v>0</v>
      </c>
      <c r="AF8125" s="3"/>
      <c r="AH8125" s="9"/>
    </row>
    <row r="8126" spans="1:34" ht="10.95" customHeight="1" outlineLevel="1" x14ac:dyDescent="0.25">
      <c r="A8126" t="s">
        <v>5199</v>
      </c>
      <c r="C8126" s="3" t="s">
        <v>11994</v>
      </c>
      <c r="D8126" s="3">
        <v>6265</v>
      </c>
      <c r="E8126" s="9">
        <v>2013</v>
      </c>
      <c r="F8126" s="10" t="s">
        <v>5022</v>
      </c>
      <c r="G8126" s="7" t="s">
        <v>5401</v>
      </c>
      <c r="H8126" s="8" t="s">
        <v>10380</v>
      </c>
      <c r="I8126" s="8" t="s">
        <v>10371</v>
      </c>
      <c r="J8126" s="19">
        <v>7</v>
      </c>
      <c r="K8126" s="19" t="s">
        <v>7738</v>
      </c>
      <c r="L8126" s="11"/>
      <c r="M8126" s="11"/>
      <c r="N8126" s="24"/>
      <c r="P8126" s="32"/>
      <c r="T8126" s="19"/>
      <c r="U8126" s="3"/>
      <c r="X8126" t="str">
        <f t="shared" si="494"/>
        <v/>
      </c>
      <c r="Z8126" t="str">
        <f t="shared" si="495"/>
        <v/>
      </c>
      <c r="AB8126" s="9"/>
      <c r="AC8126" t="s">
        <v>10380</v>
      </c>
      <c r="AD8126">
        <f t="shared" si="497"/>
        <v>0</v>
      </c>
      <c r="AF8126" s="3"/>
      <c r="AH8126" s="9"/>
    </row>
    <row r="8127" spans="1:34" ht="10.95" customHeight="1" outlineLevel="1" x14ac:dyDescent="0.25">
      <c r="A8127" t="s">
        <v>5199</v>
      </c>
      <c r="C8127" s="3" t="s">
        <v>11994</v>
      </c>
      <c r="D8127" s="3" t="s">
        <v>10373</v>
      </c>
      <c r="E8127" s="9">
        <v>2013</v>
      </c>
      <c r="F8127" s="7" t="s">
        <v>10375</v>
      </c>
      <c r="G8127" s="7" t="s">
        <v>5401</v>
      </c>
      <c r="H8127" s="8" t="s">
        <v>7560</v>
      </c>
      <c r="I8127" s="8" t="s">
        <v>10371</v>
      </c>
      <c r="J8127" s="19">
        <v>7</v>
      </c>
      <c r="K8127" s="19" t="s">
        <v>7738</v>
      </c>
      <c r="L8127" s="11"/>
      <c r="M8127" s="11"/>
      <c r="N8127" s="24"/>
      <c r="P8127" s="32"/>
      <c r="T8127" s="19"/>
      <c r="U8127" s="3"/>
      <c r="X8127" t="str">
        <f t="shared" si="494"/>
        <v/>
      </c>
      <c r="Z8127">
        <f t="shared" si="495"/>
        <v>1</v>
      </c>
      <c r="AB8127" s="9"/>
      <c r="AC8127" t="s">
        <v>7560</v>
      </c>
      <c r="AD8127">
        <f t="shared" si="497"/>
        <v>0</v>
      </c>
      <c r="AF8127" s="3"/>
      <c r="AH8127" s="9"/>
    </row>
    <row r="8128" spans="1:34" ht="10.95" customHeight="1" outlineLevel="1" x14ac:dyDescent="0.25">
      <c r="A8128" t="s">
        <v>5199</v>
      </c>
      <c r="C8128" s="3" t="s">
        <v>11994</v>
      </c>
      <c r="D8128" s="3">
        <v>6266</v>
      </c>
      <c r="E8128" s="9">
        <v>2013</v>
      </c>
      <c r="F8128" s="10" t="s">
        <v>21738</v>
      </c>
      <c r="G8128" s="7" t="s">
        <v>5401</v>
      </c>
      <c r="H8128" s="8" t="s">
        <v>9038</v>
      </c>
      <c r="I8128" s="8" t="s">
        <v>10371</v>
      </c>
      <c r="J8128" s="19">
        <v>7</v>
      </c>
      <c r="K8128" s="19" t="s">
        <v>7738</v>
      </c>
      <c r="L8128" s="11"/>
      <c r="M8128" s="11"/>
      <c r="N8128" s="24"/>
      <c r="P8128" s="32"/>
      <c r="T8128" s="19"/>
      <c r="U8128" s="3"/>
      <c r="X8128" t="str">
        <f t="shared" si="494"/>
        <v/>
      </c>
      <c r="Z8128" t="str">
        <f t="shared" si="495"/>
        <v/>
      </c>
      <c r="AB8128" s="9"/>
      <c r="AC8128" t="s">
        <v>9038</v>
      </c>
      <c r="AD8128">
        <f t="shared" si="497"/>
        <v>0</v>
      </c>
      <c r="AF8128" s="3"/>
      <c r="AH8128" s="9"/>
    </row>
    <row r="8129" spans="1:34" ht="10.95" customHeight="1" outlineLevel="1" x14ac:dyDescent="0.25">
      <c r="A8129" t="s">
        <v>5199</v>
      </c>
      <c r="C8129" s="3" t="s">
        <v>11994</v>
      </c>
      <c r="D8129" s="3">
        <v>6267</v>
      </c>
      <c r="E8129" s="9">
        <v>2013</v>
      </c>
      <c r="F8129" s="10" t="s">
        <v>21738</v>
      </c>
      <c r="G8129" s="7" t="s">
        <v>5401</v>
      </c>
      <c r="H8129" s="8" t="s">
        <v>9038</v>
      </c>
      <c r="I8129" s="8" t="s">
        <v>10371</v>
      </c>
      <c r="J8129" s="19">
        <v>7</v>
      </c>
      <c r="K8129" s="19" t="s">
        <v>7738</v>
      </c>
      <c r="L8129" s="11"/>
      <c r="M8129" s="11"/>
      <c r="N8129" s="24"/>
      <c r="P8129" s="32"/>
      <c r="T8129" s="19"/>
      <c r="U8129" s="3"/>
      <c r="X8129" t="str">
        <f t="shared" si="494"/>
        <v/>
      </c>
      <c r="Z8129" t="str">
        <f t="shared" si="495"/>
        <v/>
      </c>
      <c r="AB8129" s="9"/>
      <c r="AC8129" t="s">
        <v>9038</v>
      </c>
      <c r="AD8129">
        <f t="shared" si="497"/>
        <v>0</v>
      </c>
      <c r="AF8129" s="3"/>
      <c r="AH8129" s="9"/>
    </row>
    <row r="8130" spans="1:34" ht="10.95" customHeight="1" outlineLevel="1" x14ac:dyDescent="0.25">
      <c r="A8130" t="s">
        <v>5199</v>
      </c>
      <c r="C8130" s="3" t="s">
        <v>11994</v>
      </c>
      <c r="D8130" s="3" t="s">
        <v>10374</v>
      </c>
      <c r="E8130" s="9">
        <v>2013</v>
      </c>
      <c r="F8130" s="7" t="s">
        <v>10376</v>
      </c>
      <c r="G8130" s="7" t="s">
        <v>5401</v>
      </c>
      <c r="H8130" s="8" t="s">
        <v>9038</v>
      </c>
      <c r="I8130" s="8" t="s">
        <v>10371</v>
      </c>
      <c r="J8130" s="19">
        <v>7</v>
      </c>
      <c r="K8130" s="19" t="s">
        <v>7738</v>
      </c>
      <c r="L8130" s="11"/>
      <c r="M8130" s="11"/>
      <c r="N8130" s="24"/>
      <c r="P8130" s="32"/>
      <c r="T8130" s="19"/>
      <c r="U8130" s="3"/>
      <c r="X8130" t="str">
        <f t="shared" ref="X8130:X8193" si="498">IF(COUNTIF(F8130,"*fdc*"),1,"")</f>
        <v/>
      </c>
      <c r="Z8130">
        <f t="shared" ref="Z8130:Z8193" si="499">IF(COUNTIF(F8130,"*s/s*"),1,"")</f>
        <v>1</v>
      </c>
      <c r="AB8130" s="9"/>
      <c r="AC8130" t="s">
        <v>9038</v>
      </c>
      <c r="AD8130">
        <f t="shared" si="497"/>
        <v>0</v>
      </c>
      <c r="AF8130" s="3"/>
      <c r="AH8130" s="9"/>
    </row>
    <row r="8131" spans="1:34" ht="10.95" customHeight="1" outlineLevel="1" x14ac:dyDescent="0.25">
      <c r="A8131" t="s">
        <v>5199</v>
      </c>
      <c r="C8131" s="3" t="s">
        <v>11994</v>
      </c>
      <c r="D8131" s="3">
        <v>6613</v>
      </c>
      <c r="E8131" s="9">
        <v>2014</v>
      </c>
      <c r="F8131" s="10" t="s">
        <v>21739</v>
      </c>
      <c r="G8131" s="7" t="s">
        <v>5401</v>
      </c>
      <c r="H8131" s="8" t="s">
        <v>6219</v>
      </c>
      <c r="I8131" s="8" t="s">
        <v>10383</v>
      </c>
      <c r="J8131" s="19">
        <v>1</v>
      </c>
      <c r="K8131" s="19" t="s">
        <v>7738</v>
      </c>
      <c r="L8131" s="11"/>
      <c r="M8131" s="11"/>
      <c r="N8131" s="24"/>
      <c r="P8131" s="32"/>
      <c r="T8131" s="19"/>
      <c r="U8131" s="3"/>
      <c r="X8131" t="str">
        <f t="shared" si="498"/>
        <v/>
      </c>
      <c r="Z8131" t="str">
        <f t="shared" si="499"/>
        <v/>
      </c>
      <c r="AB8131" s="9"/>
      <c r="AC8131" t="s">
        <v>6219</v>
      </c>
      <c r="AD8131">
        <f t="shared" si="497"/>
        <v>0</v>
      </c>
      <c r="AF8131" s="3"/>
      <c r="AH8131" s="9"/>
    </row>
    <row r="8132" spans="1:34" ht="10.95" customHeight="1" outlineLevel="1" x14ac:dyDescent="0.25">
      <c r="A8132" t="s">
        <v>5199</v>
      </c>
      <c r="C8132" s="3" t="s">
        <v>11994</v>
      </c>
      <c r="D8132" s="3" t="s">
        <v>10381</v>
      </c>
      <c r="E8132" s="9">
        <v>2014</v>
      </c>
      <c r="F8132" s="7" t="s">
        <v>10382</v>
      </c>
      <c r="G8132" s="7" t="s">
        <v>5401</v>
      </c>
      <c r="H8132" s="8" t="s">
        <v>6219</v>
      </c>
      <c r="I8132" s="8" t="s">
        <v>10383</v>
      </c>
      <c r="J8132" s="19">
        <v>1</v>
      </c>
      <c r="K8132" s="19" t="s">
        <v>7738</v>
      </c>
      <c r="L8132" s="11"/>
      <c r="M8132" s="11"/>
      <c r="N8132" s="24"/>
      <c r="P8132" s="32"/>
      <c r="T8132" s="19"/>
      <c r="U8132" s="3"/>
      <c r="X8132" t="str">
        <f t="shared" si="498"/>
        <v/>
      </c>
      <c r="Z8132">
        <f t="shared" si="499"/>
        <v>1</v>
      </c>
      <c r="AB8132" s="9"/>
      <c r="AC8132" t="s">
        <v>6219</v>
      </c>
      <c r="AD8132">
        <f t="shared" si="497"/>
        <v>0</v>
      </c>
      <c r="AF8132" s="3"/>
      <c r="AH8132" s="9"/>
    </row>
    <row r="8133" spans="1:34" ht="10.95" customHeight="1" outlineLevel="1" x14ac:dyDescent="0.25">
      <c r="A8133" t="s">
        <v>5199</v>
      </c>
      <c r="C8133" s="3" t="s">
        <v>11994</v>
      </c>
      <c r="D8133" s="3">
        <v>6696</v>
      </c>
      <c r="E8133" s="9">
        <v>2015</v>
      </c>
      <c r="F8133" s="10" t="s">
        <v>5022</v>
      </c>
      <c r="G8133" s="7" t="s">
        <v>5401</v>
      </c>
      <c r="H8133" s="8" t="s">
        <v>10387</v>
      </c>
      <c r="I8133" s="8" t="s">
        <v>10384</v>
      </c>
      <c r="J8133" s="19">
        <v>2</v>
      </c>
      <c r="K8133" s="19" t="s">
        <v>7738</v>
      </c>
      <c r="L8133" s="11"/>
      <c r="M8133" s="11"/>
      <c r="N8133" s="24"/>
      <c r="P8133" s="32"/>
      <c r="T8133" s="19"/>
      <c r="U8133" s="3"/>
      <c r="X8133" t="str">
        <f t="shared" si="498"/>
        <v/>
      </c>
      <c r="Z8133" t="str">
        <f t="shared" si="499"/>
        <v/>
      </c>
      <c r="AB8133" s="9"/>
      <c r="AC8133" t="s">
        <v>10387</v>
      </c>
      <c r="AD8133">
        <f t="shared" si="497"/>
        <v>0</v>
      </c>
      <c r="AF8133" s="3"/>
      <c r="AH8133" s="9"/>
    </row>
    <row r="8134" spans="1:34" ht="10.95" customHeight="1" outlineLevel="1" x14ac:dyDescent="0.25">
      <c r="A8134" t="s">
        <v>5199</v>
      </c>
      <c r="C8134" s="3" t="s">
        <v>11994</v>
      </c>
      <c r="D8134" s="3" t="s">
        <v>10385</v>
      </c>
      <c r="E8134" s="9">
        <v>2015</v>
      </c>
      <c r="F8134" s="7" t="s">
        <v>10386</v>
      </c>
      <c r="G8134" s="7" t="s">
        <v>5401</v>
      </c>
      <c r="H8134" s="8" t="s">
        <v>10387</v>
      </c>
      <c r="I8134" s="8" t="s">
        <v>10384</v>
      </c>
      <c r="J8134" s="19">
        <v>2</v>
      </c>
      <c r="K8134" s="19" t="s">
        <v>7738</v>
      </c>
      <c r="L8134" s="11"/>
      <c r="M8134" s="11"/>
      <c r="N8134" s="24"/>
      <c r="P8134" s="32"/>
      <c r="T8134" s="19"/>
      <c r="U8134" s="3"/>
      <c r="X8134" t="str">
        <f t="shared" si="498"/>
        <v/>
      </c>
      <c r="Z8134">
        <f t="shared" si="499"/>
        <v>1</v>
      </c>
      <c r="AB8134" s="9"/>
      <c r="AC8134" t="s">
        <v>10387</v>
      </c>
      <c r="AD8134">
        <f t="shared" si="497"/>
        <v>0</v>
      </c>
      <c r="AF8134" s="3"/>
      <c r="AH8134" s="9"/>
    </row>
    <row r="8135" spans="1:34" ht="10.95" customHeight="1" outlineLevel="1" x14ac:dyDescent="0.25">
      <c r="A8135" t="s">
        <v>5199</v>
      </c>
      <c r="C8135" s="3" t="s">
        <v>11994</v>
      </c>
      <c r="D8135" s="3">
        <v>6829</v>
      </c>
      <c r="E8135" s="9">
        <v>2015</v>
      </c>
      <c r="F8135" s="10" t="s">
        <v>5022</v>
      </c>
      <c r="G8135" s="7" t="s">
        <v>5401</v>
      </c>
      <c r="H8135" s="8" t="s">
        <v>10389</v>
      </c>
      <c r="I8135" s="8" t="s">
        <v>10388</v>
      </c>
      <c r="J8135" s="19">
        <v>6</v>
      </c>
      <c r="K8135" s="19" t="s">
        <v>7738</v>
      </c>
      <c r="L8135" s="11"/>
      <c r="M8135" s="11"/>
      <c r="N8135" s="24"/>
      <c r="P8135" s="32"/>
      <c r="T8135" s="19"/>
      <c r="U8135" s="3"/>
      <c r="X8135" t="str">
        <f t="shared" si="498"/>
        <v/>
      </c>
      <c r="Z8135" t="str">
        <f t="shared" si="499"/>
        <v/>
      </c>
      <c r="AB8135" s="9"/>
      <c r="AC8135" t="s">
        <v>10389</v>
      </c>
      <c r="AD8135">
        <f t="shared" si="497"/>
        <v>0</v>
      </c>
      <c r="AF8135" s="3"/>
      <c r="AH8135" s="9"/>
    </row>
    <row r="8136" spans="1:34" ht="10.95" customHeight="1" outlineLevel="1" x14ac:dyDescent="0.25">
      <c r="A8136" t="s">
        <v>5199</v>
      </c>
      <c r="C8136" s="3" t="s">
        <v>11994</v>
      </c>
      <c r="D8136" s="3" t="s">
        <v>10390</v>
      </c>
      <c r="E8136" s="9">
        <v>2015</v>
      </c>
      <c r="F8136" s="7" t="s">
        <v>10386</v>
      </c>
      <c r="G8136" s="7" t="s">
        <v>5401</v>
      </c>
      <c r="H8136" s="8" t="s">
        <v>10389</v>
      </c>
      <c r="I8136" s="8" t="s">
        <v>10388</v>
      </c>
      <c r="J8136" s="19">
        <v>6</v>
      </c>
      <c r="K8136" s="19" t="s">
        <v>7738</v>
      </c>
      <c r="L8136" s="11"/>
      <c r="M8136" s="11"/>
      <c r="N8136" s="24"/>
      <c r="P8136" s="32"/>
      <c r="T8136" s="19"/>
      <c r="U8136" s="3"/>
      <c r="X8136" t="str">
        <f t="shared" si="498"/>
        <v/>
      </c>
      <c r="Z8136">
        <f t="shared" si="499"/>
        <v>1</v>
      </c>
      <c r="AB8136" s="9"/>
      <c r="AC8136" t="s">
        <v>10389</v>
      </c>
      <c r="AD8136">
        <f t="shared" si="497"/>
        <v>0</v>
      </c>
      <c r="AF8136" s="3"/>
      <c r="AH8136" s="9"/>
    </row>
    <row r="8137" spans="1:34" ht="10.95" customHeight="1" outlineLevel="1" x14ac:dyDescent="0.25">
      <c r="A8137" t="s">
        <v>5199</v>
      </c>
      <c r="C8137" s="3" t="s">
        <v>11994</v>
      </c>
      <c r="D8137" s="3">
        <v>7491</v>
      </c>
      <c r="E8137" s="9">
        <v>2019</v>
      </c>
      <c r="F8137" s="7" t="s">
        <v>10392</v>
      </c>
      <c r="G8137" s="7" t="s">
        <v>5401</v>
      </c>
      <c r="H8137" s="8" t="s">
        <v>10393</v>
      </c>
      <c r="I8137" s="8" t="s">
        <v>10391</v>
      </c>
      <c r="J8137" s="19">
        <v>1</v>
      </c>
      <c r="K8137" s="19" t="s">
        <v>7736</v>
      </c>
      <c r="L8137" s="11">
        <v>12</v>
      </c>
      <c r="M8137" s="11"/>
      <c r="N8137" s="24"/>
      <c r="P8137" s="32"/>
      <c r="R8137">
        <v>1</v>
      </c>
      <c r="S8137">
        <v>1</v>
      </c>
      <c r="T8137" s="19"/>
      <c r="U8137" s="3"/>
      <c r="X8137" t="str">
        <f t="shared" si="498"/>
        <v/>
      </c>
      <c r="Z8137">
        <f t="shared" si="499"/>
        <v>1</v>
      </c>
      <c r="AB8137" s="9"/>
      <c r="AC8137" t="s">
        <v>10393</v>
      </c>
      <c r="AD8137">
        <f t="shared" si="497"/>
        <v>0</v>
      </c>
      <c r="AF8137" s="3"/>
      <c r="AH8137" s="9"/>
    </row>
    <row r="8138" spans="1:34" ht="10.95" customHeight="1" outlineLevel="1" x14ac:dyDescent="0.25">
      <c r="A8138" t="s">
        <v>5199</v>
      </c>
      <c r="C8138" s="3" t="s">
        <v>11994</v>
      </c>
      <c r="D8138" s="3">
        <v>7572</v>
      </c>
      <c r="E8138" s="9">
        <v>2020</v>
      </c>
      <c r="F8138" s="10" t="s">
        <v>21740</v>
      </c>
      <c r="G8138" s="7" t="s">
        <v>5401</v>
      </c>
      <c r="H8138" s="8" t="s">
        <v>10396</v>
      </c>
      <c r="I8138" s="8" t="s">
        <v>7560</v>
      </c>
      <c r="J8138" s="19">
        <v>7</v>
      </c>
      <c r="K8138" s="19" t="s">
        <v>7738</v>
      </c>
      <c r="L8138" s="11"/>
      <c r="M8138" s="11"/>
      <c r="N8138" s="24"/>
      <c r="P8138" s="32"/>
      <c r="T8138" s="19"/>
      <c r="U8138" s="3"/>
      <c r="X8138" t="str">
        <f t="shared" si="498"/>
        <v/>
      </c>
      <c r="Z8138" t="str">
        <f t="shared" si="499"/>
        <v/>
      </c>
      <c r="AB8138" s="9"/>
      <c r="AC8138" t="s">
        <v>10396</v>
      </c>
      <c r="AD8138">
        <f t="shared" si="497"/>
        <v>0</v>
      </c>
      <c r="AF8138" s="3"/>
      <c r="AH8138" s="9"/>
    </row>
    <row r="8139" spans="1:34" ht="10.95" customHeight="1" outlineLevel="1" x14ac:dyDescent="0.25">
      <c r="A8139" t="s">
        <v>5199</v>
      </c>
      <c r="C8139" s="3" t="s">
        <v>11994</v>
      </c>
      <c r="D8139" s="3">
        <v>7573</v>
      </c>
      <c r="E8139" s="9">
        <v>2020</v>
      </c>
      <c r="F8139" s="10" t="s">
        <v>21740</v>
      </c>
      <c r="G8139" s="7" t="s">
        <v>5401</v>
      </c>
      <c r="H8139" s="8" t="s">
        <v>9633</v>
      </c>
      <c r="I8139" s="8" t="s">
        <v>7560</v>
      </c>
      <c r="J8139" s="19">
        <v>7</v>
      </c>
      <c r="K8139" s="19" t="s">
        <v>7738</v>
      </c>
      <c r="L8139" s="11"/>
      <c r="M8139" s="11"/>
      <c r="N8139" s="24"/>
      <c r="P8139" s="32"/>
      <c r="T8139" s="19"/>
      <c r="U8139" s="3"/>
      <c r="X8139" t="str">
        <f t="shared" si="498"/>
        <v/>
      </c>
      <c r="Z8139" t="str">
        <f t="shared" si="499"/>
        <v/>
      </c>
      <c r="AB8139" s="9"/>
      <c r="AC8139" t="s">
        <v>9633</v>
      </c>
      <c r="AD8139">
        <f t="shared" si="497"/>
        <v>0</v>
      </c>
      <c r="AF8139" s="3"/>
      <c r="AH8139" s="9"/>
    </row>
    <row r="8140" spans="1:34" ht="10.95" customHeight="1" outlineLevel="1" x14ac:dyDescent="0.25">
      <c r="A8140" t="s">
        <v>5199</v>
      </c>
      <c r="C8140" s="3" t="s">
        <v>11994</v>
      </c>
      <c r="D8140" s="3">
        <v>7574</v>
      </c>
      <c r="E8140" s="9">
        <v>2020</v>
      </c>
      <c r="F8140" s="10" t="s">
        <v>21740</v>
      </c>
      <c r="G8140" s="7" t="s">
        <v>5401</v>
      </c>
      <c r="H8140" s="8" t="s">
        <v>10397</v>
      </c>
      <c r="I8140" s="8" t="s">
        <v>7560</v>
      </c>
      <c r="J8140" s="19">
        <v>7</v>
      </c>
      <c r="K8140" s="19" t="s">
        <v>7738</v>
      </c>
      <c r="L8140" s="11"/>
      <c r="M8140" s="11"/>
      <c r="N8140" s="24"/>
      <c r="P8140" s="32"/>
      <c r="T8140" s="19"/>
      <c r="U8140" s="3"/>
      <c r="X8140" t="str">
        <f t="shared" si="498"/>
        <v/>
      </c>
      <c r="Z8140" t="str">
        <f t="shared" si="499"/>
        <v/>
      </c>
      <c r="AB8140" s="9"/>
      <c r="AC8140" t="s">
        <v>10397</v>
      </c>
      <c r="AD8140">
        <f t="shared" si="497"/>
        <v>0</v>
      </c>
      <c r="AF8140" s="3"/>
      <c r="AH8140" s="9"/>
    </row>
    <row r="8141" spans="1:34" ht="10.95" customHeight="1" outlineLevel="1" x14ac:dyDescent="0.25">
      <c r="A8141" t="s">
        <v>5199</v>
      </c>
      <c r="C8141" s="3" t="s">
        <v>11994</v>
      </c>
      <c r="D8141" s="3">
        <v>7575</v>
      </c>
      <c r="E8141" s="9">
        <v>2020</v>
      </c>
      <c r="F8141" s="10" t="s">
        <v>21740</v>
      </c>
      <c r="G8141" s="7" t="s">
        <v>5401</v>
      </c>
      <c r="H8141" s="8" t="s">
        <v>10398</v>
      </c>
      <c r="I8141" s="8" t="s">
        <v>7560</v>
      </c>
      <c r="J8141" s="19">
        <v>7</v>
      </c>
      <c r="K8141" s="19" t="s">
        <v>7738</v>
      </c>
      <c r="L8141" s="11"/>
      <c r="M8141" s="11"/>
      <c r="N8141" s="24"/>
      <c r="P8141" s="32"/>
      <c r="T8141" s="19"/>
      <c r="U8141" s="3"/>
      <c r="X8141" t="str">
        <f t="shared" si="498"/>
        <v/>
      </c>
      <c r="Z8141" t="str">
        <f t="shared" si="499"/>
        <v/>
      </c>
      <c r="AB8141" s="9"/>
      <c r="AC8141" t="s">
        <v>10398</v>
      </c>
      <c r="AD8141">
        <f t="shared" si="497"/>
        <v>0</v>
      </c>
      <c r="AF8141" s="3"/>
      <c r="AH8141" s="9"/>
    </row>
    <row r="8142" spans="1:34" ht="10.95" customHeight="1" outlineLevel="1" x14ac:dyDescent="0.25">
      <c r="A8142" t="s">
        <v>5199</v>
      </c>
      <c r="C8142" s="3" t="s">
        <v>11994</v>
      </c>
      <c r="D8142" s="3">
        <v>7576</v>
      </c>
      <c r="E8142" s="9">
        <v>2020</v>
      </c>
      <c r="F8142" s="10" t="s">
        <v>21740</v>
      </c>
      <c r="G8142" s="7" t="s">
        <v>5401</v>
      </c>
      <c r="H8142" s="8" t="s">
        <v>9376</v>
      </c>
      <c r="I8142" s="8" t="s">
        <v>7560</v>
      </c>
      <c r="J8142" s="19">
        <v>7</v>
      </c>
      <c r="K8142" s="19" t="s">
        <v>7738</v>
      </c>
      <c r="L8142" s="11"/>
      <c r="M8142" s="11"/>
      <c r="N8142" s="24"/>
      <c r="P8142" s="32"/>
      <c r="T8142" s="19"/>
      <c r="U8142" s="3"/>
      <c r="X8142" t="str">
        <f t="shared" si="498"/>
        <v/>
      </c>
      <c r="Z8142" t="str">
        <f t="shared" si="499"/>
        <v/>
      </c>
      <c r="AB8142" s="9"/>
      <c r="AC8142" t="s">
        <v>9376</v>
      </c>
      <c r="AD8142">
        <f t="shared" si="497"/>
        <v>0</v>
      </c>
      <c r="AF8142" s="3"/>
      <c r="AH8142" s="9"/>
    </row>
    <row r="8143" spans="1:34" ht="10.95" customHeight="1" outlineLevel="1" x14ac:dyDescent="0.25">
      <c r="A8143" t="s">
        <v>5199</v>
      </c>
      <c r="C8143" s="3" t="s">
        <v>11994</v>
      </c>
      <c r="D8143" s="3">
        <v>7577</v>
      </c>
      <c r="E8143" s="9">
        <v>2020</v>
      </c>
      <c r="F8143" s="10" t="s">
        <v>21740</v>
      </c>
      <c r="G8143" s="7" t="s">
        <v>5401</v>
      </c>
      <c r="H8143" s="8" t="s">
        <v>9040</v>
      </c>
      <c r="I8143" s="8" t="s">
        <v>7560</v>
      </c>
      <c r="J8143" s="19">
        <v>7</v>
      </c>
      <c r="K8143" s="19" t="s">
        <v>7738</v>
      </c>
      <c r="L8143" s="11"/>
      <c r="M8143" s="11"/>
      <c r="N8143" s="24"/>
      <c r="P8143" s="32"/>
      <c r="T8143" s="19"/>
      <c r="U8143" s="3"/>
      <c r="X8143" t="str">
        <f t="shared" si="498"/>
        <v/>
      </c>
      <c r="Z8143" t="str">
        <f t="shared" si="499"/>
        <v/>
      </c>
      <c r="AB8143" s="9"/>
      <c r="AC8143" t="s">
        <v>9040</v>
      </c>
      <c r="AD8143">
        <f t="shared" si="497"/>
        <v>0</v>
      </c>
      <c r="AF8143" s="3"/>
      <c r="AH8143" s="9"/>
    </row>
    <row r="8144" spans="1:34" ht="10.95" customHeight="1" outlineLevel="1" x14ac:dyDescent="0.25">
      <c r="A8144" t="s">
        <v>5199</v>
      </c>
      <c r="C8144" s="3" t="s">
        <v>11994</v>
      </c>
      <c r="D8144" s="3" t="s">
        <v>10394</v>
      </c>
      <c r="E8144" s="9">
        <v>2020</v>
      </c>
      <c r="F8144" s="7" t="s">
        <v>10395</v>
      </c>
      <c r="G8144" s="7" t="s">
        <v>5401</v>
      </c>
      <c r="H8144" s="8" t="s">
        <v>7560</v>
      </c>
      <c r="I8144" s="8" t="s">
        <v>7560</v>
      </c>
      <c r="J8144" s="19">
        <v>7</v>
      </c>
      <c r="K8144" s="19" t="s">
        <v>7738</v>
      </c>
      <c r="L8144" s="11"/>
      <c r="M8144" s="11"/>
      <c r="N8144" s="24"/>
      <c r="P8144" s="32"/>
      <c r="T8144" s="19"/>
      <c r="U8144" s="3"/>
      <c r="X8144" t="str">
        <f t="shared" si="498"/>
        <v/>
      </c>
      <c r="Z8144">
        <f t="shared" si="499"/>
        <v>1</v>
      </c>
      <c r="AB8144" s="9"/>
      <c r="AC8144" t="s">
        <v>7560</v>
      </c>
      <c r="AD8144">
        <f t="shared" si="497"/>
        <v>0</v>
      </c>
      <c r="AF8144" s="3"/>
      <c r="AH8144" s="9"/>
    </row>
    <row r="8145" spans="1:48" ht="10.95" customHeight="1" outlineLevel="1" x14ac:dyDescent="0.25">
      <c r="A8145" t="s">
        <v>5199</v>
      </c>
      <c r="C8145" s="3" t="s">
        <v>11994</v>
      </c>
      <c r="D8145" s="3">
        <v>7578</v>
      </c>
      <c r="E8145" s="9">
        <v>2020</v>
      </c>
      <c r="F8145" s="10" t="s">
        <v>21741</v>
      </c>
      <c r="G8145" s="7" t="s">
        <v>5401</v>
      </c>
      <c r="H8145" s="8" t="s">
        <v>7704</v>
      </c>
      <c r="I8145" s="8" t="s">
        <v>7560</v>
      </c>
      <c r="J8145" s="19">
        <v>7</v>
      </c>
      <c r="K8145" s="19" t="s">
        <v>7738</v>
      </c>
      <c r="L8145" s="11"/>
      <c r="M8145" s="11"/>
      <c r="N8145" s="24"/>
      <c r="P8145" s="32"/>
      <c r="T8145" s="19"/>
      <c r="U8145" s="3"/>
      <c r="X8145" t="str">
        <f t="shared" si="498"/>
        <v/>
      </c>
      <c r="Z8145" t="str">
        <f t="shared" si="499"/>
        <v/>
      </c>
      <c r="AB8145" s="9"/>
      <c r="AC8145" t="s">
        <v>7704</v>
      </c>
      <c r="AD8145">
        <f t="shared" si="497"/>
        <v>0</v>
      </c>
      <c r="AF8145" s="3"/>
      <c r="AH8145" s="9"/>
    </row>
    <row r="8146" spans="1:48" ht="10.95" customHeight="1" outlineLevel="1" x14ac:dyDescent="0.25">
      <c r="A8146" t="s">
        <v>5199</v>
      </c>
      <c r="C8146" s="3" t="s">
        <v>11994</v>
      </c>
      <c r="D8146" s="3" t="s">
        <v>10399</v>
      </c>
      <c r="E8146" s="9">
        <v>2020</v>
      </c>
      <c r="F8146" s="7" t="s">
        <v>10400</v>
      </c>
      <c r="G8146" s="7" t="s">
        <v>5401</v>
      </c>
      <c r="H8146" s="8" t="s">
        <v>7560</v>
      </c>
      <c r="I8146" s="8" t="s">
        <v>7560</v>
      </c>
      <c r="J8146" s="19">
        <v>7</v>
      </c>
      <c r="K8146" s="19" t="s">
        <v>7738</v>
      </c>
      <c r="L8146" s="11"/>
      <c r="M8146" s="11"/>
      <c r="N8146" s="24"/>
      <c r="P8146" s="32"/>
      <c r="T8146" s="19"/>
      <c r="U8146" s="3"/>
      <c r="X8146" t="str">
        <f t="shared" si="498"/>
        <v/>
      </c>
      <c r="Z8146">
        <f t="shared" si="499"/>
        <v>1</v>
      </c>
      <c r="AB8146" s="9"/>
      <c r="AC8146" t="s">
        <v>7560</v>
      </c>
      <c r="AD8146">
        <f t="shared" si="497"/>
        <v>0</v>
      </c>
      <c r="AF8146" s="3"/>
      <c r="AH8146" s="9"/>
    </row>
    <row r="8147" spans="1:48" ht="10.95" customHeight="1" x14ac:dyDescent="0.25">
      <c r="A8147" s="6" t="s">
        <v>10403</v>
      </c>
      <c r="B8147" t="s">
        <v>12030</v>
      </c>
      <c r="C8147" s="3" t="s">
        <v>11994</v>
      </c>
      <c r="E8147" s="9"/>
      <c r="F8147" s="7"/>
      <c r="G8147" s="7"/>
      <c r="H8147" s="8"/>
      <c r="I8147" s="8"/>
      <c r="J8147" s="19"/>
      <c r="K8147" s="19"/>
      <c r="L8147" s="11"/>
      <c r="M8147" s="11">
        <f>SUM(L8148:L8148)</f>
        <v>2.2000000000000002</v>
      </c>
      <c r="N8147" s="24">
        <v>3201</v>
      </c>
      <c r="O8147">
        <f>COUNTIF(K8148:K8148,"*")</f>
        <v>1</v>
      </c>
      <c r="P8147" s="32">
        <f>O8147/N8147</f>
        <v>3.1240237425804435E-4</v>
      </c>
      <c r="Q8147">
        <f>COUNTIF(K8148:K8148,"Y")+COUNTIF(K8148:K8148,"S")</f>
        <v>1</v>
      </c>
      <c r="T8147" s="19" t="s">
        <v>7736</v>
      </c>
      <c r="U8147" s="3"/>
      <c r="V8147" t="s">
        <v>18439</v>
      </c>
      <c r="X8147" t="str">
        <f t="shared" si="498"/>
        <v/>
      </c>
      <c r="Z8147" t="str">
        <f t="shared" si="499"/>
        <v/>
      </c>
      <c r="AB8147" s="9"/>
      <c r="AE8147">
        <f>COUNTIF(AD8148:AD8148,"1")</f>
        <v>0</v>
      </c>
      <c r="AF8147" s="3"/>
      <c r="AH8147" s="9"/>
      <c r="AI8147">
        <f>COUNTIF($J8148:$J8148,"1")-COUNTIFS($J8148:$J8148,"1",$K8148:$K8148,"V")</f>
        <v>0</v>
      </c>
      <c r="AJ8147">
        <f>COUNTIFS($J8148:$J8148,"1",$K8148:$K8148,"Y")+COUNTIFS($J8148:$J8148,"1",$K8148:$K8148,"s")</f>
        <v>0</v>
      </c>
      <c r="AK8147">
        <f>COUNTIF($J8148:$J8148,"2")-COUNTIFS($J8148:$J8148,"2",$K8148:$K8148,"V")</f>
        <v>0</v>
      </c>
      <c r="AL8147">
        <f>COUNTIFS($J8148:$J8148,"2",$K8148:$K8148,"Y")+COUNTIFS($J8148:$J8148,"2",$K8148:$K8148,"s")</f>
        <v>0</v>
      </c>
      <c r="AM8147">
        <f>COUNTIF($J8148:$J8148,"3")-COUNTIFS($J8148:$J8148,"3",$K8148:$K8148,"V")</f>
        <v>1</v>
      </c>
      <c r="AN8147">
        <f>COUNTIFS($J8148:$J8148,"3",$K8148:$K8148,"Y")+COUNTIFS($J8148:$J8148,"3",$K8148:$K8148,"s")</f>
        <v>1</v>
      </c>
      <c r="AO8147">
        <f>COUNTIF($J8148:$J8148,"4")-COUNTIFS($J8148:$J8148,"4",$K8148:$K8148,"V")</f>
        <v>0</v>
      </c>
      <c r="AP8147">
        <f>COUNTIFS($J8148:$J8148,"4",$K8148:$K8148,"Y")+COUNTIFS($J8148:$J8148,"4",$K8148:$K8148,"s")</f>
        <v>0</v>
      </c>
      <c r="AQ8147">
        <f>COUNTIF($J8148:$J8148,"5")-COUNTIFS($J8148:$J8148,"5",$K8148:$K8148,"V")</f>
        <v>0</v>
      </c>
      <c r="AR8147">
        <f>COUNTIFS($J8148:$J8148,"5",$K8148:$K8148,"Y")+COUNTIFS($J8148:$J8148,"5",$K8148:$K8148,"s")</f>
        <v>0</v>
      </c>
      <c r="AS8147">
        <f>COUNTIF($J8148:$J8148,"6")-COUNTIFS($J8148:$J8148,"6",$K8148:$K8148,"V")</f>
        <v>0</v>
      </c>
      <c r="AT8147">
        <f>COUNTIFS($J8148:$J8148,"6",$K8148:$K8148,"Y")+COUNTIFS($J8148:$J8148,"6",$K8148:$K8148,"s")</f>
        <v>0</v>
      </c>
      <c r="AU8147">
        <f>COUNTIF($J8148:$J8148,"7")-COUNTIFS($J8148:$J8148,"7",$K8148:$K8148,"V")</f>
        <v>0</v>
      </c>
      <c r="AV8147">
        <f>COUNTIFS($J8148:$J8148,"7",$K8148:$K8148,"Y")+COUNTIFS($J8148:$J8148,"7",$K8148:$K8148,"s")</f>
        <v>0</v>
      </c>
    </row>
    <row r="8148" spans="1:48" ht="10.95" customHeight="1" outlineLevel="1" x14ac:dyDescent="0.25">
      <c r="A8148" t="s">
        <v>2619</v>
      </c>
      <c r="C8148" s="3" t="s">
        <v>11994</v>
      </c>
      <c r="D8148" s="3">
        <v>671</v>
      </c>
      <c r="E8148" s="9">
        <v>1978</v>
      </c>
      <c r="F8148" s="7" t="s">
        <v>2620</v>
      </c>
      <c r="G8148" s="7" t="s">
        <v>5401</v>
      </c>
      <c r="H8148" s="8" t="s">
        <v>2621</v>
      </c>
      <c r="I8148" s="8" t="s">
        <v>10402</v>
      </c>
      <c r="J8148" s="19">
        <v>3</v>
      </c>
      <c r="K8148" s="19" t="s">
        <v>7736</v>
      </c>
      <c r="L8148" s="11">
        <v>2.2000000000000002</v>
      </c>
      <c r="M8148" s="11"/>
      <c r="N8148" s="24"/>
      <c r="P8148" s="32"/>
      <c r="T8148" s="19"/>
      <c r="U8148" s="3">
        <v>748</v>
      </c>
      <c r="X8148" t="str">
        <f t="shared" si="498"/>
        <v/>
      </c>
      <c r="Z8148" t="str">
        <f t="shared" si="499"/>
        <v/>
      </c>
      <c r="AB8148" s="9"/>
      <c r="AC8148" t="s">
        <v>2621</v>
      </c>
      <c r="AD8148">
        <f>COUNTIF(H8148,"*Fuji*")</f>
        <v>0</v>
      </c>
      <c r="AF8148" s="3"/>
      <c r="AG8148" t="s">
        <v>2622</v>
      </c>
      <c r="AH8148" s="9" t="s">
        <v>4613</v>
      </c>
    </row>
    <row r="8149" spans="1:48" ht="10.95" customHeight="1" x14ac:dyDescent="0.25">
      <c r="A8149" s="6" t="s">
        <v>13215</v>
      </c>
      <c r="B8149" t="s">
        <v>13217</v>
      </c>
      <c r="C8149" s="3" t="s">
        <v>12533</v>
      </c>
      <c r="E8149" s="9"/>
      <c r="F8149" s="7"/>
      <c r="G8149" s="7"/>
      <c r="H8149" s="8"/>
      <c r="I8149" s="8"/>
      <c r="J8149" s="19"/>
      <c r="K8149" s="19"/>
      <c r="L8149" s="11"/>
      <c r="M8149" s="11">
        <f>SUM(L8150:L8155)</f>
        <v>6.6000000000000005</v>
      </c>
      <c r="N8149" s="24">
        <v>2045</v>
      </c>
      <c r="O8149">
        <f>COUNTIF(K8150:K8155,"*")</f>
        <v>6</v>
      </c>
      <c r="P8149" s="32">
        <f>O8149/N8149</f>
        <v>2.9339853300733498E-3</v>
      </c>
      <c r="Q8149">
        <f>COUNTIF(K8150:K8155,"Y")+COUNTIF(K8150:K8155,"S")</f>
        <v>6</v>
      </c>
      <c r="T8149" s="19" t="s">
        <v>7736</v>
      </c>
      <c r="U8149" s="3"/>
      <c r="V8149" t="s">
        <v>18440</v>
      </c>
      <c r="X8149" t="str">
        <f t="shared" si="498"/>
        <v/>
      </c>
      <c r="Z8149" t="str">
        <f t="shared" si="499"/>
        <v/>
      </c>
      <c r="AB8149" s="9"/>
      <c r="AE8149">
        <f>COUNTIF(AD8150:AD8155,"1")</f>
        <v>0</v>
      </c>
      <c r="AF8149" s="3"/>
      <c r="AH8149" s="9"/>
      <c r="AI8149">
        <f>COUNTIF($J8150:$J8155,"1")-COUNTIFS($J8150:$J8155,"1",$K8150:$K8155,"V")</f>
        <v>0</v>
      </c>
      <c r="AJ8149">
        <f>COUNTIFS($J8150:$J8155,"1",$K8150:$K8155,"Y")+COUNTIFS($J8150:$J8155,"1",$K8150:$K8155,"s")</f>
        <v>0</v>
      </c>
      <c r="AK8149">
        <f>COUNTIF($J8150:$J8155,"2")-COUNTIFS($J8150:$J8155,"2",$K8150:$K8155,"V")</f>
        <v>0</v>
      </c>
      <c r="AL8149">
        <f>COUNTIFS($J8150:$J8155,"2",$K8150:$K8155,"Y")+COUNTIFS($J8150:$J8155,"2",$K8150:$K8155,"s")</f>
        <v>0</v>
      </c>
      <c r="AM8149">
        <f>COUNTIF($J8150:$J8155,"3")-COUNTIFS($J8150:$J8155,"3",$K8150:$K8155,"V")</f>
        <v>0</v>
      </c>
      <c r="AN8149">
        <f>COUNTIFS($J8150:$J8155,"3",$K8150:$K8155,"Y")+COUNTIFS($J8150:$J8155,"3",$K8150:$K8155,"s")</f>
        <v>0</v>
      </c>
      <c r="AO8149">
        <f>COUNTIF($J8150:$J8155,"4")-COUNTIFS($J8150:$J8155,"4",$K8150:$K8155,"V")</f>
        <v>0</v>
      </c>
      <c r="AP8149">
        <f>COUNTIFS($J8150:$J8155,"4",$K8150:$K8155,"Y")+COUNTIFS($J8150:$J8155,"4",$K8150:$K8155,"s")</f>
        <v>0</v>
      </c>
      <c r="AQ8149">
        <f>COUNTIF($J8150:$J8155,"5")-COUNTIFS($J8150:$J8155,"5",$K8150:$K8155,"V")</f>
        <v>0</v>
      </c>
      <c r="AR8149">
        <f>COUNTIFS($J8150:$J8155,"5",$K8150:$K8155,"Y")+COUNTIFS($J8150:$J8155,"5",$K8150:$K8155,"s")</f>
        <v>0</v>
      </c>
      <c r="AS8149">
        <f>COUNTIF($J8150:$J8155,"6")-COUNTIFS($J8150:$J8155,"6",$K8150:$K8155,"V")</f>
        <v>0</v>
      </c>
      <c r="AT8149">
        <f>COUNTIFS($J8150:$J8155,"6",$K8150:$K8155,"Y")+COUNTIFS($J8150:$J8155,"6",$K8150:$K8155,"s")</f>
        <v>0</v>
      </c>
      <c r="AU8149">
        <f>COUNTIF($J8150:$J8155,"7")-COUNTIFS($J8150:$J8155,"7",$K8150:$K8155,"V")</f>
        <v>6</v>
      </c>
      <c r="AV8149">
        <f>COUNTIFS($J8150:$J8155,"7",$K8150:$K8155,"Y")+COUNTIFS($J8150:$J8155,"7",$K8150:$K8155,"s")</f>
        <v>6</v>
      </c>
    </row>
    <row r="8150" spans="1:48" ht="10.95" customHeight="1" outlineLevel="1" x14ac:dyDescent="0.25">
      <c r="A8150" s="2" t="s">
        <v>13216</v>
      </c>
      <c r="C8150" s="3" t="s">
        <v>12533</v>
      </c>
      <c r="D8150" s="3">
        <v>985</v>
      </c>
      <c r="E8150" s="9">
        <v>1989</v>
      </c>
      <c r="F8150" s="7" t="s">
        <v>6148</v>
      </c>
      <c r="G8150" s="7" t="s">
        <v>5401</v>
      </c>
      <c r="H8150" s="8" t="s">
        <v>9233</v>
      </c>
      <c r="I8150" s="8" t="s">
        <v>7560</v>
      </c>
      <c r="J8150" s="19">
        <v>7</v>
      </c>
      <c r="K8150" s="19" t="s">
        <v>7736</v>
      </c>
      <c r="L8150" s="11">
        <v>0.5</v>
      </c>
      <c r="M8150" s="11"/>
      <c r="N8150" s="24"/>
      <c r="P8150" s="32"/>
      <c r="T8150" s="19"/>
      <c r="U8150" s="3"/>
      <c r="X8150" t="str">
        <f t="shared" si="498"/>
        <v/>
      </c>
      <c r="Z8150" t="str">
        <f t="shared" si="499"/>
        <v/>
      </c>
      <c r="AB8150" s="9"/>
      <c r="AC8150" t="s">
        <v>9233</v>
      </c>
      <c r="AD8150">
        <f t="shared" ref="AD8150:AD8155" si="500">COUNTIF(H8150,"*Fuji*")</f>
        <v>0</v>
      </c>
      <c r="AF8150" s="3"/>
      <c r="AH8150" s="9"/>
    </row>
    <row r="8151" spans="1:48" ht="10.95" customHeight="1" outlineLevel="1" x14ac:dyDescent="0.25">
      <c r="A8151" t="s">
        <v>13216</v>
      </c>
      <c r="C8151" s="3" t="s">
        <v>12533</v>
      </c>
      <c r="D8151" s="3">
        <v>986</v>
      </c>
      <c r="E8151" s="9">
        <v>1989</v>
      </c>
      <c r="F8151" s="10" t="s">
        <v>1903</v>
      </c>
      <c r="G8151" s="7" t="s">
        <v>5401</v>
      </c>
      <c r="H8151" s="8" t="s">
        <v>9233</v>
      </c>
      <c r="I8151" s="8" t="s">
        <v>7560</v>
      </c>
      <c r="J8151" s="19">
        <v>7</v>
      </c>
      <c r="K8151" s="19" t="s">
        <v>7736</v>
      </c>
      <c r="L8151" s="11">
        <v>0.5</v>
      </c>
      <c r="M8151" s="11"/>
      <c r="N8151" s="24"/>
      <c r="P8151" s="32"/>
      <c r="T8151" s="19"/>
      <c r="U8151" s="3"/>
      <c r="X8151" t="str">
        <f t="shared" si="498"/>
        <v/>
      </c>
      <c r="Z8151" t="str">
        <f t="shared" si="499"/>
        <v/>
      </c>
      <c r="AB8151" s="9"/>
      <c r="AC8151" t="s">
        <v>9233</v>
      </c>
      <c r="AD8151">
        <f t="shared" si="500"/>
        <v>0</v>
      </c>
      <c r="AF8151" s="3"/>
      <c r="AH8151" s="9"/>
    </row>
    <row r="8152" spans="1:48" ht="10.95" customHeight="1" outlineLevel="1" x14ac:dyDescent="0.25">
      <c r="A8152" t="s">
        <v>13216</v>
      </c>
      <c r="C8152" s="3" t="s">
        <v>12533</v>
      </c>
      <c r="D8152" s="3">
        <v>987</v>
      </c>
      <c r="E8152" s="9">
        <v>1989</v>
      </c>
      <c r="F8152" s="10" t="s">
        <v>5696</v>
      </c>
      <c r="G8152" s="7" t="s">
        <v>5401</v>
      </c>
      <c r="H8152" s="8" t="s">
        <v>9233</v>
      </c>
      <c r="I8152" s="8" t="s">
        <v>7560</v>
      </c>
      <c r="J8152" s="19">
        <v>7</v>
      </c>
      <c r="K8152" s="19" t="s">
        <v>7736</v>
      </c>
      <c r="L8152" s="11">
        <v>0.5</v>
      </c>
      <c r="M8152" s="11"/>
      <c r="N8152" s="24"/>
      <c r="P8152" s="32"/>
      <c r="T8152" s="19"/>
      <c r="U8152" s="3"/>
      <c r="X8152" t="str">
        <f t="shared" si="498"/>
        <v/>
      </c>
      <c r="Z8152" t="str">
        <f t="shared" si="499"/>
        <v/>
      </c>
      <c r="AB8152" s="9"/>
      <c r="AC8152" t="s">
        <v>9233</v>
      </c>
      <c r="AD8152">
        <f t="shared" si="500"/>
        <v>0</v>
      </c>
      <c r="AF8152" s="3"/>
      <c r="AH8152" s="9"/>
    </row>
    <row r="8153" spans="1:48" ht="10.95" customHeight="1" outlineLevel="1" x14ac:dyDescent="0.25">
      <c r="A8153" t="s">
        <v>13216</v>
      </c>
      <c r="C8153" s="3" t="s">
        <v>12533</v>
      </c>
      <c r="D8153" s="3">
        <v>1097</v>
      </c>
      <c r="E8153" s="9">
        <v>1994</v>
      </c>
      <c r="F8153" s="7" t="s">
        <v>13218</v>
      </c>
      <c r="G8153" s="7" t="s">
        <v>5401</v>
      </c>
      <c r="H8153" s="8" t="s">
        <v>9233</v>
      </c>
      <c r="I8153" s="8" t="s">
        <v>7560</v>
      </c>
      <c r="J8153" s="19">
        <v>7</v>
      </c>
      <c r="K8153" s="19" t="s">
        <v>7736</v>
      </c>
      <c r="L8153" s="11">
        <v>1.7</v>
      </c>
      <c r="M8153" s="11"/>
      <c r="N8153" s="24"/>
      <c r="P8153" s="32"/>
      <c r="T8153" s="19"/>
      <c r="U8153" s="3"/>
      <c r="X8153" t="str">
        <f t="shared" si="498"/>
        <v/>
      </c>
      <c r="Z8153" t="str">
        <f t="shared" si="499"/>
        <v/>
      </c>
      <c r="AB8153" s="9"/>
      <c r="AC8153" t="s">
        <v>9233</v>
      </c>
      <c r="AD8153">
        <f t="shared" si="500"/>
        <v>0</v>
      </c>
      <c r="AF8153" s="3"/>
      <c r="AH8153" s="9"/>
    </row>
    <row r="8154" spans="1:48" ht="10.95" customHeight="1" outlineLevel="1" x14ac:dyDescent="0.25">
      <c r="A8154" t="s">
        <v>13216</v>
      </c>
      <c r="C8154" s="3" t="s">
        <v>12533</v>
      </c>
      <c r="D8154" s="3">
        <v>1098</v>
      </c>
      <c r="E8154" s="9">
        <v>1994</v>
      </c>
      <c r="F8154" s="7" t="s">
        <v>11164</v>
      </c>
      <c r="G8154" s="7" t="s">
        <v>5401</v>
      </c>
      <c r="H8154" s="8" t="s">
        <v>9233</v>
      </c>
      <c r="I8154" s="8" t="s">
        <v>7560</v>
      </c>
      <c r="J8154" s="19">
        <v>7</v>
      </c>
      <c r="K8154" s="19" t="s">
        <v>7736</v>
      </c>
      <c r="L8154" s="11">
        <v>1.7</v>
      </c>
      <c r="M8154" s="11"/>
      <c r="N8154" s="24"/>
      <c r="P8154" s="32"/>
      <c r="T8154" s="19"/>
      <c r="U8154" s="3"/>
      <c r="X8154" t="str">
        <f t="shared" si="498"/>
        <v/>
      </c>
      <c r="Z8154" t="str">
        <f t="shared" si="499"/>
        <v/>
      </c>
      <c r="AB8154" s="9"/>
      <c r="AC8154" t="s">
        <v>9233</v>
      </c>
      <c r="AD8154">
        <f t="shared" si="500"/>
        <v>0</v>
      </c>
      <c r="AF8154" s="3"/>
      <c r="AH8154" s="9"/>
    </row>
    <row r="8155" spans="1:48" ht="10.95" customHeight="1" outlineLevel="1" collapsed="1" x14ac:dyDescent="0.25">
      <c r="A8155" t="s">
        <v>13216</v>
      </c>
      <c r="C8155" s="3" t="s">
        <v>12533</v>
      </c>
      <c r="D8155" s="3">
        <v>1099</v>
      </c>
      <c r="E8155" s="9">
        <v>1994</v>
      </c>
      <c r="F8155" s="10" t="s">
        <v>888</v>
      </c>
      <c r="G8155" s="7" t="s">
        <v>5401</v>
      </c>
      <c r="H8155" s="8" t="s">
        <v>9233</v>
      </c>
      <c r="I8155" s="8" t="s">
        <v>7560</v>
      </c>
      <c r="J8155" s="19">
        <v>7</v>
      </c>
      <c r="K8155" s="19" t="s">
        <v>7736</v>
      </c>
      <c r="L8155" s="11">
        <v>1.7</v>
      </c>
      <c r="M8155" s="11"/>
      <c r="N8155" s="24"/>
      <c r="P8155" s="32"/>
      <c r="T8155" s="19"/>
      <c r="U8155" s="3"/>
      <c r="X8155" t="str">
        <f t="shared" si="498"/>
        <v/>
      </c>
      <c r="Z8155" t="str">
        <f t="shared" si="499"/>
        <v/>
      </c>
      <c r="AB8155" s="9"/>
      <c r="AC8155" t="s">
        <v>9233</v>
      </c>
      <c r="AD8155">
        <f t="shared" si="500"/>
        <v>0</v>
      </c>
      <c r="AF8155" s="3"/>
      <c r="AH8155" s="9"/>
    </row>
    <row r="8156" spans="1:48" ht="10.95" customHeight="1" x14ac:dyDescent="0.25">
      <c r="A8156" s="6" t="s">
        <v>13221</v>
      </c>
      <c r="B8156" t="s">
        <v>13213</v>
      </c>
      <c r="C8156" s="3" t="s">
        <v>12533</v>
      </c>
      <c r="E8156" s="9"/>
      <c r="F8156" s="7"/>
      <c r="G8156" s="7"/>
      <c r="H8156" s="8"/>
      <c r="I8156" s="8"/>
      <c r="J8156" s="19"/>
      <c r="K8156" s="19"/>
      <c r="L8156" s="11"/>
      <c r="M8156" s="11">
        <f>SUM(L8157:L8157)</f>
        <v>9</v>
      </c>
      <c r="N8156" s="24">
        <v>2274</v>
      </c>
      <c r="O8156">
        <f>COUNTIF(K8157:K8157,"*")</f>
        <v>1</v>
      </c>
      <c r="P8156" s="32">
        <f>O8156/N8156</f>
        <v>4.3975373790677223E-4</v>
      </c>
      <c r="Q8156">
        <f>COUNTIF(K8157,"Y")+COUNTIF(K8157,"S")</f>
        <v>1</v>
      </c>
      <c r="T8156" s="19" t="s">
        <v>7736</v>
      </c>
      <c r="U8156" s="3"/>
      <c r="V8156" t="s">
        <v>18441</v>
      </c>
      <c r="X8156" t="str">
        <f t="shared" si="498"/>
        <v/>
      </c>
      <c r="Z8156" t="str">
        <f t="shared" si="499"/>
        <v/>
      </c>
      <c r="AB8156" s="9"/>
      <c r="AE8156">
        <f>COUNTIF(AD8157:AD8157,"1")</f>
        <v>0</v>
      </c>
      <c r="AF8156" s="3"/>
      <c r="AH8156" s="9"/>
      <c r="AI8156">
        <f>COUNTIF($J8157:$J8157,"1")-COUNTIFS($J8157:$J8157,"1",$K8157:$K8157,"V")</f>
        <v>0</v>
      </c>
      <c r="AJ8156">
        <f>COUNTIFS($J8157:$J8157,"1",$K8157:$K8157,"Y")+COUNTIFS($J8157:$J8157,"1",$K8157:$K8157,"s")</f>
        <v>0</v>
      </c>
      <c r="AK8156">
        <f>COUNTIF($J8157:$J8157,"2")-COUNTIFS($J8157:$J8157,"2",$K8157:$K8157,"V")</f>
        <v>0</v>
      </c>
      <c r="AL8156">
        <f>COUNTIFS($J8157:$J8157,"2",$K8157:$K8157,"Y")+COUNTIFS($J8157:$J8157,"2",$K8157:$K8157,"s")</f>
        <v>0</v>
      </c>
      <c r="AM8156">
        <f>COUNTIF($J8157:$J8157,"3")-COUNTIFS($J8157:$J8157,"3",$K8157:$K8157,"V")</f>
        <v>0</v>
      </c>
      <c r="AN8156">
        <f>COUNTIFS($J8157:$J8157,"3",$K8157:$K8157,"Y")+COUNTIFS($J8157:$J8157,"3",$K8157:$K8157,"s")</f>
        <v>0</v>
      </c>
      <c r="AO8156">
        <f>COUNTIF($J8157:$J8157,"4")-COUNTIFS($J8157:$J8157,"4",$K8157:$K8157,"V")</f>
        <v>0</v>
      </c>
      <c r="AP8156">
        <f>COUNTIFS($J8157:$J8157,"4",$K8157:$K8157,"Y")+COUNTIFS($J8157:$J8157,"4",$K8157:$K8157,"s")</f>
        <v>0</v>
      </c>
      <c r="AQ8156">
        <f>COUNTIF($J8157:$J8157,"5")-COUNTIFS($J8157:$J8157,"5",$K8157:$K8157,"V")</f>
        <v>1</v>
      </c>
      <c r="AR8156">
        <f>COUNTIFS($J8157:$J8157,"5",$K8157:$K8157,"Y")+COUNTIFS($J8157:$J8157,"5",$K8157:$K8157,"s")</f>
        <v>1</v>
      </c>
      <c r="AS8156">
        <f>COUNTIF($J8157:$J8157,"6")-COUNTIFS($J8157:$J8157,"6",$K8157:$K8157,"V")</f>
        <v>0</v>
      </c>
      <c r="AT8156">
        <f>COUNTIFS($J8157:$J8157,"6",$K8157:$K8157,"Y")+COUNTIFS($J8157:$J8157,"6",$K8157:$K8157,"s")</f>
        <v>0</v>
      </c>
      <c r="AU8156">
        <f>COUNTIF($J8157:$J8157,"7")-COUNTIFS($J8157:$J8157,"7",$K8157:$K8157,"V")</f>
        <v>0</v>
      </c>
      <c r="AV8156">
        <f>COUNTIFS($J8157:$J8157,"7",$K8157:$K8157,"Y")+COUNTIFS($J8157:$J8157,"7",$K8157:$K8157,"s")</f>
        <v>0</v>
      </c>
    </row>
    <row r="8157" spans="1:48" ht="10.95" customHeight="1" outlineLevel="1" x14ac:dyDescent="0.25">
      <c r="A8157" t="s">
        <v>5029</v>
      </c>
      <c r="C8157" s="3" t="s">
        <v>12533</v>
      </c>
      <c r="D8157" s="3">
        <v>1474</v>
      </c>
      <c r="E8157" s="9">
        <v>1999</v>
      </c>
      <c r="F8157" s="7" t="s">
        <v>3445</v>
      </c>
      <c r="G8157" s="7" t="s">
        <v>5401</v>
      </c>
      <c r="H8157" s="8" t="s">
        <v>4736</v>
      </c>
      <c r="I8157" s="8" t="s">
        <v>8957</v>
      </c>
      <c r="J8157" s="19">
        <v>5</v>
      </c>
      <c r="K8157" s="19" t="s">
        <v>7736</v>
      </c>
      <c r="L8157" s="11">
        <v>9</v>
      </c>
      <c r="M8157" s="11"/>
      <c r="N8157" s="24"/>
      <c r="P8157" s="32"/>
      <c r="T8157" s="19"/>
      <c r="U8157" s="3">
        <v>1009</v>
      </c>
      <c r="X8157" t="str">
        <f t="shared" si="498"/>
        <v/>
      </c>
      <c r="Z8157" t="str">
        <f t="shared" si="499"/>
        <v/>
      </c>
      <c r="AB8157" s="9"/>
      <c r="AC8157" t="s">
        <v>4736</v>
      </c>
      <c r="AD8157">
        <f>COUNTIF(H8157,"*Fuji*")</f>
        <v>0</v>
      </c>
      <c r="AF8157" s="3"/>
      <c r="AG8157" t="s">
        <v>2610</v>
      </c>
      <c r="AH8157" s="9" t="s">
        <v>4925</v>
      </c>
    </row>
    <row r="8158" spans="1:48" ht="10.95" customHeight="1" x14ac:dyDescent="0.25">
      <c r="A8158" s="6" t="s">
        <v>13222</v>
      </c>
      <c r="B8158" t="s">
        <v>13220</v>
      </c>
      <c r="C8158" s="3" t="s">
        <v>12533</v>
      </c>
      <c r="E8158" s="9"/>
      <c r="F8158" s="7"/>
      <c r="G8158" s="7"/>
      <c r="H8158" s="8"/>
      <c r="I8158" s="8"/>
      <c r="J8158" s="19"/>
      <c r="K8158" s="19"/>
      <c r="L8158" s="11"/>
      <c r="M8158" s="11">
        <f>SUM(L8159:L8160)</f>
        <v>4.8</v>
      </c>
      <c r="N8158" s="24">
        <v>2274</v>
      </c>
      <c r="O8158">
        <f>COUNTIF(K8159:K8160,"*")</f>
        <v>2</v>
      </c>
      <c r="P8158" s="32">
        <f>O8158/N8158</f>
        <v>8.7950747581354446E-4</v>
      </c>
      <c r="Q8158">
        <f>COUNTIF(K8159:K8160,"Y")+COUNTIF(K8159:K8160,"S")</f>
        <v>2</v>
      </c>
      <c r="T8158" s="19" t="s">
        <v>7736</v>
      </c>
      <c r="U8158" s="3"/>
      <c r="V8158" t="s">
        <v>18442</v>
      </c>
      <c r="X8158" t="str">
        <f t="shared" si="498"/>
        <v/>
      </c>
      <c r="Z8158" t="str">
        <f t="shared" si="499"/>
        <v/>
      </c>
      <c r="AB8158" s="9"/>
      <c r="AE8158">
        <f>COUNTIF(AD8159:AD8160,"1")</f>
        <v>0</v>
      </c>
      <c r="AF8158" s="3"/>
      <c r="AH8158" s="9"/>
      <c r="AI8158">
        <f>COUNTIF($J8159:$J8160,"1")-COUNTIFS($J8159:$J8160,"1",$K8159:$K8160,"V")</f>
        <v>0</v>
      </c>
      <c r="AJ8158">
        <f>COUNTIFS($J8159:$J8160,"1",$K8159:$K8160,"Y")+COUNTIFS($J8159:$J8160,"1",$K8159:$K8160,"s")</f>
        <v>0</v>
      </c>
      <c r="AK8158">
        <f>COUNTIF($J8159:$J8160,"2")-COUNTIFS($J8159:$J8160,"2",$K8159:$K8160,"V")</f>
        <v>0</v>
      </c>
      <c r="AL8158">
        <f>COUNTIFS($J8159:$J8160,"2",$K8159:$K8160,"Y")+COUNTIFS($J8159:$J8160,"2",$K8159:$K8160,"s")</f>
        <v>0</v>
      </c>
      <c r="AM8158">
        <f>COUNTIF($J8159:$J8160,"3")-COUNTIFS($J8159:$J8160,"3",$K8159:$K8160,"V")</f>
        <v>0</v>
      </c>
      <c r="AN8158">
        <f>COUNTIFS($J8159:$J8160,"3",$K8159:$K8160,"Y")+COUNTIFS($J8159:$J8160,"3",$K8159:$K8160,"s")</f>
        <v>0</v>
      </c>
      <c r="AO8158">
        <f>COUNTIF($J8159:$J8160,"4")-COUNTIFS($J8159:$J8160,"4",$K8159:$K8160,"V")</f>
        <v>0</v>
      </c>
      <c r="AP8158">
        <f>COUNTIFS($J8159:$J8160,"4",$K8159:$K8160,"Y")+COUNTIFS($J8159:$J8160,"4",$K8159:$K8160,"s")</f>
        <v>0</v>
      </c>
      <c r="AQ8158">
        <f>COUNTIF($J8159:$J8160,"5")-COUNTIFS($J8159:$J8160,"5",$K8159:$K8160,"V")</f>
        <v>0</v>
      </c>
      <c r="AR8158">
        <f>COUNTIFS($J8159:$J8160,"5",$K8159:$K8160,"Y")+COUNTIFS($J8159:$J8160,"5",$K8159:$K8160,"s")</f>
        <v>0</v>
      </c>
      <c r="AS8158">
        <f>COUNTIF($J8159:$J8160,"6")-COUNTIFS($J8159:$J8160,"6",$K8159:$K8160,"V")</f>
        <v>0</v>
      </c>
      <c r="AT8158">
        <f>COUNTIFS($J8159:$J8160,"6",$K8159:$K8160,"Y")+COUNTIFS($J8159:$J8160,"6",$K8159:$K8160,"s")</f>
        <v>0</v>
      </c>
      <c r="AU8158">
        <f>COUNTIF($J8159:$J8160,"7")-COUNTIFS($J8159:$J8160,"7",$K8159:$K8160,"V")</f>
        <v>2</v>
      </c>
      <c r="AV8158">
        <f>COUNTIFS($J8159:$J8160,"7",$K8159:$K8160,"Y")+COUNTIFS($J8159:$J8160,"7",$K8159:$K8160,"s")</f>
        <v>2</v>
      </c>
    </row>
    <row r="8159" spans="1:48" ht="10.95" customHeight="1" outlineLevel="1" x14ac:dyDescent="0.25">
      <c r="A8159" t="s">
        <v>13223</v>
      </c>
      <c r="C8159" s="3" t="s">
        <v>12533</v>
      </c>
      <c r="D8159" s="3">
        <v>109</v>
      </c>
      <c r="E8159" s="9">
        <v>1997</v>
      </c>
      <c r="F8159" s="7" t="s">
        <v>13224</v>
      </c>
      <c r="G8159" s="7" t="s">
        <v>5401</v>
      </c>
      <c r="H8159" s="8" t="s">
        <v>9233</v>
      </c>
      <c r="I8159" s="8" t="s">
        <v>7560</v>
      </c>
      <c r="J8159" s="19">
        <v>7</v>
      </c>
      <c r="K8159" s="19" t="s">
        <v>7736</v>
      </c>
      <c r="L8159" s="11">
        <v>2.4</v>
      </c>
      <c r="M8159" s="11"/>
      <c r="N8159" s="24"/>
      <c r="P8159" s="32"/>
      <c r="T8159" s="19"/>
      <c r="U8159" s="3"/>
      <c r="X8159" t="str">
        <f t="shared" si="498"/>
        <v/>
      </c>
      <c r="Z8159" t="str">
        <f t="shared" si="499"/>
        <v/>
      </c>
      <c r="AB8159" s="9"/>
      <c r="AC8159" t="s">
        <v>9233</v>
      </c>
      <c r="AD8159">
        <f>COUNTIF(H8159,"*Fuji*")</f>
        <v>0</v>
      </c>
      <c r="AF8159" s="3"/>
      <c r="AH8159" s="9"/>
    </row>
    <row r="8160" spans="1:48" ht="10.95" customHeight="1" outlineLevel="1" x14ac:dyDescent="0.25">
      <c r="A8160" t="s">
        <v>13223</v>
      </c>
      <c r="C8160" s="3" t="s">
        <v>12533</v>
      </c>
      <c r="D8160" s="3">
        <v>110</v>
      </c>
      <c r="E8160" s="9">
        <v>1997</v>
      </c>
      <c r="F8160" s="7" t="s">
        <v>4001</v>
      </c>
      <c r="G8160" s="7" t="s">
        <v>5401</v>
      </c>
      <c r="H8160" s="8" t="s">
        <v>9233</v>
      </c>
      <c r="I8160" s="8" t="s">
        <v>7560</v>
      </c>
      <c r="J8160" s="19">
        <v>7</v>
      </c>
      <c r="K8160" s="19" t="s">
        <v>7736</v>
      </c>
      <c r="L8160" s="11">
        <v>2.4</v>
      </c>
      <c r="M8160" s="11"/>
      <c r="N8160" s="24"/>
      <c r="P8160" s="32"/>
      <c r="T8160" s="19"/>
      <c r="U8160" s="3"/>
      <c r="X8160" t="str">
        <f t="shared" si="498"/>
        <v/>
      </c>
      <c r="Z8160" t="str">
        <f t="shared" si="499"/>
        <v/>
      </c>
      <c r="AB8160" s="9"/>
      <c r="AC8160" t="s">
        <v>9233</v>
      </c>
      <c r="AD8160">
        <f>COUNTIF(H8160,"*Fuji*")</f>
        <v>0</v>
      </c>
      <c r="AF8160" s="3"/>
      <c r="AH8160" s="9"/>
    </row>
    <row r="8161" spans="1:48" ht="10.95" customHeight="1" x14ac:dyDescent="0.25">
      <c r="A8161" t="s">
        <v>13267</v>
      </c>
      <c r="B8161" t="s">
        <v>13360</v>
      </c>
      <c r="C8161" s="3" t="s">
        <v>12533</v>
      </c>
      <c r="E8161" s="9"/>
      <c r="F8161" s="7"/>
      <c r="G8161" s="7"/>
      <c r="H8161" s="8"/>
      <c r="I8161" s="8"/>
      <c r="J8161" s="19"/>
      <c r="K8161" s="19"/>
      <c r="L8161" s="11"/>
      <c r="M8161" s="11">
        <f>SUM(L8162:L8185)</f>
        <v>21.7</v>
      </c>
      <c r="N8161" s="24">
        <v>399</v>
      </c>
      <c r="O8161">
        <f>COUNTIF(K8162:K8185,"*")</f>
        <v>24</v>
      </c>
      <c r="P8161" s="32">
        <f>O8161/N8161</f>
        <v>6.0150375939849621E-2</v>
      </c>
      <c r="Q8161">
        <f>COUNTIF(K8162:K8185,"Y")+COUNTIF(K8162:K8185,"S")</f>
        <v>6</v>
      </c>
      <c r="T8161" s="19" t="s">
        <v>7736</v>
      </c>
      <c r="U8161" s="3"/>
      <c r="V8161" t="s">
        <v>18443</v>
      </c>
      <c r="X8161" t="str">
        <f t="shared" si="498"/>
        <v/>
      </c>
      <c r="Z8161" t="str">
        <f t="shared" si="499"/>
        <v/>
      </c>
      <c r="AB8161" s="9"/>
      <c r="AE8161">
        <f>COUNTIF(AD8162:AD8185,"1")</f>
        <v>0</v>
      </c>
      <c r="AF8161" s="3"/>
      <c r="AH8161" s="9"/>
      <c r="AI8161">
        <f>COUNTIF($J8162:$J8185,"1")-COUNTIFS($J8162:$J8185,"1",$K8162:$K8185,"V")</f>
        <v>0</v>
      </c>
      <c r="AJ8161">
        <f>COUNTIFS($J8162:$J8185,"1",$K8162:$K8185,"Y")+COUNTIFS($J8162:$J8185,"1",$K8162:$K8185,"s")</f>
        <v>0</v>
      </c>
      <c r="AK8161">
        <f>COUNTIF($J8162:$J8185,"2")-COUNTIFS($J8162:$J8185,"2",$K8162:$K8185,"V")</f>
        <v>0</v>
      </c>
      <c r="AL8161">
        <f>COUNTIFS($J8162:$J8185,"2",$K8162:$K8185,"Y")+COUNTIFS($J8162:$J8185,"2",$K8162:$K8185,"s")</f>
        <v>0</v>
      </c>
      <c r="AM8161">
        <f>COUNTIF($J8162:$J8185,"3")-COUNTIFS($J8162:$J8185,"3",$K8162:$K8185,"V")</f>
        <v>0</v>
      </c>
      <c r="AN8161">
        <f>COUNTIFS($J8162:$J8185,"3",$K8162:$K8185,"Y")+COUNTIFS($J8162:$J8185,"3",$K8162:$K8185,"s")</f>
        <v>0</v>
      </c>
      <c r="AO8161">
        <f>COUNTIF($J8162:$J8185,"4")-COUNTIFS($J8162:$J8185,"4",$K8162:$K8185,"V")</f>
        <v>0</v>
      </c>
      <c r="AP8161">
        <f>COUNTIFS($J8162:$J8185,"4",$K8162:$K8185,"Y")+COUNTIFS($J8162:$J8185,"4",$K8162:$K8185,"s")</f>
        <v>0</v>
      </c>
      <c r="AQ8161">
        <f>COUNTIF($J8162:$J8185,"5")-COUNTIFS($J8162:$J8185,"5",$K8162:$K8185,"V")</f>
        <v>24</v>
      </c>
      <c r="AR8161">
        <f>COUNTIFS($J8162:$J8185,"5",$K8162:$K8185,"Y")+COUNTIFS($J8162:$J8185,"5",$K8162:$K8185,"s")</f>
        <v>6</v>
      </c>
      <c r="AS8161">
        <f>COUNTIF($J8162:$J8185,"6")-COUNTIFS($J8162:$J8185,"6",$K8162:$K8185,"V")</f>
        <v>0</v>
      </c>
      <c r="AT8161">
        <f>COUNTIFS($J8162:$J8185,"6",$K8162:$K8185,"Y")+COUNTIFS($J8162:$J8185,"6",$K8162:$K8185,"s")</f>
        <v>0</v>
      </c>
      <c r="AU8161">
        <f>COUNTIF($J8162:$J8185,"7")-COUNTIFS($J8162:$J8185,"7",$K8162:$K8185,"V")</f>
        <v>0</v>
      </c>
      <c r="AV8161">
        <f>COUNTIFS($J8162:$J8185,"7",$K8162:$K8185,"Y")+COUNTIFS($J8162:$J8185,"7",$K8162:$K8185,"s")</f>
        <v>0</v>
      </c>
    </row>
    <row r="8162" spans="1:48" ht="10.95" customHeight="1" outlineLevel="1" x14ac:dyDescent="0.25">
      <c r="A8162" t="s">
        <v>13228</v>
      </c>
      <c r="C8162" s="3" t="s">
        <v>12533</v>
      </c>
      <c r="D8162" s="3" t="s">
        <v>13225</v>
      </c>
      <c r="E8162" s="9">
        <v>1980</v>
      </c>
      <c r="F8162" s="10" t="s">
        <v>12592</v>
      </c>
      <c r="G8162" s="7" t="s">
        <v>5401</v>
      </c>
      <c r="H8162" s="8" t="s">
        <v>13227</v>
      </c>
      <c r="I8162" s="8" t="s">
        <v>13226</v>
      </c>
      <c r="J8162" s="19">
        <v>5</v>
      </c>
      <c r="K8162" s="19" t="s">
        <v>7736</v>
      </c>
      <c r="L8162" s="11">
        <v>2.5</v>
      </c>
      <c r="M8162" s="11"/>
      <c r="N8162" s="24"/>
      <c r="P8162" s="32"/>
      <c r="T8162" s="19"/>
      <c r="U8162" s="3"/>
      <c r="X8162" t="str">
        <f t="shared" si="498"/>
        <v/>
      </c>
      <c r="Z8162">
        <f t="shared" si="499"/>
        <v>1</v>
      </c>
      <c r="AB8162" s="9"/>
      <c r="AC8162" t="s">
        <v>13227</v>
      </c>
      <c r="AD8162">
        <f t="shared" ref="AD8162:AD8185" si="501">COUNTIF(H8162,"*Fuji*")</f>
        <v>0</v>
      </c>
      <c r="AF8162" s="3"/>
      <c r="AH8162" s="9"/>
    </row>
    <row r="8163" spans="1:48" ht="10.95" customHeight="1" outlineLevel="1" x14ac:dyDescent="0.25">
      <c r="A8163" t="s">
        <v>13228</v>
      </c>
      <c r="C8163" s="3" t="s">
        <v>12533</v>
      </c>
      <c r="D8163" s="3">
        <v>84</v>
      </c>
      <c r="E8163" s="9">
        <v>1983</v>
      </c>
      <c r="F8163" s="7" t="s">
        <v>4032</v>
      </c>
      <c r="G8163" s="7" t="s">
        <v>5401</v>
      </c>
      <c r="H8163" s="8" t="s">
        <v>13229</v>
      </c>
      <c r="I8163" s="8" t="s">
        <v>8941</v>
      </c>
      <c r="J8163" s="19">
        <v>5</v>
      </c>
      <c r="K8163" s="19" t="s">
        <v>7736</v>
      </c>
      <c r="L8163" s="11">
        <v>1.4</v>
      </c>
      <c r="M8163" s="11"/>
      <c r="N8163" s="24"/>
      <c r="P8163" s="32"/>
      <c r="T8163" s="19"/>
      <c r="U8163" s="3"/>
      <c r="X8163" t="str">
        <f t="shared" si="498"/>
        <v/>
      </c>
      <c r="Z8163" t="str">
        <f t="shared" si="499"/>
        <v/>
      </c>
      <c r="AB8163" s="9"/>
      <c r="AC8163" t="s">
        <v>13229</v>
      </c>
      <c r="AD8163">
        <f t="shared" si="501"/>
        <v>0</v>
      </c>
      <c r="AF8163" s="3"/>
      <c r="AH8163" s="9"/>
    </row>
    <row r="8164" spans="1:48" ht="10.95" customHeight="1" outlineLevel="1" x14ac:dyDescent="0.25">
      <c r="A8164" t="s">
        <v>13228</v>
      </c>
      <c r="C8164" s="3" t="s">
        <v>12533</v>
      </c>
      <c r="D8164" s="3">
        <v>91</v>
      </c>
      <c r="E8164" s="9">
        <v>1984</v>
      </c>
      <c r="F8164" s="7" t="s">
        <v>13231</v>
      </c>
      <c r="G8164" s="7" t="s">
        <v>5401</v>
      </c>
      <c r="H8164" s="8" t="s">
        <v>13233</v>
      </c>
      <c r="I8164" s="8" t="s">
        <v>13230</v>
      </c>
      <c r="J8164" s="19">
        <v>5</v>
      </c>
      <c r="K8164" s="19" t="s">
        <v>7738</v>
      </c>
      <c r="L8164" s="11"/>
      <c r="M8164" s="11"/>
      <c r="N8164" s="24"/>
      <c r="P8164" s="32"/>
      <c r="T8164" s="19"/>
      <c r="U8164" s="3"/>
      <c r="X8164" t="str">
        <f t="shared" si="498"/>
        <v/>
      </c>
      <c r="Z8164" t="str">
        <f t="shared" si="499"/>
        <v/>
      </c>
      <c r="AB8164" s="9"/>
      <c r="AC8164" t="s">
        <v>13233</v>
      </c>
      <c r="AD8164">
        <f t="shared" si="501"/>
        <v>0</v>
      </c>
      <c r="AF8164" s="3"/>
      <c r="AH8164" s="9"/>
    </row>
    <row r="8165" spans="1:48" ht="10.95" customHeight="1" outlineLevel="1" x14ac:dyDescent="0.25">
      <c r="A8165" t="s">
        <v>13228</v>
      </c>
      <c r="C8165" s="3" t="s">
        <v>12533</v>
      </c>
      <c r="D8165" s="3">
        <v>92</v>
      </c>
      <c r="E8165" s="9">
        <v>1984</v>
      </c>
      <c r="F8165" s="7" t="s">
        <v>13232</v>
      </c>
      <c r="G8165" s="7" t="s">
        <v>5401</v>
      </c>
      <c r="H8165" s="8" t="s">
        <v>13233</v>
      </c>
      <c r="I8165" s="8" t="s">
        <v>13230</v>
      </c>
      <c r="J8165" s="19">
        <v>5</v>
      </c>
      <c r="K8165" s="19" t="s">
        <v>7736</v>
      </c>
      <c r="L8165" s="11">
        <v>1.8</v>
      </c>
      <c r="M8165" s="11"/>
      <c r="N8165" s="24"/>
      <c r="P8165" s="32"/>
      <c r="T8165" s="19"/>
      <c r="U8165" s="3"/>
      <c r="X8165" t="str">
        <f t="shared" si="498"/>
        <v/>
      </c>
      <c r="Z8165" t="str">
        <f t="shared" si="499"/>
        <v/>
      </c>
      <c r="AB8165" s="9"/>
      <c r="AC8165" t="s">
        <v>13233</v>
      </c>
      <c r="AD8165">
        <f t="shared" si="501"/>
        <v>0</v>
      </c>
      <c r="AF8165" s="3"/>
      <c r="AH8165" s="9"/>
    </row>
    <row r="8166" spans="1:48" ht="10.95" customHeight="1" outlineLevel="1" x14ac:dyDescent="0.25">
      <c r="A8166" t="s">
        <v>13228</v>
      </c>
      <c r="C8166" s="3" t="s">
        <v>12533</v>
      </c>
      <c r="D8166" s="3">
        <v>191</v>
      </c>
      <c r="E8166" s="9">
        <v>1997</v>
      </c>
      <c r="F8166" s="7" t="s">
        <v>4811</v>
      </c>
      <c r="G8166" s="7" t="s">
        <v>5401</v>
      </c>
      <c r="H8166" s="8" t="s">
        <v>13235</v>
      </c>
      <c r="I8166" s="8" t="s">
        <v>13234</v>
      </c>
      <c r="J8166" s="19">
        <v>5</v>
      </c>
      <c r="K8166" s="19" t="s">
        <v>7738</v>
      </c>
      <c r="L8166" s="11"/>
      <c r="M8166" s="11"/>
      <c r="N8166" s="24"/>
      <c r="P8166" s="32"/>
      <c r="T8166" s="19"/>
      <c r="U8166" s="3"/>
      <c r="X8166" t="str">
        <f t="shared" si="498"/>
        <v/>
      </c>
      <c r="Z8166" t="str">
        <f t="shared" si="499"/>
        <v/>
      </c>
      <c r="AB8166" s="9"/>
      <c r="AC8166" t="s">
        <v>13235</v>
      </c>
      <c r="AD8166">
        <f t="shared" si="501"/>
        <v>0</v>
      </c>
      <c r="AF8166" s="3"/>
      <c r="AH8166" s="9"/>
    </row>
    <row r="8167" spans="1:48" ht="10.95" customHeight="1" outlineLevel="1" x14ac:dyDescent="0.25">
      <c r="A8167" t="s">
        <v>13228</v>
      </c>
      <c r="C8167" s="3" t="s">
        <v>12533</v>
      </c>
      <c r="D8167" s="3">
        <v>223</v>
      </c>
      <c r="E8167" s="9">
        <v>2003</v>
      </c>
      <c r="F8167" s="7" t="s">
        <v>5282</v>
      </c>
      <c r="G8167" s="7" t="s">
        <v>5401</v>
      </c>
      <c r="H8167" s="8" t="s">
        <v>6295</v>
      </c>
      <c r="I8167" s="8" t="s">
        <v>13236</v>
      </c>
      <c r="J8167" s="19">
        <v>5</v>
      </c>
      <c r="K8167" s="19" t="s">
        <v>7738</v>
      </c>
      <c r="L8167" s="11"/>
      <c r="M8167" s="11"/>
      <c r="N8167" s="24"/>
      <c r="P8167" s="32"/>
      <c r="T8167" s="19"/>
      <c r="U8167" s="3">
        <v>224</v>
      </c>
      <c r="X8167" t="str">
        <f t="shared" si="498"/>
        <v/>
      </c>
      <c r="Z8167" t="str">
        <f t="shared" si="499"/>
        <v/>
      </c>
      <c r="AB8167" s="9"/>
      <c r="AC8167" t="s">
        <v>6295</v>
      </c>
      <c r="AD8167">
        <f t="shared" si="501"/>
        <v>0</v>
      </c>
      <c r="AF8167" s="3"/>
      <c r="AG8167" t="s">
        <v>5272</v>
      </c>
      <c r="AH8167" s="9" t="s">
        <v>4613</v>
      </c>
    </row>
    <row r="8168" spans="1:48" ht="10.95" customHeight="1" outlineLevel="1" x14ac:dyDescent="0.25">
      <c r="A8168" t="s">
        <v>13228</v>
      </c>
      <c r="C8168" s="3" t="s">
        <v>12533</v>
      </c>
      <c r="D8168" s="3">
        <v>235</v>
      </c>
      <c r="E8168" s="9">
        <v>2005</v>
      </c>
      <c r="F8168" s="7" t="s">
        <v>5282</v>
      </c>
      <c r="G8168" s="7" t="s">
        <v>5401</v>
      </c>
      <c r="H8168" s="8" t="s">
        <v>6296</v>
      </c>
      <c r="I8168" s="8" t="s">
        <v>7080</v>
      </c>
      <c r="J8168" s="19">
        <v>5</v>
      </c>
      <c r="K8168" s="19" t="s">
        <v>7738</v>
      </c>
      <c r="L8168" s="11"/>
      <c r="M8168" s="11"/>
      <c r="N8168" s="24"/>
      <c r="P8168" s="32"/>
      <c r="T8168" s="19"/>
      <c r="U8168" s="3">
        <v>235</v>
      </c>
      <c r="X8168" t="str">
        <f t="shared" si="498"/>
        <v/>
      </c>
      <c r="Z8168" t="str">
        <f t="shared" si="499"/>
        <v/>
      </c>
      <c r="AB8168" s="9"/>
      <c r="AC8168" t="s">
        <v>6296</v>
      </c>
      <c r="AD8168">
        <f t="shared" si="501"/>
        <v>0</v>
      </c>
      <c r="AF8168" s="3"/>
      <c r="AG8168" t="s">
        <v>5272</v>
      </c>
      <c r="AH8168" s="9" t="s">
        <v>4613</v>
      </c>
    </row>
    <row r="8169" spans="1:48" ht="10.95" customHeight="1" outlineLevel="1" x14ac:dyDescent="0.25">
      <c r="A8169" t="s">
        <v>13228</v>
      </c>
      <c r="C8169" s="3" t="s">
        <v>12533</v>
      </c>
      <c r="D8169" s="3">
        <v>265</v>
      </c>
      <c r="E8169" s="9">
        <v>2006</v>
      </c>
      <c r="F8169" s="22">
        <v>0.6</v>
      </c>
      <c r="G8169" s="7" t="s">
        <v>5401</v>
      </c>
      <c r="H8169" s="8" t="s">
        <v>13239</v>
      </c>
      <c r="I8169" s="8" t="s">
        <v>13238</v>
      </c>
      <c r="J8169" s="19">
        <v>5</v>
      </c>
      <c r="K8169" s="19" t="s">
        <v>7738</v>
      </c>
      <c r="L8169" s="11"/>
      <c r="M8169" s="11"/>
      <c r="N8169" s="24"/>
      <c r="P8169" s="32"/>
      <c r="T8169" s="19"/>
      <c r="U8169" s="3"/>
      <c r="X8169" t="str">
        <f t="shared" si="498"/>
        <v/>
      </c>
      <c r="Z8169" t="str">
        <f t="shared" si="499"/>
        <v/>
      </c>
      <c r="AB8169" s="9"/>
      <c r="AC8169" t="s">
        <v>13239</v>
      </c>
      <c r="AD8169">
        <f t="shared" si="501"/>
        <v>0</v>
      </c>
      <c r="AF8169" s="3"/>
      <c r="AH8169" s="9"/>
    </row>
    <row r="8170" spans="1:48" ht="10.95" customHeight="1" outlineLevel="1" x14ac:dyDescent="0.25">
      <c r="A8170" t="s">
        <v>13228</v>
      </c>
      <c r="C8170" s="3" t="s">
        <v>12533</v>
      </c>
      <c r="D8170" s="3" t="s">
        <v>13237</v>
      </c>
      <c r="E8170" s="9">
        <v>2006</v>
      </c>
      <c r="F8170" s="7" t="s">
        <v>10270</v>
      </c>
      <c r="G8170" s="7" t="s">
        <v>5401</v>
      </c>
      <c r="H8170" s="8" t="s">
        <v>13240</v>
      </c>
      <c r="I8170" s="8" t="s">
        <v>13238</v>
      </c>
      <c r="J8170" s="19">
        <v>5</v>
      </c>
      <c r="K8170" s="19" t="s">
        <v>7738</v>
      </c>
      <c r="L8170" s="11"/>
      <c r="M8170" s="11"/>
      <c r="N8170" s="24"/>
      <c r="P8170" s="32"/>
      <c r="T8170" s="19"/>
      <c r="U8170" s="3"/>
      <c r="X8170" t="str">
        <f t="shared" si="498"/>
        <v/>
      </c>
      <c r="Z8170">
        <f t="shared" si="499"/>
        <v>1</v>
      </c>
      <c r="AB8170" s="9"/>
      <c r="AC8170" t="s">
        <v>13240</v>
      </c>
      <c r="AD8170">
        <f t="shared" si="501"/>
        <v>0</v>
      </c>
      <c r="AF8170" s="3"/>
      <c r="AH8170" s="9"/>
    </row>
    <row r="8171" spans="1:48" ht="10.95" customHeight="1" outlineLevel="1" x14ac:dyDescent="0.25">
      <c r="A8171" t="s">
        <v>13228</v>
      </c>
      <c r="C8171" s="3" t="s">
        <v>12533</v>
      </c>
      <c r="D8171" s="3">
        <v>282</v>
      </c>
      <c r="E8171" s="9">
        <v>2008</v>
      </c>
      <c r="F8171" s="22">
        <v>0.3</v>
      </c>
      <c r="G8171" s="7" t="s">
        <v>5401</v>
      </c>
      <c r="H8171" s="8" t="s">
        <v>6295</v>
      </c>
      <c r="I8171" s="8" t="s">
        <v>13241</v>
      </c>
      <c r="J8171" s="19">
        <v>5</v>
      </c>
      <c r="K8171" s="19" t="s">
        <v>7738</v>
      </c>
      <c r="L8171" s="11"/>
      <c r="M8171" s="11"/>
      <c r="N8171" s="24"/>
      <c r="P8171" s="32"/>
      <c r="T8171" s="19"/>
      <c r="U8171" s="3"/>
      <c r="X8171" t="str">
        <f t="shared" si="498"/>
        <v/>
      </c>
      <c r="Z8171" t="str">
        <f t="shared" si="499"/>
        <v/>
      </c>
      <c r="AB8171" s="9"/>
      <c r="AC8171" t="s">
        <v>6295</v>
      </c>
      <c r="AD8171">
        <f t="shared" si="501"/>
        <v>0</v>
      </c>
      <c r="AF8171" s="3"/>
      <c r="AH8171" s="9"/>
    </row>
    <row r="8172" spans="1:48" ht="10.95" customHeight="1" outlineLevel="1" x14ac:dyDescent="0.25">
      <c r="A8172" t="s">
        <v>13228</v>
      </c>
      <c r="C8172" s="3" t="s">
        <v>12533</v>
      </c>
      <c r="D8172" s="3">
        <v>285</v>
      </c>
      <c r="E8172" s="9">
        <v>2008</v>
      </c>
      <c r="F8172" s="22">
        <v>1</v>
      </c>
      <c r="G8172" s="7" t="s">
        <v>5401</v>
      </c>
      <c r="H8172" s="8" t="s">
        <v>6295</v>
      </c>
      <c r="I8172" s="8" t="s">
        <v>13241</v>
      </c>
      <c r="J8172" s="19">
        <v>5</v>
      </c>
      <c r="K8172" s="19" t="s">
        <v>7738</v>
      </c>
      <c r="L8172" s="11"/>
      <c r="M8172" s="11"/>
      <c r="N8172" s="24"/>
      <c r="P8172" s="32"/>
      <c r="T8172" s="19"/>
      <c r="U8172" s="3"/>
      <c r="X8172" t="str">
        <f t="shared" si="498"/>
        <v/>
      </c>
      <c r="Z8172" t="str">
        <f t="shared" si="499"/>
        <v/>
      </c>
      <c r="AB8172" s="9"/>
      <c r="AC8172" t="s">
        <v>6295</v>
      </c>
      <c r="AD8172">
        <f t="shared" si="501"/>
        <v>0</v>
      </c>
      <c r="AF8172" s="3"/>
      <c r="AH8172" s="9"/>
    </row>
    <row r="8173" spans="1:48" ht="10.95" customHeight="1" outlineLevel="1" x14ac:dyDescent="0.25">
      <c r="A8173" t="s">
        <v>13228</v>
      </c>
      <c r="C8173" s="3" t="s">
        <v>12533</v>
      </c>
      <c r="D8173" s="3">
        <v>286</v>
      </c>
      <c r="E8173" s="9">
        <v>2008</v>
      </c>
      <c r="F8173" s="7" t="s">
        <v>13242</v>
      </c>
      <c r="G8173" s="7" t="s">
        <v>5401</v>
      </c>
      <c r="H8173" s="8" t="s">
        <v>6295</v>
      </c>
      <c r="I8173" s="8" t="s">
        <v>13241</v>
      </c>
      <c r="J8173" s="19">
        <v>5</v>
      </c>
      <c r="K8173" s="19" t="s">
        <v>7736</v>
      </c>
      <c r="L8173" s="11">
        <v>6</v>
      </c>
      <c r="M8173" s="11"/>
      <c r="N8173" s="24"/>
      <c r="P8173" s="32"/>
      <c r="T8173" s="19"/>
      <c r="U8173" s="3"/>
      <c r="X8173" t="str">
        <f t="shared" si="498"/>
        <v/>
      </c>
      <c r="Z8173">
        <f t="shared" si="499"/>
        <v>1</v>
      </c>
      <c r="AB8173" s="9"/>
      <c r="AC8173" t="s">
        <v>6295</v>
      </c>
      <c r="AD8173">
        <f t="shared" si="501"/>
        <v>0</v>
      </c>
      <c r="AF8173" s="3"/>
      <c r="AH8173" s="9"/>
    </row>
    <row r="8174" spans="1:48" ht="10.95" customHeight="1" outlineLevel="1" x14ac:dyDescent="0.25">
      <c r="A8174" t="s">
        <v>13228</v>
      </c>
      <c r="C8174" s="3" t="s">
        <v>12533</v>
      </c>
      <c r="D8174" s="3">
        <v>287</v>
      </c>
      <c r="E8174" s="9">
        <v>2008</v>
      </c>
      <c r="F8174" s="7" t="s">
        <v>13242</v>
      </c>
      <c r="G8174" s="7" t="s">
        <v>5401</v>
      </c>
      <c r="H8174" s="8" t="s">
        <v>6295</v>
      </c>
      <c r="I8174" s="8" t="s">
        <v>13241</v>
      </c>
      <c r="J8174" s="19">
        <v>5</v>
      </c>
      <c r="K8174" s="19" t="s">
        <v>7736</v>
      </c>
      <c r="L8174" s="11">
        <v>6</v>
      </c>
      <c r="M8174" s="11"/>
      <c r="N8174" s="24"/>
      <c r="P8174" s="32"/>
      <c r="T8174" s="19"/>
      <c r="U8174" s="3"/>
      <c r="X8174" t="str">
        <f t="shared" si="498"/>
        <v/>
      </c>
      <c r="Z8174">
        <f t="shared" si="499"/>
        <v>1</v>
      </c>
      <c r="AB8174" s="9"/>
      <c r="AC8174" t="s">
        <v>6295</v>
      </c>
      <c r="AD8174">
        <f t="shared" si="501"/>
        <v>0</v>
      </c>
      <c r="AF8174" s="3"/>
      <c r="AH8174" s="9"/>
    </row>
    <row r="8175" spans="1:48" ht="10.95" customHeight="1" outlineLevel="1" x14ac:dyDescent="0.25">
      <c r="A8175" t="s">
        <v>13228</v>
      </c>
      <c r="C8175" s="3" t="s">
        <v>12533</v>
      </c>
      <c r="D8175" s="3" t="s">
        <v>8254</v>
      </c>
      <c r="E8175" s="9">
        <v>2012</v>
      </c>
      <c r="F8175" s="10" t="s">
        <v>13244</v>
      </c>
      <c r="G8175" s="7" t="s">
        <v>5401</v>
      </c>
      <c r="H8175" s="8" t="s">
        <v>13245</v>
      </c>
      <c r="I8175" s="8" t="s">
        <v>13243</v>
      </c>
      <c r="J8175" s="19">
        <v>5</v>
      </c>
      <c r="K8175" s="19" t="s">
        <v>7738</v>
      </c>
      <c r="L8175" s="11"/>
      <c r="M8175" s="11"/>
      <c r="N8175" s="24"/>
      <c r="P8175" s="32"/>
      <c r="T8175" s="19"/>
      <c r="U8175" s="3"/>
      <c r="X8175" t="str">
        <f t="shared" si="498"/>
        <v/>
      </c>
      <c r="Z8175">
        <f t="shared" si="499"/>
        <v>1</v>
      </c>
      <c r="AB8175" s="9"/>
      <c r="AC8175" t="s">
        <v>13245</v>
      </c>
      <c r="AD8175">
        <f t="shared" si="501"/>
        <v>0</v>
      </c>
      <c r="AF8175" s="3"/>
      <c r="AH8175" s="9"/>
    </row>
    <row r="8176" spans="1:48" ht="10.95" customHeight="1" outlineLevel="1" x14ac:dyDescent="0.25">
      <c r="A8176" t="s">
        <v>13228</v>
      </c>
      <c r="C8176" s="3" t="s">
        <v>12533</v>
      </c>
      <c r="D8176" s="3">
        <v>323</v>
      </c>
      <c r="E8176" s="9">
        <v>2012</v>
      </c>
      <c r="F8176" s="7" t="s">
        <v>13247</v>
      </c>
      <c r="G8176" s="7" t="s">
        <v>5401</v>
      </c>
      <c r="H8176" s="8" t="s">
        <v>13248</v>
      </c>
      <c r="I8176" s="8" t="s">
        <v>13246</v>
      </c>
      <c r="J8176" s="19">
        <v>5</v>
      </c>
      <c r="K8176" s="19" t="s">
        <v>7736</v>
      </c>
      <c r="L8176" s="11">
        <v>4</v>
      </c>
      <c r="M8176" s="11"/>
      <c r="N8176" s="24"/>
      <c r="P8176" s="32"/>
      <c r="T8176" s="19"/>
      <c r="U8176" s="3"/>
      <c r="X8176" t="str">
        <f t="shared" si="498"/>
        <v/>
      </c>
      <c r="Z8176">
        <f t="shared" si="499"/>
        <v>1</v>
      </c>
      <c r="AB8176" s="9"/>
      <c r="AC8176" t="s">
        <v>13248</v>
      </c>
      <c r="AD8176">
        <f t="shared" si="501"/>
        <v>0</v>
      </c>
      <c r="AF8176" s="3"/>
      <c r="AH8176" s="9"/>
    </row>
    <row r="8177" spans="1:48" ht="10.95" customHeight="1" outlineLevel="1" x14ac:dyDescent="0.25">
      <c r="A8177" t="s">
        <v>13228</v>
      </c>
      <c r="C8177" s="3" t="s">
        <v>12533</v>
      </c>
      <c r="D8177" s="3">
        <v>324</v>
      </c>
      <c r="E8177" s="9">
        <v>2012</v>
      </c>
      <c r="F8177" s="7" t="s">
        <v>13249</v>
      </c>
      <c r="G8177" s="7" t="s">
        <v>5401</v>
      </c>
      <c r="H8177" s="8" t="s">
        <v>13248</v>
      </c>
      <c r="I8177" s="8" t="s">
        <v>13246</v>
      </c>
      <c r="J8177" s="19">
        <v>5</v>
      </c>
      <c r="K8177" s="19" t="s">
        <v>7738</v>
      </c>
      <c r="L8177" s="11"/>
      <c r="M8177" s="11"/>
      <c r="N8177" s="24"/>
      <c r="P8177" s="32"/>
      <c r="T8177" s="19"/>
      <c r="U8177" s="3"/>
      <c r="X8177" t="str">
        <f t="shared" si="498"/>
        <v/>
      </c>
      <c r="Z8177">
        <f t="shared" si="499"/>
        <v>1</v>
      </c>
      <c r="AB8177" s="9"/>
      <c r="AC8177" t="s">
        <v>13248</v>
      </c>
      <c r="AD8177">
        <f t="shared" si="501"/>
        <v>0</v>
      </c>
      <c r="AF8177" s="3"/>
      <c r="AH8177" s="9"/>
    </row>
    <row r="8178" spans="1:48" ht="10.95" customHeight="1" outlineLevel="1" x14ac:dyDescent="0.25">
      <c r="A8178" t="s">
        <v>13228</v>
      </c>
      <c r="C8178" s="3" t="s">
        <v>12533</v>
      </c>
      <c r="D8178" s="3">
        <v>355</v>
      </c>
      <c r="E8178" s="9">
        <v>2015</v>
      </c>
      <c r="F8178" s="7" t="s">
        <v>13251</v>
      </c>
      <c r="G8178" s="7" t="s">
        <v>5401</v>
      </c>
      <c r="H8178" s="8" t="s">
        <v>13252</v>
      </c>
      <c r="I8178" s="8" t="s">
        <v>13250</v>
      </c>
      <c r="J8178" s="19">
        <v>5</v>
      </c>
      <c r="K8178" s="19" t="s">
        <v>7738</v>
      </c>
      <c r="L8178" s="11"/>
      <c r="M8178" s="11"/>
      <c r="N8178" s="24"/>
      <c r="P8178" s="32"/>
      <c r="T8178" s="19"/>
      <c r="U8178" s="3"/>
      <c r="X8178" t="str">
        <f t="shared" si="498"/>
        <v/>
      </c>
      <c r="Z8178">
        <f t="shared" si="499"/>
        <v>1</v>
      </c>
      <c r="AB8178" s="9"/>
      <c r="AC8178" t="s">
        <v>13252</v>
      </c>
      <c r="AD8178">
        <f t="shared" si="501"/>
        <v>0</v>
      </c>
      <c r="AF8178" s="3"/>
      <c r="AH8178" s="9"/>
    </row>
    <row r="8179" spans="1:48" ht="10.95" customHeight="1" outlineLevel="1" x14ac:dyDescent="0.25">
      <c r="A8179" t="s">
        <v>13228</v>
      </c>
      <c r="C8179" s="3" t="s">
        <v>12533</v>
      </c>
      <c r="D8179" s="3">
        <v>364</v>
      </c>
      <c r="E8179" s="9">
        <v>2016</v>
      </c>
      <c r="F8179" s="7" t="s">
        <v>13254</v>
      </c>
      <c r="G8179" s="7" t="s">
        <v>5401</v>
      </c>
      <c r="H8179" s="8" t="s">
        <v>13255</v>
      </c>
      <c r="I8179" s="8" t="s">
        <v>13253</v>
      </c>
      <c r="J8179" s="19">
        <v>5</v>
      </c>
      <c r="K8179" s="19" t="s">
        <v>7738</v>
      </c>
      <c r="L8179" s="11"/>
      <c r="M8179" s="11"/>
      <c r="N8179" s="24"/>
      <c r="P8179" s="32"/>
      <c r="T8179" s="19"/>
      <c r="U8179" s="3"/>
      <c r="X8179" t="str">
        <f t="shared" si="498"/>
        <v/>
      </c>
      <c r="Z8179">
        <f t="shared" si="499"/>
        <v>1</v>
      </c>
      <c r="AB8179" s="9"/>
      <c r="AC8179" t="s">
        <v>13255</v>
      </c>
      <c r="AD8179">
        <f t="shared" si="501"/>
        <v>0</v>
      </c>
      <c r="AF8179" s="3"/>
      <c r="AH8179" s="9"/>
    </row>
    <row r="8180" spans="1:48" ht="10.95" customHeight="1" outlineLevel="1" x14ac:dyDescent="0.25">
      <c r="A8180" t="s">
        <v>13228</v>
      </c>
      <c r="C8180" s="3" t="s">
        <v>12533</v>
      </c>
      <c r="D8180" s="3" t="s">
        <v>13256</v>
      </c>
      <c r="E8180" s="9">
        <v>2017</v>
      </c>
      <c r="F8180" s="7" t="s">
        <v>13257</v>
      </c>
      <c r="G8180" s="7" t="s">
        <v>5401</v>
      </c>
      <c r="H8180" s="8" t="s">
        <v>13258</v>
      </c>
      <c r="I8180" s="8" t="s">
        <v>12646</v>
      </c>
      <c r="J8180" s="19">
        <v>5</v>
      </c>
      <c r="K8180" s="19" t="s">
        <v>7738</v>
      </c>
      <c r="L8180" s="11"/>
      <c r="M8180" s="11"/>
      <c r="N8180" s="24"/>
      <c r="P8180" s="32"/>
      <c r="T8180" s="19"/>
      <c r="U8180" s="3"/>
      <c r="X8180" t="str">
        <f t="shared" si="498"/>
        <v/>
      </c>
      <c r="Z8180">
        <f t="shared" si="499"/>
        <v>1</v>
      </c>
      <c r="AB8180" s="9"/>
      <c r="AC8180" t="s">
        <v>13258</v>
      </c>
      <c r="AD8180">
        <f t="shared" si="501"/>
        <v>0</v>
      </c>
      <c r="AF8180" s="3"/>
      <c r="AH8180" s="9"/>
    </row>
    <row r="8181" spans="1:48" ht="10.95" customHeight="1" outlineLevel="1" x14ac:dyDescent="0.25">
      <c r="A8181" t="s">
        <v>13228</v>
      </c>
      <c r="C8181" s="3" t="s">
        <v>12533</v>
      </c>
      <c r="D8181" s="3" t="s">
        <v>13261</v>
      </c>
      <c r="E8181" s="9">
        <v>2019</v>
      </c>
      <c r="F8181" s="7" t="s">
        <v>13260</v>
      </c>
      <c r="G8181" s="7" t="s">
        <v>5401</v>
      </c>
      <c r="H8181" s="8" t="s">
        <v>13262</v>
      </c>
      <c r="I8181" s="8" t="s">
        <v>13259</v>
      </c>
      <c r="J8181" s="19">
        <v>5</v>
      </c>
      <c r="K8181" s="19" t="s">
        <v>7738</v>
      </c>
      <c r="L8181" s="11"/>
      <c r="M8181" s="11"/>
      <c r="N8181" s="24"/>
      <c r="P8181" s="32"/>
      <c r="T8181" s="19"/>
      <c r="U8181" s="3"/>
      <c r="X8181" t="str">
        <f t="shared" si="498"/>
        <v/>
      </c>
      <c r="Z8181">
        <f t="shared" si="499"/>
        <v>1</v>
      </c>
      <c r="AB8181" s="9"/>
      <c r="AC8181" t="s">
        <v>13262</v>
      </c>
      <c r="AD8181">
        <f t="shared" si="501"/>
        <v>0</v>
      </c>
      <c r="AF8181" s="3"/>
      <c r="AH8181" s="9"/>
    </row>
    <row r="8182" spans="1:48" ht="10.95" customHeight="1" outlineLevel="1" x14ac:dyDescent="0.25">
      <c r="A8182" t="s">
        <v>13228</v>
      </c>
      <c r="C8182" s="3" t="s">
        <v>12533</v>
      </c>
      <c r="D8182" s="3">
        <v>383</v>
      </c>
      <c r="E8182" s="9">
        <v>2019</v>
      </c>
      <c r="F8182" s="22">
        <v>0.53</v>
      </c>
      <c r="G8182" s="7" t="s">
        <v>5401</v>
      </c>
      <c r="H8182" s="8" t="s">
        <v>13264</v>
      </c>
      <c r="I8182" s="8" t="s">
        <v>13263</v>
      </c>
      <c r="J8182" s="19">
        <v>5</v>
      </c>
      <c r="K8182" s="19" t="s">
        <v>7738</v>
      </c>
      <c r="L8182" s="11"/>
      <c r="M8182" s="11"/>
      <c r="N8182" s="24"/>
      <c r="P8182" s="32"/>
      <c r="T8182" s="19"/>
      <c r="U8182" s="3"/>
      <c r="X8182" t="str">
        <f t="shared" si="498"/>
        <v/>
      </c>
      <c r="Z8182" t="str">
        <f t="shared" si="499"/>
        <v/>
      </c>
      <c r="AB8182" s="9"/>
      <c r="AC8182" t="s">
        <v>13264</v>
      </c>
      <c r="AD8182">
        <f t="shared" si="501"/>
        <v>0</v>
      </c>
      <c r="AF8182" s="3"/>
      <c r="AH8182" s="9"/>
    </row>
    <row r="8183" spans="1:48" ht="10.95" customHeight="1" outlineLevel="1" x14ac:dyDescent="0.25">
      <c r="A8183" t="s">
        <v>13228</v>
      </c>
      <c r="C8183" s="3" t="s">
        <v>12533</v>
      </c>
      <c r="D8183" s="3">
        <v>384</v>
      </c>
      <c r="E8183" s="9">
        <v>2019</v>
      </c>
      <c r="F8183" s="22">
        <v>0.86</v>
      </c>
      <c r="G8183" s="7" t="s">
        <v>5401</v>
      </c>
      <c r="H8183" s="8" t="s">
        <v>13264</v>
      </c>
      <c r="I8183" s="8" t="s">
        <v>13263</v>
      </c>
      <c r="J8183" s="19">
        <v>5</v>
      </c>
      <c r="K8183" s="19" t="s">
        <v>7738</v>
      </c>
      <c r="L8183" s="11"/>
      <c r="M8183" s="11"/>
      <c r="N8183" s="24"/>
      <c r="P8183" s="32"/>
      <c r="T8183" s="19"/>
      <c r="U8183" s="3"/>
      <c r="X8183" t="str">
        <f t="shared" si="498"/>
        <v/>
      </c>
      <c r="Z8183" t="str">
        <f t="shared" si="499"/>
        <v/>
      </c>
      <c r="AB8183" s="9"/>
      <c r="AC8183" t="s">
        <v>13264</v>
      </c>
      <c r="AD8183">
        <f t="shared" si="501"/>
        <v>0</v>
      </c>
      <c r="AF8183" s="3"/>
      <c r="AH8183" s="9"/>
    </row>
    <row r="8184" spans="1:48" ht="10.95" customHeight="1" outlineLevel="1" x14ac:dyDescent="0.25">
      <c r="A8184" t="s">
        <v>13228</v>
      </c>
      <c r="C8184" s="3" t="s">
        <v>12533</v>
      </c>
      <c r="D8184" s="3">
        <v>385</v>
      </c>
      <c r="E8184" s="9">
        <v>2019</v>
      </c>
      <c r="F8184" s="22">
        <v>0.91</v>
      </c>
      <c r="G8184" s="7" t="s">
        <v>5401</v>
      </c>
      <c r="H8184" s="8" t="s">
        <v>13264</v>
      </c>
      <c r="I8184" s="8" t="s">
        <v>13263</v>
      </c>
      <c r="J8184" s="19">
        <v>5</v>
      </c>
      <c r="K8184" s="19" t="s">
        <v>7738</v>
      </c>
      <c r="L8184" s="11"/>
      <c r="M8184" s="11"/>
      <c r="N8184" s="24"/>
      <c r="P8184" s="32"/>
      <c r="T8184" s="19"/>
      <c r="U8184" s="3"/>
      <c r="X8184" t="str">
        <f t="shared" si="498"/>
        <v/>
      </c>
      <c r="Z8184" t="str">
        <f t="shared" si="499"/>
        <v/>
      </c>
      <c r="AB8184" s="9"/>
      <c r="AC8184" t="s">
        <v>13264</v>
      </c>
      <c r="AD8184">
        <f t="shared" si="501"/>
        <v>0</v>
      </c>
      <c r="AF8184" s="3"/>
      <c r="AH8184" s="9"/>
    </row>
    <row r="8185" spans="1:48" ht="10.95" customHeight="1" outlineLevel="1" x14ac:dyDescent="0.25">
      <c r="A8185" t="s">
        <v>13228</v>
      </c>
      <c r="C8185" s="3" t="s">
        <v>12533</v>
      </c>
      <c r="D8185" s="3">
        <v>389</v>
      </c>
      <c r="E8185" s="9">
        <v>2020</v>
      </c>
      <c r="F8185" s="10" t="s">
        <v>21521</v>
      </c>
      <c r="G8185" s="7" t="s">
        <v>5401</v>
      </c>
      <c r="H8185" s="8" t="s">
        <v>13266</v>
      </c>
      <c r="I8185" s="8" t="s">
        <v>13265</v>
      </c>
      <c r="J8185" s="19">
        <v>5</v>
      </c>
      <c r="K8185" s="19" t="s">
        <v>7738</v>
      </c>
      <c r="L8185" s="11"/>
      <c r="M8185" s="11"/>
      <c r="N8185" s="24"/>
      <c r="P8185" s="32"/>
      <c r="T8185" s="19"/>
      <c r="U8185" s="3"/>
      <c r="X8185" t="str">
        <f t="shared" si="498"/>
        <v/>
      </c>
      <c r="Z8185" t="str">
        <f t="shared" si="499"/>
        <v/>
      </c>
      <c r="AB8185" s="9"/>
      <c r="AC8185" t="s">
        <v>13266</v>
      </c>
      <c r="AD8185">
        <f t="shared" si="501"/>
        <v>0</v>
      </c>
      <c r="AF8185" s="3"/>
      <c r="AH8185" s="9"/>
    </row>
    <row r="8186" spans="1:48" ht="10.95" customHeight="1" x14ac:dyDescent="0.25">
      <c r="A8186" t="s">
        <v>18617</v>
      </c>
      <c r="B8186" t="s">
        <v>12031</v>
      </c>
      <c r="C8186" s="3" t="s">
        <v>11994</v>
      </c>
      <c r="E8186" s="9"/>
      <c r="F8186" s="7"/>
      <c r="G8186" s="7"/>
      <c r="H8186" s="8"/>
      <c r="I8186" s="8"/>
      <c r="J8186" s="19"/>
      <c r="K8186" s="19"/>
      <c r="L8186" s="11"/>
      <c r="M8186" s="11">
        <f>SUM(L8187:L8217)</f>
        <v>48.6</v>
      </c>
      <c r="N8186" s="24">
        <v>2782</v>
      </c>
      <c r="O8186">
        <f>COUNTIF(K8187:K8217,"*")</f>
        <v>31</v>
      </c>
      <c r="P8186" s="32">
        <f>O8186/N8186</f>
        <v>1.1143062544931704E-2</v>
      </c>
      <c r="Q8186">
        <f>COUNTIF(K8187:K8217,"Y")+COUNTIF(K8187:K8217,"S")</f>
        <v>15</v>
      </c>
      <c r="T8186" s="19" t="s">
        <v>7736</v>
      </c>
      <c r="U8186" s="3"/>
      <c r="V8186" t="s">
        <v>18444</v>
      </c>
      <c r="X8186" t="str">
        <f t="shared" si="498"/>
        <v/>
      </c>
      <c r="Z8186" t="str">
        <f t="shared" si="499"/>
        <v/>
      </c>
      <c r="AB8186" s="9"/>
      <c r="AE8186">
        <f>COUNTIF(AD8187:AD8217,"1")</f>
        <v>1</v>
      </c>
      <c r="AF8186" s="3"/>
      <c r="AH8186" s="9"/>
      <c r="AI8186">
        <f>COUNTIF($J8187:$J8217,"1")-COUNTIFS($J8187:$J8217,"1",$K8187:$K8217,"V")</f>
        <v>5</v>
      </c>
      <c r="AJ8186">
        <f>COUNTIFS($J8187:$J8217,"1",$K8187:$K8217,"Y")+COUNTIFS($J8187:$J8217,"1",$K8187:$K8217,"s")</f>
        <v>5</v>
      </c>
      <c r="AK8186">
        <f>COUNTIF($J8187:$J8217,"2")-COUNTIFS($J8187:$J8217,"2",$K8187:$K8217,"V")</f>
        <v>0</v>
      </c>
      <c r="AL8186">
        <f>COUNTIFS($J8187:$J8217,"2",$K8187:$K8217,"Y")+COUNTIFS($J8187:$J8217,"2",$K8187:$K8217,"s")</f>
        <v>0</v>
      </c>
      <c r="AM8186">
        <f>COUNTIF($J8187:$J8217,"3")-COUNTIFS($J8187:$J8217,"3",$K8187:$K8217,"V")</f>
        <v>7</v>
      </c>
      <c r="AN8186">
        <f>COUNTIFS($J8187:$J8217,"3",$K8187:$K8217,"Y")+COUNTIFS($J8187:$J8217,"3",$K8187:$K8217,"s")</f>
        <v>3</v>
      </c>
      <c r="AO8186">
        <f>COUNTIF($J8187:$J8217,"4")-COUNTIFS($J8187:$J8217,"4",$K8187:$K8217,"V")</f>
        <v>0</v>
      </c>
      <c r="AP8186">
        <f>COUNTIFS($J8187:$J8217,"4",$K8187:$K8217,"Y")+COUNTIFS($J8187:$J8217,"4",$K8187:$K8217,"s")</f>
        <v>0</v>
      </c>
      <c r="AQ8186">
        <f>COUNTIF($J8187:$J8217,"5")-COUNTIFS($J8187:$J8217,"5",$K8187:$K8217,"V")</f>
        <v>2</v>
      </c>
      <c r="AR8186">
        <f>COUNTIFS($J8187:$J8217,"5",$K8187:$K8217,"Y")+COUNTIFS($J8187:$J8217,"5",$K8187:$K8217,"s")</f>
        <v>2</v>
      </c>
      <c r="AS8186">
        <f>COUNTIF($J8187:$J8217,"6")-COUNTIFS($J8187:$J8217,"6",$K8187:$K8217,"V")</f>
        <v>0</v>
      </c>
      <c r="AT8186">
        <f>COUNTIFS($J8187:$J8217,"6",$K8187:$K8217,"Y")+COUNTIFS($J8187:$J8217,"6",$K8187:$K8217,"s")</f>
        <v>0</v>
      </c>
      <c r="AU8186">
        <f>COUNTIF($J8187:$J8217,"7")-COUNTIFS($J8187:$J8217,"7",$K8187:$K8217,"V")</f>
        <v>17</v>
      </c>
      <c r="AV8186">
        <f>COUNTIFS($J8187:$J8217,"7",$K8187:$K8217,"Y")+COUNTIFS($J8187:$J8217,"7",$K8187:$K8217,"s")</f>
        <v>5</v>
      </c>
    </row>
    <row r="8187" spans="1:48" ht="10.95" customHeight="1" outlineLevel="1" x14ac:dyDescent="0.25">
      <c r="A8187" t="s">
        <v>18618</v>
      </c>
      <c r="C8187" s="3" t="s">
        <v>11994</v>
      </c>
      <c r="D8187" s="3">
        <v>528</v>
      </c>
      <c r="E8187" s="9">
        <v>1962</v>
      </c>
      <c r="F8187" s="7" t="s">
        <v>3536</v>
      </c>
      <c r="G8187" s="7" t="s">
        <v>5401</v>
      </c>
      <c r="H8187" s="8" t="s">
        <v>2627</v>
      </c>
      <c r="I8187" s="8" t="s">
        <v>6998</v>
      </c>
      <c r="J8187" s="19">
        <v>1</v>
      </c>
      <c r="K8187" s="19" t="s">
        <v>7736</v>
      </c>
      <c r="L8187" s="11">
        <v>2.5</v>
      </c>
      <c r="M8187" s="11"/>
      <c r="N8187" s="24"/>
      <c r="P8187" s="32"/>
      <c r="T8187" s="19"/>
      <c r="U8187" s="3">
        <v>329</v>
      </c>
      <c r="X8187" t="str">
        <f t="shared" si="498"/>
        <v/>
      </c>
      <c r="Z8187" t="str">
        <f t="shared" si="499"/>
        <v/>
      </c>
      <c r="AB8187" s="9"/>
      <c r="AC8187" t="s">
        <v>2627</v>
      </c>
      <c r="AD8187">
        <f t="shared" ref="AD8187:AD8217" si="502">COUNTIF(H8187,"*Fuji*")</f>
        <v>0</v>
      </c>
      <c r="AF8187" s="3"/>
      <c r="AG8187" t="s">
        <v>2628</v>
      </c>
      <c r="AH8187" s="9" t="s">
        <v>4613</v>
      </c>
    </row>
    <row r="8188" spans="1:48" ht="10.95" customHeight="1" outlineLevel="1" x14ac:dyDescent="0.25">
      <c r="A8188" t="s">
        <v>18618</v>
      </c>
      <c r="C8188" s="3" t="s">
        <v>11994</v>
      </c>
      <c r="D8188" s="3" t="s">
        <v>10404</v>
      </c>
      <c r="E8188" s="9">
        <v>1962</v>
      </c>
      <c r="F8188" s="7" t="s">
        <v>10270</v>
      </c>
      <c r="G8188" s="7" t="s">
        <v>5401</v>
      </c>
      <c r="H8188" s="8" t="s">
        <v>2627</v>
      </c>
      <c r="I8188" s="8" t="s">
        <v>6998</v>
      </c>
      <c r="J8188" s="19">
        <v>1</v>
      </c>
      <c r="K8188" s="19" t="s">
        <v>7736</v>
      </c>
      <c r="L8188" s="11">
        <v>6</v>
      </c>
      <c r="M8188" s="11"/>
      <c r="N8188" s="24"/>
      <c r="P8188" s="32"/>
      <c r="T8188" s="19"/>
      <c r="U8188" s="3"/>
      <c r="X8188" t="str">
        <f t="shared" si="498"/>
        <v/>
      </c>
      <c r="Z8188">
        <f t="shared" si="499"/>
        <v>1</v>
      </c>
      <c r="AB8188" s="9"/>
      <c r="AC8188" t="s">
        <v>2627</v>
      </c>
      <c r="AD8188">
        <f t="shared" si="502"/>
        <v>0</v>
      </c>
      <c r="AF8188" s="3"/>
      <c r="AH8188" s="9"/>
    </row>
    <row r="8189" spans="1:48" ht="10.95" customHeight="1" outlineLevel="1" x14ac:dyDescent="0.25">
      <c r="A8189" t="s">
        <v>18618</v>
      </c>
      <c r="C8189" s="3" t="s">
        <v>11994</v>
      </c>
      <c r="D8189" s="3">
        <v>531</v>
      </c>
      <c r="E8189" s="9">
        <v>1962</v>
      </c>
      <c r="F8189" s="7" t="s">
        <v>5768</v>
      </c>
      <c r="G8189" s="7" t="s">
        <v>5401</v>
      </c>
      <c r="H8189" s="8" t="s">
        <v>2629</v>
      </c>
      <c r="I8189" s="8" t="s">
        <v>10405</v>
      </c>
      <c r="J8189" s="19">
        <v>3</v>
      </c>
      <c r="K8189" s="19" t="s">
        <v>7736</v>
      </c>
      <c r="L8189" s="11">
        <v>1</v>
      </c>
      <c r="M8189" s="11"/>
      <c r="N8189" s="24"/>
      <c r="P8189" s="32"/>
      <c r="T8189" s="19"/>
      <c r="U8189" s="3" t="s">
        <v>6134</v>
      </c>
      <c r="X8189" t="str">
        <f t="shared" si="498"/>
        <v/>
      </c>
      <c r="Z8189" t="str">
        <f t="shared" si="499"/>
        <v/>
      </c>
      <c r="AB8189" s="9"/>
      <c r="AC8189" t="s">
        <v>2629</v>
      </c>
      <c r="AD8189">
        <f t="shared" si="502"/>
        <v>0</v>
      </c>
      <c r="AF8189" s="3"/>
      <c r="AG8189" t="s">
        <v>4927</v>
      </c>
      <c r="AH8189" s="9" t="s">
        <v>4613</v>
      </c>
    </row>
    <row r="8190" spans="1:48" ht="10.95" customHeight="1" outlineLevel="1" x14ac:dyDescent="0.25">
      <c r="A8190" t="s">
        <v>18618</v>
      </c>
      <c r="C8190" s="3" t="s">
        <v>11994</v>
      </c>
      <c r="D8190" s="3" t="s">
        <v>10406</v>
      </c>
      <c r="E8190" s="9">
        <v>1962</v>
      </c>
      <c r="F8190" s="7" t="s">
        <v>755</v>
      </c>
      <c r="G8190" s="7" t="s">
        <v>5401</v>
      </c>
      <c r="H8190" s="8" t="s">
        <v>2629</v>
      </c>
      <c r="I8190" s="8" t="s">
        <v>10405</v>
      </c>
      <c r="J8190" s="19">
        <v>3</v>
      </c>
      <c r="K8190" s="19" t="s">
        <v>7736</v>
      </c>
      <c r="L8190" s="11">
        <v>2.8</v>
      </c>
      <c r="M8190" s="11"/>
      <c r="N8190" s="24"/>
      <c r="P8190" s="32"/>
      <c r="T8190" s="19"/>
      <c r="U8190" s="3" t="s">
        <v>740</v>
      </c>
      <c r="W8190" t="s">
        <v>7738</v>
      </c>
      <c r="X8190" t="str">
        <f t="shared" si="498"/>
        <v/>
      </c>
      <c r="Z8190">
        <f t="shared" si="499"/>
        <v>1</v>
      </c>
      <c r="AB8190" s="9"/>
      <c r="AC8190" t="s">
        <v>2629</v>
      </c>
      <c r="AD8190">
        <f t="shared" si="502"/>
        <v>0</v>
      </c>
      <c r="AF8190" s="3"/>
      <c r="AG8190" t="s">
        <v>4927</v>
      </c>
      <c r="AH8190" s="9" t="s">
        <v>4925</v>
      </c>
    </row>
    <row r="8191" spans="1:48" ht="10.95" customHeight="1" outlineLevel="1" x14ac:dyDescent="0.25">
      <c r="A8191" t="s">
        <v>18618</v>
      </c>
      <c r="C8191" s="3" t="s">
        <v>11994</v>
      </c>
      <c r="D8191" s="3">
        <v>661</v>
      </c>
      <c r="E8191" s="9">
        <v>1970</v>
      </c>
      <c r="F8191" s="7" t="s">
        <v>5699</v>
      </c>
      <c r="G8191" s="7" t="s">
        <v>5401</v>
      </c>
      <c r="H8191" s="8" t="s">
        <v>9038</v>
      </c>
      <c r="I8191" s="8" t="s">
        <v>10407</v>
      </c>
      <c r="J8191" s="19">
        <v>7</v>
      </c>
      <c r="K8191" s="19" t="s">
        <v>7736</v>
      </c>
      <c r="L8191" s="11">
        <v>2.8</v>
      </c>
      <c r="M8191" s="11"/>
      <c r="N8191" s="24"/>
      <c r="P8191" s="32"/>
      <c r="T8191" s="19"/>
      <c r="U8191" s="3"/>
      <c r="X8191" t="str">
        <f t="shared" si="498"/>
        <v/>
      </c>
      <c r="Z8191" t="str">
        <f t="shared" si="499"/>
        <v/>
      </c>
      <c r="AB8191" s="9"/>
      <c r="AC8191" t="s">
        <v>9038</v>
      </c>
      <c r="AD8191">
        <f t="shared" si="502"/>
        <v>0</v>
      </c>
      <c r="AF8191" s="3"/>
      <c r="AH8191" s="9"/>
    </row>
    <row r="8192" spans="1:48" ht="10.95" customHeight="1" outlineLevel="1" x14ac:dyDescent="0.25">
      <c r="A8192" t="s">
        <v>18618</v>
      </c>
      <c r="C8192" s="3" t="s">
        <v>11994</v>
      </c>
      <c r="D8192" s="3">
        <v>812</v>
      </c>
      <c r="E8192" s="9">
        <v>1975</v>
      </c>
      <c r="F8192" s="7" t="s">
        <v>3445</v>
      </c>
      <c r="G8192" s="7" t="s">
        <v>5401</v>
      </c>
      <c r="H8192" s="8" t="s">
        <v>10408</v>
      </c>
      <c r="I8192" s="8" t="s">
        <v>10409</v>
      </c>
      <c r="J8192" s="19">
        <v>5</v>
      </c>
      <c r="K8192" s="19" t="s">
        <v>7736</v>
      </c>
      <c r="L8192" s="11">
        <v>1</v>
      </c>
      <c r="M8192" s="11"/>
      <c r="N8192" s="24"/>
      <c r="P8192" s="32"/>
      <c r="T8192" s="19"/>
      <c r="U8192" s="3"/>
      <c r="X8192" t="str">
        <f t="shared" si="498"/>
        <v/>
      </c>
      <c r="Z8192" t="str">
        <f t="shared" si="499"/>
        <v/>
      </c>
      <c r="AB8192" s="9"/>
      <c r="AC8192" t="s">
        <v>10408</v>
      </c>
      <c r="AD8192">
        <f t="shared" si="502"/>
        <v>0</v>
      </c>
      <c r="AF8192" s="3"/>
      <c r="AH8192" s="9"/>
    </row>
    <row r="8193" spans="1:34" ht="10.95" customHeight="1" outlineLevel="1" x14ac:dyDescent="0.25">
      <c r="A8193" t="s">
        <v>18618</v>
      </c>
      <c r="C8193" s="3" t="s">
        <v>11994</v>
      </c>
      <c r="D8193" s="3">
        <v>813</v>
      </c>
      <c r="E8193" s="9">
        <v>1975</v>
      </c>
      <c r="F8193" s="7" t="s">
        <v>5753</v>
      </c>
      <c r="G8193" s="7" t="s">
        <v>5401</v>
      </c>
      <c r="H8193" s="8" t="s">
        <v>10408</v>
      </c>
      <c r="I8193" s="8" t="s">
        <v>10409</v>
      </c>
      <c r="J8193" s="19">
        <v>5</v>
      </c>
      <c r="K8193" s="19" t="s">
        <v>7736</v>
      </c>
      <c r="L8193" s="11">
        <v>1</v>
      </c>
      <c r="M8193" s="11"/>
      <c r="N8193" s="24"/>
      <c r="P8193" s="32"/>
      <c r="T8193" s="19"/>
      <c r="U8193" s="3"/>
      <c r="X8193" t="str">
        <f t="shared" si="498"/>
        <v/>
      </c>
      <c r="Z8193" t="str">
        <f t="shared" si="499"/>
        <v/>
      </c>
      <c r="AB8193" s="9"/>
      <c r="AC8193" t="s">
        <v>10408</v>
      </c>
      <c r="AD8193">
        <f t="shared" si="502"/>
        <v>0</v>
      </c>
      <c r="AF8193" s="3"/>
      <c r="AH8193" s="9"/>
    </row>
    <row r="8194" spans="1:34" ht="10.95" customHeight="1" outlineLevel="1" x14ac:dyDescent="0.25">
      <c r="A8194" t="s">
        <v>18618</v>
      </c>
      <c r="C8194" s="3" t="s">
        <v>11994</v>
      </c>
      <c r="D8194" s="3">
        <v>832</v>
      </c>
      <c r="E8194" s="9">
        <v>1976</v>
      </c>
      <c r="F8194" s="7" t="s">
        <v>5753</v>
      </c>
      <c r="G8194" s="7" t="s">
        <v>5401</v>
      </c>
      <c r="H8194" s="8" t="s">
        <v>10411</v>
      </c>
      <c r="I8194" s="8" t="s">
        <v>10410</v>
      </c>
      <c r="J8194" s="19">
        <v>1</v>
      </c>
      <c r="K8194" s="19" t="s">
        <v>7736</v>
      </c>
      <c r="L8194" s="11">
        <v>1</v>
      </c>
      <c r="M8194" s="11"/>
      <c r="N8194" s="24"/>
      <c r="P8194" s="32"/>
      <c r="R8194">
        <v>1</v>
      </c>
      <c r="S8194">
        <v>1</v>
      </c>
      <c r="T8194" s="19"/>
      <c r="U8194" s="3">
        <v>545</v>
      </c>
      <c r="X8194" t="str">
        <f t="shared" ref="X8194:X8257" si="503">IF(COUNTIF(F8194,"*fdc*"),1,"")</f>
        <v/>
      </c>
      <c r="Z8194" t="str">
        <f t="shared" ref="Z8194:Z8257" si="504">IF(COUNTIF(F8194,"*s/s*"),1,"")</f>
        <v/>
      </c>
      <c r="AB8194" s="9"/>
      <c r="AC8194" t="s">
        <v>10411</v>
      </c>
      <c r="AD8194">
        <f t="shared" si="502"/>
        <v>1</v>
      </c>
      <c r="AF8194" s="3"/>
      <c r="AG8194" t="s">
        <v>4924</v>
      </c>
      <c r="AH8194" s="9" t="s">
        <v>4613</v>
      </c>
    </row>
    <row r="8195" spans="1:34" ht="10.95" customHeight="1" outlineLevel="1" x14ac:dyDescent="0.25">
      <c r="A8195" t="s">
        <v>18618</v>
      </c>
      <c r="C8195" s="3" t="s">
        <v>11994</v>
      </c>
      <c r="D8195" s="3">
        <v>840</v>
      </c>
      <c r="E8195" s="9">
        <v>1976</v>
      </c>
      <c r="F8195" s="7" t="s">
        <v>3445</v>
      </c>
      <c r="G8195" s="7" t="s">
        <v>5401</v>
      </c>
      <c r="H8195" s="8" t="s">
        <v>10208</v>
      </c>
      <c r="I8195" s="8" t="s">
        <v>10412</v>
      </c>
      <c r="J8195" s="19">
        <v>7</v>
      </c>
      <c r="K8195" s="19" t="s">
        <v>7738</v>
      </c>
      <c r="L8195" s="11"/>
      <c r="M8195" s="11"/>
      <c r="N8195" s="24"/>
      <c r="P8195" s="32"/>
      <c r="T8195" s="19"/>
      <c r="U8195" s="3"/>
      <c r="X8195" t="str">
        <f t="shared" si="503"/>
        <v/>
      </c>
      <c r="Z8195" t="str">
        <f t="shared" si="504"/>
        <v/>
      </c>
      <c r="AB8195" s="9"/>
      <c r="AC8195" t="s">
        <v>10208</v>
      </c>
      <c r="AD8195">
        <f t="shared" si="502"/>
        <v>0</v>
      </c>
      <c r="AF8195" s="3"/>
      <c r="AH8195" s="9"/>
    </row>
    <row r="8196" spans="1:34" ht="10.95" customHeight="1" outlineLevel="1" x14ac:dyDescent="0.25">
      <c r="A8196" t="s">
        <v>18618</v>
      </c>
      <c r="C8196" s="3" t="s">
        <v>11994</v>
      </c>
      <c r="D8196" s="3">
        <v>842</v>
      </c>
      <c r="E8196" s="9">
        <v>1976</v>
      </c>
      <c r="F8196" s="7" t="s">
        <v>4866</v>
      </c>
      <c r="G8196" s="7" t="s">
        <v>5401</v>
      </c>
      <c r="H8196" s="8" t="s">
        <v>10413</v>
      </c>
      <c r="I8196" s="8" t="s">
        <v>10412</v>
      </c>
      <c r="J8196" s="19">
        <v>7</v>
      </c>
      <c r="K8196" s="19" t="s">
        <v>7738</v>
      </c>
      <c r="L8196" s="11"/>
      <c r="M8196" s="11"/>
      <c r="N8196" s="24"/>
      <c r="P8196" s="32"/>
      <c r="T8196" s="19"/>
      <c r="U8196" s="3"/>
      <c r="X8196" t="str">
        <f t="shared" si="503"/>
        <v/>
      </c>
      <c r="Z8196" t="str">
        <f t="shared" si="504"/>
        <v/>
      </c>
      <c r="AB8196" s="9"/>
      <c r="AC8196" t="s">
        <v>10413</v>
      </c>
      <c r="AD8196">
        <f t="shared" si="502"/>
        <v>0</v>
      </c>
      <c r="AF8196" s="3"/>
      <c r="AH8196" s="9"/>
    </row>
    <row r="8197" spans="1:34" ht="10.95" customHeight="1" outlineLevel="1" x14ac:dyDescent="0.25">
      <c r="A8197" t="s">
        <v>18618</v>
      </c>
      <c r="C8197" s="3" t="s">
        <v>11994</v>
      </c>
      <c r="D8197" s="3">
        <v>1245</v>
      </c>
      <c r="E8197" s="9">
        <v>1989</v>
      </c>
      <c r="F8197" s="7" t="s">
        <v>2769</v>
      </c>
      <c r="G8197" s="7" t="s">
        <v>5401</v>
      </c>
      <c r="H8197" s="8" t="s">
        <v>9233</v>
      </c>
      <c r="I8197" s="8" t="s">
        <v>7560</v>
      </c>
      <c r="J8197" s="19">
        <v>7</v>
      </c>
      <c r="K8197" s="19" t="s">
        <v>7736</v>
      </c>
      <c r="L8197" s="11">
        <v>1</v>
      </c>
      <c r="M8197" s="11"/>
      <c r="N8197" s="24"/>
      <c r="P8197" s="32"/>
      <c r="T8197" s="19"/>
      <c r="U8197" s="3"/>
      <c r="X8197" t="str">
        <f t="shared" si="503"/>
        <v/>
      </c>
      <c r="Z8197" t="str">
        <f t="shared" si="504"/>
        <v/>
      </c>
      <c r="AB8197" s="9"/>
      <c r="AC8197" t="s">
        <v>9233</v>
      </c>
      <c r="AD8197">
        <f t="shared" si="502"/>
        <v>0</v>
      </c>
      <c r="AF8197" s="3"/>
      <c r="AH8197" s="9"/>
    </row>
    <row r="8198" spans="1:34" ht="10.95" customHeight="1" outlineLevel="1" x14ac:dyDescent="0.25">
      <c r="A8198" t="s">
        <v>18618</v>
      </c>
      <c r="C8198" s="3" t="s">
        <v>11994</v>
      </c>
      <c r="D8198" s="3">
        <v>1246</v>
      </c>
      <c r="E8198" s="9">
        <v>1989</v>
      </c>
      <c r="F8198" s="7" t="s">
        <v>1066</v>
      </c>
      <c r="G8198" s="7" t="s">
        <v>5401</v>
      </c>
      <c r="H8198" s="8" t="s">
        <v>9233</v>
      </c>
      <c r="I8198" s="8" t="s">
        <v>7560</v>
      </c>
      <c r="J8198" s="19">
        <v>7</v>
      </c>
      <c r="K8198" s="19" t="s">
        <v>7736</v>
      </c>
      <c r="L8198" s="11">
        <v>1</v>
      </c>
      <c r="M8198" s="11"/>
      <c r="N8198" s="24"/>
      <c r="P8198" s="32"/>
      <c r="T8198" s="19"/>
      <c r="U8198" s="3"/>
      <c r="X8198" t="str">
        <f t="shared" si="503"/>
        <v/>
      </c>
      <c r="Z8198" t="str">
        <f t="shared" si="504"/>
        <v/>
      </c>
      <c r="AB8198" s="9"/>
      <c r="AC8198" t="s">
        <v>9233</v>
      </c>
      <c r="AD8198">
        <f t="shared" si="502"/>
        <v>0</v>
      </c>
      <c r="AF8198" s="3"/>
      <c r="AH8198" s="9"/>
    </row>
    <row r="8199" spans="1:34" ht="10.95" customHeight="1" outlineLevel="1" x14ac:dyDescent="0.25">
      <c r="A8199" t="s">
        <v>18618</v>
      </c>
      <c r="C8199" s="3" t="s">
        <v>11994</v>
      </c>
      <c r="D8199" s="3" t="s">
        <v>10414</v>
      </c>
      <c r="E8199" s="9">
        <v>1998</v>
      </c>
      <c r="F8199" s="7" t="s">
        <v>10415</v>
      </c>
      <c r="G8199" s="7" t="s">
        <v>5401</v>
      </c>
      <c r="H8199" s="8" t="s">
        <v>10417</v>
      </c>
      <c r="I8199" s="8" t="s">
        <v>8506</v>
      </c>
      <c r="J8199" s="19">
        <v>1</v>
      </c>
      <c r="K8199" s="19" t="s">
        <v>7736</v>
      </c>
      <c r="L8199" s="11">
        <v>14</v>
      </c>
      <c r="M8199" s="11"/>
      <c r="N8199" s="24"/>
      <c r="P8199" s="32"/>
      <c r="T8199" s="19"/>
      <c r="U8199" s="3"/>
      <c r="X8199" t="str">
        <f t="shared" si="503"/>
        <v/>
      </c>
      <c r="Z8199">
        <f t="shared" si="504"/>
        <v>1</v>
      </c>
      <c r="AB8199" s="9"/>
      <c r="AC8199" t="s">
        <v>10417</v>
      </c>
      <c r="AD8199">
        <f t="shared" si="502"/>
        <v>0</v>
      </c>
      <c r="AF8199" s="3">
        <v>1</v>
      </c>
      <c r="AH8199" s="9"/>
    </row>
    <row r="8200" spans="1:34" ht="10.95" customHeight="1" outlineLevel="1" x14ac:dyDescent="0.25">
      <c r="A8200" t="s">
        <v>18618</v>
      </c>
      <c r="C8200" s="3" t="s">
        <v>11994</v>
      </c>
      <c r="D8200" s="3">
        <v>1967</v>
      </c>
      <c r="E8200" s="9">
        <v>1998</v>
      </c>
      <c r="F8200" s="7" t="s">
        <v>10416</v>
      </c>
      <c r="G8200" s="7" t="s">
        <v>5401</v>
      </c>
      <c r="H8200" s="8" t="s">
        <v>2355</v>
      </c>
      <c r="I8200" s="8" t="s">
        <v>8506</v>
      </c>
      <c r="J8200" s="19">
        <v>1</v>
      </c>
      <c r="K8200" s="19" t="s">
        <v>7736</v>
      </c>
      <c r="L8200" s="11">
        <v>4</v>
      </c>
      <c r="M8200" s="11"/>
      <c r="N8200" s="24"/>
      <c r="P8200" s="32"/>
      <c r="T8200" s="19"/>
      <c r="U8200" s="3"/>
      <c r="X8200" t="str">
        <f t="shared" si="503"/>
        <v/>
      </c>
      <c r="Z8200">
        <f t="shared" si="504"/>
        <v>1</v>
      </c>
      <c r="AB8200" s="9"/>
      <c r="AC8200" t="s">
        <v>2355</v>
      </c>
      <c r="AD8200">
        <f t="shared" si="502"/>
        <v>0</v>
      </c>
      <c r="AF8200" s="3">
        <v>1</v>
      </c>
      <c r="AH8200" s="9"/>
    </row>
    <row r="8201" spans="1:34" ht="10.95" customHeight="1" outlineLevel="1" x14ac:dyDescent="0.25">
      <c r="A8201" t="s">
        <v>18618</v>
      </c>
      <c r="C8201" s="3" t="s">
        <v>11994</v>
      </c>
      <c r="D8201" s="3">
        <v>1971</v>
      </c>
      <c r="E8201" s="9">
        <v>1998</v>
      </c>
      <c r="F8201" s="7" t="s">
        <v>10419</v>
      </c>
      <c r="G8201" s="7" t="s">
        <v>5401</v>
      </c>
      <c r="H8201" s="8" t="s">
        <v>9233</v>
      </c>
      <c r="I8201" s="8" t="s">
        <v>7560</v>
      </c>
      <c r="J8201" s="19">
        <v>7</v>
      </c>
      <c r="K8201" s="19" t="s">
        <v>7738</v>
      </c>
      <c r="L8201" s="11"/>
      <c r="M8201" s="11"/>
      <c r="N8201" s="24"/>
      <c r="P8201" s="32"/>
      <c r="T8201" s="19"/>
      <c r="U8201" s="3"/>
      <c r="X8201" t="str">
        <f t="shared" si="503"/>
        <v/>
      </c>
      <c r="Z8201" t="str">
        <f t="shared" si="504"/>
        <v/>
      </c>
      <c r="AB8201" s="9"/>
      <c r="AC8201" t="s">
        <v>9233</v>
      </c>
      <c r="AD8201">
        <f t="shared" si="502"/>
        <v>0</v>
      </c>
      <c r="AF8201" s="3"/>
      <c r="AH8201" s="9"/>
    </row>
    <row r="8202" spans="1:34" ht="10.95" customHeight="1" outlineLevel="1" x14ac:dyDescent="0.25">
      <c r="A8202" t="s">
        <v>18618</v>
      </c>
      <c r="C8202" s="3" t="s">
        <v>11994</v>
      </c>
      <c r="D8202" s="3">
        <v>1972</v>
      </c>
      <c r="E8202" s="9">
        <v>1998</v>
      </c>
      <c r="F8202" s="7" t="s">
        <v>10419</v>
      </c>
      <c r="G8202" s="7" t="s">
        <v>5401</v>
      </c>
      <c r="H8202" s="8" t="s">
        <v>9233</v>
      </c>
      <c r="I8202" s="8" t="s">
        <v>7560</v>
      </c>
      <c r="J8202" s="19">
        <v>7</v>
      </c>
      <c r="K8202" s="19" t="s">
        <v>7738</v>
      </c>
      <c r="L8202" s="11"/>
      <c r="M8202" s="11"/>
      <c r="N8202" s="24"/>
      <c r="P8202" s="32"/>
      <c r="T8202" s="19"/>
      <c r="U8202" s="3"/>
      <c r="X8202" t="str">
        <f t="shared" si="503"/>
        <v/>
      </c>
      <c r="Z8202" t="str">
        <f t="shared" si="504"/>
        <v/>
      </c>
      <c r="AB8202" s="9"/>
      <c r="AC8202" t="s">
        <v>9233</v>
      </c>
      <c r="AD8202">
        <f t="shared" si="502"/>
        <v>0</v>
      </c>
      <c r="AF8202" s="3"/>
      <c r="AH8202" s="9"/>
    </row>
    <row r="8203" spans="1:34" ht="10.95" customHeight="1" outlineLevel="1" x14ac:dyDescent="0.25">
      <c r="A8203" t="s">
        <v>18618</v>
      </c>
      <c r="C8203" s="3" t="s">
        <v>11994</v>
      </c>
      <c r="D8203" s="3">
        <v>1973</v>
      </c>
      <c r="E8203" s="9">
        <v>1998</v>
      </c>
      <c r="F8203" s="7" t="s">
        <v>10419</v>
      </c>
      <c r="G8203" s="7" t="s">
        <v>5401</v>
      </c>
      <c r="H8203" s="8" t="s">
        <v>9233</v>
      </c>
      <c r="I8203" s="8" t="s">
        <v>7560</v>
      </c>
      <c r="J8203" s="19">
        <v>7</v>
      </c>
      <c r="K8203" s="19" t="s">
        <v>7738</v>
      </c>
      <c r="L8203" s="11"/>
      <c r="M8203" s="11"/>
      <c r="N8203" s="24"/>
      <c r="P8203" s="32"/>
      <c r="T8203" s="19"/>
      <c r="U8203" s="3"/>
      <c r="X8203" t="str">
        <f t="shared" si="503"/>
        <v/>
      </c>
      <c r="Z8203" t="str">
        <f t="shared" si="504"/>
        <v/>
      </c>
      <c r="AB8203" s="9"/>
      <c r="AC8203" t="s">
        <v>9233</v>
      </c>
      <c r="AD8203">
        <f t="shared" si="502"/>
        <v>0</v>
      </c>
      <c r="AF8203" s="3"/>
      <c r="AH8203" s="9"/>
    </row>
    <row r="8204" spans="1:34" ht="10.95" customHeight="1" outlineLevel="1" x14ac:dyDescent="0.25">
      <c r="A8204" t="s">
        <v>18618</v>
      </c>
      <c r="C8204" s="3" t="s">
        <v>11994</v>
      </c>
      <c r="D8204" s="3" t="s">
        <v>10418</v>
      </c>
      <c r="E8204" s="9">
        <v>1998</v>
      </c>
      <c r="F8204" s="7" t="s">
        <v>10420</v>
      </c>
      <c r="G8204" s="7" t="s">
        <v>5401</v>
      </c>
      <c r="H8204" s="8" t="s">
        <v>7560</v>
      </c>
      <c r="I8204" s="8" t="s">
        <v>7560</v>
      </c>
      <c r="J8204" s="19">
        <v>7</v>
      </c>
      <c r="K8204" s="19" t="s">
        <v>7738</v>
      </c>
      <c r="L8204" s="11"/>
      <c r="M8204" s="11"/>
      <c r="N8204" s="24"/>
      <c r="P8204" s="32"/>
      <c r="T8204" s="19"/>
      <c r="U8204" s="3"/>
      <c r="X8204" t="str">
        <f t="shared" si="503"/>
        <v/>
      </c>
      <c r="Z8204">
        <f t="shared" si="504"/>
        <v>1</v>
      </c>
      <c r="AB8204" s="9"/>
      <c r="AC8204" t="s">
        <v>7560</v>
      </c>
      <c r="AD8204">
        <f t="shared" si="502"/>
        <v>0</v>
      </c>
      <c r="AF8204" s="3"/>
      <c r="AH8204" s="9"/>
    </row>
    <row r="8205" spans="1:34" ht="10.95" customHeight="1" outlineLevel="1" x14ac:dyDescent="0.25">
      <c r="A8205" t="s">
        <v>18618</v>
      </c>
      <c r="C8205" s="3" t="s">
        <v>11994</v>
      </c>
      <c r="D8205" s="3">
        <v>1974</v>
      </c>
      <c r="E8205" s="9">
        <v>1998</v>
      </c>
      <c r="F8205" s="7" t="s">
        <v>10416</v>
      </c>
      <c r="G8205" s="7" t="s">
        <v>5401</v>
      </c>
      <c r="H8205" s="8" t="s">
        <v>7560</v>
      </c>
      <c r="I8205" s="8" t="s">
        <v>7560</v>
      </c>
      <c r="J8205" s="19">
        <v>7</v>
      </c>
      <c r="K8205" s="19" t="s">
        <v>7738</v>
      </c>
      <c r="L8205" s="11"/>
      <c r="M8205" s="11"/>
      <c r="N8205" s="24"/>
      <c r="P8205" s="32"/>
      <c r="T8205" s="19"/>
      <c r="U8205" s="3"/>
      <c r="X8205" t="str">
        <f t="shared" si="503"/>
        <v/>
      </c>
      <c r="Z8205">
        <f t="shared" si="504"/>
        <v>1</v>
      </c>
      <c r="AB8205" s="9"/>
      <c r="AC8205" t="s">
        <v>7560</v>
      </c>
      <c r="AD8205">
        <f t="shared" si="502"/>
        <v>0</v>
      </c>
      <c r="AF8205" s="3"/>
      <c r="AH8205" s="9"/>
    </row>
    <row r="8206" spans="1:34" ht="10.95" customHeight="1" outlineLevel="1" x14ac:dyDescent="0.25">
      <c r="A8206" t="s">
        <v>18618</v>
      </c>
      <c r="C8206" s="3" t="s">
        <v>11994</v>
      </c>
      <c r="D8206" s="3">
        <v>2073</v>
      </c>
      <c r="E8206" s="9">
        <v>1998</v>
      </c>
      <c r="F8206" s="7" t="s">
        <v>9691</v>
      </c>
      <c r="G8206" s="7" t="s">
        <v>5401</v>
      </c>
      <c r="H8206" s="8" t="s">
        <v>21187</v>
      </c>
      <c r="I8206" s="8" t="s">
        <v>21186</v>
      </c>
      <c r="J8206" s="19">
        <v>7</v>
      </c>
      <c r="K8206" s="19" t="s">
        <v>7736</v>
      </c>
      <c r="L8206" s="11">
        <v>2.75</v>
      </c>
      <c r="M8206" s="11"/>
      <c r="N8206" s="24"/>
      <c r="P8206" s="32"/>
      <c r="T8206" s="19"/>
      <c r="U8206" s="3"/>
      <c r="X8206" t="str">
        <f t="shared" si="503"/>
        <v/>
      </c>
      <c r="Z8206" t="str">
        <f t="shared" si="504"/>
        <v/>
      </c>
      <c r="AB8206" s="9"/>
      <c r="AC8206" t="s">
        <v>9233</v>
      </c>
      <c r="AD8206">
        <f t="shared" si="502"/>
        <v>0</v>
      </c>
      <c r="AF8206" s="3"/>
      <c r="AH8206" s="9"/>
    </row>
    <row r="8207" spans="1:34" ht="10.95" customHeight="1" outlineLevel="1" x14ac:dyDescent="0.25">
      <c r="A8207" t="s">
        <v>18618</v>
      </c>
      <c r="C8207" s="3" t="s">
        <v>11994</v>
      </c>
      <c r="D8207" s="3">
        <v>2074</v>
      </c>
      <c r="E8207" s="9">
        <v>1998</v>
      </c>
      <c r="F8207" s="7" t="s">
        <v>9691</v>
      </c>
      <c r="G8207" s="7" t="s">
        <v>5401</v>
      </c>
      <c r="H8207" s="8" t="s">
        <v>21188</v>
      </c>
      <c r="I8207" s="8" t="s">
        <v>21186</v>
      </c>
      <c r="J8207" s="19">
        <v>7</v>
      </c>
      <c r="K8207" s="19" t="s">
        <v>7736</v>
      </c>
      <c r="L8207" s="11">
        <v>2.75</v>
      </c>
      <c r="M8207" s="11"/>
      <c r="N8207" s="24"/>
      <c r="P8207" s="32"/>
      <c r="T8207" s="19"/>
      <c r="U8207" s="3"/>
      <c r="X8207" t="str">
        <f t="shared" si="503"/>
        <v/>
      </c>
      <c r="Z8207" t="str">
        <f t="shared" si="504"/>
        <v/>
      </c>
      <c r="AB8207" s="9"/>
      <c r="AC8207" t="s">
        <v>9233</v>
      </c>
      <c r="AD8207">
        <f t="shared" si="502"/>
        <v>0</v>
      </c>
      <c r="AF8207" s="3"/>
      <c r="AH8207" s="9"/>
    </row>
    <row r="8208" spans="1:34" ht="10.95" customHeight="1" outlineLevel="1" x14ac:dyDescent="0.25">
      <c r="A8208" t="s">
        <v>18618</v>
      </c>
      <c r="C8208" s="3" t="s">
        <v>11994</v>
      </c>
      <c r="D8208" s="3">
        <v>2374</v>
      </c>
      <c r="E8208" s="9">
        <v>1999</v>
      </c>
      <c r="F8208" s="7" t="s">
        <v>10421</v>
      </c>
      <c r="G8208" s="7" t="s">
        <v>5401</v>
      </c>
      <c r="H8208" s="8" t="s">
        <v>2355</v>
      </c>
      <c r="I8208" s="8" t="s">
        <v>8506</v>
      </c>
      <c r="J8208" s="19">
        <v>3</v>
      </c>
      <c r="K8208" s="19" t="s">
        <v>7736</v>
      </c>
      <c r="L8208" s="11">
        <v>5</v>
      </c>
      <c r="M8208" s="11"/>
      <c r="N8208" s="24"/>
      <c r="P8208" s="32"/>
      <c r="T8208" s="19"/>
      <c r="U8208" s="3"/>
      <c r="X8208" t="str">
        <f t="shared" si="503"/>
        <v/>
      </c>
      <c r="Z8208" t="str">
        <f t="shared" si="504"/>
        <v/>
      </c>
      <c r="AB8208" s="9"/>
      <c r="AC8208" t="s">
        <v>2355</v>
      </c>
      <c r="AD8208">
        <f t="shared" si="502"/>
        <v>0</v>
      </c>
      <c r="AF8208" s="3">
        <v>1</v>
      </c>
      <c r="AH8208" s="9"/>
    </row>
    <row r="8209" spans="1:48" ht="10.95" customHeight="1" outlineLevel="1" x14ac:dyDescent="0.25">
      <c r="A8209" t="s">
        <v>18618</v>
      </c>
      <c r="C8209" s="3" t="s">
        <v>11994</v>
      </c>
      <c r="D8209" s="3">
        <v>2382</v>
      </c>
      <c r="E8209" s="9">
        <v>1999</v>
      </c>
      <c r="F8209" s="7" t="s">
        <v>10422</v>
      </c>
      <c r="G8209" s="7" t="s">
        <v>5401</v>
      </c>
      <c r="H8209" s="8" t="s">
        <v>2355</v>
      </c>
      <c r="I8209" s="8" t="s">
        <v>8506</v>
      </c>
      <c r="J8209" s="19">
        <v>3</v>
      </c>
      <c r="K8209" s="19" t="s">
        <v>7738</v>
      </c>
      <c r="L8209" s="11"/>
      <c r="M8209" s="11"/>
      <c r="N8209" s="24"/>
      <c r="P8209" s="32"/>
      <c r="T8209" s="19"/>
      <c r="U8209" s="3"/>
      <c r="X8209" t="str">
        <f t="shared" si="503"/>
        <v/>
      </c>
      <c r="Z8209" t="str">
        <f t="shared" si="504"/>
        <v/>
      </c>
      <c r="AB8209" s="9"/>
      <c r="AC8209" t="s">
        <v>2355</v>
      </c>
      <c r="AD8209">
        <f t="shared" si="502"/>
        <v>0</v>
      </c>
      <c r="AF8209" s="3">
        <v>1</v>
      </c>
      <c r="AH8209" s="9"/>
    </row>
    <row r="8210" spans="1:48" ht="10.95" customHeight="1" outlineLevel="1" x14ac:dyDescent="0.25">
      <c r="A8210" t="s">
        <v>18618</v>
      </c>
      <c r="C8210" s="3" t="s">
        <v>11994</v>
      </c>
      <c r="D8210" s="3" t="s">
        <v>10423</v>
      </c>
      <c r="E8210" s="9">
        <v>1999</v>
      </c>
      <c r="F8210" s="7" t="s">
        <v>10424</v>
      </c>
      <c r="G8210" s="7" t="s">
        <v>5401</v>
      </c>
      <c r="H8210" s="8" t="s">
        <v>2355</v>
      </c>
      <c r="I8210" s="8" t="s">
        <v>8506</v>
      </c>
      <c r="J8210" s="19">
        <v>3</v>
      </c>
      <c r="K8210" s="19" t="s">
        <v>7738</v>
      </c>
      <c r="L8210" s="11"/>
      <c r="M8210" s="11"/>
      <c r="N8210" s="24"/>
      <c r="P8210" s="32"/>
      <c r="T8210" s="19"/>
      <c r="U8210" s="3"/>
      <c r="X8210" t="str">
        <f t="shared" si="503"/>
        <v/>
      </c>
      <c r="Z8210">
        <f t="shared" si="504"/>
        <v>1</v>
      </c>
      <c r="AB8210" s="9"/>
      <c r="AC8210" t="s">
        <v>2355</v>
      </c>
      <c r="AD8210">
        <f t="shared" si="502"/>
        <v>0</v>
      </c>
      <c r="AF8210" s="3">
        <v>1</v>
      </c>
      <c r="AH8210" s="9"/>
    </row>
    <row r="8211" spans="1:48" ht="10.95" customHeight="1" outlineLevel="1" x14ac:dyDescent="0.25">
      <c r="A8211" t="s">
        <v>18618</v>
      </c>
      <c r="C8211" s="3" t="s">
        <v>11994</v>
      </c>
      <c r="D8211" s="3">
        <v>2437</v>
      </c>
      <c r="E8211" s="9">
        <v>1999</v>
      </c>
      <c r="F8211" s="7" t="s">
        <v>10426</v>
      </c>
      <c r="G8211" s="7" t="s">
        <v>5401</v>
      </c>
      <c r="H8211" s="8" t="s">
        <v>9945</v>
      </c>
      <c r="I8211" s="8" t="s">
        <v>10428</v>
      </c>
      <c r="J8211" s="19">
        <v>7</v>
      </c>
      <c r="K8211" s="19" t="s">
        <v>7738</v>
      </c>
      <c r="L8211" s="11"/>
      <c r="M8211" s="11"/>
      <c r="N8211" s="24"/>
      <c r="P8211" s="32"/>
      <c r="T8211" s="19"/>
      <c r="U8211" s="3"/>
      <c r="X8211" t="str">
        <f t="shared" si="503"/>
        <v/>
      </c>
      <c r="Z8211" t="str">
        <f t="shared" si="504"/>
        <v/>
      </c>
      <c r="AB8211" s="9"/>
      <c r="AC8211" t="s">
        <v>9945</v>
      </c>
      <c r="AD8211">
        <f t="shared" si="502"/>
        <v>0</v>
      </c>
      <c r="AF8211" s="3"/>
      <c r="AH8211" s="9"/>
    </row>
    <row r="8212" spans="1:48" ht="10.95" customHeight="1" outlineLevel="1" x14ac:dyDescent="0.25">
      <c r="A8212" t="s">
        <v>18618</v>
      </c>
      <c r="C8212" s="3" t="s">
        <v>11994</v>
      </c>
      <c r="D8212" s="3">
        <v>2438</v>
      </c>
      <c r="E8212" s="9">
        <v>1999</v>
      </c>
      <c r="F8212" s="7" t="s">
        <v>10426</v>
      </c>
      <c r="G8212" s="7" t="s">
        <v>5401</v>
      </c>
      <c r="H8212" s="8" t="s">
        <v>9945</v>
      </c>
      <c r="I8212" s="8" t="s">
        <v>10428</v>
      </c>
      <c r="J8212" s="19">
        <v>7</v>
      </c>
      <c r="K8212" s="19" t="s">
        <v>7738</v>
      </c>
      <c r="L8212" s="11"/>
      <c r="M8212" s="11"/>
      <c r="N8212" s="24"/>
      <c r="P8212" s="32"/>
      <c r="T8212" s="19"/>
      <c r="U8212" s="3"/>
      <c r="X8212" t="str">
        <f t="shared" si="503"/>
        <v/>
      </c>
      <c r="Z8212" t="str">
        <f t="shared" si="504"/>
        <v/>
      </c>
      <c r="AB8212" s="9"/>
      <c r="AC8212" t="s">
        <v>9945</v>
      </c>
      <c r="AD8212">
        <f t="shared" si="502"/>
        <v>0</v>
      </c>
      <c r="AF8212" s="3"/>
      <c r="AH8212" s="9"/>
    </row>
    <row r="8213" spans="1:48" ht="10.95" customHeight="1" outlineLevel="1" x14ac:dyDescent="0.25">
      <c r="A8213" t="s">
        <v>18618</v>
      </c>
      <c r="C8213" s="3" t="s">
        <v>11994</v>
      </c>
      <c r="D8213" s="3">
        <v>2439</v>
      </c>
      <c r="E8213" s="9">
        <v>1999</v>
      </c>
      <c r="F8213" s="7" t="s">
        <v>10426</v>
      </c>
      <c r="G8213" s="7" t="s">
        <v>5401</v>
      </c>
      <c r="H8213" s="8" t="s">
        <v>9945</v>
      </c>
      <c r="I8213" s="8" t="s">
        <v>10428</v>
      </c>
      <c r="J8213" s="19">
        <v>7</v>
      </c>
      <c r="K8213" s="19" t="s">
        <v>7738</v>
      </c>
      <c r="L8213" s="11"/>
      <c r="M8213" s="11"/>
      <c r="N8213" s="24"/>
      <c r="P8213" s="32"/>
      <c r="T8213" s="19"/>
      <c r="U8213" s="3"/>
      <c r="X8213" t="str">
        <f t="shared" si="503"/>
        <v/>
      </c>
      <c r="Z8213" t="str">
        <f t="shared" si="504"/>
        <v/>
      </c>
      <c r="AB8213" s="9"/>
      <c r="AC8213" t="s">
        <v>9945</v>
      </c>
      <c r="AD8213">
        <f t="shared" si="502"/>
        <v>0</v>
      </c>
      <c r="AF8213" s="3"/>
      <c r="AH8213" s="9"/>
    </row>
    <row r="8214" spans="1:48" ht="10.95" customHeight="1" outlineLevel="1" x14ac:dyDescent="0.25">
      <c r="A8214" t="s">
        <v>18618</v>
      </c>
      <c r="C8214" s="3" t="s">
        <v>11994</v>
      </c>
      <c r="D8214" s="3">
        <v>2440</v>
      </c>
      <c r="E8214" s="9">
        <v>1999</v>
      </c>
      <c r="F8214" s="7" t="s">
        <v>10426</v>
      </c>
      <c r="G8214" s="7" t="s">
        <v>5401</v>
      </c>
      <c r="H8214" s="8" t="s">
        <v>9945</v>
      </c>
      <c r="I8214" s="8" t="s">
        <v>10428</v>
      </c>
      <c r="J8214" s="19">
        <v>7</v>
      </c>
      <c r="K8214" s="19" t="s">
        <v>7738</v>
      </c>
      <c r="L8214" s="11"/>
      <c r="M8214" s="11"/>
      <c r="N8214" s="24"/>
      <c r="P8214" s="32"/>
      <c r="T8214" s="19"/>
      <c r="U8214" s="3"/>
      <c r="X8214" t="str">
        <f t="shared" si="503"/>
        <v/>
      </c>
      <c r="Z8214" t="str">
        <f t="shared" si="504"/>
        <v/>
      </c>
      <c r="AB8214" s="9"/>
      <c r="AC8214" t="s">
        <v>9945</v>
      </c>
      <c r="AD8214">
        <f t="shared" si="502"/>
        <v>0</v>
      </c>
      <c r="AF8214" s="3"/>
      <c r="AH8214" s="9"/>
    </row>
    <row r="8215" spans="1:48" ht="10.95" customHeight="1" outlineLevel="1" x14ac:dyDescent="0.25">
      <c r="A8215" t="s">
        <v>18618</v>
      </c>
      <c r="C8215" s="3" t="s">
        <v>11994</v>
      </c>
      <c r="D8215" s="3" t="s">
        <v>10425</v>
      </c>
      <c r="E8215" s="9">
        <v>1999</v>
      </c>
      <c r="F8215" s="7" t="s">
        <v>10427</v>
      </c>
      <c r="G8215" s="7" t="s">
        <v>5401</v>
      </c>
      <c r="H8215" s="8" t="s">
        <v>9952</v>
      </c>
      <c r="I8215" s="8" t="s">
        <v>10428</v>
      </c>
      <c r="J8215" s="19">
        <v>7</v>
      </c>
      <c r="K8215" s="19" t="s">
        <v>7738</v>
      </c>
      <c r="L8215" s="11"/>
      <c r="M8215" s="11"/>
      <c r="N8215" s="24"/>
      <c r="P8215" s="32"/>
      <c r="T8215" s="19"/>
      <c r="U8215" s="3"/>
      <c r="X8215" t="str">
        <f t="shared" si="503"/>
        <v/>
      </c>
      <c r="Z8215">
        <f t="shared" si="504"/>
        <v>1</v>
      </c>
      <c r="AB8215" s="9"/>
      <c r="AC8215" t="s">
        <v>9952</v>
      </c>
      <c r="AD8215">
        <f t="shared" si="502"/>
        <v>0</v>
      </c>
      <c r="AF8215" s="3"/>
      <c r="AH8215" s="9"/>
    </row>
    <row r="8216" spans="1:48" ht="10.95" customHeight="1" outlineLevel="1" x14ac:dyDescent="0.25">
      <c r="A8216" t="s">
        <v>18618</v>
      </c>
      <c r="C8216" s="3" t="s">
        <v>11994</v>
      </c>
      <c r="D8216" s="3">
        <v>2752</v>
      </c>
      <c r="E8216" s="9">
        <v>2015</v>
      </c>
      <c r="F8216" s="7" t="s">
        <v>10430</v>
      </c>
      <c r="G8216" s="7" t="s">
        <v>5401</v>
      </c>
      <c r="H8216" s="8" t="s">
        <v>10431</v>
      </c>
      <c r="I8216" s="8" t="s">
        <v>10429</v>
      </c>
      <c r="J8216" s="19">
        <v>3</v>
      </c>
      <c r="K8216" s="19" t="s">
        <v>7738</v>
      </c>
      <c r="L8216" s="11"/>
      <c r="M8216" s="11"/>
      <c r="N8216" s="24"/>
      <c r="P8216" s="32"/>
      <c r="T8216" s="19"/>
      <c r="U8216" s="3"/>
      <c r="X8216" t="str">
        <f t="shared" si="503"/>
        <v/>
      </c>
      <c r="Z8216" t="str">
        <f t="shared" si="504"/>
        <v/>
      </c>
      <c r="AB8216" s="9"/>
      <c r="AC8216" t="s">
        <v>10431</v>
      </c>
      <c r="AD8216">
        <f t="shared" si="502"/>
        <v>0</v>
      </c>
      <c r="AF8216" s="3"/>
      <c r="AH8216" s="9"/>
    </row>
    <row r="8217" spans="1:48" ht="10.95" customHeight="1" outlineLevel="1" x14ac:dyDescent="0.25">
      <c r="A8217" t="s">
        <v>18618</v>
      </c>
      <c r="C8217" s="3" t="s">
        <v>11994</v>
      </c>
      <c r="D8217" s="3">
        <v>2770</v>
      </c>
      <c r="E8217" s="9">
        <v>2017</v>
      </c>
      <c r="F8217" s="7" t="s">
        <v>10433</v>
      </c>
      <c r="G8217" s="7" t="s">
        <v>5401</v>
      </c>
      <c r="H8217" s="8" t="s">
        <v>10434</v>
      </c>
      <c r="I8217" s="8" t="s">
        <v>10432</v>
      </c>
      <c r="J8217" s="19">
        <v>3</v>
      </c>
      <c r="K8217" s="19" t="s">
        <v>7738</v>
      </c>
      <c r="L8217" s="11"/>
      <c r="M8217" s="11"/>
      <c r="N8217" s="24"/>
      <c r="P8217" s="32"/>
      <c r="T8217" s="19"/>
      <c r="U8217" s="3"/>
      <c r="X8217" t="str">
        <f t="shared" si="503"/>
        <v/>
      </c>
      <c r="Z8217" t="str">
        <f t="shared" si="504"/>
        <v/>
      </c>
      <c r="AB8217" s="9"/>
      <c r="AC8217" t="s">
        <v>10434</v>
      </c>
      <c r="AD8217">
        <f t="shared" si="502"/>
        <v>0</v>
      </c>
      <c r="AF8217" s="3"/>
      <c r="AH8217" s="9"/>
    </row>
    <row r="8218" spans="1:48" ht="10.95" customHeight="1" x14ac:dyDescent="0.25">
      <c r="A8218" t="s">
        <v>10463</v>
      </c>
      <c r="B8218" t="s">
        <v>12032</v>
      </c>
      <c r="C8218" s="3" t="s">
        <v>11994</v>
      </c>
      <c r="E8218" s="9"/>
      <c r="F8218" s="7"/>
      <c r="G8218" s="7"/>
      <c r="H8218" s="8"/>
      <c r="I8218" s="8"/>
      <c r="J8218" s="19"/>
      <c r="K8218" s="19"/>
      <c r="L8218" s="11"/>
      <c r="M8218" s="11">
        <f>SUM(L8219:L8246)</f>
        <v>15</v>
      </c>
      <c r="N8218" s="24">
        <v>1066</v>
      </c>
      <c r="O8218">
        <f>COUNTIF(K8219:K8246,"*")</f>
        <v>28</v>
      </c>
      <c r="P8218" s="32">
        <f>O8218/N8218</f>
        <v>2.6266416510318951E-2</v>
      </c>
      <c r="Q8218">
        <f>COUNTIF(K8219:K8246,"Y")+COUNTIF(K8219:K8246,"S")</f>
        <v>9</v>
      </c>
      <c r="T8218" s="19" t="s">
        <v>7736</v>
      </c>
      <c r="U8218" s="3"/>
      <c r="V8218" t="s">
        <v>18602</v>
      </c>
      <c r="X8218" t="str">
        <f t="shared" si="503"/>
        <v/>
      </c>
      <c r="Z8218" t="str">
        <f t="shared" si="504"/>
        <v/>
      </c>
      <c r="AB8218" s="9"/>
      <c r="AE8218">
        <f>COUNTIF(AD8219:AD8246,"1")</f>
        <v>0</v>
      </c>
      <c r="AF8218" s="3"/>
      <c r="AH8218" s="9"/>
      <c r="AI8218">
        <f>COUNTIF($J8219:$J8246,"1")-COUNTIFS($J8219:$J8246,"1",$K8219:$K8246,"V")</f>
        <v>3</v>
      </c>
      <c r="AJ8218">
        <f>COUNTIFS($J8219:$J8246,"1",$K8219:$K8246,"Y")+COUNTIFS($J8219:$J8246,"1",$K8219:$K8246,"s")</f>
        <v>3</v>
      </c>
      <c r="AK8218">
        <f>COUNTIF($J8219:$J8246,"2")-COUNTIFS($J8219:$J8246,"2",$K8219:$K8246,"V")</f>
        <v>0</v>
      </c>
      <c r="AL8218">
        <f>COUNTIFS($J8219:$J8246,"2",$K8219:$K8246,"Y")+COUNTIFS($J8219:$J8246,"2",$K8219:$K8246,"s")</f>
        <v>0</v>
      </c>
      <c r="AM8218">
        <f>COUNTIF($J8219:$J8246,"3")-COUNTIFS($J8219:$J8246,"3",$K8219:$K8246,"V")</f>
        <v>2</v>
      </c>
      <c r="AN8218">
        <f>COUNTIFS($J8219:$J8246,"3",$K8219:$K8246,"Y")+COUNTIFS($J8219:$J8246,"3",$K8219:$K8246,"s")</f>
        <v>2</v>
      </c>
      <c r="AO8218">
        <f>COUNTIF($J8219:$J8246,"4")-COUNTIFS($J8219:$J8246,"4",$K8219:$K8246,"V")</f>
        <v>0</v>
      </c>
      <c r="AP8218">
        <f>COUNTIFS($J8219:$J8246,"4",$K8219:$K8246,"Y")+COUNTIFS($J8219:$J8246,"4",$K8219:$K8246,"s")</f>
        <v>0</v>
      </c>
      <c r="AQ8218">
        <f>COUNTIF($J8219:$J8246,"5")-COUNTIFS($J8219:$J8246,"5",$K8219:$K8246,"V")</f>
        <v>0</v>
      </c>
      <c r="AR8218">
        <f>COUNTIFS($J8219:$J8246,"5",$K8219:$K8246,"Y")+COUNTIFS($J8219:$J8246,"5",$K8219:$K8246,"s")</f>
        <v>0</v>
      </c>
      <c r="AS8218">
        <f>COUNTIF($J8219:$J8246,"6")-COUNTIFS($J8219:$J8246,"6",$K8219:$K8246,"V")</f>
        <v>0</v>
      </c>
      <c r="AT8218">
        <f>COUNTIFS($J8219:$J8246,"6",$K8219:$K8246,"Y")+COUNTIFS($J8219:$J8246,"6",$K8219:$K8246,"s")</f>
        <v>0</v>
      </c>
      <c r="AU8218">
        <f>COUNTIF($J8219:$J8246,"7")-COUNTIFS($J8219:$J8246,"7",$K8219:$K8246,"V")</f>
        <v>23</v>
      </c>
      <c r="AV8218">
        <f>COUNTIFS($J8219:$J8246,"7",$K8219:$K8246,"Y")+COUNTIFS($J8219:$J8246,"7",$K8219:$K8246,"s")</f>
        <v>4</v>
      </c>
    </row>
    <row r="8219" spans="1:48" ht="10.95" customHeight="1" outlineLevel="1" x14ac:dyDescent="0.25">
      <c r="A8219" t="s">
        <v>4686</v>
      </c>
      <c r="C8219" s="3" t="s">
        <v>11994</v>
      </c>
      <c r="D8219" s="3">
        <v>6</v>
      </c>
      <c r="E8219" s="9">
        <v>1964</v>
      </c>
      <c r="F8219" s="7" t="s">
        <v>1109</v>
      </c>
      <c r="G8219" s="7" t="s">
        <v>3271</v>
      </c>
      <c r="H8219" s="8" t="s">
        <v>4044</v>
      </c>
      <c r="I8219" s="8" t="s">
        <v>10439</v>
      </c>
      <c r="J8219" s="19">
        <v>3</v>
      </c>
      <c r="K8219" s="19" t="s">
        <v>7736</v>
      </c>
      <c r="L8219" s="11">
        <v>0.5</v>
      </c>
      <c r="M8219" s="11"/>
      <c r="N8219" s="24"/>
      <c r="P8219" s="32"/>
      <c r="R8219">
        <v>1</v>
      </c>
      <c r="S8219">
        <v>1</v>
      </c>
      <c r="T8219" s="19"/>
      <c r="U8219" s="3">
        <v>10</v>
      </c>
      <c r="X8219" t="str">
        <f t="shared" si="503"/>
        <v/>
      </c>
      <c r="Z8219" t="str">
        <f t="shared" si="504"/>
        <v/>
      </c>
      <c r="AB8219" s="9"/>
      <c r="AC8219" t="s">
        <v>4044</v>
      </c>
      <c r="AD8219">
        <f t="shared" ref="AD8219:AD8246" si="505">COUNTIF(H8219,"*Fuji*")</f>
        <v>0</v>
      </c>
      <c r="AF8219" s="3"/>
      <c r="AG8219" t="s">
        <v>4045</v>
      </c>
      <c r="AH8219" s="9" t="s">
        <v>4613</v>
      </c>
    </row>
    <row r="8220" spans="1:48" ht="10.95" customHeight="1" outlineLevel="1" x14ac:dyDescent="0.25">
      <c r="A8220" t="s">
        <v>4686</v>
      </c>
      <c r="C8220" s="3" t="s">
        <v>11994</v>
      </c>
      <c r="D8220" s="3">
        <v>45</v>
      </c>
      <c r="E8220" s="9">
        <v>1966</v>
      </c>
      <c r="F8220" s="7" t="s">
        <v>1109</v>
      </c>
      <c r="G8220" s="7" t="s">
        <v>3271</v>
      </c>
      <c r="H8220" s="8" t="s">
        <v>4044</v>
      </c>
      <c r="I8220" s="8" t="s">
        <v>6998</v>
      </c>
      <c r="J8220" s="19">
        <v>3</v>
      </c>
      <c r="K8220" s="19" t="s">
        <v>7736</v>
      </c>
      <c r="L8220" s="11">
        <v>1.5</v>
      </c>
      <c r="M8220" s="11"/>
      <c r="N8220" s="24"/>
      <c r="P8220" s="32"/>
      <c r="T8220" s="19"/>
      <c r="U8220" s="3">
        <v>45</v>
      </c>
      <c r="X8220" t="str">
        <f t="shared" si="503"/>
        <v/>
      </c>
      <c r="Z8220" t="str">
        <f t="shared" si="504"/>
        <v/>
      </c>
      <c r="AB8220" s="9"/>
      <c r="AC8220" t="s">
        <v>4044</v>
      </c>
      <c r="AD8220">
        <f t="shared" si="505"/>
        <v>0</v>
      </c>
      <c r="AF8220" s="3"/>
      <c r="AH8220" s="9"/>
    </row>
    <row r="8221" spans="1:48" ht="10.95" customHeight="1" outlineLevel="1" x14ac:dyDescent="0.25">
      <c r="A8221" t="s">
        <v>4686</v>
      </c>
      <c r="C8221" s="3" t="s">
        <v>11994</v>
      </c>
      <c r="D8221" s="3">
        <v>348</v>
      </c>
      <c r="E8221" s="9">
        <v>1980</v>
      </c>
      <c r="F8221" s="7" t="s">
        <v>10440</v>
      </c>
      <c r="G8221" s="7" t="s">
        <v>5401</v>
      </c>
      <c r="H8221" s="8" t="s">
        <v>10444</v>
      </c>
      <c r="I8221" s="8" t="s">
        <v>7582</v>
      </c>
      <c r="J8221" s="19">
        <v>7</v>
      </c>
      <c r="K8221" s="19" t="s">
        <v>7736</v>
      </c>
      <c r="L8221" s="11">
        <v>0.3</v>
      </c>
      <c r="M8221" s="11"/>
      <c r="N8221" s="24"/>
      <c r="P8221" s="32"/>
      <c r="T8221" s="19"/>
      <c r="U8221" s="3"/>
      <c r="X8221" t="str">
        <f t="shared" si="503"/>
        <v/>
      </c>
      <c r="Z8221" t="str">
        <f t="shared" si="504"/>
        <v/>
      </c>
      <c r="AB8221" s="9"/>
      <c r="AC8221" t="s">
        <v>10444</v>
      </c>
      <c r="AD8221">
        <f t="shared" si="505"/>
        <v>0</v>
      </c>
      <c r="AF8221" s="3"/>
      <c r="AH8221" s="9"/>
    </row>
    <row r="8222" spans="1:48" ht="10.95" customHeight="1" outlineLevel="1" x14ac:dyDescent="0.25">
      <c r="A8222" t="s">
        <v>4686</v>
      </c>
      <c r="C8222" s="3" t="s">
        <v>11994</v>
      </c>
      <c r="D8222" s="3">
        <v>349</v>
      </c>
      <c r="E8222" s="9">
        <v>1980</v>
      </c>
      <c r="F8222" s="7" t="s">
        <v>10441</v>
      </c>
      <c r="G8222" s="7" t="s">
        <v>5401</v>
      </c>
      <c r="H8222" s="8" t="s">
        <v>10445</v>
      </c>
      <c r="I8222" s="8" t="s">
        <v>7582</v>
      </c>
      <c r="J8222" s="19">
        <v>7</v>
      </c>
      <c r="K8222" s="19" t="s">
        <v>7736</v>
      </c>
      <c r="L8222" s="11">
        <v>0.7</v>
      </c>
      <c r="M8222" s="11"/>
      <c r="N8222" s="24"/>
      <c r="P8222" s="32"/>
      <c r="T8222" s="19"/>
      <c r="U8222" s="3"/>
      <c r="X8222" t="str">
        <f t="shared" si="503"/>
        <v/>
      </c>
      <c r="Z8222" t="str">
        <f t="shared" si="504"/>
        <v/>
      </c>
      <c r="AB8222" s="9"/>
      <c r="AC8222" t="s">
        <v>10445</v>
      </c>
      <c r="AD8222">
        <f t="shared" si="505"/>
        <v>0</v>
      </c>
      <c r="AF8222" s="3"/>
      <c r="AH8222" s="9"/>
    </row>
    <row r="8223" spans="1:48" ht="10.95" customHeight="1" outlineLevel="1" x14ac:dyDescent="0.25">
      <c r="A8223" t="s">
        <v>4686</v>
      </c>
      <c r="C8223" s="3" t="s">
        <v>11994</v>
      </c>
      <c r="D8223" s="3">
        <v>350</v>
      </c>
      <c r="E8223" s="9">
        <v>1980</v>
      </c>
      <c r="F8223" s="7" t="s">
        <v>10442</v>
      </c>
      <c r="G8223" s="7" t="s">
        <v>5401</v>
      </c>
      <c r="H8223" s="8" t="s">
        <v>10446</v>
      </c>
      <c r="I8223" s="8" t="s">
        <v>7582</v>
      </c>
      <c r="J8223" s="19">
        <v>7</v>
      </c>
      <c r="K8223" s="19" t="s">
        <v>7736</v>
      </c>
      <c r="L8223" s="11">
        <v>2.25</v>
      </c>
      <c r="M8223" s="11"/>
      <c r="N8223" s="24"/>
      <c r="P8223" s="32"/>
      <c r="T8223" s="19"/>
      <c r="U8223" s="3"/>
      <c r="X8223" t="str">
        <f t="shared" si="503"/>
        <v/>
      </c>
      <c r="Z8223" t="str">
        <f t="shared" si="504"/>
        <v/>
      </c>
      <c r="AB8223" s="9"/>
      <c r="AC8223" t="s">
        <v>10446</v>
      </c>
      <c r="AD8223">
        <f t="shared" si="505"/>
        <v>0</v>
      </c>
      <c r="AF8223" s="3"/>
      <c r="AH8223" s="9"/>
    </row>
    <row r="8224" spans="1:48" ht="10.95" customHeight="1" outlineLevel="1" x14ac:dyDescent="0.25">
      <c r="A8224" t="s">
        <v>4686</v>
      </c>
      <c r="C8224" s="3" t="s">
        <v>11994</v>
      </c>
      <c r="D8224" s="3">
        <v>351</v>
      </c>
      <c r="E8224" s="9">
        <v>1980</v>
      </c>
      <c r="F8224" s="7" t="s">
        <v>10443</v>
      </c>
      <c r="G8224" s="7" t="s">
        <v>5401</v>
      </c>
      <c r="H8224" s="8" t="s">
        <v>10447</v>
      </c>
      <c r="I8224" s="8" t="s">
        <v>7582</v>
      </c>
      <c r="J8224" s="19">
        <v>7</v>
      </c>
      <c r="K8224" s="19" t="s">
        <v>7736</v>
      </c>
      <c r="L8224" s="11">
        <v>2.25</v>
      </c>
      <c r="M8224" s="11"/>
      <c r="N8224" s="24"/>
      <c r="P8224" s="32"/>
      <c r="T8224" s="19"/>
      <c r="U8224" s="3"/>
      <c r="X8224" t="str">
        <f t="shared" si="503"/>
        <v/>
      </c>
      <c r="Z8224" t="str">
        <f t="shared" si="504"/>
        <v/>
      </c>
      <c r="AB8224" s="9"/>
      <c r="AC8224" t="s">
        <v>10447</v>
      </c>
      <c r="AD8224">
        <f t="shared" si="505"/>
        <v>0</v>
      </c>
      <c r="AF8224" s="3"/>
      <c r="AH8224" s="9"/>
    </row>
    <row r="8225" spans="1:34" ht="10.95" customHeight="1" outlineLevel="1" x14ac:dyDescent="0.25">
      <c r="A8225" t="s">
        <v>4686</v>
      </c>
      <c r="C8225" s="3" t="s">
        <v>11994</v>
      </c>
      <c r="D8225" s="5" t="s">
        <v>20178</v>
      </c>
      <c r="E8225" s="9">
        <v>2007</v>
      </c>
      <c r="F8225" s="7" t="s">
        <v>11157</v>
      </c>
      <c r="G8225" s="7" t="s">
        <v>5401</v>
      </c>
      <c r="H8225" s="8" t="s">
        <v>10259</v>
      </c>
      <c r="I8225" s="8" t="s">
        <v>11160</v>
      </c>
      <c r="J8225" s="19">
        <v>1</v>
      </c>
      <c r="K8225" s="19" t="s">
        <v>7736</v>
      </c>
      <c r="L8225" s="11">
        <v>2.5</v>
      </c>
      <c r="M8225" s="11"/>
      <c r="N8225" s="24"/>
      <c r="P8225" s="32"/>
      <c r="T8225" s="19"/>
      <c r="U8225" s="3"/>
      <c r="X8225" t="str">
        <f t="shared" si="503"/>
        <v/>
      </c>
      <c r="Z8225">
        <f t="shared" si="504"/>
        <v>1</v>
      </c>
      <c r="AB8225" s="9"/>
      <c r="AC8225" t="s">
        <v>10259</v>
      </c>
      <c r="AD8225">
        <f t="shared" si="505"/>
        <v>0</v>
      </c>
      <c r="AF8225" s="3">
        <v>1</v>
      </c>
      <c r="AH8225" s="9"/>
    </row>
    <row r="8226" spans="1:34" ht="10.95" customHeight="1" outlineLevel="1" x14ac:dyDescent="0.25">
      <c r="A8226" t="s">
        <v>4686</v>
      </c>
      <c r="C8226" s="3" t="s">
        <v>11994</v>
      </c>
      <c r="D8226" s="5" t="s">
        <v>20178</v>
      </c>
      <c r="E8226" s="9">
        <v>2007</v>
      </c>
      <c r="F8226" s="7" t="s">
        <v>11158</v>
      </c>
      <c r="G8226" s="7" t="s">
        <v>5401</v>
      </c>
      <c r="H8226" s="8" t="s">
        <v>10259</v>
      </c>
      <c r="I8226" s="8" t="s">
        <v>11160</v>
      </c>
      <c r="J8226" s="19">
        <v>1</v>
      </c>
      <c r="K8226" s="19" t="s">
        <v>7736</v>
      </c>
      <c r="L8226" s="11">
        <v>2.5</v>
      </c>
      <c r="M8226" s="11"/>
      <c r="N8226" s="24"/>
      <c r="P8226" s="32"/>
      <c r="T8226" s="19"/>
      <c r="U8226" s="3"/>
      <c r="X8226" t="str">
        <f t="shared" si="503"/>
        <v/>
      </c>
      <c r="Z8226">
        <f t="shared" si="504"/>
        <v>1</v>
      </c>
      <c r="AB8226" s="9"/>
      <c r="AC8226" t="s">
        <v>10259</v>
      </c>
      <c r="AD8226">
        <f t="shared" si="505"/>
        <v>0</v>
      </c>
      <c r="AF8226" s="3">
        <v>1</v>
      </c>
      <c r="AH8226" s="9"/>
    </row>
    <row r="8227" spans="1:34" ht="10.95" customHeight="1" outlineLevel="1" x14ac:dyDescent="0.25">
      <c r="A8227" t="s">
        <v>4686</v>
      </c>
      <c r="C8227" s="3" t="s">
        <v>11994</v>
      </c>
      <c r="D8227" s="5" t="s">
        <v>20178</v>
      </c>
      <c r="E8227" s="9">
        <v>2007</v>
      </c>
      <c r="F8227" s="7" t="s">
        <v>11159</v>
      </c>
      <c r="G8227" s="7" t="s">
        <v>5401</v>
      </c>
      <c r="H8227" s="8" t="s">
        <v>10259</v>
      </c>
      <c r="I8227" s="8" t="s">
        <v>11160</v>
      </c>
      <c r="J8227" s="19">
        <v>1</v>
      </c>
      <c r="K8227" s="19" t="s">
        <v>7736</v>
      </c>
      <c r="L8227" s="11">
        <v>2.5</v>
      </c>
      <c r="M8227" s="11"/>
      <c r="N8227" s="24"/>
      <c r="P8227" s="32"/>
      <c r="T8227" s="19"/>
      <c r="U8227" s="3"/>
      <c r="X8227" t="str">
        <f t="shared" si="503"/>
        <v/>
      </c>
      <c r="Z8227">
        <f t="shared" si="504"/>
        <v>1</v>
      </c>
      <c r="AB8227" s="9"/>
      <c r="AC8227" t="s">
        <v>10259</v>
      </c>
      <c r="AD8227">
        <f t="shared" si="505"/>
        <v>0</v>
      </c>
      <c r="AF8227" s="3">
        <v>1</v>
      </c>
      <c r="AH8227" s="9"/>
    </row>
    <row r="8228" spans="1:34" ht="10.95" customHeight="1" outlineLevel="1" x14ac:dyDescent="0.25">
      <c r="A8228" t="s">
        <v>4686</v>
      </c>
      <c r="C8228" s="3" t="s">
        <v>11994</v>
      </c>
      <c r="D8228" s="3">
        <v>1043</v>
      </c>
      <c r="E8228" s="9">
        <v>2019</v>
      </c>
      <c r="F8228" s="7" t="s">
        <v>10451</v>
      </c>
      <c r="G8228" s="7" t="s">
        <v>5401</v>
      </c>
      <c r="H8228" s="8" t="s">
        <v>10446</v>
      </c>
      <c r="I8228" s="8" t="s">
        <v>10459</v>
      </c>
      <c r="J8228" s="19">
        <v>7</v>
      </c>
      <c r="K8228" s="19" t="s">
        <v>7738</v>
      </c>
      <c r="L8228" s="11"/>
      <c r="M8228" s="11"/>
      <c r="N8228" s="24"/>
      <c r="P8228" s="32"/>
      <c r="T8228" s="19"/>
      <c r="U8228" s="3"/>
      <c r="X8228" t="str">
        <f t="shared" si="503"/>
        <v/>
      </c>
      <c r="Z8228" t="str">
        <f t="shared" si="504"/>
        <v/>
      </c>
      <c r="AB8228" s="9"/>
      <c r="AC8228" t="s">
        <v>10446</v>
      </c>
      <c r="AD8228">
        <f t="shared" si="505"/>
        <v>0</v>
      </c>
      <c r="AF8228" s="3"/>
      <c r="AH8228" s="9"/>
    </row>
    <row r="8229" spans="1:34" ht="10.95" customHeight="1" outlineLevel="1" x14ac:dyDescent="0.25">
      <c r="A8229" t="s">
        <v>4686</v>
      </c>
      <c r="C8229" s="3" t="s">
        <v>11994</v>
      </c>
      <c r="D8229" s="3">
        <v>1044</v>
      </c>
      <c r="E8229" s="9">
        <v>2019</v>
      </c>
      <c r="F8229" s="7" t="s">
        <v>10451</v>
      </c>
      <c r="G8229" s="7" t="s">
        <v>5401</v>
      </c>
      <c r="H8229" s="8" t="s">
        <v>10445</v>
      </c>
      <c r="I8229" s="8" t="s">
        <v>10459</v>
      </c>
      <c r="J8229" s="19">
        <v>7</v>
      </c>
      <c r="K8229" s="19" t="s">
        <v>7738</v>
      </c>
      <c r="L8229" s="11"/>
      <c r="M8229" s="11"/>
      <c r="N8229" s="24"/>
      <c r="P8229" s="32"/>
      <c r="T8229" s="19"/>
      <c r="U8229" s="3"/>
      <c r="X8229" t="str">
        <f t="shared" si="503"/>
        <v/>
      </c>
      <c r="Z8229" t="str">
        <f t="shared" si="504"/>
        <v/>
      </c>
      <c r="AB8229" s="9"/>
      <c r="AC8229" t="s">
        <v>10445</v>
      </c>
      <c r="AD8229">
        <f t="shared" si="505"/>
        <v>0</v>
      </c>
      <c r="AF8229" s="3"/>
      <c r="AH8229" s="9"/>
    </row>
    <row r="8230" spans="1:34" ht="10.95" customHeight="1" outlineLevel="1" x14ac:dyDescent="0.25">
      <c r="A8230" t="s">
        <v>4686</v>
      </c>
      <c r="C8230" s="3" t="s">
        <v>11994</v>
      </c>
      <c r="D8230" s="3">
        <v>1045</v>
      </c>
      <c r="E8230" s="9">
        <v>2019</v>
      </c>
      <c r="F8230" s="7" t="s">
        <v>10451</v>
      </c>
      <c r="G8230" s="7" t="s">
        <v>5401</v>
      </c>
      <c r="H8230" s="8" t="s">
        <v>10454</v>
      </c>
      <c r="I8230" s="8" t="s">
        <v>10459</v>
      </c>
      <c r="J8230" s="19">
        <v>7</v>
      </c>
      <c r="K8230" s="19" t="s">
        <v>7738</v>
      </c>
      <c r="L8230" s="11"/>
      <c r="M8230" s="11"/>
      <c r="N8230" s="24"/>
      <c r="P8230" s="32"/>
      <c r="T8230" s="19"/>
      <c r="U8230" s="3"/>
      <c r="X8230" t="str">
        <f t="shared" si="503"/>
        <v/>
      </c>
      <c r="Z8230" t="str">
        <f t="shared" si="504"/>
        <v/>
      </c>
      <c r="AB8230" s="9"/>
      <c r="AC8230" t="s">
        <v>10454</v>
      </c>
      <c r="AD8230">
        <f t="shared" si="505"/>
        <v>0</v>
      </c>
      <c r="AF8230" s="3"/>
      <c r="AH8230" s="9"/>
    </row>
    <row r="8231" spans="1:34" ht="10.95" customHeight="1" outlineLevel="1" x14ac:dyDescent="0.25">
      <c r="A8231" t="s">
        <v>4686</v>
      </c>
      <c r="C8231" s="3" t="s">
        <v>11994</v>
      </c>
      <c r="D8231" s="3">
        <v>1046</v>
      </c>
      <c r="E8231" s="9">
        <v>2019</v>
      </c>
      <c r="F8231" s="7" t="s">
        <v>10451</v>
      </c>
      <c r="G8231" s="7" t="s">
        <v>5401</v>
      </c>
      <c r="H8231" s="8" t="s">
        <v>10455</v>
      </c>
      <c r="I8231" s="8" t="s">
        <v>10459</v>
      </c>
      <c r="J8231" s="19">
        <v>7</v>
      </c>
      <c r="K8231" s="19" t="s">
        <v>7738</v>
      </c>
      <c r="L8231" s="11"/>
      <c r="M8231" s="11"/>
      <c r="N8231" s="24"/>
      <c r="P8231" s="32"/>
      <c r="T8231" s="19"/>
      <c r="U8231" s="3"/>
      <c r="X8231" t="str">
        <f t="shared" si="503"/>
        <v/>
      </c>
      <c r="Z8231" t="str">
        <f t="shared" si="504"/>
        <v/>
      </c>
      <c r="AB8231" s="9"/>
      <c r="AC8231" t="s">
        <v>10455</v>
      </c>
      <c r="AD8231">
        <f t="shared" si="505"/>
        <v>0</v>
      </c>
      <c r="AF8231" s="3"/>
      <c r="AH8231" s="9"/>
    </row>
    <row r="8232" spans="1:34" ht="10.95" customHeight="1" outlineLevel="1" x14ac:dyDescent="0.25">
      <c r="A8232" t="s">
        <v>4686</v>
      </c>
      <c r="C8232" s="3" t="s">
        <v>11994</v>
      </c>
      <c r="D8232" s="3">
        <v>1047</v>
      </c>
      <c r="E8232" s="9">
        <v>2019</v>
      </c>
      <c r="F8232" s="7" t="s">
        <v>10451</v>
      </c>
      <c r="G8232" s="7" t="s">
        <v>5401</v>
      </c>
      <c r="H8232" s="8" t="s">
        <v>10456</v>
      </c>
      <c r="I8232" s="8" t="s">
        <v>10459</v>
      </c>
      <c r="J8232" s="19">
        <v>7</v>
      </c>
      <c r="K8232" s="19" t="s">
        <v>7738</v>
      </c>
      <c r="L8232" s="11"/>
      <c r="M8232" s="11"/>
      <c r="N8232" s="24"/>
      <c r="P8232" s="32"/>
      <c r="T8232" s="19"/>
      <c r="U8232" s="3"/>
      <c r="X8232" t="str">
        <f t="shared" si="503"/>
        <v/>
      </c>
      <c r="Z8232" t="str">
        <f t="shared" si="504"/>
        <v/>
      </c>
      <c r="AB8232" s="9"/>
      <c r="AC8232" t="s">
        <v>10456</v>
      </c>
      <c r="AD8232">
        <f t="shared" si="505"/>
        <v>0</v>
      </c>
      <c r="AF8232" s="3"/>
      <c r="AH8232" s="9"/>
    </row>
    <row r="8233" spans="1:34" ht="10.95" customHeight="1" outlineLevel="1" x14ac:dyDescent="0.25">
      <c r="A8233" t="s">
        <v>4686</v>
      </c>
      <c r="C8233" s="3" t="s">
        <v>11994</v>
      </c>
      <c r="D8233" s="3">
        <v>1048</v>
      </c>
      <c r="E8233" s="9">
        <v>2019</v>
      </c>
      <c r="F8233" s="7" t="s">
        <v>10451</v>
      </c>
      <c r="G8233" s="7" t="s">
        <v>5401</v>
      </c>
      <c r="H8233" s="8" t="s">
        <v>10457</v>
      </c>
      <c r="I8233" s="8" t="s">
        <v>10459</v>
      </c>
      <c r="J8233" s="19">
        <v>7</v>
      </c>
      <c r="K8233" s="19" t="s">
        <v>7738</v>
      </c>
      <c r="L8233" s="11"/>
      <c r="M8233" s="11"/>
      <c r="N8233" s="24"/>
      <c r="P8233" s="32"/>
      <c r="T8233" s="19"/>
      <c r="U8233" s="3"/>
      <c r="X8233" t="str">
        <f t="shared" si="503"/>
        <v/>
      </c>
      <c r="Z8233" t="str">
        <f t="shared" si="504"/>
        <v/>
      </c>
      <c r="AB8233" s="9"/>
      <c r="AC8233" t="s">
        <v>10457</v>
      </c>
      <c r="AD8233">
        <f t="shared" si="505"/>
        <v>0</v>
      </c>
      <c r="AF8233" s="3"/>
      <c r="AH8233" s="9"/>
    </row>
    <row r="8234" spans="1:34" ht="10.95" customHeight="1" outlineLevel="1" x14ac:dyDescent="0.25">
      <c r="A8234" t="s">
        <v>4686</v>
      </c>
      <c r="C8234" s="3" t="s">
        <v>11994</v>
      </c>
      <c r="D8234" s="3" t="s">
        <v>10448</v>
      </c>
      <c r="E8234" s="9">
        <v>2019</v>
      </c>
      <c r="F8234" s="7" t="s">
        <v>10453</v>
      </c>
      <c r="G8234" s="7" t="s">
        <v>5401</v>
      </c>
      <c r="H8234" s="8" t="s">
        <v>7560</v>
      </c>
      <c r="I8234" s="8" t="s">
        <v>10459</v>
      </c>
      <c r="J8234" s="19">
        <v>7</v>
      </c>
      <c r="K8234" s="19" t="s">
        <v>7738</v>
      </c>
      <c r="L8234" s="11"/>
      <c r="M8234" s="11"/>
      <c r="N8234" s="24"/>
      <c r="P8234" s="32"/>
      <c r="T8234" s="19"/>
      <c r="U8234" s="3"/>
      <c r="X8234" t="str">
        <f t="shared" si="503"/>
        <v/>
      </c>
      <c r="Z8234">
        <f t="shared" si="504"/>
        <v>1</v>
      </c>
      <c r="AB8234" s="9"/>
      <c r="AC8234" t="s">
        <v>7560</v>
      </c>
      <c r="AD8234">
        <f t="shared" si="505"/>
        <v>0</v>
      </c>
      <c r="AF8234" s="3"/>
      <c r="AH8234" s="9"/>
    </row>
    <row r="8235" spans="1:34" ht="10.95" customHeight="1" outlineLevel="1" x14ac:dyDescent="0.25">
      <c r="A8235" t="s">
        <v>4686</v>
      </c>
      <c r="C8235" s="3" t="s">
        <v>11994</v>
      </c>
      <c r="D8235" s="3">
        <v>1049</v>
      </c>
      <c r="E8235" s="9">
        <v>2019</v>
      </c>
      <c r="F8235" s="7" t="s">
        <v>4573</v>
      </c>
      <c r="G8235" s="7" t="s">
        <v>5401</v>
      </c>
      <c r="H8235" s="8" t="s">
        <v>10458</v>
      </c>
      <c r="I8235" s="8" t="s">
        <v>10459</v>
      </c>
      <c r="J8235" s="19">
        <v>7</v>
      </c>
      <c r="K8235" s="19" t="s">
        <v>7738</v>
      </c>
      <c r="L8235" s="11"/>
      <c r="M8235" s="11"/>
      <c r="N8235" s="24"/>
      <c r="P8235" s="32"/>
      <c r="T8235" s="19"/>
      <c r="U8235" s="3"/>
      <c r="X8235" t="str">
        <f t="shared" si="503"/>
        <v/>
      </c>
      <c r="Z8235" t="str">
        <f t="shared" si="504"/>
        <v/>
      </c>
      <c r="AB8235" s="9"/>
      <c r="AC8235" t="s">
        <v>10458</v>
      </c>
      <c r="AD8235">
        <f t="shared" si="505"/>
        <v>0</v>
      </c>
      <c r="AF8235" s="3"/>
      <c r="AH8235" s="9"/>
    </row>
    <row r="8236" spans="1:34" ht="10.95" customHeight="1" outlineLevel="1" x14ac:dyDescent="0.25">
      <c r="A8236" t="s">
        <v>4686</v>
      </c>
      <c r="C8236" s="3" t="s">
        <v>11994</v>
      </c>
      <c r="D8236" s="3" t="s">
        <v>10449</v>
      </c>
      <c r="E8236" s="9">
        <v>2019</v>
      </c>
      <c r="F8236" s="7" t="s">
        <v>10452</v>
      </c>
      <c r="G8236" s="7" t="s">
        <v>5401</v>
      </c>
      <c r="H8236" s="8" t="s">
        <v>10458</v>
      </c>
      <c r="I8236" s="8" t="s">
        <v>10459</v>
      </c>
      <c r="J8236" s="19">
        <v>7</v>
      </c>
      <c r="K8236" s="19" t="s">
        <v>7738</v>
      </c>
      <c r="L8236" s="11"/>
      <c r="M8236" s="11"/>
      <c r="N8236" s="24"/>
      <c r="P8236" s="32"/>
      <c r="T8236" s="19"/>
      <c r="U8236" s="3"/>
      <c r="X8236" t="str">
        <f t="shared" si="503"/>
        <v/>
      </c>
      <c r="Z8236">
        <f t="shared" si="504"/>
        <v>1</v>
      </c>
      <c r="AB8236" s="9"/>
      <c r="AC8236" t="s">
        <v>10458</v>
      </c>
      <c r="AD8236">
        <f t="shared" si="505"/>
        <v>0</v>
      </c>
      <c r="AF8236" s="3"/>
      <c r="AH8236" s="9"/>
    </row>
    <row r="8237" spans="1:34" ht="10.95" customHeight="1" outlineLevel="1" x14ac:dyDescent="0.25">
      <c r="A8237" t="s">
        <v>4686</v>
      </c>
      <c r="C8237" s="3" t="s">
        <v>11994</v>
      </c>
      <c r="D8237" s="3">
        <v>1050</v>
      </c>
      <c r="E8237" s="9">
        <v>2019</v>
      </c>
      <c r="F8237" s="7" t="s">
        <v>4573</v>
      </c>
      <c r="G8237" s="7" t="s">
        <v>5401</v>
      </c>
      <c r="H8237" s="8" t="s">
        <v>10456</v>
      </c>
      <c r="I8237" s="8" t="s">
        <v>10459</v>
      </c>
      <c r="J8237" s="19">
        <v>7</v>
      </c>
      <c r="K8237" s="19" t="s">
        <v>7738</v>
      </c>
      <c r="L8237" s="11"/>
      <c r="M8237" s="11"/>
      <c r="N8237" s="24"/>
      <c r="P8237" s="32"/>
      <c r="T8237" s="19"/>
      <c r="U8237" s="3"/>
      <c r="X8237" t="str">
        <f t="shared" si="503"/>
        <v/>
      </c>
      <c r="Z8237" t="str">
        <f t="shared" si="504"/>
        <v/>
      </c>
      <c r="AB8237" s="9"/>
      <c r="AC8237" t="s">
        <v>10456</v>
      </c>
      <c r="AD8237">
        <f t="shared" si="505"/>
        <v>0</v>
      </c>
      <c r="AF8237" s="3"/>
      <c r="AH8237" s="9"/>
    </row>
    <row r="8238" spans="1:34" ht="10.95" customHeight="1" outlineLevel="1" x14ac:dyDescent="0.25">
      <c r="A8238" t="s">
        <v>4686</v>
      </c>
      <c r="C8238" s="3" t="s">
        <v>11994</v>
      </c>
      <c r="D8238" s="3" t="s">
        <v>10450</v>
      </c>
      <c r="E8238" s="9">
        <v>2019</v>
      </c>
      <c r="F8238" s="7" t="s">
        <v>10452</v>
      </c>
      <c r="G8238" s="7" t="s">
        <v>5401</v>
      </c>
      <c r="H8238" s="8" t="s">
        <v>10456</v>
      </c>
      <c r="I8238" s="8" t="s">
        <v>10459</v>
      </c>
      <c r="J8238" s="19">
        <v>7</v>
      </c>
      <c r="K8238" s="19" t="s">
        <v>7738</v>
      </c>
      <c r="L8238" s="11"/>
      <c r="M8238" s="11"/>
      <c r="N8238" s="24"/>
      <c r="P8238" s="32"/>
      <c r="T8238" s="19"/>
      <c r="U8238" s="3"/>
      <c r="X8238" t="str">
        <f t="shared" si="503"/>
        <v/>
      </c>
      <c r="Z8238">
        <f t="shared" si="504"/>
        <v>1</v>
      </c>
      <c r="AB8238" s="9"/>
      <c r="AC8238" t="s">
        <v>10456</v>
      </c>
      <c r="AD8238">
        <f t="shared" si="505"/>
        <v>0</v>
      </c>
      <c r="AF8238" s="3"/>
      <c r="AH8238" s="9"/>
    </row>
    <row r="8239" spans="1:34" ht="10.95" customHeight="1" outlineLevel="1" x14ac:dyDescent="0.25">
      <c r="A8239" t="s">
        <v>4686</v>
      </c>
      <c r="C8239" s="3" t="s">
        <v>11994</v>
      </c>
      <c r="D8239" s="3">
        <v>1051</v>
      </c>
      <c r="E8239" s="9">
        <v>2019</v>
      </c>
      <c r="F8239" s="7" t="s">
        <v>4573</v>
      </c>
      <c r="G8239" s="7" t="s">
        <v>5401</v>
      </c>
      <c r="H8239" s="8" t="s">
        <v>10282</v>
      </c>
      <c r="I8239" s="8" t="s">
        <v>10459</v>
      </c>
      <c r="J8239" s="19">
        <v>7</v>
      </c>
      <c r="K8239" s="19" t="s">
        <v>7738</v>
      </c>
      <c r="L8239" s="11"/>
      <c r="M8239" s="11"/>
      <c r="N8239" s="24"/>
      <c r="P8239" s="32"/>
      <c r="T8239" s="19"/>
      <c r="U8239" s="3"/>
      <c r="X8239" t="str">
        <f t="shared" si="503"/>
        <v/>
      </c>
      <c r="Z8239" t="str">
        <f t="shared" si="504"/>
        <v/>
      </c>
      <c r="AB8239" s="9"/>
      <c r="AC8239" t="s">
        <v>10282</v>
      </c>
      <c r="AD8239">
        <f t="shared" si="505"/>
        <v>0</v>
      </c>
      <c r="AF8239" s="3"/>
      <c r="AH8239" s="9"/>
    </row>
    <row r="8240" spans="1:34" ht="10.95" customHeight="1" outlineLevel="1" x14ac:dyDescent="0.25">
      <c r="A8240" t="s">
        <v>4686</v>
      </c>
      <c r="C8240" s="3" t="s">
        <v>11994</v>
      </c>
      <c r="D8240" s="3" t="s">
        <v>10460</v>
      </c>
      <c r="E8240" s="9">
        <v>2019</v>
      </c>
      <c r="F8240" s="7" t="s">
        <v>10452</v>
      </c>
      <c r="G8240" s="7" t="s">
        <v>5401</v>
      </c>
      <c r="H8240" s="8" t="s">
        <v>10282</v>
      </c>
      <c r="I8240" s="8" t="s">
        <v>10459</v>
      </c>
      <c r="J8240" s="19">
        <v>7</v>
      </c>
      <c r="K8240" s="19" t="s">
        <v>7738</v>
      </c>
      <c r="L8240" s="11"/>
      <c r="M8240" s="11"/>
      <c r="N8240" s="24"/>
      <c r="P8240" s="32"/>
      <c r="T8240" s="19"/>
      <c r="U8240" s="3"/>
      <c r="X8240" t="str">
        <f t="shared" si="503"/>
        <v/>
      </c>
      <c r="Z8240">
        <f t="shared" si="504"/>
        <v>1</v>
      </c>
      <c r="AB8240" s="9"/>
      <c r="AC8240" t="s">
        <v>10282</v>
      </c>
      <c r="AD8240">
        <f t="shared" si="505"/>
        <v>0</v>
      </c>
      <c r="AF8240" s="3"/>
      <c r="AH8240" s="9"/>
    </row>
    <row r="8241" spans="1:48" ht="10.95" customHeight="1" outlineLevel="1" collapsed="1" x14ac:dyDescent="0.25">
      <c r="A8241" t="s">
        <v>4686</v>
      </c>
      <c r="C8241" s="3" t="s">
        <v>11994</v>
      </c>
      <c r="D8241" s="3">
        <v>1052</v>
      </c>
      <c r="E8241" s="9">
        <v>2019</v>
      </c>
      <c r="F8241" s="7" t="s">
        <v>4573</v>
      </c>
      <c r="G8241" s="7" t="s">
        <v>5401</v>
      </c>
      <c r="H8241" s="8" t="s">
        <v>9445</v>
      </c>
      <c r="I8241" s="8" t="s">
        <v>10459</v>
      </c>
      <c r="J8241" s="19">
        <v>7</v>
      </c>
      <c r="K8241" s="19" t="s">
        <v>7738</v>
      </c>
      <c r="L8241" s="11"/>
      <c r="M8241" s="11"/>
      <c r="N8241" s="24"/>
      <c r="P8241" s="32"/>
      <c r="T8241" s="19"/>
      <c r="U8241" s="3"/>
      <c r="X8241" t="str">
        <f t="shared" si="503"/>
        <v/>
      </c>
      <c r="Z8241" t="str">
        <f t="shared" si="504"/>
        <v/>
      </c>
      <c r="AB8241" s="9"/>
      <c r="AC8241" t="s">
        <v>9445</v>
      </c>
      <c r="AD8241">
        <f t="shared" si="505"/>
        <v>0</v>
      </c>
      <c r="AF8241" s="3"/>
      <c r="AH8241" s="9"/>
    </row>
    <row r="8242" spans="1:48" ht="10.95" customHeight="1" outlineLevel="1" x14ac:dyDescent="0.25">
      <c r="A8242" t="s">
        <v>4686</v>
      </c>
      <c r="C8242" s="3" t="s">
        <v>11994</v>
      </c>
      <c r="D8242" s="3" t="s">
        <v>10461</v>
      </c>
      <c r="E8242" s="9">
        <v>2019</v>
      </c>
      <c r="F8242" s="7" t="s">
        <v>10452</v>
      </c>
      <c r="G8242" s="7" t="s">
        <v>5401</v>
      </c>
      <c r="H8242" s="8" t="s">
        <v>9445</v>
      </c>
      <c r="I8242" s="8" t="s">
        <v>10459</v>
      </c>
      <c r="J8242" s="19">
        <v>7</v>
      </c>
      <c r="K8242" s="19" t="s">
        <v>7738</v>
      </c>
      <c r="L8242" s="11"/>
      <c r="M8242" s="11"/>
      <c r="N8242" s="24"/>
      <c r="P8242" s="32"/>
      <c r="T8242" s="19"/>
      <c r="U8242" s="3"/>
      <c r="X8242" t="str">
        <f t="shared" si="503"/>
        <v/>
      </c>
      <c r="Z8242">
        <f t="shared" si="504"/>
        <v>1</v>
      </c>
      <c r="AB8242" s="9"/>
      <c r="AC8242" t="s">
        <v>9445</v>
      </c>
      <c r="AD8242">
        <f t="shared" si="505"/>
        <v>0</v>
      </c>
      <c r="AF8242" s="3"/>
      <c r="AH8242" s="9"/>
    </row>
    <row r="8243" spans="1:48" ht="10.95" customHeight="1" outlineLevel="1" x14ac:dyDescent="0.25">
      <c r="A8243" t="s">
        <v>4686</v>
      </c>
      <c r="C8243" s="3" t="s">
        <v>11994</v>
      </c>
      <c r="D8243" s="3">
        <v>1053</v>
      </c>
      <c r="E8243" s="9">
        <v>2019</v>
      </c>
      <c r="F8243" s="7" t="s">
        <v>4573</v>
      </c>
      <c r="G8243" s="7" t="s">
        <v>5401</v>
      </c>
      <c r="H8243" s="8" t="s">
        <v>10445</v>
      </c>
      <c r="I8243" s="8" t="s">
        <v>10459</v>
      </c>
      <c r="J8243" s="19">
        <v>7</v>
      </c>
      <c r="K8243" s="19" t="s">
        <v>7738</v>
      </c>
      <c r="L8243" s="11"/>
      <c r="M8243" s="11"/>
      <c r="N8243" s="24"/>
      <c r="P8243" s="32"/>
      <c r="T8243" s="19"/>
      <c r="U8243" s="3"/>
      <c r="X8243" t="str">
        <f t="shared" si="503"/>
        <v/>
      </c>
      <c r="Z8243" t="str">
        <f t="shared" si="504"/>
        <v/>
      </c>
      <c r="AB8243" s="9"/>
      <c r="AC8243" t="s">
        <v>10445</v>
      </c>
      <c r="AD8243">
        <f t="shared" si="505"/>
        <v>0</v>
      </c>
      <c r="AF8243" s="3"/>
      <c r="AH8243" s="9"/>
    </row>
    <row r="8244" spans="1:48" ht="10.95" customHeight="1" outlineLevel="1" x14ac:dyDescent="0.25">
      <c r="A8244" t="s">
        <v>4686</v>
      </c>
      <c r="C8244" s="3" t="s">
        <v>11994</v>
      </c>
      <c r="D8244" s="3" t="s">
        <v>10462</v>
      </c>
      <c r="E8244" s="9">
        <v>2019</v>
      </c>
      <c r="F8244" s="7" t="s">
        <v>10452</v>
      </c>
      <c r="G8244" s="7" t="s">
        <v>5401</v>
      </c>
      <c r="H8244" s="8" t="s">
        <v>10445</v>
      </c>
      <c r="I8244" s="8" t="s">
        <v>10459</v>
      </c>
      <c r="J8244" s="19">
        <v>7</v>
      </c>
      <c r="K8244" s="19" t="s">
        <v>7738</v>
      </c>
      <c r="L8244" s="11"/>
      <c r="M8244" s="11"/>
      <c r="N8244" s="24"/>
      <c r="P8244" s="32"/>
      <c r="T8244" s="19"/>
      <c r="U8244" s="3"/>
      <c r="X8244" t="str">
        <f t="shared" si="503"/>
        <v/>
      </c>
      <c r="Z8244">
        <f t="shared" si="504"/>
        <v>1</v>
      </c>
      <c r="AB8244" s="9"/>
      <c r="AC8244" t="s">
        <v>10445</v>
      </c>
      <c r="AD8244">
        <f t="shared" si="505"/>
        <v>0</v>
      </c>
      <c r="AF8244" s="3"/>
      <c r="AH8244" s="9"/>
    </row>
    <row r="8245" spans="1:48" ht="10.95" customHeight="1" outlineLevel="1" x14ac:dyDescent="0.25">
      <c r="A8245" t="s">
        <v>4686</v>
      </c>
      <c r="C8245" s="3" t="s">
        <v>11994</v>
      </c>
      <c r="D8245" s="3">
        <v>1054</v>
      </c>
      <c r="E8245" s="9">
        <v>2019</v>
      </c>
      <c r="F8245" s="7" t="s">
        <v>4573</v>
      </c>
      <c r="G8245" s="7" t="s">
        <v>5401</v>
      </c>
      <c r="H8245" s="8" t="s">
        <v>9040</v>
      </c>
      <c r="I8245" s="8" t="s">
        <v>10459</v>
      </c>
      <c r="J8245" s="19">
        <v>7</v>
      </c>
      <c r="K8245" s="19" t="s">
        <v>7738</v>
      </c>
      <c r="L8245" s="11"/>
      <c r="M8245" s="11"/>
      <c r="N8245" s="24"/>
      <c r="P8245" s="32"/>
      <c r="T8245" s="19"/>
      <c r="U8245" s="3"/>
      <c r="X8245" t="str">
        <f t="shared" si="503"/>
        <v/>
      </c>
      <c r="Z8245" t="str">
        <f t="shared" si="504"/>
        <v/>
      </c>
      <c r="AB8245" s="9"/>
      <c r="AC8245" t="s">
        <v>9040</v>
      </c>
      <c r="AD8245">
        <f t="shared" si="505"/>
        <v>0</v>
      </c>
      <c r="AF8245" s="3"/>
      <c r="AH8245" s="9"/>
    </row>
    <row r="8246" spans="1:48" ht="10.95" customHeight="1" outlineLevel="1" x14ac:dyDescent="0.25">
      <c r="A8246" t="s">
        <v>4686</v>
      </c>
      <c r="C8246" s="3" t="s">
        <v>11994</v>
      </c>
      <c r="D8246" s="3" t="s">
        <v>8964</v>
      </c>
      <c r="E8246" s="9">
        <v>2019</v>
      </c>
      <c r="F8246" s="7" t="s">
        <v>10452</v>
      </c>
      <c r="G8246" s="7" t="s">
        <v>5401</v>
      </c>
      <c r="H8246" s="8" t="s">
        <v>9040</v>
      </c>
      <c r="I8246" s="8" t="s">
        <v>10459</v>
      </c>
      <c r="J8246" s="19">
        <v>7</v>
      </c>
      <c r="K8246" s="19" t="s">
        <v>7738</v>
      </c>
      <c r="L8246" s="11"/>
      <c r="M8246" s="11"/>
      <c r="N8246" s="24"/>
      <c r="P8246" s="32"/>
      <c r="T8246" s="19"/>
      <c r="U8246" s="3"/>
      <c r="X8246" t="str">
        <f t="shared" si="503"/>
        <v/>
      </c>
      <c r="Z8246">
        <f t="shared" si="504"/>
        <v>1</v>
      </c>
      <c r="AB8246" s="9"/>
      <c r="AC8246" t="s">
        <v>9040</v>
      </c>
      <c r="AD8246">
        <f t="shared" si="505"/>
        <v>0</v>
      </c>
      <c r="AF8246" s="3"/>
      <c r="AH8246" s="9"/>
    </row>
    <row r="8247" spans="1:48" ht="10.95" customHeight="1" x14ac:dyDescent="0.25">
      <c r="A8247" t="s">
        <v>14541</v>
      </c>
      <c r="B8247" t="s">
        <v>14540</v>
      </c>
      <c r="C8247" s="3" t="s">
        <v>12965</v>
      </c>
      <c r="E8247" s="9"/>
      <c r="F8247" s="7"/>
      <c r="G8247" s="7"/>
      <c r="H8247" s="8"/>
      <c r="I8247" s="8"/>
      <c r="J8247" s="19"/>
      <c r="K8247" s="19"/>
      <c r="L8247" s="11"/>
      <c r="M8247" s="11">
        <f>SUM(L8248:L8380)</f>
        <v>164</v>
      </c>
      <c r="N8247" s="24">
        <v>9146</v>
      </c>
      <c r="O8247">
        <f>COUNTIF(K8248:K8380,"*")</f>
        <v>133</v>
      </c>
      <c r="P8247" s="32">
        <f>O8247/N8247</f>
        <v>1.4541876230045922E-2</v>
      </c>
      <c r="Q8247">
        <f>COUNTIF(K8248:K8380,"Y")+COUNTIF(K8248:K8380,"S")</f>
        <v>59</v>
      </c>
      <c r="T8247" s="19" t="s">
        <v>7736</v>
      </c>
      <c r="U8247" s="3"/>
      <c r="V8247" t="s">
        <v>18445</v>
      </c>
      <c r="X8247" t="str">
        <f t="shared" si="503"/>
        <v/>
      </c>
      <c r="Z8247" t="str">
        <f t="shared" si="504"/>
        <v/>
      </c>
      <c r="AB8247" s="9"/>
      <c r="AE8247">
        <f>COUNTIF(AD8248:AD8380,"1")</f>
        <v>22</v>
      </c>
      <c r="AF8247" s="3"/>
      <c r="AH8247" s="9"/>
      <c r="AI8247">
        <f>COUNTIF($J8248:$J8380,"1")-COUNTIFS($J8248:$J8380,"1",$K8248:$K8380,"V")</f>
        <v>31</v>
      </c>
      <c r="AJ8247">
        <f>COUNTIFS($J8248:$J8380,"1",$K8248:$K8380,"Y")+COUNTIFS($J8248:$J8380,"1",$K8248:$K8380,"s")</f>
        <v>20</v>
      </c>
      <c r="AK8247">
        <f>COUNTIF($J8248:$J8380,"2")-COUNTIFS($J8248:$J8380,"2",$K8248:$K8380,"V")</f>
        <v>0</v>
      </c>
      <c r="AL8247">
        <f>COUNTIFS($J8248:$J8380,"2",$K8248:$K8380,"Y")+COUNTIFS($J8248:$J8380,"2",$K8248:$K8380,"s")</f>
        <v>0</v>
      </c>
      <c r="AM8247">
        <f>COUNTIF($J8248:$J8380,"3")-COUNTIFS($J8248:$J8380,"3",$K8248:$K8380,"V")</f>
        <v>13</v>
      </c>
      <c r="AN8247">
        <f>COUNTIFS($J8248:$J8380,"3",$K8248:$K8380,"Y")+COUNTIFS($J8248:$J8380,"3",$K8248:$K8380,"s")</f>
        <v>9</v>
      </c>
      <c r="AO8247">
        <f>COUNTIF($J8248:$J8380,"4")-COUNTIFS($J8248:$J8380,"4",$K8248:$K8380,"V")</f>
        <v>3</v>
      </c>
      <c r="AP8247">
        <f>COUNTIFS($J8248:$J8380,"4",$K8248:$K8380,"Y")+COUNTIFS($J8248:$J8380,"4",$K8248:$K8380,"s")</f>
        <v>0</v>
      </c>
      <c r="AQ8247">
        <f>COUNTIF($J8248:$J8380,"5")-COUNTIFS($J8248:$J8380,"5",$K8248:$K8380,"V")</f>
        <v>15</v>
      </c>
      <c r="AR8247">
        <f>COUNTIFS($J8248:$J8380,"5",$K8248:$K8380,"Y")+COUNTIFS($J8248:$J8380,"5",$K8248:$K8380,"s")</f>
        <v>5</v>
      </c>
      <c r="AS8247">
        <f>COUNTIF($J8248:$J8380,"6")-COUNTIFS($J8248:$J8380,"6",$K8248:$K8380,"V")</f>
        <v>4</v>
      </c>
      <c r="AT8247">
        <f>COUNTIFS($J8248:$J8380,"6",$K8248:$K8380,"Y")+COUNTIFS($J8248:$J8380,"6",$K8248:$K8380,"s")</f>
        <v>2</v>
      </c>
      <c r="AU8247">
        <f>COUNTIF($J8248:$J8380,"7")-COUNTIFS($J8248:$J8380,"7",$K8248:$K8380,"V")</f>
        <v>67</v>
      </c>
      <c r="AV8247">
        <f>COUNTIFS($J8248:$J8380,"7",$K8248:$K8380,"Y")+COUNTIFS($J8248:$J8380,"7",$K8248:$K8380,"s")</f>
        <v>23</v>
      </c>
    </row>
    <row r="8248" spans="1:48" ht="10.95" customHeight="1" outlineLevel="1" x14ac:dyDescent="0.25">
      <c r="A8248" t="s">
        <v>14542</v>
      </c>
      <c r="C8248" s="3" t="s">
        <v>12965</v>
      </c>
      <c r="D8248" s="3">
        <v>410</v>
      </c>
      <c r="E8248" s="9">
        <v>1972</v>
      </c>
      <c r="F8248" s="7" t="s">
        <v>6645</v>
      </c>
      <c r="G8248" s="7" t="s">
        <v>5401</v>
      </c>
      <c r="H8248" s="8" t="s">
        <v>9146</v>
      </c>
      <c r="I8248" s="8" t="s">
        <v>7254</v>
      </c>
      <c r="J8248" s="19">
        <v>1</v>
      </c>
      <c r="K8248" s="19" t="s">
        <v>7738</v>
      </c>
      <c r="L8248" s="11"/>
      <c r="M8248" s="11"/>
      <c r="N8248" s="24"/>
      <c r="P8248" s="32"/>
      <c r="T8248" s="19"/>
      <c r="U8248" s="3"/>
      <c r="X8248" t="str">
        <f t="shared" si="503"/>
        <v/>
      </c>
      <c r="Z8248" t="str">
        <f t="shared" si="504"/>
        <v/>
      </c>
      <c r="AB8248" s="9"/>
      <c r="AC8248" t="s">
        <v>9146</v>
      </c>
      <c r="AD8248">
        <f t="shared" ref="AD8248:AD8279" si="506">COUNTIF(H8248,"*Fuji*")</f>
        <v>0</v>
      </c>
      <c r="AF8248" s="3"/>
      <c r="AH8248" s="9"/>
    </row>
    <row r="8249" spans="1:48" ht="10.95" customHeight="1" outlineLevel="1" x14ac:dyDescent="0.25">
      <c r="A8249" t="s">
        <v>14542</v>
      </c>
      <c r="C8249" s="3" t="s">
        <v>12965</v>
      </c>
      <c r="D8249" s="3">
        <v>724</v>
      </c>
      <c r="E8249" s="9">
        <v>1977</v>
      </c>
      <c r="F8249" s="7" t="s">
        <v>13366</v>
      </c>
      <c r="G8249" s="7" t="s">
        <v>5401</v>
      </c>
      <c r="H8249" s="8" t="s">
        <v>18226</v>
      </c>
      <c r="I8249" s="8" t="s">
        <v>20044</v>
      </c>
      <c r="J8249" s="19">
        <v>5</v>
      </c>
      <c r="K8249" s="19" t="s">
        <v>7736</v>
      </c>
      <c r="L8249" s="11">
        <v>0.5</v>
      </c>
      <c r="M8249" s="11"/>
      <c r="N8249" s="24"/>
      <c r="P8249" s="32"/>
      <c r="T8249" s="19"/>
      <c r="U8249" s="3"/>
      <c r="X8249" t="str">
        <f t="shared" si="503"/>
        <v/>
      </c>
      <c r="Z8249" t="str">
        <f t="shared" si="504"/>
        <v/>
      </c>
      <c r="AB8249" s="9"/>
      <c r="AC8249" t="s">
        <v>18226</v>
      </c>
      <c r="AD8249">
        <f t="shared" si="506"/>
        <v>0</v>
      </c>
      <c r="AF8249" s="3"/>
      <c r="AH8249" s="9"/>
    </row>
    <row r="8250" spans="1:48" ht="10.95" customHeight="1" outlineLevel="1" x14ac:dyDescent="0.25">
      <c r="A8250" t="s">
        <v>14542</v>
      </c>
      <c r="C8250" s="3" t="s">
        <v>12965</v>
      </c>
      <c r="D8250" s="3">
        <v>775</v>
      </c>
      <c r="E8250" s="9">
        <v>1978</v>
      </c>
      <c r="F8250" s="7" t="s">
        <v>5435</v>
      </c>
      <c r="G8250" s="7" t="s">
        <v>5401</v>
      </c>
      <c r="H8250" s="8" t="s">
        <v>3241</v>
      </c>
      <c r="I8250" s="8" t="s">
        <v>14443</v>
      </c>
      <c r="J8250" s="19">
        <v>6</v>
      </c>
      <c r="K8250" s="19" t="s">
        <v>7738</v>
      </c>
      <c r="L8250" s="11"/>
      <c r="M8250" s="11"/>
      <c r="N8250" s="24"/>
      <c r="P8250" s="32"/>
      <c r="T8250" s="19"/>
      <c r="U8250" s="3"/>
      <c r="X8250" t="str">
        <f t="shared" si="503"/>
        <v/>
      </c>
      <c r="Z8250" t="str">
        <f t="shared" si="504"/>
        <v/>
      </c>
      <c r="AB8250" s="9"/>
      <c r="AC8250" t="s">
        <v>3241</v>
      </c>
      <c r="AD8250">
        <f t="shared" si="506"/>
        <v>0</v>
      </c>
      <c r="AF8250" s="3"/>
      <c r="AH8250" s="9"/>
    </row>
    <row r="8251" spans="1:48" ht="10.95" customHeight="1" outlineLevel="1" x14ac:dyDescent="0.25">
      <c r="A8251" t="s">
        <v>14542</v>
      </c>
      <c r="C8251" s="3" t="s">
        <v>12965</v>
      </c>
      <c r="D8251" s="3">
        <v>776</v>
      </c>
      <c r="E8251" s="9">
        <v>1978</v>
      </c>
      <c r="F8251" s="7" t="s">
        <v>14442</v>
      </c>
      <c r="G8251" s="7" t="s">
        <v>5401</v>
      </c>
      <c r="H8251" s="8" t="s">
        <v>3241</v>
      </c>
      <c r="I8251" s="8" t="s">
        <v>14443</v>
      </c>
      <c r="J8251" s="19">
        <v>6</v>
      </c>
      <c r="K8251" s="19" t="s">
        <v>7736</v>
      </c>
      <c r="L8251" s="11">
        <v>2.5</v>
      </c>
      <c r="M8251" s="11"/>
      <c r="N8251" s="24"/>
      <c r="P8251" s="32"/>
      <c r="T8251" s="19"/>
      <c r="U8251" s="3"/>
      <c r="X8251" t="str">
        <f t="shared" si="503"/>
        <v/>
      </c>
      <c r="Z8251" t="str">
        <f t="shared" si="504"/>
        <v/>
      </c>
      <c r="AB8251" s="9"/>
      <c r="AC8251" t="s">
        <v>3241</v>
      </c>
      <c r="AD8251">
        <f t="shared" si="506"/>
        <v>0</v>
      </c>
      <c r="AF8251" s="3"/>
      <c r="AH8251" s="9"/>
    </row>
    <row r="8252" spans="1:48" ht="10.95" customHeight="1" outlineLevel="1" x14ac:dyDescent="0.25">
      <c r="A8252" t="s">
        <v>14542</v>
      </c>
      <c r="C8252" s="3" t="s">
        <v>12965</v>
      </c>
      <c r="D8252" s="3">
        <v>799</v>
      </c>
      <c r="E8252" s="9">
        <v>1978</v>
      </c>
      <c r="F8252" s="7" t="s">
        <v>6645</v>
      </c>
      <c r="G8252" s="7" t="s">
        <v>5401</v>
      </c>
      <c r="H8252" s="8" t="s">
        <v>14444</v>
      </c>
      <c r="I8252" s="8" t="s">
        <v>13985</v>
      </c>
      <c r="J8252" s="19">
        <v>5</v>
      </c>
      <c r="K8252" s="19" t="s">
        <v>7738</v>
      </c>
      <c r="L8252" s="11"/>
      <c r="M8252" s="11"/>
      <c r="N8252" s="24"/>
      <c r="P8252" s="32"/>
      <c r="T8252" s="19"/>
      <c r="U8252" s="3"/>
      <c r="X8252" t="str">
        <f t="shared" si="503"/>
        <v/>
      </c>
      <c r="Z8252" t="str">
        <f t="shared" si="504"/>
        <v/>
      </c>
      <c r="AB8252" s="9"/>
      <c r="AC8252" t="s">
        <v>14444</v>
      </c>
      <c r="AD8252">
        <f t="shared" si="506"/>
        <v>0</v>
      </c>
      <c r="AF8252" s="3"/>
      <c r="AH8252" s="9"/>
    </row>
    <row r="8253" spans="1:48" ht="10.95" customHeight="1" outlineLevel="1" x14ac:dyDescent="0.25">
      <c r="A8253" t="s">
        <v>14542</v>
      </c>
      <c r="C8253" s="3" t="s">
        <v>12965</v>
      </c>
      <c r="D8253" s="3">
        <v>857</v>
      </c>
      <c r="E8253" s="9">
        <v>1979</v>
      </c>
      <c r="F8253" s="7" t="s">
        <v>14446</v>
      </c>
      <c r="G8253" s="7" t="s">
        <v>5401</v>
      </c>
      <c r="H8253" s="8" t="s">
        <v>14447</v>
      </c>
      <c r="I8253" s="8" t="s">
        <v>14445</v>
      </c>
      <c r="J8253" s="19">
        <v>1</v>
      </c>
      <c r="K8253" s="19" t="s">
        <v>7736</v>
      </c>
      <c r="L8253" s="11">
        <v>7.5</v>
      </c>
      <c r="M8253" s="11"/>
      <c r="N8253" s="24"/>
      <c r="P8253" s="32"/>
      <c r="T8253" s="19"/>
      <c r="U8253" s="3"/>
      <c r="X8253" t="str">
        <f t="shared" si="503"/>
        <v/>
      </c>
      <c r="Z8253">
        <f t="shared" si="504"/>
        <v>1</v>
      </c>
      <c r="AB8253" s="9"/>
      <c r="AC8253" t="s">
        <v>14447</v>
      </c>
      <c r="AD8253">
        <f t="shared" si="506"/>
        <v>0</v>
      </c>
      <c r="AF8253" s="3"/>
      <c r="AH8253" s="9"/>
    </row>
    <row r="8254" spans="1:48" ht="10.95" customHeight="1" outlineLevel="1" x14ac:dyDescent="0.25">
      <c r="A8254" t="s">
        <v>14542</v>
      </c>
      <c r="C8254" s="3" t="s">
        <v>12965</v>
      </c>
      <c r="D8254" s="3">
        <v>1035</v>
      </c>
      <c r="E8254" s="9">
        <v>1983</v>
      </c>
      <c r="F8254" s="7" t="s">
        <v>11761</v>
      </c>
      <c r="G8254" s="7" t="s">
        <v>5401</v>
      </c>
      <c r="H8254" s="8" t="s">
        <v>14449</v>
      </c>
      <c r="I8254" s="8" t="s">
        <v>14448</v>
      </c>
      <c r="J8254" s="19">
        <v>6</v>
      </c>
      <c r="K8254" s="19" t="s">
        <v>7736</v>
      </c>
      <c r="L8254" s="11">
        <v>3.2</v>
      </c>
      <c r="M8254" s="11"/>
      <c r="N8254" s="24"/>
      <c r="P8254" s="32"/>
      <c r="T8254" s="19"/>
      <c r="U8254" s="3"/>
      <c r="X8254" t="str">
        <f t="shared" si="503"/>
        <v/>
      </c>
      <c r="Z8254">
        <f t="shared" si="504"/>
        <v>1</v>
      </c>
      <c r="AB8254" s="9"/>
      <c r="AC8254" t="s">
        <v>14449</v>
      </c>
      <c r="AD8254">
        <f t="shared" si="506"/>
        <v>0</v>
      </c>
      <c r="AF8254" s="3"/>
      <c r="AH8254" s="9"/>
    </row>
    <row r="8255" spans="1:48" ht="10.95" customHeight="1" outlineLevel="1" x14ac:dyDescent="0.25">
      <c r="A8255" t="s">
        <v>14542</v>
      </c>
      <c r="C8255" s="3" t="s">
        <v>12965</v>
      </c>
      <c r="D8255" s="3">
        <v>1070</v>
      </c>
      <c r="E8255" s="9">
        <v>1984</v>
      </c>
      <c r="F8255" s="7" t="s">
        <v>2603</v>
      </c>
      <c r="G8255" s="7" t="s">
        <v>5401</v>
      </c>
      <c r="H8255" s="8" t="s">
        <v>11940</v>
      </c>
      <c r="I8255" s="8" t="s">
        <v>14450</v>
      </c>
      <c r="J8255" s="19">
        <v>5</v>
      </c>
      <c r="K8255" s="19" t="s">
        <v>7738</v>
      </c>
      <c r="L8255" s="11"/>
      <c r="M8255" s="11"/>
      <c r="N8255" s="24"/>
      <c r="P8255" s="32"/>
      <c r="T8255" s="19"/>
      <c r="U8255" s="3"/>
      <c r="X8255" t="str">
        <f t="shared" si="503"/>
        <v/>
      </c>
      <c r="Z8255" t="str">
        <f t="shared" si="504"/>
        <v/>
      </c>
      <c r="AB8255" s="9"/>
      <c r="AC8255" t="s">
        <v>11940</v>
      </c>
      <c r="AD8255">
        <f t="shared" si="506"/>
        <v>0</v>
      </c>
      <c r="AF8255" s="3"/>
      <c r="AH8255" s="9"/>
    </row>
    <row r="8256" spans="1:48" ht="10.95" customHeight="1" outlineLevel="1" x14ac:dyDescent="0.25">
      <c r="A8256" t="s">
        <v>14542</v>
      </c>
      <c r="C8256" s="3" t="s">
        <v>12965</v>
      </c>
      <c r="D8256" s="3">
        <v>1072</v>
      </c>
      <c r="E8256" s="9">
        <v>1984</v>
      </c>
      <c r="F8256" s="7" t="s">
        <v>14451</v>
      </c>
      <c r="G8256" s="7" t="s">
        <v>5401</v>
      </c>
      <c r="H8256" s="8" t="s">
        <v>11940</v>
      </c>
      <c r="I8256" s="8" t="s">
        <v>14450</v>
      </c>
      <c r="J8256" s="19">
        <v>5</v>
      </c>
      <c r="K8256" s="19" t="s">
        <v>7738</v>
      </c>
      <c r="L8256" s="11"/>
      <c r="M8256" s="11"/>
      <c r="N8256" s="24"/>
      <c r="P8256" s="32"/>
      <c r="T8256" s="19"/>
      <c r="U8256" s="3"/>
      <c r="X8256" t="str">
        <f t="shared" si="503"/>
        <v/>
      </c>
      <c r="Z8256">
        <f t="shared" si="504"/>
        <v>1</v>
      </c>
      <c r="AB8256" s="9"/>
      <c r="AC8256" t="s">
        <v>11940</v>
      </c>
      <c r="AD8256">
        <f t="shared" si="506"/>
        <v>0</v>
      </c>
      <c r="AF8256" s="3"/>
      <c r="AH8256" s="9"/>
    </row>
    <row r="8257" spans="1:34" ht="10.95" customHeight="1" outlineLevel="1" x14ac:dyDescent="0.25">
      <c r="A8257" t="s">
        <v>14542</v>
      </c>
      <c r="C8257" s="3" t="s">
        <v>12965</v>
      </c>
      <c r="D8257" s="3">
        <v>1256</v>
      </c>
      <c r="E8257" s="9">
        <v>1987</v>
      </c>
      <c r="F8257" s="7" t="s">
        <v>14451</v>
      </c>
      <c r="G8257" s="7" t="s">
        <v>5401</v>
      </c>
      <c r="H8257" s="8" t="s">
        <v>14453</v>
      </c>
      <c r="I8257" s="8" t="s">
        <v>14452</v>
      </c>
      <c r="J8257" s="19">
        <v>6</v>
      </c>
      <c r="K8257" s="19" t="s">
        <v>7738</v>
      </c>
      <c r="L8257" s="11"/>
      <c r="M8257" s="11"/>
      <c r="N8257" s="24"/>
      <c r="P8257" s="32"/>
      <c r="T8257" s="19"/>
      <c r="U8257" s="3"/>
      <c r="X8257" t="str">
        <f t="shared" si="503"/>
        <v/>
      </c>
      <c r="Z8257">
        <f t="shared" si="504"/>
        <v>1</v>
      </c>
      <c r="AB8257" s="9"/>
      <c r="AC8257" t="s">
        <v>14453</v>
      </c>
      <c r="AD8257">
        <f t="shared" si="506"/>
        <v>0</v>
      </c>
      <c r="AF8257" s="3"/>
      <c r="AH8257" s="9"/>
    </row>
    <row r="8258" spans="1:34" ht="10.95" customHeight="1" outlineLevel="1" x14ac:dyDescent="0.25">
      <c r="A8258" t="s">
        <v>14542</v>
      </c>
      <c r="C8258" s="3" t="s">
        <v>12965</v>
      </c>
      <c r="D8258" s="3">
        <v>1339</v>
      </c>
      <c r="E8258" s="9">
        <v>1989</v>
      </c>
      <c r="F8258" s="7" t="s">
        <v>4128</v>
      </c>
      <c r="G8258" s="7" t="s">
        <v>5401</v>
      </c>
      <c r="H8258" s="8" t="s">
        <v>565</v>
      </c>
      <c r="I8258" s="8" t="s">
        <v>14454</v>
      </c>
      <c r="J8258" s="19">
        <v>1</v>
      </c>
      <c r="K8258" s="19" t="s">
        <v>7736</v>
      </c>
      <c r="L8258" s="11">
        <v>2.4</v>
      </c>
      <c r="M8258" s="11"/>
      <c r="N8258" s="24"/>
      <c r="P8258" s="32"/>
      <c r="S8258">
        <v>1</v>
      </c>
      <c r="T8258" s="19"/>
      <c r="U8258" s="3">
        <v>1324</v>
      </c>
      <c r="X8258" t="str">
        <f t="shared" ref="X8258:X8321" si="507">IF(COUNTIF(F8258,"*fdc*"),1,"")</f>
        <v/>
      </c>
      <c r="Z8258" t="str">
        <f t="shared" ref="Z8258:Z8321" si="508">IF(COUNTIF(F8258,"*s/s*"),1,"")</f>
        <v/>
      </c>
      <c r="AB8258" s="9"/>
      <c r="AC8258" t="s">
        <v>565</v>
      </c>
      <c r="AD8258">
        <f t="shared" si="506"/>
        <v>1</v>
      </c>
      <c r="AF8258" s="3"/>
      <c r="AG8258" t="s">
        <v>4924</v>
      </c>
      <c r="AH8258" s="9" t="s">
        <v>4613</v>
      </c>
    </row>
    <row r="8259" spans="1:34" ht="10.95" customHeight="1" outlineLevel="1" x14ac:dyDescent="0.25">
      <c r="A8259" t="s">
        <v>14542</v>
      </c>
      <c r="C8259" s="3" t="s">
        <v>12965</v>
      </c>
      <c r="D8259" s="3">
        <v>1340</v>
      </c>
      <c r="E8259" s="9">
        <v>1989</v>
      </c>
      <c r="F8259" s="7" t="s">
        <v>6645</v>
      </c>
      <c r="G8259" s="7" t="s">
        <v>5401</v>
      </c>
      <c r="H8259" s="8" t="s">
        <v>566</v>
      </c>
      <c r="I8259" s="8" t="s">
        <v>14455</v>
      </c>
      <c r="J8259" s="19">
        <v>1</v>
      </c>
      <c r="K8259" s="19" t="s">
        <v>7736</v>
      </c>
      <c r="L8259" s="11">
        <v>2.4</v>
      </c>
      <c r="M8259" s="11"/>
      <c r="N8259" s="24"/>
      <c r="P8259" s="32"/>
      <c r="T8259" s="19"/>
      <c r="U8259" s="3">
        <v>1325</v>
      </c>
      <c r="X8259" t="str">
        <f t="shared" si="507"/>
        <v/>
      </c>
      <c r="Z8259" t="str">
        <f t="shared" si="508"/>
        <v/>
      </c>
      <c r="AB8259" s="9"/>
      <c r="AC8259" t="s">
        <v>566</v>
      </c>
      <c r="AD8259">
        <f t="shared" si="506"/>
        <v>1</v>
      </c>
      <c r="AF8259" s="3"/>
      <c r="AG8259" t="s">
        <v>4924</v>
      </c>
      <c r="AH8259" s="9" t="s">
        <v>4613</v>
      </c>
    </row>
    <row r="8260" spans="1:34" ht="10.95" customHeight="1" outlineLevel="1" x14ac:dyDescent="0.25">
      <c r="A8260" t="s">
        <v>14542</v>
      </c>
      <c r="C8260" s="3" t="s">
        <v>12965</v>
      </c>
      <c r="D8260" s="3">
        <v>1341</v>
      </c>
      <c r="E8260" s="9">
        <v>1989</v>
      </c>
      <c r="F8260" s="7" t="s">
        <v>6646</v>
      </c>
      <c r="G8260" s="7" t="s">
        <v>5401</v>
      </c>
      <c r="H8260" s="8" t="s">
        <v>567</v>
      </c>
      <c r="I8260" s="8" t="s">
        <v>14456</v>
      </c>
      <c r="J8260" s="19">
        <v>3</v>
      </c>
      <c r="K8260" s="19" t="s">
        <v>7736</v>
      </c>
      <c r="L8260" s="11">
        <v>2.4</v>
      </c>
      <c r="M8260" s="11"/>
      <c r="N8260" s="24"/>
      <c r="P8260" s="32"/>
      <c r="T8260" s="19"/>
      <c r="U8260" s="3">
        <v>1326</v>
      </c>
      <c r="X8260" t="str">
        <f t="shared" si="507"/>
        <v/>
      </c>
      <c r="Z8260" t="str">
        <f t="shared" si="508"/>
        <v/>
      </c>
      <c r="AB8260" s="9"/>
      <c r="AC8260" t="s">
        <v>567</v>
      </c>
      <c r="AD8260">
        <f t="shared" si="506"/>
        <v>1</v>
      </c>
      <c r="AF8260" s="3"/>
      <c r="AG8260" t="s">
        <v>4924</v>
      </c>
      <c r="AH8260" s="9" t="s">
        <v>4613</v>
      </c>
    </row>
    <row r="8261" spans="1:34" ht="10.95" customHeight="1" outlineLevel="1" x14ac:dyDescent="0.25">
      <c r="A8261" t="s">
        <v>14542</v>
      </c>
      <c r="C8261" s="3" t="s">
        <v>12965</v>
      </c>
      <c r="D8261" s="3">
        <v>1342</v>
      </c>
      <c r="E8261" s="9">
        <v>1989</v>
      </c>
      <c r="F8261" s="7" t="s">
        <v>4689</v>
      </c>
      <c r="G8261" s="7" t="s">
        <v>5401</v>
      </c>
      <c r="H8261" s="8" t="s">
        <v>568</v>
      </c>
      <c r="I8261" s="8" t="s">
        <v>14457</v>
      </c>
      <c r="J8261" s="19">
        <v>3</v>
      </c>
      <c r="K8261" s="19" t="s">
        <v>7736</v>
      </c>
      <c r="L8261" s="11">
        <v>2.4</v>
      </c>
      <c r="M8261" s="11"/>
      <c r="N8261" s="24"/>
      <c r="P8261" s="32"/>
      <c r="T8261" s="19"/>
      <c r="U8261" s="3">
        <v>1327</v>
      </c>
      <c r="X8261" t="str">
        <f t="shared" si="507"/>
        <v/>
      </c>
      <c r="Z8261" t="str">
        <f t="shared" si="508"/>
        <v/>
      </c>
      <c r="AB8261" s="9"/>
      <c r="AC8261" t="s">
        <v>568</v>
      </c>
      <c r="AD8261">
        <f t="shared" si="506"/>
        <v>1</v>
      </c>
      <c r="AF8261" s="3"/>
      <c r="AG8261" t="s">
        <v>4924</v>
      </c>
      <c r="AH8261" s="9" t="s">
        <v>4613</v>
      </c>
    </row>
    <row r="8262" spans="1:34" ht="10.95" customHeight="1" outlineLevel="1" x14ac:dyDescent="0.25">
      <c r="A8262" t="s">
        <v>14542</v>
      </c>
      <c r="C8262" s="3" t="s">
        <v>12965</v>
      </c>
      <c r="D8262" s="3">
        <v>1343</v>
      </c>
      <c r="E8262" s="9">
        <v>1989</v>
      </c>
      <c r="F8262" s="7" t="s">
        <v>4691</v>
      </c>
      <c r="G8262" s="7" t="s">
        <v>5401</v>
      </c>
      <c r="H8262" s="8" t="s">
        <v>569</v>
      </c>
      <c r="I8262" s="8" t="s">
        <v>14458</v>
      </c>
      <c r="J8262" s="19">
        <v>3</v>
      </c>
      <c r="K8262" s="19" t="s">
        <v>7736</v>
      </c>
      <c r="L8262" s="11">
        <v>2.4</v>
      </c>
      <c r="M8262" s="11"/>
      <c r="N8262" s="24"/>
      <c r="P8262" s="32"/>
      <c r="T8262" s="19"/>
      <c r="U8262" s="3">
        <v>1328</v>
      </c>
      <c r="X8262" t="str">
        <f t="shared" si="507"/>
        <v/>
      </c>
      <c r="Z8262" t="str">
        <f t="shared" si="508"/>
        <v/>
      </c>
      <c r="AB8262" s="9"/>
      <c r="AC8262" t="s">
        <v>569</v>
      </c>
      <c r="AD8262">
        <f t="shared" si="506"/>
        <v>1</v>
      </c>
      <c r="AF8262" s="3"/>
      <c r="AG8262" t="s">
        <v>4924</v>
      </c>
      <c r="AH8262" s="9" t="s">
        <v>4925</v>
      </c>
    </row>
    <row r="8263" spans="1:34" ht="10.95" customHeight="1" outlineLevel="1" x14ac:dyDescent="0.25">
      <c r="A8263" t="s">
        <v>14542</v>
      </c>
      <c r="C8263" s="3" t="s">
        <v>12965</v>
      </c>
      <c r="D8263" s="3">
        <v>1344</v>
      </c>
      <c r="E8263" s="9">
        <v>1989</v>
      </c>
      <c r="F8263" s="7" t="s">
        <v>2603</v>
      </c>
      <c r="G8263" s="7" t="s">
        <v>5401</v>
      </c>
      <c r="H8263" s="8" t="s">
        <v>570</v>
      </c>
      <c r="I8263" s="8" t="s">
        <v>14459</v>
      </c>
      <c r="J8263" s="19">
        <v>1</v>
      </c>
      <c r="K8263" s="19" t="s">
        <v>7736</v>
      </c>
      <c r="L8263" s="11">
        <v>2.4</v>
      </c>
      <c r="M8263" s="11"/>
      <c r="N8263" s="24"/>
      <c r="P8263" s="32"/>
      <c r="S8263">
        <v>1</v>
      </c>
      <c r="T8263" s="19"/>
      <c r="U8263" s="3">
        <v>1329</v>
      </c>
      <c r="X8263" t="str">
        <f t="shared" si="507"/>
        <v/>
      </c>
      <c r="Z8263" t="str">
        <f t="shared" si="508"/>
        <v/>
      </c>
      <c r="AB8263" s="9"/>
      <c r="AC8263" t="s">
        <v>570</v>
      </c>
      <c r="AD8263">
        <f t="shared" si="506"/>
        <v>1</v>
      </c>
      <c r="AF8263" s="3"/>
      <c r="AG8263" t="s">
        <v>4924</v>
      </c>
      <c r="AH8263" s="9" t="s">
        <v>4925</v>
      </c>
    </row>
    <row r="8264" spans="1:34" ht="10.95" customHeight="1" outlineLevel="1" x14ac:dyDescent="0.25">
      <c r="A8264" t="s">
        <v>14542</v>
      </c>
      <c r="C8264" s="3" t="s">
        <v>12965</v>
      </c>
      <c r="D8264" s="3">
        <v>1345</v>
      </c>
      <c r="E8264" s="9">
        <v>1989</v>
      </c>
      <c r="F8264" s="7" t="s">
        <v>1531</v>
      </c>
      <c r="G8264" s="7" t="s">
        <v>5401</v>
      </c>
      <c r="H8264" s="8" t="s">
        <v>571</v>
      </c>
      <c r="I8264" s="8" t="s">
        <v>14460</v>
      </c>
      <c r="J8264" s="19">
        <v>1</v>
      </c>
      <c r="K8264" s="19" t="s">
        <v>7736</v>
      </c>
      <c r="L8264" s="11">
        <v>2.4</v>
      </c>
      <c r="M8264" s="11"/>
      <c r="N8264" s="24"/>
      <c r="P8264" s="32"/>
      <c r="T8264" s="19"/>
      <c r="U8264" s="3">
        <v>1330</v>
      </c>
      <c r="X8264" t="str">
        <f t="shared" si="507"/>
        <v/>
      </c>
      <c r="Z8264" t="str">
        <f t="shared" si="508"/>
        <v/>
      </c>
      <c r="AB8264" s="9"/>
      <c r="AC8264" t="s">
        <v>571</v>
      </c>
      <c r="AD8264">
        <f t="shared" si="506"/>
        <v>1</v>
      </c>
      <c r="AF8264" s="3"/>
      <c r="AG8264" t="s">
        <v>4924</v>
      </c>
      <c r="AH8264" s="9" t="s">
        <v>4925</v>
      </c>
    </row>
    <row r="8265" spans="1:34" ht="10.95" customHeight="1" outlineLevel="1" x14ac:dyDescent="0.25">
      <c r="A8265" t="s">
        <v>14542</v>
      </c>
      <c r="C8265" s="3" t="s">
        <v>12965</v>
      </c>
      <c r="D8265" s="3">
        <v>1346</v>
      </c>
      <c r="E8265" s="9">
        <v>1989</v>
      </c>
      <c r="F8265" s="7" t="s">
        <v>481</v>
      </c>
      <c r="G8265" s="7" t="s">
        <v>5401</v>
      </c>
      <c r="H8265" s="8" t="s">
        <v>572</v>
      </c>
      <c r="I8265" s="8" t="s">
        <v>14461</v>
      </c>
      <c r="J8265" s="19">
        <v>3</v>
      </c>
      <c r="K8265" s="19" t="s">
        <v>7736</v>
      </c>
      <c r="L8265" s="11">
        <v>2.4</v>
      </c>
      <c r="M8265" s="11"/>
      <c r="N8265" s="24"/>
      <c r="P8265" s="32"/>
      <c r="T8265" s="19"/>
      <c r="U8265" s="3">
        <v>1331</v>
      </c>
      <c r="X8265" t="str">
        <f t="shared" si="507"/>
        <v/>
      </c>
      <c r="Z8265" t="str">
        <f t="shared" si="508"/>
        <v/>
      </c>
      <c r="AB8265" s="9"/>
      <c r="AC8265" t="s">
        <v>572</v>
      </c>
      <c r="AD8265">
        <f t="shared" si="506"/>
        <v>1</v>
      </c>
      <c r="AF8265" s="3"/>
      <c r="AG8265" t="s">
        <v>4924</v>
      </c>
      <c r="AH8265" s="9" t="s">
        <v>4925</v>
      </c>
    </row>
    <row r="8266" spans="1:34" ht="10.95" customHeight="1" outlineLevel="1" x14ac:dyDescent="0.25">
      <c r="A8266" t="s">
        <v>14542</v>
      </c>
      <c r="C8266" s="3" t="s">
        <v>12965</v>
      </c>
      <c r="D8266" s="3">
        <v>1347</v>
      </c>
      <c r="E8266" s="9">
        <v>1989</v>
      </c>
      <c r="F8266" s="7" t="s">
        <v>546</v>
      </c>
      <c r="G8266" s="7" t="s">
        <v>5401</v>
      </c>
      <c r="H8266" s="8" t="s">
        <v>573</v>
      </c>
      <c r="I8266" s="8" t="s">
        <v>14462</v>
      </c>
      <c r="J8266" s="19">
        <v>3</v>
      </c>
      <c r="K8266" s="19" t="s">
        <v>20093</v>
      </c>
      <c r="L8266" s="11"/>
      <c r="M8266" s="11"/>
      <c r="N8266" s="24"/>
      <c r="P8266" s="32"/>
      <c r="T8266" s="19"/>
      <c r="U8266" s="3">
        <v>1332</v>
      </c>
      <c r="X8266" t="str">
        <f t="shared" si="507"/>
        <v/>
      </c>
      <c r="Z8266" t="str">
        <f t="shared" si="508"/>
        <v/>
      </c>
      <c r="AB8266" s="9"/>
      <c r="AC8266" t="s">
        <v>573</v>
      </c>
      <c r="AD8266">
        <f t="shared" si="506"/>
        <v>1</v>
      </c>
      <c r="AF8266" s="3"/>
      <c r="AG8266" t="s">
        <v>4924</v>
      </c>
      <c r="AH8266" s="9" t="s">
        <v>4925</v>
      </c>
    </row>
    <row r="8267" spans="1:34" ht="10.95" customHeight="1" outlineLevel="1" x14ac:dyDescent="0.25">
      <c r="A8267" t="s">
        <v>14542</v>
      </c>
      <c r="C8267" s="3" t="s">
        <v>12965</v>
      </c>
      <c r="D8267" s="3" t="s">
        <v>18790</v>
      </c>
      <c r="E8267" s="9">
        <v>1989</v>
      </c>
      <c r="F8267" s="7" t="s">
        <v>14464</v>
      </c>
      <c r="G8267" s="7" t="s">
        <v>5401</v>
      </c>
      <c r="H8267" s="8" t="s">
        <v>573</v>
      </c>
      <c r="I8267" s="8" t="s">
        <v>14462</v>
      </c>
      <c r="J8267" s="19">
        <v>3</v>
      </c>
      <c r="K8267" s="19" t="s">
        <v>7736</v>
      </c>
      <c r="L8267" s="11">
        <v>7.5</v>
      </c>
      <c r="M8267" s="11"/>
      <c r="N8267" s="24"/>
      <c r="P8267" s="32"/>
      <c r="T8267" s="19"/>
      <c r="U8267" s="3">
        <v>1332</v>
      </c>
      <c r="X8267" t="str">
        <f t="shared" si="507"/>
        <v/>
      </c>
      <c r="Z8267">
        <f t="shared" si="508"/>
        <v>1</v>
      </c>
      <c r="AB8267" s="9"/>
      <c r="AC8267" t="s">
        <v>573</v>
      </c>
      <c r="AD8267">
        <f t="shared" si="506"/>
        <v>1</v>
      </c>
      <c r="AF8267" s="3"/>
      <c r="AG8267" t="s">
        <v>4924</v>
      </c>
      <c r="AH8267" s="9" t="s">
        <v>4925</v>
      </c>
    </row>
    <row r="8268" spans="1:34" ht="10.95" customHeight="1" outlineLevel="1" x14ac:dyDescent="0.25">
      <c r="A8268" t="s">
        <v>14542</v>
      </c>
      <c r="C8268" s="3" t="s">
        <v>12965</v>
      </c>
      <c r="D8268" s="3">
        <v>1348</v>
      </c>
      <c r="E8268" s="9">
        <v>1989</v>
      </c>
      <c r="F8268" s="7" t="s">
        <v>14464</v>
      </c>
      <c r="G8268" s="7" t="s">
        <v>5401</v>
      </c>
      <c r="H8268" s="8" t="s">
        <v>2586</v>
      </c>
      <c r="I8268" s="8" t="s">
        <v>14463</v>
      </c>
      <c r="J8268" s="19">
        <v>1</v>
      </c>
      <c r="K8268" s="19" t="s">
        <v>7738</v>
      </c>
      <c r="L8268" s="11"/>
      <c r="M8268" s="11"/>
      <c r="N8268" s="24"/>
      <c r="P8268" s="32"/>
      <c r="T8268" s="19"/>
      <c r="U8268" s="3">
        <v>1333</v>
      </c>
      <c r="X8268" t="str">
        <f t="shared" si="507"/>
        <v/>
      </c>
      <c r="Z8268">
        <f t="shared" si="508"/>
        <v>1</v>
      </c>
      <c r="AB8268" s="9"/>
      <c r="AC8268" t="s">
        <v>2586</v>
      </c>
      <c r="AD8268">
        <f t="shared" si="506"/>
        <v>1</v>
      </c>
      <c r="AF8268" s="3"/>
      <c r="AG8268" t="s">
        <v>4924</v>
      </c>
      <c r="AH8268" s="9" t="s">
        <v>4925</v>
      </c>
    </row>
    <row r="8269" spans="1:34" ht="10.95" customHeight="1" outlineLevel="1" x14ac:dyDescent="0.25">
      <c r="A8269" t="s">
        <v>14542</v>
      </c>
      <c r="C8269" s="3" t="s">
        <v>12965</v>
      </c>
      <c r="D8269" s="3">
        <v>1805</v>
      </c>
      <c r="E8269" s="9">
        <v>1992</v>
      </c>
      <c r="F8269" s="7" t="s">
        <v>10539</v>
      </c>
      <c r="G8269" s="7" t="s">
        <v>5401</v>
      </c>
      <c r="H8269" s="8" t="s">
        <v>14465</v>
      </c>
      <c r="I8269" s="8" t="s">
        <v>14466</v>
      </c>
      <c r="J8269" s="19">
        <v>1</v>
      </c>
      <c r="K8269" s="19" t="s">
        <v>7736</v>
      </c>
      <c r="L8269" s="11">
        <v>7</v>
      </c>
      <c r="M8269" s="11"/>
      <c r="N8269" s="24"/>
      <c r="P8269" s="32"/>
      <c r="S8269">
        <v>1</v>
      </c>
      <c r="T8269" s="19"/>
      <c r="U8269" s="3"/>
      <c r="X8269" t="str">
        <f t="shared" si="507"/>
        <v/>
      </c>
      <c r="Z8269">
        <f t="shared" si="508"/>
        <v>1</v>
      </c>
      <c r="AB8269" s="9"/>
      <c r="AC8269" t="s">
        <v>14465</v>
      </c>
      <c r="AD8269">
        <f t="shared" si="506"/>
        <v>0</v>
      </c>
      <c r="AF8269" s="3"/>
      <c r="AH8269" s="9"/>
    </row>
    <row r="8270" spans="1:34" ht="10.95" customHeight="1" outlineLevel="1" x14ac:dyDescent="0.25">
      <c r="A8270" t="s">
        <v>14542</v>
      </c>
      <c r="C8270" s="3" t="s">
        <v>12965</v>
      </c>
      <c r="D8270" s="3">
        <v>1806</v>
      </c>
      <c r="E8270" s="9">
        <v>1992</v>
      </c>
      <c r="F8270" s="7" t="s">
        <v>10539</v>
      </c>
      <c r="G8270" s="7" t="s">
        <v>5401</v>
      </c>
      <c r="H8270" s="8" t="s">
        <v>1138</v>
      </c>
      <c r="I8270" s="8" t="s">
        <v>14466</v>
      </c>
      <c r="J8270" s="19">
        <v>1</v>
      </c>
      <c r="K8270" s="19" t="s">
        <v>7736</v>
      </c>
      <c r="L8270" s="11">
        <v>3</v>
      </c>
      <c r="M8270" s="11"/>
      <c r="N8270" s="24"/>
      <c r="P8270" s="32"/>
      <c r="R8270">
        <v>1</v>
      </c>
      <c r="S8270">
        <v>1</v>
      </c>
      <c r="T8270" s="19"/>
      <c r="U8270" s="3">
        <v>1768</v>
      </c>
      <c r="X8270" t="str">
        <f t="shared" si="507"/>
        <v/>
      </c>
      <c r="Z8270">
        <f t="shared" si="508"/>
        <v>1</v>
      </c>
      <c r="AB8270" s="9"/>
      <c r="AC8270" t="s">
        <v>1138</v>
      </c>
      <c r="AD8270">
        <f t="shared" si="506"/>
        <v>0</v>
      </c>
      <c r="AF8270" s="3"/>
      <c r="AG8270" t="s">
        <v>5334</v>
      </c>
      <c r="AH8270" s="9" t="s">
        <v>4925</v>
      </c>
    </row>
    <row r="8271" spans="1:34" ht="10.95" customHeight="1" outlineLevel="1" x14ac:dyDescent="0.25">
      <c r="A8271" t="s">
        <v>14542</v>
      </c>
      <c r="C8271" s="3" t="s">
        <v>12965</v>
      </c>
      <c r="D8271" s="3">
        <v>1963</v>
      </c>
      <c r="E8271" s="9">
        <v>1993</v>
      </c>
      <c r="F8271" s="7" t="s">
        <v>10539</v>
      </c>
      <c r="G8271" s="7" t="s">
        <v>5401</v>
      </c>
      <c r="H8271" s="8" t="s">
        <v>14467</v>
      </c>
      <c r="I8271" s="8" t="s">
        <v>8497</v>
      </c>
      <c r="J8271" s="19">
        <v>5</v>
      </c>
      <c r="K8271" s="19" t="s">
        <v>7736</v>
      </c>
      <c r="L8271" s="11">
        <v>8</v>
      </c>
      <c r="M8271" s="11"/>
      <c r="N8271" s="24"/>
      <c r="P8271" s="32"/>
      <c r="T8271" s="19"/>
      <c r="U8271" s="3"/>
      <c r="X8271" t="str">
        <f t="shared" si="507"/>
        <v/>
      </c>
      <c r="Z8271">
        <f t="shared" si="508"/>
        <v>1</v>
      </c>
      <c r="AB8271" s="9"/>
      <c r="AC8271" t="s">
        <v>14467</v>
      </c>
      <c r="AD8271">
        <f t="shared" si="506"/>
        <v>0</v>
      </c>
      <c r="AF8271" s="3"/>
      <c r="AH8271" s="9"/>
    </row>
    <row r="8272" spans="1:34" ht="10.95" customHeight="1" outlineLevel="1" collapsed="1" x14ac:dyDescent="0.25">
      <c r="A8272" t="s">
        <v>14542</v>
      </c>
      <c r="C8272" s="3" t="s">
        <v>12965</v>
      </c>
      <c r="D8272" s="3">
        <v>2153</v>
      </c>
      <c r="E8272" s="9">
        <v>1994</v>
      </c>
      <c r="F8272" s="7" t="s">
        <v>6645</v>
      </c>
      <c r="G8272" s="7" t="s">
        <v>5401</v>
      </c>
      <c r="H8272" s="8" t="s">
        <v>2355</v>
      </c>
      <c r="I8272" s="8" t="s">
        <v>8506</v>
      </c>
      <c r="J8272" s="19">
        <v>1</v>
      </c>
      <c r="K8272" s="19" t="s">
        <v>7736</v>
      </c>
      <c r="L8272" s="11">
        <v>5</v>
      </c>
      <c r="M8272" s="11"/>
      <c r="N8272" s="24"/>
      <c r="P8272" s="32"/>
      <c r="R8272">
        <v>1</v>
      </c>
      <c r="S8272">
        <v>1</v>
      </c>
      <c r="T8272" s="19"/>
      <c r="U8272" s="3"/>
      <c r="X8272" t="str">
        <f t="shared" si="507"/>
        <v/>
      </c>
      <c r="Z8272" t="str">
        <f t="shared" si="508"/>
        <v/>
      </c>
      <c r="AB8272" s="9"/>
      <c r="AC8272" t="s">
        <v>2355</v>
      </c>
      <c r="AD8272">
        <f t="shared" si="506"/>
        <v>0</v>
      </c>
      <c r="AF8272" s="3">
        <v>1</v>
      </c>
      <c r="AH8272" s="9"/>
    </row>
    <row r="8273" spans="1:34" ht="10.95" customHeight="1" outlineLevel="1" x14ac:dyDescent="0.25">
      <c r="A8273" t="s">
        <v>14542</v>
      </c>
      <c r="C8273" s="3" t="s">
        <v>12965</v>
      </c>
      <c r="D8273" s="3">
        <v>2321</v>
      </c>
      <c r="E8273" s="9">
        <v>1995</v>
      </c>
      <c r="F8273" s="7" t="s">
        <v>2775</v>
      </c>
      <c r="G8273" s="7" t="s">
        <v>5401</v>
      </c>
      <c r="H8273" s="8" t="s">
        <v>564</v>
      </c>
      <c r="I8273" s="8" t="s">
        <v>14468</v>
      </c>
      <c r="J8273" s="19">
        <v>4</v>
      </c>
      <c r="K8273" s="19" t="s">
        <v>7738</v>
      </c>
      <c r="L8273" s="11"/>
      <c r="M8273" s="11"/>
      <c r="N8273" s="24"/>
      <c r="P8273" s="32"/>
      <c r="T8273" s="19"/>
      <c r="U8273" s="3">
        <v>2049</v>
      </c>
      <c r="X8273" t="str">
        <f t="shared" si="507"/>
        <v/>
      </c>
      <c r="Z8273" t="str">
        <f t="shared" si="508"/>
        <v/>
      </c>
      <c r="AB8273" s="9"/>
      <c r="AC8273" t="s">
        <v>564</v>
      </c>
      <c r="AD8273">
        <f t="shared" si="506"/>
        <v>0</v>
      </c>
      <c r="AF8273" s="3"/>
      <c r="AG8273" t="s">
        <v>2364</v>
      </c>
      <c r="AH8273" s="9" t="s">
        <v>4925</v>
      </c>
    </row>
    <row r="8274" spans="1:34" ht="10.95" customHeight="1" outlineLevel="1" x14ac:dyDescent="0.25">
      <c r="A8274" t="s">
        <v>14542</v>
      </c>
      <c r="C8274" s="3" t="s">
        <v>12965</v>
      </c>
      <c r="D8274" s="3" t="s">
        <v>18791</v>
      </c>
      <c r="E8274" s="9">
        <v>1995</v>
      </c>
      <c r="F8274" s="7" t="s">
        <v>10539</v>
      </c>
      <c r="G8274" s="7" t="s">
        <v>5401</v>
      </c>
      <c r="H8274" s="8" t="s">
        <v>564</v>
      </c>
      <c r="I8274" s="8" t="s">
        <v>14468</v>
      </c>
      <c r="J8274" s="19">
        <v>4</v>
      </c>
      <c r="K8274" s="19" t="s">
        <v>7738</v>
      </c>
      <c r="L8274" s="11"/>
      <c r="M8274" s="11"/>
      <c r="N8274" s="24"/>
      <c r="P8274" s="32"/>
      <c r="T8274" s="19"/>
      <c r="U8274" s="3">
        <v>2049</v>
      </c>
      <c r="X8274" t="str">
        <f t="shared" si="507"/>
        <v/>
      </c>
      <c r="Z8274">
        <f t="shared" si="508"/>
        <v>1</v>
      </c>
      <c r="AB8274" s="9"/>
      <c r="AC8274" t="s">
        <v>564</v>
      </c>
      <c r="AD8274">
        <f t="shared" si="506"/>
        <v>0</v>
      </c>
      <c r="AF8274" s="3"/>
      <c r="AG8274" t="s">
        <v>2364</v>
      </c>
      <c r="AH8274" s="9" t="s">
        <v>4925</v>
      </c>
    </row>
    <row r="8275" spans="1:34" ht="10.95" customHeight="1" outlineLevel="1" x14ac:dyDescent="0.25">
      <c r="A8275" t="s">
        <v>14542</v>
      </c>
      <c r="C8275" s="3" t="s">
        <v>12965</v>
      </c>
      <c r="D8275" s="3" t="s">
        <v>14469</v>
      </c>
      <c r="E8275" s="9">
        <v>1997</v>
      </c>
      <c r="F8275" s="7" t="s">
        <v>14470</v>
      </c>
      <c r="G8275" s="7" t="s">
        <v>5401</v>
      </c>
      <c r="H8275" s="8" t="s">
        <v>14471</v>
      </c>
      <c r="I8275" s="8" t="s">
        <v>11816</v>
      </c>
      <c r="J8275" s="19">
        <v>1</v>
      </c>
      <c r="K8275" s="19" t="s">
        <v>7738</v>
      </c>
      <c r="L8275" s="11"/>
      <c r="M8275" s="11"/>
      <c r="N8275" s="24"/>
      <c r="P8275" s="32"/>
      <c r="T8275" s="19"/>
      <c r="U8275" s="3"/>
      <c r="X8275" t="str">
        <f t="shared" si="507"/>
        <v/>
      </c>
      <c r="Z8275">
        <f t="shared" si="508"/>
        <v>1</v>
      </c>
      <c r="AB8275" s="9"/>
      <c r="AC8275" t="s">
        <v>14471</v>
      </c>
      <c r="AD8275">
        <f t="shared" si="506"/>
        <v>0</v>
      </c>
      <c r="AF8275" s="3"/>
      <c r="AH8275" s="9"/>
    </row>
    <row r="8276" spans="1:34" ht="10.95" customHeight="1" outlineLevel="1" x14ac:dyDescent="0.25">
      <c r="A8276" t="s">
        <v>14542</v>
      </c>
      <c r="C8276" s="3" t="s">
        <v>12965</v>
      </c>
      <c r="D8276" s="3" t="s">
        <v>14472</v>
      </c>
      <c r="E8276" s="9">
        <v>1997</v>
      </c>
      <c r="F8276" s="7" t="s">
        <v>14473</v>
      </c>
      <c r="G8276" s="7" t="s">
        <v>5401</v>
      </c>
      <c r="H8276" s="8" t="s">
        <v>6046</v>
      </c>
      <c r="I8276" s="8" t="s">
        <v>8506</v>
      </c>
      <c r="J8276" s="19">
        <v>1</v>
      </c>
      <c r="K8276" s="19" t="s">
        <v>7736</v>
      </c>
      <c r="L8276" s="11">
        <v>12</v>
      </c>
      <c r="M8276" s="11"/>
      <c r="N8276" s="24"/>
      <c r="P8276" s="32"/>
      <c r="T8276" s="19"/>
      <c r="U8276" s="3">
        <v>2280</v>
      </c>
      <c r="X8276" t="str">
        <f t="shared" si="507"/>
        <v/>
      </c>
      <c r="Z8276">
        <f t="shared" si="508"/>
        <v>1</v>
      </c>
      <c r="AB8276" s="9"/>
      <c r="AC8276" t="s">
        <v>6046</v>
      </c>
      <c r="AD8276">
        <f t="shared" si="506"/>
        <v>0</v>
      </c>
      <c r="AF8276" s="3">
        <v>1</v>
      </c>
      <c r="AG8276" t="s">
        <v>3357</v>
      </c>
      <c r="AH8276" s="9" t="s">
        <v>4925</v>
      </c>
    </row>
    <row r="8277" spans="1:34" ht="10.95" customHeight="1" outlineLevel="1" x14ac:dyDescent="0.25">
      <c r="A8277" t="s">
        <v>14542</v>
      </c>
      <c r="C8277" s="3" t="s">
        <v>12965</v>
      </c>
      <c r="D8277" s="3">
        <v>2996</v>
      </c>
      <c r="E8277" s="9">
        <v>1997</v>
      </c>
      <c r="F8277" s="7" t="s">
        <v>10539</v>
      </c>
      <c r="G8277" s="7" t="s">
        <v>5401</v>
      </c>
      <c r="H8277" s="8" t="s">
        <v>6046</v>
      </c>
      <c r="I8277" s="8" t="s">
        <v>8506</v>
      </c>
      <c r="J8277" s="19">
        <v>1</v>
      </c>
      <c r="K8277" s="19" t="s">
        <v>7736</v>
      </c>
      <c r="L8277" s="11">
        <v>8</v>
      </c>
      <c r="M8277" s="11"/>
      <c r="N8277" s="24"/>
      <c r="P8277" s="32"/>
      <c r="S8277">
        <v>1</v>
      </c>
      <c r="T8277" s="19"/>
      <c r="U8277" s="3"/>
      <c r="X8277" t="str">
        <f t="shared" si="507"/>
        <v/>
      </c>
      <c r="Z8277">
        <f t="shared" si="508"/>
        <v>1</v>
      </c>
      <c r="AB8277" s="9"/>
      <c r="AC8277" t="s">
        <v>6046</v>
      </c>
      <c r="AD8277">
        <f t="shared" si="506"/>
        <v>0</v>
      </c>
      <c r="AF8277" s="3">
        <v>1</v>
      </c>
      <c r="AG8277" t="s">
        <v>3357</v>
      </c>
      <c r="AH8277" s="9" t="s">
        <v>4925</v>
      </c>
    </row>
    <row r="8278" spans="1:34" ht="10.95" customHeight="1" outlineLevel="1" x14ac:dyDescent="0.25">
      <c r="A8278" t="s">
        <v>14542</v>
      </c>
      <c r="C8278" s="3" t="s">
        <v>12965</v>
      </c>
      <c r="D8278" s="3">
        <v>2997</v>
      </c>
      <c r="E8278" s="9">
        <v>1997</v>
      </c>
      <c r="F8278" s="7" t="s">
        <v>10539</v>
      </c>
      <c r="G8278" s="7" t="s">
        <v>5401</v>
      </c>
      <c r="H8278" s="8" t="s">
        <v>6046</v>
      </c>
      <c r="I8278" s="8" t="s">
        <v>8506</v>
      </c>
      <c r="J8278" s="19">
        <v>1</v>
      </c>
      <c r="K8278" s="19" t="s">
        <v>7736</v>
      </c>
      <c r="L8278" s="11">
        <v>5.5</v>
      </c>
      <c r="M8278" s="11"/>
      <c r="N8278" s="24"/>
      <c r="P8278" s="32"/>
      <c r="T8278" s="19"/>
      <c r="U8278" s="3"/>
      <c r="X8278" t="str">
        <f t="shared" si="507"/>
        <v/>
      </c>
      <c r="Z8278">
        <f t="shared" si="508"/>
        <v>1</v>
      </c>
      <c r="AB8278" s="9"/>
      <c r="AC8278" t="s">
        <v>6046</v>
      </c>
      <c r="AD8278">
        <f t="shared" si="506"/>
        <v>0</v>
      </c>
      <c r="AF8278" s="3">
        <v>1</v>
      </c>
      <c r="AG8278" t="s">
        <v>3357</v>
      </c>
      <c r="AH8278" s="9" t="s">
        <v>4925</v>
      </c>
    </row>
    <row r="8279" spans="1:34" ht="10.95" customHeight="1" outlineLevel="1" x14ac:dyDescent="0.25">
      <c r="A8279" t="s">
        <v>14542</v>
      </c>
      <c r="C8279" s="3" t="s">
        <v>12965</v>
      </c>
      <c r="D8279" s="3" t="s">
        <v>20209</v>
      </c>
      <c r="E8279" s="9">
        <v>1999</v>
      </c>
      <c r="F8279" s="7" t="s">
        <v>14473</v>
      </c>
      <c r="G8279" s="7" t="s">
        <v>5401</v>
      </c>
      <c r="H8279" s="8" t="s">
        <v>20208</v>
      </c>
      <c r="I8279" s="8" t="s">
        <v>8613</v>
      </c>
      <c r="J8279" s="19">
        <v>3</v>
      </c>
      <c r="K8279" s="19" t="s">
        <v>7736</v>
      </c>
      <c r="L8279" s="11">
        <v>6</v>
      </c>
      <c r="M8279" s="11"/>
      <c r="N8279" s="24"/>
      <c r="P8279" s="32"/>
      <c r="T8279" s="19"/>
      <c r="U8279" s="3">
        <v>2408</v>
      </c>
      <c r="X8279" t="str">
        <f t="shared" si="507"/>
        <v/>
      </c>
      <c r="Z8279">
        <f t="shared" si="508"/>
        <v>1</v>
      </c>
      <c r="AB8279" s="9"/>
      <c r="AC8279" t="s">
        <v>20208</v>
      </c>
      <c r="AD8279">
        <f t="shared" si="506"/>
        <v>1</v>
      </c>
      <c r="AF8279" s="3"/>
      <c r="AG8279" t="s">
        <v>4924</v>
      </c>
      <c r="AH8279" s="9" t="s">
        <v>4925</v>
      </c>
    </row>
    <row r="8280" spans="1:34" ht="10.95" customHeight="1" outlineLevel="1" x14ac:dyDescent="0.25">
      <c r="A8280" t="s">
        <v>14542</v>
      </c>
      <c r="C8280" s="3" t="s">
        <v>12965</v>
      </c>
      <c r="D8280" s="3">
        <v>3326</v>
      </c>
      <c r="E8280" s="9">
        <v>1999</v>
      </c>
      <c r="F8280" s="7" t="s">
        <v>477</v>
      </c>
      <c r="G8280" s="7" t="s">
        <v>5401</v>
      </c>
      <c r="H8280" s="8" t="s">
        <v>20208</v>
      </c>
      <c r="I8280" s="8" t="s">
        <v>8613</v>
      </c>
      <c r="J8280" s="19">
        <v>3</v>
      </c>
      <c r="K8280" s="19" t="s">
        <v>7738</v>
      </c>
      <c r="L8280" s="11"/>
      <c r="M8280" s="11"/>
      <c r="N8280" s="24"/>
      <c r="P8280" s="32"/>
      <c r="T8280" s="19"/>
      <c r="U8280" s="3">
        <v>2408</v>
      </c>
      <c r="X8280" t="str">
        <f t="shared" si="507"/>
        <v/>
      </c>
      <c r="Z8280" t="str">
        <f t="shared" si="508"/>
        <v/>
      </c>
      <c r="AB8280" s="9"/>
      <c r="AC8280" t="s">
        <v>20208</v>
      </c>
      <c r="AD8280">
        <f t="shared" ref="AD8280:AD8311" si="509">COUNTIF(H8280,"*Fuji*")</f>
        <v>1</v>
      </c>
      <c r="AF8280" s="3"/>
      <c r="AG8280" t="s">
        <v>4924</v>
      </c>
      <c r="AH8280" s="9" t="s">
        <v>4925</v>
      </c>
    </row>
    <row r="8281" spans="1:34" ht="10.95" customHeight="1" outlineLevel="1" x14ac:dyDescent="0.25">
      <c r="A8281" t="s">
        <v>14542</v>
      </c>
      <c r="C8281" s="3" t="s">
        <v>12965</v>
      </c>
      <c r="D8281" s="3" t="s">
        <v>14474</v>
      </c>
      <c r="E8281" s="9">
        <v>1999</v>
      </c>
      <c r="F8281" s="7" t="s">
        <v>14473</v>
      </c>
      <c r="G8281" s="7" t="s">
        <v>5401</v>
      </c>
      <c r="H8281" s="8" t="s">
        <v>2347</v>
      </c>
      <c r="I8281" s="8" t="s">
        <v>8613</v>
      </c>
      <c r="J8281" s="19">
        <v>3</v>
      </c>
      <c r="K8281" s="19" t="s">
        <v>7738</v>
      </c>
      <c r="L8281" s="11"/>
      <c r="M8281" s="11"/>
      <c r="N8281" s="24"/>
      <c r="P8281" s="32"/>
      <c r="T8281" s="19"/>
      <c r="U8281" s="3">
        <v>2408</v>
      </c>
      <c r="X8281" t="str">
        <f t="shared" si="507"/>
        <v/>
      </c>
      <c r="Z8281">
        <f t="shared" si="508"/>
        <v>1</v>
      </c>
      <c r="AB8281" s="9"/>
      <c r="AC8281" t="s">
        <v>2347</v>
      </c>
      <c r="AD8281">
        <f t="shared" si="509"/>
        <v>1</v>
      </c>
      <c r="AF8281" s="3"/>
      <c r="AG8281" t="s">
        <v>4924</v>
      </c>
      <c r="AH8281" s="9" t="s">
        <v>4925</v>
      </c>
    </row>
    <row r="8282" spans="1:34" ht="10.95" customHeight="1" outlineLevel="1" x14ac:dyDescent="0.25">
      <c r="A8282" t="s">
        <v>14542</v>
      </c>
      <c r="C8282" s="3" t="s">
        <v>12965</v>
      </c>
      <c r="D8282" s="3">
        <v>3333</v>
      </c>
      <c r="E8282" s="9">
        <v>1999</v>
      </c>
      <c r="F8282" s="7" t="s">
        <v>477</v>
      </c>
      <c r="G8282" s="7" t="s">
        <v>5401</v>
      </c>
      <c r="H8282" s="8" t="s">
        <v>2347</v>
      </c>
      <c r="I8282" s="8" t="s">
        <v>8613</v>
      </c>
      <c r="J8282" s="19">
        <v>3</v>
      </c>
      <c r="K8282" s="19" t="s">
        <v>7738</v>
      </c>
      <c r="L8282" s="11"/>
      <c r="M8282" s="11"/>
      <c r="N8282" s="24"/>
      <c r="P8282" s="32"/>
      <c r="T8282" s="19"/>
      <c r="U8282" s="3">
        <v>2408</v>
      </c>
      <c r="X8282" t="str">
        <f t="shared" si="507"/>
        <v/>
      </c>
      <c r="Z8282" t="str">
        <f t="shared" si="508"/>
        <v/>
      </c>
      <c r="AB8282" s="9"/>
      <c r="AC8282" t="s">
        <v>2347</v>
      </c>
      <c r="AD8282">
        <f t="shared" si="509"/>
        <v>1</v>
      </c>
      <c r="AF8282" s="3"/>
      <c r="AG8282" t="s">
        <v>4924</v>
      </c>
      <c r="AH8282" s="9" t="s">
        <v>4925</v>
      </c>
    </row>
    <row r="8283" spans="1:34" ht="10.95" customHeight="1" outlineLevel="1" x14ac:dyDescent="0.25">
      <c r="A8283" t="s">
        <v>14542</v>
      </c>
      <c r="C8283" s="3" t="s">
        <v>12965</v>
      </c>
      <c r="D8283" s="3">
        <v>3337</v>
      </c>
      <c r="E8283" s="9">
        <v>1999</v>
      </c>
      <c r="F8283" s="7" t="s">
        <v>477</v>
      </c>
      <c r="G8283" s="7" t="s">
        <v>5401</v>
      </c>
      <c r="H8283" s="8" t="s">
        <v>2347</v>
      </c>
      <c r="I8283" s="8" t="s">
        <v>8613</v>
      </c>
      <c r="J8283" s="19">
        <v>3</v>
      </c>
      <c r="K8283" s="19" t="s">
        <v>7738</v>
      </c>
      <c r="L8283" s="11"/>
      <c r="M8283" s="11"/>
      <c r="N8283" s="24"/>
      <c r="P8283" s="32"/>
      <c r="T8283" s="19"/>
      <c r="U8283" s="3">
        <v>2408</v>
      </c>
      <c r="X8283" t="str">
        <f t="shared" si="507"/>
        <v/>
      </c>
      <c r="Z8283" t="str">
        <f t="shared" si="508"/>
        <v/>
      </c>
      <c r="AB8283" s="9"/>
      <c r="AC8283" t="s">
        <v>2347</v>
      </c>
      <c r="AD8283">
        <f t="shared" si="509"/>
        <v>1</v>
      </c>
      <c r="AF8283" s="3"/>
      <c r="AG8283" t="s">
        <v>4924</v>
      </c>
      <c r="AH8283" s="9" t="s">
        <v>4925</v>
      </c>
    </row>
    <row r="8284" spans="1:34" ht="10.95" customHeight="1" outlineLevel="1" x14ac:dyDescent="0.25">
      <c r="A8284" t="s">
        <v>14542</v>
      </c>
      <c r="C8284" s="3" t="s">
        <v>12965</v>
      </c>
      <c r="D8284" s="3">
        <v>3450</v>
      </c>
      <c r="E8284" s="9">
        <v>2000</v>
      </c>
      <c r="F8284" s="7" t="s">
        <v>6892</v>
      </c>
      <c r="G8284" s="7" t="s">
        <v>5401</v>
      </c>
      <c r="H8284" s="8" t="s">
        <v>4364</v>
      </c>
      <c r="I8284" s="8" t="s">
        <v>14475</v>
      </c>
      <c r="J8284" s="19">
        <v>3</v>
      </c>
      <c r="K8284" s="19" t="s">
        <v>7736</v>
      </c>
      <c r="L8284" s="11">
        <v>11.5</v>
      </c>
      <c r="M8284" s="11"/>
      <c r="N8284" s="24"/>
      <c r="P8284" s="32"/>
      <c r="S8284">
        <v>1</v>
      </c>
      <c r="T8284" s="19"/>
      <c r="U8284" s="3"/>
      <c r="X8284" t="str">
        <f t="shared" si="507"/>
        <v/>
      </c>
      <c r="Z8284" t="str">
        <f t="shared" si="508"/>
        <v/>
      </c>
      <c r="AB8284" s="9"/>
      <c r="AC8284" t="s">
        <v>4364</v>
      </c>
      <c r="AD8284">
        <f t="shared" si="509"/>
        <v>1</v>
      </c>
      <c r="AF8284" s="3"/>
      <c r="AH8284" s="9"/>
    </row>
    <row r="8285" spans="1:34" ht="10.95" customHeight="1" outlineLevel="1" x14ac:dyDescent="0.25">
      <c r="A8285" t="s">
        <v>14542</v>
      </c>
      <c r="C8285" s="3" t="s">
        <v>12965</v>
      </c>
      <c r="D8285" s="3" t="s">
        <v>14476</v>
      </c>
      <c r="E8285" s="9">
        <v>2002</v>
      </c>
      <c r="F8285" s="7" t="s">
        <v>14477</v>
      </c>
      <c r="G8285" s="7" t="s">
        <v>5401</v>
      </c>
      <c r="H8285" s="8" t="s">
        <v>14478</v>
      </c>
      <c r="I8285" s="8" t="s">
        <v>8497</v>
      </c>
      <c r="J8285" s="19">
        <v>5</v>
      </c>
      <c r="K8285" s="19" t="s">
        <v>7738</v>
      </c>
      <c r="L8285" s="11"/>
      <c r="M8285" s="11"/>
      <c r="N8285" s="24"/>
      <c r="P8285" s="32"/>
      <c r="T8285" s="19"/>
      <c r="U8285" s="3"/>
      <c r="X8285" t="str">
        <f t="shared" si="507"/>
        <v/>
      </c>
      <c r="Z8285">
        <f t="shared" si="508"/>
        <v>1</v>
      </c>
      <c r="AB8285" s="9"/>
      <c r="AC8285" t="s">
        <v>14478</v>
      </c>
      <c r="AD8285">
        <f t="shared" si="509"/>
        <v>0</v>
      </c>
      <c r="AF8285" s="3"/>
      <c r="AH8285" s="9"/>
    </row>
    <row r="8286" spans="1:34" ht="10.95" customHeight="1" outlineLevel="1" x14ac:dyDescent="0.25">
      <c r="A8286" t="s">
        <v>14542</v>
      </c>
      <c r="C8286" s="3" t="s">
        <v>12965</v>
      </c>
      <c r="D8286" s="3">
        <v>3978</v>
      </c>
      <c r="E8286" s="9">
        <v>2002</v>
      </c>
      <c r="F8286" s="7" t="s">
        <v>10539</v>
      </c>
      <c r="G8286" s="7" t="s">
        <v>5401</v>
      </c>
      <c r="H8286" s="8" t="s">
        <v>6497</v>
      </c>
      <c r="I8286" s="8" t="s">
        <v>7143</v>
      </c>
      <c r="J8286" s="19">
        <v>5</v>
      </c>
      <c r="K8286" s="19" t="s">
        <v>7738</v>
      </c>
      <c r="L8286" s="11"/>
      <c r="M8286" s="11"/>
      <c r="N8286" s="24"/>
      <c r="P8286" s="32"/>
      <c r="T8286" s="19"/>
      <c r="U8286" s="3">
        <v>2639</v>
      </c>
      <c r="X8286" t="str">
        <f t="shared" si="507"/>
        <v/>
      </c>
      <c r="Z8286">
        <f t="shared" si="508"/>
        <v>1</v>
      </c>
      <c r="AB8286" s="9"/>
      <c r="AC8286" t="s">
        <v>6497</v>
      </c>
      <c r="AD8286">
        <f t="shared" si="509"/>
        <v>0</v>
      </c>
      <c r="AF8286" s="3"/>
      <c r="AG8286" t="s">
        <v>5031</v>
      </c>
      <c r="AH8286" s="9" t="s">
        <v>4925</v>
      </c>
    </row>
    <row r="8287" spans="1:34" ht="10.95" customHeight="1" outlineLevel="1" x14ac:dyDescent="0.25">
      <c r="A8287" t="s">
        <v>14542</v>
      </c>
      <c r="C8287" s="3" t="s">
        <v>12965</v>
      </c>
      <c r="D8287" s="3">
        <v>4085</v>
      </c>
      <c r="E8287" s="9">
        <v>2002</v>
      </c>
      <c r="F8287" s="7" t="s">
        <v>481</v>
      </c>
      <c r="G8287" s="7" t="s">
        <v>5401</v>
      </c>
      <c r="H8287" s="8" t="s">
        <v>14479</v>
      </c>
      <c r="I8287" s="8" t="s">
        <v>14480</v>
      </c>
      <c r="J8287" s="19">
        <v>5</v>
      </c>
      <c r="K8287" s="19" t="s">
        <v>7738</v>
      </c>
      <c r="L8287" s="11"/>
      <c r="M8287" s="11"/>
      <c r="N8287" s="24"/>
      <c r="P8287" s="32"/>
      <c r="T8287" s="19"/>
      <c r="U8287" s="3"/>
      <c r="X8287" t="str">
        <f t="shared" si="507"/>
        <v/>
      </c>
      <c r="Z8287" t="str">
        <f t="shared" si="508"/>
        <v/>
      </c>
      <c r="AB8287" s="9"/>
      <c r="AC8287" t="s">
        <v>14479</v>
      </c>
      <c r="AD8287">
        <f t="shared" si="509"/>
        <v>0</v>
      </c>
      <c r="AF8287" s="3"/>
      <c r="AH8287" s="9"/>
    </row>
    <row r="8288" spans="1:34" ht="10.95" customHeight="1" outlineLevel="1" x14ac:dyDescent="0.25">
      <c r="A8288" t="s">
        <v>14542</v>
      </c>
      <c r="C8288" s="3" t="s">
        <v>12965</v>
      </c>
      <c r="D8288" s="3" t="s">
        <v>14481</v>
      </c>
      <c r="E8288" s="9">
        <v>2004</v>
      </c>
      <c r="F8288" s="7" t="s">
        <v>14482</v>
      </c>
      <c r="G8288" s="7" t="s">
        <v>5401</v>
      </c>
      <c r="H8288" s="8" t="s">
        <v>6498</v>
      </c>
      <c r="I8288" s="8" t="s">
        <v>14483</v>
      </c>
      <c r="J8288" s="19">
        <v>4</v>
      </c>
      <c r="K8288" s="19" t="s">
        <v>7738</v>
      </c>
      <c r="L8288" s="11"/>
      <c r="M8288" s="11"/>
      <c r="N8288" s="24"/>
      <c r="P8288" s="32"/>
      <c r="T8288" s="19"/>
      <c r="U8288" s="3" t="s">
        <v>4737</v>
      </c>
      <c r="X8288" t="str">
        <f t="shared" si="507"/>
        <v/>
      </c>
      <c r="Z8288">
        <f t="shared" si="508"/>
        <v>1</v>
      </c>
      <c r="AB8288" s="9"/>
      <c r="AC8288" t="s">
        <v>6498</v>
      </c>
      <c r="AD8288">
        <f t="shared" si="509"/>
        <v>0</v>
      </c>
      <c r="AF8288" s="3"/>
      <c r="AG8288" t="s">
        <v>3357</v>
      </c>
      <c r="AH8288" s="9" t="s">
        <v>4925</v>
      </c>
    </row>
    <row r="8289" spans="1:34" ht="10.95" customHeight="1" outlineLevel="1" x14ac:dyDescent="0.25">
      <c r="A8289" t="s">
        <v>14542</v>
      </c>
      <c r="C8289" s="3" t="s">
        <v>12965</v>
      </c>
      <c r="D8289" s="3" t="s">
        <v>14484</v>
      </c>
      <c r="E8289" s="9">
        <v>2005</v>
      </c>
      <c r="F8289" s="7" t="s">
        <v>14485</v>
      </c>
      <c r="G8289" s="7" t="s">
        <v>5401</v>
      </c>
      <c r="H8289" s="8" t="s">
        <v>2355</v>
      </c>
      <c r="I8289" s="8" t="s">
        <v>8506</v>
      </c>
      <c r="J8289" s="19">
        <v>3</v>
      </c>
      <c r="K8289" s="19" t="s">
        <v>7736</v>
      </c>
      <c r="L8289" s="11">
        <v>5.6</v>
      </c>
      <c r="M8289" s="11"/>
      <c r="N8289" s="24"/>
      <c r="P8289" s="32"/>
      <c r="T8289" s="19"/>
      <c r="U8289" s="3"/>
      <c r="X8289" t="str">
        <f t="shared" si="507"/>
        <v/>
      </c>
      <c r="Z8289">
        <f t="shared" si="508"/>
        <v>1</v>
      </c>
      <c r="AB8289" s="9"/>
      <c r="AC8289" t="s">
        <v>2355</v>
      </c>
      <c r="AD8289">
        <f t="shared" si="509"/>
        <v>0</v>
      </c>
      <c r="AF8289" s="3">
        <v>1</v>
      </c>
      <c r="AH8289" s="9"/>
    </row>
    <row r="8290" spans="1:34" ht="10.95" customHeight="1" outlineLevel="1" x14ac:dyDescent="0.25">
      <c r="A8290" t="s">
        <v>14542</v>
      </c>
      <c r="C8290" s="3" t="s">
        <v>12965</v>
      </c>
      <c r="D8290" s="3">
        <v>5462</v>
      </c>
      <c r="E8290" s="9">
        <v>2014</v>
      </c>
      <c r="F8290" s="7" t="s">
        <v>14487</v>
      </c>
      <c r="G8290" s="7" t="s">
        <v>5401</v>
      </c>
      <c r="H8290" s="8" t="s">
        <v>9233</v>
      </c>
      <c r="I8290" s="8" t="s">
        <v>7560</v>
      </c>
      <c r="J8290" s="19">
        <v>7</v>
      </c>
      <c r="K8290" s="19" t="s">
        <v>20093</v>
      </c>
      <c r="L8290" s="11"/>
      <c r="M8290" s="11"/>
      <c r="N8290" s="24"/>
      <c r="P8290" s="32"/>
      <c r="T8290" s="19"/>
      <c r="U8290" s="3"/>
      <c r="X8290" t="str">
        <f t="shared" si="507"/>
        <v/>
      </c>
      <c r="Z8290" t="str">
        <f t="shared" si="508"/>
        <v/>
      </c>
      <c r="AB8290" s="9"/>
      <c r="AC8290" t="s">
        <v>9233</v>
      </c>
      <c r="AD8290">
        <f t="shared" si="509"/>
        <v>0</v>
      </c>
      <c r="AF8290" s="3"/>
      <c r="AH8290" s="9"/>
    </row>
    <row r="8291" spans="1:34" ht="10.95" customHeight="1" outlineLevel="1" x14ac:dyDescent="0.25">
      <c r="A8291" t="s">
        <v>14542</v>
      </c>
      <c r="C8291" s="3" t="s">
        <v>12965</v>
      </c>
      <c r="D8291" s="3">
        <v>5463</v>
      </c>
      <c r="E8291" s="9">
        <v>2014</v>
      </c>
      <c r="F8291" s="7" t="s">
        <v>14487</v>
      </c>
      <c r="G8291" s="7" t="s">
        <v>5401</v>
      </c>
      <c r="H8291" s="8" t="s">
        <v>9233</v>
      </c>
      <c r="I8291" s="8" t="s">
        <v>7560</v>
      </c>
      <c r="J8291" s="19">
        <v>7</v>
      </c>
      <c r="K8291" s="19" t="s">
        <v>20093</v>
      </c>
      <c r="L8291" s="11"/>
      <c r="M8291" s="11"/>
      <c r="N8291" s="24"/>
      <c r="P8291" s="32"/>
      <c r="T8291" s="19"/>
      <c r="U8291" s="3"/>
      <c r="X8291" t="str">
        <f t="shared" si="507"/>
        <v/>
      </c>
      <c r="Z8291" t="str">
        <f t="shared" si="508"/>
        <v/>
      </c>
      <c r="AB8291" s="9"/>
      <c r="AC8291" t="s">
        <v>9233</v>
      </c>
      <c r="AD8291">
        <f t="shared" si="509"/>
        <v>0</v>
      </c>
      <c r="AF8291" s="3"/>
      <c r="AH8291" s="9"/>
    </row>
    <row r="8292" spans="1:34" ht="10.95" customHeight="1" outlineLevel="1" x14ac:dyDescent="0.25">
      <c r="A8292" t="s">
        <v>14542</v>
      </c>
      <c r="C8292" s="3" t="s">
        <v>12965</v>
      </c>
      <c r="D8292" s="3">
        <v>5464</v>
      </c>
      <c r="E8292" s="9">
        <v>2014</v>
      </c>
      <c r="F8292" s="7" t="s">
        <v>14487</v>
      </c>
      <c r="G8292" s="7" t="s">
        <v>5401</v>
      </c>
      <c r="H8292" s="8" t="s">
        <v>9233</v>
      </c>
      <c r="I8292" s="8" t="s">
        <v>7560</v>
      </c>
      <c r="J8292" s="19">
        <v>7</v>
      </c>
      <c r="K8292" s="19" t="s">
        <v>20093</v>
      </c>
      <c r="L8292" s="11"/>
      <c r="M8292" s="11"/>
      <c r="N8292" s="24"/>
      <c r="P8292" s="32"/>
      <c r="T8292" s="19"/>
      <c r="U8292" s="3"/>
      <c r="X8292" t="str">
        <f t="shared" si="507"/>
        <v/>
      </c>
      <c r="Z8292" t="str">
        <f t="shared" si="508"/>
        <v/>
      </c>
      <c r="AB8292" s="9"/>
      <c r="AC8292" t="s">
        <v>9233</v>
      </c>
      <c r="AD8292">
        <f t="shared" si="509"/>
        <v>0</v>
      </c>
      <c r="AF8292" s="3"/>
      <c r="AH8292" s="9"/>
    </row>
    <row r="8293" spans="1:34" ht="10.95" customHeight="1" outlineLevel="1" x14ac:dyDescent="0.25">
      <c r="A8293" t="s">
        <v>14542</v>
      </c>
      <c r="C8293" s="3" t="s">
        <v>12965</v>
      </c>
      <c r="D8293" s="3">
        <v>5465</v>
      </c>
      <c r="E8293" s="9">
        <v>2014</v>
      </c>
      <c r="F8293" s="7" t="s">
        <v>14487</v>
      </c>
      <c r="G8293" s="7" t="s">
        <v>5401</v>
      </c>
      <c r="H8293" s="8" t="s">
        <v>9233</v>
      </c>
      <c r="I8293" s="8" t="s">
        <v>7560</v>
      </c>
      <c r="J8293" s="19">
        <v>7</v>
      </c>
      <c r="K8293" s="19" t="s">
        <v>20093</v>
      </c>
      <c r="L8293" s="11"/>
      <c r="M8293" s="11"/>
      <c r="N8293" s="24"/>
      <c r="P8293" s="32"/>
      <c r="T8293" s="19"/>
      <c r="U8293" s="3"/>
      <c r="X8293" t="str">
        <f t="shared" si="507"/>
        <v/>
      </c>
      <c r="Z8293" t="str">
        <f t="shared" si="508"/>
        <v/>
      </c>
      <c r="AB8293" s="9"/>
      <c r="AC8293" t="s">
        <v>9233</v>
      </c>
      <c r="AD8293">
        <f t="shared" si="509"/>
        <v>0</v>
      </c>
      <c r="AF8293" s="3"/>
      <c r="AH8293" s="9"/>
    </row>
    <row r="8294" spans="1:34" ht="10.95" customHeight="1" outlineLevel="1" x14ac:dyDescent="0.25">
      <c r="A8294" t="s">
        <v>14542</v>
      </c>
      <c r="C8294" s="3" t="s">
        <v>12965</v>
      </c>
      <c r="D8294" s="3" t="s">
        <v>14486</v>
      </c>
      <c r="E8294" s="9">
        <v>2014</v>
      </c>
      <c r="F8294" s="7" t="s">
        <v>14488</v>
      </c>
      <c r="G8294" s="7" t="s">
        <v>5401</v>
      </c>
      <c r="H8294" s="8" t="s">
        <v>9233</v>
      </c>
      <c r="I8294" s="8" t="s">
        <v>7560</v>
      </c>
      <c r="J8294" s="19">
        <v>7</v>
      </c>
      <c r="K8294" s="19" t="s">
        <v>7736</v>
      </c>
      <c r="L8294" s="11">
        <v>2.5</v>
      </c>
      <c r="M8294" s="11"/>
      <c r="N8294" s="24"/>
      <c r="P8294" s="32"/>
      <c r="T8294" s="19"/>
      <c r="U8294" s="3"/>
      <c r="X8294" t="str">
        <f t="shared" si="507"/>
        <v/>
      </c>
      <c r="Z8294">
        <f t="shared" si="508"/>
        <v>1</v>
      </c>
      <c r="AB8294" s="9"/>
      <c r="AC8294" t="s">
        <v>9233</v>
      </c>
      <c r="AD8294">
        <f t="shared" si="509"/>
        <v>0</v>
      </c>
      <c r="AF8294" s="3"/>
      <c r="AH8294" s="9"/>
    </row>
    <row r="8295" spans="1:34" ht="10.8" customHeight="1" outlineLevel="1" collapsed="1" x14ac:dyDescent="0.25">
      <c r="A8295" t="s">
        <v>14542</v>
      </c>
      <c r="C8295" s="3" t="s">
        <v>12965</v>
      </c>
      <c r="D8295" s="3">
        <v>5466</v>
      </c>
      <c r="E8295" s="9">
        <v>2014</v>
      </c>
      <c r="F8295" s="7" t="s">
        <v>14489</v>
      </c>
      <c r="G8295" s="7" t="s">
        <v>5401</v>
      </c>
      <c r="H8295" s="8" t="s">
        <v>14490</v>
      </c>
      <c r="I8295" s="8" t="s">
        <v>7560</v>
      </c>
      <c r="J8295" s="19">
        <v>7</v>
      </c>
      <c r="K8295" s="19" t="s">
        <v>7736</v>
      </c>
      <c r="L8295" s="11">
        <v>2.5</v>
      </c>
      <c r="M8295" s="11"/>
      <c r="N8295" s="24"/>
      <c r="P8295" s="32"/>
      <c r="T8295" s="19"/>
      <c r="U8295" s="3"/>
      <c r="X8295" t="str">
        <f t="shared" si="507"/>
        <v/>
      </c>
      <c r="Z8295">
        <f t="shared" si="508"/>
        <v>1</v>
      </c>
      <c r="AB8295" s="9"/>
      <c r="AC8295" t="s">
        <v>14490</v>
      </c>
      <c r="AD8295">
        <f t="shared" si="509"/>
        <v>0</v>
      </c>
      <c r="AF8295" s="3"/>
      <c r="AH8295" s="9"/>
    </row>
    <row r="8296" spans="1:34" ht="10.95" customHeight="1" outlineLevel="1" x14ac:dyDescent="0.25">
      <c r="A8296" t="s">
        <v>14542</v>
      </c>
      <c r="C8296" s="3" t="s">
        <v>12965</v>
      </c>
      <c r="D8296" s="3">
        <v>5762</v>
      </c>
      <c r="E8296" s="9">
        <v>2015</v>
      </c>
      <c r="F8296" s="7" t="s">
        <v>6892</v>
      </c>
      <c r="G8296" s="7" t="s">
        <v>5401</v>
      </c>
      <c r="H8296" s="8" t="s">
        <v>14493</v>
      </c>
      <c r="I8296" s="8" t="s">
        <v>14494</v>
      </c>
      <c r="J8296" s="19">
        <v>5</v>
      </c>
      <c r="K8296" s="19" t="s">
        <v>7736</v>
      </c>
      <c r="L8296" s="11">
        <v>1</v>
      </c>
      <c r="M8296" s="11"/>
      <c r="N8296" s="24"/>
      <c r="P8296" s="32"/>
      <c r="T8296" s="19"/>
      <c r="U8296" s="3"/>
      <c r="X8296" t="str">
        <f t="shared" si="507"/>
        <v/>
      </c>
      <c r="Z8296" t="str">
        <f t="shared" si="508"/>
        <v/>
      </c>
      <c r="AB8296" s="9"/>
      <c r="AC8296" t="s">
        <v>14493</v>
      </c>
      <c r="AD8296">
        <f t="shared" si="509"/>
        <v>0</v>
      </c>
      <c r="AF8296" s="3"/>
      <c r="AH8296" s="9"/>
    </row>
    <row r="8297" spans="1:34" ht="10.95" customHeight="1" outlineLevel="1" x14ac:dyDescent="0.25">
      <c r="A8297" t="s">
        <v>14542</v>
      </c>
      <c r="C8297" s="3" t="s">
        <v>12965</v>
      </c>
      <c r="D8297" s="3">
        <v>5763</v>
      </c>
      <c r="E8297" s="9">
        <v>2015</v>
      </c>
      <c r="F8297" s="7" t="s">
        <v>6892</v>
      </c>
      <c r="G8297" s="7" t="s">
        <v>5401</v>
      </c>
      <c r="H8297" s="8" t="s">
        <v>14493</v>
      </c>
      <c r="I8297" s="8" t="s">
        <v>14494</v>
      </c>
      <c r="J8297" s="19">
        <v>5</v>
      </c>
      <c r="K8297" s="19" t="s">
        <v>7736</v>
      </c>
      <c r="L8297" s="11">
        <v>1</v>
      </c>
      <c r="M8297" s="11"/>
      <c r="N8297" s="24"/>
      <c r="P8297" s="32"/>
      <c r="T8297" s="19"/>
      <c r="U8297" s="3"/>
      <c r="X8297" t="str">
        <f t="shared" si="507"/>
        <v/>
      </c>
      <c r="Z8297" t="str">
        <f t="shared" si="508"/>
        <v/>
      </c>
      <c r="AB8297" s="9"/>
      <c r="AC8297" t="s">
        <v>14493</v>
      </c>
      <c r="AD8297">
        <f t="shared" si="509"/>
        <v>0</v>
      </c>
      <c r="AF8297" s="3"/>
      <c r="AH8297" s="9"/>
    </row>
    <row r="8298" spans="1:34" ht="10.95" customHeight="1" outlineLevel="1" x14ac:dyDescent="0.25">
      <c r="A8298" t="s">
        <v>14542</v>
      </c>
      <c r="C8298" s="3" t="s">
        <v>12965</v>
      </c>
      <c r="D8298" s="3">
        <v>5765</v>
      </c>
      <c r="E8298" s="9">
        <v>2015</v>
      </c>
      <c r="F8298" s="7" t="s">
        <v>6892</v>
      </c>
      <c r="G8298" s="7" t="s">
        <v>5401</v>
      </c>
      <c r="H8298" s="8" t="s">
        <v>14493</v>
      </c>
      <c r="I8298" s="8" t="s">
        <v>14494</v>
      </c>
      <c r="J8298" s="19">
        <v>5</v>
      </c>
      <c r="K8298" s="19" t="s">
        <v>7736</v>
      </c>
      <c r="L8298" s="11">
        <v>1</v>
      </c>
      <c r="M8298" s="11"/>
      <c r="N8298" s="24"/>
      <c r="P8298" s="32"/>
      <c r="T8298" s="19"/>
      <c r="U8298" s="3"/>
      <c r="X8298" t="str">
        <f t="shared" si="507"/>
        <v/>
      </c>
      <c r="Z8298" t="str">
        <f t="shared" si="508"/>
        <v/>
      </c>
      <c r="AB8298" s="9"/>
      <c r="AC8298" t="s">
        <v>14493</v>
      </c>
      <c r="AD8298">
        <f t="shared" si="509"/>
        <v>0</v>
      </c>
      <c r="AF8298" s="3"/>
      <c r="AH8298" s="9"/>
    </row>
    <row r="8299" spans="1:34" ht="10.95" customHeight="1" outlineLevel="1" x14ac:dyDescent="0.25">
      <c r="A8299" t="s">
        <v>14542</v>
      </c>
      <c r="C8299" s="3" t="s">
        <v>12965</v>
      </c>
      <c r="D8299" s="3" t="s">
        <v>14491</v>
      </c>
      <c r="E8299" s="9">
        <v>2015</v>
      </c>
      <c r="F8299" s="7" t="s">
        <v>14492</v>
      </c>
      <c r="G8299" s="7" t="s">
        <v>5401</v>
      </c>
      <c r="H8299" s="8" t="s">
        <v>14493</v>
      </c>
      <c r="I8299" s="8" t="s">
        <v>14494</v>
      </c>
      <c r="J8299" s="19">
        <v>5</v>
      </c>
      <c r="K8299" s="19" t="s">
        <v>7738</v>
      </c>
      <c r="L8299" s="11"/>
      <c r="M8299" s="11"/>
      <c r="N8299" s="24"/>
      <c r="P8299" s="32"/>
      <c r="T8299" s="19"/>
      <c r="U8299" s="3"/>
      <c r="X8299" t="str">
        <f t="shared" si="507"/>
        <v/>
      </c>
      <c r="Z8299">
        <f t="shared" si="508"/>
        <v>1</v>
      </c>
      <c r="AB8299" s="9"/>
      <c r="AC8299" t="s">
        <v>14493</v>
      </c>
      <c r="AD8299">
        <f t="shared" si="509"/>
        <v>0</v>
      </c>
      <c r="AF8299" s="3"/>
      <c r="AH8299" s="9"/>
    </row>
    <row r="8300" spans="1:34" ht="10.95" customHeight="1" outlineLevel="1" collapsed="1" x14ac:dyDescent="0.25">
      <c r="A8300" t="s">
        <v>14542</v>
      </c>
      <c r="C8300" s="3" t="s">
        <v>12965</v>
      </c>
      <c r="D8300" s="3">
        <v>5817</v>
      </c>
      <c r="E8300" s="9">
        <v>2015</v>
      </c>
      <c r="F8300" s="7" t="s">
        <v>14487</v>
      </c>
      <c r="G8300" s="7" t="s">
        <v>5401</v>
      </c>
      <c r="H8300" s="8" t="s">
        <v>10054</v>
      </c>
      <c r="I8300" s="8" t="s">
        <v>14495</v>
      </c>
      <c r="J8300" s="19">
        <v>7</v>
      </c>
      <c r="K8300" s="19" t="s">
        <v>20093</v>
      </c>
      <c r="L8300" s="11"/>
      <c r="M8300" s="11"/>
      <c r="N8300" s="24"/>
      <c r="P8300" s="32"/>
      <c r="T8300" s="19"/>
      <c r="U8300" s="3"/>
      <c r="X8300" t="str">
        <f t="shared" si="507"/>
        <v/>
      </c>
      <c r="Z8300" t="str">
        <f t="shared" si="508"/>
        <v/>
      </c>
      <c r="AB8300" s="9"/>
      <c r="AC8300" t="s">
        <v>10054</v>
      </c>
      <c r="AD8300">
        <f t="shared" si="509"/>
        <v>0</v>
      </c>
      <c r="AF8300" s="3">
        <v>1</v>
      </c>
      <c r="AH8300" s="9"/>
    </row>
    <row r="8301" spans="1:34" ht="10.95" customHeight="1" outlineLevel="1" x14ac:dyDescent="0.25">
      <c r="A8301" t="s">
        <v>14542</v>
      </c>
      <c r="C8301" s="3" t="s">
        <v>12965</v>
      </c>
      <c r="D8301" s="3">
        <v>5818</v>
      </c>
      <c r="E8301" s="9">
        <v>2015</v>
      </c>
      <c r="F8301" s="7" t="s">
        <v>14487</v>
      </c>
      <c r="G8301" s="7" t="s">
        <v>5401</v>
      </c>
      <c r="H8301" s="8" t="s">
        <v>10054</v>
      </c>
      <c r="I8301" s="8" t="s">
        <v>14495</v>
      </c>
      <c r="J8301" s="19">
        <v>7</v>
      </c>
      <c r="K8301" s="19" t="s">
        <v>20093</v>
      </c>
      <c r="L8301" s="11"/>
      <c r="M8301" s="11"/>
      <c r="N8301" s="24"/>
      <c r="P8301" s="32"/>
      <c r="T8301" s="19"/>
      <c r="U8301" s="3"/>
      <c r="X8301" t="str">
        <f t="shared" si="507"/>
        <v/>
      </c>
      <c r="Z8301" t="str">
        <f t="shared" si="508"/>
        <v/>
      </c>
      <c r="AB8301" s="9"/>
      <c r="AC8301" t="s">
        <v>10054</v>
      </c>
      <c r="AD8301">
        <f t="shared" si="509"/>
        <v>0</v>
      </c>
      <c r="AF8301" s="3">
        <v>1</v>
      </c>
      <c r="AH8301" s="9"/>
    </row>
    <row r="8302" spans="1:34" ht="10.95" customHeight="1" outlineLevel="1" x14ac:dyDescent="0.25">
      <c r="A8302" t="s">
        <v>14542</v>
      </c>
      <c r="C8302" s="3" t="s">
        <v>12965</v>
      </c>
      <c r="D8302" s="3">
        <v>5819</v>
      </c>
      <c r="E8302" s="9">
        <v>2015</v>
      </c>
      <c r="F8302" s="7" t="s">
        <v>14487</v>
      </c>
      <c r="G8302" s="7" t="s">
        <v>5401</v>
      </c>
      <c r="H8302" s="8" t="s">
        <v>10054</v>
      </c>
      <c r="I8302" s="8" t="s">
        <v>14495</v>
      </c>
      <c r="J8302" s="19">
        <v>7</v>
      </c>
      <c r="K8302" s="19" t="s">
        <v>20093</v>
      </c>
      <c r="L8302" s="11"/>
      <c r="M8302" s="11"/>
      <c r="N8302" s="24"/>
      <c r="P8302" s="32"/>
      <c r="T8302" s="19"/>
      <c r="U8302" s="3"/>
      <c r="X8302" t="str">
        <f t="shared" si="507"/>
        <v/>
      </c>
      <c r="Z8302" t="str">
        <f t="shared" si="508"/>
        <v/>
      </c>
      <c r="AB8302" s="9"/>
      <c r="AC8302" t="s">
        <v>10054</v>
      </c>
      <c r="AD8302">
        <f t="shared" si="509"/>
        <v>0</v>
      </c>
      <c r="AF8302" s="3">
        <v>1</v>
      </c>
      <c r="AH8302" s="9"/>
    </row>
    <row r="8303" spans="1:34" ht="10.95" customHeight="1" outlineLevel="1" x14ac:dyDescent="0.25">
      <c r="A8303" t="s">
        <v>14542</v>
      </c>
      <c r="C8303" s="3" t="s">
        <v>12965</v>
      </c>
      <c r="D8303" s="3">
        <v>5820</v>
      </c>
      <c r="E8303" s="9">
        <v>2015</v>
      </c>
      <c r="F8303" s="7" t="s">
        <v>14487</v>
      </c>
      <c r="G8303" s="7" t="s">
        <v>5401</v>
      </c>
      <c r="H8303" s="8" t="s">
        <v>10054</v>
      </c>
      <c r="I8303" s="8" t="s">
        <v>14495</v>
      </c>
      <c r="J8303" s="19">
        <v>7</v>
      </c>
      <c r="K8303" s="19" t="s">
        <v>20093</v>
      </c>
      <c r="L8303" s="11"/>
      <c r="M8303" s="11"/>
      <c r="N8303" s="24"/>
      <c r="P8303" s="32"/>
      <c r="T8303" s="19"/>
      <c r="U8303" s="3"/>
      <c r="X8303" t="str">
        <f t="shared" si="507"/>
        <v/>
      </c>
      <c r="Z8303" t="str">
        <f t="shared" si="508"/>
        <v/>
      </c>
      <c r="AB8303" s="9"/>
      <c r="AC8303" t="s">
        <v>10054</v>
      </c>
      <c r="AD8303">
        <f t="shared" si="509"/>
        <v>0</v>
      </c>
      <c r="AF8303" s="3">
        <v>1</v>
      </c>
      <c r="AH8303" s="9"/>
    </row>
    <row r="8304" spans="1:34" ht="10.95" customHeight="1" outlineLevel="1" x14ac:dyDescent="0.25">
      <c r="A8304" t="s">
        <v>14542</v>
      </c>
      <c r="C8304" s="3" t="s">
        <v>12965</v>
      </c>
      <c r="D8304" s="3" t="s">
        <v>12507</v>
      </c>
      <c r="E8304" s="9">
        <v>2015</v>
      </c>
      <c r="F8304" s="7" t="s">
        <v>14488</v>
      </c>
      <c r="G8304" s="7" t="s">
        <v>5401</v>
      </c>
      <c r="H8304" s="8" t="s">
        <v>10054</v>
      </c>
      <c r="I8304" s="8" t="s">
        <v>14495</v>
      </c>
      <c r="J8304" s="19">
        <v>7</v>
      </c>
      <c r="K8304" s="19" t="s">
        <v>7736</v>
      </c>
      <c r="L8304" s="11">
        <v>2.5</v>
      </c>
      <c r="M8304" s="11"/>
      <c r="N8304" s="24"/>
      <c r="P8304" s="32"/>
      <c r="T8304" s="19"/>
      <c r="U8304" s="3"/>
      <c r="X8304" t="str">
        <f t="shared" si="507"/>
        <v/>
      </c>
      <c r="Z8304">
        <f t="shared" si="508"/>
        <v>1</v>
      </c>
      <c r="AB8304" s="9"/>
      <c r="AC8304" t="s">
        <v>10054</v>
      </c>
      <c r="AD8304">
        <f t="shared" si="509"/>
        <v>0</v>
      </c>
      <c r="AF8304" s="3">
        <v>1</v>
      </c>
      <c r="AH8304" s="9"/>
    </row>
    <row r="8305" spans="1:34" ht="10.95" customHeight="1" outlineLevel="1" x14ac:dyDescent="0.25">
      <c r="A8305" t="s">
        <v>14542</v>
      </c>
      <c r="C8305" s="3" t="s">
        <v>12965</v>
      </c>
      <c r="D8305" s="3">
        <v>5821</v>
      </c>
      <c r="E8305" s="9">
        <v>2015</v>
      </c>
      <c r="F8305" s="7" t="s">
        <v>14489</v>
      </c>
      <c r="G8305" s="7" t="s">
        <v>5401</v>
      </c>
      <c r="H8305" s="8" t="s">
        <v>10054</v>
      </c>
      <c r="I8305" s="8" t="s">
        <v>14495</v>
      </c>
      <c r="J8305" s="19">
        <v>7</v>
      </c>
      <c r="K8305" s="19" t="s">
        <v>7736</v>
      </c>
      <c r="L8305" s="11">
        <v>2.5</v>
      </c>
      <c r="M8305" s="11"/>
      <c r="N8305" s="24"/>
      <c r="P8305" s="32"/>
      <c r="T8305" s="19"/>
      <c r="U8305" s="3"/>
      <c r="X8305" t="str">
        <f t="shared" si="507"/>
        <v/>
      </c>
      <c r="Z8305">
        <f t="shared" si="508"/>
        <v>1</v>
      </c>
      <c r="AB8305" s="9"/>
      <c r="AC8305" t="s">
        <v>10054</v>
      </c>
      <c r="AD8305">
        <f t="shared" si="509"/>
        <v>0</v>
      </c>
      <c r="AF8305" s="3">
        <v>1</v>
      </c>
      <c r="AH8305" s="9"/>
    </row>
    <row r="8306" spans="1:34" ht="10.95" customHeight="1" outlineLevel="1" x14ac:dyDescent="0.25">
      <c r="A8306" t="s">
        <v>14542</v>
      </c>
      <c r="C8306" s="3" t="s">
        <v>12965</v>
      </c>
      <c r="D8306" s="3">
        <v>6033</v>
      </c>
      <c r="E8306" s="9">
        <v>2015</v>
      </c>
      <c r="F8306" s="7" t="s">
        <v>8124</v>
      </c>
      <c r="G8306" s="7" t="s">
        <v>5401</v>
      </c>
      <c r="H8306" s="8" t="s">
        <v>10020</v>
      </c>
      <c r="I8306" s="8" t="s">
        <v>14496</v>
      </c>
      <c r="J8306" s="19">
        <v>7</v>
      </c>
      <c r="K8306" s="19" t="s">
        <v>20093</v>
      </c>
      <c r="L8306" s="11"/>
      <c r="M8306" s="11"/>
      <c r="N8306" s="24"/>
      <c r="P8306" s="32"/>
      <c r="T8306" s="19"/>
      <c r="U8306" s="3"/>
      <c r="X8306" t="str">
        <f t="shared" si="507"/>
        <v/>
      </c>
      <c r="Z8306" t="str">
        <f t="shared" si="508"/>
        <v/>
      </c>
      <c r="AB8306" s="9"/>
      <c r="AC8306" t="s">
        <v>10020</v>
      </c>
      <c r="AD8306">
        <f t="shared" si="509"/>
        <v>0</v>
      </c>
      <c r="AF8306" s="3"/>
      <c r="AH8306" s="9"/>
    </row>
    <row r="8307" spans="1:34" ht="10.95" customHeight="1" outlineLevel="1" x14ac:dyDescent="0.25">
      <c r="A8307" t="s">
        <v>14542</v>
      </c>
      <c r="C8307" s="3" t="s">
        <v>12965</v>
      </c>
      <c r="D8307" s="3">
        <v>6034</v>
      </c>
      <c r="E8307" s="9">
        <v>2015</v>
      </c>
      <c r="F8307" s="7" t="s">
        <v>8124</v>
      </c>
      <c r="G8307" s="7" t="s">
        <v>5401</v>
      </c>
      <c r="H8307" s="8" t="s">
        <v>10020</v>
      </c>
      <c r="I8307" s="8" t="s">
        <v>14497</v>
      </c>
      <c r="J8307" s="19">
        <v>7</v>
      </c>
      <c r="K8307" s="19" t="s">
        <v>20093</v>
      </c>
      <c r="L8307" s="11"/>
      <c r="M8307" s="11"/>
      <c r="N8307" s="24"/>
      <c r="P8307" s="32"/>
      <c r="T8307" s="19"/>
      <c r="U8307" s="3"/>
      <c r="X8307" t="str">
        <f t="shared" si="507"/>
        <v/>
      </c>
      <c r="Z8307" t="str">
        <f t="shared" si="508"/>
        <v/>
      </c>
      <c r="AB8307" s="9"/>
      <c r="AC8307" t="s">
        <v>10020</v>
      </c>
      <c r="AD8307">
        <f t="shared" si="509"/>
        <v>0</v>
      </c>
      <c r="AF8307" s="3"/>
      <c r="AH8307" s="9"/>
    </row>
    <row r="8308" spans="1:34" ht="10.95" customHeight="1" outlineLevel="1" x14ac:dyDescent="0.25">
      <c r="A8308" t="s">
        <v>14542</v>
      </c>
      <c r="C8308" s="3" t="s">
        <v>12965</v>
      </c>
      <c r="D8308" s="3">
        <v>6035</v>
      </c>
      <c r="E8308" s="9">
        <v>2015</v>
      </c>
      <c r="F8308" s="7" t="s">
        <v>8124</v>
      </c>
      <c r="G8308" s="7" t="s">
        <v>5401</v>
      </c>
      <c r="H8308" s="8" t="s">
        <v>10020</v>
      </c>
      <c r="I8308" s="8" t="s">
        <v>14498</v>
      </c>
      <c r="J8308" s="19">
        <v>7</v>
      </c>
      <c r="K8308" s="19" t="s">
        <v>20093</v>
      </c>
      <c r="L8308" s="11"/>
      <c r="M8308" s="11"/>
      <c r="N8308" s="24"/>
      <c r="P8308" s="32"/>
      <c r="T8308" s="19"/>
      <c r="U8308" s="3"/>
      <c r="X8308" t="str">
        <f t="shared" si="507"/>
        <v/>
      </c>
      <c r="Z8308" t="str">
        <f t="shared" si="508"/>
        <v/>
      </c>
      <c r="AB8308" s="9"/>
      <c r="AC8308" t="s">
        <v>10020</v>
      </c>
      <c r="AD8308">
        <f t="shared" si="509"/>
        <v>0</v>
      </c>
      <c r="AF8308" s="3"/>
      <c r="AH8308" s="9"/>
    </row>
    <row r="8309" spans="1:34" ht="10.95" customHeight="1" outlineLevel="1" x14ac:dyDescent="0.25">
      <c r="A8309" t="s">
        <v>14542</v>
      </c>
      <c r="C8309" s="3" t="s">
        <v>12965</v>
      </c>
      <c r="D8309" s="3">
        <v>6036</v>
      </c>
      <c r="E8309" s="9">
        <v>2015</v>
      </c>
      <c r="F8309" s="7" t="s">
        <v>8124</v>
      </c>
      <c r="G8309" s="7" t="s">
        <v>5401</v>
      </c>
      <c r="H8309" s="8" t="s">
        <v>10020</v>
      </c>
      <c r="I8309" s="8" t="s">
        <v>14499</v>
      </c>
      <c r="J8309" s="19">
        <v>7</v>
      </c>
      <c r="K8309" s="19" t="s">
        <v>20093</v>
      </c>
      <c r="L8309" s="11"/>
      <c r="M8309" s="11"/>
      <c r="N8309" s="24"/>
      <c r="P8309" s="32"/>
      <c r="T8309" s="19"/>
      <c r="U8309" s="3"/>
      <c r="X8309" t="str">
        <f t="shared" si="507"/>
        <v/>
      </c>
      <c r="Z8309" t="str">
        <f t="shared" si="508"/>
        <v/>
      </c>
      <c r="AB8309" s="9"/>
      <c r="AC8309" t="s">
        <v>10020</v>
      </c>
      <c r="AD8309">
        <f t="shared" si="509"/>
        <v>0</v>
      </c>
      <c r="AF8309" s="3"/>
      <c r="AH8309" s="9"/>
    </row>
    <row r="8310" spans="1:34" ht="10.95" customHeight="1" outlineLevel="1" x14ac:dyDescent="0.25">
      <c r="A8310" t="s">
        <v>14542</v>
      </c>
      <c r="C8310" s="3" t="s">
        <v>12965</v>
      </c>
      <c r="D8310" s="3" t="s">
        <v>14503</v>
      </c>
      <c r="E8310" s="9">
        <v>2015</v>
      </c>
      <c r="F8310" s="7" t="s">
        <v>14505</v>
      </c>
      <c r="G8310" s="7" t="s">
        <v>5401</v>
      </c>
      <c r="H8310" s="8" t="s">
        <v>10020</v>
      </c>
      <c r="I8310" s="8" t="s">
        <v>14500</v>
      </c>
      <c r="J8310" s="19">
        <v>7</v>
      </c>
      <c r="K8310" s="19" t="s">
        <v>7736</v>
      </c>
      <c r="L8310" s="11">
        <v>2.5</v>
      </c>
      <c r="M8310" s="11"/>
      <c r="N8310" s="24"/>
      <c r="P8310" s="32"/>
      <c r="T8310" s="19"/>
      <c r="U8310" s="3"/>
      <c r="X8310" t="str">
        <f t="shared" si="507"/>
        <v/>
      </c>
      <c r="Z8310">
        <f t="shared" si="508"/>
        <v>1</v>
      </c>
      <c r="AB8310" s="9"/>
      <c r="AC8310" t="s">
        <v>10020</v>
      </c>
      <c r="AD8310">
        <f t="shared" si="509"/>
        <v>0</v>
      </c>
      <c r="AF8310" s="3"/>
      <c r="AH8310" s="9"/>
    </row>
    <row r="8311" spans="1:34" ht="10.95" customHeight="1" outlineLevel="1" x14ac:dyDescent="0.25">
      <c r="A8311" t="s">
        <v>14542</v>
      </c>
      <c r="C8311" s="3" t="s">
        <v>12965</v>
      </c>
      <c r="D8311" s="3">
        <v>6037</v>
      </c>
      <c r="E8311" s="9">
        <v>2015</v>
      </c>
      <c r="F8311" s="7" t="s">
        <v>13218</v>
      </c>
      <c r="G8311" s="7" t="s">
        <v>5401</v>
      </c>
      <c r="H8311" s="8" t="s">
        <v>10020</v>
      </c>
      <c r="I8311" s="8" t="s">
        <v>14501</v>
      </c>
      <c r="J8311" s="19">
        <v>7</v>
      </c>
      <c r="K8311" s="19" t="s">
        <v>20093</v>
      </c>
      <c r="L8311" s="11"/>
      <c r="M8311" s="11"/>
      <c r="N8311" s="24"/>
      <c r="P8311" s="32"/>
      <c r="T8311" s="19"/>
      <c r="U8311" s="3"/>
      <c r="X8311" t="str">
        <f t="shared" si="507"/>
        <v/>
      </c>
      <c r="Z8311" t="str">
        <f t="shared" si="508"/>
        <v/>
      </c>
      <c r="AB8311" s="9"/>
      <c r="AC8311" t="s">
        <v>10020</v>
      </c>
      <c r="AD8311">
        <f t="shared" si="509"/>
        <v>0</v>
      </c>
      <c r="AF8311" s="3"/>
      <c r="AH8311" s="9"/>
    </row>
    <row r="8312" spans="1:34" ht="10.95" customHeight="1" outlineLevel="1" x14ac:dyDescent="0.25">
      <c r="A8312" t="s">
        <v>14542</v>
      </c>
      <c r="C8312" s="3" t="s">
        <v>12965</v>
      </c>
      <c r="D8312" s="3" t="s">
        <v>14504</v>
      </c>
      <c r="E8312" s="9">
        <v>2015</v>
      </c>
      <c r="F8312" s="7" t="s">
        <v>14506</v>
      </c>
      <c r="G8312" s="7" t="s">
        <v>5401</v>
      </c>
      <c r="H8312" s="8" t="s">
        <v>10020</v>
      </c>
      <c r="I8312" s="8" t="s">
        <v>14502</v>
      </c>
      <c r="J8312" s="19">
        <v>7</v>
      </c>
      <c r="K8312" s="19" t="s">
        <v>7736</v>
      </c>
      <c r="L8312" s="11">
        <v>2.5</v>
      </c>
      <c r="M8312" s="11"/>
      <c r="N8312" s="24"/>
      <c r="P8312" s="32"/>
      <c r="T8312" s="19"/>
      <c r="U8312" s="3"/>
      <c r="X8312" t="str">
        <f t="shared" si="507"/>
        <v/>
      </c>
      <c r="Z8312">
        <f t="shared" si="508"/>
        <v>1</v>
      </c>
      <c r="AB8312" s="9"/>
      <c r="AC8312" t="s">
        <v>10020</v>
      </c>
      <c r="AD8312">
        <f t="shared" ref="AD8312:AD8343" si="510">COUNTIF(H8312,"*Fuji*")</f>
        <v>0</v>
      </c>
      <c r="AF8312" s="3"/>
      <c r="AH8312" s="9"/>
    </row>
    <row r="8313" spans="1:34" ht="10.95" customHeight="1" outlineLevel="1" x14ac:dyDescent="0.25">
      <c r="A8313" t="s">
        <v>14542</v>
      </c>
      <c r="C8313" s="3" t="s">
        <v>12965</v>
      </c>
      <c r="D8313" s="3">
        <v>6384</v>
      </c>
      <c r="E8313" s="9">
        <v>2016</v>
      </c>
      <c r="F8313" s="7" t="s">
        <v>1531</v>
      </c>
      <c r="G8313" s="7" t="s">
        <v>5401</v>
      </c>
      <c r="H8313" s="8" t="s">
        <v>14479</v>
      </c>
      <c r="I8313" s="8" t="s">
        <v>7080</v>
      </c>
      <c r="J8313" s="19">
        <v>5</v>
      </c>
      <c r="K8313" s="19" t="s">
        <v>7738</v>
      </c>
      <c r="L8313" s="11"/>
      <c r="M8313" s="11"/>
      <c r="N8313" s="24"/>
      <c r="P8313" s="32"/>
      <c r="T8313" s="19"/>
      <c r="U8313" s="3"/>
      <c r="X8313" t="str">
        <f t="shared" si="507"/>
        <v/>
      </c>
      <c r="Z8313" t="str">
        <f t="shared" si="508"/>
        <v/>
      </c>
      <c r="AB8313" s="9"/>
      <c r="AC8313" t="s">
        <v>14479</v>
      </c>
      <c r="AD8313">
        <f t="shared" si="510"/>
        <v>0</v>
      </c>
      <c r="AF8313" s="3"/>
      <c r="AH8313" s="9"/>
    </row>
    <row r="8314" spans="1:34" ht="10.95" customHeight="1" outlineLevel="1" x14ac:dyDescent="0.25">
      <c r="A8314" t="s">
        <v>14542</v>
      </c>
      <c r="C8314" s="3" t="s">
        <v>12965</v>
      </c>
      <c r="D8314" s="3">
        <v>6388</v>
      </c>
      <c r="E8314" s="9">
        <v>2016</v>
      </c>
      <c r="F8314" s="7" t="s">
        <v>1531</v>
      </c>
      <c r="G8314" s="7" t="s">
        <v>5401</v>
      </c>
      <c r="H8314" s="8" t="s">
        <v>14479</v>
      </c>
      <c r="I8314" s="8" t="s">
        <v>7080</v>
      </c>
      <c r="J8314" s="19">
        <v>5</v>
      </c>
      <c r="K8314" s="19" t="s">
        <v>7738</v>
      </c>
      <c r="L8314" s="11"/>
      <c r="M8314" s="11"/>
      <c r="N8314" s="24"/>
      <c r="P8314" s="32"/>
      <c r="T8314" s="19"/>
      <c r="U8314" s="3"/>
      <c r="X8314" t="str">
        <f t="shared" si="507"/>
        <v/>
      </c>
      <c r="Z8314" t="str">
        <f t="shared" si="508"/>
        <v/>
      </c>
      <c r="AB8314" s="9"/>
      <c r="AC8314" t="s">
        <v>14479</v>
      </c>
      <c r="AD8314">
        <f t="shared" si="510"/>
        <v>0</v>
      </c>
      <c r="AF8314" s="3"/>
      <c r="AH8314" s="9"/>
    </row>
    <row r="8315" spans="1:34" ht="10.95" customHeight="1" outlineLevel="1" x14ac:dyDescent="0.25">
      <c r="A8315" t="s">
        <v>14542</v>
      </c>
      <c r="C8315" s="3" t="s">
        <v>12965</v>
      </c>
      <c r="D8315" s="3" t="s">
        <v>11666</v>
      </c>
      <c r="E8315" s="9">
        <v>2016</v>
      </c>
      <c r="F8315" s="7" t="s">
        <v>14505</v>
      </c>
      <c r="G8315" s="7" t="s">
        <v>5401</v>
      </c>
      <c r="H8315" s="8" t="s">
        <v>20652</v>
      </c>
      <c r="I8315" s="8" t="s">
        <v>20653</v>
      </c>
      <c r="J8315" s="19">
        <v>7</v>
      </c>
      <c r="K8315" s="19" t="s">
        <v>7736</v>
      </c>
      <c r="L8315" s="11">
        <v>2.5</v>
      </c>
      <c r="M8315" s="11"/>
      <c r="N8315" s="24"/>
      <c r="P8315" s="32"/>
      <c r="T8315" s="19"/>
      <c r="U8315" s="3"/>
      <c r="X8315" t="str">
        <f t="shared" si="507"/>
        <v/>
      </c>
      <c r="Z8315">
        <f t="shared" si="508"/>
        <v>1</v>
      </c>
      <c r="AB8315" s="9"/>
      <c r="AC8315" t="s">
        <v>20652</v>
      </c>
      <c r="AD8315">
        <f t="shared" si="510"/>
        <v>0</v>
      </c>
      <c r="AF8315" s="3"/>
      <c r="AH8315" s="9"/>
    </row>
    <row r="8316" spans="1:34" ht="10.95" customHeight="1" outlineLevel="1" x14ac:dyDescent="0.25">
      <c r="A8316" t="s">
        <v>14542</v>
      </c>
      <c r="C8316" s="3" t="s">
        <v>12965</v>
      </c>
      <c r="D8316" s="3">
        <v>6461</v>
      </c>
      <c r="E8316" s="9">
        <v>2016</v>
      </c>
      <c r="F8316" s="7" t="s">
        <v>13218</v>
      </c>
      <c r="G8316" s="7" t="s">
        <v>5401</v>
      </c>
      <c r="H8316" s="8" t="s">
        <v>20652</v>
      </c>
      <c r="I8316" s="8" t="s">
        <v>20653</v>
      </c>
      <c r="J8316" s="19">
        <v>7</v>
      </c>
      <c r="K8316" s="19" t="s">
        <v>7736</v>
      </c>
      <c r="L8316" s="11">
        <v>2.5</v>
      </c>
      <c r="M8316" s="11"/>
      <c r="N8316" s="24"/>
      <c r="P8316" s="32"/>
      <c r="T8316" s="19"/>
      <c r="U8316" s="3"/>
      <c r="X8316" t="str">
        <f t="shared" si="507"/>
        <v/>
      </c>
      <c r="Z8316" t="str">
        <f t="shared" si="508"/>
        <v/>
      </c>
      <c r="AB8316" s="9"/>
      <c r="AC8316" t="s">
        <v>20652</v>
      </c>
      <c r="AD8316">
        <f t="shared" si="510"/>
        <v>0</v>
      </c>
      <c r="AF8316" s="3"/>
      <c r="AH8316" s="9"/>
    </row>
    <row r="8317" spans="1:34" ht="10.95" customHeight="1" outlineLevel="1" x14ac:dyDescent="0.25">
      <c r="A8317" t="s">
        <v>14542</v>
      </c>
      <c r="C8317" s="3" t="s">
        <v>12965</v>
      </c>
      <c r="D8317" s="3" t="s">
        <v>14507</v>
      </c>
      <c r="E8317" s="9">
        <v>2017</v>
      </c>
      <c r="F8317" s="7" t="s">
        <v>14488</v>
      </c>
      <c r="G8317" s="7" t="s">
        <v>5401</v>
      </c>
      <c r="H8317" s="8" t="s">
        <v>14508</v>
      </c>
      <c r="I8317" s="8" t="s">
        <v>14509</v>
      </c>
      <c r="J8317" s="19">
        <v>7</v>
      </c>
      <c r="K8317" s="19" t="s">
        <v>7736</v>
      </c>
      <c r="L8317" s="11">
        <v>2.5</v>
      </c>
      <c r="M8317" s="11"/>
      <c r="N8317" s="24"/>
      <c r="P8317" s="32"/>
      <c r="T8317" s="19"/>
      <c r="U8317" s="3"/>
      <c r="X8317" t="str">
        <f t="shared" si="507"/>
        <v/>
      </c>
      <c r="Z8317">
        <f t="shared" si="508"/>
        <v>1</v>
      </c>
      <c r="AB8317" s="9"/>
      <c r="AC8317" t="s">
        <v>14508</v>
      </c>
      <c r="AD8317">
        <f t="shared" si="510"/>
        <v>0</v>
      </c>
      <c r="AF8317" s="3"/>
      <c r="AH8317" s="9"/>
    </row>
    <row r="8318" spans="1:34" ht="10.95" customHeight="1" outlineLevel="1" x14ac:dyDescent="0.25">
      <c r="A8318" t="s">
        <v>14542</v>
      </c>
      <c r="C8318" s="3" t="s">
        <v>12965</v>
      </c>
      <c r="D8318" s="3">
        <v>7254</v>
      </c>
      <c r="E8318" s="9">
        <v>2017</v>
      </c>
      <c r="F8318" s="7" t="s">
        <v>14489</v>
      </c>
      <c r="G8318" s="7" t="s">
        <v>5401</v>
      </c>
      <c r="H8318" s="8" t="s">
        <v>14508</v>
      </c>
      <c r="I8318" s="8" t="s">
        <v>14509</v>
      </c>
      <c r="J8318" s="19">
        <v>7</v>
      </c>
      <c r="K8318" s="19" t="s">
        <v>7736</v>
      </c>
      <c r="L8318" s="11">
        <v>2.5</v>
      </c>
      <c r="M8318" s="11"/>
      <c r="N8318" s="24"/>
      <c r="P8318" s="32"/>
      <c r="T8318" s="19"/>
      <c r="U8318" s="3"/>
      <c r="X8318" t="str">
        <f t="shared" si="507"/>
        <v/>
      </c>
      <c r="Z8318">
        <f t="shared" si="508"/>
        <v>1</v>
      </c>
      <c r="AB8318" s="9"/>
      <c r="AC8318" t="s">
        <v>14508</v>
      </c>
      <c r="AD8318">
        <f t="shared" si="510"/>
        <v>0</v>
      </c>
      <c r="AF8318" s="3"/>
      <c r="AH8318" s="9"/>
    </row>
    <row r="8319" spans="1:34" ht="10.95" customHeight="1" outlineLevel="1" x14ac:dyDescent="0.25">
      <c r="A8319" t="s">
        <v>14542</v>
      </c>
      <c r="C8319" s="3" t="s">
        <v>12965</v>
      </c>
      <c r="D8319" s="3">
        <v>7377</v>
      </c>
      <c r="E8319" s="9">
        <v>2018</v>
      </c>
      <c r="F8319" s="7" t="s">
        <v>14489</v>
      </c>
      <c r="G8319" s="7" t="s">
        <v>5401</v>
      </c>
      <c r="H8319" s="8" t="s">
        <v>4364</v>
      </c>
      <c r="I8319" s="8" t="s">
        <v>9204</v>
      </c>
      <c r="J8319" s="19">
        <v>1</v>
      </c>
      <c r="K8319" s="19" t="s">
        <v>7738</v>
      </c>
      <c r="L8319" s="11"/>
      <c r="M8319" s="11"/>
      <c r="N8319" s="24"/>
      <c r="P8319" s="32"/>
      <c r="T8319" s="19"/>
      <c r="U8319" s="3"/>
      <c r="X8319" t="str">
        <f t="shared" si="507"/>
        <v/>
      </c>
      <c r="Z8319">
        <f t="shared" si="508"/>
        <v>1</v>
      </c>
      <c r="AB8319" s="9"/>
      <c r="AC8319" t="s">
        <v>4364</v>
      </c>
      <c r="AD8319">
        <f t="shared" si="510"/>
        <v>1</v>
      </c>
      <c r="AF8319" s="3"/>
      <c r="AH8319" s="9"/>
    </row>
    <row r="8320" spans="1:34" ht="10.95" customHeight="1" outlineLevel="1" x14ac:dyDescent="0.25">
      <c r="A8320" t="s">
        <v>14542</v>
      </c>
      <c r="C8320" s="3" t="s">
        <v>12965</v>
      </c>
      <c r="D8320" s="3">
        <v>7438</v>
      </c>
      <c r="E8320" s="9">
        <v>2018</v>
      </c>
      <c r="F8320" s="7" t="s">
        <v>14487</v>
      </c>
      <c r="G8320" s="7" t="s">
        <v>5401</v>
      </c>
      <c r="H8320" s="8" t="s">
        <v>2355</v>
      </c>
      <c r="I8320" s="8" t="s">
        <v>8541</v>
      </c>
      <c r="J8320" s="19">
        <v>1</v>
      </c>
      <c r="K8320" s="19" t="s">
        <v>20093</v>
      </c>
      <c r="L8320" s="11"/>
      <c r="M8320" s="11"/>
      <c r="N8320" s="24"/>
      <c r="P8320" s="32"/>
      <c r="T8320" s="19"/>
      <c r="U8320" s="3"/>
      <c r="X8320" t="str">
        <f t="shared" si="507"/>
        <v/>
      </c>
      <c r="Z8320" t="str">
        <f t="shared" si="508"/>
        <v/>
      </c>
      <c r="AB8320" s="9"/>
      <c r="AC8320" t="s">
        <v>2355</v>
      </c>
      <c r="AD8320">
        <f t="shared" si="510"/>
        <v>0</v>
      </c>
      <c r="AF8320" s="3">
        <v>1</v>
      </c>
      <c r="AH8320" s="9"/>
    </row>
    <row r="8321" spans="1:34" ht="10.95" customHeight="1" outlineLevel="1" x14ac:dyDescent="0.25">
      <c r="A8321" t="s">
        <v>14542</v>
      </c>
      <c r="C8321" s="3" t="s">
        <v>12965</v>
      </c>
      <c r="D8321" s="3">
        <v>7439</v>
      </c>
      <c r="E8321" s="9">
        <v>2018</v>
      </c>
      <c r="F8321" s="7" t="s">
        <v>14487</v>
      </c>
      <c r="G8321" s="7" t="s">
        <v>5401</v>
      </c>
      <c r="H8321" s="8" t="s">
        <v>2355</v>
      </c>
      <c r="I8321" s="8" t="s">
        <v>8541</v>
      </c>
      <c r="J8321" s="19">
        <v>1</v>
      </c>
      <c r="K8321" s="19" t="s">
        <v>20093</v>
      </c>
      <c r="L8321" s="11"/>
      <c r="M8321" s="11"/>
      <c r="N8321" s="24"/>
      <c r="P8321" s="32"/>
      <c r="S8321">
        <v>1</v>
      </c>
      <c r="T8321" s="19"/>
      <c r="U8321" s="3"/>
      <c r="X8321" t="str">
        <f t="shared" si="507"/>
        <v/>
      </c>
      <c r="Z8321" t="str">
        <f t="shared" si="508"/>
        <v/>
      </c>
      <c r="AB8321" s="9"/>
      <c r="AC8321" t="s">
        <v>2355</v>
      </c>
      <c r="AD8321">
        <f t="shared" si="510"/>
        <v>0</v>
      </c>
      <c r="AF8321" s="3">
        <v>1</v>
      </c>
      <c r="AH8321" s="9"/>
    </row>
    <row r="8322" spans="1:34" ht="10.95" customHeight="1" outlineLevel="1" x14ac:dyDescent="0.25">
      <c r="A8322" t="s">
        <v>14542</v>
      </c>
      <c r="C8322" s="3" t="s">
        <v>12965</v>
      </c>
      <c r="D8322" s="3">
        <v>7440</v>
      </c>
      <c r="E8322" s="9">
        <v>2018</v>
      </c>
      <c r="F8322" s="7" t="s">
        <v>14487</v>
      </c>
      <c r="G8322" s="7" t="s">
        <v>5401</v>
      </c>
      <c r="H8322" s="8" t="s">
        <v>2355</v>
      </c>
      <c r="I8322" s="8" t="s">
        <v>8541</v>
      </c>
      <c r="J8322" s="19">
        <v>1</v>
      </c>
      <c r="K8322" s="19" t="s">
        <v>20093</v>
      </c>
      <c r="L8322" s="11"/>
      <c r="M8322" s="11"/>
      <c r="N8322" s="24"/>
      <c r="P8322" s="32"/>
      <c r="T8322" s="19"/>
      <c r="U8322" s="3"/>
      <c r="X8322" t="str">
        <f t="shared" ref="X8322:X8385" si="511">IF(COUNTIF(F8322,"*fdc*"),1,"")</f>
        <v/>
      </c>
      <c r="Z8322" t="str">
        <f t="shared" ref="Z8322:Z8385" si="512">IF(COUNTIF(F8322,"*s/s*"),1,"")</f>
        <v/>
      </c>
      <c r="AB8322" s="9"/>
      <c r="AC8322" t="s">
        <v>2355</v>
      </c>
      <c r="AD8322">
        <f t="shared" si="510"/>
        <v>0</v>
      </c>
      <c r="AF8322" s="3">
        <v>1</v>
      </c>
      <c r="AH8322" s="9"/>
    </row>
    <row r="8323" spans="1:34" ht="10.95" customHeight="1" outlineLevel="1" x14ac:dyDescent="0.25">
      <c r="A8323" t="s">
        <v>14542</v>
      </c>
      <c r="C8323" s="3" t="s">
        <v>12965</v>
      </c>
      <c r="D8323" s="3" t="s">
        <v>14510</v>
      </c>
      <c r="E8323" s="9">
        <v>2018</v>
      </c>
      <c r="F8323" s="7" t="s">
        <v>14488</v>
      </c>
      <c r="G8323" s="7" t="s">
        <v>5401</v>
      </c>
      <c r="H8323" s="8" t="s">
        <v>2355</v>
      </c>
      <c r="I8323" s="8" t="s">
        <v>8541</v>
      </c>
      <c r="J8323" s="19">
        <v>1</v>
      </c>
      <c r="K8323" s="19" t="s">
        <v>7736</v>
      </c>
      <c r="L8323" s="11">
        <v>12</v>
      </c>
      <c r="M8323" s="11"/>
      <c r="N8323" s="24"/>
      <c r="P8323" s="32"/>
      <c r="T8323" s="19"/>
      <c r="U8323" s="3"/>
      <c r="X8323" t="str">
        <f t="shared" si="511"/>
        <v/>
      </c>
      <c r="Z8323">
        <f t="shared" si="512"/>
        <v>1</v>
      </c>
      <c r="AB8323" s="9"/>
      <c r="AC8323" t="s">
        <v>2355</v>
      </c>
      <c r="AD8323">
        <f t="shared" si="510"/>
        <v>0</v>
      </c>
      <c r="AF8323" s="3">
        <v>1</v>
      </c>
      <c r="AH8323" s="9"/>
    </row>
    <row r="8324" spans="1:34" ht="10.95" customHeight="1" outlineLevel="1" x14ac:dyDescent="0.25">
      <c r="A8324" t="s">
        <v>14542</v>
      </c>
      <c r="C8324" s="3" t="s">
        <v>12965</v>
      </c>
      <c r="D8324" s="3">
        <v>7493</v>
      </c>
      <c r="E8324" s="9">
        <v>2018</v>
      </c>
      <c r="F8324" s="7" t="s">
        <v>14487</v>
      </c>
      <c r="G8324" s="7" t="s">
        <v>5401</v>
      </c>
      <c r="H8324" s="8" t="s">
        <v>9233</v>
      </c>
      <c r="I8324" s="8" t="s">
        <v>7560</v>
      </c>
      <c r="J8324" s="19">
        <v>7</v>
      </c>
      <c r="K8324" s="19" t="s">
        <v>7738</v>
      </c>
      <c r="L8324" s="11"/>
      <c r="M8324" s="11"/>
      <c r="N8324" s="24"/>
      <c r="P8324" s="32"/>
      <c r="T8324" s="19"/>
      <c r="U8324" s="3"/>
      <c r="X8324" t="str">
        <f t="shared" si="511"/>
        <v/>
      </c>
      <c r="Z8324" t="str">
        <f t="shared" si="512"/>
        <v/>
      </c>
      <c r="AB8324" s="9"/>
      <c r="AC8324" t="s">
        <v>9233</v>
      </c>
      <c r="AD8324">
        <f t="shared" si="510"/>
        <v>0</v>
      </c>
      <c r="AF8324" s="3"/>
      <c r="AH8324" s="9"/>
    </row>
    <row r="8325" spans="1:34" ht="10.95" customHeight="1" outlineLevel="1" x14ac:dyDescent="0.25">
      <c r="A8325" t="s">
        <v>14542</v>
      </c>
      <c r="C8325" s="3" t="s">
        <v>12965</v>
      </c>
      <c r="D8325" s="3">
        <v>7494</v>
      </c>
      <c r="E8325" s="9">
        <v>2018</v>
      </c>
      <c r="F8325" s="7" t="s">
        <v>14487</v>
      </c>
      <c r="G8325" s="7" t="s">
        <v>5401</v>
      </c>
      <c r="H8325" s="8" t="s">
        <v>9233</v>
      </c>
      <c r="I8325" s="8" t="s">
        <v>7560</v>
      </c>
      <c r="J8325" s="19">
        <v>7</v>
      </c>
      <c r="K8325" s="19" t="s">
        <v>7738</v>
      </c>
      <c r="L8325" s="11"/>
      <c r="M8325" s="11"/>
      <c r="N8325" s="24"/>
      <c r="P8325" s="32"/>
      <c r="T8325" s="19"/>
      <c r="U8325" s="3"/>
      <c r="X8325" t="str">
        <f t="shared" si="511"/>
        <v/>
      </c>
      <c r="Z8325" t="str">
        <f t="shared" si="512"/>
        <v/>
      </c>
      <c r="AB8325" s="9"/>
      <c r="AC8325" t="s">
        <v>9233</v>
      </c>
      <c r="AD8325">
        <f t="shared" si="510"/>
        <v>0</v>
      </c>
      <c r="AF8325" s="3"/>
      <c r="AH8325" s="9"/>
    </row>
    <row r="8326" spans="1:34" ht="10.95" customHeight="1" outlineLevel="1" x14ac:dyDescent="0.25">
      <c r="A8326" t="s">
        <v>14542</v>
      </c>
      <c r="C8326" s="3" t="s">
        <v>12965</v>
      </c>
      <c r="D8326" s="3">
        <v>7495</v>
      </c>
      <c r="E8326" s="9">
        <v>2018</v>
      </c>
      <c r="F8326" s="7" t="s">
        <v>14487</v>
      </c>
      <c r="G8326" s="7" t="s">
        <v>5401</v>
      </c>
      <c r="H8326" s="8" t="s">
        <v>9233</v>
      </c>
      <c r="I8326" s="8" t="s">
        <v>7560</v>
      </c>
      <c r="J8326" s="19">
        <v>7</v>
      </c>
      <c r="K8326" s="19" t="s">
        <v>7738</v>
      </c>
      <c r="L8326" s="11"/>
      <c r="M8326" s="11"/>
      <c r="N8326" s="24"/>
      <c r="P8326" s="32"/>
      <c r="T8326" s="19"/>
      <c r="U8326" s="3"/>
      <c r="X8326" t="str">
        <f t="shared" si="511"/>
        <v/>
      </c>
      <c r="Z8326" t="str">
        <f t="shared" si="512"/>
        <v/>
      </c>
      <c r="AB8326" s="9"/>
      <c r="AC8326" t="s">
        <v>9233</v>
      </c>
      <c r="AD8326">
        <f t="shared" si="510"/>
        <v>0</v>
      </c>
      <c r="AF8326" s="3"/>
      <c r="AH8326" s="9"/>
    </row>
    <row r="8327" spans="1:34" ht="10.95" customHeight="1" outlineLevel="1" x14ac:dyDescent="0.25">
      <c r="A8327" t="s">
        <v>14542</v>
      </c>
      <c r="C8327" s="3" t="s">
        <v>12965</v>
      </c>
      <c r="D8327" s="3">
        <v>7596</v>
      </c>
      <c r="E8327" s="9">
        <v>2018</v>
      </c>
      <c r="F8327" s="7" t="s">
        <v>14487</v>
      </c>
      <c r="G8327" s="7" t="s">
        <v>5401</v>
      </c>
      <c r="H8327" s="8" t="s">
        <v>9233</v>
      </c>
      <c r="I8327" s="8" t="s">
        <v>7560</v>
      </c>
      <c r="J8327" s="19">
        <v>7</v>
      </c>
      <c r="K8327" s="19" t="s">
        <v>7738</v>
      </c>
      <c r="L8327" s="11"/>
      <c r="M8327" s="11"/>
      <c r="N8327" s="24"/>
      <c r="P8327" s="32"/>
      <c r="T8327" s="19"/>
      <c r="U8327" s="3"/>
      <c r="X8327" t="str">
        <f t="shared" si="511"/>
        <v/>
      </c>
      <c r="Z8327" t="str">
        <f t="shared" si="512"/>
        <v/>
      </c>
      <c r="AB8327" s="9"/>
      <c r="AC8327" t="s">
        <v>9233</v>
      </c>
      <c r="AD8327">
        <f t="shared" si="510"/>
        <v>0</v>
      </c>
      <c r="AF8327" s="3"/>
      <c r="AH8327" s="9"/>
    </row>
    <row r="8328" spans="1:34" ht="10.95" customHeight="1" outlineLevel="1" x14ac:dyDescent="0.25">
      <c r="A8328" t="s">
        <v>14542</v>
      </c>
      <c r="C8328" s="3" t="s">
        <v>12965</v>
      </c>
      <c r="D8328" s="3" t="s">
        <v>14511</v>
      </c>
      <c r="E8328" s="9">
        <v>2018</v>
      </c>
      <c r="F8328" s="7" t="s">
        <v>14488</v>
      </c>
      <c r="G8328" s="7" t="s">
        <v>5401</v>
      </c>
      <c r="H8328" s="8" t="s">
        <v>9233</v>
      </c>
      <c r="I8328" s="8" t="s">
        <v>7560</v>
      </c>
      <c r="J8328" s="19">
        <v>7</v>
      </c>
      <c r="K8328" s="19" t="s">
        <v>7738</v>
      </c>
      <c r="L8328" s="11"/>
      <c r="M8328" s="11"/>
      <c r="N8328" s="24"/>
      <c r="P8328" s="32"/>
      <c r="T8328" s="19"/>
      <c r="U8328" s="3"/>
      <c r="X8328" t="str">
        <f t="shared" si="511"/>
        <v/>
      </c>
      <c r="Z8328">
        <f t="shared" si="512"/>
        <v>1</v>
      </c>
      <c r="AB8328" s="9"/>
      <c r="AC8328" t="s">
        <v>9233</v>
      </c>
      <c r="AD8328">
        <f t="shared" si="510"/>
        <v>0</v>
      </c>
      <c r="AF8328" s="3"/>
      <c r="AH8328" s="9"/>
    </row>
    <row r="8329" spans="1:34" ht="10.95" customHeight="1" outlineLevel="1" x14ac:dyDescent="0.25">
      <c r="A8329" t="s">
        <v>14542</v>
      </c>
      <c r="C8329" s="3" t="s">
        <v>12965</v>
      </c>
      <c r="D8329" s="3">
        <v>7497</v>
      </c>
      <c r="E8329" s="9">
        <v>2018</v>
      </c>
      <c r="F8329" s="7" t="s">
        <v>14513</v>
      </c>
      <c r="G8329" s="7" t="s">
        <v>5401</v>
      </c>
      <c r="H8329" s="8" t="s">
        <v>9233</v>
      </c>
      <c r="I8329" s="8" t="s">
        <v>7560</v>
      </c>
      <c r="J8329" s="19">
        <v>7</v>
      </c>
      <c r="K8329" s="19" t="s">
        <v>7738</v>
      </c>
      <c r="L8329" s="11"/>
      <c r="M8329" s="11"/>
      <c r="N8329" s="24"/>
      <c r="P8329" s="32"/>
      <c r="T8329" s="19"/>
      <c r="U8329" s="3"/>
      <c r="X8329" t="str">
        <f t="shared" si="511"/>
        <v/>
      </c>
      <c r="Z8329" t="str">
        <f t="shared" si="512"/>
        <v/>
      </c>
      <c r="AB8329" s="9"/>
      <c r="AC8329" t="s">
        <v>9233</v>
      </c>
      <c r="AD8329">
        <f t="shared" si="510"/>
        <v>0</v>
      </c>
      <c r="AF8329" s="3"/>
      <c r="AH8329" s="9"/>
    </row>
    <row r="8330" spans="1:34" ht="10.95" customHeight="1" outlineLevel="1" x14ac:dyDescent="0.25">
      <c r="A8330" t="s">
        <v>14542</v>
      </c>
      <c r="C8330" s="3" t="s">
        <v>12965</v>
      </c>
      <c r="D8330" s="3" t="s">
        <v>14512</v>
      </c>
      <c r="E8330" s="9">
        <v>2018</v>
      </c>
      <c r="F8330" s="7" t="s">
        <v>14489</v>
      </c>
      <c r="G8330" s="7" t="s">
        <v>5401</v>
      </c>
      <c r="H8330" s="8" t="s">
        <v>9233</v>
      </c>
      <c r="I8330" s="8" t="s">
        <v>7560</v>
      </c>
      <c r="J8330" s="19">
        <v>7</v>
      </c>
      <c r="K8330" s="19" t="s">
        <v>7738</v>
      </c>
      <c r="L8330" s="11"/>
      <c r="M8330" s="11"/>
      <c r="N8330" s="24"/>
      <c r="P8330" s="32"/>
      <c r="T8330" s="19"/>
      <c r="U8330" s="3"/>
      <c r="X8330" t="str">
        <f t="shared" si="511"/>
        <v/>
      </c>
      <c r="Z8330">
        <f t="shared" si="512"/>
        <v>1</v>
      </c>
      <c r="AB8330" s="9"/>
      <c r="AC8330" t="s">
        <v>9233</v>
      </c>
      <c r="AD8330">
        <f t="shared" si="510"/>
        <v>0</v>
      </c>
      <c r="AF8330" s="3"/>
      <c r="AH8330" s="9"/>
    </row>
    <row r="8331" spans="1:34" ht="10.95" customHeight="1" outlineLevel="1" x14ac:dyDescent="0.25">
      <c r="A8331" t="s">
        <v>14542</v>
      </c>
      <c r="C8331" s="3" t="s">
        <v>12965</v>
      </c>
      <c r="D8331" s="3">
        <v>7748</v>
      </c>
      <c r="E8331" s="9">
        <v>2018</v>
      </c>
      <c r="F8331" s="7" t="s">
        <v>14487</v>
      </c>
      <c r="G8331" s="7" t="s">
        <v>5401</v>
      </c>
      <c r="H8331" s="8" t="s">
        <v>9233</v>
      </c>
      <c r="I8331" s="8" t="s">
        <v>14514</v>
      </c>
      <c r="J8331" s="19">
        <v>7</v>
      </c>
      <c r="K8331" s="19" t="s">
        <v>7738</v>
      </c>
      <c r="L8331" s="11"/>
      <c r="M8331" s="11"/>
      <c r="N8331" s="24"/>
      <c r="P8331" s="32"/>
      <c r="T8331" s="19"/>
      <c r="U8331" s="3"/>
      <c r="X8331" t="str">
        <f t="shared" si="511"/>
        <v/>
      </c>
      <c r="Z8331" t="str">
        <f t="shared" si="512"/>
        <v/>
      </c>
      <c r="AB8331" s="9"/>
      <c r="AC8331" t="s">
        <v>9233</v>
      </c>
      <c r="AD8331">
        <f t="shared" si="510"/>
        <v>0</v>
      </c>
      <c r="AF8331" s="3"/>
      <c r="AH8331" s="9"/>
    </row>
    <row r="8332" spans="1:34" ht="10.95" customHeight="1" outlineLevel="1" x14ac:dyDescent="0.25">
      <c r="A8332" t="s">
        <v>14542</v>
      </c>
      <c r="C8332" s="3" t="s">
        <v>12965</v>
      </c>
      <c r="D8332" s="3">
        <v>7749</v>
      </c>
      <c r="E8332" s="9">
        <v>2018</v>
      </c>
      <c r="F8332" s="7" t="s">
        <v>14487</v>
      </c>
      <c r="G8332" s="7" t="s">
        <v>5401</v>
      </c>
      <c r="H8332" s="8" t="s">
        <v>9233</v>
      </c>
      <c r="I8332" s="8" t="s">
        <v>14514</v>
      </c>
      <c r="J8332" s="19">
        <v>7</v>
      </c>
      <c r="K8332" s="19" t="s">
        <v>7738</v>
      </c>
      <c r="L8332" s="11"/>
      <c r="M8332" s="11"/>
      <c r="N8332" s="24"/>
      <c r="P8332" s="32"/>
      <c r="T8332" s="19"/>
      <c r="U8332" s="3"/>
      <c r="X8332" t="str">
        <f t="shared" si="511"/>
        <v/>
      </c>
      <c r="Z8332" t="str">
        <f t="shared" si="512"/>
        <v/>
      </c>
      <c r="AB8332" s="9"/>
      <c r="AC8332" t="s">
        <v>9233</v>
      </c>
      <c r="AD8332">
        <f t="shared" si="510"/>
        <v>0</v>
      </c>
      <c r="AF8332" s="3"/>
      <c r="AH8332" s="9"/>
    </row>
    <row r="8333" spans="1:34" ht="10.95" customHeight="1" outlineLevel="1" x14ac:dyDescent="0.25">
      <c r="A8333" t="s">
        <v>14542</v>
      </c>
      <c r="C8333" s="3" t="s">
        <v>12965</v>
      </c>
      <c r="D8333" s="3">
        <v>7750</v>
      </c>
      <c r="E8333" s="9">
        <v>2018</v>
      </c>
      <c r="F8333" s="7" t="s">
        <v>14487</v>
      </c>
      <c r="G8333" s="7" t="s">
        <v>5401</v>
      </c>
      <c r="H8333" s="8" t="s">
        <v>9233</v>
      </c>
      <c r="I8333" s="8" t="s">
        <v>14514</v>
      </c>
      <c r="J8333" s="19">
        <v>7</v>
      </c>
      <c r="K8333" s="19" t="s">
        <v>7738</v>
      </c>
      <c r="L8333" s="11"/>
      <c r="M8333" s="11"/>
      <c r="N8333" s="24"/>
      <c r="P8333" s="32"/>
      <c r="T8333" s="19"/>
      <c r="U8333" s="3"/>
      <c r="X8333" t="str">
        <f t="shared" si="511"/>
        <v/>
      </c>
      <c r="Z8333" t="str">
        <f t="shared" si="512"/>
        <v/>
      </c>
      <c r="AB8333" s="9"/>
      <c r="AC8333" t="s">
        <v>9233</v>
      </c>
      <c r="AD8333">
        <f t="shared" si="510"/>
        <v>0</v>
      </c>
      <c r="AF8333" s="3"/>
      <c r="AH8333" s="9"/>
    </row>
    <row r="8334" spans="1:34" ht="10.95" customHeight="1" outlineLevel="1" x14ac:dyDescent="0.25">
      <c r="A8334" t="s">
        <v>14542</v>
      </c>
      <c r="C8334" s="3" t="s">
        <v>12965</v>
      </c>
      <c r="D8334" s="3">
        <v>7751</v>
      </c>
      <c r="E8334" s="9">
        <v>2018</v>
      </c>
      <c r="F8334" s="7" t="s">
        <v>14487</v>
      </c>
      <c r="G8334" s="7" t="s">
        <v>5401</v>
      </c>
      <c r="H8334" s="8" t="s">
        <v>9233</v>
      </c>
      <c r="I8334" s="8" t="s">
        <v>14514</v>
      </c>
      <c r="J8334" s="19">
        <v>7</v>
      </c>
      <c r="K8334" s="19" t="s">
        <v>7738</v>
      </c>
      <c r="L8334" s="11"/>
      <c r="M8334" s="11"/>
      <c r="N8334" s="24"/>
      <c r="P8334" s="32"/>
      <c r="T8334" s="19"/>
      <c r="U8334" s="3"/>
      <c r="X8334" t="str">
        <f t="shared" si="511"/>
        <v/>
      </c>
      <c r="Z8334" t="str">
        <f t="shared" si="512"/>
        <v/>
      </c>
      <c r="AB8334" s="9"/>
      <c r="AC8334" t="s">
        <v>9233</v>
      </c>
      <c r="AD8334">
        <f t="shared" si="510"/>
        <v>0</v>
      </c>
      <c r="AF8334" s="3"/>
      <c r="AH8334" s="9"/>
    </row>
    <row r="8335" spans="1:34" ht="10.95" customHeight="1" outlineLevel="1" x14ac:dyDescent="0.25">
      <c r="A8335" t="s">
        <v>14542</v>
      </c>
      <c r="C8335" s="3" t="s">
        <v>12965</v>
      </c>
      <c r="D8335" s="3" t="s">
        <v>14515</v>
      </c>
      <c r="E8335" s="9">
        <v>2018</v>
      </c>
      <c r="F8335" s="7" t="s">
        <v>14488</v>
      </c>
      <c r="G8335" s="7" t="s">
        <v>5401</v>
      </c>
      <c r="H8335" s="8" t="s">
        <v>9233</v>
      </c>
      <c r="I8335" s="8" t="s">
        <v>14514</v>
      </c>
      <c r="J8335" s="19">
        <v>7</v>
      </c>
      <c r="K8335" s="19" t="s">
        <v>7738</v>
      </c>
      <c r="L8335" s="11"/>
      <c r="M8335" s="11"/>
      <c r="N8335" s="24"/>
      <c r="P8335" s="32"/>
      <c r="T8335" s="19"/>
      <c r="U8335" s="3"/>
      <c r="X8335" t="str">
        <f t="shared" si="511"/>
        <v/>
      </c>
      <c r="Z8335">
        <f t="shared" si="512"/>
        <v>1</v>
      </c>
      <c r="AB8335" s="9"/>
      <c r="AC8335" t="s">
        <v>9233</v>
      </c>
      <c r="AD8335">
        <f t="shared" si="510"/>
        <v>0</v>
      </c>
      <c r="AF8335" s="3"/>
      <c r="AH8335" s="9"/>
    </row>
    <row r="8336" spans="1:34" ht="10.95" customHeight="1" outlineLevel="1" x14ac:dyDescent="0.25">
      <c r="A8336" t="s">
        <v>14542</v>
      </c>
      <c r="C8336" s="3" t="s">
        <v>12965</v>
      </c>
      <c r="D8336" s="3">
        <v>7752</v>
      </c>
      <c r="E8336" s="9">
        <v>2018</v>
      </c>
      <c r="F8336" s="7" t="s">
        <v>14513</v>
      </c>
      <c r="G8336" s="7" t="s">
        <v>5401</v>
      </c>
      <c r="H8336" s="8" t="s">
        <v>9233</v>
      </c>
      <c r="I8336" s="8" t="s">
        <v>14514</v>
      </c>
      <c r="J8336" s="19">
        <v>7</v>
      </c>
      <c r="K8336" s="19" t="s">
        <v>7738</v>
      </c>
      <c r="L8336" s="11"/>
      <c r="M8336" s="11"/>
      <c r="N8336" s="24"/>
      <c r="P8336" s="32"/>
      <c r="T8336" s="19"/>
      <c r="U8336" s="3"/>
      <c r="X8336" t="str">
        <f t="shared" si="511"/>
        <v/>
      </c>
      <c r="Z8336" t="str">
        <f t="shared" si="512"/>
        <v/>
      </c>
      <c r="AB8336" s="9"/>
      <c r="AC8336" t="s">
        <v>9233</v>
      </c>
      <c r="AD8336">
        <f t="shared" si="510"/>
        <v>0</v>
      </c>
      <c r="AF8336" s="3"/>
      <c r="AH8336" s="9"/>
    </row>
    <row r="8337" spans="1:34" ht="10.95" customHeight="1" outlineLevel="1" x14ac:dyDescent="0.25">
      <c r="A8337" t="s">
        <v>14542</v>
      </c>
      <c r="C8337" s="3" t="s">
        <v>12965</v>
      </c>
      <c r="D8337" s="3" t="s">
        <v>14516</v>
      </c>
      <c r="E8337" s="9">
        <v>2018</v>
      </c>
      <c r="F8337" s="7" t="s">
        <v>14489</v>
      </c>
      <c r="G8337" s="7" t="s">
        <v>5401</v>
      </c>
      <c r="H8337" s="8" t="s">
        <v>9233</v>
      </c>
      <c r="I8337" s="8" t="s">
        <v>14514</v>
      </c>
      <c r="J8337" s="19">
        <v>7</v>
      </c>
      <c r="K8337" s="19" t="s">
        <v>7738</v>
      </c>
      <c r="L8337" s="11"/>
      <c r="M8337" s="11"/>
      <c r="N8337" s="24"/>
      <c r="P8337" s="32"/>
      <c r="T8337" s="19"/>
      <c r="U8337" s="3"/>
      <c r="X8337" t="str">
        <f t="shared" si="511"/>
        <v/>
      </c>
      <c r="Z8337">
        <f t="shared" si="512"/>
        <v>1</v>
      </c>
      <c r="AB8337" s="9"/>
      <c r="AC8337" t="s">
        <v>9233</v>
      </c>
      <c r="AD8337">
        <f t="shared" si="510"/>
        <v>0</v>
      </c>
      <c r="AF8337" s="3"/>
      <c r="AH8337" s="9"/>
    </row>
    <row r="8338" spans="1:34" ht="10.95" customHeight="1" outlineLevel="1" x14ac:dyDescent="0.25">
      <c r="A8338" t="s">
        <v>14542</v>
      </c>
      <c r="C8338" s="3" t="s">
        <v>12965</v>
      </c>
      <c r="D8338" s="3" t="s">
        <v>14518</v>
      </c>
      <c r="E8338" s="9">
        <v>2018</v>
      </c>
      <c r="F8338" s="7" t="s">
        <v>14488</v>
      </c>
      <c r="G8338" s="7" t="s">
        <v>5401</v>
      </c>
      <c r="H8338" s="8" t="s">
        <v>2355</v>
      </c>
      <c r="I8338" s="8" t="s">
        <v>10246</v>
      </c>
      <c r="J8338" s="19">
        <v>1</v>
      </c>
      <c r="K8338" s="19" t="s">
        <v>7738</v>
      </c>
      <c r="L8338" s="11"/>
      <c r="M8338" s="11"/>
      <c r="N8338" s="24"/>
      <c r="P8338" s="32"/>
      <c r="T8338" s="19"/>
      <c r="U8338" s="3"/>
      <c r="X8338" t="str">
        <f t="shared" si="511"/>
        <v/>
      </c>
      <c r="Z8338">
        <f t="shared" si="512"/>
        <v>1</v>
      </c>
      <c r="AB8338" s="9"/>
      <c r="AC8338" t="s">
        <v>2355</v>
      </c>
      <c r="AD8338">
        <f t="shared" si="510"/>
        <v>0</v>
      </c>
      <c r="AF8338" s="3">
        <v>1</v>
      </c>
      <c r="AH8338" s="9"/>
    </row>
    <row r="8339" spans="1:34" ht="10.95" customHeight="1" outlineLevel="1" x14ac:dyDescent="0.25">
      <c r="A8339" t="s">
        <v>14542</v>
      </c>
      <c r="C8339" s="3" t="s">
        <v>12965</v>
      </c>
      <c r="D8339" s="3">
        <v>7993</v>
      </c>
      <c r="E8339" s="9">
        <v>2018</v>
      </c>
      <c r="F8339" s="7" t="s">
        <v>14489</v>
      </c>
      <c r="G8339" s="7" t="s">
        <v>5401</v>
      </c>
      <c r="H8339" s="8" t="s">
        <v>2355</v>
      </c>
      <c r="I8339" s="8" t="s">
        <v>10246</v>
      </c>
      <c r="J8339" s="19">
        <v>1</v>
      </c>
      <c r="K8339" s="19" t="s">
        <v>7738</v>
      </c>
      <c r="L8339" s="11"/>
      <c r="M8339" s="11"/>
      <c r="N8339" s="24"/>
      <c r="P8339" s="32"/>
      <c r="T8339" s="19"/>
      <c r="U8339" s="3"/>
      <c r="X8339" t="str">
        <f t="shared" si="511"/>
        <v/>
      </c>
      <c r="Z8339">
        <f t="shared" si="512"/>
        <v>1</v>
      </c>
      <c r="AB8339" s="9"/>
      <c r="AC8339" t="s">
        <v>2355</v>
      </c>
      <c r="AD8339">
        <f t="shared" si="510"/>
        <v>0</v>
      </c>
      <c r="AF8339" s="3">
        <v>1</v>
      </c>
      <c r="AH8339" s="9"/>
    </row>
    <row r="8340" spans="1:34" ht="10.95" customHeight="1" outlineLevel="1" x14ac:dyDescent="0.25">
      <c r="A8340" t="s">
        <v>14542</v>
      </c>
      <c r="C8340" s="3" t="s">
        <v>12965</v>
      </c>
      <c r="D8340" s="3">
        <v>8076</v>
      </c>
      <c r="E8340" s="9">
        <v>2018</v>
      </c>
      <c r="F8340" s="7" t="s">
        <v>8124</v>
      </c>
      <c r="G8340" s="7" t="s">
        <v>5401</v>
      </c>
      <c r="H8340" s="8" t="s">
        <v>9233</v>
      </c>
      <c r="I8340" s="8" t="s">
        <v>7560</v>
      </c>
      <c r="J8340" s="19">
        <v>7</v>
      </c>
      <c r="K8340" s="19" t="s">
        <v>7738</v>
      </c>
      <c r="L8340" s="11"/>
      <c r="M8340" s="11"/>
      <c r="N8340" s="24"/>
      <c r="P8340" s="32"/>
      <c r="T8340" s="19"/>
      <c r="U8340" s="3"/>
      <c r="X8340" t="str">
        <f t="shared" si="511"/>
        <v/>
      </c>
      <c r="Z8340" t="str">
        <f t="shared" si="512"/>
        <v/>
      </c>
      <c r="AB8340" s="9"/>
      <c r="AC8340" t="s">
        <v>9233</v>
      </c>
      <c r="AD8340">
        <f t="shared" si="510"/>
        <v>0</v>
      </c>
      <c r="AF8340" s="3"/>
      <c r="AH8340" s="9"/>
    </row>
    <row r="8341" spans="1:34" ht="10.95" customHeight="1" outlineLevel="1" x14ac:dyDescent="0.25">
      <c r="A8341" t="s">
        <v>14542</v>
      </c>
      <c r="C8341" s="3" t="s">
        <v>12965</v>
      </c>
      <c r="D8341" s="3">
        <v>8077</v>
      </c>
      <c r="E8341" s="9">
        <v>2018</v>
      </c>
      <c r="F8341" s="7" t="s">
        <v>8124</v>
      </c>
      <c r="G8341" s="7" t="s">
        <v>5401</v>
      </c>
      <c r="H8341" s="8" t="s">
        <v>9233</v>
      </c>
      <c r="I8341" s="8" t="s">
        <v>7560</v>
      </c>
      <c r="J8341" s="19">
        <v>7</v>
      </c>
      <c r="K8341" s="19" t="s">
        <v>7738</v>
      </c>
      <c r="L8341" s="11"/>
      <c r="M8341" s="11"/>
      <c r="N8341" s="24"/>
      <c r="P8341" s="32"/>
      <c r="T8341" s="19"/>
      <c r="U8341" s="3"/>
      <c r="X8341" t="str">
        <f t="shared" si="511"/>
        <v/>
      </c>
      <c r="Z8341" t="str">
        <f t="shared" si="512"/>
        <v/>
      </c>
      <c r="AB8341" s="9"/>
      <c r="AC8341" t="s">
        <v>9233</v>
      </c>
      <c r="AD8341">
        <f t="shared" si="510"/>
        <v>0</v>
      </c>
      <c r="AF8341" s="3"/>
      <c r="AH8341" s="9"/>
    </row>
    <row r="8342" spans="1:34" ht="10.95" customHeight="1" outlineLevel="1" x14ac:dyDescent="0.25">
      <c r="A8342" t="s">
        <v>14542</v>
      </c>
      <c r="C8342" s="3" t="s">
        <v>12965</v>
      </c>
      <c r="D8342" s="3">
        <v>8078</v>
      </c>
      <c r="E8342" s="9">
        <v>2018</v>
      </c>
      <c r="F8342" s="7" t="s">
        <v>8124</v>
      </c>
      <c r="G8342" s="7" t="s">
        <v>5401</v>
      </c>
      <c r="H8342" s="8" t="s">
        <v>9233</v>
      </c>
      <c r="I8342" s="8" t="s">
        <v>7560</v>
      </c>
      <c r="J8342" s="19">
        <v>7</v>
      </c>
      <c r="K8342" s="19" t="s">
        <v>7738</v>
      </c>
      <c r="L8342" s="11"/>
      <c r="M8342" s="11"/>
      <c r="N8342" s="24"/>
      <c r="P8342" s="32"/>
      <c r="T8342" s="19"/>
      <c r="U8342" s="3"/>
      <c r="X8342" t="str">
        <f t="shared" si="511"/>
        <v/>
      </c>
      <c r="Z8342" t="str">
        <f t="shared" si="512"/>
        <v/>
      </c>
      <c r="AB8342" s="9"/>
      <c r="AC8342" t="s">
        <v>9233</v>
      </c>
      <c r="AD8342">
        <f t="shared" si="510"/>
        <v>0</v>
      </c>
      <c r="AF8342" s="3"/>
      <c r="AH8342" s="9"/>
    </row>
    <row r="8343" spans="1:34" ht="10.95" customHeight="1" outlineLevel="1" x14ac:dyDescent="0.25">
      <c r="A8343" t="s">
        <v>14542</v>
      </c>
      <c r="C8343" s="3" t="s">
        <v>12965</v>
      </c>
      <c r="D8343" s="3">
        <v>8079</v>
      </c>
      <c r="E8343" s="9">
        <v>2018</v>
      </c>
      <c r="F8343" s="7" t="s">
        <v>8124</v>
      </c>
      <c r="G8343" s="7" t="s">
        <v>5401</v>
      </c>
      <c r="H8343" s="8" t="s">
        <v>9233</v>
      </c>
      <c r="I8343" s="8" t="s">
        <v>7560</v>
      </c>
      <c r="J8343" s="19">
        <v>7</v>
      </c>
      <c r="K8343" s="19" t="s">
        <v>7738</v>
      </c>
      <c r="L8343" s="11"/>
      <c r="M8343" s="11"/>
      <c r="N8343" s="24"/>
      <c r="P8343" s="32"/>
      <c r="T8343" s="19"/>
      <c r="U8343" s="3"/>
      <c r="X8343" t="str">
        <f t="shared" si="511"/>
        <v/>
      </c>
      <c r="Z8343" t="str">
        <f t="shared" si="512"/>
        <v/>
      </c>
      <c r="AB8343" s="9"/>
      <c r="AC8343" t="s">
        <v>9233</v>
      </c>
      <c r="AD8343">
        <f t="shared" si="510"/>
        <v>0</v>
      </c>
      <c r="AF8343" s="3"/>
      <c r="AH8343" s="9"/>
    </row>
    <row r="8344" spans="1:34" ht="10.95" customHeight="1" outlineLevel="1" x14ac:dyDescent="0.25">
      <c r="A8344" t="s">
        <v>14542</v>
      </c>
      <c r="C8344" s="3" t="s">
        <v>12965</v>
      </c>
      <c r="D8344" s="3" t="s">
        <v>14519</v>
      </c>
      <c r="E8344" s="9">
        <v>2018</v>
      </c>
      <c r="F8344" s="7" t="s">
        <v>14505</v>
      </c>
      <c r="G8344" s="7" t="s">
        <v>5401</v>
      </c>
      <c r="H8344" s="8" t="s">
        <v>9233</v>
      </c>
      <c r="I8344" s="8" t="s">
        <v>7560</v>
      </c>
      <c r="J8344" s="19">
        <v>7</v>
      </c>
      <c r="K8344" s="19" t="s">
        <v>7738</v>
      </c>
      <c r="L8344" s="11"/>
      <c r="M8344" s="11"/>
      <c r="N8344" s="24"/>
      <c r="P8344" s="32"/>
      <c r="T8344" s="19"/>
      <c r="U8344" s="3"/>
      <c r="X8344" t="str">
        <f t="shared" si="511"/>
        <v/>
      </c>
      <c r="Z8344">
        <f t="shared" si="512"/>
        <v>1</v>
      </c>
      <c r="AB8344" s="9"/>
      <c r="AC8344" t="s">
        <v>9233</v>
      </c>
      <c r="AD8344">
        <f t="shared" ref="AD8344:AD8380" si="513">COUNTIF(H8344,"*Fuji*")</f>
        <v>0</v>
      </c>
      <c r="AF8344" s="3"/>
      <c r="AH8344" s="9"/>
    </row>
    <row r="8345" spans="1:34" ht="10.95" customHeight="1" outlineLevel="1" x14ac:dyDescent="0.25">
      <c r="A8345" t="s">
        <v>14542</v>
      </c>
      <c r="C8345" s="3" t="s">
        <v>12965</v>
      </c>
      <c r="D8345" s="3">
        <v>8080</v>
      </c>
      <c r="E8345" s="9">
        <v>2018</v>
      </c>
      <c r="F8345" s="7" t="s">
        <v>13218</v>
      </c>
      <c r="G8345" s="7" t="s">
        <v>5401</v>
      </c>
      <c r="H8345" s="8" t="s">
        <v>9233</v>
      </c>
      <c r="I8345" s="8" t="s">
        <v>7560</v>
      </c>
      <c r="J8345" s="19">
        <v>7</v>
      </c>
      <c r="K8345" s="19" t="s">
        <v>7738</v>
      </c>
      <c r="L8345" s="11"/>
      <c r="M8345" s="11"/>
      <c r="N8345" s="24"/>
      <c r="P8345" s="32"/>
      <c r="T8345" s="19"/>
      <c r="U8345" s="3"/>
      <c r="X8345" t="str">
        <f t="shared" si="511"/>
        <v/>
      </c>
      <c r="Z8345" t="str">
        <f t="shared" si="512"/>
        <v/>
      </c>
      <c r="AB8345" s="9"/>
      <c r="AC8345" t="s">
        <v>9233</v>
      </c>
      <c r="AD8345">
        <f t="shared" si="513"/>
        <v>0</v>
      </c>
      <c r="AF8345" s="3"/>
      <c r="AH8345" s="9"/>
    </row>
    <row r="8346" spans="1:34" ht="10.95" customHeight="1" outlineLevel="1" x14ac:dyDescent="0.25">
      <c r="A8346" t="s">
        <v>14542</v>
      </c>
      <c r="C8346" s="3" t="s">
        <v>12965</v>
      </c>
      <c r="D8346" s="3" t="s">
        <v>14520</v>
      </c>
      <c r="E8346" s="9">
        <v>2018</v>
      </c>
      <c r="F8346" s="7" t="s">
        <v>14506</v>
      </c>
      <c r="G8346" s="7" t="s">
        <v>5401</v>
      </c>
      <c r="H8346" s="8" t="s">
        <v>9233</v>
      </c>
      <c r="I8346" s="8" t="s">
        <v>7560</v>
      </c>
      <c r="J8346" s="19">
        <v>7</v>
      </c>
      <c r="K8346" s="19" t="s">
        <v>7738</v>
      </c>
      <c r="L8346" s="11"/>
      <c r="M8346" s="11"/>
      <c r="N8346" s="24"/>
      <c r="P8346" s="32"/>
      <c r="T8346" s="19"/>
      <c r="U8346" s="3"/>
      <c r="X8346" t="str">
        <f t="shared" si="511"/>
        <v/>
      </c>
      <c r="Z8346">
        <f t="shared" si="512"/>
        <v>1</v>
      </c>
      <c r="AB8346" s="9"/>
      <c r="AC8346" t="s">
        <v>9233</v>
      </c>
      <c r="AD8346">
        <f t="shared" si="513"/>
        <v>0</v>
      </c>
      <c r="AF8346" s="3"/>
      <c r="AH8346" s="9"/>
    </row>
    <row r="8347" spans="1:34" ht="10.95" customHeight="1" outlineLevel="1" x14ac:dyDescent="0.25">
      <c r="A8347" t="s">
        <v>14542</v>
      </c>
      <c r="C8347" s="3" t="s">
        <v>12965</v>
      </c>
      <c r="D8347" s="3">
        <v>8165</v>
      </c>
      <c r="E8347" s="9">
        <v>2019</v>
      </c>
      <c r="F8347" s="7" t="s">
        <v>8124</v>
      </c>
      <c r="G8347" s="7" t="s">
        <v>5401</v>
      </c>
      <c r="H8347" s="8" t="s">
        <v>9233</v>
      </c>
      <c r="I8347" s="8" t="s">
        <v>7560</v>
      </c>
      <c r="J8347" s="19">
        <v>7</v>
      </c>
      <c r="K8347" s="19" t="s">
        <v>7738</v>
      </c>
      <c r="L8347" s="11"/>
      <c r="M8347" s="11"/>
      <c r="N8347" s="24"/>
      <c r="P8347" s="32"/>
      <c r="T8347" s="19"/>
      <c r="U8347" s="3"/>
      <c r="X8347" t="str">
        <f t="shared" si="511"/>
        <v/>
      </c>
      <c r="Z8347" t="str">
        <f t="shared" si="512"/>
        <v/>
      </c>
      <c r="AB8347" s="9"/>
      <c r="AC8347" t="s">
        <v>9233</v>
      </c>
      <c r="AD8347">
        <f t="shared" si="513"/>
        <v>0</v>
      </c>
      <c r="AF8347" s="3"/>
      <c r="AH8347" s="9"/>
    </row>
    <row r="8348" spans="1:34" ht="10.95" customHeight="1" outlineLevel="1" x14ac:dyDescent="0.25">
      <c r="A8348" t="s">
        <v>14542</v>
      </c>
      <c r="C8348" s="3" t="s">
        <v>12965</v>
      </c>
      <c r="D8348" s="3">
        <v>8166</v>
      </c>
      <c r="E8348" s="9">
        <v>2019</v>
      </c>
      <c r="F8348" s="7" t="s">
        <v>8124</v>
      </c>
      <c r="G8348" s="7" t="s">
        <v>5401</v>
      </c>
      <c r="H8348" s="8" t="s">
        <v>9233</v>
      </c>
      <c r="I8348" s="8" t="s">
        <v>7560</v>
      </c>
      <c r="J8348" s="19">
        <v>7</v>
      </c>
      <c r="K8348" s="19" t="s">
        <v>7738</v>
      </c>
      <c r="L8348" s="11"/>
      <c r="M8348" s="11"/>
      <c r="N8348" s="24"/>
      <c r="P8348" s="32"/>
      <c r="T8348" s="19"/>
      <c r="U8348" s="3"/>
      <c r="X8348" t="str">
        <f t="shared" si="511"/>
        <v/>
      </c>
      <c r="Z8348" t="str">
        <f t="shared" si="512"/>
        <v/>
      </c>
      <c r="AB8348" s="9"/>
      <c r="AC8348" t="s">
        <v>9233</v>
      </c>
      <c r="AD8348">
        <f t="shared" si="513"/>
        <v>0</v>
      </c>
      <c r="AF8348" s="3"/>
      <c r="AH8348" s="9"/>
    </row>
    <row r="8349" spans="1:34" ht="10.95" customHeight="1" outlineLevel="1" x14ac:dyDescent="0.25">
      <c r="A8349" t="s">
        <v>14542</v>
      </c>
      <c r="C8349" s="3" t="s">
        <v>12965</v>
      </c>
      <c r="D8349" s="3">
        <v>8167</v>
      </c>
      <c r="E8349" s="9">
        <v>2019</v>
      </c>
      <c r="F8349" s="7" t="s">
        <v>8124</v>
      </c>
      <c r="G8349" s="7" t="s">
        <v>5401</v>
      </c>
      <c r="H8349" s="8" t="s">
        <v>9233</v>
      </c>
      <c r="I8349" s="8" t="s">
        <v>7560</v>
      </c>
      <c r="J8349" s="19">
        <v>7</v>
      </c>
      <c r="K8349" s="19" t="s">
        <v>7738</v>
      </c>
      <c r="L8349" s="11"/>
      <c r="M8349" s="11"/>
      <c r="N8349" s="24"/>
      <c r="P8349" s="32"/>
      <c r="T8349" s="19"/>
      <c r="U8349" s="3"/>
      <c r="X8349" t="str">
        <f t="shared" si="511"/>
        <v/>
      </c>
      <c r="Z8349" t="str">
        <f t="shared" si="512"/>
        <v/>
      </c>
      <c r="AB8349" s="9"/>
      <c r="AC8349" t="s">
        <v>9233</v>
      </c>
      <c r="AD8349">
        <f t="shared" si="513"/>
        <v>0</v>
      </c>
      <c r="AF8349" s="3"/>
      <c r="AH8349" s="9"/>
    </row>
    <row r="8350" spans="1:34" ht="10.95" customHeight="1" outlineLevel="1" x14ac:dyDescent="0.25">
      <c r="A8350" t="s">
        <v>14542</v>
      </c>
      <c r="C8350" s="3" t="s">
        <v>12965</v>
      </c>
      <c r="D8350" s="3">
        <v>8168</v>
      </c>
      <c r="E8350" s="9">
        <v>2019</v>
      </c>
      <c r="F8350" s="7" t="s">
        <v>8124</v>
      </c>
      <c r="G8350" s="7" t="s">
        <v>5401</v>
      </c>
      <c r="H8350" s="8" t="s">
        <v>9233</v>
      </c>
      <c r="I8350" s="8" t="s">
        <v>7560</v>
      </c>
      <c r="J8350" s="19">
        <v>7</v>
      </c>
      <c r="K8350" s="19" t="s">
        <v>7738</v>
      </c>
      <c r="L8350" s="11"/>
      <c r="M8350" s="11"/>
      <c r="N8350" s="24"/>
      <c r="P8350" s="32"/>
      <c r="T8350" s="19"/>
      <c r="U8350" s="3"/>
      <c r="X8350" t="str">
        <f t="shared" si="511"/>
        <v/>
      </c>
      <c r="Z8350" t="str">
        <f t="shared" si="512"/>
        <v/>
      </c>
      <c r="AB8350" s="9"/>
      <c r="AC8350" t="s">
        <v>9233</v>
      </c>
      <c r="AD8350">
        <f t="shared" si="513"/>
        <v>0</v>
      </c>
      <c r="AF8350" s="3"/>
      <c r="AH8350" s="9"/>
    </row>
    <row r="8351" spans="1:34" ht="10.95" customHeight="1" outlineLevel="1" x14ac:dyDescent="0.25">
      <c r="A8351" t="s">
        <v>14542</v>
      </c>
      <c r="C8351" s="3" t="s">
        <v>12965</v>
      </c>
      <c r="D8351" s="3" t="s">
        <v>14521</v>
      </c>
      <c r="E8351" s="9">
        <v>2019</v>
      </c>
      <c r="F8351" s="7" t="s">
        <v>14505</v>
      </c>
      <c r="G8351" s="7" t="s">
        <v>5401</v>
      </c>
      <c r="H8351" s="8" t="s">
        <v>9233</v>
      </c>
      <c r="I8351" s="8" t="s">
        <v>7560</v>
      </c>
      <c r="J8351" s="19">
        <v>7</v>
      </c>
      <c r="K8351" s="19" t="s">
        <v>7738</v>
      </c>
      <c r="L8351" s="11"/>
      <c r="M8351" s="11"/>
      <c r="N8351" s="24"/>
      <c r="P8351" s="32"/>
      <c r="T8351" s="19"/>
      <c r="U8351" s="3"/>
      <c r="X8351" t="str">
        <f t="shared" si="511"/>
        <v/>
      </c>
      <c r="Z8351">
        <f t="shared" si="512"/>
        <v>1</v>
      </c>
      <c r="AB8351" s="9"/>
      <c r="AC8351" t="s">
        <v>9233</v>
      </c>
      <c r="AD8351">
        <f t="shared" si="513"/>
        <v>0</v>
      </c>
      <c r="AF8351" s="3"/>
      <c r="AH8351" s="9"/>
    </row>
    <row r="8352" spans="1:34" ht="10.95" customHeight="1" outlineLevel="1" x14ac:dyDescent="0.25">
      <c r="A8352" t="s">
        <v>14542</v>
      </c>
      <c r="C8352" s="3" t="s">
        <v>12965</v>
      </c>
      <c r="D8352" s="3">
        <v>8169</v>
      </c>
      <c r="E8352" s="9">
        <v>2019</v>
      </c>
      <c r="F8352" s="7" t="s">
        <v>13218</v>
      </c>
      <c r="G8352" s="7" t="s">
        <v>5401</v>
      </c>
      <c r="H8352" s="8" t="s">
        <v>9233</v>
      </c>
      <c r="I8352" s="8" t="s">
        <v>7560</v>
      </c>
      <c r="J8352" s="19">
        <v>7</v>
      </c>
      <c r="K8352" s="19" t="s">
        <v>7738</v>
      </c>
      <c r="L8352" s="11"/>
      <c r="M8352" s="11"/>
      <c r="N8352" s="24"/>
      <c r="P8352" s="32"/>
      <c r="T8352" s="19"/>
      <c r="U8352" s="3"/>
      <c r="X8352" t="str">
        <f t="shared" si="511"/>
        <v/>
      </c>
      <c r="Z8352" t="str">
        <f t="shared" si="512"/>
        <v/>
      </c>
      <c r="AB8352" s="9"/>
      <c r="AC8352" t="s">
        <v>9233</v>
      </c>
      <c r="AD8352">
        <f t="shared" si="513"/>
        <v>0</v>
      </c>
      <c r="AF8352" s="3"/>
      <c r="AH8352" s="9"/>
    </row>
    <row r="8353" spans="1:34" ht="10.95" customHeight="1" outlineLevel="1" x14ac:dyDescent="0.25">
      <c r="A8353" t="s">
        <v>14542</v>
      </c>
      <c r="C8353" s="3" t="s">
        <v>12965</v>
      </c>
      <c r="D8353" s="3" t="s">
        <v>14522</v>
      </c>
      <c r="E8353" s="9">
        <v>2019</v>
      </c>
      <c r="F8353" s="7" t="s">
        <v>14506</v>
      </c>
      <c r="G8353" s="7" t="s">
        <v>5401</v>
      </c>
      <c r="H8353" s="8" t="s">
        <v>9233</v>
      </c>
      <c r="I8353" s="8" t="s">
        <v>7560</v>
      </c>
      <c r="J8353" s="19">
        <v>7</v>
      </c>
      <c r="K8353" s="19" t="s">
        <v>7738</v>
      </c>
      <c r="L8353" s="11"/>
      <c r="M8353" s="11"/>
      <c r="N8353" s="24"/>
      <c r="P8353" s="32"/>
      <c r="T8353" s="19"/>
      <c r="U8353" s="3"/>
      <c r="X8353" t="str">
        <f t="shared" si="511"/>
        <v/>
      </c>
      <c r="Z8353">
        <f t="shared" si="512"/>
        <v>1</v>
      </c>
      <c r="AB8353" s="9"/>
      <c r="AC8353" t="s">
        <v>9233</v>
      </c>
      <c r="AD8353">
        <f t="shared" si="513"/>
        <v>0</v>
      </c>
      <c r="AF8353" s="3"/>
      <c r="AH8353" s="9"/>
    </row>
    <row r="8354" spans="1:34" ht="10.95" customHeight="1" outlineLevel="1" x14ac:dyDescent="0.25">
      <c r="A8354" t="s">
        <v>14542</v>
      </c>
      <c r="C8354" s="3" t="s">
        <v>12965</v>
      </c>
      <c r="D8354" s="3">
        <v>8232</v>
      </c>
      <c r="E8354" s="9">
        <v>2019</v>
      </c>
      <c r="F8354" s="7" t="s">
        <v>14487</v>
      </c>
      <c r="G8354" s="7" t="s">
        <v>5401</v>
      </c>
      <c r="H8354" s="8" t="s">
        <v>4364</v>
      </c>
      <c r="I8354" s="8" t="s">
        <v>14523</v>
      </c>
      <c r="J8354" s="19">
        <v>1</v>
      </c>
      <c r="K8354" s="19" t="s">
        <v>7738</v>
      </c>
      <c r="L8354" s="11"/>
      <c r="M8354" s="11"/>
      <c r="N8354" s="24"/>
      <c r="P8354" s="32"/>
      <c r="T8354" s="19"/>
      <c r="U8354" s="3"/>
      <c r="X8354" t="str">
        <f t="shared" si="511"/>
        <v/>
      </c>
      <c r="Z8354" t="str">
        <f t="shared" si="512"/>
        <v/>
      </c>
      <c r="AB8354" s="9"/>
      <c r="AC8354" t="s">
        <v>4364</v>
      </c>
      <c r="AD8354">
        <f t="shared" si="513"/>
        <v>1</v>
      </c>
      <c r="AF8354" s="3"/>
      <c r="AH8354" s="9"/>
    </row>
    <row r="8355" spans="1:34" ht="10.95" customHeight="1" outlineLevel="1" x14ac:dyDescent="0.25">
      <c r="A8355" t="s">
        <v>14542</v>
      </c>
      <c r="C8355" s="3" t="s">
        <v>12965</v>
      </c>
      <c r="D8355" s="3" t="s">
        <v>14524</v>
      </c>
      <c r="E8355" s="9">
        <v>2019</v>
      </c>
      <c r="F8355" s="7" t="s">
        <v>14488</v>
      </c>
      <c r="G8355" s="7" t="s">
        <v>5401</v>
      </c>
      <c r="H8355" s="8" t="s">
        <v>4364</v>
      </c>
      <c r="I8355" s="8" t="s">
        <v>14523</v>
      </c>
      <c r="J8355" s="19">
        <v>1</v>
      </c>
      <c r="K8355" s="19" t="s">
        <v>7738</v>
      </c>
      <c r="L8355" s="11"/>
      <c r="M8355" s="11"/>
      <c r="N8355" s="24"/>
      <c r="P8355" s="32"/>
      <c r="T8355" s="19"/>
      <c r="U8355" s="3"/>
      <c r="X8355" t="str">
        <f t="shared" si="511"/>
        <v/>
      </c>
      <c r="Z8355">
        <f t="shared" si="512"/>
        <v>1</v>
      </c>
      <c r="AB8355" s="9"/>
      <c r="AC8355" t="s">
        <v>4364</v>
      </c>
      <c r="AD8355">
        <f t="shared" si="513"/>
        <v>1</v>
      </c>
      <c r="AF8355" s="3"/>
      <c r="AH8355" s="9"/>
    </row>
    <row r="8356" spans="1:34" ht="10.95" customHeight="1" outlineLevel="1" x14ac:dyDescent="0.25">
      <c r="A8356" t="s">
        <v>14542</v>
      </c>
      <c r="C8356" s="3" t="s">
        <v>12965</v>
      </c>
      <c r="D8356" s="3">
        <v>8369</v>
      </c>
      <c r="E8356" s="9">
        <v>2019</v>
      </c>
      <c r="F8356" s="7" t="s">
        <v>14506</v>
      </c>
      <c r="G8356" s="7" t="s">
        <v>5401</v>
      </c>
      <c r="H8356" s="8" t="s">
        <v>4364</v>
      </c>
      <c r="I8356" s="8" t="s">
        <v>9442</v>
      </c>
      <c r="J8356" s="19">
        <v>1</v>
      </c>
      <c r="K8356" s="19" t="s">
        <v>7738</v>
      </c>
      <c r="L8356" s="11"/>
      <c r="M8356" s="11"/>
      <c r="N8356" s="24"/>
      <c r="P8356" s="32"/>
      <c r="T8356" s="19"/>
      <c r="U8356" s="3"/>
      <c r="X8356" t="str">
        <f t="shared" si="511"/>
        <v/>
      </c>
      <c r="Z8356">
        <f t="shared" si="512"/>
        <v>1</v>
      </c>
      <c r="AB8356" s="9"/>
      <c r="AC8356" t="s">
        <v>4364</v>
      </c>
      <c r="AD8356">
        <f t="shared" si="513"/>
        <v>1</v>
      </c>
      <c r="AF8356" s="3"/>
      <c r="AH8356" s="9"/>
    </row>
    <row r="8357" spans="1:34" ht="10.95" customHeight="1" outlineLevel="1" x14ac:dyDescent="0.25">
      <c r="A8357" t="s">
        <v>14542</v>
      </c>
      <c r="C8357" s="3" t="s">
        <v>12965</v>
      </c>
      <c r="D8357" s="3" t="s">
        <v>14526</v>
      </c>
      <c r="E8357" s="9">
        <v>2019</v>
      </c>
      <c r="F8357" s="7" t="s">
        <v>14527</v>
      </c>
      <c r="G8357" s="7" t="s">
        <v>5401</v>
      </c>
      <c r="H8357" s="8" t="s">
        <v>14528</v>
      </c>
      <c r="I8357" s="8" t="s">
        <v>14525</v>
      </c>
      <c r="J8357" s="19">
        <v>5</v>
      </c>
      <c r="K8357" s="19" t="s">
        <v>7738</v>
      </c>
      <c r="L8357" s="11"/>
      <c r="M8357" s="11"/>
      <c r="N8357" s="24"/>
      <c r="P8357" s="32"/>
      <c r="T8357" s="19"/>
      <c r="U8357" s="3"/>
      <c r="X8357" t="str">
        <f t="shared" si="511"/>
        <v/>
      </c>
      <c r="Z8357">
        <f t="shared" si="512"/>
        <v>1</v>
      </c>
      <c r="AB8357" s="9"/>
      <c r="AC8357" t="s">
        <v>14528</v>
      </c>
      <c r="AD8357">
        <f t="shared" si="513"/>
        <v>0</v>
      </c>
      <c r="AF8357" s="3"/>
      <c r="AH8357" s="9"/>
    </row>
    <row r="8358" spans="1:34" ht="10.95" customHeight="1" outlineLevel="1" x14ac:dyDescent="0.25">
      <c r="A8358" t="s">
        <v>14542</v>
      </c>
      <c r="C8358" s="3" t="s">
        <v>12965</v>
      </c>
      <c r="D8358" s="3">
        <v>8402</v>
      </c>
      <c r="E8358" s="9">
        <v>2019</v>
      </c>
      <c r="F8358" s="7" t="s">
        <v>8124</v>
      </c>
      <c r="G8358" s="7" t="s">
        <v>5401</v>
      </c>
      <c r="H8358" s="8" t="s">
        <v>9233</v>
      </c>
      <c r="I8358" s="8" t="s">
        <v>7560</v>
      </c>
      <c r="J8358" s="19">
        <v>7</v>
      </c>
      <c r="K8358" s="19" t="s">
        <v>7738</v>
      </c>
      <c r="L8358" s="11"/>
      <c r="M8358" s="11"/>
      <c r="N8358" s="24"/>
      <c r="P8358" s="32"/>
      <c r="T8358" s="19"/>
      <c r="U8358" s="3"/>
      <c r="X8358" t="str">
        <f t="shared" si="511"/>
        <v/>
      </c>
      <c r="Z8358" t="str">
        <f t="shared" si="512"/>
        <v/>
      </c>
      <c r="AB8358" s="9"/>
      <c r="AC8358" t="s">
        <v>9233</v>
      </c>
      <c r="AD8358">
        <f t="shared" si="513"/>
        <v>0</v>
      </c>
      <c r="AF8358" s="3"/>
      <c r="AH8358" s="9"/>
    </row>
    <row r="8359" spans="1:34" ht="10.95" customHeight="1" outlineLevel="1" x14ac:dyDescent="0.25">
      <c r="A8359" t="s">
        <v>14542</v>
      </c>
      <c r="C8359" s="3" t="s">
        <v>12965</v>
      </c>
      <c r="D8359" s="3">
        <v>8403</v>
      </c>
      <c r="E8359" s="9">
        <v>2019</v>
      </c>
      <c r="F8359" s="7" t="s">
        <v>8124</v>
      </c>
      <c r="G8359" s="7" t="s">
        <v>5401</v>
      </c>
      <c r="H8359" s="8" t="s">
        <v>9233</v>
      </c>
      <c r="I8359" s="8" t="s">
        <v>7560</v>
      </c>
      <c r="J8359" s="19">
        <v>7</v>
      </c>
      <c r="K8359" s="19" t="s">
        <v>7738</v>
      </c>
      <c r="L8359" s="11"/>
      <c r="M8359" s="11"/>
      <c r="N8359" s="24"/>
      <c r="P8359" s="32"/>
      <c r="T8359" s="19"/>
      <c r="U8359" s="3"/>
      <c r="X8359" t="str">
        <f t="shared" si="511"/>
        <v/>
      </c>
      <c r="Z8359" t="str">
        <f t="shared" si="512"/>
        <v/>
      </c>
      <c r="AB8359" s="9"/>
      <c r="AC8359" t="s">
        <v>9233</v>
      </c>
      <c r="AD8359">
        <f t="shared" si="513"/>
        <v>0</v>
      </c>
      <c r="AF8359" s="3"/>
      <c r="AH8359" s="9"/>
    </row>
    <row r="8360" spans="1:34" ht="10.95" customHeight="1" outlineLevel="1" x14ac:dyDescent="0.25">
      <c r="A8360" t="s">
        <v>14542</v>
      </c>
      <c r="C8360" s="3" t="s">
        <v>12965</v>
      </c>
      <c r="D8360" s="3">
        <v>8404</v>
      </c>
      <c r="E8360" s="9">
        <v>2019</v>
      </c>
      <c r="F8360" s="7" t="s">
        <v>8124</v>
      </c>
      <c r="G8360" s="7" t="s">
        <v>5401</v>
      </c>
      <c r="H8360" s="8" t="s">
        <v>9233</v>
      </c>
      <c r="I8360" s="8" t="s">
        <v>7560</v>
      </c>
      <c r="J8360" s="19">
        <v>7</v>
      </c>
      <c r="K8360" s="19" t="s">
        <v>7738</v>
      </c>
      <c r="L8360" s="11"/>
      <c r="M8360" s="11"/>
      <c r="N8360" s="24"/>
      <c r="P8360" s="32"/>
      <c r="T8360" s="19"/>
      <c r="U8360" s="3"/>
      <c r="X8360" t="str">
        <f t="shared" si="511"/>
        <v/>
      </c>
      <c r="Z8360" t="str">
        <f t="shared" si="512"/>
        <v/>
      </c>
      <c r="AB8360" s="9"/>
      <c r="AC8360" t="s">
        <v>9233</v>
      </c>
      <c r="AD8360">
        <f t="shared" si="513"/>
        <v>0</v>
      </c>
      <c r="AF8360" s="3"/>
      <c r="AH8360" s="9"/>
    </row>
    <row r="8361" spans="1:34" ht="10.95" customHeight="1" outlineLevel="1" x14ac:dyDescent="0.25">
      <c r="A8361" t="s">
        <v>14542</v>
      </c>
      <c r="C8361" s="3" t="s">
        <v>12965</v>
      </c>
      <c r="D8361" s="3">
        <v>8405</v>
      </c>
      <c r="E8361" s="9">
        <v>2019</v>
      </c>
      <c r="F8361" s="7" t="s">
        <v>8124</v>
      </c>
      <c r="G8361" s="7" t="s">
        <v>5401</v>
      </c>
      <c r="H8361" s="8" t="s">
        <v>9233</v>
      </c>
      <c r="I8361" s="8" t="s">
        <v>7560</v>
      </c>
      <c r="J8361" s="19">
        <v>7</v>
      </c>
      <c r="K8361" s="19" t="s">
        <v>7738</v>
      </c>
      <c r="L8361" s="11"/>
      <c r="M8361" s="11"/>
      <c r="N8361" s="24"/>
      <c r="P8361" s="32"/>
      <c r="T8361" s="19"/>
      <c r="U8361" s="3"/>
      <c r="X8361" t="str">
        <f t="shared" si="511"/>
        <v/>
      </c>
      <c r="Z8361" t="str">
        <f t="shared" si="512"/>
        <v/>
      </c>
      <c r="AB8361" s="9"/>
      <c r="AC8361" t="s">
        <v>9233</v>
      </c>
      <c r="AD8361">
        <f t="shared" si="513"/>
        <v>0</v>
      </c>
      <c r="AF8361" s="3"/>
      <c r="AH8361" s="9"/>
    </row>
    <row r="8362" spans="1:34" ht="10.95" customHeight="1" outlineLevel="1" x14ac:dyDescent="0.25">
      <c r="A8362" t="s">
        <v>14542</v>
      </c>
      <c r="C8362" s="3" t="s">
        <v>12965</v>
      </c>
      <c r="D8362" s="3" t="s">
        <v>14529</v>
      </c>
      <c r="E8362" s="9">
        <v>2019</v>
      </c>
      <c r="F8362" s="7" t="s">
        <v>14505</v>
      </c>
      <c r="G8362" s="7" t="s">
        <v>5401</v>
      </c>
      <c r="H8362" s="8" t="s">
        <v>9233</v>
      </c>
      <c r="I8362" s="8" t="s">
        <v>7560</v>
      </c>
      <c r="J8362" s="19">
        <v>7</v>
      </c>
      <c r="K8362" s="19" t="s">
        <v>7738</v>
      </c>
      <c r="L8362" s="11"/>
      <c r="M8362" s="11"/>
      <c r="N8362" s="24"/>
      <c r="P8362" s="32"/>
      <c r="T8362" s="19"/>
      <c r="U8362" s="3"/>
      <c r="X8362" t="str">
        <f t="shared" si="511"/>
        <v/>
      </c>
      <c r="Z8362">
        <f t="shared" si="512"/>
        <v>1</v>
      </c>
      <c r="AB8362" s="9"/>
      <c r="AC8362" t="s">
        <v>9233</v>
      </c>
      <c r="AD8362">
        <f t="shared" si="513"/>
        <v>0</v>
      </c>
      <c r="AF8362" s="3"/>
      <c r="AH8362" s="9"/>
    </row>
    <row r="8363" spans="1:34" ht="10.95" customHeight="1" outlineLevel="1" x14ac:dyDescent="0.25">
      <c r="A8363" t="s">
        <v>14542</v>
      </c>
      <c r="C8363" s="3" t="s">
        <v>12965</v>
      </c>
      <c r="D8363" s="3">
        <v>8406</v>
      </c>
      <c r="E8363" s="9">
        <v>2019</v>
      </c>
      <c r="F8363" s="7" t="s">
        <v>13218</v>
      </c>
      <c r="G8363" s="7" t="s">
        <v>5401</v>
      </c>
      <c r="H8363" s="8" t="s">
        <v>9233</v>
      </c>
      <c r="I8363" s="8" t="s">
        <v>7560</v>
      </c>
      <c r="J8363" s="19">
        <v>7</v>
      </c>
      <c r="K8363" s="19" t="s">
        <v>7738</v>
      </c>
      <c r="L8363" s="11"/>
      <c r="M8363" s="11"/>
      <c r="N8363" s="24"/>
      <c r="P8363" s="32"/>
      <c r="T8363" s="19"/>
      <c r="U8363" s="3"/>
      <c r="X8363" t="str">
        <f t="shared" si="511"/>
        <v/>
      </c>
      <c r="Z8363" t="str">
        <f t="shared" si="512"/>
        <v/>
      </c>
      <c r="AB8363" s="9"/>
      <c r="AC8363" t="s">
        <v>9233</v>
      </c>
      <c r="AD8363">
        <f t="shared" si="513"/>
        <v>0</v>
      </c>
      <c r="AF8363" s="3"/>
      <c r="AH8363" s="9"/>
    </row>
    <row r="8364" spans="1:34" ht="10.95" customHeight="1" outlineLevel="1" x14ac:dyDescent="0.25">
      <c r="A8364" t="s">
        <v>14542</v>
      </c>
      <c r="C8364" s="3" t="s">
        <v>12965</v>
      </c>
      <c r="D8364" s="3" t="s">
        <v>14530</v>
      </c>
      <c r="E8364" s="9">
        <v>2019</v>
      </c>
      <c r="F8364" s="7" t="s">
        <v>14506</v>
      </c>
      <c r="G8364" s="7" t="s">
        <v>5401</v>
      </c>
      <c r="H8364" s="8" t="s">
        <v>9233</v>
      </c>
      <c r="I8364" s="8" t="s">
        <v>7560</v>
      </c>
      <c r="J8364" s="19">
        <v>7</v>
      </c>
      <c r="K8364" s="19" t="s">
        <v>7738</v>
      </c>
      <c r="L8364" s="11"/>
      <c r="M8364" s="11"/>
      <c r="N8364" s="24"/>
      <c r="P8364" s="32"/>
      <c r="T8364" s="19"/>
      <c r="U8364" s="3"/>
      <c r="X8364" t="str">
        <f t="shared" si="511"/>
        <v/>
      </c>
      <c r="Z8364">
        <f t="shared" si="512"/>
        <v>1</v>
      </c>
      <c r="AB8364" s="9"/>
      <c r="AC8364" t="s">
        <v>9233</v>
      </c>
      <c r="AD8364">
        <f t="shared" si="513"/>
        <v>0</v>
      </c>
      <c r="AF8364" s="3"/>
      <c r="AH8364" s="9"/>
    </row>
    <row r="8365" spans="1:34" ht="10.95" customHeight="1" outlineLevel="1" x14ac:dyDescent="0.25">
      <c r="A8365" t="s">
        <v>14542</v>
      </c>
      <c r="C8365" s="3" t="s">
        <v>12965</v>
      </c>
      <c r="D8365" s="3">
        <v>8677</v>
      </c>
      <c r="E8365" s="9">
        <v>2019</v>
      </c>
      <c r="F8365" s="7" t="s">
        <v>14487</v>
      </c>
      <c r="G8365" s="7" t="s">
        <v>5401</v>
      </c>
      <c r="H8365" s="8" t="s">
        <v>14533</v>
      </c>
      <c r="I8365" s="8" t="s">
        <v>9416</v>
      </c>
      <c r="J8365" s="19">
        <v>1</v>
      </c>
      <c r="K8365" s="19" t="s">
        <v>20093</v>
      </c>
      <c r="L8365" s="11"/>
      <c r="M8365" s="11"/>
      <c r="N8365" s="24"/>
      <c r="P8365" s="32"/>
      <c r="T8365" s="19"/>
      <c r="U8365" s="3"/>
      <c r="X8365" t="str">
        <f t="shared" si="511"/>
        <v/>
      </c>
      <c r="Z8365" t="str">
        <f t="shared" si="512"/>
        <v/>
      </c>
      <c r="AB8365" s="9"/>
      <c r="AC8365" t="s">
        <v>14533</v>
      </c>
      <c r="AD8365">
        <f t="shared" si="513"/>
        <v>1</v>
      </c>
      <c r="AF8365" s="3"/>
      <c r="AH8365" s="9"/>
    </row>
    <row r="8366" spans="1:34" ht="10.95" customHeight="1" outlineLevel="1" x14ac:dyDescent="0.25">
      <c r="A8366" t="s">
        <v>14542</v>
      </c>
      <c r="C8366" s="3" t="s">
        <v>12965</v>
      </c>
      <c r="D8366" s="3">
        <v>8678</v>
      </c>
      <c r="E8366" s="9">
        <v>2019</v>
      </c>
      <c r="F8366" s="7" t="s">
        <v>14487</v>
      </c>
      <c r="G8366" s="7" t="s">
        <v>5401</v>
      </c>
      <c r="H8366" s="8" t="s">
        <v>14534</v>
      </c>
      <c r="I8366" s="8" t="s">
        <v>9416</v>
      </c>
      <c r="J8366" s="19">
        <v>1</v>
      </c>
      <c r="K8366" s="19" t="s">
        <v>20093</v>
      </c>
      <c r="L8366" s="11"/>
      <c r="M8366" s="11"/>
      <c r="N8366" s="24"/>
      <c r="P8366" s="32"/>
      <c r="R8366">
        <v>1</v>
      </c>
      <c r="S8366">
        <v>1</v>
      </c>
      <c r="T8366" s="19"/>
      <c r="U8366" s="3"/>
      <c r="X8366" t="str">
        <f t="shared" si="511"/>
        <v/>
      </c>
      <c r="Z8366" t="str">
        <f t="shared" si="512"/>
        <v/>
      </c>
      <c r="AB8366" s="9"/>
      <c r="AC8366" t="s">
        <v>14534</v>
      </c>
      <c r="AD8366">
        <f t="shared" si="513"/>
        <v>0</v>
      </c>
      <c r="AF8366" s="3"/>
      <c r="AH8366" s="9"/>
    </row>
    <row r="8367" spans="1:34" ht="10.95" customHeight="1" outlineLevel="1" x14ac:dyDescent="0.25">
      <c r="A8367" t="s">
        <v>14542</v>
      </c>
      <c r="C8367" s="3" t="s">
        <v>12965</v>
      </c>
      <c r="D8367" s="3">
        <v>8679</v>
      </c>
      <c r="E8367" s="9">
        <v>2019</v>
      </c>
      <c r="F8367" s="7" t="s">
        <v>14487</v>
      </c>
      <c r="G8367" s="7" t="s">
        <v>5401</v>
      </c>
      <c r="H8367" s="8" t="s">
        <v>14535</v>
      </c>
      <c r="I8367" s="8" t="s">
        <v>9416</v>
      </c>
      <c r="J8367" s="19">
        <v>1</v>
      </c>
      <c r="K8367" s="19" t="s">
        <v>20093</v>
      </c>
      <c r="L8367" s="11"/>
      <c r="M8367" s="11"/>
      <c r="N8367" s="24"/>
      <c r="P8367" s="32"/>
      <c r="T8367" s="19"/>
      <c r="U8367" s="3"/>
      <c r="X8367" t="str">
        <f t="shared" si="511"/>
        <v/>
      </c>
      <c r="Z8367" t="str">
        <f t="shared" si="512"/>
        <v/>
      </c>
      <c r="AB8367" s="9"/>
      <c r="AC8367" t="s">
        <v>14535</v>
      </c>
      <c r="AD8367">
        <f t="shared" si="513"/>
        <v>0</v>
      </c>
      <c r="AF8367" s="3"/>
      <c r="AH8367" s="9"/>
    </row>
    <row r="8368" spans="1:34" ht="10.95" customHeight="1" outlineLevel="1" x14ac:dyDescent="0.25">
      <c r="A8368" t="s">
        <v>14542</v>
      </c>
      <c r="C8368" s="3" t="s">
        <v>12965</v>
      </c>
      <c r="D8368" s="3">
        <v>8680</v>
      </c>
      <c r="E8368" s="9">
        <v>2019</v>
      </c>
      <c r="F8368" s="7" t="s">
        <v>14487</v>
      </c>
      <c r="G8368" s="7" t="s">
        <v>5401</v>
      </c>
      <c r="H8368" s="8" t="s">
        <v>14536</v>
      </c>
      <c r="I8368" s="8" t="s">
        <v>9416</v>
      </c>
      <c r="J8368" s="19">
        <v>1</v>
      </c>
      <c r="K8368" s="19" t="s">
        <v>20093</v>
      </c>
      <c r="L8368" s="11"/>
      <c r="M8368" s="11"/>
      <c r="N8368" s="24"/>
      <c r="P8368" s="32"/>
      <c r="T8368" s="19"/>
      <c r="U8368" s="3"/>
      <c r="X8368" t="str">
        <f t="shared" si="511"/>
        <v/>
      </c>
      <c r="Z8368" t="str">
        <f t="shared" si="512"/>
        <v/>
      </c>
      <c r="AB8368" s="9"/>
      <c r="AC8368" t="s">
        <v>14536</v>
      </c>
      <c r="AD8368">
        <f t="shared" si="513"/>
        <v>0</v>
      </c>
      <c r="AF8368" s="3"/>
      <c r="AH8368" s="9"/>
    </row>
    <row r="8369" spans="1:48" ht="10.95" customHeight="1" outlineLevel="1" x14ac:dyDescent="0.25">
      <c r="A8369" t="s">
        <v>14542</v>
      </c>
      <c r="C8369" s="3" t="s">
        <v>12965</v>
      </c>
      <c r="D8369" s="3" t="s">
        <v>14531</v>
      </c>
      <c r="E8369" s="9">
        <v>2019</v>
      </c>
      <c r="F8369" s="7" t="s">
        <v>14488</v>
      </c>
      <c r="G8369" s="7" t="s">
        <v>5401</v>
      </c>
      <c r="H8369" s="8" t="s">
        <v>9392</v>
      </c>
      <c r="I8369" s="8" t="s">
        <v>9416</v>
      </c>
      <c r="J8369" s="19">
        <v>1</v>
      </c>
      <c r="K8369" s="19" t="s">
        <v>7736</v>
      </c>
      <c r="L8369" s="11">
        <v>12</v>
      </c>
      <c r="M8369" s="11"/>
      <c r="N8369" s="24"/>
      <c r="P8369" s="32"/>
      <c r="T8369" s="19"/>
      <c r="U8369" s="3"/>
      <c r="X8369" t="str">
        <f t="shared" si="511"/>
        <v/>
      </c>
      <c r="Z8369">
        <f t="shared" si="512"/>
        <v>1</v>
      </c>
      <c r="AB8369" s="9"/>
      <c r="AC8369" t="s">
        <v>9392</v>
      </c>
      <c r="AD8369">
        <f t="shared" si="513"/>
        <v>0</v>
      </c>
      <c r="AF8369" s="3"/>
      <c r="AH8369" s="9"/>
    </row>
    <row r="8370" spans="1:48" ht="10.95" customHeight="1" outlineLevel="1" x14ac:dyDescent="0.25">
      <c r="A8370" t="s">
        <v>14542</v>
      </c>
      <c r="C8370" s="3" t="s">
        <v>12965</v>
      </c>
      <c r="D8370" s="3">
        <v>8681</v>
      </c>
      <c r="E8370" s="9">
        <v>2019</v>
      </c>
      <c r="F8370" s="7" t="s">
        <v>14513</v>
      </c>
      <c r="G8370" s="7" t="s">
        <v>5401</v>
      </c>
      <c r="H8370" s="8" t="s">
        <v>14537</v>
      </c>
      <c r="I8370" s="8" t="s">
        <v>9416</v>
      </c>
      <c r="J8370" s="19">
        <v>1</v>
      </c>
      <c r="K8370" s="19" t="s">
        <v>7738</v>
      </c>
      <c r="L8370" s="11"/>
      <c r="M8370" s="11"/>
      <c r="N8370" s="24"/>
      <c r="P8370" s="32"/>
      <c r="T8370" s="19"/>
      <c r="U8370" s="3"/>
      <c r="X8370" t="str">
        <f t="shared" si="511"/>
        <v/>
      </c>
      <c r="Z8370" t="str">
        <f t="shared" si="512"/>
        <v/>
      </c>
      <c r="AB8370" s="9"/>
      <c r="AC8370" t="s">
        <v>14537</v>
      </c>
      <c r="AD8370">
        <f t="shared" si="513"/>
        <v>0</v>
      </c>
      <c r="AF8370" s="3"/>
      <c r="AH8370" s="9"/>
    </row>
    <row r="8371" spans="1:48" ht="10.95" customHeight="1" outlineLevel="1" x14ac:dyDescent="0.25">
      <c r="A8371" t="s">
        <v>14542</v>
      </c>
      <c r="C8371" s="3" t="s">
        <v>12965</v>
      </c>
      <c r="D8371" s="3" t="s">
        <v>14532</v>
      </c>
      <c r="E8371" s="9">
        <v>2019</v>
      </c>
      <c r="F8371" s="7" t="s">
        <v>14489</v>
      </c>
      <c r="G8371" s="7" t="s">
        <v>5401</v>
      </c>
      <c r="H8371" s="8" t="s">
        <v>9392</v>
      </c>
      <c r="I8371" s="8" t="s">
        <v>9416</v>
      </c>
      <c r="J8371" s="19">
        <v>1</v>
      </c>
      <c r="K8371" s="19" t="s">
        <v>7738</v>
      </c>
      <c r="L8371" s="11"/>
      <c r="M8371" s="11"/>
      <c r="N8371" s="24"/>
      <c r="P8371" s="32"/>
      <c r="T8371" s="19"/>
      <c r="U8371" s="3"/>
      <c r="X8371" t="str">
        <f t="shared" si="511"/>
        <v/>
      </c>
      <c r="Z8371">
        <f t="shared" si="512"/>
        <v>1</v>
      </c>
      <c r="AB8371" s="9"/>
      <c r="AC8371" t="s">
        <v>9392</v>
      </c>
      <c r="AD8371">
        <f t="shared" si="513"/>
        <v>0</v>
      </c>
      <c r="AF8371" s="3"/>
      <c r="AH8371" s="9"/>
    </row>
    <row r="8372" spans="1:48" ht="10.95" customHeight="1" outlineLevel="1" x14ac:dyDescent="0.25">
      <c r="A8372" t="s">
        <v>14542</v>
      </c>
      <c r="C8372" s="3" t="s">
        <v>12965</v>
      </c>
      <c r="D8372" s="3">
        <v>8989</v>
      </c>
      <c r="E8372" s="9">
        <v>2020</v>
      </c>
      <c r="F8372" s="7" t="s">
        <v>14487</v>
      </c>
      <c r="G8372" s="7" t="s">
        <v>5401</v>
      </c>
      <c r="H8372" s="8" t="s">
        <v>9233</v>
      </c>
      <c r="I8372" s="8" t="s">
        <v>7560</v>
      </c>
      <c r="J8372" s="19">
        <v>7</v>
      </c>
      <c r="K8372" s="19" t="s">
        <v>7738</v>
      </c>
      <c r="L8372" s="11"/>
      <c r="M8372" s="11"/>
      <c r="N8372" s="24"/>
      <c r="P8372" s="32"/>
      <c r="T8372" s="19"/>
      <c r="U8372" s="3"/>
      <c r="X8372" t="str">
        <f t="shared" si="511"/>
        <v/>
      </c>
      <c r="Z8372" t="str">
        <f t="shared" si="512"/>
        <v/>
      </c>
      <c r="AB8372" s="9"/>
      <c r="AC8372" t="s">
        <v>9233</v>
      </c>
      <c r="AD8372">
        <f t="shared" si="513"/>
        <v>0</v>
      </c>
      <c r="AF8372" s="3"/>
      <c r="AH8372" s="9"/>
    </row>
    <row r="8373" spans="1:48" ht="10.95" customHeight="1" outlineLevel="1" x14ac:dyDescent="0.25">
      <c r="A8373" t="s">
        <v>14542</v>
      </c>
      <c r="C8373" s="3" t="s">
        <v>12965</v>
      </c>
      <c r="D8373" s="3">
        <v>8990</v>
      </c>
      <c r="E8373" s="9">
        <v>2020</v>
      </c>
      <c r="F8373" s="7" t="s">
        <v>14487</v>
      </c>
      <c r="G8373" s="7" t="s">
        <v>5401</v>
      </c>
      <c r="H8373" s="8" t="s">
        <v>9233</v>
      </c>
      <c r="I8373" s="8" t="s">
        <v>7560</v>
      </c>
      <c r="J8373" s="19">
        <v>7</v>
      </c>
      <c r="K8373" s="19" t="s">
        <v>7738</v>
      </c>
      <c r="L8373" s="11"/>
      <c r="M8373" s="11"/>
      <c r="N8373" s="24"/>
      <c r="P8373" s="32"/>
      <c r="T8373" s="19"/>
      <c r="U8373" s="3"/>
      <c r="X8373" t="str">
        <f t="shared" si="511"/>
        <v/>
      </c>
      <c r="Z8373" t="str">
        <f t="shared" si="512"/>
        <v/>
      </c>
      <c r="AB8373" s="9"/>
      <c r="AC8373" t="s">
        <v>9233</v>
      </c>
      <c r="AD8373">
        <f t="shared" si="513"/>
        <v>0</v>
      </c>
      <c r="AF8373" s="3"/>
      <c r="AH8373" s="9"/>
    </row>
    <row r="8374" spans="1:48" ht="10.95" customHeight="1" outlineLevel="1" x14ac:dyDescent="0.25">
      <c r="A8374" t="s">
        <v>14542</v>
      </c>
      <c r="C8374" s="3" t="s">
        <v>12965</v>
      </c>
      <c r="D8374" s="3">
        <v>8991</v>
      </c>
      <c r="E8374" s="9">
        <v>2020</v>
      </c>
      <c r="F8374" s="7" t="s">
        <v>14487</v>
      </c>
      <c r="G8374" s="7" t="s">
        <v>5401</v>
      </c>
      <c r="H8374" s="8" t="s">
        <v>9233</v>
      </c>
      <c r="I8374" s="8" t="s">
        <v>7560</v>
      </c>
      <c r="J8374" s="19">
        <v>7</v>
      </c>
      <c r="K8374" s="19" t="s">
        <v>7738</v>
      </c>
      <c r="L8374" s="11"/>
      <c r="M8374" s="11"/>
      <c r="N8374" s="24"/>
      <c r="P8374" s="32"/>
      <c r="T8374" s="19"/>
      <c r="U8374" s="3"/>
      <c r="X8374" t="str">
        <f t="shared" si="511"/>
        <v/>
      </c>
      <c r="Z8374" t="str">
        <f t="shared" si="512"/>
        <v/>
      </c>
      <c r="AB8374" s="9"/>
      <c r="AC8374" t="s">
        <v>9233</v>
      </c>
      <c r="AD8374">
        <f t="shared" si="513"/>
        <v>0</v>
      </c>
      <c r="AF8374" s="3"/>
      <c r="AH8374" s="9"/>
    </row>
    <row r="8375" spans="1:48" ht="10.95" customHeight="1" outlineLevel="1" x14ac:dyDescent="0.25">
      <c r="A8375" t="s">
        <v>14542</v>
      </c>
      <c r="C8375" s="3" t="s">
        <v>12965</v>
      </c>
      <c r="D8375" s="3">
        <v>8992</v>
      </c>
      <c r="E8375" s="9">
        <v>2020</v>
      </c>
      <c r="F8375" s="7" t="s">
        <v>14487</v>
      </c>
      <c r="G8375" s="7" t="s">
        <v>5401</v>
      </c>
      <c r="H8375" s="8" t="s">
        <v>9233</v>
      </c>
      <c r="I8375" s="8" t="s">
        <v>7560</v>
      </c>
      <c r="J8375" s="19">
        <v>7</v>
      </c>
      <c r="K8375" s="19" t="s">
        <v>7738</v>
      </c>
      <c r="L8375" s="11"/>
      <c r="M8375" s="11"/>
      <c r="N8375" s="24"/>
      <c r="P8375" s="32"/>
      <c r="T8375" s="19"/>
      <c r="U8375" s="3"/>
      <c r="X8375" t="str">
        <f t="shared" si="511"/>
        <v/>
      </c>
      <c r="Z8375" t="str">
        <f t="shared" si="512"/>
        <v/>
      </c>
      <c r="AB8375" s="9"/>
      <c r="AC8375" t="s">
        <v>9233</v>
      </c>
      <c r="AD8375">
        <f t="shared" si="513"/>
        <v>0</v>
      </c>
      <c r="AF8375" s="3"/>
      <c r="AH8375" s="9"/>
    </row>
    <row r="8376" spans="1:48" ht="10.95" customHeight="1" outlineLevel="1" x14ac:dyDescent="0.25">
      <c r="A8376" t="s">
        <v>14542</v>
      </c>
      <c r="C8376" s="3" t="s">
        <v>12965</v>
      </c>
      <c r="D8376" s="3">
        <v>8993</v>
      </c>
      <c r="E8376" s="9">
        <v>2020</v>
      </c>
      <c r="F8376" s="7" t="s">
        <v>14487</v>
      </c>
      <c r="G8376" s="7" t="s">
        <v>5401</v>
      </c>
      <c r="H8376" s="8" t="s">
        <v>9233</v>
      </c>
      <c r="I8376" s="8" t="s">
        <v>7560</v>
      </c>
      <c r="J8376" s="19">
        <v>7</v>
      </c>
      <c r="K8376" s="19" t="s">
        <v>7738</v>
      </c>
      <c r="L8376" s="11"/>
      <c r="M8376" s="11"/>
      <c r="N8376" s="24"/>
      <c r="P8376" s="32"/>
      <c r="T8376" s="19"/>
      <c r="U8376" s="3"/>
      <c r="X8376" t="str">
        <f t="shared" si="511"/>
        <v/>
      </c>
      <c r="Z8376" t="str">
        <f t="shared" si="512"/>
        <v/>
      </c>
      <c r="AB8376" s="9"/>
      <c r="AC8376" t="s">
        <v>9233</v>
      </c>
      <c r="AD8376">
        <f t="shared" si="513"/>
        <v>0</v>
      </c>
      <c r="AF8376" s="3"/>
      <c r="AH8376" s="9"/>
    </row>
    <row r="8377" spans="1:48" ht="10.95" customHeight="1" outlineLevel="1" x14ac:dyDescent="0.25">
      <c r="A8377" t="s">
        <v>14542</v>
      </c>
      <c r="C8377" s="3" t="s">
        <v>12965</v>
      </c>
      <c r="D8377" s="3">
        <v>8994</v>
      </c>
      <c r="E8377" s="9">
        <v>2020</v>
      </c>
      <c r="F8377" s="7" t="s">
        <v>14487</v>
      </c>
      <c r="G8377" s="7" t="s">
        <v>5401</v>
      </c>
      <c r="H8377" s="8" t="s">
        <v>9233</v>
      </c>
      <c r="I8377" s="8" t="s">
        <v>7560</v>
      </c>
      <c r="J8377" s="19">
        <v>7</v>
      </c>
      <c r="K8377" s="19" t="s">
        <v>7738</v>
      </c>
      <c r="L8377" s="11"/>
      <c r="M8377" s="11"/>
      <c r="N8377" s="24"/>
      <c r="P8377" s="32"/>
      <c r="T8377" s="19"/>
      <c r="U8377" s="3"/>
      <c r="X8377" t="str">
        <f t="shared" si="511"/>
        <v/>
      </c>
      <c r="Z8377" t="str">
        <f t="shared" si="512"/>
        <v/>
      </c>
      <c r="AB8377" s="9"/>
      <c r="AC8377" t="s">
        <v>9233</v>
      </c>
      <c r="AD8377">
        <f t="shared" si="513"/>
        <v>0</v>
      </c>
      <c r="AF8377" s="3"/>
      <c r="AH8377" s="9"/>
    </row>
    <row r="8378" spans="1:48" ht="10.95" customHeight="1" outlineLevel="1" x14ac:dyDescent="0.25">
      <c r="A8378" t="s">
        <v>14542</v>
      </c>
      <c r="C8378" s="3" t="s">
        <v>12965</v>
      </c>
      <c r="D8378" s="3">
        <v>8995</v>
      </c>
      <c r="E8378" s="9">
        <v>2020</v>
      </c>
      <c r="F8378" s="7" t="s">
        <v>14487</v>
      </c>
      <c r="G8378" s="7" t="s">
        <v>5401</v>
      </c>
      <c r="H8378" s="8" t="s">
        <v>9233</v>
      </c>
      <c r="I8378" s="8" t="s">
        <v>7560</v>
      </c>
      <c r="J8378" s="19">
        <v>7</v>
      </c>
      <c r="K8378" s="19" t="s">
        <v>7738</v>
      </c>
      <c r="L8378" s="11"/>
      <c r="M8378" s="11"/>
      <c r="N8378" s="24"/>
      <c r="P8378" s="32"/>
      <c r="T8378" s="19"/>
      <c r="U8378" s="3"/>
      <c r="X8378" t="str">
        <f t="shared" si="511"/>
        <v/>
      </c>
      <c r="Z8378" t="str">
        <f t="shared" si="512"/>
        <v/>
      </c>
      <c r="AB8378" s="9"/>
      <c r="AC8378" t="s">
        <v>9233</v>
      </c>
      <c r="AD8378">
        <f t="shared" si="513"/>
        <v>0</v>
      </c>
      <c r="AF8378" s="3"/>
      <c r="AH8378" s="9"/>
    </row>
    <row r="8379" spans="1:48" ht="10.95" customHeight="1" outlineLevel="1" x14ac:dyDescent="0.25">
      <c r="A8379" t="s">
        <v>14542</v>
      </c>
      <c r="C8379" s="3" t="s">
        <v>12965</v>
      </c>
      <c r="D8379" s="3">
        <v>8996</v>
      </c>
      <c r="E8379" s="9">
        <v>2020</v>
      </c>
      <c r="F8379" s="7" t="s">
        <v>14487</v>
      </c>
      <c r="G8379" s="7" t="s">
        <v>5401</v>
      </c>
      <c r="H8379" s="8" t="s">
        <v>9233</v>
      </c>
      <c r="I8379" s="8" t="s">
        <v>7560</v>
      </c>
      <c r="J8379" s="19">
        <v>7</v>
      </c>
      <c r="K8379" s="19" t="s">
        <v>7738</v>
      </c>
      <c r="L8379" s="11"/>
      <c r="M8379" s="11"/>
      <c r="N8379" s="24"/>
      <c r="P8379" s="32"/>
      <c r="T8379" s="19"/>
      <c r="U8379" s="3"/>
      <c r="X8379" t="str">
        <f t="shared" si="511"/>
        <v/>
      </c>
      <c r="Z8379" t="str">
        <f t="shared" si="512"/>
        <v/>
      </c>
      <c r="AB8379" s="9"/>
      <c r="AC8379" t="s">
        <v>9233</v>
      </c>
      <c r="AD8379">
        <f t="shared" si="513"/>
        <v>0</v>
      </c>
      <c r="AF8379" s="3"/>
      <c r="AH8379" s="9"/>
    </row>
    <row r="8380" spans="1:48" ht="10.95" customHeight="1" outlineLevel="1" x14ac:dyDescent="0.25">
      <c r="A8380" t="s">
        <v>14542</v>
      </c>
      <c r="C8380" s="3" t="s">
        <v>12965</v>
      </c>
      <c r="D8380" s="3" t="s">
        <v>14538</v>
      </c>
      <c r="E8380" s="9">
        <v>2020</v>
      </c>
      <c r="F8380" s="7" t="s">
        <v>14539</v>
      </c>
      <c r="G8380" s="7" t="s">
        <v>5401</v>
      </c>
      <c r="H8380" s="8" t="s">
        <v>9233</v>
      </c>
      <c r="I8380" s="8" t="s">
        <v>7560</v>
      </c>
      <c r="J8380" s="19">
        <v>7</v>
      </c>
      <c r="K8380" s="19" t="s">
        <v>7738</v>
      </c>
      <c r="L8380" s="11"/>
      <c r="M8380" s="11"/>
      <c r="N8380" s="24"/>
      <c r="P8380" s="32"/>
      <c r="T8380" s="19"/>
      <c r="U8380" s="3"/>
      <c r="X8380" t="str">
        <f t="shared" si="511"/>
        <v/>
      </c>
      <c r="Z8380">
        <f t="shared" si="512"/>
        <v>1</v>
      </c>
      <c r="AB8380" s="9"/>
      <c r="AC8380" t="s">
        <v>9233</v>
      </c>
      <c r="AD8380">
        <f t="shared" si="513"/>
        <v>0</v>
      </c>
      <c r="AF8380" s="3"/>
      <c r="AH8380" s="9"/>
    </row>
    <row r="8381" spans="1:48" ht="10.95" customHeight="1" x14ac:dyDescent="0.25">
      <c r="A8381" s="6" t="s">
        <v>10478</v>
      </c>
      <c r="B8381" t="s">
        <v>12033</v>
      </c>
      <c r="C8381" s="3" t="s">
        <v>11994</v>
      </c>
      <c r="E8381" s="9"/>
      <c r="F8381" s="7"/>
      <c r="G8381" s="7"/>
      <c r="H8381" s="8"/>
      <c r="I8381" s="8"/>
      <c r="J8381" s="19"/>
      <c r="K8381" s="19"/>
      <c r="L8381" s="11"/>
      <c r="M8381" s="11">
        <f>SUM(L8382:L8403)</f>
        <v>67</v>
      </c>
      <c r="N8381" s="24">
        <v>2692</v>
      </c>
      <c r="O8381">
        <f>COUNTIF(K8382:K8403,"*")</f>
        <v>22</v>
      </c>
      <c r="P8381" s="32">
        <f>O8381/N8381</f>
        <v>8.1723625557206542E-3</v>
      </c>
      <c r="Q8381">
        <f>COUNTIF(K8382:K8403,"Y")+COUNTIF(K8382:K8403,"S")</f>
        <v>22</v>
      </c>
      <c r="T8381" s="19" t="s">
        <v>7736</v>
      </c>
      <c r="U8381" s="3"/>
      <c r="V8381" t="s">
        <v>18446</v>
      </c>
      <c r="X8381" t="str">
        <f t="shared" si="511"/>
        <v/>
      </c>
      <c r="Z8381" t="str">
        <f t="shared" si="512"/>
        <v/>
      </c>
      <c r="AB8381" s="9"/>
      <c r="AE8381">
        <f>COUNTIF(AD8382:AD8403,"1")</f>
        <v>2</v>
      </c>
      <c r="AF8381" s="3"/>
      <c r="AH8381" s="9"/>
      <c r="AI8381">
        <f>COUNTIF($J8382:$J8403,"1")-COUNTIFS($J8382:$J8403,"1",$K8382:$K8403,"V")</f>
        <v>14</v>
      </c>
      <c r="AJ8381">
        <f>COUNTIFS($J8382:$J8403,"1",$K8382:$K8403,"Y")+COUNTIFS($J8382:$J8403,"1",$K8382:$K8403,"s")</f>
        <v>14</v>
      </c>
      <c r="AK8381">
        <f>COUNTIF($J8382:$J8403,"2")-COUNTIFS($J8382:$J8403,"2",$K8382:$K8403,"V")</f>
        <v>0</v>
      </c>
      <c r="AL8381">
        <f>COUNTIFS($J8382:$J8403,"2",$K8382:$K8403,"Y")+COUNTIFS($J8382:$J8403,"2",$K8382:$K8403,"s")</f>
        <v>0</v>
      </c>
      <c r="AM8381">
        <f>COUNTIF($J8382:$J8403,"3")-COUNTIFS($J8382:$J8403,"3",$K8382:$K8403,"V")</f>
        <v>1</v>
      </c>
      <c r="AN8381">
        <f>COUNTIFS($J8382:$J8403,"3",$K8382:$K8403,"Y")+COUNTIFS($J8382:$J8403,"3",$K8382:$K8403,"s")</f>
        <v>1</v>
      </c>
      <c r="AO8381">
        <f>COUNTIF($J8382:$J8403,"4")-COUNTIFS($J8382:$J8403,"4",$K8382:$K8403,"V")</f>
        <v>3</v>
      </c>
      <c r="AP8381">
        <f>COUNTIFS($J8382:$J8403,"4",$K8382:$K8403,"Y")+COUNTIFS($J8382:$J8403,"4",$K8382:$K8403,"s")</f>
        <v>3</v>
      </c>
      <c r="AQ8381">
        <f>COUNTIF($J8382:$J8403,"5")-COUNTIFS($J8382:$J8403,"5",$K8382:$K8403,"V")</f>
        <v>0</v>
      </c>
      <c r="AR8381">
        <f>COUNTIFS($J8382:$J8403,"5",$K8382:$K8403,"Y")+COUNTIFS($J8382:$J8403,"5",$K8382:$K8403,"s")</f>
        <v>0</v>
      </c>
      <c r="AS8381">
        <f>COUNTIF($J8382:$J8403,"6")-COUNTIFS($J8382:$J8403,"6",$K8382:$K8403,"V")</f>
        <v>0</v>
      </c>
      <c r="AT8381">
        <f>COUNTIFS($J8382:$J8403,"6",$K8382:$K8403,"Y")+COUNTIFS($J8382:$J8403,"6",$K8382:$K8403,"s")</f>
        <v>0</v>
      </c>
      <c r="AU8381">
        <f>COUNTIF($J8382:$J8403,"7")-COUNTIFS($J8382:$J8403,"7",$K8382:$K8403,"V")</f>
        <v>4</v>
      </c>
      <c r="AV8381">
        <f>COUNTIFS($J8382:$J8403,"7",$K8382:$K8403,"Y")+COUNTIFS($J8382:$J8403,"7",$K8382:$K8403,"s")</f>
        <v>4</v>
      </c>
    </row>
    <row r="8382" spans="1:48" ht="10.95" customHeight="1" outlineLevel="1" x14ac:dyDescent="0.25">
      <c r="A8382" t="s">
        <v>2768</v>
      </c>
      <c r="C8382" s="3" t="s">
        <v>11994</v>
      </c>
      <c r="D8382" s="3">
        <v>136</v>
      </c>
      <c r="E8382" s="9">
        <v>1966</v>
      </c>
      <c r="F8382" s="7" t="s">
        <v>5768</v>
      </c>
      <c r="G8382" s="7" t="s">
        <v>5401</v>
      </c>
      <c r="H8382" s="8" t="s">
        <v>5402</v>
      </c>
      <c r="I8382" s="8" t="s">
        <v>10464</v>
      </c>
      <c r="J8382" s="19">
        <v>3</v>
      </c>
      <c r="K8382" s="19" t="s">
        <v>7736</v>
      </c>
      <c r="L8382" s="11">
        <v>1.8</v>
      </c>
      <c r="M8382" s="11"/>
      <c r="N8382" s="24"/>
      <c r="P8382" s="32"/>
      <c r="T8382" s="19"/>
      <c r="U8382" s="3" t="s">
        <v>3109</v>
      </c>
      <c r="X8382" t="str">
        <f t="shared" si="511"/>
        <v/>
      </c>
      <c r="Z8382" t="str">
        <f t="shared" si="512"/>
        <v/>
      </c>
      <c r="AB8382" s="9"/>
      <c r="AC8382" t="s">
        <v>5402</v>
      </c>
      <c r="AD8382">
        <f t="shared" ref="AD8382:AD8403" si="514">COUNTIF(H8382,"*Fuji*")</f>
        <v>1</v>
      </c>
      <c r="AF8382" s="3"/>
      <c r="AG8382" t="s">
        <v>4924</v>
      </c>
      <c r="AH8382" s="9" t="s">
        <v>4613</v>
      </c>
    </row>
    <row r="8383" spans="1:48" ht="10.95" customHeight="1" outlineLevel="1" x14ac:dyDescent="0.25">
      <c r="A8383" t="s">
        <v>2768</v>
      </c>
      <c r="C8383" s="3" t="s">
        <v>11994</v>
      </c>
      <c r="D8383" s="3">
        <v>276</v>
      </c>
      <c r="E8383" s="9">
        <v>1971</v>
      </c>
      <c r="F8383" s="7" t="s">
        <v>2769</v>
      </c>
      <c r="G8383" s="7" t="s">
        <v>5401</v>
      </c>
      <c r="H8383" s="8" t="s">
        <v>5402</v>
      </c>
      <c r="I8383" s="8" t="s">
        <v>10465</v>
      </c>
      <c r="J8383" s="19">
        <v>1</v>
      </c>
      <c r="K8383" s="19" t="s">
        <v>7736</v>
      </c>
      <c r="L8383" s="11">
        <v>1.5</v>
      </c>
      <c r="M8383" s="11"/>
      <c r="N8383" s="24"/>
      <c r="P8383" s="32"/>
      <c r="T8383" s="19"/>
      <c r="U8383" s="3">
        <v>153</v>
      </c>
      <c r="X8383" t="str">
        <f t="shared" si="511"/>
        <v/>
      </c>
      <c r="Z8383" t="str">
        <f t="shared" si="512"/>
        <v/>
      </c>
      <c r="AB8383" s="9"/>
      <c r="AC8383" t="s">
        <v>5402</v>
      </c>
      <c r="AD8383">
        <f t="shared" si="514"/>
        <v>1</v>
      </c>
      <c r="AF8383" s="3"/>
      <c r="AG8383" t="s">
        <v>4924</v>
      </c>
      <c r="AH8383" s="9" t="s">
        <v>4613</v>
      </c>
    </row>
    <row r="8384" spans="1:48" ht="10.95" customHeight="1" outlineLevel="1" x14ac:dyDescent="0.25">
      <c r="A8384" t="s">
        <v>2768</v>
      </c>
      <c r="C8384" s="3" t="s">
        <v>11994</v>
      </c>
      <c r="D8384" s="3">
        <v>425</v>
      </c>
      <c r="E8384" s="9">
        <v>1974</v>
      </c>
      <c r="F8384" s="7" t="s">
        <v>4866</v>
      </c>
      <c r="G8384" s="7" t="s">
        <v>5401</v>
      </c>
      <c r="H8384" s="8" t="s">
        <v>10466</v>
      </c>
      <c r="I8384" s="8" t="s">
        <v>10467</v>
      </c>
      <c r="J8384" s="19">
        <v>4</v>
      </c>
      <c r="K8384" s="19" t="s">
        <v>7736</v>
      </c>
      <c r="L8384" s="11">
        <v>5.4</v>
      </c>
      <c r="M8384" s="11"/>
      <c r="N8384" s="24"/>
      <c r="P8384" s="32"/>
      <c r="T8384" s="19"/>
      <c r="U8384" s="3"/>
      <c r="X8384" t="str">
        <f t="shared" si="511"/>
        <v/>
      </c>
      <c r="Z8384" t="str">
        <f t="shared" si="512"/>
        <v/>
      </c>
      <c r="AB8384" s="9"/>
      <c r="AC8384" t="s">
        <v>10466</v>
      </c>
      <c r="AD8384">
        <f t="shared" si="514"/>
        <v>0</v>
      </c>
      <c r="AF8384" s="3"/>
      <c r="AH8384" s="9"/>
    </row>
    <row r="8385" spans="1:34" ht="10.95" customHeight="1" outlineLevel="1" x14ac:dyDescent="0.25">
      <c r="A8385" t="s">
        <v>2768</v>
      </c>
      <c r="C8385" s="3" t="s">
        <v>11994</v>
      </c>
      <c r="D8385" s="3">
        <v>426</v>
      </c>
      <c r="E8385" s="9">
        <v>1974</v>
      </c>
      <c r="F8385" s="7" t="s">
        <v>1066</v>
      </c>
      <c r="G8385" s="7" t="s">
        <v>5401</v>
      </c>
      <c r="H8385" s="8" t="s">
        <v>10466</v>
      </c>
      <c r="I8385" s="8" t="s">
        <v>10467</v>
      </c>
      <c r="J8385" s="19">
        <v>4</v>
      </c>
      <c r="K8385" s="19" t="s">
        <v>7736</v>
      </c>
      <c r="L8385" s="11">
        <v>7.5</v>
      </c>
      <c r="M8385" s="11"/>
      <c r="N8385" s="24"/>
      <c r="P8385" s="32"/>
      <c r="T8385" s="19"/>
      <c r="U8385" s="3"/>
      <c r="X8385" t="str">
        <f t="shared" si="511"/>
        <v/>
      </c>
      <c r="Z8385" t="str">
        <f t="shared" si="512"/>
        <v/>
      </c>
      <c r="AB8385" s="9"/>
      <c r="AC8385" t="s">
        <v>10466</v>
      </c>
      <c r="AD8385">
        <f t="shared" si="514"/>
        <v>0</v>
      </c>
      <c r="AF8385" s="3"/>
      <c r="AH8385" s="9"/>
    </row>
    <row r="8386" spans="1:34" ht="10.95" customHeight="1" outlineLevel="1" x14ac:dyDescent="0.25">
      <c r="A8386" t="s">
        <v>2768</v>
      </c>
      <c r="C8386" s="3" t="s">
        <v>11994</v>
      </c>
      <c r="D8386" s="3">
        <v>427</v>
      </c>
      <c r="E8386" s="9">
        <v>1974</v>
      </c>
      <c r="F8386" s="7" t="s">
        <v>1067</v>
      </c>
      <c r="G8386" s="7" t="s">
        <v>5401</v>
      </c>
      <c r="H8386" s="8" t="s">
        <v>10466</v>
      </c>
      <c r="I8386" s="8" t="s">
        <v>10467</v>
      </c>
      <c r="J8386" s="19">
        <v>4</v>
      </c>
      <c r="K8386" s="19" t="s">
        <v>7736</v>
      </c>
      <c r="L8386" s="11">
        <v>5.4</v>
      </c>
      <c r="M8386" s="11"/>
      <c r="N8386" s="24"/>
      <c r="P8386" s="32"/>
      <c r="T8386" s="19"/>
      <c r="U8386" s="3"/>
      <c r="X8386" t="str">
        <f t="shared" ref="X8386:X8449" si="515">IF(COUNTIF(F8386,"*fdc*"),1,"")</f>
        <v/>
      </c>
      <c r="Z8386" t="str">
        <f t="shared" ref="Z8386:Z8449" si="516">IF(COUNTIF(F8386,"*s/s*"),1,"")</f>
        <v/>
      </c>
      <c r="AB8386" s="9"/>
      <c r="AC8386" t="s">
        <v>10466</v>
      </c>
      <c r="AD8386">
        <f t="shared" si="514"/>
        <v>0</v>
      </c>
      <c r="AF8386" s="3"/>
      <c r="AH8386" s="9"/>
    </row>
    <row r="8387" spans="1:34" ht="10.95" customHeight="1" outlineLevel="1" x14ac:dyDescent="0.25">
      <c r="A8387" t="s">
        <v>2768</v>
      </c>
      <c r="C8387" s="3" t="s">
        <v>11994</v>
      </c>
      <c r="D8387" s="3">
        <v>2040</v>
      </c>
      <c r="E8387" s="9">
        <v>1998</v>
      </c>
      <c r="F8387" s="7" t="s">
        <v>4866</v>
      </c>
      <c r="G8387" s="7" t="s">
        <v>5401</v>
      </c>
      <c r="H8387" s="8" t="s">
        <v>9233</v>
      </c>
      <c r="I8387" s="8" t="s">
        <v>10469</v>
      </c>
      <c r="J8387" s="19">
        <v>7</v>
      </c>
      <c r="K8387" s="19" t="s">
        <v>20093</v>
      </c>
      <c r="L8387" s="11"/>
      <c r="M8387" s="11"/>
      <c r="N8387" s="24"/>
      <c r="P8387" s="32"/>
      <c r="T8387" s="19"/>
      <c r="U8387" s="3"/>
      <c r="X8387" t="str">
        <f t="shared" si="515"/>
        <v/>
      </c>
      <c r="Z8387" t="str">
        <f t="shared" si="516"/>
        <v/>
      </c>
      <c r="AB8387" s="9"/>
      <c r="AC8387" t="s">
        <v>9233</v>
      </c>
      <c r="AD8387">
        <f t="shared" si="514"/>
        <v>0</v>
      </c>
      <c r="AF8387" s="3"/>
      <c r="AH8387" s="9"/>
    </row>
    <row r="8388" spans="1:34" ht="10.95" customHeight="1" outlineLevel="1" x14ac:dyDescent="0.25">
      <c r="A8388" t="s">
        <v>2768</v>
      </c>
      <c r="C8388" s="3" t="s">
        <v>11994</v>
      </c>
      <c r="D8388" s="3">
        <v>2041</v>
      </c>
      <c r="E8388" s="9">
        <v>1998</v>
      </c>
      <c r="F8388" s="7" t="s">
        <v>9357</v>
      </c>
      <c r="G8388" s="7" t="s">
        <v>5401</v>
      </c>
      <c r="H8388" s="8" t="s">
        <v>9233</v>
      </c>
      <c r="I8388" s="8" t="s">
        <v>10469</v>
      </c>
      <c r="J8388" s="19">
        <v>7</v>
      </c>
      <c r="K8388" s="19" t="s">
        <v>20093</v>
      </c>
      <c r="L8388" s="11"/>
      <c r="M8388" s="11"/>
      <c r="N8388" s="24"/>
      <c r="P8388" s="32"/>
      <c r="T8388" s="19"/>
      <c r="U8388" s="3"/>
      <c r="X8388" t="str">
        <f t="shared" si="515"/>
        <v/>
      </c>
      <c r="Z8388" t="str">
        <f t="shared" si="516"/>
        <v/>
      </c>
      <c r="AB8388" s="9"/>
      <c r="AC8388" t="s">
        <v>9233</v>
      </c>
      <c r="AD8388">
        <f t="shared" si="514"/>
        <v>0</v>
      </c>
      <c r="AF8388" s="3"/>
      <c r="AH8388" s="9"/>
    </row>
    <row r="8389" spans="1:34" ht="10.95" customHeight="1" outlineLevel="1" x14ac:dyDescent="0.25">
      <c r="A8389" t="s">
        <v>2768</v>
      </c>
      <c r="C8389" s="3" t="s">
        <v>11994</v>
      </c>
      <c r="D8389" s="3">
        <v>2042</v>
      </c>
      <c r="E8389" s="9">
        <v>1998</v>
      </c>
      <c r="F8389" s="7" t="s">
        <v>9350</v>
      </c>
      <c r="G8389" s="7" t="s">
        <v>5401</v>
      </c>
      <c r="H8389" s="8" t="s">
        <v>9233</v>
      </c>
      <c r="I8389" s="8" t="s">
        <v>10469</v>
      </c>
      <c r="J8389" s="19">
        <v>7</v>
      </c>
      <c r="K8389" s="19" t="s">
        <v>20093</v>
      </c>
      <c r="L8389" s="11"/>
      <c r="M8389" s="11"/>
      <c r="N8389" s="24"/>
      <c r="P8389" s="32"/>
      <c r="T8389" s="19"/>
      <c r="U8389" s="3"/>
      <c r="X8389" t="str">
        <f t="shared" si="515"/>
        <v/>
      </c>
      <c r="Z8389" t="str">
        <f t="shared" si="516"/>
        <v/>
      </c>
      <c r="AB8389" s="9"/>
      <c r="AC8389" t="s">
        <v>9233</v>
      </c>
      <c r="AD8389">
        <f t="shared" si="514"/>
        <v>0</v>
      </c>
      <c r="AF8389" s="3"/>
      <c r="AH8389" s="9"/>
    </row>
    <row r="8390" spans="1:34" ht="10.95" customHeight="1" outlineLevel="1" x14ac:dyDescent="0.25">
      <c r="A8390" t="s">
        <v>2768</v>
      </c>
      <c r="C8390" s="3" t="s">
        <v>11994</v>
      </c>
      <c r="D8390" s="3" t="s">
        <v>10468</v>
      </c>
      <c r="E8390" s="9">
        <v>1998</v>
      </c>
      <c r="F8390" s="7" t="s">
        <v>9944</v>
      </c>
      <c r="G8390" s="7" t="s">
        <v>5401</v>
      </c>
      <c r="H8390" s="8" t="s">
        <v>7560</v>
      </c>
      <c r="I8390" s="8" t="s">
        <v>10469</v>
      </c>
      <c r="J8390" s="19">
        <v>7</v>
      </c>
      <c r="K8390" s="19" t="s">
        <v>7736</v>
      </c>
      <c r="L8390" s="11">
        <v>12.9</v>
      </c>
      <c r="M8390" s="11"/>
      <c r="N8390" s="24"/>
      <c r="P8390" s="32"/>
      <c r="T8390" s="19"/>
      <c r="U8390" s="3"/>
      <c r="X8390" t="str">
        <f t="shared" si="515"/>
        <v/>
      </c>
      <c r="Z8390">
        <f t="shared" si="516"/>
        <v>1</v>
      </c>
      <c r="AB8390" s="9"/>
      <c r="AC8390" t="s">
        <v>7560</v>
      </c>
      <c r="AD8390">
        <f t="shared" si="514"/>
        <v>0</v>
      </c>
      <c r="AF8390" s="3"/>
      <c r="AH8390" s="9"/>
    </row>
    <row r="8391" spans="1:34" ht="10.95" customHeight="1" outlineLevel="1" x14ac:dyDescent="0.25">
      <c r="A8391" t="s">
        <v>2768</v>
      </c>
      <c r="C8391" s="3" t="s">
        <v>11994</v>
      </c>
      <c r="D8391" s="3" t="s">
        <v>10470</v>
      </c>
      <c r="E8391" s="9">
        <v>1999</v>
      </c>
      <c r="F8391" s="7" t="s">
        <v>10471</v>
      </c>
      <c r="G8391" s="7" t="s">
        <v>5401</v>
      </c>
      <c r="H8391" s="8" t="s">
        <v>10473</v>
      </c>
      <c r="I8391" s="8" t="s">
        <v>10472</v>
      </c>
      <c r="J8391" s="19">
        <v>1</v>
      </c>
      <c r="K8391" s="19" t="s">
        <v>7736</v>
      </c>
      <c r="L8391" s="11">
        <v>10</v>
      </c>
      <c r="M8391" s="11"/>
      <c r="N8391" s="24"/>
      <c r="P8391" s="32"/>
      <c r="T8391" s="19"/>
      <c r="U8391" s="3">
        <v>1031</v>
      </c>
      <c r="X8391" t="str">
        <f t="shared" si="515"/>
        <v/>
      </c>
      <c r="Z8391">
        <f t="shared" si="516"/>
        <v>1</v>
      </c>
      <c r="AB8391" s="9"/>
      <c r="AC8391" t="s">
        <v>10473</v>
      </c>
      <c r="AD8391">
        <f t="shared" si="514"/>
        <v>0</v>
      </c>
      <c r="AF8391" s="3">
        <v>1</v>
      </c>
      <c r="AG8391" t="s">
        <v>3357</v>
      </c>
      <c r="AH8391" s="9" t="s">
        <v>4925</v>
      </c>
    </row>
    <row r="8392" spans="1:34" ht="10.95" customHeight="1" outlineLevel="1" x14ac:dyDescent="0.25">
      <c r="A8392" t="s">
        <v>2768</v>
      </c>
      <c r="C8392" s="3" t="s">
        <v>11994</v>
      </c>
      <c r="D8392" s="3" t="s">
        <v>10477</v>
      </c>
      <c r="E8392" s="9">
        <v>1999</v>
      </c>
      <c r="F8392" s="7" t="s">
        <v>10476</v>
      </c>
      <c r="G8392" s="7" t="s">
        <v>5401</v>
      </c>
      <c r="H8392" s="8" t="s">
        <v>1004</v>
      </c>
      <c r="I8392" s="8" t="s">
        <v>10472</v>
      </c>
      <c r="J8392" s="19">
        <v>1</v>
      </c>
      <c r="K8392" s="19" t="s">
        <v>7736</v>
      </c>
      <c r="L8392" s="11">
        <v>14</v>
      </c>
      <c r="M8392" s="11"/>
      <c r="N8392" s="24"/>
      <c r="P8392" s="32"/>
      <c r="T8392" s="19"/>
      <c r="U8392" s="3">
        <v>1032</v>
      </c>
      <c r="X8392" t="str">
        <f t="shared" si="515"/>
        <v/>
      </c>
      <c r="Z8392">
        <f t="shared" si="516"/>
        <v>1</v>
      </c>
      <c r="AB8392" s="9"/>
      <c r="AC8392" t="s">
        <v>1004</v>
      </c>
      <c r="AD8392">
        <f t="shared" si="514"/>
        <v>0</v>
      </c>
      <c r="AF8392" s="3"/>
      <c r="AG8392" t="s">
        <v>3357</v>
      </c>
      <c r="AH8392" s="9" t="s">
        <v>4925</v>
      </c>
    </row>
    <row r="8393" spans="1:34" ht="10.95" customHeight="1" outlineLevel="1" x14ac:dyDescent="0.25">
      <c r="A8393" t="s">
        <v>2768</v>
      </c>
      <c r="C8393" s="3" t="s">
        <v>11994</v>
      </c>
      <c r="D8393" s="3">
        <v>2431</v>
      </c>
      <c r="E8393" s="9">
        <v>1999</v>
      </c>
      <c r="F8393" s="7" t="s">
        <v>1806</v>
      </c>
      <c r="G8393" s="7" t="s">
        <v>5401</v>
      </c>
      <c r="H8393" s="8" t="s">
        <v>5420</v>
      </c>
      <c r="I8393" s="8" t="s">
        <v>10472</v>
      </c>
      <c r="J8393" s="19">
        <v>1</v>
      </c>
      <c r="K8393" s="19" t="s">
        <v>20093</v>
      </c>
      <c r="L8393" s="11"/>
      <c r="M8393" s="11"/>
      <c r="N8393" s="24"/>
      <c r="P8393" s="32"/>
      <c r="R8393">
        <v>1</v>
      </c>
      <c r="S8393">
        <v>1</v>
      </c>
      <c r="T8393" s="19"/>
      <c r="U8393" s="3" t="s">
        <v>4738</v>
      </c>
      <c r="X8393" t="str">
        <f t="shared" si="515"/>
        <v/>
      </c>
      <c r="Z8393" t="str">
        <f t="shared" si="516"/>
        <v/>
      </c>
      <c r="AB8393" s="9"/>
      <c r="AC8393" t="s">
        <v>5420</v>
      </c>
      <c r="AD8393">
        <f t="shared" si="514"/>
        <v>0</v>
      </c>
      <c r="AF8393" s="3"/>
      <c r="AG8393" t="s">
        <v>4013</v>
      </c>
      <c r="AH8393" s="9" t="s">
        <v>4613</v>
      </c>
    </row>
    <row r="8394" spans="1:34" ht="10.95" customHeight="1" outlineLevel="1" x14ac:dyDescent="0.25">
      <c r="A8394" t="s">
        <v>2768</v>
      </c>
      <c r="C8394" s="3" t="s">
        <v>11994</v>
      </c>
      <c r="D8394" s="3">
        <v>2432</v>
      </c>
      <c r="E8394" s="9">
        <v>1999</v>
      </c>
      <c r="F8394" s="7" t="s">
        <v>1806</v>
      </c>
      <c r="G8394" s="7" t="s">
        <v>5401</v>
      </c>
      <c r="H8394" s="8" t="s">
        <v>6499</v>
      </c>
      <c r="I8394" s="8" t="s">
        <v>10472</v>
      </c>
      <c r="J8394" s="19">
        <v>1</v>
      </c>
      <c r="K8394" s="19" t="s">
        <v>20093</v>
      </c>
      <c r="L8394" s="11"/>
      <c r="M8394" s="11"/>
      <c r="N8394" s="24"/>
      <c r="P8394" s="32"/>
      <c r="T8394" s="19"/>
      <c r="U8394" s="3" t="s">
        <v>1798</v>
      </c>
      <c r="X8394" t="str">
        <f t="shared" si="515"/>
        <v/>
      </c>
      <c r="Z8394" t="str">
        <f t="shared" si="516"/>
        <v/>
      </c>
      <c r="AB8394" s="9"/>
      <c r="AC8394" t="s">
        <v>6499</v>
      </c>
      <c r="AD8394">
        <f t="shared" si="514"/>
        <v>0</v>
      </c>
      <c r="AF8394" s="3"/>
      <c r="AG8394" t="s">
        <v>5334</v>
      </c>
      <c r="AH8394" s="9" t="s">
        <v>4613</v>
      </c>
    </row>
    <row r="8395" spans="1:34" ht="10.95" customHeight="1" outlineLevel="1" x14ac:dyDescent="0.25">
      <c r="A8395" t="s">
        <v>2768</v>
      </c>
      <c r="C8395" s="3" t="s">
        <v>11994</v>
      </c>
      <c r="D8395" s="3">
        <v>2433</v>
      </c>
      <c r="E8395" s="9">
        <v>1999</v>
      </c>
      <c r="F8395" s="7" t="s">
        <v>1806</v>
      </c>
      <c r="G8395" s="7" t="s">
        <v>5401</v>
      </c>
      <c r="H8395" s="8" t="s">
        <v>6500</v>
      </c>
      <c r="I8395" s="8" t="s">
        <v>10472</v>
      </c>
      <c r="J8395" s="19">
        <v>1</v>
      </c>
      <c r="K8395" s="19" t="s">
        <v>20093</v>
      </c>
      <c r="L8395" s="11"/>
      <c r="M8395" s="11"/>
      <c r="N8395" s="24"/>
      <c r="P8395" s="32"/>
      <c r="T8395" s="19"/>
      <c r="U8395" s="3" t="s">
        <v>1799</v>
      </c>
      <c r="X8395" t="str">
        <f t="shared" si="515"/>
        <v/>
      </c>
      <c r="Z8395" t="str">
        <f t="shared" si="516"/>
        <v/>
      </c>
      <c r="AB8395" s="9"/>
      <c r="AC8395" t="s">
        <v>6500</v>
      </c>
      <c r="AD8395">
        <f t="shared" si="514"/>
        <v>0</v>
      </c>
      <c r="AF8395" s="3"/>
      <c r="AG8395" t="s">
        <v>103</v>
      </c>
      <c r="AH8395" s="9" t="s">
        <v>4613</v>
      </c>
    </row>
    <row r="8396" spans="1:34" ht="10.95" customHeight="1" outlineLevel="1" x14ac:dyDescent="0.25">
      <c r="A8396" t="s">
        <v>2768</v>
      </c>
      <c r="C8396" s="3" t="s">
        <v>11994</v>
      </c>
      <c r="D8396" s="3">
        <v>2434</v>
      </c>
      <c r="E8396" s="9">
        <v>1999</v>
      </c>
      <c r="F8396" s="7" t="s">
        <v>1806</v>
      </c>
      <c r="G8396" s="7" t="s">
        <v>5401</v>
      </c>
      <c r="H8396" s="8" t="s">
        <v>857</v>
      </c>
      <c r="I8396" s="8" t="s">
        <v>10472</v>
      </c>
      <c r="J8396" s="19">
        <v>1</v>
      </c>
      <c r="K8396" s="19" t="s">
        <v>20093</v>
      </c>
      <c r="L8396" s="11"/>
      <c r="M8396" s="11"/>
      <c r="N8396" s="24"/>
      <c r="P8396" s="32"/>
      <c r="T8396" s="19"/>
      <c r="U8396" s="3" t="s">
        <v>1800</v>
      </c>
      <c r="X8396" t="str">
        <f t="shared" si="515"/>
        <v/>
      </c>
      <c r="Z8396" t="str">
        <f t="shared" si="516"/>
        <v/>
      </c>
      <c r="AB8396" s="9"/>
      <c r="AC8396" t="s">
        <v>857</v>
      </c>
      <c r="AD8396">
        <f t="shared" si="514"/>
        <v>0</v>
      </c>
      <c r="AF8396" s="3"/>
      <c r="AG8396" t="s">
        <v>858</v>
      </c>
      <c r="AH8396" s="9" t="s">
        <v>4613</v>
      </c>
    </row>
    <row r="8397" spans="1:34" ht="10.95" customHeight="1" outlineLevel="1" x14ac:dyDescent="0.25">
      <c r="A8397" t="s">
        <v>2768</v>
      </c>
      <c r="C8397" s="3" t="s">
        <v>11994</v>
      </c>
      <c r="D8397" s="3">
        <v>2435</v>
      </c>
      <c r="E8397" s="9">
        <v>1999</v>
      </c>
      <c r="F8397" s="7" t="s">
        <v>1806</v>
      </c>
      <c r="G8397" s="7" t="s">
        <v>5401</v>
      </c>
      <c r="H8397" s="8" t="s">
        <v>2617</v>
      </c>
      <c r="I8397" s="8" t="s">
        <v>10472</v>
      </c>
      <c r="J8397" s="19">
        <v>1</v>
      </c>
      <c r="K8397" s="19" t="s">
        <v>20093</v>
      </c>
      <c r="L8397" s="11"/>
      <c r="M8397" s="11"/>
      <c r="N8397" s="24"/>
      <c r="P8397" s="32"/>
      <c r="T8397" s="19"/>
      <c r="U8397" s="3" t="s">
        <v>1801</v>
      </c>
      <c r="X8397" t="str">
        <f t="shared" si="515"/>
        <v/>
      </c>
      <c r="Z8397" t="str">
        <f t="shared" si="516"/>
        <v/>
      </c>
      <c r="AB8397" s="9"/>
      <c r="AC8397" t="s">
        <v>2617</v>
      </c>
      <c r="AD8397">
        <f t="shared" si="514"/>
        <v>0</v>
      </c>
      <c r="AF8397" s="3"/>
      <c r="AG8397" t="s">
        <v>2618</v>
      </c>
      <c r="AH8397" s="9" t="s">
        <v>4613</v>
      </c>
    </row>
    <row r="8398" spans="1:34" ht="10.95" customHeight="1" outlineLevel="1" x14ac:dyDescent="0.25">
      <c r="A8398" t="s">
        <v>2768</v>
      </c>
      <c r="C8398" s="3" t="s">
        <v>11994</v>
      </c>
      <c r="D8398" s="3">
        <v>2436</v>
      </c>
      <c r="E8398" s="9">
        <v>1999</v>
      </c>
      <c r="F8398" s="7" t="s">
        <v>1806</v>
      </c>
      <c r="G8398" s="7" t="s">
        <v>5401</v>
      </c>
      <c r="H8398" s="8" t="s">
        <v>5787</v>
      </c>
      <c r="I8398" s="8" t="s">
        <v>10472</v>
      </c>
      <c r="J8398" s="19">
        <v>1</v>
      </c>
      <c r="K8398" s="19" t="s">
        <v>20093</v>
      </c>
      <c r="L8398" s="11"/>
      <c r="M8398" s="11"/>
      <c r="N8398" s="24"/>
      <c r="P8398" s="32"/>
      <c r="S8398">
        <v>1</v>
      </c>
      <c r="T8398" s="19"/>
      <c r="U8398" s="3" t="s">
        <v>1802</v>
      </c>
      <c r="X8398" t="str">
        <f t="shared" si="515"/>
        <v/>
      </c>
      <c r="Z8398" t="str">
        <f t="shared" si="516"/>
        <v/>
      </c>
      <c r="AB8398" s="9"/>
      <c r="AC8398" t="s">
        <v>5787</v>
      </c>
      <c r="AD8398">
        <f t="shared" si="514"/>
        <v>0</v>
      </c>
      <c r="AF8398" s="3"/>
      <c r="AG8398" t="s">
        <v>5981</v>
      </c>
      <c r="AH8398" s="9" t="s">
        <v>4613</v>
      </c>
    </row>
    <row r="8399" spans="1:34" ht="10.95" customHeight="1" outlineLevel="1" x14ac:dyDescent="0.25">
      <c r="A8399" t="s">
        <v>2768</v>
      </c>
      <c r="C8399" s="3" t="s">
        <v>11994</v>
      </c>
      <c r="D8399" s="3">
        <v>2437</v>
      </c>
      <c r="E8399" s="9">
        <v>1999</v>
      </c>
      <c r="F8399" s="7" t="s">
        <v>1806</v>
      </c>
      <c r="G8399" s="7" t="s">
        <v>5401</v>
      </c>
      <c r="H8399" s="8" t="s">
        <v>6501</v>
      </c>
      <c r="I8399" s="8" t="s">
        <v>10472</v>
      </c>
      <c r="J8399" s="19">
        <v>1</v>
      </c>
      <c r="K8399" s="19" t="s">
        <v>20093</v>
      </c>
      <c r="L8399" s="11"/>
      <c r="M8399" s="11"/>
      <c r="N8399" s="24"/>
      <c r="P8399" s="32"/>
      <c r="T8399" s="19"/>
      <c r="U8399" s="3" t="s">
        <v>1803</v>
      </c>
      <c r="X8399" t="str">
        <f t="shared" si="515"/>
        <v/>
      </c>
      <c r="Z8399" t="str">
        <f t="shared" si="516"/>
        <v/>
      </c>
      <c r="AB8399" s="9"/>
      <c r="AC8399" t="s">
        <v>6501</v>
      </c>
      <c r="AD8399">
        <f t="shared" si="514"/>
        <v>0</v>
      </c>
      <c r="AF8399" s="3"/>
      <c r="AG8399" t="s">
        <v>3094</v>
      </c>
      <c r="AH8399" s="9" t="s">
        <v>4613</v>
      </c>
    </row>
    <row r="8400" spans="1:34" ht="10.95" customHeight="1" outlineLevel="1" x14ac:dyDescent="0.25">
      <c r="A8400" t="s">
        <v>2768</v>
      </c>
      <c r="C8400" s="3" t="s">
        <v>11994</v>
      </c>
      <c r="D8400" s="3">
        <v>2438</v>
      </c>
      <c r="E8400" s="9">
        <v>1999</v>
      </c>
      <c r="F8400" s="7" t="s">
        <v>1806</v>
      </c>
      <c r="G8400" s="7" t="s">
        <v>5401</v>
      </c>
      <c r="H8400" s="8" t="s">
        <v>295</v>
      </c>
      <c r="I8400" s="8" t="s">
        <v>10472</v>
      </c>
      <c r="J8400" s="19">
        <v>1</v>
      </c>
      <c r="K8400" s="19" t="s">
        <v>20093</v>
      </c>
      <c r="L8400" s="11"/>
      <c r="M8400" s="11"/>
      <c r="N8400" s="24"/>
      <c r="P8400" s="32"/>
      <c r="T8400" s="19"/>
      <c r="U8400" s="3" t="s">
        <v>1804</v>
      </c>
      <c r="X8400" t="str">
        <f t="shared" si="515"/>
        <v/>
      </c>
      <c r="Z8400" t="str">
        <f t="shared" si="516"/>
        <v/>
      </c>
      <c r="AB8400" s="9"/>
      <c r="AC8400" t="s">
        <v>295</v>
      </c>
      <c r="AD8400">
        <f t="shared" si="514"/>
        <v>0</v>
      </c>
      <c r="AF8400" s="3"/>
      <c r="AG8400" t="s">
        <v>3096</v>
      </c>
      <c r="AH8400" s="9" t="s">
        <v>4613</v>
      </c>
    </row>
    <row r="8401" spans="1:48" ht="10.95" customHeight="1" outlineLevel="1" x14ac:dyDescent="0.25">
      <c r="A8401" t="s">
        <v>2768</v>
      </c>
      <c r="C8401" s="3" t="s">
        <v>11994</v>
      </c>
      <c r="D8401" s="3">
        <v>2439</v>
      </c>
      <c r="E8401" s="9">
        <v>1999</v>
      </c>
      <c r="F8401" s="7" t="s">
        <v>1806</v>
      </c>
      <c r="G8401" s="7" t="s">
        <v>5401</v>
      </c>
      <c r="H8401" s="8" t="s">
        <v>2595</v>
      </c>
      <c r="I8401" s="8" t="s">
        <v>10472</v>
      </c>
      <c r="J8401" s="19">
        <v>1</v>
      </c>
      <c r="K8401" s="19" t="s">
        <v>20093</v>
      </c>
      <c r="L8401" s="11"/>
      <c r="M8401" s="11"/>
      <c r="N8401" s="24"/>
      <c r="P8401" s="32"/>
      <c r="T8401" s="19"/>
      <c r="U8401" s="3" t="s">
        <v>1805</v>
      </c>
      <c r="X8401" t="str">
        <f t="shared" si="515"/>
        <v/>
      </c>
      <c r="Z8401" t="str">
        <f t="shared" si="516"/>
        <v/>
      </c>
      <c r="AB8401" s="9"/>
      <c r="AC8401" t="s">
        <v>2595</v>
      </c>
      <c r="AD8401">
        <f t="shared" si="514"/>
        <v>0</v>
      </c>
      <c r="AF8401" s="3"/>
      <c r="AG8401" t="s">
        <v>2596</v>
      </c>
      <c r="AH8401" s="9" t="s">
        <v>4613</v>
      </c>
    </row>
    <row r="8402" spans="1:48" ht="10.95" customHeight="1" outlineLevel="1" x14ac:dyDescent="0.25">
      <c r="A8402" t="s">
        <v>2768</v>
      </c>
      <c r="C8402" s="3" t="s">
        <v>11994</v>
      </c>
      <c r="D8402" s="3">
        <v>2440</v>
      </c>
      <c r="E8402" s="9">
        <v>1999</v>
      </c>
      <c r="F8402" s="7" t="s">
        <v>5888</v>
      </c>
      <c r="G8402" s="7" t="s">
        <v>5401</v>
      </c>
      <c r="H8402" s="8" t="s">
        <v>857</v>
      </c>
      <c r="I8402" s="8" t="s">
        <v>10472</v>
      </c>
      <c r="J8402" s="19">
        <v>1</v>
      </c>
      <c r="K8402" s="19" t="s">
        <v>20093</v>
      </c>
      <c r="L8402" s="11"/>
      <c r="M8402" s="11"/>
      <c r="N8402" s="24"/>
      <c r="P8402" s="32"/>
      <c r="R8402">
        <v>1</v>
      </c>
      <c r="S8402">
        <v>1</v>
      </c>
      <c r="T8402" s="19"/>
      <c r="U8402" s="3">
        <v>1033</v>
      </c>
      <c r="X8402" t="str">
        <f t="shared" si="515"/>
        <v/>
      </c>
      <c r="Z8402" t="str">
        <f t="shared" si="516"/>
        <v/>
      </c>
      <c r="AB8402" s="9"/>
      <c r="AC8402" t="s">
        <v>857</v>
      </c>
      <c r="AD8402">
        <f t="shared" si="514"/>
        <v>0</v>
      </c>
      <c r="AF8402" s="3"/>
      <c r="AG8402" t="s">
        <v>858</v>
      </c>
      <c r="AH8402" s="9" t="s">
        <v>4925</v>
      </c>
    </row>
    <row r="8403" spans="1:48" ht="10.95" customHeight="1" outlineLevel="1" x14ac:dyDescent="0.25">
      <c r="A8403" t="s">
        <v>2768</v>
      </c>
      <c r="C8403" s="3" t="s">
        <v>11994</v>
      </c>
      <c r="D8403" s="3" t="s">
        <v>10475</v>
      </c>
      <c r="E8403" s="9">
        <v>1999</v>
      </c>
      <c r="F8403" s="7" t="s">
        <v>10474</v>
      </c>
      <c r="G8403" s="7" t="s">
        <v>5401</v>
      </c>
      <c r="H8403" s="8" t="s">
        <v>857</v>
      </c>
      <c r="I8403" s="8" t="s">
        <v>10472</v>
      </c>
      <c r="J8403" s="19">
        <v>1</v>
      </c>
      <c r="K8403" s="19" t="s">
        <v>7736</v>
      </c>
      <c r="L8403" s="11">
        <v>8.5</v>
      </c>
      <c r="M8403" s="11"/>
      <c r="N8403" s="24"/>
      <c r="P8403" s="32"/>
      <c r="R8403">
        <v>1</v>
      </c>
      <c r="S8403">
        <v>1</v>
      </c>
      <c r="T8403" s="19"/>
      <c r="U8403" s="3">
        <v>1033</v>
      </c>
      <c r="X8403" t="str">
        <f t="shared" si="515"/>
        <v/>
      </c>
      <c r="Z8403">
        <f t="shared" si="516"/>
        <v>1</v>
      </c>
      <c r="AB8403" s="9"/>
      <c r="AC8403" t="s">
        <v>857</v>
      </c>
      <c r="AD8403">
        <f t="shared" si="514"/>
        <v>0</v>
      </c>
      <c r="AF8403" s="3"/>
      <c r="AG8403" t="s">
        <v>858</v>
      </c>
      <c r="AH8403" s="9" t="s">
        <v>4925</v>
      </c>
    </row>
    <row r="8404" spans="1:48" ht="10.95" customHeight="1" x14ac:dyDescent="0.25">
      <c r="A8404" s="6" t="s">
        <v>8313</v>
      </c>
      <c r="B8404" t="s">
        <v>13281</v>
      </c>
      <c r="C8404" s="3" t="s">
        <v>12965</v>
      </c>
      <c r="E8404" s="9"/>
      <c r="F8404" s="7"/>
      <c r="G8404" s="7"/>
      <c r="H8404" s="8"/>
      <c r="I8404" s="8"/>
      <c r="J8404" s="19"/>
      <c r="K8404" s="19"/>
      <c r="L8404" s="11"/>
      <c r="M8404" s="11">
        <f>SUM(L8405:L8414)</f>
        <v>49.5</v>
      </c>
      <c r="N8404" s="24">
        <v>1483</v>
      </c>
      <c r="O8404">
        <f>COUNTIF(K8405:K8414,"*")</f>
        <v>10</v>
      </c>
      <c r="P8404" s="32">
        <f>O8404/N8404</f>
        <v>6.7430883344571811E-3</v>
      </c>
      <c r="Q8404">
        <f>COUNTIF(K8405:K8414,"Y")+COUNTIF(K8405:K8414,"S")</f>
        <v>10</v>
      </c>
      <c r="T8404" s="20" t="s">
        <v>7738</v>
      </c>
      <c r="U8404" s="3"/>
      <c r="V8404" t="s">
        <v>18603</v>
      </c>
      <c r="X8404" t="str">
        <f t="shared" si="515"/>
        <v/>
      </c>
      <c r="Z8404" t="str">
        <f t="shared" si="516"/>
        <v/>
      </c>
      <c r="AB8404" s="9"/>
      <c r="AE8404">
        <f>COUNTIF(AD8405:AD8414,"1")</f>
        <v>5</v>
      </c>
      <c r="AF8404" s="3"/>
      <c r="AH8404" s="9"/>
      <c r="AI8404">
        <f>COUNTIF($J8405:$J8414,"1")-COUNTIFS($J8405:$J8414,"1",$K8405:$K8414,"V")</f>
        <v>5</v>
      </c>
      <c r="AJ8404">
        <f>COUNTIFS($J8405:$J8414,"1",$K8405:$K8414,"Y")+COUNTIFS($J8405:$J8414,"1",$K8405:$K8414,"s")</f>
        <v>5</v>
      </c>
      <c r="AK8404">
        <f>COUNTIF($J8405:$J8414,"2")-COUNTIFS($J8405:$J8414,"2",$K8405:$K8414,"V")</f>
        <v>0</v>
      </c>
      <c r="AL8404">
        <f>COUNTIFS($J8405:$J8414,"2",$K8405:$K8414,"Y")+COUNTIFS($J8405:$J8414,"2",$K8405:$K8414,"s")</f>
        <v>0</v>
      </c>
      <c r="AM8404">
        <f>COUNTIF($J8405:$J8414,"3")-COUNTIFS($J8405:$J8414,"3",$K8405:$K8414,"V")</f>
        <v>1</v>
      </c>
      <c r="AN8404">
        <f>COUNTIFS($J8405:$J8414,"3",$K8405:$K8414,"Y")+COUNTIFS($J8405:$J8414,"3",$K8405:$K8414,"s")</f>
        <v>1</v>
      </c>
      <c r="AO8404">
        <f>COUNTIF($J8405:$J8414,"4")-COUNTIFS($J8405:$J8414,"4",$K8405:$K8414,"V")</f>
        <v>0</v>
      </c>
      <c r="AP8404">
        <f>COUNTIFS($J8405:$J8414,"4",$K8405:$K8414,"Y")+COUNTIFS($J8405:$J8414,"4",$K8405:$K8414,"s")</f>
        <v>0</v>
      </c>
      <c r="AQ8404">
        <f>COUNTIF($J8405:$J8414,"5")-COUNTIFS($J8405:$J8414,"5",$K8405:$K8414,"V")</f>
        <v>4</v>
      </c>
      <c r="AR8404">
        <f>COUNTIFS($J8405:$J8414,"5",$K8405:$K8414,"Y")+COUNTIFS($J8405:$J8414,"5",$K8405:$K8414,"s")</f>
        <v>4</v>
      </c>
      <c r="AS8404">
        <f>COUNTIF($J8405:$J8414,"6")-COUNTIFS($J8405:$J8414,"6",$K8405:$K8414,"V")</f>
        <v>0</v>
      </c>
      <c r="AT8404">
        <f>COUNTIFS($J8405:$J8414,"6",$K8405:$K8414,"Y")+COUNTIFS($J8405:$J8414,"6",$K8405:$K8414,"s")</f>
        <v>0</v>
      </c>
      <c r="AU8404">
        <f>COUNTIF($J8405:$J8414,"7")-COUNTIFS($J8405:$J8414,"7",$K8405:$K8414,"V")</f>
        <v>0</v>
      </c>
      <c r="AV8404">
        <f>COUNTIFS($J8405:$J8414,"7",$K8405:$K8414,"Y")+COUNTIFS($J8405:$J8414,"7",$K8405:$K8414,"s")</f>
        <v>0</v>
      </c>
    </row>
    <row r="8405" spans="1:48" ht="10.95" customHeight="1" outlineLevel="1" x14ac:dyDescent="0.25">
      <c r="A8405" t="s">
        <v>303</v>
      </c>
      <c r="C8405" s="3" t="s">
        <v>12965</v>
      </c>
      <c r="D8405" s="3">
        <v>242</v>
      </c>
      <c r="E8405" s="9">
        <v>1969</v>
      </c>
      <c r="F8405" s="7" t="s">
        <v>6646</v>
      </c>
      <c r="G8405" s="7" t="s">
        <v>5401</v>
      </c>
      <c r="H8405" s="8" t="s">
        <v>8312</v>
      </c>
      <c r="I8405" s="8" t="s">
        <v>8311</v>
      </c>
      <c r="J8405" s="19">
        <v>3</v>
      </c>
      <c r="K8405" s="19" t="s">
        <v>7736</v>
      </c>
      <c r="L8405" s="11">
        <v>4</v>
      </c>
      <c r="M8405" s="11"/>
      <c r="N8405" s="24"/>
      <c r="P8405" s="32"/>
      <c r="S8405">
        <v>1</v>
      </c>
      <c r="T8405" s="19"/>
      <c r="U8405" s="3"/>
      <c r="X8405" t="str">
        <f t="shared" si="515"/>
        <v/>
      </c>
      <c r="Z8405" t="str">
        <f t="shared" si="516"/>
        <v/>
      </c>
      <c r="AB8405" s="9"/>
      <c r="AC8405" t="s">
        <v>8312</v>
      </c>
      <c r="AD8405">
        <f t="shared" ref="AD8405:AD8414" si="517">COUNTIF(H8405,"*Fuji*")</f>
        <v>0</v>
      </c>
      <c r="AF8405" s="3"/>
      <c r="AH8405" s="9"/>
    </row>
    <row r="8406" spans="1:48" ht="10.95" customHeight="1" outlineLevel="1" x14ac:dyDescent="0.25">
      <c r="A8406" t="s">
        <v>303</v>
      </c>
      <c r="C8406" s="3" t="s">
        <v>12965</v>
      </c>
      <c r="D8406" s="3">
        <v>401</v>
      </c>
      <c r="E8406" s="9">
        <v>1970</v>
      </c>
      <c r="F8406" s="7" t="s">
        <v>8304</v>
      </c>
      <c r="G8406" s="7" t="s">
        <v>5401</v>
      </c>
      <c r="H8406" s="8" t="s">
        <v>5402</v>
      </c>
      <c r="I8406" s="8" t="s">
        <v>8305</v>
      </c>
      <c r="J8406" s="19">
        <v>1</v>
      </c>
      <c r="K8406" s="19" t="s">
        <v>7736</v>
      </c>
      <c r="L8406" s="11">
        <v>1.5</v>
      </c>
      <c r="M8406" s="11"/>
      <c r="N8406" s="24"/>
      <c r="P8406" s="32"/>
      <c r="T8406" s="19"/>
      <c r="U8406" s="3" t="s">
        <v>4065</v>
      </c>
      <c r="X8406" t="str">
        <f t="shared" si="515"/>
        <v/>
      </c>
      <c r="Z8406">
        <f t="shared" si="516"/>
        <v>1</v>
      </c>
      <c r="AB8406" s="9"/>
      <c r="AC8406" t="s">
        <v>5402</v>
      </c>
      <c r="AD8406">
        <f t="shared" si="517"/>
        <v>1</v>
      </c>
      <c r="AF8406" s="3"/>
      <c r="AG8406" t="s">
        <v>4924</v>
      </c>
      <c r="AH8406" s="9"/>
    </row>
    <row r="8407" spans="1:48" ht="10.95" customHeight="1" outlineLevel="1" x14ac:dyDescent="0.25">
      <c r="A8407" t="s">
        <v>303</v>
      </c>
      <c r="C8407" s="3" t="s">
        <v>12965</v>
      </c>
      <c r="D8407" s="3">
        <v>459</v>
      </c>
      <c r="E8407" s="9">
        <v>1970</v>
      </c>
      <c r="F8407" s="7" t="s">
        <v>5020</v>
      </c>
      <c r="G8407" s="7" t="s">
        <v>5401</v>
      </c>
      <c r="H8407" s="8" t="s">
        <v>8278</v>
      </c>
      <c r="I8407" s="8" t="s">
        <v>7254</v>
      </c>
      <c r="J8407" s="19">
        <v>5</v>
      </c>
      <c r="K8407" s="19" t="s">
        <v>7736</v>
      </c>
      <c r="L8407" s="11">
        <v>4</v>
      </c>
      <c r="M8407" s="11"/>
      <c r="N8407" s="24"/>
      <c r="P8407" s="32"/>
      <c r="T8407" s="19"/>
      <c r="U8407" s="3"/>
      <c r="X8407" t="str">
        <f t="shared" si="515"/>
        <v/>
      </c>
      <c r="Z8407" t="str">
        <f t="shared" si="516"/>
        <v/>
      </c>
      <c r="AB8407" s="9"/>
      <c r="AC8407" t="s">
        <v>8278</v>
      </c>
      <c r="AD8407">
        <f t="shared" si="517"/>
        <v>0</v>
      </c>
      <c r="AF8407" s="3"/>
      <c r="AH8407" s="9"/>
    </row>
    <row r="8408" spans="1:48" ht="10.95" customHeight="1" outlineLevel="1" x14ac:dyDescent="0.25">
      <c r="A8408" t="s">
        <v>303</v>
      </c>
      <c r="C8408" s="3" t="s">
        <v>12965</v>
      </c>
      <c r="D8408" s="3">
        <v>463</v>
      </c>
      <c r="E8408" s="9">
        <v>1970</v>
      </c>
      <c r="F8408" s="7" t="s">
        <v>8306</v>
      </c>
      <c r="G8408" s="7" t="s">
        <v>5401</v>
      </c>
      <c r="H8408" s="8" t="s">
        <v>8278</v>
      </c>
      <c r="I8408" s="8" t="s">
        <v>7425</v>
      </c>
      <c r="J8408" s="19">
        <v>5</v>
      </c>
      <c r="K8408" s="19" t="s">
        <v>7736</v>
      </c>
      <c r="L8408" s="11">
        <v>6.8</v>
      </c>
      <c r="M8408" s="11"/>
      <c r="N8408" s="24"/>
      <c r="P8408" s="32"/>
      <c r="T8408" s="19"/>
      <c r="U8408" s="3"/>
      <c r="X8408" t="str">
        <f t="shared" si="515"/>
        <v/>
      </c>
      <c r="Z8408">
        <f t="shared" si="516"/>
        <v>1</v>
      </c>
      <c r="AB8408" s="9"/>
      <c r="AC8408" t="s">
        <v>8278</v>
      </c>
      <c r="AD8408">
        <f t="shared" si="517"/>
        <v>0</v>
      </c>
      <c r="AF8408" s="3"/>
      <c r="AH8408" s="9"/>
    </row>
    <row r="8409" spans="1:48" ht="10.95" customHeight="1" outlineLevel="1" x14ac:dyDescent="0.25">
      <c r="A8409" t="s">
        <v>303</v>
      </c>
      <c r="C8409" s="3" t="s">
        <v>12965</v>
      </c>
      <c r="D8409" s="3">
        <v>516</v>
      </c>
      <c r="E8409" s="9">
        <v>1971</v>
      </c>
      <c r="F8409" s="7" t="s">
        <v>8307</v>
      </c>
      <c r="G8409" s="7" t="s">
        <v>5401</v>
      </c>
      <c r="H8409" s="8" t="s">
        <v>5402</v>
      </c>
      <c r="I8409" s="8" t="s">
        <v>7254</v>
      </c>
      <c r="J8409" s="19">
        <v>1</v>
      </c>
      <c r="K8409" s="19" t="s">
        <v>7736</v>
      </c>
      <c r="L8409" s="11">
        <v>5</v>
      </c>
      <c r="M8409" s="11"/>
      <c r="N8409" s="24"/>
      <c r="P8409" s="32"/>
      <c r="T8409" s="19"/>
      <c r="U8409" s="3"/>
      <c r="X8409" t="str">
        <f t="shared" si="515"/>
        <v/>
      </c>
      <c r="Z8409" t="str">
        <f t="shared" si="516"/>
        <v/>
      </c>
      <c r="AB8409" s="9"/>
      <c r="AC8409" t="s">
        <v>5402</v>
      </c>
      <c r="AD8409">
        <f t="shared" si="517"/>
        <v>1</v>
      </c>
      <c r="AF8409" s="3"/>
      <c r="AH8409" s="9"/>
    </row>
    <row r="8410" spans="1:48" ht="10.95" customHeight="1" outlineLevel="1" x14ac:dyDescent="0.25">
      <c r="A8410" t="s">
        <v>303</v>
      </c>
      <c r="C8410" s="3" t="s">
        <v>12965</v>
      </c>
      <c r="D8410" s="3">
        <v>654</v>
      </c>
      <c r="E8410" s="9">
        <v>1971</v>
      </c>
      <c r="F8410" s="7" t="s">
        <v>4689</v>
      </c>
      <c r="G8410" s="7" t="s">
        <v>5401</v>
      </c>
      <c r="H8410" s="8" t="s">
        <v>5402</v>
      </c>
      <c r="I8410" s="8" t="s">
        <v>20212</v>
      </c>
      <c r="J8410" s="19">
        <v>1</v>
      </c>
      <c r="K8410" s="19" t="s">
        <v>7736</v>
      </c>
      <c r="L8410" s="11">
        <v>4.5</v>
      </c>
      <c r="M8410" s="11"/>
      <c r="N8410" s="24"/>
      <c r="P8410" s="32"/>
      <c r="T8410" s="19"/>
      <c r="U8410" s="3" t="s">
        <v>4065</v>
      </c>
      <c r="X8410" t="str">
        <f t="shared" si="515"/>
        <v/>
      </c>
      <c r="Z8410" t="str">
        <f t="shared" si="516"/>
        <v/>
      </c>
      <c r="AB8410" s="9"/>
      <c r="AC8410" t="s">
        <v>5402</v>
      </c>
      <c r="AD8410">
        <f t="shared" si="517"/>
        <v>1</v>
      </c>
      <c r="AF8410" s="3"/>
      <c r="AG8410" t="s">
        <v>4291</v>
      </c>
      <c r="AH8410" s="9"/>
    </row>
    <row r="8411" spans="1:48" ht="10.95" customHeight="1" outlineLevel="1" x14ac:dyDescent="0.25">
      <c r="A8411" t="s">
        <v>303</v>
      </c>
      <c r="C8411" s="3" t="s">
        <v>12965</v>
      </c>
      <c r="D8411" s="3">
        <v>655</v>
      </c>
      <c r="E8411" s="9">
        <v>1971</v>
      </c>
      <c r="F8411" s="7" t="s">
        <v>1531</v>
      </c>
      <c r="G8411" s="7" t="s">
        <v>5401</v>
      </c>
      <c r="H8411" s="8" t="s">
        <v>5402</v>
      </c>
      <c r="I8411" s="8" t="s">
        <v>8308</v>
      </c>
      <c r="J8411" s="19">
        <v>1</v>
      </c>
      <c r="K8411" s="19" t="s">
        <v>7736</v>
      </c>
      <c r="L8411" s="11">
        <v>6.5</v>
      </c>
      <c r="M8411" s="11"/>
      <c r="N8411" s="24"/>
      <c r="P8411" s="32"/>
      <c r="T8411" s="19"/>
      <c r="U8411" s="3" t="s">
        <v>4065</v>
      </c>
      <c r="X8411" t="str">
        <f t="shared" si="515"/>
        <v/>
      </c>
      <c r="Z8411" t="str">
        <f t="shared" si="516"/>
        <v/>
      </c>
      <c r="AB8411" s="9"/>
      <c r="AC8411" t="s">
        <v>5402</v>
      </c>
      <c r="AD8411">
        <f t="shared" si="517"/>
        <v>1</v>
      </c>
      <c r="AF8411" s="3"/>
      <c r="AG8411" t="s">
        <v>4291</v>
      </c>
      <c r="AH8411" s="9"/>
    </row>
    <row r="8412" spans="1:48" ht="10.95" customHeight="1" outlineLevel="1" x14ac:dyDescent="0.25">
      <c r="A8412" t="s">
        <v>303</v>
      </c>
      <c r="C8412" s="3" t="s">
        <v>12965</v>
      </c>
      <c r="D8412" s="5" t="s">
        <v>4065</v>
      </c>
      <c r="E8412" s="9">
        <v>1971</v>
      </c>
      <c r="F8412" s="7" t="s">
        <v>1531</v>
      </c>
      <c r="G8412" s="7" t="s">
        <v>5401</v>
      </c>
      <c r="H8412" s="8" t="s">
        <v>5893</v>
      </c>
      <c r="I8412" s="8" t="s">
        <v>20222</v>
      </c>
      <c r="J8412" s="19">
        <v>1</v>
      </c>
      <c r="K8412" s="19" t="s">
        <v>7736</v>
      </c>
      <c r="L8412" s="11">
        <v>9.6</v>
      </c>
      <c r="M8412" s="11"/>
      <c r="N8412" s="24"/>
      <c r="P8412" s="32"/>
      <c r="T8412" s="19"/>
      <c r="U8412" s="3" t="s">
        <v>4065</v>
      </c>
      <c r="X8412" t="str">
        <f t="shared" si="515"/>
        <v/>
      </c>
      <c r="Z8412" t="str">
        <f t="shared" si="516"/>
        <v/>
      </c>
      <c r="AB8412" s="9"/>
      <c r="AC8412" t="s">
        <v>5893</v>
      </c>
      <c r="AD8412">
        <f t="shared" si="517"/>
        <v>1</v>
      </c>
      <c r="AF8412" s="3"/>
      <c r="AG8412" t="s">
        <v>4291</v>
      </c>
      <c r="AH8412" s="9"/>
    </row>
    <row r="8413" spans="1:48" ht="10.95" customHeight="1" outlineLevel="1" x14ac:dyDescent="0.25">
      <c r="A8413" t="s">
        <v>303</v>
      </c>
      <c r="C8413" s="3" t="s">
        <v>12965</v>
      </c>
      <c r="D8413" s="3">
        <v>809</v>
      </c>
      <c r="E8413" s="9">
        <v>1971</v>
      </c>
      <c r="F8413" s="7" t="s">
        <v>4691</v>
      </c>
      <c r="G8413" s="7" t="s">
        <v>5401</v>
      </c>
      <c r="H8413" s="8" t="s">
        <v>8310</v>
      </c>
      <c r="I8413" s="8" t="s">
        <v>20615</v>
      </c>
      <c r="J8413" s="19">
        <v>5</v>
      </c>
      <c r="K8413" s="19" t="s">
        <v>7736</v>
      </c>
      <c r="L8413" s="11">
        <v>3.2</v>
      </c>
      <c r="M8413" s="11"/>
      <c r="N8413" s="24"/>
      <c r="P8413" s="32"/>
      <c r="T8413" s="19"/>
      <c r="U8413" s="3"/>
      <c r="X8413" t="str">
        <f t="shared" si="515"/>
        <v/>
      </c>
      <c r="Z8413" t="str">
        <f t="shared" si="516"/>
        <v/>
      </c>
      <c r="AB8413" s="9"/>
      <c r="AC8413" t="s">
        <v>8310</v>
      </c>
      <c r="AD8413">
        <f t="shared" si="517"/>
        <v>0</v>
      </c>
      <c r="AF8413" s="3"/>
      <c r="AH8413" s="9"/>
    </row>
    <row r="8414" spans="1:48" ht="10.95" customHeight="1" outlineLevel="1" x14ac:dyDescent="0.25">
      <c r="A8414" t="s">
        <v>303</v>
      </c>
      <c r="C8414" s="3" t="s">
        <v>12965</v>
      </c>
      <c r="D8414" s="3">
        <v>813</v>
      </c>
      <c r="E8414" s="9">
        <v>1971</v>
      </c>
      <c r="F8414" s="7" t="s">
        <v>8306</v>
      </c>
      <c r="G8414" s="7" t="s">
        <v>5401</v>
      </c>
      <c r="H8414" s="8" t="s">
        <v>8310</v>
      </c>
      <c r="I8414" s="8" t="s">
        <v>8309</v>
      </c>
      <c r="J8414" s="19">
        <v>5</v>
      </c>
      <c r="K8414" s="19" t="s">
        <v>7736</v>
      </c>
      <c r="L8414" s="11">
        <v>4.4000000000000004</v>
      </c>
      <c r="M8414" s="11"/>
      <c r="N8414" s="24"/>
      <c r="P8414" s="32"/>
      <c r="T8414" s="19"/>
      <c r="U8414" s="3"/>
      <c r="X8414" t="str">
        <f t="shared" si="515"/>
        <v/>
      </c>
      <c r="Z8414">
        <f t="shared" si="516"/>
        <v>1</v>
      </c>
      <c r="AB8414" s="9"/>
      <c r="AC8414" t="s">
        <v>8310</v>
      </c>
      <c r="AD8414">
        <f t="shared" si="517"/>
        <v>0</v>
      </c>
      <c r="AF8414" s="3"/>
      <c r="AH8414" s="9"/>
    </row>
    <row r="8415" spans="1:48" ht="10.95" customHeight="1" x14ac:dyDescent="0.25">
      <c r="A8415" t="s">
        <v>8635</v>
      </c>
      <c r="B8415" t="s">
        <v>12964</v>
      </c>
      <c r="C8415" s="3" t="s">
        <v>12965</v>
      </c>
      <c r="E8415" s="9"/>
      <c r="F8415" s="7"/>
      <c r="G8415" s="7"/>
      <c r="H8415" s="8"/>
      <c r="I8415" s="8"/>
      <c r="J8415" s="19"/>
      <c r="K8415" s="19"/>
      <c r="L8415" s="11"/>
      <c r="M8415" s="11">
        <f>SUM(L8416:L8437)</f>
        <v>16.8</v>
      </c>
      <c r="N8415" s="24">
        <v>159</v>
      </c>
      <c r="O8415">
        <f>COUNTIF(K8416:K8437,"*")</f>
        <v>22</v>
      </c>
      <c r="P8415" s="32">
        <f>O8415/N8415</f>
        <v>0.13836477987421383</v>
      </c>
      <c r="Q8415">
        <f>COUNTIF(K8416:K8437,"Y")+COUNTIF(K8416:K8437,"S")</f>
        <v>7</v>
      </c>
      <c r="T8415" s="20" t="s">
        <v>7738</v>
      </c>
      <c r="U8415" s="3"/>
      <c r="V8415" t="s">
        <v>18447</v>
      </c>
      <c r="X8415" t="str">
        <f t="shared" si="515"/>
        <v/>
      </c>
      <c r="Z8415" t="str">
        <f t="shared" si="516"/>
        <v/>
      </c>
      <c r="AB8415" s="9"/>
      <c r="AE8415">
        <f>COUNTIF(AD8416:AD8437,"1")</f>
        <v>4</v>
      </c>
      <c r="AF8415" s="3"/>
      <c r="AH8415" s="9"/>
      <c r="AI8415">
        <f>COUNTIF($J8416:$J8437,"1")-COUNTIFS($J8416:$J8437,"1",$K8416:$K8437,"V")</f>
        <v>2</v>
      </c>
      <c r="AJ8415">
        <f>COUNTIFS($J8416:$J8437,"1",$K8416:$K8437,"Y")+COUNTIFS($J8416:$J8437,"1",$K8416:$K8437,"s")</f>
        <v>1</v>
      </c>
      <c r="AK8415">
        <f>COUNTIF($J8416:$J8437,"2")-COUNTIFS($J8416:$J8437,"2",$K8416:$K8437,"V")</f>
        <v>0</v>
      </c>
      <c r="AL8415">
        <f>COUNTIFS($J8416:$J8437,"2",$K8416:$K8437,"Y")+COUNTIFS($J8416:$J8437,"2",$K8416:$K8437,"s")</f>
        <v>0</v>
      </c>
      <c r="AM8415">
        <f>COUNTIF($J8416:$J8437,"3")-COUNTIFS($J8416:$J8437,"3",$K8416:$K8437,"V")</f>
        <v>11</v>
      </c>
      <c r="AN8415">
        <f>COUNTIFS($J8416:$J8437,"3",$K8416:$K8437,"Y")+COUNTIFS($J8416:$J8437,"3",$K8416:$K8437,"s")</f>
        <v>6</v>
      </c>
      <c r="AO8415">
        <f>COUNTIF($J8416:$J8437,"4")-COUNTIFS($J8416:$J8437,"4",$K8416:$K8437,"V")</f>
        <v>0</v>
      </c>
      <c r="AP8415">
        <f>COUNTIFS($J8416:$J8437,"4",$K8416:$K8437,"Y")+COUNTIFS($J8416:$J8437,"4",$K8416:$K8437,"s")</f>
        <v>0</v>
      </c>
      <c r="AQ8415">
        <f>COUNTIF($J8416:$J8437,"5")-COUNTIFS($J8416:$J8437,"5",$K8416:$K8437,"V")</f>
        <v>0</v>
      </c>
      <c r="AR8415">
        <f>COUNTIFS($J8416:$J8437,"5",$K8416:$K8437,"Y")+COUNTIFS($J8416:$J8437,"5",$K8416:$K8437,"s")</f>
        <v>0</v>
      </c>
      <c r="AS8415">
        <f>COUNTIF($J8416:$J8437,"6")-COUNTIFS($J8416:$J8437,"6",$K8416:$K8437,"V")</f>
        <v>0</v>
      </c>
      <c r="AT8415">
        <f>COUNTIFS($J8416:$J8437,"6",$K8416:$K8437,"Y")+COUNTIFS($J8416:$J8437,"6",$K8416:$K8437,"s")</f>
        <v>0</v>
      </c>
      <c r="AU8415">
        <f>COUNTIF($J8416:$J8437,"7")-COUNTIFS($J8416:$J8437,"7",$K8416:$K8437,"V")</f>
        <v>0</v>
      </c>
      <c r="AV8415">
        <f>COUNTIFS($J8416:$J8437,"7",$K8416:$K8437,"Y")+COUNTIFS($J8416:$J8437,"7",$K8416:$K8437,"s")</f>
        <v>0</v>
      </c>
    </row>
    <row r="8416" spans="1:48" ht="10.95" customHeight="1" outlineLevel="1" x14ac:dyDescent="0.25">
      <c r="A8416" t="s">
        <v>1139</v>
      </c>
      <c r="C8416" s="3" t="s">
        <v>12965</v>
      </c>
      <c r="D8416" s="3">
        <v>57</v>
      </c>
      <c r="E8416" s="9">
        <v>1935</v>
      </c>
      <c r="F8416" s="7" t="s">
        <v>2383</v>
      </c>
      <c r="G8416" s="7" t="s">
        <v>1141</v>
      </c>
      <c r="H8416" s="8" t="s">
        <v>626</v>
      </c>
      <c r="I8416" s="8" t="s">
        <v>8620</v>
      </c>
      <c r="J8416" s="19">
        <v>3</v>
      </c>
      <c r="K8416" s="19" t="s">
        <v>7736</v>
      </c>
      <c r="L8416" s="11">
        <v>0.9</v>
      </c>
      <c r="M8416" s="11"/>
      <c r="N8416" s="24"/>
      <c r="P8416" s="32"/>
      <c r="T8416" s="19"/>
      <c r="U8416" s="3">
        <v>63</v>
      </c>
      <c r="X8416" t="str">
        <f t="shared" si="515"/>
        <v/>
      </c>
      <c r="Z8416" t="str">
        <f t="shared" si="516"/>
        <v/>
      </c>
      <c r="AB8416" s="9"/>
      <c r="AC8416" t="s">
        <v>626</v>
      </c>
      <c r="AD8416">
        <f t="shared" ref="AD8416:AD8437" si="518">COUNTIF(H8416,"*Fuji*")</f>
        <v>0</v>
      </c>
      <c r="AF8416" s="3"/>
      <c r="AG8416" t="s">
        <v>2782</v>
      </c>
      <c r="AH8416" s="9" t="s">
        <v>4925</v>
      </c>
    </row>
    <row r="8417" spans="1:34" ht="10.95" customHeight="1" outlineLevel="1" x14ac:dyDescent="0.25">
      <c r="A8417" t="s">
        <v>1139</v>
      </c>
      <c r="C8417" s="3" t="s">
        <v>12965</v>
      </c>
      <c r="D8417" s="3">
        <v>58</v>
      </c>
      <c r="E8417" s="9">
        <v>1935</v>
      </c>
      <c r="F8417" s="7" t="s">
        <v>2384</v>
      </c>
      <c r="G8417" s="7" t="s">
        <v>170</v>
      </c>
      <c r="H8417" s="8" t="s">
        <v>626</v>
      </c>
      <c r="I8417" s="8" t="s">
        <v>8620</v>
      </c>
      <c r="J8417" s="19">
        <v>3</v>
      </c>
      <c r="K8417" s="19" t="s">
        <v>7738</v>
      </c>
      <c r="L8417" s="11"/>
      <c r="M8417" s="11"/>
      <c r="N8417" s="24"/>
      <c r="P8417" s="32"/>
      <c r="T8417" s="19"/>
      <c r="U8417" s="3">
        <v>65</v>
      </c>
      <c r="X8417" t="str">
        <f t="shared" si="515"/>
        <v/>
      </c>
      <c r="Z8417" t="str">
        <f t="shared" si="516"/>
        <v/>
      </c>
      <c r="AB8417" s="9"/>
      <c r="AC8417" t="s">
        <v>626</v>
      </c>
      <c r="AD8417">
        <f t="shared" si="518"/>
        <v>0</v>
      </c>
      <c r="AF8417" s="3"/>
      <c r="AG8417" t="s">
        <v>2782</v>
      </c>
      <c r="AH8417" s="9" t="s">
        <v>4623</v>
      </c>
    </row>
    <row r="8418" spans="1:34" ht="10.95" customHeight="1" outlineLevel="1" x14ac:dyDescent="0.25">
      <c r="A8418" t="s">
        <v>1139</v>
      </c>
      <c r="C8418" s="3" t="s">
        <v>12965</v>
      </c>
      <c r="D8418" s="3">
        <v>61</v>
      </c>
      <c r="E8418" s="9">
        <v>1935</v>
      </c>
      <c r="F8418" s="7" t="s">
        <v>1142</v>
      </c>
      <c r="G8418" s="7" t="s">
        <v>170</v>
      </c>
      <c r="H8418" s="8" t="s">
        <v>626</v>
      </c>
      <c r="I8418" s="8" t="s">
        <v>8621</v>
      </c>
      <c r="J8418" s="19">
        <v>3</v>
      </c>
      <c r="K8418" s="19" t="s">
        <v>7736</v>
      </c>
      <c r="L8418" s="11">
        <v>3.5</v>
      </c>
      <c r="M8418" s="11"/>
      <c r="N8418" s="24"/>
      <c r="P8418" s="32"/>
      <c r="T8418" s="19"/>
      <c r="U8418" s="3">
        <v>70</v>
      </c>
      <c r="X8418" t="str">
        <f t="shared" si="515"/>
        <v/>
      </c>
      <c r="Z8418" t="str">
        <f t="shared" si="516"/>
        <v/>
      </c>
      <c r="AB8418" s="9"/>
      <c r="AC8418" t="s">
        <v>626</v>
      </c>
      <c r="AD8418">
        <f t="shared" si="518"/>
        <v>0</v>
      </c>
      <c r="AF8418" s="3"/>
      <c r="AG8418" t="s">
        <v>2782</v>
      </c>
      <c r="AH8418" s="9" t="s">
        <v>4623</v>
      </c>
    </row>
    <row r="8419" spans="1:34" ht="10.95" customHeight="1" outlineLevel="1" x14ac:dyDescent="0.25">
      <c r="A8419" t="s">
        <v>1139</v>
      </c>
      <c r="C8419" s="3" t="s">
        <v>12965</v>
      </c>
      <c r="D8419" s="3">
        <v>62</v>
      </c>
      <c r="E8419" s="9">
        <v>1935</v>
      </c>
      <c r="F8419" s="7" t="s">
        <v>1143</v>
      </c>
      <c r="G8419" s="7" t="s">
        <v>1144</v>
      </c>
      <c r="H8419" s="8" t="s">
        <v>5402</v>
      </c>
      <c r="I8419" s="8" t="s">
        <v>8622</v>
      </c>
      <c r="J8419" s="19">
        <v>1</v>
      </c>
      <c r="K8419" s="19" t="s">
        <v>7738</v>
      </c>
      <c r="L8419" s="11"/>
      <c r="M8419" s="11"/>
      <c r="N8419" s="24"/>
      <c r="P8419" s="32"/>
      <c r="T8419" s="19"/>
      <c r="U8419" s="3">
        <v>71</v>
      </c>
      <c r="X8419" t="str">
        <f t="shared" si="515"/>
        <v/>
      </c>
      <c r="Z8419" t="str">
        <f t="shared" si="516"/>
        <v/>
      </c>
      <c r="AB8419" s="9"/>
      <c r="AC8419" t="s">
        <v>5402</v>
      </c>
      <c r="AD8419">
        <f t="shared" si="518"/>
        <v>1</v>
      </c>
      <c r="AF8419" s="3"/>
      <c r="AG8419" t="s">
        <v>4924</v>
      </c>
      <c r="AH8419" s="9" t="s">
        <v>4925</v>
      </c>
    </row>
    <row r="8420" spans="1:34" ht="10.95" customHeight="1" outlineLevel="1" x14ac:dyDescent="0.25">
      <c r="A8420" t="s">
        <v>1139</v>
      </c>
      <c r="C8420" s="3" t="s">
        <v>12965</v>
      </c>
      <c r="D8420" s="3">
        <v>64</v>
      </c>
      <c r="E8420" s="9">
        <v>1935</v>
      </c>
      <c r="F8420" s="7" t="s">
        <v>4092</v>
      </c>
      <c r="G8420" s="7" t="s">
        <v>6144</v>
      </c>
      <c r="H8420" s="8" t="s">
        <v>5402</v>
      </c>
      <c r="I8420" s="8" t="s">
        <v>8622</v>
      </c>
      <c r="J8420" s="19">
        <v>1</v>
      </c>
      <c r="K8420" s="19" t="s">
        <v>7736</v>
      </c>
      <c r="L8420" s="11">
        <v>6</v>
      </c>
      <c r="M8420" s="11"/>
      <c r="N8420" s="24"/>
      <c r="P8420" s="32"/>
      <c r="R8420">
        <v>1</v>
      </c>
      <c r="S8420">
        <v>1</v>
      </c>
      <c r="T8420" s="19"/>
      <c r="U8420" s="3">
        <v>73</v>
      </c>
      <c r="X8420" t="str">
        <f t="shared" si="515"/>
        <v/>
      </c>
      <c r="Z8420" t="str">
        <f t="shared" si="516"/>
        <v/>
      </c>
      <c r="AB8420" s="9"/>
      <c r="AC8420" t="s">
        <v>5402</v>
      </c>
      <c r="AD8420">
        <f t="shared" si="518"/>
        <v>1</v>
      </c>
      <c r="AF8420" s="3"/>
      <c r="AG8420" t="s">
        <v>4924</v>
      </c>
      <c r="AH8420" s="9" t="s">
        <v>4925</v>
      </c>
    </row>
    <row r="8421" spans="1:34" ht="10.95" customHeight="1" outlineLevel="1" x14ac:dyDescent="0.25">
      <c r="A8421" t="s">
        <v>1139</v>
      </c>
      <c r="C8421" s="3" t="s">
        <v>12965</v>
      </c>
      <c r="D8421" s="3" t="s">
        <v>8623</v>
      </c>
      <c r="E8421" s="9">
        <v>1935</v>
      </c>
      <c r="F8421" s="7" t="s">
        <v>1434</v>
      </c>
      <c r="G8421" s="7" t="s">
        <v>6144</v>
      </c>
      <c r="H8421" s="8" t="s">
        <v>5402</v>
      </c>
      <c r="I8421" s="8" t="s">
        <v>8622</v>
      </c>
      <c r="J8421" s="19">
        <v>1</v>
      </c>
      <c r="K8421" s="19" t="s">
        <v>20092</v>
      </c>
      <c r="L8421" s="11"/>
      <c r="M8421" s="11"/>
      <c r="N8421" s="24"/>
      <c r="P8421" s="32"/>
      <c r="T8421" s="19"/>
      <c r="U8421" s="3" t="s">
        <v>1433</v>
      </c>
      <c r="W8421" t="s">
        <v>7738</v>
      </c>
      <c r="X8421" t="str">
        <f t="shared" si="515"/>
        <v/>
      </c>
      <c r="Z8421" t="str">
        <f t="shared" si="516"/>
        <v/>
      </c>
      <c r="AB8421" s="9"/>
      <c r="AC8421" t="s">
        <v>5402</v>
      </c>
      <c r="AD8421">
        <f t="shared" si="518"/>
        <v>1</v>
      </c>
      <c r="AF8421" s="3"/>
      <c r="AG8421" t="s">
        <v>4924</v>
      </c>
      <c r="AH8421" s="9" t="s">
        <v>4526</v>
      </c>
    </row>
    <row r="8422" spans="1:34" ht="10.95" customHeight="1" outlineLevel="1" x14ac:dyDescent="0.25">
      <c r="A8422" t="s">
        <v>1139</v>
      </c>
      <c r="C8422" s="3" t="s">
        <v>12965</v>
      </c>
      <c r="D8422" s="3" t="s">
        <v>8624</v>
      </c>
      <c r="E8422" s="9">
        <v>1935</v>
      </c>
      <c r="F8422" s="7" t="s">
        <v>5814</v>
      </c>
      <c r="G8422" s="7" t="s">
        <v>6144</v>
      </c>
      <c r="H8422" s="8" t="s">
        <v>5402</v>
      </c>
      <c r="I8422" s="8" t="s">
        <v>8622</v>
      </c>
      <c r="J8422" s="19">
        <v>1</v>
      </c>
      <c r="K8422" s="19" t="s">
        <v>20092</v>
      </c>
      <c r="L8422" s="11"/>
      <c r="M8422" s="11"/>
      <c r="N8422" s="24"/>
      <c r="P8422" s="32"/>
      <c r="T8422" s="19"/>
      <c r="U8422" s="3" t="s">
        <v>1435</v>
      </c>
      <c r="W8422" t="s">
        <v>7738</v>
      </c>
      <c r="X8422" t="str">
        <f t="shared" si="515"/>
        <v/>
      </c>
      <c r="Z8422" t="str">
        <f t="shared" si="516"/>
        <v/>
      </c>
      <c r="AB8422" s="9"/>
      <c r="AC8422" t="s">
        <v>5402</v>
      </c>
      <c r="AD8422">
        <f t="shared" si="518"/>
        <v>1</v>
      </c>
      <c r="AF8422" s="3"/>
      <c r="AG8422" t="s">
        <v>4924</v>
      </c>
      <c r="AH8422" s="9" t="s">
        <v>4623</v>
      </c>
    </row>
    <row r="8423" spans="1:34" ht="10.95" customHeight="1" outlineLevel="1" x14ac:dyDescent="0.25">
      <c r="A8423" t="s">
        <v>1139</v>
      </c>
      <c r="C8423" s="3" t="s">
        <v>12965</v>
      </c>
      <c r="D8423" s="3">
        <v>74</v>
      </c>
      <c r="E8423" s="9">
        <v>1936</v>
      </c>
      <c r="F8423" s="7" t="s">
        <v>1140</v>
      </c>
      <c r="G8423" s="7" t="s">
        <v>1436</v>
      </c>
      <c r="H8423" s="8" t="s">
        <v>626</v>
      </c>
      <c r="I8423" s="8" t="s">
        <v>8625</v>
      </c>
      <c r="J8423" s="19">
        <v>3</v>
      </c>
      <c r="K8423" s="19" t="s">
        <v>7738</v>
      </c>
      <c r="L8423" s="11"/>
      <c r="M8423" s="11"/>
      <c r="N8423" s="24"/>
      <c r="P8423" s="32"/>
      <c r="T8423" s="19"/>
      <c r="U8423" s="3">
        <v>76</v>
      </c>
      <c r="X8423" t="str">
        <f t="shared" si="515"/>
        <v/>
      </c>
      <c r="Z8423" t="str">
        <f t="shared" si="516"/>
        <v/>
      </c>
      <c r="AB8423" s="9"/>
      <c r="AC8423" t="s">
        <v>626</v>
      </c>
      <c r="AD8423">
        <f t="shared" si="518"/>
        <v>0</v>
      </c>
      <c r="AF8423" s="3"/>
      <c r="AG8423" t="s">
        <v>2782</v>
      </c>
      <c r="AH8423" s="9" t="s">
        <v>4925</v>
      </c>
    </row>
    <row r="8424" spans="1:34" ht="10.95" customHeight="1" outlineLevel="1" x14ac:dyDescent="0.25">
      <c r="A8424" t="s">
        <v>1139</v>
      </c>
      <c r="C8424" s="3" t="s">
        <v>12965</v>
      </c>
      <c r="D8424" s="3">
        <v>75</v>
      </c>
      <c r="E8424" s="9">
        <v>1936</v>
      </c>
      <c r="F8424" s="7" t="s">
        <v>1142</v>
      </c>
      <c r="G8424" s="7" t="s">
        <v>6800</v>
      </c>
      <c r="H8424" s="8" t="s">
        <v>626</v>
      </c>
      <c r="I8424" s="8" t="s">
        <v>8625</v>
      </c>
      <c r="J8424" s="19">
        <v>3</v>
      </c>
      <c r="K8424" s="19" t="s">
        <v>7738</v>
      </c>
      <c r="L8424" s="11"/>
      <c r="M8424" s="11"/>
      <c r="N8424" s="24"/>
      <c r="P8424" s="32"/>
      <c r="T8424" s="19"/>
      <c r="U8424" s="3">
        <v>78</v>
      </c>
      <c r="X8424" t="str">
        <f t="shared" si="515"/>
        <v/>
      </c>
      <c r="Z8424" t="str">
        <f t="shared" si="516"/>
        <v/>
      </c>
      <c r="AB8424" s="9"/>
      <c r="AC8424" t="s">
        <v>626</v>
      </c>
      <c r="AD8424">
        <f t="shared" si="518"/>
        <v>0</v>
      </c>
      <c r="AF8424" s="3"/>
      <c r="AG8424" t="s">
        <v>2782</v>
      </c>
      <c r="AH8424" s="9" t="s">
        <v>4623</v>
      </c>
    </row>
    <row r="8425" spans="1:34" ht="10.95" customHeight="1" outlineLevel="1" x14ac:dyDescent="0.25">
      <c r="A8425" t="s">
        <v>1139</v>
      </c>
      <c r="C8425" s="3" t="s">
        <v>12965</v>
      </c>
      <c r="D8425" s="3">
        <v>98</v>
      </c>
      <c r="E8425" s="9">
        <v>1937</v>
      </c>
      <c r="F8425" s="7" t="s">
        <v>1437</v>
      </c>
      <c r="G8425" s="7" t="s">
        <v>1438</v>
      </c>
      <c r="H8425" s="8" t="s">
        <v>626</v>
      </c>
      <c r="I8425" s="8" t="s">
        <v>8626</v>
      </c>
      <c r="J8425" s="19">
        <v>3</v>
      </c>
      <c r="K8425" s="19" t="s">
        <v>7738</v>
      </c>
      <c r="L8425" s="11"/>
      <c r="M8425" s="11"/>
      <c r="N8425" s="24"/>
      <c r="P8425" s="32"/>
      <c r="T8425" s="19"/>
      <c r="U8425" s="3">
        <v>103</v>
      </c>
      <c r="X8425" t="str">
        <f t="shared" si="515"/>
        <v/>
      </c>
      <c r="Z8425" t="str">
        <f t="shared" si="516"/>
        <v/>
      </c>
      <c r="AB8425" s="9"/>
      <c r="AC8425" t="s">
        <v>626</v>
      </c>
      <c r="AD8425">
        <f t="shared" si="518"/>
        <v>0</v>
      </c>
      <c r="AF8425" s="3"/>
      <c r="AG8425" t="s">
        <v>2782</v>
      </c>
      <c r="AH8425" s="9" t="s">
        <v>4925</v>
      </c>
    </row>
    <row r="8426" spans="1:34" ht="10.95" customHeight="1" outlineLevel="1" x14ac:dyDescent="0.25">
      <c r="A8426" t="s">
        <v>1139</v>
      </c>
      <c r="C8426" s="3" t="s">
        <v>12965</v>
      </c>
      <c r="D8426" s="3">
        <v>99</v>
      </c>
      <c r="E8426" s="9">
        <v>1937</v>
      </c>
      <c r="F8426" s="7" t="s">
        <v>1439</v>
      </c>
      <c r="G8426" s="7" t="s">
        <v>6800</v>
      </c>
      <c r="H8426" s="8" t="s">
        <v>626</v>
      </c>
      <c r="I8426" s="8" t="s">
        <v>8626</v>
      </c>
      <c r="J8426" s="19">
        <v>3</v>
      </c>
      <c r="K8426" s="19" t="s">
        <v>7738</v>
      </c>
      <c r="L8426" s="11"/>
      <c r="M8426" s="11"/>
      <c r="N8426" s="24"/>
      <c r="P8426" s="32"/>
      <c r="T8426" s="19"/>
      <c r="U8426" s="3">
        <v>104</v>
      </c>
      <c r="X8426" t="str">
        <f t="shared" si="515"/>
        <v/>
      </c>
      <c r="Z8426" t="str">
        <f t="shared" si="516"/>
        <v/>
      </c>
      <c r="AB8426" s="9"/>
      <c r="AC8426" t="s">
        <v>626</v>
      </c>
      <c r="AD8426">
        <f t="shared" si="518"/>
        <v>0</v>
      </c>
      <c r="AF8426" s="3"/>
      <c r="AG8426" t="s">
        <v>2782</v>
      </c>
      <c r="AH8426" s="9" t="s">
        <v>4925</v>
      </c>
    </row>
    <row r="8427" spans="1:34" ht="10.95" customHeight="1" outlineLevel="1" x14ac:dyDescent="0.25">
      <c r="A8427" t="s">
        <v>1139</v>
      </c>
      <c r="C8427" s="3" t="s">
        <v>12965</v>
      </c>
      <c r="D8427" s="3" t="s">
        <v>8629</v>
      </c>
      <c r="E8427" s="9">
        <v>1937</v>
      </c>
      <c r="F8427" s="7" t="s">
        <v>1437</v>
      </c>
      <c r="G8427" s="7" t="s">
        <v>684</v>
      </c>
      <c r="H8427" s="8" t="s">
        <v>626</v>
      </c>
      <c r="I8427" s="8"/>
      <c r="J8427" s="19">
        <v>3</v>
      </c>
      <c r="K8427" s="19" t="s">
        <v>20092</v>
      </c>
      <c r="L8427" s="11"/>
      <c r="M8427" s="11"/>
      <c r="N8427" s="24"/>
      <c r="P8427" s="32"/>
      <c r="T8427" s="19"/>
      <c r="U8427" s="3">
        <v>106</v>
      </c>
      <c r="W8427" t="s">
        <v>7738</v>
      </c>
      <c r="X8427" t="str">
        <f t="shared" si="515"/>
        <v/>
      </c>
      <c r="Z8427" t="str">
        <f t="shared" si="516"/>
        <v/>
      </c>
      <c r="AB8427" s="9"/>
      <c r="AC8427" t="s">
        <v>626</v>
      </c>
      <c r="AD8427">
        <f t="shared" si="518"/>
        <v>0</v>
      </c>
      <c r="AF8427" s="3"/>
      <c r="AG8427" t="s">
        <v>2782</v>
      </c>
      <c r="AH8427" s="9" t="s">
        <v>4925</v>
      </c>
    </row>
    <row r="8428" spans="1:34" ht="10.95" customHeight="1" outlineLevel="1" x14ac:dyDescent="0.25">
      <c r="A8428" t="s">
        <v>1139</v>
      </c>
      <c r="C8428" s="3" t="s">
        <v>12965</v>
      </c>
      <c r="D8428" s="3" t="s">
        <v>8628</v>
      </c>
      <c r="E8428" s="9">
        <v>1937</v>
      </c>
      <c r="F8428" s="7" t="s">
        <v>1437</v>
      </c>
      <c r="G8428" s="7" t="s">
        <v>684</v>
      </c>
      <c r="H8428" s="8" t="s">
        <v>1988</v>
      </c>
      <c r="I8428" s="8"/>
      <c r="J8428" s="19">
        <v>3</v>
      </c>
      <c r="K8428" s="19" t="s">
        <v>20092</v>
      </c>
      <c r="L8428" s="11"/>
      <c r="M8428" s="11"/>
      <c r="N8428" s="24"/>
      <c r="P8428" s="32"/>
      <c r="T8428" s="19"/>
      <c r="U8428" s="3" t="s">
        <v>1987</v>
      </c>
      <c r="W8428" t="s">
        <v>7738</v>
      </c>
      <c r="X8428" t="str">
        <f t="shared" si="515"/>
        <v/>
      </c>
      <c r="Z8428" t="str">
        <f t="shared" si="516"/>
        <v/>
      </c>
      <c r="AB8428" s="9"/>
      <c r="AC8428" t="s">
        <v>1988</v>
      </c>
      <c r="AD8428">
        <f t="shared" si="518"/>
        <v>0</v>
      </c>
      <c r="AF8428" s="3"/>
      <c r="AG8428" t="s">
        <v>2782</v>
      </c>
      <c r="AH8428" s="9" t="s">
        <v>4623</v>
      </c>
    </row>
    <row r="8429" spans="1:34" ht="10.95" customHeight="1" outlineLevel="1" x14ac:dyDescent="0.25">
      <c r="A8429" t="s">
        <v>1139</v>
      </c>
      <c r="C8429" s="3" t="s">
        <v>12965</v>
      </c>
      <c r="D8429" s="3" t="s">
        <v>8632</v>
      </c>
      <c r="E8429" s="9">
        <v>1937</v>
      </c>
      <c r="F8429" s="7" t="s">
        <v>1439</v>
      </c>
      <c r="G8429" s="7" t="s">
        <v>6800</v>
      </c>
      <c r="H8429" s="8" t="s">
        <v>626</v>
      </c>
      <c r="I8429" s="8"/>
      <c r="J8429" s="19">
        <v>3</v>
      </c>
      <c r="K8429" s="19" t="s">
        <v>20092</v>
      </c>
      <c r="L8429" s="11"/>
      <c r="M8429" s="11"/>
      <c r="N8429" s="24"/>
      <c r="P8429" s="32"/>
      <c r="T8429" s="19"/>
      <c r="U8429" s="3">
        <v>107</v>
      </c>
      <c r="W8429" t="s">
        <v>7738</v>
      </c>
      <c r="X8429" t="str">
        <f t="shared" si="515"/>
        <v/>
      </c>
      <c r="Z8429" t="str">
        <f t="shared" si="516"/>
        <v/>
      </c>
      <c r="AB8429" s="9"/>
      <c r="AC8429" t="s">
        <v>626</v>
      </c>
      <c r="AD8429">
        <f t="shared" si="518"/>
        <v>0</v>
      </c>
      <c r="AF8429" s="3"/>
      <c r="AG8429" t="s">
        <v>2782</v>
      </c>
      <c r="AH8429" s="9" t="s">
        <v>4925</v>
      </c>
    </row>
    <row r="8430" spans="1:34" ht="10.95" customHeight="1" outlineLevel="1" x14ac:dyDescent="0.25">
      <c r="A8430" t="s">
        <v>1139</v>
      </c>
      <c r="C8430" s="3" t="s">
        <v>12965</v>
      </c>
      <c r="D8430" s="3" t="s">
        <v>8633</v>
      </c>
      <c r="E8430" s="9">
        <v>1937</v>
      </c>
      <c r="F8430" s="7" t="s">
        <v>1439</v>
      </c>
      <c r="G8430" s="7" t="s">
        <v>6800</v>
      </c>
      <c r="H8430" s="8" t="s">
        <v>1991</v>
      </c>
      <c r="I8430" s="8"/>
      <c r="J8430" s="19">
        <v>3</v>
      </c>
      <c r="K8430" s="19" t="s">
        <v>20092</v>
      </c>
      <c r="L8430" s="11"/>
      <c r="M8430" s="11"/>
      <c r="N8430" s="24"/>
      <c r="P8430" s="32"/>
      <c r="T8430" s="19"/>
      <c r="U8430" s="3" t="s">
        <v>1990</v>
      </c>
      <c r="W8430" t="s">
        <v>7738</v>
      </c>
      <c r="X8430" t="str">
        <f t="shared" si="515"/>
        <v/>
      </c>
      <c r="Z8430" t="str">
        <f t="shared" si="516"/>
        <v/>
      </c>
      <c r="AB8430" s="9"/>
      <c r="AC8430" t="s">
        <v>1991</v>
      </c>
      <c r="AD8430">
        <f t="shared" si="518"/>
        <v>0</v>
      </c>
      <c r="AF8430" s="3"/>
      <c r="AG8430" t="s">
        <v>2782</v>
      </c>
      <c r="AH8430" s="9" t="s">
        <v>4526</v>
      </c>
    </row>
    <row r="8431" spans="1:34" ht="10.95" customHeight="1" outlineLevel="1" x14ac:dyDescent="0.25">
      <c r="A8431" t="s">
        <v>1139</v>
      </c>
      <c r="C8431" s="3" t="s">
        <v>12965</v>
      </c>
      <c r="D8431" s="3" t="s">
        <v>8634</v>
      </c>
      <c r="E8431" s="9">
        <v>1937</v>
      </c>
      <c r="F8431" s="7" t="s">
        <v>1439</v>
      </c>
      <c r="G8431" s="7" t="s">
        <v>6800</v>
      </c>
      <c r="H8431" s="8" t="s">
        <v>626</v>
      </c>
      <c r="I8431" s="8"/>
      <c r="J8431" s="19">
        <v>3</v>
      </c>
      <c r="K8431" s="19" t="s">
        <v>20092</v>
      </c>
      <c r="L8431" s="11"/>
      <c r="M8431" s="11"/>
      <c r="N8431" s="24"/>
      <c r="P8431" s="32"/>
      <c r="T8431" s="19"/>
      <c r="U8431" s="3">
        <v>108</v>
      </c>
      <c r="W8431" t="s">
        <v>7738</v>
      </c>
      <c r="X8431" t="str">
        <f t="shared" si="515"/>
        <v/>
      </c>
      <c r="Z8431" t="str">
        <f t="shared" si="516"/>
        <v/>
      </c>
      <c r="AB8431" s="9"/>
      <c r="AC8431" t="s">
        <v>626</v>
      </c>
      <c r="AD8431">
        <f t="shared" si="518"/>
        <v>0</v>
      </c>
      <c r="AF8431" s="3"/>
      <c r="AG8431" t="s">
        <v>2782</v>
      </c>
      <c r="AH8431" s="9" t="s">
        <v>4526</v>
      </c>
    </row>
    <row r="8432" spans="1:34" ht="10.95" customHeight="1" outlineLevel="1" x14ac:dyDescent="0.25">
      <c r="A8432" t="s">
        <v>1139</v>
      </c>
      <c r="C8432" s="3" t="s">
        <v>12965</v>
      </c>
      <c r="D8432" s="3" t="s">
        <v>8630</v>
      </c>
      <c r="E8432" s="9">
        <v>1937</v>
      </c>
      <c r="F8432" s="7" t="s">
        <v>1437</v>
      </c>
      <c r="G8432" s="7" t="s">
        <v>684</v>
      </c>
      <c r="H8432" s="8" t="s">
        <v>626</v>
      </c>
      <c r="I8432" s="8"/>
      <c r="J8432" s="19">
        <v>3</v>
      </c>
      <c r="K8432" s="19" t="s">
        <v>20092</v>
      </c>
      <c r="L8432" s="11"/>
      <c r="M8432" s="11"/>
      <c r="N8432" s="24"/>
      <c r="P8432" s="32"/>
      <c r="T8432" s="19"/>
      <c r="U8432" s="3">
        <v>109</v>
      </c>
      <c r="W8432" t="s">
        <v>7738</v>
      </c>
      <c r="X8432" t="str">
        <f t="shared" si="515"/>
        <v/>
      </c>
      <c r="Z8432" t="str">
        <f t="shared" si="516"/>
        <v/>
      </c>
      <c r="AB8432" s="9"/>
      <c r="AC8432" t="s">
        <v>626</v>
      </c>
      <c r="AD8432">
        <f t="shared" si="518"/>
        <v>0</v>
      </c>
      <c r="AF8432" s="3"/>
      <c r="AG8432" t="s">
        <v>2782</v>
      </c>
      <c r="AH8432" s="9" t="s">
        <v>4925</v>
      </c>
    </row>
    <row r="8433" spans="1:48" ht="10.95" customHeight="1" outlineLevel="1" x14ac:dyDescent="0.25">
      <c r="A8433" t="s">
        <v>1139</v>
      </c>
      <c r="C8433" s="3" t="s">
        <v>12965</v>
      </c>
      <c r="D8433" s="3" t="s">
        <v>8631</v>
      </c>
      <c r="E8433" s="9">
        <v>1937</v>
      </c>
      <c r="F8433" s="7" t="s">
        <v>1437</v>
      </c>
      <c r="G8433" s="7" t="s">
        <v>684</v>
      </c>
      <c r="H8433" s="8" t="s">
        <v>1988</v>
      </c>
      <c r="I8433" s="8"/>
      <c r="J8433" s="19">
        <v>3</v>
      </c>
      <c r="K8433" s="19" t="s">
        <v>20092</v>
      </c>
      <c r="L8433" s="11"/>
      <c r="M8433" s="11"/>
      <c r="N8433" s="24"/>
      <c r="P8433" s="32"/>
      <c r="T8433" s="19"/>
      <c r="U8433" s="3" t="s">
        <v>1989</v>
      </c>
      <c r="W8433" t="s">
        <v>7738</v>
      </c>
      <c r="X8433" t="str">
        <f t="shared" si="515"/>
        <v/>
      </c>
      <c r="Z8433" t="str">
        <f t="shared" si="516"/>
        <v/>
      </c>
      <c r="AB8433" s="9"/>
      <c r="AC8433" t="s">
        <v>1988</v>
      </c>
      <c r="AD8433">
        <f t="shared" si="518"/>
        <v>0</v>
      </c>
      <c r="AF8433" s="3"/>
      <c r="AG8433" t="s">
        <v>2782</v>
      </c>
      <c r="AH8433" s="9" t="s">
        <v>4623</v>
      </c>
    </row>
    <row r="8434" spans="1:48" ht="10.95" customHeight="1" outlineLevel="1" x14ac:dyDescent="0.25">
      <c r="A8434" t="s">
        <v>1139</v>
      </c>
      <c r="C8434" s="3" t="s">
        <v>12965</v>
      </c>
      <c r="D8434" s="3">
        <v>104</v>
      </c>
      <c r="E8434" s="9">
        <v>1937</v>
      </c>
      <c r="F8434" s="7" t="s">
        <v>1440</v>
      </c>
      <c r="G8434" s="7" t="s">
        <v>5041</v>
      </c>
      <c r="H8434" s="8" t="s">
        <v>626</v>
      </c>
      <c r="I8434" s="8" t="s">
        <v>8627</v>
      </c>
      <c r="J8434" s="19">
        <v>3</v>
      </c>
      <c r="K8434" s="19" t="s">
        <v>7736</v>
      </c>
      <c r="L8434" s="11">
        <v>1.1000000000000001</v>
      </c>
      <c r="M8434" s="11"/>
      <c r="N8434" s="24"/>
      <c r="P8434" s="32"/>
      <c r="T8434" s="19"/>
      <c r="U8434" s="3">
        <v>113</v>
      </c>
      <c r="X8434" t="str">
        <f t="shared" si="515"/>
        <v/>
      </c>
      <c r="Z8434" t="str">
        <f t="shared" si="516"/>
        <v/>
      </c>
      <c r="AB8434" s="9"/>
      <c r="AC8434" t="s">
        <v>626</v>
      </c>
      <c r="AD8434">
        <f t="shared" si="518"/>
        <v>0</v>
      </c>
      <c r="AF8434" s="3"/>
      <c r="AG8434" t="s">
        <v>2782</v>
      </c>
      <c r="AH8434" s="9" t="s">
        <v>4613</v>
      </c>
    </row>
    <row r="8435" spans="1:48" ht="10.95" customHeight="1" outlineLevel="1" x14ac:dyDescent="0.25">
      <c r="A8435" t="s">
        <v>1139</v>
      </c>
      <c r="C8435" s="3" t="s">
        <v>12965</v>
      </c>
      <c r="D8435" s="3">
        <v>105</v>
      </c>
      <c r="E8435" s="9">
        <v>1937</v>
      </c>
      <c r="F8435" s="7" t="s">
        <v>1441</v>
      </c>
      <c r="G8435" s="7" t="s">
        <v>1442</v>
      </c>
      <c r="H8435" s="8" t="s">
        <v>626</v>
      </c>
      <c r="I8435" s="8" t="s">
        <v>8627</v>
      </c>
      <c r="J8435" s="19">
        <v>3</v>
      </c>
      <c r="K8435" s="19" t="s">
        <v>7736</v>
      </c>
      <c r="L8435" s="11">
        <v>1.1000000000000001</v>
      </c>
      <c r="M8435" s="11"/>
      <c r="N8435" s="24"/>
      <c r="P8435" s="32"/>
      <c r="T8435" s="19"/>
      <c r="U8435" s="3">
        <v>115</v>
      </c>
      <c r="X8435" t="str">
        <f t="shared" si="515"/>
        <v/>
      </c>
      <c r="Z8435" t="str">
        <f t="shared" si="516"/>
        <v/>
      </c>
      <c r="AB8435" s="9"/>
      <c r="AC8435" t="s">
        <v>626</v>
      </c>
      <c r="AD8435">
        <f t="shared" si="518"/>
        <v>0</v>
      </c>
      <c r="AF8435" s="3"/>
      <c r="AG8435" t="s">
        <v>2782</v>
      </c>
      <c r="AH8435" s="9" t="s">
        <v>4613</v>
      </c>
    </row>
    <row r="8436" spans="1:48" ht="10.95" customHeight="1" outlineLevel="1" x14ac:dyDescent="0.25">
      <c r="A8436" t="s">
        <v>1139</v>
      </c>
      <c r="C8436" s="3" t="s">
        <v>12965</v>
      </c>
      <c r="D8436" s="3">
        <v>147</v>
      </c>
      <c r="E8436" s="9">
        <v>1944</v>
      </c>
      <c r="F8436" s="7" t="s">
        <v>1440</v>
      </c>
      <c r="G8436" s="7" t="s">
        <v>2792</v>
      </c>
      <c r="H8436" s="8" t="s">
        <v>626</v>
      </c>
      <c r="I8436" s="8"/>
      <c r="J8436" s="19">
        <v>3</v>
      </c>
      <c r="K8436" s="19" t="s">
        <v>7736</v>
      </c>
      <c r="L8436" s="11">
        <v>1</v>
      </c>
      <c r="M8436" s="11"/>
      <c r="N8436" s="24"/>
      <c r="P8436" s="32"/>
      <c r="T8436" s="19"/>
      <c r="U8436" s="3">
        <v>158</v>
      </c>
      <c r="X8436" t="str">
        <f t="shared" si="515"/>
        <v/>
      </c>
      <c r="Z8436" t="str">
        <f t="shared" si="516"/>
        <v/>
      </c>
      <c r="AB8436" s="9"/>
      <c r="AC8436" t="s">
        <v>626</v>
      </c>
      <c r="AD8436">
        <f t="shared" si="518"/>
        <v>0</v>
      </c>
      <c r="AF8436" s="3"/>
      <c r="AG8436" t="s">
        <v>2782</v>
      </c>
      <c r="AH8436" s="9" t="s">
        <v>4613</v>
      </c>
    </row>
    <row r="8437" spans="1:48" ht="10.95" customHeight="1" outlineLevel="1" x14ac:dyDescent="0.25">
      <c r="A8437" t="s">
        <v>1139</v>
      </c>
      <c r="C8437" s="3" t="s">
        <v>12965</v>
      </c>
      <c r="D8437" s="3" t="s">
        <v>37</v>
      </c>
      <c r="E8437" s="9">
        <v>1944</v>
      </c>
      <c r="F8437" s="7" t="s">
        <v>1444</v>
      </c>
      <c r="G8437" s="7" t="s">
        <v>2792</v>
      </c>
      <c r="H8437" s="8" t="s">
        <v>626</v>
      </c>
      <c r="I8437" s="8"/>
      <c r="J8437" s="19">
        <v>3</v>
      </c>
      <c r="K8437" s="19" t="s">
        <v>7736</v>
      </c>
      <c r="L8437" s="11">
        <v>3.2</v>
      </c>
      <c r="M8437" s="11"/>
      <c r="N8437" s="24"/>
      <c r="P8437" s="32"/>
      <c r="T8437" s="19"/>
      <c r="U8437" s="3" t="s">
        <v>1443</v>
      </c>
      <c r="W8437" t="s">
        <v>7738</v>
      </c>
      <c r="X8437" t="str">
        <f t="shared" si="515"/>
        <v/>
      </c>
      <c r="Z8437" t="str">
        <f t="shared" si="516"/>
        <v/>
      </c>
      <c r="AB8437" s="9"/>
      <c r="AC8437" t="s">
        <v>626</v>
      </c>
      <c r="AD8437">
        <f t="shared" si="518"/>
        <v>0</v>
      </c>
      <c r="AF8437" s="3"/>
      <c r="AG8437" t="s">
        <v>2782</v>
      </c>
      <c r="AH8437" s="9" t="s">
        <v>4925</v>
      </c>
    </row>
    <row r="8438" spans="1:48" ht="10.95" customHeight="1" x14ac:dyDescent="0.25">
      <c r="A8438" s="1" t="s">
        <v>15493</v>
      </c>
      <c r="B8438" t="s">
        <v>12966</v>
      </c>
      <c r="C8438" s="3" t="s">
        <v>12466</v>
      </c>
      <c r="E8438" s="9"/>
      <c r="F8438" s="7"/>
      <c r="G8438" s="7"/>
      <c r="H8438" s="8"/>
      <c r="I8438" s="8"/>
      <c r="J8438" s="19"/>
      <c r="K8438" s="19"/>
      <c r="L8438" s="11"/>
      <c r="M8438" s="11">
        <f>SUM(L8439:L8490)</f>
        <v>216.30000000000004</v>
      </c>
      <c r="N8438" s="24">
        <v>4182</v>
      </c>
      <c r="O8438">
        <f>COUNTIF(K8439:K8490,"*")</f>
        <v>52</v>
      </c>
      <c r="P8438" s="32">
        <f>O8438/N8438</f>
        <v>1.2434241989478718E-2</v>
      </c>
      <c r="Q8438">
        <f>COUNTIF(K8439:K8490,"Y")+COUNTIF(K8439:K8490,"S")</f>
        <v>50</v>
      </c>
      <c r="T8438" s="19" t="s">
        <v>7736</v>
      </c>
      <c r="U8438" s="3"/>
      <c r="V8438" t="s">
        <v>18448</v>
      </c>
      <c r="X8438" t="str">
        <f t="shared" si="515"/>
        <v/>
      </c>
      <c r="Z8438" t="str">
        <f t="shared" si="516"/>
        <v/>
      </c>
      <c r="AB8438" s="9"/>
      <c r="AE8438">
        <f>COUNTIF(AD8439:AD8490,"1")</f>
        <v>5</v>
      </c>
      <c r="AF8438" s="3"/>
      <c r="AH8438" s="9"/>
      <c r="AI8438">
        <f>COUNTIF($J8439:$J8490,"1")-COUNTIFS($J8439:$J8490,"1",$K8439:$K8490,"V")</f>
        <v>9</v>
      </c>
      <c r="AJ8438">
        <f>COUNTIFS($J8439:$J8490,"1",$K8439:$K8490,"Y")+COUNTIFS($J8439:$J8490,"1",$K8439:$K8490,"s")</f>
        <v>9</v>
      </c>
      <c r="AK8438">
        <f>COUNTIF($J8439:$J8490,"2")-COUNTIFS($J8439:$J8490,"2",$K8439:$K8490,"V")</f>
        <v>4</v>
      </c>
      <c r="AL8438">
        <f>COUNTIFS($J8439:$J8490,"2",$K8439:$K8490,"Y")+COUNTIFS($J8439:$J8490,"2",$K8439:$K8490,"s")</f>
        <v>4</v>
      </c>
      <c r="AM8438">
        <f>COUNTIF($J8439:$J8490,"3")-COUNTIFS($J8439:$J8490,"3",$K8439:$K8490,"V")</f>
        <v>4</v>
      </c>
      <c r="AN8438">
        <f>COUNTIFS($J8439:$J8490,"3",$K8439:$K8490,"Y")+COUNTIFS($J8439:$J8490,"3",$K8439:$K8490,"s")</f>
        <v>4</v>
      </c>
      <c r="AO8438">
        <f>COUNTIF($J8439:$J8490,"4")-COUNTIFS($J8439:$J8490,"4",$K8439:$K8490,"V")</f>
        <v>0</v>
      </c>
      <c r="AP8438">
        <f>COUNTIFS($J8439:$J8490,"4",$K8439:$K8490,"Y")+COUNTIFS($J8439:$J8490,"4",$K8439:$K8490,"s")</f>
        <v>0</v>
      </c>
      <c r="AQ8438">
        <f>COUNTIF($J8439:$J8490,"5")-COUNTIFS($J8439:$J8490,"5",$K8439:$K8490,"V")</f>
        <v>4</v>
      </c>
      <c r="AR8438">
        <f>COUNTIFS($J8439:$J8490,"5",$K8439:$K8490,"Y")+COUNTIFS($J8439:$J8490,"5",$K8439:$K8490,"s")</f>
        <v>4</v>
      </c>
      <c r="AS8438">
        <f>COUNTIF($J8439:$J8490,"6")-COUNTIFS($J8439:$J8490,"6",$K8439:$K8490,"V")</f>
        <v>31</v>
      </c>
      <c r="AT8438">
        <f>COUNTIFS($J8439:$J8490,"6",$K8439:$K8490,"Y")+COUNTIFS($J8439:$J8490,"6",$K8439:$K8490,"s")</f>
        <v>29</v>
      </c>
      <c r="AU8438">
        <f>COUNTIF($J8439:$J8490,"7")-COUNTIFS($J8439:$J8490,"7",$K8439:$K8490,"V")</f>
        <v>0</v>
      </c>
      <c r="AV8438">
        <f>COUNTIFS($J8439:$J8490,"7",$K8439:$K8490,"Y")+COUNTIFS($J8439:$J8490,"7",$K8439:$K8490,"s")</f>
        <v>0</v>
      </c>
    </row>
    <row r="8439" spans="1:48" ht="10.95" customHeight="1" outlineLevel="1" x14ac:dyDescent="0.25">
      <c r="A8439" t="s">
        <v>1445</v>
      </c>
      <c r="C8439" s="3" t="s">
        <v>12466</v>
      </c>
      <c r="D8439" s="3">
        <v>4</v>
      </c>
      <c r="E8439" s="9">
        <v>1984</v>
      </c>
      <c r="F8439" s="7" t="s">
        <v>2977</v>
      </c>
      <c r="G8439" s="7" t="s">
        <v>5401</v>
      </c>
      <c r="H8439" s="8" t="s">
        <v>14909</v>
      </c>
      <c r="I8439" s="8" t="s">
        <v>15433</v>
      </c>
      <c r="J8439" s="19">
        <v>3</v>
      </c>
      <c r="K8439" s="19" t="s">
        <v>7736</v>
      </c>
      <c r="L8439" s="11">
        <v>2</v>
      </c>
      <c r="M8439" s="11"/>
      <c r="N8439" s="24"/>
      <c r="P8439" s="32"/>
      <c r="T8439" s="19"/>
      <c r="U8439" s="3"/>
      <c r="X8439" t="str">
        <f t="shared" si="515"/>
        <v/>
      </c>
      <c r="Z8439" t="str">
        <f t="shared" si="516"/>
        <v/>
      </c>
      <c r="AB8439" s="9"/>
      <c r="AC8439" t="s">
        <v>14909</v>
      </c>
      <c r="AD8439">
        <f t="shared" ref="AD8439:AD8470" si="519">COUNTIF(H8439,"*Fuji*")</f>
        <v>0</v>
      </c>
      <c r="AF8439" s="3"/>
      <c r="AH8439" s="9"/>
    </row>
    <row r="8440" spans="1:48" ht="10.95" customHeight="1" outlineLevel="1" x14ac:dyDescent="0.25">
      <c r="A8440" t="s">
        <v>1445</v>
      </c>
      <c r="C8440" s="3" t="s">
        <v>12466</v>
      </c>
      <c r="D8440" s="3">
        <v>5</v>
      </c>
      <c r="E8440" s="9">
        <v>1984</v>
      </c>
      <c r="F8440" s="7" t="s">
        <v>6389</v>
      </c>
      <c r="G8440" s="7" t="s">
        <v>5401</v>
      </c>
      <c r="H8440" s="8" t="s">
        <v>15435</v>
      </c>
      <c r="I8440" s="8" t="s">
        <v>15434</v>
      </c>
      <c r="J8440" s="19">
        <v>6</v>
      </c>
      <c r="K8440" s="19" t="s">
        <v>7736</v>
      </c>
      <c r="L8440" s="11">
        <v>0.55000000000000004</v>
      </c>
      <c r="M8440" s="11"/>
      <c r="N8440" s="24"/>
      <c r="P8440" s="32"/>
      <c r="T8440" s="19"/>
      <c r="U8440" s="3"/>
      <c r="X8440" t="str">
        <f t="shared" si="515"/>
        <v/>
      </c>
      <c r="Z8440" t="str">
        <f t="shared" si="516"/>
        <v/>
      </c>
      <c r="AB8440" s="9"/>
      <c r="AC8440" t="s">
        <v>15435</v>
      </c>
      <c r="AD8440">
        <f t="shared" si="519"/>
        <v>0</v>
      </c>
      <c r="AF8440" s="3"/>
      <c r="AH8440" s="9"/>
    </row>
    <row r="8441" spans="1:48" ht="10.95" customHeight="1" outlineLevel="1" x14ac:dyDescent="0.25">
      <c r="A8441" t="s">
        <v>1445</v>
      </c>
      <c r="C8441" s="3" t="s">
        <v>12466</v>
      </c>
      <c r="D8441" s="3">
        <v>6</v>
      </c>
      <c r="E8441" s="9">
        <v>1984</v>
      </c>
      <c r="F8441" s="7" t="s">
        <v>3220</v>
      </c>
      <c r="G8441" s="7" t="s">
        <v>5401</v>
      </c>
      <c r="H8441" s="8" t="s">
        <v>15436</v>
      </c>
      <c r="I8441" s="8" t="s">
        <v>15434</v>
      </c>
      <c r="J8441" s="19">
        <v>6</v>
      </c>
      <c r="K8441" s="19" t="s">
        <v>7736</v>
      </c>
      <c r="L8441" s="11">
        <v>0.55000000000000004</v>
      </c>
      <c r="M8441" s="11"/>
      <c r="N8441" s="24"/>
      <c r="P8441" s="32"/>
      <c r="T8441" s="19"/>
      <c r="U8441" s="3"/>
      <c r="X8441" t="str">
        <f t="shared" si="515"/>
        <v/>
      </c>
      <c r="Z8441" t="str">
        <f t="shared" si="516"/>
        <v/>
      </c>
      <c r="AB8441" s="9"/>
      <c r="AC8441" t="s">
        <v>15436</v>
      </c>
      <c r="AD8441">
        <f t="shared" si="519"/>
        <v>0</v>
      </c>
      <c r="AF8441" s="3"/>
      <c r="AH8441" s="9"/>
    </row>
    <row r="8442" spans="1:48" ht="10.95" customHeight="1" outlineLevel="1" x14ac:dyDescent="0.25">
      <c r="A8442" t="s">
        <v>1445</v>
      </c>
      <c r="C8442" s="3" t="s">
        <v>12466</v>
      </c>
      <c r="D8442" s="3">
        <v>7</v>
      </c>
      <c r="E8442" s="9">
        <v>1984</v>
      </c>
      <c r="F8442" s="7" t="s">
        <v>5142</v>
      </c>
      <c r="G8442" s="7" t="s">
        <v>5401</v>
      </c>
      <c r="H8442" s="8" t="s">
        <v>15437</v>
      </c>
      <c r="I8442" s="8" t="s">
        <v>15434</v>
      </c>
      <c r="J8442" s="19">
        <v>6</v>
      </c>
      <c r="K8442" s="19" t="s">
        <v>7736</v>
      </c>
      <c r="L8442" s="11">
        <v>0.55000000000000004</v>
      </c>
      <c r="M8442" s="11"/>
      <c r="N8442" s="24"/>
      <c r="P8442" s="32"/>
      <c r="T8442" s="19"/>
      <c r="U8442" s="3"/>
      <c r="X8442" t="str">
        <f t="shared" si="515"/>
        <v/>
      </c>
      <c r="Z8442" t="str">
        <f t="shared" si="516"/>
        <v/>
      </c>
      <c r="AB8442" s="9"/>
      <c r="AC8442" t="s">
        <v>15437</v>
      </c>
      <c r="AD8442">
        <f t="shared" si="519"/>
        <v>0</v>
      </c>
      <c r="AF8442" s="3"/>
      <c r="AH8442" s="9"/>
    </row>
    <row r="8443" spans="1:48" ht="10.95" customHeight="1" outlineLevel="1" x14ac:dyDescent="0.25">
      <c r="A8443" t="s">
        <v>1445</v>
      </c>
      <c r="C8443" s="3" t="s">
        <v>12466</v>
      </c>
      <c r="D8443" s="3">
        <v>8</v>
      </c>
      <c r="E8443" s="9">
        <v>1984</v>
      </c>
      <c r="F8443" s="7" t="s">
        <v>5141</v>
      </c>
      <c r="G8443" s="7" t="s">
        <v>5401</v>
      </c>
      <c r="H8443" s="8" t="s">
        <v>15438</v>
      </c>
      <c r="I8443" s="8" t="s">
        <v>15434</v>
      </c>
      <c r="J8443" s="19">
        <v>6</v>
      </c>
      <c r="K8443" s="19" t="s">
        <v>7736</v>
      </c>
      <c r="L8443" s="11">
        <v>0.55000000000000004</v>
      </c>
      <c r="M8443" s="11"/>
      <c r="N8443" s="24"/>
      <c r="P8443" s="32"/>
      <c r="T8443" s="19"/>
      <c r="U8443" s="3"/>
      <c r="X8443" t="str">
        <f t="shared" si="515"/>
        <v/>
      </c>
      <c r="Z8443" t="str">
        <f t="shared" si="516"/>
        <v/>
      </c>
      <c r="AB8443" s="9"/>
      <c r="AC8443" t="s">
        <v>15438</v>
      </c>
      <c r="AD8443">
        <f t="shared" si="519"/>
        <v>0</v>
      </c>
      <c r="AF8443" s="3"/>
      <c r="AH8443" s="9"/>
    </row>
    <row r="8444" spans="1:48" ht="10.95" customHeight="1" outlineLevel="1" x14ac:dyDescent="0.25">
      <c r="A8444" t="s">
        <v>1445</v>
      </c>
      <c r="C8444" s="3" t="s">
        <v>12466</v>
      </c>
      <c r="D8444" s="3">
        <v>9</v>
      </c>
      <c r="E8444" s="9">
        <v>1984</v>
      </c>
      <c r="F8444" s="7" t="s">
        <v>4720</v>
      </c>
      <c r="G8444" s="7" t="s">
        <v>5401</v>
      </c>
      <c r="H8444" s="8" t="s">
        <v>15444</v>
      </c>
      <c r="I8444" s="8" t="s">
        <v>15434</v>
      </c>
      <c r="J8444" s="19">
        <v>6</v>
      </c>
      <c r="K8444" s="19" t="s">
        <v>7736</v>
      </c>
      <c r="L8444" s="11">
        <v>0.55000000000000004</v>
      </c>
      <c r="M8444" s="11"/>
      <c r="N8444" s="24"/>
      <c r="P8444" s="32"/>
      <c r="T8444" s="19"/>
      <c r="U8444" s="3"/>
      <c r="X8444" t="str">
        <f t="shared" si="515"/>
        <v/>
      </c>
      <c r="Z8444" t="str">
        <f t="shared" si="516"/>
        <v/>
      </c>
      <c r="AB8444" s="9"/>
      <c r="AC8444" t="s">
        <v>15444</v>
      </c>
      <c r="AD8444">
        <f t="shared" si="519"/>
        <v>0</v>
      </c>
      <c r="AF8444" s="3"/>
      <c r="AH8444" s="9"/>
    </row>
    <row r="8445" spans="1:48" ht="10.95" customHeight="1" outlineLevel="1" x14ac:dyDescent="0.25">
      <c r="A8445" t="s">
        <v>1445</v>
      </c>
      <c r="C8445" s="3" t="s">
        <v>12466</v>
      </c>
      <c r="D8445" s="3">
        <v>10</v>
      </c>
      <c r="E8445" s="9">
        <v>1984</v>
      </c>
      <c r="F8445" s="7" t="s">
        <v>2977</v>
      </c>
      <c r="G8445" s="7" t="s">
        <v>5401</v>
      </c>
      <c r="H8445" s="8" t="s">
        <v>15439</v>
      </c>
      <c r="I8445" s="8" t="s">
        <v>15434</v>
      </c>
      <c r="J8445" s="19">
        <v>6</v>
      </c>
      <c r="K8445" s="19" t="s">
        <v>7736</v>
      </c>
      <c r="L8445" s="11">
        <v>0.55000000000000004</v>
      </c>
      <c r="M8445" s="11"/>
      <c r="N8445" s="24"/>
      <c r="P8445" s="32"/>
      <c r="T8445" s="19"/>
      <c r="U8445" s="3"/>
      <c r="X8445" t="str">
        <f t="shared" si="515"/>
        <v/>
      </c>
      <c r="Z8445" t="str">
        <f t="shared" si="516"/>
        <v/>
      </c>
      <c r="AB8445" s="9"/>
      <c r="AC8445" t="s">
        <v>15439</v>
      </c>
      <c r="AD8445">
        <f t="shared" si="519"/>
        <v>0</v>
      </c>
      <c r="AF8445" s="3"/>
      <c r="AH8445" s="9"/>
    </row>
    <row r="8446" spans="1:48" ht="10.95" customHeight="1" outlineLevel="1" x14ac:dyDescent="0.25">
      <c r="A8446" t="s">
        <v>1445</v>
      </c>
      <c r="C8446" s="3" t="s">
        <v>12466</v>
      </c>
      <c r="D8446" s="3">
        <v>11</v>
      </c>
      <c r="E8446" s="9">
        <v>1984</v>
      </c>
      <c r="F8446" s="7" t="s">
        <v>7630</v>
      </c>
      <c r="G8446" s="7" t="s">
        <v>5401</v>
      </c>
      <c r="H8446" s="8" t="s">
        <v>15440</v>
      </c>
      <c r="I8446" s="8" t="s">
        <v>15434</v>
      </c>
      <c r="J8446" s="19">
        <v>6</v>
      </c>
      <c r="K8446" s="19" t="s">
        <v>7736</v>
      </c>
      <c r="L8446" s="11">
        <v>0.55000000000000004</v>
      </c>
      <c r="M8446" s="11"/>
      <c r="N8446" s="24"/>
      <c r="P8446" s="32"/>
      <c r="T8446" s="19"/>
      <c r="U8446" s="3"/>
      <c r="X8446" t="str">
        <f t="shared" si="515"/>
        <v/>
      </c>
      <c r="Z8446" t="str">
        <f t="shared" si="516"/>
        <v/>
      </c>
      <c r="AB8446" s="9"/>
      <c r="AC8446" t="s">
        <v>15440</v>
      </c>
      <c r="AD8446">
        <f t="shared" si="519"/>
        <v>0</v>
      </c>
      <c r="AF8446" s="3"/>
      <c r="AH8446" s="9"/>
    </row>
    <row r="8447" spans="1:48" ht="10.95" customHeight="1" outlineLevel="1" x14ac:dyDescent="0.25">
      <c r="A8447" t="s">
        <v>1445</v>
      </c>
      <c r="C8447" s="3" t="s">
        <v>12466</v>
      </c>
      <c r="D8447" s="3">
        <v>12</v>
      </c>
      <c r="E8447" s="9">
        <v>1984</v>
      </c>
      <c r="F8447" s="7" t="s">
        <v>5282</v>
      </c>
      <c r="G8447" s="7" t="s">
        <v>5401</v>
      </c>
      <c r="H8447" s="8" t="s">
        <v>15441</v>
      </c>
      <c r="I8447" s="8" t="s">
        <v>15434</v>
      </c>
      <c r="J8447" s="19">
        <v>6</v>
      </c>
      <c r="K8447" s="19" t="s">
        <v>7736</v>
      </c>
      <c r="L8447" s="11">
        <v>0.55000000000000004</v>
      </c>
      <c r="M8447" s="11"/>
      <c r="N8447" s="24"/>
      <c r="P8447" s="32"/>
      <c r="T8447" s="19"/>
      <c r="U8447" s="3"/>
      <c r="X8447" t="str">
        <f t="shared" si="515"/>
        <v/>
      </c>
      <c r="Z8447" t="str">
        <f t="shared" si="516"/>
        <v/>
      </c>
      <c r="AB8447" s="9"/>
      <c r="AC8447" t="s">
        <v>15441</v>
      </c>
      <c r="AD8447">
        <f t="shared" si="519"/>
        <v>0</v>
      </c>
      <c r="AF8447" s="3"/>
      <c r="AH8447" s="9"/>
    </row>
    <row r="8448" spans="1:48" ht="10.95" customHeight="1" outlineLevel="1" x14ac:dyDescent="0.25">
      <c r="A8448" t="s">
        <v>1445</v>
      </c>
      <c r="C8448" s="3" t="s">
        <v>12466</v>
      </c>
      <c r="D8448" s="3">
        <v>13</v>
      </c>
      <c r="E8448" s="9">
        <v>1984</v>
      </c>
      <c r="F8448" s="7" t="s">
        <v>4072</v>
      </c>
      <c r="G8448" s="7" t="s">
        <v>5401</v>
      </c>
      <c r="H8448" s="8" t="s">
        <v>15442</v>
      </c>
      <c r="I8448" s="8" t="s">
        <v>15434</v>
      </c>
      <c r="J8448" s="19">
        <v>6</v>
      </c>
      <c r="K8448" s="19" t="s">
        <v>7736</v>
      </c>
      <c r="L8448" s="11">
        <v>0.55000000000000004</v>
      </c>
      <c r="M8448" s="11"/>
      <c r="N8448" s="24"/>
      <c r="P8448" s="32"/>
      <c r="T8448" s="19"/>
      <c r="U8448" s="3"/>
      <c r="X8448" t="str">
        <f t="shared" si="515"/>
        <v/>
      </c>
      <c r="Z8448" t="str">
        <f t="shared" si="516"/>
        <v/>
      </c>
      <c r="AB8448" s="9"/>
      <c r="AC8448" t="s">
        <v>15442</v>
      </c>
      <c r="AD8448">
        <f t="shared" si="519"/>
        <v>0</v>
      </c>
      <c r="AF8448" s="3"/>
      <c r="AH8448" s="9"/>
    </row>
    <row r="8449" spans="1:34" ht="10.95" customHeight="1" outlineLevel="1" x14ac:dyDescent="0.25">
      <c r="A8449" t="s">
        <v>1445</v>
      </c>
      <c r="C8449" s="3" t="s">
        <v>12466</v>
      </c>
      <c r="D8449" s="3">
        <v>14</v>
      </c>
      <c r="E8449" s="9">
        <v>1984</v>
      </c>
      <c r="F8449" s="7">
        <v>1</v>
      </c>
      <c r="G8449" s="7" t="s">
        <v>5401</v>
      </c>
      <c r="H8449" s="8" t="s">
        <v>15443</v>
      </c>
      <c r="I8449" s="8" t="s">
        <v>15434</v>
      </c>
      <c r="J8449" s="19">
        <v>6</v>
      </c>
      <c r="K8449" s="19" t="s">
        <v>7736</v>
      </c>
      <c r="L8449" s="11">
        <v>0.55000000000000004</v>
      </c>
      <c r="M8449" s="11"/>
      <c r="N8449" s="24"/>
      <c r="P8449" s="32"/>
      <c r="T8449" s="19"/>
      <c r="U8449" s="3"/>
      <c r="X8449" t="str">
        <f t="shared" si="515"/>
        <v/>
      </c>
      <c r="Z8449" t="str">
        <f t="shared" si="516"/>
        <v/>
      </c>
      <c r="AB8449" s="9"/>
      <c r="AC8449" t="s">
        <v>15443</v>
      </c>
      <c r="AD8449">
        <f t="shared" si="519"/>
        <v>0</v>
      </c>
      <c r="AF8449" s="3"/>
      <c r="AH8449" s="9"/>
    </row>
    <row r="8450" spans="1:34" ht="10.95" customHeight="1" outlineLevel="1" x14ac:dyDescent="0.25">
      <c r="A8450" t="s">
        <v>1445</v>
      </c>
      <c r="C8450" s="3" t="s">
        <v>12466</v>
      </c>
      <c r="D8450" s="3">
        <v>40</v>
      </c>
      <c r="E8450" s="9">
        <v>1985</v>
      </c>
      <c r="F8450" s="7" t="s">
        <v>4487</v>
      </c>
      <c r="G8450" s="7" t="s">
        <v>5401</v>
      </c>
      <c r="H8450" s="8" t="s">
        <v>15445</v>
      </c>
      <c r="I8450" s="8" t="s">
        <v>15434</v>
      </c>
      <c r="J8450" s="19">
        <v>6</v>
      </c>
      <c r="K8450" s="19" t="s">
        <v>7736</v>
      </c>
      <c r="L8450" s="11">
        <v>0.9</v>
      </c>
      <c r="M8450" s="11"/>
      <c r="N8450" s="24"/>
      <c r="P8450" s="32"/>
      <c r="T8450" s="19"/>
      <c r="U8450" s="3"/>
      <c r="X8450" t="str">
        <f t="shared" ref="X8450:X8513" si="520">IF(COUNTIF(F8450,"*fdc*"),1,"")</f>
        <v/>
      </c>
      <c r="Z8450" t="str">
        <f t="shared" ref="Z8450:Z8513" si="521">IF(COUNTIF(F8450,"*s/s*"),1,"")</f>
        <v/>
      </c>
      <c r="AB8450" s="9"/>
      <c r="AC8450" t="s">
        <v>15445</v>
      </c>
      <c r="AD8450">
        <f t="shared" si="519"/>
        <v>0</v>
      </c>
      <c r="AF8450" s="3"/>
      <c r="AH8450" s="9"/>
    </row>
    <row r="8451" spans="1:34" ht="10.95" customHeight="1" outlineLevel="1" x14ac:dyDescent="0.25">
      <c r="A8451" t="s">
        <v>1445</v>
      </c>
      <c r="C8451" s="3" t="s">
        <v>12466</v>
      </c>
      <c r="D8451" s="3">
        <v>41</v>
      </c>
      <c r="E8451" s="9">
        <v>1985</v>
      </c>
      <c r="F8451" s="7" t="s">
        <v>5507</v>
      </c>
      <c r="G8451" s="7" t="s">
        <v>5401</v>
      </c>
      <c r="H8451" s="8" t="s">
        <v>15446</v>
      </c>
      <c r="I8451" s="8" t="s">
        <v>15434</v>
      </c>
      <c r="J8451" s="19">
        <v>6</v>
      </c>
      <c r="K8451" s="19" t="s">
        <v>7736</v>
      </c>
      <c r="L8451" s="11">
        <v>0.9</v>
      </c>
      <c r="M8451" s="11"/>
      <c r="N8451" s="24"/>
      <c r="P8451" s="32"/>
      <c r="T8451" s="19"/>
      <c r="U8451" s="3"/>
      <c r="X8451" t="str">
        <f t="shared" si="520"/>
        <v/>
      </c>
      <c r="Z8451" t="str">
        <f t="shared" si="521"/>
        <v/>
      </c>
      <c r="AB8451" s="9"/>
      <c r="AC8451" t="s">
        <v>15446</v>
      </c>
      <c r="AD8451">
        <f t="shared" si="519"/>
        <v>0</v>
      </c>
      <c r="AF8451" s="3"/>
      <c r="AH8451" s="9"/>
    </row>
    <row r="8452" spans="1:34" ht="10.95" customHeight="1" outlineLevel="1" x14ac:dyDescent="0.25">
      <c r="A8452" t="s">
        <v>1445</v>
      </c>
      <c r="C8452" s="3" t="s">
        <v>12466</v>
      </c>
      <c r="D8452" s="3">
        <v>42</v>
      </c>
      <c r="E8452" s="9">
        <v>1985</v>
      </c>
      <c r="F8452" s="7" t="s">
        <v>7608</v>
      </c>
      <c r="G8452" s="7" t="s">
        <v>5401</v>
      </c>
      <c r="H8452" s="8" t="s">
        <v>15447</v>
      </c>
      <c r="I8452" s="8" t="s">
        <v>15434</v>
      </c>
      <c r="J8452" s="19">
        <v>6</v>
      </c>
      <c r="K8452" s="19" t="s">
        <v>7736</v>
      </c>
      <c r="L8452" s="11">
        <v>0.9</v>
      </c>
      <c r="M8452" s="11"/>
      <c r="N8452" s="24"/>
      <c r="P8452" s="32"/>
      <c r="T8452" s="19"/>
      <c r="U8452" s="3"/>
      <c r="X8452" t="str">
        <f t="shared" si="520"/>
        <v/>
      </c>
      <c r="Z8452" t="str">
        <f t="shared" si="521"/>
        <v/>
      </c>
      <c r="AB8452" s="9"/>
      <c r="AC8452" t="s">
        <v>15447</v>
      </c>
      <c r="AD8452">
        <f t="shared" si="519"/>
        <v>0</v>
      </c>
      <c r="AF8452" s="3"/>
      <c r="AH8452" s="9"/>
    </row>
    <row r="8453" spans="1:34" ht="10.95" customHeight="1" outlineLevel="1" x14ac:dyDescent="0.25">
      <c r="A8453" t="s">
        <v>1445</v>
      </c>
      <c r="C8453" s="3" t="s">
        <v>12466</v>
      </c>
      <c r="D8453" s="3">
        <v>43</v>
      </c>
      <c r="E8453" s="9">
        <v>1985</v>
      </c>
      <c r="F8453" s="7" t="s">
        <v>3656</v>
      </c>
      <c r="G8453" s="7" t="s">
        <v>5401</v>
      </c>
      <c r="H8453" s="8" t="s">
        <v>15448</v>
      </c>
      <c r="I8453" s="8" t="s">
        <v>15434</v>
      </c>
      <c r="J8453" s="19">
        <v>6</v>
      </c>
      <c r="K8453" s="19" t="s">
        <v>7736</v>
      </c>
      <c r="L8453" s="11">
        <v>0.9</v>
      </c>
      <c r="M8453" s="11"/>
      <c r="N8453" s="24"/>
      <c r="P8453" s="32"/>
      <c r="T8453" s="19"/>
      <c r="U8453" s="3"/>
      <c r="X8453" t="str">
        <f t="shared" si="520"/>
        <v/>
      </c>
      <c r="Z8453" t="str">
        <f t="shared" si="521"/>
        <v/>
      </c>
      <c r="AB8453" s="9"/>
      <c r="AC8453" t="s">
        <v>15448</v>
      </c>
      <c r="AD8453">
        <f t="shared" si="519"/>
        <v>0</v>
      </c>
      <c r="AF8453" s="3"/>
      <c r="AH8453" s="9"/>
    </row>
    <row r="8454" spans="1:34" ht="10.95" customHeight="1" outlineLevel="1" x14ac:dyDescent="0.25">
      <c r="A8454" t="s">
        <v>1445</v>
      </c>
      <c r="C8454" s="3" t="s">
        <v>12466</v>
      </c>
      <c r="D8454" s="3">
        <v>44</v>
      </c>
      <c r="E8454" s="9">
        <v>1985</v>
      </c>
      <c r="F8454" s="7" t="s">
        <v>9088</v>
      </c>
      <c r="G8454" s="7" t="s">
        <v>5401</v>
      </c>
      <c r="H8454" s="8" t="s">
        <v>15449</v>
      </c>
      <c r="I8454" s="8" t="s">
        <v>15434</v>
      </c>
      <c r="J8454" s="19">
        <v>6</v>
      </c>
      <c r="K8454" s="19" t="s">
        <v>7736</v>
      </c>
      <c r="L8454" s="11">
        <v>0.9</v>
      </c>
      <c r="M8454" s="11"/>
      <c r="N8454" s="24"/>
      <c r="P8454" s="32"/>
      <c r="T8454" s="19"/>
      <c r="U8454" s="3"/>
      <c r="X8454" t="str">
        <f t="shared" si="520"/>
        <v/>
      </c>
      <c r="Z8454" t="str">
        <f t="shared" si="521"/>
        <v/>
      </c>
      <c r="AB8454" s="9"/>
      <c r="AC8454" t="s">
        <v>15449</v>
      </c>
      <c r="AD8454">
        <f t="shared" si="519"/>
        <v>0</v>
      </c>
      <c r="AF8454" s="3"/>
      <c r="AH8454" s="9"/>
    </row>
    <row r="8455" spans="1:34" ht="10.95" customHeight="1" outlineLevel="1" x14ac:dyDescent="0.25">
      <c r="A8455" t="s">
        <v>1445</v>
      </c>
      <c r="C8455" s="3" t="s">
        <v>12466</v>
      </c>
      <c r="D8455" s="3">
        <v>45</v>
      </c>
      <c r="E8455" s="9">
        <v>1985</v>
      </c>
      <c r="F8455" s="7" t="s">
        <v>3424</v>
      </c>
      <c r="G8455" s="7" t="s">
        <v>5401</v>
      </c>
      <c r="H8455" s="8" t="s">
        <v>15450</v>
      </c>
      <c r="I8455" s="8" t="s">
        <v>15434</v>
      </c>
      <c r="J8455" s="19">
        <v>6</v>
      </c>
      <c r="K8455" s="19" t="s">
        <v>7736</v>
      </c>
      <c r="L8455" s="11">
        <v>0.9</v>
      </c>
      <c r="M8455" s="11"/>
      <c r="N8455" s="24"/>
      <c r="P8455" s="32"/>
      <c r="T8455" s="19"/>
      <c r="U8455" s="3"/>
      <c r="X8455" t="str">
        <f t="shared" si="520"/>
        <v/>
      </c>
      <c r="Z8455" t="str">
        <f t="shared" si="521"/>
        <v/>
      </c>
      <c r="AB8455" s="9"/>
      <c r="AC8455" t="s">
        <v>15450</v>
      </c>
      <c r="AD8455">
        <f t="shared" si="519"/>
        <v>0</v>
      </c>
      <c r="AF8455" s="3"/>
      <c r="AH8455" s="9"/>
    </row>
    <row r="8456" spans="1:34" ht="10.95" customHeight="1" outlineLevel="1" x14ac:dyDescent="0.25">
      <c r="A8456" t="s">
        <v>1445</v>
      </c>
      <c r="C8456" s="3" t="s">
        <v>12466</v>
      </c>
      <c r="D8456" s="3" t="s">
        <v>15451</v>
      </c>
      <c r="E8456" s="9">
        <v>1985</v>
      </c>
      <c r="F8456" s="7" t="s">
        <v>15452</v>
      </c>
      <c r="G8456" s="7" t="s">
        <v>5401</v>
      </c>
      <c r="H8456" s="8" t="s">
        <v>15453</v>
      </c>
      <c r="I8456" s="8" t="s">
        <v>7607</v>
      </c>
      <c r="J8456" s="19">
        <v>3</v>
      </c>
      <c r="K8456" s="19" t="s">
        <v>7736</v>
      </c>
      <c r="L8456" s="11">
        <v>5.3</v>
      </c>
      <c r="M8456" s="11"/>
      <c r="N8456" s="24"/>
      <c r="P8456" s="32"/>
      <c r="T8456" s="19"/>
      <c r="U8456" s="3"/>
      <c r="X8456" t="str">
        <f t="shared" si="520"/>
        <v/>
      </c>
      <c r="Z8456">
        <f t="shared" si="521"/>
        <v>1</v>
      </c>
      <c r="AB8456" s="9"/>
      <c r="AC8456" t="s">
        <v>15453</v>
      </c>
      <c r="AD8456">
        <f t="shared" si="519"/>
        <v>0</v>
      </c>
      <c r="AF8456" s="3"/>
      <c r="AH8456" s="9"/>
    </row>
    <row r="8457" spans="1:34" ht="10.95" customHeight="1" outlineLevel="1" x14ac:dyDescent="0.25">
      <c r="A8457" t="s">
        <v>1445</v>
      </c>
      <c r="C8457" s="3" t="s">
        <v>12466</v>
      </c>
      <c r="D8457" s="3">
        <v>71</v>
      </c>
      <c r="E8457" s="9">
        <v>1986</v>
      </c>
      <c r="F8457" s="7">
        <v>2</v>
      </c>
      <c r="G8457" s="7" t="s">
        <v>5401</v>
      </c>
      <c r="H8457" s="8" t="s">
        <v>15454</v>
      </c>
      <c r="I8457" s="8" t="s">
        <v>15434</v>
      </c>
      <c r="J8457" s="19">
        <v>6</v>
      </c>
      <c r="K8457" s="19" t="s">
        <v>7736</v>
      </c>
      <c r="L8457" s="11">
        <v>3</v>
      </c>
      <c r="M8457" s="11"/>
      <c r="N8457" s="24"/>
      <c r="P8457" s="32"/>
      <c r="T8457" s="19"/>
      <c r="U8457" s="3"/>
      <c r="X8457" t="str">
        <f t="shared" si="520"/>
        <v/>
      </c>
      <c r="Z8457" t="str">
        <f t="shared" si="521"/>
        <v/>
      </c>
      <c r="AB8457" s="9"/>
      <c r="AC8457" t="s">
        <v>15454</v>
      </c>
      <c r="AD8457">
        <f t="shared" si="519"/>
        <v>0</v>
      </c>
      <c r="AF8457" s="3"/>
      <c r="AH8457" s="9"/>
    </row>
    <row r="8458" spans="1:34" ht="10.95" customHeight="1" outlineLevel="1" x14ac:dyDescent="0.25">
      <c r="A8458" t="s">
        <v>1445</v>
      </c>
      <c r="C8458" s="3" t="s">
        <v>12466</v>
      </c>
      <c r="D8458" s="3">
        <v>72</v>
      </c>
      <c r="E8458" s="9">
        <v>1986</v>
      </c>
      <c r="F8458" s="7">
        <v>5</v>
      </c>
      <c r="G8458" s="7" t="s">
        <v>5401</v>
      </c>
      <c r="H8458" s="8" t="s">
        <v>15455</v>
      </c>
      <c r="I8458" s="8" t="s">
        <v>15434</v>
      </c>
      <c r="J8458" s="19">
        <v>6</v>
      </c>
      <c r="K8458" s="19" t="s">
        <v>20093</v>
      </c>
      <c r="L8458" s="11"/>
      <c r="M8458" s="11"/>
      <c r="N8458" s="24"/>
      <c r="P8458" s="32"/>
      <c r="T8458" s="19"/>
      <c r="U8458" s="3"/>
      <c r="X8458" t="str">
        <f t="shared" si="520"/>
        <v/>
      </c>
      <c r="Z8458" t="str">
        <f t="shared" si="521"/>
        <v/>
      </c>
      <c r="AB8458" s="9"/>
      <c r="AC8458" t="s">
        <v>15455</v>
      </c>
      <c r="AD8458">
        <f t="shared" si="519"/>
        <v>0</v>
      </c>
      <c r="AF8458" s="3"/>
      <c r="AH8458" s="9"/>
    </row>
    <row r="8459" spans="1:34" ht="10.95" customHeight="1" outlineLevel="1" x14ac:dyDescent="0.25">
      <c r="A8459" t="s">
        <v>1445</v>
      </c>
      <c r="C8459" s="3" t="s">
        <v>12466</v>
      </c>
      <c r="D8459" s="3" t="s">
        <v>20835</v>
      </c>
      <c r="E8459" s="9">
        <v>1986</v>
      </c>
      <c r="F8459" s="7" t="s">
        <v>20836</v>
      </c>
      <c r="G8459" s="7" t="s">
        <v>5401</v>
      </c>
      <c r="H8459" s="8" t="s">
        <v>20837</v>
      </c>
      <c r="I8459" s="8" t="s">
        <v>15434</v>
      </c>
      <c r="J8459" s="19">
        <v>6</v>
      </c>
      <c r="K8459" s="19" t="s">
        <v>7736</v>
      </c>
      <c r="L8459" s="11">
        <v>8.6</v>
      </c>
      <c r="M8459" s="11"/>
      <c r="N8459" s="24"/>
      <c r="P8459" s="32"/>
      <c r="T8459" s="19"/>
      <c r="U8459" s="3"/>
      <c r="X8459">
        <f t="shared" si="520"/>
        <v>1</v>
      </c>
      <c r="Z8459" t="str">
        <f t="shared" si="521"/>
        <v/>
      </c>
      <c r="AB8459" s="9"/>
      <c r="AC8459" t="s">
        <v>20837</v>
      </c>
      <c r="AD8459">
        <f t="shared" si="519"/>
        <v>0</v>
      </c>
      <c r="AF8459" s="3"/>
      <c r="AH8459" s="9"/>
    </row>
    <row r="8460" spans="1:34" ht="10.95" customHeight="1" outlineLevel="1" x14ac:dyDescent="0.25">
      <c r="A8460" t="s">
        <v>1445</v>
      </c>
      <c r="C8460" s="3" t="s">
        <v>12466</v>
      </c>
      <c r="D8460" s="3">
        <v>119</v>
      </c>
      <c r="E8460" s="9">
        <v>1987</v>
      </c>
      <c r="F8460" s="7" t="s">
        <v>8645</v>
      </c>
      <c r="G8460" s="7" t="s">
        <v>5401</v>
      </c>
      <c r="H8460" s="8" t="s">
        <v>7599</v>
      </c>
      <c r="I8460" s="8" t="s">
        <v>15434</v>
      </c>
      <c r="J8460" s="19">
        <v>6</v>
      </c>
      <c r="K8460" s="19" t="s">
        <v>7736</v>
      </c>
      <c r="L8460" s="11">
        <v>8.6</v>
      </c>
      <c r="M8460" s="11"/>
      <c r="N8460" s="24"/>
      <c r="P8460" s="32"/>
      <c r="T8460" s="19"/>
      <c r="U8460" s="3"/>
      <c r="X8460">
        <f t="shared" si="520"/>
        <v>1</v>
      </c>
      <c r="Z8460" t="str">
        <f t="shared" si="521"/>
        <v/>
      </c>
      <c r="AB8460" s="9"/>
      <c r="AC8460" t="s">
        <v>7599</v>
      </c>
      <c r="AD8460">
        <f t="shared" si="519"/>
        <v>0</v>
      </c>
      <c r="AF8460" s="3"/>
      <c r="AH8460" s="9"/>
    </row>
    <row r="8461" spans="1:34" ht="10.95" customHeight="1" outlineLevel="1" x14ac:dyDescent="0.25">
      <c r="A8461" t="s">
        <v>1445</v>
      </c>
      <c r="C8461" s="3" t="s">
        <v>12466</v>
      </c>
      <c r="D8461" s="3">
        <v>124</v>
      </c>
      <c r="E8461" s="9">
        <v>1987</v>
      </c>
      <c r="F8461" s="7" t="s">
        <v>15457</v>
      </c>
      <c r="G8461" s="7" t="s">
        <v>5401</v>
      </c>
      <c r="H8461" s="8" t="s">
        <v>15458</v>
      </c>
      <c r="I8461" s="8" t="s">
        <v>15456</v>
      </c>
      <c r="J8461" s="19">
        <v>6</v>
      </c>
      <c r="K8461" s="19" t="s">
        <v>7736</v>
      </c>
      <c r="L8461" s="11">
        <v>2.5</v>
      </c>
      <c r="M8461" s="11"/>
      <c r="N8461" s="24"/>
      <c r="P8461" s="32"/>
      <c r="T8461" s="19"/>
      <c r="U8461" s="3"/>
      <c r="X8461" t="str">
        <f t="shared" si="520"/>
        <v/>
      </c>
      <c r="Z8461">
        <f t="shared" si="521"/>
        <v>1</v>
      </c>
      <c r="AB8461" s="9"/>
      <c r="AC8461" t="s">
        <v>15458</v>
      </c>
      <c r="AD8461">
        <f t="shared" si="519"/>
        <v>0</v>
      </c>
      <c r="AF8461" s="3"/>
      <c r="AH8461" s="9"/>
    </row>
    <row r="8462" spans="1:34" ht="10.95" customHeight="1" outlineLevel="1" x14ac:dyDescent="0.25">
      <c r="A8462" t="s">
        <v>1445</v>
      </c>
      <c r="C8462" s="3" t="s">
        <v>12466</v>
      </c>
      <c r="D8462" s="3" t="s">
        <v>15460</v>
      </c>
      <c r="E8462" s="9">
        <v>1988</v>
      </c>
      <c r="F8462" s="7" t="s">
        <v>15461</v>
      </c>
      <c r="G8462" s="7" t="s">
        <v>5401</v>
      </c>
      <c r="H8462" s="8" t="s">
        <v>15462</v>
      </c>
      <c r="I8462" s="8" t="s">
        <v>15459</v>
      </c>
      <c r="J8462" s="19">
        <v>5</v>
      </c>
      <c r="K8462" s="19" t="s">
        <v>7736</v>
      </c>
      <c r="L8462" s="11">
        <v>6.5</v>
      </c>
      <c r="M8462" s="11"/>
      <c r="N8462" s="24"/>
      <c r="P8462" s="32"/>
      <c r="T8462" s="19"/>
      <c r="U8462" s="3"/>
      <c r="X8462" t="str">
        <f t="shared" si="520"/>
        <v/>
      </c>
      <c r="Z8462">
        <f t="shared" si="521"/>
        <v>1</v>
      </c>
      <c r="AB8462" s="9"/>
      <c r="AC8462" t="s">
        <v>15462</v>
      </c>
      <c r="AD8462">
        <f t="shared" si="519"/>
        <v>0</v>
      </c>
      <c r="AF8462" s="3"/>
      <c r="AH8462" s="9"/>
    </row>
    <row r="8463" spans="1:34" ht="10.95" customHeight="1" outlineLevel="1" x14ac:dyDescent="0.25">
      <c r="A8463" t="s">
        <v>1445</v>
      </c>
      <c r="C8463" s="3" t="s">
        <v>12466</v>
      </c>
      <c r="D8463" s="3">
        <v>176</v>
      </c>
      <c r="E8463" s="9">
        <v>1988</v>
      </c>
      <c r="F8463" s="7" t="s">
        <v>5143</v>
      </c>
      <c r="G8463" s="7" t="s">
        <v>5401</v>
      </c>
      <c r="H8463" s="8" t="s">
        <v>15462</v>
      </c>
      <c r="I8463" s="8" t="s">
        <v>15459</v>
      </c>
      <c r="J8463" s="19">
        <v>5</v>
      </c>
      <c r="K8463" s="19" t="s">
        <v>7736</v>
      </c>
      <c r="L8463" s="11">
        <v>3.5</v>
      </c>
      <c r="M8463" s="11"/>
      <c r="N8463" s="24"/>
      <c r="P8463" s="32"/>
      <c r="T8463" s="19"/>
      <c r="U8463" s="3"/>
      <c r="X8463" t="str">
        <f t="shared" si="520"/>
        <v/>
      </c>
      <c r="Z8463" t="str">
        <f t="shared" si="521"/>
        <v/>
      </c>
      <c r="AB8463" s="9"/>
      <c r="AC8463" t="s">
        <v>15462</v>
      </c>
      <c r="AD8463">
        <f t="shared" si="519"/>
        <v>0</v>
      </c>
      <c r="AF8463" s="3"/>
      <c r="AH8463" s="9"/>
    </row>
    <row r="8464" spans="1:34" ht="10.95" customHeight="1" outlineLevel="1" x14ac:dyDescent="0.25">
      <c r="A8464" t="s">
        <v>1445</v>
      </c>
      <c r="C8464" s="3" t="s">
        <v>12466</v>
      </c>
      <c r="D8464" s="3">
        <v>177</v>
      </c>
      <c r="E8464" s="9">
        <v>1988</v>
      </c>
      <c r="F8464" s="7" t="s">
        <v>5143</v>
      </c>
      <c r="G8464" s="7" t="s">
        <v>5401</v>
      </c>
      <c r="H8464" s="8" t="s">
        <v>15462</v>
      </c>
      <c r="I8464" s="8" t="s">
        <v>15459</v>
      </c>
      <c r="J8464" s="19">
        <v>5</v>
      </c>
      <c r="K8464" s="19" t="s">
        <v>7736</v>
      </c>
      <c r="L8464" s="11">
        <v>3.5</v>
      </c>
      <c r="M8464" s="11"/>
      <c r="N8464" s="24"/>
      <c r="P8464" s="32"/>
      <c r="T8464" s="19"/>
      <c r="U8464" s="3"/>
      <c r="X8464" t="str">
        <f t="shared" si="520"/>
        <v/>
      </c>
      <c r="Z8464" t="str">
        <f t="shared" si="521"/>
        <v/>
      </c>
      <c r="AB8464" s="9"/>
      <c r="AC8464" t="s">
        <v>15462</v>
      </c>
      <c r="AD8464">
        <f t="shared" si="519"/>
        <v>0</v>
      </c>
      <c r="AF8464" s="3"/>
      <c r="AH8464" s="9"/>
    </row>
    <row r="8465" spans="1:34" ht="10.95" customHeight="1" outlineLevel="1" x14ac:dyDescent="0.25">
      <c r="A8465" t="s">
        <v>1445</v>
      </c>
      <c r="C8465" s="3" t="s">
        <v>12466</v>
      </c>
      <c r="D8465" s="3">
        <v>178</v>
      </c>
      <c r="E8465" s="9">
        <v>1988</v>
      </c>
      <c r="F8465" s="7" t="s">
        <v>5143</v>
      </c>
      <c r="G8465" s="7" t="s">
        <v>5401</v>
      </c>
      <c r="H8465" s="8" t="s">
        <v>15462</v>
      </c>
      <c r="I8465" s="8" t="s">
        <v>15459</v>
      </c>
      <c r="J8465" s="19">
        <v>5</v>
      </c>
      <c r="K8465" s="19" t="s">
        <v>7736</v>
      </c>
      <c r="L8465" s="11">
        <v>3.5</v>
      </c>
      <c r="M8465" s="11"/>
      <c r="N8465" s="24"/>
      <c r="P8465" s="32"/>
      <c r="T8465" s="19"/>
      <c r="U8465" s="3"/>
      <c r="X8465" t="str">
        <f t="shared" si="520"/>
        <v/>
      </c>
      <c r="Z8465" t="str">
        <f t="shared" si="521"/>
        <v/>
      </c>
      <c r="AB8465" s="9"/>
      <c r="AC8465" t="s">
        <v>15462</v>
      </c>
      <c r="AD8465">
        <f t="shared" si="519"/>
        <v>0</v>
      </c>
      <c r="AF8465" s="3"/>
      <c r="AH8465" s="9"/>
    </row>
    <row r="8466" spans="1:34" ht="10.95" customHeight="1" outlineLevel="1" x14ac:dyDescent="0.25">
      <c r="A8466" t="s">
        <v>1445</v>
      </c>
      <c r="C8466" s="3" t="s">
        <v>12466</v>
      </c>
      <c r="D8466" s="3" t="s">
        <v>15463</v>
      </c>
      <c r="E8466" s="9">
        <v>1988</v>
      </c>
      <c r="F8466" s="7" t="s">
        <v>11736</v>
      </c>
      <c r="G8466" s="7" t="s">
        <v>5401</v>
      </c>
      <c r="H8466" s="8" t="s">
        <v>15464</v>
      </c>
      <c r="I8466" s="8" t="s">
        <v>7084</v>
      </c>
      <c r="J8466" s="19">
        <v>3</v>
      </c>
      <c r="K8466" s="19" t="s">
        <v>7736</v>
      </c>
      <c r="L8466" s="11">
        <v>5</v>
      </c>
      <c r="M8466" s="11"/>
      <c r="N8466" s="24"/>
      <c r="P8466" s="32"/>
      <c r="T8466" s="19"/>
      <c r="U8466" s="3"/>
      <c r="X8466" t="str">
        <f t="shared" si="520"/>
        <v/>
      </c>
      <c r="Z8466" t="str">
        <f t="shared" si="521"/>
        <v/>
      </c>
      <c r="AB8466" s="9"/>
      <c r="AC8466" t="s">
        <v>15464</v>
      </c>
      <c r="AD8466">
        <f t="shared" si="519"/>
        <v>0</v>
      </c>
      <c r="AF8466" s="3"/>
      <c r="AH8466" s="9"/>
    </row>
    <row r="8467" spans="1:34" ht="10.95" customHeight="1" outlineLevel="1" x14ac:dyDescent="0.25">
      <c r="A8467" t="s">
        <v>1445</v>
      </c>
      <c r="C8467" s="3" t="s">
        <v>12466</v>
      </c>
      <c r="D8467" s="3">
        <v>203</v>
      </c>
      <c r="E8467" s="9">
        <v>1988</v>
      </c>
      <c r="F8467" s="7" t="s">
        <v>5243</v>
      </c>
      <c r="G8467" s="7" t="s">
        <v>5401</v>
      </c>
      <c r="H8467" s="8" t="s">
        <v>15466</v>
      </c>
      <c r="I8467" s="8" t="s">
        <v>15465</v>
      </c>
      <c r="J8467" s="19">
        <v>6</v>
      </c>
      <c r="K8467" s="19" t="s">
        <v>7736</v>
      </c>
      <c r="L8467" s="11">
        <v>2.5</v>
      </c>
      <c r="M8467" s="11"/>
      <c r="N8467" s="24"/>
      <c r="P8467" s="32"/>
      <c r="T8467" s="19"/>
      <c r="U8467" s="3"/>
      <c r="X8467" t="str">
        <f t="shared" si="520"/>
        <v/>
      </c>
      <c r="Z8467" t="str">
        <f t="shared" si="521"/>
        <v/>
      </c>
      <c r="AB8467" s="9"/>
      <c r="AC8467" t="s">
        <v>15466</v>
      </c>
      <c r="AD8467">
        <f t="shared" si="519"/>
        <v>0</v>
      </c>
      <c r="AF8467" s="3"/>
      <c r="AH8467" s="9"/>
    </row>
    <row r="8468" spans="1:34" ht="10.95" customHeight="1" outlineLevel="1" x14ac:dyDescent="0.25">
      <c r="A8468" t="s">
        <v>1445</v>
      </c>
      <c r="C8468" s="3" t="s">
        <v>12466</v>
      </c>
      <c r="D8468" s="3">
        <v>394</v>
      </c>
      <c r="E8468" s="9">
        <v>1991</v>
      </c>
      <c r="F8468" s="7" t="s">
        <v>15507</v>
      </c>
      <c r="G8468" s="7" t="s">
        <v>5401</v>
      </c>
      <c r="H8468" s="8" t="s">
        <v>20598</v>
      </c>
      <c r="I8468" s="8" t="s">
        <v>20597</v>
      </c>
      <c r="J8468" s="19">
        <v>6</v>
      </c>
      <c r="K8468" s="19" t="s">
        <v>7736</v>
      </c>
      <c r="L8468" s="11">
        <v>0.9</v>
      </c>
      <c r="M8468" s="11"/>
      <c r="N8468" s="24"/>
      <c r="P8468" s="32"/>
      <c r="T8468" s="19"/>
      <c r="U8468" s="3"/>
      <c r="X8468" t="str">
        <f t="shared" si="520"/>
        <v/>
      </c>
      <c r="Z8468" t="str">
        <f t="shared" si="521"/>
        <v/>
      </c>
      <c r="AB8468" s="9"/>
      <c r="AC8468" t="s">
        <v>20598</v>
      </c>
      <c r="AD8468">
        <f t="shared" si="519"/>
        <v>0</v>
      </c>
      <c r="AF8468" s="3"/>
      <c r="AH8468" s="9"/>
    </row>
    <row r="8469" spans="1:34" ht="10.95" customHeight="1" outlineLevel="1" x14ac:dyDescent="0.25">
      <c r="A8469" t="s">
        <v>1445</v>
      </c>
      <c r="C8469" s="3" t="s">
        <v>12466</v>
      </c>
      <c r="D8469" s="3" t="s">
        <v>15468</v>
      </c>
      <c r="E8469" s="9">
        <v>1995</v>
      </c>
      <c r="F8469" s="7" t="s">
        <v>15469</v>
      </c>
      <c r="G8469" s="7" t="s">
        <v>5401</v>
      </c>
      <c r="H8469" s="8" t="s">
        <v>15470</v>
      </c>
      <c r="I8469" s="8" t="s">
        <v>15467</v>
      </c>
      <c r="J8469" s="19">
        <v>1</v>
      </c>
      <c r="K8469" s="19" t="s">
        <v>7736</v>
      </c>
      <c r="L8469" s="11">
        <v>7.4</v>
      </c>
      <c r="M8469" s="11"/>
      <c r="N8469" s="24"/>
      <c r="P8469" s="32"/>
      <c r="S8469">
        <v>1</v>
      </c>
      <c r="T8469" s="19"/>
      <c r="U8469" s="3"/>
      <c r="X8469" t="str">
        <f t="shared" si="520"/>
        <v/>
      </c>
      <c r="Z8469">
        <f t="shared" si="521"/>
        <v>1</v>
      </c>
      <c r="AB8469" s="9"/>
      <c r="AC8469" t="s">
        <v>15470</v>
      </c>
      <c r="AD8469">
        <f t="shared" si="519"/>
        <v>1</v>
      </c>
      <c r="AF8469" s="3"/>
      <c r="AH8469" s="9"/>
    </row>
    <row r="8470" spans="1:34" ht="10.95" customHeight="1" outlineLevel="1" x14ac:dyDescent="0.25">
      <c r="A8470" t="s">
        <v>1445</v>
      </c>
      <c r="C8470" s="3" t="s">
        <v>12466</v>
      </c>
      <c r="D8470" s="3">
        <v>700</v>
      </c>
      <c r="E8470" s="9">
        <v>1996</v>
      </c>
      <c r="F8470" s="7" t="s">
        <v>1198</v>
      </c>
      <c r="G8470" s="7" t="s">
        <v>5401</v>
      </c>
      <c r="H8470" s="8" t="s">
        <v>4422</v>
      </c>
      <c r="I8470" s="8" t="s">
        <v>15432</v>
      </c>
      <c r="J8470" s="19">
        <v>1</v>
      </c>
      <c r="K8470" s="19" t="s">
        <v>20093</v>
      </c>
      <c r="L8470" s="11"/>
      <c r="M8470" s="11"/>
      <c r="N8470" s="24"/>
      <c r="P8470" s="32"/>
      <c r="T8470" s="19"/>
      <c r="U8470" s="3">
        <v>607</v>
      </c>
      <c r="X8470" t="str">
        <f t="shared" si="520"/>
        <v/>
      </c>
      <c r="Z8470" t="str">
        <f t="shared" si="521"/>
        <v/>
      </c>
      <c r="AB8470" s="9"/>
      <c r="AC8470" t="s">
        <v>4422</v>
      </c>
      <c r="AD8470">
        <f t="shared" si="519"/>
        <v>0</v>
      </c>
      <c r="AF8470" s="3"/>
      <c r="AG8470" t="s">
        <v>3145</v>
      </c>
      <c r="AH8470" s="9" t="s">
        <v>4925</v>
      </c>
    </row>
    <row r="8471" spans="1:34" ht="10.95" customHeight="1" outlineLevel="1" x14ac:dyDescent="0.25">
      <c r="A8471" t="s">
        <v>1445</v>
      </c>
      <c r="C8471" s="3" t="s">
        <v>12466</v>
      </c>
      <c r="D8471" s="3" t="s">
        <v>15430</v>
      </c>
      <c r="E8471" s="9">
        <v>1996</v>
      </c>
      <c r="F8471" s="7" t="s">
        <v>15431</v>
      </c>
      <c r="G8471" s="7" t="s">
        <v>5401</v>
      </c>
      <c r="H8471" s="8" t="s">
        <v>4422</v>
      </c>
      <c r="I8471" s="8" t="s">
        <v>15432</v>
      </c>
      <c r="J8471" s="19">
        <v>6</v>
      </c>
      <c r="K8471" s="19" t="s">
        <v>7736</v>
      </c>
      <c r="L8471" s="11">
        <v>9.5</v>
      </c>
      <c r="M8471" s="11"/>
      <c r="N8471" s="24"/>
      <c r="P8471" s="32"/>
      <c r="T8471" s="19"/>
      <c r="U8471" s="3"/>
      <c r="X8471" t="str">
        <f t="shared" si="520"/>
        <v/>
      </c>
      <c r="Z8471">
        <f t="shared" si="521"/>
        <v>1</v>
      </c>
      <c r="AB8471" s="9"/>
      <c r="AC8471" t="s">
        <v>4422</v>
      </c>
      <c r="AD8471">
        <f t="shared" ref="AD8471:AD8490" si="522">COUNTIF(H8471,"*Fuji*")</f>
        <v>0</v>
      </c>
      <c r="AF8471" s="3"/>
      <c r="AH8471" s="9"/>
    </row>
    <row r="8472" spans="1:34" ht="10.95" customHeight="1" outlineLevel="1" x14ac:dyDescent="0.25">
      <c r="A8472" t="s">
        <v>1445</v>
      </c>
      <c r="C8472" s="3" t="s">
        <v>12466</v>
      </c>
      <c r="D8472" s="3">
        <v>727</v>
      </c>
      <c r="E8472" s="9">
        <v>1996</v>
      </c>
      <c r="F8472" s="7" t="s">
        <v>15472</v>
      </c>
      <c r="G8472" s="7" t="s">
        <v>5401</v>
      </c>
      <c r="H8472" s="8" t="s">
        <v>15473</v>
      </c>
      <c r="I8472" s="8" t="s">
        <v>15471</v>
      </c>
      <c r="J8472" s="19">
        <v>2</v>
      </c>
      <c r="K8472" s="19" t="s">
        <v>20093</v>
      </c>
      <c r="L8472" s="11"/>
      <c r="M8472" s="11"/>
      <c r="N8472" s="24"/>
      <c r="P8472" s="32"/>
      <c r="T8472" s="19"/>
      <c r="U8472" s="3"/>
      <c r="X8472" t="str">
        <f t="shared" si="520"/>
        <v/>
      </c>
      <c r="Z8472" t="str">
        <f t="shared" si="521"/>
        <v/>
      </c>
      <c r="AB8472" s="9"/>
      <c r="AC8472" t="s">
        <v>15473</v>
      </c>
      <c r="AD8472">
        <f t="shared" si="522"/>
        <v>0</v>
      </c>
      <c r="AF8472" s="3"/>
      <c r="AH8472" s="9"/>
    </row>
    <row r="8473" spans="1:34" ht="10.95" customHeight="1" outlineLevel="1" x14ac:dyDescent="0.25">
      <c r="A8473" t="s">
        <v>1445</v>
      </c>
      <c r="C8473" s="3" t="s">
        <v>12466</v>
      </c>
      <c r="D8473" s="3" t="s">
        <v>15474</v>
      </c>
      <c r="E8473" s="9">
        <v>1996</v>
      </c>
      <c r="F8473" s="7" t="s">
        <v>15475</v>
      </c>
      <c r="G8473" s="7" t="s">
        <v>5401</v>
      </c>
      <c r="H8473" s="8" t="s">
        <v>15473</v>
      </c>
      <c r="I8473" s="8" t="s">
        <v>15471</v>
      </c>
      <c r="J8473" s="19">
        <v>2</v>
      </c>
      <c r="K8473" s="19" t="s">
        <v>7736</v>
      </c>
      <c r="L8473" s="11">
        <v>7</v>
      </c>
      <c r="M8473" s="11"/>
      <c r="N8473" s="24"/>
      <c r="P8473" s="32"/>
      <c r="T8473" s="19"/>
      <c r="U8473" s="3"/>
      <c r="X8473" t="str">
        <f t="shared" si="520"/>
        <v/>
      </c>
      <c r="Z8473">
        <f t="shared" si="521"/>
        <v>1</v>
      </c>
      <c r="AB8473" s="9"/>
      <c r="AC8473" t="s">
        <v>15473</v>
      </c>
      <c r="AD8473">
        <f t="shared" si="522"/>
        <v>0</v>
      </c>
      <c r="AF8473" s="3"/>
      <c r="AH8473" s="9"/>
    </row>
    <row r="8474" spans="1:34" ht="10.95" customHeight="1" outlineLevel="1" x14ac:dyDescent="0.25">
      <c r="A8474" t="s">
        <v>1445</v>
      </c>
      <c r="C8474" s="3" t="s">
        <v>12466</v>
      </c>
      <c r="D8474" s="3" t="s">
        <v>21089</v>
      </c>
      <c r="E8474" s="9">
        <v>1999</v>
      </c>
      <c r="F8474" s="7" t="s">
        <v>21090</v>
      </c>
      <c r="G8474" s="7" t="s">
        <v>5401</v>
      </c>
      <c r="H8474" s="8" t="s">
        <v>21092</v>
      </c>
      <c r="I8474" s="8" t="s">
        <v>21091</v>
      </c>
      <c r="J8474" s="19">
        <v>1</v>
      </c>
      <c r="K8474" s="19" t="s">
        <v>7736</v>
      </c>
      <c r="L8474" s="11">
        <v>4.2</v>
      </c>
      <c r="M8474" s="11"/>
      <c r="N8474" s="24"/>
      <c r="P8474" s="32"/>
      <c r="T8474" s="19"/>
      <c r="U8474" s="3"/>
      <c r="X8474" t="str">
        <f t="shared" si="520"/>
        <v/>
      </c>
      <c r="Z8474" t="str">
        <f t="shared" si="521"/>
        <v/>
      </c>
      <c r="AB8474" s="9"/>
      <c r="AC8474" t="s">
        <v>21092</v>
      </c>
      <c r="AD8474">
        <f t="shared" si="522"/>
        <v>0</v>
      </c>
      <c r="AF8474" s="3"/>
      <c r="AH8474" s="9"/>
    </row>
    <row r="8475" spans="1:34" ht="10.95" customHeight="1" outlineLevel="1" x14ac:dyDescent="0.25">
      <c r="A8475" t="s">
        <v>1445</v>
      </c>
      <c r="C8475" s="3" t="s">
        <v>12466</v>
      </c>
      <c r="D8475" s="3">
        <v>1214</v>
      </c>
      <c r="E8475" s="9">
        <v>1999</v>
      </c>
      <c r="F8475" s="7" t="s">
        <v>1349</v>
      </c>
      <c r="G8475" s="7" t="s">
        <v>5401</v>
      </c>
      <c r="H8475" s="8" t="s">
        <v>4364</v>
      </c>
      <c r="I8475" s="8" t="s">
        <v>15476</v>
      </c>
      <c r="J8475" s="19">
        <v>1</v>
      </c>
      <c r="K8475" s="19" t="s">
        <v>7736</v>
      </c>
      <c r="L8475" s="11">
        <v>2.5</v>
      </c>
      <c r="M8475" s="11"/>
      <c r="N8475" s="24"/>
      <c r="P8475" s="32"/>
      <c r="T8475" s="19"/>
      <c r="U8475" s="3"/>
      <c r="X8475" t="str">
        <f t="shared" si="520"/>
        <v/>
      </c>
      <c r="Z8475" t="str">
        <f t="shared" si="521"/>
        <v/>
      </c>
      <c r="AB8475" s="9"/>
      <c r="AC8475" t="s">
        <v>4364</v>
      </c>
      <c r="AD8475">
        <f t="shared" si="522"/>
        <v>1</v>
      </c>
      <c r="AF8475" s="3"/>
      <c r="AH8475" s="9"/>
    </row>
    <row r="8476" spans="1:34" ht="10.95" customHeight="1" outlineLevel="1" x14ac:dyDescent="0.25">
      <c r="A8476" t="s">
        <v>1445</v>
      </c>
      <c r="C8476" s="3" t="s">
        <v>12466</v>
      </c>
      <c r="D8476" s="3" t="s">
        <v>15477</v>
      </c>
      <c r="E8476" s="9">
        <v>1999</v>
      </c>
      <c r="F8476" s="7" t="s">
        <v>15478</v>
      </c>
      <c r="G8476" s="7" t="s">
        <v>5401</v>
      </c>
      <c r="H8476" s="8" t="s">
        <v>4364</v>
      </c>
      <c r="I8476" s="8" t="s">
        <v>15476</v>
      </c>
      <c r="J8476" s="19">
        <v>1</v>
      </c>
      <c r="K8476" s="19" t="s">
        <v>7736</v>
      </c>
      <c r="L8476" s="11">
        <v>30</v>
      </c>
      <c r="M8476" s="11"/>
      <c r="N8476" s="24"/>
      <c r="P8476" s="32"/>
      <c r="T8476" s="19"/>
      <c r="U8476" s="3"/>
      <c r="X8476" t="str">
        <f t="shared" si="520"/>
        <v/>
      </c>
      <c r="Z8476">
        <f t="shared" si="521"/>
        <v>1</v>
      </c>
      <c r="AB8476" s="9"/>
      <c r="AC8476" t="s">
        <v>4364</v>
      </c>
      <c r="AD8476">
        <f t="shared" si="522"/>
        <v>1</v>
      </c>
      <c r="AF8476" s="3"/>
      <c r="AH8476" s="9"/>
    </row>
    <row r="8477" spans="1:34" ht="10.95" customHeight="1" outlineLevel="1" x14ac:dyDescent="0.25">
      <c r="A8477" t="s">
        <v>1445</v>
      </c>
      <c r="C8477" s="3" t="s">
        <v>12466</v>
      </c>
      <c r="D8477" s="3" t="s">
        <v>15480</v>
      </c>
      <c r="E8477" s="9">
        <v>2005</v>
      </c>
      <c r="F8477" s="7" t="s">
        <v>16325</v>
      </c>
      <c r="G8477" s="7" t="s">
        <v>5401</v>
      </c>
      <c r="H8477" s="8" t="s">
        <v>15470</v>
      </c>
      <c r="I8477" s="8" t="s">
        <v>15479</v>
      </c>
      <c r="J8477" s="19">
        <v>1</v>
      </c>
      <c r="K8477" s="19" t="s">
        <v>7736</v>
      </c>
      <c r="L8477" s="11">
        <v>3.5</v>
      </c>
      <c r="M8477" s="11"/>
      <c r="N8477" s="24"/>
      <c r="P8477" s="32"/>
      <c r="T8477" s="19"/>
      <c r="U8477" s="3"/>
      <c r="X8477" t="str">
        <f t="shared" si="520"/>
        <v/>
      </c>
      <c r="Z8477" t="str">
        <f t="shared" si="521"/>
        <v/>
      </c>
      <c r="AB8477" s="9"/>
      <c r="AC8477" t="s">
        <v>15470</v>
      </c>
      <c r="AD8477">
        <f t="shared" si="522"/>
        <v>1</v>
      </c>
      <c r="AF8477" s="3"/>
      <c r="AH8477" s="9"/>
    </row>
    <row r="8478" spans="1:34" ht="10.95" customHeight="1" outlineLevel="1" x14ac:dyDescent="0.25">
      <c r="A8478" t="s">
        <v>1445</v>
      </c>
      <c r="C8478" s="3" t="s">
        <v>12466</v>
      </c>
      <c r="D8478" s="3" t="s">
        <v>15480</v>
      </c>
      <c r="E8478" s="9">
        <v>2005</v>
      </c>
      <c r="F8478" s="7" t="s">
        <v>16326</v>
      </c>
      <c r="G8478" s="7" t="s">
        <v>5401</v>
      </c>
      <c r="H8478" s="8" t="s">
        <v>15470</v>
      </c>
      <c r="I8478" s="8" t="s">
        <v>15479</v>
      </c>
      <c r="J8478" s="19">
        <v>1</v>
      </c>
      <c r="K8478" s="19" t="s">
        <v>7736</v>
      </c>
      <c r="L8478" s="11">
        <v>7.4</v>
      </c>
      <c r="M8478" s="11"/>
      <c r="N8478" s="24"/>
      <c r="P8478" s="32"/>
      <c r="T8478" s="19"/>
      <c r="U8478" s="3"/>
      <c r="X8478" t="str">
        <f t="shared" si="520"/>
        <v/>
      </c>
      <c r="Z8478" t="str">
        <f t="shared" si="521"/>
        <v/>
      </c>
      <c r="AB8478" s="9"/>
      <c r="AC8478" t="s">
        <v>15470</v>
      </c>
      <c r="AD8478">
        <f t="shared" si="522"/>
        <v>1</v>
      </c>
      <c r="AF8478" s="3"/>
      <c r="AH8478" s="9"/>
    </row>
    <row r="8479" spans="1:34" ht="10.95" customHeight="1" outlineLevel="1" x14ac:dyDescent="0.25">
      <c r="A8479" t="s">
        <v>1445</v>
      </c>
      <c r="C8479" s="3" t="s">
        <v>12466</v>
      </c>
      <c r="D8479" s="3">
        <v>2432</v>
      </c>
      <c r="E8479" s="9">
        <v>2009</v>
      </c>
      <c r="F8479" s="7" t="s">
        <v>15482</v>
      </c>
      <c r="G8479" s="7" t="s">
        <v>5401</v>
      </c>
      <c r="H8479" s="8" t="s">
        <v>15483</v>
      </c>
      <c r="I8479" s="8" t="s">
        <v>15481</v>
      </c>
      <c r="J8479" s="19">
        <v>6</v>
      </c>
      <c r="K8479" s="19" t="s">
        <v>7738</v>
      </c>
      <c r="L8479" s="11"/>
      <c r="M8479" s="11"/>
      <c r="N8479" s="24"/>
      <c r="P8479" s="32"/>
      <c r="T8479" s="19"/>
      <c r="U8479" s="3"/>
      <c r="X8479" t="str">
        <f t="shared" si="520"/>
        <v/>
      </c>
      <c r="Z8479">
        <f t="shared" si="521"/>
        <v>1</v>
      </c>
      <c r="AB8479" s="9"/>
      <c r="AC8479" t="s">
        <v>15483</v>
      </c>
      <c r="AD8479">
        <f t="shared" si="522"/>
        <v>0</v>
      </c>
      <c r="AF8479" s="3"/>
      <c r="AH8479" s="9"/>
    </row>
    <row r="8480" spans="1:34" ht="10.95" customHeight="1" outlineLevel="1" x14ac:dyDescent="0.25">
      <c r="A8480" t="s">
        <v>1445</v>
      </c>
      <c r="C8480" s="3" t="s">
        <v>12466</v>
      </c>
      <c r="D8480" s="3">
        <v>2893</v>
      </c>
      <c r="E8480" s="9">
        <v>2012</v>
      </c>
      <c r="F8480" s="7">
        <v>5.15</v>
      </c>
      <c r="G8480" s="7" t="s">
        <v>5401</v>
      </c>
      <c r="H8480" s="8" t="s">
        <v>15485</v>
      </c>
      <c r="I8480" s="8" t="s">
        <v>15484</v>
      </c>
      <c r="J8480" s="19">
        <v>3</v>
      </c>
      <c r="K8480" s="19" t="s">
        <v>7736</v>
      </c>
      <c r="L8480" s="11">
        <v>17.5</v>
      </c>
      <c r="M8480" s="11"/>
      <c r="N8480" s="24"/>
      <c r="P8480" s="32"/>
      <c r="T8480" s="19"/>
      <c r="U8480" s="3"/>
      <c r="X8480" t="str">
        <f t="shared" si="520"/>
        <v/>
      </c>
      <c r="Z8480" t="str">
        <f t="shared" si="521"/>
        <v/>
      </c>
      <c r="AB8480" s="9"/>
      <c r="AC8480" t="s">
        <v>15485</v>
      </c>
      <c r="AD8480">
        <f t="shared" si="522"/>
        <v>0</v>
      </c>
      <c r="AF8480" s="3"/>
      <c r="AH8480" s="9"/>
    </row>
    <row r="8481" spans="1:48" ht="10.95" customHeight="1" outlineLevel="1" x14ac:dyDescent="0.25">
      <c r="A8481" t="s">
        <v>1445</v>
      </c>
      <c r="C8481" s="3" t="s">
        <v>12466</v>
      </c>
      <c r="D8481" s="3">
        <v>3204</v>
      </c>
      <c r="E8481" s="9">
        <v>2013</v>
      </c>
      <c r="F8481" s="7" t="s">
        <v>1009</v>
      </c>
      <c r="G8481" s="7" t="s">
        <v>5401</v>
      </c>
      <c r="H8481" s="8" t="s">
        <v>15483</v>
      </c>
      <c r="I8481" s="8" t="s">
        <v>10536</v>
      </c>
      <c r="J8481" s="19">
        <v>6</v>
      </c>
      <c r="K8481" s="19" t="s">
        <v>20093</v>
      </c>
      <c r="L8481" s="11"/>
      <c r="M8481" s="11"/>
      <c r="N8481" s="24"/>
      <c r="P8481" s="32"/>
      <c r="T8481" s="19"/>
      <c r="U8481" s="3"/>
      <c r="X8481" t="str">
        <f t="shared" si="520"/>
        <v/>
      </c>
      <c r="Z8481" t="str">
        <f t="shared" si="521"/>
        <v/>
      </c>
      <c r="AB8481" s="9"/>
      <c r="AC8481" t="s">
        <v>15483</v>
      </c>
      <c r="AD8481">
        <f t="shared" si="522"/>
        <v>0</v>
      </c>
      <c r="AF8481" s="3"/>
      <c r="AH8481" s="9"/>
    </row>
    <row r="8482" spans="1:48" ht="10.95" customHeight="1" outlineLevel="1" x14ac:dyDescent="0.25">
      <c r="A8482" t="s">
        <v>1445</v>
      </c>
      <c r="C8482" s="3" t="s">
        <v>12466</v>
      </c>
      <c r="D8482" s="3">
        <v>3205</v>
      </c>
      <c r="E8482" s="9">
        <v>2013</v>
      </c>
      <c r="F8482" s="7" t="s">
        <v>1009</v>
      </c>
      <c r="G8482" s="7" t="s">
        <v>5401</v>
      </c>
      <c r="H8482" s="8" t="s">
        <v>15483</v>
      </c>
      <c r="I8482" s="8" t="s">
        <v>10536</v>
      </c>
      <c r="J8482" s="19">
        <v>6</v>
      </c>
      <c r="K8482" s="19" t="s">
        <v>20093</v>
      </c>
      <c r="L8482" s="11"/>
      <c r="M8482" s="11"/>
      <c r="N8482" s="24"/>
      <c r="P8482" s="32"/>
      <c r="T8482" s="19"/>
      <c r="U8482" s="3"/>
      <c r="X8482" t="str">
        <f t="shared" si="520"/>
        <v/>
      </c>
      <c r="Z8482" t="str">
        <f t="shared" si="521"/>
        <v/>
      </c>
      <c r="AB8482" s="9"/>
      <c r="AC8482" t="s">
        <v>15483</v>
      </c>
      <c r="AD8482">
        <f t="shared" si="522"/>
        <v>0</v>
      </c>
      <c r="AF8482" s="3"/>
      <c r="AH8482" s="9"/>
    </row>
    <row r="8483" spans="1:48" ht="10.95" customHeight="1" outlineLevel="1" x14ac:dyDescent="0.25">
      <c r="A8483" t="s">
        <v>1445</v>
      </c>
      <c r="C8483" s="3" t="s">
        <v>12466</v>
      </c>
      <c r="D8483" s="3">
        <v>3206</v>
      </c>
      <c r="E8483" s="9">
        <v>2013</v>
      </c>
      <c r="F8483" s="7" t="s">
        <v>1009</v>
      </c>
      <c r="G8483" s="7" t="s">
        <v>5401</v>
      </c>
      <c r="H8483" s="8" t="s">
        <v>15483</v>
      </c>
      <c r="I8483" s="8" t="s">
        <v>10536</v>
      </c>
      <c r="J8483" s="19">
        <v>6</v>
      </c>
      <c r="K8483" s="19" t="s">
        <v>20093</v>
      </c>
      <c r="L8483" s="11"/>
      <c r="M8483" s="11"/>
      <c r="N8483" s="24"/>
      <c r="P8483" s="32"/>
      <c r="T8483" s="19"/>
      <c r="U8483" s="3"/>
      <c r="X8483" t="str">
        <f t="shared" si="520"/>
        <v/>
      </c>
      <c r="Z8483" t="str">
        <f t="shared" si="521"/>
        <v/>
      </c>
      <c r="AB8483" s="9"/>
      <c r="AC8483" t="s">
        <v>15483</v>
      </c>
      <c r="AD8483">
        <f t="shared" si="522"/>
        <v>0</v>
      </c>
      <c r="AF8483" s="3"/>
      <c r="AH8483" s="9"/>
    </row>
    <row r="8484" spans="1:48" ht="10.95" customHeight="1" outlineLevel="1" x14ac:dyDescent="0.25">
      <c r="A8484" t="s">
        <v>1445</v>
      </c>
      <c r="C8484" s="3" t="s">
        <v>12466</v>
      </c>
      <c r="D8484" s="3">
        <v>3207</v>
      </c>
      <c r="E8484" s="9">
        <v>2013</v>
      </c>
      <c r="F8484" s="7" t="s">
        <v>1009</v>
      </c>
      <c r="G8484" s="7" t="s">
        <v>5401</v>
      </c>
      <c r="H8484" s="8" t="s">
        <v>15483</v>
      </c>
      <c r="I8484" s="8" t="s">
        <v>10536</v>
      </c>
      <c r="J8484" s="19">
        <v>6</v>
      </c>
      <c r="K8484" s="19" t="s">
        <v>20093</v>
      </c>
      <c r="L8484" s="11"/>
      <c r="M8484" s="11"/>
      <c r="N8484" s="24"/>
      <c r="P8484" s="32"/>
      <c r="T8484" s="19"/>
      <c r="U8484" s="3"/>
      <c r="X8484" t="str">
        <f t="shared" si="520"/>
        <v/>
      </c>
      <c r="Z8484" t="str">
        <f t="shared" si="521"/>
        <v/>
      </c>
      <c r="AB8484" s="9"/>
      <c r="AC8484" t="s">
        <v>15483</v>
      </c>
      <c r="AD8484">
        <f t="shared" si="522"/>
        <v>0</v>
      </c>
      <c r="AF8484" s="3"/>
      <c r="AH8484" s="9"/>
    </row>
    <row r="8485" spans="1:48" ht="10.95" customHeight="1" outlineLevel="1" x14ac:dyDescent="0.25">
      <c r="A8485" t="s">
        <v>1445</v>
      </c>
      <c r="C8485" s="3" t="s">
        <v>12466</v>
      </c>
      <c r="D8485" s="3" t="s">
        <v>20810</v>
      </c>
      <c r="E8485" s="9">
        <v>2013</v>
      </c>
      <c r="F8485" s="7" t="s">
        <v>20811</v>
      </c>
      <c r="G8485" s="7" t="s">
        <v>5401</v>
      </c>
      <c r="H8485" s="8" t="s">
        <v>15483</v>
      </c>
      <c r="I8485" s="8" t="s">
        <v>10536</v>
      </c>
      <c r="J8485" s="19">
        <v>6</v>
      </c>
      <c r="K8485" s="19" t="s">
        <v>7736</v>
      </c>
      <c r="L8485" s="11">
        <v>7</v>
      </c>
      <c r="M8485" s="11"/>
      <c r="N8485" s="24"/>
      <c r="P8485" s="32"/>
      <c r="T8485" s="19"/>
      <c r="U8485" s="3"/>
      <c r="X8485">
        <f t="shared" si="520"/>
        <v>1</v>
      </c>
      <c r="Z8485" t="str">
        <f t="shared" si="521"/>
        <v/>
      </c>
      <c r="AB8485" s="9"/>
      <c r="AC8485" t="s">
        <v>15483</v>
      </c>
      <c r="AD8485">
        <f t="shared" si="522"/>
        <v>0</v>
      </c>
      <c r="AF8485" s="3"/>
      <c r="AH8485" s="9"/>
    </row>
    <row r="8486" spans="1:48" ht="10.95" customHeight="1" outlineLevel="1" x14ac:dyDescent="0.25">
      <c r="A8486" t="s">
        <v>1445</v>
      </c>
      <c r="C8486" s="3" t="s">
        <v>12466</v>
      </c>
      <c r="D8486" s="3">
        <v>3729</v>
      </c>
      <c r="E8486" s="9">
        <v>2016</v>
      </c>
      <c r="F8486" s="7" t="s">
        <v>5837</v>
      </c>
      <c r="G8486" s="7" t="s">
        <v>5401</v>
      </c>
      <c r="H8486" s="8" t="s">
        <v>5723</v>
      </c>
      <c r="I8486" s="8" t="s">
        <v>8348</v>
      </c>
      <c r="J8486" s="19">
        <v>2</v>
      </c>
      <c r="K8486" s="19" t="s">
        <v>20093</v>
      </c>
      <c r="L8486" s="11"/>
      <c r="M8486" s="11"/>
      <c r="N8486" s="24"/>
      <c r="P8486" s="32"/>
      <c r="R8486">
        <v>1</v>
      </c>
      <c r="S8486">
        <v>1</v>
      </c>
      <c r="T8486" s="19"/>
      <c r="U8486" s="3"/>
      <c r="X8486" t="str">
        <f t="shared" si="520"/>
        <v/>
      </c>
      <c r="Z8486" t="str">
        <f t="shared" si="521"/>
        <v/>
      </c>
      <c r="AB8486" s="9"/>
      <c r="AC8486" t="s">
        <v>5723</v>
      </c>
      <c r="AD8486">
        <f t="shared" si="522"/>
        <v>0</v>
      </c>
      <c r="AF8486" s="3"/>
      <c r="AH8486" s="9"/>
    </row>
    <row r="8487" spans="1:48" ht="10.95" customHeight="1" outlineLevel="1" x14ac:dyDescent="0.25">
      <c r="A8487" t="s">
        <v>1445</v>
      </c>
      <c r="C8487" s="3" t="s">
        <v>12466</v>
      </c>
      <c r="D8487" s="3">
        <v>3731</v>
      </c>
      <c r="E8487" s="9">
        <v>2016</v>
      </c>
      <c r="F8487" s="7" t="s">
        <v>5837</v>
      </c>
      <c r="G8487" s="7" t="s">
        <v>5401</v>
      </c>
      <c r="H8487" s="8" t="s">
        <v>559</v>
      </c>
      <c r="I8487" s="8" t="s">
        <v>8348</v>
      </c>
      <c r="J8487" s="19">
        <v>1</v>
      </c>
      <c r="K8487" s="19" t="s">
        <v>20093</v>
      </c>
      <c r="L8487" s="11"/>
      <c r="M8487" s="11"/>
      <c r="N8487" s="24"/>
      <c r="P8487" s="32"/>
      <c r="T8487" s="19"/>
      <c r="U8487" s="3"/>
      <c r="X8487" t="str">
        <f t="shared" si="520"/>
        <v/>
      </c>
      <c r="Z8487" t="str">
        <f t="shared" si="521"/>
        <v/>
      </c>
      <c r="AB8487" s="9"/>
      <c r="AC8487" t="s">
        <v>559</v>
      </c>
      <c r="AD8487">
        <f t="shared" si="522"/>
        <v>0</v>
      </c>
      <c r="AF8487" s="3"/>
      <c r="AH8487" s="9"/>
    </row>
    <row r="8488" spans="1:48" ht="10.95" customHeight="1" outlineLevel="1" x14ac:dyDescent="0.25">
      <c r="A8488" t="s">
        <v>1445</v>
      </c>
      <c r="C8488" s="3" t="s">
        <v>12466</v>
      </c>
      <c r="D8488" s="3">
        <v>3736</v>
      </c>
      <c r="E8488" s="9">
        <v>2016</v>
      </c>
      <c r="F8488" s="7" t="s">
        <v>5837</v>
      </c>
      <c r="G8488" s="7" t="s">
        <v>5401</v>
      </c>
      <c r="H8488" s="8" t="s">
        <v>15486</v>
      </c>
      <c r="I8488" s="8" t="s">
        <v>8348</v>
      </c>
      <c r="J8488" s="19">
        <v>2</v>
      </c>
      <c r="K8488" s="19" t="s">
        <v>20093</v>
      </c>
      <c r="L8488" s="11"/>
      <c r="M8488" s="11"/>
      <c r="N8488" s="24"/>
      <c r="P8488" s="32"/>
      <c r="T8488" s="19"/>
      <c r="U8488" s="3"/>
      <c r="X8488" t="str">
        <f t="shared" si="520"/>
        <v/>
      </c>
      <c r="Z8488" t="str">
        <f t="shared" si="521"/>
        <v/>
      </c>
      <c r="AB8488" s="9"/>
      <c r="AC8488" t="s">
        <v>15486</v>
      </c>
      <c r="AD8488">
        <f t="shared" si="522"/>
        <v>0</v>
      </c>
      <c r="AF8488" s="3"/>
      <c r="AH8488" s="9"/>
    </row>
    <row r="8489" spans="1:48" ht="10.95" customHeight="1" outlineLevel="1" x14ac:dyDescent="0.25">
      <c r="A8489" t="s">
        <v>1445</v>
      </c>
      <c r="C8489" s="3" t="s">
        <v>12466</v>
      </c>
      <c r="D8489" s="3" t="s">
        <v>15487</v>
      </c>
      <c r="E8489" s="9">
        <v>2016</v>
      </c>
      <c r="F8489" s="7" t="s">
        <v>15488</v>
      </c>
      <c r="G8489" s="7" t="s">
        <v>5401</v>
      </c>
      <c r="H8489" s="8" t="s">
        <v>15489</v>
      </c>
      <c r="I8489" s="8" t="s">
        <v>8348</v>
      </c>
      <c r="J8489" s="19">
        <v>1</v>
      </c>
      <c r="K8489" s="19" t="s">
        <v>7736</v>
      </c>
      <c r="L8489" s="11">
        <v>54</v>
      </c>
      <c r="M8489" s="11"/>
      <c r="N8489" s="24"/>
      <c r="P8489" s="32"/>
      <c r="T8489" s="19"/>
      <c r="U8489" s="3"/>
      <c r="X8489" t="str">
        <f t="shared" si="520"/>
        <v/>
      </c>
      <c r="Z8489">
        <f t="shared" si="521"/>
        <v>1</v>
      </c>
      <c r="AB8489" s="9"/>
      <c r="AC8489" t="s">
        <v>15489</v>
      </c>
      <c r="AD8489">
        <f t="shared" si="522"/>
        <v>0</v>
      </c>
      <c r="AF8489" s="3"/>
      <c r="AH8489" s="9"/>
    </row>
    <row r="8490" spans="1:48" ht="10.95" customHeight="1" outlineLevel="1" x14ac:dyDescent="0.25">
      <c r="A8490" t="s">
        <v>1445</v>
      </c>
      <c r="C8490" s="3" t="s">
        <v>12466</v>
      </c>
      <c r="D8490" s="3" t="s">
        <v>15491</v>
      </c>
      <c r="E8490" s="9">
        <v>2017</v>
      </c>
      <c r="F8490" s="7" t="s">
        <v>15488</v>
      </c>
      <c r="G8490" s="7" t="s">
        <v>5401</v>
      </c>
      <c r="H8490" s="8" t="s">
        <v>15492</v>
      </c>
      <c r="I8490" s="8" t="s">
        <v>15490</v>
      </c>
      <c r="J8490" s="19">
        <v>6</v>
      </c>
      <c r="K8490" s="19" t="s">
        <v>7738</v>
      </c>
      <c r="L8490" s="11"/>
      <c r="M8490" s="11"/>
      <c r="N8490" s="24"/>
      <c r="P8490" s="32"/>
      <c r="T8490" s="19"/>
      <c r="U8490" s="3"/>
      <c r="X8490" t="str">
        <f t="shared" si="520"/>
        <v/>
      </c>
      <c r="Z8490">
        <f t="shared" si="521"/>
        <v>1</v>
      </c>
      <c r="AB8490" s="9"/>
      <c r="AC8490" t="s">
        <v>15492</v>
      </c>
      <c r="AD8490">
        <f t="shared" si="522"/>
        <v>0</v>
      </c>
      <c r="AF8490" s="3"/>
      <c r="AH8490" s="9"/>
    </row>
    <row r="8491" spans="1:48" ht="10.95" customHeight="1" x14ac:dyDescent="0.25">
      <c r="A8491" t="s">
        <v>17246</v>
      </c>
      <c r="B8491" t="s">
        <v>12893</v>
      </c>
      <c r="C8491" s="3" t="s">
        <v>12986</v>
      </c>
      <c r="E8491" s="9"/>
      <c r="F8491" s="7"/>
      <c r="G8491" s="7"/>
      <c r="H8491" s="8"/>
      <c r="I8491" s="8"/>
      <c r="J8491" s="19"/>
      <c r="K8491" s="19"/>
      <c r="L8491" s="11"/>
      <c r="M8491" s="11">
        <f>SUM(L8492:L8539)</f>
        <v>12.499999999999996</v>
      </c>
      <c r="N8491" s="24">
        <v>275</v>
      </c>
      <c r="O8491">
        <f>COUNTIF(K8492:K8539,"*")</f>
        <v>48</v>
      </c>
      <c r="P8491" s="32">
        <f>O8491/N8491</f>
        <v>0.17454545454545456</v>
      </c>
      <c r="Q8491">
        <f>COUNTIF(K8492:K8539,"Y")+COUNTIF(K8492:K8539,"S")</f>
        <v>20</v>
      </c>
      <c r="T8491" s="20" t="s">
        <v>7738</v>
      </c>
      <c r="U8491" s="3"/>
      <c r="V8491" t="s">
        <v>18449</v>
      </c>
      <c r="X8491" t="str">
        <f t="shared" si="520"/>
        <v/>
      </c>
      <c r="Z8491" t="str">
        <f t="shared" si="521"/>
        <v/>
      </c>
      <c r="AB8491" s="9"/>
      <c r="AE8491">
        <f>COUNTIF(AD8492:AD8539,"1")</f>
        <v>0</v>
      </c>
      <c r="AF8491" s="3"/>
      <c r="AH8491" s="9"/>
      <c r="AI8491">
        <f>COUNTIF($J8492:$J8539,"1")-COUNTIFS($J8492:$J8539,"1",$K8492:$K8539,"V")</f>
        <v>0</v>
      </c>
      <c r="AJ8491">
        <f>COUNTIFS($J8492:$J8539,"1",$K8492:$K8539,"Y")+COUNTIFS($J8492:$J8539,"1",$K8492:$K8539,"s")</f>
        <v>0</v>
      </c>
      <c r="AK8491">
        <f>COUNTIF($J8492:$J8539,"2")-COUNTIFS($J8492:$J8539,"2",$K8492:$K8539,"V")</f>
        <v>0</v>
      </c>
      <c r="AL8491">
        <f>COUNTIFS($J8492:$J8539,"2",$K8492:$K8539,"Y")+COUNTIFS($J8492:$J8539,"2",$K8492:$K8539,"s")</f>
        <v>0</v>
      </c>
      <c r="AM8491">
        <f>COUNTIF($J8492:$J8539,"3")-COUNTIFS($J8492:$J8539,"3",$K8492:$K8539,"V")</f>
        <v>38</v>
      </c>
      <c r="AN8491">
        <f>COUNTIFS($J8492:$J8539,"3",$K8492:$K8539,"Y")+COUNTIFS($J8492:$J8539,"3",$K8492:$K8539,"s")</f>
        <v>17</v>
      </c>
      <c r="AO8491">
        <f>COUNTIF($J8492:$J8539,"4")-COUNTIFS($J8492:$J8539,"4",$K8492:$K8539,"V")</f>
        <v>0</v>
      </c>
      <c r="AP8491">
        <f>COUNTIFS($J8492:$J8539,"4",$K8492:$K8539,"Y")+COUNTIFS($J8492:$J8539,"4",$K8492:$K8539,"s")</f>
        <v>0</v>
      </c>
      <c r="AQ8491">
        <f>COUNTIF($J8492:$J8539,"5")-COUNTIFS($J8492:$J8539,"5",$K8492:$K8539,"V")</f>
        <v>0</v>
      </c>
      <c r="AR8491">
        <f>COUNTIFS($J8492:$J8539,"5",$K8492:$K8539,"Y")+COUNTIFS($J8492:$J8539,"5",$K8492:$K8539,"s")</f>
        <v>0</v>
      </c>
      <c r="AS8491">
        <f>COUNTIF($J8492:$J8539,"6")-COUNTIFS($J8492:$J8539,"6",$K8492:$K8539,"V")</f>
        <v>10</v>
      </c>
      <c r="AT8491">
        <f>COUNTIFS($J8492:$J8539,"6",$K8492:$K8539,"Y")+COUNTIFS($J8492:$J8539,"6",$K8492:$K8539,"s")</f>
        <v>3</v>
      </c>
      <c r="AU8491">
        <f>COUNTIF($J8492:$J8539,"7")-COUNTIFS($J8492:$J8539,"7",$K8492:$K8539,"V")</f>
        <v>0</v>
      </c>
      <c r="AV8491">
        <f>COUNTIFS($J8492:$J8539,"7",$K8492:$K8539,"Y")+COUNTIFS($J8492:$J8539,"7",$K8492:$K8539,"s")</f>
        <v>0</v>
      </c>
    </row>
    <row r="8492" spans="1:48" ht="10.95" customHeight="1" outlineLevel="1" x14ac:dyDescent="0.25">
      <c r="A8492" t="s">
        <v>4423</v>
      </c>
      <c r="C8492" s="3" t="s">
        <v>12986</v>
      </c>
      <c r="D8492" s="3">
        <v>65</v>
      </c>
      <c r="E8492" s="9">
        <v>1908</v>
      </c>
      <c r="F8492" s="7" t="s">
        <v>5143</v>
      </c>
      <c r="G8492" s="7" t="s">
        <v>4424</v>
      </c>
      <c r="H8492" s="8" t="s">
        <v>102</v>
      </c>
      <c r="I8492" s="8" t="s">
        <v>17247</v>
      </c>
      <c r="J8492" s="19">
        <v>3</v>
      </c>
      <c r="K8492" s="19" t="s">
        <v>7736</v>
      </c>
      <c r="L8492" s="11">
        <v>0.2</v>
      </c>
      <c r="M8492" s="11"/>
      <c r="N8492" s="24"/>
      <c r="P8492" s="32"/>
      <c r="T8492" s="19"/>
      <c r="U8492" s="3">
        <v>74</v>
      </c>
      <c r="X8492" t="str">
        <f t="shared" si="520"/>
        <v/>
      </c>
      <c r="Z8492" t="str">
        <f t="shared" si="521"/>
        <v/>
      </c>
      <c r="AB8492" s="9"/>
      <c r="AC8492" t="s">
        <v>102</v>
      </c>
      <c r="AD8492">
        <f t="shared" ref="AD8492:AD8539" si="523">COUNTIF(H8492,"*Fuji*")</f>
        <v>0</v>
      </c>
      <c r="AF8492" s="3"/>
      <c r="AG8492" t="s">
        <v>103</v>
      </c>
      <c r="AH8492" s="9" t="s">
        <v>4613</v>
      </c>
    </row>
    <row r="8493" spans="1:48" ht="10.95" customHeight="1" outlineLevel="1" x14ac:dyDescent="0.25">
      <c r="A8493" t="s">
        <v>4423</v>
      </c>
      <c r="C8493" s="3" t="s">
        <v>12986</v>
      </c>
      <c r="D8493" s="3">
        <v>66</v>
      </c>
      <c r="E8493" s="9">
        <v>1908</v>
      </c>
      <c r="F8493" s="7" t="s">
        <v>5282</v>
      </c>
      <c r="G8493" s="7" t="s">
        <v>4425</v>
      </c>
      <c r="H8493" s="8" t="s">
        <v>102</v>
      </c>
      <c r="I8493" s="8" t="s">
        <v>17247</v>
      </c>
      <c r="J8493" s="19">
        <v>3</v>
      </c>
      <c r="K8493" s="19" t="s">
        <v>7738</v>
      </c>
      <c r="L8493" s="11"/>
      <c r="M8493" s="11"/>
      <c r="N8493" s="24"/>
      <c r="P8493" s="32"/>
      <c r="T8493" s="19"/>
      <c r="U8493" s="3">
        <v>76</v>
      </c>
      <c r="X8493" t="str">
        <f t="shared" si="520"/>
        <v/>
      </c>
      <c r="Z8493" t="str">
        <f t="shared" si="521"/>
        <v/>
      </c>
      <c r="AB8493" s="9"/>
      <c r="AC8493" t="s">
        <v>102</v>
      </c>
      <c r="AD8493">
        <f t="shared" si="523"/>
        <v>0</v>
      </c>
      <c r="AF8493" s="3"/>
      <c r="AG8493" t="s">
        <v>103</v>
      </c>
      <c r="AH8493" s="9" t="s">
        <v>4613</v>
      </c>
    </row>
    <row r="8494" spans="1:48" ht="10.95" customHeight="1" outlineLevel="1" x14ac:dyDescent="0.25">
      <c r="A8494" t="s">
        <v>4423</v>
      </c>
      <c r="C8494" s="3" t="s">
        <v>12986</v>
      </c>
      <c r="D8494" s="3">
        <v>67</v>
      </c>
      <c r="E8494" s="9">
        <v>1908</v>
      </c>
      <c r="F8494" s="7" t="s">
        <v>1643</v>
      </c>
      <c r="G8494" s="7" t="s">
        <v>6233</v>
      </c>
      <c r="H8494" s="8" t="s">
        <v>102</v>
      </c>
      <c r="I8494" s="8" t="s">
        <v>17247</v>
      </c>
      <c r="J8494" s="19">
        <v>3</v>
      </c>
      <c r="K8494" s="19" t="s">
        <v>7738</v>
      </c>
      <c r="L8494" s="11"/>
      <c r="M8494" s="11"/>
      <c r="N8494" s="24"/>
      <c r="P8494" s="32"/>
      <c r="T8494" s="19"/>
      <c r="U8494" s="3">
        <v>81</v>
      </c>
      <c r="X8494" t="str">
        <f t="shared" si="520"/>
        <v/>
      </c>
      <c r="Z8494" t="str">
        <f t="shared" si="521"/>
        <v/>
      </c>
      <c r="AB8494" s="9"/>
      <c r="AC8494" t="s">
        <v>102</v>
      </c>
      <c r="AD8494">
        <f t="shared" si="523"/>
        <v>0</v>
      </c>
      <c r="AF8494" s="3"/>
      <c r="AG8494" t="s">
        <v>103</v>
      </c>
      <c r="AH8494" s="9" t="s">
        <v>4613</v>
      </c>
    </row>
    <row r="8495" spans="1:48" ht="10.95" customHeight="1" outlineLevel="1" x14ac:dyDescent="0.25">
      <c r="A8495" t="s">
        <v>4423</v>
      </c>
      <c r="C8495" s="3" t="s">
        <v>12986</v>
      </c>
      <c r="D8495" s="3">
        <v>68</v>
      </c>
      <c r="E8495" s="9">
        <v>1908</v>
      </c>
      <c r="F8495" s="7" t="s">
        <v>2351</v>
      </c>
      <c r="G8495" s="7" t="s">
        <v>6234</v>
      </c>
      <c r="H8495" s="8" t="s">
        <v>102</v>
      </c>
      <c r="I8495" s="8" t="s">
        <v>17247</v>
      </c>
      <c r="J8495" s="19">
        <v>3</v>
      </c>
      <c r="K8495" s="19" t="s">
        <v>7736</v>
      </c>
      <c r="L8495" s="11">
        <v>0.5</v>
      </c>
      <c r="M8495" s="11"/>
      <c r="N8495" s="24"/>
      <c r="P8495" s="32"/>
      <c r="T8495" s="19"/>
      <c r="U8495" s="3">
        <v>82</v>
      </c>
      <c r="X8495" t="str">
        <f t="shared" si="520"/>
        <v/>
      </c>
      <c r="Z8495" t="str">
        <f t="shared" si="521"/>
        <v/>
      </c>
      <c r="AB8495" s="9"/>
      <c r="AC8495" t="s">
        <v>102</v>
      </c>
      <c r="AD8495">
        <f t="shared" si="523"/>
        <v>0</v>
      </c>
      <c r="AF8495" s="3"/>
      <c r="AG8495" t="s">
        <v>103</v>
      </c>
      <c r="AH8495" s="9" t="s">
        <v>4613</v>
      </c>
    </row>
    <row r="8496" spans="1:48" ht="10.95" customHeight="1" outlineLevel="1" x14ac:dyDescent="0.25">
      <c r="A8496" t="s">
        <v>4423</v>
      </c>
      <c r="C8496" s="3" t="s">
        <v>12986</v>
      </c>
      <c r="D8496" s="3">
        <v>69</v>
      </c>
      <c r="E8496" s="9">
        <v>1908</v>
      </c>
      <c r="F8496" s="7" t="s">
        <v>5243</v>
      </c>
      <c r="G8496" s="7" t="s">
        <v>6235</v>
      </c>
      <c r="H8496" s="8" t="s">
        <v>102</v>
      </c>
      <c r="I8496" s="8" t="s">
        <v>17247</v>
      </c>
      <c r="J8496" s="19">
        <v>3</v>
      </c>
      <c r="K8496" s="19" t="s">
        <v>7738</v>
      </c>
      <c r="L8496" s="11"/>
      <c r="M8496" s="11"/>
      <c r="N8496" s="24"/>
      <c r="P8496" s="32"/>
      <c r="T8496" s="19"/>
      <c r="U8496" s="3">
        <v>83</v>
      </c>
      <c r="X8496" t="str">
        <f t="shared" si="520"/>
        <v/>
      </c>
      <c r="Z8496" t="str">
        <f t="shared" si="521"/>
        <v/>
      </c>
      <c r="AB8496" s="9"/>
      <c r="AC8496" t="s">
        <v>102</v>
      </c>
      <c r="AD8496">
        <f t="shared" si="523"/>
        <v>0</v>
      </c>
      <c r="AF8496" s="3"/>
      <c r="AG8496" t="s">
        <v>103</v>
      </c>
      <c r="AH8496" s="9" t="s">
        <v>4613</v>
      </c>
    </row>
    <row r="8497" spans="1:34" ht="10.95" customHeight="1" outlineLevel="1" x14ac:dyDescent="0.25">
      <c r="A8497" t="s">
        <v>4423</v>
      </c>
      <c r="C8497" s="3" t="s">
        <v>12986</v>
      </c>
      <c r="D8497" s="3">
        <v>70</v>
      </c>
      <c r="E8497" s="9">
        <v>1908</v>
      </c>
      <c r="F8497" s="7" t="s">
        <v>3424</v>
      </c>
      <c r="G8497" s="7" t="s">
        <v>6236</v>
      </c>
      <c r="H8497" s="8" t="s">
        <v>102</v>
      </c>
      <c r="I8497" s="8" t="s">
        <v>17247</v>
      </c>
      <c r="J8497" s="19">
        <v>3</v>
      </c>
      <c r="K8497" s="19" t="s">
        <v>7738</v>
      </c>
      <c r="L8497" s="11"/>
      <c r="M8497" s="11"/>
      <c r="N8497" s="24"/>
      <c r="P8497" s="32"/>
      <c r="T8497" s="19"/>
      <c r="U8497" s="3">
        <v>84</v>
      </c>
      <c r="X8497" t="str">
        <f t="shared" si="520"/>
        <v/>
      </c>
      <c r="Z8497" t="str">
        <f t="shared" si="521"/>
        <v/>
      </c>
      <c r="AB8497" s="9"/>
      <c r="AC8497" t="s">
        <v>102</v>
      </c>
      <c r="AD8497">
        <f t="shared" si="523"/>
        <v>0</v>
      </c>
      <c r="AF8497" s="3"/>
      <c r="AG8497" t="s">
        <v>103</v>
      </c>
      <c r="AH8497" s="9" t="s">
        <v>4613</v>
      </c>
    </row>
    <row r="8498" spans="1:34" ht="10.95" customHeight="1" outlineLevel="1" x14ac:dyDescent="0.25">
      <c r="A8498" t="s">
        <v>4423</v>
      </c>
      <c r="C8498" s="3" t="s">
        <v>12986</v>
      </c>
      <c r="D8498" s="3">
        <v>71</v>
      </c>
      <c r="E8498" s="9">
        <v>1908</v>
      </c>
      <c r="F8498" s="7" t="s">
        <v>3776</v>
      </c>
      <c r="G8498" s="7" t="s">
        <v>5487</v>
      </c>
      <c r="H8498" s="8" t="s">
        <v>102</v>
      </c>
      <c r="I8498" s="8" t="s">
        <v>17247</v>
      </c>
      <c r="J8498" s="19">
        <v>3</v>
      </c>
      <c r="K8498" s="19" t="s">
        <v>7736</v>
      </c>
      <c r="L8498" s="11">
        <v>0.2</v>
      </c>
      <c r="M8498" s="11"/>
      <c r="N8498" s="24"/>
      <c r="P8498" s="32"/>
      <c r="T8498" s="19"/>
      <c r="U8498" s="3">
        <v>89</v>
      </c>
      <c r="X8498" t="str">
        <f t="shared" si="520"/>
        <v/>
      </c>
      <c r="Z8498" t="str">
        <f t="shared" si="521"/>
        <v/>
      </c>
      <c r="AB8498" s="9"/>
      <c r="AC8498" t="s">
        <v>102</v>
      </c>
      <c r="AD8498">
        <f t="shared" si="523"/>
        <v>0</v>
      </c>
      <c r="AF8498" s="3"/>
      <c r="AG8498" t="s">
        <v>103</v>
      </c>
      <c r="AH8498" s="9" t="s">
        <v>4613</v>
      </c>
    </row>
    <row r="8499" spans="1:34" ht="10.95" customHeight="1" outlineLevel="1" x14ac:dyDescent="0.25">
      <c r="A8499" t="s">
        <v>4423</v>
      </c>
      <c r="C8499" s="3" t="s">
        <v>12986</v>
      </c>
      <c r="D8499" s="3">
        <v>88</v>
      </c>
      <c r="E8499" s="9">
        <v>1922</v>
      </c>
      <c r="F8499" s="7" t="s">
        <v>5143</v>
      </c>
      <c r="G8499" s="7" t="s">
        <v>6228</v>
      </c>
      <c r="H8499" s="8" t="s">
        <v>102</v>
      </c>
      <c r="I8499" s="8" t="s">
        <v>17248</v>
      </c>
      <c r="J8499" s="19">
        <v>3</v>
      </c>
      <c r="K8499" s="19" t="s">
        <v>7736</v>
      </c>
      <c r="L8499" s="11">
        <v>0.5</v>
      </c>
      <c r="M8499" s="11"/>
      <c r="N8499" s="24"/>
      <c r="P8499" s="32"/>
      <c r="T8499" s="19"/>
      <c r="U8499" s="3">
        <v>75</v>
      </c>
      <c r="X8499" t="str">
        <f t="shared" si="520"/>
        <v/>
      </c>
      <c r="Z8499" t="str">
        <f t="shared" si="521"/>
        <v/>
      </c>
      <c r="AB8499" s="9"/>
      <c r="AC8499" t="s">
        <v>102</v>
      </c>
      <c r="AD8499">
        <f t="shared" si="523"/>
        <v>0</v>
      </c>
      <c r="AF8499" s="3"/>
      <c r="AG8499" t="s">
        <v>103</v>
      </c>
      <c r="AH8499" s="9" t="s">
        <v>4613</v>
      </c>
    </row>
    <row r="8500" spans="1:34" ht="10.95" customHeight="1" outlineLevel="1" x14ac:dyDescent="0.25">
      <c r="A8500" t="s">
        <v>4423</v>
      </c>
      <c r="C8500" s="3" t="s">
        <v>12986</v>
      </c>
      <c r="D8500" s="3">
        <v>89</v>
      </c>
      <c r="E8500" s="9">
        <v>1922</v>
      </c>
      <c r="F8500" s="7" t="s">
        <v>5282</v>
      </c>
      <c r="G8500" s="7" t="s">
        <v>4426</v>
      </c>
      <c r="H8500" s="8" t="s">
        <v>102</v>
      </c>
      <c r="I8500" s="8" t="s">
        <v>17248</v>
      </c>
      <c r="J8500" s="19">
        <v>3</v>
      </c>
      <c r="K8500" s="19" t="s">
        <v>7738</v>
      </c>
      <c r="L8500" s="11"/>
      <c r="M8500" s="11"/>
      <c r="N8500" s="24"/>
      <c r="P8500" s="32"/>
      <c r="T8500" s="19"/>
      <c r="U8500" s="3">
        <v>77</v>
      </c>
      <c r="X8500" t="str">
        <f t="shared" si="520"/>
        <v/>
      </c>
      <c r="Z8500" t="str">
        <f t="shared" si="521"/>
        <v/>
      </c>
      <c r="AB8500" s="9"/>
      <c r="AC8500" t="s">
        <v>102</v>
      </c>
      <c r="AD8500">
        <f t="shared" si="523"/>
        <v>0</v>
      </c>
      <c r="AF8500" s="3"/>
      <c r="AG8500" t="s">
        <v>103</v>
      </c>
      <c r="AH8500" s="9" t="s">
        <v>4613</v>
      </c>
    </row>
    <row r="8501" spans="1:34" ht="10.95" customHeight="1" outlineLevel="1" x14ac:dyDescent="0.25">
      <c r="A8501" t="s">
        <v>4423</v>
      </c>
      <c r="C8501" s="3" t="s">
        <v>12986</v>
      </c>
      <c r="D8501" s="3">
        <v>90</v>
      </c>
      <c r="E8501" s="9">
        <v>1924</v>
      </c>
      <c r="F8501" s="7" t="s">
        <v>5282</v>
      </c>
      <c r="G8501" s="7" t="s">
        <v>4427</v>
      </c>
      <c r="H8501" s="8" t="s">
        <v>102</v>
      </c>
      <c r="I8501" s="8" t="s">
        <v>17248</v>
      </c>
      <c r="J8501" s="19">
        <v>3</v>
      </c>
      <c r="K8501" s="19" t="s">
        <v>7736</v>
      </c>
      <c r="L8501" s="11">
        <v>0.5</v>
      </c>
      <c r="M8501" s="11"/>
      <c r="N8501" s="24"/>
      <c r="P8501" s="32"/>
      <c r="T8501" s="19"/>
      <c r="U8501" s="3">
        <v>78</v>
      </c>
      <c r="X8501" t="str">
        <f t="shared" si="520"/>
        <v/>
      </c>
      <c r="Z8501" t="str">
        <f t="shared" si="521"/>
        <v/>
      </c>
      <c r="AB8501" s="9"/>
      <c r="AC8501" t="s">
        <v>102</v>
      </c>
      <c r="AD8501">
        <f t="shared" si="523"/>
        <v>0</v>
      </c>
      <c r="AF8501" s="3"/>
      <c r="AG8501" t="s">
        <v>103</v>
      </c>
      <c r="AH8501" s="9" t="s">
        <v>4613</v>
      </c>
    </row>
    <row r="8502" spans="1:34" ht="10.95" customHeight="1" outlineLevel="1" x14ac:dyDescent="0.25">
      <c r="A8502" t="s">
        <v>4423</v>
      </c>
      <c r="C8502" s="3" t="s">
        <v>12986</v>
      </c>
      <c r="D8502" s="3">
        <v>91</v>
      </c>
      <c r="E8502" s="9">
        <v>1927</v>
      </c>
      <c r="F8502" s="7" t="s">
        <v>5282</v>
      </c>
      <c r="G8502" s="7" t="s">
        <v>4429</v>
      </c>
      <c r="H8502" s="8" t="s">
        <v>102</v>
      </c>
      <c r="I8502" s="8" t="s">
        <v>17248</v>
      </c>
      <c r="J8502" s="19">
        <v>3</v>
      </c>
      <c r="K8502" s="19" t="s">
        <v>7736</v>
      </c>
      <c r="L8502" s="11">
        <v>0.7</v>
      </c>
      <c r="M8502" s="11"/>
      <c r="N8502" s="24"/>
      <c r="P8502" s="32"/>
      <c r="T8502" s="19"/>
      <c r="U8502" s="3">
        <v>80</v>
      </c>
      <c r="X8502" t="str">
        <f t="shared" si="520"/>
        <v/>
      </c>
      <c r="Z8502" t="str">
        <f t="shared" si="521"/>
        <v/>
      </c>
      <c r="AB8502" s="9"/>
      <c r="AC8502" t="s">
        <v>102</v>
      </c>
      <c r="AD8502">
        <f t="shared" si="523"/>
        <v>0</v>
      </c>
      <c r="AF8502" s="3"/>
      <c r="AG8502" t="s">
        <v>103</v>
      </c>
      <c r="AH8502" s="9" t="s">
        <v>4613</v>
      </c>
    </row>
    <row r="8503" spans="1:34" ht="10.95" customHeight="1" outlineLevel="1" x14ac:dyDescent="0.25">
      <c r="A8503" t="s">
        <v>4423</v>
      </c>
      <c r="C8503" s="3" t="s">
        <v>12986</v>
      </c>
      <c r="D8503" s="3">
        <v>92</v>
      </c>
      <c r="E8503" s="9">
        <v>1925</v>
      </c>
      <c r="F8503" s="7" t="s">
        <v>5282</v>
      </c>
      <c r="G8503" s="7" t="s">
        <v>4428</v>
      </c>
      <c r="H8503" s="8" t="s">
        <v>102</v>
      </c>
      <c r="I8503" s="8" t="s">
        <v>17248</v>
      </c>
      <c r="J8503" s="19">
        <v>3</v>
      </c>
      <c r="K8503" s="19" t="s">
        <v>7738</v>
      </c>
      <c r="L8503" s="11"/>
      <c r="M8503" s="11"/>
      <c r="N8503" s="24"/>
      <c r="P8503" s="32"/>
      <c r="T8503" s="19"/>
      <c r="U8503" s="3">
        <v>79</v>
      </c>
      <c r="X8503" t="str">
        <f t="shared" si="520"/>
        <v/>
      </c>
      <c r="Z8503" t="str">
        <f t="shared" si="521"/>
        <v/>
      </c>
      <c r="AB8503" s="9"/>
      <c r="AC8503" t="s">
        <v>102</v>
      </c>
      <c r="AD8503">
        <f t="shared" si="523"/>
        <v>0</v>
      </c>
      <c r="AF8503" s="3"/>
      <c r="AG8503" t="s">
        <v>103</v>
      </c>
      <c r="AH8503" s="9" t="s">
        <v>4613</v>
      </c>
    </row>
    <row r="8504" spans="1:34" ht="10.95" customHeight="1" outlineLevel="1" x14ac:dyDescent="0.25">
      <c r="A8504" t="s">
        <v>4423</v>
      </c>
      <c r="C8504" s="3" t="s">
        <v>12986</v>
      </c>
      <c r="D8504" s="3">
        <v>93</v>
      </c>
      <c r="E8504" s="9">
        <v>1922</v>
      </c>
      <c r="F8504" s="7" t="s">
        <v>3424</v>
      </c>
      <c r="G8504" s="7" t="s">
        <v>4424</v>
      </c>
      <c r="H8504" s="8" t="s">
        <v>102</v>
      </c>
      <c r="I8504" s="8" t="s">
        <v>17248</v>
      </c>
      <c r="J8504" s="19">
        <v>3</v>
      </c>
      <c r="K8504" s="19" t="s">
        <v>7736</v>
      </c>
      <c r="L8504" s="11">
        <v>0.7</v>
      </c>
      <c r="M8504" s="11"/>
      <c r="N8504" s="24"/>
      <c r="P8504" s="32"/>
      <c r="T8504" s="19"/>
      <c r="U8504" s="3">
        <v>85</v>
      </c>
      <c r="X8504" t="str">
        <f t="shared" si="520"/>
        <v/>
      </c>
      <c r="Z8504" t="str">
        <f t="shared" si="521"/>
        <v/>
      </c>
      <c r="AB8504" s="9"/>
      <c r="AC8504" t="s">
        <v>102</v>
      </c>
      <c r="AD8504">
        <f t="shared" si="523"/>
        <v>0</v>
      </c>
      <c r="AF8504" s="3"/>
      <c r="AG8504" t="s">
        <v>103</v>
      </c>
      <c r="AH8504" s="9" t="s">
        <v>4613</v>
      </c>
    </row>
    <row r="8505" spans="1:34" ht="10.95" customHeight="1" outlineLevel="1" x14ac:dyDescent="0.25">
      <c r="A8505" t="s">
        <v>4423</v>
      </c>
      <c r="C8505" s="3" t="s">
        <v>12986</v>
      </c>
      <c r="D8505" s="3">
        <v>94</v>
      </c>
      <c r="E8505" s="9">
        <v>1925</v>
      </c>
      <c r="F8505" s="7" t="s">
        <v>3424</v>
      </c>
      <c r="G8505" s="7" t="s">
        <v>6237</v>
      </c>
      <c r="H8505" s="8" t="s">
        <v>102</v>
      </c>
      <c r="I8505" s="8" t="s">
        <v>17248</v>
      </c>
      <c r="J8505" s="19">
        <v>3</v>
      </c>
      <c r="K8505" s="19" t="s">
        <v>7738</v>
      </c>
      <c r="L8505" s="11"/>
      <c r="M8505" s="11"/>
      <c r="N8505" s="24"/>
      <c r="P8505" s="32"/>
      <c r="T8505" s="19"/>
      <c r="U8505" s="3">
        <v>86</v>
      </c>
      <c r="X8505" t="str">
        <f t="shared" si="520"/>
        <v/>
      </c>
      <c r="Z8505" t="str">
        <f t="shared" si="521"/>
        <v/>
      </c>
      <c r="AB8505" s="9"/>
      <c r="AC8505" t="s">
        <v>102</v>
      </c>
      <c r="AD8505">
        <f t="shared" si="523"/>
        <v>0</v>
      </c>
      <c r="AF8505" s="3"/>
      <c r="AG8505" t="s">
        <v>103</v>
      </c>
      <c r="AH8505" s="9" t="s">
        <v>4613</v>
      </c>
    </row>
    <row r="8506" spans="1:34" ht="10.95" customHeight="1" outlineLevel="1" x14ac:dyDescent="0.25">
      <c r="A8506" t="s">
        <v>4423</v>
      </c>
      <c r="C8506" s="3" t="s">
        <v>12986</v>
      </c>
      <c r="D8506" s="3">
        <v>95</v>
      </c>
      <c r="E8506" s="9">
        <v>1925</v>
      </c>
      <c r="F8506" s="7" t="s">
        <v>1349</v>
      </c>
      <c r="G8506" s="7" t="s">
        <v>6238</v>
      </c>
      <c r="H8506" s="8" t="s">
        <v>102</v>
      </c>
      <c r="I8506" s="8" t="s">
        <v>17248</v>
      </c>
      <c r="J8506" s="19">
        <v>3</v>
      </c>
      <c r="K8506" s="19" t="s">
        <v>7738</v>
      </c>
      <c r="L8506" s="11"/>
      <c r="M8506" s="11"/>
      <c r="N8506" s="24"/>
      <c r="P8506" s="32"/>
      <c r="T8506" s="19"/>
      <c r="U8506" s="3">
        <v>87</v>
      </c>
      <c r="X8506" t="str">
        <f t="shared" si="520"/>
        <v/>
      </c>
      <c r="Z8506" t="str">
        <f t="shared" si="521"/>
        <v/>
      </c>
      <c r="AB8506" s="9"/>
      <c r="AC8506" t="s">
        <v>102</v>
      </c>
      <c r="AD8506">
        <f t="shared" si="523"/>
        <v>0</v>
      </c>
      <c r="AF8506" s="3"/>
      <c r="AG8506" t="s">
        <v>103</v>
      </c>
      <c r="AH8506" s="9" t="s">
        <v>4613</v>
      </c>
    </row>
    <row r="8507" spans="1:34" ht="10.95" customHeight="1" outlineLevel="1" x14ac:dyDescent="0.25">
      <c r="A8507" t="s">
        <v>4423</v>
      </c>
      <c r="C8507" s="3" t="s">
        <v>12986</v>
      </c>
      <c r="D8507" s="3">
        <v>96</v>
      </c>
      <c r="E8507" s="9">
        <v>1927</v>
      </c>
      <c r="F8507" s="7" t="s">
        <v>1959</v>
      </c>
      <c r="G8507" s="7" t="s">
        <v>5486</v>
      </c>
      <c r="H8507" s="8" t="s">
        <v>102</v>
      </c>
      <c r="I8507" s="8" t="s">
        <v>17248</v>
      </c>
      <c r="J8507" s="19">
        <v>3</v>
      </c>
      <c r="K8507" s="19" t="s">
        <v>7738</v>
      </c>
      <c r="L8507" s="11"/>
      <c r="M8507" s="11"/>
      <c r="N8507" s="24"/>
      <c r="P8507" s="32"/>
      <c r="T8507" s="19"/>
      <c r="U8507" s="3">
        <v>88</v>
      </c>
      <c r="X8507" t="str">
        <f t="shared" si="520"/>
        <v/>
      </c>
      <c r="Z8507" t="str">
        <f t="shared" si="521"/>
        <v/>
      </c>
      <c r="AB8507" s="9"/>
      <c r="AC8507" t="s">
        <v>102</v>
      </c>
      <c r="AD8507">
        <f t="shared" si="523"/>
        <v>0</v>
      </c>
      <c r="AF8507" s="3"/>
      <c r="AG8507" t="s">
        <v>103</v>
      </c>
      <c r="AH8507" s="9" t="s">
        <v>4613</v>
      </c>
    </row>
    <row r="8508" spans="1:34" ht="10.95" customHeight="1" outlineLevel="1" x14ac:dyDescent="0.25">
      <c r="A8508" t="s">
        <v>4423</v>
      </c>
      <c r="C8508" s="3" t="s">
        <v>12986</v>
      </c>
      <c r="D8508" s="3">
        <v>97</v>
      </c>
      <c r="E8508" s="9">
        <v>1925</v>
      </c>
      <c r="F8508" s="7" t="s">
        <v>3776</v>
      </c>
      <c r="G8508" s="7" t="s">
        <v>5488</v>
      </c>
      <c r="H8508" s="8" t="s">
        <v>102</v>
      </c>
      <c r="I8508" s="8" t="s">
        <v>17248</v>
      </c>
      <c r="J8508" s="19">
        <v>3</v>
      </c>
      <c r="K8508" s="19" t="s">
        <v>7736</v>
      </c>
      <c r="L8508" s="11">
        <v>0.7</v>
      </c>
      <c r="M8508" s="11"/>
      <c r="N8508" s="24"/>
      <c r="P8508" s="32"/>
      <c r="T8508" s="19"/>
      <c r="U8508" s="3">
        <v>90</v>
      </c>
      <c r="X8508" t="str">
        <f t="shared" si="520"/>
        <v/>
      </c>
      <c r="Z8508" t="str">
        <f t="shared" si="521"/>
        <v/>
      </c>
      <c r="AB8508" s="9"/>
      <c r="AC8508" t="s">
        <v>102</v>
      </c>
      <c r="AD8508">
        <f t="shared" si="523"/>
        <v>0</v>
      </c>
      <c r="AF8508" s="3"/>
      <c r="AG8508" t="s">
        <v>103</v>
      </c>
      <c r="AH8508" s="9" t="s">
        <v>4613</v>
      </c>
    </row>
    <row r="8509" spans="1:34" ht="10.95" customHeight="1" outlineLevel="1" x14ac:dyDescent="0.25">
      <c r="A8509" t="s">
        <v>4423</v>
      </c>
      <c r="C8509" s="3" t="s">
        <v>12986</v>
      </c>
      <c r="D8509" s="3">
        <v>98</v>
      </c>
      <c r="E8509" s="9">
        <v>1927</v>
      </c>
      <c r="F8509" s="7" t="s">
        <v>3776</v>
      </c>
      <c r="G8509" s="7" t="s">
        <v>5489</v>
      </c>
      <c r="H8509" s="8" t="s">
        <v>102</v>
      </c>
      <c r="I8509" s="8" t="s">
        <v>17248</v>
      </c>
      <c r="J8509" s="19">
        <v>3</v>
      </c>
      <c r="K8509" s="19" t="s">
        <v>7738</v>
      </c>
      <c r="L8509" s="11"/>
      <c r="M8509" s="11"/>
      <c r="N8509" s="24"/>
      <c r="P8509" s="32"/>
      <c r="T8509" s="19"/>
      <c r="U8509" s="3">
        <v>91</v>
      </c>
      <c r="X8509" t="str">
        <f t="shared" si="520"/>
        <v/>
      </c>
      <c r="Z8509" t="str">
        <f t="shared" si="521"/>
        <v/>
      </c>
      <c r="AB8509" s="9"/>
      <c r="AC8509" t="s">
        <v>102</v>
      </c>
      <c r="AD8509">
        <f t="shared" si="523"/>
        <v>0</v>
      </c>
      <c r="AF8509" s="3"/>
      <c r="AG8509" t="s">
        <v>103</v>
      </c>
      <c r="AH8509" s="9" t="s">
        <v>4925</v>
      </c>
    </row>
    <row r="8510" spans="1:34" ht="10.95" customHeight="1" outlineLevel="1" x14ac:dyDescent="0.25">
      <c r="A8510" t="s">
        <v>4423</v>
      </c>
      <c r="C8510" s="3" t="s">
        <v>12986</v>
      </c>
      <c r="D8510" s="3">
        <v>99</v>
      </c>
      <c r="E8510" s="9">
        <v>1930</v>
      </c>
      <c r="F8510" s="7" t="s">
        <v>5299</v>
      </c>
      <c r="G8510" s="7" t="s">
        <v>5490</v>
      </c>
      <c r="H8510" s="8" t="s">
        <v>102</v>
      </c>
      <c r="I8510" s="8" t="s">
        <v>17248</v>
      </c>
      <c r="J8510" s="19">
        <v>3</v>
      </c>
      <c r="K8510" s="19" t="s">
        <v>7738</v>
      </c>
      <c r="L8510" s="11"/>
      <c r="M8510" s="11"/>
      <c r="N8510" s="24"/>
      <c r="P8510" s="32"/>
      <c r="T8510" s="19"/>
      <c r="U8510" s="3">
        <v>92</v>
      </c>
      <c r="X8510" t="str">
        <f t="shared" si="520"/>
        <v/>
      </c>
      <c r="Z8510" t="str">
        <f t="shared" si="521"/>
        <v/>
      </c>
      <c r="AB8510" s="9"/>
      <c r="AC8510" t="s">
        <v>102</v>
      </c>
      <c r="AD8510">
        <f t="shared" si="523"/>
        <v>0</v>
      </c>
      <c r="AF8510" s="3"/>
      <c r="AG8510" t="s">
        <v>103</v>
      </c>
      <c r="AH8510" s="9" t="s">
        <v>4925</v>
      </c>
    </row>
    <row r="8511" spans="1:34" ht="10.95" customHeight="1" outlineLevel="1" x14ac:dyDescent="0.25">
      <c r="A8511" t="s">
        <v>4423</v>
      </c>
      <c r="C8511" s="3" t="s">
        <v>12986</v>
      </c>
      <c r="D8511" s="3">
        <v>108</v>
      </c>
      <c r="E8511" s="9">
        <v>1923</v>
      </c>
      <c r="F8511" s="7" t="s">
        <v>11403</v>
      </c>
      <c r="G8511" s="7" t="s">
        <v>5491</v>
      </c>
      <c r="H8511" s="8" t="s">
        <v>102</v>
      </c>
      <c r="I8511" s="8" t="s">
        <v>17249</v>
      </c>
      <c r="J8511" s="19">
        <v>3</v>
      </c>
      <c r="K8511" s="19" t="s">
        <v>7736</v>
      </c>
      <c r="L8511" s="11">
        <v>0.5</v>
      </c>
      <c r="M8511" s="11"/>
      <c r="N8511" s="24"/>
      <c r="P8511" s="32"/>
      <c r="T8511" s="19"/>
      <c r="U8511" s="3">
        <v>111</v>
      </c>
      <c r="X8511" t="str">
        <f t="shared" si="520"/>
        <v/>
      </c>
      <c r="Z8511" t="str">
        <f t="shared" si="521"/>
        <v/>
      </c>
      <c r="AB8511" s="9"/>
      <c r="AC8511" t="s">
        <v>102</v>
      </c>
      <c r="AD8511">
        <f t="shared" si="523"/>
        <v>0</v>
      </c>
      <c r="AF8511" s="3"/>
      <c r="AG8511" t="s">
        <v>103</v>
      </c>
      <c r="AH8511" s="9" t="s">
        <v>4613</v>
      </c>
    </row>
    <row r="8512" spans="1:34" ht="10.95" customHeight="1" outlineLevel="1" x14ac:dyDescent="0.25">
      <c r="A8512" t="s">
        <v>4423</v>
      </c>
      <c r="C8512" s="3" t="s">
        <v>12986</v>
      </c>
      <c r="D8512" s="3">
        <v>109</v>
      </c>
      <c r="E8512" s="9">
        <v>1925</v>
      </c>
      <c r="F8512" s="7" t="s">
        <v>21946</v>
      </c>
      <c r="G8512" s="7" t="s">
        <v>4428</v>
      </c>
      <c r="H8512" s="8" t="s">
        <v>102</v>
      </c>
      <c r="I8512" s="8" t="s">
        <v>17249</v>
      </c>
      <c r="J8512" s="19">
        <v>3</v>
      </c>
      <c r="K8512" s="19" t="s">
        <v>7738</v>
      </c>
      <c r="L8512" s="11"/>
      <c r="M8512" s="11"/>
      <c r="N8512" s="24"/>
      <c r="P8512" s="32"/>
      <c r="T8512" s="19"/>
      <c r="U8512" s="3">
        <v>112</v>
      </c>
      <c r="X8512" t="str">
        <f t="shared" si="520"/>
        <v/>
      </c>
      <c r="Z8512" t="str">
        <f t="shared" si="521"/>
        <v/>
      </c>
      <c r="AB8512" s="9"/>
      <c r="AC8512" t="s">
        <v>102</v>
      </c>
      <c r="AD8512">
        <f t="shared" si="523"/>
        <v>0</v>
      </c>
      <c r="AF8512" s="3"/>
      <c r="AG8512" t="s">
        <v>103</v>
      </c>
      <c r="AH8512" s="9" t="s">
        <v>4613</v>
      </c>
    </row>
    <row r="8513" spans="1:34" ht="10.95" customHeight="1" outlineLevel="1" x14ac:dyDescent="0.25">
      <c r="A8513" t="s">
        <v>4423</v>
      </c>
      <c r="C8513" s="3" t="s">
        <v>12986</v>
      </c>
      <c r="D8513" s="3">
        <v>110</v>
      </c>
      <c r="E8513" s="9">
        <v>1925</v>
      </c>
      <c r="F8513" s="7" t="s">
        <v>11404</v>
      </c>
      <c r="G8513" s="7" t="s">
        <v>5492</v>
      </c>
      <c r="H8513" s="8" t="s">
        <v>102</v>
      </c>
      <c r="I8513" s="8" t="s">
        <v>17249</v>
      </c>
      <c r="J8513" s="19">
        <v>3</v>
      </c>
      <c r="K8513" s="19" t="s">
        <v>7738</v>
      </c>
      <c r="L8513" s="11"/>
      <c r="M8513" s="11"/>
      <c r="N8513" s="24"/>
      <c r="P8513" s="32"/>
      <c r="T8513" s="19"/>
      <c r="U8513" s="3">
        <v>113</v>
      </c>
      <c r="X8513" t="str">
        <f t="shared" si="520"/>
        <v/>
      </c>
      <c r="Z8513" t="str">
        <f t="shared" si="521"/>
        <v/>
      </c>
      <c r="AB8513" s="9"/>
      <c r="AC8513" t="s">
        <v>102</v>
      </c>
      <c r="AD8513">
        <f t="shared" si="523"/>
        <v>0</v>
      </c>
      <c r="AF8513" s="3"/>
      <c r="AG8513" t="s">
        <v>103</v>
      </c>
      <c r="AH8513" s="9" t="s">
        <v>4613</v>
      </c>
    </row>
    <row r="8514" spans="1:34" ht="10.95" customHeight="1" outlineLevel="1" x14ac:dyDescent="0.25">
      <c r="A8514" t="s">
        <v>4423</v>
      </c>
      <c r="C8514" s="3" t="s">
        <v>12986</v>
      </c>
      <c r="D8514" s="3">
        <v>111</v>
      </c>
      <c r="E8514" s="9">
        <v>1927</v>
      </c>
      <c r="F8514" s="7" t="s">
        <v>11450</v>
      </c>
      <c r="G8514" s="7" t="s">
        <v>5490</v>
      </c>
      <c r="H8514" s="8" t="s">
        <v>102</v>
      </c>
      <c r="I8514" s="8" t="s">
        <v>17249</v>
      </c>
      <c r="J8514" s="19">
        <v>3</v>
      </c>
      <c r="K8514" s="19" t="s">
        <v>7738</v>
      </c>
      <c r="L8514" s="11"/>
      <c r="M8514" s="11"/>
      <c r="N8514" s="24"/>
      <c r="P8514" s="32"/>
      <c r="T8514" s="19"/>
      <c r="U8514" s="3">
        <v>123</v>
      </c>
      <c r="X8514" t="str">
        <f t="shared" ref="X8514:X8577" si="524">IF(COUNTIF(F8514,"*fdc*"),1,"")</f>
        <v/>
      </c>
      <c r="Z8514" t="str">
        <f t="shared" ref="Z8514:Z8577" si="525">IF(COUNTIF(F8514,"*s/s*"),1,"")</f>
        <v/>
      </c>
      <c r="AB8514" s="9"/>
      <c r="AC8514" t="s">
        <v>102</v>
      </c>
      <c r="AD8514">
        <f t="shared" si="523"/>
        <v>0</v>
      </c>
      <c r="AF8514" s="3"/>
      <c r="AG8514" t="s">
        <v>103</v>
      </c>
      <c r="AH8514" s="9" t="s">
        <v>4925</v>
      </c>
    </row>
    <row r="8515" spans="1:34" ht="10.95" customHeight="1" outlineLevel="1" x14ac:dyDescent="0.25">
      <c r="A8515" t="s">
        <v>4423</v>
      </c>
      <c r="C8515" s="3" t="s">
        <v>12986</v>
      </c>
      <c r="D8515" s="3">
        <v>122</v>
      </c>
      <c r="E8515" s="9">
        <v>1924</v>
      </c>
      <c r="F8515" s="7" t="s">
        <v>21947</v>
      </c>
      <c r="G8515" s="7" t="s">
        <v>4426</v>
      </c>
      <c r="H8515" s="8" t="s">
        <v>102</v>
      </c>
      <c r="I8515" s="8" t="s">
        <v>17250</v>
      </c>
      <c r="J8515" s="19">
        <v>3</v>
      </c>
      <c r="K8515" s="19" t="s">
        <v>7738</v>
      </c>
      <c r="L8515" s="11"/>
      <c r="M8515" s="11"/>
      <c r="N8515" s="24"/>
      <c r="P8515" s="32"/>
      <c r="T8515" s="19"/>
      <c r="U8515" s="3">
        <v>117</v>
      </c>
      <c r="X8515" t="str">
        <f t="shared" si="524"/>
        <v/>
      </c>
      <c r="Z8515" t="str">
        <f t="shared" si="525"/>
        <v/>
      </c>
      <c r="AB8515" s="9"/>
      <c r="AC8515" t="s">
        <v>102</v>
      </c>
      <c r="AD8515">
        <f t="shared" si="523"/>
        <v>0</v>
      </c>
      <c r="AF8515" s="3"/>
      <c r="AG8515" t="s">
        <v>103</v>
      </c>
      <c r="AH8515" s="9" t="s">
        <v>4925</v>
      </c>
    </row>
    <row r="8516" spans="1:34" ht="10.95" customHeight="1" outlineLevel="1" x14ac:dyDescent="0.25">
      <c r="A8516" t="s">
        <v>4423</v>
      </c>
      <c r="C8516" s="3" t="s">
        <v>12986</v>
      </c>
      <c r="D8516" s="3" t="s">
        <v>8030</v>
      </c>
      <c r="E8516" s="9">
        <v>1924</v>
      </c>
      <c r="F8516" s="7" t="s">
        <v>21948</v>
      </c>
      <c r="G8516" s="7" t="s">
        <v>4426</v>
      </c>
      <c r="H8516" s="8" t="s">
        <v>102</v>
      </c>
      <c r="I8516" s="8" t="s">
        <v>17250</v>
      </c>
      <c r="J8516" s="19">
        <v>3</v>
      </c>
      <c r="K8516" s="19" t="s">
        <v>7738</v>
      </c>
      <c r="L8516" s="11"/>
      <c r="M8516" s="11"/>
      <c r="N8516" s="24"/>
      <c r="P8516" s="32"/>
      <c r="T8516" s="19"/>
      <c r="U8516" s="3" t="s">
        <v>6476</v>
      </c>
      <c r="X8516" t="str">
        <f t="shared" si="524"/>
        <v/>
      </c>
      <c r="Z8516" t="str">
        <f t="shared" si="525"/>
        <v/>
      </c>
      <c r="AB8516" s="9"/>
      <c r="AC8516" t="s">
        <v>102</v>
      </c>
      <c r="AD8516">
        <f t="shared" si="523"/>
        <v>0</v>
      </c>
      <c r="AF8516" s="3"/>
      <c r="AG8516" t="s">
        <v>103</v>
      </c>
      <c r="AH8516" s="9" t="s">
        <v>4623</v>
      </c>
    </row>
    <row r="8517" spans="1:34" ht="10.95" customHeight="1" outlineLevel="1" x14ac:dyDescent="0.25">
      <c r="A8517" t="s">
        <v>4423</v>
      </c>
      <c r="C8517" s="3" t="s">
        <v>12986</v>
      </c>
      <c r="D8517" s="3">
        <v>123</v>
      </c>
      <c r="E8517" s="9">
        <v>1924</v>
      </c>
      <c r="F8517" s="7" t="s">
        <v>21947</v>
      </c>
      <c r="G8517" s="7" t="s">
        <v>4425</v>
      </c>
      <c r="H8517" s="8" t="s">
        <v>102</v>
      </c>
      <c r="I8517" s="8" t="s">
        <v>17250</v>
      </c>
      <c r="J8517" s="19">
        <v>3</v>
      </c>
      <c r="K8517" s="19" t="s">
        <v>7738</v>
      </c>
      <c r="L8517" s="11"/>
      <c r="M8517" s="11"/>
      <c r="N8517" s="24"/>
      <c r="P8517" s="32"/>
      <c r="T8517" s="19"/>
      <c r="U8517" s="3">
        <v>116</v>
      </c>
      <c r="X8517" t="str">
        <f t="shared" si="524"/>
        <v/>
      </c>
      <c r="Z8517" t="str">
        <f t="shared" si="525"/>
        <v/>
      </c>
      <c r="AB8517" s="9"/>
      <c r="AC8517" t="s">
        <v>102</v>
      </c>
      <c r="AD8517">
        <f t="shared" si="523"/>
        <v>0</v>
      </c>
      <c r="AF8517" s="3"/>
      <c r="AG8517" t="s">
        <v>103</v>
      </c>
      <c r="AH8517" s="9" t="s">
        <v>4925</v>
      </c>
    </row>
    <row r="8518" spans="1:34" ht="10.95" customHeight="1" outlineLevel="1" x14ac:dyDescent="0.25">
      <c r="A8518" t="s">
        <v>4423</v>
      </c>
      <c r="C8518" s="3" t="s">
        <v>12986</v>
      </c>
      <c r="D8518" s="3" t="s">
        <v>8032</v>
      </c>
      <c r="E8518" s="9">
        <v>1924</v>
      </c>
      <c r="F8518" s="7" t="s">
        <v>21949</v>
      </c>
      <c r="G8518" s="7" t="s">
        <v>4425</v>
      </c>
      <c r="H8518" s="8" t="s">
        <v>102</v>
      </c>
      <c r="I8518" s="8" t="s">
        <v>17250</v>
      </c>
      <c r="J8518" s="19">
        <v>3</v>
      </c>
      <c r="K8518" s="19" t="s">
        <v>7738</v>
      </c>
      <c r="L8518" s="11"/>
      <c r="M8518" s="11"/>
      <c r="N8518" s="24"/>
      <c r="P8518" s="32"/>
      <c r="T8518" s="19"/>
      <c r="U8518" s="3" t="s">
        <v>6474</v>
      </c>
      <c r="X8518" t="str">
        <f t="shared" si="524"/>
        <v/>
      </c>
      <c r="Z8518" t="str">
        <f t="shared" si="525"/>
        <v/>
      </c>
      <c r="AB8518" s="9"/>
      <c r="AC8518" t="s">
        <v>102</v>
      </c>
      <c r="AD8518">
        <f t="shared" si="523"/>
        <v>0</v>
      </c>
      <c r="AF8518" s="3"/>
      <c r="AG8518" t="s">
        <v>103</v>
      </c>
      <c r="AH8518" s="9" t="s">
        <v>4623</v>
      </c>
    </row>
    <row r="8519" spans="1:34" ht="10.95" customHeight="1" outlineLevel="1" x14ac:dyDescent="0.25">
      <c r="A8519" t="s">
        <v>4423</v>
      </c>
      <c r="C8519" s="3" t="s">
        <v>12986</v>
      </c>
      <c r="D8519" s="3">
        <v>124</v>
      </c>
      <c r="E8519" s="9">
        <v>1924</v>
      </c>
      <c r="F8519" s="7" t="s">
        <v>1542</v>
      </c>
      <c r="G8519" s="7" t="s">
        <v>4424</v>
      </c>
      <c r="H8519" s="8" t="s">
        <v>102</v>
      </c>
      <c r="I8519" s="8" t="s">
        <v>17250</v>
      </c>
      <c r="J8519" s="19">
        <v>3</v>
      </c>
      <c r="K8519" s="19" t="s">
        <v>7738</v>
      </c>
      <c r="L8519" s="11"/>
      <c r="M8519" s="11"/>
      <c r="N8519" s="24"/>
      <c r="P8519" s="32"/>
      <c r="T8519" s="19"/>
      <c r="U8519" s="3">
        <v>119</v>
      </c>
      <c r="X8519" t="str">
        <f t="shared" si="524"/>
        <v/>
      </c>
      <c r="Z8519" t="str">
        <f t="shared" si="525"/>
        <v/>
      </c>
      <c r="AB8519" s="9"/>
      <c r="AC8519" t="s">
        <v>102</v>
      </c>
      <c r="AD8519">
        <f t="shared" si="523"/>
        <v>0</v>
      </c>
      <c r="AF8519" s="3"/>
      <c r="AG8519" t="s">
        <v>103</v>
      </c>
      <c r="AH8519" s="9" t="s">
        <v>4925</v>
      </c>
    </row>
    <row r="8520" spans="1:34" ht="10.95" customHeight="1" outlineLevel="1" x14ac:dyDescent="0.25">
      <c r="A8520" t="s">
        <v>4423</v>
      </c>
      <c r="C8520" s="3" t="s">
        <v>12986</v>
      </c>
      <c r="D8520" s="3" t="s">
        <v>17251</v>
      </c>
      <c r="E8520" s="9">
        <v>1924</v>
      </c>
      <c r="F8520" s="7" t="s">
        <v>3963</v>
      </c>
      <c r="G8520" s="7" t="s">
        <v>4424</v>
      </c>
      <c r="H8520" s="8" t="s">
        <v>102</v>
      </c>
      <c r="I8520" s="8" t="s">
        <v>17250</v>
      </c>
      <c r="J8520" s="19">
        <v>3</v>
      </c>
      <c r="K8520" s="19" t="s">
        <v>7738</v>
      </c>
      <c r="L8520" s="11"/>
      <c r="M8520" s="11"/>
      <c r="N8520" s="24"/>
      <c r="P8520" s="32"/>
      <c r="T8520" s="19"/>
      <c r="U8520" s="3" t="s">
        <v>3962</v>
      </c>
      <c r="X8520" t="str">
        <f t="shared" si="524"/>
        <v/>
      </c>
      <c r="Z8520" t="str">
        <f t="shared" si="525"/>
        <v/>
      </c>
      <c r="AB8520" s="9"/>
      <c r="AC8520" t="s">
        <v>102</v>
      </c>
      <c r="AD8520">
        <f t="shared" si="523"/>
        <v>0</v>
      </c>
      <c r="AF8520" s="3"/>
      <c r="AG8520" t="s">
        <v>103</v>
      </c>
      <c r="AH8520" s="9" t="s">
        <v>4623</v>
      </c>
    </row>
    <row r="8521" spans="1:34" ht="10.95" customHeight="1" outlineLevel="1" x14ac:dyDescent="0.25">
      <c r="A8521" t="s">
        <v>4423</v>
      </c>
      <c r="C8521" s="3" t="s">
        <v>12986</v>
      </c>
      <c r="D8521" s="3">
        <v>125</v>
      </c>
      <c r="E8521" s="9">
        <v>1924</v>
      </c>
      <c r="F8521" s="7" t="s">
        <v>1542</v>
      </c>
      <c r="G8521" s="7" t="s">
        <v>6236</v>
      </c>
      <c r="H8521" s="8" t="s">
        <v>102</v>
      </c>
      <c r="I8521" s="8" t="s">
        <v>17250</v>
      </c>
      <c r="J8521" s="19">
        <v>3</v>
      </c>
      <c r="K8521" s="19" t="s">
        <v>7738</v>
      </c>
      <c r="L8521" s="11"/>
      <c r="M8521" s="11"/>
      <c r="N8521" s="24"/>
      <c r="P8521" s="32"/>
      <c r="T8521" s="19"/>
      <c r="U8521" s="3">
        <v>118</v>
      </c>
      <c r="X8521" t="str">
        <f t="shared" si="524"/>
        <v/>
      </c>
      <c r="Z8521" t="str">
        <f t="shared" si="525"/>
        <v/>
      </c>
      <c r="AB8521" s="9"/>
      <c r="AC8521" t="s">
        <v>102</v>
      </c>
      <c r="AD8521">
        <f t="shared" si="523"/>
        <v>0</v>
      </c>
      <c r="AF8521" s="3"/>
      <c r="AG8521" t="s">
        <v>103</v>
      </c>
      <c r="AH8521" s="9" t="s">
        <v>4526</v>
      </c>
    </row>
    <row r="8522" spans="1:34" ht="10.95" customHeight="1" outlineLevel="1" x14ac:dyDescent="0.25">
      <c r="A8522" t="s">
        <v>4423</v>
      </c>
      <c r="C8522" s="3" t="s">
        <v>12986</v>
      </c>
      <c r="D8522" s="3">
        <v>246</v>
      </c>
      <c r="E8522" s="9">
        <v>1947</v>
      </c>
      <c r="F8522" s="7" t="s">
        <v>1349</v>
      </c>
      <c r="G8522" s="7" t="s">
        <v>5574</v>
      </c>
      <c r="H8522" s="8" t="s">
        <v>1350</v>
      </c>
      <c r="I8522" s="8" t="s">
        <v>17252</v>
      </c>
      <c r="J8522" s="19">
        <v>3</v>
      </c>
      <c r="K8522" s="19" t="s">
        <v>7736</v>
      </c>
      <c r="L8522" s="11">
        <v>0.35</v>
      </c>
      <c r="M8522" s="11"/>
      <c r="N8522" s="24"/>
      <c r="P8522" s="32"/>
      <c r="T8522" s="19"/>
      <c r="U8522" s="3">
        <v>220</v>
      </c>
      <c r="X8522" t="str">
        <f t="shared" si="524"/>
        <v/>
      </c>
      <c r="Z8522" t="str">
        <f t="shared" si="525"/>
        <v/>
      </c>
      <c r="AB8522" s="9"/>
      <c r="AC8522" t="s">
        <v>1350</v>
      </c>
      <c r="AD8522">
        <f t="shared" si="523"/>
        <v>0</v>
      </c>
      <c r="AF8522" s="3"/>
      <c r="AG8522" t="s">
        <v>103</v>
      </c>
      <c r="AH8522" s="9" t="s">
        <v>4613</v>
      </c>
    </row>
    <row r="8523" spans="1:34" ht="10.95" customHeight="1" outlineLevel="1" x14ac:dyDescent="0.25">
      <c r="A8523" t="s">
        <v>4423</v>
      </c>
      <c r="C8523" s="3" t="s">
        <v>12986</v>
      </c>
      <c r="D8523" s="3">
        <v>247</v>
      </c>
      <c r="E8523" s="9">
        <v>1947</v>
      </c>
      <c r="F8523" s="7" t="s">
        <v>1657</v>
      </c>
      <c r="G8523" s="7" t="s">
        <v>3967</v>
      </c>
      <c r="H8523" s="8" t="s">
        <v>1350</v>
      </c>
      <c r="I8523" s="8" t="s">
        <v>17252</v>
      </c>
      <c r="J8523" s="19">
        <v>3</v>
      </c>
      <c r="K8523" s="19" t="s">
        <v>7736</v>
      </c>
      <c r="L8523" s="11">
        <v>0.35</v>
      </c>
      <c r="M8523" s="11"/>
      <c r="N8523" s="24"/>
      <c r="P8523" s="32"/>
      <c r="T8523" s="19"/>
      <c r="U8523" s="3">
        <v>221</v>
      </c>
      <c r="X8523" t="str">
        <f t="shared" si="524"/>
        <v/>
      </c>
      <c r="Z8523" t="str">
        <f t="shared" si="525"/>
        <v/>
      </c>
      <c r="AB8523" s="9"/>
      <c r="AC8523" t="s">
        <v>1350</v>
      </c>
      <c r="AD8523">
        <f t="shared" si="523"/>
        <v>0</v>
      </c>
      <c r="AF8523" s="3"/>
      <c r="AG8523" t="s">
        <v>103</v>
      </c>
      <c r="AH8523" s="9" t="s">
        <v>4613</v>
      </c>
    </row>
    <row r="8524" spans="1:34" ht="10.95" customHeight="1" outlineLevel="1" x14ac:dyDescent="0.25">
      <c r="A8524" t="s">
        <v>4423</v>
      </c>
      <c r="C8524" s="3" t="s">
        <v>12986</v>
      </c>
      <c r="D8524" s="3">
        <v>248</v>
      </c>
      <c r="E8524" s="9">
        <v>1947</v>
      </c>
      <c r="F8524" s="7" t="s">
        <v>5696</v>
      </c>
      <c r="G8524" s="7" t="s">
        <v>6710</v>
      </c>
      <c r="H8524" s="8" t="s">
        <v>1350</v>
      </c>
      <c r="I8524" s="8" t="s">
        <v>17252</v>
      </c>
      <c r="J8524" s="19">
        <v>3</v>
      </c>
      <c r="K8524" s="19" t="s">
        <v>7736</v>
      </c>
      <c r="L8524" s="11">
        <v>0.35</v>
      </c>
      <c r="M8524" s="11"/>
      <c r="N8524" s="24"/>
      <c r="P8524" s="32"/>
      <c r="T8524" s="19"/>
      <c r="U8524" s="3">
        <v>222</v>
      </c>
      <c r="X8524" t="str">
        <f t="shared" si="524"/>
        <v/>
      </c>
      <c r="Z8524" t="str">
        <f t="shared" si="525"/>
        <v/>
      </c>
      <c r="AB8524" s="9"/>
      <c r="AC8524" t="s">
        <v>1350</v>
      </c>
      <c r="AD8524">
        <f t="shared" si="523"/>
        <v>0</v>
      </c>
      <c r="AF8524" s="3"/>
      <c r="AG8524" t="s">
        <v>103</v>
      </c>
      <c r="AH8524" s="9" t="s">
        <v>4613</v>
      </c>
    </row>
    <row r="8525" spans="1:34" ht="10.95" customHeight="1" outlineLevel="1" x14ac:dyDescent="0.25">
      <c r="A8525" t="s">
        <v>4423</v>
      </c>
      <c r="C8525" s="3" t="s">
        <v>12986</v>
      </c>
      <c r="D8525" s="3">
        <v>252</v>
      </c>
      <c r="E8525" s="9">
        <v>1947</v>
      </c>
      <c r="F8525" s="7" t="s">
        <v>1208</v>
      </c>
      <c r="G8525" s="7" t="s">
        <v>482</v>
      </c>
      <c r="H8525" s="8" t="s">
        <v>102</v>
      </c>
      <c r="I8525" s="8" t="s">
        <v>17252</v>
      </c>
      <c r="J8525" s="19">
        <v>3</v>
      </c>
      <c r="K8525" s="19" t="s">
        <v>7736</v>
      </c>
      <c r="L8525" s="11">
        <v>1.35</v>
      </c>
      <c r="M8525" s="11"/>
      <c r="N8525" s="24"/>
      <c r="P8525" s="32"/>
      <c r="T8525" s="19"/>
      <c r="U8525" s="3">
        <v>226</v>
      </c>
      <c r="X8525" t="str">
        <f t="shared" si="524"/>
        <v/>
      </c>
      <c r="Z8525" t="str">
        <f t="shared" si="525"/>
        <v/>
      </c>
      <c r="AB8525" s="9"/>
      <c r="AC8525" t="s">
        <v>102</v>
      </c>
      <c r="AD8525">
        <f t="shared" si="523"/>
        <v>0</v>
      </c>
      <c r="AF8525" s="3"/>
      <c r="AG8525" t="s">
        <v>103</v>
      </c>
      <c r="AH8525" s="9" t="s">
        <v>4613</v>
      </c>
    </row>
    <row r="8526" spans="1:34" ht="10.95" customHeight="1" outlineLevel="1" x14ac:dyDescent="0.25">
      <c r="A8526" t="s">
        <v>4423</v>
      </c>
      <c r="C8526" s="3" t="s">
        <v>12986</v>
      </c>
      <c r="D8526" s="3">
        <v>253</v>
      </c>
      <c r="E8526" s="9">
        <v>1947</v>
      </c>
      <c r="F8526" s="7" t="s">
        <v>5699</v>
      </c>
      <c r="G8526" s="7" t="s">
        <v>3833</v>
      </c>
      <c r="H8526" s="8" t="s">
        <v>102</v>
      </c>
      <c r="I8526" s="8" t="s">
        <v>17252</v>
      </c>
      <c r="J8526" s="19">
        <v>3</v>
      </c>
      <c r="K8526" s="19" t="s">
        <v>7736</v>
      </c>
      <c r="L8526" s="11">
        <v>1.35</v>
      </c>
      <c r="M8526" s="11"/>
      <c r="N8526" s="24"/>
      <c r="P8526" s="32"/>
      <c r="T8526" s="19"/>
      <c r="U8526" s="3">
        <v>227</v>
      </c>
      <c r="X8526" t="str">
        <f t="shared" si="524"/>
        <v/>
      </c>
      <c r="Z8526" t="str">
        <f t="shared" si="525"/>
        <v/>
      </c>
      <c r="AB8526" s="9"/>
      <c r="AC8526" t="s">
        <v>102</v>
      </c>
      <c r="AD8526">
        <f t="shared" si="523"/>
        <v>0</v>
      </c>
      <c r="AF8526" s="3"/>
      <c r="AG8526" t="s">
        <v>103</v>
      </c>
      <c r="AH8526" s="9" t="s">
        <v>4613</v>
      </c>
    </row>
    <row r="8527" spans="1:34" ht="10.95" customHeight="1" outlineLevel="1" x14ac:dyDescent="0.25">
      <c r="A8527" t="s">
        <v>4423</v>
      </c>
      <c r="C8527" s="3" t="s">
        <v>12986</v>
      </c>
      <c r="D8527" s="3">
        <v>254</v>
      </c>
      <c r="E8527" s="9">
        <v>1947</v>
      </c>
      <c r="F8527" s="7" t="s">
        <v>3438</v>
      </c>
      <c r="G8527" s="7" t="s">
        <v>3969</v>
      </c>
      <c r="H8527" s="8" t="s">
        <v>102</v>
      </c>
      <c r="I8527" s="8" t="s">
        <v>17252</v>
      </c>
      <c r="J8527" s="19">
        <v>3</v>
      </c>
      <c r="K8527" s="19" t="s">
        <v>7736</v>
      </c>
      <c r="L8527" s="11">
        <v>1.35</v>
      </c>
      <c r="M8527" s="11"/>
      <c r="N8527" s="24"/>
      <c r="P8527" s="32"/>
      <c r="T8527" s="19"/>
      <c r="U8527" s="3">
        <v>228</v>
      </c>
      <c r="X8527" t="str">
        <f t="shared" si="524"/>
        <v/>
      </c>
      <c r="Z8527" t="str">
        <f t="shared" si="525"/>
        <v/>
      </c>
      <c r="AB8527" s="9"/>
      <c r="AC8527" t="s">
        <v>102</v>
      </c>
      <c r="AD8527">
        <f t="shared" si="523"/>
        <v>0</v>
      </c>
      <c r="AF8527" s="3"/>
      <c r="AG8527" t="s">
        <v>103</v>
      </c>
      <c r="AH8527" s="9" t="s">
        <v>4613</v>
      </c>
    </row>
    <row r="8528" spans="1:34" ht="10.95" customHeight="1" outlineLevel="1" x14ac:dyDescent="0.25">
      <c r="A8528" t="s">
        <v>4423</v>
      </c>
      <c r="C8528" s="3" t="s">
        <v>12986</v>
      </c>
      <c r="D8528" s="3">
        <v>258</v>
      </c>
      <c r="E8528" s="9">
        <v>1947</v>
      </c>
      <c r="F8528" s="7" t="s">
        <v>3445</v>
      </c>
      <c r="G8528" s="7" t="s">
        <v>483</v>
      </c>
      <c r="H8528" s="8" t="s">
        <v>102</v>
      </c>
      <c r="I8528" s="8" t="s">
        <v>17252</v>
      </c>
      <c r="J8528" s="19">
        <v>3</v>
      </c>
      <c r="K8528" s="19" t="s">
        <v>7736</v>
      </c>
      <c r="L8528" s="11">
        <v>1</v>
      </c>
      <c r="M8528" s="11"/>
      <c r="N8528" s="24"/>
      <c r="P8528" s="32"/>
      <c r="T8528" s="19"/>
      <c r="U8528" s="3">
        <v>232</v>
      </c>
      <c r="X8528" t="str">
        <f t="shared" si="524"/>
        <v/>
      </c>
      <c r="Z8528" t="str">
        <f t="shared" si="525"/>
        <v/>
      </c>
      <c r="AB8528" s="9"/>
      <c r="AC8528" t="s">
        <v>102</v>
      </c>
      <c r="AD8528">
        <f t="shared" si="523"/>
        <v>0</v>
      </c>
      <c r="AF8528" s="3"/>
      <c r="AG8528" t="s">
        <v>103</v>
      </c>
      <c r="AH8528" s="9" t="s">
        <v>4925</v>
      </c>
    </row>
    <row r="8529" spans="1:48" ht="10.95" customHeight="1" outlineLevel="1" x14ac:dyDescent="0.25">
      <c r="A8529" t="s">
        <v>4423</v>
      </c>
      <c r="C8529" s="3" t="s">
        <v>12986</v>
      </c>
      <c r="D8529" s="3">
        <v>259</v>
      </c>
      <c r="E8529" s="9">
        <v>1947</v>
      </c>
      <c r="F8529" s="7" t="s">
        <v>5753</v>
      </c>
      <c r="G8529" s="7" t="s">
        <v>3316</v>
      </c>
      <c r="H8529" s="8" t="s">
        <v>102</v>
      </c>
      <c r="I8529" s="8" t="s">
        <v>17252</v>
      </c>
      <c r="J8529" s="19">
        <v>3</v>
      </c>
      <c r="K8529" s="19" t="s">
        <v>7736</v>
      </c>
      <c r="L8529" s="11">
        <v>1</v>
      </c>
      <c r="M8529" s="11"/>
      <c r="N8529" s="24"/>
      <c r="P8529" s="32"/>
      <c r="T8529" s="19"/>
      <c r="U8529" s="3">
        <v>233</v>
      </c>
      <c r="X8529" t="str">
        <f t="shared" si="524"/>
        <v/>
      </c>
      <c r="Z8529" t="str">
        <f t="shared" si="525"/>
        <v/>
      </c>
      <c r="AB8529" s="9"/>
      <c r="AC8529" t="s">
        <v>102</v>
      </c>
      <c r="AD8529">
        <f t="shared" si="523"/>
        <v>0</v>
      </c>
      <c r="AF8529" s="3"/>
      <c r="AG8529" t="s">
        <v>103</v>
      </c>
      <c r="AH8529" s="9" t="s">
        <v>4925</v>
      </c>
    </row>
    <row r="8530" spans="1:48" ht="10.95" customHeight="1" outlineLevel="1" x14ac:dyDescent="0.25">
      <c r="A8530" t="s">
        <v>4423</v>
      </c>
      <c r="C8530" s="3" t="s">
        <v>12986</v>
      </c>
      <c r="D8530" s="3" t="s">
        <v>4065</v>
      </c>
      <c r="E8530" s="9">
        <v>1947</v>
      </c>
      <c r="F8530" s="7" t="s">
        <v>5141</v>
      </c>
      <c r="G8530" s="7" t="s">
        <v>2293</v>
      </c>
      <c r="H8530" s="8" t="s">
        <v>866</v>
      </c>
      <c r="I8530" s="8"/>
      <c r="J8530" s="19">
        <v>6</v>
      </c>
      <c r="K8530" s="19" t="s">
        <v>7736</v>
      </c>
      <c r="L8530" s="11">
        <v>0.2</v>
      </c>
      <c r="M8530" s="11"/>
      <c r="N8530" s="24"/>
      <c r="P8530" s="32"/>
      <c r="T8530" s="19"/>
      <c r="U8530" s="3" t="s">
        <v>484</v>
      </c>
      <c r="X8530" t="str">
        <f t="shared" si="524"/>
        <v/>
      </c>
      <c r="Z8530" t="str">
        <f t="shared" si="525"/>
        <v/>
      </c>
      <c r="AB8530" s="9"/>
      <c r="AC8530" t="s">
        <v>866</v>
      </c>
      <c r="AD8530">
        <f t="shared" si="523"/>
        <v>0</v>
      </c>
      <c r="AF8530" s="3"/>
      <c r="AG8530" t="s">
        <v>103</v>
      </c>
      <c r="AH8530" s="9" t="s">
        <v>4613</v>
      </c>
    </row>
    <row r="8531" spans="1:48" ht="10.95" customHeight="1" outlineLevel="1" x14ac:dyDescent="0.25">
      <c r="A8531" t="s">
        <v>4423</v>
      </c>
      <c r="C8531" s="3" t="s">
        <v>12986</v>
      </c>
      <c r="D8531" s="3" t="s">
        <v>4065</v>
      </c>
      <c r="E8531" s="9">
        <v>1947</v>
      </c>
      <c r="F8531" s="7" t="s">
        <v>5282</v>
      </c>
      <c r="G8531" s="7" t="s">
        <v>485</v>
      </c>
      <c r="H8531" s="8" t="s">
        <v>866</v>
      </c>
      <c r="I8531" s="8"/>
      <c r="J8531" s="19">
        <v>6</v>
      </c>
      <c r="K8531" s="19" t="s">
        <v>7736</v>
      </c>
      <c r="L8531" s="11">
        <v>0.2</v>
      </c>
      <c r="M8531" s="11"/>
      <c r="N8531" s="24"/>
      <c r="P8531" s="32"/>
      <c r="T8531" s="19"/>
      <c r="U8531" s="3" t="s">
        <v>5213</v>
      </c>
      <c r="X8531" t="str">
        <f t="shared" si="524"/>
        <v/>
      </c>
      <c r="Z8531" t="str">
        <f t="shared" si="525"/>
        <v/>
      </c>
      <c r="AB8531" s="9"/>
      <c r="AC8531" t="s">
        <v>866</v>
      </c>
      <c r="AD8531">
        <f t="shared" si="523"/>
        <v>0</v>
      </c>
      <c r="AF8531" s="3"/>
      <c r="AG8531" t="s">
        <v>103</v>
      </c>
      <c r="AH8531" s="9" t="s">
        <v>4613</v>
      </c>
    </row>
    <row r="8532" spans="1:48" ht="10.95" customHeight="1" outlineLevel="1" x14ac:dyDescent="0.25">
      <c r="A8532" t="s">
        <v>4423</v>
      </c>
      <c r="C8532" s="3" t="s">
        <v>12986</v>
      </c>
      <c r="D8532" s="3" t="s">
        <v>4065</v>
      </c>
      <c r="E8532" s="9">
        <v>1947</v>
      </c>
      <c r="F8532" s="7" t="s">
        <v>3424</v>
      </c>
      <c r="G8532" s="7" t="s">
        <v>486</v>
      </c>
      <c r="H8532" s="8" t="s">
        <v>866</v>
      </c>
      <c r="I8532" s="8"/>
      <c r="J8532" s="19">
        <v>6</v>
      </c>
      <c r="K8532" s="19" t="s">
        <v>7736</v>
      </c>
      <c r="L8532" s="11">
        <v>0.5</v>
      </c>
      <c r="M8532" s="11"/>
      <c r="N8532" s="24"/>
      <c r="P8532" s="32"/>
      <c r="T8532" s="19"/>
      <c r="U8532" s="3" t="s">
        <v>5214</v>
      </c>
      <c r="X8532" t="str">
        <f t="shared" si="524"/>
        <v/>
      </c>
      <c r="Z8532" t="str">
        <f t="shared" si="525"/>
        <v/>
      </c>
      <c r="AB8532" s="9"/>
      <c r="AC8532" t="s">
        <v>866</v>
      </c>
      <c r="AD8532">
        <f t="shared" si="523"/>
        <v>0</v>
      </c>
      <c r="AF8532" s="3"/>
      <c r="AG8532" t="s">
        <v>103</v>
      </c>
      <c r="AH8532" s="9" t="s">
        <v>4613</v>
      </c>
    </row>
    <row r="8533" spans="1:48" ht="10.95" customHeight="1" outlineLevel="1" x14ac:dyDescent="0.25">
      <c r="A8533" t="s">
        <v>4423</v>
      </c>
      <c r="C8533" s="3" t="s">
        <v>12986</v>
      </c>
      <c r="D8533" s="3" t="s">
        <v>4065</v>
      </c>
      <c r="E8533" s="9">
        <v>1947</v>
      </c>
      <c r="F8533" s="7" t="s">
        <v>1657</v>
      </c>
      <c r="G8533" s="7" t="s">
        <v>487</v>
      </c>
      <c r="H8533" s="8" t="s">
        <v>866</v>
      </c>
      <c r="I8533" s="8"/>
      <c r="J8533" s="19">
        <v>6</v>
      </c>
      <c r="K8533" s="19" t="s">
        <v>7738</v>
      </c>
      <c r="L8533" s="11"/>
      <c r="M8533" s="11"/>
      <c r="N8533" s="24"/>
      <c r="P8533" s="32"/>
      <c r="T8533" s="19"/>
      <c r="U8533" s="3" t="s">
        <v>5216</v>
      </c>
      <c r="X8533" t="str">
        <f t="shared" si="524"/>
        <v/>
      </c>
      <c r="Z8533" t="str">
        <f t="shared" si="525"/>
        <v/>
      </c>
      <c r="AB8533" s="9"/>
      <c r="AC8533" t="s">
        <v>866</v>
      </c>
      <c r="AD8533">
        <f t="shared" si="523"/>
        <v>0</v>
      </c>
      <c r="AF8533" s="3"/>
      <c r="AG8533" t="s">
        <v>103</v>
      </c>
      <c r="AH8533" s="9" t="s">
        <v>4613</v>
      </c>
    </row>
    <row r="8534" spans="1:48" ht="10.95" customHeight="1" outlineLevel="1" x14ac:dyDescent="0.25">
      <c r="A8534" t="s">
        <v>4423</v>
      </c>
      <c r="C8534" s="3" t="s">
        <v>12986</v>
      </c>
      <c r="D8534" s="3" t="s">
        <v>4065</v>
      </c>
      <c r="E8534" s="9">
        <v>1947</v>
      </c>
      <c r="F8534" s="7" t="s">
        <v>5697</v>
      </c>
      <c r="G8534" s="7" t="s">
        <v>5966</v>
      </c>
      <c r="H8534" s="8" t="s">
        <v>866</v>
      </c>
      <c r="I8534" s="8"/>
      <c r="J8534" s="19">
        <v>6</v>
      </c>
      <c r="K8534" s="19" t="s">
        <v>7738</v>
      </c>
      <c r="L8534" s="11"/>
      <c r="M8534" s="11"/>
      <c r="N8534" s="24"/>
      <c r="P8534" s="32"/>
      <c r="T8534" s="19"/>
      <c r="U8534" s="3" t="s">
        <v>5218</v>
      </c>
      <c r="X8534" t="str">
        <f t="shared" si="524"/>
        <v/>
      </c>
      <c r="Z8534" t="str">
        <f t="shared" si="525"/>
        <v/>
      </c>
      <c r="AB8534" s="9"/>
      <c r="AC8534" t="s">
        <v>866</v>
      </c>
      <c r="AD8534">
        <f t="shared" si="523"/>
        <v>0</v>
      </c>
      <c r="AF8534" s="3"/>
      <c r="AG8534" t="s">
        <v>103</v>
      </c>
      <c r="AH8534" s="9" t="s">
        <v>4613</v>
      </c>
    </row>
    <row r="8535" spans="1:48" ht="10.95" customHeight="1" outlineLevel="1" x14ac:dyDescent="0.25">
      <c r="A8535" t="s">
        <v>4423</v>
      </c>
      <c r="C8535" s="3" t="s">
        <v>12986</v>
      </c>
      <c r="D8535" s="3" t="s">
        <v>4065</v>
      </c>
      <c r="E8535" s="9">
        <v>1947</v>
      </c>
      <c r="F8535" s="7" t="s">
        <v>108</v>
      </c>
      <c r="G8535" s="7" t="s">
        <v>3969</v>
      </c>
      <c r="H8535" s="8" t="s">
        <v>866</v>
      </c>
      <c r="I8535" s="8"/>
      <c r="J8535" s="19">
        <v>6</v>
      </c>
      <c r="K8535" s="19" t="s">
        <v>7738</v>
      </c>
      <c r="L8535" s="11"/>
      <c r="M8535" s="11"/>
      <c r="N8535" s="24"/>
      <c r="P8535" s="32"/>
      <c r="T8535" s="19"/>
      <c r="U8535" s="3" t="s">
        <v>4441</v>
      </c>
      <c r="X8535" t="str">
        <f t="shared" si="524"/>
        <v/>
      </c>
      <c r="Z8535" t="str">
        <f t="shared" si="525"/>
        <v/>
      </c>
      <c r="AB8535" s="9"/>
      <c r="AC8535" t="s">
        <v>866</v>
      </c>
      <c r="AD8535">
        <f t="shared" si="523"/>
        <v>0</v>
      </c>
      <c r="AF8535" s="3"/>
      <c r="AG8535" t="s">
        <v>103</v>
      </c>
      <c r="AH8535" s="9" t="s">
        <v>4613</v>
      </c>
    </row>
    <row r="8536" spans="1:48" ht="10.95" customHeight="1" outlineLevel="1" x14ac:dyDescent="0.25">
      <c r="A8536" t="s">
        <v>4423</v>
      </c>
      <c r="C8536" s="3" t="s">
        <v>12986</v>
      </c>
      <c r="D8536" s="3" t="s">
        <v>4065</v>
      </c>
      <c r="E8536" s="9">
        <v>1947</v>
      </c>
      <c r="F8536" s="7" t="s">
        <v>1208</v>
      </c>
      <c r="G8536" s="7" t="s">
        <v>482</v>
      </c>
      <c r="H8536" s="8" t="s">
        <v>866</v>
      </c>
      <c r="I8536" s="8"/>
      <c r="J8536" s="19">
        <v>6</v>
      </c>
      <c r="K8536" s="19" t="s">
        <v>7738</v>
      </c>
      <c r="L8536" s="11"/>
      <c r="M8536" s="11"/>
      <c r="N8536" s="24"/>
      <c r="P8536" s="32"/>
      <c r="T8536" s="19"/>
      <c r="U8536" s="3" t="s">
        <v>4442</v>
      </c>
      <c r="X8536" t="str">
        <f t="shared" si="524"/>
        <v/>
      </c>
      <c r="Z8536" t="str">
        <f t="shared" si="525"/>
        <v/>
      </c>
      <c r="AB8536" s="9"/>
      <c r="AC8536" t="s">
        <v>866</v>
      </c>
      <c r="AD8536">
        <f t="shared" si="523"/>
        <v>0</v>
      </c>
      <c r="AF8536" s="3"/>
      <c r="AG8536" t="s">
        <v>103</v>
      </c>
      <c r="AH8536" s="9" t="s">
        <v>4613</v>
      </c>
    </row>
    <row r="8537" spans="1:48" ht="10.95" customHeight="1" outlineLevel="1" x14ac:dyDescent="0.25">
      <c r="A8537" t="s">
        <v>4423</v>
      </c>
      <c r="C8537" s="3" t="s">
        <v>12986</v>
      </c>
      <c r="D8537" s="3" t="s">
        <v>4065</v>
      </c>
      <c r="E8537" s="9">
        <v>1947</v>
      </c>
      <c r="F8537" s="7" t="s">
        <v>5699</v>
      </c>
      <c r="G8537" s="7" t="s">
        <v>3834</v>
      </c>
      <c r="H8537" s="8" t="s">
        <v>866</v>
      </c>
      <c r="I8537" s="8"/>
      <c r="J8537" s="19">
        <v>6</v>
      </c>
      <c r="K8537" s="19" t="s">
        <v>7738</v>
      </c>
      <c r="L8537" s="11"/>
      <c r="M8537" s="11"/>
      <c r="N8537" s="24"/>
      <c r="P8537" s="32"/>
      <c r="T8537" s="19"/>
      <c r="U8537" s="3" t="s">
        <v>4443</v>
      </c>
      <c r="X8537" t="str">
        <f t="shared" si="524"/>
        <v/>
      </c>
      <c r="Z8537" t="str">
        <f t="shared" si="525"/>
        <v/>
      </c>
      <c r="AB8537" s="9"/>
      <c r="AC8537" t="s">
        <v>866</v>
      </c>
      <c r="AD8537">
        <f t="shared" si="523"/>
        <v>0</v>
      </c>
      <c r="AF8537" s="3"/>
      <c r="AG8537" t="s">
        <v>103</v>
      </c>
      <c r="AH8537" s="9" t="s">
        <v>4613</v>
      </c>
    </row>
    <row r="8538" spans="1:48" ht="10.95" customHeight="1" outlineLevel="1" x14ac:dyDescent="0.25">
      <c r="A8538" t="s">
        <v>4423</v>
      </c>
      <c r="C8538" s="3" t="s">
        <v>12986</v>
      </c>
      <c r="D8538" s="3" t="s">
        <v>4065</v>
      </c>
      <c r="E8538" s="9">
        <v>1947</v>
      </c>
      <c r="F8538" s="7" t="s">
        <v>3440</v>
      </c>
      <c r="G8538" s="7" t="s">
        <v>4464</v>
      </c>
      <c r="H8538" s="8" t="s">
        <v>866</v>
      </c>
      <c r="I8538" s="8"/>
      <c r="J8538" s="19">
        <v>6</v>
      </c>
      <c r="K8538" s="19" t="s">
        <v>7738</v>
      </c>
      <c r="L8538" s="11"/>
      <c r="M8538" s="11"/>
      <c r="N8538" s="24"/>
      <c r="P8538" s="32"/>
      <c r="T8538" s="19"/>
      <c r="U8538" s="3" t="s">
        <v>4445</v>
      </c>
      <c r="X8538" t="str">
        <f t="shared" si="524"/>
        <v/>
      </c>
      <c r="Z8538" t="str">
        <f t="shared" si="525"/>
        <v/>
      </c>
      <c r="AB8538" s="9"/>
      <c r="AC8538" t="s">
        <v>866</v>
      </c>
      <c r="AD8538">
        <f t="shared" si="523"/>
        <v>0</v>
      </c>
      <c r="AF8538" s="3"/>
      <c r="AG8538" t="s">
        <v>103</v>
      </c>
      <c r="AH8538" s="9" t="s">
        <v>4925</v>
      </c>
    </row>
    <row r="8539" spans="1:48" ht="10.95" customHeight="1" outlineLevel="1" x14ac:dyDescent="0.25">
      <c r="A8539" t="s">
        <v>4423</v>
      </c>
      <c r="C8539" s="3" t="s">
        <v>12986</v>
      </c>
      <c r="D8539" s="3" t="s">
        <v>4065</v>
      </c>
      <c r="E8539" s="9">
        <v>1947</v>
      </c>
      <c r="F8539" s="7" t="s">
        <v>5764</v>
      </c>
      <c r="G8539" s="7" t="s">
        <v>684</v>
      </c>
      <c r="H8539" s="8" t="s">
        <v>866</v>
      </c>
      <c r="I8539" s="8"/>
      <c r="J8539" s="19">
        <v>6</v>
      </c>
      <c r="K8539" s="19" t="s">
        <v>7738</v>
      </c>
      <c r="L8539" s="11"/>
      <c r="M8539" s="11"/>
      <c r="N8539" s="24"/>
      <c r="P8539" s="32"/>
      <c r="T8539" s="19"/>
      <c r="U8539" s="3" t="s">
        <v>4446</v>
      </c>
      <c r="X8539" t="str">
        <f t="shared" si="524"/>
        <v/>
      </c>
      <c r="Z8539" t="str">
        <f t="shared" si="525"/>
        <v/>
      </c>
      <c r="AB8539" s="9"/>
      <c r="AC8539" t="s">
        <v>866</v>
      </c>
      <c r="AD8539">
        <f t="shared" si="523"/>
        <v>0</v>
      </c>
      <c r="AF8539" s="3"/>
      <c r="AG8539" t="s">
        <v>103</v>
      </c>
      <c r="AH8539" s="9" t="s">
        <v>4925</v>
      </c>
    </row>
    <row r="8540" spans="1:48" ht="10.95" customHeight="1" x14ac:dyDescent="0.25">
      <c r="A8540" s="6" t="s">
        <v>10480</v>
      </c>
      <c r="B8540" t="s">
        <v>12035</v>
      </c>
      <c r="C8540" s="3" t="s">
        <v>11994</v>
      </c>
      <c r="E8540" s="9"/>
      <c r="F8540" s="7"/>
      <c r="G8540" s="7"/>
      <c r="H8540" s="8"/>
      <c r="I8540" s="8"/>
      <c r="J8540" s="19"/>
      <c r="K8540" s="19"/>
      <c r="L8540" s="11"/>
      <c r="M8540" s="11">
        <f>SUM(L8541:L8543)</f>
        <v>4.0500000000000007</v>
      </c>
      <c r="N8540" s="24">
        <v>1244</v>
      </c>
      <c r="O8540">
        <f>COUNTIF(K8541:K8543,"*")</f>
        <v>3</v>
      </c>
      <c r="P8540" s="32">
        <f>O8540/N8540</f>
        <v>2.4115755627009648E-3</v>
      </c>
      <c r="Q8540">
        <f>COUNTIF(K8541:K8543,"Y")+COUNTIF(K8541:K8543,"S")</f>
        <v>3</v>
      </c>
      <c r="T8540" s="19" t="s">
        <v>7736</v>
      </c>
      <c r="U8540" s="3"/>
      <c r="V8540" t="s">
        <v>18604</v>
      </c>
      <c r="X8540" t="str">
        <f t="shared" si="524"/>
        <v/>
      </c>
      <c r="Z8540" t="str">
        <f t="shared" si="525"/>
        <v/>
      </c>
      <c r="AB8540" s="9"/>
      <c r="AE8540">
        <f>COUNTIF(AD8541:AD8543,"1")</f>
        <v>3</v>
      </c>
      <c r="AF8540" s="3"/>
      <c r="AH8540" s="9"/>
      <c r="AI8540">
        <f>COUNTIF($J8541:$J8543,"1")-COUNTIFS($J8541:$J8543,"1",$K8541:$K8543,"V")</f>
        <v>0</v>
      </c>
      <c r="AJ8540">
        <f>COUNTIFS($J8541:$J8543,"1",$K8541:$K8543,"Y")+COUNTIFS($J8541:$J8543,"1",$K8541:$K8543,"s")</f>
        <v>0</v>
      </c>
      <c r="AK8540">
        <f>COUNTIF($J8541:$J8543,"2")-COUNTIFS($J8541:$J8543,"2",$K8541:$K8543,"V")</f>
        <v>0</v>
      </c>
      <c r="AL8540">
        <f>COUNTIFS($J8541:$J8543,"2",$K8541:$K8543,"Y")+COUNTIFS($J8541:$J8543,"2",$K8541:$K8543,"s")</f>
        <v>0</v>
      </c>
      <c r="AM8540">
        <f>COUNTIF($J8541:$J8543,"3")-COUNTIFS($J8541:$J8543,"3",$K8541:$K8543,"V")</f>
        <v>3</v>
      </c>
      <c r="AN8540">
        <f>COUNTIFS($J8541:$J8543,"3",$K8541:$K8543,"Y")+COUNTIFS($J8541:$J8543,"3",$K8541:$K8543,"s")</f>
        <v>3</v>
      </c>
      <c r="AO8540">
        <f>COUNTIF($J8541:$J8543,"4")-COUNTIFS($J8541:$J8543,"4",$K8541:$K8543,"V")</f>
        <v>0</v>
      </c>
      <c r="AP8540">
        <f>COUNTIFS($J8541:$J8543,"4",$K8541:$K8543,"Y")+COUNTIFS($J8541:$J8543,"4",$K8541:$K8543,"s")</f>
        <v>0</v>
      </c>
      <c r="AQ8540">
        <f>COUNTIF($J8541:$J8543,"5")-COUNTIFS($J8541:$J8543,"5",$K8541:$K8543,"V")</f>
        <v>0</v>
      </c>
      <c r="AR8540">
        <f>COUNTIFS($J8541:$J8543,"5",$K8541:$K8543,"Y")+COUNTIFS($J8541:$J8543,"5",$K8541:$K8543,"s")</f>
        <v>0</v>
      </c>
      <c r="AS8540">
        <f>COUNTIF($J8541:$J8543,"6")-COUNTIFS($J8541:$J8543,"6",$K8541:$K8543,"V")</f>
        <v>0</v>
      </c>
      <c r="AT8540">
        <f>COUNTIFS($J8541:$J8543,"6",$K8541:$K8543,"Y")+COUNTIFS($J8541:$J8543,"6",$K8541:$K8543,"s")</f>
        <v>0</v>
      </c>
      <c r="AU8540">
        <f>COUNTIF($J8541:$J8543,"7")-COUNTIFS($J8541:$J8543,"7",$K8541:$K8543,"V")</f>
        <v>0</v>
      </c>
      <c r="AV8540">
        <f>COUNTIFS($J8541:$J8543,"7",$K8541:$K8543,"Y")+COUNTIFS($J8541:$J8543,"7",$K8541:$K8543,"s")</f>
        <v>0</v>
      </c>
    </row>
    <row r="8541" spans="1:48" ht="10.95" customHeight="1" outlineLevel="1" x14ac:dyDescent="0.25">
      <c r="A8541" t="s">
        <v>2385</v>
      </c>
      <c r="C8541" s="3" t="s">
        <v>11994</v>
      </c>
      <c r="D8541" s="3">
        <v>420</v>
      </c>
      <c r="E8541" s="9">
        <v>1971</v>
      </c>
      <c r="F8541" s="7" t="s">
        <v>4926</v>
      </c>
      <c r="G8541" s="7" t="s">
        <v>5401</v>
      </c>
      <c r="H8541" s="8" t="s">
        <v>5402</v>
      </c>
      <c r="I8541" s="8" t="s">
        <v>10479</v>
      </c>
      <c r="J8541" s="19">
        <v>3</v>
      </c>
      <c r="K8541" s="19" t="s">
        <v>7736</v>
      </c>
      <c r="L8541" s="11">
        <v>1.35</v>
      </c>
      <c r="M8541" s="11"/>
      <c r="N8541" s="24"/>
      <c r="P8541" s="32"/>
      <c r="T8541" s="19"/>
      <c r="U8541" s="3" t="s">
        <v>3065</v>
      </c>
      <c r="X8541" t="str">
        <f t="shared" si="524"/>
        <v/>
      </c>
      <c r="Z8541" t="str">
        <f t="shared" si="525"/>
        <v/>
      </c>
      <c r="AB8541" s="9"/>
      <c r="AC8541" t="s">
        <v>5402</v>
      </c>
      <c r="AD8541">
        <f>COUNTIF(H8541,"*Fuji*")</f>
        <v>1</v>
      </c>
      <c r="AF8541" s="3"/>
      <c r="AG8541" t="s">
        <v>4924</v>
      </c>
      <c r="AH8541" s="9" t="s">
        <v>4613</v>
      </c>
    </row>
    <row r="8542" spans="1:48" ht="10.95" customHeight="1" outlineLevel="1" x14ac:dyDescent="0.25">
      <c r="A8542" t="s">
        <v>2385</v>
      </c>
      <c r="C8542" s="3" t="s">
        <v>11994</v>
      </c>
      <c r="D8542" s="3">
        <v>421</v>
      </c>
      <c r="E8542" s="9">
        <v>1971</v>
      </c>
      <c r="F8542" s="7" t="s">
        <v>2386</v>
      </c>
      <c r="G8542" s="7" t="s">
        <v>5401</v>
      </c>
      <c r="H8542" s="8" t="s">
        <v>5402</v>
      </c>
      <c r="I8542" s="8" t="s">
        <v>10479</v>
      </c>
      <c r="J8542" s="19">
        <v>3</v>
      </c>
      <c r="K8542" s="19" t="s">
        <v>7736</v>
      </c>
      <c r="L8542" s="11">
        <v>1.35</v>
      </c>
      <c r="M8542" s="11"/>
      <c r="N8542" s="24"/>
      <c r="P8542" s="32"/>
      <c r="T8542" s="19"/>
      <c r="U8542" s="3" t="s">
        <v>3070</v>
      </c>
      <c r="X8542" t="str">
        <f t="shared" si="524"/>
        <v/>
      </c>
      <c r="Z8542" t="str">
        <f t="shared" si="525"/>
        <v/>
      </c>
      <c r="AB8542" s="9"/>
      <c r="AC8542" t="s">
        <v>5402</v>
      </c>
      <c r="AD8542">
        <f>COUNTIF(H8542,"*Fuji*")</f>
        <v>1</v>
      </c>
      <c r="AF8542" s="3"/>
      <c r="AG8542" t="s">
        <v>4924</v>
      </c>
      <c r="AH8542" s="9" t="s">
        <v>4613</v>
      </c>
    </row>
    <row r="8543" spans="1:48" ht="10.95" customHeight="1" outlineLevel="1" x14ac:dyDescent="0.25">
      <c r="A8543" t="s">
        <v>2385</v>
      </c>
      <c r="C8543" s="3" t="s">
        <v>11994</v>
      </c>
      <c r="D8543" s="3">
        <v>422</v>
      </c>
      <c r="E8543" s="9">
        <v>1971</v>
      </c>
      <c r="F8543" s="7" t="s">
        <v>2387</v>
      </c>
      <c r="G8543" s="7" t="s">
        <v>5401</v>
      </c>
      <c r="H8543" s="8" t="s">
        <v>5402</v>
      </c>
      <c r="I8543" s="8" t="s">
        <v>10479</v>
      </c>
      <c r="J8543" s="19">
        <v>3</v>
      </c>
      <c r="K8543" s="19" t="s">
        <v>7736</v>
      </c>
      <c r="L8543" s="11">
        <v>1.35</v>
      </c>
      <c r="M8543" s="11"/>
      <c r="N8543" s="24"/>
      <c r="P8543" s="32"/>
      <c r="T8543" s="19"/>
      <c r="U8543" s="3" t="s">
        <v>4056</v>
      </c>
      <c r="X8543" t="str">
        <f t="shared" si="524"/>
        <v/>
      </c>
      <c r="Z8543" t="str">
        <f t="shared" si="525"/>
        <v/>
      </c>
      <c r="AB8543" s="9"/>
      <c r="AC8543" t="s">
        <v>5402</v>
      </c>
      <c r="AD8543">
        <f>COUNTIF(H8543,"*Fuji*")</f>
        <v>1</v>
      </c>
      <c r="AF8543" s="3"/>
      <c r="AG8543" t="s">
        <v>4924</v>
      </c>
      <c r="AH8543" s="9" t="s">
        <v>4613</v>
      </c>
    </row>
    <row r="8544" spans="1:48" ht="10.95" customHeight="1" x14ac:dyDescent="0.25">
      <c r="A8544" t="s">
        <v>10554</v>
      </c>
      <c r="B8544" t="s">
        <v>12036</v>
      </c>
      <c r="C8544" s="3" t="s">
        <v>11994</v>
      </c>
      <c r="E8544" s="9"/>
      <c r="F8544" s="7"/>
      <c r="G8544" s="7"/>
      <c r="H8544" s="8"/>
      <c r="I8544" s="8"/>
      <c r="J8544" s="19"/>
      <c r="K8544" s="19"/>
      <c r="L8544" s="11"/>
      <c r="M8544" s="11">
        <f>SUM(L8545:L8623)</f>
        <v>111.94999999999996</v>
      </c>
      <c r="N8544" s="24">
        <v>1273</v>
      </c>
      <c r="O8544">
        <f>COUNTIF(K8545:K8623,"*")</f>
        <v>79</v>
      </c>
      <c r="P8544" s="32">
        <f>O8544/N8544</f>
        <v>6.2058130400628436E-2</v>
      </c>
      <c r="Q8544">
        <f>COUNTIF(K8545:K8623,"Y")+COUNTIF(K8545:K8623,"S")</f>
        <v>65</v>
      </c>
      <c r="T8544" s="19" t="s">
        <v>7736</v>
      </c>
      <c r="U8544" s="3"/>
      <c r="V8544" t="s">
        <v>18605</v>
      </c>
      <c r="X8544" t="str">
        <f t="shared" si="524"/>
        <v/>
      </c>
      <c r="Z8544" t="str">
        <f t="shared" si="525"/>
        <v/>
      </c>
      <c r="AB8544" s="9"/>
      <c r="AE8544">
        <f>COUNTIF(AD8545:AD8623,"1")</f>
        <v>0</v>
      </c>
      <c r="AF8544" s="3"/>
      <c r="AH8544" s="9"/>
      <c r="AI8544">
        <f>COUNTIF($J8545:$J8623,"1")-COUNTIFS($J8545:$J8623,"1",$K8545:$K8623,"V")</f>
        <v>0</v>
      </c>
      <c r="AJ8544">
        <f>COUNTIFS($J8545:$J8623,"1",$K8545:$K8623,"Y")+COUNTIFS($J8545:$J8623,"1",$K8545:$K8623,"s")</f>
        <v>0</v>
      </c>
      <c r="AK8544">
        <f>COUNTIF($J8545:$J8623,"2")-COUNTIFS($J8545:$J8623,"2",$K8545:$K8623,"V")</f>
        <v>0</v>
      </c>
      <c r="AL8544">
        <f>COUNTIFS($J8545:$J8623,"2",$K8545:$K8623,"Y")+COUNTIFS($J8545:$J8623,"2",$K8545:$K8623,"s")</f>
        <v>0</v>
      </c>
      <c r="AM8544">
        <f>COUNTIF($J8545:$J8623,"3")-COUNTIFS($J8545:$J8623,"3",$K8545:$K8623,"V")</f>
        <v>31</v>
      </c>
      <c r="AN8544">
        <f>COUNTIFS($J8545:$J8623,"3",$K8545:$K8623,"Y")+COUNTIFS($J8545:$J8623,"3",$K8545:$K8623,"s")</f>
        <v>25</v>
      </c>
      <c r="AO8544">
        <f>COUNTIF($J8545:$J8623,"4")-COUNTIFS($J8545:$J8623,"4",$K8545:$K8623,"V")</f>
        <v>0</v>
      </c>
      <c r="AP8544">
        <f>COUNTIFS($J8545:$J8623,"4",$K8545:$K8623,"Y")+COUNTIFS($J8545:$J8623,"4",$K8545:$K8623,"s")</f>
        <v>0</v>
      </c>
      <c r="AQ8544">
        <f>COUNTIF($J8545:$J8623,"5")-COUNTIFS($J8545:$J8623,"5",$K8545:$K8623,"V")</f>
        <v>43</v>
      </c>
      <c r="AR8544">
        <f>COUNTIFS($J8545:$J8623,"5",$K8545:$K8623,"Y")+COUNTIFS($J8545:$J8623,"5",$K8545:$K8623,"s")</f>
        <v>35</v>
      </c>
      <c r="AS8544">
        <f>COUNTIF($J8545:$J8623,"6")-COUNTIFS($J8545:$J8623,"6",$K8545:$K8623,"V")</f>
        <v>5</v>
      </c>
      <c r="AT8544">
        <f>COUNTIFS($J8545:$J8623,"6",$K8545:$K8623,"Y")+COUNTIFS($J8545:$J8623,"6",$K8545:$K8623,"s")</f>
        <v>5</v>
      </c>
      <c r="AU8544">
        <f>COUNTIF($J8545:$J8623,"7")-COUNTIFS($J8545:$J8623,"7",$K8545:$K8623,"V")</f>
        <v>0</v>
      </c>
      <c r="AV8544">
        <f>COUNTIFS($J8545:$J8623,"7",$K8545:$K8623,"Y")+COUNTIFS($J8545:$J8623,"7",$K8545:$K8623,"s")</f>
        <v>0</v>
      </c>
    </row>
    <row r="8545" spans="1:34" ht="10.95" customHeight="1" outlineLevel="1" x14ac:dyDescent="0.25">
      <c r="A8545" t="s">
        <v>2388</v>
      </c>
      <c r="C8545" s="3" t="s">
        <v>11994</v>
      </c>
      <c r="D8545" s="3">
        <v>249</v>
      </c>
      <c r="E8545" s="9">
        <v>1950</v>
      </c>
      <c r="F8545" s="7" t="s">
        <v>184</v>
      </c>
      <c r="G8545" s="7" t="s">
        <v>6507</v>
      </c>
      <c r="H8545" s="8" t="s">
        <v>10483</v>
      </c>
      <c r="I8545" s="8" t="s">
        <v>10481</v>
      </c>
      <c r="J8545" s="19">
        <v>5</v>
      </c>
      <c r="K8545" s="19" t="s">
        <v>7736</v>
      </c>
      <c r="L8545" s="11">
        <v>0.9</v>
      </c>
      <c r="M8545" s="11"/>
      <c r="N8545" s="24"/>
      <c r="P8545" s="32"/>
      <c r="T8545" s="19"/>
      <c r="U8545" s="3">
        <v>238</v>
      </c>
      <c r="X8545" t="str">
        <f t="shared" si="524"/>
        <v/>
      </c>
      <c r="Z8545" t="str">
        <f t="shared" si="525"/>
        <v/>
      </c>
      <c r="AB8545" s="9"/>
      <c r="AC8545" t="s">
        <v>10483</v>
      </c>
      <c r="AD8545">
        <f t="shared" ref="AD8545:AD8576" si="526">COUNTIF(H8545,"*Fuji*")</f>
        <v>0</v>
      </c>
      <c r="AF8545" s="3"/>
      <c r="AH8545" s="9"/>
    </row>
    <row r="8546" spans="1:34" ht="10.95" customHeight="1" outlineLevel="1" x14ac:dyDescent="0.25">
      <c r="A8546" t="s">
        <v>2388</v>
      </c>
      <c r="C8546" s="3" t="s">
        <v>11994</v>
      </c>
      <c r="D8546" s="3">
        <v>250</v>
      </c>
      <c r="E8546" s="9">
        <v>1950</v>
      </c>
      <c r="F8546" s="7" t="s">
        <v>5142</v>
      </c>
      <c r="G8546" s="7" t="s">
        <v>2389</v>
      </c>
      <c r="H8546" s="8" t="s">
        <v>2390</v>
      </c>
      <c r="I8546" s="8" t="s">
        <v>10481</v>
      </c>
      <c r="J8546" s="19">
        <v>3</v>
      </c>
      <c r="K8546" s="19" t="s">
        <v>7736</v>
      </c>
      <c r="L8546" s="11">
        <v>0.4</v>
      </c>
      <c r="M8546" s="11"/>
      <c r="N8546" s="24"/>
      <c r="P8546" s="32"/>
      <c r="T8546" s="19"/>
      <c r="U8546" s="3">
        <v>239</v>
      </c>
      <c r="X8546" t="str">
        <f t="shared" si="524"/>
        <v/>
      </c>
      <c r="Z8546" t="str">
        <f t="shared" si="525"/>
        <v/>
      </c>
      <c r="AB8546" s="9"/>
      <c r="AC8546" t="s">
        <v>2390</v>
      </c>
      <c r="AD8546">
        <f t="shared" si="526"/>
        <v>0</v>
      </c>
      <c r="AF8546" s="3"/>
      <c r="AG8546" t="s">
        <v>3699</v>
      </c>
      <c r="AH8546" s="9" t="s">
        <v>4613</v>
      </c>
    </row>
    <row r="8547" spans="1:34" ht="10.95" customHeight="1" outlineLevel="1" x14ac:dyDescent="0.25">
      <c r="A8547" t="s">
        <v>2388</v>
      </c>
      <c r="C8547" s="3" t="s">
        <v>11994</v>
      </c>
      <c r="D8547" s="3">
        <v>256</v>
      </c>
      <c r="E8547" s="9">
        <v>1950</v>
      </c>
      <c r="F8547" s="7" t="s">
        <v>3424</v>
      </c>
      <c r="G8547" s="7" t="s">
        <v>593</v>
      </c>
      <c r="H8547" s="8" t="s">
        <v>6269</v>
      </c>
      <c r="I8547" s="8" t="s">
        <v>10481</v>
      </c>
      <c r="J8547" s="19">
        <v>5</v>
      </c>
      <c r="K8547" s="19" t="s">
        <v>7736</v>
      </c>
      <c r="L8547" s="11">
        <v>0.5</v>
      </c>
      <c r="M8547" s="11"/>
      <c r="N8547" s="24"/>
      <c r="P8547" s="32"/>
      <c r="T8547" s="19"/>
      <c r="U8547" s="3">
        <v>245</v>
      </c>
      <c r="X8547" t="str">
        <f t="shared" si="524"/>
        <v/>
      </c>
      <c r="Z8547" t="str">
        <f t="shared" si="525"/>
        <v/>
      </c>
      <c r="AB8547" s="9"/>
      <c r="AC8547" t="s">
        <v>6269</v>
      </c>
      <c r="AD8547">
        <f t="shared" si="526"/>
        <v>0</v>
      </c>
      <c r="AF8547" s="3"/>
      <c r="AG8547" t="s">
        <v>3699</v>
      </c>
      <c r="AH8547" s="9" t="s">
        <v>4613</v>
      </c>
    </row>
    <row r="8548" spans="1:34" ht="10.95" customHeight="1" outlineLevel="1" x14ac:dyDescent="0.25">
      <c r="A8548" t="s">
        <v>2388</v>
      </c>
      <c r="C8548" s="3" t="s">
        <v>11994</v>
      </c>
      <c r="D8548" s="3">
        <v>258</v>
      </c>
      <c r="E8548" s="9">
        <v>1950</v>
      </c>
      <c r="F8548" s="7" t="s">
        <v>8307</v>
      </c>
      <c r="G8548" s="7" t="s">
        <v>5040</v>
      </c>
      <c r="H8548" s="8" t="s">
        <v>10484</v>
      </c>
      <c r="I8548" s="8" t="s">
        <v>10481</v>
      </c>
      <c r="J8548" s="19">
        <v>3</v>
      </c>
      <c r="K8548" s="19" t="s">
        <v>7736</v>
      </c>
      <c r="L8548" s="11">
        <v>15.7</v>
      </c>
      <c r="M8548" s="11"/>
      <c r="N8548" s="24"/>
      <c r="P8548" s="32"/>
      <c r="T8548" s="19"/>
      <c r="U8548" s="3"/>
      <c r="X8548" t="str">
        <f t="shared" si="524"/>
        <v/>
      </c>
      <c r="Z8548" t="str">
        <f t="shared" si="525"/>
        <v/>
      </c>
      <c r="AB8548" s="9"/>
      <c r="AC8548" t="s">
        <v>10484</v>
      </c>
      <c r="AD8548">
        <f t="shared" si="526"/>
        <v>0</v>
      </c>
      <c r="AF8548" s="3"/>
      <c r="AH8548" s="9"/>
    </row>
    <row r="8549" spans="1:34" ht="10.95" customHeight="1" outlineLevel="1" x14ac:dyDescent="0.25">
      <c r="A8549" t="s">
        <v>2388</v>
      </c>
      <c r="C8549" s="3" t="s">
        <v>11994</v>
      </c>
      <c r="D8549" s="3">
        <v>265</v>
      </c>
      <c r="E8549" s="9">
        <v>1953</v>
      </c>
      <c r="F8549" s="7" t="s">
        <v>5142</v>
      </c>
      <c r="G8549" s="7" t="s">
        <v>2389</v>
      </c>
      <c r="H8549" s="8" t="s">
        <v>2390</v>
      </c>
      <c r="I8549" s="8" t="s">
        <v>10482</v>
      </c>
      <c r="J8549" s="19">
        <v>3</v>
      </c>
      <c r="K8549" s="19" t="s">
        <v>7736</v>
      </c>
      <c r="L8549" s="11">
        <v>0.2</v>
      </c>
      <c r="M8549" s="11"/>
      <c r="N8549" s="24"/>
      <c r="P8549" s="32"/>
      <c r="T8549" s="19"/>
      <c r="U8549" s="3">
        <v>254</v>
      </c>
      <c r="X8549" t="str">
        <f t="shared" si="524"/>
        <v/>
      </c>
      <c r="Z8549" t="str">
        <f t="shared" si="525"/>
        <v/>
      </c>
      <c r="AB8549" s="9"/>
      <c r="AC8549" t="s">
        <v>2390</v>
      </c>
      <c r="AD8549">
        <f t="shared" si="526"/>
        <v>0</v>
      </c>
      <c r="AF8549" s="3"/>
      <c r="AG8549" t="s">
        <v>3699</v>
      </c>
      <c r="AH8549" s="9" t="s">
        <v>4613</v>
      </c>
    </row>
    <row r="8550" spans="1:34" ht="10.95" customHeight="1" outlineLevel="1" x14ac:dyDescent="0.25">
      <c r="A8550" t="s">
        <v>2388</v>
      </c>
      <c r="C8550" s="3" t="s">
        <v>11994</v>
      </c>
      <c r="D8550" s="3">
        <v>266</v>
      </c>
      <c r="E8550" s="9">
        <v>1953</v>
      </c>
      <c r="F8550" s="7" t="s">
        <v>5141</v>
      </c>
      <c r="G8550" s="7" t="s">
        <v>5631</v>
      </c>
      <c r="H8550" s="8" t="s">
        <v>10483</v>
      </c>
      <c r="I8550" s="8" t="s">
        <v>10482</v>
      </c>
      <c r="J8550" s="19">
        <v>5</v>
      </c>
      <c r="K8550" s="19" t="s">
        <v>7736</v>
      </c>
      <c r="L8550" s="11">
        <v>0.2</v>
      </c>
      <c r="M8550" s="11"/>
      <c r="N8550" s="24"/>
      <c r="P8550" s="32"/>
      <c r="T8550" s="19"/>
      <c r="U8550" s="3"/>
      <c r="X8550" t="str">
        <f t="shared" si="524"/>
        <v/>
      </c>
      <c r="Z8550" t="str">
        <f t="shared" si="525"/>
        <v/>
      </c>
      <c r="AB8550" s="9"/>
      <c r="AC8550" t="s">
        <v>10483</v>
      </c>
      <c r="AD8550">
        <f t="shared" si="526"/>
        <v>0</v>
      </c>
      <c r="AF8550" s="3"/>
      <c r="AH8550" s="9"/>
    </row>
    <row r="8551" spans="1:34" ht="10.95" customHeight="1" outlineLevel="1" x14ac:dyDescent="0.25">
      <c r="A8551" t="s">
        <v>2388</v>
      </c>
      <c r="C8551" s="3" t="s">
        <v>11994</v>
      </c>
      <c r="D8551" s="3">
        <v>271</v>
      </c>
      <c r="E8551" s="9">
        <v>1953</v>
      </c>
      <c r="F8551" s="7" t="s">
        <v>3424</v>
      </c>
      <c r="G8551" s="7" t="s">
        <v>593</v>
      </c>
      <c r="H8551" s="8" t="s">
        <v>6269</v>
      </c>
      <c r="I8551" s="8" t="s">
        <v>10482</v>
      </c>
      <c r="J8551" s="19">
        <v>5</v>
      </c>
      <c r="K8551" s="19" t="s">
        <v>7736</v>
      </c>
      <c r="L8551" s="11">
        <v>0.5</v>
      </c>
      <c r="M8551" s="11"/>
      <c r="N8551" s="24"/>
      <c r="P8551" s="32"/>
      <c r="T8551" s="19"/>
      <c r="U8551" s="3">
        <v>260</v>
      </c>
      <c r="X8551" t="str">
        <f t="shared" si="524"/>
        <v/>
      </c>
      <c r="Z8551" t="str">
        <f t="shared" si="525"/>
        <v/>
      </c>
      <c r="AB8551" s="9"/>
      <c r="AC8551" t="s">
        <v>6269</v>
      </c>
      <c r="AD8551">
        <f t="shared" si="526"/>
        <v>0</v>
      </c>
      <c r="AF8551" s="3"/>
      <c r="AG8551" t="s">
        <v>3699</v>
      </c>
      <c r="AH8551" s="9" t="s">
        <v>4613</v>
      </c>
    </row>
    <row r="8552" spans="1:34" ht="10.95" customHeight="1" outlineLevel="1" x14ac:dyDescent="0.25">
      <c r="A8552" t="s">
        <v>2388</v>
      </c>
      <c r="C8552" s="3" t="s">
        <v>11994</v>
      </c>
      <c r="D8552" s="3">
        <v>274</v>
      </c>
      <c r="E8552" s="9">
        <v>1953</v>
      </c>
      <c r="F8552" s="7" t="s">
        <v>8307</v>
      </c>
      <c r="G8552" s="7" t="s">
        <v>5040</v>
      </c>
      <c r="H8552" s="8" t="s">
        <v>10484</v>
      </c>
      <c r="I8552" s="8" t="s">
        <v>10482</v>
      </c>
      <c r="J8552" s="19">
        <v>3</v>
      </c>
      <c r="K8552" s="19" t="s">
        <v>7736</v>
      </c>
      <c r="L8552" s="11">
        <v>4.7</v>
      </c>
      <c r="M8552" s="11"/>
      <c r="N8552" s="24"/>
      <c r="P8552" s="32"/>
      <c r="T8552" s="19"/>
      <c r="U8552" s="3"/>
      <c r="X8552" t="str">
        <f t="shared" si="524"/>
        <v/>
      </c>
      <c r="Z8552" t="str">
        <f t="shared" si="525"/>
        <v/>
      </c>
      <c r="AB8552" s="9"/>
      <c r="AC8552" t="s">
        <v>10484</v>
      </c>
      <c r="AD8552">
        <f t="shared" si="526"/>
        <v>0</v>
      </c>
      <c r="AF8552" s="3"/>
      <c r="AH8552" s="9"/>
    </row>
    <row r="8553" spans="1:34" ht="10.95" customHeight="1" outlineLevel="1" x14ac:dyDescent="0.25">
      <c r="A8553" t="s">
        <v>2388</v>
      </c>
      <c r="C8553" s="3" t="s">
        <v>11994</v>
      </c>
      <c r="D8553" s="3">
        <v>284</v>
      </c>
      <c r="E8553" s="9">
        <v>1963</v>
      </c>
      <c r="F8553" s="7" t="s">
        <v>5141</v>
      </c>
      <c r="G8553" s="7" t="s">
        <v>5631</v>
      </c>
      <c r="H8553" s="8" t="s">
        <v>10483</v>
      </c>
      <c r="I8553" s="8" t="s">
        <v>10485</v>
      </c>
      <c r="J8553" s="19">
        <v>5</v>
      </c>
      <c r="K8553" s="19" t="s">
        <v>7736</v>
      </c>
      <c r="L8553" s="11">
        <v>0.2</v>
      </c>
      <c r="M8553" s="11"/>
      <c r="N8553" s="24"/>
      <c r="P8553" s="32"/>
      <c r="T8553" s="19"/>
      <c r="U8553" s="3"/>
      <c r="X8553" t="str">
        <f t="shared" si="524"/>
        <v/>
      </c>
      <c r="Z8553" t="str">
        <f t="shared" si="525"/>
        <v/>
      </c>
      <c r="AB8553" s="9"/>
      <c r="AC8553" t="s">
        <v>10483</v>
      </c>
      <c r="AD8553">
        <f t="shared" si="526"/>
        <v>0</v>
      </c>
      <c r="AF8553" s="3"/>
      <c r="AH8553" s="9"/>
    </row>
    <row r="8554" spans="1:34" ht="10.95" customHeight="1" outlineLevel="1" x14ac:dyDescent="0.25">
      <c r="A8554" t="s">
        <v>2388</v>
      </c>
      <c r="C8554" s="3" t="s">
        <v>11994</v>
      </c>
      <c r="D8554" s="3">
        <v>286</v>
      </c>
      <c r="E8554" s="9">
        <v>1963</v>
      </c>
      <c r="F8554" s="7" t="s">
        <v>8307</v>
      </c>
      <c r="G8554" s="7" t="s">
        <v>5040</v>
      </c>
      <c r="H8554" s="8" t="s">
        <v>10484</v>
      </c>
      <c r="I8554" s="8" t="s">
        <v>10486</v>
      </c>
      <c r="J8554" s="19">
        <v>3</v>
      </c>
      <c r="K8554" s="19" t="s">
        <v>7736</v>
      </c>
      <c r="L8554" s="11">
        <v>7</v>
      </c>
      <c r="M8554" s="11"/>
      <c r="N8554" s="24"/>
      <c r="P8554" s="32"/>
      <c r="T8554" s="19"/>
      <c r="U8554" s="3"/>
      <c r="X8554" t="str">
        <f t="shared" si="524"/>
        <v/>
      </c>
      <c r="Z8554" t="str">
        <f t="shared" si="525"/>
        <v/>
      </c>
      <c r="AB8554" s="9"/>
      <c r="AC8554" t="s">
        <v>10484</v>
      </c>
      <c r="AD8554">
        <f t="shared" si="526"/>
        <v>0</v>
      </c>
      <c r="AF8554" s="3"/>
      <c r="AH8554" s="9"/>
    </row>
    <row r="8555" spans="1:34" ht="10.95" customHeight="1" outlineLevel="1" x14ac:dyDescent="0.25">
      <c r="A8555" t="s">
        <v>2388</v>
      </c>
      <c r="C8555" s="3" t="s">
        <v>11994</v>
      </c>
      <c r="D8555" s="3">
        <v>377</v>
      </c>
      <c r="E8555" s="9">
        <v>1969</v>
      </c>
      <c r="F8555" s="7" t="s">
        <v>6646</v>
      </c>
      <c r="G8555" s="7" t="s">
        <v>5401</v>
      </c>
      <c r="H8555" s="8" t="s">
        <v>6872</v>
      </c>
      <c r="I8555" s="8" t="s">
        <v>10487</v>
      </c>
      <c r="J8555" s="19">
        <v>3</v>
      </c>
      <c r="K8555" s="19" t="s">
        <v>7736</v>
      </c>
      <c r="L8555" s="11">
        <v>0.2</v>
      </c>
      <c r="M8555" s="11"/>
      <c r="N8555" s="24"/>
      <c r="P8555" s="32"/>
      <c r="T8555" s="19"/>
      <c r="U8555" s="3"/>
      <c r="X8555" t="str">
        <f t="shared" si="524"/>
        <v/>
      </c>
      <c r="Z8555" t="str">
        <f t="shared" si="525"/>
        <v/>
      </c>
      <c r="AB8555" s="9"/>
      <c r="AC8555" t="s">
        <v>6872</v>
      </c>
      <c r="AD8555">
        <f t="shared" si="526"/>
        <v>0</v>
      </c>
      <c r="AF8555" s="3"/>
      <c r="AH8555" s="9"/>
    </row>
    <row r="8556" spans="1:34" ht="10.95" customHeight="1" outlineLevel="1" x14ac:dyDescent="0.25">
      <c r="A8556" t="s">
        <v>2388</v>
      </c>
      <c r="C8556" s="3" t="s">
        <v>11994</v>
      </c>
      <c r="D8556" s="3">
        <v>383</v>
      </c>
      <c r="E8556" s="9">
        <v>1970</v>
      </c>
      <c r="F8556" s="7" t="s">
        <v>5143</v>
      </c>
      <c r="G8556" s="7" t="s">
        <v>5401</v>
      </c>
      <c r="H8556" s="8" t="s">
        <v>10488</v>
      </c>
      <c r="I8556" s="8" t="s">
        <v>10489</v>
      </c>
      <c r="J8556" s="19">
        <v>3</v>
      </c>
      <c r="K8556" s="19" t="s">
        <v>7736</v>
      </c>
      <c r="L8556" s="11">
        <v>1</v>
      </c>
      <c r="M8556" s="11"/>
      <c r="N8556" s="24"/>
      <c r="P8556" s="32"/>
      <c r="T8556" s="19"/>
      <c r="U8556" s="3"/>
      <c r="X8556" t="str">
        <f t="shared" si="524"/>
        <v/>
      </c>
      <c r="Z8556" t="str">
        <f t="shared" si="525"/>
        <v/>
      </c>
      <c r="AB8556" s="9"/>
      <c r="AC8556" t="s">
        <v>10488</v>
      </c>
      <c r="AD8556">
        <f t="shared" si="526"/>
        <v>0</v>
      </c>
      <c r="AF8556" s="3"/>
      <c r="AH8556" s="9"/>
    </row>
    <row r="8557" spans="1:34" ht="10.95" customHeight="1" outlineLevel="1" x14ac:dyDescent="0.25">
      <c r="A8557" t="s">
        <v>2388</v>
      </c>
      <c r="C8557" s="3" t="s">
        <v>11994</v>
      </c>
      <c r="D8557" s="3">
        <v>384</v>
      </c>
      <c r="E8557" s="9">
        <v>1970</v>
      </c>
      <c r="F8557" s="7" t="s">
        <v>3424</v>
      </c>
      <c r="G8557" s="7" t="s">
        <v>5401</v>
      </c>
      <c r="H8557" s="8" t="s">
        <v>10488</v>
      </c>
      <c r="I8557" s="8" t="s">
        <v>10489</v>
      </c>
      <c r="J8557" s="19">
        <v>6</v>
      </c>
      <c r="K8557" s="19" t="s">
        <v>7736</v>
      </c>
      <c r="L8557" s="11">
        <v>0.4</v>
      </c>
      <c r="M8557" s="11"/>
      <c r="N8557" s="24"/>
      <c r="P8557" s="32"/>
      <c r="T8557" s="19"/>
      <c r="U8557" s="3"/>
      <c r="X8557" t="str">
        <f t="shared" si="524"/>
        <v/>
      </c>
      <c r="Z8557" t="str">
        <f t="shared" si="525"/>
        <v/>
      </c>
      <c r="AB8557" s="9"/>
      <c r="AC8557" t="s">
        <v>10488</v>
      </c>
      <c r="AD8557">
        <f t="shared" si="526"/>
        <v>0</v>
      </c>
      <c r="AF8557" s="3"/>
      <c r="AH8557" s="9"/>
    </row>
    <row r="8558" spans="1:34" ht="10.95" customHeight="1" outlineLevel="1" x14ac:dyDescent="0.25">
      <c r="A8558" t="s">
        <v>2388</v>
      </c>
      <c r="C8558" s="3" t="s">
        <v>11994</v>
      </c>
      <c r="D8558" s="3" t="s">
        <v>10490</v>
      </c>
      <c r="E8558" s="9">
        <v>1970</v>
      </c>
      <c r="F8558" s="7" t="s">
        <v>9581</v>
      </c>
      <c r="G8558" s="7" t="s">
        <v>5401</v>
      </c>
      <c r="H8558" s="8" t="s">
        <v>10493</v>
      </c>
      <c r="I8558" s="8" t="s">
        <v>10491</v>
      </c>
      <c r="J8558" s="19">
        <v>5</v>
      </c>
      <c r="K8558" s="19" t="s">
        <v>7736</v>
      </c>
      <c r="L8558" s="11">
        <v>5.8</v>
      </c>
      <c r="M8558" s="11"/>
      <c r="N8558" s="24"/>
      <c r="P8558" s="32"/>
      <c r="T8558" s="19"/>
      <c r="U8558" s="3"/>
      <c r="X8558" t="str">
        <f t="shared" si="524"/>
        <v/>
      </c>
      <c r="Z8558">
        <f t="shared" si="525"/>
        <v>1</v>
      </c>
      <c r="AB8558" s="9"/>
      <c r="AC8558" t="s">
        <v>10493</v>
      </c>
      <c r="AD8558">
        <f t="shared" si="526"/>
        <v>0</v>
      </c>
      <c r="AF8558" s="3"/>
      <c r="AH8558" s="9"/>
    </row>
    <row r="8559" spans="1:34" ht="10.95" customHeight="1" outlineLevel="1" x14ac:dyDescent="0.25">
      <c r="A8559" t="s">
        <v>2388</v>
      </c>
      <c r="C8559" s="3" t="s">
        <v>11994</v>
      </c>
      <c r="D8559" s="3">
        <v>388</v>
      </c>
      <c r="E8559" s="9">
        <v>1970</v>
      </c>
      <c r="F8559" s="7" t="s">
        <v>3776</v>
      </c>
      <c r="G8559" s="7" t="s">
        <v>5401</v>
      </c>
      <c r="H8559" s="8" t="s">
        <v>10493</v>
      </c>
      <c r="I8559" s="8" t="s">
        <v>10491</v>
      </c>
      <c r="J8559" s="19">
        <v>5</v>
      </c>
      <c r="K8559" s="19" t="s">
        <v>7736</v>
      </c>
      <c r="L8559" s="11">
        <v>0.6</v>
      </c>
      <c r="M8559" s="11"/>
      <c r="N8559" s="24"/>
      <c r="P8559" s="32"/>
      <c r="T8559" s="19"/>
      <c r="U8559" s="3"/>
      <c r="X8559" t="str">
        <f t="shared" si="524"/>
        <v/>
      </c>
      <c r="Z8559" t="str">
        <f t="shared" si="525"/>
        <v/>
      </c>
      <c r="AB8559" s="9"/>
      <c r="AC8559" t="s">
        <v>10493</v>
      </c>
      <c r="AD8559">
        <f t="shared" si="526"/>
        <v>0</v>
      </c>
      <c r="AF8559" s="3"/>
      <c r="AH8559" s="9"/>
    </row>
    <row r="8560" spans="1:34" ht="10.95" customHeight="1" outlineLevel="1" x14ac:dyDescent="0.25">
      <c r="A8560" t="s">
        <v>2388</v>
      </c>
      <c r="C8560" s="3" t="s">
        <v>11994</v>
      </c>
      <c r="D8560" s="3">
        <v>389</v>
      </c>
      <c r="E8560" s="9">
        <v>1970</v>
      </c>
      <c r="F8560" s="7" t="s">
        <v>8307</v>
      </c>
      <c r="G8560" s="7" t="s">
        <v>5401</v>
      </c>
      <c r="H8560" s="8" t="s">
        <v>10493</v>
      </c>
      <c r="I8560" s="8" t="s">
        <v>10491</v>
      </c>
      <c r="J8560" s="19">
        <v>5</v>
      </c>
      <c r="K8560" s="19" t="s">
        <v>7736</v>
      </c>
      <c r="L8560" s="11">
        <v>1.5</v>
      </c>
      <c r="M8560" s="11"/>
      <c r="N8560" s="24"/>
      <c r="P8560" s="32"/>
      <c r="T8560" s="19"/>
      <c r="U8560" s="3"/>
      <c r="X8560" t="str">
        <f t="shared" si="524"/>
        <v/>
      </c>
      <c r="Z8560" t="str">
        <f t="shared" si="525"/>
        <v/>
      </c>
      <c r="AB8560" s="9"/>
      <c r="AC8560" t="s">
        <v>10493</v>
      </c>
      <c r="AD8560">
        <f t="shared" si="526"/>
        <v>0</v>
      </c>
      <c r="AF8560" s="3"/>
      <c r="AH8560" s="9"/>
    </row>
    <row r="8561" spans="1:34" ht="10.95" customHeight="1" outlineLevel="1" x14ac:dyDescent="0.25">
      <c r="A8561" t="s">
        <v>2388</v>
      </c>
      <c r="C8561" s="3" t="s">
        <v>11994</v>
      </c>
      <c r="D8561" s="3">
        <v>392</v>
      </c>
      <c r="E8561" s="9">
        <v>1971</v>
      </c>
      <c r="F8561" s="7" t="s">
        <v>5141</v>
      </c>
      <c r="G8561" s="7" t="s">
        <v>5401</v>
      </c>
      <c r="H8561" s="8" t="s">
        <v>10492</v>
      </c>
      <c r="I8561" s="8" t="s">
        <v>7080</v>
      </c>
      <c r="J8561" s="19">
        <v>5</v>
      </c>
      <c r="K8561" s="19" t="s">
        <v>7736</v>
      </c>
      <c r="L8561" s="11">
        <v>0.2</v>
      </c>
      <c r="M8561" s="11"/>
      <c r="N8561" s="24"/>
      <c r="P8561" s="32"/>
      <c r="T8561" s="19"/>
      <c r="U8561" s="3"/>
      <c r="X8561" t="str">
        <f t="shared" si="524"/>
        <v/>
      </c>
      <c r="Z8561" t="str">
        <f t="shared" si="525"/>
        <v/>
      </c>
      <c r="AB8561" s="9"/>
      <c r="AC8561" t="s">
        <v>10492</v>
      </c>
      <c r="AD8561">
        <f t="shared" si="526"/>
        <v>0</v>
      </c>
      <c r="AF8561" s="3"/>
      <c r="AH8561" s="9"/>
    </row>
    <row r="8562" spans="1:34" ht="10.95" customHeight="1" outlineLevel="1" x14ac:dyDescent="0.25">
      <c r="A8562" t="s">
        <v>2388</v>
      </c>
      <c r="C8562" s="3" t="s">
        <v>11994</v>
      </c>
      <c r="D8562" s="3">
        <v>393</v>
      </c>
      <c r="E8562" s="9">
        <v>1971</v>
      </c>
      <c r="F8562" s="7" t="s">
        <v>5242</v>
      </c>
      <c r="G8562" s="7" t="s">
        <v>5401</v>
      </c>
      <c r="H8562" s="8" t="s">
        <v>2350</v>
      </c>
      <c r="I8562" s="8" t="s">
        <v>7080</v>
      </c>
      <c r="J8562" s="19">
        <v>3</v>
      </c>
      <c r="K8562" s="19" t="s">
        <v>7736</v>
      </c>
      <c r="L8562" s="11">
        <v>0.3</v>
      </c>
      <c r="M8562" s="11"/>
      <c r="N8562" s="24"/>
      <c r="P8562" s="32"/>
      <c r="R8562">
        <v>1</v>
      </c>
      <c r="S8562">
        <v>1</v>
      </c>
      <c r="T8562" s="19"/>
      <c r="U8562" s="3">
        <v>382</v>
      </c>
      <c r="X8562" t="str">
        <f t="shared" si="524"/>
        <v/>
      </c>
      <c r="Z8562" t="str">
        <f t="shared" si="525"/>
        <v/>
      </c>
      <c r="AB8562" s="9"/>
      <c r="AC8562" t="s">
        <v>2350</v>
      </c>
      <c r="AD8562">
        <f t="shared" si="526"/>
        <v>0</v>
      </c>
      <c r="AF8562" s="3"/>
      <c r="AG8562" t="s">
        <v>3699</v>
      </c>
      <c r="AH8562" s="9" t="s">
        <v>4613</v>
      </c>
    </row>
    <row r="8563" spans="1:34" ht="10.95" customHeight="1" outlineLevel="1" x14ac:dyDescent="0.25">
      <c r="A8563" t="s">
        <v>2388</v>
      </c>
      <c r="C8563" s="3" t="s">
        <v>11994</v>
      </c>
      <c r="D8563" s="3">
        <v>400</v>
      </c>
      <c r="E8563" s="9">
        <v>1971</v>
      </c>
      <c r="F8563" s="7" t="s">
        <v>5141</v>
      </c>
      <c r="G8563" s="7" t="s">
        <v>5401</v>
      </c>
      <c r="H8563" s="8" t="s">
        <v>10494</v>
      </c>
      <c r="I8563" s="8" t="s">
        <v>10495</v>
      </c>
      <c r="J8563" s="19">
        <v>3</v>
      </c>
      <c r="K8563" s="19" t="s">
        <v>7736</v>
      </c>
      <c r="L8563" s="11">
        <v>0.6</v>
      </c>
      <c r="M8563" s="11"/>
      <c r="N8563" s="24"/>
      <c r="P8563" s="32"/>
      <c r="T8563" s="19"/>
      <c r="U8563" s="3"/>
      <c r="X8563" t="str">
        <f t="shared" si="524"/>
        <v/>
      </c>
      <c r="Z8563" t="str">
        <f t="shared" si="525"/>
        <v/>
      </c>
      <c r="AB8563" s="9"/>
      <c r="AC8563" t="s">
        <v>10494</v>
      </c>
      <c r="AD8563">
        <f t="shared" si="526"/>
        <v>0</v>
      </c>
      <c r="AF8563" s="3"/>
      <c r="AH8563" s="9"/>
    </row>
    <row r="8564" spans="1:34" ht="10.95" customHeight="1" outlineLevel="1" x14ac:dyDescent="0.25">
      <c r="A8564" t="s">
        <v>2388</v>
      </c>
      <c r="C8564" s="3" t="s">
        <v>11994</v>
      </c>
      <c r="D8564" s="3">
        <v>406</v>
      </c>
      <c r="E8564" s="9">
        <v>1972</v>
      </c>
      <c r="F8564" s="7" t="s">
        <v>5242</v>
      </c>
      <c r="G8564" s="7" t="s">
        <v>5401</v>
      </c>
      <c r="H8564" s="8" t="s">
        <v>10493</v>
      </c>
      <c r="I8564" s="8" t="s">
        <v>10496</v>
      </c>
      <c r="J8564" s="19">
        <v>3</v>
      </c>
      <c r="K8564" s="19" t="s">
        <v>7736</v>
      </c>
      <c r="L8564" s="11">
        <v>0.4</v>
      </c>
      <c r="M8564" s="11"/>
      <c r="N8564" s="24"/>
      <c r="P8564" s="32"/>
      <c r="T8564" s="19"/>
      <c r="U8564" s="3"/>
      <c r="X8564" t="str">
        <f t="shared" si="524"/>
        <v/>
      </c>
      <c r="Z8564" t="str">
        <f t="shared" si="525"/>
        <v/>
      </c>
      <c r="AB8564" s="9"/>
      <c r="AC8564" t="s">
        <v>10493</v>
      </c>
      <c r="AD8564">
        <f t="shared" si="526"/>
        <v>0</v>
      </c>
      <c r="AF8564" s="3"/>
      <c r="AH8564" s="9"/>
    </row>
    <row r="8565" spans="1:34" ht="10.95" customHeight="1" outlineLevel="1" x14ac:dyDescent="0.25">
      <c r="A8565" t="s">
        <v>2388</v>
      </c>
      <c r="C8565" s="3" t="s">
        <v>11994</v>
      </c>
      <c r="D8565" s="3">
        <v>457</v>
      </c>
      <c r="E8565" s="9">
        <v>1978</v>
      </c>
      <c r="F8565" s="7" t="s">
        <v>2977</v>
      </c>
      <c r="G8565" s="7" t="s">
        <v>5401</v>
      </c>
      <c r="H8565" s="8" t="s">
        <v>10498</v>
      </c>
      <c r="I8565" s="8" t="s">
        <v>10497</v>
      </c>
      <c r="J8565" s="19">
        <v>6</v>
      </c>
      <c r="K8565" s="19" t="s">
        <v>7736</v>
      </c>
      <c r="L8565" s="11">
        <v>0.7</v>
      </c>
      <c r="M8565" s="11"/>
      <c r="N8565" s="24"/>
      <c r="P8565" s="32"/>
      <c r="T8565" s="19"/>
      <c r="U8565" s="3"/>
      <c r="X8565" t="str">
        <f t="shared" si="524"/>
        <v/>
      </c>
      <c r="Z8565" t="str">
        <f t="shared" si="525"/>
        <v/>
      </c>
      <c r="AB8565" s="9"/>
      <c r="AC8565" t="s">
        <v>10498</v>
      </c>
      <c r="AD8565">
        <f t="shared" si="526"/>
        <v>0</v>
      </c>
      <c r="AF8565" s="3"/>
      <c r="AH8565" s="9"/>
    </row>
    <row r="8566" spans="1:34" ht="10.95" customHeight="1" outlineLevel="1" x14ac:dyDescent="0.25">
      <c r="A8566" t="s">
        <v>2388</v>
      </c>
      <c r="C8566" s="3" t="s">
        <v>11994</v>
      </c>
      <c r="D8566" s="3">
        <v>462</v>
      </c>
      <c r="E8566" s="9">
        <v>1978</v>
      </c>
      <c r="F8566" s="7" t="s">
        <v>2624</v>
      </c>
      <c r="G8566" s="7" t="s">
        <v>5401</v>
      </c>
      <c r="H8566" s="8" t="s">
        <v>10498</v>
      </c>
      <c r="I8566" s="8" t="s">
        <v>10497</v>
      </c>
      <c r="J8566" s="19">
        <v>6</v>
      </c>
      <c r="K8566" s="19" t="s">
        <v>7736</v>
      </c>
      <c r="L8566" s="11">
        <v>0.7</v>
      </c>
      <c r="M8566" s="11"/>
      <c r="N8566" s="24"/>
      <c r="P8566" s="32"/>
      <c r="T8566" s="19"/>
      <c r="U8566" s="3"/>
      <c r="X8566" t="str">
        <f t="shared" si="524"/>
        <v/>
      </c>
      <c r="Z8566" t="str">
        <f t="shared" si="525"/>
        <v/>
      </c>
      <c r="AB8566" s="9"/>
      <c r="AC8566" t="s">
        <v>10498</v>
      </c>
      <c r="AD8566">
        <f t="shared" si="526"/>
        <v>0</v>
      </c>
      <c r="AF8566" s="3"/>
      <c r="AH8566" s="9"/>
    </row>
    <row r="8567" spans="1:34" ht="10.95" customHeight="1" outlineLevel="1" x14ac:dyDescent="0.25">
      <c r="A8567" t="s">
        <v>2388</v>
      </c>
      <c r="C8567" s="3" t="s">
        <v>11994</v>
      </c>
      <c r="D8567" s="3">
        <v>465</v>
      </c>
      <c r="E8567" s="9">
        <v>1978</v>
      </c>
      <c r="F8567" s="7" t="s">
        <v>6646</v>
      </c>
      <c r="G8567" s="7" t="s">
        <v>5401</v>
      </c>
      <c r="H8567" s="8" t="s">
        <v>10499</v>
      </c>
      <c r="I8567" s="8" t="s">
        <v>10497</v>
      </c>
      <c r="J8567" s="19">
        <v>3</v>
      </c>
      <c r="K8567" s="19" t="s">
        <v>7736</v>
      </c>
      <c r="L8567" s="11">
        <v>0.3</v>
      </c>
      <c r="M8567" s="11"/>
      <c r="N8567" s="24"/>
      <c r="P8567" s="32"/>
      <c r="T8567" s="19"/>
      <c r="U8567" s="3"/>
      <c r="X8567" t="str">
        <f t="shared" si="524"/>
        <v/>
      </c>
      <c r="Z8567" t="str">
        <f t="shared" si="525"/>
        <v/>
      </c>
      <c r="AB8567" s="9"/>
      <c r="AC8567" t="s">
        <v>10499</v>
      </c>
      <c r="AD8567">
        <f t="shared" si="526"/>
        <v>0</v>
      </c>
      <c r="AF8567" s="3"/>
      <c r="AH8567" s="9"/>
    </row>
    <row r="8568" spans="1:34" ht="10.95" customHeight="1" outlineLevel="1" x14ac:dyDescent="0.25">
      <c r="A8568" t="s">
        <v>2388</v>
      </c>
      <c r="C8568" s="3" t="s">
        <v>11994</v>
      </c>
      <c r="D8568" s="3">
        <v>515</v>
      </c>
      <c r="E8568" s="9">
        <v>1980</v>
      </c>
      <c r="F8568" s="7" t="s">
        <v>4689</v>
      </c>
      <c r="G8568" s="7" t="s">
        <v>5401</v>
      </c>
      <c r="H8568" s="8" t="s">
        <v>10493</v>
      </c>
      <c r="I8568" s="8" t="s">
        <v>10500</v>
      </c>
      <c r="J8568" s="19">
        <v>5</v>
      </c>
      <c r="K8568" s="19" t="s">
        <v>7736</v>
      </c>
      <c r="L8568" s="11">
        <v>0.8</v>
      </c>
      <c r="M8568" s="11"/>
      <c r="N8568" s="24"/>
      <c r="P8568" s="32"/>
      <c r="T8568" s="19"/>
      <c r="U8568" s="3"/>
      <c r="X8568" t="str">
        <f t="shared" si="524"/>
        <v/>
      </c>
      <c r="Z8568" t="str">
        <f t="shared" si="525"/>
        <v/>
      </c>
      <c r="AB8568" s="9"/>
      <c r="AC8568" t="s">
        <v>10493</v>
      </c>
      <c r="AD8568">
        <f t="shared" si="526"/>
        <v>0</v>
      </c>
      <c r="AF8568" s="3"/>
      <c r="AH8568" s="9"/>
    </row>
    <row r="8569" spans="1:34" ht="10.95" customHeight="1" outlineLevel="1" x14ac:dyDescent="0.25">
      <c r="A8569" t="s">
        <v>2388</v>
      </c>
      <c r="C8569" s="3" t="s">
        <v>11994</v>
      </c>
      <c r="D8569" s="3">
        <v>560</v>
      </c>
      <c r="E8569" s="9">
        <v>1982</v>
      </c>
      <c r="F8569" s="7" t="s">
        <v>4689</v>
      </c>
      <c r="G8569" s="7" t="s">
        <v>5401</v>
      </c>
      <c r="H8569" s="8" t="s">
        <v>10493</v>
      </c>
      <c r="I8569" s="8" t="s">
        <v>10501</v>
      </c>
      <c r="J8569" s="19">
        <v>3</v>
      </c>
      <c r="K8569" s="19" t="s">
        <v>7736</v>
      </c>
      <c r="L8569" s="11">
        <v>0.15</v>
      </c>
      <c r="M8569" s="11"/>
      <c r="N8569" s="24"/>
      <c r="P8569" s="32"/>
      <c r="T8569" s="19"/>
      <c r="U8569" s="3"/>
      <c r="X8569" t="str">
        <f t="shared" si="524"/>
        <v/>
      </c>
      <c r="Z8569" t="str">
        <f t="shared" si="525"/>
        <v/>
      </c>
      <c r="AB8569" s="9"/>
      <c r="AC8569" t="s">
        <v>10493</v>
      </c>
      <c r="AD8569">
        <f t="shared" si="526"/>
        <v>0</v>
      </c>
      <c r="AF8569" s="3"/>
      <c r="AH8569" s="9"/>
    </row>
    <row r="8570" spans="1:34" ht="10.95" customHeight="1" outlineLevel="1" x14ac:dyDescent="0.25">
      <c r="A8570" t="s">
        <v>2388</v>
      </c>
      <c r="C8570" s="3" t="s">
        <v>11994</v>
      </c>
      <c r="D8570" s="3">
        <v>576</v>
      </c>
      <c r="E8570" s="9">
        <v>1983</v>
      </c>
      <c r="F8570" s="7" t="s">
        <v>1531</v>
      </c>
      <c r="G8570" s="7" t="s">
        <v>5401</v>
      </c>
      <c r="H8570" s="8" t="s">
        <v>10499</v>
      </c>
      <c r="I8570" s="8" t="s">
        <v>8258</v>
      </c>
      <c r="J8570" s="19">
        <v>5</v>
      </c>
      <c r="K8570" s="19" t="s">
        <v>7736</v>
      </c>
      <c r="L8570" s="11">
        <v>3.8</v>
      </c>
      <c r="M8570" s="11"/>
      <c r="N8570" s="24"/>
      <c r="P8570" s="32"/>
      <c r="T8570" s="19"/>
      <c r="U8570" s="3"/>
      <c r="X8570" t="str">
        <f t="shared" si="524"/>
        <v/>
      </c>
      <c r="Z8570" t="str">
        <f t="shared" si="525"/>
        <v/>
      </c>
      <c r="AB8570" s="9"/>
      <c r="AC8570" t="s">
        <v>10499</v>
      </c>
      <c r="AD8570">
        <f t="shared" si="526"/>
        <v>0</v>
      </c>
      <c r="AF8570" s="3"/>
      <c r="AH8570" s="9"/>
    </row>
    <row r="8571" spans="1:34" ht="10.95" customHeight="1" outlineLevel="1" x14ac:dyDescent="0.25">
      <c r="A8571" t="s">
        <v>2388</v>
      </c>
      <c r="C8571" s="3" t="s">
        <v>11994</v>
      </c>
      <c r="D8571" s="3">
        <v>579</v>
      </c>
      <c r="E8571" s="9">
        <v>1983</v>
      </c>
      <c r="F8571" s="7" t="s">
        <v>4689</v>
      </c>
      <c r="G8571" s="7" t="s">
        <v>5401</v>
      </c>
      <c r="H8571" s="8" t="s">
        <v>10502</v>
      </c>
      <c r="I8571" s="8" t="s">
        <v>8133</v>
      </c>
      <c r="J8571" s="19">
        <v>5</v>
      </c>
      <c r="K8571" s="19" t="s">
        <v>7736</v>
      </c>
      <c r="L8571" s="11">
        <v>0.15</v>
      </c>
      <c r="M8571" s="11"/>
      <c r="N8571" s="24"/>
      <c r="P8571" s="32"/>
      <c r="T8571" s="19"/>
      <c r="U8571" s="3"/>
      <c r="X8571" t="str">
        <f t="shared" si="524"/>
        <v/>
      </c>
      <c r="Z8571" t="str">
        <f t="shared" si="525"/>
        <v/>
      </c>
      <c r="AB8571" s="9"/>
      <c r="AC8571" t="s">
        <v>10502</v>
      </c>
      <c r="AD8571">
        <f t="shared" si="526"/>
        <v>0</v>
      </c>
      <c r="AF8571" s="3"/>
      <c r="AH8571" s="9"/>
    </row>
    <row r="8572" spans="1:34" ht="10.95" customHeight="1" outlineLevel="1" x14ac:dyDescent="0.25">
      <c r="A8572" t="s">
        <v>2388</v>
      </c>
      <c r="C8572" s="3" t="s">
        <v>11994</v>
      </c>
      <c r="D8572" s="3">
        <v>580</v>
      </c>
      <c r="E8572" s="9">
        <v>1983</v>
      </c>
      <c r="F8572" s="7" t="s">
        <v>1531</v>
      </c>
      <c r="G8572" s="7" t="s">
        <v>5401</v>
      </c>
      <c r="H8572" s="8" t="s">
        <v>10503</v>
      </c>
      <c r="I8572" s="8" t="s">
        <v>8133</v>
      </c>
      <c r="J8572" s="19">
        <v>5</v>
      </c>
      <c r="K8572" s="19" t="s">
        <v>7736</v>
      </c>
      <c r="L8572" s="11">
        <v>0.8</v>
      </c>
      <c r="M8572" s="11"/>
      <c r="N8572" s="24"/>
      <c r="P8572" s="32"/>
      <c r="T8572" s="19"/>
      <c r="U8572" s="3"/>
      <c r="X8572" t="str">
        <f t="shared" si="524"/>
        <v/>
      </c>
      <c r="Z8572" t="str">
        <f t="shared" si="525"/>
        <v/>
      </c>
      <c r="AB8572" s="9"/>
      <c r="AC8572" t="s">
        <v>10503</v>
      </c>
      <c r="AD8572">
        <f t="shared" si="526"/>
        <v>0</v>
      </c>
      <c r="AF8572" s="3"/>
      <c r="AH8572" s="9"/>
    </row>
    <row r="8573" spans="1:34" ht="10.95" customHeight="1" outlineLevel="1" x14ac:dyDescent="0.25">
      <c r="A8573" t="s">
        <v>2388</v>
      </c>
      <c r="C8573" s="3" t="s">
        <v>11994</v>
      </c>
      <c r="D8573" s="3">
        <v>586</v>
      </c>
      <c r="E8573" s="9">
        <v>1983</v>
      </c>
      <c r="F8573" s="7" t="s">
        <v>6646</v>
      </c>
      <c r="G8573" s="7" t="s">
        <v>5401</v>
      </c>
      <c r="H8573" s="8" t="s">
        <v>10505</v>
      </c>
      <c r="I8573" s="8" t="s">
        <v>10504</v>
      </c>
      <c r="J8573" s="19">
        <v>5</v>
      </c>
      <c r="K8573" s="19" t="s">
        <v>7736</v>
      </c>
      <c r="L8573" s="11">
        <v>0.4</v>
      </c>
      <c r="M8573" s="11"/>
      <c r="N8573" s="24"/>
      <c r="P8573" s="32"/>
      <c r="T8573" s="19"/>
      <c r="U8573" s="3"/>
      <c r="X8573" t="str">
        <f t="shared" si="524"/>
        <v/>
      </c>
      <c r="Z8573" t="str">
        <f t="shared" si="525"/>
        <v/>
      </c>
      <c r="AB8573" s="9"/>
      <c r="AC8573" t="s">
        <v>10505</v>
      </c>
      <c r="AD8573">
        <f t="shared" si="526"/>
        <v>0</v>
      </c>
      <c r="AF8573" s="3"/>
      <c r="AH8573" s="9"/>
    </row>
    <row r="8574" spans="1:34" ht="10.95" customHeight="1" outlineLevel="1" x14ac:dyDescent="0.25">
      <c r="A8574" t="s">
        <v>2388</v>
      </c>
      <c r="C8574" s="3" t="s">
        <v>11994</v>
      </c>
      <c r="D8574" s="3">
        <v>587</v>
      </c>
      <c r="E8574" s="9">
        <v>1983</v>
      </c>
      <c r="F8574" s="7" t="s">
        <v>5324</v>
      </c>
      <c r="G8574" s="7" t="s">
        <v>5401</v>
      </c>
      <c r="H8574" s="8" t="s">
        <v>10506</v>
      </c>
      <c r="I8574" s="8" t="s">
        <v>10504</v>
      </c>
      <c r="J8574" s="19">
        <v>5</v>
      </c>
      <c r="K8574" s="19" t="s">
        <v>7736</v>
      </c>
      <c r="L8574" s="11">
        <v>3.4</v>
      </c>
      <c r="M8574" s="11"/>
      <c r="N8574" s="24"/>
      <c r="P8574" s="32"/>
      <c r="T8574" s="19"/>
      <c r="U8574" s="3"/>
      <c r="X8574" t="str">
        <f t="shared" si="524"/>
        <v/>
      </c>
      <c r="Z8574" t="str">
        <f t="shared" si="525"/>
        <v/>
      </c>
      <c r="AB8574" s="9"/>
      <c r="AC8574" t="s">
        <v>10506</v>
      </c>
      <c r="AD8574">
        <f t="shared" si="526"/>
        <v>0</v>
      </c>
      <c r="AF8574" s="3"/>
      <c r="AH8574" s="9"/>
    </row>
    <row r="8575" spans="1:34" ht="10.95" customHeight="1" outlineLevel="1" x14ac:dyDescent="0.25">
      <c r="A8575" t="s">
        <v>2388</v>
      </c>
      <c r="C8575" s="3" t="s">
        <v>11994</v>
      </c>
      <c r="D8575" s="3">
        <v>588</v>
      </c>
      <c r="E8575" s="9">
        <v>1983</v>
      </c>
      <c r="F8575" s="7" t="s">
        <v>1531</v>
      </c>
      <c r="G8575" s="7" t="s">
        <v>5401</v>
      </c>
      <c r="H8575" s="8" t="s">
        <v>10506</v>
      </c>
      <c r="I8575" s="8" t="s">
        <v>10504</v>
      </c>
      <c r="J8575" s="19">
        <v>5</v>
      </c>
      <c r="K8575" s="19" t="s">
        <v>7738</v>
      </c>
      <c r="L8575" s="11"/>
      <c r="M8575" s="11"/>
      <c r="N8575" s="24"/>
      <c r="P8575" s="32"/>
      <c r="T8575" s="19"/>
      <c r="U8575" s="3"/>
      <c r="X8575" t="str">
        <f t="shared" si="524"/>
        <v/>
      </c>
      <c r="Z8575" t="str">
        <f t="shared" si="525"/>
        <v/>
      </c>
      <c r="AB8575" s="9"/>
      <c r="AC8575" t="s">
        <v>10506</v>
      </c>
      <c r="AD8575">
        <f t="shared" si="526"/>
        <v>0</v>
      </c>
      <c r="AF8575" s="3"/>
      <c r="AH8575" s="9"/>
    </row>
    <row r="8576" spans="1:34" ht="10.95" customHeight="1" outlineLevel="1" x14ac:dyDescent="0.25">
      <c r="A8576" t="s">
        <v>2388</v>
      </c>
      <c r="C8576" s="3" t="s">
        <v>11994</v>
      </c>
      <c r="D8576" s="3">
        <v>618</v>
      </c>
      <c r="E8576" s="9">
        <v>1984</v>
      </c>
      <c r="F8576" s="7" t="s">
        <v>1531</v>
      </c>
      <c r="G8576" s="7" t="s">
        <v>5401</v>
      </c>
      <c r="H8576" s="8" t="s">
        <v>10499</v>
      </c>
      <c r="I8576" s="8" t="s">
        <v>10507</v>
      </c>
      <c r="J8576" s="19">
        <v>3</v>
      </c>
      <c r="K8576" s="19" t="s">
        <v>7736</v>
      </c>
      <c r="L8576" s="11">
        <v>7.6</v>
      </c>
      <c r="M8576" s="11"/>
      <c r="N8576" s="24"/>
      <c r="P8576" s="32"/>
      <c r="T8576" s="19"/>
      <c r="U8576" s="3"/>
      <c r="X8576" t="str">
        <f t="shared" si="524"/>
        <v/>
      </c>
      <c r="Z8576" t="str">
        <f t="shared" si="525"/>
        <v/>
      </c>
      <c r="AB8576" s="9"/>
      <c r="AC8576" t="s">
        <v>10499</v>
      </c>
      <c r="AD8576">
        <f t="shared" si="526"/>
        <v>0</v>
      </c>
      <c r="AF8576" s="3"/>
      <c r="AH8576" s="9"/>
    </row>
    <row r="8577" spans="1:34" ht="10.95" customHeight="1" outlineLevel="1" x14ac:dyDescent="0.25">
      <c r="A8577" t="s">
        <v>2388</v>
      </c>
      <c r="C8577" s="3" t="s">
        <v>11994</v>
      </c>
      <c r="D8577" s="3">
        <v>624</v>
      </c>
      <c r="E8577" s="9">
        <v>1985</v>
      </c>
      <c r="F8577" s="7" t="s">
        <v>5143</v>
      </c>
      <c r="G8577" s="7" t="s">
        <v>5401</v>
      </c>
      <c r="H8577" s="8" t="s">
        <v>10509</v>
      </c>
      <c r="I8577" s="8" t="s">
        <v>10508</v>
      </c>
      <c r="J8577" s="19">
        <v>3</v>
      </c>
      <c r="K8577" s="19" t="s">
        <v>7736</v>
      </c>
      <c r="L8577" s="11">
        <v>0.3</v>
      </c>
      <c r="M8577" s="11"/>
      <c r="N8577" s="24"/>
      <c r="P8577" s="32"/>
      <c r="T8577" s="19"/>
      <c r="U8577" s="3"/>
      <c r="X8577" t="str">
        <f t="shared" si="524"/>
        <v/>
      </c>
      <c r="Z8577" t="str">
        <f t="shared" si="525"/>
        <v/>
      </c>
      <c r="AB8577" s="9"/>
      <c r="AC8577" t="s">
        <v>10509</v>
      </c>
      <c r="AD8577">
        <f t="shared" ref="AD8577:AD8608" si="527">COUNTIF(H8577,"*Fuji*")</f>
        <v>0</v>
      </c>
      <c r="AF8577" s="3"/>
      <c r="AH8577" s="9"/>
    </row>
    <row r="8578" spans="1:34" ht="10.95" customHeight="1" outlineLevel="1" x14ac:dyDescent="0.25">
      <c r="A8578" t="s">
        <v>2388</v>
      </c>
      <c r="C8578" s="3" t="s">
        <v>11994</v>
      </c>
      <c r="D8578" s="3">
        <v>626</v>
      </c>
      <c r="E8578" s="9">
        <v>1985</v>
      </c>
      <c r="F8578" s="7" t="s">
        <v>8289</v>
      </c>
      <c r="G8578" s="7" t="s">
        <v>5401</v>
      </c>
      <c r="H8578" s="8" t="s">
        <v>10510</v>
      </c>
      <c r="I8578" s="8" t="s">
        <v>10508</v>
      </c>
      <c r="J8578" s="19">
        <v>3</v>
      </c>
      <c r="K8578" s="19" t="s">
        <v>7736</v>
      </c>
      <c r="L8578" s="11">
        <v>0.9</v>
      </c>
      <c r="M8578" s="11"/>
      <c r="N8578" s="24"/>
      <c r="P8578" s="32"/>
      <c r="T8578" s="19"/>
      <c r="U8578" s="3"/>
      <c r="X8578" t="str">
        <f t="shared" ref="X8578:X8641" si="528">IF(COUNTIF(F8578,"*fdc*"),1,"")</f>
        <v/>
      </c>
      <c r="Z8578" t="str">
        <f t="shared" ref="Z8578:Z8641" si="529">IF(COUNTIF(F8578,"*s/s*"),1,"")</f>
        <v/>
      </c>
      <c r="AB8578" s="9"/>
      <c r="AC8578" t="s">
        <v>10510</v>
      </c>
      <c r="AD8578">
        <f t="shared" si="527"/>
        <v>0</v>
      </c>
      <c r="AF8578" s="3"/>
      <c r="AH8578" s="9"/>
    </row>
    <row r="8579" spans="1:34" ht="10.95" customHeight="1" outlineLevel="1" x14ac:dyDescent="0.25">
      <c r="A8579" t="s">
        <v>2388</v>
      </c>
      <c r="C8579" s="3" t="s">
        <v>11994</v>
      </c>
      <c r="D8579" s="3">
        <v>632</v>
      </c>
      <c r="E8579" s="9">
        <v>1985</v>
      </c>
      <c r="F8579" s="7" t="s">
        <v>5143</v>
      </c>
      <c r="G8579" s="7" t="s">
        <v>5401</v>
      </c>
      <c r="H8579" s="8" t="s">
        <v>10512</v>
      </c>
      <c r="I8579" s="8" t="s">
        <v>10511</v>
      </c>
      <c r="J8579" s="19">
        <v>3</v>
      </c>
      <c r="K8579" s="19" t="s">
        <v>7736</v>
      </c>
      <c r="L8579" s="11">
        <v>0.6</v>
      </c>
      <c r="M8579" s="11"/>
      <c r="N8579" s="24"/>
      <c r="P8579" s="32"/>
      <c r="T8579" s="19"/>
      <c r="U8579" s="3"/>
      <c r="X8579" t="str">
        <f t="shared" si="528"/>
        <v/>
      </c>
      <c r="Z8579" t="str">
        <f t="shared" si="529"/>
        <v/>
      </c>
      <c r="AB8579" s="9"/>
      <c r="AC8579" t="s">
        <v>10512</v>
      </c>
      <c r="AD8579">
        <f t="shared" si="527"/>
        <v>0</v>
      </c>
      <c r="AF8579" s="3"/>
      <c r="AH8579" s="9"/>
    </row>
    <row r="8580" spans="1:34" ht="10.95" customHeight="1" outlineLevel="1" x14ac:dyDescent="0.25">
      <c r="A8580" t="s">
        <v>2388</v>
      </c>
      <c r="C8580" s="3" t="s">
        <v>11994</v>
      </c>
      <c r="D8580" s="3">
        <v>633</v>
      </c>
      <c r="E8580" s="9">
        <v>1985</v>
      </c>
      <c r="F8580" s="7" t="s">
        <v>1643</v>
      </c>
      <c r="G8580" s="7" t="s">
        <v>5401</v>
      </c>
      <c r="H8580" s="8" t="s">
        <v>10513</v>
      </c>
      <c r="I8580" s="8" t="s">
        <v>10511</v>
      </c>
      <c r="J8580" s="19">
        <v>5</v>
      </c>
      <c r="K8580" s="19" t="s">
        <v>7736</v>
      </c>
      <c r="L8580" s="11">
        <v>0.6</v>
      </c>
      <c r="M8580" s="11"/>
      <c r="N8580" s="24"/>
      <c r="P8580" s="32"/>
      <c r="T8580" s="19"/>
      <c r="U8580" s="3"/>
      <c r="X8580" t="str">
        <f t="shared" si="528"/>
        <v/>
      </c>
      <c r="Z8580" t="str">
        <f t="shared" si="529"/>
        <v/>
      </c>
      <c r="AB8580" s="9"/>
      <c r="AC8580" t="s">
        <v>10513</v>
      </c>
      <c r="AD8580">
        <f t="shared" si="527"/>
        <v>0</v>
      </c>
      <c r="AF8580" s="3"/>
      <c r="AH8580" s="9"/>
    </row>
    <row r="8581" spans="1:34" ht="10.95" customHeight="1" outlineLevel="1" x14ac:dyDescent="0.25">
      <c r="A8581" t="s">
        <v>2388</v>
      </c>
      <c r="C8581" s="3" t="s">
        <v>11994</v>
      </c>
      <c r="D8581" s="3">
        <v>634</v>
      </c>
      <c r="E8581" s="9">
        <v>1985</v>
      </c>
      <c r="F8581" s="7" t="s">
        <v>5324</v>
      </c>
      <c r="G8581" s="7" t="s">
        <v>5401</v>
      </c>
      <c r="H8581" s="8" t="s">
        <v>10514</v>
      </c>
      <c r="I8581" s="8" t="s">
        <v>10511</v>
      </c>
      <c r="J8581" s="19">
        <v>5</v>
      </c>
      <c r="K8581" s="19" t="s">
        <v>7736</v>
      </c>
      <c r="L8581" s="11">
        <v>0.6</v>
      </c>
      <c r="M8581" s="11"/>
      <c r="N8581" s="24"/>
      <c r="P8581" s="32"/>
      <c r="T8581" s="19"/>
      <c r="U8581" s="3"/>
      <c r="X8581" t="str">
        <f t="shared" si="528"/>
        <v/>
      </c>
      <c r="Z8581" t="str">
        <f t="shared" si="529"/>
        <v/>
      </c>
      <c r="AB8581" s="9"/>
      <c r="AC8581" t="s">
        <v>10514</v>
      </c>
      <c r="AD8581">
        <f t="shared" si="527"/>
        <v>0</v>
      </c>
      <c r="AF8581" s="3"/>
      <c r="AH8581" s="9"/>
    </row>
    <row r="8582" spans="1:34" ht="10.95" customHeight="1" outlineLevel="1" x14ac:dyDescent="0.25">
      <c r="A8582" t="s">
        <v>2388</v>
      </c>
      <c r="C8582" s="3" t="s">
        <v>11994</v>
      </c>
      <c r="D8582" s="3">
        <v>635</v>
      </c>
      <c r="E8582" s="9">
        <v>1985</v>
      </c>
      <c r="F8582" s="7" t="s">
        <v>1531</v>
      </c>
      <c r="G8582" s="7" t="s">
        <v>5401</v>
      </c>
      <c r="H8582" s="8" t="s">
        <v>10505</v>
      </c>
      <c r="I8582" s="8" t="s">
        <v>10511</v>
      </c>
      <c r="J8582" s="19">
        <v>3</v>
      </c>
      <c r="K8582" s="19" t="s">
        <v>7738</v>
      </c>
      <c r="L8582" s="11"/>
      <c r="M8582" s="11"/>
      <c r="N8582" s="24"/>
      <c r="P8582" s="32"/>
      <c r="T8582" s="19"/>
      <c r="U8582" s="3"/>
      <c r="X8582" t="str">
        <f t="shared" si="528"/>
        <v/>
      </c>
      <c r="Z8582" t="str">
        <f t="shared" si="529"/>
        <v/>
      </c>
      <c r="AB8582" s="9"/>
      <c r="AC8582" t="s">
        <v>10505</v>
      </c>
      <c r="AD8582">
        <f t="shared" si="527"/>
        <v>0</v>
      </c>
      <c r="AF8582" s="3"/>
      <c r="AH8582" s="9"/>
    </row>
    <row r="8583" spans="1:34" ht="10.95" customHeight="1" outlineLevel="1" x14ac:dyDescent="0.25">
      <c r="A8583" t="s">
        <v>2388</v>
      </c>
      <c r="C8583" s="3" t="s">
        <v>11994</v>
      </c>
      <c r="D8583" s="3">
        <v>659</v>
      </c>
      <c r="E8583" s="9">
        <v>1987</v>
      </c>
      <c r="F8583" s="7" t="s">
        <v>8290</v>
      </c>
      <c r="G8583" s="7" t="s">
        <v>5401</v>
      </c>
      <c r="H8583" s="8" t="s">
        <v>10505</v>
      </c>
      <c r="I8583" s="8" t="s">
        <v>10515</v>
      </c>
      <c r="J8583" s="19">
        <v>3</v>
      </c>
      <c r="K8583" s="19" t="s">
        <v>7736</v>
      </c>
      <c r="L8583" s="11">
        <v>1.1000000000000001</v>
      </c>
      <c r="M8583" s="11"/>
      <c r="N8583" s="24"/>
      <c r="P8583" s="32"/>
      <c r="T8583" s="19"/>
      <c r="U8583" s="3"/>
      <c r="X8583" t="str">
        <f t="shared" si="528"/>
        <v/>
      </c>
      <c r="Z8583" t="str">
        <f t="shared" si="529"/>
        <v/>
      </c>
      <c r="AB8583" s="9"/>
      <c r="AC8583" t="s">
        <v>10505</v>
      </c>
      <c r="AD8583">
        <f t="shared" si="527"/>
        <v>0</v>
      </c>
      <c r="AF8583" s="3"/>
      <c r="AH8583" s="9"/>
    </row>
    <row r="8584" spans="1:34" ht="10.95" customHeight="1" outlineLevel="1" x14ac:dyDescent="0.25">
      <c r="A8584" t="s">
        <v>2388</v>
      </c>
      <c r="C8584" s="3" t="s">
        <v>11994</v>
      </c>
      <c r="D8584" s="3">
        <v>697</v>
      </c>
      <c r="E8584" s="9">
        <v>1989</v>
      </c>
      <c r="F8584" s="7" t="s">
        <v>2351</v>
      </c>
      <c r="G8584" s="7" t="s">
        <v>5401</v>
      </c>
      <c r="H8584" s="8" t="s">
        <v>12</v>
      </c>
      <c r="I8584" s="8" t="s">
        <v>10516</v>
      </c>
      <c r="J8584" s="19">
        <v>3</v>
      </c>
      <c r="K8584" s="19" t="s">
        <v>7736</v>
      </c>
      <c r="L8584" s="11">
        <v>0.6</v>
      </c>
      <c r="M8584" s="11"/>
      <c r="N8584" s="24"/>
      <c r="P8584" s="32"/>
      <c r="T8584" s="19"/>
      <c r="U8584" s="3">
        <v>685</v>
      </c>
      <c r="X8584" t="str">
        <f t="shared" si="528"/>
        <v/>
      </c>
      <c r="Z8584" t="str">
        <f t="shared" si="529"/>
        <v/>
      </c>
      <c r="AB8584" s="9"/>
      <c r="AC8584" t="s">
        <v>12</v>
      </c>
      <c r="AD8584">
        <f t="shared" si="527"/>
        <v>0</v>
      </c>
      <c r="AF8584" s="3"/>
      <c r="AG8584" t="s">
        <v>3699</v>
      </c>
      <c r="AH8584" s="9" t="s">
        <v>4613</v>
      </c>
    </row>
    <row r="8585" spans="1:34" ht="10.95" customHeight="1" outlineLevel="1" x14ac:dyDescent="0.25">
      <c r="A8585" t="s">
        <v>2388</v>
      </c>
      <c r="C8585" s="3" t="s">
        <v>11994</v>
      </c>
      <c r="D8585" s="3">
        <v>700</v>
      </c>
      <c r="E8585" s="9">
        <v>1989</v>
      </c>
      <c r="F8585" s="7" t="s">
        <v>2603</v>
      </c>
      <c r="G8585" s="7" t="s">
        <v>5401</v>
      </c>
      <c r="H8585" s="8" t="s">
        <v>2350</v>
      </c>
      <c r="I8585" s="8" t="s">
        <v>10516</v>
      </c>
      <c r="J8585" s="19">
        <v>3</v>
      </c>
      <c r="K8585" s="19" t="s">
        <v>7736</v>
      </c>
      <c r="L8585" s="11">
        <v>1</v>
      </c>
      <c r="M8585" s="11"/>
      <c r="N8585" s="24"/>
      <c r="P8585" s="32"/>
      <c r="T8585" s="19"/>
      <c r="U8585" s="3">
        <v>695</v>
      </c>
      <c r="X8585" t="str">
        <f t="shared" si="528"/>
        <v/>
      </c>
      <c r="Z8585" t="str">
        <f t="shared" si="529"/>
        <v/>
      </c>
      <c r="AB8585" s="9"/>
      <c r="AC8585" t="s">
        <v>2350</v>
      </c>
      <c r="AD8585">
        <f t="shared" si="527"/>
        <v>0</v>
      </c>
      <c r="AF8585" s="3"/>
      <c r="AH8585" s="9"/>
    </row>
    <row r="8586" spans="1:34" ht="10.95" customHeight="1" outlineLevel="1" x14ac:dyDescent="0.25">
      <c r="A8586" t="s">
        <v>2388</v>
      </c>
      <c r="C8586" s="3" t="s">
        <v>11994</v>
      </c>
      <c r="D8586" s="3">
        <v>716</v>
      </c>
      <c r="E8586" s="9">
        <v>1990</v>
      </c>
      <c r="F8586" s="7" t="s">
        <v>5282</v>
      </c>
      <c r="G8586" s="7" t="s">
        <v>5401</v>
      </c>
      <c r="H8586" s="8" t="s">
        <v>11</v>
      </c>
      <c r="I8586" s="8" t="s">
        <v>10517</v>
      </c>
      <c r="J8586" s="19">
        <v>3</v>
      </c>
      <c r="K8586" s="19" t="s">
        <v>7736</v>
      </c>
      <c r="L8586" s="11">
        <v>6.6</v>
      </c>
      <c r="M8586" s="11"/>
      <c r="N8586" s="24"/>
      <c r="P8586" s="32"/>
      <c r="T8586" s="19"/>
      <c r="U8586" s="3">
        <v>684</v>
      </c>
      <c r="X8586" t="str">
        <f t="shared" si="528"/>
        <v/>
      </c>
      <c r="Z8586" t="str">
        <f t="shared" si="529"/>
        <v/>
      </c>
      <c r="AB8586" s="9"/>
      <c r="AC8586" t="s">
        <v>11</v>
      </c>
      <c r="AD8586">
        <f t="shared" si="527"/>
        <v>0</v>
      </c>
      <c r="AF8586" s="3"/>
      <c r="AG8586" t="s">
        <v>3699</v>
      </c>
      <c r="AH8586" s="9" t="s">
        <v>4613</v>
      </c>
    </row>
    <row r="8587" spans="1:34" ht="10.95" customHeight="1" outlineLevel="1" x14ac:dyDescent="0.25">
      <c r="A8587" t="s">
        <v>2388</v>
      </c>
      <c r="C8587" s="3" t="s">
        <v>11994</v>
      </c>
      <c r="D8587" s="3">
        <v>744</v>
      </c>
      <c r="E8587" s="9">
        <v>1991</v>
      </c>
      <c r="F8587" s="7" t="s">
        <v>3424</v>
      </c>
      <c r="G8587" s="7" t="s">
        <v>5401</v>
      </c>
      <c r="H8587" s="8" t="s">
        <v>10518</v>
      </c>
      <c r="I8587" s="8" t="s">
        <v>10519</v>
      </c>
      <c r="J8587" s="19">
        <v>5</v>
      </c>
      <c r="K8587" s="19" t="s">
        <v>7736</v>
      </c>
      <c r="L8587" s="11">
        <v>0.35</v>
      </c>
      <c r="M8587" s="11"/>
      <c r="N8587" s="24"/>
      <c r="P8587" s="32"/>
      <c r="T8587" s="19"/>
      <c r="U8587" s="3">
        <v>686</v>
      </c>
      <c r="X8587" t="str">
        <f t="shared" si="528"/>
        <v/>
      </c>
      <c r="Z8587" t="str">
        <f t="shared" si="529"/>
        <v/>
      </c>
      <c r="AB8587" s="9"/>
      <c r="AC8587" t="s">
        <v>10518</v>
      </c>
      <c r="AD8587">
        <f t="shared" si="527"/>
        <v>0</v>
      </c>
      <c r="AF8587" s="3"/>
      <c r="AH8587" s="9"/>
    </row>
    <row r="8588" spans="1:34" ht="10.95" customHeight="1" outlineLevel="1" x14ac:dyDescent="0.25">
      <c r="A8588" t="s">
        <v>2388</v>
      </c>
      <c r="C8588" s="3" t="s">
        <v>11994</v>
      </c>
      <c r="D8588" s="3">
        <v>745</v>
      </c>
      <c r="E8588" s="9">
        <v>1991</v>
      </c>
      <c r="F8588" s="7" t="s">
        <v>3776</v>
      </c>
      <c r="G8588" s="7" t="s">
        <v>5401</v>
      </c>
      <c r="H8588" s="8" t="s">
        <v>10518</v>
      </c>
      <c r="I8588" s="8" t="s">
        <v>10519</v>
      </c>
      <c r="J8588" s="19">
        <v>5</v>
      </c>
      <c r="K8588" s="19" t="s">
        <v>7736</v>
      </c>
      <c r="L8588" s="11">
        <v>0.7</v>
      </c>
      <c r="M8588" s="11"/>
      <c r="N8588" s="24"/>
      <c r="P8588" s="32"/>
      <c r="T8588" s="19"/>
      <c r="U8588" s="3"/>
      <c r="X8588" t="str">
        <f t="shared" si="528"/>
        <v/>
      </c>
      <c r="Z8588" t="str">
        <f t="shared" si="529"/>
        <v/>
      </c>
      <c r="AB8588" s="9"/>
      <c r="AC8588" t="s">
        <v>10518</v>
      </c>
      <c r="AD8588">
        <f t="shared" si="527"/>
        <v>0</v>
      </c>
      <c r="AF8588" s="3"/>
      <c r="AH8588" s="9"/>
    </row>
    <row r="8589" spans="1:34" ht="10.95" customHeight="1" outlineLevel="1" x14ac:dyDescent="0.25">
      <c r="A8589" t="s">
        <v>2388</v>
      </c>
      <c r="C8589" s="3" t="s">
        <v>11994</v>
      </c>
      <c r="D8589" s="3">
        <v>746</v>
      </c>
      <c r="E8589" s="9">
        <v>1991</v>
      </c>
      <c r="F8589" s="7" t="s">
        <v>4689</v>
      </c>
      <c r="G8589" s="7" t="s">
        <v>5401</v>
      </c>
      <c r="H8589" s="8" t="s">
        <v>10518</v>
      </c>
      <c r="I8589" s="8" t="s">
        <v>10519</v>
      </c>
      <c r="J8589" s="19">
        <v>5</v>
      </c>
      <c r="K8589" s="19" t="s">
        <v>7736</v>
      </c>
      <c r="L8589" s="11">
        <v>0.35</v>
      </c>
      <c r="M8589" s="11"/>
      <c r="N8589" s="24"/>
      <c r="P8589" s="32"/>
      <c r="T8589" s="19"/>
      <c r="U8589" s="3">
        <v>691</v>
      </c>
      <c r="X8589" t="str">
        <f t="shared" si="528"/>
        <v/>
      </c>
      <c r="Z8589" t="str">
        <f t="shared" si="529"/>
        <v/>
      </c>
      <c r="AB8589" s="9"/>
      <c r="AC8589" t="s">
        <v>10518</v>
      </c>
      <c r="AD8589">
        <f t="shared" si="527"/>
        <v>0</v>
      </c>
      <c r="AF8589" s="3"/>
      <c r="AH8589" s="9"/>
    </row>
    <row r="8590" spans="1:34" ht="10.95" customHeight="1" outlineLevel="1" x14ac:dyDescent="0.25">
      <c r="A8590" t="s">
        <v>2388</v>
      </c>
      <c r="C8590" s="3" t="s">
        <v>11994</v>
      </c>
      <c r="D8590" s="3">
        <v>747</v>
      </c>
      <c r="E8590" s="9">
        <v>1991</v>
      </c>
      <c r="F8590" s="7" t="s">
        <v>5324</v>
      </c>
      <c r="G8590" s="7" t="s">
        <v>5401</v>
      </c>
      <c r="H8590" s="8" t="s">
        <v>10518</v>
      </c>
      <c r="I8590" s="8" t="s">
        <v>10519</v>
      </c>
      <c r="J8590" s="19">
        <v>5</v>
      </c>
      <c r="K8590" s="19" t="s">
        <v>7736</v>
      </c>
      <c r="L8590" s="11">
        <v>0.35</v>
      </c>
      <c r="M8590" s="11"/>
      <c r="N8590" s="24"/>
      <c r="P8590" s="32"/>
      <c r="T8590" s="19"/>
      <c r="U8590" s="3"/>
      <c r="X8590" t="str">
        <f t="shared" si="528"/>
        <v/>
      </c>
      <c r="Z8590" t="str">
        <f t="shared" si="529"/>
        <v/>
      </c>
      <c r="AB8590" s="9"/>
      <c r="AC8590" t="s">
        <v>10518</v>
      </c>
      <c r="AD8590">
        <f t="shared" si="527"/>
        <v>0</v>
      </c>
      <c r="AF8590" s="3"/>
      <c r="AH8590" s="9"/>
    </row>
    <row r="8591" spans="1:34" ht="10.95" customHeight="1" outlineLevel="1" x14ac:dyDescent="0.25">
      <c r="A8591" t="s">
        <v>2388</v>
      </c>
      <c r="C8591" s="3" t="s">
        <v>11994</v>
      </c>
      <c r="D8591" s="3">
        <v>748</v>
      </c>
      <c r="E8591" s="9">
        <v>1991</v>
      </c>
      <c r="F8591" s="7" t="s">
        <v>6892</v>
      </c>
      <c r="G8591" s="7" t="s">
        <v>5401</v>
      </c>
      <c r="H8591" s="8" t="s">
        <v>10518</v>
      </c>
      <c r="I8591" s="8" t="s">
        <v>10519</v>
      </c>
      <c r="J8591" s="19">
        <v>5</v>
      </c>
      <c r="K8591" s="19" t="s">
        <v>7736</v>
      </c>
      <c r="L8591" s="11">
        <v>0.7</v>
      </c>
      <c r="M8591" s="11"/>
      <c r="N8591" s="24"/>
      <c r="P8591" s="32"/>
      <c r="T8591" s="19"/>
      <c r="U8591" s="3"/>
      <c r="X8591" t="str">
        <f t="shared" si="528"/>
        <v/>
      </c>
      <c r="Z8591" t="str">
        <f t="shared" si="529"/>
        <v/>
      </c>
      <c r="AB8591" s="9"/>
      <c r="AC8591" t="s">
        <v>10518</v>
      </c>
      <c r="AD8591">
        <f t="shared" si="527"/>
        <v>0</v>
      </c>
      <c r="AF8591" s="3"/>
      <c r="AH8591" s="9"/>
    </row>
    <row r="8592" spans="1:34" ht="10.95" customHeight="1" outlineLevel="1" x14ac:dyDescent="0.25">
      <c r="A8592" t="s">
        <v>2388</v>
      </c>
      <c r="C8592" s="3" t="s">
        <v>11994</v>
      </c>
      <c r="D8592" s="3">
        <v>780</v>
      </c>
      <c r="E8592" s="9">
        <v>1993</v>
      </c>
      <c r="F8592" s="7" t="s">
        <v>2600</v>
      </c>
      <c r="G8592" s="7" t="s">
        <v>5401</v>
      </c>
      <c r="H8592" s="8" t="s">
        <v>10520</v>
      </c>
      <c r="I8592" s="8" t="s">
        <v>10521</v>
      </c>
      <c r="J8592" s="19">
        <v>5</v>
      </c>
      <c r="K8592" s="19" t="s">
        <v>7736</v>
      </c>
      <c r="L8592" s="11">
        <v>2</v>
      </c>
      <c r="M8592" s="11"/>
      <c r="N8592" s="24"/>
      <c r="P8592" s="32"/>
      <c r="T8592" s="19"/>
      <c r="U8592" s="3"/>
      <c r="X8592" t="str">
        <f t="shared" si="528"/>
        <v/>
      </c>
      <c r="Z8592" t="str">
        <f t="shared" si="529"/>
        <v/>
      </c>
      <c r="AB8592" s="9"/>
      <c r="AC8592" t="s">
        <v>10520</v>
      </c>
      <c r="AD8592">
        <f t="shared" si="527"/>
        <v>0</v>
      </c>
      <c r="AF8592" s="3"/>
      <c r="AH8592" s="9"/>
    </row>
    <row r="8593" spans="1:34" ht="10.95" customHeight="1" outlineLevel="1" x14ac:dyDescent="0.25">
      <c r="A8593" t="s">
        <v>2388</v>
      </c>
      <c r="C8593" s="3" t="s">
        <v>11994</v>
      </c>
      <c r="D8593" s="3">
        <v>782</v>
      </c>
      <c r="E8593" s="9">
        <v>1993</v>
      </c>
      <c r="F8593" s="7" t="s">
        <v>1531</v>
      </c>
      <c r="G8593" s="7" t="s">
        <v>5401</v>
      </c>
      <c r="H8593" s="8" t="s">
        <v>10520</v>
      </c>
      <c r="I8593" s="8" t="s">
        <v>10521</v>
      </c>
      <c r="J8593" s="19">
        <v>5</v>
      </c>
      <c r="K8593" s="19" t="s">
        <v>7738</v>
      </c>
      <c r="L8593" s="11"/>
      <c r="M8593" s="11"/>
      <c r="N8593" s="24"/>
      <c r="P8593" s="32"/>
      <c r="T8593" s="19"/>
      <c r="U8593" s="3"/>
      <c r="X8593" t="str">
        <f t="shared" si="528"/>
        <v/>
      </c>
      <c r="Z8593" t="str">
        <f t="shared" si="529"/>
        <v/>
      </c>
      <c r="AB8593" s="9"/>
      <c r="AC8593" t="s">
        <v>10520</v>
      </c>
      <c r="AD8593">
        <f t="shared" si="527"/>
        <v>0</v>
      </c>
      <c r="AF8593" s="3"/>
      <c r="AH8593" s="9"/>
    </row>
    <row r="8594" spans="1:34" ht="10.95" customHeight="1" outlineLevel="1" collapsed="1" x14ac:dyDescent="0.25">
      <c r="A8594" t="s">
        <v>2388</v>
      </c>
      <c r="C8594" s="3" t="s">
        <v>11994</v>
      </c>
      <c r="D8594" s="3">
        <v>783</v>
      </c>
      <c r="E8594" s="9">
        <v>1993</v>
      </c>
      <c r="F8594" s="7" t="s">
        <v>2351</v>
      </c>
      <c r="G8594" s="7" t="s">
        <v>5401</v>
      </c>
      <c r="H8594" s="8" t="s">
        <v>10522</v>
      </c>
      <c r="I8594" s="8" t="s">
        <v>10516</v>
      </c>
      <c r="J8594" s="19">
        <v>3</v>
      </c>
      <c r="K8594" s="19" t="s">
        <v>7736</v>
      </c>
      <c r="L8594" s="11">
        <v>0.7</v>
      </c>
      <c r="M8594" s="11"/>
      <c r="N8594" s="24"/>
      <c r="P8594" s="32"/>
      <c r="T8594" s="19"/>
      <c r="U8594" s="3"/>
      <c r="X8594" t="str">
        <f t="shared" si="528"/>
        <v/>
      </c>
      <c r="Z8594" t="str">
        <f t="shared" si="529"/>
        <v/>
      </c>
      <c r="AB8594" s="9"/>
      <c r="AC8594" t="s">
        <v>10522</v>
      </c>
      <c r="AD8594">
        <f t="shared" si="527"/>
        <v>0</v>
      </c>
      <c r="AF8594" s="3"/>
      <c r="AH8594" s="9"/>
    </row>
    <row r="8595" spans="1:34" ht="10.95" customHeight="1" outlineLevel="1" x14ac:dyDescent="0.25">
      <c r="A8595" t="s">
        <v>2388</v>
      </c>
      <c r="C8595" s="3" t="s">
        <v>11994</v>
      </c>
      <c r="D8595" s="3">
        <v>832</v>
      </c>
      <c r="E8595" s="9">
        <v>1996</v>
      </c>
      <c r="F8595" s="7" t="s">
        <v>1349</v>
      </c>
      <c r="G8595" s="7" t="s">
        <v>5401</v>
      </c>
      <c r="H8595" s="8" t="s">
        <v>10518</v>
      </c>
      <c r="I8595" s="8" t="s">
        <v>10516</v>
      </c>
      <c r="J8595" s="19">
        <v>5</v>
      </c>
      <c r="K8595" s="19" t="s">
        <v>7736</v>
      </c>
      <c r="L8595" s="11">
        <v>0.7</v>
      </c>
      <c r="M8595" s="11"/>
      <c r="N8595" s="24"/>
      <c r="P8595" s="32"/>
      <c r="T8595" s="19"/>
      <c r="U8595" s="3"/>
      <c r="X8595" t="str">
        <f t="shared" si="528"/>
        <v/>
      </c>
      <c r="Z8595" t="str">
        <f t="shared" si="529"/>
        <v/>
      </c>
      <c r="AB8595" s="9"/>
      <c r="AC8595" t="s">
        <v>10518</v>
      </c>
      <c r="AD8595">
        <f t="shared" si="527"/>
        <v>0</v>
      </c>
      <c r="AF8595" s="3"/>
      <c r="AH8595" s="9"/>
    </row>
    <row r="8596" spans="1:34" ht="10.95" customHeight="1" outlineLevel="1" x14ac:dyDescent="0.25">
      <c r="A8596" t="s">
        <v>2388</v>
      </c>
      <c r="C8596" s="3" t="s">
        <v>11994</v>
      </c>
      <c r="D8596" s="3">
        <v>871</v>
      </c>
      <c r="E8596" s="9">
        <v>1998</v>
      </c>
      <c r="F8596" s="7" t="s">
        <v>2351</v>
      </c>
      <c r="G8596" s="7" t="s">
        <v>5401</v>
      </c>
      <c r="H8596" s="8" t="s">
        <v>10523</v>
      </c>
      <c r="I8596" s="8" t="s">
        <v>10524</v>
      </c>
      <c r="J8596" s="19">
        <v>3</v>
      </c>
      <c r="K8596" s="19" t="s">
        <v>7738</v>
      </c>
      <c r="L8596" s="11"/>
      <c r="M8596" s="11"/>
      <c r="N8596" s="24"/>
      <c r="P8596" s="32"/>
      <c r="T8596" s="19"/>
      <c r="U8596" s="3"/>
      <c r="X8596" t="str">
        <f t="shared" si="528"/>
        <v/>
      </c>
      <c r="Z8596" t="str">
        <f t="shared" si="529"/>
        <v/>
      </c>
      <c r="AB8596" s="9"/>
      <c r="AC8596" t="s">
        <v>10523</v>
      </c>
      <c r="AD8596">
        <f t="shared" si="527"/>
        <v>0</v>
      </c>
      <c r="AF8596" s="3"/>
      <c r="AH8596" s="9"/>
    </row>
    <row r="8597" spans="1:34" ht="10.95" customHeight="1" outlineLevel="1" x14ac:dyDescent="0.25">
      <c r="A8597" t="s">
        <v>2388</v>
      </c>
      <c r="C8597" s="3" t="s">
        <v>11994</v>
      </c>
      <c r="D8597" s="3">
        <v>874</v>
      </c>
      <c r="E8597" s="9">
        <v>1998</v>
      </c>
      <c r="F8597" s="7" t="s">
        <v>1531</v>
      </c>
      <c r="G8597" s="7" t="s">
        <v>5401</v>
      </c>
      <c r="H8597" s="8" t="s">
        <v>10499</v>
      </c>
      <c r="I8597" s="8" t="s">
        <v>10524</v>
      </c>
      <c r="J8597" s="19">
        <v>3</v>
      </c>
      <c r="K8597" s="19" t="s">
        <v>7736</v>
      </c>
      <c r="L8597" s="11">
        <v>3</v>
      </c>
      <c r="M8597" s="11"/>
      <c r="N8597" s="24"/>
      <c r="P8597" s="32"/>
      <c r="T8597" s="19"/>
      <c r="U8597" s="3"/>
      <c r="X8597" t="str">
        <f t="shared" si="528"/>
        <v/>
      </c>
      <c r="Z8597" t="str">
        <f t="shared" si="529"/>
        <v/>
      </c>
      <c r="AB8597" s="9"/>
      <c r="AC8597" t="s">
        <v>10499</v>
      </c>
      <c r="AD8597">
        <f t="shared" si="527"/>
        <v>0</v>
      </c>
      <c r="AF8597" s="3"/>
      <c r="AH8597" s="9"/>
    </row>
    <row r="8598" spans="1:34" ht="10.95" customHeight="1" outlineLevel="1" x14ac:dyDescent="0.25">
      <c r="A8598" t="s">
        <v>2388</v>
      </c>
      <c r="C8598" s="3" t="s">
        <v>11994</v>
      </c>
      <c r="D8598" s="3">
        <v>878</v>
      </c>
      <c r="E8598" s="9">
        <v>1998</v>
      </c>
      <c r="F8598" s="7" t="s">
        <v>477</v>
      </c>
      <c r="G8598" s="7" t="s">
        <v>5401</v>
      </c>
      <c r="H8598" s="8" t="s">
        <v>10</v>
      </c>
      <c r="I8598" s="8" t="s">
        <v>10525</v>
      </c>
      <c r="J8598" s="19">
        <v>6</v>
      </c>
      <c r="K8598" s="19" t="s">
        <v>7736</v>
      </c>
      <c r="L8598" s="11">
        <v>0.2</v>
      </c>
      <c r="M8598" s="11"/>
      <c r="N8598" s="24"/>
      <c r="P8598" s="32"/>
      <c r="T8598" s="19"/>
      <c r="U8598" s="3"/>
      <c r="X8598" t="str">
        <f t="shared" si="528"/>
        <v/>
      </c>
      <c r="Z8598" t="str">
        <f t="shared" si="529"/>
        <v/>
      </c>
      <c r="AB8598" s="9"/>
      <c r="AC8598" t="s">
        <v>10</v>
      </c>
      <c r="AD8598">
        <f t="shared" si="527"/>
        <v>0</v>
      </c>
      <c r="AF8598" s="3"/>
      <c r="AH8598" s="9"/>
    </row>
    <row r="8599" spans="1:34" ht="10.95" customHeight="1" outlineLevel="1" x14ac:dyDescent="0.25">
      <c r="A8599" t="s">
        <v>2388</v>
      </c>
      <c r="C8599" s="3" t="s">
        <v>11994</v>
      </c>
      <c r="D8599" s="3">
        <v>879</v>
      </c>
      <c r="E8599" s="9">
        <v>1998</v>
      </c>
      <c r="F8599" s="7" t="s">
        <v>2604</v>
      </c>
      <c r="G8599" s="7" t="s">
        <v>5401</v>
      </c>
      <c r="H8599" s="8" t="s">
        <v>10</v>
      </c>
      <c r="I8599" s="8" t="s">
        <v>10525</v>
      </c>
      <c r="J8599" s="19">
        <v>6</v>
      </c>
      <c r="K8599" s="19" t="s">
        <v>7736</v>
      </c>
      <c r="L8599" s="11">
        <v>0.6</v>
      </c>
      <c r="M8599" s="11"/>
      <c r="N8599" s="24"/>
      <c r="P8599" s="32"/>
      <c r="T8599" s="19"/>
      <c r="U8599" s="3"/>
      <c r="X8599" t="str">
        <f t="shared" si="528"/>
        <v/>
      </c>
      <c r="Z8599" t="str">
        <f t="shared" si="529"/>
        <v/>
      </c>
      <c r="AB8599" s="9"/>
      <c r="AC8599" t="s">
        <v>10</v>
      </c>
      <c r="AD8599">
        <f t="shared" si="527"/>
        <v>0</v>
      </c>
      <c r="AF8599" s="3"/>
      <c r="AH8599" s="9"/>
    </row>
    <row r="8600" spans="1:34" ht="10.95" customHeight="1" outlineLevel="1" x14ac:dyDescent="0.25">
      <c r="A8600" t="s">
        <v>2388</v>
      </c>
      <c r="C8600" s="3" t="s">
        <v>11994</v>
      </c>
      <c r="D8600" s="3">
        <v>880</v>
      </c>
      <c r="E8600" s="9">
        <v>1998</v>
      </c>
      <c r="F8600" s="7" t="s">
        <v>2775</v>
      </c>
      <c r="G8600" s="7" t="s">
        <v>5401</v>
      </c>
      <c r="H8600" s="8" t="s">
        <v>10493</v>
      </c>
      <c r="I8600" s="8" t="s">
        <v>10525</v>
      </c>
      <c r="J8600" s="19">
        <v>3</v>
      </c>
      <c r="K8600" s="19" t="s">
        <v>7738</v>
      </c>
      <c r="L8600" s="11"/>
      <c r="M8600" s="11"/>
      <c r="N8600" s="24"/>
      <c r="P8600" s="32"/>
      <c r="T8600" s="19"/>
      <c r="U8600" s="3"/>
      <c r="X8600" t="str">
        <f t="shared" si="528"/>
        <v/>
      </c>
      <c r="Z8600" t="str">
        <f t="shared" si="529"/>
        <v/>
      </c>
      <c r="AB8600" s="9"/>
      <c r="AC8600" t="s">
        <v>10493</v>
      </c>
      <c r="AD8600">
        <f t="shared" si="527"/>
        <v>0</v>
      </c>
      <c r="AF8600" s="3"/>
      <c r="AH8600" s="9"/>
    </row>
    <row r="8601" spans="1:34" ht="10.95" customHeight="1" outlineLevel="1" x14ac:dyDescent="0.25">
      <c r="A8601" t="s">
        <v>2388</v>
      </c>
      <c r="C8601" s="3" t="s">
        <v>11994</v>
      </c>
      <c r="D8601" s="3" t="s">
        <v>18792</v>
      </c>
      <c r="E8601" s="9">
        <v>1998</v>
      </c>
      <c r="F8601" s="7" t="s">
        <v>10539</v>
      </c>
      <c r="G8601" s="7" t="s">
        <v>5401</v>
      </c>
      <c r="H8601" s="8" t="s">
        <v>10493</v>
      </c>
      <c r="I8601" s="8" t="s">
        <v>10525</v>
      </c>
      <c r="J8601" s="19">
        <v>3</v>
      </c>
      <c r="K8601" s="19" t="s">
        <v>7738</v>
      </c>
      <c r="L8601" s="11"/>
      <c r="M8601" s="11"/>
      <c r="N8601" s="24"/>
      <c r="P8601" s="32"/>
      <c r="T8601" s="19"/>
      <c r="U8601" s="3"/>
      <c r="X8601" t="str">
        <f t="shared" si="528"/>
        <v/>
      </c>
      <c r="Z8601">
        <f t="shared" si="529"/>
        <v>1</v>
      </c>
      <c r="AB8601" s="9"/>
      <c r="AC8601" t="s">
        <v>10493</v>
      </c>
      <c r="AD8601">
        <f t="shared" si="527"/>
        <v>0</v>
      </c>
      <c r="AF8601" s="3"/>
      <c r="AH8601" s="9"/>
    </row>
    <row r="8602" spans="1:34" ht="10.95" customHeight="1" outlineLevel="1" x14ac:dyDescent="0.25">
      <c r="A8602" t="s">
        <v>2388</v>
      </c>
      <c r="C8602" s="3" t="s">
        <v>11994</v>
      </c>
      <c r="D8602" s="3">
        <v>881</v>
      </c>
      <c r="E8602" s="9">
        <v>1998</v>
      </c>
      <c r="F8602" s="7" t="s">
        <v>6646</v>
      </c>
      <c r="G8602" s="7" t="s">
        <v>5401</v>
      </c>
      <c r="H8602" s="8" t="s">
        <v>10526</v>
      </c>
      <c r="I8602" s="8" t="s">
        <v>8705</v>
      </c>
      <c r="J8602" s="19">
        <v>5</v>
      </c>
      <c r="K8602" s="19" t="s">
        <v>7736</v>
      </c>
      <c r="L8602" s="11">
        <v>0.3</v>
      </c>
      <c r="M8602" s="11"/>
      <c r="N8602" s="24"/>
      <c r="P8602" s="32"/>
      <c r="T8602" s="19"/>
      <c r="U8602" s="3"/>
      <c r="X8602" t="str">
        <f t="shared" si="528"/>
        <v/>
      </c>
      <c r="Z8602" t="str">
        <f t="shared" si="529"/>
        <v/>
      </c>
      <c r="AB8602" s="9"/>
      <c r="AC8602" t="s">
        <v>10526</v>
      </c>
      <c r="AD8602">
        <f t="shared" si="527"/>
        <v>0</v>
      </c>
      <c r="AF8602" s="3"/>
      <c r="AH8602" s="9"/>
    </row>
    <row r="8603" spans="1:34" ht="10.95" customHeight="1" outlineLevel="1" x14ac:dyDescent="0.25">
      <c r="A8603" t="s">
        <v>2388</v>
      </c>
      <c r="C8603" s="3" t="s">
        <v>11994</v>
      </c>
      <c r="D8603" s="3">
        <v>882</v>
      </c>
      <c r="E8603" s="9">
        <v>1998</v>
      </c>
      <c r="F8603" s="7" t="s">
        <v>5324</v>
      </c>
      <c r="G8603" s="7" t="s">
        <v>5401</v>
      </c>
      <c r="H8603" s="8" t="s">
        <v>10526</v>
      </c>
      <c r="I8603" s="8" t="s">
        <v>8705</v>
      </c>
      <c r="J8603" s="19">
        <v>5</v>
      </c>
      <c r="K8603" s="19" t="s">
        <v>7736</v>
      </c>
      <c r="L8603" s="11">
        <v>1.3</v>
      </c>
      <c r="M8603" s="11"/>
      <c r="N8603" s="24"/>
      <c r="P8603" s="32"/>
      <c r="T8603" s="19"/>
      <c r="U8603" s="3"/>
      <c r="X8603" t="str">
        <f t="shared" si="528"/>
        <v/>
      </c>
      <c r="Z8603" t="str">
        <f t="shared" si="529"/>
        <v/>
      </c>
      <c r="AB8603" s="9"/>
      <c r="AC8603" t="s">
        <v>10526</v>
      </c>
      <c r="AD8603">
        <f t="shared" si="527"/>
        <v>0</v>
      </c>
      <c r="AF8603" s="3"/>
      <c r="AH8603" s="9"/>
    </row>
    <row r="8604" spans="1:34" ht="10.95" customHeight="1" outlineLevel="1" x14ac:dyDescent="0.25">
      <c r="A8604" t="s">
        <v>2388</v>
      </c>
      <c r="C8604" s="3" t="s">
        <v>11994</v>
      </c>
      <c r="D8604" s="3">
        <v>883</v>
      </c>
      <c r="E8604" s="9">
        <v>1998</v>
      </c>
      <c r="F8604" s="7" t="s">
        <v>2603</v>
      </c>
      <c r="G8604" s="7" t="s">
        <v>5401</v>
      </c>
      <c r="H8604" s="8" t="s">
        <v>10526</v>
      </c>
      <c r="I8604" s="8" t="s">
        <v>8705</v>
      </c>
      <c r="J8604" s="19">
        <v>5</v>
      </c>
      <c r="K8604" s="19" t="s">
        <v>7738</v>
      </c>
      <c r="L8604" s="11"/>
      <c r="M8604" s="11"/>
      <c r="N8604" s="24"/>
      <c r="P8604" s="32"/>
      <c r="T8604" s="19"/>
      <c r="U8604" s="3"/>
      <c r="X8604" t="str">
        <f t="shared" si="528"/>
        <v/>
      </c>
      <c r="Z8604" t="str">
        <f t="shared" si="529"/>
        <v/>
      </c>
      <c r="AB8604" s="9"/>
      <c r="AC8604" t="s">
        <v>10526</v>
      </c>
      <c r="AD8604">
        <f t="shared" si="527"/>
        <v>0</v>
      </c>
      <c r="AF8604" s="3"/>
      <c r="AH8604" s="9"/>
    </row>
    <row r="8605" spans="1:34" ht="10.95" customHeight="1" outlineLevel="1" x14ac:dyDescent="0.25">
      <c r="A8605" t="s">
        <v>2388</v>
      </c>
      <c r="C8605" s="3" t="s">
        <v>11994</v>
      </c>
      <c r="D8605" s="3">
        <v>884</v>
      </c>
      <c r="E8605" s="9">
        <v>1998</v>
      </c>
      <c r="F8605" s="7" t="s">
        <v>1531</v>
      </c>
      <c r="G8605" s="7" t="s">
        <v>5401</v>
      </c>
      <c r="H8605" s="8" t="s">
        <v>10526</v>
      </c>
      <c r="I8605" s="8" t="s">
        <v>8705</v>
      </c>
      <c r="J8605" s="19">
        <v>5</v>
      </c>
      <c r="K8605" s="19" t="s">
        <v>7736</v>
      </c>
      <c r="L8605" s="11">
        <v>1.7</v>
      </c>
      <c r="M8605" s="11"/>
      <c r="N8605" s="24"/>
      <c r="P8605" s="32"/>
      <c r="T8605" s="19"/>
      <c r="U8605" s="3"/>
      <c r="X8605" t="str">
        <f t="shared" si="528"/>
        <v/>
      </c>
      <c r="Z8605" t="str">
        <f t="shared" si="529"/>
        <v/>
      </c>
      <c r="AB8605" s="9"/>
      <c r="AC8605" t="s">
        <v>10526</v>
      </c>
      <c r="AD8605">
        <f t="shared" si="527"/>
        <v>0</v>
      </c>
      <c r="AF8605" s="3"/>
      <c r="AH8605" s="9"/>
    </row>
    <row r="8606" spans="1:34" ht="10.95" customHeight="1" outlineLevel="1" x14ac:dyDescent="0.25">
      <c r="A8606" t="s">
        <v>2388</v>
      </c>
      <c r="C8606" s="3" t="s">
        <v>11994</v>
      </c>
      <c r="D8606" s="3" t="s">
        <v>10546</v>
      </c>
      <c r="E8606" s="9">
        <v>2002</v>
      </c>
      <c r="F8606" s="7" t="s">
        <v>10543</v>
      </c>
      <c r="G8606" s="7" t="s">
        <v>5197</v>
      </c>
      <c r="H8606" s="8" t="s">
        <v>10544</v>
      </c>
      <c r="I8606" s="8" t="s">
        <v>10545</v>
      </c>
      <c r="J8606" s="19">
        <v>5</v>
      </c>
      <c r="K8606" s="19" t="s">
        <v>7738</v>
      </c>
      <c r="L8606" s="11"/>
      <c r="M8606" s="11"/>
      <c r="N8606" s="24"/>
      <c r="P8606" s="32"/>
      <c r="T8606" s="19"/>
      <c r="U8606" s="3" t="s">
        <v>1005</v>
      </c>
      <c r="X8606" t="str">
        <f t="shared" si="528"/>
        <v/>
      </c>
      <c r="Z8606">
        <f t="shared" si="529"/>
        <v>1</v>
      </c>
      <c r="AB8606" s="9"/>
      <c r="AC8606" t="s">
        <v>10544</v>
      </c>
      <c r="AD8606">
        <f t="shared" si="527"/>
        <v>0</v>
      </c>
      <c r="AF8606" s="3"/>
      <c r="AG8606" t="s">
        <v>3699</v>
      </c>
      <c r="AH8606" s="9" t="s">
        <v>4925</v>
      </c>
    </row>
    <row r="8607" spans="1:34" ht="10.95" customHeight="1" outlineLevel="1" x14ac:dyDescent="0.25">
      <c r="A8607" t="s">
        <v>2388</v>
      </c>
      <c r="C8607" s="3" t="s">
        <v>11994</v>
      </c>
      <c r="D8607" s="3">
        <v>995</v>
      </c>
      <c r="E8607" s="9">
        <v>2004</v>
      </c>
      <c r="F8607" s="7" t="s">
        <v>4689</v>
      </c>
      <c r="G8607" s="7" t="s">
        <v>5401</v>
      </c>
      <c r="H8607" s="8" t="s">
        <v>1132</v>
      </c>
      <c r="I8607" s="8" t="s">
        <v>5897</v>
      </c>
      <c r="J8607" s="19">
        <v>5</v>
      </c>
      <c r="K8607" s="19" t="s">
        <v>7736</v>
      </c>
      <c r="L8607" s="11">
        <v>0.7</v>
      </c>
      <c r="M8607" s="11"/>
      <c r="N8607" s="24"/>
      <c r="P8607" s="32"/>
      <c r="T8607" s="19"/>
      <c r="U8607" s="3">
        <v>983</v>
      </c>
      <c r="X8607" t="str">
        <f t="shared" si="528"/>
        <v/>
      </c>
      <c r="Z8607" t="str">
        <f t="shared" si="529"/>
        <v/>
      </c>
      <c r="AB8607" s="9"/>
      <c r="AC8607" t="s">
        <v>1132</v>
      </c>
      <c r="AD8607">
        <f t="shared" si="527"/>
        <v>0</v>
      </c>
      <c r="AF8607" s="3"/>
      <c r="AG8607" t="s">
        <v>3699</v>
      </c>
      <c r="AH8607" s="9" t="s">
        <v>4613</v>
      </c>
    </row>
    <row r="8608" spans="1:34" ht="10.95" customHeight="1" outlineLevel="1" x14ac:dyDescent="0.25">
      <c r="A8608" t="s">
        <v>2388</v>
      </c>
      <c r="C8608" s="3" t="s">
        <v>11994</v>
      </c>
      <c r="D8608" s="3">
        <v>996</v>
      </c>
      <c r="E8608" s="9">
        <v>2004</v>
      </c>
      <c r="F8608" s="7" t="s">
        <v>477</v>
      </c>
      <c r="G8608" s="7" t="s">
        <v>5401</v>
      </c>
      <c r="H8608" s="8" t="s">
        <v>2972</v>
      </c>
      <c r="I8608" s="8" t="s">
        <v>5897</v>
      </c>
      <c r="J8608" s="19">
        <v>5</v>
      </c>
      <c r="K8608" s="19" t="s">
        <v>7736</v>
      </c>
      <c r="L8608" s="11">
        <v>0.7</v>
      </c>
      <c r="M8608" s="11"/>
      <c r="N8608" s="24"/>
      <c r="P8608" s="32"/>
      <c r="T8608" s="19"/>
      <c r="U8608" s="3">
        <v>984</v>
      </c>
      <c r="X8608" t="str">
        <f t="shared" si="528"/>
        <v/>
      </c>
      <c r="Z8608" t="str">
        <f t="shared" si="529"/>
        <v/>
      </c>
      <c r="AB8608" s="9"/>
      <c r="AC8608" t="s">
        <v>2972</v>
      </c>
      <c r="AD8608">
        <f t="shared" si="527"/>
        <v>0</v>
      </c>
      <c r="AF8608" s="3"/>
      <c r="AG8608" t="s">
        <v>3699</v>
      </c>
      <c r="AH8608" s="9" t="s">
        <v>4613</v>
      </c>
    </row>
    <row r="8609" spans="1:48" ht="10.95" customHeight="1" outlineLevel="1" x14ac:dyDescent="0.25">
      <c r="A8609" t="s">
        <v>2388</v>
      </c>
      <c r="C8609" s="3" t="s">
        <v>11994</v>
      </c>
      <c r="D8609" s="3">
        <v>997</v>
      </c>
      <c r="E8609" s="9">
        <v>2004</v>
      </c>
      <c r="F8609" s="7" t="s">
        <v>2604</v>
      </c>
      <c r="G8609" s="7" t="s">
        <v>5401</v>
      </c>
      <c r="H8609" s="8" t="s">
        <v>2033</v>
      </c>
      <c r="I8609" s="8" t="s">
        <v>5897</v>
      </c>
      <c r="J8609" s="19">
        <v>5</v>
      </c>
      <c r="K8609" s="19" t="s">
        <v>7736</v>
      </c>
      <c r="L8609" s="11">
        <v>2.5</v>
      </c>
      <c r="M8609" s="11"/>
      <c r="N8609" s="24"/>
      <c r="P8609" s="32"/>
      <c r="T8609" s="19"/>
      <c r="U8609" s="3">
        <v>985</v>
      </c>
      <c r="X8609" t="str">
        <f t="shared" si="528"/>
        <v/>
      </c>
      <c r="Z8609" t="str">
        <f t="shared" si="529"/>
        <v/>
      </c>
      <c r="AB8609" s="9"/>
      <c r="AC8609" t="s">
        <v>2033</v>
      </c>
      <c r="AD8609">
        <f t="shared" ref="AD8609:AD8623" si="530">COUNTIF(H8609,"*Fuji*")</f>
        <v>0</v>
      </c>
      <c r="AF8609" s="3"/>
      <c r="AG8609" t="s">
        <v>3699</v>
      </c>
      <c r="AH8609" s="9" t="s">
        <v>4613</v>
      </c>
    </row>
    <row r="8610" spans="1:48" ht="10.95" customHeight="1" outlineLevel="1" x14ac:dyDescent="0.25">
      <c r="A8610" t="s">
        <v>2388</v>
      </c>
      <c r="C8610" s="3" t="s">
        <v>11994</v>
      </c>
      <c r="D8610" s="3">
        <v>998</v>
      </c>
      <c r="E8610" s="9">
        <v>2004</v>
      </c>
      <c r="F8610" s="7" t="s">
        <v>2775</v>
      </c>
      <c r="G8610" s="7" t="s">
        <v>5401</v>
      </c>
      <c r="H8610" s="8" t="s">
        <v>3106</v>
      </c>
      <c r="I8610" s="8" t="s">
        <v>5897</v>
      </c>
      <c r="J8610" s="19">
        <v>5</v>
      </c>
      <c r="K8610" s="19" t="s">
        <v>7736</v>
      </c>
      <c r="L8610" s="11">
        <v>2.5</v>
      </c>
      <c r="M8610" s="11"/>
      <c r="N8610" s="24"/>
      <c r="P8610" s="32"/>
      <c r="T8610" s="19"/>
      <c r="U8610" s="3">
        <v>986</v>
      </c>
      <c r="X8610" t="str">
        <f t="shared" si="528"/>
        <v/>
      </c>
      <c r="Z8610" t="str">
        <f t="shared" si="529"/>
        <v/>
      </c>
      <c r="AB8610" s="9"/>
      <c r="AC8610" t="s">
        <v>3106</v>
      </c>
      <c r="AD8610">
        <f t="shared" si="530"/>
        <v>0</v>
      </c>
      <c r="AF8610" s="3"/>
      <c r="AG8610" t="s">
        <v>3699</v>
      </c>
      <c r="AH8610" s="9" t="s">
        <v>4613</v>
      </c>
    </row>
    <row r="8611" spans="1:48" ht="10.95" customHeight="1" outlineLevel="1" x14ac:dyDescent="0.25">
      <c r="A8611" t="s">
        <v>2388</v>
      </c>
      <c r="C8611" s="3" t="s">
        <v>11994</v>
      </c>
      <c r="D8611" s="3">
        <v>1006</v>
      </c>
      <c r="E8611" s="9">
        <v>2004</v>
      </c>
      <c r="F8611" s="7" t="s">
        <v>477</v>
      </c>
      <c r="G8611" s="7" t="s">
        <v>5401</v>
      </c>
      <c r="H8611" s="8" t="s">
        <v>10527</v>
      </c>
      <c r="I8611" s="8" t="s">
        <v>10528</v>
      </c>
      <c r="J8611" s="19">
        <v>5</v>
      </c>
      <c r="K8611" s="19" t="s">
        <v>7738</v>
      </c>
      <c r="L8611" s="11"/>
      <c r="M8611" s="11"/>
      <c r="N8611" s="24"/>
      <c r="P8611" s="32"/>
      <c r="T8611" s="19"/>
      <c r="U8611" s="3"/>
      <c r="X8611" t="str">
        <f t="shared" si="528"/>
        <v/>
      </c>
      <c r="Z8611" t="str">
        <f t="shared" si="529"/>
        <v/>
      </c>
      <c r="AB8611" s="9"/>
      <c r="AC8611" t="s">
        <v>10527</v>
      </c>
      <c r="AD8611">
        <f t="shared" si="530"/>
        <v>0</v>
      </c>
      <c r="AF8611" s="3"/>
      <c r="AH8611" s="9"/>
    </row>
    <row r="8612" spans="1:48" ht="10.95" customHeight="1" outlineLevel="1" x14ac:dyDescent="0.25">
      <c r="A8612" t="s">
        <v>2388</v>
      </c>
      <c r="C8612" s="3" t="s">
        <v>11994</v>
      </c>
      <c r="D8612" s="3">
        <v>1030</v>
      </c>
      <c r="E8612" s="9">
        <v>2006</v>
      </c>
      <c r="F8612" s="7" t="s">
        <v>477</v>
      </c>
      <c r="G8612" s="7" t="s">
        <v>5401</v>
      </c>
      <c r="H8612" s="8" t="s">
        <v>10530</v>
      </c>
      <c r="I8612" s="8" t="s">
        <v>10532</v>
      </c>
      <c r="J8612" s="19">
        <v>5</v>
      </c>
      <c r="K8612" s="19" t="s">
        <v>7736</v>
      </c>
      <c r="L8612" s="11">
        <v>3.3</v>
      </c>
      <c r="M8612" s="11"/>
      <c r="N8612" s="24"/>
      <c r="P8612" s="32"/>
      <c r="T8612" s="19"/>
      <c r="U8612" s="3"/>
      <c r="X8612" t="str">
        <f t="shared" si="528"/>
        <v/>
      </c>
      <c r="Z8612" t="str">
        <f t="shared" si="529"/>
        <v/>
      </c>
      <c r="AB8612" s="9"/>
      <c r="AC8612" t="s">
        <v>10530</v>
      </c>
      <c r="AD8612">
        <f t="shared" si="530"/>
        <v>0</v>
      </c>
      <c r="AF8612" s="3"/>
      <c r="AH8612" s="9"/>
    </row>
    <row r="8613" spans="1:48" ht="10.95" customHeight="1" outlineLevel="1" x14ac:dyDescent="0.25">
      <c r="A8613" t="s">
        <v>2388</v>
      </c>
      <c r="C8613" s="3" t="s">
        <v>11994</v>
      </c>
      <c r="D8613" s="3">
        <v>1032</v>
      </c>
      <c r="E8613" s="9">
        <v>2006</v>
      </c>
      <c r="F8613" s="7" t="s">
        <v>10529</v>
      </c>
      <c r="G8613" s="7" t="s">
        <v>5401</v>
      </c>
      <c r="H8613" s="8" t="s">
        <v>10531</v>
      </c>
      <c r="I8613" s="8" t="s">
        <v>10532</v>
      </c>
      <c r="J8613" s="19">
        <v>3</v>
      </c>
      <c r="K8613" s="19" t="s">
        <v>7736</v>
      </c>
      <c r="L8613" s="11">
        <v>3.6</v>
      </c>
      <c r="M8613" s="11"/>
      <c r="N8613" s="24"/>
      <c r="P8613" s="32"/>
      <c r="T8613" s="19"/>
      <c r="U8613" s="3"/>
      <c r="X8613" t="str">
        <f t="shared" si="528"/>
        <v/>
      </c>
      <c r="Z8613" t="str">
        <f t="shared" si="529"/>
        <v/>
      </c>
      <c r="AB8613" s="9"/>
      <c r="AC8613" t="s">
        <v>10531</v>
      </c>
      <c r="AD8613">
        <f t="shared" si="530"/>
        <v>0</v>
      </c>
      <c r="AF8613" s="3"/>
      <c r="AH8613" s="9"/>
    </row>
    <row r="8614" spans="1:48" ht="10.95" customHeight="1" outlineLevel="1" x14ac:dyDescent="0.25">
      <c r="A8614" t="s">
        <v>2388</v>
      </c>
      <c r="C8614" s="3" t="s">
        <v>11994</v>
      </c>
      <c r="D8614" s="3">
        <v>1036</v>
      </c>
      <c r="E8614" s="9">
        <v>2006</v>
      </c>
      <c r="F8614" s="7" t="s">
        <v>4689</v>
      </c>
      <c r="G8614" s="7" t="s">
        <v>5401</v>
      </c>
      <c r="H8614" s="8" t="s">
        <v>10533</v>
      </c>
      <c r="I8614" s="8" t="s">
        <v>10535</v>
      </c>
      <c r="J8614" s="19">
        <v>3</v>
      </c>
      <c r="K8614" s="19" t="s">
        <v>7736</v>
      </c>
      <c r="L8614" s="11">
        <v>3.3</v>
      </c>
      <c r="M8614" s="11"/>
      <c r="N8614" s="24"/>
      <c r="P8614" s="32"/>
      <c r="T8614" s="19"/>
      <c r="U8614" s="3"/>
      <c r="X8614" t="str">
        <f t="shared" si="528"/>
        <v/>
      </c>
      <c r="Z8614" t="str">
        <f t="shared" si="529"/>
        <v/>
      </c>
      <c r="AB8614" s="9"/>
      <c r="AC8614" t="s">
        <v>10533</v>
      </c>
      <c r="AD8614">
        <f t="shared" si="530"/>
        <v>0</v>
      </c>
      <c r="AF8614" s="3"/>
      <c r="AH8614" s="9"/>
    </row>
    <row r="8615" spans="1:48" ht="10.95" customHeight="1" outlineLevel="1" x14ac:dyDescent="0.25">
      <c r="A8615" t="s">
        <v>2388</v>
      </c>
      <c r="C8615" s="3" t="s">
        <v>11994</v>
      </c>
      <c r="D8615" s="3">
        <v>1037</v>
      </c>
      <c r="E8615" s="9">
        <v>2006</v>
      </c>
      <c r="F8615" s="7" t="s">
        <v>1531</v>
      </c>
      <c r="G8615" s="7" t="s">
        <v>5401</v>
      </c>
      <c r="H8615" s="8" t="s">
        <v>10534</v>
      </c>
      <c r="I8615" s="8" t="s">
        <v>10535</v>
      </c>
      <c r="J8615" s="19">
        <v>5</v>
      </c>
      <c r="K8615" s="19" t="s">
        <v>7736</v>
      </c>
      <c r="L8615" s="11">
        <v>3.8</v>
      </c>
      <c r="M8615" s="11"/>
      <c r="N8615" s="24"/>
      <c r="P8615" s="32"/>
      <c r="T8615" s="19"/>
      <c r="U8615" s="3"/>
      <c r="X8615" t="str">
        <f t="shared" si="528"/>
        <v/>
      </c>
      <c r="Z8615" t="str">
        <f t="shared" si="529"/>
        <v/>
      </c>
      <c r="AB8615" s="9"/>
      <c r="AC8615" t="s">
        <v>10534</v>
      </c>
      <c r="AD8615">
        <f t="shared" si="530"/>
        <v>0</v>
      </c>
      <c r="AF8615" s="3"/>
      <c r="AH8615" s="9"/>
    </row>
    <row r="8616" spans="1:48" ht="10.95" customHeight="1" outlineLevel="1" x14ac:dyDescent="0.25">
      <c r="A8616" t="s">
        <v>2388</v>
      </c>
      <c r="C8616" s="3" t="s">
        <v>11994</v>
      </c>
      <c r="D8616" s="3">
        <v>1047</v>
      </c>
      <c r="E8616" s="9">
        <v>2006</v>
      </c>
      <c r="F8616" s="7" t="s">
        <v>2775</v>
      </c>
      <c r="G8616" s="7" t="s">
        <v>5401</v>
      </c>
      <c r="H8616" s="8" t="s">
        <v>10537</v>
      </c>
      <c r="I8616" s="8" t="s">
        <v>10536</v>
      </c>
      <c r="J8616" s="19">
        <v>5</v>
      </c>
      <c r="K8616" s="19" t="s">
        <v>7738</v>
      </c>
      <c r="L8616" s="11"/>
      <c r="M8616" s="11"/>
      <c r="N8616" s="24"/>
      <c r="P8616" s="32"/>
      <c r="T8616" s="19"/>
      <c r="U8616" s="3"/>
      <c r="X8616" t="str">
        <f t="shared" si="528"/>
        <v/>
      </c>
      <c r="Z8616" t="str">
        <f t="shared" si="529"/>
        <v/>
      </c>
      <c r="AB8616" s="9"/>
      <c r="AC8616" t="s">
        <v>10537</v>
      </c>
      <c r="AD8616">
        <f t="shared" si="530"/>
        <v>0</v>
      </c>
      <c r="AF8616" s="3"/>
      <c r="AH8616" s="9"/>
    </row>
    <row r="8617" spans="1:48" ht="10.95" customHeight="1" outlineLevel="1" x14ac:dyDescent="0.25">
      <c r="A8617" t="s">
        <v>2388</v>
      </c>
      <c r="C8617" s="3" t="s">
        <v>11994</v>
      </c>
      <c r="D8617" s="3" t="s">
        <v>18793</v>
      </c>
      <c r="E8617" s="9">
        <v>2007</v>
      </c>
      <c r="F8617" s="7" t="s">
        <v>10539</v>
      </c>
      <c r="G8617" s="7" t="s">
        <v>5401</v>
      </c>
      <c r="H8617" s="8" t="s">
        <v>10540</v>
      </c>
      <c r="I8617" s="8" t="s">
        <v>10538</v>
      </c>
      <c r="J8617" s="19">
        <v>3</v>
      </c>
      <c r="K8617" s="19" t="s">
        <v>7736</v>
      </c>
      <c r="L8617" s="11">
        <v>3</v>
      </c>
      <c r="M8617" s="11"/>
      <c r="N8617" s="24"/>
      <c r="P8617" s="32"/>
      <c r="T8617" s="19"/>
      <c r="U8617" s="3"/>
      <c r="X8617" t="str">
        <f t="shared" si="528"/>
        <v/>
      </c>
      <c r="Z8617">
        <f t="shared" si="529"/>
        <v>1</v>
      </c>
      <c r="AB8617" s="9"/>
      <c r="AC8617" t="s">
        <v>10540</v>
      </c>
      <c r="AD8617">
        <f t="shared" si="530"/>
        <v>0</v>
      </c>
      <c r="AF8617" s="3"/>
      <c r="AH8617" s="9"/>
    </row>
    <row r="8618" spans="1:48" ht="10.95" customHeight="1" outlineLevel="1" x14ac:dyDescent="0.25">
      <c r="A8618" t="s">
        <v>2388</v>
      </c>
      <c r="C8618" s="3" t="s">
        <v>11994</v>
      </c>
      <c r="D8618" s="3">
        <v>1088</v>
      </c>
      <c r="E8618" s="9">
        <v>2009</v>
      </c>
      <c r="F8618" s="7" t="s">
        <v>477</v>
      </c>
      <c r="G8618" s="7" t="s">
        <v>5401</v>
      </c>
      <c r="H8618" s="8" t="s">
        <v>10541</v>
      </c>
      <c r="I8618" s="8" t="s">
        <v>10542</v>
      </c>
      <c r="J8618" s="19">
        <v>3</v>
      </c>
      <c r="K8618" s="19" t="s">
        <v>7738</v>
      </c>
      <c r="L8618" s="11"/>
      <c r="M8618" s="11"/>
      <c r="N8618" s="24"/>
      <c r="P8618" s="32"/>
      <c r="T8618" s="19"/>
      <c r="U8618" s="3"/>
      <c r="X8618" t="str">
        <f t="shared" si="528"/>
        <v/>
      </c>
      <c r="Z8618" t="str">
        <f t="shared" si="529"/>
        <v/>
      </c>
      <c r="AB8618" s="9"/>
      <c r="AC8618" t="s">
        <v>10541</v>
      </c>
      <c r="AD8618">
        <f t="shared" si="530"/>
        <v>0</v>
      </c>
      <c r="AF8618" s="3"/>
      <c r="AH8618" s="9"/>
    </row>
    <row r="8619" spans="1:48" ht="10.95" customHeight="1" outlineLevel="1" x14ac:dyDescent="0.25">
      <c r="A8619" t="s">
        <v>2388</v>
      </c>
      <c r="C8619" s="3" t="s">
        <v>11994</v>
      </c>
      <c r="D8619" s="3">
        <v>1115</v>
      </c>
      <c r="E8619" s="9">
        <v>2011</v>
      </c>
      <c r="F8619" s="7" t="s">
        <v>10549</v>
      </c>
      <c r="G8619" s="7" t="s">
        <v>5401</v>
      </c>
      <c r="H8619" s="8" t="s">
        <v>13</v>
      </c>
      <c r="I8619" s="8" t="s">
        <v>10547</v>
      </c>
      <c r="J8619" s="19">
        <v>5</v>
      </c>
      <c r="K8619" s="19" t="s">
        <v>7738</v>
      </c>
      <c r="L8619" s="11"/>
      <c r="M8619" s="11"/>
      <c r="N8619" s="24"/>
      <c r="P8619" s="32"/>
      <c r="T8619" s="19"/>
      <c r="U8619" s="3"/>
      <c r="X8619" t="str">
        <f t="shared" si="528"/>
        <v/>
      </c>
      <c r="Z8619" t="str">
        <f t="shared" si="529"/>
        <v/>
      </c>
      <c r="AB8619" s="9"/>
      <c r="AC8619" t="s">
        <v>13</v>
      </c>
      <c r="AD8619">
        <f t="shared" si="530"/>
        <v>0</v>
      </c>
      <c r="AF8619" s="3"/>
      <c r="AH8619" s="9"/>
    </row>
    <row r="8620" spans="1:48" ht="10.95" customHeight="1" outlineLevel="1" x14ac:dyDescent="0.25">
      <c r="A8620" t="s">
        <v>2388</v>
      </c>
      <c r="C8620" s="3" t="s">
        <v>11994</v>
      </c>
      <c r="D8620" s="3" t="s">
        <v>10548</v>
      </c>
      <c r="E8620" s="9">
        <v>2011</v>
      </c>
      <c r="F8620" s="7" t="s">
        <v>10270</v>
      </c>
      <c r="G8620" s="7" t="s">
        <v>5401</v>
      </c>
      <c r="H8620" s="8" t="s">
        <v>13</v>
      </c>
      <c r="I8620" s="8" t="s">
        <v>10547</v>
      </c>
      <c r="J8620" s="19">
        <v>5</v>
      </c>
      <c r="K8620" s="19" t="s">
        <v>7738</v>
      </c>
      <c r="L8620" s="11"/>
      <c r="M8620" s="11"/>
      <c r="N8620" s="24"/>
      <c r="P8620" s="32"/>
      <c r="T8620" s="19"/>
      <c r="U8620" s="3"/>
      <c r="X8620" t="str">
        <f t="shared" si="528"/>
        <v/>
      </c>
      <c r="Z8620">
        <f t="shared" si="529"/>
        <v>1</v>
      </c>
      <c r="AB8620" s="9"/>
      <c r="AC8620" t="s">
        <v>13</v>
      </c>
      <c r="AD8620">
        <f t="shared" si="530"/>
        <v>0</v>
      </c>
      <c r="AF8620" s="3"/>
      <c r="AH8620" s="9"/>
    </row>
    <row r="8621" spans="1:48" ht="10.95" customHeight="1" outlineLevel="1" x14ac:dyDescent="0.25">
      <c r="A8621" t="s">
        <v>2388</v>
      </c>
      <c r="C8621" s="3" t="s">
        <v>11994</v>
      </c>
      <c r="D8621" s="3">
        <v>1179</v>
      </c>
      <c r="E8621" s="9">
        <v>2015</v>
      </c>
      <c r="F8621" s="7" t="s">
        <v>10550</v>
      </c>
      <c r="G8621" s="7" t="s">
        <v>5401</v>
      </c>
      <c r="H8621" s="8" t="s">
        <v>10499</v>
      </c>
      <c r="I8621" s="8" t="s">
        <v>10551</v>
      </c>
      <c r="J8621" s="19">
        <v>3</v>
      </c>
      <c r="K8621" s="19" t="s">
        <v>7738</v>
      </c>
      <c r="L8621" s="11"/>
      <c r="M8621" s="11"/>
      <c r="N8621" s="24"/>
      <c r="P8621" s="32"/>
      <c r="T8621" s="19"/>
      <c r="U8621" s="3"/>
      <c r="X8621" t="str">
        <f t="shared" si="528"/>
        <v/>
      </c>
      <c r="Z8621" t="str">
        <f t="shared" si="529"/>
        <v/>
      </c>
      <c r="AB8621" s="9"/>
      <c r="AC8621" t="s">
        <v>10499</v>
      </c>
      <c r="AD8621">
        <f t="shared" si="530"/>
        <v>0</v>
      </c>
      <c r="AF8621" s="3"/>
      <c r="AH8621" s="9"/>
    </row>
    <row r="8622" spans="1:48" ht="10.95" customHeight="1" outlineLevel="1" x14ac:dyDescent="0.25">
      <c r="A8622" t="s">
        <v>2388</v>
      </c>
      <c r="C8622" s="3" t="s">
        <v>11994</v>
      </c>
      <c r="D8622" s="3">
        <v>1210</v>
      </c>
      <c r="E8622" s="9">
        <v>2018</v>
      </c>
      <c r="F8622" s="7" t="s">
        <v>6646</v>
      </c>
      <c r="G8622" s="7" t="s">
        <v>5401</v>
      </c>
      <c r="H8622" s="8" t="s">
        <v>10499</v>
      </c>
      <c r="I8622" s="8" t="s">
        <v>10552</v>
      </c>
      <c r="J8622" s="19">
        <v>5</v>
      </c>
      <c r="K8622" s="19" t="s">
        <v>20093</v>
      </c>
      <c r="L8622" s="11"/>
      <c r="M8622" s="11"/>
      <c r="N8622" s="24"/>
      <c r="P8622" s="32"/>
      <c r="T8622" s="19"/>
      <c r="U8622" s="3"/>
      <c r="X8622" t="str">
        <f t="shared" si="528"/>
        <v/>
      </c>
      <c r="Z8622" t="str">
        <f t="shared" si="529"/>
        <v/>
      </c>
      <c r="AB8622" s="9"/>
      <c r="AC8622" t="s">
        <v>10499</v>
      </c>
      <c r="AD8622">
        <f t="shared" si="530"/>
        <v>0</v>
      </c>
      <c r="AF8622" s="3"/>
      <c r="AH8622" s="9"/>
    </row>
    <row r="8623" spans="1:48" ht="10.95" customHeight="1" outlineLevel="1" x14ac:dyDescent="0.25">
      <c r="A8623" t="s">
        <v>2388</v>
      </c>
      <c r="C8623" s="3" t="s">
        <v>11994</v>
      </c>
      <c r="D8623" s="3" t="s">
        <v>10553</v>
      </c>
      <c r="E8623" s="9">
        <v>2018</v>
      </c>
      <c r="F8623" s="7" t="s">
        <v>9944</v>
      </c>
      <c r="G8623" s="7" t="s">
        <v>5401</v>
      </c>
      <c r="H8623" s="8" t="s">
        <v>10499</v>
      </c>
      <c r="I8623" s="8" t="s">
        <v>10552</v>
      </c>
      <c r="J8623" s="19">
        <v>5</v>
      </c>
      <c r="K8623" s="19" t="s">
        <v>7736</v>
      </c>
      <c r="L8623" s="11">
        <v>3.2</v>
      </c>
      <c r="M8623" s="11"/>
      <c r="N8623" s="24"/>
      <c r="P8623" s="32"/>
      <c r="T8623" s="19"/>
      <c r="U8623" s="3"/>
      <c r="X8623" t="str">
        <f t="shared" si="528"/>
        <v/>
      </c>
      <c r="Z8623">
        <f t="shared" si="529"/>
        <v>1</v>
      </c>
      <c r="AB8623" s="9"/>
      <c r="AC8623" t="s">
        <v>10499</v>
      </c>
      <c r="AD8623">
        <f t="shared" si="530"/>
        <v>0</v>
      </c>
      <c r="AF8623" s="3"/>
      <c r="AH8623" s="9"/>
    </row>
    <row r="8624" spans="1:48" ht="10.95" customHeight="1" x14ac:dyDescent="0.25">
      <c r="A8624" t="s">
        <v>10575</v>
      </c>
      <c r="B8624" t="s">
        <v>13282</v>
      </c>
      <c r="C8624" s="3" t="s">
        <v>11994</v>
      </c>
      <c r="E8624" s="9"/>
      <c r="F8624" s="7"/>
      <c r="G8624" s="7"/>
      <c r="H8624" s="8"/>
      <c r="I8624" s="8"/>
      <c r="J8624" s="19"/>
      <c r="K8624" s="19"/>
      <c r="L8624" s="11"/>
      <c r="M8624" s="11">
        <f>SUM(L8625:L8654)</f>
        <v>38.1</v>
      </c>
      <c r="N8624" s="24">
        <v>266</v>
      </c>
      <c r="O8624">
        <f>COUNTIF(K8625:K8654,"*")</f>
        <v>30</v>
      </c>
      <c r="P8624" s="32">
        <f>O8624/N8624</f>
        <v>0.11278195488721804</v>
      </c>
      <c r="Q8624">
        <f>COUNTIF(K8625:K8654,"Y")+COUNTIF(K8625:K8654,"S")</f>
        <v>23</v>
      </c>
      <c r="T8624" s="19" t="s">
        <v>7736</v>
      </c>
      <c r="U8624" s="3"/>
      <c r="V8624" t="s">
        <v>18450</v>
      </c>
      <c r="X8624" t="str">
        <f t="shared" si="528"/>
        <v/>
      </c>
      <c r="Z8624" t="str">
        <f t="shared" si="529"/>
        <v/>
      </c>
      <c r="AB8624" s="9"/>
      <c r="AE8624">
        <f>COUNTIF(AD8625:AD8654,"1")</f>
        <v>0</v>
      </c>
      <c r="AF8624" s="3"/>
      <c r="AH8624" s="9"/>
      <c r="AI8624">
        <f>COUNTIF($J8625:$J8654,"1")-COUNTIFS($J8625:$J8654,"1",$K8625:$K8654,"V")</f>
        <v>0</v>
      </c>
      <c r="AJ8624">
        <f>COUNTIFS($J8625:$J8654,"1",$K8625:$K8654,"Y")+COUNTIFS($J8625:$J8654,"1",$K8625:$K8654,"s")</f>
        <v>0</v>
      </c>
      <c r="AK8624">
        <f>COUNTIF($J8625:$J8654,"2")-COUNTIFS($J8625:$J8654,"2",$K8625:$K8654,"V")</f>
        <v>1</v>
      </c>
      <c r="AL8624">
        <f>COUNTIFS($J8625:$J8654,"2",$K8625:$K8654,"Y")+COUNTIFS($J8625:$J8654,"2",$K8625:$K8654,"s")</f>
        <v>1</v>
      </c>
      <c r="AM8624">
        <f>COUNTIF($J8625:$J8654,"3")-COUNTIFS($J8625:$J8654,"3",$K8625:$K8654,"V")</f>
        <v>7</v>
      </c>
      <c r="AN8624">
        <f>COUNTIFS($J8625:$J8654,"3",$K8625:$K8654,"Y")+COUNTIFS($J8625:$J8654,"3",$K8625:$K8654,"s")</f>
        <v>7</v>
      </c>
      <c r="AO8624">
        <f>COUNTIF($J8625:$J8654,"4")-COUNTIFS($J8625:$J8654,"4",$K8625:$K8654,"V")</f>
        <v>0</v>
      </c>
      <c r="AP8624">
        <f>COUNTIFS($J8625:$J8654,"4",$K8625:$K8654,"Y")+COUNTIFS($J8625:$J8654,"4",$K8625:$K8654,"s")</f>
        <v>0</v>
      </c>
      <c r="AQ8624">
        <f>COUNTIF($J8625:$J8654,"5")-COUNTIFS($J8625:$J8654,"5",$K8625:$K8654,"V")</f>
        <v>7</v>
      </c>
      <c r="AR8624">
        <f>COUNTIFS($J8625:$J8654,"5",$K8625:$K8654,"Y")+COUNTIFS($J8625:$J8654,"5",$K8625:$K8654,"s")</f>
        <v>2</v>
      </c>
      <c r="AS8624">
        <f>COUNTIF($J8625:$J8654,"6")-COUNTIFS($J8625:$J8654,"6",$K8625:$K8654,"V")</f>
        <v>15</v>
      </c>
      <c r="AT8624">
        <f>COUNTIFS($J8625:$J8654,"6",$K8625:$K8654,"Y")+COUNTIFS($J8625:$J8654,"6",$K8625:$K8654,"s")</f>
        <v>13</v>
      </c>
      <c r="AU8624">
        <f>COUNTIF($J8625:$J8654,"7")-COUNTIFS($J8625:$J8654,"7",$K8625:$K8654,"V")</f>
        <v>0</v>
      </c>
      <c r="AV8624">
        <f>COUNTIFS($J8625:$J8654,"7",$K8625:$K8654,"Y")+COUNTIFS($J8625:$J8654,"7",$K8625:$K8654,"s")</f>
        <v>0</v>
      </c>
    </row>
    <row r="8625" spans="1:34" ht="10.95" customHeight="1" outlineLevel="1" x14ac:dyDescent="0.25">
      <c r="A8625" t="s">
        <v>488</v>
      </c>
      <c r="C8625" s="3" t="s">
        <v>11994</v>
      </c>
      <c r="D8625" s="3">
        <v>41</v>
      </c>
      <c r="E8625" s="9">
        <v>1997</v>
      </c>
      <c r="F8625" s="7" t="s">
        <v>5699</v>
      </c>
      <c r="G8625" s="7" t="s">
        <v>5401</v>
      </c>
      <c r="H8625" s="8" t="s">
        <v>1013</v>
      </c>
      <c r="I8625" s="8" t="s">
        <v>10555</v>
      </c>
      <c r="J8625" s="19">
        <v>6</v>
      </c>
      <c r="K8625" s="19" t="s">
        <v>7736</v>
      </c>
      <c r="L8625" s="11">
        <v>3.1</v>
      </c>
      <c r="M8625" s="11"/>
      <c r="N8625" s="24"/>
      <c r="P8625" s="32"/>
      <c r="T8625" s="19"/>
      <c r="U8625" s="3" t="s">
        <v>2654</v>
      </c>
      <c r="X8625" t="str">
        <f t="shared" si="528"/>
        <v/>
      </c>
      <c r="Z8625" t="str">
        <f t="shared" si="529"/>
        <v/>
      </c>
      <c r="AB8625" s="9"/>
      <c r="AC8625" t="s">
        <v>1013</v>
      </c>
      <c r="AD8625">
        <f t="shared" ref="AD8625:AD8654" si="531">COUNTIF(H8625,"*Fuji*")</f>
        <v>0</v>
      </c>
      <c r="AF8625" s="3"/>
      <c r="AG8625" t="s">
        <v>3699</v>
      </c>
      <c r="AH8625" s="9" t="s">
        <v>4925</v>
      </c>
    </row>
    <row r="8626" spans="1:34" ht="10.95" customHeight="1" outlineLevel="1" x14ac:dyDescent="0.25">
      <c r="A8626" t="s">
        <v>488</v>
      </c>
      <c r="C8626" s="3" t="s">
        <v>11994</v>
      </c>
      <c r="D8626" s="3">
        <v>44</v>
      </c>
      <c r="E8626" s="9">
        <v>1998</v>
      </c>
      <c r="F8626" s="7" t="s">
        <v>2638</v>
      </c>
      <c r="G8626" s="7" t="s">
        <v>5401</v>
      </c>
      <c r="H8626" s="8" t="s">
        <v>4058</v>
      </c>
      <c r="I8626" s="8" t="s">
        <v>10556</v>
      </c>
      <c r="J8626" s="19">
        <v>5</v>
      </c>
      <c r="K8626" s="19" t="s">
        <v>7736</v>
      </c>
      <c r="L8626" s="11">
        <v>1</v>
      </c>
      <c r="M8626" s="11"/>
      <c r="N8626" s="24"/>
      <c r="P8626" s="32"/>
      <c r="T8626" s="19"/>
      <c r="U8626" s="3">
        <v>92</v>
      </c>
      <c r="X8626" t="str">
        <f t="shared" si="528"/>
        <v/>
      </c>
      <c r="Z8626" t="str">
        <f t="shared" si="529"/>
        <v/>
      </c>
      <c r="AB8626" s="9"/>
      <c r="AC8626" t="s">
        <v>4058</v>
      </c>
      <c r="AD8626">
        <f t="shared" si="531"/>
        <v>0</v>
      </c>
      <c r="AF8626" s="3"/>
      <c r="AG8626" t="s">
        <v>3699</v>
      </c>
      <c r="AH8626" s="9" t="s">
        <v>4925</v>
      </c>
    </row>
    <row r="8627" spans="1:34" ht="10.95" customHeight="1" outlineLevel="1" x14ac:dyDescent="0.25">
      <c r="A8627" t="s">
        <v>488</v>
      </c>
      <c r="C8627" s="3" t="s">
        <v>11994</v>
      </c>
      <c r="D8627" s="3">
        <v>62</v>
      </c>
      <c r="E8627" s="9">
        <v>1999</v>
      </c>
      <c r="F8627" s="7" t="s">
        <v>108</v>
      </c>
      <c r="G8627" s="7" t="s">
        <v>5401</v>
      </c>
      <c r="H8627" s="8" t="s">
        <v>489</v>
      </c>
      <c r="I8627" s="8" t="s">
        <v>10557</v>
      </c>
      <c r="J8627" s="19">
        <v>6</v>
      </c>
      <c r="K8627" s="19" t="s">
        <v>7738</v>
      </c>
      <c r="L8627" s="11"/>
      <c r="M8627" s="11"/>
      <c r="N8627" s="24"/>
      <c r="P8627" s="32"/>
      <c r="T8627" s="19"/>
      <c r="U8627" s="3">
        <v>119</v>
      </c>
      <c r="X8627" t="str">
        <f t="shared" si="528"/>
        <v/>
      </c>
      <c r="Z8627" t="str">
        <f t="shared" si="529"/>
        <v/>
      </c>
      <c r="AB8627" s="9"/>
      <c r="AC8627" t="s">
        <v>489</v>
      </c>
      <c r="AD8627">
        <f t="shared" si="531"/>
        <v>0</v>
      </c>
      <c r="AF8627" s="3"/>
      <c r="AG8627" t="s">
        <v>3699</v>
      </c>
      <c r="AH8627" s="9" t="s">
        <v>4925</v>
      </c>
    </row>
    <row r="8628" spans="1:34" ht="10.95" customHeight="1" outlineLevel="1" x14ac:dyDescent="0.25">
      <c r="A8628" t="s">
        <v>488</v>
      </c>
      <c r="C8628" s="3" t="s">
        <v>11994</v>
      </c>
      <c r="D8628" s="3">
        <v>79</v>
      </c>
      <c r="E8628" s="9">
        <v>2000</v>
      </c>
      <c r="F8628" s="7" t="s">
        <v>108</v>
      </c>
      <c r="G8628" s="7" t="s">
        <v>5401</v>
      </c>
      <c r="H8628" s="8" t="s">
        <v>10558</v>
      </c>
      <c r="I8628" s="8" t="s">
        <v>10559</v>
      </c>
      <c r="J8628" s="19">
        <v>3</v>
      </c>
      <c r="K8628" s="19" t="s">
        <v>7736</v>
      </c>
      <c r="L8628" s="11">
        <v>1.5</v>
      </c>
      <c r="M8628" s="11"/>
      <c r="N8628" s="24"/>
      <c r="P8628" s="32"/>
      <c r="T8628" s="19"/>
      <c r="U8628" s="3"/>
      <c r="X8628" t="str">
        <f t="shared" si="528"/>
        <v/>
      </c>
      <c r="Z8628" t="str">
        <f t="shared" si="529"/>
        <v/>
      </c>
      <c r="AB8628" s="9"/>
      <c r="AC8628" t="s">
        <v>10558</v>
      </c>
      <c r="AD8628">
        <f t="shared" si="531"/>
        <v>0</v>
      </c>
      <c r="AF8628" s="3"/>
      <c r="AH8628" s="9"/>
    </row>
    <row r="8629" spans="1:34" ht="10.95" customHeight="1" outlineLevel="1" x14ac:dyDescent="0.25">
      <c r="A8629" t="s">
        <v>488</v>
      </c>
      <c r="C8629" s="3" t="s">
        <v>11994</v>
      </c>
      <c r="D8629" s="3">
        <v>82</v>
      </c>
      <c r="E8629" s="9">
        <v>2000</v>
      </c>
      <c r="F8629" s="7" t="s">
        <v>108</v>
      </c>
      <c r="G8629" s="7" t="s">
        <v>5401</v>
      </c>
      <c r="H8629" s="8" t="s">
        <v>10560</v>
      </c>
      <c r="I8629" s="8" t="s">
        <v>10561</v>
      </c>
      <c r="J8629" s="19">
        <v>3</v>
      </c>
      <c r="K8629" s="19" t="s">
        <v>7736</v>
      </c>
      <c r="L8629" s="11">
        <v>1.7</v>
      </c>
      <c r="M8629" s="11"/>
      <c r="N8629" s="24"/>
      <c r="P8629" s="32"/>
      <c r="T8629" s="19"/>
      <c r="U8629" s="3"/>
      <c r="X8629" t="str">
        <f t="shared" si="528"/>
        <v/>
      </c>
      <c r="Z8629" t="str">
        <f t="shared" si="529"/>
        <v/>
      </c>
      <c r="AB8629" s="9"/>
      <c r="AC8629" t="s">
        <v>10560</v>
      </c>
      <c r="AD8629">
        <f t="shared" si="531"/>
        <v>0</v>
      </c>
      <c r="AF8629" s="3"/>
      <c r="AH8629" s="9"/>
    </row>
    <row r="8630" spans="1:34" ht="10.95" customHeight="1" outlineLevel="1" x14ac:dyDescent="0.25">
      <c r="A8630" t="s">
        <v>488</v>
      </c>
      <c r="C8630" s="3" t="s">
        <v>11994</v>
      </c>
      <c r="D8630" s="3">
        <v>94</v>
      </c>
      <c r="E8630" s="9">
        <v>2001</v>
      </c>
      <c r="F8630" s="7" t="s">
        <v>2638</v>
      </c>
      <c r="G8630" s="7" t="s">
        <v>3453</v>
      </c>
      <c r="H8630" s="8" t="s">
        <v>1006</v>
      </c>
      <c r="I8630" s="8" t="s">
        <v>10557</v>
      </c>
      <c r="J8630" s="19">
        <v>6</v>
      </c>
      <c r="K8630" s="19" t="s">
        <v>7736</v>
      </c>
      <c r="L8630" s="11">
        <v>1.1000000000000001</v>
      </c>
      <c r="M8630" s="11"/>
      <c r="N8630" s="24"/>
      <c r="P8630" s="32"/>
      <c r="T8630" s="19"/>
      <c r="U8630" s="3">
        <v>144</v>
      </c>
      <c r="X8630" t="str">
        <f t="shared" si="528"/>
        <v/>
      </c>
      <c r="Z8630" t="str">
        <f t="shared" si="529"/>
        <v/>
      </c>
      <c r="AB8630" s="9"/>
      <c r="AC8630" t="s">
        <v>1006</v>
      </c>
      <c r="AD8630">
        <f t="shared" si="531"/>
        <v>0</v>
      </c>
      <c r="AF8630" s="3"/>
      <c r="AG8630" t="s">
        <v>3699</v>
      </c>
      <c r="AH8630" s="9" t="s">
        <v>4613</v>
      </c>
    </row>
    <row r="8631" spans="1:34" ht="10.95" customHeight="1" outlineLevel="1" x14ac:dyDescent="0.25">
      <c r="A8631" t="s">
        <v>488</v>
      </c>
      <c r="C8631" s="3" t="s">
        <v>11994</v>
      </c>
      <c r="D8631" s="3">
        <v>95</v>
      </c>
      <c r="E8631" s="9">
        <v>2001</v>
      </c>
      <c r="F8631" s="7" t="s">
        <v>108</v>
      </c>
      <c r="G8631" s="7" t="s">
        <v>1985</v>
      </c>
      <c r="H8631" s="8" t="s">
        <v>1006</v>
      </c>
      <c r="I8631" s="8" t="s">
        <v>10557</v>
      </c>
      <c r="J8631" s="19">
        <v>6</v>
      </c>
      <c r="K8631" s="19" t="s">
        <v>7736</v>
      </c>
      <c r="L8631" s="11">
        <v>1.1000000000000001</v>
      </c>
      <c r="M8631" s="11"/>
      <c r="N8631" s="24"/>
      <c r="P8631" s="32"/>
      <c r="T8631" s="19"/>
      <c r="U8631" s="3">
        <v>145</v>
      </c>
      <c r="X8631" t="str">
        <f t="shared" si="528"/>
        <v/>
      </c>
      <c r="Z8631" t="str">
        <f t="shared" si="529"/>
        <v/>
      </c>
      <c r="AB8631" s="9"/>
      <c r="AC8631" t="s">
        <v>1006</v>
      </c>
      <c r="AD8631">
        <f t="shared" si="531"/>
        <v>0</v>
      </c>
      <c r="AF8631" s="3"/>
      <c r="AG8631" t="s">
        <v>3699</v>
      </c>
      <c r="AH8631" s="9" t="s">
        <v>4925</v>
      </c>
    </row>
    <row r="8632" spans="1:34" ht="10.95" customHeight="1" outlineLevel="1" x14ac:dyDescent="0.25">
      <c r="A8632" t="s">
        <v>488</v>
      </c>
      <c r="C8632" s="3" t="s">
        <v>11994</v>
      </c>
      <c r="D8632" s="3">
        <v>108</v>
      </c>
      <c r="E8632" s="9">
        <v>2001</v>
      </c>
      <c r="F8632" s="7" t="s">
        <v>1007</v>
      </c>
      <c r="G8632" s="7" t="s">
        <v>5401</v>
      </c>
      <c r="H8632" s="8" t="s">
        <v>1008</v>
      </c>
      <c r="I8632" s="8" t="s">
        <v>10562</v>
      </c>
      <c r="J8632" s="19">
        <v>2</v>
      </c>
      <c r="K8632" s="19" t="s">
        <v>7736</v>
      </c>
      <c r="L8632" s="11">
        <v>2</v>
      </c>
      <c r="M8632" s="11"/>
      <c r="N8632" s="24"/>
      <c r="P8632" s="32"/>
      <c r="T8632" s="19"/>
      <c r="U8632" s="3">
        <v>156</v>
      </c>
      <c r="X8632" t="str">
        <f t="shared" si="528"/>
        <v/>
      </c>
      <c r="Z8632" t="str">
        <f t="shared" si="529"/>
        <v/>
      </c>
      <c r="AB8632" s="9"/>
      <c r="AC8632" t="s">
        <v>1008</v>
      </c>
      <c r="AD8632">
        <f t="shared" si="531"/>
        <v>0</v>
      </c>
      <c r="AF8632" s="3"/>
      <c r="AG8632" t="s">
        <v>3699</v>
      </c>
      <c r="AH8632" s="9" t="s">
        <v>4925</v>
      </c>
    </row>
    <row r="8633" spans="1:34" ht="10.95" customHeight="1" outlineLevel="1" x14ac:dyDescent="0.25">
      <c r="A8633" t="s">
        <v>488</v>
      </c>
      <c r="C8633" s="3" t="s">
        <v>11994</v>
      </c>
      <c r="D8633" s="3">
        <v>137</v>
      </c>
      <c r="E8633" s="9">
        <v>2002</v>
      </c>
      <c r="F8633" s="7" t="s">
        <v>1009</v>
      </c>
      <c r="G8633" s="7" t="s">
        <v>5401</v>
      </c>
      <c r="H8633" s="8" t="s">
        <v>1010</v>
      </c>
      <c r="I8633" s="8" t="s">
        <v>10563</v>
      </c>
      <c r="J8633" s="19">
        <v>3</v>
      </c>
      <c r="K8633" s="19" t="s">
        <v>7736</v>
      </c>
      <c r="L8633" s="11">
        <v>1.5</v>
      </c>
      <c r="M8633" s="11"/>
      <c r="N8633" s="24"/>
      <c r="P8633" s="32"/>
      <c r="T8633" s="19"/>
      <c r="U8633" s="3">
        <v>182</v>
      </c>
      <c r="X8633" t="str">
        <f t="shared" si="528"/>
        <v/>
      </c>
      <c r="Z8633" t="str">
        <f t="shared" si="529"/>
        <v/>
      </c>
      <c r="AB8633" s="9"/>
      <c r="AC8633" t="s">
        <v>1010</v>
      </c>
      <c r="AD8633">
        <f t="shared" si="531"/>
        <v>0</v>
      </c>
      <c r="AF8633" s="3"/>
      <c r="AG8633" t="s">
        <v>3699</v>
      </c>
      <c r="AH8633" s="9" t="s">
        <v>4925</v>
      </c>
    </row>
    <row r="8634" spans="1:34" ht="10.95" customHeight="1" outlineLevel="1" x14ac:dyDescent="0.25">
      <c r="A8634" t="s">
        <v>488</v>
      </c>
      <c r="C8634" s="3" t="s">
        <v>11994</v>
      </c>
      <c r="D8634" s="3">
        <v>148</v>
      </c>
      <c r="E8634" s="9">
        <v>2003</v>
      </c>
      <c r="F8634" s="22">
        <v>1.5</v>
      </c>
      <c r="G8634" s="7" t="s">
        <v>5401</v>
      </c>
      <c r="H8634" s="8" t="s">
        <v>1013</v>
      </c>
      <c r="I8634" s="8" t="s">
        <v>10564</v>
      </c>
      <c r="J8634" s="19">
        <v>3</v>
      </c>
      <c r="K8634" s="19" t="s">
        <v>7736</v>
      </c>
      <c r="L8634" s="11">
        <v>3.5</v>
      </c>
      <c r="M8634" s="11"/>
      <c r="N8634" s="24"/>
      <c r="P8634" s="32"/>
      <c r="T8634" s="19"/>
      <c r="U8634" s="3" t="s">
        <v>2108</v>
      </c>
      <c r="X8634" t="str">
        <f t="shared" si="528"/>
        <v/>
      </c>
      <c r="Z8634" t="str">
        <f t="shared" si="529"/>
        <v/>
      </c>
      <c r="AB8634" s="9"/>
      <c r="AC8634" t="s">
        <v>1013</v>
      </c>
      <c r="AD8634">
        <f t="shared" si="531"/>
        <v>0</v>
      </c>
      <c r="AF8634" s="3"/>
      <c r="AG8634" t="s">
        <v>3699</v>
      </c>
      <c r="AH8634" s="9" t="s">
        <v>4925</v>
      </c>
    </row>
    <row r="8635" spans="1:34" ht="10.95" customHeight="1" outlineLevel="1" x14ac:dyDescent="0.25">
      <c r="A8635" t="s">
        <v>488</v>
      </c>
      <c r="C8635" s="3" t="s">
        <v>11994</v>
      </c>
      <c r="D8635" s="3">
        <v>150</v>
      </c>
      <c r="E8635" s="9">
        <v>2004</v>
      </c>
      <c r="F8635" s="7" t="s">
        <v>6389</v>
      </c>
      <c r="G8635" s="7" t="s">
        <v>413</v>
      </c>
      <c r="H8635" s="8" t="s">
        <v>1006</v>
      </c>
      <c r="I8635" s="8" t="s">
        <v>10557</v>
      </c>
      <c r="J8635" s="19">
        <v>6</v>
      </c>
      <c r="K8635" s="19" t="s">
        <v>7736</v>
      </c>
      <c r="L8635" s="11">
        <v>0.8</v>
      </c>
      <c r="M8635" s="11"/>
      <c r="N8635" s="24"/>
      <c r="P8635" s="32"/>
      <c r="T8635" s="19"/>
      <c r="U8635" s="3">
        <v>194</v>
      </c>
      <c r="X8635" t="str">
        <f t="shared" si="528"/>
        <v/>
      </c>
      <c r="Z8635" t="str">
        <f t="shared" si="529"/>
        <v/>
      </c>
      <c r="AB8635" s="9"/>
      <c r="AC8635" t="s">
        <v>1006</v>
      </c>
      <c r="AD8635">
        <f t="shared" si="531"/>
        <v>0</v>
      </c>
      <c r="AF8635" s="3"/>
      <c r="AG8635" t="s">
        <v>3699</v>
      </c>
      <c r="AH8635" s="9" t="s">
        <v>4613</v>
      </c>
    </row>
    <row r="8636" spans="1:34" ht="10.95" customHeight="1" outlineLevel="1" x14ac:dyDescent="0.25">
      <c r="A8636" t="s">
        <v>488</v>
      </c>
      <c r="C8636" s="3" t="s">
        <v>11994</v>
      </c>
      <c r="D8636" s="3">
        <v>151</v>
      </c>
      <c r="E8636" s="9">
        <v>2004</v>
      </c>
      <c r="F8636" s="7" t="s">
        <v>4735</v>
      </c>
      <c r="G8636" s="7" t="s">
        <v>1360</v>
      </c>
      <c r="H8636" s="8" t="s">
        <v>1006</v>
      </c>
      <c r="I8636" s="8" t="s">
        <v>10557</v>
      </c>
      <c r="J8636" s="19">
        <v>6</v>
      </c>
      <c r="K8636" s="19" t="s">
        <v>7736</v>
      </c>
      <c r="L8636" s="11">
        <v>0.8</v>
      </c>
      <c r="M8636" s="11"/>
      <c r="N8636" s="24"/>
      <c r="P8636" s="32"/>
      <c r="T8636" s="19"/>
      <c r="U8636" s="3">
        <v>195</v>
      </c>
      <c r="X8636" t="str">
        <f t="shared" si="528"/>
        <v/>
      </c>
      <c r="Z8636" t="str">
        <f t="shared" si="529"/>
        <v/>
      </c>
      <c r="AB8636" s="9"/>
      <c r="AC8636" t="s">
        <v>1006</v>
      </c>
      <c r="AD8636">
        <f t="shared" si="531"/>
        <v>0</v>
      </c>
      <c r="AF8636" s="3"/>
      <c r="AG8636" t="s">
        <v>3699</v>
      </c>
      <c r="AH8636" s="9" t="s">
        <v>4613</v>
      </c>
    </row>
    <row r="8637" spans="1:34" ht="10.95" customHeight="1" outlineLevel="1" x14ac:dyDescent="0.25">
      <c r="A8637" t="s">
        <v>488</v>
      </c>
      <c r="C8637" s="3" t="s">
        <v>11994</v>
      </c>
      <c r="D8637" s="3">
        <v>152</v>
      </c>
      <c r="E8637" s="9">
        <v>2004</v>
      </c>
      <c r="F8637" s="7" t="s">
        <v>5142</v>
      </c>
      <c r="G8637" s="7" t="s">
        <v>1361</v>
      </c>
      <c r="H8637" s="8" t="s">
        <v>1006</v>
      </c>
      <c r="I8637" s="8" t="s">
        <v>10557</v>
      </c>
      <c r="J8637" s="19">
        <v>6</v>
      </c>
      <c r="K8637" s="19" t="s">
        <v>7736</v>
      </c>
      <c r="L8637" s="11">
        <v>0.8</v>
      </c>
      <c r="M8637" s="11"/>
      <c r="N8637" s="24"/>
      <c r="P8637" s="32"/>
      <c r="T8637" s="19"/>
      <c r="U8637" s="3">
        <v>196</v>
      </c>
      <c r="X8637" t="str">
        <f t="shared" si="528"/>
        <v/>
      </c>
      <c r="Z8637" t="str">
        <f t="shared" si="529"/>
        <v/>
      </c>
      <c r="AB8637" s="9"/>
      <c r="AC8637" t="s">
        <v>1006</v>
      </c>
      <c r="AD8637">
        <f t="shared" si="531"/>
        <v>0</v>
      </c>
      <c r="AF8637" s="3"/>
      <c r="AG8637" t="s">
        <v>3699</v>
      </c>
      <c r="AH8637" s="9" t="s">
        <v>4613</v>
      </c>
    </row>
    <row r="8638" spans="1:34" ht="10.95" customHeight="1" outlineLevel="1" x14ac:dyDescent="0.25">
      <c r="A8638" t="s">
        <v>488</v>
      </c>
      <c r="C8638" s="3" t="s">
        <v>11994</v>
      </c>
      <c r="D8638" s="3">
        <v>153</v>
      </c>
      <c r="E8638" s="9">
        <v>2004</v>
      </c>
      <c r="F8638" s="7" t="s">
        <v>5141</v>
      </c>
      <c r="G8638" s="7" t="s">
        <v>1362</v>
      </c>
      <c r="H8638" s="8" t="s">
        <v>1006</v>
      </c>
      <c r="I8638" s="8" t="s">
        <v>10557</v>
      </c>
      <c r="J8638" s="19">
        <v>6</v>
      </c>
      <c r="K8638" s="19" t="s">
        <v>7736</v>
      </c>
      <c r="L8638" s="11">
        <v>1</v>
      </c>
      <c r="M8638" s="11"/>
      <c r="N8638" s="24"/>
      <c r="P8638" s="32"/>
      <c r="T8638" s="19"/>
      <c r="U8638" s="3">
        <v>197</v>
      </c>
      <c r="X8638" t="str">
        <f t="shared" si="528"/>
        <v/>
      </c>
      <c r="Z8638" t="str">
        <f t="shared" si="529"/>
        <v/>
      </c>
      <c r="AB8638" s="9"/>
      <c r="AC8638" t="s">
        <v>1006</v>
      </c>
      <c r="AD8638">
        <f t="shared" si="531"/>
        <v>0</v>
      </c>
      <c r="AF8638" s="3"/>
      <c r="AG8638" t="s">
        <v>3699</v>
      </c>
      <c r="AH8638" s="9" t="s">
        <v>4613</v>
      </c>
    </row>
    <row r="8639" spans="1:34" ht="10.95" customHeight="1" outlineLevel="1" x14ac:dyDescent="0.25">
      <c r="A8639" t="s">
        <v>488</v>
      </c>
      <c r="C8639" s="3" t="s">
        <v>11994</v>
      </c>
      <c r="D8639" s="3">
        <v>154</v>
      </c>
      <c r="E8639" s="9">
        <v>2004</v>
      </c>
      <c r="F8639" s="7" t="s">
        <v>2977</v>
      </c>
      <c r="G8639" s="7" t="s">
        <v>1363</v>
      </c>
      <c r="H8639" s="8" t="s">
        <v>1006</v>
      </c>
      <c r="I8639" s="8" t="s">
        <v>10557</v>
      </c>
      <c r="J8639" s="19">
        <v>6</v>
      </c>
      <c r="K8639" s="19" t="s">
        <v>7736</v>
      </c>
      <c r="L8639" s="11">
        <v>0.8</v>
      </c>
      <c r="M8639" s="11"/>
      <c r="N8639" s="24"/>
      <c r="P8639" s="32"/>
      <c r="T8639" s="19"/>
      <c r="U8639" s="3">
        <v>198</v>
      </c>
      <c r="X8639" t="str">
        <f t="shared" si="528"/>
        <v/>
      </c>
      <c r="Z8639" t="str">
        <f t="shared" si="529"/>
        <v/>
      </c>
      <c r="AB8639" s="9"/>
      <c r="AC8639" t="s">
        <v>1006</v>
      </c>
      <c r="AD8639">
        <f t="shared" si="531"/>
        <v>0</v>
      </c>
      <c r="AF8639" s="3"/>
      <c r="AG8639" t="s">
        <v>3699</v>
      </c>
      <c r="AH8639" s="9" t="s">
        <v>4613</v>
      </c>
    </row>
    <row r="8640" spans="1:34" ht="10.95" customHeight="1" outlineLevel="1" x14ac:dyDescent="0.25">
      <c r="A8640" t="s">
        <v>488</v>
      </c>
      <c r="C8640" s="3" t="s">
        <v>11994</v>
      </c>
      <c r="D8640" s="3">
        <v>155</v>
      </c>
      <c r="E8640" s="9">
        <v>2004</v>
      </c>
      <c r="F8640" s="7" t="s">
        <v>5243</v>
      </c>
      <c r="G8640" s="7" t="s">
        <v>3404</v>
      </c>
      <c r="H8640" s="8" t="s">
        <v>1006</v>
      </c>
      <c r="I8640" s="8" t="s">
        <v>10557</v>
      </c>
      <c r="J8640" s="19">
        <v>6</v>
      </c>
      <c r="K8640" s="19" t="s">
        <v>7736</v>
      </c>
      <c r="L8640" s="11">
        <v>0.8</v>
      </c>
      <c r="M8640" s="11"/>
      <c r="N8640" s="24"/>
      <c r="P8640" s="32"/>
      <c r="T8640" s="19"/>
      <c r="U8640" s="3">
        <v>199</v>
      </c>
      <c r="X8640" t="str">
        <f t="shared" si="528"/>
        <v/>
      </c>
      <c r="Z8640" t="str">
        <f t="shared" si="529"/>
        <v/>
      </c>
      <c r="AB8640" s="9"/>
      <c r="AC8640" t="s">
        <v>1006</v>
      </c>
      <c r="AD8640">
        <f t="shared" si="531"/>
        <v>0</v>
      </c>
      <c r="AF8640" s="3"/>
      <c r="AG8640" t="s">
        <v>3699</v>
      </c>
      <c r="AH8640" s="9" t="s">
        <v>4925</v>
      </c>
    </row>
    <row r="8641" spans="1:48" ht="10.95" customHeight="1" outlineLevel="1" x14ac:dyDescent="0.25">
      <c r="A8641" t="s">
        <v>488</v>
      </c>
      <c r="C8641" s="3" t="s">
        <v>11994</v>
      </c>
      <c r="D8641" s="3">
        <v>156</v>
      </c>
      <c r="E8641" s="9">
        <v>2004</v>
      </c>
      <c r="F8641" s="7" t="s">
        <v>3424</v>
      </c>
      <c r="G8641" s="7" t="s">
        <v>1364</v>
      </c>
      <c r="H8641" s="8" t="s">
        <v>1006</v>
      </c>
      <c r="I8641" s="8" t="s">
        <v>10557</v>
      </c>
      <c r="J8641" s="19">
        <v>6</v>
      </c>
      <c r="K8641" s="19" t="s">
        <v>7736</v>
      </c>
      <c r="L8641" s="11">
        <v>0.8</v>
      </c>
      <c r="M8641" s="11"/>
      <c r="N8641" s="24"/>
      <c r="P8641" s="32"/>
      <c r="T8641" s="19"/>
      <c r="U8641" s="3">
        <v>200</v>
      </c>
      <c r="X8641" t="str">
        <f t="shared" si="528"/>
        <v/>
      </c>
      <c r="Z8641" t="str">
        <f t="shared" si="529"/>
        <v/>
      </c>
      <c r="AB8641" s="9"/>
      <c r="AC8641" t="s">
        <v>1006</v>
      </c>
      <c r="AD8641">
        <f t="shared" si="531"/>
        <v>0</v>
      </c>
      <c r="AF8641" s="3"/>
      <c r="AG8641" t="s">
        <v>3699</v>
      </c>
      <c r="AH8641" s="9" t="s">
        <v>4925</v>
      </c>
    </row>
    <row r="8642" spans="1:48" ht="10.95" customHeight="1" outlineLevel="1" x14ac:dyDescent="0.25">
      <c r="A8642" t="s">
        <v>488</v>
      </c>
      <c r="C8642" s="3" t="s">
        <v>11994</v>
      </c>
      <c r="D8642" s="3">
        <v>157</v>
      </c>
      <c r="E8642" s="9">
        <v>2004</v>
      </c>
      <c r="F8642" s="36">
        <v>1</v>
      </c>
      <c r="G8642" s="7" t="s">
        <v>1365</v>
      </c>
      <c r="H8642" s="8" t="s">
        <v>1006</v>
      </c>
      <c r="I8642" s="8" t="s">
        <v>10557</v>
      </c>
      <c r="J8642" s="19">
        <v>6</v>
      </c>
      <c r="K8642" s="19" t="s">
        <v>7736</v>
      </c>
      <c r="L8642" s="11">
        <v>0.8</v>
      </c>
      <c r="M8642" s="11"/>
      <c r="N8642" s="24"/>
      <c r="P8642" s="32"/>
      <c r="T8642" s="19"/>
      <c r="U8642" s="3">
        <v>201</v>
      </c>
      <c r="X8642" t="str">
        <f t="shared" ref="X8642:X8705" si="532">IF(COUNTIF(F8642,"*fdc*"),1,"")</f>
        <v/>
      </c>
      <c r="Z8642" t="str">
        <f t="shared" ref="Z8642:Z8705" si="533">IF(COUNTIF(F8642,"*s/s*"),1,"")</f>
        <v/>
      </c>
      <c r="AB8642" s="9"/>
      <c r="AC8642" t="s">
        <v>1006</v>
      </c>
      <c r="AD8642">
        <f t="shared" si="531"/>
        <v>0</v>
      </c>
      <c r="AF8642" s="3"/>
      <c r="AG8642" t="s">
        <v>3699</v>
      </c>
      <c r="AH8642" s="9" t="s">
        <v>4925</v>
      </c>
    </row>
    <row r="8643" spans="1:48" ht="10.95" customHeight="1" outlineLevel="1" x14ac:dyDescent="0.25">
      <c r="A8643" t="s">
        <v>488</v>
      </c>
      <c r="C8643" s="3" t="s">
        <v>11994</v>
      </c>
      <c r="D8643" s="3">
        <v>158</v>
      </c>
      <c r="E8643" s="9">
        <v>2004</v>
      </c>
      <c r="F8643" s="36">
        <v>2</v>
      </c>
      <c r="G8643" s="7" t="s">
        <v>6745</v>
      </c>
      <c r="H8643" s="8" t="s">
        <v>1006</v>
      </c>
      <c r="I8643" s="8" t="s">
        <v>10557</v>
      </c>
      <c r="J8643" s="19">
        <v>6</v>
      </c>
      <c r="K8643" s="19" t="s">
        <v>7736</v>
      </c>
      <c r="L8643" s="11">
        <v>0.8</v>
      </c>
      <c r="M8643" s="11"/>
      <c r="N8643" s="24"/>
      <c r="P8643" s="32"/>
      <c r="T8643" s="19"/>
      <c r="U8643" s="3">
        <v>202</v>
      </c>
      <c r="X8643" t="str">
        <f t="shared" si="532"/>
        <v/>
      </c>
      <c r="Z8643" t="str">
        <f t="shared" si="533"/>
        <v/>
      </c>
      <c r="AB8643" s="9"/>
      <c r="AC8643" t="s">
        <v>1006</v>
      </c>
      <c r="AD8643">
        <f t="shared" si="531"/>
        <v>0</v>
      </c>
      <c r="AF8643" s="3"/>
      <c r="AG8643" t="s">
        <v>3699</v>
      </c>
      <c r="AH8643" s="9" t="s">
        <v>4925</v>
      </c>
    </row>
    <row r="8644" spans="1:48" ht="10.95" customHeight="1" outlineLevel="1" x14ac:dyDescent="0.25">
      <c r="A8644" t="s">
        <v>488</v>
      </c>
      <c r="C8644" s="3" t="s">
        <v>11994</v>
      </c>
      <c r="D8644" s="3">
        <v>163</v>
      </c>
      <c r="E8644" s="9">
        <v>2004</v>
      </c>
      <c r="F8644" s="7" t="s">
        <v>5299</v>
      </c>
      <c r="G8644" s="7" t="s">
        <v>5401</v>
      </c>
      <c r="H8644" s="8" t="s">
        <v>1011</v>
      </c>
      <c r="I8644" s="8" t="s">
        <v>10565</v>
      </c>
      <c r="J8644" s="19">
        <v>3</v>
      </c>
      <c r="K8644" s="19" t="s">
        <v>7736</v>
      </c>
      <c r="L8644" s="11">
        <v>3.4</v>
      </c>
      <c r="M8644" s="11"/>
      <c r="N8644" s="24"/>
      <c r="P8644" s="32"/>
      <c r="T8644" s="19"/>
      <c r="U8644" s="3">
        <v>203</v>
      </c>
      <c r="X8644" t="str">
        <f t="shared" si="532"/>
        <v/>
      </c>
      <c r="Z8644" t="str">
        <f t="shared" si="533"/>
        <v/>
      </c>
      <c r="AB8644" s="9"/>
      <c r="AC8644" t="s">
        <v>1011</v>
      </c>
      <c r="AD8644">
        <f t="shared" si="531"/>
        <v>0</v>
      </c>
      <c r="AF8644" s="3"/>
      <c r="AG8644" t="s">
        <v>3699</v>
      </c>
      <c r="AH8644" s="9" t="s">
        <v>4925</v>
      </c>
    </row>
    <row r="8645" spans="1:48" ht="10.95" customHeight="1" outlineLevel="1" x14ac:dyDescent="0.25">
      <c r="A8645" t="s">
        <v>488</v>
      </c>
      <c r="C8645" s="3" t="s">
        <v>11994</v>
      </c>
      <c r="D8645" s="3">
        <v>177</v>
      </c>
      <c r="E8645" s="9">
        <v>2005</v>
      </c>
      <c r="F8645" s="7" t="s">
        <v>5299</v>
      </c>
      <c r="G8645" s="7" t="s">
        <v>5401</v>
      </c>
      <c r="H8645" s="8" t="s">
        <v>6864</v>
      </c>
      <c r="I8645" s="8" t="s">
        <v>10570</v>
      </c>
      <c r="J8645" s="19">
        <v>6</v>
      </c>
      <c r="K8645" s="19" t="s">
        <v>7736</v>
      </c>
      <c r="L8645" s="11">
        <v>1.7</v>
      </c>
      <c r="M8645" s="11"/>
      <c r="N8645" s="24"/>
      <c r="P8645" s="32"/>
      <c r="T8645" s="19"/>
      <c r="U8645" s="3">
        <v>214</v>
      </c>
      <c r="X8645" t="str">
        <f t="shared" si="532"/>
        <v/>
      </c>
      <c r="Z8645" t="str">
        <f t="shared" si="533"/>
        <v/>
      </c>
      <c r="AB8645" s="9"/>
      <c r="AC8645" t="s">
        <v>6864</v>
      </c>
      <c r="AD8645">
        <f t="shared" si="531"/>
        <v>0</v>
      </c>
      <c r="AF8645" s="3"/>
      <c r="AG8645" t="s">
        <v>3699</v>
      </c>
      <c r="AH8645" s="9" t="s">
        <v>4925</v>
      </c>
    </row>
    <row r="8646" spans="1:48" ht="10.95" customHeight="1" outlineLevel="1" collapsed="1" x14ac:dyDescent="0.25">
      <c r="A8646" t="s">
        <v>488</v>
      </c>
      <c r="C8646" s="3" t="s">
        <v>11994</v>
      </c>
      <c r="D8646" s="3">
        <v>179</v>
      </c>
      <c r="E8646" s="9">
        <v>2005</v>
      </c>
      <c r="F8646" s="7" t="s">
        <v>6025</v>
      </c>
      <c r="G8646" s="7" t="s">
        <v>5401</v>
      </c>
      <c r="H8646" s="8" t="s">
        <v>1012</v>
      </c>
      <c r="I8646" s="8" t="s">
        <v>10566</v>
      </c>
      <c r="J8646" s="19">
        <v>3</v>
      </c>
      <c r="K8646" s="19" t="s">
        <v>7736</v>
      </c>
      <c r="L8646" s="11">
        <v>1.5</v>
      </c>
      <c r="M8646" s="11"/>
      <c r="N8646" s="24"/>
      <c r="P8646" s="32"/>
      <c r="T8646" s="19"/>
      <c r="U8646" s="3">
        <v>217</v>
      </c>
      <c r="X8646" t="str">
        <f t="shared" si="532"/>
        <v/>
      </c>
      <c r="Z8646" t="str">
        <f t="shared" si="533"/>
        <v/>
      </c>
      <c r="AB8646" s="9"/>
      <c r="AC8646" t="s">
        <v>1012</v>
      </c>
      <c r="AD8646">
        <f t="shared" si="531"/>
        <v>0</v>
      </c>
      <c r="AF8646" s="3"/>
      <c r="AG8646" t="s">
        <v>3699</v>
      </c>
      <c r="AH8646" s="9" t="s">
        <v>4925</v>
      </c>
    </row>
    <row r="8647" spans="1:48" ht="10.95" customHeight="1" outlineLevel="1" x14ac:dyDescent="0.25">
      <c r="A8647" t="s">
        <v>488</v>
      </c>
      <c r="C8647" s="3" t="s">
        <v>11994</v>
      </c>
      <c r="D8647" s="3">
        <v>184</v>
      </c>
      <c r="E8647" s="9">
        <v>2006</v>
      </c>
      <c r="F8647" s="7" t="s">
        <v>6025</v>
      </c>
      <c r="G8647" s="7" t="s">
        <v>5401</v>
      </c>
      <c r="H8647" s="8" t="s">
        <v>6584</v>
      </c>
      <c r="I8647" s="8" t="s">
        <v>7080</v>
      </c>
      <c r="J8647" s="19">
        <v>5</v>
      </c>
      <c r="K8647" s="19" t="s">
        <v>7736</v>
      </c>
      <c r="L8647" s="11">
        <v>1.3</v>
      </c>
      <c r="M8647" s="11"/>
      <c r="N8647" s="24"/>
      <c r="P8647" s="32"/>
      <c r="T8647" s="19"/>
      <c r="U8647" s="3">
        <v>222</v>
      </c>
      <c r="X8647" t="str">
        <f t="shared" si="532"/>
        <v/>
      </c>
      <c r="Z8647" t="str">
        <f t="shared" si="533"/>
        <v/>
      </c>
      <c r="AB8647" s="9"/>
      <c r="AC8647" t="s">
        <v>6584</v>
      </c>
      <c r="AD8647">
        <f t="shared" si="531"/>
        <v>0</v>
      </c>
      <c r="AF8647" s="3"/>
      <c r="AG8647" t="s">
        <v>3699</v>
      </c>
      <c r="AH8647" s="9" t="s">
        <v>4925</v>
      </c>
    </row>
    <row r="8648" spans="1:48" ht="10.95" customHeight="1" outlineLevel="1" x14ac:dyDescent="0.25">
      <c r="A8648" t="s">
        <v>488</v>
      </c>
      <c r="C8648" s="3" t="s">
        <v>11994</v>
      </c>
      <c r="D8648" s="3">
        <v>214</v>
      </c>
      <c r="E8648" s="9">
        <v>2008</v>
      </c>
      <c r="F8648" s="22">
        <v>0.2</v>
      </c>
      <c r="G8648" s="7" t="s">
        <v>5401</v>
      </c>
      <c r="H8648" s="8" t="s">
        <v>1006</v>
      </c>
      <c r="I8648" s="8" t="s">
        <v>10557</v>
      </c>
      <c r="J8648" s="19">
        <v>6</v>
      </c>
      <c r="K8648" s="19" t="s">
        <v>7738</v>
      </c>
      <c r="L8648" s="11"/>
      <c r="M8648" s="11"/>
      <c r="N8648" s="24"/>
      <c r="P8648" s="32"/>
      <c r="T8648" s="19"/>
      <c r="U8648" s="3"/>
      <c r="X8648" t="str">
        <f t="shared" si="532"/>
        <v/>
      </c>
      <c r="Z8648" t="str">
        <f t="shared" si="533"/>
        <v/>
      </c>
      <c r="AB8648" s="9"/>
      <c r="AC8648" t="s">
        <v>1006</v>
      </c>
      <c r="AD8648">
        <f t="shared" si="531"/>
        <v>0</v>
      </c>
      <c r="AF8648" s="3"/>
      <c r="AG8648" t="s">
        <v>3699</v>
      </c>
      <c r="AH8648" s="9" t="s">
        <v>4925</v>
      </c>
    </row>
    <row r="8649" spans="1:48" ht="10.95" customHeight="1" outlineLevel="1" x14ac:dyDescent="0.25">
      <c r="A8649" t="s">
        <v>488</v>
      </c>
      <c r="C8649" s="3" t="s">
        <v>11994</v>
      </c>
      <c r="D8649" s="3">
        <v>229</v>
      </c>
      <c r="E8649" s="9">
        <v>2009</v>
      </c>
      <c r="F8649" s="22">
        <v>0.56000000000000005</v>
      </c>
      <c r="G8649" s="7" t="s">
        <v>5401</v>
      </c>
      <c r="H8649" s="8" t="s">
        <v>10569</v>
      </c>
      <c r="I8649" s="8" t="s">
        <v>10567</v>
      </c>
      <c r="J8649" s="19">
        <v>5</v>
      </c>
      <c r="K8649" s="19" t="s">
        <v>7738</v>
      </c>
      <c r="L8649" s="11"/>
      <c r="M8649" s="11"/>
      <c r="N8649" s="24"/>
      <c r="P8649" s="32"/>
      <c r="T8649" s="19"/>
      <c r="U8649" s="3"/>
      <c r="X8649" t="str">
        <f t="shared" si="532"/>
        <v/>
      </c>
      <c r="Z8649" t="str">
        <f t="shared" si="533"/>
        <v/>
      </c>
      <c r="AB8649" s="9"/>
      <c r="AC8649" t="s">
        <v>10569</v>
      </c>
      <c r="AD8649">
        <f t="shared" si="531"/>
        <v>0</v>
      </c>
      <c r="AF8649" s="3"/>
      <c r="AH8649" s="9"/>
    </row>
    <row r="8650" spans="1:48" ht="10.95" customHeight="1" outlineLevel="1" x14ac:dyDescent="0.25">
      <c r="A8650" t="s">
        <v>488</v>
      </c>
      <c r="C8650" s="3" t="s">
        <v>11994</v>
      </c>
      <c r="D8650" s="3">
        <v>230</v>
      </c>
      <c r="E8650" s="9">
        <v>2009</v>
      </c>
      <c r="F8650" s="22">
        <v>0.56000000000000005</v>
      </c>
      <c r="G8650" s="7" t="s">
        <v>5401</v>
      </c>
      <c r="H8650" s="8" t="s">
        <v>10569</v>
      </c>
      <c r="I8650" s="8" t="s">
        <v>10567</v>
      </c>
      <c r="J8650" s="19">
        <v>5</v>
      </c>
      <c r="K8650" s="19" t="s">
        <v>7738</v>
      </c>
      <c r="L8650" s="11"/>
      <c r="M8650" s="11"/>
      <c r="N8650" s="24"/>
      <c r="P8650" s="32"/>
      <c r="T8650" s="19"/>
      <c r="U8650" s="3"/>
      <c r="X8650" t="str">
        <f t="shared" si="532"/>
        <v/>
      </c>
      <c r="Z8650" t="str">
        <f t="shared" si="533"/>
        <v/>
      </c>
      <c r="AB8650" s="9"/>
      <c r="AC8650" t="s">
        <v>10569</v>
      </c>
      <c r="AD8650">
        <f t="shared" si="531"/>
        <v>0</v>
      </c>
      <c r="AF8650" s="3"/>
      <c r="AH8650" s="9"/>
    </row>
    <row r="8651" spans="1:48" ht="10.95" customHeight="1" outlineLevel="1" collapsed="1" x14ac:dyDescent="0.25">
      <c r="A8651" t="s">
        <v>488</v>
      </c>
      <c r="C8651" s="3" t="s">
        <v>11994</v>
      </c>
      <c r="D8651" s="3" t="s">
        <v>10568</v>
      </c>
      <c r="E8651" s="9">
        <v>2009</v>
      </c>
      <c r="F8651" s="10" t="s">
        <v>21742</v>
      </c>
      <c r="G8651" s="7" t="s">
        <v>5401</v>
      </c>
      <c r="H8651" s="8" t="s">
        <v>10569</v>
      </c>
      <c r="I8651" s="8" t="s">
        <v>10567</v>
      </c>
      <c r="J8651" s="19">
        <v>5</v>
      </c>
      <c r="K8651" s="19" t="s">
        <v>7738</v>
      </c>
      <c r="L8651" s="11"/>
      <c r="M8651" s="11"/>
      <c r="N8651" s="24"/>
      <c r="P8651" s="32"/>
      <c r="T8651" s="19"/>
      <c r="U8651" s="3"/>
      <c r="X8651" t="str">
        <f t="shared" si="532"/>
        <v/>
      </c>
      <c r="Z8651">
        <f t="shared" si="533"/>
        <v>1</v>
      </c>
      <c r="AB8651" s="9"/>
      <c r="AC8651" t="s">
        <v>10569</v>
      </c>
      <c r="AD8651">
        <f t="shared" si="531"/>
        <v>0</v>
      </c>
      <c r="AF8651" s="3"/>
      <c r="AH8651" s="9"/>
    </row>
    <row r="8652" spans="1:48" ht="10.95" customHeight="1" outlineLevel="1" x14ac:dyDescent="0.25">
      <c r="A8652" t="s">
        <v>488</v>
      </c>
      <c r="C8652" s="3" t="s">
        <v>11994</v>
      </c>
      <c r="D8652" s="3">
        <v>250</v>
      </c>
      <c r="E8652" s="9">
        <v>2011</v>
      </c>
      <c r="F8652" s="22">
        <v>0.57999999999999996</v>
      </c>
      <c r="G8652" s="7" t="s">
        <v>5401</v>
      </c>
      <c r="H8652" s="8" t="s">
        <v>10571</v>
      </c>
      <c r="I8652" s="8" t="s">
        <v>10572</v>
      </c>
      <c r="J8652" s="19">
        <v>3</v>
      </c>
      <c r="K8652" s="19" t="s">
        <v>7736</v>
      </c>
      <c r="L8652" s="11">
        <v>6.3</v>
      </c>
      <c r="M8652" s="11"/>
      <c r="N8652" s="24"/>
      <c r="P8652" s="32"/>
      <c r="T8652" s="19"/>
      <c r="U8652" s="3"/>
      <c r="X8652" t="str">
        <f t="shared" si="532"/>
        <v/>
      </c>
      <c r="Z8652" t="str">
        <f t="shared" si="533"/>
        <v/>
      </c>
      <c r="AB8652" s="9"/>
      <c r="AC8652" t="s">
        <v>10571</v>
      </c>
      <c r="AD8652">
        <f t="shared" si="531"/>
        <v>0</v>
      </c>
      <c r="AF8652" s="3"/>
      <c r="AH8652" s="9"/>
    </row>
    <row r="8653" spans="1:48" ht="10.95" customHeight="1" outlineLevel="1" x14ac:dyDescent="0.25">
      <c r="A8653" t="s">
        <v>488</v>
      </c>
      <c r="C8653" s="3" t="s">
        <v>11994</v>
      </c>
      <c r="D8653" s="3">
        <v>262</v>
      </c>
      <c r="E8653" s="9">
        <v>2011</v>
      </c>
      <c r="F8653" s="22">
        <v>0.6</v>
      </c>
      <c r="G8653" s="7" t="s">
        <v>5401</v>
      </c>
      <c r="H8653" s="8" t="s">
        <v>10573</v>
      </c>
      <c r="I8653" s="8" t="s">
        <v>10573</v>
      </c>
      <c r="J8653" s="19">
        <v>5</v>
      </c>
      <c r="K8653" s="19" t="s">
        <v>7738</v>
      </c>
      <c r="L8653" s="11"/>
      <c r="M8653" s="11"/>
      <c r="N8653" s="24"/>
      <c r="P8653" s="32"/>
      <c r="T8653" s="19"/>
      <c r="U8653" s="3"/>
      <c r="X8653" t="str">
        <f t="shared" si="532"/>
        <v/>
      </c>
      <c r="Z8653" t="str">
        <f t="shared" si="533"/>
        <v/>
      </c>
      <c r="AB8653" s="9"/>
      <c r="AC8653" t="s">
        <v>10573</v>
      </c>
      <c r="AD8653">
        <f t="shared" si="531"/>
        <v>0</v>
      </c>
      <c r="AF8653" s="3"/>
      <c r="AH8653" s="9"/>
    </row>
    <row r="8654" spans="1:48" ht="10.95" customHeight="1" outlineLevel="1" x14ac:dyDescent="0.25">
      <c r="A8654" t="s">
        <v>488</v>
      </c>
      <c r="C8654" s="3" t="s">
        <v>11994</v>
      </c>
      <c r="D8654" s="3">
        <v>265</v>
      </c>
      <c r="E8654" s="9">
        <v>2011</v>
      </c>
      <c r="F8654" s="22">
        <v>0.6</v>
      </c>
      <c r="G8654" s="7" t="s">
        <v>5401</v>
      </c>
      <c r="H8654" s="8" t="s">
        <v>7691</v>
      </c>
      <c r="I8654" s="8" t="s">
        <v>10574</v>
      </c>
      <c r="J8654" s="19">
        <v>5</v>
      </c>
      <c r="K8654" s="19" t="s">
        <v>7738</v>
      </c>
      <c r="L8654" s="11"/>
      <c r="M8654" s="11"/>
      <c r="N8654" s="24"/>
      <c r="P8654" s="32"/>
      <c r="T8654" s="19"/>
      <c r="U8654" s="3"/>
      <c r="X8654" t="str">
        <f t="shared" si="532"/>
        <v/>
      </c>
      <c r="Z8654" t="str">
        <f t="shared" si="533"/>
        <v/>
      </c>
      <c r="AB8654" s="9"/>
      <c r="AC8654" t="s">
        <v>7691</v>
      </c>
      <c r="AD8654">
        <f t="shared" si="531"/>
        <v>0</v>
      </c>
      <c r="AF8654" s="3"/>
      <c r="AH8654" s="9"/>
    </row>
    <row r="8655" spans="1:48" ht="10.95" customHeight="1" x14ac:dyDescent="0.25">
      <c r="A8655" t="s">
        <v>16434</v>
      </c>
      <c r="B8655" t="s">
        <v>16435</v>
      </c>
      <c r="C8655" s="3" t="s">
        <v>12986</v>
      </c>
      <c r="E8655" s="9"/>
      <c r="F8655" s="7"/>
      <c r="G8655" s="7"/>
      <c r="H8655" s="8"/>
      <c r="I8655" s="8"/>
      <c r="J8655" s="19"/>
      <c r="K8655" s="19"/>
      <c r="L8655" s="11"/>
      <c r="M8655" s="11">
        <f>SUM(L8656:L8840)</f>
        <v>87.09999999999998</v>
      </c>
      <c r="N8655" s="24">
        <v>4680</v>
      </c>
      <c r="O8655">
        <f>COUNTIF(K8656:K8840,"*")</f>
        <v>185</v>
      </c>
      <c r="P8655" s="32">
        <f>O8655/N8655</f>
        <v>3.9529914529914528E-2</v>
      </c>
      <c r="Q8655">
        <f>COUNTIF(K8656:K8840,"Y")+COUNTIF(K8656:K8840,"S")</f>
        <v>65</v>
      </c>
      <c r="T8655" s="19" t="s">
        <v>7736</v>
      </c>
      <c r="U8655" s="3"/>
      <c r="V8655" t="s">
        <v>18451</v>
      </c>
      <c r="X8655" t="str">
        <f t="shared" si="532"/>
        <v/>
      </c>
      <c r="Z8655" t="str">
        <f t="shared" si="533"/>
        <v/>
      </c>
      <c r="AB8655" s="9"/>
      <c r="AE8655">
        <f>COUNTIF(AD8656:AD8840,"1")</f>
        <v>0</v>
      </c>
      <c r="AF8655" s="3"/>
      <c r="AH8655" s="9"/>
      <c r="AI8655">
        <f>COUNTIF($J8656:$J8840,"1")-COUNTIFS($J8656:$J8840,"1",$K8656:$K8840,"V")</f>
        <v>77</v>
      </c>
      <c r="AJ8655">
        <f>COUNTIFS($J8656:$J8840,"1",$K8656:$K8840,"Y")+COUNTIFS($J8656:$J8840,"1",$K8656:$K8840,"s")</f>
        <v>41</v>
      </c>
      <c r="AK8655">
        <f>COUNTIF($J8656:$J8840,"2")-COUNTIFS($J8656:$J8840,"2",$K8656:$K8840,"V")</f>
        <v>0</v>
      </c>
      <c r="AL8655">
        <f>COUNTIFS($J8656:$J8840,"2",$K8656:$K8840,"Y")+COUNTIFS($J8656:$J8840,"2",$K8656:$K8840,"s")</f>
        <v>0</v>
      </c>
      <c r="AM8655">
        <f>COUNTIF($J8656:$J8840,"3")-COUNTIFS($J8656:$J8840,"3",$K8656:$K8840,"V")</f>
        <v>35</v>
      </c>
      <c r="AN8655">
        <f>COUNTIFS($J8656:$J8840,"3",$K8656:$K8840,"Y")+COUNTIFS($J8656:$J8840,"3",$K8656:$K8840,"s")</f>
        <v>20</v>
      </c>
      <c r="AO8655">
        <f>COUNTIF($J8656:$J8840,"4")-COUNTIFS($J8656:$J8840,"4",$K8656:$K8840,"V")</f>
        <v>9</v>
      </c>
      <c r="AP8655">
        <f>COUNTIFS($J8656:$J8840,"4",$K8656:$K8840,"Y")+COUNTIFS($J8656:$J8840,"4",$K8656:$K8840,"s")</f>
        <v>1</v>
      </c>
      <c r="AQ8655">
        <f>COUNTIF($J8656:$J8840,"5")-COUNTIFS($J8656:$J8840,"5",$K8656:$K8840,"V")</f>
        <v>2</v>
      </c>
      <c r="AR8655">
        <f>COUNTIFS($J8656:$J8840,"5",$K8656:$K8840,"Y")+COUNTIFS($J8656:$J8840,"5",$K8656:$K8840,"s")</f>
        <v>2</v>
      </c>
      <c r="AS8655">
        <f>COUNTIF($J8656:$J8840,"6")-COUNTIFS($J8656:$J8840,"6",$K8656:$K8840,"V")</f>
        <v>0</v>
      </c>
      <c r="AT8655">
        <f>COUNTIFS($J8656:$J8840,"6",$K8656:$K8840,"Y")+COUNTIFS($J8656:$J8840,"6",$K8656:$K8840,"s")</f>
        <v>0</v>
      </c>
      <c r="AU8655">
        <f>COUNTIF($J8656:$J8840,"7")-COUNTIFS($J8656:$J8840,"7",$K8656:$K8840,"V")</f>
        <v>27</v>
      </c>
      <c r="AV8655">
        <f>COUNTIFS($J8656:$J8840,"7",$K8656:$K8840,"Y")+COUNTIFS($J8656:$J8840,"7",$K8656:$K8840,"s")</f>
        <v>1</v>
      </c>
    </row>
    <row r="8656" spans="1:48" ht="10.95" customHeight="1" outlineLevel="1" x14ac:dyDescent="0.25">
      <c r="A8656" t="s">
        <v>490</v>
      </c>
      <c r="C8656" s="3" t="s">
        <v>12986</v>
      </c>
      <c r="D8656" s="3">
        <v>294</v>
      </c>
      <c r="E8656" s="9">
        <v>1899</v>
      </c>
      <c r="F8656" s="7" t="s">
        <v>1101</v>
      </c>
      <c r="G8656" s="7" t="s">
        <v>2664</v>
      </c>
      <c r="H8656" s="8" t="s">
        <v>5420</v>
      </c>
      <c r="I8656" s="8" t="s">
        <v>16385</v>
      </c>
      <c r="J8656" s="19">
        <v>5</v>
      </c>
      <c r="K8656" s="19" t="s">
        <v>7736</v>
      </c>
      <c r="L8656" s="11">
        <v>2.4</v>
      </c>
      <c r="M8656" s="11"/>
      <c r="N8656" s="24"/>
      <c r="P8656" s="32"/>
      <c r="T8656" s="19"/>
      <c r="U8656" s="3">
        <v>302</v>
      </c>
      <c r="X8656" t="str">
        <f t="shared" si="532"/>
        <v/>
      </c>
      <c r="Z8656" t="str">
        <f t="shared" si="533"/>
        <v/>
      </c>
      <c r="AB8656" s="9"/>
      <c r="AC8656" t="s">
        <v>5420</v>
      </c>
      <c r="AD8656">
        <f t="shared" ref="AD8656:AD8687" si="534">COUNTIF(H8656,"*Fuji*")</f>
        <v>0</v>
      </c>
      <c r="AF8656" s="3"/>
      <c r="AG8656" t="s">
        <v>4013</v>
      </c>
      <c r="AH8656" s="9" t="s">
        <v>4623</v>
      </c>
    </row>
    <row r="8657" spans="1:34" ht="10.95" customHeight="1" outlineLevel="1" x14ac:dyDescent="0.25">
      <c r="A8657" t="s">
        <v>490</v>
      </c>
      <c r="C8657" s="3" t="s">
        <v>12986</v>
      </c>
      <c r="D8657" s="3" t="s">
        <v>723</v>
      </c>
      <c r="E8657" s="9">
        <v>1900</v>
      </c>
      <c r="F8657" s="7" t="s">
        <v>16386</v>
      </c>
      <c r="G8657" s="7" t="s">
        <v>2664</v>
      </c>
      <c r="H8657" s="8" t="s">
        <v>5420</v>
      </c>
      <c r="I8657" s="8" t="s">
        <v>16385</v>
      </c>
      <c r="J8657" s="19">
        <v>5</v>
      </c>
      <c r="K8657" s="19" t="s">
        <v>7736</v>
      </c>
      <c r="L8657" s="11">
        <v>0.2</v>
      </c>
      <c r="M8657" s="11"/>
      <c r="N8657" s="24"/>
      <c r="P8657" s="32"/>
      <c r="T8657" s="19"/>
      <c r="U8657" s="3" t="s">
        <v>2584</v>
      </c>
      <c r="X8657" t="str">
        <f t="shared" si="532"/>
        <v/>
      </c>
      <c r="Z8657" t="str">
        <f t="shared" si="533"/>
        <v/>
      </c>
      <c r="AB8657" s="9"/>
      <c r="AC8657" t="s">
        <v>5420</v>
      </c>
      <c r="AD8657">
        <f t="shared" si="534"/>
        <v>0</v>
      </c>
      <c r="AF8657" s="3"/>
      <c r="AG8657" t="s">
        <v>4013</v>
      </c>
      <c r="AH8657" s="9" t="s">
        <v>4526</v>
      </c>
    </row>
    <row r="8658" spans="1:34" ht="10.95" customHeight="1" outlineLevel="1" x14ac:dyDescent="0.25">
      <c r="A8658" t="s">
        <v>490</v>
      </c>
      <c r="C8658" s="3" t="s">
        <v>12986</v>
      </c>
      <c r="D8658" s="3" t="s">
        <v>724</v>
      </c>
      <c r="E8658" s="9">
        <v>1910</v>
      </c>
      <c r="F8658" s="7" t="s">
        <v>16386</v>
      </c>
      <c r="G8658" s="7" t="s">
        <v>2664</v>
      </c>
      <c r="H8658" s="8" t="s">
        <v>5420</v>
      </c>
      <c r="I8658" s="8" t="s">
        <v>16385</v>
      </c>
      <c r="J8658" s="19">
        <v>5</v>
      </c>
      <c r="K8658" s="19" t="s">
        <v>20092</v>
      </c>
      <c r="L8658" s="11"/>
      <c r="M8658" s="11"/>
      <c r="N8658" s="24"/>
      <c r="P8658" s="32"/>
      <c r="T8658" s="19"/>
      <c r="U8658" s="3" t="s">
        <v>651</v>
      </c>
      <c r="X8658" t="str">
        <f t="shared" si="532"/>
        <v/>
      </c>
      <c r="Z8658" t="str">
        <f t="shared" si="533"/>
        <v/>
      </c>
      <c r="AB8658" s="9"/>
      <c r="AC8658" t="s">
        <v>5420</v>
      </c>
      <c r="AD8658">
        <f t="shared" si="534"/>
        <v>0</v>
      </c>
      <c r="AF8658" s="3"/>
      <c r="AG8658" t="s">
        <v>4013</v>
      </c>
      <c r="AH8658" s="9" t="s">
        <v>4526</v>
      </c>
    </row>
    <row r="8659" spans="1:34" ht="10.95" customHeight="1" outlineLevel="1" x14ac:dyDescent="0.25">
      <c r="A8659" t="s">
        <v>490</v>
      </c>
      <c r="C8659" s="3" t="s">
        <v>12986</v>
      </c>
      <c r="D8659" s="3" t="s">
        <v>4065</v>
      </c>
      <c r="E8659" s="9">
        <v>1915</v>
      </c>
      <c r="F8659" s="7" t="s">
        <v>1101</v>
      </c>
      <c r="G8659" s="7" t="s">
        <v>2664</v>
      </c>
      <c r="H8659" s="8" t="s">
        <v>5420</v>
      </c>
      <c r="I8659" s="8"/>
      <c r="J8659" s="19">
        <v>3</v>
      </c>
      <c r="K8659" s="19" t="s">
        <v>7738</v>
      </c>
      <c r="L8659" s="11"/>
      <c r="M8659" s="11"/>
      <c r="N8659" s="24"/>
      <c r="P8659" s="32"/>
      <c r="T8659" s="19"/>
      <c r="U8659" s="3">
        <v>447</v>
      </c>
      <c r="X8659" t="str">
        <f t="shared" si="532"/>
        <v/>
      </c>
      <c r="Z8659" t="str">
        <f t="shared" si="533"/>
        <v/>
      </c>
      <c r="AB8659" s="9"/>
      <c r="AC8659" t="s">
        <v>5420</v>
      </c>
      <c r="AD8659">
        <f t="shared" si="534"/>
        <v>0</v>
      </c>
      <c r="AF8659" s="3"/>
      <c r="AG8659" t="s">
        <v>4013</v>
      </c>
      <c r="AH8659" s="9" t="s">
        <v>4526</v>
      </c>
    </row>
    <row r="8660" spans="1:34" ht="10.95" customHeight="1" outlineLevel="1" x14ac:dyDescent="0.25">
      <c r="A8660" t="s">
        <v>490</v>
      </c>
      <c r="C8660" s="3" t="s">
        <v>12986</v>
      </c>
      <c r="D8660" s="3">
        <v>622</v>
      </c>
      <c r="E8660" s="9">
        <v>1922</v>
      </c>
      <c r="F8660" s="7" t="s">
        <v>3424</v>
      </c>
      <c r="G8660" s="7" t="s">
        <v>491</v>
      </c>
      <c r="H8660" s="8" t="s">
        <v>4389</v>
      </c>
      <c r="I8660" s="8" t="s">
        <v>8890</v>
      </c>
      <c r="J8660" s="19">
        <v>3</v>
      </c>
      <c r="K8660" s="19" t="s">
        <v>7738</v>
      </c>
      <c r="L8660" s="11"/>
      <c r="M8660" s="11"/>
      <c r="N8660" s="24"/>
      <c r="P8660" s="32"/>
      <c r="T8660" s="19"/>
      <c r="U8660" s="3" t="s">
        <v>2989</v>
      </c>
      <c r="X8660" t="str">
        <f t="shared" si="532"/>
        <v/>
      </c>
      <c r="Z8660" t="str">
        <f t="shared" si="533"/>
        <v/>
      </c>
      <c r="AB8660" s="9"/>
      <c r="AC8660" t="s">
        <v>4389</v>
      </c>
      <c r="AD8660">
        <f t="shared" si="534"/>
        <v>0</v>
      </c>
      <c r="AF8660" s="3"/>
      <c r="AG8660" t="s">
        <v>4390</v>
      </c>
      <c r="AH8660" s="9" t="s">
        <v>4623</v>
      </c>
    </row>
    <row r="8661" spans="1:34" ht="10.95" customHeight="1" outlineLevel="1" x14ac:dyDescent="0.25">
      <c r="A8661" t="s">
        <v>490</v>
      </c>
      <c r="C8661" s="3" t="s">
        <v>12986</v>
      </c>
      <c r="D8661" s="3">
        <v>657</v>
      </c>
      <c r="E8661" s="9">
        <v>1927</v>
      </c>
      <c r="F8661" s="7" t="s">
        <v>3424</v>
      </c>
      <c r="G8661" s="7" t="s">
        <v>491</v>
      </c>
      <c r="H8661" s="8" t="s">
        <v>4389</v>
      </c>
      <c r="I8661" s="8" t="s">
        <v>16387</v>
      </c>
      <c r="J8661" s="19">
        <v>3</v>
      </c>
      <c r="K8661" s="19" t="s">
        <v>7736</v>
      </c>
      <c r="L8661" s="11">
        <v>0.3</v>
      </c>
      <c r="M8661" s="11"/>
      <c r="N8661" s="24"/>
      <c r="P8661" s="32"/>
      <c r="T8661" s="19"/>
      <c r="U8661" s="3" t="s">
        <v>2654</v>
      </c>
      <c r="X8661" t="str">
        <f t="shared" si="532"/>
        <v/>
      </c>
      <c r="Z8661" t="str">
        <f t="shared" si="533"/>
        <v/>
      </c>
      <c r="AB8661" s="9"/>
      <c r="AC8661" t="s">
        <v>4389</v>
      </c>
      <c r="AD8661">
        <f t="shared" si="534"/>
        <v>0</v>
      </c>
      <c r="AF8661" s="3"/>
      <c r="AG8661" t="s">
        <v>4390</v>
      </c>
      <c r="AH8661" s="9" t="s">
        <v>4613</v>
      </c>
    </row>
    <row r="8662" spans="1:34" ht="10.95" customHeight="1" outlineLevel="1" x14ac:dyDescent="0.25">
      <c r="A8662" t="s">
        <v>490</v>
      </c>
      <c r="C8662" s="3" t="s">
        <v>12986</v>
      </c>
      <c r="D8662" s="3">
        <v>658</v>
      </c>
      <c r="E8662" s="9">
        <v>1928</v>
      </c>
      <c r="F8662" s="7" t="s">
        <v>5143</v>
      </c>
      <c r="G8662" s="7" t="s">
        <v>4212</v>
      </c>
      <c r="H8662" s="8" t="s">
        <v>4389</v>
      </c>
      <c r="I8662" s="8" t="s">
        <v>16387</v>
      </c>
      <c r="J8662" s="19">
        <v>3</v>
      </c>
      <c r="K8662" s="19" t="s">
        <v>7736</v>
      </c>
      <c r="L8662" s="11">
        <v>0.3</v>
      </c>
      <c r="M8662" s="11"/>
      <c r="N8662" s="24"/>
      <c r="P8662" s="32"/>
      <c r="T8662" s="19"/>
      <c r="U8662" s="3" t="s">
        <v>2106</v>
      </c>
      <c r="X8662" t="str">
        <f t="shared" si="532"/>
        <v/>
      </c>
      <c r="Z8662" t="str">
        <f t="shared" si="533"/>
        <v/>
      </c>
      <c r="AB8662" s="9"/>
      <c r="AC8662" t="s">
        <v>4389</v>
      </c>
      <c r="AD8662">
        <f t="shared" si="534"/>
        <v>0</v>
      </c>
      <c r="AF8662" s="3"/>
      <c r="AG8662" t="s">
        <v>4390</v>
      </c>
      <c r="AH8662" s="9" t="s">
        <v>4613</v>
      </c>
    </row>
    <row r="8663" spans="1:34" ht="10.95" customHeight="1" outlineLevel="1" x14ac:dyDescent="0.25">
      <c r="A8663" t="s">
        <v>490</v>
      </c>
      <c r="C8663" s="3" t="s">
        <v>12986</v>
      </c>
      <c r="D8663" s="3">
        <v>659</v>
      </c>
      <c r="E8663" s="9">
        <v>1928</v>
      </c>
      <c r="F8663" s="7" t="s">
        <v>5143</v>
      </c>
      <c r="G8663" s="7" t="s">
        <v>4213</v>
      </c>
      <c r="H8663" s="8" t="s">
        <v>4389</v>
      </c>
      <c r="I8663" s="8" t="s">
        <v>16387</v>
      </c>
      <c r="J8663" s="19">
        <v>3</v>
      </c>
      <c r="K8663" s="19" t="s">
        <v>7736</v>
      </c>
      <c r="L8663" s="11">
        <v>0.3</v>
      </c>
      <c r="M8663" s="11"/>
      <c r="N8663" s="24"/>
      <c r="P8663" s="32"/>
      <c r="T8663" s="19"/>
      <c r="U8663" s="3" t="s">
        <v>5283</v>
      </c>
      <c r="X8663" t="str">
        <f t="shared" si="532"/>
        <v/>
      </c>
      <c r="Z8663" t="str">
        <f t="shared" si="533"/>
        <v/>
      </c>
      <c r="AB8663" s="9"/>
      <c r="AC8663" t="s">
        <v>4389</v>
      </c>
      <c r="AD8663">
        <f t="shared" si="534"/>
        <v>0</v>
      </c>
      <c r="AF8663" s="3"/>
      <c r="AG8663" t="s">
        <v>4390</v>
      </c>
      <c r="AH8663" s="9" t="s">
        <v>4613</v>
      </c>
    </row>
    <row r="8664" spans="1:34" ht="10.95" customHeight="1" outlineLevel="1" x14ac:dyDescent="0.25">
      <c r="A8664" t="s">
        <v>490</v>
      </c>
      <c r="C8664" s="3" t="s">
        <v>12986</v>
      </c>
      <c r="D8664" s="3">
        <v>660</v>
      </c>
      <c r="E8664" s="9">
        <v>1929</v>
      </c>
      <c r="F8664" s="7" t="s">
        <v>5142</v>
      </c>
      <c r="G8664" s="7" t="s">
        <v>4214</v>
      </c>
      <c r="H8664" s="8" t="s">
        <v>4389</v>
      </c>
      <c r="I8664" s="8" t="s">
        <v>16389</v>
      </c>
      <c r="J8664" s="19">
        <v>1</v>
      </c>
      <c r="K8664" s="19" t="s">
        <v>7736</v>
      </c>
      <c r="L8664" s="11">
        <v>1.25</v>
      </c>
      <c r="M8664" s="11"/>
      <c r="N8664" s="24"/>
      <c r="P8664" s="32"/>
      <c r="T8664" s="19"/>
      <c r="U8664" s="3" t="s">
        <v>2107</v>
      </c>
      <c r="X8664" t="str">
        <f t="shared" si="532"/>
        <v/>
      </c>
      <c r="Z8664" t="str">
        <f t="shared" si="533"/>
        <v/>
      </c>
      <c r="AB8664" s="9"/>
      <c r="AC8664" t="s">
        <v>4389</v>
      </c>
      <c r="AD8664">
        <f t="shared" si="534"/>
        <v>0</v>
      </c>
      <c r="AF8664" s="3"/>
      <c r="AG8664" t="s">
        <v>4390</v>
      </c>
      <c r="AH8664" s="9" t="s">
        <v>4925</v>
      </c>
    </row>
    <row r="8665" spans="1:34" ht="10.95" customHeight="1" outlineLevel="1" x14ac:dyDescent="0.25">
      <c r="A8665" t="s">
        <v>490</v>
      </c>
      <c r="C8665" s="3" t="s">
        <v>12986</v>
      </c>
      <c r="D8665" s="3">
        <v>661</v>
      </c>
      <c r="E8665" s="9">
        <v>1929</v>
      </c>
      <c r="F8665" s="7" t="s">
        <v>5141</v>
      </c>
      <c r="G8665" s="7" t="s">
        <v>4744</v>
      </c>
      <c r="H8665" s="8" t="s">
        <v>4389</v>
      </c>
      <c r="I8665" s="8" t="s">
        <v>16389</v>
      </c>
      <c r="J8665" s="19">
        <v>1</v>
      </c>
      <c r="K8665" s="19" t="s">
        <v>7736</v>
      </c>
      <c r="L8665" s="11">
        <v>1.25</v>
      </c>
      <c r="M8665" s="11"/>
      <c r="N8665" s="24"/>
      <c r="P8665" s="32"/>
      <c r="T8665" s="19"/>
      <c r="U8665" s="3" t="s">
        <v>2108</v>
      </c>
      <c r="X8665" t="str">
        <f t="shared" si="532"/>
        <v/>
      </c>
      <c r="Z8665" t="str">
        <f t="shared" si="533"/>
        <v/>
      </c>
      <c r="AB8665" s="9"/>
      <c r="AC8665" t="s">
        <v>4389</v>
      </c>
      <c r="AD8665">
        <f t="shared" si="534"/>
        <v>0</v>
      </c>
      <c r="AF8665" s="3"/>
      <c r="AG8665" t="s">
        <v>4390</v>
      </c>
      <c r="AH8665" s="9" t="s">
        <v>4925</v>
      </c>
    </row>
    <row r="8666" spans="1:34" ht="10.95" customHeight="1" outlineLevel="1" x14ac:dyDescent="0.25">
      <c r="A8666" t="s">
        <v>490</v>
      </c>
      <c r="C8666" s="3" t="s">
        <v>12986</v>
      </c>
      <c r="D8666" s="3">
        <v>662</v>
      </c>
      <c r="E8666" s="9">
        <v>1929</v>
      </c>
      <c r="F8666" s="7" t="s">
        <v>5242</v>
      </c>
      <c r="G8666" s="7" t="s">
        <v>3281</v>
      </c>
      <c r="H8666" s="8" t="s">
        <v>4389</v>
      </c>
      <c r="I8666" s="8" t="s">
        <v>16389</v>
      </c>
      <c r="J8666" s="19">
        <v>1</v>
      </c>
      <c r="K8666" s="19" t="s">
        <v>7736</v>
      </c>
      <c r="L8666" s="11">
        <v>1.25</v>
      </c>
      <c r="M8666" s="11"/>
      <c r="N8666" s="24"/>
      <c r="P8666" s="32"/>
      <c r="T8666" s="19"/>
      <c r="U8666" s="3" t="s">
        <v>2109</v>
      </c>
      <c r="X8666" t="str">
        <f t="shared" si="532"/>
        <v/>
      </c>
      <c r="Z8666" t="str">
        <f t="shared" si="533"/>
        <v/>
      </c>
      <c r="AB8666" s="9"/>
      <c r="AC8666" t="s">
        <v>4389</v>
      </c>
      <c r="AD8666">
        <f t="shared" si="534"/>
        <v>0</v>
      </c>
      <c r="AF8666" s="3"/>
      <c r="AG8666" t="s">
        <v>4390</v>
      </c>
      <c r="AH8666" s="9" t="s">
        <v>4925</v>
      </c>
    </row>
    <row r="8667" spans="1:34" ht="10.95" customHeight="1" outlineLevel="1" x14ac:dyDescent="0.25">
      <c r="A8667" t="s">
        <v>490</v>
      </c>
      <c r="C8667" s="3" t="s">
        <v>12986</v>
      </c>
      <c r="D8667" s="3">
        <v>663</v>
      </c>
      <c r="E8667" s="9">
        <v>1929</v>
      </c>
      <c r="F8667" s="7" t="s">
        <v>2977</v>
      </c>
      <c r="G8667" s="7" t="s">
        <v>2077</v>
      </c>
      <c r="H8667" s="8" t="s">
        <v>4389</v>
      </c>
      <c r="I8667" s="8" t="s">
        <v>16389</v>
      </c>
      <c r="J8667" s="19">
        <v>1</v>
      </c>
      <c r="K8667" s="19" t="s">
        <v>7736</v>
      </c>
      <c r="L8667" s="11">
        <v>1.25</v>
      </c>
      <c r="M8667" s="11"/>
      <c r="N8667" s="24"/>
      <c r="P8667" s="32"/>
      <c r="T8667" s="19"/>
      <c r="U8667" s="3" t="s">
        <v>2110</v>
      </c>
      <c r="X8667" t="str">
        <f t="shared" si="532"/>
        <v/>
      </c>
      <c r="Z8667" t="str">
        <f t="shared" si="533"/>
        <v/>
      </c>
      <c r="AB8667" s="9"/>
      <c r="AC8667" t="s">
        <v>4389</v>
      </c>
      <c r="AD8667">
        <f t="shared" si="534"/>
        <v>0</v>
      </c>
      <c r="AF8667" s="3"/>
      <c r="AG8667" t="s">
        <v>4390</v>
      </c>
      <c r="AH8667" s="9" t="s">
        <v>4925</v>
      </c>
    </row>
    <row r="8668" spans="1:34" ht="10.95" customHeight="1" outlineLevel="1" x14ac:dyDescent="0.25">
      <c r="A8668" t="s">
        <v>490</v>
      </c>
      <c r="C8668" s="3" t="s">
        <v>12986</v>
      </c>
      <c r="D8668" s="3">
        <v>664</v>
      </c>
      <c r="E8668" s="9">
        <v>1929</v>
      </c>
      <c r="F8668" s="7" t="s">
        <v>3424</v>
      </c>
      <c r="G8668" s="7" t="s">
        <v>3282</v>
      </c>
      <c r="H8668" s="8" t="s">
        <v>4389</v>
      </c>
      <c r="I8668" s="8" t="s">
        <v>16389</v>
      </c>
      <c r="J8668" s="19">
        <v>1</v>
      </c>
      <c r="K8668" s="19" t="s">
        <v>7738</v>
      </c>
      <c r="L8668" s="11"/>
      <c r="M8668" s="11"/>
      <c r="N8668" s="24"/>
      <c r="P8668" s="32"/>
      <c r="T8668" s="19"/>
      <c r="U8668" s="3" t="s">
        <v>420</v>
      </c>
      <c r="X8668" t="str">
        <f t="shared" si="532"/>
        <v/>
      </c>
      <c r="Z8668" t="str">
        <f t="shared" si="533"/>
        <v/>
      </c>
      <c r="AB8668" s="9"/>
      <c r="AC8668" t="s">
        <v>4389</v>
      </c>
      <c r="AD8668">
        <f t="shared" si="534"/>
        <v>0</v>
      </c>
      <c r="AF8668" s="3"/>
      <c r="AG8668" t="s">
        <v>4390</v>
      </c>
      <c r="AH8668" s="9" t="s">
        <v>4925</v>
      </c>
    </row>
    <row r="8669" spans="1:34" ht="10.95" customHeight="1" outlineLevel="1" x14ac:dyDescent="0.25">
      <c r="A8669" t="s">
        <v>490</v>
      </c>
      <c r="C8669" s="3" t="s">
        <v>12986</v>
      </c>
      <c r="D8669" s="3">
        <v>665</v>
      </c>
      <c r="E8669" s="9">
        <v>1929</v>
      </c>
      <c r="F8669" s="7" t="s">
        <v>1101</v>
      </c>
      <c r="G8669" s="7" t="s">
        <v>5033</v>
      </c>
      <c r="H8669" s="8" t="s">
        <v>4389</v>
      </c>
      <c r="I8669" s="8" t="s">
        <v>16388</v>
      </c>
      <c r="J8669" s="19">
        <v>1</v>
      </c>
      <c r="K8669" s="19" t="s">
        <v>7738</v>
      </c>
      <c r="L8669" s="11"/>
      <c r="M8669" s="11"/>
      <c r="N8669" s="24"/>
      <c r="P8669" s="32"/>
      <c r="T8669" s="19"/>
      <c r="U8669" s="3" t="s">
        <v>6283</v>
      </c>
      <c r="X8669" t="str">
        <f t="shared" si="532"/>
        <v/>
      </c>
      <c r="Z8669" t="str">
        <f t="shared" si="533"/>
        <v/>
      </c>
      <c r="AB8669" s="9"/>
      <c r="AC8669" t="s">
        <v>4389</v>
      </c>
      <c r="AD8669">
        <f t="shared" si="534"/>
        <v>0</v>
      </c>
      <c r="AF8669" s="3"/>
      <c r="AG8669" t="s">
        <v>4390</v>
      </c>
      <c r="AH8669" s="9" t="s">
        <v>4623</v>
      </c>
    </row>
    <row r="8670" spans="1:34" ht="10.95" customHeight="1" outlineLevel="1" x14ac:dyDescent="0.25">
      <c r="A8670" t="s">
        <v>490</v>
      </c>
      <c r="C8670" s="3" t="s">
        <v>12986</v>
      </c>
      <c r="D8670" s="3">
        <v>666</v>
      </c>
      <c r="E8670" s="9">
        <v>1929</v>
      </c>
      <c r="F8670" s="7" t="s">
        <v>5141</v>
      </c>
      <c r="G8670" s="7" t="s">
        <v>483</v>
      </c>
      <c r="H8670" s="8" t="s">
        <v>4389</v>
      </c>
      <c r="I8670" s="8" t="s">
        <v>16390</v>
      </c>
      <c r="J8670" s="19">
        <v>1</v>
      </c>
      <c r="K8670" s="19" t="s">
        <v>7736</v>
      </c>
      <c r="L8670" s="11">
        <v>0.25</v>
      </c>
      <c r="M8670" s="11"/>
      <c r="N8670" s="24"/>
      <c r="P8670" s="32"/>
      <c r="T8670" s="19"/>
      <c r="U8670" s="3" t="s">
        <v>7974</v>
      </c>
      <c r="X8670" t="str">
        <f t="shared" si="532"/>
        <v/>
      </c>
      <c r="Z8670" t="str">
        <f t="shared" si="533"/>
        <v/>
      </c>
      <c r="AB8670" s="9"/>
      <c r="AC8670" t="s">
        <v>4389</v>
      </c>
      <c r="AD8670">
        <f t="shared" si="534"/>
        <v>0</v>
      </c>
      <c r="AF8670" s="3"/>
      <c r="AG8670" t="s">
        <v>4390</v>
      </c>
      <c r="AH8670" s="9" t="s">
        <v>4613</v>
      </c>
    </row>
    <row r="8671" spans="1:34" ht="10.95" customHeight="1" outlineLevel="1" collapsed="1" x14ac:dyDescent="0.25">
      <c r="A8671" t="s">
        <v>490</v>
      </c>
      <c r="C8671" s="3" t="s">
        <v>12986</v>
      </c>
      <c r="D8671" s="3">
        <v>667</v>
      </c>
      <c r="E8671" s="9">
        <v>1929</v>
      </c>
      <c r="F8671" s="7" t="s">
        <v>5242</v>
      </c>
      <c r="G8671" s="7" t="s">
        <v>6492</v>
      </c>
      <c r="H8671" s="8" t="s">
        <v>4389</v>
      </c>
      <c r="I8671" s="8" t="s">
        <v>16390</v>
      </c>
      <c r="J8671" s="19">
        <v>1</v>
      </c>
      <c r="K8671" s="19" t="s">
        <v>7736</v>
      </c>
      <c r="L8671" s="11">
        <v>0.25</v>
      </c>
      <c r="M8671" s="11"/>
      <c r="N8671" s="24"/>
      <c r="P8671" s="32"/>
      <c r="T8671" s="19"/>
      <c r="U8671" s="3" t="s">
        <v>7975</v>
      </c>
      <c r="X8671" t="str">
        <f t="shared" si="532"/>
        <v/>
      </c>
      <c r="Z8671" t="str">
        <f t="shared" si="533"/>
        <v/>
      </c>
      <c r="AB8671" s="9"/>
      <c r="AC8671" t="s">
        <v>4389</v>
      </c>
      <c r="AD8671">
        <f t="shared" si="534"/>
        <v>0</v>
      </c>
      <c r="AF8671" s="3"/>
      <c r="AG8671" t="s">
        <v>4390</v>
      </c>
      <c r="AH8671" s="9" t="s">
        <v>4925</v>
      </c>
    </row>
    <row r="8672" spans="1:34" ht="10.95" customHeight="1" outlineLevel="1" x14ac:dyDescent="0.25">
      <c r="A8672" t="s">
        <v>490</v>
      </c>
      <c r="C8672" s="3" t="s">
        <v>12986</v>
      </c>
      <c r="D8672" s="3">
        <v>668</v>
      </c>
      <c r="E8672" s="9">
        <v>1929</v>
      </c>
      <c r="F8672" s="7" t="s">
        <v>2977</v>
      </c>
      <c r="G8672" s="7" t="s">
        <v>5034</v>
      </c>
      <c r="H8672" s="8" t="s">
        <v>4389</v>
      </c>
      <c r="I8672" s="8" t="s">
        <v>16390</v>
      </c>
      <c r="J8672" s="19">
        <v>1</v>
      </c>
      <c r="K8672" s="19" t="s">
        <v>7736</v>
      </c>
      <c r="L8672" s="11">
        <v>0.25</v>
      </c>
      <c r="M8672" s="11"/>
      <c r="N8672" s="24"/>
      <c r="P8672" s="32"/>
      <c r="T8672" s="19"/>
      <c r="U8672" s="3" t="s">
        <v>2516</v>
      </c>
      <c r="X8672" t="str">
        <f t="shared" si="532"/>
        <v/>
      </c>
      <c r="Z8672" t="str">
        <f t="shared" si="533"/>
        <v/>
      </c>
      <c r="AB8672" s="9"/>
      <c r="AC8672" t="s">
        <v>4389</v>
      </c>
      <c r="AD8672">
        <f t="shared" si="534"/>
        <v>0</v>
      </c>
      <c r="AF8672" s="3"/>
      <c r="AG8672" t="s">
        <v>4390</v>
      </c>
      <c r="AH8672" s="9" t="s">
        <v>4623</v>
      </c>
    </row>
    <row r="8673" spans="1:34" ht="10.95" customHeight="1" outlineLevel="1" x14ac:dyDescent="0.25">
      <c r="A8673" t="s">
        <v>490</v>
      </c>
      <c r="C8673" s="3" t="s">
        <v>12986</v>
      </c>
      <c r="D8673" s="3">
        <v>669</v>
      </c>
      <c r="E8673" s="9">
        <v>1929</v>
      </c>
      <c r="F8673" s="7" t="s">
        <v>5282</v>
      </c>
      <c r="G8673" s="7" t="s">
        <v>2792</v>
      </c>
      <c r="H8673" s="8" t="s">
        <v>4389</v>
      </c>
      <c r="I8673" s="8" t="s">
        <v>16390</v>
      </c>
      <c r="J8673" s="19">
        <v>1</v>
      </c>
      <c r="K8673" s="19" t="s">
        <v>7736</v>
      </c>
      <c r="L8673" s="11">
        <v>0.25</v>
      </c>
      <c r="M8673" s="11"/>
      <c r="N8673" s="24"/>
      <c r="P8673" s="32"/>
      <c r="T8673" s="19"/>
      <c r="U8673" s="3" t="s">
        <v>4837</v>
      </c>
      <c r="X8673" t="str">
        <f t="shared" si="532"/>
        <v/>
      </c>
      <c r="Z8673" t="str">
        <f t="shared" si="533"/>
        <v/>
      </c>
      <c r="AB8673" s="9"/>
      <c r="AC8673" t="s">
        <v>4389</v>
      </c>
      <c r="AD8673">
        <f t="shared" si="534"/>
        <v>0</v>
      </c>
      <c r="AF8673" s="3"/>
      <c r="AG8673" t="s">
        <v>4390</v>
      </c>
      <c r="AH8673" s="9" t="s">
        <v>4613</v>
      </c>
    </row>
    <row r="8674" spans="1:34" ht="10.95" customHeight="1" outlineLevel="1" x14ac:dyDescent="0.25">
      <c r="A8674" t="s">
        <v>490</v>
      </c>
      <c r="C8674" s="3" t="s">
        <v>12986</v>
      </c>
      <c r="D8674" s="3">
        <v>670</v>
      </c>
      <c r="E8674" s="9">
        <v>1929</v>
      </c>
      <c r="F8674" s="7" t="s">
        <v>1643</v>
      </c>
      <c r="G8674" s="7" t="s">
        <v>3316</v>
      </c>
      <c r="H8674" s="8" t="s">
        <v>4389</v>
      </c>
      <c r="I8674" s="8" t="s">
        <v>16390</v>
      </c>
      <c r="J8674" s="19">
        <v>1</v>
      </c>
      <c r="K8674" s="19" t="s">
        <v>7736</v>
      </c>
      <c r="L8674" s="11">
        <v>1</v>
      </c>
      <c r="M8674" s="11"/>
      <c r="N8674" s="24"/>
      <c r="P8674" s="32"/>
      <c r="T8674" s="19"/>
      <c r="U8674" s="3" t="s">
        <v>6766</v>
      </c>
      <c r="X8674" t="str">
        <f t="shared" si="532"/>
        <v/>
      </c>
      <c r="Z8674" t="str">
        <f t="shared" si="533"/>
        <v/>
      </c>
      <c r="AB8674" s="9"/>
      <c r="AC8674" t="s">
        <v>4389</v>
      </c>
      <c r="AD8674">
        <f t="shared" si="534"/>
        <v>0</v>
      </c>
      <c r="AF8674" s="3"/>
      <c r="AG8674" t="s">
        <v>4390</v>
      </c>
      <c r="AH8674" s="9" t="s">
        <v>4613</v>
      </c>
    </row>
    <row r="8675" spans="1:34" ht="10.95" customHeight="1" outlineLevel="1" x14ac:dyDescent="0.25">
      <c r="A8675" t="s">
        <v>490</v>
      </c>
      <c r="C8675" s="3" t="s">
        <v>12986</v>
      </c>
      <c r="D8675" s="3" t="s">
        <v>8317</v>
      </c>
      <c r="E8675" s="9">
        <v>1929</v>
      </c>
      <c r="F8675" s="7" t="s">
        <v>21950</v>
      </c>
      <c r="G8675" s="7" t="s">
        <v>3316</v>
      </c>
      <c r="H8675" s="8" t="s">
        <v>4389</v>
      </c>
      <c r="I8675" s="8" t="s">
        <v>16390</v>
      </c>
      <c r="J8675" s="19">
        <v>1</v>
      </c>
      <c r="K8675" s="19" t="s">
        <v>7738</v>
      </c>
      <c r="L8675" s="11"/>
      <c r="M8675" s="11"/>
      <c r="N8675" s="24"/>
      <c r="P8675" s="32"/>
      <c r="T8675" s="19"/>
      <c r="U8675" s="3" t="s">
        <v>5035</v>
      </c>
      <c r="X8675" t="str">
        <f t="shared" si="532"/>
        <v/>
      </c>
      <c r="Z8675" t="str">
        <f t="shared" si="533"/>
        <v/>
      </c>
      <c r="AB8675" s="9"/>
      <c r="AC8675" t="s">
        <v>4389</v>
      </c>
      <c r="AD8675">
        <f t="shared" si="534"/>
        <v>0</v>
      </c>
      <c r="AF8675" s="3"/>
      <c r="AG8675" t="s">
        <v>4390</v>
      </c>
      <c r="AH8675" s="9" t="s">
        <v>5044</v>
      </c>
    </row>
    <row r="8676" spans="1:34" ht="10.95" customHeight="1" outlineLevel="1" x14ac:dyDescent="0.25">
      <c r="A8676" t="s">
        <v>490</v>
      </c>
      <c r="C8676" s="3" t="s">
        <v>12986</v>
      </c>
      <c r="D8676" s="3">
        <v>672</v>
      </c>
      <c r="E8676" s="9">
        <v>1929</v>
      </c>
      <c r="F8676" s="7" t="s">
        <v>1101</v>
      </c>
      <c r="G8676" s="7" t="s">
        <v>5036</v>
      </c>
      <c r="H8676" s="8" t="s">
        <v>4389</v>
      </c>
      <c r="I8676" s="8" t="s">
        <v>16390</v>
      </c>
      <c r="J8676" s="19">
        <v>1</v>
      </c>
      <c r="K8676" s="19" t="s">
        <v>7736</v>
      </c>
      <c r="L8676" s="11">
        <v>1</v>
      </c>
      <c r="M8676" s="11"/>
      <c r="N8676" s="24"/>
      <c r="P8676" s="32"/>
      <c r="T8676" s="19"/>
      <c r="U8676" s="3" t="s">
        <v>6768</v>
      </c>
      <c r="X8676" t="str">
        <f t="shared" si="532"/>
        <v/>
      </c>
      <c r="Z8676" t="str">
        <f t="shared" si="533"/>
        <v/>
      </c>
      <c r="AB8676" s="9"/>
      <c r="AC8676" t="s">
        <v>4389</v>
      </c>
      <c r="AD8676">
        <f t="shared" si="534"/>
        <v>0</v>
      </c>
      <c r="AF8676" s="3"/>
      <c r="AG8676" t="s">
        <v>4390</v>
      </c>
      <c r="AH8676" s="9" t="s">
        <v>4925</v>
      </c>
    </row>
    <row r="8677" spans="1:34" ht="10.95" customHeight="1" outlineLevel="1" x14ac:dyDescent="0.25">
      <c r="A8677" t="s">
        <v>490</v>
      </c>
      <c r="C8677" s="3" t="s">
        <v>12986</v>
      </c>
      <c r="D8677" s="3">
        <v>673</v>
      </c>
      <c r="E8677" s="9">
        <v>1929</v>
      </c>
      <c r="F8677" s="7" t="s">
        <v>633</v>
      </c>
      <c r="G8677" s="7" t="s">
        <v>5037</v>
      </c>
      <c r="H8677" s="8" t="s">
        <v>4389</v>
      </c>
      <c r="I8677" s="8" t="s">
        <v>16390</v>
      </c>
      <c r="J8677" s="19">
        <v>1</v>
      </c>
      <c r="K8677" s="19" t="s">
        <v>7738</v>
      </c>
      <c r="L8677" s="11"/>
      <c r="M8677" s="11"/>
      <c r="N8677" s="24"/>
      <c r="P8677" s="32"/>
      <c r="T8677" s="19"/>
      <c r="U8677" s="3" t="s">
        <v>5605</v>
      </c>
      <c r="W8677" t="s">
        <v>7738</v>
      </c>
      <c r="X8677" t="str">
        <f t="shared" si="532"/>
        <v/>
      </c>
      <c r="Z8677" t="str">
        <f t="shared" si="533"/>
        <v/>
      </c>
      <c r="AB8677" s="9"/>
      <c r="AC8677" t="s">
        <v>4389</v>
      </c>
      <c r="AD8677">
        <f t="shared" si="534"/>
        <v>0</v>
      </c>
      <c r="AF8677" s="3"/>
      <c r="AG8677" t="s">
        <v>4390</v>
      </c>
      <c r="AH8677" s="9" t="s">
        <v>4925</v>
      </c>
    </row>
    <row r="8678" spans="1:34" ht="10.95" customHeight="1" outlineLevel="1" collapsed="1" x14ac:dyDescent="0.25">
      <c r="A8678" t="s">
        <v>490</v>
      </c>
      <c r="C8678" s="3" t="s">
        <v>12986</v>
      </c>
      <c r="D8678" s="3">
        <v>674</v>
      </c>
      <c r="E8678" s="9">
        <v>1929</v>
      </c>
      <c r="F8678" s="7" t="s">
        <v>817</v>
      </c>
      <c r="G8678" s="7" t="s">
        <v>5486</v>
      </c>
      <c r="H8678" s="8" t="s">
        <v>4389</v>
      </c>
      <c r="I8678" s="8" t="s">
        <v>16390</v>
      </c>
      <c r="J8678" s="19">
        <v>1</v>
      </c>
      <c r="K8678" s="19" t="s">
        <v>7736</v>
      </c>
      <c r="L8678" s="11">
        <v>2.1</v>
      </c>
      <c r="M8678" s="11"/>
      <c r="N8678" s="24"/>
      <c r="P8678" s="32"/>
      <c r="T8678" s="19"/>
      <c r="U8678" s="3" t="s">
        <v>5606</v>
      </c>
      <c r="X8678" t="str">
        <f t="shared" si="532"/>
        <v/>
      </c>
      <c r="Z8678" t="str">
        <f t="shared" si="533"/>
        <v/>
      </c>
      <c r="AB8678" s="9"/>
      <c r="AC8678" t="s">
        <v>4389</v>
      </c>
      <c r="AD8678">
        <f t="shared" si="534"/>
        <v>0</v>
      </c>
      <c r="AF8678" s="3"/>
      <c r="AG8678" t="s">
        <v>4390</v>
      </c>
      <c r="AH8678" s="9" t="s">
        <v>4925</v>
      </c>
    </row>
    <row r="8679" spans="1:34" ht="10.95" customHeight="1" outlineLevel="1" x14ac:dyDescent="0.25">
      <c r="A8679" t="s">
        <v>490</v>
      </c>
      <c r="C8679" s="3" t="s">
        <v>12986</v>
      </c>
      <c r="D8679" s="3" t="s">
        <v>4065</v>
      </c>
      <c r="E8679" s="9">
        <v>1929</v>
      </c>
      <c r="F8679" s="7" t="s">
        <v>3424</v>
      </c>
      <c r="G8679" s="7" t="s">
        <v>4392</v>
      </c>
      <c r="H8679" s="8" t="s">
        <v>4389</v>
      </c>
      <c r="I8679" s="8"/>
      <c r="J8679" s="19">
        <v>3</v>
      </c>
      <c r="K8679" s="19" t="s">
        <v>20092</v>
      </c>
      <c r="L8679" s="11"/>
      <c r="M8679" s="11"/>
      <c r="N8679" s="24"/>
      <c r="P8679" s="32"/>
      <c r="T8679" s="19"/>
      <c r="U8679" s="3" t="s">
        <v>4391</v>
      </c>
      <c r="X8679" t="str">
        <f t="shared" si="532"/>
        <v/>
      </c>
      <c r="Z8679" t="str">
        <f t="shared" si="533"/>
        <v/>
      </c>
      <c r="AB8679" s="9"/>
      <c r="AC8679" t="s">
        <v>4389</v>
      </c>
      <c r="AD8679">
        <f t="shared" si="534"/>
        <v>0</v>
      </c>
      <c r="AF8679" s="3"/>
      <c r="AG8679" t="s">
        <v>4390</v>
      </c>
      <c r="AH8679" s="9" t="s">
        <v>4623</v>
      </c>
    </row>
    <row r="8680" spans="1:34" ht="10.95" customHeight="1" outlineLevel="1" x14ac:dyDescent="0.25">
      <c r="A8680" t="s">
        <v>490</v>
      </c>
      <c r="C8680" s="3" t="s">
        <v>12986</v>
      </c>
      <c r="D8680" s="3" t="s">
        <v>4065</v>
      </c>
      <c r="E8680" s="9">
        <v>1929</v>
      </c>
      <c r="F8680" s="7" t="s">
        <v>3424</v>
      </c>
      <c r="G8680" s="7" t="s">
        <v>4392</v>
      </c>
      <c r="H8680" s="8" t="s">
        <v>4389</v>
      </c>
      <c r="I8680" s="8"/>
      <c r="J8680" s="19">
        <v>3</v>
      </c>
      <c r="K8680" s="19" t="s">
        <v>20092</v>
      </c>
      <c r="L8680" s="11"/>
      <c r="M8680" s="11"/>
      <c r="N8680" s="24"/>
      <c r="P8680" s="32"/>
      <c r="T8680" s="19"/>
      <c r="U8680" s="3" t="s">
        <v>4393</v>
      </c>
      <c r="X8680" t="str">
        <f t="shared" si="532"/>
        <v/>
      </c>
      <c r="Z8680" t="str">
        <f t="shared" si="533"/>
        <v/>
      </c>
      <c r="AB8680" s="9"/>
      <c r="AC8680" t="s">
        <v>4389</v>
      </c>
      <c r="AD8680">
        <f t="shared" si="534"/>
        <v>0</v>
      </c>
      <c r="AF8680" s="3"/>
      <c r="AG8680" t="s">
        <v>4390</v>
      </c>
      <c r="AH8680" s="9" t="s">
        <v>4613</v>
      </c>
    </row>
    <row r="8681" spans="1:34" ht="10.95" customHeight="1" outlineLevel="1" x14ac:dyDescent="0.25">
      <c r="A8681" t="s">
        <v>490</v>
      </c>
      <c r="C8681" s="3" t="s">
        <v>12986</v>
      </c>
      <c r="D8681" s="3" t="s">
        <v>4065</v>
      </c>
      <c r="E8681" s="9">
        <v>1929</v>
      </c>
      <c r="F8681" s="7" t="s">
        <v>21951</v>
      </c>
      <c r="G8681" s="7" t="s">
        <v>4392</v>
      </c>
      <c r="H8681" s="8" t="s">
        <v>4389</v>
      </c>
      <c r="I8681" s="8"/>
      <c r="J8681" s="19">
        <v>3</v>
      </c>
      <c r="K8681" s="19" t="s">
        <v>20092</v>
      </c>
      <c r="L8681" s="11"/>
      <c r="M8681" s="11"/>
      <c r="N8681" s="24"/>
      <c r="P8681" s="32"/>
      <c r="T8681" s="19"/>
      <c r="U8681" s="3" t="s">
        <v>4394</v>
      </c>
      <c r="X8681" t="str">
        <f t="shared" si="532"/>
        <v/>
      </c>
      <c r="Z8681" t="str">
        <f t="shared" si="533"/>
        <v/>
      </c>
      <c r="AB8681" s="9"/>
      <c r="AC8681" t="s">
        <v>4389</v>
      </c>
      <c r="AD8681">
        <f t="shared" si="534"/>
        <v>0</v>
      </c>
      <c r="AF8681" s="3"/>
      <c r="AG8681" t="s">
        <v>4390</v>
      </c>
      <c r="AH8681" s="9" t="s">
        <v>5044</v>
      </c>
    </row>
    <row r="8682" spans="1:34" ht="10.95" customHeight="1" outlineLevel="1" x14ac:dyDescent="0.25">
      <c r="A8682" t="s">
        <v>490</v>
      </c>
      <c r="C8682" s="3" t="s">
        <v>12986</v>
      </c>
      <c r="D8682" s="3" t="s">
        <v>4065</v>
      </c>
      <c r="E8682" s="9">
        <v>1929</v>
      </c>
      <c r="F8682" s="7" t="s">
        <v>5143</v>
      </c>
      <c r="G8682" s="7" t="s">
        <v>3210</v>
      </c>
      <c r="H8682" s="8" t="s">
        <v>4389</v>
      </c>
      <c r="I8682" s="8"/>
      <c r="J8682" s="19">
        <v>3</v>
      </c>
      <c r="K8682" s="19" t="s">
        <v>20092</v>
      </c>
      <c r="L8682" s="11"/>
      <c r="M8682" s="11"/>
      <c r="N8682" s="24"/>
      <c r="P8682" s="32"/>
      <c r="T8682" s="19"/>
      <c r="U8682" s="3" t="s">
        <v>3209</v>
      </c>
      <c r="X8682" t="str">
        <f t="shared" si="532"/>
        <v/>
      </c>
      <c r="Z8682" t="str">
        <f t="shared" si="533"/>
        <v/>
      </c>
      <c r="AB8682" s="9"/>
      <c r="AC8682" t="s">
        <v>4389</v>
      </c>
      <c r="AD8682">
        <f t="shared" si="534"/>
        <v>0</v>
      </c>
      <c r="AF8682" s="3"/>
      <c r="AG8682" t="s">
        <v>4390</v>
      </c>
      <c r="AH8682" s="9" t="s">
        <v>4925</v>
      </c>
    </row>
    <row r="8683" spans="1:34" ht="10.95" customHeight="1" outlineLevel="1" x14ac:dyDescent="0.25">
      <c r="A8683" t="s">
        <v>490</v>
      </c>
      <c r="C8683" s="3" t="s">
        <v>12986</v>
      </c>
      <c r="D8683" s="3" t="s">
        <v>4065</v>
      </c>
      <c r="E8683" s="9">
        <v>1929</v>
      </c>
      <c r="F8683" s="7" t="s">
        <v>21952</v>
      </c>
      <c r="G8683" s="7" t="s">
        <v>3210</v>
      </c>
      <c r="H8683" s="8" t="s">
        <v>4389</v>
      </c>
      <c r="I8683" s="8"/>
      <c r="J8683" s="19">
        <v>3</v>
      </c>
      <c r="K8683" s="19" t="s">
        <v>20092</v>
      </c>
      <c r="L8683" s="11"/>
      <c r="M8683" s="11"/>
      <c r="N8683" s="24"/>
      <c r="P8683" s="32"/>
      <c r="T8683" s="19"/>
      <c r="U8683" s="3" t="s">
        <v>3211</v>
      </c>
      <c r="X8683" t="str">
        <f t="shared" si="532"/>
        <v/>
      </c>
      <c r="Z8683" t="str">
        <f t="shared" si="533"/>
        <v/>
      </c>
      <c r="AB8683" s="9"/>
      <c r="AC8683" t="s">
        <v>4389</v>
      </c>
      <c r="AD8683">
        <f t="shared" si="534"/>
        <v>0</v>
      </c>
      <c r="AF8683" s="3"/>
      <c r="AG8683" t="s">
        <v>4390</v>
      </c>
      <c r="AH8683" s="9" t="s">
        <v>4623</v>
      </c>
    </row>
    <row r="8684" spans="1:34" ht="10.95" customHeight="1" outlineLevel="1" x14ac:dyDescent="0.25">
      <c r="A8684" t="s">
        <v>490</v>
      </c>
      <c r="C8684" s="3" t="s">
        <v>12986</v>
      </c>
      <c r="D8684" s="3" t="s">
        <v>4065</v>
      </c>
      <c r="E8684" s="9">
        <v>1929</v>
      </c>
      <c r="F8684" s="7" t="s">
        <v>5143</v>
      </c>
      <c r="G8684" s="7" t="s">
        <v>3210</v>
      </c>
      <c r="H8684" s="8" t="s">
        <v>4389</v>
      </c>
      <c r="I8684" s="8"/>
      <c r="J8684" s="19">
        <v>3</v>
      </c>
      <c r="K8684" s="19" t="s">
        <v>20092</v>
      </c>
      <c r="L8684" s="11"/>
      <c r="M8684" s="11"/>
      <c r="N8684" s="24"/>
      <c r="P8684" s="32"/>
      <c r="T8684" s="19"/>
      <c r="U8684" s="3" t="s">
        <v>3212</v>
      </c>
      <c r="X8684" t="str">
        <f t="shared" si="532"/>
        <v/>
      </c>
      <c r="Z8684" t="str">
        <f t="shared" si="533"/>
        <v/>
      </c>
      <c r="AB8684" s="9"/>
      <c r="AC8684" t="s">
        <v>4389</v>
      </c>
      <c r="AD8684">
        <f t="shared" si="534"/>
        <v>0</v>
      </c>
      <c r="AF8684" s="3"/>
      <c r="AG8684" t="s">
        <v>4390</v>
      </c>
      <c r="AH8684" s="9" t="s">
        <v>4925</v>
      </c>
    </row>
    <row r="8685" spans="1:34" ht="10.95" customHeight="1" outlineLevel="1" x14ac:dyDescent="0.25">
      <c r="A8685" t="s">
        <v>490</v>
      </c>
      <c r="C8685" s="3" t="s">
        <v>12986</v>
      </c>
      <c r="D8685" s="3" t="s">
        <v>4065</v>
      </c>
      <c r="E8685" s="9">
        <v>1929</v>
      </c>
      <c r="F8685" s="7" t="s">
        <v>21952</v>
      </c>
      <c r="G8685" s="7" t="s">
        <v>3210</v>
      </c>
      <c r="H8685" s="8" t="s">
        <v>4389</v>
      </c>
      <c r="I8685" s="8"/>
      <c r="J8685" s="19">
        <v>3</v>
      </c>
      <c r="K8685" s="19" t="s">
        <v>20092</v>
      </c>
      <c r="L8685" s="11"/>
      <c r="M8685" s="11"/>
      <c r="N8685" s="24"/>
      <c r="P8685" s="32"/>
      <c r="T8685" s="19"/>
      <c r="U8685" s="3" t="s">
        <v>3213</v>
      </c>
      <c r="X8685" t="str">
        <f t="shared" si="532"/>
        <v/>
      </c>
      <c r="Z8685" t="str">
        <f t="shared" si="533"/>
        <v/>
      </c>
      <c r="AB8685" s="9"/>
      <c r="AC8685" t="s">
        <v>4389</v>
      </c>
      <c r="AD8685">
        <f t="shared" si="534"/>
        <v>0</v>
      </c>
      <c r="AF8685" s="3"/>
      <c r="AG8685" t="s">
        <v>4390</v>
      </c>
      <c r="AH8685" s="9" t="s">
        <v>4623</v>
      </c>
    </row>
    <row r="8686" spans="1:34" ht="10.95" customHeight="1" outlineLevel="1" x14ac:dyDescent="0.25">
      <c r="A8686" t="s">
        <v>490</v>
      </c>
      <c r="C8686" s="3" t="s">
        <v>12986</v>
      </c>
      <c r="D8686" s="3" t="s">
        <v>4065</v>
      </c>
      <c r="E8686" s="9">
        <v>1929</v>
      </c>
      <c r="F8686" s="7" t="s">
        <v>5143</v>
      </c>
      <c r="G8686" s="7" t="s">
        <v>3214</v>
      </c>
      <c r="H8686" s="8" t="s">
        <v>4389</v>
      </c>
      <c r="I8686" s="8"/>
      <c r="J8686" s="19">
        <v>3</v>
      </c>
      <c r="K8686" s="19" t="s">
        <v>20092</v>
      </c>
      <c r="L8686" s="11"/>
      <c r="M8686" s="11"/>
      <c r="N8686" s="24"/>
      <c r="P8686" s="32"/>
      <c r="T8686" s="19"/>
      <c r="U8686" s="3" t="s">
        <v>3215</v>
      </c>
      <c r="X8686" t="str">
        <f t="shared" si="532"/>
        <v/>
      </c>
      <c r="Z8686" t="str">
        <f t="shared" si="533"/>
        <v/>
      </c>
      <c r="AB8686" s="9"/>
      <c r="AC8686" t="s">
        <v>4389</v>
      </c>
      <c r="AD8686">
        <f t="shared" si="534"/>
        <v>0</v>
      </c>
      <c r="AF8686" s="3"/>
      <c r="AG8686" t="s">
        <v>4390</v>
      </c>
      <c r="AH8686" s="9" t="s">
        <v>4925</v>
      </c>
    </row>
    <row r="8687" spans="1:34" ht="10.95" customHeight="1" outlineLevel="1" x14ac:dyDescent="0.25">
      <c r="A8687" t="s">
        <v>490</v>
      </c>
      <c r="C8687" s="3" t="s">
        <v>12986</v>
      </c>
      <c r="D8687" s="3" t="s">
        <v>4065</v>
      </c>
      <c r="E8687" s="9">
        <v>1929</v>
      </c>
      <c r="F8687" s="7" t="s">
        <v>21952</v>
      </c>
      <c r="G8687" s="7" t="s">
        <v>3214</v>
      </c>
      <c r="H8687" s="8" t="s">
        <v>4389</v>
      </c>
      <c r="I8687" s="8"/>
      <c r="J8687" s="19">
        <v>3</v>
      </c>
      <c r="K8687" s="19" t="s">
        <v>20092</v>
      </c>
      <c r="L8687" s="11"/>
      <c r="M8687" s="11"/>
      <c r="N8687" s="24"/>
      <c r="P8687" s="32"/>
      <c r="T8687" s="19"/>
      <c r="U8687" s="3" t="s">
        <v>3215</v>
      </c>
      <c r="X8687" t="str">
        <f t="shared" si="532"/>
        <v/>
      </c>
      <c r="Z8687" t="str">
        <f t="shared" si="533"/>
        <v/>
      </c>
      <c r="AB8687" s="9"/>
      <c r="AC8687" t="s">
        <v>4389</v>
      </c>
      <c r="AD8687">
        <f t="shared" si="534"/>
        <v>0</v>
      </c>
      <c r="AF8687" s="3"/>
      <c r="AG8687" t="s">
        <v>4390</v>
      </c>
      <c r="AH8687" s="9" t="s">
        <v>4623</v>
      </c>
    </row>
    <row r="8688" spans="1:34" ht="10.95" customHeight="1" outlineLevel="1" x14ac:dyDescent="0.25">
      <c r="A8688" t="s">
        <v>490</v>
      </c>
      <c r="C8688" s="3" t="s">
        <v>12986</v>
      </c>
      <c r="D8688" s="3">
        <v>676</v>
      </c>
      <c r="E8688" s="9">
        <v>1929</v>
      </c>
      <c r="F8688" s="7" t="s">
        <v>5141</v>
      </c>
      <c r="G8688" s="7" t="s">
        <v>483</v>
      </c>
      <c r="H8688" s="8" t="s">
        <v>4389</v>
      </c>
      <c r="I8688" s="8" t="s">
        <v>16436</v>
      </c>
      <c r="J8688" s="19">
        <v>1</v>
      </c>
      <c r="K8688" s="19" t="s">
        <v>7736</v>
      </c>
      <c r="L8688" s="11">
        <v>0.65</v>
      </c>
      <c r="M8688" s="11"/>
      <c r="N8688" s="24"/>
      <c r="P8688" s="32"/>
      <c r="T8688" s="19"/>
      <c r="U8688" s="3" t="s">
        <v>4467</v>
      </c>
      <c r="W8688" t="s">
        <v>7738</v>
      </c>
      <c r="X8688" t="str">
        <f t="shared" si="532"/>
        <v/>
      </c>
      <c r="Z8688" t="str">
        <f t="shared" si="533"/>
        <v/>
      </c>
      <c r="AB8688" s="9"/>
      <c r="AC8688" t="s">
        <v>4389</v>
      </c>
      <c r="AD8688">
        <f t="shared" ref="AD8688:AD8719" si="535">COUNTIF(H8688,"*Fuji*")</f>
        <v>0</v>
      </c>
      <c r="AF8688" s="3"/>
      <c r="AG8688" t="s">
        <v>4390</v>
      </c>
      <c r="AH8688" s="9" t="s">
        <v>4613</v>
      </c>
    </row>
    <row r="8689" spans="1:34" ht="10.95" customHeight="1" outlineLevel="1" x14ac:dyDescent="0.25">
      <c r="A8689" t="s">
        <v>490</v>
      </c>
      <c r="C8689" s="3" t="s">
        <v>12986</v>
      </c>
      <c r="D8689" s="3">
        <v>677</v>
      </c>
      <c r="E8689" s="9">
        <v>1929</v>
      </c>
      <c r="F8689" s="7" t="s">
        <v>5242</v>
      </c>
      <c r="G8689" s="7" t="s">
        <v>6492</v>
      </c>
      <c r="H8689" s="8" t="s">
        <v>4389</v>
      </c>
      <c r="I8689" s="8" t="s">
        <v>16436</v>
      </c>
      <c r="J8689" s="19">
        <v>1</v>
      </c>
      <c r="K8689" s="19" t="s">
        <v>7736</v>
      </c>
      <c r="L8689" s="11">
        <v>0.65</v>
      </c>
      <c r="M8689" s="11"/>
      <c r="N8689" s="24"/>
      <c r="P8689" s="32"/>
      <c r="T8689" s="19"/>
      <c r="U8689" s="3" t="s">
        <v>6126</v>
      </c>
      <c r="X8689" t="str">
        <f t="shared" si="532"/>
        <v/>
      </c>
      <c r="Z8689" t="str">
        <f t="shared" si="533"/>
        <v/>
      </c>
      <c r="AB8689" s="9"/>
      <c r="AC8689" t="s">
        <v>4389</v>
      </c>
      <c r="AD8689">
        <f t="shared" si="535"/>
        <v>0</v>
      </c>
      <c r="AF8689" s="3"/>
      <c r="AG8689" t="s">
        <v>4390</v>
      </c>
      <c r="AH8689" s="9" t="s">
        <v>4613</v>
      </c>
    </row>
    <row r="8690" spans="1:34" ht="10.95" customHeight="1" outlineLevel="1" x14ac:dyDescent="0.25">
      <c r="A8690" t="s">
        <v>490</v>
      </c>
      <c r="C8690" s="3" t="s">
        <v>12986</v>
      </c>
      <c r="D8690" s="3" t="s">
        <v>4065</v>
      </c>
      <c r="E8690" s="9">
        <v>1930</v>
      </c>
      <c r="F8690" s="7" t="s">
        <v>5242</v>
      </c>
      <c r="G8690" s="7" t="s">
        <v>6131</v>
      </c>
      <c r="H8690" s="8" t="s">
        <v>4389</v>
      </c>
      <c r="I8690" s="8"/>
      <c r="J8690" s="19">
        <v>3</v>
      </c>
      <c r="K8690" s="19" t="s">
        <v>20092</v>
      </c>
      <c r="L8690" s="11"/>
      <c r="M8690" s="11"/>
      <c r="N8690" s="24"/>
      <c r="P8690" s="32"/>
      <c r="T8690" s="19"/>
      <c r="U8690" s="3" t="s">
        <v>5038</v>
      </c>
      <c r="X8690" t="str">
        <f t="shared" si="532"/>
        <v/>
      </c>
      <c r="Z8690" t="str">
        <f t="shared" si="533"/>
        <v/>
      </c>
      <c r="AB8690" s="9"/>
      <c r="AC8690" t="s">
        <v>4389</v>
      </c>
      <c r="AD8690">
        <f t="shared" si="535"/>
        <v>0</v>
      </c>
      <c r="AF8690" s="3"/>
      <c r="AG8690" t="s">
        <v>4390</v>
      </c>
      <c r="AH8690" s="9" t="s">
        <v>4613</v>
      </c>
    </row>
    <row r="8691" spans="1:34" ht="10.95" customHeight="1" outlineLevel="1" x14ac:dyDescent="0.25">
      <c r="A8691" t="s">
        <v>490</v>
      </c>
      <c r="C8691" s="3" t="s">
        <v>12986</v>
      </c>
      <c r="D8691" s="3">
        <v>678</v>
      </c>
      <c r="E8691" s="9">
        <v>1929</v>
      </c>
      <c r="F8691" s="7" t="s">
        <v>2977</v>
      </c>
      <c r="G8691" s="7" t="s">
        <v>5034</v>
      </c>
      <c r="H8691" s="8" t="s">
        <v>4389</v>
      </c>
      <c r="I8691" s="8" t="s">
        <v>16436</v>
      </c>
      <c r="J8691" s="19">
        <v>1</v>
      </c>
      <c r="K8691" s="19" t="s">
        <v>7736</v>
      </c>
      <c r="L8691" s="11">
        <v>1.3</v>
      </c>
      <c r="M8691" s="11"/>
      <c r="N8691" s="24"/>
      <c r="P8691" s="32"/>
      <c r="T8691" s="19"/>
      <c r="U8691" s="3" t="s">
        <v>7976</v>
      </c>
      <c r="X8691" t="str">
        <f t="shared" si="532"/>
        <v/>
      </c>
      <c r="Z8691" t="str">
        <f t="shared" si="533"/>
        <v/>
      </c>
      <c r="AB8691" s="9"/>
      <c r="AC8691" t="s">
        <v>4389</v>
      </c>
      <c r="AD8691">
        <f t="shared" si="535"/>
        <v>0</v>
      </c>
      <c r="AF8691" s="3"/>
      <c r="AG8691" t="s">
        <v>4390</v>
      </c>
      <c r="AH8691" s="9" t="s">
        <v>4925</v>
      </c>
    </row>
    <row r="8692" spans="1:34" ht="10.95" customHeight="1" outlineLevel="1" x14ac:dyDescent="0.25">
      <c r="A8692" t="s">
        <v>490</v>
      </c>
      <c r="C8692" s="3" t="s">
        <v>12986</v>
      </c>
      <c r="D8692" s="3" t="s">
        <v>4065</v>
      </c>
      <c r="E8692" s="9">
        <v>1930</v>
      </c>
      <c r="F8692" s="7" t="s">
        <v>2977</v>
      </c>
      <c r="G8692" s="7" t="s">
        <v>2294</v>
      </c>
      <c r="H8692" s="8" t="s">
        <v>4389</v>
      </c>
      <c r="I8692" s="8"/>
      <c r="J8692" s="19">
        <v>3</v>
      </c>
      <c r="K8692" s="19" t="s">
        <v>7736</v>
      </c>
      <c r="L8692" s="11">
        <v>2</v>
      </c>
      <c r="M8692" s="11"/>
      <c r="N8692" s="24"/>
      <c r="P8692" s="32"/>
      <c r="T8692" s="19"/>
      <c r="U8692" s="3" t="s">
        <v>5039</v>
      </c>
      <c r="X8692" t="str">
        <f t="shared" si="532"/>
        <v/>
      </c>
      <c r="Z8692" t="str">
        <f t="shared" si="533"/>
        <v/>
      </c>
      <c r="AB8692" s="9"/>
      <c r="AC8692" t="s">
        <v>4389</v>
      </c>
      <c r="AD8692">
        <f t="shared" si="535"/>
        <v>0</v>
      </c>
      <c r="AF8692" s="3"/>
      <c r="AG8692" t="s">
        <v>4390</v>
      </c>
      <c r="AH8692" s="9" t="s">
        <v>4613</v>
      </c>
    </row>
    <row r="8693" spans="1:34" ht="10.95" customHeight="1" outlineLevel="1" x14ac:dyDescent="0.25">
      <c r="A8693" t="s">
        <v>490</v>
      </c>
      <c r="C8693" s="3" t="s">
        <v>12986</v>
      </c>
      <c r="D8693" s="3" t="s">
        <v>4065</v>
      </c>
      <c r="E8693" s="9">
        <v>1930</v>
      </c>
      <c r="F8693" s="7" t="s">
        <v>2977</v>
      </c>
      <c r="G8693" s="7" t="s">
        <v>5484</v>
      </c>
      <c r="H8693" s="8" t="s">
        <v>4389</v>
      </c>
      <c r="I8693" s="8"/>
      <c r="J8693" s="19">
        <v>3</v>
      </c>
      <c r="K8693" s="19" t="s">
        <v>7736</v>
      </c>
      <c r="L8693" s="11">
        <v>2</v>
      </c>
      <c r="M8693" s="11"/>
      <c r="N8693" s="24"/>
      <c r="P8693" s="32"/>
      <c r="T8693" s="19"/>
      <c r="U8693" s="3" t="s">
        <v>1418</v>
      </c>
      <c r="X8693" t="str">
        <f t="shared" si="532"/>
        <v/>
      </c>
      <c r="Z8693" t="str">
        <f t="shared" si="533"/>
        <v/>
      </c>
      <c r="AB8693" s="9"/>
      <c r="AC8693" t="s">
        <v>4389</v>
      </c>
      <c r="AD8693">
        <f t="shared" si="535"/>
        <v>0</v>
      </c>
      <c r="AF8693" s="3"/>
      <c r="AG8693" t="s">
        <v>4390</v>
      </c>
      <c r="AH8693" s="9" t="s">
        <v>4613</v>
      </c>
    </row>
    <row r="8694" spans="1:34" ht="10.95" customHeight="1" outlineLevel="1" x14ac:dyDescent="0.25">
      <c r="A8694" t="s">
        <v>490</v>
      </c>
      <c r="C8694" s="3" t="s">
        <v>12986</v>
      </c>
      <c r="D8694" s="3" t="s">
        <v>4065</v>
      </c>
      <c r="E8694" s="9">
        <v>1930</v>
      </c>
      <c r="F8694" s="7" t="s">
        <v>21953</v>
      </c>
      <c r="G8694" s="7" t="s">
        <v>2294</v>
      </c>
      <c r="H8694" s="8" t="s">
        <v>4389</v>
      </c>
      <c r="I8694" s="8"/>
      <c r="J8694" s="19">
        <v>3</v>
      </c>
      <c r="K8694" s="19" t="s">
        <v>20092</v>
      </c>
      <c r="L8694" s="11"/>
      <c r="M8694" s="11"/>
      <c r="N8694" s="24"/>
      <c r="P8694" s="32"/>
      <c r="T8694" s="19"/>
      <c r="U8694" s="3" t="s">
        <v>1419</v>
      </c>
      <c r="X8694" t="str">
        <f t="shared" si="532"/>
        <v/>
      </c>
      <c r="Z8694" t="str">
        <f t="shared" si="533"/>
        <v/>
      </c>
      <c r="AB8694" s="9"/>
      <c r="AC8694" t="s">
        <v>4389</v>
      </c>
      <c r="AD8694">
        <f t="shared" si="535"/>
        <v>0</v>
      </c>
      <c r="AF8694" s="3"/>
      <c r="AG8694" t="s">
        <v>4390</v>
      </c>
      <c r="AH8694" s="9"/>
    </row>
    <row r="8695" spans="1:34" ht="10.95" customHeight="1" outlineLevel="1" x14ac:dyDescent="0.25">
      <c r="A8695" t="s">
        <v>490</v>
      </c>
      <c r="C8695" s="3" t="s">
        <v>12986</v>
      </c>
      <c r="D8695" s="3">
        <v>679</v>
      </c>
      <c r="E8695" s="9">
        <v>1929</v>
      </c>
      <c r="F8695" s="7" t="s">
        <v>5143</v>
      </c>
      <c r="G8695" s="7" t="s">
        <v>483</v>
      </c>
      <c r="H8695" s="8" t="s">
        <v>4389</v>
      </c>
      <c r="I8695" s="8" t="s">
        <v>16436</v>
      </c>
      <c r="J8695" s="19">
        <v>1</v>
      </c>
      <c r="K8695" s="19" t="s">
        <v>7736</v>
      </c>
      <c r="L8695" s="11">
        <v>0.65</v>
      </c>
      <c r="M8695" s="11"/>
      <c r="N8695" s="24"/>
      <c r="P8695" s="32"/>
      <c r="T8695" s="19"/>
      <c r="U8695" s="3" t="s">
        <v>675</v>
      </c>
      <c r="X8695" t="str">
        <f t="shared" si="532"/>
        <v/>
      </c>
      <c r="Z8695" t="str">
        <f t="shared" si="533"/>
        <v/>
      </c>
      <c r="AB8695" s="9"/>
      <c r="AC8695" t="s">
        <v>4389</v>
      </c>
      <c r="AD8695">
        <f t="shared" si="535"/>
        <v>0</v>
      </c>
      <c r="AF8695" s="3"/>
      <c r="AG8695" t="s">
        <v>4390</v>
      </c>
      <c r="AH8695" s="9" t="s">
        <v>4613</v>
      </c>
    </row>
    <row r="8696" spans="1:34" ht="10.95" customHeight="1" outlineLevel="1" x14ac:dyDescent="0.25">
      <c r="A8696" t="s">
        <v>490</v>
      </c>
      <c r="C8696" s="3" t="s">
        <v>12986</v>
      </c>
      <c r="D8696" s="3">
        <v>680</v>
      </c>
      <c r="E8696" s="9">
        <v>1929</v>
      </c>
      <c r="F8696" s="7" t="s">
        <v>3424</v>
      </c>
      <c r="G8696" s="7" t="s">
        <v>1128</v>
      </c>
      <c r="H8696" s="8" t="s">
        <v>4389</v>
      </c>
      <c r="I8696" s="8" t="s">
        <v>16436</v>
      </c>
      <c r="J8696" s="19">
        <v>1</v>
      </c>
      <c r="K8696" s="19" t="s">
        <v>7736</v>
      </c>
      <c r="L8696" s="11">
        <v>0.4</v>
      </c>
      <c r="M8696" s="11"/>
      <c r="N8696" s="24"/>
      <c r="P8696" s="32"/>
      <c r="T8696" s="19"/>
      <c r="U8696" s="3" t="s">
        <v>3378</v>
      </c>
      <c r="W8696" t="s">
        <v>7738</v>
      </c>
      <c r="X8696" t="str">
        <f t="shared" si="532"/>
        <v/>
      </c>
      <c r="Z8696" t="str">
        <f t="shared" si="533"/>
        <v/>
      </c>
      <c r="AB8696" s="9"/>
      <c r="AC8696" t="s">
        <v>4389</v>
      </c>
      <c r="AD8696">
        <f t="shared" si="535"/>
        <v>0</v>
      </c>
      <c r="AF8696" s="3"/>
      <c r="AG8696" t="s">
        <v>4390</v>
      </c>
      <c r="AH8696" s="9" t="s">
        <v>4613</v>
      </c>
    </row>
    <row r="8697" spans="1:34" ht="10.95" customHeight="1" outlineLevel="1" x14ac:dyDescent="0.25">
      <c r="A8697" t="s">
        <v>490</v>
      </c>
      <c r="C8697" s="3" t="s">
        <v>12986</v>
      </c>
      <c r="D8697" s="3">
        <v>691</v>
      </c>
      <c r="E8697" s="9">
        <v>1930</v>
      </c>
      <c r="F8697" s="7" t="s">
        <v>5141</v>
      </c>
      <c r="G8697" s="7" t="s">
        <v>483</v>
      </c>
      <c r="H8697" s="8" t="s">
        <v>4389</v>
      </c>
      <c r="I8697" s="8" t="s">
        <v>16391</v>
      </c>
      <c r="J8697" s="19">
        <v>1</v>
      </c>
      <c r="K8697" s="19" t="s">
        <v>7736</v>
      </c>
      <c r="L8697" s="11">
        <v>2</v>
      </c>
      <c r="M8697" s="11"/>
      <c r="N8697" s="24"/>
      <c r="P8697" s="32"/>
      <c r="T8697" s="19"/>
      <c r="U8697" s="3" t="s">
        <v>1124</v>
      </c>
      <c r="X8697" t="str">
        <f t="shared" si="532"/>
        <v/>
      </c>
      <c r="Z8697" t="str">
        <f t="shared" si="533"/>
        <v/>
      </c>
      <c r="AB8697" s="9"/>
      <c r="AC8697" t="s">
        <v>4389</v>
      </c>
      <c r="AD8697">
        <f t="shared" si="535"/>
        <v>0</v>
      </c>
      <c r="AF8697" s="3"/>
      <c r="AG8697" t="s">
        <v>4390</v>
      </c>
      <c r="AH8697" s="9" t="s">
        <v>4925</v>
      </c>
    </row>
    <row r="8698" spans="1:34" ht="10.95" customHeight="1" outlineLevel="1" x14ac:dyDescent="0.25">
      <c r="A8698" t="s">
        <v>490</v>
      </c>
      <c r="C8698" s="3" t="s">
        <v>12986</v>
      </c>
      <c r="D8698" s="3">
        <v>692</v>
      </c>
      <c r="E8698" s="9">
        <v>1930</v>
      </c>
      <c r="F8698" s="7" t="s">
        <v>21954</v>
      </c>
      <c r="G8698" s="7" t="s">
        <v>4214</v>
      </c>
      <c r="H8698" s="8" t="s">
        <v>4389</v>
      </c>
      <c r="I8698" s="8" t="s">
        <v>16392</v>
      </c>
      <c r="J8698" s="19">
        <v>1</v>
      </c>
      <c r="K8698" s="19" t="s">
        <v>7738</v>
      </c>
      <c r="L8698" s="11"/>
      <c r="M8698" s="11"/>
      <c r="N8698" s="24"/>
      <c r="P8698" s="32"/>
      <c r="T8698" s="19"/>
      <c r="U8698" s="3" t="s">
        <v>1130</v>
      </c>
      <c r="X8698" t="str">
        <f t="shared" si="532"/>
        <v/>
      </c>
      <c r="Z8698" t="str">
        <f t="shared" si="533"/>
        <v/>
      </c>
      <c r="AB8698" s="9"/>
      <c r="AC8698" t="s">
        <v>4389</v>
      </c>
      <c r="AD8698">
        <f t="shared" si="535"/>
        <v>0</v>
      </c>
      <c r="AF8698" s="3"/>
      <c r="AG8698" t="s">
        <v>4390</v>
      </c>
      <c r="AH8698" s="9" t="s">
        <v>4925</v>
      </c>
    </row>
    <row r="8699" spans="1:34" ht="10.95" customHeight="1" outlineLevel="1" x14ac:dyDescent="0.25">
      <c r="A8699" t="s">
        <v>490</v>
      </c>
      <c r="C8699" s="3" t="s">
        <v>12986</v>
      </c>
      <c r="D8699" s="3">
        <v>692</v>
      </c>
      <c r="E8699" s="9">
        <v>1930</v>
      </c>
      <c r="F8699" s="7" t="s">
        <v>1234</v>
      </c>
      <c r="G8699" s="7" t="s">
        <v>4214</v>
      </c>
      <c r="H8699" s="8" t="s">
        <v>4389</v>
      </c>
      <c r="I8699" s="8" t="s">
        <v>16392</v>
      </c>
      <c r="J8699" s="19">
        <v>1</v>
      </c>
      <c r="K8699" s="19" t="s">
        <v>7738</v>
      </c>
      <c r="L8699" s="11"/>
      <c r="M8699" s="11"/>
      <c r="N8699" s="24"/>
      <c r="P8699" s="32"/>
      <c r="T8699" s="19"/>
      <c r="U8699" s="3" t="s">
        <v>1420</v>
      </c>
      <c r="W8699" t="s">
        <v>7738</v>
      </c>
      <c r="X8699" t="str">
        <f t="shared" si="532"/>
        <v/>
      </c>
      <c r="Z8699" t="str">
        <f t="shared" si="533"/>
        <v/>
      </c>
      <c r="AB8699" s="9"/>
      <c r="AC8699" t="s">
        <v>4389</v>
      </c>
      <c r="AD8699">
        <f t="shared" si="535"/>
        <v>0</v>
      </c>
      <c r="AF8699" s="3"/>
      <c r="AG8699" t="s">
        <v>4390</v>
      </c>
      <c r="AH8699" s="9" t="s">
        <v>4526</v>
      </c>
    </row>
    <row r="8700" spans="1:34" ht="10.95" customHeight="1" outlineLevel="1" x14ac:dyDescent="0.25">
      <c r="A8700" t="s">
        <v>490</v>
      </c>
      <c r="C8700" s="3" t="s">
        <v>12986</v>
      </c>
      <c r="D8700" s="3">
        <v>693</v>
      </c>
      <c r="E8700" s="9">
        <v>1930</v>
      </c>
      <c r="F8700" s="7" t="s">
        <v>21955</v>
      </c>
      <c r="G8700" s="7" t="s">
        <v>3281</v>
      </c>
      <c r="H8700" s="8" t="s">
        <v>4389</v>
      </c>
      <c r="I8700" s="8" t="s">
        <v>16392</v>
      </c>
      <c r="J8700" s="19">
        <v>1</v>
      </c>
      <c r="K8700" s="19" t="s">
        <v>7738</v>
      </c>
      <c r="L8700" s="11"/>
      <c r="M8700" s="11"/>
      <c r="N8700" s="24"/>
      <c r="P8700" s="32"/>
      <c r="T8700" s="19"/>
      <c r="U8700" s="3" t="s">
        <v>1131</v>
      </c>
      <c r="X8700" t="str">
        <f t="shared" si="532"/>
        <v/>
      </c>
      <c r="Z8700" t="str">
        <f t="shared" si="533"/>
        <v/>
      </c>
      <c r="AB8700" s="9"/>
      <c r="AC8700" t="s">
        <v>4389</v>
      </c>
      <c r="AD8700">
        <f t="shared" si="535"/>
        <v>0</v>
      </c>
      <c r="AF8700" s="3"/>
      <c r="AG8700" t="s">
        <v>4390</v>
      </c>
      <c r="AH8700" s="9" t="s">
        <v>4925</v>
      </c>
    </row>
    <row r="8701" spans="1:34" ht="10.95" customHeight="1" outlineLevel="1" x14ac:dyDescent="0.25">
      <c r="A8701" t="s">
        <v>490</v>
      </c>
      <c r="C8701" s="3" t="s">
        <v>12986</v>
      </c>
      <c r="D8701" s="3">
        <v>694</v>
      </c>
      <c r="E8701" s="9">
        <v>1930</v>
      </c>
      <c r="F8701" s="7" t="s">
        <v>5142</v>
      </c>
      <c r="G8701" s="7" t="s">
        <v>4214</v>
      </c>
      <c r="H8701" s="8" t="s">
        <v>4389</v>
      </c>
      <c r="I8701" s="8" t="s">
        <v>16394</v>
      </c>
      <c r="J8701" s="19">
        <v>1</v>
      </c>
      <c r="K8701" s="19" t="s">
        <v>7738</v>
      </c>
      <c r="L8701" s="11"/>
      <c r="M8701" s="11"/>
      <c r="N8701" s="24"/>
      <c r="P8701" s="32"/>
      <c r="T8701" s="19"/>
      <c r="U8701" s="3" t="s">
        <v>3107</v>
      </c>
      <c r="X8701" t="str">
        <f t="shared" si="532"/>
        <v/>
      </c>
      <c r="Z8701" t="str">
        <f t="shared" si="533"/>
        <v/>
      </c>
      <c r="AB8701" s="9"/>
      <c r="AC8701" t="s">
        <v>4389</v>
      </c>
      <c r="AD8701">
        <f t="shared" si="535"/>
        <v>0</v>
      </c>
      <c r="AF8701" s="3"/>
      <c r="AG8701" t="s">
        <v>4390</v>
      </c>
      <c r="AH8701" s="9" t="s">
        <v>4925</v>
      </c>
    </row>
    <row r="8702" spans="1:34" ht="10.95" customHeight="1" outlineLevel="1" x14ac:dyDescent="0.25">
      <c r="A8702" t="s">
        <v>490</v>
      </c>
      <c r="C8702" s="3" t="s">
        <v>12986</v>
      </c>
      <c r="D8702" s="3">
        <v>695</v>
      </c>
      <c r="E8702" s="9">
        <v>1930</v>
      </c>
      <c r="F8702" s="7" t="s">
        <v>5141</v>
      </c>
      <c r="G8702" s="7" t="s">
        <v>4744</v>
      </c>
      <c r="H8702" s="8" t="s">
        <v>4389</v>
      </c>
      <c r="I8702" s="8" t="s">
        <v>16394</v>
      </c>
      <c r="J8702" s="19">
        <v>1</v>
      </c>
      <c r="K8702" s="19" t="s">
        <v>7738</v>
      </c>
      <c r="L8702" s="11"/>
      <c r="M8702" s="11"/>
      <c r="N8702" s="24"/>
      <c r="P8702" s="32"/>
      <c r="T8702" s="19"/>
      <c r="U8702" s="3" t="s">
        <v>6769</v>
      </c>
      <c r="X8702" t="str">
        <f t="shared" si="532"/>
        <v/>
      </c>
      <c r="Z8702" t="str">
        <f t="shared" si="533"/>
        <v/>
      </c>
      <c r="AB8702" s="9"/>
      <c r="AC8702" t="s">
        <v>4389</v>
      </c>
      <c r="AD8702">
        <f t="shared" si="535"/>
        <v>0</v>
      </c>
      <c r="AF8702" s="3"/>
      <c r="AG8702" t="s">
        <v>4390</v>
      </c>
      <c r="AH8702" s="9" t="s">
        <v>4925</v>
      </c>
    </row>
    <row r="8703" spans="1:34" ht="10.95" customHeight="1" outlineLevel="1" x14ac:dyDescent="0.25">
      <c r="A8703" t="s">
        <v>490</v>
      </c>
      <c r="C8703" s="3" t="s">
        <v>12986</v>
      </c>
      <c r="D8703" s="3" t="s">
        <v>16393</v>
      </c>
      <c r="E8703" s="9">
        <v>1930</v>
      </c>
      <c r="F8703" s="7" t="s">
        <v>21956</v>
      </c>
      <c r="G8703" s="7" t="s">
        <v>4744</v>
      </c>
      <c r="H8703" s="8" t="s">
        <v>4389</v>
      </c>
      <c r="I8703" s="8" t="s">
        <v>16394</v>
      </c>
      <c r="J8703" s="19">
        <v>1</v>
      </c>
      <c r="K8703" s="19" t="s">
        <v>20092</v>
      </c>
      <c r="L8703" s="11"/>
      <c r="M8703" s="11"/>
      <c r="N8703" s="24"/>
      <c r="P8703" s="32"/>
      <c r="T8703" s="19"/>
      <c r="U8703" s="3" t="s">
        <v>2680</v>
      </c>
      <c r="W8703" t="s">
        <v>7738</v>
      </c>
      <c r="X8703" t="str">
        <f t="shared" si="532"/>
        <v/>
      </c>
      <c r="Z8703" t="str">
        <f t="shared" si="533"/>
        <v/>
      </c>
      <c r="AB8703" s="9"/>
      <c r="AC8703" t="s">
        <v>4389</v>
      </c>
      <c r="AD8703">
        <f t="shared" si="535"/>
        <v>0</v>
      </c>
      <c r="AF8703" s="3"/>
      <c r="AG8703" t="s">
        <v>4390</v>
      </c>
      <c r="AH8703" s="9" t="s">
        <v>4623</v>
      </c>
    </row>
    <row r="8704" spans="1:34" ht="10.95" customHeight="1" outlineLevel="1" x14ac:dyDescent="0.25">
      <c r="A8704" t="s">
        <v>490</v>
      </c>
      <c r="C8704" s="3" t="s">
        <v>12986</v>
      </c>
      <c r="D8704" s="3">
        <v>696</v>
      </c>
      <c r="E8704" s="9">
        <v>1930</v>
      </c>
      <c r="F8704" s="7" t="s">
        <v>5242</v>
      </c>
      <c r="G8704" s="7" t="s">
        <v>3281</v>
      </c>
      <c r="H8704" s="8" t="s">
        <v>4389</v>
      </c>
      <c r="I8704" s="8" t="s">
        <v>16394</v>
      </c>
      <c r="J8704" s="19">
        <v>1</v>
      </c>
      <c r="K8704" s="19" t="s">
        <v>7738</v>
      </c>
      <c r="L8704" s="11"/>
      <c r="M8704" s="11"/>
      <c r="N8704" s="24"/>
      <c r="P8704" s="32"/>
      <c r="T8704" s="19"/>
      <c r="U8704" s="3" t="s">
        <v>2461</v>
      </c>
      <c r="X8704" t="str">
        <f t="shared" si="532"/>
        <v/>
      </c>
      <c r="Z8704" t="str">
        <f t="shared" si="533"/>
        <v/>
      </c>
      <c r="AB8704" s="9"/>
      <c r="AC8704" t="s">
        <v>4389</v>
      </c>
      <c r="AD8704">
        <f t="shared" si="535"/>
        <v>0</v>
      </c>
      <c r="AF8704" s="3"/>
      <c r="AG8704" t="s">
        <v>4390</v>
      </c>
      <c r="AH8704" s="9" t="s">
        <v>4925</v>
      </c>
    </row>
    <row r="8705" spans="1:34" ht="10.95" customHeight="1" outlineLevel="1" x14ac:dyDescent="0.25">
      <c r="A8705" t="s">
        <v>490</v>
      </c>
      <c r="C8705" s="3" t="s">
        <v>12986</v>
      </c>
      <c r="D8705" s="3">
        <v>697</v>
      </c>
      <c r="E8705" s="9">
        <v>1930</v>
      </c>
      <c r="F8705" s="7" t="s">
        <v>2977</v>
      </c>
      <c r="G8705" s="7" t="s">
        <v>6505</v>
      </c>
      <c r="H8705" s="8" t="s">
        <v>4389</v>
      </c>
      <c r="I8705" s="8" t="s">
        <v>16394</v>
      </c>
      <c r="J8705" s="19">
        <v>1</v>
      </c>
      <c r="K8705" s="19" t="s">
        <v>7738</v>
      </c>
      <c r="L8705" s="11"/>
      <c r="M8705" s="11"/>
      <c r="N8705" s="24"/>
      <c r="P8705" s="32"/>
      <c r="T8705" s="19"/>
      <c r="U8705" s="3" t="s">
        <v>7981</v>
      </c>
      <c r="X8705" t="str">
        <f t="shared" si="532"/>
        <v/>
      </c>
      <c r="Z8705" t="str">
        <f t="shared" si="533"/>
        <v/>
      </c>
      <c r="AB8705" s="9"/>
      <c r="AC8705" t="s">
        <v>4389</v>
      </c>
      <c r="AD8705">
        <f t="shared" si="535"/>
        <v>0</v>
      </c>
      <c r="AF8705" s="3"/>
      <c r="AG8705" t="s">
        <v>4390</v>
      </c>
      <c r="AH8705" s="9" t="s">
        <v>4925</v>
      </c>
    </row>
    <row r="8706" spans="1:34" ht="10.95" customHeight="1" outlineLevel="1" collapsed="1" x14ac:dyDescent="0.25">
      <c r="A8706" t="s">
        <v>490</v>
      </c>
      <c r="C8706" s="3" t="s">
        <v>12986</v>
      </c>
      <c r="D8706" s="3">
        <v>698</v>
      </c>
      <c r="E8706" s="9">
        <v>1930</v>
      </c>
      <c r="F8706" s="7" t="s">
        <v>3424</v>
      </c>
      <c r="G8706" s="7" t="s">
        <v>3282</v>
      </c>
      <c r="H8706" s="8" t="s">
        <v>4389</v>
      </c>
      <c r="I8706" s="8" t="s">
        <v>16394</v>
      </c>
      <c r="J8706" s="19">
        <v>1</v>
      </c>
      <c r="K8706" s="19" t="s">
        <v>7738</v>
      </c>
      <c r="L8706" s="11"/>
      <c r="M8706" s="11"/>
      <c r="N8706" s="24"/>
      <c r="P8706" s="32"/>
      <c r="T8706" s="19"/>
      <c r="U8706" s="3" t="s">
        <v>2079</v>
      </c>
      <c r="X8706" t="str">
        <f t="shared" ref="X8706:X8769" si="536">IF(COUNTIF(F8706,"*fdc*"),1,"")</f>
        <v/>
      </c>
      <c r="Z8706" t="str">
        <f t="shared" ref="Z8706:Z8769" si="537">IF(COUNTIF(F8706,"*s/s*"),1,"")</f>
        <v/>
      </c>
      <c r="AB8706" s="9"/>
      <c r="AC8706" t="s">
        <v>4389</v>
      </c>
      <c r="AD8706">
        <f t="shared" si="535"/>
        <v>0</v>
      </c>
      <c r="AF8706" s="3"/>
      <c r="AG8706" t="s">
        <v>4390</v>
      </c>
      <c r="AH8706" s="9" t="s">
        <v>4623</v>
      </c>
    </row>
    <row r="8707" spans="1:34" ht="10.95" customHeight="1" outlineLevel="1" x14ac:dyDescent="0.25">
      <c r="A8707" t="s">
        <v>490</v>
      </c>
      <c r="C8707" s="3" t="s">
        <v>12986</v>
      </c>
      <c r="D8707" s="3">
        <v>699</v>
      </c>
      <c r="E8707" s="9">
        <v>1930</v>
      </c>
      <c r="F8707" s="7" t="s">
        <v>1101</v>
      </c>
      <c r="G8707" s="7" t="s">
        <v>5033</v>
      </c>
      <c r="H8707" s="8" t="s">
        <v>4389</v>
      </c>
      <c r="I8707" s="8" t="s">
        <v>16394</v>
      </c>
      <c r="J8707" s="19">
        <v>1</v>
      </c>
      <c r="K8707" s="19" t="s">
        <v>7736</v>
      </c>
      <c r="L8707" s="11">
        <v>3.2</v>
      </c>
      <c r="M8707" s="11"/>
      <c r="N8707" s="24"/>
      <c r="P8707" s="32"/>
      <c r="T8707" s="19"/>
      <c r="U8707" s="3" t="s">
        <v>5845</v>
      </c>
      <c r="X8707" t="str">
        <f t="shared" si="536"/>
        <v/>
      </c>
      <c r="Z8707" t="str">
        <f t="shared" si="537"/>
        <v/>
      </c>
      <c r="AB8707" s="9"/>
      <c r="AC8707" t="s">
        <v>4389</v>
      </c>
      <c r="AD8707">
        <f t="shared" si="535"/>
        <v>0</v>
      </c>
      <c r="AF8707" s="3"/>
      <c r="AG8707" t="s">
        <v>4390</v>
      </c>
      <c r="AH8707" s="9" t="s">
        <v>4925</v>
      </c>
    </row>
    <row r="8708" spans="1:34" ht="10.95" customHeight="1" outlineLevel="1" x14ac:dyDescent="0.25">
      <c r="A8708" t="s">
        <v>490</v>
      </c>
      <c r="C8708" s="3" t="s">
        <v>12986</v>
      </c>
      <c r="D8708" s="3">
        <v>710</v>
      </c>
      <c r="E8708" s="9">
        <v>1931</v>
      </c>
      <c r="F8708" s="7" t="s">
        <v>21957</v>
      </c>
      <c r="G8708" s="7" t="s">
        <v>5034</v>
      </c>
      <c r="H8708" s="8" t="s">
        <v>4389</v>
      </c>
      <c r="I8708" s="8" t="s">
        <v>16395</v>
      </c>
      <c r="J8708" s="19">
        <v>1</v>
      </c>
      <c r="K8708" s="19" t="s">
        <v>7738</v>
      </c>
      <c r="L8708" s="11"/>
      <c r="M8708" s="11"/>
      <c r="N8708" s="24"/>
      <c r="P8708" s="32"/>
      <c r="T8708" s="19"/>
      <c r="U8708" s="3" t="s">
        <v>3108</v>
      </c>
      <c r="X8708" t="str">
        <f t="shared" si="536"/>
        <v/>
      </c>
      <c r="Z8708" t="str">
        <f t="shared" si="537"/>
        <v/>
      </c>
      <c r="AB8708" s="9"/>
      <c r="AC8708" t="s">
        <v>4389</v>
      </c>
      <c r="AD8708">
        <f t="shared" si="535"/>
        <v>0</v>
      </c>
      <c r="AF8708" s="3"/>
      <c r="AG8708" t="s">
        <v>4390</v>
      </c>
      <c r="AH8708" s="9" t="s">
        <v>4623</v>
      </c>
    </row>
    <row r="8709" spans="1:34" ht="10.95" customHeight="1" outlineLevel="1" x14ac:dyDescent="0.25">
      <c r="A8709" t="s">
        <v>490</v>
      </c>
      <c r="C8709" s="3" t="s">
        <v>12986</v>
      </c>
      <c r="D8709" s="3">
        <v>711</v>
      </c>
      <c r="E8709" s="9">
        <v>1931</v>
      </c>
      <c r="F8709" s="7" t="s">
        <v>21958</v>
      </c>
      <c r="G8709" s="7" t="s">
        <v>5034</v>
      </c>
      <c r="H8709" s="8" t="s">
        <v>4389</v>
      </c>
      <c r="I8709" s="8" t="s">
        <v>16395</v>
      </c>
      <c r="J8709" s="19">
        <v>1</v>
      </c>
      <c r="K8709" s="19" t="s">
        <v>7736</v>
      </c>
      <c r="L8709" s="11">
        <v>0.4</v>
      </c>
      <c r="M8709" s="11"/>
      <c r="N8709" s="24"/>
      <c r="P8709" s="32"/>
      <c r="T8709" s="19"/>
      <c r="U8709" s="3" t="s">
        <v>3109</v>
      </c>
      <c r="W8709" t="s">
        <v>7738</v>
      </c>
      <c r="X8709" t="str">
        <f t="shared" si="536"/>
        <v/>
      </c>
      <c r="Z8709" t="str">
        <f t="shared" si="537"/>
        <v/>
      </c>
      <c r="AB8709" s="9"/>
      <c r="AC8709" t="s">
        <v>4389</v>
      </c>
      <c r="AD8709">
        <f t="shared" si="535"/>
        <v>0</v>
      </c>
      <c r="AF8709" s="3"/>
      <c r="AG8709" t="s">
        <v>4390</v>
      </c>
      <c r="AH8709" s="9" t="s">
        <v>4613</v>
      </c>
    </row>
    <row r="8710" spans="1:34" ht="10.95" customHeight="1" outlineLevel="1" x14ac:dyDescent="0.25">
      <c r="A8710" t="s">
        <v>490</v>
      </c>
      <c r="C8710" s="3" t="s">
        <v>12986</v>
      </c>
      <c r="D8710" s="3" t="s">
        <v>4065</v>
      </c>
      <c r="E8710" s="9">
        <v>1931</v>
      </c>
      <c r="F8710" s="7" t="s">
        <v>1095</v>
      </c>
      <c r="G8710" s="7" t="s">
        <v>5034</v>
      </c>
      <c r="H8710" s="8" t="s">
        <v>4389</v>
      </c>
      <c r="I8710" s="8"/>
      <c r="J8710" s="19">
        <v>1</v>
      </c>
      <c r="K8710" s="19" t="s">
        <v>7738</v>
      </c>
      <c r="L8710" s="11"/>
      <c r="M8710" s="11"/>
      <c r="N8710" s="24"/>
      <c r="P8710" s="32"/>
      <c r="T8710" s="19"/>
      <c r="U8710" s="3" t="s">
        <v>1094</v>
      </c>
      <c r="W8710" t="s">
        <v>7738</v>
      </c>
      <c r="X8710" t="str">
        <f t="shared" si="536"/>
        <v/>
      </c>
      <c r="Z8710" t="str">
        <f t="shared" si="537"/>
        <v/>
      </c>
      <c r="AB8710" s="9"/>
      <c r="AC8710" t="s">
        <v>4389</v>
      </c>
      <c r="AD8710">
        <f t="shared" si="535"/>
        <v>0</v>
      </c>
      <c r="AF8710" s="3"/>
      <c r="AG8710" t="s">
        <v>4390</v>
      </c>
      <c r="AH8710" s="9" t="s">
        <v>4526</v>
      </c>
    </row>
    <row r="8711" spans="1:34" ht="10.95" customHeight="1" outlineLevel="1" x14ac:dyDescent="0.25">
      <c r="A8711" t="s">
        <v>490</v>
      </c>
      <c r="C8711" s="3" t="s">
        <v>12986</v>
      </c>
      <c r="D8711" s="3" t="s">
        <v>4065</v>
      </c>
      <c r="E8711" s="9">
        <v>1931</v>
      </c>
      <c r="F8711" s="7" t="s">
        <v>1163</v>
      </c>
      <c r="G8711" s="7" t="s">
        <v>5034</v>
      </c>
      <c r="H8711" s="8" t="s">
        <v>4389</v>
      </c>
      <c r="I8711" s="8"/>
      <c r="J8711" s="19">
        <v>1</v>
      </c>
      <c r="K8711" s="19" t="s">
        <v>7738</v>
      </c>
      <c r="L8711" s="11"/>
      <c r="M8711" s="11"/>
      <c r="N8711" s="24"/>
      <c r="P8711" s="32"/>
      <c r="T8711" s="19"/>
      <c r="U8711" s="3" t="s">
        <v>1096</v>
      </c>
      <c r="W8711" t="s">
        <v>7738</v>
      </c>
      <c r="X8711" t="str">
        <f t="shared" si="536"/>
        <v/>
      </c>
      <c r="Z8711" t="str">
        <f t="shared" si="537"/>
        <v/>
      </c>
      <c r="AB8711" s="9"/>
      <c r="AC8711" t="s">
        <v>4389</v>
      </c>
      <c r="AD8711">
        <f t="shared" si="535"/>
        <v>0</v>
      </c>
      <c r="AF8711" s="3"/>
      <c r="AG8711" t="s">
        <v>4390</v>
      </c>
      <c r="AH8711" s="9" t="s">
        <v>4526</v>
      </c>
    </row>
    <row r="8712" spans="1:34" ht="10.95" customHeight="1" outlineLevel="1" x14ac:dyDescent="0.25">
      <c r="A8712" t="s">
        <v>490</v>
      </c>
      <c r="C8712" s="3" t="s">
        <v>12986</v>
      </c>
      <c r="D8712" s="3" t="s">
        <v>4065</v>
      </c>
      <c r="E8712" s="9">
        <v>1931</v>
      </c>
      <c r="F8712" s="7" t="s">
        <v>1165</v>
      </c>
      <c r="G8712" s="7" t="s">
        <v>5034</v>
      </c>
      <c r="H8712" s="8" t="s">
        <v>4389</v>
      </c>
      <c r="I8712" s="8"/>
      <c r="J8712" s="19">
        <v>1</v>
      </c>
      <c r="K8712" s="19" t="s">
        <v>7738</v>
      </c>
      <c r="L8712" s="11"/>
      <c r="M8712" s="11"/>
      <c r="N8712" s="24"/>
      <c r="P8712" s="32"/>
      <c r="T8712" s="19"/>
      <c r="U8712" s="3" t="s">
        <v>1164</v>
      </c>
      <c r="W8712" t="s">
        <v>7738</v>
      </c>
      <c r="X8712" t="str">
        <f t="shared" si="536"/>
        <v/>
      </c>
      <c r="Z8712" t="str">
        <f t="shared" si="537"/>
        <v/>
      </c>
      <c r="AB8712" s="9"/>
      <c r="AC8712" t="s">
        <v>4389</v>
      </c>
      <c r="AD8712">
        <f t="shared" si="535"/>
        <v>0</v>
      </c>
      <c r="AF8712" s="3"/>
      <c r="AG8712" t="s">
        <v>4390</v>
      </c>
      <c r="AH8712" s="9" t="s">
        <v>4526</v>
      </c>
    </row>
    <row r="8713" spans="1:34" ht="10.95" customHeight="1" outlineLevel="1" x14ac:dyDescent="0.25">
      <c r="A8713" t="s">
        <v>490</v>
      </c>
      <c r="C8713" s="3" t="s">
        <v>12986</v>
      </c>
      <c r="D8713" s="3">
        <v>675</v>
      </c>
      <c r="E8713" s="9">
        <v>1929</v>
      </c>
      <c r="F8713" s="7" t="s">
        <v>5142</v>
      </c>
      <c r="G8713" s="7" t="s">
        <v>6001</v>
      </c>
      <c r="H8713" s="8" t="s">
        <v>4389</v>
      </c>
      <c r="I8713" s="8" t="s">
        <v>16436</v>
      </c>
      <c r="J8713" s="19">
        <v>1</v>
      </c>
      <c r="K8713" s="19" t="s">
        <v>7736</v>
      </c>
      <c r="L8713" s="11">
        <v>0.4</v>
      </c>
      <c r="M8713" s="11"/>
      <c r="N8713" s="24"/>
      <c r="P8713" s="32"/>
      <c r="T8713" s="19"/>
      <c r="U8713" s="3" t="s">
        <v>885</v>
      </c>
      <c r="X8713" t="str">
        <f t="shared" si="536"/>
        <v/>
      </c>
      <c r="Z8713" t="str">
        <f t="shared" si="537"/>
        <v/>
      </c>
      <c r="AB8713" s="9"/>
      <c r="AC8713" t="s">
        <v>4389</v>
      </c>
      <c r="AD8713">
        <f t="shared" si="535"/>
        <v>0</v>
      </c>
      <c r="AF8713" s="3"/>
      <c r="AG8713" t="s">
        <v>4390</v>
      </c>
      <c r="AH8713" s="9" t="s">
        <v>4613</v>
      </c>
    </row>
    <row r="8714" spans="1:34" ht="10.95" customHeight="1" outlineLevel="1" x14ac:dyDescent="0.25">
      <c r="A8714" t="s">
        <v>490</v>
      </c>
      <c r="C8714" s="3" t="s">
        <v>12986</v>
      </c>
      <c r="D8714" s="3">
        <v>715</v>
      </c>
      <c r="E8714" s="9">
        <v>1932</v>
      </c>
      <c r="F8714" s="7" t="s">
        <v>5142</v>
      </c>
      <c r="G8714" s="7" t="s">
        <v>4214</v>
      </c>
      <c r="H8714" s="8" t="s">
        <v>4389</v>
      </c>
      <c r="I8714" s="8" t="s">
        <v>16397</v>
      </c>
      <c r="J8714" s="19">
        <v>1</v>
      </c>
      <c r="K8714" s="19" t="s">
        <v>7736</v>
      </c>
      <c r="L8714" s="11">
        <v>2</v>
      </c>
      <c r="M8714" s="11"/>
      <c r="N8714" s="24"/>
      <c r="P8714" s="32"/>
      <c r="T8714" s="19"/>
      <c r="U8714" s="3" t="s">
        <v>3110</v>
      </c>
      <c r="X8714" t="str">
        <f t="shared" si="536"/>
        <v/>
      </c>
      <c r="Z8714" t="str">
        <f t="shared" si="537"/>
        <v/>
      </c>
      <c r="AB8714" s="9"/>
      <c r="AC8714" t="s">
        <v>4389</v>
      </c>
      <c r="AD8714">
        <f t="shared" si="535"/>
        <v>0</v>
      </c>
      <c r="AF8714" s="3"/>
      <c r="AG8714" t="s">
        <v>4390</v>
      </c>
      <c r="AH8714" s="9" t="s">
        <v>4925</v>
      </c>
    </row>
    <row r="8715" spans="1:34" ht="10.95" customHeight="1" outlineLevel="1" x14ac:dyDescent="0.25">
      <c r="A8715" t="s">
        <v>490</v>
      </c>
      <c r="C8715" s="3" t="s">
        <v>12986</v>
      </c>
      <c r="D8715" s="3" t="s">
        <v>4065</v>
      </c>
      <c r="E8715" s="9">
        <v>1932</v>
      </c>
      <c r="F8715" s="7" t="s">
        <v>4218</v>
      </c>
      <c r="G8715" s="7" t="s">
        <v>4214</v>
      </c>
      <c r="H8715" s="8" t="s">
        <v>4389</v>
      </c>
      <c r="I8715" s="8"/>
      <c r="J8715" s="19">
        <v>1</v>
      </c>
      <c r="K8715" s="19" t="s">
        <v>20092</v>
      </c>
      <c r="L8715" s="11"/>
      <c r="M8715" s="11"/>
      <c r="N8715" s="24"/>
      <c r="P8715" s="32"/>
      <c r="T8715" s="19"/>
      <c r="U8715" s="3" t="s">
        <v>1166</v>
      </c>
      <c r="W8715" t="s">
        <v>7738</v>
      </c>
      <c r="X8715" t="str">
        <f t="shared" si="536"/>
        <v/>
      </c>
      <c r="Z8715" t="str">
        <f t="shared" si="537"/>
        <v/>
      </c>
      <c r="AB8715" s="9"/>
      <c r="AC8715" t="s">
        <v>4389</v>
      </c>
      <c r="AD8715">
        <f t="shared" si="535"/>
        <v>0</v>
      </c>
      <c r="AF8715" s="3"/>
      <c r="AG8715" t="s">
        <v>4390</v>
      </c>
      <c r="AH8715" s="9" t="s">
        <v>4623</v>
      </c>
    </row>
    <row r="8716" spans="1:34" ht="10.95" customHeight="1" outlineLevel="1" x14ac:dyDescent="0.25">
      <c r="A8716" t="s">
        <v>490</v>
      </c>
      <c r="C8716" s="3" t="s">
        <v>12986</v>
      </c>
      <c r="D8716" s="3">
        <v>716</v>
      </c>
      <c r="E8716" s="9">
        <v>1932</v>
      </c>
      <c r="F8716" s="7" t="s">
        <v>5141</v>
      </c>
      <c r="G8716" s="7" t="s">
        <v>4744</v>
      </c>
      <c r="H8716" s="8" t="s">
        <v>4389</v>
      </c>
      <c r="I8716" s="8" t="s">
        <v>16397</v>
      </c>
      <c r="J8716" s="19">
        <v>1</v>
      </c>
      <c r="K8716" s="19" t="s">
        <v>7738</v>
      </c>
      <c r="L8716" s="11"/>
      <c r="M8716" s="11"/>
      <c r="N8716" s="24"/>
      <c r="P8716" s="32"/>
      <c r="T8716" s="19"/>
      <c r="U8716" s="3" t="s">
        <v>6799</v>
      </c>
      <c r="X8716" t="str">
        <f t="shared" si="536"/>
        <v/>
      </c>
      <c r="Z8716" t="str">
        <f t="shared" si="537"/>
        <v/>
      </c>
      <c r="AB8716" s="9"/>
      <c r="AC8716" t="s">
        <v>4389</v>
      </c>
      <c r="AD8716">
        <f t="shared" si="535"/>
        <v>0</v>
      </c>
      <c r="AF8716" s="3"/>
      <c r="AG8716" t="s">
        <v>4390</v>
      </c>
      <c r="AH8716" s="9" t="s">
        <v>4925</v>
      </c>
    </row>
    <row r="8717" spans="1:34" ht="10.95" customHeight="1" outlineLevel="1" x14ac:dyDescent="0.25">
      <c r="A8717" t="s">
        <v>490</v>
      </c>
      <c r="C8717" s="3" t="s">
        <v>12986</v>
      </c>
      <c r="D8717" s="3" t="s">
        <v>4065</v>
      </c>
      <c r="E8717" s="9">
        <v>1932</v>
      </c>
      <c r="F8717" s="7" t="s">
        <v>4218</v>
      </c>
      <c r="G8717" s="7" t="s">
        <v>4744</v>
      </c>
      <c r="H8717" s="8" t="s">
        <v>4389</v>
      </c>
      <c r="I8717" s="8"/>
      <c r="J8717" s="19">
        <v>1</v>
      </c>
      <c r="K8717" s="19" t="s">
        <v>20092</v>
      </c>
      <c r="L8717" s="11"/>
      <c r="M8717" s="11"/>
      <c r="N8717" s="24"/>
      <c r="P8717" s="32"/>
      <c r="T8717" s="19"/>
      <c r="U8717" s="3" t="s">
        <v>1167</v>
      </c>
      <c r="W8717" t="s">
        <v>7738</v>
      </c>
      <c r="X8717" t="str">
        <f t="shared" si="536"/>
        <v/>
      </c>
      <c r="Z8717" t="str">
        <f t="shared" si="537"/>
        <v/>
      </c>
      <c r="AB8717" s="9"/>
      <c r="AC8717" t="s">
        <v>4389</v>
      </c>
      <c r="AD8717">
        <f t="shared" si="535"/>
        <v>0</v>
      </c>
      <c r="AF8717" s="3"/>
      <c r="AG8717" t="s">
        <v>4390</v>
      </c>
      <c r="AH8717" s="9" t="s">
        <v>4623</v>
      </c>
    </row>
    <row r="8718" spans="1:34" ht="10.95" customHeight="1" outlineLevel="1" x14ac:dyDescent="0.25">
      <c r="A8718" t="s">
        <v>490</v>
      </c>
      <c r="C8718" s="3" t="s">
        <v>12986</v>
      </c>
      <c r="D8718" s="3">
        <v>717</v>
      </c>
      <c r="E8718" s="9">
        <v>1932</v>
      </c>
      <c r="F8718" s="7" t="s">
        <v>5242</v>
      </c>
      <c r="G8718" s="7" t="s">
        <v>3281</v>
      </c>
      <c r="H8718" s="8" t="s">
        <v>4389</v>
      </c>
      <c r="I8718" s="8" t="s">
        <v>16397</v>
      </c>
      <c r="J8718" s="19">
        <v>1</v>
      </c>
      <c r="K8718" s="19" t="s">
        <v>7738</v>
      </c>
      <c r="L8718" s="11"/>
      <c r="M8718" s="11"/>
      <c r="N8718" s="24"/>
      <c r="P8718" s="32"/>
      <c r="T8718" s="19"/>
      <c r="U8718" s="3" t="s">
        <v>6801</v>
      </c>
      <c r="X8718" t="str">
        <f t="shared" si="536"/>
        <v/>
      </c>
      <c r="Z8718" t="str">
        <f t="shared" si="537"/>
        <v/>
      </c>
      <c r="AB8718" s="9"/>
      <c r="AC8718" t="s">
        <v>4389</v>
      </c>
      <c r="AD8718">
        <f t="shared" si="535"/>
        <v>0</v>
      </c>
      <c r="AF8718" s="3"/>
      <c r="AG8718" t="s">
        <v>4390</v>
      </c>
      <c r="AH8718" s="9" t="s">
        <v>4925</v>
      </c>
    </row>
    <row r="8719" spans="1:34" ht="10.95" customHeight="1" outlineLevel="1" x14ac:dyDescent="0.25">
      <c r="A8719" t="s">
        <v>490</v>
      </c>
      <c r="C8719" s="3" t="s">
        <v>12986</v>
      </c>
      <c r="D8719" s="3" t="s">
        <v>4065</v>
      </c>
      <c r="E8719" s="9">
        <v>1932</v>
      </c>
      <c r="F8719" s="7" t="s">
        <v>4218</v>
      </c>
      <c r="G8719" s="7" t="s">
        <v>3281</v>
      </c>
      <c r="H8719" s="8" t="s">
        <v>4389</v>
      </c>
      <c r="I8719" s="8"/>
      <c r="J8719" s="19">
        <v>1</v>
      </c>
      <c r="K8719" s="19" t="s">
        <v>20092</v>
      </c>
      <c r="L8719" s="11"/>
      <c r="M8719" s="11"/>
      <c r="N8719" s="24"/>
      <c r="P8719" s="32"/>
      <c r="T8719" s="19"/>
      <c r="U8719" s="3" t="s">
        <v>2941</v>
      </c>
      <c r="W8719" t="s">
        <v>7738</v>
      </c>
      <c r="X8719" t="str">
        <f t="shared" si="536"/>
        <v/>
      </c>
      <c r="Z8719" t="str">
        <f t="shared" si="537"/>
        <v/>
      </c>
      <c r="AB8719" s="9"/>
      <c r="AC8719" t="s">
        <v>4389</v>
      </c>
      <c r="AD8719">
        <f t="shared" si="535"/>
        <v>0</v>
      </c>
      <c r="AF8719" s="3"/>
      <c r="AG8719" t="s">
        <v>4390</v>
      </c>
      <c r="AH8719" s="9" t="s">
        <v>4623</v>
      </c>
    </row>
    <row r="8720" spans="1:34" ht="10.95" customHeight="1" outlineLevel="1" x14ac:dyDescent="0.25">
      <c r="A8720" t="s">
        <v>490</v>
      </c>
      <c r="C8720" s="3" t="s">
        <v>12986</v>
      </c>
      <c r="D8720" s="3">
        <v>718</v>
      </c>
      <c r="E8720" s="9">
        <v>1932</v>
      </c>
      <c r="F8720" s="7" t="s">
        <v>2977</v>
      </c>
      <c r="G8720" s="7" t="s">
        <v>2077</v>
      </c>
      <c r="H8720" s="8" t="s">
        <v>4389</v>
      </c>
      <c r="I8720" s="8" t="s">
        <v>16397</v>
      </c>
      <c r="J8720" s="19">
        <v>1</v>
      </c>
      <c r="K8720" s="19" t="s">
        <v>7738</v>
      </c>
      <c r="L8720" s="11"/>
      <c r="M8720" s="11"/>
      <c r="N8720" s="24"/>
      <c r="P8720" s="32"/>
      <c r="T8720" s="19"/>
      <c r="U8720" s="3" t="s">
        <v>6802</v>
      </c>
      <c r="X8720" t="str">
        <f t="shared" si="536"/>
        <v/>
      </c>
      <c r="Z8720" t="str">
        <f t="shared" si="537"/>
        <v/>
      </c>
      <c r="AB8720" s="9"/>
      <c r="AC8720" t="s">
        <v>4389</v>
      </c>
      <c r="AD8720">
        <f t="shared" ref="AD8720:AD8751" si="538">COUNTIF(H8720,"*Fuji*")</f>
        <v>0</v>
      </c>
      <c r="AF8720" s="3"/>
      <c r="AG8720" t="s">
        <v>4390</v>
      </c>
      <c r="AH8720" s="9" t="s">
        <v>4925</v>
      </c>
    </row>
    <row r="8721" spans="1:34" ht="10.95" customHeight="1" outlineLevel="1" x14ac:dyDescent="0.25">
      <c r="A8721" t="s">
        <v>490</v>
      </c>
      <c r="C8721" s="3" t="s">
        <v>12986</v>
      </c>
      <c r="D8721" s="3" t="s">
        <v>4065</v>
      </c>
      <c r="E8721" s="9">
        <v>1932</v>
      </c>
      <c r="F8721" s="7" t="s">
        <v>4218</v>
      </c>
      <c r="G8721" s="7" t="s">
        <v>2077</v>
      </c>
      <c r="H8721" s="8" t="s">
        <v>4389</v>
      </c>
      <c r="I8721" s="8"/>
      <c r="J8721" s="19">
        <v>1</v>
      </c>
      <c r="K8721" s="19" t="s">
        <v>20092</v>
      </c>
      <c r="L8721" s="11"/>
      <c r="M8721" s="11"/>
      <c r="N8721" s="24"/>
      <c r="P8721" s="32"/>
      <c r="T8721" s="19"/>
      <c r="U8721" s="3" t="s">
        <v>5617</v>
      </c>
      <c r="W8721" t="s">
        <v>7738</v>
      </c>
      <c r="X8721" t="str">
        <f t="shared" si="536"/>
        <v/>
      </c>
      <c r="Z8721" t="str">
        <f t="shared" si="537"/>
        <v/>
      </c>
      <c r="AB8721" s="9"/>
      <c r="AC8721" t="s">
        <v>4389</v>
      </c>
      <c r="AD8721">
        <f t="shared" si="538"/>
        <v>0</v>
      </c>
      <c r="AF8721" s="3"/>
      <c r="AG8721" t="s">
        <v>4390</v>
      </c>
      <c r="AH8721" s="9" t="s">
        <v>4623</v>
      </c>
    </row>
    <row r="8722" spans="1:34" ht="10.95" customHeight="1" outlineLevel="1" x14ac:dyDescent="0.25">
      <c r="A8722" t="s">
        <v>490</v>
      </c>
      <c r="C8722" s="3" t="s">
        <v>12986</v>
      </c>
      <c r="D8722" s="3">
        <v>719</v>
      </c>
      <c r="E8722" s="9">
        <v>1932</v>
      </c>
      <c r="F8722" s="7" t="s">
        <v>3424</v>
      </c>
      <c r="G8722" s="7" t="s">
        <v>3282</v>
      </c>
      <c r="H8722" s="8" t="s">
        <v>4389</v>
      </c>
      <c r="I8722" s="8" t="s">
        <v>16397</v>
      </c>
      <c r="J8722" s="19">
        <v>1</v>
      </c>
      <c r="K8722" s="19" t="s">
        <v>7738</v>
      </c>
      <c r="L8722" s="11"/>
      <c r="M8722" s="11"/>
      <c r="N8722" s="24"/>
      <c r="P8722" s="32"/>
      <c r="T8722" s="19"/>
      <c r="U8722" s="3" t="s">
        <v>3112</v>
      </c>
      <c r="X8722" t="str">
        <f t="shared" si="536"/>
        <v/>
      </c>
      <c r="Z8722" t="str">
        <f t="shared" si="537"/>
        <v/>
      </c>
      <c r="AB8722" s="9"/>
      <c r="AC8722" t="s">
        <v>4389</v>
      </c>
      <c r="AD8722">
        <f t="shared" si="538"/>
        <v>0</v>
      </c>
      <c r="AF8722" s="3"/>
      <c r="AG8722" t="s">
        <v>4390</v>
      </c>
      <c r="AH8722" s="9" t="s">
        <v>4623</v>
      </c>
    </row>
    <row r="8723" spans="1:34" ht="10.95" customHeight="1" outlineLevel="1" x14ac:dyDescent="0.25">
      <c r="A8723" t="s">
        <v>490</v>
      </c>
      <c r="C8723" s="3" t="s">
        <v>12986</v>
      </c>
      <c r="D8723" s="3" t="s">
        <v>4065</v>
      </c>
      <c r="E8723" s="9">
        <v>1932</v>
      </c>
      <c r="F8723" s="7" t="s">
        <v>4218</v>
      </c>
      <c r="G8723" s="7" t="s">
        <v>3282</v>
      </c>
      <c r="H8723" s="8" t="s">
        <v>4389</v>
      </c>
      <c r="I8723" s="8"/>
      <c r="J8723" s="19">
        <v>1</v>
      </c>
      <c r="K8723" s="19" t="s">
        <v>20092</v>
      </c>
      <c r="L8723" s="11"/>
      <c r="M8723" s="11"/>
      <c r="N8723" s="24"/>
      <c r="P8723" s="32"/>
      <c r="T8723" s="19"/>
      <c r="U8723" s="3" t="s">
        <v>5618</v>
      </c>
      <c r="W8723" t="s">
        <v>7738</v>
      </c>
      <c r="X8723" t="str">
        <f t="shared" si="536"/>
        <v/>
      </c>
      <c r="Z8723" t="str">
        <f t="shared" si="537"/>
        <v/>
      </c>
      <c r="AB8723" s="9"/>
      <c r="AC8723" t="s">
        <v>4389</v>
      </c>
      <c r="AD8723">
        <f t="shared" si="538"/>
        <v>0</v>
      </c>
      <c r="AF8723" s="3"/>
      <c r="AG8723" t="s">
        <v>4390</v>
      </c>
      <c r="AH8723" s="9" t="s">
        <v>4623</v>
      </c>
    </row>
    <row r="8724" spans="1:34" ht="10.95" customHeight="1" outlineLevel="1" x14ac:dyDescent="0.25">
      <c r="A8724" t="s">
        <v>490</v>
      </c>
      <c r="C8724" s="3" t="s">
        <v>12986</v>
      </c>
      <c r="D8724" s="3">
        <v>713</v>
      </c>
      <c r="E8724" s="9">
        <v>1932</v>
      </c>
      <c r="F8724" s="7" t="s">
        <v>3192</v>
      </c>
      <c r="G8724" s="7" t="s">
        <v>5034</v>
      </c>
      <c r="H8724" s="8" t="s">
        <v>4389</v>
      </c>
      <c r="I8724" s="8" t="s">
        <v>16396</v>
      </c>
      <c r="J8724" s="19">
        <v>1</v>
      </c>
      <c r="K8724" s="19" t="s">
        <v>7738</v>
      </c>
      <c r="L8724" s="11"/>
      <c r="M8724" s="11"/>
      <c r="N8724" s="24"/>
      <c r="P8724" s="32"/>
      <c r="T8724" s="19"/>
      <c r="U8724" s="3" t="s">
        <v>682</v>
      </c>
      <c r="X8724" t="str">
        <f t="shared" si="536"/>
        <v/>
      </c>
      <c r="Z8724" t="str">
        <f t="shared" si="537"/>
        <v/>
      </c>
      <c r="AB8724" s="9"/>
      <c r="AC8724" t="s">
        <v>4389</v>
      </c>
      <c r="AD8724">
        <f t="shared" si="538"/>
        <v>0</v>
      </c>
      <c r="AF8724" s="3"/>
      <c r="AG8724" t="s">
        <v>4390</v>
      </c>
      <c r="AH8724" s="9" t="s">
        <v>4623</v>
      </c>
    </row>
    <row r="8725" spans="1:34" ht="10.95" customHeight="1" outlineLevel="1" x14ac:dyDescent="0.25">
      <c r="A8725" t="s">
        <v>490</v>
      </c>
      <c r="C8725" s="3" t="s">
        <v>12986</v>
      </c>
      <c r="D8725" s="3">
        <v>720</v>
      </c>
      <c r="E8725" s="9">
        <v>1932</v>
      </c>
      <c r="F8725" s="7" t="s">
        <v>21959</v>
      </c>
      <c r="G8725" s="7" t="s">
        <v>4212</v>
      </c>
      <c r="H8725" s="8" t="s">
        <v>4389</v>
      </c>
      <c r="I8725" s="8" t="s">
        <v>16398</v>
      </c>
      <c r="J8725" s="19">
        <v>1</v>
      </c>
      <c r="K8725" s="19" t="s">
        <v>7736</v>
      </c>
      <c r="L8725" s="11">
        <v>2.1</v>
      </c>
      <c r="M8725" s="11"/>
      <c r="N8725" s="24"/>
      <c r="P8725" s="32"/>
      <c r="T8725" s="19"/>
      <c r="U8725" s="3" t="s">
        <v>2045</v>
      </c>
      <c r="X8725" t="str">
        <f t="shared" si="536"/>
        <v/>
      </c>
      <c r="Z8725" t="str">
        <f t="shared" si="537"/>
        <v/>
      </c>
      <c r="AB8725" s="9"/>
      <c r="AC8725" t="s">
        <v>4389</v>
      </c>
      <c r="AD8725">
        <f t="shared" si="538"/>
        <v>0</v>
      </c>
      <c r="AF8725" s="3"/>
      <c r="AG8725" t="s">
        <v>4390</v>
      </c>
      <c r="AH8725" s="9" t="s">
        <v>4613</v>
      </c>
    </row>
    <row r="8726" spans="1:34" ht="10.95" customHeight="1" outlineLevel="1" x14ac:dyDescent="0.25">
      <c r="A8726" t="s">
        <v>490</v>
      </c>
      <c r="C8726" s="3" t="s">
        <v>12986</v>
      </c>
      <c r="D8726" s="3" t="s">
        <v>4065</v>
      </c>
      <c r="E8726" s="9">
        <v>1932</v>
      </c>
      <c r="F8726" s="7" t="s">
        <v>1095</v>
      </c>
      <c r="G8726" s="7" t="s">
        <v>4212</v>
      </c>
      <c r="H8726" s="8" t="s">
        <v>4389</v>
      </c>
      <c r="I8726" s="8"/>
      <c r="J8726" s="19">
        <v>1</v>
      </c>
      <c r="K8726" s="19" t="s">
        <v>20092</v>
      </c>
      <c r="L8726" s="11"/>
      <c r="M8726" s="11"/>
      <c r="N8726" s="24"/>
      <c r="P8726" s="32"/>
      <c r="T8726" s="19"/>
      <c r="U8726" s="3" t="s">
        <v>5620</v>
      </c>
      <c r="W8726" t="s">
        <v>7738</v>
      </c>
      <c r="X8726" t="str">
        <f t="shared" si="536"/>
        <v/>
      </c>
      <c r="Z8726" t="str">
        <f t="shared" si="537"/>
        <v/>
      </c>
      <c r="AB8726" s="9"/>
      <c r="AC8726" t="s">
        <v>4389</v>
      </c>
      <c r="AD8726">
        <f t="shared" si="538"/>
        <v>0</v>
      </c>
      <c r="AF8726" s="3"/>
      <c r="AG8726" t="s">
        <v>4390</v>
      </c>
      <c r="AH8726" s="9" t="s">
        <v>4526</v>
      </c>
    </row>
    <row r="8727" spans="1:34" ht="10.95" customHeight="1" outlineLevel="1" x14ac:dyDescent="0.25">
      <c r="A8727" t="s">
        <v>490</v>
      </c>
      <c r="C8727" s="3" t="s">
        <v>12986</v>
      </c>
      <c r="D8727" s="3">
        <v>721</v>
      </c>
      <c r="E8727" s="9">
        <v>1932</v>
      </c>
      <c r="F8727" s="7" t="s">
        <v>21959</v>
      </c>
      <c r="G8727" s="7" t="s">
        <v>5621</v>
      </c>
      <c r="H8727" s="8" t="s">
        <v>4389</v>
      </c>
      <c r="I8727" s="8" t="s">
        <v>16398</v>
      </c>
      <c r="J8727" s="19">
        <v>1</v>
      </c>
      <c r="K8727" s="19" t="s">
        <v>7738</v>
      </c>
      <c r="L8727" s="11"/>
      <c r="M8727" s="11"/>
      <c r="N8727" s="24"/>
      <c r="P8727" s="32"/>
      <c r="T8727" s="19"/>
      <c r="U8727" s="3" t="s">
        <v>2048</v>
      </c>
      <c r="W8727" t="s">
        <v>7738</v>
      </c>
      <c r="X8727" t="str">
        <f t="shared" si="536"/>
        <v/>
      </c>
      <c r="Z8727" t="str">
        <f t="shared" si="537"/>
        <v/>
      </c>
      <c r="AB8727" s="9"/>
      <c r="AC8727" t="s">
        <v>4389</v>
      </c>
      <c r="AD8727">
        <f t="shared" si="538"/>
        <v>0</v>
      </c>
      <c r="AF8727" s="3"/>
      <c r="AG8727" t="s">
        <v>4390</v>
      </c>
      <c r="AH8727" s="9" t="s">
        <v>4623</v>
      </c>
    </row>
    <row r="8728" spans="1:34" ht="10.95" customHeight="1" outlineLevel="1" collapsed="1" x14ac:dyDescent="0.25">
      <c r="A8728" t="s">
        <v>490</v>
      </c>
      <c r="C8728" s="3" t="s">
        <v>12986</v>
      </c>
      <c r="D8728" s="3" t="s">
        <v>4065</v>
      </c>
      <c r="E8728" s="9">
        <v>1932</v>
      </c>
      <c r="F8728" s="7" t="s">
        <v>3192</v>
      </c>
      <c r="G8728" s="7" t="s">
        <v>5034</v>
      </c>
      <c r="H8728" s="8" t="s">
        <v>4389</v>
      </c>
      <c r="I8728" s="8"/>
      <c r="J8728" s="19">
        <v>1</v>
      </c>
      <c r="K8728" s="19" t="s">
        <v>7736</v>
      </c>
      <c r="L8728" s="11">
        <v>1.65</v>
      </c>
      <c r="M8728" s="11"/>
      <c r="N8728" s="24"/>
      <c r="P8728" s="32"/>
      <c r="T8728" s="19"/>
      <c r="U8728" s="3" t="s">
        <v>5767</v>
      </c>
      <c r="W8728" t="s">
        <v>7738</v>
      </c>
      <c r="X8728" t="str">
        <f t="shared" si="536"/>
        <v/>
      </c>
      <c r="Z8728" t="str">
        <f t="shared" si="537"/>
        <v/>
      </c>
      <c r="AB8728" s="9"/>
      <c r="AC8728" t="s">
        <v>4389</v>
      </c>
      <c r="AD8728">
        <f t="shared" si="538"/>
        <v>0</v>
      </c>
      <c r="AF8728" s="3"/>
      <c r="AG8728" t="s">
        <v>4390</v>
      </c>
      <c r="AH8728" s="9" t="s">
        <v>4613</v>
      </c>
    </row>
    <row r="8729" spans="1:34" ht="10.95" customHeight="1" outlineLevel="1" x14ac:dyDescent="0.25">
      <c r="A8729" t="s">
        <v>490</v>
      </c>
      <c r="C8729" s="3" t="s">
        <v>12986</v>
      </c>
      <c r="D8729" s="3" t="s">
        <v>4065</v>
      </c>
      <c r="E8729" s="9">
        <v>1932</v>
      </c>
      <c r="F8729" s="7" t="s">
        <v>1095</v>
      </c>
      <c r="G8729" s="7" t="s">
        <v>5034</v>
      </c>
      <c r="H8729" s="8" t="s">
        <v>4389</v>
      </c>
      <c r="I8729" s="8"/>
      <c r="J8729" s="19">
        <v>1</v>
      </c>
      <c r="K8729" s="19" t="s">
        <v>20092</v>
      </c>
      <c r="L8729" s="11"/>
      <c r="M8729" s="11"/>
      <c r="N8729" s="24"/>
      <c r="P8729" s="32"/>
      <c r="T8729" s="19"/>
      <c r="U8729" s="3" t="s">
        <v>2929</v>
      </c>
      <c r="W8729" t="s">
        <v>7738</v>
      </c>
      <c r="X8729" t="str">
        <f t="shared" si="536"/>
        <v/>
      </c>
      <c r="Z8729" t="str">
        <f t="shared" si="537"/>
        <v/>
      </c>
      <c r="AB8729" s="9"/>
      <c r="AC8729" t="s">
        <v>4389</v>
      </c>
      <c r="AD8729">
        <f t="shared" si="538"/>
        <v>0</v>
      </c>
      <c r="AF8729" s="3"/>
      <c r="AG8729" t="s">
        <v>4390</v>
      </c>
      <c r="AH8729" s="9" t="s">
        <v>5044</v>
      </c>
    </row>
    <row r="8730" spans="1:34" ht="10.95" customHeight="1" outlineLevel="1" x14ac:dyDescent="0.25">
      <c r="A8730" t="s">
        <v>490</v>
      </c>
      <c r="C8730" s="3" t="s">
        <v>12986</v>
      </c>
      <c r="D8730" s="3">
        <v>722</v>
      </c>
      <c r="E8730" s="9">
        <v>1932</v>
      </c>
      <c r="F8730" s="7" t="s">
        <v>21960</v>
      </c>
      <c r="G8730" s="7" t="s">
        <v>391</v>
      </c>
      <c r="H8730" s="8" t="s">
        <v>4389</v>
      </c>
      <c r="I8730" s="8" t="s">
        <v>16398</v>
      </c>
      <c r="J8730" s="19">
        <v>1</v>
      </c>
      <c r="K8730" s="19" t="s">
        <v>7736</v>
      </c>
      <c r="L8730" s="11">
        <v>1.65</v>
      </c>
      <c r="M8730" s="11"/>
      <c r="N8730" s="24"/>
      <c r="P8730" s="32"/>
      <c r="T8730" s="19"/>
      <c r="U8730" s="3" t="s">
        <v>2053</v>
      </c>
      <c r="X8730" t="str">
        <f t="shared" si="536"/>
        <v/>
      </c>
      <c r="Z8730" t="str">
        <f t="shared" si="537"/>
        <v/>
      </c>
      <c r="AB8730" s="9"/>
      <c r="AC8730" t="s">
        <v>4389</v>
      </c>
      <c r="AD8730">
        <f t="shared" si="538"/>
        <v>0</v>
      </c>
      <c r="AF8730" s="3"/>
      <c r="AG8730" t="s">
        <v>4390</v>
      </c>
      <c r="AH8730" s="9" t="s">
        <v>4925</v>
      </c>
    </row>
    <row r="8731" spans="1:34" ht="10.95" customHeight="1" outlineLevel="1" x14ac:dyDescent="0.25">
      <c r="A8731" t="s">
        <v>490</v>
      </c>
      <c r="C8731" s="3" t="s">
        <v>12986</v>
      </c>
      <c r="D8731" s="3" t="s">
        <v>4065</v>
      </c>
      <c r="E8731" s="9">
        <v>1932</v>
      </c>
      <c r="F8731" s="7" t="s">
        <v>5142</v>
      </c>
      <c r="G8731" s="7" t="s">
        <v>6001</v>
      </c>
      <c r="H8731" s="8" t="s">
        <v>4389</v>
      </c>
      <c r="I8731" s="8"/>
      <c r="J8731" s="19">
        <v>1</v>
      </c>
      <c r="K8731" s="19" t="s">
        <v>7738</v>
      </c>
      <c r="L8731" s="11"/>
      <c r="M8731" s="11"/>
      <c r="N8731" s="24"/>
      <c r="P8731" s="32"/>
      <c r="T8731" s="19"/>
      <c r="U8731" s="3" t="s">
        <v>6386</v>
      </c>
      <c r="W8731" t="s">
        <v>7738</v>
      </c>
      <c r="X8731" t="str">
        <f t="shared" si="536"/>
        <v/>
      </c>
      <c r="Z8731" t="str">
        <f t="shared" si="537"/>
        <v/>
      </c>
      <c r="AB8731" s="9"/>
      <c r="AC8731" t="s">
        <v>4389</v>
      </c>
      <c r="AD8731">
        <f t="shared" si="538"/>
        <v>0</v>
      </c>
      <c r="AF8731" s="3"/>
      <c r="AG8731" t="s">
        <v>4390</v>
      </c>
      <c r="AH8731" s="9" t="s">
        <v>4613</v>
      </c>
    </row>
    <row r="8732" spans="1:34" ht="10.95" customHeight="1" outlineLevel="1" x14ac:dyDescent="0.25">
      <c r="A8732" t="s">
        <v>490</v>
      </c>
      <c r="C8732" s="3" t="s">
        <v>12986</v>
      </c>
      <c r="D8732" s="3" t="s">
        <v>4065</v>
      </c>
      <c r="E8732" s="9">
        <v>1932</v>
      </c>
      <c r="F8732" s="7" t="s">
        <v>3424</v>
      </c>
      <c r="G8732" s="7" t="s">
        <v>3216</v>
      </c>
      <c r="H8732" s="8" t="s">
        <v>4389</v>
      </c>
      <c r="I8732" s="8"/>
      <c r="J8732" s="19">
        <v>1</v>
      </c>
      <c r="K8732" s="19" t="s">
        <v>7738</v>
      </c>
      <c r="L8732" s="11"/>
      <c r="M8732" s="11"/>
      <c r="N8732" s="24"/>
      <c r="P8732" s="32"/>
      <c r="T8732" s="19"/>
      <c r="U8732" s="3" t="s">
        <v>6387</v>
      </c>
      <c r="W8732" t="s">
        <v>7738</v>
      </c>
      <c r="X8732" t="str">
        <f t="shared" si="536"/>
        <v/>
      </c>
      <c r="Z8732" t="str">
        <f t="shared" si="537"/>
        <v/>
      </c>
      <c r="AB8732" s="9"/>
      <c r="AC8732" t="s">
        <v>4389</v>
      </c>
      <c r="AD8732">
        <f t="shared" si="538"/>
        <v>0</v>
      </c>
      <c r="AF8732" s="3"/>
      <c r="AG8732" t="s">
        <v>4390</v>
      </c>
      <c r="AH8732" s="9" t="s">
        <v>4526</v>
      </c>
    </row>
    <row r="8733" spans="1:34" ht="10.95" customHeight="1" outlineLevel="1" x14ac:dyDescent="0.25">
      <c r="A8733" t="s">
        <v>490</v>
      </c>
      <c r="C8733" s="3" t="s">
        <v>12986</v>
      </c>
      <c r="D8733" s="3" t="s">
        <v>4065</v>
      </c>
      <c r="E8733" s="9">
        <v>1932</v>
      </c>
      <c r="F8733" s="7" t="s">
        <v>3424</v>
      </c>
      <c r="G8733" s="7" t="s">
        <v>1639</v>
      </c>
      <c r="H8733" s="8" t="s">
        <v>4389</v>
      </c>
      <c r="I8733" s="8"/>
      <c r="J8733" s="19">
        <v>1</v>
      </c>
      <c r="K8733" s="19" t="s">
        <v>7738</v>
      </c>
      <c r="L8733" s="11"/>
      <c r="M8733" s="11"/>
      <c r="N8733" s="24"/>
      <c r="P8733" s="32"/>
      <c r="T8733" s="19"/>
      <c r="U8733" s="3" t="s">
        <v>1638</v>
      </c>
      <c r="W8733" t="s">
        <v>7738</v>
      </c>
      <c r="X8733" t="str">
        <f t="shared" si="536"/>
        <v/>
      </c>
      <c r="Z8733" t="str">
        <f t="shared" si="537"/>
        <v/>
      </c>
      <c r="AB8733" s="9"/>
      <c r="AC8733" t="s">
        <v>4389</v>
      </c>
      <c r="AD8733">
        <f t="shared" si="538"/>
        <v>0</v>
      </c>
      <c r="AF8733" s="3"/>
      <c r="AG8733" t="s">
        <v>4390</v>
      </c>
      <c r="AH8733" s="9" t="s">
        <v>4925</v>
      </c>
    </row>
    <row r="8734" spans="1:34" ht="10.95" customHeight="1" outlineLevel="1" x14ac:dyDescent="0.25">
      <c r="A8734" t="s">
        <v>490</v>
      </c>
      <c r="C8734" s="3" t="s">
        <v>12986</v>
      </c>
      <c r="D8734" s="3" t="s">
        <v>4065</v>
      </c>
      <c r="E8734" s="9">
        <v>1932</v>
      </c>
      <c r="F8734" s="7" t="s">
        <v>3424</v>
      </c>
      <c r="G8734" s="7" t="s">
        <v>3216</v>
      </c>
      <c r="H8734" s="8" t="s">
        <v>4389</v>
      </c>
      <c r="I8734" s="8"/>
      <c r="J8734" s="19">
        <v>1</v>
      </c>
      <c r="K8734" s="19" t="s">
        <v>7738</v>
      </c>
      <c r="L8734" s="11"/>
      <c r="M8734" s="11"/>
      <c r="N8734" s="24"/>
      <c r="P8734" s="32"/>
      <c r="T8734" s="19"/>
      <c r="U8734" s="3" t="s">
        <v>2558</v>
      </c>
      <c r="W8734" t="s">
        <v>7738</v>
      </c>
      <c r="X8734" t="str">
        <f t="shared" si="536"/>
        <v/>
      </c>
      <c r="Z8734" t="str">
        <f t="shared" si="537"/>
        <v/>
      </c>
      <c r="AB8734" s="9"/>
      <c r="AC8734" t="s">
        <v>4389</v>
      </c>
      <c r="AD8734">
        <f t="shared" si="538"/>
        <v>0</v>
      </c>
      <c r="AF8734" s="3"/>
      <c r="AG8734" t="s">
        <v>4390</v>
      </c>
      <c r="AH8734" s="9" t="s">
        <v>4925</v>
      </c>
    </row>
    <row r="8735" spans="1:34" ht="10.95" customHeight="1" outlineLevel="1" x14ac:dyDescent="0.25">
      <c r="A8735" t="s">
        <v>490</v>
      </c>
      <c r="C8735" s="3" t="s">
        <v>12986</v>
      </c>
      <c r="D8735" s="3" t="s">
        <v>4065</v>
      </c>
      <c r="E8735" s="9">
        <v>1932</v>
      </c>
      <c r="F8735" s="7" t="s">
        <v>5141</v>
      </c>
      <c r="G8735" s="7" t="s">
        <v>1647</v>
      </c>
      <c r="H8735" s="8" t="s">
        <v>4389</v>
      </c>
      <c r="I8735" s="8"/>
      <c r="J8735" s="19">
        <v>1</v>
      </c>
      <c r="K8735" s="19" t="s">
        <v>7738</v>
      </c>
      <c r="L8735" s="11"/>
      <c r="M8735" s="11"/>
      <c r="N8735" s="24"/>
      <c r="P8735" s="32"/>
      <c r="T8735" s="19"/>
      <c r="U8735" s="3" t="s">
        <v>2559</v>
      </c>
      <c r="W8735" t="s">
        <v>7738</v>
      </c>
      <c r="X8735" t="str">
        <f t="shared" si="536"/>
        <v/>
      </c>
      <c r="Z8735" t="str">
        <f t="shared" si="537"/>
        <v/>
      </c>
      <c r="AB8735" s="9"/>
      <c r="AC8735" t="s">
        <v>4389</v>
      </c>
      <c r="AD8735">
        <f t="shared" si="538"/>
        <v>0</v>
      </c>
      <c r="AF8735" s="3"/>
      <c r="AG8735" t="s">
        <v>4390</v>
      </c>
      <c r="AH8735" s="9" t="s">
        <v>4623</v>
      </c>
    </row>
    <row r="8736" spans="1:34" ht="10.95" customHeight="1" outlineLevel="1" x14ac:dyDescent="0.25">
      <c r="A8736" t="s">
        <v>490</v>
      </c>
      <c r="C8736" s="3" t="s">
        <v>12986</v>
      </c>
      <c r="D8736" s="3" t="s">
        <v>4065</v>
      </c>
      <c r="E8736" s="9">
        <v>1932</v>
      </c>
      <c r="F8736" s="7" t="s">
        <v>5242</v>
      </c>
      <c r="G8736" s="7" t="s">
        <v>6492</v>
      </c>
      <c r="H8736" s="8" t="s">
        <v>4389</v>
      </c>
      <c r="I8736" s="8"/>
      <c r="J8736" s="19">
        <v>1</v>
      </c>
      <c r="K8736" s="19" t="s">
        <v>7738</v>
      </c>
      <c r="L8736" s="11"/>
      <c r="M8736" s="11"/>
      <c r="N8736" s="24"/>
      <c r="P8736" s="32"/>
      <c r="T8736" s="19"/>
      <c r="U8736" s="3" t="s">
        <v>2560</v>
      </c>
      <c r="W8736" t="s">
        <v>7738</v>
      </c>
      <c r="X8736" t="str">
        <f t="shared" si="536"/>
        <v/>
      </c>
      <c r="Z8736" t="str">
        <f t="shared" si="537"/>
        <v/>
      </c>
      <c r="AB8736" s="9"/>
      <c r="AC8736" t="s">
        <v>4389</v>
      </c>
      <c r="AD8736">
        <f t="shared" si="538"/>
        <v>0</v>
      </c>
      <c r="AF8736" s="3"/>
      <c r="AG8736" t="s">
        <v>4390</v>
      </c>
      <c r="AH8736" s="9" t="s">
        <v>4526</v>
      </c>
    </row>
    <row r="8737" spans="1:34" ht="10.95" customHeight="1" outlineLevel="1" x14ac:dyDescent="0.25">
      <c r="A8737" t="s">
        <v>490</v>
      </c>
      <c r="C8737" s="3" t="s">
        <v>12986</v>
      </c>
      <c r="D8737" s="3" t="s">
        <v>4065</v>
      </c>
      <c r="E8737" s="9">
        <v>1932</v>
      </c>
      <c r="F8737" s="7" t="s">
        <v>5141</v>
      </c>
      <c r="G8737" s="7" t="s">
        <v>1647</v>
      </c>
      <c r="H8737" s="8" t="s">
        <v>4389</v>
      </c>
      <c r="I8737" s="8"/>
      <c r="J8737" s="19">
        <v>1</v>
      </c>
      <c r="K8737" s="19" t="s">
        <v>7736</v>
      </c>
      <c r="L8737" s="11">
        <v>0.45</v>
      </c>
      <c r="M8737" s="11"/>
      <c r="N8737" s="24"/>
      <c r="P8737" s="32"/>
      <c r="T8737" s="19"/>
      <c r="U8737" s="3" t="s">
        <v>2561</v>
      </c>
      <c r="W8737" t="s">
        <v>7738</v>
      </c>
      <c r="X8737" t="str">
        <f t="shared" si="536"/>
        <v/>
      </c>
      <c r="Z8737" t="str">
        <f t="shared" si="537"/>
        <v/>
      </c>
      <c r="AB8737" s="9"/>
      <c r="AC8737" t="s">
        <v>4389</v>
      </c>
      <c r="AD8737">
        <f t="shared" si="538"/>
        <v>0</v>
      </c>
      <c r="AF8737" s="3"/>
      <c r="AG8737" t="s">
        <v>4390</v>
      </c>
      <c r="AH8737" s="9" t="s">
        <v>4613</v>
      </c>
    </row>
    <row r="8738" spans="1:34" ht="10.95" customHeight="1" outlineLevel="1" x14ac:dyDescent="0.25">
      <c r="A8738" t="s">
        <v>490</v>
      </c>
      <c r="C8738" s="3" t="s">
        <v>12986</v>
      </c>
      <c r="D8738" s="3" t="s">
        <v>4065</v>
      </c>
      <c r="E8738" s="9">
        <v>1932</v>
      </c>
      <c r="F8738" s="7" t="s">
        <v>5242</v>
      </c>
      <c r="G8738" s="7" t="s">
        <v>6492</v>
      </c>
      <c r="H8738" s="8" t="s">
        <v>4389</v>
      </c>
      <c r="I8738" s="8"/>
      <c r="J8738" s="19">
        <v>1</v>
      </c>
      <c r="K8738" s="19" t="s">
        <v>7738</v>
      </c>
      <c r="L8738" s="11"/>
      <c r="M8738" s="11"/>
      <c r="N8738" s="24"/>
      <c r="P8738" s="32"/>
      <c r="T8738" s="19"/>
      <c r="U8738" s="3" t="s">
        <v>2562</v>
      </c>
      <c r="W8738" t="s">
        <v>7738</v>
      </c>
      <c r="X8738" t="str">
        <f t="shared" si="536"/>
        <v/>
      </c>
      <c r="Z8738" t="str">
        <f t="shared" si="537"/>
        <v/>
      </c>
      <c r="AB8738" s="9"/>
      <c r="AC8738" t="s">
        <v>4389</v>
      </c>
      <c r="AD8738">
        <f t="shared" si="538"/>
        <v>0</v>
      </c>
      <c r="AF8738" s="3"/>
      <c r="AG8738" t="s">
        <v>4390</v>
      </c>
      <c r="AH8738" s="9" t="s">
        <v>4925</v>
      </c>
    </row>
    <row r="8739" spans="1:34" ht="10.95" customHeight="1" outlineLevel="1" x14ac:dyDescent="0.25">
      <c r="A8739" t="s">
        <v>490</v>
      </c>
      <c r="C8739" s="3" t="s">
        <v>12986</v>
      </c>
      <c r="D8739" s="3" t="s">
        <v>4065</v>
      </c>
      <c r="E8739" s="9">
        <v>1932</v>
      </c>
      <c r="F8739" s="7" t="s">
        <v>2977</v>
      </c>
      <c r="G8739" s="7" t="s">
        <v>5034</v>
      </c>
      <c r="H8739" s="8" t="s">
        <v>4389</v>
      </c>
      <c r="I8739" s="8"/>
      <c r="J8739" s="19">
        <v>1</v>
      </c>
      <c r="K8739" s="19" t="s">
        <v>7738</v>
      </c>
      <c r="L8739" s="11"/>
      <c r="M8739" s="11"/>
      <c r="N8739" s="24"/>
      <c r="P8739" s="32"/>
      <c r="T8739" s="19"/>
      <c r="U8739" s="3" t="s">
        <v>2563</v>
      </c>
      <c r="W8739" t="s">
        <v>7738</v>
      </c>
      <c r="X8739" t="str">
        <f t="shared" si="536"/>
        <v/>
      </c>
      <c r="Z8739" t="str">
        <f t="shared" si="537"/>
        <v/>
      </c>
      <c r="AB8739" s="9"/>
      <c r="AC8739" t="s">
        <v>4389</v>
      </c>
      <c r="AD8739">
        <f t="shared" si="538"/>
        <v>0</v>
      </c>
      <c r="AF8739" s="3"/>
      <c r="AG8739" t="s">
        <v>4390</v>
      </c>
      <c r="AH8739" s="9" t="s">
        <v>4925</v>
      </c>
    </row>
    <row r="8740" spans="1:34" ht="10.95" customHeight="1" outlineLevel="1" x14ac:dyDescent="0.25">
      <c r="A8740" t="s">
        <v>490</v>
      </c>
      <c r="C8740" s="3" t="s">
        <v>12986</v>
      </c>
      <c r="D8740" s="3" t="s">
        <v>4065</v>
      </c>
      <c r="E8740" s="9">
        <v>1933</v>
      </c>
      <c r="F8740" s="7" t="s">
        <v>5142</v>
      </c>
      <c r="G8740" s="7" t="s">
        <v>6001</v>
      </c>
      <c r="H8740" s="8" t="s">
        <v>4389</v>
      </c>
      <c r="I8740" s="8"/>
      <c r="J8740" s="19">
        <v>1</v>
      </c>
      <c r="K8740" s="19" t="s">
        <v>7736</v>
      </c>
      <c r="L8740" s="11">
        <v>0.45</v>
      </c>
      <c r="M8740" s="11"/>
      <c r="N8740" s="24"/>
      <c r="P8740" s="32"/>
      <c r="T8740" s="19"/>
      <c r="U8740" s="3" t="s">
        <v>2564</v>
      </c>
      <c r="W8740" t="s">
        <v>7738</v>
      </c>
      <c r="X8740" t="str">
        <f t="shared" si="536"/>
        <v/>
      </c>
      <c r="Z8740" t="str">
        <f t="shared" si="537"/>
        <v/>
      </c>
      <c r="AB8740" s="9"/>
      <c r="AC8740" t="s">
        <v>4389</v>
      </c>
      <c r="AD8740">
        <f t="shared" si="538"/>
        <v>0</v>
      </c>
      <c r="AF8740" s="3"/>
      <c r="AG8740" t="s">
        <v>4390</v>
      </c>
      <c r="AH8740" s="9" t="s">
        <v>4613</v>
      </c>
    </row>
    <row r="8741" spans="1:34" ht="10.95" customHeight="1" outlineLevel="1" x14ac:dyDescent="0.25">
      <c r="A8741" t="s">
        <v>490</v>
      </c>
      <c r="C8741" s="3" t="s">
        <v>12986</v>
      </c>
      <c r="D8741" s="3" t="s">
        <v>4065</v>
      </c>
      <c r="E8741" s="9">
        <v>1933</v>
      </c>
      <c r="F8741" s="7" t="s">
        <v>2977</v>
      </c>
      <c r="G8741" s="7" t="s">
        <v>5034</v>
      </c>
      <c r="H8741" s="8" t="s">
        <v>4389</v>
      </c>
      <c r="I8741" s="8"/>
      <c r="J8741" s="19">
        <v>1</v>
      </c>
      <c r="K8741" s="19" t="s">
        <v>7738</v>
      </c>
      <c r="L8741" s="11"/>
      <c r="M8741" s="11"/>
      <c r="N8741" s="24"/>
      <c r="P8741" s="32"/>
      <c r="T8741" s="19"/>
      <c r="U8741" s="3" t="s">
        <v>2566</v>
      </c>
      <c r="W8741" t="s">
        <v>7738</v>
      </c>
      <c r="X8741" t="str">
        <f t="shared" si="536"/>
        <v/>
      </c>
      <c r="Z8741" t="str">
        <f t="shared" si="537"/>
        <v/>
      </c>
      <c r="AB8741" s="9"/>
      <c r="AC8741" t="s">
        <v>4389</v>
      </c>
      <c r="AD8741">
        <f t="shared" si="538"/>
        <v>0</v>
      </c>
      <c r="AF8741" s="3"/>
      <c r="AG8741" t="s">
        <v>4390</v>
      </c>
      <c r="AH8741" s="9" t="s">
        <v>4613</v>
      </c>
    </row>
    <row r="8742" spans="1:34" ht="10.95" customHeight="1" outlineLevel="1" x14ac:dyDescent="0.25">
      <c r="A8742" t="s">
        <v>490</v>
      </c>
      <c r="C8742" s="3" t="s">
        <v>12986</v>
      </c>
      <c r="D8742" s="3" t="s">
        <v>4065</v>
      </c>
      <c r="E8742" s="9">
        <v>1933</v>
      </c>
      <c r="F8742" s="7" t="s">
        <v>3424</v>
      </c>
      <c r="G8742" s="7" t="s">
        <v>1639</v>
      </c>
      <c r="H8742" s="8" t="s">
        <v>4389</v>
      </c>
      <c r="I8742" s="8"/>
      <c r="J8742" s="19">
        <v>1</v>
      </c>
      <c r="K8742" s="19" t="s">
        <v>7738</v>
      </c>
      <c r="L8742" s="11"/>
      <c r="M8742" s="11"/>
      <c r="N8742" s="24"/>
      <c r="P8742" s="32"/>
      <c r="T8742" s="19"/>
      <c r="U8742" s="3" t="s">
        <v>2568</v>
      </c>
      <c r="W8742" t="s">
        <v>7738</v>
      </c>
      <c r="X8742" t="str">
        <f t="shared" si="536"/>
        <v/>
      </c>
      <c r="Z8742" t="str">
        <f t="shared" si="537"/>
        <v/>
      </c>
      <c r="AB8742" s="9"/>
      <c r="AC8742" t="s">
        <v>4389</v>
      </c>
      <c r="AD8742">
        <f t="shared" si="538"/>
        <v>0</v>
      </c>
      <c r="AF8742" s="3"/>
      <c r="AG8742" t="s">
        <v>4390</v>
      </c>
      <c r="AH8742" s="9" t="s">
        <v>4925</v>
      </c>
    </row>
    <row r="8743" spans="1:34" ht="10.95" customHeight="1" outlineLevel="1" x14ac:dyDescent="0.25">
      <c r="A8743" t="s">
        <v>490</v>
      </c>
      <c r="C8743" s="3" t="s">
        <v>12986</v>
      </c>
      <c r="D8743" s="3" t="s">
        <v>4065</v>
      </c>
      <c r="E8743" s="9">
        <v>1933</v>
      </c>
      <c r="F8743" s="7" t="s">
        <v>3424</v>
      </c>
      <c r="G8743" s="7" t="s">
        <v>2570</v>
      </c>
      <c r="H8743" s="8" t="s">
        <v>4389</v>
      </c>
      <c r="I8743" s="8"/>
      <c r="J8743" s="19">
        <v>1</v>
      </c>
      <c r="K8743" s="19" t="s">
        <v>20092</v>
      </c>
      <c r="L8743" s="11"/>
      <c r="M8743" s="11"/>
      <c r="N8743" s="24"/>
      <c r="P8743" s="32"/>
      <c r="T8743" s="19"/>
      <c r="U8743" s="3" t="s">
        <v>2569</v>
      </c>
      <c r="W8743" t="s">
        <v>7738</v>
      </c>
      <c r="X8743" t="str">
        <f t="shared" si="536"/>
        <v/>
      </c>
      <c r="Z8743" t="str">
        <f t="shared" si="537"/>
        <v/>
      </c>
      <c r="AB8743" s="9"/>
      <c r="AC8743" t="s">
        <v>4389</v>
      </c>
      <c r="AD8743">
        <f t="shared" si="538"/>
        <v>0</v>
      </c>
      <c r="AF8743" s="3"/>
      <c r="AG8743" t="s">
        <v>4390</v>
      </c>
      <c r="AH8743" s="9" t="s">
        <v>4925</v>
      </c>
    </row>
    <row r="8744" spans="1:34" ht="10.95" customHeight="1" outlineLevel="1" x14ac:dyDescent="0.25">
      <c r="A8744" t="s">
        <v>490</v>
      </c>
      <c r="C8744" s="3" t="s">
        <v>12986</v>
      </c>
      <c r="D8744" s="3" t="s">
        <v>4065</v>
      </c>
      <c r="E8744" s="9">
        <v>1933</v>
      </c>
      <c r="F8744" s="7" t="s">
        <v>2573</v>
      </c>
      <c r="G8744" s="7" t="s">
        <v>1647</v>
      </c>
      <c r="H8744" s="8" t="s">
        <v>4389</v>
      </c>
      <c r="I8744" s="8"/>
      <c r="J8744" s="19">
        <v>1</v>
      </c>
      <c r="K8744" s="19" t="s">
        <v>20092</v>
      </c>
      <c r="L8744" s="11"/>
      <c r="M8744" s="11"/>
      <c r="N8744" s="24"/>
      <c r="P8744" s="32"/>
      <c r="T8744" s="19"/>
      <c r="U8744" s="3" t="s">
        <v>2572</v>
      </c>
      <c r="W8744" t="s">
        <v>7738</v>
      </c>
      <c r="X8744" t="str">
        <f t="shared" si="536"/>
        <v/>
      </c>
      <c r="Z8744" t="str">
        <f t="shared" si="537"/>
        <v/>
      </c>
      <c r="AB8744" s="9"/>
      <c r="AC8744" t="s">
        <v>4389</v>
      </c>
      <c r="AD8744">
        <f t="shared" si="538"/>
        <v>0</v>
      </c>
      <c r="AF8744" s="3"/>
      <c r="AG8744" t="s">
        <v>4390</v>
      </c>
      <c r="AH8744" s="9" t="s">
        <v>4526</v>
      </c>
    </row>
    <row r="8745" spans="1:34" ht="10.95" customHeight="1" outlineLevel="1" x14ac:dyDescent="0.25">
      <c r="A8745" t="s">
        <v>490</v>
      </c>
      <c r="C8745" s="3" t="s">
        <v>12986</v>
      </c>
      <c r="D8745" s="3">
        <v>671</v>
      </c>
      <c r="E8745" s="9">
        <v>1934</v>
      </c>
      <c r="F8745" s="7" t="s">
        <v>3424</v>
      </c>
      <c r="G8745" s="7" t="s">
        <v>1128</v>
      </c>
      <c r="H8745" s="8" t="s">
        <v>4389</v>
      </c>
      <c r="I8745" s="8" t="s">
        <v>16390</v>
      </c>
      <c r="J8745" s="19">
        <v>1</v>
      </c>
      <c r="K8745" s="19" t="s">
        <v>7736</v>
      </c>
      <c r="L8745" s="11">
        <v>1</v>
      </c>
      <c r="M8745" s="11"/>
      <c r="N8745" s="24"/>
      <c r="P8745" s="32"/>
      <c r="T8745" s="19"/>
      <c r="U8745" s="3" t="s">
        <v>6767</v>
      </c>
      <c r="X8745" t="str">
        <f t="shared" si="536"/>
        <v/>
      </c>
      <c r="Z8745" t="str">
        <f t="shared" si="537"/>
        <v/>
      </c>
      <c r="AB8745" s="9"/>
      <c r="AC8745" t="s">
        <v>4389</v>
      </c>
      <c r="AD8745">
        <f t="shared" si="538"/>
        <v>0</v>
      </c>
      <c r="AF8745" s="3"/>
      <c r="AG8745" t="s">
        <v>4390</v>
      </c>
      <c r="AH8745" s="9" t="s">
        <v>4925</v>
      </c>
    </row>
    <row r="8746" spans="1:34" ht="10.95" customHeight="1" outlineLevel="1" x14ac:dyDescent="0.25">
      <c r="A8746" t="s">
        <v>490</v>
      </c>
      <c r="C8746" s="3" t="s">
        <v>12986</v>
      </c>
      <c r="D8746" s="3">
        <v>750</v>
      </c>
      <c r="E8746" s="9">
        <v>1934</v>
      </c>
      <c r="F8746" s="7" t="s">
        <v>2977</v>
      </c>
      <c r="G8746" s="7" t="s">
        <v>5040</v>
      </c>
      <c r="H8746" s="8" t="s">
        <v>392</v>
      </c>
      <c r="I8746" s="8" t="s">
        <v>16399</v>
      </c>
      <c r="J8746" s="19">
        <v>3</v>
      </c>
      <c r="K8746" s="19" t="s">
        <v>7738</v>
      </c>
      <c r="L8746" s="11"/>
      <c r="M8746" s="11"/>
      <c r="N8746" s="24"/>
      <c r="P8746" s="32"/>
      <c r="T8746" s="19"/>
      <c r="U8746" s="3" t="s">
        <v>686</v>
      </c>
      <c r="X8746" t="str">
        <f t="shared" si="536"/>
        <v/>
      </c>
      <c r="Z8746" t="str">
        <f t="shared" si="537"/>
        <v/>
      </c>
      <c r="AB8746" s="9"/>
      <c r="AC8746" t="s">
        <v>392</v>
      </c>
      <c r="AD8746">
        <f t="shared" si="538"/>
        <v>0</v>
      </c>
      <c r="AF8746" s="3"/>
      <c r="AG8746" t="s">
        <v>5271</v>
      </c>
      <c r="AH8746" s="9" t="s">
        <v>4925</v>
      </c>
    </row>
    <row r="8747" spans="1:34" ht="10.95" customHeight="1" outlineLevel="1" x14ac:dyDescent="0.25">
      <c r="A8747" t="s">
        <v>490</v>
      </c>
      <c r="C8747" s="3" t="s">
        <v>12986</v>
      </c>
      <c r="D8747" s="3">
        <v>752</v>
      </c>
      <c r="E8747" s="9">
        <v>1934</v>
      </c>
      <c r="F8747" s="7" t="s">
        <v>3424</v>
      </c>
      <c r="G8747" s="7" t="s">
        <v>394</v>
      </c>
      <c r="H8747" s="8" t="s">
        <v>395</v>
      </c>
      <c r="I8747" s="8" t="s">
        <v>16399</v>
      </c>
      <c r="J8747" s="19">
        <v>3</v>
      </c>
      <c r="K8747" s="19" t="s">
        <v>7738</v>
      </c>
      <c r="L8747" s="11"/>
      <c r="M8747" s="11"/>
      <c r="N8747" s="24"/>
      <c r="P8747" s="32"/>
      <c r="T8747" s="19"/>
      <c r="U8747" s="3" t="s">
        <v>689</v>
      </c>
      <c r="X8747" t="str">
        <f t="shared" si="536"/>
        <v/>
      </c>
      <c r="Z8747" t="str">
        <f t="shared" si="537"/>
        <v/>
      </c>
      <c r="AB8747" s="9"/>
      <c r="AC8747" t="s">
        <v>395</v>
      </c>
      <c r="AD8747">
        <f t="shared" si="538"/>
        <v>0</v>
      </c>
      <c r="AF8747" s="3"/>
      <c r="AG8747" t="s">
        <v>396</v>
      </c>
      <c r="AH8747" s="9" t="s">
        <v>4925</v>
      </c>
    </row>
    <row r="8748" spans="1:34" ht="10.95" customHeight="1" outlineLevel="1" x14ac:dyDescent="0.25">
      <c r="A8748" t="s">
        <v>490</v>
      </c>
      <c r="C8748" s="3" t="s">
        <v>12986</v>
      </c>
      <c r="D8748" s="3">
        <v>753</v>
      </c>
      <c r="E8748" s="9">
        <v>1934</v>
      </c>
      <c r="F8748" s="7" t="s">
        <v>3776</v>
      </c>
      <c r="G8748" s="7" t="s">
        <v>397</v>
      </c>
      <c r="H8748" s="8" t="s">
        <v>4389</v>
      </c>
      <c r="I8748" s="8" t="s">
        <v>16399</v>
      </c>
      <c r="J8748" s="19">
        <v>3</v>
      </c>
      <c r="K8748" s="19" t="s">
        <v>7738</v>
      </c>
      <c r="L8748" s="11"/>
      <c r="M8748" s="11"/>
      <c r="N8748" s="24"/>
      <c r="P8748" s="32"/>
      <c r="T8748" s="19"/>
      <c r="U8748" s="3" t="s">
        <v>690</v>
      </c>
      <c r="X8748" t="str">
        <f t="shared" si="536"/>
        <v/>
      </c>
      <c r="Z8748" t="str">
        <f t="shared" si="537"/>
        <v/>
      </c>
      <c r="AB8748" s="9"/>
      <c r="AC8748" t="s">
        <v>4389</v>
      </c>
      <c r="AD8748">
        <f t="shared" si="538"/>
        <v>0</v>
      </c>
      <c r="AF8748" s="3"/>
      <c r="AG8748" t="s">
        <v>4390</v>
      </c>
      <c r="AH8748" s="9" t="s">
        <v>4925</v>
      </c>
    </row>
    <row r="8749" spans="1:34" ht="10.95" customHeight="1" outlineLevel="1" x14ac:dyDescent="0.25">
      <c r="A8749" t="s">
        <v>490</v>
      </c>
      <c r="C8749" s="3" t="s">
        <v>12986</v>
      </c>
      <c r="D8749" s="3">
        <v>756</v>
      </c>
      <c r="E8749" s="9">
        <v>1934</v>
      </c>
      <c r="F8749" s="7" t="s">
        <v>817</v>
      </c>
      <c r="G8749" s="7" t="s">
        <v>398</v>
      </c>
      <c r="H8749" s="8" t="s">
        <v>1825</v>
      </c>
      <c r="I8749" s="8" t="s">
        <v>16399</v>
      </c>
      <c r="J8749" s="19">
        <v>1</v>
      </c>
      <c r="K8749" s="19" t="s">
        <v>7738</v>
      </c>
      <c r="L8749" s="11"/>
      <c r="M8749" s="11"/>
      <c r="N8749" s="24"/>
      <c r="P8749" s="32"/>
      <c r="T8749" s="19"/>
      <c r="U8749" s="3" t="s">
        <v>6425</v>
      </c>
      <c r="X8749" t="str">
        <f t="shared" si="536"/>
        <v/>
      </c>
      <c r="Z8749" t="str">
        <f t="shared" si="537"/>
        <v/>
      </c>
      <c r="AB8749" s="9"/>
      <c r="AC8749" t="s">
        <v>1825</v>
      </c>
      <c r="AD8749">
        <f t="shared" si="538"/>
        <v>0</v>
      </c>
      <c r="AF8749" s="3"/>
      <c r="AG8749" t="s">
        <v>1826</v>
      </c>
      <c r="AH8749" s="9" t="s">
        <v>4526</v>
      </c>
    </row>
    <row r="8750" spans="1:34" ht="10.95" customHeight="1" outlineLevel="1" x14ac:dyDescent="0.25">
      <c r="A8750" t="s">
        <v>490</v>
      </c>
      <c r="C8750" s="3" t="s">
        <v>12986</v>
      </c>
      <c r="D8750" s="3" t="s">
        <v>4065</v>
      </c>
      <c r="E8750" s="9">
        <v>1934</v>
      </c>
      <c r="F8750" s="7" t="s">
        <v>2977</v>
      </c>
      <c r="G8750" s="7" t="s">
        <v>684</v>
      </c>
      <c r="H8750" s="8" t="s">
        <v>4389</v>
      </c>
      <c r="I8750" s="8"/>
      <c r="J8750" s="19">
        <v>1</v>
      </c>
      <c r="K8750" s="19" t="s">
        <v>7736</v>
      </c>
      <c r="L8750" s="11">
        <v>0.55000000000000004</v>
      </c>
      <c r="M8750" s="11"/>
      <c r="N8750" s="24"/>
      <c r="P8750" s="32"/>
      <c r="T8750" s="19"/>
      <c r="U8750" s="3" t="s">
        <v>6429</v>
      </c>
      <c r="W8750" t="s">
        <v>7738</v>
      </c>
      <c r="X8750" t="str">
        <f t="shared" si="536"/>
        <v/>
      </c>
      <c r="Z8750" t="str">
        <f t="shared" si="537"/>
        <v/>
      </c>
      <c r="AB8750" s="9"/>
      <c r="AC8750" t="s">
        <v>4389</v>
      </c>
      <c r="AD8750">
        <f t="shared" si="538"/>
        <v>0</v>
      </c>
      <c r="AF8750" s="3"/>
      <c r="AG8750" t="s">
        <v>4390</v>
      </c>
      <c r="AH8750" s="9" t="s">
        <v>4613</v>
      </c>
    </row>
    <row r="8751" spans="1:34" ht="10.95" customHeight="1" outlineLevel="1" x14ac:dyDescent="0.25">
      <c r="A8751" t="s">
        <v>490</v>
      </c>
      <c r="C8751" s="3" t="s">
        <v>12986</v>
      </c>
      <c r="D8751" s="3" t="s">
        <v>4065</v>
      </c>
      <c r="E8751" s="9">
        <v>1934</v>
      </c>
      <c r="F8751" s="7" t="s">
        <v>2977</v>
      </c>
      <c r="G8751" s="7" t="s">
        <v>1828</v>
      </c>
      <c r="H8751" s="8" t="s">
        <v>4389</v>
      </c>
      <c r="I8751" s="8"/>
      <c r="J8751" s="19">
        <v>1</v>
      </c>
      <c r="K8751" s="19" t="s">
        <v>20092</v>
      </c>
      <c r="L8751" s="11"/>
      <c r="M8751" s="11"/>
      <c r="N8751" s="24"/>
      <c r="P8751" s="32"/>
      <c r="T8751" s="19"/>
      <c r="U8751" s="3" t="s">
        <v>1827</v>
      </c>
      <c r="W8751" t="s">
        <v>7738</v>
      </c>
      <c r="X8751" t="str">
        <f t="shared" si="536"/>
        <v/>
      </c>
      <c r="Z8751" t="str">
        <f t="shared" si="537"/>
        <v/>
      </c>
      <c r="AB8751" s="9"/>
      <c r="AC8751" t="s">
        <v>4389</v>
      </c>
      <c r="AD8751">
        <f t="shared" si="538"/>
        <v>0</v>
      </c>
      <c r="AF8751" s="3"/>
      <c r="AG8751" t="s">
        <v>4390</v>
      </c>
      <c r="AH8751" s="9" t="s">
        <v>4526</v>
      </c>
    </row>
    <row r="8752" spans="1:34" ht="10.95" customHeight="1" outlineLevel="1" x14ac:dyDescent="0.25">
      <c r="A8752" t="s">
        <v>490</v>
      </c>
      <c r="C8752" s="3" t="s">
        <v>12986</v>
      </c>
      <c r="D8752" s="3" t="s">
        <v>4065</v>
      </c>
      <c r="E8752" s="9">
        <v>1934</v>
      </c>
      <c r="F8752" s="7" t="s">
        <v>5282</v>
      </c>
      <c r="G8752" s="7" t="s">
        <v>1828</v>
      </c>
      <c r="H8752" s="8" t="s">
        <v>4389</v>
      </c>
      <c r="I8752" s="8"/>
      <c r="J8752" s="19">
        <v>1</v>
      </c>
      <c r="K8752" s="19" t="s">
        <v>7736</v>
      </c>
      <c r="L8752" s="11">
        <v>0.55000000000000004</v>
      </c>
      <c r="M8752" s="11"/>
      <c r="N8752" s="24"/>
      <c r="P8752" s="32"/>
      <c r="T8752" s="19"/>
      <c r="U8752" s="3" t="s">
        <v>6430</v>
      </c>
      <c r="W8752" t="s">
        <v>7738</v>
      </c>
      <c r="X8752" t="str">
        <f t="shared" si="536"/>
        <v/>
      </c>
      <c r="Z8752" t="str">
        <f t="shared" si="537"/>
        <v/>
      </c>
      <c r="AB8752" s="9"/>
      <c r="AC8752" t="s">
        <v>4389</v>
      </c>
      <c r="AD8752">
        <f t="shared" ref="AD8752:AD8783" si="539">COUNTIF(H8752,"*Fuji*")</f>
        <v>0</v>
      </c>
      <c r="AF8752" s="3"/>
      <c r="AG8752" t="s">
        <v>4390</v>
      </c>
      <c r="AH8752" s="9" t="s">
        <v>4613</v>
      </c>
    </row>
    <row r="8753" spans="1:34" ht="10.95" customHeight="1" outlineLevel="1" x14ac:dyDescent="0.25">
      <c r="A8753" t="s">
        <v>490</v>
      </c>
      <c r="C8753" s="3" t="s">
        <v>12986</v>
      </c>
      <c r="D8753" s="3">
        <v>775</v>
      </c>
      <c r="E8753" s="9">
        <v>1934</v>
      </c>
      <c r="F8753" s="7" t="s">
        <v>5242</v>
      </c>
      <c r="G8753" s="7" t="s">
        <v>1512</v>
      </c>
      <c r="H8753" s="8" t="s">
        <v>1825</v>
      </c>
      <c r="I8753" s="8" t="s">
        <v>8890</v>
      </c>
      <c r="J8753" s="19">
        <v>1</v>
      </c>
      <c r="K8753" s="19" t="s">
        <v>7736</v>
      </c>
      <c r="L8753" s="11">
        <v>1.4</v>
      </c>
      <c r="M8753" s="11"/>
      <c r="N8753" s="24"/>
      <c r="P8753" s="32"/>
      <c r="T8753" s="19"/>
      <c r="U8753" s="3" t="s">
        <v>848</v>
      </c>
      <c r="X8753" t="str">
        <f t="shared" si="536"/>
        <v/>
      </c>
      <c r="Z8753" t="str">
        <f t="shared" si="537"/>
        <v/>
      </c>
      <c r="AB8753" s="9"/>
      <c r="AC8753" t="s">
        <v>1825</v>
      </c>
      <c r="AD8753">
        <f t="shared" si="539"/>
        <v>0</v>
      </c>
      <c r="AF8753" s="3"/>
      <c r="AG8753" t="s">
        <v>1826</v>
      </c>
      <c r="AH8753" s="9" t="s">
        <v>4925</v>
      </c>
    </row>
    <row r="8754" spans="1:34" ht="10.95" customHeight="1" outlineLevel="1" x14ac:dyDescent="0.25">
      <c r="A8754" t="s">
        <v>490</v>
      </c>
      <c r="C8754" s="3" t="s">
        <v>12986</v>
      </c>
      <c r="D8754" s="3" t="s">
        <v>4065</v>
      </c>
      <c r="E8754" s="9">
        <v>1934</v>
      </c>
      <c r="F8754" s="7" t="s">
        <v>4218</v>
      </c>
      <c r="G8754" s="7" t="s">
        <v>1512</v>
      </c>
      <c r="H8754" s="8" t="s">
        <v>1825</v>
      </c>
      <c r="I8754" s="8"/>
      <c r="J8754" s="19">
        <v>1</v>
      </c>
      <c r="K8754" s="19" t="s">
        <v>20092</v>
      </c>
      <c r="L8754" s="11"/>
      <c r="M8754" s="11"/>
      <c r="N8754" s="24"/>
      <c r="P8754" s="32"/>
      <c r="T8754" s="19"/>
      <c r="U8754" s="3" t="s">
        <v>1829</v>
      </c>
      <c r="X8754" t="str">
        <f t="shared" si="536"/>
        <v/>
      </c>
      <c r="Z8754" t="str">
        <f t="shared" si="537"/>
        <v/>
      </c>
      <c r="AB8754" s="9"/>
      <c r="AC8754" t="s">
        <v>1825</v>
      </c>
      <c r="AD8754">
        <f t="shared" si="539"/>
        <v>0</v>
      </c>
      <c r="AF8754" s="3"/>
      <c r="AG8754" t="s">
        <v>1826</v>
      </c>
      <c r="AH8754" s="9" t="s">
        <v>4526</v>
      </c>
    </row>
    <row r="8755" spans="1:34" ht="10.95" customHeight="1" outlineLevel="1" x14ac:dyDescent="0.25">
      <c r="A8755" t="s">
        <v>490</v>
      </c>
      <c r="C8755" s="3" t="s">
        <v>12986</v>
      </c>
      <c r="D8755" s="3">
        <v>776</v>
      </c>
      <c r="E8755" s="9">
        <v>1934</v>
      </c>
      <c r="F8755" s="7" t="s">
        <v>2977</v>
      </c>
      <c r="G8755" s="7" t="s">
        <v>1830</v>
      </c>
      <c r="H8755" s="8" t="s">
        <v>5420</v>
      </c>
      <c r="I8755" s="8" t="s">
        <v>8890</v>
      </c>
      <c r="J8755" s="19">
        <v>1</v>
      </c>
      <c r="K8755" s="19" t="s">
        <v>7736</v>
      </c>
      <c r="L8755" s="11">
        <v>0.25</v>
      </c>
      <c r="M8755" s="11"/>
      <c r="N8755" s="24"/>
      <c r="P8755" s="32"/>
      <c r="T8755" s="19"/>
      <c r="U8755" s="3" t="s">
        <v>816</v>
      </c>
      <c r="X8755" t="str">
        <f t="shared" si="536"/>
        <v/>
      </c>
      <c r="Z8755" t="str">
        <f t="shared" si="537"/>
        <v/>
      </c>
      <c r="AB8755" s="9"/>
      <c r="AC8755" t="s">
        <v>5420</v>
      </c>
      <c r="AD8755">
        <f t="shared" si="539"/>
        <v>0</v>
      </c>
      <c r="AF8755" s="3"/>
      <c r="AG8755" t="s">
        <v>4013</v>
      </c>
      <c r="AH8755" s="9" t="s">
        <v>4925</v>
      </c>
    </row>
    <row r="8756" spans="1:34" ht="10.95" customHeight="1" outlineLevel="1" x14ac:dyDescent="0.25">
      <c r="A8756" t="s">
        <v>490</v>
      </c>
      <c r="C8756" s="3" t="s">
        <v>12986</v>
      </c>
      <c r="D8756" s="3" t="s">
        <v>4065</v>
      </c>
      <c r="E8756" s="9">
        <v>1934</v>
      </c>
      <c r="F8756" s="7" t="s">
        <v>2977</v>
      </c>
      <c r="G8756" s="7" t="s">
        <v>5619</v>
      </c>
      <c r="H8756" s="8" t="s">
        <v>5420</v>
      </c>
      <c r="I8756" s="8"/>
      <c r="J8756" s="19">
        <v>1</v>
      </c>
      <c r="K8756" s="19" t="s">
        <v>20092</v>
      </c>
      <c r="L8756" s="11"/>
      <c r="M8756" s="11"/>
      <c r="N8756" s="24"/>
      <c r="P8756" s="32"/>
      <c r="T8756" s="19"/>
      <c r="U8756" s="3" t="s">
        <v>1831</v>
      </c>
      <c r="W8756" t="s">
        <v>7738</v>
      </c>
      <c r="X8756" t="str">
        <f t="shared" si="536"/>
        <v/>
      </c>
      <c r="Z8756" t="str">
        <f t="shared" si="537"/>
        <v/>
      </c>
      <c r="AB8756" s="9"/>
      <c r="AC8756" t="s">
        <v>5420</v>
      </c>
      <c r="AD8756">
        <f t="shared" si="539"/>
        <v>0</v>
      </c>
      <c r="AF8756" s="3"/>
      <c r="AG8756" t="s">
        <v>4013</v>
      </c>
      <c r="AH8756" s="9" t="s">
        <v>4925</v>
      </c>
    </row>
    <row r="8757" spans="1:34" ht="10.95" customHeight="1" outlineLevel="1" x14ac:dyDescent="0.25">
      <c r="A8757" t="s">
        <v>490</v>
      </c>
      <c r="C8757" s="3" t="s">
        <v>12986</v>
      </c>
      <c r="D8757" s="3" t="s">
        <v>4065</v>
      </c>
      <c r="E8757" s="9">
        <v>1934</v>
      </c>
      <c r="F8757" s="7" t="s">
        <v>4218</v>
      </c>
      <c r="G8757" s="7" t="s">
        <v>1830</v>
      </c>
      <c r="H8757" s="8" t="s">
        <v>5420</v>
      </c>
      <c r="I8757" s="8"/>
      <c r="J8757" s="19">
        <v>1</v>
      </c>
      <c r="K8757" s="19" t="s">
        <v>20092</v>
      </c>
      <c r="L8757" s="11"/>
      <c r="M8757" s="11"/>
      <c r="N8757" s="24"/>
      <c r="P8757" s="32"/>
      <c r="T8757" s="19"/>
      <c r="U8757" s="3" t="s">
        <v>1832</v>
      </c>
      <c r="W8757" t="s">
        <v>7738</v>
      </c>
      <c r="X8757" t="str">
        <f t="shared" si="536"/>
        <v/>
      </c>
      <c r="Z8757" t="str">
        <f t="shared" si="537"/>
        <v/>
      </c>
      <c r="AB8757" s="9"/>
      <c r="AC8757" t="s">
        <v>5420</v>
      </c>
      <c r="AD8757">
        <f t="shared" si="539"/>
        <v>0</v>
      </c>
      <c r="AF8757" s="3"/>
      <c r="AG8757" t="s">
        <v>4013</v>
      </c>
      <c r="AH8757" s="9"/>
    </row>
    <row r="8758" spans="1:34" ht="10.95" customHeight="1" outlineLevel="1" x14ac:dyDescent="0.25">
      <c r="A8758" t="s">
        <v>490</v>
      </c>
      <c r="C8758" s="3" t="s">
        <v>12986</v>
      </c>
      <c r="D8758" s="3" t="s">
        <v>4065</v>
      </c>
      <c r="E8758" s="9">
        <v>1934</v>
      </c>
      <c r="F8758" s="7" t="s">
        <v>633</v>
      </c>
      <c r="G8758" s="7" t="s">
        <v>1833</v>
      </c>
      <c r="H8758" s="8" t="s">
        <v>1825</v>
      </c>
      <c r="I8758" s="8"/>
      <c r="J8758" s="19">
        <v>3</v>
      </c>
      <c r="K8758" s="19" t="s">
        <v>7736</v>
      </c>
      <c r="L8758" s="11">
        <v>2.2000000000000002</v>
      </c>
      <c r="M8758" s="11"/>
      <c r="N8758" s="24"/>
      <c r="P8758" s="32"/>
      <c r="T8758" s="19"/>
      <c r="U8758" s="3" t="s">
        <v>6137</v>
      </c>
      <c r="X8758" t="str">
        <f t="shared" si="536"/>
        <v/>
      </c>
      <c r="Z8758" t="str">
        <f t="shared" si="537"/>
        <v/>
      </c>
      <c r="AB8758" s="9"/>
      <c r="AC8758" t="s">
        <v>1825</v>
      </c>
      <c r="AD8758">
        <f t="shared" si="539"/>
        <v>0</v>
      </c>
      <c r="AF8758" s="3"/>
      <c r="AG8758" t="s">
        <v>1826</v>
      </c>
      <c r="AH8758" s="9" t="s">
        <v>4925</v>
      </c>
    </row>
    <row r="8759" spans="1:34" ht="10.95" customHeight="1" outlineLevel="1" x14ac:dyDescent="0.25">
      <c r="A8759" t="s">
        <v>490</v>
      </c>
      <c r="C8759" s="3" t="s">
        <v>12986</v>
      </c>
      <c r="D8759" s="3" t="s">
        <v>4065</v>
      </c>
      <c r="E8759" s="9">
        <v>1934</v>
      </c>
      <c r="F8759" s="7" t="s">
        <v>5141</v>
      </c>
      <c r="G8759" s="7" t="s">
        <v>1647</v>
      </c>
      <c r="H8759" s="8" t="s">
        <v>4389</v>
      </c>
      <c r="I8759" s="8"/>
      <c r="J8759" s="19">
        <v>1</v>
      </c>
      <c r="K8759" s="19" t="s">
        <v>7736</v>
      </c>
      <c r="L8759" s="11">
        <v>0.4</v>
      </c>
      <c r="M8759" s="11"/>
      <c r="N8759" s="24"/>
      <c r="P8759" s="32"/>
      <c r="T8759" s="19"/>
      <c r="U8759" s="3" t="s">
        <v>2565</v>
      </c>
      <c r="W8759" t="s">
        <v>7738</v>
      </c>
      <c r="X8759" t="str">
        <f t="shared" si="536"/>
        <v/>
      </c>
      <c r="Z8759" t="str">
        <f t="shared" si="537"/>
        <v/>
      </c>
      <c r="AB8759" s="9"/>
      <c r="AC8759" t="s">
        <v>4389</v>
      </c>
      <c r="AD8759">
        <f t="shared" si="539"/>
        <v>0</v>
      </c>
      <c r="AF8759" s="3"/>
      <c r="AG8759" t="s">
        <v>4390</v>
      </c>
      <c r="AH8759" s="9" t="s">
        <v>4613</v>
      </c>
    </row>
    <row r="8760" spans="1:34" ht="10.95" customHeight="1" outlineLevel="1" x14ac:dyDescent="0.25">
      <c r="A8760" t="s">
        <v>490</v>
      </c>
      <c r="C8760" s="3" t="s">
        <v>12986</v>
      </c>
      <c r="D8760" s="3" t="s">
        <v>4065</v>
      </c>
      <c r="E8760" s="9">
        <v>1934</v>
      </c>
      <c r="F8760" s="7" t="s">
        <v>3424</v>
      </c>
      <c r="G8760" s="7" t="s">
        <v>1128</v>
      </c>
      <c r="H8760" s="8" t="s">
        <v>4389</v>
      </c>
      <c r="I8760" s="8"/>
      <c r="J8760" s="19">
        <v>1</v>
      </c>
      <c r="K8760" s="19" t="s">
        <v>7738</v>
      </c>
      <c r="L8760" s="11"/>
      <c r="M8760" s="11"/>
      <c r="N8760" s="24"/>
      <c r="P8760" s="32"/>
      <c r="T8760" s="19"/>
      <c r="U8760" s="3" t="s">
        <v>2567</v>
      </c>
      <c r="W8760" t="s">
        <v>7738</v>
      </c>
      <c r="X8760" t="str">
        <f t="shared" si="536"/>
        <v/>
      </c>
      <c r="Z8760" t="str">
        <f t="shared" si="537"/>
        <v/>
      </c>
      <c r="AB8760" s="9"/>
      <c r="AC8760" t="s">
        <v>4389</v>
      </c>
      <c r="AD8760">
        <f t="shared" si="539"/>
        <v>0</v>
      </c>
      <c r="AF8760" s="3"/>
      <c r="AG8760" t="s">
        <v>4390</v>
      </c>
      <c r="AH8760" s="9" t="s">
        <v>4613</v>
      </c>
    </row>
    <row r="8761" spans="1:34" ht="10.95" customHeight="1" outlineLevel="1" x14ac:dyDescent="0.25">
      <c r="A8761" t="s">
        <v>490</v>
      </c>
      <c r="C8761" s="3" t="s">
        <v>12986</v>
      </c>
      <c r="D8761" s="3" t="s">
        <v>4065</v>
      </c>
      <c r="E8761" s="9">
        <v>1934</v>
      </c>
      <c r="F8761" s="7" t="s">
        <v>5141</v>
      </c>
      <c r="G8761" s="7" t="s">
        <v>1647</v>
      </c>
      <c r="H8761" s="8" t="s">
        <v>4389</v>
      </c>
      <c r="I8761" s="8"/>
      <c r="J8761" s="19">
        <v>1</v>
      </c>
      <c r="K8761" s="19" t="s">
        <v>20092</v>
      </c>
      <c r="L8761" s="11"/>
      <c r="M8761" s="11"/>
      <c r="N8761" s="24"/>
      <c r="P8761" s="32"/>
      <c r="T8761" s="19"/>
      <c r="U8761" s="3" t="s">
        <v>2571</v>
      </c>
      <c r="W8761" t="s">
        <v>7738</v>
      </c>
      <c r="X8761" t="str">
        <f t="shared" si="536"/>
        <v/>
      </c>
      <c r="Z8761" t="str">
        <f t="shared" si="537"/>
        <v/>
      </c>
      <c r="AB8761" s="9"/>
      <c r="AC8761" t="s">
        <v>4389</v>
      </c>
      <c r="AD8761">
        <f t="shared" si="539"/>
        <v>0</v>
      </c>
      <c r="AF8761" s="3"/>
      <c r="AG8761" t="s">
        <v>4390</v>
      </c>
      <c r="AH8761" s="9" t="s">
        <v>4526</v>
      </c>
    </row>
    <row r="8762" spans="1:34" ht="10.95" customHeight="1" outlineLevel="1" x14ac:dyDescent="0.25">
      <c r="A8762" t="s">
        <v>490</v>
      </c>
      <c r="C8762" s="3" t="s">
        <v>12986</v>
      </c>
      <c r="D8762" s="3">
        <v>731</v>
      </c>
      <c r="E8762" s="9">
        <v>1934</v>
      </c>
      <c r="F8762" s="7" t="s">
        <v>5141</v>
      </c>
      <c r="G8762" s="7" t="s">
        <v>2575</v>
      </c>
      <c r="H8762" s="8" t="s">
        <v>4389</v>
      </c>
      <c r="I8762" s="8" t="s">
        <v>9824</v>
      </c>
      <c r="J8762" s="19">
        <v>3</v>
      </c>
      <c r="K8762" s="19" t="s">
        <v>7736</v>
      </c>
      <c r="L8762" s="11">
        <v>0.8</v>
      </c>
      <c r="M8762" s="11"/>
      <c r="N8762" s="24"/>
      <c r="P8762" s="32"/>
      <c r="T8762" s="19"/>
      <c r="U8762" s="3" t="s">
        <v>2574</v>
      </c>
      <c r="X8762" t="str">
        <f t="shared" si="536"/>
        <v/>
      </c>
      <c r="Z8762" t="str">
        <f t="shared" si="537"/>
        <v/>
      </c>
      <c r="AB8762" s="9"/>
      <c r="AC8762" t="s">
        <v>4389</v>
      </c>
      <c r="AD8762">
        <f t="shared" si="539"/>
        <v>0</v>
      </c>
      <c r="AF8762" s="3"/>
      <c r="AG8762" t="s">
        <v>4390</v>
      </c>
      <c r="AH8762" s="9" t="s">
        <v>4613</v>
      </c>
    </row>
    <row r="8763" spans="1:34" ht="10.95" customHeight="1" outlineLevel="1" x14ac:dyDescent="0.25">
      <c r="A8763" t="s">
        <v>490</v>
      </c>
      <c r="C8763" s="3" t="s">
        <v>12986</v>
      </c>
      <c r="D8763" s="3">
        <v>782</v>
      </c>
      <c r="E8763" s="9">
        <v>1934</v>
      </c>
      <c r="F8763" s="7" t="s">
        <v>5141</v>
      </c>
      <c r="G8763" s="7" t="s">
        <v>2577</v>
      </c>
      <c r="H8763" s="8" t="s">
        <v>5420</v>
      </c>
      <c r="I8763" s="8" t="s">
        <v>9824</v>
      </c>
      <c r="J8763" s="19">
        <v>3</v>
      </c>
      <c r="K8763" s="19" t="s">
        <v>7736</v>
      </c>
      <c r="L8763" s="11">
        <v>1.6</v>
      </c>
      <c r="M8763" s="11"/>
      <c r="N8763" s="24"/>
      <c r="P8763" s="32"/>
      <c r="T8763" s="19"/>
      <c r="U8763" s="3" t="s">
        <v>2576</v>
      </c>
      <c r="X8763" t="str">
        <f t="shared" si="536"/>
        <v/>
      </c>
      <c r="Z8763" t="str">
        <f t="shared" si="537"/>
        <v/>
      </c>
      <c r="AB8763" s="9"/>
      <c r="AC8763" t="s">
        <v>5420</v>
      </c>
      <c r="AD8763">
        <f t="shared" si="539"/>
        <v>0</v>
      </c>
      <c r="AF8763" s="3"/>
      <c r="AG8763" t="s">
        <v>4013</v>
      </c>
      <c r="AH8763" s="9" t="s">
        <v>4925</v>
      </c>
    </row>
    <row r="8764" spans="1:34" ht="10.95" customHeight="1" outlineLevel="1" x14ac:dyDescent="0.25">
      <c r="A8764" t="s">
        <v>490</v>
      </c>
      <c r="C8764" s="3" t="s">
        <v>12986</v>
      </c>
      <c r="D8764" s="3" t="s">
        <v>4065</v>
      </c>
      <c r="E8764" s="9">
        <v>1935</v>
      </c>
      <c r="F8764" s="7" t="s">
        <v>3424</v>
      </c>
      <c r="G8764" s="7" t="s">
        <v>1128</v>
      </c>
      <c r="H8764" s="8" t="s">
        <v>4389</v>
      </c>
      <c r="I8764" s="8"/>
      <c r="J8764" s="19">
        <v>1</v>
      </c>
      <c r="K8764" s="19" t="s">
        <v>20092</v>
      </c>
      <c r="L8764" s="11"/>
      <c r="M8764" s="11"/>
      <c r="N8764" s="24"/>
      <c r="P8764" s="32"/>
      <c r="T8764" s="19"/>
      <c r="U8764" s="3" t="s">
        <v>846</v>
      </c>
      <c r="W8764" t="s">
        <v>7738</v>
      </c>
      <c r="X8764" t="str">
        <f t="shared" si="536"/>
        <v/>
      </c>
      <c r="Z8764" t="str">
        <f t="shared" si="537"/>
        <v/>
      </c>
      <c r="AB8764" s="9"/>
      <c r="AC8764" t="s">
        <v>4389</v>
      </c>
      <c r="AD8764">
        <f t="shared" si="539"/>
        <v>0</v>
      </c>
      <c r="AF8764" s="3"/>
      <c r="AG8764" t="s">
        <v>4390</v>
      </c>
      <c r="AH8764" s="9" t="s">
        <v>4925</v>
      </c>
    </row>
    <row r="8765" spans="1:34" ht="10.95" customHeight="1" outlineLevel="1" x14ac:dyDescent="0.25">
      <c r="A8765" t="s">
        <v>490</v>
      </c>
      <c r="C8765" s="3" t="s">
        <v>12986</v>
      </c>
      <c r="D8765" s="3">
        <v>784</v>
      </c>
      <c r="E8765" s="9">
        <v>1935</v>
      </c>
      <c r="F8765" s="7" t="s">
        <v>2977</v>
      </c>
      <c r="G8765" s="7" t="s">
        <v>5619</v>
      </c>
      <c r="H8765" s="8" t="s">
        <v>5420</v>
      </c>
      <c r="I8765" s="8" t="s">
        <v>16400</v>
      </c>
      <c r="J8765" s="19">
        <v>1</v>
      </c>
      <c r="K8765" s="19" t="s">
        <v>7738</v>
      </c>
      <c r="L8765" s="11"/>
      <c r="M8765" s="11"/>
      <c r="N8765" s="24"/>
      <c r="P8765" s="32"/>
      <c r="T8765" s="19"/>
      <c r="U8765" s="3" t="s">
        <v>6138</v>
      </c>
      <c r="X8765" t="str">
        <f t="shared" si="536"/>
        <v/>
      </c>
      <c r="Z8765" t="str">
        <f t="shared" si="537"/>
        <v/>
      </c>
      <c r="AB8765" s="9"/>
      <c r="AC8765" t="s">
        <v>5420</v>
      </c>
      <c r="AD8765">
        <f t="shared" si="539"/>
        <v>0</v>
      </c>
      <c r="AF8765" s="3"/>
      <c r="AG8765" t="s">
        <v>4013</v>
      </c>
      <c r="AH8765" s="9" t="s">
        <v>5044</v>
      </c>
    </row>
    <row r="8766" spans="1:34" ht="10.95" customHeight="1" outlineLevel="1" x14ac:dyDescent="0.25">
      <c r="A8766" t="s">
        <v>490</v>
      </c>
      <c r="C8766" s="3" t="s">
        <v>12986</v>
      </c>
      <c r="D8766" s="3" t="s">
        <v>4065</v>
      </c>
      <c r="E8766" s="9">
        <v>1935</v>
      </c>
      <c r="F8766" s="7" t="s">
        <v>5282</v>
      </c>
      <c r="G8766" s="7" t="s">
        <v>1828</v>
      </c>
      <c r="H8766" s="8" t="s">
        <v>4389</v>
      </c>
      <c r="I8766" s="8"/>
      <c r="J8766" s="19">
        <v>1</v>
      </c>
      <c r="K8766" s="19" t="s">
        <v>7736</v>
      </c>
      <c r="L8766" s="11">
        <v>1</v>
      </c>
      <c r="M8766" s="11"/>
      <c r="N8766" s="24"/>
      <c r="P8766" s="32"/>
      <c r="T8766" s="19"/>
      <c r="U8766" s="3" t="s">
        <v>7977</v>
      </c>
      <c r="X8766" t="str">
        <f t="shared" si="536"/>
        <v/>
      </c>
      <c r="Z8766" t="str">
        <f t="shared" si="537"/>
        <v/>
      </c>
      <c r="AB8766" s="9"/>
      <c r="AC8766" t="s">
        <v>4389</v>
      </c>
      <c r="AD8766">
        <f t="shared" si="539"/>
        <v>0</v>
      </c>
      <c r="AF8766" s="3"/>
      <c r="AG8766" t="s">
        <v>4390</v>
      </c>
      <c r="AH8766" s="9" t="s">
        <v>4925</v>
      </c>
    </row>
    <row r="8767" spans="1:34" ht="10.95" customHeight="1" outlineLevel="1" x14ac:dyDescent="0.25">
      <c r="A8767" t="s">
        <v>490</v>
      </c>
      <c r="C8767" s="3" t="s">
        <v>12986</v>
      </c>
      <c r="D8767" s="3">
        <v>800</v>
      </c>
      <c r="E8767" s="9">
        <v>1937</v>
      </c>
      <c r="F8767" s="7" t="s">
        <v>2977</v>
      </c>
      <c r="G8767" s="7" t="s">
        <v>5619</v>
      </c>
      <c r="H8767" s="8" t="s">
        <v>5420</v>
      </c>
      <c r="I8767" s="8" t="s">
        <v>8890</v>
      </c>
      <c r="J8767" s="19">
        <v>1</v>
      </c>
      <c r="K8767" s="19" t="s">
        <v>7736</v>
      </c>
      <c r="L8767" s="11">
        <v>1.45</v>
      </c>
      <c r="M8767" s="11"/>
      <c r="N8767" s="24"/>
      <c r="P8767" s="32"/>
      <c r="T8767" s="19"/>
      <c r="U8767" s="3" t="s">
        <v>8009</v>
      </c>
      <c r="X8767" t="str">
        <f t="shared" si="536"/>
        <v/>
      </c>
      <c r="Z8767" t="str">
        <f t="shared" si="537"/>
        <v/>
      </c>
      <c r="AB8767" s="9"/>
      <c r="AC8767" t="s">
        <v>5420</v>
      </c>
      <c r="AD8767">
        <f t="shared" si="539"/>
        <v>0</v>
      </c>
      <c r="AF8767" s="3"/>
      <c r="AG8767" t="s">
        <v>4013</v>
      </c>
      <c r="AH8767" s="9" t="s">
        <v>5044</v>
      </c>
    </row>
    <row r="8768" spans="1:34" ht="10.95" customHeight="1" outlineLevel="1" x14ac:dyDescent="0.25">
      <c r="A8768" t="s">
        <v>490</v>
      </c>
      <c r="C8768" s="3" t="s">
        <v>12986</v>
      </c>
      <c r="D8768" s="3" t="s">
        <v>4065</v>
      </c>
      <c r="E8768" s="9">
        <v>1936</v>
      </c>
      <c r="F8768" s="7" t="s">
        <v>2977</v>
      </c>
      <c r="G8768" s="7" t="s">
        <v>1830</v>
      </c>
      <c r="H8768" s="8" t="s">
        <v>5420</v>
      </c>
      <c r="I8768" s="8"/>
      <c r="J8768" s="19">
        <v>1</v>
      </c>
      <c r="K8768" s="19" t="s">
        <v>7738</v>
      </c>
      <c r="L8768" s="11"/>
      <c r="M8768" s="11"/>
      <c r="N8768" s="24"/>
      <c r="P8768" s="32"/>
      <c r="T8768" s="19"/>
      <c r="U8768" s="3" t="s">
        <v>6431</v>
      </c>
      <c r="W8768" t="s">
        <v>7738</v>
      </c>
      <c r="X8768" t="str">
        <f t="shared" si="536"/>
        <v/>
      </c>
      <c r="Z8768" t="str">
        <f t="shared" si="537"/>
        <v/>
      </c>
      <c r="AB8768" s="9"/>
      <c r="AC8768" t="s">
        <v>5420</v>
      </c>
      <c r="AD8768">
        <f t="shared" si="539"/>
        <v>0</v>
      </c>
      <c r="AF8768" s="3"/>
      <c r="AG8768" t="s">
        <v>4013</v>
      </c>
      <c r="AH8768" s="9" t="s">
        <v>4925</v>
      </c>
    </row>
    <row r="8769" spans="1:34" ht="10.95" customHeight="1" outlineLevel="1" x14ac:dyDescent="0.25">
      <c r="A8769" t="s">
        <v>490</v>
      </c>
      <c r="C8769" s="3" t="s">
        <v>12986</v>
      </c>
      <c r="D8769" s="3" t="s">
        <v>4065</v>
      </c>
      <c r="E8769" s="9">
        <v>1936</v>
      </c>
      <c r="F8769" s="7" t="s">
        <v>2977</v>
      </c>
      <c r="G8769" s="7" t="s">
        <v>6139</v>
      </c>
      <c r="H8769" s="8" t="s">
        <v>5420</v>
      </c>
      <c r="I8769" s="8"/>
      <c r="J8769" s="19">
        <v>1</v>
      </c>
      <c r="K8769" s="19" t="s">
        <v>7736</v>
      </c>
      <c r="L8769" s="11">
        <v>0.25</v>
      </c>
      <c r="M8769" s="11"/>
      <c r="N8769" s="24"/>
      <c r="P8769" s="32"/>
      <c r="T8769" s="19"/>
      <c r="U8769" s="3" t="s">
        <v>6143</v>
      </c>
      <c r="W8769" t="s">
        <v>7738</v>
      </c>
      <c r="X8769" t="str">
        <f t="shared" si="536"/>
        <v/>
      </c>
      <c r="Z8769" t="str">
        <f t="shared" si="537"/>
        <v/>
      </c>
      <c r="AB8769" s="9"/>
      <c r="AC8769" t="s">
        <v>5420</v>
      </c>
      <c r="AD8769">
        <f t="shared" si="539"/>
        <v>0</v>
      </c>
      <c r="AF8769" s="3"/>
      <c r="AG8769" t="s">
        <v>4013</v>
      </c>
      <c r="AH8769" s="9" t="s">
        <v>4925</v>
      </c>
    </row>
    <row r="8770" spans="1:34" ht="10.95" customHeight="1" outlineLevel="1" x14ac:dyDescent="0.25">
      <c r="A8770" t="s">
        <v>490</v>
      </c>
      <c r="C8770" s="3" t="s">
        <v>12986</v>
      </c>
      <c r="D8770" s="3" t="s">
        <v>4065</v>
      </c>
      <c r="E8770" s="9">
        <v>1936</v>
      </c>
      <c r="F8770" s="7" t="s">
        <v>2977</v>
      </c>
      <c r="G8770" s="7" t="s">
        <v>1830</v>
      </c>
      <c r="H8770" s="8" t="s">
        <v>5420</v>
      </c>
      <c r="I8770" s="8"/>
      <c r="J8770" s="19">
        <v>1</v>
      </c>
      <c r="K8770" s="19" t="s">
        <v>20092</v>
      </c>
      <c r="L8770" s="11"/>
      <c r="M8770" s="11"/>
      <c r="N8770" s="24"/>
      <c r="P8770" s="32"/>
      <c r="T8770" s="19"/>
      <c r="U8770" s="3" t="s">
        <v>3193</v>
      </c>
      <c r="W8770" t="s">
        <v>7738</v>
      </c>
      <c r="X8770" t="str">
        <f t="shared" ref="X8770:X8833" si="540">IF(COUNTIF(F8770,"*fdc*"),1,"")</f>
        <v/>
      </c>
      <c r="Z8770" t="str">
        <f t="shared" ref="Z8770:Z8833" si="541">IF(COUNTIF(F8770,"*s/s*"),1,"")</f>
        <v/>
      </c>
      <c r="AB8770" s="9"/>
      <c r="AC8770" t="s">
        <v>5420</v>
      </c>
      <c r="AD8770">
        <f t="shared" si="539"/>
        <v>0</v>
      </c>
      <c r="AF8770" s="3"/>
      <c r="AG8770" t="s">
        <v>4013</v>
      </c>
      <c r="AH8770" s="9" t="s">
        <v>4925</v>
      </c>
    </row>
    <row r="8771" spans="1:34" ht="10.95" customHeight="1" outlineLevel="1" x14ac:dyDescent="0.25">
      <c r="A8771" t="s">
        <v>490</v>
      </c>
      <c r="C8771" s="3" t="s">
        <v>12986</v>
      </c>
      <c r="D8771" s="3" t="s">
        <v>4065</v>
      </c>
      <c r="E8771" s="9">
        <v>1936</v>
      </c>
      <c r="F8771" s="7" t="s">
        <v>2977</v>
      </c>
      <c r="G8771" s="7" t="s">
        <v>6144</v>
      </c>
      <c r="H8771" s="8" t="s">
        <v>5420</v>
      </c>
      <c r="I8771" s="8"/>
      <c r="J8771" s="19">
        <v>1</v>
      </c>
      <c r="K8771" s="19" t="s">
        <v>20092</v>
      </c>
      <c r="L8771" s="11"/>
      <c r="M8771" s="11"/>
      <c r="N8771" s="24"/>
      <c r="P8771" s="32"/>
      <c r="T8771" s="19"/>
      <c r="U8771" s="3" t="s">
        <v>3194</v>
      </c>
      <c r="W8771" t="s">
        <v>7738</v>
      </c>
      <c r="X8771" t="str">
        <f t="shared" si="540"/>
        <v/>
      </c>
      <c r="Z8771" t="str">
        <f t="shared" si="541"/>
        <v/>
      </c>
      <c r="AB8771" s="9"/>
      <c r="AC8771" t="s">
        <v>5420</v>
      </c>
      <c r="AD8771">
        <f t="shared" si="539"/>
        <v>0</v>
      </c>
      <c r="AF8771" s="3"/>
      <c r="AG8771" t="s">
        <v>4013</v>
      </c>
      <c r="AH8771" s="9" t="s">
        <v>4925</v>
      </c>
    </row>
    <row r="8772" spans="1:34" ht="10.95" customHeight="1" outlineLevel="1" x14ac:dyDescent="0.25">
      <c r="A8772" t="s">
        <v>490</v>
      </c>
      <c r="C8772" s="3" t="s">
        <v>12986</v>
      </c>
      <c r="D8772" s="3" t="s">
        <v>4065</v>
      </c>
      <c r="E8772" s="9">
        <v>1936</v>
      </c>
      <c r="F8772" s="7" t="s">
        <v>4218</v>
      </c>
      <c r="G8772" s="7" t="s">
        <v>6144</v>
      </c>
      <c r="H8772" s="8" t="s">
        <v>5420</v>
      </c>
      <c r="I8772" s="8"/>
      <c r="J8772" s="19">
        <v>1</v>
      </c>
      <c r="K8772" s="19" t="s">
        <v>20092</v>
      </c>
      <c r="L8772" s="11"/>
      <c r="M8772" s="11"/>
      <c r="N8772" s="24"/>
      <c r="P8772" s="32"/>
      <c r="T8772" s="19"/>
      <c r="U8772" s="3" t="s">
        <v>3195</v>
      </c>
      <c r="W8772" t="s">
        <v>7738</v>
      </c>
      <c r="X8772" t="str">
        <f t="shared" si="540"/>
        <v/>
      </c>
      <c r="Z8772" t="str">
        <f t="shared" si="541"/>
        <v/>
      </c>
      <c r="AB8772" s="9"/>
      <c r="AC8772" t="s">
        <v>5420</v>
      </c>
      <c r="AD8772">
        <f t="shared" si="539"/>
        <v>0</v>
      </c>
      <c r="AF8772" s="3"/>
      <c r="AG8772" t="s">
        <v>4013</v>
      </c>
      <c r="AH8772" s="9" t="s">
        <v>4623</v>
      </c>
    </row>
    <row r="8773" spans="1:34" ht="10.95" customHeight="1" outlineLevel="1" x14ac:dyDescent="0.25">
      <c r="A8773" t="s">
        <v>490</v>
      </c>
      <c r="C8773" s="3" t="s">
        <v>12986</v>
      </c>
      <c r="D8773" s="3">
        <v>801</v>
      </c>
      <c r="E8773" s="9">
        <v>1938</v>
      </c>
      <c r="F8773" s="7" t="s">
        <v>5141</v>
      </c>
      <c r="G8773" s="7" t="s">
        <v>2579</v>
      </c>
      <c r="H8773" s="8" t="s">
        <v>5420</v>
      </c>
      <c r="I8773" s="8" t="s">
        <v>16401</v>
      </c>
      <c r="J8773" s="19">
        <v>3</v>
      </c>
      <c r="K8773" s="19" t="s">
        <v>7736</v>
      </c>
      <c r="L8773" s="11">
        <v>0.5</v>
      </c>
      <c r="M8773" s="11"/>
      <c r="N8773" s="24"/>
      <c r="P8773" s="32"/>
      <c r="T8773" s="19"/>
      <c r="U8773" s="3" t="s">
        <v>2578</v>
      </c>
      <c r="X8773" t="str">
        <f t="shared" si="540"/>
        <v/>
      </c>
      <c r="Z8773" t="str">
        <f t="shared" si="541"/>
        <v/>
      </c>
      <c r="AB8773" s="9"/>
      <c r="AC8773" t="s">
        <v>5420</v>
      </c>
      <c r="AD8773">
        <f t="shared" si="539"/>
        <v>0</v>
      </c>
      <c r="AF8773" s="3"/>
      <c r="AG8773" t="s">
        <v>4013</v>
      </c>
      <c r="AH8773" s="9" t="s">
        <v>4613</v>
      </c>
    </row>
    <row r="8774" spans="1:34" ht="10.95" customHeight="1" outlineLevel="1" x14ac:dyDescent="0.25">
      <c r="A8774" t="s">
        <v>490</v>
      </c>
      <c r="C8774" s="3" t="s">
        <v>12986</v>
      </c>
      <c r="D8774" s="3" t="s">
        <v>4065</v>
      </c>
      <c r="E8774" s="9">
        <v>1938</v>
      </c>
      <c r="F8774" s="7" t="s">
        <v>21961</v>
      </c>
      <c r="G8774" s="7" t="s">
        <v>2579</v>
      </c>
      <c r="H8774" s="8" t="s">
        <v>5420</v>
      </c>
      <c r="I8774" s="8"/>
      <c r="J8774" s="19">
        <v>3</v>
      </c>
      <c r="K8774" s="19" t="s">
        <v>20092</v>
      </c>
      <c r="L8774" s="11"/>
      <c r="M8774" s="11"/>
      <c r="N8774" s="24"/>
      <c r="P8774" s="32"/>
      <c r="T8774" s="19"/>
      <c r="U8774" s="3" t="s">
        <v>2580</v>
      </c>
      <c r="X8774" t="str">
        <f t="shared" si="540"/>
        <v/>
      </c>
      <c r="Z8774" t="str">
        <f t="shared" si="541"/>
        <v/>
      </c>
      <c r="AB8774" s="9"/>
      <c r="AC8774" t="s">
        <v>5420</v>
      </c>
      <c r="AD8774">
        <f t="shared" si="539"/>
        <v>0</v>
      </c>
      <c r="AF8774" s="3"/>
      <c r="AG8774" t="s">
        <v>4013</v>
      </c>
      <c r="AH8774" s="9" t="s">
        <v>4623</v>
      </c>
    </row>
    <row r="8775" spans="1:34" ht="10.95" customHeight="1" outlineLevel="1" x14ac:dyDescent="0.25">
      <c r="A8775" t="s">
        <v>490</v>
      </c>
      <c r="C8775" s="3" t="s">
        <v>12986</v>
      </c>
      <c r="D8775" s="3">
        <v>802</v>
      </c>
      <c r="E8775" s="9">
        <v>1941</v>
      </c>
      <c r="F8775" s="7" t="s">
        <v>2977</v>
      </c>
      <c r="G8775" s="7" t="s">
        <v>815</v>
      </c>
      <c r="H8775" s="8" t="s">
        <v>5420</v>
      </c>
      <c r="I8775" s="8" t="s">
        <v>16401</v>
      </c>
      <c r="J8775" s="19">
        <v>3</v>
      </c>
      <c r="K8775" s="19" t="s">
        <v>7736</v>
      </c>
      <c r="L8775" s="11">
        <v>1.45</v>
      </c>
      <c r="M8775" s="11"/>
      <c r="N8775" s="24"/>
      <c r="P8775" s="32"/>
      <c r="T8775" s="19"/>
      <c r="U8775" s="3" t="s">
        <v>2581</v>
      </c>
      <c r="X8775" t="str">
        <f t="shared" si="540"/>
        <v/>
      </c>
      <c r="Z8775" t="str">
        <f t="shared" si="541"/>
        <v/>
      </c>
      <c r="AB8775" s="9"/>
      <c r="AC8775" t="s">
        <v>5420</v>
      </c>
      <c r="AD8775">
        <f t="shared" si="539"/>
        <v>0</v>
      </c>
      <c r="AF8775" s="3"/>
      <c r="AG8775" t="s">
        <v>4013</v>
      </c>
      <c r="AH8775" s="9" t="s">
        <v>4613</v>
      </c>
    </row>
    <row r="8776" spans="1:34" ht="10.95" customHeight="1" outlineLevel="1" x14ac:dyDescent="0.25">
      <c r="A8776" t="s">
        <v>490</v>
      </c>
      <c r="C8776" s="3" t="s">
        <v>12986</v>
      </c>
      <c r="D8776" s="3" t="s">
        <v>4065</v>
      </c>
      <c r="E8776" s="9">
        <v>1944</v>
      </c>
      <c r="F8776" s="7" t="s">
        <v>2977</v>
      </c>
      <c r="G8776" s="7" t="s">
        <v>3197</v>
      </c>
      <c r="H8776" s="8" t="s">
        <v>5420</v>
      </c>
      <c r="I8776" s="8"/>
      <c r="J8776" s="19">
        <v>3</v>
      </c>
      <c r="K8776" s="19" t="s">
        <v>7736</v>
      </c>
      <c r="L8776" s="11">
        <v>0.7</v>
      </c>
      <c r="M8776" s="11"/>
      <c r="N8776" s="24"/>
      <c r="P8776" s="32"/>
      <c r="T8776" s="19"/>
      <c r="U8776" s="3" t="s">
        <v>3196</v>
      </c>
      <c r="X8776" t="str">
        <f t="shared" si="540"/>
        <v/>
      </c>
      <c r="Z8776" t="str">
        <f t="shared" si="541"/>
        <v/>
      </c>
      <c r="AB8776" s="9"/>
      <c r="AC8776" t="s">
        <v>5420</v>
      </c>
      <c r="AD8776">
        <f t="shared" si="539"/>
        <v>0</v>
      </c>
      <c r="AF8776" s="3"/>
      <c r="AG8776" t="s">
        <v>4013</v>
      </c>
      <c r="AH8776" s="9" t="s">
        <v>4613</v>
      </c>
    </row>
    <row r="8777" spans="1:34" ht="10.95" customHeight="1" outlineLevel="1" x14ac:dyDescent="0.25">
      <c r="A8777" t="s">
        <v>490</v>
      </c>
      <c r="C8777" s="3" t="s">
        <v>12986</v>
      </c>
      <c r="D8777" s="3">
        <v>917</v>
      </c>
      <c r="E8777" s="9">
        <v>1944</v>
      </c>
      <c r="F8777" s="7" t="s">
        <v>5242</v>
      </c>
      <c r="G8777" s="7" t="s">
        <v>1512</v>
      </c>
      <c r="H8777" s="8" t="s">
        <v>1825</v>
      </c>
      <c r="I8777" s="8" t="s">
        <v>16402</v>
      </c>
      <c r="J8777" s="19">
        <v>3</v>
      </c>
      <c r="K8777" s="19" t="s">
        <v>7738</v>
      </c>
      <c r="L8777" s="11"/>
      <c r="M8777" s="11"/>
      <c r="N8777" s="24"/>
      <c r="P8777" s="32"/>
      <c r="T8777" s="19"/>
      <c r="U8777" s="3" t="s">
        <v>825</v>
      </c>
      <c r="X8777" t="str">
        <f t="shared" si="540"/>
        <v/>
      </c>
      <c r="Z8777" t="str">
        <f t="shared" si="541"/>
        <v/>
      </c>
      <c r="AB8777" s="9"/>
      <c r="AC8777" t="s">
        <v>1825</v>
      </c>
      <c r="AD8777">
        <f t="shared" si="539"/>
        <v>0</v>
      </c>
      <c r="AF8777" s="3"/>
      <c r="AG8777" t="s">
        <v>1826</v>
      </c>
      <c r="AH8777" s="9" t="s">
        <v>4613</v>
      </c>
    </row>
    <row r="8778" spans="1:34" ht="10.95" customHeight="1" outlineLevel="1" x14ac:dyDescent="0.25">
      <c r="A8778" t="s">
        <v>490</v>
      </c>
      <c r="C8778" s="3" t="s">
        <v>12986</v>
      </c>
      <c r="D8778" s="3">
        <v>928</v>
      </c>
      <c r="E8778" s="9">
        <v>1944</v>
      </c>
      <c r="F8778" s="7" t="s">
        <v>2977</v>
      </c>
      <c r="G8778" s="7" t="s">
        <v>815</v>
      </c>
      <c r="H8778" s="8" t="s">
        <v>5420</v>
      </c>
      <c r="I8778" s="8" t="s">
        <v>16403</v>
      </c>
      <c r="J8778" s="19">
        <v>3</v>
      </c>
      <c r="K8778" s="19" t="s">
        <v>7736</v>
      </c>
      <c r="L8778" s="11">
        <v>1.4</v>
      </c>
      <c r="M8778" s="11"/>
      <c r="N8778" s="24"/>
      <c r="P8778" s="32"/>
      <c r="T8778" s="19"/>
      <c r="U8778" s="3" t="s">
        <v>2582</v>
      </c>
      <c r="X8778" t="str">
        <f t="shared" si="540"/>
        <v/>
      </c>
      <c r="Z8778" t="str">
        <f t="shared" si="541"/>
        <v/>
      </c>
      <c r="AB8778" s="9"/>
      <c r="AC8778" t="s">
        <v>5420</v>
      </c>
      <c r="AD8778">
        <f t="shared" si="539"/>
        <v>0</v>
      </c>
      <c r="AF8778" s="3"/>
      <c r="AG8778" t="s">
        <v>4013</v>
      </c>
      <c r="AH8778" s="9" t="s">
        <v>4925</v>
      </c>
    </row>
    <row r="8779" spans="1:34" ht="10.95" customHeight="1" outlineLevel="1" x14ac:dyDescent="0.25">
      <c r="A8779" t="s">
        <v>490</v>
      </c>
      <c r="C8779" s="3" t="s">
        <v>12986</v>
      </c>
      <c r="D8779" s="3">
        <v>923</v>
      </c>
      <c r="E8779" s="9">
        <v>1946</v>
      </c>
      <c r="F8779" s="7" t="s">
        <v>633</v>
      </c>
      <c r="G8779" s="7" t="s">
        <v>1833</v>
      </c>
      <c r="H8779" s="8" t="s">
        <v>1825</v>
      </c>
      <c r="I8779" s="8" t="s">
        <v>16402</v>
      </c>
      <c r="J8779" s="19">
        <v>3</v>
      </c>
      <c r="K8779" s="19" t="s">
        <v>7736</v>
      </c>
      <c r="L8779" s="11">
        <v>2.9</v>
      </c>
      <c r="M8779" s="11"/>
      <c r="N8779" s="24"/>
      <c r="P8779" s="32"/>
      <c r="T8779" s="19"/>
      <c r="U8779" s="3" t="s">
        <v>3198</v>
      </c>
      <c r="X8779" t="str">
        <f t="shared" si="540"/>
        <v/>
      </c>
      <c r="Z8779" t="str">
        <f t="shared" si="541"/>
        <v/>
      </c>
      <c r="AB8779" s="9"/>
      <c r="AC8779" t="s">
        <v>1825</v>
      </c>
      <c r="AD8779">
        <f t="shared" si="539"/>
        <v>0</v>
      </c>
      <c r="AF8779" s="3"/>
      <c r="AG8779" t="s">
        <v>1826</v>
      </c>
      <c r="AH8779" s="9" t="s">
        <v>4925</v>
      </c>
    </row>
    <row r="8780" spans="1:34" ht="10.95" customHeight="1" outlineLevel="1" x14ac:dyDescent="0.25">
      <c r="A8780" t="s">
        <v>490</v>
      </c>
      <c r="C8780" s="3" t="s">
        <v>12986</v>
      </c>
      <c r="D8780" s="3">
        <v>987</v>
      </c>
      <c r="E8780" s="9">
        <v>1947</v>
      </c>
      <c r="F8780" s="7" t="s">
        <v>2311</v>
      </c>
      <c r="G8780" s="7" t="s">
        <v>11417</v>
      </c>
      <c r="H8780" s="8" t="s">
        <v>16405</v>
      </c>
      <c r="I8780" s="8" t="s">
        <v>8890</v>
      </c>
      <c r="J8780" s="19">
        <v>3</v>
      </c>
      <c r="K8780" s="19" t="s">
        <v>7738</v>
      </c>
      <c r="L8780" s="11"/>
      <c r="M8780" s="11"/>
      <c r="N8780" s="24"/>
      <c r="P8780" s="32"/>
      <c r="T8780" s="19"/>
      <c r="U8780" s="3"/>
      <c r="X8780" t="str">
        <f t="shared" si="540"/>
        <v/>
      </c>
      <c r="Z8780" t="str">
        <f t="shared" si="541"/>
        <v/>
      </c>
      <c r="AB8780" s="9"/>
      <c r="AC8780" t="s">
        <v>16405</v>
      </c>
      <c r="AD8780">
        <f t="shared" si="539"/>
        <v>0</v>
      </c>
      <c r="AF8780" s="3"/>
      <c r="AH8780" s="9"/>
    </row>
    <row r="8781" spans="1:34" ht="10.95" customHeight="1" outlineLevel="1" x14ac:dyDescent="0.25">
      <c r="A8781" t="s">
        <v>490</v>
      </c>
      <c r="C8781" s="3" t="s">
        <v>12986</v>
      </c>
      <c r="D8781" s="3">
        <v>1002</v>
      </c>
      <c r="E8781" s="9">
        <v>1947</v>
      </c>
      <c r="F8781" s="7" t="s">
        <v>2977</v>
      </c>
      <c r="G8781" s="7" t="s">
        <v>815</v>
      </c>
      <c r="H8781" s="8" t="s">
        <v>5420</v>
      </c>
      <c r="I8781" s="8" t="s">
        <v>16404</v>
      </c>
      <c r="J8781" s="19">
        <v>3</v>
      </c>
      <c r="K8781" s="19" t="s">
        <v>7736</v>
      </c>
      <c r="L8781" s="11">
        <v>0.3</v>
      </c>
      <c r="M8781" s="11"/>
      <c r="N8781" s="24"/>
      <c r="P8781" s="32"/>
      <c r="T8781" s="19"/>
      <c r="U8781" s="3" t="s">
        <v>2583</v>
      </c>
      <c r="X8781" t="str">
        <f t="shared" si="540"/>
        <v/>
      </c>
      <c r="Z8781" t="str">
        <f t="shared" si="541"/>
        <v/>
      </c>
      <c r="AB8781" s="9"/>
      <c r="AC8781" t="s">
        <v>5420</v>
      </c>
      <c r="AD8781">
        <f t="shared" si="539"/>
        <v>0</v>
      </c>
      <c r="AF8781" s="3"/>
      <c r="AG8781" t="s">
        <v>4013</v>
      </c>
      <c r="AH8781" s="9" t="s">
        <v>4925</v>
      </c>
    </row>
    <row r="8782" spans="1:34" ht="10.95" customHeight="1" outlineLevel="1" x14ac:dyDescent="0.25">
      <c r="A8782" t="s">
        <v>490</v>
      </c>
      <c r="C8782" s="3" t="s">
        <v>12986</v>
      </c>
      <c r="D8782" s="3">
        <v>1020</v>
      </c>
      <c r="E8782" s="9">
        <v>1947</v>
      </c>
      <c r="F8782" s="7" t="s">
        <v>5242</v>
      </c>
      <c r="G8782" s="7" t="s">
        <v>684</v>
      </c>
      <c r="H8782" s="8" t="s">
        <v>1825</v>
      </c>
      <c r="I8782" s="8" t="s">
        <v>16402</v>
      </c>
      <c r="J8782" s="19">
        <v>3</v>
      </c>
      <c r="K8782" s="19" t="s">
        <v>7738</v>
      </c>
      <c r="L8782" s="11"/>
      <c r="M8782" s="11"/>
      <c r="N8782" s="24"/>
      <c r="P8782" s="32"/>
      <c r="T8782" s="19"/>
      <c r="U8782" s="3" t="s">
        <v>3199</v>
      </c>
      <c r="X8782" t="str">
        <f t="shared" si="540"/>
        <v/>
      </c>
      <c r="Z8782" t="str">
        <f t="shared" si="541"/>
        <v/>
      </c>
      <c r="AB8782" s="9"/>
      <c r="AC8782" t="s">
        <v>1825</v>
      </c>
      <c r="AD8782">
        <f t="shared" si="539"/>
        <v>0</v>
      </c>
      <c r="AF8782" s="3"/>
      <c r="AG8782" t="s">
        <v>1826</v>
      </c>
      <c r="AH8782" s="9" t="s">
        <v>4925</v>
      </c>
    </row>
    <row r="8783" spans="1:34" ht="10.95" customHeight="1" outlineLevel="1" x14ac:dyDescent="0.25">
      <c r="A8783" t="s">
        <v>490</v>
      </c>
      <c r="C8783" s="3" t="s">
        <v>12986</v>
      </c>
      <c r="D8783" s="3">
        <v>1021</v>
      </c>
      <c r="E8783" s="9">
        <v>1947</v>
      </c>
      <c r="F8783" s="7" t="s">
        <v>16406</v>
      </c>
      <c r="G8783" s="7" t="s">
        <v>3971</v>
      </c>
      <c r="H8783" s="8" t="s">
        <v>5420</v>
      </c>
      <c r="I8783" s="8" t="s">
        <v>16402</v>
      </c>
      <c r="J8783" s="19">
        <v>1</v>
      </c>
      <c r="K8783" s="19" t="s">
        <v>20092</v>
      </c>
      <c r="L8783" s="11"/>
      <c r="M8783" s="11"/>
      <c r="N8783" s="24"/>
      <c r="P8783" s="32"/>
      <c r="T8783" s="19"/>
      <c r="U8783" s="3"/>
      <c r="X8783" t="str">
        <f t="shared" si="540"/>
        <v/>
      </c>
      <c r="Z8783" t="str">
        <f t="shared" si="541"/>
        <v/>
      </c>
      <c r="AB8783" s="9"/>
      <c r="AC8783" t="s">
        <v>5420</v>
      </c>
      <c r="AD8783">
        <f t="shared" si="539"/>
        <v>0</v>
      </c>
      <c r="AF8783" s="3"/>
      <c r="AH8783" s="9"/>
    </row>
    <row r="8784" spans="1:34" ht="10.95" customHeight="1" outlineLevel="1" x14ac:dyDescent="0.25">
      <c r="A8784" t="s">
        <v>490</v>
      </c>
      <c r="C8784" s="3" t="s">
        <v>12986</v>
      </c>
      <c r="D8784" s="3">
        <v>1027</v>
      </c>
      <c r="E8784" s="9">
        <v>1947</v>
      </c>
      <c r="F8784" s="7" t="s">
        <v>633</v>
      </c>
      <c r="G8784" s="7" t="s">
        <v>3405</v>
      </c>
      <c r="H8784" s="8" t="s">
        <v>1825</v>
      </c>
      <c r="I8784" s="8" t="s">
        <v>16402</v>
      </c>
      <c r="J8784" s="19">
        <v>3</v>
      </c>
      <c r="K8784" s="19" t="s">
        <v>7736</v>
      </c>
      <c r="L8784" s="11">
        <v>4.2</v>
      </c>
      <c r="M8784" s="11"/>
      <c r="N8784" s="24"/>
      <c r="P8784" s="32"/>
      <c r="S8784">
        <v>1</v>
      </c>
      <c r="T8784" s="19"/>
      <c r="U8784" s="3" t="s">
        <v>3200</v>
      </c>
      <c r="X8784" t="str">
        <f t="shared" si="540"/>
        <v/>
      </c>
      <c r="Z8784" t="str">
        <f t="shared" si="541"/>
        <v/>
      </c>
      <c r="AB8784" s="9"/>
      <c r="AC8784" t="s">
        <v>1825</v>
      </c>
      <c r="AD8784">
        <f t="shared" ref="AD8784:AD8815" si="542">COUNTIF(H8784,"*Fuji*")</f>
        <v>0</v>
      </c>
      <c r="AF8784" s="3"/>
      <c r="AG8784" t="s">
        <v>1826</v>
      </c>
      <c r="AH8784" s="9" t="s">
        <v>4925</v>
      </c>
    </row>
    <row r="8785" spans="1:34" ht="10.95" customHeight="1" outlineLevel="1" x14ac:dyDescent="0.25">
      <c r="A8785" t="s">
        <v>490</v>
      </c>
      <c r="C8785" s="3" t="s">
        <v>12986</v>
      </c>
      <c r="D8785" s="3" t="s">
        <v>4065</v>
      </c>
      <c r="E8785" s="9">
        <v>1947</v>
      </c>
      <c r="F8785" s="7" t="s">
        <v>2977</v>
      </c>
      <c r="G8785" s="7" t="s">
        <v>3203</v>
      </c>
      <c r="H8785" s="8" t="s">
        <v>5420</v>
      </c>
      <c r="I8785" s="8"/>
      <c r="J8785" s="19">
        <v>3</v>
      </c>
      <c r="K8785" s="19" t="s">
        <v>7736</v>
      </c>
      <c r="L8785" s="11">
        <v>1.25</v>
      </c>
      <c r="M8785" s="11"/>
      <c r="N8785" s="24"/>
      <c r="P8785" s="32"/>
      <c r="T8785" s="19"/>
      <c r="U8785" s="3" t="s">
        <v>8038</v>
      </c>
      <c r="X8785" t="str">
        <f t="shared" si="540"/>
        <v/>
      </c>
      <c r="Z8785" t="str">
        <f t="shared" si="541"/>
        <v/>
      </c>
      <c r="AB8785" s="9"/>
      <c r="AC8785" t="s">
        <v>5420</v>
      </c>
      <c r="AD8785">
        <f t="shared" si="542"/>
        <v>0</v>
      </c>
      <c r="AF8785" s="3"/>
      <c r="AG8785" t="s">
        <v>4013</v>
      </c>
      <c r="AH8785" s="9" t="s">
        <v>4925</v>
      </c>
    </row>
    <row r="8786" spans="1:34" ht="10.95" customHeight="1" outlineLevel="1" x14ac:dyDescent="0.25">
      <c r="A8786" t="s">
        <v>490</v>
      </c>
      <c r="C8786" s="3" t="s">
        <v>12986</v>
      </c>
      <c r="D8786" s="3" t="s">
        <v>4065</v>
      </c>
      <c r="E8786" s="9">
        <v>1947</v>
      </c>
      <c r="F8786" s="7" t="s">
        <v>1127</v>
      </c>
      <c r="G8786" s="7" t="s">
        <v>3203</v>
      </c>
      <c r="H8786" s="8" t="s">
        <v>5420</v>
      </c>
      <c r="I8786" s="8"/>
      <c r="J8786" s="19">
        <v>3</v>
      </c>
      <c r="K8786" s="19" t="s">
        <v>20092</v>
      </c>
      <c r="L8786" s="11"/>
      <c r="M8786" s="11"/>
      <c r="N8786" s="24"/>
      <c r="P8786" s="32"/>
      <c r="T8786" s="19"/>
      <c r="U8786" s="3" t="s">
        <v>8010</v>
      </c>
      <c r="X8786" t="str">
        <f t="shared" si="540"/>
        <v/>
      </c>
      <c r="Z8786" t="str">
        <f t="shared" si="541"/>
        <v/>
      </c>
      <c r="AB8786" s="9"/>
      <c r="AC8786" t="s">
        <v>5420</v>
      </c>
      <c r="AD8786">
        <f t="shared" si="542"/>
        <v>0</v>
      </c>
      <c r="AF8786" s="3"/>
      <c r="AG8786" t="s">
        <v>4013</v>
      </c>
      <c r="AH8786" s="9" t="s">
        <v>4526</v>
      </c>
    </row>
    <row r="8787" spans="1:34" ht="10.95" customHeight="1" outlineLevel="1" x14ac:dyDescent="0.25">
      <c r="A8787" t="s">
        <v>490</v>
      </c>
      <c r="C8787" s="3" t="s">
        <v>12986</v>
      </c>
      <c r="D8787" s="3" t="s">
        <v>4065</v>
      </c>
      <c r="E8787" s="9">
        <v>1947</v>
      </c>
      <c r="F8787" s="7" t="s">
        <v>3202</v>
      </c>
      <c r="G8787" s="7" t="s">
        <v>3405</v>
      </c>
      <c r="H8787" s="8" t="s">
        <v>1825</v>
      </c>
      <c r="I8787" s="8"/>
      <c r="J8787" s="19">
        <v>3</v>
      </c>
      <c r="K8787" s="19" t="s">
        <v>20092</v>
      </c>
      <c r="L8787" s="11"/>
      <c r="M8787" s="11"/>
      <c r="N8787" s="24"/>
      <c r="P8787" s="32"/>
      <c r="T8787" s="19"/>
      <c r="U8787" s="3" t="s">
        <v>3201</v>
      </c>
      <c r="X8787" t="str">
        <f t="shared" si="540"/>
        <v/>
      </c>
      <c r="Z8787" t="str">
        <f t="shared" si="541"/>
        <v/>
      </c>
      <c r="AB8787" s="9"/>
      <c r="AC8787" t="s">
        <v>1825</v>
      </c>
      <c r="AD8787">
        <f t="shared" si="542"/>
        <v>0</v>
      </c>
      <c r="AF8787" s="3"/>
      <c r="AG8787" t="s">
        <v>1826</v>
      </c>
      <c r="AH8787" s="9" t="s">
        <v>4526</v>
      </c>
    </row>
    <row r="8788" spans="1:34" ht="10.95" customHeight="1" outlineLevel="1" x14ac:dyDescent="0.25">
      <c r="A8788" t="s">
        <v>490</v>
      </c>
      <c r="C8788" s="3" t="s">
        <v>12986</v>
      </c>
      <c r="D8788" s="3">
        <v>1128</v>
      </c>
      <c r="E8788" s="9">
        <v>1956</v>
      </c>
      <c r="F8788" s="7" t="s">
        <v>3424</v>
      </c>
      <c r="G8788" s="7" t="s">
        <v>3205</v>
      </c>
      <c r="H8788" s="8" t="s">
        <v>3206</v>
      </c>
      <c r="I8788" s="8" t="s">
        <v>16407</v>
      </c>
      <c r="J8788" s="19">
        <v>1</v>
      </c>
      <c r="K8788" s="19" t="s">
        <v>7736</v>
      </c>
      <c r="L8788" s="11">
        <v>0.5</v>
      </c>
      <c r="M8788" s="11"/>
      <c r="N8788" s="24"/>
      <c r="P8788" s="32"/>
      <c r="T8788" s="19"/>
      <c r="U8788" s="3" t="s">
        <v>3204</v>
      </c>
      <c r="X8788" t="str">
        <f t="shared" si="540"/>
        <v/>
      </c>
      <c r="Z8788" t="str">
        <f t="shared" si="541"/>
        <v/>
      </c>
      <c r="AB8788" s="9"/>
      <c r="AC8788" t="s">
        <v>3206</v>
      </c>
      <c r="AD8788">
        <f t="shared" si="542"/>
        <v>0</v>
      </c>
      <c r="AF8788" s="3"/>
      <c r="AG8788" t="s">
        <v>3207</v>
      </c>
      <c r="AH8788" s="9" t="s">
        <v>4613</v>
      </c>
    </row>
    <row r="8789" spans="1:34" ht="10.95" customHeight="1" outlineLevel="1" x14ac:dyDescent="0.25">
      <c r="A8789" t="s">
        <v>490</v>
      </c>
      <c r="C8789" s="3" t="s">
        <v>12986</v>
      </c>
      <c r="D8789" s="3">
        <v>1176</v>
      </c>
      <c r="E8789" s="9">
        <v>1962</v>
      </c>
      <c r="F8789" s="7" t="s">
        <v>2351</v>
      </c>
      <c r="G8789" s="7" t="s">
        <v>2352</v>
      </c>
      <c r="H8789" s="8" t="s">
        <v>5420</v>
      </c>
      <c r="I8789" s="8" t="s">
        <v>16408</v>
      </c>
      <c r="J8789" s="19">
        <v>3</v>
      </c>
      <c r="K8789" s="19" t="s">
        <v>7736</v>
      </c>
      <c r="L8789" s="11">
        <v>0.3</v>
      </c>
      <c r="M8789" s="11"/>
      <c r="N8789" s="24"/>
      <c r="P8789" s="32"/>
      <c r="S8789">
        <v>1</v>
      </c>
      <c r="T8789" s="19"/>
      <c r="U8789" s="3">
        <v>922</v>
      </c>
      <c r="X8789" t="str">
        <f t="shared" si="540"/>
        <v/>
      </c>
      <c r="Z8789" t="str">
        <f t="shared" si="541"/>
        <v/>
      </c>
      <c r="AB8789" s="9"/>
      <c r="AC8789" t="s">
        <v>5420</v>
      </c>
      <c r="AD8789">
        <f t="shared" si="542"/>
        <v>0</v>
      </c>
      <c r="AF8789" s="3"/>
      <c r="AG8789" t="s">
        <v>4013</v>
      </c>
      <c r="AH8789" s="9" t="s">
        <v>4613</v>
      </c>
    </row>
    <row r="8790" spans="1:34" ht="10.95" customHeight="1" outlineLevel="1" x14ac:dyDescent="0.25">
      <c r="A8790" t="s">
        <v>490</v>
      </c>
      <c r="C8790" s="3" t="s">
        <v>12986</v>
      </c>
      <c r="D8790" s="3">
        <v>1177</v>
      </c>
      <c r="E8790" s="9">
        <v>1962</v>
      </c>
      <c r="F8790" s="7" t="s">
        <v>6317</v>
      </c>
      <c r="G8790" s="7" t="s">
        <v>5401</v>
      </c>
      <c r="H8790" s="8" t="s">
        <v>322</v>
      </c>
      <c r="I8790" s="8" t="s">
        <v>16409</v>
      </c>
      <c r="J8790" s="19">
        <v>1</v>
      </c>
      <c r="K8790" s="19" t="s">
        <v>7736</v>
      </c>
      <c r="L8790" s="11">
        <v>0.5</v>
      </c>
      <c r="M8790" s="11"/>
      <c r="N8790" s="24"/>
      <c r="P8790" s="32"/>
      <c r="T8790" s="19"/>
      <c r="U8790" s="3" t="s">
        <v>3668</v>
      </c>
      <c r="X8790" t="str">
        <f t="shared" si="540"/>
        <v/>
      </c>
      <c r="Z8790" t="str">
        <f t="shared" si="541"/>
        <v/>
      </c>
      <c r="AB8790" s="9"/>
      <c r="AC8790" t="s">
        <v>322</v>
      </c>
      <c r="AD8790">
        <f t="shared" si="542"/>
        <v>0</v>
      </c>
      <c r="AF8790" s="3"/>
      <c r="AG8790" t="s">
        <v>4013</v>
      </c>
      <c r="AH8790" s="9" t="s">
        <v>4613</v>
      </c>
    </row>
    <row r="8791" spans="1:34" ht="10.95" customHeight="1" outlineLevel="1" x14ac:dyDescent="0.25">
      <c r="A8791" t="s">
        <v>490</v>
      </c>
      <c r="C8791" s="3" t="s">
        <v>12986</v>
      </c>
      <c r="D8791" s="3">
        <v>1401</v>
      </c>
      <c r="E8791" s="9">
        <v>1971</v>
      </c>
      <c r="F8791" s="7" t="s">
        <v>1692</v>
      </c>
      <c r="G8791" s="7" t="s">
        <v>5401</v>
      </c>
      <c r="H8791" s="8" t="s">
        <v>3206</v>
      </c>
      <c r="I8791" s="8" t="s">
        <v>16410</v>
      </c>
      <c r="J8791" s="19">
        <v>1</v>
      </c>
      <c r="K8791" s="19" t="s">
        <v>7736</v>
      </c>
      <c r="L8791" s="11">
        <v>1.4</v>
      </c>
      <c r="M8791" s="11"/>
      <c r="N8791" s="24"/>
      <c r="P8791" s="32"/>
      <c r="S8791">
        <v>1</v>
      </c>
      <c r="T8791" s="19"/>
      <c r="U8791" s="3" t="s">
        <v>3208</v>
      </c>
      <c r="X8791" t="str">
        <f t="shared" si="540"/>
        <v/>
      </c>
      <c r="Z8791" t="str">
        <f t="shared" si="541"/>
        <v/>
      </c>
      <c r="AB8791" s="9"/>
      <c r="AC8791" t="s">
        <v>3206</v>
      </c>
      <c r="AD8791">
        <f t="shared" si="542"/>
        <v>0</v>
      </c>
      <c r="AF8791" s="3"/>
      <c r="AG8791" t="s">
        <v>3207</v>
      </c>
      <c r="AH8791" s="9" t="s">
        <v>4613</v>
      </c>
    </row>
    <row r="8792" spans="1:34" ht="10.95" customHeight="1" outlineLevel="1" x14ac:dyDescent="0.25">
      <c r="A8792" t="s">
        <v>490</v>
      </c>
      <c r="C8792" s="3" t="s">
        <v>12986</v>
      </c>
      <c r="D8792" s="3">
        <v>1986</v>
      </c>
      <c r="E8792" s="9">
        <v>1985</v>
      </c>
      <c r="F8792" s="7" t="s">
        <v>3667</v>
      </c>
      <c r="G8792" s="7" t="s">
        <v>5401</v>
      </c>
      <c r="H8792" s="8" t="s">
        <v>5420</v>
      </c>
      <c r="I8792" s="8" t="s">
        <v>16411</v>
      </c>
      <c r="J8792" s="19">
        <v>3</v>
      </c>
      <c r="K8792" s="19" t="s">
        <v>7736</v>
      </c>
      <c r="L8792" s="11">
        <v>0.3</v>
      </c>
      <c r="M8792" s="11"/>
      <c r="N8792" s="24"/>
      <c r="P8792" s="32"/>
      <c r="T8792" s="19"/>
      <c r="U8792" s="3">
        <v>1409</v>
      </c>
      <c r="X8792" t="str">
        <f t="shared" si="540"/>
        <v/>
      </c>
      <c r="Z8792" t="str">
        <f t="shared" si="541"/>
        <v/>
      </c>
      <c r="AB8792" s="9"/>
      <c r="AC8792" t="s">
        <v>5420</v>
      </c>
      <c r="AD8792">
        <f t="shared" si="542"/>
        <v>0</v>
      </c>
      <c r="AF8792" s="3"/>
      <c r="AG8792" t="s">
        <v>4013</v>
      </c>
      <c r="AH8792" s="9" t="s">
        <v>4613</v>
      </c>
    </row>
    <row r="8793" spans="1:34" ht="10.95" customHeight="1" outlineLevel="1" x14ac:dyDescent="0.25">
      <c r="A8793" t="s">
        <v>490</v>
      </c>
      <c r="C8793" s="3" t="s">
        <v>12986</v>
      </c>
      <c r="D8793" s="3">
        <v>2015</v>
      </c>
      <c r="E8793" s="9">
        <v>1986</v>
      </c>
      <c r="F8793" s="7" t="s">
        <v>2351</v>
      </c>
      <c r="G8793" s="7" t="s">
        <v>5401</v>
      </c>
      <c r="H8793" s="8" t="s">
        <v>321</v>
      </c>
      <c r="I8793" s="8" t="s">
        <v>16412</v>
      </c>
      <c r="J8793" s="19">
        <v>3</v>
      </c>
      <c r="K8793" s="19" t="s">
        <v>7736</v>
      </c>
      <c r="L8793" s="11">
        <v>0.3</v>
      </c>
      <c r="M8793" s="11"/>
      <c r="N8793" s="24"/>
      <c r="P8793" s="32"/>
      <c r="T8793" s="19"/>
      <c r="U8793" s="3">
        <v>1438</v>
      </c>
      <c r="X8793" t="str">
        <f t="shared" si="540"/>
        <v/>
      </c>
      <c r="Z8793" t="str">
        <f t="shared" si="541"/>
        <v/>
      </c>
      <c r="AB8793" s="9"/>
      <c r="AC8793" t="s">
        <v>321</v>
      </c>
      <c r="AD8793">
        <f t="shared" si="542"/>
        <v>0</v>
      </c>
      <c r="AF8793" s="3"/>
      <c r="AG8793" t="s">
        <v>393</v>
      </c>
      <c r="AH8793" s="9" t="s">
        <v>4613</v>
      </c>
    </row>
    <row r="8794" spans="1:34" ht="10.95" customHeight="1" outlineLevel="1" x14ac:dyDescent="0.25">
      <c r="A8794" t="s">
        <v>490</v>
      </c>
      <c r="C8794" s="3" t="s">
        <v>12986</v>
      </c>
      <c r="D8794" s="3">
        <v>2540</v>
      </c>
      <c r="E8794" s="9">
        <v>1995</v>
      </c>
      <c r="F8794" s="7" t="s">
        <v>15</v>
      </c>
      <c r="G8794" s="7" t="s">
        <v>5401</v>
      </c>
      <c r="H8794" s="8" t="s">
        <v>16</v>
      </c>
      <c r="I8794" s="8" t="s">
        <v>16413</v>
      </c>
      <c r="J8794" s="19">
        <v>3</v>
      </c>
      <c r="K8794" s="19" t="s">
        <v>7736</v>
      </c>
      <c r="L8794" s="11">
        <v>2.4</v>
      </c>
      <c r="M8794" s="11"/>
      <c r="N8794" s="24"/>
      <c r="P8794" s="32"/>
      <c r="T8794" s="19"/>
      <c r="U8794" s="3">
        <v>1925</v>
      </c>
      <c r="X8794" t="str">
        <f t="shared" si="540"/>
        <v/>
      </c>
      <c r="Z8794" t="str">
        <f t="shared" si="541"/>
        <v/>
      </c>
      <c r="AB8794" s="9"/>
      <c r="AC8794" t="s">
        <v>16</v>
      </c>
      <c r="AD8794">
        <f t="shared" si="542"/>
        <v>0</v>
      </c>
      <c r="AF8794" s="3"/>
      <c r="AG8794" t="s">
        <v>4013</v>
      </c>
      <c r="AH8794" s="9" t="s">
        <v>4613</v>
      </c>
    </row>
    <row r="8795" spans="1:34" ht="10.95" customHeight="1" outlineLevel="1" x14ac:dyDescent="0.25">
      <c r="A8795" t="s">
        <v>490</v>
      </c>
      <c r="C8795" s="3" t="s">
        <v>12986</v>
      </c>
      <c r="D8795" s="3">
        <v>3033</v>
      </c>
      <c r="E8795" s="9">
        <v>2002</v>
      </c>
      <c r="F8795" s="7" t="s">
        <v>1109</v>
      </c>
      <c r="G8795" s="7" t="s">
        <v>5401</v>
      </c>
      <c r="H8795" s="8" t="s">
        <v>6369</v>
      </c>
      <c r="I8795" s="8" t="s">
        <v>7143</v>
      </c>
      <c r="J8795" s="19">
        <v>1</v>
      </c>
      <c r="K8795" s="19" t="s">
        <v>7736</v>
      </c>
      <c r="L8795" s="11">
        <v>3.9</v>
      </c>
      <c r="M8795" s="11"/>
      <c r="N8795" s="24"/>
      <c r="P8795" s="32"/>
      <c r="T8795" s="19"/>
      <c r="U8795" s="3">
        <v>2287</v>
      </c>
      <c r="X8795" t="str">
        <f t="shared" si="540"/>
        <v/>
      </c>
      <c r="Z8795" t="str">
        <f t="shared" si="541"/>
        <v/>
      </c>
      <c r="AB8795" s="9"/>
      <c r="AC8795" t="s">
        <v>6369</v>
      </c>
      <c r="AD8795">
        <f t="shared" si="542"/>
        <v>0</v>
      </c>
      <c r="AF8795" s="3"/>
      <c r="AG8795" t="s">
        <v>393</v>
      </c>
      <c r="AH8795" s="9" t="s">
        <v>4613</v>
      </c>
    </row>
    <row r="8796" spans="1:34" ht="10.95" customHeight="1" outlineLevel="1" x14ac:dyDescent="0.25">
      <c r="A8796" t="s">
        <v>490</v>
      </c>
      <c r="C8796" s="3" t="s">
        <v>12986</v>
      </c>
      <c r="D8796" s="3">
        <v>3090</v>
      </c>
      <c r="E8796" s="9">
        <v>2004</v>
      </c>
      <c r="F8796" s="7" t="s">
        <v>16438</v>
      </c>
      <c r="G8796" s="7" t="s">
        <v>5401</v>
      </c>
      <c r="H8796" s="8" t="s">
        <v>9233</v>
      </c>
      <c r="I8796" s="8" t="s">
        <v>16437</v>
      </c>
      <c r="J8796" s="19">
        <v>7</v>
      </c>
      <c r="K8796" s="19" t="s">
        <v>7736</v>
      </c>
      <c r="L8796" s="11">
        <v>5.6</v>
      </c>
      <c r="M8796" s="11"/>
      <c r="N8796" s="24"/>
      <c r="P8796" s="32"/>
      <c r="T8796" s="19"/>
      <c r="U8796" s="3"/>
      <c r="X8796" t="str">
        <f t="shared" si="540"/>
        <v/>
      </c>
      <c r="Z8796" t="str">
        <f t="shared" si="541"/>
        <v/>
      </c>
      <c r="AB8796" s="9"/>
      <c r="AC8796" t="s">
        <v>9233</v>
      </c>
      <c r="AD8796">
        <f t="shared" si="542"/>
        <v>0</v>
      </c>
      <c r="AF8796" s="3"/>
      <c r="AH8796" s="9"/>
    </row>
    <row r="8797" spans="1:34" ht="10.95" customHeight="1" outlineLevel="1" x14ac:dyDescent="0.25">
      <c r="A8797" t="s">
        <v>490</v>
      </c>
      <c r="C8797" s="3" t="s">
        <v>12986</v>
      </c>
      <c r="D8797" s="3">
        <v>3198</v>
      </c>
      <c r="E8797" s="9">
        <v>2005</v>
      </c>
      <c r="F8797" s="7" t="s">
        <v>16416</v>
      </c>
      <c r="G8797" s="7" t="s">
        <v>5401</v>
      </c>
      <c r="H8797" s="8" t="s">
        <v>9233</v>
      </c>
      <c r="I8797" s="8" t="s">
        <v>7560</v>
      </c>
      <c r="J8797" s="19">
        <v>7</v>
      </c>
      <c r="K8797" s="19" t="s">
        <v>7738</v>
      </c>
      <c r="L8797" s="11"/>
      <c r="M8797" s="11"/>
      <c r="N8797" s="24"/>
      <c r="P8797" s="32"/>
      <c r="T8797" s="19"/>
      <c r="U8797" s="3"/>
      <c r="X8797" t="str">
        <f t="shared" si="540"/>
        <v/>
      </c>
      <c r="Z8797" t="str">
        <f t="shared" si="541"/>
        <v/>
      </c>
      <c r="AB8797" s="9"/>
      <c r="AC8797" t="s">
        <v>9233</v>
      </c>
      <c r="AD8797">
        <f t="shared" si="542"/>
        <v>0</v>
      </c>
      <c r="AF8797" s="3"/>
      <c r="AH8797" s="9"/>
    </row>
    <row r="8798" spans="1:34" ht="10.95" customHeight="1" outlineLevel="1" x14ac:dyDescent="0.25">
      <c r="A8798" t="s">
        <v>490</v>
      </c>
      <c r="C8798" s="3" t="s">
        <v>12986</v>
      </c>
      <c r="D8798" s="3">
        <v>3199</v>
      </c>
      <c r="E8798" s="9">
        <v>2005</v>
      </c>
      <c r="F8798" s="7" t="s">
        <v>16416</v>
      </c>
      <c r="G8798" s="7" t="s">
        <v>5401</v>
      </c>
      <c r="H8798" s="8" t="s">
        <v>9233</v>
      </c>
      <c r="I8798" s="8" t="s">
        <v>7560</v>
      </c>
      <c r="J8798" s="19">
        <v>7</v>
      </c>
      <c r="K8798" s="19" t="s">
        <v>7738</v>
      </c>
      <c r="L8798" s="11"/>
      <c r="M8798" s="11"/>
      <c r="N8798" s="24"/>
      <c r="P8798" s="32"/>
      <c r="T8798" s="19"/>
      <c r="U8798" s="3"/>
      <c r="X8798" t="str">
        <f t="shared" si="540"/>
        <v/>
      </c>
      <c r="Z8798" t="str">
        <f t="shared" si="541"/>
        <v/>
      </c>
      <c r="AB8798" s="9"/>
      <c r="AC8798" t="s">
        <v>9233</v>
      </c>
      <c r="AD8798">
        <f t="shared" si="542"/>
        <v>0</v>
      </c>
      <c r="AF8798" s="3"/>
      <c r="AH8798" s="9"/>
    </row>
    <row r="8799" spans="1:34" ht="10.95" customHeight="1" outlineLevel="1" x14ac:dyDescent="0.25">
      <c r="A8799" t="s">
        <v>490</v>
      </c>
      <c r="C8799" s="3" t="s">
        <v>12986</v>
      </c>
      <c r="D8799" s="3">
        <v>3200</v>
      </c>
      <c r="E8799" s="9">
        <v>2005</v>
      </c>
      <c r="F8799" s="7" t="s">
        <v>16416</v>
      </c>
      <c r="G8799" s="7" t="s">
        <v>5401</v>
      </c>
      <c r="H8799" s="8" t="s">
        <v>9233</v>
      </c>
      <c r="I8799" s="8" t="s">
        <v>7560</v>
      </c>
      <c r="J8799" s="19">
        <v>7</v>
      </c>
      <c r="K8799" s="19" t="s">
        <v>7738</v>
      </c>
      <c r="L8799" s="11"/>
      <c r="M8799" s="11"/>
      <c r="N8799" s="24"/>
      <c r="P8799" s="32"/>
      <c r="T8799" s="19"/>
      <c r="U8799" s="3"/>
      <c r="X8799" t="str">
        <f t="shared" si="540"/>
        <v/>
      </c>
      <c r="Z8799" t="str">
        <f t="shared" si="541"/>
        <v/>
      </c>
      <c r="AB8799" s="9"/>
      <c r="AC8799" t="s">
        <v>9233</v>
      </c>
      <c r="AD8799">
        <f t="shared" si="542"/>
        <v>0</v>
      </c>
      <c r="AF8799" s="3"/>
      <c r="AH8799" s="9"/>
    </row>
    <row r="8800" spans="1:34" ht="10.95" customHeight="1" outlineLevel="1" x14ac:dyDescent="0.25">
      <c r="A8800" t="s">
        <v>490</v>
      </c>
      <c r="C8800" s="3" t="s">
        <v>12986</v>
      </c>
      <c r="D8800" s="3">
        <v>3201</v>
      </c>
      <c r="E8800" s="9">
        <v>2005</v>
      </c>
      <c r="F8800" s="7" t="s">
        <v>16416</v>
      </c>
      <c r="G8800" s="7" t="s">
        <v>5401</v>
      </c>
      <c r="H8800" s="8" t="s">
        <v>9233</v>
      </c>
      <c r="I8800" s="8" t="s">
        <v>7560</v>
      </c>
      <c r="J8800" s="19">
        <v>7</v>
      </c>
      <c r="K8800" s="19" t="s">
        <v>7738</v>
      </c>
      <c r="L8800" s="11"/>
      <c r="M8800" s="11"/>
      <c r="N8800" s="24"/>
      <c r="P8800" s="32"/>
      <c r="T8800" s="19"/>
      <c r="U8800" s="3"/>
      <c r="X8800" t="str">
        <f t="shared" si="540"/>
        <v/>
      </c>
      <c r="Z8800" t="str">
        <f t="shared" si="541"/>
        <v/>
      </c>
      <c r="AB8800" s="9"/>
      <c r="AC8800" t="s">
        <v>9233</v>
      </c>
      <c r="AD8800">
        <f t="shared" si="542"/>
        <v>0</v>
      </c>
      <c r="AF8800" s="3"/>
      <c r="AH8800" s="9"/>
    </row>
    <row r="8801" spans="1:34" ht="10.95" customHeight="1" outlineLevel="1" x14ac:dyDescent="0.25">
      <c r="A8801" t="s">
        <v>490</v>
      </c>
      <c r="C8801" s="3" t="s">
        <v>12986</v>
      </c>
      <c r="D8801" s="3">
        <v>3202</v>
      </c>
      <c r="E8801" s="9">
        <v>2005</v>
      </c>
      <c r="F8801" s="7" t="s">
        <v>16416</v>
      </c>
      <c r="G8801" s="7" t="s">
        <v>5401</v>
      </c>
      <c r="H8801" s="8" t="s">
        <v>9233</v>
      </c>
      <c r="I8801" s="8" t="s">
        <v>7560</v>
      </c>
      <c r="J8801" s="19">
        <v>7</v>
      </c>
      <c r="K8801" s="19" t="s">
        <v>7738</v>
      </c>
      <c r="L8801" s="11"/>
      <c r="M8801" s="11"/>
      <c r="N8801" s="24"/>
      <c r="P8801" s="32"/>
      <c r="T8801" s="19"/>
      <c r="U8801" s="3"/>
      <c r="X8801" t="str">
        <f t="shared" si="540"/>
        <v/>
      </c>
      <c r="Z8801" t="str">
        <f t="shared" si="541"/>
        <v/>
      </c>
      <c r="AB8801" s="9"/>
      <c r="AC8801" t="s">
        <v>9233</v>
      </c>
      <c r="AD8801">
        <f t="shared" si="542"/>
        <v>0</v>
      </c>
      <c r="AF8801" s="3"/>
      <c r="AH8801" s="9"/>
    </row>
    <row r="8802" spans="1:34" ht="10.95" customHeight="1" outlineLevel="1" x14ac:dyDescent="0.25">
      <c r="A8802" t="s">
        <v>490</v>
      </c>
      <c r="C8802" s="3" t="s">
        <v>12986</v>
      </c>
      <c r="D8802" s="3">
        <v>3203</v>
      </c>
      <c r="E8802" s="9">
        <v>2005</v>
      </c>
      <c r="F8802" s="7" t="s">
        <v>16416</v>
      </c>
      <c r="G8802" s="7" t="s">
        <v>5401</v>
      </c>
      <c r="H8802" s="8" t="s">
        <v>9233</v>
      </c>
      <c r="I8802" s="8" t="s">
        <v>7560</v>
      </c>
      <c r="J8802" s="19">
        <v>7</v>
      </c>
      <c r="K8802" s="19" t="s">
        <v>7738</v>
      </c>
      <c r="L8802" s="11"/>
      <c r="M8802" s="11"/>
      <c r="N8802" s="24"/>
      <c r="P8802" s="32"/>
      <c r="T8802" s="19"/>
      <c r="U8802" s="3"/>
      <c r="X8802" t="str">
        <f t="shared" si="540"/>
        <v/>
      </c>
      <c r="Z8802" t="str">
        <f t="shared" si="541"/>
        <v/>
      </c>
      <c r="AB8802" s="9"/>
      <c r="AC8802" t="s">
        <v>9233</v>
      </c>
      <c r="AD8802">
        <f t="shared" si="542"/>
        <v>0</v>
      </c>
      <c r="AF8802" s="3"/>
      <c r="AH8802" s="9"/>
    </row>
    <row r="8803" spans="1:34" ht="10.95" customHeight="1" outlineLevel="1" x14ac:dyDescent="0.25">
      <c r="A8803" t="s">
        <v>490</v>
      </c>
      <c r="C8803" s="3" t="s">
        <v>12986</v>
      </c>
      <c r="D8803" s="3">
        <v>3204</v>
      </c>
      <c r="E8803" s="9">
        <v>2005</v>
      </c>
      <c r="F8803" s="7" t="s">
        <v>16416</v>
      </c>
      <c r="G8803" s="7" t="s">
        <v>5401</v>
      </c>
      <c r="H8803" s="8" t="s">
        <v>9233</v>
      </c>
      <c r="I8803" s="8" t="s">
        <v>7560</v>
      </c>
      <c r="J8803" s="19">
        <v>7</v>
      </c>
      <c r="K8803" s="19" t="s">
        <v>7738</v>
      </c>
      <c r="L8803" s="11"/>
      <c r="M8803" s="11"/>
      <c r="N8803" s="24"/>
      <c r="P8803" s="32"/>
      <c r="T8803" s="19"/>
      <c r="U8803" s="3"/>
      <c r="X8803" t="str">
        <f t="shared" si="540"/>
        <v/>
      </c>
      <c r="Z8803" t="str">
        <f t="shared" si="541"/>
        <v/>
      </c>
      <c r="AB8803" s="9"/>
      <c r="AC8803" t="s">
        <v>9233</v>
      </c>
      <c r="AD8803">
        <f t="shared" si="542"/>
        <v>0</v>
      </c>
      <c r="AF8803" s="3"/>
      <c r="AH8803" s="9"/>
    </row>
    <row r="8804" spans="1:34" ht="10.95" customHeight="1" outlineLevel="1" x14ac:dyDescent="0.25">
      <c r="A8804" t="s">
        <v>490</v>
      </c>
      <c r="C8804" s="3" t="s">
        <v>12986</v>
      </c>
      <c r="D8804" s="3">
        <v>3205</v>
      </c>
      <c r="E8804" s="9">
        <v>2005</v>
      </c>
      <c r="F8804" s="7" t="s">
        <v>16416</v>
      </c>
      <c r="G8804" s="7" t="s">
        <v>5401</v>
      </c>
      <c r="H8804" s="8" t="s">
        <v>9233</v>
      </c>
      <c r="I8804" s="8" t="s">
        <v>7560</v>
      </c>
      <c r="J8804" s="19">
        <v>7</v>
      </c>
      <c r="K8804" s="19" t="s">
        <v>7738</v>
      </c>
      <c r="L8804" s="11"/>
      <c r="M8804" s="11"/>
      <c r="N8804" s="24"/>
      <c r="P8804" s="32"/>
      <c r="T8804" s="19"/>
      <c r="U8804" s="3"/>
      <c r="X8804" t="str">
        <f t="shared" si="540"/>
        <v/>
      </c>
      <c r="Z8804" t="str">
        <f t="shared" si="541"/>
        <v/>
      </c>
      <c r="AB8804" s="9"/>
      <c r="AC8804" t="s">
        <v>9233</v>
      </c>
      <c r="AD8804">
        <f t="shared" si="542"/>
        <v>0</v>
      </c>
      <c r="AF8804" s="3"/>
      <c r="AH8804" s="9"/>
    </row>
    <row r="8805" spans="1:34" ht="10.95" customHeight="1" outlineLevel="1" x14ac:dyDescent="0.25">
      <c r="A8805" t="s">
        <v>490</v>
      </c>
      <c r="C8805" s="3" t="s">
        <v>12986</v>
      </c>
      <c r="D8805" s="3">
        <v>3206</v>
      </c>
      <c r="E8805" s="9">
        <v>2005</v>
      </c>
      <c r="F8805" s="7" t="s">
        <v>16416</v>
      </c>
      <c r="G8805" s="7" t="s">
        <v>5401</v>
      </c>
      <c r="H8805" s="8" t="s">
        <v>9233</v>
      </c>
      <c r="I8805" s="8" t="s">
        <v>7560</v>
      </c>
      <c r="J8805" s="19">
        <v>7</v>
      </c>
      <c r="K8805" s="19" t="s">
        <v>7738</v>
      </c>
      <c r="L8805" s="11"/>
      <c r="M8805" s="11"/>
      <c r="N8805" s="24"/>
      <c r="P8805" s="32"/>
      <c r="T8805" s="19"/>
      <c r="U8805" s="3"/>
      <c r="X8805" t="str">
        <f t="shared" si="540"/>
        <v/>
      </c>
      <c r="Z8805" t="str">
        <f t="shared" si="541"/>
        <v/>
      </c>
      <c r="AB8805" s="9"/>
      <c r="AC8805" t="s">
        <v>9233</v>
      </c>
      <c r="AD8805">
        <f t="shared" si="542"/>
        <v>0</v>
      </c>
      <c r="AF8805" s="3"/>
      <c r="AH8805" s="9"/>
    </row>
    <row r="8806" spans="1:34" ht="10.95" customHeight="1" outlineLevel="1" x14ac:dyDescent="0.25">
      <c r="A8806" t="s">
        <v>490</v>
      </c>
      <c r="C8806" s="3" t="s">
        <v>12986</v>
      </c>
      <c r="D8806" s="3">
        <v>3207</v>
      </c>
      <c r="E8806" s="9">
        <v>2005</v>
      </c>
      <c r="F8806" s="7" t="s">
        <v>16416</v>
      </c>
      <c r="G8806" s="7" t="s">
        <v>5401</v>
      </c>
      <c r="H8806" s="8" t="s">
        <v>9233</v>
      </c>
      <c r="I8806" s="8" t="s">
        <v>7560</v>
      </c>
      <c r="J8806" s="19">
        <v>7</v>
      </c>
      <c r="K8806" s="19" t="s">
        <v>7738</v>
      </c>
      <c r="L8806" s="11"/>
      <c r="M8806" s="11"/>
      <c r="N8806" s="24"/>
      <c r="P8806" s="32"/>
      <c r="T8806" s="19"/>
      <c r="U8806" s="3"/>
      <c r="X8806" t="str">
        <f t="shared" si="540"/>
        <v/>
      </c>
      <c r="Z8806" t="str">
        <f t="shared" si="541"/>
        <v/>
      </c>
      <c r="AB8806" s="9"/>
      <c r="AC8806" t="s">
        <v>9233</v>
      </c>
      <c r="AD8806">
        <f t="shared" si="542"/>
        <v>0</v>
      </c>
      <c r="AF8806" s="3"/>
      <c r="AH8806" s="9"/>
    </row>
    <row r="8807" spans="1:34" ht="10.95" customHeight="1" outlineLevel="1" x14ac:dyDescent="0.25">
      <c r="A8807" t="s">
        <v>490</v>
      </c>
      <c r="C8807" s="3" t="s">
        <v>12986</v>
      </c>
      <c r="D8807" s="3">
        <v>3208</v>
      </c>
      <c r="E8807" s="9">
        <v>2005</v>
      </c>
      <c r="F8807" s="7" t="s">
        <v>16416</v>
      </c>
      <c r="G8807" s="7" t="s">
        <v>5401</v>
      </c>
      <c r="H8807" s="8" t="s">
        <v>9233</v>
      </c>
      <c r="I8807" s="8" t="s">
        <v>7560</v>
      </c>
      <c r="J8807" s="19">
        <v>7</v>
      </c>
      <c r="K8807" s="19" t="s">
        <v>7738</v>
      </c>
      <c r="L8807" s="11"/>
      <c r="M8807" s="11"/>
      <c r="N8807" s="24"/>
      <c r="P8807" s="32"/>
      <c r="T8807" s="19"/>
      <c r="U8807" s="3"/>
      <c r="X8807" t="str">
        <f t="shared" si="540"/>
        <v/>
      </c>
      <c r="Z8807" t="str">
        <f t="shared" si="541"/>
        <v/>
      </c>
      <c r="AB8807" s="9"/>
      <c r="AC8807" t="s">
        <v>9233</v>
      </c>
      <c r="AD8807">
        <f t="shared" si="542"/>
        <v>0</v>
      </c>
      <c r="AF8807" s="3"/>
      <c r="AH8807" s="9"/>
    </row>
    <row r="8808" spans="1:34" ht="10.95" customHeight="1" outlineLevel="1" x14ac:dyDescent="0.25">
      <c r="A8808" t="s">
        <v>490</v>
      </c>
      <c r="C8808" s="3" t="s">
        <v>12986</v>
      </c>
      <c r="D8808" s="3">
        <v>3209</v>
      </c>
      <c r="E8808" s="9">
        <v>2005</v>
      </c>
      <c r="F8808" s="7" t="s">
        <v>16416</v>
      </c>
      <c r="G8808" s="7" t="s">
        <v>5401</v>
      </c>
      <c r="H8808" s="8" t="s">
        <v>9233</v>
      </c>
      <c r="I8808" s="8" t="s">
        <v>7560</v>
      </c>
      <c r="J8808" s="19">
        <v>7</v>
      </c>
      <c r="K8808" s="19" t="s">
        <v>7738</v>
      </c>
      <c r="L8808" s="11"/>
      <c r="M8808" s="11"/>
      <c r="N8808" s="24"/>
      <c r="P8808" s="32"/>
      <c r="T8808" s="19"/>
      <c r="U8808" s="3"/>
      <c r="X8808" t="str">
        <f t="shared" si="540"/>
        <v/>
      </c>
      <c r="Z8808" t="str">
        <f t="shared" si="541"/>
        <v/>
      </c>
      <c r="AB8808" s="9"/>
      <c r="AC8808" t="s">
        <v>9233</v>
      </c>
      <c r="AD8808">
        <f t="shared" si="542"/>
        <v>0</v>
      </c>
      <c r="AF8808" s="3"/>
      <c r="AH8808" s="9"/>
    </row>
    <row r="8809" spans="1:34" ht="10.95" customHeight="1" outlineLevel="1" x14ac:dyDescent="0.25">
      <c r="A8809" t="s">
        <v>490</v>
      </c>
      <c r="C8809" s="3" t="s">
        <v>12986</v>
      </c>
      <c r="D8809" s="3">
        <v>3210</v>
      </c>
      <c r="E8809" s="9">
        <v>2005</v>
      </c>
      <c r="F8809" s="7" t="s">
        <v>16416</v>
      </c>
      <c r="G8809" s="7" t="s">
        <v>5401</v>
      </c>
      <c r="H8809" s="8" t="s">
        <v>9233</v>
      </c>
      <c r="I8809" s="8" t="s">
        <v>7560</v>
      </c>
      <c r="J8809" s="19">
        <v>7</v>
      </c>
      <c r="K8809" s="19" t="s">
        <v>7738</v>
      </c>
      <c r="L8809" s="11"/>
      <c r="M8809" s="11"/>
      <c r="N8809" s="24"/>
      <c r="P8809" s="32"/>
      <c r="T8809" s="19"/>
      <c r="U8809" s="3"/>
      <c r="X8809" t="str">
        <f t="shared" si="540"/>
        <v/>
      </c>
      <c r="Z8809" t="str">
        <f t="shared" si="541"/>
        <v/>
      </c>
      <c r="AB8809" s="9"/>
      <c r="AC8809" t="s">
        <v>9233</v>
      </c>
      <c r="AD8809">
        <f t="shared" si="542"/>
        <v>0</v>
      </c>
      <c r="AF8809" s="3"/>
      <c r="AH8809" s="9"/>
    </row>
    <row r="8810" spans="1:34" ht="10.95" customHeight="1" outlineLevel="1" x14ac:dyDescent="0.25">
      <c r="A8810" t="s">
        <v>490</v>
      </c>
      <c r="C8810" s="3" t="s">
        <v>12986</v>
      </c>
      <c r="D8810" s="3">
        <v>3211</v>
      </c>
      <c r="E8810" s="9">
        <v>2005</v>
      </c>
      <c r="F8810" s="7" t="s">
        <v>16416</v>
      </c>
      <c r="G8810" s="7" t="s">
        <v>5401</v>
      </c>
      <c r="H8810" s="8" t="s">
        <v>9233</v>
      </c>
      <c r="I8810" s="8" t="s">
        <v>7560</v>
      </c>
      <c r="J8810" s="19">
        <v>7</v>
      </c>
      <c r="K8810" s="19" t="s">
        <v>7738</v>
      </c>
      <c r="L8810" s="11"/>
      <c r="M8810" s="11"/>
      <c r="N8810" s="24"/>
      <c r="P8810" s="32"/>
      <c r="T8810" s="19"/>
      <c r="U8810" s="3"/>
      <c r="X8810" t="str">
        <f t="shared" si="540"/>
        <v/>
      </c>
      <c r="Z8810" t="str">
        <f t="shared" si="541"/>
        <v/>
      </c>
      <c r="AB8810" s="9"/>
      <c r="AC8810" t="s">
        <v>9233</v>
      </c>
      <c r="AD8810">
        <f t="shared" si="542"/>
        <v>0</v>
      </c>
      <c r="AF8810" s="3"/>
      <c r="AH8810" s="9"/>
    </row>
    <row r="8811" spans="1:34" ht="10.95" customHeight="1" outlineLevel="1" x14ac:dyDescent="0.25">
      <c r="A8811" t="s">
        <v>490</v>
      </c>
      <c r="C8811" s="3" t="s">
        <v>12986</v>
      </c>
      <c r="D8811" s="3">
        <v>3212</v>
      </c>
      <c r="E8811" s="9">
        <v>2005</v>
      </c>
      <c r="F8811" s="7" t="s">
        <v>16416</v>
      </c>
      <c r="G8811" s="7" t="s">
        <v>5401</v>
      </c>
      <c r="H8811" s="8" t="s">
        <v>9233</v>
      </c>
      <c r="I8811" s="8" t="s">
        <v>7560</v>
      </c>
      <c r="J8811" s="19">
        <v>7</v>
      </c>
      <c r="K8811" s="19" t="s">
        <v>7738</v>
      </c>
      <c r="L8811" s="11"/>
      <c r="M8811" s="11"/>
      <c r="N8811" s="24"/>
      <c r="P8811" s="32"/>
      <c r="T8811" s="19"/>
      <c r="U8811" s="3"/>
      <c r="X8811" t="str">
        <f t="shared" si="540"/>
        <v/>
      </c>
      <c r="Z8811" t="str">
        <f t="shared" si="541"/>
        <v/>
      </c>
      <c r="AB8811" s="9"/>
      <c r="AC8811" t="s">
        <v>9233</v>
      </c>
      <c r="AD8811">
        <f t="shared" si="542"/>
        <v>0</v>
      </c>
      <c r="AF8811" s="3"/>
      <c r="AH8811" s="9"/>
    </row>
    <row r="8812" spans="1:34" ht="10.95" customHeight="1" outlineLevel="1" x14ac:dyDescent="0.25">
      <c r="A8812" t="s">
        <v>490</v>
      </c>
      <c r="C8812" s="3" t="s">
        <v>12986</v>
      </c>
      <c r="D8812" s="3">
        <v>3213</v>
      </c>
      <c r="E8812" s="9">
        <v>2005</v>
      </c>
      <c r="F8812" s="7" t="s">
        <v>16416</v>
      </c>
      <c r="G8812" s="7" t="s">
        <v>5401</v>
      </c>
      <c r="H8812" s="8" t="s">
        <v>9233</v>
      </c>
      <c r="I8812" s="8" t="s">
        <v>7560</v>
      </c>
      <c r="J8812" s="19">
        <v>7</v>
      </c>
      <c r="K8812" s="19" t="s">
        <v>7738</v>
      </c>
      <c r="L8812" s="11"/>
      <c r="M8812" s="11"/>
      <c r="N8812" s="24"/>
      <c r="P8812" s="32"/>
      <c r="T8812" s="19"/>
      <c r="U8812" s="3"/>
      <c r="X8812" t="str">
        <f t="shared" si="540"/>
        <v/>
      </c>
      <c r="Z8812" t="str">
        <f t="shared" si="541"/>
        <v/>
      </c>
      <c r="AB8812" s="9"/>
      <c r="AC8812" t="s">
        <v>9233</v>
      </c>
      <c r="AD8812">
        <f t="shared" si="542"/>
        <v>0</v>
      </c>
      <c r="AF8812" s="3"/>
      <c r="AH8812" s="9"/>
    </row>
    <row r="8813" spans="1:34" ht="10.95" customHeight="1" outlineLevel="1" x14ac:dyDescent="0.25">
      <c r="A8813" t="s">
        <v>490</v>
      </c>
      <c r="C8813" s="3" t="s">
        <v>12986</v>
      </c>
      <c r="D8813" s="3">
        <v>3214</v>
      </c>
      <c r="E8813" s="9">
        <v>2005</v>
      </c>
      <c r="F8813" s="7" t="s">
        <v>16416</v>
      </c>
      <c r="G8813" s="7" t="s">
        <v>5401</v>
      </c>
      <c r="H8813" s="8" t="s">
        <v>9233</v>
      </c>
      <c r="I8813" s="8" t="s">
        <v>7560</v>
      </c>
      <c r="J8813" s="19">
        <v>7</v>
      </c>
      <c r="K8813" s="19" t="s">
        <v>7738</v>
      </c>
      <c r="L8813" s="11"/>
      <c r="M8813" s="11"/>
      <c r="N8813" s="24"/>
      <c r="P8813" s="32"/>
      <c r="T8813" s="19"/>
      <c r="U8813" s="3"/>
      <c r="X8813" t="str">
        <f t="shared" si="540"/>
        <v/>
      </c>
      <c r="Z8813" t="str">
        <f t="shared" si="541"/>
        <v/>
      </c>
      <c r="AB8813" s="9"/>
      <c r="AC8813" t="s">
        <v>9233</v>
      </c>
      <c r="AD8813">
        <f t="shared" si="542"/>
        <v>0</v>
      </c>
      <c r="AF8813" s="3"/>
      <c r="AH8813" s="9"/>
    </row>
    <row r="8814" spans="1:34" ht="10.95" customHeight="1" outlineLevel="1" x14ac:dyDescent="0.25">
      <c r="A8814" t="s">
        <v>490</v>
      </c>
      <c r="C8814" s="3" t="s">
        <v>12986</v>
      </c>
      <c r="D8814" s="3">
        <v>3215</v>
      </c>
      <c r="E8814" s="9">
        <v>2005</v>
      </c>
      <c r="F8814" s="7" t="s">
        <v>16416</v>
      </c>
      <c r="G8814" s="7" t="s">
        <v>5401</v>
      </c>
      <c r="H8814" s="8" t="s">
        <v>9233</v>
      </c>
      <c r="I8814" s="8" t="s">
        <v>7560</v>
      </c>
      <c r="J8814" s="19">
        <v>7</v>
      </c>
      <c r="K8814" s="19" t="s">
        <v>7738</v>
      </c>
      <c r="L8814" s="11"/>
      <c r="M8814" s="11"/>
      <c r="N8814" s="24"/>
      <c r="P8814" s="32"/>
      <c r="T8814" s="19"/>
      <c r="U8814" s="3"/>
      <c r="X8814" t="str">
        <f t="shared" si="540"/>
        <v/>
      </c>
      <c r="Z8814" t="str">
        <f t="shared" si="541"/>
        <v/>
      </c>
      <c r="AB8814" s="9"/>
      <c r="AC8814" t="s">
        <v>9233</v>
      </c>
      <c r="AD8814">
        <f t="shared" si="542"/>
        <v>0</v>
      </c>
      <c r="AF8814" s="3"/>
      <c r="AH8814" s="9"/>
    </row>
    <row r="8815" spans="1:34" ht="10.95" customHeight="1" outlineLevel="1" x14ac:dyDescent="0.25">
      <c r="A8815" t="s">
        <v>490</v>
      </c>
      <c r="C8815" s="3" t="s">
        <v>12986</v>
      </c>
      <c r="D8815" s="3">
        <v>3216</v>
      </c>
      <c r="E8815" s="9">
        <v>2005</v>
      </c>
      <c r="F8815" s="7" t="s">
        <v>16416</v>
      </c>
      <c r="G8815" s="7" t="s">
        <v>5401</v>
      </c>
      <c r="H8815" s="8" t="s">
        <v>9233</v>
      </c>
      <c r="I8815" s="8" t="s">
        <v>7560</v>
      </c>
      <c r="J8815" s="19">
        <v>7</v>
      </c>
      <c r="K8815" s="19" t="s">
        <v>7738</v>
      </c>
      <c r="L8815" s="11"/>
      <c r="M8815" s="11"/>
      <c r="N8815" s="24"/>
      <c r="P8815" s="32"/>
      <c r="T8815" s="19"/>
      <c r="U8815" s="3"/>
      <c r="X8815" t="str">
        <f t="shared" si="540"/>
        <v/>
      </c>
      <c r="Z8815" t="str">
        <f t="shared" si="541"/>
        <v/>
      </c>
      <c r="AB8815" s="9"/>
      <c r="AC8815" t="s">
        <v>9233</v>
      </c>
      <c r="AD8815">
        <f t="shared" si="542"/>
        <v>0</v>
      </c>
      <c r="AF8815" s="3"/>
      <c r="AH8815" s="9"/>
    </row>
    <row r="8816" spans="1:34" ht="10.95" customHeight="1" outlineLevel="1" x14ac:dyDescent="0.25">
      <c r="A8816" t="s">
        <v>490</v>
      </c>
      <c r="C8816" s="3" t="s">
        <v>12986</v>
      </c>
      <c r="D8816" s="3">
        <v>3217</v>
      </c>
      <c r="E8816" s="9">
        <v>2005</v>
      </c>
      <c r="F8816" s="7" t="s">
        <v>16416</v>
      </c>
      <c r="G8816" s="7" t="s">
        <v>5401</v>
      </c>
      <c r="H8816" s="8" t="s">
        <v>9233</v>
      </c>
      <c r="I8816" s="8" t="s">
        <v>7560</v>
      </c>
      <c r="J8816" s="19">
        <v>7</v>
      </c>
      <c r="K8816" s="19" t="s">
        <v>7738</v>
      </c>
      <c r="L8816" s="11"/>
      <c r="M8816" s="11"/>
      <c r="N8816" s="24"/>
      <c r="P8816" s="32"/>
      <c r="T8816" s="19"/>
      <c r="U8816" s="3"/>
      <c r="X8816" t="str">
        <f t="shared" si="540"/>
        <v/>
      </c>
      <c r="Z8816" t="str">
        <f t="shared" si="541"/>
        <v/>
      </c>
      <c r="AB8816" s="9"/>
      <c r="AC8816" t="s">
        <v>9233</v>
      </c>
      <c r="AD8816">
        <f t="shared" ref="AD8816:AD8840" si="543">COUNTIF(H8816,"*Fuji*")</f>
        <v>0</v>
      </c>
      <c r="AF8816" s="3"/>
      <c r="AH8816" s="9"/>
    </row>
    <row r="8817" spans="1:34" ht="10.95" customHeight="1" outlineLevel="1" x14ac:dyDescent="0.25">
      <c r="A8817" t="s">
        <v>490</v>
      </c>
      <c r="C8817" s="3" t="s">
        <v>12986</v>
      </c>
      <c r="D8817" s="3">
        <v>3218</v>
      </c>
      <c r="E8817" s="9">
        <v>2005</v>
      </c>
      <c r="F8817" s="7" t="s">
        <v>16416</v>
      </c>
      <c r="G8817" s="7" t="s">
        <v>5401</v>
      </c>
      <c r="H8817" s="8" t="s">
        <v>9233</v>
      </c>
      <c r="I8817" s="8" t="s">
        <v>7560</v>
      </c>
      <c r="J8817" s="19">
        <v>7</v>
      </c>
      <c r="K8817" s="19" t="s">
        <v>7738</v>
      </c>
      <c r="L8817" s="11"/>
      <c r="M8817" s="11"/>
      <c r="N8817" s="24"/>
      <c r="P8817" s="32"/>
      <c r="T8817" s="19"/>
      <c r="U8817" s="3"/>
      <c r="X8817" t="str">
        <f t="shared" si="540"/>
        <v/>
      </c>
      <c r="Z8817" t="str">
        <f t="shared" si="541"/>
        <v/>
      </c>
      <c r="AB8817" s="9"/>
      <c r="AC8817" t="s">
        <v>9233</v>
      </c>
      <c r="AD8817">
        <f t="shared" si="543"/>
        <v>0</v>
      </c>
      <c r="AF8817" s="3"/>
      <c r="AH8817" s="9"/>
    </row>
    <row r="8818" spans="1:34" ht="10.95" customHeight="1" outlineLevel="1" x14ac:dyDescent="0.25">
      <c r="A8818" t="s">
        <v>490</v>
      </c>
      <c r="C8818" s="3" t="s">
        <v>12986</v>
      </c>
      <c r="D8818" s="3">
        <v>3219</v>
      </c>
      <c r="E8818" s="9">
        <v>2005</v>
      </c>
      <c r="F8818" s="7" t="s">
        <v>16416</v>
      </c>
      <c r="G8818" s="7" t="s">
        <v>5401</v>
      </c>
      <c r="H8818" s="8" t="s">
        <v>9233</v>
      </c>
      <c r="I8818" s="8" t="s">
        <v>7560</v>
      </c>
      <c r="J8818" s="19">
        <v>7</v>
      </c>
      <c r="K8818" s="19" t="s">
        <v>7738</v>
      </c>
      <c r="L8818" s="11"/>
      <c r="M8818" s="11"/>
      <c r="N8818" s="24"/>
      <c r="P8818" s="32"/>
      <c r="T8818" s="19"/>
      <c r="U8818" s="3"/>
      <c r="X8818" t="str">
        <f t="shared" si="540"/>
        <v/>
      </c>
      <c r="Z8818" t="str">
        <f t="shared" si="541"/>
        <v/>
      </c>
      <c r="AB8818" s="9"/>
      <c r="AC8818" t="s">
        <v>9233</v>
      </c>
      <c r="AD8818">
        <f t="shared" si="543"/>
        <v>0</v>
      </c>
      <c r="AF8818" s="3"/>
      <c r="AH8818" s="9"/>
    </row>
    <row r="8819" spans="1:34" ht="10.95" customHeight="1" outlineLevel="1" x14ac:dyDescent="0.25">
      <c r="A8819" t="s">
        <v>490</v>
      </c>
      <c r="C8819" s="3" t="s">
        <v>12986</v>
      </c>
      <c r="D8819" s="3">
        <v>3220</v>
      </c>
      <c r="E8819" s="9">
        <v>2005</v>
      </c>
      <c r="F8819" s="7" t="s">
        <v>16416</v>
      </c>
      <c r="G8819" s="7" t="s">
        <v>5401</v>
      </c>
      <c r="H8819" s="8" t="s">
        <v>9233</v>
      </c>
      <c r="I8819" s="8" t="s">
        <v>7560</v>
      </c>
      <c r="J8819" s="19">
        <v>7</v>
      </c>
      <c r="K8819" s="19" t="s">
        <v>7738</v>
      </c>
      <c r="L8819" s="11"/>
      <c r="M8819" s="11"/>
      <c r="N8819" s="24"/>
      <c r="P8819" s="32"/>
      <c r="T8819" s="19"/>
      <c r="U8819" s="3"/>
      <c r="X8819" t="str">
        <f t="shared" si="540"/>
        <v/>
      </c>
      <c r="Z8819" t="str">
        <f t="shared" si="541"/>
        <v/>
      </c>
      <c r="AB8819" s="9"/>
      <c r="AC8819" t="s">
        <v>9233</v>
      </c>
      <c r="AD8819">
        <f t="shared" si="543"/>
        <v>0</v>
      </c>
      <c r="AF8819" s="3"/>
      <c r="AH8819" s="9"/>
    </row>
    <row r="8820" spans="1:34" ht="10.95" customHeight="1" outlineLevel="1" x14ac:dyDescent="0.25">
      <c r="A8820" t="s">
        <v>490</v>
      </c>
      <c r="C8820" s="3" t="s">
        <v>12986</v>
      </c>
      <c r="D8820" s="3">
        <v>3221</v>
      </c>
      <c r="E8820" s="9">
        <v>2005</v>
      </c>
      <c r="F8820" s="7" t="s">
        <v>16416</v>
      </c>
      <c r="G8820" s="7" t="s">
        <v>5401</v>
      </c>
      <c r="H8820" s="8" t="s">
        <v>9233</v>
      </c>
      <c r="I8820" s="8" t="s">
        <v>7560</v>
      </c>
      <c r="J8820" s="19">
        <v>7</v>
      </c>
      <c r="K8820" s="19" t="s">
        <v>7738</v>
      </c>
      <c r="L8820" s="11"/>
      <c r="M8820" s="11"/>
      <c r="N8820" s="24"/>
      <c r="P8820" s="32"/>
      <c r="T8820" s="19"/>
      <c r="U8820" s="3"/>
      <c r="X8820" t="str">
        <f t="shared" si="540"/>
        <v/>
      </c>
      <c r="Z8820" t="str">
        <f t="shared" si="541"/>
        <v/>
      </c>
      <c r="AB8820" s="9"/>
      <c r="AC8820" t="s">
        <v>9233</v>
      </c>
      <c r="AD8820">
        <f t="shared" si="543"/>
        <v>0</v>
      </c>
      <c r="AF8820" s="3"/>
      <c r="AH8820" s="9"/>
    </row>
    <row r="8821" spans="1:34" ht="10.95" customHeight="1" outlineLevel="1" x14ac:dyDescent="0.25">
      <c r="A8821" t="s">
        <v>490</v>
      </c>
      <c r="C8821" s="3" t="s">
        <v>12986</v>
      </c>
      <c r="D8821" s="3">
        <v>3222</v>
      </c>
      <c r="E8821" s="9">
        <v>2005</v>
      </c>
      <c r="F8821" s="7" t="s">
        <v>16416</v>
      </c>
      <c r="G8821" s="7" t="s">
        <v>5401</v>
      </c>
      <c r="H8821" s="8" t="s">
        <v>9233</v>
      </c>
      <c r="I8821" s="8" t="s">
        <v>7560</v>
      </c>
      <c r="J8821" s="19">
        <v>7</v>
      </c>
      <c r="K8821" s="19" t="s">
        <v>7738</v>
      </c>
      <c r="L8821" s="11"/>
      <c r="M8821" s="11"/>
      <c r="N8821" s="24"/>
      <c r="P8821" s="32"/>
      <c r="T8821" s="19"/>
      <c r="U8821" s="3"/>
      <c r="X8821" t="str">
        <f t="shared" si="540"/>
        <v/>
      </c>
      <c r="Z8821" t="str">
        <f t="shared" si="541"/>
        <v/>
      </c>
      <c r="AB8821" s="9"/>
      <c r="AC8821" t="s">
        <v>9233</v>
      </c>
      <c r="AD8821">
        <f t="shared" si="543"/>
        <v>0</v>
      </c>
      <c r="AF8821" s="3"/>
      <c r="AH8821" s="9"/>
    </row>
    <row r="8822" spans="1:34" ht="10.95" customHeight="1" outlineLevel="1" x14ac:dyDescent="0.25">
      <c r="A8822" t="s">
        <v>490</v>
      </c>
      <c r="C8822" s="3" t="s">
        <v>12986</v>
      </c>
      <c r="D8822" s="3" t="s">
        <v>16415</v>
      </c>
      <c r="E8822" s="9">
        <v>2005</v>
      </c>
      <c r="F8822" s="7" t="s">
        <v>16417</v>
      </c>
      <c r="G8822" s="7" t="s">
        <v>5401</v>
      </c>
      <c r="H8822" s="8" t="s">
        <v>7560</v>
      </c>
      <c r="I8822" s="8" t="s">
        <v>7560</v>
      </c>
      <c r="J8822" s="19">
        <v>7</v>
      </c>
      <c r="K8822" s="19" t="s">
        <v>7738</v>
      </c>
      <c r="L8822" s="11"/>
      <c r="M8822" s="11"/>
      <c r="N8822" s="24"/>
      <c r="P8822" s="32"/>
      <c r="T8822" s="19"/>
      <c r="U8822" s="3"/>
      <c r="X8822" t="str">
        <f t="shared" si="540"/>
        <v/>
      </c>
      <c r="Z8822">
        <f t="shared" si="541"/>
        <v>1</v>
      </c>
      <c r="AB8822" s="9"/>
      <c r="AC8822" t="s">
        <v>7560</v>
      </c>
      <c r="AD8822">
        <f t="shared" si="543"/>
        <v>0</v>
      </c>
      <c r="AF8822" s="3"/>
      <c r="AH8822" s="9"/>
    </row>
    <row r="8823" spans="1:34" ht="10.95" customHeight="1" outlineLevel="1" x14ac:dyDescent="0.25">
      <c r="A8823" t="s">
        <v>490</v>
      </c>
      <c r="C8823" s="3" t="s">
        <v>12986</v>
      </c>
      <c r="D8823" s="3">
        <v>3283</v>
      </c>
      <c r="E8823" s="9">
        <v>2005</v>
      </c>
      <c r="F8823" s="7" t="s">
        <v>1015</v>
      </c>
      <c r="G8823" s="7" t="s">
        <v>5401</v>
      </c>
      <c r="H8823" s="8" t="s">
        <v>6368</v>
      </c>
      <c r="I8823" s="8" t="s">
        <v>16414</v>
      </c>
      <c r="J8823" s="19">
        <v>4</v>
      </c>
      <c r="K8823" s="19" t="s">
        <v>7736</v>
      </c>
      <c r="L8823" s="11">
        <v>4.0999999999999996</v>
      </c>
      <c r="M8823" s="11"/>
      <c r="N8823" s="24"/>
      <c r="P8823" s="32"/>
      <c r="T8823" s="19"/>
      <c r="U8823" s="3">
        <v>2505</v>
      </c>
      <c r="X8823" t="str">
        <f t="shared" si="540"/>
        <v/>
      </c>
      <c r="Z8823" t="str">
        <f t="shared" si="541"/>
        <v/>
      </c>
      <c r="AB8823" s="9"/>
      <c r="AC8823" t="s">
        <v>6368</v>
      </c>
      <c r="AD8823">
        <f t="shared" si="543"/>
        <v>0</v>
      </c>
      <c r="AF8823" s="3"/>
      <c r="AG8823" t="s">
        <v>3357</v>
      </c>
      <c r="AH8823" s="9" t="s">
        <v>4925</v>
      </c>
    </row>
    <row r="8824" spans="1:34" ht="10.95" customHeight="1" outlineLevel="1" x14ac:dyDescent="0.25">
      <c r="A8824" t="s">
        <v>490</v>
      </c>
      <c r="C8824" s="3" t="s">
        <v>12986</v>
      </c>
      <c r="D8824" s="3">
        <v>3450</v>
      </c>
      <c r="E8824" s="9">
        <v>2007</v>
      </c>
      <c r="F8824" s="7" t="s">
        <v>16416</v>
      </c>
      <c r="G8824" s="7" t="s">
        <v>5401</v>
      </c>
      <c r="H8824" s="8" t="s">
        <v>5420</v>
      </c>
      <c r="I8824" s="8" t="s">
        <v>5897</v>
      </c>
      <c r="J8824" s="19">
        <v>1</v>
      </c>
      <c r="K8824" s="19" t="s">
        <v>7736</v>
      </c>
      <c r="L8824" s="11">
        <v>4.5999999999999996</v>
      </c>
      <c r="M8824" s="11"/>
      <c r="N8824" s="24"/>
      <c r="P8824" s="32"/>
      <c r="R8824">
        <v>1</v>
      </c>
      <c r="S8824">
        <v>1</v>
      </c>
      <c r="T8824" s="19"/>
      <c r="U8824" s="3"/>
      <c r="X8824" t="str">
        <f t="shared" si="540"/>
        <v/>
      </c>
      <c r="Z8824" t="str">
        <f t="shared" si="541"/>
        <v/>
      </c>
      <c r="AB8824" s="9"/>
      <c r="AC8824" t="s">
        <v>5420</v>
      </c>
      <c r="AD8824">
        <f t="shared" si="543"/>
        <v>0</v>
      </c>
      <c r="AF8824" s="3"/>
      <c r="AH8824" s="9"/>
    </row>
    <row r="8825" spans="1:34" ht="10.95" customHeight="1" outlineLevel="1" x14ac:dyDescent="0.25">
      <c r="A8825" t="s">
        <v>490</v>
      </c>
      <c r="C8825" s="3" t="s">
        <v>12986</v>
      </c>
      <c r="D8825" s="3">
        <v>3470</v>
      </c>
      <c r="E8825" s="9">
        <v>2007</v>
      </c>
      <c r="F8825" s="7" t="s">
        <v>1015</v>
      </c>
      <c r="G8825" s="7" t="s">
        <v>5401</v>
      </c>
      <c r="H8825" s="8" t="s">
        <v>6368</v>
      </c>
      <c r="I8825" s="8" t="s">
        <v>16418</v>
      </c>
      <c r="J8825" s="19">
        <v>4</v>
      </c>
      <c r="K8825" s="19" t="s">
        <v>7738</v>
      </c>
      <c r="L8825" s="11"/>
      <c r="M8825" s="11"/>
      <c r="N8825" s="24"/>
      <c r="P8825" s="32"/>
      <c r="T8825" s="19"/>
      <c r="U8825" s="3"/>
      <c r="X8825" t="str">
        <f t="shared" si="540"/>
        <v/>
      </c>
      <c r="Z8825" t="str">
        <f t="shared" si="541"/>
        <v/>
      </c>
      <c r="AB8825" s="9"/>
      <c r="AC8825" t="s">
        <v>6368</v>
      </c>
      <c r="AD8825">
        <f t="shared" si="543"/>
        <v>0</v>
      </c>
      <c r="AF8825" s="3"/>
      <c r="AH8825" s="9"/>
    </row>
    <row r="8826" spans="1:34" ht="10.95" customHeight="1" outlineLevel="1" x14ac:dyDescent="0.25">
      <c r="A8826" t="s">
        <v>490</v>
      </c>
      <c r="C8826" s="3" t="s">
        <v>12986</v>
      </c>
      <c r="D8826" s="3">
        <v>3567</v>
      </c>
      <c r="E8826" s="9">
        <v>2008</v>
      </c>
      <c r="F8826" s="7" t="s">
        <v>1015</v>
      </c>
      <c r="G8826" s="7" t="s">
        <v>5401</v>
      </c>
      <c r="H8826" s="8" t="s">
        <v>6368</v>
      </c>
      <c r="I8826" s="8" t="s">
        <v>16419</v>
      </c>
      <c r="J8826" s="19">
        <v>4</v>
      </c>
      <c r="K8826" s="19" t="s">
        <v>7738</v>
      </c>
      <c r="L8826" s="11"/>
      <c r="M8826" s="11"/>
      <c r="N8826" s="24"/>
      <c r="P8826" s="32"/>
      <c r="T8826" s="19"/>
      <c r="U8826" s="3"/>
      <c r="X8826" t="str">
        <f t="shared" si="540"/>
        <v/>
      </c>
      <c r="Z8826" t="str">
        <f t="shared" si="541"/>
        <v/>
      </c>
      <c r="AB8826" s="9"/>
      <c r="AC8826" t="s">
        <v>6368</v>
      </c>
      <c r="AD8826">
        <f t="shared" si="543"/>
        <v>0</v>
      </c>
      <c r="AF8826" s="3"/>
      <c r="AH8826" s="9"/>
    </row>
    <row r="8827" spans="1:34" ht="10.95" customHeight="1" outlineLevel="1" x14ac:dyDescent="0.25">
      <c r="A8827" t="s">
        <v>490</v>
      </c>
      <c r="C8827" s="3" t="s">
        <v>12986</v>
      </c>
      <c r="D8827" s="3">
        <v>3620</v>
      </c>
      <c r="E8827" s="9">
        <v>2009</v>
      </c>
      <c r="F8827" s="7" t="s">
        <v>16422</v>
      </c>
      <c r="G8827" s="7" t="s">
        <v>5401</v>
      </c>
      <c r="H8827" s="8" t="s">
        <v>16420</v>
      </c>
      <c r="I8827" s="8" t="s">
        <v>16421</v>
      </c>
      <c r="J8827" s="19">
        <v>3</v>
      </c>
      <c r="K8827" s="19" t="s">
        <v>7738</v>
      </c>
      <c r="L8827" s="11"/>
      <c r="M8827" s="11"/>
      <c r="N8827" s="24"/>
      <c r="P8827" s="32"/>
      <c r="T8827" s="19"/>
      <c r="U8827" s="3"/>
      <c r="X8827" t="str">
        <f t="shared" si="540"/>
        <v/>
      </c>
      <c r="Z8827" t="str">
        <f t="shared" si="541"/>
        <v/>
      </c>
      <c r="AB8827" s="9"/>
      <c r="AC8827" t="s">
        <v>16420</v>
      </c>
      <c r="AD8827">
        <f t="shared" si="543"/>
        <v>0</v>
      </c>
      <c r="AF8827" s="3"/>
      <c r="AH8827" s="9"/>
    </row>
    <row r="8828" spans="1:34" ht="10.95" customHeight="1" outlineLevel="1" x14ac:dyDescent="0.25">
      <c r="A8828" t="s">
        <v>490</v>
      </c>
      <c r="C8828" s="3" t="s">
        <v>12986</v>
      </c>
      <c r="D8828" s="3">
        <v>3697</v>
      </c>
      <c r="E8828" s="9">
        <v>2010</v>
      </c>
      <c r="F8828" s="7" t="s">
        <v>3880</v>
      </c>
      <c r="G8828" s="7" t="s">
        <v>5401</v>
      </c>
      <c r="H8828" s="8" t="s">
        <v>9480</v>
      </c>
      <c r="I8828" s="8" t="s">
        <v>16423</v>
      </c>
      <c r="J8828" s="19">
        <v>1</v>
      </c>
      <c r="K8828" s="19" t="s">
        <v>7736</v>
      </c>
      <c r="L8828" s="11">
        <v>3.5</v>
      </c>
      <c r="M8828" s="11"/>
      <c r="N8828" s="24"/>
      <c r="P8828" s="32"/>
      <c r="T8828" s="19"/>
      <c r="U8828" s="3"/>
      <c r="X8828" t="str">
        <f t="shared" si="540"/>
        <v/>
      </c>
      <c r="Z8828" t="str">
        <f t="shared" si="541"/>
        <v/>
      </c>
      <c r="AB8828" s="9"/>
      <c r="AC8828" t="s">
        <v>9480</v>
      </c>
      <c r="AD8828">
        <f t="shared" si="543"/>
        <v>0</v>
      </c>
      <c r="AF8828" s="3"/>
      <c r="AH8828" s="9"/>
    </row>
    <row r="8829" spans="1:34" ht="10.95" customHeight="1" outlineLevel="1" x14ac:dyDescent="0.25">
      <c r="A8829" t="s">
        <v>490</v>
      </c>
      <c r="C8829" s="3" t="s">
        <v>12986</v>
      </c>
      <c r="D8829" s="3">
        <v>3822</v>
      </c>
      <c r="E8829" s="9">
        <v>2011</v>
      </c>
      <c r="F8829" s="7" t="s">
        <v>16425</v>
      </c>
      <c r="G8829" s="7" t="s">
        <v>5401</v>
      </c>
      <c r="H8829" s="8" t="s">
        <v>5420</v>
      </c>
      <c r="I8829" s="8" t="s">
        <v>16424</v>
      </c>
      <c r="J8829" s="19">
        <v>3</v>
      </c>
      <c r="K8829" s="19" t="s">
        <v>7738</v>
      </c>
      <c r="L8829" s="11"/>
      <c r="M8829" s="11"/>
      <c r="N8829" s="24"/>
      <c r="P8829" s="32"/>
      <c r="T8829" s="19"/>
      <c r="U8829" s="3"/>
      <c r="X8829" t="str">
        <f t="shared" si="540"/>
        <v/>
      </c>
      <c r="Z8829" t="str">
        <f t="shared" si="541"/>
        <v/>
      </c>
      <c r="AB8829" s="9"/>
      <c r="AC8829" t="s">
        <v>5420</v>
      </c>
      <c r="AD8829">
        <f t="shared" si="543"/>
        <v>0</v>
      </c>
      <c r="AF8829" s="3"/>
      <c r="AH8829" s="9"/>
    </row>
    <row r="8830" spans="1:34" ht="10.95" customHeight="1" outlineLevel="1" x14ac:dyDescent="0.25">
      <c r="A8830" t="s">
        <v>490</v>
      </c>
      <c r="C8830" s="3" t="s">
        <v>12986</v>
      </c>
      <c r="D8830" s="3">
        <v>3836</v>
      </c>
      <c r="E8830" s="9">
        <v>2012</v>
      </c>
      <c r="F8830" s="7" t="s">
        <v>1015</v>
      </c>
      <c r="G8830" s="7" t="s">
        <v>5401</v>
      </c>
      <c r="H8830" s="8" t="s">
        <v>6368</v>
      </c>
      <c r="I8830" s="8" t="s">
        <v>16426</v>
      </c>
      <c r="J8830" s="19">
        <v>4</v>
      </c>
      <c r="K8830" s="19" t="s">
        <v>7738</v>
      </c>
      <c r="L8830" s="11"/>
      <c r="M8830" s="11"/>
      <c r="N8830" s="24"/>
      <c r="P8830" s="32"/>
      <c r="T8830" s="19"/>
      <c r="U8830" s="3"/>
      <c r="X8830" t="str">
        <f t="shared" si="540"/>
        <v/>
      </c>
      <c r="Z8830" t="str">
        <f t="shared" si="541"/>
        <v/>
      </c>
      <c r="AB8830" s="9"/>
      <c r="AC8830" t="s">
        <v>6368</v>
      </c>
      <c r="AD8830">
        <f t="shared" si="543"/>
        <v>0</v>
      </c>
      <c r="AF8830" s="3"/>
      <c r="AH8830" s="9"/>
    </row>
    <row r="8831" spans="1:34" ht="10.95" customHeight="1" outlineLevel="1" x14ac:dyDescent="0.25">
      <c r="A8831" t="s">
        <v>490</v>
      </c>
      <c r="C8831" s="3" t="s">
        <v>12986</v>
      </c>
      <c r="D8831" s="3">
        <v>4162</v>
      </c>
      <c r="E8831" s="9">
        <v>2016</v>
      </c>
      <c r="F8831" s="7" t="s">
        <v>1015</v>
      </c>
      <c r="G8831" s="7" t="s">
        <v>5401</v>
      </c>
      <c r="H8831" s="8" t="s">
        <v>6368</v>
      </c>
      <c r="I8831" s="8" t="s">
        <v>16427</v>
      </c>
      <c r="J8831" s="19">
        <v>4</v>
      </c>
      <c r="K8831" s="19" t="s">
        <v>7738</v>
      </c>
      <c r="L8831" s="11"/>
      <c r="M8831" s="11"/>
      <c r="N8831" s="24"/>
      <c r="P8831" s="32"/>
      <c r="T8831" s="19"/>
      <c r="U8831" s="3"/>
      <c r="X8831" t="str">
        <f t="shared" si="540"/>
        <v/>
      </c>
      <c r="Z8831" t="str">
        <f t="shared" si="541"/>
        <v/>
      </c>
      <c r="AB8831" s="9"/>
      <c r="AC8831" t="s">
        <v>6368</v>
      </c>
      <c r="AD8831">
        <f t="shared" si="543"/>
        <v>0</v>
      </c>
      <c r="AF8831" s="3"/>
      <c r="AH8831" s="9"/>
    </row>
    <row r="8832" spans="1:34" ht="10.95" customHeight="1" outlineLevel="1" x14ac:dyDescent="0.25">
      <c r="A8832" t="s">
        <v>490</v>
      </c>
      <c r="C8832" s="3" t="s">
        <v>12986</v>
      </c>
      <c r="D8832" s="3">
        <v>4232</v>
      </c>
      <c r="E8832" s="9">
        <v>2017</v>
      </c>
      <c r="F8832" s="7" t="s">
        <v>1015</v>
      </c>
      <c r="G8832" s="7" t="s">
        <v>5401</v>
      </c>
      <c r="H8832" s="8" t="s">
        <v>6368</v>
      </c>
      <c r="I8832" s="8" t="s">
        <v>16428</v>
      </c>
      <c r="J8832" s="19">
        <v>4</v>
      </c>
      <c r="K8832" s="19" t="s">
        <v>7738</v>
      </c>
      <c r="L8832" s="11"/>
      <c r="M8832" s="11"/>
      <c r="N8832" s="24"/>
      <c r="P8832" s="32"/>
      <c r="T8832" s="19"/>
      <c r="U8832" s="3"/>
      <c r="X8832" t="str">
        <f t="shared" si="540"/>
        <v/>
      </c>
      <c r="Z8832" t="str">
        <f t="shared" si="541"/>
        <v/>
      </c>
      <c r="AB8832" s="9"/>
      <c r="AC8832" t="s">
        <v>6368</v>
      </c>
      <c r="AD8832">
        <f t="shared" si="543"/>
        <v>0</v>
      </c>
      <c r="AF8832" s="3"/>
      <c r="AH8832" s="9"/>
    </row>
    <row r="8833" spans="1:48" ht="10.95" customHeight="1" outlineLevel="1" x14ac:dyDescent="0.25">
      <c r="A8833" t="s">
        <v>490</v>
      </c>
      <c r="C8833" s="3" t="s">
        <v>12986</v>
      </c>
      <c r="D8833" s="3">
        <v>4296</v>
      </c>
      <c r="E8833" s="9">
        <v>2018</v>
      </c>
      <c r="F8833" s="7" t="s">
        <v>1015</v>
      </c>
      <c r="G8833" s="7" t="s">
        <v>5401</v>
      </c>
      <c r="H8833" s="8" t="s">
        <v>6368</v>
      </c>
      <c r="I8833" s="8" t="s">
        <v>16429</v>
      </c>
      <c r="J8833" s="19">
        <v>4</v>
      </c>
      <c r="K8833" s="19" t="s">
        <v>7738</v>
      </c>
      <c r="L8833" s="11"/>
      <c r="M8833" s="11"/>
      <c r="N8833" s="24"/>
      <c r="P8833" s="32"/>
      <c r="T8833" s="19"/>
      <c r="U8833" s="3"/>
      <c r="X8833" t="str">
        <f t="shared" si="540"/>
        <v/>
      </c>
      <c r="Z8833" t="str">
        <f t="shared" si="541"/>
        <v/>
      </c>
      <c r="AB8833" s="9"/>
      <c r="AC8833" t="s">
        <v>6368</v>
      </c>
      <c r="AD8833">
        <f t="shared" si="543"/>
        <v>0</v>
      </c>
      <c r="AF8833" s="3"/>
      <c r="AH8833" s="9"/>
    </row>
    <row r="8834" spans="1:48" ht="10.95" customHeight="1" outlineLevel="1" x14ac:dyDescent="0.25">
      <c r="A8834" t="s">
        <v>490</v>
      </c>
      <c r="C8834" s="3" t="s">
        <v>12986</v>
      </c>
      <c r="D8834" s="3">
        <v>4354</v>
      </c>
      <c r="E8834" s="9">
        <v>2019</v>
      </c>
      <c r="F8834" s="7" t="s">
        <v>1015</v>
      </c>
      <c r="G8834" s="7" t="s">
        <v>5401</v>
      </c>
      <c r="H8834" s="8" t="s">
        <v>6368</v>
      </c>
      <c r="I8834" s="8" t="s">
        <v>16430</v>
      </c>
      <c r="J8834" s="19">
        <v>4</v>
      </c>
      <c r="K8834" s="19" t="s">
        <v>7738</v>
      </c>
      <c r="L8834" s="11"/>
      <c r="M8834" s="11"/>
      <c r="N8834" s="24"/>
      <c r="P8834" s="32"/>
      <c r="T8834" s="19"/>
      <c r="U8834" s="3"/>
      <c r="X8834" t="str">
        <f t="shared" ref="X8834:X8897" si="544">IF(COUNTIF(F8834,"*fdc*"),1,"")</f>
        <v/>
      </c>
      <c r="Z8834" t="str">
        <f t="shared" ref="Z8834:Z8897" si="545">IF(COUNTIF(F8834,"*s/s*"),1,"")</f>
        <v/>
      </c>
      <c r="AB8834" s="9"/>
      <c r="AC8834" t="s">
        <v>6368</v>
      </c>
      <c r="AD8834">
        <f t="shared" si="543"/>
        <v>0</v>
      </c>
      <c r="AF8834" s="3"/>
      <c r="AH8834" s="9"/>
    </row>
    <row r="8835" spans="1:48" ht="10.95" customHeight="1" outlineLevel="1" x14ac:dyDescent="0.25">
      <c r="A8835" t="s">
        <v>490</v>
      </c>
      <c r="C8835" s="3" t="s">
        <v>12986</v>
      </c>
      <c r="D8835" s="3">
        <v>4386</v>
      </c>
      <c r="E8835" s="9">
        <v>2020</v>
      </c>
      <c r="F8835" s="7" t="s">
        <v>16432</v>
      </c>
      <c r="G8835" s="7" t="s">
        <v>5401</v>
      </c>
      <c r="H8835" s="8" t="s">
        <v>6368</v>
      </c>
      <c r="I8835" s="8" t="s">
        <v>16431</v>
      </c>
      <c r="J8835" s="19">
        <v>4</v>
      </c>
      <c r="K8835" s="19" t="s">
        <v>7738</v>
      </c>
      <c r="L8835" s="11"/>
      <c r="M8835" s="11"/>
      <c r="N8835" s="24"/>
      <c r="P8835" s="32"/>
      <c r="T8835" s="19"/>
      <c r="U8835" s="3"/>
      <c r="X8835" t="str">
        <f t="shared" si="544"/>
        <v/>
      </c>
      <c r="Z8835" t="str">
        <f t="shared" si="545"/>
        <v/>
      </c>
      <c r="AB8835" s="9"/>
      <c r="AC8835" t="s">
        <v>6368</v>
      </c>
      <c r="AD8835">
        <f t="shared" si="543"/>
        <v>0</v>
      </c>
      <c r="AF8835" s="3"/>
      <c r="AH8835" s="9"/>
    </row>
    <row r="8836" spans="1:48" ht="10.95" customHeight="1" outlineLevel="1" x14ac:dyDescent="0.25">
      <c r="A8836" t="s">
        <v>490</v>
      </c>
      <c r="C8836" s="3" t="s">
        <v>12986</v>
      </c>
      <c r="D8836" s="3">
        <v>4432</v>
      </c>
      <c r="E8836" s="9">
        <v>2021</v>
      </c>
      <c r="F8836" s="7" t="s">
        <v>3880</v>
      </c>
      <c r="G8836" s="7" t="s">
        <v>5401</v>
      </c>
      <c r="H8836" s="8" t="s">
        <v>5420</v>
      </c>
      <c r="I8836" s="8" t="s">
        <v>16433</v>
      </c>
      <c r="J8836" s="19">
        <v>3</v>
      </c>
      <c r="K8836" s="19" t="s">
        <v>7738</v>
      </c>
      <c r="L8836" s="11"/>
      <c r="M8836" s="11"/>
      <c r="N8836" s="24"/>
      <c r="P8836" s="32"/>
      <c r="T8836" s="19"/>
      <c r="U8836" s="3"/>
      <c r="X8836" t="str">
        <f t="shared" si="544"/>
        <v/>
      </c>
      <c r="Z8836" t="str">
        <f t="shared" si="545"/>
        <v/>
      </c>
      <c r="AB8836" s="9"/>
      <c r="AC8836" t="s">
        <v>5420</v>
      </c>
      <c r="AD8836">
        <f t="shared" si="543"/>
        <v>0</v>
      </c>
      <c r="AF8836" s="3"/>
      <c r="AH8836" s="9"/>
    </row>
    <row r="8837" spans="1:48" ht="10.95" customHeight="1" outlineLevel="1" x14ac:dyDescent="0.25">
      <c r="A8837" t="s">
        <v>490</v>
      </c>
      <c r="C8837" s="3" t="s">
        <v>12986</v>
      </c>
      <c r="D8837" s="3">
        <v>4433</v>
      </c>
      <c r="E8837" s="9">
        <v>2021</v>
      </c>
      <c r="F8837" s="7" t="s">
        <v>3880</v>
      </c>
      <c r="G8837" s="7" t="s">
        <v>5401</v>
      </c>
      <c r="H8837" s="8" t="s">
        <v>5420</v>
      </c>
      <c r="I8837" s="8" t="s">
        <v>16433</v>
      </c>
      <c r="J8837" s="19">
        <v>3</v>
      </c>
      <c r="K8837" s="19" t="s">
        <v>7738</v>
      </c>
      <c r="L8837" s="11"/>
      <c r="M8837" s="11"/>
      <c r="N8837" s="24"/>
      <c r="P8837" s="32"/>
      <c r="T8837" s="19"/>
      <c r="U8837" s="3"/>
      <c r="X8837" t="str">
        <f t="shared" si="544"/>
        <v/>
      </c>
      <c r="Z8837" t="str">
        <f t="shared" si="545"/>
        <v/>
      </c>
      <c r="AB8837" s="9"/>
      <c r="AC8837" t="s">
        <v>5420</v>
      </c>
      <c r="AD8837">
        <f t="shared" si="543"/>
        <v>0</v>
      </c>
      <c r="AF8837" s="3"/>
      <c r="AH8837" s="9"/>
    </row>
    <row r="8838" spans="1:48" ht="10.95" customHeight="1" outlineLevel="1" x14ac:dyDescent="0.25">
      <c r="A8838" t="s">
        <v>490</v>
      </c>
      <c r="C8838" s="3" t="s">
        <v>12986</v>
      </c>
      <c r="D8838" s="3">
        <v>4434</v>
      </c>
      <c r="E8838" s="9">
        <v>2021</v>
      </c>
      <c r="F8838" s="7" t="s">
        <v>3880</v>
      </c>
      <c r="G8838" s="7" t="s">
        <v>5401</v>
      </c>
      <c r="H8838" s="8" t="s">
        <v>5420</v>
      </c>
      <c r="I8838" s="8" t="s">
        <v>16433</v>
      </c>
      <c r="J8838" s="19">
        <v>3</v>
      </c>
      <c r="K8838" s="19" t="s">
        <v>7738</v>
      </c>
      <c r="L8838" s="11"/>
      <c r="M8838" s="11"/>
      <c r="N8838" s="24"/>
      <c r="P8838" s="32"/>
      <c r="T8838" s="19"/>
      <c r="U8838" s="3"/>
      <c r="X8838" t="str">
        <f t="shared" si="544"/>
        <v/>
      </c>
      <c r="Z8838" t="str">
        <f t="shared" si="545"/>
        <v/>
      </c>
      <c r="AB8838" s="9"/>
      <c r="AC8838" t="s">
        <v>5420</v>
      </c>
      <c r="AD8838">
        <f t="shared" si="543"/>
        <v>0</v>
      </c>
      <c r="AF8838" s="3"/>
      <c r="AH8838" s="9"/>
    </row>
    <row r="8839" spans="1:48" ht="10.95" customHeight="1" outlineLevel="1" x14ac:dyDescent="0.25">
      <c r="A8839" t="s">
        <v>490</v>
      </c>
      <c r="C8839" s="3" t="s">
        <v>12986</v>
      </c>
      <c r="D8839" s="3">
        <v>4435</v>
      </c>
      <c r="E8839" s="9">
        <v>2021</v>
      </c>
      <c r="F8839" s="7" t="s">
        <v>3880</v>
      </c>
      <c r="G8839" s="7" t="s">
        <v>5401</v>
      </c>
      <c r="H8839" s="8" t="s">
        <v>5420</v>
      </c>
      <c r="I8839" s="8" t="s">
        <v>16433</v>
      </c>
      <c r="J8839" s="19">
        <v>3</v>
      </c>
      <c r="K8839" s="19" t="s">
        <v>7738</v>
      </c>
      <c r="L8839" s="11"/>
      <c r="M8839" s="11"/>
      <c r="N8839" s="24"/>
      <c r="P8839" s="32"/>
      <c r="T8839" s="19"/>
      <c r="U8839" s="3"/>
      <c r="X8839" t="str">
        <f t="shared" si="544"/>
        <v/>
      </c>
      <c r="Z8839" t="str">
        <f t="shared" si="545"/>
        <v/>
      </c>
      <c r="AB8839" s="9"/>
      <c r="AC8839" t="s">
        <v>5420</v>
      </c>
      <c r="AD8839">
        <f t="shared" si="543"/>
        <v>0</v>
      </c>
      <c r="AF8839" s="3"/>
      <c r="AH8839" s="9"/>
    </row>
    <row r="8840" spans="1:48" ht="10.95" customHeight="1" outlineLevel="1" x14ac:dyDescent="0.25">
      <c r="A8840" t="s">
        <v>490</v>
      </c>
      <c r="C8840" s="3" t="s">
        <v>12986</v>
      </c>
      <c r="D8840" s="3">
        <v>4436</v>
      </c>
      <c r="E8840" s="9">
        <v>2021</v>
      </c>
      <c r="F8840" s="7" t="s">
        <v>3880</v>
      </c>
      <c r="G8840" s="7" t="s">
        <v>5401</v>
      </c>
      <c r="H8840" s="8" t="s">
        <v>5420</v>
      </c>
      <c r="I8840" s="8" t="s">
        <v>16433</v>
      </c>
      <c r="J8840" s="19">
        <v>3</v>
      </c>
      <c r="K8840" s="19" t="s">
        <v>7738</v>
      </c>
      <c r="L8840" s="11"/>
      <c r="M8840" s="11"/>
      <c r="N8840" s="24"/>
      <c r="P8840" s="32"/>
      <c r="T8840" s="19"/>
      <c r="U8840" s="3"/>
      <c r="X8840" t="str">
        <f t="shared" si="544"/>
        <v/>
      </c>
      <c r="Z8840" t="str">
        <f t="shared" si="545"/>
        <v/>
      </c>
      <c r="AB8840" s="9"/>
      <c r="AC8840" t="s">
        <v>5420</v>
      </c>
      <c r="AD8840">
        <f t="shared" si="543"/>
        <v>0</v>
      </c>
      <c r="AF8840" s="3"/>
      <c r="AH8840" s="9"/>
    </row>
    <row r="8841" spans="1:48" ht="10.95" customHeight="1" x14ac:dyDescent="0.25">
      <c r="A8841" t="s">
        <v>15544</v>
      </c>
      <c r="B8841" t="s">
        <v>15545</v>
      </c>
      <c r="C8841" s="3" t="s">
        <v>12466</v>
      </c>
      <c r="E8841" s="9"/>
      <c r="F8841" s="7"/>
      <c r="G8841" s="7"/>
      <c r="H8841" s="8"/>
      <c r="I8841" s="8"/>
      <c r="J8841" s="19"/>
      <c r="K8841" s="19"/>
      <c r="L8841" s="11"/>
      <c r="M8841" s="11">
        <f>SUM(L8842:L8887)</f>
        <v>87.85</v>
      </c>
      <c r="N8841" s="24">
        <v>2921</v>
      </c>
      <c r="O8841">
        <f>COUNTIF(K8842:K8887,"*")</f>
        <v>46</v>
      </c>
      <c r="P8841" s="32">
        <f>O8841/N8841</f>
        <v>1.5748031496062992E-2</v>
      </c>
      <c r="Q8841">
        <f>COUNTIF(K8842:K8887,"Y")+COUNTIF(K8842:K8887,"S")</f>
        <v>34</v>
      </c>
      <c r="T8841" s="19" t="s">
        <v>7736</v>
      </c>
      <c r="U8841" s="3"/>
      <c r="V8841" t="s">
        <v>18452</v>
      </c>
      <c r="X8841" t="str">
        <f t="shared" si="544"/>
        <v/>
      </c>
      <c r="Z8841" t="str">
        <f t="shared" si="545"/>
        <v/>
      </c>
      <c r="AB8841" s="9"/>
      <c r="AE8841">
        <f>COUNTIF(AD8842:AD8887,"1")</f>
        <v>1</v>
      </c>
      <c r="AF8841" s="3"/>
      <c r="AH8841" s="9"/>
      <c r="AI8841">
        <f>COUNTIF($J8842:$J8887,"1")-COUNTIFS($J8842:$J8887,"1",$K8842:$K8887,"V")</f>
        <v>6</v>
      </c>
      <c r="AJ8841">
        <f>COUNTIFS($J8842:$J8887,"1",$K8842:$K8887,"Y")+COUNTIFS($J8842:$J8887,"1",$K8842:$K8887,"s")</f>
        <v>5</v>
      </c>
      <c r="AK8841">
        <f>COUNTIF($J8842:$J8887,"2")-COUNTIFS($J8842:$J8887,"2",$K8842:$K8887,"V")</f>
        <v>2</v>
      </c>
      <c r="AL8841">
        <f>COUNTIFS($J8842:$J8887,"2",$K8842:$K8887,"Y")+COUNTIFS($J8842:$J8887,"2",$K8842:$K8887,"s")</f>
        <v>2</v>
      </c>
      <c r="AM8841">
        <f>COUNTIF($J8842:$J8887,"3")-COUNTIFS($J8842:$J8887,"3",$K8842:$K8887,"V")</f>
        <v>9</v>
      </c>
      <c r="AN8841">
        <f>COUNTIFS($J8842:$J8887,"3",$K8842:$K8887,"Y")+COUNTIFS($J8842:$J8887,"3",$K8842:$K8887,"s")</f>
        <v>8</v>
      </c>
      <c r="AO8841">
        <f>COUNTIF($J8842:$J8887,"4")-COUNTIFS($J8842:$J8887,"4",$K8842:$K8887,"V")</f>
        <v>8</v>
      </c>
      <c r="AP8841">
        <f>COUNTIFS($J8842:$J8887,"4",$K8842:$K8887,"Y")+COUNTIFS($J8842:$J8887,"4",$K8842:$K8887,"s")</f>
        <v>5</v>
      </c>
      <c r="AQ8841">
        <f>COUNTIF($J8842:$J8887,"5")-COUNTIFS($J8842:$J8887,"5",$K8842:$K8887,"V")</f>
        <v>11</v>
      </c>
      <c r="AR8841">
        <f>COUNTIFS($J8842:$J8887,"5",$K8842:$K8887,"Y")+COUNTIFS($J8842:$J8887,"5",$K8842:$K8887,"s")</f>
        <v>5</v>
      </c>
      <c r="AS8841">
        <f>COUNTIF($J8842:$J8887,"6")-COUNTIFS($J8842:$J8887,"6",$K8842:$K8887,"V")</f>
        <v>10</v>
      </c>
      <c r="AT8841">
        <f>COUNTIFS($J8842:$J8887,"6",$K8842:$K8887,"Y")+COUNTIFS($J8842:$J8887,"6",$K8842:$K8887,"s")</f>
        <v>9</v>
      </c>
      <c r="AU8841">
        <f>COUNTIF($J8842:$J8887,"7")-COUNTIFS($J8842:$J8887,"7",$K8842:$K8887,"V")</f>
        <v>0</v>
      </c>
      <c r="AV8841">
        <f>COUNTIFS($J8842:$J8887,"7",$K8842:$K8887,"Y")+COUNTIFS($J8842:$J8887,"7",$K8842:$K8887,"s")</f>
        <v>0</v>
      </c>
    </row>
    <row r="8842" spans="1:48" ht="10.95" customHeight="1" outlineLevel="1" x14ac:dyDescent="0.25">
      <c r="A8842" t="s">
        <v>2585</v>
      </c>
      <c r="C8842" s="3" t="s">
        <v>12466</v>
      </c>
      <c r="D8842" s="3">
        <v>1</v>
      </c>
      <c r="E8842" s="9">
        <v>1984</v>
      </c>
      <c r="F8842" s="7" t="s">
        <v>2977</v>
      </c>
      <c r="G8842" s="7" t="s">
        <v>5401</v>
      </c>
      <c r="H8842" s="8" t="s">
        <v>15494</v>
      </c>
      <c r="I8842" s="8" t="s">
        <v>15498</v>
      </c>
      <c r="J8842" s="19">
        <v>6</v>
      </c>
      <c r="K8842" s="19" t="s">
        <v>7736</v>
      </c>
      <c r="L8842" s="11">
        <v>0.5</v>
      </c>
      <c r="M8842" s="11"/>
      <c r="N8842" s="24"/>
      <c r="P8842" s="32"/>
      <c r="T8842" s="19"/>
      <c r="U8842" s="3"/>
      <c r="X8842" t="str">
        <f t="shared" si="544"/>
        <v/>
      </c>
      <c r="Z8842" t="str">
        <f t="shared" si="545"/>
        <v/>
      </c>
      <c r="AB8842" s="9"/>
      <c r="AC8842" t="s">
        <v>15494</v>
      </c>
      <c r="AD8842">
        <f t="shared" ref="AD8842:AD8887" si="546">COUNTIF(H8842,"*Fuji*")</f>
        <v>0</v>
      </c>
      <c r="AF8842" s="3"/>
      <c r="AH8842" s="9"/>
    </row>
    <row r="8843" spans="1:48" ht="10.95" customHeight="1" outlineLevel="1" x14ac:dyDescent="0.25">
      <c r="A8843" t="s">
        <v>2585</v>
      </c>
      <c r="C8843" s="3" t="s">
        <v>12466</v>
      </c>
      <c r="D8843" s="3">
        <v>2</v>
      </c>
      <c r="E8843" s="9">
        <v>1984</v>
      </c>
      <c r="F8843" s="7" t="s">
        <v>2977</v>
      </c>
      <c r="G8843" s="7" t="s">
        <v>5401</v>
      </c>
      <c r="H8843" s="8" t="s">
        <v>15495</v>
      </c>
      <c r="I8843" s="8" t="s">
        <v>15498</v>
      </c>
      <c r="J8843" s="19">
        <v>6</v>
      </c>
      <c r="K8843" s="19" t="s">
        <v>7736</v>
      </c>
      <c r="L8843" s="11">
        <v>0.5</v>
      </c>
      <c r="M8843" s="11"/>
      <c r="N8843" s="24"/>
      <c r="P8843" s="32"/>
      <c r="T8843" s="19"/>
      <c r="U8843" s="3"/>
      <c r="X8843" t="str">
        <f t="shared" si="544"/>
        <v/>
      </c>
      <c r="Z8843" t="str">
        <f t="shared" si="545"/>
        <v/>
      </c>
      <c r="AB8843" s="9"/>
      <c r="AC8843" t="s">
        <v>15495</v>
      </c>
      <c r="AD8843">
        <f t="shared" si="546"/>
        <v>0</v>
      </c>
      <c r="AF8843" s="3"/>
      <c r="AH8843" s="9"/>
    </row>
    <row r="8844" spans="1:48" ht="10.95" customHeight="1" outlineLevel="1" x14ac:dyDescent="0.25">
      <c r="A8844" t="s">
        <v>2585</v>
      </c>
      <c r="C8844" s="3" t="s">
        <v>12466</v>
      </c>
      <c r="D8844" s="3">
        <v>3</v>
      </c>
      <c r="E8844" s="9">
        <v>1984</v>
      </c>
      <c r="F8844" s="7" t="s">
        <v>2977</v>
      </c>
      <c r="G8844" s="7" t="s">
        <v>5401</v>
      </c>
      <c r="H8844" s="8" t="s">
        <v>15496</v>
      </c>
      <c r="I8844" s="8" t="s">
        <v>15498</v>
      </c>
      <c r="J8844" s="19">
        <v>6</v>
      </c>
      <c r="K8844" s="19" t="s">
        <v>7736</v>
      </c>
      <c r="L8844" s="11">
        <v>0.5</v>
      </c>
      <c r="M8844" s="11"/>
      <c r="N8844" s="24"/>
      <c r="P8844" s="32"/>
      <c r="T8844" s="19"/>
      <c r="U8844" s="3"/>
      <c r="X8844" t="str">
        <f t="shared" si="544"/>
        <v/>
      </c>
      <c r="Z8844" t="str">
        <f t="shared" si="545"/>
        <v/>
      </c>
      <c r="AB8844" s="9"/>
      <c r="AC8844" t="s">
        <v>15496</v>
      </c>
      <c r="AD8844">
        <f t="shared" si="546"/>
        <v>0</v>
      </c>
      <c r="AF8844" s="3"/>
      <c r="AH8844" s="9"/>
    </row>
    <row r="8845" spans="1:48" ht="10.95" customHeight="1" outlineLevel="1" x14ac:dyDescent="0.25">
      <c r="A8845" t="s">
        <v>2585</v>
      </c>
      <c r="C8845" s="3" t="s">
        <v>12466</v>
      </c>
      <c r="D8845" s="3">
        <v>4</v>
      </c>
      <c r="E8845" s="9">
        <v>1984</v>
      </c>
      <c r="F8845" s="7" t="s">
        <v>2977</v>
      </c>
      <c r="G8845" s="7" t="s">
        <v>5401</v>
      </c>
      <c r="H8845" s="8" t="s">
        <v>15497</v>
      </c>
      <c r="I8845" s="8" t="s">
        <v>15498</v>
      </c>
      <c r="J8845" s="19">
        <v>6</v>
      </c>
      <c r="K8845" s="19" t="s">
        <v>7736</v>
      </c>
      <c r="L8845" s="11">
        <v>0.5</v>
      </c>
      <c r="M8845" s="11"/>
      <c r="N8845" s="24"/>
      <c r="P8845" s="32"/>
      <c r="T8845" s="19"/>
      <c r="U8845" s="3"/>
      <c r="X8845" t="str">
        <f t="shared" si="544"/>
        <v/>
      </c>
      <c r="Z8845" t="str">
        <f t="shared" si="545"/>
        <v/>
      </c>
      <c r="AB8845" s="9"/>
      <c r="AC8845" t="s">
        <v>15497</v>
      </c>
      <c r="AD8845">
        <f t="shared" si="546"/>
        <v>0</v>
      </c>
      <c r="AF8845" s="3"/>
      <c r="AH8845" s="9"/>
    </row>
    <row r="8846" spans="1:48" ht="10.95" customHeight="1" outlineLevel="1" x14ac:dyDescent="0.25">
      <c r="A8846" t="s">
        <v>2585</v>
      </c>
      <c r="C8846" s="3" t="s">
        <v>12466</v>
      </c>
      <c r="D8846" s="3">
        <v>10</v>
      </c>
      <c r="E8846" s="9">
        <v>1984</v>
      </c>
      <c r="F8846" s="7" t="s">
        <v>5141</v>
      </c>
      <c r="G8846" s="7" t="s">
        <v>5401</v>
      </c>
      <c r="H8846" s="8" t="s">
        <v>14909</v>
      </c>
      <c r="I8846" s="8" t="s">
        <v>15500</v>
      </c>
      <c r="J8846" s="19">
        <v>3</v>
      </c>
      <c r="K8846" s="19" t="s">
        <v>7736</v>
      </c>
      <c r="L8846" s="11">
        <v>0.8</v>
      </c>
      <c r="M8846" s="11"/>
      <c r="N8846" s="24"/>
      <c r="P8846" s="32"/>
      <c r="T8846" s="19"/>
      <c r="U8846" s="3"/>
      <c r="X8846" t="str">
        <f t="shared" si="544"/>
        <v/>
      </c>
      <c r="Z8846" t="str">
        <f t="shared" si="545"/>
        <v/>
      </c>
      <c r="AB8846" s="9"/>
      <c r="AC8846" t="s">
        <v>14909</v>
      </c>
      <c r="AD8846">
        <f t="shared" si="546"/>
        <v>0</v>
      </c>
      <c r="AF8846" s="3"/>
      <c r="AH8846" s="9"/>
    </row>
    <row r="8847" spans="1:48" ht="10.95" customHeight="1" outlineLevel="1" x14ac:dyDescent="0.25">
      <c r="A8847" t="s">
        <v>2585</v>
      </c>
      <c r="C8847" s="3" t="s">
        <v>12466</v>
      </c>
      <c r="D8847" s="3">
        <v>11</v>
      </c>
      <c r="E8847" s="9">
        <v>1984</v>
      </c>
      <c r="F8847" s="7" t="s">
        <v>4720</v>
      </c>
      <c r="G8847" s="7" t="s">
        <v>5401</v>
      </c>
      <c r="H8847" s="8" t="s">
        <v>10526</v>
      </c>
      <c r="I8847" s="8" t="s">
        <v>15500</v>
      </c>
      <c r="J8847" s="19">
        <v>5</v>
      </c>
      <c r="K8847" s="19" t="s">
        <v>7736</v>
      </c>
      <c r="L8847" s="11">
        <v>0.8</v>
      </c>
      <c r="M8847" s="11"/>
      <c r="N8847" s="24"/>
      <c r="P8847" s="32"/>
      <c r="T8847" s="19"/>
      <c r="U8847" s="3"/>
      <c r="X8847" t="str">
        <f t="shared" si="544"/>
        <v/>
      </c>
      <c r="Z8847" t="str">
        <f t="shared" si="545"/>
        <v/>
      </c>
      <c r="AB8847" s="9"/>
      <c r="AC8847" t="s">
        <v>10526</v>
      </c>
      <c r="AD8847">
        <f t="shared" si="546"/>
        <v>0</v>
      </c>
      <c r="AF8847" s="3"/>
      <c r="AH8847" s="9"/>
    </row>
    <row r="8848" spans="1:48" ht="10.95" customHeight="1" outlineLevel="1" x14ac:dyDescent="0.25">
      <c r="A8848" t="s">
        <v>2585</v>
      </c>
      <c r="C8848" s="3" t="s">
        <v>12466</v>
      </c>
      <c r="D8848" s="3">
        <v>12</v>
      </c>
      <c r="E8848" s="9">
        <v>1984</v>
      </c>
      <c r="F8848" s="7" t="s">
        <v>10714</v>
      </c>
      <c r="G8848" s="7" t="s">
        <v>5401</v>
      </c>
      <c r="H8848" s="8" t="s">
        <v>15499</v>
      </c>
      <c r="I8848" s="8" t="s">
        <v>15500</v>
      </c>
      <c r="J8848" s="19">
        <v>5</v>
      </c>
      <c r="K8848" s="19" t="s">
        <v>7736</v>
      </c>
      <c r="L8848" s="11">
        <v>0.8</v>
      </c>
      <c r="M8848" s="11"/>
      <c r="N8848" s="24"/>
      <c r="P8848" s="32"/>
      <c r="T8848" s="19"/>
      <c r="U8848" s="3"/>
      <c r="X8848" t="str">
        <f t="shared" si="544"/>
        <v/>
      </c>
      <c r="Z8848" t="str">
        <f t="shared" si="545"/>
        <v/>
      </c>
      <c r="AB8848" s="9"/>
      <c r="AC8848" t="s">
        <v>15499</v>
      </c>
      <c r="AD8848">
        <f t="shared" si="546"/>
        <v>0</v>
      </c>
      <c r="AF8848" s="3"/>
      <c r="AH8848" s="9"/>
    </row>
    <row r="8849" spans="1:34" ht="10.95" customHeight="1" outlineLevel="1" x14ac:dyDescent="0.25">
      <c r="A8849" t="s">
        <v>2585</v>
      </c>
      <c r="C8849" s="3" t="s">
        <v>12466</v>
      </c>
      <c r="D8849" s="3">
        <v>18</v>
      </c>
      <c r="E8849" s="9">
        <v>1984</v>
      </c>
      <c r="F8849" s="7">
        <v>1</v>
      </c>
      <c r="G8849" s="7" t="s">
        <v>5401</v>
      </c>
      <c r="H8849" s="8" t="s">
        <v>15499</v>
      </c>
      <c r="I8849" s="8" t="s">
        <v>15500</v>
      </c>
      <c r="J8849" s="19">
        <v>5</v>
      </c>
      <c r="K8849" s="19" t="s">
        <v>7738</v>
      </c>
      <c r="L8849" s="11"/>
      <c r="M8849" s="11"/>
      <c r="N8849" s="24"/>
      <c r="P8849" s="32"/>
      <c r="T8849" s="19"/>
      <c r="U8849" s="3"/>
      <c r="X8849" t="str">
        <f t="shared" si="544"/>
        <v/>
      </c>
      <c r="Z8849" t="str">
        <f t="shared" si="545"/>
        <v/>
      </c>
      <c r="AB8849" s="9"/>
      <c r="AC8849" t="s">
        <v>15499</v>
      </c>
      <c r="AD8849">
        <f t="shared" si="546"/>
        <v>0</v>
      </c>
      <c r="AF8849" s="3"/>
      <c r="AH8849" s="9"/>
    </row>
    <row r="8850" spans="1:34" ht="10.95" customHeight="1" outlineLevel="1" x14ac:dyDescent="0.25">
      <c r="A8850" t="s">
        <v>2585</v>
      </c>
      <c r="C8850" s="3" t="s">
        <v>12466</v>
      </c>
      <c r="D8850" s="3">
        <v>45</v>
      </c>
      <c r="E8850" s="9">
        <v>1985</v>
      </c>
      <c r="F8850" s="7" t="s">
        <v>5507</v>
      </c>
      <c r="G8850" s="7" t="s">
        <v>5401</v>
      </c>
      <c r="H8850" s="8" t="s">
        <v>15502</v>
      </c>
      <c r="I8850" s="8" t="s">
        <v>15501</v>
      </c>
      <c r="J8850" s="19">
        <v>4</v>
      </c>
      <c r="K8850" s="19" t="s">
        <v>7736</v>
      </c>
      <c r="L8850" s="11">
        <v>0.7</v>
      </c>
      <c r="M8850" s="11"/>
      <c r="N8850" s="24"/>
      <c r="P8850" s="32"/>
      <c r="T8850" s="19"/>
      <c r="U8850" s="3"/>
      <c r="X8850" t="str">
        <f t="shared" si="544"/>
        <v/>
      </c>
      <c r="Z8850" t="str">
        <f t="shared" si="545"/>
        <v/>
      </c>
      <c r="AB8850" s="9"/>
      <c r="AC8850" t="s">
        <v>15502</v>
      </c>
      <c r="AD8850">
        <f t="shared" si="546"/>
        <v>0</v>
      </c>
      <c r="AF8850" s="3"/>
      <c r="AH8850" s="9"/>
    </row>
    <row r="8851" spans="1:34" ht="10.95" customHeight="1" outlineLevel="1" x14ac:dyDescent="0.25">
      <c r="A8851" t="s">
        <v>2585</v>
      </c>
      <c r="C8851" s="3" t="s">
        <v>12466</v>
      </c>
      <c r="D8851" s="3">
        <v>46</v>
      </c>
      <c r="E8851" s="9">
        <v>1985</v>
      </c>
      <c r="F8851" s="7" t="s">
        <v>7608</v>
      </c>
      <c r="G8851" s="7" t="s">
        <v>5401</v>
      </c>
      <c r="H8851" s="8" t="s">
        <v>15502</v>
      </c>
      <c r="I8851" s="8" t="s">
        <v>15501</v>
      </c>
      <c r="J8851" s="19">
        <v>4</v>
      </c>
      <c r="K8851" s="19" t="s">
        <v>7736</v>
      </c>
      <c r="L8851" s="11">
        <v>0.7</v>
      </c>
      <c r="M8851" s="11"/>
      <c r="N8851" s="24"/>
      <c r="P8851" s="32"/>
      <c r="T8851" s="19"/>
      <c r="U8851" s="3"/>
      <c r="X8851" t="str">
        <f t="shared" si="544"/>
        <v/>
      </c>
      <c r="Z8851" t="str">
        <f t="shared" si="545"/>
        <v/>
      </c>
      <c r="AB8851" s="9"/>
      <c r="AC8851" t="s">
        <v>15502</v>
      </c>
      <c r="AD8851">
        <f t="shared" si="546"/>
        <v>0</v>
      </c>
      <c r="AF8851" s="3"/>
      <c r="AH8851" s="9"/>
    </row>
    <row r="8852" spans="1:34" ht="10.95" customHeight="1" outlineLevel="1" x14ac:dyDescent="0.25">
      <c r="A8852" t="s">
        <v>2585</v>
      </c>
      <c r="C8852" s="3" t="s">
        <v>12466</v>
      </c>
      <c r="D8852" s="3">
        <v>47</v>
      </c>
      <c r="E8852" s="9">
        <v>1985</v>
      </c>
      <c r="F8852" s="7" t="s">
        <v>3656</v>
      </c>
      <c r="G8852" s="7" t="s">
        <v>5401</v>
      </c>
      <c r="H8852" s="8" t="s">
        <v>15502</v>
      </c>
      <c r="I8852" s="8" t="s">
        <v>15501</v>
      </c>
      <c r="J8852" s="19">
        <v>4</v>
      </c>
      <c r="K8852" s="19" t="s">
        <v>7736</v>
      </c>
      <c r="L8852" s="11">
        <v>0.7</v>
      </c>
      <c r="M8852" s="11"/>
      <c r="N8852" s="24"/>
      <c r="P8852" s="32"/>
      <c r="T8852" s="19"/>
      <c r="U8852" s="3"/>
      <c r="X8852" t="str">
        <f t="shared" si="544"/>
        <v/>
      </c>
      <c r="Z8852" t="str">
        <f t="shared" si="545"/>
        <v/>
      </c>
      <c r="AB8852" s="9"/>
      <c r="AC8852" t="s">
        <v>15502</v>
      </c>
      <c r="AD8852">
        <f t="shared" si="546"/>
        <v>0</v>
      </c>
      <c r="AF8852" s="3"/>
      <c r="AH8852" s="9"/>
    </row>
    <row r="8853" spans="1:34" ht="10.95" customHeight="1" outlineLevel="1" x14ac:dyDescent="0.25">
      <c r="A8853" t="s">
        <v>2585</v>
      </c>
      <c r="C8853" s="3" t="s">
        <v>12466</v>
      </c>
      <c r="D8853" s="3">
        <v>48</v>
      </c>
      <c r="E8853" s="9">
        <v>1985</v>
      </c>
      <c r="F8853" s="7" t="s">
        <v>9088</v>
      </c>
      <c r="G8853" s="7" t="s">
        <v>5401</v>
      </c>
      <c r="H8853" s="8" t="s">
        <v>15502</v>
      </c>
      <c r="I8853" s="8" t="s">
        <v>15501</v>
      </c>
      <c r="J8853" s="19">
        <v>4</v>
      </c>
      <c r="K8853" s="19" t="s">
        <v>7736</v>
      </c>
      <c r="L8853" s="11">
        <v>0.7</v>
      </c>
      <c r="M8853" s="11"/>
      <c r="N8853" s="24"/>
      <c r="P8853" s="32"/>
      <c r="T8853" s="19"/>
      <c r="U8853" s="3"/>
      <c r="X8853" t="str">
        <f t="shared" si="544"/>
        <v/>
      </c>
      <c r="Z8853" t="str">
        <f t="shared" si="545"/>
        <v/>
      </c>
      <c r="AB8853" s="9"/>
      <c r="AC8853" t="s">
        <v>15502</v>
      </c>
      <c r="AD8853">
        <f t="shared" si="546"/>
        <v>0</v>
      </c>
      <c r="AF8853" s="3"/>
      <c r="AH8853" s="9"/>
    </row>
    <row r="8854" spans="1:34" ht="10.95" customHeight="1" outlineLevel="1" x14ac:dyDescent="0.25">
      <c r="A8854" t="s">
        <v>2585</v>
      </c>
      <c r="C8854" s="3" t="s">
        <v>12466</v>
      </c>
      <c r="D8854" s="3">
        <v>53</v>
      </c>
      <c r="E8854" s="9">
        <v>1986</v>
      </c>
      <c r="F8854" s="7" t="s">
        <v>20091</v>
      </c>
      <c r="G8854" s="7" t="s">
        <v>5401</v>
      </c>
      <c r="H8854" s="8" t="s">
        <v>15494</v>
      </c>
      <c r="I8854" s="8" t="s">
        <v>15503</v>
      </c>
      <c r="J8854" s="19">
        <v>6</v>
      </c>
      <c r="K8854" s="19" t="s">
        <v>7736</v>
      </c>
      <c r="L8854" s="11">
        <v>0.5</v>
      </c>
      <c r="M8854" s="11"/>
      <c r="N8854" s="24"/>
      <c r="P8854" s="32"/>
      <c r="T8854" s="19"/>
      <c r="U8854" s="3"/>
      <c r="X8854" t="str">
        <f t="shared" si="544"/>
        <v/>
      </c>
      <c r="Z8854" t="str">
        <f t="shared" si="545"/>
        <v/>
      </c>
      <c r="AB8854" s="9"/>
      <c r="AC8854" t="s">
        <v>15494</v>
      </c>
      <c r="AD8854">
        <f t="shared" si="546"/>
        <v>0</v>
      </c>
      <c r="AF8854" s="3"/>
      <c r="AH8854" s="9"/>
    </row>
    <row r="8855" spans="1:34" ht="10.95" customHeight="1" outlineLevel="1" x14ac:dyDescent="0.25">
      <c r="A8855" t="s">
        <v>2585</v>
      </c>
      <c r="C8855" s="3" t="s">
        <v>12466</v>
      </c>
      <c r="D8855" s="3">
        <v>54</v>
      </c>
      <c r="E8855" s="9">
        <v>1986</v>
      </c>
      <c r="F8855" s="7" t="s">
        <v>20091</v>
      </c>
      <c r="G8855" s="7" t="s">
        <v>5401</v>
      </c>
      <c r="H8855" s="8" t="s">
        <v>15495</v>
      </c>
      <c r="I8855" s="8" t="s">
        <v>15503</v>
      </c>
      <c r="J8855" s="19">
        <v>6</v>
      </c>
      <c r="K8855" s="19" t="s">
        <v>7736</v>
      </c>
      <c r="L8855" s="11">
        <v>0.5</v>
      </c>
      <c r="M8855" s="11"/>
      <c r="N8855" s="24"/>
      <c r="P8855" s="32"/>
      <c r="T8855" s="19"/>
      <c r="U8855" s="3"/>
      <c r="X8855" t="str">
        <f t="shared" si="544"/>
        <v/>
      </c>
      <c r="Z8855" t="str">
        <f t="shared" si="545"/>
        <v/>
      </c>
      <c r="AB8855" s="9"/>
      <c r="AC8855" t="s">
        <v>15495</v>
      </c>
      <c r="AD8855">
        <f t="shared" si="546"/>
        <v>0</v>
      </c>
      <c r="AF8855" s="3"/>
      <c r="AH8855" s="9"/>
    </row>
    <row r="8856" spans="1:34" ht="10.95" customHeight="1" outlineLevel="1" x14ac:dyDescent="0.25">
      <c r="A8856" t="s">
        <v>2585</v>
      </c>
      <c r="C8856" s="3" t="s">
        <v>12466</v>
      </c>
      <c r="D8856" s="3">
        <v>55</v>
      </c>
      <c r="E8856" s="9">
        <v>1986</v>
      </c>
      <c r="F8856" s="7" t="s">
        <v>20091</v>
      </c>
      <c r="G8856" s="7" t="s">
        <v>5401</v>
      </c>
      <c r="H8856" s="8" t="s">
        <v>15496</v>
      </c>
      <c r="I8856" s="8" t="s">
        <v>15503</v>
      </c>
      <c r="J8856" s="19">
        <v>6</v>
      </c>
      <c r="K8856" s="19" t="s">
        <v>7736</v>
      </c>
      <c r="L8856" s="11">
        <v>0.5</v>
      </c>
      <c r="M8856" s="11"/>
      <c r="N8856" s="24"/>
      <c r="P8856" s="32"/>
      <c r="T8856" s="19"/>
      <c r="U8856" s="3"/>
      <c r="X8856" t="str">
        <f t="shared" si="544"/>
        <v/>
      </c>
      <c r="Z8856" t="str">
        <f t="shared" si="545"/>
        <v/>
      </c>
      <c r="AB8856" s="9"/>
      <c r="AC8856" t="s">
        <v>15496</v>
      </c>
      <c r="AD8856">
        <f t="shared" si="546"/>
        <v>0</v>
      </c>
      <c r="AF8856" s="3"/>
      <c r="AH8856" s="9"/>
    </row>
    <row r="8857" spans="1:34" ht="10.95" customHeight="1" outlineLevel="1" x14ac:dyDescent="0.25">
      <c r="A8857" t="s">
        <v>2585</v>
      </c>
      <c r="C8857" s="3" t="s">
        <v>12466</v>
      </c>
      <c r="D8857" s="3">
        <v>56</v>
      </c>
      <c r="E8857" s="9">
        <v>1986</v>
      </c>
      <c r="F8857" s="7" t="s">
        <v>20091</v>
      </c>
      <c r="G8857" s="7" t="s">
        <v>5401</v>
      </c>
      <c r="H8857" s="8" t="s">
        <v>15497</v>
      </c>
      <c r="I8857" s="8" t="s">
        <v>15503</v>
      </c>
      <c r="J8857" s="19">
        <v>6</v>
      </c>
      <c r="K8857" s="19" t="s">
        <v>7736</v>
      </c>
      <c r="L8857" s="11">
        <v>0.5</v>
      </c>
      <c r="M8857" s="11"/>
      <c r="N8857" s="24"/>
      <c r="P8857" s="32"/>
      <c r="T8857" s="19"/>
      <c r="U8857" s="3"/>
      <c r="X8857" t="str">
        <f t="shared" si="544"/>
        <v/>
      </c>
      <c r="Z8857" t="str">
        <f t="shared" si="545"/>
        <v/>
      </c>
      <c r="AB8857" s="9"/>
      <c r="AC8857" t="s">
        <v>15497</v>
      </c>
      <c r="AD8857">
        <f t="shared" si="546"/>
        <v>0</v>
      </c>
      <c r="AF8857" s="3"/>
      <c r="AH8857" s="9"/>
    </row>
    <row r="8858" spans="1:34" ht="10.95" customHeight="1" outlineLevel="1" x14ac:dyDescent="0.25">
      <c r="A8858" t="s">
        <v>2585</v>
      </c>
      <c r="C8858" s="3" t="s">
        <v>12466</v>
      </c>
      <c r="D8858" s="3">
        <v>89</v>
      </c>
      <c r="E8858" s="9">
        <v>1988</v>
      </c>
      <c r="F8858" s="7" t="s">
        <v>5242</v>
      </c>
      <c r="G8858" s="7" t="s">
        <v>5401</v>
      </c>
      <c r="H8858" s="8" t="s">
        <v>8934</v>
      </c>
      <c r="I8858" s="8" t="s">
        <v>7080</v>
      </c>
      <c r="J8858" s="19">
        <v>5</v>
      </c>
      <c r="K8858" s="19" t="s">
        <v>7736</v>
      </c>
      <c r="L8858" s="11">
        <v>1.8</v>
      </c>
      <c r="M8858" s="11"/>
      <c r="N8858" s="24"/>
      <c r="P8858" s="32"/>
      <c r="T8858" s="19"/>
      <c r="U8858" s="3"/>
      <c r="X8858" t="str">
        <f t="shared" si="544"/>
        <v/>
      </c>
      <c r="Z8858" t="str">
        <f t="shared" si="545"/>
        <v/>
      </c>
      <c r="AB8858" s="9"/>
      <c r="AC8858" t="s">
        <v>8934</v>
      </c>
      <c r="AD8858">
        <f t="shared" si="546"/>
        <v>0</v>
      </c>
      <c r="AF8858" s="3"/>
      <c r="AH8858" s="9"/>
    </row>
    <row r="8859" spans="1:34" ht="10.95" customHeight="1" outlineLevel="1" x14ac:dyDescent="0.25">
      <c r="A8859" t="s">
        <v>2585</v>
      </c>
      <c r="C8859" s="3" t="s">
        <v>12466</v>
      </c>
      <c r="D8859" s="3">
        <v>90</v>
      </c>
      <c r="E8859" s="9">
        <v>1988</v>
      </c>
      <c r="F8859" s="7" t="s">
        <v>5143</v>
      </c>
      <c r="G8859" s="7" t="s">
        <v>5401</v>
      </c>
      <c r="H8859" s="8" t="s">
        <v>15504</v>
      </c>
      <c r="I8859" s="8" t="s">
        <v>7080</v>
      </c>
      <c r="J8859" s="19">
        <v>5</v>
      </c>
      <c r="K8859" s="19" t="s">
        <v>7736</v>
      </c>
      <c r="L8859" s="11">
        <v>2.5</v>
      </c>
      <c r="M8859" s="11"/>
      <c r="N8859" s="24"/>
      <c r="P8859" s="32"/>
      <c r="T8859" s="19"/>
      <c r="U8859" s="3"/>
      <c r="X8859" t="str">
        <f t="shared" si="544"/>
        <v/>
      </c>
      <c r="Z8859" t="str">
        <f t="shared" si="545"/>
        <v/>
      </c>
      <c r="AB8859" s="9"/>
      <c r="AC8859" t="s">
        <v>15504</v>
      </c>
      <c r="AD8859">
        <f t="shared" si="546"/>
        <v>0</v>
      </c>
      <c r="AF8859" s="3"/>
      <c r="AH8859" s="9"/>
    </row>
    <row r="8860" spans="1:34" ht="10.95" customHeight="1" outlineLevel="1" x14ac:dyDescent="0.25">
      <c r="A8860" t="s">
        <v>2585</v>
      </c>
      <c r="C8860" s="3" t="s">
        <v>12466</v>
      </c>
      <c r="D8860" s="3">
        <v>92</v>
      </c>
      <c r="E8860" s="9">
        <v>1988</v>
      </c>
      <c r="F8860" s="7" t="s">
        <v>5243</v>
      </c>
      <c r="G8860" s="7" t="s">
        <v>5401</v>
      </c>
      <c r="H8860" s="8" t="s">
        <v>14909</v>
      </c>
      <c r="I8860" s="8" t="s">
        <v>7080</v>
      </c>
      <c r="J8860" s="19">
        <v>3</v>
      </c>
      <c r="K8860" s="19" t="s">
        <v>7736</v>
      </c>
      <c r="L8860" s="11">
        <v>3.8</v>
      </c>
      <c r="M8860" s="11"/>
      <c r="N8860" s="24"/>
      <c r="P8860" s="32"/>
      <c r="T8860" s="19"/>
      <c r="U8860" s="3"/>
      <c r="X8860" t="str">
        <f t="shared" si="544"/>
        <v/>
      </c>
      <c r="Z8860" t="str">
        <f t="shared" si="545"/>
        <v/>
      </c>
      <c r="AB8860" s="9"/>
      <c r="AC8860" t="s">
        <v>14909</v>
      </c>
      <c r="AD8860">
        <f t="shared" si="546"/>
        <v>0</v>
      </c>
      <c r="AF8860" s="3"/>
      <c r="AH8860" s="9"/>
    </row>
    <row r="8861" spans="1:34" ht="10.95" customHeight="1" outlineLevel="1" x14ac:dyDescent="0.25">
      <c r="A8861" t="s">
        <v>2585</v>
      </c>
      <c r="C8861" s="3" t="s">
        <v>12466</v>
      </c>
      <c r="D8861" s="3">
        <v>312</v>
      </c>
      <c r="E8861" s="9">
        <v>1993</v>
      </c>
      <c r="F8861" s="7" t="s">
        <v>15457</v>
      </c>
      <c r="G8861" s="7" t="s">
        <v>5401</v>
      </c>
      <c r="H8861" s="8" t="s">
        <v>6370</v>
      </c>
      <c r="I8861" s="8" t="s">
        <v>15505</v>
      </c>
      <c r="J8861" s="19">
        <v>2</v>
      </c>
      <c r="K8861" s="19" t="s">
        <v>7736</v>
      </c>
      <c r="L8861" s="11">
        <v>2.2999999999999998</v>
      </c>
      <c r="M8861" s="11"/>
      <c r="N8861" s="24"/>
      <c r="P8861" s="32"/>
      <c r="T8861" s="19"/>
      <c r="U8861" s="3">
        <v>181</v>
      </c>
      <c r="X8861" t="str">
        <f t="shared" si="544"/>
        <v/>
      </c>
      <c r="Z8861">
        <f t="shared" si="545"/>
        <v>1</v>
      </c>
      <c r="AB8861" s="9"/>
      <c r="AC8861" t="s">
        <v>6370</v>
      </c>
      <c r="AD8861">
        <f t="shared" si="546"/>
        <v>0</v>
      </c>
      <c r="AF8861" s="3"/>
      <c r="AH8861" s="9"/>
    </row>
    <row r="8862" spans="1:34" ht="10.95" customHeight="1" outlineLevel="1" x14ac:dyDescent="0.25">
      <c r="A8862" t="s">
        <v>2585</v>
      </c>
      <c r="C8862" s="3" t="s">
        <v>12466</v>
      </c>
      <c r="D8862" s="3">
        <v>336</v>
      </c>
      <c r="E8862" s="9">
        <v>1993</v>
      </c>
      <c r="F8862" s="7" t="s">
        <v>15507</v>
      </c>
      <c r="G8862" s="7" t="s">
        <v>5401</v>
      </c>
      <c r="H8862" s="8" t="s">
        <v>15538</v>
      </c>
      <c r="I8862" s="8" t="s">
        <v>15539</v>
      </c>
      <c r="J8862" s="19">
        <v>4</v>
      </c>
      <c r="K8862" s="19" t="s">
        <v>7738</v>
      </c>
      <c r="L8862" s="11"/>
      <c r="M8862" s="11"/>
      <c r="N8862" s="24"/>
      <c r="P8862" s="32"/>
      <c r="T8862" s="19"/>
      <c r="U8862" s="3"/>
      <c r="X8862" t="str">
        <f t="shared" si="544"/>
        <v/>
      </c>
      <c r="Z8862" t="str">
        <f t="shared" si="545"/>
        <v/>
      </c>
      <c r="AB8862" s="9"/>
      <c r="AC8862" t="s">
        <v>15538</v>
      </c>
      <c r="AD8862">
        <f t="shared" si="546"/>
        <v>0</v>
      </c>
      <c r="AF8862" s="3"/>
      <c r="AH8862" s="9"/>
    </row>
    <row r="8863" spans="1:34" ht="10.95" customHeight="1" outlineLevel="1" x14ac:dyDescent="0.25">
      <c r="A8863" t="s">
        <v>2585</v>
      </c>
      <c r="C8863" s="3" t="s">
        <v>12466</v>
      </c>
      <c r="D8863" s="3" t="s">
        <v>15540</v>
      </c>
      <c r="E8863" s="9">
        <v>1993</v>
      </c>
      <c r="F8863" s="7" t="s">
        <v>15541</v>
      </c>
      <c r="G8863" s="7" t="s">
        <v>5401</v>
      </c>
      <c r="H8863" s="8" t="s">
        <v>15538</v>
      </c>
      <c r="I8863" s="8" t="s">
        <v>15539</v>
      </c>
      <c r="J8863" s="19">
        <v>4</v>
      </c>
      <c r="K8863" s="19" t="s">
        <v>7738</v>
      </c>
      <c r="L8863" s="11"/>
      <c r="M8863" s="11"/>
      <c r="N8863" s="24"/>
      <c r="P8863" s="32"/>
      <c r="T8863" s="19"/>
      <c r="U8863" s="3"/>
      <c r="X8863" t="str">
        <f t="shared" si="544"/>
        <v/>
      </c>
      <c r="Z8863">
        <f t="shared" si="545"/>
        <v>1</v>
      </c>
      <c r="AB8863" s="9"/>
      <c r="AC8863" t="s">
        <v>15538</v>
      </c>
      <c r="AD8863">
        <f t="shared" si="546"/>
        <v>0</v>
      </c>
      <c r="AF8863" s="3"/>
      <c r="AH8863" s="9"/>
    </row>
    <row r="8864" spans="1:34" ht="10.95" customHeight="1" outlineLevel="1" x14ac:dyDescent="0.25">
      <c r="A8864" t="s">
        <v>2585</v>
      </c>
      <c r="C8864" s="3" t="s">
        <v>12466</v>
      </c>
      <c r="D8864" s="3">
        <v>337</v>
      </c>
      <c r="E8864" s="9">
        <v>1994</v>
      </c>
      <c r="F8864" s="7" t="s">
        <v>15507</v>
      </c>
      <c r="G8864" s="7" t="s">
        <v>5401</v>
      </c>
      <c r="H8864" s="8" t="s">
        <v>15117</v>
      </c>
      <c r="I8864" s="8" t="s">
        <v>15506</v>
      </c>
      <c r="J8864" s="19">
        <v>5</v>
      </c>
      <c r="K8864" s="19" t="s">
        <v>7736</v>
      </c>
      <c r="L8864" s="11">
        <v>1.2</v>
      </c>
      <c r="M8864" s="11"/>
      <c r="N8864" s="24"/>
      <c r="P8864" s="32"/>
      <c r="T8864" s="19"/>
      <c r="U8864" s="3"/>
      <c r="X8864" t="str">
        <f t="shared" si="544"/>
        <v/>
      </c>
      <c r="Z8864" t="str">
        <f t="shared" si="545"/>
        <v/>
      </c>
      <c r="AB8864" s="9"/>
      <c r="AC8864" t="s">
        <v>15117</v>
      </c>
      <c r="AD8864">
        <f t="shared" si="546"/>
        <v>0</v>
      </c>
      <c r="AF8864" s="3"/>
      <c r="AH8864" s="9"/>
    </row>
    <row r="8865" spans="1:34" ht="10.95" customHeight="1" outlineLevel="1" x14ac:dyDescent="0.25">
      <c r="A8865" t="s">
        <v>2585</v>
      </c>
      <c r="C8865" s="3" t="s">
        <v>12466</v>
      </c>
      <c r="D8865" s="3">
        <v>339</v>
      </c>
      <c r="E8865" s="9">
        <v>1994</v>
      </c>
      <c r="F8865" s="7" t="s">
        <v>3424</v>
      </c>
      <c r="G8865" s="7" t="s">
        <v>5401</v>
      </c>
      <c r="H8865" s="8" t="s">
        <v>15508</v>
      </c>
      <c r="I8865" s="8" t="s">
        <v>15506</v>
      </c>
      <c r="J8865" s="19">
        <v>4</v>
      </c>
      <c r="K8865" s="19" t="s">
        <v>7736</v>
      </c>
      <c r="L8865" s="11">
        <v>1.2</v>
      </c>
      <c r="M8865" s="11"/>
      <c r="N8865" s="24"/>
      <c r="P8865" s="32"/>
      <c r="T8865" s="19"/>
      <c r="U8865" s="3"/>
      <c r="X8865" t="str">
        <f t="shared" si="544"/>
        <v/>
      </c>
      <c r="Z8865" t="str">
        <f t="shared" si="545"/>
        <v/>
      </c>
      <c r="AB8865" s="9"/>
      <c r="AC8865" t="s">
        <v>15508</v>
      </c>
      <c r="AD8865">
        <f t="shared" si="546"/>
        <v>0</v>
      </c>
      <c r="AF8865" s="3"/>
      <c r="AH8865" s="9"/>
    </row>
    <row r="8866" spans="1:34" ht="10.95" customHeight="1" outlineLevel="1" x14ac:dyDescent="0.25">
      <c r="A8866" t="s">
        <v>2585</v>
      </c>
      <c r="C8866" s="3" t="s">
        <v>12466</v>
      </c>
      <c r="D8866" s="3">
        <v>372</v>
      </c>
      <c r="E8866" s="9">
        <v>1994</v>
      </c>
      <c r="F8866" s="7" t="s">
        <v>15507</v>
      </c>
      <c r="G8866" s="7" t="s">
        <v>5401</v>
      </c>
      <c r="H8866" s="8" t="s">
        <v>15509</v>
      </c>
      <c r="I8866" s="8" t="s">
        <v>15510</v>
      </c>
      <c r="J8866" s="19">
        <v>6</v>
      </c>
      <c r="K8866" s="19" t="s">
        <v>7736</v>
      </c>
      <c r="L8866" s="11">
        <v>5</v>
      </c>
      <c r="M8866" s="11"/>
      <c r="N8866" s="24"/>
      <c r="P8866" s="32"/>
      <c r="T8866" s="19"/>
      <c r="U8866" s="3"/>
      <c r="X8866" t="str">
        <f t="shared" si="544"/>
        <v/>
      </c>
      <c r="Z8866" t="str">
        <f t="shared" si="545"/>
        <v/>
      </c>
      <c r="AB8866" s="9"/>
      <c r="AC8866" t="s">
        <v>15509</v>
      </c>
      <c r="AD8866">
        <f t="shared" si="546"/>
        <v>0</v>
      </c>
      <c r="AF8866" s="3"/>
      <c r="AH8866" s="9"/>
    </row>
    <row r="8867" spans="1:34" ht="10.95" customHeight="1" outlineLevel="1" x14ac:dyDescent="0.25">
      <c r="A8867" t="s">
        <v>2585</v>
      </c>
      <c r="C8867" s="3" t="s">
        <v>12466</v>
      </c>
      <c r="D8867" s="3">
        <v>436</v>
      </c>
      <c r="E8867" s="9">
        <v>1995</v>
      </c>
      <c r="F8867" s="7" t="s">
        <v>1349</v>
      </c>
      <c r="G8867" s="7" t="s">
        <v>5401</v>
      </c>
      <c r="H8867" s="8" t="s">
        <v>15512</v>
      </c>
      <c r="I8867" s="8" t="s">
        <v>15511</v>
      </c>
      <c r="J8867" s="19">
        <v>3</v>
      </c>
      <c r="K8867" s="19" t="s">
        <v>7736</v>
      </c>
      <c r="L8867" s="11">
        <v>2.15</v>
      </c>
      <c r="M8867" s="11"/>
      <c r="N8867" s="24"/>
      <c r="P8867" s="32"/>
      <c r="T8867" s="19"/>
      <c r="U8867" s="3"/>
      <c r="X8867" t="str">
        <f t="shared" si="544"/>
        <v/>
      </c>
      <c r="Z8867" t="str">
        <f t="shared" si="545"/>
        <v/>
      </c>
      <c r="AB8867" s="9"/>
      <c r="AC8867" t="s">
        <v>15512</v>
      </c>
      <c r="AD8867">
        <f t="shared" si="546"/>
        <v>0</v>
      </c>
      <c r="AF8867" s="3"/>
      <c r="AH8867" s="9"/>
    </row>
    <row r="8868" spans="1:34" ht="10.95" customHeight="1" outlineLevel="1" x14ac:dyDescent="0.25">
      <c r="A8868" t="s">
        <v>2585</v>
      </c>
      <c r="C8868" s="3" t="s">
        <v>12466</v>
      </c>
      <c r="D8868" s="3">
        <v>437</v>
      </c>
      <c r="E8868" s="9">
        <v>1995</v>
      </c>
      <c r="F8868" s="7" t="s">
        <v>1349</v>
      </c>
      <c r="G8868" s="7" t="s">
        <v>5401</v>
      </c>
      <c r="H8868" s="8" t="s">
        <v>15512</v>
      </c>
      <c r="I8868" s="8" t="s">
        <v>15511</v>
      </c>
      <c r="J8868" s="19">
        <v>3</v>
      </c>
      <c r="K8868" s="19" t="s">
        <v>7736</v>
      </c>
      <c r="L8868" s="11">
        <v>2.15</v>
      </c>
      <c r="M8868" s="11"/>
      <c r="N8868" s="24"/>
      <c r="P8868" s="32"/>
      <c r="T8868" s="19"/>
      <c r="U8868" s="3"/>
      <c r="X8868" t="str">
        <f t="shared" si="544"/>
        <v/>
      </c>
      <c r="Z8868" t="str">
        <f t="shared" si="545"/>
        <v/>
      </c>
      <c r="AB8868" s="9"/>
      <c r="AC8868" t="s">
        <v>15512</v>
      </c>
      <c r="AD8868">
        <f t="shared" si="546"/>
        <v>0</v>
      </c>
      <c r="AF8868" s="3"/>
      <c r="AH8868" s="9"/>
    </row>
    <row r="8869" spans="1:34" ht="10.95" customHeight="1" outlineLevel="1" x14ac:dyDescent="0.25">
      <c r="A8869" t="s">
        <v>2585</v>
      </c>
      <c r="C8869" s="3" t="s">
        <v>12466</v>
      </c>
      <c r="D8869" s="3">
        <v>438</v>
      </c>
      <c r="E8869" s="9">
        <v>1995</v>
      </c>
      <c r="F8869" s="7" t="s">
        <v>1349</v>
      </c>
      <c r="G8869" s="7" t="s">
        <v>5401</v>
      </c>
      <c r="H8869" s="8" t="s">
        <v>15512</v>
      </c>
      <c r="I8869" s="8" t="s">
        <v>15511</v>
      </c>
      <c r="J8869" s="19">
        <v>3</v>
      </c>
      <c r="K8869" s="19" t="s">
        <v>7736</v>
      </c>
      <c r="L8869" s="11">
        <v>2.15</v>
      </c>
      <c r="M8869" s="11"/>
      <c r="N8869" s="24"/>
      <c r="P8869" s="32"/>
      <c r="T8869" s="19"/>
      <c r="U8869" s="3"/>
      <c r="X8869" t="str">
        <f t="shared" si="544"/>
        <v/>
      </c>
      <c r="Z8869" t="str">
        <f t="shared" si="545"/>
        <v/>
      </c>
      <c r="AB8869" s="9"/>
      <c r="AC8869" t="s">
        <v>15512</v>
      </c>
      <c r="AD8869">
        <f t="shared" si="546"/>
        <v>0</v>
      </c>
      <c r="AF8869" s="3"/>
      <c r="AH8869" s="9"/>
    </row>
    <row r="8870" spans="1:34" ht="10.95" customHeight="1" outlineLevel="1" x14ac:dyDescent="0.25">
      <c r="A8870" t="s">
        <v>2585</v>
      </c>
      <c r="C8870" s="3" t="s">
        <v>12466</v>
      </c>
      <c r="D8870" s="3" t="s">
        <v>15514</v>
      </c>
      <c r="E8870" s="9">
        <v>1996</v>
      </c>
      <c r="F8870" s="7" t="s">
        <v>15515</v>
      </c>
      <c r="G8870" s="7" t="s">
        <v>5401</v>
      </c>
      <c r="H8870" s="8" t="s">
        <v>15516</v>
      </c>
      <c r="I8870" s="8" t="s">
        <v>15513</v>
      </c>
      <c r="J8870" s="19">
        <v>3</v>
      </c>
      <c r="K8870" s="19" t="s">
        <v>7736</v>
      </c>
      <c r="L8870" s="11">
        <v>2</v>
      </c>
      <c r="M8870" s="11"/>
      <c r="N8870" s="24"/>
      <c r="P8870" s="32"/>
      <c r="T8870" s="19"/>
      <c r="U8870" s="3"/>
      <c r="X8870" t="str">
        <f t="shared" si="544"/>
        <v/>
      </c>
      <c r="Z8870" t="str">
        <f t="shared" si="545"/>
        <v/>
      </c>
      <c r="AB8870" s="9"/>
      <c r="AC8870" t="s">
        <v>15516</v>
      </c>
      <c r="AD8870">
        <f t="shared" si="546"/>
        <v>0</v>
      </c>
      <c r="AF8870" s="3"/>
      <c r="AH8870" s="9"/>
    </row>
    <row r="8871" spans="1:34" ht="10.95" customHeight="1" outlineLevel="1" x14ac:dyDescent="0.25">
      <c r="A8871" t="s">
        <v>2585</v>
      </c>
      <c r="C8871" s="3" t="s">
        <v>12466</v>
      </c>
      <c r="D8871" s="3">
        <v>564</v>
      </c>
      <c r="E8871" s="9">
        <v>1997</v>
      </c>
      <c r="F8871" s="7" t="s">
        <v>14701</v>
      </c>
      <c r="G8871" s="7" t="s">
        <v>5401</v>
      </c>
      <c r="H8871" s="8" t="s">
        <v>5402</v>
      </c>
      <c r="I8871" s="8" t="s">
        <v>15517</v>
      </c>
      <c r="J8871" s="19">
        <v>1</v>
      </c>
      <c r="K8871" s="19" t="s">
        <v>7738</v>
      </c>
      <c r="L8871" s="11"/>
      <c r="M8871" s="11"/>
      <c r="N8871" s="24"/>
      <c r="P8871" s="32"/>
      <c r="T8871" s="19"/>
      <c r="U8871" s="3">
        <v>266</v>
      </c>
      <c r="X8871" t="str">
        <f t="shared" si="544"/>
        <v/>
      </c>
      <c r="Z8871">
        <f t="shared" si="545"/>
        <v>1</v>
      </c>
      <c r="AB8871" s="9"/>
      <c r="AC8871" t="s">
        <v>5402</v>
      </c>
      <c r="AD8871">
        <f t="shared" si="546"/>
        <v>1</v>
      </c>
      <c r="AF8871" s="3"/>
      <c r="AG8871" t="s">
        <v>4924</v>
      </c>
      <c r="AH8871" s="9" t="s">
        <v>4925</v>
      </c>
    </row>
    <row r="8872" spans="1:34" ht="10.95" customHeight="1" outlineLevel="1" x14ac:dyDescent="0.25">
      <c r="A8872" t="s">
        <v>2585</v>
      </c>
      <c r="C8872" s="3" t="s">
        <v>12466</v>
      </c>
      <c r="D8872" s="3" t="s">
        <v>15519</v>
      </c>
      <c r="E8872" s="9">
        <v>2001</v>
      </c>
      <c r="F8872" s="7" t="s">
        <v>15520</v>
      </c>
      <c r="G8872" s="7" t="s">
        <v>5401</v>
      </c>
      <c r="H8872" s="8" t="s">
        <v>15521</v>
      </c>
      <c r="I8872" s="8" t="s">
        <v>15518</v>
      </c>
      <c r="J8872" s="19">
        <v>5</v>
      </c>
      <c r="K8872" s="19" t="s">
        <v>7738</v>
      </c>
      <c r="L8872" s="11"/>
      <c r="M8872" s="11"/>
      <c r="N8872" s="24"/>
      <c r="P8872" s="32"/>
      <c r="T8872" s="19"/>
      <c r="U8872" s="3"/>
      <c r="X8872" t="str">
        <f t="shared" si="544"/>
        <v/>
      </c>
      <c r="Z8872">
        <f t="shared" si="545"/>
        <v>1</v>
      </c>
      <c r="AB8872" s="9"/>
      <c r="AC8872" t="s">
        <v>15521</v>
      </c>
      <c r="AD8872">
        <f t="shared" si="546"/>
        <v>0</v>
      </c>
      <c r="AF8872" s="3"/>
      <c r="AH8872" s="9"/>
    </row>
    <row r="8873" spans="1:34" ht="10.95" customHeight="1" outlineLevel="1" x14ac:dyDescent="0.25">
      <c r="A8873" t="s">
        <v>2585</v>
      </c>
      <c r="C8873" s="3" t="s">
        <v>12466</v>
      </c>
      <c r="D8873" s="3">
        <v>1445</v>
      </c>
      <c r="E8873" s="9">
        <v>2003</v>
      </c>
      <c r="F8873" s="7" t="s">
        <v>14701</v>
      </c>
      <c r="G8873" s="7" t="s">
        <v>5401</v>
      </c>
      <c r="H8873" s="8" t="s">
        <v>15522</v>
      </c>
      <c r="I8873" s="8" t="s">
        <v>14013</v>
      </c>
      <c r="J8873" s="19">
        <v>5</v>
      </c>
      <c r="K8873" s="19" t="s">
        <v>7738</v>
      </c>
      <c r="L8873" s="11"/>
      <c r="M8873" s="11"/>
      <c r="N8873" s="24"/>
      <c r="P8873" s="32"/>
      <c r="T8873" s="19"/>
      <c r="U8873" s="3"/>
      <c r="X8873" t="str">
        <f t="shared" si="544"/>
        <v/>
      </c>
      <c r="Z8873">
        <f t="shared" si="545"/>
        <v>1</v>
      </c>
      <c r="AB8873" s="9"/>
      <c r="AC8873" t="s">
        <v>15522</v>
      </c>
      <c r="AD8873">
        <f t="shared" si="546"/>
        <v>0</v>
      </c>
      <c r="AF8873" s="3"/>
      <c r="AH8873" s="9"/>
    </row>
    <row r="8874" spans="1:34" ht="10.95" customHeight="1" outlineLevel="1" x14ac:dyDescent="0.25">
      <c r="A8874" t="s">
        <v>2585</v>
      </c>
      <c r="C8874" s="3" t="s">
        <v>12466</v>
      </c>
      <c r="D8874" s="3" t="s">
        <v>15523</v>
      </c>
      <c r="E8874" s="9">
        <v>2003</v>
      </c>
      <c r="F8874" s="7" t="s">
        <v>15524</v>
      </c>
      <c r="G8874" s="7" t="s">
        <v>5401</v>
      </c>
      <c r="H8874" s="8" t="s">
        <v>15525</v>
      </c>
      <c r="I8874" s="8" t="s">
        <v>8497</v>
      </c>
      <c r="J8874" s="19">
        <v>2</v>
      </c>
      <c r="K8874" s="19" t="s">
        <v>7736</v>
      </c>
      <c r="L8874" s="11">
        <v>11</v>
      </c>
      <c r="M8874" s="11"/>
      <c r="N8874" s="24"/>
      <c r="P8874" s="32"/>
      <c r="T8874" s="19"/>
      <c r="U8874" s="3"/>
      <c r="X8874" t="str">
        <f t="shared" si="544"/>
        <v/>
      </c>
      <c r="Z8874">
        <f t="shared" si="545"/>
        <v>1</v>
      </c>
      <c r="AB8874" s="9"/>
      <c r="AC8874" t="s">
        <v>15525</v>
      </c>
      <c r="AD8874">
        <f t="shared" si="546"/>
        <v>0</v>
      </c>
      <c r="AF8874" s="3"/>
      <c r="AH8874" s="9"/>
    </row>
    <row r="8875" spans="1:34" ht="10.95" customHeight="1" outlineLevel="1" x14ac:dyDescent="0.25">
      <c r="A8875" t="s">
        <v>2585</v>
      </c>
      <c r="C8875" s="3" t="s">
        <v>12466</v>
      </c>
      <c r="D8875" s="3">
        <v>1500</v>
      </c>
      <c r="E8875" s="9">
        <v>2003</v>
      </c>
      <c r="F8875" s="7" t="s">
        <v>14701</v>
      </c>
      <c r="G8875" s="7" t="s">
        <v>5401</v>
      </c>
      <c r="H8875" s="8" t="s">
        <v>15527</v>
      </c>
      <c r="I8875" s="8" t="s">
        <v>15526</v>
      </c>
      <c r="J8875" s="19">
        <v>5</v>
      </c>
      <c r="K8875" s="19" t="s">
        <v>7738</v>
      </c>
      <c r="L8875" s="11"/>
      <c r="M8875" s="11"/>
      <c r="N8875" s="24"/>
      <c r="P8875" s="32"/>
      <c r="T8875" s="19"/>
      <c r="U8875" s="3"/>
      <c r="X8875" t="str">
        <f t="shared" si="544"/>
        <v/>
      </c>
      <c r="Z8875">
        <f t="shared" si="545"/>
        <v>1</v>
      </c>
      <c r="AB8875" s="9"/>
      <c r="AC8875" t="s">
        <v>15527</v>
      </c>
      <c r="AD8875">
        <f t="shared" si="546"/>
        <v>0</v>
      </c>
      <c r="AF8875" s="3"/>
      <c r="AH8875" s="9"/>
    </row>
    <row r="8876" spans="1:34" ht="10.95" customHeight="1" outlineLevel="1" x14ac:dyDescent="0.25">
      <c r="A8876" t="s">
        <v>2585</v>
      </c>
      <c r="C8876" s="3" t="s">
        <v>12466</v>
      </c>
      <c r="D8876" s="3">
        <v>1609</v>
      </c>
      <c r="E8876" s="9">
        <v>2004</v>
      </c>
      <c r="F8876" s="7" t="s">
        <v>14701</v>
      </c>
      <c r="G8876" s="7" t="s">
        <v>5401</v>
      </c>
      <c r="H8876" s="8" t="s">
        <v>20482</v>
      </c>
      <c r="I8876" s="8" t="s">
        <v>8506</v>
      </c>
      <c r="J8876" s="19">
        <v>1</v>
      </c>
      <c r="K8876" s="19" t="s">
        <v>7736</v>
      </c>
      <c r="L8876" s="11">
        <v>10</v>
      </c>
      <c r="M8876" s="11"/>
      <c r="N8876" s="24"/>
      <c r="P8876" s="32"/>
      <c r="T8876" s="19"/>
      <c r="U8876" s="3">
        <v>618</v>
      </c>
      <c r="X8876" t="str">
        <f t="shared" si="544"/>
        <v/>
      </c>
      <c r="Z8876">
        <f t="shared" si="545"/>
        <v>1</v>
      </c>
      <c r="AB8876" s="9"/>
      <c r="AC8876" t="s">
        <v>20482</v>
      </c>
      <c r="AD8876">
        <f t="shared" si="546"/>
        <v>0</v>
      </c>
      <c r="AF8876" s="3"/>
      <c r="AG8876" t="s">
        <v>3357</v>
      </c>
      <c r="AH8876" s="9" t="s">
        <v>4925</v>
      </c>
    </row>
    <row r="8877" spans="1:34" ht="10.95" customHeight="1" outlineLevel="1" x14ac:dyDescent="0.25">
      <c r="A8877" t="s">
        <v>2585</v>
      </c>
      <c r="C8877" s="3" t="s">
        <v>12466</v>
      </c>
      <c r="D8877" s="3" t="s">
        <v>15528</v>
      </c>
      <c r="E8877" s="9">
        <v>2005</v>
      </c>
      <c r="F8877" s="7" t="s">
        <v>15524</v>
      </c>
      <c r="G8877" s="7" t="s">
        <v>5401</v>
      </c>
      <c r="H8877" s="8" t="s">
        <v>2617</v>
      </c>
      <c r="I8877" s="8" t="s">
        <v>9863</v>
      </c>
      <c r="J8877" s="19">
        <v>1</v>
      </c>
      <c r="K8877" s="19" t="s">
        <v>7736</v>
      </c>
      <c r="L8877" s="11">
        <v>7.4</v>
      </c>
      <c r="M8877" s="11"/>
      <c r="N8877" s="24"/>
      <c r="P8877" s="32"/>
      <c r="T8877" s="19"/>
      <c r="U8877" s="3">
        <v>651</v>
      </c>
      <c r="X8877" t="str">
        <f t="shared" si="544"/>
        <v/>
      </c>
      <c r="Z8877">
        <f t="shared" si="545"/>
        <v>1</v>
      </c>
      <c r="AB8877" s="9"/>
      <c r="AC8877" t="s">
        <v>2617</v>
      </c>
      <c r="AD8877">
        <f t="shared" si="546"/>
        <v>0</v>
      </c>
      <c r="AF8877" s="3"/>
      <c r="AG8877" t="s">
        <v>2618</v>
      </c>
      <c r="AH8877" s="9" t="s">
        <v>4925</v>
      </c>
    </row>
    <row r="8878" spans="1:34" ht="10.95" customHeight="1" outlineLevel="1" x14ac:dyDescent="0.25">
      <c r="A8878" t="s">
        <v>2585</v>
      </c>
      <c r="C8878" s="3" t="s">
        <v>12466</v>
      </c>
      <c r="D8878" s="3">
        <v>1658</v>
      </c>
      <c r="E8878" s="9">
        <v>2005</v>
      </c>
      <c r="F8878" s="7" t="s">
        <v>1692</v>
      </c>
      <c r="G8878" s="7" t="s">
        <v>5401</v>
      </c>
      <c r="H8878" s="8" t="s">
        <v>2617</v>
      </c>
      <c r="I8878" s="8" t="s">
        <v>9863</v>
      </c>
      <c r="J8878" s="19">
        <v>1</v>
      </c>
      <c r="K8878" s="19" t="s">
        <v>20093</v>
      </c>
      <c r="L8878" s="11"/>
      <c r="M8878" s="11"/>
      <c r="N8878" s="24"/>
      <c r="P8878" s="32"/>
      <c r="T8878" s="19"/>
      <c r="U8878" s="3" t="s">
        <v>1807</v>
      </c>
      <c r="X8878" t="str">
        <f t="shared" si="544"/>
        <v/>
      </c>
      <c r="Z8878" t="str">
        <f t="shared" si="545"/>
        <v/>
      </c>
      <c r="AB8878" s="9"/>
      <c r="AC8878" t="s">
        <v>2617</v>
      </c>
      <c r="AD8878">
        <f t="shared" si="546"/>
        <v>0</v>
      </c>
      <c r="AF8878" s="3"/>
      <c r="AG8878" t="s">
        <v>2618</v>
      </c>
      <c r="AH8878" s="9" t="s">
        <v>4925</v>
      </c>
    </row>
    <row r="8879" spans="1:34" ht="10.95" customHeight="1" outlineLevel="1" x14ac:dyDescent="0.25">
      <c r="A8879" t="s">
        <v>2585</v>
      </c>
      <c r="C8879" s="3" t="s">
        <v>12466</v>
      </c>
      <c r="D8879" s="3" t="s">
        <v>15530</v>
      </c>
      <c r="E8879" s="9">
        <v>2010</v>
      </c>
      <c r="F8879" s="7" t="s">
        <v>15531</v>
      </c>
      <c r="G8879" s="7" t="s">
        <v>5401</v>
      </c>
      <c r="H8879" s="8" t="s">
        <v>15532</v>
      </c>
      <c r="I8879" s="8" t="s">
        <v>15529</v>
      </c>
      <c r="J8879" s="19">
        <v>6</v>
      </c>
      <c r="K8879" s="19" t="s">
        <v>7738</v>
      </c>
      <c r="L8879" s="11"/>
      <c r="M8879" s="11"/>
      <c r="N8879" s="24"/>
      <c r="P8879" s="32"/>
      <c r="T8879" s="19"/>
      <c r="U8879" s="3"/>
      <c r="X8879" t="str">
        <f t="shared" si="544"/>
        <v/>
      </c>
      <c r="Z8879">
        <f t="shared" si="545"/>
        <v>1</v>
      </c>
      <c r="AB8879" s="9"/>
      <c r="AC8879" t="s">
        <v>15532</v>
      </c>
      <c r="AD8879">
        <f t="shared" si="546"/>
        <v>0</v>
      </c>
      <c r="AF8879" s="3"/>
      <c r="AH8879" s="9"/>
    </row>
    <row r="8880" spans="1:34" ht="10.95" customHeight="1" outlineLevel="1" x14ac:dyDescent="0.25">
      <c r="A8880" t="s">
        <v>2585</v>
      </c>
      <c r="C8880" s="3" t="s">
        <v>12466</v>
      </c>
      <c r="D8880" s="3">
        <v>2408</v>
      </c>
      <c r="E8880" s="9">
        <v>2012</v>
      </c>
      <c r="F8880" s="7" t="s">
        <v>5243</v>
      </c>
      <c r="G8880" s="7" t="s">
        <v>5401</v>
      </c>
      <c r="H8880" s="8" t="s">
        <v>15533</v>
      </c>
      <c r="I8880" s="8" t="s">
        <v>7084</v>
      </c>
      <c r="J8880" s="19">
        <v>3</v>
      </c>
      <c r="K8880" s="19" t="s">
        <v>7738</v>
      </c>
      <c r="L8880" s="11"/>
      <c r="M8880" s="11"/>
      <c r="N8880" s="24"/>
      <c r="P8880" s="32"/>
      <c r="T8880" s="19"/>
      <c r="U8880" s="3"/>
      <c r="X8880" t="str">
        <f t="shared" si="544"/>
        <v/>
      </c>
      <c r="Z8880" t="str">
        <f t="shared" si="545"/>
        <v/>
      </c>
      <c r="AB8880" s="9"/>
      <c r="AC8880" t="s">
        <v>15533</v>
      </c>
      <c r="AD8880">
        <f t="shared" si="546"/>
        <v>0</v>
      </c>
      <c r="AF8880" s="3"/>
      <c r="AH8880" s="9"/>
    </row>
    <row r="8881" spans="1:48" ht="10.95" customHeight="1" outlineLevel="1" x14ac:dyDescent="0.25">
      <c r="A8881" t="s">
        <v>2585</v>
      </c>
      <c r="C8881" s="3" t="s">
        <v>12466</v>
      </c>
      <c r="D8881" s="3">
        <v>2723</v>
      </c>
      <c r="E8881" s="9">
        <v>2015</v>
      </c>
      <c r="F8881" s="7" t="s">
        <v>5837</v>
      </c>
      <c r="G8881" s="7" t="s">
        <v>5401</v>
      </c>
      <c r="H8881" s="8" t="s">
        <v>15536</v>
      </c>
      <c r="I8881" s="8" t="s">
        <v>15534</v>
      </c>
      <c r="J8881" s="19">
        <v>5</v>
      </c>
      <c r="K8881" s="19" t="s">
        <v>7738</v>
      </c>
      <c r="L8881" s="11"/>
      <c r="M8881" s="11"/>
      <c r="N8881" s="24"/>
      <c r="P8881" s="32"/>
      <c r="T8881" s="19"/>
      <c r="U8881" s="3"/>
      <c r="X8881" t="str">
        <f t="shared" si="544"/>
        <v/>
      </c>
      <c r="Z8881" t="str">
        <f t="shared" si="545"/>
        <v/>
      </c>
      <c r="AB8881" s="9"/>
      <c r="AC8881" t="s">
        <v>15536</v>
      </c>
      <c r="AD8881">
        <f t="shared" si="546"/>
        <v>0</v>
      </c>
      <c r="AF8881" s="3"/>
      <c r="AH8881" s="9"/>
    </row>
    <row r="8882" spans="1:48" ht="10.95" customHeight="1" outlineLevel="1" x14ac:dyDescent="0.25">
      <c r="A8882" t="s">
        <v>2585</v>
      </c>
      <c r="C8882" s="3" t="s">
        <v>12466</v>
      </c>
      <c r="D8882" s="3">
        <v>2724</v>
      </c>
      <c r="E8882" s="9">
        <v>2015</v>
      </c>
      <c r="F8882" s="7" t="s">
        <v>15535</v>
      </c>
      <c r="G8882" s="7" t="s">
        <v>5401</v>
      </c>
      <c r="H8882" s="8" t="s">
        <v>15536</v>
      </c>
      <c r="I8882" s="8" t="s">
        <v>15534</v>
      </c>
      <c r="J8882" s="19">
        <v>5</v>
      </c>
      <c r="K8882" s="19" t="s">
        <v>7738</v>
      </c>
      <c r="L8882" s="11"/>
      <c r="M8882" s="11"/>
      <c r="N8882" s="24"/>
      <c r="P8882" s="32"/>
      <c r="T8882" s="19"/>
      <c r="U8882" s="3"/>
      <c r="X8882" t="str">
        <f t="shared" si="544"/>
        <v/>
      </c>
      <c r="Z8882" t="str">
        <f t="shared" si="545"/>
        <v/>
      </c>
      <c r="AB8882" s="9"/>
      <c r="AC8882" t="s">
        <v>15536</v>
      </c>
      <c r="AD8882">
        <f t="shared" si="546"/>
        <v>0</v>
      </c>
      <c r="AF8882" s="3"/>
      <c r="AH8882" s="9"/>
    </row>
    <row r="8883" spans="1:48" ht="10.95" customHeight="1" outlineLevel="1" x14ac:dyDescent="0.25">
      <c r="A8883" t="s">
        <v>2585</v>
      </c>
      <c r="C8883" s="3" t="s">
        <v>12466</v>
      </c>
      <c r="D8883" s="3">
        <v>2725</v>
      </c>
      <c r="E8883" s="9">
        <v>2015</v>
      </c>
      <c r="F8883" s="7">
        <v>3</v>
      </c>
      <c r="G8883" s="7" t="s">
        <v>5401</v>
      </c>
      <c r="H8883" s="8" t="s">
        <v>15537</v>
      </c>
      <c r="I8883" s="8" t="s">
        <v>15534</v>
      </c>
      <c r="J8883" s="19">
        <v>4</v>
      </c>
      <c r="K8883" s="19" t="s">
        <v>7738</v>
      </c>
      <c r="L8883" s="11"/>
      <c r="M8883" s="11"/>
      <c r="N8883" s="24"/>
      <c r="P8883" s="32"/>
      <c r="T8883" s="19"/>
      <c r="U8883" s="3"/>
      <c r="X8883" t="str">
        <f t="shared" si="544"/>
        <v/>
      </c>
      <c r="Z8883" t="str">
        <f t="shared" si="545"/>
        <v/>
      </c>
      <c r="AB8883" s="9"/>
      <c r="AC8883" t="s">
        <v>15537</v>
      </c>
      <c r="AD8883">
        <f t="shared" si="546"/>
        <v>0</v>
      </c>
      <c r="AF8883" s="3"/>
      <c r="AH8883" s="9"/>
    </row>
    <row r="8884" spans="1:48" ht="10.95" customHeight="1" outlineLevel="1" x14ac:dyDescent="0.25">
      <c r="A8884" t="s">
        <v>2585</v>
      </c>
      <c r="C8884" s="3" t="s">
        <v>12466</v>
      </c>
      <c r="D8884" s="3" t="s">
        <v>20207</v>
      </c>
      <c r="E8884" s="9">
        <v>2015</v>
      </c>
      <c r="F8884" s="7" t="s">
        <v>14921</v>
      </c>
      <c r="G8884" s="7" t="s">
        <v>5401</v>
      </c>
      <c r="H8884" s="8" t="s">
        <v>15542</v>
      </c>
      <c r="I8884" s="8" t="s">
        <v>14025</v>
      </c>
      <c r="J8884" s="19">
        <v>3</v>
      </c>
      <c r="K8884" s="19" t="s">
        <v>7736</v>
      </c>
      <c r="L8884" s="11">
        <v>12</v>
      </c>
      <c r="M8884" s="11"/>
      <c r="N8884" s="24"/>
      <c r="P8884" s="32"/>
      <c r="T8884" s="19"/>
      <c r="U8884" s="3"/>
      <c r="X8884" t="str">
        <f t="shared" si="544"/>
        <v/>
      </c>
      <c r="Z8884">
        <f t="shared" si="545"/>
        <v>1</v>
      </c>
      <c r="AB8884" s="9"/>
      <c r="AC8884" t="s">
        <v>15542</v>
      </c>
      <c r="AD8884">
        <f t="shared" si="546"/>
        <v>0</v>
      </c>
      <c r="AF8884" s="3"/>
      <c r="AH8884" s="9"/>
    </row>
    <row r="8885" spans="1:48" ht="10.95" customHeight="1" outlineLevel="1" x14ac:dyDescent="0.25">
      <c r="A8885" t="s">
        <v>2585</v>
      </c>
      <c r="C8885" s="3" t="s">
        <v>12466</v>
      </c>
      <c r="D8885" s="3">
        <v>2832</v>
      </c>
      <c r="E8885" s="9">
        <v>2015</v>
      </c>
      <c r="F8885" s="7">
        <v>1</v>
      </c>
      <c r="G8885" s="7" t="s">
        <v>5401</v>
      </c>
      <c r="H8885" s="8" t="s">
        <v>15542</v>
      </c>
      <c r="I8885" s="8" t="s">
        <v>14025</v>
      </c>
      <c r="J8885" s="19">
        <v>3</v>
      </c>
      <c r="K8885" s="19" t="s">
        <v>20093</v>
      </c>
      <c r="L8885" s="11"/>
      <c r="M8885" s="11"/>
      <c r="N8885" s="24"/>
      <c r="P8885" s="32"/>
      <c r="T8885" s="19"/>
      <c r="U8885" s="3"/>
      <c r="X8885" t="str">
        <f t="shared" si="544"/>
        <v/>
      </c>
      <c r="Z8885" t="str">
        <f t="shared" si="545"/>
        <v/>
      </c>
      <c r="AB8885" s="9"/>
      <c r="AC8885" t="s">
        <v>15542</v>
      </c>
      <c r="AD8885">
        <f t="shared" si="546"/>
        <v>0</v>
      </c>
      <c r="AF8885" s="3"/>
      <c r="AH8885" s="9"/>
    </row>
    <row r="8886" spans="1:48" ht="10.95" customHeight="1" outlineLevel="1" x14ac:dyDescent="0.25">
      <c r="A8886" t="s">
        <v>2585</v>
      </c>
      <c r="C8886" s="3" t="s">
        <v>12466</v>
      </c>
      <c r="D8886" s="3" t="s">
        <v>18794</v>
      </c>
      <c r="E8886" s="9">
        <v>2015</v>
      </c>
      <c r="F8886" s="7" t="s">
        <v>14921</v>
      </c>
      <c r="G8886" s="7" t="s">
        <v>5401</v>
      </c>
      <c r="H8886" s="8" t="s">
        <v>15543</v>
      </c>
      <c r="I8886" s="8" t="s">
        <v>14025</v>
      </c>
      <c r="J8886" s="19">
        <v>1</v>
      </c>
      <c r="K8886" s="19" t="s">
        <v>7736</v>
      </c>
      <c r="L8886" s="11">
        <v>12</v>
      </c>
      <c r="M8886" s="11"/>
      <c r="N8886" s="24"/>
      <c r="P8886" s="32"/>
      <c r="T8886" s="19"/>
      <c r="U8886" s="3"/>
      <c r="X8886" t="str">
        <f t="shared" si="544"/>
        <v/>
      </c>
      <c r="Z8886">
        <f t="shared" si="545"/>
        <v>1</v>
      </c>
      <c r="AB8886" s="9"/>
      <c r="AC8886" t="s">
        <v>15543</v>
      </c>
      <c r="AD8886">
        <f t="shared" si="546"/>
        <v>0</v>
      </c>
      <c r="AF8886" s="3"/>
      <c r="AH8886" s="9"/>
    </row>
    <row r="8887" spans="1:48" ht="10.95" customHeight="1" outlineLevel="1" x14ac:dyDescent="0.25">
      <c r="A8887" t="s">
        <v>2585</v>
      </c>
      <c r="C8887" s="3" t="s">
        <v>12466</v>
      </c>
      <c r="D8887" s="3">
        <v>2843</v>
      </c>
      <c r="E8887" s="9">
        <v>2015</v>
      </c>
      <c r="F8887" s="7">
        <v>1</v>
      </c>
      <c r="G8887" s="7" t="s">
        <v>5401</v>
      </c>
      <c r="H8887" s="8" t="s">
        <v>15543</v>
      </c>
      <c r="I8887" s="8" t="s">
        <v>14025</v>
      </c>
      <c r="J8887" s="19">
        <v>1</v>
      </c>
      <c r="K8887" s="19" t="s">
        <v>20093</v>
      </c>
      <c r="L8887" s="11"/>
      <c r="M8887" s="11"/>
      <c r="N8887" s="24"/>
      <c r="P8887" s="32"/>
      <c r="R8887">
        <v>1</v>
      </c>
      <c r="S8887">
        <v>1</v>
      </c>
      <c r="T8887" s="19"/>
      <c r="U8887" s="3"/>
      <c r="X8887" t="str">
        <f t="shared" si="544"/>
        <v/>
      </c>
      <c r="Z8887" t="str">
        <f t="shared" si="545"/>
        <v/>
      </c>
      <c r="AB8887" s="9"/>
      <c r="AC8887" t="s">
        <v>15543</v>
      </c>
      <c r="AD8887">
        <f t="shared" si="546"/>
        <v>0</v>
      </c>
      <c r="AF8887" s="3"/>
      <c r="AH8887" s="9"/>
    </row>
    <row r="8888" spans="1:48" ht="10.95" customHeight="1" x14ac:dyDescent="0.25">
      <c r="A8888" s="6" t="s">
        <v>13300</v>
      </c>
      <c r="B8888" t="s">
        <v>17253</v>
      </c>
      <c r="C8888" s="3" t="s">
        <v>12533</v>
      </c>
      <c r="E8888" s="9"/>
      <c r="F8888" s="7"/>
      <c r="G8888" s="7"/>
      <c r="H8888" s="8"/>
      <c r="I8888" s="8"/>
      <c r="J8888" s="19"/>
      <c r="K8888" s="19"/>
      <c r="L8888" s="11"/>
      <c r="M8888" s="11">
        <f>SUM(L8889:L8894)</f>
        <v>12</v>
      </c>
      <c r="N8888" s="24">
        <v>3555</v>
      </c>
      <c r="O8888">
        <f>COUNTIF(K8889:K8894,"*")</f>
        <v>6</v>
      </c>
      <c r="P8888" s="32">
        <f>O8888/N8888</f>
        <v>1.6877637130801688E-3</v>
      </c>
      <c r="Q8888">
        <f>COUNTIF(K8889:K8894,"Y")+COUNTIF(K8889:K8894,"S")</f>
        <v>6</v>
      </c>
      <c r="T8888" s="19" t="s">
        <v>7736</v>
      </c>
      <c r="U8888" s="3"/>
      <c r="V8888" t="s">
        <v>18453</v>
      </c>
      <c r="X8888" t="str">
        <f t="shared" si="544"/>
        <v/>
      </c>
      <c r="Z8888" t="str">
        <f t="shared" si="545"/>
        <v/>
      </c>
      <c r="AB8888" s="9"/>
      <c r="AE8888">
        <f>COUNTIF(AD8889:AD8894,"1")</f>
        <v>0</v>
      </c>
      <c r="AF8888" s="3"/>
      <c r="AH8888" s="9"/>
      <c r="AI8888">
        <f>COUNTIF($J8889:$J8894,"1")-COUNTIFS($J8889:$J8894,"1",$K8889:$K8894,"V")</f>
        <v>0</v>
      </c>
      <c r="AJ8888">
        <f>COUNTIFS($J8889:$J8894,"1",$K8889:$K8894,"Y")+COUNTIFS($J8889:$J8894,"1",$K8889:$K8894,"s")</f>
        <v>0</v>
      </c>
      <c r="AK8888">
        <f>COUNTIF($J8889:$J8894,"2")-COUNTIFS($J8889:$J8894,"2",$K8889:$K8894,"V")</f>
        <v>0</v>
      </c>
      <c r="AL8888">
        <f>COUNTIFS($J8889:$J8894,"2",$K8889:$K8894,"Y")+COUNTIFS($J8889:$J8894,"2",$K8889:$K8894,"s")</f>
        <v>0</v>
      </c>
      <c r="AM8888">
        <f>COUNTIF($J8889:$J8894,"3")-COUNTIFS($J8889:$J8894,"3",$K8889:$K8894,"V")</f>
        <v>0</v>
      </c>
      <c r="AN8888">
        <f>COUNTIFS($J8889:$J8894,"3",$K8889:$K8894,"Y")+COUNTIFS($J8889:$J8894,"3",$K8889:$K8894,"s")</f>
        <v>0</v>
      </c>
      <c r="AO8888">
        <f>COUNTIF($J8889:$J8894,"4")-COUNTIFS($J8889:$J8894,"4",$K8889:$K8894,"V")</f>
        <v>0</v>
      </c>
      <c r="AP8888">
        <f>COUNTIFS($J8889:$J8894,"4",$K8889:$K8894,"Y")+COUNTIFS($J8889:$J8894,"4",$K8889:$K8894,"s")</f>
        <v>0</v>
      </c>
      <c r="AQ8888">
        <f>COUNTIF($J8889:$J8894,"5")-COUNTIFS($J8889:$J8894,"5",$K8889:$K8894,"V")</f>
        <v>0</v>
      </c>
      <c r="AR8888">
        <f>COUNTIFS($J8889:$J8894,"5",$K8889:$K8894,"Y")+COUNTIFS($J8889:$J8894,"5",$K8889:$K8894,"s")</f>
        <v>0</v>
      </c>
      <c r="AS8888">
        <f>COUNTIF($J8889:$J8894,"6")-COUNTIFS($J8889:$J8894,"6",$K8889:$K8894,"V")</f>
        <v>0</v>
      </c>
      <c r="AT8888">
        <f>COUNTIFS($J8889:$J8894,"6",$K8889:$K8894,"Y")+COUNTIFS($J8889:$J8894,"6",$K8889:$K8894,"s")</f>
        <v>0</v>
      </c>
      <c r="AU8888">
        <f>COUNTIF($J8889:$J8894,"7")-COUNTIFS($J8889:$J8894,"7",$K8889:$K8894,"V")</f>
        <v>6</v>
      </c>
      <c r="AV8888">
        <f>COUNTIFS($J8889:$J8894,"7",$K8889:$K8894,"Y")+COUNTIFS($J8889:$J8894,"7",$K8889:$K8894,"s")</f>
        <v>6</v>
      </c>
    </row>
    <row r="8889" spans="1:48" ht="10.95" customHeight="1" outlineLevel="1" x14ac:dyDescent="0.25">
      <c r="A8889" t="s">
        <v>13290</v>
      </c>
      <c r="C8889" s="3" t="s">
        <v>12533</v>
      </c>
      <c r="D8889" s="3">
        <v>1975</v>
      </c>
      <c r="E8889" s="9">
        <v>1990</v>
      </c>
      <c r="F8889" s="7" t="s">
        <v>13291</v>
      </c>
      <c r="G8889" s="7" t="s">
        <v>5401</v>
      </c>
      <c r="H8889" s="8" t="s">
        <v>9775</v>
      </c>
      <c r="I8889" s="8" t="s">
        <v>13299</v>
      </c>
      <c r="J8889" s="19">
        <v>7</v>
      </c>
      <c r="K8889" s="19" t="s">
        <v>7736</v>
      </c>
      <c r="L8889" s="11">
        <v>2</v>
      </c>
      <c r="M8889" s="11"/>
      <c r="N8889" s="24"/>
      <c r="P8889" s="32"/>
      <c r="T8889" s="19"/>
      <c r="U8889" s="3"/>
      <c r="X8889" t="str">
        <f t="shared" si="544"/>
        <v/>
      </c>
      <c r="Z8889" t="str">
        <f t="shared" si="545"/>
        <v/>
      </c>
      <c r="AB8889" s="9"/>
      <c r="AC8889" t="s">
        <v>9775</v>
      </c>
      <c r="AD8889">
        <f t="shared" ref="AD8889:AD8894" si="547">COUNTIF(H8889,"*Fuji*")</f>
        <v>0</v>
      </c>
      <c r="AF8889" s="3"/>
      <c r="AH8889" s="9"/>
    </row>
    <row r="8890" spans="1:48" ht="10.95" customHeight="1" outlineLevel="1" x14ac:dyDescent="0.25">
      <c r="A8890" t="s">
        <v>13290</v>
      </c>
      <c r="C8890" s="3" t="s">
        <v>12533</v>
      </c>
      <c r="D8890" s="3">
        <v>1976</v>
      </c>
      <c r="E8890" s="9">
        <v>1990</v>
      </c>
      <c r="F8890" s="7" t="s">
        <v>13292</v>
      </c>
      <c r="G8890" s="7" t="s">
        <v>5401</v>
      </c>
      <c r="H8890" s="8" t="s">
        <v>13296</v>
      </c>
      <c r="I8890" s="8" t="s">
        <v>13299</v>
      </c>
      <c r="J8890" s="19">
        <v>7</v>
      </c>
      <c r="K8890" s="19" t="s">
        <v>7736</v>
      </c>
      <c r="L8890" s="11">
        <v>2</v>
      </c>
      <c r="M8890" s="11"/>
      <c r="N8890" s="24"/>
      <c r="P8890" s="32"/>
      <c r="T8890" s="19"/>
      <c r="U8890" s="3"/>
      <c r="X8890" t="str">
        <f t="shared" si="544"/>
        <v/>
      </c>
      <c r="Z8890" t="str">
        <f t="shared" si="545"/>
        <v/>
      </c>
      <c r="AB8890" s="9"/>
      <c r="AC8890" t="s">
        <v>13296</v>
      </c>
      <c r="AD8890">
        <f t="shared" si="547"/>
        <v>0</v>
      </c>
      <c r="AF8890" s="3"/>
      <c r="AH8890" s="9"/>
    </row>
    <row r="8891" spans="1:48" ht="10.95" customHeight="1" outlineLevel="1" x14ac:dyDescent="0.25">
      <c r="A8891" t="s">
        <v>13290</v>
      </c>
      <c r="C8891" s="3" t="s">
        <v>12533</v>
      </c>
      <c r="D8891" s="3">
        <v>1977</v>
      </c>
      <c r="E8891" s="9">
        <v>1990</v>
      </c>
      <c r="F8891" s="7" t="s">
        <v>13293</v>
      </c>
      <c r="G8891" s="7" t="s">
        <v>5401</v>
      </c>
      <c r="H8891" s="8" t="s">
        <v>13297</v>
      </c>
      <c r="I8891" s="8" t="s">
        <v>13299</v>
      </c>
      <c r="J8891" s="19">
        <v>7</v>
      </c>
      <c r="K8891" s="19" t="s">
        <v>7736</v>
      </c>
      <c r="L8891" s="11">
        <v>2</v>
      </c>
      <c r="M8891" s="11"/>
      <c r="N8891" s="24"/>
      <c r="P8891" s="32"/>
      <c r="T8891" s="19"/>
      <c r="U8891" s="3"/>
      <c r="X8891" t="str">
        <f t="shared" si="544"/>
        <v/>
      </c>
      <c r="Z8891" t="str">
        <f t="shared" si="545"/>
        <v/>
      </c>
      <c r="AB8891" s="9"/>
      <c r="AC8891" t="s">
        <v>13297</v>
      </c>
      <c r="AD8891">
        <f t="shared" si="547"/>
        <v>0</v>
      </c>
      <c r="AF8891" s="3"/>
      <c r="AH8891" s="9"/>
    </row>
    <row r="8892" spans="1:48" ht="10.95" customHeight="1" outlineLevel="1" x14ac:dyDescent="0.25">
      <c r="A8892" t="s">
        <v>13290</v>
      </c>
      <c r="C8892" s="3" t="s">
        <v>12533</v>
      </c>
      <c r="D8892" s="3">
        <v>1978</v>
      </c>
      <c r="E8892" s="9">
        <v>1990</v>
      </c>
      <c r="F8892" s="7" t="s">
        <v>4027</v>
      </c>
      <c r="G8892" s="7" t="s">
        <v>5401</v>
      </c>
      <c r="H8892" s="8" t="s">
        <v>13298</v>
      </c>
      <c r="I8892" s="8" t="s">
        <v>13299</v>
      </c>
      <c r="J8892" s="19">
        <v>7</v>
      </c>
      <c r="K8892" s="19" t="s">
        <v>7736</v>
      </c>
      <c r="L8892" s="11">
        <v>2</v>
      </c>
      <c r="M8892" s="11"/>
      <c r="N8892" s="24"/>
      <c r="P8892" s="32"/>
      <c r="T8892" s="19"/>
      <c r="U8892" s="3"/>
      <c r="X8892" t="str">
        <f t="shared" si="544"/>
        <v/>
      </c>
      <c r="Z8892" t="str">
        <f t="shared" si="545"/>
        <v/>
      </c>
      <c r="AB8892" s="9"/>
      <c r="AC8892" t="s">
        <v>13298</v>
      </c>
      <c r="AD8892">
        <f t="shared" si="547"/>
        <v>0</v>
      </c>
      <c r="AF8892" s="3"/>
      <c r="AH8892" s="9"/>
    </row>
    <row r="8893" spans="1:48" ht="10.95" customHeight="1" outlineLevel="1" x14ac:dyDescent="0.25">
      <c r="A8893" t="s">
        <v>13290</v>
      </c>
      <c r="C8893" s="3" t="s">
        <v>12533</v>
      </c>
      <c r="D8893" s="3">
        <v>1979</v>
      </c>
      <c r="E8893" s="9">
        <v>1990</v>
      </c>
      <c r="F8893" s="7" t="s">
        <v>13294</v>
      </c>
      <c r="G8893" s="7" t="s">
        <v>5401</v>
      </c>
      <c r="H8893" s="8" t="s">
        <v>9436</v>
      </c>
      <c r="I8893" s="8" t="s">
        <v>13299</v>
      </c>
      <c r="J8893" s="19">
        <v>7</v>
      </c>
      <c r="K8893" s="19" t="s">
        <v>7736</v>
      </c>
      <c r="L8893" s="11">
        <v>2</v>
      </c>
      <c r="M8893" s="11"/>
      <c r="N8893" s="24"/>
      <c r="P8893" s="32"/>
      <c r="T8893" s="19"/>
      <c r="U8893" s="3"/>
      <c r="X8893" t="str">
        <f t="shared" si="544"/>
        <v/>
      </c>
      <c r="Z8893" t="str">
        <f t="shared" si="545"/>
        <v/>
      </c>
      <c r="AB8893" s="9"/>
      <c r="AC8893" t="s">
        <v>9436</v>
      </c>
      <c r="AD8893">
        <f t="shared" si="547"/>
        <v>0</v>
      </c>
      <c r="AF8893" s="3"/>
      <c r="AH8893" s="9"/>
    </row>
    <row r="8894" spans="1:48" ht="10.95" customHeight="1" outlineLevel="1" x14ac:dyDescent="0.25">
      <c r="A8894" t="s">
        <v>13290</v>
      </c>
      <c r="C8894" s="3" t="s">
        <v>12533</v>
      </c>
      <c r="D8894" s="3">
        <v>1980</v>
      </c>
      <c r="E8894" s="9">
        <v>1990</v>
      </c>
      <c r="F8894" s="7" t="s">
        <v>13295</v>
      </c>
      <c r="G8894" s="7" t="s">
        <v>5401</v>
      </c>
      <c r="H8894" s="8" t="s">
        <v>8359</v>
      </c>
      <c r="I8894" s="8" t="s">
        <v>13299</v>
      </c>
      <c r="J8894" s="19">
        <v>7</v>
      </c>
      <c r="K8894" s="19" t="s">
        <v>7736</v>
      </c>
      <c r="L8894" s="11">
        <v>2</v>
      </c>
      <c r="M8894" s="11"/>
      <c r="N8894" s="24"/>
      <c r="P8894" s="32"/>
      <c r="T8894" s="19"/>
      <c r="U8894" s="3"/>
      <c r="X8894" t="str">
        <f t="shared" si="544"/>
        <v/>
      </c>
      <c r="Z8894" t="str">
        <f t="shared" si="545"/>
        <v/>
      </c>
      <c r="AB8894" s="9"/>
      <c r="AC8894" t="s">
        <v>8359</v>
      </c>
      <c r="AD8894">
        <f t="shared" si="547"/>
        <v>0</v>
      </c>
      <c r="AF8894" s="3"/>
      <c r="AH8894" s="9"/>
    </row>
    <row r="8895" spans="1:48" ht="10.95" customHeight="1" x14ac:dyDescent="0.25">
      <c r="A8895" s="6" t="s">
        <v>14557</v>
      </c>
      <c r="B8895" t="s">
        <v>14558</v>
      </c>
      <c r="C8895" s="3" t="s">
        <v>12965</v>
      </c>
      <c r="E8895" s="9"/>
      <c r="F8895" s="7"/>
      <c r="G8895" s="7"/>
      <c r="H8895" s="8"/>
      <c r="I8895" s="8"/>
      <c r="J8895" s="19"/>
      <c r="K8895" s="19"/>
      <c r="L8895" s="11"/>
      <c r="M8895" s="11">
        <f>SUM(L8896:L8907)</f>
        <v>38.700000000000003</v>
      </c>
      <c r="N8895" s="24">
        <v>4152</v>
      </c>
      <c r="O8895">
        <f>COUNTIF(K8896:K8907,"*")</f>
        <v>12</v>
      </c>
      <c r="P8895" s="32">
        <f>O8895/N8895</f>
        <v>2.8901734104046241E-3</v>
      </c>
      <c r="Q8895">
        <f>COUNTIF(K8896:K8907,"Y")+COUNTIF(K8896:K8907,"S")</f>
        <v>12</v>
      </c>
      <c r="T8895" s="19" t="s">
        <v>7736</v>
      </c>
      <c r="U8895" s="3"/>
      <c r="V8895" t="s">
        <v>18454</v>
      </c>
      <c r="X8895" t="str">
        <f t="shared" si="544"/>
        <v/>
      </c>
      <c r="Z8895" t="str">
        <f t="shared" si="545"/>
        <v/>
      </c>
      <c r="AB8895" s="9"/>
      <c r="AE8895">
        <f>COUNTIF(AD8896:AD8907,"1")</f>
        <v>7</v>
      </c>
      <c r="AF8895" s="3"/>
      <c r="AH8895" s="9"/>
      <c r="AI8895">
        <f>COUNTIF($J8896:$J8907,"1")-COUNTIFS($J8896:$J8907,"1",$K8896:$K8907,"V")</f>
        <v>10</v>
      </c>
      <c r="AJ8895">
        <f>COUNTIFS($J8896:$J8907,"1",$K8896:$K8907,"Y")+COUNTIFS($J8896:$J8907,"1",$K8896:$K8907,"s")</f>
        <v>10</v>
      </c>
      <c r="AK8895">
        <f>COUNTIF($J8896:$J8907,"2")-COUNTIFS($J8896:$J8907,"2",$K8896:$K8907,"V")</f>
        <v>1</v>
      </c>
      <c r="AL8895">
        <f>COUNTIFS($J8896:$J8907,"2",$K8896:$K8907,"Y")+COUNTIFS($J8896:$J8907,"2",$K8896:$K8907,"s")</f>
        <v>1</v>
      </c>
      <c r="AM8895">
        <f>COUNTIF($J8896:$J8907,"3")-COUNTIFS($J8896:$J8907,"3",$K8896:$K8907,"V")</f>
        <v>1</v>
      </c>
      <c r="AN8895">
        <f>COUNTIFS($J8896:$J8907,"3",$K8896:$K8907,"Y")+COUNTIFS($J8896:$J8907,"3",$K8896:$K8907,"s")</f>
        <v>1</v>
      </c>
      <c r="AO8895">
        <f>COUNTIF($J8896:$J8907,"4")-COUNTIFS($J8896:$J8907,"4",$K8896:$K8907,"V")</f>
        <v>0</v>
      </c>
      <c r="AP8895">
        <f>COUNTIFS($J8896:$J8907,"4",$K8896:$K8907,"Y")+COUNTIFS($J8896:$J8907,"4",$K8896:$K8907,"s")</f>
        <v>0</v>
      </c>
      <c r="AQ8895">
        <f>COUNTIF($J8896:$J8907,"5")-COUNTIFS($J8896:$J8907,"5",$K8896:$K8907,"V")</f>
        <v>0</v>
      </c>
      <c r="AR8895">
        <f>COUNTIFS($J8896:$J8907,"5",$K8896:$K8907,"Y")+COUNTIFS($J8896:$J8907,"5",$K8896:$K8907,"s")</f>
        <v>0</v>
      </c>
      <c r="AS8895">
        <f>COUNTIF($J8896:$J8907,"6")-COUNTIFS($J8896:$J8907,"6",$K8896:$K8907,"V")</f>
        <v>0</v>
      </c>
      <c r="AT8895">
        <f>COUNTIFS($J8896:$J8907,"6",$K8896:$K8907,"Y")+COUNTIFS($J8896:$J8907,"6",$K8896:$K8907,"s")</f>
        <v>0</v>
      </c>
      <c r="AU8895">
        <f>COUNTIF($J8896:$J8907,"7")-COUNTIFS($J8896:$J8907,"7",$K8896:$K8907,"V")</f>
        <v>0</v>
      </c>
      <c r="AV8895">
        <f>COUNTIFS($J8896:$J8907,"7",$K8896:$K8907,"Y")+COUNTIFS($J8896:$J8907,"7",$K8896:$K8907,"s")</f>
        <v>0</v>
      </c>
    </row>
    <row r="8896" spans="1:48" ht="10.95" customHeight="1" outlineLevel="1" x14ac:dyDescent="0.25">
      <c r="A8896" t="s">
        <v>2750</v>
      </c>
      <c r="C8896" s="3" t="s">
        <v>12965</v>
      </c>
      <c r="D8896" s="3">
        <v>882</v>
      </c>
      <c r="E8896" s="9">
        <v>1974</v>
      </c>
      <c r="F8896" s="7" t="s">
        <v>552</v>
      </c>
      <c r="G8896" s="7" t="s">
        <v>5401</v>
      </c>
      <c r="H8896" s="8" t="s">
        <v>16293</v>
      </c>
      <c r="I8896" s="8" t="s">
        <v>14543</v>
      </c>
      <c r="J8896" s="19">
        <v>1</v>
      </c>
      <c r="K8896" s="19" t="s">
        <v>7736</v>
      </c>
      <c r="L8896" s="11">
        <v>2.2000000000000002</v>
      </c>
      <c r="M8896" s="11"/>
      <c r="N8896" s="24"/>
      <c r="P8896" s="32"/>
      <c r="T8896" s="19"/>
      <c r="U8896" s="3">
        <v>798</v>
      </c>
      <c r="X8896" t="str">
        <f t="shared" si="544"/>
        <v/>
      </c>
      <c r="Z8896" t="str">
        <f t="shared" si="545"/>
        <v/>
      </c>
      <c r="AB8896" s="9"/>
      <c r="AC8896" t="s">
        <v>16293</v>
      </c>
      <c r="AD8896">
        <f t="shared" ref="AD8896:AD8907" si="548">COUNTIF(H8896,"*Fuji*")</f>
        <v>0</v>
      </c>
      <c r="AF8896" s="3"/>
      <c r="AG8896" t="s">
        <v>4985</v>
      </c>
      <c r="AH8896" s="9" t="s">
        <v>4613</v>
      </c>
    </row>
    <row r="8897" spans="1:48" ht="10.95" customHeight="1" outlineLevel="1" x14ac:dyDescent="0.25">
      <c r="A8897" t="s">
        <v>2750</v>
      </c>
      <c r="C8897" s="3" t="s">
        <v>12965</v>
      </c>
      <c r="D8897" s="3">
        <v>462</v>
      </c>
      <c r="E8897" s="9">
        <v>1967</v>
      </c>
      <c r="F8897" s="7" t="s">
        <v>14219</v>
      </c>
      <c r="G8897" s="7" t="s">
        <v>5401</v>
      </c>
      <c r="H8897" s="8" t="s">
        <v>9905</v>
      </c>
      <c r="I8897" s="8" t="s">
        <v>8506</v>
      </c>
      <c r="J8897" s="19">
        <v>3</v>
      </c>
      <c r="K8897" s="19" t="s">
        <v>7736</v>
      </c>
      <c r="L8897" s="11">
        <v>0.4</v>
      </c>
      <c r="M8897" s="11"/>
      <c r="N8897" s="24"/>
      <c r="P8897" s="32"/>
      <c r="T8897" s="19"/>
      <c r="U8897" s="3"/>
      <c r="X8897" t="str">
        <f t="shared" si="544"/>
        <v/>
      </c>
      <c r="Z8897" t="str">
        <f t="shared" si="545"/>
        <v/>
      </c>
      <c r="AB8897" s="9"/>
      <c r="AC8897" t="s">
        <v>9905</v>
      </c>
      <c r="AD8897">
        <f t="shared" si="548"/>
        <v>0</v>
      </c>
      <c r="AF8897" s="3">
        <v>1</v>
      </c>
      <c r="AH8897" s="9"/>
    </row>
    <row r="8898" spans="1:48" ht="10.95" customHeight="1" outlineLevel="1" x14ac:dyDescent="0.25">
      <c r="A8898" t="s">
        <v>2750</v>
      </c>
      <c r="C8898" s="3" t="s">
        <v>12965</v>
      </c>
      <c r="D8898" s="3">
        <v>655</v>
      </c>
      <c r="E8898" s="9">
        <v>1971</v>
      </c>
      <c r="F8898" s="7" t="s">
        <v>11203</v>
      </c>
      <c r="G8898" s="7" t="s">
        <v>5401</v>
      </c>
      <c r="H8898" s="8" t="s">
        <v>15738</v>
      </c>
      <c r="I8898" s="8" t="s">
        <v>16292</v>
      </c>
      <c r="J8898" s="19">
        <v>1</v>
      </c>
      <c r="K8898" s="19" t="s">
        <v>7736</v>
      </c>
      <c r="L8898" s="11">
        <v>2</v>
      </c>
      <c r="M8898" s="11"/>
      <c r="N8898" s="24"/>
      <c r="P8898" s="32"/>
      <c r="S8898">
        <v>1</v>
      </c>
      <c r="T8898" s="19"/>
      <c r="U8898" s="3"/>
      <c r="X8898" t="str">
        <f t="shared" ref="X8898:X8961" si="549">IF(COUNTIF(F8898,"*fdc*"),1,"")</f>
        <v/>
      </c>
      <c r="Z8898" t="str">
        <f t="shared" ref="Z8898:Z8961" si="550">IF(COUNTIF(F8898,"*s/s*"),1,"")</f>
        <v/>
      </c>
      <c r="AB8898" s="9"/>
      <c r="AC8898" t="s">
        <v>15738</v>
      </c>
      <c r="AD8898">
        <f t="shared" si="548"/>
        <v>1</v>
      </c>
      <c r="AF8898" s="3"/>
      <c r="AH8898" s="9"/>
    </row>
    <row r="8899" spans="1:48" ht="10.95" customHeight="1" outlineLevel="1" x14ac:dyDescent="0.25">
      <c r="A8899" t="s">
        <v>2750</v>
      </c>
      <c r="C8899" s="3" t="s">
        <v>12965</v>
      </c>
      <c r="D8899" s="3">
        <v>883</v>
      </c>
      <c r="E8899" s="9">
        <v>1974</v>
      </c>
      <c r="F8899" s="7" t="s">
        <v>553</v>
      </c>
      <c r="G8899" s="7" t="s">
        <v>5401</v>
      </c>
      <c r="H8899" s="8" t="s">
        <v>16297</v>
      </c>
      <c r="I8899" s="8" t="s">
        <v>14543</v>
      </c>
      <c r="J8899" s="19">
        <v>2</v>
      </c>
      <c r="K8899" s="19" t="s">
        <v>7736</v>
      </c>
      <c r="L8899" s="11">
        <v>0.4</v>
      </c>
      <c r="M8899" s="11"/>
      <c r="N8899" s="24"/>
      <c r="P8899" s="32"/>
      <c r="T8899" s="19"/>
      <c r="U8899" s="3">
        <v>799</v>
      </c>
      <c r="X8899" t="str">
        <f t="shared" si="549"/>
        <v/>
      </c>
      <c r="Z8899" t="str">
        <f t="shared" si="550"/>
        <v/>
      </c>
      <c r="AB8899" s="9"/>
      <c r="AC8899" t="s">
        <v>16297</v>
      </c>
      <c r="AD8899">
        <f t="shared" si="548"/>
        <v>0</v>
      </c>
      <c r="AF8899" s="3"/>
      <c r="AG8899" t="s">
        <v>4985</v>
      </c>
      <c r="AH8899" s="9" t="s">
        <v>4613</v>
      </c>
    </row>
    <row r="8900" spans="1:48" ht="10.95" customHeight="1" outlineLevel="1" x14ac:dyDescent="0.25">
      <c r="A8900" t="s">
        <v>2750</v>
      </c>
      <c r="C8900" s="3" t="s">
        <v>12965</v>
      </c>
      <c r="D8900" s="3">
        <v>2253</v>
      </c>
      <c r="E8900" s="9">
        <v>1991</v>
      </c>
      <c r="F8900" s="7" t="s">
        <v>14545</v>
      </c>
      <c r="G8900" s="7" t="s">
        <v>5401</v>
      </c>
      <c r="H8900" s="8" t="s">
        <v>16295</v>
      </c>
      <c r="I8900" s="8" t="s">
        <v>14544</v>
      </c>
      <c r="J8900" s="19">
        <v>1</v>
      </c>
      <c r="K8900" s="19" t="s">
        <v>7736</v>
      </c>
      <c r="L8900" s="11">
        <v>7</v>
      </c>
      <c r="M8900" s="11"/>
      <c r="N8900" s="24"/>
      <c r="P8900" s="32"/>
      <c r="T8900" s="19"/>
      <c r="U8900" s="3">
        <v>1963</v>
      </c>
      <c r="X8900" t="str">
        <f t="shared" si="549"/>
        <v/>
      </c>
      <c r="Z8900">
        <f t="shared" si="550"/>
        <v>1</v>
      </c>
      <c r="AB8900" s="9"/>
      <c r="AC8900" t="s">
        <v>16295</v>
      </c>
      <c r="AD8900">
        <f t="shared" si="548"/>
        <v>1</v>
      </c>
      <c r="AF8900" s="3"/>
      <c r="AG8900" t="s">
        <v>4924</v>
      </c>
      <c r="AH8900" s="9" t="s">
        <v>4925</v>
      </c>
    </row>
    <row r="8901" spans="1:48" ht="10.95" customHeight="1" outlineLevel="1" x14ac:dyDescent="0.25">
      <c r="A8901" t="s">
        <v>2750</v>
      </c>
      <c r="C8901" s="3" t="s">
        <v>12965</v>
      </c>
      <c r="D8901" s="3">
        <v>2290</v>
      </c>
      <c r="E8901" s="9">
        <v>1991</v>
      </c>
      <c r="F8901" s="7" t="s">
        <v>3424</v>
      </c>
      <c r="G8901" s="7" t="s">
        <v>5401</v>
      </c>
      <c r="H8901" s="8" t="s">
        <v>16296</v>
      </c>
      <c r="I8901" s="8" t="s">
        <v>14546</v>
      </c>
      <c r="J8901" s="19">
        <v>1</v>
      </c>
      <c r="K8901" s="19" t="s">
        <v>7736</v>
      </c>
      <c r="L8901" s="11">
        <v>1.5</v>
      </c>
      <c r="M8901" s="11"/>
      <c r="N8901" s="24"/>
      <c r="P8901" s="32"/>
      <c r="T8901" s="19"/>
      <c r="U8901" s="3">
        <v>1999</v>
      </c>
      <c r="X8901" t="str">
        <f t="shared" si="549"/>
        <v/>
      </c>
      <c r="Z8901" t="str">
        <f t="shared" si="550"/>
        <v/>
      </c>
      <c r="AB8901" s="9"/>
      <c r="AC8901" t="s">
        <v>16296</v>
      </c>
      <c r="AD8901">
        <f t="shared" si="548"/>
        <v>0</v>
      </c>
      <c r="AF8901" s="3"/>
      <c r="AG8901" t="s">
        <v>6220</v>
      </c>
      <c r="AH8901" s="9" t="s">
        <v>4613</v>
      </c>
    </row>
    <row r="8902" spans="1:48" ht="10.95" customHeight="1" outlineLevel="1" x14ac:dyDescent="0.25">
      <c r="A8902" t="s">
        <v>2750</v>
      </c>
      <c r="C8902" s="3" t="s">
        <v>12965</v>
      </c>
      <c r="D8902" s="3">
        <v>2703</v>
      </c>
      <c r="E8902" s="9">
        <v>1997</v>
      </c>
      <c r="F8902" s="7" t="s">
        <v>16294</v>
      </c>
      <c r="G8902" s="7" t="s">
        <v>5401</v>
      </c>
      <c r="H8902" s="8" t="s">
        <v>5402</v>
      </c>
      <c r="I8902" s="8" t="s">
        <v>8521</v>
      </c>
      <c r="J8902" s="19">
        <v>1</v>
      </c>
      <c r="K8902" s="19" t="s">
        <v>7736</v>
      </c>
      <c r="L8902" s="11">
        <v>4</v>
      </c>
      <c r="M8902" s="11"/>
      <c r="N8902" s="24"/>
      <c r="P8902" s="32"/>
      <c r="T8902" s="19"/>
      <c r="U8902" s="3" t="s">
        <v>1808</v>
      </c>
      <c r="X8902" t="str">
        <f t="shared" si="549"/>
        <v/>
      </c>
      <c r="Z8902">
        <f t="shared" si="550"/>
        <v>1</v>
      </c>
      <c r="AB8902" s="9"/>
      <c r="AC8902" t="s">
        <v>5402</v>
      </c>
      <c r="AD8902">
        <f t="shared" si="548"/>
        <v>1</v>
      </c>
      <c r="AF8902" s="3"/>
      <c r="AG8902" t="s">
        <v>4924</v>
      </c>
      <c r="AH8902" s="9" t="s">
        <v>4925</v>
      </c>
    </row>
    <row r="8903" spans="1:48" ht="10.95" customHeight="1" outlineLevel="1" x14ac:dyDescent="0.25">
      <c r="A8903" t="s">
        <v>2750</v>
      </c>
      <c r="C8903" s="3" t="s">
        <v>12965</v>
      </c>
      <c r="D8903" s="3">
        <v>3422</v>
      </c>
      <c r="E8903" s="9">
        <v>2002</v>
      </c>
      <c r="F8903" s="7" t="s">
        <v>14552</v>
      </c>
      <c r="G8903" s="7" t="s">
        <v>5401</v>
      </c>
      <c r="H8903" s="8" t="s">
        <v>16298</v>
      </c>
      <c r="I8903" s="8" t="s">
        <v>14551</v>
      </c>
      <c r="J8903" s="19">
        <v>1</v>
      </c>
      <c r="K8903" s="19" t="s">
        <v>7736</v>
      </c>
      <c r="L8903" s="11">
        <v>3</v>
      </c>
      <c r="M8903" s="11"/>
      <c r="N8903" s="24"/>
      <c r="P8903" s="32"/>
      <c r="R8903">
        <v>1</v>
      </c>
      <c r="S8903">
        <v>1</v>
      </c>
      <c r="T8903" s="19"/>
      <c r="U8903" s="3"/>
      <c r="X8903" t="str">
        <f t="shared" si="549"/>
        <v/>
      </c>
      <c r="Z8903" t="str">
        <f t="shared" si="550"/>
        <v/>
      </c>
      <c r="AB8903" s="9"/>
      <c r="AC8903" t="s">
        <v>16298</v>
      </c>
      <c r="AD8903">
        <f t="shared" si="548"/>
        <v>1</v>
      </c>
      <c r="AF8903" s="3"/>
      <c r="AH8903" s="9"/>
    </row>
    <row r="8904" spans="1:48" ht="10.95" customHeight="1" outlineLevel="1" x14ac:dyDescent="0.25">
      <c r="A8904" t="s">
        <v>2750</v>
      </c>
      <c r="C8904" s="3" t="s">
        <v>12965</v>
      </c>
      <c r="D8904" s="3">
        <v>3423</v>
      </c>
      <c r="E8904" s="9">
        <v>2002</v>
      </c>
      <c r="F8904" s="7" t="s">
        <v>14553</v>
      </c>
      <c r="G8904" s="7" t="s">
        <v>5401</v>
      </c>
      <c r="H8904" s="8" t="s">
        <v>16299</v>
      </c>
      <c r="I8904" s="8" t="s">
        <v>14551</v>
      </c>
      <c r="J8904" s="19">
        <v>1</v>
      </c>
      <c r="K8904" s="19" t="s">
        <v>7736</v>
      </c>
      <c r="L8904" s="11">
        <v>3</v>
      </c>
      <c r="M8904" s="11"/>
      <c r="N8904" s="24"/>
      <c r="P8904" s="32"/>
      <c r="R8904">
        <v>1</v>
      </c>
      <c r="S8904">
        <v>1</v>
      </c>
      <c r="T8904" s="19"/>
      <c r="U8904" s="3"/>
      <c r="X8904" t="str">
        <f t="shared" si="549"/>
        <v/>
      </c>
      <c r="Z8904" t="str">
        <f t="shared" si="550"/>
        <v/>
      </c>
      <c r="AB8904" s="9"/>
      <c r="AC8904" t="s">
        <v>16299</v>
      </c>
      <c r="AD8904">
        <f t="shared" si="548"/>
        <v>1</v>
      </c>
      <c r="AF8904" s="3"/>
      <c r="AH8904" s="9"/>
    </row>
    <row r="8905" spans="1:48" ht="10.95" customHeight="1" outlineLevel="1" x14ac:dyDescent="0.25">
      <c r="A8905" t="s">
        <v>2750</v>
      </c>
      <c r="C8905" s="3" t="s">
        <v>12965</v>
      </c>
      <c r="D8905" s="3">
        <v>3639</v>
      </c>
      <c r="E8905" s="9">
        <v>2007</v>
      </c>
      <c r="F8905" s="7" t="s">
        <v>14548</v>
      </c>
      <c r="G8905" s="7" t="s">
        <v>5401</v>
      </c>
      <c r="H8905" s="8" t="s">
        <v>5402</v>
      </c>
      <c r="I8905" s="8" t="s">
        <v>14550</v>
      </c>
      <c r="J8905" s="19">
        <v>1</v>
      </c>
      <c r="K8905" s="19" t="s">
        <v>20093</v>
      </c>
      <c r="L8905" s="11"/>
      <c r="M8905" s="11"/>
      <c r="N8905" s="24"/>
      <c r="P8905" s="32"/>
      <c r="T8905" s="19"/>
      <c r="U8905" s="3"/>
      <c r="X8905" t="str">
        <f t="shared" si="549"/>
        <v/>
      </c>
      <c r="Z8905" t="str">
        <f t="shared" si="550"/>
        <v/>
      </c>
      <c r="AB8905" s="9"/>
      <c r="AC8905" t="s">
        <v>5402</v>
      </c>
      <c r="AD8905">
        <f t="shared" si="548"/>
        <v>1</v>
      </c>
      <c r="AF8905" s="3"/>
      <c r="AH8905" s="9"/>
    </row>
    <row r="8906" spans="1:48" ht="10.95" customHeight="1" outlineLevel="1" x14ac:dyDescent="0.25">
      <c r="A8906" t="s">
        <v>2750</v>
      </c>
      <c r="C8906" s="3" t="s">
        <v>12965</v>
      </c>
      <c r="D8906" s="3" t="s">
        <v>14547</v>
      </c>
      <c r="E8906" s="9">
        <v>2007</v>
      </c>
      <c r="F8906" s="7" t="s">
        <v>14549</v>
      </c>
      <c r="G8906" s="7" t="s">
        <v>5401</v>
      </c>
      <c r="H8906" s="8" t="s">
        <v>5402</v>
      </c>
      <c r="I8906" s="8" t="s">
        <v>14550</v>
      </c>
      <c r="J8906" s="19">
        <v>1</v>
      </c>
      <c r="K8906" s="19" t="s">
        <v>7736</v>
      </c>
      <c r="L8906" s="11">
        <v>5.2</v>
      </c>
      <c r="M8906" s="11"/>
      <c r="N8906" s="24"/>
      <c r="P8906" s="32"/>
      <c r="T8906" s="19"/>
      <c r="U8906" s="3"/>
      <c r="X8906" t="str">
        <f t="shared" si="549"/>
        <v/>
      </c>
      <c r="Z8906">
        <f t="shared" si="550"/>
        <v>1</v>
      </c>
      <c r="AB8906" s="9"/>
      <c r="AC8906" t="s">
        <v>5402</v>
      </c>
      <c r="AD8906">
        <f t="shared" si="548"/>
        <v>1</v>
      </c>
      <c r="AF8906" s="3"/>
      <c r="AH8906" s="9"/>
    </row>
    <row r="8907" spans="1:48" ht="10.95" customHeight="1" outlineLevel="1" x14ac:dyDescent="0.25">
      <c r="A8907" t="s">
        <v>2750</v>
      </c>
      <c r="C8907" s="3" t="s">
        <v>12965</v>
      </c>
      <c r="D8907" s="3" t="s">
        <v>14555</v>
      </c>
      <c r="E8907" s="9">
        <v>2019</v>
      </c>
      <c r="F8907" s="7" t="s">
        <v>14556</v>
      </c>
      <c r="G8907" s="7" t="s">
        <v>5401</v>
      </c>
      <c r="H8907" s="8" t="s">
        <v>5224</v>
      </c>
      <c r="I8907" s="8" t="s">
        <v>14554</v>
      </c>
      <c r="J8907" s="19">
        <v>1</v>
      </c>
      <c r="K8907" s="19" t="s">
        <v>7736</v>
      </c>
      <c r="L8907" s="11">
        <v>10</v>
      </c>
      <c r="M8907" s="11"/>
      <c r="N8907" s="24"/>
      <c r="P8907" s="32"/>
      <c r="T8907" s="19"/>
      <c r="U8907" s="3"/>
      <c r="X8907" t="str">
        <f t="shared" si="549"/>
        <v/>
      </c>
      <c r="Z8907">
        <f t="shared" si="550"/>
        <v>1</v>
      </c>
      <c r="AB8907" s="9"/>
      <c r="AC8907" t="s">
        <v>5224</v>
      </c>
      <c r="AD8907">
        <f t="shared" si="548"/>
        <v>0</v>
      </c>
      <c r="AF8907" s="3"/>
      <c r="AH8907" s="9"/>
    </row>
    <row r="8908" spans="1:48" ht="10.95" customHeight="1" x14ac:dyDescent="0.25">
      <c r="A8908" t="s">
        <v>17464</v>
      </c>
      <c r="B8908" t="s">
        <v>17465</v>
      </c>
      <c r="C8908" s="3" t="s">
        <v>12986</v>
      </c>
      <c r="E8908" s="9"/>
      <c r="F8908" s="7"/>
      <c r="G8908" s="7"/>
      <c r="H8908" s="8"/>
      <c r="I8908" s="8"/>
      <c r="J8908" s="19"/>
      <c r="K8908" s="19"/>
      <c r="L8908" s="11"/>
      <c r="M8908" s="11">
        <f>SUM(L8909:L9039)</f>
        <v>226.50000000000003</v>
      </c>
      <c r="N8908" s="24">
        <v>1956</v>
      </c>
      <c r="O8908">
        <f>COUNTIF(K8909:K9039,"*")</f>
        <v>131</v>
      </c>
      <c r="P8908" s="32">
        <f>O8908/N8908</f>
        <v>6.6973415132924333E-2</v>
      </c>
      <c r="Q8908">
        <f>COUNTIF(K8909:K9039,"Y")+COUNTIF(K8909:K9039,"S")</f>
        <v>91</v>
      </c>
      <c r="T8908" s="19" t="s">
        <v>7736</v>
      </c>
      <c r="U8908" s="3"/>
      <c r="V8908" t="s">
        <v>18455</v>
      </c>
      <c r="X8908" t="str">
        <f t="shared" si="549"/>
        <v/>
      </c>
      <c r="Z8908" t="str">
        <f t="shared" si="550"/>
        <v/>
      </c>
      <c r="AB8908" s="9"/>
      <c r="AE8908">
        <f>COUNTIF(AD8909:AD9039,"1")</f>
        <v>0</v>
      </c>
      <c r="AF8908" s="3"/>
      <c r="AH8908" s="9"/>
      <c r="AI8908">
        <f>COUNTIF($J8909:$J9039,"1")-COUNTIFS($J8909:$J9039,"1",$K8909:$K9039,"V")</f>
        <v>55</v>
      </c>
      <c r="AJ8908">
        <f>COUNTIFS($J8909:$J9039,"1",$K8909:$K9039,"Y")+COUNTIFS($J8909:$J9039,"1",$K8909:$K9039,"s")</f>
        <v>43</v>
      </c>
      <c r="AK8908">
        <f>COUNTIF($J8909:$J9039,"2")-COUNTIFS($J8909:$J9039,"2",$K8909:$K9039,"V")</f>
        <v>1</v>
      </c>
      <c r="AL8908">
        <f>COUNTIFS($J8909:$J9039,"2",$K8909:$K9039,"Y")+COUNTIFS($J8909:$J9039,"2",$K8909:$K9039,"s")</f>
        <v>1</v>
      </c>
      <c r="AM8908">
        <f>COUNTIF($J8909:$J9039,"3")-COUNTIFS($J8909:$J9039,"3",$K8909:$K9039,"V")</f>
        <v>19</v>
      </c>
      <c r="AN8908">
        <f>COUNTIFS($J8909:$J9039,"3",$K8909:$K9039,"Y")+COUNTIFS($J8909:$J9039,"3",$K8909:$K9039,"s")</f>
        <v>9</v>
      </c>
      <c r="AO8908">
        <f>COUNTIF($J8909:$J9039,"4")-COUNTIFS($J8909:$J9039,"4",$K8909:$K9039,"V")</f>
        <v>6</v>
      </c>
      <c r="AP8908">
        <f>COUNTIFS($J8909:$J9039,"4",$K8909:$K9039,"Y")+COUNTIFS($J8909:$J9039,"4",$K8909:$K9039,"s")</f>
        <v>6</v>
      </c>
      <c r="AQ8908">
        <f>COUNTIF($J8909:$J9039,"5")-COUNTIFS($J8909:$J9039,"5",$K8909:$K9039,"V")</f>
        <v>20</v>
      </c>
      <c r="AR8908">
        <f>COUNTIFS($J8909:$J9039,"5",$K8909:$K9039,"Y")+COUNTIFS($J8909:$J9039,"5",$K8909:$K9039,"s")</f>
        <v>13</v>
      </c>
      <c r="AS8908">
        <f>COUNTIF($J8909:$J9039,"6")-COUNTIFS($J8909:$J9039,"6",$K8909:$K9039,"V")</f>
        <v>28</v>
      </c>
      <c r="AT8908">
        <f>COUNTIFS($J8909:$J9039,"6",$K8909:$K9039,"Y")+COUNTIFS($J8909:$J9039,"6",$K8909:$K9039,"s")</f>
        <v>19</v>
      </c>
      <c r="AU8908">
        <f>COUNTIF($J8909:$J9039,"7")-COUNTIFS($J8909:$J9039,"7",$K8909:$K9039,"V")</f>
        <v>2</v>
      </c>
      <c r="AV8908">
        <f>COUNTIFS($J8909:$J9039,"7",$K8909:$K9039,"Y")+COUNTIFS($J8909:$J9039,"7",$K8909:$K9039,"s")</f>
        <v>0</v>
      </c>
    </row>
    <row r="8909" spans="1:48" ht="10.95" customHeight="1" outlineLevel="1" x14ac:dyDescent="0.25">
      <c r="A8909" t="s">
        <v>5979</v>
      </c>
      <c r="C8909" s="3" t="s">
        <v>12986</v>
      </c>
      <c r="D8909" s="3">
        <v>76</v>
      </c>
      <c r="E8909" s="9">
        <v>1932</v>
      </c>
      <c r="F8909" s="7" t="s">
        <v>5980</v>
      </c>
      <c r="G8909" s="7" t="s">
        <v>131</v>
      </c>
      <c r="H8909" s="8" t="s">
        <v>5787</v>
      </c>
      <c r="I8909" s="8" t="s">
        <v>17389</v>
      </c>
      <c r="J8909" s="19">
        <v>1</v>
      </c>
      <c r="K8909" s="19" t="s">
        <v>7736</v>
      </c>
      <c r="L8909" s="11">
        <v>1.7</v>
      </c>
      <c r="M8909" s="11"/>
      <c r="N8909" s="24"/>
      <c r="P8909" s="32"/>
      <c r="T8909" s="19"/>
      <c r="U8909" s="3">
        <v>75</v>
      </c>
      <c r="X8909" t="str">
        <f t="shared" si="549"/>
        <v/>
      </c>
      <c r="Z8909" t="str">
        <f t="shared" si="550"/>
        <v/>
      </c>
      <c r="AB8909" s="9"/>
      <c r="AC8909" t="s">
        <v>5787</v>
      </c>
      <c r="AD8909">
        <f t="shared" ref="AD8909:AD8940" si="551">COUNTIF(H8909,"*Fuji*")</f>
        <v>0</v>
      </c>
      <c r="AF8909" s="3"/>
      <c r="AG8909" t="s">
        <v>5981</v>
      </c>
      <c r="AH8909" s="9" t="s">
        <v>4613</v>
      </c>
    </row>
    <row r="8910" spans="1:48" ht="10.95" customHeight="1" outlineLevel="1" x14ac:dyDescent="0.25">
      <c r="A8910" t="s">
        <v>5979</v>
      </c>
      <c r="C8910" s="3" t="s">
        <v>12986</v>
      </c>
      <c r="D8910" s="3">
        <v>77</v>
      </c>
      <c r="E8910" s="9">
        <v>1932</v>
      </c>
      <c r="F8910" s="7" t="s">
        <v>1101</v>
      </c>
      <c r="G8910" s="7" t="s">
        <v>3834</v>
      </c>
      <c r="H8910" s="8" t="s">
        <v>5787</v>
      </c>
      <c r="I8910" s="8" t="s">
        <v>17389</v>
      </c>
      <c r="J8910" s="19">
        <v>1</v>
      </c>
      <c r="K8910" s="19" t="s">
        <v>7736</v>
      </c>
      <c r="L8910" s="11">
        <v>4.2</v>
      </c>
      <c r="M8910" s="11"/>
      <c r="N8910" s="24"/>
      <c r="P8910" s="32"/>
      <c r="S8910">
        <v>1</v>
      </c>
      <c r="T8910" s="19"/>
      <c r="U8910" s="3">
        <v>76</v>
      </c>
      <c r="X8910" t="str">
        <f t="shared" si="549"/>
        <v/>
      </c>
      <c r="Z8910" t="str">
        <f t="shared" si="550"/>
        <v/>
      </c>
      <c r="AB8910" s="9"/>
      <c r="AC8910" t="s">
        <v>5787</v>
      </c>
      <c r="AD8910">
        <f t="shared" si="551"/>
        <v>0</v>
      </c>
      <c r="AF8910" s="3"/>
      <c r="AG8910" t="s">
        <v>5981</v>
      </c>
      <c r="AH8910" s="9" t="s">
        <v>4613</v>
      </c>
    </row>
    <row r="8911" spans="1:48" ht="10.95" customHeight="1" outlineLevel="1" x14ac:dyDescent="0.25">
      <c r="A8911" t="s">
        <v>5979</v>
      </c>
      <c r="C8911" s="3" t="s">
        <v>12986</v>
      </c>
      <c r="D8911" s="3">
        <v>78</v>
      </c>
      <c r="E8911" s="9">
        <v>1932</v>
      </c>
      <c r="F8911" s="7" t="s">
        <v>5982</v>
      </c>
      <c r="G8911" s="7" t="s">
        <v>815</v>
      </c>
      <c r="H8911" s="8" t="s">
        <v>5787</v>
      </c>
      <c r="I8911" s="8" t="s">
        <v>17389</v>
      </c>
      <c r="J8911" s="19">
        <v>1</v>
      </c>
      <c r="K8911" s="19" t="s">
        <v>7738</v>
      </c>
      <c r="L8911" s="11"/>
      <c r="M8911" s="11"/>
      <c r="N8911" s="24"/>
      <c r="P8911" s="32"/>
      <c r="T8911" s="19"/>
      <c r="U8911" s="3">
        <v>77</v>
      </c>
      <c r="X8911" t="str">
        <f t="shared" si="549"/>
        <v/>
      </c>
      <c r="Z8911" t="str">
        <f t="shared" si="550"/>
        <v/>
      </c>
      <c r="AB8911" s="9"/>
      <c r="AC8911" t="s">
        <v>5787</v>
      </c>
      <c r="AD8911">
        <f t="shared" si="551"/>
        <v>0</v>
      </c>
      <c r="AF8911" s="3"/>
      <c r="AG8911" t="s">
        <v>5981</v>
      </c>
      <c r="AH8911" s="9" t="s">
        <v>4925</v>
      </c>
    </row>
    <row r="8912" spans="1:48" ht="10.95" customHeight="1" outlineLevel="1" x14ac:dyDescent="0.25">
      <c r="A8912" t="s">
        <v>5979</v>
      </c>
      <c r="C8912" s="3" t="s">
        <v>12986</v>
      </c>
      <c r="D8912" s="3">
        <v>79</v>
      </c>
      <c r="E8912" s="9">
        <v>1932</v>
      </c>
      <c r="F8912" s="7" t="s">
        <v>639</v>
      </c>
      <c r="G8912" s="7" t="s">
        <v>4525</v>
      </c>
      <c r="H8912" s="8" t="s">
        <v>5787</v>
      </c>
      <c r="I8912" s="8" t="s">
        <v>17389</v>
      </c>
      <c r="J8912" s="19">
        <v>1</v>
      </c>
      <c r="K8912" s="19" t="s">
        <v>7738</v>
      </c>
      <c r="L8912" s="11"/>
      <c r="M8912" s="11"/>
      <c r="N8912" s="24"/>
      <c r="P8912" s="32"/>
      <c r="T8912" s="19"/>
      <c r="U8912" s="3">
        <v>78</v>
      </c>
      <c r="X8912" t="str">
        <f t="shared" si="549"/>
        <v/>
      </c>
      <c r="Z8912" t="str">
        <f t="shared" si="550"/>
        <v/>
      </c>
      <c r="AB8912" s="9"/>
      <c r="AC8912" t="s">
        <v>5787</v>
      </c>
      <c r="AD8912">
        <f t="shared" si="551"/>
        <v>0</v>
      </c>
      <c r="AF8912" s="3"/>
      <c r="AG8912" t="s">
        <v>5981</v>
      </c>
      <c r="AH8912" s="9" t="s">
        <v>4925</v>
      </c>
    </row>
    <row r="8913" spans="1:34" ht="10.95" customHeight="1" outlineLevel="1" x14ac:dyDescent="0.25">
      <c r="A8913" t="s">
        <v>5979</v>
      </c>
      <c r="C8913" s="3" t="s">
        <v>12986</v>
      </c>
      <c r="D8913" s="3">
        <v>80</v>
      </c>
      <c r="E8913" s="9">
        <v>1932</v>
      </c>
      <c r="F8913" s="7" t="s">
        <v>775</v>
      </c>
      <c r="G8913" s="7" t="s">
        <v>2293</v>
      </c>
      <c r="H8913" s="8" t="s">
        <v>5787</v>
      </c>
      <c r="I8913" s="8" t="s">
        <v>17389</v>
      </c>
      <c r="J8913" s="19">
        <v>1</v>
      </c>
      <c r="K8913" s="19" t="s">
        <v>7738</v>
      </c>
      <c r="L8913" s="11"/>
      <c r="M8913" s="11"/>
      <c r="N8913" s="24"/>
      <c r="P8913" s="32"/>
      <c r="T8913" s="19"/>
      <c r="U8913" s="3">
        <v>79</v>
      </c>
      <c r="X8913" t="str">
        <f t="shared" si="549"/>
        <v/>
      </c>
      <c r="Z8913" t="str">
        <f t="shared" si="550"/>
        <v/>
      </c>
      <c r="AB8913" s="9"/>
      <c r="AC8913" t="s">
        <v>5787</v>
      </c>
      <c r="AD8913">
        <f t="shared" si="551"/>
        <v>0</v>
      </c>
      <c r="AF8913" s="3"/>
      <c r="AG8913" t="s">
        <v>5981</v>
      </c>
      <c r="AH8913" s="9" t="s">
        <v>4925</v>
      </c>
    </row>
    <row r="8914" spans="1:34" ht="10.95" customHeight="1" outlineLevel="1" x14ac:dyDescent="0.25">
      <c r="A8914" t="s">
        <v>5979</v>
      </c>
      <c r="C8914" s="3" t="s">
        <v>12986</v>
      </c>
      <c r="D8914" s="3">
        <v>81</v>
      </c>
      <c r="E8914" s="9">
        <v>1932</v>
      </c>
      <c r="F8914" s="7" t="s">
        <v>1106</v>
      </c>
      <c r="G8914" s="7" t="s">
        <v>5040</v>
      </c>
      <c r="H8914" s="8" t="s">
        <v>5787</v>
      </c>
      <c r="I8914" s="8" t="s">
        <v>17389</v>
      </c>
      <c r="J8914" s="19">
        <v>1</v>
      </c>
      <c r="K8914" s="19" t="s">
        <v>7738</v>
      </c>
      <c r="L8914" s="11"/>
      <c r="M8914" s="11"/>
      <c r="N8914" s="24"/>
      <c r="P8914" s="32"/>
      <c r="T8914" s="19"/>
      <c r="U8914" s="3">
        <v>80</v>
      </c>
      <c r="X8914" t="str">
        <f t="shared" si="549"/>
        <v/>
      </c>
      <c r="Z8914" t="str">
        <f t="shared" si="550"/>
        <v/>
      </c>
      <c r="AB8914" s="9"/>
      <c r="AC8914" t="s">
        <v>5787</v>
      </c>
      <c r="AD8914">
        <f t="shared" si="551"/>
        <v>0</v>
      </c>
      <c r="AF8914" s="3"/>
      <c r="AG8914" t="s">
        <v>5981</v>
      </c>
      <c r="AH8914" s="9" t="s">
        <v>4925</v>
      </c>
    </row>
    <row r="8915" spans="1:34" ht="10.95" customHeight="1" outlineLevel="1" x14ac:dyDescent="0.25">
      <c r="A8915" t="s">
        <v>5979</v>
      </c>
      <c r="C8915" s="3" t="s">
        <v>12986</v>
      </c>
      <c r="D8915" s="3">
        <v>82</v>
      </c>
      <c r="E8915" s="9">
        <v>1932</v>
      </c>
      <c r="F8915" s="7" t="s">
        <v>1109</v>
      </c>
      <c r="G8915" s="7" t="s">
        <v>1647</v>
      </c>
      <c r="H8915" s="8" t="s">
        <v>5787</v>
      </c>
      <c r="I8915" s="8" t="s">
        <v>17389</v>
      </c>
      <c r="J8915" s="19">
        <v>1</v>
      </c>
      <c r="K8915" s="19" t="s">
        <v>7738</v>
      </c>
      <c r="L8915" s="11"/>
      <c r="M8915" s="11"/>
      <c r="N8915" s="24"/>
      <c r="P8915" s="32"/>
      <c r="T8915" s="19"/>
      <c r="U8915" s="3">
        <v>81</v>
      </c>
      <c r="X8915" t="str">
        <f t="shared" si="549"/>
        <v/>
      </c>
      <c r="Z8915" t="str">
        <f t="shared" si="550"/>
        <v/>
      </c>
      <c r="AB8915" s="9"/>
      <c r="AC8915" t="s">
        <v>5787</v>
      </c>
      <c r="AD8915">
        <f t="shared" si="551"/>
        <v>0</v>
      </c>
      <c r="AF8915" s="3"/>
      <c r="AG8915" t="s">
        <v>5981</v>
      </c>
      <c r="AH8915" s="9" t="s">
        <v>4925</v>
      </c>
    </row>
    <row r="8916" spans="1:34" ht="10.95" customHeight="1" outlineLevel="1" x14ac:dyDescent="0.25">
      <c r="A8916" t="s">
        <v>5979</v>
      </c>
      <c r="C8916" s="3" t="s">
        <v>12986</v>
      </c>
      <c r="D8916" s="3">
        <v>83</v>
      </c>
      <c r="E8916" s="9">
        <v>1932</v>
      </c>
      <c r="F8916" s="7" t="s">
        <v>4619</v>
      </c>
      <c r="G8916" s="7" t="s">
        <v>684</v>
      </c>
      <c r="H8916" s="8" t="s">
        <v>5787</v>
      </c>
      <c r="I8916" s="8" t="s">
        <v>17389</v>
      </c>
      <c r="J8916" s="19">
        <v>1</v>
      </c>
      <c r="K8916" s="19" t="s">
        <v>7738</v>
      </c>
      <c r="L8916" s="11"/>
      <c r="M8916" s="11"/>
      <c r="N8916" s="24"/>
      <c r="P8916" s="32"/>
      <c r="T8916" s="19"/>
      <c r="U8916" s="3">
        <v>82</v>
      </c>
      <c r="X8916" t="str">
        <f t="shared" si="549"/>
        <v/>
      </c>
      <c r="Z8916" t="str">
        <f t="shared" si="550"/>
        <v/>
      </c>
      <c r="AB8916" s="9"/>
      <c r="AC8916" t="s">
        <v>5787</v>
      </c>
      <c r="AD8916">
        <f t="shared" si="551"/>
        <v>0</v>
      </c>
      <c r="AF8916" s="3"/>
      <c r="AG8916" t="s">
        <v>5981</v>
      </c>
      <c r="AH8916" s="9" t="s">
        <v>4623</v>
      </c>
    </row>
    <row r="8917" spans="1:34" ht="10.95" customHeight="1" outlineLevel="1" x14ac:dyDescent="0.25">
      <c r="A8917" t="s">
        <v>5979</v>
      </c>
      <c r="C8917" s="3" t="s">
        <v>12986</v>
      </c>
      <c r="D8917" s="3">
        <v>84</v>
      </c>
      <c r="E8917" s="9">
        <v>1932</v>
      </c>
      <c r="F8917" s="7" t="s">
        <v>5983</v>
      </c>
      <c r="G8917" s="7" t="s">
        <v>3969</v>
      </c>
      <c r="H8917" s="8" t="s">
        <v>5787</v>
      </c>
      <c r="I8917" s="8" t="s">
        <v>17389</v>
      </c>
      <c r="J8917" s="19">
        <v>1</v>
      </c>
      <c r="K8917" s="19" t="s">
        <v>7738</v>
      </c>
      <c r="L8917" s="11"/>
      <c r="M8917" s="11"/>
      <c r="N8917" s="24"/>
      <c r="P8917" s="32"/>
      <c r="T8917" s="19"/>
      <c r="U8917" s="3">
        <v>83</v>
      </c>
      <c r="X8917" t="str">
        <f t="shared" si="549"/>
        <v/>
      </c>
      <c r="Z8917" t="str">
        <f t="shared" si="550"/>
        <v/>
      </c>
      <c r="AB8917" s="9"/>
      <c r="AC8917" t="s">
        <v>5787</v>
      </c>
      <c r="AD8917">
        <f t="shared" si="551"/>
        <v>0</v>
      </c>
      <c r="AF8917" s="3"/>
      <c r="AG8917" t="s">
        <v>5981</v>
      </c>
      <c r="AH8917" s="9" t="s">
        <v>4623</v>
      </c>
    </row>
    <row r="8918" spans="1:34" ht="10.95" customHeight="1" outlineLevel="1" x14ac:dyDescent="0.25">
      <c r="A8918" t="s">
        <v>5979</v>
      </c>
      <c r="C8918" s="3" t="s">
        <v>12986</v>
      </c>
      <c r="D8918" s="3">
        <v>85</v>
      </c>
      <c r="E8918" s="9">
        <v>1932</v>
      </c>
      <c r="F8918" s="7" t="s">
        <v>4614</v>
      </c>
      <c r="G8918" s="7" t="s">
        <v>638</v>
      </c>
      <c r="H8918" s="8" t="s">
        <v>5787</v>
      </c>
      <c r="I8918" s="8" t="s">
        <v>17389</v>
      </c>
      <c r="J8918" s="19">
        <v>1</v>
      </c>
      <c r="K8918" s="19" t="s">
        <v>7738</v>
      </c>
      <c r="L8918" s="11"/>
      <c r="M8918" s="11"/>
      <c r="N8918" s="24"/>
      <c r="P8918" s="32"/>
      <c r="T8918" s="19"/>
      <c r="U8918" s="3">
        <v>84</v>
      </c>
      <c r="X8918" t="str">
        <f t="shared" si="549"/>
        <v/>
      </c>
      <c r="Z8918" t="str">
        <f t="shared" si="550"/>
        <v/>
      </c>
      <c r="AB8918" s="9"/>
      <c r="AC8918" t="s">
        <v>5787</v>
      </c>
      <c r="AD8918">
        <f t="shared" si="551"/>
        <v>0</v>
      </c>
      <c r="AF8918" s="3"/>
      <c r="AG8918" t="s">
        <v>5981</v>
      </c>
      <c r="AH8918" s="9" t="s">
        <v>4526</v>
      </c>
    </row>
    <row r="8919" spans="1:34" ht="10.95" customHeight="1" outlineLevel="1" x14ac:dyDescent="0.25">
      <c r="A8919" t="s">
        <v>5979</v>
      </c>
      <c r="C8919" s="3" t="s">
        <v>12986</v>
      </c>
      <c r="D8919" s="3">
        <v>93</v>
      </c>
      <c r="E8919" s="9">
        <v>1938</v>
      </c>
      <c r="F8919" s="7" t="s">
        <v>1533</v>
      </c>
      <c r="G8919" s="7" t="s">
        <v>5631</v>
      </c>
      <c r="H8919" s="8"/>
      <c r="I8919" s="8" t="s">
        <v>17390</v>
      </c>
      <c r="J8919" s="19">
        <v>5</v>
      </c>
      <c r="K8919" s="19" t="s">
        <v>7736</v>
      </c>
      <c r="L8919" s="11">
        <v>1.9</v>
      </c>
      <c r="M8919" s="11"/>
      <c r="N8919" s="24"/>
      <c r="P8919" s="32"/>
      <c r="T8919" s="19"/>
      <c r="U8919" s="3"/>
      <c r="X8919" t="str">
        <f t="shared" si="549"/>
        <v/>
      </c>
      <c r="Z8919" t="str">
        <f t="shared" si="550"/>
        <v/>
      </c>
      <c r="AB8919" s="9"/>
      <c r="AD8919">
        <f t="shared" si="551"/>
        <v>0</v>
      </c>
      <c r="AF8919" s="3"/>
      <c r="AH8919" s="9"/>
    </row>
    <row r="8920" spans="1:34" ht="10.95" customHeight="1" outlineLevel="1" x14ac:dyDescent="0.25">
      <c r="A8920" t="s">
        <v>5979</v>
      </c>
      <c r="C8920" s="3" t="s">
        <v>12986</v>
      </c>
      <c r="D8920" s="3">
        <v>94</v>
      </c>
      <c r="E8920" s="9">
        <v>1938</v>
      </c>
      <c r="F8920" s="7" t="s">
        <v>1101</v>
      </c>
      <c r="G8920" s="7" t="s">
        <v>3834</v>
      </c>
      <c r="H8920" s="8"/>
      <c r="I8920" s="8" t="s">
        <v>17390</v>
      </c>
      <c r="J8920" s="19">
        <v>5</v>
      </c>
      <c r="K8920" s="19" t="s">
        <v>7736</v>
      </c>
      <c r="L8920" s="11">
        <v>1.9</v>
      </c>
      <c r="M8920" s="11"/>
      <c r="N8920" s="24"/>
      <c r="P8920" s="32"/>
      <c r="T8920" s="19"/>
      <c r="U8920" s="3"/>
      <c r="X8920" t="str">
        <f t="shared" si="549"/>
        <v/>
      </c>
      <c r="Z8920" t="str">
        <f t="shared" si="550"/>
        <v/>
      </c>
      <c r="AB8920" s="9"/>
      <c r="AD8920">
        <f t="shared" si="551"/>
        <v>0</v>
      </c>
      <c r="AF8920" s="3"/>
      <c r="AH8920" s="9"/>
    </row>
    <row r="8921" spans="1:34" ht="10.95" customHeight="1" outlineLevel="1" x14ac:dyDescent="0.25">
      <c r="A8921" t="s">
        <v>5979</v>
      </c>
      <c r="C8921" s="3" t="s">
        <v>12986</v>
      </c>
      <c r="D8921" s="3">
        <v>95</v>
      </c>
      <c r="E8921" s="9">
        <v>1938</v>
      </c>
      <c r="F8921" s="7" t="s">
        <v>1103</v>
      </c>
      <c r="G8921" s="7" t="s">
        <v>6710</v>
      </c>
      <c r="H8921" s="8"/>
      <c r="I8921" s="8" t="s">
        <v>17390</v>
      </c>
      <c r="J8921" s="19">
        <v>5</v>
      </c>
      <c r="K8921" s="19" t="s">
        <v>7736</v>
      </c>
      <c r="L8921" s="11">
        <v>4.0999999999999996</v>
      </c>
      <c r="M8921" s="11"/>
      <c r="N8921" s="24"/>
      <c r="P8921" s="32"/>
      <c r="T8921" s="19"/>
      <c r="U8921" s="3"/>
      <c r="X8921" t="str">
        <f t="shared" si="549"/>
        <v/>
      </c>
      <c r="Z8921" t="str">
        <f t="shared" si="550"/>
        <v/>
      </c>
      <c r="AB8921" s="9"/>
      <c r="AD8921">
        <f t="shared" si="551"/>
        <v>0</v>
      </c>
      <c r="AF8921" s="3"/>
      <c r="AH8921" s="9"/>
    </row>
    <row r="8922" spans="1:34" ht="10.95" customHeight="1" outlineLevel="1" x14ac:dyDescent="0.25">
      <c r="A8922" t="s">
        <v>5979</v>
      </c>
      <c r="C8922" s="3" t="s">
        <v>12986</v>
      </c>
      <c r="D8922" s="3">
        <v>97</v>
      </c>
      <c r="E8922" s="9">
        <v>1938</v>
      </c>
      <c r="F8922" s="7" t="s">
        <v>1287</v>
      </c>
      <c r="G8922" s="7" t="s">
        <v>6488</v>
      </c>
      <c r="H8922" s="8"/>
      <c r="I8922" s="8" t="s">
        <v>17390</v>
      </c>
      <c r="J8922" s="19">
        <v>5</v>
      </c>
      <c r="K8922" s="19" t="s">
        <v>7738</v>
      </c>
      <c r="L8922" s="11"/>
      <c r="M8922" s="11"/>
      <c r="N8922" s="24"/>
      <c r="P8922" s="32"/>
      <c r="T8922" s="19"/>
      <c r="U8922" s="3"/>
      <c r="X8922" t="str">
        <f t="shared" si="549"/>
        <v/>
      </c>
      <c r="Z8922" t="str">
        <f t="shared" si="550"/>
        <v/>
      </c>
      <c r="AB8922" s="9"/>
      <c r="AD8922">
        <f t="shared" si="551"/>
        <v>0</v>
      </c>
      <c r="AF8922" s="3"/>
      <c r="AH8922" s="9"/>
    </row>
    <row r="8923" spans="1:34" ht="10.95" customHeight="1" outlineLevel="1" x14ac:dyDescent="0.25">
      <c r="A8923" t="s">
        <v>5979</v>
      </c>
      <c r="C8923" s="3" t="s">
        <v>12986</v>
      </c>
      <c r="D8923" s="3">
        <v>98</v>
      </c>
      <c r="E8923" s="9">
        <v>1938</v>
      </c>
      <c r="F8923" s="7" t="s">
        <v>1106</v>
      </c>
      <c r="G8923" s="7" t="s">
        <v>2294</v>
      </c>
      <c r="H8923" s="8"/>
      <c r="I8923" s="8" t="s">
        <v>17390</v>
      </c>
      <c r="J8923" s="19">
        <v>5</v>
      </c>
      <c r="K8923" s="19" t="s">
        <v>7738</v>
      </c>
      <c r="L8923" s="11"/>
      <c r="M8923" s="11"/>
      <c r="N8923" s="24"/>
      <c r="P8923" s="32"/>
      <c r="T8923" s="19"/>
      <c r="U8923" s="3"/>
      <c r="X8923" t="str">
        <f t="shared" si="549"/>
        <v/>
      </c>
      <c r="Z8923" t="str">
        <f t="shared" si="550"/>
        <v/>
      </c>
      <c r="AB8923" s="9"/>
      <c r="AD8923">
        <f t="shared" si="551"/>
        <v>0</v>
      </c>
      <c r="AF8923" s="3"/>
      <c r="AH8923" s="9"/>
    </row>
    <row r="8924" spans="1:34" ht="10.95" customHeight="1" outlineLevel="1" x14ac:dyDescent="0.25">
      <c r="A8924" t="s">
        <v>5979</v>
      </c>
      <c r="C8924" s="3" t="s">
        <v>12986</v>
      </c>
      <c r="D8924" s="3">
        <v>100</v>
      </c>
      <c r="E8924" s="9">
        <v>1938</v>
      </c>
      <c r="F8924" s="7" t="s">
        <v>4619</v>
      </c>
      <c r="G8924" s="7" t="s">
        <v>17391</v>
      </c>
      <c r="H8924" s="8"/>
      <c r="I8924" s="8" t="s">
        <v>17390</v>
      </c>
      <c r="J8924" s="19">
        <v>5</v>
      </c>
      <c r="K8924" s="19" t="s">
        <v>7736</v>
      </c>
      <c r="L8924" s="11">
        <v>4.0999999999999996</v>
      </c>
      <c r="M8924" s="11"/>
      <c r="N8924" s="24"/>
      <c r="P8924" s="32"/>
      <c r="T8924" s="19"/>
      <c r="U8924" s="3"/>
      <c r="X8924" t="str">
        <f t="shared" si="549"/>
        <v/>
      </c>
      <c r="Z8924" t="str">
        <f t="shared" si="550"/>
        <v/>
      </c>
      <c r="AB8924" s="9"/>
      <c r="AD8924">
        <f t="shared" si="551"/>
        <v>0</v>
      </c>
      <c r="AF8924" s="3"/>
      <c r="AH8924" s="9"/>
    </row>
    <row r="8925" spans="1:34" ht="10.95" customHeight="1" outlineLevel="1" x14ac:dyDescent="0.25">
      <c r="A8925" t="s">
        <v>5979</v>
      </c>
      <c r="C8925" s="3" t="s">
        <v>12986</v>
      </c>
      <c r="D8925" s="3">
        <v>102</v>
      </c>
      <c r="E8925" s="9">
        <v>1938</v>
      </c>
      <c r="F8925" s="7" t="s">
        <v>4614</v>
      </c>
      <c r="G8925" s="7" t="s">
        <v>5440</v>
      </c>
      <c r="H8925" s="8"/>
      <c r="I8925" s="8" t="s">
        <v>17390</v>
      </c>
      <c r="J8925" s="19">
        <v>5</v>
      </c>
      <c r="K8925" s="19" t="s">
        <v>7736</v>
      </c>
      <c r="L8925" s="11">
        <v>5</v>
      </c>
      <c r="M8925" s="11"/>
      <c r="N8925" s="24"/>
      <c r="P8925" s="32"/>
      <c r="T8925" s="19"/>
      <c r="U8925" s="3"/>
      <c r="X8925" t="str">
        <f t="shared" si="549"/>
        <v/>
      </c>
      <c r="Z8925" t="str">
        <f t="shared" si="550"/>
        <v/>
      </c>
      <c r="AB8925" s="9"/>
      <c r="AD8925">
        <f t="shared" si="551"/>
        <v>0</v>
      </c>
      <c r="AF8925" s="3"/>
      <c r="AH8925" s="9"/>
    </row>
    <row r="8926" spans="1:34" ht="10.95" customHeight="1" outlineLevel="1" x14ac:dyDescent="0.25">
      <c r="A8926" t="s">
        <v>5979</v>
      </c>
      <c r="C8926" s="3" t="s">
        <v>12986</v>
      </c>
      <c r="D8926" s="3">
        <v>104</v>
      </c>
      <c r="E8926" s="9">
        <v>1938</v>
      </c>
      <c r="F8926" s="10" t="s">
        <v>13007</v>
      </c>
      <c r="G8926" s="7" t="s">
        <v>5041</v>
      </c>
      <c r="H8926" s="8"/>
      <c r="I8926" s="8" t="s">
        <v>17390</v>
      </c>
      <c r="J8926" s="19">
        <v>5</v>
      </c>
      <c r="K8926" s="19" t="s">
        <v>7738</v>
      </c>
      <c r="L8926" s="11"/>
      <c r="M8926" s="11"/>
      <c r="N8926" s="24"/>
      <c r="P8926" s="32"/>
      <c r="T8926" s="19"/>
      <c r="U8926" s="3"/>
      <c r="X8926" t="str">
        <f t="shared" si="549"/>
        <v/>
      </c>
      <c r="Z8926" t="str">
        <f t="shared" si="550"/>
        <v/>
      </c>
      <c r="AB8926" s="9"/>
      <c r="AD8926">
        <f t="shared" si="551"/>
        <v>0</v>
      </c>
      <c r="AF8926" s="3"/>
      <c r="AH8926" s="9"/>
    </row>
    <row r="8927" spans="1:34" ht="10.95" customHeight="1" outlineLevel="1" x14ac:dyDescent="0.25">
      <c r="A8927" t="s">
        <v>5979</v>
      </c>
      <c r="C8927" s="3" t="s">
        <v>12986</v>
      </c>
      <c r="D8927" s="3">
        <v>116</v>
      </c>
      <c r="E8927" s="9">
        <v>1951</v>
      </c>
      <c r="F8927" s="7" t="s">
        <v>4735</v>
      </c>
      <c r="G8927" s="7" t="s">
        <v>131</v>
      </c>
      <c r="H8927" s="8" t="s">
        <v>5787</v>
      </c>
      <c r="I8927" s="8" t="s">
        <v>17394</v>
      </c>
      <c r="J8927" s="19">
        <v>3</v>
      </c>
      <c r="K8927" s="19" t="s">
        <v>7738</v>
      </c>
      <c r="L8927" s="11"/>
      <c r="M8927" s="11"/>
      <c r="N8927" s="24"/>
      <c r="P8927" s="32"/>
      <c r="T8927" s="19"/>
      <c r="U8927" s="3"/>
      <c r="X8927" t="str">
        <f t="shared" si="549"/>
        <v/>
      </c>
      <c r="Z8927" t="str">
        <f t="shared" si="550"/>
        <v/>
      </c>
      <c r="AB8927" s="9"/>
      <c r="AC8927" t="s">
        <v>5787</v>
      </c>
      <c r="AD8927">
        <f t="shared" si="551"/>
        <v>0</v>
      </c>
      <c r="AF8927" s="3"/>
      <c r="AH8927" s="9"/>
    </row>
    <row r="8928" spans="1:34" ht="10.95" customHeight="1" outlineLevel="1" x14ac:dyDescent="0.25">
      <c r="A8928" t="s">
        <v>5979</v>
      </c>
      <c r="C8928" s="3" t="s">
        <v>12986</v>
      </c>
      <c r="D8928" s="3">
        <v>117</v>
      </c>
      <c r="E8928" s="9">
        <v>1951</v>
      </c>
      <c r="F8928" s="7" t="s">
        <v>3220</v>
      </c>
      <c r="G8928" s="7" t="s">
        <v>6995</v>
      </c>
      <c r="H8928" s="8" t="s">
        <v>17393</v>
      </c>
      <c r="I8928" s="8" t="s">
        <v>17394</v>
      </c>
      <c r="J8928" s="19">
        <v>6</v>
      </c>
      <c r="K8928" s="19" t="s">
        <v>7738</v>
      </c>
      <c r="L8928" s="11"/>
      <c r="M8928" s="11"/>
      <c r="N8928" s="24"/>
      <c r="P8928" s="32"/>
      <c r="T8928" s="19"/>
      <c r="U8928" s="3"/>
      <c r="X8928" t="str">
        <f t="shared" si="549"/>
        <v/>
      </c>
      <c r="Z8928" t="str">
        <f t="shared" si="550"/>
        <v/>
      </c>
      <c r="AB8928" s="9"/>
      <c r="AC8928" t="s">
        <v>17393</v>
      </c>
      <c r="AD8928">
        <f t="shared" si="551"/>
        <v>0</v>
      </c>
      <c r="AF8928" s="3"/>
      <c r="AH8928" s="9"/>
    </row>
    <row r="8929" spans="1:34" ht="10.95" customHeight="1" outlineLevel="1" x14ac:dyDescent="0.25">
      <c r="A8929" t="s">
        <v>5979</v>
      </c>
      <c r="C8929" s="3" t="s">
        <v>12986</v>
      </c>
      <c r="D8929" s="3">
        <v>118</v>
      </c>
      <c r="E8929" s="9">
        <v>1951</v>
      </c>
      <c r="F8929" s="7" t="s">
        <v>184</v>
      </c>
      <c r="G8929" s="7" t="s">
        <v>5440</v>
      </c>
      <c r="H8929" s="8" t="s">
        <v>5787</v>
      </c>
      <c r="I8929" s="8" t="s">
        <v>17394</v>
      </c>
      <c r="J8929" s="19">
        <v>3</v>
      </c>
      <c r="K8929" s="19" t="s">
        <v>7738</v>
      </c>
      <c r="L8929" s="11"/>
      <c r="M8929" s="11"/>
      <c r="N8929" s="24"/>
      <c r="P8929" s="32"/>
      <c r="T8929" s="19"/>
      <c r="U8929" s="3"/>
      <c r="X8929" t="str">
        <f t="shared" si="549"/>
        <v/>
      </c>
      <c r="Z8929" t="str">
        <f t="shared" si="550"/>
        <v/>
      </c>
      <c r="AB8929" s="9"/>
      <c r="AC8929" t="s">
        <v>5787</v>
      </c>
      <c r="AD8929">
        <f t="shared" si="551"/>
        <v>0</v>
      </c>
      <c r="AF8929" s="3"/>
      <c r="AH8929" s="9"/>
    </row>
    <row r="8930" spans="1:34" ht="10.95" customHeight="1" outlineLevel="1" x14ac:dyDescent="0.25">
      <c r="A8930" t="s">
        <v>5979</v>
      </c>
      <c r="C8930" s="3" t="s">
        <v>12986</v>
      </c>
      <c r="D8930" s="3">
        <v>123</v>
      </c>
      <c r="E8930" s="9">
        <v>1951</v>
      </c>
      <c r="F8930" s="7" t="s">
        <v>2891</v>
      </c>
      <c r="G8930" s="7" t="s">
        <v>17392</v>
      </c>
      <c r="H8930" s="8" t="s">
        <v>5787</v>
      </c>
      <c r="I8930" s="8" t="s">
        <v>17394</v>
      </c>
      <c r="J8930" s="19">
        <v>3</v>
      </c>
      <c r="K8930" s="19" t="s">
        <v>7738</v>
      </c>
      <c r="L8930" s="11"/>
      <c r="M8930" s="11"/>
      <c r="N8930" s="24"/>
      <c r="P8930" s="32"/>
      <c r="T8930" s="19"/>
      <c r="U8930" s="3"/>
      <c r="X8930" t="str">
        <f t="shared" si="549"/>
        <v/>
      </c>
      <c r="Z8930" t="str">
        <f t="shared" si="550"/>
        <v/>
      </c>
      <c r="AB8930" s="9"/>
      <c r="AC8930" t="s">
        <v>5787</v>
      </c>
      <c r="AD8930">
        <f t="shared" si="551"/>
        <v>0</v>
      </c>
      <c r="AF8930" s="3"/>
      <c r="AH8930" s="9"/>
    </row>
    <row r="8931" spans="1:34" ht="10.95" customHeight="1" outlineLevel="1" x14ac:dyDescent="0.25">
      <c r="A8931" t="s">
        <v>5979</v>
      </c>
      <c r="C8931" s="3" t="s">
        <v>12986</v>
      </c>
      <c r="D8931" s="3">
        <v>125</v>
      </c>
      <c r="E8931" s="9">
        <v>1951</v>
      </c>
      <c r="F8931" s="7" t="s">
        <v>4650</v>
      </c>
      <c r="G8931" s="7" t="s">
        <v>8877</v>
      </c>
      <c r="H8931" s="8" t="s">
        <v>5787</v>
      </c>
      <c r="I8931" s="8" t="s">
        <v>17394</v>
      </c>
      <c r="J8931" s="19">
        <v>3</v>
      </c>
      <c r="K8931" s="19" t="s">
        <v>7738</v>
      </c>
      <c r="L8931" s="11"/>
      <c r="M8931" s="11"/>
      <c r="N8931" s="24"/>
      <c r="P8931" s="32"/>
      <c r="T8931" s="19"/>
      <c r="U8931" s="3"/>
      <c r="X8931" t="str">
        <f t="shared" si="549"/>
        <v/>
      </c>
      <c r="Z8931" t="str">
        <f t="shared" si="550"/>
        <v/>
      </c>
      <c r="AB8931" s="9"/>
      <c r="AC8931" t="s">
        <v>5787</v>
      </c>
      <c r="AD8931">
        <f t="shared" si="551"/>
        <v>0</v>
      </c>
      <c r="AF8931" s="3"/>
      <c r="AH8931" s="9"/>
    </row>
    <row r="8932" spans="1:34" ht="10.95" customHeight="1" outlineLevel="1" x14ac:dyDescent="0.25">
      <c r="A8932" t="s">
        <v>5979</v>
      </c>
      <c r="C8932" s="3" t="s">
        <v>12986</v>
      </c>
      <c r="D8932" s="3">
        <v>129</v>
      </c>
      <c r="E8932" s="9">
        <v>1956</v>
      </c>
      <c r="F8932" s="7" t="s">
        <v>5071</v>
      </c>
      <c r="G8932" s="7" t="s">
        <v>1647</v>
      </c>
      <c r="H8932" s="8" t="s">
        <v>2131</v>
      </c>
      <c r="I8932" s="8" t="s">
        <v>17395</v>
      </c>
      <c r="J8932" s="19">
        <v>6</v>
      </c>
      <c r="K8932" s="19" t="s">
        <v>7736</v>
      </c>
      <c r="L8932" s="11">
        <v>0.5</v>
      </c>
      <c r="M8932" s="11"/>
      <c r="N8932" s="24"/>
      <c r="P8932" s="32"/>
      <c r="T8932" s="19"/>
      <c r="U8932" s="3">
        <v>128</v>
      </c>
      <c r="X8932" t="str">
        <f t="shared" si="549"/>
        <v/>
      </c>
      <c r="Z8932" t="str">
        <f t="shared" si="550"/>
        <v/>
      </c>
      <c r="AB8932" s="9"/>
      <c r="AC8932" t="s">
        <v>2131</v>
      </c>
      <c r="AD8932">
        <f t="shared" si="551"/>
        <v>0</v>
      </c>
      <c r="AF8932" s="3"/>
      <c r="AG8932" t="s">
        <v>5981</v>
      </c>
      <c r="AH8932" s="9" t="s">
        <v>4613</v>
      </c>
    </row>
    <row r="8933" spans="1:34" ht="10.95" customHeight="1" outlineLevel="1" x14ac:dyDescent="0.25">
      <c r="A8933" t="s">
        <v>5979</v>
      </c>
      <c r="C8933" s="3" t="s">
        <v>12986</v>
      </c>
      <c r="D8933" s="3">
        <v>131</v>
      </c>
      <c r="E8933" s="9">
        <v>1953</v>
      </c>
      <c r="F8933" s="7" t="s">
        <v>4735</v>
      </c>
      <c r="G8933" s="7" t="s">
        <v>6507</v>
      </c>
      <c r="H8933" s="8" t="s">
        <v>5787</v>
      </c>
      <c r="I8933" s="8" t="s">
        <v>17395</v>
      </c>
      <c r="J8933" s="19">
        <v>3</v>
      </c>
      <c r="K8933" s="19" t="s">
        <v>7736</v>
      </c>
      <c r="L8933" s="11">
        <v>0.5</v>
      </c>
      <c r="M8933" s="11"/>
      <c r="N8933" s="24"/>
      <c r="P8933" s="32"/>
      <c r="T8933" s="19"/>
      <c r="U8933" s="3">
        <v>130</v>
      </c>
      <c r="X8933" t="str">
        <f t="shared" si="549"/>
        <v/>
      </c>
      <c r="Z8933" t="str">
        <f t="shared" si="550"/>
        <v/>
      </c>
      <c r="AB8933" s="9"/>
      <c r="AC8933" t="s">
        <v>5787</v>
      </c>
      <c r="AD8933">
        <f t="shared" si="551"/>
        <v>0</v>
      </c>
      <c r="AF8933" s="3"/>
      <c r="AH8933" s="9"/>
    </row>
    <row r="8934" spans="1:34" ht="10.95" customHeight="1" outlineLevel="1" x14ac:dyDescent="0.25">
      <c r="A8934" t="s">
        <v>5979</v>
      </c>
      <c r="C8934" s="3" t="s">
        <v>12986</v>
      </c>
      <c r="D8934" s="3">
        <v>132</v>
      </c>
      <c r="E8934" s="9">
        <v>1953</v>
      </c>
      <c r="F8934" s="7" t="s">
        <v>3220</v>
      </c>
      <c r="G8934" s="7" t="s">
        <v>6800</v>
      </c>
      <c r="H8934" s="8" t="s">
        <v>2132</v>
      </c>
      <c r="I8934" s="8" t="s">
        <v>17395</v>
      </c>
      <c r="J8934" s="19">
        <v>6</v>
      </c>
      <c r="K8934" s="19" t="s">
        <v>7736</v>
      </c>
      <c r="L8934" s="11">
        <v>0.5</v>
      </c>
      <c r="M8934" s="11"/>
      <c r="N8934" s="24"/>
      <c r="P8934" s="32"/>
      <c r="T8934" s="19"/>
      <c r="U8934" s="3">
        <v>131</v>
      </c>
      <c r="X8934" t="str">
        <f t="shared" si="549"/>
        <v/>
      </c>
      <c r="Z8934" t="str">
        <f t="shared" si="550"/>
        <v/>
      </c>
      <c r="AB8934" s="9"/>
      <c r="AC8934" t="s">
        <v>2132</v>
      </c>
      <c r="AD8934">
        <f t="shared" si="551"/>
        <v>0</v>
      </c>
      <c r="AF8934" s="3"/>
      <c r="AG8934" t="s">
        <v>5981</v>
      </c>
      <c r="AH8934" s="9" t="s">
        <v>4613</v>
      </c>
    </row>
    <row r="8935" spans="1:34" ht="10.95" customHeight="1" outlineLevel="1" x14ac:dyDescent="0.25">
      <c r="A8935" t="s">
        <v>5979</v>
      </c>
      <c r="C8935" s="3" t="s">
        <v>12986</v>
      </c>
      <c r="D8935" s="3">
        <v>133</v>
      </c>
      <c r="E8935" s="9">
        <v>1953</v>
      </c>
      <c r="F8935" s="7" t="s">
        <v>184</v>
      </c>
      <c r="G8935" s="7" t="s">
        <v>3834</v>
      </c>
      <c r="H8935" s="8" t="s">
        <v>5787</v>
      </c>
      <c r="I8935" s="8" t="s">
        <v>17395</v>
      </c>
      <c r="J8935" s="19">
        <v>3</v>
      </c>
      <c r="K8935" s="19" t="s">
        <v>7738</v>
      </c>
      <c r="L8935" s="11"/>
      <c r="M8935" s="11"/>
      <c r="N8935" s="24"/>
      <c r="P8935" s="32"/>
      <c r="T8935" s="19"/>
      <c r="U8935" s="3"/>
      <c r="X8935" t="str">
        <f t="shared" si="549"/>
        <v/>
      </c>
      <c r="Z8935" t="str">
        <f t="shared" si="550"/>
        <v/>
      </c>
      <c r="AB8935" s="9"/>
      <c r="AC8935" t="s">
        <v>5787</v>
      </c>
      <c r="AD8935">
        <f t="shared" si="551"/>
        <v>0</v>
      </c>
      <c r="AF8935" s="3"/>
      <c r="AH8935" s="9"/>
    </row>
    <row r="8936" spans="1:34" ht="10.95" customHeight="1" outlineLevel="1" x14ac:dyDescent="0.25">
      <c r="A8936" t="s">
        <v>5979</v>
      </c>
      <c r="C8936" s="3" t="s">
        <v>12986</v>
      </c>
      <c r="D8936" s="3">
        <v>138</v>
      </c>
      <c r="E8936" s="9">
        <v>1953</v>
      </c>
      <c r="F8936" s="7" t="s">
        <v>2891</v>
      </c>
      <c r="G8936" s="7" t="s">
        <v>17396</v>
      </c>
      <c r="H8936" s="8" t="s">
        <v>5787</v>
      </c>
      <c r="I8936" s="8" t="s">
        <v>17395</v>
      </c>
      <c r="J8936" s="19">
        <v>3</v>
      </c>
      <c r="K8936" s="19" t="s">
        <v>7738</v>
      </c>
      <c r="L8936" s="11"/>
      <c r="M8936" s="11"/>
      <c r="N8936" s="24"/>
      <c r="P8936" s="32"/>
      <c r="T8936" s="19"/>
      <c r="U8936" s="3"/>
      <c r="X8936" t="str">
        <f t="shared" si="549"/>
        <v/>
      </c>
      <c r="Z8936" t="str">
        <f t="shared" si="550"/>
        <v/>
      </c>
      <c r="AB8936" s="9"/>
      <c r="AC8936" t="s">
        <v>5787</v>
      </c>
      <c r="AD8936">
        <f t="shared" si="551"/>
        <v>0</v>
      </c>
      <c r="AF8936" s="3"/>
      <c r="AH8936" s="9"/>
    </row>
    <row r="8937" spans="1:34" ht="10.95" customHeight="1" outlineLevel="1" x14ac:dyDescent="0.25">
      <c r="A8937" t="s">
        <v>5979</v>
      </c>
      <c r="C8937" s="3" t="s">
        <v>12986</v>
      </c>
      <c r="D8937" s="3">
        <v>139</v>
      </c>
      <c r="E8937" s="9">
        <v>1953</v>
      </c>
      <c r="F8937" s="7" t="s">
        <v>6025</v>
      </c>
      <c r="G8937" s="7" t="s">
        <v>17397</v>
      </c>
      <c r="H8937" s="8" t="s">
        <v>5787</v>
      </c>
      <c r="I8937" s="8" t="s">
        <v>17395</v>
      </c>
      <c r="J8937" s="19">
        <v>3</v>
      </c>
      <c r="K8937" s="19" t="s">
        <v>7736</v>
      </c>
      <c r="L8937" s="11">
        <v>11</v>
      </c>
      <c r="M8937" s="11"/>
      <c r="N8937" s="24"/>
      <c r="P8937" s="32"/>
      <c r="T8937" s="19"/>
      <c r="U8937" s="3"/>
      <c r="X8937" t="str">
        <f t="shared" si="549"/>
        <v/>
      </c>
      <c r="Z8937" t="str">
        <f t="shared" si="550"/>
        <v/>
      </c>
      <c r="AB8937" s="9"/>
      <c r="AC8937" t="s">
        <v>5787</v>
      </c>
      <c r="AD8937">
        <f t="shared" si="551"/>
        <v>0</v>
      </c>
      <c r="AF8937" s="3"/>
      <c r="AH8937" s="9"/>
    </row>
    <row r="8938" spans="1:34" ht="10.95" customHeight="1" outlineLevel="1" x14ac:dyDescent="0.25">
      <c r="A8938" t="s">
        <v>5979</v>
      </c>
      <c r="C8938" s="3" t="s">
        <v>12986</v>
      </c>
      <c r="D8938" s="3">
        <v>141</v>
      </c>
      <c r="E8938" s="9">
        <v>1953</v>
      </c>
      <c r="F8938" s="7" t="s">
        <v>4650</v>
      </c>
      <c r="G8938" s="7" t="s">
        <v>17398</v>
      </c>
      <c r="H8938" s="8" t="s">
        <v>5787</v>
      </c>
      <c r="I8938" s="8" t="s">
        <v>17395</v>
      </c>
      <c r="J8938" s="19">
        <v>3</v>
      </c>
      <c r="K8938" s="19" t="s">
        <v>7738</v>
      </c>
      <c r="L8938" s="11"/>
      <c r="M8938" s="11"/>
      <c r="N8938" s="24"/>
      <c r="P8938" s="32"/>
      <c r="T8938" s="19"/>
      <c r="U8938" s="3"/>
      <c r="X8938" t="str">
        <f t="shared" si="549"/>
        <v/>
      </c>
      <c r="Z8938" t="str">
        <f t="shared" si="550"/>
        <v/>
      </c>
      <c r="AB8938" s="9"/>
      <c r="AC8938" t="s">
        <v>5787</v>
      </c>
      <c r="AD8938">
        <f t="shared" si="551"/>
        <v>0</v>
      </c>
      <c r="AF8938" s="3"/>
      <c r="AH8938" s="9"/>
    </row>
    <row r="8939" spans="1:34" ht="10.95" customHeight="1" outlineLevel="1" x14ac:dyDescent="0.25">
      <c r="A8939" t="s">
        <v>5979</v>
      </c>
      <c r="C8939" s="3" t="s">
        <v>12986</v>
      </c>
      <c r="D8939" s="3">
        <v>144</v>
      </c>
      <c r="E8939" s="9">
        <v>1958</v>
      </c>
      <c r="F8939" s="7" t="s">
        <v>3220</v>
      </c>
      <c r="G8939" s="7" t="s">
        <v>6507</v>
      </c>
      <c r="H8939" s="8" t="s">
        <v>17400</v>
      </c>
      <c r="I8939" s="8" t="s">
        <v>17399</v>
      </c>
      <c r="J8939" s="19">
        <v>6</v>
      </c>
      <c r="K8939" s="19" t="s">
        <v>7738</v>
      </c>
      <c r="L8939" s="11"/>
      <c r="M8939" s="11"/>
      <c r="N8939" s="24"/>
      <c r="P8939" s="32"/>
      <c r="T8939" s="19"/>
      <c r="U8939" s="3"/>
      <c r="X8939" t="str">
        <f t="shared" si="549"/>
        <v/>
      </c>
      <c r="Z8939" t="str">
        <f t="shared" si="550"/>
        <v/>
      </c>
      <c r="AB8939" s="9"/>
      <c r="AC8939" t="s">
        <v>17400</v>
      </c>
      <c r="AD8939">
        <f t="shared" si="551"/>
        <v>0</v>
      </c>
      <c r="AF8939" s="3"/>
      <c r="AH8939" s="9"/>
    </row>
    <row r="8940" spans="1:34" ht="10.95" customHeight="1" outlineLevel="1" x14ac:dyDescent="0.25">
      <c r="A8940" t="s">
        <v>5979</v>
      </c>
      <c r="C8940" s="3" t="s">
        <v>12986</v>
      </c>
      <c r="D8940" s="3">
        <v>145</v>
      </c>
      <c r="E8940" s="9">
        <v>1958</v>
      </c>
      <c r="F8940" s="7" t="s">
        <v>1632</v>
      </c>
      <c r="G8940" s="7" t="s">
        <v>1677</v>
      </c>
      <c r="H8940" s="8" t="s">
        <v>17400</v>
      </c>
      <c r="I8940" s="8" t="s">
        <v>17399</v>
      </c>
      <c r="J8940" s="19">
        <v>6</v>
      </c>
      <c r="K8940" s="19" t="s">
        <v>7738</v>
      </c>
      <c r="L8940" s="11"/>
      <c r="M8940" s="11"/>
      <c r="N8940" s="24"/>
      <c r="P8940" s="32"/>
      <c r="T8940" s="19"/>
      <c r="U8940" s="3"/>
      <c r="X8940" t="str">
        <f t="shared" si="549"/>
        <v/>
      </c>
      <c r="Z8940" t="str">
        <f t="shared" si="550"/>
        <v/>
      </c>
      <c r="AB8940" s="9"/>
      <c r="AC8940" t="s">
        <v>17400</v>
      </c>
      <c r="AD8940">
        <f t="shared" si="551"/>
        <v>0</v>
      </c>
      <c r="AF8940" s="3"/>
      <c r="AH8940" s="9"/>
    </row>
    <row r="8941" spans="1:34" ht="10.95" customHeight="1" outlineLevel="1" x14ac:dyDescent="0.25">
      <c r="A8941" t="s">
        <v>5979</v>
      </c>
      <c r="C8941" s="3" t="s">
        <v>12986</v>
      </c>
      <c r="D8941" s="3">
        <v>146</v>
      </c>
      <c r="E8941" s="9">
        <v>1958</v>
      </c>
      <c r="F8941" s="7" t="s">
        <v>1938</v>
      </c>
      <c r="G8941" s="7" t="s">
        <v>17181</v>
      </c>
      <c r="H8941" s="8" t="s">
        <v>17400</v>
      </c>
      <c r="I8941" s="8" t="s">
        <v>17399</v>
      </c>
      <c r="J8941" s="19">
        <v>6</v>
      </c>
      <c r="K8941" s="19" t="s">
        <v>7738</v>
      </c>
      <c r="L8941" s="11"/>
      <c r="M8941" s="11"/>
      <c r="N8941" s="24"/>
      <c r="P8941" s="32"/>
      <c r="T8941" s="19"/>
      <c r="U8941" s="3"/>
      <c r="X8941" t="str">
        <f t="shared" si="549"/>
        <v/>
      </c>
      <c r="Z8941" t="str">
        <f t="shared" si="550"/>
        <v/>
      </c>
      <c r="AB8941" s="9"/>
      <c r="AC8941" t="s">
        <v>17400</v>
      </c>
      <c r="AD8941">
        <f t="shared" ref="AD8941:AD8972" si="552">COUNTIF(H8941,"*Fuji*")</f>
        <v>0</v>
      </c>
      <c r="AF8941" s="3"/>
      <c r="AH8941" s="9"/>
    </row>
    <row r="8942" spans="1:34" ht="10.95" customHeight="1" outlineLevel="1" x14ac:dyDescent="0.25">
      <c r="A8942" t="s">
        <v>5979</v>
      </c>
      <c r="C8942" s="3" t="s">
        <v>12986</v>
      </c>
      <c r="D8942" s="3">
        <v>147</v>
      </c>
      <c r="E8942" s="9">
        <v>1958</v>
      </c>
      <c r="F8942" s="7" t="s">
        <v>5071</v>
      </c>
      <c r="G8942" s="7" t="s">
        <v>1647</v>
      </c>
      <c r="H8942" s="8" t="s">
        <v>17393</v>
      </c>
      <c r="I8942" s="8" t="s">
        <v>17401</v>
      </c>
      <c r="J8942" s="19">
        <v>6</v>
      </c>
      <c r="K8942" s="19" t="s">
        <v>7736</v>
      </c>
      <c r="L8942" s="11">
        <v>0.8</v>
      </c>
      <c r="M8942" s="11"/>
      <c r="N8942" s="24"/>
      <c r="P8942" s="32"/>
      <c r="T8942" s="19"/>
      <c r="U8942" s="3"/>
      <c r="X8942" t="str">
        <f t="shared" si="549"/>
        <v/>
      </c>
      <c r="Z8942" t="str">
        <f t="shared" si="550"/>
        <v/>
      </c>
      <c r="AB8942" s="9"/>
      <c r="AC8942" t="s">
        <v>17393</v>
      </c>
      <c r="AD8942">
        <f t="shared" si="552"/>
        <v>0</v>
      </c>
      <c r="AF8942" s="3"/>
      <c r="AH8942" s="9"/>
    </row>
    <row r="8943" spans="1:34" ht="10.95" customHeight="1" outlineLevel="1" x14ac:dyDescent="0.25">
      <c r="A8943" t="s">
        <v>5979</v>
      </c>
      <c r="C8943" s="3" t="s">
        <v>12986</v>
      </c>
      <c r="D8943" s="3">
        <v>148</v>
      </c>
      <c r="E8943" s="9">
        <v>1958</v>
      </c>
      <c r="F8943" s="7" t="s">
        <v>3220</v>
      </c>
      <c r="G8943" s="7" t="s">
        <v>8873</v>
      </c>
      <c r="H8943" s="8" t="s">
        <v>17393</v>
      </c>
      <c r="I8943" s="8" t="s">
        <v>17401</v>
      </c>
      <c r="J8943" s="19">
        <v>6</v>
      </c>
      <c r="K8943" s="19" t="s">
        <v>7738</v>
      </c>
      <c r="L8943" s="11"/>
      <c r="M8943" s="11"/>
      <c r="N8943" s="24"/>
      <c r="P8943" s="32"/>
      <c r="T8943" s="19"/>
      <c r="U8943" s="3"/>
      <c r="X8943" t="str">
        <f t="shared" si="549"/>
        <v/>
      </c>
      <c r="Z8943" t="str">
        <f t="shared" si="550"/>
        <v/>
      </c>
      <c r="AB8943" s="9"/>
      <c r="AC8943" t="s">
        <v>17393</v>
      </c>
      <c r="AD8943">
        <f t="shared" si="552"/>
        <v>0</v>
      </c>
      <c r="AF8943" s="3"/>
      <c r="AH8943" s="9"/>
    </row>
    <row r="8944" spans="1:34" ht="10.95" customHeight="1" outlineLevel="1" x14ac:dyDescent="0.25">
      <c r="A8944" t="s">
        <v>5979</v>
      </c>
      <c r="C8944" s="3" t="s">
        <v>12986</v>
      </c>
      <c r="D8944" s="3">
        <v>155</v>
      </c>
      <c r="E8944" s="9">
        <v>1964</v>
      </c>
      <c r="F8944" s="7" t="s">
        <v>4735</v>
      </c>
      <c r="G8944" s="7" t="s">
        <v>6507</v>
      </c>
      <c r="H8944" s="8" t="s">
        <v>5787</v>
      </c>
      <c r="I8944" s="8" t="s">
        <v>17402</v>
      </c>
      <c r="J8944" s="19">
        <v>3</v>
      </c>
      <c r="K8944" s="19" t="s">
        <v>7738</v>
      </c>
      <c r="L8944" s="11"/>
      <c r="M8944" s="11"/>
      <c r="N8944" s="24"/>
      <c r="P8944" s="32"/>
      <c r="T8944" s="19"/>
      <c r="U8944" s="3"/>
      <c r="X8944" t="str">
        <f t="shared" si="549"/>
        <v/>
      </c>
      <c r="Z8944" t="str">
        <f t="shared" si="550"/>
        <v/>
      </c>
      <c r="AB8944" s="9"/>
      <c r="AC8944" t="s">
        <v>5787</v>
      </c>
      <c r="AD8944">
        <f t="shared" si="552"/>
        <v>0</v>
      </c>
      <c r="AF8944" s="3"/>
      <c r="AH8944" s="9"/>
    </row>
    <row r="8945" spans="1:34" ht="10.95" customHeight="1" outlineLevel="1" x14ac:dyDescent="0.25">
      <c r="A8945" t="s">
        <v>5979</v>
      </c>
      <c r="C8945" s="3" t="s">
        <v>12986</v>
      </c>
      <c r="D8945" s="3">
        <v>211</v>
      </c>
      <c r="E8945" s="9">
        <v>1969</v>
      </c>
      <c r="F8945" s="7" t="s">
        <v>5242</v>
      </c>
      <c r="G8945" s="7" t="s">
        <v>5401</v>
      </c>
      <c r="H8945" s="8" t="s">
        <v>17400</v>
      </c>
      <c r="I8945" s="8" t="s">
        <v>17403</v>
      </c>
      <c r="J8945" s="19">
        <v>6</v>
      </c>
      <c r="K8945" s="19" t="s">
        <v>7736</v>
      </c>
      <c r="L8945" s="11">
        <v>1</v>
      </c>
      <c r="M8945" s="11"/>
      <c r="N8945" s="24"/>
      <c r="P8945" s="32"/>
      <c r="T8945" s="19"/>
      <c r="U8945" s="3"/>
      <c r="X8945" t="str">
        <f t="shared" si="549"/>
        <v/>
      </c>
      <c r="Z8945" t="str">
        <f t="shared" si="550"/>
        <v/>
      </c>
      <c r="AB8945" s="9"/>
      <c r="AC8945" t="s">
        <v>17400</v>
      </c>
      <c r="AD8945">
        <f t="shared" si="552"/>
        <v>0</v>
      </c>
      <c r="AF8945" s="3"/>
      <c r="AH8945" s="9"/>
    </row>
    <row r="8946" spans="1:34" ht="10.95" customHeight="1" outlineLevel="1" x14ac:dyDescent="0.25">
      <c r="A8946" t="s">
        <v>5979</v>
      </c>
      <c r="C8946" s="3" t="s">
        <v>12986</v>
      </c>
      <c r="D8946" s="3">
        <v>212</v>
      </c>
      <c r="E8946" s="9">
        <v>1969</v>
      </c>
      <c r="F8946" s="7" t="s">
        <v>2977</v>
      </c>
      <c r="G8946" s="7" t="s">
        <v>5401</v>
      </c>
      <c r="H8946" s="8" t="s">
        <v>17400</v>
      </c>
      <c r="I8946" s="8" t="s">
        <v>17403</v>
      </c>
      <c r="J8946" s="19">
        <v>6</v>
      </c>
      <c r="K8946" s="19" t="s">
        <v>7736</v>
      </c>
      <c r="L8946" s="11">
        <v>1</v>
      </c>
      <c r="M8946" s="11"/>
      <c r="N8946" s="24"/>
      <c r="P8946" s="32"/>
      <c r="T8946" s="19"/>
      <c r="U8946" s="3"/>
      <c r="X8946" t="str">
        <f t="shared" si="549"/>
        <v/>
      </c>
      <c r="Z8946" t="str">
        <f t="shared" si="550"/>
        <v/>
      </c>
      <c r="AB8946" s="9"/>
      <c r="AC8946" t="s">
        <v>17400</v>
      </c>
      <c r="AD8946">
        <f t="shared" si="552"/>
        <v>0</v>
      </c>
      <c r="AF8946" s="3"/>
      <c r="AH8946" s="9"/>
    </row>
    <row r="8947" spans="1:34" ht="10.95" customHeight="1" outlineLevel="1" x14ac:dyDescent="0.25">
      <c r="A8947" t="s">
        <v>5979</v>
      </c>
      <c r="C8947" s="3" t="s">
        <v>12986</v>
      </c>
      <c r="D8947" s="3">
        <v>215</v>
      </c>
      <c r="E8947" s="9">
        <v>1969</v>
      </c>
      <c r="F8947" s="7" t="s">
        <v>5242</v>
      </c>
      <c r="G8947" s="7" t="s">
        <v>5401</v>
      </c>
      <c r="H8947" s="8" t="s">
        <v>17393</v>
      </c>
      <c r="I8947" s="8" t="s">
        <v>17404</v>
      </c>
      <c r="J8947" s="19">
        <v>6</v>
      </c>
      <c r="K8947" s="19" t="s">
        <v>7736</v>
      </c>
      <c r="L8947" s="11">
        <v>0.55000000000000004</v>
      </c>
      <c r="M8947" s="11"/>
      <c r="N8947" s="24"/>
      <c r="P8947" s="32"/>
      <c r="T8947" s="19"/>
      <c r="U8947" s="3"/>
      <c r="X8947" t="str">
        <f t="shared" si="549"/>
        <v/>
      </c>
      <c r="Z8947" t="str">
        <f t="shared" si="550"/>
        <v/>
      </c>
      <c r="AB8947" s="9"/>
      <c r="AC8947" t="s">
        <v>17393</v>
      </c>
      <c r="AD8947">
        <f t="shared" si="552"/>
        <v>0</v>
      </c>
      <c r="AF8947" s="3"/>
      <c r="AH8947" s="9"/>
    </row>
    <row r="8948" spans="1:34" ht="10.95" customHeight="1" outlineLevel="1" x14ac:dyDescent="0.25">
      <c r="A8948" t="s">
        <v>5979</v>
      </c>
      <c r="C8948" s="3" t="s">
        <v>12986</v>
      </c>
      <c r="D8948" s="3">
        <v>216</v>
      </c>
      <c r="E8948" s="9">
        <v>1969</v>
      </c>
      <c r="F8948" s="7" t="s">
        <v>5143</v>
      </c>
      <c r="G8948" s="7" t="s">
        <v>5401</v>
      </c>
      <c r="H8948" s="8" t="s">
        <v>17393</v>
      </c>
      <c r="I8948" s="8" t="s">
        <v>17404</v>
      </c>
      <c r="J8948" s="19">
        <v>6</v>
      </c>
      <c r="K8948" s="19" t="s">
        <v>7736</v>
      </c>
      <c r="L8948" s="11">
        <v>0.55000000000000004</v>
      </c>
      <c r="M8948" s="11"/>
      <c r="N8948" s="24"/>
      <c r="P8948" s="32"/>
      <c r="T8948" s="19"/>
      <c r="U8948" s="3"/>
      <c r="X8948" t="str">
        <f t="shared" si="549"/>
        <v/>
      </c>
      <c r="Z8948" t="str">
        <f t="shared" si="550"/>
        <v/>
      </c>
      <c r="AB8948" s="9"/>
      <c r="AC8948" t="s">
        <v>17393</v>
      </c>
      <c r="AD8948">
        <f t="shared" si="552"/>
        <v>0</v>
      </c>
      <c r="AF8948" s="3"/>
      <c r="AH8948" s="9"/>
    </row>
    <row r="8949" spans="1:34" ht="10.95" customHeight="1" outlineLevel="1" x14ac:dyDescent="0.25">
      <c r="A8949" t="s">
        <v>5979</v>
      </c>
      <c r="C8949" s="3" t="s">
        <v>12986</v>
      </c>
      <c r="D8949" s="3">
        <v>217</v>
      </c>
      <c r="E8949" s="9">
        <v>1969</v>
      </c>
      <c r="F8949" s="7" t="s">
        <v>3424</v>
      </c>
      <c r="G8949" s="7" t="s">
        <v>5401</v>
      </c>
      <c r="H8949" s="8" t="s">
        <v>17393</v>
      </c>
      <c r="I8949" s="8" t="s">
        <v>17404</v>
      </c>
      <c r="J8949" s="19">
        <v>6</v>
      </c>
      <c r="K8949" s="19" t="s">
        <v>7736</v>
      </c>
      <c r="L8949" s="11">
        <v>0.55000000000000004</v>
      </c>
      <c r="M8949" s="11"/>
      <c r="N8949" s="24"/>
      <c r="P8949" s="32"/>
      <c r="T8949" s="19"/>
      <c r="U8949" s="3"/>
      <c r="X8949" t="str">
        <f t="shared" si="549"/>
        <v/>
      </c>
      <c r="Z8949" t="str">
        <f t="shared" si="550"/>
        <v/>
      </c>
      <c r="AB8949" s="9"/>
      <c r="AC8949" t="s">
        <v>17393</v>
      </c>
      <c r="AD8949">
        <f t="shared" si="552"/>
        <v>0</v>
      </c>
      <c r="AF8949" s="3"/>
      <c r="AH8949" s="9"/>
    </row>
    <row r="8950" spans="1:34" ht="10.95" customHeight="1" outlineLevel="1" x14ac:dyDescent="0.25">
      <c r="A8950" t="s">
        <v>5979</v>
      </c>
      <c r="C8950" s="3" t="s">
        <v>12986</v>
      </c>
      <c r="D8950" s="3">
        <v>218</v>
      </c>
      <c r="E8950" s="9">
        <v>1969</v>
      </c>
      <c r="F8950" s="7" t="s">
        <v>6317</v>
      </c>
      <c r="G8950" s="7" t="s">
        <v>5401</v>
      </c>
      <c r="H8950" s="8" t="s">
        <v>17393</v>
      </c>
      <c r="I8950" s="8" t="s">
        <v>17404</v>
      </c>
      <c r="J8950" s="19">
        <v>6</v>
      </c>
      <c r="K8950" s="19" t="s">
        <v>7736</v>
      </c>
      <c r="L8950" s="11">
        <v>0.55000000000000004</v>
      </c>
      <c r="M8950" s="11"/>
      <c r="N8950" s="24"/>
      <c r="P8950" s="32"/>
      <c r="T8950" s="19"/>
      <c r="U8950" s="3"/>
      <c r="X8950" t="str">
        <f t="shared" si="549"/>
        <v/>
      </c>
      <c r="Z8950" t="str">
        <f t="shared" si="550"/>
        <v/>
      </c>
      <c r="AB8950" s="9"/>
      <c r="AC8950" t="s">
        <v>17393</v>
      </c>
      <c r="AD8950">
        <f t="shared" si="552"/>
        <v>0</v>
      </c>
      <c r="AF8950" s="3"/>
      <c r="AH8950" s="9"/>
    </row>
    <row r="8951" spans="1:34" ht="10.95" customHeight="1" outlineLevel="1" x14ac:dyDescent="0.25">
      <c r="A8951" t="s">
        <v>5979</v>
      </c>
      <c r="C8951" s="3" t="s">
        <v>12986</v>
      </c>
      <c r="D8951" s="3">
        <v>267</v>
      </c>
      <c r="E8951" s="9">
        <v>1971</v>
      </c>
      <c r="F8951" s="7" t="s">
        <v>5142</v>
      </c>
      <c r="G8951" s="7" t="s">
        <v>5401</v>
      </c>
      <c r="H8951" s="8" t="s">
        <v>5787</v>
      </c>
      <c r="I8951" s="8" t="s">
        <v>17405</v>
      </c>
      <c r="J8951" s="19">
        <v>5</v>
      </c>
      <c r="K8951" s="19" t="s">
        <v>7736</v>
      </c>
      <c r="L8951" s="11">
        <v>3</v>
      </c>
      <c r="M8951" s="11"/>
      <c r="N8951" s="24"/>
      <c r="P8951" s="32"/>
      <c r="T8951" s="19"/>
      <c r="U8951" s="3">
        <v>268</v>
      </c>
      <c r="X8951" t="str">
        <f t="shared" si="549"/>
        <v/>
      </c>
      <c r="Z8951" t="str">
        <f t="shared" si="550"/>
        <v/>
      </c>
      <c r="AB8951" s="9"/>
      <c r="AC8951" t="s">
        <v>5787</v>
      </c>
      <c r="AD8951">
        <f t="shared" si="552"/>
        <v>0</v>
      </c>
      <c r="AF8951" s="3"/>
      <c r="AG8951" t="s">
        <v>5981</v>
      </c>
      <c r="AH8951" s="9" t="s">
        <v>4613</v>
      </c>
    </row>
    <row r="8952" spans="1:34" ht="10.95" customHeight="1" outlineLevel="1" x14ac:dyDescent="0.25">
      <c r="A8952" t="s">
        <v>5979</v>
      </c>
      <c r="C8952" s="3" t="s">
        <v>12986</v>
      </c>
      <c r="D8952" s="3">
        <v>271</v>
      </c>
      <c r="E8952" s="9">
        <v>1971</v>
      </c>
      <c r="F8952" s="7" t="s">
        <v>2351</v>
      </c>
      <c r="G8952" s="7" t="s">
        <v>5401</v>
      </c>
      <c r="H8952" s="8" t="s">
        <v>10659</v>
      </c>
      <c r="I8952" s="8" t="s">
        <v>17405</v>
      </c>
      <c r="J8952" s="19">
        <v>5</v>
      </c>
      <c r="K8952" s="19" t="s">
        <v>20093</v>
      </c>
      <c r="L8952" s="11"/>
      <c r="M8952" s="11"/>
      <c r="N8952" s="24"/>
      <c r="P8952" s="32"/>
      <c r="T8952" s="19"/>
      <c r="U8952" s="3"/>
      <c r="X8952" t="str">
        <f t="shared" si="549"/>
        <v/>
      </c>
      <c r="Z8952" t="str">
        <f t="shared" si="550"/>
        <v/>
      </c>
      <c r="AB8952" s="9"/>
      <c r="AC8952" t="s">
        <v>10659</v>
      </c>
      <c r="AD8952">
        <f t="shared" si="552"/>
        <v>0</v>
      </c>
      <c r="AF8952" s="3"/>
      <c r="AH8952" s="9"/>
    </row>
    <row r="8953" spans="1:34" ht="10.95" customHeight="1" outlineLevel="1" x14ac:dyDescent="0.25">
      <c r="A8953" t="s">
        <v>5979</v>
      </c>
      <c r="C8953" s="3" t="s">
        <v>12986</v>
      </c>
      <c r="D8953" s="3">
        <v>272</v>
      </c>
      <c r="E8953" s="9">
        <v>1971</v>
      </c>
      <c r="F8953" s="7" t="s">
        <v>3776</v>
      </c>
      <c r="G8953" s="7" t="s">
        <v>5401</v>
      </c>
      <c r="H8953" s="8" t="s">
        <v>10659</v>
      </c>
      <c r="I8953" s="8" t="s">
        <v>17405</v>
      </c>
      <c r="J8953" s="19">
        <v>5</v>
      </c>
      <c r="K8953" s="19" t="s">
        <v>20093</v>
      </c>
      <c r="L8953" s="11"/>
      <c r="M8953" s="11"/>
      <c r="N8953" s="24"/>
      <c r="P8953" s="32"/>
      <c r="T8953" s="19"/>
      <c r="U8953" s="3"/>
      <c r="X8953" t="str">
        <f t="shared" si="549"/>
        <v/>
      </c>
      <c r="Z8953" t="str">
        <f t="shared" si="550"/>
        <v/>
      </c>
      <c r="AB8953" s="9"/>
      <c r="AC8953" t="s">
        <v>10659</v>
      </c>
      <c r="AD8953">
        <f t="shared" si="552"/>
        <v>0</v>
      </c>
      <c r="AF8953" s="3"/>
      <c r="AH8953" s="9"/>
    </row>
    <row r="8954" spans="1:34" ht="10.95" customHeight="1" outlineLevel="1" x14ac:dyDescent="0.25">
      <c r="A8954" t="s">
        <v>5979</v>
      </c>
      <c r="C8954" s="3" t="s">
        <v>12986</v>
      </c>
      <c r="D8954" s="3" t="s">
        <v>17406</v>
      </c>
      <c r="E8954" s="9">
        <v>1971</v>
      </c>
      <c r="F8954" s="7" t="s">
        <v>16801</v>
      </c>
      <c r="G8954" s="7" t="s">
        <v>5401</v>
      </c>
      <c r="H8954" s="8" t="s">
        <v>10659</v>
      </c>
      <c r="I8954" s="8" t="s">
        <v>17405</v>
      </c>
      <c r="J8954" s="19">
        <v>5</v>
      </c>
      <c r="K8954" s="19" t="s">
        <v>7736</v>
      </c>
      <c r="L8954" s="11">
        <v>12</v>
      </c>
      <c r="M8954" s="11"/>
      <c r="N8954" s="24"/>
      <c r="P8954" s="32"/>
      <c r="T8954" s="19"/>
      <c r="U8954" s="3"/>
      <c r="X8954" t="str">
        <f t="shared" si="549"/>
        <v/>
      </c>
      <c r="Z8954">
        <f t="shared" si="550"/>
        <v>1</v>
      </c>
      <c r="AB8954" s="9"/>
      <c r="AC8954" t="s">
        <v>10659</v>
      </c>
      <c r="AD8954">
        <f t="shared" si="552"/>
        <v>0</v>
      </c>
      <c r="AF8954" s="3"/>
      <c r="AH8954" s="9"/>
    </row>
    <row r="8955" spans="1:34" ht="10.95" customHeight="1" outlineLevel="1" x14ac:dyDescent="0.25">
      <c r="A8955" t="s">
        <v>5979</v>
      </c>
      <c r="C8955" s="3" t="s">
        <v>12986</v>
      </c>
      <c r="D8955" s="3">
        <v>294</v>
      </c>
      <c r="E8955" s="9">
        <v>1973</v>
      </c>
      <c r="F8955" s="7" t="s">
        <v>6317</v>
      </c>
      <c r="G8955" s="7" t="s">
        <v>5401</v>
      </c>
      <c r="H8955" s="8" t="s">
        <v>5984</v>
      </c>
      <c r="I8955" s="8" t="s">
        <v>17408</v>
      </c>
      <c r="J8955" s="19">
        <v>6</v>
      </c>
      <c r="K8955" s="19" t="s">
        <v>7736</v>
      </c>
      <c r="L8955" s="11">
        <v>1.8</v>
      </c>
      <c r="M8955" s="11"/>
      <c r="N8955" s="24"/>
      <c r="P8955" s="32"/>
      <c r="T8955" s="19"/>
      <c r="U8955" s="3">
        <v>295</v>
      </c>
      <c r="X8955" t="str">
        <f t="shared" si="549"/>
        <v/>
      </c>
      <c r="Z8955" t="str">
        <f t="shared" si="550"/>
        <v/>
      </c>
      <c r="AB8955" s="9"/>
      <c r="AC8955" t="s">
        <v>5984</v>
      </c>
      <c r="AD8955">
        <f t="shared" si="552"/>
        <v>0</v>
      </c>
      <c r="AF8955" s="3"/>
      <c r="AG8955" t="s">
        <v>5981</v>
      </c>
      <c r="AH8955" s="9" t="s">
        <v>4925</v>
      </c>
    </row>
    <row r="8956" spans="1:34" ht="10.95" customHeight="1" outlineLevel="1" x14ac:dyDescent="0.25">
      <c r="A8956" t="s">
        <v>5979</v>
      </c>
      <c r="C8956" s="3" t="s">
        <v>12986</v>
      </c>
      <c r="D8956" s="3" t="s">
        <v>17407</v>
      </c>
      <c r="E8956" s="9">
        <v>1973</v>
      </c>
      <c r="F8956" s="7" t="s">
        <v>10622</v>
      </c>
      <c r="G8956" s="7" t="s">
        <v>5401</v>
      </c>
      <c r="H8956" s="8" t="s">
        <v>5984</v>
      </c>
      <c r="I8956" s="8" t="s">
        <v>17408</v>
      </c>
      <c r="J8956" s="19">
        <v>5</v>
      </c>
      <c r="K8956" s="19" t="s">
        <v>7736</v>
      </c>
      <c r="L8956" s="11">
        <v>13</v>
      </c>
      <c r="M8956" s="11"/>
      <c r="N8956" s="24"/>
      <c r="P8956" s="32"/>
      <c r="T8956" s="19"/>
      <c r="U8956" s="3" t="s">
        <v>5985</v>
      </c>
      <c r="X8956" t="str">
        <f t="shared" si="549"/>
        <v/>
      </c>
      <c r="Z8956">
        <f t="shared" si="550"/>
        <v>1</v>
      </c>
      <c r="AB8956" s="9"/>
      <c r="AC8956" t="s">
        <v>5984</v>
      </c>
      <c r="AD8956">
        <f t="shared" si="552"/>
        <v>0</v>
      </c>
      <c r="AF8956" s="3"/>
      <c r="AG8956" t="s">
        <v>5981</v>
      </c>
      <c r="AH8956" s="9" t="s">
        <v>4623</v>
      </c>
    </row>
    <row r="8957" spans="1:34" ht="10.95" customHeight="1" outlineLevel="1" x14ac:dyDescent="0.25">
      <c r="A8957" t="s">
        <v>5979</v>
      </c>
      <c r="C8957" s="3" t="s">
        <v>12986</v>
      </c>
      <c r="D8957" s="3" t="s">
        <v>11992</v>
      </c>
      <c r="E8957" s="9">
        <v>1975</v>
      </c>
      <c r="F8957" s="7" t="s">
        <v>20887</v>
      </c>
      <c r="G8957" s="7" t="s">
        <v>5401</v>
      </c>
      <c r="H8957" s="8" t="s">
        <v>20888</v>
      </c>
      <c r="I8957" s="8" t="s">
        <v>20886</v>
      </c>
      <c r="J8957" s="19">
        <v>5</v>
      </c>
      <c r="K8957" s="19" t="s">
        <v>7736</v>
      </c>
      <c r="L8957" s="11">
        <v>2.5</v>
      </c>
      <c r="M8957" s="11"/>
      <c r="N8957" s="24"/>
      <c r="P8957" s="32"/>
      <c r="T8957" s="19"/>
      <c r="U8957" s="3"/>
      <c r="X8957" t="str">
        <f t="shared" si="549"/>
        <v/>
      </c>
      <c r="Z8957" t="str">
        <f t="shared" si="550"/>
        <v/>
      </c>
      <c r="AB8957" s="9"/>
      <c r="AC8957" t="s">
        <v>20888</v>
      </c>
      <c r="AD8957">
        <f t="shared" si="552"/>
        <v>0</v>
      </c>
      <c r="AF8957" s="3"/>
      <c r="AH8957" s="9"/>
    </row>
    <row r="8958" spans="1:34" ht="10.95" customHeight="1" outlineLevel="1" x14ac:dyDescent="0.25">
      <c r="A8958" t="s">
        <v>5979</v>
      </c>
      <c r="C8958" s="3" t="s">
        <v>12986</v>
      </c>
      <c r="D8958" s="3" t="s">
        <v>17410</v>
      </c>
      <c r="E8958" s="9">
        <v>1976</v>
      </c>
      <c r="F8958" s="7" t="s">
        <v>16801</v>
      </c>
      <c r="G8958" s="7" t="s">
        <v>5401</v>
      </c>
      <c r="H8958" s="8" t="s">
        <v>17400</v>
      </c>
      <c r="I8958" s="8" t="s">
        <v>17409</v>
      </c>
      <c r="J8958" s="19">
        <v>6</v>
      </c>
      <c r="K8958" s="19" t="s">
        <v>7736</v>
      </c>
      <c r="L8958" s="11">
        <v>5.3</v>
      </c>
      <c r="M8958" s="11"/>
      <c r="N8958" s="24"/>
      <c r="P8958" s="32"/>
      <c r="T8958" s="19"/>
      <c r="U8958" s="3"/>
      <c r="X8958" t="str">
        <f t="shared" si="549"/>
        <v/>
      </c>
      <c r="Z8958">
        <f t="shared" si="550"/>
        <v>1</v>
      </c>
      <c r="AB8958" s="9"/>
      <c r="AC8958" t="s">
        <v>17400</v>
      </c>
      <c r="AD8958">
        <f t="shared" si="552"/>
        <v>0</v>
      </c>
      <c r="AF8958" s="3"/>
      <c r="AH8958" s="9"/>
    </row>
    <row r="8959" spans="1:34" ht="10.95" customHeight="1" outlineLevel="1" x14ac:dyDescent="0.25">
      <c r="A8959" t="s">
        <v>5979</v>
      </c>
      <c r="C8959" s="3" t="s">
        <v>12986</v>
      </c>
      <c r="D8959" s="3">
        <v>355</v>
      </c>
      <c r="E8959" s="9">
        <v>1976</v>
      </c>
      <c r="F8959" s="7" t="s">
        <v>5242</v>
      </c>
      <c r="G8959" s="7" t="s">
        <v>5401</v>
      </c>
      <c r="H8959" s="8" t="s">
        <v>17393</v>
      </c>
      <c r="I8959" s="8" t="s">
        <v>7084</v>
      </c>
      <c r="J8959" s="19">
        <v>6</v>
      </c>
      <c r="K8959" s="19" t="s">
        <v>7736</v>
      </c>
      <c r="L8959" s="11">
        <v>0.25</v>
      </c>
      <c r="M8959" s="11"/>
      <c r="N8959" s="24"/>
      <c r="P8959" s="32"/>
      <c r="T8959" s="19"/>
      <c r="U8959" s="3"/>
      <c r="X8959" t="str">
        <f t="shared" si="549"/>
        <v/>
      </c>
      <c r="Z8959" t="str">
        <f t="shared" si="550"/>
        <v/>
      </c>
      <c r="AB8959" s="9"/>
      <c r="AC8959" t="s">
        <v>17393</v>
      </c>
      <c r="AD8959">
        <f t="shared" si="552"/>
        <v>0</v>
      </c>
      <c r="AF8959" s="3"/>
      <c r="AH8959" s="9"/>
    </row>
    <row r="8960" spans="1:34" ht="10.95" customHeight="1" outlineLevel="1" x14ac:dyDescent="0.25">
      <c r="A8960" t="s">
        <v>5979</v>
      </c>
      <c r="C8960" s="3" t="s">
        <v>12986</v>
      </c>
      <c r="D8960" s="3">
        <v>356</v>
      </c>
      <c r="E8960" s="9">
        <v>1976</v>
      </c>
      <c r="F8960" s="7" t="s">
        <v>2977</v>
      </c>
      <c r="G8960" s="7" t="s">
        <v>5401</v>
      </c>
      <c r="H8960" s="8" t="s">
        <v>17393</v>
      </c>
      <c r="I8960" s="8" t="s">
        <v>7084</v>
      </c>
      <c r="J8960" s="19">
        <v>6</v>
      </c>
      <c r="K8960" s="19" t="s">
        <v>7736</v>
      </c>
      <c r="L8960" s="11">
        <v>0.25</v>
      </c>
      <c r="M8960" s="11"/>
      <c r="N8960" s="24"/>
      <c r="P8960" s="32"/>
      <c r="T8960" s="19"/>
      <c r="U8960" s="3"/>
      <c r="X8960" t="str">
        <f t="shared" si="549"/>
        <v/>
      </c>
      <c r="Z8960" t="str">
        <f t="shared" si="550"/>
        <v/>
      </c>
      <c r="AB8960" s="9"/>
      <c r="AC8960" t="s">
        <v>17393</v>
      </c>
      <c r="AD8960">
        <f t="shared" si="552"/>
        <v>0</v>
      </c>
      <c r="AF8960" s="3"/>
      <c r="AH8960" s="9"/>
    </row>
    <row r="8961" spans="1:34" ht="10.95" customHeight="1" outlineLevel="1" x14ac:dyDescent="0.25">
      <c r="A8961" t="s">
        <v>5979</v>
      </c>
      <c r="C8961" s="3" t="s">
        <v>12986</v>
      </c>
      <c r="D8961" s="3">
        <v>357</v>
      </c>
      <c r="E8961" s="9">
        <v>1976</v>
      </c>
      <c r="F8961" s="7" t="s">
        <v>5300</v>
      </c>
      <c r="G8961" s="7" t="s">
        <v>5401</v>
      </c>
      <c r="H8961" s="8" t="s">
        <v>17393</v>
      </c>
      <c r="I8961" s="8" t="s">
        <v>7084</v>
      </c>
      <c r="J8961" s="19">
        <v>6</v>
      </c>
      <c r="K8961" s="19" t="s">
        <v>7736</v>
      </c>
      <c r="L8961" s="11">
        <v>0.25</v>
      </c>
      <c r="M8961" s="11"/>
      <c r="N8961" s="24"/>
      <c r="P8961" s="32"/>
      <c r="T8961" s="19"/>
      <c r="U8961" s="3"/>
      <c r="X8961" t="str">
        <f t="shared" si="549"/>
        <v/>
      </c>
      <c r="Z8961" t="str">
        <f t="shared" si="550"/>
        <v/>
      </c>
      <c r="AB8961" s="9"/>
      <c r="AC8961" t="s">
        <v>17393</v>
      </c>
      <c r="AD8961">
        <f t="shared" si="552"/>
        <v>0</v>
      </c>
      <c r="AF8961" s="3"/>
      <c r="AH8961" s="9"/>
    </row>
    <row r="8962" spans="1:34" ht="10.95" customHeight="1" outlineLevel="1" x14ac:dyDescent="0.25">
      <c r="A8962" t="s">
        <v>5979</v>
      </c>
      <c r="C8962" s="3" t="s">
        <v>12986</v>
      </c>
      <c r="D8962" s="3">
        <v>358</v>
      </c>
      <c r="E8962" s="9">
        <v>1976</v>
      </c>
      <c r="F8962" s="7" t="s">
        <v>2985</v>
      </c>
      <c r="G8962" s="7" t="s">
        <v>5401</v>
      </c>
      <c r="H8962" s="8" t="s">
        <v>17393</v>
      </c>
      <c r="I8962" s="8" t="s">
        <v>7084</v>
      </c>
      <c r="J8962" s="19">
        <v>6</v>
      </c>
      <c r="K8962" s="19" t="s">
        <v>7736</v>
      </c>
      <c r="L8962" s="11">
        <v>0.25</v>
      </c>
      <c r="M8962" s="11"/>
      <c r="N8962" s="24"/>
      <c r="P8962" s="32"/>
      <c r="T8962" s="19"/>
      <c r="U8962" s="3"/>
      <c r="X8962" t="str">
        <f t="shared" ref="X8962:X9025" si="553">IF(COUNTIF(F8962,"*fdc*"),1,"")</f>
        <v/>
      </c>
      <c r="Z8962" t="str">
        <f t="shared" ref="Z8962:Z9025" si="554">IF(COUNTIF(F8962,"*s/s*"),1,"")</f>
        <v/>
      </c>
      <c r="AB8962" s="9"/>
      <c r="AC8962" t="s">
        <v>17393</v>
      </c>
      <c r="AD8962">
        <f t="shared" si="552"/>
        <v>0</v>
      </c>
      <c r="AF8962" s="3"/>
      <c r="AH8962" s="9"/>
    </row>
    <row r="8963" spans="1:34" ht="10.95" customHeight="1" outlineLevel="1" x14ac:dyDescent="0.25">
      <c r="A8963" t="s">
        <v>5979</v>
      </c>
      <c r="C8963" s="3" t="s">
        <v>12986</v>
      </c>
      <c r="D8963" s="3" t="s">
        <v>17411</v>
      </c>
      <c r="E8963" s="9">
        <v>1976</v>
      </c>
      <c r="F8963" s="7" t="s">
        <v>10622</v>
      </c>
      <c r="G8963" s="7" t="s">
        <v>5401</v>
      </c>
      <c r="H8963" s="8" t="s">
        <v>17393</v>
      </c>
      <c r="I8963" s="8" t="s">
        <v>7084</v>
      </c>
      <c r="J8963" s="19">
        <v>6</v>
      </c>
      <c r="K8963" s="19" t="s">
        <v>7736</v>
      </c>
      <c r="L8963" s="11">
        <v>1.4</v>
      </c>
      <c r="M8963" s="11"/>
      <c r="N8963" s="24"/>
      <c r="P8963" s="32"/>
      <c r="T8963" s="19"/>
      <c r="U8963" s="3"/>
      <c r="X8963" t="str">
        <f t="shared" si="553"/>
        <v/>
      </c>
      <c r="Z8963">
        <f t="shared" si="554"/>
        <v>1</v>
      </c>
      <c r="AB8963" s="9"/>
      <c r="AC8963" t="s">
        <v>17393</v>
      </c>
      <c r="AD8963">
        <f t="shared" si="552"/>
        <v>0</v>
      </c>
      <c r="AF8963" s="3"/>
      <c r="AH8963" s="9"/>
    </row>
    <row r="8964" spans="1:34" ht="10.95" customHeight="1" outlineLevel="1" x14ac:dyDescent="0.25">
      <c r="A8964" t="s">
        <v>5979</v>
      </c>
      <c r="C8964" s="3" t="s">
        <v>12986</v>
      </c>
      <c r="D8964" s="3" t="s">
        <v>17413</v>
      </c>
      <c r="E8964" s="9">
        <v>1977</v>
      </c>
      <c r="F8964" s="7" t="s">
        <v>10622</v>
      </c>
      <c r="G8964" s="7" t="s">
        <v>5401</v>
      </c>
      <c r="H8964" s="8" t="s">
        <v>16181</v>
      </c>
      <c r="I8964" s="8" t="s">
        <v>17412</v>
      </c>
      <c r="J8964" s="19">
        <v>5</v>
      </c>
      <c r="K8964" s="19" t="s">
        <v>7736</v>
      </c>
      <c r="L8964" s="11">
        <v>2.9</v>
      </c>
      <c r="M8964" s="11"/>
      <c r="N8964" s="24"/>
      <c r="P8964" s="32"/>
      <c r="T8964" s="19"/>
      <c r="U8964" s="3"/>
      <c r="X8964" t="str">
        <f t="shared" si="553"/>
        <v/>
      </c>
      <c r="Z8964">
        <f t="shared" si="554"/>
        <v>1</v>
      </c>
      <c r="AB8964" s="9"/>
      <c r="AC8964" t="s">
        <v>16181</v>
      </c>
      <c r="AD8964">
        <f t="shared" si="552"/>
        <v>0</v>
      </c>
      <c r="AF8964" s="3"/>
      <c r="AH8964" s="9"/>
    </row>
    <row r="8965" spans="1:34" ht="10.95" customHeight="1" outlineLevel="1" x14ac:dyDescent="0.25">
      <c r="A8965" t="s">
        <v>5979</v>
      </c>
      <c r="C8965" s="3" t="s">
        <v>12986</v>
      </c>
      <c r="D8965" s="3" t="s">
        <v>17414</v>
      </c>
      <c r="E8965" s="9">
        <v>1977</v>
      </c>
      <c r="F8965" s="7" t="s">
        <v>10622</v>
      </c>
      <c r="G8965" s="7" t="s">
        <v>5401</v>
      </c>
      <c r="H8965" s="8" t="s">
        <v>17393</v>
      </c>
      <c r="I8965" s="8" t="s">
        <v>7084</v>
      </c>
      <c r="J8965" s="19">
        <v>6</v>
      </c>
      <c r="K8965" s="19" t="s">
        <v>7736</v>
      </c>
      <c r="L8965" s="11">
        <v>3.2</v>
      </c>
      <c r="M8965" s="11"/>
      <c r="N8965" s="24"/>
      <c r="P8965" s="32"/>
      <c r="T8965" s="19"/>
      <c r="U8965" s="3"/>
      <c r="X8965" t="str">
        <f t="shared" si="553"/>
        <v/>
      </c>
      <c r="Z8965">
        <f t="shared" si="554"/>
        <v>1</v>
      </c>
      <c r="AB8965" s="9"/>
      <c r="AC8965" t="s">
        <v>17393</v>
      </c>
      <c r="AD8965">
        <f t="shared" si="552"/>
        <v>0</v>
      </c>
      <c r="AF8965" s="3"/>
      <c r="AH8965" s="9"/>
    </row>
    <row r="8966" spans="1:34" ht="10.95" customHeight="1" outlineLevel="1" x14ac:dyDescent="0.25">
      <c r="A8966" t="s">
        <v>5979</v>
      </c>
      <c r="C8966" s="3" t="s">
        <v>12986</v>
      </c>
      <c r="D8966" s="3" t="s">
        <v>17414</v>
      </c>
      <c r="E8966" s="9">
        <v>1977</v>
      </c>
      <c r="F8966" s="7" t="s">
        <v>10622</v>
      </c>
      <c r="G8966" s="7" t="s">
        <v>5401</v>
      </c>
      <c r="H8966" s="8" t="s">
        <v>17393</v>
      </c>
      <c r="I8966" s="8" t="s">
        <v>7084</v>
      </c>
      <c r="J8966" s="19">
        <v>6</v>
      </c>
      <c r="K8966" s="19" t="s">
        <v>7736</v>
      </c>
      <c r="L8966" s="11">
        <v>3.2</v>
      </c>
      <c r="M8966" s="11"/>
      <c r="N8966" s="24"/>
      <c r="P8966" s="32"/>
      <c r="T8966" s="19"/>
      <c r="U8966" s="3"/>
      <c r="X8966" t="str">
        <f t="shared" si="553"/>
        <v/>
      </c>
      <c r="Z8966">
        <f t="shared" si="554"/>
        <v>1</v>
      </c>
      <c r="AB8966" s="9"/>
      <c r="AC8966" t="s">
        <v>17393</v>
      </c>
      <c r="AD8966">
        <f t="shared" si="552"/>
        <v>0</v>
      </c>
      <c r="AF8966" s="3"/>
      <c r="AH8966" s="9"/>
    </row>
    <row r="8967" spans="1:34" ht="10.95" customHeight="1" outlineLevel="1" x14ac:dyDescent="0.25">
      <c r="A8967" t="s">
        <v>5979</v>
      </c>
      <c r="C8967" s="3" t="s">
        <v>12986</v>
      </c>
      <c r="D8967" s="3">
        <v>484</v>
      </c>
      <c r="E8967" s="9">
        <v>1982</v>
      </c>
      <c r="F8967" s="7" t="s">
        <v>2351</v>
      </c>
      <c r="G8967" s="7" t="s">
        <v>131</v>
      </c>
      <c r="H8967" s="8" t="s">
        <v>5787</v>
      </c>
      <c r="I8967" s="8" t="s">
        <v>17415</v>
      </c>
      <c r="J8967" s="19">
        <v>1</v>
      </c>
      <c r="K8967" s="19" t="s">
        <v>7736</v>
      </c>
      <c r="L8967" s="11">
        <v>1</v>
      </c>
      <c r="M8967" s="11"/>
      <c r="N8967" s="24"/>
      <c r="P8967" s="32"/>
      <c r="T8967" s="19"/>
      <c r="U8967" s="3" t="s">
        <v>5986</v>
      </c>
      <c r="X8967" t="str">
        <f t="shared" si="553"/>
        <v/>
      </c>
      <c r="Z8967" t="str">
        <f t="shared" si="554"/>
        <v/>
      </c>
      <c r="AB8967" s="9"/>
      <c r="AC8967" t="s">
        <v>5787</v>
      </c>
      <c r="AD8967">
        <f t="shared" si="552"/>
        <v>0</v>
      </c>
      <c r="AF8967" s="3"/>
      <c r="AG8967" t="s">
        <v>5981</v>
      </c>
      <c r="AH8967" s="9" t="s">
        <v>4613</v>
      </c>
    </row>
    <row r="8968" spans="1:34" ht="10.95" customHeight="1" outlineLevel="1" x14ac:dyDescent="0.25">
      <c r="A8968" t="s">
        <v>5979</v>
      </c>
      <c r="C8968" s="3" t="s">
        <v>12986</v>
      </c>
      <c r="D8968" s="3">
        <v>485</v>
      </c>
      <c r="E8968" s="9">
        <v>1982</v>
      </c>
      <c r="F8968" s="7" t="s">
        <v>5300</v>
      </c>
      <c r="G8968" s="7" t="s">
        <v>3834</v>
      </c>
      <c r="H8968" s="8" t="s">
        <v>5787</v>
      </c>
      <c r="I8968" s="8" t="s">
        <v>17415</v>
      </c>
      <c r="J8968" s="19">
        <v>1</v>
      </c>
      <c r="K8968" s="19" t="s">
        <v>7736</v>
      </c>
      <c r="L8968" s="11">
        <v>1</v>
      </c>
      <c r="M8968" s="11"/>
      <c r="N8968" s="24"/>
      <c r="P8968" s="32"/>
      <c r="T8968" s="19"/>
      <c r="U8968" s="3" t="s">
        <v>6014</v>
      </c>
      <c r="X8968" t="str">
        <f t="shared" si="553"/>
        <v/>
      </c>
      <c r="Z8968" t="str">
        <f t="shared" si="554"/>
        <v/>
      </c>
      <c r="AB8968" s="9"/>
      <c r="AC8968" t="s">
        <v>5787</v>
      </c>
      <c r="AD8968">
        <f t="shared" si="552"/>
        <v>0</v>
      </c>
      <c r="AF8968" s="3"/>
      <c r="AG8968" t="s">
        <v>5981</v>
      </c>
      <c r="AH8968" s="9" t="s">
        <v>4613</v>
      </c>
    </row>
    <row r="8969" spans="1:34" ht="10.95" customHeight="1" outlineLevel="1" x14ac:dyDescent="0.25">
      <c r="A8969" t="s">
        <v>5979</v>
      </c>
      <c r="C8969" s="3" t="s">
        <v>12986</v>
      </c>
      <c r="D8969" s="3">
        <v>486</v>
      </c>
      <c r="E8969" s="9">
        <v>1982</v>
      </c>
      <c r="F8969" s="7" t="s">
        <v>1959</v>
      </c>
      <c r="G8969" s="7" t="s">
        <v>2294</v>
      </c>
      <c r="H8969" s="8" t="s">
        <v>5787</v>
      </c>
      <c r="I8969" s="8" t="s">
        <v>17415</v>
      </c>
      <c r="J8969" s="19">
        <v>1</v>
      </c>
      <c r="K8969" s="19" t="s">
        <v>7736</v>
      </c>
      <c r="L8969" s="11">
        <v>1</v>
      </c>
      <c r="M8969" s="11"/>
      <c r="N8969" s="24"/>
      <c r="P8969" s="32"/>
      <c r="T8969" s="19"/>
      <c r="U8969" s="3" t="s">
        <v>6015</v>
      </c>
      <c r="X8969" t="str">
        <f t="shared" si="553"/>
        <v/>
      </c>
      <c r="Z8969" t="str">
        <f t="shared" si="554"/>
        <v/>
      </c>
      <c r="AB8969" s="9"/>
      <c r="AC8969" t="s">
        <v>5787</v>
      </c>
      <c r="AD8969">
        <f t="shared" si="552"/>
        <v>0</v>
      </c>
      <c r="AF8969" s="3"/>
      <c r="AG8969" t="s">
        <v>5981</v>
      </c>
      <c r="AH8969" s="9" t="s">
        <v>4613</v>
      </c>
    </row>
    <row r="8970" spans="1:34" ht="10.95" customHeight="1" outlineLevel="1" x14ac:dyDescent="0.25">
      <c r="A8970" t="s">
        <v>5979</v>
      </c>
      <c r="C8970" s="3" t="s">
        <v>12986</v>
      </c>
      <c r="D8970" s="3">
        <v>487</v>
      </c>
      <c r="E8970" s="9">
        <v>1982</v>
      </c>
      <c r="F8970" s="7" t="s">
        <v>3776</v>
      </c>
      <c r="G8970" s="7" t="s">
        <v>4525</v>
      </c>
      <c r="H8970" s="8" t="s">
        <v>5787</v>
      </c>
      <c r="I8970" s="8" t="s">
        <v>17415</v>
      </c>
      <c r="J8970" s="19">
        <v>1</v>
      </c>
      <c r="K8970" s="19" t="s">
        <v>7736</v>
      </c>
      <c r="L8970" s="11">
        <v>1</v>
      </c>
      <c r="M8970" s="11"/>
      <c r="N8970" s="24"/>
      <c r="P8970" s="32"/>
      <c r="T8970" s="19"/>
      <c r="U8970" s="3" t="s">
        <v>6016</v>
      </c>
      <c r="X8970" t="str">
        <f t="shared" si="553"/>
        <v/>
      </c>
      <c r="Z8970" t="str">
        <f t="shared" si="554"/>
        <v/>
      </c>
      <c r="AB8970" s="9"/>
      <c r="AC8970" t="s">
        <v>5787</v>
      </c>
      <c r="AD8970">
        <f t="shared" si="552"/>
        <v>0</v>
      </c>
      <c r="AF8970" s="3"/>
      <c r="AG8970" t="s">
        <v>5981</v>
      </c>
      <c r="AH8970" s="9" t="s">
        <v>4613</v>
      </c>
    </row>
    <row r="8971" spans="1:34" ht="10.95" customHeight="1" outlineLevel="1" x14ac:dyDescent="0.25">
      <c r="A8971" t="s">
        <v>5979</v>
      </c>
      <c r="C8971" s="3" t="s">
        <v>12986</v>
      </c>
      <c r="D8971" s="3">
        <v>488</v>
      </c>
      <c r="E8971" s="9">
        <v>1982</v>
      </c>
      <c r="F8971" s="7" t="s">
        <v>5075</v>
      </c>
      <c r="G8971" s="7" t="s">
        <v>2293</v>
      </c>
      <c r="H8971" s="8" t="s">
        <v>5787</v>
      </c>
      <c r="I8971" s="8" t="s">
        <v>17415</v>
      </c>
      <c r="J8971" s="19">
        <v>1</v>
      </c>
      <c r="K8971" s="19" t="s">
        <v>7736</v>
      </c>
      <c r="L8971" s="11">
        <v>1</v>
      </c>
      <c r="M8971" s="11"/>
      <c r="N8971" s="24"/>
      <c r="P8971" s="32"/>
      <c r="T8971" s="19"/>
      <c r="U8971" s="3" t="s">
        <v>6017</v>
      </c>
      <c r="X8971" t="str">
        <f t="shared" si="553"/>
        <v/>
      </c>
      <c r="Z8971" t="str">
        <f t="shared" si="554"/>
        <v/>
      </c>
      <c r="AB8971" s="9"/>
      <c r="AC8971" t="s">
        <v>5787</v>
      </c>
      <c r="AD8971">
        <f t="shared" si="552"/>
        <v>0</v>
      </c>
      <c r="AF8971" s="3"/>
      <c r="AG8971" t="s">
        <v>5981</v>
      </c>
      <c r="AH8971" s="9" t="s">
        <v>4613</v>
      </c>
    </row>
    <row r="8972" spans="1:34" ht="10.95" customHeight="1" outlineLevel="1" x14ac:dyDescent="0.25">
      <c r="A8972" t="s">
        <v>5979</v>
      </c>
      <c r="C8972" s="3" t="s">
        <v>12986</v>
      </c>
      <c r="D8972" s="3">
        <v>489</v>
      </c>
      <c r="E8972" s="9">
        <v>1982</v>
      </c>
      <c r="F8972" s="7" t="s">
        <v>5298</v>
      </c>
      <c r="G8972" s="7" t="s">
        <v>5040</v>
      </c>
      <c r="H8972" s="8" t="s">
        <v>5787</v>
      </c>
      <c r="I8972" s="8" t="s">
        <v>17415</v>
      </c>
      <c r="J8972" s="19">
        <v>1</v>
      </c>
      <c r="K8972" s="19" t="s">
        <v>7736</v>
      </c>
      <c r="L8972" s="11">
        <v>1</v>
      </c>
      <c r="M8972" s="11"/>
      <c r="N8972" s="24"/>
      <c r="P8972" s="32"/>
      <c r="T8972" s="19"/>
      <c r="U8972" s="3" t="s">
        <v>6018</v>
      </c>
      <c r="X8972" t="str">
        <f t="shared" si="553"/>
        <v/>
      </c>
      <c r="Z8972" t="str">
        <f t="shared" si="554"/>
        <v/>
      </c>
      <c r="AB8972" s="9"/>
      <c r="AC8972" t="s">
        <v>5787</v>
      </c>
      <c r="AD8972">
        <f t="shared" si="552"/>
        <v>0</v>
      </c>
      <c r="AF8972" s="3"/>
      <c r="AG8972" t="s">
        <v>5981</v>
      </c>
      <c r="AH8972" s="9" t="s">
        <v>4613</v>
      </c>
    </row>
    <row r="8973" spans="1:34" ht="10.95" customHeight="1" outlineLevel="1" x14ac:dyDescent="0.25">
      <c r="A8973" t="s">
        <v>5979</v>
      </c>
      <c r="C8973" s="3" t="s">
        <v>12986</v>
      </c>
      <c r="D8973" s="3">
        <v>490</v>
      </c>
      <c r="E8973" s="9">
        <v>1982</v>
      </c>
      <c r="F8973" s="7" t="s">
        <v>6317</v>
      </c>
      <c r="G8973" s="7" t="s">
        <v>6710</v>
      </c>
      <c r="H8973" s="8" t="s">
        <v>5787</v>
      </c>
      <c r="I8973" s="8" t="s">
        <v>17415</v>
      </c>
      <c r="J8973" s="19">
        <v>1</v>
      </c>
      <c r="K8973" s="19" t="s">
        <v>7736</v>
      </c>
      <c r="L8973" s="11">
        <v>1</v>
      </c>
      <c r="M8973" s="11"/>
      <c r="N8973" s="24"/>
      <c r="P8973" s="32"/>
      <c r="T8973" s="19"/>
      <c r="U8973" s="3" t="s">
        <v>6019</v>
      </c>
      <c r="X8973" t="str">
        <f t="shared" si="553"/>
        <v/>
      </c>
      <c r="Z8973" t="str">
        <f t="shared" si="554"/>
        <v/>
      </c>
      <c r="AB8973" s="9"/>
      <c r="AC8973" t="s">
        <v>5787</v>
      </c>
      <c r="AD8973">
        <f t="shared" ref="AD8973:AD9004" si="555">COUNTIF(H8973,"*Fuji*")</f>
        <v>0</v>
      </c>
      <c r="AF8973" s="3"/>
      <c r="AG8973" t="s">
        <v>5981</v>
      </c>
      <c r="AH8973" s="9" t="s">
        <v>4613</v>
      </c>
    </row>
    <row r="8974" spans="1:34" ht="10.95" customHeight="1" outlineLevel="1" x14ac:dyDescent="0.25">
      <c r="A8974" t="s">
        <v>5979</v>
      </c>
      <c r="C8974" s="3" t="s">
        <v>12986</v>
      </c>
      <c r="D8974" s="3">
        <v>491</v>
      </c>
      <c r="E8974" s="9">
        <v>1982</v>
      </c>
      <c r="F8974" s="7" t="s">
        <v>67</v>
      </c>
      <c r="G8974" s="7" t="s">
        <v>6021</v>
      </c>
      <c r="H8974" s="8" t="s">
        <v>5787</v>
      </c>
      <c r="I8974" s="8" t="s">
        <v>17415</v>
      </c>
      <c r="J8974" s="19">
        <v>1</v>
      </c>
      <c r="K8974" s="19" t="s">
        <v>7736</v>
      </c>
      <c r="L8974" s="11">
        <v>1</v>
      </c>
      <c r="M8974" s="11"/>
      <c r="N8974" s="24"/>
      <c r="P8974" s="32"/>
      <c r="T8974" s="19"/>
      <c r="U8974" s="3" t="s">
        <v>6020</v>
      </c>
      <c r="X8974" t="str">
        <f t="shared" si="553"/>
        <v/>
      </c>
      <c r="Z8974" t="str">
        <f t="shared" si="554"/>
        <v/>
      </c>
      <c r="AB8974" s="9"/>
      <c r="AC8974" t="s">
        <v>5787</v>
      </c>
      <c r="AD8974">
        <f t="shared" si="555"/>
        <v>0</v>
      </c>
      <c r="AF8974" s="3"/>
      <c r="AG8974" t="s">
        <v>5981</v>
      </c>
      <c r="AH8974" s="9" t="s">
        <v>4613</v>
      </c>
    </row>
    <row r="8975" spans="1:34" ht="10.95" customHeight="1" outlineLevel="1" x14ac:dyDescent="0.25">
      <c r="A8975" t="s">
        <v>5979</v>
      </c>
      <c r="C8975" s="3" t="s">
        <v>12986</v>
      </c>
      <c r="D8975" s="3">
        <v>492</v>
      </c>
      <c r="E8975" s="9">
        <v>1982</v>
      </c>
      <c r="F8975" s="7" t="s">
        <v>6023</v>
      </c>
      <c r="G8975" s="7" t="s">
        <v>4009</v>
      </c>
      <c r="H8975" s="8" t="s">
        <v>5787</v>
      </c>
      <c r="I8975" s="8" t="s">
        <v>17415</v>
      </c>
      <c r="J8975" s="19">
        <v>1</v>
      </c>
      <c r="K8975" s="19" t="s">
        <v>7736</v>
      </c>
      <c r="L8975" s="11">
        <v>1</v>
      </c>
      <c r="M8975" s="11"/>
      <c r="N8975" s="24"/>
      <c r="P8975" s="32"/>
      <c r="T8975" s="19"/>
      <c r="U8975" s="3" t="s">
        <v>6022</v>
      </c>
      <c r="X8975" t="str">
        <f t="shared" si="553"/>
        <v/>
      </c>
      <c r="Z8975" t="str">
        <f t="shared" si="554"/>
        <v/>
      </c>
      <c r="AB8975" s="9"/>
      <c r="AC8975" t="s">
        <v>5787</v>
      </c>
      <c r="AD8975">
        <f t="shared" si="555"/>
        <v>0</v>
      </c>
      <c r="AF8975" s="3"/>
      <c r="AG8975" t="s">
        <v>5981</v>
      </c>
      <c r="AH8975" s="9" t="s">
        <v>4925</v>
      </c>
    </row>
    <row r="8976" spans="1:34" ht="10.95" customHeight="1" outlineLevel="1" x14ac:dyDescent="0.25">
      <c r="A8976" t="s">
        <v>5979</v>
      </c>
      <c r="C8976" s="3" t="s">
        <v>12986</v>
      </c>
      <c r="D8976" s="3">
        <v>493</v>
      </c>
      <c r="E8976" s="9">
        <v>1982</v>
      </c>
      <c r="F8976" s="7" t="s">
        <v>541</v>
      </c>
      <c r="G8976" s="7" t="s">
        <v>5799</v>
      </c>
      <c r="H8976" s="8" t="s">
        <v>5787</v>
      </c>
      <c r="I8976" s="8" t="s">
        <v>17415</v>
      </c>
      <c r="J8976" s="19">
        <v>1</v>
      </c>
      <c r="K8976" s="19" t="s">
        <v>7736</v>
      </c>
      <c r="L8976" s="11">
        <v>1</v>
      </c>
      <c r="M8976" s="11"/>
      <c r="N8976" s="24"/>
      <c r="P8976" s="32"/>
      <c r="T8976" s="19"/>
      <c r="U8976" s="3" t="s">
        <v>540</v>
      </c>
      <c r="X8976" t="str">
        <f t="shared" si="553"/>
        <v/>
      </c>
      <c r="Z8976" t="str">
        <f t="shared" si="554"/>
        <v/>
      </c>
      <c r="AB8976" s="9"/>
      <c r="AC8976" t="s">
        <v>5787</v>
      </c>
      <c r="AD8976">
        <f t="shared" si="555"/>
        <v>0</v>
      </c>
      <c r="AF8976" s="3"/>
      <c r="AG8976" t="s">
        <v>5981</v>
      </c>
      <c r="AH8976" s="9" t="s">
        <v>4925</v>
      </c>
    </row>
    <row r="8977" spans="1:34" ht="10.95" customHeight="1" outlineLevel="1" x14ac:dyDescent="0.25">
      <c r="A8977" t="s">
        <v>5979</v>
      </c>
      <c r="C8977" s="3" t="s">
        <v>12986</v>
      </c>
      <c r="D8977" s="3">
        <v>582</v>
      </c>
      <c r="E8977" s="9">
        <v>1985</v>
      </c>
      <c r="F8977" s="7" t="s">
        <v>5299</v>
      </c>
      <c r="G8977" s="7" t="s">
        <v>5401</v>
      </c>
      <c r="H8977" s="8" t="s">
        <v>5787</v>
      </c>
      <c r="I8977" s="8" t="s">
        <v>17417</v>
      </c>
      <c r="J8977" s="19">
        <v>3</v>
      </c>
      <c r="K8977" s="19" t="s">
        <v>7736</v>
      </c>
      <c r="L8977" s="11">
        <v>0.4</v>
      </c>
      <c r="M8977" s="11"/>
      <c r="N8977" s="24"/>
      <c r="P8977" s="32"/>
      <c r="T8977" s="19"/>
      <c r="U8977" s="3">
        <v>569</v>
      </c>
      <c r="X8977" t="str">
        <f t="shared" si="553"/>
        <v/>
      </c>
      <c r="Z8977" t="str">
        <f t="shared" si="554"/>
        <v/>
      </c>
      <c r="AB8977" s="9"/>
      <c r="AC8977" t="s">
        <v>5787</v>
      </c>
      <c r="AD8977">
        <f t="shared" si="555"/>
        <v>0</v>
      </c>
      <c r="AF8977" s="3"/>
      <c r="AG8977" t="s">
        <v>5981</v>
      </c>
      <c r="AH8977" s="9" t="s">
        <v>4613</v>
      </c>
    </row>
    <row r="8978" spans="1:34" ht="10.95" customHeight="1" outlineLevel="1" x14ac:dyDescent="0.25">
      <c r="A8978" t="s">
        <v>5979</v>
      </c>
      <c r="C8978" s="3" t="s">
        <v>12986</v>
      </c>
      <c r="D8978" s="3" t="s">
        <v>17418</v>
      </c>
      <c r="E8978" s="9">
        <v>1985</v>
      </c>
      <c r="F8978" s="7" t="s">
        <v>6391</v>
      </c>
      <c r="G8978" s="7" t="s">
        <v>5401</v>
      </c>
      <c r="H8978" s="8" t="s">
        <v>5787</v>
      </c>
      <c r="I8978" s="8" t="s">
        <v>17417</v>
      </c>
      <c r="J8978" s="19">
        <v>3</v>
      </c>
      <c r="K8978" s="19" t="s">
        <v>7736</v>
      </c>
      <c r="L8978" s="11">
        <v>4</v>
      </c>
      <c r="M8978" s="11"/>
      <c r="N8978" s="24"/>
      <c r="P8978" s="32"/>
      <c r="T8978" s="19"/>
      <c r="U8978" s="3" t="s">
        <v>4408</v>
      </c>
      <c r="X8978" t="str">
        <f t="shared" si="553"/>
        <v/>
      </c>
      <c r="Z8978">
        <f t="shared" si="554"/>
        <v>1</v>
      </c>
      <c r="AB8978" s="9"/>
      <c r="AC8978" t="s">
        <v>5787</v>
      </c>
      <c r="AD8978">
        <f t="shared" si="555"/>
        <v>0</v>
      </c>
      <c r="AF8978" s="3"/>
      <c r="AG8978" t="s">
        <v>5981</v>
      </c>
      <c r="AH8978" s="9" t="s">
        <v>4925</v>
      </c>
    </row>
    <row r="8979" spans="1:34" ht="10.95" customHeight="1" outlineLevel="1" x14ac:dyDescent="0.25">
      <c r="A8979" t="s">
        <v>5979</v>
      </c>
      <c r="C8979" s="3" t="s">
        <v>12986</v>
      </c>
      <c r="D8979" s="3" t="s">
        <v>18795</v>
      </c>
      <c r="E8979" s="9">
        <v>1988</v>
      </c>
      <c r="F8979" s="7" t="s">
        <v>13102</v>
      </c>
      <c r="G8979" s="7" t="s">
        <v>5401</v>
      </c>
      <c r="H8979" s="8" t="s">
        <v>14909</v>
      </c>
      <c r="I8979" s="8" t="s">
        <v>17416</v>
      </c>
      <c r="J8979" s="19">
        <v>3</v>
      </c>
      <c r="K8979" s="19" t="s">
        <v>7736</v>
      </c>
      <c r="L8979" s="11">
        <v>5.4</v>
      </c>
      <c r="M8979" s="11"/>
      <c r="N8979" s="24"/>
      <c r="P8979" s="32"/>
      <c r="T8979" s="19"/>
      <c r="U8979" s="3"/>
      <c r="X8979" t="str">
        <f t="shared" si="553"/>
        <v/>
      </c>
      <c r="Z8979">
        <f t="shared" si="554"/>
        <v>1</v>
      </c>
      <c r="AB8979" s="9"/>
      <c r="AC8979" t="s">
        <v>14909</v>
      </c>
      <c r="AD8979">
        <f t="shared" si="555"/>
        <v>0</v>
      </c>
      <c r="AF8979" s="3"/>
      <c r="AH8979" s="9"/>
    </row>
    <row r="8980" spans="1:34" ht="10.95" customHeight="1" outlineLevel="1" x14ac:dyDescent="0.25">
      <c r="A8980" t="s">
        <v>5979</v>
      </c>
      <c r="C8980" s="3" t="s">
        <v>12986</v>
      </c>
      <c r="D8980" s="3">
        <v>841</v>
      </c>
      <c r="E8980" s="9">
        <v>1992</v>
      </c>
      <c r="F8980" s="7" t="s">
        <v>22055</v>
      </c>
      <c r="G8980" s="7" t="s">
        <v>5401</v>
      </c>
      <c r="H8980" s="8" t="s">
        <v>17393</v>
      </c>
      <c r="I8980" s="8" t="s">
        <v>17419</v>
      </c>
      <c r="J8980" s="19">
        <v>6</v>
      </c>
      <c r="K8980" s="19" t="s">
        <v>7738</v>
      </c>
      <c r="L8980" s="11"/>
      <c r="M8980" s="11"/>
      <c r="N8980" s="24"/>
      <c r="P8980" s="32"/>
      <c r="T8980" s="19"/>
      <c r="U8980" s="3"/>
      <c r="X8980" t="str">
        <f t="shared" si="553"/>
        <v/>
      </c>
      <c r="Z8980" t="str">
        <f t="shared" si="554"/>
        <v/>
      </c>
      <c r="AB8980" s="9"/>
      <c r="AC8980" t="s">
        <v>17393</v>
      </c>
      <c r="AD8980">
        <f t="shared" si="555"/>
        <v>0</v>
      </c>
      <c r="AF8980" s="3"/>
      <c r="AH8980" s="9"/>
    </row>
    <row r="8981" spans="1:34" ht="10.95" customHeight="1" outlineLevel="1" x14ac:dyDescent="0.25">
      <c r="A8981" t="s">
        <v>5979</v>
      </c>
      <c r="C8981" s="3" t="s">
        <v>12986</v>
      </c>
      <c r="D8981" s="3" t="s">
        <v>17421</v>
      </c>
      <c r="E8981" s="9">
        <v>1995</v>
      </c>
      <c r="F8981" s="7" t="s">
        <v>17422</v>
      </c>
      <c r="G8981" s="7" t="s">
        <v>5401</v>
      </c>
      <c r="H8981" s="8" t="s">
        <v>17393</v>
      </c>
      <c r="I8981" s="8" t="s">
        <v>17420</v>
      </c>
      <c r="J8981" s="19">
        <v>6</v>
      </c>
      <c r="K8981" s="19" t="s">
        <v>7736</v>
      </c>
      <c r="L8981" s="11">
        <v>11.7</v>
      </c>
      <c r="M8981" s="11"/>
      <c r="N8981" s="24"/>
      <c r="P8981" s="32"/>
      <c r="T8981" s="19"/>
      <c r="U8981" s="3"/>
      <c r="X8981" t="str">
        <f t="shared" si="553"/>
        <v/>
      </c>
      <c r="Z8981">
        <f t="shared" si="554"/>
        <v>1</v>
      </c>
      <c r="AB8981" s="9"/>
      <c r="AC8981" t="s">
        <v>17393</v>
      </c>
      <c r="AD8981">
        <f t="shared" si="555"/>
        <v>0</v>
      </c>
      <c r="AF8981" s="3"/>
      <c r="AH8981" s="9"/>
    </row>
    <row r="8982" spans="1:34" ht="10.95" customHeight="1" outlineLevel="1" x14ac:dyDescent="0.25">
      <c r="A8982" t="s">
        <v>5979</v>
      </c>
      <c r="C8982" s="3" t="s">
        <v>12986</v>
      </c>
      <c r="D8982" s="3">
        <v>945</v>
      </c>
      <c r="E8982" s="9">
        <v>1995</v>
      </c>
      <c r="F8982" s="7" t="s">
        <v>67</v>
      </c>
      <c r="G8982" s="7" t="s">
        <v>5401</v>
      </c>
      <c r="H8982" s="8" t="s">
        <v>17423</v>
      </c>
      <c r="I8982" s="8" t="s">
        <v>17424</v>
      </c>
      <c r="J8982" s="19">
        <v>5</v>
      </c>
      <c r="K8982" s="19" t="s">
        <v>7738</v>
      </c>
      <c r="L8982" s="11"/>
      <c r="M8982" s="11"/>
      <c r="N8982" s="24"/>
      <c r="P8982" s="32"/>
      <c r="T8982" s="19"/>
      <c r="U8982" s="3"/>
      <c r="X8982" t="str">
        <f t="shared" si="553"/>
        <v/>
      </c>
      <c r="Z8982" t="str">
        <f t="shared" si="554"/>
        <v/>
      </c>
      <c r="AB8982" s="9"/>
      <c r="AC8982" t="s">
        <v>17423</v>
      </c>
      <c r="AD8982">
        <f t="shared" si="555"/>
        <v>0</v>
      </c>
      <c r="AF8982" s="3"/>
      <c r="AH8982" s="9"/>
    </row>
    <row r="8983" spans="1:34" ht="10.95" customHeight="1" outlineLevel="1" x14ac:dyDescent="0.25">
      <c r="A8983" t="s">
        <v>5979</v>
      </c>
      <c r="C8983" s="3" t="s">
        <v>12986</v>
      </c>
      <c r="D8983" s="3">
        <v>947</v>
      </c>
      <c r="E8983" s="9">
        <v>1995</v>
      </c>
      <c r="F8983" s="7" t="s">
        <v>70</v>
      </c>
      <c r="G8983" s="7" t="s">
        <v>5401</v>
      </c>
      <c r="H8983" s="8" t="s">
        <v>8934</v>
      </c>
      <c r="I8983" s="8" t="s">
        <v>17424</v>
      </c>
      <c r="J8983" s="19">
        <v>5</v>
      </c>
      <c r="K8983" s="19" t="s">
        <v>7738</v>
      </c>
      <c r="L8983" s="11"/>
      <c r="M8983" s="11"/>
      <c r="N8983" s="24"/>
      <c r="P8983" s="32"/>
      <c r="T8983" s="19"/>
      <c r="U8983" s="3"/>
      <c r="X8983" t="str">
        <f t="shared" si="553"/>
        <v/>
      </c>
      <c r="Z8983" t="str">
        <f t="shared" si="554"/>
        <v/>
      </c>
      <c r="AB8983" s="9"/>
      <c r="AC8983" t="s">
        <v>8934</v>
      </c>
      <c r="AD8983">
        <f t="shared" si="555"/>
        <v>0</v>
      </c>
      <c r="AF8983" s="3"/>
      <c r="AH8983" s="9"/>
    </row>
    <row r="8984" spans="1:34" ht="10.95" customHeight="1" outlineLevel="1" x14ac:dyDescent="0.25">
      <c r="A8984" t="s">
        <v>5979</v>
      </c>
      <c r="C8984" s="3" t="s">
        <v>12986</v>
      </c>
      <c r="D8984" s="3">
        <v>948</v>
      </c>
      <c r="E8984" s="9">
        <v>1995</v>
      </c>
      <c r="F8984" s="7" t="s">
        <v>6374</v>
      </c>
      <c r="G8984" s="7" t="s">
        <v>5401</v>
      </c>
      <c r="H8984" s="8" t="s">
        <v>6375</v>
      </c>
      <c r="I8984" s="8" t="s">
        <v>17425</v>
      </c>
      <c r="J8984" s="19">
        <v>5</v>
      </c>
      <c r="K8984" s="19" t="s">
        <v>7736</v>
      </c>
      <c r="L8984" s="11">
        <v>5</v>
      </c>
      <c r="M8984" s="11"/>
      <c r="N8984" s="24"/>
      <c r="P8984" s="32"/>
      <c r="T8984" s="19"/>
      <c r="U8984" s="3" t="s">
        <v>5588</v>
      </c>
      <c r="X8984" t="str">
        <f t="shared" si="553"/>
        <v/>
      </c>
      <c r="Z8984" t="str">
        <f t="shared" si="554"/>
        <v/>
      </c>
      <c r="AB8984" s="9"/>
      <c r="AC8984" t="s">
        <v>6375</v>
      </c>
      <c r="AD8984">
        <f t="shared" si="555"/>
        <v>0</v>
      </c>
      <c r="AF8984" s="3"/>
      <c r="AG8984" t="s">
        <v>5981</v>
      </c>
      <c r="AH8984" s="9" t="s">
        <v>4925</v>
      </c>
    </row>
    <row r="8985" spans="1:34" ht="10.95" customHeight="1" outlineLevel="1" x14ac:dyDescent="0.25">
      <c r="A8985" t="s">
        <v>5979</v>
      </c>
      <c r="C8985" s="3" t="s">
        <v>12986</v>
      </c>
      <c r="D8985" s="3">
        <v>1011</v>
      </c>
      <c r="E8985" s="9">
        <v>1997</v>
      </c>
      <c r="F8985" s="7" t="s">
        <v>67</v>
      </c>
      <c r="G8985" s="7" t="s">
        <v>5401</v>
      </c>
      <c r="H8985" s="8" t="s">
        <v>17431</v>
      </c>
      <c r="I8985" s="8" t="s">
        <v>17426</v>
      </c>
      <c r="J8985" s="19">
        <v>1</v>
      </c>
      <c r="K8985" s="19" t="s">
        <v>20093</v>
      </c>
      <c r="L8985" s="11"/>
      <c r="M8985" s="11"/>
      <c r="N8985" s="24"/>
      <c r="P8985" s="32"/>
      <c r="T8985" s="19"/>
      <c r="U8985" s="3">
        <v>922</v>
      </c>
      <c r="X8985" t="str">
        <f t="shared" si="553"/>
        <v/>
      </c>
      <c r="Z8985" t="str">
        <f t="shared" si="554"/>
        <v/>
      </c>
      <c r="AB8985" s="9"/>
      <c r="AC8985" t="s">
        <v>17431</v>
      </c>
      <c r="AD8985">
        <f t="shared" si="555"/>
        <v>0</v>
      </c>
      <c r="AF8985" s="3"/>
      <c r="AG8985" t="s">
        <v>5981</v>
      </c>
      <c r="AH8985" s="9" t="s">
        <v>4623</v>
      </c>
    </row>
    <row r="8986" spans="1:34" ht="10.95" customHeight="1" outlineLevel="1" x14ac:dyDescent="0.25">
      <c r="A8986" t="s">
        <v>5979</v>
      </c>
      <c r="C8986" s="3" t="s">
        <v>12986</v>
      </c>
      <c r="D8986" s="3">
        <v>1012</v>
      </c>
      <c r="E8986" s="9">
        <v>1997</v>
      </c>
      <c r="F8986" s="7" t="s">
        <v>67</v>
      </c>
      <c r="G8986" s="7" t="s">
        <v>5401</v>
      </c>
      <c r="H8986" s="8" t="s">
        <v>17432</v>
      </c>
      <c r="I8986" s="8" t="s">
        <v>17426</v>
      </c>
      <c r="J8986" s="19">
        <v>1</v>
      </c>
      <c r="K8986" s="19" t="s">
        <v>20093</v>
      </c>
      <c r="L8986" s="11"/>
      <c r="M8986" s="11"/>
      <c r="N8986" s="24"/>
      <c r="P8986" s="32"/>
      <c r="T8986" s="19"/>
      <c r="U8986" s="3"/>
      <c r="X8986" t="str">
        <f t="shared" si="553"/>
        <v/>
      </c>
      <c r="Z8986" t="str">
        <f t="shared" si="554"/>
        <v/>
      </c>
      <c r="AB8986" s="9"/>
      <c r="AC8986" t="s">
        <v>17432</v>
      </c>
      <c r="AD8986">
        <f t="shared" si="555"/>
        <v>0</v>
      </c>
      <c r="AF8986" s="3"/>
      <c r="AH8986" s="9"/>
    </row>
    <row r="8987" spans="1:34" ht="10.95" customHeight="1" outlineLevel="1" x14ac:dyDescent="0.25">
      <c r="A8987" t="s">
        <v>5979</v>
      </c>
      <c r="C8987" s="3" t="s">
        <v>12986</v>
      </c>
      <c r="D8987" s="3">
        <v>1013</v>
      </c>
      <c r="E8987" s="9">
        <v>1997</v>
      </c>
      <c r="F8987" s="7" t="s">
        <v>67</v>
      </c>
      <c r="G8987" s="7" t="s">
        <v>5401</v>
      </c>
      <c r="H8987" s="8" t="s">
        <v>17430</v>
      </c>
      <c r="I8987" s="8" t="s">
        <v>17426</v>
      </c>
      <c r="J8987" s="19">
        <v>1</v>
      </c>
      <c r="K8987" s="19" t="s">
        <v>20093</v>
      </c>
      <c r="L8987" s="11"/>
      <c r="M8987" s="11"/>
      <c r="N8987" s="24"/>
      <c r="P8987" s="32"/>
      <c r="T8987" s="19"/>
      <c r="U8987" s="3"/>
      <c r="X8987" t="str">
        <f t="shared" si="553"/>
        <v/>
      </c>
      <c r="Z8987" t="str">
        <f t="shared" si="554"/>
        <v/>
      </c>
      <c r="AB8987" s="9"/>
      <c r="AC8987" t="s">
        <v>17430</v>
      </c>
      <c r="AD8987">
        <f t="shared" si="555"/>
        <v>0</v>
      </c>
      <c r="AF8987" s="3"/>
      <c r="AH8987" s="9"/>
    </row>
    <row r="8988" spans="1:34" ht="10.95" customHeight="1" outlineLevel="1" x14ac:dyDescent="0.25">
      <c r="A8988" t="s">
        <v>5979</v>
      </c>
      <c r="C8988" s="3" t="s">
        <v>12986</v>
      </c>
      <c r="D8988" s="3">
        <v>1015</v>
      </c>
      <c r="E8988" s="9">
        <v>1997</v>
      </c>
      <c r="F8988" s="7" t="s">
        <v>67</v>
      </c>
      <c r="G8988" s="7" t="s">
        <v>5401</v>
      </c>
      <c r="H8988" s="8" t="s">
        <v>17433</v>
      </c>
      <c r="I8988" s="8" t="s">
        <v>17426</v>
      </c>
      <c r="J8988" s="19">
        <v>1</v>
      </c>
      <c r="K8988" s="19" t="s">
        <v>20093</v>
      </c>
      <c r="L8988" s="11"/>
      <c r="M8988" s="11"/>
      <c r="N8988" s="24"/>
      <c r="P8988" s="32"/>
      <c r="T8988" s="19"/>
      <c r="U8988" s="3"/>
      <c r="X8988" t="str">
        <f t="shared" si="553"/>
        <v/>
      </c>
      <c r="Z8988" t="str">
        <f t="shared" si="554"/>
        <v/>
      </c>
      <c r="AB8988" s="9"/>
      <c r="AC8988" t="s">
        <v>17433</v>
      </c>
      <c r="AD8988">
        <f t="shared" si="555"/>
        <v>0</v>
      </c>
      <c r="AF8988" s="3"/>
      <c r="AH8988" s="9"/>
    </row>
    <row r="8989" spans="1:34" ht="10.95" customHeight="1" outlineLevel="1" x14ac:dyDescent="0.25">
      <c r="A8989" t="s">
        <v>5979</v>
      </c>
      <c r="C8989" s="3" t="s">
        <v>12986</v>
      </c>
      <c r="D8989" s="3">
        <v>1017</v>
      </c>
      <c r="E8989" s="9">
        <v>1997</v>
      </c>
      <c r="F8989" s="7" t="s">
        <v>67</v>
      </c>
      <c r="G8989" s="7" t="s">
        <v>5401</v>
      </c>
      <c r="H8989" s="8" t="s">
        <v>17434</v>
      </c>
      <c r="I8989" s="8" t="s">
        <v>17426</v>
      </c>
      <c r="J8989" s="19">
        <v>1</v>
      </c>
      <c r="K8989" s="19" t="s">
        <v>20093</v>
      </c>
      <c r="L8989" s="11"/>
      <c r="M8989" s="11"/>
      <c r="N8989" s="24"/>
      <c r="P8989" s="32"/>
      <c r="T8989" s="19"/>
      <c r="U8989" s="3"/>
      <c r="X8989" t="str">
        <f t="shared" si="553"/>
        <v/>
      </c>
      <c r="Z8989" t="str">
        <f t="shared" si="554"/>
        <v/>
      </c>
      <c r="AB8989" s="9"/>
      <c r="AC8989" t="s">
        <v>17434</v>
      </c>
      <c r="AD8989">
        <f t="shared" si="555"/>
        <v>0</v>
      </c>
      <c r="AF8989" s="3"/>
      <c r="AH8989" s="9"/>
    </row>
    <row r="8990" spans="1:34" ht="10.95" customHeight="1" outlineLevel="1" x14ac:dyDescent="0.25">
      <c r="A8990" t="s">
        <v>5979</v>
      </c>
      <c r="C8990" s="3" t="s">
        <v>12986</v>
      </c>
      <c r="D8990" s="3">
        <v>1018</v>
      </c>
      <c r="E8990" s="9">
        <v>1997</v>
      </c>
      <c r="F8990" s="7" t="s">
        <v>67</v>
      </c>
      <c r="G8990" s="7" t="s">
        <v>5401</v>
      </c>
      <c r="H8990" s="8" t="s">
        <v>17435</v>
      </c>
      <c r="I8990" s="8" t="s">
        <v>17426</v>
      </c>
      <c r="J8990" s="19">
        <v>2</v>
      </c>
      <c r="K8990" s="19" t="s">
        <v>20093</v>
      </c>
      <c r="L8990" s="11"/>
      <c r="M8990" s="11"/>
      <c r="N8990" s="24"/>
      <c r="P8990" s="32"/>
      <c r="T8990" s="19"/>
      <c r="U8990" s="3"/>
      <c r="X8990" t="str">
        <f t="shared" si="553"/>
        <v/>
      </c>
      <c r="Z8990" t="str">
        <f t="shared" si="554"/>
        <v/>
      </c>
      <c r="AB8990" s="9"/>
      <c r="AC8990" t="s">
        <v>17435</v>
      </c>
      <c r="AD8990">
        <f t="shared" si="555"/>
        <v>0</v>
      </c>
      <c r="AF8990" s="3"/>
      <c r="AH8990" s="9"/>
    </row>
    <row r="8991" spans="1:34" ht="10.95" customHeight="1" outlineLevel="1" x14ac:dyDescent="0.25">
      <c r="A8991" t="s">
        <v>5979</v>
      </c>
      <c r="C8991" s="3" t="s">
        <v>12986</v>
      </c>
      <c r="D8991" s="3">
        <v>1019</v>
      </c>
      <c r="E8991" s="9">
        <v>1997</v>
      </c>
      <c r="F8991" s="7" t="s">
        <v>67</v>
      </c>
      <c r="G8991" s="7" t="s">
        <v>5401</v>
      </c>
      <c r="H8991" s="8" t="s">
        <v>17436</v>
      </c>
      <c r="I8991" s="8" t="s">
        <v>17426</v>
      </c>
      <c r="J8991" s="19">
        <v>1</v>
      </c>
      <c r="K8991" s="19" t="s">
        <v>20093</v>
      </c>
      <c r="L8991" s="11"/>
      <c r="M8991" s="11"/>
      <c r="N8991" s="24"/>
      <c r="P8991" s="32"/>
      <c r="T8991" s="19"/>
      <c r="U8991" s="3"/>
      <c r="X8991" t="str">
        <f t="shared" si="553"/>
        <v/>
      </c>
      <c r="Z8991" t="str">
        <f t="shared" si="554"/>
        <v/>
      </c>
      <c r="AB8991" s="9"/>
      <c r="AC8991" t="s">
        <v>17436</v>
      </c>
      <c r="AD8991">
        <f t="shared" si="555"/>
        <v>0</v>
      </c>
      <c r="AF8991" s="3"/>
      <c r="AH8991" s="9"/>
    </row>
    <row r="8992" spans="1:34" ht="10.95" customHeight="1" outlineLevel="1" x14ac:dyDescent="0.25">
      <c r="A8992" t="s">
        <v>5979</v>
      </c>
      <c r="C8992" s="3" t="s">
        <v>12986</v>
      </c>
      <c r="D8992" s="3" t="s">
        <v>17437</v>
      </c>
      <c r="E8992" s="9">
        <v>1997</v>
      </c>
      <c r="F8992" s="7" t="s">
        <v>17092</v>
      </c>
      <c r="G8992" s="7" t="s">
        <v>5401</v>
      </c>
      <c r="H8992" s="8" t="s">
        <v>17429</v>
      </c>
      <c r="I8992" s="8" t="s">
        <v>17426</v>
      </c>
      <c r="J8992" s="19">
        <v>1</v>
      </c>
      <c r="K8992" s="19" t="s">
        <v>7736</v>
      </c>
      <c r="L8992" s="11">
        <v>9</v>
      </c>
      <c r="M8992" s="11"/>
      <c r="N8992" s="24"/>
      <c r="P8992" s="32"/>
      <c r="T8992" s="19"/>
      <c r="U8992" s="3" t="s">
        <v>542</v>
      </c>
      <c r="W8992" t="s">
        <v>7738</v>
      </c>
      <c r="X8992" t="str">
        <f t="shared" si="553"/>
        <v/>
      </c>
      <c r="Z8992">
        <f t="shared" si="554"/>
        <v>1</v>
      </c>
      <c r="AB8992" s="9"/>
      <c r="AC8992" t="s">
        <v>17429</v>
      </c>
      <c r="AD8992">
        <f t="shared" si="555"/>
        <v>0</v>
      </c>
      <c r="AF8992" s="3"/>
      <c r="AG8992" t="s">
        <v>5981</v>
      </c>
      <c r="AH8992" s="9" t="s">
        <v>4623</v>
      </c>
    </row>
    <row r="8993" spans="1:34" ht="10.95" customHeight="1" outlineLevel="1" x14ac:dyDescent="0.25">
      <c r="A8993" t="s">
        <v>5979</v>
      </c>
      <c r="C8993" s="3" t="s">
        <v>12986</v>
      </c>
      <c r="D8993" s="3" t="s">
        <v>17437</v>
      </c>
      <c r="E8993" s="9">
        <v>1997</v>
      </c>
      <c r="F8993" s="10" t="s">
        <v>22250</v>
      </c>
      <c r="G8993" s="7" t="s">
        <v>5401</v>
      </c>
      <c r="H8993" s="8" t="s">
        <v>5787</v>
      </c>
      <c r="I8993" s="8" t="s">
        <v>17426</v>
      </c>
      <c r="J8993" s="19">
        <v>1</v>
      </c>
      <c r="K8993" s="19" t="s">
        <v>7736</v>
      </c>
      <c r="L8993" s="11">
        <v>4</v>
      </c>
      <c r="M8993" s="11"/>
      <c r="N8993" s="24"/>
      <c r="P8993" s="32"/>
      <c r="T8993" s="19"/>
      <c r="U8993" s="3" t="s">
        <v>17091</v>
      </c>
      <c r="W8993" t="s">
        <v>7738</v>
      </c>
      <c r="X8993">
        <f t="shared" si="553"/>
        <v>1</v>
      </c>
      <c r="Y8993">
        <v>1</v>
      </c>
      <c r="Z8993" t="str">
        <f t="shared" si="554"/>
        <v/>
      </c>
      <c r="AB8993" s="9"/>
      <c r="AC8993" t="s">
        <v>5787</v>
      </c>
      <c r="AD8993">
        <f t="shared" si="555"/>
        <v>0</v>
      </c>
      <c r="AF8993" s="3"/>
      <c r="AH8993" s="9"/>
    </row>
    <row r="8994" spans="1:34" ht="10.95" customHeight="1" outlineLevel="1" x14ac:dyDescent="0.25">
      <c r="A8994" t="s">
        <v>5979</v>
      </c>
      <c r="C8994" s="3" t="s">
        <v>12986</v>
      </c>
      <c r="D8994" s="3" t="s">
        <v>17437</v>
      </c>
      <c r="E8994" s="9">
        <v>1997</v>
      </c>
      <c r="F8994" s="7" t="s">
        <v>17438</v>
      </c>
      <c r="G8994" s="7" t="s">
        <v>5401</v>
      </c>
      <c r="H8994" s="8" t="s">
        <v>17429</v>
      </c>
      <c r="I8994" s="8" t="s">
        <v>17426</v>
      </c>
      <c r="J8994" s="19">
        <v>1</v>
      </c>
      <c r="K8994" s="19" t="s">
        <v>7736</v>
      </c>
      <c r="L8994" s="11">
        <v>7.5</v>
      </c>
      <c r="M8994" s="11"/>
      <c r="N8994" s="24"/>
      <c r="P8994" s="32"/>
      <c r="T8994" s="19"/>
      <c r="U8994" s="3"/>
      <c r="X8994" t="str">
        <f t="shared" si="553"/>
        <v/>
      </c>
      <c r="Z8994">
        <f t="shared" si="554"/>
        <v>1</v>
      </c>
      <c r="AB8994" s="9"/>
      <c r="AC8994" t="s">
        <v>17429</v>
      </c>
      <c r="AD8994">
        <f t="shared" si="555"/>
        <v>0</v>
      </c>
      <c r="AF8994" s="3"/>
      <c r="AH8994" s="9"/>
    </row>
    <row r="8995" spans="1:34" ht="10.95" customHeight="1" outlineLevel="1" x14ac:dyDescent="0.25">
      <c r="A8995" t="s">
        <v>5979</v>
      </c>
      <c r="C8995" s="3" t="s">
        <v>12986</v>
      </c>
      <c r="D8995" s="3">
        <v>1069</v>
      </c>
      <c r="E8995" s="9">
        <v>1998</v>
      </c>
      <c r="F8995" s="7" t="s">
        <v>543</v>
      </c>
      <c r="G8995" s="7" t="s">
        <v>5401</v>
      </c>
      <c r="H8995" s="8" t="s">
        <v>5787</v>
      </c>
      <c r="I8995" s="8" t="s">
        <v>17427</v>
      </c>
      <c r="J8995" s="19">
        <v>1</v>
      </c>
      <c r="K8995" s="19" t="s">
        <v>7738</v>
      </c>
      <c r="L8995" s="11"/>
      <c r="M8995" s="11"/>
      <c r="N8995" s="24"/>
      <c r="P8995" s="32"/>
      <c r="T8995" s="19"/>
      <c r="U8995" s="3">
        <v>957</v>
      </c>
      <c r="X8995" t="str">
        <f t="shared" si="553"/>
        <v/>
      </c>
      <c r="Z8995" t="str">
        <f t="shared" si="554"/>
        <v/>
      </c>
      <c r="AB8995" s="9"/>
      <c r="AC8995" t="s">
        <v>5787</v>
      </c>
      <c r="AD8995">
        <f t="shared" si="555"/>
        <v>0</v>
      </c>
      <c r="AF8995" s="3"/>
      <c r="AG8995" t="s">
        <v>5981</v>
      </c>
      <c r="AH8995" s="9" t="s">
        <v>4925</v>
      </c>
    </row>
    <row r="8996" spans="1:34" ht="10.95" customHeight="1" outlineLevel="1" x14ac:dyDescent="0.25">
      <c r="A8996" t="s">
        <v>5979</v>
      </c>
      <c r="C8996" s="3" t="s">
        <v>12986</v>
      </c>
      <c r="D8996" s="3">
        <v>1070</v>
      </c>
      <c r="E8996" s="9">
        <v>1998</v>
      </c>
      <c r="F8996" s="7" t="s">
        <v>543</v>
      </c>
      <c r="G8996" s="7" t="s">
        <v>5401</v>
      </c>
      <c r="H8996" s="8" t="s">
        <v>5787</v>
      </c>
      <c r="I8996" s="8" t="s">
        <v>17427</v>
      </c>
      <c r="J8996" s="19">
        <v>1</v>
      </c>
      <c r="K8996" s="19" t="s">
        <v>7736</v>
      </c>
      <c r="L8996" s="11">
        <v>4</v>
      </c>
      <c r="M8996" s="11"/>
      <c r="N8996" s="24"/>
      <c r="P8996" s="32"/>
      <c r="T8996" s="19"/>
      <c r="U8996" s="3">
        <v>958</v>
      </c>
      <c r="X8996" t="str">
        <f t="shared" si="553"/>
        <v/>
      </c>
      <c r="Z8996" t="str">
        <f t="shared" si="554"/>
        <v/>
      </c>
      <c r="AB8996" s="9"/>
      <c r="AC8996" t="s">
        <v>5787</v>
      </c>
      <c r="AD8996">
        <f t="shared" si="555"/>
        <v>0</v>
      </c>
      <c r="AF8996" s="3"/>
      <c r="AG8996" t="s">
        <v>5981</v>
      </c>
      <c r="AH8996" s="9" t="s">
        <v>4925</v>
      </c>
    </row>
    <row r="8997" spans="1:34" ht="10.95" customHeight="1" outlineLevel="1" x14ac:dyDescent="0.25">
      <c r="A8997" t="s">
        <v>5979</v>
      </c>
      <c r="C8997" s="3" t="s">
        <v>12986</v>
      </c>
      <c r="D8997" s="3">
        <v>1071</v>
      </c>
      <c r="E8997" s="9">
        <v>1998</v>
      </c>
      <c r="F8997" s="7" t="s">
        <v>543</v>
      </c>
      <c r="G8997" s="7" t="s">
        <v>5401</v>
      </c>
      <c r="H8997" s="8" t="s">
        <v>5787</v>
      </c>
      <c r="I8997" s="8" t="s">
        <v>17427</v>
      </c>
      <c r="J8997" s="19">
        <v>1</v>
      </c>
      <c r="K8997" s="19" t="s">
        <v>7738</v>
      </c>
      <c r="L8997" s="11"/>
      <c r="M8997" s="11"/>
      <c r="N8997" s="24"/>
      <c r="P8997" s="32"/>
      <c r="T8997" s="19"/>
      <c r="U8997" s="3">
        <v>959</v>
      </c>
      <c r="X8997" t="str">
        <f t="shared" si="553"/>
        <v/>
      </c>
      <c r="Z8997" t="str">
        <f t="shared" si="554"/>
        <v/>
      </c>
      <c r="AB8997" s="9"/>
      <c r="AC8997" t="s">
        <v>5787</v>
      </c>
      <c r="AD8997">
        <f t="shared" si="555"/>
        <v>0</v>
      </c>
      <c r="AF8997" s="3"/>
      <c r="AG8997" t="s">
        <v>5981</v>
      </c>
      <c r="AH8997" s="9" t="s">
        <v>4925</v>
      </c>
    </row>
    <row r="8998" spans="1:34" ht="10.95" customHeight="1" outlineLevel="1" x14ac:dyDescent="0.25">
      <c r="A8998" t="s">
        <v>5979</v>
      </c>
      <c r="C8998" s="3" t="s">
        <v>12986</v>
      </c>
      <c r="D8998" s="3">
        <v>1072</v>
      </c>
      <c r="E8998" s="9">
        <v>1998</v>
      </c>
      <c r="F8998" s="7" t="s">
        <v>543</v>
      </c>
      <c r="G8998" s="7" t="s">
        <v>5401</v>
      </c>
      <c r="H8998" s="8" t="s">
        <v>5787</v>
      </c>
      <c r="I8998" s="8" t="s">
        <v>17427</v>
      </c>
      <c r="J8998" s="19">
        <v>1</v>
      </c>
      <c r="K8998" s="19" t="s">
        <v>7738</v>
      </c>
      <c r="L8998" s="11"/>
      <c r="M8998" s="11"/>
      <c r="N8998" s="24"/>
      <c r="P8998" s="32"/>
      <c r="T8998" s="19"/>
      <c r="U8998" s="3">
        <v>960</v>
      </c>
      <c r="X8998" t="str">
        <f t="shared" si="553"/>
        <v/>
      </c>
      <c r="Z8998" t="str">
        <f t="shared" si="554"/>
        <v/>
      </c>
      <c r="AB8998" s="9"/>
      <c r="AC8998" t="s">
        <v>5787</v>
      </c>
      <c r="AD8998">
        <f t="shared" si="555"/>
        <v>0</v>
      </c>
      <c r="AF8998" s="3"/>
      <c r="AG8998" t="s">
        <v>5981</v>
      </c>
      <c r="AH8998" s="9" t="s">
        <v>4925</v>
      </c>
    </row>
    <row r="8999" spans="1:34" ht="10.95" customHeight="1" outlineLevel="1" x14ac:dyDescent="0.25">
      <c r="A8999" t="s">
        <v>5979</v>
      </c>
      <c r="C8999" s="3" t="s">
        <v>12986</v>
      </c>
      <c r="D8999" s="3">
        <v>1073</v>
      </c>
      <c r="E8999" s="9">
        <v>1998</v>
      </c>
      <c r="F8999" s="7" t="s">
        <v>17428</v>
      </c>
      <c r="G8999" s="7" t="s">
        <v>5401</v>
      </c>
      <c r="H8999" s="8" t="s">
        <v>5787</v>
      </c>
      <c r="I8999" s="8" t="s">
        <v>17427</v>
      </c>
      <c r="J8999" s="19">
        <v>1</v>
      </c>
      <c r="K8999" s="19" t="s">
        <v>7738</v>
      </c>
      <c r="L8999" s="11"/>
      <c r="M8999" s="11"/>
      <c r="N8999" s="24"/>
      <c r="P8999" s="32"/>
      <c r="T8999" s="19"/>
      <c r="U8999" s="3">
        <v>961</v>
      </c>
      <c r="X8999" t="str">
        <f t="shared" si="553"/>
        <v/>
      </c>
      <c r="Z8999">
        <f t="shared" si="554"/>
        <v>1</v>
      </c>
      <c r="AB8999" s="9"/>
      <c r="AC8999" t="s">
        <v>5787</v>
      </c>
      <c r="AD8999">
        <f t="shared" si="555"/>
        <v>0</v>
      </c>
      <c r="AF8999" s="3"/>
      <c r="AG8999" t="s">
        <v>5981</v>
      </c>
      <c r="AH8999" s="9" t="s">
        <v>4925</v>
      </c>
    </row>
    <row r="9000" spans="1:34" ht="10.95" customHeight="1" outlineLevel="1" x14ac:dyDescent="0.25">
      <c r="A9000" t="s">
        <v>5979</v>
      </c>
      <c r="C9000" s="3" t="s">
        <v>12986</v>
      </c>
      <c r="D9000" s="3">
        <v>1129</v>
      </c>
      <c r="E9000" s="9">
        <v>2000</v>
      </c>
      <c r="F9000" s="7" t="s">
        <v>2624</v>
      </c>
      <c r="G9000" s="7" t="s">
        <v>5401</v>
      </c>
      <c r="H9000" s="8" t="s">
        <v>5787</v>
      </c>
      <c r="I9000" s="8" t="s">
        <v>17441</v>
      </c>
      <c r="J9000" s="19">
        <v>3</v>
      </c>
      <c r="K9000" s="19" t="s">
        <v>7738</v>
      </c>
      <c r="L9000" s="11"/>
      <c r="M9000" s="11"/>
      <c r="N9000" s="24"/>
      <c r="P9000" s="32"/>
      <c r="T9000" s="19"/>
      <c r="U9000" s="3"/>
      <c r="X9000" t="str">
        <f t="shared" si="553"/>
        <v/>
      </c>
      <c r="Z9000" t="str">
        <f t="shared" si="554"/>
        <v/>
      </c>
      <c r="AB9000" s="9"/>
      <c r="AC9000" t="s">
        <v>5787</v>
      </c>
      <c r="AD9000">
        <f t="shared" si="555"/>
        <v>0</v>
      </c>
      <c r="AF9000" s="3"/>
      <c r="AH9000" s="9"/>
    </row>
    <row r="9001" spans="1:34" ht="10.95" customHeight="1" outlineLevel="1" x14ac:dyDescent="0.25">
      <c r="A9001" t="s">
        <v>5979</v>
      </c>
      <c r="C9001" s="3" t="s">
        <v>12986</v>
      </c>
      <c r="D9001" s="3" t="s">
        <v>18796</v>
      </c>
      <c r="E9001" s="9">
        <v>2000</v>
      </c>
      <c r="F9001" s="7" t="s">
        <v>18797</v>
      </c>
      <c r="G9001" s="7" t="s">
        <v>5401</v>
      </c>
      <c r="H9001" s="8" t="s">
        <v>5787</v>
      </c>
      <c r="I9001" s="8" t="s">
        <v>17441</v>
      </c>
      <c r="J9001" s="19">
        <v>3</v>
      </c>
      <c r="K9001" s="19" t="s">
        <v>7738</v>
      </c>
      <c r="L9001" s="11"/>
      <c r="M9001" s="11"/>
      <c r="N9001" s="24"/>
      <c r="P9001" s="32"/>
      <c r="T9001" s="19"/>
      <c r="U9001" s="3"/>
      <c r="X9001" t="str">
        <f t="shared" si="553"/>
        <v/>
      </c>
      <c r="Z9001">
        <f t="shared" si="554"/>
        <v>1</v>
      </c>
      <c r="AB9001" s="9"/>
      <c r="AC9001" t="s">
        <v>5787</v>
      </c>
      <c r="AD9001">
        <f t="shared" si="555"/>
        <v>0</v>
      </c>
      <c r="AF9001" s="3"/>
      <c r="AH9001" s="9"/>
    </row>
    <row r="9002" spans="1:34" ht="10.95" customHeight="1" outlineLevel="1" x14ac:dyDescent="0.25">
      <c r="A9002" t="s">
        <v>5979</v>
      </c>
      <c r="C9002" s="3" t="s">
        <v>12986</v>
      </c>
      <c r="D9002" s="3">
        <v>1153</v>
      </c>
      <c r="E9002" s="9">
        <v>2001</v>
      </c>
      <c r="F9002" s="7" t="s">
        <v>2624</v>
      </c>
      <c r="G9002" s="7" t="s">
        <v>5401</v>
      </c>
      <c r="H9002" s="8" t="s">
        <v>17443</v>
      </c>
      <c r="I9002" s="8" t="s">
        <v>17439</v>
      </c>
      <c r="J9002" s="19">
        <v>5</v>
      </c>
      <c r="K9002" s="19" t="s">
        <v>7738</v>
      </c>
      <c r="L9002" s="11"/>
      <c r="M9002" s="11"/>
      <c r="N9002" s="24"/>
      <c r="P9002" s="32"/>
      <c r="T9002" s="19"/>
      <c r="U9002" s="3"/>
      <c r="X9002" t="str">
        <f t="shared" si="553"/>
        <v/>
      </c>
      <c r="Z9002" t="str">
        <f t="shared" si="554"/>
        <v/>
      </c>
      <c r="AB9002" s="9"/>
      <c r="AC9002" t="s">
        <v>17443</v>
      </c>
      <c r="AD9002">
        <f t="shared" si="555"/>
        <v>0</v>
      </c>
      <c r="AF9002" s="3"/>
      <c r="AH9002" s="9"/>
    </row>
    <row r="9003" spans="1:34" ht="10.95" customHeight="1" outlineLevel="1" x14ac:dyDescent="0.25">
      <c r="A9003" t="s">
        <v>5979</v>
      </c>
      <c r="C9003" s="3" t="s">
        <v>12986</v>
      </c>
      <c r="D9003" s="3">
        <v>1186</v>
      </c>
      <c r="E9003" s="9">
        <v>2002</v>
      </c>
      <c r="F9003" s="7" t="s">
        <v>2624</v>
      </c>
      <c r="G9003" s="7" t="s">
        <v>5401</v>
      </c>
      <c r="H9003" s="8" t="s">
        <v>5787</v>
      </c>
      <c r="I9003" s="8" t="s">
        <v>17440</v>
      </c>
      <c r="J9003" s="19">
        <v>3</v>
      </c>
      <c r="K9003" s="19" t="s">
        <v>7736</v>
      </c>
      <c r="L9003" s="11">
        <v>7.4</v>
      </c>
      <c r="M9003" s="11"/>
      <c r="N9003" s="24"/>
      <c r="P9003" s="32"/>
      <c r="T9003" s="19"/>
      <c r="U9003" s="3"/>
      <c r="X9003" t="str">
        <f t="shared" si="553"/>
        <v/>
      </c>
      <c r="Z9003" t="str">
        <f t="shared" si="554"/>
        <v/>
      </c>
      <c r="AB9003" s="9"/>
      <c r="AC9003" t="s">
        <v>5787</v>
      </c>
      <c r="AD9003">
        <f t="shared" si="555"/>
        <v>0</v>
      </c>
      <c r="AF9003" s="3"/>
      <c r="AH9003" s="9"/>
    </row>
    <row r="9004" spans="1:34" ht="10.95" customHeight="1" outlineLevel="1" x14ac:dyDescent="0.25">
      <c r="A9004" t="s">
        <v>5979</v>
      </c>
      <c r="C9004" s="3" t="s">
        <v>12986</v>
      </c>
      <c r="D9004" s="3">
        <v>1269</v>
      </c>
      <c r="E9004" s="9">
        <v>2005</v>
      </c>
      <c r="F9004" s="7" t="s">
        <v>2624</v>
      </c>
      <c r="G9004" s="7" t="s">
        <v>5401</v>
      </c>
      <c r="H9004" s="8" t="s">
        <v>17443</v>
      </c>
      <c r="I9004" s="8" t="s">
        <v>17442</v>
      </c>
      <c r="J9004" s="19">
        <v>5</v>
      </c>
      <c r="K9004" s="19" t="s">
        <v>7738</v>
      </c>
      <c r="L9004" s="11"/>
      <c r="M9004" s="11"/>
      <c r="N9004" s="24"/>
      <c r="P9004" s="32"/>
      <c r="T9004" s="19"/>
      <c r="U9004" s="3"/>
      <c r="X9004" t="str">
        <f t="shared" si="553"/>
        <v/>
      </c>
      <c r="Z9004" t="str">
        <f t="shared" si="554"/>
        <v/>
      </c>
      <c r="AB9004" s="9"/>
      <c r="AC9004" t="s">
        <v>17443</v>
      </c>
      <c r="AD9004">
        <f t="shared" si="555"/>
        <v>0</v>
      </c>
      <c r="AF9004" s="3"/>
      <c r="AH9004" s="9"/>
    </row>
    <row r="9005" spans="1:34" ht="10.95" customHeight="1" outlineLevel="1" x14ac:dyDescent="0.25">
      <c r="A9005" t="s">
        <v>5979</v>
      </c>
      <c r="C9005" s="3" t="s">
        <v>12986</v>
      </c>
      <c r="D9005" s="3">
        <v>1289</v>
      </c>
      <c r="E9005" s="9">
        <v>2005</v>
      </c>
      <c r="F9005" s="7" t="s">
        <v>6023</v>
      </c>
      <c r="G9005" s="7" t="s">
        <v>5401</v>
      </c>
      <c r="H9005" s="8" t="s">
        <v>17429</v>
      </c>
      <c r="I9005" s="8" t="s">
        <v>17444</v>
      </c>
      <c r="J9005" s="19">
        <v>1</v>
      </c>
      <c r="K9005" s="19" t="s">
        <v>20093</v>
      </c>
      <c r="L9005" s="11"/>
      <c r="M9005" s="11"/>
      <c r="N9005" s="24"/>
      <c r="P9005" s="32"/>
      <c r="T9005" s="19"/>
      <c r="U9005" s="3"/>
      <c r="X9005" t="str">
        <f t="shared" si="553"/>
        <v/>
      </c>
      <c r="Z9005" t="str">
        <f t="shared" si="554"/>
        <v/>
      </c>
      <c r="AB9005" s="9"/>
      <c r="AC9005" t="s">
        <v>17429</v>
      </c>
      <c r="AD9005">
        <f t="shared" ref="AD9005:AD9039" si="556">COUNTIF(H9005,"*Fuji*")</f>
        <v>0</v>
      </c>
      <c r="AF9005" s="3"/>
      <c r="AH9005" s="9"/>
    </row>
    <row r="9006" spans="1:34" ht="10.95" customHeight="1" outlineLevel="1" x14ac:dyDescent="0.25">
      <c r="A9006" t="s">
        <v>5979</v>
      </c>
      <c r="C9006" s="3" t="s">
        <v>12986</v>
      </c>
      <c r="D9006" s="3">
        <v>1290</v>
      </c>
      <c r="E9006" s="9">
        <v>2005</v>
      </c>
      <c r="F9006" s="7" t="s">
        <v>6023</v>
      </c>
      <c r="G9006" s="7" t="s">
        <v>5401</v>
      </c>
      <c r="H9006" s="8" t="s">
        <v>17429</v>
      </c>
      <c r="I9006" s="8" t="s">
        <v>17444</v>
      </c>
      <c r="J9006" s="19">
        <v>1</v>
      </c>
      <c r="K9006" s="19" t="s">
        <v>20093</v>
      </c>
      <c r="L9006" s="11"/>
      <c r="M9006" s="11"/>
      <c r="N9006" s="24"/>
      <c r="P9006" s="32"/>
      <c r="S9006">
        <v>1</v>
      </c>
      <c r="T9006" s="19"/>
      <c r="U9006" s="3"/>
      <c r="X9006" t="str">
        <f t="shared" si="553"/>
        <v/>
      </c>
      <c r="Z9006" t="str">
        <f t="shared" si="554"/>
        <v/>
      </c>
      <c r="AB9006" s="9"/>
      <c r="AC9006" t="s">
        <v>17429</v>
      </c>
      <c r="AD9006">
        <f t="shared" si="556"/>
        <v>0</v>
      </c>
      <c r="AF9006" s="3"/>
      <c r="AH9006" s="9"/>
    </row>
    <row r="9007" spans="1:34" ht="10.95" customHeight="1" outlineLevel="1" x14ac:dyDescent="0.25">
      <c r="A9007" t="s">
        <v>5979</v>
      </c>
      <c r="C9007" s="3" t="s">
        <v>12986</v>
      </c>
      <c r="D9007" s="3">
        <v>1291</v>
      </c>
      <c r="E9007" s="9">
        <v>2005</v>
      </c>
      <c r="F9007" s="7" t="s">
        <v>6023</v>
      </c>
      <c r="G9007" s="7" t="s">
        <v>5401</v>
      </c>
      <c r="H9007" s="8" t="s">
        <v>17429</v>
      </c>
      <c r="I9007" s="8" t="s">
        <v>17444</v>
      </c>
      <c r="J9007" s="19">
        <v>1</v>
      </c>
      <c r="K9007" s="19" t="s">
        <v>20093</v>
      </c>
      <c r="L9007" s="11"/>
      <c r="M9007" s="11"/>
      <c r="N9007" s="24"/>
      <c r="P9007" s="32"/>
      <c r="R9007">
        <v>1</v>
      </c>
      <c r="S9007">
        <v>1</v>
      </c>
      <c r="T9007" s="19"/>
      <c r="U9007" s="3"/>
      <c r="X9007" t="str">
        <f t="shared" si="553"/>
        <v/>
      </c>
      <c r="Z9007" t="str">
        <f t="shared" si="554"/>
        <v/>
      </c>
      <c r="AB9007" s="9"/>
      <c r="AC9007" t="s">
        <v>17429</v>
      </c>
      <c r="AD9007">
        <f t="shared" si="556"/>
        <v>0</v>
      </c>
      <c r="AF9007" s="3"/>
      <c r="AH9007" s="9"/>
    </row>
    <row r="9008" spans="1:34" ht="10.95" customHeight="1" outlineLevel="1" x14ac:dyDescent="0.25">
      <c r="A9008" t="s">
        <v>5979</v>
      </c>
      <c r="C9008" s="3" t="s">
        <v>12986</v>
      </c>
      <c r="D9008" s="3">
        <v>1292</v>
      </c>
      <c r="E9008" s="9">
        <v>2005</v>
      </c>
      <c r="F9008" s="7" t="s">
        <v>6023</v>
      </c>
      <c r="G9008" s="7" t="s">
        <v>5401</v>
      </c>
      <c r="H9008" s="8" t="s">
        <v>17429</v>
      </c>
      <c r="I9008" s="8" t="s">
        <v>17444</v>
      </c>
      <c r="J9008" s="19">
        <v>1</v>
      </c>
      <c r="K9008" s="19" t="s">
        <v>20093</v>
      </c>
      <c r="L9008" s="11"/>
      <c r="M9008" s="11"/>
      <c r="N9008" s="24"/>
      <c r="P9008" s="32"/>
      <c r="T9008" s="19"/>
      <c r="U9008" s="3"/>
      <c r="X9008" t="str">
        <f t="shared" si="553"/>
        <v/>
      </c>
      <c r="Z9008" t="str">
        <f t="shared" si="554"/>
        <v/>
      </c>
      <c r="AB9008" s="9"/>
      <c r="AC9008" t="s">
        <v>17429</v>
      </c>
      <c r="AD9008">
        <f t="shared" si="556"/>
        <v>0</v>
      </c>
      <c r="AF9008" s="3"/>
      <c r="AH9008" s="9"/>
    </row>
    <row r="9009" spans="1:34" ht="10.95" customHeight="1" outlineLevel="1" x14ac:dyDescent="0.25">
      <c r="A9009" t="s">
        <v>5979</v>
      </c>
      <c r="C9009" s="3" t="s">
        <v>12986</v>
      </c>
      <c r="D9009" s="3">
        <v>1294</v>
      </c>
      <c r="E9009" s="9">
        <v>2005</v>
      </c>
      <c r="F9009" s="7" t="s">
        <v>6023</v>
      </c>
      <c r="G9009" s="7" t="s">
        <v>5401</v>
      </c>
      <c r="H9009" s="8" t="s">
        <v>17429</v>
      </c>
      <c r="I9009" s="8" t="s">
        <v>17444</v>
      </c>
      <c r="J9009" s="19">
        <v>1</v>
      </c>
      <c r="K9009" s="19" t="s">
        <v>20093</v>
      </c>
      <c r="L9009" s="11"/>
      <c r="M9009" s="11"/>
      <c r="N9009" s="24"/>
      <c r="P9009" s="32"/>
      <c r="T9009" s="19"/>
      <c r="U9009" s="3"/>
      <c r="X9009" t="str">
        <f t="shared" si="553"/>
        <v/>
      </c>
      <c r="Z9009" t="str">
        <f t="shared" si="554"/>
        <v/>
      </c>
      <c r="AB9009" s="9"/>
      <c r="AC9009" t="s">
        <v>17429</v>
      </c>
      <c r="AD9009">
        <f t="shared" si="556"/>
        <v>0</v>
      </c>
      <c r="AF9009" s="3"/>
      <c r="AH9009" s="9"/>
    </row>
    <row r="9010" spans="1:34" ht="10.95" customHeight="1" outlineLevel="1" x14ac:dyDescent="0.25">
      <c r="A9010" t="s">
        <v>5979</v>
      </c>
      <c r="C9010" s="3" t="s">
        <v>12986</v>
      </c>
      <c r="D9010" s="3">
        <v>1295</v>
      </c>
      <c r="E9010" s="9">
        <v>2005</v>
      </c>
      <c r="F9010" s="7" t="s">
        <v>6023</v>
      </c>
      <c r="G9010" s="7" t="s">
        <v>5401</v>
      </c>
      <c r="H9010" s="8" t="s">
        <v>17429</v>
      </c>
      <c r="I9010" s="8" t="s">
        <v>17444</v>
      </c>
      <c r="J9010" s="19">
        <v>1</v>
      </c>
      <c r="K9010" s="19" t="s">
        <v>20093</v>
      </c>
      <c r="L9010" s="11"/>
      <c r="M9010" s="11"/>
      <c r="N9010" s="24"/>
      <c r="P9010" s="32"/>
      <c r="T9010" s="19"/>
      <c r="U9010" s="3"/>
      <c r="X9010" t="str">
        <f t="shared" si="553"/>
        <v/>
      </c>
      <c r="Z9010" t="str">
        <f t="shared" si="554"/>
        <v/>
      </c>
      <c r="AB9010" s="9"/>
      <c r="AC9010" t="s">
        <v>17429</v>
      </c>
      <c r="AD9010">
        <f t="shared" si="556"/>
        <v>0</v>
      </c>
      <c r="AF9010" s="3"/>
      <c r="AH9010" s="9"/>
    </row>
    <row r="9011" spans="1:34" ht="10.95" customHeight="1" outlineLevel="1" x14ac:dyDescent="0.25">
      <c r="A9011" t="s">
        <v>5979</v>
      </c>
      <c r="C9011" s="3" t="s">
        <v>12986</v>
      </c>
      <c r="D9011" s="3">
        <v>1296</v>
      </c>
      <c r="E9011" s="9">
        <v>2005</v>
      </c>
      <c r="F9011" s="7" t="s">
        <v>6023</v>
      </c>
      <c r="G9011" s="7" t="s">
        <v>5401</v>
      </c>
      <c r="H9011" s="8" t="s">
        <v>17429</v>
      </c>
      <c r="I9011" s="8" t="s">
        <v>17444</v>
      </c>
      <c r="J9011" s="19">
        <v>1</v>
      </c>
      <c r="K9011" s="19" t="s">
        <v>20093</v>
      </c>
      <c r="L9011" s="11"/>
      <c r="M9011" s="11"/>
      <c r="N9011" s="24"/>
      <c r="P9011" s="32"/>
      <c r="T9011" s="19"/>
      <c r="U9011" s="3"/>
      <c r="X9011" t="str">
        <f t="shared" si="553"/>
        <v/>
      </c>
      <c r="Z9011" t="str">
        <f t="shared" si="554"/>
        <v/>
      </c>
      <c r="AB9011" s="9"/>
      <c r="AC9011" t="s">
        <v>17429</v>
      </c>
      <c r="AD9011">
        <f t="shared" si="556"/>
        <v>0</v>
      </c>
      <c r="AF9011" s="3"/>
      <c r="AH9011" s="9"/>
    </row>
    <row r="9012" spans="1:34" ht="10.95" customHeight="1" outlineLevel="1" x14ac:dyDescent="0.25">
      <c r="A9012" t="s">
        <v>5979</v>
      </c>
      <c r="C9012" s="3" t="s">
        <v>12986</v>
      </c>
      <c r="D9012" s="3">
        <v>1297</v>
      </c>
      <c r="E9012" s="9">
        <v>2005</v>
      </c>
      <c r="F9012" s="7" t="s">
        <v>6023</v>
      </c>
      <c r="G9012" s="7" t="s">
        <v>5401</v>
      </c>
      <c r="H9012" s="8" t="s">
        <v>17429</v>
      </c>
      <c r="I9012" s="8" t="s">
        <v>17444</v>
      </c>
      <c r="J9012" s="19">
        <v>1</v>
      </c>
      <c r="K9012" s="19" t="s">
        <v>20093</v>
      </c>
      <c r="L9012" s="11"/>
      <c r="M9012" s="11"/>
      <c r="N9012" s="24"/>
      <c r="P9012" s="32"/>
      <c r="T9012" s="19"/>
      <c r="U9012" s="3"/>
      <c r="X9012" t="str">
        <f t="shared" si="553"/>
        <v/>
      </c>
      <c r="Z9012" t="str">
        <f t="shared" si="554"/>
        <v/>
      </c>
      <c r="AB9012" s="9"/>
      <c r="AC9012" t="s">
        <v>17429</v>
      </c>
      <c r="AD9012">
        <f t="shared" si="556"/>
        <v>0</v>
      </c>
      <c r="AF9012" s="3"/>
      <c r="AH9012" s="9"/>
    </row>
    <row r="9013" spans="1:34" ht="10.95" customHeight="1" outlineLevel="1" x14ac:dyDescent="0.25">
      <c r="A9013" t="s">
        <v>5979</v>
      </c>
      <c r="C9013" s="3" t="s">
        <v>12986</v>
      </c>
      <c r="D9013" s="3" t="s">
        <v>17445</v>
      </c>
      <c r="E9013" s="9">
        <v>2005</v>
      </c>
      <c r="F9013" s="7" t="s">
        <v>6373</v>
      </c>
      <c r="G9013" s="7" t="s">
        <v>5401</v>
      </c>
      <c r="H9013" s="8" t="s">
        <v>5787</v>
      </c>
      <c r="I9013" s="8" t="s">
        <v>17444</v>
      </c>
      <c r="J9013" s="19">
        <v>1</v>
      </c>
      <c r="K9013" s="19" t="s">
        <v>7736</v>
      </c>
      <c r="L9013" s="11">
        <v>6</v>
      </c>
      <c r="M9013" s="11"/>
      <c r="N9013" s="24"/>
      <c r="P9013" s="32"/>
      <c r="T9013" s="19"/>
      <c r="U9013" s="3">
        <v>1129</v>
      </c>
      <c r="X9013" t="str">
        <f t="shared" si="553"/>
        <v/>
      </c>
      <c r="Z9013" t="str">
        <f t="shared" si="554"/>
        <v/>
      </c>
      <c r="AB9013" s="9"/>
      <c r="AC9013" t="s">
        <v>5787</v>
      </c>
      <c r="AD9013">
        <f t="shared" si="556"/>
        <v>0</v>
      </c>
      <c r="AF9013" s="3"/>
      <c r="AG9013" t="s">
        <v>5981</v>
      </c>
      <c r="AH9013" s="9" t="s">
        <v>4623</v>
      </c>
    </row>
    <row r="9014" spans="1:34" ht="10.95" customHeight="1" outlineLevel="1" x14ac:dyDescent="0.25">
      <c r="A9014" t="s">
        <v>5979</v>
      </c>
      <c r="C9014" s="3" t="s">
        <v>12986</v>
      </c>
      <c r="D9014" s="3">
        <v>1301</v>
      </c>
      <c r="E9014" s="9">
        <v>2005</v>
      </c>
      <c r="F9014" s="7" t="s">
        <v>2287</v>
      </c>
      <c r="G9014" s="7" t="s">
        <v>5401</v>
      </c>
      <c r="H9014" s="8" t="s">
        <v>2286</v>
      </c>
      <c r="I9014" s="8" t="s">
        <v>10570</v>
      </c>
      <c r="J9014" s="19">
        <v>6</v>
      </c>
      <c r="K9014" s="19" t="s">
        <v>7738</v>
      </c>
      <c r="L9014" s="11"/>
      <c r="M9014" s="11"/>
      <c r="N9014" s="24"/>
      <c r="P9014" s="32"/>
      <c r="T9014" s="19"/>
      <c r="U9014" s="3">
        <v>1133</v>
      </c>
      <c r="X9014" t="str">
        <f t="shared" si="553"/>
        <v/>
      </c>
      <c r="Z9014" t="str">
        <f t="shared" si="554"/>
        <v/>
      </c>
      <c r="AB9014" s="9"/>
      <c r="AC9014" t="s">
        <v>2286</v>
      </c>
      <c r="AD9014">
        <f t="shared" si="556"/>
        <v>0</v>
      </c>
      <c r="AF9014" s="3"/>
      <c r="AG9014" t="s">
        <v>5981</v>
      </c>
      <c r="AH9014" s="9" t="s">
        <v>4925</v>
      </c>
    </row>
    <row r="9015" spans="1:34" ht="10.95" customHeight="1" outlineLevel="1" x14ac:dyDescent="0.25">
      <c r="A9015" t="s">
        <v>5979</v>
      </c>
      <c r="C9015" s="3" t="s">
        <v>12986</v>
      </c>
      <c r="D9015" s="3">
        <v>1363</v>
      </c>
      <c r="E9015" s="9">
        <v>2007</v>
      </c>
      <c r="F9015" s="7" t="s">
        <v>70</v>
      </c>
      <c r="G9015" s="7" t="s">
        <v>5401</v>
      </c>
      <c r="H9015" s="8" t="s">
        <v>17393</v>
      </c>
      <c r="I9015" s="8" t="s">
        <v>17446</v>
      </c>
      <c r="J9015" s="19">
        <v>6</v>
      </c>
      <c r="K9015" s="19" t="s">
        <v>7738</v>
      </c>
      <c r="L9015" s="11"/>
      <c r="M9015" s="11"/>
      <c r="N9015" s="24"/>
      <c r="P9015" s="32"/>
      <c r="T9015" s="19"/>
      <c r="U9015" s="3"/>
      <c r="X9015" t="str">
        <f t="shared" si="553"/>
        <v/>
      </c>
      <c r="Z9015" t="str">
        <f t="shared" si="554"/>
        <v/>
      </c>
      <c r="AB9015" s="9"/>
      <c r="AC9015" t="s">
        <v>17393</v>
      </c>
      <c r="AD9015">
        <f t="shared" si="556"/>
        <v>0</v>
      </c>
      <c r="AF9015" s="3"/>
      <c r="AH9015" s="9"/>
    </row>
    <row r="9016" spans="1:34" ht="10.95" customHeight="1" outlineLevel="1" x14ac:dyDescent="0.25">
      <c r="A9016" t="s">
        <v>5979</v>
      </c>
      <c r="C9016" s="3" t="s">
        <v>12986</v>
      </c>
      <c r="D9016" s="3">
        <v>1365</v>
      </c>
      <c r="E9016" s="9">
        <v>2007</v>
      </c>
      <c r="F9016" s="7" t="s">
        <v>17447</v>
      </c>
      <c r="G9016" s="7" t="s">
        <v>5401</v>
      </c>
      <c r="H9016" s="8" t="s">
        <v>17400</v>
      </c>
      <c r="I9016" s="8" t="s">
        <v>17446</v>
      </c>
      <c r="J9016" s="19">
        <v>6</v>
      </c>
      <c r="K9016" s="19" t="s">
        <v>7738</v>
      </c>
      <c r="L9016" s="11"/>
      <c r="M9016" s="11"/>
      <c r="N9016" s="24"/>
      <c r="P9016" s="32"/>
      <c r="T9016" s="19"/>
      <c r="U9016" s="3"/>
      <c r="X9016" t="str">
        <f t="shared" si="553"/>
        <v/>
      </c>
      <c r="Z9016">
        <f t="shared" si="554"/>
        <v>1</v>
      </c>
      <c r="AB9016" s="9"/>
      <c r="AC9016" t="s">
        <v>17400</v>
      </c>
      <c r="AD9016">
        <f t="shared" si="556"/>
        <v>0</v>
      </c>
      <c r="AF9016" s="3"/>
      <c r="AH9016" s="9"/>
    </row>
    <row r="9017" spans="1:34" ht="10.95" customHeight="1" outlineLevel="1" x14ac:dyDescent="0.25">
      <c r="A9017" t="s">
        <v>5979</v>
      </c>
      <c r="C9017" s="3" t="s">
        <v>12986</v>
      </c>
      <c r="D9017" s="3">
        <v>1491</v>
      </c>
      <c r="E9017" s="9">
        <v>2009</v>
      </c>
      <c r="F9017" s="7" t="s">
        <v>22056</v>
      </c>
      <c r="G9017" s="7" t="s">
        <v>5401</v>
      </c>
      <c r="H9017" s="8" t="s">
        <v>17449</v>
      </c>
      <c r="I9017" s="8" t="s">
        <v>17448</v>
      </c>
      <c r="J9017" s="19">
        <v>3</v>
      </c>
      <c r="K9017" s="19" t="s">
        <v>20093</v>
      </c>
      <c r="L9017" s="11"/>
      <c r="M9017" s="11"/>
      <c r="N9017" s="24"/>
      <c r="P9017" s="32"/>
      <c r="T9017" s="19"/>
      <c r="U9017" s="3"/>
      <c r="X9017" t="str">
        <f t="shared" si="553"/>
        <v/>
      </c>
      <c r="Z9017" t="str">
        <f t="shared" si="554"/>
        <v/>
      </c>
      <c r="AB9017" s="9"/>
      <c r="AC9017" t="s">
        <v>17449</v>
      </c>
      <c r="AD9017">
        <f t="shared" si="556"/>
        <v>0</v>
      </c>
      <c r="AF9017" s="3"/>
      <c r="AH9017" s="9"/>
    </row>
    <row r="9018" spans="1:34" ht="10.95" customHeight="1" outlineLevel="1" x14ac:dyDescent="0.25">
      <c r="A9018" t="s">
        <v>5979</v>
      </c>
      <c r="C9018" s="3" t="s">
        <v>12986</v>
      </c>
      <c r="D9018" s="3">
        <v>1492</v>
      </c>
      <c r="E9018" s="9">
        <v>2009</v>
      </c>
      <c r="F9018" s="7" t="s">
        <v>541</v>
      </c>
      <c r="G9018" s="7" t="s">
        <v>5401</v>
      </c>
      <c r="H9018" s="8" t="s">
        <v>17450</v>
      </c>
      <c r="I9018" s="8" t="s">
        <v>17448</v>
      </c>
      <c r="J9018" s="19">
        <v>1</v>
      </c>
      <c r="K9018" s="19" t="s">
        <v>20093</v>
      </c>
      <c r="L9018" s="11"/>
      <c r="M9018" s="11"/>
      <c r="N9018" s="24"/>
      <c r="P9018" s="32"/>
      <c r="S9018">
        <v>1</v>
      </c>
      <c r="T9018" s="19"/>
      <c r="U9018" s="3"/>
      <c r="X9018" t="str">
        <f t="shared" si="553"/>
        <v/>
      </c>
      <c r="Z9018" t="str">
        <f t="shared" si="554"/>
        <v/>
      </c>
      <c r="AB9018" s="9"/>
      <c r="AC9018" t="s">
        <v>17450</v>
      </c>
      <c r="AD9018">
        <f t="shared" si="556"/>
        <v>0</v>
      </c>
      <c r="AF9018" s="3"/>
      <c r="AH9018" s="9"/>
    </row>
    <row r="9019" spans="1:34" ht="10.95" customHeight="1" outlineLevel="1" x14ac:dyDescent="0.25">
      <c r="A9019" t="s">
        <v>5979</v>
      </c>
      <c r="C9019" s="3" t="s">
        <v>12986</v>
      </c>
      <c r="D9019" s="3">
        <v>1494</v>
      </c>
      <c r="E9019" s="9">
        <v>2009</v>
      </c>
      <c r="F9019" s="7" t="s">
        <v>1779</v>
      </c>
      <c r="G9019" s="7" t="s">
        <v>5401</v>
      </c>
      <c r="H9019" s="8" t="s">
        <v>17449</v>
      </c>
      <c r="I9019" s="8" t="s">
        <v>17448</v>
      </c>
      <c r="J9019" s="19">
        <v>3</v>
      </c>
      <c r="K9019" s="19" t="s">
        <v>20093</v>
      </c>
      <c r="L9019" s="11"/>
      <c r="M9019" s="11"/>
      <c r="N9019" s="24"/>
      <c r="P9019" s="32"/>
      <c r="T9019" s="19"/>
      <c r="U9019" s="3"/>
      <c r="X9019" t="str">
        <f t="shared" si="553"/>
        <v/>
      </c>
      <c r="Z9019" t="str">
        <f t="shared" si="554"/>
        <v/>
      </c>
      <c r="AB9019" s="9"/>
      <c r="AC9019" t="s">
        <v>17449</v>
      </c>
      <c r="AD9019">
        <f t="shared" si="556"/>
        <v>0</v>
      </c>
      <c r="AF9019" s="3"/>
      <c r="AH9019" s="9"/>
    </row>
    <row r="9020" spans="1:34" ht="10.95" customHeight="1" outlineLevel="1" x14ac:dyDescent="0.25">
      <c r="A9020" t="s">
        <v>5979</v>
      </c>
      <c r="C9020" s="3" t="s">
        <v>12986</v>
      </c>
      <c r="D9020" s="3" t="s">
        <v>20205</v>
      </c>
      <c r="E9020" s="9">
        <v>2009</v>
      </c>
      <c r="F9020" s="7" t="s">
        <v>16801</v>
      </c>
      <c r="G9020" s="7" t="s">
        <v>5401</v>
      </c>
      <c r="H9020" s="8" t="s">
        <v>17449</v>
      </c>
      <c r="I9020" s="8" t="s">
        <v>17448</v>
      </c>
      <c r="J9020" s="19">
        <v>3</v>
      </c>
      <c r="K9020" s="19" t="s">
        <v>7736</v>
      </c>
      <c r="L9020" s="11">
        <v>10</v>
      </c>
      <c r="M9020" s="11"/>
      <c r="N9020" s="24"/>
      <c r="P9020" s="32"/>
      <c r="T9020" s="19"/>
      <c r="U9020" s="3"/>
      <c r="X9020" t="str">
        <f t="shared" si="553"/>
        <v/>
      </c>
      <c r="Z9020">
        <f t="shared" si="554"/>
        <v>1</v>
      </c>
      <c r="AB9020" s="9"/>
      <c r="AC9020" t="s">
        <v>17449</v>
      </c>
      <c r="AD9020">
        <f t="shared" si="556"/>
        <v>0</v>
      </c>
      <c r="AF9020" s="3"/>
      <c r="AH9020" s="9"/>
    </row>
    <row r="9021" spans="1:34" ht="10.95" customHeight="1" outlineLevel="1" x14ac:dyDescent="0.25">
      <c r="A9021" t="s">
        <v>5979</v>
      </c>
      <c r="C9021" s="3" t="s">
        <v>12986</v>
      </c>
      <c r="D9021" s="3" t="s">
        <v>17452</v>
      </c>
      <c r="E9021" s="9">
        <v>2013</v>
      </c>
      <c r="F9021" s="7" t="s">
        <v>14027</v>
      </c>
      <c r="G9021" s="7" t="s">
        <v>5401</v>
      </c>
      <c r="H9021" s="8" t="s">
        <v>7560</v>
      </c>
      <c r="I9021" s="8" t="s">
        <v>17451</v>
      </c>
      <c r="J9021" s="19">
        <v>7</v>
      </c>
      <c r="K9021" s="19" t="s">
        <v>7738</v>
      </c>
      <c r="L9021" s="11"/>
      <c r="M9021" s="11"/>
      <c r="N9021" s="24"/>
      <c r="P9021" s="32"/>
      <c r="T9021" s="19"/>
      <c r="U9021" s="3"/>
      <c r="X9021" t="str">
        <f t="shared" si="553"/>
        <v/>
      </c>
      <c r="Z9021">
        <f t="shared" si="554"/>
        <v>1</v>
      </c>
      <c r="AB9021" s="9"/>
      <c r="AC9021" t="s">
        <v>7560</v>
      </c>
      <c r="AD9021">
        <f t="shared" si="556"/>
        <v>0</v>
      </c>
      <c r="AF9021" s="3"/>
      <c r="AH9021" s="9"/>
    </row>
    <row r="9022" spans="1:34" ht="10.95" customHeight="1" outlineLevel="1" x14ac:dyDescent="0.25">
      <c r="A9022" t="s">
        <v>5979</v>
      </c>
      <c r="C9022" s="3" t="s">
        <v>12986</v>
      </c>
      <c r="D9022" s="3">
        <v>1644</v>
      </c>
      <c r="E9022" s="9">
        <v>2013</v>
      </c>
      <c r="F9022" s="7" t="s">
        <v>13107</v>
      </c>
      <c r="G9022" s="7" t="s">
        <v>5401</v>
      </c>
      <c r="H9022" s="8" t="s">
        <v>7560</v>
      </c>
      <c r="I9022" s="8" t="s">
        <v>17451</v>
      </c>
      <c r="J9022" s="19">
        <v>7</v>
      </c>
      <c r="K9022" s="19" t="s">
        <v>7738</v>
      </c>
      <c r="L9022" s="11"/>
      <c r="M9022" s="11"/>
      <c r="N9022" s="24"/>
      <c r="P9022" s="32"/>
      <c r="T9022" s="19"/>
      <c r="U9022" s="3"/>
      <c r="X9022" t="str">
        <f t="shared" si="553"/>
        <v/>
      </c>
      <c r="Z9022">
        <f t="shared" si="554"/>
        <v>1</v>
      </c>
      <c r="AB9022" s="9"/>
      <c r="AC9022" t="s">
        <v>7560</v>
      </c>
      <c r="AD9022">
        <f t="shared" si="556"/>
        <v>0</v>
      </c>
      <c r="AF9022" s="3"/>
      <c r="AH9022" s="9"/>
    </row>
    <row r="9023" spans="1:34" ht="10.95" customHeight="1" outlineLevel="1" x14ac:dyDescent="0.25">
      <c r="A9023" t="s">
        <v>5979</v>
      </c>
      <c r="C9023" s="3" t="s">
        <v>12986</v>
      </c>
      <c r="D9023" s="3">
        <v>1778</v>
      </c>
      <c r="E9023" s="9">
        <v>2015</v>
      </c>
      <c r="F9023" s="7" t="s">
        <v>13110</v>
      </c>
      <c r="G9023" s="7" t="s">
        <v>5401</v>
      </c>
      <c r="H9023" s="8" t="s">
        <v>17454</v>
      </c>
      <c r="I9023" s="8" t="s">
        <v>17453</v>
      </c>
      <c r="J9023" s="19">
        <v>1</v>
      </c>
      <c r="K9023" s="19" t="s">
        <v>7736</v>
      </c>
      <c r="L9023" s="11">
        <v>5.4</v>
      </c>
      <c r="M9023" s="11"/>
      <c r="N9023" s="24"/>
      <c r="P9023" s="32"/>
      <c r="T9023" s="19"/>
      <c r="U9023" s="3"/>
      <c r="X9023" t="str">
        <f t="shared" si="553"/>
        <v/>
      </c>
      <c r="Z9023">
        <f t="shared" si="554"/>
        <v>1</v>
      </c>
      <c r="AB9023" s="9"/>
      <c r="AC9023" t="s">
        <v>17454</v>
      </c>
      <c r="AD9023">
        <f t="shared" si="556"/>
        <v>0</v>
      </c>
      <c r="AF9023" s="3"/>
      <c r="AH9023" s="9"/>
    </row>
    <row r="9024" spans="1:34" ht="10.95" customHeight="1" outlineLevel="1" x14ac:dyDescent="0.25">
      <c r="A9024" t="s">
        <v>5979</v>
      </c>
      <c r="C9024" s="3" t="s">
        <v>12986</v>
      </c>
      <c r="D9024" s="3">
        <v>1838</v>
      </c>
      <c r="E9024" s="9">
        <v>2017</v>
      </c>
      <c r="F9024" s="7" t="s">
        <v>21343</v>
      </c>
      <c r="G9024" s="7" t="s">
        <v>5401</v>
      </c>
      <c r="H9024" s="8" t="s">
        <v>17429</v>
      </c>
      <c r="I9024" s="8" t="s">
        <v>17455</v>
      </c>
      <c r="J9024" s="19">
        <v>1</v>
      </c>
      <c r="K9024" s="19" t="s">
        <v>20093</v>
      </c>
      <c r="L9024" s="11"/>
      <c r="M9024" s="11"/>
      <c r="N9024" s="24"/>
      <c r="P9024" s="32"/>
      <c r="R9024">
        <v>1</v>
      </c>
      <c r="S9024">
        <v>1</v>
      </c>
      <c r="T9024" s="19"/>
      <c r="U9024" s="3"/>
      <c r="X9024" t="str">
        <f t="shared" si="553"/>
        <v/>
      </c>
      <c r="Z9024" t="str">
        <f t="shared" si="554"/>
        <v/>
      </c>
      <c r="AB9024" s="9"/>
      <c r="AC9024" t="s">
        <v>17429</v>
      </c>
      <c r="AD9024">
        <f t="shared" si="556"/>
        <v>0</v>
      </c>
      <c r="AF9024" s="3"/>
      <c r="AH9024" s="9"/>
    </row>
    <row r="9025" spans="1:48" ht="10.95" customHeight="1" outlineLevel="1" x14ac:dyDescent="0.25">
      <c r="A9025" t="s">
        <v>5979</v>
      </c>
      <c r="C9025" s="3" t="s">
        <v>12986</v>
      </c>
      <c r="D9025" s="3">
        <v>1839</v>
      </c>
      <c r="E9025" s="9">
        <v>2017</v>
      </c>
      <c r="F9025" s="7" t="s">
        <v>22057</v>
      </c>
      <c r="G9025" s="7" t="s">
        <v>5401</v>
      </c>
      <c r="H9025" s="8" t="s">
        <v>17429</v>
      </c>
      <c r="I9025" s="8" t="s">
        <v>17455</v>
      </c>
      <c r="J9025" s="19">
        <v>1</v>
      </c>
      <c r="K9025" s="19" t="s">
        <v>20093</v>
      </c>
      <c r="L9025" s="11"/>
      <c r="M9025" s="11"/>
      <c r="N9025" s="24"/>
      <c r="P9025" s="32"/>
      <c r="T9025" s="19"/>
      <c r="U9025" s="3"/>
      <c r="X9025" t="str">
        <f t="shared" si="553"/>
        <v/>
      </c>
      <c r="Z9025" t="str">
        <f t="shared" si="554"/>
        <v/>
      </c>
      <c r="AB9025" s="9"/>
      <c r="AC9025" t="s">
        <v>17429</v>
      </c>
      <c r="AD9025">
        <f t="shared" si="556"/>
        <v>0</v>
      </c>
      <c r="AF9025" s="3"/>
      <c r="AH9025" s="9"/>
    </row>
    <row r="9026" spans="1:48" ht="10.95" customHeight="1" outlineLevel="1" x14ac:dyDescent="0.25">
      <c r="A9026" t="s">
        <v>5979</v>
      </c>
      <c r="C9026" s="3" t="s">
        <v>12986</v>
      </c>
      <c r="D9026" s="3">
        <v>1840</v>
      </c>
      <c r="E9026" s="9">
        <v>2017</v>
      </c>
      <c r="F9026" s="7" t="s">
        <v>13885</v>
      </c>
      <c r="G9026" s="7" t="s">
        <v>5401</v>
      </c>
      <c r="H9026" s="8" t="s">
        <v>17429</v>
      </c>
      <c r="I9026" s="8" t="s">
        <v>17455</v>
      </c>
      <c r="J9026" s="19">
        <v>1</v>
      </c>
      <c r="K9026" s="19" t="s">
        <v>20093</v>
      </c>
      <c r="L9026" s="11"/>
      <c r="M9026" s="11"/>
      <c r="N9026" s="24"/>
      <c r="P9026" s="32"/>
      <c r="T9026" s="19"/>
      <c r="U9026" s="3"/>
      <c r="X9026" t="str">
        <f t="shared" ref="X9026:X9089" si="557">IF(COUNTIF(F9026,"*fdc*"),1,"")</f>
        <v/>
      </c>
      <c r="Z9026" t="str">
        <f t="shared" ref="Z9026:Z9089" si="558">IF(COUNTIF(F9026,"*s/s*"),1,"")</f>
        <v/>
      </c>
      <c r="AB9026" s="9"/>
      <c r="AC9026" t="s">
        <v>17429</v>
      </c>
      <c r="AD9026">
        <f t="shared" si="556"/>
        <v>0</v>
      </c>
      <c r="AF9026" s="3"/>
      <c r="AH9026" s="9"/>
    </row>
    <row r="9027" spans="1:48" ht="10.95" customHeight="1" outlineLevel="1" x14ac:dyDescent="0.25">
      <c r="A9027" t="s">
        <v>5979</v>
      </c>
      <c r="C9027" s="3" t="s">
        <v>12986</v>
      </c>
      <c r="D9027" s="3">
        <v>1841</v>
      </c>
      <c r="E9027" s="9">
        <v>2017</v>
      </c>
      <c r="F9027" s="7" t="s">
        <v>22058</v>
      </c>
      <c r="G9027" s="7" t="s">
        <v>5401</v>
      </c>
      <c r="H9027" s="8" t="s">
        <v>17429</v>
      </c>
      <c r="I9027" s="8" t="s">
        <v>17455</v>
      </c>
      <c r="J9027" s="19">
        <v>1</v>
      </c>
      <c r="K9027" s="19" t="s">
        <v>20093</v>
      </c>
      <c r="L9027" s="11"/>
      <c r="M9027" s="11"/>
      <c r="N9027" s="24"/>
      <c r="P9027" s="32"/>
      <c r="T9027" s="19"/>
      <c r="U9027" s="3"/>
      <c r="X9027" t="str">
        <f t="shared" si="557"/>
        <v/>
      </c>
      <c r="Z9027" t="str">
        <f t="shared" si="558"/>
        <v/>
      </c>
      <c r="AB9027" s="9"/>
      <c r="AC9027" t="s">
        <v>17429</v>
      </c>
      <c r="AD9027">
        <f t="shared" si="556"/>
        <v>0</v>
      </c>
      <c r="AF9027" s="3"/>
      <c r="AH9027" s="9"/>
    </row>
    <row r="9028" spans="1:48" ht="10.95" customHeight="1" outlineLevel="1" x14ac:dyDescent="0.25">
      <c r="A9028" t="s">
        <v>5979</v>
      </c>
      <c r="C9028" s="3" t="s">
        <v>12986</v>
      </c>
      <c r="D9028" s="3">
        <v>1842</v>
      </c>
      <c r="E9028" s="9">
        <v>2017</v>
      </c>
      <c r="F9028" s="7" t="s">
        <v>1779</v>
      </c>
      <c r="G9028" s="7" t="s">
        <v>5401</v>
      </c>
      <c r="H9028" s="8" t="s">
        <v>17429</v>
      </c>
      <c r="I9028" s="8" t="s">
        <v>17455</v>
      </c>
      <c r="J9028" s="19">
        <v>1</v>
      </c>
      <c r="K9028" s="19" t="s">
        <v>20093</v>
      </c>
      <c r="L9028" s="11"/>
      <c r="M9028" s="11"/>
      <c r="N9028" s="24"/>
      <c r="P9028" s="32"/>
      <c r="T9028" s="19"/>
      <c r="U9028" s="3"/>
      <c r="X9028" t="str">
        <f t="shared" si="557"/>
        <v/>
      </c>
      <c r="Z9028" t="str">
        <f t="shared" si="558"/>
        <v/>
      </c>
      <c r="AB9028" s="9"/>
      <c r="AC9028" t="s">
        <v>17429</v>
      </c>
      <c r="AD9028">
        <f t="shared" si="556"/>
        <v>0</v>
      </c>
      <c r="AF9028" s="3"/>
      <c r="AH9028" s="9"/>
    </row>
    <row r="9029" spans="1:48" ht="10.95" customHeight="1" outlineLevel="1" x14ac:dyDescent="0.25">
      <c r="A9029" t="s">
        <v>5979</v>
      </c>
      <c r="C9029" s="3" t="s">
        <v>12986</v>
      </c>
      <c r="D9029" s="3">
        <v>1843</v>
      </c>
      <c r="E9029" s="9">
        <v>2017</v>
      </c>
      <c r="F9029" s="7" t="s">
        <v>544</v>
      </c>
      <c r="G9029" s="7" t="s">
        <v>5401</v>
      </c>
      <c r="H9029" s="8" t="s">
        <v>17429</v>
      </c>
      <c r="I9029" s="8" t="s">
        <v>17455</v>
      </c>
      <c r="J9029" s="19">
        <v>1</v>
      </c>
      <c r="K9029" s="19" t="s">
        <v>20093</v>
      </c>
      <c r="L9029" s="11"/>
      <c r="M9029" s="11"/>
      <c r="N9029" s="24"/>
      <c r="P9029" s="32"/>
      <c r="T9029" s="19"/>
      <c r="U9029" s="3"/>
      <c r="X9029" t="str">
        <f t="shared" si="557"/>
        <v/>
      </c>
      <c r="Z9029" t="str">
        <f t="shared" si="558"/>
        <v/>
      </c>
      <c r="AB9029" s="9"/>
      <c r="AC9029" t="s">
        <v>17429</v>
      </c>
      <c r="AD9029">
        <f t="shared" si="556"/>
        <v>0</v>
      </c>
      <c r="AF9029" s="3"/>
      <c r="AH9029" s="9"/>
    </row>
    <row r="9030" spans="1:48" ht="10.95" customHeight="1" outlineLevel="1" x14ac:dyDescent="0.25">
      <c r="A9030" t="s">
        <v>5979</v>
      </c>
      <c r="C9030" s="3" t="s">
        <v>12986</v>
      </c>
      <c r="D9030" s="3" t="s">
        <v>17456</v>
      </c>
      <c r="E9030" s="9">
        <v>2017</v>
      </c>
      <c r="F9030" s="7" t="s">
        <v>16801</v>
      </c>
      <c r="G9030" s="7" t="s">
        <v>5401</v>
      </c>
      <c r="H9030" s="8" t="s">
        <v>17429</v>
      </c>
      <c r="I9030" s="8" t="s">
        <v>17455</v>
      </c>
      <c r="J9030" s="19">
        <v>1</v>
      </c>
      <c r="K9030" s="19" t="s">
        <v>7736</v>
      </c>
      <c r="L9030" s="11">
        <v>13</v>
      </c>
      <c r="M9030" s="11"/>
      <c r="N9030" s="24"/>
      <c r="P9030" s="32"/>
      <c r="T9030" s="19"/>
      <c r="U9030" s="3"/>
      <c r="X9030" t="str">
        <f t="shared" si="557"/>
        <v/>
      </c>
      <c r="Z9030">
        <f t="shared" si="558"/>
        <v>1</v>
      </c>
      <c r="AB9030" s="9"/>
      <c r="AC9030" t="s">
        <v>17429</v>
      </c>
      <c r="AD9030">
        <f t="shared" si="556"/>
        <v>0</v>
      </c>
      <c r="AF9030" s="3"/>
      <c r="AH9030" s="9"/>
    </row>
    <row r="9031" spans="1:48" ht="10.95" customHeight="1" outlineLevel="1" x14ac:dyDescent="0.25">
      <c r="A9031" t="s">
        <v>5979</v>
      </c>
      <c r="C9031" s="3" t="s">
        <v>12986</v>
      </c>
      <c r="D9031" s="3">
        <v>1849</v>
      </c>
      <c r="E9031" s="9">
        <v>2017</v>
      </c>
      <c r="F9031" s="7" t="s">
        <v>21343</v>
      </c>
      <c r="G9031" s="7" t="s">
        <v>5401</v>
      </c>
      <c r="H9031" s="8" t="s">
        <v>17459</v>
      </c>
      <c r="I9031" s="8" t="s">
        <v>17457</v>
      </c>
      <c r="J9031" s="19">
        <v>4</v>
      </c>
      <c r="K9031" s="19" t="s">
        <v>20093</v>
      </c>
      <c r="L9031" s="11"/>
      <c r="M9031" s="11"/>
      <c r="N9031" s="24"/>
      <c r="P9031" s="32"/>
      <c r="T9031" s="19"/>
      <c r="U9031" s="3"/>
      <c r="X9031" t="str">
        <f t="shared" si="557"/>
        <v/>
      </c>
      <c r="Z9031" t="str">
        <f t="shared" si="558"/>
        <v/>
      </c>
      <c r="AB9031" s="9"/>
      <c r="AC9031" t="s">
        <v>17459</v>
      </c>
      <c r="AD9031">
        <f t="shared" si="556"/>
        <v>0</v>
      </c>
      <c r="AF9031" s="3"/>
      <c r="AH9031" s="9"/>
    </row>
    <row r="9032" spans="1:48" ht="10.95" customHeight="1" outlineLevel="1" x14ac:dyDescent="0.25">
      <c r="A9032" t="s">
        <v>5979</v>
      </c>
      <c r="C9032" s="3" t="s">
        <v>12986</v>
      </c>
      <c r="D9032" s="3">
        <v>1850</v>
      </c>
      <c r="E9032" s="9">
        <v>2017</v>
      </c>
      <c r="F9032" s="7" t="s">
        <v>22057</v>
      </c>
      <c r="G9032" s="7" t="s">
        <v>5401</v>
      </c>
      <c r="H9032" s="8" t="s">
        <v>17459</v>
      </c>
      <c r="I9032" s="8" t="s">
        <v>17457</v>
      </c>
      <c r="J9032" s="19">
        <v>4</v>
      </c>
      <c r="K9032" s="19" t="s">
        <v>20093</v>
      </c>
      <c r="L9032" s="11"/>
      <c r="M9032" s="11"/>
      <c r="N9032" s="24"/>
      <c r="P9032" s="32"/>
      <c r="S9032">
        <v>1</v>
      </c>
      <c r="T9032" s="19"/>
      <c r="U9032" s="3"/>
      <c r="X9032" t="str">
        <f t="shared" si="557"/>
        <v/>
      </c>
      <c r="Z9032" t="str">
        <f t="shared" si="558"/>
        <v/>
      </c>
      <c r="AB9032" s="9"/>
      <c r="AC9032" t="s">
        <v>17459</v>
      </c>
      <c r="AD9032">
        <f t="shared" si="556"/>
        <v>0</v>
      </c>
      <c r="AF9032" s="3"/>
      <c r="AH9032" s="9"/>
    </row>
    <row r="9033" spans="1:48" ht="10.95" customHeight="1" outlineLevel="1" x14ac:dyDescent="0.25">
      <c r="A9033" t="s">
        <v>5979</v>
      </c>
      <c r="C9033" s="3" t="s">
        <v>12986</v>
      </c>
      <c r="D9033" s="3">
        <v>1851</v>
      </c>
      <c r="E9033" s="9">
        <v>2017</v>
      </c>
      <c r="F9033" s="7" t="s">
        <v>13885</v>
      </c>
      <c r="G9033" s="7" t="s">
        <v>5401</v>
      </c>
      <c r="H9033" s="8" t="s">
        <v>17459</v>
      </c>
      <c r="I9033" s="8" t="s">
        <v>17457</v>
      </c>
      <c r="J9033" s="19">
        <v>1</v>
      </c>
      <c r="K9033" s="19" t="s">
        <v>20093</v>
      </c>
      <c r="L9033" s="11"/>
      <c r="M9033" s="11"/>
      <c r="N9033" s="24"/>
      <c r="P9033" s="32"/>
      <c r="R9033">
        <v>1</v>
      </c>
      <c r="S9033">
        <v>1</v>
      </c>
      <c r="T9033" s="19"/>
      <c r="U9033" s="3"/>
      <c r="X9033" t="str">
        <f t="shared" si="557"/>
        <v/>
      </c>
      <c r="Z9033" t="str">
        <f t="shared" si="558"/>
        <v/>
      </c>
      <c r="AB9033" s="9"/>
      <c r="AC9033" t="s">
        <v>17459</v>
      </c>
      <c r="AD9033">
        <f t="shared" si="556"/>
        <v>0</v>
      </c>
      <c r="AF9033" s="3"/>
      <c r="AH9033" s="9"/>
    </row>
    <row r="9034" spans="1:48" ht="10.95" customHeight="1" outlineLevel="1" x14ac:dyDescent="0.25">
      <c r="A9034" t="s">
        <v>5979</v>
      </c>
      <c r="C9034" s="3" t="s">
        <v>12986</v>
      </c>
      <c r="D9034" s="3">
        <v>1852</v>
      </c>
      <c r="E9034" s="9">
        <v>2017</v>
      </c>
      <c r="F9034" s="7" t="s">
        <v>22058</v>
      </c>
      <c r="G9034" s="7" t="s">
        <v>5401</v>
      </c>
      <c r="H9034" s="8" t="s">
        <v>17459</v>
      </c>
      <c r="I9034" s="8" t="s">
        <v>17457</v>
      </c>
      <c r="J9034" s="19">
        <v>4</v>
      </c>
      <c r="K9034" s="19" t="s">
        <v>20093</v>
      </c>
      <c r="L9034" s="11"/>
      <c r="M9034" s="11"/>
      <c r="N9034" s="24"/>
      <c r="P9034" s="32"/>
      <c r="T9034" s="19"/>
      <c r="U9034" s="3"/>
      <c r="X9034" t="str">
        <f t="shared" si="557"/>
        <v/>
      </c>
      <c r="Z9034" t="str">
        <f t="shared" si="558"/>
        <v/>
      </c>
      <c r="AB9034" s="9"/>
      <c r="AC9034" t="s">
        <v>17459</v>
      </c>
      <c r="AD9034">
        <f t="shared" si="556"/>
        <v>0</v>
      </c>
      <c r="AF9034" s="3"/>
      <c r="AH9034" s="9"/>
    </row>
    <row r="9035" spans="1:48" ht="10.95" customHeight="1" outlineLevel="1" x14ac:dyDescent="0.25">
      <c r="A9035" t="s">
        <v>5979</v>
      </c>
      <c r="C9035" s="3" t="s">
        <v>12986</v>
      </c>
      <c r="D9035" s="3">
        <v>1853</v>
      </c>
      <c r="E9035" s="9">
        <v>2017</v>
      </c>
      <c r="F9035" s="7" t="s">
        <v>1779</v>
      </c>
      <c r="G9035" s="7" t="s">
        <v>5401</v>
      </c>
      <c r="H9035" s="8" t="s">
        <v>17459</v>
      </c>
      <c r="I9035" s="8" t="s">
        <v>17457</v>
      </c>
      <c r="J9035" s="19">
        <v>4</v>
      </c>
      <c r="K9035" s="19" t="s">
        <v>20093</v>
      </c>
      <c r="L9035" s="11"/>
      <c r="M9035" s="11"/>
      <c r="N9035" s="24"/>
      <c r="P9035" s="32"/>
      <c r="T9035" s="19"/>
      <c r="U9035" s="3"/>
      <c r="X9035" t="str">
        <f t="shared" si="557"/>
        <v/>
      </c>
      <c r="Z9035" t="str">
        <f t="shared" si="558"/>
        <v/>
      </c>
      <c r="AB9035" s="9"/>
      <c r="AC9035" t="s">
        <v>17459</v>
      </c>
      <c r="AD9035">
        <f t="shared" si="556"/>
        <v>0</v>
      </c>
      <c r="AF9035" s="3"/>
      <c r="AH9035" s="9"/>
    </row>
    <row r="9036" spans="1:48" ht="10.95" customHeight="1" outlineLevel="1" x14ac:dyDescent="0.25">
      <c r="A9036" t="s">
        <v>5979</v>
      </c>
      <c r="C9036" s="3" t="s">
        <v>12986</v>
      </c>
      <c r="D9036" s="3">
        <v>1854</v>
      </c>
      <c r="E9036" s="9">
        <v>2017</v>
      </c>
      <c r="F9036" s="7" t="s">
        <v>544</v>
      </c>
      <c r="G9036" s="7" t="s">
        <v>5401</v>
      </c>
      <c r="H9036" s="8" t="s">
        <v>17459</v>
      </c>
      <c r="I9036" s="8" t="s">
        <v>17457</v>
      </c>
      <c r="J9036" s="19">
        <v>4</v>
      </c>
      <c r="K9036" s="19" t="s">
        <v>20093</v>
      </c>
      <c r="L9036" s="11"/>
      <c r="M9036" s="11"/>
      <c r="N9036" s="24"/>
      <c r="P9036" s="32"/>
      <c r="T9036" s="19"/>
      <c r="U9036" s="3"/>
      <c r="X9036" t="str">
        <f t="shared" si="557"/>
        <v/>
      </c>
      <c r="Z9036" t="str">
        <f t="shared" si="558"/>
        <v/>
      </c>
      <c r="AB9036" s="9"/>
      <c r="AC9036" t="s">
        <v>17459</v>
      </c>
      <c r="AD9036">
        <f t="shared" si="556"/>
        <v>0</v>
      </c>
      <c r="AF9036" s="3"/>
      <c r="AH9036" s="9"/>
    </row>
    <row r="9037" spans="1:48" ht="10.95" customHeight="1" outlineLevel="1" x14ac:dyDescent="0.25">
      <c r="A9037" t="s">
        <v>5979</v>
      </c>
      <c r="C9037" s="3" t="s">
        <v>12986</v>
      </c>
      <c r="D9037" s="3" t="s">
        <v>17458</v>
      </c>
      <c r="E9037" s="9">
        <v>2017</v>
      </c>
      <c r="F9037" s="7" t="s">
        <v>16801</v>
      </c>
      <c r="G9037" s="7" t="s">
        <v>5401</v>
      </c>
      <c r="H9037" s="8" t="s">
        <v>17459</v>
      </c>
      <c r="I9037" s="8" t="s">
        <v>17457</v>
      </c>
      <c r="J9037" s="19">
        <v>4</v>
      </c>
      <c r="K9037" s="19" t="s">
        <v>7736</v>
      </c>
      <c r="L9037" s="11">
        <v>15</v>
      </c>
      <c r="M9037" s="11"/>
      <c r="N9037" s="24"/>
      <c r="P9037" s="32"/>
      <c r="T9037" s="19"/>
      <c r="U9037" s="3"/>
      <c r="X9037" t="str">
        <f t="shared" si="557"/>
        <v/>
      </c>
      <c r="Z9037">
        <f t="shared" si="558"/>
        <v>1</v>
      </c>
      <c r="AB9037" s="9"/>
      <c r="AC9037" t="s">
        <v>17459</v>
      </c>
      <c r="AD9037">
        <f t="shared" si="556"/>
        <v>0</v>
      </c>
      <c r="AF9037" s="3"/>
      <c r="AH9037" s="9"/>
    </row>
    <row r="9038" spans="1:48" ht="10.95" customHeight="1" outlineLevel="1" x14ac:dyDescent="0.25">
      <c r="A9038" t="s">
        <v>5979</v>
      </c>
      <c r="C9038" s="3" t="s">
        <v>12986</v>
      </c>
      <c r="D9038" s="3">
        <v>1869</v>
      </c>
      <c r="E9038" s="9">
        <v>2018</v>
      </c>
      <c r="F9038" s="7" t="s">
        <v>13143</v>
      </c>
      <c r="G9038" s="7" t="s">
        <v>5401</v>
      </c>
      <c r="H9038" s="8" t="s">
        <v>17461</v>
      </c>
      <c r="I9038" s="8" t="s">
        <v>17460</v>
      </c>
      <c r="J9038" s="19">
        <v>1</v>
      </c>
      <c r="K9038" s="19" t="s">
        <v>7736</v>
      </c>
      <c r="L9038" s="11">
        <v>9</v>
      </c>
      <c r="M9038" s="11"/>
      <c r="N9038" s="24"/>
      <c r="P9038" s="32"/>
      <c r="T9038" s="19"/>
      <c r="U9038" s="3"/>
      <c r="X9038" t="str">
        <f t="shared" si="557"/>
        <v/>
      </c>
      <c r="Z9038">
        <f t="shared" si="558"/>
        <v>1</v>
      </c>
      <c r="AB9038" s="9"/>
      <c r="AC9038" t="s">
        <v>17461</v>
      </c>
      <c r="AD9038">
        <f t="shared" si="556"/>
        <v>0</v>
      </c>
      <c r="AF9038" s="3"/>
      <c r="AH9038" s="9"/>
    </row>
    <row r="9039" spans="1:48" ht="10.95" customHeight="1" outlineLevel="1" x14ac:dyDescent="0.25">
      <c r="A9039" t="s">
        <v>5979</v>
      </c>
      <c r="C9039" s="3" t="s">
        <v>12986</v>
      </c>
      <c r="D9039" s="3">
        <v>1899</v>
      </c>
      <c r="E9039" s="9">
        <v>2018</v>
      </c>
      <c r="F9039" s="7" t="s">
        <v>17462</v>
      </c>
      <c r="G9039" s="7" t="s">
        <v>5401</v>
      </c>
      <c r="H9039" s="8" t="s">
        <v>17463</v>
      </c>
      <c r="I9039" s="8" t="s">
        <v>8497</v>
      </c>
      <c r="J9039" s="19">
        <v>1</v>
      </c>
      <c r="K9039" s="19" t="s">
        <v>7736</v>
      </c>
      <c r="L9039" s="11">
        <v>10</v>
      </c>
      <c r="M9039" s="11"/>
      <c r="N9039" s="24"/>
      <c r="P9039" s="32"/>
      <c r="T9039" s="19"/>
      <c r="U9039" s="3"/>
      <c r="X9039" t="str">
        <f t="shared" si="557"/>
        <v/>
      </c>
      <c r="Z9039">
        <f t="shared" si="558"/>
        <v>1</v>
      </c>
      <c r="AB9039" s="9"/>
      <c r="AC9039" t="s">
        <v>17463</v>
      </c>
      <c r="AD9039">
        <f t="shared" si="556"/>
        <v>0</v>
      </c>
      <c r="AF9039" s="3"/>
      <c r="AH9039" s="9"/>
    </row>
    <row r="9040" spans="1:48" ht="10.95" customHeight="1" x14ac:dyDescent="0.25">
      <c r="A9040" s="6" t="s">
        <v>10576</v>
      </c>
      <c r="B9040" t="s">
        <v>12004</v>
      </c>
      <c r="C9040" s="3" t="s">
        <v>11994</v>
      </c>
      <c r="E9040" s="9"/>
      <c r="F9040" s="7"/>
      <c r="G9040" s="7"/>
      <c r="H9040" s="8"/>
      <c r="I9040" s="8"/>
      <c r="J9040" s="19"/>
      <c r="K9040" s="19"/>
      <c r="L9040" s="11"/>
      <c r="M9040" s="11">
        <f>SUM(L9041:L9051)</f>
        <v>24</v>
      </c>
      <c r="N9040" s="24">
        <v>2066</v>
      </c>
      <c r="O9040">
        <f>COUNTIF(K9041:K9051,"*")</f>
        <v>11</v>
      </c>
      <c r="P9040" s="32">
        <f>O9040/N9040</f>
        <v>5.324298160696999E-3</v>
      </c>
      <c r="Q9040">
        <f>COUNTIF(K9041:K9051,"Y")+COUNTIF(K9041:K9051,"S")</f>
        <v>11</v>
      </c>
      <c r="T9040" s="19" t="s">
        <v>7736</v>
      </c>
      <c r="U9040" s="3"/>
      <c r="V9040" t="s">
        <v>18456</v>
      </c>
      <c r="X9040" t="str">
        <f t="shared" si="557"/>
        <v/>
      </c>
      <c r="Z9040" t="str">
        <f t="shared" si="558"/>
        <v/>
      </c>
      <c r="AB9040" s="9"/>
      <c r="AE9040">
        <f>COUNTIF(AD9041:AD9051,"1")</f>
        <v>0</v>
      </c>
      <c r="AF9040" s="3"/>
      <c r="AH9040" s="9"/>
      <c r="AI9040">
        <f>COUNTIF($J9041:$J9051,"1")-COUNTIFS($J9041:$J9051,"1",$K9041:$K9051,"V")</f>
        <v>0</v>
      </c>
      <c r="AJ9040">
        <f>COUNTIFS($J9041:$J9051,"1",$K9041:$K9051,"Y")+COUNTIFS($J9041:$J9051,"1",$K9041:$K9051,"s")</f>
        <v>0</v>
      </c>
      <c r="AK9040">
        <f>COUNTIF($J9041:$J9051,"2")-COUNTIFS($J9041:$J9051,"2",$K9041:$K9051,"V")</f>
        <v>0</v>
      </c>
      <c r="AL9040">
        <f>COUNTIFS($J9041:$J9051,"2",$K9041:$K9051,"Y")+COUNTIFS($J9041:$J9051,"2",$K9041:$K9051,"s")</f>
        <v>0</v>
      </c>
      <c r="AM9040">
        <f>COUNTIF($J9041:$J9051,"3")-COUNTIFS($J9041:$J9051,"3",$K9041:$K9051,"V")</f>
        <v>0</v>
      </c>
      <c r="AN9040">
        <f>COUNTIFS($J9041:$J9051,"3",$K9041:$K9051,"Y")+COUNTIFS($J9041:$J9051,"3",$K9041:$K9051,"s")</f>
        <v>0</v>
      </c>
      <c r="AO9040">
        <f>COUNTIF($J9041:$J9051,"4")-COUNTIFS($J9041:$J9051,"4",$K9041:$K9051,"V")</f>
        <v>0</v>
      </c>
      <c r="AP9040">
        <f>COUNTIFS($J9041:$J9051,"4",$K9041:$K9051,"Y")+COUNTIFS($J9041:$J9051,"4",$K9041:$K9051,"s")</f>
        <v>0</v>
      </c>
      <c r="AQ9040">
        <f>COUNTIF($J9041:$J9051,"5")-COUNTIFS($J9041:$J9051,"5",$K9041:$K9051,"V")</f>
        <v>0</v>
      </c>
      <c r="AR9040">
        <f>COUNTIFS($J9041:$J9051,"5",$K9041:$K9051,"Y")+COUNTIFS($J9041:$J9051,"5",$K9041:$K9051,"s")</f>
        <v>0</v>
      </c>
      <c r="AS9040">
        <f>COUNTIF($J9041:$J9051,"6")-COUNTIFS($J9041:$J9051,"6",$K9041:$K9051,"V")</f>
        <v>0</v>
      </c>
      <c r="AT9040">
        <f>COUNTIFS($J9041:$J9051,"6",$K9041:$K9051,"Y")+COUNTIFS($J9041:$J9051,"6",$K9041:$K9051,"s")</f>
        <v>0</v>
      </c>
      <c r="AU9040">
        <f>COUNTIF($J9041:$J9051,"7")-COUNTIFS($J9041:$J9051,"7",$K9041:$K9051,"V")</f>
        <v>11</v>
      </c>
      <c r="AV9040">
        <f>COUNTIFS($J9041:$J9051,"7",$K9041:$K9051,"Y")+COUNTIFS($J9041:$J9051,"7",$K9041:$K9051,"s")</f>
        <v>11</v>
      </c>
    </row>
    <row r="9041" spans="1:48" ht="10.95" customHeight="1" outlineLevel="1" x14ac:dyDescent="0.25">
      <c r="A9041" t="s">
        <v>10577</v>
      </c>
      <c r="C9041" s="3" t="s">
        <v>11994</v>
      </c>
      <c r="D9041" s="3">
        <v>1923</v>
      </c>
      <c r="E9041" s="9">
        <v>2017</v>
      </c>
      <c r="F9041" s="7" t="s">
        <v>10580</v>
      </c>
      <c r="G9041" s="7" t="s">
        <v>5401</v>
      </c>
      <c r="H9041" s="8" t="s">
        <v>9233</v>
      </c>
      <c r="I9041" s="8" t="s">
        <v>10578</v>
      </c>
      <c r="J9041" s="19">
        <v>7</v>
      </c>
      <c r="K9041" s="19" t="s">
        <v>20093</v>
      </c>
      <c r="L9041" s="11"/>
      <c r="M9041" s="11"/>
      <c r="N9041" s="24"/>
      <c r="P9041" s="32"/>
      <c r="T9041" s="19"/>
      <c r="U9041" s="3"/>
      <c r="X9041" t="str">
        <f t="shared" si="557"/>
        <v/>
      </c>
      <c r="Z9041" t="str">
        <f t="shared" si="558"/>
        <v/>
      </c>
      <c r="AB9041" s="9"/>
      <c r="AC9041" t="s">
        <v>9233</v>
      </c>
      <c r="AD9041">
        <f t="shared" ref="AD9041:AD9051" si="559">COUNTIF(H9041,"*Fuji*")</f>
        <v>0</v>
      </c>
      <c r="AF9041" s="3"/>
      <c r="AG9041" t="s">
        <v>3357</v>
      </c>
      <c r="AH9041" s="9" t="s">
        <v>4925</v>
      </c>
    </row>
    <row r="9042" spans="1:48" ht="10.95" customHeight="1" outlineLevel="1" x14ac:dyDescent="0.25">
      <c r="A9042" t="s">
        <v>10577</v>
      </c>
      <c r="C9042" s="3" t="s">
        <v>11994</v>
      </c>
      <c r="D9042" s="3">
        <v>1924</v>
      </c>
      <c r="E9042" s="9">
        <v>2017</v>
      </c>
      <c r="F9042" s="7" t="s">
        <v>10580</v>
      </c>
      <c r="G9042" s="7" t="s">
        <v>5401</v>
      </c>
      <c r="H9042" s="8" t="s">
        <v>9233</v>
      </c>
      <c r="I9042" s="8" t="s">
        <v>10578</v>
      </c>
      <c r="J9042" s="19">
        <v>7</v>
      </c>
      <c r="K9042" s="19" t="s">
        <v>20093</v>
      </c>
      <c r="L9042" s="11"/>
      <c r="M9042" s="11"/>
      <c r="N9042" s="24"/>
      <c r="P9042" s="32"/>
      <c r="T9042" s="19"/>
      <c r="U9042" s="3"/>
      <c r="X9042" t="str">
        <f t="shared" si="557"/>
        <v/>
      </c>
      <c r="Z9042" t="str">
        <f t="shared" si="558"/>
        <v/>
      </c>
      <c r="AB9042" s="9"/>
      <c r="AC9042" t="s">
        <v>9233</v>
      </c>
      <c r="AD9042">
        <f t="shared" si="559"/>
        <v>0</v>
      </c>
      <c r="AF9042" s="3"/>
      <c r="AH9042" s="9"/>
    </row>
    <row r="9043" spans="1:48" ht="10.95" customHeight="1" outlineLevel="1" x14ac:dyDescent="0.25">
      <c r="A9043" t="s">
        <v>10577</v>
      </c>
      <c r="C9043" s="3" t="s">
        <v>11994</v>
      </c>
      <c r="D9043" s="3">
        <v>1925</v>
      </c>
      <c r="E9043" s="9">
        <v>2017</v>
      </c>
      <c r="F9043" s="7" t="s">
        <v>10580</v>
      </c>
      <c r="G9043" s="7" t="s">
        <v>5401</v>
      </c>
      <c r="H9043" s="8" t="s">
        <v>9233</v>
      </c>
      <c r="I9043" s="8" t="s">
        <v>10578</v>
      </c>
      <c r="J9043" s="19">
        <v>7</v>
      </c>
      <c r="K9043" s="19" t="s">
        <v>20093</v>
      </c>
      <c r="L9043" s="11"/>
      <c r="M9043" s="11"/>
      <c r="N9043" s="24"/>
      <c r="P9043" s="32"/>
      <c r="T9043" s="19"/>
      <c r="U9043" s="3"/>
      <c r="X9043" t="str">
        <f t="shared" si="557"/>
        <v/>
      </c>
      <c r="Z9043" t="str">
        <f t="shared" si="558"/>
        <v/>
      </c>
      <c r="AB9043" s="9"/>
      <c r="AC9043" t="s">
        <v>9233</v>
      </c>
      <c r="AD9043">
        <f t="shared" si="559"/>
        <v>0</v>
      </c>
      <c r="AF9043" s="3"/>
      <c r="AH9043" s="9"/>
    </row>
    <row r="9044" spans="1:48" ht="10.95" customHeight="1" outlineLevel="1" x14ac:dyDescent="0.25">
      <c r="A9044" t="s">
        <v>10577</v>
      </c>
      <c r="C9044" s="3" t="s">
        <v>11994</v>
      </c>
      <c r="D9044" s="3">
        <v>1926</v>
      </c>
      <c r="E9044" s="9">
        <v>2017</v>
      </c>
      <c r="F9044" s="7" t="s">
        <v>10580</v>
      </c>
      <c r="G9044" s="7" t="s">
        <v>5401</v>
      </c>
      <c r="H9044" s="8" t="s">
        <v>9233</v>
      </c>
      <c r="I9044" s="8" t="s">
        <v>10578</v>
      </c>
      <c r="J9044" s="19">
        <v>7</v>
      </c>
      <c r="K9044" s="19" t="s">
        <v>20093</v>
      </c>
      <c r="L9044" s="11"/>
      <c r="M9044" s="11"/>
      <c r="N9044" s="24"/>
      <c r="P9044" s="32"/>
      <c r="T9044" s="19"/>
      <c r="U9044" s="3"/>
      <c r="X9044" t="str">
        <f t="shared" si="557"/>
        <v/>
      </c>
      <c r="Z9044" t="str">
        <f t="shared" si="558"/>
        <v/>
      </c>
      <c r="AB9044" s="9"/>
      <c r="AC9044" t="s">
        <v>9233</v>
      </c>
      <c r="AD9044">
        <f t="shared" si="559"/>
        <v>0</v>
      </c>
      <c r="AF9044" s="3"/>
      <c r="AH9044" s="9"/>
    </row>
    <row r="9045" spans="1:48" ht="10.95" customHeight="1" outlineLevel="1" x14ac:dyDescent="0.25">
      <c r="A9045" t="s">
        <v>10577</v>
      </c>
      <c r="C9045" s="3" t="s">
        <v>11994</v>
      </c>
      <c r="D9045" s="3">
        <v>1927</v>
      </c>
      <c r="E9045" s="9">
        <v>2017</v>
      </c>
      <c r="F9045" s="7" t="s">
        <v>10580</v>
      </c>
      <c r="G9045" s="7" t="s">
        <v>5401</v>
      </c>
      <c r="H9045" s="8" t="s">
        <v>9233</v>
      </c>
      <c r="I9045" s="8" t="s">
        <v>10578</v>
      </c>
      <c r="J9045" s="19">
        <v>7</v>
      </c>
      <c r="K9045" s="19" t="s">
        <v>20093</v>
      </c>
      <c r="L9045" s="11"/>
      <c r="M9045" s="11"/>
      <c r="N9045" s="24"/>
      <c r="P9045" s="32"/>
      <c r="T9045" s="19"/>
      <c r="U9045" s="3"/>
      <c r="X9045" t="str">
        <f t="shared" si="557"/>
        <v/>
      </c>
      <c r="Z9045" t="str">
        <f t="shared" si="558"/>
        <v/>
      </c>
      <c r="AB9045" s="9"/>
      <c r="AC9045" t="s">
        <v>9233</v>
      </c>
      <c r="AD9045">
        <f t="shared" si="559"/>
        <v>0</v>
      </c>
      <c r="AF9045" s="3"/>
      <c r="AH9045" s="9"/>
    </row>
    <row r="9046" spans="1:48" ht="10.95" customHeight="1" outlineLevel="1" x14ac:dyDescent="0.25">
      <c r="A9046" t="s">
        <v>10577</v>
      </c>
      <c r="C9046" s="3" t="s">
        <v>11994</v>
      </c>
      <c r="D9046" s="3">
        <v>1928</v>
      </c>
      <c r="E9046" s="9">
        <v>2017</v>
      </c>
      <c r="F9046" s="7" t="s">
        <v>10580</v>
      </c>
      <c r="G9046" s="7" t="s">
        <v>5401</v>
      </c>
      <c r="H9046" s="8" t="s">
        <v>9233</v>
      </c>
      <c r="I9046" s="8" t="s">
        <v>10578</v>
      </c>
      <c r="J9046" s="19">
        <v>7</v>
      </c>
      <c r="K9046" s="19" t="s">
        <v>20093</v>
      </c>
      <c r="L9046" s="11"/>
      <c r="M9046" s="11"/>
      <c r="N9046" s="24"/>
      <c r="P9046" s="32"/>
      <c r="T9046" s="19"/>
      <c r="U9046" s="3"/>
      <c r="X9046" t="str">
        <f t="shared" si="557"/>
        <v/>
      </c>
      <c r="Z9046" t="str">
        <f t="shared" si="558"/>
        <v/>
      </c>
      <c r="AB9046" s="9"/>
      <c r="AC9046" t="s">
        <v>9233</v>
      </c>
      <c r="AD9046">
        <f t="shared" si="559"/>
        <v>0</v>
      </c>
      <c r="AF9046" s="3"/>
      <c r="AG9046" t="s">
        <v>3357</v>
      </c>
      <c r="AH9046" s="9" t="s">
        <v>4925</v>
      </c>
    </row>
    <row r="9047" spans="1:48" ht="10.95" customHeight="1" outlineLevel="1" x14ac:dyDescent="0.25">
      <c r="A9047" t="s">
        <v>10577</v>
      </c>
      <c r="C9047" s="3" t="s">
        <v>11994</v>
      </c>
      <c r="D9047" s="3">
        <v>1929</v>
      </c>
      <c r="E9047" s="9">
        <v>2017</v>
      </c>
      <c r="F9047" s="7" t="s">
        <v>10580</v>
      </c>
      <c r="G9047" s="7" t="s">
        <v>5401</v>
      </c>
      <c r="H9047" s="8" t="s">
        <v>9233</v>
      </c>
      <c r="I9047" s="8" t="s">
        <v>10578</v>
      </c>
      <c r="J9047" s="19">
        <v>7</v>
      </c>
      <c r="K9047" s="19" t="s">
        <v>20093</v>
      </c>
      <c r="L9047" s="11"/>
      <c r="M9047" s="11"/>
      <c r="N9047" s="24"/>
      <c r="P9047" s="32"/>
      <c r="T9047" s="19"/>
      <c r="U9047" s="3"/>
      <c r="X9047" t="str">
        <f t="shared" si="557"/>
        <v/>
      </c>
      <c r="Z9047" t="str">
        <f t="shared" si="558"/>
        <v/>
      </c>
      <c r="AB9047" s="9"/>
      <c r="AC9047" t="s">
        <v>9233</v>
      </c>
      <c r="AD9047">
        <f t="shared" si="559"/>
        <v>0</v>
      </c>
      <c r="AF9047" s="3"/>
      <c r="AG9047" t="s">
        <v>2289</v>
      </c>
      <c r="AH9047" s="9" t="s">
        <v>4613</v>
      </c>
    </row>
    <row r="9048" spans="1:48" ht="10.95" customHeight="1" outlineLevel="1" x14ac:dyDescent="0.25">
      <c r="A9048" t="s">
        <v>10577</v>
      </c>
      <c r="C9048" s="3" t="s">
        <v>11994</v>
      </c>
      <c r="D9048" s="3">
        <v>1930</v>
      </c>
      <c r="E9048" s="9">
        <v>2017</v>
      </c>
      <c r="F9048" s="7" t="s">
        <v>10580</v>
      </c>
      <c r="G9048" s="7" t="s">
        <v>5401</v>
      </c>
      <c r="H9048" s="8" t="s">
        <v>9233</v>
      </c>
      <c r="I9048" s="8" t="s">
        <v>10578</v>
      </c>
      <c r="J9048" s="19">
        <v>7</v>
      </c>
      <c r="K9048" s="19" t="s">
        <v>20093</v>
      </c>
      <c r="L9048" s="11"/>
      <c r="M9048" s="11"/>
      <c r="N9048" s="24"/>
      <c r="P9048" s="32"/>
      <c r="T9048" s="19"/>
      <c r="U9048" s="3"/>
      <c r="X9048" t="str">
        <f t="shared" si="557"/>
        <v/>
      </c>
      <c r="Z9048" t="str">
        <f t="shared" si="558"/>
        <v/>
      </c>
      <c r="AB9048" s="9"/>
      <c r="AC9048" t="s">
        <v>9233</v>
      </c>
      <c r="AD9048">
        <f t="shared" si="559"/>
        <v>0</v>
      </c>
      <c r="AF9048" s="3"/>
      <c r="AG9048" t="s">
        <v>5225</v>
      </c>
      <c r="AH9048" s="9" t="s">
        <v>4613</v>
      </c>
    </row>
    <row r="9049" spans="1:48" ht="10.95" customHeight="1" outlineLevel="1" x14ac:dyDescent="0.25">
      <c r="A9049" t="s">
        <v>10577</v>
      </c>
      <c r="C9049" s="3" t="s">
        <v>11994</v>
      </c>
      <c r="D9049" s="3">
        <v>1931</v>
      </c>
      <c r="E9049" s="9">
        <v>2017</v>
      </c>
      <c r="F9049" s="7" t="s">
        <v>10580</v>
      </c>
      <c r="G9049" s="7" t="s">
        <v>5401</v>
      </c>
      <c r="H9049" s="8" t="s">
        <v>9233</v>
      </c>
      <c r="I9049" s="8" t="s">
        <v>10578</v>
      </c>
      <c r="J9049" s="19">
        <v>7</v>
      </c>
      <c r="K9049" s="19" t="s">
        <v>20093</v>
      </c>
      <c r="L9049" s="11"/>
      <c r="M9049" s="11"/>
      <c r="N9049" s="24"/>
      <c r="P9049" s="32"/>
      <c r="T9049" s="19"/>
      <c r="U9049" s="3"/>
      <c r="X9049" t="str">
        <f t="shared" si="557"/>
        <v/>
      </c>
      <c r="Z9049" t="str">
        <f t="shared" si="558"/>
        <v/>
      </c>
      <c r="AB9049" s="9"/>
      <c r="AC9049" t="s">
        <v>9233</v>
      </c>
      <c r="AD9049">
        <f t="shared" si="559"/>
        <v>0</v>
      </c>
      <c r="AF9049" s="3"/>
      <c r="AG9049" t="s">
        <v>6220</v>
      </c>
      <c r="AH9049" s="9" t="s">
        <v>4613</v>
      </c>
    </row>
    <row r="9050" spans="1:48" ht="10.95" customHeight="1" outlineLevel="1" x14ac:dyDescent="0.25">
      <c r="A9050" t="s">
        <v>10577</v>
      </c>
      <c r="C9050" s="3" t="s">
        <v>11994</v>
      </c>
      <c r="D9050" s="3">
        <v>1932</v>
      </c>
      <c r="E9050" s="9">
        <v>2017</v>
      </c>
      <c r="F9050" s="7" t="s">
        <v>10580</v>
      </c>
      <c r="G9050" s="7" t="s">
        <v>5401</v>
      </c>
      <c r="H9050" s="8" t="s">
        <v>9233</v>
      </c>
      <c r="I9050" s="8" t="s">
        <v>10578</v>
      </c>
      <c r="J9050" s="19">
        <v>7</v>
      </c>
      <c r="K9050" s="19" t="s">
        <v>20093</v>
      </c>
      <c r="L9050" s="11"/>
      <c r="M9050" s="11"/>
      <c r="N9050" s="24"/>
      <c r="P9050" s="32"/>
      <c r="T9050" s="19"/>
      <c r="U9050" s="3"/>
      <c r="X9050" t="str">
        <f t="shared" si="557"/>
        <v/>
      </c>
      <c r="Z9050" t="str">
        <f t="shared" si="558"/>
        <v/>
      </c>
      <c r="AB9050" s="9"/>
      <c r="AC9050" t="s">
        <v>9233</v>
      </c>
      <c r="AD9050">
        <f t="shared" si="559"/>
        <v>0</v>
      </c>
      <c r="AF9050" s="3"/>
      <c r="AG9050" t="s">
        <v>2289</v>
      </c>
      <c r="AH9050" s="9" t="s">
        <v>4613</v>
      </c>
    </row>
    <row r="9051" spans="1:48" ht="10.95" customHeight="1" outlineLevel="1" x14ac:dyDescent="0.25">
      <c r="A9051" t="s">
        <v>10577</v>
      </c>
      <c r="C9051" s="3" t="s">
        <v>11994</v>
      </c>
      <c r="D9051" s="3" t="s">
        <v>10579</v>
      </c>
      <c r="E9051" s="9">
        <v>2017</v>
      </c>
      <c r="F9051" s="7" t="s">
        <v>10581</v>
      </c>
      <c r="G9051" s="7" t="s">
        <v>5401</v>
      </c>
      <c r="H9051" s="8" t="s">
        <v>9233</v>
      </c>
      <c r="I9051" s="8" t="s">
        <v>10578</v>
      </c>
      <c r="J9051" s="19">
        <v>7</v>
      </c>
      <c r="K9051" s="19" t="s">
        <v>7736</v>
      </c>
      <c r="L9051" s="11">
        <v>24</v>
      </c>
      <c r="M9051" s="11"/>
      <c r="N9051" s="24"/>
      <c r="P9051" s="32"/>
      <c r="T9051" s="19"/>
      <c r="U9051" s="3"/>
      <c r="X9051" t="str">
        <f t="shared" si="557"/>
        <v/>
      </c>
      <c r="Z9051">
        <f t="shared" si="558"/>
        <v>1</v>
      </c>
      <c r="AB9051" s="9"/>
      <c r="AC9051" t="s">
        <v>9233</v>
      </c>
      <c r="AD9051">
        <f t="shared" si="559"/>
        <v>0</v>
      </c>
      <c r="AF9051" s="3"/>
      <c r="AG9051" t="s">
        <v>5225</v>
      </c>
      <c r="AH9051" s="9" t="s">
        <v>4613</v>
      </c>
    </row>
    <row r="9052" spans="1:48" ht="10.95" customHeight="1" x14ac:dyDescent="0.25">
      <c r="A9052" t="s">
        <v>11337</v>
      </c>
      <c r="B9052" t="s">
        <v>12037</v>
      </c>
      <c r="C9052" s="3" t="s">
        <v>11994</v>
      </c>
      <c r="E9052" s="9"/>
      <c r="F9052" s="7"/>
      <c r="G9052" s="7"/>
      <c r="H9052" s="8"/>
      <c r="I9052" s="8"/>
      <c r="J9052" s="19"/>
      <c r="K9052" s="19"/>
      <c r="L9052" s="11"/>
      <c r="M9052" s="11">
        <f>SUM(L9053:L9266)</f>
        <v>295.29999999999995</v>
      </c>
      <c r="N9052" s="24">
        <v>10039</v>
      </c>
      <c r="O9052">
        <f>COUNTIF(K9053:K9266,"*")</f>
        <v>214</v>
      </c>
      <c r="P9052" s="32">
        <f>O9052/N9052</f>
        <v>2.131686422950493E-2</v>
      </c>
      <c r="Q9052">
        <f>COUNTIF(K9053:K9266,"Y")+COUNTIF(K9053:K9266,"S")</f>
        <v>168</v>
      </c>
      <c r="T9052" s="19" t="s">
        <v>7736</v>
      </c>
      <c r="U9052" s="3"/>
      <c r="V9052" t="s">
        <v>18606</v>
      </c>
      <c r="X9052" t="str">
        <f t="shared" si="557"/>
        <v/>
      </c>
      <c r="Z9052" t="str">
        <f t="shared" si="558"/>
        <v/>
      </c>
      <c r="AB9052" s="9"/>
      <c r="AE9052">
        <f>COUNTIF(AD9053:AD9266,"1")</f>
        <v>29</v>
      </c>
      <c r="AF9052" s="3"/>
      <c r="AH9052" s="9"/>
      <c r="AI9052">
        <f>COUNTIF($J9053:$J9266,"1")-COUNTIFS($J9053:$J9266,"1",$K9053:$K9266,"V")</f>
        <v>68</v>
      </c>
      <c r="AJ9052">
        <f>COUNTIFS($J9053:$J9266,"1",$K9053:$K9266,"Y")+COUNTIFS($J9053:$J9266,"1",$K9053:$K9266,"s")</f>
        <v>60</v>
      </c>
      <c r="AK9052">
        <f>COUNTIF($J9053:$J9266,"2")-COUNTIFS($J9053:$J9266,"2",$K9053:$K9266,"V")</f>
        <v>2</v>
      </c>
      <c r="AL9052">
        <f>COUNTIFS($J9053:$J9266,"2",$K9053:$K9266,"Y")+COUNTIFS($J9053:$J9266,"2",$K9053:$K9266,"s")</f>
        <v>2</v>
      </c>
      <c r="AM9052">
        <f>COUNTIF($J9053:$J9266,"3")-COUNTIFS($J9053:$J9266,"3",$K9053:$K9266,"V")</f>
        <v>24</v>
      </c>
      <c r="AN9052">
        <f>COUNTIFS($J9053:$J9266,"3",$K9053:$K9266,"Y")+COUNTIFS($J9053:$J9266,"3",$K9053:$K9266,"s")</f>
        <v>21</v>
      </c>
      <c r="AO9052">
        <f>COUNTIF($J9053:$J9266,"4")-COUNTIFS($J9053:$J9266,"4",$K9053:$K9266,"V")</f>
        <v>12</v>
      </c>
      <c r="AP9052">
        <f>COUNTIFS($J9053:$J9266,"4",$K9053:$K9266,"Y")+COUNTIFS($J9053:$J9266,"4",$K9053:$K9266,"s")</f>
        <v>5</v>
      </c>
      <c r="AQ9052">
        <f>COUNTIF($J9053:$J9266,"5")-COUNTIFS($J9053:$J9266,"5",$K9053:$K9266,"V")</f>
        <v>0</v>
      </c>
      <c r="AR9052">
        <f>COUNTIFS($J9053:$J9266,"5",$K9053:$K9266,"Y")+COUNTIFS($J9053:$J9266,"5",$K9053:$K9266,"s")</f>
        <v>0</v>
      </c>
      <c r="AS9052">
        <f>COUNTIF($J9053:$J9266,"6")-COUNTIFS($J9053:$J9266,"6",$K9053:$K9266,"V")</f>
        <v>0</v>
      </c>
      <c r="AT9052">
        <f>COUNTIFS($J9053:$J9266,"6",$K9053:$K9266,"Y")+COUNTIFS($J9053:$J9266,"6",$K9053:$K9266,"s")</f>
        <v>0</v>
      </c>
      <c r="AU9052">
        <f>COUNTIF($J9053:$J9266,"7")-COUNTIFS($J9053:$J9266,"7",$K9053:$K9266,"V")</f>
        <v>108</v>
      </c>
      <c r="AV9052">
        <f>COUNTIFS($J9053:$J9266,"7",$K9053:$K9266,"Y")+COUNTIFS($J9053:$J9266,"7",$K9053:$K9266,"s")</f>
        <v>80</v>
      </c>
    </row>
    <row r="9053" spans="1:48" ht="10.95" customHeight="1" outlineLevel="1" x14ac:dyDescent="0.25">
      <c r="A9053" t="s">
        <v>1809</v>
      </c>
      <c r="C9053" s="3" t="s">
        <v>11994</v>
      </c>
      <c r="D9053" s="3">
        <v>568</v>
      </c>
      <c r="E9053" s="9">
        <v>1971</v>
      </c>
      <c r="F9053" s="7" t="s">
        <v>4813</v>
      </c>
      <c r="G9053" s="7" t="s">
        <v>5401</v>
      </c>
      <c r="H9053" s="8" t="s">
        <v>9233</v>
      </c>
      <c r="I9053" s="8" t="s">
        <v>11194</v>
      </c>
      <c r="J9053" s="19">
        <v>7</v>
      </c>
      <c r="K9053" s="19" t="s">
        <v>7736</v>
      </c>
      <c r="L9053" s="11">
        <v>0.55000000000000004</v>
      </c>
      <c r="M9053" s="11"/>
      <c r="N9053" s="24"/>
      <c r="P9053" s="32"/>
      <c r="T9053" s="19"/>
      <c r="U9053" s="3"/>
      <c r="X9053" t="str">
        <f t="shared" si="557"/>
        <v/>
      </c>
      <c r="Z9053" t="str">
        <f t="shared" si="558"/>
        <v/>
      </c>
      <c r="AB9053" s="9"/>
      <c r="AC9053" t="s">
        <v>9233</v>
      </c>
      <c r="AD9053">
        <f t="shared" ref="AD9053:AD9116" si="560">COUNTIF(H9053,"*Fuji*")</f>
        <v>0</v>
      </c>
      <c r="AF9053" s="3"/>
      <c r="AH9053" s="9"/>
    </row>
    <row r="9054" spans="1:48" ht="10.95" customHeight="1" outlineLevel="1" x14ac:dyDescent="0.25">
      <c r="A9054" t="s">
        <v>1809</v>
      </c>
      <c r="C9054" s="3" t="s">
        <v>11994</v>
      </c>
      <c r="D9054" s="3">
        <v>366</v>
      </c>
      <c r="E9054" s="9">
        <v>1948</v>
      </c>
      <c r="F9054" s="7" t="s">
        <v>5176</v>
      </c>
      <c r="G9054" s="7" t="s">
        <v>2294</v>
      </c>
      <c r="H9054" s="8" t="s">
        <v>20102</v>
      </c>
      <c r="I9054" s="8" t="s">
        <v>6998</v>
      </c>
      <c r="J9054" s="19">
        <v>2</v>
      </c>
      <c r="K9054" s="19" t="s">
        <v>7736</v>
      </c>
      <c r="L9054" s="11">
        <v>0.4</v>
      </c>
      <c r="M9054" s="11"/>
      <c r="N9054" s="24"/>
      <c r="P9054" s="32"/>
      <c r="T9054" s="19"/>
      <c r="U9054" s="3"/>
      <c r="X9054" t="str">
        <f t="shared" si="557"/>
        <v/>
      </c>
      <c r="Z9054" t="str">
        <f t="shared" si="558"/>
        <v/>
      </c>
      <c r="AB9054" s="9"/>
      <c r="AC9054" t="s">
        <v>20102</v>
      </c>
      <c r="AD9054">
        <f t="shared" si="560"/>
        <v>0</v>
      </c>
      <c r="AF9054" s="3"/>
      <c r="AH9054" s="9"/>
    </row>
    <row r="9055" spans="1:48" ht="10.95" customHeight="1" outlineLevel="1" x14ac:dyDescent="0.25">
      <c r="A9055" t="s">
        <v>1809</v>
      </c>
      <c r="C9055" s="3" t="s">
        <v>11994</v>
      </c>
      <c r="D9055" s="3">
        <v>369</v>
      </c>
      <c r="E9055" s="9">
        <v>1948</v>
      </c>
      <c r="F9055" s="7" t="s">
        <v>3226</v>
      </c>
      <c r="G9055" s="7" t="s">
        <v>748</v>
      </c>
      <c r="H9055" s="8" t="s">
        <v>20102</v>
      </c>
      <c r="I9055" s="8" t="s">
        <v>6998</v>
      </c>
      <c r="J9055" s="19">
        <v>2</v>
      </c>
      <c r="K9055" s="19" t="s">
        <v>7736</v>
      </c>
      <c r="L9055" s="11">
        <v>0.4</v>
      </c>
      <c r="M9055" s="11"/>
      <c r="N9055" s="24"/>
      <c r="P9055" s="32"/>
      <c r="T9055" s="19"/>
      <c r="U9055" s="3"/>
      <c r="X9055" t="str">
        <f t="shared" si="557"/>
        <v/>
      </c>
      <c r="Z9055" t="str">
        <f t="shared" si="558"/>
        <v/>
      </c>
      <c r="AB9055" s="9"/>
      <c r="AC9055" t="s">
        <v>20102</v>
      </c>
      <c r="AD9055">
        <f t="shared" si="560"/>
        <v>0</v>
      </c>
      <c r="AF9055" s="3"/>
      <c r="AH9055" s="9"/>
    </row>
    <row r="9056" spans="1:48" ht="10.95" customHeight="1" outlineLevel="1" x14ac:dyDescent="0.25">
      <c r="A9056" t="s">
        <v>1809</v>
      </c>
      <c r="C9056" s="3" t="s">
        <v>11994</v>
      </c>
      <c r="D9056" s="3">
        <v>569</v>
      </c>
      <c r="E9056" s="9">
        <v>1971</v>
      </c>
      <c r="F9056" s="7" t="s">
        <v>1014</v>
      </c>
      <c r="G9056" s="7" t="s">
        <v>5401</v>
      </c>
      <c r="H9056" s="8" t="s">
        <v>9233</v>
      </c>
      <c r="I9056" s="8" t="s">
        <v>11194</v>
      </c>
      <c r="J9056" s="19">
        <v>7</v>
      </c>
      <c r="K9056" s="19" t="s">
        <v>7736</v>
      </c>
      <c r="L9056" s="11">
        <v>0.55000000000000004</v>
      </c>
      <c r="M9056" s="11"/>
      <c r="N9056" s="24"/>
      <c r="P9056" s="32"/>
      <c r="T9056" s="19"/>
      <c r="U9056" s="3"/>
      <c r="X9056" t="str">
        <f t="shared" si="557"/>
        <v/>
      </c>
      <c r="Z9056" t="str">
        <f t="shared" si="558"/>
        <v/>
      </c>
      <c r="AB9056" s="9"/>
      <c r="AC9056" t="s">
        <v>9233</v>
      </c>
      <c r="AD9056">
        <f t="shared" si="560"/>
        <v>0</v>
      </c>
      <c r="AF9056" s="3"/>
      <c r="AH9056" s="9"/>
    </row>
    <row r="9057" spans="1:34" ht="10.95" customHeight="1" outlineLevel="1" x14ac:dyDescent="0.25">
      <c r="A9057" t="s">
        <v>1809</v>
      </c>
      <c r="C9057" s="3" t="s">
        <v>11994</v>
      </c>
      <c r="D9057" s="3">
        <v>571</v>
      </c>
      <c r="E9057" s="9">
        <v>1971</v>
      </c>
      <c r="F9057" s="7" t="s">
        <v>11195</v>
      </c>
      <c r="G9057" s="7" t="s">
        <v>5401</v>
      </c>
      <c r="H9057" s="8" t="s">
        <v>9233</v>
      </c>
      <c r="I9057" s="8" t="s">
        <v>11194</v>
      </c>
      <c r="J9057" s="19">
        <v>7</v>
      </c>
      <c r="K9057" s="19" t="s">
        <v>7736</v>
      </c>
      <c r="L9057" s="11">
        <v>0.55000000000000004</v>
      </c>
      <c r="M9057" s="11"/>
      <c r="N9057" s="24"/>
      <c r="P9057" s="32"/>
      <c r="T9057" s="19"/>
      <c r="U9057" s="3"/>
      <c r="X9057" t="str">
        <f t="shared" si="557"/>
        <v/>
      </c>
      <c r="Z9057" t="str">
        <f t="shared" si="558"/>
        <v/>
      </c>
      <c r="AB9057" s="9"/>
      <c r="AC9057" t="s">
        <v>9233</v>
      </c>
      <c r="AD9057">
        <f t="shared" si="560"/>
        <v>0</v>
      </c>
      <c r="AF9057" s="3"/>
      <c r="AH9057" s="9"/>
    </row>
    <row r="9058" spans="1:34" ht="10.95" customHeight="1" outlineLevel="1" x14ac:dyDescent="0.25">
      <c r="A9058" t="s">
        <v>1809</v>
      </c>
      <c r="C9058" s="3" t="s">
        <v>11994</v>
      </c>
      <c r="D9058" s="3">
        <v>572</v>
      </c>
      <c r="E9058" s="9">
        <v>1971</v>
      </c>
      <c r="F9058" s="7" t="s">
        <v>11197</v>
      </c>
      <c r="G9058" s="7" t="s">
        <v>5401</v>
      </c>
      <c r="H9058" s="8" t="s">
        <v>9233</v>
      </c>
      <c r="I9058" s="8" t="s">
        <v>11194</v>
      </c>
      <c r="J9058" s="19">
        <v>7</v>
      </c>
      <c r="K9058" s="19" t="s">
        <v>7736</v>
      </c>
      <c r="L9058" s="11">
        <v>0.55000000000000004</v>
      </c>
      <c r="M9058" s="11"/>
      <c r="N9058" s="24"/>
      <c r="P9058" s="32"/>
      <c r="T9058" s="19"/>
      <c r="U9058" s="3"/>
      <c r="X9058" t="str">
        <f t="shared" si="557"/>
        <v/>
      </c>
      <c r="Z9058" t="str">
        <f t="shared" si="558"/>
        <v/>
      </c>
      <c r="AB9058" s="9"/>
      <c r="AC9058" t="s">
        <v>9233</v>
      </c>
      <c r="AD9058">
        <f t="shared" si="560"/>
        <v>0</v>
      </c>
      <c r="AF9058" s="3"/>
      <c r="AH9058" s="9"/>
    </row>
    <row r="9059" spans="1:34" ht="10.95" customHeight="1" outlineLevel="1" x14ac:dyDescent="0.25">
      <c r="A9059" t="s">
        <v>1809</v>
      </c>
      <c r="C9059" s="3" t="s">
        <v>11994</v>
      </c>
      <c r="D9059" s="3">
        <v>573</v>
      </c>
      <c r="E9059" s="9">
        <v>1971</v>
      </c>
      <c r="F9059" s="7" t="s">
        <v>2797</v>
      </c>
      <c r="G9059" s="7" t="s">
        <v>5401</v>
      </c>
      <c r="H9059" s="8" t="s">
        <v>9233</v>
      </c>
      <c r="I9059" s="8" t="s">
        <v>11194</v>
      </c>
      <c r="J9059" s="19">
        <v>7</v>
      </c>
      <c r="K9059" s="19" t="s">
        <v>7736</v>
      </c>
      <c r="L9059" s="11">
        <v>0.55000000000000004</v>
      </c>
      <c r="M9059" s="11"/>
      <c r="N9059" s="24"/>
      <c r="P9059" s="32"/>
      <c r="T9059" s="19"/>
      <c r="U9059" s="3"/>
      <c r="X9059" t="str">
        <f t="shared" si="557"/>
        <v/>
      </c>
      <c r="Z9059" t="str">
        <f t="shared" si="558"/>
        <v/>
      </c>
      <c r="AB9059" s="9"/>
      <c r="AC9059" t="s">
        <v>9233</v>
      </c>
      <c r="AD9059">
        <f t="shared" si="560"/>
        <v>0</v>
      </c>
      <c r="AF9059" s="3"/>
      <c r="AH9059" s="9"/>
    </row>
    <row r="9060" spans="1:34" ht="10.95" customHeight="1" outlineLevel="1" x14ac:dyDescent="0.25">
      <c r="A9060" t="s">
        <v>1809</v>
      </c>
      <c r="C9060" s="3" t="s">
        <v>11994</v>
      </c>
      <c r="D9060" s="3">
        <v>574</v>
      </c>
      <c r="E9060" s="9">
        <v>1971</v>
      </c>
      <c r="F9060" s="7" t="s">
        <v>5758</v>
      </c>
      <c r="G9060" s="7" t="s">
        <v>5401</v>
      </c>
      <c r="H9060" s="8" t="s">
        <v>9233</v>
      </c>
      <c r="I9060" s="8" t="s">
        <v>11194</v>
      </c>
      <c r="J9060" s="19">
        <v>7</v>
      </c>
      <c r="K9060" s="19" t="s">
        <v>7736</v>
      </c>
      <c r="L9060" s="11">
        <v>0.55000000000000004</v>
      </c>
      <c r="M9060" s="11"/>
      <c r="N9060" s="24"/>
      <c r="P9060" s="32"/>
      <c r="T9060" s="19"/>
      <c r="U9060" s="3"/>
      <c r="X9060" t="str">
        <f t="shared" si="557"/>
        <v/>
      </c>
      <c r="Z9060" t="str">
        <f t="shared" si="558"/>
        <v/>
      </c>
      <c r="AB9060" s="9"/>
      <c r="AC9060" t="s">
        <v>9233</v>
      </c>
      <c r="AD9060">
        <f t="shared" si="560"/>
        <v>0</v>
      </c>
      <c r="AF9060" s="3"/>
      <c r="AH9060" s="9"/>
    </row>
    <row r="9061" spans="1:34" ht="10.95" customHeight="1" outlineLevel="1" x14ac:dyDescent="0.25">
      <c r="A9061" t="s">
        <v>1809</v>
      </c>
      <c r="C9061" s="3" t="s">
        <v>11994</v>
      </c>
      <c r="D9061" s="3">
        <v>597</v>
      </c>
      <c r="E9061" s="9">
        <v>1975</v>
      </c>
      <c r="F9061" s="7" t="s">
        <v>11197</v>
      </c>
      <c r="G9061" s="7" t="s">
        <v>5401</v>
      </c>
      <c r="H9061" s="8" t="s">
        <v>9233</v>
      </c>
      <c r="I9061" s="8" t="s">
        <v>11196</v>
      </c>
      <c r="J9061" s="19">
        <v>7</v>
      </c>
      <c r="K9061" s="19" t="s">
        <v>7736</v>
      </c>
      <c r="L9061" s="11">
        <v>3.6</v>
      </c>
      <c r="M9061" s="11"/>
      <c r="N9061" s="24"/>
      <c r="P9061" s="32"/>
      <c r="T9061" s="19"/>
      <c r="U9061" s="3"/>
      <c r="X9061" t="str">
        <f t="shared" si="557"/>
        <v/>
      </c>
      <c r="Z9061" t="str">
        <f t="shared" si="558"/>
        <v/>
      </c>
      <c r="AB9061" s="9"/>
      <c r="AC9061" t="s">
        <v>9233</v>
      </c>
      <c r="AD9061">
        <f t="shared" si="560"/>
        <v>0</v>
      </c>
      <c r="AF9061" s="3"/>
      <c r="AH9061" s="9"/>
    </row>
    <row r="9062" spans="1:34" ht="10.95" customHeight="1" outlineLevel="1" x14ac:dyDescent="0.25">
      <c r="A9062" t="s">
        <v>1809</v>
      </c>
      <c r="C9062" s="3" t="s">
        <v>11994</v>
      </c>
      <c r="D9062" s="3">
        <v>725</v>
      </c>
      <c r="E9062" s="9">
        <v>1979</v>
      </c>
      <c r="F9062" s="7" t="s">
        <v>4813</v>
      </c>
      <c r="G9062" s="7" t="s">
        <v>5401</v>
      </c>
      <c r="H9062" s="8" t="s">
        <v>8359</v>
      </c>
      <c r="I9062" s="8" t="s">
        <v>7560</v>
      </c>
      <c r="J9062" s="19">
        <v>7</v>
      </c>
      <c r="K9062" s="19" t="s">
        <v>7736</v>
      </c>
      <c r="L9062" s="11">
        <v>0.5</v>
      </c>
      <c r="M9062" s="11"/>
      <c r="N9062" s="24"/>
      <c r="P9062" s="32"/>
      <c r="T9062" s="19"/>
      <c r="U9062" s="3"/>
      <c r="X9062" t="str">
        <f t="shared" si="557"/>
        <v/>
      </c>
      <c r="Z9062" t="str">
        <f t="shared" si="558"/>
        <v/>
      </c>
      <c r="AB9062" s="9"/>
      <c r="AC9062" t="s">
        <v>8359</v>
      </c>
      <c r="AD9062">
        <f t="shared" si="560"/>
        <v>0</v>
      </c>
      <c r="AF9062" s="3"/>
      <c r="AH9062" s="9"/>
    </row>
    <row r="9063" spans="1:34" ht="10.95" customHeight="1" outlineLevel="1" x14ac:dyDescent="0.25">
      <c r="A9063" t="s">
        <v>1809</v>
      </c>
      <c r="C9063" s="3" t="s">
        <v>11994</v>
      </c>
      <c r="D9063" s="3">
        <v>726</v>
      </c>
      <c r="E9063" s="9">
        <v>1979</v>
      </c>
      <c r="F9063" s="7" t="s">
        <v>1014</v>
      </c>
      <c r="G9063" s="7" t="s">
        <v>5401</v>
      </c>
      <c r="H9063" s="8" t="s">
        <v>9455</v>
      </c>
      <c r="I9063" s="8" t="s">
        <v>7560</v>
      </c>
      <c r="J9063" s="19">
        <v>7</v>
      </c>
      <c r="K9063" s="19" t="s">
        <v>7736</v>
      </c>
      <c r="L9063" s="11">
        <v>0.5</v>
      </c>
      <c r="M9063" s="11"/>
      <c r="N9063" s="24"/>
      <c r="P9063" s="32"/>
      <c r="T9063" s="19"/>
      <c r="U9063" s="3"/>
      <c r="X9063" t="str">
        <f t="shared" si="557"/>
        <v/>
      </c>
      <c r="Z9063" t="str">
        <f t="shared" si="558"/>
        <v/>
      </c>
      <c r="AB9063" s="9"/>
      <c r="AC9063" t="s">
        <v>9455</v>
      </c>
      <c r="AD9063">
        <f t="shared" si="560"/>
        <v>0</v>
      </c>
      <c r="AF9063" s="3"/>
      <c r="AH9063" s="9"/>
    </row>
    <row r="9064" spans="1:34" ht="10.95" customHeight="1" outlineLevel="1" x14ac:dyDescent="0.25">
      <c r="A9064" t="s">
        <v>1809</v>
      </c>
      <c r="C9064" s="3" t="s">
        <v>11994</v>
      </c>
      <c r="D9064" s="3">
        <v>727</v>
      </c>
      <c r="E9064" s="9">
        <v>1979</v>
      </c>
      <c r="F9064" s="7" t="s">
        <v>3830</v>
      </c>
      <c r="G9064" s="7" t="s">
        <v>5401</v>
      </c>
      <c r="H9064" s="8" t="s">
        <v>9523</v>
      </c>
      <c r="I9064" s="8" t="s">
        <v>7560</v>
      </c>
      <c r="J9064" s="19">
        <v>7</v>
      </c>
      <c r="K9064" s="19" t="s">
        <v>7736</v>
      </c>
      <c r="L9064" s="11">
        <v>1</v>
      </c>
      <c r="M9064" s="11"/>
      <c r="N9064" s="24"/>
      <c r="P9064" s="32"/>
      <c r="T9064" s="19"/>
      <c r="U9064" s="3"/>
      <c r="X9064" t="str">
        <f t="shared" si="557"/>
        <v/>
      </c>
      <c r="Z9064" t="str">
        <f t="shared" si="558"/>
        <v/>
      </c>
      <c r="AB9064" s="9"/>
      <c r="AC9064" t="s">
        <v>9523</v>
      </c>
      <c r="AD9064">
        <f t="shared" si="560"/>
        <v>0</v>
      </c>
      <c r="AF9064" s="3"/>
      <c r="AH9064" s="9"/>
    </row>
    <row r="9065" spans="1:34" ht="10.95" customHeight="1" outlineLevel="1" x14ac:dyDescent="0.25">
      <c r="A9065" t="s">
        <v>1809</v>
      </c>
      <c r="C9065" s="3" t="s">
        <v>11994</v>
      </c>
      <c r="D9065" s="3">
        <v>728</v>
      </c>
      <c r="E9065" s="9">
        <v>1979</v>
      </c>
      <c r="F9065" s="7" t="s">
        <v>5176</v>
      </c>
      <c r="G9065" s="7" t="s">
        <v>5401</v>
      </c>
      <c r="H9065" s="8" t="s">
        <v>10281</v>
      </c>
      <c r="I9065" s="8" t="s">
        <v>7560</v>
      </c>
      <c r="J9065" s="19">
        <v>7</v>
      </c>
      <c r="K9065" s="19" t="s">
        <v>7736</v>
      </c>
      <c r="L9065" s="11">
        <v>0.5</v>
      </c>
      <c r="M9065" s="11"/>
      <c r="N9065" s="24"/>
      <c r="P9065" s="32"/>
      <c r="T9065" s="19"/>
      <c r="U9065" s="3"/>
      <c r="X9065" t="str">
        <f t="shared" si="557"/>
        <v/>
      </c>
      <c r="Z9065" t="str">
        <f t="shared" si="558"/>
        <v/>
      </c>
      <c r="AB9065" s="9"/>
      <c r="AC9065" t="s">
        <v>10281</v>
      </c>
      <c r="AD9065">
        <f t="shared" si="560"/>
        <v>0</v>
      </c>
      <c r="AF9065" s="3"/>
      <c r="AH9065" s="9"/>
    </row>
    <row r="9066" spans="1:34" ht="10.95" customHeight="1" outlineLevel="1" x14ac:dyDescent="0.25">
      <c r="A9066" t="s">
        <v>1809</v>
      </c>
      <c r="C9066" s="3" t="s">
        <v>11994</v>
      </c>
      <c r="D9066" s="3">
        <v>729</v>
      </c>
      <c r="E9066" s="9">
        <v>1979</v>
      </c>
      <c r="F9066" s="7" t="s">
        <v>5758</v>
      </c>
      <c r="G9066" s="7" t="s">
        <v>5401</v>
      </c>
      <c r="H9066" s="8" t="s">
        <v>11198</v>
      </c>
      <c r="I9066" s="8" t="s">
        <v>7560</v>
      </c>
      <c r="J9066" s="19">
        <v>7</v>
      </c>
      <c r="K9066" s="19" t="s">
        <v>7736</v>
      </c>
      <c r="L9066" s="11">
        <v>0.5</v>
      </c>
      <c r="M9066" s="11"/>
      <c r="N9066" s="24"/>
      <c r="P9066" s="32"/>
      <c r="T9066" s="19"/>
      <c r="U9066" s="3"/>
      <c r="X9066" t="str">
        <f t="shared" si="557"/>
        <v/>
      </c>
      <c r="Z9066" t="str">
        <f t="shared" si="558"/>
        <v/>
      </c>
      <c r="AB9066" s="9"/>
      <c r="AC9066" t="s">
        <v>11198</v>
      </c>
      <c r="AD9066">
        <f t="shared" si="560"/>
        <v>0</v>
      </c>
      <c r="AF9066" s="3"/>
      <c r="AH9066" s="9"/>
    </row>
    <row r="9067" spans="1:34" ht="10.95" customHeight="1" outlineLevel="1" x14ac:dyDescent="0.25">
      <c r="A9067" t="s">
        <v>1809</v>
      </c>
      <c r="C9067" s="3" t="s">
        <v>11994</v>
      </c>
      <c r="D9067" s="3">
        <v>730</v>
      </c>
      <c r="E9067" s="9">
        <v>1979</v>
      </c>
      <c r="F9067" s="7" t="s">
        <v>4815</v>
      </c>
      <c r="G9067" s="7" t="s">
        <v>5401</v>
      </c>
      <c r="H9067" s="8" t="s">
        <v>7704</v>
      </c>
      <c r="I9067" s="8" t="s">
        <v>7560</v>
      </c>
      <c r="J9067" s="19">
        <v>7</v>
      </c>
      <c r="K9067" s="19" t="s">
        <v>7738</v>
      </c>
      <c r="L9067" s="11"/>
      <c r="M9067" s="11"/>
      <c r="N9067" s="24"/>
      <c r="P9067" s="32"/>
      <c r="T9067" s="19"/>
      <c r="U9067" s="3"/>
      <c r="X9067" t="str">
        <f t="shared" si="557"/>
        <v/>
      </c>
      <c r="Z9067" t="str">
        <f t="shared" si="558"/>
        <v/>
      </c>
      <c r="AB9067" s="9"/>
      <c r="AC9067" t="s">
        <v>7704</v>
      </c>
      <c r="AD9067">
        <f t="shared" si="560"/>
        <v>0</v>
      </c>
      <c r="AF9067" s="3"/>
      <c r="AH9067" s="9"/>
    </row>
    <row r="9068" spans="1:34" ht="10.95" customHeight="1" outlineLevel="1" x14ac:dyDescent="0.25">
      <c r="A9068" t="s">
        <v>1809</v>
      </c>
      <c r="C9068" s="3" t="s">
        <v>11994</v>
      </c>
      <c r="D9068" s="3">
        <v>1092</v>
      </c>
      <c r="E9068" s="9">
        <v>1987</v>
      </c>
      <c r="F9068" s="7" t="s">
        <v>11199</v>
      </c>
      <c r="G9068" s="7" t="s">
        <v>5401</v>
      </c>
      <c r="H9068" s="8" t="s">
        <v>9233</v>
      </c>
      <c r="I9068" s="8" t="s">
        <v>7560</v>
      </c>
      <c r="J9068" s="19">
        <v>7</v>
      </c>
      <c r="K9068" s="19" t="s">
        <v>7736</v>
      </c>
      <c r="L9068" s="11">
        <v>2.25</v>
      </c>
      <c r="M9068" s="11"/>
      <c r="N9068" s="24"/>
      <c r="P9068" s="32"/>
      <c r="T9068" s="19"/>
      <c r="U9068" s="3"/>
      <c r="X9068" t="str">
        <f t="shared" si="557"/>
        <v/>
      </c>
      <c r="Z9068" t="str">
        <f t="shared" si="558"/>
        <v/>
      </c>
      <c r="AB9068" s="9"/>
      <c r="AC9068" t="s">
        <v>9233</v>
      </c>
      <c r="AD9068">
        <f t="shared" si="560"/>
        <v>0</v>
      </c>
      <c r="AF9068" s="3"/>
      <c r="AH9068" s="9"/>
    </row>
    <row r="9069" spans="1:34" ht="10.95" customHeight="1" outlineLevel="1" x14ac:dyDescent="0.25">
      <c r="A9069" t="s">
        <v>1809</v>
      </c>
      <c r="C9069" s="3" t="s">
        <v>11994</v>
      </c>
      <c r="D9069" s="3">
        <v>1093</v>
      </c>
      <c r="E9069" s="9">
        <v>1987</v>
      </c>
      <c r="F9069" s="7" t="s">
        <v>11200</v>
      </c>
      <c r="G9069" s="7" t="s">
        <v>5401</v>
      </c>
      <c r="H9069" s="8" t="s">
        <v>9233</v>
      </c>
      <c r="I9069" s="8" t="s">
        <v>7560</v>
      </c>
      <c r="J9069" s="19">
        <v>7</v>
      </c>
      <c r="K9069" s="19" t="s">
        <v>7736</v>
      </c>
      <c r="L9069" s="11">
        <v>2.25</v>
      </c>
      <c r="M9069" s="11"/>
      <c r="N9069" s="24"/>
      <c r="P9069" s="32"/>
      <c r="T9069" s="19"/>
      <c r="U9069" s="3"/>
      <c r="X9069" t="str">
        <f t="shared" si="557"/>
        <v/>
      </c>
      <c r="Z9069" t="str">
        <f t="shared" si="558"/>
        <v/>
      </c>
      <c r="AB9069" s="9"/>
      <c r="AC9069" t="s">
        <v>9233</v>
      </c>
      <c r="AD9069">
        <f t="shared" si="560"/>
        <v>0</v>
      </c>
      <c r="AF9069" s="3"/>
      <c r="AH9069" s="9"/>
    </row>
    <row r="9070" spans="1:34" ht="10.95" customHeight="1" outlineLevel="1" x14ac:dyDescent="0.25">
      <c r="A9070" t="s">
        <v>1809</v>
      </c>
      <c r="C9070" s="3" t="s">
        <v>11994</v>
      </c>
      <c r="D9070" s="3">
        <v>1094</v>
      </c>
      <c r="E9070" s="9">
        <v>1987</v>
      </c>
      <c r="F9070" s="7" t="s">
        <v>11201</v>
      </c>
      <c r="G9070" s="7" t="s">
        <v>5401</v>
      </c>
      <c r="H9070" s="8" t="s">
        <v>9038</v>
      </c>
      <c r="I9070" s="8" t="s">
        <v>7560</v>
      </c>
      <c r="J9070" s="19">
        <v>7</v>
      </c>
      <c r="K9070" s="19" t="s">
        <v>7736</v>
      </c>
      <c r="L9070" s="11">
        <v>2.25</v>
      </c>
      <c r="M9070" s="11"/>
      <c r="N9070" s="24"/>
      <c r="P9070" s="32"/>
      <c r="T9070" s="19"/>
      <c r="U9070" s="3"/>
      <c r="X9070" t="str">
        <f t="shared" si="557"/>
        <v/>
      </c>
      <c r="Z9070" t="str">
        <f t="shared" si="558"/>
        <v/>
      </c>
      <c r="AB9070" s="9"/>
      <c r="AC9070" t="s">
        <v>9038</v>
      </c>
      <c r="AD9070">
        <f t="shared" si="560"/>
        <v>0</v>
      </c>
      <c r="AF9070" s="3"/>
      <c r="AH9070" s="9"/>
    </row>
    <row r="9071" spans="1:34" ht="10.95" customHeight="1" outlineLevel="1" x14ac:dyDescent="0.25">
      <c r="A9071" t="s">
        <v>1809</v>
      </c>
      <c r="C9071" s="3" t="s">
        <v>11994</v>
      </c>
      <c r="D9071" s="3">
        <v>1095</v>
      </c>
      <c r="E9071" s="9">
        <v>1987</v>
      </c>
      <c r="F9071" s="7" t="s">
        <v>11202</v>
      </c>
      <c r="G9071" s="7" t="s">
        <v>5401</v>
      </c>
      <c r="H9071" s="8" t="s">
        <v>9233</v>
      </c>
      <c r="I9071" s="8" t="s">
        <v>7560</v>
      </c>
      <c r="J9071" s="19">
        <v>7</v>
      </c>
      <c r="K9071" s="19" t="s">
        <v>7736</v>
      </c>
      <c r="L9071" s="11">
        <v>2.25</v>
      </c>
      <c r="M9071" s="11"/>
      <c r="N9071" s="24"/>
      <c r="P9071" s="32"/>
      <c r="T9071" s="19"/>
      <c r="U9071" s="3"/>
      <c r="X9071" t="str">
        <f t="shared" si="557"/>
        <v/>
      </c>
      <c r="Z9071" t="str">
        <f t="shared" si="558"/>
        <v/>
      </c>
      <c r="AB9071" s="9"/>
      <c r="AC9071" t="s">
        <v>9233</v>
      </c>
      <c r="AD9071">
        <f t="shared" si="560"/>
        <v>0</v>
      </c>
      <c r="AF9071" s="3"/>
      <c r="AH9071" s="9"/>
    </row>
    <row r="9072" spans="1:34" ht="10.95" customHeight="1" outlineLevel="1" x14ac:dyDescent="0.25">
      <c r="A9072" t="s">
        <v>1809</v>
      </c>
      <c r="C9072" s="3" t="s">
        <v>11994</v>
      </c>
      <c r="D9072" s="3">
        <v>1096</v>
      </c>
      <c r="E9072" s="9">
        <v>1987</v>
      </c>
      <c r="F9072" s="7" t="s">
        <v>11203</v>
      </c>
      <c r="G9072" s="7" t="s">
        <v>5401</v>
      </c>
      <c r="H9072" s="8" t="s">
        <v>9878</v>
      </c>
      <c r="I9072" s="8" t="s">
        <v>7560</v>
      </c>
      <c r="J9072" s="19">
        <v>7</v>
      </c>
      <c r="K9072" s="19" t="s">
        <v>7736</v>
      </c>
      <c r="L9072" s="11">
        <v>2.25</v>
      </c>
      <c r="M9072" s="11"/>
      <c r="N9072" s="24"/>
      <c r="P9072" s="32"/>
      <c r="T9072" s="19"/>
      <c r="U9072" s="3"/>
      <c r="X9072" t="str">
        <f t="shared" si="557"/>
        <v/>
      </c>
      <c r="Z9072" t="str">
        <f t="shared" si="558"/>
        <v/>
      </c>
      <c r="AB9072" s="9"/>
      <c r="AC9072" t="s">
        <v>9878</v>
      </c>
      <c r="AD9072">
        <f t="shared" si="560"/>
        <v>0</v>
      </c>
      <c r="AF9072" s="3"/>
      <c r="AH9072" s="9"/>
    </row>
    <row r="9073" spans="1:34" ht="10.95" customHeight="1" outlineLevel="1" x14ac:dyDescent="0.25">
      <c r="A9073" t="s">
        <v>1809</v>
      </c>
      <c r="C9073" s="3" t="s">
        <v>11994</v>
      </c>
      <c r="D9073" s="3">
        <v>1097</v>
      </c>
      <c r="E9073" s="9">
        <v>1987</v>
      </c>
      <c r="F9073" s="7" t="s">
        <v>11204</v>
      </c>
      <c r="G9073" s="7" t="s">
        <v>5401</v>
      </c>
      <c r="H9073" s="8" t="s">
        <v>11205</v>
      </c>
      <c r="I9073" s="8" t="s">
        <v>7560</v>
      </c>
      <c r="J9073" s="19">
        <v>7</v>
      </c>
      <c r="K9073" s="19" t="s">
        <v>7736</v>
      </c>
      <c r="L9073" s="11">
        <v>2.25</v>
      </c>
      <c r="M9073" s="11"/>
      <c r="N9073" s="24"/>
      <c r="P9073" s="32"/>
      <c r="T9073" s="19"/>
      <c r="U9073" s="3"/>
      <c r="X9073" t="str">
        <f t="shared" si="557"/>
        <v/>
      </c>
      <c r="Z9073" t="str">
        <f t="shared" si="558"/>
        <v/>
      </c>
      <c r="AB9073" s="9"/>
      <c r="AC9073" t="s">
        <v>11205</v>
      </c>
      <c r="AD9073">
        <f t="shared" si="560"/>
        <v>0</v>
      </c>
      <c r="AF9073" s="3"/>
      <c r="AH9073" s="9"/>
    </row>
    <row r="9074" spans="1:34" ht="10.95" customHeight="1" outlineLevel="1" x14ac:dyDescent="0.25">
      <c r="A9074" t="s">
        <v>1809</v>
      </c>
      <c r="C9074" s="3" t="s">
        <v>11994</v>
      </c>
      <c r="D9074" s="3">
        <v>1510</v>
      </c>
      <c r="E9074" s="9">
        <v>1999</v>
      </c>
      <c r="F9074" s="7" t="s">
        <v>11207</v>
      </c>
      <c r="G9074" s="7" t="s">
        <v>5401</v>
      </c>
      <c r="H9074" s="8" t="s">
        <v>11208</v>
      </c>
      <c r="I9074" s="8" t="s">
        <v>11206</v>
      </c>
      <c r="J9074" s="19">
        <v>7</v>
      </c>
      <c r="K9074" s="19" t="s">
        <v>20093</v>
      </c>
      <c r="L9074" s="11"/>
      <c r="M9074" s="11"/>
      <c r="N9074" s="24"/>
      <c r="P9074" s="32"/>
      <c r="T9074" s="19"/>
      <c r="U9074" s="3"/>
      <c r="X9074" t="str">
        <f t="shared" si="557"/>
        <v/>
      </c>
      <c r="Z9074" t="str">
        <f t="shared" si="558"/>
        <v/>
      </c>
      <c r="AB9074" s="9"/>
      <c r="AC9074" t="s">
        <v>11208</v>
      </c>
      <c r="AD9074">
        <f t="shared" si="560"/>
        <v>0</v>
      </c>
      <c r="AF9074" s="3"/>
      <c r="AH9074" s="9"/>
    </row>
    <row r="9075" spans="1:34" ht="10.95" customHeight="1" outlineLevel="1" x14ac:dyDescent="0.25">
      <c r="A9075" t="s">
        <v>1809</v>
      </c>
      <c r="C9075" s="3" t="s">
        <v>11994</v>
      </c>
      <c r="D9075" s="3">
        <v>1511</v>
      </c>
      <c r="E9075" s="9">
        <v>1999</v>
      </c>
      <c r="F9075" s="7" t="s">
        <v>11207</v>
      </c>
      <c r="G9075" s="7" t="s">
        <v>5401</v>
      </c>
      <c r="H9075" s="8" t="s">
        <v>11209</v>
      </c>
      <c r="I9075" s="8" t="s">
        <v>11206</v>
      </c>
      <c r="J9075" s="19">
        <v>7</v>
      </c>
      <c r="K9075" s="19" t="s">
        <v>20093</v>
      </c>
      <c r="L9075" s="11"/>
      <c r="M9075" s="11"/>
      <c r="N9075" s="24"/>
      <c r="P9075" s="32"/>
      <c r="T9075" s="19"/>
      <c r="U9075" s="3"/>
      <c r="X9075" t="str">
        <f t="shared" si="557"/>
        <v/>
      </c>
      <c r="Z9075" t="str">
        <f t="shared" si="558"/>
        <v/>
      </c>
      <c r="AB9075" s="9"/>
      <c r="AC9075" t="s">
        <v>11209</v>
      </c>
      <c r="AD9075">
        <f t="shared" si="560"/>
        <v>0</v>
      </c>
      <c r="AF9075" s="3"/>
      <c r="AH9075" s="9"/>
    </row>
    <row r="9076" spans="1:34" ht="10.95" customHeight="1" outlineLevel="1" x14ac:dyDescent="0.25">
      <c r="A9076" t="s">
        <v>1809</v>
      </c>
      <c r="C9076" s="3" t="s">
        <v>11994</v>
      </c>
      <c r="D9076" s="3">
        <v>1512</v>
      </c>
      <c r="E9076" s="9">
        <v>1999</v>
      </c>
      <c r="F9076" s="7" t="s">
        <v>11207</v>
      </c>
      <c r="G9076" s="7" t="s">
        <v>5401</v>
      </c>
      <c r="H9076" s="8" t="s">
        <v>9410</v>
      </c>
      <c r="I9076" s="8" t="s">
        <v>11206</v>
      </c>
      <c r="J9076" s="19">
        <v>7</v>
      </c>
      <c r="K9076" s="19" t="s">
        <v>20093</v>
      </c>
      <c r="L9076" s="11"/>
      <c r="M9076" s="11"/>
      <c r="N9076" s="24"/>
      <c r="P9076" s="32"/>
      <c r="T9076" s="19"/>
      <c r="U9076" s="3"/>
      <c r="X9076" t="str">
        <f t="shared" si="557"/>
        <v/>
      </c>
      <c r="Z9076" t="str">
        <f t="shared" si="558"/>
        <v/>
      </c>
      <c r="AB9076" s="9"/>
      <c r="AC9076" t="s">
        <v>9410</v>
      </c>
      <c r="AD9076">
        <f t="shared" si="560"/>
        <v>0</v>
      </c>
      <c r="AF9076" s="3"/>
      <c r="AH9076" s="9"/>
    </row>
    <row r="9077" spans="1:34" ht="10.95" customHeight="1" outlineLevel="1" x14ac:dyDescent="0.25">
      <c r="A9077" t="s">
        <v>1809</v>
      </c>
      <c r="C9077" s="3" t="s">
        <v>11994</v>
      </c>
      <c r="D9077" s="3">
        <v>1513</v>
      </c>
      <c r="E9077" s="9">
        <v>1999</v>
      </c>
      <c r="F9077" s="7" t="s">
        <v>11207</v>
      </c>
      <c r="G9077" s="7" t="s">
        <v>5401</v>
      </c>
      <c r="H9077" s="8" t="s">
        <v>9807</v>
      </c>
      <c r="I9077" s="8" t="s">
        <v>11206</v>
      </c>
      <c r="J9077" s="19">
        <v>7</v>
      </c>
      <c r="K9077" s="19" t="s">
        <v>20093</v>
      </c>
      <c r="L9077" s="11"/>
      <c r="M9077" s="11"/>
      <c r="N9077" s="24"/>
      <c r="P9077" s="32"/>
      <c r="T9077" s="19"/>
      <c r="U9077" s="3"/>
      <c r="X9077" t="str">
        <f t="shared" si="557"/>
        <v/>
      </c>
      <c r="Z9077" t="str">
        <f t="shared" si="558"/>
        <v/>
      </c>
      <c r="AB9077" s="9"/>
      <c r="AC9077" t="s">
        <v>9807</v>
      </c>
      <c r="AD9077">
        <f t="shared" si="560"/>
        <v>0</v>
      </c>
      <c r="AF9077" s="3"/>
      <c r="AH9077" s="9"/>
    </row>
    <row r="9078" spans="1:34" ht="10.95" customHeight="1" outlineLevel="1" x14ac:dyDescent="0.25">
      <c r="A9078" t="s">
        <v>1809</v>
      </c>
      <c r="C9078" s="3" t="s">
        <v>11994</v>
      </c>
      <c r="D9078" s="3">
        <v>1514</v>
      </c>
      <c r="E9078" s="9">
        <v>1999</v>
      </c>
      <c r="F9078" s="7" t="s">
        <v>11207</v>
      </c>
      <c r="G9078" s="7" t="s">
        <v>5401</v>
      </c>
      <c r="H9078" s="8" t="s">
        <v>11210</v>
      </c>
      <c r="I9078" s="8" t="s">
        <v>11206</v>
      </c>
      <c r="J9078" s="19">
        <v>7</v>
      </c>
      <c r="K9078" s="19" t="s">
        <v>20093</v>
      </c>
      <c r="L9078" s="11"/>
      <c r="M9078" s="11"/>
      <c r="N9078" s="24"/>
      <c r="P9078" s="32"/>
      <c r="T9078" s="19"/>
      <c r="U9078" s="3"/>
      <c r="X9078" t="str">
        <f t="shared" si="557"/>
        <v/>
      </c>
      <c r="Z9078" t="str">
        <f t="shared" si="558"/>
        <v/>
      </c>
      <c r="AB9078" s="9"/>
      <c r="AC9078" t="s">
        <v>11210</v>
      </c>
      <c r="AD9078">
        <f t="shared" si="560"/>
        <v>0</v>
      </c>
      <c r="AF9078" s="3"/>
      <c r="AH9078" s="9"/>
    </row>
    <row r="9079" spans="1:34" ht="10.95" customHeight="1" outlineLevel="1" x14ac:dyDescent="0.25">
      <c r="A9079" t="s">
        <v>1809</v>
      </c>
      <c r="C9079" s="3" t="s">
        <v>11994</v>
      </c>
      <c r="D9079" s="3">
        <v>1515</v>
      </c>
      <c r="E9079" s="9">
        <v>1999</v>
      </c>
      <c r="F9079" s="7" t="s">
        <v>11207</v>
      </c>
      <c r="G9079" s="7" t="s">
        <v>5401</v>
      </c>
      <c r="H9079" s="8" t="s">
        <v>11211</v>
      </c>
      <c r="I9079" s="8" t="s">
        <v>11206</v>
      </c>
      <c r="J9079" s="19">
        <v>7</v>
      </c>
      <c r="K9079" s="19" t="s">
        <v>20093</v>
      </c>
      <c r="L9079" s="11"/>
      <c r="M9079" s="11"/>
      <c r="N9079" s="24"/>
      <c r="P9079" s="32"/>
      <c r="T9079" s="19"/>
      <c r="U9079" s="3"/>
      <c r="X9079" t="str">
        <f t="shared" si="557"/>
        <v/>
      </c>
      <c r="Z9079" t="str">
        <f t="shared" si="558"/>
        <v/>
      </c>
      <c r="AB9079" s="9"/>
      <c r="AC9079" t="s">
        <v>11211</v>
      </c>
      <c r="AD9079">
        <f t="shared" si="560"/>
        <v>0</v>
      </c>
      <c r="AF9079" s="3"/>
      <c r="AH9079" s="9"/>
    </row>
    <row r="9080" spans="1:34" ht="10.95" customHeight="1" outlineLevel="1" x14ac:dyDescent="0.25">
      <c r="A9080" t="s">
        <v>1809</v>
      </c>
      <c r="C9080" s="3" t="s">
        <v>11994</v>
      </c>
      <c r="D9080" s="3" t="s">
        <v>21076</v>
      </c>
      <c r="E9080" s="9">
        <v>1999</v>
      </c>
      <c r="F9080" s="7" t="s">
        <v>21077</v>
      </c>
      <c r="G9080" s="7" t="s">
        <v>5401</v>
      </c>
      <c r="H9080" s="8" t="s">
        <v>7560</v>
      </c>
      <c r="I9080" s="8" t="s">
        <v>11206</v>
      </c>
      <c r="J9080" s="19">
        <v>7</v>
      </c>
      <c r="K9080" s="19" t="s">
        <v>7736</v>
      </c>
      <c r="L9080" s="11">
        <v>9</v>
      </c>
      <c r="M9080" s="11"/>
      <c r="N9080" s="24"/>
      <c r="P9080" s="32"/>
      <c r="T9080" s="19"/>
      <c r="U9080" s="3"/>
      <c r="X9080" t="str">
        <f t="shared" si="557"/>
        <v/>
      </c>
      <c r="Z9080">
        <f t="shared" si="558"/>
        <v>1</v>
      </c>
      <c r="AB9080" s="9"/>
      <c r="AC9080" t="s">
        <v>7560</v>
      </c>
      <c r="AD9080">
        <f t="shared" si="560"/>
        <v>0</v>
      </c>
      <c r="AF9080" s="3"/>
      <c r="AH9080" s="9"/>
    </row>
    <row r="9081" spans="1:34" ht="10.95" customHeight="1" outlineLevel="1" x14ac:dyDescent="0.25">
      <c r="A9081" t="s">
        <v>1809</v>
      </c>
      <c r="C9081" s="3" t="s">
        <v>11994</v>
      </c>
      <c r="D9081" s="3">
        <v>1517</v>
      </c>
      <c r="E9081" s="9">
        <v>1999</v>
      </c>
      <c r="F9081" s="7" t="s">
        <v>11212</v>
      </c>
      <c r="G9081" s="7" t="s">
        <v>5401</v>
      </c>
      <c r="H9081" s="8" t="s">
        <v>11214</v>
      </c>
      <c r="I9081" s="8" t="s">
        <v>11206</v>
      </c>
      <c r="J9081" s="19">
        <v>7</v>
      </c>
      <c r="K9081" s="19" t="s">
        <v>20093</v>
      </c>
      <c r="L9081" s="11"/>
      <c r="M9081" s="11"/>
      <c r="N9081" s="24"/>
      <c r="P9081" s="32"/>
      <c r="T9081" s="19"/>
      <c r="U9081" s="3"/>
      <c r="X9081" t="str">
        <f t="shared" si="557"/>
        <v/>
      </c>
      <c r="Z9081" t="str">
        <f t="shared" si="558"/>
        <v/>
      </c>
      <c r="AB9081" s="9"/>
      <c r="AC9081" t="s">
        <v>11214</v>
      </c>
      <c r="AD9081">
        <f t="shared" si="560"/>
        <v>0</v>
      </c>
      <c r="AF9081" s="3"/>
      <c r="AH9081" s="9"/>
    </row>
    <row r="9082" spans="1:34" ht="10.95" customHeight="1" outlineLevel="1" x14ac:dyDescent="0.25">
      <c r="A9082" t="s">
        <v>1809</v>
      </c>
      <c r="C9082" s="3" t="s">
        <v>11994</v>
      </c>
      <c r="D9082" s="3" t="s">
        <v>21111</v>
      </c>
      <c r="E9082" s="9">
        <v>1999</v>
      </c>
      <c r="F9082" s="7" t="s">
        <v>11213</v>
      </c>
      <c r="G9082" s="7" t="s">
        <v>5401</v>
      </c>
      <c r="H9082" s="8" t="s">
        <v>11214</v>
      </c>
      <c r="I9082" s="8" t="s">
        <v>11206</v>
      </c>
      <c r="J9082" s="19">
        <v>7</v>
      </c>
      <c r="K9082" s="19" t="s">
        <v>7736</v>
      </c>
      <c r="L9082" s="11">
        <v>24</v>
      </c>
      <c r="M9082" s="11"/>
      <c r="N9082" s="24"/>
      <c r="P9082" s="32"/>
      <c r="T9082" s="19"/>
      <c r="U9082" s="3"/>
      <c r="X9082" t="str">
        <f t="shared" si="557"/>
        <v/>
      </c>
      <c r="Z9082">
        <f t="shared" si="558"/>
        <v>1</v>
      </c>
      <c r="AB9082" s="9"/>
      <c r="AC9082" t="s">
        <v>11214</v>
      </c>
      <c r="AD9082">
        <f t="shared" si="560"/>
        <v>0</v>
      </c>
      <c r="AF9082" s="3"/>
      <c r="AH9082" s="9"/>
    </row>
    <row r="9083" spans="1:34" ht="10.95" customHeight="1" outlineLevel="1" x14ac:dyDescent="0.25">
      <c r="A9083" t="s">
        <v>1809</v>
      </c>
      <c r="C9083" s="3" t="s">
        <v>11994</v>
      </c>
      <c r="D9083" s="3" t="s">
        <v>11242</v>
      </c>
      <c r="E9083" s="9">
        <v>2000</v>
      </c>
      <c r="F9083" s="10" t="s">
        <v>21743</v>
      </c>
      <c r="G9083" s="7" t="s">
        <v>5401</v>
      </c>
      <c r="H9083" s="8" t="s">
        <v>11243</v>
      </c>
      <c r="I9083" s="8" t="s">
        <v>8506</v>
      </c>
      <c r="J9083" s="19">
        <v>1</v>
      </c>
      <c r="K9083" s="19" t="s">
        <v>7736</v>
      </c>
      <c r="L9083" s="11">
        <v>6</v>
      </c>
      <c r="M9083" s="11"/>
      <c r="N9083" s="24"/>
      <c r="P9083" s="32"/>
      <c r="T9083" s="19"/>
      <c r="U9083" s="3"/>
      <c r="X9083" t="str">
        <f t="shared" si="557"/>
        <v/>
      </c>
      <c r="Z9083">
        <f t="shared" si="558"/>
        <v>1</v>
      </c>
      <c r="AB9083" s="9"/>
      <c r="AC9083" t="s">
        <v>11243</v>
      </c>
      <c r="AD9083">
        <f t="shared" si="560"/>
        <v>0</v>
      </c>
      <c r="AF9083" s="3">
        <v>1</v>
      </c>
      <c r="AH9083" s="9"/>
    </row>
    <row r="9084" spans="1:34" ht="10.95" customHeight="1" outlineLevel="1" x14ac:dyDescent="0.25">
      <c r="A9084" t="s">
        <v>1809</v>
      </c>
      <c r="C9084" s="3" t="s">
        <v>11994</v>
      </c>
      <c r="D9084" s="3">
        <v>2221</v>
      </c>
      <c r="E9084" s="9">
        <v>2002</v>
      </c>
      <c r="F9084" s="10" t="s">
        <v>21745</v>
      </c>
      <c r="G9084" s="7" t="s">
        <v>5401</v>
      </c>
      <c r="H9084" s="8" t="s">
        <v>6376</v>
      </c>
      <c r="I9084" s="8" t="s">
        <v>7143</v>
      </c>
      <c r="J9084" s="19">
        <v>3</v>
      </c>
      <c r="K9084" s="19" t="s">
        <v>20093</v>
      </c>
      <c r="L9084" s="11"/>
      <c r="M9084" s="11"/>
      <c r="N9084" s="24"/>
      <c r="P9084" s="32"/>
      <c r="T9084" s="19"/>
      <c r="U9084" s="3" t="s">
        <v>1810</v>
      </c>
      <c r="X9084" t="str">
        <f t="shared" si="557"/>
        <v/>
      </c>
      <c r="Z9084" t="str">
        <f t="shared" si="558"/>
        <v/>
      </c>
      <c r="AB9084" s="9"/>
      <c r="AC9084" t="s">
        <v>6376</v>
      </c>
      <c r="AD9084">
        <f t="shared" si="560"/>
        <v>0</v>
      </c>
      <c r="AF9084" s="3"/>
      <c r="AG9084" t="s">
        <v>2289</v>
      </c>
      <c r="AH9084" s="9" t="s">
        <v>4613</v>
      </c>
    </row>
    <row r="9085" spans="1:34" ht="10.95" customHeight="1" outlineLevel="1" x14ac:dyDescent="0.25">
      <c r="A9085" t="s">
        <v>1809</v>
      </c>
      <c r="C9085" s="3" t="s">
        <v>11994</v>
      </c>
      <c r="D9085" s="3">
        <v>2223</v>
      </c>
      <c r="E9085" s="9">
        <v>2002</v>
      </c>
      <c r="F9085" s="10" t="s">
        <v>21745</v>
      </c>
      <c r="G9085" s="7" t="s">
        <v>5401</v>
      </c>
      <c r="H9085" s="8" t="s">
        <v>5224</v>
      </c>
      <c r="I9085" s="8" t="s">
        <v>7143</v>
      </c>
      <c r="J9085" s="19">
        <v>1</v>
      </c>
      <c r="K9085" s="19" t="s">
        <v>20093</v>
      </c>
      <c r="L9085" s="11"/>
      <c r="M9085" s="11"/>
      <c r="N9085" s="24"/>
      <c r="P9085" s="32"/>
      <c r="T9085" s="19"/>
      <c r="U9085" s="3" t="s">
        <v>1811</v>
      </c>
      <c r="X9085" t="str">
        <f t="shared" si="557"/>
        <v/>
      </c>
      <c r="Z9085" t="str">
        <f t="shared" si="558"/>
        <v/>
      </c>
      <c r="AB9085" s="9"/>
      <c r="AC9085" t="s">
        <v>5224</v>
      </c>
      <c r="AD9085">
        <f t="shared" si="560"/>
        <v>0</v>
      </c>
      <c r="AF9085" s="3"/>
      <c r="AG9085" t="s">
        <v>5225</v>
      </c>
      <c r="AH9085" s="9" t="s">
        <v>4613</v>
      </c>
    </row>
    <row r="9086" spans="1:34" ht="10.95" customHeight="1" outlineLevel="1" x14ac:dyDescent="0.25">
      <c r="A9086" t="s">
        <v>1809</v>
      </c>
      <c r="C9086" s="3" t="s">
        <v>11994</v>
      </c>
      <c r="D9086" s="3">
        <v>2226</v>
      </c>
      <c r="E9086" s="9">
        <v>2002</v>
      </c>
      <c r="F9086" s="10" t="s">
        <v>21745</v>
      </c>
      <c r="G9086" s="7" t="s">
        <v>5401</v>
      </c>
      <c r="H9086" s="8" t="s">
        <v>6219</v>
      </c>
      <c r="I9086" s="8" t="s">
        <v>7143</v>
      </c>
      <c r="J9086" s="19">
        <v>1</v>
      </c>
      <c r="K9086" s="19" t="s">
        <v>20093</v>
      </c>
      <c r="L9086" s="11"/>
      <c r="M9086" s="11"/>
      <c r="N9086" s="24"/>
      <c r="P9086" s="32"/>
      <c r="T9086" s="19"/>
      <c r="U9086" s="3" t="s">
        <v>1812</v>
      </c>
      <c r="X9086" t="str">
        <f t="shared" si="557"/>
        <v/>
      </c>
      <c r="Z9086" t="str">
        <f t="shared" si="558"/>
        <v/>
      </c>
      <c r="AB9086" s="9"/>
      <c r="AC9086" t="s">
        <v>6219</v>
      </c>
      <c r="AD9086">
        <f t="shared" si="560"/>
        <v>0</v>
      </c>
      <c r="AF9086" s="3"/>
      <c r="AG9086" t="s">
        <v>6220</v>
      </c>
      <c r="AH9086" s="9" t="s">
        <v>4613</v>
      </c>
    </row>
    <row r="9087" spans="1:34" ht="10.95" customHeight="1" outlineLevel="1" x14ac:dyDescent="0.25">
      <c r="A9087" t="s">
        <v>1809</v>
      </c>
      <c r="C9087" s="3" t="s">
        <v>11994</v>
      </c>
      <c r="D9087" s="3" t="s">
        <v>11235</v>
      </c>
      <c r="E9087" s="9">
        <v>2002</v>
      </c>
      <c r="F9087" s="7" t="s">
        <v>11236</v>
      </c>
      <c r="G9087" s="7" t="s">
        <v>5401</v>
      </c>
      <c r="H9087" s="8" t="s">
        <v>11237</v>
      </c>
      <c r="I9087" s="8" t="s">
        <v>7143</v>
      </c>
      <c r="J9087" s="19">
        <v>1</v>
      </c>
      <c r="K9087" s="19" t="s">
        <v>7736</v>
      </c>
      <c r="L9087" s="11">
        <v>6.5</v>
      </c>
      <c r="M9087" s="11"/>
      <c r="N9087" s="24"/>
      <c r="P9087" s="32"/>
      <c r="T9087" s="19"/>
      <c r="U9087" s="3">
        <v>1521</v>
      </c>
      <c r="X9087" t="str">
        <f t="shared" si="557"/>
        <v/>
      </c>
      <c r="Z9087">
        <f t="shared" si="558"/>
        <v>1</v>
      </c>
      <c r="AB9087" s="9"/>
      <c r="AC9087" t="s">
        <v>11237</v>
      </c>
      <c r="AD9087">
        <f t="shared" si="560"/>
        <v>0</v>
      </c>
      <c r="AF9087" s="3"/>
      <c r="AH9087" s="9"/>
    </row>
    <row r="9088" spans="1:34" ht="10.95" customHeight="1" outlineLevel="1" x14ac:dyDescent="0.25">
      <c r="A9088" t="s">
        <v>1809</v>
      </c>
      <c r="C9088" s="3" t="s">
        <v>11994</v>
      </c>
      <c r="D9088" s="3" t="s">
        <v>11239</v>
      </c>
      <c r="E9088" s="9">
        <v>2002</v>
      </c>
      <c r="F9088" s="7" t="s">
        <v>11238</v>
      </c>
      <c r="G9088" s="7" t="s">
        <v>5401</v>
      </c>
      <c r="H9088" s="8" t="s">
        <v>6046</v>
      </c>
      <c r="I9088" s="8" t="s">
        <v>8506</v>
      </c>
      <c r="J9088" s="19">
        <v>1</v>
      </c>
      <c r="K9088" s="19" t="s">
        <v>7736</v>
      </c>
      <c r="L9088" s="11">
        <v>8</v>
      </c>
      <c r="M9088" s="11"/>
      <c r="N9088" s="24"/>
      <c r="P9088" s="32"/>
      <c r="T9088" s="19"/>
      <c r="U9088" s="3">
        <v>1565</v>
      </c>
      <c r="X9088" t="str">
        <f t="shared" si="557"/>
        <v/>
      </c>
      <c r="Z9088">
        <f t="shared" si="558"/>
        <v>1</v>
      </c>
      <c r="AB9088" s="9"/>
      <c r="AC9088" t="s">
        <v>6046</v>
      </c>
      <c r="AD9088">
        <f t="shared" si="560"/>
        <v>0</v>
      </c>
      <c r="AF9088" s="3">
        <v>1</v>
      </c>
      <c r="AG9088" t="s">
        <v>3357</v>
      </c>
      <c r="AH9088" s="9" t="s">
        <v>4925</v>
      </c>
    </row>
    <row r="9089" spans="1:34" ht="10.95" customHeight="1" outlineLevel="1" x14ac:dyDescent="0.25">
      <c r="A9089" t="s">
        <v>1809</v>
      </c>
      <c r="C9089" s="3" t="s">
        <v>11994</v>
      </c>
      <c r="D9089" s="3">
        <v>2540</v>
      </c>
      <c r="E9089" s="9">
        <v>2002</v>
      </c>
      <c r="F9089" s="10" t="s">
        <v>21744</v>
      </c>
      <c r="G9089" s="7" t="s">
        <v>5401</v>
      </c>
      <c r="H9089" s="8" t="s">
        <v>11241</v>
      </c>
      <c r="I9089" s="8" t="s">
        <v>11240</v>
      </c>
      <c r="J9089" s="19">
        <v>7</v>
      </c>
      <c r="K9089" s="19" t="s">
        <v>7738</v>
      </c>
      <c r="L9089" s="11"/>
      <c r="M9089" s="11"/>
      <c r="N9089" s="24"/>
      <c r="P9089" s="32"/>
      <c r="T9089" s="19"/>
      <c r="U9089" s="3"/>
      <c r="X9089" t="str">
        <f t="shared" si="557"/>
        <v/>
      </c>
      <c r="Z9089">
        <f t="shared" si="558"/>
        <v>1</v>
      </c>
      <c r="AB9089" s="9"/>
      <c r="AC9089" t="s">
        <v>11241</v>
      </c>
      <c r="AD9089">
        <f t="shared" si="560"/>
        <v>0</v>
      </c>
      <c r="AF9089" s="3"/>
      <c r="AH9089" s="9"/>
    </row>
    <row r="9090" spans="1:34" ht="10.95" customHeight="1" outlineLevel="1" x14ac:dyDescent="0.25">
      <c r="A9090" t="s">
        <v>1809</v>
      </c>
      <c r="C9090" s="3" t="s">
        <v>11994</v>
      </c>
      <c r="D9090" s="3">
        <v>2563</v>
      </c>
      <c r="E9090" s="9">
        <v>2002</v>
      </c>
      <c r="F9090" s="7" t="s">
        <v>11216</v>
      </c>
      <c r="G9090" s="7" t="s">
        <v>5401</v>
      </c>
      <c r="H9090" s="8" t="s">
        <v>2355</v>
      </c>
      <c r="I9090" s="8" t="s">
        <v>11215</v>
      </c>
      <c r="J9090" s="19">
        <v>1</v>
      </c>
      <c r="K9090" s="19" t="s">
        <v>20093</v>
      </c>
      <c r="L9090" s="11"/>
      <c r="M9090" s="11"/>
      <c r="N9090" s="24"/>
      <c r="P9090" s="32"/>
      <c r="S9090">
        <v>1</v>
      </c>
      <c r="T9090" s="19"/>
      <c r="U9090" s="3"/>
      <c r="X9090" t="str">
        <f t="shared" ref="X9090:X9153" si="561">IF(COUNTIF(F9090,"*fdc*"),1,"")</f>
        <v/>
      </c>
      <c r="Z9090" t="str">
        <f t="shared" ref="Z9090:Z9153" si="562">IF(COUNTIF(F9090,"*s/s*"),1,"")</f>
        <v/>
      </c>
      <c r="AB9090" s="9"/>
      <c r="AC9090" t="s">
        <v>2355</v>
      </c>
      <c r="AD9090">
        <f t="shared" si="560"/>
        <v>0</v>
      </c>
      <c r="AF9090" s="3">
        <v>1</v>
      </c>
      <c r="AH9090" s="9"/>
    </row>
    <row r="9091" spans="1:34" ht="10.95" customHeight="1" outlineLevel="1" x14ac:dyDescent="0.25">
      <c r="A9091" t="s">
        <v>1809</v>
      </c>
      <c r="C9091" s="3" t="s">
        <v>11994</v>
      </c>
      <c r="D9091" s="3">
        <v>2564</v>
      </c>
      <c r="E9091" s="9">
        <v>2002</v>
      </c>
      <c r="F9091" s="7" t="s">
        <v>11216</v>
      </c>
      <c r="G9091" s="7" t="s">
        <v>5401</v>
      </c>
      <c r="H9091" s="8" t="s">
        <v>2355</v>
      </c>
      <c r="I9091" s="8" t="s">
        <v>11215</v>
      </c>
      <c r="J9091" s="19">
        <v>1</v>
      </c>
      <c r="K9091" s="19" t="s">
        <v>20093</v>
      </c>
      <c r="L9091" s="11"/>
      <c r="M9091" s="11"/>
      <c r="N9091" s="24"/>
      <c r="P9091" s="32"/>
      <c r="T9091" s="19"/>
      <c r="U9091" s="3"/>
      <c r="X9091" t="str">
        <f t="shared" si="561"/>
        <v/>
      </c>
      <c r="Z9091" t="str">
        <f t="shared" si="562"/>
        <v/>
      </c>
      <c r="AB9091" s="9"/>
      <c r="AC9091" t="s">
        <v>2355</v>
      </c>
      <c r="AD9091">
        <f t="shared" si="560"/>
        <v>0</v>
      </c>
      <c r="AF9091" s="3">
        <v>1</v>
      </c>
      <c r="AH9091" s="9"/>
    </row>
    <row r="9092" spans="1:34" ht="10.95" customHeight="1" outlineLevel="1" x14ac:dyDescent="0.25">
      <c r="A9092" t="s">
        <v>1809</v>
      </c>
      <c r="C9092" s="3" t="s">
        <v>11994</v>
      </c>
      <c r="D9092" s="3">
        <v>2565</v>
      </c>
      <c r="E9092" s="9">
        <v>2002</v>
      </c>
      <c r="F9092" s="7" t="s">
        <v>11216</v>
      </c>
      <c r="G9092" s="7" t="s">
        <v>5401</v>
      </c>
      <c r="H9092" s="43" t="s">
        <v>11217</v>
      </c>
      <c r="I9092" s="8" t="s">
        <v>11215</v>
      </c>
      <c r="J9092" s="19">
        <v>7</v>
      </c>
      <c r="K9092" s="19" t="s">
        <v>20093</v>
      </c>
      <c r="L9092" s="11"/>
      <c r="M9092" s="11"/>
      <c r="N9092" s="24"/>
      <c r="P9092" s="32"/>
      <c r="T9092" s="19"/>
      <c r="U9092" s="3"/>
      <c r="X9092" t="str">
        <f t="shared" si="561"/>
        <v/>
      </c>
      <c r="Z9092" t="str">
        <f t="shared" si="562"/>
        <v/>
      </c>
      <c r="AB9092" s="9"/>
      <c r="AC9092" t="s">
        <v>11217</v>
      </c>
      <c r="AD9092">
        <f t="shared" si="560"/>
        <v>0</v>
      </c>
      <c r="AF9092" s="3">
        <v>1</v>
      </c>
      <c r="AH9092" s="9"/>
    </row>
    <row r="9093" spans="1:34" ht="10.95" customHeight="1" outlineLevel="1" x14ac:dyDescent="0.25">
      <c r="A9093" t="s">
        <v>1809</v>
      </c>
      <c r="C9093" s="3" t="s">
        <v>11994</v>
      </c>
      <c r="D9093" s="3">
        <v>2566</v>
      </c>
      <c r="E9093" s="9">
        <v>2002</v>
      </c>
      <c r="F9093" s="7" t="s">
        <v>11216</v>
      </c>
      <c r="G9093" s="7" t="s">
        <v>5401</v>
      </c>
      <c r="H9093" s="8" t="s">
        <v>11218</v>
      </c>
      <c r="I9093" s="8" t="s">
        <v>11215</v>
      </c>
      <c r="J9093" s="19">
        <v>7</v>
      </c>
      <c r="K9093" s="19" t="s">
        <v>20093</v>
      </c>
      <c r="L9093" s="11"/>
      <c r="M9093" s="11"/>
      <c r="N9093" s="24"/>
      <c r="P9093" s="32"/>
      <c r="T9093" s="19"/>
      <c r="U9093" s="3"/>
      <c r="X9093" t="str">
        <f t="shared" si="561"/>
        <v/>
      </c>
      <c r="Z9093" t="str">
        <f t="shared" si="562"/>
        <v/>
      </c>
      <c r="AB9093" s="9"/>
      <c r="AC9093" t="s">
        <v>11218</v>
      </c>
      <c r="AD9093">
        <f t="shared" si="560"/>
        <v>0</v>
      </c>
      <c r="AF9093" s="3">
        <v>1</v>
      </c>
      <c r="AH9093" s="9"/>
    </row>
    <row r="9094" spans="1:34" ht="10.95" customHeight="1" outlineLevel="1" x14ac:dyDescent="0.25">
      <c r="A9094" t="s">
        <v>1809</v>
      </c>
      <c r="C9094" s="3" t="s">
        <v>11994</v>
      </c>
      <c r="D9094" s="3" t="s">
        <v>11227</v>
      </c>
      <c r="E9094" s="9">
        <v>2002</v>
      </c>
      <c r="F9094" s="7" t="s">
        <v>11228</v>
      </c>
      <c r="G9094" s="7" t="s">
        <v>5401</v>
      </c>
      <c r="H9094" s="8" t="s">
        <v>11229</v>
      </c>
      <c r="I9094" s="8" t="s">
        <v>11215</v>
      </c>
      <c r="J9094" s="19">
        <v>1</v>
      </c>
      <c r="K9094" s="19" t="s">
        <v>7736</v>
      </c>
      <c r="L9094" s="11">
        <v>8</v>
      </c>
      <c r="M9094" s="11"/>
      <c r="N9094" s="24"/>
      <c r="P9094" s="32"/>
      <c r="T9094" s="19"/>
      <c r="U9094" s="3"/>
      <c r="X9094" t="str">
        <f t="shared" si="561"/>
        <v/>
      </c>
      <c r="Z9094">
        <f t="shared" si="562"/>
        <v>1</v>
      </c>
      <c r="AB9094" s="9"/>
      <c r="AC9094" t="s">
        <v>11229</v>
      </c>
      <c r="AD9094">
        <f t="shared" si="560"/>
        <v>0</v>
      </c>
      <c r="AF9094" s="3">
        <v>1</v>
      </c>
      <c r="AH9094" s="9"/>
    </row>
    <row r="9095" spans="1:34" ht="10.95" customHeight="1" outlineLevel="1" x14ac:dyDescent="0.25">
      <c r="A9095" t="s">
        <v>1809</v>
      </c>
      <c r="C9095" s="3" t="s">
        <v>11994</v>
      </c>
      <c r="D9095" s="3">
        <v>2847</v>
      </c>
      <c r="E9095" s="9">
        <v>2004</v>
      </c>
      <c r="F9095" s="7" t="s">
        <v>11219</v>
      </c>
      <c r="G9095" s="7" t="s">
        <v>5401</v>
      </c>
      <c r="H9095" s="8" t="s">
        <v>9233</v>
      </c>
      <c r="I9095" s="8" t="s">
        <v>7560</v>
      </c>
      <c r="J9095" s="19">
        <v>7</v>
      </c>
      <c r="K9095" s="19" t="s">
        <v>7738</v>
      </c>
      <c r="L9095" s="11"/>
      <c r="M9095" s="11"/>
      <c r="N9095" s="24"/>
      <c r="P9095" s="32"/>
      <c r="T9095" s="19"/>
      <c r="U9095" s="3"/>
      <c r="X9095" t="str">
        <f t="shared" si="561"/>
        <v/>
      </c>
      <c r="Z9095" t="str">
        <f t="shared" si="562"/>
        <v/>
      </c>
      <c r="AB9095" s="9"/>
      <c r="AC9095" t="s">
        <v>9233</v>
      </c>
      <c r="AD9095">
        <f t="shared" si="560"/>
        <v>0</v>
      </c>
      <c r="AF9095" s="3"/>
      <c r="AH9095" s="9"/>
    </row>
    <row r="9096" spans="1:34" ht="10.95" customHeight="1" outlineLevel="1" x14ac:dyDescent="0.25">
      <c r="A9096" t="s">
        <v>1809</v>
      </c>
      <c r="C9096" s="3" t="s">
        <v>11994</v>
      </c>
      <c r="D9096" s="3">
        <v>2848</v>
      </c>
      <c r="E9096" s="9">
        <v>2004</v>
      </c>
      <c r="F9096" s="7" t="s">
        <v>11220</v>
      </c>
      <c r="G9096" s="7" t="s">
        <v>5401</v>
      </c>
      <c r="H9096" s="8" t="s">
        <v>9233</v>
      </c>
      <c r="I9096" s="8" t="s">
        <v>7560</v>
      </c>
      <c r="J9096" s="19">
        <v>7</v>
      </c>
      <c r="K9096" s="19" t="s">
        <v>7738</v>
      </c>
      <c r="L9096" s="11"/>
      <c r="M9096" s="11"/>
      <c r="N9096" s="24"/>
      <c r="P9096" s="32"/>
      <c r="T9096" s="19"/>
      <c r="U9096" s="3"/>
      <c r="X9096" t="str">
        <f t="shared" si="561"/>
        <v/>
      </c>
      <c r="Z9096" t="str">
        <f t="shared" si="562"/>
        <v/>
      </c>
      <c r="AB9096" s="9"/>
      <c r="AC9096" t="s">
        <v>9233</v>
      </c>
      <c r="AD9096">
        <f t="shared" si="560"/>
        <v>0</v>
      </c>
      <c r="AF9096" s="3"/>
      <c r="AH9096" s="9"/>
    </row>
    <row r="9097" spans="1:34" ht="10.95" customHeight="1" outlineLevel="1" x14ac:dyDescent="0.25">
      <c r="A9097" t="s">
        <v>1809</v>
      </c>
      <c r="C9097" s="3" t="s">
        <v>11994</v>
      </c>
      <c r="D9097" s="3">
        <v>2849</v>
      </c>
      <c r="E9097" s="9">
        <v>2004</v>
      </c>
      <c r="F9097" s="7" t="s">
        <v>11221</v>
      </c>
      <c r="G9097" s="7" t="s">
        <v>5401</v>
      </c>
      <c r="H9097" s="8" t="s">
        <v>9233</v>
      </c>
      <c r="I9097" s="8" t="s">
        <v>7560</v>
      </c>
      <c r="J9097" s="19">
        <v>7</v>
      </c>
      <c r="K9097" s="19" t="s">
        <v>7738</v>
      </c>
      <c r="L9097" s="11"/>
      <c r="M9097" s="11"/>
      <c r="N9097" s="24"/>
      <c r="P9097" s="32"/>
      <c r="T9097" s="19"/>
      <c r="U9097" s="3"/>
      <c r="X9097" t="str">
        <f t="shared" si="561"/>
        <v/>
      </c>
      <c r="Z9097" t="str">
        <f t="shared" si="562"/>
        <v/>
      </c>
      <c r="AB9097" s="9"/>
      <c r="AC9097" t="s">
        <v>9233</v>
      </c>
      <c r="AD9097">
        <f t="shared" si="560"/>
        <v>0</v>
      </c>
      <c r="AF9097" s="3"/>
      <c r="AH9097" s="9"/>
    </row>
    <row r="9098" spans="1:34" ht="10.95" customHeight="1" outlineLevel="1" x14ac:dyDescent="0.25">
      <c r="A9098" t="s">
        <v>1809</v>
      </c>
      <c r="C9098" s="3" t="s">
        <v>11994</v>
      </c>
      <c r="D9098" s="3">
        <v>2850</v>
      </c>
      <c r="E9098" s="9">
        <v>2004</v>
      </c>
      <c r="F9098" s="7" t="s">
        <v>11222</v>
      </c>
      <c r="G9098" s="7" t="s">
        <v>5401</v>
      </c>
      <c r="H9098" s="8" t="s">
        <v>9233</v>
      </c>
      <c r="I9098" s="8" t="s">
        <v>7560</v>
      </c>
      <c r="J9098" s="19">
        <v>7</v>
      </c>
      <c r="K9098" s="19" t="s">
        <v>7738</v>
      </c>
      <c r="L9098" s="11"/>
      <c r="M9098" s="11"/>
      <c r="N9098" s="24"/>
      <c r="P9098" s="32"/>
      <c r="T9098" s="19"/>
      <c r="U9098" s="3"/>
      <c r="X9098" t="str">
        <f t="shared" si="561"/>
        <v/>
      </c>
      <c r="Z9098" t="str">
        <f t="shared" si="562"/>
        <v/>
      </c>
      <c r="AB9098" s="9"/>
      <c r="AC9098" t="s">
        <v>9233</v>
      </c>
      <c r="AD9098">
        <f t="shared" si="560"/>
        <v>0</v>
      </c>
      <c r="AF9098" s="3"/>
      <c r="AH9098" s="9"/>
    </row>
    <row r="9099" spans="1:34" ht="10.95" customHeight="1" outlineLevel="1" x14ac:dyDescent="0.25">
      <c r="A9099" t="s">
        <v>1809</v>
      </c>
      <c r="C9099" s="3" t="s">
        <v>11994</v>
      </c>
      <c r="D9099" s="3">
        <v>2913</v>
      </c>
      <c r="E9099" s="9">
        <v>2007</v>
      </c>
      <c r="F9099" s="7" t="s">
        <v>11223</v>
      </c>
      <c r="G9099" s="7" t="s">
        <v>5401</v>
      </c>
      <c r="H9099" s="8" t="s">
        <v>9233</v>
      </c>
      <c r="I9099" s="8" t="s">
        <v>7560</v>
      </c>
      <c r="J9099" s="19">
        <v>7</v>
      </c>
      <c r="K9099" s="19" t="s">
        <v>20093</v>
      </c>
      <c r="L9099" s="11"/>
      <c r="M9099" s="11"/>
      <c r="N9099" s="24"/>
      <c r="P9099" s="32"/>
      <c r="T9099" s="19"/>
      <c r="U9099" s="3"/>
      <c r="X9099" t="str">
        <f t="shared" si="561"/>
        <v/>
      </c>
      <c r="Z9099" t="str">
        <f t="shared" si="562"/>
        <v/>
      </c>
      <c r="AB9099" s="9"/>
      <c r="AC9099" t="s">
        <v>9233</v>
      </c>
      <c r="AD9099">
        <f t="shared" si="560"/>
        <v>0</v>
      </c>
      <c r="AF9099" s="3"/>
      <c r="AH9099" s="9"/>
    </row>
    <row r="9100" spans="1:34" ht="10.95" customHeight="1" outlineLevel="1" x14ac:dyDescent="0.25">
      <c r="A9100" t="s">
        <v>1809</v>
      </c>
      <c r="C9100" s="3" t="s">
        <v>11994</v>
      </c>
      <c r="D9100" s="3">
        <v>2914</v>
      </c>
      <c r="E9100" s="9">
        <v>2007</v>
      </c>
      <c r="F9100" s="7" t="s">
        <v>11223</v>
      </c>
      <c r="G9100" s="7" t="s">
        <v>5401</v>
      </c>
      <c r="H9100" s="8" t="s">
        <v>9233</v>
      </c>
      <c r="I9100" s="8" t="s">
        <v>7560</v>
      </c>
      <c r="J9100" s="19">
        <v>7</v>
      </c>
      <c r="K9100" s="19" t="s">
        <v>20093</v>
      </c>
      <c r="L9100" s="11"/>
      <c r="M9100" s="11"/>
      <c r="N9100" s="24"/>
      <c r="P9100" s="32"/>
      <c r="T9100" s="19"/>
      <c r="U9100" s="3"/>
      <c r="X9100" t="str">
        <f t="shared" si="561"/>
        <v/>
      </c>
      <c r="Z9100" t="str">
        <f t="shared" si="562"/>
        <v/>
      </c>
      <c r="AB9100" s="9"/>
      <c r="AC9100" t="s">
        <v>9233</v>
      </c>
      <c r="AD9100">
        <f t="shared" si="560"/>
        <v>0</v>
      </c>
      <c r="AF9100" s="3"/>
      <c r="AH9100" s="9"/>
    </row>
    <row r="9101" spans="1:34" ht="10.95" customHeight="1" outlineLevel="1" x14ac:dyDescent="0.25">
      <c r="A9101" t="s">
        <v>1809</v>
      </c>
      <c r="C9101" s="3" t="s">
        <v>11994</v>
      </c>
      <c r="D9101" s="3">
        <v>2915</v>
      </c>
      <c r="E9101" s="9">
        <v>2007</v>
      </c>
      <c r="F9101" s="7" t="s">
        <v>11223</v>
      </c>
      <c r="G9101" s="7" t="s">
        <v>5401</v>
      </c>
      <c r="H9101" s="8" t="s">
        <v>9233</v>
      </c>
      <c r="I9101" s="8" t="s">
        <v>7560</v>
      </c>
      <c r="J9101" s="19">
        <v>7</v>
      </c>
      <c r="K9101" s="19" t="s">
        <v>20093</v>
      </c>
      <c r="L9101" s="11"/>
      <c r="M9101" s="11"/>
      <c r="N9101" s="24"/>
      <c r="P9101" s="32"/>
      <c r="T9101" s="19"/>
      <c r="U9101" s="3"/>
      <c r="X9101" t="str">
        <f t="shared" si="561"/>
        <v/>
      </c>
      <c r="Z9101" t="str">
        <f t="shared" si="562"/>
        <v/>
      </c>
      <c r="AB9101" s="9"/>
      <c r="AC9101" t="s">
        <v>9233</v>
      </c>
      <c r="AD9101">
        <f t="shared" si="560"/>
        <v>0</v>
      </c>
      <c r="AF9101" s="3"/>
      <c r="AH9101" s="9"/>
    </row>
    <row r="9102" spans="1:34" ht="10.95" customHeight="1" outlineLevel="1" x14ac:dyDescent="0.25">
      <c r="A9102" t="s">
        <v>1809</v>
      </c>
      <c r="C9102" s="3" t="s">
        <v>11994</v>
      </c>
      <c r="D9102" s="3">
        <v>2916</v>
      </c>
      <c r="E9102" s="9">
        <v>2007</v>
      </c>
      <c r="F9102" s="7" t="s">
        <v>11224</v>
      </c>
      <c r="G9102" s="7" t="s">
        <v>5401</v>
      </c>
      <c r="H9102" s="8" t="s">
        <v>9233</v>
      </c>
      <c r="I9102" s="8" t="s">
        <v>7560</v>
      </c>
      <c r="J9102" s="19">
        <v>7</v>
      </c>
      <c r="K9102" s="19" t="s">
        <v>20093</v>
      </c>
      <c r="L9102" s="11"/>
      <c r="M9102" s="11"/>
      <c r="N9102" s="24"/>
      <c r="P9102" s="32"/>
      <c r="T9102" s="19"/>
      <c r="U9102" s="3"/>
      <c r="X9102" t="str">
        <f t="shared" si="561"/>
        <v/>
      </c>
      <c r="Z9102" t="str">
        <f t="shared" si="562"/>
        <v/>
      </c>
      <c r="AB9102" s="9"/>
      <c r="AC9102" t="s">
        <v>9233</v>
      </c>
      <c r="AD9102">
        <f t="shared" si="560"/>
        <v>0</v>
      </c>
      <c r="AF9102" s="3"/>
      <c r="AH9102" s="9"/>
    </row>
    <row r="9103" spans="1:34" ht="10.95" customHeight="1" outlineLevel="1" x14ac:dyDescent="0.25">
      <c r="A9103" t="s">
        <v>1809</v>
      </c>
      <c r="C9103" s="3" t="s">
        <v>11994</v>
      </c>
      <c r="D9103" s="3">
        <v>2917</v>
      </c>
      <c r="E9103" s="9">
        <v>2007</v>
      </c>
      <c r="F9103" s="7" t="s">
        <v>11224</v>
      </c>
      <c r="G9103" s="7" t="s">
        <v>5401</v>
      </c>
      <c r="H9103" s="8" t="s">
        <v>9233</v>
      </c>
      <c r="I9103" s="8" t="s">
        <v>7560</v>
      </c>
      <c r="J9103" s="19">
        <v>7</v>
      </c>
      <c r="K9103" s="19" t="s">
        <v>20093</v>
      </c>
      <c r="L9103" s="11"/>
      <c r="M9103" s="11"/>
      <c r="N9103" s="24"/>
      <c r="P9103" s="32"/>
      <c r="T9103" s="19"/>
      <c r="U9103" s="3"/>
      <c r="X9103" t="str">
        <f t="shared" si="561"/>
        <v/>
      </c>
      <c r="Z9103" t="str">
        <f t="shared" si="562"/>
        <v/>
      </c>
      <c r="AB9103" s="9"/>
      <c r="AC9103" t="s">
        <v>9233</v>
      </c>
      <c r="AD9103">
        <f t="shared" si="560"/>
        <v>0</v>
      </c>
      <c r="AF9103" s="3"/>
      <c r="AH9103" s="9"/>
    </row>
    <row r="9104" spans="1:34" ht="10.95" customHeight="1" outlineLevel="1" x14ac:dyDescent="0.25">
      <c r="A9104" t="s">
        <v>1809</v>
      </c>
      <c r="C9104" s="3" t="s">
        <v>11994</v>
      </c>
      <c r="D9104" s="3">
        <v>2918</v>
      </c>
      <c r="E9104" s="9">
        <v>2007</v>
      </c>
      <c r="F9104" s="7" t="s">
        <v>11224</v>
      </c>
      <c r="G9104" s="7" t="s">
        <v>5401</v>
      </c>
      <c r="H9104" s="8" t="s">
        <v>9233</v>
      </c>
      <c r="I9104" s="8" t="s">
        <v>7560</v>
      </c>
      <c r="J9104" s="19">
        <v>7</v>
      </c>
      <c r="K9104" s="19" t="s">
        <v>20093</v>
      </c>
      <c r="L9104" s="11"/>
      <c r="M9104" s="11"/>
      <c r="N9104" s="24"/>
      <c r="P9104" s="32"/>
      <c r="T9104" s="19"/>
      <c r="U9104" s="3"/>
      <c r="X9104" t="str">
        <f t="shared" si="561"/>
        <v/>
      </c>
      <c r="Z9104" t="str">
        <f t="shared" si="562"/>
        <v/>
      </c>
      <c r="AB9104" s="9"/>
      <c r="AC9104" t="s">
        <v>9233</v>
      </c>
      <c r="AD9104">
        <f t="shared" si="560"/>
        <v>0</v>
      </c>
      <c r="AF9104" s="3"/>
      <c r="AH9104" s="9"/>
    </row>
    <row r="9105" spans="1:34" ht="10.95" customHeight="1" outlineLevel="1" x14ac:dyDescent="0.25">
      <c r="A9105" t="s">
        <v>1809</v>
      </c>
      <c r="C9105" s="3" t="s">
        <v>11994</v>
      </c>
      <c r="D9105" s="3" t="s">
        <v>11225</v>
      </c>
      <c r="E9105" s="9">
        <v>2007</v>
      </c>
      <c r="F9105" s="7" t="s">
        <v>11226</v>
      </c>
      <c r="G9105" s="7" t="s">
        <v>5401</v>
      </c>
      <c r="H9105" s="8" t="s">
        <v>7560</v>
      </c>
      <c r="I9105" s="8" t="s">
        <v>7560</v>
      </c>
      <c r="J9105" s="19">
        <v>7</v>
      </c>
      <c r="K9105" s="19" t="s">
        <v>7736</v>
      </c>
      <c r="L9105" s="11">
        <v>2.1</v>
      </c>
      <c r="M9105" s="11"/>
      <c r="N9105" s="24"/>
      <c r="P9105" s="32"/>
      <c r="T9105" s="19"/>
      <c r="U9105" s="3"/>
      <c r="X9105" t="str">
        <f t="shared" si="561"/>
        <v/>
      </c>
      <c r="Z9105">
        <f t="shared" si="562"/>
        <v>1</v>
      </c>
      <c r="AB9105" s="9"/>
      <c r="AC9105" t="s">
        <v>7560</v>
      </c>
      <c r="AD9105">
        <f t="shared" si="560"/>
        <v>0</v>
      </c>
      <c r="AF9105" s="3"/>
      <c r="AH9105" s="9"/>
    </row>
    <row r="9106" spans="1:34" ht="10.95" customHeight="1" outlineLevel="1" x14ac:dyDescent="0.25">
      <c r="A9106" t="s">
        <v>1809</v>
      </c>
      <c r="C9106" s="3" t="s">
        <v>11994</v>
      </c>
      <c r="D9106" s="3">
        <v>2919</v>
      </c>
      <c r="E9106" s="9">
        <v>2007</v>
      </c>
      <c r="F9106" s="7" t="s">
        <v>11230</v>
      </c>
      <c r="G9106" s="7" t="s">
        <v>5401</v>
      </c>
      <c r="H9106" s="8" t="s">
        <v>7560</v>
      </c>
      <c r="I9106" s="8" t="s">
        <v>11231</v>
      </c>
      <c r="J9106" s="19">
        <v>7</v>
      </c>
      <c r="K9106" s="19" t="s">
        <v>7736</v>
      </c>
      <c r="L9106" s="11">
        <v>2.1</v>
      </c>
      <c r="M9106" s="11"/>
      <c r="N9106" s="24"/>
      <c r="P9106" s="32"/>
      <c r="T9106" s="19"/>
      <c r="U9106" s="3"/>
      <c r="X9106" t="str">
        <f t="shared" si="561"/>
        <v/>
      </c>
      <c r="Z9106">
        <f t="shared" si="562"/>
        <v>1</v>
      </c>
      <c r="AB9106" s="9"/>
      <c r="AC9106" t="s">
        <v>7560</v>
      </c>
      <c r="AD9106">
        <f t="shared" si="560"/>
        <v>0</v>
      </c>
      <c r="AF9106" s="3"/>
      <c r="AH9106" s="9"/>
    </row>
    <row r="9107" spans="1:34" ht="10.95" customHeight="1" outlineLevel="1" x14ac:dyDescent="0.25">
      <c r="A9107" t="s">
        <v>1809</v>
      </c>
      <c r="C9107" s="3" t="s">
        <v>11994</v>
      </c>
      <c r="D9107" s="3">
        <v>2920</v>
      </c>
      <c r="E9107" s="9">
        <v>2007</v>
      </c>
      <c r="F9107" s="7" t="s">
        <v>11233</v>
      </c>
      <c r="G9107" s="7" t="s">
        <v>5401</v>
      </c>
      <c r="H9107" s="8" t="s">
        <v>7560</v>
      </c>
      <c r="I9107" s="8" t="s">
        <v>7560</v>
      </c>
      <c r="J9107" s="19">
        <v>7</v>
      </c>
      <c r="K9107" s="19" t="s">
        <v>20093</v>
      </c>
      <c r="L9107" s="11"/>
      <c r="M9107" s="11"/>
      <c r="N9107" s="24"/>
      <c r="P9107" s="32"/>
      <c r="T9107" s="19"/>
      <c r="U9107" s="3"/>
      <c r="X9107" t="str">
        <f t="shared" si="561"/>
        <v/>
      </c>
      <c r="Z9107" t="str">
        <f t="shared" si="562"/>
        <v/>
      </c>
      <c r="AB9107" s="9"/>
      <c r="AC9107" t="s">
        <v>7560</v>
      </c>
      <c r="AD9107">
        <f t="shared" si="560"/>
        <v>0</v>
      </c>
      <c r="AF9107" s="3"/>
      <c r="AH9107" s="9"/>
    </row>
    <row r="9108" spans="1:34" ht="10.95" customHeight="1" outlineLevel="1" x14ac:dyDescent="0.25">
      <c r="A9108" t="s">
        <v>1809</v>
      </c>
      <c r="C9108" s="3" t="s">
        <v>11994</v>
      </c>
      <c r="D9108" s="3">
        <v>2921</v>
      </c>
      <c r="E9108" s="9">
        <v>2007</v>
      </c>
      <c r="F9108" s="7" t="s">
        <v>11233</v>
      </c>
      <c r="G9108" s="7" t="s">
        <v>5401</v>
      </c>
      <c r="H9108" s="8" t="s">
        <v>7560</v>
      </c>
      <c r="I9108" s="8" t="s">
        <v>7560</v>
      </c>
      <c r="J9108" s="19">
        <v>7</v>
      </c>
      <c r="K9108" s="19" t="s">
        <v>20093</v>
      </c>
      <c r="L9108" s="11"/>
      <c r="M9108" s="11"/>
      <c r="N9108" s="24"/>
      <c r="P9108" s="32"/>
      <c r="T9108" s="19"/>
      <c r="U9108" s="3"/>
      <c r="X9108" t="str">
        <f t="shared" si="561"/>
        <v/>
      </c>
      <c r="Z9108" t="str">
        <f t="shared" si="562"/>
        <v/>
      </c>
      <c r="AB9108" s="9"/>
      <c r="AC9108" t="s">
        <v>7560</v>
      </c>
      <c r="AD9108">
        <f t="shared" si="560"/>
        <v>0</v>
      </c>
      <c r="AF9108" s="3"/>
      <c r="AH9108" s="9"/>
    </row>
    <row r="9109" spans="1:34" ht="10.95" customHeight="1" outlineLevel="1" x14ac:dyDescent="0.25">
      <c r="A9109" t="s">
        <v>1809</v>
      </c>
      <c r="C9109" s="3" t="s">
        <v>11994</v>
      </c>
      <c r="D9109" s="3">
        <v>2922</v>
      </c>
      <c r="E9109" s="9">
        <v>2007</v>
      </c>
      <c r="F9109" s="7" t="s">
        <v>11233</v>
      </c>
      <c r="G9109" s="7" t="s">
        <v>5401</v>
      </c>
      <c r="H9109" s="8" t="s">
        <v>7560</v>
      </c>
      <c r="I9109" s="8" t="s">
        <v>7560</v>
      </c>
      <c r="J9109" s="19">
        <v>7</v>
      </c>
      <c r="K9109" s="19" t="s">
        <v>20093</v>
      </c>
      <c r="L9109" s="11"/>
      <c r="M9109" s="11"/>
      <c r="N9109" s="24"/>
      <c r="P9109" s="32"/>
      <c r="T9109" s="19"/>
      <c r="U9109" s="3"/>
      <c r="X9109" t="str">
        <f t="shared" si="561"/>
        <v/>
      </c>
      <c r="Z9109" t="str">
        <f t="shared" si="562"/>
        <v/>
      </c>
      <c r="AB9109" s="9"/>
      <c r="AC9109" t="s">
        <v>7560</v>
      </c>
      <c r="AD9109">
        <f t="shared" si="560"/>
        <v>0</v>
      </c>
      <c r="AF9109" s="3"/>
      <c r="AH9109" s="9"/>
    </row>
    <row r="9110" spans="1:34" ht="10.95" customHeight="1" outlineLevel="1" x14ac:dyDescent="0.25">
      <c r="A9110" t="s">
        <v>1809</v>
      </c>
      <c r="C9110" s="3" t="s">
        <v>11994</v>
      </c>
      <c r="D9110" s="3">
        <v>2923</v>
      </c>
      <c r="E9110" s="9">
        <v>2007</v>
      </c>
      <c r="F9110" s="7" t="s">
        <v>11233</v>
      </c>
      <c r="G9110" s="7" t="s">
        <v>5401</v>
      </c>
      <c r="H9110" s="8" t="s">
        <v>7560</v>
      </c>
      <c r="I9110" s="8" t="s">
        <v>7560</v>
      </c>
      <c r="J9110" s="19">
        <v>7</v>
      </c>
      <c r="K9110" s="19" t="s">
        <v>20093</v>
      </c>
      <c r="L9110" s="11"/>
      <c r="M9110" s="11"/>
      <c r="N9110" s="24"/>
      <c r="P9110" s="32"/>
      <c r="T9110" s="19"/>
      <c r="U9110" s="3"/>
      <c r="X9110" t="str">
        <f t="shared" si="561"/>
        <v/>
      </c>
      <c r="Z9110" t="str">
        <f t="shared" si="562"/>
        <v/>
      </c>
      <c r="AB9110" s="9"/>
      <c r="AC9110" t="s">
        <v>7560</v>
      </c>
      <c r="AD9110">
        <f t="shared" si="560"/>
        <v>0</v>
      </c>
      <c r="AF9110" s="3"/>
      <c r="AH9110" s="9"/>
    </row>
    <row r="9111" spans="1:34" ht="10.95" customHeight="1" outlineLevel="1" x14ac:dyDescent="0.25">
      <c r="A9111" t="s">
        <v>1809</v>
      </c>
      <c r="C9111" s="3" t="s">
        <v>11994</v>
      </c>
      <c r="D9111" s="3">
        <v>2924</v>
      </c>
      <c r="E9111" s="9">
        <v>2007</v>
      </c>
      <c r="F9111" s="7" t="s">
        <v>11233</v>
      </c>
      <c r="G9111" s="7" t="s">
        <v>5401</v>
      </c>
      <c r="H9111" s="8" t="s">
        <v>7560</v>
      </c>
      <c r="I9111" s="8" t="s">
        <v>7560</v>
      </c>
      <c r="J9111" s="19">
        <v>7</v>
      </c>
      <c r="K9111" s="19" t="s">
        <v>20093</v>
      </c>
      <c r="L9111" s="11"/>
      <c r="M9111" s="11"/>
      <c r="N9111" s="24"/>
      <c r="P9111" s="32"/>
      <c r="T9111" s="19"/>
      <c r="U9111" s="3"/>
      <c r="X9111" t="str">
        <f t="shared" si="561"/>
        <v/>
      </c>
      <c r="Z9111" t="str">
        <f t="shared" si="562"/>
        <v/>
      </c>
      <c r="AB9111" s="9"/>
      <c r="AC9111" t="s">
        <v>7560</v>
      </c>
      <c r="AD9111">
        <f t="shared" si="560"/>
        <v>0</v>
      </c>
      <c r="AF9111" s="3"/>
      <c r="AH9111" s="9"/>
    </row>
    <row r="9112" spans="1:34" ht="10.95" customHeight="1" outlineLevel="1" x14ac:dyDescent="0.25">
      <c r="A9112" t="s">
        <v>1809</v>
      </c>
      <c r="C9112" s="3" t="s">
        <v>11994</v>
      </c>
      <c r="D9112" s="3">
        <v>2925</v>
      </c>
      <c r="E9112" s="9">
        <v>2007</v>
      </c>
      <c r="F9112" s="7" t="s">
        <v>11233</v>
      </c>
      <c r="G9112" s="7" t="s">
        <v>5401</v>
      </c>
      <c r="H9112" s="8" t="s">
        <v>7560</v>
      </c>
      <c r="I9112" s="8" t="s">
        <v>7560</v>
      </c>
      <c r="J9112" s="19">
        <v>7</v>
      </c>
      <c r="K9112" s="19" t="s">
        <v>20093</v>
      </c>
      <c r="L9112" s="11"/>
      <c r="M9112" s="11"/>
      <c r="N9112" s="24"/>
      <c r="P9112" s="32"/>
      <c r="T9112" s="19"/>
      <c r="U9112" s="3"/>
      <c r="X9112" t="str">
        <f t="shared" si="561"/>
        <v/>
      </c>
      <c r="Z9112" t="str">
        <f t="shared" si="562"/>
        <v/>
      </c>
      <c r="AB9112" s="9"/>
      <c r="AC9112" t="s">
        <v>7560</v>
      </c>
      <c r="AD9112">
        <f t="shared" si="560"/>
        <v>0</v>
      </c>
      <c r="AF9112" s="3"/>
      <c r="AH9112" s="9"/>
    </row>
    <row r="9113" spans="1:34" ht="10.95" customHeight="1" outlineLevel="1" x14ac:dyDescent="0.25">
      <c r="A9113" t="s">
        <v>1809</v>
      </c>
      <c r="C9113" s="3" t="s">
        <v>11994</v>
      </c>
      <c r="D9113" s="3" t="s">
        <v>11232</v>
      </c>
      <c r="E9113" s="9">
        <v>2007</v>
      </c>
      <c r="F9113" s="7" t="s">
        <v>11234</v>
      </c>
      <c r="G9113" s="7" t="s">
        <v>5401</v>
      </c>
      <c r="H9113" s="8" t="s">
        <v>7560</v>
      </c>
      <c r="I9113" s="8" t="s">
        <v>7560</v>
      </c>
      <c r="J9113" s="19">
        <v>7</v>
      </c>
      <c r="K9113" s="19" t="s">
        <v>7736</v>
      </c>
      <c r="L9113" s="11">
        <v>2.1</v>
      </c>
      <c r="M9113" s="11"/>
      <c r="N9113" s="24"/>
      <c r="P9113" s="32"/>
      <c r="T9113" s="19"/>
      <c r="U9113" s="3"/>
      <c r="X9113" t="str">
        <f t="shared" si="561"/>
        <v/>
      </c>
      <c r="Z9113">
        <f t="shared" si="562"/>
        <v>1</v>
      </c>
      <c r="AB9113" s="9"/>
      <c r="AC9113" t="s">
        <v>7560</v>
      </c>
      <c r="AD9113">
        <f t="shared" si="560"/>
        <v>0</v>
      </c>
      <c r="AF9113" s="3"/>
      <c r="AH9113" s="9"/>
    </row>
    <row r="9114" spans="1:34" ht="10.95" customHeight="1" outlineLevel="1" x14ac:dyDescent="0.25">
      <c r="A9114" t="s">
        <v>1809</v>
      </c>
      <c r="C9114" s="3" t="s">
        <v>11994</v>
      </c>
      <c r="D9114" s="3">
        <v>2926</v>
      </c>
      <c r="E9114" s="9">
        <v>2007</v>
      </c>
      <c r="F9114" s="7" t="s">
        <v>11230</v>
      </c>
      <c r="G9114" s="7" t="s">
        <v>5401</v>
      </c>
      <c r="H9114" s="8" t="s">
        <v>7560</v>
      </c>
      <c r="I9114" s="8" t="s">
        <v>7560</v>
      </c>
      <c r="J9114" s="19">
        <v>7</v>
      </c>
      <c r="K9114" s="19" t="s">
        <v>7736</v>
      </c>
      <c r="L9114" s="11">
        <v>2.1</v>
      </c>
      <c r="M9114" s="11"/>
      <c r="N9114" s="24"/>
      <c r="P9114" s="32"/>
      <c r="T9114" s="19"/>
      <c r="U9114" s="3"/>
      <c r="X9114" t="str">
        <f t="shared" si="561"/>
        <v/>
      </c>
      <c r="Z9114">
        <f t="shared" si="562"/>
        <v>1</v>
      </c>
      <c r="AB9114" s="9"/>
      <c r="AC9114" t="s">
        <v>7560</v>
      </c>
      <c r="AD9114">
        <f t="shared" si="560"/>
        <v>0</v>
      </c>
      <c r="AF9114" s="3"/>
      <c r="AH9114" s="9"/>
    </row>
    <row r="9115" spans="1:34" ht="10.95" customHeight="1" outlineLevel="1" x14ac:dyDescent="0.25">
      <c r="A9115" t="s">
        <v>1809</v>
      </c>
      <c r="C9115" s="3" t="s">
        <v>11994</v>
      </c>
      <c r="D9115" s="3">
        <v>2989</v>
      </c>
      <c r="E9115" s="9">
        <v>2007</v>
      </c>
      <c r="F9115" s="7" t="s">
        <v>11230</v>
      </c>
      <c r="G9115" s="7" t="s">
        <v>5401</v>
      </c>
      <c r="H9115" s="8" t="s">
        <v>11245</v>
      </c>
      <c r="I9115" s="8" t="s">
        <v>11244</v>
      </c>
      <c r="J9115" s="19">
        <v>1</v>
      </c>
      <c r="K9115" s="19" t="s">
        <v>7736</v>
      </c>
      <c r="L9115" s="11">
        <v>5.7</v>
      </c>
      <c r="M9115" s="11"/>
      <c r="N9115" s="24"/>
      <c r="P9115" s="32"/>
      <c r="T9115" s="19"/>
      <c r="U9115" s="3"/>
      <c r="X9115" t="str">
        <f t="shared" si="561"/>
        <v/>
      </c>
      <c r="Z9115">
        <f t="shared" si="562"/>
        <v>1</v>
      </c>
      <c r="AB9115" s="9"/>
      <c r="AC9115" t="s">
        <v>11245</v>
      </c>
      <c r="AD9115">
        <f t="shared" si="560"/>
        <v>0</v>
      </c>
      <c r="AF9115" s="3"/>
      <c r="AH9115" s="9"/>
    </row>
    <row r="9116" spans="1:34" ht="10.95" customHeight="1" outlineLevel="1" x14ac:dyDescent="0.25">
      <c r="A9116" t="s">
        <v>1809</v>
      </c>
      <c r="C9116" s="3" t="s">
        <v>11994</v>
      </c>
      <c r="D9116" s="3">
        <v>3009</v>
      </c>
      <c r="E9116" s="9">
        <v>2007</v>
      </c>
      <c r="F9116" s="7" t="s">
        <v>11230</v>
      </c>
      <c r="G9116" s="7" t="s">
        <v>5401</v>
      </c>
      <c r="H9116" s="8" t="s">
        <v>6046</v>
      </c>
      <c r="I9116" s="8" t="s">
        <v>9686</v>
      </c>
      <c r="J9116" s="19">
        <v>3</v>
      </c>
      <c r="K9116" s="19" t="s">
        <v>7736</v>
      </c>
      <c r="L9116" s="11">
        <v>2.5</v>
      </c>
      <c r="M9116" s="11"/>
      <c r="N9116" s="24"/>
      <c r="P9116" s="32"/>
      <c r="T9116" s="19"/>
      <c r="U9116" s="3"/>
      <c r="X9116" t="str">
        <f t="shared" si="561"/>
        <v/>
      </c>
      <c r="Z9116">
        <f t="shared" si="562"/>
        <v>1</v>
      </c>
      <c r="AB9116" s="9"/>
      <c r="AC9116" t="s">
        <v>6046</v>
      </c>
      <c r="AD9116">
        <f t="shared" si="560"/>
        <v>0</v>
      </c>
      <c r="AF9116" s="3">
        <v>1</v>
      </c>
      <c r="AH9116" s="9"/>
    </row>
    <row r="9117" spans="1:34" ht="10.95" customHeight="1" outlineLevel="1" x14ac:dyDescent="0.25">
      <c r="A9117" t="s">
        <v>1809</v>
      </c>
      <c r="C9117" s="3" t="s">
        <v>11994</v>
      </c>
      <c r="D9117" s="3">
        <v>3129</v>
      </c>
      <c r="E9117" s="9">
        <v>2009</v>
      </c>
      <c r="F9117" s="7" t="s">
        <v>11247</v>
      </c>
      <c r="G9117" s="7" t="s">
        <v>5401</v>
      </c>
      <c r="H9117" s="8" t="s">
        <v>11248</v>
      </c>
      <c r="I9117" s="8" t="s">
        <v>11246</v>
      </c>
      <c r="J9117" s="19">
        <v>1</v>
      </c>
      <c r="K9117" s="19" t="s">
        <v>7736</v>
      </c>
      <c r="L9117" s="11">
        <v>7.6</v>
      </c>
      <c r="M9117" s="11"/>
      <c r="N9117" s="24"/>
      <c r="P9117" s="32"/>
      <c r="T9117" s="19"/>
      <c r="U9117" s="3"/>
      <c r="X9117" t="str">
        <f t="shared" si="561"/>
        <v/>
      </c>
      <c r="Z9117">
        <f t="shared" si="562"/>
        <v>1</v>
      </c>
      <c r="AB9117" s="9"/>
      <c r="AC9117" t="s">
        <v>11248</v>
      </c>
      <c r="AD9117">
        <f t="shared" ref="AD9117:AD9180" si="563">COUNTIF(H9117,"*Fuji*")</f>
        <v>0</v>
      </c>
      <c r="AF9117" s="3"/>
      <c r="AH9117" s="9"/>
    </row>
    <row r="9118" spans="1:34" ht="10.95" customHeight="1" outlineLevel="1" x14ac:dyDescent="0.25">
      <c r="A9118" t="s">
        <v>1809</v>
      </c>
      <c r="C9118" s="3" t="s">
        <v>11994</v>
      </c>
      <c r="D9118" s="3">
        <v>3242</v>
      </c>
      <c r="E9118" s="9">
        <v>2009</v>
      </c>
      <c r="F9118" s="7" t="s">
        <v>11224</v>
      </c>
      <c r="G9118" s="7" t="s">
        <v>5401</v>
      </c>
      <c r="H9118" s="8" t="s">
        <v>4364</v>
      </c>
      <c r="I9118" s="8" t="s">
        <v>11249</v>
      </c>
      <c r="J9118" s="19">
        <v>3</v>
      </c>
      <c r="K9118" s="19" t="s">
        <v>20093</v>
      </c>
      <c r="L9118" s="11"/>
      <c r="M9118" s="11"/>
      <c r="N9118" s="24"/>
      <c r="P9118" s="32"/>
      <c r="T9118" s="19"/>
      <c r="U9118" s="3"/>
      <c r="X9118" t="str">
        <f t="shared" si="561"/>
        <v/>
      </c>
      <c r="Z9118" t="str">
        <f t="shared" si="562"/>
        <v/>
      </c>
      <c r="AB9118" s="9"/>
      <c r="AC9118" t="s">
        <v>4364</v>
      </c>
      <c r="AD9118">
        <f t="shared" si="563"/>
        <v>1</v>
      </c>
      <c r="AF9118" s="3"/>
      <c r="AH9118" s="9"/>
    </row>
    <row r="9119" spans="1:34" ht="10.95" customHeight="1" outlineLevel="1" x14ac:dyDescent="0.25">
      <c r="A9119" t="s">
        <v>1809</v>
      </c>
      <c r="C9119" s="3" t="s">
        <v>11994</v>
      </c>
      <c r="D9119" s="3">
        <v>3245</v>
      </c>
      <c r="E9119" s="9">
        <v>2009</v>
      </c>
      <c r="F9119" s="7" t="s">
        <v>11224</v>
      </c>
      <c r="G9119" s="7" t="s">
        <v>5401</v>
      </c>
      <c r="H9119" s="8" t="s">
        <v>4364</v>
      </c>
      <c r="I9119" s="8" t="s">
        <v>11249</v>
      </c>
      <c r="J9119" s="19">
        <v>1</v>
      </c>
      <c r="K9119" s="19" t="s">
        <v>20093</v>
      </c>
      <c r="L9119" s="11"/>
      <c r="M9119" s="11"/>
      <c r="N9119" s="24"/>
      <c r="P9119" s="32"/>
      <c r="T9119" s="19"/>
      <c r="U9119" s="3"/>
      <c r="X9119" t="str">
        <f t="shared" si="561"/>
        <v/>
      </c>
      <c r="Z9119" t="str">
        <f t="shared" si="562"/>
        <v/>
      </c>
      <c r="AB9119" s="9"/>
      <c r="AC9119" t="s">
        <v>4364</v>
      </c>
      <c r="AD9119">
        <f t="shared" si="563"/>
        <v>1</v>
      </c>
      <c r="AF9119" s="3"/>
      <c r="AH9119" s="9"/>
    </row>
    <row r="9120" spans="1:34" ht="10.95" customHeight="1" outlineLevel="1" x14ac:dyDescent="0.25">
      <c r="A9120" t="s">
        <v>1809</v>
      </c>
      <c r="C9120" s="3" t="s">
        <v>11994</v>
      </c>
      <c r="D9120" s="3" t="s">
        <v>11250</v>
      </c>
      <c r="E9120" s="9">
        <v>2009</v>
      </c>
      <c r="F9120" s="7" t="s">
        <v>11251</v>
      </c>
      <c r="G9120" s="7" t="s">
        <v>5401</v>
      </c>
      <c r="H9120" s="8" t="s">
        <v>4364</v>
      </c>
      <c r="I9120" s="8" t="s">
        <v>11249</v>
      </c>
      <c r="J9120" s="19">
        <v>3</v>
      </c>
      <c r="K9120" s="19" t="s">
        <v>7736</v>
      </c>
      <c r="L9120" s="11">
        <v>7.5</v>
      </c>
      <c r="M9120" s="11"/>
      <c r="N9120" s="24"/>
      <c r="P9120" s="32"/>
      <c r="T9120" s="19"/>
      <c r="U9120" s="3"/>
      <c r="X9120" t="str">
        <f t="shared" si="561"/>
        <v/>
      </c>
      <c r="Z9120">
        <f t="shared" si="562"/>
        <v>1</v>
      </c>
      <c r="AB9120" s="9"/>
      <c r="AC9120" t="s">
        <v>4364</v>
      </c>
      <c r="AD9120">
        <f t="shared" si="563"/>
        <v>1</v>
      </c>
      <c r="AF9120" s="3"/>
      <c r="AH9120" s="9"/>
    </row>
    <row r="9121" spans="1:34" ht="10.95" customHeight="1" outlineLevel="1" x14ac:dyDescent="0.25">
      <c r="A9121" t="s">
        <v>1809</v>
      </c>
      <c r="C9121" s="3" t="s">
        <v>11994</v>
      </c>
      <c r="D9121" s="3">
        <v>3360</v>
      </c>
      <c r="E9121" s="9">
        <v>2009</v>
      </c>
      <c r="F9121" s="7" t="s">
        <v>11233</v>
      </c>
      <c r="G9121" s="7" t="s">
        <v>5401</v>
      </c>
      <c r="H9121" s="8" t="s">
        <v>4364</v>
      </c>
      <c r="I9121" s="8" t="s">
        <v>11249</v>
      </c>
      <c r="J9121" s="19">
        <v>1</v>
      </c>
      <c r="K9121" s="19" t="s">
        <v>20093</v>
      </c>
      <c r="L9121" s="11"/>
      <c r="M9121" s="11"/>
      <c r="N9121" s="24"/>
      <c r="P9121" s="32"/>
      <c r="T9121" s="19"/>
      <c r="U9121" s="3"/>
      <c r="X9121" t="str">
        <f t="shared" si="561"/>
        <v/>
      </c>
      <c r="Z9121" t="str">
        <f t="shared" si="562"/>
        <v/>
      </c>
      <c r="AB9121" s="9"/>
      <c r="AC9121" t="s">
        <v>4364</v>
      </c>
      <c r="AD9121">
        <f t="shared" si="563"/>
        <v>1</v>
      </c>
      <c r="AF9121" s="3"/>
      <c r="AH9121" s="9"/>
    </row>
    <row r="9122" spans="1:34" ht="10.95" customHeight="1" outlineLevel="1" x14ac:dyDescent="0.25">
      <c r="A9122" t="s">
        <v>1809</v>
      </c>
      <c r="C9122" s="3" t="s">
        <v>11994</v>
      </c>
      <c r="D9122" s="3" t="s">
        <v>20562</v>
      </c>
      <c r="E9122" s="9">
        <v>2009</v>
      </c>
      <c r="F9122" s="7" t="s">
        <v>11234</v>
      </c>
      <c r="G9122" s="7" t="s">
        <v>5401</v>
      </c>
      <c r="H9122" s="8" t="s">
        <v>4364</v>
      </c>
      <c r="I9122" s="8" t="s">
        <v>11249</v>
      </c>
      <c r="J9122" s="19">
        <v>3</v>
      </c>
      <c r="K9122" s="19" t="s">
        <v>7736</v>
      </c>
      <c r="L9122" s="11">
        <v>3</v>
      </c>
      <c r="M9122" s="11"/>
      <c r="N9122" s="24"/>
      <c r="P9122" s="32"/>
      <c r="T9122" s="19"/>
      <c r="U9122" s="3"/>
      <c r="X9122" t="str">
        <f t="shared" si="561"/>
        <v/>
      </c>
      <c r="Z9122">
        <f t="shared" si="562"/>
        <v>1</v>
      </c>
      <c r="AB9122" s="9"/>
      <c r="AC9122" t="s">
        <v>4364</v>
      </c>
      <c r="AD9122">
        <f t="shared" si="563"/>
        <v>1</v>
      </c>
      <c r="AF9122" s="3"/>
      <c r="AH9122" s="9"/>
    </row>
    <row r="9123" spans="1:34" ht="10.95" customHeight="1" outlineLevel="1" x14ac:dyDescent="0.25">
      <c r="A9123" t="s">
        <v>1809</v>
      </c>
      <c r="C9123" s="3" t="s">
        <v>11994</v>
      </c>
      <c r="D9123" s="3">
        <v>3440</v>
      </c>
      <c r="E9123" s="9">
        <v>2009</v>
      </c>
      <c r="F9123" s="7" t="s">
        <v>11224</v>
      </c>
      <c r="G9123" s="7" t="s">
        <v>5401</v>
      </c>
      <c r="H9123" s="8" t="s">
        <v>11253</v>
      </c>
      <c r="I9123" s="8" t="s">
        <v>11254</v>
      </c>
      <c r="J9123" s="19">
        <v>1</v>
      </c>
      <c r="K9123" s="19" t="s">
        <v>20093</v>
      </c>
      <c r="L9123" s="11"/>
      <c r="M9123" s="11"/>
      <c r="N9123" s="24"/>
      <c r="P9123" s="32"/>
      <c r="T9123" s="19"/>
      <c r="U9123" s="3"/>
      <c r="X9123" t="str">
        <f t="shared" si="561"/>
        <v/>
      </c>
      <c r="Z9123" t="str">
        <f t="shared" si="562"/>
        <v/>
      </c>
      <c r="AB9123" s="9"/>
      <c r="AC9123" t="s">
        <v>11253</v>
      </c>
      <c r="AD9123">
        <f t="shared" si="563"/>
        <v>1</v>
      </c>
      <c r="AF9123" s="3"/>
      <c r="AH9123" s="9"/>
    </row>
    <row r="9124" spans="1:34" ht="10.95" customHeight="1" outlineLevel="1" x14ac:dyDescent="0.25">
      <c r="A9124" t="s">
        <v>1809</v>
      </c>
      <c r="C9124" s="3" t="s">
        <v>11994</v>
      </c>
      <c r="D9124" s="3" t="s">
        <v>11252</v>
      </c>
      <c r="E9124" s="9">
        <v>2009</v>
      </c>
      <c r="F9124" s="7" t="s">
        <v>11251</v>
      </c>
      <c r="G9124" s="7" t="s">
        <v>5401</v>
      </c>
      <c r="H9124" s="8" t="s">
        <v>11253</v>
      </c>
      <c r="I9124" s="8" t="s">
        <v>11255</v>
      </c>
      <c r="J9124" s="19">
        <v>1</v>
      </c>
      <c r="K9124" s="19" t="s">
        <v>7736</v>
      </c>
      <c r="L9124" s="11">
        <v>2.1</v>
      </c>
      <c r="M9124" s="11"/>
      <c r="N9124" s="24"/>
      <c r="P9124" s="32"/>
      <c r="T9124" s="19"/>
      <c r="U9124" s="3"/>
      <c r="X9124" t="str">
        <f t="shared" si="561"/>
        <v/>
      </c>
      <c r="Z9124">
        <f t="shared" si="562"/>
        <v>1</v>
      </c>
      <c r="AB9124" s="9"/>
      <c r="AC9124" t="s">
        <v>11253</v>
      </c>
      <c r="AD9124">
        <f t="shared" si="563"/>
        <v>1</v>
      </c>
      <c r="AF9124" s="3"/>
      <c r="AH9124" s="9"/>
    </row>
    <row r="9125" spans="1:34" ht="10.95" customHeight="1" outlineLevel="1" x14ac:dyDescent="0.25">
      <c r="A9125" t="s">
        <v>1809</v>
      </c>
      <c r="C9125" s="3" t="s">
        <v>11994</v>
      </c>
      <c r="D9125" s="3">
        <v>3445</v>
      </c>
      <c r="E9125" s="9">
        <v>2009</v>
      </c>
      <c r="F9125" s="7" t="s">
        <v>11259</v>
      </c>
      <c r="G9125" s="7" t="s">
        <v>5401</v>
      </c>
      <c r="H9125" s="8" t="s">
        <v>11253</v>
      </c>
      <c r="I9125" s="8" t="s">
        <v>11256</v>
      </c>
      <c r="J9125" s="19">
        <v>1</v>
      </c>
      <c r="K9125" s="19" t="s">
        <v>20093</v>
      </c>
      <c r="L9125" s="11"/>
      <c r="M9125" s="11"/>
      <c r="N9125" s="24"/>
      <c r="P9125" s="32"/>
      <c r="T9125" s="19"/>
      <c r="U9125" s="3"/>
      <c r="X9125" t="str">
        <f t="shared" si="561"/>
        <v/>
      </c>
      <c r="Z9125" t="str">
        <f t="shared" si="562"/>
        <v/>
      </c>
      <c r="AB9125" s="9"/>
      <c r="AC9125" t="s">
        <v>11253</v>
      </c>
      <c r="AD9125">
        <f t="shared" si="563"/>
        <v>1</v>
      </c>
      <c r="AF9125" s="3"/>
      <c r="AH9125" s="9"/>
    </row>
    <row r="9126" spans="1:34" ht="10.95" customHeight="1" outlineLevel="1" x14ac:dyDescent="0.25">
      <c r="A9126" t="s">
        <v>1809</v>
      </c>
      <c r="C9126" s="3" t="s">
        <v>11994</v>
      </c>
      <c r="D9126" s="3" t="s">
        <v>11258</v>
      </c>
      <c r="E9126" s="9">
        <v>2009</v>
      </c>
      <c r="F9126" s="7" t="s">
        <v>11247</v>
      </c>
      <c r="G9126" s="7" t="s">
        <v>5401</v>
      </c>
      <c r="H9126" s="8" t="s">
        <v>9972</v>
      </c>
      <c r="I9126" s="8" t="s">
        <v>11257</v>
      </c>
      <c r="J9126" s="19">
        <v>3</v>
      </c>
      <c r="K9126" s="19" t="s">
        <v>7736</v>
      </c>
      <c r="L9126" s="11">
        <v>2.1</v>
      </c>
      <c r="M9126" s="11"/>
      <c r="N9126" s="24"/>
      <c r="P9126" s="32"/>
      <c r="T9126" s="19"/>
      <c r="U9126" s="3"/>
      <c r="X9126" t="str">
        <f t="shared" si="561"/>
        <v/>
      </c>
      <c r="Z9126">
        <f t="shared" si="562"/>
        <v>1</v>
      </c>
      <c r="AB9126" s="9"/>
      <c r="AC9126" t="s">
        <v>9972</v>
      </c>
      <c r="AD9126">
        <f t="shared" si="563"/>
        <v>1</v>
      </c>
      <c r="AF9126" s="3"/>
      <c r="AH9126" s="9"/>
    </row>
    <row r="9127" spans="1:34" ht="10.95" customHeight="1" outlineLevel="1" x14ac:dyDescent="0.25">
      <c r="A9127" t="s">
        <v>1809</v>
      </c>
      <c r="C9127" s="3" t="s">
        <v>11994</v>
      </c>
      <c r="D9127" s="3">
        <v>3685</v>
      </c>
      <c r="E9127" s="9">
        <v>2010</v>
      </c>
      <c r="F9127" s="7" t="s">
        <v>11224</v>
      </c>
      <c r="G9127" s="7" t="s">
        <v>5401</v>
      </c>
      <c r="H9127" s="8" t="s">
        <v>5623</v>
      </c>
      <c r="I9127" s="8" t="s">
        <v>991</v>
      </c>
      <c r="J9127" s="19">
        <v>1</v>
      </c>
      <c r="K9127" s="19" t="s">
        <v>20093</v>
      </c>
      <c r="L9127" s="11"/>
      <c r="M9127" s="11"/>
      <c r="N9127" s="24"/>
      <c r="P9127" s="32"/>
      <c r="T9127" s="19"/>
      <c r="U9127" s="3"/>
      <c r="X9127" t="str">
        <f t="shared" si="561"/>
        <v/>
      </c>
      <c r="Z9127" t="str">
        <f t="shared" si="562"/>
        <v/>
      </c>
      <c r="AB9127" s="9"/>
      <c r="AC9127" t="s">
        <v>5623</v>
      </c>
      <c r="AD9127">
        <f t="shared" si="563"/>
        <v>0</v>
      </c>
      <c r="AF9127" s="3"/>
      <c r="AH9127" s="9"/>
    </row>
    <row r="9128" spans="1:34" ht="10.95" customHeight="1" outlineLevel="1" x14ac:dyDescent="0.25">
      <c r="A9128" t="s">
        <v>1809</v>
      </c>
      <c r="C9128" s="3" t="s">
        <v>11994</v>
      </c>
      <c r="D9128" s="3">
        <v>3686</v>
      </c>
      <c r="E9128" s="9">
        <v>2010</v>
      </c>
      <c r="F9128" s="7" t="s">
        <v>11224</v>
      </c>
      <c r="G9128" s="7" t="s">
        <v>5401</v>
      </c>
      <c r="H9128" s="8" t="s">
        <v>5623</v>
      </c>
      <c r="I9128" s="8" t="s">
        <v>991</v>
      </c>
      <c r="J9128" s="19">
        <v>1</v>
      </c>
      <c r="K9128" s="19" t="s">
        <v>20093</v>
      </c>
      <c r="L9128" s="11"/>
      <c r="M9128" s="11"/>
      <c r="N9128" s="24"/>
      <c r="P9128" s="32"/>
      <c r="R9128">
        <v>1</v>
      </c>
      <c r="S9128">
        <v>1</v>
      </c>
      <c r="T9128" s="19"/>
      <c r="U9128" s="3"/>
      <c r="X9128" t="str">
        <f t="shared" si="561"/>
        <v/>
      </c>
      <c r="Z9128" t="str">
        <f t="shared" si="562"/>
        <v/>
      </c>
      <c r="AB9128" s="9"/>
      <c r="AC9128" t="s">
        <v>5623</v>
      </c>
      <c r="AD9128">
        <f t="shared" si="563"/>
        <v>0</v>
      </c>
      <c r="AF9128" s="3"/>
      <c r="AH9128" s="9"/>
    </row>
    <row r="9129" spans="1:34" ht="10.95" customHeight="1" outlineLevel="1" x14ac:dyDescent="0.25">
      <c r="A9129" t="s">
        <v>1809</v>
      </c>
      <c r="C9129" s="3" t="s">
        <v>11994</v>
      </c>
      <c r="D9129" s="3">
        <v>3687</v>
      </c>
      <c r="E9129" s="9">
        <v>2010</v>
      </c>
      <c r="F9129" s="7" t="s">
        <v>11224</v>
      </c>
      <c r="G9129" s="7" t="s">
        <v>5401</v>
      </c>
      <c r="H9129" s="8" t="s">
        <v>5623</v>
      </c>
      <c r="I9129" s="8" t="s">
        <v>991</v>
      </c>
      <c r="J9129" s="19">
        <v>1</v>
      </c>
      <c r="K9129" s="19" t="s">
        <v>20093</v>
      </c>
      <c r="L9129" s="11"/>
      <c r="M9129" s="11"/>
      <c r="N9129" s="24"/>
      <c r="P9129" s="32"/>
      <c r="T9129" s="19"/>
      <c r="U9129" s="3"/>
      <c r="X9129" t="str">
        <f t="shared" si="561"/>
        <v/>
      </c>
      <c r="Z9129" t="str">
        <f t="shared" si="562"/>
        <v/>
      </c>
      <c r="AB9129" s="9"/>
      <c r="AC9129" t="s">
        <v>5623</v>
      </c>
      <c r="AD9129">
        <f t="shared" si="563"/>
        <v>0</v>
      </c>
      <c r="AF9129" s="3"/>
      <c r="AH9129" s="9"/>
    </row>
    <row r="9130" spans="1:34" ht="10.95" customHeight="1" outlineLevel="1" x14ac:dyDescent="0.25">
      <c r="A9130" t="s">
        <v>1809</v>
      </c>
      <c r="C9130" s="3" t="s">
        <v>11994</v>
      </c>
      <c r="D9130" s="3">
        <v>3688</v>
      </c>
      <c r="E9130" s="9">
        <v>2010</v>
      </c>
      <c r="F9130" s="7" t="s">
        <v>11224</v>
      </c>
      <c r="G9130" s="7" t="s">
        <v>5401</v>
      </c>
      <c r="H9130" s="8" t="s">
        <v>5623</v>
      </c>
      <c r="I9130" s="8" t="s">
        <v>991</v>
      </c>
      <c r="J9130" s="19">
        <v>1</v>
      </c>
      <c r="K9130" s="19" t="s">
        <v>20093</v>
      </c>
      <c r="L9130" s="11"/>
      <c r="M9130" s="11"/>
      <c r="N9130" s="24"/>
      <c r="P9130" s="32"/>
      <c r="T9130" s="19"/>
      <c r="U9130" s="3"/>
      <c r="X9130" t="str">
        <f t="shared" si="561"/>
        <v/>
      </c>
      <c r="Z9130" t="str">
        <f t="shared" si="562"/>
        <v/>
      </c>
      <c r="AB9130" s="9"/>
      <c r="AC9130" t="s">
        <v>5623</v>
      </c>
      <c r="AD9130">
        <f t="shared" si="563"/>
        <v>0</v>
      </c>
      <c r="AF9130" s="3"/>
      <c r="AH9130" s="9"/>
    </row>
    <row r="9131" spans="1:34" ht="10.95" customHeight="1" outlineLevel="1" x14ac:dyDescent="0.25">
      <c r="A9131" t="s">
        <v>1809</v>
      </c>
      <c r="C9131" s="3" t="s">
        <v>11994</v>
      </c>
      <c r="D9131" s="3">
        <v>3689</v>
      </c>
      <c r="E9131" s="9">
        <v>2010</v>
      </c>
      <c r="F9131" s="7" t="s">
        <v>11224</v>
      </c>
      <c r="G9131" s="7" t="s">
        <v>5401</v>
      </c>
      <c r="H9131" s="8" t="s">
        <v>5623</v>
      </c>
      <c r="I9131" s="8" t="s">
        <v>991</v>
      </c>
      <c r="J9131" s="19">
        <v>1</v>
      </c>
      <c r="K9131" s="19" t="s">
        <v>20093</v>
      </c>
      <c r="L9131" s="11"/>
      <c r="M9131" s="11"/>
      <c r="N9131" s="24"/>
      <c r="P9131" s="32"/>
      <c r="T9131" s="19"/>
      <c r="U9131" s="3"/>
      <c r="X9131" t="str">
        <f t="shared" si="561"/>
        <v/>
      </c>
      <c r="Z9131" t="str">
        <f t="shared" si="562"/>
        <v/>
      </c>
      <c r="AB9131" s="9"/>
      <c r="AC9131" t="s">
        <v>5623</v>
      </c>
      <c r="AD9131">
        <f t="shared" si="563"/>
        <v>0</v>
      </c>
      <c r="AF9131" s="3"/>
      <c r="AH9131" s="9"/>
    </row>
    <row r="9132" spans="1:34" ht="10.95" customHeight="1" outlineLevel="1" x14ac:dyDescent="0.25">
      <c r="A9132" t="s">
        <v>1809</v>
      </c>
      <c r="C9132" s="3" t="s">
        <v>11994</v>
      </c>
      <c r="D9132" s="3">
        <v>3690</v>
      </c>
      <c r="E9132" s="9">
        <v>2010</v>
      </c>
      <c r="F9132" s="7" t="s">
        <v>11224</v>
      </c>
      <c r="G9132" s="7" t="s">
        <v>5401</v>
      </c>
      <c r="H9132" s="8" t="s">
        <v>5623</v>
      </c>
      <c r="I9132" s="8" t="s">
        <v>991</v>
      </c>
      <c r="J9132" s="19">
        <v>1</v>
      </c>
      <c r="K9132" s="19" t="s">
        <v>20093</v>
      </c>
      <c r="L9132" s="11"/>
      <c r="M9132" s="11"/>
      <c r="N9132" s="24"/>
      <c r="P9132" s="32"/>
      <c r="T9132" s="19"/>
      <c r="U9132" s="3"/>
      <c r="X9132" t="str">
        <f t="shared" si="561"/>
        <v/>
      </c>
      <c r="Z9132" t="str">
        <f t="shared" si="562"/>
        <v/>
      </c>
      <c r="AB9132" s="9"/>
      <c r="AC9132" t="s">
        <v>5623</v>
      </c>
      <c r="AD9132">
        <f t="shared" si="563"/>
        <v>0</v>
      </c>
      <c r="AF9132" s="3"/>
      <c r="AH9132" s="9"/>
    </row>
    <row r="9133" spans="1:34" ht="10.95" customHeight="1" outlineLevel="1" x14ac:dyDescent="0.25">
      <c r="A9133" t="s">
        <v>1809</v>
      </c>
      <c r="C9133" s="3" t="s">
        <v>11994</v>
      </c>
      <c r="D9133" s="3" t="s">
        <v>11260</v>
      </c>
      <c r="E9133" s="9">
        <v>2010</v>
      </c>
      <c r="F9133" s="7" t="s">
        <v>11251</v>
      </c>
      <c r="G9133" s="7" t="s">
        <v>5401</v>
      </c>
      <c r="H9133" s="8" t="s">
        <v>991</v>
      </c>
      <c r="I9133" s="8" t="s">
        <v>991</v>
      </c>
      <c r="J9133" s="19">
        <v>1</v>
      </c>
      <c r="K9133" s="19" t="s">
        <v>7736</v>
      </c>
      <c r="L9133" s="11">
        <v>15</v>
      </c>
      <c r="M9133" s="11"/>
      <c r="N9133" s="24"/>
      <c r="P9133" s="32"/>
      <c r="T9133" s="19"/>
      <c r="U9133" s="3"/>
      <c r="X9133" t="str">
        <f t="shared" si="561"/>
        <v/>
      </c>
      <c r="Z9133">
        <f t="shared" si="562"/>
        <v>1</v>
      </c>
      <c r="AB9133" s="9"/>
      <c r="AC9133" t="s">
        <v>991</v>
      </c>
      <c r="AD9133">
        <f t="shared" si="563"/>
        <v>0</v>
      </c>
      <c r="AF9133" s="3"/>
      <c r="AH9133" s="9"/>
    </row>
    <row r="9134" spans="1:34" ht="10.95" customHeight="1" outlineLevel="1" x14ac:dyDescent="0.25">
      <c r="A9134" t="s">
        <v>1809</v>
      </c>
      <c r="C9134" s="3" t="s">
        <v>11994</v>
      </c>
      <c r="D9134" s="3">
        <v>3691</v>
      </c>
      <c r="E9134" s="9">
        <v>2010</v>
      </c>
      <c r="F9134" s="7" t="s">
        <v>11247</v>
      </c>
      <c r="G9134" s="7" t="s">
        <v>5401</v>
      </c>
      <c r="H9134" s="8" t="s">
        <v>5623</v>
      </c>
      <c r="I9134" s="8" t="s">
        <v>991</v>
      </c>
      <c r="J9134" s="19">
        <v>1</v>
      </c>
      <c r="K9134" s="19" t="s">
        <v>7736</v>
      </c>
      <c r="L9134" s="11">
        <v>11</v>
      </c>
      <c r="M9134" s="11"/>
      <c r="N9134" s="24"/>
      <c r="P9134" s="32"/>
      <c r="T9134" s="19"/>
      <c r="U9134" s="3"/>
      <c r="X9134" t="str">
        <f t="shared" si="561"/>
        <v/>
      </c>
      <c r="Z9134">
        <f t="shared" si="562"/>
        <v>1</v>
      </c>
      <c r="AB9134" s="9"/>
      <c r="AC9134" t="s">
        <v>5623</v>
      </c>
      <c r="AD9134">
        <f t="shared" si="563"/>
        <v>0</v>
      </c>
      <c r="AF9134" s="3"/>
      <c r="AH9134" s="9"/>
    </row>
    <row r="9135" spans="1:34" ht="10.95" customHeight="1" outlineLevel="1" x14ac:dyDescent="0.25">
      <c r="A9135" t="s">
        <v>1809</v>
      </c>
      <c r="C9135" s="3" t="s">
        <v>11994</v>
      </c>
      <c r="D9135" s="3">
        <v>3910</v>
      </c>
      <c r="E9135" s="9">
        <v>2010</v>
      </c>
      <c r="F9135" s="7" t="s">
        <v>11233</v>
      </c>
      <c r="G9135" s="7" t="s">
        <v>5401</v>
      </c>
      <c r="H9135" s="8" t="s">
        <v>10336</v>
      </c>
      <c r="I9135" s="8" t="s">
        <v>11261</v>
      </c>
      <c r="J9135" s="19">
        <v>4</v>
      </c>
      <c r="K9135" s="19" t="s">
        <v>20093</v>
      </c>
      <c r="L9135" s="11"/>
      <c r="M9135" s="11"/>
      <c r="N9135" s="24"/>
      <c r="P9135" s="32"/>
      <c r="T9135" s="19"/>
      <c r="U9135" s="3"/>
      <c r="X9135" t="str">
        <f t="shared" si="561"/>
        <v/>
      </c>
      <c r="Z9135" t="str">
        <f t="shared" si="562"/>
        <v/>
      </c>
      <c r="AB9135" s="9"/>
      <c r="AC9135" t="s">
        <v>10336</v>
      </c>
      <c r="AD9135">
        <f t="shared" si="563"/>
        <v>0</v>
      </c>
      <c r="AF9135" s="3"/>
      <c r="AH9135" s="9"/>
    </row>
    <row r="9136" spans="1:34" ht="10.95" customHeight="1" outlineLevel="1" x14ac:dyDescent="0.25">
      <c r="A9136" t="s">
        <v>1809</v>
      </c>
      <c r="C9136" s="3" t="s">
        <v>11994</v>
      </c>
      <c r="D9136" s="3">
        <v>3911</v>
      </c>
      <c r="E9136" s="9">
        <v>2010</v>
      </c>
      <c r="F9136" s="7" t="s">
        <v>11233</v>
      </c>
      <c r="G9136" s="7" t="s">
        <v>5401</v>
      </c>
      <c r="H9136" s="8" t="s">
        <v>12904</v>
      </c>
      <c r="I9136" s="8" t="s">
        <v>11261</v>
      </c>
      <c r="J9136" s="19">
        <v>4</v>
      </c>
      <c r="K9136" s="19" t="s">
        <v>20093</v>
      </c>
      <c r="L9136" s="11"/>
      <c r="M9136" s="11"/>
      <c r="N9136" s="24"/>
      <c r="P9136" s="32"/>
      <c r="T9136" s="19"/>
      <c r="U9136" s="3"/>
      <c r="X9136" t="str">
        <f t="shared" si="561"/>
        <v/>
      </c>
      <c r="Z9136" t="str">
        <f t="shared" si="562"/>
        <v/>
      </c>
      <c r="AB9136" s="9"/>
      <c r="AC9136" t="s">
        <v>12904</v>
      </c>
      <c r="AD9136">
        <f t="shared" si="563"/>
        <v>0</v>
      </c>
      <c r="AF9136" s="3"/>
      <c r="AH9136" s="9"/>
    </row>
    <row r="9137" spans="1:34" ht="10.95" customHeight="1" outlineLevel="1" x14ac:dyDescent="0.25">
      <c r="A9137" t="s">
        <v>1809</v>
      </c>
      <c r="C9137" s="3" t="s">
        <v>11994</v>
      </c>
      <c r="D9137" s="3" t="s">
        <v>18798</v>
      </c>
      <c r="E9137" s="9">
        <v>2010</v>
      </c>
      <c r="F9137" s="7" t="s">
        <v>11262</v>
      </c>
      <c r="G9137" s="7" t="s">
        <v>5401</v>
      </c>
      <c r="H9137" s="8" t="s">
        <v>10336</v>
      </c>
      <c r="I9137" s="8" t="s">
        <v>11261</v>
      </c>
      <c r="J9137" s="19">
        <v>4</v>
      </c>
      <c r="K9137" s="19" t="s">
        <v>7736</v>
      </c>
      <c r="L9137" s="11">
        <v>2.1</v>
      </c>
      <c r="M9137" s="11"/>
      <c r="N9137" s="24"/>
      <c r="P9137" s="32"/>
      <c r="T9137" s="19"/>
      <c r="U9137" s="3"/>
      <c r="X9137" t="str">
        <f t="shared" si="561"/>
        <v/>
      </c>
      <c r="Z9137">
        <f t="shared" si="562"/>
        <v>1</v>
      </c>
      <c r="AB9137" s="9"/>
      <c r="AC9137" t="s">
        <v>10336</v>
      </c>
      <c r="AD9137">
        <f t="shared" si="563"/>
        <v>0</v>
      </c>
      <c r="AF9137" s="3"/>
      <c r="AH9137" s="9"/>
    </row>
    <row r="9138" spans="1:34" ht="10.95" customHeight="1" outlineLevel="1" x14ac:dyDescent="0.25">
      <c r="A9138" t="s">
        <v>1809</v>
      </c>
      <c r="C9138" s="3" t="s">
        <v>11994</v>
      </c>
      <c r="D9138" s="3" t="s">
        <v>18799</v>
      </c>
      <c r="E9138" s="9">
        <v>2010</v>
      </c>
      <c r="F9138" s="7" t="s">
        <v>11247</v>
      </c>
      <c r="G9138" s="7" t="s">
        <v>5401</v>
      </c>
      <c r="H9138" s="8" t="s">
        <v>10336</v>
      </c>
      <c r="I9138" s="8" t="s">
        <v>11261</v>
      </c>
      <c r="J9138" s="19">
        <v>4</v>
      </c>
      <c r="K9138" s="19" t="s">
        <v>7736</v>
      </c>
      <c r="L9138" s="11">
        <v>2.1</v>
      </c>
      <c r="M9138" s="11"/>
      <c r="N9138" s="24"/>
      <c r="P9138" s="32"/>
      <c r="T9138" s="19"/>
      <c r="U9138" s="3"/>
      <c r="X9138" t="str">
        <f t="shared" si="561"/>
        <v/>
      </c>
      <c r="Z9138">
        <f t="shared" si="562"/>
        <v>1</v>
      </c>
      <c r="AB9138" s="9"/>
      <c r="AC9138" t="s">
        <v>10336</v>
      </c>
      <c r="AD9138">
        <f t="shared" si="563"/>
        <v>0</v>
      </c>
      <c r="AF9138" s="3"/>
      <c r="AH9138" s="9"/>
    </row>
    <row r="9139" spans="1:34" ht="10.95" customHeight="1" outlineLevel="1" x14ac:dyDescent="0.25">
      <c r="A9139" t="s">
        <v>1809</v>
      </c>
      <c r="C9139" s="3" t="s">
        <v>11994</v>
      </c>
      <c r="D9139" s="3">
        <v>3950</v>
      </c>
      <c r="E9139" s="9">
        <v>2010</v>
      </c>
      <c r="F9139" s="7" t="s">
        <v>11224</v>
      </c>
      <c r="G9139" s="7" t="s">
        <v>5401</v>
      </c>
      <c r="H9139" s="8" t="s">
        <v>12904</v>
      </c>
      <c r="I9139" s="8" t="s">
        <v>11261</v>
      </c>
      <c r="J9139" s="19">
        <v>4</v>
      </c>
      <c r="K9139" s="19" t="s">
        <v>7738</v>
      </c>
      <c r="L9139" s="11"/>
      <c r="M9139" s="11"/>
      <c r="N9139" s="24"/>
      <c r="P9139" s="32"/>
      <c r="T9139" s="19"/>
      <c r="U9139" s="3"/>
      <c r="X9139" t="str">
        <f t="shared" si="561"/>
        <v/>
      </c>
      <c r="Z9139" t="str">
        <f t="shared" si="562"/>
        <v/>
      </c>
      <c r="AB9139" s="9"/>
      <c r="AC9139" t="s">
        <v>12904</v>
      </c>
      <c r="AD9139">
        <f t="shared" si="563"/>
        <v>0</v>
      </c>
      <c r="AF9139" s="3"/>
      <c r="AH9139" s="9"/>
    </row>
    <row r="9140" spans="1:34" ht="10.95" customHeight="1" outlineLevel="1" x14ac:dyDescent="0.25">
      <c r="A9140" t="s">
        <v>1809</v>
      </c>
      <c r="C9140" s="3" t="s">
        <v>11994</v>
      </c>
      <c r="D9140" s="3">
        <v>3951</v>
      </c>
      <c r="E9140" s="9">
        <v>2010</v>
      </c>
      <c r="F9140" s="7" t="s">
        <v>11224</v>
      </c>
      <c r="G9140" s="7" t="s">
        <v>5401</v>
      </c>
      <c r="H9140" s="8" t="s">
        <v>10336</v>
      </c>
      <c r="I9140" s="8" t="s">
        <v>11261</v>
      </c>
      <c r="J9140" s="19">
        <v>4</v>
      </c>
      <c r="K9140" s="19" t="s">
        <v>7738</v>
      </c>
      <c r="L9140" s="11"/>
      <c r="M9140" s="11"/>
      <c r="N9140" s="24"/>
      <c r="P9140" s="32"/>
      <c r="T9140" s="19"/>
      <c r="U9140" s="3"/>
      <c r="X9140" t="str">
        <f t="shared" si="561"/>
        <v/>
      </c>
      <c r="Z9140" t="str">
        <f t="shared" si="562"/>
        <v/>
      </c>
      <c r="AB9140" s="9"/>
      <c r="AC9140" t="s">
        <v>10336</v>
      </c>
      <c r="AD9140">
        <f t="shared" si="563"/>
        <v>0</v>
      </c>
      <c r="AF9140" s="3"/>
      <c r="AH9140" s="9"/>
    </row>
    <row r="9141" spans="1:34" ht="10.95" customHeight="1" outlineLevel="1" x14ac:dyDescent="0.25">
      <c r="A9141" t="s">
        <v>1809</v>
      </c>
      <c r="C9141" s="3" t="s">
        <v>11994</v>
      </c>
      <c r="D9141" s="3">
        <v>3953</v>
      </c>
      <c r="E9141" s="9">
        <v>2010</v>
      </c>
      <c r="F9141" s="7" t="s">
        <v>11224</v>
      </c>
      <c r="G9141" s="7" t="s">
        <v>5401</v>
      </c>
      <c r="H9141" s="8" t="s">
        <v>10336</v>
      </c>
      <c r="I9141" s="8" t="s">
        <v>11261</v>
      </c>
      <c r="J9141" s="19">
        <v>4</v>
      </c>
      <c r="K9141" s="19" t="s">
        <v>7738</v>
      </c>
      <c r="L9141" s="11"/>
      <c r="M9141" s="11"/>
      <c r="N9141" s="24"/>
      <c r="P9141" s="32"/>
      <c r="T9141" s="19"/>
      <c r="U9141" s="3"/>
      <c r="X9141" t="str">
        <f t="shared" si="561"/>
        <v/>
      </c>
      <c r="Z9141" t="str">
        <f t="shared" si="562"/>
        <v/>
      </c>
      <c r="AB9141" s="9"/>
      <c r="AC9141" t="s">
        <v>10336</v>
      </c>
      <c r="AD9141">
        <f t="shared" si="563"/>
        <v>0</v>
      </c>
      <c r="AF9141" s="3"/>
      <c r="AH9141" s="9"/>
    </row>
    <row r="9142" spans="1:34" ht="10.95" customHeight="1" outlineLevel="1" x14ac:dyDescent="0.25">
      <c r="A9142" t="s">
        <v>1809</v>
      </c>
      <c r="C9142" s="3" t="s">
        <v>11994</v>
      </c>
      <c r="D9142" s="3" t="s">
        <v>11263</v>
      </c>
      <c r="E9142" s="9">
        <v>2010</v>
      </c>
      <c r="F9142" s="7" t="s">
        <v>11251</v>
      </c>
      <c r="G9142" s="7" t="s">
        <v>5401</v>
      </c>
      <c r="H9142" s="8" t="s">
        <v>10336</v>
      </c>
      <c r="I9142" s="8" t="s">
        <v>11261</v>
      </c>
      <c r="J9142" s="19">
        <v>4</v>
      </c>
      <c r="K9142" s="19" t="s">
        <v>7738</v>
      </c>
      <c r="L9142" s="11"/>
      <c r="M9142" s="11"/>
      <c r="N9142" s="24"/>
      <c r="P9142" s="32"/>
      <c r="T9142" s="19"/>
      <c r="U9142" s="3"/>
      <c r="X9142" t="str">
        <f t="shared" si="561"/>
        <v/>
      </c>
      <c r="Z9142">
        <f t="shared" si="562"/>
        <v>1</v>
      </c>
      <c r="AB9142" s="9"/>
      <c r="AC9142" t="s">
        <v>10336</v>
      </c>
      <c r="AD9142">
        <f t="shared" si="563"/>
        <v>0</v>
      </c>
      <c r="AF9142" s="3"/>
      <c r="AH9142" s="9"/>
    </row>
    <row r="9143" spans="1:34" ht="10.95" customHeight="1" outlineLevel="1" x14ac:dyDescent="0.25">
      <c r="A9143" t="s">
        <v>1809</v>
      </c>
      <c r="C9143" s="3" t="s">
        <v>11994</v>
      </c>
      <c r="D9143" s="3" t="s">
        <v>18800</v>
      </c>
      <c r="E9143" s="9">
        <v>2010</v>
      </c>
      <c r="F9143" s="7" t="s">
        <v>11247</v>
      </c>
      <c r="G9143" s="7" t="s">
        <v>5401</v>
      </c>
      <c r="H9143" s="8" t="s">
        <v>12904</v>
      </c>
      <c r="I9143" s="8" t="s">
        <v>11261</v>
      </c>
      <c r="J9143" s="19">
        <v>4</v>
      </c>
      <c r="K9143" s="19" t="s">
        <v>7738</v>
      </c>
      <c r="L9143" s="11"/>
      <c r="M9143" s="11"/>
      <c r="N9143" s="24"/>
      <c r="P9143" s="32"/>
      <c r="T9143" s="19"/>
      <c r="U9143" s="3"/>
      <c r="X9143" t="str">
        <f t="shared" si="561"/>
        <v/>
      </c>
      <c r="Z9143">
        <f t="shared" si="562"/>
        <v>1</v>
      </c>
      <c r="AB9143" s="9"/>
      <c r="AC9143" t="s">
        <v>12904</v>
      </c>
      <c r="AD9143">
        <f t="shared" si="563"/>
        <v>0</v>
      </c>
      <c r="AF9143" s="3"/>
      <c r="AH9143" s="9"/>
    </row>
    <row r="9144" spans="1:34" ht="10.95" customHeight="1" outlineLevel="1" x14ac:dyDescent="0.25">
      <c r="A9144" t="s">
        <v>1809</v>
      </c>
      <c r="C9144" s="3" t="s">
        <v>11994</v>
      </c>
      <c r="D9144" s="3">
        <v>3961</v>
      </c>
      <c r="E9144" s="9">
        <v>2010</v>
      </c>
      <c r="F9144" s="7" t="s">
        <v>11224</v>
      </c>
      <c r="G9144" s="7" t="s">
        <v>5401</v>
      </c>
      <c r="H9144" s="8" t="s">
        <v>8114</v>
      </c>
      <c r="I9144" s="8" t="s">
        <v>11264</v>
      </c>
      <c r="J9144" s="19">
        <v>4</v>
      </c>
      <c r="K9144" s="19" t="s">
        <v>7738</v>
      </c>
      <c r="L9144" s="11"/>
      <c r="M9144" s="11"/>
      <c r="N9144" s="24"/>
      <c r="P9144" s="32"/>
      <c r="T9144" s="19"/>
      <c r="U9144" s="3"/>
      <c r="X9144" t="str">
        <f t="shared" si="561"/>
        <v/>
      </c>
      <c r="Z9144" t="str">
        <f t="shared" si="562"/>
        <v/>
      </c>
      <c r="AB9144" s="9"/>
      <c r="AC9144" t="s">
        <v>8114</v>
      </c>
      <c r="AD9144">
        <f t="shared" si="563"/>
        <v>0</v>
      </c>
      <c r="AF9144" s="3"/>
      <c r="AH9144" s="9"/>
    </row>
    <row r="9145" spans="1:34" ht="10.95" customHeight="1" outlineLevel="1" x14ac:dyDescent="0.25">
      <c r="A9145" t="s">
        <v>1809</v>
      </c>
      <c r="C9145" s="3" t="s">
        <v>11994</v>
      </c>
      <c r="D9145" s="3" t="s">
        <v>11265</v>
      </c>
      <c r="E9145" s="9">
        <v>2010</v>
      </c>
      <c r="F9145" s="7" t="s">
        <v>11251</v>
      </c>
      <c r="G9145" s="7" t="s">
        <v>5401</v>
      </c>
      <c r="H9145" s="8" t="s">
        <v>8114</v>
      </c>
      <c r="I9145" s="8" t="s">
        <v>11264</v>
      </c>
      <c r="J9145" s="19">
        <v>4</v>
      </c>
      <c r="K9145" s="19" t="s">
        <v>7738</v>
      </c>
      <c r="L9145" s="11"/>
      <c r="M9145" s="11"/>
      <c r="N9145" s="24"/>
      <c r="P9145" s="32"/>
      <c r="T9145" s="19"/>
      <c r="U9145" s="3"/>
      <c r="X9145" t="str">
        <f t="shared" si="561"/>
        <v/>
      </c>
      <c r="Z9145">
        <f t="shared" si="562"/>
        <v>1</v>
      </c>
      <c r="AB9145" s="9"/>
      <c r="AC9145" t="s">
        <v>8114</v>
      </c>
      <c r="AD9145">
        <f t="shared" si="563"/>
        <v>0</v>
      </c>
      <c r="AF9145" s="3"/>
      <c r="AH9145" s="9"/>
    </row>
    <row r="9146" spans="1:34" ht="10.95" customHeight="1" outlineLevel="1" x14ac:dyDescent="0.25">
      <c r="A9146" t="s">
        <v>1809</v>
      </c>
      <c r="C9146" s="3" t="s">
        <v>11994</v>
      </c>
      <c r="D9146" s="3">
        <v>3983</v>
      </c>
      <c r="E9146" s="9">
        <v>2010</v>
      </c>
      <c r="F9146" s="7" t="s">
        <v>11259</v>
      </c>
      <c r="G9146" s="7" t="s">
        <v>5401</v>
      </c>
      <c r="H9146" s="8" t="s">
        <v>10026</v>
      </c>
      <c r="I9146" s="8" t="s">
        <v>11266</v>
      </c>
      <c r="J9146" s="19">
        <v>1</v>
      </c>
      <c r="K9146" s="19" t="s">
        <v>20093</v>
      </c>
      <c r="L9146" s="11"/>
      <c r="M9146" s="11"/>
      <c r="N9146" s="24"/>
      <c r="P9146" s="32"/>
      <c r="T9146" s="19"/>
      <c r="U9146" s="3"/>
      <c r="X9146" t="str">
        <f t="shared" si="561"/>
        <v/>
      </c>
      <c r="Z9146" t="str">
        <f t="shared" si="562"/>
        <v/>
      </c>
      <c r="AB9146" s="9"/>
      <c r="AC9146" t="s">
        <v>10026</v>
      </c>
      <c r="AD9146">
        <f t="shared" si="563"/>
        <v>0</v>
      </c>
      <c r="AF9146" s="3"/>
      <c r="AH9146" s="9"/>
    </row>
    <row r="9147" spans="1:34" ht="10.95" customHeight="1" outlineLevel="1" x14ac:dyDescent="0.25">
      <c r="A9147" t="s">
        <v>1809</v>
      </c>
      <c r="C9147" s="3" t="s">
        <v>11994</v>
      </c>
      <c r="D9147" s="3" t="s">
        <v>11267</v>
      </c>
      <c r="E9147" s="9">
        <v>2010</v>
      </c>
      <c r="F9147" s="7" t="s">
        <v>11247</v>
      </c>
      <c r="G9147" s="7" t="s">
        <v>5401</v>
      </c>
      <c r="H9147" s="8" t="s">
        <v>10026</v>
      </c>
      <c r="I9147" s="8" t="s">
        <v>11266</v>
      </c>
      <c r="J9147" s="19">
        <v>4</v>
      </c>
      <c r="K9147" s="19" t="s">
        <v>7736</v>
      </c>
      <c r="L9147" s="11">
        <v>2.1</v>
      </c>
      <c r="M9147" s="11"/>
      <c r="N9147" s="24"/>
      <c r="P9147" s="32"/>
      <c r="T9147" s="19"/>
      <c r="U9147" s="3"/>
      <c r="X9147" t="str">
        <f t="shared" si="561"/>
        <v/>
      </c>
      <c r="Z9147">
        <f t="shared" si="562"/>
        <v>1</v>
      </c>
      <c r="AB9147" s="9"/>
      <c r="AC9147" t="s">
        <v>10026</v>
      </c>
      <c r="AD9147">
        <f t="shared" si="563"/>
        <v>0</v>
      </c>
      <c r="AF9147" s="3"/>
      <c r="AH9147" s="9"/>
    </row>
    <row r="9148" spans="1:34" ht="10.95" customHeight="1" outlineLevel="1" x14ac:dyDescent="0.25">
      <c r="A9148" t="s">
        <v>1809</v>
      </c>
      <c r="C9148" s="3" t="s">
        <v>11994</v>
      </c>
      <c r="D9148" s="3">
        <v>4222</v>
      </c>
      <c r="E9148" s="9">
        <v>2010</v>
      </c>
      <c r="F9148" s="10" t="s">
        <v>21746</v>
      </c>
      <c r="G9148" s="7" t="s">
        <v>5401</v>
      </c>
      <c r="H9148" s="8" t="s">
        <v>4364</v>
      </c>
      <c r="I9148" s="8" t="s">
        <v>11268</v>
      </c>
      <c r="J9148" s="19">
        <v>1</v>
      </c>
      <c r="K9148" s="19" t="s">
        <v>7738</v>
      </c>
      <c r="L9148" s="11"/>
      <c r="M9148" s="11"/>
      <c r="N9148" s="24"/>
      <c r="P9148" s="32"/>
      <c r="T9148" s="19"/>
      <c r="U9148" s="3"/>
      <c r="X9148" t="str">
        <f t="shared" si="561"/>
        <v/>
      </c>
      <c r="Z9148" t="str">
        <f t="shared" si="562"/>
        <v/>
      </c>
      <c r="AB9148" s="9"/>
      <c r="AC9148" t="s">
        <v>4364</v>
      </c>
      <c r="AD9148">
        <f t="shared" si="563"/>
        <v>1</v>
      </c>
      <c r="AF9148" s="3"/>
      <c r="AH9148" s="9"/>
    </row>
    <row r="9149" spans="1:34" ht="10.95" customHeight="1" outlineLevel="1" x14ac:dyDescent="0.25">
      <c r="A9149" t="s">
        <v>1809</v>
      </c>
      <c r="C9149" s="3" t="s">
        <v>11994</v>
      </c>
      <c r="D9149" s="3">
        <v>4225</v>
      </c>
      <c r="E9149" s="9">
        <v>2010</v>
      </c>
      <c r="F9149" s="10" t="s">
        <v>21747</v>
      </c>
      <c r="G9149" s="7" t="s">
        <v>5401</v>
      </c>
      <c r="H9149" s="8" t="s">
        <v>4364</v>
      </c>
      <c r="I9149" s="8" t="s">
        <v>11268</v>
      </c>
      <c r="J9149" s="19">
        <v>1</v>
      </c>
      <c r="K9149" s="19" t="s">
        <v>7738</v>
      </c>
      <c r="L9149" s="11"/>
      <c r="M9149" s="11"/>
      <c r="N9149" s="24"/>
      <c r="P9149" s="32"/>
      <c r="T9149" s="19"/>
      <c r="U9149" s="3"/>
      <c r="X9149" t="str">
        <f t="shared" si="561"/>
        <v/>
      </c>
      <c r="Z9149" t="str">
        <f t="shared" si="562"/>
        <v/>
      </c>
      <c r="AB9149" s="9"/>
      <c r="AC9149" t="s">
        <v>4364</v>
      </c>
      <c r="AD9149">
        <f t="shared" si="563"/>
        <v>1</v>
      </c>
      <c r="AF9149" s="3"/>
      <c r="AH9149" s="9"/>
    </row>
    <row r="9150" spans="1:34" ht="10.95" customHeight="1" outlineLevel="1" x14ac:dyDescent="0.25">
      <c r="A9150" t="s">
        <v>1809</v>
      </c>
      <c r="C9150" s="3" t="s">
        <v>11994</v>
      </c>
      <c r="D9150" s="3" t="s">
        <v>11269</v>
      </c>
      <c r="E9150" s="9">
        <v>2010</v>
      </c>
      <c r="F9150" s="10" t="s">
        <v>21748</v>
      </c>
      <c r="G9150" s="7" t="s">
        <v>5401</v>
      </c>
      <c r="H9150" s="8" t="s">
        <v>4364</v>
      </c>
      <c r="I9150" s="8" t="s">
        <v>11268</v>
      </c>
      <c r="J9150" s="19">
        <v>1</v>
      </c>
      <c r="K9150" s="19" t="s">
        <v>7738</v>
      </c>
      <c r="L9150" s="11"/>
      <c r="M9150" s="11"/>
      <c r="N9150" s="24"/>
      <c r="P9150" s="32"/>
      <c r="T9150" s="19"/>
      <c r="U9150" s="3"/>
      <c r="X9150" t="str">
        <f t="shared" si="561"/>
        <v/>
      </c>
      <c r="Z9150">
        <f t="shared" si="562"/>
        <v>1</v>
      </c>
      <c r="AB9150" s="9"/>
      <c r="AC9150" t="s">
        <v>4364</v>
      </c>
      <c r="AD9150">
        <f t="shared" si="563"/>
        <v>1</v>
      </c>
      <c r="AF9150" s="3"/>
      <c r="AH9150" s="9"/>
    </row>
    <row r="9151" spans="1:34" ht="10.95" customHeight="1" outlineLevel="1" x14ac:dyDescent="0.25">
      <c r="A9151" t="s">
        <v>1809</v>
      </c>
      <c r="C9151" s="3" t="s">
        <v>11994</v>
      </c>
      <c r="D9151" s="3">
        <v>4226</v>
      </c>
      <c r="E9151" s="9">
        <v>2010</v>
      </c>
      <c r="F9151" s="7" t="s">
        <v>11247</v>
      </c>
      <c r="G9151" s="7" t="s">
        <v>5401</v>
      </c>
      <c r="H9151" s="8" t="s">
        <v>4364</v>
      </c>
      <c r="I9151" s="8" t="s">
        <v>11268</v>
      </c>
      <c r="J9151" s="19">
        <v>1</v>
      </c>
      <c r="K9151" s="19" t="s">
        <v>7736</v>
      </c>
      <c r="L9151" s="11">
        <v>7.5</v>
      </c>
      <c r="M9151" s="11"/>
      <c r="N9151" s="24"/>
      <c r="P9151" s="32"/>
      <c r="T9151" s="19"/>
      <c r="U9151" s="3"/>
      <c r="X9151" t="str">
        <f t="shared" si="561"/>
        <v/>
      </c>
      <c r="Z9151">
        <f t="shared" si="562"/>
        <v>1</v>
      </c>
      <c r="AB9151" s="9"/>
      <c r="AC9151" t="s">
        <v>4364</v>
      </c>
      <c r="AD9151">
        <f t="shared" si="563"/>
        <v>1</v>
      </c>
      <c r="AF9151" s="3"/>
      <c r="AH9151" s="9"/>
    </row>
    <row r="9152" spans="1:34" ht="10.95" customHeight="1" outlineLevel="1" x14ac:dyDescent="0.25">
      <c r="A9152" t="s">
        <v>1809</v>
      </c>
      <c r="C9152" s="3" t="s">
        <v>11994</v>
      </c>
      <c r="D9152" s="3">
        <v>5227</v>
      </c>
      <c r="E9152" s="9">
        <v>2011</v>
      </c>
      <c r="F9152" s="10" t="s">
        <v>21746</v>
      </c>
      <c r="G9152" s="7" t="s">
        <v>5401</v>
      </c>
      <c r="H9152" s="8" t="s">
        <v>5402</v>
      </c>
      <c r="I9152" s="8" t="s">
        <v>10027</v>
      </c>
      <c r="J9152" s="19">
        <v>3</v>
      </c>
      <c r="K9152" s="19" t="s">
        <v>20093</v>
      </c>
      <c r="L9152" s="11"/>
      <c r="M9152" s="11"/>
      <c r="N9152" s="24"/>
      <c r="P9152" s="32"/>
      <c r="T9152" s="19"/>
      <c r="U9152" s="3"/>
      <c r="X9152" t="str">
        <f t="shared" si="561"/>
        <v/>
      </c>
      <c r="Z9152" t="str">
        <f t="shared" si="562"/>
        <v/>
      </c>
      <c r="AB9152" s="9"/>
      <c r="AC9152" t="s">
        <v>5402</v>
      </c>
      <c r="AD9152">
        <f t="shared" si="563"/>
        <v>1</v>
      </c>
      <c r="AF9152" s="3"/>
      <c r="AH9152" s="9"/>
    </row>
    <row r="9153" spans="1:34" ht="10.95" customHeight="1" outlineLevel="1" x14ac:dyDescent="0.25">
      <c r="A9153" t="s">
        <v>1809</v>
      </c>
      <c r="C9153" s="3" t="s">
        <v>11994</v>
      </c>
      <c r="D9153" s="3" t="s">
        <v>20563</v>
      </c>
      <c r="E9153" s="9">
        <v>2011</v>
      </c>
      <c r="F9153" s="10" t="s">
        <v>21749</v>
      </c>
      <c r="G9153" s="7" t="s">
        <v>5401</v>
      </c>
      <c r="H9153" s="8" t="s">
        <v>5402</v>
      </c>
      <c r="I9153" s="8" t="s">
        <v>10027</v>
      </c>
      <c r="J9153" s="19">
        <v>3</v>
      </c>
      <c r="K9153" s="19" t="s">
        <v>7736</v>
      </c>
      <c r="L9153" s="11">
        <v>3</v>
      </c>
      <c r="M9153" s="11"/>
      <c r="N9153" s="24"/>
      <c r="P9153" s="32"/>
      <c r="T9153" s="19"/>
      <c r="U9153" s="3"/>
      <c r="X9153" t="str">
        <f t="shared" si="561"/>
        <v/>
      </c>
      <c r="Z9153">
        <f t="shared" si="562"/>
        <v>1</v>
      </c>
      <c r="AB9153" s="9"/>
      <c r="AC9153" t="s">
        <v>5402</v>
      </c>
      <c r="AD9153">
        <f t="shared" si="563"/>
        <v>1</v>
      </c>
      <c r="AF9153" s="3"/>
      <c r="AH9153" s="9"/>
    </row>
    <row r="9154" spans="1:34" ht="10.95" customHeight="1" outlineLevel="1" x14ac:dyDescent="0.25">
      <c r="A9154" t="s">
        <v>1809</v>
      </c>
      <c r="C9154" s="3" t="s">
        <v>11994</v>
      </c>
      <c r="D9154" s="3">
        <v>5231</v>
      </c>
      <c r="E9154" s="9">
        <v>2011</v>
      </c>
      <c r="F9154" s="7" t="s">
        <v>11259</v>
      </c>
      <c r="G9154" s="7" t="s">
        <v>5401</v>
      </c>
      <c r="H9154" s="8" t="s">
        <v>5402</v>
      </c>
      <c r="I9154" s="8" t="s">
        <v>10027</v>
      </c>
      <c r="J9154" s="19">
        <v>3</v>
      </c>
      <c r="K9154" s="19" t="s">
        <v>20093</v>
      </c>
      <c r="L9154" s="11"/>
      <c r="M9154" s="11"/>
      <c r="N9154" s="24"/>
      <c r="P9154" s="32"/>
      <c r="T9154" s="19"/>
      <c r="U9154" s="3"/>
      <c r="X9154" t="str">
        <f t="shared" ref="X9154:X9217" si="564">IF(COUNTIF(F9154,"*fdc*"),1,"")</f>
        <v/>
      </c>
      <c r="Z9154" t="str">
        <f t="shared" ref="Z9154:Z9217" si="565">IF(COUNTIF(F9154,"*s/s*"),1,"")</f>
        <v/>
      </c>
      <c r="AB9154" s="9"/>
      <c r="AC9154" t="s">
        <v>5402</v>
      </c>
      <c r="AD9154">
        <f t="shared" si="563"/>
        <v>1</v>
      </c>
      <c r="AF9154" s="3"/>
      <c r="AH9154" s="9"/>
    </row>
    <row r="9155" spans="1:34" ht="10.95" customHeight="1" outlineLevel="1" x14ac:dyDescent="0.25">
      <c r="A9155" t="s">
        <v>1809</v>
      </c>
      <c r="C9155" s="3" t="s">
        <v>11994</v>
      </c>
      <c r="D9155" s="3" t="s">
        <v>11270</v>
      </c>
      <c r="E9155" s="9">
        <v>2011</v>
      </c>
      <c r="F9155" s="7" t="s">
        <v>11247</v>
      </c>
      <c r="G9155" s="7" t="s">
        <v>5401</v>
      </c>
      <c r="H9155" s="8" t="s">
        <v>5402</v>
      </c>
      <c r="I9155" s="8" t="s">
        <v>10027</v>
      </c>
      <c r="J9155" s="19">
        <v>3</v>
      </c>
      <c r="K9155" s="19" t="s">
        <v>7736</v>
      </c>
      <c r="L9155" s="11">
        <v>3</v>
      </c>
      <c r="M9155" s="11"/>
      <c r="N9155" s="24"/>
      <c r="P9155" s="32"/>
      <c r="T9155" s="19"/>
      <c r="U9155" s="3"/>
      <c r="X9155" t="str">
        <f t="shared" si="564"/>
        <v/>
      </c>
      <c r="Z9155">
        <f t="shared" si="565"/>
        <v>1</v>
      </c>
      <c r="AB9155" s="9"/>
      <c r="AC9155" t="s">
        <v>5402</v>
      </c>
      <c r="AD9155">
        <f t="shared" si="563"/>
        <v>1</v>
      </c>
      <c r="AF9155" s="3"/>
      <c r="AH9155" s="9"/>
    </row>
    <row r="9156" spans="1:34" ht="10.95" customHeight="1" outlineLevel="1" x14ac:dyDescent="0.25">
      <c r="A9156" t="s">
        <v>1809</v>
      </c>
      <c r="C9156" s="3" t="s">
        <v>11994</v>
      </c>
      <c r="D9156" s="3">
        <v>5965</v>
      </c>
      <c r="E9156" s="9">
        <v>2012</v>
      </c>
      <c r="F9156" s="10" t="s">
        <v>21746</v>
      </c>
      <c r="G9156" s="7" t="s">
        <v>5401</v>
      </c>
      <c r="H9156" s="8" t="s">
        <v>11274</v>
      </c>
      <c r="I9156" s="8" t="s">
        <v>11271</v>
      </c>
      <c r="J9156" s="19">
        <v>1</v>
      </c>
      <c r="K9156" s="19" t="s">
        <v>20093</v>
      </c>
      <c r="L9156" s="11"/>
      <c r="M9156" s="11"/>
      <c r="N9156" s="24"/>
      <c r="P9156" s="32"/>
      <c r="S9156">
        <v>1</v>
      </c>
      <c r="T9156" s="19"/>
      <c r="U9156" s="3"/>
      <c r="X9156" t="str">
        <f t="shared" si="564"/>
        <v/>
      </c>
      <c r="Z9156" t="str">
        <f t="shared" si="565"/>
        <v/>
      </c>
      <c r="AB9156" s="9"/>
      <c r="AC9156" t="s">
        <v>11274</v>
      </c>
      <c r="AD9156">
        <f t="shared" si="563"/>
        <v>0</v>
      </c>
      <c r="AF9156" s="3"/>
      <c r="AH9156" s="9"/>
    </row>
    <row r="9157" spans="1:34" ht="10.95" customHeight="1" outlineLevel="1" x14ac:dyDescent="0.25">
      <c r="A9157" t="s">
        <v>1809</v>
      </c>
      <c r="C9157" s="3" t="s">
        <v>11994</v>
      </c>
      <c r="D9157" s="3">
        <v>5966</v>
      </c>
      <c r="E9157" s="9">
        <v>2012</v>
      </c>
      <c r="F9157" s="10" t="s">
        <v>21746</v>
      </c>
      <c r="G9157" s="7" t="s">
        <v>5401</v>
      </c>
      <c r="H9157" s="8" t="s">
        <v>11274</v>
      </c>
      <c r="I9157" s="8" t="s">
        <v>11271</v>
      </c>
      <c r="J9157" s="19">
        <v>1</v>
      </c>
      <c r="K9157" s="19" t="s">
        <v>20093</v>
      </c>
      <c r="L9157" s="11"/>
      <c r="M9157" s="11"/>
      <c r="N9157" s="24"/>
      <c r="P9157" s="32"/>
      <c r="T9157" s="19"/>
      <c r="U9157" s="3"/>
      <c r="X9157" t="str">
        <f t="shared" si="564"/>
        <v/>
      </c>
      <c r="Z9157" t="str">
        <f t="shared" si="565"/>
        <v/>
      </c>
      <c r="AB9157" s="9"/>
      <c r="AC9157" t="s">
        <v>11274</v>
      </c>
      <c r="AD9157">
        <f t="shared" si="563"/>
        <v>0</v>
      </c>
      <c r="AF9157" s="3"/>
      <c r="AH9157" s="9"/>
    </row>
    <row r="9158" spans="1:34" ht="10.95" customHeight="1" outlineLevel="1" x14ac:dyDescent="0.25">
      <c r="A9158" t="s">
        <v>1809</v>
      </c>
      <c r="C9158" s="3" t="s">
        <v>11994</v>
      </c>
      <c r="D9158" s="3">
        <v>5967</v>
      </c>
      <c r="E9158" s="9">
        <v>2012</v>
      </c>
      <c r="F9158" s="10" t="s">
        <v>21746</v>
      </c>
      <c r="G9158" s="7" t="s">
        <v>5401</v>
      </c>
      <c r="H9158" s="8" t="s">
        <v>11274</v>
      </c>
      <c r="I9158" s="8" t="s">
        <v>11271</v>
      </c>
      <c r="J9158" s="19">
        <v>1</v>
      </c>
      <c r="K9158" s="19" t="s">
        <v>20093</v>
      </c>
      <c r="L9158" s="11"/>
      <c r="M9158" s="11"/>
      <c r="N9158" s="24"/>
      <c r="P9158" s="32"/>
      <c r="S9158">
        <v>1</v>
      </c>
      <c r="T9158" s="19"/>
      <c r="U9158" s="3"/>
      <c r="X9158" t="str">
        <f t="shared" si="564"/>
        <v/>
      </c>
      <c r="Z9158" t="str">
        <f t="shared" si="565"/>
        <v/>
      </c>
      <c r="AB9158" s="9"/>
      <c r="AC9158" t="s">
        <v>11274</v>
      </c>
      <c r="AD9158">
        <f t="shared" si="563"/>
        <v>0</v>
      </c>
      <c r="AF9158" s="3"/>
      <c r="AH9158" s="9"/>
    </row>
    <row r="9159" spans="1:34" ht="10.95" customHeight="1" outlineLevel="1" x14ac:dyDescent="0.25">
      <c r="A9159" t="s">
        <v>1809</v>
      </c>
      <c r="C9159" s="3" t="s">
        <v>11994</v>
      </c>
      <c r="D9159" s="3">
        <v>5968</v>
      </c>
      <c r="E9159" s="9">
        <v>2012</v>
      </c>
      <c r="F9159" s="10" t="s">
        <v>21746</v>
      </c>
      <c r="G9159" s="7" t="s">
        <v>5401</v>
      </c>
      <c r="H9159" s="8" t="s">
        <v>11274</v>
      </c>
      <c r="I9159" s="8" t="s">
        <v>11271</v>
      </c>
      <c r="J9159" s="19">
        <v>1</v>
      </c>
      <c r="K9159" s="19" t="s">
        <v>20093</v>
      </c>
      <c r="L9159" s="11"/>
      <c r="M9159" s="11"/>
      <c r="N9159" s="24"/>
      <c r="P9159" s="32"/>
      <c r="R9159">
        <v>1</v>
      </c>
      <c r="S9159">
        <v>1</v>
      </c>
      <c r="T9159" s="19"/>
      <c r="U9159" s="3"/>
      <c r="X9159" t="str">
        <f t="shared" si="564"/>
        <v/>
      </c>
      <c r="Z9159" t="str">
        <f t="shared" si="565"/>
        <v/>
      </c>
      <c r="AB9159" s="9"/>
      <c r="AC9159" t="s">
        <v>11274</v>
      </c>
      <c r="AD9159">
        <f t="shared" si="563"/>
        <v>0</v>
      </c>
      <c r="AF9159" s="3"/>
      <c r="AH9159" s="9"/>
    </row>
    <row r="9160" spans="1:34" ht="10.95" customHeight="1" outlineLevel="1" x14ac:dyDescent="0.25">
      <c r="A9160" t="s">
        <v>1809</v>
      </c>
      <c r="C9160" s="3" t="s">
        <v>11994</v>
      </c>
      <c r="D9160" s="3">
        <v>5969</v>
      </c>
      <c r="E9160" s="9">
        <v>2012</v>
      </c>
      <c r="F9160" s="10" t="s">
        <v>21746</v>
      </c>
      <c r="G9160" s="7" t="s">
        <v>5401</v>
      </c>
      <c r="H9160" s="8" t="s">
        <v>11274</v>
      </c>
      <c r="I9160" s="8" t="s">
        <v>11271</v>
      </c>
      <c r="J9160" s="19">
        <v>1</v>
      </c>
      <c r="K9160" s="19" t="s">
        <v>20093</v>
      </c>
      <c r="L9160" s="11"/>
      <c r="M9160" s="11"/>
      <c r="N9160" s="24"/>
      <c r="P9160" s="32"/>
      <c r="T9160" s="19"/>
      <c r="U9160" s="3"/>
      <c r="X9160" t="str">
        <f t="shared" si="564"/>
        <v/>
      </c>
      <c r="Z9160" t="str">
        <f t="shared" si="565"/>
        <v/>
      </c>
      <c r="AB9160" s="9"/>
      <c r="AC9160" t="s">
        <v>11274</v>
      </c>
      <c r="AD9160">
        <f t="shared" si="563"/>
        <v>0</v>
      </c>
      <c r="AF9160" s="3"/>
      <c r="AH9160" s="9"/>
    </row>
    <row r="9161" spans="1:34" ht="10.95" customHeight="1" outlineLevel="1" x14ac:dyDescent="0.25">
      <c r="A9161" t="s">
        <v>1809</v>
      </c>
      <c r="C9161" s="3" t="s">
        <v>11994</v>
      </c>
      <c r="D9161" s="3">
        <v>5970</v>
      </c>
      <c r="E9161" s="9">
        <v>2012</v>
      </c>
      <c r="F9161" s="10" t="s">
        <v>21746</v>
      </c>
      <c r="G9161" s="7" t="s">
        <v>5401</v>
      </c>
      <c r="H9161" s="8" t="s">
        <v>11274</v>
      </c>
      <c r="I9161" s="8" t="s">
        <v>11271</v>
      </c>
      <c r="J9161" s="19">
        <v>1</v>
      </c>
      <c r="K9161" s="19" t="s">
        <v>20093</v>
      </c>
      <c r="L9161" s="11"/>
      <c r="M9161" s="11"/>
      <c r="N9161" s="24"/>
      <c r="P9161" s="32"/>
      <c r="T9161" s="19"/>
      <c r="U9161" s="3"/>
      <c r="X9161" t="str">
        <f t="shared" si="564"/>
        <v/>
      </c>
      <c r="Z9161" t="str">
        <f t="shared" si="565"/>
        <v/>
      </c>
      <c r="AB9161" s="9"/>
      <c r="AC9161" t="s">
        <v>11274</v>
      </c>
      <c r="AD9161">
        <f t="shared" si="563"/>
        <v>0</v>
      </c>
      <c r="AF9161" s="3"/>
      <c r="AH9161" s="9"/>
    </row>
    <row r="9162" spans="1:34" ht="10.95" customHeight="1" outlineLevel="1" x14ac:dyDescent="0.25">
      <c r="A9162" t="s">
        <v>1809</v>
      </c>
      <c r="C9162" s="3" t="s">
        <v>11994</v>
      </c>
      <c r="D9162" s="3" t="s">
        <v>11272</v>
      </c>
      <c r="E9162" s="9">
        <v>2012</v>
      </c>
      <c r="F9162" s="10" t="s">
        <v>21749</v>
      </c>
      <c r="G9162" s="7" t="s">
        <v>5401</v>
      </c>
      <c r="H9162" s="8" t="s">
        <v>11274</v>
      </c>
      <c r="I9162" s="8" t="s">
        <v>11271</v>
      </c>
      <c r="J9162" s="19">
        <v>1</v>
      </c>
      <c r="K9162" s="19" t="s">
        <v>7736</v>
      </c>
      <c r="L9162" s="11">
        <v>15</v>
      </c>
      <c r="M9162" s="11"/>
      <c r="N9162" s="24"/>
      <c r="P9162" s="32"/>
      <c r="T9162" s="19"/>
      <c r="U9162" s="3"/>
      <c r="X9162" t="str">
        <f t="shared" si="564"/>
        <v/>
      </c>
      <c r="Z9162">
        <f t="shared" si="565"/>
        <v>1</v>
      </c>
      <c r="AB9162" s="9"/>
      <c r="AC9162" t="s">
        <v>11274</v>
      </c>
      <c r="AD9162">
        <f t="shared" si="563"/>
        <v>0</v>
      </c>
      <c r="AF9162" s="3"/>
      <c r="AH9162" s="9"/>
    </row>
    <row r="9163" spans="1:34" ht="10.95" customHeight="1" outlineLevel="1" x14ac:dyDescent="0.25">
      <c r="A9163" t="s">
        <v>1809</v>
      </c>
      <c r="C9163" s="3" t="s">
        <v>11994</v>
      </c>
      <c r="D9163" s="3">
        <v>5971</v>
      </c>
      <c r="E9163" s="9">
        <v>2012</v>
      </c>
      <c r="F9163" s="10" t="s">
        <v>11259</v>
      </c>
      <c r="G9163" s="7" t="s">
        <v>5401</v>
      </c>
      <c r="H9163" s="8" t="s">
        <v>11275</v>
      </c>
      <c r="I9163" s="8" t="s">
        <v>11271</v>
      </c>
      <c r="J9163" s="19">
        <v>1</v>
      </c>
      <c r="K9163" s="19" t="s">
        <v>20093</v>
      </c>
      <c r="L9163" s="11"/>
      <c r="M9163" s="11"/>
      <c r="N9163" s="24"/>
      <c r="P9163" s="32"/>
      <c r="T9163" s="19"/>
      <c r="U9163" s="3"/>
      <c r="X9163" t="str">
        <f t="shared" si="564"/>
        <v/>
      </c>
      <c r="Z9163" t="str">
        <f t="shared" si="565"/>
        <v/>
      </c>
      <c r="AB9163" s="9"/>
      <c r="AC9163" t="s">
        <v>11275</v>
      </c>
      <c r="AD9163">
        <f t="shared" si="563"/>
        <v>0</v>
      </c>
      <c r="AF9163" s="3"/>
      <c r="AH9163" s="9"/>
    </row>
    <row r="9164" spans="1:34" ht="10.95" customHeight="1" outlineLevel="1" x14ac:dyDescent="0.25">
      <c r="A9164" t="s">
        <v>1809</v>
      </c>
      <c r="C9164" s="3" t="s">
        <v>11994</v>
      </c>
      <c r="D9164" s="3" t="s">
        <v>11273</v>
      </c>
      <c r="E9164" s="9">
        <v>2012</v>
      </c>
      <c r="F9164" s="7" t="s">
        <v>11247</v>
      </c>
      <c r="G9164" s="7" t="s">
        <v>5401</v>
      </c>
      <c r="H9164" s="8" t="s">
        <v>11275</v>
      </c>
      <c r="I9164" s="8" t="s">
        <v>11271</v>
      </c>
      <c r="J9164" s="19">
        <v>1</v>
      </c>
      <c r="K9164" s="19" t="s">
        <v>7736</v>
      </c>
      <c r="L9164" s="11">
        <v>3</v>
      </c>
      <c r="M9164" s="11"/>
      <c r="N9164" s="24"/>
      <c r="P9164" s="32"/>
      <c r="R9164">
        <v>1</v>
      </c>
      <c r="S9164">
        <v>1</v>
      </c>
      <c r="T9164" s="19"/>
      <c r="U9164" s="3"/>
      <c r="X9164" t="str">
        <f t="shared" si="564"/>
        <v/>
      </c>
      <c r="Z9164">
        <f t="shared" si="565"/>
        <v>1</v>
      </c>
      <c r="AB9164" s="9"/>
      <c r="AC9164" t="s">
        <v>11275</v>
      </c>
      <c r="AD9164">
        <f t="shared" si="563"/>
        <v>0</v>
      </c>
      <c r="AF9164" s="3"/>
      <c r="AH9164" s="9"/>
    </row>
    <row r="9165" spans="1:34" ht="10.95" customHeight="1" outlineLevel="1" x14ac:dyDescent="0.25">
      <c r="A9165" t="s">
        <v>1809</v>
      </c>
      <c r="C9165" s="3" t="s">
        <v>11994</v>
      </c>
      <c r="D9165" s="3">
        <v>6330</v>
      </c>
      <c r="E9165" s="9">
        <v>2013</v>
      </c>
      <c r="F9165" s="10" t="s">
        <v>21746</v>
      </c>
      <c r="G9165" s="7" t="s">
        <v>5401</v>
      </c>
      <c r="H9165" s="8" t="s">
        <v>4364</v>
      </c>
      <c r="I9165" s="8" t="s">
        <v>11276</v>
      </c>
      <c r="J9165" s="19">
        <v>3</v>
      </c>
      <c r="K9165" s="19" t="s">
        <v>7738</v>
      </c>
      <c r="L9165" s="11"/>
      <c r="M9165" s="11"/>
      <c r="N9165" s="24"/>
      <c r="P9165" s="32"/>
      <c r="T9165" s="19"/>
      <c r="U9165" s="3"/>
      <c r="X9165" t="str">
        <f t="shared" si="564"/>
        <v/>
      </c>
      <c r="Z9165" t="str">
        <f t="shared" si="565"/>
        <v/>
      </c>
      <c r="AB9165" s="9"/>
      <c r="AC9165" t="s">
        <v>4364</v>
      </c>
      <c r="AD9165">
        <f t="shared" si="563"/>
        <v>1</v>
      </c>
      <c r="AF9165" s="3"/>
      <c r="AH9165" s="9"/>
    </row>
    <row r="9166" spans="1:34" ht="10.95" customHeight="1" outlineLevel="1" x14ac:dyDescent="0.25">
      <c r="A9166" t="s">
        <v>1809</v>
      </c>
      <c r="C9166" s="3" t="s">
        <v>11994</v>
      </c>
      <c r="D9166" s="3" t="s">
        <v>11277</v>
      </c>
      <c r="E9166" s="9">
        <v>2013</v>
      </c>
      <c r="F9166" s="10" t="s">
        <v>21750</v>
      </c>
      <c r="G9166" s="7" t="s">
        <v>5401</v>
      </c>
      <c r="H9166" s="8" t="s">
        <v>4364</v>
      </c>
      <c r="I9166" s="8" t="s">
        <v>11276</v>
      </c>
      <c r="J9166" s="19">
        <v>1</v>
      </c>
      <c r="K9166" s="19" t="s">
        <v>7738</v>
      </c>
      <c r="L9166" s="11"/>
      <c r="M9166" s="11"/>
      <c r="N9166" s="24"/>
      <c r="P9166" s="32"/>
      <c r="T9166" s="19"/>
      <c r="U9166" s="3"/>
      <c r="X9166" t="str">
        <f t="shared" si="564"/>
        <v/>
      </c>
      <c r="Z9166">
        <f t="shared" si="565"/>
        <v>1</v>
      </c>
      <c r="AB9166" s="9"/>
      <c r="AC9166" t="s">
        <v>4364</v>
      </c>
      <c r="AD9166">
        <f t="shared" si="563"/>
        <v>1</v>
      </c>
      <c r="AF9166" s="3"/>
      <c r="AH9166" s="9"/>
    </row>
    <row r="9167" spans="1:34" ht="10.95" customHeight="1" outlineLevel="1" x14ac:dyDescent="0.25">
      <c r="A9167" t="s">
        <v>1809</v>
      </c>
      <c r="C9167" s="3" t="s">
        <v>11994</v>
      </c>
      <c r="D9167" s="3">
        <v>6333</v>
      </c>
      <c r="E9167" s="9">
        <v>2013</v>
      </c>
      <c r="F9167" s="7" t="s">
        <v>11259</v>
      </c>
      <c r="G9167" s="7" t="s">
        <v>5401</v>
      </c>
      <c r="H9167" s="8" t="s">
        <v>4364</v>
      </c>
      <c r="I9167" s="8" t="s">
        <v>11276</v>
      </c>
      <c r="J9167" s="19">
        <v>1</v>
      </c>
      <c r="K9167" s="19" t="s">
        <v>7738</v>
      </c>
      <c r="L9167" s="11"/>
      <c r="M9167" s="11"/>
      <c r="N9167" s="24"/>
      <c r="P9167" s="32"/>
      <c r="T9167" s="19"/>
      <c r="U9167" s="3"/>
      <c r="X9167" t="str">
        <f t="shared" si="564"/>
        <v/>
      </c>
      <c r="Z9167" t="str">
        <f t="shared" si="565"/>
        <v/>
      </c>
      <c r="AB9167" s="9"/>
      <c r="AC9167" t="s">
        <v>4364</v>
      </c>
      <c r="AD9167">
        <f t="shared" si="563"/>
        <v>1</v>
      </c>
      <c r="AF9167" s="3"/>
      <c r="AH9167" s="9"/>
    </row>
    <row r="9168" spans="1:34" ht="10.95" customHeight="1" outlineLevel="1" x14ac:dyDescent="0.25">
      <c r="A9168" t="s">
        <v>1809</v>
      </c>
      <c r="C9168" s="3" t="s">
        <v>11994</v>
      </c>
      <c r="D9168" s="3" t="s">
        <v>11278</v>
      </c>
      <c r="E9168" s="9">
        <v>2013</v>
      </c>
      <c r="F9168" s="7" t="s">
        <v>11247</v>
      </c>
      <c r="G9168" s="7" t="s">
        <v>5401</v>
      </c>
      <c r="H9168" s="8" t="s">
        <v>4364</v>
      </c>
      <c r="I9168" s="8" t="s">
        <v>11276</v>
      </c>
      <c r="J9168" s="19">
        <v>1</v>
      </c>
      <c r="K9168" s="19" t="s">
        <v>7738</v>
      </c>
      <c r="L9168" s="11"/>
      <c r="M9168" s="11"/>
      <c r="N9168" s="24"/>
      <c r="P9168" s="32"/>
      <c r="T9168" s="19"/>
      <c r="U9168" s="3"/>
      <c r="X9168" t="str">
        <f t="shared" si="564"/>
        <v/>
      </c>
      <c r="Z9168">
        <f t="shared" si="565"/>
        <v>1</v>
      </c>
      <c r="AB9168" s="9"/>
      <c r="AC9168" t="s">
        <v>4364</v>
      </c>
      <c r="AD9168">
        <f t="shared" si="563"/>
        <v>1</v>
      </c>
      <c r="AF9168" s="3"/>
      <c r="AH9168" s="9"/>
    </row>
    <row r="9169" spans="1:34" ht="10.95" customHeight="1" outlineLevel="1" x14ac:dyDescent="0.25">
      <c r="A9169" t="s">
        <v>1809</v>
      </c>
      <c r="C9169" s="3" t="s">
        <v>11994</v>
      </c>
      <c r="D9169" s="3">
        <v>6409</v>
      </c>
      <c r="E9169" s="9">
        <v>2013</v>
      </c>
      <c r="F9169" s="10" t="s">
        <v>21746</v>
      </c>
      <c r="G9169" s="7" t="s">
        <v>5401</v>
      </c>
      <c r="H9169" s="8" t="s">
        <v>9233</v>
      </c>
      <c r="I9169" s="8" t="s">
        <v>11279</v>
      </c>
      <c r="J9169" s="19">
        <v>7</v>
      </c>
      <c r="K9169" s="19" t="s">
        <v>20093</v>
      </c>
      <c r="L9169" s="11"/>
      <c r="M9169" s="11"/>
      <c r="N9169" s="24"/>
      <c r="P9169" s="32"/>
      <c r="T9169" s="19"/>
      <c r="U9169" s="3"/>
      <c r="X9169" t="str">
        <f t="shared" si="564"/>
        <v/>
      </c>
      <c r="Z9169" t="str">
        <f t="shared" si="565"/>
        <v/>
      </c>
      <c r="AB9169" s="9"/>
      <c r="AC9169" t="s">
        <v>9233</v>
      </c>
      <c r="AD9169">
        <f t="shared" si="563"/>
        <v>0</v>
      </c>
      <c r="AF9169" s="3"/>
      <c r="AH9169" s="9"/>
    </row>
    <row r="9170" spans="1:34" ht="10.95" customHeight="1" outlineLevel="1" x14ac:dyDescent="0.25">
      <c r="A9170" t="s">
        <v>1809</v>
      </c>
      <c r="C9170" s="3" t="s">
        <v>11994</v>
      </c>
      <c r="D9170" s="3">
        <v>6410</v>
      </c>
      <c r="E9170" s="9">
        <v>2013</v>
      </c>
      <c r="F9170" s="10" t="s">
        <v>21746</v>
      </c>
      <c r="G9170" s="7" t="s">
        <v>5401</v>
      </c>
      <c r="H9170" s="8" t="s">
        <v>9233</v>
      </c>
      <c r="I9170" s="8" t="s">
        <v>11279</v>
      </c>
      <c r="J9170" s="19">
        <v>7</v>
      </c>
      <c r="K9170" s="19" t="s">
        <v>20093</v>
      </c>
      <c r="L9170" s="11"/>
      <c r="M9170" s="11"/>
      <c r="N9170" s="24"/>
      <c r="P9170" s="32"/>
      <c r="T9170" s="19"/>
      <c r="U9170" s="3"/>
      <c r="X9170" t="str">
        <f t="shared" si="564"/>
        <v/>
      </c>
      <c r="Z9170" t="str">
        <f t="shared" si="565"/>
        <v/>
      </c>
      <c r="AB9170" s="9"/>
      <c r="AC9170" t="s">
        <v>9233</v>
      </c>
      <c r="AD9170">
        <f t="shared" si="563"/>
        <v>0</v>
      </c>
      <c r="AF9170" s="3"/>
      <c r="AH9170" s="9"/>
    </row>
    <row r="9171" spans="1:34" ht="10.95" customHeight="1" outlineLevel="1" x14ac:dyDescent="0.25">
      <c r="A9171" t="s">
        <v>1809</v>
      </c>
      <c r="C9171" s="3" t="s">
        <v>11994</v>
      </c>
      <c r="D9171" s="3">
        <v>6411</v>
      </c>
      <c r="E9171" s="9">
        <v>2013</v>
      </c>
      <c r="F9171" s="10" t="s">
        <v>21751</v>
      </c>
      <c r="G9171" s="7" t="s">
        <v>5401</v>
      </c>
      <c r="H9171" s="8" t="s">
        <v>9233</v>
      </c>
      <c r="I9171" s="8" t="s">
        <v>11279</v>
      </c>
      <c r="J9171" s="19">
        <v>7</v>
      </c>
      <c r="K9171" s="19" t="s">
        <v>20093</v>
      </c>
      <c r="L9171" s="11"/>
      <c r="M9171" s="11"/>
      <c r="N9171" s="24"/>
      <c r="P9171" s="32"/>
      <c r="T9171" s="19"/>
      <c r="U9171" s="3"/>
      <c r="X9171" t="str">
        <f t="shared" si="564"/>
        <v/>
      </c>
      <c r="Z9171" t="str">
        <f t="shared" si="565"/>
        <v/>
      </c>
      <c r="AB9171" s="9"/>
      <c r="AC9171" t="s">
        <v>9233</v>
      </c>
      <c r="AD9171">
        <f t="shared" si="563"/>
        <v>0</v>
      </c>
      <c r="AF9171" s="3"/>
      <c r="AH9171" s="9"/>
    </row>
    <row r="9172" spans="1:34" ht="10.95" customHeight="1" outlineLevel="1" x14ac:dyDescent="0.25">
      <c r="A9172" t="s">
        <v>1809</v>
      </c>
      <c r="C9172" s="3" t="s">
        <v>11994</v>
      </c>
      <c r="D9172" s="3">
        <v>6412</v>
      </c>
      <c r="E9172" s="9">
        <v>2013</v>
      </c>
      <c r="F9172" s="10" t="s">
        <v>21751</v>
      </c>
      <c r="G9172" s="7" t="s">
        <v>5401</v>
      </c>
      <c r="H9172" s="8" t="s">
        <v>9233</v>
      </c>
      <c r="I9172" s="8" t="s">
        <v>11279</v>
      </c>
      <c r="J9172" s="19">
        <v>7</v>
      </c>
      <c r="K9172" s="19" t="s">
        <v>20093</v>
      </c>
      <c r="L9172" s="11"/>
      <c r="M9172" s="11"/>
      <c r="N9172" s="24"/>
      <c r="P9172" s="32"/>
      <c r="T9172" s="19"/>
      <c r="U9172" s="3"/>
      <c r="X9172" t="str">
        <f t="shared" si="564"/>
        <v/>
      </c>
      <c r="Z9172" t="str">
        <f t="shared" si="565"/>
        <v/>
      </c>
      <c r="AB9172" s="9"/>
      <c r="AC9172" t="s">
        <v>9233</v>
      </c>
      <c r="AD9172">
        <f t="shared" si="563"/>
        <v>0</v>
      </c>
      <c r="AF9172" s="3"/>
      <c r="AH9172" s="9"/>
    </row>
    <row r="9173" spans="1:34" ht="10.95" customHeight="1" outlineLevel="1" x14ac:dyDescent="0.25">
      <c r="A9173" t="s">
        <v>1809</v>
      </c>
      <c r="C9173" s="3" t="s">
        <v>11994</v>
      </c>
      <c r="D9173" s="3" t="s">
        <v>11280</v>
      </c>
      <c r="E9173" s="9">
        <v>2013</v>
      </c>
      <c r="F9173" s="10" t="s">
        <v>21750</v>
      </c>
      <c r="G9173" s="7" t="s">
        <v>5401</v>
      </c>
      <c r="H9173" s="8" t="s">
        <v>9233</v>
      </c>
      <c r="I9173" s="8" t="s">
        <v>11279</v>
      </c>
      <c r="J9173" s="19">
        <v>7</v>
      </c>
      <c r="K9173" s="19" t="s">
        <v>7736</v>
      </c>
      <c r="L9173" s="11">
        <v>3</v>
      </c>
      <c r="M9173" s="11"/>
      <c r="N9173" s="24"/>
      <c r="P9173" s="32"/>
      <c r="T9173" s="19"/>
      <c r="U9173" s="3"/>
      <c r="X9173" t="str">
        <f t="shared" si="564"/>
        <v/>
      </c>
      <c r="Z9173">
        <f t="shared" si="565"/>
        <v>1</v>
      </c>
      <c r="AB9173" s="9"/>
      <c r="AC9173" t="s">
        <v>9233</v>
      </c>
      <c r="AD9173">
        <f t="shared" si="563"/>
        <v>0</v>
      </c>
      <c r="AF9173" s="3"/>
      <c r="AH9173" s="9"/>
    </row>
    <row r="9174" spans="1:34" ht="10.95" customHeight="1" outlineLevel="1" x14ac:dyDescent="0.25">
      <c r="A9174" t="s">
        <v>1809</v>
      </c>
      <c r="C9174" s="3" t="s">
        <v>11994</v>
      </c>
      <c r="D9174" s="3">
        <v>6413</v>
      </c>
      <c r="E9174" s="9">
        <v>2013</v>
      </c>
      <c r="F9174" s="7" t="s">
        <v>11259</v>
      </c>
      <c r="G9174" s="7" t="s">
        <v>5401</v>
      </c>
      <c r="H9174" s="8" t="s">
        <v>9233</v>
      </c>
      <c r="I9174" s="8" t="s">
        <v>11279</v>
      </c>
      <c r="J9174" s="19">
        <v>7</v>
      </c>
      <c r="K9174" s="19" t="s">
        <v>20093</v>
      </c>
      <c r="L9174" s="11"/>
      <c r="M9174" s="11"/>
      <c r="N9174" s="24"/>
      <c r="P9174" s="32"/>
      <c r="T9174" s="19"/>
      <c r="U9174" s="3"/>
      <c r="X9174" t="str">
        <f t="shared" si="564"/>
        <v/>
      </c>
      <c r="Z9174" t="str">
        <f t="shared" si="565"/>
        <v/>
      </c>
      <c r="AB9174" s="9"/>
      <c r="AC9174" t="s">
        <v>9233</v>
      </c>
      <c r="AD9174">
        <f t="shared" si="563"/>
        <v>0</v>
      </c>
      <c r="AF9174" s="3"/>
      <c r="AH9174" s="9"/>
    </row>
    <row r="9175" spans="1:34" ht="10.95" customHeight="1" outlineLevel="1" x14ac:dyDescent="0.25">
      <c r="A9175" t="s">
        <v>1809</v>
      </c>
      <c r="C9175" s="3" t="s">
        <v>11994</v>
      </c>
      <c r="D9175" s="3" t="s">
        <v>11281</v>
      </c>
      <c r="E9175" s="9">
        <v>2013</v>
      </c>
      <c r="F9175" s="7" t="s">
        <v>11247</v>
      </c>
      <c r="G9175" s="7" t="s">
        <v>5401</v>
      </c>
      <c r="H9175" s="8" t="s">
        <v>9233</v>
      </c>
      <c r="I9175" s="8" t="s">
        <v>11279</v>
      </c>
      <c r="J9175" s="19">
        <v>7</v>
      </c>
      <c r="K9175" s="19" t="s">
        <v>7736</v>
      </c>
      <c r="L9175" s="11">
        <v>3</v>
      </c>
      <c r="M9175" s="11"/>
      <c r="N9175" s="24"/>
      <c r="P9175" s="32"/>
      <c r="T9175" s="19"/>
      <c r="U9175" s="3"/>
      <c r="X9175" t="str">
        <f t="shared" si="564"/>
        <v/>
      </c>
      <c r="Z9175">
        <f t="shared" si="565"/>
        <v>1</v>
      </c>
      <c r="AB9175" s="9"/>
      <c r="AC9175" t="s">
        <v>9233</v>
      </c>
      <c r="AD9175">
        <f t="shared" si="563"/>
        <v>0</v>
      </c>
      <c r="AF9175" s="3"/>
      <c r="AH9175" s="9"/>
    </row>
    <row r="9176" spans="1:34" ht="10.95" customHeight="1" outlineLevel="1" x14ac:dyDescent="0.25">
      <c r="A9176" t="s">
        <v>1809</v>
      </c>
      <c r="C9176" s="3" t="s">
        <v>11994</v>
      </c>
      <c r="D9176" s="3">
        <v>6712</v>
      </c>
      <c r="E9176" s="9">
        <v>2013</v>
      </c>
      <c r="F9176" s="10" t="s">
        <v>21746</v>
      </c>
      <c r="G9176" s="7" t="s">
        <v>5401</v>
      </c>
      <c r="H9176" s="8" t="s">
        <v>11284</v>
      </c>
      <c r="I9176" s="8" t="s">
        <v>9392</v>
      </c>
      <c r="J9176" s="19">
        <v>1</v>
      </c>
      <c r="K9176" s="19" t="s">
        <v>20093</v>
      </c>
      <c r="L9176" s="11"/>
      <c r="M9176" s="11"/>
      <c r="N9176" s="24"/>
      <c r="P9176" s="32"/>
      <c r="T9176" s="19"/>
      <c r="U9176" s="3"/>
      <c r="X9176" t="str">
        <f t="shared" si="564"/>
        <v/>
      </c>
      <c r="Z9176" t="str">
        <f t="shared" si="565"/>
        <v/>
      </c>
      <c r="AB9176" s="9"/>
      <c r="AC9176" t="s">
        <v>11284</v>
      </c>
      <c r="AD9176">
        <f t="shared" si="563"/>
        <v>0</v>
      </c>
      <c r="AF9176" s="3"/>
      <c r="AH9176" s="9"/>
    </row>
    <row r="9177" spans="1:34" ht="10.95" customHeight="1" outlineLevel="1" x14ac:dyDescent="0.25">
      <c r="A9177" t="s">
        <v>1809</v>
      </c>
      <c r="C9177" s="3" t="s">
        <v>11994</v>
      </c>
      <c r="D9177" s="3">
        <v>6713</v>
      </c>
      <c r="E9177" s="9">
        <v>2013</v>
      </c>
      <c r="F9177" s="10" t="s">
        <v>21746</v>
      </c>
      <c r="G9177" s="7" t="s">
        <v>5401</v>
      </c>
      <c r="H9177" s="8" t="s">
        <v>11285</v>
      </c>
      <c r="I9177" s="8" t="s">
        <v>9392</v>
      </c>
      <c r="J9177" s="19">
        <v>1</v>
      </c>
      <c r="K9177" s="19" t="s">
        <v>20093</v>
      </c>
      <c r="L9177" s="11"/>
      <c r="M9177" s="11"/>
      <c r="N9177" s="24"/>
      <c r="P9177" s="32"/>
      <c r="T9177" s="19"/>
      <c r="U9177" s="3"/>
      <c r="X9177" t="str">
        <f t="shared" si="564"/>
        <v/>
      </c>
      <c r="Z9177" t="str">
        <f t="shared" si="565"/>
        <v/>
      </c>
      <c r="AB9177" s="9"/>
      <c r="AC9177" t="s">
        <v>11285</v>
      </c>
      <c r="AD9177">
        <f t="shared" si="563"/>
        <v>0</v>
      </c>
      <c r="AF9177" s="3"/>
      <c r="AH9177" s="9"/>
    </row>
    <row r="9178" spans="1:34" ht="10.95" customHeight="1" outlineLevel="1" x14ac:dyDescent="0.25">
      <c r="A9178" t="s">
        <v>1809</v>
      </c>
      <c r="C9178" s="3" t="s">
        <v>11994</v>
      </c>
      <c r="D9178" s="3">
        <v>6714</v>
      </c>
      <c r="E9178" s="9">
        <v>2013</v>
      </c>
      <c r="F9178" s="10" t="s">
        <v>21751</v>
      </c>
      <c r="G9178" s="7" t="s">
        <v>5401</v>
      </c>
      <c r="H9178" s="8" t="s">
        <v>11284</v>
      </c>
      <c r="I9178" s="8" t="s">
        <v>9392</v>
      </c>
      <c r="J9178" s="19">
        <v>1</v>
      </c>
      <c r="K9178" s="19" t="s">
        <v>20093</v>
      </c>
      <c r="L9178" s="11"/>
      <c r="M9178" s="11"/>
      <c r="N9178" s="24"/>
      <c r="P9178" s="32"/>
      <c r="T9178" s="19"/>
      <c r="U9178" s="3"/>
      <c r="X9178" t="str">
        <f t="shared" si="564"/>
        <v/>
      </c>
      <c r="Z9178" t="str">
        <f t="shared" si="565"/>
        <v/>
      </c>
      <c r="AB9178" s="9"/>
      <c r="AC9178" t="s">
        <v>11284</v>
      </c>
      <c r="AD9178">
        <f t="shared" si="563"/>
        <v>0</v>
      </c>
      <c r="AF9178" s="3"/>
      <c r="AH9178" s="9"/>
    </row>
    <row r="9179" spans="1:34" ht="10.95" customHeight="1" outlineLevel="1" x14ac:dyDescent="0.25">
      <c r="A9179" t="s">
        <v>1809</v>
      </c>
      <c r="C9179" s="3" t="s">
        <v>11994</v>
      </c>
      <c r="D9179" s="3">
        <v>6715</v>
      </c>
      <c r="E9179" s="9">
        <v>2013</v>
      </c>
      <c r="F9179" s="10" t="s">
        <v>21751</v>
      </c>
      <c r="G9179" s="7" t="s">
        <v>5401</v>
      </c>
      <c r="H9179" s="8" t="s">
        <v>11286</v>
      </c>
      <c r="I9179" s="8" t="s">
        <v>9392</v>
      </c>
      <c r="J9179" s="19">
        <v>1</v>
      </c>
      <c r="K9179" s="19" t="s">
        <v>20093</v>
      </c>
      <c r="L9179" s="11"/>
      <c r="M9179" s="11"/>
      <c r="N9179" s="24"/>
      <c r="P9179" s="32"/>
      <c r="R9179">
        <v>1</v>
      </c>
      <c r="S9179">
        <v>1</v>
      </c>
      <c r="T9179" s="19"/>
      <c r="U9179" s="3"/>
      <c r="X9179" t="str">
        <f t="shared" si="564"/>
        <v/>
      </c>
      <c r="Z9179" t="str">
        <f t="shared" si="565"/>
        <v/>
      </c>
      <c r="AB9179" s="9"/>
      <c r="AC9179" t="s">
        <v>11286</v>
      </c>
      <c r="AD9179">
        <f t="shared" si="563"/>
        <v>0</v>
      </c>
      <c r="AF9179" s="3"/>
      <c r="AH9179" s="9"/>
    </row>
    <row r="9180" spans="1:34" ht="10.95" customHeight="1" outlineLevel="1" x14ac:dyDescent="0.25">
      <c r="A9180" t="s">
        <v>1809</v>
      </c>
      <c r="C9180" s="3" t="s">
        <v>11994</v>
      </c>
      <c r="D9180" s="3" t="s">
        <v>11282</v>
      </c>
      <c r="E9180" s="9">
        <v>2013</v>
      </c>
      <c r="F9180" s="10" t="s">
        <v>21750</v>
      </c>
      <c r="G9180" s="7" t="s">
        <v>5401</v>
      </c>
      <c r="H9180" s="8" t="s">
        <v>9392</v>
      </c>
      <c r="I9180" s="8" t="s">
        <v>9392</v>
      </c>
      <c r="J9180" s="19">
        <v>1</v>
      </c>
      <c r="K9180" s="19" t="s">
        <v>7736</v>
      </c>
      <c r="L9180" s="11">
        <v>15</v>
      </c>
      <c r="M9180" s="11"/>
      <c r="N9180" s="24"/>
      <c r="P9180" s="32"/>
      <c r="T9180" s="19"/>
      <c r="U9180" s="3"/>
      <c r="X9180" t="str">
        <f t="shared" si="564"/>
        <v/>
      </c>
      <c r="Z9180">
        <f t="shared" si="565"/>
        <v>1</v>
      </c>
      <c r="AB9180" s="9"/>
      <c r="AC9180" t="s">
        <v>9392</v>
      </c>
      <c r="AD9180">
        <f t="shared" si="563"/>
        <v>0</v>
      </c>
      <c r="AF9180" s="3"/>
      <c r="AH9180" s="9"/>
    </row>
    <row r="9181" spans="1:34" ht="10.95" customHeight="1" outlineLevel="1" x14ac:dyDescent="0.25">
      <c r="A9181" t="s">
        <v>1809</v>
      </c>
      <c r="C9181" s="3" t="s">
        <v>11994</v>
      </c>
      <c r="D9181" s="3">
        <v>6716</v>
      </c>
      <c r="E9181" s="9">
        <v>2013</v>
      </c>
      <c r="F9181" s="7" t="s">
        <v>11259</v>
      </c>
      <c r="G9181" s="7" t="s">
        <v>5401</v>
      </c>
      <c r="H9181" s="8" t="s">
        <v>11287</v>
      </c>
      <c r="I9181" s="8" t="s">
        <v>9392</v>
      </c>
      <c r="J9181" s="19">
        <v>1</v>
      </c>
      <c r="K9181" s="19" t="s">
        <v>20093</v>
      </c>
      <c r="L9181" s="11"/>
      <c r="M9181" s="11"/>
      <c r="N9181" s="24"/>
      <c r="P9181" s="32"/>
      <c r="T9181" s="19"/>
      <c r="U9181" s="3"/>
      <c r="X9181" t="str">
        <f t="shared" si="564"/>
        <v/>
      </c>
      <c r="Z9181" t="str">
        <f t="shared" si="565"/>
        <v/>
      </c>
      <c r="AB9181" s="9"/>
      <c r="AC9181" t="s">
        <v>11287</v>
      </c>
      <c r="AD9181">
        <f t="shared" ref="AD9181:AD9244" si="566">COUNTIF(H9181,"*Fuji*")</f>
        <v>0</v>
      </c>
      <c r="AF9181" s="3"/>
      <c r="AH9181" s="9"/>
    </row>
    <row r="9182" spans="1:34" ht="10.95" customHeight="1" outlineLevel="1" x14ac:dyDescent="0.25">
      <c r="A9182" t="s">
        <v>1809</v>
      </c>
      <c r="C9182" s="3" t="s">
        <v>11994</v>
      </c>
      <c r="D9182" s="3" t="s">
        <v>11283</v>
      </c>
      <c r="E9182" s="9">
        <v>2013</v>
      </c>
      <c r="F9182" s="7" t="s">
        <v>11247</v>
      </c>
      <c r="G9182" s="7" t="s">
        <v>5401</v>
      </c>
      <c r="H9182" s="8" t="s">
        <v>10107</v>
      </c>
      <c r="I9182" s="8" t="s">
        <v>9392</v>
      </c>
      <c r="J9182" s="19">
        <v>1</v>
      </c>
      <c r="K9182" s="19" t="s">
        <v>7736</v>
      </c>
      <c r="L9182" s="11">
        <v>14</v>
      </c>
      <c r="M9182" s="11"/>
      <c r="N9182" s="24"/>
      <c r="P9182" s="32"/>
      <c r="T9182" s="19"/>
      <c r="U9182" s="3"/>
      <c r="X9182" t="str">
        <f t="shared" si="564"/>
        <v/>
      </c>
      <c r="Z9182">
        <f t="shared" si="565"/>
        <v>1</v>
      </c>
      <c r="AB9182" s="9"/>
      <c r="AC9182" t="s">
        <v>10107</v>
      </c>
      <c r="AD9182">
        <f t="shared" si="566"/>
        <v>0</v>
      </c>
      <c r="AF9182" s="3"/>
      <c r="AH9182" s="9"/>
    </row>
    <row r="9183" spans="1:34" ht="10.95" customHeight="1" outlineLevel="1" x14ac:dyDescent="0.25">
      <c r="A9183" t="s">
        <v>1809</v>
      </c>
      <c r="C9183" s="3" t="s">
        <v>11994</v>
      </c>
      <c r="D9183" s="3" t="s">
        <v>18801</v>
      </c>
      <c r="E9183" s="9">
        <v>2013</v>
      </c>
      <c r="F9183" s="7" t="s">
        <v>11247</v>
      </c>
      <c r="G9183" s="7" t="s">
        <v>5401</v>
      </c>
      <c r="H9183" s="8" t="s">
        <v>6219</v>
      </c>
      <c r="I9183" s="8" t="s">
        <v>11288</v>
      </c>
      <c r="J9183" s="19">
        <v>3</v>
      </c>
      <c r="K9183" s="19" t="s">
        <v>7736</v>
      </c>
      <c r="L9183" s="11">
        <v>3</v>
      </c>
      <c r="M9183" s="11"/>
      <c r="N9183" s="24"/>
      <c r="P9183" s="32"/>
      <c r="T9183" s="19"/>
      <c r="U9183" s="3"/>
      <c r="X9183" t="str">
        <f t="shared" si="564"/>
        <v/>
      </c>
      <c r="Z9183">
        <f t="shared" si="565"/>
        <v>1</v>
      </c>
      <c r="AB9183" s="9"/>
      <c r="AC9183" t="s">
        <v>6219</v>
      </c>
      <c r="AD9183">
        <f t="shared" si="566"/>
        <v>0</v>
      </c>
      <c r="AF9183" s="3"/>
      <c r="AH9183" s="9"/>
    </row>
    <row r="9184" spans="1:34" ht="10.95" customHeight="1" outlineLevel="1" x14ac:dyDescent="0.25">
      <c r="A9184" t="s">
        <v>1809</v>
      </c>
      <c r="C9184" s="3" t="s">
        <v>11994</v>
      </c>
      <c r="D9184" s="3">
        <v>6898</v>
      </c>
      <c r="E9184" s="9">
        <v>2013</v>
      </c>
      <c r="F9184" s="10" t="s">
        <v>21752</v>
      </c>
      <c r="G9184" s="7" t="s">
        <v>5401</v>
      </c>
      <c r="H9184" s="8" t="s">
        <v>11291</v>
      </c>
      <c r="I9184" s="8"/>
      <c r="J9184" s="19">
        <v>3</v>
      </c>
      <c r="K9184" s="19" t="s">
        <v>20093</v>
      </c>
      <c r="L9184" s="11"/>
      <c r="M9184" s="11"/>
      <c r="N9184" s="24"/>
      <c r="P9184" s="32"/>
      <c r="T9184" s="19"/>
      <c r="U9184" s="3"/>
      <c r="X9184" t="str">
        <f t="shared" si="564"/>
        <v/>
      </c>
      <c r="Z9184" t="str">
        <f t="shared" si="565"/>
        <v/>
      </c>
      <c r="AB9184" s="9"/>
      <c r="AC9184" t="s">
        <v>11291</v>
      </c>
      <c r="AD9184">
        <f t="shared" si="566"/>
        <v>0</v>
      </c>
      <c r="AF9184" s="3"/>
      <c r="AH9184" s="9"/>
    </row>
    <row r="9185" spans="1:34" ht="10.95" customHeight="1" outlineLevel="1" x14ac:dyDescent="0.25">
      <c r="A9185" t="s">
        <v>1809</v>
      </c>
      <c r="C9185" s="3" t="s">
        <v>11994</v>
      </c>
      <c r="D9185" s="3" t="s">
        <v>11290</v>
      </c>
      <c r="E9185" s="9">
        <v>2013</v>
      </c>
      <c r="F9185" s="10" t="s">
        <v>20565</v>
      </c>
      <c r="G9185" s="7" t="s">
        <v>5401</v>
      </c>
      <c r="H9185" s="8" t="s">
        <v>11291</v>
      </c>
      <c r="I9185" s="8" t="s">
        <v>11289</v>
      </c>
      <c r="J9185" s="19">
        <v>3</v>
      </c>
      <c r="K9185" s="19" t="s">
        <v>7736</v>
      </c>
      <c r="L9185" s="11">
        <v>3</v>
      </c>
      <c r="M9185" s="11"/>
      <c r="N9185" s="24"/>
      <c r="P9185" s="32"/>
      <c r="T9185" s="19"/>
      <c r="U9185" s="3"/>
      <c r="X9185" t="str">
        <f t="shared" si="564"/>
        <v/>
      </c>
      <c r="Z9185">
        <f t="shared" si="565"/>
        <v>1</v>
      </c>
      <c r="AB9185" s="9"/>
      <c r="AC9185" t="s">
        <v>11291</v>
      </c>
      <c r="AD9185">
        <f t="shared" si="566"/>
        <v>0</v>
      </c>
      <c r="AF9185" s="3">
        <v>1</v>
      </c>
      <c r="AH9185" s="9"/>
    </row>
    <row r="9186" spans="1:34" ht="10.95" customHeight="1" outlineLevel="1" x14ac:dyDescent="0.25">
      <c r="A9186" t="s">
        <v>1809</v>
      </c>
      <c r="C9186" s="3" t="s">
        <v>11994</v>
      </c>
      <c r="D9186" s="3">
        <v>6932</v>
      </c>
      <c r="E9186" s="9">
        <v>2013</v>
      </c>
      <c r="F9186" s="10" t="s">
        <v>21752</v>
      </c>
      <c r="G9186" s="7" t="s">
        <v>5401</v>
      </c>
      <c r="H9186" s="8" t="s">
        <v>9233</v>
      </c>
      <c r="I9186" s="8" t="s">
        <v>7560</v>
      </c>
      <c r="J9186" s="19">
        <v>7</v>
      </c>
      <c r="K9186" s="19" t="s">
        <v>20093</v>
      </c>
      <c r="L9186" s="11"/>
      <c r="M9186" s="11"/>
      <c r="N9186" s="24"/>
      <c r="P9186" s="32"/>
      <c r="T9186" s="19"/>
      <c r="U9186" s="3"/>
      <c r="X9186" t="str">
        <f t="shared" si="564"/>
        <v/>
      </c>
      <c r="Z9186" t="str">
        <f t="shared" si="565"/>
        <v/>
      </c>
      <c r="AB9186" s="9"/>
      <c r="AC9186" t="s">
        <v>9233</v>
      </c>
      <c r="AD9186">
        <f t="shared" si="566"/>
        <v>0</v>
      </c>
      <c r="AF9186" s="3"/>
      <c r="AH9186" s="9"/>
    </row>
    <row r="9187" spans="1:34" ht="10.95" customHeight="1" outlineLevel="1" x14ac:dyDescent="0.25">
      <c r="A9187" t="s">
        <v>1809</v>
      </c>
      <c r="C9187" s="3" t="s">
        <v>11994</v>
      </c>
      <c r="D9187" s="3">
        <v>6933</v>
      </c>
      <c r="E9187" s="9">
        <v>2013</v>
      </c>
      <c r="F9187" s="10" t="s">
        <v>21752</v>
      </c>
      <c r="G9187" s="7" t="s">
        <v>5401</v>
      </c>
      <c r="H9187" s="8" t="s">
        <v>9233</v>
      </c>
      <c r="I9187" s="8" t="s">
        <v>7560</v>
      </c>
      <c r="J9187" s="19">
        <v>7</v>
      </c>
      <c r="K9187" s="19" t="s">
        <v>20093</v>
      </c>
      <c r="L9187" s="11"/>
      <c r="M9187" s="11"/>
      <c r="N9187" s="24"/>
      <c r="P9187" s="32"/>
      <c r="T9187" s="19"/>
      <c r="U9187" s="3"/>
      <c r="X9187" t="str">
        <f t="shared" si="564"/>
        <v/>
      </c>
      <c r="Z9187" t="str">
        <f t="shared" si="565"/>
        <v/>
      </c>
      <c r="AB9187" s="9"/>
      <c r="AC9187" t="s">
        <v>9233</v>
      </c>
      <c r="AD9187">
        <f t="shared" si="566"/>
        <v>0</v>
      </c>
      <c r="AF9187" s="3"/>
      <c r="AH9187" s="9"/>
    </row>
    <row r="9188" spans="1:34" ht="10.95" customHeight="1" outlineLevel="1" x14ac:dyDescent="0.25">
      <c r="A9188" t="s">
        <v>1809</v>
      </c>
      <c r="C9188" s="3" t="s">
        <v>11994</v>
      </c>
      <c r="D9188" s="3">
        <v>6934</v>
      </c>
      <c r="E9188" s="9">
        <v>2013</v>
      </c>
      <c r="F9188" s="10" t="s">
        <v>21752</v>
      </c>
      <c r="G9188" s="7" t="s">
        <v>5401</v>
      </c>
      <c r="H9188" s="8" t="s">
        <v>9233</v>
      </c>
      <c r="I9188" s="8" t="s">
        <v>7560</v>
      </c>
      <c r="J9188" s="19">
        <v>7</v>
      </c>
      <c r="K9188" s="19" t="s">
        <v>20093</v>
      </c>
      <c r="L9188" s="11"/>
      <c r="M9188" s="11"/>
      <c r="N9188" s="24"/>
      <c r="P9188" s="32"/>
      <c r="T9188" s="19"/>
      <c r="U9188" s="3"/>
      <c r="X9188" t="str">
        <f t="shared" si="564"/>
        <v/>
      </c>
      <c r="Z9188" t="str">
        <f t="shared" si="565"/>
        <v/>
      </c>
      <c r="AB9188" s="9"/>
      <c r="AC9188" t="s">
        <v>9233</v>
      </c>
      <c r="AD9188">
        <f t="shared" si="566"/>
        <v>0</v>
      </c>
      <c r="AF9188" s="3"/>
      <c r="AH9188" s="9"/>
    </row>
    <row r="9189" spans="1:34" ht="10.95" customHeight="1" outlineLevel="1" x14ac:dyDescent="0.25">
      <c r="A9189" t="s">
        <v>1809</v>
      </c>
      <c r="C9189" s="3" t="s">
        <v>11994</v>
      </c>
      <c r="D9189" s="3">
        <v>6935</v>
      </c>
      <c r="E9189" s="9">
        <v>2013</v>
      </c>
      <c r="F9189" s="10" t="s">
        <v>21752</v>
      </c>
      <c r="G9189" s="7" t="s">
        <v>5401</v>
      </c>
      <c r="H9189" s="8" t="s">
        <v>9233</v>
      </c>
      <c r="I9189" s="8" t="s">
        <v>7560</v>
      </c>
      <c r="J9189" s="19">
        <v>7</v>
      </c>
      <c r="K9189" s="19" t="s">
        <v>20093</v>
      </c>
      <c r="L9189" s="11"/>
      <c r="M9189" s="11"/>
      <c r="N9189" s="24"/>
      <c r="P9189" s="32"/>
      <c r="T9189" s="19"/>
      <c r="U9189" s="3"/>
      <c r="X9189" t="str">
        <f t="shared" si="564"/>
        <v/>
      </c>
      <c r="Z9189" t="str">
        <f t="shared" si="565"/>
        <v/>
      </c>
      <c r="AB9189" s="9"/>
      <c r="AC9189" t="s">
        <v>9233</v>
      </c>
      <c r="AD9189">
        <f t="shared" si="566"/>
        <v>0</v>
      </c>
      <c r="AF9189" s="3"/>
      <c r="AH9189" s="9"/>
    </row>
    <row r="9190" spans="1:34" ht="10.95" customHeight="1" outlineLevel="1" x14ac:dyDescent="0.25">
      <c r="A9190" t="s">
        <v>1809</v>
      </c>
      <c r="C9190" s="3" t="s">
        <v>11994</v>
      </c>
      <c r="D9190" s="3" t="s">
        <v>11292</v>
      </c>
      <c r="E9190" s="9">
        <v>2013</v>
      </c>
      <c r="F9190" s="10" t="s">
        <v>20565</v>
      </c>
      <c r="G9190" s="7" t="s">
        <v>5401</v>
      </c>
      <c r="H9190" s="8" t="s">
        <v>9233</v>
      </c>
      <c r="I9190" s="8" t="s">
        <v>7560</v>
      </c>
      <c r="J9190" s="19">
        <v>7</v>
      </c>
      <c r="K9190" s="19" t="s">
        <v>7736</v>
      </c>
      <c r="L9190" s="11">
        <v>3</v>
      </c>
      <c r="M9190" s="11"/>
      <c r="N9190" s="24"/>
      <c r="P9190" s="32"/>
      <c r="T9190" s="19"/>
      <c r="U9190" s="3"/>
      <c r="X9190" t="str">
        <f t="shared" si="564"/>
        <v/>
      </c>
      <c r="Z9190">
        <f t="shared" si="565"/>
        <v>1</v>
      </c>
      <c r="AB9190" s="9"/>
      <c r="AC9190" t="s">
        <v>9233</v>
      </c>
      <c r="AD9190">
        <f t="shared" si="566"/>
        <v>0</v>
      </c>
      <c r="AF9190" s="3"/>
      <c r="AH9190" s="9"/>
    </row>
    <row r="9191" spans="1:34" ht="10.95" customHeight="1" outlineLevel="1" x14ac:dyDescent="0.25">
      <c r="A9191" t="s">
        <v>1809</v>
      </c>
      <c r="C9191" s="3" t="s">
        <v>11994</v>
      </c>
      <c r="D9191" s="3">
        <v>6936</v>
      </c>
      <c r="E9191" s="9">
        <v>2013</v>
      </c>
      <c r="F9191" s="7" t="s">
        <v>11259</v>
      </c>
      <c r="G9191" s="7" t="s">
        <v>5401</v>
      </c>
      <c r="H9191" s="8" t="s">
        <v>9233</v>
      </c>
      <c r="I9191" s="8" t="s">
        <v>7560</v>
      </c>
      <c r="J9191" s="19">
        <v>7</v>
      </c>
      <c r="K9191" s="19" t="s">
        <v>20093</v>
      </c>
      <c r="L9191" s="11"/>
      <c r="M9191" s="11"/>
      <c r="N9191" s="24"/>
      <c r="P9191" s="32"/>
      <c r="T9191" s="19"/>
      <c r="U9191" s="3"/>
      <c r="X9191" t="str">
        <f t="shared" si="564"/>
        <v/>
      </c>
      <c r="Z9191" t="str">
        <f t="shared" si="565"/>
        <v/>
      </c>
      <c r="AB9191" s="9"/>
      <c r="AC9191" t="s">
        <v>9233</v>
      </c>
      <c r="AD9191">
        <f t="shared" si="566"/>
        <v>0</v>
      </c>
      <c r="AF9191" s="3"/>
      <c r="AH9191" s="9"/>
    </row>
    <row r="9192" spans="1:34" ht="10.95" customHeight="1" outlineLevel="1" x14ac:dyDescent="0.25">
      <c r="A9192" t="s">
        <v>1809</v>
      </c>
      <c r="C9192" s="3" t="s">
        <v>11994</v>
      </c>
      <c r="D9192" s="3" t="s">
        <v>11293</v>
      </c>
      <c r="E9192" s="9">
        <v>2013</v>
      </c>
      <c r="F9192" s="7" t="s">
        <v>11247</v>
      </c>
      <c r="G9192" s="7" t="s">
        <v>5401</v>
      </c>
      <c r="H9192" s="8" t="s">
        <v>9233</v>
      </c>
      <c r="I9192" s="8" t="s">
        <v>7560</v>
      </c>
      <c r="J9192" s="19">
        <v>7</v>
      </c>
      <c r="K9192" s="19" t="s">
        <v>7736</v>
      </c>
      <c r="L9192" s="11">
        <v>3</v>
      </c>
      <c r="M9192" s="11"/>
      <c r="N9192" s="24"/>
      <c r="P9192" s="32"/>
      <c r="T9192" s="19"/>
      <c r="U9192" s="3"/>
      <c r="X9192" t="str">
        <f t="shared" si="564"/>
        <v/>
      </c>
      <c r="Z9192">
        <f t="shared" si="565"/>
        <v>1</v>
      </c>
      <c r="AB9192" s="9"/>
      <c r="AC9192" t="s">
        <v>9233</v>
      </c>
      <c r="AD9192">
        <f t="shared" si="566"/>
        <v>0</v>
      </c>
      <c r="AF9192" s="3"/>
      <c r="AH9192" s="9"/>
    </row>
    <row r="9193" spans="1:34" ht="10.95" customHeight="1" outlineLevel="1" x14ac:dyDescent="0.25">
      <c r="A9193" t="s">
        <v>1809</v>
      </c>
      <c r="C9193" s="3" t="s">
        <v>11994</v>
      </c>
      <c r="D9193" s="3" t="s">
        <v>18802</v>
      </c>
      <c r="E9193" s="9">
        <v>2013</v>
      </c>
      <c r="F9193" s="7" t="s">
        <v>11247</v>
      </c>
      <c r="G9193" s="7" t="s">
        <v>5401</v>
      </c>
      <c r="H9193" s="8" t="s">
        <v>6219</v>
      </c>
      <c r="I9193" s="8" t="s">
        <v>11294</v>
      </c>
      <c r="J9193" s="19">
        <v>3</v>
      </c>
      <c r="K9193" s="19" t="s">
        <v>7736</v>
      </c>
      <c r="L9193" s="11">
        <v>3</v>
      </c>
      <c r="M9193" s="11"/>
      <c r="N9193" s="24"/>
      <c r="P9193" s="32"/>
      <c r="T9193" s="19"/>
      <c r="U9193" s="3"/>
      <c r="X9193" t="str">
        <f t="shared" si="564"/>
        <v/>
      </c>
      <c r="Z9193">
        <f t="shared" si="565"/>
        <v>1</v>
      </c>
      <c r="AB9193" s="9"/>
      <c r="AC9193" t="s">
        <v>6219</v>
      </c>
      <c r="AD9193">
        <f t="shared" si="566"/>
        <v>0</v>
      </c>
      <c r="AF9193" s="3"/>
      <c r="AH9193" s="9"/>
    </row>
    <row r="9194" spans="1:34" ht="10.95" customHeight="1" outlineLevel="1" x14ac:dyDescent="0.25">
      <c r="A9194" t="s">
        <v>1809</v>
      </c>
      <c r="C9194" s="3" t="s">
        <v>11994</v>
      </c>
      <c r="D9194" s="3">
        <v>7130</v>
      </c>
      <c r="E9194" s="9">
        <v>2014</v>
      </c>
      <c r="F9194" s="10" t="s">
        <v>21752</v>
      </c>
      <c r="G9194" s="7" t="s">
        <v>5401</v>
      </c>
      <c r="H9194" s="8" t="s">
        <v>11296</v>
      </c>
      <c r="I9194" s="8" t="s">
        <v>11295</v>
      </c>
      <c r="J9194" s="19">
        <v>3</v>
      </c>
      <c r="K9194" s="19" t="s">
        <v>7736</v>
      </c>
      <c r="L9194" s="11">
        <v>6.7</v>
      </c>
      <c r="M9194" s="11"/>
      <c r="N9194" s="24"/>
      <c r="P9194" s="32"/>
      <c r="T9194" s="19"/>
      <c r="U9194" s="3"/>
      <c r="X9194" t="str">
        <f t="shared" si="564"/>
        <v/>
      </c>
      <c r="Z9194" t="str">
        <f t="shared" si="565"/>
        <v/>
      </c>
      <c r="AB9194" s="9"/>
      <c r="AC9194" t="s">
        <v>11296</v>
      </c>
      <c r="AD9194">
        <f t="shared" si="566"/>
        <v>1</v>
      </c>
      <c r="AF9194" s="3"/>
      <c r="AH9194" s="9"/>
    </row>
    <row r="9195" spans="1:34" ht="10.95" customHeight="1" outlineLevel="1" x14ac:dyDescent="0.25">
      <c r="A9195" t="s">
        <v>1809</v>
      </c>
      <c r="C9195" s="3" t="s">
        <v>11994</v>
      </c>
      <c r="D9195" s="3" t="s">
        <v>20564</v>
      </c>
      <c r="E9195" s="9">
        <v>2014</v>
      </c>
      <c r="F9195" s="7" t="s">
        <v>20565</v>
      </c>
      <c r="G9195" s="7" t="s">
        <v>5401</v>
      </c>
      <c r="H9195" s="8" t="s">
        <v>11296</v>
      </c>
      <c r="I9195" s="8" t="s">
        <v>11295</v>
      </c>
      <c r="J9195" s="19">
        <v>3</v>
      </c>
      <c r="K9195" s="19" t="s">
        <v>7736</v>
      </c>
      <c r="L9195" s="11">
        <v>3</v>
      </c>
      <c r="M9195" s="11"/>
      <c r="N9195" s="24"/>
      <c r="P9195" s="32"/>
      <c r="T9195" s="19"/>
      <c r="U9195" s="3"/>
      <c r="X9195" t="str">
        <f t="shared" si="564"/>
        <v/>
      </c>
      <c r="Z9195">
        <f t="shared" si="565"/>
        <v>1</v>
      </c>
      <c r="AB9195" s="9"/>
      <c r="AC9195" t="s">
        <v>11296</v>
      </c>
      <c r="AD9195">
        <f t="shared" si="566"/>
        <v>1</v>
      </c>
      <c r="AF9195" s="3"/>
      <c r="AH9195" s="9"/>
    </row>
    <row r="9196" spans="1:34" ht="10.95" customHeight="1" outlineLevel="1" x14ac:dyDescent="0.25">
      <c r="A9196" t="s">
        <v>1809</v>
      </c>
      <c r="C9196" s="3" t="s">
        <v>11994</v>
      </c>
      <c r="D9196" s="3">
        <v>7132</v>
      </c>
      <c r="E9196" s="9">
        <v>2014</v>
      </c>
      <c r="F9196" s="7" t="s">
        <v>11247</v>
      </c>
      <c r="G9196" s="7" t="s">
        <v>5401</v>
      </c>
      <c r="H9196" s="8" t="s">
        <v>11296</v>
      </c>
      <c r="I9196" s="8" t="s">
        <v>11295</v>
      </c>
      <c r="J9196" s="19">
        <v>1</v>
      </c>
      <c r="K9196" s="19" t="s">
        <v>7736</v>
      </c>
      <c r="L9196" s="11">
        <v>6.7</v>
      </c>
      <c r="M9196" s="11"/>
      <c r="N9196" s="24"/>
      <c r="P9196" s="32"/>
      <c r="T9196" s="19"/>
      <c r="U9196" s="3"/>
      <c r="X9196" t="str">
        <f t="shared" si="564"/>
        <v/>
      </c>
      <c r="Z9196">
        <f t="shared" si="565"/>
        <v>1</v>
      </c>
      <c r="AB9196" s="9"/>
      <c r="AC9196" t="s">
        <v>11296</v>
      </c>
      <c r="AD9196">
        <f t="shared" si="566"/>
        <v>1</v>
      </c>
      <c r="AF9196" s="3"/>
      <c r="AH9196" s="9"/>
    </row>
    <row r="9197" spans="1:34" ht="10.95" customHeight="1" outlineLevel="1" x14ac:dyDescent="0.25">
      <c r="A9197" t="s">
        <v>1809</v>
      </c>
      <c r="C9197" s="3" t="s">
        <v>11994</v>
      </c>
      <c r="D9197" s="3">
        <v>7587</v>
      </c>
      <c r="E9197" s="9">
        <v>2014</v>
      </c>
      <c r="F9197" s="10" t="s">
        <v>21752</v>
      </c>
      <c r="G9197" s="7" t="s">
        <v>5401</v>
      </c>
      <c r="H9197" s="8" t="s">
        <v>9233</v>
      </c>
      <c r="I9197" s="8" t="s">
        <v>7560</v>
      </c>
      <c r="J9197" s="19">
        <v>7</v>
      </c>
      <c r="K9197" s="19" t="s">
        <v>20093</v>
      </c>
      <c r="L9197" s="11"/>
      <c r="M9197" s="11"/>
      <c r="N9197" s="24"/>
      <c r="P9197" s="32"/>
      <c r="T9197" s="19"/>
      <c r="U9197" s="3"/>
      <c r="X9197" t="str">
        <f t="shared" si="564"/>
        <v/>
      </c>
      <c r="Z9197" t="str">
        <f t="shared" si="565"/>
        <v/>
      </c>
      <c r="AB9197" s="9"/>
      <c r="AC9197" t="s">
        <v>9233</v>
      </c>
      <c r="AD9197">
        <f t="shared" si="566"/>
        <v>0</v>
      </c>
      <c r="AF9197" s="3"/>
      <c r="AH9197" s="9"/>
    </row>
    <row r="9198" spans="1:34" ht="10.95" customHeight="1" outlineLevel="1" x14ac:dyDescent="0.25">
      <c r="A9198" t="s">
        <v>1809</v>
      </c>
      <c r="C9198" s="3" t="s">
        <v>11994</v>
      </c>
      <c r="D9198" s="3">
        <v>7588</v>
      </c>
      <c r="E9198" s="9">
        <v>2014</v>
      </c>
      <c r="F9198" s="10" t="s">
        <v>21752</v>
      </c>
      <c r="G9198" s="7" t="s">
        <v>5401</v>
      </c>
      <c r="H9198" s="8" t="s">
        <v>9233</v>
      </c>
      <c r="I9198" s="8" t="s">
        <v>7560</v>
      </c>
      <c r="J9198" s="19">
        <v>7</v>
      </c>
      <c r="K9198" s="19" t="s">
        <v>20093</v>
      </c>
      <c r="L9198" s="11"/>
      <c r="M9198" s="11"/>
      <c r="N9198" s="24"/>
      <c r="P9198" s="32"/>
      <c r="T9198" s="19"/>
      <c r="U9198" s="3"/>
      <c r="X9198" t="str">
        <f t="shared" si="564"/>
        <v/>
      </c>
      <c r="Z9198" t="str">
        <f t="shared" si="565"/>
        <v/>
      </c>
      <c r="AB9198" s="9"/>
      <c r="AC9198" t="s">
        <v>9233</v>
      </c>
      <c r="AD9198">
        <f t="shared" si="566"/>
        <v>0</v>
      </c>
      <c r="AF9198" s="3"/>
      <c r="AH9198" s="9"/>
    </row>
    <row r="9199" spans="1:34" ht="10.95" customHeight="1" outlineLevel="1" x14ac:dyDescent="0.25">
      <c r="A9199" t="s">
        <v>1809</v>
      </c>
      <c r="C9199" s="3" t="s">
        <v>11994</v>
      </c>
      <c r="D9199" s="3">
        <v>7589</v>
      </c>
      <c r="E9199" s="9">
        <v>2014</v>
      </c>
      <c r="F9199" s="10" t="s">
        <v>21752</v>
      </c>
      <c r="G9199" s="7" t="s">
        <v>5401</v>
      </c>
      <c r="H9199" s="8" t="s">
        <v>9233</v>
      </c>
      <c r="I9199" s="8" t="s">
        <v>7560</v>
      </c>
      <c r="J9199" s="19">
        <v>7</v>
      </c>
      <c r="K9199" s="19" t="s">
        <v>20093</v>
      </c>
      <c r="L9199" s="11"/>
      <c r="M9199" s="11"/>
      <c r="N9199" s="24"/>
      <c r="P9199" s="32"/>
      <c r="T9199" s="19"/>
      <c r="U9199" s="3"/>
      <c r="X9199" t="str">
        <f t="shared" si="564"/>
        <v/>
      </c>
      <c r="Z9199" t="str">
        <f t="shared" si="565"/>
        <v/>
      </c>
      <c r="AB9199" s="9"/>
      <c r="AC9199" t="s">
        <v>9233</v>
      </c>
      <c r="AD9199">
        <f t="shared" si="566"/>
        <v>0</v>
      </c>
      <c r="AF9199" s="3"/>
      <c r="AH9199" s="9"/>
    </row>
    <row r="9200" spans="1:34" ht="10.95" customHeight="1" outlineLevel="1" x14ac:dyDescent="0.25">
      <c r="A9200" t="s">
        <v>1809</v>
      </c>
      <c r="C9200" s="3" t="s">
        <v>11994</v>
      </c>
      <c r="D9200" s="3">
        <v>7590</v>
      </c>
      <c r="E9200" s="9">
        <v>2014</v>
      </c>
      <c r="F9200" s="10" t="s">
        <v>21752</v>
      </c>
      <c r="G9200" s="7" t="s">
        <v>5401</v>
      </c>
      <c r="H9200" s="8" t="s">
        <v>9233</v>
      </c>
      <c r="I9200" s="8" t="s">
        <v>7560</v>
      </c>
      <c r="J9200" s="19">
        <v>7</v>
      </c>
      <c r="K9200" s="19" t="s">
        <v>20093</v>
      </c>
      <c r="L9200" s="11"/>
      <c r="M9200" s="11"/>
      <c r="N9200" s="24"/>
      <c r="P9200" s="32"/>
      <c r="T9200" s="19"/>
      <c r="U9200" s="3"/>
      <c r="X9200" t="str">
        <f t="shared" si="564"/>
        <v/>
      </c>
      <c r="Z9200" t="str">
        <f t="shared" si="565"/>
        <v/>
      </c>
      <c r="AB9200" s="9"/>
      <c r="AC9200" t="s">
        <v>9233</v>
      </c>
      <c r="AD9200">
        <f t="shared" si="566"/>
        <v>0</v>
      </c>
      <c r="AF9200" s="3"/>
      <c r="AH9200" s="9"/>
    </row>
    <row r="9201" spans="1:34" ht="10.95" customHeight="1" outlineLevel="1" x14ac:dyDescent="0.25">
      <c r="A9201" t="s">
        <v>1809</v>
      </c>
      <c r="C9201" s="3" t="s">
        <v>11994</v>
      </c>
      <c r="D9201" s="3" t="s">
        <v>11297</v>
      </c>
      <c r="E9201" s="9">
        <v>2014</v>
      </c>
      <c r="F9201" s="10" t="s">
        <v>20565</v>
      </c>
      <c r="G9201" s="7" t="s">
        <v>5401</v>
      </c>
      <c r="H9201" s="8" t="s">
        <v>9233</v>
      </c>
      <c r="I9201" s="8" t="s">
        <v>7560</v>
      </c>
      <c r="J9201" s="19">
        <v>7</v>
      </c>
      <c r="K9201" s="19" t="s">
        <v>7736</v>
      </c>
      <c r="L9201" s="11">
        <v>3</v>
      </c>
      <c r="M9201" s="11"/>
      <c r="N9201" s="24"/>
      <c r="P9201" s="32"/>
      <c r="T9201" s="19"/>
      <c r="U9201" s="3"/>
      <c r="X9201" t="str">
        <f t="shared" si="564"/>
        <v/>
      </c>
      <c r="Z9201">
        <f t="shared" si="565"/>
        <v>1</v>
      </c>
      <c r="AB9201" s="9"/>
      <c r="AC9201" t="s">
        <v>9233</v>
      </c>
      <c r="AD9201">
        <f t="shared" si="566"/>
        <v>0</v>
      </c>
      <c r="AF9201" s="3"/>
      <c r="AH9201" s="9"/>
    </row>
    <row r="9202" spans="1:34" ht="10.95" customHeight="1" outlineLevel="1" x14ac:dyDescent="0.25">
      <c r="A9202" t="s">
        <v>1809</v>
      </c>
      <c r="C9202" s="3" t="s">
        <v>11994</v>
      </c>
      <c r="D9202" s="3">
        <v>7591</v>
      </c>
      <c r="E9202" s="9">
        <v>2014</v>
      </c>
      <c r="F9202" s="7" t="s">
        <v>11259</v>
      </c>
      <c r="G9202" s="7" t="s">
        <v>5401</v>
      </c>
      <c r="H9202" s="8" t="s">
        <v>9233</v>
      </c>
      <c r="I9202" s="8" t="s">
        <v>7560</v>
      </c>
      <c r="J9202" s="19">
        <v>7</v>
      </c>
      <c r="K9202" s="19" t="s">
        <v>20093</v>
      </c>
      <c r="L9202" s="11"/>
      <c r="M9202" s="11"/>
      <c r="N9202" s="24"/>
      <c r="P9202" s="32"/>
      <c r="T9202" s="19"/>
      <c r="U9202" s="3"/>
      <c r="X9202" t="str">
        <f t="shared" si="564"/>
        <v/>
      </c>
      <c r="Z9202" t="str">
        <f t="shared" si="565"/>
        <v/>
      </c>
      <c r="AB9202" s="9"/>
      <c r="AC9202" t="s">
        <v>9233</v>
      </c>
      <c r="AD9202">
        <f t="shared" si="566"/>
        <v>0</v>
      </c>
      <c r="AF9202" s="3"/>
      <c r="AH9202" s="9"/>
    </row>
    <row r="9203" spans="1:34" ht="10.95" customHeight="1" outlineLevel="1" x14ac:dyDescent="0.25">
      <c r="A9203" t="s">
        <v>1809</v>
      </c>
      <c r="C9203" s="3" t="s">
        <v>11994</v>
      </c>
      <c r="D9203" s="3" t="s">
        <v>11298</v>
      </c>
      <c r="E9203" s="9">
        <v>2014</v>
      </c>
      <c r="F9203" s="7" t="s">
        <v>11247</v>
      </c>
      <c r="G9203" s="7" t="s">
        <v>5401</v>
      </c>
      <c r="H9203" s="8" t="s">
        <v>9233</v>
      </c>
      <c r="I9203" s="8" t="s">
        <v>7560</v>
      </c>
      <c r="J9203" s="19">
        <v>7</v>
      </c>
      <c r="K9203" s="19" t="s">
        <v>7736</v>
      </c>
      <c r="L9203" s="11">
        <v>3</v>
      </c>
      <c r="M9203" s="11"/>
      <c r="N9203" s="24"/>
      <c r="P9203" s="32"/>
      <c r="T9203" s="19"/>
      <c r="U9203" s="3"/>
      <c r="X9203" t="str">
        <f t="shared" si="564"/>
        <v/>
      </c>
      <c r="Z9203">
        <f t="shared" si="565"/>
        <v>1</v>
      </c>
      <c r="AB9203" s="9"/>
      <c r="AC9203" t="s">
        <v>9233</v>
      </c>
      <c r="AD9203">
        <f t="shared" si="566"/>
        <v>0</v>
      </c>
      <c r="AF9203" s="3"/>
      <c r="AH9203" s="9"/>
    </row>
    <row r="9204" spans="1:34" ht="10.95" customHeight="1" outlineLevel="1" x14ac:dyDescent="0.25">
      <c r="A9204" t="s">
        <v>1809</v>
      </c>
      <c r="C9204" s="3" t="s">
        <v>11994</v>
      </c>
      <c r="D9204" s="3">
        <v>7723</v>
      </c>
      <c r="E9204" s="9">
        <v>2014</v>
      </c>
      <c r="F9204" s="10" t="s">
        <v>21752</v>
      </c>
      <c r="G9204" s="7" t="s">
        <v>5401</v>
      </c>
      <c r="H9204" s="8" t="s">
        <v>11302</v>
      </c>
      <c r="I9204" s="8" t="s">
        <v>11299</v>
      </c>
      <c r="J9204" s="19">
        <v>3</v>
      </c>
      <c r="K9204" s="19" t="s">
        <v>20093</v>
      </c>
      <c r="L9204" s="11"/>
      <c r="M9204" s="11"/>
      <c r="N9204" s="24"/>
      <c r="P9204" s="32"/>
      <c r="T9204" s="19"/>
      <c r="U9204" s="3"/>
      <c r="X9204" t="str">
        <f t="shared" si="564"/>
        <v/>
      </c>
      <c r="Z9204" t="str">
        <f t="shared" si="565"/>
        <v/>
      </c>
      <c r="AB9204" s="9"/>
      <c r="AC9204" t="s">
        <v>11302</v>
      </c>
      <c r="AD9204">
        <f t="shared" si="566"/>
        <v>0</v>
      </c>
      <c r="AF9204" s="3"/>
      <c r="AH9204" s="9"/>
    </row>
    <row r="9205" spans="1:34" ht="10.95" customHeight="1" outlineLevel="1" x14ac:dyDescent="0.25">
      <c r="A9205" t="s">
        <v>1809</v>
      </c>
      <c r="C9205" s="3" t="s">
        <v>11994</v>
      </c>
      <c r="D9205" s="3">
        <v>7726</v>
      </c>
      <c r="E9205" s="9">
        <v>2014</v>
      </c>
      <c r="F9205" s="10" t="s">
        <v>21752</v>
      </c>
      <c r="G9205" s="7" t="s">
        <v>5401</v>
      </c>
      <c r="H9205" s="8" t="s">
        <v>11301</v>
      </c>
      <c r="I9205" s="8" t="s">
        <v>11299</v>
      </c>
      <c r="J9205" s="19">
        <v>1</v>
      </c>
      <c r="K9205" s="19" t="s">
        <v>20093</v>
      </c>
      <c r="L9205" s="11"/>
      <c r="M9205" s="11"/>
      <c r="N9205" s="24"/>
      <c r="P9205" s="32"/>
      <c r="R9205">
        <v>1</v>
      </c>
      <c r="S9205">
        <v>1</v>
      </c>
      <c r="T9205" s="19"/>
      <c r="U9205" s="3"/>
      <c r="X9205" t="str">
        <f t="shared" si="564"/>
        <v/>
      </c>
      <c r="Z9205" t="str">
        <f t="shared" si="565"/>
        <v/>
      </c>
      <c r="AB9205" s="9"/>
      <c r="AC9205" t="s">
        <v>11301</v>
      </c>
      <c r="AD9205">
        <f t="shared" si="566"/>
        <v>1</v>
      </c>
      <c r="AF9205" s="3"/>
      <c r="AH9205" s="9"/>
    </row>
    <row r="9206" spans="1:34" ht="10.95" customHeight="1" outlineLevel="1" x14ac:dyDescent="0.25">
      <c r="A9206" t="s">
        <v>1809</v>
      </c>
      <c r="C9206" s="3" t="s">
        <v>11994</v>
      </c>
      <c r="D9206" s="3" t="s">
        <v>11300</v>
      </c>
      <c r="E9206" s="9">
        <v>2014</v>
      </c>
      <c r="F9206" s="10" t="s">
        <v>20565</v>
      </c>
      <c r="G9206" s="7" t="s">
        <v>5401</v>
      </c>
      <c r="H9206" s="8" t="s">
        <v>11303</v>
      </c>
      <c r="I9206" s="8" t="s">
        <v>11299</v>
      </c>
      <c r="J9206" s="19">
        <v>3</v>
      </c>
      <c r="K9206" s="19" t="s">
        <v>7736</v>
      </c>
      <c r="L9206" s="11">
        <v>3</v>
      </c>
      <c r="M9206" s="11"/>
      <c r="N9206" s="24"/>
      <c r="P9206" s="32"/>
      <c r="T9206" s="19"/>
      <c r="U9206" s="3"/>
      <c r="X9206" t="str">
        <f t="shared" si="564"/>
        <v/>
      </c>
      <c r="Z9206">
        <f t="shared" si="565"/>
        <v>1</v>
      </c>
      <c r="AB9206" s="9"/>
      <c r="AC9206" t="s">
        <v>11303</v>
      </c>
      <c r="AD9206">
        <f t="shared" si="566"/>
        <v>1</v>
      </c>
      <c r="AF9206" s="3"/>
      <c r="AH9206" s="9"/>
    </row>
    <row r="9207" spans="1:34" ht="10.95" customHeight="1" outlineLevel="1" x14ac:dyDescent="0.25">
      <c r="A9207" t="s">
        <v>1809</v>
      </c>
      <c r="C9207" s="3" t="s">
        <v>11994</v>
      </c>
      <c r="D9207" s="3">
        <v>7811</v>
      </c>
      <c r="E9207" s="9">
        <v>2015</v>
      </c>
      <c r="F9207" s="7" t="s">
        <v>11247</v>
      </c>
      <c r="G9207" s="7" t="s">
        <v>5401</v>
      </c>
      <c r="H9207" s="8" t="s">
        <v>4364</v>
      </c>
      <c r="I9207" s="8" t="s">
        <v>8536</v>
      </c>
      <c r="J9207" s="19">
        <v>1</v>
      </c>
      <c r="K9207" s="19" t="s">
        <v>7738</v>
      </c>
      <c r="L9207" s="11"/>
      <c r="M9207" s="11"/>
      <c r="N9207" s="24"/>
      <c r="P9207" s="32"/>
      <c r="T9207" s="19"/>
      <c r="U9207" s="3"/>
      <c r="X9207" t="str">
        <f t="shared" si="564"/>
        <v/>
      </c>
      <c r="Z9207">
        <f t="shared" si="565"/>
        <v>1</v>
      </c>
      <c r="AB9207" s="9"/>
      <c r="AC9207" t="s">
        <v>4364</v>
      </c>
      <c r="AD9207">
        <f t="shared" si="566"/>
        <v>1</v>
      </c>
      <c r="AF9207" s="3"/>
      <c r="AH9207" s="9"/>
    </row>
    <row r="9208" spans="1:34" ht="10.95" customHeight="1" outlineLevel="1" x14ac:dyDescent="0.25">
      <c r="A9208" t="s">
        <v>1809</v>
      </c>
      <c r="C9208" s="3" t="s">
        <v>11994</v>
      </c>
      <c r="D9208" s="3">
        <v>8172</v>
      </c>
      <c r="E9208" s="9">
        <v>2015</v>
      </c>
      <c r="F9208" s="10" t="s">
        <v>21747</v>
      </c>
      <c r="G9208" s="7" t="s">
        <v>5401</v>
      </c>
      <c r="H9208" s="8" t="s">
        <v>9233</v>
      </c>
      <c r="I9208" s="8" t="s">
        <v>7560</v>
      </c>
      <c r="J9208" s="19">
        <v>7</v>
      </c>
      <c r="K9208" s="19" t="s">
        <v>20093</v>
      </c>
      <c r="L9208" s="11"/>
      <c r="M9208" s="11"/>
      <c r="N9208" s="24"/>
      <c r="P9208" s="32"/>
      <c r="T9208" s="19"/>
      <c r="U9208" s="3"/>
      <c r="X9208" t="str">
        <f t="shared" si="564"/>
        <v/>
      </c>
      <c r="Z9208" t="str">
        <f t="shared" si="565"/>
        <v/>
      </c>
      <c r="AB9208" s="9"/>
      <c r="AC9208" t="s">
        <v>9233</v>
      </c>
      <c r="AD9208">
        <f t="shared" si="566"/>
        <v>0</v>
      </c>
      <c r="AF9208" s="3"/>
      <c r="AH9208" s="9"/>
    </row>
    <row r="9209" spans="1:34" ht="10.95" customHeight="1" outlineLevel="1" x14ac:dyDescent="0.25">
      <c r="A9209" t="s">
        <v>1809</v>
      </c>
      <c r="C9209" s="3" t="s">
        <v>11994</v>
      </c>
      <c r="D9209" s="3">
        <v>8173</v>
      </c>
      <c r="E9209" s="9">
        <v>2015</v>
      </c>
      <c r="F9209" s="10" t="s">
        <v>21747</v>
      </c>
      <c r="G9209" s="7" t="s">
        <v>5401</v>
      </c>
      <c r="H9209" s="8" t="s">
        <v>9233</v>
      </c>
      <c r="I9209" s="8" t="s">
        <v>7560</v>
      </c>
      <c r="J9209" s="19">
        <v>7</v>
      </c>
      <c r="K9209" s="19" t="s">
        <v>20093</v>
      </c>
      <c r="L9209" s="11"/>
      <c r="M9209" s="11"/>
      <c r="N9209" s="24"/>
      <c r="P9209" s="32"/>
      <c r="T9209" s="19"/>
      <c r="U9209" s="3"/>
      <c r="X9209" t="str">
        <f t="shared" si="564"/>
        <v/>
      </c>
      <c r="Z9209" t="str">
        <f t="shared" si="565"/>
        <v/>
      </c>
      <c r="AB9209" s="9"/>
      <c r="AC9209" t="s">
        <v>9233</v>
      </c>
      <c r="AD9209">
        <f t="shared" si="566"/>
        <v>0</v>
      </c>
      <c r="AF9209" s="3"/>
      <c r="AH9209" s="9"/>
    </row>
    <row r="9210" spans="1:34" ht="10.95" customHeight="1" outlineLevel="1" x14ac:dyDescent="0.25">
      <c r="A9210" t="s">
        <v>1809</v>
      </c>
      <c r="C9210" s="3" t="s">
        <v>11994</v>
      </c>
      <c r="D9210" s="3">
        <v>8174</v>
      </c>
      <c r="E9210" s="9">
        <v>2015</v>
      </c>
      <c r="F9210" s="10" t="s">
        <v>21747</v>
      </c>
      <c r="G9210" s="7" t="s">
        <v>5401</v>
      </c>
      <c r="H9210" s="8" t="s">
        <v>9233</v>
      </c>
      <c r="I9210" s="8" t="s">
        <v>7560</v>
      </c>
      <c r="J9210" s="19">
        <v>7</v>
      </c>
      <c r="K9210" s="19" t="s">
        <v>20093</v>
      </c>
      <c r="L9210" s="11"/>
      <c r="M9210" s="11"/>
      <c r="N9210" s="24"/>
      <c r="P9210" s="32"/>
      <c r="T9210" s="19"/>
      <c r="U9210" s="3"/>
      <c r="X9210" t="str">
        <f t="shared" si="564"/>
        <v/>
      </c>
      <c r="Z9210" t="str">
        <f t="shared" si="565"/>
        <v/>
      </c>
      <c r="AB9210" s="9"/>
      <c r="AC9210" t="s">
        <v>9233</v>
      </c>
      <c r="AD9210">
        <f t="shared" si="566"/>
        <v>0</v>
      </c>
      <c r="AF9210" s="3"/>
      <c r="AH9210" s="9"/>
    </row>
    <row r="9211" spans="1:34" ht="10.95" customHeight="1" outlineLevel="1" x14ac:dyDescent="0.25">
      <c r="A9211" t="s">
        <v>1809</v>
      </c>
      <c r="C9211" s="3" t="s">
        <v>11994</v>
      </c>
      <c r="D9211" s="3">
        <v>8175</v>
      </c>
      <c r="E9211" s="9">
        <v>2015</v>
      </c>
      <c r="F9211" s="10" t="s">
        <v>21747</v>
      </c>
      <c r="G9211" s="7" t="s">
        <v>5401</v>
      </c>
      <c r="H9211" s="8" t="s">
        <v>9233</v>
      </c>
      <c r="I9211" s="8" t="s">
        <v>7560</v>
      </c>
      <c r="J9211" s="19">
        <v>7</v>
      </c>
      <c r="K9211" s="19" t="s">
        <v>20093</v>
      </c>
      <c r="L9211" s="11"/>
      <c r="M9211" s="11"/>
      <c r="N9211" s="24"/>
      <c r="P9211" s="32"/>
      <c r="T9211" s="19"/>
      <c r="U9211" s="3"/>
      <c r="X9211" t="str">
        <f t="shared" si="564"/>
        <v/>
      </c>
      <c r="Z9211" t="str">
        <f t="shared" si="565"/>
        <v/>
      </c>
      <c r="AB9211" s="9"/>
      <c r="AC9211" t="s">
        <v>9233</v>
      </c>
      <c r="AD9211">
        <f t="shared" si="566"/>
        <v>0</v>
      </c>
      <c r="AF9211" s="3"/>
      <c r="AH9211" s="9"/>
    </row>
    <row r="9212" spans="1:34" ht="10.95" customHeight="1" outlineLevel="1" x14ac:dyDescent="0.25">
      <c r="A9212" t="s">
        <v>1809</v>
      </c>
      <c r="C9212" s="3" t="s">
        <v>11994</v>
      </c>
      <c r="D9212" s="3" t="s">
        <v>11304</v>
      </c>
      <c r="E9212" s="9">
        <v>2015</v>
      </c>
      <c r="F9212" s="10" t="s">
        <v>21753</v>
      </c>
      <c r="G9212" s="7" t="s">
        <v>5401</v>
      </c>
      <c r="H9212" s="8" t="s">
        <v>9233</v>
      </c>
      <c r="I9212" s="8" t="s">
        <v>7560</v>
      </c>
      <c r="J9212" s="19">
        <v>7</v>
      </c>
      <c r="K9212" s="19" t="s">
        <v>7736</v>
      </c>
      <c r="L9212" s="11">
        <v>3</v>
      </c>
      <c r="M9212" s="11"/>
      <c r="N9212" s="24"/>
      <c r="P9212" s="32"/>
      <c r="T9212" s="19"/>
      <c r="U9212" s="3"/>
      <c r="X9212" t="str">
        <f t="shared" si="564"/>
        <v/>
      </c>
      <c r="Z9212">
        <f t="shared" si="565"/>
        <v>1</v>
      </c>
      <c r="AB9212" s="9"/>
      <c r="AC9212" t="s">
        <v>9233</v>
      </c>
      <c r="AD9212">
        <f t="shared" si="566"/>
        <v>0</v>
      </c>
      <c r="AF9212" s="3"/>
      <c r="AH9212" s="9"/>
    </row>
    <row r="9213" spans="1:34" ht="10.95" customHeight="1" outlineLevel="1" x14ac:dyDescent="0.25">
      <c r="A9213" t="s">
        <v>1809</v>
      </c>
      <c r="C9213" s="3" t="s">
        <v>11994</v>
      </c>
      <c r="D9213" s="3">
        <v>8176</v>
      </c>
      <c r="E9213" s="9">
        <v>2015</v>
      </c>
      <c r="F9213" s="7" t="s">
        <v>11259</v>
      </c>
      <c r="G9213" s="7" t="s">
        <v>5401</v>
      </c>
      <c r="H9213" s="8" t="s">
        <v>9233</v>
      </c>
      <c r="I9213" s="8" t="s">
        <v>7560</v>
      </c>
      <c r="J9213" s="19">
        <v>7</v>
      </c>
      <c r="K9213" s="19" t="s">
        <v>20093</v>
      </c>
      <c r="L9213" s="11"/>
      <c r="M9213" s="11"/>
      <c r="N9213" s="24"/>
      <c r="P9213" s="32"/>
      <c r="T9213" s="19"/>
      <c r="U9213" s="3"/>
      <c r="X9213" t="str">
        <f t="shared" si="564"/>
        <v/>
      </c>
      <c r="Z9213" t="str">
        <f t="shared" si="565"/>
        <v/>
      </c>
      <c r="AB9213" s="9"/>
      <c r="AC9213" t="s">
        <v>9233</v>
      </c>
      <c r="AD9213">
        <f t="shared" si="566"/>
        <v>0</v>
      </c>
      <c r="AF9213" s="3"/>
      <c r="AH9213" s="9"/>
    </row>
    <row r="9214" spans="1:34" ht="10.95" customHeight="1" outlineLevel="1" x14ac:dyDescent="0.25">
      <c r="A9214" t="s">
        <v>1809</v>
      </c>
      <c r="C9214" s="3" t="s">
        <v>11994</v>
      </c>
      <c r="D9214" s="3" t="s">
        <v>11305</v>
      </c>
      <c r="E9214" s="9">
        <v>2015</v>
      </c>
      <c r="F9214" s="7" t="s">
        <v>11247</v>
      </c>
      <c r="G9214" s="7" t="s">
        <v>5401</v>
      </c>
      <c r="H9214" s="8" t="s">
        <v>9233</v>
      </c>
      <c r="I9214" s="8" t="s">
        <v>7560</v>
      </c>
      <c r="J9214" s="19">
        <v>7</v>
      </c>
      <c r="K9214" s="19" t="s">
        <v>7736</v>
      </c>
      <c r="L9214" s="11">
        <v>3</v>
      </c>
      <c r="M9214" s="11"/>
      <c r="N9214" s="24"/>
      <c r="P9214" s="32"/>
      <c r="T9214" s="19"/>
      <c r="U9214" s="3"/>
      <c r="X9214" t="str">
        <f t="shared" si="564"/>
        <v/>
      </c>
      <c r="Z9214">
        <f t="shared" si="565"/>
        <v>1</v>
      </c>
      <c r="AB9214" s="9"/>
      <c r="AC9214" t="s">
        <v>9233</v>
      </c>
      <c r="AD9214">
        <f t="shared" si="566"/>
        <v>0</v>
      </c>
      <c r="AF9214" s="3"/>
      <c r="AH9214" s="9"/>
    </row>
    <row r="9215" spans="1:34" ht="10.95" customHeight="1" outlineLevel="1" x14ac:dyDescent="0.25">
      <c r="A9215" t="s">
        <v>1809</v>
      </c>
      <c r="C9215" s="3" t="s">
        <v>11994</v>
      </c>
      <c r="D9215" s="3">
        <v>8322</v>
      </c>
      <c r="E9215" s="9">
        <v>2016</v>
      </c>
      <c r="F9215" s="10" t="s">
        <v>21747</v>
      </c>
      <c r="G9215" s="7" t="s">
        <v>5401</v>
      </c>
      <c r="H9215" s="8" t="s">
        <v>11308</v>
      </c>
      <c r="I9215" s="8" t="s">
        <v>9416</v>
      </c>
      <c r="J9215" s="19">
        <v>1</v>
      </c>
      <c r="K9215" s="19" t="s">
        <v>20093</v>
      </c>
      <c r="L9215" s="11"/>
      <c r="M9215" s="11"/>
      <c r="N9215" s="24"/>
      <c r="P9215" s="32"/>
      <c r="T9215" s="19"/>
      <c r="U9215" s="3"/>
      <c r="X9215" t="str">
        <f t="shared" si="564"/>
        <v/>
      </c>
      <c r="Z9215" t="str">
        <f t="shared" si="565"/>
        <v/>
      </c>
      <c r="AB9215" s="9"/>
      <c r="AC9215" t="s">
        <v>11308</v>
      </c>
      <c r="AD9215">
        <f t="shared" si="566"/>
        <v>0</v>
      </c>
      <c r="AF9215" s="3"/>
      <c r="AH9215" s="9"/>
    </row>
    <row r="9216" spans="1:34" ht="10.95" customHeight="1" outlineLevel="1" x14ac:dyDescent="0.25">
      <c r="A9216" t="s">
        <v>1809</v>
      </c>
      <c r="C9216" s="3" t="s">
        <v>11994</v>
      </c>
      <c r="D9216" s="3">
        <v>8323</v>
      </c>
      <c r="E9216" s="9">
        <v>2016</v>
      </c>
      <c r="F9216" s="10" t="s">
        <v>21747</v>
      </c>
      <c r="G9216" s="7" t="s">
        <v>5401</v>
      </c>
      <c r="H9216" s="8" t="s">
        <v>11309</v>
      </c>
      <c r="I9216" s="8" t="s">
        <v>9416</v>
      </c>
      <c r="J9216" s="19">
        <v>1</v>
      </c>
      <c r="K9216" s="19" t="s">
        <v>20093</v>
      </c>
      <c r="L9216" s="11"/>
      <c r="M9216" s="11"/>
      <c r="N9216" s="24"/>
      <c r="P9216" s="32"/>
      <c r="T9216" s="19"/>
      <c r="U9216" s="3"/>
      <c r="X9216" t="str">
        <f t="shared" si="564"/>
        <v/>
      </c>
      <c r="Z9216" t="str">
        <f t="shared" si="565"/>
        <v/>
      </c>
      <c r="AB9216" s="9"/>
      <c r="AC9216" t="s">
        <v>11309</v>
      </c>
      <c r="AD9216">
        <f t="shared" si="566"/>
        <v>0</v>
      </c>
      <c r="AF9216" s="3"/>
      <c r="AH9216" s="9"/>
    </row>
    <row r="9217" spans="1:34" ht="10.95" customHeight="1" outlineLevel="1" x14ac:dyDescent="0.25">
      <c r="A9217" t="s">
        <v>1809</v>
      </c>
      <c r="C9217" s="3" t="s">
        <v>11994</v>
      </c>
      <c r="D9217" s="3">
        <v>8324</v>
      </c>
      <c r="E9217" s="9">
        <v>2016</v>
      </c>
      <c r="F9217" s="10" t="s">
        <v>21747</v>
      </c>
      <c r="G9217" s="7" t="s">
        <v>5401</v>
      </c>
      <c r="H9217" s="8" t="s">
        <v>11310</v>
      </c>
      <c r="I9217" s="8" t="s">
        <v>9416</v>
      </c>
      <c r="J9217" s="19">
        <v>1</v>
      </c>
      <c r="K9217" s="19" t="s">
        <v>20093</v>
      </c>
      <c r="L9217" s="11"/>
      <c r="M9217" s="11"/>
      <c r="N9217" s="24"/>
      <c r="P9217" s="32"/>
      <c r="T9217" s="19"/>
      <c r="U9217" s="3"/>
      <c r="X9217" t="str">
        <f t="shared" si="564"/>
        <v/>
      </c>
      <c r="Z9217" t="str">
        <f t="shared" si="565"/>
        <v/>
      </c>
      <c r="AB9217" s="9"/>
      <c r="AC9217" t="s">
        <v>11310</v>
      </c>
      <c r="AD9217">
        <f t="shared" si="566"/>
        <v>0</v>
      </c>
      <c r="AF9217" s="3"/>
      <c r="AH9217" s="9"/>
    </row>
    <row r="9218" spans="1:34" ht="10.95" customHeight="1" outlineLevel="1" x14ac:dyDescent="0.25">
      <c r="A9218" t="s">
        <v>1809</v>
      </c>
      <c r="C9218" s="3" t="s">
        <v>11994</v>
      </c>
      <c r="D9218" s="3">
        <v>8325</v>
      </c>
      <c r="E9218" s="9">
        <v>2016</v>
      </c>
      <c r="F9218" s="10" t="s">
        <v>21747</v>
      </c>
      <c r="G9218" s="7" t="s">
        <v>5401</v>
      </c>
      <c r="H9218" s="8" t="s">
        <v>11311</v>
      </c>
      <c r="I9218" s="8" t="s">
        <v>9416</v>
      </c>
      <c r="J9218" s="19">
        <v>1</v>
      </c>
      <c r="K9218" s="19" t="s">
        <v>20093</v>
      </c>
      <c r="L9218" s="11"/>
      <c r="M9218" s="11"/>
      <c r="N9218" s="24"/>
      <c r="P9218" s="32"/>
      <c r="T9218" s="19"/>
      <c r="U9218" s="3"/>
      <c r="X9218" t="str">
        <f t="shared" ref="X9218:X9281" si="567">IF(COUNTIF(F9218,"*fdc*"),1,"")</f>
        <v/>
      </c>
      <c r="Z9218" t="str">
        <f t="shared" ref="Z9218:Z9281" si="568">IF(COUNTIF(F9218,"*s/s*"),1,"")</f>
        <v/>
      </c>
      <c r="AB9218" s="9"/>
      <c r="AC9218" t="s">
        <v>11311</v>
      </c>
      <c r="AD9218">
        <f t="shared" si="566"/>
        <v>0</v>
      </c>
      <c r="AF9218" s="3"/>
      <c r="AH9218" s="9"/>
    </row>
    <row r="9219" spans="1:34" ht="10.95" customHeight="1" outlineLevel="1" x14ac:dyDescent="0.25">
      <c r="A9219" t="s">
        <v>1809</v>
      </c>
      <c r="C9219" s="3" t="s">
        <v>11994</v>
      </c>
      <c r="D9219" s="3" t="s">
        <v>11306</v>
      </c>
      <c r="E9219" s="9">
        <v>2016</v>
      </c>
      <c r="F9219" s="10" t="s">
        <v>21753</v>
      </c>
      <c r="G9219" s="7" t="s">
        <v>5401</v>
      </c>
      <c r="H9219" s="8" t="s">
        <v>9392</v>
      </c>
      <c r="I9219" s="8" t="s">
        <v>9416</v>
      </c>
      <c r="J9219" s="19">
        <v>1</v>
      </c>
      <c r="K9219" s="19" t="s">
        <v>7736</v>
      </c>
      <c r="L9219" s="11">
        <v>3</v>
      </c>
      <c r="M9219" s="11"/>
      <c r="N9219" s="24"/>
      <c r="P9219" s="32"/>
      <c r="T9219" s="19"/>
      <c r="U9219" s="3"/>
      <c r="X9219" t="str">
        <f t="shared" si="567"/>
        <v/>
      </c>
      <c r="Z9219">
        <f t="shared" si="568"/>
        <v>1</v>
      </c>
      <c r="AB9219" s="9"/>
      <c r="AC9219" t="s">
        <v>9392</v>
      </c>
      <c r="AD9219">
        <f t="shared" si="566"/>
        <v>0</v>
      </c>
      <c r="AF9219" s="3"/>
      <c r="AH9219" s="9"/>
    </row>
    <row r="9220" spans="1:34" ht="10.95" customHeight="1" outlineLevel="1" x14ac:dyDescent="0.25">
      <c r="A9220" t="s">
        <v>1809</v>
      </c>
      <c r="C9220" s="3" t="s">
        <v>11994</v>
      </c>
      <c r="D9220" s="3">
        <v>8326</v>
      </c>
      <c r="E9220" s="9">
        <v>2016</v>
      </c>
      <c r="F9220" s="7" t="s">
        <v>11259</v>
      </c>
      <c r="G9220" s="7" t="s">
        <v>5401</v>
      </c>
      <c r="H9220" s="8" t="s">
        <v>11312</v>
      </c>
      <c r="I9220" s="8" t="s">
        <v>9416</v>
      </c>
      <c r="J9220" s="19">
        <v>1</v>
      </c>
      <c r="K9220" s="19" t="s">
        <v>20093</v>
      </c>
      <c r="L9220" s="11"/>
      <c r="M9220" s="11"/>
      <c r="N9220" s="24"/>
      <c r="P9220" s="32"/>
      <c r="T9220" s="19"/>
      <c r="U9220" s="3"/>
      <c r="X9220" t="str">
        <f t="shared" si="567"/>
        <v/>
      </c>
      <c r="Z9220" t="str">
        <f t="shared" si="568"/>
        <v/>
      </c>
      <c r="AB9220" s="9"/>
      <c r="AC9220" t="s">
        <v>11312</v>
      </c>
      <c r="AD9220">
        <f t="shared" si="566"/>
        <v>0</v>
      </c>
      <c r="AF9220" s="3"/>
      <c r="AH9220" s="9"/>
    </row>
    <row r="9221" spans="1:34" ht="10.95" customHeight="1" outlineLevel="1" x14ac:dyDescent="0.25">
      <c r="A9221" t="s">
        <v>1809</v>
      </c>
      <c r="C9221" s="3" t="s">
        <v>11994</v>
      </c>
      <c r="D9221" s="3" t="s">
        <v>11307</v>
      </c>
      <c r="E9221" s="9">
        <v>2016</v>
      </c>
      <c r="F9221" s="7" t="s">
        <v>11247</v>
      </c>
      <c r="G9221" s="7" t="s">
        <v>5401</v>
      </c>
      <c r="H9221" s="8" t="s">
        <v>11286</v>
      </c>
      <c r="I9221" s="8" t="s">
        <v>9416</v>
      </c>
      <c r="J9221" s="19">
        <v>1</v>
      </c>
      <c r="K9221" s="19" t="s">
        <v>7736</v>
      </c>
      <c r="L9221" s="11">
        <v>3</v>
      </c>
      <c r="M9221" s="11"/>
      <c r="N9221" s="24"/>
      <c r="P9221" s="32"/>
      <c r="T9221" s="19"/>
      <c r="U9221" s="3"/>
      <c r="X9221" t="str">
        <f t="shared" si="567"/>
        <v/>
      </c>
      <c r="Z9221">
        <f t="shared" si="568"/>
        <v>1</v>
      </c>
      <c r="AB9221" s="9"/>
      <c r="AC9221" t="s">
        <v>11286</v>
      </c>
      <c r="AD9221">
        <f t="shared" si="566"/>
        <v>0</v>
      </c>
      <c r="AF9221" s="3"/>
      <c r="AH9221" s="9"/>
    </row>
    <row r="9222" spans="1:34" ht="10.95" customHeight="1" outlineLevel="1" x14ac:dyDescent="0.25">
      <c r="A9222" t="s">
        <v>1809</v>
      </c>
      <c r="C9222" s="3" t="s">
        <v>11994</v>
      </c>
      <c r="D9222" s="3">
        <v>8482</v>
      </c>
      <c r="E9222" s="9">
        <v>2016</v>
      </c>
      <c r="F9222" s="10" t="s">
        <v>21747</v>
      </c>
      <c r="G9222" s="7" t="s">
        <v>5401</v>
      </c>
      <c r="H9222" s="8" t="s">
        <v>6046</v>
      </c>
      <c r="I9222" s="8" t="s">
        <v>8541</v>
      </c>
      <c r="J9222" s="19">
        <v>1</v>
      </c>
      <c r="K9222" s="19" t="s">
        <v>20093</v>
      </c>
      <c r="L9222" s="11"/>
      <c r="M9222" s="11"/>
      <c r="N9222" s="24"/>
      <c r="P9222" s="32"/>
      <c r="T9222" s="19"/>
      <c r="U9222" s="3"/>
      <c r="X9222" t="str">
        <f t="shared" si="567"/>
        <v/>
      </c>
      <c r="Z9222" t="str">
        <f t="shared" si="568"/>
        <v/>
      </c>
      <c r="AB9222" s="9"/>
      <c r="AC9222" t="s">
        <v>6046</v>
      </c>
      <c r="AD9222">
        <f t="shared" si="566"/>
        <v>0</v>
      </c>
      <c r="AF9222" s="3">
        <v>1</v>
      </c>
      <c r="AH9222" s="9"/>
    </row>
    <row r="9223" spans="1:34" ht="10.95" customHeight="1" outlineLevel="1" x14ac:dyDescent="0.25">
      <c r="A9223" t="s">
        <v>1809</v>
      </c>
      <c r="C9223" s="3" t="s">
        <v>11994</v>
      </c>
      <c r="D9223" s="3" t="s">
        <v>11699</v>
      </c>
      <c r="E9223" s="9">
        <v>2016</v>
      </c>
      <c r="F9223" s="10" t="s">
        <v>21753</v>
      </c>
      <c r="G9223" s="7" t="s">
        <v>5401</v>
      </c>
      <c r="H9223" s="8" t="s">
        <v>9392</v>
      </c>
      <c r="I9223" s="8" t="s">
        <v>9416</v>
      </c>
      <c r="J9223" s="19">
        <v>3</v>
      </c>
      <c r="K9223" s="19" t="s">
        <v>7736</v>
      </c>
      <c r="L9223" s="11">
        <v>3</v>
      </c>
      <c r="M9223" s="11"/>
      <c r="N9223" s="24"/>
      <c r="P9223" s="32"/>
      <c r="T9223" s="19"/>
      <c r="U9223" s="3"/>
      <c r="X9223" t="str">
        <f t="shared" si="567"/>
        <v/>
      </c>
      <c r="Z9223">
        <f t="shared" si="568"/>
        <v>1</v>
      </c>
      <c r="AB9223" s="9"/>
      <c r="AC9223" t="s">
        <v>9392</v>
      </c>
      <c r="AD9223">
        <f t="shared" si="566"/>
        <v>0</v>
      </c>
      <c r="AF9223" s="3"/>
      <c r="AH9223" s="9"/>
    </row>
    <row r="9224" spans="1:34" ht="10.95" customHeight="1" outlineLevel="1" x14ac:dyDescent="0.25">
      <c r="A9224" t="s">
        <v>1809</v>
      </c>
      <c r="C9224" s="3" t="s">
        <v>11994</v>
      </c>
      <c r="D9224" s="3">
        <v>8486</v>
      </c>
      <c r="E9224" s="9">
        <v>2016</v>
      </c>
      <c r="F9224" s="7" t="s">
        <v>11259</v>
      </c>
      <c r="G9224" s="7" t="s">
        <v>5401</v>
      </c>
      <c r="H9224" s="8" t="s">
        <v>9392</v>
      </c>
      <c r="I9224" s="8" t="s">
        <v>9416</v>
      </c>
      <c r="J9224" s="19">
        <v>3</v>
      </c>
      <c r="K9224" s="19" t="s">
        <v>20093</v>
      </c>
      <c r="L9224" s="11"/>
      <c r="M9224" s="11"/>
      <c r="N9224" s="24"/>
      <c r="P9224" s="32"/>
      <c r="T9224" s="19"/>
      <c r="U9224" s="3"/>
      <c r="X9224" t="str">
        <f t="shared" si="567"/>
        <v/>
      </c>
      <c r="Z9224" t="str">
        <f t="shared" si="568"/>
        <v/>
      </c>
      <c r="AB9224" s="9"/>
      <c r="AC9224" t="s">
        <v>9392</v>
      </c>
      <c r="AD9224">
        <f t="shared" si="566"/>
        <v>0</v>
      </c>
      <c r="AF9224" s="3"/>
      <c r="AH9224" s="9"/>
    </row>
    <row r="9225" spans="1:34" ht="10.95" customHeight="1" outlineLevel="1" x14ac:dyDescent="0.25">
      <c r="A9225" t="s">
        <v>1809</v>
      </c>
      <c r="C9225" s="3" t="s">
        <v>11994</v>
      </c>
      <c r="D9225" s="3" t="s">
        <v>11700</v>
      </c>
      <c r="E9225" s="9">
        <v>2016</v>
      </c>
      <c r="F9225" s="7" t="s">
        <v>11247</v>
      </c>
      <c r="G9225" s="7" t="s">
        <v>5401</v>
      </c>
      <c r="H9225" s="8" t="s">
        <v>9392</v>
      </c>
      <c r="I9225" s="8" t="s">
        <v>9416</v>
      </c>
      <c r="J9225" s="19">
        <v>3</v>
      </c>
      <c r="K9225" s="19" t="s">
        <v>7736</v>
      </c>
      <c r="L9225" s="11">
        <v>3</v>
      </c>
      <c r="M9225" s="11"/>
      <c r="N9225" s="24"/>
      <c r="P9225" s="32"/>
      <c r="T9225" s="19"/>
      <c r="U9225" s="3"/>
      <c r="X9225" t="str">
        <f t="shared" si="567"/>
        <v/>
      </c>
      <c r="Z9225">
        <f t="shared" si="568"/>
        <v>1</v>
      </c>
      <c r="AB9225" s="9"/>
      <c r="AC9225" t="s">
        <v>9392</v>
      </c>
      <c r="AD9225">
        <f t="shared" si="566"/>
        <v>0</v>
      </c>
      <c r="AF9225" s="3"/>
      <c r="AH9225" s="9"/>
    </row>
    <row r="9226" spans="1:34" ht="10.95" customHeight="1" outlineLevel="1" x14ac:dyDescent="0.25">
      <c r="A9226" t="s">
        <v>1809</v>
      </c>
      <c r="C9226" s="3" t="s">
        <v>11994</v>
      </c>
      <c r="D9226" s="3">
        <v>8847</v>
      </c>
      <c r="E9226" s="9">
        <v>2016</v>
      </c>
      <c r="F9226" s="10" t="s">
        <v>21754</v>
      </c>
      <c r="G9226" s="7" t="s">
        <v>5401</v>
      </c>
      <c r="H9226" s="8" t="s">
        <v>11315</v>
      </c>
      <c r="I9226" s="8" t="s">
        <v>7560</v>
      </c>
      <c r="J9226" s="19">
        <v>7</v>
      </c>
      <c r="K9226" s="19" t="s">
        <v>20093</v>
      </c>
      <c r="L9226" s="11"/>
      <c r="M9226" s="11"/>
      <c r="N9226" s="24"/>
      <c r="P9226" s="32"/>
      <c r="T9226" s="19"/>
      <c r="U9226" s="3"/>
      <c r="X9226" t="str">
        <f t="shared" si="567"/>
        <v/>
      </c>
      <c r="Z9226" t="str">
        <f t="shared" si="568"/>
        <v/>
      </c>
      <c r="AB9226" s="9"/>
      <c r="AC9226" t="s">
        <v>11315</v>
      </c>
      <c r="AD9226">
        <f t="shared" si="566"/>
        <v>0</v>
      </c>
      <c r="AF9226" s="3"/>
      <c r="AH9226" s="9"/>
    </row>
    <row r="9227" spans="1:34" ht="10.95" customHeight="1" outlineLevel="1" x14ac:dyDescent="0.25">
      <c r="A9227" t="s">
        <v>1809</v>
      </c>
      <c r="C9227" s="3" t="s">
        <v>11994</v>
      </c>
      <c r="D9227" s="3">
        <v>8848</v>
      </c>
      <c r="E9227" s="9">
        <v>2016</v>
      </c>
      <c r="F9227" s="10" t="s">
        <v>21754</v>
      </c>
      <c r="G9227" s="7" t="s">
        <v>5401</v>
      </c>
      <c r="H9227" s="8" t="s">
        <v>11316</v>
      </c>
      <c r="I9227" s="8" t="s">
        <v>7560</v>
      </c>
      <c r="J9227" s="19">
        <v>7</v>
      </c>
      <c r="K9227" s="19" t="s">
        <v>20093</v>
      </c>
      <c r="L9227" s="11"/>
      <c r="M9227" s="11"/>
      <c r="N9227" s="24"/>
      <c r="P9227" s="32"/>
      <c r="T9227" s="19"/>
      <c r="U9227" s="3"/>
      <c r="X9227" t="str">
        <f t="shared" si="567"/>
        <v/>
      </c>
      <c r="Z9227" t="str">
        <f t="shared" si="568"/>
        <v/>
      </c>
      <c r="AB9227" s="9"/>
      <c r="AC9227" t="s">
        <v>11316</v>
      </c>
      <c r="AD9227">
        <f t="shared" si="566"/>
        <v>0</v>
      </c>
      <c r="AF9227" s="3"/>
      <c r="AH9227" s="9"/>
    </row>
    <row r="9228" spans="1:34" ht="10.95" customHeight="1" outlineLevel="1" x14ac:dyDescent="0.25">
      <c r="A9228" t="s">
        <v>1809</v>
      </c>
      <c r="C9228" s="3" t="s">
        <v>11994</v>
      </c>
      <c r="D9228" s="3">
        <v>8849</v>
      </c>
      <c r="E9228" s="9">
        <v>2016</v>
      </c>
      <c r="F9228" s="10" t="s">
        <v>21754</v>
      </c>
      <c r="G9228" s="7" t="s">
        <v>5401</v>
      </c>
      <c r="H9228" s="8" t="s">
        <v>11317</v>
      </c>
      <c r="I9228" s="8" t="s">
        <v>7560</v>
      </c>
      <c r="J9228" s="19">
        <v>7</v>
      </c>
      <c r="K9228" s="19" t="s">
        <v>20093</v>
      </c>
      <c r="L9228" s="11"/>
      <c r="M9228" s="11"/>
      <c r="N9228" s="24"/>
      <c r="P9228" s="32"/>
      <c r="T9228" s="19"/>
      <c r="U9228" s="3"/>
      <c r="X9228" t="str">
        <f t="shared" si="567"/>
        <v/>
      </c>
      <c r="Z9228" t="str">
        <f t="shared" si="568"/>
        <v/>
      </c>
      <c r="AB9228" s="9"/>
      <c r="AC9228" t="s">
        <v>11317</v>
      </c>
      <c r="AD9228">
        <f t="shared" si="566"/>
        <v>0</v>
      </c>
      <c r="AF9228" s="3"/>
      <c r="AH9228" s="9"/>
    </row>
    <row r="9229" spans="1:34" ht="10.95" customHeight="1" outlineLevel="1" x14ac:dyDescent="0.25">
      <c r="A9229" t="s">
        <v>1809</v>
      </c>
      <c r="C9229" s="3" t="s">
        <v>11994</v>
      </c>
      <c r="D9229" s="3">
        <v>8850</v>
      </c>
      <c r="E9229" s="9">
        <v>2016</v>
      </c>
      <c r="F9229" s="10" t="s">
        <v>21754</v>
      </c>
      <c r="G9229" s="7" t="s">
        <v>5401</v>
      </c>
      <c r="H9229" s="8" t="s">
        <v>11318</v>
      </c>
      <c r="I9229" s="8" t="s">
        <v>7560</v>
      </c>
      <c r="J9229" s="19">
        <v>7</v>
      </c>
      <c r="K9229" s="19" t="s">
        <v>20093</v>
      </c>
      <c r="L9229" s="11"/>
      <c r="M9229" s="11"/>
      <c r="N9229" s="24"/>
      <c r="P9229" s="32"/>
      <c r="T9229" s="19"/>
      <c r="U9229" s="3"/>
      <c r="X9229" t="str">
        <f t="shared" si="567"/>
        <v/>
      </c>
      <c r="Z9229" t="str">
        <f t="shared" si="568"/>
        <v/>
      </c>
      <c r="AB9229" s="9"/>
      <c r="AC9229" t="s">
        <v>11318</v>
      </c>
      <c r="AD9229">
        <f t="shared" si="566"/>
        <v>0</v>
      </c>
      <c r="AF9229" s="3"/>
      <c r="AH9229" s="9"/>
    </row>
    <row r="9230" spans="1:34" ht="10.95" customHeight="1" outlineLevel="1" x14ac:dyDescent="0.25">
      <c r="A9230" t="s">
        <v>1809</v>
      </c>
      <c r="C9230" s="3" t="s">
        <v>11994</v>
      </c>
      <c r="D9230" s="3" t="s">
        <v>11313</v>
      </c>
      <c r="E9230" s="9">
        <v>2016</v>
      </c>
      <c r="F9230" s="10" t="s">
        <v>21755</v>
      </c>
      <c r="G9230" s="7" t="s">
        <v>5401</v>
      </c>
      <c r="H9230" s="8" t="s">
        <v>9233</v>
      </c>
      <c r="I9230" s="8" t="s">
        <v>7560</v>
      </c>
      <c r="J9230" s="19">
        <v>7</v>
      </c>
      <c r="K9230" s="19" t="s">
        <v>7736</v>
      </c>
      <c r="L9230" s="11">
        <v>3</v>
      </c>
      <c r="M9230" s="11"/>
      <c r="N9230" s="24"/>
      <c r="P9230" s="32"/>
      <c r="T9230" s="19"/>
      <c r="U9230" s="3"/>
      <c r="X9230" t="str">
        <f t="shared" si="567"/>
        <v/>
      </c>
      <c r="Z9230">
        <f t="shared" si="568"/>
        <v>1</v>
      </c>
      <c r="AB9230" s="9"/>
      <c r="AC9230" t="s">
        <v>9233</v>
      </c>
      <c r="AD9230">
        <f t="shared" si="566"/>
        <v>0</v>
      </c>
      <c r="AF9230" s="3"/>
      <c r="AH9230" s="9"/>
    </row>
    <row r="9231" spans="1:34" ht="10.95" customHeight="1" outlineLevel="1" x14ac:dyDescent="0.25">
      <c r="A9231" t="s">
        <v>1809</v>
      </c>
      <c r="C9231" s="3" t="s">
        <v>11994</v>
      </c>
      <c r="D9231" s="3">
        <v>8851</v>
      </c>
      <c r="E9231" s="9">
        <v>2016</v>
      </c>
      <c r="F9231" s="10" t="s">
        <v>21756</v>
      </c>
      <c r="G9231" s="7" t="s">
        <v>5401</v>
      </c>
      <c r="H9231" s="8" t="s">
        <v>8358</v>
      </c>
      <c r="I9231" s="8" t="s">
        <v>7560</v>
      </c>
      <c r="J9231" s="19">
        <v>7</v>
      </c>
      <c r="K9231" s="19" t="s">
        <v>20093</v>
      </c>
      <c r="L9231" s="11"/>
      <c r="M9231" s="11"/>
      <c r="N9231" s="24"/>
      <c r="P9231" s="32"/>
      <c r="T9231" s="19"/>
      <c r="U9231" s="3"/>
      <c r="X9231" t="str">
        <f t="shared" si="567"/>
        <v/>
      </c>
      <c r="Z9231" t="str">
        <f t="shared" si="568"/>
        <v/>
      </c>
      <c r="AB9231" s="9"/>
      <c r="AC9231" t="s">
        <v>8358</v>
      </c>
      <c r="AD9231">
        <f t="shared" si="566"/>
        <v>0</v>
      </c>
      <c r="AF9231" s="3"/>
      <c r="AH9231" s="9"/>
    </row>
    <row r="9232" spans="1:34" ht="10.95" customHeight="1" outlineLevel="1" x14ac:dyDescent="0.25">
      <c r="A9232" t="s">
        <v>1809</v>
      </c>
      <c r="C9232" s="3" t="s">
        <v>11994</v>
      </c>
      <c r="D9232" s="3" t="s">
        <v>11314</v>
      </c>
      <c r="E9232" s="9">
        <v>2016</v>
      </c>
      <c r="F9232" s="10" t="s">
        <v>21757</v>
      </c>
      <c r="G9232" s="7" t="s">
        <v>5401</v>
      </c>
      <c r="H9232" s="8" t="s">
        <v>9233</v>
      </c>
      <c r="I9232" s="8" t="s">
        <v>7560</v>
      </c>
      <c r="J9232" s="19">
        <v>7</v>
      </c>
      <c r="K9232" s="19" t="s">
        <v>7736</v>
      </c>
      <c r="L9232" s="11">
        <v>3</v>
      </c>
      <c r="M9232" s="11"/>
      <c r="N9232" s="24"/>
      <c r="P9232" s="32"/>
      <c r="T9232" s="19"/>
      <c r="U9232" s="3"/>
      <c r="X9232" t="str">
        <f t="shared" si="567"/>
        <v/>
      </c>
      <c r="Z9232">
        <f t="shared" si="568"/>
        <v>1</v>
      </c>
      <c r="AB9232" s="9"/>
      <c r="AC9232" t="s">
        <v>9233</v>
      </c>
      <c r="AD9232">
        <f t="shared" si="566"/>
        <v>0</v>
      </c>
      <c r="AF9232" s="3"/>
      <c r="AH9232" s="9"/>
    </row>
    <row r="9233" spans="1:34" ht="10.95" customHeight="1" outlineLevel="1" x14ac:dyDescent="0.25">
      <c r="A9233" t="s">
        <v>1809</v>
      </c>
      <c r="C9233" s="3" t="s">
        <v>11994</v>
      </c>
      <c r="D9233" s="3">
        <v>9122</v>
      </c>
      <c r="E9233" s="9">
        <v>2017</v>
      </c>
      <c r="F9233" s="10" t="s">
        <v>21754</v>
      </c>
      <c r="G9233" s="7" t="s">
        <v>5401</v>
      </c>
      <c r="H9233" s="8" t="s">
        <v>10179</v>
      </c>
      <c r="I9233" s="8" t="s">
        <v>9416</v>
      </c>
      <c r="J9233" s="19">
        <v>1</v>
      </c>
      <c r="K9233" s="19" t="s">
        <v>20093</v>
      </c>
      <c r="L9233" s="11"/>
      <c r="M9233" s="11"/>
      <c r="N9233" s="24"/>
      <c r="P9233" s="32"/>
      <c r="T9233" s="19"/>
      <c r="U9233" s="3"/>
      <c r="X9233" t="str">
        <f t="shared" si="567"/>
        <v/>
      </c>
      <c r="Z9233" t="str">
        <f t="shared" si="568"/>
        <v/>
      </c>
      <c r="AB9233" s="9"/>
      <c r="AC9233" t="s">
        <v>10179</v>
      </c>
      <c r="AD9233">
        <f t="shared" si="566"/>
        <v>0</v>
      </c>
      <c r="AF9233" s="3"/>
      <c r="AH9233" s="9"/>
    </row>
    <row r="9234" spans="1:34" ht="10.95" customHeight="1" outlineLevel="1" x14ac:dyDescent="0.25">
      <c r="A9234" t="s">
        <v>1809</v>
      </c>
      <c r="C9234" s="3" t="s">
        <v>11994</v>
      </c>
      <c r="D9234" s="3">
        <v>9123</v>
      </c>
      <c r="E9234" s="9">
        <v>2017</v>
      </c>
      <c r="F9234" s="10" t="s">
        <v>21754</v>
      </c>
      <c r="G9234" s="7" t="s">
        <v>5401</v>
      </c>
      <c r="H9234" s="8" t="s">
        <v>11311</v>
      </c>
      <c r="I9234" s="8" t="s">
        <v>9416</v>
      </c>
      <c r="J9234" s="19">
        <v>1</v>
      </c>
      <c r="K9234" s="19" t="s">
        <v>20093</v>
      </c>
      <c r="L9234" s="11"/>
      <c r="M9234" s="11"/>
      <c r="N9234" s="24"/>
      <c r="P9234" s="32"/>
      <c r="T9234" s="19"/>
      <c r="U9234" s="3"/>
      <c r="X9234" t="str">
        <f t="shared" si="567"/>
        <v/>
      </c>
      <c r="Z9234" t="str">
        <f t="shared" si="568"/>
        <v/>
      </c>
      <c r="AB9234" s="9"/>
      <c r="AC9234" t="s">
        <v>11311</v>
      </c>
      <c r="AD9234">
        <f t="shared" si="566"/>
        <v>0</v>
      </c>
      <c r="AF9234" s="3"/>
      <c r="AH9234" s="9"/>
    </row>
    <row r="9235" spans="1:34" ht="10.95" customHeight="1" outlineLevel="1" x14ac:dyDescent="0.25">
      <c r="A9235" t="s">
        <v>1809</v>
      </c>
      <c r="C9235" s="3" t="s">
        <v>11994</v>
      </c>
      <c r="D9235" s="3">
        <v>9124</v>
      </c>
      <c r="E9235" s="9">
        <v>2017</v>
      </c>
      <c r="F9235" s="10" t="s">
        <v>21754</v>
      </c>
      <c r="G9235" s="7" t="s">
        <v>5401</v>
      </c>
      <c r="H9235" s="8" t="s">
        <v>11284</v>
      </c>
      <c r="I9235" s="8" t="s">
        <v>9416</v>
      </c>
      <c r="J9235" s="19">
        <v>1</v>
      </c>
      <c r="K9235" s="19" t="s">
        <v>20093</v>
      </c>
      <c r="L9235" s="11"/>
      <c r="M9235" s="11"/>
      <c r="N9235" s="24"/>
      <c r="P9235" s="32"/>
      <c r="T9235" s="19"/>
      <c r="U9235" s="3"/>
      <c r="X9235" t="str">
        <f t="shared" si="567"/>
        <v/>
      </c>
      <c r="Z9235" t="str">
        <f t="shared" si="568"/>
        <v/>
      </c>
      <c r="AB9235" s="9"/>
      <c r="AC9235" t="s">
        <v>11284</v>
      </c>
      <c r="AD9235">
        <f t="shared" si="566"/>
        <v>0</v>
      </c>
      <c r="AF9235" s="3"/>
      <c r="AH9235" s="9"/>
    </row>
    <row r="9236" spans="1:34" ht="10.95" customHeight="1" outlineLevel="1" x14ac:dyDescent="0.25">
      <c r="A9236" t="s">
        <v>1809</v>
      </c>
      <c r="C9236" s="3" t="s">
        <v>11994</v>
      </c>
      <c r="D9236" s="3">
        <v>9125</v>
      </c>
      <c r="E9236" s="9">
        <v>2017</v>
      </c>
      <c r="F9236" s="10" t="s">
        <v>21754</v>
      </c>
      <c r="G9236" s="7" t="s">
        <v>5401</v>
      </c>
      <c r="H9236" s="8" t="s">
        <v>11286</v>
      </c>
      <c r="I9236" s="8" t="s">
        <v>9416</v>
      </c>
      <c r="J9236" s="19">
        <v>1</v>
      </c>
      <c r="K9236" s="19" t="s">
        <v>20093</v>
      </c>
      <c r="L9236" s="11"/>
      <c r="M9236" s="11"/>
      <c r="N9236" s="24"/>
      <c r="P9236" s="32"/>
      <c r="T9236" s="19"/>
      <c r="U9236" s="3"/>
      <c r="X9236" t="str">
        <f t="shared" si="567"/>
        <v/>
      </c>
      <c r="Z9236" t="str">
        <f t="shared" si="568"/>
        <v/>
      </c>
      <c r="AB9236" s="9"/>
      <c r="AC9236" t="s">
        <v>11286</v>
      </c>
      <c r="AD9236">
        <f t="shared" si="566"/>
        <v>0</v>
      </c>
      <c r="AF9236" s="3"/>
      <c r="AH9236" s="9"/>
    </row>
    <row r="9237" spans="1:34" ht="10.95" customHeight="1" outlineLevel="1" x14ac:dyDescent="0.25">
      <c r="A9237" t="s">
        <v>1809</v>
      </c>
      <c r="C9237" s="3" t="s">
        <v>11994</v>
      </c>
      <c r="D9237" s="3" t="s">
        <v>11319</v>
      </c>
      <c r="E9237" s="9">
        <v>2017</v>
      </c>
      <c r="F9237" s="10" t="s">
        <v>21755</v>
      </c>
      <c r="G9237" s="7" t="s">
        <v>5401</v>
      </c>
      <c r="H9237" s="8" t="s">
        <v>9392</v>
      </c>
      <c r="I9237" s="8" t="s">
        <v>9416</v>
      </c>
      <c r="J9237" s="19">
        <v>1</v>
      </c>
      <c r="K9237" s="19" t="s">
        <v>7736</v>
      </c>
      <c r="L9237" s="11">
        <v>2.5</v>
      </c>
      <c r="M9237" s="11"/>
      <c r="N9237" s="24"/>
      <c r="P9237" s="32"/>
      <c r="T9237" s="19"/>
      <c r="U9237" s="3"/>
      <c r="X9237" t="str">
        <f t="shared" si="567"/>
        <v/>
      </c>
      <c r="Z9237">
        <f t="shared" si="568"/>
        <v>1</v>
      </c>
      <c r="AB9237" s="9"/>
      <c r="AC9237" t="s">
        <v>9392</v>
      </c>
      <c r="AD9237">
        <f t="shared" si="566"/>
        <v>0</v>
      </c>
      <c r="AF9237" s="3"/>
      <c r="AH9237" s="9"/>
    </row>
    <row r="9238" spans="1:34" ht="10.95" customHeight="1" outlineLevel="1" x14ac:dyDescent="0.25">
      <c r="A9238" t="s">
        <v>1809</v>
      </c>
      <c r="C9238" s="3" t="s">
        <v>11994</v>
      </c>
      <c r="D9238" s="3">
        <v>9126</v>
      </c>
      <c r="E9238" s="9">
        <v>2017</v>
      </c>
      <c r="F9238" s="10" t="s">
        <v>21756</v>
      </c>
      <c r="G9238" s="7" t="s">
        <v>5401</v>
      </c>
      <c r="H9238" s="8" t="s">
        <v>11321</v>
      </c>
      <c r="I9238" s="8" t="s">
        <v>9416</v>
      </c>
      <c r="J9238" s="19">
        <v>1</v>
      </c>
      <c r="K9238" s="19" t="s">
        <v>20093</v>
      </c>
      <c r="L9238" s="11"/>
      <c r="M9238" s="11"/>
      <c r="N9238" s="24"/>
      <c r="P9238" s="32"/>
      <c r="T9238" s="19"/>
      <c r="U9238" s="3"/>
      <c r="X9238" t="str">
        <f t="shared" si="567"/>
        <v/>
      </c>
      <c r="Z9238" t="str">
        <f t="shared" si="568"/>
        <v/>
      </c>
      <c r="AB9238" s="9"/>
      <c r="AC9238" t="s">
        <v>11321</v>
      </c>
      <c r="AD9238">
        <f t="shared" si="566"/>
        <v>0</v>
      </c>
      <c r="AF9238" s="3"/>
      <c r="AH9238" s="9"/>
    </row>
    <row r="9239" spans="1:34" ht="10.95" customHeight="1" outlineLevel="1" x14ac:dyDescent="0.25">
      <c r="A9239" t="s">
        <v>1809</v>
      </c>
      <c r="C9239" s="3" t="s">
        <v>11994</v>
      </c>
      <c r="D9239" s="3" t="s">
        <v>11320</v>
      </c>
      <c r="E9239" s="9">
        <v>2017</v>
      </c>
      <c r="F9239" s="10" t="s">
        <v>21757</v>
      </c>
      <c r="G9239" s="7" t="s">
        <v>5401</v>
      </c>
      <c r="H9239" s="8" t="s">
        <v>10107</v>
      </c>
      <c r="I9239" s="8" t="s">
        <v>9416</v>
      </c>
      <c r="J9239" s="19">
        <v>1</v>
      </c>
      <c r="K9239" s="19" t="s">
        <v>7736</v>
      </c>
      <c r="L9239" s="11">
        <v>2.5</v>
      </c>
      <c r="M9239" s="11"/>
      <c r="N9239" s="24"/>
      <c r="P9239" s="32"/>
      <c r="T9239" s="19"/>
      <c r="U9239" s="3"/>
      <c r="X9239" t="str">
        <f t="shared" si="567"/>
        <v/>
      </c>
      <c r="Z9239">
        <f t="shared" si="568"/>
        <v>1</v>
      </c>
      <c r="AB9239" s="9"/>
      <c r="AC9239" t="s">
        <v>10107</v>
      </c>
      <c r="AD9239">
        <f t="shared" si="566"/>
        <v>0</v>
      </c>
      <c r="AF9239" s="3"/>
      <c r="AH9239" s="9"/>
    </row>
    <row r="9240" spans="1:34" ht="10.95" customHeight="1" outlineLevel="1" x14ac:dyDescent="0.25">
      <c r="A9240" t="s">
        <v>1809</v>
      </c>
      <c r="C9240" s="3" t="s">
        <v>11994</v>
      </c>
      <c r="D9240" s="3">
        <v>9201</v>
      </c>
      <c r="E9240" s="9">
        <v>2017</v>
      </c>
      <c r="F9240" s="10" t="s">
        <v>21756</v>
      </c>
      <c r="G9240" s="7" t="s">
        <v>5401</v>
      </c>
      <c r="H9240" s="8" t="s">
        <v>4364</v>
      </c>
      <c r="I9240" s="8" t="s">
        <v>11322</v>
      </c>
      <c r="J9240" s="19">
        <v>1</v>
      </c>
      <c r="K9240" s="19" t="s">
        <v>20093</v>
      </c>
      <c r="L9240" s="11"/>
      <c r="M9240" s="11"/>
      <c r="N9240" s="24"/>
      <c r="P9240" s="32"/>
      <c r="T9240" s="19"/>
      <c r="U9240" s="3"/>
      <c r="X9240" t="str">
        <f t="shared" si="567"/>
        <v/>
      </c>
      <c r="Z9240" t="str">
        <f t="shared" si="568"/>
        <v/>
      </c>
      <c r="AB9240" s="9"/>
      <c r="AC9240" t="s">
        <v>4364</v>
      </c>
      <c r="AD9240">
        <f t="shared" si="566"/>
        <v>1</v>
      </c>
      <c r="AF9240" s="3"/>
      <c r="AH9240" s="9"/>
    </row>
    <row r="9241" spans="1:34" ht="10.95" customHeight="1" outlineLevel="1" x14ac:dyDescent="0.25">
      <c r="A9241" t="s">
        <v>1809</v>
      </c>
      <c r="C9241" s="3" t="s">
        <v>11994</v>
      </c>
      <c r="D9241" s="3" t="s">
        <v>11323</v>
      </c>
      <c r="E9241" s="9">
        <v>2017</v>
      </c>
      <c r="F9241" s="10" t="s">
        <v>21757</v>
      </c>
      <c r="G9241" s="7" t="s">
        <v>5401</v>
      </c>
      <c r="H9241" s="8" t="s">
        <v>4364</v>
      </c>
      <c r="I9241" s="8" t="s">
        <v>11322</v>
      </c>
      <c r="J9241" s="19">
        <v>1</v>
      </c>
      <c r="K9241" s="19" t="s">
        <v>7736</v>
      </c>
      <c r="L9241" s="11">
        <v>2.5</v>
      </c>
      <c r="M9241" s="11"/>
      <c r="N9241" s="24"/>
      <c r="P9241" s="32"/>
      <c r="T9241" s="19"/>
      <c r="U9241" s="3"/>
      <c r="X9241" t="str">
        <f t="shared" si="567"/>
        <v/>
      </c>
      <c r="Z9241">
        <f t="shared" si="568"/>
        <v>1</v>
      </c>
      <c r="AB9241" s="9"/>
      <c r="AC9241" t="s">
        <v>4364</v>
      </c>
      <c r="AD9241">
        <f t="shared" si="566"/>
        <v>1</v>
      </c>
      <c r="AF9241" s="3"/>
      <c r="AH9241" s="9"/>
    </row>
    <row r="9242" spans="1:34" ht="10.95" customHeight="1" outlineLevel="1" x14ac:dyDescent="0.25">
      <c r="A9242" t="s">
        <v>1809</v>
      </c>
      <c r="C9242" s="3" t="s">
        <v>11994</v>
      </c>
      <c r="D9242" s="3">
        <v>9369</v>
      </c>
      <c r="E9242" s="9">
        <v>2018</v>
      </c>
      <c r="F9242" s="10" t="s">
        <v>21758</v>
      </c>
      <c r="G9242" s="7" t="s">
        <v>5401</v>
      </c>
      <c r="H9242" s="8" t="s">
        <v>9038</v>
      </c>
      <c r="I9242" s="8" t="s">
        <v>11324</v>
      </c>
      <c r="J9242" s="19">
        <v>7</v>
      </c>
      <c r="K9242" s="19" t="s">
        <v>7738</v>
      </c>
      <c r="L9242" s="11"/>
      <c r="M9242" s="11"/>
      <c r="N9242" s="24"/>
      <c r="P9242" s="32"/>
      <c r="T9242" s="19"/>
      <c r="U9242" s="3"/>
      <c r="X9242" t="str">
        <f t="shared" si="567"/>
        <v/>
      </c>
      <c r="Z9242" t="str">
        <f t="shared" si="568"/>
        <v/>
      </c>
      <c r="AB9242" s="9"/>
      <c r="AC9242" t="s">
        <v>9038</v>
      </c>
      <c r="AD9242">
        <f t="shared" si="566"/>
        <v>0</v>
      </c>
      <c r="AF9242" s="3"/>
      <c r="AH9242" s="9"/>
    </row>
    <row r="9243" spans="1:34" ht="10.95" customHeight="1" outlineLevel="1" x14ac:dyDescent="0.25">
      <c r="A9243" t="s">
        <v>1809</v>
      </c>
      <c r="C9243" s="3" t="s">
        <v>11994</v>
      </c>
      <c r="D9243" s="3">
        <v>9371</v>
      </c>
      <c r="E9243" s="9">
        <v>2018</v>
      </c>
      <c r="F9243" s="7" t="s">
        <v>21633</v>
      </c>
      <c r="G9243" s="7" t="s">
        <v>5401</v>
      </c>
      <c r="H9243" s="8" t="s">
        <v>11325</v>
      </c>
      <c r="I9243" s="8" t="s">
        <v>11324</v>
      </c>
      <c r="J9243" s="19">
        <v>7</v>
      </c>
      <c r="K9243" s="19" t="s">
        <v>7738</v>
      </c>
      <c r="L9243" s="11"/>
      <c r="M9243" s="11"/>
      <c r="N9243" s="24"/>
      <c r="P9243" s="32"/>
      <c r="T9243" s="19"/>
      <c r="U9243" s="3"/>
      <c r="X9243" t="str">
        <f t="shared" si="567"/>
        <v/>
      </c>
      <c r="Z9243">
        <f t="shared" si="568"/>
        <v>1</v>
      </c>
      <c r="AB9243" s="9"/>
      <c r="AC9243" t="s">
        <v>11325</v>
      </c>
      <c r="AD9243">
        <f t="shared" si="566"/>
        <v>0</v>
      </c>
      <c r="AF9243" s="3"/>
      <c r="AH9243" s="9"/>
    </row>
    <row r="9244" spans="1:34" ht="10.95" customHeight="1" outlineLevel="1" x14ac:dyDescent="0.25">
      <c r="A9244" t="s">
        <v>1809</v>
      </c>
      <c r="C9244" s="3" t="s">
        <v>11994</v>
      </c>
      <c r="D9244" s="3">
        <v>9402</v>
      </c>
      <c r="E9244" s="9">
        <v>2018</v>
      </c>
      <c r="F9244" s="10" t="s">
        <v>21758</v>
      </c>
      <c r="G9244" s="7" t="s">
        <v>5401</v>
      </c>
      <c r="H9244" s="8" t="s">
        <v>9426</v>
      </c>
      <c r="I9244" s="8" t="s">
        <v>7560</v>
      </c>
      <c r="J9244" s="19">
        <v>7</v>
      </c>
      <c r="K9244" s="19" t="s">
        <v>7738</v>
      </c>
      <c r="L9244" s="11"/>
      <c r="M9244" s="11"/>
      <c r="N9244" s="24"/>
      <c r="P9244" s="32"/>
      <c r="T9244" s="19"/>
      <c r="U9244" s="3"/>
      <c r="X9244" t="str">
        <f t="shared" si="567"/>
        <v/>
      </c>
      <c r="Z9244" t="str">
        <f t="shared" si="568"/>
        <v/>
      </c>
      <c r="AB9244" s="9"/>
      <c r="AC9244" t="s">
        <v>9426</v>
      </c>
      <c r="AD9244">
        <f t="shared" si="566"/>
        <v>0</v>
      </c>
      <c r="AF9244" s="3"/>
      <c r="AH9244" s="9"/>
    </row>
    <row r="9245" spans="1:34" ht="10.95" customHeight="1" outlineLevel="1" x14ac:dyDescent="0.25">
      <c r="A9245" t="s">
        <v>1809</v>
      </c>
      <c r="C9245" s="3" t="s">
        <v>11994</v>
      </c>
      <c r="D9245" s="3">
        <v>9403</v>
      </c>
      <c r="E9245" s="9">
        <v>2018</v>
      </c>
      <c r="F9245" s="10" t="s">
        <v>21758</v>
      </c>
      <c r="G9245" s="7" t="s">
        <v>5401</v>
      </c>
      <c r="H9245" s="8" t="s">
        <v>11326</v>
      </c>
      <c r="I9245" s="8" t="s">
        <v>7560</v>
      </c>
      <c r="J9245" s="19">
        <v>7</v>
      </c>
      <c r="K9245" s="19" t="s">
        <v>7738</v>
      </c>
      <c r="L9245" s="11"/>
      <c r="M9245" s="11"/>
      <c r="N9245" s="24"/>
      <c r="P9245" s="32"/>
      <c r="T9245" s="19"/>
      <c r="U9245" s="3"/>
      <c r="X9245" t="str">
        <f t="shared" si="567"/>
        <v/>
      </c>
      <c r="Z9245" t="str">
        <f t="shared" si="568"/>
        <v/>
      </c>
      <c r="AB9245" s="9"/>
      <c r="AC9245" t="s">
        <v>11326</v>
      </c>
      <c r="AD9245">
        <f t="shared" ref="AD9245:AD9266" si="569">COUNTIF(H9245,"*Fuji*")</f>
        <v>0</v>
      </c>
      <c r="AF9245" s="3"/>
      <c r="AH9245" s="9"/>
    </row>
    <row r="9246" spans="1:34" ht="10.95" customHeight="1" outlineLevel="1" x14ac:dyDescent="0.25">
      <c r="A9246" t="s">
        <v>1809</v>
      </c>
      <c r="C9246" s="3" t="s">
        <v>11994</v>
      </c>
      <c r="D9246" s="3">
        <v>9404</v>
      </c>
      <c r="E9246" s="9">
        <v>2018</v>
      </c>
      <c r="F9246" s="10" t="s">
        <v>21758</v>
      </c>
      <c r="G9246" s="7" t="s">
        <v>5401</v>
      </c>
      <c r="H9246" s="8" t="s">
        <v>9377</v>
      </c>
      <c r="I9246" s="8" t="s">
        <v>7560</v>
      </c>
      <c r="J9246" s="19">
        <v>7</v>
      </c>
      <c r="K9246" s="19" t="s">
        <v>7738</v>
      </c>
      <c r="L9246" s="11"/>
      <c r="M9246" s="11"/>
      <c r="N9246" s="24"/>
      <c r="P9246" s="32"/>
      <c r="T9246" s="19"/>
      <c r="U9246" s="3"/>
      <c r="X9246" t="str">
        <f t="shared" si="567"/>
        <v/>
      </c>
      <c r="Z9246" t="str">
        <f t="shared" si="568"/>
        <v/>
      </c>
      <c r="AB9246" s="9"/>
      <c r="AC9246" t="s">
        <v>9377</v>
      </c>
      <c r="AD9246">
        <f t="shared" si="569"/>
        <v>0</v>
      </c>
      <c r="AF9246" s="3"/>
      <c r="AH9246" s="9"/>
    </row>
    <row r="9247" spans="1:34" ht="10.95" customHeight="1" outlineLevel="1" x14ac:dyDescent="0.25">
      <c r="A9247" t="s">
        <v>1809</v>
      </c>
      <c r="C9247" s="3" t="s">
        <v>11994</v>
      </c>
      <c r="D9247" s="3">
        <v>9405</v>
      </c>
      <c r="E9247" s="9">
        <v>2018</v>
      </c>
      <c r="F9247" s="10" t="s">
        <v>21758</v>
      </c>
      <c r="G9247" s="7" t="s">
        <v>5401</v>
      </c>
      <c r="H9247" s="8" t="s">
        <v>9425</v>
      </c>
      <c r="I9247" s="8" t="s">
        <v>7560</v>
      </c>
      <c r="J9247" s="19">
        <v>7</v>
      </c>
      <c r="K9247" s="19" t="s">
        <v>7738</v>
      </c>
      <c r="L9247" s="11"/>
      <c r="M9247" s="11"/>
      <c r="N9247" s="24"/>
      <c r="P9247" s="32"/>
      <c r="T9247" s="19"/>
      <c r="U9247" s="3"/>
      <c r="X9247" t="str">
        <f t="shared" si="567"/>
        <v/>
      </c>
      <c r="Z9247" t="str">
        <f t="shared" si="568"/>
        <v/>
      </c>
      <c r="AB9247" s="9"/>
      <c r="AC9247" t="s">
        <v>9425</v>
      </c>
      <c r="AD9247">
        <f t="shared" si="569"/>
        <v>0</v>
      </c>
      <c r="AF9247" s="3"/>
      <c r="AH9247" s="9"/>
    </row>
    <row r="9248" spans="1:34" ht="10.95" customHeight="1" outlineLevel="1" x14ac:dyDescent="0.25">
      <c r="A9248" t="s">
        <v>1809</v>
      </c>
      <c r="C9248" s="3" t="s">
        <v>11994</v>
      </c>
      <c r="D9248" s="3">
        <v>9406</v>
      </c>
      <c r="E9248" s="9">
        <v>2018</v>
      </c>
      <c r="F9248" s="10" t="s">
        <v>21759</v>
      </c>
      <c r="G9248" s="7" t="s">
        <v>5401</v>
      </c>
      <c r="H9248" s="8" t="s">
        <v>9434</v>
      </c>
      <c r="I9248" s="8" t="s">
        <v>7560</v>
      </c>
      <c r="J9248" s="19">
        <v>7</v>
      </c>
      <c r="K9248" s="19" t="s">
        <v>7738</v>
      </c>
      <c r="L9248" s="11"/>
      <c r="M9248" s="11"/>
      <c r="N9248" s="24"/>
      <c r="P9248" s="32"/>
      <c r="T9248" s="19"/>
      <c r="U9248" s="3"/>
      <c r="X9248" t="str">
        <f t="shared" si="567"/>
        <v/>
      </c>
      <c r="Z9248" t="str">
        <f t="shared" si="568"/>
        <v/>
      </c>
      <c r="AB9248" s="9"/>
      <c r="AC9248" t="s">
        <v>9434</v>
      </c>
      <c r="AD9248">
        <f t="shared" si="569"/>
        <v>0</v>
      </c>
      <c r="AF9248" s="3"/>
      <c r="AH9248" s="9"/>
    </row>
    <row r="9249" spans="1:34" ht="10.95" customHeight="1" outlineLevel="1" x14ac:dyDescent="0.25">
      <c r="A9249" t="s">
        <v>1809</v>
      </c>
      <c r="C9249" s="3" t="s">
        <v>11994</v>
      </c>
      <c r="D9249" s="3" t="s">
        <v>11327</v>
      </c>
      <c r="E9249" s="9">
        <v>2018</v>
      </c>
      <c r="F9249" s="10" t="s">
        <v>21760</v>
      </c>
      <c r="G9249" s="7" t="s">
        <v>5401</v>
      </c>
      <c r="H9249" s="8" t="s">
        <v>7560</v>
      </c>
      <c r="I9249" s="8" t="s">
        <v>7560</v>
      </c>
      <c r="J9249" s="19">
        <v>7</v>
      </c>
      <c r="K9249" s="19" t="s">
        <v>7738</v>
      </c>
      <c r="L9249" s="11"/>
      <c r="M9249" s="11"/>
      <c r="N9249" s="24"/>
      <c r="P9249" s="32"/>
      <c r="T9249" s="19"/>
      <c r="U9249" s="3"/>
      <c r="X9249" t="str">
        <f t="shared" si="567"/>
        <v/>
      </c>
      <c r="Z9249">
        <f t="shared" si="568"/>
        <v>1</v>
      </c>
      <c r="AB9249" s="9"/>
      <c r="AC9249" t="s">
        <v>7560</v>
      </c>
      <c r="AD9249">
        <f t="shared" si="569"/>
        <v>0</v>
      </c>
      <c r="AF9249" s="3"/>
      <c r="AH9249" s="9"/>
    </row>
    <row r="9250" spans="1:34" ht="10.95" customHeight="1" outlineLevel="1" x14ac:dyDescent="0.25">
      <c r="A9250" t="s">
        <v>1809</v>
      </c>
      <c r="C9250" s="3" t="s">
        <v>11994</v>
      </c>
      <c r="D9250" s="3">
        <v>9455</v>
      </c>
      <c r="E9250" s="9">
        <v>2018</v>
      </c>
      <c r="F9250" s="10" t="s">
        <v>21758</v>
      </c>
      <c r="G9250" s="7" t="s">
        <v>5401</v>
      </c>
      <c r="H9250" s="8" t="s">
        <v>9480</v>
      </c>
      <c r="I9250" s="8" t="s">
        <v>10246</v>
      </c>
      <c r="J9250" s="19">
        <v>3</v>
      </c>
      <c r="K9250" s="19" t="s">
        <v>7738</v>
      </c>
      <c r="L9250" s="11"/>
      <c r="M9250" s="11"/>
      <c r="N9250" s="24"/>
      <c r="P9250" s="32"/>
      <c r="T9250" s="19"/>
      <c r="U9250" s="3"/>
      <c r="X9250" t="str">
        <f t="shared" si="567"/>
        <v/>
      </c>
      <c r="Z9250" t="str">
        <f t="shared" si="568"/>
        <v/>
      </c>
      <c r="AB9250" s="9"/>
      <c r="AC9250" t="s">
        <v>9480</v>
      </c>
      <c r="AD9250">
        <f t="shared" si="569"/>
        <v>0</v>
      </c>
      <c r="AF9250" s="3">
        <v>1</v>
      </c>
      <c r="AH9250" s="9"/>
    </row>
    <row r="9251" spans="1:34" ht="10.95" customHeight="1" outlineLevel="1" x14ac:dyDescent="0.25">
      <c r="A9251" t="s">
        <v>1809</v>
      </c>
      <c r="C9251" s="3" t="s">
        <v>11994</v>
      </c>
      <c r="D9251" s="3" t="s">
        <v>18803</v>
      </c>
      <c r="E9251" s="9">
        <v>2018</v>
      </c>
      <c r="F9251" s="10" t="s">
        <v>21760</v>
      </c>
      <c r="G9251" s="7" t="s">
        <v>5401</v>
      </c>
      <c r="H9251" s="8" t="s">
        <v>9480</v>
      </c>
      <c r="I9251" s="8" t="s">
        <v>10246</v>
      </c>
      <c r="J9251" s="19">
        <v>1</v>
      </c>
      <c r="K9251" s="19" t="s">
        <v>7738</v>
      </c>
      <c r="L9251" s="11"/>
      <c r="M9251" s="11"/>
      <c r="N9251" s="24"/>
      <c r="P9251" s="32"/>
      <c r="T9251" s="19"/>
      <c r="U9251" s="3"/>
      <c r="X9251" t="str">
        <f t="shared" si="567"/>
        <v/>
      </c>
      <c r="Z9251">
        <f t="shared" si="568"/>
        <v>1</v>
      </c>
      <c r="AB9251" s="9"/>
      <c r="AC9251" t="s">
        <v>9480</v>
      </c>
      <c r="AD9251">
        <f t="shared" si="569"/>
        <v>0</v>
      </c>
      <c r="AF9251" s="3">
        <v>1</v>
      </c>
      <c r="AH9251" s="9"/>
    </row>
    <row r="9252" spans="1:34" ht="10.95" customHeight="1" outlineLevel="1" x14ac:dyDescent="0.25">
      <c r="A9252" t="s">
        <v>1809</v>
      </c>
      <c r="C9252" s="3" t="s">
        <v>11994</v>
      </c>
      <c r="D9252" s="3">
        <v>9667</v>
      </c>
      <c r="E9252" s="9">
        <v>2018</v>
      </c>
      <c r="F9252" s="10" t="s">
        <v>21758</v>
      </c>
      <c r="G9252" s="7" t="s">
        <v>5401</v>
      </c>
      <c r="H9252" s="8" t="s">
        <v>9453</v>
      </c>
      <c r="I9252" s="8" t="s">
        <v>7560</v>
      </c>
      <c r="J9252" s="19">
        <v>7</v>
      </c>
      <c r="K9252" s="19" t="s">
        <v>7738</v>
      </c>
      <c r="L9252" s="11"/>
      <c r="M9252" s="11"/>
      <c r="N9252" s="24"/>
      <c r="P9252" s="32"/>
      <c r="T9252" s="19"/>
      <c r="U9252" s="3"/>
      <c r="X9252" t="str">
        <f t="shared" si="567"/>
        <v/>
      </c>
      <c r="Z9252" t="str">
        <f t="shared" si="568"/>
        <v/>
      </c>
      <c r="AB9252" s="9"/>
      <c r="AC9252" t="s">
        <v>9453</v>
      </c>
      <c r="AD9252">
        <f t="shared" si="569"/>
        <v>0</v>
      </c>
      <c r="AF9252" s="3"/>
      <c r="AH9252" s="9"/>
    </row>
    <row r="9253" spans="1:34" ht="10.95" customHeight="1" outlineLevel="1" x14ac:dyDescent="0.25">
      <c r="A9253" t="s">
        <v>1809</v>
      </c>
      <c r="C9253" s="3" t="s">
        <v>11994</v>
      </c>
      <c r="D9253" s="3">
        <v>9668</v>
      </c>
      <c r="E9253" s="9">
        <v>2018</v>
      </c>
      <c r="F9253" s="10" t="s">
        <v>21758</v>
      </c>
      <c r="G9253" s="7" t="s">
        <v>5401</v>
      </c>
      <c r="H9253" s="8" t="s">
        <v>11330</v>
      </c>
      <c r="I9253" s="8" t="s">
        <v>7560</v>
      </c>
      <c r="J9253" s="19">
        <v>7</v>
      </c>
      <c r="K9253" s="19" t="s">
        <v>7738</v>
      </c>
      <c r="L9253" s="11"/>
      <c r="M9253" s="11"/>
      <c r="N9253" s="24"/>
      <c r="P9253" s="32"/>
      <c r="T9253" s="19"/>
      <c r="U9253" s="3"/>
      <c r="X9253" t="str">
        <f t="shared" si="567"/>
        <v/>
      </c>
      <c r="Z9253" t="str">
        <f t="shared" si="568"/>
        <v/>
      </c>
      <c r="AB9253" s="9"/>
      <c r="AC9253" t="s">
        <v>11330</v>
      </c>
      <c r="AD9253">
        <f t="shared" si="569"/>
        <v>0</v>
      </c>
      <c r="AF9253" s="3"/>
      <c r="AH9253" s="9"/>
    </row>
    <row r="9254" spans="1:34" ht="10.95" customHeight="1" outlineLevel="1" x14ac:dyDescent="0.25">
      <c r="A9254" t="s">
        <v>1809</v>
      </c>
      <c r="C9254" s="3" t="s">
        <v>11994</v>
      </c>
      <c r="D9254" s="3">
        <v>9669</v>
      </c>
      <c r="E9254" s="9">
        <v>2018</v>
      </c>
      <c r="F9254" s="10" t="s">
        <v>21758</v>
      </c>
      <c r="G9254" s="7" t="s">
        <v>5401</v>
      </c>
      <c r="H9254" s="8" t="s">
        <v>11331</v>
      </c>
      <c r="I9254" s="8" t="s">
        <v>7560</v>
      </c>
      <c r="J9254" s="19">
        <v>7</v>
      </c>
      <c r="K9254" s="19" t="s">
        <v>7738</v>
      </c>
      <c r="L9254" s="11"/>
      <c r="M9254" s="11"/>
      <c r="N9254" s="24"/>
      <c r="P9254" s="32"/>
      <c r="T9254" s="19"/>
      <c r="U9254" s="3"/>
      <c r="X9254" t="str">
        <f t="shared" si="567"/>
        <v/>
      </c>
      <c r="Z9254" t="str">
        <f t="shared" si="568"/>
        <v/>
      </c>
      <c r="AB9254" s="9"/>
      <c r="AC9254" t="s">
        <v>11331</v>
      </c>
      <c r="AD9254">
        <f t="shared" si="569"/>
        <v>0</v>
      </c>
      <c r="AF9254" s="3"/>
      <c r="AH9254" s="9"/>
    </row>
    <row r="9255" spans="1:34" ht="10.95" customHeight="1" outlineLevel="1" x14ac:dyDescent="0.25">
      <c r="A9255" t="s">
        <v>1809</v>
      </c>
      <c r="C9255" s="3" t="s">
        <v>11994</v>
      </c>
      <c r="D9255" s="3">
        <v>9670</v>
      </c>
      <c r="E9255" s="9">
        <v>2018</v>
      </c>
      <c r="F9255" s="10" t="s">
        <v>21758</v>
      </c>
      <c r="G9255" s="7" t="s">
        <v>5401</v>
      </c>
      <c r="H9255" s="8" t="s">
        <v>9757</v>
      </c>
      <c r="I9255" s="8" t="s">
        <v>7560</v>
      </c>
      <c r="J9255" s="19">
        <v>7</v>
      </c>
      <c r="K9255" s="19" t="s">
        <v>7738</v>
      </c>
      <c r="L9255" s="11"/>
      <c r="M9255" s="11"/>
      <c r="N9255" s="24"/>
      <c r="P9255" s="32"/>
      <c r="T9255" s="19"/>
      <c r="U9255" s="3"/>
      <c r="X9255" t="str">
        <f t="shared" si="567"/>
        <v/>
      </c>
      <c r="Z9255" t="str">
        <f t="shared" si="568"/>
        <v/>
      </c>
      <c r="AB9255" s="9"/>
      <c r="AC9255" t="s">
        <v>9757</v>
      </c>
      <c r="AD9255">
        <f t="shared" si="569"/>
        <v>0</v>
      </c>
      <c r="AF9255" s="3"/>
      <c r="AH9255" s="9"/>
    </row>
    <row r="9256" spans="1:34" ht="10.95" customHeight="1" outlineLevel="1" x14ac:dyDescent="0.25">
      <c r="A9256" t="s">
        <v>1809</v>
      </c>
      <c r="C9256" s="3" t="s">
        <v>11994</v>
      </c>
      <c r="D9256" s="3" t="s">
        <v>11328</v>
      </c>
      <c r="E9256" s="9">
        <v>2018</v>
      </c>
      <c r="F9256" s="10" t="s">
        <v>21761</v>
      </c>
      <c r="G9256" s="7" t="s">
        <v>5401</v>
      </c>
      <c r="H9256" s="8" t="s">
        <v>7560</v>
      </c>
      <c r="I9256" s="8" t="s">
        <v>7560</v>
      </c>
      <c r="J9256" s="19">
        <v>7</v>
      </c>
      <c r="K9256" s="19" t="s">
        <v>7738</v>
      </c>
      <c r="L9256" s="11"/>
      <c r="M9256" s="11"/>
      <c r="N9256" s="24"/>
      <c r="P9256" s="32"/>
      <c r="T9256" s="19"/>
      <c r="U9256" s="3"/>
      <c r="X9256" t="str">
        <f t="shared" si="567"/>
        <v/>
      </c>
      <c r="Z9256">
        <f t="shared" si="568"/>
        <v>1</v>
      </c>
      <c r="AB9256" s="9"/>
      <c r="AC9256" t="s">
        <v>7560</v>
      </c>
      <c r="AD9256">
        <f t="shared" si="569"/>
        <v>0</v>
      </c>
      <c r="AF9256" s="3"/>
      <c r="AH9256" s="9"/>
    </row>
    <row r="9257" spans="1:34" ht="10.95" customHeight="1" outlineLevel="1" x14ac:dyDescent="0.25">
      <c r="A9257" t="s">
        <v>1809</v>
      </c>
      <c r="C9257" s="3" t="s">
        <v>11994</v>
      </c>
      <c r="D9257" s="3">
        <v>9671</v>
      </c>
      <c r="E9257" s="9">
        <v>2018</v>
      </c>
      <c r="F9257" s="10" t="s">
        <v>21759</v>
      </c>
      <c r="G9257" s="7" t="s">
        <v>5401</v>
      </c>
      <c r="H9257" s="8" t="s">
        <v>9657</v>
      </c>
      <c r="I9257" s="8" t="s">
        <v>7560</v>
      </c>
      <c r="J9257" s="19">
        <v>7</v>
      </c>
      <c r="K9257" s="19" t="s">
        <v>7738</v>
      </c>
      <c r="L9257" s="11"/>
      <c r="M9257" s="11"/>
      <c r="N9257" s="24"/>
      <c r="P9257" s="32"/>
      <c r="T9257" s="19"/>
      <c r="U9257" s="3"/>
      <c r="X9257" t="str">
        <f t="shared" si="567"/>
        <v/>
      </c>
      <c r="Z9257" t="str">
        <f t="shared" si="568"/>
        <v/>
      </c>
      <c r="AB9257" s="9"/>
      <c r="AC9257" t="s">
        <v>9657</v>
      </c>
      <c r="AD9257">
        <f t="shared" si="569"/>
        <v>0</v>
      </c>
      <c r="AF9257" s="3"/>
      <c r="AH9257" s="9"/>
    </row>
    <row r="9258" spans="1:34" ht="10.95" customHeight="1" outlineLevel="1" x14ac:dyDescent="0.25">
      <c r="A9258" t="s">
        <v>1809</v>
      </c>
      <c r="C9258" s="3" t="s">
        <v>11994</v>
      </c>
      <c r="D9258" s="3" t="s">
        <v>11329</v>
      </c>
      <c r="E9258" s="9">
        <v>2018</v>
      </c>
      <c r="F9258" s="10" t="s">
        <v>21760</v>
      </c>
      <c r="G9258" s="7" t="s">
        <v>5401</v>
      </c>
      <c r="H9258" s="8" t="s">
        <v>7560</v>
      </c>
      <c r="I9258" s="8" t="s">
        <v>7560</v>
      </c>
      <c r="J9258" s="19">
        <v>7</v>
      </c>
      <c r="K9258" s="19" t="s">
        <v>7738</v>
      </c>
      <c r="L9258" s="11"/>
      <c r="M9258" s="11"/>
      <c r="N9258" s="24"/>
      <c r="P9258" s="32"/>
      <c r="T9258" s="19"/>
      <c r="U9258" s="3"/>
      <c r="X9258" t="str">
        <f t="shared" si="567"/>
        <v/>
      </c>
      <c r="Z9258">
        <f t="shared" si="568"/>
        <v>1</v>
      </c>
      <c r="AB9258" s="9"/>
      <c r="AC9258" t="s">
        <v>7560</v>
      </c>
      <c r="AD9258">
        <f t="shared" si="569"/>
        <v>0</v>
      </c>
      <c r="AF9258" s="3"/>
      <c r="AH9258" s="9"/>
    </row>
    <row r="9259" spans="1:34" ht="10.95" customHeight="1" outlineLevel="1" x14ac:dyDescent="0.25">
      <c r="A9259" t="s">
        <v>1809</v>
      </c>
      <c r="C9259" s="3" t="s">
        <v>11994</v>
      </c>
      <c r="D9259" s="3">
        <v>9964</v>
      </c>
      <c r="E9259" s="9">
        <v>2019</v>
      </c>
      <c r="F9259" s="10" t="s">
        <v>21758</v>
      </c>
      <c r="G9259" s="7" t="s">
        <v>5401</v>
      </c>
      <c r="H9259" s="8" t="s">
        <v>9525</v>
      </c>
      <c r="I9259" s="8" t="s">
        <v>7560</v>
      </c>
      <c r="J9259" s="19">
        <v>7</v>
      </c>
      <c r="K9259" s="19" t="s">
        <v>7738</v>
      </c>
      <c r="L9259" s="11"/>
      <c r="M9259" s="11"/>
      <c r="N9259" s="24"/>
      <c r="P9259" s="32"/>
      <c r="T9259" s="19"/>
      <c r="U9259" s="3"/>
      <c r="X9259" t="str">
        <f t="shared" si="567"/>
        <v/>
      </c>
      <c r="Z9259" t="str">
        <f t="shared" si="568"/>
        <v/>
      </c>
      <c r="AB9259" s="9"/>
      <c r="AC9259" t="s">
        <v>9525</v>
      </c>
      <c r="AD9259">
        <f t="shared" si="569"/>
        <v>0</v>
      </c>
      <c r="AF9259" s="3"/>
      <c r="AH9259" s="9"/>
    </row>
    <row r="9260" spans="1:34" ht="10.95" customHeight="1" outlineLevel="1" x14ac:dyDescent="0.25">
      <c r="A9260" t="s">
        <v>1809</v>
      </c>
      <c r="C9260" s="3" t="s">
        <v>11994</v>
      </c>
      <c r="D9260" s="3">
        <v>9965</v>
      </c>
      <c r="E9260" s="9">
        <v>2019</v>
      </c>
      <c r="F9260" s="10" t="s">
        <v>21758</v>
      </c>
      <c r="G9260" s="7" t="s">
        <v>5401</v>
      </c>
      <c r="H9260" s="8" t="s">
        <v>10226</v>
      </c>
      <c r="I9260" s="8" t="s">
        <v>7560</v>
      </c>
      <c r="J9260" s="19">
        <v>7</v>
      </c>
      <c r="K9260" s="19" t="s">
        <v>7738</v>
      </c>
      <c r="L9260" s="11"/>
      <c r="M9260" s="11"/>
      <c r="N9260" s="24"/>
      <c r="P9260" s="32"/>
      <c r="T9260" s="19"/>
      <c r="U9260" s="3"/>
      <c r="X9260" t="str">
        <f t="shared" si="567"/>
        <v/>
      </c>
      <c r="Z9260" t="str">
        <f t="shared" si="568"/>
        <v/>
      </c>
      <c r="AB9260" s="9"/>
      <c r="AC9260" t="s">
        <v>10226</v>
      </c>
      <c r="AD9260">
        <f t="shared" si="569"/>
        <v>0</v>
      </c>
      <c r="AF9260" s="3"/>
      <c r="AH9260" s="9"/>
    </row>
    <row r="9261" spans="1:34" ht="10.95" customHeight="1" outlineLevel="1" x14ac:dyDescent="0.25">
      <c r="A9261" t="s">
        <v>1809</v>
      </c>
      <c r="C9261" s="3" t="s">
        <v>11994</v>
      </c>
      <c r="D9261" s="3">
        <v>9966</v>
      </c>
      <c r="E9261" s="9">
        <v>2019</v>
      </c>
      <c r="F9261" s="10" t="s">
        <v>21758</v>
      </c>
      <c r="G9261" s="7" t="s">
        <v>5401</v>
      </c>
      <c r="H9261" s="8" t="s">
        <v>9424</v>
      </c>
      <c r="I9261" s="8" t="s">
        <v>7560</v>
      </c>
      <c r="J9261" s="19">
        <v>7</v>
      </c>
      <c r="K9261" s="19" t="s">
        <v>7738</v>
      </c>
      <c r="L9261" s="11"/>
      <c r="M9261" s="11"/>
      <c r="N9261" s="24"/>
      <c r="P9261" s="32"/>
      <c r="T9261" s="19"/>
      <c r="U9261" s="3"/>
      <c r="X9261" t="str">
        <f t="shared" si="567"/>
        <v/>
      </c>
      <c r="Z9261" t="str">
        <f t="shared" si="568"/>
        <v/>
      </c>
      <c r="AB9261" s="9"/>
      <c r="AC9261" t="s">
        <v>9424</v>
      </c>
      <c r="AD9261">
        <f t="shared" si="569"/>
        <v>0</v>
      </c>
      <c r="AF9261" s="3"/>
      <c r="AH9261" s="9"/>
    </row>
    <row r="9262" spans="1:34" ht="10.95" customHeight="1" outlineLevel="1" x14ac:dyDescent="0.25">
      <c r="A9262" t="s">
        <v>1809</v>
      </c>
      <c r="C9262" s="3" t="s">
        <v>11994</v>
      </c>
      <c r="D9262" s="3">
        <v>9967</v>
      </c>
      <c r="E9262" s="9">
        <v>2019</v>
      </c>
      <c r="F9262" s="10" t="s">
        <v>21758</v>
      </c>
      <c r="G9262" s="7" t="s">
        <v>5401</v>
      </c>
      <c r="H9262" s="8" t="s">
        <v>9453</v>
      </c>
      <c r="I9262" s="8" t="s">
        <v>7560</v>
      </c>
      <c r="J9262" s="19">
        <v>7</v>
      </c>
      <c r="K9262" s="19" t="s">
        <v>7738</v>
      </c>
      <c r="L9262" s="11"/>
      <c r="M9262" s="11"/>
      <c r="N9262" s="24"/>
      <c r="P9262" s="32"/>
      <c r="T9262" s="19"/>
      <c r="U9262" s="3"/>
      <c r="X9262" t="str">
        <f t="shared" si="567"/>
        <v/>
      </c>
      <c r="Z9262" t="str">
        <f t="shared" si="568"/>
        <v/>
      </c>
      <c r="AB9262" s="9"/>
      <c r="AC9262" t="s">
        <v>9453</v>
      </c>
      <c r="AD9262">
        <f t="shared" si="569"/>
        <v>0</v>
      </c>
      <c r="AF9262" s="3"/>
      <c r="AH9262" s="9"/>
    </row>
    <row r="9263" spans="1:34" ht="10.95" customHeight="1" outlineLevel="1" x14ac:dyDescent="0.25">
      <c r="A9263" t="s">
        <v>1809</v>
      </c>
      <c r="C9263" s="3" t="s">
        <v>11994</v>
      </c>
      <c r="D9263" s="3" t="s">
        <v>11332</v>
      </c>
      <c r="E9263" s="9">
        <v>2019</v>
      </c>
      <c r="F9263" s="10" t="s">
        <v>21761</v>
      </c>
      <c r="G9263" s="7" t="s">
        <v>5401</v>
      </c>
      <c r="H9263" s="8" t="s">
        <v>7560</v>
      </c>
      <c r="I9263" s="8" t="s">
        <v>7560</v>
      </c>
      <c r="J9263" s="19">
        <v>7</v>
      </c>
      <c r="K9263" s="19" t="s">
        <v>7738</v>
      </c>
      <c r="L9263" s="11"/>
      <c r="M9263" s="11"/>
      <c r="N9263" s="24"/>
      <c r="P9263" s="32"/>
      <c r="T9263" s="19"/>
      <c r="U9263" s="3"/>
      <c r="X9263" t="str">
        <f t="shared" si="567"/>
        <v/>
      </c>
      <c r="Z9263">
        <f t="shared" si="568"/>
        <v>1</v>
      </c>
      <c r="AB9263" s="9"/>
      <c r="AC9263" t="s">
        <v>7560</v>
      </c>
      <c r="AD9263">
        <f t="shared" si="569"/>
        <v>0</v>
      </c>
      <c r="AF9263" s="3"/>
      <c r="AH9263" s="9"/>
    </row>
    <row r="9264" spans="1:34" ht="10.95" customHeight="1" outlineLevel="1" x14ac:dyDescent="0.25">
      <c r="A9264" t="s">
        <v>1809</v>
      </c>
      <c r="C9264" s="3" t="s">
        <v>11994</v>
      </c>
      <c r="D9264" s="3">
        <v>9968</v>
      </c>
      <c r="E9264" s="9">
        <v>2019</v>
      </c>
      <c r="F9264" s="10" t="s">
        <v>21759</v>
      </c>
      <c r="G9264" s="7" t="s">
        <v>5401</v>
      </c>
      <c r="H9264" s="8" t="s">
        <v>9878</v>
      </c>
      <c r="I9264" s="8" t="s">
        <v>7560</v>
      </c>
      <c r="J9264" s="19">
        <v>7</v>
      </c>
      <c r="K9264" s="19" t="s">
        <v>7738</v>
      </c>
      <c r="L9264" s="11"/>
      <c r="M9264" s="11"/>
      <c r="N9264" s="24"/>
      <c r="P9264" s="32"/>
      <c r="T9264" s="19"/>
      <c r="U9264" s="3"/>
      <c r="X9264" t="str">
        <f t="shared" si="567"/>
        <v/>
      </c>
      <c r="Z9264" t="str">
        <f t="shared" si="568"/>
        <v/>
      </c>
      <c r="AB9264" s="9"/>
      <c r="AC9264" t="s">
        <v>9878</v>
      </c>
      <c r="AD9264">
        <f t="shared" si="569"/>
        <v>0</v>
      </c>
      <c r="AF9264" s="3"/>
      <c r="AH9264" s="9"/>
    </row>
    <row r="9265" spans="1:48" ht="10.95" customHeight="1" outlineLevel="1" x14ac:dyDescent="0.25">
      <c r="A9265" t="s">
        <v>1809</v>
      </c>
      <c r="C9265" s="3" t="s">
        <v>11994</v>
      </c>
      <c r="D9265" s="3" t="s">
        <v>11333</v>
      </c>
      <c r="E9265" s="9">
        <v>2019</v>
      </c>
      <c r="F9265" s="10" t="s">
        <v>21760</v>
      </c>
      <c r="G9265" s="7" t="s">
        <v>5401</v>
      </c>
      <c r="H9265" s="8" t="s">
        <v>7560</v>
      </c>
      <c r="I9265" s="8" t="s">
        <v>7560</v>
      </c>
      <c r="J9265" s="19">
        <v>7</v>
      </c>
      <c r="K9265" s="19" t="s">
        <v>7738</v>
      </c>
      <c r="L9265" s="11"/>
      <c r="M9265" s="11"/>
      <c r="N9265" s="24"/>
      <c r="P9265" s="32"/>
      <c r="T9265" s="19"/>
      <c r="U9265" s="3"/>
      <c r="X9265" t="str">
        <f t="shared" si="567"/>
        <v/>
      </c>
      <c r="Z9265">
        <f t="shared" si="568"/>
        <v>1</v>
      </c>
      <c r="AB9265" s="9"/>
      <c r="AC9265" t="s">
        <v>7560</v>
      </c>
      <c r="AD9265">
        <f t="shared" si="569"/>
        <v>0</v>
      </c>
      <c r="AF9265" s="3"/>
      <c r="AH9265" s="9"/>
    </row>
    <row r="9266" spans="1:48" ht="10.95" customHeight="1" outlineLevel="1" x14ac:dyDescent="0.25">
      <c r="A9266" t="s">
        <v>1809</v>
      </c>
      <c r="C9266" s="3" t="s">
        <v>11994</v>
      </c>
      <c r="D9266" s="3" t="s">
        <v>11335</v>
      </c>
      <c r="E9266" s="9">
        <v>2019</v>
      </c>
      <c r="F9266" s="10" t="s">
        <v>21761</v>
      </c>
      <c r="G9266" s="7" t="s">
        <v>5401</v>
      </c>
      <c r="H9266" s="8" t="s">
        <v>11336</v>
      </c>
      <c r="I9266" s="8" t="s">
        <v>11334</v>
      </c>
      <c r="J9266" s="19">
        <v>3</v>
      </c>
      <c r="K9266" s="19" t="s">
        <v>7738</v>
      </c>
      <c r="L9266" s="11"/>
      <c r="M9266" s="11"/>
      <c r="N9266" s="24"/>
      <c r="P9266" s="32"/>
      <c r="T9266" s="19"/>
      <c r="U9266" s="3"/>
      <c r="X9266" t="str">
        <f t="shared" si="567"/>
        <v/>
      </c>
      <c r="Z9266">
        <f t="shared" si="568"/>
        <v>1</v>
      </c>
      <c r="AB9266" s="9"/>
      <c r="AC9266" t="s">
        <v>11336</v>
      </c>
      <c r="AD9266">
        <f t="shared" si="569"/>
        <v>0</v>
      </c>
      <c r="AF9266" s="3"/>
      <c r="AH9266" s="9"/>
    </row>
    <row r="9267" spans="1:48" ht="10.95" customHeight="1" x14ac:dyDescent="0.25">
      <c r="A9267" t="s">
        <v>18613</v>
      </c>
      <c r="B9267" t="s">
        <v>13276</v>
      </c>
      <c r="C9267" s="3" t="s">
        <v>12965</v>
      </c>
      <c r="E9267" s="9"/>
      <c r="F9267" s="7"/>
      <c r="G9267" s="7"/>
      <c r="H9267" s="8"/>
      <c r="I9267" s="8"/>
      <c r="J9267" s="19"/>
      <c r="K9267" s="19"/>
      <c r="L9267" s="11"/>
      <c r="M9267" s="11">
        <f>SUM(L9268:L9268)</f>
        <v>0</v>
      </c>
      <c r="N9267" s="24">
        <v>3201</v>
      </c>
      <c r="O9267">
        <f>COUNTIF(K9268:K9268,"*")</f>
        <v>1</v>
      </c>
      <c r="P9267" s="32">
        <f>O9267/N9267</f>
        <v>3.1240237425804435E-4</v>
      </c>
      <c r="Q9267">
        <f>COUNTIF(K9268:K9268,"Y")+COUNTIF(K9268:K9268,"S")</f>
        <v>0</v>
      </c>
      <c r="T9267" s="19" t="s">
        <v>7736</v>
      </c>
      <c r="U9267" s="3"/>
      <c r="V9267" t="s">
        <v>18614</v>
      </c>
      <c r="X9267" t="str">
        <f t="shared" si="567"/>
        <v/>
      </c>
      <c r="Z9267" t="str">
        <f t="shared" si="568"/>
        <v/>
      </c>
      <c r="AB9267" s="9"/>
      <c r="AE9267">
        <f>COUNTIF(AD9268:AD9268,"1")</f>
        <v>0</v>
      </c>
      <c r="AF9267" s="3"/>
      <c r="AH9267" s="9"/>
      <c r="AI9267">
        <f>COUNTIF($J9268:$J9268,"1")-COUNTIFS($J9268:$J9268,"1",$K9268:$K9268,"V")</f>
        <v>0</v>
      </c>
      <c r="AJ9267">
        <f>COUNTIFS($J9268:$J9268,"1",$K9268:$K9268,"Y")+COUNTIFS($J9268:$J9268,"1",$K9268:$K9268,"s")</f>
        <v>0</v>
      </c>
      <c r="AK9267">
        <f>COUNTIF($J9268:$J9268,"2")-COUNTIFS($J9268:$J9268,"2",$K9268:$K9268,"V")</f>
        <v>0</v>
      </c>
      <c r="AL9267">
        <f>COUNTIFS($J9268:$J9268,"2",$K9268:$K9268,"Y")+COUNTIFS($J9268:$J9268,"2",$K9268:$K9268,"s")</f>
        <v>0</v>
      </c>
      <c r="AM9267">
        <f>COUNTIF($J9268:$J9268,"3")-COUNTIFS($J9268:$J9268,"3",$K9268:$K9268,"V")</f>
        <v>0</v>
      </c>
      <c r="AN9267">
        <f>COUNTIFS($J9268:$J9268,"3",$K9268:$K9268,"Y")+COUNTIFS($J9268:$J9268,"3",$K9268:$K9268,"s")</f>
        <v>0</v>
      </c>
      <c r="AO9267">
        <f>COUNTIF($J9268:$J9268,"4")-COUNTIFS($J9268:$J9268,"4",$K9268:$K9268,"V")</f>
        <v>0</v>
      </c>
      <c r="AP9267">
        <f>COUNTIFS($J9268:$J9268,"4",$K9268:$K9268,"Y")+COUNTIFS($J9268:$J9268,"4",$K9268:$K9268,"s")</f>
        <v>0</v>
      </c>
      <c r="AQ9267">
        <f>COUNTIF($J9268:$J9268,"5")-COUNTIFS($J9268:$J9268,"5",$K9268:$K9268,"V")</f>
        <v>0</v>
      </c>
      <c r="AR9267">
        <f>COUNTIFS($J9268:$J9268,"5",$K9268:$K9268,"Y")+COUNTIFS($J9268:$J9268,"5",$K9268:$K9268,"s")</f>
        <v>0</v>
      </c>
      <c r="AS9267">
        <f>COUNTIF($J9268:$J9268,"6")-COUNTIFS($J9268:$J9268,"6",$K9268:$K9268,"V")</f>
        <v>0</v>
      </c>
      <c r="AT9267">
        <f>COUNTIFS($J9268:$J9268,"6",$K9268:$K9268,"Y")+COUNTIFS($J9268:$J9268,"6",$K9268:$K9268,"s")</f>
        <v>0</v>
      </c>
      <c r="AU9267">
        <f>COUNTIF($J9268:$J9268,"7")-COUNTIFS($J9268:$J9268,"7",$K9268:$K9268,"V")</f>
        <v>1</v>
      </c>
      <c r="AV9267">
        <f>COUNTIFS($J9268:$J9268,"7",$K9268:$K9268,"Y")+COUNTIFS($J9268:$J9268,"7",$K9268:$K9268,"s")</f>
        <v>0</v>
      </c>
    </row>
    <row r="9268" spans="1:48" ht="10.95" customHeight="1" outlineLevel="1" x14ac:dyDescent="0.25">
      <c r="A9268" t="s">
        <v>11193</v>
      </c>
      <c r="C9268" s="3" t="s">
        <v>12965</v>
      </c>
      <c r="D9268" s="3">
        <v>6</v>
      </c>
      <c r="E9268" s="9">
        <v>1991</v>
      </c>
      <c r="F9268" s="7" t="s">
        <v>2533</v>
      </c>
      <c r="G9268" s="7" t="s">
        <v>5401</v>
      </c>
      <c r="H9268" s="8" t="s">
        <v>11192</v>
      </c>
      <c r="I9268" s="8" t="s">
        <v>11192</v>
      </c>
      <c r="J9268" s="19">
        <v>7</v>
      </c>
      <c r="K9268" s="19" t="s">
        <v>7738</v>
      </c>
      <c r="L9268" s="11"/>
      <c r="M9268" s="11"/>
      <c r="N9268" s="24"/>
      <c r="P9268" s="32"/>
      <c r="T9268" s="19"/>
      <c r="U9268" s="3"/>
      <c r="X9268" t="str">
        <f t="shared" si="567"/>
        <v/>
      </c>
      <c r="Z9268" t="str">
        <f t="shared" si="568"/>
        <v/>
      </c>
      <c r="AB9268" s="9"/>
      <c r="AC9268" t="s">
        <v>11192</v>
      </c>
      <c r="AD9268">
        <f>COUNTIF(H9268,"*Fuji*")</f>
        <v>0</v>
      </c>
      <c r="AF9268" s="3"/>
      <c r="AH9268" s="9"/>
    </row>
    <row r="9269" spans="1:48" ht="10.95" customHeight="1" x14ac:dyDescent="0.25">
      <c r="A9269" s="6" t="s">
        <v>14188</v>
      </c>
      <c r="B9269" t="s">
        <v>14187</v>
      </c>
      <c r="C9269" s="3" t="s">
        <v>12965</v>
      </c>
      <c r="E9269" s="9"/>
      <c r="F9269" s="7"/>
      <c r="G9269" s="7"/>
      <c r="H9269" s="8"/>
      <c r="I9269" s="8"/>
      <c r="J9269" s="19"/>
      <c r="K9269" s="19"/>
      <c r="L9269" s="11"/>
      <c r="M9269" s="11">
        <f>SUM(L9270:L9278)</f>
        <v>9.1999999999999993</v>
      </c>
      <c r="N9269" s="24">
        <v>221</v>
      </c>
      <c r="O9269">
        <f>COUNTIF(K9270:K9278,"*")</f>
        <v>9</v>
      </c>
      <c r="P9269" s="32">
        <f>O9269/N9269</f>
        <v>4.072398190045249E-2</v>
      </c>
      <c r="Q9269">
        <f>COUNTIF(K9270:K9278,"Y")+COUNTIF(K9270:K9278,"S")</f>
        <v>9</v>
      </c>
      <c r="T9269" s="19" t="s">
        <v>7736</v>
      </c>
      <c r="U9269" s="3"/>
      <c r="V9269" t="s">
        <v>18457</v>
      </c>
      <c r="X9269" t="str">
        <f t="shared" si="567"/>
        <v/>
      </c>
      <c r="Z9269" t="str">
        <f t="shared" si="568"/>
        <v/>
      </c>
      <c r="AB9269" s="9"/>
      <c r="AE9269">
        <f>COUNTIF(AD9270:AD9278,"1")</f>
        <v>0</v>
      </c>
      <c r="AF9269" s="3"/>
      <c r="AH9269" s="9"/>
      <c r="AI9269">
        <f>COUNTIF($J9270:$J9278,"1")-COUNTIFS($J9270:$J9278,"1",$K9270:$K9278,"V")</f>
        <v>0</v>
      </c>
      <c r="AJ9269">
        <f>COUNTIFS($J9270:$J9278,"1",$K9270:$K9278,"Y")+COUNTIFS($J9270:$J9278,"1",$K9270:$K9278,"s")</f>
        <v>0</v>
      </c>
      <c r="AK9269">
        <f>COUNTIF($J9270:$J9278,"2")-COUNTIFS($J9270:$J9278,"2",$K9270:$K9278,"V")</f>
        <v>0</v>
      </c>
      <c r="AL9269">
        <f>COUNTIFS($J9270:$J9278,"2",$K9270:$K9278,"Y")+COUNTIFS($J9270:$J9278,"2",$K9270:$K9278,"s")</f>
        <v>0</v>
      </c>
      <c r="AM9269">
        <f>COUNTIF($J9270:$J9278,"3")-COUNTIFS($J9270:$J9278,"3",$K9270:$K9278,"V")</f>
        <v>0</v>
      </c>
      <c r="AN9269">
        <f>COUNTIFS($J9270:$J9278,"3",$K9270:$K9278,"Y")+COUNTIFS($J9270:$J9278,"3",$K9270:$K9278,"s")</f>
        <v>0</v>
      </c>
      <c r="AO9269">
        <f>COUNTIF($J9270:$J9278,"4")-COUNTIFS($J9270:$J9278,"4",$K9270:$K9278,"V")</f>
        <v>0</v>
      </c>
      <c r="AP9269">
        <f>COUNTIFS($J9270:$J9278,"4",$K9270:$K9278,"Y")+COUNTIFS($J9270:$J9278,"4",$K9270:$K9278,"s")</f>
        <v>0</v>
      </c>
      <c r="AQ9269">
        <f>COUNTIF($J9270:$J9278,"5")-COUNTIFS($J9270:$J9278,"5",$K9270:$K9278,"V")</f>
        <v>0</v>
      </c>
      <c r="AR9269">
        <f>COUNTIFS($J9270:$J9278,"5",$K9270:$K9278,"Y")+COUNTIFS($J9270:$J9278,"5",$K9270:$K9278,"s")</f>
        <v>0</v>
      </c>
      <c r="AS9269">
        <f>COUNTIF($J9270:$J9278,"6")-COUNTIFS($J9270:$J9278,"6",$K9270:$K9278,"V")</f>
        <v>0</v>
      </c>
      <c r="AT9269">
        <f>COUNTIFS($J9270:$J9278,"6",$K9270:$K9278,"Y")+COUNTIFS($J9270:$J9278,"6",$K9270:$K9278,"s")</f>
        <v>0</v>
      </c>
      <c r="AU9269">
        <f>COUNTIF($J9270:$J9278,"7")-COUNTIFS($J9270:$J9278,"7",$K9270:$K9278,"V")</f>
        <v>9</v>
      </c>
      <c r="AV9269">
        <f>COUNTIFS($J9270:$J9278,"7",$K9270:$K9278,"Y")+COUNTIFS($J9270:$J9278,"7",$K9270:$K9278,"s")</f>
        <v>9</v>
      </c>
    </row>
    <row r="9270" spans="1:48" ht="10.95" customHeight="1" outlineLevel="1" x14ac:dyDescent="0.25">
      <c r="A9270" t="s">
        <v>14189</v>
      </c>
      <c r="C9270" s="3" t="s">
        <v>12965</v>
      </c>
      <c r="D9270" s="3">
        <v>174</v>
      </c>
      <c r="E9270" s="9">
        <v>2018</v>
      </c>
      <c r="F9270" s="7" t="s">
        <v>149</v>
      </c>
      <c r="G9270" s="7" t="s">
        <v>5401</v>
      </c>
      <c r="H9270" s="8" t="s">
        <v>9233</v>
      </c>
      <c r="I9270" s="8" t="s">
        <v>7560</v>
      </c>
      <c r="J9270" s="19">
        <v>7</v>
      </c>
      <c r="K9270" s="19" t="s">
        <v>20093</v>
      </c>
      <c r="L9270" s="11"/>
      <c r="M9270" s="11"/>
      <c r="N9270" s="24"/>
      <c r="P9270" s="32"/>
      <c r="T9270" s="19"/>
      <c r="U9270" s="3"/>
      <c r="X9270" t="str">
        <f t="shared" si="567"/>
        <v/>
      </c>
      <c r="Z9270" t="str">
        <f t="shared" si="568"/>
        <v/>
      </c>
      <c r="AB9270" s="9"/>
      <c r="AC9270" t="s">
        <v>9233</v>
      </c>
      <c r="AD9270">
        <f t="shared" ref="AD9270:AD9278" si="570">COUNTIF(H9270,"*Fuji*")</f>
        <v>0</v>
      </c>
      <c r="AF9270" s="3"/>
      <c r="AH9270" s="9"/>
    </row>
    <row r="9271" spans="1:48" ht="10.95" customHeight="1" outlineLevel="1" x14ac:dyDescent="0.25">
      <c r="A9271" t="s">
        <v>14189</v>
      </c>
      <c r="C9271" s="3" t="s">
        <v>12965</v>
      </c>
      <c r="D9271" s="3">
        <v>175</v>
      </c>
      <c r="E9271" s="9">
        <v>2018</v>
      </c>
      <c r="F9271" s="7" t="s">
        <v>149</v>
      </c>
      <c r="G9271" s="7" t="s">
        <v>5401</v>
      </c>
      <c r="H9271" s="8" t="s">
        <v>9233</v>
      </c>
      <c r="I9271" s="8" t="s">
        <v>7560</v>
      </c>
      <c r="J9271" s="19">
        <v>7</v>
      </c>
      <c r="K9271" s="19" t="s">
        <v>20093</v>
      </c>
      <c r="L9271" s="11"/>
      <c r="M9271" s="11"/>
      <c r="N9271" s="24"/>
      <c r="P9271" s="32"/>
      <c r="T9271" s="19"/>
      <c r="U9271" s="3"/>
      <c r="X9271" t="str">
        <f t="shared" si="567"/>
        <v/>
      </c>
      <c r="Z9271" t="str">
        <f t="shared" si="568"/>
        <v/>
      </c>
      <c r="AB9271" s="9"/>
      <c r="AC9271" t="s">
        <v>9233</v>
      </c>
      <c r="AD9271">
        <f t="shared" si="570"/>
        <v>0</v>
      </c>
      <c r="AF9271" s="3"/>
      <c r="AH9271" s="9"/>
    </row>
    <row r="9272" spans="1:48" ht="10.95" customHeight="1" outlineLevel="1" x14ac:dyDescent="0.25">
      <c r="A9272" t="s">
        <v>14189</v>
      </c>
      <c r="C9272" s="3" t="s">
        <v>12965</v>
      </c>
      <c r="D9272" s="3">
        <v>176</v>
      </c>
      <c r="E9272" s="9">
        <v>2018</v>
      </c>
      <c r="F9272" s="7" t="s">
        <v>149</v>
      </c>
      <c r="G9272" s="7" t="s">
        <v>5401</v>
      </c>
      <c r="H9272" s="8" t="s">
        <v>9233</v>
      </c>
      <c r="I9272" s="8" t="s">
        <v>7560</v>
      </c>
      <c r="J9272" s="19">
        <v>7</v>
      </c>
      <c r="K9272" s="19" t="s">
        <v>20093</v>
      </c>
      <c r="L9272" s="11"/>
      <c r="M9272" s="11"/>
      <c r="N9272" s="24"/>
      <c r="P9272" s="32"/>
      <c r="T9272" s="19"/>
      <c r="U9272" s="3"/>
      <c r="X9272" t="str">
        <f t="shared" si="567"/>
        <v/>
      </c>
      <c r="Z9272" t="str">
        <f t="shared" si="568"/>
        <v/>
      </c>
      <c r="AB9272" s="9"/>
      <c r="AC9272" t="s">
        <v>9233</v>
      </c>
      <c r="AD9272">
        <f t="shared" si="570"/>
        <v>0</v>
      </c>
      <c r="AF9272" s="3"/>
      <c r="AH9272" s="9"/>
    </row>
    <row r="9273" spans="1:48" ht="10.95" customHeight="1" outlineLevel="1" x14ac:dyDescent="0.25">
      <c r="A9273" t="s">
        <v>14189</v>
      </c>
      <c r="C9273" s="3" t="s">
        <v>12965</v>
      </c>
      <c r="D9273" s="3">
        <v>177</v>
      </c>
      <c r="E9273" s="9">
        <v>2018</v>
      </c>
      <c r="F9273" s="7" t="s">
        <v>149</v>
      </c>
      <c r="G9273" s="7" t="s">
        <v>5401</v>
      </c>
      <c r="H9273" s="8" t="s">
        <v>9233</v>
      </c>
      <c r="I9273" s="8" t="s">
        <v>7560</v>
      </c>
      <c r="J9273" s="19">
        <v>7</v>
      </c>
      <c r="K9273" s="19" t="s">
        <v>20093</v>
      </c>
      <c r="L9273" s="11"/>
      <c r="M9273" s="11"/>
      <c r="N9273" s="24"/>
      <c r="P9273" s="32"/>
      <c r="T9273" s="19"/>
      <c r="U9273" s="3"/>
      <c r="X9273" t="str">
        <f t="shared" si="567"/>
        <v/>
      </c>
      <c r="Z9273" t="str">
        <f t="shared" si="568"/>
        <v/>
      </c>
      <c r="AB9273" s="9"/>
      <c r="AC9273" t="s">
        <v>9233</v>
      </c>
      <c r="AD9273">
        <f t="shared" si="570"/>
        <v>0</v>
      </c>
      <c r="AF9273" s="3"/>
      <c r="AH9273" s="9"/>
    </row>
    <row r="9274" spans="1:48" ht="10.95" customHeight="1" outlineLevel="1" x14ac:dyDescent="0.25">
      <c r="A9274" t="s">
        <v>14189</v>
      </c>
      <c r="C9274" s="3" t="s">
        <v>12965</v>
      </c>
      <c r="D9274" s="3">
        <v>178</v>
      </c>
      <c r="E9274" s="9">
        <v>2018</v>
      </c>
      <c r="F9274" s="7" t="s">
        <v>149</v>
      </c>
      <c r="G9274" s="7" t="s">
        <v>5401</v>
      </c>
      <c r="H9274" s="8" t="s">
        <v>9233</v>
      </c>
      <c r="I9274" s="8" t="s">
        <v>7560</v>
      </c>
      <c r="J9274" s="19">
        <v>7</v>
      </c>
      <c r="K9274" s="19" t="s">
        <v>20093</v>
      </c>
      <c r="L9274" s="11"/>
      <c r="M9274" s="11"/>
      <c r="N9274" s="24"/>
      <c r="P9274" s="32"/>
      <c r="T9274" s="19"/>
      <c r="U9274" s="3"/>
      <c r="X9274" t="str">
        <f t="shared" si="567"/>
        <v/>
      </c>
      <c r="Z9274" t="str">
        <f t="shared" si="568"/>
        <v/>
      </c>
      <c r="AB9274" s="9"/>
      <c r="AC9274" t="s">
        <v>9233</v>
      </c>
      <c r="AD9274">
        <f t="shared" si="570"/>
        <v>0</v>
      </c>
      <c r="AF9274" s="3"/>
      <c r="AH9274" s="9"/>
    </row>
    <row r="9275" spans="1:48" ht="10.95" customHeight="1" outlineLevel="1" x14ac:dyDescent="0.25">
      <c r="A9275" t="s">
        <v>14189</v>
      </c>
      <c r="C9275" s="3" t="s">
        <v>12965</v>
      </c>
      <c r="D9275" s="3">
        <v>179</v>
      </c>
      <c r="E9275" s="9">
        <v>2018</v>
      </c>
      <c r="F9275" s="7" t="s">
        <v>149</v>
      </c>
      <c r="G9275" s="7" t="s">
        <v>5401</v>
      </c>
      <c r="H9275" s="8" t="s">
        <v>9233</v>
      </c>
      <c r="I9275" s="8" t="s">
        <v>7560</v>
      </c>
      <c r="J9275" s="19">
        <v>7</v>
      </c>
      <c r="K9275" s="19" t="s">
        <v>20093</v>
      </c>
      <c r="L9275" s="11"/>
      <c r="M9275" s="11"/>
      <c r="N9275" s="24"/>
      <c r="P9275" s="32"/>
      <c r="T9275" s="19"/>
      <c r="U9275" s="3"/>
      <c r="X9275" t="str">
        <f t="shared" si="567"/>
        <v/>
      </c>
      <c r="Z9275" t="str">
        <f t="shared" si="568"/>
        <v/>
      </c>
      <c r="AB9275" s="9"/>
      <c r="AC9275" t="s">
        <v>9233</v>
      </c>
      <c r="AD9275">
        <f t="shared" si="570"/>
        <v>0</v>
      </c>
      <c r="AF9275" s="3"/>
      <c r="AH9275" s="9"/>
    </row>
    <row r="9276" spans="1:48" ht="10.95" customHeight="1" outlineLevel="1" x14ac:dyDescent="0.25">
      <c r="A9276" t="s">
        <v>14189</v>
      </c>
      <c r="C9276" s="3" t="s">
        <v>12965</v>
      </c>
      <c r="D9276" s="3">
        <v>180</v>
      </c>
      <c r="E9276" s="9">
        <v>2018</v>
      </c>
      <c r="F9276" s="7" t="s">
        <v>149</v>
      </c>
      <c r="G9276" s="7" t="s">
        <v>5401</v>
      </c>
      <c r="H9276" s="8" t="s">
        <v>9233</v>
      </c>
      <c r="I9276" s="8" t="s">
        <v>7560</v>
      </c>
      <c r="J9276" s="19">
        <v>7</v>
      </c>
      <c r="K9276" s="19" t="s">
        <v>20093</v>
      </c>
      <c r="L9276" s="11"/>
      <c r="M9276" s="11"/>
      <c r="N9276" s="24"/>
      <c r="P9276" s="32"/>
      <c r="T9276" s="19"/>
      <c r="U9276" s="3"/>
      <c r="X9276" t="str">
        <f t="shared" si="567"/>
        <v/>
      </c>
      <c r="Z9276" t="str">
        <f t="shared" si="568"/>
        <v/>
      </c>
      <c r="AB9276" s="9"/>
      <c r="AC9276" t="s">
        <v>9233</v>
      </c>
      <c r="AD9276">
        <f t="shared" si="570"/>
        <v>0</v>
      </c>
      <c r="AF9276" s="3"/>
      <c r="AH9276" s="9"/>
    </row>
    <row r="9277" spans="1:48" ht="10.95" customHeight="1" outlineLevel="1" x14ac:dyDescent="0.25">
      <c r="A9277" t="s">
        <v>14189</v>
      </c>
      <c r="C9277" s="3" t="s">
        <v>12965</v>
      </c>
      <c r="D9277" s="3">
        <v>181</v>
      </c>
      <c r="E9277" s="9">
        <v>2018</v>
      </c>
      <c r="F9277" s="7" t="s">
        <v>149</v>
      </c>
      <c r="G9277" s="7" t="s">
        <v>5401</v>
      </c>
      <c r="H9277" s="8" t="s">
        <v>9233</v>
      </c>
      <c r="I9277" s="8" t="s">
        <v>7560</v>
      </c>
      <c r="J9277" s="19">
        <v>7</v>
      </c>
      <c r="K9277" s="19" t="s">
        <v>20093</v>
      </c>
      <c r="L9277" s="11"/>
      <c r="M9277" s="11"/>
      <c r="N9277" s="24"/>
      <c r="P9277" s="32"/>
      <c r="T9277" s="19"/>
      <c r="U9277" s="3"/>
      <c r="X9277" t="str">
        <f t="shared" si="567"/>
        <v/>
      </c>
      <c r="Z9277" t="str">
        <f t="shared" si="568"/>
        <v/>
      </c>
      <c r="AB9277" s="9"/>
      <c r="AC9277" t="s">
        <v>9233</v>
      </c>
      <c r="AD9277">
        <f t="shared" si="570"/>
        <v>0</v>
      </c>
      <c r="AF9277" s="3"/>
      <c r="AH9277" s="9"/>
    </row>
    <row r="9278" spans="1:48" ht="10.95" customHeight="1" outlineLevel="1" x14ac:dyDescent="0.25">
      <c r="A9278" t="s">
        <v>14189</v>
      </c>
      <c r="C9278" s="3" t="s">
        <v>12965</v>
      </c>
      <c r="D9278" s="3" t="s">
        <v>14190</v>
      </c>
      <c r="E9278" s="9">
        <v>2018</v>
      </c>
      <c r="F9278" s="7" t="s">
        <v>14191</v>
      </c>
      <c r="G9278" s="7" t="s">
        <v>5401</v>
      </c>
      <c r="H9278" s="8" t="s">
        <v>9233</v>
      </c>
      <c r="I9278" s="8" t="s">
        <v>7560</v>
      </c>
      <c r="J9278" s="19">
        <v>7</v>
      </c>
      <c r="K9278" s="19" t="s">
        <v>7736</v>
      </c>
      <c r="L9278" s="11">
        <v>9.1999999999999993</v>
      </c>
      <c r="M9278" s="11"/>
      <c r="N9278" s="24"/>
      <c r="P9278" s="32"/>
      <c r="T9278" s="19"/>
      <c r="U9278" s="3"/>
      <c r="X9278" t="str">
        <f t="shared" si="567"/>
        <v/>
      </c>
      <c r="Z9278">
        <f t="shared" si="568"/>
        <v>1</v>
      </c>
      <c r="AB9278" s="9"/>
      <c r="AC9278" t="s">
        <v>9233</v>
      </c>
      <c r="AD9278">
        <f t="shared" si="570"/>
        <v>0</v>
      </c>
      <c r="AF9278" s="3"/>
      <c r="AH9278" s="9"/>
    </row>
    <row r="9279" spans="1:48" ht="10.95" customHeight="1" x14ac:dyDescent="0.25">
      <c r="A9279" s="6" t="s">
        <v>11352</v>
      </c>
      <c r="B9279" t="s">
        <v>12038</v>
      </c>
      <c r="C9279" s="3" t="s">
        <v>11994</v>
      </c>
      <c r="E9279" s="9"/>
      <c r="F9279" s="7"/>
      <c r="G9279" s="7"/>
      <c r="H9279" s="8"/>
      <c r="I9279" s="8"/>
      <c r="J9279" s="19"/>
      <c r="K9279" s="19"/>
      <c r="L9279" s="11"/>
      <c r="M9279" s="11">
        <f>SUM(L9280:L9297)</f>
        <v>27.7</v>
      </c>
      <c r="N9279" s="24">
        <v>968</v>
      </c>
      <c r="O9279">
        <f>COUNTIF(K9280:K9297,"*")</f>
        <v>18</v>
      </c>
      <c r="P9279" s="32">
        <f>O9279/N9279</f>
        <v>1.859504132231405E-2</v>
      </c>
      <c r="Q9279">
        <f>COUNTIF(K9280:K9297,"Y")+COUNTIF(K9280:K9297,"S")</f>
        <v>18</v>
      </c>
      <c r="T9279" s="19" t="s">
        <v>7736</v>
      </c>
      <c r="U9279" s="3"/>
      <c r="V9279" t="s">
        <v>18458</v>
      </c>
      <c r="X9279" t="str">
        <f t="shared" si="567"/>
        <v/>
      </c>
      <c r="Z9279" t="str">
        <f t="shared" si="568"/>
        <v/>
      </c>
      <c r="AB9279" s="9"/>
      <c r="AE9279">
        <f>COUNTIF(AD9280:AD9297,"1")</f>
        <v>0</v>
      </c>
      <c r="AF9279" s="3"/>
      <c r="AH9279" s="9"/>
      <c r="AI9279">
        <f>COUNTIF($J9280:$J9297,"1")-COUNTIFS($J9280:$J9297,"1",$K9280:$K9297,"V")</f>
        <v>2</v>
      </c>
      <c r="AJ9279">
        <f>COUNTIFS($J9280:$J9297,"1",$K9280:$K9297,"Y")+COUNTIFS($J9280:$J9297,"1",$K9280:$K9297,"s")</f>
        <v>2</v>
      </c>
      <c r="AK9279">
        <f>COUNTIF($J9280:$J9297,"2")-COUNTIFS($J9280:$J9297,"2",$K9280:$K9297,"V")</f>
        <v>1</v>
      </c>
      <c r="AL9279">
        <f>COUNTIFS($J9280:$J9297,"2",$K9280:$K9297,"Y")+COUNTIFS($J9280:$J9297,"2",$K9280:$K9297,"s")</f>
        <v>1</v>
      </c>
      <c r="AM9279">
        <f>COUNTIF($J9280:$J9297,"3")-COUNTIFS($J9280:$J9297,"3",$K9280:$K9297,"V")</f>
        <v>0</v>
      </c>
      <c r="AN9279">
        <f>COUNTIFS($J9280:$J9297,"3",$K9280:$K9297,"Y")+COUNTIFS($J9280:$J9297,"3",$K9280:$K9297,"s")</f>
        <v>0</v>
      </c>
      <c r="AO9279">
        <f>COUNTIF($J9280:$J9297,"4")-COUNTIFS($J9280:$J9297,"4",$K9280:$K9297,"V")</f>
        <v>1</v>
      </c>
      <c r="AP9279">
        <f>COUNTIFS($J9280:$J9297,"4",$K9280:$K9297,"Y")+COUNTIFS($J9280:$J9297,"4",$K9280:$K9297,"s")</f>
        <v>1</v>
      </c>
      <c r="AQ9279">
        <f>COUNTIF($J9280:$J9297,"5")-COUNTIFS($J9280:$J9297,"5",$K9280:$K9297,"V")</f>
        <v>0</v>
      </c>
      <c r="AR9279">
        <f>COUNTIFS($J9280:$J9297,"5",$K9280:$K9297,"Y")+COUNTIFS($J9280:$J9297,"5",$K9280:$K9297,"s")</f>
        <v>0</v>
      </c>
      <c r="AS9279">
        <f>COUNTIF($J9280:$J9297,"6")-COUNTIFS($J9280:$J9297,"6",$K9280:$K9297,"V")</f>
        <v>0</v>
      </c>
      <c r="AT9279">
        <f>COUNTIFS($J9280:$J9297,"6",$K9280:$K9297,"Y")+COUNTIFS($J9280:$J9297,"6",$K9280:$K9297,"s")</f>
        <v>0</v>
      </c>
      <c r="AU9279">
        <f>COUNTIF($J9280:$J9297,"7")-COUNTIFS($J9280:$J9297,"7",$K9280:$K9297,"V")</f>
        <v>14</v>
      </c>
      <c r="AV9279">
        <f>COUNTIFS($J9280:$J9297,"7",$K9280:$K9297,"Y")+COUNTIFS($J9280:$J9297,"7",$K9280:$K9297,"s")</f>
        <v>14</v>
      </c>
    </row>
    <row r="9280" spans="1:48" ht="10.95" customHeight="1" outlineLevel="1" x14ac:dyDescent="0.25">
      <c r="A9280" t="s">
        <v>2751</v>
      </c>
      <c r="C9280" s="3" t="s">
        <v>11994</v>
      </c>
      <c r="D9280" s="3">
        <v>7</v>
      </c>
      <c r="E9280" s="9">
        <v>1990</v>
      </c>
      <c r="F9280" s="7" t="s">
        <v>1349</v>
      </c>
      <c r="G9280" s="7" t="s">
        <v>5401</v>
      </c>
      <c r="H9280" s="8" t="s">
        <v>6377</v>
      </c>
      <c r="I9280" s="8" t="s">
        <v>11346</v>
      </c>
      <c r="J9280" s="19">
        <v>2</v>
      </c>
      <c r="K9280" s="19" t="s">
        <v>7736</v>
      </c>
      <c r="L9280" s="11">
        <v>6</v>
      </c>
      <c r="M9280" s="11"/>
      <c r="N9280" s="24"/>
      <c r="P9280" s="32"/>
      <c r="T9280" s="19"/>
      <c r="U9280" s="3">
        <v>665</v>
      </c>
      <c r="X9280" t="str">
        <f t="shared" si="567"/>
        <v/>
      </c>
      <c r="Z9280" t="str">
        <f t="shared" si="568"/>
        <v/>
      </c>
      <c r="AB9280" s="9"/>
      <c r="AC9280" t="s">
        <v>6377</v>
      </c>
      <c r="AD9280">
        <f t="shared" ref="AD9280:AD9297" si="571">COUNTIF(H9280,"*Fuji*")</f>
        <v>0</v>
      </c>
      <c r="AF9280" s="3"/>
      <c r="AG9280" t="s">
        <v>61</v>
      </c>
      <c r="AH9280" s="9" t="s">
        <v>4925</v>
      </c>
    </row>
    <row r="9281" spans="1:34" ht="10.95" customHeight="1" outlineLevel="1" x14ac:dyDescent="0.25">
      <c r="A9281" t="s">
        <v>2751</v>
      </c>
      <c r="C9281" s="3" t="s">
        <v>11994</v>
      </c>
      <c r="D9281" s="3">
        <v>16</v>
      </c>
      <c r="E9281" s="9">
        <v>1991</v>
      </c>
      <c r="F9281" s="7" t="s">
        <v>6389</v>
      </c>
      <c r="G9281" s="7" t="s">
        <v>5401</v>
      </c>
      <c r="H9281" s="8" t="s">
        <v>9233</v>
      </c>
      <c r="I9281" s="8" t="s">
        <v>7560</v>
      </c>
      <c r="J9281" s="19">
        <v>7</v>
      </c>
      <c r="K9281" s="19" t="s">
        <v>7736</v>
      </c>
      <c r="L9281" s="11">
        <v>0.2</v>
      </c>
      <c r="M9281" s="11"/>
      <c r="N9281" s="24"/>
      <c r="P9281" s="32"/>
      <c r="T9281" s="19"/>
      <c r="U9281" s="3"/>
      <c r="X9281" t="str">
        <f t="shared" si="567"/>
        <v/>
      </c>
      <c r="Z9281" t="str">
        <f t="shared" si="568"/>
        <v/>
      </c>
      <c r="AB9281" s="9"/>
      <c r="AC9281" t="s">
        <v>9233</v>
      </c>
      <c r="AD9281">
        <f t="shared" si="571"/>
        <v>0</v>
      </c>
      <c r="AF9281" s="3"/>
      <c r="AH9281" s="9"/>
    </row>
    <row r="9282" spans="1:34" ht="10.95" customHeight="1" outlineLevel="1" x14ac:dyDescent="0.25">
      <c r="A9282" t="s">
        <v>2751</v>
      </c>
      <c r="C9282" s="3" t="s">
        <v>11994</v>
      </c>
      <c r="D9282" s="3">
        <v>17</v>
      </c>
      <c r="E9282" s="9">
        <v>1991</v>
      </c>
      <c r="F9282" s="7" t="s">
        <v>4735</v>
      </c>
      <c r="G9282" s="7" t="s">
        <v>5401</v>
      </c>
      <c r="H9282" s="8" t="s">
        <v>9233</v>
      </c>
      <c r="I9282" s="8" t="s">
        <v>7560</v>
      </c>
      <c r="J9282" s="19">
        <v>7</v>
      </c>
      <c r="K9282" s="19" t="s">
        <v>7736</v>
      </c>
      <c r="L9282" s="11">
        <v>0.2</v>
      </c>
      <c r="M9282" s="11"/>
      <c r="N9282" s="24"/>
      <c r="P9282" s="32"/>
      <c r="T9282" s="19"/>
      <c r="U9282" s="3"/>
      <c r="X9282" t="str">
        <f t="shared" ref="X9282:X9345" si="572">IF(COUNTIF(F9282,"*fdc*"),1,"")</f>
        <v/>
      </c>
      <c r="Z9282" t="str">
        <f t="shared" ref="Z9282:Z9345" si="573">IF(COUNTIF(F9282,"*s/s*"),1,"")</f>
        <v/>
      </c>
      <c r="AB9282" s="9"/>
      <c r="AC9282" t="s">
        <v>9233</v>
      </c>
      <c r="AD9282">
        <f t="shared" si="571"/>
        <v>0</v>
      </c>
      <c r="AF9282" s="3"/>
      <c r="AH9282" s="9"/>
    </row>
    <row r="9283" spans="1:34" ht="10.95" customHeight="1" outlineLevel="1" x14ac:dyDescent="0.25">
      <c r="A9283" t="s">
        <v>2751</v>
      </c>
      <c r="C9283" s="3" t="s">
        <v>11994</v>
      </c>
      <c r="D9283" s="3">
        <v>18</v>
      </c>
      <c r="E9283" s="9">
        <v>1991</v>
      </c>
      <c r="F9283" s="7" t="s">
        <v>5142</v>
      </c>
      <c r="G9283" s="7" t="s">
        <v>5401</v>
      </c>
      <c r="H9283" s="8" t="s">
        <v>9233</v>
      </c>
      <c r="I9283" s="8" t="s">
        <v>7560</v>
      </c>
      <c r="J9283" s="19">
        <v>7</v>
      </c>
      <c r="K9283" s="19" t="s">
        <v>7736</v>
      </c>
      <c r="L9283" s="11">
        <v>0.5</v>
      </c>
      <c r="M9283" s="11"/>
      <c r="N9283" s="24"/>
      <c r="P9283" s="32"/>
      <c r="T9283" s="19"/>
      <c r="U9283" s="3"/>
      <c r="X9283" t="str">
        <f t="shared" si="572"/>
        <v/>
      </c>
      <c r="Z9283" t="str">
        <f t="shared" si="573"/>
        <v/>
      </c>
      <c r="AB9283" s="9"/>
      <c r="AC9283" t="s">
        <v>9233</v>
      </c>
      <c r="AD9283">
        <f t="shared" si="571"/>
        <v>0</v>
      </c>
      <c r="AF9283" s="3"/>
      <c r="AH9283" s="9"/>
    </row>
    <row r="9284" spans="1:34" ht="10.95" customHeight="1" outlineLevel="1" x14ac:dyDescent="0.25">
      <c r="A9284" t="s">
        <v>2751</v>
      </c>
      <c r="C9284" s="3" t="s">
        <v>11994</v>
      </c>
      <c r="D9284" s="3">
        <v>19</v>
      </c>
      <c r="E9284" s="9">
        <v>1991</v>
      </c>
      <c r="F9284" s="7" t="s">
        <v>5141</v>
      </c>
      <c r="G9284" s="7" t="s">
        <v>5401</v>
      </c>
      <c r="H9284" s="8" t="s">
        <v>9233</v>
      </c>
      <c r="I9284" s="8" t="s">
        <v>7560</v>
      </c>
      <c r="J9284" s="19">
        <v>7</v>
      </c>
      <c r="K9284" s="19" t="s">
        <v>7736</v>
      </c>
      <c r="L9284" s="11">
        <v>0.5</v>
      </c>
      <c r="M9284" s="11"/>
      <c r="N9284" s="24"/>
      <c r="P9284" s="32"/>
      <c r="T9284" s="19"/>
      <c r="U9284" s="3"/>
      <c r="X9284" t="str">
        <f t="shared" si="572"/>
        <v/>
      </c>
      <c r="Z9284" t="str">
        <f t="shared" si="573"/>
        <v/>
      </c>
      <c r="AB9284" s="9"/>
      <c r="AC9284" t="s">
        <v>9233</v>
      </c>
      <c r="AD9284">
        <f t="shared" si="571"/>
        <v>0</v>
      </c>
      <c r="AF9284" s="3"/>
      <c r="AH9284" s="9"/>
    </row>
    <row r="9285" spans="1:34" ht="10.95" customHeight="1" outlineLevel="1" x14ac:dyDescent="0.25">
      <c r="A9285" t="s">
        <v>2751</v>
      </c>
      <c r="C9285" s="3" t="s">
        <v>11994</v>
      </c>
      <c r="D9285" s="3">
        <v>20</v>
      </c>
      <c r="E9285" s="9">
        <v>1991</v>
      </c>
      <c r="F9285" s="7" t="s">
        <v>2977</v>
      </c>
      <c r="G9285" s="7" t="s">
        <v>5401</v>
      </c>
      <c r="H9285" s="8" t="s">
        <v>9233</v>
      </c>
      <c r="I9285" s="8" t="s">
        <v>7560</v>
      </c>
      <c r="J9285" s="19">
        <v>7</v>
      </c>
      <c r="K9285" s="19" t="s">
        <v>7736</v>
      </c>
      <c r="L9285" s="11">
        <v>0.2</v>
      </c>
      <c r="M9285" s="11"/>
      <c r="N9285" s="24"/>
      <c r="P9285" s="32"/>
      <c r="T9285" s="19"/>
      <c r="U9285" s="3"/>
      <c r="X9285" t="str">
        <f t="shared" si="572"/>
        <v/>
      </c>
      <c r="Z9285" t="str">
        <f t="shared" si="573"/>
        <v/>
      </c>
      <c r="AB9285" s="9"/>
      <c r="AC9285" t="s">
        <v>9233</v>
      </c>
      <c r="AD9285">
        <f t="shared" si="571"/>
        <v>0</v>
      </c>
      <c r="AF9285" s="3"/>
      <c r="AH9285" s="9"/>
    </row>
    <row r="9286" spans="1:34" ht="10.95" customHeight="1" outlineLevel="1" x14ac:dyDescent="0.25">
      <c r="A9286" t="s">
        <v>2751</v>
      </c>
      <c r="C9286" s="3" t="s">
        <v>11994</v>
      </c>
      <c r="D9286" s="3">
        <v>21</v>
      </c>
      <c r="E9286" s="9">
        <v>1991</v>
      </c>
      <c r="F9286" s="7" t="s">
        <v>5143</v>
      </c>
      <c r="G9286" s="7" t="s">
        <v>5401</v>
      </c>
      <c r="H9286" s="8" t="s">
        <v>11339</v>
      </c>
      <c r="I9286" s="8" t="s">
        <v>7560</v>
      </c>
      <c r="J9286" s="19">
        <v>7</v>
      </c>
      <c r="K9286" s="19" t="s">
        <v>7736</v>
      </c>
      <c r="L9286" s="11">
        <v>0.2</v>
      </c>
      <c r="M9286" s="11"/>
      <c r="N9286" s="24"/>
      <c r="P9286" s="32"/>
      <c r="T9286" s="19"/>
      <c r="U9286" s="3"/>
      <c r="X9286" t="str">
        <f t="shared" si="572"/>
        <v/>
      </c>
      <c r="Z9286" t="str">
        <f t="shared" si="573"/>
        <v/>
      </c>
      <c r="AB9286" s="9"/>
      <c r="AC9286" t="s">
        <v>11339</v>
      </c>
      <c r="AD9286">
        <f t="shared" si="571"/>
        <v>0</v>
      </c>
      <c r="AF9286" s="3"/>
      <c r="AH9286" s="9"/>
    </row>
    <row r="9287" spans="1:34" ht="10.95" customHeight="1" outlineLevel="1" x14ac:dyDescent="0.25">
      <c r="A9287" t="s">
        <v>2751</v>
      </c>
      <c r="C9287" s="3" t="s">
        <v>11994</v>
      </c>
      <c r="D9287" s="3">
        <v>22</v>
      </c>
      <c r="E9287" s="9">
        <v>1991</v>
      </c>
      <c r="F9287" s="7" t="s">
        <v>5282</v>
      </c>
      <c r="G9287" s="7" t="s">
        <v>5401</v>
      </c>
      <c r="H9287" s="8" t="s">
        <v>11339</v>
      </c>
      <c r="I9287" s="8" t="s">
        <v>7560</v>
      </c>
      <c r="J9287" s="19">
        <v>7</v>
      </c>
      <c r="K9287" s="19" t="s">
        <v>7736</v>
      </c>
      <c r="L9287" s="11">
        <v>0.2</v>
      </c>
      <c r="M9287" s="11"/>
      <c r="N9287" s="24"/>
      <c r="P9287" s="32"/>
      <c r="T9287" s="19"/>
      <c r="U9287" s="3"/>
      <c r="X9287" t="str">
        <f t="shared" si="572"/>
        <v/>
      </c>
      <c r="Z9287" t="str">
        <f t="shared" si="573"/>
        <v/>
      </c>
      <c r="AB9287" s="9"/>
      <c r="AC9287" t="s">
        <v>11339</v>
      </c>
      <c r="AD9287">
        <f t="shared" si="571"/>
        <v>0</v>
      </c>
      <c r="AF9287" s="3"/>
      <c r="AH9287" s="9"/>
    </row>
    <row r="9288" spans="1:34" ht="10.95" customHeight="1" outlineLevel="1" x14ac:dyDescent="0.25">
      <c r="A9288" t="s">
        <v>2751</v>
      </c>
      <c r="C9288" s="3" t="s">
        <v>11994</v>
      </c>
      <c r="D9288" s="3">
        <v>24</v>
      </c>
      <c r="E9288" s="9">
        <v>1991</v>
      </c>
      <c r="F9288" s="7" t="s">
        <v>2351</v>
      </c>
      <c r="G9288" s="7" t="s">
        <v>5401</v>
      </c>
      <c r="H9288" s="8" t="s">
        <v>9233</v>
      </c>
      <c r="I9288" s="8" t="s">
        <v>7560</v>
      </c>
      <c r="J9288" s="19">
        <v>7</v>
      </c>
      <c r="K9288" s="19" t="s">
        <v>7736</v>
      </c>
      <c r="L9288" s="11">
        <v>0.3</v>
      </c>
      <c r="M9288" s="11"/>
      <c r="N9288" s="24"/>
      <c r="P9288" s="32"/>
      <c r="T9288" s="19"/>
      <c r="U9288" s="3"/>
      <c r="X9288" t="str">
        <f t="shared" si="572"/>
        <v/>
      </c>
      <c r="Z9288" t="str">
        <f t="shared" si="573"/>
        <v/>
      </c>
      <c r="AB9288" s="9"/>
      <c r="AC9288" t="s">
        <v>9233</v>
      </c>
      <c r="AD9288">
        <f t="shared" si="571"/>
        <v>0</v>
      </c>
      <c r="AF9288" s="3"/>
      <c r="AH9288" s="9"/>
    </row>
    <row r="9289" spans="1:34" ht="10.95" customHeight="1" outlineLevel="1" x14ac:dyDescent="0.25">
      <c r="A9289" t="s">
        <v>2751</v>
      </c>
      <c r="C9289" s="3" t="s">
        <v>11994</v>
      </c>
      <c r="D9289" s="3">
        <v>26</v>
      </c>
      <c r="E9289" s="9">
        <v>1991</v>
      </c>
      <c r="F9289" s="7" t="s">
        <v>1959</v>
      </c>
      <c r="G9289" s="7" t="s">
        <v>5401</v>
      </c>
      <c r="H9289" s="8" t="s">
        <v>9233</v>
      </c>
      <c r="I9289" s="8" t="s">
        <v>7560</v>
      </c>
      <c r="J9289" s="19">
        <v>7</v>
      </c>
      <c r="K9289" s="19" t="s">
        <v>7736</v>
      </c>
      <c r="L9289" s="11">
        <v>0.2</v>
      </c>
      <c r="M9289" s="11"/>
      <c r="N9289" s="24"/>
      <c r="P9289" s="32"/>
      <c r="T9289" s="19"/>
      <c r="U9289" s="3"/>
      <c r="X9289" t="str">
        <f t="shared" si="572"/>
        <v/>
      </c>
      <c r="Z9289" t="str">
        <f t="shared" si="573"/>
        <v/>
      </c>
      <c r="AB9289" s="9"/>
      <c r="AC9289" t="s">
        <v>9233</v>
      </c>
      <c r="AD9289">
        <f t="shared" si="571"/>
        <v>0</v>
      </c>
      <c r="AF9289" s="3"/>
      <c r="AH9289" s="9"/>
    </row>
    <row r="9290" spans="1:34" ht="10.95" customHeight="1" outlineLevel="1" x14ac:dyDescent="0.25">
      <c r="A9290" t="s">
        <v>2751</v>
      </c>
      <c r="C9290" s="3" t="s">
        <v>11994</v>
      </c>
      <c r="D9290" s="3">
        <v>27</v>
      </c>
      <c r="E9290" s="9">
        <v>1991</v>
      </c>
      <c r="F9290" s="7" t="s">
        <v>6646</v>
      </c>
      <c r="G9290" s="7" t="s">
        <v>5401</v>
      </c>
      <c r="H9290" s="8" t="s">
        <v>9233</v>
      </c>
      <c r="I9290" s="8" t="s">
        <v>7560</v>
      </c>
      <c r="J9290" s="19">
        <v>7</v>
      </c>
      <c r="K9290" s="19" t="s">
        <v>7736</v>
      </c>
      <c r="L9290" s="11">
        <v>0.5</v>
      </c>
      <c r="M9290" s="11"/>
      <c r="N9290" s="24"/>
      <c r="P9290" s="32"/>
      <c r="T9290" s="19"/>
      <c r="U9290" s="3"/>
      <c r="X9290" t="str">
        <f t="shared" si="572"/>
        <v/>
      </c>
      <c r="Z9290" t="str">
        <f t="shared" si="573"/>
        <v/>
      </c>
      <c r="AB9290" s="9"/>
      <c r="AC9290" t="s">
        <v>9233</v>
      </c>
      <c r="AD9290">
        <f t="shared" si="571"/>
        <v>0</v>
      </c>
      <c r="AF9290" s="3"/>
      <c r="AH9290" s="9"/>
    </row>
    <row r="9291" spans="1:34" ht="10.95" customHeight="1" outlineLevel="1" x14ac:dyDescent="0.25">
      <c r="A9291" t="s">
        <v>2751</v>
      </c>
      <c r="C9291" s="3" t="s">
        <v>11994</v>
      </c>
      <c r="D9291" s="3">
        <v>28</v>
      </c>
      <c r="E9291" s="9">
        <v>1991</v>
      </c>
      <c r="F9291" s="7" t="s">
        <v>3986</v>
      </c>
      <c r="G9291" s="7" t="s">
        <v>5401</v>
      </c>
      <c r="H9291" s="8" t="s">
        <v>9233</v>
      </c>
      <c r="I9291" s="8" t="s">
        <v>7560</v>
      </c>
      <c r="J9291" s="19">
        <v>7</v>
      </c>
      <c r="K9291" s="19" t="s">
        <v>7736</v>
      </c>
      <c r="L9291" s="11">
        <v>0.2</v>
      </c>
      <c r="M9291" s="11"/>
      <c r="N9291" s="24"/>
      <c r="P9291" s="32"/>
      <c r="T9291" s="19"/>
      <c r="U9291" s="3"/>
      <c r="X9291" t="str">
        <f t="shared" si="572"/>
        <v/>
      </c>
      <c r="Z9291" t="str">
        <f t="shared" si="573"/>
        <v/>
      </c>
      <c r="AB9291" s="9"/>
      <c r="AC9291" t="s">
        <v>9233</v>
      </c>
      <c r="AD9291">
        <f t="shared" si="571"/>
        <v>0</v>
      </c>
      <c r="AF9291" s="3"/>
      <c r="AH9291" s="9"/>
    </row>
    <row r="9292" spans="1:34" ht="10.95" customHeight="1" outlineLevel="1" x14ac:dyDescent="0.25">
      <c r="A9292" t="s">
        <v>2751</v>
      </c>
      <c r="C9292" s="3" t="s">
        <v>11994</v>
      </c>
      <c r="D9292" s="3">
        <v>29</v>
      </c>
      <c r="E9292" s="9">
        <v>1991</v>
      </c>
      <c r="F9292" s="7" t="s">
        <v>4689</v>
      </c>
      <c r="G9292" s="7" t="s">
        <v>5401</v>
      </c>
      <c r="H9292" s="8" t="s">
        <v>9233</v>
      </c>
      <c r="I9292" s="8" t="s">
        <v>7560</v>
      </c>
      <c r="J9292" s="19">
        <v>7</v>
      </c>
      <c r="K9292" s="19" t="s">
        <v>7736</v>
      </c>
      <c r="L9292" s="11">
        <v>0.8</v>
      </c>
      <c r="M9292" s="11"/>
      <c r="N9292" s="24"/>
      <c r="P9292" s="32"/>
      <c r="T9292" s="19"/>
      <c r="U9292" s="3"/>
      <c r="X9292" t="str">
        <f t="shared" si="572"/>
        <v/>
      </c>
      <c r="Z9292" t="str">
        <f t="shared" si="573"/>
        <v/>
      </c>
      <c r="AB9292" s="9"/>
      <c r="AC9292" t="s">
        <v>9233</v>
      </c>
      <c r="AD9292">
        <f t="shared" si="571"/>
        <v>0</v>
      </c>
      <c r="AF9292" s="3"/>
      <c r="AH9292" s="9"/>
    </row>
    <row r="9293" spans="1:34" ht="10.95" customHeight="1" outlineLevel="1" x14ac:dyDescent="0.25">
      <c r="A9293" t="s">
        <v>2751</v>
      </c>
      <c r="C9293" s="3" t="s">
        <v>11994</v>
      </c>
      <c r="D9293" s="3">
        <v>30</v>
      </c>
      <c r="E9293" s="9">
        <v>1991</v>
      </c>
      <c r="F9293" s="7" t="s">
        <v>5324</v>
      </c>
      <c r="G9293" s="7" t="s">
        <v>5401</v>
      </c>
      <c r="H9293" s="8" t="s">
        <v>9233</v>
      </c>
      <c r="I9293" s="8" t="s">
        <v>7560</v>
      </c>
      <c r="J9293" s="19">
        <v>7</v>
      </c>
      <c r="K9293" s="19" t="s">
        <v>7736</v>
      </c>
      <c r="L9293" s="11">
        <v>2</v>
      </c>
      <c r="M9293" s="11"/>
      <c r="N9293" s="24"/>
      <c r="P9293" s="32"/>
      <c r="T9293" s="19"/>
      <c r="U9293" s="3"/>
      <c r="X9293" t="str">
        <f t="shared" si="572"/>
        <v/>
      </c>
      <c r="Z9293" t="str">
        <f t="shared" si="573"/>
        <v/>
      </c>
      <c r="AB9293" s="9"/>
      <c r="AC9293" t="s">
        <v>9233</v>
      </c>
      <c r="AD9293">
        <f t="shared" si="571"/>
        <v>0</v>
      </c>
      <c r="AF9293" s="3"/>
      <c r="AH9293" s="9"/>
    </row>
    <row r="9294" spans="1:34" ht="10.95" customHeight="1" outlineLevel="1" x14ac:dyDescent="0.25">
      <c r="A9294" t="s">
        <v>2751</v>
      </c>
      <c r="C9294" s="3" t="s">
        <v>11994</v>
      </c>
      <c r="D9294" s="3">
        <v>42</v>
      </c>
      <c r="E9294" s="9">
        <v>1991</v>
      </c>
      <c r="F9294" s="7" t="s">
        <v>2351</v>
      </c>
      <c r="G9294" s="7" t="s">
        <v>5401</v>
      </c>
      <c r="H9294" s="8" t="s">
        <v>2752</v>
      </c>
      <c r="I9294" s="8" t="s">
        <v>11344</v>
      </c>
      <c r="J9294" s="19">
        <v>1</v>
      </c>
      <c r="K9294" s="19" t="s">
        <v>20093</v>
      </c>
      <c r="L9294" s="11"/>
      <c r="M9294" s="11"/>
      <c r="N9294" s="24"/>
      <c r="P9294" s="32"/>
      <c r="R9294">
        <v>1</v>
      </c>
      <c r="S9294">
        <v>1</v>
      </c>
      <c r="T9294" s="19"/>
      <c r="U9294" s="3">
        <v>698</v>
      </c>
      <c r="X9294" t="str">
        <f t="shared" si="572"/>
        <v/>
      </c>
      <c r="Z9294" t="str">
        <f t="shared" si="573"/>
        <v/>
      </c>
      <c r="AB9294" s="9"/>
      <c r="AC9294" t="s">
        <v>2752</v>
      </c>
      <c r="AD9294">
        <f t="shared" si="571"/>
        <v>0</v>
      </c>
      <c r="AF9294" s="3"/>
      <c r="AG9294" t="s">
        <v>61</v>
      </c>
      <c r="AH9294" s="9" t="s">
        <v>4613</v>
      </c>
    </row>
    <row r="9295" spans="1:34" ht="10.95" customHeight="1" outlineLevel="1" x14ac:dyDescent="0.25">
      <c r="A9295" t="s">
        <v>2751</v>
      </c>
      <c r="C9295" s="3" t="s">
        <v>11994</v>
      </c>
      <c r="D9295" s="3" t="s">
        <v>11345</v>
      </c>
      <c r="E9295" s="9">
        <v>1991</v>
      </c>
      <c r="F9295" s="10" t="s">
        <v>8967</v>
      </c>
      <c r="G9295" s="7" t="s">
        <v>5401</v>
      </c>
      <c r="H9295" s="8" t="s">
        <v>2752</v>
      </c>
      <c r="I9295" s="8" t="s">
        <v>11344</v>
      </c>
      <c r="J9295" s="19">
        <v>1</v>
      </c>
      <c r="K9295" s="19" t="s">
        <v>7736</v>
      </c>
      <c r="L9295" s="11">
        <v>5.7</v>
      </c>
      <c r="M9295" s="11"/>
      <c r="N9295" s="24"/>
      <c r="P9295" s="32"/>
      <c r="T9295" s="19"/>
      <c r="U9295" s="3"/>
      <c r="W9295" t="s">
        <v>7738</v>
      </c>
      <c r="X9295">
        <f t="shared" si="572"/>
        <v>1</v>
      </c>
      <c r="Y9295">
        <v>1</v>
      </c>
      <c r="Z9295" t="str">
        <f t="shared" si="573"/>
        <v/>
      </c>
      <c r="AB9295" s="9"/>
      <c r="AC9295" t="s">
        <v>2752</v>
      </c>
      <c r="AD9295">
        <f t="shared" si="571"/>
        <v>0</v>
      </c>
      <c r="AF9295" s="3"/>
      <c r="AH9295" s="9"/>
    </row>
    <row r="9296" spans="1:34" ht="10.95" customHeight="1" outlineLevel="1" x14ac:dyDescent="0.25">
      <c r="A9296" t="s">
        <v>2751</v>
      </c>
      <c r="C9296" s="3" t="s">
        <v>11994</v>
      </c>
      <c r="D9296" s="3">
        <v>449</v>
      </c>
      <c r="E9296" s="9">
        <v>2003</v>
      </c>
      <c r="F9296" s="10" t="s">
        <v>21762</v>
      </c>
      <c r="G9296" s="7" t="s">
        <v>5401</v>
      </c>
      <c r="H9296" s="8" t="s">
        <v>11347</v>
      </c>
      <c r="I9296" s="8" t="s">
        <v>11348</v>
      </c>
      <c r="J9296" s="19">
        <v>4</v>
      </c>
      <c r="K9296" s="19" t="s">
        <v>7736</v>
      </c>
      <c r="L9296" s="11">
        <v>3</v>
      </c>
      <c r="M9296" s="11"/>
      <c r="N9296" s="24"/>
      <c r="P9296" s="32"/>
      <c r="R9296">
        <v>1</v>
      </c>
      <c r="S9296">
        <v>1</v>
      </c>
      <c r="T9296" s="19"/>
      <c r="U9296" s="3"/>
      <c r="X9296" t="str">
        <f t="shared" si="572"/>
        <v/>
      </c>
      <c r="Z9296" t="str">
        <f t="shared" si="573"/>
        <v/>
      </c>
      <c r="AB9296" s="9"/>
      <c r="AC9296" t="s">
        <v>11347</v>
      </c>
      <c r="AD9296">
        <f t="shared" si="571"/>
        <v>0</v>
      </c>
      <c r="AF9296" s="3"/>
      <c r="AH9296" s="9"/>
    </row>
    <row r="9297" spans="1:48" ht="10.95" customHeight="1" outlineLevel="1" x14ac:dyDescent="0.25">
      <c r="A9297" t="s">
        <v>2751</v>
      </c>
      <c r="C9297" s="3" t="s">
        <v>11994</v>
      </c>
      <c r="D9297" s="3" t="s">
        <v>11350</v>
      </c>
      <c r="E9297" s="9">
        <v>2008</v>
      </c>
      <c r="F9297" s="10" t="s">
        <v>21763</v>
      </c>
      <c r="G9297" s="7" t="s">
        <v>5401</v>
      </c>
      <c r="H9297" s="8" t="s">
        <v>11351</v>
      </c>
      <c r="I9297" s="8" t="s">
        <v>11349</v>
      </c>
      <c r="J9297" s="19">
        <v>7</v>
      </c>
      <c r="K9297" s="19" t="s">
        <v>7736</v>
      </c>
      <c r="L9297" s="11">
        <v>7</v>
      </c>
      <c r="M9297" s="11"/>
      <c r="N9297" s="24"/>
      <c r="P9297" s="32"/>
      <c r="T9297" s="19"/>
      <c r="U9297" s="3"/>
      <c r="X9297" t="str">
        <f t="shared" si="572"/>
        <v/>
      </c>
      <c r="Z9297">
        <f t="shared" si="573"/>
        <v>1</v>
      </c>
      <c r="AB9297" s="9"/>
      <c r="AC9297" t="s">
        <v>11351</v>
      </c>
      <c r="AD9297">
        <f t="shared" si="571"/>
        <v>0</v>
      </c>
      <c r="AF9297" s="3"/>
      <c r="AH9297" s="9"/>
    </row>
    <row r="9298" spans="1:48" ht="10.95" customHeight="1" x14ac:dyDescent="0.25">
      <c r="A9298" s="6" t="s">
        <v>15546</v>
      </c>
      <c r="B9298" t="s">
        <v>15547</v>
      </c>
      <c r="C9298" s="3" t="s">
        <v>12466</v>
      </c>
      <c r="E9298" s="9"/>
      <c r="F9298" s="7"/>
      <c r="G9298" s="7"/>
      <c r="H9298" s="8"/>
      <c r="I9298" s="8"/>
      <c r="J9298" s="19"/>
      <c r="K9298" s="19"/>
      <c r="L9298" s="11"/>
      <c r="M9298" s="11">
        <f>SUM(L9299:L9325)</f>
        <v>121.99999999999999</v>
      </c>
      <c r="N9298" s="24">
        <v>734</v>
      </c>
      <c r="O9298">
        <f>COUNTIF(K9299:K9325,"*")</f>
        <v>27</v>
      </c>
      <c r="P9298" s="32">
        <f>O9298/N9298</f>
        <v>3.6784741144414171E-2</v>
      </c>
      <c r="Q9298">
        <f>COUNTIF(K9299:K9325,"Y")+COUNTIF(K9299:K9325,"S")</f>
        <v>27</v>
      </c>
      <c r="T9298" s="19" t="s">
        <v>7736</v>
      </c>
      <c r="U9298" s="3"/>
      <c r="V9298" t="s">
        <v>18459</v>
      </c>
      <c r="X9298" t="str">
        <f t="shared" si="572"/>
        <v/>
      </c>
      <c r="Z9298" t="str">
        <f t="shared" si="573"/>
        <v/>
      </c>
      <c r="AB9298" s="9"/>
      <c r="AE9298">
        <f>COUNTIF(AD9299:AD9325,"1")</f>
        <v>0</v>
      </c>
      <c r="AF9298" s="3"/>
      <c r="AH9298" s="9"/>
      <c r="AI9298">
        <f>COUNTIF($J9299:$J9325,"1")-COUNTIFS($J9299:$J9325,"1",$K9299:$K9325,"V")</f>
        <v>3</v>
      </c>
      <c r="AJ9298">
        <f>COUNTIFS($J9299:$J9325,"1",$K9299:$K9325,"Y")+COUNTIFS($J9299:$J9325,"1",$K9299:$K9325,"s")</f>
        <v>3</v>
      </c>
      <c r="AK9298">
        <f>COUNTIF($J9299:$J9325,"2")-COUNTIFS($J9299:$J9325,"2",$K9299:$K9325,"V")</f>
        <v>3</v>
      </c>
      <c r="AL9298">
        <f>COUNTIFS($J9299:$J9325,"2",$K9299:$K9325,"Y")+COUNTIFS($J9299:$J9325,"2",$K9299:$K9325,"s")</f>
        <v>3</v>
      </c>
      <c r="AM9298">
        <f>COUNTIF($J9299:$J9325,"3")-COUNTIFS($J9299:$J9325,"3",$K9299:$K9325,"V")</f>
        <v>3</v>
      </c>
      <c r="AN9298">
        <f>COUNTIFS($J9299:$J9325,"3",$K9299:$K9325,"Y")+COUNTIFS($J9299:$J9325,"3",$K9299:$K9325,"s")</f>
        <v>3</v>
      </c>
      <c r="AO9298">
        <f>COUNTIF($J9299:$J9325,"4")-COUNTIFS($J9299:$J9325,"4",$K9299:$K9325,"V")</f>
        <v>0</v>
      </c>
      <c r="AP9298">
        <f>COUNTIFS($J9299:$J9325,"4",$K9299:$K9325,"Y")+COUNTIFS($J9299:$J9325,"4",$K9299:$K9325,"s")</f>
        <v>0</v>
      </c>
      <c r="AQ9298">
        <f>COUNTIF($J9299:$J9325,"5")-COUNTIFS($J9299:$J9325,"5",$K9299:$K9325,"V")</f>
        <v>2</v>
      </c>
      <c r="AR9298">
        <f>COUNTIFS($J9299:$J9325,"5",$K9299:$K9325,"Y")+COUNTIFS($J9299:$J9325,"5",$K9299:$K9325,"s")</f>
        <v>2</v>
      </c>
      <c r="AS9298">
        <f>COUNTIF($J9299:$J9325,"6")-COUNTIFS($J9299:$J9325,"6",$K9299:$K9325,"V")</f>
        <v>16</v>
      </c>
      <c r="AT9298">
        <f>COUNTIFS($J9299:$J9325,"6",$K9299:$K9325,"Y")+COUNTIFS($J9299:$J9325,"6",$K9299:$K9325,"s")</f>
        <v>16</v>
      </c>
      <c r="AU9298">
        <f>COUNTIF($J9299:$J9325,"7")-COUNTIFS($J9299:$J9325,"7",$K9299:$K9325,"V")</f>
        <v>0</v>
      </c>
      <c r="AV9298">
        <f>COUNTIFS($J9299:$J9325,"7",$K9299:$K9325,"Y")+COUNTIFS($J9299:$J9325,"7",$K9299:$K9325,"s")</f>
        <v>0</v>
      </c>
    </row>
    <row r="9299" spans="1:48" ht="10.95" customHeight="1" outlineLevel="1" x14ac:dyDescent="0.25">
      <c r="A9299" t="s">
        <v>15548</v>
      </c>
      <c r="C9299" s="3" t="s">
        <v>12466</v>
      </c>
      <c r="D9299" s="3">
        <v>67</v>
      </c>
      <c r="E9299" s="9">
        <v>1954</v>
      </c>
      <c r="F9299" s="7" t="s">
        <v>4614</v>
      </c>
      <c r="G9299" s="7" t="s">
        <v>5401</v>
      </c>
      <c r="H9299" s="8" t="s">
        <v>15550</v>
      </c>
      <c r="I9299" s="8" t="s">
        <v>15549</v>
      </c>
      <c r="J9299" s="19">
        <v>6</v>
      </c>
      <c r="K9299" s="19" t="s">
        <v>7736</v>
      </c>
      <c r="L9299" s="11">
        <v>2</v>
      </c>
      <c r="M9299" s="11"/>
      <c r="N9299" s="24"/>
      <c r="P9299" s="32"/>
      <c r="T9299" s="19"/>
      <c r="U9299" s="3"/>
      <c r="X9299" t="str">
        <f t="shared" si="572"/>
        <v/>
      </c>
      <c r="Z9299" t="str">
        <f t="shared" si="573"/>
        <v/>
      </c>
      <c r="AB9299" s="9"/>
      <c r="AC9299" t="s">
        <v>15550</v>
      </c>
      <c r="AD9299">
        <f t="shared" ref="AD9299:AD9325" si="574">COUNTIF(H9299,"*Fuji*")</f>
        <v>0</v>
      </c>
      <c r="AF9299" s="3"/>
      <c r="AH9299" s="9"/>
    </row>
    <row r="9300" spans="1:48" ht="10.95" customHeight="1" outlineLevel="1" x14ac:dyDescent="0.25">
      <c r="A9300" t="s">
        <v>15548</v>
      </c>
      <c r="C9300" s="3" t="s">
        <v>12466</v>
      </c>
      <c r="D9300" s="3">
        <v>85</v>
      </c>
      <c r="E9300" s="9">
        <v>1966</v>
      </c>
      <c r="F9300" s="10" t="s">
        <v>6317</v>
      </c>
      <c r="G9300" s="7" t="s">
        <v>5401</v>
      </c>
      <c r="H9300" s="8" t="s">
        <v>15550</v>
      </c>
      <c r="I9300" s="8" t="s">
        <v>6998</v>
      </c>
      <c r="J9300" s="19">
        <v>6</v>
      </c>
      <c r="K9300" s="19" t="s">
        <v>7736</v>
      </c>
      <c r="L9300" s="11">
        <v>6</v>
      </c>
      <c r="M9300" s="11"/>
      <c r="N9300" s="24"/>
      <c r="P9300" s="32"/>
      <c r="T9300" s="19"/>
      <c r="U9300" s="3"/>
      <c r="X9300" t="str">
        <f t="shared" si="572"/>
        <v/>
      </c>
      <c r="Z9300" t="str">
        <f t="shared" si="573"/>
        <v/>
      </c>
      <c r="AB9300" s="9"/>
      <c r="AC9300" t="s">
        <v>15550</v>
      </c>
      <c r="AD9300">
        <f t="shared" si="574"/>
        <v>0</v>
      </c>
      <c r="AF9300" s="3"/>
      <c r="AH9300" s="9"/>
    </row>
    <row r="9301" spans="1:48" ht="10.95" customHeight="1" outlineLevel="1" x14ac:dyDescent="0.25">
      <c r="A9301" t="s">
        <v>15548</v>
      </c>
      <c r="C9301" s="3" t="s">
        <v>12466</v>
      </c>
      <c r="D9301" s="3">
        <v>99</v>
      </c>
      <c r="E9301" s="9">
        <v>1968</v>
      </c>
      <c r="F9301" s="7" t="s">
        <v>15552</v>
      </c>
      <c r="G9301" s="7" t="s">
        <v>5401</v>
      </c>
      <c r="H9301" s="8" t="s">
        <v>15550</v>
      </c>
      <c r="I9301" s="8" t="s">
        <v>15551</v>
      </c>
      <c r="J9301" s="19">
        <v>6</v>
      </c>
      <c r="K9301" s="19" t="s">
        <v>7736</v>
      </c>
      <c r="L9301" s="11">
        <v>6</v>
      </c>
      <c r="M9301" s="11"/>
      <c r="N9301" s="24"/>
      <c r="P9301" s="32"/>
      <c r="T9301" s="19"/>
      <c r="U9301" s="3"/>
      <c r="X9301" t="str">
        <f t="shared" si="572"/>
        <v/>
      </c>
      <c r="Z9301" t="str">
        <f t="shared" si="573"/>
        <v/>
      </c>
      <c r="AB9301" s="9"/>
      <c r="AC9301" t="s">
        <v>15550</v>
      </c>
      <c r="AD9301">
        <f t="shared" si="574"/>
        <v>0</v>
      </c>
      <c r="AF9301" s="3"/>
      <c r="AH9301" s="9"/>
    </row>
    <row r="9302" spans="1:48" ht="10.95" customHeight="1" outlineLevel="1" x14ac:dyDescent="0.25">
      <c r="A9302" t="s">
        <v>15548</v>
      </c>
      <c r="C9302" s="3" t="s">
        <v>12466</v>
      </c>
      <c r="D9302" s="3">
        <v>101</v>
      </c>
      <c r="E9302" s="9">
        <v>1968</v>
      </c>
      <c r="F9302" s="7" t="s">
        <v>5141</v>
      </c>
      <c r="G9302" s="7" t="s">
        <v>5401</v>
      </c>
      <c r="H9302" s="8" t="s">
        <v>15550</v>
      </c>
      <c r="I9302" s="8" t="s">
        <v>11730</v>
      </c>
      <c r="J9302" s="19">
        <v>6</v>
      </c>
      <c r="K9302" s="19" t="s">
        <v>7736</v>
      </c>
      <c r="L9302" s="11">
        <v>1.1000000000000001</v>
      </c>
      <c r="M9302" s="11"/>
      <c r="N9302" s="24"/>
      <c r="P9302" s="32"/>
      <c r="T9302" s="19"/>
      <c r="U9302" s="3"/>
      <c r="X9302" t="str">
        <f t="shared" si="572"/>
        <v/>
      </c>
      <c r="Z9302" t="str">
        <f t="shared" si="573"/>
        <v/>
      </c>
      <c r="AB9302" s="9"/>
      <c r="AC9302" t="s">
        <v>15550</v>
      </c>
      <c r="AD9302">
        <f t="shared" si="574"/>
        <v>0</v>
      </c>
      <c r="AF9302" s="3"/>
      <c r="AH9302" s="9"/>
    </row>
    <row r="9303" spans="1:48" ht="10.95" customHeight="1" outlineLevel="1" x14ac:dyDescent="0.25">
      <c r="A9303" t="s">
        <v>15548</v>
      </c>
      <c r="C9303" s="3" t="s">
        <v>12466</v>
      </c>
      <c r="D9303" s="3">
        <v>103</v>
      </c>
      <c r="E9303" s="9">
        <v>1972</v>
      </c>
      <c r="F9303" s="7" t="s">
        <v>5143</v>
      </c>
      <c r="G9303" s="7" t="s">
        <v>5401</v>
      </c>
      <c r="H9303" s="8" t="s">
        <v>15554</v>
      </c>
      <c r="I9303" s="8" t="s">
        <v>15553</v>
      </c>
      <c r="J9303" s="19">
        <v>3</v>
      </c>
      <c r="K9303" s="19" t="s">
        <v>7736</v>
      </c>
      <c r="L9303" s="11">
        <v>1.5</v>
      </c>
      <c r="M9303" s="11"/>
      <c r="N9303" s="24"/>
      <c r="P9303" s="32"/>
      <c r="T9303" s="19"/>
      <c r="U9303" s="3"/>
      <c r="X9303" t="str">
        <f t="shared" si="572"/>
        <v/>
      </c>
      <c r="Z9303" t="str">
        <f t="shared" si="573"/>
        <v/>
      </c>
      <c r="AB9303" s="9"/>
      <c r="AC9303" t="s">
        <v>15554</v>
      </c>
      <c r="AD9303">
        <f t="shared" si="574"/>
        <v>0</v>
      </c>
      <c r="AF9303" s="3"/>
      <c r="AH9303" s="9"/>
    </row>
    <row r="9304" spans="1:48" ht="10.95" customHeight="1" outlineLevel="1" x14ac:dyDescent="0.25">
      <c r="A9304" t="s">
        <v>15548</v>
      </c>
      <c r="C9304" s="3" t="s">
        <v>12466</v>
      </c>
      <c r="D9304" s="3">
        <v>118</v>
      </c>
      <c r="E9304" s="9">
        <v>1973</v>
      </c>
      <c r="F9304" s="10" t="s">
        <v>6317</v>
      </c>
      <c r="G9304" s="7" t="s">
        <v>5401</v>
      </c>
      <c r="H9304" s="8" t="s">
        <v>15550</v>
      </c>
      <c r="I9304" s="8" t="s">
        <v>6998</v>
      </c>
      <c r="J9304" s="19">
        <v>6</v>
      </c>
      <c r="K9304" s="19" t="s">
        <v>7736</v>
      </c>
      <c r="L9304" s="11">
        <v>4.5</v>
      </c>
      <c r="M9304" s="11"/>
      <c r="N9304" s="24"/>
      <c r="P9304" s="32"/>
      <c r="T9304" s="19"/>
      <c r="U9304" s="3"/>
      <c r="X9304" t="str">
        <f t="shared" si="572"/>
        <v/>
      </c>
      <c r="Z9304" t="str">
        <f t="shared" si="573"/>
        <v/>
      </c>
      <c r="AB9304" s="9"/>
      <c r="AC9304" t="s">
        <v>15550</v>
      </c>
      <c r="AD9304">
        <f t="shared" si="574"/>
        <v>0</v>
      </c>
      <c r="AF9304" s="3"/>
      <c r="AH9304" s="9"/>
    </row>
    <row r="9305" spans="1:48" ht="10.95" customHeight="1" outlineLevel="1" x14ac:dyDescent="0.25">
      <c r="A9305" t="s">
        <v>15548</v>
      </c>
      <c r="C9305" s="3" t="s">
        <v>12466</v>
      </c>
      <c r="D9305" s="3">
        <v>124</v>
      </c>
      <c r="E9305" s="9">
        <v>1974</v>
      </c>
      <c r="F9305" s="7" t="s">
        <v>5242</v>
      </c>
      <c r="G9305" s="7" t="s">
        <v>5401</v>
      </c>
      <c r="H9305" s="8" t="s">
        <v>15557</v>
      </c>
      <c r="I9305" s="8" t="s">
        <v>15555</v>
      </c>
      <c r="J9305" s="19">
        <v>6</v>
      </c>
      <c r="K9305" s="19" t="s">
        <v>7736</v>
      </c>
      <c r="L9305" s="11">
        <v>2.15</v>
      </c>
      <c r="M9305" s="11"/>
      <c r="N9305" s="24"/>
      <c r="P9305" s="32"/>
      <c r="T9305" s="19"/>
      <c r="U9305" s="3"/>
      <c r="X9305" t="str">
        <f t="shared" si="572"/>
        <v/>
      </c>
      <c r="Z9305" t="str">
        <f t="shared" si="573"/>
        <v/>
      </c>
      <c r="AB9305" s="9"/>
      <c r="AC9305" t="s">
        <v>15557</v>
      </c>
      <c r="AD9305">
        <f t="shared" si="574"/>
        <v>0</v>
      </c>
      <c r="AF9305" s="3"/>
      <c r="AH9305" s="9"/>
    </row>
    <row r="9306" spans="1:48" ht="10.95" customHeight="1" outlineLevel="1" x14ac:dyDescent="0.25">
      <c r="A9306" t="s">
        <v>15548</v>
      </c>
      <c r="C9306" s="3" t="s">
        <v>12466</v>
      </c>
      <c r="D9306" s="3">
        <v>126</v>
      </c>
      <c r="E9306" s="9">
        <v>1974</v>
      </c>
      <c r="F9306" s="7" t="s">
        <v>1643</v>
      </c>
      <c r="G9306" s="7" t="s">
        <v>5401</v>
      </c>
      <c r="H9306" s="8" t="s">
        <v>15556</v>
      </c>
      <c r="I9306" s="8" t="s">
        <v>15555</v>
      </c>
      <c r="J9306" s="19">
        <v>6</v>
      </c>
      <c r="K9306" s="19" t="s">
        <v>7736</v>
      </c>
      <c r="L9306" s="11">
        <v>2.15</v>
      </c>
      <c r="M9306" s="11"/>
      <c r="N9306" s="24"/>
      <c r="P9306" s="32"/>
      <c r="T9306" s="19"/>
      <c r="U9306" s="3"/>
      <c r="X9306" t="str">
        <f t="shared" si="572"/>
        <v/>
      </c>
      <c r="Z9306" t="str">
        <f t="shared" si="573"/>
        <v/>
      </c>
      <c r="AB9306" s="9"/>
      <c r="AC9306" t="s">
        <v>15556</v>
      </c>
      <c r="AD9306">
        <f t="shared" si="574"/>
        <v>0</v>
      </c>
      <c r="AF9306" s="3"/>
      <c r="AH9306" s="9"/>
    </row>
    <row r="9307" spans="1:48" ht="10.95" customHeight="1" outlineLevel="1" x14ac:dyDescent="0.25">
      <c r="A9307" t="s">
        <v>15548</v>
      </c>
      <c r="C9307" s="3" t="s">
        <v>12466</v>
      </c>
      <c r="D9307" s="3">
        <v>128</v>
      </c>
      <c r="E9307" s="9">
        <v>1974</v>
      </c>
      <c r="F9307" s="7" t="s">
        <v>5142</v>
      </c>
      <c r="G9307" s="7" t="s">
        <v>5401</v>
      </c>
      <c r="H9307" s="8" t="s">
        <v>15550</v>
      </c>
      <c r="I9307" s="8" t="s">
        <v>7666</v>
      </c>
      <c r="J9307" s="19">
        <v>6</v>
      </c>
      <c r="K9307" s="19" t="s">
        <v>7736</v>
      </c>
      <c r="L9307" s="11">
        <v>3.8</v>
      </c>
      <c r="M9307" s="11"/>
      <c r="N9307" s="24"/>
      <c r="P9307" s="32"/>
      <c r="T9307" s="19"/>
      <c r="U9307" s="3"/>
      <c r="X9307" t="str">
        <f t="shared" si="572"/>
        <v/>
      </c>
      <c r="Z9307" t="str">
        <f t="shared" si="573"/>
        <v/>
      </c>
      <c r="AB9307" s="9"/>
      <c r="AC9307" t="s">
        <v>15550</v>
      </c>
      <c r="AD9307">
        <f t="shared" si="574"/>
        <v>0</v>
      </c>
      <c r="AF9307" s="3"/>
      <c r="AH9307" s="9"/>
    </row>
    <row r="9308" spans="1:48" ht="10.95" customHeight="1" outlineLevel="1" x14ac:dyDescent="0.25">
      <c r="A9308" t="s">
        <v>15548</v>
      </c>
      <c r="C9308" s="3" t="s">
        <v>12466</v>
      </c>
      <c r="D9308" s="3">
        <v>134</v>
      </c>
      <c r="E9308" s="9">
        <v>1975</v>
      </c>
      <c r="F9308" s="7" t="s">
        <v>5142</v>
      </c>
      <c r="G9308" s="7" t="s">
        <v>5401</v>
      </c>
      <c r="H9308" s="8" t="s">
        <v>15550</v>
      </c>
      <c r="I9308" s="8" t="s">
        <v>15558</v>
      </c>
      <c r="J9308" s="19">
        <v>6</v>
      </c>
      <c r="K9308" s="19" t="s">
        <v>7736</v>
      </c>
      <c r="L9308" s="11">
        <v>0.7</v>
      </c>
      <c r="M9308" s="11"/>
      <c r="N9308" s="24"/>
      <c r="P9308" s="32"/>
      <c r="T9308" s="19"/>
      <c r="U9308" s="3"/>
      <c r="X9308" t="str">
        <f t="shared" si="572"/>
        <v/>
      </c>
      <c r="Z9308" t="str">
        <f t="shared" si="573"/>
        <v/>
      </c>
      <c r="AB9308" s="9"/>
      <c r="AC9308" t="s">
        <v>15550</v>
      </c>
      <c r="AD9308">
        <f t="shared" si="574"/>
        <v>0</v>
      </c>
      <c r="AF9308" s="3"/>
      <c r="AH9308" s="9"/>
    </row>
    <row r="9309" spans="1:48" ht="10.95" customHeight="1" outlineLevel="1" x14ac:dyDescent="0.25">
      <c r="A9309" t="s">
        <v>15548</v>
      </c>
      <c r="C9309" s="3" t="s">
        <v>12466</v>
      </c>
      <c r="D9309" s="3" t="s">
        <v>20127</v>
      </c>
      <c r="E9309" s="9">
        <v>1975</v>
      </c>
      <c r="F9309" s="7" t="s">
        <v>20128</v>
      </c>
      <c r="G9309" s="7" t="s">
        <v>5401</v>
      </c>
      <c r="H9309" s="8" t="s">
        <v>15550</v>
      </c>
      <c r="I9309" s="8" t="s">
        <v>20129</v>
      </c>
      <c r="J9309" s="19">
        <v>6</v>
      </c>
      <c r="K9309" s="19" t="s">
        <v>7736</v>
      </c>
      <c r="L9309" s="11">
        <v>3.5</v>
      </c>
      <c r="M9309" s="11"/>
      <c r="N9309" s="24"/>
      <c r="P9309" s="32"/>
      <c r="T9309" s="19"/>
      <c r="U9309" s="3"/>
      <c r="X9309" t="str">
        <f t="shared" si="572"/>
        <v/>
      </c>
      <c r="Z9309" t="str">
        <f t="shared" si="573"/>
        <v/>
      </c>
      <c r="AB9309" s="9"/>
      <c r="AC9309" t="s">
        <v>15550</v>
      </c>
      <c r="AD9309">
        <f t="shared" si="574"/>
        <v>0</v>
      </c>
      <c r="AF9309" s="3"/>
      <c r="AH9309" s="9"/>
    </row>
    <row r="9310" spans="1:48" ht="10.95" customHeight="1" outlineLevel="1" x14ac:dyDescent="0.25">
      <c r="A9310" t="s">
        <v>15548</v>
      </c>
      <c r="C9310" s="3" t="s">
        <v>12466</v>
      </c>
      <c r="D9310" s="3">
        <v>149</v>
      </c>
      <c r="E9310" s="9">
        <v>1976</v>
      </c>
      <c r="F9310" s="7" t="s">
        <v>4487</v>
      </c>
      <c r="G9310" s="7" t="s">
        <v>5401</v>
      </c>
      <c r="H9310" s="8" t="s">
        <v>15550</v>
      </c>
      <c r="I9310" s="8" t="s">
        <v>15559</v>
      </c>
      <c r="J9310" s="19">
        <v>6</v>
      </c>
      <c r="K9310" s="19" t="s">
        <v>7736</v>
      </c>
      <c r="L9310" s="11">
        <v>0.65</v>
      </c>
      <c r="M9310" s="11"/>
      <c r="N9310" s="24"/>
      <c r="P9310" s="32"/>
      <c r="T9310" s="19"/>
      <c r="U9310" s="3"/>
      <c r="X9310" t="str">
        <f t="shared" si="572"/>
        <v/>
      </c>
      <c r="Z9310" t="str">
        <f t="shared" si="573"/>
        <v/>
      </c>
      <c r="AB9310" s="9"/>
      <c r="AC9310" t="s">
        <v>15550</v>
      </c>
      <c r="AD9310">
        <f t="shared" si="574"/>
        <v>0</v>
      </c>
      <c r="AF9310" s="3"/>
      <c r="AH9310" s="9"/>
    </row>
    <row r="9311" spans="1:48" ht="10.95" customHeight="1" outlineLevel="1" x14ac:dyDescent="0.25">
      <c r="A9311" t="s">
        <v>15548</v>
      </c>
      <c r="C9311" s="3" t="s">
        <v>12466</v>
      </c>
      <c r="D9311" s="3">
        <v>150</v>
      </c>
      <c r="E9311" s="9">
        <v>1976</v>
      </c>
      <c r="F9311" s="7" t="s">
        <v>5143</v>
      </c>
      <c r="G9311" s="7" t="s">
        <v>5401</v>
      </c>
      <c r="H9311" s="8" t="s">
        <v>15550</v>
      </c>
      <c r="I9311" s="8" t="s">
        <v>15559</v>
      </c>
      <c r="J9311" s="19">
        <v>6</v>
      </c>
      <c r="K9311" s="19" t="s">
        <v>7736</v>
      </c>
      <c r="L9311" s="11">
        <v>1.35</v>
      </c>
      <c r="M9311" s="11"/>
      <c r="N9311" s="24"/>
      <c r="P9311" s="32"/>
      <c r="T9311" s="19"/>
      <c r="U9311" s="3"/>
      <c r="X9311" t="str">
        <f t="shared" si="572"/>
        <v/>
      </c>
      <c r="Z9311" t="str">
        <f t="shared" si="573"/>
        <v/>
      </c>
      <c r="AB9311" s="9"/>
      <c r="AC9311" t="s">
        <v>15550</v>
      </c>
      <c r="AD9311">
        <f t="shared" si="574"/>
        <v>0</v>
      </c>
      <c r="AF9311" s="3"/>
      <c r="AH9311" s="9"/>
    </row>
    <row r="9312" spans="1:48" ht="10.95" customHeight="1" outlineLevel="1" x14ac:dyDescent="0.25">
      <c r="A9312" t="s">
        <v>15548</v>
      </c>
      <c r="C9312" s="3" t="s">
        <v>12466</v>
      </c>
      <c r="D9312" s="3" t="s">
        <v>20121</v>
      </c>
      <c r="E9312" s="9">
        <v>1980</v>
      </c>
      <c r="F9312" s="7" t="s">
        <v>20122</v>
      </c>
      <c r="G9312" s="7" t="s">
        <v>5401</v>
      </c>
      <c r="H9312" s="8" t="s">
        <v>15561</v>
      </c>
      <c r="I9312" s="8" t="s">
        <v>20123</v>
      </c>
      <c r="J9312" s="19">
        <v>5</v>
      </c>
      <c r="K9312" s="19" t="s">
        <v>7736</v>
      </c>
      <c r="L9312" s="11">
        <v>3</v>
      </c>
      <c r="M9312" s="11"/>
      <c r="N9312" s="24"/>
      <c r="P9312" s="32"/>
      <c r="T9312" s="19"/>
      <c r="U9312" s="3"/>
      <c r="X9312" t="str">
        <f t="shared" si="572"/>
        <v/>
      </c>
      <c r="Z9312">
        <f t="shared" si="573"/>
        <v>1</v>
      </c>
      <c r="AB9312" s="9"/>
      <c r="AC9312" t="s">
        <v>15561</v>
      </c>
      <c r="AD9312">
        <f t="shared" si="574"/>
        <v>0</v>
      </c>
      <c r="AF9312" s="3"/>
      <c r="AH9312" s="9"/>
    </row>
    <row r="9313" spans="1:48" ht="10.95" customHeight="1" outlineLevel="1" x14ac:dyDescent="0.25">
      <c r="A9313" t="s">
        <v>15548</v>
      </c>
      <c r="C9313" s="3" t="s">
        <v>12466</v>
      </c>
      <c r="D9313" s="3">
        <v>235</v>
      </c>
      <c r="E9313" s="9">
        <v>1980</v>
      </c>
      <c r="F9313" s="7" t="s">
        <v>5143</v>
      </c>
      <c r="G9313" s="7" t="s">
        <v>5401</v>
      </c>
      <c r="H9313" s="8" t="s">
        <v>15561</v>
      </c>
      <c r="I9313" s="8" t="s">
        <v>15560</v>
      </c>
      <c r="J9313" s="19">
        <v>5</v>
      </c>
      <c r="K9313" s="19" t="s">
        <v>7736</v>
      </c>
      <c r="L9313" s="11">
        <v>2</v>
      </c>
      <c r="M9313" s="11"/>
      <c r="N9313" s="24"/>
      <c r="P9313" s="32"/>
      <c r="T9313" s="19"/>
      <c r="U9313" s="3"/>
      <c r="X9313" t="str">
        <f t="shared" si="572"/>
        <v/>
      </c>
      <c r="Z9313" t="str">
        <f t="shared" si="573"/>
        <v/>
      </c>
      <c r="AB9313" s="9"/>
      <c r="AC9313" t="s">
        <v>15561</v>
      </c>
      <c r="AD9313">
        <f t="shared" si="574"/>
        <v>0</v>
      </c>
      <c r="AF9313" s="3"/>
      <c r="AH9313" s="9"/>
    </row>
    <row r="9314" spans="1:48" ht="10.95" customHeight="1" outlineLevel="1" x14ac:dyDescent="0.25">
      <c r="A9314" t="s">
        <v>15548</v>
      </c>
      <c r="C9314" s="3" t="s">
        <v>12466</v>
      </c>
      <c r="D9314" s="3">
        <v>321</v>
      </c>
      <c r="E9314" s="9">
        <v>1985</v>
      </c>
      <c r="F9314" s="7" t="s">
        <v>2351</v>
      </c>
      <c r="G9314" s="7" t="s">
        <v>5401</v>
      </c>
      <c r="H9314" s="8" t="s">
        <v>15563</v>
      </c>
      <c r="I9314" s="8" t="s">
        <v>15562</v>
      </c>
      <c r="J9314" s="19">
        <v>6</v>
      </c>
      <c r="K9314" s="19" t="s">
        <v>7736</v>
      </c>
      <c r="L9314" s="11">
        <v>3</v>
      </c>
      <c r="M9314" s="11"/>
      <c r="N9314" s="24"/>
      <c r="P9314" s="32"/>
      <c r="T9314" s="19"/>
      <c r="U9314" s="3"/>
      <c r="X9314" t="str">
        <f t="shared" si="572"/>
        <v/>
      </c>
      <c r="Z9314" t="str">
        <f t="shared" si="573"/>
        <v/>
      </c>
      <c r="AB9314" s="9"/>
      <c r="AC9314" t="s">
        <v>15563</v>
      </c>
      <c r="AD9314">
        <f t="shared" si="574"/>
        <v>0</v>
      </c>
      <c r="AF9314" s="3"/>
      <c r="AH9314" s="9"/>
    </row>
    <row r="9315" spans="1:48" ht="10.95" customHeight="1" outlineLevel="1" x14ac:dyDescent="0.25">
      <c r="A9315" t="s">
        <v>15548</v>
      </c>
      <c r="C9315" s="3" t="s">
        <v>12466</v>
      </c>
      <c r="D9315" s="3" t="s">
        <v>15565</v>
      </c>
      <c r="E9315" s="9">
        <v>1993</v>
      </c>
      <c r="F9315" s="7" t="s">
        <v>15566</v>
      </c>
      <c r="G9315" s="7" t="s">
        <v>5401</v>
      </c>
      <c r="H9315" s="8" t="s">
        <v>15554</v>
      </c>
      <c r="I9315" s="8" t="s">
        <v>15564</v>
      </c>
      <c r="J9315" s="19">
        <v>3</v>
      </c>
      <c r="K9315" s="19" t="s">
        <v>7736</v>
      </c>
      <c r="L9315" s="11">
        <v>4.8</v>
      </c>
      <c r="M9315" s="11"/>
      <c r="N9315" s="24"/>
      <c r="P9315" s="32"/>
      <c r="T9315" s="19"/>
      <c r="U9315" s="3"/>
      <c r="X9315" t="str">
        <f t="shared" si="572"/>
        <v/>
      </c>
      <c r="Z9315">
        <f t="shared" si="573"/>
        <v>1</v>
      </c>
      <c r="AB9315" s="9"/>
      <c r="AC9315" t="s">
        <v>15554</v>
      </c>
      <c r="AD9315">
        <f t="shared" si="574"/>
        <v>0</v>
      </c>
      <c r="AF9315" s="3"/>
      <c r="AH9315" s="9"/>
    </row>
    <row r="9316" spans="1:48" ht="10.95" customHeight="1" outlineLevel="1" x14ac:dyDescent="0.25">
      <c r="A9316" t="s">
        <v>15548</v>
      </c>
      <c r="C9316" s="3" t="s">
        <v>12466</v>
      </c>
      <c r="D9316" s="3" t="s">
        <v>20124</v>
      </c>
      <c r="E9316" s="9">
        <v>1994</v>
      </c>
      <c r="F9316" s="7" t="s">
        <v>20125</v>
      </c>
      <c r="G9316" s="7" t="s">
        <v>5401</v>
      </c>
      <c r="H9316" s="8" t="s">
        <v>15698</v>
      </c>
      <c r="I9316" s="8" t="s">
        <v>20126</v>
      </c>
      <c r="J9316" s="19">
        <v>6</v>
      </c>
      <c r="K9316" s="19" t="s">
        <v>7736</v>
      </c>
      <c r="L9316" s="11">
        <v>4</v>
      </c>
      <c r="M9316" s="11"/>
      <c r="N9316" s="24"/>
      <c r="P9316" s="32"/>
      <c r="T9316" s="19"/>
      <c r="U9316" s="3"/>
      <c r="X9316" t="str">
        <f t="shared" si="572"/>
        <v/>
      </c>
      <c r="Z9316">
        <f t="shared" si="573"/>
        <v>1</v>
      </c>
      <c r="AB9316" s="9"/>
      <c r="AC9316" t="s">
        <v>15698</v>
      </c>
      <c r="AD9316">
        <f t="shared" si="574"/>
        <v>0</v>
      </c>
      <c r="AF9316" s="3"/>
      <c r="AH9316" s="9"/>
    </row>
    <row r="9317" spans="1:48" ht="10.95" customHeight="1" outlineLevel="1" x14ac:dyDescent="0.25">
      <c r="A9317" t="s">
        <v>15548</v>
      </c>
      <c r="C9317" s="3" t="s">
        <v>12466</v>
      </c>
      <c r="D9317" s="3">
        <v>442</v>
      </c>
      <c r="E9317" s="9">
        <v>1995</v>
      </c>
      <c r="F9317" s="10" t="s">
        <v>67</v>
      </c>
      <c r="G9317" s="7" t="s">
        <v>5401</v>
      </c>
      <c r="H9317" s="8" t="s">
        <v>15550</v>
      </c>
      <c r="I9317" s="8" t="s">
        <v>15567</v>
      </c>
      <c r="J9317" s="19">
        <v>6</v>
      </c>
      <c r="K9317" s="19" t="s">
        <v>7736</v>
      </c>
      <c r="L9317" s="11">
        <v>4.5</v>
      </c>
      <c r="M9317" s="11"/>
      <c r="N9317" s="24"/>
      <c r="P9317" s="32"/>
      <c r="T9317" s="19"/>
      <c r="U9317" s="3"/>
      <c r="X9317" t="str">
        <f t="shared" si="572"/>
        <v/>
      </c>
      <c r="Z9317" t="str">
        <f t="shared" si="573"/>
        <v/>
      </c>
      <c r="AB9317" s="9"/>
      <c r="AC9317" t="s">
        <v>15550</v>
      </c>
      <c r="AD9317">
        <f t="shared" si="574"/>
        <v>0</v>
      </c>
      <c r="AF9317" s="3"/>
      <c r="AH9317" s="9"/>
    </row>
    <row r="9318" spans="1:48" ht="10.95" customHeight="1" outlineLevel="1" x14ac:dyDescent="0.25">
      <c r="A9318" t="s">
        <v>15548</v>
      </c>
      <c r="C9318" s="3" t="s">
        <v>12466</v>
      </c>
      <c r="D9318" s="3" t="s">
        <v>15569</v>
      </c>
      <c r="E9318" s="9">
        <v>1996</v>
      </c>
      <c r="F9318" s="7" t="s">
        <v>15570</v>
      </c>
      <c r="G9318" s="7" t="s">
        <v>5401</v>
      </c>
      <c r="H9318" s="8" t="s">
        <v>15550</v>
      </c>
      <c r="I9318" s="8" t="s">
        <v>15568</v>
      </c>
      <c r="J9318" s="19">
        <v>6</v>
      </c>
      <c r="K9318" s="19" t="s">
        <v>7736</v>
      </c>
      <c r="L9318" s="11">
        <v>2.5</v>
      </c>
      <c r="M9318" s="11"/>
      <c r="N9318" s="24"/>
      <c r="P9318" s="32"/>
      <c r="T9318" s="19"/>
      <c r="U9318" s="3"/>
      <c r="X9318" t="str">
        <f t="shared" si="572"/>
        <v/>
      </c>
      <c r="Z9318">
        <f t="shared" si="573"/>
        <v>1</v>
      </c>
      <c r="AB9318" s="9"/>
      <c r="AC9318" t="s">
        <v>15550</v>
      </c>
      <c r="AD9318">
        <f t="shared" si="574"/>
        <v>0</v>
      </c>
      <c r="AF9318" s="3"/>
      <c r="AH9318" s="9"/>
    </row>
    <row r="9319" spans="1:48" ht="10.95" customHeight="1" outlineLevel="1" x14ac:dyDescent="0.25">
      <c r="A9319" t="s">
        <v>15548</v>
      </c>
      <c r="C9319" s="3" t="s">
        <v>12466</v>
      </c>
      <c r="D9319" s="3">
        <v>474</v>
      </c>
      <c r="E9319" s="9">
        <v>1998</v>
      </c>
      <c r="F9319" s="10" t="s">
        <v>6023</v>
      </c>
      <c r="G9319" s="7" t="s">
        <v>5401</v>
      </c>
      <c r="H9319" s="8" t="s">
        <v>15550</v>
      </c>
      <c r="I9319" s="8" t="s">
        <v>15571</v>
      </c>
      <c r="J9319" s="19">
        <v>3</v>
      </c>
      <c r="K9319" s="19" t="s">
        <v>7736</v>
      </c>
      <c r="L9319" s="11">
        <v>4.5</v>
      </c>
      <c r="M9319" s="11"/>
      <c r="N9319" s="24"/>
      <c r="P9319" s="32"/>
      <c r="T9319" s="19"/>
      <c r="U9319" s="3"/>
      <c r="X9319" t="str">
        <f t="shared" si="572"/>
        <v/>
      </c>
      <c r="Z9319" t="str">
        <f t="shared" si="573"/>
        <v/>
      </c>
      <c r="AB9319" s="9"/>
      <c r="AC9319" t="s">
        <v>15550</v>
      </c>
      <c r="AD9319">
        <f t="shared" si="574"/>
        <v>0</v>
      </c>
      <c r="AF9319" s="3"/>
      <c r="AH9319" s="9"/>
    </row>
    <row r="9320" spans="1:48" ht="10.95" customHeight="1" outlineLevel="1" x14ac:dyDescent="0.25">
      <c r="A9320" t="s">
        <v>15548</v>
      </c>
      <c r="C9320" s="3" t="s">
        <v>12466</v>
      </c>
      <c r="D9320" s="3" t="s">
        <v>15572</v>
      </c>
      <c r="E9320" s="9">
        <v>2000</v>
      </c>
      <c r="F9320" s="7" t="s">
        <v>9944</v>
      </c>
      <c r="G9320" s="7" t="s">
        <v>5401</v>
      </c>
      <c r="H9320" s="8" t="s">
        <v>15554</v>
      </c>
      <c r="I9320" s="8" t="s">
        <v>8561</v>
      </c>
      <c r="J9320" s="19">
        <v>2</v>
      </c>
      <c r="K9320" s="19" t="s">
        <v>7736</v>
      </c>
      <c r="L9320" s="11">
        <v>6</v>
      </c>
      <c r="M9320" s="11"/>
      <c r="N9320" s="24"/>
      <c r="P9320" s="32"/>
      <c r="T9320" s="19"/>
      <c r="U9320" s="3"/>
      <c r="X9320" t="str">
        <f t="shared" si="572"/>
        <v/>
      </c>
      <c r="Z9320">
        <f t="shared" si="573"/>
        <v>1</v>
      </c>
      <c r="AB9320" s="9"/>
      <c r="AC9320" t="s">
        <v>15554</v>
      </c>
      <c r="AD9320">
        <f t="shared" si="574"/>
        <v>0</v>
      </c>
      <c r="AF9320" s="3"/>
      <c r="AH9320" s="9"/>
    </row>
    <row r="9321" spans="1:48" ht="10.95" customHeight="1" outlineLevel="1" x14ac:dyDescent="0.25">
      <c r="A9321" t="s">
        <v>15548</v>
      </c>
      <c r="C9321" s="3" t="s">
        <v>12466</v>
      </c>
      <c r="D9321" s="3" t="s">
        <v>15574</v>
      </c>
      <c r="E9321" s="9">
        <v>2001</v>
      </c>
      <c r="F9321" s="7" t="s">
        <v>10270</v>
      </c>
      <c r="G9321" s="7" t="s">
        <v>5401</v>
      </c>
      <c r="H9321" s="8" t="s">
        <v>15554</v>
      </c>
      <c r="I9321" s="8" t="s">
        <v>15573</v>
      </c>
      <c r="J9321" s="19">
        <v>2</v>
      </c>
      <c r="K9321" s="19" t="s">
        <v>7736</v>
      </c>
      <c r="L9321" s="11">
        <v>12.5</v>
      </c>
      <c r="M9321" s="11"/>
      <c r="N9321" s="24"/>
      <c r="P9321" s="32"/>
      <c r="T9321" s="19"/>
      <c r="U9321" s="3"/>
      <c r="X9321" t="str">
        <f t="shared" si="572"/>
        <v/>
      </c>
      <c r="Z9321">
        <f t="shared" si="573"/>
        <v>1</v>
      </c>
      <c r="AB9321" s="9"/>
      <c r="AC9321" t="s">
        <v>15554</v>
      </c>
      <c r="AD9321">
        <f t="shared" si="574"/>
        <v>0</v>
      </c>
      <c r="AF9321" s="3"/>
      <c r="AH9321" s="9"/>
    </row>
    <row r="9322" spans="1:48" ht="10.95" customHeight="1" outlineLevel="1" x14ac:dyDescent="0.25">
      <c r="A9322" t="s">
        <v>15548</v>
      </c>
      <c r="C9322" s="3" t="s">
        <v>12466</v>
      </c>
      <c r="D9322" s="3">
        <v>583</v>
      </c>
      <c r="E9322" s="9">
        <v>2003</v>
      </c>
      <c r="F9322" s="10" t="s">
        <v>6023</v>
      </c>
      <c r="G9322" s="7" t="s">
        <v>5401</v>
      </c>
      <c r="H9322" s="8" t="s">
        <v>5420</v>
      </c>
      <c r="I9322" s="8" t="s">
        <v>15575</v>
      </c>
      <c r="J9322" s="19">
        <v>1</v>
      </c>
      <c r="K9322" s="19" t="s">
        <v>20093</v>
      </c>
      <c r="L9322" s="11"/>
      <c r="M9322" s="11"/>
      <c r="N9322" s="24"/>
      <c r="P9322" s="32"/>
      <c r="T9322" s="19"/>
      <c r="U9322" s="3"/>
      <c r="X9322" t="str">
        <f t="shared" si="572"/>
        <v/>
      </c>
      <c r="Z9322" t="str">
        <f t="shared" si="573"/>
        <v/>
      </c>
      <c r="AB9322" s="9"/>
      <c r="AC9322" t="s">
        <v>5420</v>
      </c>
      <c r="AD9322">
        <f t="shared" si="574"/>
        <v>0</v>
      </c>
      <c r="AF9322" s="3"/>
      <c r="AH9322" s="9"/>
    </row>
    <row r="9323" spans="1:48" ht="10.95" customHeight="1" outlineLevel="1" x14ac:dyDescent="0.25">
      <c r="A9323" t="s">
        <v>15548</v>
      </c>
      <c r="C9323" s="3" t="s">
        <v>12466</v>
      </c>
      <c r="D9323" s="3" t="s">
        <v>15576</v>
      </c>
      <c r="E9323" s="9">
        <v>2003</v>
      </c>
      <c r="F9323" s="7" t="s">
        <v>13131</v>
      </c>
      <c r="G9323" s="7" t="s">
        <v>5401</v>
      </c>
      <c r="H9323" s="8" t="s">
        <v>5420</v>
      </c>
      <c r="I9323" s="8" t="s">
        <v>15575</v>
      </c>
      <c r="J9323" s="19">
        <v>1</v>
      </c>
      <c r="K9323" s="19" t="s">
        <v>7736</v>
      </c>
      <c r="L9323" s="11">
        <v>11</v>
      </c>
      <c r="M9323" s="11"/>
      <c r="N9323" s="24"/>
      <c r="P9323" s="32"/>
      <c r="T9323" s="19"/>
      <c r="U9323" s="3"/>
      <c r="X9323" t="str">
        <f t="shared" si="572"/>
        <v/>
      </c>
      <c r="Z9323">
        <f t="shared" si="573"/>
        <v>1</v>
      </c>
      <c r="AB9323" s="9"/>
      <c r="AC9323" t="s">
        <v>5420</v>
      </c>
      <c r="AD9323">
        <f t="shared" si="574"/>
        <v>0</v>
      </c>
      <c r="AF9323" s="3"/>
      <c r="AH9323" s="9"/>
    </row>
    <row r="9324" spans="1:48" ht="10.95" customHeight="1" outlineLevel="1" x14ac:dyDescent="0.25">
      <c r="A9324" t="s">
        <v>15548</v>
      </c>
      <c r="C9324" s="3" t="s">
        <v>12466</v>
      </c>
      <c r="D9324" s="3">
        <v>657</v>
      </c>
      <c r="E9324" s="9">
        <v>2006</v>
      </c>
      <c r="F9324" s="7" t="s">
        <v>3424</v>
      </c>
      <c r="G9324" s="7" t="s">
        <v>5401</v>
      </c>
      <c r="H9324" s="8" t="s">
        <v>1698</v>
      </c>
      <c r="I9324" s="8" t="s">
        <v>14353</v>
      </c>
      <c r="J9324" s="19">
        <v>1</v>
      </c>
      <c r="K9324" s="19" t="s">
        <v>7736</v>
      </c>
      <c r="L9324" s="11">
        <v>8.8000000000000007</v>
      </c>
      <c r="M9324" s="11"/>
      <c r="N9324" s="24"/>
      <c r="P9324" s="32"/>
      <c r="S9324">
        <v>1</v>
      </c>
      <c r="T9324" s="19"/>
      <c r="U9324" s="3"/>
      <c r="X9324" t="str">
        <f t="shared" si="572"/>
        <v/>
      </c>
      <c r="Z9324" t="str">
        <f t="shared" si="573"/>
        <v/>
      </c>
      <c r="AB9324" s="9"/>
      <c r="AC9324" t="s">
        <v>1698</v>
      </c>
      <c r="AD9324">
        <f t="shared" si="574"/>
        <v>0</v>
      </c>
      <c r="AF9324" s="3">
        <v>1</v>
      </c>
      <c r="AH9324" s="9"/>
    </row>
    <row r="9325" spans="1:48" ht="10.95" customHeight="1" outlineLevel="1" x14ac:dyDescent="0.25">
      <c r="A9325" t="s">
        <v>15548</v>
      </c>
      <c r="C9325" s="3" t="s">
        <v>12466</v>
      </c>
      <c r="D9325" s="3">
        <v>719</v>
      </c>
      <c r="E9325" s="9">
        <v>2011</v>
      </c>
      <c r="F9325" s="10" t="s">
        <v>4650</v>
      </c>
      <c r="G9325" s="7" t="s">
        <v>5401</v>
      </c>
      <c r="H9325" s="8" t="s">
        <v>15578</v>
      </c>
      <c r="I9325" s="8" t="s">
        <v>15577</v>
      </c>
      <c r="J9325" s="19">
        <v>2</v>
      </c>
      <c r="K9325" s="19" t="s">
        <v>7736</v>
      </c>
      <c r="L9325" s="11">
        <v>20</v>
      </c>
      <c r="M9325" s="11"/>
      <c r="N9325" s="24"/>
      <c r="P9325" s="32"/>
      <c r="T9325" s="19"/>
      <c r="U9325" s="3"/>
      <c r="X9325" t="str">
        <f t="shared" si="572"/>
        <v/>
      </c>
      <c r="Z9325" t="str">
        <f t="shared" si="573"/>
        <v/>
      </c>
      <c r="AB9325" s="9"/>
      <c r="AC9325" t="s">
        <v>15578</v>
      </c>
      <c r="AD9325">
        <f t="shared" si="574"/>
        <v>0</v>
      </c>
      <c r="AF9325" s="3"/>
      <c r="AH9325" s="9"/>
    </row>
    <row r="9326" spans="1:48" ht="10.95" customHeight="1" x14ac:dyDescent="0.25">
      <c r="A9326" s="6" t="s">
        <v>14559</v>
      </c>
      <c r="B9326" t="s">
        <v>14560</v>
      </c>
      <c r="C9326" s="3" t="s">
        <v>12965</v>
      </c>
      <c r="E9326" s="9"/>
      <c r="F9326" s="7"/>
      <c r="G9326" s="7"/>
      <c r="H9326" s="8"/>
      <c r="I9326" s="8"/>
      <c r="J9326" s="19"/>
      <c r="K9326" s="19"/>
      <c r="L9326" s="11"/>
      <c r="M9326" s="11">
        <f>SUM(L9327:L9329)</f>
        <v>14.3</v>
      </c>
      <c r="N9326" s="24">
        <v>1380</v>
      </c>
      <c r="O9326">
        <f>COUNTIF(K9327:K9329,"*")</f>
        <v>3</v>
      </c>
      <c r="P9326" s="32">
        <f>O9326/N9326</f>
        <v>2.1739130434782609E-3</v>
      </c>
      <c r="Q9326">
        <f>COUNTIF(K9327:K9329,"Y")+COUNTIF(K9327:K9329,"S")</f>
        <v>3</v>
      </c>
      <c r="T9326" s="19" t="s">
        <v>7736</v>
      </c>
      <c r="U9326" s="3"/>
      <c r="V9326" t="s">
        <v>18460</v>
      </c>
      <c r="X9326" t="str">
        <f t="shared" si="572"/>
        <v/>
      </c>
      <c r="Z9326" t="str">
        <f t="shared" si="573"/>
        <v/>
      </c>
      <c r="AB9326" s="9"/>
      <c r="AE9326">
        <f>COUNTIF(AD9327:AD9329,"1")</f>
        <v>3</v>
      </c>
      <c r="AF9326" s="3"/>
      <c r="AH9326" s="9"/>
      <c r="AI9326">
        <f>COUNTIF($J9327:$J9329,"1")-COUNTIFS($J9327:$J9329,"1",$K9327:$K9329,"V")</f>
        <v>1</v>
      </c>
      <c r="AJ9326">
        <f>COUNTIFS($J9327:$J9329,"1",$K9327:$K9329,"Y")+COUNTIFS($J9327:$J9329,"1",$K9327:$K9329,"s")</f>
        <v>1</v>
      </c>
      <c r="AK9326">
        <f>COUNTIF($J9327:$J9329,"2")-COUNTIFS($J9327:$J9329,"2",$K9327:$K9329,"V")</f>
        <v>0</v>
      </c>
      <c r="AL9326">
        <f>COUNTIFS($J9327:$J9329,"2",$K9327:$K9329,"Y")+COUNTIFS($J9327:$J9329,"2",$K9327:$K9329,"s")</f>
        <v>0</v>
      </c>
      <c r="AM9326">
        <f>COUNTIF($J9327:$J9329,"3")-COUNTIFS($J9327:$J9329,"3",$K9327:$K9329,"V")</f>
        <v>2</v>
      </c>
      <c r="AN9326">
        <f>COUNTIFS($J9327:$J9329,"3",$K9327:$K9329,"Y")+COUNTIFS($J9327:$J9329,"3",$K9327:$K9329,"s")</f>
        <v>2</v>
      </c>
      <c r="AO9326">
        <f>COUNTIF($J9327:$J9329,"4")-COUNTIFS($J9327:$J9329,"4",$K9327:$K9329,"V")</f>
        <v>0</v>
      </c>
      <c r="AP9326">
        <f>COUNTIFS($J9327:$J9329,"4",$K9327:$K9329,"Y")+COUNTIFS($J9327:$J9329,"4",$K9327:$K9329,"s")</f>
        <v>0</v>
      </c>
      <c r="AQ9326">
        <f>COUNTIF($J9327:$J9329,"5")-COUNTIFS($J9327:$J9329,"5",$K9327:$K9329,"V")</f>
        <v>0</v>
      </c>
      <c r="AR9326">
        <f>COUNTIFS($J9327:$J9329,"5",$K9327:$K9329,"Y")+COUNTIFS($J9327:$J9329,"5",$K9327:$K9329,"s")</f>
        <v>0</v>
      </c>
      <c r="AS9326">
        <f>COUNTIF($J9327:$J9329,"6")-COUNTIFS($J9327:$J9329,"6",$K9327:$K9329,"V")</f>
        <v>0</v>
      </c>
      <c r="AT9326">
        <f>COUNTIFS($J9327:$J9329,"6",$K9327:$K9329,"Y")+COUNTIFS($J9327:$J9329,"6",$K9327:$K9329,"s")</f>
        <v>0</v>
      </c>
      <c r="AU9326">
        <f>COUNTIF($J9327:$J9329,"7")-COUNTIFS($J9327:$J9329,"7",$K9327:$K9329,"V")</f>
        <v>0</v>
      </c>
      <c r="AV9326">
        <f>COUNTIFS($J9327:$J9329,"7",$K9327:$K9329,"Y")+COUNTIFS($J9327:$J9329,"7",$K9327:$K9329,"s")</f>
        <v>0</v>
      </c>
    </row>
    <row r="9327" spans="1:48" ht="10.95" customHeight="1" outlineLevel="1" x14ac:dyDescent="0.25">
      <c r="A9327" t="s">
        <v>545</v>
      </c>
      <c r="C9327" s="3" t="s">
        <v>12965</v>
      </c>
      <c r="D9327" s="3">
        <v>636</v>
      </c>
      <c r="E9327" s="9">
        <v>1997</v>
      </c>
      <c r="F9327" s="7" t="s">
        <v>546</v>
      </c>
      <c r="G9327" s="7" t="s">
        <v>5401</v>
      </c>
      <c r="H9327" s="8" t="s">
        <v>5402</v>
      </c>
      <c r="I9327" s="8" t="s">
        <v>14561</v>
      </c>
      <c r="J9327" s="19">
        <v>1</v>
      </c>
      <c r="K9327" s="19" t="s">
        <v>7736</v>
      </c>
      <c r="L9327" s="11">
        <v>1.3</v>
      </c>
      <c r="M9327" s="11"/>
      <c r="N9327" s="24"/>
      <c r="P9327" s="32"/>
      <c r="T9327" s="19"/>
      <c r="U9327" s="3">
        <v>605</v>
      </c>
      <c r="X9327" t="str">
        <f t="shared" si="572"/>
        <v/>
      </c>
      <c r="Z9327" t="str">
        <f t="shared" si="573"/>
        <v/>
      </c>
      <c r="AB9327" s="9"/>
      <c r="AC9327" t="s">
        <v>5402</v>
      </c>
      <c r="AD9327">
        <f>COUNTIF(H9327,"*Fuji*")</f>
        <v>1</v>
      </c>
      <c r="AF9327" s="3"/>
      <c r="AG9327" t="s">
        <v>4924</v>
      </c>
      <c r="AH9327" s="9" t="s">
        <v>4925</v>
      </c>
    </row>
    <row r="9328" spans="1:48" ht="10.95" customHeight="1" outlineLevel="1" x14ac:dyDescent="0.25">
      <c r="A9328" t="s">
        <v>545</v>
      </c>
      <c r="C9328" s="3" t="s">
        <v>12965</v>
      </c>
      <c r="D9328" s="3">
        <v>867</v>
      </c>
      <c r="E9328" s="9">
        <v>2006</v>
      </c>
      <c r="F9328" s="7" t="s">
        <v>6274</v>
      </c>
      <c r="G9328" s="7" t="s">
        <v>5401</v>
      </c>
      <c r="H9328" s="8" t="s">
        <v>5402</v>
      </c>
      <c r="I9328" s="8" t="s">
        <v>7878</v>
      </c>
      <c r="J9328" s="19">
        <v>3</v>
      </c>
      <c r="K9328" s="19" t="s">
        <v>7736</v>
      </c>
      <c r="L9328" s="11">
        <v>7</v>
      </c>
      <c r="M9328" s="11"/>
      <c r="N9328" s="24"/>
      <c r="P9328" s="32"/>
      <c r="T9328" s="19"/>
      <c r="U9328" s="3"/>
      <c r="X9328" t="str">
        <f t="shared" si="572"/>
        <v/>
      </c>
      <c r="Z9328" t="str">
        <f t="shared" si="573"/>
        <v/>
      </c>
      <c r="AB9328" s="9"/>
      <c r="AC9328" t="s">
        <v>5402</v>
      </c>
      <c r="AD9328">
        <f>COUNTIF(H9328,"*Fuji*")</f>
        <v>1</v>
      </c>
      <c r="AF9328" s="3"/>
      <c r="AH9328" s="9"/>
    </row>
    <row r="9329" spans="1:48" ht="10.95" customHeight="1" outlineLevel="1" x14ac:dyDescent="0.25">
      <c r="A9329" t="s">
        <v>545</v>
      </c>
      <c r="C9329" s="3" t="s">
        <v>12965</v>
      </c>
      <c r="D9329" s="3">
        <v>1216</v>
      </c>
      <c r="E9329" s="9">
        <v>2016</v>
      </c>
      <c r="F9329" s="7" t="s">
        <v>187</v>
      </c>
      <c r="G9329" s="7" t="s">
        <v>5401</v>
      </c>
      <c r="H9329" s="8" t="s">
        <v>5402</v>
      </c>
      <c r="I9329" s="8" t="s">
        <v>16300</v>
      </c>
      <c r="J9329" s="19">
        <v>3</v>
      </c>
      <c r="K9329" s="19" t="s">
        <v>7736</v>
      </c>
      <c r="L9329" s="11">
        <v>6</v>
      </c>
      <c r="M9329" s="11"/>
      <c r="N9329" s="24"/>
      <c r="P9329" s="32"/>
      <c r="S9329">
        <v>1</v>
      </c>
      <c r="T9329" s="19"/>
      <c r="U9329" s="3"/>
      <c r="X9329" t="str">
        <f t="shared" si="572"/>
        <v/>
      </c>
      <c r="Z9329" t="str">
        <f t="shared" si="573"/>
        <v/>
      </c>
      <c r="AB9329" s="9"/>
      <c r="AC9329" t="s">
        <v>5402</v>
      </c>
      <c r="AD9329">
        <f>COUNTIF(H9329,"*Fuji*")</f>
        <v>1</v>
      </c>
      <c r="AF9329" s="3"/>
      <c r="AH9329" s="9"/>
    </row>
    <row r="9330" spans="1:48" ht="10.95" customHeight="1" x14ac:dyDescent="0.25">
      <c r="A9330" t="s">
        <v>17745</v>
      </c>
      <c r="B9330" t="s">
        <v>17268</v>
      </c>
      <c r="C9330" s="3" t="s">
        <v>12986</v>
      </c>
      <c r="E9330" s="9"/>
      <c r="F9330" s="7"/>
      <c r="G9330" s="7"/>
      <c r="H9330" s="8"/>
      <c r="I9330" s="8"/>
      <c r="J9330" s="19"/>
      <c r="K9330" s="19"/>
      <c r="L9330" s="11"/>
      <c r="M9330" s="11">
        <f>SUM(L9331:L9421)</f>
        <v>186.75</v>
      </c>
      <c r="N9330" s="24">
        <v>1892</v>
      </c>
      <c r="O9330">
        <f>COUNTIF(K9331:K9421,"*")</f>
        <v>91</v>
      </c>
      <c r="P9330" s="32">
        <f>O9330/N9330</f>
        <v>4.8097251585623682E-2</v>
      </c>
      <c r="Q9330">
        <f>COUNTIF(K9331:K9421,"Y")+COUNTIF(K9331:K9421,"S")</f>
        <v>90</v>
      </c>
      <c r="T9330" s="20" t="s">
        <v>7738</v>
      </c>
      <c r="U9330" s="3"/>
      <c r="V9330" t="s">
        <v>18461</v>
      </c>
      <c r="X9330" t="str">
        <f t="shared" si="572"/>
        <v/>
      </c>
      <c r="Z9330" t="str">
        <f t="shared" si="573"/>
        <v/>
      </c>
      <c r="AB9330" s="9"/>
      <c r="AE9330">
        <f>COUNTIF(AD9331:AD9421,"1")</f>
        <v>0</v>
      </c>
      <c r="AF9330" s="3"/>
      <c r="AH9330" s="9"/>
      <c r="AI9330">
        <f>COUNTIF($J9331:$J9421,"1")-COUNTIFS($J9331:$J9421,"1",$K9331:$K9421,"V")</f>
        <v>14</v>
      </c>
      <c r="AJ9330">
        <f>COUNTIFS($J9331:$J9421,"1",$K9331:$K9421,"Y")+COUNTIFS($J9331:$J9421,"1",$K9331:$K9421,"s")</f>
        <v>14</v>
      </c>
      <c r="AK9330">
        <f>COUNTIF($J9331:$J9421,"2")-COUNTIFS($J9331:$J9421,"2",$K9331:$K9421,"V")</f>
        <v>0</v>
      </c>
      <c r="AL9330">
        <f>COUNTIFS($J9331:$J9421,"2",$K9331:$K9421,"Y")+COUNTIFS($J9331:$J9421,"2",$K9331:$K9421,"s")</f>
        <v>0</v>
      </c>
      <c r="AM9330">
        <f>COUNTIF($J9331:$J9421,"3")-COUNTIFS($J9331:$J9421,"3",$K9331:$K9421,"V")</f>
        <v>24</v>
      </c>
      <c r="AN9330">
        <f>COUNTIFS($J9331:$J9421,"3",$K9331:$K9421,"Y")+COUNTIFS($J9331:$J9421,"3",$K9331:$K9421,"s")</f>
        <v>23</v>
      </c>
      <c r="AO9330">
        <f>COUNTIF($J9331:$J9421,"4")-COUNTIFS($J9331:$J9421,"4",$K9331:$K9421,"V")</f>
        <v>0</v>
      </c>
      <c r="AP9330">
        <f>COUNTIFS($J9331:$J9421,"4",$K9331:$K9421,"Y")+COUNTIFS($J9331:$J9421,"4",$K9331:$K9421,"s")</f>
        <v>0</v>
      </c>
      <c r="AQ9330">
        <f>COUNTIF($J9331:$J9421,"5")-COUNTIFS($J9331:$J9421,"5",$K9331:$K9421,"V")</f>
        <v>4</v>
      </c>
      <c r="AR9330">
        <f>COUNTIFS($J9331:$J9421,"5",$K9331:$K9421,"Y")+COUNTIFS($J9331:$J9421,"5",$K9331:$K9421,"s")</f>
        <v>4</v>
      </c>
      <c r="AS9330">
        <f>COUNTIF($J9331:$J9421,"6")-COUNTIFS($J9331:$J9421,"6",$K9331:$K9421,"V")</f>
        <v>49</v>
      </c>
      <c r="AT9330">
        <f>COUNTIFS($J9331:$J9421,"6",$K9331:$K9421,"Y")+COUNTIFS($J9331:$J9421,"6",$K9331:$K9421,"s")</f>
        <v>49</v>
      </c>
      <c r="AU9330">
        <f>COUNTIF($J9331:$J9421,"7")-COUNTIFS($J9331:$J9421,"7",$K9331:$K9421,"V")</f>
        <v>0</v>
      </c>
      <c r="AV9330">
        <f>COUNTIFS($J9331:$J9421,"7",$K9331:$K9421,"Y")+COUNTIFS($J9331:$J9421,"7",$K9331:$K9421,"s")</f>
        <v>0</v>
      </c>
    </row>
    <row r="9331" spans="1:48" ht="10.95" customHeight="1" outlineLevel="1" x14ac:dyDescent="0.25">
      <c r="A9331" t="s">
        <v>3702</v>
      </c>
      <c r="C9331" s="3" t="s">
        <v>12986</v>
      </c>
      <c r="D9331" s="3">
        <v>57</v>
      </c>
      <c r="E9331" s="9">
        <v>1957</v>
      </c>
      <c r="F9331" s="7" t="s">
        <v>6989</v>
      </c>
      <c r="G9331" s="7" t="s">
        <v>5401</v>
      </c>
      <c r="H9331" s="8" t="s">
        <v>5935</v>
      </c>
      <c r="I9331" s="8" t="s">
        <v>7080</v>
      </c>
      <c r="J9331" s="19">
        <v>3</v>
      </c>
      <c r="K9331" s="19" t="s">
        <v>7736</v>
      </c>
      <c r="L9331" s="11">
        <v>0.8</v>
      </c>
      <c r="M9331" s="11"/>
      <c r="N9331" s="24"/>
      <c r="P9331" s="32"/>
      <c r="T9331" s="19"/>
      <c r="U9331" s="3">
        <v>237</v>
      </c>
      <c r="X9331" t="str">
        <f t="shared" si="572"/>
        <v/>
      </c>
      <c r="Z9331" t="str">
        <f t="shared" si="573"/>
        <v/>
      </c>
      <c r="AB9331" s="9"/>
      <c r="AC9331" t="s">
        <v>5935</v>
      </c>
      <c r="AD9331">
        <f t="shared" ref="AD9331:AD9362" si="575">COUNTIF(H9331,"*Fuji*")</f>
        <v>0</v>
      </c>
      <c r="AF9331" s="3"/>
      <c r="AG9331" t="s">
        <v>5936</v>
      </c>
      <c r="AH9331" s="9" t="s">
        <v>4613</v>
      </c>
    </row>
    <row r="9332" spans="1:48" ht="10.95" customHeight="1" outlineLevel="1" x14ac:dyDescent="0.25">
      <c r="A9332" t="s">
        <v>3702</v>
      </c>
      <c r="C9332" s="3" t="s">
        <v>12986</v>
      </c>
      <c r="D9332" s="3">
        <v>58</v>
      </c>
      <c r="E9332" s="9">
        <v>1957</v>
      </c>
      <c r="F9332" s="7" t="s">
        <v>5242</v>
      </c>
      <c r="G9332" s="7" t="s">
        <v>5401</v>
      </c>
      <c r="H9332" s="8" t="s">
        <v>5939</v>
      </c>
      <c r="I9332" s="8" t="s">
        <v>7080</v>
      </c>
      <c r="J9332" s="19">
        <v>3</v>
      </c>
      <c r="K9332" s="19" t="s">
        <v>7736</v>
      </c>
      <c r="L9332" s="11">
        <v>2.2999999999999998</v>
      </c>
      <c r="M9332" s="11"/>
      <c r="N9332" s="24"/>
      <c r="P9332" s="32"/>
      <c r="T9332" s="19"/>
      <c r="U9332" s="3">
        <v>238</v>
      </c>
      <c r="X9332" t="str">
        <f t="shared" si="572"/>
        <v/>
      </c>
      <c r="Z9332" t="str">
        <f t="shared" si="573"/>
        <v/>
      </c>
      <c r="AB9332" s="9"/>
      <c r="AC9332" t="s">
        <v>5939</v>
      </c>
      <c r="AD9332">
        <f t="shared" si="575"/>
        <v>0</v>
      </c>
      <c r="AF9332" s="3"/>
      <c r="AG9332" t="s">
        <v>1391</v>
      </c>
      <c r="AH9332" s="9" t="s">
        <v>4613</v>
      </c>
    </row>
    <row r="9333" spans="1:48" ht="10.95" customHeight="1" outlineLevel="1" x14ac:dyDescent="0.25">
      <c r="A9333" t="s">
        <v>3702</v>
      </c>
      <c r="C9333" s="3" t="s">
        <v>12986</v>
      </c>
      <c r="D9333" s="3">
        <v>59</v>
      </c>
      <c r="E9333" s="9">
        <v>1957</v>
      </c>
      <c r="F9333" s="7" t="s">
        <v>5143</v>
      </c>
      <c r="G9333" s="7" t="s">
        <v>5401</v>
      </c>
      <c r="H9333" s="8" t="s">
        <v>6541</v>
      </c>
      <c r="I9333" s="8" t="s">
        <v>7080</v>
      </c>
      <c r="J9333" s="19">
        <v>1</v>
      </c>
      <c r="K9333" s="19" t="s">
        <v>7736</v>
      </c>
      <c r="L9333" s="11">
        <v>0.2</v>
      </c>
      <c r="M9333" s="11"/>
      <c r="N9333" s="24"/>
      <c r="P9333" s="32"/>
      <c r="T9333" s="19"/>
      <c r="U9333" s="3">
        <v>239</v>
      </c>
      <c r="X9333" t="str">
        <f t="shared" si="572"/>
        <v/>
      </c>
      <c r="Z9333" t="str">
        <f t="shared" si="573"/>
        <v/>
      </c>
      <c r="AB9333" s="9"/>
      <c r="AC9333" t="s">
        <v>6541</v>
      </c>
      <c r="AD9333">
        <f t="shared" si="575"/>
        <v>0</v>
      </c>
      <c r="AF9333" s="3"/>
      <c r="AG9333" t="s">
        <v>6542</v>
      </c>
      <c r="AH9333" s="9" t="s">
        <v>4613</v>
      </c>
    </row>
    <row r="9334" spans="1:48" ht="10.95" customHeight="1" outlineLevel="1" x14ac:dyDescent="0.25">
      <c r="A9334" t="s">
        <v>3702</v>
      </c>
      <c r="C9334" s="3" t="s">
        <v>12986</v>
      </c>
      <c r="D9334" s="3">
        <v>65</v>
      </c>
      <c r="E9334" s="9">
        <v>1957</v>
      </c>
      <c r="F9334" s="7" t="s">
        <v>5242</v>
      </c>
      <c r="G9334" s="7" t="s">
        <v>5705</v>
      </c>
      <c r="H9334" s="8" t="s">
        <v>17684</v>
      </c>
      <c r="I9334" s="8" t="s">
        <v>13714</v>
      </c>
      <c r="J9334" s="19">
        <v>6</v>
      </c>
      <c r="K9334" s="19" t="s">
        <v>7736</v>
      </c>
      <c r="L9334" s="11">
        <v>1.2</v>
      </c>
      <c r="M9334" s="11"/>
      <c r="N9334" s="24"/>
      <c r="P9334" s="32"/>
      <c r="T9334" s="19"/>
      <c r="U9334" s="3"/>
      <c r="X9334" t="str">
        <f t="shared" si="572"/>
        <v/>
      </c>
      <c r="Z9334" t="str">
        <f t="shared" si="573"/>
        <v/>
      </c>
      <c r="AB9334" s="9"/>
      <c r="AC9334" t="s">
        <v>17684</v>
      </c>
      <c r="AD9334">
        <f t="shared" si="575"/>
        <v>0</v>
      </c>
      <c r="AF9334" s="3"/>
      <c r="AH9334" s="9"/>
    </row>
    <row r="9335" spans="1:48" ht="10.95" customHeight="1" outlineLevel="1" x14ac:dyDescent="0.25">
      <c r="A9335" t="s">
        <v>3702</v>
      </c>
      <c r="C9335" s="3" t="s">
        <v>12986</v>
      </c>
      <c r="D9335" s="3">
        <v>66</v>
      </c>
      <c r="E9335" s="9">
        <v>1958</v>
      </c>
      <c r="F9335" s="7" t="s">
        <v>17685</v>
      </c>
      <c r="G9335" s="7" t="s">
        <v>5401</v>
      </c>
      <c r="H9335" s="8" t="s">
        <v>17686</v>
      </c>
      <c r="I9335" s="8" t="s">
        <v>16844</v>
      </c>
      <c r="J9335" s="19">
        <v>3</v>
      </c>
      <c r="K9335" s="19" t="s">
        <v>7736</v>
      </c>
      <c r="L9335" s="11">
        <v>2.2999999999999998</v>
      </c>
      <c r="M9335" s="11"/>
      <c r="N9335" s="24"/>
      <c r="P9335" s="32"/>
      <c r="T9335" s="19"/>
      <c r="U9335" s="3"/>
      <c r="X9335" t="str">
        <f t="shared" si="572"/>
        <v/>
      </c>
      <c r="Z9335" t="str">
        <f t="shared" si="573"/>
        <v/>
      </c>
      <c r="AB9335" s="9"/>
      <c r="AC9335" t="s">
        <v>17686</v>
      </c>
      <c r="AD9335">
        <f t="shared" si="575"/>
        <v>0</v>
      </c>
      <c r="AF9335" s="3"/>
      <c r="AH9335" s="9"/>
    </row>
    <row r="9336" spans="1:48" ht="10.95" customHeight="1" outlineLevel="1" x14ac:dyDescent="0.25">
      <c r="A9336" t="s">
        <v>3702</v>
      </c>
      <c r="C9336" s="3" t="s">
        <v>12986</v>
      </c>
      <c r="D9336" s="3">
        <v>73</v>
      </c>
      <c r="E9336" s="9">
        <v>1958</v>
      </c>
      <c r="F9336" s="7" t="s">
        <v>5141</v>
      </c>
      <c r="G9336" s="7" t="s">
        <v>4270</v>
      </c>
      <c r="H9336" s="8" t="s">
        <v>5935</v>
      </c>
      <c r="I9336" s="8" t="s">
        <v>17687</v>
      </c>
      <c r="J9336" s="19">
        <v>1</v>
      </c>
      <c r="K9336" s="19" t="s">
        <v>7736</v>
      </c>
      <c r="L9336" s="11">
        <v>0.15</v>
      </c>
      <c r="M9336" s="11"/>
      <c r="N9336" s="24"/>
      <c r="P9336" s="32"/>
      <c r="T9336" s="19"/>
      <c r="U9336" s="3">
        <v>245</v>
      </c>
      <c r="X9336" t="str">
        <f t="shared" si="572"/>
        <v/>
      </c>
      <c r="Z9336" t="str">
        <f t="shared" si="573"/>
        <v/>
      </c>
      <c r="AB9336" s="9"/>
      <c r="AC9336" t="s">
        <v>5935</v>
      </c>
      <c r="AD9336">
        <f t="shared" si="575"/>
        <v>0</v>
      </c>
      <c r="AF9336" s="3"/>
      <c r="AG9336" t="s">
        <v>5936</v>
      </c>
      <c r="AH9336" s="9" t="s">
        <v>4613</v>
      </c>
    </row>
    <row r="9337" spans="1:48" ht="10.95" customHeight="1" outlineLevel="1" x14ac:dyDescent="0.25">
      <c r="A9337" t="s">
        <v>3702</v>
      </c>
      <c r="C9337" s="3" t="s">
        <v>12986</v>
      </c>
      <c r="D9337" s="3">
        <v>74</v>
      </c>
      <c r="E9337" s="9">
        <v>1958</v>
      </c>
      <c r="F9337" s="7" t="s">
        <v>1938</v>
      </c>
      <c r="G9337" s="7" t="s">
        <v>2877</v>
      </c>
      <c r="H9337" s="8" t="s">
        <v>5939</v>
      </c>
      <c r="I9337" s="8"/>
      <c r="J9337" s="19">
        <v>3</v>
      </c>
      <c r="K9337" s="19" t="s">
        <v>7736</v>
      </c>
      <c r="L9337" s="11">
        <v>0.8</v>
      </c>
      <c r="M9337" s="11"/>
      <c r="N9337" s="24"/>
      <c r="P9337" s="32"/>
      <c r="S9337">
        <v>1</v>
      </c>
      <c r="T9337" s="19"/>
      <c r="U9337" s="3">
        <v>246</v>
      </c>
      <c r="X9337" t="str">
        <f t="shared" si="572"/>
        <v/>
      </c>
      <c r="Z9337" t="str">
        <f t="shared" si="573"/>
        <v/>
      </c>
      <c r="AB9337" s="9"/>
      <c r="AC9337" t="s">
        <v>5939</v>
      </c>
      <c r="AD9337">
        <f t="shared" si="575"/>
        <v>0</v>
      </c>
      <c r="AF9337" s="3"/>
      <c r="AG9337" t="s">
        <v>1391</v>
      </c>
      <c r="AH9337" s="9" t="s">
        <v>4613</v>
      </c>
    </row>
    <row r="9338" spans="1:48" ht="10.95" customHeight="1" outlineLevel="1" x14ac:dyDescent="0.25">
      <c r="A9338" t="s">
        <v>3702</v>
      </c>
      <c r="C9338" s="3" t="s">
        <v>12986</v>
      </c>
      <c r="D9338" s="3">
        <v>76</v>
      </c>
      <c r="E9338" s="9">
        <v>1958</v>
      </c>
      <c r="F9338" s="7" t="s">
        <v>2977</v>
      </c>
      <c r="G9338" s="7" t="s">
        <v>6068</v>
      </c>
      <c r="H9338" s="8" t="s">
        <v>6541</v>
      </c>
      <c r="I9338" s="8" t="s">
        <v>17687</v>
      </c>
      <c r="J9338" s="19">
        <v>1</v>
      </c>
      <c r="K9338" s="19" t="s">
        <v>7736</v>
      </c>
      <c r="L9338" s="11">
        <v>0.15</v>
      </c>
      <c r="M9338" s="11"/>
      <c r="N9338" s="24"/>
      <c r="P9338" s="32"/>
      <c r="T9338" s="19"/>
      <c r="U9338" s="3">
        <v>248</v>
      </c>
      <c r="X9338" t="str">
        <f t="shared" si="572"/>
        <v/>
      </c>
      <c r="Z9338" t="str">
        <f t="shared" si="573"/>
        <v/>
      </c>
      <c r="AB9338" s="9"/>
      <c r="AC9338" t="s">
        <v>6541</v>
      </c>
      <c r="AD9338">
        <f t="shared" si="575"/>
        <v>0</v>
      </c>
      <c r="AF9338" s="3"/>
      <c r="AG9338" t="s">
        <v>6542</v>
      </c>
      <c r="AH9338" s="9" t="s">
        <v>4613</v>
      </c>
    </row>
    <row r="9339" spans="1:48" ht="10.95" customHeight="1" outlineLevel="1" x14ac:dyDescent="0.25">
      <c r="A9339" t="s">
        <v>3702</v>
      </c>
      <c r="C9339" s="3" t="s">
        <v>12986</v>
      </c>
      <c r="D9339" s="3">
        <v>79</v>
      </c>
      <c r="E9339" s="9">
        <v>1958</v>
      </c>
      <c r="F9339" s="7" t="s">
        <v>1643</v>
      </c>
      <c r="G9339" s="7" t="s">
        <v>2875</v>
      </c>
      <c r="H9339" s="8" t="s">
        <v>6541</v>
      </c>
      <c r="I9339" s="8" t="s">
        <v>17687</v>
      </c>
      <c r="J9339" s="19">
        <v>1</v>
      </c>
      <c r="K9339" s="19" t="s">
        <v>7736</v>
      </c>
      <c r="L9339" s="11">
        <v>0.8</v>
      </c>
      <c r="M9339" s="11"/>
      <c r="N9339" s="24"/>
      <c r="P9339" s="32"/>
      <c r="T9339" s="19"/>
      <c r="U9339" s="3">
        <v>251</v>
      </c>
      <c r="X9339" t="str">
        <f t="shared" si="572"/>
        <v/>
      </c>
      <c r="Z9339" t="str">
        <f t="shared" si="573"/>
        <v/>
      </c>
      <c r="AB9339" s="9"/>
      <c r="AC9339" t="s">
        <v>6541</v>
      </c>
      <c r="AD9339">
        <f t="shared" si="575"/>
        <v>0</v>
      </c>
      <c r="AF9339" s="3"/>
      <c r="AG9339" t="s">
        <v>6542</v>
      </c>
      <c r="AH9339" s="9" t="s">
        <v>4613</v>
      </c>
    </row>
    <row r="9340" spans="1:48" ht="10.95" customHeight="1" outlineLevel="1" x14ac:dyDescent="0.25">
      <c r="A9340" t="s">
        <v>3702</v>
      </c>
      <c r="C9340" s="3" t="s">
        <v>12986</v>
      </c>
      <c r="D9340" s="3">
        <v>80</v>
      </c>
      <c r="E9340" s="9">
        <v>1958</v>
      </c>
      <c r="F9340" s="7" t="s">
        <v>2351</v>
      </c>
      <c r="G9340" s="7" t="s">
        <v>2876</v>
      </c>
      <c r="H9340" s="8" t="s">
        <v>5939</v>
      </c>
      <c r="I9340" s="8" t="s">
        <v>17687</v>
      </c>
      <c r="J9340" s="19">
        <v>3</v>
      </c>
      <c r="K9340" s="19" t="s">
        <v>7736</v>
      </c>
      <c r="L9340" s="11">
        <v>0.8</v>
      </c>
      <c r="M9340" s="11"/>
      <c r="N9340" s="24"/>
      <c r="P9340" s="32"/>
      <c r="T9340" s="19"/>
      <c r="U9340" s="3">
        <v>252</v>
      </c>
      <c r="X9340" t="str">
        <f t="shared" si="572"/>
        <v/>
      </c>
      <c r="Z9340" t="str">
        <f t="shared" si="573"/>
        <v/>
      </c>
      <c r="AB9340" s="9"/>
      <c r="AC9340" t="s">
        <v>5939</v>
      </c>
      <c r="AD9340">
        <f t="shared" si="575"/>
        <v>0</v>
      </c>
      <c r="AF9340" s="3"/>
      <c r="AG9340" t="s">
        <v>1391</v>
      </c>
      <c r="AH9340" s="9" t="s">
        <v>4613</v>
      </c>
    </row>
    <row r="9341" spans="1:48" ht="10.95" customHeight="1" outlineLevel="1" x14ac:dyDescent="0.25">
      <c r="A9341" t="s">
        <v>3702</v>
      </c>
      <c r="C9341" s="3" t="s">
        <v>12986</v>
      </c>
      <c r="D9341" s="3">
        <v>84</v>
      </c>
      <c r="E9341" s="9">
        <v>1958</v>
      </c>
      <c r="F9341" s="7" t="s">
        <v>59</v>
      </c>
      <c r="G9341" s="7" t="s">
        <v>60</v>
      </c>
      <c r="H9341" s="8" t="s">
        <v>5939</v>
      </c>
      <c r="I9341" s="8" t="s">
        <v>17687</v>
      </c>
      <c r="J9341" s="19">
        <v>3</v>
      </c>
      <c r="K9341" s="19" t="s">
        <v>7738</v>
      </c>
      <c r="L9341" s="11"/>
      <c r="M9341" s="11"/>
      <c r="N9341" s="24"/>
      <c r="P9341" s="32"/>
      <c r="T9341" s="19"/>
      <c r="U9341" s="3">
        <v>256</v>
      </c>
      <c r="X9341" t="str">
        <f t="shared" si="572"/>
        <v/>
      </c>
      <c r="Z9341" t="str">
        <f t="shared" si="573"/>
        <v/>
      </c>
      <c r="AB9341" s="9"/>
      <c r="AC9341" t="s">
        <v>5939</v>
      </c>
      <c r="AD9341">
        <f t="shared" si="575"/>
        <v>0</v>
      </c>
      <c r="AF9341" s="3"/>
      <c r="AG9341" t="s">
        <v>1391</v>
      </c>
      <c r="AH9341" s="9" t="s">
        <v>4613</v>
      </c>
    </row>
    <row r="9342" spans="1:48" ht="10.95" customHeight="1" outlineLevel="1" x14ac:dyDescent="0.25">
      <c r="A9342" t="s">
        <v>3702</v>
      </c>
      <c r="C9342" s="3" t="s">
        <v>12986</v>
      </c>
      <c r="D9342" s="3">
        <v>85</v>
      </c>
      <c r="E9342" s="9">
        <v>1958</v>
      </c>
      <c r="F9342" s="7" t="s">
        <v>4271</v>
      </c>
      <c r="G9342" s="7" t="s">
        <v>4272</v>
      </c>
      <c r="H9342" s="8" t="s">
        <v>5935</v>
      </c>
      <c r="I9342" s="8" t="s">
        <v>17687</v>
      </c>
      <c r="J9342" s="19">
        <v>1</v>
      </c>
      <c r="K9342" s="19" t="s">
        <v>7736</v>
      </c>
      <c r="L9342" s="11">
        <v>0.15</v>
      </c>
      <c r="M9342" s="11"/>
      <c r="N9342" s="24"/>
      <c r="P9342" s="32"/>
      <c r="T9342" s="19"/>
      <c r="U9342" s="3">
        <v>257</v>
      </c>
      <c r="X9342" t="str">
        <f t="shared" si="572"/>
        <v/>
      </c>
      <c r="Z9342" t="str">
        <f t="shared" si="573"/>
        <v/>
      </c>
      <c r="AB9342" s="9"/>
      <c r="AC9342" t="s">
        <v>5935</v>
      </c>
      <c r="AD9342">
        <f t="shared" si="575"/>
        <v>0</v>
      </c>
      <c r="AF9342" s="3"/>
      <c r="AG9342" t="s">
        <v>5936</v>
      </c>
      <c r="AH9342" s="9" t="s">
        <v>4925</v>
      </c>
    </row>
    <row r="9343" spans="1:48" ht="10.95" customHeight="1" outlineLevel="1" x14ac:dyDescent="0.25">
      <c r="A9343" t="s">
        <v>3702</v>
      </c>
      <c r="C9343" s="3" t="s">
        <v>12986</v>
      </c>
      <c r="D9343" s="3">
        <v>88</v>
      </c>
      <c r="E9343" s="9">
        <v>1958</v>
      </c>
      <c r="F9343" s="7" t="s">
        <v>17688</v>
      </c>
      <c r="G9343" s="7" t="s">
        <v>17692</v>
      </c>
      <c r="H9343" s="8" t="s">
        <v>17695</v>
      </c>
      <c r="I9343" s="8" t="s">
        <v>9254</v>
      </c>
      <c r="J9343" s="19">
        <v>6</v>
      </c>
      <c r="K9343" s="19" t="s">
        <v>7736</v>
      </c>
      <c r="L9343" s="11">
        <v>0.8</v>
      </c>
      <c r="M9343" s="11"/>
      <c r="N9343" s="24"/>
      <c r="P9343" s="32"/>
      <c r="T9343" s="19"/>
      <c r="U9343" s="3"/>
      <c r="X9343" t="str">
        <f t="shared" si="572"/>
        <v/>
      </c>
      <c r="Z9343" t="str">
        <f t="shared" si="573"/>
        <v/>
      </c>
      <c r="AB9343" s="9"/>
      <c r="AC9343" t="s">
        <v>17695</v>
      </c>
      <c r="AD9343">
        <f t="shared" si="575"/>
        <v>0</v>
      </c>
      <c r="AF9343" s="3"/>
      <c r="AH9343" s="9"/>
    </row>
    <row r="9344" spans="1:48" ht="10.95" customHeight="1" outlineLevel="1" x14ac:dyDescent="0.25">
      <c r="A9344" t="s">
        <v>3702</v>
      </c>
      <c r="C9344" s="3" t="s">
        <v>12986</v>
      </c>
      <c r="D9344" s="3">
        <v>89</v>
      </c>
      <c r="E9344" s="9">
        <v>1958</v>
      </c>
      <c r="F9344" s="7" t="s">
        <v>17689</v>
      </c>
      <c r="G9344" s="7" t="s">
        <v>17693</v>
      </c>
      <c r="H9344" s="8" t="s">
        <v>17695</v>
      </c>
      <c r="I9344" s="8" t="s">
        <v>9254</v>
      </c>
      <c r="J9344" s="19">
        <v>6</v>
      </c>
      <c r="K9344" s="19" t="s">
        <v>7736</v>
      </c>
      <c r="L9344" s="11">
        <v>0.8</v>
      </c>
      <c r="M9344" s="11"/>
      <c r="N9344" s="24"/>
      <c r="P9344" s="32"/>
      <c r="T9344" s="19"/>
      <c r="U9344" s="3"/>
      <c r="X9344" t="str">
        <f t="shared" si="572"/>
        <v/>
      </c>
      <c r="Z9344" t="str">
        <f t="shared" si="573"/>
        <v/>
      </c>
      <c r="AB9344" s="9"/>
      <c r="AC9344" t="s">
        <v>17695</v>
      </c>
      <c r="AD9344">
        <f t="shared" si="575"/>
        <v>0</v>
      </c>
      <c r="AF9344" s="3"/>
      <c r="AH9344" s="9"/>
    </row>
    <row r="9345" spans="1:34" ht="10.95" customHeight="1" outlineLevel="1" x14ac:dyDescent="0.25">
      <c r="A9345" t="s">
        <v>3702</v>
      </c>
      <c r="C9345" s="3" t="s">
        <v>12986</v>
      </c>
      <c r="D9345" s="3">
        <v>90</v>
      </c>
      <c r="E9345" s="9">
        <v>1958</v>
      </c>
      <c r="F9345" s="7" t="s">
        <v>17690</v>
      </c>
      <c r="G9345" s="7" t="s">
        <v>17694</v>
      </c>
      <c r="H9345" s="8" t="s">
        <v>17695</v>
      </c>
      <c r="I9345" s="8" t="s">
        <v>9254</v>
      </c>
      <c r="J9345" s="19">
        <v>6</v>
      </c>
      <c r="K9345" s="19" t="s">
        <v>7736</v>
      </c>
      <c r="L9345" s="11">
        <v>0.8</v>
      </c>
      <c r="M9345" s="11"/>
      <c r="N9345" s="24"/>
      <c r="P9345" s="32"/>
      <c r="T9345" s="19"/>
      <c r="U9345" s="3"/>
      <c r="X9345" t="str">
        <f t="shared" si="572"/>
        <v/>
      </c>
      <c r="Z9345" t="str">
        <f t="shared" si="573"/>
        <v/>
      </c>
      <c r="AB9345" s="9"/>
      <c r="AC9345" t="s">
        <v>17695</v>
      </c>
      <c r="AD9345">
        <f t="shared" si="575"/>
        <v>0</v>
      </c>
      <c r="AF9345" s="3"/>
      <c r="AH9345" s="9"/>
    </row>
    <row r="9346" spans="1:34" ht="10.95" customHeight="1" outlineLevel="1" x14ac:dyDescent="0.25">
      <c r="A9346" t="s">
        <v>3702</v>
      </c>
      <c r="C9346" s="3" t="s">
        <v>12986</v>
      </c>
      <c r="D9346" s="3">
        <v>91</v>
      </c>
      <c r="E9346" s="9">
        <v>1958</v>
      </c>
      <c r="F9346" s="7" t="s">
        <v>17691</v>
      </c>
      <c r="G9346" s="7" t="s">
        <v>10585</v>
      </c>
      <c r="H9346" s="8" t="s">
        <v>17695</v>
      </c>
      <c r="I9346" s="8" t="s">
        <v>9254</v>
      </c>
      <c r="J9346" s="19">
        <v>6</v>
      </c>
      <c r="K9346" s="19" t="s">
        <v>7736</v>
      </c>
      <c r="L9346" s="11">
        <v>0.8</v>
      </c>
      <c r="M9346" s="11"/>
      <c r="N9346" s="24"/>
      <c r="P9346" s="32"/>
      <c r="T9346" s="19"/>
      <c r="U9346" s="3"/>
      <c r="X9346" t="str">
        <f t="shared" ref="X9346:X9409" si="576">IF(COUNTIF(F9346,"*fdc*"),1,"")</f>
        <v/>
      </c>
      <c r="Z9346" t="str">
        <f t="shared" ref="Z9346:Z9409" si="577">IF(COUNTIF(F9346,"*s/s*"),1,"")</f>
        <v/>
      </c>
      <c r="AB9346" s="9"/>
      <c r="AC9346" t="s">
        <v>17695</v>
      </c>
      <c r="AD9346">
        <f t="shared" si="575"/>
        <v>0</v>
      </c>
      <c r="AF9346" s="3"/>
      <c r="AH9346" s="9"/>
    </row>
    <row r="9347" spans="1:34" ht="10.95" customHeight="1" outlineLevel="1" x14ac:dyDescent="0.25">
      <c r="A9347" t="s">
        <v>3702</v>
      </c>
      <c r="C9347" s="3" t="s">
        <v>12986</v>
      </c>
      <c r="D9347" s="3">
        <v>127</v>
      </c>
      <c r="E9347" s="9">
        <v>1963</v>
      </c>
      <c r="F9347" s="7" t="s">
        <v>1325</v>
      </c>
      <c r="G9347" s="7" t="s">
        <v>1326</v>
      </c>
      <c r="H9347" s="8" t="s">
        <v>6541</v>
      </c>
      <c r="I9347" s="8" t="s">
        <v>8098</v>
      </c>
      <c r="J9347" s="19">
        <v>1</v>
      </c>
      <c r="K9347" s="19" t="s">
        <v>7736</v>
      </c>
      <c r="L9347" s="11">
        <v>0.6</v>
      </c>
      <c r="M9347" s="11"/>
      <c r="N9347" s="24"/>
      <c r="P9347" s="32"/>
      <c r="T9347" s="19"/>
      <c r="U9347" s="3" t="s">
        <v>1324</v>
      </c>
      <c r="X9347" t="str">
        <f t="shared" si="576"/>
        <v/>
      </c>
      <c r="Z9347" t="str">
        <f t="shared" si="577"/>
        <v/>
      </c>
      <c r="AB9347" s="9"/>
      <c r="AC9347" t="s">
        <v>6541</v>
      </c>
      <c r="AD9347">
        <f t="shared" si="575"/>
        <v>0</v>
      </c>
      <c r="AF9347" s="3"/>
      <c r="AG9347" t="s">
        <v>6542</v>
      </c>
      <c r="AH9347" s="9" t="s">
        <v>4613</v>
      </c>
    </row>
    <row r="9348" spans="1:34" ht="10.95" customHeight="1" outlineLevel="1" x14ac:dyDescent="0.25">
      <c r="A9348" t="s">
        <v>3702</v>
      </c>
      <c r="C9348" s="3" t="s">
        <v>12986</v>
      </c>
      <c r="D9348" s="3">
        <v>165</v>
      </c>
      <c r="E9348" s="9">
        <v>1966</v>
      </c>
      <c r="F9348" s="7" t="s">
        <v>5143</v>
      </c>
      <c r="G9348" s="7" t="s">
        <v>5401</v>
      </c>
      <c r="H9348" s="8" t="s">
        <v>6541</v>
      </c>
      <c r="I9348" s="8" t="s">
        <v>17696</v>
      </c>
      <c r="J9348" s="19">
        <v>6</v>
      </c>
      <c r="K9348" s="19" t="s">
        <v>7736</v>
      </c>
      <c r="L9348" s="11">
        <v>0.5</v>
      </c>
      <c r="M9348" s="11"/>
      <c r="N9348" s="24"/>
      <c r="P9348" s="32"/>
      <c r="T9348" s="19"/>
      <c r="U9348" s="3">
        <v>303</v>
      </c>
      <c r="X9348" t="str">
        <f t="shared" si="576"/>
        <v/>
      </c>
      <c r="Z9348" t="str">
        <f t="shared" si="577"/>
        <v/>
      </c>
      <c r="AB9348" s="9"/>
      <c r="AC9348" t="s">
        <v>6541</v>
      </c>
      <c r="AD9348">
        <f t="shared" si="575"/>
        <v>0</v>
      </c>
      <c r="AF9348" s="3"/>
      <c r="AG9348" t="s">
        <v>6542</v>
      </c>
      <c r="AH9348" s="9" t="s">
        <v>4613</v>
      </c>
    </row>
    <row r="9349" spans="1:34" ht="10.95" customHeight="1" outlineLevel="1" x14ac:dyDescent="0.25">
      <c r="A9349" t="s">
        <v>3702</v>
      </c>
      <c r="C9349" s="3" t="s">
        <v>12986</v>
      </c>
      <c r="D9349" s="3">
        <v>240</v>
      </c>
      <c r="E9349" s="9">
        <v>1972</v>
      </c>
      <c r="F9349" s="7" t="s">
        <v>4735</v>
      </c>
      <c r="G9349" s="7" t="s">
        <v>5401</v>
      </c>
      <c r="H9349" s="8" t="s">
        <v>5935</v>
      </c>
      <c r="I9349" s="8" t="s">
        <v>7008</v>
      </c>
      <c r="J9349" s="19">
        <v>5</v>
      </c>
      <c r="K9349" s="19" t="s">
        <v>7736</v>
      </c>
      <c r="L9349" s="11">
        <v>0.6</v>
      </c>
      <c r="M9349" s="11"/>
      <c r="N9349" s="24"/>
      <c r="P9349" s="32"/>
      <c r="T9349" s="19"/>
      <c r="U9349" s="3">
        <v>332</v>
      </c>
      <c r="X9349" t="str">
        <f t="shared" si="576"/>
        <v/>
      </c>
      <c r="Z9349" t="str">
        <f t="shared" si="577"/>
        <v/>
      </c>
      <c r="AB9349" s="9"/>
      <c r="AC9349" t="s">
        <v>5935</v>
      </c>
      <c r="AD9349">
        <f t="shared" si="575"/>
        <v>0</v>
      </c>
      <c r="AF9349" s="3"/>
      <c r="AG9349" t="s">
        <v>5936</v>
      </c>
      <c r="AH9349" s="9" t="s">
        <v>4613</v>
      </c>
    </row>
    <row r="9350" spans="1:34" ht="10.95" customHeight="1" outlineLevel="1" x14ac:dyDescent="0.25">
      <c r="A9350" t="s">
        <v>3702</v>
      </c>
      <c r="C9350" s="3" t="s">
        <v>12986</v>
      </c>
      <c r="D9350" s="3">
        <v>254</v>
      </c>
      <c r="E9350" s="9">
        <v>1973</v>
      </c>
      <c r="F9350" s="7" t="s">
        <v>5243</v>
      </c>
      <c r="G9350" s="7" t="s">
        <v>4273</v>
      </c>
      <c r="H9350" s="8" t="s">
        <v>5935</v>
      </c>
      <c r="I9350" s="8" t="s">
        <v>17687</v>
      </c>
      <c r="J9350" s="19">
        <v>1</v>
      </c>
      <c r="K9350" s="19" t="s">
        <v>7736</v>
      </c>
      <c r="L9350" s="11">
        <v>0.5</v>
      </c>
      <c r="M9350" s="11"/>
      <c r="N9350" s="24"/>
      <c r="P9350" s="32"/>
      <c r="T9350" s="19"/>
      <c r="U9350" s="3">
        <v>340</v>
      </c>
      <c r="X9350" t="str">
        <f t="shared" si="576"/>
        <v/>
      </c>
      <c r="Z9350" t="str">
        <f t="shared" si="577"/>
        <v/>
      </c>
      <c r="AB9350" s="9"/>
      <c r="AC9350" t="s">
        <v>5935</v>
      </c>
      <c r="AD9350">
        <f t="shared" si="575"/>
        <v>0</v>
      </c>
      <c r="AF9350" s="3"/>
      <c r="AG9350" t="s">
        <v>5936</v>
      </c>
      <c r="AH9350" s="9" t="s">
        <v>4613</v>
      </c>
    </row>
    <row r="9351" spans="1:34" ht="10.95" customHeight="1" outlineLevel="1" x14ac:dyDescent="0.25">
      <c r="A9351" t="s">
        <v>3702</v>
      </c>
      <c r="C9351" s="3" t="s">
        <v>12986</v>
      </c>
      <c r="D9351" s="3">
        <v>255</v>
      </c>
      <c r="E9351" s="9">
        <v>1973</v>
      </c>
      <c r="F9351" s="7" t="s">
        <v>5300</v>
      </c>
      <c r="G9351" s="7" t="s">
        <v>5301</v>
      </c>
      <c r="H9351" s="8" t="s">
        <v>6541</v>
      </c>
      <c r="I9351" s="8" t="s">
        <v>17687</v>
      </c>
      <c r="J9351" s="19">
        <v>1</v>
      </c>
      <c r="K9351" s="19" t="s">
        <v>7736</v>
      </c>
      <c r="L9351" s="11">
        <v>0.9</v>
      </c>
      <c r="M9351" s="11"/>
      <c r="N9351" s="24"/>
      <c r="P9351" s="32"/>
      <c r="T9351" s="19"/>
      <c r="U9351" s="3">
        <v>341</v>
      </c>
      <c r="X9351" t="str">
        <f t="shared" si="576"/>
        <v/>
      </c>
      <c r="Z9351" t="str">
        <f t="shared" si="577"/>
        <v/>
      </c>
      <c r="AB9351" s="9"/>
      <c r="AC9351" t="s">
        <v>6541</v>
      </c>
      <c r="AD9351">
        <f t="shared" si="575"/>
        <v>0</v>
      </c>
      <c r="AF9351" s="3"/>
      <c r="AG9351" t="s">
        <v>6542</v>
      </c>
      <c r="AH9351" s="9" t="s">
        <v>4613</v>
      </c>
    </row>
    <row r="9352" spans="1:34" ht="10.95" customHeight="1" outlineLevel="1" x14ac:dyDescent="0.25">
      <c r="A9352" t="s">
        <v>3702</v>
      </c>
      <c r="C9352" s="3" t="s">
        <v>12986</v>
      </c>
      <c r="D9352" s="3">
        <v>259</v>
      </c>
      <c r="E9352" s="9">
        <v>1973</v>
      </c>
      <c r="F9352" s="7" t="s">
        <v>5075</v>
      </c>
      <c r="G9352" s="7" t="s">
        <v>4274</v>
      </c>
      <c r="H9352" s="8" t="s">
        <v>5935</v>
      </c>
      <c r="I9352" s="8" t="s">
        <v>17687</v>
      </c>
      <c r="J9352" s="19">
        <v>1</v>
      </c>
      <c r="K9352" s="19" t="s">
        <v>7736</v>
      </c>
      <c r="L9352" s="11">
        <v>0.6</v>
      </c>
      <c r="M9352" s="11"/>
      <c r="N9352" s="24"/>
      <c r="P9352" s="32"/>
      <c r="T9352" s="19"/>
      <c r="U9352" s="3">
        <v>345</v>
      </c>
      <c r="X9352" t="str">
        <f t="shared" si="576"/>
        <v/>
      </c>
      <c r="Z9352" t="str">
        <f t="shared" si="577"/>
        <v/>
      </c>
      <c r="AB9352" s="9"/>
      <c r="AC9352" t="s">
        <v>5935</v>
      </c>
      <c r="AD9352">
        <f t="shared" si="575"/>
        <v>0</v>
      </c>
      <c r="AF9352" s="3"/>
      <c r="AG9352" t="s">
        <v>5936</v>
      </c>
      <c r="AH9352" s="9" t="s">
        <v>4613</v>
      </c>
    </row>
    <row r="9353" spans="1:34" ht="10.95" customHeight="1" outlineLevel="1" x14ac:dyDescent="0.25">
      <c r="A9353" t="s">
        <v>3702</v>
      </c>
      <c r="C9353" s="3" t="s">
        <v>12986</v>
      </c>
      <c r="D9353" s="3">
        <v>260</v>
      </c>
      <c r="E9353" s="9">
        <v>1973</v>
      </c>
      <c r="F9353" s="7" t="s">
        <v>5299</v>
      </c>
      <c r="G9353" s="7" t="s">
        <v>5302</v>
      </c>
      <c r="H9353" s="8" t="s">
        <v>6541</v>
      </c>
      <c r="I9353" s="8" t="s">
        <v>17687</v>
      </c>
      <c r="J9353" s="19">
        <v>1</v>
      </c>
      <c r="K9353" s="19" t="s">
        <v>7736</v>
      </c>
      <c r="L9353" s="11">
        <v>0.6</v>
      </c>
      <c r="M9353" s="11"/>
      <c r="N9353" s="24"/>
      <c r="P9353" s="32"/>
      <c r="T9353" s="19"/>
      <c r="U9353" s="3">
        <v>346</v>
      </c>
      <c r="X9353" t="str">
        <f t="shared" si="576"/>
        <v/>
      </c>
      <c r="Z9353" t="str">
        <f t="shared" si="577"/>
        <v/>
      </c>
      <c r="AB9353" s="9"/>
      <c r="AC9353" t="s">
        <v>6541</v>
      </c>
      <c r="AD9353">
        <f t="shared" si="575"/>
        <v>0</v>
      </c>
      <c r="AF9353" s="3"/>
      <c r="AG9353" t="s">
        <v>6542</v>
      </c>
      <c r="AH9353" s="9" t="s">
        <v>4613</v>
      </c>
    </row>
    <row r="9354" spans="1:34" ht="10.95" customHeight="1" outlineLevel="1" x14ac:dyDescent="0.25">
      <c r="A9354" t="s">
        <v>3702</v>
      </c>
      <c r="C9354" s="3" t="s">
        <v>12986</v>
      </c>
      <c r="D9354" s="3">
        <v>261</v>
      </c>
      <c r="E9354" s="9">
        <v>1973</v>
      </c>
      <c r="F9354" s="7" t="s">
        <v>5298</v>
      </c>
      <c r="G9354" s="7" t="s">
        <v>5251</v>
      </c>
      <c r="H9354" s="8" t="s">
        <v>5939</v>
      </c>
      <c r="I9354" s="8" t="s">
        <v>17687</v>
      </c>
      <c r="J9354" s="19">
        <v>3</v>
      </c>
      <c r="K9354" s="19" t="s">
        <v>7736</v>
      </c>
      <c r="L9354" s="11">
        <v>0.6</v>
      </c>
      <c r="M9354" s="11"/>
      <c r="N9354" s="24"/>
      <c r="P9354" s="32"/>
      <c r="T9354" s="19"/>
      <c r="U9354" s="3">
        <v>347</v>
      </c>
      <c r="X9354" t="str">
        <f t="shared" si="576"/>
        <v/>
      </c>
      <c r="Z9354" t="str">
        <f t="shared" si="577"/>
        <v/>
      </c>
      <c r="AB9354" s="9"/>
      <c r="AC9354" t="s">
        <v>5939</v>
      </c>
      <c r="AD9354">
        <f t="shared" si="575"/>
        <v>0</v>
      </c>
      <c r="AF9354" s="3"/>
      <c r="AG9354" t="s">
        <v>1391</v>
      </c>
      <c r="AH9354" s="9" t="s">
        <v>4613</v>
      </c>
    </row>
    <row r="9355" spans="1:34" ht="10.95" customHeight="1" outlineLevel="1" x14ac:dyDescent="0.25">
      <c r="A9355" t="s">
        <v>3702</v>
      </c>
      <c r="C9355" s="3" t="s">
        <v>12986</v>
      </c>
      <c r="D9355" s="3">
        <v>269</v>
      </c>
      <c r="E9355" s="9">
        <v>1973</v>
      </c>
      <c r="F9355" s="7" t="s">
        <v>5242</v>
      </c>
      <c r="G9355" s="7" t="s">
        <v>5401</v>
      </c>
      <c r="H9355" s="8" t="s">
        <v>909</v>
      </c>
      <c r="I9355" s="8" t="s">
        <v>17697</v>
      </c>
      <c r="J9355" s="19">
        <v>6</v>
      </c>
      <c r="K9355" s="19" t="s">
        <v>7736</v>
      </c>
      <c r="L9355" s="11">
        <v>0.5</v>
      </c>
      <c r="M9355" s="11"/>
      <c r="N9355" s="24"/>
      <c r="P9355" s="32"/>
      <c r="T9355" s="19"/>
      <c r="U9355" s="3">
        <v>352</v>
      </c>
      <c r="X9355" t="str">
        <f t="shared" si="576"/>
        <v/>
      </c>
      <c r="Z9355" t="str">
        <f t="shared" si="577"/>
        <v/>
      </c>
      <c r="AB9355" s="9"/>
      <c r="AC9355" t="s">
        <v>909</v>
      </c>
      <c r="AD9355">
        <f t="shared" si="575"/>
        <v>0</v>
      </c>
      <c r="AF9355" s="3"/>
      <c r="AG9355" t="s">
        <v>1391</v>
      </c>
      <c r="AH9355" s="9" t="s">
        <v>4613</v>
      </c>
    </row>
    <row r="9356" spans="1:34" ht="10.95" customHeight="1" outlineLevel="1" x14ac:dyDescent="0.25">
      <c r="A9356" t="s">
        <v>3702</v>
      </c>
      <c r="C9356" s="3" t="s">
        <v>12986</v>
      </c>
      <c r="D9356" s="3">
        <v>271</v>
      </c>
      <c r="E9356" s="9">
        <v>1973</v>
      </c>
      <c r="F9356" s="7" t="s">
        <v>5243</v>
      </c>
      <c r="G9356" s="7" t="s">
        <v>5401</v>
      </c>
      <c r="H9356" s="8" t="s">
        <v>909</v>
      </c>
      <c r="I9356" s="8" t="s">
        <v>17697</v>
      </c>
      <c r="J9356" s="19">
        <v>6</v>
      </c>
      <c r="K9356" s="19" t="s">
        <v>7736</v>
      </c>
      <c r="L9356" s="11">
        <v>0.5</v>
      </c>
      <c r="M9356" s="11"/>
      <c r="N9356" s="24"/>
      <c r="P9356" s="32"/>
      <c r="T9356" s="19"/>
      <c r="U9356" s="3">
        <v>352</v>
      </c>
      <c r="X9356" t="str">
        <f t="shared" si="576"/>
        <v/>
      </c>
      <c r="Z9356" t="str">
        <f t="shared" si="577"/>
        <v/>
      </c>
      <c r="AB9356" s="9"/>
      <c r="AC9356" t="s">
        <v>909</v>
      </c>
      <c r="AD9356">
        <f t="shared" si="575"/>
        <v>0</v>
      </c>
      <c r="AF9356" s="3"/>
      <c r="AG9356" t="s">
        <v>1391</v>
      </c>
      <c r="AH9356" s="9" t="s">
        <v>4613</v>
      </c>
    </row>
    <row r="9357" spans="1:34" ht="10.95" customHeight="1" outlineLevel="1" x14ac:dyDescent="0.25">
      <c r="A9357" t="s">
        <v>3702</v>
      </c>
      <c r="C9357" s="3" t="s">
        <v>12986</v>
      </c>
      <c r="D9357" s="3" t="s">
        <v>17698</v>
      </c>
      <c r="E9357" s="9">
        <v>1973</v>
      </c>
      <c r="F9357" s="7" t="s">
        <v>6862</v>
      </c>
      <c r="G9357" s="7" t="s">
        <v>5401</v>
      </c>
      <c r="H9357" s="8" t="s">
        <v>909</v>
      </c>
      <c r="I9357" s="8" t="s">
        <v>17697</v>
      </c>
      <c r="J9357" s="19">
        <v>6</v>
      </c>
      <c r="K9357" s="19" t="s">
        <v>20093</v>
      </c>
      <c r="L9357" s="11"/>
      <c r="M9357" s="11"/>
      <c r="N9357" s="24"/>
      <c r="P9357" s="32"/>
      <c r="T9357" s="19"/>
      <c r="U9357" s="3" t="s">
        <v>5030</v>
      </c>
      <c r="X9357" t="str">
        <f t="shared" si="576"/>
        <v/>
      </c>
      <c r="Z9357" t="str">
        <f t="shared" si="577"/>
        <v/>
      </c>
      <c r="AB9357" s="9"/>
      <c r="AC9357" t="s">
        <v>909</v>
      </c>
      <c r="AD9357">
        <f t="shared" si="575"/>
        <v>0</v>
      </c>
      <c r="AF9357" s="3"/>
      <c r="AG9357" t="s">
        <v>1391</v>
      </c>
      <c r="AH9357" s="9" t="s">
        <v>4925</v>
      </c>
    </row>
    <row r="9358" spans="1:34" ht="10.95" customHeight="1" outlineLevel="1" x14ac:dyDescent="0.25">
      <c r="A9358" t="s">
        <v>3702</v>
      </c>
      <c r="C9358" s="3" t="s">
        <v>12986</v>
      </c>
      <c r="D9358" s="3" t="s">
        <v>17698</v>
      </c>
      <c r="E9358" s="9">
        <v>1973</v>
      </c>
      <c r="F9358" s="7" t="s">
        <v>7034</v>
      </c>
      <c r="G9358" s="7" t="s">
        <v>5401</v>
      </c>
      <c r="H9358" s="8" t="s">
        <v>909</v>
      </c>
      <c r="I9358" s="8" t="s">
        <v>17697</v>
      </c>
      <c r="J9358" s="19">
        <v>6</v>
      </c>
      <c r="K9358" s="19" t="s">
        <v>7736</v>
      </c>
      <c r="L9358" s="11">
        <v>3.2</v>
      </c>
      <c r="M9358" s="11"/>
      <c r="N9358" s="24"/>
      <c r="P9358" s="32"/>
      <c r="T9358" s="19"/>
      <c r="U9358" s="3" t="s">
        <v>5030</v>
      </c>
      <c r="X9358">
        <f t="shared" si="576"/>
        <v>1</v>
      </c>
      <c r="Z9358" t="str">
        <f t="shared" si="577"/>
        <v/>
      </c>
      <c r="AB9358" s="9"/>
      <c r="AC9358" t="s">
        <v>909</v>
      </c>
      <c r="AD9358">
        <f t="shared" si="575"/>
        <v>0</v>
      </c>
      <c r="AF9358" s="3"/>
      <c r="AG9358" t="s">
        <v>1391</v>
      </c>
      <c r="AH9358" s="9" t="s">
        <v>4925</v>
      </c>
    </row>
    <row r="9359" spans="1:34" ht="10.95" customHeight="1" outlineLevel="1" x14ac:dyDescent="0.25">
      <c r="A9359" t="s">
        <v>3702</v>
      </c>
      <c r="C9359" s="3" t="s">
        <v>12986</v>
      </c>
      <c r="D9359" s="3">
        <v>312</v>
      </c>
      <c r="E9359" s="9">
        <v>1976</v>
      </c>
      <c r="F9359" s="7" t="s">
        <v>2351</v>
      </c>
      <c r="G9359" s="7" t="s">
        <v>5401</v>
      </c>
      <c r="H9359" s="8" t="s">
        <v>6541</v>
      </c>
      <c r="I9359" s="8" t="s">
        <v>7080</v>
      </c>
      <c r="J9359" s="19">
        <v>3</v>
      </c>
      <c r="K9359" s="19" t="s">
        <v>7736</v>
      </c>
      <c r="L9359" s="11">
        <v>2.4</v>
      </c>
      <c r="M9359" s="11"/>
      <c r="N9359" s="24"/>
      <c r="P9359" s="32"/>
      <c r="T9359" s="19"/>
      <c r="U9359" s="3">
        <v>386</v>
      </c>
      <c r="X9359" t="str">
        <f t="shared" si="576"/>
        <v/>
      </c>
      <c r="Z9359" t="str">
        <f t="shared" si="577"/>
        <v/>
      </c>
      <c r="AB9359" s="9"/>
      <c r="AC9359" t="s">
        <v>6541</v>
      </c>
      <c r="AD9359">
        <f t="shared" si="575"/>
        <v>0</v>
      </c>
      <c r="AF9359" s="3"/>
      <c r="AG9359" t="s">
        <v>6542</v>
      </c>
      <c r="AH9359" s="9" t="s">
        <v>4613</v>
      </c>
    </row>
    <row r="9360" spans="1:34" ht="10.95" customHeight="1" outlineLevel="1" x14ac:dyDescent="0.25">
      <c r="A9360" t="s">
        <v>3702</v>
      </c>
      <c r="C9360" s="3" t="s">
        <v>12986</v>
      </c>
      <c r="D9360" s="3">
        <v>321</v>
      </c>
      <c r="E9360" s="9">
        <v>1976</v>
      </c>
      <c r="F9360" s="7" t="s">
        <v>2351</v>
      </c>
      <c r="G9360" s="7" t="s">
        <v>5401</v>
      </c>
      <c r="H9360" s="8" t="s">
        <v>6541</v>
      </c>
      <c r="I9360" s="8" t="s">
        <v>20623</v>
      </c>
      <c r="J9360" s="19">
        <v>3</v>
      </c>
      <c r="K9360" s="19" t="s">
        <v>7736</v>
      </c>
      <c r="L9360" s="11">
        <v>1.8</v>
      </c>
      <c r="M9360" s="11"/>
      <c r="N9360" s="24"/>
      <c r="P9360" s="32"/>
      <c r="T9360" s="19"/>
      <c r="U9360" s="3">
        <v>386</v>
      </c>
      <c r="X9360" t="str">
        <f t="shared" si="576"/>
        <v/>
      </c>
      <c r="Z9360" t="str">
        <f t="shared" si="577"/>
        <v/>
      </c>
      <c r="AB9360" s="9"/>
      <c r="AC9360" t="s">
        <v>6541</v>
      </c>
      <c r="AD9360">
        <f t="shared" si="575"/>
        <v>0</v>
      </c>
      <c r="AF9360" s="3"/>
      <c r="AG9360" t="s">
        <v>6542</v>
      </c>
      <c r="AH9360" s="9" t="s">
        <v>4613</v>
      </c>
    </row>
    <row r="9361" spans="1:34" ht="10.95" customHeight="1" outlineLevel="1" x14ac:dyDescent="0.25">
      <c r="A9361" t="s">
        <v>3702</v>
      </c>
      <c r="C9361" s="3" t="s">
        <v>12986</v>
      </c>
      <c r="D9361" s="3">
        <v>345</v>
      </c>
      <c r="E9361" s="9">
        <v>1977</v>
      </c>
      <c r="F9361" s="7" t="s">
        <v>5143</v>
      </c>
      <c r="G9361" s="7" t="s">
        <v>5401</v>
      </c>
      <c r="H9361" s="8" t="s">
        <v>5935</v>
      </c>
      <c r="I9361" s="8" t="s">
        <v>7080</v>
      </c>
      <c r="J9361" s="19">
        <v>5</v>
      </c>
      <c r="K9361" s="19" t="s">
        <v>7736</v>
      </c>
      <c r="L9361" s="11">
        <v>0.5</v>
      </c>
      <c r="M9361" s="11"/>
      <c r="N9361" s="24"/>
      <c r="P9361" s="32"/>
      <c r="T9361" s="19"/>
      <c r="U9361" s="3">
        <v>404</v>
      </c>
      <c r="X9361" t="str">
        <f t="shared" si="576"/>
        <v/>
      </c>
      <c r="Z9361" t="str">
        <f t="shared" si="577"/>
        <v/>
      </c>
      <c r="AB9361" s="9"/>
      <c r="AC9361" t="s">
        <v>5935</v>
      </c>
      <c r="AD9361">
        <f t="shared" si="575"/>
        <v>0</v>
      </c>
      <c r="AF9361" s="3"/>
      <c r="AG9361" t="s">
        <v>5936</v>
      </c>
      <c r="AH9361" s="9" t="s">
        <v>4613</v>
      </c>
    </row>
    <row r="9362" spans="1:34" ht="10.95" customHeight="1" outlineLevel="1" x14ac:dyDescent="0.25">
      <c r="A9362" t="s">
        <v>3702</v>
      </c>
      <c r="C9362" s="3" t="s">
        <v>12986</v>
      </c>
      <c r="D9362" s="3">
        <v>346</v>
      </c>
      <c r="E9362" s="9">
        <v>1977</v>
      </c>
      <c r="F9362" s="7" t="s">
        <v>1643</v>
      </c>
      <c r="G9362" s="7" t="s">
        <v>5401</v>
      </c>
      <c r="H9362" s="8" t="s">
        <v>6541</v>
      </c>
      <c r="I9362" s="8" t="s">
        <v>7080</v>
      </c>
      <c r="J9362" s="19">
        <v>5</v>
      </c>
      <c r="K9362" s="19" t="s">
        <v>7736</v>
      </c>
      <c r="L9362" s="11">
        <v>0.5</v>
      </c>
      <c r="M9362" s="11"/>
      <c r="N9362" s="24"/>
      <c r="P9362" s="32"/>
      <c r="T9362" s="19"/>
      <c r="U9362" s="3">
        <v>405</v>
      </c>
      <c r="X9362" t="str">
        <f t="shared" si="576"/>
        <v/>
      </c>
      <c r="Z9362" t="str">
        <f t="shared" si="577"/>
        <v/>
      </c>
      <c r="AB9362" s="9"/>
      <c r="AC9362" t="s">
        <v>6541</v>
      </c>
      <c r="AD9362">
        <f t="shared" si="575"/>
        <v>0</v>
      </c>
      <c r="AF9362" s="3"/>
      <c r="AG9362" t="s">
        <v>6542</v>
      </c>
      <c r="AH9362" s="9" t="s">
        <v>4613</v>
      </c>
    </row>
    <row r="9363" spans="1:34" ht="10.95" customHeight="1" outlineLevel="1" x14ac:dyDescent="0.25">
      <c r="A9363" t="s">
        <v>3702</v>
      </c>
      <c r="C9363" s="3" t="s">
        <v>12986</v>
      </c>
      <c r="D9363" s="3">
        <v>347</v>
      </c>
      <c r="E9363" s="9">
        <v>1977</v>
      </c>
      <c r="F9363" s="7" t="s">
        <v>2351</v>
      </c>
      <c r="G9363" s="7" t="s">
        <v>5401</v>
      </c>
      <c r="H9363" s="8" t="s">
        <v>5939</v>
      </c>
      <c r="I9363" s="8" t="s">
        <v>7080</v>
      </c>
      <c r="J9363" s="19">
        <v>3</v>
      </c>
      <c r="K9363" s="19" t="s">
        <v>7736</v>
      </c>
      <c r="L9363" s="11">
        <v>0.5</v>
      </c>
      <c r="M9363" s="11"/>
      <c r="N9363" s="24"/>
      <c r="P9363" s="32"/>
      <c r="T9363" s="19"/>
      <c r="U9363" s="3">
        <v>406</v>
      </c>
      <c r="X9363" t="str">
        <f t="shared" si="576"/>
        <v/>
      </c>
      <c r="Z9363" t="str">
        <f t="shared" si="577"/>
        <v/>
      </c>
      <c r="AB9363" s="9"/>
      <c r="AC9363" t="s">
        <v>5939</v>
      </c>
      <c r="AD9363">
        <f t="shared" ref="AD9363:AD9394" si="578">COUNTIF(H9363,"*Fuji*")</f>
        <v>0</v>
      </c>
      <c r="AF9363" s="3"/>
      <c r="AG9363" t="s">
        <v>1391</v>
      </c>
      <c r="AH9363" s="9" t="s">
        <v>4613</v>
      </c>
    </row>
    <row r="9364" spans="1:34" ht="10.95" customHeight="1" outlineLevel="1" x14ac:dyDescent="0.25">
      <c r="A9364" t="s">
        <v>3702</v>
      </c>
      <c r="C9364" s="3" t="s">
        <v>12986</v>
      </c>
      <c r="D9364" s="3">
        <v>348</v>
      </c>
      <c r="E9364" s="9">
        <v>1977</v>
      </c>
      <c r="F9364" s="7" t="s">
        <v>2977</v>
      </c>
      <c r="G9364" s="7" t="s">
        <v>2874</v>
      </c>
      <c r="H9364" s="8" t="s">
        <v>6541</v>
      </c>
      <c r="I9364" s="8" t="s">
        <v>17687</v>
      </c>
      <c r="J9364" s="19">
        <v>1</v>
      </c>
      <c r="K9364" s="19" t="s">
        <v>7736</v>
      </c>
      <c r="L9364" s="11">
        <v>2.6</v>
      </c>
      <c r="M9364" s="11"/>
      <c r="N9364" s="24"/>
      <c r="P9364" s="32"/>
      <c r="T9364" s="19"/>
      <c r="U9364" s="3">
        <v>400</v>
      </c>
      <c r="X9364" t="str">
        <f t="shared" si="576"/>
        <v/>
      </c>
      <c r="Z9364" t="str">
        <f t="shared" si="577"/>
        <v/>
      </c>
      <c r="AB9364" s="9"/>
      <c r="AC9364" t="s">
        <v>6541</v>
      </c>
      <c r="AD9364">
        <f t="shared" si="578"/>
        <v>0</v>
      </c>
      <c r="AF9364" s="3"/>
      <c r="AG9364" t="s">
        <v>6542</v>
      </c>
      <c r="AH9364" s="9" t="s">
        <v>4613</v>
      </c>
    </row>
    <row r="9365" spans="1:34" ht="10.95" customHeight="1" outlineLevel="1" x14ac:dyDescent="0.25">
      <c r="A9365" t="s">
        <v>3702</v>
      </c>
      <c r="C9365" s="3" t="s">
        <v>12986</v>
      </c>
      <c r="D9365" s="3">
        <v>349</v>
      </c>
      <c r="E9365" s="9">
        <v>1977</v>
      </c>
      <c r="F9365" s="7" t="s">
        <v>1643</v>
      </c>
      <c r="G9365" s="7" t="s">
        <v>2875</v>
      </c>
      <c r="H9365" s="8" t="s">
        <v>6541</v>
      </c>
      <c r="I9365" s="8" t="s">
        <v>17687</v>
      </c>
      <c r="J9365" s="19">
        <v>1</v>
      </c>
      <c r="K9365" s="19" t="s">
        <v>7736</v>
      </c>
      <c r="L9365" s="11">
        <v>2.6</v>
      </c>
      <c r="M9365" s="11"/>
      <c r="N9365" s="24"/>
      <c r="P9365" s="32"/>
      <c r="T9365" s="19"/>
      <c r="U9365" s="3">
        <v>401</v>
      </c>
      <c r="X9365" t="str">
        <f t="shared" si="576"/>
        <v/>
      </c>
      <c r="Z9365" t="str">
        <f t="shared" si="577"/>
        <v/>
      </c>
      <c r="AB9365" s="9"/>
      <c r="AC9365" t="s">
        <v>6541</v>
      </c>
      <c r="AD9365">
        <f t="shared" si="578"/>
        <v>0</v>
      </c>
      <c r="AF9365" s="3"/>
      <c r="AG9365" t="s">
        <v>6542</v>
      </c>
      <c r="AH9365" s="9" t="s">
        <v>4613</v>
      </c>
    </row>
    <row r="9366" spans="1:34" ht="10.95" customHeight="1" outlineLevel="1" x14ac:dyDescent="0.25">
      <c r="A9366" t="s">
        <v>3702</v>
      </c>
      <c r="C9366" s="3" t="s">
        <v>12986</v>
      </c>
      <c r="D9366" s="3">
        <v>350</v>
      </c>
      <c r="E9366" s="9">
        <v>1977</v>
      </c>
      <c r="F9366" s="7" t="s">
        <v>2351</v>
      </c>
      <c r="G9366" s="7" t="s">
        <v>2876</v>
      </c>
      <c r="H9366" s="8" t="s">
        <v>5939</v>
      </c>
      <c r="I9366" s="8" t="s">
        <v>17687</v>
      </c>
      <c r="J9366" s="19">
        <v>3</v>
      </c>
      <c r="K9366" s="19" t="s">
        <v>7736</v>
      </c>
      <c r="L9366" s="11">
        <v>2.6</v>
      </c>
      <c r="M9366" s="11"/>
      <c r="N9366" s="24"/>
      <c r="P9366" s="32"/>
      <c r="T9366" s="19"/>
      <c r="U9366" s="3">
        <v>402</v>
      </c>
      <c r="X9366" t="str">
        <f t="shared" si="576"/>
        <v/>
      </c>
      <c r="Z9366" t="str">
        <f t="shared" si="577"/>
        <v/>
      </c>
      <c r="AB9366" s="9"/>
      <c r="AC9366" t="s">
        <v>5939</v>
      </c>
      <c r="AD9366">
        <f t="shared" si="578"/>
        <v>0</v>
      </c>
      <c r="AF9366" s="3"/>
      <c r="AG9366" t="s">
        <v>1391</v>
      </c>
      <c r="AH9366" s="9" t="s">
        <v>4613</v>
      </c>
    </row>
    <row r="9367" spans="1:34" ht="10.95" customHeight="1" outlineLevel="1" x14ac:dyDescent="0.25">
      <c r="A9367" t="s">
        <v>3702</v>
      </c>
      <c r="C9367" s="3" t="s">
        <v>12986</v>
      </c>
      <c r="D9367" s="3">
        <v>351</v>
      </c>
      <c r="E9367" s="9">
        <v>1977</v>
      </c>
      <c r="F9367" s="7" t="s">
        <v>5300</v>
      </c>
      <c r="G9367" s="7" t="s">
        <v>5301</v>
      </c>
      <c r="H9367" s="8" t="s">
        <v>6541</v>
      </c>
      <c r="I9367" s="8" t="s">
        <v>17687</v>
      </c>
      <c r="J9367" s="19">
        <v>1</v>
      </c>
      <c r="K9367" s="19" t="s">
        <v>7736</v>
      </c>
      <c r="L9367" s="11">
        <v>2.6</v>
      </c>
      <c r="M9367" s="11"/>
      <c r="N9367" s="24"/>
      <c r="P9367" s="32"/>
      <c r="T9367" s="19"/>
      <c r="U9367" s="3">
        <v>403</v>
      </c>
      <c r="X9367" t="str">
        <f t="shared" si="576"/>
        <v/>
      </c>
      <c r="Z9367" t="str">
        <f t="shared" si="577"/>
        <v/>
      </c>
      <c r="AB9367" s="9"/>
      <c r="AC9367" t="s">
        <v>6541</v>
      </c>
      <c r="AD9367">
        <f t="shared" si="578"/>
        <v>0</v>
      </c>
      <c r="AF9367" s="3"/>
      <c r="AG9367" t="s">
        <v>6542</v>
      </c>
      <c r="AH9367" s="9" t="s">
        <v>4925</v>
      </c>
    </row>
    <row r="9368" spans="1:34" ht="10.95" customHeight="1" outlineLevel="1" x14ac:dyDescent="0.25">
      <c r="A9368" t="s">
        <v>3702</v>
      </c>
      <c r="C9368" s="3" t="s">
        <v>12986</v>
      </c>
      <c r="D9368" s="3" t="s">
        <v>17699</v>
      </c>
      <c r="E9368" s="9">
        <v>1977</v>
      </c>
      <c r="F9368" s="7" t="s">
        <v>5667</v>
      </c>
      <c r="G9368" s="7" t="s">
        <v>5401</v>
      </c>
      <c r="H9368" s="8" t="s">
        <v>2183</v>
      </c>
      <c r="I9368" s="8" t="s">
        <v>17687</v>
      </c>
      <c r="J9368" s="19">
        <v>1</v>
      </c>
      <c r="K9368" s="19" t="s">
        <v>7736</v>
      </c>
      <c r="L9368" s="11">
        <v>8.5</v>
      </c>
      <c r="M9368" s="11"/>
      <c r="N9368" s="24"/>
      <c r="P9368" s="32"/>
      <c r="T9368" s="19"/>
      <c r="U9368" s="3" t="s">
        <v>4057</v>
      </c>
      <c r="W9368" t="s">
        <v>7738</v>
      </c>
      <c r="X9368" t="str">
        <f t="shared" si="576"/>
        <v/>
      </c>
      <c r="Z9368" t="str">
        <f t="shared" si="577"/>
        <v/>
      </c>
      <c r="AB9368" s="9"/>
      <c r="AC9368" t="s">
        <v>2183</v>
      </c>
      <c r="AD9368">
        <f t="shared" si="578"/>
        <v>0</v>
      </c>
      <c r="AF9368" s="3"/>
      <c r="AG9368" t="s">
        <v>1391</v>
      </c>
      <c r="AH9368" s="9" t="s">
        <v>4925</v>
      </c>
    </row>
    <row r="9369" spans="1:34" ht="10.95" customHeight="1" outlineLevel="1" x14ac:dyDescent="0.25">
      <c r="A9369" t="s">
        <v>3702</v>
      </c>
      <c r="C9369" s="3" t="s">
        <v>12986</v>
      </c>
      <c r="D9369" s="3" t="s">
        <v>17700</v>
      </c>
      <c r="E9369" s="9">
        <v>1977</v>
      </c>
      <c r="F9369" s="7" t="s">
        <v>5667</v>
      </c>
      <c r="G9369" s="7" t="s">
        <v>5401</v>
      </c>
      <c r="H9369" s="8" t="s">
        <v>2183</v>
      </c>
      <c r="I9369" s="8" t="s">
        <v>17687</v>
      </c>
      <c r="J9369" s="19">
        <v>3</v>
      </c>
      <c r="K9369" s="19" t="s">
        <v>7736</v>
      </c>
      <c r="L9369" s="11">
        <v>0.6</v>
      </c>
      <c r="M9369" s="11"/>
      <c r="N9369" s="24"/>
      <c r="P9369" s="32"/>
      <c r="T9369" s="19"/>
      <c r="U9369" s="3" t="s">
        <v>2284</v>
      </c>
      <c r="W9369" t="s">
        <v>7738</v>
      </c>
      <c r="X9369" t="str">
        <f t="shared" si="576"/>
        <v/>
      </c>
      <c r="Z9369" t="str">
        <f t="shared" si="577"/>
        <v/>
      </c>
      <c r="AB9369" s="9"/>
      <c r="AC9369" t="s">
        <v>2183</v>
      </c>
      <c r="AD9369">
        <f t="shared" si="578"/>
        <v>0</v>
      </c>
      <c r="AF9369" s="3"/>
      <c r="AG9369" t="s">
        <v>1391</v>
      </c>
      <c r="AH9369" s="9" t="s">
        <v>4925</v>
      </c>
    </row>
    <row r="9370" spans="1:34" ht="10.95" customHeight="1" outlineLevel="1" x14ac:dyDescent="0.25">
      <c r="A9370" t="s">
        <v>3702</v>
      </c>
      <c r="C9370" s="3" t="s">
        <v>12986</v>
      </c>
      <c r="D9370" s="3">
        <v>371</v>
      </c>
      <c r="E9370" s="9">
        <v>1978</v>
      </c>
      <c r="F9370" s="7" t="s">
        <v>2977</v>
      </c>
      <c r="G9370" s="7" t="s">
        <v>5401</v>
      </c>
      <c r="H9370" s="8" t="s">
        <v>11716</v>
      </c>
      <c r="I9370" s="8" t="s">
        <v>17701</v>
      </c>
      <c r="J9370" s="19">
        <v>3</v>
      </c>
      <c r="K9370" s="19" t="s">
        <v>7736</v>
      </c>
      <c r="L9370" s="11">
        <v>2.1</v>
      </c>
      <c r="M9370" s="11"/>
      <c r="N9370" s="24"/>
      <c r="P9370" s="32"/>
      <c r="T9370" s="19"/>
      <c r="U9370" s="3"/>
      <c r="X9370" t="str">
        <f t="shared" si="576"/>
        <v/>
      </c>
      <c r="Z9370" t="str">
        <f t="shared" si="577"/>
        <v/>
      </c>
      <c r="AB9370" s="9"/>
      <c r="AC9370" t="s">
        <v>11716</v>
      </c>
      <c r="AD9370">
        <f t="shared" si="578"/>
        <v>0</v>
      </c>
      <c r="AF9370" s="3"/>
      <c r="AH9370" s="9"/>
    </row>
    <row r="9371" spans="1:34" ht="10.95" customHeight="1" outlineLevel="1" x14ac:dyDescent="0.25">
      <c r="A9371" t="s">
        <v>3702</v>
      </c>
      <c r="C9371" s="3" t="s">
        <v>12986</v>
      </c>
      <c r="D9371" s="3">
        <v>391</v>
      </c>
      <c r="E9371" s="9">
        <v>1979</v>
      </c>
      <c r="F9371" s="7" t="s">
        <v>3776</v>
      </c>
      <c r="G9371" s="7" t="s">
        <v>5401</v>
      </c>
      <c r="H9371" s="8" t="s">
        <v>17702</v>
      </c>
      <c r="I9371" s="8" t="s">
        <v>17703</v>
      </c>
      <c r="J9371" s="19">
        <v>6</v>
      </c>
      <c r="K9371" s="19" t="s">
        <v>7736</v>
      </c>
      <c r="L9371" s="11">
        <v>1.3</v>
      </c>
      <c r="M9371" s="11"/>
      <c r="N9371" s="24"/>
      <c r="P9371" s="32"/>
      <c r="T9371" s="19"/>
      <c r="U9371" s="3"/>
      <c r="X9371" t="str">
        <f t="shared" si="576"/>
        <v/>
      </c>
      <c r="Z9371" t="str">
        <f t="shared" si="577"/>
        <v/>
      </c>
      <c r="AB9371" s="9"/>
      <c r="AC9371" t="s">
        <v>17702</v>
      </c>
      <c r="AD9371">
        <f t="shared" si="578"/>
        <v>0</v>
      </c>
      <c r="AF9371" s="3"/>
      <c r="AH9371" s="9"/>
    </row>
    <row r="9372" spans="1:34" ht="10.95" customHeight="1" outlineLevel="1" x14ac:dyDescent="0.25">
      <c r="A9372" t="s">
        <v>3702</v>
      </c>
      <c r="C9372" s="3" t="s">
        <v>12986</v>
      </c>
      <c r="D9372" s="3">
        <v>394</v>
      </c>
      <c r="E9372" s="9">
        <v>1979</v>
      </c>
      <c r="F9372" s="7" t="s">
        <v>3776</v>
      </c>
      <c r="G9372" s="7" t="s">
        <v>5401</v>
      </c>
      <c r="H9372" s="8" t="s">
        <v>17702</v>
      </c>
      <c r="I9372" s="8" t="s">
        <v>17703</v>
      </c>
      <c r="J9372" s="19">
        <v>6</v>
      </c>
      <c r="K9372" s="19" t="s">
        <v>7736</v>
      </c>
      <c r="L9372" s="11">
        <v>1.3</v>
      </c>
      <c r="M9372" s="11"/>
      <c r="N9372" s="24"/>
      <c r="P9372" s="32"/>
      <c r="T9372" s="19"/>
      <c r="U9372" s="3"/>
      <c r="X9372" t="str">
        <f t="shared" si="576"/>
        <v/>
      </c>
      <c r="Z9372" t="str">
        <f t="shared" si="577"/>
        <v/>
      </c>
      <c r="AB9372" s="9"/>
      <c r="AC9372" t="s">
        <v>17702</v>
      </c>
      <c r="AD9372">
        <f t="shared" si="578"/>
        <v>0</v>
      </c>
      <c r="AF9372" s="3"/>
      <c r="AH9372" s="9"/>
    </row>
    <row r="9373" spans="1:34" ht="10.95" customHeight="1" outlineLevel="1" x14ac:dyDescent="0.25">
      <c r="A9373" t="s">
        <v>3702</v>
      </c>
      <c r="C9373" s="3" t="s">
        <v>12986</v>
      </c>
      <c r="D9373" s="3">
        <v>412</v>
      </c>
      <c r="E9373" s="9">
        <v>1979</v>
      </c>
      <c r="F9373" s="7" t="s">
        <v>5298</v>
      </c>
      <c r="G9373" s="7" t="s">
        <v>5401</v>
      </c>
      <c r="H9373" s="8" t="s">
        <v>17664</v>
      </c>
      <c r="I9373" s="8" t="s">
        <v>17704</v>
      </c>
      <c r="J9373" s="19">
        <v>6</v>
      </c>
      <c r="K9373" s="19" t="s">
        <v>20093</v>
      </c>
      <c r="L9373" s="11"/>
      <c r="M9373" s="11"/>
      <c r="N9373" s="24"/>
      <c r="P9373" s="32"/>
      <c r="T9373" s="19"/>
      <c r="U9373" s="3"/>
      <c r="X9373" t="str">
        <f t="shared" si="576"/>
        <v/>
      </c>
      <c r="Z9373" t="str">
        <f t="shared" si="577"/>
        <v/>
      </c>
      <c r="AB9373" s="9"/>
      <c r="AC9373" t="s">
        <v>17664</v>
      </c>
      <c r="AD9373">
        <f t="shared" si="578"/>
        <v>0</v>
      </c>
      <c r="AF9373" s="3"/>
      <c r="AH9373" s="9"/>
    </row>
    <row r="9374" spans="1:34" ht="10.95" customHeight="1" outlineLevel="1" x14ac:dyDescent="0.25">
      <c r="A9374" t="s">
        <v>3702</v>
      </c>
      <c r="C9374" s="3" t="s">
        <v>12986</v>
      </c>
      <c r="D9374" s="3" t="s">
        <v>20187</v>
      </c>
      <c r="E9374" s="9">
        <v>1979</v>
      </c>
      <c r="F9374" s="7" t="s">
        <v>7034</v>
      </c>
      <c r="G9374" s="7" t="s">
        <v>5401</v>
      </c>
      <c r="H9374" s="8" t="s">
        <v>17664</v>
      </c>
      <c r="I9374" s="8" t="s">
        <v>17704</v>
      </c>
      <c r="J9374" s="19">
        <v>6</v>
      </c>
      <c r="K9374" s="19" t="s">
        <v>7736</v>
      </c>
      <c r="L9374" s="11">
        <v>3.2</v>
      </c>
      <c r="M9374" s="11"/>
      <c r="N9374" s="24"/>
      <c r="P9374" s="32"/>
      <c r="T9374" s="19"/>
      <c r="U9374" s="3"/>
      <c r="X9374">
        <f t="shared" si="576"/>
        <v>1</v>
      </c>
      <c r="Z9374" t="str">
        <f t="shared" si="577"/>
        <v/>
      </c>
      <c r="AB9374" s="9"/>
      <c r="AC9374" t="s">
        <v>17664</v>
      </c>
      <c r="AD9374">
        <f t="shared" si="578"/>
        <v>0</v>
      </c>
      <c r="AF9374" s="3"/>
      <c r="AH9374" s="9"/>
    </row>
    <row r="9375" spans="1:34" ht="10.95" customHeight="1" outlineLevel="1" x14ac:dyDescent="0.25">
      <c r="A9375" t="s">
        <v>3702</v>
      </c>
      <c r="C9375" s="3" t="s">
        <v>12986</v>
      </c>
      <c r="D9375" s="3">
        <v>439</v>
      </c>
      <c r="E9375" s="9">
        <v>1980</v>
      </c>
      <c r="F9375" s="7" t="s">
        <v>21962</v>
      </c>
      <c r="G9375" s="7" t="s">
        <v>5401</v>
      </c>
      <c r="H9375" s="8" t="s">
        <v>5939</v>
      </c>
      <c r="I9375" s="8" t="s">
        <v>17705</v>
      </c>
      <c r="J9375" s="19">
        <v>3</v>
      </c>
      <c r="K9375" s="19" t="s">
        <v>7736</v>
      </c>
      <c r="L9375" s="11">
        <v>1</v>
      </c>
      <c r="M9375" s="11"/>
      <c r="N9375" s="24"/>
      <c r="P9375" s="32"/>
      <c r="T9375" s="19"/>
      <c r="U9375" s="3" t="s">
        <v>2467</v>
      </c>
      <c r="X9375" t="str">
        <f t="shared" si="576"/>
        <v/>
      </c>
      <c r="Z9375" t="str">
        <f t="shared" si="577"/>
        <v/>
      </c>
      <c r="AB9375" s="9"/>
      <c r="AC9375" t="s">
        <v>5939</v>
      </c>
      <c r="AD9375">
        <f t="shared" si="578"/>
        <v>0</v>
      </c>
      <c r="AF9375" s="3"/>
      <c r="AG9375" t="s">
        <v>1391</v>
      </c>
      <c r="AH9375" s="9" t="s">
        <v>4613</v>
      </c>
    </row>
    <row r="9376" spans="1:34" ht="10.95" customHeight="1" outlineLevel="1" x14ac:dyDescent="0.25">
      <c r="A9376" t="s">
        <v>3702</v>
      </c>
      <c r="C9376" s="3" t="s">
        <v>12986</v>
      </c>
      <c r="D9376" s="3" t="s">
        <v>18804</v>
      </c>
      <c r="E9376" s="9">
        <v>1980</v>
      </c>
      <c r="F9376" s="7" t="s">
        <v>1520</v>
      </c>
      <c r="G9376" s="7" t="s">
        <v>5401</v>
      </c>
      <c r="H9376" s="8" t="s">
        <v>5939</v>
      </c>
      <c r="I9376" s="8"/>
      <c r="J9376" s="19">
        <v>3</v>
      </c>
      <c r="K9376" s="19" t="s">
        <v>7736</v>
      </c>
      <c r="L9376" s="11">
        <v>4.9000000000000004</v>
      </c>
      <c r="M9376" s="11"/>
      <c r="N9376" s="24"/>
      <c r="P9376" s="32"/>
      <c r="T9376" s="19"/>
      <c r="U9376" s="3" t="s">
        <v>1519</v>
      </c>
      <c r="X9376" t="str">
        <f t="shared" si="576"/>
        <v/>
      </c>
      <c r="Z9376">
        <f t="shared" si="577"/>
        <v>1</v>
      </c>
      <c r="AB9376" s="9"/>
      <c r="AC9376" t="s">
        <v>5939</v>
      </c>
      <c r="AD9376">
        <f t="shared" si="578"/>
        <v>0</v>
      </c>
      <c r="AF9376" s="3"/>
      <c r="AG9376" t="s">
        <v>1391</v>
      </c>
      <c r="AH9376" s="9" t="s">
        <v>4925</v>
      </c>
    </row>
    <row r="9377" spans="1:34" ht="10.95" customHeight="1" outlineLevel="1" x14ac:dyDescent="0.25">
      <c r="A9377" t="s">
        <v>3702</v>
      </c>
      <c r="C9377" s="3" t="s">
        <v>12986</v>
      </c>
      <c r="D9377" s="3">
        <v>445</v>
      </c>
      <c r="E9377" s="9">
        <v>1981</v>
      </c>
      <c r="F9377" s="7" t="s">
        <v>5282</v>
      </c>
      <c r="G9377" s="7" t="s">
        <v>5401</v>
      </c>
      <c r="H9377" s="8" t="s">
        <v>17707</v>
      </c>
      <c r="I9377" s="8" t="s">
        <v>17706</v>
      </c>
      <c r="J9377" s="19">
        <v>6</v>
      </c>
      <c r="K9377" s="19" t="s">
        <v>20093</v>
      </c>
      <c r="L9377" s="11"/>
      <c r="M9377" s="11"/>
      <c r="N9377" s="24"/>
      <c r="P9377" s="32"/>
      <c r="T9377" s="19"/>
      <c r="U9377" s="3"/>
      <c r="X9377" t="str">
        <f t="shared" si="576"/>
        <v/>
      </c>
      <c r="Z9377" t="str">
        <f t="shared" si="577"/>
        <v/>
      </c>
      <c r="AB9377" s="9"/>
      <c r="AC9377" t="s">
        <v>17707</v>
      </c>
      <c r="AD9377">
        <f t="shared" si="578"/>
        <v>0</v>
      </c>
      <c r="AF9377" s="3"/>
      <c r="AH9377" s="9"/>
    </row>
    <row r="9378" spans="1:34" ht="10.95" customHeight="1" outlineLevel="1" x14ac:dyDescent="0.25">
      <c r="A9378" t="s">
        <v>3702</v>
      </c>
      <c r="C9378" s="3" t="s">
        <v>12986</v>
      </c>
      <c r="D9378" s="3">
        <v>446</v>
      </c>
      <c r="E9378" s="9">
        <v>1981</v>
      </c>
      <c r="F9378" s="7" t="s">
        <v>3424</v>
      </c>
      <c r="G9378" s="7" t="s">
        <v>5401</v>
      </c>
      <c r="H9378" s="8" t="s">
        <v>17684</v>
      </c>
      <c r="I9378" s="8" t="s">
        <v>17706</v>
      </c>
      <c r="J9378" s="19">
        <v>6</v>
      </c>
      <c r="K9378" s="19" t="s">
        <v>20093</v>
      </c>
      <c r="L9378" s="11"/>
      <c r="M9378" s="11"/>
      <c r="N9378" s="24"/>
      <c r="P9378" s="32"/>
      <c r="T9378" s="19"/>
      <c r="U9378" s="3"/>
      <c r="X9378" t="str">
        <f t="shared" si="576"/>
        <v/>
      </c>
      <c r="Z9378" t="str">
        <f t="shared" si="577"/>
        <v/>
      </c>
      <c r="AB9378" s="9"/>
      <c r="AC9378" t="s">
        <v>17684</v>
      </c>
      <c r="AD9378">
        <f t="shared" si="578"/>
        <v>0</v>
      </c>
      <c r="AF9378" s="3"/>
      <c r="AH9378" s="9"/>
    </row>
    <row r="9379" spans="1:34" ht="10.95" customHeight="1" outlineLevel="1" x14ac:dyDescent="0.25">
      <c r="A9379" t="s">
        <v>3702</v>
      </c>
      <c r="C9379" s="3" t="s">
        <v>12986</v>
      </c>
      <c r="D9379" s="3">
        <v>447</v>
      </c>
      <c r="E9379" s="9">
        <v>1981</v>
      </c>
      <c r="F9379" s="7" t="s">
        <v>4642</v>
      </c>
      <c r="G9379" s="7" t="s">
        <v>5401</v>
      </c>
      <c r="H9379" s="8" t="s">
        <v>17708</v>
      </c>
      <c r="I9379" s="8" t="s">
        <v>17706</v>
      </c>
      <c r="J9379" s="19">
        <v>6</v>
      </c>
      <c r="K9379" s="19" t="s">
        <v>20093</v>
      </c>
      <c r="L9379" s="11"/>
      <c r="M9379" s="11"/>
      <c r="N9379" s="24"/>
      <c r="P9379" s="32"/>
      <c r="T9379" s="19"/>
      <c r="U9379" s="3"/>
      <c r="X9379" t="str">
        <f t="shared" si="576"/>
        <v/>
      </c>
      <c r="Z9379" t="str">
        <f t="shared" si="577"/>
        <v/>
      </c>
      <c r="AB9379" s="9"/>
      <c r="AC9379" t="s">
        <v>17708</v>
      </c>
      <c r="AD9379">
        <f t="shared" si="578"/>
        <v>0</v>
      </c>
      <c r="AF9379" s="3"/>
      <c r="AH9379" s="9"/>
    </row>
    <row r="9380" spans="1:34" ht="10.95" customHeight="1" outlineLevel="1" x14ac:dyDescent="0.25">
      <c r="A9380" t="s">
        <v>3702</v>
      </c>
      <c r="C9380" s="3" t="s">
        <v>12986</v>
      </c>
      <c r="D9380" s="3" t="s">
        <v>20188</v>
      </c>
      <c r="E9380" s="9">
        <v>1981</v>
      </c>
      <c r="F9380" s="7" t="s">
        <v>7034</v>
      </c>
      <c r="G9380" s="7" t="s">
        <v>5401</v>
      </c>
      <c r="H9380" s="8" t="s">
        <v>17708</v>
      </c>
      <c r="I9380" s="8" t="s">
        <v>17706</v>
      </c>
      <c r="J9380" s="19">
        <v>6</v>
      </c>
      <c r="K9380" s="19" t="s">
        <v>7736</v>
      </c>
      <c r="L9380" s="11">
        <v>3.2</v>
      </c>
      <c r="M9380" s="11"/>
      <c r="N9380" s="24"/>
      <c r="P9380" s="32"/>
      <c r="T9380" s="19"/>
      <c r="U9380" s="3"/>
      <c r="X9380">
        <f t="shared" si="576"/>
        <v>1</v>
      </c>
      <c r="Z9380" t="str">
        <f t="shared" si="577"/>
        <v/>
      </c>
      <c r="AB9380" s="9"/>
      <c r="AC9380" t="s">
        <v>17708</v>
      </c>
      <c r="AD9380">
        <f t="shared" si="578"/>
        <v>0</v>
      </c>
      <c r="AF9380" s="3"/>
      <c r="AH9380" s="9"/>
    </row>
    <row r="9381" spans="1:34" ht="10.95" customHeight="1" outlineLevel="1" x14ac:dyDescent="0.25">
      <c r="A9381" t="s">
        <v>3702</v>
      </c>
      <c r="C9381" s="3" t="s">
        <v>12986</v>
      </c>
      <c r="D9381" s="3">
        <v>470</v>
      </c>
      <c r="E9381" s="9">
        <v>1982</v>
      </c>
      <c r="F9381" s="7" t="s">
        <v>2624</v>
      </c>
      <c r="G9381" s="7" t="s">
        <v>5401</v>
      </c>
      <c r="H9381" s="8" t="s">
        <v>12360</v>
      </c>
      <c r="I9381" s="8" t="s">
        <v>17709</v>
      </c>
      <c r="J9381" s="19">
        <v>3</v>
      </c>
      <c r="K9381" s="19" t="s">
        <v>7736</v>
      </c>
      <c r="L9381" s="11">
        <v>1.5</v>
      </c>
      <c r="M9381" s="11"/>
      <c r="N9381" s="24"/>
      <c r="P9381" s="32"/>
      <c r="T9381" s="19"/>
      <c r="U9381" s="3"/>
      <c r="X9381" t="str">
        <f t="shared" si="576"/>
        <v/>
      </c>
      <c r="Z9381" t="str">
        <f t="shared" si="577"/>
        <v/>
      </c>
      <c r="AB9381" s="9"/>
      <c r="AC9381" t="s">
        <v>12360</v>
      </c>
      <c r="AD9381">
        <f t="shared" si="578"/>
        <v>0</v>
      </c>
      <c r="AF9381" s="3"/>
      <c r="AH9381" s="9"/>
    </row>
    <row r="9382" spans="1:34" ht="10.95" customHeight="1" outlineLevel="1" x14ac:dyDescent="0.25">
      <c r="A9382" t="s">
        <v>3702</v>
      </c>
      <c r="C9382" s="3" t="s">
        <v>12986</v>
      </c>
      <c r="D9382" s="3">
        <v>471</v>
      </c>
      <c r="E9382" s="9">
        <v>1982</v>
      </c>
      <c r="F9382" s="7" t="s">
        <v>5075</v>
      </c>
      <c r="G9382" s="7" t="s">
        <v>5401</v>
      </c>
      <c r="H9382" s="8" t="s">
        <v>17710</v>
      </c>
      <c r="I9382" s="8" t="s">
        <v>17709</v>
      </c>
      <c r="J9382" s="19">
        <v>6</v>
      </c>
      <c r="K9382" s="19" t="s">
        <v>7736</v>
      </c>
      <c r="L9382" s="11">
        <v>1.5</v>
      </c>
      <c r="M9382" s="11"/>
      <c r="N9382" s="24"/>
      <c r="P9382" s="32"/>
      <c r="T9382" s="19"/>
      <c r="U9382" s="3"/>
      <c r="X9382" t="str">
        <f t="shared" si="576"/>
        <v/>
      </c>
      <c r="Z9382" t="str">
        <f t="shared" si="577"/>
        <v/>
      </c>
      <c r="AB9382" s="9"/>
      <c r="AC9382" t="s">
        <v>17710</v>
      </c>
      <c r="AD9382">
        <f t="shared" si="578"/>
        <v>0</v>
      </c>
      <c r="AF9382" s="3"/>
      <c r="AH9382" s="9"/>
    </row>
    <row r="9383" spans="1:34" ht="10.95" customHeight="1" outlineLevel="1" x14ac:dyDescent="0.25">
      <c r="A9383" t="s">
        <v>3702</v>
      </c>
      <c r="C9383" s="3" t="s">
        <v>12986</v>
      </c>
      <c r="D9383" s="3">
        <v>619</v>
      </c>
      <c r="E9383" s="9">
        <v>1987</v>
      </c>
      <c r="F9383" s="7" t="s">
        <v>2624</v>
      </c>
      <c r="G9383" s="7" t="s">
        <v>5401</v>
      </c>
      <c r="H9383" s="8" t="s">
        <v>21136</v>
      </c>
      <c r="I9383" s="8" t="s">
        <v>17711</v>
      </c>
      <c r="J9383" s="19">
        <v>3</v>
      </c>
      <c r="K9383" s="19" t="s">
        <v>7736</v>
      </c>
      <c r="L9383" s="11">
        <v>2.2999999999999998</v>
      </c>
      <c r="M9383" s="11"/>
      <c r="N9383" s="24"/>
      <c r="P9383" s="32"/>
      <c r="T9383" s="19"/>
      <c r="U9383" s="3"/>
      <c r="X9383" t="str">
        <f t="shared" si="576"/>
        <v/>
      </c>
      <c r="Z9383" t="str">
        <f t="shared" si="577"/>
        <v/>
      </c>
      <c r="AB9383" s="9"/>
      <c r="AC9383" t="s">
        <v>21136</v>
      </c>
      <c r="AD9383">
        <f t="shared" si="578"/>
        <v>0</v>
      </c>
      <c r="AF9383" s="3"/>
      <c r="AH9383" s="9"/>
    </row>
    <row r="9384" spans="1:34" ht="10.95" customHeight="1" outlineLevel="1" x14ac:dyDescent="0.25">
      <c r="A9384" t="s">
        <v>3702</v>
      </c>
      <c r="C9384" s="3" t="s">
        <v>12986</v>
      </c>
      <c r="D9384" s="3">
        <v>620</v>
      </c>
      <c r="E9384" s="9">
        <v>1987</v>
      </c>
      <c r="F9384" s="7" t="s">
        <v>5075</v>
      </c>
      <c r="G9384" s="7" t="s">
        <v>5401</v>
      </c>
      <c r="H9384" s="8" t="s">
        <v>12360</v>
      </c>
      <c r="I9384" s="8" t="s">
        <v>17711</v>
      </c>
      <c r="J9384" s="19">
        <v>3</v>
      </c>
      <c r="K9384" s="19" t="s">
        <v>7736</v>
      </c>
      <c r="L9384" s="11">
        <v>1.5</v>
      </c>
      <c r="M9384" s="11"/>
      <c r="N9384" s="24"/>
      <c r="P9384" s="32"/>
      <c r="T9384" s="19"/>
      <c r="U9384" s="3"/>
      <c r="X9384" t="str">
        <f t="shared" si="576"/>
        <v/>
      </c>
      <c r="Z9384" t="str">
        <f t="shared" si="577"/>
        <v/>
      </c>
      <c r="AB9384" s="9"/>
      <c r="AC9384" t="s">
        <v>12360</v>
      </c>
      <c r="AD9384">
        <f t="shared" si="578"/>
        <v>0</v>
      </c>
      <c r="AF9384" s="3"/>
      <c r="AH9384" s="9"/>
    </row>
    <row r="9385" spans="1:34" ht="10.95" customHeight="1" outlineLevel="1" x14ac:dyDescent="0.25">
      <c r="A9385" t="s">
        <v>3702</v>
      </c>
      <c r="C9385" s="3" t="s">
        <v>12986</v>
      </c>
      <c r="D9385" s="3">
        <v>625</v>
      </c>
      <c r="E9385" s="9">
        <v>1987</v>
      </c>
      <c r="F9385" s="7" t="s">
        <v>5242</v>
      </c>
      <c r="G9385" s="7" t="s">
        <v>5401</v>
      </c>
      <c r="H9385" s="8" t="s">
        <v>17713</v>
      </c>
      <c r="I9385" s="8" t="s">
        <v>17712</v>
      </c>
      <c r="J9385" s="19">
        <v>6</v>
      </c>
      <c r="K9385" s="19" t="s">
        <v>20093</v>
      </c>
      <c r="L9385" s="11"/>
      <c r="M9385" s="11"/>
      <c r="N9385" s="24"/>
      <c r="P9385" s="32"/>
      <c r="T9385" s="19"/>
      <c r="U9385" s="3"/>
      <c r="X9385" t="str">
        <f t="shared" si="576"/>
        <v/>
      </c>
      <c r="Z9385" t="str">
        <f t="shared" si="577"/>
        <v/>
      </c>
      <c r="AB9385" s="9"/>
      <c r="AC9385" t="s">
        <v>17713</v>
      </c>
      <c r="AD9385">
        <f t="shared" si="578"/>
        <v>0</v>
      </c>
      <c r="AF9385" s="3"/>
      <c r="AH9385" s="9"/>
    </row>
    <row r="9386" spans="1:34" ht="10.95" customHeight="1" outlineLevel="1" x14ac:dyDescent="0.25">
      <c r="A9386" t="s">
        <v>3702</v>
      </c>
      <c r="C9386" s="3" t="s">
        <v>12986</v>
      </c>
      <c r="D9386" s="3">
        <v>627</v>
      </c>
      <c r="E9386" s="9">
        <v>1987</v>
      </c>
      <c r="F9386" s="7" t="s">
        <v>1959</v>
      </c>
      <c r="G9386" s="7" t="s">
        <v>5401</v>
      </c>
      <c r="H9386" s="8" t="s">
        <v>17713</v>
      </c>
      <c r="I9386" s="8" t="s">
        <v>17712</v>
      </c>
      <c r="J9386" s="19">
        <v>6</v>
      </c>
      <c r="K9386" s="19" t="s">
        <v>20093</v>
      </c>
      <c r="L9386" s="11"/>
      <c r="M9386" s="11"/>
      <c r="N9386" s="24"/>
      <c r="P9386" s="32"/>
      <c r="T9386" s="19"/>
      <c r="U9386" s="3"/>
      <c r="X9386" t="str">
        <f t="shared" si="576"/>
        <v/>
      </c>
      <c r="Z9386" t="str">
        <f t="shared" si="577"/>
        <v/>
      </c>
      <c r="AB9386" s="9"/>
      <c r="AC9386" t="s">
        <v>17713</v>
      </c>
      <c r="AD9386">
        <f t="shared" si="578"/>
        <v>0</v>
      </c>
      <c r="AF9386" s="3"/>
      <c r="AH9386" s="9"/>
    </row>
    <row r="9387" spans="1:34" ht="10.95" customHeight="1" outlineLevel="1" x14ac:dyDescent="0.25">
      <c r="A9387" t="s">
        <v>3702</v>
      </c>
      <c r="C9387" s="3" t="s">
        <v>12986</v>
      </c>
      <c r="D9387" s="3" t="s">
        <v>20189</v>
      </c>
      <c r="E9387" s="9">
        <v>1987</v>
      </c>
      <c r="F9387" s="7" t="s">
        <v>7034</v>
      </c>
      <c r="G9387" s="7" t="s">
        <v>5401</v>
      </c>
      <c r="H9387" s="8" t="s">
        <v>17713</v>
      </c>
      <c r="I9387" s="8" t="s">
        <v>17712</v>
      </c>
      <c r="J9387" s="19">
        <v>6</v>
      </c>
      <c r="K9387" s="19" t="s">
        <v>7736</v>
      </c>
      <c r="L9387" s="11">
        <v>4</v>
      </c>
      <c r="M9387" s="11"/>
      <c r="N9387" s="24"/>
      <c r="P9387" s="32"/>
      <c r="T9387" s="19"/>
      <c r="U9387" s="3"/>
      <c r="X9387">
        <f t="shared" si="576"/>
        <v>1</v>
      </c>
      <c r="Z9387" t="str">
        <f t="shared" si="577"/>
        <v/>
      </c>
      <c r="AB9387" s="9"/>
      <c r="AC9387" t="s">
        <v>17713</v>
      </c>
      <c r="AD9387">
        <f t="shared" si="578"/>
        <v>0</v>
      </c>
      <c r="AF9387" s="3"/>
      <c r="AH9387" s="9"/>
    </row>
    <row r="9388" spans="1:34" ht="10.95" customHeight="1" outlineLevel="1" x14ac:dyDescent="0.25">
      <c r="A9388" t="s">
        <v>3702</v>
      </c>
      <c r="C9388" s="3" t="s">
        <v>12986</v>
      </c>
      <c r="D9388" s="3">
        <v>789</v>
      </c>
      <c r="E9388" s="9">
        <v>1993</v>
      </c>
      <c r="F9388" s="7" t="s">
        <v>1959</v>
      </c>
      <c r="G9388" s="7" t="s">
        <v>5401</v>
      </c>
      <c r="H9388" s="8" t="s">
        <v>17714</v>
      </c>
      <c r="I9388" s="8" t="s">
        <v>11884</v>
      </c>
      <c r="J9388" s="19">
        <v>6</v>
      </c>
      <c r="K9388" s="19" t="s">
        <v>7736</v>
      </c>
      <c r="L9388" s="11">
        <v>1.3</v>
      </c>
      <c r="M9388" s="11"/>
      <c r="N9388" s="24"/>
      <c r="P9388" s="32"/>
      <c r="T9388" s="19"/>
      <c r="U9388" s="3"/>
      <c r="X9388" t="str">
        <f t="shared" si="576"/>
        <v/>
      </c>
      <c r="Z9388" t="str">
        <f t="shared" si="577"/>
        <v/>
      </c>
      <c r="AB9388" s="9"/>
      <c r="AC9388" t="s">
        <v>17714</v>
      </c>
      <c r="AD9388">
        <f t="shared" si="578"/>
        <v>0</v>
      </c>
      <c r="AF9388" s="3"/>
      <c r="AH9388" s="9"/>
    </row>
    <row r="9389" spans="1:34" ht="10.95" customHeight="1" outlineLevel="1" x14ac:dyDescent="0.25">
      <c r="A9389" t="s">
        <v>3702</v>
      </c>
      <c r="C9389" s="3" t="s">
        <v>12986</v>
      </c>
      <c r="D9389" s="3">
        <v>790</v>
      </c>
      <c r="E9389" s="9">
        <v>1993</v>
      </c>
      <c r="F9389" s="7" t="s">
        <v>3776</v>
      </c>
      <c r="G9389" s="7" t="s">
        <v>5401</v>
      </c>
      <c r="H9389" s="8" t="s">
        <v>17684</v>
      </c>
      <c r="I9389" s="8" t="s">
        <v>11884</v>
      </c>
      <c r="J9389" s="19">
        <v>6</v>
      </c>
      <c r="K9389" s="19" t="s">
        <v>7736</v>
      </c>
      <c r="L9389" s="11">
        <v>1.3</v>
      </c>
      <c r="M9389" s="11"/>
      <c r="N9389" s="24"/>
      <c r="P9389" s="32"/>
      <c r="T9389" s="19"/>
      <c r="U9389" s="3"/>
      <c r="X9389" t="str">
        <f t="shared" si="576"/>
        <v/>
      </c>
      <c r="Z9389" t="str">
        <f t="shared" si="577"/>
        <v/>
      </c>
      <c r="AB9389" s="9"/>
      <c r="AC9389" t="s">
        <v>17684</v>
      </c>
      <c r="AD9389">
        <f t="shared" si="578"/>
        <v>0</v>
      </c>
      <c r="AF9389" s="3"/>
      <c r="AH9389" s="9"/>
    </row>
    <row r="9390" spans="1:34" ht="10.95" customHeight="1" outlineLevel="1" x14ac:dyDescent="0.25">
      <c r="A9390" t="s">
        <v>3702</v>
      </c>
      <c r="C9390" s="3" t="s">
        <v>12986</v>
      </c>
      <c r="D9390" s="3">
        <v>791</v>
      </c>
      <c r="E9390" s="9">
        <v>1993</v>
      </c>
      <c r="F9390" s="7" t="s">
        <v>5299</v>
      </c>
      <c r="G9390" s="7" t="s">
        <v>5401</v>
      </c>
      <c r="H9390" s="8" t="s">
        <v>17714</v>
      </c>
      <c r="I9390" s="8" t="s">
        <v>11884</v>
      </c>
      <c r="J9390" s="19">
        <v>6</v>
      </c>
      <c r="K9390" s="19" t="s">
        <v>7736</v>
      </c>
      <c r="L9390" s="11">
        <v>1.3</v>
      </c>
      <c r="M9390" s="11"/>
      <c r="N9390" s="24"/>
      <c r="P9390" s="32"/>
      <c r="T9390" s="19"/>
      <c r="U9390" s="3"/>
      <c r="X9390" t="str">
        <f t="shared" si="576"/>
        <v/>
      </c>
      <c r="Z9390" t="str">
        <f t="shared" si="577"/>
        <v/>
      </c>
      <c r="AB9390" s="9"/>
      <c r="AC9390" t="s">
        <v>17714</v>
      </c>
      <c r="AD9390">
        <f t="shared" si="578"/>
        <v>0</v>
      </c>
      <c r="AF9390" s="3"/>
      <c r="AH9390" s="9"/>
    </row>
    <row r="9391" spans="1:34" ht="10.95" customHeight="1" outlineLevel="1" x14ac:dyDescent="0.25">
      <c r="A9391" t="s">
        <v>3702</v>
      </c>
      <c r="C9391" s="3" t="s">
        <v>12986</v>
      </c>
      <c r="D9391" s="3">
        <v>792</v>
      </c>
      <c r="E9391" s="9">
        <v>1993</v>
      </c>
      <c r="F9391" s="7" t="s">
        <v>1168</v>
      </c>
      <c r="G9391" s="7" t="s">
        <v>5401</v>
      </c>
      <c r="H9391" s="8" t="s">
        <v>17715</v>
      </c>
      <c r="I9391" s="8" t="s">
        <v>11884</v>
      </c>
      <c r="J9391" s="19">
        <v>6</v>
      </c>
      <c r="K9391" s="19" t="s">
        <v>7736</v>
      </c>
      <c r="L9391" s="11">
        <v>1.3</v>
      </c>
      <c r="M9391" s="11"/>
      <c r="N9391" s="24"/>
      <c r="P9391" s="32"/>
      <c r="T9391" s="19"/>
      <c r="U9391" s="3"/>
      <c r="X9391" t="str">
        <f t="shared" si="576"/>
        <v/>
      </c>
      <c r="Z9391" t="str">
        <f t="shared" si="577"/>
        <v/>
      </c>
      <c r="AB9391" s="9"/>
      <c r="AC9391" t="s">
        <v>17715</v>
      </c>
      <c r="AD9391">
        <f t="shared" si="578"/>
        <v>0</v>
      </c>
      <c r="AF9391" s="3"/>
      <c r="AH9391" s="9"/>
    </row>
    <row r="9392" spans="1:34" ht="10.95" customHeight="1" outlineLevel="1" x14ac:dyDescent="0.25">
      <c r="A9392" t="s">
        <v>3702</v>
      </c>
      <c r="C9392" s="3" t="s">
        <v>12986</v>
      </c>
      <c r="D9392" s="3">
        <v>796</v>
      </c>
      <c r="E9392" s="9">
        <v>1993</v>
      </c>
      <c r="F9392" s="7" t="s">
        <v>1168</v>
      </c>
      <c r="G9392" s="7" t="s">
        <v>5401</v>
      </c>
      <c r="H9392" s="8" t="s">
        <v>17716</v>
      </c>
      <c r="I9392" s="8" t="s">
        <v>17717</v>
      </c>
      <c r="J9392" s="19">
        <v>3</v>
      </c>
      <c r="K9392" s="19" t="s">
        <v>7736</v>
      </c>
      <c r="L9392" s="11">
        <v>7.6</v>
      </c>
      <c r="M9392" s="11"/>
      <c r="N9392" s="24"/>
      <c r="P9392" s="32"/>
      <c r="T9392" s="19"/>
      <c r="U9392" s="3"/>
      <c r="X9392" t="str">
        <f t="shared" si="576"/>
        <v/>
      </c>
      <c r="Z9392" t="str">
        <f t="shared" si="577"/>
        <v/>
      </c>
      <c r="AB9392" s="9"/>
      <c r="AC9392" t="s">
        <v>17716</v>
      </c>
      <c r="AD9392">
        <f t="shared" si="578"/>
        <v>0</v>
      </c>
      <c r="AF9392" s="3"/>
      <c r="AH9392" s="9"/>
    </row>
    <row r="9393" spans="1:34" ht="10.95" customHeight="1" outlineLevel="1" x14ac:dyDescent="0.25">
      <c r="A9393" t="s">
        <v>3702</v>
      </c>
      <c r="C9393" s="3" t="s">
        <v>12986</v>
      </c>
      <c r="D9393" s="3" t="s">
        <v>17719</v>
      </c>
      <c r="E9393" s="9">
        <v>1994</v>
      </c>
      <c r="F9393" s="7" t="s">
        <v>10622</v>
      </c>
      <c r="G9393" s="7" t="s">
        <v>5401</v>
      </c>
      <c r="H9393" s="8" t="s">
        <v>17720</v>
      </c>
      <c r="I9393" s="8" t="s">
        <v>17718</v>
      </c>
      <c r="J9393" s="19">
        <v>5</v>
      </c>
      <c r="K9393" s="19" t="s">
        <v>7736</v>
      </c>
      <c r="L9393" s="11">
        <v>4.4000000000000004</v>
      </c>
      <c r="M9393" s="11"/>
      <c r="N9393" s="24"/>
      <c r="P9393" s="32"/>
      <c r="T9393" s="19"/>
      <c r="U9393" s="3"/>
      <c r="X9393" t="str">
        <f t="shared" si="576"/>
        <v/>
      </c>
      <c r="Z9393">
        <f t="shared" si="577"/>
        <v>1</v>
      </c>
      <c r="AB9393" s="9"/>
      <c r="AC9393" t="s">
        <v>17720</v>
      </c>
      <c r="AD9393">
        <f t="shared" si="578"/>
        <v>0</v>
      </c>
      <c r="AF9393" s="3"/>
      <c r="AH9393" s="9"/>
    </row>
    <row r="9394" spans="1:34" ht="10.95" customHeight="1" outlineLevel="1" x14ac:dyDescent="0.25">
      <c r="A9394" t="s">
        <v>3702</v>
      </c>
      <c r="C9394" s="3" t="s">
        <v>12986</v>
      </c>
      <c r="D9394" s="3">
        <v>850</v>
      </c>
      <c r="E9394" s="9">
        <v>1995</v>
      </c>
      <c r="F9394" s="7" t="s">
        <v>5141</v>
      </c>
      <c r="G9394" s="7" t="s">
        <v>5401</v>
      </c>
      <c r="H9394" s="8" t="s">
        <v>17708</v>
      </c>
      <c r="I9394" s="8" t="s">
        <v>17687</v>
      </c>
      <c r="J9394" s="19">
        <v>6</v>
      </c>
      <c r="K9394" s="19" t="s">
        <v>20093</v>
      </c>
      <c r="L9394" s="11"/>
      <c r="M9394" s="11"/>
      <c r="N9394" s="24"/>
      <c r="P9394" s="32"/>
      <c r="T9394" s="19"/>
      <c r="U9394" s="3"/>
      <c r="X9394" t="str">
        <f t="shared" si="576"/>
        <v/>
      </c>
      <c r="Z9394" t="str">
        <f t="shared" si="577"/>
        <v/>
      </c>
      <c r="AB9394" s="9"/>
      <c r="AC9394" t="s">
        <v>17708</v>
      </c>
      <c r="AD9394">
        <f t="shared" si="578"/>
        <v>0</v>
      </c>
      <c r="AF9394" s="3"/>
      <c r="AH9394" s="9"/>
    </row>
    <row r="9395" spans="1:34" ht="10.95" customHeight="1" outlineLevel="1" x14ac:dyDescent="0.25">
      <c r="A9395" t="s">
        <v>3702</v>
      </c>
      <c r="C9395" s="3" t="s">
        <v>12986</v>
      </c>
      <c r="D9395" s="3">
        <v>851</v>
      </c>
      <c r="E9395" s="9">
        <v>1995</v>
      </c>
      <c r="F9395" s="7" t="s">
        <v>1643</v>
      </c>
      <c r="G9395" s="7" t="s">
        <v>5401</v>
      </c>
      <c r="H9395" s="8" t="s">
        <v>17684</v>
      </c>
      <c r="I9395" s="8" t="s">
        <v>17687</v>
      </c>
      <c r="J9395" s="19">
        <v>6</v>
      </c>
      <c r="K9395" s="19" t="s">
        <v>20093</v>
      </c>
      <c r="L9395" s="11"/>
      <c r="M9395" s="11"/>
      <c r="N9395" s="24"/>
      <c r="P9395" s="32"/>
      <c r="T9395" s="19"/>
      <c r="U9395" s="3"/>
      <c r="X9395" t="str">
        <f t="shared" si="576"/>
        <v/>
      </c>
      <c r="Z9395" t="str">
        <f t="shared" si="577"/>
        <v/>
      </c>
      <c r="AB9395" s="9"/>
      <c r="AC9395" t="s">
        <v>17684</v>
      </c>
      <c r="AD9395">
        <f t="shared" ref="AD9395:AD9421" si="579">COUNTIF(H9395,"*Fuji*")</f>
        <v>0</v>
      </c>
      <c r="AF9395" s="3"/>
      <c r="AH9395" s="9"/>
    </row>
    <row r="9396" spans="1:34" ht="10.95" customHeight="1" outlineLevel="1" x14ac:dyDescent="0.25">
      <c r="A9396" t="s">
        <v>3702</v>
      </c>
      <c r="C9396" s="3" t="s">
        <v>12986</v>
      </c>
      <c r="D9396" s="3">
        <v>852</v>
      </c>
      <c r="E9396" s="9">
        <v>1995</v>
      </c>
      <c r="F9396" s="7" t="s">
        <v>3424</v>
      </c>
      <c r="G9396" s="7" t="s">
        <v>5401</v>
      </c>
      <c r="H9396" s="8" t="s">
        <v>761</v>
      </c>
      <c r="I9396" s="8" t="s">
        <v>17687</v>
      </c>
      <c r="J9396" s="19">
        <v>6</v>
      </c>
      <c r="K9396" s="19" t="s">
        <v>20093</v>
      </c>
      <c r="L9396" s="11"/>
      <c r="M9396" s="11"/>
      <c r="N9396" s="24"/>
      <c r="P9396" s="32"/>
      <c r="T9396" s="19"/>
      <c r="U9396" s="3">
        <v>746</v>
      </c>
      <c r="X9396" t="str">
        <f t="shared" si="576"/>
        <v/>
      </c>
      <c r="Z9396" t="str">
        <f t="shared" si="577"/>
        <v/>
      </c>
      <c r="AB9396" s="9"/>
      <c r="AC9396" t="s">
        <v>761</v>
      </c>
      <c r="AD9396">
        <f t="shared" si="579"/>
        <v>0</v>
      </c>
      <c r="AF9396" s="3"/>
      <c r="AG9396" t="s">
        <v>1391</v>
      </c>
      <c r="AH9396" s="9" t="s">
        <v>4613</v>
      </c>
    </row>
    <row r="9397" spans="1:34" ht="10.95" customHeight="1" outlineLevel="1" x14ac:dyDescent="0.25">
      <c r="A9397" t="s">
        <v>3702</v>
      </c>
      <c r="C9397" s="3" t="s">
        <v>12986</v>
      </c>
      <c r="D9397" s="3">
        <v>853</v>
      </c>
      <c r="E9397" s="9">
        <v>1995</v>
      </c>
      <c r="F9397" s="7" t="s">
        <v>1959</v>
      </c>
      <c r="G9397" s="7" t="s">
        <v>5401</v>
      </c>
      <c r="H9397" s="8" t="s">
        <v>5935</v>
      </c>
      <c r="I9397" s="8" t="s">
        <v>17687</v>
      </c>
      <c r="J9397" s="19">
        <v>6</v>
      </c>
      <c r="K9397" s="19" t="s">
        <v>20093</v>
      </c>
      <c r="L9397" s="11"/>
      <c r="M9397" s="11"/>
      <c r="N9397" s="24"/>
      <c r="P9397" s="32"/>
      <c r="T9397" s="19"/>
      <c r="U9397" s="3">
        <v>747</v>
      </c>
      <c r="X9397" t="str">
        <f t="shared" si="576"/>
        <v/>
      </c>
      <c r="Z9397" t="str">
        <f t="shared" si="577"/>
        <v/>
      </c>
      <c r="AB9397" s="9"/>
      <c r="AC9397" t="s">
        <v>5935</v>
      </c>
      <c r="AD9397">
        <f t="shared" si="579"/>
        <v>0</v>
      </c>
      <c r="AF9397" s="3"/>
      <c r="AG9397" t="s">
        <v>5936</v>
      </c>
      <c r="AH9397" s="9" t="s">
        <v>4613</v>
      </c>
    </row>
    <row r="9398" spans="1:34" ht="10.95" customHeight="1" outlineLevel="1" x14ac:dyDescent="0.25">
      <c r="A9398" t="s">
        <v>3702</v>
      </c>
      <c r="C9398" s="3" t="s">
        <v>12986</v>
      </c>
      <c r="D9398" s="3">
        <v>854</v>
      </c>
      <c r="E9398" s="9">
        <v>1995</v>
      </c>
      <c r="F9398" s="7" t="s">
        <v>3776</v>
      </c>
      <c r="G9398" s="7" t="s">
        <v>5401</v>
      </c>
      <c r="H9398" s="8" t="s">
        <v>6541</v>
      </c>
      <c r="I9398" s="8" t="s">
        <v>17687</v>
      </c>
      <c r="J9398" s="19">
        <v>6</v>
      </c>
      <c r="K9398" s="19" t="s">
        <v>20093</v>
      </c>
      <c r="L9398" s="11"/>
      <c r="M9398" s="11"/>
      <c r="N9398" s="24"/>
      <c r="P9398" s="32"/>
      <c r="T9398" s="19"/>
      <c r="U9398" s="3">
        <v>748</v>
      </c>
      <c r="X9398" t="str">
        <f t="shared" si="576"/>
        <v/>
      </c>
      <c r="Z9398" t="str">
        <f t="shared" si="577"/>
        <v/>
      </c>
      <c r="AB9398" s="9"/>
      <c r="AC9398" t="s">
        <v>6541</v>
      </c>
      <c r="AD9398">
        <f t="shared" si="579"/>
        <v>0</v>
      </c>
      <c r="AF9398" s="3"/>
      <c r="AG9398" t="s">
        <v>6542</v>
      </c>
      <c r="AH9398" s="9" t="s">
        <v>4613</v>
      </c>
    </row>
    <row r="9399" spans="1:34" ht="10.95" customHeight="1" outlineLevel="1" x14ac:dyDescent="0.25">
      <c r="A9399" t="s">
        <v>3702</v>
      </c>
      <c r="C9399" s="3" t="s">
        <v>12986</v>
      </c>
      <c r="D9399" s="3" t="s">
        <v>20190</v>
      </c>
      <c r="E9399" s="9">
        <v>1995</v>
      </c>
      <c r="F9399" s="7" t="s">
        <v>7034</v>
      </c>
      <c r="G9399" s="7" t="s">
        <v>5401</v>
      </c>
      <c r="H9399" s="8" t="s">
        <v>6541</v>
      </c>
      <c r="I9399" s="8" t="s">
        <v>17687</v>
      </c>
      <c r="J9399" s="19">
        <v>6</v>
      </c>
      <c r="K9399" s="19" t="s">
        <v>7736</v>
      </c>
      <c r="L9399" s="11">
        <v>5.2</v>
      </c>
      <c r="M9399" s="11"/>
      <c r="N9399" s="24"/>
      <c r="P9399" s="32"/>
      <c r="T9399" s="19"/>
      <c r="U9399" s="3">
        <v>748</v>
      </c>
      <c r="X9399">
        <f t="shared" si="576"/>
        <v>1</v>
      </c>
      <c r="Z9399" t="str">
        <f t="shared" si="577"/>
        <v/>
      </c>
      <c r="AB9399" s="9"/>
      <c r="AC9399" t="s">
        <v>6541</v>
      </c>
      <c r="AD9399">
        <f t="shared" si="579"/>
        <v>0</v>
      </c>
      <c r="AF9399" s="3"/>
      <c r="AG9399" t="s">
        <v>6542</v>
      </c>
      <c r="AH9399" s="9" t="s">
        <v>4613</v>
      </c>
    </row>
    <row r="9400" spans="1:34" ht="10.95" customHeight="1" outlineLevel="1" x14ac:dyDescent="0.25">
      <c r="A9400" t="s">
        <v>3702</v>
      </c>
      <c r="C9400" s="3" t="s">
        <v>12986</v>
      </c>
      <c r="D9400" s="3">
        <v>1066</v>
      </c>
      <c r="E9400" s="9">
        <v>1999</v>
      </c>
      <c r="F9400" s="7" t="s">
        <v>1473</v>
      </c>
      <c r="G9400" s="7" t="s">
        <v>5401</v>
      </c>
      <c r="H9400" s="8" t="s">
        <v>17695</v>
      </c>
      <c r="I9400" s="8" t="s">
        <v>17721</v>
      </c>
      <c r="J9400" s="19">
        <v>6</v>
      </c>
      <c r="K9400" s="19" t="s">
        <v>7736</v>
      </c>
      <c r="L9400" s="11">
        <v>3.4</v>
      </c>
      <c r="M9400" s="11"/>
      <c r="N9400" s="24"/>
      <c r="P9400" s="32"/>
      <c r="T9400" s="19"/>
      <c r="U9400" s="3"/>
      <c r="X9400" t="str">
        <f t="shared" si="576"/>
        <v/>
      </c>
      <c r="Z9400" t="str">
        <f t="shared" si="577"/>
        <v/>
      </c>
      <c r="AB9400" s="9"/>
      <c r="AC9400" t="s">
        <v>17695</v>
      </c>
      <c r="AD9400">
        <f t="shared" si="579"/>
        <v>0</v>
      </c>
      <c r="AF9400" s="3"/>
      <c r="AH9400" s="9"/>
    </row>
    <row r="9401" spans="1:34" ht="10.95" customHeight="1" outlineLevel="1" x14ac:dyDescent="0.25">
      <c r="A9401" t="s">
        <v>3702</v>
      </c>
      <c r="C9401" s="3" t="s">
        <v>12986</v>
      </c>
      <c r="D9401" s="3">
        <v>1196</v>
      </c>
      <c r="E9401" s="9">
        <v>2003</v>
      </c>
      <c r="F9401" s="7" t="s">
        <v>17723</v>
      </c>
      <c r="G9401" s="7" t="s">
        <v>5401</v>
      </c>
      <c r="H9401" s="8" t="s">
        <v>17695</v>
      </c>
      <c r="I9401" s="8" t="s">
        <v>17722</v>
      </c>
      <c r="J9401" s="19">
        <v>6</v>
      </c>
      <c r="K9401" s="19" t="s">
        <v>20093</v>
      </c>
      <c r="L9401" s="11"/>
      <c r="M9401" s="11"/>
      <c r="N9401" s="24"/>
      <c r="P9401" s="32"/>
      <c r="T9401" s="19"/>
      <c r="U9401" s="3"/>
      <c r="X9401" t="str">
        <f t="shared" si="576"/>
        <v/>
      </c>
      <c r="Z9401" t="str">
        <f t="shared" si="577"/>
        <v/>
      </c>
      <c r="AB9401" s="9"/>
      <c r="AC9401" t="s">
        <v>17695</v>
      </c>
      <c r="AD9401">
        <f t="shared" si="579"/>
        <v>0</v>
      </c>
      <c r="AF9401" s="3"/>
      <c r="AH9401" s="9"/>
    </row>
    <row r="9402" spans="1:34" ht="10.95" customHeight="1" outlineLevel="1" x14ac:dyDescent="0.25">
      <c r="A9402" t="s">
        <v>3702</v>
      </c>
      <c r="C9402" s="3" t="s">
        <v>12986</v>
      </c>
      <c r="D9402" s="3">
        <v>1197</v>
      </c>
      <c r="E9402" s="9">
        <v>2003</v>
      </c>
      <c r="F9402" s="7" t="s">
        <v>3728</v>
      </c>
      <c r="G9402" s="7" t="s">
        <v>5401</v>
      </c>
      <c r="H9402" s="8" t="s">
        <v>3731</v>
      </c>
      <c r="I9402" s="8" t="s">
        <v>17722</v>
      </c>
      <c r="J9402" s="19">
        <v>6</v>
      </c>
      <c r="K9402" s="19" t="s">
        <v>20093</v>
      </c>
      <c r="L9402" s="11"/>
      <c r="M9402" s="11"/>
      <c r="N9402" s="24"/>
      <c r="P9402" s="32"/>
      <c r="T9402" s="19"/>
      <c r="U9402" s="3" t="s">
        <v>3725</v>
      </c>
      <c r="X9402" t="str">
        <f t="shared" si="576"/>
        <v/>
      </c>
      <c r="Z9402" t="str">
        <f t="shared" si="577"/>
        <v/>
      </c>
      <c r="AB9402" s="9"/>
      <c r="AC9402" t="s">
        <v>3731</v>
      </c>
      <c r="AD9402">
        <f t="shared" si="579"/>
        <v>0</v>
      </c>
      <c r="AF9402" s="3"/>
      <c r="AG9402" t="s">
        <v>1391</v>
      </c>
      <c r="AH9402" s="9" t="s">
        <v>4613</v>
      </c>
    </row>
    <row r="9403" spans="1:34" ht="10.95" customHeight="1" outlineLevel="1" x14ac:dyDescent="0.25">
      <c r="A9403" t="s">
        <v>3702</v>
      </c>
      <c r="C9403" s="3" t="s">
        <v>12986</v>
      </c>
      <c r="D9403" s="3">
        <v>1198</v>
      </c>
      <c r="E9403" s="9">
        <v>2003</v>
      </c>
      <c r="F9403" s="7" t="s">
        <v>17724</v>
      </c>
      <c r="G9403" s="7" t="s">
        <v>5401</v>
      </c>
      <c r="H9403" s="8" t="s">
        <v>17664</v>
      </c>
      <c r="I9403" s="8" t="s">
        <v>17722</v>
      </c>
      <c r="J9403" s="19">
        <v>6</v>
      </c>
      <c r="K9403" s="19" t="s">
        <v>20093</v>
      </c>
      <c r="L9403" s="11"/>
      <c r="M9403" s="11"/>
      <c r="N9403" s="24"/>
      <c r="P9403" s="32"/>
      <c r="T9403" s="19"/>
      <c r="U9403" s="3"/>
      <c r="X9403" t="str">
        <f t="shared" si="576"/>
        <v/>
      </c>
      <c r="Z9403" t="str">
        <f t="shared" si="577"/>
        <v/>
      </c>
      <c r="AB9403" s="9"/>
      <c r="AC9403" t="s">
        <v>17664</v>
      </c>
      <c r="AD9403">
        <f t="shared" si="579"/>
        <v>0</v>
      </c>
      <c r="AF9403" s="3"/>
      <c r="AH9403" s="9"/>
    </row>
    <row r="9404" spans="1:34" ht="10.95" customHeight="1" outlineLevel="1" x14ac:dyDescent="0.25">
      <c r="A9404" t="s">
        <v>3702</v>
      </c>
      <c r="C9404" s="3" t="s">
        <v>12986</v>
      </c>
      <c r="D9404" s="3">
        <v>1199</v>
      </c>
      <c r="E9404" s="9">
        <v>2003</v>
      </c>
      <c r="F9404" s="7" t="s">
        <v>3729</v>
      </c>
      <c r="G9404" s="7" t="s">
        <v>5401</v>
      </c>
      <c r="H9404" s="8" t="s">
        <v>3731</v>
      </c>
      <c r="I9404" s="8" t="s">
        <v>17722</v>
      </c>
      <c r="J9404" s="19">
        <v>6</v>
      </c>
      <c r="K9404" s="19" t="s">
        <v>20093</v>
      </c>
      <c r="L9404" s="11"/>
      <c r="M9404" s="11"/>
      <c r="N9404" s="24"/>
      <c r="P9404" s="32"/>
      <c r="T9404" s="19"/>
      <c r="U9404" s="3" t="s">
        <v>3726</v>
      </c>
      <c r="X9404" t="str">
        <f t="shared" si="576"/>
        <v/>
      </c>
      <c r="Z9404" t="str">
        <f t="shared" si="577"/>
        <v/>
      </c>
      <c r="AB9404" s="9"/>
      <c r="AC9404" t="s">
        <v>3731</v>
      </c>
      <c r="AD9404">
        <f t="shared" si="579"/>
        <v>0</v>
      </c>
      <c r="AF9404" s="3"/>
      <c r="AG9404" t="s">
        <v>1391</v>
      </c>
      <c r="AH9404" s="9" t="s">
        <v>4613</v>
      </c>
    </row>
    <row r="9405" spans="1:34" ht="10.95" customHeight="1" outlineLevel="1" x14ac:dyDescent="0.25">
      <c r="A9405" t="s">
        <v>3702</v>
      </c>
      <c r="C9405" s="3" t="s">
        <v>12986</v>
      </c>
      <c r="D9405" s="3">
        <v>1200</v>
      </c>
      <c r="E9405" s="9">
        <v>2003</v>
      </c>
      <c r="F9405" s="7" t="s">
        <v>17725</v>
      </c>
      <c r="G9405" s="7" t="s">
        <v>5401</v>
      </c>
      <c r="H9405" s="8" t="s">
        <v>17695</v>
      </c>
      <c r="I9405" s="8" t="s">
        <v>17722</v>
      </c>
      <c r="J9405" s="19">
        <v>6</v>
      </c>
      <c r="K9405" s="19" t="s">
        <v>20093</v>
      </c>
      <c r="L9405" s="11"/>
      <c r="M9405" s="11"/>
      <c r="N9405" s="24"/>
      <c r="P9405" s="32"/>
      <c r="T9405" s="19"/>
      <c r="U9405" s="3"/>
      <c r="X9405" t="str">
        <f t="shared" si="576"/>
        <v/>
      </c>
      <c r="Z9405" t="str">
        <f t="shared" si="577"/>
        <v/>
      </c>
      <c r="AB9405" s="9"/>
      <c r="AC9405" t="s">
        <v>17695</v>
      </c>
      <c r="AD9405">
        <f t="shared" si="579"/>
        <v>0</v>
      </c>
      <c r="AF9405" s="3"/>
      <c r="AH9405" s="9"/>
    </row>
    <row r="9406" spans="1:34" ht="10.95" customHeight="1" outlineLevel="1" x14ac:dyDescent="0.25">
      <c r="A9406" t="s">
        <v>3702</v>
      </c>
      <c r="C9406" s="3" t="s">
        <v>12986</v>
      </c>
      <c r="D9406" s="3" t="s">
        <v>17726</v>
      </c>
      <c r="E9406" s="9">
        <v>2003</v>
      </c>
      <c r="F9406" s="7" t="s">
        <v>3730</v>
      </c>
      <c r="G9406" s="7" t="s">
        <v>5401</v>
      </c>
      <c r="H9406" s="8" t="s">
        <v>5929</v>
      </c>
      <c r="I9406" s="8" t="s">
        <v>17722</v>
      </c>
      <c r="J9406" s="19">
        <v>6</v>
      </c>
      <c r="K9406" s="19" t="s">
        <v>7736</v>
      </c>
      <c r="L9406" s="11">
        <v>7</v>
      </c>
      <c r="M9406" s="11"/>
      <c r="N9406" s="24"/>
      <c r="P9406" s="32"/>
      <c r="T9406" s="19"/>
      <c r="U9406" s="3" t="s">
        <v>3727</v>
      </c>
      <c r="X9406" t="str">
        <f t="shared" si="576"/>
        <v/>
      </c>
      <c r="Z9406" t="str">
        <f t="shared" si="577"/>
        <v/>
      </c>
      <c r="AB9406" s="9"/>
      <c r="AC9406" t="s">
        <v>5929</v>
      </c>
      <c r="AD9406">
        <f t="shared" si="579"/>
        <v>0</v>
      </c>
      <c r="AF9406" s="3"/>
      <c r="AG9406" t="s">
        <v>1391</v>
      </c>
      <c r="AH9406" s="9" t="s">
        <v>4925</v>
      </c>
    </row>
    <row r="9407" spans="1:34" ht="10.95" customHeight="1" outlineLevel="1" x14ac:dyDescent="0.25">
      <c r="A9407" t="s">
        <v>3702</v>
      </c>
      <c r="C9407" s="3" t="s">
        <v>12986</v>
      </c>
      <c r="D9407" s="3">
        <v>1331</v>
      </c>
      <c r="E9407" s="9">
        <v>2004</v>
      </c>
      <c r="F9407" s="7" t="s">
        <v>90</v>
      </c>
      <c r="G9407" s="7" t="s">
        <v>5401</v>
      </c>
      <c r="H9407" s="8" t="s">
        <v>11716</v>
      </c>
      <c r="I9407" s="8" t="s">
        <v>17727</v>
      </c>
      <c r="J9407" s="19">
        <v>3</v>
      </c>
      <c r="K9407" s="19" t="s">
        <v>7736</v>
      </c>
      <c r="L9407" s="11">
        <v>5.6</v>
      </c>
      <c r="M9407" s="11"/>
      <c r="N9407" s="24"/>
      <c r="P9407" s="32"/>
      <c r="T9407" s="19"/>
      <c r="U9407" s="3"/>
      <c r="X9407" t="str">
        <f t="shared" si="576"/>
        <v/>
      </c>
      <c r="Z9407" t="str">
        <f t="shared" si="577"/>
        <v/>
      </c>
      <c r="AB9407" s="9"/>
      <c r="AC9407" t="s">
        <v>11716</v>
      </c>
      <c r="AD9407">
        <f t="shared" si="579"/>
        <v>0</v>
      </c>
      <c r="AF9407" s="3"/>
      <c r="AH9407" s="9"/>
    </row>
    <row r="9408" spans="1:34" ht="10.95" customHeight="1" outlineLevel="1" x14ac:dyDescent="0.25">
      <c r="A9408" t="s">
        <v>3702</v>
      </c>
      <c r="C9408" s="3" t="s">
        <v>12986</v>
      </c>
      <c r="D9408" s="3" t="s">
        <v>17729</v>
      </c>
      <c r="E9408" s="9">
        <v>2004</v>
      </c>
      <c r="F9408" s="7" t="s">
        <v>15909</v>
      </c>
      <c r="G9408" s="7" t="s">
        <v>5401</v>
      </c>
      <c r="H9408" s="8" t="s">
        <v>17695</v>
      </c>
      <c r="I9408" s="8" t="s">
        <v>17728</v>
      </c>
      <c r="J9408" s="19">
        <v>6</v>
      </c>
      <c r="K9408" s="19" t="s">
        <v>7736</v>
      </c>
      <c r="L9408" s="11">
        <v>17</v>
      </c>
      <c r="M9408" s="11"/>
      <c r="N9408" s="24"/>
      <c r="P9408" s="32"/>
      <c r="T9408" s="19"/>
      <c r="U9408" s="3"/>
      <c r="X9408" t="str">
        <f t="shared" si="576"/>
        <v/>
      </c>
      <c r="Z9408" t="str">
        <f t="shared" si="577"/>
        <v/>
      </c>
      <c r="AB9408" s="9"/>
      <c r="AC9408" t="s">
        <v>17695</v>
      </c>
      <c r="AD9408">
        <f t="shared" si="579"/>
        <v>0</v>
      </c>
      <c r="AF9408" s="3"/>
      <c r="AH9408" s="9"/>
    </row>
    <row r="9409" spans="1:48" ht="10.95" customHeight="1" outlineLevel="1" x14ac:dyDescent="0.25">
      <c r="A9409" t="s">
        <v>3702</v>
      </c>
      <c r="C9409" s="3" t="s">
        <v>12986</v>
      </c>
      <c r="D9409" s="3" t="s">
        <v>17730</v>
      </c>
      <c r="E9409" s="9">
        <v>2004</v>
      </c>
      <c r="F9409" s="7" t="s">
        <v>15909</v>
      </c>
      <c r="G9409" s="7" t="s">
        <v>5401</v>
      </c>
      <c r="H9409" s="8" t="s">
        <v>17695</v>
      </c>
      <c r="I9409" s="8" t="s">
        <v>17728</v>
      </c>
      <c r="J9409" s="19">
        <v>6</v>
      </c>
      <c r="K9409" s="19" t="s">
        <v>7736</v>
      </c>
      <c r="L9409" s="11">
        <v>25</v>
      </c>
      <c r="M9409" s="11"/>
      <c r="N9409" s="24"/>
      <c r="P9409" s="32"/>
      <c r="T9409" s="19"/>
      <c r="U9409" s="3"/>
      <c r="X9409" t="str">
        <f t="shared" si="576"/>
        <v/>
      </c>
      <c r="Z9409" t="str">
        <f t="shared" si="577"/>
        <v/>
      </c>
      <c r="AB9409" s="9"/>
      <c r="AC9409" t="s">
        <v>17695</v>
      </c>
      <c r="AD9409">
        <f t="shared" si="579"/>
        <v>0</v>
      </c>
      <c r="AF9409" s="3"/>
      <c r="AH9409" s="9"/>
    </row>
    <row r="9410" spans="1:48" ht="10.95" customHeight="1" outlineLevel="1" x14ac:dyDescent="0.25">
      <c r="A9410" t="s">
        <v>3702</v>
      </c>
      <c r="C9410" s="3" t="s">
        <v>12986</v>
      </c>
      <c r="D9410" s="3">
        <v>1363</v>
      </c>
      <c r="E9410" s="9">
        <v>2004</v>
      </c>
      <c r="F9410" s="7" t="s">
        <v>17732</v>
      </c>
      <c r="G9410" s="7" t="s">
        <v>5401</v>
      </c>
      <c r="H9410" s="8" t="s">
        <v>17733</v>
      </c>
      <c r="I9410" s="8" t="s">
        <v>17731</v>
      </c>
      <c r="J9410" s="19">
        <v>3</v>
      </c>
      <c r="K9410" s="19" t="s">
        <v>7736</v>
      </c>
      <c r="L9410" s="11">
        <v>11.7</v>
      </c>
      <c r="M9410" s="11"/>
      <c r="N9410" s="24"/>
      <c r="P9410" s="32"/>
      <c r="T9410" s="19"/>
      <c r="U9410" s="3"/>
      <c r="X9410" t="str">
        <f t="shared" ref="X9410:X9473" si="580">IF(COUNTIF(F9410,"*fdc*"),1,"")</f>
        <v/>
      </c>
      <c r="Z9410" t="str">
        <f t="shared" ref="Z9410:Z9473" si="581">IF(COUNTIF(F9410,"*s/s*"),1,"")</f>
        <v/>
      </c>
      <c r="AB9410" s="9"/>
      <c r="AC9410" t="s">
        <v>17733</v>
      </c>
      <c r="AD9410">
        <f t="shared" si="579"/>
        <v>0</v>
      </c>
      <c r="AF9410" s="3"/>
      <c r="AH9410" s="9"/>
    </row>
    <row r="9411" spans="1:48" ht="10.95" customHeight="1" outlineLevel="1" x14ac:dyDescent="0.25">
      <c r="A9411" t="s">
        <v>3702</v>
      </c>
      <c r="C9411" s="3" t="s">
        <v>12986</v>
      </c>
      <c r="D9411" s="3">
        <v>1548</v>
      </c>
      <c r="E9411" s="9">
        <v>2007</v>
      </c>
      <c r="F9411" s="10" t="s">
        <v>3220</v>
      </c>
      <c r="G9411" s="7" t="s">
        <v>5401</v>
      </c>
      <c r="H9411" s="8" t="s">
        <v>17738</v>
      </c>
      <c r="I9411" s="8" t="s">
        <v>17687</v>
      </c>
      <c r="J9411" s="19">
        <v>3</v>
      </c>
      <c r="K9411" s="19" t="s">
        <v>7736</v>
      </c>
      <c r="L9411" s="11">
        <v>1</v>
      </c>
      <c r="M9411" s="11"/>
      <c r="N9411" s="24"/>
      <c r="P9411" s="32"/>
      <c r="T9411" s="19"/>
      <c r="U9411" s="3"/>
      <c r="X9411" t="str">
        <f t="shared" si="580"/>
        <v/>
      </c>
      <c r="Z9411" t="str">
        <f t="shared" si="581"/>
        <v/>
      </c>
      <c r="AB9411" s="9"/>
      <c r="AC9411" t="s">
        <v>17738</v>
      </c>
      <c r="AD9411">
        <f t="shared" si="579"/>
        <v>0</v>
      </c>
      <c r="AF9411" s="3"/>
      <c r="AH9411" s="9"/>
    </row>
    <row r="9412" spans="1:48" ht="10.95" customHeight="1" outlineLevel="1" x14ac:dyDescent="0.25">
      <c r="A9412" t="s">
        <v>3702</v>
      </c>
      <c r="C9412" s="3" t="s">
        <v>12986</v>
      </c>
      <c r="D9412" s="3">
        <v>1549</v>
      </c>
      <c r="E9412" s="9">
        <v>2007</v>
      </c>
      <c r="F9412" s="7" t="s">
        <v>184</v>
      </c>
      <c r="G9412" s="7" t="s">
        <v>5401</v>
      </c>
      <c r="H9412" s="8" t="s">
        <v>17738</v>
      </c>
      <c r="I9412" s="8" t="s">
        <v>17687</v>
      </c>
      <c r="J9412" s="19">
        <v>3</v>
      </c>
      <c r="K9412" s="19" t="s">
        <v>7736</v>
      </c>
      <c r="L9412" s="11">
        <v>1</v>
      </c>
      <c r="M9412" s="11"/>
      <c r="N9412" s="24"/>
      <c r="P9412" s="32"/>
      <c r="T9412" s="19"/>
      <c r="U9412" s="3"/>
      <c r="X9412" t="str">
        <f t="shared" si="580"/>
        <v/>
      </c>
      <c r="Z9412" t="str">
        <f t="shared" si="581"/>
        <v/>
      </c>
      <c r="AB9412" s="9"/>
      <c r="AC9412" t="s">
        <v>17738</v>
      </c>
      <c r="AD9412">
        <f t="shared" si="579"/>
        <v>0</v>
      </c>
      <c r="AF9412" s="3"/>
      <c r="AH9412" s="9"/>
    </row>
    <row r="9413" spans="1:48" ht="10.95" customHeight="1" outlineLevel="1" x14ac:dyDescent="0.25">
      <c r="A9413" t="s">
        <v>3702</v>
      </c>
      <c r="C9413" s="3" t="s">
        <v>12986</v>
      </c>
      <c r="D9413" s="3">
        <v>1550</v>
      </c>
      <c r="E9413" s="9">
        <v>2007</v>
      </c>
      <c r="F9413" s="10" t="s">
        <v>5142</v>
      </c>
      <c r="G9413" s="7" t="s">
        <v>5401</v>
      </c>
      <c r="H9413" s="8" t="s">
        <v>17738</v>
      </c>
      <c r="I9413" s="8" t="s">
        <v>17687</v>
      </c>
      <c r="J9413" s="19">
        <v>3</v>
      </c>
      <c r="K9413" s="19" t="s">
        <v>7736</v>
      </c>
      <c r="L9413" s="11">
        <v>1</v>
      </c>
      <c r="M9413" s="11"/>
      <c r="N9413" s="24"/>
      <c r="P9413" s="32"/>
      <c r="T9413" s="19"/>
      <c r="U9413" s="3"/>
      <c r="X9413" t="str">
        <f t="shared" si="580"/>
        <v/>
      </c>
      <c r="Z9413" t="str">
        <f t="shared" si="581"/>
        <v/>
      </c>
      <c r="AB9413" s="9"/>
      <c r="AC9413" t="s">
        <v>17738</v>
      </c>
      <c r="AD9413">
        <f t="shared" si="579"/>
        <v>0</v>
      </c>
      <c r="AF9413" s="3"/>
      <c r="AH9413" s="9"/>
    </row>
    <row r="9414" spans="1:48" ht="10.95" customHeight="1" outlineLevel="1" x14ac:dyDescent="0.25">
      <c r="A9414" t="s">
        <v>3702</v>
      </c>
      <c r="C9414" s="3" t="s">
        <v>12986</v>
      </c>
      <c r="D9414" s="3">
        <v>1551</v>
      </c>
      <c r="E9414" s="9">
        <v>2007</v>
      </c>
      <c r="F9414" s="7" t="s">
        <v>17734</v>
      </c>
      <c r="G9414" s="7" t="s">
        <v>5401</v>
      </c>
      <c r="H9414" s="8" t="s">
        <v>17739</v>
      </c>
      <c r="I9414" s="8" t="s">
        <v>17687</v>
      </c>
      <c r="J9414" s="19">
        <v>6</v>
      </c>
      <c r="K9414" s="19" t="s">
        <v>7736</v>
      </c>
      <c r="L9414" s="11">
        <v>1</v>
      </c>
      <c r="M9414" s="11"/>
      <c r="N9414" s="24"/>
      <c r="P9414" s="32"/>
      <c r="T9414" s="19"/>
      <c r="U9414" s="3"/>
      <c r="X9414" t="str">
        <f t="shared" si="580"/>
        <v/>
      </c>
      <c r="Z9414" t="str">
        <f t="shared" si="581"/>
        <v/>
      </c>
      <c r="AB9414" s="9"/>
      <c r="AC9414" t="s">
        <v>17739</v>
      </c>
      <c r="AD9414">
        <f t="shared" si="579"/>
        <v>0</v>
      </c>
      <c r="AF9414" s="3"/>
      <c r="AH9414" s="9"/>
    </row>
    <row r="9415" spans="1:48" ht="10.95" customHeight="1" outlineLevel="1" x14ac:dyDescent="0.25">
      <c r="A9415" t="s">
        <v>3702</v>
      </c>
      <c r="C9415" s="3" t="s">
        <v>12986</v>
      </c>
      <c r="D9415" s="3">
        <v>1552</v>
      </c>
      <c r="E9415" s="9">
        <v>2007</v>
      </c>
      <c r="F9415" s="7" t="s">
        <v>17735</v>
      </c>
      <c r="G9415" s="7" t="s">
        <v>5401</v>
      </c>
      <c r="H9415" s="8" t="s">
        <v>17664</v>
      </c>
      <c r="I9415" s="8" t="s">
        <v>17687</v>
      </c>
      <c r="J9415" s="19">
        <v>6</v>
      </c>
      <c r="K9415" s="19" t="s">
        <v>7736</v>
      </c>
      <c r="L9415" s="11">
        <v>1</v>
      </c>
      <c r="M9415" s="11"/>
      <c r="N9415" s="24"/>
      <c r="P9415" s="32"/>
      <c r="T9415" s="19"/>
      <c r="U9415" s="3"/>
      <c r="X9415" t="str">
        <f t="shared" si="580"/>
        <v/>
      </c>
      <c r="Z9415" t="str">
        <f t="shared" si="581"/>
        <v/>
      </c>
      <c r="AB9415" s="9"/>
      <c r="AC9415" t="s">
        <v>17664</v>
      </c>
      <c r="AD9415">
        <f t="shared" si="579"/>
        <v>0</v>
      </c>
      <c r="AF9415" s="3"/>
      <c r="AH9415" s="9"/>
    </row>
    <row r="9416" spans="1:48" ht="10.95" customHeight="1" outlineLevel="1" x14ac:dyDescent="0.25">
      <c r="A9416" t="s">
        <v>3702</v>
      </c>
      <c r="C9416" s="3" t="s">
        <v>12986</v>
      </c>
      <c r="D9416" s="3">
        <v>1553</v>
      </c>
      <c r="E9416" s="9">
        <v>2007</v>
      </c>
      <c r="F9416" s="7" t="s">
        <v>17736</v>
      </c>
      <c r="G9416" s="7" t="s">
        <v>5401</v>
      </c>
      <c r="H9416" s="8" t="s">
        <v>17740</v>
      </c>
      <c r="I9416" s="8" t="s">
        <v>17687</v>
      </c>
      <c r="J9416" s="19">
        <v>6</v>
      </c>
      <c r="K9416" s="19" t="s">
        <v>7736</v>
      </c>
      <c r="L9416" s="11">
        <v>1</v>
      </c>
      <c r="M9416" s="11"/>
      <c r="N9416" s="24"/>
      <c r="P9416" s="32"/>
      <c r="T9416" s="19"/>
      <c r="U9416" s="3"/>
      <c r="X9416" t="str">
        <f t="shared" si="580"/>
        <v/>
      </c>
      <c r="Z9416" t="str">
        <f t="shared" si="581"/>
        <v/>
      </c>
      <c r="AB9416" s="9"/>
      <c r="AC9416" t="s">
        <v>17740</v>
      </c>
      <c r="AD9416">
        <f t="shared" si="579"/>
        <v>0</v>
      </c>
      <c r="AF9416" s="3"/>
      <c r="AH9416" s="9"/>
    </row>
    <row r="9417" spans="1:48" ht="10.95" customHeight="1" outlineLevel="1" x14ac:dyDescent="0.25">
      <c r="A9417" t="s">
        <v>3702</v>
      </c>
      <c r="C9417" s="3" t="s">
        <v>12986</v>
      </c>
      <c r="D9417" s="3">
        <v>1554</v>
      </c>
      <c r="E9417" s="9">
        <v>2007</v>
      </c>
      <c r="F9417" s="7" t="s">
        <v>17737</v>
      </c>
      <c r="G9417" s="7" t="s">
        <v>5401</v>
      </c>
      <c r="H9417" s="8" t="s">
        <v>17741</v>
      </c>
      <c r="I9417" s="8" t="s">
        <v>17687</v>
      </c>
      <c r="J9417" s="19">
        <v>6</v>
      </c>
      <c r="K9417" s="19" t="s">
        <v>7736</v>
      </c>
      <c r="L9417" s="11">
        <v>1</v>
      </c>
      <c r="M9417" s="11"/>
      <c r="N9417" s="24"/>
      <c r="P9417" s="32"/>
      <c r="T9417" s="19"/>
      <c r="U9417" s="3"/>
      <c r="X9417" t="str">
        <f t="shared" si="580"/>
        <v/>
      </c>
      <c r="Z9417" t="str">
        <f t="shared" si="581"/>
        <v/>
      </c>
      <c r="AB9417" s="9"/>
      <c r="AC9417" t="s">
        <v>17741</v>
      </c>
      <c r="AD9417">
        <f t="shared" si="579"/>
        <v>0</v>
      </c>
      <c r="AF9417" s="3"/>
      <c r="AH9417" s="9"/>
    </row>
    <row r="9418" spans="1:48" ht="10.95" customHeight="1" outlineLevel="1" x14ac:dyDescent="0.25">
      <c r="A9418" t="s">
        <v>3702</v>
      </c>
      <c r="C9418" s="3" t="s">
        <v>12986</v>
      </c>
      <c r="D9418" s="3">
        <v>1555</v>
      </c>
      <c r="E9418" s="9">
        <v>2007</v>
      </c>
      <c r="F9418" s="7" t="s">
        <v>13514</v>
      </c>
      <c r="G9418" s="7" t="s">
        <v>5401</v>
      </c>
      <c r="H9418" s="8" t="s">
        <v>17742</v>
      </c>
      <c r="I9418" s="8" t="s">
        <v>17687</v>
      </c>
      <c r="J9418" s="19">
        <v>6</v>
      </c>
      <c r="K9418" s="19" t="s">
        <v>7736</v>
      </c>
      <c r="L9418" s="11">
        <v>1</v>
      </c>
      <c r="M9418" s="11"/>
      <c r="N9418" s="24"/>
      <c r="P9418" s="32"/>
      <c r="T9418" s="19"/>
      <c r="U9418" s="3"/>
      <c r="X9418" t="str">
        <f t="shared" si="580"/>
        <v/>
      </c>
      <c r="Z9418" t="str">
        <f t="shared" si="581"/>
        <v/>
      </c>
      <c r="AB9418" s="9"/>
      <c r="AC9418" t="s">
        <v>17742</v>
      </c>
      <c r="AD9418">
        <f t="shared" si="579"/>
        <v>0</v>
      </c>
      <c r="AF9418" s="3"/>
      <c r="AH9418" s="9"/>
    </row>
    <row r="9419" spans="1:48" ht="10.95" customHeight="1" outlineLevel="1" x14ac:dyDescent="0.25">
      <c r="A9419" t="s">
        <v>3702</v>
      </c>
      <c r="C9419" s="3" t="s">
        <v>12986</v>
      </c>
      <c r="D9419" s="3">
        <v>1731</v>
      </c>
      <c r="E9419" s="9">
        <v>2009</v>
      </c>
      <c r="F9419" s="7" t="s">
        <v>12469</v>
      </c>
      <c r="G9419" s="7" t="s">
        <v>5401</v>
      </c>
      <c r="H9419" s="8" t="s">
        <v>17741</v>
      </c>
      <c r="I9419" s="8" t="s">
        <v>17743</v>
      </c>
      <c r="J9419" s="19">
        <v>6</v>
      </c>
      <c r="K9419" s="19" t="s">
        <v>7736</v>
      </c>
      <c r="L9419" s="11">
        <v>3.9</v>
      </c>
      <c r="M9419" s="11"/>
      <c r="N9419" s="24"/>
      <c r="P9419" s="32"/>
      <c r="T9419" s="19"/>
      <c r="U9419" s="3"/>
      <c r="X9419" t="str">
        <f t="shared" si="580"/>
        <v/>
      </c>
      <c r="Z9419" t="str">
        <f t="shared" si="581"/>
        <v/>
      </c>
      <c r="AB9419" s="9"/>
      <c r="AC9419" t="s">
        <v>17741</v>
      </c>
      <c r="AD9419">
        <f t="shared" si="579"/>
        <v>0</v>
      </c>
      <c r="AF9419" s="3"/>
      <c r="AH9419" s="9"/>
    </row>
    <row r="9420" spans="1:48" ht="10.95" customHeight="1" outlineLevel="1" x14ac:dyDescent="0.25">
      <c r="A9420" t="s">
        <v>3702</v>
      </c>
      <c r="C9420" s="3" t="s">
        <v>12986</v>
      </c>
      <c r="D9420" s="3">
        <v>1734</v>
      </c>
      <c r="E9420" s="9">
        <v>2009</v>
      </c>
      <c r="F9420" s="7" t="s">
        <v>17744</v>
      </c>
      <c r="G9420" s="7" t="s">
        <v>5401</v>
      </c>
      <c r="H9420" s="8" t="s">
        <v>17739</v>
      </c>
      <c r="I9420" s="8" t="s">
        <v>17743</v>
      </c>
      <c r="J9420" s="19">
        <v>6</v>
      </c>
      <c r="K9420" s="19" t="s">
        <v>7736</v>
      </c>
      <c r="L9420" s="11">
        <v>3.9</v>
      </c>
      <c r="M9420" s="11"/>
      <c r="N9420" s="24"/>
      <c r="P9420" s="32"/>
      <c r="T9420" s="19"/>
      <c r="U9420" s="3"/>
      <c r="X9420" t="str">
        <f t="shared" si="580"/>
        <v/>
      </c>
      <c r="Z9420" t="str">
        <f t="shared" si="581"/>
        <v/>
      </c>
      <c r="AB9420" s="9"/>
      <c r="AC9420" t="s">
        <v>17739</v>
      </c>
      <c r="AD9420">
        <f t="shared" si="579"/>
        <v>0</v>
      </c>
      <c r="AF9420" s="3"/>
      <c r="AH9420" s="9"/>
    </row>
    <row r="9421" spans="1:48" ht="10.95" customHeight="1" outlineLevel="1" x14ac:dyDescent="0.25">
      <c r="A9421" t="s">
        <v>3702</v>
      </c>
      <c r="C9421" s="3" t="s">
        <v>12986</v>
      </c>
      <c r="D9421" s="3">
        <v>1735</v>
      </c>
      <c r="E9421" s="9">
        <v>2009</v>
      </c>
      <c r="F9421" s="7" t="s">
        <v>17735</v>
      </c>
      <c r="G9421" s="7" t="s">
        <v>5401</v>
      </c>
      <c r="H9421" s="8" t="s">
        <v>17740</v>
      </c>
      <c r="I9421" s="8" t="s">
        <v>17743</v>
      </c>
      <c r="J9421" s="19">
        <v>6</v>
      </c>
      <c r="K9421" s="19" t="s">
        <v>7736</v>
      </c>
      <c r="L9421" s="11">
        <v>3.9</v>
      </c>
      <c r="M9421" s="11"/>
      <c r="N9421" s="24"/>
      <c r="P9421" s="32"/>
      <c r="T9421" s="19"/>
      <c r="U9421" s="3"/>
      <c r="X9421" t="str">
        <f t="shared" si="580"/>
        <v/>
      </c>
      <c r="Z9421" t="str">
        <f t="shared" si="581"/>
        <v/>
      </c>
      <c r="AB9421" s="9"/>
      <c r="AC9421" t="s">
        <v>17740</v>
      </c>
      <c r="AD9421">
        <f t="shared" si="579"/>
        <v>0</v>
      </c>
      <c r="AF9421" s="3"/>
      <c r="AH9421" s="9"/>
    </row>
    <row r="9422" spans="1:48" ht="10.95" customHeight="1" x14ac:dyDescent="0.25">
      <c r="A9422" s="6" t="s">
        <v>20191</v>
      </c>
      <c r="B9422" t="s">
        <v>21879</v>
      </c>
      <c r="C9422" s="3" t="s">
        <v>12965</v>
      </c>
      <c r="E9422" s="9"/>
      <c r="F9422" s="7"/>
      <c r="G9422" s="7"/>
      <c r="H9422" s="8"/>
      <c r="I9422" s="8"/>
      <c r="J9422" s="19"/>
      <c r="K9422" s="19"/>
      <c r="L9422" s="11"/>
      <c r="M9422" s="11">
        <f>SUM(L9423:L9426)</f>
        <v>12.8</v>
      </c>
      <c r="N9422" s="24">
        <v>42</v>
      </c>
      <c r="O9422">
        <f>COUNTIF(K9423:K9426,"*")</f>
        <v>4</v>
      </c>
      <c r="P9422" s="32">
        <f>O9422/N9422</f>
        <v>9.5238095238095233E-2</v>
      </c>
      <c r="Q9422">
        <f>COUNTIF(K9423:K9426,"Y")+COUNTIF(K9423:K9426,"S")</f>
        <v>4</v>
      </c>
      <c r="T9422" s="20" t="s">
        <v>7738</v>
      </c>
      <c r="U9422" s="3"/>
      <c r="V9422" t="s">
        <v>18462</v>
      </c>
      <c r="X9422" t="str">
        <f t="shared" si="580"/>
        <v/>
      </c>
      <c r="Z9422" t="str">
        <f t="shared" si="581"/>
        <v/>
      </c>
      <c r="AB9422" s="9"/>
      <c r="AE9422">
        <f>COUNTIF(AD9423:AD9479,"1")</f>
        <v>3</v>
      </c>
      <c r="AF9422" s="3"/>
      <c r="AH9422" s="9"/>
      <c r="AI9422">
        <f>COUNTIF($J9423:$J9426,"1")-COUNTIFS($J9423:$J9426,"1",$K9423:$K9426,"V")</f>
        <v>0</v>
      </c>
      <c r="AJ9422">
        <f>COUNTIFS($J9423:$J9426,"1",$K9423:$K9426,"Y")+COUNTIFS($J9423:$J9426,"1",$K9423:$K9426,"s")</f>
        <v>0</v>
      </c>
      <c r="AK9422">
        <f>COUNTIF($J9423:$J9426,"2")-COUNTIFS($J9423:$J9426,"2",$K9423:$K9426,"V")</f>
        <v>0</v>
      </c>
      <c r="AL9422">
        <f>COUNTIFS($J9423:$J9426,"2",$K9423:$K9426,"Y")+COUNTIFS($J9423:$J9426,"2",$K9423:$K9426,"s")</f>
        <v>0</v>
      </c>
      <c r="AM9422">
        <f>COUNTIF($J9423:$J9426,"3")-COUNTIFS($J9423:$J9426,"3",$K9423:$K9426,"V")</f>
        <v>0</v>
      </c>
      <c r="AN9422">
        <f>COUNTIFS($J9423:$J9426,"3",$K9423:$K9426,"Y")+COUNTIFS($J9423:$J9426,"3",$K9423:$K9426,"s")</f>
        <v>0</v>
      </c>
      <c r="AO9422">
        <f>COUNTIF($J9423:$J9426,"4")-COUNTIFS($J9423:$J9426,"4",$K9423:$K9426,"V")</f>
        <v>0</v>
      </c>
      <c r="AP9422">
        <f>COUNTIFS($J9423:$J9426,"4",$K9423:$K9426,"Y")+COUNTIFS($J9423:$J9426,"4",$K9423:$K9426,"s")</f>
        <v>0</v>
      </c>
      <c r="AQ9422">
        <f>COUNTIF($J9423:$J9426,"5")-COUNTIFS($J9423:$J9426,"5",$K9423:$K9426,"V")</f>
        <v>0</v>
      </c>
      <c r="AR9422">
        <f>COUNTIFS($J9423:$J9426,"5",$K9423:$K9426,"Y")+COUNTIFS($J9423:$J9426,"5",$K9423:$K9426,"s")</f>
        <v>0</v>
      </c>
      <c r="AS9422">
        <f>COUNTIF($J9423:$J9426,"6")-COUNTIFS($J9423:$J9426,"6",$K9423:$K9426,"V")</f>
        <v>4</v>
      </c>
      <c r="AT9422">
        <f>COUNTIFS($J9423:$J9426,"6",$K9423:$K9426,"Y")+COUNTIFS($J9423:$J9426,"6",$K9423:$K9426,"s")</f>
        <v>4</v>
      </c>
      <c r="AU9422">
        <f>COUNTIF($J9423:$J9426,"7")-COUNTIFS($J9423:$J9426,"7",$K9423:$K9426,"V")</f>
        <v>0</v>
      </c>
      <c r="AV9422">
        <f>COUNTIFS($J9423:$J9426,"7",$K9423:$K9426,"Y")+COUNTIFS($J9423:$J9426,"7",$K9423:$K9426,"s")</f>
        <v>0</v>
      </c>
    </row>
    <row r="9423" spans="1:48" ht="10.95" customHeight="1" outlineLevel="1" x14ac:dyDescent="0.25">
      <c r="A9423" t="s">
        <v>20192</v>
      </c>
      <c r="C9423" s="3" t="s">
        <v>12965</v>
      </c>
      <c r="D9423" s="3">
        <v>1</v>
      </c>
      <c r="E9423" s="9">
        <v>2010</v>
      </c>
      <c r="F9423" s="21" t="s">
        <v>17668</v>
      </c>
      <c r="G9423" s="7" t="s">
        <v>5401</v>
      </c>
      <c r="H9423" s="8" t="s">
        <v>20194</v>
      </c>
      <c r="I9423" s="8" t="s">
        <v>20193</v>
      </c>
      <c r="J9423" s="19">
        <v>6</v>
      </c>
      <c r="K9423" s="19" t="s">
        <v>7736</v>
      </c>
      <c r="L9423" s="11">
        <v>2.9</v>
      </c>
      <c r="M9423" s="11"/>
      <c r="N9423" s="24"/>
      <c r="P9423" s="32"/>
      <c r="T9423" s="19"/>
      <c r="U9423" s="3" t="s">
        <v>6872</v>
      </c>
      <c r="X9423" t="str">
        <f t="shared" si="580"/>
        <v/>
      </c>
      <c r="Z9423" t="str">
        <f t="shared" si="581"/>
        <v/>
      </c>
      <c r="AB9423" s="9"/>
      <c r="AC9423" t="s">
        <v>20194</v>
      </c>
      <c r="AD9423">
        <f>COUNTIF(H9423,"*Fuji*")</f>
        <v>0</v>
      </c>
      <c r="AF9423" s="3"/>
      <c r="AH9423" s="9"/>
    </row>
    <row r="9424" spans="1:48" ht="10.95" customHeight="1" outlineLevel="1" x14ac:dyDescent="0.25">
      <c r="A9424" t="s">
        <v>20192</v>
      </c>
      <c r="C9424" s="3" t="s">
        <v>12965</v>
      </c>
      <c r="D9424" s="3">
        <v>39</v>
      </c>
      <c r="E9424" s="9">
        <v>2012</v>
      </c>
      <c r="F9424" s="21" t="s">
        <v>20195</v>
      </c>
      <c r="G9424" s="7" t="s">
        <v>2294</v>
      </c>
      <c r="H9424" s="8" t="s">
        <v>17740</v>
      </c>
      <c r="I9424" s="8" t="s">
        <v>20197</v>
      </c>
      <c r="J9424" s="19">
        <v>6</v>
      </c>
      <c r="K9424" s="19" t="s">
        <v>7736</v>
      </c>
      <c r="L9424" s="11">
        <v>3.3</v>
      </c>
      <c r="M9424" s="11"/>
      <c r="N9424" s="24"/>
      <c r="P9424" s="32"/>
      <c r="T9424" s="19"/>
      <c r="U9424" s="3" t="s">
        <v>6872</v>
      </c>
      <c r="X9424" t="str">
        <f t="shared" si="580"/>
        <v/>
      </c>
      <c r="Z9424" t="str">
        <f t="shared" si="581"/>
        <v/>
      </c>
      <c r="AB9424" s="9"/>
      <c r="AC9424" t="s">
        <v>17740</v>
      </c>
      <c r="AD9424">
        <f>COUNTIF(H9424,"*Fuji*")</f>
        <v>0</v>
      </c>
      <c r="AF9424" s="3"/>
      <c r="AH9424" s="9"/>
    </row>
    <row r="9425" spans="1:48" ht="10.95" customHeight="1" outlineLevel="1" x14ac:dyDescent="0.25">
      <c r="A9425" t="s">
        <v>20192</v>
      </c>
      <c r="C9425" s="3" t="s">
        <v>12965</v>
      </c>
      <c r="D9425" s="3">
        <v>40</v>
      </c>
      <c r="E9425" s="9">
        <v>2012</v>
      </c>
      <c r="F9425" s="21" t="s">
        <v>8634</v>
      </c>
      <c r="G9425" s="7" t="s">
        <v>6139</v>
      </c>
      <c r="H9425" s="8" t="s">
        <v>20198</v>
      </c>
      <c r="I9425" s="8" t="s">
        <v>20197</v>
      </c>
      <c r="J9425" s="19">
        <v>6</v>
      </c>
      <c r="K9425" s="19" t="s">
        <v>7736</v>
      </c>
      <c r="L9425" s="11">
        <v>3.3</v>
      </c>
      <c r="M9425" s="11"/>
      <c r="N9425" s="24"/>
      <c r="P9425" s="32"/>
      <c r="T9425" s="19"/>
      <c r="U9425" s="3" t="s">
        <v>6872</v>
      </c>
      <c r="X9425" t="str">
        <f t="shared" si="580"/>
        <v/>
      </c>
      <c r="Z9425" t="str">
        <f t="shared" si="581"/>
        <v/>
      </c>
      <c r="AB9425" s="9"/>
      <c r="AC9425" t="s">
        <v>20198</v>
      </c>
      <c r="AD9425">
        <f>COUNTIF(H9425,"*Fuji*")</f>
        <v>0</v>
      </c>
      <c r="AF9425" s="3"/>
      <c r="AH9425" s="9"/>
    </row>
    <row r="9426" spans="1:48" ht="10.95" customHeight="1" outlineLevel="1" x14ac:dyDescent="0.25">
      <c r="A9426" t="s">
        <v>20192</v>
      </c>
      <c r="C9426" s="3" t="s">
        <v>12965</v>
      </c>
      <c r="D9426" s="3">
        <v>41</v>
      </c>
      <c r="E9426" s="9">
        <v>2012</v>
      </c>
      <c r="F9426" s="21" t="s">
        <v>20196</v>
      </c>
      <c r="G9426" s="7" t="s">
        <v>6507</v>
      </c>
      <c r="H9426" s="8" t="s">
        <v>17739</v>
      </c>
      <c r="I9426" s="8" t="s">
        <v>20197</v>
      </c>
      <c r="J9426" s="19">
        <v>6</v>
      </c>
      <c r="K9426" s="19" t="s">
        <v>7736</v>
      </c>
      <c r="L9426" s="11">
        <v>3.3</v>
      </c>
      <c r="M9426" s="11"/>
      <c r="N9426" s="24"/>
      <c r="P9426" s="32"/>
      <c r="T9426" s="19"/>
      <c r="U9426" s="3" t="s">
        <v>6872</v>
      </c>
      <c r="X9426" t="str">
        <f t="shared" si="580"/>
        <v/>
      </c>
      <c r="Z9426" t="str">
        <f t="shared" si="581"/>
        <v/>
      </c>
      <c r="AB9426" s="9"/>
      <c r="AC9426" t="s">
        <v>17739</v>
      </c>
      <c r="AD9426">
        <f>COUNTIF(H9426,"*Fuji*")</f>
        <v>0</v>
      </c>
      <c r="AF9426" s="3"/>
      <c r="AH9426" s="9"/>
    </row>
    <row r="9427" spans="1:48" ht="10.95" customHeight="1" x14ac:dyDescent="0.25">
      <c r="A9427" s="6" t="s">
        <v>9129</v>
      </c>
      <c r="B9427" s="2" t="s">
        <v>13191</v>
      </c>
      <c r="C9427" s="3" t="s">
        <v>12965</v>
      </c>
      <c r="E9427" s="9"/>
      <c r="F9427" s="7"/>
      <c r="G9427" s="7"/>
      <c r="H9427" s="8"/>
      <c r="I9427" s="8"/>
      <c r="J9427" s="19"/>
      <c r="K9427" s="19"/>
      <c r="L9427" s="11"/>
      <c r="M9427" s="11">
        <f>SUM(L9428:L9489)</f>
        <v>149.39999999999992</v>
      </c>
      <c r="N9427" s="24">
        <v>384</v>
      </c>
      <c r="O9427">
        <f>COUNTIF(K9428:K9489,"*")</f>
        <v>62</v>
      </c>
      <c r="P9427" s="32">
        <f>O9427/N9427</f>
        <v>0.16145833333333334</v>
      </c>
      <c r="Q9427">
        <f>COUNTIF(K9428:K9489,"Y")+COUNTIF(K9428:K9489,"S")</f>
        <v>62</v>
      </c>
      <c r="T9427" s="20" t="s">
        <v>7738</v>
      </c>
      <c r="U9427" s="3"/>
      <c r="V9427" t="s">
        <v>18462</v>
      </c>
      <c r="X9427" t="str">
        <f t="shared" si="580"/>
        <v/>
      </c>
      <c r="Z9427" t="str">
        <f t="shared" si="581"/>
        <v/>
      </c>
      <c r="AB9427" s="9"/>
      <c r="AE9427">
        <f>COUNTIF(AD9428:AD9489,"1")</f>
        <v>4</v>
      </c>
      <c r="AF9427" s="3"/>
      <c r="AH9427" s="9"/>
      <c r="AI9427">
        <f>COUNTIF($J9428:$J9489,"1")-COUNTIFS($J9428:$J9489,"1",$K9428:$K9489,"V")</f>
        <v>9</v>
      </c>
      <c r="AJ9427">
        <f>COUNTIFS($J9428:$J9489,"1",$K9428:$K9489,"Y")+COUNTIFS($J9428:$J9489,"1",$K9428:$K9489,"s")</f>
        <v>9</v>
      </c>
      <c r="AK9427">
        <f>COUNTIF($J9428:$J9489,"2")-COUNTIFS($J9428:$J9489,"2",$K9428:$K9489,"V")</f>
        <v>0</v>
      </c>
      <c r="AL9427">
        <f>COUNTIFS($J9428:$J9489,"2",$K9428:$K9489,"Y")+COUNTIFS($J9428:$J9489,"2",$K9428:$K9489,"s")</f>
        <v>0</v>
      </c>
      <c r="AM9427">
        <f>COUNTIF($J9428:$J9489,"3")-COUNTIFS($J9428:$J9489,"3",$K9428:$K9489,"V")</f>
        <v>50</v>
      </c>
      <c r="AN9427">
        <f>COUNTIFS($J9428:$J9489,"3",$K9428:$K9489,"Y")+COUNTIFS($J9428:$J9489,"3",$K9428:$K9489,"s")</f>
        <v>50</v>
      </c>
      <c r="AO9427">
        <f>COUNTIF($J9428:$J9489,"4")-COUNTIFS($J9428:$J9489,"4",$K9428:$K9489,"V")</f>
        <v>2</v>
      </c>
      <c r="AP9427">
        <f>COUNTIFS($J9428:$J9489,"4",$K9428:$K9489,"Y")+COUNTIFS($J9428:$J9489,"4",$K9428:$K9489,"s")</f>
        <v>2</v>
      </c>
      <c r="AQ9427">
        <f>COUNTIF($J9428:$J9489,"5")-COUNTIFS($J9428:$J9489,"5",$K9428:$K9489,"V")</f>
        <v>1</v>
      </c>
      <c r="AR9427">
        <f>COUNTIFS($J9428:$J9489,"5",$K9428:$K9489,"Y")+COUNTIFS($J9428:$J9489,"5",$K9428:$K9489,"s")</f>
        <v>1</v>
      </c>
      <c r="AS9427">
        <f>COUNTIF($J9428:$J9489,"6")-COUNTIFS($J9428:$J9489,"6",$K9428:$K9489,"V")</f>
        <v>0</v>
      </c>
      <c r="AT9427">
        <f>COUNTIFS($J9428:$J9489,"6",$K9428:$K9489,"Y")+COUNTIFS($J9428:$J9489,"6",$K9428:$K9489,"s")</f>
        <v>0</v>
      </c>
      <c r="AU9427">
        <f>COUNTIF($J9428:$J9489,"7")-COUNTIFS($J9428:$J9489,"7",$K9428:$K9489,"V")</f>
        <v>0</v>
      </c>
      <c r="AV9427">
        <f>COUNTIFS($J9428:$J9489,"7",$K9428:$K9489,"Y")+COUNTIFS($J9428:$J9489,"7",$K9428:$K9489,"s")</f>
        <v>0</v>
      </c>
    </row>
    <row r="9428" spans="1:48" ht="10.95" customHeight="1" outlineLevel="1" x14ac:dyDescent="0.25">
      <c r="A9428" t="s">
        <v>547</v>
      </c>
      <c r="C9428" s="3" t="s">
        <v>12965</v>
      </c>
      <c r="D9428" s="3">
        <v>177</v>
      </c>
      <c r="E9428" s="9">
        <v>1928</v>
      </c>
      <c r="F9428" s="21" t="s">
        <v>5141</v>
      </c>
      <c r="G9428" s="7" t="s">
        <v>5440</v>
      </c>
      <c r="H9428" s="8" t="s">
        <v>6965</v>
      </c>
      <c r="I9428" s="8" t="s">
        <v>6964</v>
      </c>
      <c r="J9428" s="19">
        <v>3</v>
      </c>
      <c r="K9428" s="19" t="s">
        <v>7736</v>
      </c>
      <c r="L9428" s="11">
        <v>3</v>
      </c>
      <c r="M9428" s="11"/>
      <c r="N9428" s="24"/>
      <c r="P9428" s="32"/>
      <c r="T9428" s="19"/>
      <c r="U9428" s="3" t="s">
        <v>6872</v>
      </c>
      <c r="X9428" t="str">
        <f t="shared" si="580"/>
        <v/>
      </c>
      <c r="Z9428" t="str">
        <f t="shared" si="581"/>
        <v/>
      </c>
      <c r="AB9428" s="9"/>
      <c r="AC9428" t="s">
        <v>6965</v>
      </c>
      <c r="AD9428">
        <f t="shared" ref="AD9428:AD9459" si="582">COUNTIF(H9428,"*Fuji*")</f>
        <v>0</v>
      </c>
      <c r="AF9428" s="3"/>
      <c r="AH9428" s="9"/>
    </row>
    <row r="9429" spans="1:48" ht="10.95" customHeight="1" outlineLevel="1" x14ac:dyDescent="0.25">
      <c r="A9429" t="s">
        <v>547</v>
      </c>
      <c r="C9429" s="3" t="s">
        <v>12965</v>
      </c>
      <c r="D9429" s="3">
        <v>178</v>
      </c>
      <c r="E9429" s="9">
        <v>1928</v>
      </c>
      <c r="F9429" s="21" t="s">
        <v>2977</v>
      </c>
      <c r="G9429" s="7" t="s">
        <v>2294</v>
      </c>
      <c r="H9429" s="8" t="s">
        <v>6965</v>
      </c>
      <c r="I9429" s="8" t="s">
        <v>6964</v>
      </c>
      <c r="J9429" s="19">
        <v>3</v>
      </c>
      <c r="K9429" s="19" t="s">
        <v>7736</v>
      </c>
      <c r="L9429" s="11">
        <v>3</v>
      </c>
      <c r="M9429" s="11"/>
      <c r="N9429" s="24"/>
      <c r="P9429" s="32"/>
      <c r="T9429" s="19"/>
      <c r="U9429" s="3" t="s">
        <v>6872</v>
      </c>
      <c r="X9429" t="str">
        <f t="shared" si="580"/>
        <v/>
      </c>
      <c r="Z9429" t="str">
        <f t="shared" si="581"/>
        <v/>
      </c>
      <c r="AB9429" s="9"/>
      <c r="AC9429" t="s">
        <v>6965</v>
      </c>
      <c r="AD9429">
        <f t="shared" si="582"/>
        <v>0</v>
      </c>
      <c r="AF9429" s="3"/>
      <c r="AH9429" s="9"/>
    </row>
    <row r="9430" spans="1:48" ht="10.95" customHeight="1" outlineLevel="1" x14ac:dyDescent="0.25">
      <c r="A9430" t="s">
        <v>547</v>
      </c>
      <c r="C9430" s="3" t="s">
        <v>12965</v>
      </c>
      <c r="D9430" s="3">
        <v>179</v>
      </c>
      <c r="E9430" s="9">
        <v>1928</v>
      </c>
      <c r="F9430" s="21" t="s">
        <v>2351</v>
      </c>
      <c r="G9430" s="7" t="s">
        <v>6139</v>
      </c>
      <c r="H9430" s="8" t="s">
        <v>6965</v>
      </c>
      <c r="I9430" s="8" t="s">
        <v>6964</v>
      </c>
      <c r="J9430" s="19">
        <v>3</v>
      </c>
      <c r="K9430" s="19" t="s">
        <v>7736</v>
      </c>
      <c r="L9430" s="11">
        <v>3</v>
      </c>
      <c r="M9430" s="11"/>
      <c r="N9430" s="24"/>
      <c r="P9430" s="32"/>
      <c r="T9430" s="19"/>
      <c r="U9430" s="3" t="s">
        <v>6872</v>
      </c>
      <c r="X9430" t="str">
        <f t="shared" si="580"/>
        <v/>
      </c>
      <c r="Z9430" t="str">
        <f t="shared" si="581"/>
        <v/>
      </c>
      <c r="AB9430" s="9"/>
      <c r="AC9430" t="s">
        <v>6965</v>
      </c>
      <c r="AD9430">
        <f t="shared" si="582"/>
        <v>0</v>
      </c>
      <c r="AF9430" s="3"/>
      <c r="AH9430" s="9"/>
    </row>
    <row r="9431" spans="1:48" ht="10.95" customHeight="1" outlineLevel="1" x14ac:dyDescent="0.25">
      <c r="A9431" t="s">
        <v>547</v>
      </c>
      <c r="C9431" s="3" t="s">
        <v>12965</v>
      </c>
      <c r="D9431" s="3">
        <v>180</v>
      </c>
      <c r="E9431" s="9">
        <v>1928</v>
      </c>
      <c r="F9431" s="21" t="s">
        <v>3776</v>
      </c>
      <c r="G9431" s="7" t="s">
        <v>6507</v>
      </c>
      <c r="H9431" s="8" t="s">
        <v>6965</v>
      </c>
      <c r="I9431" s="8" t="s">
        <v>6964</v>
      </c>
      <c r="J9431" s="19">
        <v>3</v>
      </c>
      <c r="K9431" s="19" t="s">
        <v>7736</v>
      </c>
      <c r="L9431" s="11">
        <v>3</v>
      </c>
      <c r="M9431" s="11"/>
      <c r="N9431" s="24"/>
      <c r="P9431" s="32"/>
      <c r="T9431" s="19"/>
      <c r="U9431" s="3" t="s">
        <v>6872</v>
      </c>
      <c r="X9431" t="str">
        <f t="shared" si="580"/>
        <v/>
      </c>
      <c r="Z9431" t="str">
        <f t="shared" si="581"/>
        <v/>
      </c>
      <c r="AB9431" s="9"/>
      <c r="AC9431" t="s">
        <v>6965</v>
      </c>
      <c r="AD9431">
        <f t="shared" si="582"/>
        <v>0</v>
      </c>
      <c r="AF9431" s="3"/>
      <c r="AH9431" s="9"/>
    </row>
    <row r="9432" spans="1:48" ht="10.95" customHeight="1" outlineLevel="1" x14ac:dyDescent="0.25">
      <c r="A9432" t="s">
        <v>547</v>
      </c>
      <c r="C9432" s="3" t="s">
        <v>12965</v>
      </c>
      <c r="D9432" s="3">
        <v>181</v>
      </c>
      <c r="E9432" s="9">
        <v>1928</v>
      </c>
      <c r="F9432" s="21" t="s">
        <v>1473</v>
      </c>
      <c r="G9432" s="7" t="s">
        <v>3834</v>
      </c>
      <c r="H9432" s="8" t="s">
        <v>6965</v>
      </c>
      <c r="I9432" s="8" t="s">
        <v>6964</v>
      </c>
      <c r="J9432" s="19">
        <v>3</v>
      </c>
      <c r="K9432" s="19" t="s">
        <v>7736</v>
      </c>
      <c r="L9432" s="11">
        <v>3</v>
      </c>
      <c r="M9432" s="11"/>
      <c r="N9432" s="24"/>
      <c r="P9432" s="32"/>
      <c r="T9432" s="19"/>
      <c r="U9432" s="3" t="s">
        <v>6872</v>
      </c>
      <c r="X9432" t="str">
        <f t="shared" si="580"/>
        <v/>
      </c>
      <c r="Z9432" t="str">
        <f t="shared" si="581"/>
        <v/>
      </c>
      <c r="AB9432" s="9"/>
      <c r="AC9432" t="s">
        <v>6965</v>
      </c>
      <c r="AD9432">
        <f t="shared" si="582"/>
        <v>0</v>
      </c>
      <c r="AF9432" s="3"/>
      <c r="AH9432" s="9"/>
    </row>
    <row r="9433" spans="1:48" ht="10.95" customHeight="1" outlineLevel="1" x14ac:dyDescent="0.25">
      <c r="A9433" t="s">
        <v>547</v>
      </c>
      <c r="C9433" s="3" t="s">
        <v>12965</v>
      </c>
      <c r="D9433" s="3">
        <v>185</v>
      </c>
      <c r="E9433" s="9">
        <v>1930</v>
      </c>
      <c r="F9433" s="21" t="s">
        <v>6970</v>
      </c>
      <c r="G9433" s="7" t="s">
        <v>6139</v>
      </c>
      <c r="H9433" s="8" t="s">
        <v>6965</v>
      </c>
      <c r="I9433" s="8" t="s">
        <v>6966</v>
      </c>
      <c r="J9433" s="19">
        <v>3</v>
      </c>
      <c r="K9433" s="19" t="s">
        <v>7736</v>
      </c>
      <c r="L9433" s="11">
        <v>0.75</v>
      </c>
      <c r="M9433" s="11"/>
      <c r="N9433" s="24"/>
      <c r="P9433" s="32"/>
      <c r="T9433" s="19"/>
      <c r="U9433" s="3" t="s">
        <v>6872</v>
      </c>
      <c r="X9433" t="str">
        <f t="shared" si="580"/>
        <v/>
      </c>
      <c r="Z9433" t="str">
        <f t="shared" si="581"/>
        <v/>
      </c>
      <c r="AB9433" s="9"/>
      <c r="AC9433" t="s">
        <v>6965</v>
      </c>
      <c r="AD9433">
        <f t="shared" si="582"/>
        <v>0</v>
      </c>
      <c r="AF9433" s="3"/>
      <c r="AH9433" s="9"/>
    </row>
    <row r="9434" spans="1:48" ht="10.95" customHeight="1" outlineLevel="1" x14ac:dyDescent="0.25">
      <c r="A9434" t="s">
        <v>547</v>
      </c>
      <c r="C9434" s="3" t="s">
        <v>12965</v>
      </c>
      <c r="D9434" s="3">
        <v>186</v>
      </c>
      <c r="E9434" s="9">
        <v>1930</v>
      </c>
      <c r="F9434" s="21" t="s">
        <v>4735</v>
      </c>
      <c r="G9434" s="7" t="s">
        <v>6968</v>
      </c>
      <c r="H9434" s="8" t="s">
        <v>959</v>
      </c>
      <c r="I9434" s="8" t="s">
        <v>6967</v>
      </c>
      <c r="J9434" s="19">
        <v>4</v>
      </c>
      <c r="K9434" s="19" t="s">
        <v>7736</v>
      </c>
      <c r="L9434" s="11">
        <v>4.5</v>
      </c>
      <c r="M9434" s="11"/>
      <c r="N9434" s="24"/>
      <c r="P9434" s="32"/>
      <c r="T9434" s="19"/>
      <c r="U9434" s="3" t="s">
        <v>2999</v>
      </c>
      <c r="X9434" t="str">
        <f t="shared" si="580"/>
        <v/>
      </c>
      <c r="Z9434" t="str">
        <f t="shared" si="581"/>
        <v/>
      </c>
      <c r="AB9434" s="9"/>
      <c r="AC9434" t="s">
        <v>959</v>
      </c>
      <c r="AD9434">
        <f t="shared" si="582"/>
        <v>0</v>
      </c>
      <c r="AF9434" s="3"/>
      <c r="AG9434" t="s">
        <v>960</v>
      </c>
      <c r="AH9434" s="9" t="s">
        <v>4925</v>
      </c>
    </row>
    <row r="9435" spans="1:48" ht="10.95" customHeight="1" outlineLevel="1" x14ac:dyDescent="0.25">
      <c r="A9435" t="s">
        <v>547</v>
      </c>
      <c r="C9435" s="3" t="s">
        <v>12965</v>
      </c>
      <c r="D9435" s="3">
        <v>189</v>
      </c>
      <c r="E9435" s="9">
        <v>1930</v>
      </c>
      <c r="F9435" s="21" t="s">
        <v>5242</v>
      </c>
      <c r="G9435" s="7" t="s">
        <v>9076</v>
      </c>
      <c r="H9435" s="8" t="s">
        <v>8114</v>
      </c>
      <c r="I9435" s="8" t="s">
        <v>6967</v>
      </c>
      <c r="J9435" s="19">
        <v>4</v>
      </c>
      <c r="K9435" s="19" t="s">
        <v>7736</v>
      </c>
      <c r="L9435" s="11">
        <v>4.5</v>
      </c>
      <c r="M9435" s="11"/>
      <c r="N9435" s="24"/>
      <c r="P9435" s="32"/>
      <c r="T9435" s="19"/>
      <c r="U9435" s="3"/>
      <c r="X9435" t="str">
        <f t="shared" si="580"/>
        <v/>
      </c>
      <c r="Z9435" t="str">
        <f t="shared" si="581"/>
        <v/>
      </c>
      <c r="AB9435" s="9"/>
      <c r="AC9435" t="s">
        <v>8114</v>
      </c>
      <c r="AD9435">
        <f t="shared" si="582"/>
        <v>0</v>
      </c>
      <c r="AF9435" s="3"/>
      <c r="AH9435" s="9" t="s">
        <v>4925</v>
      </c>
    </row>
    <row r="9436" spans="1:48" ht="10.95" customHeight="1" outlineLevel="1" x14ac:dyDescent="0.25">
      <c r="A9436" t="s">
        <v>547</v>
      </c>
      <c r="C9436" s="3" t="s">
        <v>12965</v>
      </c>
      <c r="D9436" s="3">
        <v>200</v>
      </c>
      <c r="E9436" s="9">
        <v>1932</v>
      </c>
      <c r="F9436" s="21" t="s">
        <v>6969</v>
      </c>
      <c r="G9436" s="7" t="s">
        <v>5040</v>
      </c>
      <c r="H9436" s="8" t="s">
        <v>6965</v>
      </c>
      <c r="I9436" s="8" t="s">
        <v>6966</v>
      </c>
      <c r="J9436" s="19">
        <v>3</v>
      </c>
      <c r="K9436" s="19" t="s">
        <v>7736</v>
      </c>
      <c r="L9436" s="11">
        <v>0.5</v>
      </c>
      <c r="M9436" s="11"/>
      <c r="N9436" s="24"/>
      <c r="P9436" s="32"/>
      <c r="T9436" s="19"/>
      <c r="U9436" s="3" t="s">
        <v>6872</v>
      </c>
      <c r="X9436" t="str">
        <f t="shared" si="580"/>
        <v/>
      </c>
      <c r="Z9436" t="str">
        <f t="shared" si="581"/>
        <v/>
      </c>
      <c r="AB9436" s="9"/>
      <c r="AC9436" t="s">
        <v>6965</v>
      </c>
      <c r="AD9436">
        <f t="shared" si="582"/>
        <v>0</v>
      </c>
      <c r="AF9436" s="3"/>
      <c r="AH9436" s="9"/>
    </row>
    <row r="9437" spans="1:48" ht="10.95" customHeight="1" outlineLevel="1" x14ac:dyDescent="0.25">
      <c r="A9437" t="s">
        <v>547</v>
      </c>
      <c r="C9437" s="3" t="s">
        <v>12965</v>
      </c>
      <c r="D9437" s="3">
        <v>201</v>
      </c>
      <c r="E9437" s="9">
        <v>1932</v>
      </c>
      <c r="F9437" s="21" t="s">
        <v>4735</v>
      </c>
      <c r="G9437" s="7" t="s">
        <v>6972</v>
      </c>
      <c r="H9437" s="8" t="s">
        <v>4775</v>
      </c>
      <c r="I9437" s="8" t="s">
        <v>6971</v>
      </c>
      <c r="J9437" s="19">
        <v>3</v>
      </c>
      <c r="K9437" s="19" t="s">
        <v>7736</v>
      </c>
      <c r="L9437" s="11">
        <v>1.9</v>
      </c>
      <c r="M9437" s="11"/>
      <c r="N9437" s="24"/>
      <c r="P9437" s="32"/>
      <c r="T9437" s="19"/>
      <c r="U9437" s="3" t="s">
        <v>6872</v>
      </c>
      <c r="X9437" t="str">
        <f t="shared" si="580"/>
        <v/>
      </c>
      <c r="Z9437" t="str">
        <f t="shared" si="581"/>
        <v/>
      </c>
      <c r="AB9437" s="9"/>
      <c r="AC9437" t="s">
        <v>4775</v>
      </c>
      <c r="AD9437">
        <f t="shared" si="582"/>
        <v>0</v>
      </c>
      <c r="AF9437" s="3"/>
      <c r="AH9437" s="9"/>
    </row>
    <row r="9438" spans="1:48" ht="10.95" customHeight="1" outlineLevel="1" x14ac:dyDescent="0.25">
      <c r="A9438" t="s">
        <v>547</v>
      </c>
      <c r="C9438" s="3" t="s">
        <v>12965</v>
      </c>
      <c r="D9438" s="3">
        <v>202</v>
      </c>
      <c r="E9438" s="9">
        <v>1932</v>
      </c>
      <c r="F9438" s="21" t="s">
        <v>5142</v>
      </c>
      <c r="G9438" s="7" t="s">
        <v>6952</v>
      </c>
      <c r="H9438" s="8" t="s">
        <v>4775</v>
      </c>
      <c r="I9438" s="8" t="s">
        <v>6971</v>
      </c>
      <c r="J9438" s="19">
        <v>3</v>
      </c>
      <c r="K9438" s="19" t="s">
        <v>7736</v>
      </c>
      <c r="L9438" s="11">
        <v>1.9</v>
      </c>
      <c r="M9438" s="11"/>
      <c r="N9438" s="24"/>
      <c r="P9438" s="32"/>
      <c r="T9438" s="19"/>
      <c r="U9438" s="3" t="s">
        <v>6872</v>
      </c>
      <c r="X9438" t="str">
        <f t="shared" si="580"/>
        <v/>
      </c>
      <c r="Z9438" t="str">
        <f t="shared" si="581"/>
        <v/>
      </c>
      <c r="AB9438" s="9"/>
      <c r="AC9438" t="s">
        <v>4775</v>
      </c>
      <c r="AD9438">
        <f t="shared" si="582"/>
        <v>0</v>
      </c>
      <c r="AF9438" s="3"/>
      <c r="AH9438" s="9"/>
    </row>
    <row r="9439" spans="1:48" ht="10.95" customHeight="1" outlineLevel="1" x14ac:dyDescent="0.25">
      <c r="A9439" t="s">
        <v>547</v>
      </c>
      <c r="C9439" s="3" t="s">
        <v>12965</v>
      </c>
      <c r="D9439" s="3">
        <v>203</v>
      </c>
      <c r="E9439" s="9">
        <v>1932</v>
      </c>
      <c r="F9439" s="21" t="s">
        <v>6973</v>
      </c>
      <c r="G9439" s="7" t="s">
        <v>6974</v>
      </c>
      <c r="H9439" s="8" t="s">
        <v>4775</v>
      </c>
      <c r="I9439" s="8" t="s">
        <v>6971</v>
      </c>
      <c r="J9439" s="19">
        <v>3</v>
      </c>
      <c r="K9439" s="19" t="s">
        <v>7736</v>
      </c>
      <c r="L9439" s="11">
        <v>1.9</v>
      </c>
      <c r="M9439" s="11"/>
      <c r="N9439" s="24"/>
      <c r="P9439" s="32"/>
      <c r="T9439" s="19"/>
      <c r="U9439" s="3" t="s">
        <v>6872</v>
      </c>
      <c r="X9439" t="str">
        <f t="shared" si="580"/>
        <v/>
      </c>
      <c r="Z9439" t="str">
        <f t="shared" si="581"/>
        <v/>
      </c>
      <c r="AB9439" s="9"/>
      <c r="AC9439" t="s">
        <v>4775</v>
      </c>
      <c r="AD9439">
        <f t="shared" si="582"/>
        <v>0</v>
      </c>
      <c r="AF9439" s="3"/>
      <c r="AH9439" s="9"/>
    </row>
    <row r="9440" spans="1:48" ht="10.95" customHeight="1" outlineLevel="1" x14ac:dyDescent="0.25">
      <c r="A9440" t="s">
        <v>547</v>
      </c>
      <c r="C9440" s="3" t="s">
        <v>12965</v>
      </c>
      <c r="D9440" s="3">
        <v>204</v>
      </c>
      <c r="E9440" s="9">
        <v>1932</v>
      </c>
      <c r="F9440" s="21" t="s">
        <v>5242</v>
      </c>
      <c r="G9440" s="7" t="s">
        <v>6975</v>
      </c>
      <c r="H9440" s="8" t="s">
        <v>4775</v>
      </c>
      <c r="I9440" s="8" t="s">
        <v>6971</v>
      </c>
      <c r="J9440" s="19">
        <v>3</v>
      </c>
      <c r="K9440" s="19" t="s">
        <v>7736</v>
      </c>
      <c r="L9440" s="11">
        <v>1.9</v>
      </c>
      <c r="M9440" s="11"/>
      <c r="N9440" s="24"/>
      <c r="P9440" s="32"/>
      <c r="T9440" s="19"/>
      <c r="U9440" s="3" t="s">
        <v>6872</v>
      </c>
      <c r="X9440" t="str">
        <f t="shared" si="580"/>
        <v/>
      </c>
      <c r="Z9440" t="str">
        <f t="shared" si="581"/>
        <v/>
      </c>
      <c r="AB9440" s="9"/>
      <c r="AC9440" t="s">
        <v>4775</v>
      </c>
      <c r="AD9440">
        <f t="shared" si="582"/>
        <v>0</v>
      </c>
      <c r="AF9440" s="3"/>
      <c r="AH9440" s="9"/>
    </row>
    <row r="9441" spans="1:34" ht="10.95" customHeight="1" outlineLevel="1" x14ac:dyDescent="0.25">
      <c r="A9441" t="s">
        <v>547</v>
      </c>
      <c r="C9441" s="3" t="s">
        <v>12965</v>
      </c>
      <c r="D9441" s="3">
        <v>212</v>
      </c>
      <c r="E9441" s="9">
        <v>1934</v>
      </c>
      <c r="F9441" s="21" t="s">
        <v>6977</v>
      </c>
      <c r="G9441" s="7" t="s">
        <v>6710</v>
      </c>
      <c r="H9441" s="8" t="s">
        <v>6965</v>
      </c>
      <c r="I9441" s="8" t="s">
        <v>6976</v>
      </c>
      <c r="J9441" s="19">
        <v>3</v>
      </c>
      <c r="K9441" s="19" t="s">
        <v>7736</v>
      </c>
      <c r="L9441" s="11">
        <v>1.1499999999999999</v>
      </c>
      <c r="M9441" s="11"/>
      <c r="N9441" s="24"/>
      <c r="P9441" s="32"/>
      <c r="T9441" s="19"/>
      <c r="U9441" s="3" t="s">
        <v>6872</v>
      </c>
      <c r="X9441" t="str">
        <f t="shared" si="580"/>
        <v/>
      </c>
      <c r="Z9441" t="str">
        <f t="shared" si="581"/>
        <v/>
      </c>
      <c r="AB9441" s="9"/>
      <c r="AC9441" t="s">
        <v>6965</v>
      </c>
      <c r="AD9441">
        <f t="shared" si="582"/>
        <v>0</v>
      </c>
      <c r="AF9441" s="3"/>
      <c r="AH9441" s="9"/>
    </row>
    <row r="9442" spans="1:34" ht="10.95" customHeight="1" outlineLevel="1" x14ac:dyDescent="0.25">
      <c r="A9442" t="s">
        <v>547</v>
      </c>
      <c r="C9442" s="3" t="s">
        <v>12965</v>
      </c>
      <c r="D9442" s="3">
        <v>213</v>
      </c>
      <c r="E9442" s="9">
        <v>1934</v>
      </c>
      <c r="F9442" s="21" t="s">
        <v>6978</v>
      </c>
      <c r="G9442" s="7" t="s">
        <v>6981</v>
      </c>
      <c r="H9442" s="8" t="s">
        <v>6965</v>
      </c>
      <c r="I9442" s="8" t="s">
        <v>6976</v>
      </c>
      <c r="J9442" s="19">
        <v>3</v>
      </c>
      <c r="K9442" s="19" t="s">
        <v>7736</v>
      </c>
      <c r="L9442" s="11">
        <v>1.1499999999999999</v>
      </c>
      <c r="M9442" s="11"/>
      <c r="N9442" s="24"/>
      <c r="P9442" s="32"/>
      <c r="T9442" s="19"/>
      <c r="U9442" s="3" t="s">
        <v>6872</v>
      </c>
      <c r="X9442" t="str">
        <f t="shared" si="580"/>
        <v/>
      </c>
      <c r="Z9442" t="str">
        <f t="shared" si="581"/>
        <v/>
      </c>
      <c r="AB9442" s="9"/>
      <c r="AC9442" t="s">
        <v>6965</v>
      </c>
      <c r="AD9442">
        <f t="shared" si="582"/>
        <v>0</v>
      </c>
      <c r="AF9442" s="3"/>
      <c r="AH9442" s="9"/>
    </row>
    <row r="9443" spans="1:34" ht="10.95" customHeight="1" outlineLevel="1" x14ac:dyDescent="0.25">
      <c r="A9443" t="s">
        <v>547</v>
      </c>
      <c r="C9443" s="3" t="s">
        <v>12965</v>
      </c>
      <c r="D9443" s="3">
        <v>215</v>
      </c>
      <c r="E9443" s="9">
        <v>1934</v>
      </c>
      <c r="F9443" s="21" t="s">
        <v>6979</v>
      </c>
      <c r="G9443" s="7" t="s">
        <v>6507</v>
      </c>
      <c r="H9443" s="8" t="s">
        <v>6965</v>
      </c>
      <c r="I9443" s="8" t="s">
        <v>6976</v>
      </c>
      <c r="J9443" s="19">
        <v>3</v>
      </c>
      <c r="K9443" s="19" t="s">
        <v>7736</v>
      </c>
      <c r="L9443" s="11">
        <v>1.1499999999999999</v>
      </c>
      <c r="M9443" s="11"/>
      <c r="N9443" s="24"/>
      <c r="P9443" s="32"/>
      <c r="T9443" s="19"/>
      <c r="U9443" s="3" t="s">
        <v>6872</v>
      </c>
      <c r="X9443" t="str">
        <f t="shared" si="580"/>
        <v/>
      </c>
      <c r="Z9443" t="str">
        <f t="shared" si="581"/>
        <v/>
      </c>
      <c r="AB9443" s="9"/>
      <c r="AC9443" t="s">
        <v>6965</v>
      </c>
      <c r="AD9443">
        <f t="shared" si="582"/>
        <v>0</v>
      </c>
      <c r="AF9443" s="3"/>
      <c r="AH9443" s="9"/>
    </row>
    <row r="9444" spans="1:34" ht="10.95" customHeight="1" outlineLevel="1" x14ac:dyDescent="0.25">
      <c r="A9444" t="s">
        <v>547</v>
      </c>
      <c r="C9444" s="3" t="s">
        <v>12965</v>
      </c>
      <c r="D9444" s="3">
        <v>216</v>
      </c>
      <c r="E9444" s="9">
        <v>1934</v>
      </c>
      <c r="F9444" s="21" t="s">
        <v>6980</v>
      </c>
      <c r="G9444" s="7" t="s">
        <v>5040</v>
      </c>
      <c r="H9444" s="8" t="s">
        <v>6965</v>
      </c>
      <c r="I9444" s="8" t="s">
        <v>6976</v>
      </c>
      <c r="J9444" s="19">
        <v>3</v>
      </c>
      <c r="K9444" s="19" t="s">
        <v>7736</v>
      </c>
      <c r="L9444" s="11">
        <v>1.1499999999999999</v>
      </c>
      <c r="M9444" s="11"/>
      <c r="N9444" s="24"/>
      <c r="P9444" s="32"/>
      <c r="T9444" s="19"/>
      <c r="U9444" s="3" t="s">
        <v>6872</v>
      </c>
      <c r="X9444" t="str">
        <f t="shared" si="580"/>
        <v/>
      </c>
      <c r="Z9444" t="str">
        <f t="shared" si="581"/>
        <v/>
      </c>
      <c r="AB9444" s="9"/>
      <c r="AC9444" t="s">
        <v>6965</v>
      </c>
      <c r="AD9444">
        <f t="shared" si="582"/>
        <v>0</v>
      </c>
      <c r="AF9444" s="3"/>
      <c r="AH9444" s="9"/>
    </row>
    <row r="9445" spans="1:34" ht="10.95" customHeight="1" outlineLevel="1" x14ac:dyDescent="0.25">
      <c r="A9445" t="s">
        <v>547</v>
      </c>
      <c r="C9445" s="3" t="s">
        <v>12965</v>
      </c>
      <c r="D9445" s="3">
        <v>217</v>
      </c>
      <c r="E9445" s="9">
        <v>1934</v>
      </c>
      <c r="F9445" s="21" t="s">
        <v>6389</v>
      </c>
      <c r="G9445" s="7" t="s">
        <v>6993</v>
      </c>
      <c r="H9445" s="8" t="s">
        <v>6965</v>
      </c>
      <c r="I9445" s="8" t="s">
        <v>7077</v>
      </c>
      <c r="J9445" s="19">
        <v>3</v>
      </c>
      <c r="K9445" s="19" t="s">
        <v>7736</v>
      </c>
      <c r="L9445" s="11">
        <v>0.35</v>
      </c>
      <c r="M9445" s="11"/>
      <c r="N9445" s="24"/>
      <c r="P9445" s="32"/>
      <c r="T9445" s="19"/>
      <c r="U9445" s="3">
        <v>217</v>
      </c>
      <c r="X9445" t="str">
        <f t="shared" si="580"/>
        <v/>
      </c>
      <c r="Z9445" t="str">
        <f t="shared" si="581"/>
        <v/>
      </c>
      <c r="AB9445" s="9"/>
      <c r="AC9445" t="s">
        <v>6965</v>
      </c>
      <c r="AD9445">
        <f t="shared" si="582"/>
        <v>0</v>
      </c>
      <c r="AF9445" s="3"/>
      <c r="AH9445" s="9"/>
    </row>
    <row r="9446" spans="1:34" ht="10.95" customHeight="1" outlineLevel="1" x14ac:dyDescent="0.25">
      <c r="A9446" t="s">
        <v>547</v>
      </c>
      <c r="C9446" s="3" t="s">
        <v>12965</v>
      </c>
      <c r="D9446" s="3">
        <v>218</v>
      </c>
      <c r="E9446" s="9">
        <v>1934</v>
      </c>
      <c r="F9446" s="21" t="s">
        <v>4735</v>
      </c>
      <c r="G9446" s="7" t="s">
        <v>6994</v>
      </c>
      <c r="H9446" s="8" t="s">
        <v>6965</v>
      </c>
      <c r="I9446" s="8" t="s">
        <v>7077</v>
      </c>
      <c r="J9446" s="19">
        <v>3</v>
      </c>
      <c r="K9446" s="19" t="s">
        <v>7736</v>
      </c>
      <c r="L9446" s="11">
        <v>0.35</v>
      </c>
      <c r="M9446" s="11"/>
      <c r="N9446" s="24"/>
      <c r="P9446" s="32"/>
      <c r="T9446" s="19"/>
      <c r="U9446" s="3">
        <v>218</v>
      </c>
      <c r="X9446" t="str">
        <f t="shared" si="580"/>
        <v/>
      </c>
      <c r="Z9446" t="str">
        <f t="shared" si="581"/>
        <v/>
      </c>
      <c r="AB9446" s="9"/>
      <c r="AC9446" t="s">
        <v>6965</v>
      </c>
      <c r="AD9446">
        <f t="shared" si="582"/>
        <v>0</v>
      </c>
      <c r="AF9446" s="3"/>
      <c r="AH9446" s="9"/>
    </row>
    <row r="9447" spans="1:34" ht="10.95" customHeight="1" outlineLevel="1" x14ac:dyDescent="0.25">
      <c r="A9447" t="s">
        <v>547</v>
      </c>
      <c r="C9447" s="3" t="s">
        <v>12965</v>
      </c>
      <c r="D9447" s="3">
        <v>219</v>
      </c>
      <c r="E9447" s="9">
        <v>1934</v>
      </c>
      <c r="F9447" s="21" t="s">
        <v>21862</v>
      </c>
      <c r="G9447" s="7" t="s">
        <v>6995</v>
      </c>
      <c r="H9447" s="8" t="s">
        <v>6965</v>
      </c>
      <c r="I9447" s="8" t="s">
        <v>7077</v>
      </c>
      <c r="J9447" s="19">
        <v>3</v>
      </c>
      <c r="K9447" s="19" t="s">
        <v>7736</v>
      </c>
      <c r="L9447" s="11">
        <v>0.35</v>
      </c>
      <c r="M9447" s="11"/>
      <c r="N9447" s="24"/>
      <c r="P9447" s="32"/>
      <c r="T9447" s="19"/>
      <c r="U9447" s="3">
        <v>219</v>
      </c>
      <c r="X9447" t="str">
        <f t="shared" si="580"/>
        <v/>
      </c>
      <c r="Z9447" t="str">
        <f t="shared" si="581"/>
        <v/>
      </c>
      <c r="AB9447" s="9"/>
      <c r="AC9447" t="s">
        <v>6965</v>
      </c>
      <c r="AD9447">
        <f t="shared" si="582"/>
        <v>0</v>
      </c>
      <c r="AF9447" s="3"/>
      <c r="AH9447" s="9"/>
    </row>
    <row r="9448" spans="1:34" ht="10.95" customHeight="1" outlineLevel="1" x14ac:dyDescent="0.25">
      <c r="A9448" t="s">
        <v>547</v>
      </c>
      <c r="C9448" s="3" t="s">
        <v>12965</v>
      </c>
      <c r="D9448" s="3">
        <v>220</v>
      </c>
      <c r="E9448" s="9">
        <v>1934</v>
      </c>
      <c r="F9448" s="21" t="s">
        <v>3220</v>
      </c>
      <c r="G9448" s="7" t="s">
        <v>6507</v>
      </c>
      <c r="H9448" s="8" t="s">
        <v>6965</v>
      </c>
      <c r="I9448" s="8" t="s">
        <v>7077</v>
      </c>
      <c r="J9448" s="19">
        <v>3</v>
      </c>
      <c r="K9448" s="19" t="s">
        <v>7736</v>
      </c>
      <c r="L9448" s="11">
        <v>0.35</v>
      </c>
      <c r="M9448" s="11"/>
      <c r="N9448" s="24"/>
      <c r="P9448" s="32"/>
      <c r="T9448" s="19"/>
      <c r="U9448" s="3">
        <v>220</v>
      </c>
      <c r="X9448" t="str">
        <f t="shared" si="580"/>
        <v/>
      </c>
      <c r="Z9448" t="str">
        <f t="shared" si="581"/>
        <v/>
      </c>
      <c r="AB9448" s="9"/>
      <c r="AC9448" t="s">
        <v>6965</v>
      </c>
      <c r="AD9448">
        <f t="shared" si="582"/>
        <v>0</v>
      </c>
      <c r="AF9448" s="3"/>
      <c r="AH9448" s="9"/>
    </row>
    <row r="9449" spans="1:34" ht="10.95" customHeight="1" outlineLevel="1" x14ac:dyDescent="0.25">
      <c r="A9449" t="s">
        <v>547</v>
      </c>
      <c r="C9449" s="3" t="s">
        <v>12965</v>
      </c>
      <c r="D9449" s="3">
        <v>221</v>
      </c>
      <c r="E9449" s="9">
        <v>1934</v>
      </c>
      <c r="F9449" s="21" t="s">
        <v>184</v>
      </c>
      <c r="G9449" s="7" t="s">
        <v>6996</v>
      </c>
      <c r="H9449" s="8" t="s">
        <v>6965</v>
      </c>
      <c r="I9449" s="8" t="s">
        <v>7077</v>
      </c>
      <c r="J9449" s="19">
        <v>3</v>
      </c>
      <c r="K9449" s="19" t="s">
        <v>7736</v>
      </c>
      <c r="L9449" s="11">
        <v>0.35</v>
      </c>
      <c r="M9449" s="11"/>
      <c r="N9449" s="24"/>
      <c r="P9449" s="32"/>
      <c r="T9449" s="19"/>
      <c r="U9449" s="3">
        <v>221</v>
      </c>
      <c r="X9449" t="str">
        <f t="shared" si="580"/>
        <v/>
      </c>
      <c r="Z9449" t="str">
        <f t="shared" si="581"/>
        <v/>
      </c>
      <c r="AB9449" s="9"/>
      <c r="AC9449" t="s">
        <v>6965</v>
      </c>
      <c r="AD9449">
        <f t="shared" si="582"/>
        <v>0</v>
      </c>
      <c r="AF9449" s="3"/>
      <c r="AH9449" s="9"/>
    </row>
    <row r="9450" spans="1:34" ht="10.95" customHeight="1" outlineLevel="1" x14ac:dyDescent="0.25">
      <c r="A9450" t="s">
        <v>547</v>
      </c>
      <c r="C9450" s="3" t="s">
        <v>12965</v>
      </c>
      <c r="D9450" s="3">
        <v>222</v>
      </c>
      <c r="E9450" s="9">
        <v>1934</v>
      </c>
      <c r="F9450" s="21" t="s">
        <v>5142</v>
      </c>
      <c r="G9450" s="7" t="s">
        <v>6488</v>
      </c>
      <c r="H9450" s="8" t="s">
        <v>6965</v>
      </c>
      <c r="I9450" s="8" t="s">
        <v>7077</v>
      </c>
      <c r="J9450" s="19">
        <v>3</v>
      </c>
      <c r="K9450" s="19" t="s">
        <v>7736</v>
      </c>
      <c r="L9450" s="11">
        <v>0.35</v>
      </c>
      <c r="M9450" s="11"/>
      <c r="N9450" s="24"/>
      <c r="P9450" s="32"/>
      <c r="T9450" s="19"/>
      <c r="U9450" s="3">
        <v>222</v>
      </c>
      <c r="X9450" t="str">
        <f t="shared" si="580"/>
        <v/>
      </c>
      <c r="Z9450" t="str">
        <f t="shared" si="581"/>
        <v/>
      </c>
      <c r="AB9450" s="9"/>
      <c r="AC9450" t="s">
        <v>6965</v>
      </c>
      <c r="AD9450">
        <f t="shared" si="582"/>
        <v>0</v>
      </c>
      <c r="AF9450" s="3"/>
      <c r="AH9450" s="9"/>
    </row>
    <row r="9451" spans="1:34" ht="10.95" customHeight="1" outlineLevel="1" x14ac:dyDescent="0.25">
      <c r="A9451" t="s">
        <v>547</v>
      </c>
      <c r="C9451" s="3" t="s">
        <v>12965</v>
      </c>
      <c r="D9451" s="3">
        <v>223</v>
      </c>
      <c r="E9451" s="9">
        <v>1934</v>
      </c>
      <c r="F9451" s="21" t="s">
        <v>21863</v>
      </c>
      <c r="G9451" s="7" t="s">
        <v>3832</v>
      </c>
      <c r="H9451" s="8" t="s">
        <v>6965</v>
      </c>
      <c r="I9451" s="8" t="s">
        <v>7077</v>
      </c>
      <c r="J9451" s="19">
        <v>3</v>
      </c>
      <c r="K9451" s="19" t="s">
        <v>7736</v>
      </c>
      <c r="L9451" s="11">
        <v>0.35</v>
      </c>
      <c r="M9451" s="11"/>
      <c r="N9451" s="24"/>
      <c r="P9451" s="32"/>
      <c r="T9451" s="19"/>
      <c r="U9451" s="3">
        <v>223</v>
      </c>
      <c r="X9451" t="str">
        <f t="shared" si="580"/>
        <v/>
      </c>
      <c r="Z9451" t="str">
        <f t="shared" si="581"/>
        <v/>
      </c>
      <c r="AB9451" s="9"/>
      <c r="AC9451" t="s">
        <v>6965</v>
      </c>
      <c r="AD9451">
        <f t="shared" si="582"/>
        <v>0</v>
      </c>
      <c r="AF9451" s="3"/>
      <c r="AH9451" s="9"/>
    </row>
    <row r="9452" spans="1:34" ht="10.95" customHeight="1" outlineLevel="1" x14ac:dyDescent="0.25">
      <c r="A9452" t="s">
        <v>547</v>
      </c>
      <c r="C9452" s="3" t="s">
        <v>12965</v>
      </c>
      <c r="D9452" s="3">
        <v>224</v>
      </c>
      <c r="E9452" s="9">
        <v>1934</v>
      </c>
      <c r="F9452" s="21" t="s">
        <v>5141</v>
      </c>
      <c r="G9452" s="7" t="s">
        <v>3834</v>
      </c>
      <c r="H9452" s="8" t="s">
        <v>6965</v>
      </c>
      <c r="I9452" s="8" t="s">
        <v>7077</v>
      </c>
      <c r="J9452" s="19">
        <v>3</v>
      </c>
      <c r="K9452" s="19" t="s">
        <v>7736</v>
      </c>
      <c r="L9452" s="11">
        <v>0.35</v>
      </c>
      <c r="M9452" s="11"/>
      <c r="N9452" s="24"/>
      <c r="P9452" s="32"/>
      <c r="T9452" s="19"/>
      <c r="U9452" s="3">
        <v>224</v>
      </c>
      <c r="X9452" t="str">
        <f t="shared" si="580"/>
        <v/>
      </c>
      <c r="Z9452" t="str">
        <f t="shared" si="581"/>
        <v/>
      </c>
      <c r="AB9452" s="9"/>
      <c r="AC9452" t="s">
        <v>6965</v>
      </c>
      <c r="AD9452">
        <f t="shared" si="582"/>
        <v>0</v>
      </c>
      <c r="AF9452" s="3"/>
      <c r="AH9452" s="9"/>
    </row>
    <row r="9453" spans="1:34" ht="10.95" customHeight="1" outlineLevel="1" x14ac:dyDescent="0.25">
      <c r="A9453" t="s">
        <v>547</v>
      </c>
      <c r="C9453" s="3" t="s">
        <v>12965</v>
      </c>
      <c r="D9453" s="3">
        <v>243</v>
      </c>
      <c r="E9453" s="9">
        <v>1935</v>
      </c>
      <c r="F9453" s="21" t="s">
        <v>5142</v>
      </c>
      <c r="G9453" s="7" t="s">
        <v>6982</v>
      </c>
      <c r="H9453" s="8" t="s">
        <v>6965</v>
      </c>
      <c r="I9453" s="8" t="s">
        <v>6984</v>
      </c>
      <c r="J9453" s="19">
        <v>3</v>
      </c>
      <c r="K9453" s="19" t="s">
        <v>7736</v>
      </c>
      <c r="L9453" s="11">
        <v>4.3499999999999996</v>
      </c>
      <c r="M9453" s="11"/>
      <c r="N9453" s="24"/>
      <c r="P9453" s="32"/>
      <c r="T9453" s="19"/>
      <c r="U9453" s="3" t="s">
        <v>6872</v>
      </c>
      <c r="X9453" t="str">
        <f t="shared" si="580"/>
        <v/>
      </c>
      <c r="Z9453" t="str">
        <f t="shared" si="581"/>
        <v/>
      </c>
      <c r="AB9453" s="9"/>
      <c r="AC9453" t="s">
        <v>6965</v>
      </c>
      <c r="AD9453">
        <f t="shared" si="582"/>
        <v>0</v>
      </c>
      <c r="AF9453" s="3"/>
      <c r="AH9453" s="9"/>
    </row>
    <row r="9454" spans="1:34" ht="10.95" customHeight="1" outlineLevel="1" x14ac:dyDescent="0.25">
      <c r="A9454" t="s">
        <v>547</v>
      </c>
      <c r="C9454" s="3" t="s">
        <v>12965</v>
      </c>
      <c r="D9454" s="3">
        <v>244</v>
      </c>
      <c r="E9454" s="9">
        <v>1935</v>
      </c>
      <c r="F9454" s="21" t="s">
        <v>6973</v>
      </c>
      <c r="G9454" s="7" t="s">
        <v>6952</v>
      </c>
      <c r="H9454" s="8" t="s">
        <v>6965</v>
      </c>
      <c r="I9454" s="8" t="s">
        <v>6984</v>
      </c>
      <c r="J9454" s="19">
        <v>1</v>
      </c>
      <c r="K9454" s="19" t="s">
        <v>7736</v>
      </c>
      <c r="L9454" s="11">
        <v>4.3499999999999996</v>
      </c>
      <c r="M9454" s="11"/>
      <c r="N9454" s="24"/>
      <c r="P9454" s="32"/>
      <c r="R9454">
        <v>1</v>
      </c>
      <c r="S9454">
        <v>1</v>
      </c>
      <c r="T9454" s="19"/>
      <c r="U9454" s="3" t="s">
        <v>6872</v>
      </c>
      <c r="X9454" t="str">
        <f t="shared" si="580"/>
        <v/>
      </c>
      <c r="Z9454" t="str">
        <f t="shared" si="581"/>
        <v/>
      </c>
      <c r="AB9454" s="9"/>
      <c r="AC9454" t="s">
        <v>6965</v>
      </c>
      <c r="AD9454">
        <f t="shared" si="582"/>
        <v>0</v>
      </c>
      <c r="AF9454" s="3"/>
      <c r="AH9454" s="9"/>
    </row>
    <row r="9455" spans="1:34" ht="10.95" customHeight="1" outlineLevel="1" x14ac:dyDescent="0.25">
      <c r="A9455" t="s">
        <v>547</v>
      </c>
      <c r="C9455" s="3" t="s">
        <v>12965</v>
      </c>
      <c r="D9455" s="3">
        <v>245</v>
      </c>
      <c r="E9455" s="9">
        <v>1935</v>
      </c>
      <c r="F9455" s="21" t="s">
        <v>5242</v>
      </c>
      <c r="G9455" s="7" t="s">
        <v>6983</v>
      </c>
      <c r="H9455" s="8" t="s">
        <v>6965</v>
      </c>
      <c r="I9455" s="8" t="s">
        <v>6984</v>
      </c>
      <c r="J9455" s="19">
        <v>3</v>
      </c>
      <c r="K9455" s="19" t="s">
        <v>7736</v>
      </c>
      <c r="L9455" s="11">
        <v>4.3499999999999996</v>
      </c>
      <c r="M9455" s="11"/>
      <c r="N9455" s="24"/>
      <c r="P9455" s="32"/>
      <c r="T9455" s="19"/>
      <c r="U9455" s="3" t="s">
        <v>6872</v>
      </c>
      <c r="X9455" t="str">
        <f t="shared" si="580"/>
        <v/>
      </c>
      <c r="Z9455" t="str">
        <f t="shared" si="581"/>
        <v/>
      </c>
      <c r="AB9455" s="9"/>
      <c r="AC9455" t="s">
        <v>6965</v>
      </c>
      <c r="AD9455">
        <f t="shared" si="582"/>
        <v>0</v>
      </c>
      <c r="AF9455" s="3"/>
      <c r="AH9455" s="9"/>
    </row>
    <row r="9456" spans="1:34" ht="10.95" customHeight="1" outlineLevel="1" x14ac:dyDescent="0.25">
      <c r="A9456" t="s">
        <v>547</v>
      </c>
      <c r="C9456" s="3" t="s">
        <v>12965</v>
      </c>
      <c r="D9456" s="3">
        <v>253</v>
      </c>
      <c r="E9456" s="9">
        <v>1937</v>
      </c>
      <c r="F9456" s="21" t="s">
        <v>6986</v>
      </c>
      <c r="G9456" s="7" t="s">
        <v>6987</v>
      </c>
      <c r="H9456" s="8" t="s">
        <v>6965</v>
      </c>
      <c r="I9456" s="8" t="s">
        <v>6985</v>
      </c>
      <c r="J9456" s="19">
        <v>3</v>
      </c>
      <c r="K9456" s="19" t="s">
        <v>7736</v>
      </c>
      <c r="L9456" s="11">
        <v>0.8</v>
      </c>
      <c r="M9456" s="11"/>
      <c r="N9456" s="24"/>
      <c r="P9456" s="32"/>
      <c r="T9456" s="19"/>
      <c r="U9456" s="3" t="s">
        <v>6872</v>
      </c>
      <c r="X9456" t="str">
        <f t="shared" si="580"/>
        <v/>
      </c>
      <c r="Z9456" t="str">
        <f t="shared" si="581"/>
        <v/>
      </c>
      <c r="AB9456" s="9"/>
      <c r="AC9456" t="s">
        <v>6965</v>
      </c>
      <c r="AD9456">
        <f t="shared" si="582"/>
        <v>0</v>
      </c>
      <c r="AF9456" s="3"/>
      <c r="AH9456" s="9"/>
    </row>
    <row r="9457" spans="1:34" ht="10.95" customHeight="1" outlineLevel="1" x14ac:dyDescent="0.25">
      <c r="A9457" t="s">
        <v>547</v>
      </c>
      <c r="C9457" s="3" t="s">
        <v>12965</v>
      </c>
      <c r="D9457" s="3">
        <v>256</v>
      </c>
      <c r="E9457" s="9">
        <v>1937</v>
      </c>
      <c r="F9457" s="21" t="s">
        <v>4735</v>
      </c>
      <c r="G9457" s="7" t="s">
        <v>5799</v>
      </c>
      <c r="H9457" s="8" t="s">
        <v>6965</v>
      </c>
      <c r="I9457" s="8" t="s">
        <v>6988</v>
      </c>
      <c r="J9457" s="19">
        <v>3</v>
      </c>
      <c r="K9457" s="19" t="s">
        <v>7736</v>
      </c>
      <c r="L9457" s="11">
        <v>2</v>
      </c>
      <c r="M9457" s="11"/>
      <c r="N9457" s="24"/>
      <c r="P9457" s="32"/>
      <c r="T9457" s="19"/>
      <c r="U9457" s="3" t="s">
        <v>6872</v>
      </c>
      <c r="X9457" t="str">
        <f t="shared" si="580"/>
        <v/>
      </c>
      <c r="Z9457" t="str">
        <f t="shared" si="581"/>
        <v/>
      </c>
      <c r="AB9457" s="9"/>
      <c r="AC9457" t="s">
        <v>6965</v>
      </c>
      <c r="AD9457">
        <f t="shared" si="582"/>
        <v>0</v>
      </c>
      <c r="AF9457" s="3"/>
      <c r="AH9457" s="9"/>
    </row>
    <row r="9458" spans="1:34" ht="10.95" customHeight="1" outlineLevel="1" x14ac:dyDescent="0.25">
      <c r="A9458" t="s">
        <v>547</v>
      </c>
      <c r="C9458" s="3" t="s">
        <v>12965</v>
      </c>
      <c r="D9458" s="3">
        <v>257</v>
      </c>
      <c r="E9458" s="9">
        <v>1937</v>
      </c>
      <c r="F9458" s="21" t="s">
        <v>6986</v>
      </c>
      <c r="G9458" s="7" t="s">
        <v>6990</v>
      </c>
      <c r="H9458" s="8" t="s">
        <v>6965</v>
      </c>
      <c r="I9458" s="8" t="s">
        <v>6988</v>
      </c>
      <c r="J9458" s="19">
        <v>5</v>
      </c>
      <c r="K9458" s="19" t="s">
        <v>7736</v>
      </c>
      <c r="L9458" s="11">
        <v>2</v>
      </c>
      <c r="M9458" s="11"/>
      <c r="N9458" s="24"/>
      <c r="P9458" s="32"/>
      <c r="T9458" s="19"/>
      <c r="U9458" s="3" t="s">
        <v>6872</v>
      </c>
      <c r="X9458" t="str">
        <f t="shared" si="580"/>
        <v/>
      </c>
      <c r="Z9458" t="str">
        <f t="shared" si="581"/>
        <v/>
      </c>
      <c r="AB9458" s="9"/>
      <c r="AC9458" t="s">
        <v>6965</v>
      </c>
      <c r="AD9458">
        <f t="shared" si="582"/>
        <v>0</v>
      </c>
      <c r="AF9458" s="3"/>
      <c r="AH9458" s="9"/>
    </row>
    <row r="9459" spans="1:34" ht="10.95" customHeight="1" outlineLevel="1" x14ac:dyDescent="0.25">
      <c r="A9459" t="s">
        <v>547</v>
      </c>
      <c r="C9459" s="3" t="s">
        <v>12965</v>
      </c>
      <c r="D9459" s="3">
        <v>258</v>
      </c>
      <c r="E9459" s="9">
        <v>1937</v>
      </c>
      <c r="F9459" s="21" t="s">
        <v>6989</v>
      </c>
      <c r="G9459" s="7" t="s">
        <v>3316</v>
      </c>
      <c r="H9459" s="8" t="s">
        <v>6965</v>
      </c>
      <c r="I9459" s="8" t="s">
        <v>6988</v>
      </c>
      <c r="J9459" s="19">
        <v>3</v>
      </c>
      <c r="K9459" s="19" t="s">
        <v>7736</v>
      </c>
      <c r="L9459" s="11">
        <v>2</v>
      </c>
      <c r="M9459" s="11"/>
      <c r="N9459" s="24"/>
      <c r="P9459" s="32"/>
      <c r="T9459" s="19"/>
      <c r="U9459" s="3" t="s">
        <v>6872</v>
      </c>
      <c r="X9459" t="str">
        <f t="shared" si="580"/>
        <v/>
      </c>
      <c r="Z9459" t="str">
        <f t="shared" si="581"/>
        <v/>
      </c>
      <c r="AB9459" s="9"/>
      <c r="AC9459" t="s">
        <v>6965</v>
      </c>
      <c r="AD9459">
        <f t="shared" si="582"/>
        <v>0</v>
      </c>
      <c r="AF9459" s="3"/>
      <c r="AH9459" s="9"/>
    </row>
    <row r="9460" spans="1:34" ht="10.95" customHeight="1" outlineLevel="1" x14ac:dyDescent="0.25">
      <c r="A9460" t="s">
        <v>547</v>
      </c>
      <c r="C9460" s="3" t="s">
        <v>12965</v>
      </c>
      <c r="D9460" s="3">
        <v>259</v>
      </c>
      <c r="E9460" s="9">
        <v>1937</v>
      </c>
      <c r="F9460" s="21" t="s">
        <v>5141</v>
      </c>
      <c r="G9460" s="7" t="s">
        <v>6991</v>
      </c>
      <c r="H9460" s="8" t="s">
        <v>6965</v>
      </c>
      <c r="I9460" s="8" t="s">
        <v>6988</v>
      </c>
      <c r="J9460" s="19">
        <v>3</v>
      </c>
      <c r="K9460" s="19" t="s">
        <v>7736</v>
      </c>
      <c r="L9460" s="11">
        <v>2</v>
      </c>
      <c r="M9460" s="11"/>
      <c r="N9460" s="24"/>
      <c r="P9460" s="32"/>
      <c r="T9460" s="19"/>
      <c r="U9460" s="3" t="s">
        <v>6872</v>
      </c>
      <c r="X9460" t="str">
        <f t="shared" si="580"/>
        <v/>
      </c>
      <c r="Z9460" t="str">
        <f t="shared" si="581"/>
        <v/>
      </c>
      <c r="AB9460" s="9"/>
      <c r="AC9460" t="s">
        <v>6965</v>
      </c>
      <c r="AD9460">
        <f t="shared" ref="AD9460:AD9489" si="583">COUNTIF(H9460,"*Fuji*")</f>
        <v>0</v>
      </c>
      <c r="AF9460" s="3"/>
      <c r="AH9460" s="9"/>
    </row>
    <row r="9461" spans="1:34" ht="10.95" customHeight="1" outlineLevel="1" x14ac:dyDescent="0.25">
      <c r="A9461" t="s">
        <v>547</v>
      </c>
      <c r="C9461" s="3" t="s">
        <v>12965</v>
      </c>
      <c r="D9461" s="3">
        <v>260</v>
      </c>
      <c r="E9461" s="9">
        <v>1937</v>
      </c>
      <c r="F9461" s="21" t="s">
        <v>2977</v>
      </c>
      <c r="G9461" s="7" t="s">
        <v>4029</v>
      </c>
      <c r="H9461" s="8" t="s">
        <v>6965</v>
      </c>
      <c r="I9461" s="8" t="s">
        <v>6988</v>
      </c>
      <c r="J9461" s="19">
        <v>3</v>
      </c>
      <c r="K9461" s="19" t="s">
        <v>7736</v>
      </c>
      <c r="L9461" s="11">
        <v>2</v>
      </c>
      <c r="M9461" s="11"/>
      <c r="N9461" s="24"/>
      <c r="P9461" s="32"/>
      <c r="T9461" s="19"/>
      <c r="U9461" s="3" t="s">
        <v>6872</v>
      </c>
      <c r="X9461" t="str">
        <f t="shared" si="580"/>
        <v/>
      </c>
      <c r="Z9461" t="str">
        <f t="shared" si="581"/>
        <v/>
      </c>
      <c r="AB9461" s="9"/>
      <c r="AC9461" t="s">
        <v>6965</v>
      </c>
      <c r="AD9461">
        <f t="shared" si="583"/>
        <v>0</v>
      </c>
      <c r="AF9461" s="3"/>
      <c r="AH9461" s="9"/>
    </row>
    <row r="9462" spans="1:34" ht="10.95" customHeight="1" outlineLevel="1" x14ac:dyDescent="0.25">
      <c r="A9462" t="s">
        <v>547</v>
      </c>
      <c r="C9462" s="3" t="s">
        <v>12965</v>
      </c>
      <c r="D9462" s="3">
        <v>272</v>
      </c>
      <c r="E9462" s="9">
        <v>1938</v>
      </c>
      <c r="F9462" s="21" t="s">
        <v>6389</v>
      </c>
      <c r="G9462" s="7" t="s">
        <v>6993</v>
      </c>
      <c r="H9462" s="8" t="s">
        <v>6965</v>
      </c>
      <c r="I9462" s="45" t="s">
        <v>6992</v>
      </c>
      <c r="J9462" s="19">
        <v>3</v>
      </c>
      <c r="K9462" s="19" t="s">
        <v>7736</v>
      </c>
      <c r="L9462" s="11">
        <v>0.6</v>
      </c>
      <c r="M9462" s="11"/>
      <c r="N9462" s="24"/>
      <c r="P9462" s="32"/>
      <c r="T9462" s="19"/>
      <c r="U9462" s="3" t="s">
        <v>6872</v>
      </c>
      <c r="X9462" t="str">
        <f t="shared" si="580"/>
        <v/>
      </c>
      <c r="Z9462" t="str">
        <f t="shared" si="581"/>
        <v/>
      </c>
      <c r="AB9462" s="9"/>
      <c r="AC9462" t="s">
        <v>6965</v>
      </c>
      <c r="AD9462">
        <f t="shared" si="583"/>
        <v>0</v>
      </c>
      <c r="AF9462" s="3"/>
      <c r="AH9462" s="9"/>
    </row>
    <row r="9463" spans="1:34" ht="10.95" customHeight="1" outlineLevel="1" x14ac:dyDescent="0.25">
      <c r="A9463" t="s">
        <v>547</v>
      </c>
      <c r="C9463" s="3" t="s">
        <v>12965</v>
      </c>
      <c r="D9463" s="3">
        <v>273</v>
      </c>
      <c r="E9463" s="9">
        <v>1938</v>
      </c>
      <c r="F9463" s="21" t="s">
        <v>4735</v>
      </c>
      <c r="G9463" s="7" t="s">
        <v>6994</v>
      </c>
      <c r="H9463" s="8" t="s">
        <v>6965</v>
      </c>
      <c r="I9463" s="8" t="s">
        <v>6992</v>
      </c>
      <c r="J9463" s="19">
        <v>3</v>
      </c>
      <c r="K9463" s="19" t="s">
        <v>7736</v>
      </c>
      <c r="L9463" s="11">
        <v>0.6</v>
      </c>
      <c r="M9463" s="11"/>
      <c r="N9463" s="24"/>
      <c r="P9463" s="32"/>
      <c r="T9463" s="19"/>
      <c r="U9463" s="3" t="s">
        <v>6872</v>
      </c>
      <c r="X9463" t="str">
        <f t="shared" si="580"/>
        <v/>
      </c>
      <c r="Z9463" t="str">
        <f t="shared" si="581"/>
        <v/>
      </c>
      <c r="AB9463" s="9"/>
      <c r="AC9463" t="s">
        <v>6965</v>
      </c>
      <c r="AD9463">
        <f t="shared" si="583"/>
        <v>0</v>
      </c>
      <c r="AF9463" s="3"/>
      <c r="AH9463" s="9"/>
    </row>
    <row r="9464" spans="1:34" ht="10.95" customHeight="1" outlineLevel="1" x14ac:dyDescent="0.25">
      <c r="A9464" t="s">
        <v>547</v>
      </c>
      <c r="C9464" s="3" t="s">
        <v>12965</v>
      </c>
      <c r="D9464" s="3">
        <v>274</v>
      </c>
      <c r="E9464" s="9">
        <v>1938</v>
      </c>
      <c r="F9464" s="21" t="s">
        <v>21862</v>
      </c>
      <c r="G9464" s="7" t="s">
        <v>6995</v>
      </c>
      <c r="H9464" s="8" t="s">
        <v>6965</v>
      </c>
      <c r="I9464" s="8" t="s">
        <v>6992</v>
      </c>
      <c r="J9464" s="19">
        <v>3</v>
      </c>
      <c r="K9464" s="19" t="s">
        <v>7736</v>
      </c>
      <c r="L9464" s="11">
        <v>0.6</v>
      </c>
      <c r="M9464" s="11"/>
      <c r="N9464" s="24"/>
      <c r="P9464" s="32"/>
      <c r="T9464" s="19"/>
      <c r="U9464" s="3" t="s">
        <v>6872</v>
      </c>
      <c r="X9464" t="str">
        <f t="shared" si="580"/>
        <v/>
      </c>
      <c r="Z9464" t="str">
        <f t="shared" si="581"/>
        <v/>
      </c>
      <c r="AB9464" s="9"/>
      <c r="AC9464" t="s">
        <v>6965</v>
      </c>
      <c r="AD9464">
        <f t="shared" si="583"/>
        <v>0</v>
      </c>
      <c r="AF9464" s="3"/>
      <c r="AH9464" s="9"/>
    </row>
    <row r="9465" spans="1:34" ht="10.95" customHeight="1" outlineLevel="1" x14ac:dyDescent="0.25">
      <c r="A9465" t="s">
        <v>547</v>
      </c>
      <c r="C9465" s="3" t="s">
        <v>12965</v>
      </c>
      <c r="D9465" s="3">
        <v>275</v>
      </c>
      <c r="E9465" s="9">
        <v>1938</v>
      </c>
      <c r="F9465" s="21" t="s">
        <v>3220</v>
      </c>
      <c r="G9465" s="7" t="s">
        <v>6507</v>
      </c>
      <c r="H9465" s="8" t="s">
        <v>6965</v>
      </c>
      <c r="I9465" s="8" t="s">
        <v>6992</v>
      </c>
      <c r="J9465" s="19">
        <v>3</v>
      </c>
      <c r="K9465" s="19" t="s">
        <v>7736</v>
      </c>
      <c r="L9465" s="11">
        <v>0.6</v>
      </c>
      <c r="M9465" s="11"/>
      <c r="N9465" s="24"/>
      <c r="P9465" s="32"/>
      <c r="T9465" s="19"/>
      <c r="U9465" s="3" t="s">
        <v>6872</v>
      </c>
      <c r="X9465" t="str">
        <f t="shared" si="580"/>
        <v/>
      </c>
      <c r="Z9465" t="str">
        <f t="shared" si="581"/>
        <v/>
      </c>
      <c r="AB9465" s="9"/>
      <c r="AC9465" t="s">
        <v>6965</v>
      </c>
      <c r="AD9465">
        <f t="shared" si="583"/>
        <v>0</v>
      </c>
      <c r="AF9465" s="3"/>
      <c r="AH9465" s="9"/>
    </row>
    <row r="9466" spans="1:34" ht="10.95" customHeight="1" outlineLevel="1" x14ac:dyDescent="0.25">
      <c r="A9466" t="s">
        <v>547</v>
      </c>
      <c r="C9466" s="3" t="s">
        <v>12965</v>
      </c>
      <c r="D9466" s="3">
        <v>276</v>
      </c>
      <c r="E9466" s="9">
        <v>1938</v>
      </c>
      <c r="F9466" s="21" t="s">
        <v>184</v>
      </c>
      <c r="G9466" s="7" t="s">
        <v>6996</v>
      </c>
      <c r="H9466" s="8" t="s">
        <v>6965</v>
      </c>
      <c r="I9466" s="8" t="s">
        <v>6992</v>
      </c>
      <c r="J9466" s="19">
        <v>3</v>
      </c>
      <c r="K9466" s="19" t="s">
        <v>7736</v>
      </c>
      <c r="L9466" s="11">
        <v>0.6</v>
      </c>
      <c r="M9466" s="11"/>
      <c r="N9466" s="24"/>
      <c r="P9466" s="32"/>
      <c r="T9466" s="19"/>
      <c r="U9466" s="3" t="s">
        <v>6872</v>
      </c>
      <c r="X9466" t="str">
        <f t="shared" si="580"/>
        <v/>
      </c>
      <c r="Z9466" t="str">
        <f t="shared" si="581"/>
        <v/>
      </c>
      <c r="AB9466" s="9"/>
      <c r="AC9466" t="s">
        <v>6965</v>
      </c>
      <c r="AD9466">
        <f t="shared" si="583"/>
        <v>0</v>
      </c>
      <c r="AF9466" s="3"/>
      <c r="AH9466" s="9"/>
    </row>
    <row r="9467" spans="1:34" ht="10.95" customHeight="1" outlineLevel="1" x14ac:dyDescent="0.25">
      <c r="A9467" t="s">
        <v>547</v>
      </c>
      <c r="C9467" s="3" t="s">
        <v>12965</v>
      </c>
      <c r="D9467" s="3">
        <v>277</v>
      </c>
      <c r="E9467" s="9">
        <v>1938</v>
      </c>
      <c r="F9467" s="21" t="s">
        <v>5142</v>
      </c>
      <c r="G9467" s="7" t="s">
        <v>6488</v>
      </c>
      <c r="H9467" s="8" t="s">
        <v>6965</v>
      </c>
      <c r="I9467" s="8" t="s">
        <v>6992</v>
      </c>
      <c r="J9467" s="19">
        <v>3</v>
      </c>
      <c r="K9467" s="19" t="s">
        <v>7736</v>
      </c>
      <c r="L9467" s="11">
        <v>0.6</v>
      </c>
      <c r="M9467" s="11"/>
      <c r="N9467" s="24"/>
      <c r="P9467" s="32"/>
      <c r="T9467" s="19"/>
      <c r="U9467" s="3" t="s">
        <v>6872</v>
      </c>
      <c r="X9467" t="str">
        <f t="shared" si="580"/>
        <v/>
      </c>
      <c r="Z9467" t="str">
        <f t="shared" si="581"/>
        <v/>
      </c>
      <c r="AB9467" s="9"/>
      <c r="AC9467" t="s">
        <v>6965</v>
      </c>
      <c r="AD9467">
        <f t="shared" si="583"/>
        <v>0</v>
      </c>
      <c r="AF9467" s="3"/>
      <c r="AH9467" s="9"/>
    </row>
    <row r="9468" spans="1:34" ht="10.95" customHeight="1" outlineLevel="1" x14ac:dyDescent="0.25">
      <c r="A9468" t="s">
        <v>547</v>
      </c>
      <c r="C9468" s="3" t="s">
        <v>12965</v>
      </c>
      <c r="D9468" s="3">
        <v>278</v>
      </c>
      <c r="E9468" s="9">
        <v>1938</v>
      </c>
      <c r="F9468" s="21" t="s">
        <v>21863</v>
      </c>
      <c r="G9468" s="7" t="s">
        <v>3832</v>
      </c>
      <c r="H9468" s="8" t="s">
        <v>6965</v>
      </c>
      <c r="I9468" s="8" t="s">
        <v>6992</v>
      </c>
      <c r="J9468" s="19">
        <v>3</v>
      </c>
      <c r="K9468" s="19" t="s">
        <v>7736</v>
      </c>
      <c r="L9468" s="11">
        <v>0.6</v>
      </c>
      <c r="M9468" s="11"/>
      <c r="N9468" s="24"/>
      <c r="P9468" s="32"/>
      <c r="T9468" s="19"/>
      <c r="U9468" s="3" t="s">
        <v>6872</v>
      </c>
      <c r="X9468" t="str">
        <f t="shared" si="580"/>
        <v/>
      </c>
      <c r="Z9468" t="str">
        <f t="shared" si="581"/>
        <v/>
      </c>
      <c r="AB9468" s="9"/>
      <c r="AC9468" t="s">
        <v>6965</v>
      </c>
      <c r="AD9468">
        <f t="shared" si="583"/>
        <v>0</v>
      </c>
      <c r="AF9468" s="3"/>
      <c r="AH9468" s="9"/>
    </row>
    <row r="9469" spans="1:34" ht="10.95" customHeight="1" outlineLevel="1" x14ac:dyDescent="0.25">
      <c r="A9469" t="s">
        <v>547</v>
      </c>
      <c r="C9469" s="3" t="s">
        <v>12965</v>
      </c>
      <c r="D9469" s="3">
        <v>295</v>
      </c>
      <c r="E9469" s="9">
        <v>1939</v>
      </c>
      <c r="F9469" s="21" t="s">
        <v>5141</v>
      </c>
      <c r="G9469" s="7" t="s">
        <v>3834</v>
      </c>
      <c r="H9469" s="8" t="s">
        <v>6965</v>
      </c>
      <c r="I9469" s="8" t="s">
        <v>6997</v>
      </c>
      <c r="J9469" s="19">
        <v>3</v>
      </c>
      <c r="K9469" s="19" t="s">
        <v>7736</v>
      </c>
      <c r="L9469" s="11">
        <v>1.25</v>
      </c>
      <c r="M9469" s="11"/>
      <c r="N9469" s="24"/>
      <c r="P9469" s="32"/>
      <c r="T9469" s="19"/>
      <c r="U9469" s="3">
        <v>296</v>
      </c>
      <c r="X9469" t="str">
        <f t="shared" si="580"/>
        <v/>
      </c>
      <c r="Z9469" t="str">
        <f t="shared" si="581"/>
        <v/>
      </c>
      <c r="AB9469" s="9"/>
      <c r="AC9469" t="s">
        <v>6965</v>
      </c>
      <c r="AD9469">
        <f t="shared" si="583"/>
        <v>0</v>
      </c>
      <c r="AF9469" s="3"/>
      <c r="AH9469" s="9"/>
    </row>
    <row r="9470" spans="1:34" ht="10.95" customHeight="1" outlineLevel="1" x14ac:dyDescent="0.25">
      <c r="A9470" t="s">
        <v>547</v>
      </c>
      <c r="C9470" s="3" t="s">
        <v>12965</v>
      </c>
      <c r="D9470" s="3">
        <v>297</v>
      </c>
      <c r="E9470" s="9">
        <v>1939</v>
      </c>
      <c r="F9470" s="21" t="s">
        <v>2977</v>
      </c>
      <c r="G9470" s="7" t="s">
        <v>4029</v>
      </c>
      <c r="H9470" s="8" t="s">
        <v>6965</v>
      </c>
      <c r="I9470" s="8" t="s">
        <v>6997</v>
      </c>
      <c r="J9470" s="19">
        <v>3</v>
      </c>
      <c r="K9470" s="19" t="s">
        <v>7736</v>
      </c>
      <c r="L9470" s="11">
        <v>1.25</v>
      </c>
      <c r="M9470" s="11"/>
      <c r="N9470" s="24"/>
      <c r="P9470" s="32"/>
      <c r="S9470">
        <v>1</v>
      </c>
      <c r="T9470" s="19"/>
      <c r="U9470" s="3">
        <v>297</v>
      </c>
      <c r="X9470" t="str">
        <f t="shared" si="580"/>
        <v/>
      </c>
      <c r="Z9470" t="str">
        <f t="shared" si="581"/>
        <v/>
      </c>
      <c r="AB9470" s="9"/>
      <c r="AC9470" t="s">
        <v>6965</v>
      </c>
      <c r="AD9470">
        <f t="shared" si="583"/>
        <v>0</v>
      </c>
      <c r="AF9470" s="3"/>
      <c r="AH9470" s="9"/>
    </row>
    <row r="9471" spans="1:34" ht="10.95" customHeight="1" outlineLevel="1" x14ac:dyDescent="0.25">
      <c r="A9471" t="s">
        <v>547</v>
      </c>
      <c r="C9471" s="3" t="s">
        <v>12965</v>
      </c>
      <c r="D9471" s="3" t="s">
        <v>4065</v>
      </c>
      <c r="E9471" s="9">
        <v>1943</v>
      </c>
      <c r="F9471" s="7" t="s">
        <v>4629</v>
      </c>
      <c r="G9471" s="7" t="s">
        <v>6492</v>
      </c>
      <c r="H9471" s="8" t="s">
        <v>550</v>
      </c>
      <c r="I9471" s="8"/>
      <c r="J9471" s="19">
        <v>1</v>
      </c>
      <c r="K9471" s="19" t="s">
        <v>7736</v>
      </c>
      <c r="L9471" s="11">
        <v>3</v>
      </c>
      <c r="M9471" s="11"/>
      <c r="N9471" s="24"/>
      <c r="P9471" s="32"/>
      <c r="R9471">
        <v>1</v>
      </c>
      <c r="S9471">
        <v>1</v>
      </c>
      <c r="T9471" s="19"/>
      <c r="U9471" s="3" t="s">
        <v>4628</v>
      </c>
      <c r="X9471" t="str">
        <f t="shared" si="580"/>
        <v/>
      </c>
      <c r="Z9471" t="str">
        <f t="shared" si="581"/>
        <v/>
      </c>
      <c r="AB9471" s="9"/>
      <c r="AC9471" t="s">
        <v>550</v>
      </c>
      <c r="AD9471">
        <f t="shared" si="583"/>
        <v>0</v>
      </c>
      <c r="AF9471" s="3"/>
      <c r="AG9471" t="s">
        <v>551</v>
      </c>
      <c r="AH9471" s="9" t="s">
        <v>4925</v>
      </c>
    </row>
    <row r="9472" spans="1:34" ht="10.95" customHeight="1" outlineLevel="1" x14ac:dyDescent="0.25">
      <c r="A9472" t="s">
        <v>547</v>
      </c>
      <c r="C9472" s="3" t="s">
        <v>12965</v>
      </c>
      <c r="D9472" s="3" t="s">
        <v>4065</v>
      </c>
      <c r="E9472" s="9">
        <v>1943</v>
      </c>
      <c r="F9472" s="7" t="s">
        <v>1586</v>
      </c>
      <c r="G9472" s="7" t="s">
        <v>131</v>
      </c>
      <c r="H9472" s="8" t="s">
        <v>3979</v>
      </c>
      <c r="I9472" s="8"/>
      <c r="J9472" s="19">
        <v>1</v>
      </c>
      <c r="K9472" s="19" t="s">
        <v>7736</v>
      </c>
      <c r="L9472" s="11">
        <v>3</v>
      </c>
      <c r="M9472" s="11"/>
      <c r="N9472" s="24"/>
      <c r="P9472" s="32"/>
      <c r="T9472" s="19"/>
      <c r="U9472" s="3" t="s">
        <v>4630</v>
      </c>
      <c r="X9472" t="str">
        <f t="shared" si="580"/>
        <v/>
      </c>
      <c r="Z9472" t="str">
        <f t="shared" si="581"/>
        <v/>
      </c>
      <c r="AB9472" s="9"/>
      <c r="AC9472" t="s">
        <v>3979</v>
      </c>
      <c r="AD9472">
        <f t="shared" si="583"/>
        <v>0</v>
      </c>
      <c r="AF9472" s="3"/>
      <c r="AG9472" t="s">
        <v>3981</v>
      </c>
      <c r="AH9472" s="9" t="s">
        <v>4925</v>
      </c>
    </row>
    <row r="9473" spans="1:34" ht="10.95" customHeight="1" outlineLevel="1" x14ac:dyDescent="0.25">
      <c r="A9473" t="s">
        <v>547</v>
      </c>
      <c r="C9473" s="3" t="s">
        <v>12965</v>
      </c>
      <c r="D9473" s="3" t="s">
        <v>4065</v>
      </c>
      <c r="E9473" s="9">
        <v>1943</v>
      </c>
      <c r="F9473" s="7" t="s">
        <v>5432</v>
      </c>
      <c r="G9473" s="7" t="s">
        <v>5483</v>
      </c>
      <c r="H9473" s="8" t="s">
        <v>3979</v>
      </c>
      <c r="I9473" s="8"/>
      <c r="J9473" s="19">
        <v>3</v>
      </c>
      <c r="K9473" s="19" t="s">
        <v>7736</v>
      </c>
      <c r="L9473" s="11">
        <v>8.5</v>
      </c>
      <c r="M9473" s="11"/>
      <c r="N9473" s="24"/>
      <c r="P9473" s="32"/>
      <c r="T9473" s="19"/>
      <c r="U9473" s="3" t="s">
        <v>4631</v>
      </c>
      <c r="X9473" t="str">
        <f t="shared" si="580"/>
        <v/>
      </c>
      <c r="Z9473" t="str">
        <f t="shared" si="581"/>
        <v/>
      </c>
      <c r="AB9473" s="9"/>
      <c r="AC9473" t="s">
        <v>3979</v>
      </c>
      <c r="AD9473">
        <f t="shared" si="583"/>
        <v>0</v>
      </c>
      <c r="AF9473" s="3"/>
      <c r="AG9473" t="s">
        <v>3981</v>
      </c>
      <c r="AH9473" s="9" t="s">
        <v>4925</v>
      </c>
    </row>
    <row r="9474" spans="1:34" ht="10.95" customHeight="1" outlineLevel="1" x14ac:dyDescent="0.25">
      <c r="A9474" t="s">
        <v>547</v>
      </c>
      <c r="C9474" s="3" t="s">
        <v>12965</v>
      </c>
      <c r="D9474" s="3" t="s">
        <v>4065</v>
      </c>
      <c r="E9474" s="9">
        <v>1944</v>
      </c>
      <c r="F9474" s="7" t="s">
        <v>5906</v>
      </c>
      <c r="G9474" s="7" t="s">
        <v>4633</v>
      </c>
      <c r="H9474" s="8" t="s">
        <v>3979</v>
      </c>
      <c r="I9474" s="8"/>
      <c r="J9474" s="19">
        <v>3</v>
      </c>
      <c r="K9474" s="19" t="s">
        <v>7736</v>
      </c>
      <c r="L9474" s="11">
        <v>8.5</v>
      </c>
      <c r="M9474" s="11"/>
      <c r="N9474" s="24"/>
      <c r="P9474" s="32"/>
      <c r="T9474" s="19"/>
      <c r="U9474" s="3" t="s">
        <v>4632</v>
      </c>
      <c r="X9474" t="str">
        <f t="shared" ref="X9474:X9537" si="584">IF(COUNTIF(F9474,"*fdc*"),1,"")</f>
        <v/>
      </c>
      <c r="Z9474" t="str">
        <f t="shared" ref="Z9474:Z9537" si="585">IF(COUNTIF(F9474,"*s/s*"),1,"")</f>
        <v/>
      </c>
      <c r="AB9474" s="9"/>
      <c r="AC9474" t="s">
        <v>3979</v>
      </c>
      <c r="AD9474">
        <f t="shared" si="583"/>
        <v>0</v>
      </c>
      <c r="AF9474" s="3"/>
      <c r="AG9474" t="s">
        <v>3981</v>
      </c>
      <c r="AH9474" s="9" t="s">
        <v>4623</v>
      </c>
    </row>
    <row r="9475" spans="1:34" ht="10.95" customHeight="1" outlineLevel="1" x14ac:dyDescent="0.25">
      <c r="A9475" t="s">
        <v>547</v>
      </c>
      <c r="C9475" s="3" t="s">
        <v>12965</v>
      </c>
      <c r="D9475" s="3" t="s">
        <v>4065</v>
      </c>
      <c r="E9475" s="9">
        <v>1943</v>
      </c>
      <c r="F9475" s="7" t="s">
        <v>3424</v>
      </c>
      <c r="G9475" s="7" t="s">
        <v>4635</v>
      </c>
      <c r="H9475" s="8" t="s">
        <v>550</v>
      </c>
      <c r="I9475" s="8"/>
      <c r="J9475" s="19">
        <v>3</v>
      </c>
      <c r="K9475" s="19" t="s">
        <v>7736</v>
      </c>
      <c r="L9475" s="11">
        <v>2</v>
      </c>
      <c r="M9475" s="11"/>
      <c r="N9475" s="24"/>
      <c r="P9475" s="32"/>
      <c r="T9475" s="19"/>
      <c r="U9475" s="3" t="s">
        <v>4634</v>
      </c>
      <c r="X9475" t="str">
        <f t="shared" si="584"/>
        <v/>
      </c>
      <c r="Z9475" t="str">
        <f t="shared" si="585"/>
        <v/>
      </c>
      <c r="AB9475" s="9"/>
      <c r="AC9475" t="s">
        <v>550</v>
      </c>
      <c r="AD9475">
        <f t="shared" si="583"/>
        <v>0</v>
      </c>
      <c r="AF9475" s="3"/>
      <c r="AG9475" t="s">
        <v>551</v>
      </c>
      <c r="AH9475" s="9" t="s">
        <v>4623</v>
      </c>
    </row>
    <row r="9476" spans="1:34" ht="10.95" customHeight="1" outlineLevel="1" x14ac:dyDescent="0.25">
      <c r="A9476" t="s">
        <v>547</v>
      </c>
      <c r="C9476" s="3" t="s">
        <v>12965</v>
      </c>
      <c r="D9476" s="3" t="s">
        <v>4065</v>
      </c>
      <c r="E9476" s="9">
        <v>1943</v>
      </c>
      <c r="F9476" s="7" t="s">
        <v>6646</v>
      </c>
      <c r="G9476" s="7" t="s">
        <v>4637</v>
      </c>
      <c r="H9476" s="8" t="s">
        <v>5061</v>
      </c>
      <c r="I9476" s="8"/>
      <c r="J9476" s="19">
        <v>3</v>
      </c>
      <c r="K9476" s="19" t="s">
        <v>7736</v>
      </c>
      <c r="L9476" s="11">
        <v>10</v>
      </c>
      <c r="M9476" s="11"/>
      <c r="N9476" s="24"/>
      <c r="P9476" s="32"/>
      <c r="T9476" s="19"/>
      <c r="U9476" s="3" t="s">
        <v>4636</v>
      </c>
      <c r="X9476" t="str">
        <f t="shared" si="584"/>
        <v/>
      </c>
      <c r="Z9476" t="str">
        <f t="shared" si="585"/>
        <v/>
      </c>
      <c r="AB9476" s="9"/>
      <c r="AC9476" t="s">
        <v>5061</v>
      </c>
      <c r="AD9476">
        <f t="shared" si="583"/>
        <v>0</v>
      </c>
      <c r="AF9476" s="3"/>
      <c r="AG9476" t="s">
        <v>551</v>
      </c>
      <c r="AH9476" s="9" t="s">
        <v>4623</v>
      </c>
    </row>
    <row r="9477" spans="1:34" ht="10.95" customHeight="1" outlineLevel="1" x14ac:dyDescent="0.25">
      <c r="A9477" t="s">
        <v>547</v>
      </c>
      <c r="C9477" s="3" t="s">
        <v>12965</v>
      </c>
      <c r="D9477" s="3" t="s">
        <v>4065</v>
      </c>
      <c r="E9477" s="9">
        <v>1943</v>
      </c>
      <c r="F9477" s="7" t="s">
        <v>5143</v>
      </c>
      <c r="G9477" s="7" t="s">
        <v>5040</v>
      </c>
      <c r="H9477" s="8" t="s">
        <v>5402</v>
      </c>
      <c r="I9477" s="8"/>
      <c r="J9477" s="19">
        <v>1</v>
      </c>
      <c r="K9477" s="19" t="s">
        <v>7736</v>
      </c>
      <c r="L9477" s="11">
        <v>4</v>
      </c>
      <c r="M9477" s="11"/>
      <c r="N9477" s="24"/>
      <c r="P9477" s="32"/>
      <c r="T9477" s="19"/>
      <c r="U9477" s="3" t="s">
        <v>4638</v>
      </c>
      <c r="X9477" t="str">
        <f t="shared" si="584"/>
        <v/>
      </c>
      <c r="Z9477" t="str">
        <f t="shared" si="585"/>
        <v/>
      </c>
      <c r="AB9477" s="9"/>
      <c r="AC9477" t="s">
        <v>5402</v>
      </c>
      <c r="AD9477">
        <f t="shared" si="583"/>
        <v>1</v>
      </c>
      <c r="AF9477" s="3"/>
      <c r="AG9477" t="s">
        <v>4924</v>
      </c>
      <c r="AH9477" s="9" t="s">
        <v>4925</v>
      </c>
    </row>
    <row r="9478" spans="1:34" ht="10.95" customHeight="1" outlineLevel="1" x14ac:dyDescent="0.25">
      <c r="A9478" t="s">
        <v>547</v>
      </c>
      <c r="C9478" s="3" t="s">
        <v>12965</v>
      </c>
      <c r="D9478" s="3" t="s">
        <v>4065</v>
      </c>
      <c r="E9478" s="9">
        <v>1943</v>
      </c>
      <c r="F9478" s="7" t="s">
        <v>5282</v>
      </c>
      <c r="G9478" s="7" t="s">
        <v>1677</v>
      </c>
      <c r="H9478" s="8" t="s">
        <v>5402</v>
      </c>
      <c r="I9478" s="8"/>
      <c r="J9478" s="19">
        <v>1</v>
      </c>
      <c r="K9478" s="19" t="s">
        <v>7736</v>
      </c>
      <c r="L9478" s="11">
        <v>13.5</v>
      </c>
      <c r="M9478" s="11"/>
      <c r="N9478" s="24"/>
      <c r="P9478" s="32"/>
      <c r="T9478" s="19"/>
      <c r="U9478" s="3" t="s">
        <v>4639</v>
      </c>
      <c r="X9478" t="str">
        <f t="shared" si="584"/>
        <v/>
      </c>
      <c r="Z9478" t="str">
        <f t="shared" si="585"/>
        <v/>
      </c>
      <c r="AB9478" s="9"/>
      <c r="AC9478" t="s">
        <v>5402</v>
      </c>
      <c r="AD9478">
        <f t="shared" si="583"/>
        <v>1</v>
      </c>
      <c r="AF9478" s="3"/>
      <c r="AG9478" t="s">
        <v>4924</v>
      </c>
      <c r="AH9478" s="9" t="s">
        <v>4925</v>
      </c>
    </row>
    <row r="9479" spans="1:34" ht="10.95" customHeight="1" outlineLevel="1" x14ac:dyDescent="0.25">
      <c r="A9479" t="s">
        <v>547</v>
      </c>
      <c r="C9479" s="3" t="s">
        <v>12965</v>
      </c>
      <c r="D9479" s="3" t="s">
        <v>4065</v>
      </c>
      <c r="E9479" s="9">
        <v>1943</v>
      </c>
      <c r="F9479" s="7" t="s">
        <v>3424</v>
      </c>
      <c r="G9479" s="7" t="s">
        <v>1121</v>
      </c>
      <c r="H9479" s="8" t="s">
        <v>5402</v>
      </c>
      <c r="I9479" s="8"/>
      <c r="J9479" s="19">
        <v>1</v>
      </c>
      <c r="K9479" s="19" t="s">
        <v>7736</v>
      </c>
      <c r="L9479" s="11">
        <v>8</v>
      </c>
      <c r="M9479" s="11"/>
      <c r="N9479" s="24"/>
      <c r="P9479" s="32"/>
      <c r="T9479" s="19"/>
      <c r="U9479" s="3" t="s">
        <v>4640</v>
      </c>
      <c r="X9479" t="str">
        <f t="shared" si="584"/>
        <v/>
      </c>
      <c r="Z9479" t="str">
        <f t="shared" si="585"/>
        <v/>
      </c>
      <c r="AB9479" s="9"/>
      <c r="AC9479" t="s">
        <v>5402</v>
      </c>
      <c r="AD9479">
        <f t="shared" si="583"/>
        <v>1</v>
      </c>
      <c r="AF9479" s="3"/>
      <c r="AG9479" t="s">
        <v>4924</v>
      </c>
      <c r="AH9479" s="9" t="s">
        <v>4925</v>
      </c>
    </row>
    <row r="9480" spans="1:34" ht="10.95" customHeight="1" outlineLevel="1" x14ac:dyDescent="0.25">
      <c r="A9480" t="s">
        <v>547</v>
      </c>
      <c r="C9480" s="3" t="s">
        <v>12965</v>
      </c>
      <c r="D9480" s="3" t="s">
        <v>4065</v>
      </c>
      <c r="E9480" s="9">
        <v>1943</v>
      </c>
      <c r="F9480" s="7" t="s">
        <v>1341</v>
      </c>
      <c r="G9480" s="7" t="s">
        <v>4643</v>
      </c>
      <c r="H9480" s="8" t="s">
        <v>5402</v>
      </c>
      <c r="I9480" s="8"/>
      <c r="J9480" s="19">
        <v>1</v>
      </c>
      <c r="K9480" s="19" t="s">
        <v>7736</v>
      </c>
      <c r="L9480" s="11">
        <v>13.5</v>
      </c>
      <c r="M9480" s="11"/>
      <c r="N9480" s="24"/>
      <c r="P9480" s="32"/>
      <c r="T9480" s="19"/>
      <c r="U9480" s="3" t="s">
        <v>4641</v>
      </c>
      <c r="X9480" t="str">
        <f t="shared" si="584"/>
        <v/>
      </c>
      <c r="Z9480" t="str">
        <f t="shared" si="585"/>
        <v/>
      </c>
      <c r="AB9480" s="9"/>
      <c r="AC9480" t="s">
        <v>5402</v>
      </c>
      <c r="AD9480">
        <f t="shared" si="583"/>
        <v>1</v>
      </c>
      <c r="AF9480" s="3"/>
      <c r="AG9480" t="s">
        <v>4924</v>
      </c>
      <c r="AH9480" s="9" t="s">
        <v>4623</v>
      </c>
    </row>
    <row r="9481" spans="1:34" ht="10.95" customHeight="1" outlineLevel="1" x14ac:dyDescent="0.25">
      <c r="A9481" t="s">
        <v>547</v>
      </c>
      <c r="C9481" s="3" t="s">
        <v>12965</v>
      </c>
      <c r="D9481" s="3">
        <v>334</v>
      </c>
      <c r="E9481" s="9">
        <v>1945</v>
      </c>
      <c r="F9481" s="21" t="s">
        <v>4735</v>
      </c>
      <c r="G9481" s="7" t="s">
        <v>6820</v>
      </c>
      <c r="H9481" s="8" t="s">
        <v>4775</v>
      </c>
      <c r="I9481" s="8" t="s">
        <v>7003</v>
      </c>
      <c r="J9481" s="19">
        <v>3</v>
      </c>
      <c r="K9481" s="19" t="s">
        <v>7736</v>
      </c>
      <c r="L9481" s="11">
        <v>0.5</v>
      </c>
      <c r="M9481" s="11"/>
      <c r="N9481" s="24"/>
      <c r="P9481" s="32"/>
      <c r="T9481" s="19"/>
      <c r="U9481" s="3">
        <v>251</v>
      </c>
      <c r="X9481" t="str">
        <f t="shared" si="584"/>
        <v/>
      </c>
      <c r="Z9481" t="str">
        <f t="shared" si="585"/>
        <v/>
      </c>
      <c r="AB9481" s="9"/>
      <c r="AC9481" t="s">
        <v>4775</v>
      </c>
      <c r="AD9481">
        <f t="shared" si="583"/>
        <v>0</v>
      </c>
      <c r="AF9481" s="3"/>
      <c r="AH9481" s="9"/>
    </row>
    <row r="9482" spans="1:34" ht="10.95" customHeight="1" outlineLevel="1" x14ac:dyDescent="0.25">
      <c r="A9482" t="s">
        <v>547</v>
      </c>
      <c r="C9482" s="3" t="s">
        <v>12965</v>
      </c>
      <c r="D9482" s="3">
        <v>337</v>
      </c>
      <c r="E9482" s="9">
        <v>1945</v>
      </c>
      <c r="F9482" s="21" t="s">
        <v>21864</v>
      </c>
      <c r="G9482" s="7" t="s">
        <v>549</v>
      </c>
      <c r="H9482" s="8" t="s">
        <v>9077</v>
      </c>
      <c r="I9482" s="8" t="s">
        <v>7003</v>
      </c>
      <c r="J9482" s="19">
        <v>1</v>
      </c>
      <c r="K9482" s="19" t="s">
        <v>7736</v>
      </c>
      <c r="L9482" s="11">
        <v>0.2</v>
      </c>
      <c r="M9482" s="11"/>
      <c r="N9482" s="24"/>
      <c r="P9482" s="32"/>
      <c r="S9482">
        <v>1</v>
      </c>
      <c r="T9482" s="19"/>
      <c r="U9482" s="3">
        <v>254</v>
      </c>
      <c r="X9482" t="str">
        <f t="shared" si="584"/>
        <v/>
      </c>
      <c r="Z9482" t="str">
        <f t="shared" si="585"/>
        <v/>
      </c>
      <c r="AB9482" s="9"/>
      <c r="AC9482" t="s">
        <v>9077</v>
      </c>
      <c r="AD9482">
        <f t="shared" si="583"/>
        <v>0</v>
      </c>
      <c r="AF9482" s="3"/>
      <c r="AG9482" t="s">
        <v>938</v>
      </c>
      <c r="AH9482" s="9" t="s">
        <v>4613</v>
      </c>
    </row>
    <row r="9483" spans="1:34" ht="10.95" customHeight="1" outlineLevel="1" x14ac:dyDescent="0.25">
      <c r="A9483" t="s">
        <v>547</v>
      </c>
      <c r="C9483" s="3" t="s">
        <v>12965</v>
      </c>
      <c r="D9483" s="3">
        <v>346</v>
      </c>
      <c r="E9483" s="9">
        <v>1946</v>
      </c>
      <c r="F9483" s="21" t="s">
        <v>6389</v>
      </c>
      <c r="G9483" s="7" t="s">
        <v>6507</v>
      </c>
      <c r="H9483" s="8" t="s">
        <v>6965</v>
      </c>
      <c r="I9483" s="8" t="s">
        <v>6998</v>
      </c>
      <c r="J9483" s="19">
        <v>3</v>
      </c>
      <c r="K9483" s="19" t="s">
        <v>7736</v>
      </c>
      <c r="L9483" s="11">
        <v>0.6</v>
      </c>
      <c r="M9483" s="11"/>
      <c r="N9483" s="24"/>
      <c r="P9483" s="32"/>
      <c r="T9483" s="19"/>
      <c r="U9483" s="3" t="s">
        <v>6872</v>
      </c>
      <c r="X9483" t="str">
        <f t="shared" si="584"/>
        <v/>
      </c>
      <c r="Z9483" t="str">
        <f t="shared" si="585"/>
        <v/>
      </c>
      <c r="AB9483" s="9"/>
      <c r="AC9483" t="s">
        <v>6965</v>
      </c>
      <c r="AD9483">
        <f t="shared" si="583"/>
        <v>0</v>
      </c>
      <c r="AF9483" s="3"/>
      <c r="AH9483" s="9"/>
    </row>
    <row r="9484" spans="1:34" ht="10.95" customHeight="1" outlineLevel="1" x14ac:dyDescent="0.25">
      <c r="A9484" t="s">
        <v>547</v>
      </c>
      <c r="C9484" s="3" t="s">
        <v>12965</v>
      </c>
      <c r="D9484" s="3">
        <v>348</v>
      </c>
      <c r="E9484" s="9">
        <v>1946</v>
      </c>
      <c r="F9484" s="21" t="s">
        <v>6390</v>
      </c>
      <c r="G9484" s="7" t="s">
        <v>3834</v>
      </c>
      <c r="H9484" s="8" t="s">
        <v>6965</v>
      </c>
      <c r="I9484" s="8" t="s">
        <v>6998</v>
      </c>
      <c r="J9484" s="19">
        <v>3</v>
      </c>
      <c r="K9484" s="19" t="s">
        <v>7736</v>
      </c>
      <c r="L9484" s="11">
        <v>0.6</v>
      </c>
      <c r="M9484" s="11"/>
      <c r="N9484" s="24"/>
      <c r="P9484" s="32"/>
      <c r="T9484" s="19"/>
      <c r="U9484" s="3" t="s">
        <v>6872</v>
      </c>
      <c r="X9484" t="str">
        <f t="shared" si="584"/>
        <v/>
      </c>
      <c r="Z9484" t="str">
        <f t="shared" si="585"/>
        <v/>
      </c>
      <c r="AB9484" s="9"/>
      <c r="AC9484" t="s">
        <v>6965</v>
      </c>
      <c r="AD9484">
        <f t="shared" si="583"/>
        <v>0</v>
      </c>
      <c r="AF9484" s="3"/>
      <c r="AH9484" s="9"/>
    </row>
    <row r="9485" spans="1:34" ht="10.95" customHeight="1" outlineLevel="1" x14ac:dyDescent="0.25">
      <c r="A9485" t="s">
        <v>547</v>
      </c>
      <c r="C9485" s="3" t="s">
        <v>12965</v>
      </c>
      <c r="D9485" s="3">
        <v>349</v>
      </c>
      <c r="E9485" s="9">
        <v>1946</v>
      </c>
      <c r="F9485" s="21" t="s">
        <v>5142</v>
      </c>
      <c r="G9485" s="7" t="s">
        <v>1677</v>
      </c>
      <c r="H9485" s="8" t="s">
        <v>6965</v>
      </c>
      <c r="I9485" s="8" t="s">
        <v>6998</v>
      </c>
      <c r="J9485" s="19">
        <v>1</v>
      </c>
      <c r="K9485" s="19" t="s">
        <v>7736</v>
      </c>
      <c r="L9485" s="11">
        <v>0.6</v>
      </c>
      <c r="M9485" s="11"/>
      <c r="N9485" s="24"/>
      <c r="P9485" s="32"/>
      <c r="R9485">
        <v>1</v>
      </c>
      <c r="S9485">
        <v>1</v>
      </c>
      <c r="T9485" s="19"/>
      <c r="U9485" s="3">
        <v>266</v>
      </c>
      <c r="X9485" t="str">
        <f t="shared" si="584"/>
        <v/>
      </c>
      <c r="Z9485" t="str">
        <f t="shared" si="585"/>
        <v/>
      </c>
      <c r="AB9485" s="9"/>
      <c r="AC9485" t="s">
        <v>6965</v>
      </c>
      <c r="AD9485">
        <f t="shared" si="583"/>
        <v>0</v>
      </c>
      <c r="AF9485" s="3"/>
      <c r="AH9485" s="9"/>
    </row>
    <row r="9486" spans="1:34" ht="10.95" customHeight="1" outlineLevel="1" x14ac:dyDescent="0.25">
      <c r="A9486" t="s">
        <v>547</v>
      </c>
      <c r="C9486" s="3" t="s">
        <v>12965</v>
      </c>
      <c r="D9486" s="3">
        <v>350</v>
      </c>
      <c r="E9486" s="9">
        <v>1946</v>
      </c>
      <c r="F9486" s="21" t="s">
        <v>6989</v>
      </c>
      <c r="G9486" s="7" t="s">
        <v>6125</v>
      </c>
      <c r="H9486" s="8" t="s">
        <v>6965</v>
      </c>
      <c r="I9486" s="8" t="s">
        <v>6998</v>
      </c>
      <c r="J9486" s="19">
        <v>3</v>
      </c>
      <c r="K9486" s="19" t="s">
        <v>7736</v>
      </c>
      <c r="L9486" s="11">
        <v>0.6</v>
      </c>
      <c r="M9486" s="11"/>
      <c r="N9486" s="24"/>
      <c r="P9486" s="32"/>
      <c r="T9486" s="19"/>
      <c r="U9486" s="3" t="s">
        <v>6872</v>
      </c>
      <c r="X9486" t="str">
        <f t="shared" si="584"/>
        <v/>
      </c>
      <c r="Z9486" t="str">
        <f t="shared" si="585"/>
        <v/>
      </c>
      <c r="AB9486" s="9"/>
      <c r="AC9486" t="s">
        <v>6965</v>
      </c>
      <c r="AD9486">
        <f t="shared" si="583"/>
        <v>0</v>
      </c>
      <c r="AF9486" s="3"/>
      <c r="AH9486" s="9"/>
    </row>
    <row r="9487" spans="1:34" ht="10.95" customHeight="1" outlineLevel="1" x14ac:dyDescent="0.25">
      <c r="A9487" t="s">
        <v>547</v>
      </c>
      <c r="C9487" s="3" t="s">
        <v>12965</v>
      </c>
      <c r="D9487" s="3">
        <v>351</v>
      </c>
      <c r="E9487" s="9">
        <v>1947</v>
      </c>
      <c r="F9487" s="21" t="s">
        <v>7000</v>
      </c>
      <c r="G9487" s="7" t="s">
        <v>3834</v>
      </c>
      <c r="H9487" s="8" t="s">
        <v>6965</v>
      </c>
      <c r="I9487" s="8" t="s">
        <v>6999</v>
      </c>
      <c r="J9487" s="19">
        <v>3</v>
      </c>
      <c r="K9487" s="19" t="s">
        <v>7736</v>
      </c>
      <c r="L9487" s="11">
        <v>0.5</v>
      </c>
      <c r="M9487" s="11"/>
      <c r="N9487" s="24"/>
      <c r="P9487" s="32"/>
      <c r="T9487" s="19"/>
      <c r="U9487" s="3" t="s">
        <v>6872</v>
      </c>
      <c r="X9487" t="str">
        <f t="shared" si="584"/>
        <v/>
      </c>
      <c r="Z9487" t="str">
        <f t="shared" si="585"/>
        <v/>
      </c>
      <c r="AB9487" s="9"/>
      <c r="AC9487" t="s">
        <v>6965</v>
      </c>
      <c r="AD9487">
        <f t="shared" si="583"/>
        <v>0</v>
      </c>
      <c r="AF9487" s="3"/>
      <c r="AH9487" s="9"/>
    </row>
    <row r="9488" spans="1:34" ht="10.95" customHeight="1" outlineLevel="1" x14ac:dyDescent="0.25">
      <c r="A9488" t="s">
        <v>547</v>
      </c>
      <c r="C9488" s="3" t="s">
        <v>12965</v>
      </c>
      <c r="D9488" s="3">
        <v>352</v>
      </c>
      <c r="E9488" s="9">
        <v>1947</v>
      </c>
      <c r="F9488" s="21" t="s">
        <v>7001</v>
      </c>
      <c r="G9488" s="7" t="s">
        <v>1677</v>
      </c>
      <c r="H9488" s="8" t="s">
        <v>6965</v>
      </c>
      <c r="I9488" s="8" t="s">
        <v>6999</v>
      </c>
      <c r="J9488" s="19">
        <v>3</v>
      </c>
      <c r="K9488" s="19" t="s">
        <v>7736</v>
      </c>
      <c r="L9488" s="11">
        <v>0.5</v>
      </c>
      <c r="M9488" s="11"/>
      <c r="N9488" s="24"/>
      <c r="P9488" s="32"/>
      <c r="T9488" s="19"/>
      <c r="U9488" s="3" t="s">
        <v>6872</v>
      </c>
      <c r="X9488" t="str">
        <f t="shared" si="584"/>
        <v/>
      </c>
      <c r="Z9488" t="str">
        <f t="shared" si="585"/>
        <v/>
      </c>
      <c r="AB9488" s="9"/>
      <c r="AC9488" t="s">
        <v>6965</v>
      </c>
      <c r="AD9488">
        <f t="shared" si="583"/>
        <v>0</v>
      </c>
      <c r="AF9488" s="3"/>
      <c r="AH9488" s="9"/>
    </row>
    <row r="9489" spans="1:48" ht="10.95" customHeight="1" outlineLevel="1" x14ac:dyDescent="0.25">
      <c r="A9489" t="s">
        <v>547</v>
      </c>
      <c r="C9489" s="3" t="s">
        <v>12965</v>
      </c>
      <c r="D9489" s="3">
        <v>353</v>
      </c>
      <c r="E9489" s="9">
        <v>1947</v>
      </c>
      <c r="F9489" s="21" t="s">
        <v>7002</v>
      </c>
      <c r="G9489" s="7" t="s">
        <v>6507</v>
      </c>
      <c r="H9489" s="8" t="s">
        <v>6965</v>
      </c>
      <c r="I9489" s="8" t="s">
        <v>6999</v>
      </c>
      <c r="J9489" s="19">
        <v>3</v>
      </c>
      <c r="K9489" s="19" t="s">
        <v>7736</v>
      </c>
      <c r="L9489" s="11">
        <v>0.5</v>
      </c>
      <c r="M9489" s="11"/>
      <c r="N9489" s="24"/>
      <c r="P9489" s="32"/>
      <c r="T9489" s="19"/>
      <c r="U9489" s="3" t="s">
        <v>6872</v>
      </c>
      <c r="X9489" t="str">
        <f t="shared" si="584"/>
        <v/>
      </c>
      <c r="Z9489" t="str">
        <f t="shared" si="585"/>
        <v/>
      </c>
      <c r="AB9489" s="9"/>
      <c r="AC9489" t="s">
        <v>6965</v>
      </c>
      <c r="AD9489">
        <f t="shared" si="583"/>
        <v>0</v>
      </c>
      <c r="AF9489" s="3"/>
      <c r="AH9489" s="9"/>
    </row>
    <row r="9490" spans="1:48" ht="10.95" customHeight="1" x14ac:dyDescent="0.25">
      <c r="A9490" t="s">
        <v>17824</v>
      </c>
      <c r="B9490" t="s">
        <v>13028</v>
      </c>
      <c r="C9490" s="3" t="s">
        <v>12986</v>
      </c>
      <c r="E9490" s="9"/>
      <c r="F9490" s="7"/>
      <c r="G9490" s="7"/>
      <c r="H9490" s="8"/>
      <c r="I9490" s="8"/>
      <c r="J9490" s="19"/>
      <c r="K9490" s="19"/>
      <c r="L9490" s="11"/>
      <c r="M9490" s="11">
        <f>SUM(L9491:L9590)</f>
        <v>112.85000000000001</v>
      </c>
      <c r="N9490" s="24">
        <v>3458</v>
      </c>
      <c r="O9490">
        <f>COUNTIF(K9491:K9590,"*")</f>
        <v>100</v>
      </c>
      <c r="P9490" s="32">
        <f>O9490/N9490</f>
        <v>2.8918449971081551E-2</v>
      </c>
      <c r="Q9490">
        <f>COUNTIF(K9491:K9590,"Y")+COUNTIF(K9491:K9590,"S")</f>
        <v>42</v>
      </c>
      <c r="T9490" s="19" t="s">
        <v>7736</v>
      </c>
      <c r="U9490" s="3"/>
      <c r="V9490" t="s">
        <v>18463</v>
      </c>
      <c r="X9490" t="str">
        <f t="shared" si="584"/>
        <v/>
      </c>
      <c r="Z9490" t="str">
        <f t="shared" si="585"/>
        <v/>
      </c>
      <c r="AB9490" s="9"/>
      <c r="AE9490">
        <f>COUNTIF(AD9491:AD9590,"1")</f>
        <v>6</v>
      </c>
      <c r="AF9490" s="3"/>
      <c r="AH9490" s="9"/>
      <c r="AI9490">
        <f>COUNTIF($J9491:$J9590,"1")-COUNTIFS($J9491:$J9590,"1",$K9491:$K9590,"V")</f>
        <v>21</v>
      </c>
      <c r="AJ9490">
        <f>COUNTIFS($J9491:$J9590,"1",$K9491:$K9590,"Y")+COUNTIFS($J9491:$J9590,"1",$K9491:$K9590,"s")</f>
        <v>15</v>
      </c>
      <c r="AK9490">
        <f>COUNTIF($J9491:$J9590,"2")-COUNTIFS($J9491:$J9590,"2",$K9491:$K9590,"V")</f>
        <v>0</v>
      </c>
      <c r="AL9490">
        <f>COUNTIFS($J9491:$J9590,"2",$K9491:$K9590,"Y")+COUNTIFS($J9491:$J9590,"2",$K9491:$K9590,"s")</f>
        <v>0</v>
      </c>
      <c r="AM9490">
        <f>COUNTIF($J9491:$J9590,"3")-COUNTIFS($J9491:$J9590,"3",$K9491:$K9590,"V")</f>
        <v>56</v>
      </c>
      <c r="AN9490">
        <f>COUNTIFS($J9491:$J9590,"3",$K9491:$K9590,"Y")+COUNTIFS($J9491:$J9590,"3",$K9491:$K9590,"s")</f>
        <v>17</v>
      </c>
      <c r="AO9490">
        <f>COUNTIF($J9491:$J9590,"4")-COUNTIFS($J9491:$J9590,"4",$K9491:$K9590,"V")</f>
        <v>3</v>
      </c>
      <c r="AP9490">
        <f>COUNTIFS($J9491:$J9590,"4",$K9491:$K9590,"Y")+COUNTIFS($J9491:$J9590,"4",$K9491:$K9590,"s")</f>
        <v>3</v>
      </c>
      <c r="AQ9490">
        <f>COUNTIF($J9491:$J9590,"5")-COUNTIFS($J9491:$J9590,"5",$K9491:$K9590,"V")</f>
        <v>12</v>
      </c>
      <c r="AR9490">
        <f>COUNTIFS($J9491:$J9590,"5",$K9491:$K9590,"Y")+COUNTIFS($J9491:$J9590,"5",$K9491:$K9590,"s")</f>
        <v>3</v>
      </c>
      <c r="AS9490">
        <f>COUNTIF($J9491:$J9590,"6")-COUNTIFS($J9491:$J9590,"6",$K9491:$K9590,"V")</f>
        <v>8</v>
      </c>
      <c r="AT9490">
        <f>COUNTIFS($J9491:$J9590,"6",$K9491:$K9590,"Y")+COUNTIFS($J9491:$J9590,"6",$K9491:$K9590,"s")</f>
        <v>4</v>
      </c>
      <c r="AU9490">
        <f>COUNTIF($J9491:$J9590,"7")-COUNTIFS($J9491:$J9590,"7",$K9491:$K9590,"V")</f>
        <v>0</v>
      </c>
      <c r="AV9490">
        <f>COUNTIFS($J9491:$J9590,"7",$K9491:$K9590,"Y")+COUNTIFS($J9491:$J9590,"7",$K9491:$K9590,"s")</f>
        <v>0</v>
      </c>
    </row>
    <row r="9491" spans="1:48" ht="10.95" customHeight="1" outlineLevel="1" x14ac:dyDescent="0.25">
      <c r="A9491" t="s">
        <v>4644</v>
      </c>
      <c r="C9491" s="3" t="s">
        <v>12986</v>
      </c>
      <c r="D9491" s="3">
        <v>6</v>
      </c>
      <c r="E9491" s="9">
        <v>1980</v>
      </c>
      <c r="F9491" s="7" t="s">
        <v>5282</v>
      </c>
      <c r="G9491" s="7" t="s">
        <v>5401</v>
      </c>
      <c r="H9491" s="8" t="s">
        <v>17746</v>
      </c>
      <c r="I9491" s="8" t="s">
        <v>17747</v>
      </c>
      <c r="J9491" s="19">
        <v>5</v>
      </c>
      <c r="K9491" s="19" t="s">
        <v>7738</v>
      </c>
      <c r="L9491" s="11"/>
      <c r="M9491" s="11"/>
      <c r="N9491" s="24"/>
      <c r="P9491" s="32"/>
      <c r="T9491" s="19"/>
      <c r="U9491" s="3"/>
      <c r="X9491" t="str">
        <f t="shared" si="584"/>
        <v/>
      </c>
      <c r="Z9491" t="str">
        <f t="shared" si="585"/>
        <v/>
      </c>
      <c r="AB9491" s="9"/>
      <c r="AC9491" t="s">
        <v>17746</v>
      </c>
      <c r="AD9491">
        <f t="shared" ref="AD9491:AD9522" si="586">COUNTIF(H9491,"*Fuji*")</f>
        <v>0</v>
      </c>
      <c r="AF9491" s="3"/>
      <c r="AH9491" s="9"/>
    </row>
    <row r="9492" spans="1:48" ht="10.95" customHeight="1" outlineLevel="1" x14ac:dyDescent="0.25">
      <c r="A9492" t="s">
        <v>4644</v>
      </c>
      <c r="C9492" s="3" t="s">
        <v>12986</v>
      </c>
      <c r="D9492" s="3">
        <v>17</v>
      </c>
      <c r="E9492" s="9">
        <v>1980</v>
      </c>
      <c r="F9492" s="7" t="s">
        <v>5300</v>
      </c>
      <c r="G9492" s="7" t="s">
        <v>5401</v>
      </c>
      <c r="H9492" s="8" t="s">
        <v>17748</v>
      </c>
      <c r="I9492" s="8" t="s">
        <v>17749</v>
      </c>
      <c r="J9492" s="19">
        <v>3</v>
      </c>
      <c r="K9492" s="19" t="s">
        <v>7738</v>
      </c>
      <c r="L9492" s="11"/>
      <c r="M9492" s="11"/>
      <c r="N9492" s="24"/>
      <c r="P9492" s="32"/>
      <c r="T9492" s="19"/>
      <c r="U9492" s="3"/>
      <c r="X9492" t="str">
        <f t="shared" si="584"/>
        <v/>
      </c>
      <c r="Z9492" t="str">
        <f t="shared" si="585"/>
        <v/>
      </c>
      <c r="AB9492" s="9"/>
      <c r="AC9492" t="s">
        <v>17748</v>
      </c>
      <c r="AD9492">
        <f t="shared" si="586"/>
        <v>0</v>
      </c>
      <c r="AF9492" s="3"/>
      <c r="AH9492" s="9"/>
    </row>
    <row r="9493" spans="1:48" ht="10.95" customHeight="1" outlineLevel="1" x14ac:dyDescent="0.25">
      <c r="A9493" t="s">
        <v>4644</v>
      </c>
      <c r="C9493" s="3" t="s">
        <v>12986</v>
      </c>
      <c r="D9493" s="3">
        <v>27</v>
      </c>
      <c r="E9493" s="9">
        <v>1981</v>
      </c>
      <c r="F9493" s="7" t="s">
        <v>2496</v>
      </c>
      <c r="G9493" s="7" t="s">
        <v>5401</v>
      </c>
      <c r="H9493" s="8" t="s">
        <v>2497</v>
      </c>
      <c r="I9493" s="8" t="s">
        <v>17750</v>
      </c>
      <c r="J9493" s="19">
        <v>3</v>
      </c>
      <c r="K9493" s="19" t="s">
        <v>7736</v>
      </c>
      <c r="L9493" s="11">
        <v>0.95</v>
      </c>
      <c r="M9493" s="11"/>
      <c r="N9493" s="24"/>
      <c r="P9493" s="32"/>
      <c r="T9493" s="19"/>
      <c r="U9493" s="3">
        <v>126</v>
      </c>
      <c r="X9493" t="str">
        <f t="shared" si="584"/>
        <v/>
      </c>
      <c r="Z9493" t="str">
        <f t="shared" si="585"/>
        <v/>
      </c>
      <c r="AB9493" s="9"/>
      <c r="AC9493" t="s">
        <v>2497</v>
      </c>
      <c r="AD9493">
        <f t="shared" si="586"/>
        <v>0</v>
      </c>
      <c r="AF9493" s="3"/>
      <c r="AG9493" t="s">
        <v>4647</v>
      </c>
      <c r="AH9493" s="9" t="s">
        <v>4613</v>
      </c>
    </row>
    <row r="9494" spans="1:48" ht="10.95" customHeight="1" outlineLevel="1" x14ac:dyDescent="0.25">
      <c r="A9494" t="s">
        <v>4644</v>
      </c>
      <c r="C9494" s="3" t="s">
        <v>12986</v>
      </c>
      <c r="D9494" s="3">
        <v>28</v>
      </c>
      <c r="E9494" s="9">
        <v>1981</v>
      </c>
      <c r="F9494" s="7" t="s">
        <v>2351</v>
      </c>
      <c r="G9494" s="7" t="s">
        <v>5401</v>
      </c>
      <c r="H9494" s="8" t="s">
        <v>2498</v>
      </c>
      <c r="I9494" s="8" t="s">
        <v>17750</v>
      </c>
      <c r="J9494" s="19">
        <v>5</v>
      </c>
      <c r="K9494" s="19" t="s">
        <v>7736</v>
      </c>
      <c r="L9494" s="11">
        <v>0.95</v>
      </c>
      <c r="M9494" s="11"/>
      <c r="N9494" s="24"/>
      <c r="P9494" s="32"/>
      <c r="T9494" s="19"/>
      <c r="U9494" s="3">
        <v>127</v>
      </c>
      <c r="X9494" t="str">
        <f t="shared" si="584"/>
        <v/>
      </c>
      <c r="Z9494" t="str">
        <f t="shared" si="585"/>
        <v/>
      </c>
      <c r="AB9494" s="9"/>
      <c r="AC9494" t="s">
        <v>2498</v>
      </c>
      <c r="AD9494">
        <f t="shared" si="586"/>
        <v>0</v>
      </c>
      <c r="AF9494" s="3"/>
      <c r="AG9494" t="s">
        <v>4647</v>
      </c>
      <c r="AH9494" s="9" t="s">
        <v>4613</v>
      </c>
    </row>
    <row r="9495" spans="1:48" ht="10.95" customHeight="1" outlineLevel="1" x14ac:dyDescent="0.25">
      <c r="A9495" t="s">
        <v>4644</v>
      </c>
      <c r="C9495" s="3" t="s">
        <v>12986</v>
      </c>
      <c r="D9495" s="3">
        <v>31</v>
      </c>
      <c r="E9495" s="9">
        <v>1981</v>
      </c>
      <c r="F9495" s="7" t="s">
        <v>5300</v>
      </c>
      <c r="G9495" s="7" t="s">
        <v>5401</v>
      </c>
      <c r="H9495" s="8" t="s">
        <v>6788</v>
      </c>
      <c r="I9495" s="8" t="s">
        <v>17750</v>
      </c>
      <c r="J9495" s="19">
        <v>5</v>
      </c>
      <c r="K9495" s="19" t="s">
        <v>7736</v>
      </c>
      <c r="L9495" s="11">
        <v>0.95</v>
      </c>
      <c r="M9495" s="11"/>
      <c r="N9495" s="24"/>
      <c r="P9495" s="32"/>
      <c r="T9495" s="19"/>
      <c r="U9495" s="3">
        <v>130</v>
      </c>
      <c r="X9495" t="str">
        <f t="shared" si="584"/>
        <v/>
      </c>
      <c r="Z9495" t="str">
        <f t="shared" si="585"/>
        <v/>
      </c>
      <c r="AB9495" s="9"/>
      <c r="AC9495" t="s">
        <v>6788</v>
      </c>
      <c r="AD9495">
        <f t="shared" si="586"/>
        <v>0</v>
      </c>
      <c r="AF9495" s="3"/>
      <c r="AG9495" t="s">
        <v>4647</v>
      </c>
      <c r="AH9495" s="9" t="s">
        <v>4613</v>
      </c>
    </row>
    <row r="9496" spans="1:48" ht="10.95" customHeight="1" outlineLevel="1" x14ac:dyDescent="0.25">
      <c r="A9496" t="s">
        <v>4644</v>
      </c>
      <c r="C9496" s="3" t="s">
        <v>12986</v>
      </c>
      <c r="D9496" s="3">
        <v>32</v>
      </c>
      <c r="E9496" s="9">
        <v>1981</v>
      </c>
      <c r="F9496" s="7" t="s">
        <v>6317</v>
      </c>
      <c r="G9496" s="7" t="s">
        <v>5401</v>
      </c>
      <c r="H9496" s="8" t="s">
        <v>6789</v>
      </c>
      <c r="I9496" s="8" t="s">
        <v>17750</v>
      </c>
      <c r="J9496" s="19">
        <v>3</v>
      </c>
      <c r="K9496" s="19" t="s">
        <v>7736</v>
      </c>
      <c r="L9496" s="11">
        <v>0.95</v>
      </c>
      <c r="M9496" s="11"/>
      <c r="N9496" s="24"/>
      <c r="P9496" s="32"/>
      <c r="T9496" s="19"/>
      <c r="U9496" s="3">
        <v>131</v>
      </c>
      <c r="X9496" t="str">
        <f t="shared" si="584"/>
        <v/>
      </c>
      <c r="Z9496" t="str">
        <f t="shared" si="585"/>
        <v/>
      </c>
      <c r="AB9496" s="9"/>
      <c r="AC9496" t="s">
        <v>6789</v>
      </c>
      <c r="AD9496">
        <f t="shared" si="586"/>
        <v>0</v>
      </c>
      <c r="AF9496" s="3"/>
      <c r="AG9496" t="s">
        <v>4647</v>
      </c>
      <c r="AH9496" s="9" t="s">
        <v>4613</v>
      </c>
    </row>
    <row r="9497" spans="1:48" ht="10.95" customHeight="1" outlineLevel="1" x14ac:dyDescent="0.25">
      <c r="A9497" t="s">
        <v>4644</v>
      </c>
      <c r="C9497" s="3" t="s">
        <v>12986</v>
      </c>
      <c r="D9497" s="5" t="s">
        <v>4065</v>
      </c>
      <c r="E9497" s="9">
        <v>1981</v>
      </c>
      <c r="F9497" s="7" t="s">
        <v>3897</v>
      </c>
      <c r="G9497" s="7" t="s">
        <v>5401</v>
      </c>
      <c r="H9497" s="8" t="s">
        <v>2497</v>
      </c>
      <c r="I9497" s="8"/>
      <c r="J9497" s="19">
        <v>3</v>
      </c>
      <c r="K9497" s="19" t="s">
        <v>7738</v>
      </c>
      <c r="L9497" s="11"/>
      <c r="M9497" s="11"/>
      <c r="N9497" s="24"/>
      <c r="P9497" s="32"/>
      <c r="T9497" s="19"/>
      <c r="U9497" s="3" t="s">
        <v>3893</v>
      </c>
      <c r="X9497" t="str">
        <f t="shared" si="584"/>
        <v/>
      </c>
      <c r="Z9497" t="str">
        <f t="shared" si="585"/>
        <v/>
      </c>
      <c r="AB9497" s="9"/>
      <c r="AC9497" t="s">
        <v>2497</v>
      </c>
      <c r="AD9497">
        <f t="shared" si="586"/>
        <v>0</v>
      </c>
      <c r="AF9497" s="3"/>
      <c r="AG9497" t="s">
        <v>4647</v>
      </c>
      <c r="AH9497" s="9" t="s">
        <v>4613</v>
      </c>
    </row>
    <row r="9498" spans="1:48" ht="10.95" customHeight="1" outlineLevel="1" x14ac:dyDescent="0.25">
      <c r="A9498" t="s">
        <v>4644</v>
      </c>
      <c r="C9498" s="3" t="s">
        <v>12986</v>
      </c>
      <c r="D9498" s="5" t="s">
        <v>4065</v>
      </c>
      <c r="E9498" s="9">
        <v>1981</v>
      </c>
      <c r="F9498" s="7" t="s">
        <v>3898</v>
      </c>
      <c r="G9498" s="7" t="s">
        <v>5401</v>
      </c>
      <c r="H9498" s="8" t="s">
        <v>2498</v>
      </c>
      <c r="I9498" s="8"/>
      <c r="J9498" s="19">
        <v>3</v>
      </c>
      <c r="K9498" s="19" t="s">
        <v>7738</v>
      </c>
      <c r="L9498" s="11"/>
      <c r="M9498" s="11"/>
      <c r="N9498" s="24"/>
      <c r="P9498" s="32"/>
      <c r="T9498" s="19"/>
      <c r="U9498" s="3" t="s">
        <v>3894</v>
      </c>
      <c r="X9498" t="str">
        <f t="shared" si="584"/>
        <v/>
      </c>
      <c r="Z9498" t="str">
        <f t="shared" si="585"/>
        <v/>
      </c>
      <c r="AB9498" s="9"/>
      <c r="AC9498" t="s">
        <v>2498</v>
      </c>
      <c r="AD9498">
        <f t="shared" si="586"/>
        <v>0</v>
      </c>
      <c r="AF9498" s="3"/>
      <c r="AG9498" t="s">
        <v>4647</v>
      </c>
      <c r="AH9498" s="9" t="s">
        <v>4613</v>
      </c>
    </row>
    <row r="9499" spans="1:48" ht="10.95" customHeight="1" outlineLevel="1" x14ac:dyDescent="0.25">
      <c r="A9499" t="s">
        <v>4644</v>
      </c>
      <c r="C9499" s="3" t="s">
        <v>12986</v>
      </c>
      <c r="D9499" s="5" t="s">
        <v>4065</v>
      </c>
      <c r="E9499" s="9">
        <v>1981</v>
      </c>
      <c r="F9499" s="7" t="s">
        <v>3899</v>
      </c>
      <c r="G9499" s="7" t="s">
        <v>5401</v>
      </c>
      <c r="H9499" s="8" t="s">
        <v>6788</v>
      </c>
      <c r="I9499" s="8"/>
      <c r="J9499" s="19">
        <v>3</v>
      </c>
      <c r="K9499" s="19" t="s">
        <v>7736</v>
      </c>
      <c r="L9499" s="11">
        <v>0.7</v>
      </c>
      <c r="M9499" s="11"/>
      <c r="N9499" s="24"/>
      <c r="P9499" s="32"/>
      <c r="T9499" s="19"/>
      <c r="U9499" s="3" t="s">
        <v>3895</v>
      </c>
      <c r="X9499" t="str">
        <f t="shared" si="584"/>
        <v/>
      </c>
      <c r="Z9499" t="str">
        <f t="shared" si="585"/>
        <v/>
      </c>
      <c r="AB9499" s="9"/>
      <c r="AC9499" t="s">
        <v>6788</v>
      </c>
      <c r="AD9499">
        <f t="shared" si="586"/>
        <v>0</v>
      </c>
      <c r="AF9499" s="3"/>
      <c r="AG9499" t="s">
        <v>4647</v>
      </c>
      <c r="AH9499" s="9" t="s">
        <v>4613</v>
      </c>
    </row>
    <row r="9500" spans="1:48" ht="10.95" customHeight="1" outlineLevel="1" x14ac:dyDescent="0.25">
      <c r="A9500" t="s">
        <v>4644</v>
      </c>
      <c r="C9500" s="3" t="s">
        <v>12986</v>
      </c>
      <c r="D9500" s="3" t="s">
        <v>4065</v>
      </c>
      <c r="E9500" s="9">
        <v>1981</v>
      </c>
      <c r="F9500" s="7" t="s">
        <v>3900</v>
      </c>
      <c r="G9500" s="7" t="s">
        <v>5401</v>
      </c>
      <c r="H9500" s="8" t="s">
        <v>6789</v>
      </c>
      <c r="I9500" s="8"/>
      <c r="J9500" s="19">
        <v>1</v>
      </c>
      <c r="K9500" s="19" t="s">
        <v>7736</v>
      </c>
      <c r="L9500" s="11">
        <v>0.8</v>
      </c>
      <c r="M9500" s="11"/>
      <c r="N9500" s="24"/>
      <c r="P9500" s="32"/>
      <c r="T9500" s="19"/>
      <c r="U9500" s="3" t="s">
        <v>3896</v>
      </c>
      <c r="X9500" t="str">
        <f t="shared" si="584"/>
        <v/>
      </c>
      <c r="Z9500" t="str">
        <f t="shared" si="585"/>
        <v/>
      </c>
      <c r="AB9500" s="9"/>
      <c r="AC9500" t="s">
        <v>6789</v>
      </c>
      <c r="AD9500">
        <f t="shared" si="586"/>
        <v>0</v>
      </c>
      <c r="AF9500" s="3"/>
      <c r="AG9500" t="s">
        <v>4647</v>
      </c>
      <c r="AH9500" s="9" t="s">
        <v>4613</v>
      </c>
    </row>
    <row r="9501" spans="1:48" ht="10.95" customHeight="1" outlineLevel="1" x14ac:dyDescent="0.25">
      <c r="A9501" t="s">
        <v>4644</v>
      </c>
      <c r="C9501" s="3" t="s">
        <v>12986</v>
      </c>
      <c r="D9501" s="3">
        <v>52</v>
      </c>
      <c r="E9501" s="9">
        <v>1982</v>
      </c>
      <c r="F9501" s="7" t="s">
        <v>2496</v>
      </c>
      <c r="G9501" s="7" t="s">
        <v>5401</v>
      </c>
      <c r="H9501" s="8" t="s">
        <v>2497</v>
      </c>
      <c r="I9501" s="8" t="s">
        <v>17751</v>
      </c>
      <c r="J9501" s="19">
        <v>3</v>
      </c>
      <c r="K9501" s="19" t="s">
        <v>7738</v>
      </c>
      <c r="L9501" s="11"/>
      <c r="M9501" s="11"/>
      <c r="N9501" s="24"/>
      <c r="P9501" s="32"/>
      <c r="T9501" s="19"/>
      <c r="U9501" s="3"/>
      <c r="X9501" t="str">
        <f t="shared" si="584"/>
        <v/>
      </c>
      <c r="Z9501" t="str">
        <f t="shared" si="585"/>
        <v/>
      </c>
      <c r="AB9501" s="9"/>
      <c r="AC9501" t="s">
        <v>2497</v>
      </c>
      <c r="AD9501">
        <f t="shared" si="586"/>
        <v>0</v>
      </c>
      <c r="AF9501" s="3"/>
      <c r="AG9501" t="s">
        <v>4647</v>
      </c>
      <c r="AH9501" s="9" t="s">
        <v>4613</v>
      </c>
    </row>
    <row r="9502" spans="1:48" ht="10.95" customHeight="1" outlineLevel="1" x14ac:dyDescent="0.25">
      <c r="A9502" t="s">
        <v>4644</v>
      </c>
      <c r="C9502" s="3" t="s">
        <v>12986</v>
      </c>
      <c r="D9502" s="3">
        <v>53</v>
      </c>
      <c r="E9502" s="9">
        <v>1982</v>
      </c>
      <c r="F9502" s="7" t="s">
        <v>2351</v>
      </c>
      <c r="G9502" s="7" t="s">
        <v>5401</v>
      </c>
      <c r="H9502" s="8" t="s">
        <v>2498</v>
      </c>
      <c r="I9502" s="8" t="s">
        <v>17751</v>
      </c>
      <c r="J9502" s="19">
        <v>5</v>
      </c>
      <c r="K9502" s="19" t="s">
        <v>7738</v>
      </c>
      <c r="L9502" s="11"/>
      <c r="M9502" s="11"/>
      <c r="N9502" s="24"/>
      <c r="P9502" s="32"/>
      <c r="T9502" s="19"/>
      <c r="U9502" s="3"/>
      <c r="X9502" t="str">
        <f t="shared" si="584"/>
        <v/>
      </c>
      <c r="Z9502" t="str">
        <f t="shared" si="585"/>
        <v/>
      </c>
      <c r="AB9502" s="9"/>
      <c r="AC9502" t="s">
        <v>2498</v>
      </c>
      <c r="AD9502">
        <f t="shared" si="586"/>
        <v>0</v>
      </c>
      <c r="AF9502" s="3"/>
      <c r="AG9502" t="s">
        <v>4647</v>
      </c>
      <c r="AH9502" s="9" t="s">
        <v>4613</v>
      </c>
    </row>
    <row r="9503" spans="1:48" ht="10.95" customHeight="1" outlineLevel="1" x14ac:dyDescent="0.25">
      <c r="A9503" t="s">
        <v>4644</v>
      </c>
      <c r="C9503" s="3" t="s">
        <v>12986</v>
      </c>
      <c r="D9503" s="3">
        <v>56</v>
      </c>
      <c r="E9503" s="9">
        <v>1982</v>
      </c>
      <c r="F9503" s="7" t="s">
        <v>5300</v>
      </c>
      <c r="G9503" s="7" t="s">
        <v>5401</v>
      </c>
      <c r="H9503" s="8" t="s">
        <v>6788</v>
      </c>
      <c r="I9503" s="8" t="s">
        <v>17751</v>
      </c>
      <c r="J9503" s="19">
        <v>5</v>
      </c>
      <c r="K9503" s="19" t="s">
        <v>7738</v>
      </c>
      <c r="L9503" s="11"/>
      <c r="M9503" s="11"/>
      <c r="N9503" s="24"/>
      <c r="P9503" s="32"/>
      <c r="T9503" s="19"/>
      <c r="U9503" s="3"/>
      <c r="X9503" t="str">
        <f t="shared" si="584"/>
        <v/>
      </c>
      <c r="Z9503" t="str">
        <f t="shared" si="585"/>
        <v/>
      </c>
      <c r="AB9503" s="9"/>
      <c r="AC9503" t="s">
        <v>6788</v>
      </c>
      <c r="AD9503">
        <f t="shared" si="586"/>
        <v>0</v>
      </c>
      <c r="AF9503" s="3"/>
      <c r="AG9503" t="s">
        <v>4647</v>
      </c>
      <c r="AH9503" s="9" t="s">
        <v>4613</v>
      </c>
    </row>
    <row r="9504" spans="1:48" ht="10.95" customHeight="1" outlineLevel="1" x14ac:dyDescent="0.25">
      <c r="A9504" t="s">
        <v>4644</v>
      </c>
      <c r="C9504" s="3" t="s">
        <v>12986</v>
      </c>
      <c r="D9504" s="3">
        <v>57</v>
      </c>
      <c r="E9504" s="9">
        <v>1982</v>
      </c>
      <c r="F9504" s="7" t="s">
        <v>6317</v>
      </c>
      <c r="G9504" s="7" t="s">
        <v>5401</v>
      </c>
      <c r="H9504" s="8" t="s">
        <v>6789</v>
      </c>
      <c r="I9504" s="8" t="s">
        <v>17751</v>
      </c>
      <c r="J9504" s="19">
        <v>3</v>
      </c>
      <c r="K9504" s="19" t="s">
        <v>7738</v>
      </c>
      <c r="L9504" s="11"/>
      <c r="M9504" s="11"/>
      <c r="N9504" s="24"/>
      <c r="P9504" s="32"/>
      <c r="T9504" s="19"/>
      <c r="U9504" s="3"/>
      <c r="X9504" t="str">
        <f t="shared" si="584"/>
        <v/>
      </c>
      <c r="Z9504" t="str">
        <f t="shared" si="585"/>
        <v/>
      </c>
      <c r="AB9504" s="9"/>
      <c r="AC9504" t="s">
        <v>6789</v>
      </c>
      <c r="AD9504">
        <f t="shared" si="586"/>
        <v>0</v>
      </c>
      <c r="AF9504" s="3"/>
      <c r="AG9504" t="s">
        <v>4647</v>
      </c>
      <c r="AH9504" s="9" t="s">
        <v>4613</v>
      </c>
    </row>
    <row r="9505" spans="1:34" ht="10.95" customHeight="1" outlineLevel="1" x14ac:dyDescent="0.25">
      <c r="A9505" t="s">
        <v>4644</v>
      </c>
      <c r="C9505" s="3" t="s">
        <v>12986</v>
      </c>
      <c r="D9505" s="3">
        <v>86</v>
      </c>
      <c r="E9505" s="9">
        <v>1983</v>
      </c>
      <c r="F9505" s="7" t="s">
        <v>5300</v>
      </c>
      <c r="G9505" s="7" t="s">
        <v>5401</v>
      </c>
      <c r="H9505" s="8" t="s">
        <v>6790</v>
      </c>
      <c r="I9505" s="8" t="s">
        <v>8258</v>
      </c>
      <c r="J9505" s="19">
        <v>3</v>
      </c>
      <c r="K9505" s="19" t="s">
        <v>7736</v>
      </c>
      <c r="L9505" s="11">
        <v>0.95</v>
      </c>
      <c r="M9505" s="11"/>
      <c r="N9505" s="24"/>
      <c r="P9505" s="32"/>
      <c r="T9505" s="19"/>
      <c r="U9505" s="3">
        <v>167</v>
      </c>
      <c r="X9505" t="str">
        <f t="shared" si="584"/>
        <v/>
      </c>
      <c r="Z9505" t="str">
        <f t="shared" si="585"/>
        <v/>
      </c>
      <c r="AB9505" s="9"/>
      <c r="AC9505" t="s">
        <v>6790</v>
      </c>
      <c r="AD9505">
        <f t="shared" si="586"/>
        <v>0</v>
      </c>
      <c r="AF9505" s="3"/>
      <c r="AG9505" t="s">
        <v>4647</v>
      </c>
      <c r="AH9505" s="9" t="s">
        <v>4613</v>
      </c>
    </row>
    <row r="9506" spans="1:34" ht="10.95" customHeight="1" outlineLevel="1" x14ac:dyDescent="0.25">
      <c r="A9506" t="s">
        <v>4644</v>
      </c>
      <c r="C9506" s="3" t="s">
        <v>12986</v>
      </c>
      <c r="D9506" s="3">
        <v>87</v>
      </c>
      <c r="E9506" s="9">
        <v>1983</v>
      </c>
      <c r="F9506" s="7" t="s">
        <v>6023</v>
      </c>
      <c r="G9506" s="7" t="s">
        <v>5401</v>
      </c>
      <c r="H9506" s="8" t="s">
        <v>1898</v>
      </c>
      <c r="I9506" s="8" t="s">
        <v>8258</v>
      </c>
      <c r="J9506" s="19">
        <v>3</v>
      </c>
      <c r="K9506" s="19" t="s">
        <v>7736</v>
      </c>
      <c r="L9506" s="11">
        <v>0.95</v>
      </c>
      <c r="M9506" s="11"/>
      <c r="N9506" s="24"/>
      <c r="P9506" s="32"/>
      <c r="T9506" s="19"/>
      <c r="U9506" s="3">
        <v>168</v>
      </c>
      <c r="X9506" t="str">
        <f t="shared" si="584"/>
        <v/>
      </c>
      <c r="Z9506" t="str">
        <f t="shared" si="585"/>
        <v/>
      </c>
      <c r="AB9506" s="9"/>
      <c r="AC9506" t="s">
        <v>1898</v>
      </c>
      <c r="AD9506">
        <f t="shared" si="586"/>
        <v>0</v>
      </c>
      <c r="AF9506" s="3"/>
      <c r="AG9506" t="s">
        <v>4647</v>
      </c>
      <c r="AH9506" s="9" t="s">
        <v>4613</v>
      </c>
    </row>
    <row r="9507" spans="1:34" ht="10.95" customHeight="1" outlineLevel="1" x14ac:dyDescent="0.25">
      <c r="A9507" t="s">
        <v>4644</v>
      </c>
      <c r="C9507" s="3" t="s">
        <v>12986</v>
      </c>
      <c r="D9507" s="3">
        <v>96</v>
      </c>
      <c r="E9507" s="9">
        <v>1983</v>
      </c>
      <c r="F9507" s="7" t="s">
        <v>5282</v>
      </c>
      <c r="G9507" s="7" t="s">
        <v>5401</v>
      </c>
      <c r="H9507" s="8" t="s">
        <v>2497</v>
      </c>
      <c r="I9507" s="8" t="s">
        <v>17752</v>
      </c>
      <c r="J9507" s="19">
        <v>3</v>
      </c>
      <c r="K9507" s="19" t="s">
        <v>7738</v>
      </c>
      <c r="L9507" s="11"/>
      <c r="M9507" s="11"/>
      <c r="N9507" s="24"/>
      <c r="P9507" s="32"/>
      <c r="T9507" s="19"/>
      <c r="U9507" s="3"/>
      <c r="W9507" t="s">
        <v>7738</v>
      </c>
      <c r="X9507" t="str">
        <f t="shared" si="584"/>
        <v/>
      </c>
      <c r="Z9507" t="str">
        <f t="shared" si="585"/>
        <v/>
      </c>
      <c r="AB9507" s="9"/>
      <c r="AC9507" t="s">
        <v>2497</v>
      </c>
      <c r="AD9507">
        <f t="shared" si="586"/>
        <v>0</v>
      </c>
      <c r="AF9507" s="3"/>
      <c r="AG9507" t="s">
        <v>4647</v>
      </c>
      <c r="AH9507" s="9" t="s">
        <v>4613</v>
      </c>
    </row>
    <row r="9508" spans="1:34" ht="10.95" customHeight="1" outlineLevel="1" collapsed="1" x14ac:dyDescent="0.25">
      <c r="A9508" t="s">
        <v>4644</v>
      </c>
      <c r="C9508" s="3" t="s">
        <v>12986</v>
      </c>
      <c r="D9508" s="3">
        <v>97</v>
      </c>
      <c r="E9508" s="9">
        <v>1983</v>
      </c>
      <c r="F9508" s="7" t="s">
        <v>2351</v>
      </c>
      <c r="G9508" s="7" t="s">
        <v>5401</v>
      </c>
      <c r="H9508" s="8" t="s">
        <v>2498</v>
      </c>
      <c r="I9508" s="8" t="s">
        <v>17752</v>
      </c>
      <c r="J9508" s="19">
        <v>5</v>
      </c>
      <c r="K9508" s="19" t="s">
        <v>7738</v>
      </c>
      <c r="L9508" s="11"/>
      <c r="M9508" s="11"/>
      <c r="N9508" s="24"/>
      <c r="P9508" s="32"/>
      <c r="T9508" s="19"/>
      <c r="U9508" s="3"/>
      <c r="X9508" t="str">
        <f t="shared" si="584"/>
        <v/>
      </c>
      <c r="Z9508" t="str">
        <f t="shared" si="585"/>
        <v/>
      </c>
      <c r="AB9508" s="9"/>
      <c r="AC9508" t="s">
        <v>2498</v>
      </c>
      <c r="AD9508">
        <f t="shared" si="586"/>
        <v>0</v>
      </c>
      <c r="AF9508" s="3"/>
      <c r="AG9508" t="s">
        <v>4647</v>
      </c>
      <c r="AH9508" s="9" t="s">
        <v>4613</v>
      </c>
    </row>
    <row r="9509" spans="1:34" ht="10.95" customHeight="1" outlineLevel="1" x14ac:dyDescent="0.25">
      <c r="A9509" t="s">
        <v>4644</v>
      </c>
      <c r="C9509" s="3" t="s">
        <v>12986</v>
      </c>
      <c r="D9509" s="3">
        <v>98</v>
      </c>
      <c r="E9509" s="9">
        <v>1983</v>
      </c>
      <c r="F9509" s="7" t="s">
        <v>5300</v>
      </c>
      <c r="G9509" s="7" t="s">
        <v>5401</v>
      </c>
      <c r="H9509" s="8" t="s">
        <v>6788</v>
      </c>
      <c r="I9509" s="8" t="s">
        <v>17752</v>
      </c>
      <c r="J9509" s="19">
        <v>5</v>
      </c>
      <c r="K9509" s="19" t="s">
        <v>7738</v>
      </c>
      <c r="L9509" s="11"/>
      <c r="M9509" s="11"/>
      <c r="N9509" s="24"/>
      <c r="P9509" s="32"/>
      <c r="T9509" s="19"/>
      <c r="U9509" s="3"/>
      <c r="X9509" t="str">
        <f t="shared" si="584"/>
        <v/>
      </c>
      <c r="Z9509" t="str">
        <f t="shared" si="585"/>
        <v/>
      </c>
      <c r="AB9509" s="9"/>
      <c r="AC9509" t="s">
        <v>6788</v>
      </c>
      <c r="AD9509">
        <f t="shared" si="586"/>
        <v>0</v>
      </c>
      <c r="AF9509" s="3"/>
      <c r="AG9509" t="s">
        <v>4647</v>
      </c>
      <c r="AH9509" s="9" t="s">
        <v>4613</v>
      </c>
    </row>
    <row r="9510" spans="1:34" ht="10.95" customHeight="1" outlineLevel="1" collapsed="1" x14ac:dyDescent="0.25">
      <c r="A9510" t="s">
        <v>4644</v>
      </c>
      <c r="C9510" s="3" t="s">
        <v>12986</v>
      </c>
      <c r="D9510" s="3">
        <v>99</v>
      </c>
      <c r="E9510" s="9">
        <v>1983</v>
      </c>
      <c r="F9510" s="7" t="s">
        <v>6317</v>
      </c>
      <c r="G9510" s="7" t="s">
        <v>5401</v>
      </c>
      <c r="H9510" s="8" t="s">
        <v>6789</v>
      </c>
      <c r="I9510" s="8" t="s">
        <v>17752</v>
      </c>
      <c r="J9510" s="19">
        <v>3</v>
      </c>
      <c r="K9510" s="19" t="s">
        <v>7738</v>
      </c>
      <c r="L9510" s="11"/>
      <c r="M9510" s="11"/>
      <c r="N9510" s="24"/>
      <c r="P9510" s="32"/>
      <c r="T9510" s="19"/>
      <c r="U9510" s="3"/>
      <c r="X9510" t="str">
        <f t="shared" si="584"/>
        <v/>
      </c>
      <c r="Z9510" t="str">
        <f t="shared" si="585"/>
        <v/>
      </c>
      <c r="AB9510" s="9"/>
      <c r="AC9510" t="s">
        <v>6789</v>
      </c>
      <c r="AD9510">
        <f t="shared" si="586"/>
        <v>0</v>
      </c>
      <c r="AF9510" s="3"/>
      <c r="AG9510" t="s">
        <v>4647</v>
      </c>
      <c r="AH9510" s="9" t="s">
        <v>4613</v>
      </c>
    </row>
    <row r="9511" spans="1:34" ht="10.95" customHeight="1" outlineLevel="1" x14ac:dyDescent="0.25">
      <c r="A9511" t="s">
        <v>4644</v>
      </c>
      <c r="C9511" s="3" t="s">
        <v>12986</v>
      </c>
      <c r="D9511" s="3">
        <v>107</v>
      </c>
      <c r="E9511" s="9">
        <v>1983</v>
      </c>
      <c r="F9511" s="7" t="s">
        <v>5282</v>
      </c>
      <c r="G9511" s="7" t="s">
        <v>5401</v>
      </c>
      <c r="H9511" s="8" t="s">
        <v>2497</v>
      </c>
      <c r="I9511" s="8" t="s">
        <v>17753</v>
      </c>
      <c r="J9511" s="19">
        <v>3</v>
      </c>
      <c r="K9511" s="19" t="s">
        <v>7738</v>
      </c>
      <c r="L9511" s="11"/>
      <c r="M9511" s="11"/>
      <c r="N9511" s="24"/>
      <c r="P9511" s="32"/>
      <c r="T9511" s="19"/>
      <c r="U9511" s="3">
        <v>173</v>
      </c>
      <c r="X9511" t="str">
        <f t="shared" si="584"/>
        <v/>
      </c>
      <c r="Z9511" t="str">
        <f t="shared" si="585"/>
        <v/>
      </c>
      <c r="AB9511" s="9"/>
      <c r="AC9511" t="s">
        <v>2497</v>
      </c>
      <c r="AD9511">
        <f t="shared" si="586"/>
        <v>0</v>
      </c>
      <c r="AF9511" s="3"/>
      <c r="AG9511" t="s">
        <v>4647</v>
      </c>
      <c r="AH9511" s="9" t="s">
        <v>4613</v>
      </c>
    </row>
    <row r="9512" spans="1:34" ht="10.95" customHeight="1" outlineLevel="1" x14ac:dyDescent="0.25">
      <c r="A9512" t="s">
        <v>4644</v>
      </c>
      <c r="C9512" s="3" t="s">
        <v>12986</v>
      </c>
      <c r="D9512" s="3">
        <v>108</v>
      </c>
      <c r="E9512" s="9">
        <v>1983</v>
      </c>
      <c r="F9512" s="7" t="s">
        <v>2351</v>
      </c>
      <c r="G9512" s="7" t="s">
        <v>5401</v>
      </c>
      <c r="H9512" s="8" t="s">
        <v>2498</v>
      </c>
      <c r="I9512" s="8" t="s">
        <v>17753</v>
      </c>
      <c r="J9512" s="19">
        <v>5</v>
      </c>
      <c r="K9512" s="19" t="s">
        <v>7738</v>
      </c>
      <c r="L9512" s="11"/>
      <c r="M9512" s="11"/>
      <c r="N9512" s="24"/>
      <c r="P9512" s="32"/>
      <c r="T9512" s="19"/>
      <c r="U9512" s="3">
        <v>174</v>
      </c>
      <c r="X9512" t="str">
        <f t="shared" si="584"/>
        <v/>
      </c>
      <c r="Z9512" t="str">
        <f t="shared" si="585"/>
        <v/>
      </c>
      <c r="AB9512" s="9"/>
      <c r="AC9512" t="s">
        <v>2498</v>
      </c>
      <c r="AD9512">
        <f t="shared" si="586"/>
        <v>0</v>
      </c>
      <c r="AF9512" s="3"/>
      <c r="AG9512" t="s">
        <v>4647</v>
      </c>
      <c r="AH9512" s="9" t="s">
        <v>4613</v>
      </c>
    </row>
    <row r="9513" spans="1:34" ht="10.95" customHeight="1" outlineLevel="1" x14ac:dyDescent="0.25">
      <c r="A9513" t="s">
        <v>4644</v>
      </c>
      <c r="C9513" s="3" t="s">
        <v>12986</v>
      </c>
      <c r="D9513" s="3">
        <v>111</v>
      </c>
      <c r="E9513" s="9">
        <v>1983</v>
      </c>
      <c r="F9513" s="7" t="s">
        <v>5300</v>
      </c>
      <c r="G9513" s="7" t="s">
        <v>5401</v>
      </c>
      <c r="H9513" s="8" t="s">
        <v>6788</v>
      </c>
      <c r="I9513" s="8" t="s">
        <v>17753</v>
      </c>
      <c r="J9513" s="19">
        <v>5</v>
      </c>
      <c r="K9513" s="19" t="s">
        <v>7738</v>
      </c>
      <c r="L9513" s="11"/>
      <c r="M9513" s="11"/>
      <c r="N9513" s="24"/>
      <c r="P9513" s="32"/>
      <c r="T9513" s="19"/>
      <c r="U9513" s="3">
        <v>177</v>
      </c>
      <c r="X9513" t="str">
        <f t="shared" si="584"/>
        <v/>
      </c>
      <c r="Z9513" t="str">
        <f t="shared" si="585"/>
        <v/>
      </c>
      <c r="AB9513" s="9"/>
      <c r="AC9513" t="s">
        <v>6788</v>
      </c>
      <c r="AD9513">
        <f t="shared" si="586"/>
        <v>0</v>
      </c>
      <c r="AF9513" s="3"/>
      <c r="AG9513" t="s">
        <v>4647</v>
      </c>
      <c r="AH9513" s="9" t="s">
        <v>4613</v>
      </c>
    </row>
    <row r="9514" spans="1:34" ht="10.95" customHeight="1" outlineLevel="1" x14ac:dyDescent="0.25">
      <c r="A9514" t="s">
        <v>4644</v>
      </c>
      <c r="C9514" s="3" t="s">
        <v>12986</v>
      </c>
      <c r="D9514" s="3">
        <v>112</v>
      </c>
      <c r="E9514" s="9">
        <v>1983</v>
      </c>
      <c r="F9514" s="7" t="s">
        <v>6317</v>
      </c>
      <c r="G9514" s="7" t="s">
        <v>5401</v>
      </c>
      <c r="H9514" s="8" t="s">
        <v>6789</v>
      </c>
      <c r="I9514" s="8" t="s">
        <v>17753</v>
      </c>
      <c r="J9514" s="19">
        <v>3</v>
      </c>
      <c r="K9514" s="19" t="s">
        <v>7738</v>
      </c>
      <c r="L9514" s="11"/>
      <c r="M9514" s="11"/>
      <c r="N9514" s="24"/>
      <c r="P9514" s="32"/>
      <c r="T9514" s="19"/>
      <c r="U9514" s="3">
        <v>178</v>
      </c>
      <c r="X9514" t="str">
        <f t="shared" si="584"/>
        <v/>
      </c>
      <c r="Z9514" t="str">
        <f t="shared" si="585"/>
        <v/>
      </c>
      <c r="AB9514" s="9"/>
      <c r="AC9514" t="s">
        <v>6789</v>
      </c>
      <c r="AD9514">
        <f t="shared" si="586"/>
        <v>0</v>
      </c>
      <c r="AF9514" s="3"/>
      <c r="AG9514" t="s">
        <v>4647</v>
      </c>
      <c r="AH9514" s="9" t="s">
        <v>4613</v>
      </c>
    </row>
    <row r="9515" spans="1:34" ht="10.95" customHeight="1" outlineLevel="1" x14ac:dyDescent="0.25">
      <c r="A9515" t="s">
        <v>4644</v>
      </c>
      <c r="C9515" s="3" t="s">
        <v>12986</v>
      </c>
      <c r="D9515" s="3">
        <v>124</v>
      </c>
      <c r="E9515" s="9">
        <v>1983</v>
      </c>
      <c r="F9515" s="7" t="s">
        <v>5282</v>
      </c>
      <c r="G9515" s="7" t="s">
        <v>5401</v>
      </c>
      <c r="H9515" s="8" t="s">
        <v>17755</v>
      </c>
      <c r="I9515" s="8" t="s">
        <v>7084</v>
      </c>
      <c r="J9515" s="19">
        <v>3</v>
      </c>
      <c r="K9515" s="19" t="s">
        <v>7736</v>
      </c>
      <c r="L9515" s="11">
        <v>0.85</v>
      </c>
      <c r="M9515" s="11"/>
      <c r="N9515" s="24"/>
      <c r="P9515" s="32"/>
      <c r="T9515" s="19"/>
      <c r="U9515" s="3"/>
      <c r="X9515" t="str">
        <f t="shared" si="584"/>
        <v/>
      </c>
      <c r="Z9515" t="str">
        <f t="shared" si="585"/>
        <v/>
      </c>
      <c r="AB9515" s="9"/>
      <c r="AC9515" t="s">
        <v>17755</v>
      </c>
      <c r="AD9515">
        <f t="shared" si="586"/>
        <v>0</v>
      </c>
      <c r="AF9515" s="3"/>
      <c r="AH9515" s="9"/>
    </row>
    <row r="9516" spans="1:34" ht="11.4" customHeight="1" outlineLevel="1" x14ac:dyDescent="0.25">
      <c r="A9516" t="s">
        <v>4644</v>
      </c>
      <c r="C9516" s="3" t="s">
        <v>12986</v>
      </c>
      <c r="D9516" s="3">
        <v>125</v>
      </c>
      <c r="E9516" s="9">
        <v>1983</v>
      </c>
      <c r="F9516" s="7" t="s">
        <v>5300</v>
      </c>
      <c r="G9516" s="7" t="s">
        <v>5401</v>
      </c>
      <c r="H9516" s="8" t="s">
        <v>17755</v>
      </c>
      <c r="I9516" s="8" t="s">
        <v>7084</v>
      </c>
      <c r="J9516" s="19">
        <v>3</v>
      </c>
      <c r="K9516" s="19" t="s">
        <v>7736</v>
      </c>
      <c r="L9516" s="11">
        <v>0.85</v>
      </c>
      <c r="M9516" s="11"/>
      <c r="N9516" s="24"/>
      <c r="P9516" s="32"/>
      <c r="T9516" s="19"/>
      <c r="U9516" s="3"/>
      <c r="X9516" t="str">
        <f t="shared" si="584"/>
        <v/>
      </c>
      <c r="Z9516" t="str">
        <f t="shared" si="585"/>
        <v/>
      </c>
      <c r="AB9516" s="9"/>
      <c r="AC9516" t="s">
        <v>17755</v>
      </c>
      <c r="AD9516">
        <f t="shared" si="586"/>
        <v>0</v>
      </c>
      <c r="AF9516" s="3"/>
      <c r="AH9516" s="9"/>
    </row>
    <row r="9517" spans="1:34" ht="10.95" customHeight="1" outlineLevel="1" x14ac:dyDescent="0.25">
      <c r="A9517" t="s">
        <v>4644</v>
      </c>
      <c r="C9517" s="3" t="s">
        <v>12986</v>
      </c>
      <c r="D9517" s="3" t="s">
        <v>17754</v>
      </c>
      <c r="E9517" s="9">
        <v>1983</v>
      </c>
      <c r="F9517" s="7" t="s">
        <v>10622</v>
      </c>
      <c r="G9517" s="7" t="s">
        <v>5401</v>
      </c>
      <c r="H9517" s="8" t="s">
        <v>17755</v>
      </c>
      <c r="I9517" s="8" t="s">
        <v>7084</v>
      </c>
      <c r="J9517" s="19">
        <v>3</v>
      </c>
      <c r="K9517" s="19" t="s">
        <v>7738</v>
      </c>
      <c r="L9517" s="11"/>
      <c r="M9517" s="11"/>
      <c r="N9517" s="24"/>
      <c r="P9517" s="32"/>
      <c r="T9517" s="19"/>
      <c r="U9517" s="3"/>
      <c r="X9517" t="str">
        <f t="shared" si="584"/>
        <v/>
      </c>
      <c r="Z9517">
        <f t="shared" si="585"/>
        <v>1</v>
      </c>
      <c r="AB9517" s="9"/>
      <c r="AC9517" t="s">
        <v>17755</v>
      </c>
      <c r="AD9517">
        <f t="shared" si="586"/>
        <v>0</v>
      </c>
      <c r="AF9517" s="3"/>
      <c r="AH9517" s="9"/>
    </row>
    <row r="9518" spans="1:34" ht="10.95" customHeight="1" outlineLevel="1" x14ac:dyDescent="0.25">
      <c r="A9518" t="s">
        <v>4644</v>
      </c>
      <c r="C9518" s="3" t="s">
        <v>12986</v>
      </c>
      <c r="D9518" s="3" t="s">
        <v>17754</v>
      </c>
      <c r="E9518" s="9">
        <v>1983</v>
      </c>
      <c r="F9518" s="7" t="s">
        <v>8571</v>
      </c>
      <c r="G9518" s="7" t="s">
        <v>5401</v>
      </c>
      <c r="H9518" s="8" t="s">
        <v>17755</v>
      </c>
      <c r="I9518" s="8" t="s">
        <v>7084</v>
      </c>
      <c r="J9518" s="19">
        <v>3</v>
      </c>
      <c r="K9518" s="19" t="s">
        <v>7736</v>
      </c>
      <c r="L9518" s="11">
        <v>2.9</v>
      </c>
      <c r="M9518" s="11"/>
      <c r="N9518" s="24"/>
      <c r="P9518" s="32"/>
      <c r="T9518" s="19"/>
      <c r="U9518" s="3"/>
      <c r="X9518">
        <f t="shared" si="584"/>
        <v>1</v>
      </c>
      <c r="Z9518" t="str">
        <f t="shared" si="585"/>
        <v/>
      </c>
      <c r="AB9518" s="9"/>
      <c r="AC9518" t="s">
        <v>17755</v>
      </c>
      <c r="AD9518">
        <f t="shared" si="586"/>
        <v>0</v>
      </c>
      <c r="AF9518" s="3"/>
      <c r="AH9518" s="9"/>
    </row>
    <row r="9519" spans="1:34" ht="10.95" customHeight="1" outlineLevel="1" x14ac:dyDescent="0.25">
      <c r="A9519" t="s">
        <v>4644</v>
      </c>
      <c r="C9519" s="3" t="s">
        <v>12986</v>
      </c>
      <c r="D9519" s="3">
        <v>155</v>
      </c>
      <c r="E9519" s="9">
        <v>1984</v>
      </c>
      <c r="F9519" s="7" t="s">
        <v>5300</v>
      </c>
      <c r="G9519" s="7" t="s">
        <v>5401</v>
      </c>
      <c r="H9519" s="8" t="s">
        <v>2777</v>
      </c>
      <c r="I9519" s="8" t="s">
        <v>7080</v>
      </c>
      <c r="J9519" s="19">
        <v>3</v>
      </c>
      <c r="K9519" s="19" t="s">
        <v>7738</v>
      </c>
      <c r="L9519" s="11"/>
      <c r="M9519" s="11"/>
      <c r="N9519" s="24"/>
      <c r="P9519" s="32"/>
      <c r="T9519" s="19"/>
      <c r="U9519" s="3">
        <v>276</v>
      </c>
      <c r="X9519" t="str">
        <f t="shared" si="584"/>
        <v/>
      </c>
      <c r="Z9519" t="str">
        <f t="shared" si="585"/>
        <v/>
      </c>
      <c r="AB9519" s="9"/>
      <c r="AC9519" t="s">
        <v>2777</v>
      </c>
      <c r="AD9519">
        <f t="shared" si="586"/>
        <v>0</v>
      </c>
      <c r="AF9519" s="3"/>
      <c r="AG9519" t="s">
        <v>4647</v>
      </c>
      <c r="AH9519" s="9" t="s">
        <v>4613</v>
      </c>
    </row>
    <row r="9520" spans="1:34" ht="10.95" customHeight="1" outlineLevel="1" x14ac:dyDescent="0.25">
      <c r="A9520" t="s">
        <v>4644</v>
      </c>
      <c r="C9520" s="3" t="s">
        <v>12986</v>
      </c>
      <c r="D9520" s="3">
        <v>194</v>
      </c>
      <c r="E9520" s="9">
        <v>1984</v>
      </c>
      <c r="F9520" s="7" t="s">
        <v>5242</v>
      </c>
      <c r="G9520" s="7" t="s">
        <v>5401</v>
      </c>
      <c r="H9520" s="8" t="s">
        <v>4653</v>
      </c>
      <c r="I9520" s="8" t="s">
        <v>17756</v>
      </c>
      <c r="J9520" s="19">
        <v>6</v>
      </c>
      <c r="K9520" s="19" t="s">
        <v>7736</v>
      </c>
      <c r="L9520" s="11">
        <v>0.55000000000000004</v>
      </c>
      <c r="M9520" s="11"/>
      <c r="N9520" s="24"/>
      <c r="P9520" s="32"/>
      <c r="T9520" s="19"/>
      <c r="U9520" s="3">
        <v>379</v>
      </c>
      <c r="X9520" t="str">
        <f t="shared" si="584"/>
        <v/>
      </c>
      <c r="Z9520" t="str">
        <f t="shared" si="585"/>
        <v/>
      </c>
      <c r="AB9520" s="9"/>
      <c r="AC9520" t="s">
        <v>4653</v>
      </c>
      <c r="AD9520">
        <f t="shared" si="586"/>
        <v>0</v>
      </c>
      <c r="AF9520" s="3"/>
      <c r="AG9520" t="s">
        <v>4647</v>
      </c>
      <c r="AH9520" s="9" t="s">
        <v>4613</v>
      </c>
    </row>
    <row r="9521" spans="1:34" ht="10.95" customHeight="1" outlineLevel="1" x14ac:dyDescent="0.25">
      <c r="A9521" t="s">
        <v>4644</v>
      </c>
      <c r="C9521" s="3" t="s">
        <v>12986</v>
      </c>
      <c r="D9521" s="3">
        <v>196</v>
      </c>
      <c r="E9521" s="9">
        <v>1984</v>
      </c>
      <c r="F9521" s="7" t="s">
        <v>2985</v>
      </c>
      <c r="G9521" s="7" t="s">
        <v>5401</v>
      </c>
      <c r="H9521" s="8" t="s">
        <v>4653</v>
      </c>
      <c r="I9521" s="8" t="s">
        <v>17756</v>
      </c>
      <c r="J9521" s="19">
        <v>6</v>
      </c>
      <c r="K9521" s="19" t="s">
        <v>7736</v>
      </c>
      <c r="L9521" s="11">
        <v>0.55000000000000004</v>
      </c>
      <c r="M9521" s="11"/>
      <c r="N9521" s="24"/>
      <c r="P9521" s="32"/>
      <c r="T9521" s="19"/>
      <c r="U9521" s="3">
        <v>381</v>
      </c>
      <c r="X9521" t="str">
        <f t="shared" si="584"/>
        <v/>
      </c>
      <c r="Z9521" t="str">
        <f t="shared" si="585"/>
        <v/>
      </c>
      <c r="AB9521" s="9"/>
      <c r="AC9521" t="s">
        <v>4653</v>
      </c>
      <c r="AD9521">
        <f t="shared" si="586"/>
        <v>0</v>
      </c>
      <c r="AF9521" s="3"/>
      <c r="AG9521" t="s">
        <v>4647</v>
      </c>
      <c r="AH9521" s="9" t="s">
        <v>4613</v>
      </c>
    </row>
    <row r="9522" spans="1:34" ht="10.95" customHeight="1" outlineLevel="1" x14ac:dyDescent="0.25">
      <c r="A9522" t="s">
        <v>4644</v>
      </c>
      <c r="C9522" s="3" t="s">
        <v>12986</v>
      </c>
      <c r="D9522" s="3">
        <v>197</v>
      </c>
      <c r="E9522" s="9">
        <v>1984</v>
      </c>
      <c r="F9522" s="7" t="s">
        <v>70</v>
      </c>
      <c r="G9522" s="7" t="s">
        <v>5401</v>
      </c>
      <c r="H9522" s="8" t="s">
        <v>560</v>
      </c>
      <c r="I9522" s="8" t="s">
        <v>17756</v>
      </c>
      <c r="J9522" s="19">
        <v>5</v>
      </c>
      <c r="K9522" s="19" t="s">
        <v>7736</v>
      </c>
      <c r="L9522" s="11">
        <v>0.55000000000000004</v>
      </c>
      <c r="M9522" s="11"/>
      <c r="N9522" s="24"/>
      <c r="P9522" s="32"/>
      <c r="T9522" s="19"/>
      <c r="U9522" s="3">
        <v>382</v>
      </c>
      <c r="X9522" t="str">
        <f t="shared" si="584"/>
        <v/>
      </c>
      <c r="Z9522" t="str">
        <f t="shared" si="585"/>
        <v/>
      </c>
      <c r="AB9522" s="9"/>
      <c r="AC9522" t="s">
        <v>560</v>
      </c>
      <c r="AD9522">
        <f t="shared" si="586"/>
        <v>0</v>
      </c>
      <c r="AF9522" s="3"/>
      <c r="AG9522" t="s">
        <v>4647</v>
      </c>
      <c r="AH9522" s="9" t="s">
        <v>4925</v>
      </c>
    </row>
    <row r="9523" spans="1:34" ht="10.95" customHeight="1" outlineLevel="1" x14ac:dyDescent="0.25">
      <c r="A9523" t="s">
        <v>4644</v>
      </c>
      <c r="C9523" s="3" t="s">
        <v>12986</v>
      </c>
      <c r="D9523" s="3">
        <v>240</v>
      </c>
      <c r="E9523" s="9">
        <v>1985</v>
      </c>
      <c r="F9523" s="7" t="s">
        <v>4650</v>
      </c>
      <c r="G9523" s="7" t="s">
        <v>5401</v>
      </c>
      <c r="H9523" s="8" t="s">
        <v>2778</v>
      </c>
      <c r="I9523" s="8" t="s">
        <v>7080</v>
      </c>
      <c r="J9523" s="19">
        <v>3</v>
      </c>
      <c r="K9523" s="19" t="s">
        <v>7736</v>
      </c>
      <c r="L9523" s="11">
        <v>1.4</v>
      </c>
      <c r="M9523" s="11"/>
      <c r="N9523" s="24"/>
      <c r="P9523" s="32"/>
      <c r="T9523" s="19"/>
      <c r="U9523" s="3">
        <v>283</v>
      </c>
      <c r="X9523" t="str">
        <f t="shared" si="584"/>
        <v/>
      </c>
      <c r="Z9523" t="str">
        <f t="shared" si="585"/>
        <v/>
      </c>
      <c r="AB9523" s="9"/>
      <c r="AC9523" t="s">
        <v>2778</v>
      </c>
      <c r="AD9523">
        <f t="shared" ref="AD9523:AD9554" si="587">COUNTIF(H9523,"*Fuji*")</f>
        <v>0</v>
      </c>
      <c r="AF9523" s="3"/>
      <c r="AG9523" t="s">
        <v>4647</v>
      </c>
      <c r="AH9523" s="9" t="s">
        <v>4613</v>
      </c>
    </row>
    <row r="9524" spans="1:34" ht="10.95" customHeight="1" outlineLevel="1" x14ac:dyDescent="0.25">
      <c r="A9524" t="s">
        <v>4644</v>
      </c>
      <c r="C9524" s="3" t="s">
        <v>12986</v>
      </c>
      <c r="D9524" s="3">
        <v>240</v>
      </c>
      <c r="E9524" s="9">
        <v>1985</v>
      </c>
      <c r="F9524" s="7" t="s">
        <v>20583</v>
      </c>
      <c r="G9524" s="7" t="s">
        <v>5401</v>
      </c>
      <c r="H9524" s="8" t="s">
        <v>2778</v>
      </c>
      <c r="I9524" s="8" t="s">
        <v>7080</v>
      </c>
      <c r="J9524" s="19">
        <v>3</v>
      </c>
      <c r="K9524" s="19" t="s">
        <v>7736</v>
      </c>
      <c r="L9524" s="11">
        <v>3.6</v>
      </c>
      <c r="M9524" s="11"/>
      <c r="N9524" s="24"/>
      <c r="P9524" s="32"/>
      <c r="T9524" s="19"/>
      <c r="U9524" s="3">
        <v>283</v>
      </c>
      <c r="X9524">
        <f t="shared" si="584"/>
        <v>1</v>
      </c>
      <c r="Z9524" t="str">
        <f t="shared" si="585"/>
        <v/>
      </c>
      <c r="AB9524" s="9"/>
      <c r="AC9524" t="s">
        <v>2778</v>
      </c>
      <c r="AD9524">
        <f t="shared" si="587"/>
        <v>0</v>
      </c>
      <c r="AF9524" s="3"/>
      <c r="AG9524" t="s">
        <v>4647</v>
      </c>
      <c r="AH9524" s="9" t="s">
        <v>4613</v>
      </c>
    </row>
    <row r="9525" spans="1:34" ht="10.95" customHeight="1" outlineLevel="1" x14ac:dyDescent="0.25">
      <c r="A9525" t="s">
        <v>4644</v>
      </c>
      <c r="C9525" s="3" t="s">
        <v>12986</v>
      </c>
      <c r="D9525" s="3">
        <v>483</v>
      </c>
      <c r="E9525" s="9">
        <v>1987</v>
      </c>
      <c r="F9525" s="7" t="s">
        <v>15744</v>
      </c>
      <c r="G9525" s="7" t="s">
        <v>5401</v>
      </c>
      <c r="H9525" s="8" t="s">
        <v>17757</v>
      </c>
      <c r="I9525" s="8" t="s">
        <v>17758</v>
      </c>
      <c r="J9525" s="19">
        <v>3</v>
      </c>
      <c r="K9525" s="19" t="s">
        <v>7738</v>
      </c>
      <c r="L9525" s="11"/>
      <c r="M9525" s="11"/>
      <c r="N9525" s="24"/>
      <c r="P9525" s="32"/>
      <c r="T9525" s="19"/>
      <c r="U9525" s="3"/>
      <c r="X9525" t="str">
        <f t="shared" si="584"/>
        <v/>
      </c>
      <c r="Z9525">
        <f t="shared" si="585"/>
        <v>1</v>
      </c>
      <c r="AB9525" s="9"/>
      <c r="AC9525" t="s">
        <v>17757</v>
      </c>
      <c r="AD9525">
        <f t="shared" si="587"/>
        <v>0</v>
      </c>
      <c r="AF9525" s="3"/>
      <c r="AH9525" s="9"/>
    </row>
    <row r="9526" spans="1:34" ht="10.95" customHeight="1" outlineLevel="1" x14ac:dyDescent="0.25">
      <c r="A9526" t="s">
        <v>4644</v>
      </c>
      <c r="C9526" s="3" t="s">
        <v>12986</v>
      </c>
      <c r="D9526" s="3">
        <v>517</v>
      </c>
      <c r="E9526" s="9">
        <v>1988</v>
      </c>
      <c r="F9526" s="7" t="s">
        <v>1779</v>
      </c>
      <c r="G9526" s="7" t="s">
        <v>5401</v>
      </c>
      <c r="H9526" s="8" t="s">
        <v>4653</v>
      </c>
      <c r="I9526" s="8" t="s">
        <v>9257</v>
      </c>
      <c r="J9526" s="19">
        <v>6</v>
      </c>
      <c r="K9526" s="19" t="s">
        <v>7738</v>
      </c>
      <c r="L9526" s="11"/>
      <c r="M9526" s="11"/>
      <c r="N9526" s="24"/>
      <c r="P9526" s="32"/>
      <c r="T9526" s="19"/>
      <c r="U9526" s="3">
        <v>570</v>
      </c>
      <c r="X9526" t="str">
        <f t="shared" si="584"/>
        <v/>
      </c>
      <c r="Z9526" t="str">
        <f t="shared" si="585"/>
        <v/>
      </c>
      <c r="AB9526" s="9"/>
      <c r="AC9526" t="s">
        <v>4653</v>
      </c>
      <c r="AD9526">
        <f t="shared" si="587"/>
        <v>0</v>
      </c>
      <c r="AF9526" s="3"/>
      <c r="AG9526" t="s">
        <v>4647</v>
      </c>
      <c r="AH9526" s="9" t="s">
        <v>4925</v>
      </c>
    </row>
    <row r="9527" spans="1:34" ht="10.95" customHeight="1" outlineLevel="1" x14ac:dyDescent="0.25">
      <c r="A9527" t="s">
        <v>4644</v>
      </c>
      <c r="C9527" s="3" t="s">
        <v>12986</v>
      </c>
      <c r="D9527" s="3" t="s">
        <v>17760</v>
      </c>
      <c r="E9527" s="9">
        <v>1989</v>
      </c>
      <c r="F9527" s="7" t="s">
        <v>4645</v>
      </c>
      <c r="G9527" s="7" t="s">
        <v>5401</v>
      </c>
      <c r="H9527" s="8" t="s">
        <v>4646</v>
      </c>
      <c r="I9527" s="8" t="s">
        <v>17759</v>
      </c>
      <c r="J9527" s="19">
        <v>1</v>
      </c>
      <c r="K9527" s="19" t="s">
        <v>7736</v>
      </c>
      <c r="L9527" s="11">
        <v>5</v>
      </c>
      <c r="M9527" s="11"/>
      <c r="N9527" s="24"/>
      <c r="P9527" s="32"/>
      <c r="T9527" s="19"/>
      <c r="U9527" s="3">
        <v>580</v>
      </c>
      <c r="X9527" t="str">
        <f t="shared" si="584"/>
        <v/>
      </c>
      <c r="Z9527" t="str">
        <f t="shared" si="585"/>
        <v/>
      </c>
      <c r="AB9527" s="9"/>
      <c r="AC9527" t="s">
        <v>4646</v>
      </c>
      <c r="AD9527">
        <f t="shared" si="587"/>
        <v>0</v>
      </c>
      <c r="AF9527" s="3"/>
      <c r="AG9527" t="s">
        <v>4647</v>
      </c>
      <c r="AH9527" s="9" t="s">
        <v>4925</v>
      </c>
    </row>
    <row r="9528" spans="1:34" ht="10.95" customHeight="1" outlineLevel="1" x14ac:dyDescent="0.25">
      <c r="A9528" t="s">
        <v>4644</v>
      </c>
      <c r="C9528" s="3" t="s">
        <v>12986</v>
      </c>
      <c r="D9528" s="3">
        <v>527</v>
      </c>
      <c r="E9528" s="9">
        <v>1989</v>
      </c>
      <c r="F9528" s="7" t="s">
        <v>3424</v>
      </c>
      <c r="G9528" s="7" t="s">
        <v>5401</v>
      </c>
      <c r="H9528" s="8" t="s">
        <v>4646</v>
      </c>
      <c r="I9528" s="8"/>
      <c r="J9528" s="19">
        <v>3</v>
      </c>
      <c r="K9528" s="19" t="s">
        <v>20093</v>
      </c>
      <c r="L9528" s="11"/>
      <c r="M9528" s="11"/>
      <c r="N9528" s="24"/>
      <c r="P9528" s="32"/>
      <c r="T9528" s="19"/>
      <c r="U9528" s="3" t="s">
        <v>4648</v>
      </c>
      <c r="X9528" t="str">
        <f t="shared" si="584"/>
        <v/>
      </c>
      <c r="Z9528" t="str">
        <f t="shared" si="585"/>
        <v/>
      </c>
      <c r="AB9528" s="9"/>
      <c r="AC9528" t="s">
        <v>4646</v>
      </c>
      <c r="AD9528">
        <f t="shared" si="587"/>
        <v>0</v>
      </c>
      <c r="AF9528" s="3"/>
      <c r="AG9528" t="s">
        <v>4647</v>
      </c>
      <c r="AH9528" s="9" t="s">
        <v>4613</v>
      </c>
    </row>
    <row r="9529" spans="1:34" ht="10.95" customHeight="1" outlineLevel="1" collapsed="1" x14ac:dyDescent="0.25">
      <c r="A9529" t="s">
        <v>4644</v>
      </c>
      <c r="C9529" s="3" t="s">
        <v>12986</v>
      </c>
      <c r="D9529" s="3">
        <v>528</v>
      </c>
      <c r="E9529" s="9">
        <v>1989</v>
      </c>
      <c r="F9529" s="7" t="s">
        <v>4650</v>
      </c>
      <c r="G9529" s="7" t="s">
        <v>5401</v>
      </c>
      <c r="H9529" s="8" t="s">
        <v>4646</v>
      </c>
      <c r="I9529" s="8"/>
      <c r="J9529" s="19">
        <v>1</v>
      </c>
      <c r="K9529" s="19" t="s">
        <v>20093</v>
      </c>
      <c r="L9529" s="11"/>
      <c r="M9529" s="11"/>
      <c r="N9529" s="24"/>
      <c r="P9529" s="32"/>
      <c r="R9529">
        <v>1</v>
      </c>
      <c r="S9529">
        <v>1</v>
      </c>
      <c r="T9529" s="19"/>
      <c r="U9529" s="3" t="s">
        <v>4649</v>
      </c>
      <c r="X9529" t="str">
        <f t="shared" si="584"/>
        <v/>
      </c>
      <c r="Z9529" t="str">
        <f t="shared" si="585"/>
        <v/>
      </c>
      <c r="AB9529" s="9"/>
      <c r="AC9529" t="s">
        <v>4646</v>
      </c>
      <c r="AD9529">
        <f t="shared" si="587"/>
        <v>0</v>
      </c>
      <c r="AF9529" s="3"/>
      <c r="AG9529" t="s">
        <v>4647</v>
      </c>
      <c r="AH9529" s="9" t="s">
        <v>4613</v>
      </c>
    </row>
    <row r="9530" spans="1:34" ht="10.95" customHeight="1" outlineLevel="1" x14ac:dyDescent="0.25">
      <c r="A9530" t="s">
        <v>4644</v>
      </c>
      <c r="C9530" s="3" t="s">
        <v>12986</v>
      </c>
      <c r="D9530" s="3">
        <v>529</v>
      </c>
      <c r="E9530" s="9">
        <v>1989</v>
      </c>
      <c r="F9530" s="7" t="s">
        <v>4652</v>
      </c>
      <c r="G9530" s="7" t="s">
        <v>5401</v>
      </c>
      <c r="H9530" s="8" t="s">
        <v>4646</v>
      </c>
      <c r="I9530" s="8"/>
      <c r="J9530" s="19">
        <v>3</v>
      </c>
      <c r="K9530" s="19" t="s">
        <v>20093</v>
      </c>
      <c r="L9530" s="11"/>
      <c r="M9530" s="11"/>
      <c r="N9530" s="24"/>
      <c r="P9530" s="32"/>
      <c r="T9530" s="19"/>
      <c r="U9530" s="3" t="s">
        <v>4651</v>
      </c>
      <c r="X9530" t="str">
        <f t="shared" si="584"/>
        <v/>
      </c>
      <c r="Z9530" t="str">
        <f t="shared" si="585"/>
        <v/>
      </c>
      <c r="AB9530" s="9"/>
      <c r="AC9530" t="s">
        <v>4646</v>
      </c>
      <c r="AD9530">
        <f t="shared" si="587"/>
        <v>0</v>
      </c>
      <c r="AF9530" s="3"/>
      <c r="AG9530" t="s">
        <v>4647</v>
      </c>
      <c r="AH9530" s="9" t="s">
        <v>4925</v>
      </c>
    </row>
    <row r="9531" spans="1:34" ht="10.95" customHeight="1" outlineLevel="1" x14ac:dyDescent="0.25">
      <c r="A9531" t="s">
        <v>4644</v>
      </c>
      <c r="C9531" s="3" t="s">
        <v>12986</v>
      </c>
      <c r="D9531" s="3">
        <v>530</v>
      </c>
      <c r="E9531" s="9">
        <v>1989</v>
      </c>
      <c r="F9531" s="7" t="s">
        <v>70</v>
      </c>
      <c r="G9531" s="7" t="s">
        <v>5401</v>
      </c>
      <c r="H9531" s="8" t="s">
        <v>4653</v>
      </c>
      <c r="I9531" s="8" t="s">
        <v>17759</v>
      </c>
      <c r="J9531" s="19">
        <v>6</v>
      </c>
      <c r="K9531" s="19" t="s">
        <v>7736</v>
      </c>
      <c r="L9531" s="11">
        <v>1.3</v>
      </c>
      <c r="M9531" s="11"/>
      <c r="N9531" s="24"/>
      <c r="P9531" s="32"/>
      <c r="T9531" s="19"/>
      <c r="U9531" s="3">
        <v>581</v>
      </c>
      <c r="X9531" t="str">
        <f t="shared" si="584"/>
        <v/>
      </c>
      <c r="Z9531" t="str">
        <f t="shared" si="585"/>
        <v/>
      </c>
      <c r="AB9531" s="9"/>
      <c r="AC9531" t="s">
        <v>4653</v>
      </c>
      <c r="AD9531">
        <f t="shared" si="587"/>
        <v>0</v>
      </c>
      <c r="AF9531" s="3"/>
      <c r="AG9531" t="s">
        <v>4647</v>
      </c>
      <c r="AH9531" s="9" t="s">
        <v>4925</v>
      </c>
    </row>
    <row r="9532" spans="1:34" ht="10.95" customHeight="1" outlineLevel="1" x14ac:dyDescent="0.25">
      <c r="A9532" t="s">
        <v>4644</v>
      </c>
      <c r="C9532" s="3" t="s">
        <v>12986</v>
      </c>
      <c r="D9532" s="3" t="s">
        <v>4122</v>
      </c>
      <c r="E9532" s="9">
        <v>1990</v>
      </c>
      <c r="F9532" s="7" t="s">
        <v>13102</v>
      </c>
      <c r="G9532" s="7" t="s">
        <v>5401</v>
      </c>
      <c r="H9532" s="8" t="s">
        <v>17761</v>
      </c>
      <c r="I9532" s="8" t="s">
        <v>17762</v>
      </c>
      <c r="J9532" s="19">
        <v>3</v>
      </c>
      <c r="K9532" s="19" t="s">
        <v>7736</v>
      </c>
      <c r="L9532" s="11">
        <v>4.4000000000000004</v>
      </c>
      <c r="M9532" s="11"/>
      <c r="N9532" s="24"/>
      <c r="P9532" s="32"/>
      <c r="T9532" s="19"/>
      <c r="U9532" s="3"/>
      <c r="X9532" t="str">
        <f t="shared" si="584"/>
        <v/>
      </c>
      <c r="Z9532">
        <f t="shared" si="585"/>
        <v>1</v>
      </c>
      <c r="AB9532" s="9"/>
      <c r="AC9532" t="s">
        <v>17761</v>
      </c>
      <c r="AD9532">
        <f t="shared" si="587"/>
        <v>0</v>
      </c>
      <c r="AF9532" s="3"/>
      <c r="AH9532" s="9"/>
    </row>
    <row r="9533" spans="1:34" ht="10.95" customHeight="1" outlineLevel="1" x14ac:dyDescent="0.25">
      <c r="A9533" t="s">
        <v>4644</v>
      </c>
      <c r="C9533" s="3" t="s">
        <v>12986</v>
      </c>
      <c r="D9533" s="3" t="s">
        <v>17763</v>
      </c>
      <c r="E9533" s="9">
        <v>1991</v>
      </c>
      <c r="F9533" s="7" t="s">
        <v>17764</v>
      </c>
      <c r="G9533" s="7" t="s">
        <v>5401</v>
      </c>
      <c r="H9533" s="8" t="s">
        <v>17765</v>
      </c>
      <c r="I9533" s="8" t="s">
        <v>11758</v>
      </c>
      <c r="J9533" s="19">
        <v>1</v>
      </c>
      <c r="K9533" s="19" t="s">
        <v>7736</v>
      </c>
      <c r="L9533" s="11">
        <v>8</v>
      </c>
      <c r="M9533" s="11"/>
      <c r="N9533" s="24"/>
      <c r="P9533" s="32"/>
      <c r="T9533" s="19"/>
      <c r="U9533" s="3"/>
      <c r="X9533" t="str">
        <f t="shared" si="584"/>
        <v/>
      </c>
      <c r="Z9533">
        <f t="shared" si="585"/>
        <v>1</v>
      </c>
      <c r="AB9533" s="9"/>
      <c r="AC9533" t="s">
        <v>17765</v>
      </c>
      <c r="AD9533">
        <f t="shared" si="587"/>
        <v>0</v>
      </c>
      <c r="AF9533" s="3"/>
      <c r="AH9533" s="9"/>
    </row>
    <row r="9534" spans="1:34" ht="10.95" customHeight="1" outlineLevel="1" x14ac:dyDescent="0.25">
      <c r="A9534" t="s">
        <v>4644</v>
      </c>
      <c r="C9534" s="3" t="s">
        <v>12986</v>
      </c>
      <c r="D9534" s="3">
        <v>652</v>
      </c>
      <c r="E9534" s="9">
        <v>1991</v>
      </c>
      <c r="F9534" s="7" t="s">
        <v>13102</v>
      </c>
      <c r="G9534" s="7" t="s">
        <v>5401</v>
      </c>
      <c r="H9534" s="8" t="s">
        <v>4364</v>
      </c>
      <c r="I9534" s="8" t="s">
        <v>17766</v>
      </c>
      <c r="J9534" s="19">
        <v>1</v>
      </c>
      <c r="K9534" s="19" t="s">
        <v>7738</v>
      </c>
      <c r="L9534" s="11"/>
      <c r="M9534" s="11"/>
      <c r="N9534" s="24"/>
      <c r="P9534" s="32"/>
      <c r="T9534" s="19"/>
      <c r="U9534" s="3"/>
      <c r="X9534" t="str">
        <f t="shared" si="584"/>
        <v/>
      </c>
      <c r="Z9534">
        <f t="shared" si="585"/>
        <v>1</v>
      </c>
      <c r="AB9534" s="9"/>
      <c r="AC9534" t="s">
        <v>4364</v>
      </c>
      <c r="AD9534">
        <f t="shared" si="587"/>
        <v>1</v>
      </c>
      <c r="AF9534" s="3"/>
      <c r="AH9534" s="9"/>
    </row>
    <row r="9535" spans="1:34" ht="10.95" customHeight="1" outlineLevel="1" x14ac:dyDescent="0.25">
      <c r="A9535" t="s">
        <v>4644</v>
      </c>
      <c r="C9535" s="3" t="s">
        <v>12986</v>
      </c>
      <c r="D9535" s="3" t="s">
        <v>8108</v>
      </c>
      <c r="E9535" s="9">
        <v>1991</v>
      </c>
      <c r="F9535" s="7" t="s">
        <v>13102</v>
      </c>
      <c r="G9535" s="7" t="s">
        <v>5401</v>
      </c>
      <c r="H9535" s="8" t="s">
        <v>17767</v>
      </c>
      <c r="I9535" s="8" t="s">
        <v>17766</v>
      </c>
      <c r="J9535" s="19">
        <v>3</v>
      </c>
      <c r="K9535" s="19" t="s">
        <v>7738</v>
      </c>
      <c r="L9535" s="11"/>
      <c r="M9535" s="11"/>
      <c r="N9535" s="24"/>
      <c r="P9535" s="32"/>
      <c r="T9535" s="19"/>
      <c r="U9535" s="3"/>
      <c r="X9535" t="str">
        <f t="shared" si="584"/>
        <v/>
      </c>
      <c r="Z9535">
        <f t="shared" si="585"/>
        <v>1</v>
      </c>
      <c r="AB9535" s="9"/>
      <c r="AC9535" t="s">
        <v>17767</v>
      </c>
      <c r="AD9535">
        <f t="shared" si="587"/>
        <v>0</v>
      </c>
      <c r="AF9535" s="3"/>
      <c r="AH9535" s="9"/>
    </row>
    <row r="9536" spans="1:34" ht="10.95" customHeight="1" outlineLevel="1" x14ac:dyDescent="0.25">
      <c r="A9536" t="s">
        <v>4644</v>
      </c>
      <c r="C9536" s="3" t="s">
        <v>12986</v>
      </c>
      <c r="D9536" s="3">
        <v>743</v>
      </c>
      <c r="E9536" s="9">
        <v>1993</v>
      </c>
      <c r="F9536" s="7" t="s">
        <v>1692</v>
      </c>
      <c r="G9536" s="7" t="s">
        <v>5401</v>
      </c>
      <c r="H9536" s="8" t="s">
        <v>17769</v>
      </c>
      <c r="I9536" s="8" t="s">
        <v>17768</v>
      </c>
      <c r="J9536" s="19">
        <v>3</v>
      </c>
      <c r="K9536" s="19" t="s">
        <v>7738</v>
      </c>
      <c r="L9536" s="11"/>
      <c r="M9536" s="11"/>
      <c r="N9536" s="24"/>
      <c r="P9536" s="32"/>
      <c r="T9536" s="19"/>
      <c r="U9536" s="3"/>
      <c r="X9536" t="str">
        <f t="shared" si="584"/>
        <v/>
      </c>
      <c r="Z9536" t="str">
        <f t="shared" si="585"/>
        <v/>
      </c>
      <c r="AB9536" s="9"/>
      <c r="AC9536" t="s">
        <v>17769</v>
      </c>
      <c r="AD9536">
        <f t="shared" si="587"/>
        <v>0</v>
      </c>
      <c r="AF9536" s="3"/>
      <c r="AH9536" s="9"/>
    </row>
    <row r="9537" spans="1:34" ht="10.95" customHeight="1" outlineLevel="1" x14ac:dyDescent="0.25">
      <c r="A9537" t="s">
        <v>4644</v>
      </c>
      <c r="C9537" s="3" t="s">
        <v>12986</v>
      </c>
      <c r="D9537" s="3">
        <v>744</v>
      </c>
      <c r="E9537" s="9">
        <v>1993</v>
      </c>
      <c r="F9537" s="7" t="s">
        <v>1692</v>
      </c>
      <c r="G9537" s="7" t="s">
        <v>5401</v>
      </c>
      <c r="H9537" s="8" t="s">
        <v>4308</v>
      </c>
      <c r="I9537" s="8" t="s">
        <v>17770</v>
      </c>
      <c r="J9537" s="19">
        <v>3</v>
      </c>
      <c r="K9537" s="19" t="s">
        <v>7738</v>
      </c>
      <c r="L9537" s="11"/>
      <c r="M9537" s="11"/>
      <c r="N9537" s="24"/>
      <c r="P9537" s="32"/>
      <c r="T9537" s="19"/>
      <c r="U9537" s="3">
        <v>764</v>
      </c>
      <c r="X9537" t="str">
        <f t="shared" si="584"/>
        <v/>
      </c>
      <c r="Z9537" t="str">
        <f t="shared" si="585"/>
        <v/>
      </c>
      <c r="AB9537" s="9"/>
      <c r="AC9537" t="s">
        <v>4308</v>
      </c>
      <c r="AD9537">
        <f t="shared" si="587"/>
        <v>0</v>
      </c>
      <c r="AF9537" s="3"/>
      <c r="AG9537" t="s">
        <v>6378</v>
      </c>
      <c r="AH9537" s="9" t="s">
        <v>4613</v>
      </c>
    </row>
    <row r="9538" spans="1:34" ht="10.95" customHeight="1" outlineLevel="1" x14ac:dyDescent="0.25">
      <c r="A9538" t="s">
        <v>4644</v>
      </c>
      <c r="C9538" s="3" t="s">
        <v>12986</v>
      </c>
      <c r="D9538" s="3" t="s">
        <v>18805</v>
      </c>
      <c r="E9538" s="9">
        <v>1993</v>
      </c>
      <c r="F9538" s="7" t="s">
        <v>13107</v>
      </c>
      <c r="G9538" s="7" t="s">
        <v>5401</v>
      </c>
      <c r="H9538" s="8" t="s">
        <v>17771</v>
      </c>
      <c r="I9538" s="8" t="s">
        <v>17770</v>
      </c>
      <c r="J9538" s="19">
        <v>3</v>
      </c>
      <c r="K9538" s="19" t="s">
        <v>7738</v>
      </c>
      <c r="L9538" s="11"/>
      <c r="M9538" s="11"/>
      <c r="N9538" s="24"/>
      <c r="P9538" s="32"/>
      <c r="T9538" s="19"/>
      <c r="U9538" s="3"/>
      <c r="X9538" t="str">
        <f t="shared" ref="X9538:X9601" si="588">IF(COUNTIF(F9538,"*fdc*"),1,"")</f>
        <v/>
      </c>
      <c r="Z9538">
        <f t="shared" ref="Z9538:Z9601" si="589">IF(COUNTIF(F9538,"*s/s*"),1,"")</f>
        <v>1</v>
      </c>
      <c r="AB9538" s="9"/>
      <c r="AC9538" t="s">
        <v>17771</v>
      </c>
      <c r="AD9538">
        <f t="shared" si="587"/>
        <v>0</v>
      </c>
      <c r="AF9538" s="3"/>
      <c r="AH9538" s="9"/>
    </row>
    <row r="9539" spans="1:34" ht="10.95" customHeight="1" outlineLevel="1" x14ac:dyDescent="0.25">
      <c r="A9539" t="s">
        <v>4644</v>
      </c>
      <c r="C9539" s="3" t="s">
        <v>12986</v>
      </c>
      <c r="D9539" s="3">
        <v>785</v>
      </c>
      <c r="E9539" s="9">
        <v>1993</v>
      </c>
      <c r="F9539" s="7" t="s">
        <v>1692</v>
      </c>
      <c r="G9539" s="7" t="s">
        <v>5401</v>
      </c>
      <c r="H9539" s="8" t="s">
        <v>17773</v>
      </c>
      <c r="I9539" s="8" t="s">
        <v>17772</v>
      </c>
      <c r="J9539" s="19">
        <v>6</v>
      </c>
      <c r="K9539" s="19" t="s">
        <v>7736</v>
      </c>
      <c r="L9539" s="11">
        <v>1.7</v>
      </c>
      <c r="M9539" s="11"/>
      <c r="N9539" s="24"/>
      <c r="P9539" s="32"/>
      <c r="T9539" s="19"/>
      <c r="U9539" s="3"/>
      <c r="X9539" t="str">
        <f t="shared" si="588"/>
        <v/>
      </c>
      <c r="Z9539" t="str">
        <f t="shared" si="589"/>
        <v/>
      </c>
      <c r="AB9539" s="9"/>
      <c r="AC9539" t="s">
        <v>17773</v>
      </c>
      <c r="AD9539">
        <f t="shared" si="587"/>
        <v>0</v>
      </c>
      <c r="AF9539" s="3"/>
      <c r="AH9539" s="9"/>
    </row>
    <row r="9540" spans="1:34" ht="10.95" customHeight="1" outlineLevel="1" x14ac:dyDescent="0.25">
      <c r="A9540" t="s">
        <v>4644</v>
      </c>
      <c r="C9540" s="3" t="s">
        <v>12986</v>
      </c>
      <c r="D9540" s="3" t="s">
        <v>8498</v>
      </c>
      <c r="E9540" s="9">
        <v>1995</v>
      </c>
      <c r="F9540" s="7" t="s">
        <v>13107</v>
      </c>
      <c r="G9540" s="7" t="s">
        <v>5401</v>
      </c>
      <c r="H9540" s="8" t="s">
        <v>17686</v>
      </c>
      <c r="I9540" s="8" t="s">
        <v>17774</v>
      </c>
      <c r="J9540" s="19">
        <v>3</v>
      </c>
      <c r="K9540" s="19" t="s">
        <v>7738</v>
      </c>
      <c r="L9540" s="11"/>
      <c r="M9540" s="11"/>
      <c r="N9540" s="24"/>
      <c r="P9540" s="32"/>
      <c r="T9540" s="19"/>
      <c r="U9540" s="3"/>
      <c r="X9540" t="str">
        <f t="shared" si="588"/>
        <v/>
      </c>
      <c r="Z9540">
        <f t="shared" si="589"/>
        <v>1</v>
      </c>
      <c r="AB9540" s="9"/>
      <c r="AC9540" t="s">
        <v>17686</v>
      </c>
      <c r="AD9540">
        <f t="shared" si="587"/>
        <v>0</v>
      </c>
      <c r="AF9540" s="3"/>
      <c r="AH9540" s="9"/>
    </row>
    <row r="9541" spans="1:34" ht="10.95" customHeight="1" outlineLevel="1" x14ac:dyDescent="0.25">
      <c r="A9541" t="s">
        <v>4644</v>
      </c>
      <c r="C9541" s="3" t="s">
        <v>12986</v>
      </c>
      <c r="D9541" s="3" t="s">
        <v>18806</v>
      </c>
      <c r="E9541" s="9">
        <v>1995</v>
      </c>
      <c r="F9541" s="7" t="s">
        <v>13107</v>
      </c>
      <c r="G9541" s="7" t="s">
        <v>5401</v>
      </c>
      <c r="H9541" s="8" t="s">
        <v>17686</v>
      </c>
      <c r="I9541" s="8" t="s">
        <v>17774</v>
      </c>
      <c r="J9541" s="19">
        <v>3</v>
      </c>
      <c r="K9541" s="19" t="s">
        <v>7738</v>
      </c>
      <c r="L9541" s="11"/>
      <c r="M9541" s="11"/>
      <c r="N9541" s="24"/>
      <c r="P9541" s="32"/>
      <c r="T9541" s="19"/>
      <c r="U9541" s="3"/>
      <c r="X9541" t="str">
        <f t="shared" si="588"/>
        <v/>
      </c>
      <c r="Z9541">
        <f t="shared" si="589"/>
        <v>1</v>
      </c>
      <c r="AB9541" s="9"/>
      <c r="AC9541" t="s">
        <v>17686</v>
      </c>
      <c r="AD9541">
        <f t="shared" si="587"/>
        <v>0</v>
      </c>
      <c r="AF9541" s="3"/>
      <c r="AH9541" s="9"/>
    </row>
    <row r="9542" spans="1:34" ht="10.95" customHeight="1" outlineLevel="1" x14ac:dyDescent="0.25">
      <c r="A9542" t="s">
        <v>4644</v>
      </c>
      <c r="C9542" s="3" t="s">
        <v>12986</v>
      </c>
      <c r="D9542" s="3" t="s">
        <v>17776</v>
      </c>
      <c r="E9542" s="9">
        <v>1995</v>
      </c>
      <c r="F9542" s="7" t="s">
        <v>14911</v>
      </c>
      <c r="G9542" s="7" t="s">
        <v>5401</v>
      </c>
      <c r="H9542" s="8" t="s">
        <v>17777</v>
      </c>
      <c r="I9542" s="8" t="s">
        <v>17775</v>
      </c>
      <c r="J9542" s="19">
        <v>3</v>
      </c>
      <c r="K9542" s="19" t="s">
        <v>7738</v>
      </c>
      <c r="L9542" s="11"/>
      <c r="M9542" s="11"/>
      <c r="N9542" s="24"/>
      <c r="P9542" s="32"/>
      <c r="T9542" s="19"/>
      <c r="U9542" s="3"/>
      <c r="X9542" t="str">
        <f t="shared" si="588"/>
        <v/>
      </c>
      <c r="Z9542">
        <f t="shared" si="589"/>
        <v>1</v>
      </c>
      <c r="AB9542" s="9"/>
      <c r="AC9542" t="s">
        <v>17777</v>
      </c>
      <c r="AD9542">
        <f t="shared" si="587"/>
        <v>0</v>
      </c>
      <c r="AF9542" s="3"/>
      <c r="AH9542" s="9"/>
    </row>
    <row r="9543" spans="1:34" ht="10.95" customHeight="1" outlineLevel="1" x14ac:dyDescent="0.25">
      <c r="A9543" t="s">
        <v>4644</v>
      </c>
      <c r="C9543" s="3" t="s">
        <v>12986</v>
      </c>
      <c r="D9543" s="3">
        <v>979</v>
      </c>
      <c r="E9543" s="9">
        <v>1995</v>
      </c>
      <c r="F9543" s="7" t="s">
        <v>70</v>
      </c>
      <c r="G9543" s="7" t="s">
        <v>5401</v>
      </c>
      <c r="H9543" s="8" t="s">
        <v>17780</v>
      </c>
      <c r="I9543" s="8" t="s">
        <v>17778</v>
      </c>
      <c r="J9543" s="19">
        <v>3</v>
      </c>
      <c r="K9543" s="19" t="s">
        <v>20093</v>
      </c>
      <c r="L9543" s="11"/>
      <c r="M9543" s="11"/>
      <c r="N9543" s="24"/>
      <c r="P9543" s="32"/>
      <c r="T9543" s="19"/>
      <c r="U9543" s="3"/>
      <c r="X9543" t="str">
        <f t="shared" si="588"/>
        <v/>
      </c>
      <c r="Z9543" t="str">
        <f t="shared" si="589"/>
        <v/>
      </c>
      <c r="AB9543" s="9"/>
      <c r="AC9543" t="s">
        <v>17780</v>
      </c>
      <c r="AD9543">
        <f t="shared" si="587"/>
        <v>0</v>
      </c>
      <c r="AF9543" s="3"/>
      <c r="AH9543" s="9"/>
    </row>
    <row r="9544" spans="1:34" ht="10.95" customHeight="1" outlineLevel="1" x14ac:dyDescent="0.25">
      <c r="A9544" t="s">
        <v>4644</v>
      </c>
      <c r="C9544" s="3" t="s">
        <v>12986</v>
      </c>
      <c r="D9544" s="3" t="s">
        <v>17779</v>
      </c>
      <c r="E9544" s="9">
        <v>1995</v>
      </c>
      <c r="F9544" s="7" t="s">
        <v>8730</v>
      </c>
      <c r="G9544" s="7" t="s">
        <v>5401</v>
      </c>
      <c r="H9544" s="8" t="s">
        <v>17780</v>
      </c>
      <c r="I9544" s="8" t="s">
        <v>17778</v>
      </c>
      <c r="J9544" s="19">
        <v>3</v>
      </c>
      <c r="K9544" s="19" t="s">
        <v>7736</v>
      </c>
      <c r="L9544" s="11">
        <v>3.2</v>
      </c>
      <c r="M9544" s="11"/>
      <c r="N9544" s="24"/>
      <c r="P9544" s="32"/>
      <c r="T9544" s="19"/>
      <c r="U9544" s="3"/>
      <c r="X9544" t="str">
        <f t="shared" si="588"/>
        <v/>
      </c>
      <c r="Z9544">
        <f t="shared" si="589"/>
        <v>1</v>
      </c>
      <c r="AB9544" s="9"/>
      <c r="AC9544" t="s">
        <v>17780</v>
      </c>
      <c r="AD9544">
        <f t="shared" si="587"/>
        <v>0</v>
      </c>
      <c r="AF9544" s="3"/>
      <c r="AH9544" s="9"/>
    </row>
    <row r="9545" spans="1:34" ht="10.95" customHeight="1" outlineLevel="1" x14ac:dyDescent="0.25">
      <c r="A9545" t="s">
        <v>4644</v>
      </c>
      <c r="C9545" s="3" t="s">
        <v>12986</v>
      </c>
      <c r="D9545" s="3">
        <v>981</v>
      </c>
      <c r="E9545" s="9">
        <v>1995</v>
      </c>
      <c r="F9545" s="7" t="s">
        <v>3424</v>
      </c>
      <c r="G9545" s="7" t="s">
        <v>5401</v>
      </c>
      <c r="H9545" s="8" t="s">
        <v>17782</v>
      </c>
      <c r="I9545" s="8" t="s">
        <v>17781</v>
      </c>
      <c r="J9545" s="19">
        <v>3</v>
      </c>
      <c r="K9545" s="19" t="s">
        <v>7738</v>
      </c>
      <c r="L9545" s="11"/>
      <c r="M9545" s="11"/>
      <c r="N9545" s="24"/>
      <c r="P9545" s="32"/>
      <c r="T9545" s="19"/>
      <c r="U9545" s="3">
        <v>934</v>
      </c>
      <c r="X9545" t="str">
        <f t="shared" si="588"/>
        <v/>
      </c>
      <c r="Z9545" t="str">
        <f t="shared" si="589"/>
        <v/>
      </c>
      <c r="AB9545" s="9"/>
      <c r="AC9545" t="s">
        <v>17782</v>
      </c>
      <c r="AD9545">
        <f t="shared" si="587"/>
        <v>0</v>
      </c>
      <c r="AF9545" s="3"/>
      <c r="AG9545" t="s">
        <v>4647</v>
      </c>
      <c r="AH9545" s="9" t="s">
        <v>4925</v>
      </c>
    </row>
    <row r="9546" spans="1:34" ht="10.95" customHeight="1" outlineLevel="1" x14ac:dyDescent="0.25">
      <c r="A9546" t="s">
        <v>4644</v>
      </c>
      <c r="C9546" s="3" t="s">
        <v>12986</v>
      </c>
      <c r="D9546" s="3" t="s">
        <v>17784</v>
      </c>
      <c r="E9546" s="9">
        <v>1995</v>
      </c>
      <c r="F9546" s="7" t="s">
        <v>17783</v>
      </c>
      <c r="G9546" s="7" t="s">
        <v>5401</v>
      </c>
      <c r="H9546" s="8" t="s">
        <v>17782</v>
      </c>
      <c r="I9546" s="8" t="s">
        <v>17781</v>
      </c>
      <c r="J9546" s="19">
        <v>3</v>
      </c>
      <c r="K9546" s="19" t="s">
        <v>7738</v>
      </c>
      <c r="L9546" s="11"/>
      <c r="M9546" s="11"/>
      <c r="N9546" s="24"/>
      <c r="P9546" s="32"/>
      <c r="T9546" s="19"/>
      <c r="U9546" s="3">
        <v>934</v>
      </c>
      <c r="X9546" t="str">
        <f t="shared" si="588"/>
        <v/>
      </c>
      <c r="Z9546">
        <f t="shared" si="589"/>
        <v>1</v>
      </c>
      <c r="AB9546" s="9"/>
      <c r="AC9546" t="s">
        <v>17782</v>
      </c>
      <c r="AD9546">
        <f t="shared" si="587"/>
        <v>0</v>
      </c>
      <c r="AF9546" s="3"/>
      <c r="AG9546" t="s">
        <v>4647</v>
      </c>
      <c r="AH9546" s="9" t="s">
        <v>4925</v>
      </c>
    </row>
    <row r="9547" spans="1:34" ht="10.95" customHeight="1" outlineLevel="1" x14ac:dyDescent="0.25">
      <c r="A9547" t="s">
        <v>4644</v>
      </c>
      <c r="C9547" s="3" t="s">
        <v>12986</v>
      </c>
      <c r="D9547" s="3">
        <v>1012</v>
      </c>
      <c r="E9547" s="9">
        <v>1996</v>
      </c>
      <c r="F9547" s="7" t="s">
        <v>5143</v>
      </c>
      <c r="G9547" s="7" t="s">
        <v>5401</v>
      </c>
      <c r="H9547" s="8" t="s">
        <v>2391</v>
      </c>
      <c r="I9547" s="8" t="s">
        <v>17785</v>
      </c>
      <c r="J9547" s="19">
        <v>3</v>
      </c>
      <c r="K9547" s="19" t="s">
        <v>7738</v>
      </c>
      <c r="L9547" s="11"/>
      <c r="M9547" s="11"/>
      <c r="N9547" s="24"/>
      <c r="P9547" s="32"/>
      <c r="T9547" s="19"/>
      <c r="U9547" s="3">
        <v>948</v>
      </c>
      <c r="X9547" t="str">
        <f t="shared" si="588"/>
        <v/>
      </c>
      <c r="Z9547" t="str">
        <f t="shared" si="589"/>
        <v/>
      </c>
      <c r="AB9547" s="9"/>
      <c r="AC9547" t="s">
        <v>2391</v>
      </c>
      <c r="AD9547">
        <f t="shared" si="587"/>
        <v>0</v>
      </c>
      <c r="AF9547" s="3"/>
      <c r="AG9547" t="s">
        <v>4647</v>
      </c>
      <c r="AH9547" s="9" t="s">
        <v>4925</v>
      </c>
    </row>
    <row r="9548" spans="1:34" ht="10.95" customHeight="1" outlineLevel="1" x14ac:dyDescent="0.25">
      <c r="A9548" t="s">
        <v>4644</v>
      </c>
      <c r="C9548" s="3" t="s">
        <v>12986</v>
      </c>
      <c r="D9548" s="3" t="s">
        <v>17786</v>
      </c>
      <c r="E9548" s="9">
        <v>1997</v>
      </c>
      <c r="F9548" s="7" t="s">
        <v>17787</v>
      </c>
      <c r="G9548" s="7" t="s">
        <v>5401</v>
      </c>
      <c r="H9548" s="8" t="s">
        <v>5893</v>
      </c>
      <c r="I9548" s="8" t="s">
        <v>17788</v>
      </c>
      <c r="J9548" s="19">
        <v>3</v>
      </c>
      <c r="K9548" s="19" t="s">
        <v>7736</v>
      </c>
      <c r="L9548" s="11">
        <v>8.5</v>
      </c>
      <c r="M9548" s="11"/>
      <c r="N9548" s="24"/>
      <c r="P9548" s="32"/>
      <c r="T9548" s="19"/>
      <c r="U9548" s="3">
        <v>1004</v>
      </c>
      <c r="X9548" t="str">
        <f t="shared" si="588"/>
        <v/>
      </c>
      <c r="Z9548">
        <f t="shared" si="589"/>
        <v>1</v>
      </c>
      <c r="AB9548" s="9"/>
      <c r="AC9548" t="s">
        <v>5893</v>
      </c>
      <c r="AD9548">
        <f t="shared" si="587"/>
        <v>1</v>
      </c>
      <c r="AF9548" s="3"/>
      <c r="AG9548" t="s">
        <v>4924</v>
      </c>
      <c r="AH9548" s="9" t="s">
        <v>4925</v>
      </c>
    </row>
    <row r="9549" spans="1:34" ht="10.95" customHeight="1" outlineLevel="1" x14ac:dyDescent="0.25">
      <c r="A9549" t="s">
        <v>4644</v>
      </c>
      <c r="C9549" s="3" t="s">
        <v>12986</v>
      </c>
      <c r="D9549" s="3">
        <v>1147</v>
      </c>
      <c r="E9549" s="9">
        <v>1997</v>
      </c>
      <c r="F9549" s="7" t="s">
        <v>17789</v>
      </c>
      <c r="G9549" s="7" t="s">
        <v>5401</v>
      </c>
      <c r="H9549" s="8" t="s">
        <v>5893</v>
      </c>
      <c r="I9549" s="8" t="s">
        <v>17788</v>
      </c>
      <c r="J9549" s="19">
        <v>1</v>
      </c>
      <c r="K9549" s="19" t="s">
        <v>20093</v>
      </c>
      <c r="L9549" s="11"/>
      <c r="M9549" s="11"/>
      <c r="N9549" s="24"/>
      <c r="P9549" s="32"/>
      <c r="T9549" s="19"/>
      <c r="U9549" s="3">
        <v>1005</v>
      </c>
      <c r="X9549" t="str">
        <f t="shared" si="588"/>
        <v/>
      </c>
      <c r="Z9549">
        <f t="shared" si="589"/>
        <v>1</v>
      </c>
      <c r="AB9549" s="9"/>
      <c r="AC9549" t="s">
        <v>5893</v>
      </c>
      <c r="AD9549">
        <f t="shared" si="587"/>
        <v>1</v>
      </c>
      <c r="AF9549" s="3"/>
      <c r="AG9549" t="s">
        <v>4924</v>
      </c>
      <c r="AH9549" s="9" t="s">
        <v>4925</v>
      </c>
    </row>
    <row r="9550" spans="1:34" ht="10.95" customHeight="1" outlineLevel="1" x14ac:dyDescent="0.25">
      <c r="A9550" t="s">
        <v>4644</v>
      </c>
      <c r="C9550" s="3" t="s">
        <v>12986</v>
      </c>
      <c r="D9550" s="3">
        <v>1250</v>
      </c>
      <c r="E9550" s="9">
        <v>1998</v>
      </c>
      <c r="F9550" s="7" t="s">
        <v>6317</v>
      </c>
      <c r="G9550" s="7" t="s">
        <v>5401</v>
      </c>
      <c r="H9550" s="8" t="s">
        <v>17792</v>
      </c>
      <c r="I9550" s="8" t="s">
        <v>7634</v>
      </c>
      <c r="J9550" s="19">
        <v>3</v>
      </c>
      <c r="K9550" s="19" t="s">
        <v>7738</v>
      </c>
      <c r="L9550" s="11"/>
      <c r="M9550" s="11"/>
      <c r="N9550" s="24"/>
      <c r="P9550" s="32"/>
      <c r="T9550" s="19"/>
      <c r="U9550" s="3"/>
      <c r="X9550" t="str">
        <f t="shared" si="588"/>
        <v/>
      </c>
      <c r="Z9550" t="str">
        <f t="shared" si="589"/>
        <v/>
      </c>
      <c r="AB9550" s="9"/>
      <c r="AC9550" t="s">
        <v>17792</v>
      </c>
      <c r="AD9550">
        <f t="shared" si="587"/>
        <v>0</v>
      </c>
      <c r="AF9550" s="3"/>
      <c r="AH9550" s="9"/>
    </row>
    <row r="9551" spans="1:34" ht="10.95" customHeight="1" outlineLevel="1" x14ac:dyDescent="0.25">
      <c r="A9551" t="s">
        <v>4644</v>
      </c>
      <c r="C9551" s="3" t="s">
        <v>12986</v>
      </c>
      <c r="D9551" s="3" t="s">
        <v>17790</v>
      </c>
      <c r="E9551" s="9">
        <v>1998</v>
      </c>
      <c r="F9551" s="7" t="s">
        <v>17791</v>
      </c>
      <c r="G9551" s="7" t="s">
        <v>5401</v>
      </c>
      <c r="H9551" s="8" t="s">
        <v>17792</v>
      </c>
      <c r="I9551" s="8" t="s">
        <v>7634</v>
      </c>
      <c r="J9551" s="19">
        <v>3</v>
      </c>
      <c r="K9551" s="19" t="s">
        <v>7738</v>
      </c>
      <c r="L9551" s="11"/>
      <c r="M9551" s="11"/>
      <c r="N9551" s="24"/>
      <c r="P9551" s="32"/>
      <c r="T9551" s="19"/>
      <c r="U9551" s="3"/>
      <c r="X9551" t="str">
        <f t="shared" si="588"/>
        <v/>
      </c>
      <c r="Z9551">
        <f t="shared" si="589"/>
        <v>1</v>
      </c>
      <c r="AB9551" s="9"/>
      <c r="AC9551" t="s">
        <v>17792</v>
      </c>
      <c r="AD9551">
        <f t="shared" si="587"/>
        <v>0</v>
      </c>
      <c r="AF9551" s="3"/>
      <c r="AH9551" s="9"/>
    </row>
    <row r="9552" spans="1:34" ht="10.95" customHeight="1" outlineLevel="1" x14ac:dyDescent="0.25">
      <c r="A9552" t="s">
        <v>4644</v>
      </c>
      <c r="C9552" s="3" t="s">
        <v>12986</v>
      </c>
      <c r="D9552" s="3" t="s">
        <v>17793</v>
      </c>
      <c r="E9552" s="9">
        <v>1999</v>
      </c>
      <c r="F9552" s="7" t="s">
        <v>17787</v>
      </c>
      <c r="G9552" s="7" t="s">
        <v>5401</v>
      </c>
      <c r="H9552" s="8" t="s">
        <v>17765</v>
      </c>
      <c r="I9552" s="8" t="s">
        <v>8497</v>
      </c>
      <c r="J9552" s="19">
        <v>3</v>
      </c>
      <c r="K9552" s="19" t="s">
        <v>7738</v>
      </c>
      <c r="L9552" s="11"/>
      <c r="M9552" s="11"/>
      <c r="N9552" s="24"/>
      <c r="P9552" s="32"/>
      <c r="T9552" s="19"/>
      <c r="U9552" s="3"/>
      <c r="X9552" t="str">
        <f t="shared" si="588"/>
        <v/>
      </c>
      <c r="Z9552">
        <f t="shared" si="589"/>
        <v>1</v>
      </c>
      <c r="AB9552" s="9"/>
      <c r="AC9552" t="s">
        <v>17765</v>
      </c>
      <c r="AD9552">
        <f t="shared" si="587"/>
        <v>0</v>
      </c>
      <c r="AF9552" s="3"/>
      <c r="AH9552" s="9"/>
    </row>
    <row r="9553" spans="1:34" ht="10.95" customHeight="1" outlineLevel="1" x14ac:dyDescent="0.25">
      <c r="A9553" t="s">
        <v>4644</v>
      </c>
      <c r="C9553" s="3" t="s">
        <v>12986</v>
      </c>
      <c r="D9553" s="3">
        <v>1471</v>
      </c>
      <c r="E9553" s="9">
        <v>2000</v>
      </c>
      <c r="F9553" s="7" t="s">
        <v>5282</v>
      </c>
      <c r="G9553" s="7" t="s">
        <v>5401</v>
      </c>
      <c r="H9553" s="8" t="s">
        <v>6380</v>
      </c>
      <c r="I9553" s="8" t="s">
        <v>17795</v>
      </c>
      <c r="J9553" s="19">
        <v>3</v>
      </c>
      <c r="K9553" s="19" t="s">
        <v>7738</v>
      </c>
      <c r="L9553" s="11"/>
      <c r="M9553" s="11"/>
      <c r="N9553" s="24"/>
      <c r="P9553" s="32"/>
      <c r="T9553" s="19"/>
      <c r="U9553" s="3">
        <v>1181</v>
      </c>
      <c r="X9553" t="str">
        <f t="shared" si="588"/>
        <v/>
      </c>
      <c r="Z9553" t="str">
        <f t="shared" si="589"/>
        <v/>
      </c>
      <c r="AB9553" s="9"/>
      <c r="AC9553" t="s">
        <v>6380</v>
      </c>
      <c r="AD9553">
        <f t="shared" si="587"/>
        <v>0</v>
      </c>
      <c r="AF9553" s="3"/>
      <c r="AG9553" t="s">
        <v>4647</v>
      </c>
      <c r="AH9553" s="9" t="s">
        <v>4613</v>
      </c>
    </row>
    <row r="9554" spans="1:34" ht="10.95" customHeight="1" outlineLevel="1" x14ac:dyDescent="0.25">
      <c r="A9554" t="s">
        <v>4644</v>
      </c>
      <c r="C9554" s="3" t="s">
        <v>12986</v>
      </c>
      <c r="D9554" s="3">
        <v>1472</v>
      </c>
      <c r="E9554" s="9">
        <v>2000</v>
      </c>
      <c r="F9554" s="7" t="s">
        <v>5282</v>
      </c>
      <c r="G9554" s="7" t="s">
        <v>5401</v>
      </c>
      <c r="H9554" s="8" t="s">
        <v>6380</v>
      </c>
      <c r="I9554" s="8" t="s">
        <v>17795</v>
      </c>
      <c r="J9554" s="19">
        <v>3</v>
      </c>
      <c r="K9554" s="19" t="s">
        <v>7738</v>
      </c>
      <c r="L9554" s="11"/>
      <c r="M9554" s="11"/>
      <c r="N9554" s="24"/>
      <c r="P9554" s="32"/>
      <c r="T9554" s="19"/>
      <c r="U9554" s="3">
        <v>1181</v>
      </c>
      <c r="X9554" t="str">
        <f t="shared" si="588"/>
        <v/>
      </c>
      <c r="Z9554" t="str">
        <f t="shared" si="589"/>
        <v/>
      </c>
      <c r="AB9554" s="9"/>
      <c r="AC9554" t="s">
        <v>6380</v>
      </c>
      <c r="AD9554">
        <f t="shared" si="587"/>
        <v>0</v>
      </c>
      <c r="AF9554" s="3"/>
      <c r="AG9554" t="s">
        <v>4647</v>
      </c>
      <c r="AH9554" s="9" t="s">
        <v>4613</v>
      </c>
    </row>
    <row r="9555" spans="1:34" ht="10.95" customHeight="1" outlineLevel="1" x14ac:dyDescent="0.25">
      <c r="A9555" t="s">
        <v>4644</v>
      </c>
      <c r="C9555" s="3" t="s">
        <v>12986</v>
      </c>
      <c r="D9555" s="3">
        <v>1473</v>
      </c>
      <c r="E9555" s="9">
        <v>2000</v>
      </c>
      <c r="F9555" s="7" t="s">
        <v>5282</v>
      </c>
      <c r="G9555" s="7" t="s">
        <v>5401</v>
      </c>
      <c r="H9555" s="8" t="s">
        <v>6380</v>
      </c>
      <c r="I9555" s="8" t="s">
        <v>17795</v>
      </c>
      <c r="J9555" s="19">
        <v>3</v>
      </c>
      <c r="K9555" s="19" t="s">
        <v>7738</v>
      </c>
      <c r="L9555" s="11"/>
      <c r="M9555" s="11"/>
      <c r="N9555" s="24"/>
      <c r="P9555" s="32"/>
      <c r="T9555" s="19"/>
      <c r="U9555" s="3">
        <v>1181</v>
      </c>
      <c r="X9555" t="str">
        <f t="shared" si="588"/>
        <v/>
      </c>
      <c r="Z9555" t="str">
        <f t="shared" si="589"/>
        <v/>
      </c>
      <c r="AB9555" s="9"/>
      <c r="AC9555" t="s">
        <v>6380</v>
      </c>
      <c r="AD9555">
        <f t="shared" ref="AD9555:AD9590" si="590">COUNTIF(H9555,"*Fuji*")</f>
        <v>0</v>
      </c>
      <c r="AF9555" s="3"/>
      <c r="AG9555" t="s">
        <v>4647</v>
      </c>
      <c r="AH9555" s="9" t="s">
        <v>4613</v>
      </c>
    </row>
    <row r="9556" spans="1:34" ht="10.95" customHeight="1" outlineLevel="1" x14ac:dyDescent="0.25">
      <c r="A9556" t="s">
        <v>4644</v>
      </c>
      <c r="C9556" s="3" t="s">
        <v>12986</v>
      </c>
      <c r="D9556" s="3">
        <v>1474</v>
      </c>
      <c r="E9556" s="9">
        <v>2000</v>
      </c>
      <c r="F9556" s="7" t="s">
        <v>5282</v>
      </c>
      <c r="G9556" s="7" t="s">
        <v>5401</v>
      </c>
      <c r="H9556" s="8" t="s">
        <v>6380</v>
      </c>
      <c r="I9556" s="8" t="s">
        <v>17795</v>
      </c>
      <c r="J9556" s="19">
        <v>3</v>
      </c>
      <c r="K9556" s="19" t="s">
        <v>7738</v>
      </c>
      <c r="L9556" s="11"/>
      <c r="M9556" s="11"/>
      <c r="N9556" s="24"/>
      <c r="P9556" s="32"/>
      <c r="T9556" s="19"/>
      <c r="U9556" s="3">
        <v>1181</v>
      </c>
      <c r="X9556" t="str">
        <f t="shared" si="588"/>
        <v/>
      </c>
      <c r="Z9556" t="str">
        <f t="shared" si="589"/>
        <v/>
      </c>
      <c r="AB9556" s="9"/>
      <c r="AC9556" t="s">
        <v>6380</v>
      </c>
      <c r="AD9556">
        <f t="shared" si="590"/>
        <v>0</v>
      </c>
      <c r="AF9556" s="3"/>
      <c r="AG9556" t="s">
        <v>4647</v>
      </c>
      <c r="AH9556" s="9" t="s">
        <v>4613</v>
      </c>
    </row>
    <row r="9557" spans="1:34" ht="10.95" customHeight="1" outlineLevel="1" x14ac:dyDescent="0.25">
      <c r="A9557" t="s">
        <v>4644</v>
      </c>
      <c r="C9557" s="3" t="s">
        <v>12986</v>
      </c>
      <c r="D9557" s="3" t="s">
        <v>17796</v>
      </c>
      <c r="E9557" s="9">
        <v>2000</v>
      </c>
      <c r="F9557" s="7" t="s">
        <v>6379</v>
      </c>
      <c r="G9557" s="7" t="s">
        <v>5401</v>
      </c>
      <c r="H9557" s="8" t="s">
        <v>6380</v>
      </c>
      <c r="I9557" s="8" t="s">
        <v>17795</v>
      </c>
      <c r="J9557" s="19">
        <v>3</v>
      </c>
      <c r="K9557" s="19" t="s">
        <v>7738</v>
      </c>
      <c r="L9557" s="11"/>
      <c r="M9557" s="11"/>
      <c r="N9557" s="24"/>
      <c r="P9557" s="32"/>
      <c r="T9557" s="19"/>
      <c r="U9557" s="3">
        <v>1181</v>
      </c>
      <c r="X9557" t="str">
        <f t="shared" si="588"/>
        <v/>
      </c>
      <c r="Z9557" t="str">
        <f t="shared" si="589"/>
        <v/>
      </c>
      <c r="AB9557" s="9"/>
      <c r="AC9557" t="s">
        <v>6380</v>
      </c>
      <c r="AD9557">
        <f t="shared" si="590"/>
        <v>0</v>
      </c>
      <c r="AF9557" s="3"/>
      <c r="AG9557" t="s">
        <v>4647</v>
      </c>
      <c r="AH9557" s="9" t="s">
        <v>4613</v>
      </c>
    </row>
    <row r="9558" spans="1:34" ht="10.95" customHeight="1" outlineLevel="1" x14ac:dyDescent="0.25">
      <c r="A9558" t="s">
        <v>4644</v>
      </c>
      <c r="C9558" s="3" t="s">
        <v>12986</v>
      </c>
      <c r="D9558" s="3" t="s">
        <v>17797</v>
      </c>
      <c r="E9558" s="9">
        <v>2000</v>
      </c>
      <c r="F9558" s="7" t="s">
        <v>17798</v>
      </c>
      <c r="G9558" s="7" t="s">
        <v>5401</v>
      </c>
      <c r="H9558" s="8" t="s">
        <v>17799</v>
      </c>
      <c r="I9558" s="8" t="s">
        <v>17639</v>
      </c>
      <c r="J9558" s="19">
        <v>3</v>
      </c>
      <c r="K9558" s="19" t="s">
        <v>7738</v>
      </c>
      <c r="L9558" s="11"/>
      <c r="M9558" s="11"/>
      <c r="N9558" s="24"/>
      <c r="P9558" s="32"/>
      <c r="T9558" s="19"/>
      <c r="U9558" s="3"/>
      <c r="X9558" t="str">
        <f t="shared" si="588"/>
        <v/>
      </c>
      <c r="Z9558">
        <f t="shared" si="589"/>
        <v>1</v>
      </c>
      <c r="AB9558" s="9"/>
      <c r="AC9558" t="s">
        <v>17799</v>
      </c>
      <c r="AD9558">
        <f t="shared" si="590"/>
        <v>0</v>
      </c>
      <c r="AF9558" s="3"/>
      <c r="AH9558" s="9"/>
    </row>
    <row r="9559" spans="1:34" ht="10.95" customHeight="1" outlineLevel="1" x14ac:dyDescent="0.25">
      <c r="A9559" t="s">
        <v>4644</v>
      </c>
      <c r="C9559" s="3" t="s">
        <v>12986</v>
      </c>
      <c r="D9559" s="3" t="s">
        <v>18807</v>
      </c>
      <c r="E9559" s="9">
        <v>2000</v>
      </c>
      <c r="F9559" s="7" t="s">
        <v>13102</v>
      </c>
      <c r="G9559" s="7" t="s">
        <v>5401</v>
      </c>
      <c r="H9559" s="8" t="s">
        <v>17799</v>
      </c>
      <c r="I9559" s="8" t="s">
        <v>17639</v>
      </c>
      <c r="J9559" s="19">
        <v>3</v>
      </c>
      <c r="K9559" s="19" t="s">
        <v>7738</v>
      </c>
      <c r="L9559" s="11"/>
      <c r="M9559" s="11"/>
      <c r="N9559" s="24"/>
      <c r="P9559" s="32"/>
      <c r="T9559" s="19"/>
      <c r="U9559" s="3"/>
      <c r="X9559" t="str">
        <f t="shared" si="588"/>
        <v/>
      </c>
      <c r="Z9559">
        <f t="shared" si="589"/>
        <v>1</v>
      </c>
      <c r="AB9559" s="9"/>
      <c r="AC9559" t="s">
        <v>17799</v>
      </c>
      <c r="AD9559">
        <f t="shared" si="590"/>
        <v>0</v>
      </c>
      <c r="AF9559" s="3"/>
      <c r="AH9559" s="9"/>
    </row>
    <row r="9560" spans="1:34" ht="10.95" customHeight="1" outlineLevel="1" x14ac:dyDescent="0.25">
      <c r="A9560" t="s">
        <v>4644</v>
      </c>
      <c r="C9560" s="3" t="s">
        <v>12986</v>
      </c>
      <c r="D9560" s="3">
        <v>1809</v>
      </c>
      <c r="E9560" s="9">
        <v>2002</v>
      </c>
      <c r="F9560" s="7" t="s">
        <v>6023</v>
      </c>
      <c r="G9560" s="7" t="s">
        <v>5401</v>
      </c>
      <c r="H9560" s="8" t="s">
        <v>6454</v>
      </c>
      <c r="I9560" s="8" t="s">
        <v>7143</v>
      </c>
      <c r="J9560" s="19">
        <v>3</v>
      </c>
      <c r="K9560" s="19" t="s">
        <v>7738</v>
      </c>
      <c r="L9560" s="11"/>
      <c r="M9560" s="11"/>
      <c r="N9560" s="24"/>
      <c r="P9560" s="32"/>
      <c r="T9560" s="19"/>
      <c r="U9560" s="3" t="s">
        <v>1813</v>
      </c>
      <c r="X9560" t="str">
        <f t="shared" si="588"/>
        <v/>
      </c>
      <c r="Z9560" t="str">
        <f t="shared" si="589"/>
        <v/>
      </c>
      <c r="AB9560" s="9"/>
      <c r="AC9560" t="s">
        <v>6454</v>
      </c>
      <c r="AD9560">
        <f t="shared" si="590"/>
        <v>0</v>
      </c>
      <c r="AF9560" s="3"/>
      <c r="AG9560" t="s">
        <v>6455</v>
      </c>
      <c r="AH9560" s="9" t="s">
        <v>4613</v>
      </c>
    </row>
    <row r="9561" spans="1:34" ht="10.95" customHeight="1" outlineLevel="1" x14ac:dyDescent="0.25">
      <c r="A9561" t="s">
        <v>4644</v>
      </c>
      <c r="C9561" s="3" t="s">
        <v>12986</v>
      </c>
      <c r="D9561" s="3">
        <v>1810</v>
      </c>
      <c r="E9561" s="9">
        <v>2002</v>
      </c>
      <c r="F9561" s="7" t="s">
        <v>6023</v>
      </c>
      <c r="G9561" s="7" t="s">
        <v>5401</v>
      </c>
      <c r="H9561" s="8" t="s">
        <v>6381</v>
      </c>
      <c r="I9561" s="8" t="s">
        <v>7143</v>
      </c>
      <c r="J9561" s="19">
        <v>1</v>
      </c>
      <c r="K9561" s="19" t="s">
        <v>7738</v>
      </c>
      <c r="L9561" s="11"/>
      <c r="M9561" s="11"/>
      <c r="N9561" s="24"/>
      <c r="P9561" s="32"/>
      <c r="T9561" s="19"/>
      <c r="U9561" s="3" t="s">
        <v>1814</v>
      </c>
      <c r="X9561" t="str">
        <f t="shared" si="588"/>
        <v/>
      </c>
      <c r="Z9561" t="str">
        <f t="shared" si="589"/>
        <v/>
      </c>
      <c r="AB9561" s="9"/>
      <c r="AC9561" t="s">
        <v>6381</v>
      </c>
      <c r="AD9561">
        <f t="shared" si="590"/>
        <v>0</v>
      </c>
      <c r="AF9561" s="3"/>
      <c r="AH9561" s="9"/>
    </row>
    <row r="9562" spans="1:34" ht="10.95" customHeight="1" outlineLevel="1" x14ac:dyDescent="0.25">
      <c r="A9562" t="s">
        <v>4644</v>
      </c>
      <c r="C9562" s="3" t="s">
        <v>12986</v>
      </c>
      <c r="D9562" s="3" t="s">
        <v>17800</v>
      </c>
      <c r="E9562" s="9">
        <v>2002</v>
      </c>
      <c r="F9562" s="7" t="s">
        <v>14911</v>
      </c>
      <c r="G9562" s="7" t="s">
        <v>5401</v>
      </c>
      <c r="H9562" s="8" t="s">
        <v>2743</v>
      </c>
      <c r="I9562" s="8" t="s">
        <v>7143</v>
      </c>
      <c r="J9562" s="19">
        <v>1</v>
      </c>
      <c r="K9562" s="19" t="s">
        <v>7738</v>
      </c>
      <c r="L9562" s="11"/>
      <c r="M9562" s="11"/>
      <c r="N9562" s="24"/>
      <c r="P9562" s="32"/>
      <c r="T9562" s="19"/>
      <c r="U9562" s="3">
        <v>1301</v>
      </c>
      <c r="X9562" t="str">
        <f t="shared" si="588"/>
        <v/>
      </c>
      <c r="Z9562">
        <f t="shared" si="589"/>
        <v>1</v>
      </c>
      <c r="AB9562" s="9"/>
      <c r="AC9562" t="s">
        <v>2743</v>
      </c>
      <c r="AD9562">
        <f t="shared" si="590"/>
        <v>1</v>
      </c>
      <c r="AF9562" s="3"/>
      <c r="AG9562" t="s">
        <v>4924</v>
      </c>
      <c r="AH9562" s="9" t="s">
        <v>4925</v>
      </c>
    </row>
    <row r="9563" spans="1:34" ht="10.95" customHeight="1" outlineLevel="1" x14ac:dyDescent="0.25">
      <c r="A9563" t="s">
        <v>4644</v>
      </c>
      <c r="C9563" s="3" t="s">
        <v>12986</v>
      </c>
      <c r="D9563" s="3">
        <v>1824</v>
      </c>
      <c r="E9563" s="9">
        <v>2002</v>
      </c>
      <c r="F9563" s="7" t="s">
        <v>4673</v>
      </c>
      <c r="G9563" s="7" t="s">
        <v>5401</v>
      </c>
      <c r="H9563" s="8" t="s">
        <v>17802</v>
      </c>
      <c r="I9563" s="8" t="s">
        <v>17571</v>
      </c>
      <c r="J9563" s="19">
        <v>3</v>
      </c>
      <c r="K9563" s="19" t="s">
        <v>7738</v>
      </c>
      <c r="L9563" s="11"/>
      <c r="M9563" s="11"/>
      <c r="N9563" s="24"/>
      <c r="P9563" s="32"/>
      <c r="T9563" s="19"/>
      <c r="U9563" s="3"/>
      <c r="X9563" t="str">
        <f t="shared" si="588"/>
        <v/>
      </c>
      <c r="Z9563" t="str">
        <f t="shared" si="589"/>
        <v/>
      </c>
      <c r="AB9563" s="9"/>
      <c r="AC9563" t="s">
        <v>17802</v>
      </c>
      <c r="AD9563">
        <f t="shared" si="590"/>
        <v>0</v>
      </c>
      <c r="AF9563" s="3"/>
      <c r="AH9563" s="9"/>
    </row>
    <row r="9564" spans="1:34" ht="10.95" customHeight="1" outlineLevel="1" x14ac:dyDescent="0.25">
      <c r="A9564" t="s">
        <v>4644</v>
      </c>
      <c r="C9564" s="3" t="s">
        <v>12986</v>
      </c>
      <c r="D9564" s="3" t="s">
        <v>17801</v>
      </c>
      <c r="E9564" s="9">
        <v>2002</v>
      </c>
      <c r="F9564" s="7" t="s">
        <v>17787</v>
      </c>
      <c r="G9564" s="7" t="s">
        <v>5401</v>
      </c>
      <c r="H9564" s="8" t="s">
        <v>17802</v>
      </c>
      <c r="I9564" s="8" t="s">
        <v>17571</v>
      </c>
      <c r="J9564" s="19">
        <v>3</v>
      </c>
      <c r="K9564" s="19" t="s">
        <v>7738</v>
      </c>
      <c r="L9564" s="11"/>
      <c r="M9564" s="11"/>
      <c r="N9564" s="24"/>
      <c r="P9564" s="32"/>
      <c r="T9564" s="19"/>
      <c r="U9564" s="3"/>
      <c r="X9564" t="str">
        <f t="shared" si="588"/>
        <v/>
      </c>
      <c r="Z9564">
        <f t="shared" si="589"/>
        <v>1</v>
      </c>
      <c r="AB9564" s="9"/>
      <c r="AC9564" t="s">
        <v>17802</v>
      </c>
      <c r="AD9564">
        <f t="shared" si="590"/>
        <v>0</v>
      </c>
      <c r="AF9564" s="3"/>
      <c r="AH9564" s="9"/>
    </row>
    <row r="9565" spans="1:34" ht="10.95" customHeight="1" outlineLevel="1" x14ac:dyDescent="0.25">
      <c r="A9565" t="s">
        <v>4644</v>
      </c>
      <c r="C9565" s="3" t="s">
        <v>12986</v>
      </c>
      <c r="D9565" s="3">
        <v>1826</v>
      </c>
      <c r="E9565" s="9">
        <v>2002</v>
      </c>
      <c r="F9565" s="7" t="s">
        <v>13102</v>
      </c>
      <c r="G9565" s="7" t="s">
        <v>5401</v>
      </c>
      <c r="H9565" s="8" t="s">
        <v>17802</v>
      </c>
      <c r="I9565" s="8" t="s">
        <v>17571</v>
      </c>
      <c r="J9565" s="19">
        <v>5</v>
      </c>
      <c r="K9565" s="19" t="s">
        <v>7738</v>
      </c>
      <c r="L9565" s="11"/>
      <c r="M9565" s="11"/>
      <c r="N9565" s="24"/>
      <c r="P9565" s="32"/>
      <c r="T9565" s="19"/>
      <c r="U9565" s="3"/>
      <c r="X9565" t="str">
        <f t="shared" si="588"/>
        <v/>
      </c>
      <c r="Z9565">
        <f t="shared" si="589"/>
        <v>1</v>
      </c>
      <c r="AB9565" s="9"/>
      <c r="AC9565" t="s">
        <v>17802</v>
      </c>
      <c r="AD9565">
        <f t="shared" si="590"/>
        <v>0</v>
      </c>
      <c r="AF9565" s="3"/>
      <c r="AH9565" s="9"/>
    </row>
    <row r="9566" spans="1:34" ht="10.95" customHeight="1" outlineLevel="1" collapsed="1" x14ac:dyDescent="0.25">
      <c r="A9566" t="s">
        <v>4644</v>
      </c>
      <c r="C9566" s="3" t="s">
        <v>12986</v>
      </c>
      <c r="D9566" s="3" t="s">
        <v>17803</v>
      </c>
      <c r="E9566" s="9">
        <v>2002</v>
      </c>
      <c r="F9566" s="7" t="s">
        <v>17804</v>
      </c>
      <c r="G9566" s="7" t="s">
        <v>5401</v>
      </c>
      <c r="H9566" s="8" t="s">
        <v>3625</v>
      </c>
      <c r="I9566" s="8" t="s">
        <v>17794</v>
      </c>
      <c r="J9566" s="19">
        <v>1</v>
      </c>
      <c r="K9566" s="19" t="s">
        <v>7738</v>
      </c>
      <c r="L9566" s="11"/>
      <c r="M9566" s="11"/>
      <c r="N9566" s="24"/>
      <c r="P9566" s="32"/>
      <c r="T9566" s="19"/>
      <c r="U9566" s="3">
        <v>1307</v>
      </c>
      <c r="X9566" t="str">
        <f t="shared" si="588"/>
        <v/>
      </c>
      <c r="Z9566">
        <f t="shared" si="589"/>
        <v>1</v>
      </c>
      <c r="AB9566" s="9"/>
      <c r="AC9566" t="s">
        <v>3625</v>
      </c>
      <c r="AD9566">
        <f t="shared" si="590"/>
        <v>0</v>
      </c>
      <c r="AF9566" s="3"/>
      <c r="AG9566" t="s">
        <v>4647</v>
      </c>
      <c r="AH9566" s="9" t="s">
        <v>4925</v>
      </c>
    </row>
    <row r="9567" spans="1:34" ht="10.95" customHeight="1" outlineLevel="1" x14ac:dyDescent="0.25">
      <c r="A9567" t="s">
        <v>4644</v>
      </c>
      <c r="C9567" s="3" t="s">
        <v>12986</v>
      </c>
      <c r="D9567" s="3">
        <v>2108</v>
      </c>
      <c r="E9567" s="9">
        <v>2005</v>
      </c>
      <c r="F9567" s="7" t="s">
        <v>13102</v>
      </c>
      <c r="G9567" s="7" t="s">
        <v>5401</v>
      </c>
      <c r="H9567" s="8" t="s">
        <v>6865</v>
      </c>
      <c r="I9567" s="8" t="s">
        <v>10570</v>
      </c>
      <c r="J9567" s="19">
        <v>1</v>
      </c>
      <c r="K9567" s="19" t="s">
        <v>7736</v>
      </c>
      <c r="L9567" s="11">
        <v>9.6</v>
      </c>
      <c r="M9567" s="11"/>
      <c r="N9567" s="24"/>
      <c r="P9567" s="32"/>
      <c r="S9567">
        <v>1</v>
      </c>
      <c r="T9567" s="19"/>
      <c r="U9567" s="3">
        <v>1434</v>
      </c>
      <c r="X9567" t="str">
        <f t="shared" si="588"/>
        <v/>
      </c>
      <c r="Z9567">
        <f t="shared" si="589"/>
        <v>1</v>
      </c>
      <c r="AB9567" s="9"/>
      <c r="AC9567" t="s">
        <v>6865</v>
      </c>
      <c r="AD9567">
        <f t="shared" si="590"/>
        <v>0</v>
      </c>
      <c r="AF9567" s="3"/>
      <c r="AG9567" t="s">
        <v>4647</v>
      </c>
      <c r="AH9567" s="9" t="s">
        <v>4925</v>
      </c>
    </row>
    <row r="9568" spans="1:34" ht="10.95" customHeight="1" outlineLevel="1" x14ac:dyDescent="0.25">
      <c r="A9568" t="s">
        <v>4644</v>
      </c>
      <c r="C9568" s="3" t="s">
        <v>12986</v>
      </c>
      <c r="D9568" s="3" t="s">
        <v>17806</v>
      </c>
      <c r="E9568" s="9">
        <v>2006</v>
      </c>
      <c r="F9568" s="7" t="s">
        <v>21647</v>
      </c>
      <c r="G9568" s="7" t="s">
        <v>5401</v>
      </c>
      <c r="H9568" s="8" t="s">
        <v>4674</v>
      </c>
      <c r="I9568" s="8" t="s">
        <v>17805</v>
      </c>
      <c r="J9568" s="19">
        <v>5</v>
      </c>
      <c r="K9568" s="19" t="s">
        <v>7738</v>
      </c>
      <c r="L9568" s="11"/>
      <c r="M9568" s="11"/>
      <c r="N9568" s="24"/>
      <c r="P9568" s="32"/>
      <c r="T9568" s="19"/>
      <c r="U9568" s="3">
        <v>1469</v>
      </c>
      <c r="X9568" t="str">
        <f t="shared" si="588"/>
        <v/>
      </c>
      <c r="Z9568">
        <f t="shared" si="589"/>
        <v>1</v>
      </c>
      <c r="AB9568" s="9"/>
      <c r="AC9568" t="s">
        <v>4674</v>
      </c>
      <c r="AD9568">
        <f t="shared" si="590"/>
        <v>0</v>
      </c>
      <c r="AF9568" s="3"/>
      <c r="AG9568" t="s">
        <v>4675</v>
      </c>
      <c r="AH9568" s="9" t="s">
        <v>4925</v>
      </c>
    </row>
    <row r="9569" spans="1:34" ht="10.95" customHeight="1" outlineLevel="1" x14ac:dyDescent="0.25">
      <c r="A9569" t="s">
        <v>4644</v>
      </c>
      <c r="C9569" s="3" t="s">
        <v>12986</v>
      </c>
      <c r="D9569" s="3">
        <v>2159</v>
      </c>
      <c r="E9569" s="9">
        <v>2006</v>
      </c>
      <c r="F9569" s="7" t="s">
        <v>13107</v>
      </c>
      <c r="G9569" s="7" t="s">
        <v>5401</v>
      </c>
      <c r="H9569" s="8" t="s">
        <v>4676</v>
      </c>
      <c r="I9569" s="8" t="s">
        <v>17805</v>
      </c>
      <c r="J9569" s="19">
        <v>1</v>
      </c>
      <c r="K9569" s="19" t="s">
        <v>7738</v>
      </c>
      <c r="L9569" s="11"/>
      <c r="M9569" s="11"/>
      <c r="N9569" s="24"/>
      <c r="P9569" s="32"/>
      <c r="T9569" s="19"/>
      <c r="U9569" s="3">
        <v>1471</v>
      </c>
      <c r="X9569" t="str">
        <f t="shared" si="588"/>
        <v/>
      </c>
      <c r="Z9569">
        <f t="shared" si="589"/>
        <v>1</v>
      </c>
      <c r="AB9569" s="9"/>
      <c r="AC9569" t="s">
        <v>4676</v>
      </c>
      <c r="AD9569">
        <f t="shared" si="590"/>
        <v>0</v>
      </c>
      <c r="AF9569" s="3"/>
      <c r="AG9569" t="s">
        <v>4647</v>
      </c>
      <c r="AH9569" s="9" t="s">
        <v>4925</v>
      </c>
    </row>
    <row r="9570" spans="1:34" ht="10.95" customHeight="1" outlineLevel="1" x14ac:dyDescent="0.25">
      <c r="A9570" t="s">
        <v>4644</v>
      </c>
      <c r="C9570" s="3" t="s">
        <v>12986</v>
      </c>
      <c r="D9570" s="3" t="s">
        <v>18808</v>
      </c>
      <c r="E9570" s="9">
        <v>2006</v>
      </c>
      <c r="F9570" s="7" t="s">
        <v>4673</v>
      </c>
      <c r="G9570" s="7" t="s">
        <v>5401</v>
      </c>
      <c r="H9570" s="8" t="s">
        <v>2392</v>
      </c>
      <c r="I9570" s="8" t="s">
        <v>17805</v>
      </c>
      <c r="J9570" s="19">
        <v>3</v>
      </c>
      <c r="K9570" s="19" t="s">
        <v>7736</v>
      </c>
      <c r="L9570" s="11">
        <v>6.7</v>
      </c>
      <c r="M9570" s="11"/>
      <c r="N9570" s="24"/>
      <c r="P9570" s="32"/>
      <c r="T9570" s="19"/>
      <c r="U9570" s="3" t="s">
        <v>1815</v>
      </c>
      <c r="X9570" t="str">
        <f t="shared" si="588"/>
        <v/>
      </c>
      <c r="Z9570" t="str">
        <f t="shared" si="589"/>
        <v/>
      </c>
      <c r="AB9570" s="9"/>
      <c r="AC9570" t="s">
        <v>2392</v>
      </c>
      <c r="AD9570">
        <f t="shared" si="590"/>
        <v>0</v>
      </c>
      <c r="AF9570" s="3"/>
      <c r="AG9570" t="s">
        <v>4953</v>
      </c>
      <c r="AH9570" s="9" t="s">
        <v>4925</v>
      </c>
    </row>
    <row r="9571" spans="1:34" ht="10.95" customHeight="1" outlineLevel="1" x14ac:dyDescent="0.25">
      <c r="A9571" t="s">
        <v>4644</v>
      </c>
      <c r="C9571" s="3" t="s">
        <v>12986</v>
      </c>
      <c r="D9571" s="3">
        <v>2199</v>
      </c>
      <c r="E9571" s="9">
        <v>2007</v>
      </c>
      <c r="F9571" s="7" t="s">
        <v>5299</v>
      </c>
      <c r="G9571" s="7" t="s">
        <v>5401</v>
      </c>
      <c r="H9571" s="8" t="s">
        <v>17808</v>
      </c>
      <c r="I9571" s="8" t="s">
        <v>17807</v>
      </c>
      <c r="J9571" s="19">
        <v>6</v>
      </c>
      <c r="K9571" s="19" t="s">
        <v>7738</v>
      </c>
      <c r="L9571" s="11"/>
      <c r="M9571" s="11"/>
      <c r="N9571" s="24"/>
      <c r="P9571" s="32"/>
      <c r="T9571" s="19"/>
      <c r="U9571" s="3"/>
      <c r="X9571" t="str">
        <f t="shared" si="588"/>
        <v/>
      </c>
      <c r="Z9571" t="str">
        <f t="shared" si="589"/>
        <v/>
      </c>
      <c r="AB9571" s="9"/>
      <c r="AC9571" t="s">
        <v>17808</v>
      </c>
      <c r="AD9571">
        <f t="shared" si="590"/>
        <v>0</v>
      </c>
      <c r="AF9571" s="3"/>
      <c r="AH9571" s="9"/>
    </row>
    <row r="9572" spans="1:34" ht="10.95" customHeight="1" outlineLevel="1" x14ac:dyDescent="0.25">
      <c r="A9572" t="s">
        <v>4644</v>
      </c>
      <c r="C9572" s="3" t="s">
        <v>12986</v>
      </c>
      <c r="D9572" s="3">
        <v>2201</v>
      </c>
      <c r="E9572" s="9">
        <v>2007</v>
      </c>
      <c r="F9572" s="7" t="s">
        <v>13107</v>
      </c>
      <c r="G9572" s="7" t="s">
        <v>5401</v>
      </c>
      <c r="H9572" s="8" t="s">
        <v>17400</v>
      </c>
      <c r="I9572" s="8" t="s">
        <v>17807</v>
      </c>
      <c r="J9572" s="19">
        <v>6</v>
      </c>
      <c r="K9572" s="19" t="s">
        <v>7738</v>
      </c>
      <c r="L9572" s="11"/>
      <c r="M9572" s="11"/>
      <c r="N9572" s="24"/>
      <c r="P9572" s="32"/>
      <c r="T9572" s="19"/>
      <c r="U9572" s="3"/>
      <c r="X9572" t="str">
        <f t="shared" si="588"/>
        <v/>
      </c>
      <c r="Z9572">
        <f t="shared" si="589"/>
        <v>1</v>
      </c>
      <c r="AB9572" s="9"/>
      <c r="AC9572" t="s">
        <v>17400</v>
      </c>
      <c r="AD9572">
        <f t="shared" si="590"/>
        <v>0</v>
      </c>
      <c r="AF9572" s="3"/>
      <c r="AH9572" s="9"/>
    </row>
    <row r="9573" spans="1:34" ht="10.95" customHeight="1" outlineLevel="1" x14ac:dyDescent="0.25">
      <c r="A9573" t="s">
        <v>4644</v>
      </c>
      <c r="C9573" s="3" t="s">
        <v>12986</v>
      </c>
      <c r="D9573" s="3">
        <v>2823</v>
      </c>
      <c r="E9573" s="9">
        <v>2013</v>
      </c>
      <c r="F9573" s="7" t="s">
        <v>17652</v>
      </c>
      <c r="G9573" s="7" t="s">
        <v>5401</v>
      </c>
      <c r="H9573" s="8" t="s">
        <v>17808</v>
      </c>
      <c r="I9573" s="8" t="s">
        <v>8116</v>
      </c>
      <c r="J9573" s="19">
        <v>6</v>
      </c>
      <c r="K9573" s="19" t="s">
        <v>7738</v>
      </c>
      <c r="L9573" s="11"/>
      <c r="M9573" s="11"/>
      <c r="N9573" s="24"/>
      <c r="P9573" s="32"/>
      <c r="T9573" s="19"/>
      <c r="U9573" s="3"/>
      <c r="X9573" t="str">
        <f t="shared" si="588"/>
        <v/>
      </c>
      <c r="Z9573">
        <f t="shared" si="589"/>
        <v>1</v>
      </c>
      <c r="AB9573" s="9"/>
      <c r="AC9573" t="s">
        <v>17808</v>
      </c>
      <c r="AD9573">
        <f t="shared" si="590"/>
        <v>0</v>
      </c>
      <c r="AF9573" s="3"/>
      <c r="AH9573" s="9"/>
    </row>
    <row r="9574" spans="1:34" ht="10.95" customHeight="1" outlineLevel="1" x14ac:dyDescent="0.25">
      <c r="A9574" t="s">
        <v>4644</v>
      </c>
      <c r="C9574" s="3" t="s">
        <v>12986</v>
      </c>
      <c r="D9574" s="3">
        <v>2923</v>
      </c>
      <c r="E9574" s="9">
        <v>2014</v>
      </c>
      <c r="F9574" s="7" t="s">
        <v>13143</v>
      </c>
      <c r="G9574" s="7" t="s">
        <v>5401</v>
      </c>
      <c r="H9574" s="8" t="s">
        <v>17810</v>
      </c>
      <c r="I9574" s="8" t="s">
        <v>17809</v>
      </c>
      <c r="J9574" s="19">
        <v>1</v>
      </c>
      <c r="K9574" s="19" t="s">
        <v>7738</v>
      </c>
      <c r="L9574" s="11"/>
      <c r="M9574" s="11"/>
      <c r="N9574" s="24"/>
      <c r="P9574" s="32"/>
      <c r="T9574" s="19"/>
      <c r="U9574" s="3"/>
      <c r="X9574" t="str">
        <f t="shared" si="588"/>
        <v/>
      </c>
      <c r="Z9574">
        <f t="shared" si="589"/>
        <v>1</v>
      </c>
      <c r="AB9574" s="9"/>
      <c r="AC9574" t="s">
        <v>17810</v>
      </c>
      <c r="AD9574">
        <f t="shared" si="590"/>
        <v>0</v>
      </c>
      <c r="AF9574" s="3"/>
      <c r="AH9574" s="9"/>
    </row>
    <row r="9575" spans="1:34" ht="10.95" customHeight="1" outlineLevel="1" x14ac:dyDescent="0.25">
      <c r="A9575" t="s">
        <v>4644</v>
      </c>
      <c r="C9575" s="3" t="s">
        <v>12986</v>
      </c>
      <c r="D9575" s="3">
        <v>3042</v>
      </c>
      <c r="E9575" s="9">
        <v>2015</v>
      </c>
      <c r="F9575" s="7" t="s">
        <v>22059</v>
      </c>
      <c r="G9575" s="7" t="s">
        <v>5401</v>
      </c>
      <c r="H9575" s="8" t="s">
        <v>17813</v>
      </c>
      <c r="I9575" s="8" t="s">
        <v>9879</v>
      </c>
      <c r="J9575" s="19">
        <v>1</v>
      </c>
      <c r="K9575" s="19" t="s">
        <v>20093</v>
      </c>
      <c r="L9575" s="11"/>
      <c r="M9575" s="11"/>
      <c r="N9575" s="24"/>
      <c r="P9575" s="32"/>
      <c r="T9575" s="19"/>
      <c r="U9575" s="3"/>
      <c r="X9575" t="str">
        <f t="shared" si="588"/>
        <v/>
      </c>
      <c r="Z9575" t="str">
        <f t="shared" si="589"/>
        <v/>
      </c>
      <c r="AB9575" s="9"/>
      <c r="AC9575" t="s">
        <v>17813</v>
      </c>
      <c r="AD9575">
        <f t="shared" si="590"/>
        <v>0</v>
      </c>
      <c r="AF9575" s="3"/>
      <c r="AH9575" s="9"/>
    </row>
    <row r="9576" spans="1:34" ht="10.95" customHeight="1" outlineLevel="1" x14ac:dyDescent="0.25">
      <c r="A9576" t="s">
        <v>4644</v>
      </c>
      <c r="C9576" s="3" t="s">
        <v>12986</v>
      </c>
      <c r="D9576" s="3">
        <v>3043</v>
      </c>
      <c r="E9576" s="9">
        <v>2015</v>
      </c>
      <c r="F9576" s="7" t="s">
        <v>22059</v>
      </c>
      <c r="G9576" s="7" t="s">
        <v>5401</v>
      </c>
      <c r="H9576" s="8" t="s">
        <v>5420</v>
      </c>
      <c r="I9576" s="8" t="s">
        <v>9879</v>
      </c>
      <c r="J9576" s="19">
        <v>1</v>
      </c>
      <c r="K9576" s="19" t="s">
        <v>20093</v>
      </c>
      <c r="L9576" s="11"/>
      <c r="M9576" s="11"/>
      <c r="N9576" s="24"/>
      <c r="P9576" s="32"/>
      <c r="R9576">
        <v>1</v>
      </c>
      <c r="S9576">
        <v>1</v>
      </c>
      <c r="T9576" s="19"/>
      <c r="U9576" s="3"/>
      <c r="X9576" t="str">
        <f t="shared" si="588"/>
        <v/>
      </c>
      <c r="Z9576" t="str">
        <f t="shared" si="589"/>
        <v/>
      </c>
      <c r="AB9576" s="9"/>
      <c r="AC9576" t="s">
        <v>5420</v>
      </c>
      <c r="AD9576">
        <f t="shared" si="590"/>
        <v>0</v>
      </c>
      <c r="AF9576" s="3"/>
      <c r="AH9576" s="9"/>
    </row>
    <row r="9577" spans="1:34" ht="10.95" customHeight="1" outlineLevel="1" x14ac:dyDescent="0.25">
      <c r="A9577" t="s">
        <v>4644</v>
      </c>
      <c r="C9577" s="3" t="s">
        <v>12986</v>
      </c>
      <c r="D9577" s="3">
        <v>3044</v>
      </c>
      <c r="E9577" s="9">
        <v>2015</v>
      </c>
      <c r="F9577" s="7" t="s">
        <v>22059</v>
      </c>
      <c r="G9577" s="7" t="s">
        <v>5401</v>
      </c>
      <c r="H9577" s="8" t="s">
        <v>17814</v>
      </c>
      <c r="I9577" s="8" t="s">
        <v>9879</v>
      </c>
      <c r="J9577" s="19">
        <v>1</v>
      </c>
      <c r="K9577" s="19" t="s">
        <v>20093</v>
      </c>
      <c r="L9577" s="11"/>
      <c r="M9577" s="11"/>
      <c r="N9577" s="24"/>
      <c r="P9577" s="32"/>
      <c r="T9577" s="19"/>
      <c r="U9577" s="3"/>
      <c r="X9577" t="str">
        <f t="shared" si="588"/>
        <v/>
      </c>
      <c r="Z9577" t="str">
        <f t="shared" si="589"/>
        <v/>
      </c>
      <c r="AB9577" s="9"/>
      <c r="AC9577" t="s">
        <v>17814</v>
      </c>
      <c r="AD9577">
        <f t="shared" si="590"/>
        <v>0</v>
      </c>
      <c r="AF9577" s="3"/>
      <c r="AH9577" s="9"/>
    </row>
    <row r="9578" spans="1:34" ht="10.95" customHeight="1" outlineLevel="1" x14ac:dyDescent="0.25">
      <c r="A9578" t="s">
        <v>4644</v>
      </c>
      <c r="C9578" s="3" t="s">
        <v>12986</v>
      </c>
      <c r="D9578" s="3">
        <v>3045</v>
      </c>
      <c r="E9578" s="9">
        <v>2015</v>
      </c>
      <c r="F9578" s="7" t="s">
        <v>22059</v>
      </c>
      <c r="G9578" s="7" t="s">
        <v>5401</v>
      </c>
      <c r="H9578" s="8" t="s">
        <v>2331</v>
      </c>
      <c r="I9578" s="8" t="s">
        <v>9879</v>
      </c>
      <c r="J9578" s="19">
        <v>1</v>
      </c>
      <c r="K9578" s="19" t="s">
        <v>20093</v>
      </c>
      <c r="L9578" s="11"/>
      <c r="M9578" s="11"/>
      <c r="N9578" s="24"/>
      <c r="P9578" s="32"/>
      <c r="T9578" s="19"/>
      <c r="U9578" s="3"/>
      <c r="X9578" t="str">
        <f t="shared" si="588"/>
        <v/>
      </c>
      <c r="Z9578" t="str">
        <f t="shared" si="589"/>
        <v/>
      </c>
      <c r="AB9578" s="9"/>
      <c r="AC9578" t="s">
        <v>2331</v>
      </c>
      <c r="AD9578">
        <f t="shared" si="590"/>
        <v>0</v>
      </c>
      <c r="AF9578" s="3"/>
      <c r="AH9578" s="9"/>
    </row>
    <row r="9579" spans="1:34" ht="10.95" customHeight="1" outlineLevel="1" x14ac:dyDescent="0.25">
      <c r="A9579" t="s">
        <v>4644</v>
      </c>
      <c r="C9579" s="3" t="s">
        <v>12986</v>
      </c>
      <c r="D9579" s="3">
        <v>3046</v>
      </c>
      <c r="E9579" s="9">
        <v>2015</v>
      </c>
      <c r="F9579" s="7" t="s">
        <v>22059</v>
      </c>
      <c r="G9579" s="7" t="s">
        <v>5401</v>
      </c>
      <c r="H9579" s="8" t="s">
        <v>17815</v>
      </c>
      <c r="I9579" s="8" t="s">
        <v>9879</v>
      </c>
      <c r="J9579" s="19">
        <v>1</v>
      </c>
      <c r="K9579" s="19" t="s">
        <v>20093</v>
      </c>
      <c r="L9579" s="11"/>
      <c r="M9579" s="11"/>
      <c r="N9579" s="24"/>
      <c r="P9579" s="32"/>
      <c r="T9579" s="19"/>
      <c r="U9579" s="3"/>
      <c r="X9579" t="str">
        <f t="shared" si="588"/>
        <v/>
      </c>
      <c r="Z9579" t="str">
        <f t="shared" si="589"/>
        <v/>
      </c>
      <c r="AB9579" s="9"/>
      <c r="AC9579" t="s">
        <v>17815</v>
      </c>
      <c r="AD9579">
        <f t="shared" si="590"/>
        <v>0</v>
      </c>
      <c r="AF9579" s="3"/>
      <c r="AH9579" s="9"/>
    </row>
    <row r="9580" spans="1:34" ht="10.95" customHeight="1" outlineLevel="1" x14ac:dyDescent="0.25">
      <c r="A9580" t="s">
        <v>4644</v>
      </c>
      <c r="C9580" s="3" t="s">
        <v>12986</v>
      </c>
      <c r="D9580" s="3">
        <v>3047</v>
      </c>
      <c r="E9580" s="9">
        <v>2015</v>
      </c>
      <c r="F9580" s="7" t="s">
        <v>22059</v>
      </c>
      <c r="G9580" s="7" t="s">
        <v>5401</v>
      </c>
      <c r="H9580" s="8" t="s">
        <v>295</v>
      </c>
      <c r="I9580" s="8" t="s">
        <v>9879</v>
      </c>
      <c r="J9580" s="19">
        <v>1</v>
      </c>
      <c r="K9580" s="19" t="s">
        <v>20093</v>
      </c>
      <c r="L9580" s="11"/>
      <c r="M9580" s="11"/>
      <c r="N9580" s="24"/>
      <c r="P9580" s="32"/>
      <c r="R9580">
        <v>1</v>
      </c>
      <c r="S9580">
        <v>1</v>
      </c>
      <c r="T9580" s="19"/>
      <c r="U9580" s="3"/>
      <c r="X9580" t="str">
        <f t="shared" si="588"/>
        <v/>
      </c>
      <c r="Z9580" t="str">
        <f t="shared" si="589"/>
        <v/>
      </c>
      <c r="AB9580" s="9"/>
      <c r="AC9580" t="s">
        <v>295</v>
      </c>
      <c r="AD9580">
        <f t="shared" si="590"/>
        <v>0</v>
      </c>
      <c r="AF9580" s="3"/>
      <c r="AH9580" s="9"/>
    </row>
    <row r="9581" spans="1:34" ht="10.95" customHeight="1" outlineLevel="1" x14ac:dyDescent="0.25">
      <c r="A9581" t="s">
        <v>4644</v>
      </c>
      <c r="C9581" s="3" t="s">
        <v>12986</v>
      </c>
      <c r="D9581" s="3" t="s">
        <v>17811</v>
      </c>
      <c r="E9581" s="9">
        <v>2015</v>
      </c>
      <c r="F9581" s="7" t="s">
        <v>13141</v>
      </c>
      <c r="G9581" s="7" t="s">
        <v>5401</v>
      </c>
      <c r="H9581" s="8" t="s">
        <v>17816</v>
      </c>
      <c r="I9581" s="8" t="s">
        <v>9879</v>
      </c>
      <c r="J9581" s="19">
        <v>1</v>
      </c>
      <c r="K9581" s="19" t="s">
        <v>7736</v>
      </c>
      <c r="L9581" s="11">
        <v>14</v>
      </c>
      <c r="M9581" s="11"/>
      <c r="N9581" s="24"/>
      <c r="P9581" s="32"/>
      <c r="T9581" s="19"/>
      <c r="U9581" s="3"/>
      <c r="X9581" t="str">
        <f t="shared" si="588"/>
        <v/>
      </c>
      <c r="Z9581">
        <f t="shared" si="589"/>
        <v>1</v>
      </c>
      <c r="AB9581" s="9"/>
      <c r="AC9581" t="s">
        <v>17816</v>
      </c>
      <c r="AD9581">
        <f t="shared" si="590"/>
        <v>0</v>
      </c>
      <c r="AF9581" s="3"/>
      <c r="AH9581" s="9"/>
    </row>
    <row r="9582" spans="1:34" ht="10.95" customHeight="1" outlineLevel="1" x14ac:dyDescent="0.25">
      <c r="A9582" t="s">
        <v>4644</v>
      </c>
      <c r="C9582" s="3" t="s">
        <v>12986</v>
      </c>
      <c r="D9582" s="3">
        <v>3049</v>
      </c>
      <c r="E9582" s="9">
        <v>2015</v>
      </c>
      <c r="F9582" s="7" t="s">
        <v>5855</v>
      </c>
      <c r="G9582" s="7" t="s">
        <v>5401</v>
      </c>
      <c r="H9582" s="8" t="s">
        <v>5402</v>
      </c>
      <c r="I9582" s="8" t="s">
        <v>9879</v>
      </c>
      <c r="J9582" s="19">
        <v>1</v>
      </c>
      <c r="K9582" s="19" t="s">
        <v>20093</v>
      </c>
      <c r="L9582" s="11"/>
      <c r="M9582" s="11"/>
      <c r="N9582" s="24"/>
      <c r="P9582" s="32"/>
      <c r="T9582" s="19"/>
      <c r="U9582" s="3"/>
      <c r="X9582" t="str">
        <f t="shared" si="588"/>
        <v/>
      </c>
      <c r="Z9582" t="str">
        <f t="shared" si="589"/>
        <v/>
      </c>
      <c r="AB9582" s="9"/>
      <c r="AC9582" t="s">
        <v>5402</v>
      </c>
      <c r="AD9582">
        <f t="shared" si="590"/>
        <v>1</v>
      </c>
      <c r="AF9582" s="3"/>
      <c r="AH9582" s="9"/>
    </row>
    <row r="9583" spans="1:34" ht="10.95" customHeight="1" outlineLevel="1" x14ac:dyDescent="0.25">
      <c r="A9583" t="s">
        <v>4644</v>
      </c>
      <c r="C9583" s="3" t="s">
        <v>12986</v>
      </c>
      <c r="D9583" s="3" t="s">
        <v>17812</v>
      </c>
      <c r="E9583" s="9">
        <v>2015</v>
      </c>
      <c r="F9583" s="7" t="s">
        <v>13143</v>
      </c>
      <c r="G9583" s="7" t="s">
        <v>5401</v>
      </c>
      <c r="H9583" s="8" t="s">
        <v>5402</v>
      </c>
      <c r="I9583" s="8" t="s">
        <v>9879</v>
      </c>
      <c r="J9583" s="19">
        <v>1</v>
      </c>
      <c r="K9583" s="19" t="s">
        <v>7736</v>
      </c>
      <c r="L9583" s="11">
        <v>9</v>
      </c>
      <c r="M9583" s="11"/>
      <c r="N9583" s="24"/>
      <c r="P9583" s="32"/>
      <c r="T9583" s="19"/>
      <c r="U9583" s="3"/>
      <c r="X9583" t="str">
        <f t="shared" si="588"/>
        <v/>
      </c>
      <c r="Z9583">
        <f t="shared" si="589"/>
        <v>1</v>
      </c>
      <c r="AB9583" s="9"/>
      <c r="AC9583" t="s">
        <v>5402</v>
      </c>
      <c r="AD9583">
        <f t="shared" si="590"/>
        <v>1</v>
      </c>
      <c r="AF9583" s="3"/>
      <c r="AH9583" s="9"/>
    </row>
    <row r="9584" spans="1:34" ht="10.95" customHeight="1" outlineLevel="1" x14ac:dyDescent="0.25">
      <c r="A9584" t="s">
        <v>4644</v>
      </c>
      <c r="C9584" s="3" t="s">
        <v>12986</v>
      </c>
      <c r="D9584" s="3">
        <v>3221</v>
      </c>
      <c r="E9584" s="9">
        <v>2017</v>
      </c>
      <c r="F9584" s="7" t="s">
        <v>2845</v>
      </c>
      <c r="G9584" s="7" t="s">
        <v>5401</v>
      </c>
      <c r="H9584" s="8" t="s">
        <v>17818</v>
      </c>
      <c r="I9584" s="8" t="s">
        <v>17817</v>
      </c>
      <c r="J9584" s="19">
        <v>4</v>
      </c>
      <c r="K9584" s="19" t="s">
        <v>20093</v>
      </c>
      <c r="L9584" s="11"/>
      <c r="M9584" s="11"/>
      <c r="N9584" s="24"/>
      <c r="P9584" s="32"/>
      <c r="T9584" s="19"/>
      <c r="U9584" s="3"/>
      <c r="X9584" t="str">
        <f t="shared" si="588"/>
        <v/>
      </c>
      <c r="Z9584" t="str">
        <f t="shared" si="589"/>
        <v/>
      </c>
      <c r="AB9584" s="9"/>
      <c r="AC9584" t="s">
        <v>17818</v>
      </c>
      <c r="AD9584">
        <f t="shared" si="590"/>
        <v>0</v>
      </c>
      <c r="AF9584" s="3"/>
      <c r="AH9584" s="9"/>
    </row>
    <row r="9585" spans="1:48" ht="10.95" customHeight="1" outlineLevel="1" x14ac:dyDescent="0.25">
      <c r="A9585" t="s">
        <v>4644</v>
      </c>
      <c r="C9585" s="3" t="s">
        <v>12986</v>
      </c>
      <c r="D9585" s="3" t="s">
        <v>17819</v>
      </c>
      <c r="E9585" s="9">
        <v>2017</v>
      </c>
      <c r="F9585" s="7" t="s">
        <v>17237</v>
      </c>
      <c r="G9585" s="7" t="s">
        <v>5401</v>
      </c>
      <c r="H9585" s="8" t="s">
        <v>17818</v>
      </c>
      <c r="I9585" s="8" t="s">
        <v>17817</v>
      </c>
      <c r="J9585" s="19">
        <v>4</v>
      </c>
      <c r="K9585" s="19" t="s">
        <v>7736</v>
      </c>
      <c r="L9585" s="11">
        <v>15</v>
      </c>
      <c r="M9585" s="11"/>
      <c r="N9585" s="24"/>
      <c r="P9585" s="32"/>
      <c r="T9585" s="19"/>
      <c r="U9585" s="3"/>
      <c r="X9585" t="str">
        <f t="shared" si="588"/>
        <v/>
      </c>
      <c r="Z9585">
        <f t="shared" si="589"/>
        <v>1</v>
      </c>
      <c r="AB9585" s="9"/>
      <c r="AC9585" t="s">
        <v>17818</v>
      </c>
      <c r="AD9585">
        <f t="shared" si="590"/>
        <v>0</v>
      </c>
      <c r="AF9585" s="3"/>
      <c r="AH9585" s="9"/>
    </row>
    <row r="9586" spans="1:48" ht="10.95" customHeight="1" outlineLevel="1" x14ac:dyDescent="0.25">
      <c r="A9586" t="s">
        <v>4644</v>
      </c>
      <c r="C9586" s="3" t="s">
        <v>12986</v>
      </c>
      <c r="D9586" s="3" t="s">
        <v>18809</v>
      </c>
      <c r="E9586" s="9">
        <v>2017</v>
      </c>
      <c r="F9586" s="7" t="s">
        <v>13143</v>
      </c>
      <c r="G9586" s="7" t="s">
        <v>5401</v>
      </c>
      <c r="H9586" s="8" t="s">
        <v>12904</v>
      </c>
      <c r="I9586" s="8" t="s">
        <v>17817</v>
      </c>
      <c r="J9586" s="19">
        <v>4</v>
      </c>
      <c r="K9586" s="19" t="s">
        <v>7736</v>
      </c>
      <c r="L9586" s="11">
        <v>8</v>
      </c>
      <c r="M9586" s="11"/>
      <c r="N9586" s="24"/>
      <c r="P9586" s="32"/>
      <c r="S9586">
        <v>1</v>
      </c>
      <c r="T9586" s="19"/>
      <c r="U9586" s="3"/>
      <c r="X9586" t="str">
        <f t="shared" si="588"/>
        <v/>
      </c>
      <c r="Z9586">
        <f t="shared" si="589"/>
        <v>1</v>
      </c>
      <c r="AB9586" s="9"/>
      <c r="AC9586" t="s">
        <v>12904</v>
      </c>
      <c r="AD9586">
        <f t="shared" si="590"/>
        <v>0</v>
      </c>
      <c r="AF9586" s="3"/>
      <c r="AH9586" s="9"/>
    </row>
    <row r="9587" spans="1:48" ht="10.95" customHeight="1" outlineLevel="1" x14ac:dyDescent="0.25">
      <c r="A9587" t="s">
        <v>4644</v>
      </c>
      <c r="C9587" s="3" t="s">
        <v>12986</v>
      </c>
      <c r="D9587" s="3" t="s">
        <v>17821</v>
      </c>
      <c r="E9587" s="9">
        <v>2017</v>
      </c>
      <c r="F9587" s="7" t="s">
        <v>10622</v>
      </c>
      <c r="G9587" s="7" t="s">
        <v>5401</v>
      </c>
      <c r="H9587" s="8" t="s">
        <v>17822</v>
      </c>
      <c r="I9587" s="8" t="s">
        <v>17820</v>
      </c>
      <c r="J9587" s="19">
        <v>3</v>
      </c>
      <c r="K9587" s="19" t="s">
        <v>7738</v>
      </c>
      <c r="L9587" s="11"/>
      <c r="M9587" s="11"/>
      <c r="N9587" s="24"/>
      <c r="P9587" s="32"/>
      <c r="T9587" s="19"/>
      <c r="U9587" s="3"/>
      <c r="X9587" t="str">
        <f t="shared" si="588"/>
        <v/>
      </c>
      <c r="Z9587">
        <f t="shared" si="589"/>
        <v>1</v>
      </c>
      <c r="AB9587" s="9"/>
      <c r="AC9587" t="s">
        <v>17822</v>
      </c>
      <c r="AD9587">
        <f t="shared" si="590"/>
        <v>0</v>
      </c>
      <c r="AF9587" s="3"/>
      <c r="AH9587" s="9"/>
    </row>
    <row r="9588" spans="1:48" ht="10.95" customHeight="1" outlineLevel="1" x14ac:dyDescent="0.25">
      <c r="A9588" t="s">
        <v>4644</v>
      </c>
      <c r="C9588" s="3" t="s">
        <v>12986</v>
      </c>
      <c r="D9588" s="3">
        <v>3263</v>
      </c>
      <c r="E9588" s="9">
        <v>2017</v>
      </c>
      <c r="F9588" s="7" t="s">
        <v>4776</v>
      </c>
      <c r="G9588" s="7" t="s">
        <v>5401</v>
      </c>
      <c r="H9588" s="8" t="s">
        <v>17822</v>
      </c>
      <c r="I9588" s="8" t="s">
        <v>17820</v>
      </c>
      <c r="J9588" s="19">
        <v>3</v>
      </c>
      <c r="K9588" s="19" t="s">
        <v>7738</v>
      </c>
      <c r="L9588" s="11"/>
      <c r="M9588" s="11"/>
      <c r="N9588" s="24"/>
      <c r="P9588" s="32"/>
      <c r="T9588" s="19"/>
      <c r="U9588" s="3"/>
      <c r="X9588" t="str">
        <f t="shared" si="588"/>
        <v/>
      </c>
      <c r="Z9588" t="str">
        <f t="shared" si="589"/>
        <v/>
      </c>
      <c r="AB9588" s="9"/>
      <c r="AC9588" t="s">
        <v>17822</v>
      </c>
      <c r="AD9588">
        <f t="shared" si="590"/>
        <v>0</v>
      </c>
      <c r="AF9588" s="3"/>
      <c r="AH9588" s="9"/>
    </row>
    <row r="9589" spans="1:48" ht="10.95" customHeight="1" outlineLevel="1" x14ac:dyDescent="0.25">
      <c r="A9589" t="s">
        <v>4644</v>
      </c>
      <c r="C9589" s="3" t="s">
        <v>12986</v>
      </c>
      <c r="D9589" s="3">
        <v>3267</v>
      </c>
      <c r="E9589" s="9">
        <v>2017</v>
      </c>
      <c r="F9589" s="7" t="s">
        <v>14772</v>
      </c>
      <c r="G9589" s="7" t="s">
        <v>5401</v>
      </c>
      <c r="H9589" s="8" t="s">
        <v>17822</v>
      </c>
      <c r="I9589" s="8" t="s">
        <v>17820</v>
      </c>
      <c r="J9589" s="19">
        <v>3</v>
      </c>
      <c r="K9589" s="19" t="s">
        <v>7738</v>
      </c>
      <c r="L9589" s="11"/>
      <c r="M9589" s="11"/>
      <c r="N9589" s="24"/>
      <c r="P9589" s="32"/>
      <c r="T9589" s="19"/>
      <c r="U9589" s="3"/>
      <c r="X9589" t="str">
        <f t="shared" si="588"/>
        <v/>
      </c>
      <c r="Z9589" t="str">
        <f t="shared" si="589"/>
        <v/>
      </c>
      <c r="AB9589" s="9"/>
      <c r="AC9589" t="s">
        <v>17822</v>
      </c>
      <c r="AD9589">
        <f t="shared" si="590"/>
        <v>0</v>
      </c>
      <c r="AF9589" s="3"/>
      <c r="AH9589" s="9"/>
    </row>
    <row r="9590" spans="1:48" ht="10.95" customHeight="1" outlineLevel="1" x14ac:dyDescent="0.25">
      <c r="A9590" t="s">
        <v>4644</v>
      </c>
      <c r="C9590" s="3" t="s">
        <v>12986</v>
      </c>
      <c r="D9590" s="3" t="s">
        <v>17823</v>
      </c>
      <c r="E9590" s="9">
        <v>2017</v>
      </c>
      <c r="F9590" s="7" t="s">
        <v>8730</v>
      </c>
      <c r="G9590" s="7" t="s">
        <v>5401</v>
      </c>
      <c r="H9590" s="8" t="s">
        <v>17822</v>
      </c>
      <c r="I9590" s="8" t="s">
        <v>17820</v>
      </c>
      <c r="J9590" s="19">
        <v>3</v>
      </c>
      <c r="K9590" s="19" t="s">
        <v>7738</v>
      </c>
      <c r="L9590" s="11"/>
      <c r="M9590" s="11"/>
      <c r="N9590" s="24"/>
      <c r="P9590" s="32"/>
      <c r="T9590" s="19"/>
      <c r="U9590" s="3"/>
      <c r="X9590" t="str">
        <f t="shared" si="588"/>
        <v/>
      </c>
      <c r="Z9590">
        <f t="shared" si="589"/>
        <v>1</v>
      </c>
      <c r="AB9590" s="9"/>
      <c r="AC9590" t="s">
        <v>17822</v>
      </c>
      <c r="AD9590">
        <f t="shared" si="590"/>
        <v>0</v>
      </c>
      <c r="AF9590" s="3"/>
      <c r="AH9590" s="9"/>
    </row>
    <row r="9591" spans="1:48" ht="10.95" customHeight="1" x14ac:dyDescent="0.25">
      <c r="A9591" s="6" t="s">
        <v>17102</v>
      </c>
      <c r="B9591" t="s">
        <v>15581</v>
      </c>
      <c r="C9591" s="3" t="s">
        <v>12466</v>
      </c>
      <c r="E9591" s="9"/>
      <c r="F9591" s="7"/>
      <c r="G9591" s="7"/>
      <c r="H9591" s="8"/>
      <c r="I9591" s="8"/>
      <c r="J9591" s="19"/>
      <c r="K9591" s="19"/>
      <c r="L9591" s="11"/>
      <c r="M9591" s="11">
        <f>SUM(L9592:L9602)</f>
        <v>31.700000000000003</v>
      </c>
      <c r="N9591" s="24">
        <v>1818</v>
      </c>
      <c r="O9591">
        <f>COUNTIF(K9592:K9602,"*")</f>
        <v>11</v>
      </c>
      <c r="P9591" s="32">
        <f>O9591/N9591</f>
        <v>6.0506050605060504E-3</v>
      </c>
      <c r="Q9591">
        <f>COUNTIF(K9592:K9602,"Y")+COUNTIF(K9592:K9602,"S")</f>
        <v>11</v>
      </c>
      <c r="T9591" s="19" t="s">
        <v>7736</v>
      </c>
      <c r="U9591" s="3"/>
      <c r="V9591" t="s">
        <v>18632</v>
      </c>
      <c r="X9591" t="str">
        <f t="shared" si="588"/>
        <v/>
      </c>
      <c r="Z9591" t="str">
        <f t="shared" si="589"/>
        <v/>
      </c>
      <c r="AB9591" s="9"/>
      <c r="AE9591">
        <f>COUNTIF(AD9592:AD9602,"1")</f>
        <v>1</v>
      </c>
      <c r="AF9591" s="3"/>
      <c r="AH9591" s="9"/>
      <c r="AI9591">
        <f>COUNTIF($J9592:$J9602,"1")-COUNTIFS($J9592:$J9602,"1",$K9592:$K9602,"V")</f>
        <v>1</v>
      </c>
      <c r="AJ9591">
        <f>COUNTIFS($J9592:$J9602,"1",$K9592:$K9602,"Y")+COUNTIFS($J9592:$J9602,"1",$K9592:$K9602,"s")</f>
        <v>1</v>
      </c>
      <c r="AK9591">
        <f>COUNTIF($J9592:$J9602,"2")-COUNTIFS($J9592:$J9602,"2",$K9592:$K9602,"V")</f>
        <v>1</v>
      </c>
      <c r="AL9591">
        <f>COUNTIFS($J9592:$J9602,"2",$K9592:$K9602,"Y")+COUNTIFS($J9592:$J9602,"2",$K9592:$K9602,"s")</f>
        <v>1</v>
      </c>
      <c r="AM9591">
        <f>COUNTIF($J9592:$J9602,"3")-COUNTIFS($J9592:$J9602,"3",$K9592:$K9602,"V")</f>
        <v>2</v>
      </c>
      <c r="AN9591">
        <f>COUNTIFS($J9592:$J9602,"3",$K9592:$K9602,"Y")+COUNTIFS($J9592:$J9602,"3",$K9592:$K9602,"s")</f>
        <v>2</v>
      </c>
      <c r="AO9591">
        <f>COUNTIF($J9592:$J9602,"4")-COUNTIFS($J9592:$J9602,"4",$K9592:$K9602,"V")</f>
        <v>0</v>
      </c>
      <c r="AP9591">
        <f>COUNTIFS($J9592:$J9602,"4",$K9592:$K9602,"Y")+COUNTIFS($J9592:$J9602,"4",$K9592:$K9602,"s")</f>
        <v>0</v>
      </c>
      <c r="AQ9591">
        <f>COUNTIF($J9592:$J9602,"5")-COUNTIFS($J9592:$J9602,"5",$K9592:$K9602,"V")</f>
        <v>0</v>
      </c>
      <c r="AR9591">
        <f>COUNTIFS($J9592:$J9602,"5",$K9592:$K9602,"Y")+COUNTIFS($J9592:$J9602,"5",$K9592:$K9602,"s")</f>
        <v>0</v>
      </c>
      <c r="AS9591">
        <f>COUNTIF($J9592:$J9602,"6")-COUNTIFS($J9592:$J9602,"6",$K9592:$K9602,"V")</f>
        <v>3</v>
      </c>
      <c r="AT9591">
        <f>COUNTIFS($J9592:$J9602,"6",$K9592:$K9602,"Y")+COUNTIFS($J9592:$J9602,"6",$K9592:$K9602,"s")</f>
        <v>3</v>
      </c>
      <c r="AU9591">
        <f>COUNTIF($J9592:$J9602,"7")-COUNTIFS($J9592:$J9602,"7",$K9592:$K9602,"V")</f>
        <v>4</v>
      </c>
      <c r="AV9591">
        <f>COUNTIFS($J9592:$J9602,"7",$K9592:$K9602,"Y")+COUNTIFS($J9592:$J9602,"7",$K9592:$K9602,"s")</f>
        <v>4</v>
      </c>
    </row>
    <row r="9592" spans="1:48" ht="10.95" customHeight="1" outlineLevel="1" x14ac:dyDescent="0.25">
      <c r="A9592" t="s">
        <v>2753</v>
      </c>
      <c r="C9592" s="3" t="s">
        <v>12466</v>
      </c>
      <c r="D9592" s="3">
        <v>492</v>
      </c>
      <c r="E9592" s="9">
        <v>1970</v>
      </c>
      <c r="F9592" s="10" t="s">
        <v>5764</v>
      </c>
      <c r="G9592" s="7" t="s">
        <v>2755</v>
      </c>
      <c r="H9592" s="8" t="s">
        <v>5402</v>
      </c>
      <c r="I9592" s="8" t="s">
        <v>15579</v>
      </c>
      <c r="J9592" s="19">
        <v>1</v>
      </c>
      <c r="K9592" s="19" t="s">
        <v>7736</v>
      </c>
      <c r="L9592" s="11">
        <v>3</v>
      </c>
      <c r="M9592" s="11"/>
      <c r="N9592" s="24"/>
      <c r="P9592" s="32"/>
      <c r="T9592" s="19"/>
      <c r="U9592" s="3" t="s">
        <v>2754</v>
      </c>
      <c r="X9592" t="str">
        <f t="shared" si="588"/>
        <v/>
      </c>
      <c r="Z9592" t="str">
        <f t="shared" si="589"/>
        <v/>
      </c>
      <c r="AB9592" s="9"/>
      <c r="AC9592" t="s">
        <v>5402</v>
      </c>
      <c r="AD9592">
        <f t="shared" ref="AD9592:AD9602" si="591">COUNTIF(H9592,"*Fuji*")</f>
        <v>1</v>
      </c>
      <c r="AF9592" s="3"/>
      <c r="AG9592" t="s">
        <v>4924</v>
      </c>
      <c r="AH9592" s="9" t="s">
        <v>4613</v>
      </c>
    </row>
    <row r="9593" spans="1:48" ht="10.95" customHeight="1" outlineLevel="1" x14ac:dyDescent="0.25">
      <c r="A9593" t="s">
        <v>2753</v>
      </c>
      <c r="C9593" s="3" t="s">
        <v>12466</v>
      </c>
      <c r="D9593" s="3">
        <v>622</v>
      </c>
      <c r="E9593" s="9">
        <v>1979</v>
      </c>
      <c r="F9593" s="7" t="s">
        <v>9186</v>
      </c>
      <c r="G9593" s="7" t="s">
        <v>5401</v>
      </c>
      <c r="H9593" s="8" t="s">
        <v>17100</v>
      </c>
      <c r="I9593" s="8" t="s">
        <v>17099</v>
      </c>
      <c r="J9593" s="19">
        <v>6</v>
      </c>
      <c r="K9593" s="19" t="s">
        <v>7736</v>
      </c>
      <c r="L9593" s="11">
        <v>1.2</v>
      </c>
      <c r="M9593" s="11"/>
      <c r="N9593" s="24"/>
      <c r="P9593" s="32"/>
      <c r="T9593" s="19"/>
      <c r="U9593" s="3"/>
      <c r="X9593" t="str">
        <f t="shared" si="588"/>
        <v/>
      </c>
      <c r="Z9593" t="str">
        <f t="shared" si="589"/>
        <v/>
      </c>
      <c r="AB9593" s="9"/>
      <c r="AC9593" t="s">
        <v>17100</v>
      </c>
      <c r="AD9593">
        <f t="shared" si="591"/>
        <v>0</v>
      </c>
      <c r="AF9593" s="3"/>
      <c r="AH9593" s="9"/>
    </row>
    <row r="9594" spans="1:48" ht="10.95" customHeight="1" outlineLevel="1" x14ac:dyDescent="0.25">
      <c r="A9594" t="s">
        <v>2753</v>
      </c>
      <c r="C9594" s="3" t="s">
        <v>12466</v>
      </c>
      <c r="D9594" s="3">
        <v>623</v>
      </c>
      <c r="E9594" s="9">
        <v>1979</v>
      </c>
      <c r="F9594" s="7" t="s">
        <v>9192</v>
      </c>
      <c r="G9594" s="7" t="s">
        <v>5401</v>
      </c>
      <c r="H9594" s="8" t="s">
        <v>17101</v>
      </c>
      <c r="I9594" s="8" t="s">
        <v>17099</v>
      </c>
      <c r="J9594" s="19">
        <v>6</v>
      </c>
      <c r="K9594" s="19" t="s">
        <v>7736</v>
      </c>
      <c r="L9594" s="11">
        <v>1.2</v>
      </c>
      <c r="M9594" s="11"/>
      <c r="N9594" s="24"/>
      <c r="P9594" s="32"/>
      <c r="T9594" s="19"/>
      <c r="U9594" s="3"/>
      <c r="X9594" t="str">
        <f t="shared" si="588"/>
        <v/>
      </c>
      <c r="Z9594" t="str">
        <f t="shared" si="589"/>
        <v/>
      </c>
      <c r="AB9594" s="9"/>
      <c r="AC9594" t="s">
        <v>17101</v>
      </c>
      <c r="AD9594">
        <f t="shared" si="591"/>
        <v>0</v>
      </c>
      <c r="AF9594" s="3"/>
      <c r="AH9594" s="9"/>
    </row>
    <row r="9595" spans="1:48" ht="10.95" customHeight="1" outlineLevel="1" x14ac:dyDescent="0.25">
      <c r="A9595" t="s">
        <v>2753</v>
      </c>
      <c r="C9595" s="3" t="s">
        <v>12466</v>
      </c>
      <c r="D9595" s="3">
        <v>630</v>
      </c>
      <c r="E9595" s="9">
        <v>1979</v>
      </c>
      <c r="F9595" s="7" t="s">
        <v>277</v>
      </c>
      <c r="G9595" s="7" t="s">
        <v>5401</v>
      </c>
      <c r="H9595" s="8" t="s">
        <v>5897</v>
      </c>
      <c r="I9595" s="8" t="s">
        <v>20157</v>
      </c>
      <c r="J9595" s="19">
        <v>3</v>
      </c>
      <c r="K9595" s="19" t="s">
        <v>7736</v>
      </c>
      <c r="L9595" s="11">
        <v>2.2000000000000002</v>
      </c>
      <c r="M9595" s="11"/>
      <c r="N9595" s="24"/>
      <c r="P9595" s="32"/>
      <c r="T9595" s="19"/>
      <c r="U9595" s="3"/>
      <c r="X9595" t="str">
        <f t="shared" si="588"/>
        <v/>
      </c>
      <c r="Z9595" t="str">
        <f t="shared" si="589"/>
        <v/>
      </c>
      <c r="AB9595" s="9"/>
      <c r="AC9595" t="s">
        <v>5897</v>
      </c>
      <c r="AD9595">
        <f t="shared" si="591"/>
        <v>0</v>
      </c>
      <c r="AF9595" s="3"/>
      <c r="AH9595" s="9"/>
    </row>
    <row r="9596" spans="1:48" ht="10.95" customHeight="1" outlineLevel="1" x14ac:dyDescent="0.25">
      <c r="A9596" t="s">
        <v>2753</v>
      </c>
      <c r="C9596" s="3" t="s">
        <v>12466</v>
      </c>
      <c r="D9596" s="3">
        <v>685</v>
      </c>
      <c r="E9596" s="9">
        <v>1982</v>
      </c>
      <c r="F9596" s="7" t="s">
        <v>3442</v>
      </c>
      <c r="G9596" s="7" t="s">
        <v>5401</v>
      </c>
      <c r="H9596" s="8" t="s">
        <v>9233</v>
      </c>
      <c r="I9596" s="8" t="s">
        <v>17095</v>
      </c>
      <c r="J9596" s="19">
        <v>7</v>
      </c>
      <c r="K9596" s="19" t="s">
        <v>7736</v>
      </c>
      <c r="L9596" s="11">
        <v>3.75</v>
      </c>
      <c r="M9596" s="11"/>
      <c r="N9596" s="24"/>
      <c r="P9596" s="32"/>
      <c r="T9596" s="19"/>
      <c r="U9596" s="3"/>
      <c r="X9596" t="str">
        <f t="shared" si="588"/>
        <v/>
      </c>
      <c r="Z9596" t="str">
        <f t="shared" si="589"/>
        <v/>
      </c>
      <c r="AB9596" s="9"/>
      <c r="AC9596" t="s">
        <v>9233</v>
      </c>
      <c r="AD9596">
        <f t="shared" si="591"/>
        <v>0</v>
      </c>
      <c r="AF9596" s="3"/>
      <c r="AH9596" s="9"/>
    </row>
    <row r="9597" spans="1:48" ht="10.95" customHeight="1" outlineLevel="1" x14ac:dyDescent="0.25">
      <c r="A9597" t="s">
        <v>2753</v>
      </c>
      <c r="C9597" s="3" t="s">
        <v>12466</v>
      </c>
      <c r="D9597" s="3">
        <v>686</v>
      </c>
      <c r="E9597" s="9">
        <v>1982</v>
      </c>
      <c r="F9597" s="7" t="s">
        <v>3536</v>
      </c>
      <c r="G9597" s="7" t="s">
        <v>5401</v>
      </c>
      <c r="H9597" s="8" t="s">
        <v>9233</v>
      </c>
      <c r="I9597" s="8" t="s">
        <v>17095</v>
      </c>
      <c r="J9597" s="19">
        <v>7</v>
      </c>
      <c r="K9597" s="19" t="s">
        <v>7736</v>
      </c>
      <c r="L9597" s="11">
        <v>3.75</v>
      </c>
      <c r="M9597" s="11"/>
      <c r="N9597" s="24"/>
      <c r="P9597" s="32"/>
      <c r="T9597" s="19"/>
      <c r="U9597" s="3"/>
      <c r="X9597" t="str">
        <f t="shared" si="588"/>
        <v/>
      </c>
      <c r="Z9597" t="str">
        <f t="shared" si="589"/>
        <v/>
      </c>
      <c r="AB9597" s="9"/>
      <c r="AC9597" t="s">
        <v>9233</v>
      </c>
      <c r="AD9597">
        <f t="shared" si="591"/>
        <v>0</v>
      </c>
      <c r="AF9597" s="3"/>
      <c r="AH9597" s="9"/>
    </row>
    <row r="9598" spans="1:48" ht="10.95" customHeight="1" outlineLevel="1" x14ac:dyDescent="0.25">
      <c r="A9598" t="s">
        <v>2753</v>
      </c>
      <c r="C9598" s="3" t="s">
        <v>12466</v>
      </c>
      <c r="D9598" s="3">
        <v>701</v>
      </c>
      <c r="E9598" s="9">
        <v>1983</v>
      </c>
      <c r="F9598" s="7" t="s">
        <v>16285</v>
      </c>
      <c r="G9598" s="7" t="s">
        <v>5401</v>
      </c>
      <c r="H9598" s="8" t="s">
        <v>9233</v>
      </c>
      <c r="I9598" s="8" t="s">
        <v>17096</v>
      </c>
      <c r="J9598" s="19">
        <v>7</v>
      </c>
      <c r="K9598" s="19" t="s">
        <v>7736</v>
      </c>
      <c r="L9598" s="11">
        <v>2.5</v>
      </c>
      <c r="M9598" s="11"/>
      <c r="N9598" s="24"/>
      <c r="P9598" s="32"/>
      <c r="T9598" s="19"/>
      <c r="U9598" s="3"/>
      <c r="X9598" t="str">
        <f t="shared" si="588"/>
        <v/>
      </c>
      <c r="Z9598" t="str">
        <f t="shared" si="589"/>
        <v/>
      </c>
      <c r="AB9598" s="9"/>
      <c r="AC9598" t="s">
        <v>9233</v>
      </c>
      <c r="AD9598">
        <f t="shared" si="591"/>
        <v>0</v>
      </c>
      <c r="AF9598" s="3"/>
      <c r="AH9598" s="9"/>
    </row>
    <row r="9599" spans="1:48" ht="10.95" customHeight="1" outlineLevel="1" x14ac:dyDescent="0.25">
      <c r="A9599" t="s">
        <v>2753</v>
      </c>
      <c r="C9599" s="3" t="s">
        <v>12466</v>
      </c>
      <c r="D9599" s="3">
        <v>702</v>
      </c>
      <c r="E9599" s="9">
        <v>1983</v>
      </c>
      <c r="F9599" s="7" t="s">
        <v>5592</v>
      </c>
      <c r="G9599" s="7" t="s">
        <v>5401</v>
      </c>
      <c r="H9599" s="8" t="s">
        <v>9233</v>
      </c>
      <c r="I9599" s="8" t="s">
        <v>17096</v>
      </c>
      <c r="J9599" s="19">
        <v>7</v>
      </c>
      <c r="K9599" s="19" t="s">
        <v>7736</v>
      </c>
      <c r="L9599" s="11">
        <v>2.5</v>
      </c>
      <c r="M9599" s="11"/>
      <c r="N9599" s="24"/>
      <c r="P9599" s="32"/>
      <c r="T9599" s="19"/>
      <c r="U9599" s="3"/>
      <c r="X9599" t="str">
        <f t="shared" si="588"/>
        <v/>
      </c>
      <c r="Z9599" t="str">
        <f t="shared" si="589"/>
        <v/>
      </c>
      <c r="AB9599" s="9"/>
      <c r="AC9599" t="s">
        <v>9233</v>
      </c>
      <c r="AD9599">
        <f t="shared" si="591"/>
        <v>0</v>
      </c>
      <c r="AF9599" s="3"/>
      <c r="AH9599" s="9"/>
    </row>
    <row r="9600" spans="1:48" ht="10.95" customHeight="1" outlineLevel="1" x14ac:dyDescent="0.25">
      <c r="A9600" t="s">
        <v>2753</v>
      </c>
      <c r="C9600" s="3" t="s">
        <v>12466</v>
      </c>
      <c r="D9600" s="3">
        <v>994</v>
      </c>
      <c r="E9600" s="9">
        <v>1994</v>
      </c>
      <c r="F9600" s="10" t="s">
        <v>5756</v>
      </c>
      <c r="G9600" s="7" t="s">
        <v>5401</v>
      </c>
      <c r="H9600" s="8" t="s">
        <v>146</v>
      </c>
      <c r="I9600" s="8" t="s">
        <v>15580</v>
      </c>
      <c r="J9600" s="19">
        <v>6</v>
      </c>
      <c r="K9600" s="19" t="s">
        <v>7736</v>
      </c>
      <c r="L9600" s="11">
        <v>2.8</v>
      </c>
      <c r="M9600" s="11"/>
      <c r="N9600" s="24"/>
      <c r="P9600" s="32"/>
      <c r="T9600" s="19"/>
      <c r="U9600" s="3" t="s">
        <v>5100</v>
      </c>
      <c r="X9600" t="str">
        <f t="shared" si="588"/>
        <v/>
      </c>
      <c r="Z9600" t="str">
        <f t="shared" si="589"/>
        <v/>
      </c>
      <c r="AB9600" s="9"/>
      <c r="AC9600" t="s">
        <v>146</v>
      </c>
      <c r="AD9600">
        <f t="shared" si="591"/>
        <v>0</v>
      </c>
      <c r="AF9600" s="3"/>
      <c r="AG9600" t="s">
        <v>1910</v>
      </c>
      <c r="AH9600" s="9" t="s">
        <v>4925</v>
      </c>
    </row>
    <row r="9601" spans="1:48" ht="10.95" customHeight="1" outlineLevel="1" x14ac:dyDescent="0.25">
      <c r="A9601" t="s">
        <v>2753</v>
      </c>
      <c r="C9601" s="3" t="s">
        <v>12466</v>
      </c>
      <c r="D9601" s="3" t="s">
        <v>20162</v>
      </c>
      <c r="E9601" s="9">
        <v>1997</v>
      </c>
      <c r="F9601" s="7" t="s">
        <v>20163</v>
      </c>
      <c r="G9601" s="7" t="s">
        <v>5401</v>
      </c>
      <c r="H9601" s="8" t="s">
        <v>20165</v>
      </c>
      <c r="I9601" s="8" t="s">
        <v>20164</v>
      </c>
      <c r="J9601" s="19">
        <v>3</v>
      </c>
      <c r="K9601" s="19" t="s">
        <v>7736</v>
      </c>
      <c r="L9601" s="11">
        <v>4.5</v>
      </c>
      <c r="M9601" s="11"/>
      <c r="N9601" s="24"/>
      <c r="P9601" s="32"/>
      <c r="T9601" s="19"/>
      <c r="U9601" s="3" t="s">
        <v>5100</v>
      </c>
      <c r="X9601" t="str">
        <f t="shared" si="588"/>
        <v/>
      </c>
      <c r="Z9601">
        <f t="shared" si="589"/>
        <v>1</v>
      </c>
      <c r="AB9601" s="9"/>
      <c r="AC9601" t="s">
        <v>20165</v>
      </c>
      <c r="AD9601">
        <f t="shared" si="591"/>
        <v>0</v>
      </c>
      <c r="AF9601" s="3"/>
      <c r="AG9601" t="s">
        <v>1910</v>
      </c>
      <c r="AH9601" s="9" t="s">
        <v>4925</v>
      </c>
    </row>
    <row r="9602" spans="1:48" ht="10.95" customHeight="1" outlineLevel="1" x14ac:dyDescent="0.25">
      <c r="A9602" t="s">
        <v>2753</v>
      </c>
      <c r="C9602" s="3" t="s">
        <v>12466</v>
      </c>
      <c r="D9602" s="3">
        <v>1700</v>
      </c>
      <c r="E9602" s="9">
        <v>2016</v>
      </c>
      <c r="F9602" s="7" t="s">
        <v>16288</v>
      </c>
      <c r="G9602" s="7" t="s">
        <v>5401</v>
      </c>
      <c r="H9602" s="8" t="s">
        <v>17097</v>
      </c>
      <c r="I9602" s="8" t="s">
        <v>17098</v>
      </c>
      <c r="J9602" s="19">
        <v>2</v>
      </c>
      <c r="K9602" s="19" t="s">
        <v>7736</v>
      </c>
      <c r="L9602" s="11">
        <v>4.3</v>
      </c>
      <c r="M9602" s="11"/>
      <c r="N9602" s="24"/>
      <c r="P9602" s="32"/>
      <c r="T9602" s="19"/>
      <c r="U9602" s="3"/>
      <c r="X9602" t="str">
        <f t="shared" ref="X9602:X9665" si="592">IF(COUNTIF(F9602,"*fdc*"),1,"")</f>
        <v/>
      </c>
      <c r="Z9602" t="str">
        <f t="shared" ref="Z9602:Z9665" si="593">IF(COUNTIF(F9602,"*s/s*"),1,"")</f>
        <v/>
      </c>
      <c r="AB9602" s="9"/>
      <c r="AC9602" t="s">
        <v>17097</v>
      </c>
      <c r="AD9602">
        <f t="shared" si="591"/>
        <v>0</v>
      </c>
      <c r="AF9602" s="3"/>
      <c r="AH9602" s="9"/>
    </row>
    <row r="9603" spans="1:48" ht="10.95" customHeight="1" x14ac:dyDescent="0.25">
      <c r="A9603" t="s">
        <v>10895</v>
      </c>
      <c r="B9603" t="s">
        <v>12967</v>
      </c>
      <c r="C9603" s="3" t="s">
        <v>12466</v>
      </c>
      <c r="E9603" s="9"/>
      <c r="F9603" s="7"/>
      <c r="G9603" s="7"/>
      <c r="H9603" s="8"/>
      <c r="I9603" s="8"/>
      <c r="J9603" s="19"/>
      <c r="K9603" s="19"/>
      <c r="L9603" s="11"/>
      <c r="M9603" s="11">
        <f>SUM(L9604:L9619)</f>
        <v>13</v>
      </c>
      <c r="N9603" s="24">
        <v>109</v>
      </c>
      <c r="O9603">
        <f>COUNTIF(K9604:K9619,"*")</f>
        <v>16</v>
      </c>
      <c r="P9603" s="32">
        <f>O9603/N9603</f>
        <v>0.14678899082568808</v>
      </c>
      <c r="Q9603">
        <f>COUNTIF(K9604:K9619,"Y")+COUNTIF(K9604:K9619,"S")</f>
        <v>4</v>
      </c>
      <c r="T9603" s="20" t="s">
        <v>7738</v>
      </c>
      <c r="U9603" s="3"/>
      <c r="V9603" t="s">
        <v>18631</v>
      </c>
      <c r="X9603" t="str">
        <f t="shared" si="592"/>
        <v/>
      </c>
      <c r="Z9603" t="str">
        <f t="shared" si="593"/>
        <v/>
      </c>
      <c r="AB9603" s="9"/>
      <c r="AE9603">
        <f>COUNTIF(AD9604:AD9619,"1")</f>
        <v>0</v>
      </c>
      <c r="AF9603" s="3"/>
      <c r="AH9603" s="9"/>
      <c r="AI9603">
        <f>COUNTIF($J9604:$J9619,"1")-COUNTIFS($J9604:$J9619,"1",$K9604:$K9619,"V")</f>
        <v>0</v>
      </c>
      <c r="AJ9603">
        <f>COUNTIFS($J9604:$J9619,"1",$K9604:$K9619,"Y")+COUNTIFS($J9604:$J9619,"1",$K9604:$K9619,"s")</f>
        <v>0</v>
      </c>
      <c r="AK9603">
        <f>COUNTIF($J9604:$J9619,"2")-COUNTIFS($J9604:$J9619,"2",$K9604:$K9619,"V")</f>
        <v>0</v>
      </c>
      <c r="AL9603">
        <f>COUNTIFS($J9604:$J9619,"2",$K9604:$K9619,"Y")+COUNTIFS($J9604:$J9619,"2",$K9604:$K9619,"s")</f>
        <v>0</v>
      </c>
      <c r="AM9603">
        <f>COUNTIF($J9604:$J9619,"3")-COUNTIFS($J9604:$J9619,"3",$K9604:$K9619,"V")</f>
        <v>0</v>
      </c>
      <c r="AN9603">
        <f>COUNTIFS($J9604:$J9619,"3",$K9604:$K9619,"Y")+COUNTIFS($J9604:$J9619,"3",$K9604:$K9619,"s")</f>
        <v>0</v>
      </c>
      <c r="AO9603">
        <f>COUNTIF($J9604:$J9619,"4")-COUNTIFS($J9604:$J9619,"4",$K9604:$K9619,"V")</f>
        <v>0</v>
      </c>
      <c r="AP9603">
        <f>COUNTIFS($J9604:$J9619,"4",$K9604:$K9619,"Y")+COUNTIFS($J9604:$J9619,"4",$K9604:$K9619,"s")</f>
        <v>0</v>
      </c>
      <c r="AQ9603">
        <f>COUNTIF($J9604:$J9619,"5")-COUNTIFS($J9604:$J9619,"5",$K9604:$K9619,"V")</f>
        <v>16</v>
      </c>
      <c r="AR9603">
        <f>COUNTIFS($J9604:$J9619,"5",$K9604:$K9619,"Y")+COUNTIFS($J9604:$J9619,"5",$K9604:$K9619,"s")</f>
        <v>4</v>
      </c>
      <c r="AS9603">
        <f>COUNTIF($J9604:$J9619,"6")-COUNTIFS($J9604:$J9619,"6",$K9604:$K9619,"V")</f>
        <v>0</v>
      </c>
      <c r="AT9603">
        <f>COUNTIFS($J9604:$J9619,"6",$K9604:$K9619,"Y")+COUNTIFS($J9604:$J9619,"6",$K9604:$K9619,"s")</f>
        <v>0</v>
      </c>
      <c r="AU9603">
        <f>COUNTIF($J9604:$J9619,"7")-COUNTIFS($J9604:$J9619,"7",$K9604:$K9619,"V")</f>
        <v>0</v>
      </c>
      <c r="AV9603">
        <f>COUNTIFS($J9604:$J9619,"7",$K9604:$K9619,"Y")+COUNTIFS($J9604:$J9619,"7",$K9604:$K9619,"s")</f>
        <v>0</v>
      </c>
    </row>
    <row r="9604" spans="1:48" ht="10.95" customHeight="1" outlineLevel="1" x14ac:dyDescent="0.25">
      <c r="A9604" t="s">
        <v>10887</v>
      </c>
      <c r="C9604" s="3" t="s">
        <v>12466</v>
      </c>
      <c r="D9604" s="3">
        <v>86</v>
      </c>
      <c r="E9604" s="9">
        <v>1935</v>
      </c>
      <c r="F9604" s="10" t="s">
        <v>10890</v>
      </c>
      <c r="G9604" s="7" t="s">
        <v>3832</v>
      </c>
      <c r="H9604" s="8" t="s">
        <v>10891</v>
      </c>
      <c r="I9604" s="8" t="s">
        <v>10888</v>
      </c>
      <c r="J9604" s="19">
        <v>5</v>
      </c>
      <c r="K9604" s="19" t="s">
        <v>7738</v>
      </c>
      <c r="L9604" s="11"/>
      <c r="M9604" s="11"/>
      <c r="N9604" s="24"/>
      <c r="P9604" s="32"/>
      <c r="T9604" s="19"/>
      <c r="U9604" s="3"/>
      <c r="X9604" t="str">
        <f t="shared" si="592"/>
        <v/>
      </c>
      <c r="Z9604" t="str">
        <f t="shared" si="593"/>
        <v/>
      </c>
      <c r="AB9604" s="9"/>
      <c r="AC9604" t="s">
        <v>10891</v>
      </c>
      <c r="AD9604">
        <f t="shared" ref="AD9604:AD9619" si="594">COUNTIF(H9604,"*Fuji*")</f>
        <v>0</v>
      </c>
      <c r="AF9604" s="3"/>
      <c r="AH9604" s="9"/>
    </row>
    <row r="9605" spans="1:48" ht="10.95" customHeight="1" outlineLevel="1" x14ac:dyDescent="0.25">
      <c r="A9605" t="s">
        <v>10887</v>
      </c>
      <c r="C9605" s="3" t="s">
        <v>12466</v>
      </c>
      <c r="D9605" s="3">
        <v>87</v>
      </c>
      <c r="E9605" s="9">
        <v>1935</v>
      </c>
      <c r="F9605" s="7" t="s">
        <v>10889</v>
      </c>
      <c r="G9605" s="7" t="s">
        <v>6507</v>
      </c>
      <c r="H9605" s="8" t="s">
        <v>10891</v>
      </c>
      <c r="I9605" s="8" t="s">
        <v>10888</v>
      </c>
      <c r="J9605" s="19">
        <v>5</v>
      </c>
      <c r="K9605" s="19" t="s">
        <v>7738</v>
      </c>
      <c r="L9605" s="11"/>
      <c r="M9605" s="11"/>
      <c r="N9605" s="24"/>
      <c r="P9605" s="32"/>
      <c r="T9605" s="19"/>
      <c r="U9605" s="3"/>
      <c r="X9605" t="str">
        <f t="shared" si="592"/>
        <v/>
      </c>
      <c r="Z9605" t="str">
        <f t="shared" si="593"/>
        <v/>
      </c>
      <c r="AB9605" s="9"/>
      <c r="AC9605" t="s">
        <v>10891</v>
      </c>
      <c r="AD9605">
        <f t="shared" si="594"/>
        <v>0</v>
      </c>
      <c r="AF9605" s="3"/>
      <c r="AH9605" s="9"/>
    </row>
    <row r="9606" spans="1:48" ht="10.95" customHeight="1" outlineLevel="1" x14ac:dyDescent="0.25">
      <c r="A9606" t="s">
        <v>10887</v>
      </c>
      <c r="C9606" s="3" t="s">
        <v>12466</v>
      </c>
      <c r="D9606" s="3">
        <v>94</v>
      </c>
      <c r="E9606" s="9">
        <v>1939</v>
      </c>
      <c r="F9606" s="7" t="s">
        <v>1533</v>
      </c>
      <c r="G9606" s="7" t="s">
        <v>5040</v>
      </c>
      <c r="H9606" s="8" t="s">
        <v>10891</v>
      </c>
      <c r="I9606" s="8" t="s">
        <v>10892</v>
      </c>
      <c r="J9606" s="19">
        <v>5</v>
      </c>
      <c r="K9606" s="19" t="s">
        <v>7736</v>
      </c>
      <c r="L9606" s="11">
        <v>3</v>
      </c>
      <c r="M9606" s="11"/>
      <c r="N9606" s="24"/>
      <c r="P9606" s="32"/>
      <c r="T9606" s="19"/>
      <c r="U9606" s="3"/>
      <c r="X9606" t="str">
        <f t="shared" si="592"/>
        <v/>
      </c>
      <c r="Z9606" t="str">
        <f t="shared" si="593"/>
        <v/>
      </c>
      <c r="AB9606" s="9"/>
      <c r="AC9606" t="s">
        <v>10891</v>
      </c>
      <c r="AD9606">
        <f t="shared" si="594"/>
        <v>0</v>
      </c>
      <c r="AF9606" s="3"/>
      <c r="AH9606" s="9"/>
    </row>
    <row r="9607" spans="1:48" ht="10.95" customHeight="1" outlineLevel="1" x14ac:dyDescent="0.25">
      <c r="A9607" t="s">
        <v>10887</v>
      </c>
      <c r="C9607" s="3" t="s">
        <v>12466</v>
      </c>
      <c r="D9607" s="3">
        <v>95</v>
      </c>
      <c r="E9607" s="9">
        <v>1939</v>
      </c>
      <c r="F9607" s="7" t="s">
        <v>1101</v>
      </c>
      <c r="G9607" s="7" t="s">
        <v>10894</v>
      </c>
      <c r="H9607" s="8" t="s">
        <v>10891</v>
      </c>
      <c r="I9607" s="8" t="s">
        <v>10892</v>
      </c>
      <c r="J9607" s="19">
        <v>5</v>
      </c>
      <c r="K9607" s="19" t="s">
        <v>7736</v>
      </c>
      <c r="L9607" s="11">
        <v>3</v>
      </c>
      <c r="M9607" s="11"/>
      <c r="N9607" s="24"/>
      <c r="P9607" s="32"/>
      <c r="T9607" s="19"/>
      <c r="U9607" s="3"/>
      <c r="X9607" t="str">
        <f t="shared" si="592"/>
        <v/>
      </c>
      <c r="Z9607" t="str">
        <f t="shared" si="593"/>
        <v/>
      </c>
      <c r="AB9607" s="9"/>
      <c r="AC9607" t="s">
        <v>10891</v>
      </c>
      <c r="AD9607">
        <f t="shared" si="594"/>
        <v>0</v>
      </c>
      <c r="AF9607" s="3"/>
      <c r="AH9607" s="9"/>
    </row>
    <row r="9608" spans="1:48" ht="10.95" customHeight="1" outlineLevel="1" x14ac:dyDescent="0.25">
      <c r="A9608" t="s">
        <v>10887</v>
      </c>
      <c r="C9608" s="3" t="s">
        <v>12466</v>
      </c>
      <c r="D9608" s="3">
        <v>96</v>
      </c>
      <c r="E9608" s="9">
        <v>1939</v>
      </c>
      <c r="F9608" s="7" t="s">
        <v>1103</v>
      </c>
      <c r="G9608" s="7" t="s">
        <v>7658</v>
      </c>
      <c r="H9608" s="8" t="s">
        <v>10891</v>
      </c>
      <c r="I9608" s="8" t="s">
        <v>10892</v>
      </c>
      <c r="J9608" s="19">
        <v>5</v>
      </c>
      <c r="K9608" s="19" t="s">
        <v>7738</v>
      </c>
      <c r="L9608" s="11"/>
      <c r="M9608" s="11"/>
      <c r="N9608" s="24"/>
      <c r="P9608" s="32"/>
      <c r="T9608" s="19"/>
      <c r="U9608" s="3"/>
      <c r="X9608" t="str">
        <f t="shared" si="592"/>
        <v/>
      </c>
      <c r="Z9608" t="str">
        <f t="shared" si="593"/>
        <v/>
      </c>
      <c r="AB9608" s="9"/>
      <c r="AC9608" t="s">
        <v>10891</v>
      </c>
      <c r="AD9608">
        <f t="shared" si="594"/>
        <v>0</v>
      </c>
      <c r="AF9608" s="3"/>
      <c r="AH9608" s="9"/>
    </row>
    <row r="9609" spans="1:48" ht="10.95" customHeight="1" outlineLevel="1" x14ac:dyDescent="0.25">
      <c r="A9609" t="s">
        <v>10887</v>
      </c>
      <c r="C9609" s="3" t="s">
        <v>12466</v>
      </c>
      <c r="D9609" s="3">
        <v>97</v>
      </c>
      <c r="E9609" s="9">
        <v>1939</v>
      </c>
      <c r="F9609" s="7" t="s">
        <v>639</v>
      </c>
      <c r="G9609" s="7" t="s">
        <v>3834</v>
      </c>
      <c r="H9609" s="8" t="s">
        <v>10891</v>
      </c>
      <c r="I9609" s="8" t="s">
        <v>10892</v>
      </c>
      <c r="J9609" s="19">
        <v>5</v>
      </c>
      <c r="K9609" s="19" t="s">
        <v>7736</v>
      </c>
      <c r="L9609" s="11">
        <v>3</v>
      </c>
      <c r="M9609" s="11"/>
      <c r="N9609" s="24"/>
      <c r="P9609" s="32"/>
      <c r="T9609" s="19"/>
      <c r="U9609" s="3"/>
      <c r="X9609" t="str">
        <f t="shared" si="592"/>
        <v/>
      </c>
      <c r="Z9609" t="str">
        <f t="shared" si="593"/>
        <v/>
      </c>
      <c r="AB9609" s="9"/>
      <c r="AC9609" t="s">
        <v>10891</v>
      </c>
      <c r="AD9609">
        <f t="shared" si="594"/>
        <v>0</v>
      </c>
      <c r="AF9609" s="3"/>
      <c r="AH9609" s="9"/>
    </row>
    <row r="9610" spans="1:48" ht="10.95" customHeight="1" outlineLevel="1" x14ac:dyDescent="0.25">
      <c r="A9610" t="s">
        <v>10887</v>
      </c>
      <c r="C9610" s="3" t="s">
        <v>12466</v>
      </c>
      <c r="D9610" s="3">
        <v>98</v>
      </c>
      <c r="E9610" s="9">
        <v>1939</v>
      </c>
      <c r="F9610" s="7" t="s">
        <v>1106</v>
      </c>
      <c r="G9610" s="7" t="s">
        <v>1677</v>
      </c>
      <c r="H9610" s="8" t="s">
        <v>10891</v>
      </c>
      <c r="I9610" s="8" t="s">
        <v>10892</v>
      </c>
      <c r="J9610" s="19">
        <v>5</v>
      </c>
      <c r="K9610" s="19" t="s">
        <v>7738</v>
      </c>
      <c r="L9610" s="11"/>
      <c r="M9610" s="11"/>
      <c r="N9610" s="24"/>
      <c r="P9610" s="32"/>
      <c r="T9610" s="19"/>
      <c r="U9610" s="3"/>
      <c r="X9610" t="str">
        <f t="shared" si="592"/>
        <v/>
      </c>
      <c r="Z9610" t="str">
        <f t="shared" si="593"/>
        <v/>
      </c>
      <c r="AB9610" s="9"/>
      <c r="AC9610" t="s">
        <v>10891</v>
      </c>
      <c r="AD9610">
        <f t="shared" si="594"/>
        <v>0</v>
      </c>
      <c r="AF9610" s="3"/>
      <c r="AH9610" s="9"/>
    </row>
    <row r="9611" spans="1:48" ht="10.95" customHeight="1" outlineLevel="1" x14ac:dyDescent="0.25">
      <c r="A9611" t="s">
        <v>10887</v>
      </c>
      <c r="C9611" s="3" t="s">
        <v>12466</v>
      </c>
      <c r="D9611" s="3">
        <v>99</v>
      </c>
      <c r="E9611" s="9">
        <v>1939</v>
      </c>
      <c r="F9611" s="7" t="s">
        <v>633</v>
      </c>
      <c r="G9611" s="7" t="s">
        <v>10893</v>
      </c>
      <c r="H9611" s="8" t="s">
        <v>10891</v>
      </c>
      <c r="I9611" s="8" t="s">
        <v>10892</v>
      </c>
      <c r="J9611" s="19">
        <v>5</v>
      </c>
      <c r="K9611" s="19" t="s">
        <v>7738</v>
      </c>
      <c r="L9611" s="11"/>
      <c r="M9611" s="11"/>
      <c r="N9611" s="24"/>
      <c r="P9611" s="32"/>
      <c r="T9611" s="19"/>
      <c r="U9611" s="3"/>
      <c r="X9611" t="str">
        <f t="shared" si="592"/>
        <v/>
      </c>
      <c r="Z9611" t="str">
        <f t="shared" si="593"/>
        <v/>
      </c>
      <c r="AB9611" s="9"/>
      <c r="AC9611" t="s">
        <v>10891</v>
      </c>
      <c r="AD9611">
        <f t="shared" si="594"/>
        <v>0</v>
      </c>
      <c r="AF9611" s="3"/>
      <c r="AH9611" s="9"/>
    </row>
    <row r="9612" spans="1:48" ht="10.95" customHeight="1" outlineLevel="1" x14ac:dyDescent="0.25">
      <c r="A9612" t="s">
        <v>10887</v>
      </c>
      <c r="C9612" s="3" t="s">
        <v>12466</v>
      </c>
      <c r="D9612" s="3">
        <v>100</v>
      </c>
      <c r="E9612" s="9">
        <v>1939</v>
      </c>
      <c r="F9612" s="7" t="s">
        <v>633</v>
      </c>
      <c r="G9612" s="7" t="s">
        <v>5574</v>
      </c>
      <c r="H9612" s="8" t="s">
        <v>10891</v>
      </c>
      <c r="I9612" s="8" t="s">
        <v>10892</v>
      </c>
      <c r="J9612" s="19">
        <v>5</v>
      </c>
      <c r="K9612" s="19" t="s">
        <v>7736</v>
      </c>
      <c r="L9612" s="11">
        <v>4</v>
      </c>
      <c r="M9612" s="11"/>
      <c r="N9612" s="24"/>
      <c r="P9612" s="32"/>
      <c r="T9612" s="19"/>
      <c r="U9612" s="3"/>
      <c r="X9612" t="str">
        <f t="shared" si="592"/>
        <v/>
      </c>
      <c r="Z9612" t="str">
        <f t="shared" si="593"/>
        <v/>
      </c>
      <c r="AB9612" s="9"/>
      <c r="AC9612" t="s">
        <v>10891</v>
      </c>
      <c r="AD9612">
        <f t="shared" si="594"/>
        <v>0</v>
      </c>
      <c r="AF9612" s="3"/>
      <c r="AH9612" s="9"/>
    </row>
    <row r="9613" spans="1:48" ht="10.95" customHeight="1" outlineLevel="1" x14ac:dyDescent="0.25">
      <c r="A9613" t="s">
        <v>10887</v>
      </c>
      <c r="C9613" s="3" t="s">
        <v>12466</v>
      </c>
      <c r="D9613" s="3">
        <v>101</v>
      </c>
      <c r="E9613" s="9">
        <v>1939</v>
      </c>
      <c r="F9613" s="7" t="s">
        <v>1109</v>
      </c>
      <c r="G9613" s="7" t="s">
        <v>6995</v>
      </c>
      <c r="H9613" s="8" t="s">
        <v>10891</v>
      </c>
      <c r="I9613" s="8" t="s">
        <v>10892</v>
      </c>
      <c r="J9613" s="19">
        <v>5</v>
      </c>
      <c r="K9613" s="19" t="s">
        <v>7738</v>
      </c>
      <c r="L9613" s="11"/>
      <c r="M9613" s="11"/>
      <c r="N9613" s="24"/>
      <c r="P9613" s="32"/>
      <c r="T9613" s="19"/>
      <c r="U9613" s="3"/>
      <c r="X9613" t="str">
        <f t="shared" si="592"/>
        <v/>
      </c>
      <c r="Z9613" t="str">
        <f t="shared" si="593"/>
        <v/>
      </c>
      <c r="AB9613" s="9"/>
      <c r="AC9613" t="s">
        <v>10891</v>
      </c>
      <c r="AD9613">
        <f t="shared" si="594"/>
        <v>0</v>
      </c>
      <c r="AF9613" s="3"/>
      <c r="AH9613" s="9"/>
    </row>
    <row r="9614" spans="1:48" ht="10.95" customHeight="1" outlineLevel="1" x14ac:dyDescent="0.25">
      <c r="A9614" t="s">
        <v>10887</v>
      </c>
      <c r="C9614" s="3" t="s">
        <v>12466</v>
      </c>
      <c r="D9614" s="3">
        <v>102</v>
      </c>
      <c r="E9614" s="9">
        <v>1939</v>
      </c>
      <c r="F9614" s="7" t="s">
        <v>3764</v>
      </c>
      <c r="G9614" s="7" t="s">
        <v>3832</v>
      </c>
      <c r="H9614" s="8" t="s">
        <v>10891</v>
      </c>
      <c r="I9614" s="8" t="s">
        <v>10892</v>
      </c>
      <c r="J9614" s="19">
        <v>5</v>
      </c>
      <c r="K9614" s="19" t="s">
        <v>7738</v>
      </c>
      <c r="L9614" s="11"/>
      <c r="M9614" s="11"/>
      <c r="N9614" s="24"/>
      <c r="P9614" s="32"/>
      <c r="T9614" s="19"/>
      <c r="U9614" s="3"/>
      <c r="X9614" t="str">
        <f t="shared" si="592"/>
        <v/>
      </c>
      <c r="Z9614" t="str">
        <f t="shared" si="593"/>
        <v/>
      </c>
      <c r="AB9614" s="9"/>
      <c r="AC9614" t="s">
        <v>10891</v>
      </c>
      <c r="AD9614">
        <f t="shared" si="594"/>
        <v>0</v>
      </c>
      <c r="AF9614" s="3"/>
      <c r="AH9614" s="9"/>
    </row>
    <row r="9615" spans="1:48" ht="10.95" customHeight="1" outlineLevel="1" x14ac:dyDescent="0.25">
      <c r="A9615" t="s">
        <v>10887</v>
      </c>
      <c r="C9615" s="3" t="s">
        <v>12466</v>
      </c>
      <c r="D9615" s="3">
        <v>103</v>
      </c>
      <c r="E9615" s="9">
        <v>1939</v>
      </c>
      <c r="F9615" s="10" t="s">
        <v>4619</v>
      </c>
      <c r="G9615" s="7" t="s">
        <v>5631</v>
      </c>
      <c r="H9615" s="8" t="s">
        <v>10891</v>
      </c>
      <c r="I9615" s="8" t="s">
        <v>10892</v>
      </c>
      <c r="J9615" s="19">
        <v>5</v>
      </c>
      <c r="K9615" s="19" t="s">
        <v>7738</v>
      </c>
      <c r="L9615" s="11"/>
      <c r="M9615" s="11"/>
      <c r="N9615" s="24"/>
      <c r="P9615" s="32"/>
      <c r="T9615" s="19"/>
      <c r="U9615" s="3"/>
      <c r="X9615" t="str">
        <f t="shared" si="592"/>
        <v/>
      </c>
      <c r="Z9615" t="str">
        <f t="shared" si="593"/>
        <v/>
      </c>
      <c r="AB9615" s="9"/>
      <c r="AC9615" t="s">
        <v>10891</v>
      </c>
      <c r="AD9615">
        <f t="shared" si="594"/>
        <v>0</v>
      </c>
      <c r="AF9615" s="3"/>
      <c r="AH9615" s="9"/>
    </row>
    <row r="9616" spans="1:48" ht="10.95" customHeight="1" outlineLevel="1" collapsed="1" x14ac:dyDescent="0.25">
      <c r="A9616" t="s">
        <v>10887</v>
      </c>
      <c r="C9616" s="3" t="s">
        <v>12466</v>
      </c>
      <c r="D9616" s="3">
        <v>104</v>
      </c>
      <c r="E9616" s="9">
        <v>1939</v>
      </c>
      <c r="F9616" s="10" t="s">
        <v>2661</v>
      </c>
      <c r="G9616" s="7" t="s">
        <v>926</v>
      </c>
      <c r="H9616" s="8" t="s">
        <v>10891</v>
      </c>
      <c r="I9616" s="8" t="s">
        <v>10892</v>
      </c>
      <c r="J9616" s="19">
        <v>5</v>
      </c>
      <c r="K9616" s="19" t="s">
        <v>7738</v>
      </c>
      <c r="L9616" s="11"/>
      <c r="M9616" s="11"/>
      <c r="N9616" s="24"/>
      <c r="P9616" s="32"/>
      <c r="T9616" s="19"/>
      <c r="U9616" s="3"/>
      <c r="X9616" t="str">
        <f t="shared" si="592"/>
        <v/>
      </c>
      <c r="Z9616" t="str">
        <f t="shared" si="593"/>
        <v/>
      </c>
      <c r="AB9616" s="9"/>
      <c r="AC9616" t="s">
        <v>10891</v>
      </c>
      <c r="AD9616">
        <f t="shared" si="594"/>
        <v>0</v>
      </c>
      <c r="AF9616" s="3"/>
      <c r="AH9616" s="9"/>
    </row>
    <row r="9617" spans="1:48" ht="10.95" customHeight="1" outlineLevel="1" x14ac:dyDescent="0.25">
      <c r="A9617" t="s">
        <v>10887</v>
      </c>
      <c r="C9617" s="3" t="s">
        <v>12466</v>
      </c>
      <c r="D9617" s="3">
        <v>105</v>
      </c>
      <c r="E9617" s="9">
        <v>1939</v>
      </c>
      <c r="F9617" s="10" t="s">
        <v>4614</v>
      </c>
      <c r="G9617" s="7" t="s">
        <v>2188</v>
      </c>
      <c r="H9617" s="8" t="s">
        <v>10891</v>
      </c>
      <c r="I9617" s="8" t="s">
        <v>10892</v>
      </c>
      <c r="J9617" s="19">
        <v>5</v>
      </c>
      <c r="K9617" s="19" t="s">
        <v>7738</v>
      </c>
      <c r="L9617" s="11"/>
      <c r="M9617" s="11"/>
      <c r="N9617" s="24"/>
      <c r="P9617" s="32"/>
      <c r="T9617" s="19"/>
      <c r="U9617" s="3"/>
      <c r="X9617" t="str">
        <f t="shared" si="592"/>
        <v/>
      </c>
      <c r="Z9617" t="str">
        <f t="shared" si="593"/>
        <v/>
      </c>
      <c r="AB9617" s="9"/>
      <c r="AC9617" t="s">
        <v>10891</v>
      </c>
      <c r="AD9617">
        <f t="shared" si="594"/>
        <v>0</v>
      </c>
      <c r="AF9617" s="3"/>
      <c r="AH9617" s="9"/>
    </row>
    <row r="9618" spans="1:48" ht="10.95" customHeight="1" outlineLevel="1" x14ac:dyDescent="0.25">
      <c r="A9618" t="s">
        <v>10887</v>
      </c>
      <c r="C9618" s="3" t="s">
        <v>12466</v>
      </c>
      <c r="D9618" s="3">
        <v>106</v>
      </c>
      <c r="E9618" s="9">
        <v>1939</v>
      </c>
      <c r="F9618" s="10" t="s">
        <v>4370</v>
      </c>
      <c r="G9618" s="7" t="s">
        <v>134</v>
      </c>
      <c r="H9618" s="8" t="s">
        <v>10891</v>
      </c>
      <c r="I9618" s="8" t="s">
        <v>10892</v>
      </c>
      <c r="J9618" s="19">
        <v>5</v>
      </c>
      <c r="K9618" s="19" t="s">
        <v>7738</v>
      </c>
      <c r="L9618" s="11"/>
      <c r="M9618" s="11"/>
      <c r="N9618" s="24"/>
      <c r="P9618" s="32"/>
      <c r="T9618" s="19"/>
      <c r="U9618" s="3"/>
      <c r="X9618" t="str">
        <f t="shared" si="592"/>
        <v/>
      </c>
      <c r="Z9618" t="str">
        <f t="shared" si="593"/>
        <v/>
      </c>
      <c r="AB9618" s="9"/>
      <c r="AC9618" t="s">
        <v>10891</v>
      </c>
      <c r="AD9618">
        <f t="shared" si="594"/>
        <v>0</v>
      </c>
      <c r="AF9618" s="3"/>
      <c r="AH9618" s="9"/>
    </row>
    <row r="9619" spans="1:48" ht="10.95" customHeight="1" outlineLevel="1" x14ac:dyDescent="0.25">
      <c r="A9619" t="s">
        <v>10887</v>
      </c>
      <c r="C9619" s="3" t="s">
        <v>12466</v>
      </c>
      <c r="D9619" s="3">
        <v>107</v>
      </c>
      <c r="E9619" s="9">
        <v>1939</v>
      </c>
      <c r="F9619" s="7" t="s">
        <v>3873</v>
      </c>
      <c r="G9619" s="7" t="s">
        <v>684</v>
      </c>
      <c r="H9619" s="8" t="s">
        <v>10891</v>
      </c>
      <c r="I9619" s="8" t="s">
        <v>10892</v>
      </c>
      <c r="J9619" s="19">
        <v>5</v>
      </c>
      <c r="K9619" s="19" t="s">
        <v>7738</v>
      </c>
      <c r="L9619" s="11"/>
      <c r="M9619" s="11"/>
      <c r="N9619" s="24"/>
      <c r="P9619" s="32"/>
      <c r="T9619" s="19"/>
      <c r="U9619" s="3"/>
      <c r="X9619" t="str">
        <f t="shared" si="592"/>
        <v/>
      </c>
      <c r="Z9619" t="str">
        <f t="shared" si="593"/>
        <v/>
      </c>
      <c r="AB9619" s="9"/>
      <c r="AC9619" t="s">
        <v>10891</v>
      </c>
      <c r="AD9619">
        <f t="shared" si="594"/>
        <v>0</v>
      </c>
      <c r="AF9619" s="3"/>
      <c r="AH9619" s="9"/>
    </row>
    <row r="9620" spans="1:48" ht="10.95" customHeight="1" x14ac:dyDescent="0.25">
      <c r="A9620" t="s">
        <v>17142</v>
      </c>
      <c r="B9620" t="s">
        <v>2330</v>
      </c>
      <c r="C9620" s="3" t="s">
        <v>12466</v>
      </c>
      <c r="E9620" s="9"/>
      <c r="F9620" s="7"/>
      <c r="G9620" s="7"/>
      <c r="H9620" s="8"/>
      <c r="I9620" s="8"/>
      <c r="J9620" s="19"/>
      <c r="K9620" s="19"/>
      <c r="L9620" s="11"/>
      <c r="M9620" s="11">
        <f>SUM(L9621:L9681)</f>
        <v>68.850000000000023</v>
      </c>
      <c r="N9620" s="24">
        <v>281</v>
      </c>
      <c r="O9620">
        <f>COUNTIF(K9621:K9681,"*")</f>
        <v>61</v>
      </c>
      <c r="P9620" s="32">
        <f>O9620/N9620</f>
        <v>0.21708185053380782</v>
      </c>
      <c r="Q9620">
        <f>COUNTIF(K9621:K9681,"Y")+COUNTIF(K9621:K9681,"S")</f>
        <v>44</v>
      </c>
      <c r="T9620" s="20" t="s">
        <v>7738</v>
      </c>
      <c r="U9620" s="3"/>
      <c r="V9620" t="s">
        <v>18630</v>
      </c>
      <c r="X9620" t="str">
        <f t="shared" si="592"/>
        <v/>
      </c>
      <c r="Z9620" t="str">
        <f t="shared" si="593"/>
        <v/>
      </c>
      <c r="AB9620" s="9"/>
      <c r="AE9620">
        <f>COUNTIF(AD9621:AD9681,"1")</f>
        <v>0</v>
      </c>
      <c r="AF9620" s="3"/>
      <c r="AH9620" s="9"/>
      <c r="AI9620">
        <f>COUNTIF($J9621:$J9681,"1")-COUNTIFS($J9621:$J9681,"1",$K9621:$K9681,"V")</f>
        <v>4</v>
      </c>
      <c r="AJ9620">
        <f>COUNTIFS($J9621:$J9681,"1",$K9621:$K9681,"Y")+COUNTIFS($J9621:$J9681,"1",$K9621:$K9681,"s")</f>
        <v>4</v>
      </c>
      <c r="AK9620">
        <f>COUNTIF($J9621:$J9681,"2")-COUNTIFS($J9621:$J9681,"2",$K9621:$K9681,"V")</f>
        <v>0</v>
      </c>
      <c r="AL9620">
        <f>COUNTIFS($J9621:$J9681,"2",$K9621:$K9681,"Y")+COUNTIFS($J9621:$J9681,"2",$K9621:$K9681,"s")</f>
        <v>0</v>
      </c>
      <c r="AM9620">
        <f>COUNTIF($J9621:$J9681,"3")-COUNTIFS($J9621:$J9681,"3",$K9621:$K9681,"V")</f>
        <v>23</v>
      </c>
      <c r="AN9620">
        <f>COUNTIFS($J9621:$J9681,"3",$K9621:$K9681,"Y")+COUNTIFS($J9621:$J9681,"3",$K9621:$K9681,"s")</f>
        <v>14</v>
      </c>
      <c r="AO9620">
        <f>COUNTIF($J9621:$J9681,"4")-COUNTIFS($J9621:$J9681,"4",$K9621:$K9681,"V")</f>
        <v>0</v>
      </c>
      <c r="AP9620">
        <f>COUNTIFS($J9621:$J9681,"4",$K9621:$K9681,"Y")+COUNTIFS($J9621:$J9681,"4",$K9621:$K9681,"s")</f>
        <v>0</v>
      </c>
      <c r="AQ9620">
        <f>COUNTIF($J9621:$J9681,"5")-COUNTIFS($J9621:$J9681,"5",$K9621:$K9681,"V")</f>
        <v>5</v>
      </c>
      <c r="AR9620">
        <f>COUNTIFS($J9621:$J9681,"5",$K9621:$K9681,"Y")+COUNTIFS($J9621:$J9681,"5",$K9621:$K9681,"s")</f>
        <v>5</v>
      </c>
      <c r="AS9620">
        <f>COUNTIF($J9621:$J9681,"6")-COUNTIFS($J9621:$J9681,"6",$K9621:$K9681,"V")</f>
        <v>24</v>
      </c>
      <c r="AT9620">
        <f>COUNTIFS($J9621:$J9681,"6",$K9621:$K9681,"Y")+COUNTIFS($J9621:$J9681,"6",$K9621:$K9681,"s")</f>
        <v>21</v>
      </c>
      <c r="AU9620">
        <f>COUNTIF($J9621:$J9681,"7")-COUNTIFS($J9621:$J9681,"7",$K9621:$K9681,"V")</f>
        <v>0</v>
      </c>
      <c r="AV9620">
        <f>COUNTIFS($J9621:$J9681,"7",$K9621:$K9681,"Y")+COUNTIFS($J9621:$J9681,"7",$K9621:$K9681,"s")</f>
        <v>0</v>
      </c>
    </row>
    <row r="9621" spans="1:48" ht="10.95" customHeight="1" outlineLevel="1" x14ac:dyDescent="0.25">
      <c r="A9621" t="s">
        <v>4654</v>
      </c>
      <c r="C9621" s="3" t="s">
        <v>12466</v>
      </c>
      <c r="D9621" s="3">
        <v>97</v>
      </c>
      <c r="E9621" s="9">
        <v>1938</v>
      </c>
      <c r="F9621" s="10" t="s">
        <v>5142</v>
      </c>
      <c r="G9621" s="7" t="s">
        <v>6507</v>
      </c>
      <c r="H9621" s="8" t="s">
        <v>4610</v>
      </c>
      <c r="I9621" s="8" t="s">
        <v>17103</v>
      </c>
      <c r="J9621" s="19">
        <v>3</v>
      </c>
      <c r="K9621" s="19" t="s">
        <v>7736</v>
      </c>
      <c r="L9621" s="11">
        <v>2</v>
      </c>
      <c r="M9621" s="11"/>
      <c r="N9621" s="24"/>
      <c r="P9621" s="32"/>
      <c r="T9621" s="19"/>
      <c r="U9621" s="3">
        <v>50</v>
      </c>
      <c r="X9621" t="str">
        <f t="shared" si="592"/>
        <v/>
      </c>
      <c r="Z9621" t="str">
        <f t="shared" si="593"/>
        <v/>
      </c>
      <c r="AB9621" s="9"/>
      <c r="AC9621" t="s">
        <v>4610</v>
      </c>
      <c r="AD9621">
        <f t="shared" ref="AD9621:AD9652" si="595">COUNTIF(H9621,"*Fuji*")</f>
        <v>0</v>
      </c>
      <c r="AF9621" s="3"/>
      <c r="AG9621" t="s">
        <v>4611</v>
      </c>
      <c r="AH9621" s="9" t="s">
        <v>4925</v>
      </c>
    </row>
    <row r="9622" spans="1:48" ht="10.95" customHeight="1" outlineLevel="1" x14ac:dyDescent="0.25">
      <c r="A9622" t="s">
        <v>4654</v>
      </c>
      <c r="C9622" s="3" t="s">
        <v>12466</v>
      </c>
      <c r="D9622" s="3">
        <v>98</v>
      </c>
      <c r="E9622" s="9">
        <v>1938</v>
      </c>
      <c r="F9622" s="7" t="s">
        <v>5141</v>
      </c>
      <c r="G9622" s="7" t="s">
        <v>2322</v>
      </c>
      <c r="H9622" s="8" t="s">
        <v>4610</v>
      </c>
      <c r="I9622" s="8" t="s">
        <v>17103</v>
      </c>
      <c r="J9622" s="19">
        <v>3</v>
      </c>
      <c r="K9622" s="19" t="s">
        <v>7736</v>
      </c>
      <c r="L9622" s="11">
        <v>0.5</v>
      </c>
      <c r="M9622" s="11"/>
      <c r="N9622" s="24"/>
      <c r="P9622" s="32"/>
      <c r="T9622" s="19"/>
      <c r="U9622" s="3">
        <v>51</v>
      </c>
      <c r="X9622" t="str">
        <f t="shared" si="592"/>
        <v/>
      </c>
      <c r="Z9622" t="str">
        <f t="shared" si="593"/>
        <v/>
      </c>
      <c r="AB9622" s="9"/>
      <c r="AC9622" t="s">
        <v>4610</v>
      </c>
      <c r="AD9622">
        <f t="shared" si="595"/>
        <v>0</v>
      </c>
      <c r="AF9622" s="3"/>
      <c r="AG9622" t="s">
        <v>4611</v>
      </c>
      <c r="AH9622" s="9" t="s">
        <v>4613</v>
      </c>
    </row>
    <row r="9623" spans="1:48" ht="10.95" customHeight="1" outlineLevel="1" x14ac:dyDescent="0.25">
      <c r="A9623" t="s">
        <v>4654</v>
      </c>
      <c r="C9623" s="3" t="s">
        <v>12466</v>
      </c>
      <c r="D9623" s="3">
        <v>99</v>
      </c>
      <c r="E9623" s="9">
        <v>1938</v>
      </c>
      <c r="F9623" s="7" t="s">
        <v>5242</v>
      </c>
      <c r="G9623" s="7" t="s">
        <v>1647</v>
      </c>
      <c r="H9623" s="8" t="s">
        <v>4610</v>
      </c>
      <c r="I9623" s="8" t="s">
        <v>17103</v>
      </c>
      <c r="J9623" s="19">
        <v>3</v>
      </c>
      <c r="K9623" s="19" t="s">
        <v>7736</v>
      </c>
      <c r="L9623" s="11">
        <v>3.6</v>
      </c>
      <c r="M9623" s="11"/>
      <c r="N9623" s="24"/>
      <c r="P9623" s="32"/>
      <c r="T9623" s="19"/>
      <c r="U9623" s="3">
        <v>52</v>
      </c>
      <c r="X9623" t="str">
        <f t="shared" si="592"/>
        <v/>
      </c>
      <c r="Z9623" t="str">
        <f t="shared" si="593"/>
        <v/>
      </c>
      <c r="AB9623" s="9"/>
      <c r="AC9623" t="s">
        <v>4610</v>
      </c>
      <c r="AD9623">
        <f t="shared" si="595"/>
        <v>0</v>
      </c>
      <c r="AF9623" s="3"/>
      <c r="AG9623" t="s">
        <v>4611</v>
      </c>
      <c r="AH9623" s="9" t="s">
        <v>4925</v>
      </c>
    </row>
    <row r="9624" spans="1:48" ht="10.95" customHeight="1" outlineLevel="1" x14ac:dyDescent="0.25">
      <c r="A9624" t="s">
        <v>4654</v>
      </c>
      <c r="C9624" s="3" t="s">
        <v>12466</v>
      </c>
      <c r="D9624" s="3">
        <v>100</v>
      </c>
      <c r="E9624" s="9">
        <v>1938</v>
      </c>
      <c r="F9624" s="7" t="s">
        <v>2977</v>
      </c>
      <c r="G9624" s="7" t="s">
        <v>2293</v>
      </c>
      <c r="H9624" s="8" t="s">
        <v>4610</v>
      </c>
      <c r="I9624" s="8" t="s">
        <v>17103</v>
      </c>
      <c r="J9624" s="19">
        <v>3</v>
      </c>
      <c r="K9624" s="19" t="s">
        <v>7738</v>
      </c>
      <c r="L9624" s="11"/>
      <c r="M9624" s="11"/>
      <c r="N9624" s="24"/>
      <c r="P9624" s="32"/>
      <c r="T9624" s="19"/>
      <c r="U9624" s="3">
        <v>53</v>
      </c>
      <c r="X9624" t="str">
        <f t="shared" si="592"/>
        <v/>
      </c>
      <c r="Z9624" t="str">
        <f t="shared" si="593"/>
        <v/>
      </c>
      <c r="AB9624" s="9"/>
      <c r="AC9624" t="s">
        <v>4610</v>
      </c>
      <c r="AD9624">
        <f t="shared" si="595"/>
        <v>0</v>
      </c>
      <c r="AF9624" s="3"/>
      <c r="AG9624" t="s">
        <v>4611</v>
      </c>
      <c r="AH9624" s="9" t="s">
        <v>4925</v>
      </c>
    </row>
    <row r="9625" spans="1:48" ht="10.95" customHeight="1" outlineLevel="1" x14ac:dyDescent="0.25">
      <c r="A9625" t="s">
        <v>4654</v>
      </c>
      <c r="C9625" s="3" t="s">
        <v>12466</v>
      </c>
      <c r="D9625" s="3">
        <v>101</v>
      </c>
      <c r="E9625" s="9">
        <v>1938</v>
      </c>
      <c r="F9625" s="7" t="s">
        <v>5143</v>
      </c>
      <c r="G9625" s="7" t="s">
        <v>6021</v>
      </c>
      <c r="H9625" s="8" t="s">
        <v>4610</v>
      </c>
      <c r="I9625" s="8" t="s">
        <v>17103</v>
      </c>
      <c r="J9625" s="19">
        <v>3</v>
      </c>
      <c r="K9625" s="19" t="s">
        <v>7738</v>
      </c>
      <c r="L9625" s="11"/>
      <c r="M9625" s="11"/>
      <c r="N9625" s="24"/>
      <c r="P9625" s="32"/>
      <c r="T9625" s="19"/>
      <c r="U9625" s="3">
        <v>54</v>
      </c>
      <c r="X9625" t="str">
        <f t="shared" si="592"/>
        <v/>
      </c>
      <c r="Z9625" t="str">
        <f t="shared" si="593"/>
        <v/>
      </c>
      <c r="AB9625" s="9"/>
      <c r="AC9625" t="s">
        <v>4610</v>
      </c>
      <c r="AD9625">
        <f t="shared" si="595"/>
        <v>0</v>
      </c>
      <c r="AF9625" s="3"/>
      <c r="AG9625" t="s">
        <v>4611</v>
      </c>
      <c r="AH9625" s="9" t="s">
        <v>4925</v>
      </c>
    </row>
    <row r="9626" spans="1:48" ht="10.95" customHeight="1" outlineLevel="1" x14ac:dyDescent="0.25">
      <c r="A9626" t="s">
        <v>4654</v>
      </c>
      <c r="C9626" s="3" t="s">
        <v>12466</v>
      </c>
      <c r="D9626" s="3">
        <v>102</v>
      </c>
      <c r="E9626" s="9">
        <v>1938</v>
      </c>
      <c r="F9626" s="7" t="s">
        <v>5282</v>
      </c>
      <c r="G9626" s="7" t="s">
        <v>5485</v>
      </c>
      <c r="H9626" s="8" t="s">
        <v>4610</v>
      </c>
      <c r="I9626" s="8" t="s">
        <v>17103</v>
      </c>
      <c r="J9626" s="19">
        <v>3</v>
      </c>
      <c r="K9626" s="19" t="s">
        <v>7738</v>
      </c>
      <c r="L9626" s="11"/>
      <c r="M9626" s="11"/>
      <c r="N9626" s="24"/>
      <c r="P9626" s="32"/>
      <c r="T9626" s="19"/>
      <c r="U9626" s="3">
        <v>55</v>
      </c>
      <c r="X9626" t="str">
        <f t="shared" si="592"/>
        <v/>
      </c>
      <c r="Z9626" t="str">
        <f t="shared" si="593"/>
        <v/>
      </c>
      <c r="AB9626" s="9"/>
      <c r="AC9626" t="s">
        <v>4610</v>
      </c>
      <c r="AD9626">
        <f t="shared" si="595"/>
        <v>0</v>
      </c>
      <c r="AF9626" s="3"/>
      <c r="AG9626" t="s">
        <v>4611</v>
      </c>
      <c r="AH9626" s="9" t="s">
        <v>4925</v>
      </c>
    </row>
    <row r="9627" spans="1:48" ht="10.95" customHeight="1" outlineLevel="1" x14ac:dyDescent="0.25">
      <c r="A9627" t="s">
        <v>4654</v>
      </c>
      <c r="C9627" s="3" t="s">
        <v>12466</v>
      </c>
      <c r="D9627" s="3">
        <v>103</v>
      </c>
      <c r="E9627" s="9">
        <v>1938</v>
      </c>
      <c r="F9627" s="7" t="s">
        <v>2351</v>
      </c>
      <c r="G9627" s="7" t="s">
        <v>684</v>
      </c>
      <c r="H9627" s="8" t="s">
        <v>4610</v>
      </c>
      <c r="I9627" s="8" t="s">
        <v>17103</v>
      </c>
      <c r="J9627" s="19">
        <v>3</v>
      </c>
      <c r="K9627" s="19" t="s">
        <v>7738</v>
      </c>
      <c r="L9627" s="11"/>
      <c r="M9627" s="11"/>
      <c r="N9627" s="24"/>
      <c r="P9627" s="32"/>
      <c r="T9627" s="19"/>
      <c r="U9627" s="3">
        <v>56</v>
      </c>
      <c r="X9627" t="str">
        <f t="shared" si="592"/>
        <v/>
      </c>
      <c r="Z9627" t="str">
        <f t="shared" si="593"/>
        <v/>
      </c>
      <c r="AB9627" s="9"/>
      <c r="AC9627" t="s">
        <v>4610</v>
      </c>
      <c r="AD9627">
        <f t="shared" si="595"/>
        <v>0</v>
      </c>
      <c r="AF9627" s="3"/>
      <c r="AG9627" t="s">
        <v>4611</v>
      </c>
      <c r="AH9627" s="9" t="s">
        <v>4925</v>
      </c>
    </row>
    <row r="9628" spans="1:48" ht="10.95" customHeight="1" outlineLevel="1" x14ac:dyDescent="0.25">
      <c r="A9628" t="s">
        <v>4654</v>
      </c>
      <c r="C9628" s="3" t="s">
        <v>12466</v>
      </c>
      <c r="D9628" s="3">
        <v>104</v>
      </c>
      <c r="E9628" s="9">
        <v>1938</v>
      </c>
      <c r="F9628" s="7" t="s">
        <v>3424</v>
      </c>
      <c r="G9628" s="7" t="s">
        <v>2323</v>
      </c>
      <c r="H9628" s="8" t="s">
        <v>4610</v>
      </c>
      <c r="I9628" s="8" t="s">
        <v>17103</v>
      </c>
      <c r="J9628" s="19">
        <v>3</v>
      </c>
      <c r="K9628" s="19" t="s">
        <v>7736</v>
      </c>
      <c r="L9628" s="11">
        <v>2</v>
      </c>
      <c r="M9628" s="11"/>
      <c r="N9628" s="24"/>
      <c r="P9628" s="32"/>
      <c r="R9628">
        <v>1</v>
      </c>
      <c r="S9628">
        <v>1</v>
      </c>
      <c r="T9628" s="19"/>
      <c r="U9628" s="3">
        <v>57</v>
      </c>
      <c r="X9628" t="str">
        <f t="shared" si="592"/>
        <v/>
      </c>
      <c r="Z9628" t="str">
        <f t="shared" si="593"/>
        <v/>
      </c>
      <c r="AB9628" s="9"/>
      <c r="AC9628" t="s">
        <v>4610</v>
      </c>
      <c r="AD9628">
        <f t="shared" si="595"/>
        <v>0</v>
      </c>
      <c r="AF9628" s="3"/>
      <c r="AG9628" t="s">
        <v>4611</v>
      </c>
      <c r="AH9628" s="9" t="s">
        <v>4925</v>
      </c>
    </row>
    <row r="9629" spans="1:48" ht="10.95" customHeight="1" outlineLevel="1" x14ac:dyDescent="0.25">
      <c r="A9629" t="s">
        <v>4654</v>
      </c>
      <c r="C9629" s="3" t="s">
        <v>12466</v>
      </c>
      <c r="D9629" s="3">
        <v>105</v>
      </c>
      <c r="E9629" s="9">
        <v>1938</v>
      </c>
      <c r="F9629" s="7" t="s">
        <v>1657</v>
      </c>
      <c r="G9629" s="7" t="s">
        <v>3971</v>
      </c>
      <c r="H9629" s="8" t="s">
        <v>4610</v>
      </c>
      <c r="I9629" s="8" t="s">
        <v>17103</v>
      </c>
      <c r="J9629" s="19">
        <v>3</v>
      </c>
      <c r="K9629" s="19" t="s">
        <v>7738</v>
      </c>
      <c r="L9629" s="11"/>
      <c r="M9629" s="11"/>
      <c r="N9629" s="24"/>
      <c r="P9629" s="32"/>
      <c r="T9629" s="19"/>
      <c r="U9629" s="3">
        <v>58</v>
      </c>
      <c r="X9629" t="str">
        <f t="shared" si="592"/>
        <v/>
      </c>
      <c r="Z9629" t="str">
        <f t="shared" si="593"/>
        <v/>
      </c>
      <c r="AB9629" s="9"/>
      <c r="AC9629" t="s">
        <v>4610</v>
      </c>
      <c r="AD9629">
        <f t="shared" si="595"/>
        <v>0</v>
      </c>
      <c r="AF9629" s="3"/>
      <c r="AG9629" t="s">
        <v>4611</v>
      </c>
      <c r="AH9629" s="9" t="s">
        <v>4925</v>
      </c>
    </row>
    <row r="9630" spans="1:48" ht="10.95" customHeight="1" outlineLevel="1" x14ac:dyDescent="0.25">
      <c r="A9630" t="s">
        <v>4654</v>
      </c>
      <c r="C9630" s="3" t="s">
        <v>12466</v>
      </c>
      <c r="D9630" s="3">
        <v>106</v>
      </c>
      <c r="E9630" s="9">
        <v>1938</v>
      </c>
      <c r="F9630" s="7" t="s">
        <v>5697</v>
      </c>
      <c r="G9630" s="7" t="s">
        <v>2324</v>
      </c>
      <c r="H9630" s="8" t="s">
        <v>4610</v>
      </c>
      <c r="I9630" s="8" t="s">
        <v>17103</v>
      </c>
      <c r="J9630" s="19">
        <v>3</v>
      </c>
      <c r="K9630" s="19" t="s">
        <v>7738</v>
      </c>
      <c r="L9630" s="11"/>
      <c r="M9630" s="11"/>
      <c r="N9630" s="24"/>
      <c r="P9630" s="32"/>
      <c r="T9630" s="19"/>
      <c r="U9630" s="3">
        <v>59</v>
      </c>
      <c r="X9630" t="str">
        <f t="shared" si="592"/>
        <v/>
      </c>
      <c r="Z9630" t="str">
        <f t="shared" si="593"/>
        <v/>
      </c>
      <c r="AB9630" s="9"/>
      <c r="AC9630" t="s">
        <v>4610</v>
      </c>
      <c r="AD9630">
        <f t="shared" si="595"/>
        <v>0</v>
      </c>
      <c r="AF9630" s="3"/>
      <c r="AG9630" t="s">
        <v>4611</v>
      </c>
      <c r="AH9630" s="9" t="s">
        <v>4623</v>
      </c>
    </row>
    <row r="9631" spans="1:48" ht="10.95" customHeight="1" outlineLevel="1" x14ac:dyDescent="0.25">
      <c r="A9631" t="s">
        <v>4654</v>
      </c>
      <c r="C9631" s="3" t="s">
        <v>12466</v>
      </c>
      <c r="D9631" s="3">
        <v>107</v>
      </c>
      <c r="E9631" s="9">
        <v>1938</v>
      </c>
      <c r="F9631" s="7" t="s">
        <v>5699</v>
      </c>
      <c r="G9631" s="7" t="s">
        <v>2325</v>
      </c>
      <c r="H9631" s="8" t="s">
        <v>4610</v>
      </c>
      <c r="I9631" s="8" t="s">
        <v>17103</v>
      </c>
      <c r="J9631" s="19">
        <v>3</v>
      </c>
      <c r="K9631" s="19" t="s">
        <v>7738</v>
      </c>
      <c r="L9631" s="11"/>
      <c r="M9631" s="11"/>
      <c r="N9631" s="24"/>
      <c r="P9631" s="32"/>
      <c r="T9631" s="19"/>
      <c r="U9631" s="3">
        <v>60</v>
      </c>
      <c r="X9631" t="str">
        <f t="shared" si="592"/>
        <v/>
      </c>
      <c r="Z9631" t="str">
        <f t="shared" si="593"/>
        <v/>
      </c>
      <c r="AB9631" s="9"/>
      <c r="AC9631" t="s">
        <v>4610</v>
      </c>
      <c r="AD9631">
        <f t="shared" si="595"/>
        <v>0</v>
      </c>
      <c r="AF9631" s="3"/>
      <c r="AG9631" t="s">
        <v>4611</v>
      </c>
      <c r="AH9631" s="9" t="s">
        <v>4623</v>
      </c>
    </row>
    <row r="9632" spans="1:48" ht="10.95" customHeight="1" outlineLevel="1" x14ac:dyDescent="0.25">
      <c r="A9632" t="s">
        <v>4654</v>
      </c>
      <c r="C9632" s="3" t="s">
        <v>12466</v>
      </c>
      <c r="D9632" s="3">
        <v>108</v>
      </c>
      <c r="E9632" s="9">
        <v>1938</v>
      </c>
      <c r="F9632" s="7" t="s">
        <v>3440</v>
      </c>
      <c r="G9632" s="7" t="s">
        <v>1583</v>
      </c>
      <c r="H9632" s="8" t="s">
        <v>4610</v>
      </c>
      <c r="I9632" s="8" t="s">
        <v>17103</v>
      </c>
      <c r="J9632" s="19">
        <v>3</v>
      </c>
      <c r="K9632" s="19" t="s">
        <v>7738</v>
      </c>
      <c r="L9632" s="11"/>
      <c r="M9632" s="11"/>
      <c r="N9632" s="24"/>
      <c r="P9632" s="32"/>
      <c r="T9632" s="19"/>
      <c r="U9632" s="3">
        <v>61</v>
      </c>
      <c r="X9632" t="str">
        <f t="shared" si="592"/>
        <v/>
      </c>
      <c r="Z9632" t="str">
        <f t="shared" si="593"/>
        <v/>
      </c>
      <c r="AB9632" s="9"/>
      <c r="AC9632" t="s">
        <v>4610</v>
      </c>
      <c r="AD9632">
        <f t="shared" si="595"/>
        <v>0</v>
      </c>
      <c r="AF9632" s="3"/>
      <c r="AG9632" t="s">
        <v>4611</v>
      </c>
      <c r="AH9632" s="9" t="s">
        <v>4623</v>
      </c>
    </row>
    <row r="9633" spans="1:34" ht="10.95" customHeight="1" outlineLevel="1" x14ac:dyDescent="0.25">
      <c r="A9633" t="s">
        <v>4654</v>
      </c>
      <c r="C9633" s="3" t="s">
        <v>12466</v>
      </c>
      <c r="D9633" s="3" t="s">
        <v>4065</v>
      </c>
      <c r="E9633" s="9">
        <v>1938</v>
      </c>
      <c r="F9633" s="7" t="s">
        <v>5142</v>
      </c>
      <c r="G9633" s="7" t="s">
        <v>131</v>
      </c>
      <c r="H9633" s="8" t="s">
        <v>4610</v>
      </c>
      <c r="I9633" s="8"/>
      <c r="J9633" s="19">
        <v>3</v>
      </c>
      <c r="K9633" s="19" t="s">
        <v>20092</v>
      </c>
      <c r="L9633" s="11"/>
      <c r="M9633" s="11"/>
      <c r="N9633" s="24"/>
      <c r="P9633" s="32"/>
      <c r="T9633" s="19"/>
      <c r="U9633" s="3" t="s">
        <v>5541</v>
      </c>
      <c r="X9633" t="str">
        <f t="shared" si="592"/>
        <v/>
      </c>
      <c r="Z9633" t="str">
        <f t="shared" si="593"/>
        <v/>
      </c>
      <c r="AB9633" s="9"/>
      <c r="AC9633" t="s">
        <v>4610</v>
      </c>
      <c r="AD9633">
        <f t="shared" si="595"/>
        <v>0</v>
      </c>
      <c r="AF9633" s="3"/>
      <c r="AG9633" t="s">
        <v>4611</v>
      </c>
      <c r="AH9633" s="9" t="s">
        <v>4613</v>
      </c>
    </row>
    <row r="9634" spans="1:34" ht="10.95" customHeight="1" outlineLevel="1" x14ac:dyDescent="0.25">
      <c r="A9634" t="s">
        <v>4654</v>
      </c>
      <c r="C9634" s="3" t="s">
        <v>12466</v>
      </c>
      <c r="D9634" s="3" t="s">
        <v>4065</v>
      </c>
      <c r="E9634" s="9">
        <v>1938</v>
      </c>
      <c r="F9634" s="7" t="s">
        <v>5141</v>
      </c>
      <c r="G9634" s="7" t="s">
        <v>2322</v>
      </c>
      <c r="H9634" s="8" t="s">
        <v>4610</v>
      </c>
      <c r="I9634" s="8"/>
      <c r="J9634" s="19">
        <v>3</v>
      </c>
      <c r="K9634" s="19" t="s">
        <v>20092</v>
      </c>
      <c r="L9634" s="11"/>
      <c r="M9634" s="11"/>
      <c r="N9634" s="24"/>
      <c r="P9634" s="32"/>
      <c r="T9634" s="19"/>
      <c r="U9634" s="3" t="s">
        <v>5542</v>
      </c>
      <c r="X9634" t="str">
        <f t="shared" si="592"/>
        <v/>
      </c>
      <c r="Z9634" t="str">
        <f t="shared" si="593"/>
        <v/>
      </c>
      <c r="AB9634" s="9"/>
      <c r="AC9634" t="s">
        <v>4610</v>
      </c>
      <c r="AD9634">
        <f t="shared" si="595"/>
        <v>0</v>
      </c>
      <c r="AF9634" s="3"/>
      <c r="AG9634" t="s">
        <v>4611</v>
      </c>
      <c r="AH9634" s="9" t="s">
        <v>4925</v>
      </c>
    </row>
    <row r="9635" spans="1:34" ht="10.95" customHeight="1" outlineLevel="1" x14ac:dyDescent="0.25">
      <c r="A9635" t="s">
        <v>4654</v>
      </c>
      <c r="C9635" s="3" t="s">
        <v>12466</v>
      </c>
      <c r="D9635" s="3" t="s">
        <v>4065</v>
      </c>
      <c r="E9635" s="9">
        <v>1938</v>
      </c>
      <c r="F9635" s="7" t="s">
        <v>2977</v>
      </c>
      <c r="G9635" s="7" t="s">
        <v>6139</v>
      </c>
      <c r="H9635" s="8" t="s">
        <v>4610</v>
      </c>
      <c r="I9635" s="8"/>
      <c r="J9635" s="19">
        <v>3</v>
      </c>
      <c r="K9635" s="19" t="s">
        <v>20092</v>
      </c>
      <c r="L9635" s="11"/>
      <c r="M9635" s="11"/>
      <c r="N9635" s="24"/>
      <c r="P9635" s="32"/>
      <c r="T9635" s="19"/>
      <c r="U9635" s="3" t="s">
        <v>5543</v>
      </c>
      <c r="X9635" t="str">
        <f t="shared" si="592"/>
        <v/>
      </c>
      <c r="Z9635" t="str">
        <f t="shared" si="593"/>
        <v/>
      </c>
      <c r="AB9635" s="9"/>
      <c r="AC9635" t="s">
        <v>4610</v>
      </c>
      <c r="AD9635">
        <f t="shared" si="595"/>
        <v>0</v>
      </c>
      <c r="AF9635" s="3"/>
      <c r="AG9635" t="s">
        <v>4611</v>
      </c>
      <c r="AH9635" s="9" t="s">
        <v>4925</v>
      </c>
    </row>
    <row r="9636" spans="1:34" ht="10.95" customHeight="1" outlineLevel="1" x14ac:dyDescent="0.25">
      <c r="A9636" t="s">
        <v>4654</v>
      </c>
      <c r="C9636" s="3" t="s">
        <v>12466</v>
      </c>
      <c r="D9636" s="3" t="s">
        <v>4065</v>
      </c>
      <c r="E9636" s="9">
        <v>1938</v>
      </c>
      <c r="F9636" s="7" t="s">
        <v>2351</v>
      </c>
      <c r="G9636" s="7" t="s">
        <v>684</v>
      </c>
      <c r="H9636" s="8" t="s">
        <v>4610</v>
      </c>
      <c r="I9636" s="8"/>
      <c r="J9636" s="19">
        <v>3</v>
      </c>
      <c r="K9636" s="19" t="s">
        <v>20092</v>
      </c>
      <c r="L9636" s="11"/>
      <c r="M9636" s="11"/>
      <c r="N9636" s="24"/>
      <c r="P9636" s="32"/>
      <c r="T9636" s="19"/>
      <c r="U9636" s="3" t="s">
        <v>5544</v>
      </c>
      <c r="X9636" t="str">
        <f t="shared" si="592"/>
        <v/>
      </c>
      <c r="Z9636" t="str">
        <f t="shared" si="593"/>
        <v/>
      </c>
      <c r="AB9636" s="9"/>
      <c r="AC9636" t="s">
        <v>4610</v>
      </c>
      <c r="AD9636">
        <f t="shared" si="595"/>
        <v>0</v>
      </c>
      <c r="AF9636" s="3"/>
      <c r="AG9636" t="s">
        <v>4611</v>
      </c>
      <c r="AH9636" s="9" t="s">
        <v>4925</v>
      </c>
    </row>
    <row r="9637" spans="1:34" ht="10.95" customHeight="1" outlineLevel="1" x14ac:dyDescent="0.25">
      <c r="A9637" t="s">
        <v>4654</v>
      </c>
      <c r="C9637" s="3" t="s">
        <v>12466</v>
      </c>
      <c r="D9637" s="3" t="s">
        <v>4065</v>
      </c>
      <c r="E9637" s="9">
        <v>1938</v>
      </c>
      <c r="F9637" s="7" t="s">
        <v>1657</v>
      </c>
      <c r="G9637" s="7" t="s">
        <v>5546</v>
      </c>
      <c r="H9637" s="8" t="s">
        <v>4610</v>
      </c>
      <c r="I9637" s="8"/>
      <c r="J9637" s="19">
        <v>3</v>
      </c>
      <c r="K9637" s="19" t="s">
        <v>20092</v>
      </c>
      <c r="L9637" s="11"/>
      <c r="M9637" s="11"/>
      <c r="N9637" s="24"/>
      <c r="P9637" s="32"/>
      <c r="T9637" s="19"/>
      <c r="U9637" s="3" t="s">
        <v>5545</v>
      </c>
      <c r="X9637" t="str">
        <f t="shared" si="592"/>
        <v/>
      </c>
      <c r="Z9637" t="str">
        <f t="shared" si="593"/>
        <v/>
      </c>
      <c r="AB9637" s="9"/>
      <c r="AC9637" t="s">
        <v>4610</v>
      </c>
      <c r="AD9637">
        <f t="shared" si="595"/>
        <v>0</v>
      </c>
      <c r="AF9637" s="3"/>
      <c r="AG9637" t="s">
        <v>4611</v>
      </c>
      <c r="AH9637" s="9" t="s">
        <v>4925</v>
      </c>
    </row>
    <row r="9638" spans="1:34" ht="10.95" customHeight="1" outlineLevel="1" x14ac:dyDescent="0.25">
      <c r="A9638" t="s">
        <v>4654</v>
      </c>
      <c r="C9638" s="3" t="s">
        <v>12466</v>
      </c>
      <c r="D9638" s="3">
        <v>164</v>
      </c>
      <c r="E9638" s="9">
        <v>1956</v>
      </c>
      <c r="F9638" s="7" t="s">
        <v>5142</v>
      </c>
      <c r="G9638" s="7" t="s">
        <v>6507</v>
      </c>
      <c r="H9638" s="8" t="s">
        <v>2298</v>
      </c>
      <c r="I9638" s="8" t="s">
        <v>17106</v>
      </c>
      <c r="J9638" s="19">
        <v>6</v>
      </c>
      <c r="K9638" s="19" t="s">
        <v>7736</v>
      </c>
      <c r="L9638" s="11">
        <v>0.9</v>
      </c>
      <c r="M9638" s="11"/>
      <c r="N9638" s="24"/>
      <c r="P9638" s="32"/>
      <c r="T9638" s="19"/>
      <c r="U9638" s="3"/>
      <c r="X9638" t="str">
        <f t="shared" si="592"/>
        <v/>
      </c>
      <c r="Z9638" t="str">
        <f t="shared" si="593"/>
        <v/>
      </c>
      <c r="AB9638" s="9"/>
      <c r="AC9638" t="s">
        <v>2298</v>
      </c>
      <c r="AD9638">
        <f t="shared" si="595"/>
        <v>0</v>
      </c>
      <c r="AF9638" s="3"/>
      <c r="AH9638" s="9"/>
    </row>
    <row r="9639" spans="1:34" ht="10.95" customHeight="1" outlineLevel="1" x14ac:dyDescent="0.25">
      <c r="A9639" t="s">
        <v>4654</v>
      </c>
      <c r="C9639" s="3" t="s">
        <v>12466</v>
      </c>
      <c r="D9639" s="3">
        <v>165</v>
      </c>
      <c r="E9639" s="9">
        <v>1956</v>
      </c>
      <c r="F9639" s="7" t="s">
        <v>5141</v>
      </c>
      <c r="G9639" s="7" t="s">
        <v>3834</v>
      </c>
      <c r="H9639" s="8" t="s">
        <v>2298</v>
      </c>
      <c r="I9639" s="8" t="s">
        <v>17106</v>
      </c>
      <c r="J9639" s="19">
        <v>6</v>
      </c>
      <c r="K9639" s="19" t="s">
        <v>7736</v>
      </c>
      <c r="L9639" s="11">
        <v>1.7</v>
      </c>
      <c r="M9639" s="11"/>
      <c r="N9639" s="24"/>
      <c r="P9639" s="32"/>
      <c r="T9639" s="19"/>
      <c r="U9639" s="3"/>
      <c r="X9639" t="str">
        <f t="shared" si="592"/>
        <v/>
      </c>
      <c r="Z9639" t="str">
        <f t="shared" si="593"/>
        <v/>
      </c>
      <c r="AB9639" s="9"/>
      <c r="AC9639" t="s">
        <v>2298</v>
      </c>
      <c r="AD9639">
        <f t="shared" si="595"/>
        <v>0</v>
      </c>
      <c r="AF9639" s="3"/>
      <c r="AH9639" s="9"/>
    </row>
    <row r="9640" spans="1:34" ht="10.95" customHeight="1" outlineLevel="1" x14ac:dyDescent="0.25">
      <c r="A9640" t="s">
        <v>4654</v>
      </c>
      <c r="C9640" s="3" t="s">
        <v>12466</v>
      </c>
      <c r="D9640" s="3">
        <v>172</v>
      </c>
      <c r="E9640" s="9">
        <v>1957</v>
      </c>
      <c r="F9640" s="7" t="s">
        <v>5142</v>
      </c>
      <c r="G9640" s="7" t="s">
        <v>131</v>
      </c>
      <c r="H9640" s="8" t="s">
        <v>2326</v>
      </c>
      <c r="I9640" s="8" t="s">
        <v>7008</v>
      </c>
      <c r="J9640" s="19">
        <v>5</v>
      </c>
      <c r="K9640" s="19" t="s">
        <v>7736</v>
      </c>
      <c r="L9640" s="11">
        <v>0.8</v>
      </c>
      <c r="M9640" s="11"/>
      <c r="N9640" s="24"/>
      <c r="P9640" s="32"/>
      <c r="T9640" s="19"/>
      <c r="U9640" s="3">
        <v>82</v>
      </c>
      <c r="X9640" t="str">
        <f t="shared" si="592"/>
        <v/>
      </c>
      <c r="Z9640" t="str">
        <f t="shared" si="593"/>
        <v/>
      </c>
      <c r="AB9640" s="9"/>
      <c r="AC9640" t="s">
        <v>2326</v>
      </c>
      <c r="AD9640">
        <f t="shared" si="595"/>
        <v>0</v>
      </c>
      <c r="AF9640" s="3"/>
      <c r="AG9640" t="s">
        <v>2327</v>
      </c>
      <c r="AH9640" s="9" t="s">
        <v>4613</v>
      </c>
    </row>
    <row r="9641" spans="1:34" ht="10.95" customHeight="1" outlineLevel="1" x14ac:dyDescent="0.25">
      <c r="A9641" t="s">
        <v>4654</v>
      </c>
      <c r="C9641" s="3" t="s">
        <v>12466</v>
      </c>
      <c r="D9641" s="3">
        <v>173</v>
      </c>
      <c r="E9641" s="9">
        <v>1957</v>
      </c>
      <c r="F9641" s="7" t="s">
        <v>5141</v>
      </c>
      <c r="G9641" s="7" t="s">
        <v>3834</v>
      </c>
      <c r="H9641" s="8" t="s">
        <v>2326</v>
      </c>
      <c r="I9641" s="8" t="s">
        <v>7008</v>
      </c>
      <c r="J9641" s="19">
        <v>5</v>
      </c>
      <c r="K9641" s="19" t="s">
        <v>7736</v>
      </c>
      <c r="L9641" s="11">
        <v>0.5</v>
      </c>
      <c r="M9641" s="11"/>
      <c r="N9641" s="24"/>
      <c r="P9641" s="32"/>
      <c r="T9641" s="19"/>
      <c r="U9641" s="3">
        <v>83</v>
      </c>
      <c r="X9641" t="str">
        <f t="shared" si="592"/>
        <v/>
      </c>
      <c r="Z9641" t="str">
        <f t="shared" si="593"/>
        <v/>
      </c>
      <c r="AB9641" s="9"/>
      <c r="AC9641" t="s">
        <v>2326</v>
      </c>
      <c r="AD9641">
        <f t="shared" si="595"/>
        <v>0</v>
      </c>
      <c r="AF9641" s="3"/>
      <c r="AG9641" t="s">
        <v>2327</v>
      </c>
      <c r="AH9641" s="9" t="s">
        <v>4613</v>
      </c>
    </row>
    <row r="9642" spans="1:34" ht="10.95" customHeight="1" outlineLevel="1" x14ac:dyDescent="0.25">
      <c r="A9642" t="s">
        <v>4654</v>
      </c>
      <c r="C9642" s="3" t="s">
        <v>12466</v>
      </c>
      <c r="D9642" s="3">
        <v>174</v>
      </c>
      <c r="E9642" s="9">
        <v>1957</v>
      </c>
      <c r="F9642" s="7" t="s">
        <v>5242</v>
      </c>
      <c r="G9642" s="7" t="s">
        <v>1289</v>
      </c>
      <c r="H9642" s="8" t="s">
        <v>2326</v>
      </c>
      <c r="I9642" s="8" t="s">
        <v>7008</v>
      </c>
      <c r="J9642" s="19">
        <v>5</v>
      </c>
      <c r="K9642" s="19" t="s">
        <v>7736</v>
      </c>
      <c r="L9642" s="11">
        <v>2</v>
      </c>
      <c r="M9642" s="11"/>
      <c r="N9642" s="24"/>
      <c r="P9642" s="32"/>
      <c r="T9642" s="19"/>
      <c r="U9642" s="3">
        <v>84</v>
      </c>
      <c r="X9642" t="str">
        <f t="shared" si="592"/>
        <v/>
      </c>
      <c r="Z9642" t="str">
        <f t="shared" si="593"/>
        <v/>
      </c>
      <c r="AB9642" s="9"/>
      <c r="AC9642" t="s">
        <v>2326</v>
      </c>
      <c r="AD9642">
        <f t="shared" si="595"/>
        <v>0</v>
      </c>
      <c r="AF9642" s="3"/>
      <c r="AG9642" t="s">
        <v>2327</v>
      </c>
      <c r="AH9642" s="9" t="s">
        <v>4613</v>
      </c>
    </row>
    <row r="9643" spans="1:34" ht="10.95" customHeight="1" outlineLevel="1" x14ac:dyDescent="0.25">
      <c r="A9643" t="s">
        <v>4654</v>
      </c>
      <c r="C9643" s="3" t="s">
        <v>12466</v>
      </c>
      <c r="D9643" s="3">
        <v>175</v>
      </c>
      <c r="E9643" s="9">
        <v>1957</v>
      </c>
      <c r="F9643" s="7" t="s">
        <v>2977</v>
      </c>
      <c r="G9643" s="7" t="s">
        <v>2293</v>
      </c>
      <c r="H9643" s="8" t="s">
        <v>2326</v>
      </c>
      <c r="I9643" s="8" t="s">
        <v>7008</v>
      </c>
      <c r="J9643" s="19">
        <v>5</v>
      </c>
      <c r="K9643" s="19" t="s">
        <v>7736</v>
      </c>
      <c r="L9643" s="11">
        <v>1.5</v>
      </c>
      <c r="M9643" s="11"/>
      <c r="N9643" s="24"/>
      <c r="P9643" s="32"/>
      <c r="T9643" s="19"/>
      <c r="U9643" s="3">
        <v>85</v>
      </c>
      <c r="X9643" t="str">
        <f t="shared" si="592"/>
        <v/>
      </c>
      <c r="Z9643" t="str">
        <f t="shared" si="593"/>
        <v/>
      </c>
      <c r="AB9643" s="9"/>
      <c r="AC9643" t="s">
        <v>2326</v>
      </c>
      <c r="AD9643">
        <f t="shared" si="595"/>
        <v>0</v>
      </c>
      <c r="AF9643" s="3"/>
      <c r="AG9643" t="s">
        <v>2327</v>
      </c>
      <c r="AH9643" s="9" t="s">
        <v>4613</v>
      </c>
    </row>
    <row r="9644" spans="1:34" ht="10.95" customHeight="1" outlineLevel="1" x14ac:dyDescent="0.25">
      <c r="A9644" t="s">
        <v>4654</v>
      </c>
      <c r="C9644" s="3" t="s">
        <v>12466</v>
      </c>
      <c r="D9644" s="3">
        <v>176</v>
      </c>
      <c r="E9644" s="9">
        <v>1957</v>
      </c>
      <c r="F9644" s="7" t="s">
        <v>5143</v>
      </c>
      <c r="G9644" s="7" t="s">
        <v>2490</v>
      </c>
      <c r="H9644" s="8" t="s">
        <v>17108</v>
      </c>
      <c r="I9644" s="8" t="s">
        <v>7008</v>
      </c>
      <c r="J9644" s="19">
        <v>3</v>
      </c>
      <c r="K9644" s="19" t="s">
        <v>7736</v>
      </c>
      <c r="L9644" s="11">
        <v>1</v>
      </c>
      <c r="M9644" s="11"/>
      <c r="N9644" s="24"/>
      <c r="P9644" s="32"/>
      <c r="T9644" s="19"/>
      <c r="U9644" s="3">
        <v>86</v>
      </c>
      <c r="X9644" t="str">
        <f t="shared" si="592"/>
        <v/>
      </c>
      <c r="Z9644" t="str">
        <f t="shared" si="593"/>
        <v/>
      </c>
      <c r="AB9644" s="9"/>
      <c r="AC9644" t="s">
        <v>17108</v>
      </c>
      <c r="AD9644">
        <f t="shared" si="595"/>
        <v>0</v>
      </c>
      <c r="AF9644" s="3"/>
      <c r="AH9644" s="9"/>
    </row>
    <row r="9645" spans="1:34" ht="10.95" customHeight="1" outlineLevel="1" x14ac:dyDescent="0.25">
      <c r="A9645" t="s">
        <v>4654</v>
      </c>
      <c r="C9645" s="3" t="s">
        <v>12466</v>
      </c>
      <c r="D9645" s="3">
        <v>177</v>
      </c>
      <c r="E9645" s="9">
        <v>1957</v>
      </c>
      <c r="F9645" s="7" t="s">
        <v>5282</v>
      </c>
      <c r="G9645" s="7" t="s">
        <v>8907</v>
      </c>
      <c r="H9645" s="8" t="s">
        <v>17108</v>
      </c>
      <c r="I9645" s="8" t="s">
        <v>7008</v>
      </c>
      <c r="J9645" s="19">
        <v>3</v>
      </c>
      <c r="K9645" s="19" t="s">
        <v>7736</v>
      </c>
      <c r="L9645" s="11">
        <v>1</v>
      </c>
      <c r="M9645" s="11"/>
      <c r="N9645" s="24"/>
      <c r="P9645" s="32"/>
      <c r="T9645" s="19"/>
      <c r="U9645" s="3">
        <v>87</v>
      </c>
      <c r="X9645" t="str">
        <f t="shared" si="592"/>
        <v/>
      </c>
      <c r="Z9645" t="str">
        <f t="shared" si="593"/>
        <v/>
      </c>
      <c r="AB9645" s="9"/>
      <c r="AC9645" t="s">
        <v>17108</v>
      </c>
      <c r="AD9645">
        <f t="shared" si="595"/>
        <v>0</v>
      </c>
      <c r="AF9645" s="3"/>
      <c r="AH9645" s="9"/>
    </row>
    <row r="9646" spans="1:34" ht="10.95" customHeight="1" outlineLevel="1" x14ac:dyDescent="0.25">
      <c r="A9646" t="s">
        <v>4654</v>
      </c>
      <c r="C9646" s="3" t="s">
        <v>12466</v>
      </c>
      <c r="D9646" s="3">
        <v>178</v>
      </c>
      <c r="E9646" s="9">
        <v>1957</v>
      </c>
      <c r="F9646" s="7" t="s">
        <v>2351</v>
      </c>
      <c r="G9646" s="7" t="s">
        <v>13584</v>
      </c>
      <c r="H9646" s="8" t="s">
        <v>17108</v>
      </c>
      <c r="I9646" s="8" t="s">
        <v>7008</v>
      </c>
      <c r="J9646" s="19">
        <v>3</v>
      </c>
      <c r="K9646" s="19" t="s">
        <v>7738</v>
      </c>
      <c r="L9646" s="11"/>
      <c r="M9646" s="11"/>
      <c r="N9646" s="24"/>
      <c r="P9646" s="32"/>
      <c r="T9646" s="19"/>
      <c r="U9646" s="3">
        <v>88</v>
      </c>
      <c r="X9646" t="str">
        <f t="shared" si="592"/>
        <v/>
      </c>
      <c r="Z9646" t="str">
        <f t="shared" si="593"/>
        <v/>
      </c>
      <c r="AB9646" s="9"/>
      <c r="AC9646" t="s">
        <v>17108</v>
      </c>
      <c r="AD9646">
        <f t="shared" si="595"/>
        <v>0</v>
      </c>
      <c r="AF9646" s="3"/>
      <c r="AH9646" s="9"/>
    </row>
    <row r="9647" spans="1:34" ht="10.95" customHeight="1" outlineLevel="1" x14ac:dyDescent="0.25">
      <c r="A9647" t="s">
        <v>4654</v>
      </c>
      <c r="C9647" s="3" t="s">
        <v>12466</v>
      </c>
      <c r="D9647" s="3">
        <v>179</v>
      </c>
      <c r="E9647" s="9">
        <v>1957</v>
      </c>
      <c r="F9647" s="7" t="s">
        <v>3424</v>
      </c>
      <c r="G9647" s="7" t="s">
        <v>3832</v>
      </c>
      <c r="H9647" s="8" t="s">
        <v>17108</v>
      </c>
      <c r="I9647" s="8" t="s">
        <v>7008</v>
      </c>
      <c r="J9647" s="19">
        <v>3</v>
      </c>
      <c r="K9647" s="19" t="s">
        <v>7736</v>
      </c>
      <c r="L9647" s="11">
        <v>3</v>
      </c>
      <c r="M9647" s="11"/>
      <c r="N9647" s="24"/>
      <c r="P9647" s="32"/>
      <c r="T9647" s="19"/>
      <c r="U9647" s="3">
        <v>89</v>
      </c>
      <c r="X9647" t="str">
        <f t="shared" si="592"/>
        <v/>
      </c>
      <c r="Z9647" t="str">
        <f t="shared" si="593"/>
        <v/>
      </c>
      <c r="AB9647" s="9"/>
      <c r="AC9647" t="s">
        <v>17108</v>
      </c>
      <c r="AD9647">
        <f t="shared" si="595"/>
        <v>0</v>
      </c>
      <c r="AF9647" s="3"/>
      <c r="AH9647" s="9"/>
    </row>
    <row r="9648" spans="1:34" ht="10.95" customHeight="1" outlineLevel="1" x14ac:dyDescent="0.25">
      <c r="A9648" t="s">
        <v>4654</v>
      </c>
      <c r="C9648" s="3" t="s">
        <v>12466</v>
      </c>
      <c r="D9648" s="3" t="s">
        <v>4065</v>
      </c>
      <c r="E9648" s="9">
        <v>1957</v>
      </c>
      <c r="F9648" s="7" t="s">
        <v>5142</v>
      </c>
      <c r="G9648" s="7" t="s">
        <v>131</v>
      </c>
      <c r="H9648" s="8" t="s">
        <v>2326</v>
      </c>
      <c r="I9648" s="8"/>
      <c r="J9648" s="19">
        <v>3</v>
      </c>
      <c r="K9648" s="19" t="s">
        <v>7736</v>
      </c>
      <c r="L9648" s="11">
        <v>1.65</v>
      </c>
      <c r="M9648" s="11"/>
      <c r="N9648" s="24"/>
      <c r="P9648" s="32"/>
      <c r="T9648" s="19"/>
      <c r="U9648" s="3" t="s">
        <v>3130</v>
      </c>
      <c r="X9648" t="str">
        <f t="shared" si="592"/>
        <v/>
      </c>
      <c r="Z9648" t="str">
        <f t="shared" si="593"/>
        <v/>
      </c>
      <c r="AB9648" s="9"/>
      <c r="AC9648" t="s">
        <v>2326</v>
      </c>
      <c r="AD9648">
        <f t="shared" si="595"/>
        <v>0</v>
      </c>
      <c r="AF9648" s="3"/>
      <c r="AG9648" t="s">
        <v>4611</v>
      </c>
      <c r="AH9648" s="9" t="s">
        <v>4925</v>
      </c>
    </row>
    <row r="9649" spans="1:34" ht="10.95" customHeight="1" outlineLevel="1" x14ac:dyDescent="0.25">
      <c r="A9649" t="s">
        <v>4654</v>
      </c>
      <c r="C9649" s="3" t="s">
        <v>12466</v>
      </c>
      <c r="D9649" s="3" t="s">
        <v>4065</v>
      </c>
      <c r="E9649" s="9">
        <v>1957</v>
      </c>
      <c r="F9649" s="7" t="s">
        <v>5141</v>
      </c>
      <c r="G9649" s="7" t="s">
        <v>3834</v>
      </c>
      <c r="H9649" s="8" t="s">
        <v>2326</v>
      </c>
      <c r="I9649" s="8"/>
      <c r="J9649" s="19">
        <v>3</v>
      </c>
      <c r="K9649" s="19" t="s">
        <v>7736</v>
      </c>
      <c r="L9649" s="11">
        <v>1.65</v>
      </c>
      <c r="M9649" s="11"/>
      <c r="N9649" s="24"/>
      <c r="P9649" s="32"/>
      <c r="T9649" s="19"/>
      <c r="U9649" s="3" t="s">
        <v>3133</v>
      </c>
      <c r="X9649" t="str">
        <f t="shared" si="592"/>
        <v/>
      </c>
      <c r="Z9649" t="str">
        <f t="shared" si="593"/>
        <v/>
      </c>
      <c r="AB9649" s="9"/>
      <c r="AC9649" t="s">
        <v>2326</v>
      </c>
      <c r="AD9649">
        <f t="shared" si="595"/>
        <v>0</v>
      </c>
      <c r="AF9649" s="3"/>
      <c r="AG9649" t="s">
        <v>4611</v>
      </c>
      <c r="AH9649" s="9" t="s">
        <v>4925</v>
      </c>
    </row>
    <row r="9650" spans="1:34" ht="10.95" customHeight="1" outlineLevel="1" x14ac:dyDescent="0.25">
      <c r="A9650" t="s">
        <v>4654</v>
      </c>
      <c r="C9650" s="3" t="s">
        <v>12466</v>
      </c>
      <c r="D9650" s="3" t="s">
        <v>4065</v>
      </c>
      <c r="E9650" s="9">
        <v>1957</v>
      </c>
      <c r="F9650" s="7" t="s">
        <v>2977</v>
      </c>
      <c r="G9650" s="7" t="s">
        <v>2293</v>
      </c>
      <c r="H9650" s="8" t="s">
        <v>2326</v>
      </c>
      <c r="I9650" s="8"/>
      <c r="J9650" s="19">
        <v>3</v>
      </c>
      <c r="K9650" s="19" t="s">
        <v>7736</v>
      </c>
      <c r="L9650" s="11">
        <v>1.65</v>
      </c>
      <c r="M9650" s="11"/>
      <c r="N9650" s="24"/>
      <c r="P9650" s="32"/>
      <c r="T9650" s="19"/>
      <c r="U9650" s="3" t="s">
        <v>3134</v>
      </c>
      <c r="X9650" t="str">
        <f t="shared" si="592"/>
        <v/>
      </c>
      <c r="Z9650" t="str">
        <f t="shared" si="593"/>
        <v/>
      </c>
      <c r="AB9650" s="9"/>
      <c r="AC9650" t="s">
        <v>2326</v>
      </c>
      <c r="AD9650">
        <f t="shared" si="595"/>
        <v>0</v>
      </c>
      <c r="AF9650" s="3"/>
      <c r="AG9650" t="s">
        <v>4611</v>
      </c>
      <c r="AH9650" s="9" t="s">
        <v>4925</v>
      </c>
    </row>
    <row r="9651" spans="1:34" ht="10.95" customHeight="1" outlineLevel="1" x14ac:dyDescent="0.25">
      <c r="A9651" t="s">
        <v>4654</v>
      </c>
      <c r="C9651" s="3" t="s">
        <v>12466</v>
      </c>
      <c r="D9651" s="3">
        <v>213</v>
      </c>
      <c r="E9651" s="9">
        <v>1965</v>
      </c>
      <c r="F9651" s="7" t="s">
        <v>2977</v>
      </c>
      <c r="G9651" s="7" t="s">
        <v>5401</v>
      </c>
      <c r="H9651" s="8" t="s">
        <v>2328</v>
      </c>
      <c r="I9651" s="8" t="s">
        <v>17109</v>
      </c>
      <c r="J9651" s="19">
        <v>6</v>
      </c>
      <c r="K9651" s="19" t="s">
        <v>7736</v>
      </c>
      <c r="L9651" s="11">
        <v>0.4</v>
      </c>
      <c r="M9651" s="11"/>
      <c r="N9651" s="24"/>
      <c r="P9651" s="32"/>
      <c r="T9651" s="19"/>
      <c r="U9651" s="3">
        <v>99</v>
      </c>
      <c r="X9651" t="str">
        <f t="shared" si="592"/>
        <v/>
      </c>
      <c r="Z9651" t="str">
        <f t="shared" si="593"/>
        <v/>
      </c>
      <c r="AB9651" s="9"/>
      <c r="AC9651" t="s">
        <v>2328</v>
      </c>
      <c r="AD9651">
        <f t="shared" si="595"/>
        <v>0</v>
      </c>
      <c r="AF9651" s="3"/>
      <c r="AG9651" t="s">
        <v>2329</v>
      </c>
      <c r="AH9651" s="9" t="s">
        <v>4613</v>
      </c>
    </row>
    <row r="9652" spans="1:34" ht="10.95" customHeight="1" outlineLevel="1" x14ac:dyDescent="0.25">
      <c r="A9652" t="s">
        <v>4654</v>
      </c>
      <c r="C9652" s="3" t="s">
        <v>12466</v>
      </c>
      <c r="D9652" s="3">
        <v>268</v>
      </c>
      <c r="E9652" s="9">
        <v>1968</v>
      </c>
      <c r="F9652" s="7" t="s">
        <v>5143</v>
      </c>
      <c r="G9652" s="7" t="s">
        <v>5401</v>
      </c>
      <c r="H9652" s="8" t="s">
        <v>2328</v>
      </c>
      <c r="I9652" s="8" t="s">
        <v>17112</v>
      </c>
      <c r="J9652" s="19">
        <v>6</v>
      </c>
      <c r="K9652" s="19" t="s">
        <v>7738</v>
      </c>
      <c r="L9652" s="11"/>
      <c r="M9652" s="11"/>
      <c r="N9652" s="24"/>
      <c r="P9652" s="32"/>
      <c r="T9652" s="19"/>
      <c r="U9652" s="3"/>
      <c r="X9652" t="str">
        <f t="shared" si="592"/>
        <v/>
      </c>
      <c r="Z9652" t="str">
        <f t="shared" si="593"/>
        <v/>
      </c>
      <c r="AB9652" s="9"/>
      <c r="AC9652" t="s">
        <v>2328</v>
      </c>
      <c r="AD9652">
        <f t="shared" si="595"/>
        <v>0</v>
      </c>
      <c r="AF9652" s="3"/>
      <c r="AH9652" s="9"/>
    </row>
    <row r="9653" spans="1:34" ht="10.95" customHeight="1" outlineLevel="1" x14ac:dyDescent="0.25">
      <c r="A9653" t="s">
        <v>4654</v>
      </c>
      <c r="C9653" s="3" t="s">
        <v>12466</v>
      </c>
      <c r="D9653" s="3">
        <v>277</v>
      </c>
      <c r="E9653" s="9">
        <v>1969</v>
      </c>
      <c r="F9653" s="7" t="s">
        <v>17146</v>
      </c>
      <c r="G9653" s="7" t="s">
        <v>5401</v>
      </c>
      <c r="H9653" s="8" t="s">
        <v>17147</v>
      </c>
      <c r="I9653" s="8" t="s">
        <v>17148</v>
      </c>
      <c r="J9653" s="19">
        <v>3</v>
      </c>
      <c r="K9653" s="19" t="s">
        <v>7736</v>
      </c>
      <c r="L9653" s="11">
        <v>2.5</v>
      </c>
      <c r="M9653" s="11"/>
      <c r="N9653" s="24"/>
      <c r="P9653" s="32"/>
      <c r="T9653" s="19"/>
      <c r="U9653" s="3"/>
      <c r="W9653" t="s">
        <v>7738</v>
      </c>
      <c r="X9653" t="str">
        <f t="shared" si="592"/>
        <v/>
      </c>
      <c r="Z9653">
        <f t="shared" si="593"/>
        <v>1</v>
      </c>
      <c r="AB9653" s="9"/>
      <c r="AC9653" t="s">
        <v>17147</v>
      </c>
      <c r="AD9653">
        <f t="shared" ref="AD9653:AD9681" si="596">COUNTIF(H9653,"*Fuji*")</f>
        <v>0</v>
      </c>
      <c r="AF9653" s="3"/>
      <c r="AH9653" s="9"/>
    </row>
    <row r="9654" spans="1:34" ht="10.95" customHeight="1" outlineLevel="1" x14ac:dyDescent="0.25">
      <c r="A9654" t="s">
        <v>4654</v>
      </c>
      <c r="C9654" s="3" t="s">
        <v>12466</v>
      </c>
      <c r="D9654" s="3">
        <v>295</v>
      </c>
      <c r="E9654" s="9">
        <v>1970</v>
      </c>
      <c r="F9654" s="7" t="s">
        <v>17114</v>
      </c>
      <c r="G9654" s="7" t="s">
        <v>5401</v>
      </c>
      <c r="H9654" s="8" t="s">
        <v>2328</v>
      </c>
      <c r="I9654" s="8" t="s">
        <v>17116</v>
      </c>
      <c r="J9654" s="19">
        <v>6</v>
      </c>
      <c r="K9654" s="19" t="s">
        <v>7738</v>
      </c>
      <c r="L9654" s="11"/>
      <c r="M9654" s="11"/>
      <c r="N9654" s="24"/>
      <c r="P9654" s="32"/>
      <c r="T9654" s="19"/>
      <c r="U9654" s="3"/>
      <c r="X9654" t="str">
        <f t="shared" si="592"/>
        <v/>
      </c>
      <c r="Z9654" t="str">
        <f t="shared" si="593"/>
        <v/>
      </c>
      <c r="AB9654" s="9"/>
      <c r="AC9654" t="s">
        <v>2328</v>
      </c>
      <c r="AD9654">
        <f t="shared" si="596"/>
        <v>0</v>
      </c>
      <c r="AF9654" s="3"/>
      <c r="AH9654" s="9"/>
    </row>
    <row r="9655" spans="1:34" ht="10.95" customHeight="1" outlineLevel="1" x14ac:dyDescent="0.25">
      <c r="A9655" t="s">
        <v>4654</v>
      </c>
      <c r="C9655" s="3" t="s">
        <v>12466</v>
      </c>
      <c r="D9655" s="3">
        <v>315</v>
      </c>
      <c r="E9655" s="9">
        <v>1972</v>
      </c>
      <c r="F9655" s="7" t="s">
        <v>2977</v>
      </c>
      <c r="G9655" s="7" t="s">
        <v>5401</v>
      </c>
      <c r="H9655" s="8" t="s">
        <v>2330</v>
      </c>
      <c r="I9655" s="8" t="s">
        <v>17117</v>
      </c>
      <c r="J9655" s="19">
        <v>5</v>
      </c>
      <c r="K9655" s="19" t="s">
        <v>7736</v>
      </c>
      <c r="L9655" s="11">
        <v>0.8</v>
      </c>
      <c r="M9655" s="11"/>
      <c r="N9655" s="24"/>
      <c r="P9655" s="32"/>
      <c r="T9655" s="19"/>
      <c r="U9655" s="3">
        <v>151</v>
      </c>
      <c r="X9655" t="str">
        <f t="shared" si="592"/>
        <v/>
      </c>
      <c r="Z9655" t="str">
        <f t="shared" si="593"/>
        <v/>
      </c>
      <c r="AB9655" s="9"/>
      <c r="AC9655" t="s">
        <v>2330</v>
      </c>
      <c r="AD9655">
        <f t="shared" si="596"/>
        <v>0</v>
      </c>
      <c r="AF9655" s="3"/>
      <c r="AG9655" t="s">
        <v>2329</v>
      </c>
      <c r="AH9655" s="9" t="s">
        <v>4613</v>
      </c>
    </row>
    <row r="9656" spans="1:34" ht="10.95" customHeight="1" outlineLevel="1" x14ac:dyDescent="0.25">
      <c r="A9656" t="s">
        <v>4654</v>
      </c>
      <c r="C9656" s="3" t="s">
        <v>12466</v>
      </c>
      <c r="D9656" s="3">
        <v>368</v>
      </c>
      <c r="E9656" s="9">
        <v>1973</v>
      </c>
      <c r="F9656" s="7" t="s">
        <v>2624</v>
      </c>
      <c r="G9656" s="7" t="s">
        <v>5401</v>
      </c>
      <c r="H9656" s="8" t="s">
        <v>2331</v>
      </c>
      <c r="I9656" s="8" t="s">
        <v>17119</v>
      </c>
      <c r="J9656" s="19">
        <v>1</v>
      </c>
      <c r="K9656" s="19" t="s">
        <v>7736</v>
      </c>
      <c r="L9656" s="11">
        <v>2.2999999999999998</v>
      </c>
      <c r="M9656" s="11"/>
      <c r="N9656" s="24"/>
      <c r="P9656" s="32"/>
      <c r="S9656">
        <v>1</v>
      </c>
      <c r="T9656" s="19"/>
      <c r="U9656" s="3">
        <v>178</v>
      </c>
      <c r="X9656" t="str">
        <f t="shared" si="592"/>
        <v/>
      </c>
      <c r="Z9656" t="str">
        <f t="shared" si="593"/>
        <v/>
      </c>
      <c r="AB9656" s="9"/>
      <c r="AC9656" t="s">
        <v>2331</v>
      </c>
      <c r="AD9656">
        <f t="shared" si="596"/>
        <v>0</v>
      </c>
      <c r="AF9656" s="3"/>
      <c r="AG9656" t="s">
        <v>2332</v>
      </c>
      <c r="AH9656" s="9" t="s">
        <v>4925</v>
      </c>
    </row>
    <row r="9657" spans="1:34" ht="10.95" customHeight="1" outlineLevel="1" x14ac:dyDescent="0.25">
      <c r="A9657" t="s">
        <v>4654</v>
      </c>
      <c r="C9657" s="3" t="s">
        <v>12466</v>
      </c>
      <c r="D9657" s="3" t="s">
        <v>17144</v>
      </c>
      <c r="E9657" s="9">
        <v>1973</v>
      </c>
      <c r="F9657" s="7" t="s">
        <v>8698</v>
      </c>
      <c r="G9657" s="7" t="s">
        <v>5401</v>
      </c>
      <c r="H9657" s="8" t="s">
        <v>2331</v>
      </c>
      <c r="I9657" s="8" t="s">
        <v>17119</v>
      </c>
      <c r="J9657" s="19">
        <v>1</v>
      </c>
      <c r="K9657" s="19" t="s">
        <v>7736</v>
      </c>
      <c r="L9657" s="11">
        <v>4</v>
      </c>
      <c r="M9657" s="11"/>
      <c r="N9657" s="24"/>
      <c r="P9657" s="32"/>
      <c r="T9657" s="19"/>
      <c r="U9657" s="3"/>
      <c r="W9657" t="s">
        <v>7738</v>
      </c>
      <c r="X9657">
        <f t="shared" si="592"/>
        <v>1</v>
      </c>
      <c r="Z9657" t="str">
        <f t="shared" si="593"/>
        <v/>
      </c>
      <c r="AB9657" s="9"/>
      <c r="AC9657" t="s">
        <v>2331</v>
      </c>
      <c r="AD9657">
        <f t="shared" si="596"/>
        <v>0</v>
      </c>
      <c r="AF9657" s="3"/>
      <c r="AH9657" s="9"/>
    </row>
    <row r="9658" spans="1:34" ht="10.95" customHeight="1" outlineLevel="1" x14ac:dyDescent="0.25">
      <c r="A9658" t="s">
        <v>4654</v>
      </c>
      <c r="C9658" s="3" t="s">
        <v>12466</v>
      </c>
      <c r="D9658" s="3">
        <v>372</v>
      </c>
      <c r="E9658" s="9">
        <v>1973</v>
      </c>
      <c r="F9658" s="7" t="s">
        <v>2624</v>
      </c>
      <c r="G9658" s="7" t="s">
        <v>5401</v>
      </c>
      <c r="H9658" s="8" t="s">
        <v>17121</v>
      </c>
      <c r="I9658" s="8" t="s">
        <v>17123</v>
      </c>
      <c r="J9658" s="19">
        <v>3</v>
      </c>
      <c r="K9658" s="19" t="s">
        <v>7736</v>
      </c>
      <c r="L9658" s="11">
        <v>0.7</v>
      </c>
      <c r="M9658" s="11"/>
      <c r="N9658" s="24"/>
      <c r="P9658" s="32"/>
      <c r="R9658">
        <v>1</v>
      </c>
      <c r="S9658">
        <v>1</v>
      </c>
      <c r="T9658" s="19"/>
      <c r="U9658" s="3"/>
      <c r="X9658" t="str">
        <f t="shared" si="592"/>
        <v/>
      </c>
      <c r="Z9658" t="str">
        <f t="shared" si="593"/>
        <v/>
      </c>
      <c r="AB9658" s="9"/>
      <c r="AC9658" t="s">
        <v>17121</v>
      </c>
      <c r="AD9658">
        <f t="shared" si="596"/>
        <v>0</v>
      </c>
      <c r="AF9658" s="3"/>
      <c r="AH9658" s="9"/>
    </row>
    <row r="9659" spans="1:34" ht="10.95" customHeight="1" outlineLevel="1" x14ac:dyDescent="0.25">
      <c r="A9659" t="s">
        <v>4654</v>
      </c>
      <c r="C9659" s="3" t="s">
        <v>12466</v>
      </c>
      <c r="D9659" s="3">
        <v>391</v>
      </c>
      <c r="E9659" s="9">
        <v>1974</v>
      </c>
      <c r="F9659" s="7" t="s">
        <v>1643</v>
      </c>
      <c r="G9659" s="7" t="s">
        <v>5401</v>
      </c>
      <c r="H9659" s="8" t="s">
        <v>17149</v>
      </c>
      <c r="I9659" s="8" t="s">
        <v>17127</v>
      </c>
      <c r="J9659" s="19">
        <v>6</v>
      </c>
      <c r="K9659" s="19" t="s">
        <v>20093</v>
      </c>
      <c r="L9659" s="11"/>
      <c r="M9659" s="11"/>
      <c r="N9659" s="24"/>
      <c r="P9659" s="32"/>
      <c r="T9659" s="19"/>
      <c r="U9659" s="3"/>
      <c r="X9659" t="str">
        <f t="shared" si="592"/>
        <v/>
      </c>
      <c r="Z9659" t="str">
        <f t="shared" si="593"/>
        <v/>
      </c>
      <c r="AB9659" s="9"/>
      <c r="AC9659" t="s">
        <v>17149</v>
      </c>
      <c r="AD9659">
        <f t="shared" si="596"/>
        <v>0</v>
      </c>
      <c r="AF9659" s="3"/>
      <c r="AH9659" s="9"/>
    </row>
    <row r="9660" spans="1:34" ht="10.95" customHeight="1" outlineLevel="1" x14ac:dyDescent="0.25">
      <c r="A9660" t="s">
        <v>4654</v>
      </c>
      <c r="C9660" s="3" t="s">
        <v>12466</v>
      </c>
      <c r="D9660" s="3">
        <v>393</v>
      </c>
      <c r="E9660" s="9">
        <v>1974</v>
      </c>
      <c r="F9660" s="7" t="s">
        <v>1643</v>
      </c>
      <c r="G9660" s="7" t="s">
        <v>5401</v>
      </c>
      <c r="H9660" s="8" t="s">
        <v>17150</v>
      </c>
      <c r="I9660" s="8" t="s">
        <v>17127</v>
      </c>
      <c r="J9660" s="19">
        <v>1</v>
      </c>
      <c r="K9660" s="19" t="s">
        <v>20093</v>
      </c>
      <c r="L9660" s="11"/>
      <c r="M9660" s="11"/>
      <c r="N9660" s="24"/>
      <c r="P9660" s="32"/>
      <c r="T9660" s="19"/>
      <c r="U9660" s="3"/>
      <c r="X9660" t="str">
        <f t="shared" si="592"/>
        <v/>
      </c>
      <c r="Z9660" t="str">
        <f t="shared" si="593"/>
        <v/>
      </c>
      <c r="AB9660" s="9"/>
      <c r="AC9660" t="s">
        <v>17150</v>
      </c>
      <c r="AD9660">
        <f t="shared" si="596"/>
        <v>0</v>
      </c>
      <c r="AF9660" s="3"/>
      <c r="AH9660" s="9"/>
    </row>
    <row r="9661" spans="1:34" ht="10.95" customHeight="1" outlineLevel="1" x14ac:dyDescent="0.25">
      <c r="A9661" t="s">
        <v>4654</v>
      </c>
      <c r="C9661" s="3" t="s">
        <v>12466</v>
      </c>
      <c r="D9661" s="3" t="s">
        <v>17124</v>
      </c>
      <c r="E9661" s="9">
        <v>1974</v>
      </c>
      <c r="F9661" s="7" t="s">
        <v>17125</v>
      </c>
      <c r="G9661" s="7" t="s">
        <v>5401</v>
      </c>
      <c r="H9661" s="8" t="s">
        <v>17151</v>
      </c>
      <c r="I9661" s="8" t="s">
        <v>17127</v>
      </c>
      <c r="J9661" s="19">
        <v>1</v>
      </c>
      <c r="K9661" s="19" t="s">
        <v>7736</v>
      </c>
      <c r="L9661" s="11">
        <v>6.5</v>
      </c>
      <c r="M9661" s="11"/>
      <c r="N9661" s="24"/>
      <c r="P9661" s="32"/>
      <c r="T9661" s="19"/>
      <c r="U9661" s="3"/>
      <c r="X9661" t="str">
        <f t="shared" si="592"/>
        <v/>
      </c>
      <c r="Z9661" t="str">
        <f t="shared" si="593"/>
        <v/>
      </c>
      <c r="AB9661" s="9"/>
      <c r="AC9661" t="s">
        <v>17151</v>
      </c>
      <c r="AD9661">
        <f t="shared" si="596"/>
        <v>0</v>
      </c>
      <c r="AF9661" s="3"/>
      <c r="AH9661" s="9"/>
    </row>
    <row r="9662" spans="1:34" ht="10.95" customHeight="1" outlineLevel="1" x14ac:dyDescent="0.25">
      <c r="A9662" t="s">
        <v>4654</v>
      </c>
      <c r="C9662" s="3" t="s">
        <v>12466</v>
      </c>
      <c r="D9662" s="3">
        <v>394</v>
      </c>
      <c r="E9662" s="9">
        <v>1974</v>
      </c>
      <c r="F9662" s="7" t="s">
        <v>17126</v>
      </c>
      <c r="G9662" s="7" t="s">
        <v>5401</v>
      </c>
      <c r="H9662" s="8" t="s">
        <v>17152</v>
      </c>
      <c r="I9662" s="8" t="s">
        <v>17127</v>
      </c>
      <c r="J9662" s="19">
        <v>6</v>
      </c>
      <c r="K9662" s="19" t="s">
        <v>7738</v>
      </c>
      <c r="L9662" s="11"/>
      <c r="M9662" s="11"/>
      <c r="N9662" s="24"/>
      <c r="P9662" s="32"/>
      <c r="T9662" s="19"/>
      <c r="U9662" s="3"/>
      <c r="X9662" t="str">
        <f t="shared" si="592"/>
        <v/>
      </c>
      <c r="Z9662" t="str">
        <f t="shared" si="593"/>
        <v/>
      </c>
      <c r="AB9662" s="9"/>
      <c r="AC9662" t="s">
        <v>17152</v>
      </c>
      <c r="AD9662">
        <f t="shared" si="596"/>
        <v>0</v>
      </c>
      <c r="AF9662" s="3"/>
      <c r="AH9662" s="9"/>
    </row>
    <row r="9663" spans="1:34" ht="10.95" customHeight="1" outlineLevel="1" x14ac:dyDescent="0.25">
      <c r="A9663" t="s">
        <v>4654</v>
      </c>
      <c r="C9663" s="3" t="s">
        <v>12466</v>
      </c>
      <c r="D9663" s="3" t="s">
        <v>17153</v>
      </c>
      <c r="E9663" s="9">
        <v>1974</v>
      </c>
      <c r="F9663" s="7" t="s">
        <v>8571</v>
      </c>
      <c r="G9663" s="7" t="s">
        <v>5401</v>
      </c>
      <c r="H9663" s="8" t="s">
        <v>17151</v>
      </c>
      <c r="I9663" s="8" t="s">
        <v>17127</v>
      </c>
      <c r="J9663" s="19">
        <v>6</v>
      </c>
      <c r="K9663" s="19" t="s">
        <v>7736</v>
      </c>
      <c r="L9663" s="11">
        <v>2</v>
      </c>
      <c r="M9663" s="11"/>
      <c r="N9663" s="24"/>
      <c r="P9663" s="32"/>
      <c r="T9663" s="19"/>
      <c r="U9663" s="3"/>
      <c r="X9663">
        <f t="shared" si="592"/>
        <v>1</v>
      </c>
      <c r="Z9663" t="str">
        <f t="shared" si="593"/>
        <v/>
      </c>
      <c r="AB9663" s="9"/>
      <c r="AC9663" t="s">
        <v>17151</v>
      </c>
      <c r="AD9663">
        <f t="shared" si="596"/>
        <v>0</v>
      </c>
      <c r="AF9663" s="3"/>
      <c r="AH9663" s="9"/>
    </row>
    <row r="9664" spans="1:34" ht="10.95" customHeight="1" outlineLevel="1" x14ac:dyDescent="0.25">
      <c r="A9664" t="s">
        <v>4654</v>
      </c>
      <c r="C9664" s="3" t="s">
        <v>12466</v>
      </c>
      <c r="D9664" s="3">
        <v>409</v>
      </c>
      <c r="E9664" s="9">
        <v>1975</v>
      </c>
      <c r="F9664" s="7" t="s">
        <v>1657</v>
      </c>
      <c r="G9664" s="7" t="s">
        <v>5401</v>
      </c>
      <c r="H9664" s="8" t="s">
        <v>17130</v>
      </c>
      <c r="I9664" s="8" t="s">
        <v>17132</v>
      </c>
      <c r="J9664" s="19">
        <v>3</v>
      </c>
      <c r="K9664" s="19" t="s">
        <v>7736</v>
      </c>
      <c r="L9664" s="11">
        <v>4.2</v>
      </c>
      <c r="M9664" s="11"/>
      <c r="N9664" s="24"/>
      <c r="P9664" s="32"/>
      <c r="T9664" s="19"/>
      <c r="U9664" s="3"/>
      <c r="X9664" t="str">
        <f t="shared" si="592"/>
        <v/>
      </c>
      <c r="Z9664" t="str">
        <f t="shared" si="593"/>
        <v/>
      </c>
      <c r="AB9664" s="9"/>
      <c r="AC9664" t="s">
        <v>17130</v>
      </c>
      <c r="AD9664">
        <f t="shared" si="596"/>
        <v>0</v>
      </c>
      <c r="AF9664" s="3"/>
      <c r="AH9664" s="9"/>
    </row>
    <row r="9665" spans="1:34" ht="10.95" customHeight="1" outlineLevel="1" x14ac:dyDescent="0.25">
      <c r="A9665" t="s">
        <v>4654</v>
      </c>
      <c r="C9665" s="3" t="s">
        <v>12466</v>
      </c>
      <c r="D9665" s="3">
        <v>429</v>
      </c>
      <c r="E9665" s="9">
        <v>1976</v>
      </c>
      <c r="F9665" s="7" t="s">
        <v>5143</v>
      </c>
      <c r="G9665" s="7" t="s">
        <v>5401</v>
      </c>
      <c r="H9665" s="8" t="s">
        <v>2298</v>
      </c>
      <c r="I9665" s="8" t="s">
        <v>17133</v>
      </c>
      <c r="J9665" s="19">
        <v>6</v>
      </c>
      <c r="K9665" s="19" t="s">
        <v>7736</v>
      </c>
      <c r="L9665" s="11">
        <v>1.2</v>
      </c>
      <c r="M9665" s="11"/>
      <c r="N9665" s="24"/>
      <c r="P9665" s="32"/>
      <c r="T9665" s="19"/>
      <c r="U9665" s="3">
        <v>208</v>
      </c>
      <c r="X9665" t="str">
        <f t="shared" si="592"/>
        <v/>
      </c>
      <c r="Z9665" t="str">
        <f t="shared" si="593"/>
        <v/>
      </c>
      <c r="AB9665" s="9"/>
      <c r="AC9665" t="s">
        <v>2298</v>
      </c>
      <c r="AD9665">
        <f t="shared" si="596"/>
        <v>0</v>
      </c>
      <c r="AF9665" s="3"/>
      <c r="AG9665" t="s">
        <v>2329</v>
      </c>
      <c r="AH9665" s="9" t="s">
        <v>4613</v>
      </c>
    </row>
    <row r="9666" spans="1:34" ht="10.95" customHeight="1" outlineLevel="1" x14ac:dyDescent="0.25">
      <c r="A9666" t="s">
        <v>4654</v>
      </c>
      <c r="C9666" s="3" t="s">
        <v>12466</v>
      </c>
      <c r="D9666" s="3">
        <v>473</v>
      </c>
      <c r="E9666" s="9">
        <v>1977</v>
      </c>
      <c r="F9666" s="7" t="s">
        <v>5699</v>
      </c>
      <c r="G9666" s="7" t="s">
        <v>5401</v>
      </c>
      <c r="H9666" s="8" t="s">
        <v>2333</v>
      </c>
      <c r="I9666" s="8" t="s">
        <v>17135</v>
      </c>
      <c r="J9666" s="19">
        <v>6</v>
      </c>
      <c r="K9666" s="19" t="s">
        <v>7736</v>
      </c>
      <c r="L9666" s="11">
        <v>1.2</v>
      </c>
      <c r="M9666" s="11"/>
      <c r="N9666" s="24"/>
      <c r="P9666" s="32"/>
      <c r="T9666" s="19"/>
      <c r="U9666" s="3">
        <v>238</v>
      </c>
      <c r="X9666" t="str">
        <f t="shared" ref="X9666:X9729" si="597">IF(COUNTIF(F9666,"*fdc*"),1,"")</f>
        <v/>
      </c>
      <c r="Z9666" t="str">
        <f t="shared" ref="Z9666:Z9729" si="598">IF(COUNTIF(F9666,"*s/s*"),1,"")</f>
        <v/>
      </c>
      <c r="AB9666" s="9"/>
      <c r="AC9666" t="s">
        <v>2333</v>
      </c>
      <c r="AD9666">
        <f t="shared" si="596"/>
        <v>0</v>
      </c>
      <c r="AF9666" s="3"/>
      <c r="AG9666" t="s">
        <v>2334</v>
      </c>
      <c r="AH9666" s="9" t="s">
        <v>4613</v>
      </c>
    </row>
    <row r="9667" spans="1:34" ht="10.95" customHeight="1" outlineLevel="1" x14ac:dyDescent="0.25">
      <c r="A9667" t="s">
        <v>4654</v>
      </c>
      <c r="C9667" s="3" t="s">
        <v>12466</v>
      </c>
      <c r="D9667" s="3">
        <v>474</v>
      </c>
      <c r="E9667" s="9">
        <v>1977</v>
      </c>
      <c r="F9667" s="7" t="s">
        <v>3440</v>
      </c>
      <c r="G9667" s="7" t="s">
        <v>5401</v>
      </c>
      <c r="H9667" s="8" t="s">
        <v>2298</v>
      </c>
      <c r="I9667" s="8" t="s">
        <v>17135</v>
      </c>
      <c r="J9667" s="19">
        <v>6</v>
      </c>
      <c r="K9667" s="19" t="s">
        <v>7736</v>
      </c>
      <c r="L9667" s="11">
        <v>0.85</v>
      </c>
      <c r="M9667" s="11"/>
      <c r="N9667" s="24"/>
      <c r="P9667" s="32"/>
      <c r="T9667" s="19"/>
      <c r="U9667" s="3">
        <v>239</v>
      </c>
      <c r="X9667" t="str">
        <f t="shared" si="597"/>
        <v/>
      </c>
      <c r="Z9667" t="str">
        <f t="shared" si="598"/>
        <v/>
      </c>
      <c r="AB9667" s="9"/>
      <c r="AC9667" t="s">
        <v>2298</v>
      </c>
      <c r="AD9667">
        <f t="shared" si="596"/>
        <v>0</v>
      </c>
      <c r="AF9667" s="3"/>
      <c r="AG9667" t="s">
        <v>2329</v>
      </c>
      <c r="AH9667" s="9" t="s">
        <v>4613</v>
      </c>
    </row>
    <row r="9668" spans="1:34" ht="10.95" customHeight="1" outlineLevel="1" x14ac:dyDescent="0.25">
      <c r="A9668" t="s">
        <v>4654</v>
      </c>
      <c r="C9668" s="3" t="s">
        <v>12466</v>
      </c>
      <c r="D9668" s="3">
        <v>475</v>
      </c>
      <c r="E9668" s="9">
        <v>1977</v>
      </c>
      <c r="F9668" s="7" t="s">
        <v>3442</v>
      </c>
      <c r="G9668" s="7" t="s">
        <v>5401</v>
      </c>
      <c r="H9668" s="8" t="s">
        <v>1753</v>
      </c>
      <c r="I9668" s="8" t="s">
        <v>17135</v>
      </c>
      <c r="J9668" s="19">
        <v>6</v>
      </c>
      <c r="K9668" s="19" t="s">
        <v>7736</v>
      </c>
      <c r="L9668" s="11">
        <v>1</v>
      </c>
      <c r="M9668" s="11"/>
      <c r="N9668" s="24"/>
      <c r="P9668" s="32"/>
      <c r="T9668" s="19"/>
      <c r="U9668" s="3">
        <v>240</v>
      </c>
      <c r="X9668" t="str">
        <f t="shared" si="597"/>
        <v/>
      </c>
      <c r="Z9668" t="str">
        <f t="shared" si="598"/>
        <v/>
      </c>
      <c r="AB9668" s="9"/>
      <c r="AC9668" t="s">
        <v>1753</v>
      </c>
      <c r="AD9668">
        <f t="shared" si="596"/>
        <v>0</v>
      </c>
      <c r="AF9668" s="3"/>
      <c r="AG9668" t="s">
        <v>2329</v>
      </c>
      <c r="AH9668" s="9" t="s">
        <v>4613</v>
      </c>
    </row>
    <row r="9669" spans="1:34" ht="10.95" customHeight="1" outlineLevel="1" x14ac:dyDescent="0.25">
      <c r="A9669" t="s">
        <v>4654</v>
      </c>
      <c r="C9669" s="3" t="s">
        <v>12466</v>
      </c>
      <c r="D9669" s="3">
        <v>476</v>
      </c>
      <c r="E9669" s="9">
        <v>1977</v>
      </c>
      <c r="F9669" s="7" t="s">
        <v>5764</v>
      </c>
      <c r="G9669" s="7" t="s">
        <v>5401</v>
      </c>
      <c r="H9669" s="8" t="s">
        <v>2335</v>
      </c>
      <c r="I9669" s="8" t="s">
        <v>17135</v>
      </c>
      <c r="J9669" s="19">
        <v>6</v>
      </c>
      <c r="K9669" s="19" t="s">
        <v>7736</v>
      </c>
      <c r="L9669" s="11">
        <v>2</v>
      </c>
      <c r="M9669" s="11"/>
      <c r="N9669" s="24"/>
      <c r="P9669" s="32"/>
      <c r="T9669" s="19"/>
      <c r="U9669" s="3">
        <v>241</v>
      </c>
      <c r="X9669" t="str">
        <f t="shared" si="597"/>
        <v/>
      </c>
      <c r="Z9669" t="str">
        <f t="shared" si="598"/>
        <v/>
      </c>
      <c r="AB9669" s="9"/>
      <c r="AC9669" t="s">
        <v>2335</v>
      </c>
      <c r="AD9669">
        <f t="shared" si="596"/>
        <v>0</v>
      </c>
      <c r="AF9669" s="3"/>
      <c r="AG9669" t="s">
        <v>2327</v>
      </c>
      <c r="AH9669" s="9" t="s">
        <v>4613</v>
      </c>
    </row>
    <row r="9670" spans="1:34" ht="10.95" customHeight="1" outlineLevel="1" x14ac:dyDescent="0.25">
      <c r="A9670" t="s">
        <v>4654</v>
      </c>
      <c r="C9670" s="3" t="s">
        <v>12466</v>
      </c>
      <c r="D9670" s="3">
        <v>477</v>
      </c>
      <c r="E9670" s="9">
        <v>1977</v>
      </c>
      <c r="F9670" s="7" t="s">
        <v>3445</v>
      </c>
      <c r="G9670" s="7" t="s">
        <v>5401</v>
      </c>
      <c r="H9670" s="8" t="s">
        <v>5253</v>
      </c>
      <c r="I9670" s="8" t="s">
        <v>17135</v>
      </c>
      <c r="J9670" s="19">
        <v>6</v>
      </c>
      <c r="K9670" s="19" t="s">
        <v>7736</v>
      </c>
      <c r="L9670" s="11">
        <v>0.85</v>
      </c>
      <c r="M9670" s="11"/>
      <c r="N9670" s="24"/>
      <c r="P9670" s="32"/>
      <c r="T9670" s="19"/>
      <c r="U9670" s="3">
        <v>242</v>
      </c>
      <c r="X9670" t="str">
        <f t="shared" si="597"/>
        <v/>
      </c>
      <c r="Z9670" t="str">
        <f t="shared" si="598"/>
        <v/>
      </c>
      <c r="AB9670" s="9"/>
      <c r="AC9670" t="s">
        <v>5253</v>
      </c>
      <c r="AD9670">
        <f t="shared" si="596"/>
        <v>0</v>
      </c>
      <c r="AF9670" s="3"/>
      <c r="AG9670" t="s">
        <v>2329</v>
      </c>
      <c r="AH9670" s="9" t="s">
        <v>4613</v>
      </c>
    </row>
    <row r="9671" spans="1:34" ht="10.95" customHeight="1" outlineLevel="1" x14ac:dyDescent="0.25">
      <c r="A9671" t="s">
        <v>4654</v>
      </c>
      <c r="C9671" s="3" t="s">
        <v>12466</v>
      </c>
      <c r="D9671" s="3">
        <v>478</v>
      </c>
      <c r="E9671" s="9">
        <v>1977</v>
      </c>
      <c r="F9671" s="7" t="s">
        <v>3536</v>
      </c>
      <c r="G9671" s="7" t="s">
        <v>5401</v>
      </c>
      <c r="H9671" s="8" t="s">
        <v>2336</v>
      </c>
      <c r="I9671" s="8" t="s">
        <v>17135</v>
      </c>
      <c r="J9671" s="19">
        <v>6</v>
      </c>
      <c r="K9671" s="19" t="s">
        <v>7736</v>
      </c>
      <c r="L9671" s="11">
        <v>2.1</v>
      </c>
      <c r="M9671" s="11"/>
      <c r="N9671" s="24"/>
      <c r="P9671" s="32"/>
      <c r="T9671" s="19"/>
      <c r="U9671" s="3">
        <v>243</v>
      </c>
      <c r="X9671" t="str">
        <f t="shared" si="597"/>
        <v/>
      </c>
      <c r="Z9671" t="str">
        <f t="shared" si="598"/>
        <v/>
      </c>
      <c r="AB9671" s="9"/>
      <c r="AC9671" t="s">
        <v>2336</v>
      </c>
      <c r="AD9671">
        <f t="shared" si="596"/>
        <v>0</v>
      </c>
      <c r="AF9671" s="3"/>
      <c r="AG9671" t="s">
        <v>2337</v>
      </c>
      <c r="AH9671" s="9" t="s">
        <v>4613</v>
      </c>
    </row>
    <row r="9672" spans="1:34" ht="10.95" customHeight="1" outlineLevel="1" x14ac:dyDescent="0.25">
      <c r="A9672" t="s">
        <v>4654</v>
      </c>
      <c r="C9672" s="3" t="s">
        <v>12466</v>
      </c>
      <c r="D9672" s="3">
        <v>479</v>
      </c>
      <c r="E9672" s="9">
        <v>1977</v>
      </c>
      <c r="F9672" s="7" t="s">
        <v>4790</v>
      </c>
      <c r="G9672" s="7" t="s">
        <v>5401</v>
      </c>
      <c r="H9672" s="8" t="s">
        <v>5255</v>
      </c>
      <c r="I9672" s="8" t="s">
        <v>17135</v>
      </c>
      <c r="J9672" s="19">
        <v>6</v>
      </c>
      <c r="K9672" s="19" t="s">
        <v>7736</v>
      </c>
      <c r="L9672" s="11">
        <v>0.85</v>
      </c>
      <c r="M9672" s="11"/>
      <c r="N9672" s="24"/>
      <c r="P9672" s="32"/>
      <c r="T9672" s="19"/>
      <c r="U9672" s="3">
        <v>244</v>
      </c>
      <c r="X9672" t="str">
        <f t="shared" si="597"/>
        <v/>
      </c>
      <c r="Z9672" t="str">
        <f t="shared" si="598"/>
        <v/>
      </c>
      <c r="AB9672" s="9"/>
      <c r="AC9672" t="s">
        <v>5255</v>
      </c>
      <c r="AD9672">
        <f t="shared" si="596"/>
        <v>0</v>
      </c>
      <c r="AF9672" s="3"/>
      <c r="AG9672" t="s">
        <v>2329</v>
      </c>
      <c r="AH9672" s="9" t="s">
        <v>4613</v>
      </c>
    </row>
    <row r="9673" spans="1:34" ht="10.95" customHeight="1" outlineLevel="1" x14ac:dyDescent="0.25">
      <c r="A9673" t="s">
        <v>4654</v>
      </c>
      <c r="C9673" s="3" t="s">
        <v>12466</v>
      </c>
      <c r="D9673" s="3">
        <v>480</v>
      </c>
      <c r="E9673" s="9">
        <v>1977</v>
      </c>
      <c r="F9673" s="7" t="s">
        <v>5753</v>
      </c>
      <c r="G9673" s="7" t="s">
        <v>5401</v>
      </c>
      <c r="H9673" s="8" t="s">
        <v>1525</v>
      </c>
      <c r="I9673" s="8" t="s">
        <v>17135</v>
      </c>
      <c r="J9673" s="19">
        <v>6</v>
      </c>
      <c r="K9673" s="19" t="s">
        <v>7736</v>
      </c>
      <c r="L9673" s="11">
        <v>0.85</v>
      </c>
      <c r="M9673" s="11"/>
      <c r="N9673" s="24"/>
      <c r="P9673" s="32"/>
      <c r="T9673" s="19"/>
      <c r="U9673" s="3">
        <v>245</v>
      </c>
      <c r="X9673" t="str">
        <f t="shared" si="597"/>
        <v/>
      </c>
      <c r="Z9673" t="str">
        <f t="shared" si="598"/>
        <v/>
      </c>
      <c r="AB9673" s="9"/>
      <c r="AC9673" t="s">
        <v>1525</v>
      </c>
      <c r="AD9673">
        <f t="shared" si="596"/>
        <v>0</v>
      </c>
      <c r="AF9673" s="3"/>
      <c r="AG9673" t="s">
        <v>2332</v>
      </c>
      <c r="AH9673" s="9" t="s">
        <v>4613</v>
      </c>
    </row>
    <row r="9674" spans="1:34" ht="10.95" customHeight="1" outlineLevel="1" collapsed="1" x14ac:dyDescent="0.25">
      <c r="A9674" t="s">
        <v>4654</v>
      </c>
      <c r="C9674" s="3" t="s">
        <v>12466</v>
      </c>
      <c r="D9674" s="3">
        <v>481</v>
      </c>
      <c r="E9674" s="9">
        <v>1977</v>
      </c>
      <c r="F9674" s="7" t="s">
        <v>1017</v>
      </c>
      <c r="G9674" s="7" t="s">
        <v>5401</v>
      </c>
      <c r="H9674" s="8" t="s">
        <v>4498</v>
      </c>
      <c r="I9674" s="8" t="s">
        <v>17135</v>
      </c>
      <c r="J9674" s="19">
        <v>6</v>
      </c>
      <c r="K9674" s="19" t="s">
        <v>7736</v>
      </c>
      <c r="L9674" s="11">
        <v>1.2</v>
      </c>
      <c r="M9674" s="11"/>
      <c r="N9674" s="24"/>
      <c r="P9674" s="32"/>
      <c r="T9674" s="19"/>
      <c r="U9674" s="3">
        <v>246</v>
      </c>
      <c r="X9674" t="str">
        <f t="shared" si="597"/>
        <v/>
      </c>
      <c r="Z9674" t="str">
        <f t="shared" si="598"/>
        <v/>
      </c>
      <c r="AB9674" s="9"/>
      <c r="AC9674" t="s">
        <v>4498</v>
      </c>
      <c r="AD9674">
        <f t="shared" si="596"/>
        <v>0</v>
      </c>
      <c r="AF9674" s="3"/>
      <c r="AG9674" t="s">
        <v>5534</v>
      </c>
      <c r="AH9674" s="9" t="s">
        <v>4613</v>
      </c>
    </row>
    <row r="9675" spans="1:34" ht="10.95" customHeight="1" outlineLevel="1" x14ac:dyDescent="0.25">
      <c r="A9675" t="s">
        <v>4654</v>
      </c>
      <c r="C9675" s="3" t="s">
        <v>12466</v>
      </c>
      <c r="D9675" s="3">
        <v>482</v>
      </c>
      <c r="E9675" s="9">
        <v>1977</v>
      </c>
      <c r="F9675" s="7" t="s">
        <v>5756</v>
      </c>
      <c r="G9675" s="7" t="s">
        <v>5401</v>
      </c>
      <c r="H9675" s="8" t="s">
        <v>5535</v>
      </c>
      <c r="I9675" s="8" t="s">
        <v>17135</v>
      </c>
      <c r="J9675" s="19">
        <v>6</v>
      </c>
      <c r="K9675" s="19" t="s">
        <v>7736</v>
      </c>
      <c r="L9675" s="11">
        <v>0.85</v>
      </c>
      <c r="M9675" s="11"/>
      <c r="N9675" s="24"/>
      <c r="P9675" s="32"/>
      <c r="T9675" s="19"/>
      <c r="U9675" s="3">
        <v>247</v>
      </c>
      <c r="X9675" t="str">
        <f t="shared" si="597"/>
        <v/>
      </c>
      <c r="Z9675" t="str">
        <f t="shared" si="598"/>
        <v/>
      </c>
      <c r="AB9675" s="9"/>
      <c r="AC9675" t="s">
        <v>5535</v>
      </c>
      <c r="AD9675">
        <f t="shared" si="596"/>
        <v>0</v>
      </c>
      <c r="AF9675" s="3"/>
      <c r="AG9675" t="s">
        <v>5536</v>
      </c>
      <c r="AH9675" s="9" t="s">
        <v>4925</v>
      </c>
    </row>
    <row r="9676" spans="1:34" ht="10.95" customHeight="1" outlineLevel="1" x14ac:dyDescent="0.25">
      <c r="A9676" t="s">
        <v>4654</v>
      </c>
      <c r="C9676" s="3" t="s">
        <v>12466</v>
      </c>
      <c r="D9676" s="3">
        <v>483</v>
      </c>
      <c r="E9676" s="9">
        <v>1977</v>
      </c>
      <c r="F9676" s="7" t="s">
        <v>5768</v>
      </c>
      <c r="G9676" s="7" t="s">
        <v>5401</v>
      </c>
      <c r="H9676" s="8" t="s">
        <v>5537</v>
      </c>
      <c r="I9676" s="8" t="s">
        <v>17135</v>
      </c>
      <c r="J9676" s="19">
        <v>6</v>
      </c>
      <c r="K9676" s="19" t="s">
        <v>7736</v>
      </c>
      <c r="L9676" s="11">
        <v>1.7</v>
      </c>
      <c r="M9676" s="11"/>
      <c r="N9676" s="24"/>
      <c r="P9676" s="32"/>
      <c r="T9676" s="19"/>
      <c r="U9676" s="3">
        <v>248</v>
      </c>
      <c r="X9676" t="str">
        <f t="shared" si="597"/>
        <v/>
      </c>
      <c r="Z9676" t="str">
        <f t="shared" si="598"/>
        <v/>
      </c>
      <c r="AB9676" s="9"/>
      <c r="AC9676" t="s">
        <v>5537</v>
      </c>
      <c r="AD9676">
        <f t="shared" si="596"/>
        <v>0</v>
      </c>
      <c r="AF9676" s="3"/>
      <c r="AG9676" t="s">
        <v>5538</v>
      </c>
      <c r="AH9676" s="9" t="s">
        <v>4925</v>
      </c>
    </row>
    <row r="9677" spans="1:34" ht="10.95" customHeight="1" outlineLevel="1" x14ac:dyDescent="0.25">
      <c r="A9677" t="s">
        <v>4654</v>
      </c>
      <c r="C9677" s="3" t="s">
        <v>12466</v>
      </c>
      <c r="D9677" s="3">
        <v>484</v>
      </c>
      <c r="E9677" s="9">
        <v>1977</v>
      </c>
      <c r="F9677" s="7" t="s">
        <v>3128</v>
      </c>
      <c r="G9677" s="7" t="s">
        <v>5401</v>
      </c>
      <c r="H9677" s="8" t="s">
        <v>5539</v>
      </c>
      <c r="I9677" s="8" t="s">
        <v>17135</v>
      </c>
      <c r="J9677" s="19">
        <v>6</v>
      </c>
      <c r="K9677" s="19" t="s">
        <v>7736</v>
      </c>
      <c r="L9677" s="11">
        <v>2.1</v>
      </c>
      <c r="M9677" s="11"/>
      <c r="N9677" s="24"/>
      <c r="P9677" s="32"/>
      <c r="T9677" s="19"/>
      <c r="U9677" s="3">
        <v>249</v>
      </c>
      <c r="X9677" t="str">
        <f t="shared" si="597"/>
        <v/>
      </c>
      <c r="Z9677" t="str">
        <f t="shared" si="598"/>
        <v/>
      </c>
      <c r="AB9677" s="9"/>
      <c r="AC9677" t="s">
        <v>5539</v>
      </c>
      <c r="AD9677">
        <f t="shared" si="596"/>
        <v>0</v>
      </c>
      <c r="AF9677" s="3"/>
      <c r="AG9677" t="s">
        <v>5540</v>
      </c>
      <c r="AH9677" s="9" t="s">
        <v>4925</v>
      </c>
    </row>
    <row r="9678" spans="1:34" ht="10.95" customHeight="1" outlineLevel="1" collapsed="1" x14ac:dyDescent="0.25">
      <c r="A9678" t="s">
        <v>4654</v>
      </c>
      <c r="C9678" s="3" t="s">
        <v>12466</v>
      </c>
      <c r="D9678" s="3">
        <v>485</v>
      </c>
      <c r="E9678" s="9">
        <v>1977</v>
      </c>
      <c r="F9678" s="7" t="s">
        <v>3542</v>
      </c>
      <c r="G9678" s="7" t="s">
        <v>5401</v>
      </c>
      <c r="H9678" s="8" t="s">
        <v>453</v>
      </c>
      <c r="I9678" s="8" t="s">
        <v>17135</v>
      </c>
      <c r="J9678" s="19">
        <v>6</v>
      </c>
      <c r="K9678" s="19" t="s">
        <v>7736</v>
      </c>
      <c r="L9678" s="11">
        <v>0.85</v>
      </c>
      <c r="M9678" s="11"/>
      <c r="N9678" s="24"/>
      <c r="P9678" s="32"/>
      <c r="T9678" s="19"/>
      <c r="U9678" s="3">
        <v>250</v>
      </c>
      <c r="X9678" t="str">
        <f t="shared" si="597"/>
        <v/>
      </c>
      <c r="Z9678" t="str">
        <f t="shared" si="598"/>
        <v/>
      </c>
      <c r="AB9678" s="9"/>
      <c r="AC9678" t="s">
        <v>453</v>
      </c>
      <c r="AD9678">
        <f t="shared" si="596"/>
        <v>0</v>
      </c>
      <c r="AF9678" s="3"/>
      <c r="AG9678" t="s">
        <v>2329</v>
      </c>
      <c r="AH9678" s="9" t="s">
        <v>4925</v>
      </c>
    </row>
    <row r="9679" spans="1:34" ht="10.95" customHeight="1" outlineLevel="1" x14ac:dyDescent="0.25">
      <c r="A9679" t="s">
        <v>4654</v>
      </c>
      <c r="C9679" s="3" t="s">
        <v>12466</v>
      </c>
      <c r="D9679" s="3">
        <v>527</v>
      </c>
      <c r="E9679" s="9">
        <v>1979</v>
      </c>
      <c r="F9679" s="7" t="s">
        <v>2299</v>
      </c>
      <c r="G9679" s="7" t="s">
        <v>5401</v>
      </c>
      <c r="H9679" s="8" t="s">
        <v>2298</v>
      </c>
      <c r="I9679" s="8" t="s">
        <v>17137</v>
      </c>
      <c r="J9679" s="19">
        <v>6</v>
      </c>
      <c r="K9679" s="19" t="s">
        <v>7736</v>
      </c>
      <c r="L9679" s="11">
        <v>0.5</v>
      </c>
      <c r="M9679" s="11"/>
      <c r="N9679" s="24"/>
      <c r="P9679" s="32"/>
      <c r="T9679" s="19"/>
      <c r="U9679" s="3">
        <v>263</v>
      </c>
      <c r="X9679" t="str">
        <f t="shared" si="597"/>
        <v/>
      </c>
      <c r="Z9679" t="str">
        <f t="shared" si="598"/>
        <v/>
      </c>
      <c r="AB9679" s="9"/>
      <c r="AC9679" t="s">
        <v>2298</v>
      </c>
      <c r="AD9679">
        <f t="shared" si="596"/>
        <v>0</v>
      </c>
      <c r="AF9679" s="3"/>
      <c r="AG9679" t="s">
        <v>2329</v>
      </c>
      <c r="AH9679" s="9" t="s">
        <v>4613</v>
      </c>
    </row>
    <row r="9680" spans="1:34" ht="10.95" customHeight="1" outlineLevel="1" collapsed="1" x14ac:dyDescent="0.25">
      <c r="A9680" t="s">
        <v>4654</v>
      </c>
      <c r="C9680" s="3" t="s">
        <v>12466</v>
      </c>
      <c r="D9680" s="3">
        <v>528</v>
      </c>
      <c r="E9680" s="9">
        <v>1979</v>
      </c>
      <c r="F9680" s="7" t="s">
        <v>2300</v>
      </c>
      <c r="G9680" s="7" t="s">
        <v>5401</v>
      </c>
      <c r="H9680" s="8" t="s">
        <v>2298</v>
      </c>
      <c r="I9680" s="8" t="s">
        <v>17137</v>
      </c>
      <c r="J9680" s="19">
        <v>6</v>
      </c>
      <c r="K9680" s="19" t="s">
        <v>7736</v>
      </c>
      <c r="L9680" s="11">
        <v>0.5</v>
      </c>
      <c r="M9680" s="11"/>
      <c r="N9680" s="24"/>
      <c r="P9680" s="32"/>
      <c r="T9680" s="19"/>
      <c r="U9680" s="3">
        <v>264</v>
      </c>
      <c r="X9680" t="str">
        <f t="shared" si="597"/>
        <v/>
      </c>
      <c r="Z9680" t="str">
        <f t="shared" si="598"/>
        <v/>
      </c>
      <c r="AB9680" s="9"/>
      <c r="AC9680" t="s">
        <v>2298</v>
      </c>
      <c r="AD9680">
        <f t="shared" si="596"/>
        <v>0</v>
      </c>
      <c r="AF9680" s="3"/>
      <c r="AG9680" t="s">
        <v>2329</v>
      </c>
      <c r="AH9680" s="9" t="s">
        <v>4613</v>
      </c>
    </row>
    <row r="9681" spans="1:48" ht="10.95" customHeight="1" outlineLevel="1" x14ac:dyDescent="0.25">
      <c r="A9681" t="s">
        <v>4654</v>
      </c>
      <c r="C9681" s="3" t="s">
        <v>12466</v>
      </c>
      <c r="D9681" s="3">
        <v>531</v>
      </c>
      <c r="E9681" s="9">
        <v>1979</v>
      </c>
      <c r="F9681" s="7" t="s">
        <v>3440</v>
      </c>
      <c r="G9681" s="7" t="s">
        <v>5401</v>
      </c>
      <c r="H9681" s="8" t="s">
        <v>17140</v>
      </c>
      <c r="I9681" s="8" t="s">
        <v>17139</v>
      </c>
      <c r="J9681" s="19">
        <v>3</v>
      </c>
      <c r="K9681" s="19" t="s">
        <v>7736</v>
      </c>
      <c r="L9681" s="11">
        <v>1.4</v>
      </c>
      <c r="M9681" s="11"/>
      <c r="N9681" s="24"/>
      <c r="P9681" s="32"/>
      <c r="T9681" s="19"/>
      <c r="U9681" s="3">
        <v>265</v>
      </c>
      <c r="X9681" t="str">
        <f t="shared" si="597"/>
        <v/>
      </c>
      <c r="Z9681" t="str">
        <f t="shared" si="598"/>
        <v/>
      </c>
      <c r="AB9681" s="9"/>
      <c r="AC9681" t="s">
        <v>17140</v>
      </c>
      <c r="AD9681">
        <f t="shared" si="596"/>
        <v>0</v>
      </c>
      <c r="AF9681" s="3"/>
      <c r="AG9681" t="s">
        <v>4611</v>
      </c>
      <c r="AH9681" s="9" t="s">
        <v>4613</v>
      </c>
    </row>
    <row r="9682" spans="1:48" ht="10.95" customHeight="1" x14ac:dyDescent="0.25">
      <c r="A9682" t="s">
        <v>17143</v>
      </c>
      <c r="B9682" t="s">
        <v>2330</v>
      </c>
      <c r="C9682" s="3" t="s">
        <v>12466</v>
      </c>
      <c r="E9682" s="9"/>
      <c r="F9682" s="7"/>
      <c r="G9682" s="7"/>
      <c r="H9682" s="8"/>
      <c r="I9682" s="8"/>
      <c r="J9682" s="19"/>
      <c r="K9682" s="19"/>
      <c r="L9682" s="11"/>
      <c r="M9682" s="11">
        <f>SUM(L9683:L9759)</f>
        <v>76.599999999999994</v>
      </c>
      <c r="N9682" s="24">
        <v>281</v>
      </c>
      <c r="O9682">
        <f>COUNTIF(K9683:K9759,"*")</f>
        <v>77</v>
      </c>
      <c r="P9682" s="32">
        <f>O9682/N9682</f>
        <v>0.27402135231316727</v>
      </c>
      <c r="Q9682">
        <f>COUNTIF(K9683:K9759,"Y")+COUNTIF(K9683:K9759,"S")</f>
        <v>31</v>
      </c>
      <c r="T9682" s="20" t="s">
        <v>7738</v>
      </c>
      <c r="U9682" s="3"/>
      <c r="V9682" t="s">
        <v>18629</v>
      </c>
      <c r="X9682" t="str">
        <f t="shared" si="597"/>
        <v/>
      </c>
      <c r="Z9682" t="str">
        <f t="shared" si="598"/>
        <v/>
      </c>
      <c r="AB9682" s="9"/>
      <c r="AE9682">
        <f>COUNTIF(AD9683:AD9759,"1")</f>
        <v>0</v>
      </c>
      <c r="AF9682" s="3"/>
      <c r="AH9682" s="9"/>
      <c r="AI9682">
        <f>COUNTIF($J9683:$J9759,"1")-COUNTIFS($J9683:$J9759,"1",$K9683:$K9759,"V")</f>
        <v>4</v>
      </c>
      <c r="AJ9682">
        <f>COUNTIFS($J9683:$J9759,"1",$K9683:$K9759,"Y")+COUNTIFS($J9683:$J9759,"1",$K9683:$K9759,"s")</f>
        <v>4</v>
      </c>
      <c r="AK9682">
        <f>COUNTIF($J9683:$J9759,"2")-COUNTIFS($J9683:$J9759,"2",$K9683:$K9759,"V")</f>
        <v>0</v>
      </c>
      <c r="AL9682">
        <f>COUNTIFS($J9683:$J9759,"2",$K9683:$K9759,"Y")+COUNTIFS($J9683:$J9759,"2",$K9683:$K9759,"s")</f>
        <v>0</v>
      </c>
      <c r="AM9682">
        <f>COUNTIF($J9683:$J9759,"3")-COUNTIFS($J9683:$J9759,"3",$K9683:$K9759,"V")</f>
        <v>32</v>
      </c>
      <c r="AN9682">
        <f>COUNTIFS($J9683:$J9759,"3",$K9683:$K9759,"Y")+COUNTIFS($J9683:$J9759,"3",$K9683:$K9759,"s")</f>
        <v>12</v>
      </c>
      <c r="AO9682">
        <f>COUNTIF($J9683:$J9759,"4")-COUNTIFS($J9683:$J9759,"4",$K9683:$K9759,"V")</f>
        <v>0</v>
      </c>
      <c r="AP9682">
        <f>COUNTIFS($J9683:$J9759,"4",$K9683:$K9759,"Y")+COUNTIFS($J9683:$J9759,"4",$K9683:$K9759,"s")</f>
        <v>0</v>
      </c>
      <c r="AQ9682">
        <f>COUNTIF($J9683:$J9759,"5")-COUNTIFS($J9683:$J9759,"5",$K9683:$K9759,"V")</f>
        <v>6</v>
      </c>
      <c r="AR9682">
        <f>COUNTIFS($J9683:$J9759,"5",$K9683:$K9759,"Y")+COUNTIFS($J9683:$J9759,"5",$K9683:$K9759,"s")</f>
        <v>1</v>
      </c>
      <c r="AS9682">
        <f>COUNTIF($J9683:$J9759,"6")-COUNTIFS($J9683:$J9759,"6",$K9683:$K9759,"V")</f>
        <v>24</v>
      </c>
      <c r="AT9682">
        <f>COUNTIFS($J9683:$J9759,"6",$K9683:$K9759,"Y")+COUNTIFS($J9683:$J9759,"6",$K9683:$K9759,"s")</f>
        <v>14</v>
      </c>
      <c r="AU9682">
        <f>COUNTIF($J9683:$J9759,"7")-COUNTIFS($J9683:$J9759,"7",$K9683:$K9759,"V")</f>
        <v>0</v>
      </c>
      <c r="AV9682">
        <f>COUNTIFS($J9683:$J9759,"7",$K9683:$K9759,"Y")+COUNTIFS($J9683:$J9759,"7",$K9683:$K9759,"s")</f>
        <v>0</v>
      </c>
    </row>
    <row r="9683" spans="1:48" ht="10.95" customHeight="1" outlineLevel="1" x14ac:dyDescent="0.25">
      <c r="A9683" t="s">
        <v>5547</v>
      </c>
      <c r="C9683" s="3" t="s">
        <v>12466</v>
      </c>
      <c r="D9683" s="3">
        <v>109</v>
      </c>
      <c r="E9683" s="9">
        <v>1938</v>
      </c>
      <c r="F9683" s="7" t="s">
        <v>5142</v>
      </c>
      <c r="G9683" s="7" t="s">
        <v>6507</v>
      </c>
      <c r="H9683" s="8" t="s">
        <v>4610</v>
      </c>
      <c r="I9683" s="8" t="s">
        <v>17104</v>
      </c>
      <c r="J9683" s="19">
        <v>3</v>
      </c>
      <c r="K9683" s="19" t="s">
        <v>7736</v>
      </c>
      <c r="L9683" s="11">
        <v>1.5</v>
      </c>
      <c r="M9683" s="11"/>
      <c r="N9683" s="24"/>
      <c r="P9683" s="32"/>
      <c r="T9683" s="19"/>
      <c r="U9683" s="3">
        <v>55</v>
      </c>
      <c r="X9683" t="str">
        <f t="shared" si="597"/>
        <v/>
      </c>
      <c r="Z9683" t="str">
        <f t="shared" si="598"/>
        <v/>
      </c>
      <c r="AB9683" s="9"/>
      <c r="AC9683" t="s">
        <v>4610</v>
      </c>
      <c r="AD9683">
        <f t="shared" ref="AD9683:AD9714" si="599">COUNTIF(H9683,"*Fuji*")</f>
        <v>0</v>
      </c>
      <c r="AF9683" s="3"/>
      <c r="AG9683" t="s">
        <v>4611</v>
      </c>
      <c r="AH9683" s="9" t="s">
        <v>4613</v>
      </c>
    </row>
    <row r="9684" spans="1:48" ht="10.95" customHeight="1" outlineLevel="1" x14ac:dyDescent="0.25">
      <c r="A9684" t="s">
        <v>5547</v>
      </c>
      <c r="C9684" s="3" t="s">
        <v>12466</v>
      </c>
      <c r="D9684" s="3">
        <v>110</v>
      </c>
      <c r="E9684" s="9">
        <v>1938</v>
      </c>
      <c r="F9684" s="7" t="s">
        <v>5141</v>
      </c>
      <c r="G9684" s="7" t="s">
        <v>2322</v>
      </c>
      <c r="H9684" s="8" t="s">
        <v>4610</v>
      </c>
      <c r="I9684" s="8" t="s">
        <v>17104</v>
      </c>
      <c r="J9684" s="19">
        <v>3</v>
      </c>
      <c r="K9684" s="19" t="s">
        <v>7736</v>
      </c>
      <c r="L9684" s="11">
        <v>0.4</v>
      </c>
      <c r="M9684" s="11"/>
      <c r="N9684" s="24"/>
      <c r="P9684" s="32"/>
      <c r="T9684" s="19"/>
      <c r="U9684" s="3">
        <v>56</v>
      </c>
      <c r="X9684" t="str">
        <f t="shared" si="597"/>
        <v/>
      </c>
      <c r="Z9684" t="str">
        <f t="shared" si="598"/>
        <v/>
      </c>
      <c r="AB9684" s="9"/>
      <c r="AC9684" t="s">
        <v>4610</v>
      </c>
      <c r="AD9684">
        <f t="shared" si="599"/>
        <v>0</v>
      </c>
      <c r="AF9684" s="3"/>
      <c r="AG9684" t="s">
        <v>4611</v>
      </c>
      <c r="AH9684" s="9" t="s">
        <v>4613</v>
      </c>
    </row>
    <row r="9685" spans="1:48" ht="10.95" customHeight="1" outlineLevel="1" x14ac:dyDescent="0.25">
      <c r="A9685" t="s">
        <v>5547</v>
      </c>
      <c r="C9685" s="3" t="s">
        <v>12466</v>
      </c>
      <c r="D9685" s="3">
        <v>111</v>
      </c>
      <c r="E9685" s="9">
        <v>1938</v>
      </c>
      <c r="F9685" s="7" t="s">
        <v>5242</v>
      </c>
      <c r="G9685" s="7" t="s">
        <v>1647</v>
      </c>
      <c r="H9685" s="8" t="s">
        <v>4610</v>
      </c>
      <c r="I9685" s="8" t="s">
        <v>17104</v>
      </c>
      <c r="J9685" s="19">
        <v>3</v>
      </c>
      <c r="K9685" s="19" t="s">
        <v>7736</v>
      </c>
      <c r="L9685" s="11">
        <v>5</v>
      </c>
      <c r="M9685" s="11"/>
      <c r="N9685" s="24"/>
      <c r="P9685" s="32"/>
      <c r="T9685" s="19"/>
      <c r="U9685" s="3">
        <v>57</v>
      </c>
      <c r="X9685" t="str">
        <f t="shared" si="597"/>
        <v/>
      </c>
      <c r="Z9685" t="str">
        <f t="shared" si="598"/>
        <v/>
      </c>
      <c r="AB9685" s="9"/>
      <c r="AC9685" t="s">
        <v>4610</v>
      </c>
      <c r="AD9685">
        <f t="shared" si="599"/>
        <v>0</v>
      </c>
      <c r="AF9685" s="3"/>
      <c r="AG9685" t="s">
        <v>4611</v>
      </c>
      <c r="AH9685" s="9" t="s">
        <v>4613</v>
      </c>
    </row>
    <row r="9686" spans="1:48" ht="10.95" customHeight="1" outlineLevel="1" collapsed="1" x14ac:dyDescent="0.25">
      <c r="A9686" t="s">
        <v>5547</v>
      </c>
      <c r="C9686" s="3" t="s">
        <v>12466</v>
      </c>
      <c r="D9686" s="3">
        <v>112</v>
      </c>
      <c r="E9686" s="9">
        <v>1938</v>
      </c>
      <c r="F9686" s="7" t="s">
        <v>2977</v>
      </c>
      <c r="G9686" s="7" t="s">
        <v>6139</v>
      </c>
      <c r="H9686" s="8" t="s">
        <v>4610</v>
      </c>
      <c r="I9686" s="8" t="s">
        <v>17104</v>
      </c>
      <c r="J9686" s="19">
        <v>3</v>
      </c>
      <c r="K9686" s="19" t="s">
        <v>7738</v>
      </c>
      <c r="L9686" s="11"/>
      <c r="M9686" s="11"/>
      <c r="N9686" s="24"/>
      <c r="P9686" s="32"/>
      <c r="T9686" s="19"/>
      <c r="U9686" s="3">
        <v>58</v>
      </c>
      <c r="W9686" t="s">
        <v>7738</v>
      </c>
      <c r="X9686" t="str">
        <f t="shared" si="597"/>
        <v/>
      </c>
      <c r="Z9686" t="str">
        <f t="shared" si="598"/>
        <v/>
      </c>
      <c r="AB9686" s="9"/>
      <c r="AC9686" t="s">
        <v>4610</v>
      </c>
      <c r="AD9686">
        <f t="shared" si="599"/>
        <v>0</v>
      </c>
      <c r="AF9686" s="3"/>
      <c r="AG9686" t="s">
        <v>4611</v>
      </c>
      <c r="AH9686" s="9" t="s">
        <v>4613</v>
      </c>
    </row>
    <row r="9687" spans="1:48" ht="10.95" customHeight="1" outlineLevel="1" x14ac:dyDescent="0.25">
      <c r="A9687" t="s">
        <v>5547</v>
      </c>
      <c r="C9687" s="3" t="s">
        <v>12466</v>
      </c>
      <c r="D9687" s="3">
        <v>113</v>
      </c>
      <c r="E9687" s="9">
        <v>1938</v>
      </c>
      <c r="F9687" s="7" t="s">
        <v>5143</v>
      </c>
      <c r="G9687" s="7" t="s">
        <v>2323</v>
      </c>
      <c r="H9687" s="8" t="s">
        <v>4610</v>
      </c>
      <c r="I9687" s="8" t="s">
        <v>17104</v>
      </c>
      <c r="J9687" s="19">
        <v>3</v>
      </c>
      <c r="K9687" s="19" t="s">
        <v>7738</v>
      </c>
      <c r="L9687" s="11"/>
      <c r="M9687" s="11"/>
      <c r="N9687" s="24"/>
      <c r="P9687" s="32"/>
      <c r="T9687" s="19"/>
      <c r="U9687" s="3">
        <v>59</v>
      </c>
      <c r="X9687" t="str">
        <f t="shared" si="597"/>
        <v/>
      </c>
      <c r="Z9687" t="str">
        <f t="shared" si="598"/>
        <v/>
      </c>
      <c r="AB9687" s="9"/>
      <c r="AC9687" t="s">
        <v>4610</v>
      </c>
      <c r="AD9687">
        <f t="shared" si="599"/>
        <v>0</v>
      </c>
      <c r="AF9687" s="3"/>
      <c r="AG9687" t="s">
        <v>4611</v>
      </c>
      <c r="AH9687" s="9" t="s">
        <v>4613</v>
      </c>
    </row>
    <row r="9688" spans="1:48" ht="10.95" customHeight="1" outlineLevel="1" x14ac:dyDescent="0.25">
      <c r="A9688" t="s">
        <v>5547</v>
      </c>
      <c r="C9688" s="3" t="s">
        <v>12466</v>
      </c>
      <c r="D9688" s="3">
        <v>114</v>
      </c>
      <c r="E9688" s="9">
        <v>1938</v>
      </c>
      <c r="F9688" s="7" t="s">
        <v>5282</v>
      </c>
      <c r="G9688" s="7" t="s">
        <v>5485</v>
      </c>
      <c r="H9688" s="8" t="s">
        <v>4610</v>
      </c>
      <c r="I9688" s="8" t="s">
        <v>17104</v>
      </c>
      <c r="J9688" s="19">
        <v>3</v>
      </c>
      <c r="K9688" s="19" t="s">
        <v>7736</v>
      </c>
      <c r="L9688" s="11">
        <v>3.7</v>
      </c>
      <c r="M9688" s="11"/>
      <c r="N9688" s="24"/>
      <c r="P9688" s="32"/>
      <c r="T9688" s="19"/>
      <c r="U9688" s="3">
        <v>60</v>
      </c>
      <c r="X9688" t="str">
        <f t="shared" si="597"/>
        <v/>
      </c>
      <c r="Z9688" t="str">
        <f t="shared" si="598"/>
        <v/>
      </c>
      <c r="AB9688" s="9"/>
      <c r="AC9688" t="s">
        <v>4610</v>
      </c>
      <c r="AD9688">
        <f t="shared" si="599"/>
        <v>0</v>
      </c>
      <c r="AF9688" s="3"/>
      <c r="AG9688" t="s">
        <v>4611</v>
      </c>
      <c r="AH9688" s="9" t="s">
        <v>4613</v>
      </c>
    </row>
    <row r="9689" spans="1:48" ht="10.95" customHeight="1" outlineLevel="1" x14ac:dyDescent="0.25">
      <c r="A9689" t="s">
        <v>5547</v>
      </c>
      <c r="C9689" s="3" t="s">
        <v>12466</v>
      </c>
      <c r="D9689" s="3">
        <v>115</v>
      </c>
      <c r="E9689" s="9">
        <v>1938</v>
      </c>
      <c r="F9689" s="7" t="s">
        <v>2351</v>
      </c>
      <c r="G9689" s="7" t="s">
        <v>684</v>
      </c>
      <c r="H9689" s="8" t="s">
        <v>4610</v>
      </c>
      <c r="I9689" s="8" t="s">
        <v>17104</v>
      </c>
      <c r="J9689" s="19">
        <v>3</v>
      </c>
      <c r="K9689" s="19" t="s">
        <v>7738</v>
      </c>
      <c r="L9689" s="11"/>
      <c r="M9689" s="11"/>
      <c r="N9689" s="24"/>
      <c r="P9689" s="32"/>
      <c r="T9689" s="19"/>
      <c r="U9689" s="3">
        <v>61</v>
      </c>
      <c r="X9689" t="str">
        <f t="shared" si="597"/>
        <v/>
      </c>
      <c r="Z9689" t="str">
        <f t="shared" si="598"/>
        <v/>
      </c>
      <c r="AB9689" s="9"/>
      <c r="AC9689" t="s">
        <v>4610</v>
      </c>
      <c r="AD9689">
        <f t="shared" si="599"/>
        <v>0</v>
      </c>
      <c r="AF9689" s="3"/>
      <c r="AG9689" t="s">
        <v>4611</v>
      </c>
      <c r="AH9689" s="9" t="s">
        <v>4925</v>
      </c>
    </row>
    <row r="9690" spans="1:48" ht="10.95" customHeight="1" outlineLevel="1" x14ac:dyDescent="0.25">
      <c r="A9690" t="s">
        <v>5547</v>
      </c>
      <c r="C9690" s="3" t="s">
        <v>12466</v>
      </c>
      <c r="D9690" s="3">
        <v>116</v>
      </c>
      <c r="E9690" s="9">
        <v>1938</v>
      </c>
      <c r="F9690" s="7" t="s">
        <v>3424</v>
      </c>
      <c r="G9690" s="7" t="s">
        <v>5219</v>
      </c>
      <c r="H9690" s="8" t="s">
        <v>4610</v>
      </c>
      <c r="I9690" s="8" t="s">
        <v>17104</v>
      </c>
      <c r="J9690" s="19">
        <v>3</v>
      </c>
      <c r="K9690" s="19" t="s">
        <v>7738</v>
      </c>
      <c r="L9690" s="11"/>
      <c r="M9690" s="11"/>
      <c r="N9690" s="24"/>
      <c r="P9690" s="32"/>
      <c r="T9690" s="19"/>
      <c r="U9690" s="3">
        <v>62</v>
      </c>
      <c r="X9690" t="str">
        <f t="shared" si="597"/>
        <v/>
      </c>
      <c r="Z9690" t="str">
        <f t="shared" si="598"/>
        <v/>
      </c>
      <c r="AB9690" s="9"/>
      <c r="AC9690" t="s">
        <v>4610</v>
      </c>
      <c r="AD9690">
        <f t="shared" si="599"/>
        <v>0</v>
      </c>
      <c r="AF9690" s="3"/>
      <c r="AG9690" t="s">
        <v>4611</v>
      </c>
      <c r="AH9690" s="9" t="s">
        <v>4925</v>
      </c>
    </row>
    <row r="9691" spans="1:48" ht="10.95" customHeight="1" outlineLevel="1" x14ac:dyDescent="0.25">
      <c r="A9691" t="s">
        <v>5547</v>
      </c>
      <c r="C9691" s="3" t="s">
        <v>12466</v>
      </c>
      <c r="D9691" s="3">
        <v>117</v>
      </c>
      <c r="E9691" s="9">
        <v>1938</v>
      </c>
      <c r="F9691" s="7" t="s">
        <v>1657</v>
      </c>
      <c r="G9691" s="7" t="s">
        <v>3971</v>
      </c>
      <c r="H9691" s="8" t="s">
        <v>4610</v>
      </c>
      <c r="I9691" s="8" t="s">
        <v>17104</v>
      </c>
      <c r="J9691" s="19">
        <v>3</v>
      </c>
      <c r="K9691" s="19" t="s">
        <v>7738</v>
      </c>
      <c r="L9691" s="11"/>
      <c r="M9691" s="11"/>
      <c r="N9691" s="24"/>
      <c r="P9691" s="32"/>
      <c r="T9691" s="19"/>
      <c r="U9691" s="3">
        <v>63</v>
      </c>
      <c r="X9691" t="str">
        <f t="shared" si="597"/>
        <v/>
      </c>
      <c r="Z9691" t="str">
        <f t="shared" si="598"/>
        <v/>
      </c>
      <c r="AB9691" s="9"/>
      <c r="AC9691" t="s">
        <v>4610</v>
      </c>
      <c r="AD9691">
        <f t="shared" si="599"/>
        <v>0</v>
      </c>
      <c r="AF9691" s="3"/>
      <c r="AG9691" t="s">
        <v>4611</v>
      </c>
      <c r="AH9691" s="9" t="s">
        <v>4925</v>
      </c>
    </row>
    <row r="9692" spans="1:48" ht="10.95" customHeight="1" outlineLevel="1" x14ac:dyDescent="0.25">
      <c r="A9692" t="s">
        <v>5547</v>
      </c>
      <c r="C9692" s="3" t="s">
        <v>12466</v>
      </c>
      <c r="D9692" s="3">
        <v>118</v>
      </c>
      <c r="E9692" s="9">
        <v>1938</v>
      </c>
      <c r="F9692" s="7" t="s">
        <v>5697</v>
      </c>
      <c r="G9692" s="7" t="s">
        <v>2324</v>
      </c>
      <c r="H9692" s="8" t="s">
        <v>4610</v>
      </c>
      <c r="I9692" s="8" t="s">
        <v>17104</v>
      </c>
      <c r="J9692" s="19">
        <v>3</v>
      </c>
      <c r="K9692" s="19" t="s">
        <v>7738</v>
      </c>
      <c r="L9692" s="11"/>
      <c r="M9692" s="11"/>
      <c r="N9692" s="24"/>
      <c r="P9692" s="32"/>
      <c r="T9692" s="19"/>
      <c r="U9692" s="3">
        <v>64</v>
      </c>
      <c r="X9692" t="str">
        <f t="shared" si="597"/>
        <v/>
      </c>
      <c r="Z9692" t="str">
        <f t="shared" si="598"/>
        <v/>
      </c>
      <c r="AB9692" s="9"/>
      <c r="AC9692" t="s">
        <v>4610</v>
      </c>
      <c r="AD9692">
        <f t="shared" si="599"/>
        <v>0</v>
      </c>
      <c r="AF9692" s="3"/>
      <c r="AG9692" t="s">
        <v>4611</v>
      </c>
      <c r="AH9692" s="9" t="s">
        <v>4925</v>
      </c>
    </row>
    <row r="9693" spans="1:48" ht="10.95" customHeight="1" outlineLevel="1" x14ac:dyDescent="0.25">
      <c r="A9693" t="s">
        <v>5547</v>
      </c>
      <c r="C9693" s="3" t="s">
        <v>12466</v>
      </c>
      <c r="D9693" s="3">
        <v>119</v>
      </c>
      <c r="E9693" s="9">
        <v>1938</v>
      </c>
      <c r="F9693" s="7" t="s">
        <v>5699</v>
      </c>
      <c r="G9693" s="7" t="s">
        <v>2325</v>
      </c>
      <c r="H9693" s="8" t="s">
        <v>4610</v>
      </c>
      <c r="I9693" s="8" t="s">
        <v>17104</v>
      </c>
      <c r="J9693" s="19">
        <v>3</v>
      </c>
      <c r="K9693" s="19" t="s">
        <v>7738</v>
      </c>
      <c r="L9693" s="11"/>
      <c r="M9693" s="11"/>
      <c r="N9693" s="24"/>
      <c r="P9693" s="32"/>
      <c r="T9693" s="19"/>
      <c r="U9693" s="3">
        <v>65</v>
      </c>
      <c r="X9693" t="str">
        <f t="shared" si="597"/>
        <v/>
      </c>
      <c r="Z9693" t="str">
        <f t="shared" si="598"/>
        <v/>
      </c>
      <c r="AB9693" s="9"/>
      <c r="AC9693" t="s">
        <v>4610</v>
      </c>
      <c r="AD9693">
        <f t="shared" si="599"/>
        <v>0</v>
      </c>
      <c r="AF9693" s="3"/>
      <c r="AG9693" t="s">
        <v>4611</v>
      </c>
      <c r="AH9693" s="9" t="s">
        <v>4623</v>
      </c>
    </row>
    <row r="9694" spans="1:48" ht="10.95" customHeight="1" outlineLevel="1" x14ac:dyDescent="0.25">
      <c r="A9694" t="s">
        <v>5547</v>
      </c>
      <c r="C9694" s="3" t="s">
        <v>12466</v>
      </c>
      <c r="D9694" s="3">
        <v>120</v>
      </c>
      <c r="E9694" s="9">
        <v>1938</v>
      </c>
      <c r="F9694" s="7" t="s">
        <v>3440</v>
      </c>
      <c r="G9694" s="7" t="s">
        <v>1583</v>
      </c>
      <c r="H9694" s="8" t="s">
        <v>4610</v>
      </c>
      <c r="I9694" s="8" t="s">
        <v>17104</v>
      </c>
      <c r="J9694" s="19">
        <v>3</v>
      </c>
      <c r="K9694" s="19" t="s">
        <v>7738</v>
      </c>
      <c r="L9694" s="11"/>
      <c r="M9694" s="11"/>
      <c r="N9694" s="24"/>
      <c r="P9694" s="32"/>
      <c r="T9694" s="19"/>
      <c r="U9694" s="3">
        <v>66</v>
      </c>
      <c r="X9694" t="str">
        <f t="shared" si="597"/>
        <v/>
      </c>
      <c r="Z9694" t="str">
        <f t="shared" si="598"/>
        <v/>
      </c>
      <c r="AB9694" s="9"/>
      <c r="AC9694" t="s">
        <v>4610</v>
      </c>
      <c r="AD9694">
        <f t="shared" si="599"/>
        <v>0</v>
      </c>
      <c r="AF9694" s="3"/>
      <c r="AG9694" t="s">
        <v>4611</v>
      </c>
      <c r="AH9694" s="9" t="s">
        <v>4623</v>
      </c>
    </row>
    <row r="9695" spans="1:48" ht="10.95" customHeight="1" outlineLevel="1" x14ac:dyDescent="0.25">
      <c r="A9695" t="s">
        <v>5547</v>
      </c>
      <c r="C9695" s="3" t="s">
        <v>12466</v>
      </c>
      <c r="D9695" s="3" t="s">
        <v>4065</v>
      </c>
      <c r="E9695" s="9">
        <v>1938</v>
      </c>
      <c r="F9695" s="7" t="s">
        <v>5142</v>
      </c>
      <c r="G9695" s="7" t="s">
        <v>131</v>
      </c>
      <c r="H9695" s="8" t="s">
        <v>4610</v>
      </c>
      <c r="I9695" s="8"/>
      <c r="J9695" s="19">
        <v>3</v>
      </c>
      <c r="K9695" s="19" t="s">
        <v>7736</v>
      </c>
      <c r="L9695" s="11">
        <v>4.5</v>
      </c>
      <c r="M9695" s="11"/>
      <c r="N9695" s="24"/>
      <c r="P9695" s="32"/>
      <c r="T9695" s="19"/>
      <c r="U9695" s="3" t="s">
        <v>5541</v>
      </c>
      <c r="X9695" t="str">
        <f t="shared" si="597"/>
        <v/>
      </c>
      <c r="Z9695" t="str">
        <f t="shared" si="598"/>
        <v/>
      </c>
      <c r="AB9695" s="9"/>
      <c r="AC9695" t="s">
        <v>4610</v>
      </c>
      <c r="AD9695">
        <f t="shared" si="599"/>
        <v>0</v>
      </c>
      <c r="AF9695" s="3"/>
      <c r="AG9695" t="s">
        <v>4611</v>
      </c>
      <c r="AH9695" s="9" t="s">
        <v>4925</v>
      </c>
    </row>
    <row r="9696" spans="1:48" ht="10.95" customHeight="1" outlineLevel="1" x14ac:dyDescent="0.25">
      <c r="A9696" t="s">
        <v>5547</v>
      </c>
      <c r="C9696" s="3" t="s">
        <v>12466</v>
      </c>
      <c r="D9696" s="3" t="s">
        <v>4065</v>
      </c>
      <c r="E9696" s="9">
        <v>1938</v>
      </c>
      <c r="F9696" s="7" t="s">
        <v>5141</v>
      </c>
      <c r="G9696" s="7" t="s">
        <v>2322</v>
      </c>
      <c r="H9696" s="8" t="s">
        <v>4610</v>
      </c>
      <c r="I9696" s="8"/>
      <c r="J9696" s="19">
        <v>3</v>
      </c>
      <c r="K9696" s="19" t="s">
        <v>20092</v>
      </c>
      <c r="L9696" s="11"/>
      <c r="M9696" s="11"/>
      <c r="N9696" s="24"/>
      <c r="P9696" s="32"/>
      <c r="T9696" s="19"/>
      <c r="U9696" s="3" t="s">
        <v>5542</v>
      </c>
      <c r="X9696" t="str">
        <f t="shared" si="597"/>
        <v/>
      </c>
      <c r="Z9696" t="str">
        <f t="shared" si="598"/>
        <v/>
      </c>
      <c r="AB9696" s="9"/>
      <c r="AC9696" t="s">
        <v>4610</v>
      </c>
      <c r="AD9696">
        <f t="shared" si="599"/>
        <v>0</v>
      </c>
      <c r="AF9696" s="3"/>
      <c r="AG9696" t="s">
        <v>4611</v>
      </c>
      <c r="AH9696" s="9" t="s">
        <v>4925</v>
      </c>
    </row>
    <row r="9697" spans="1:34" ht="10.95" customHeight="1" outlineLevel="1" x14ac:dyDescent="0.25">
      <c r="A9697" t="s">
        <v>5547</v>
      </c>
      <c r="C9697" s="3" t="s">
        <v>12466</v>
      </c>
      <c r="D9697" s="3" t="s">
        <v>4065</v>
      </c>
      <c r="E9697" s="9">
        <v>1938</v>
      </c>
      <c r="F9697" s="7" t="s">
        <v>2977</v>
      </c>
      <c r="G9697" s="7" t="s">
        <v>6139</v>
      </c>
      <c r="H9697" s="8" t="s">
        <v>4610</v>
      </c>
      <c r="I9697" s="8"/>
      <c r="J9697" s="19">
        <v>3</v>
      </c>
      <c r="K9697" s="19" t="s">
        <v>20092</v>
      </c>
      <c r="L9697" s="11"/>
      <c r="M9697" s="11"/>
      <c r="N9697" s="24"/>
      <c r="P9697" s="32"/>
      <c r="T9697" s="19"/>
      <c r="U9697" s="3" t="s">
        <v>5543</v>
      </c>
      <c r="X9697" t="str">
        <f t="shared" si="597"/>
        <v/>
      </c>
      <c r="Z9697" t="str">
        <f t="shared" si="598"/>
        <v/>
      </c>
      <c r="AB9697" s="9"/>
      <c r="AC9697" t="s">
        <v>4610</v>
      </c>
      <c r="AD9697">
        <f t="shared" si="599"/>
        <v>0</v>
      </c>
      <c r="AF9697" s="3"/>
      <c r="AG9697" t="s">
        <v>4611</v>
      </c>
      <c r="AH9697" s="9" t="s">
        <v>4925</v>
      </c>
    </row>
    <row r="9698" spans="1:34" ht="10.95" customHeight="1" outlineLevel="1" x14ac:dyDescent="0.25">
      <c r="A9698" t="s">
        <v>5547</v>
      </c>
      <c r="C9698" s="3" t="s">
        <v>12466</v>
      </c>
      <c r="D9698" s="3" t="s">
        <v>4065</v>
      </c>
      <c r="E9698" s="9">
        <v>1938</v>
      </c>
      <c r="F9698" s="7" t="s">
        <v>2351</v>
      </c>
      <c r="G9698" s="7" t="s">
        <v>684</v>
      </c>
      <c r="H9698" s="8" t="s">
        <v>4610</v>
      </c>
      <c r="I9698" s="8"/>
      <c r="J9698" s="19">
        <v>3</v>
      </c>
      <c r="K9698" s="19" t="s">
        <v>20092</v>
      </c>
      <c r="L9698" s="11"/>
      <c r="M9698" s="11"/>
      <c r="N9698" s="24"/>
      <c r="P9698" s="32"/>
      <c r="T9698" s="19"/>
      <c r="U9698" s="3" t="s">
        <v>5544</v>
      </c>
      <c r="X9698" t="str">
        <f t="shared" si="597"/>
        <v/>
      </c>
      <c r="Z9698" t="str">
        <f t="shared" si="598"/>
        <v/>
      </c>
      <c r="AB9698" s="9"/>
      <c r="AC9698" t="s">
        <v>4610</v>
      </c>
      <c r="AD9698">
        <f t="shared" si="599"/>
        <v>0</v>
      </c>
      <c r="AF9698" s="3"/>
      <c r="AG9698" t="s">
        <v>4611</v>
      </c>
      <c r="AH9698" s="9" t="s">
        <v>4925</v>
      </c>
    </row>
    <row r="9699" spans="1:34" ht="10.95" customHeight="1" outlineLevel="1" x14ac:dyDescent="0.25">
      <c r="A9699" t="s">
        <v>5547</v>
      </c>
      <c r="C9699" s="3" t="s">
        <v>12466</v>
      </c>
      <c r="D9699" s="3" t="s">
        <v>4065</v>
      </c>
      <c r="E9699" s="9">
        <v>1938</v>
      </c>
      <c r="F9699" s="7" t="s">
        <v>1657</v>
      </c>
      <c r="G9699" s="7" t="s">
        <v>5546</v>
      </c>
      <c r="H9699" s="8" t="s">
        <v>4610</v>
      </c>
      <c r="I9699" s="8"/>
      <c r="J9699" s="19">
        <v>3</v>
      </c>
      <c r="K9699" s="19" t="s">
        <v>20092</v>
      </c>
      <c r="L9699" s="11"/>
      <c r="M9699" s="11"/>
      <c r="N9699" s="24"/>
      <c r="P9699" s="32"/>
      <c r="T9699" s="19"/>
      <c r="U9699" s="3" t="s">
        <v>5545</v>
      </c>
      <c r="X9699" t="str">
        <f t="shared" si="597"/>
        <v/>
      </c>
      <c r="Z9699" t="str">
        <f t="shared" si="598"/>
        <v/>
      </c>
      <c r="AB9699" s="9"/>
      <c r="AC9699" t="s">
        <v>4610</v>
      </c>
      <c r="AD9699">
        <f t="shared" si="599"/>
        <v>0</v>
      </c>
      <c r="AF9699" s="3"/>
      <c r="AG9699" t="s">
        <v>4611</v>
      </c>
      <c r="AH9699" s="9" t="s">
        <v>4925</v>
      </c>
    </row>
    <row r="9700" spans="1:34" ht="10.95" customHeight="1" outlineLevel="1" x14ac:dyDescent="0.25">
      <c r="A9700" t="s">
        <v>5547</v>
      </c>
      <c r="C9700" s="3" t="s">
        <v>12466</v>
      </c>
      <c r="D9700" s="3">
        <v>121</v>
      </c>
      <c r="E9700" s="9">
        <v>1941</v>
      </c>
      <c r="F9700" s="7" t="s">
        <v>22090</v>
      </c>
      <c r="G9700" s="7" t="s">
        <v>6507</v>
      </c>
      <c r="H9700" s="8" t="s">
        <v>4610</v>
      </c>
      <c r="I9700" s="8" t="s">
        <v>17105</v>
      </c>
      <c r="J9700" s="19">
        <v>3</v>
      </c>
      <c r="K9700" s="19" t="s">
        <v>7736</v>
      </c>
      <c r="L9700" s="11">
        <v>3.6</v>
      </c>
      <c r="M9700" s="11"/>
      <c r="N9700" s="24"/>
      <c r="P9700" s="32"/>
      <c r="T9700" s="19"/>
      <c r="U9700" s="3">
        <v>67</v>
      </c>
      <c r="X9700" t="str">
        <f t="shared" si="597"/>
        <v/>
      </c>
      <c r="Z9700" t="str">
        <f t="shared" si="598"/>
        <v/>
      </c>
      <c r="AB9700" s="9"/>
      <c r="AC9700" t="s">
        <v>4610</v>
      </c>
      <c r="AD9700">
        <f t="shared" si="599"/>
        <v>0</v>
      </c>
      <c r="AF9700" s="3"/>
      <c r="AG9700" t="s">
        <v>4611</v>
      </c>
      <c r="AH9700" s="9" t="s">
        <v>4925</v>
      </c>
    </row>
    <row r="9701" spans="1:34" ht="10.95" customHeight="1" outlineLevel="1" x14ac:dyDescent="0.25">
      <c r="A9701" t="s">
        <v>5547</v>
      </c>
      <c r="C9701" s="3" t="s">
        <v>12466</v>
      </c>
      <c r="D9701" s="3">
        <v>122</v>
      </c>
      <c r="E9701" s="9">
        <v>1941</v>
      </c>
      <c r="F9701" s="7" t="s">
        <v>22091</v>
      </c>
      <c r="G9701" s="7" t="s">
        <v>2322</v>
      </c>
      <c r="H9701" s="8" t="s">
        <v>4610</v>
      </c>
      <c r="I9701" s="8" t="s">
        <v>17105</v>
      </c>
      <c r="J9701" s="19">
        <v>3</v>
      </c>
      <c r="K9701" s="19" t="s">
        <v>7736</v>
      </c>
      <c r="L9701" s="11">
        <v>2.2000000000000002</v>
      </c>
      <c r="M9701" s="11"/>
      <c r="N9701" s="24"/>
      <c r="P9701" s="32"/>
      <c r="T9701" s="19"/>
      <c r="U9701" s="3">
        <v>68</v>
      </c>
      <c r="X9701" t="str">
        <f t="shared" si="597"/>
        <v/>
      </c>
      <c r="Z9701" t="str">
        <f t="shared" si="598"/>
        <v/>
      </c>
      <c r="AB9701" s="9"/>
      <c r="AC9701" t="s">
        <v>4610</v>
      </c>
      <c r="AD9701">
        <f t="shared" si="599"/>
        <v>0</v>
      </c>
      <c r="AF9701" s="3"/>
      <c r="AG9701" t="s">
        <v>4611</v>
      </c>
      <c r="AH9701" s="9" t="s">
        <v>4925</v>
      </c>
    </row>
    <row r="9702" spans="1:34" ht="10.95" customHeight="1" outlineLevel="1" x14ac:dyDescent="0.25">
      <c r="A9702" t="s">
        <v>5547</v>
      </c>
      <c r="C9702" s="3" t="s">
        <v>12466</v>
      </c>
      <c r="D9702" s="3">
        <v>123</v>
      </c>
      <c r="E9702" s="9">
        <v>1941</v>
      </c>
      <c r="F9702" s="7" t="s">
        <v>5242</v>
      </c>
      <c r="G9702" s="7" t="s">
        <v>1647</v>
      </c>
      <c r="H9702" s="8" t="s">
        <v>4610</v>
      </c>
      <c r="I9702" s="8" t="s">
        <v>17105</v>
      </c>
      <c r="J9702" s="19">
        <v>3</v>
      </c>
      <c r="K9702" s="19" t="s">
        <v>7738</v>
      </c>
      <c r="L9702" s="11"/>
      <c r="M9702" s="11"/>
      <c r="N9702" s="24"/>
      <c r="P9702" s="32"/>
      <c r="T9702" s="19"/>
      <c r="U9702" s="3">
        <v>69</v>
      </c>
      <c r="X9702" t="str">
        <f t="shared" si="597"/>
        <v/>
      </c>
      <c r="Z9702" t="str">
        <f t="shared" si="598"/>
        <v/>
      </c>
      <c r="AB9702" s="9"/>
      <c r="AC9702" t="s">
        <v>4610</v>
      </c>
      <c r="AD9702">
        <f t="shared" si="599"/>
        <v>0</v>
      </c>
      <c r="AF9702" s="3"/>
      <c r="AG9702" t="s">
        <v>4611</v>
      </c>
      <c r="AH9702" s="9" t="s">
        <v>4925</v>
      </c>
    </row>
    <row r="9703" spans="1:34" ht="10.95" customHeight="1" outlineLevel="1" x14ac:dyDescent="0.25">
      <c r="A9703" t="s">
        <v>5547</v>
      </c>
      <c r="C9703" s="3" t="s">
        <v>12466</v>
      </c>
      <c r="D9703" s="3">
        <v>124</v>
      </c>
      <c r="E9703" s="9">
        <v>1941</v>
      </c>
      <c r="F9703" s="7" t="s">
        <v>2977</v>
      </c>
      <c r="G9703" s="7" t="s">
        <v>6139</v>
      </c>
      <c r="H9703" s="8" t="s">
        <v>4610</v>
      </c>
      <c r="I9703" s="8" t="s">
        <v>17105</v>
      </c>
      <c r="J9703" s="19">
        <v>3</v>
      </c>
      <c r="K9703" s="19" t="s">
        <v>7738</v>
      </c>
      <c r="L9703" s="11"/>
      <c r="M9703" s="11"/>
      <c r="N9703" s="24"/>
      <c r="P9703" s="32"/>
      <c r="T9703" s="19"/>
      <c r="U9703" s="3">
        <v>70</v>
      </c>
      <c r="W9703" t="s">
        <v>7738</v>
      </c>
      <c r="X9703" t="str">
        <f t="shared" si="597"/>
        <v/>
      </c>
      <c r="Z9703" t="str">
        <f t="shared" si="598"/>
        <v/>
      </c>
      <c r="AB9703" s="9"/>
      <c r="AC9703" t="s">
        <v>4610</v>
      </c>
      <c r="AD9703">
        <f t="shared" si="599"/>
        <v>0</v>
      </c>
      <c r="AF9703" s="3"/>
      <c r="AG9703" t="s">
        <v>4611</v>
      </c>
      <c r="AH9703" s="9" t="s">
        <v>4925</v>
      </c>
    </row>
    <row r="9704" spans="1:34" ht="10.95" customHeight="1" outlineLevel="1" x14ac:dyDescent="0.25">
      <c r="A9704" t="s">
        <v>5547</v>
      </c>
      <c r="C9704" s="3" t="s">
        <v>12466</v>
      </c>
      <c r="D9704" s="3">
        <v>125</v>
      </c>
      <c r="E9704" s="9">
        <v>1941</v>
      </c>
      <c r="F9704" s="7" t="s">
        <v>5143</v>
      </c>
      <c r="G9704" s="7" t="s">
        <v>2294</v>
      </c>
      <c r="H9704" s="8" t="s">
        <v>4610</v>
      </c>
      <c r="I9704" s="8" t="s">
        <v>17105</v>
      </c>
      <c r="J9704" s="19">
        <v>3</v>
      </c>
      <c r="K9704" s="19" t="s">
        <v>7738</v>
      </c>
      <c r="L9704" s="11"/>
      <c r="M9704" s="11"/>
      <c r="N9704" s="24"/>
      <c r="P9704" s="32"/>
      <c r="T9704" s="19"/>
      <c r="U9704" s="3">
        <v>71</v>
      </c>
      <c r="W9704" t="s">
        <v>7738</v>
      </c>
      <c r="X9704" t="str">
        <f t="shared" si="597"/>
        <v/>
      </c>
      <c r="Z9704" t="str">
        <f t="shared" si="598"/>
        <v/>
      </c>
      <c r="AB9704" s="9"/>
      <c r="AC9704" t="s">
        <v>4610</v>
      </c>
      <c r="AD9704">
        <f t="shared" si="599"/>
        <v>0</v>
      </c>
      <c r="AF9704" s="3"/>
      <c r="AG9704" t="s">
        <v>4611</v>
      </c>
      <c r="AH9704" s="9" t="s">
        <v>4925</v>
      </c>
    </row>
    <row r="9705" spans="1:34" ht="10.95" customHeight="1" outlineLevel="1" x14ac:dyDescent="0.25">
      <c r="A9705" t="s">
        <v>5547</v>
      </c>
      <c r="C9705" s="3" t="s">
        <v>12466</v>
      </c>
      <c r="D9705" s="3">
        <v>126</v>
      </c>
      <c r="E9705" s="9">
        <v>1941</v>
      </c>
      <c r="F9705" s="7" t="s">
        <v>5282</v>
      </c>
      <c r="G9705" s="7" t="s">
        <v>5485</v>
      </c>
      <c r="H9705" s="8" t="s">
        <v>4610</v>
      </c>
      <c r="I9705" s="8" t="s">
        <v>17105</v>
      </c>
      <c r="J9705" s="19">
        <v>3</v>
      </c>
      <c r="K9705" s="19" t="s">
        <v>7738</v>
      </c>
      <c r="L9705" s="11"/>
      <c r="M9705" s="11"/>
      <c r="N9705" s="24"/>
      <c r="P9705" s="32"/>
      <c r="T9705" s="19"/>
      <c r="U9705" s="3">
        <v>72</v>
      </c>
      <c r="W9705" t="s">
        <v>7738</v>
      </c>
      <c r="X9705" t="str">
        <f t="shared" si="597"/>
        <v/>
      </c>
      <c r="Z9705" t="str">
        <f t="shared" si="598"/>
        <v/>
      </c>
      <c r="AB9705" s="9"/>
      <c r="AC9705" t="s">
        <v>4610</v>
      </c>
      <c r="AD9705">
        <f t="shared" si="599"/>
        <v>0</v>
      </c>
      <c r="AF9705" s="3"/>
      <c r="AG9705" t="s">
        <v>4611</v>
      </c>
      <c r="AH9705" s="9" t="s">
        <v>4925</v>
      </c>
    </row>
    <row r="9706" spans="1:34" ht="10.95" customHeight="1" outlineLevel="1" x14ac:dyDescent="0.25">
      <c r="A9706" t="s">
        <v>5547</v>
      </c>
      <c r="C9706" s="3" t="s">
        <v>12466</v>
      </c>
      <c r="D9706" s="3">
        <v>127</v>
      </c>
      <c r="E9706" s="9">
        <v>1941</v>
      </c>
      <c r="F9706" s="7" t="s">
        <v>2351</v>
      </c>
      <c r="G9706" s="7" t="s">
        <v>684</v>
      </c>
      <c r="H9706" s="8" t="s">
        <v>4610</v>
      </c>
      <c r="I9706" s="8" t="s">
        <v>17105</v>
      </c>
      <c r="J9706" s="19">
        <v>3</v>
      </c>
      <c r="K9706" s="19" t="s">
        <v>7738</v>
      </c>
      <c r="L9706" s="11"/>
      <c r="M9706" s="11"/>
      <c r="N9706" s="24"/>
      <c r="P9706" s="32"/>
      <c r="T9706" s="19"/>
      <c r="U9706" s="3">
        <v>73</v>
      </c>
      <c r="X9706" t="str">
        <f t="shared" si="597"/>
        <v/>
      </c>
      <c r="Z9706" t="str">
        <f t="shared" si="598"/>
        <v/>
      </c>
      <c r="AB9706" s="9"/>
      <c r="AC9706" t="s">
        <v>4610</v>
      </c>
      <c r="AD9706">
        <f t="shared" si="599"/>
        <v>0</v>
      </c>
      <c r="AF9706" s="3"/>
      <c r="AG9706" t="s">
        <v>4611</v>
      </c>
      <c r="AH9706" s="9" t="s">
        <v>4925</v>
      </c>
    </row>
    <row r="9707" spans="1:34" ht="10.95" customHeight="1" outlineLevel="1" collapsed="1" x14ac:dyDescent="0.25">
      <c r="A9707" t="s">
        <v>5547</v>
      </c>
      <c r="C9707" s="3" t="s">
        <v>12466</v>
      </c>
      <c r="D9707" s="3">
        <v>128</v>
      </c>
      <c r="E9707" s="9">
        <v>1941</v>
      </c>
      <c r="F9707" s="7" t="s">
        <v>3424</v>
      </c>
      <c r="G9707" s="7" t="s">
        <v>2323</v>
      </c>
      <c r="H9707" s="8" t="s">
        <v>4610</v>
      </c>
      <c r="I9707" s="8" t="s">
        <v>17105</v>
      </c>
      <c r="J9707" s="19">
        <v>3</v>
      </c>
      <c r="K9707" s="19" t="s">
        <v>7738</v>
      </c>
      <c r="L9707" s="11"/>
      <c r="M9707" s="11"/>
      <c r="N9707" s="24"/>
      <c r="P9707" s="32"/>
      <c r="T9707" s="19"/>
      <c r="U9707" s="3">
        <v>74</v>
      </c>
      <c r="W9707" t="s">
        <v>7738</v>
      </c>
      <c r="X9707" t="str">
        <f t="shared" si="597"/>
        <v/>
      </c>
      <c r="Z9707" t="str">
        <f t="shared" si="598"/>
        <v/>
      </c>
      <c r="AB9707" s="9"/>
      <c r="AC9707" t="s">
        <v>4610</v>
      </c>
      <c r="AD9707">
        <f t="shared" si="599"/>
        <v>0</v>
      </c>
      <c r="AF9707" s="3"/>
      <c r="AG9707" t="s">
        <v>4611</v>
      </c>
      <c r="AH9707" s="9" t="s">
        <v>4925</v>
      </c>
    </row>
    <row r="9708" spans="1:34" ht="10.95" customHeight="1" outlineLevel="1" x14ac:dyDescent="0.25">
      <c r="A9708" t="s">
        <v>5547</v>
      </c>
      <c r="C9708" s="3" t="s">
        <v>12466</v>
      </c>
      <c r="D9708" s="3">
        <v>129</v>
      </c>
      <c r="E9708" s="9">
        <v>1941</v>
      </c>
      <c r="F9708" s="7" t="s">
        <v>1657</v>
      </c>
      <c r="G9708" s="7" t="s">
        <v>3971</v>
      </c>
      <c r="H9708" s="8" t="s">
        <v>4610</v>
      </c>
      <c r="I9708" s="8" t="s">
        <v>17105</v>
      </c>
      <c r="J9708" s="19">
        <v>3</v>
      </c>
      <c r="K9708" s="19" t="s">
        <v>7738</v>
      </c>
      <c r="L9708" s="11"/>
      <c r="M9708" s="11"/>
      <c r="N9708" s="24"/>
      <c r="P9708" s="32"/>
      <c r="T9708" s="19"/>
      <c r="U9708" s="3">
        <v>75</v>
      </c>
      <c r="W9708" t="s">
        <v>7738</v>
      </c>
      <c r="X9708" t="str">
        <f t="shared" si="597"/>
        <v/>
      </c>
      <c r="Z9708" t="str">
        <f t="shared" si="598"/>
        <v/>
      </c>
      <c r="AB9708" s="9"/>
      <c r="AC9708" t="s">
        <v>4610</v>
      </c>
      <c r="AD9708">
        <f t="shared" si="599"/>
        <v>0</v>
      </c>
      <c r="AF9708" s="3"/>
      <c r="AG9708" t="s">
        <v>4611</v>
      </c>
      <c r="AH9708" s="9" t="s">
        <v>4925</v>
      </c>
    </row>
    <row r="9709" spans="1:34" ht="10.95" customHeight="1" outlineLevel="1" x14ac:dyDescent="0.25">
      <c r="A9709" t="s">
        <v>5547</v>
      </c>
      <c r="C9709" s="3" t="s">
        <v>12466</v>
      </c>
      <c r="D9709" s="3">
        <v>130</v>
      </c>
      <c r="E9709" s="9">
        <v>1941</v>
      </c>
      <c r="F9709" s="7" t="s">
        <v>5697</v>
      </c>
      <c r="G9709" s="7" t="s">
        <v>2324</v>
      </c>
      <c r="H9709" s="8" t="s">
        <v>4610</v>
      </c>
      <c r="I9709" s="8" t="s">
        <v>17105</v>
      </c>
      <c r="J9709" s="19">
        <v>3</v>
      </c>
      <c r="K9709" s="19" t="s">
        <v>7738</v>
      </c>
      <c r="L9709" s="11"/>
      <c r="M9709" s="11"/>
      <c r="N9709" s="24"/>
      <c r="P9709" s="32"/>
      <c r="T9709" s="19"/>
      <c r="U9709" s="3">
        <v>76</v>
      </c>
      <c r="W9709" t="s">
        <v>7738</v>
      </c>
      <c r="X9709" t="str">
        <f t="shared" si="597"/>
        <v/>
      </c>
      <c r="Z9709" t="str">
        <f t="shared" si="598"/>
        <v/>
      </c>
      <c r="AB9709" s="9"/>
      <c r="AC9709" t="s">
        <v>4610</v>
      </c>
      <c r="AD9709">
        <f t="shared" si="599"/>
        <v>0</v>
      </c>
      <c r="AF9709" s="3"/>
      <c r="AG9709" t="s">
        <v>4611</v>
      </c>
      <c r="AH9709" s="9" t="s">
        <v>4925</v>
      </c>
    </row>
    <row r="9710" spans="1:34" ht="10.95" customHeight="1" outlineLevel="1" collapsed="1" x14ac:dyDescent="0.25">
      <c r="A9710" t="s">
        <v>5547</v>
      </c>
      <c r="C9710" s="3" t="s">
        <v>12466</v>
      </c>
      <c r="D9710" s="3">
        <v>131</v>
      </c>
      <c r="E9710" s="9">
        <v>1941</v>
      </c>
      <c r="F9710" s="7" t="s">
        <v>5699</v>
      </c>
      <c r="G9710" s="7" t="s">
        <v>2325</v>
      </c>
      <c r="H9710" s="8" t="s">
        <v>4610</v>
      </c>
      <c r="I9710" s="8" t="s">
        <v>17105</v>
      </c>
      <c r="J9710" s="19">
        <v>3</v>
      </c>
      <c r="K9710" s="19" t="s">
        <v>7738</v>
      </c>
      <c r="L9710" s="11"/>
      <c r="M9710" s="11"/>
      <c r="N9710" s="24"/>
      <c r="P9710" s="32"/>
      <c r="T9710" s="19"/>
      <c r="U9710" s="3">
        <v>77</v>
      </c>
      <c r="W9710" t="s">
        <v>7738</v>
      </c>
      <c r="X9710" t="str">
        <f t="shared" si="597"/>
        <v/>
      </c>
      <c r="Z9710" t="str">
        <f t="shared" si="598"/>
        <v/>
      </c>
      <c r="AB9710" s="9"/>
      <c r="AC9710" t="s">
        <v>4610</v>
      </c>
      <c r="AD9710">
        <f t="shared" si="599"/>
        <v>0</v>
      </c>
      <c r="AF9710" s="3"/>
      <c r="AG9710" t="s">
        <v>4611</v>
      </c>
      <c r="AH9710" s="9" t="s">
        <v>4623</v>
      </c>
    </row>
    <row r="9711" spans="1:34" ht="10.95" customHeight="1" outlineLevel="1" x14ac:dyDescent="0.25">
      <c r="A9711" t="s">
        <v>5547</v>
      </c>
      <c r="C9711" s="3" t="s">
        <v>12466</v>
      </c>
      <c r="D9711" s="3">
        <v>132</v>
      </c>
      <c r="E9711" s="9">
        <v>1941</v>
      </c>
      <c r="F9711" s="7" t="s">
        <v>3440</v>
      </c>
      <c r="G9711" s="7" t="s">
        <v>1583</v>
      </c>
      <c r="H9711" s="8" t="s">
        <v>4610</v>
      </c>
      <c r="I9711" s="8" t="s">
        <v>17105</v>
      </c>
      <c r="J9711" s="19">
        <v>3</v>
      </c>
      <c r="K9711" s="19" t="s">
        <v>7738</v>
      </c>
      <c r="L9711" s="11"/>
      <c r="M9711" s="11"/>
      <c r="N9711" s="24"/>
      <c r="P9711" s="32"/>
      <c r="T9711" s="19"/>
      <c r="U9711" s="3">
        <v>78</v>
      </c>
      <c r="W9711" t="s">
        <v>7738</v>
      </c>
      <c r="X9711" t="str">
        <f t="shared" si="597"/>
        <v/>
      </c>
      <c r="Z9711" t="str">
        <f t="shared" si="598"/>
        <v/>
      </c>
      <c r="AB9711" s="9"/>
      <c r="AC9711" t="s">
        <v>4610</v>
      </c>
      <c r="AD9711">
        <f t="shared" si="599"/>
        <v>0</v>
      </c>
      <c r="AF9711" s="3"/>
      <c r="AG9711" t="s">
        <v>4611</v>
      </c>
      <c r="AH9711" s="9" t="s">
        <v>4623</v>
      </c>
    </row>
    <row r="9712" spans="1:34" ht="10.95" customHeight="1" outlineLevel="1" x14ac:dyDescent="0.25">
      <c r="A9712" t="s">
        <v>5547</v>
      </c>
      <c r="C9712" s="3" t="s">
        <v>12466</v>
      </c>
      <c r="D9712" s="3" t="s">
        <v>4065</v>
      </c>
      <c r="E9712" s="9">
        <v>1941</v>
      </c>
      <c r="F9712" s="7" t="s">
        <v>5142</v>
      </c>
      <c r="G9712" s="7" t="s">
        <v>131</v>
      </c>
      <c r="H9712" s="8" t="s">
        <v>4610</v>
      </c>
      <c r="I9712" s="8"/>
      <c r="J9712" s="19">
        <v>3</v>
      </c>
      <c r="K9712" s="19" t="s">
        <v>20092</v>
      </c>
      <c r="L9712" s="11"/>
      <c r="M9712" s="11"/>
      <c r="N9712" s="24"/>
      <c r="P9712" s="32"/>
      <c r="T9712" s="19"/>
      <c r="U9712" s="3" t="s">
        <v>6774</v>
      </c>
      <c r="X9712" t="str">
        <f t="shared" si="597"/>
        <v/>
      </c>
      <c r="Z9712" t="str">
        <f t="shared" si="598"/>
        <v/>
      </c>
      <c r="AB9712" s="9"/>
      <c r="AC9712" t="s">
        <v>4610</v>
      </c>
      <c r="AD9712">
        <f t="shared" si="599"/>
        <v>0</v>
      </c>
      <c r="AF9712" s="3"/>
      <c r="AG9712" t="s">
        <v>4611</v>
      </c>
      <c r="AH9712" s="9" t="s">
        <v>4925</v>
      </c>
    </row>
    <row r="9713" spans="1:34" ht="10.95" customHeight="1" outlineLevel="1" x14ac:dyDescent="0.25">
      <c r="A9713" t="s">
        <v>5547</v>
      </c>
      <c r="C9713" s="3" t="s">
        <v>12466</v>
      </c>
      <c r="D9713" s="3" t="s">
        <v>4065</v>
      </c>
      <c r="E9713" s="9">
        <v>1941</v>
      </c>
      <c r="F9713" s="7" t="s">
        <v>5141</v>
      </c>
      <c r="G9713" s="7" t="s">
        <v>2322</v>
      </c>
      <c r="H9713" s="8" t="s">
        <v>4610</v>
      </c>
      <c r="I9713" s="8"/>
      <c r="J9713" s="19">
        <v>3</v>
      </c>
      <c r="K9713" s="19" t="s">
        <v>20092</v>
      </c>
      <c r="L9713" s="11"/>
      <c r="M9713" s="11"/>
      <c r="N9713" s="24"/>
      <c r="P9713" s="32"/>
      <c r="T9713" s="19"/>
      <c r="U9713" s="3" t="s">
        <v>6775</v>
      </c>
      <c r="X9713" t="str">
        <f t="shared" si="597"/>
        <v/>
      </c>
      <c r="Z9713" t="str">
        <f t="shared" si="598"/>
        <v/>
      </c>
      <c r="AB9713" s="9"/>
      <c r="AC9713" t="s">
        <v>4610</v>
      </c>
      <c r="AD9713">
        <f t="shared" si="599"/>
        <v>0</v>
      </c>
      <c r="AF9713" s="3"/>
      <c r="AG9713" t="s">
        <v>4611</v>
      </c>
      <c r="AH9713" s="9" t="s">
        <v>4925</v>
      </c>
    </row>
    <row r="9714" spans="1:34" ht="10.95" customHeight="1" outlineLevel="1" x14ac:dyDescent="0.25">
      <c r="A9714" t="s">
        <v>5547</v>
      </c>
      <c r="C9714" s="3" t="s">
        <v>12466</v>
      </c>
      <c r="D9714" s="3" t="s">
        <v>4065</v>
      </c>
      <c r="E9714" s="9">
        <v>1941</v>
      </c>
      <c r="F9714" s="7" t="s">
        <v>2977</v>
      </c>
      <c r="G9714" s="7" t="s">
        <v>6139</v>
      </c>
      <c r="H9714" s="8" t="s">
        <v>4610</v>
      </c>
      <c r="I9714" s="8"/>
      <c r="J9714" s="19">
        <v>3</v>
      </c>
      <c r="K9714" s="19" t="s">
        <v>20092</v>
      </c>
      <c r="L9714" s="11"/>
      <c r="M9714" s="11"/>
      <c r="N9714" s="24"/>
      <c r="P9714" s="32"/>
      <c r="T9714" s="19"/>
      <c r="U9714" s="3" t="s">
        <v>6776</v>
      </c>
      <c r="X9714" t="str">
        <f t="shared" si="597"/>
        <v/>
      </c>
      <c r="Z9714" t="str">
        <f t="shared" si="598"/>
        <v/>
      </c>
      <c r="AB9714" s="9"/>
      <c r="AC9714" t="s">
        <v>4610</v>
      </c>
      <c r="AD9714">
        <f t="shared" si="599"/>
        <v>0</v>
      </c>
      <c r="AF9714" s="3"/>
      <c r="AG9714" t="s">
        <v>4611</v>
      </c>
      <c r="AH9714" s="9" t="s">
        <v>4925</v>
      </c>
    </row>
    <row r="9715" spans="1:34" ht="10.95" customHeight="1" outlineLevel="1" x14ac:dyDescent="0.25">
      <c r="A9715" t="s">
        <v>5547</v>
      </c>
      <c r="C9715" s="3" t="s">
        <v>12466</v>
      </c>
      <c r="D9715" s="3" t="s">
        <v>4065</v>
      </c>
      <c r="E9715" s="9">
        <v>1941</v>
      </c>
      <c r="F9715" s="7" t="s">
        <v>2351</v>
      </c>
      <c r="G9715" s="7" t="s">
        <v>684</v>
      </c>
      <c r="H9715" s="8" t="s">
        <v>4610</v>
      </c>
      <c r="I9715" s="8"/>
      <c r="J9715" s="19">
        <v>3</v>
      </c>
      <c r="K9715" s="19" t="s">
        <v>20092</v>
      </c>
      <c r="L9715" s="11"/>
      <c r="M9715" s="11"/>
      <c r="N9715" s="24"/>
      <c r="P9715" s="32"/>
      <c r="T9715" s="19"/>
      <c r="U9715" s="3" t="s">
        <v>6777</v>
      </c>
      <c r="X9715" t="str">
        <f t="shared" si="597"/>
        <v/>
      </c>
      <c r="Z9715" t="str">
        <f t="shared" si="598"/>
        <v/>
      </c>
      <c r="AB9715" s="9"/>
      <c r="AC9715" t="s">
        <v>4610</v>
      </c>
      <c r="AD9715">
        <f t="shared" ref="AD9715:AD9746" si="600">COUNTIF(H9715,"*Fuji*")</f>
        <v>0</v>
      </c>
      <c r="AF9715" s="3"/>
      <c r="AG9715" t="s">
        <v>4611</v>
      </c>
      <c r="AH9715" s="9" t="s">
        <v>4925</v>
      </c>
    </row>
    <row r="9716" spans="1:34" ht="10.95" customHeight="1" outlineLevel="1" x14ac:dyDescent="0.25">
      <c r="A9716" t="s">
        <v>5547</v>
      </c>
      <c r="C9716" s="3" t="s">
        <v>12466</v>
      </c>
      <c r="D9716" s="3" t="s">
        <v>4065</v>
      </c>
      <c r="E9716" s="9">
        <v>1941</v>
      </c>
      <c r="F9716" s="7" t="s">
        <v>1657</v>
      </c>
      <c r="G9716" s="7" t="s">
        <v>5546</v>
      </c>
      <c r="H9716" s="8" t="s">
        <v>4610</v>
      </c>
      <c r="I9716" s="8"/>
      <c r="J9716" s="19">
        <v>3</v>
      </c>
      <c r="K9716" s="19" t="s">
        <v>20092</v>
      </c>
      <c r="L9716" s="11"/>
      <c r="M9716" s="11"/>
      <c r="N9716" s="24"/>
      <c r="P9716" s="32"/>
      <c r="T9716" s="19"/>
      <c r="U9716" s="3" t="s">
        <v>6778</v>
      </c>
      <c r="X9716" t="str">
        <f t="shared" si="597"/>
        <v/>
      </c>
      <c r="Z9716" t="str">
        <f t="shared" si="598"/>
        <v/>
      </c>
      <c r="AB9716" s="9"/>
      <c r="AC9716" t="s">
        <v>4610</v>
      </c>
      <c r="AD9716">
        <f t="shared" si="600"/>
        <v>0</v>
      </c>
      <c r="AF9716" s="3"/>
      <c r="AG9716" t="s">
        <v>4611</v>
      </c>
      <c r="AH9716" s="9" t="s">
        <v>4925</v>
      </c>
    </row>
    <row r="9717" spans="1:34" ht="10.95" customHeight="1" outlineLevel="1" x14ac:dyDescent="0.25">
      <c r="A9717" t="s">
        <v>5547</v>
      </c>
      <c r="C9717" s="3" t="s">
        <v>12466</v>
      </c>
      <c r="D9717" s="3">
        <v>168</v>
      </c>
      <c r="E9717" s="9">
        <v>1956</v>
      </c>
      <c r="F9717" s="7" t="s">
        <v>5699</v>
      </c>
      <c r="G9717" s="7" t="s">
        <v>6507</v>
      </c>
      <c r="H9717" s="8" t="s">
        <v>2298</v>
      </c>
      <c r="I9717" s="8" t="s">
        <v>17107</v>
      </c>
      <c r="J9717" s="19">
        <v>6</v>
      </c>
      <c r="K9717" s="19" t="s">
        <v>7736</v>
      </c>
      <c r="L9717" s="11">
        <v>2.1</v>
      </c>
      <c r="M9717" s="11"/>
      <c r="N9717" s="24"/>
      <c r="P9717" s="32"/>
      <c r="T9717" s="19"/>
      <c r="U9717" s="3"/>
      <c r="X9717" t="str">
        <f t="shared" si="597"/>
        <v/>
      </c>
      <c r="Z9717" t="str">
        <f t="shared" si="598"/>
        <v/>
      </c>
      <c r="AB9717" s="9"/>
      <c r="AC9717" t="s">
        <v>2298</v>
      </c>
      <c r="AD9717">
        <f t="shared" si="600"/>
        <v>0</v>
      </c>
      <c r="AF9717" s="3"/>
      <c r="AH9717" s="9"/>
    </row>
    <row r="9718" spans="1:34" ht="10.95" customHeight="1" outlineLevel="1" x14ac:dyDescent="0.25">
      <c r="A9718" t="s">
        <v>5547</v>
      </c>
      <c r="C9718" s="3" t="s">
        <v>12466</v>
      </c>
      <c r="D9718" s="3">
        <v>169</v>
      </c>
      <c r="E9718" s="9">
        <v>1956</v>
      </c>
      <c r="F9718" s="7" t="s">
        <v>3440</v>
      </c>
      <c r="G9718" s="7" t="s">
        <v>3834</v>
      </c>
      <c r="H9718" s="8" t="s">
        <v>2298</v>
      </c>
      <c r="I9718" s="8" t="s">
        <v>17107</v>
      </c>
      <c r="J9718" s="19">
        <v>6</v>
      </c>
      <c r="K9718" s="19" t="s">
        <v>7736</v>
      </c>
      <c r="L9718" s="11">
        <v>2.1</v>
      </c>
      <c r="M9718" s="11"/>
      <c r="N9718" s="24"/>
      <c r="P9718" s="32"/>
      <c r="T9718" s="19"/>
      <c r="U9718" s="3"/>
      <c r="X9718" t="str">
        <f t="shared" si="597"/>
        <v/>
      </c>
      <c r="Z9718" t="str">
        <f t="shared" si="598"/>
        <v/>
      </c>
      <c r="AB9718" s="9"/>
      <c r="AC9718" t="s">
        <v>2298</v>
      </c>
      <c r="AD9718">
        <f t="shared" si="600"/>
        <v>0</v>
      </c>
      <c r="AF9718" s="3"/>
      <c r="AH9718" s="9"/>
    </row>
    <row r="9719" spans="1:34" ht="10.95" customHeight="1" outlineLevel="1" x14ac:dyDescent="0.25">
      <c r="A9719" t="s">
        <v>5547</v>
      </c>
      <c r="C9719" s="3" t="s">
        <v>12466</v>
      </c>
      <c r="D9719" s="3">
        <v>183</v>
      </c>
      <c r="E9719" s="9">
        <v>1957</v>
      </c>
      <c r="F9719" s="7" t="s">
        <v>5142</v>
      </c>
      <c r="G9719" s="7" t="s">
        <v>131</v>
      </c>
      <c r="H9719" s="8" t="s">
        <v>2326</v>
      </c>
      <c r="I9719" s="8" t="s">
        <v>7008</v>
      </c>
      <c r="J9719" s="19">
        <v>5</v>
      </c>
      <c r="K9719" s="19" t="s">
        <v>7738</v>
      </c>
      <c r="L9719" s="11"/>
      <c r="M9719" s="11"/>
      <c r="N9719" s="24"/>
      <c r="P9719" s="32"/>
      <c r="T9719" s="19"/>
      <c r="U9719" s="3">
        <v>98</v>
      </c>
      <c r="X9719" t="str">
        <f t="shared" si="597"/>
        <v/>
      </c>
      <c r="Z9719" t="str">
        <f t="shared" si="598"/>
        <v/>
      </c>
      <c r="AB9719" s="9"/>
      <c r="AC9719" t="s">
        <v>2326</v>
      </c>
      <c r="AD9719">
        <f t="shared" si="600"/>
        <v>0</v>
      </c>
      <c r="AF9719" s="3"/>
      <c r="AG9719" t="s">
        <v>2327</v>
      </c>
      <c r="AH9719" s="9" t="s">
        <v>4613</v>
      </c>
    </row>
    <row r="9720" spans="1:34" ht="10.95" customHeight="1" outlineLevel="1" x14ac:dyDescent="0.25">
      <c r="A9720" t="s">
        <v>5547</v>
      </c>
      <c r="C9720" s="3" t="s">
        <v>12466</v>
      </c>
      <c r="D9720" s="3">
        <v>184</v>
      </c>
      <c r="E9720" s="9">
        <v>1957</v>
      </c>
      <c r="F9720" s="7" t="s">
        <v>5141</v>
      </c>
      <c r="G9720" s="7" t="s">
        <v>3834</v>
      </c>
      <c r="H9720" s="8" t="s">
        <v>2326</v>
      </c>
      <c r="I9720" s="8" t="s">
        <v>7008</v>
      </c>
      <c r="J9720" s="19">
        <v>5</v>
      </c>
      <c r="K9720" s="19" t="s">
        <v>7738</v>
      </c>
      <c r="L9720" s="11"/>
      <c r="M9720" s="11"/>
      <c r="N9720" s="24"/>
      <c r="P9720" s="32"/>
      <c r="T9720" s="19"/>
      <c r="U9720" s="3">
        <v>99</v>
      </c>
      <c r="X9720" t="str">
        <f t="shared" si="597"/>
        <v/>
      </c>
      <c r="Z9720" t="str">
        <f t="shared" si="598"/>
        <v/>
      </c>
      <c r="AB9720" s="9"/>
      <c r="AC9720" t="s">
        <v>2326</v>
      </c>
      <c r="AD9720">
        <f t="shared" si="600"/>
        <v>0</v>
      </c>
      <c r="AF9720" s="3"/>
      <c r="AG9720" t="s">
        <v>2327</v>
      </c>
      <c r="AH9720" s="9" t="s">
        <v>4613</v>
      </c>
    </row>
    <row r="9721" spans="1:34" ht="10.95" customHeight="1" outlineLevel="1" x14ac:dyDescent="0.25">
      <c r="A9721" t="s">
        <v>5547</v>
      </c>
      <c r="C9721" s="3" t="s">
        <v>12466</v>
      </c>
      <c r="D9721" s="3">
        <v>185</v>
      </c>
      <c r="E9721" s="9">
        <v>1957</v>
      </c>
      <c r="F9721" s="7" t="s">
        <v>5242</v>
      </c>
      <c r="G9721" s="7" t="s">
        <v>1289</v>
      </c>
      <c r="H9721" s="8" t="s">
        <v>2326</v>
      </c>
      <c r="I9721" s="8" t="s">
        <v>7008</v>
      </c>
      <c r="J9721" s="19">
        <v>5</v>
      </c>
      <c r="K9721" s="19" t="s">
        <v>7738</v>
      </c>
      <c r="L9721" s="11"/>
      <c r="M9721" s="11"/>
      <c r="N9721" s="24"/>
      <c r="P9721" s="32"/>
      <c r="T9721" s="19"/>
      <c r="U9721" s="3">
        <v>100</v>
      </c>
      <c r="X9721" t="str">
        <f t="shared" si="597"/>
        <v/>
      </c>
      <c r="Z9721" t="str">
        <f t="shared" si="598"/>
        <v/>
      </c>
      <c r="AB9721" s="9"/>
      <c r="AC9721" t="s">
        <v>2326</v>
      </c>
      <c r="AD9721">
        <f t="shared" si="600"/>
        <v>0</v>
      </c>
      <c r="AF9721" s="3"/>
      <c r="AG9721" t="s">
        <v>2327</v>
      </c>
      <c r="AH9721" s="9" t="s">
        <v>4613</v>
      </c>
    </row>
    <row r="9722" spans="1:34" ht="10.95" customHeight="1" outlineLevel="1" x14ac:dyDescent="0.25">
      <c r="A9722" t="s">
        <v>5547</v>
      </c>
      <c r="C9722" s="3" t="s">
        <v>12466</v>
      </c>
      <c r="D9722" s="3">
        <v>186</v>
      </c>
      <c r="E9722" s="9">
        <v>1957</v>
      </c>
      <c r="F9722" s="7" t="s">
        <v>2977</v>
      </c>
      <c r="G9722" s="7" t="s">
        <v>2293</v>
      </c>
      <c r="H9722" s="8" t="s">
        <v>2326</v>
      </c>
      <c r="I9722" s="8" t="s">
        <v>7008</v>
      </c>
      <c r="J9722" s="19">
        <v>5</v>
      </c>
      <c r="K9722" s="19" t="s">
        <v>7738</v>
      </c>
      <c r="L9722" s="11"/>
      <c r="M9722" s="11"/>
      <c r="N9722" s="24"/>
      <c r="P9722" s="32"/>
      <c r="T9722" s="19"/>
      <c r="U9722" s="3">
        <v>101</v>
      </c>
      <c r="X9722" t="str">
        <f t="shared" si="597"/>
        <v/>
      </c>
      <c r="Z9722" t="str">
        <f t="shared" si="598"/>
        <v/>
      </c>
      <c r="AB9722" s="9"/>
      <c r="AC9722" t="s">
        <v>2326</v>
      </c>
      <c r="AD9722">
        <f t="shared" si="600"/>
        <v>0</v>
      </c>
      <c r="AF9722" s="3"/>
      <c r="AG9722" t="s">
        <v>2327</v>
      </c>
      <c r="AH9722" s="9" t="s">
        <v>4613</v>
      </c>
    </row>
    <row r="9723" spans="1:34" ht="10.95" customHeight="1" outlineLevel="1" x14ac:dyDescent="0.25">
      <c r="A9723" t="s">
        <v>5547</v>
      </c>
      <c r="C9723" s="3" t="s">
        <v>12466</v>
      </c>
      <c r="D9723" s="3">
        <v>187</v>
      </c>
      <c r="E9723" s="9">
        <v>1957</v>
      </c>
      <c r="F9723" s="7" t="s">
        <v>5143</v>
      </c>
      <c r="G9723" s="7" t="s">
        <v>2490</v>
      </c>
      <c r="H9723" s="8" t="s">
        <v>17108</v>
      </c>
      <c r="I9723" s="8" t="s">
        <v>7008</v>
      </c>
      <c r="J9723" s="19">
        <v>3</v>
      </c>
      <c r="K9723" s="19" t="s">
        <v>7738</v>
      </c>
      <c r="L9723" s="11"/>
      <c r="M9723" s="11"/>
      <c r="N9723" s="24"/>
      <c r="P9723" s="32"/>
      <c r="T9723" s="19"/>
      <c r="U9723" s="3"/>
      <c r="X9723" t="str">
        <f t="shared" si="597"/>
        <v/>
      </c>
      <c r="Z9723" t="str">
        <f t="shared" si="598"/>
        <v/>
      </c>
      <c r="AB9723" s="9"/>
      <c r="AC9723" t="s">
        <v>17108</v>
      </c>
      <c r="AD9723">
        <f t="shared" si="600"/>
        <v>0</v>
      </c>
      <c r="AF9723" s="3"/>
      <c r="AH9723" s="9"/>
    </row>
    <row r="9724" spans="1:34" ht="10.95" customHeight="1" outlineLevel="1" x14ac:dyDescent="0.25">
      <c r="A9724" t="s">
        <v>5547</v>
      </c>
      <c r="C9724" s="3" t="s">
        <v>12466</v>
      </c>
      <c r="D9724" s="3">
        <v>188</v>
      </c>
      <c r="E9724" s="9">
        <v>1957</v>
      </c>
      <c r="F9724" s="7" t="s">
        <v>5282</v>
      </c>
      <c r="G9724" s="7" t="s">
        <v>8907</v>
      </c>
      <c r="H9724" s="8" t="s">
        <v>17108</v>
      </c>
      <c r="I9724" s="8" t="s">
        <v>7008</v>
      </c>
      <c r="J9724" s="19">
        <v>3</v>
      </c>
      <c r="K9724" s="19" t="s">
        <v>7736</v>
      </c>
      <c r="L9724" s="11">
        <v>0.9</v>
      </c>
      <c r="M9724" s="11"/>
      <c r="N9724" s="24"/>
      <c r="P9724" s="32"/>
      <c r="T9724" s="19"/>
      <c r="U9724" s="3"/>
      <c r="X9724" t="str">
        <f t="shared" si="597"/>
        <v/>
      </c>
      <c r="Z9724" t="str">
        <f t="shared" si="598"/>
        <v/>
      </c>
      <c r="AB9724" s="9"/>
      <c r="AC9724" t="s">
        <v>17108</v>
      </c>
      <c r="AD9724">
        <f t="shared" si="600"/>
        <v>0</v>
      </c>
      <c r="AF9724" s="3"/>
      <c r="AH9724" s="9"/>
    </row>
    <row r="9725" spans="1:34" ht="10.95" customHeight="1" outlineLevel="1" x14ac:dyDescent="0.25">
      <c r="A9725" t="s">
        <v>5547</v>
      </c>
      <c r="C9725" s="3" t="s">
        <v>12466</v>
      </c>
      <c r="D9725" s="3">
        <v>189</v>
      </c>
      <c r="E9725" s="9">
        <v>1957</v>
      </c>
      <c r="F9725" s="7" t="s">
        <v>2351</v>
      </c>
      <c r="G9725" s="7" t="s">
        <v>13584</v>
      </c>
      <c r="H9725" s="8" t="s">
        <v>17108</v>
      </c>
      <c r="I9725" s="8" t="s">
        <v>7008</v>
      </c>
      <c r="J9725" s="19">
        <v>3</v>
      </c>
      <c r="K9725" s="19" t="s">
        <v>7738</v>
      </c>
      <c r="L9725" s="11"/>
      <c r="M9725" s="11"/>
      <c r="N9725" s="24"/>
      <c r="P9725" s="32"/>
      <c r="T9725" s="19"/>
      <c r="U9725" s="3"/>
      <c r="X9725" t="str">
        <f t="shared" si="597"/>
        <v/>
      </c>
      <c r="Z9725" t="str">
        <f t="shared" si="598"/>
        <v/>
      </c>
      <c r="AB9725" s="9"/>
      <c r="AC9725" t="s">
        <v>17108</v>
      </c>
      <c r="AD9725">
        <f t="shared" si="600"/>
        <v>0</v>
      </c>
      <c r="AF9725" s="3"/>
      <c r="AH9725" s="9"/>
    </row>
    <row r="9726" spans="1:34" ht="10.95" customHeight="1" outlineLevel="1" x14ac:dyDescent="0.25">
      <c r="A9726" t="s">
        <v>5547</v>
      </c>
      <c r="C9726" s="3" t="s">
        <v>12466</v>
      </c>
      <c r="D9726" s="3">
        <v>190</v>
      </c>
      <c r="E9726" s="9">
        <v>1957</v>
      </c>
      <c r="F9726" s="7" t="s">
        <v>3424</v>
      </c>
      <c r="G9726" s="7" t="s">
        <v>3832</v>
      </c>
      <c r="H9726" s="8" t="s">
        <v>17108</v>
      </c>
      <c r="I9726" s="8" t="s">
        <v>7008</v>
      </c>
      <c r="J9726" s="19">
        <v>3</v>
      </c>
      <c r="K9726" s="19" t="s">
        <v>7736</v>
      </c>
      <c r="L9726" s="11">
        <v>3.3</v>
      </c>
      <c r="M9726" s="11"/>
      <c r="N9726" s="24"/>
      <c r="P9726" s="32"/>
      <c r="T9726" s="19"/>
      <c r="U9726" s="3"/>
      <c r="X9726" t="str">
        <f t="shared" si="597"/>
        <v/>
      </c>
      <c r="Z9726" t="str">
        <f t="shared" si="598"/>
        <v/>
      </c>
      <c r="AB9726" s="9"/>
      <c r="AC9726" t="s">
        <v>17108</v>
      </c>
      <c r="AD9726">
        <f t="shared" si="600"/>
        <v>0</v>
      </c>
      <c r="AF9726" s="3"/>
      <c r="AH9726" s="9"/>
    </row>
    <row r="9727" spans="1:34" ht="10.95" customHeight="1" outlineLevel="1" x14ac:dyDescent="0.25">
      <c r="A9727" t="s">
        <v>5547</v>
      </c>
      <c r="C9727" s="3" t="s">
        <v>12466</v>
      </c>
      <c r="D9727" s="3" t="s">
        <v>4065</v>
      </c>
      <c r="E9727" s="9">
        <v>1957</v>
      </c>
      <c r="F9727" s="7" t="s">
        <v>5142</v>
      </c>
      <c r="G9727" s="7" t="s">
        <v>131</v>
      </c>
      <c r="H9727" s="8" t="s">
        <v>2326</v>
      </c>
      <c r="I9727" s="8"/>
      <c r="J9727" s="19">
        <v>5</v>
      </c>
      <c r="K9727" s="19" t="s">
        <v>7736</v>
      </c>
      <c r="L9727" s="11">
        <v>0.8</v>
      </c>
      <c r="M9727" s="11"/>
      <c r="N9727" s="24"/>
      <c r="P9727" s="32"/>
      <c r="T9727" s="19"/>
      <c r="U9727" s="3" t="s">
        <v>3137</v>
      </c>
      <c r="X9727" t="str">
        <f t="shared" si="597"/>
        <v/>
      </c>
      <c r="Z9727" t="str">
        <f t="shared" si="598"/>
        <v/>
      </c>
      <c r="AB9727" s="9"/>
      <c r="AC9727" t="s">
        <v>2326</v>
      </c>
      <c r="AD9727">
        <f t="shared" si="600"/>
        <v>0</v>
      </c>
      <c r="AF9727" s="3"/>
      <c r="AG9727" t="s">
        <v>4611</v>
      </c>
      <c r="AH9727" s="9" t="s">
        <v>4613</v>
      </c>
    </row>
    <row r="9728" spans="1:34" ht="10.95" customHeight="1" outlineLevel="1" x14ac:dyDescent="0.25">
      <c r="A9728" t="s">
        <v>5547</v>
      </c>
      <c r="C9728" s="3" t="s">
        <v>12466</v>
      </c>
      <c r="D9728" s="3" t="s">
        <v>4065</v>
      </c>
      <c r="E9728" s="9">
        <v>1957</v>
      </c>
      <c r="F9728" s="7" t="s">
        <v>5141</v>
      </c>
      <c r="G9728" s="7" t="s">
        <v>3834</v>
      </c>
      <c r="H9728" s="8" t="s">
        <v>2326</v>
      </c>
      <c r="I9728" s="8"/>
      <c r="J9728" s="19">
        <v>5</v>
      </c>
      <c r="K9728" s="19" t="s">
        <v>20092</v>
      </c>
      <c r="L9728" s="11"/>
      <c r="M9728" s="11"/>
      <c r="N9728" s="24"/>
      <c r="P9728" s="32"/>
      <c r="T9728" s="19"/>
      <c r="U9728" s="3" t="s">
        <v>3138</v>
      </c>
      <c r="X9728" t="str">
        <f t="shared" si="597"/>
        <v/>
      </c>
      <c r="Z9728" t="str">
        <f t="shared" si="598"/>
        <v/>
      </c>
      <c r="AB9728" s="9"/>
      <c r="AC9728" t="s">
        <v>2326</v>
      </c>
      <c r="AD9728">
        <f t="shared" si="600"/>
        <v>0</v>
      </c>
      <c r="AF9728" s="3"/>
      <c r="AG9728" t="s">
        <v>4611</v>
      </c>
      <c r="AH9728" s="9" t="s">
        <v>4613</v>
      </c>
    </row>
    <row r="9729" spans="1:34" ht="10.95" customHeight="1" outlineLevel="1" x14ac:dyDescent="0.25">
      <c r="A9729" t="s">
        <v>5547</v>
      </c>
      <c r="C9729" s="3" t="s">
        <v>12466</v>
      </c>
      <c r="D9729" s="3" t="s">
        <v>4065</v>
      </c>
      <c r="E9729" s="9">
        <v>1957</v>
      </c>
      <c r="F9729" s="7" t="s">
        <v>2977</v>
      </c>
      <c r="G9729" s="7" t="s">
        <v>2293</v>
      </c>
      <c r="H9729" s="8" t="s">
        <v>2326</v>
      </c>
      <c r="I9729" s="8"/>
      <c r="J9729" s="19">
        <v>5</v>
      </c>
      <c r="K9729" s="19" t="s">
        <v>20092</v>
      </c>
      <c r="L9729" s="11"/>
      <c r="M9729" s="11"/>
      <c r="N9729" s="24"/>
      <c r="P9729" s="32"/>
      <c r="T9729" s="19"/>
      <c r="U9729" s="3" t="s">
        <v>3139</v>
      </c>
      <c r="X9729" t="str">
        <f t="shared" si="597"/>
        <v/>
      </c>
      <c r="Z9729" t="str">
        <f t="shared" si="598"/>
        <v/>
      </c>
      <c r="AB9729" s="9"/>
      <c r="AC9729" t="s">
        <v>2326</v>
      </c>
      <c r="AD9729">
        <f t="shared" si="600"/>
        <v>0</v>
      </c>
      <c r="AF9729" s="3"/>
      <c r="AG9729" t="s">
        <v>4611</v>
      </c>
      <c r="AH9729" s="9" t="s">
        <v>4925</v>
      </c>
    </row>
    <row r="9730" spans="1:34" ht="10.95" customHeight="1" outlineLevel="1" x14ac:dyDescent="0.25">
      <c r="A9730" t="s">
        <v>5547</v>
      </c>
      <c r="C9730" s="3" t="s">
        <v>12466</v>
      </c>
      <c r="D9730" s="3">
        <v>217</v>
      </c>
      <c r="E9730" s="9">
        <v>1965</v>
      </c>
      <c r="F9730" s="7" t="s">
        <v>2977</v>
      </c>
      <c r="G9730" s="7" t="s">
        <v>5401</v>
      </c>
      <c r="H9730" s="8" t="s">
        <v>2328</v>
      </c>
      <c r="I9730" s="8" t="s">
        <v>17110</v>
      </c>
      <c r="J9730" s="19">
        <v>6</v>
      </c>
      <c r="K9730" s="19" t="s">
        <v>7736</v>
      </c>
      <c r="L9730" s="11">
        <v>2.4</v>
      </c>
      <c r="M9730" s="11"/>
      <c r="N9730" s="24"/>
      <c r="P9730" s="32"/>
      <c r="T9730" s="19"/>
      <c r="U9730" s="3">
        <v>115</v>
      </c>
      <c r="X9730" t="str">
        <f t="shared" ref="X9730:X9793" si="601">IF(COUNTIF(F9730,"*fdc*"),1,"")</f>
        <v/>
      </c>
      <c r="Z9730" t="str">
        <f t="shared" ref="Z9730:Z9793" si="602">IF(COUNTIF(F9730,"*s/s*"),1,"")</f>
        <v/>
      </c>
      <c r="AB9730" s="9"/>
      <c r="AC9730" t="s">
        <v>2328</v>
      </c>
      <c r="AD9730">
        <f t="shared" si="600"/>
        <v>0</v>
      </c>
      <c r="AF9730" s="3"/>
      <c r="AG9730" t="s">
        <v>2329</v>
      </c>
      <c r="AH9730" s="9" t="s">
        <v>4925</v>
      </c>
    </row>
    <row r="9731" spans="1:34" ht="10.95" customHeight="1" outlineLevel="1" x14ac:dyDescent="0.25">
      <c r="A9731" t="s">
        <v>5547</v>
      </c>
      <c r="C9731" s="3" t="s">
        <v>12466</v>
      </c>
      <c r="D9731" s="3">
        <v>264</v>
      </c>
      <c r="E9731" s="9">
        <v>1967</v>
      </c>
      <c r="F9731" s="7" t="s">
        <v>2977</v>
      </c>
      <c r="G9731" s="7" t="s">
        <v>5401</v>
      </c>
      <c r="H9731" s="8" t="s">
        <v>2328</v>
      </c>
      <c r="I9731" s="8" t="s">
        <v>17111</v>
      </c>
      <c r="J9731" s="19">
        <v>6</v>
      </c>
      <c r="K9731" s="19" t="s">
        <v>7736</v>
      </c>
      <c r="L9731" s="11">
        <v>1.8</v>
      </c>
      <c r="M9731" s="11"/>
      <c r="N9731" s="24"/>
      <c r="P9731" s="32"/>
      <c r="T9731" s="19"/>
      <c r="U9731" s="3"/>
      <c r="X9731" t="str">
        <f t="shared" si="601"/>
        <v/>
      </c>
      <c r="Z9731" t="str">
        <f t="shared" si="602"/>
        <v/>
      </c>
      <c r="AB9731" s="9"/>
      <c r="AC9731" t="s">
        <v>2328</v>
      </c>
      <c r="AD9731">
        <f t="shared" si="600"/>
        <v>0</v>
      </c>
      <c r="AF9731" s="3"/>
      <c r="AH9731" s="9"/>
    </row>
    <row r="9732" spans="1:34" ht="10.95" customHeight="1" outlineLevel="1" x14ac:dyDescent="0.25">
      <c r="A9732" t="s">
        <v>5547</v>
      </c>
      <c r="C9732" s="3" t="s">
        <v>12466</v>
      </c>
      <c r="D9732" s="3">
        <v>271</v>
      </c>
      <c r="E9732" s="9">
        <v>1968</v>
      </c>
      <c r="F9732" s="7" t="s">
        <v>5143</v>
      </c>
      <c r="G9732" s="7" t="s">
        <v>5401</v>
      </c>
      <c r="H9732" s="8" t="s">
        <v>2328</v>
      </c>
      <c r="I9732" s="8" t="s">
        <v>17113</v>
      </c>
      <c r="J9732" s="19">
        <v>6</v>
      </c>
      <c r="K9732" s="19" t="s">
        <v>7736</v>
      </c>
      <c r="L9732" s="11">
        <v>1.8</v>
      </c>
      <c r="M9732" s="11"/>
      <c r="N9732" s="24"/>
      <c r="P9732" s="32"/>
      <c r="T9732" s="19"/>
      <c r="U9732" s="3"/>
      <c r="X9732" t="str">
        <f t="shared" si="601"/>
        <v/>
      </c>
      <c r="Z9732" t="str">
        <f t="shared" si="602"/>
        <v/>
      </c>
      <c r="AB9732" s="9"/>
      <c r="AC9732" t="s">
        <v>2328</v>
      </c>
      <c r="AD9732">
        <f t="shared" si="600"/>
        <v>0</v>
      </c>
      <c r="AF9732" s="3"/>
      <c r="AH9732" s="9"/>
    </row>
    <row r="9733" spans="1:34" ht="10.95" customHeight="1" outlineLevel="1" x14ac:dyDescent="0.25">
      <c r="A9733" t="s">
        <v>5547</v>
      </c>
      <c r="C9733" s="3" t="s">
        <v>12466</v>
      </c>
      <c r="D9733" s="3">
        <v>296</v>
      </c>
      <c r="E9733" s="9">
        <v>1970</v>
      </c>
      <c r="F9733" s="7" t="s">
        <v>17114</v>
      </c>
      <c r="G9733" s="7" t="s">
        <v>5401</v>
      </c>
      <c r="H9733" s="8" t="s">
        <v>2328</v>
      </c>
      <c r="I9733" s="8" t="s">
        <v>17115</v>
      </c>
      <c r="J9733" s="19">
        <v>6</v>
      </c>
      <c r="K9733" s="19" t="s">
        <v>7738</v>
      </c>
      <c r="L9733" s="11"/>
      <c r="M9733" s="11"/>
      <c r="N9733" s="24"/>
      <c r="P9733" s="32"/>
      <c r="T9733" s="19"/>
      <c r="U9733" s="3"/>
      <c r="X9733" t="str">
        <f t="shared" si="601"/>
        <v/>
      </c>
      <c r="Z9733" t="str">
        <f t="shared" si="602"/>
        <v/>
      </c>
      <c r="AB9733" s="9"/>
      <c r="AC9733" t="s">
        <v>2328</v>
      </c>
      <c r="AD9733">
        <f t="shared" si="600"/>
        <v>0</v>
      </c>
      <c r="AF9733" s="3"/>
      <c r="AH9733" s="9"/>
    </row>
    <row r="9734" spans="1:34" ht="10.95" customHeight="1" outlineLevel="1" x14ac:dyDescent="0.25">
      <c r="A9734" t="s">
        <v>5547</v>
      </c>
      <c r="C9734" s="3" t="s">
        <v>12466</v>
      </c>
      <c r="D9734" s="3">
        <v>319</v>
      </c>
      <c r="E9734" s="9">
        <v>1972</v>
      </c>
      <c r="F9734" s="7" t="s">
        <v>2977</v>
      </c>
      <c r="G9734" s="7" t="s">
        <v>5401</v>
      </c>
      <c r="H9734" s="8" t="s">
        <v>2330</v>
      </c>
      <c r="I9734" s="8" t="s">
        <v>17118</v>
      </c>
      <c r="J9734" s="19">
        <v>5</v>
      </c>
      <c r="K9734" s="19" t="s">
        <v>7738</v>
      </c>
      <c r="L9734" s="11"/>
      <c r="M9734" s="11"/>
      <c r="N9734" s="24"/>
      <c r="P9734" s="32"/>
      <c r="T9734" s="19"/>
      <c r="U9734" s="3">
        <v>170</v>
      </c>
      <c r="X9734" t="str">
        <f t="shared" si="601"/>
        <v/>
      </c>
      <c r="Z9734" t="str">
        <f t="shared" si="602"/>
        <v/>
      </c>
      <c r="AB9734" s="9"/>
      <c r="AC9734" t="s">
        <v>2330</v>
      </c>
      <c r="AD9734">
        <f t="shared" si="600"/>
        <v>0</v>
      </c>
      <c r="AF9734" s="3"/>
      <c r="AG9734" t="s">
        <v>2329</v>
      </c>
      <c r="AH9734" s="9" t="s">
        <v>4613</v>
      </c>
    </row>
    <row r="9735" spans="1:34" ht="10.95" customHeight="1" outlineLevel="1" collapsed="1" x14ac:dyDescent="0.25">
      <c r="A9735" t="s">
        <v>5547</v>
      </c>
      <c r="C9735" s="3" t="s">
        <v>12466</v>
      </c>
      <c r="D9735" s="3">
        <v>370</v>
      </c>
      <c r="E9735" s="9">
        <v>1973</v>
      </c>
      <c r="F9735" s="7" t="s">
        <v>2624</v>
      </c>
      <c r="G9735" s="7" t="s">
        <v>5401</v>
      </c>
      <c r="H9735" s="8" t="s">
        <v>2331</v>
      </c>
      <c r="I9735" s="8" t="s">
        <v>17120</v>
      </c>
      <c r="J9735" s="19">
        <v>1</v>
      </c>
      <c r="K9735" s="19" t="s">
        <v>7736</v>
      </c>
      <c r="L9735" s="11">
        <v>4.2</v>
      </c>
      <c r="M9735" s="11"/>
      <c r="N9735" s="24"/>
      <c r="P9735" s="32"/>
      <c r="T9735" s="19"/>
      <c r="U9735" s="3">
        <v>197</v>
      </c>
      <c r="X9735" t="str">
        <f t="shared" si="601"/>
        <v/>
      </c>
      <c r="Z9735" t="str">
        <f t="shared" si="602"/>
        <v/>
      </c>
      <c r="AB9735" s="9"/>
      <c r="AC9735" t="s">
        <v>2331</v>
      </c>
      <c r="AD9735">
        <f t="shared" si="600"/>
        <v>0</v>
      </c>
      <c r="AF9735" s="3"/>
      <c r="AG9735" t="s">
        <v>2332</v>
      </c>
      <c r="AH9735" s="9" t="s">
        <v>4925</v>
      </c>
    </row>
    <row r="9736" spans="1:34" ht="10.95" customHeight="1" outlineLevel="1" x14ac:dyDescent="0.25">
      <c r="A9736" t="s">
        <v>5547</v>
      </c>
      <c r="C9736" s="3" t="s">
        <v>12466</v>
      </c>
      <c r="D9736" s="3" t="s">
        <v>17145</v>
      </c>
      <c r="E9736" s="9">
        <v>1973</v>
      </c>
      <c r="F9736" s="7" t="s">
        <v>8698</v>
      </c>
      <c r="G9736" s="7" t="s">
        <v>5401</v>
      </c>
      <c r="H9736" s="8" t="s">
        <v>2331</v>
      </c>
      <c r="I9736" s="8" t="s">
        <v>17120</v>
      </c>
      <c r="J9736" s="19">
        <v>1</v>
      </c>
      <c r="K9736" s="19" t="s">
        <v>7736</v>
      </c>
      <c r="L9736" s="11">
        <v>4</v>
      </c>
      <c r="M9736" s="11"/>
      <c r="N9736" s="24"/>
      <c r="P9736" s="32"/>
      <c r="T9736" s="19"/>
      <c r="U9736" s="3"/>
      <c r="W9736" t="s">
        <v>7738</v>
      </c>
      <c r="X9736">
        <f t="shared" si="601"/>
        <v>1</v>
      </c>
      <c r="Z9736" t="str">
        <f t="shared" si="602"/>
        <v/>
      </c>
      <c r="AB9736" s="9"/>
      <c r="AC9736" t="s">
        <v>2331</v>
      </c>
      <c r="AD9736">
        <f t="shared" si="600"/>
        <v>0</v>
      </c>
      <c r="AF9736" s="3"/>
      <c r="AH9736" s="9"/>
    </row>
    <row r="9737" spans="1:34" ht="10.95" customHeight="1" outlineLevel="1" x14ac:dyDescent="0.25">
      <c r="A9737" t="s">
        <v>5547</v>
      </c>
      <c r="C9737" s="3" t="s">
        <v>12466</v>
      </c>
      <c r="D9737" s="3">
        <v>374</v>
      </c>
      <c r="E9737" s="9">
        <v>1973</v>
      </c>
      <c r="F9737" s="7" t="s">
        <v>2624</v>
      </c>
      <c r="G9737" s="7" t="s">
        <v>5401</v>
      </c>
      <c r="H9737" s="8" t="s">
        <v>17121</v>
      </c>
      <c r="I9737" s="8" t="s">
        <v>17122</v>
      </c>
      <c r="J9737" s="19">
        <v>3</v>
      </c>
      <c r="K9737" s="19" t="s">
        <v>7736</v>
      </c>
      <c r="L9737" s="11">
        <v>0.8</v>
      </c>
      <c r="M9737" s="11"/>
      <c r="N9737" s="24"/>
      <c r="P9737" s="32"/>
      <c r="T9737" s="19"/>
      <c r="U9737" s="3"/>
      <c r="X9737" t="str">
        <f t="shared" si="601"/>
        <v/>
      </c>
      <c r="Z9737" t="str">
        <f t="shared" si="602"/>
        <v/>
      </c>
      <c r="AB9737" s="9"/>
      <c r="AC9737" t="s">
        <v>17121</v>
      </c>
      <c r="AD9737">
        <f t="shared" si="600"/>
        <v>0</v>
      </c>
      <c r="AF9737" s="3"/>
      <c r="AH9737" s="9"/>
    </row>
    <row r="9738" spans="1:34" ht="10.95" customHeight="1" outlineLevel="1" x14ac:dyDescent="0.25">
      <c r="A9738" t="s">
        <v>5547</v>
      </c>
      <c r="C9738" s="3" t="s">
        <v>12466</v>
      </c>
      <c r="D9738" s="3">
        <v>395</v>
      </c>
      <c r="E9738" s="9">
        <v>1974</v>
      </c>
      <c r="F9738" s="7" t="s">
        <v>1643</v>
      </c>
      <c r="G9738" s="7" t="s">
        <v>5401</v>
      </c>
      <c r="H9738" s="8" t="s">
        <v>17149</v>
      </c>
      <c r="I9738" s="8" t="s">
        <v>17129</v>
      </c>
      <c r="J9738" s="19">
        <v>6</v>
      </c>
      <c r="K9738" s="19" t="s">
        <v>20093</v>
      </c>
      <c r="L9738" s="11"/>
      <c r="M9738" s="11"/>
      <c r="N9738" s="24"/>
      <c r="P9738" s="32"/>
      <c r="T9738" s="19"/>
      <c r="U9738" s="3"/>
      <c r="X9738" t="str">
        <f t="shared" si="601"/>
        <v/>
      </c>
      <c r="Z9738" t="str">
        <f t="shared" si="602"/>
        <v/>
      </c>
      <c r="AB9738" s="9"/>
      <c r="AC9738" t="s">
        <v>17149</v>
      </c>
      <c r="AD9738">
        <f t="shared" si="600"/>
        <v>0</v>
      </c>
      <c r="AF9738" s="3"/>
      <c r="AH9738" s="9"/>
    </row>
    <row r="9739" spans="1:34" ht="10.95" customHeight="1" outlineLevel="1" x14ac:dyDescent="0.25">
      <c r="A9739" t="s">
        <v>5547</v>
      </c>
      <c r="C9739" s="3" t="s">
        <v>12466</v>
      </c>
      <c r="D9739" s="3">
        <v>397</v>
      </c>
      <c r="E9739" s="9">
        <v>1974</v>
      </c>
      <c r="F9739" s="7" t="s">
        <v>1643</v>
      </c>
      <c r="G9739" s="7" t="s">
        <v>5401</v>
      </c>
      <c r="H9739" s="8" t="s">
        <v>17150</v>
      </c>
      <c r="I9739" s="8" t="s">
        <v>17129</v>
      </c>
      <c r="J9739" s="19">
        <v>1</v>
      </c>
      <c r="K9739" s="19" t="s">
        <v>20093</v>
      </c>
      <c r="L9739" s="11"/>
      <c r="M9739" s="11"/>
      <c r="N9739" s="24"/>
      <c r="P9739" s="32"/>
      <c r="T9739" s="19"/>
      <c r="U9739" s="3"/>
      <c r="X9739" t="str">
        <f t="shared" si="601"/>
        <v/>
      </c>
      <c r="Z9739" t="str">
        <f t="shared" si="602"/>
        <v/>
      </c>
      <c r="AB9739" s="9"/>
      <c r="AC9739" t="s">
        <v>17150</v>
      </c>
      <c r="AD9739">
        <f t="shared" si="600"/>
        <v>0</v>
      </c>
      <c r="AF9739" s="3"/>
      <c r="AH9739" s="9"/>
    </row>
    <row r="9740" spans="1:34" ht="10.95" customHeight="1" outlineLevel="1" x14ac:dyDescent="0.25">
      <c r="A9740" t="s">
        <v>5547</v>
      </c>
      <c r="C9740" s="3" t="s">
        <v>12466</v>
      </c>
      <c r="D9740" s="3" t="s">
        <v>17128</v>
      </c>
      <c r="E9740" s="9">
        <v>1974</v>
      </c>
      <c r="F9740" s="7" t="s">
        <v>17125</v>
      </c>
      <c r="G9740" s="7" t="s">
        <v>5401</v>
      </c>
      <c r="H9740" s="8" t="s">
        <v>17151</v>
      </c>
      <c r="I9740" s="8" t="s">
        <v>17129</v>
      </c>
      <c r="J9740" s="19">
        <v>1</v>
      </c>
      <c r="K9740" s="19" t="s">
        <v>7736</v>
      </c>
      <c r="L9740" s="11">
        <v>9</v>
      </c>
      <c r="M9740" s="11"/>
      <c r="N9740" s="24"/>
      <c r="P9740" s="32"/>
      <c r="T9740" s="19"/>
      <c r="U9740" s="3"/>
      <c r="X9740" t="str">
        <f t="shared" si="601"/>
        <v/>
      </c>
      <c r="Z9740" t="str">
        <f t="shared" si="602"/>
        <v/>
      </c>
      <c r="AB9740" s="9"/>
      <c r="AC9740" t="s">
        <v>17151</v>
      </c>
      <c r="AD9740">
        <f t="shared" si="600"/>
        <v>0</v>
      </c>
      <c r="AF9740" s="3"/>
      <c r="AH9740" s="9"/>
    </row>
    <row r="9741" spans="1:34" ht="10.95" customHeight="1" outlineLevel="1" x14ac:dyDescent="0.25">
      <c r="A9741" t="s">
        <v>5547</v>
      </c>
      <c r="C9741" s="3" t="s">
        <v>12466</v>
      </c>
      <c r="D9741" s="3">
        <v>398</v>
      </c>
      <c r="E9741" s="9">
        <v>1974</v>
      </c>
      <c r="F9741" s="7" t="s">
        <v>17126</v>
      </c>
      <c r="G9741" s="7" t="s">
        <v>5401</v>
      </c>
      <c r="H9741" s="8" t="s">
        <v>17152</v>
      </c>
      <c r="I9741" s="8" t="s">
        <v>17129</v>
      </c>
      <c r="J9741" s="19">
        <v>6</v>
      </c>
      <c r="K9741" s="19" t="s">
        <v>7736</v>
      </c>
      <c r="L9741" s="11">
        <v>2</v>
      </c>
      <c r="M9741" s="11"/>
      <c r="N9741" s="24"/>
      <c r="P9741" s="32"/>
      <c r="T9741" s="19"/>
      <c r="U9741" s="3"/>
      <c r="X9741" t="str">
        <f t="shared" si="601"/>
        <v/>
      </c>
      <c r="Z9741" t="str">
        <f t="shared" si="602"/>
        <v/>
      </c>
      <c r="AB9741" s="9"/>
      <c r="AC9741" t="s">
        <v>17152</v>
      </c>
      <c r="AD9741">
        <f t="shared" si="600"/>
        <v>0</v>
      </c>
      <c r="AF9741" s="3"/>
      <c r="AH9741" s="9"/>
    </row>
    <row r="9742" spans="1:34" ht="10.95" customHeight="1" outlineLevel="1" x14ac:dyDescent="0.25">
      <c r="A9742" t="s">
        <v>5547</v>
      </c>
      <c r="C9742" s="3" t="s">
        <v>12466</v>
      </c>
      <c r="D9742" s="3">
        <v>413</v>
      </c>
      <c r="E9742" s="9">
        <v>1975</v>
      </c>
      <c r="F9742" s="7" t="s">
        <v>1657</v>
      </c>
      <c r="G9742" s="7" t="s">
        <v>5401</v>
      </c>
      <c r="H9742" s="8" t="s">
        <v>17130</v>
      </c>
      <c r="I9742" s="8" t="s">
        <v>17131</v>
      </c>
      <c r="J9742" s="19">
        <v>3</v>
      </c>
      <c r="K9742" s="19" t="s">
        <v>7736</v>
      </c>
      <c r="L9742" s="11">
        <v>3.5</v>
      </c>
      <c r="M9742" s="11"/>
      <c r="N9742" s="24"/>
      <c r="P9742" s="32"/>
      <c r="T9742" s="19"/>
      <c r="U9742" s="3"/>
      <c r="X9742" t="str">
        <f t="shared" si="601"/>
        <v/>
      </c>
      <c r="Z9742" t="str">
        <f t="shared" si="602"/>
        <v/>
      </c>
      <c r="AB9742" s="9"/>
      <c r="AC9742" t="s">
        <v>17130</v>
      </c>
      <c r="AD9742">
        <f t="shared" si="600"/>
        <v>0</v>
      </c>
      <c r="AF9742" s="3"/>
      <c r="AH9742" s="9"/>
    </row>
    <row r="9743" spans="1:34" ht="10.95" customHeight="1" outlineLevel="1" x14ac:dyDescent="0.25">
      <c r="A9743" t="s">
        <v>5547</v>
      </c>
      <c r="C9743" s="3" t="s">
        <v>12466</v>
      </c>
      <c r="D9743" s="3">
        <v>432</v>
      </c>
      <c r="E9743" s="9">
        <v>1976</v>
      </c>
      <c r="F9743" s="7" t="s">
        <v>5143</v>
      </c>
      <c r="G9743" s="7" t="s">
        <v>5401</v>
      </c>
      <c r="H9743" s="8" t="s">
        <v>2328</v>
      </c>
      <c r="I9743" s="8" t="s">
        <v>17134</v>
      </c>
      <c r="J9743" s="19">
        <v>6</v>
      </c>
      <c r="K9743" s="19" t="s">
        <v>7738</v>
      </c>
      <c r="L9743" s="11"/>
      <c r="M9743" s="11"/>
      <c r="N9743" s="24"/>
      <c r="P9743" s="32"/>
      <c r="T9743" s="19"/>
      <c r="U9743" s="3">
        <v>227</v>
      </c>
      <c r="X9743" t="str">
        <f t="shared" si="601"/>
        <v/>
      </c>
      <c r="Z9743" t="str">
        <f t="shared" si="602"/>
        <v/>
      </c>
      <c r="AB9743" s="9"/>
      <c r="AC9743" t="s">
        <v>2328</v>
      </c>
      <c r="AD9743">
        <f t="shared" si="600"/>
        <v>0</v>
      </c>
      <c r="AF9743" s="3"/>
      <c r="AG9743" t="s">
        <v>2329</v>
      </c>
      <c r="AH9743" s="9" t="s">
        <v>4613</v>
      </c>
    </row>
    <row r="9744" spans="1:34" ht="10.95" customHeight="1" outlineLevel="1" x14ac:dyDescent="0.25">
      <c r="A9744" t="s">
        <v>5547</v>
      </c>
      <c r="C9744" s="3" t="s">
        <v>12466</v>
      </c>
      <c r="D9744" s="3">
        <v>486</v>
      </c>
      <c r="E9744" s="9">
        <v>1977</v>
      </c>
      <c r="F9744" s="7" t="s">
        <v>5699</v>
      </c>
      <c r="G9744" s="7" t="s">
        <v>5401</v>
      </c>
      <c r="H9744" s="8" t="s">
        <v>2333</v>
      </c>
      <c r="I9744" s="8" t="s">
        <v>17136</v>
      </c>
      <c r="J9744" s="19">
        <v>6</v>
      </c>
      <c r="K9744" s="19" t="s">
        <v>7738</v>
      </c>
      <c r="L9744" s="11"/>
      <c r="M9744" s="11"/>
      <c r="N9744" s="24"/>
      <c r="P9744" s="32"/>
      <c r="T9744" s="19"/>
      <c r="U9744" s="3">
        <v>258</v>
      </c>
      <c r="X9744" t="str">
        <f t="shared" si="601"/>
        <v/>
      </c>
      <c r="Z9744" t="str">
        <f t="shared" si="602"/>
        <v/>
      </c>
      <c r="AB9744" s="9"/>
      <c r="AC9744" t="s">
        <v>2333</v>
      </c>
      <c r="AD9744">
        <f t="shared" si="600"/>
        <v>0</v>
      </c>
      <c r="AF9744" s="3"/>
      <c r="AG9744" t="s">
        <v>2334</v>
      </c>
      <c r="AH9744" s="9" t="s">
        <v>4613</v>
      </c>
    </row>
    <row r="9745" spans="1:48" ht="10.95" customHeight="1" outlineLevel="1" x14ac:dyDescent="0.25">
      <c r="A9745" t="s">
        <v>5547</v>
      </c>
      <c r="C9745" s="3" t="s">
        <v>12466</v>
      </c>
      <c r="D9745" s="3">
        <v>487</v>
      </c>
      <c r="E9745" s="9">
        <v>1977</v>
      </c>
      <c r="F9745" s="7" t="s">
        <v>3440</v>
      </c>
      <c r="G9745" s="7" t="s">
        <v>5401</v>
      </c>
      <c r="H9745" s="8" t="s">
        <v>2298</v>
      </c>
      <c r="I9745" s="8" t="s">
        <v>17136</v>
      </c>
      <c r="J9745" s="19">
        <v>6</v>
      </c>
      <c r="K9745" s="19" t="s">
        <v>7738</v>
      </c>
      <c r="L9745" s="11"/>
      <c r="M9745" s="11"/>
      <c r="N9745" s="24"/>
      <c r="P9745" s="32"/>
      <c r="T9745" s="19"/>
      <c r="U9745" s="3">
        <v>259</v>
      </c>
      <c r="X9745" t="str">
        <f t="shared" si="601"/>
        <v/>
      </c>
      <c r="Z9745" t="str">
        <f t="shared" si="602"/>
        <v/>
      </c>
      <c r="AB9745" s="9"/>
      <c r="AC9745" t="s">
        <v>2298</v>
      </c>
      <c r="AD9745">
        <f t="shared" si="600"/>
        <v>0</v>
      </c>
      <c r="AF9745" s="3"/>
      <c r="AG9745" t="s">
        <v>2329</v>
      </c>
      <c r="AH9745" s="9" t="s">
        <v>4613</v>
      </c>
    </row>
    <row r="9746" spans="1:48" ht="10.95" customHeight="1" outlineLevel="1" x14ac:dyDescent="0.25">
      <c r="A9746" t="s">
        <v>5547</v>
      </c>
      <c r="C9746" s="3" t="s">
        <v>12466</v>
      </c>
      <c r="D9746" s="3">
        <v>488</v>
      </c>
      <c r="E9746" s="9">
        <v>1977</v>
      </c>
      <c r="F9746" s="7" t="s">
        <v>3442</v>
      </c>
      <c r="G9746" s="7" t="s">
        <v>5401</v>
      </c>
      <c r="H9746" s="8" t="s">
        <v>1753</v>
      </c>
      <c r="I9746" s="8" t="s">
        <v>17136</v>
      </c>
      <c r="J9746" s="19">
        <v>6</v>
      </c>
      <c r="K9746" s="19" t="s">
        <v>7738</v>
      </c>
      <c r="L9746" s="11"/>
      <c r="M9746" s="11"/>
      <c r="N9746" s="24"/>
      <c r="P9746" s="32"/>
      <c r="T9746" s="19"/>
      <c r="U9746" s="3">
        <v>260</v>
      </c>
      <c r="X9746" t="str">
        <f t="shared" si="601"/>
        <v/>
      </c>
      <c r="Z9746" t="str">
        <f t="shared" si="602"/>
        <v/>
      </c>
      <c r="AB9746" s="9"/>
      <c r="AC9746" t="s">
        <v>1753</v>
      </c>
      <c r="AD9746">
        <f t="shared" si="600"/>
        <v>0</v>
      </c>
      <c r="AF9746" s="3"/>
      <c r="AG9746" t="s">
        <v>2329</v>
      </c>
      <c r="AH9746" s="9" t="s">
        <v>4613</v>
      </c>
    </row>
    <row r="9747" spans="1:48" ht="10.95" customHeight="1" outlineLevel="1" x14ac:dyDescent="0.25">
      <c r="A9747" t="s">
        <v>5547</v>
      </c>
      <c r="C9747" s="3" t="s">
        <v>12466</v>
      </c>
      <c r="D9747" s="3">
        <v>489</v>
      </c>
      <c r="E9747" s="9">
        <v>1977</v>
      </c>
      <c r="F9747" s="7" t="s">
        <v>5764</v>
      </c>
      <c r="G9747" s="7" t="s">
        <v>5401</v>
      </c>
      <c r="H9747" s="8" t="s">
        <v>2335</v>
      </c>
      <c r="I9747" s="8" t="s">
        <v>17136</v>
      </c>
      <c r="J9747" s="19">
        <v>6</v>
      </c>
      <c r="K9747" s="19" t="s">
        <v>7736</v>
      </c>
      <c r="L9747" s="11">
        <v>1</v>
      </c>
      <c r="M9747" s="11"/>
      <c r="N9747" s="24"/>
      <c r="P9747" s="32"/>
      <c r="T9747" s="19"/>
      <c r="U9747" s="3">
        <v>261</v>
      </c>
      <c r="X9747" t="str">
        <f t="shared" si="601"/>
        <v/>
      </c>
      <c r="Z9747" t="str">
        <f t="shared" si="602"/>
        <v/>
      </c>
      <c r="AB9747" s="9"/>
      <c r="AC9747" t="s">
        <v>2335</v>
      </c>
      <c r="AD9747">
        <f t="shared" ref="AD9747:AD9759" si="603">COUNTIF(H9747,"*Fuji*")</f>
        <v>0</v>
      </c>
      <c r="AF9747" s="3"/>
      <c r="AG9747" t="s">
        <v>2327</v>
      </c>
      <c r="AH9747" s="9" t="s">
        <v>4613</v>
      </c>
    </row>
    <row r="9748" spans="1:48" ht="10.95" customHeight="1" outlineLevel="1" x14ac:dyDescent="0.25">
      <c r="A9748" t="s">
        <v>5547</v>
      </c>
      <c r="C9748" s="3" t="s">
        <v>12466</v>
      </c>
      <c r="D9748" s="3">
        <v>490</v>
      </c>
      <c r="E9748" s="9">
        <v>1977</v>
      </c>
      <c r="F9748" s="7" t="s">
        <v>3445</v>
      </c>
      <c r="G9748" s="7" t="s">
        <v>5401</v>
      </c>
      <c r="H9748" s="8" t="s">
        <v>5253</v>
      </c>
      <c r="I9748" s="8" t="s">
        <v>17136</v>
      </c>
      <c r="J9748" s="19">
        <v>6</v>
      </c>
      <c r="K9748" s="19" t="s">
        <v>7738</v>
      </c>
      <c r="L9748" s="11"/>
      <c r="M9748" s="11"/>
      <c r="N9748" s="24"/>
      <c r="P9748" s="32"/>
      <c r="T9748" s="19"/>
      <c r="U9748" s="3">
        <v>262</v>
      </c>
      <c r="X9748" t="str">
        <f t="shared" si="601"/>
        <v/>
      </c>
      <c r="Z9748" t="str">
        <f t="shared" si="602"/>
        <v/>
      </c>
      <c r="AB9748" s="9"/>
      <c r="AC9748" t="s">
        <v>5253</v>
      </c>
      <c r="AD9748">
        <f t="shared" si="603"/>
        <v>0</v>
      </c>
      <c r="AF9748" s="3"/>
      <c r="AG9748" t="s">
        <v>2329</v>
      </c>
      <c r="AH9748" s="9" t="s">
        <v>4613</v>
      </c>
    </row>
    <row r="9749" spans="1:48" ht="10.95" customHeight="1" outlineLevel="1" x14ac:dyDescent="0.25">
      <c r="A9749" t="s">
        <v>5547</v>
      </c>
      <c r="C9749" s="3" t="s">
        <v>12466</v>
      </c>
      <c r="D9749" s="3">
        <v>491</v>
      </c>
      <c r="E9749" s="9">
        <v>1977</v>
      </c>
      <c r="F9749" s="7" t="s">
        <v>3536</v>
      </c>
      <c r="G9749" s="7" t="s">
        <v>5401</v>
      </c>
      <c r="H9749" s="8" t="s">
        <v>2336</v>
      </c>
      <c r="I9749" s="8" t="s">
        <v>17136</v>
      </c>
      <c r="J9749" s="19">
        <v>6</v>
      </c>
      <c r="K9749" s="19" t="s">
        <v>7736</v>
      </c>
      <c r="L9749" s="11">
        <v>1</v>
      </c>
      <c r="M9749" s="11"/>
      <c r="N9749" s="24"/>
      <c r="P9749" s="32"/>
      <c r="T9749" s="19"/>
      <c r="U9749" s="3">
        <v>263</v>
      </c>
      <c r="X9749" t="str">
        <f t="shared" si="601"/>
        <v/>
      </c>
      <c r="Z9749" t="str">
        <f t="shared" si="602"/>
        <v/>
      </c>
      <c r="AB9749" s="9"/>
      <c r="AC9749" t="s">
        <v>2336</v>
      </c>
      <c r="AD9749">
        <f t="shared" si="603"/>
        <v>0</v>
      </c>
      <c r="AF9749" s="3"/>
      <c r="AG9749" t="s">
        <v>2337</v>
      </c>
      <c r="AH9749" s="9" t="s">
        <v>4613</v>
      </c>
    </row>
    <row r="9750" spans="1:48" ht="10.95" customHeight="1" outlineLevel="1" x14ac:dyDescent="0.25">
      <c r="A9750" t="s">
        <v>5547</v>
      </c>
      <c r="C9750" s="3" t="s">
        <v>12466</v>
      </c>
      <c r="D9750" s="3">
        <v>492</v>
      </c>
      <c r="E9750" s="9">
        <v>1977</v>
      </c>
      <c r="F9750" s="7" t="s">
        <v>4790</v>
      </c>
      <c r="G9750" s="7" t="s">
        <v>5401</v>
      </c>
      <c r="H9750" s="8" t="s">
        <v>5255</v>
      </c>
      <c r="I9750" s="8" t="s">
        <v>17136</v>
      </c>
      <c r="J9750" s="19">
        <v>6</v>
      </c>
      <c r="K9750" s="19" t="s">
        <v>7738</v>
      </c>
      <c r="L9750" s="11"/>
      <c r="M9750" s="11"/>
      <c r="N9750" s="24"/>
      <c r="P9750" s="32"/>
      <c r="T9750" s="19"/>
      <c r="U9750" s="3">
        <v>264</v>
      </c>
      <c r="X9750" t="str">
        <f t="shared" si="601"/>
        <v/>
      </c>
      <c r="Z9750" t="str">
        <f t="shared" si="602"/>
        <v/>
      </c>
      <c r="AB9750" s="9"/>
      <c r="AC9750" t="s">
        <v>5255</v>
      </c>
      <c r="AD9750">
        <f t="shared" si="603"/>
        <v>0</v>
      </c>
      <c r="AF9750" s="3"/>
      <c r="AG9750" t="s">
        <v>2329</v>
      </c>
      <c r="AH9750" s="9" t="s">
        <v>4613</v>
      </c>
    </row>
    <row r="9751" spans="1:48" ht="10.95" customHeight="1" outlineLevel="1" x14ac:dyDescent="0.25">
      <c r="A9751" t="s">
        <v>5547</v>
      </c>
      <c r="C9751" s="3" t="s">
        <v>12466</v>
      </c>
      <c r="D9751" s="3">
        <v>493</v>
      </c>
      <c r="E9751" s="9">
        <v>1977</v>
      </c>
      <c r="F9751" s="7" t="s">
        <v>5753</v>
      </c>
      <c r="G9751" s="7" t="s">
        <v>5401</v>
      </c>
      <c r="H9751" s="8" t="s">
        <v>1525</v>
      </c>
      <c r="I9751" s="8" t="s">
        <v>17136</v>
      </c>
      <c r="J9751" s="19">
        <v>6</v>
      </c>
      <c r="K9751" s="19" t="s">
        <v>7738</v>
      </c>
      <c r="L9751" s="11"/>
      <c r="M9751" s="11"/>
      <c r="N9751" s="24"/>
      <c r="P9751" s="32"/>
      <c r="T9751" s="19"/>
      <c r="U9751" s="3">
        <v>265</v>
      </c>
      <c r="X9751" t="str">
        <f t="shared" si="601"/>
        <v/>
      </c>
      <c r="Z9751" t="str">
        <f t="shared" si="602"/>
        <v/>
      </c>
      <c r="AB9751" s="9"/>
      <c r="AC9751" t="s">
        <v>1525</v>
      </c>
      <c r="AD9751">
        <f t="shared" si="603"/>
        <v>0</v>
      </c>
      <c r="AF9751" s="3"/>
      <c r="AG9751" t="s">
        <v>2332</v>
      </c>
      <c r="AH9751" s="9" t="s">
        <v>4613</v>
      </c>
    </row>
    <row r="9752" spans="1:48" ht="10.95" customHeight="1" outlineLevel="1" x14ac:dyDescent="0.25">
      <c r="A9752" t="s">
        <v>5547</v>
      </c>
      <c r="C9752" s="3" t="s">
        <v>12466</v>
      </c>
      <c r="D9752" s="3">
        <v>494</v>
      </c>
      <c r="E9752" s="9">
        <v>1977</v>
      </c>
      <c r="F9752" s="7" t="s">
        <v>1017</v>
      </c>
      <c r="G9752" s="7" t="s">
        <v>5401</v>
      </c>
      <c r="H9752" s="8" t="s">
        <v>4498</v>
      </c>
      <c r="I9752" s="8" t="s">
        <v>17136</v>
      </c>
      <c r="J9752" s="19">
        <v>6</v>
      </c>
      <c r="K9752" s="19" t="s">
        <v>7738</v>
      </c>
      <c r="L9752" s="11"/>
      <c r="M9752" s="11"/>
      <c r="N9752" s="24"/>
      <c r="P9752" s="32"/>
      <c r="T9752" s="19"/>
      <c r="U9752" s="3">
        <v>266</v>
      </c>
      <c r="X9752" t="str">
        <f t="shared" si="601"/>
        <v/>
      </c>
      <c r="Z9752" t="str">
        <f t="shared" si="602"/>
        <v/>
      </c>
      <c r="AB9752" s="9"/>
      <c r="AC9752" t="s">
        <v>4498</v>
      </c>
      <c r="AD9752">
        <f t="shared" si="603"/>
        <v>0</v>
      </c>
      <c r="AF9752" s="3"/>
      <c r="AG9752" t="s">
        <v>5534</v>
      </c>
      <c r="AH9752" s="9" t="s">
        <v>4613</v>
      </c>
    </row>
    <row r="9753" spans="1:48" ht="10.95" customHeight="1" outlineLevel="1" x14ac:dyDescent="0.25">
      <c r="A9753" t="s">
        <v>5547</v>
      </c>
      <c r="C9753" s="3" t="s">
        <v>12466</v>
      </c>
      <c r="D9753" s="3">
        <v>495</v>
      </c>
      <c r="E9753" s="9">
        <v>1977</v>
      </c>
      <c r="F9753" s="7" t="s">
        <v>5756</v>
      </c>
      <c r="G9753" s="7" t="s">
        <v>5401</v>
      </c>
      <c r="H9753" s="8" t="s">
        <v>5535</v>
      </c>
      <c r="I9753" s="8" t="s">
        <v>17136</v>
      </c>
      <c r="J9753" s="19">
        <v>6</v>
      </c>
      <c r="K9753" s="19" t="s">
        <v>7736</v>
      </c>
      <c r="L9753" s="11">
        <v>2</v>
      </c>
      <c r="M9753" s="11"/>
      <c r="N9753" s="24"/>
      <c r="P9753" s="32"/>
      <c r="T9753" s="19"/>
      <c r="U9753" s="3">
        <v>267</v>
      </c>
      <c r="X9753" t="str">
        <f t="shared" si="601"/>
        <v/>
      </c>
      <c r="Z9753" t="str">
        <f t="shared" si="602"/>
        <v/>
      </c>
      <c r="AB9753" s="9"/>
      <c r="AC9753" t="s">
        <v>5535</v>
      </c>
      <c r="AD9753">
        <f t="shared" si="603"/>
        <v>0</v>
      </c>
      <c r="AF9753" s="3"/>
      <c r="AG9753" t="s">
        <v>5536</v>
      </c>
      <c r="AH9753" s="9" t="s">
        <v>4925</v>
      </c>
    </row>
    <row r="9754" spans="1:48" ht="10.95" customHeight="1" outlineLevel="1" x14ac:dyDescent="0.25">
      <c r="A9754" t="s">
        <v>5547</v>
      </c>
      <c r="C9754" s="3" t="s">
        <v>12466</v>
      </c>
      <c r="D9754" s="3">
        <v>496</v>
      </c>
      <c r="E9754" s="9">
        <v>1977</v>
      </c>
      <c r="F9754" s="7" t="s">
        <v>5768</v>
      </c>
      <c r="G9754" s="7" t="s">
        <v>5401</v>
      </c>
      <c r="H9754" s="8" t="s">
        <v>5537</v>
      </c>
      <c r="I9754" s="8" t="s">
        <v>17136</v>
      </c>
      <c r="J9754" s="19">
        <v>6</v>
      </c>
      <c r="K9754" s="19" t="s">
        <v>7736</v>
      </c>
      <c r="L9754" s="11">
        <v>3.5</v>
      </c>
      <c r="M9754" s="11"/>
      <c r="N9754" s="24"/>
      <c r="P9754" s="32"/>
      <c r="T9754" s="19"/>
      <c r="U9754" s="3">
        <v>268</v>
      </c>
      <c r="X9754" t="str">
        <f t="shared" si="601"/>
        <v/>
      </c>
      <c r="Z9754" t="str">
        <f t="shared" si="602"/>
        <v/>
      </c>
      <c r="AB9754" s="9"/>
      <c r="AC9754" t="s">
        <v>5537</v>
      </c>
      <c r="AD9754">
        <f t="shared" si="603"/>
        <v>0</v>
      </c>
      <c r="AF9754" s="3"/>
      <c r="AG9754" t="s">
        <v>5538</v>
      </c>
      <c r="AH9754" s="9" t="s">
        <v>4925</v>
      </c>
    </row>
    <row r="9755" spans="1:48" ht="10.95" customHeight="1" outlineLevel="1" x14ac:dyDescent="0.25">
      <c r="A9755" t="s">
        <v>5547</v>
      </c>
      <c r="C9755" s="3" t="s">
        <v>12466</v>
      </c>
      <c r="D9755" s="3">
        <v>497</v>
      </c>
      <c r="E9755" s="9">
        <v>1977</v>
      </c>
      <c r="F9755" s="7" t="s">
        <v>3128</v>
      </c>
      <c r="G9755" s="7" t="s">
        <v>5401</v>
      </c>
      <c r="H9755" s="8" t="s">
        <v>5539</v>
      </c>
      <c r="I9755" s="8" t="s">
        <v>17136</v>
      </c>
      <c r="J9755" s="19">
        <v>6</v>
      </c>
      <c r="K9755" s="19" t="s">
        <v>7736</v>
      </c>
      <c r="L9755" s="11">
        <v>3.5</v>
      </c>
      <c r="M9755" s="11"/>
      <c r="N9755" s="24"/>
      <c r="P9755" s="32"/>
      <c r="T9755" s="19"/>
      <c r="U9755" s="3">
        <v>269</v>
      </c>
      <c r="X9755" t="str">
        <f t="shared" si="601"/>
        <v/>
      </c>
      <c r="Z9755" t="str">
        <f t="shared" si="602"/>
        <v/>
      </c>
      <c r="AB9755" s="9"/>
      <c r="AC9755" t="s">
        <v>5539</v>
      </c>
      <c r="AD9755">
        <f t="shared" si="603"/>
        <v>0</v>
      </c>
      <c r="AF9755" s="3"/>
      <c r="AG9755" t="s">
        <v>5540</v>
      </c>
      <c r="AH9755" s="9" t="s">
        <v>4925</v>
      </c>
    </row>
    <row r="9756" spans="1:48" ht="10.95" customHeight="1" outlineLevel="1" x14ac:dyDescent="0.25">
      <c r="A9756" t="s">
        <v>5547</v>
      </c>
      <c r="C9756" s="3" t="s">
        <v>12466</v>
      </c>
      <c r="D9756" s="3">
        <v>498</v>
      </c>
      <c r="E9756" s="9">
        <v>1977</v>
      </c>
      <c r="F9756" s="7" t="s">
        <v>3542</v>
      </c>
      <c r="G9756" s="7" t="s">
        <v>5401</v>
      </c>
      <c r="H9756" s="8" t="s">
        <v>453</v>
      </c>
      <c r="I9756" s="8" t="s">
        <v>17136</v>
      </c>
      <c r="J9756" s="19">
        <v>6</v>
      </c>
      <c r="K9756" s="19" t="s">
        <v>7738</v>
      </c>
      <c r="L9756" s="11"/>
      <c r="M9756" s="11"/>
      <c r="N9756" s="24"/>
      <c r="P9756" s="32"/>
      <c r="T9756" s="19"/>
      <c r="U9756" s="3">
        <v>270</v>
      </c>
      <c r="X9756" t="str">
        <f t="shared" si="601"/>
        <v/>
      </c>
      <c r="Z9756" t="str">
        <f t="shared" si="602"/>
        <v/>
      </c>
      <c r="AB9756" s="9"/>
      <c r="AC9756" t="s">
        <v>453</v>
      </c>
      <c r="AD9756">
        <f t="shared" si="603"/>
        <v>0</v>
      </c>
      <c r="AF9756" s="3"/>
      <c r="AG9756" t="s">
        <v>2329</v>
      </c>
      <c r="AH9756" s="9" t="s">
        <v>4925</v>
      </c>
    </row>
    <row r="9757" spans="1:48" ht="10.95" customHeight="1" outlineLevel="1" x14ac:dyDescent="0.25">
      <c r="A9757" t="s">
        <v>5547</v>
      </c>
      <c r="C9757" s="3" t="s">
        <v>12466</v>
      </c>
      <c r="D9757" s="3">
        <v>529</v>
      </c>
      <c r="E9757" s="9">
        <v>1979</v>
      </c>
      <c r="F9757" s="7" t="s">
        <v>3705</v>
      </c>
      <c r="G9757" s="7" t="s">
        <v>5401</v>
      </c>
      <c r="H9757" s="8" t="s">
        <v>6502</v>
      </c>
      <c r="I9757" s="8" t="s">
        <v>17138</v>
      </c>
      <c r="J9757" s="19">
        <v>6</v>
      </c>
      <c r="K9757" s="19" t="s">
        <v>7736</v>
      </c>
      <c r="L9757" s="11">
        <v>2</v>
      </c>
      <c r="M9757" s="11"/>
      <c r="N9757" s="24"/>
      <c r="P9757" s="32"/>
      <c r="T9757" s="19"/>
      <c r="U9757" s="3">
        <v>283</v>
      </c>
      <c r="X9757" t="str">
        <f t="shared" si="601"/>
        <v/>
      </c>
      <c r="Z9757" t="str">
        <f t="shared" si="602"/>
        <v/>
      </c>
      <c r="AB9757" s="9"/>
      <c r="AC9757" t="s">
        <v>6502</v>
      </c>
      <c r="AD9757">
        <f t="shared" si="603"/>
        <v>0</v>
      </c>
      <c r="AF9757" s="3"/>
      <c r="AG9757" t="s">
        <v>2329</v>
      </c>
      <c r="AH9757" s="9" t="s">
        <v>4613</v>
      </c>
    </row>
    <row r="9758" spans="1:48" ht="10.95" customHeight="1" outlineLevel="1" x14ac:dyDescent="0.25">
      <c r="A9758" t="s">
        <v>5547</v>
      </c>
      <c r="C9758" s="3" t="s">
        <v>12466</v>
      </c>
      <c r="D9758" s="3">
        <v>530</v>
      </c>
      <c r="E9758" s="9">
        <v>1979</v>
      </c>
      <c r="F9758" s="7" t="s">
        <v>3706</v>
      </c>
      <c r="G9758" s="7" t="s">
        <v>5401</v>
      </c>
      <c r="H9758" s="8" t="s">
        <v>6502</v>
      </c>
      <c r="I9758" s="8" t="s">
        <v>17138</v>
      </c>
      <c r="J9758" s="19">
        <v>6</v>
      </c>
      <c r="K9758" s="19" t="s">
        <v>7736</v>
      </c>
      <c r="L9758" s="11">
        <v>2</v>
      </c>
      <c r="M9758" s="11"/>
      <c r="N9758" s="24"/>
      <c r="P9758" s="32"/>
      <c r="T9758" s="19"/>
      <c r="U9758" s="3">
        <v>284</v>
      </c>
      <c r="X9758" t="str">
        <f t="shared" si="601"/>
        <v/>
      </c>
      <c r="Z9758" t="str">
        <f t="shared" si="602"/>
        <v/>
      </c>
      <c r="AB9758" s="9"/>
      <c r="AC9758" t="s">
        <v>6502</v>
      </c>
      <c r="AD9758">
        <f t="shared" si="603"/>
        <v>0</v>
      </c>
      <c r="AF9758" s="3"/>
      <c r="AG9758" t="s">
        <v>2329</v>
      </c>
      <c r="AH9758" s="9" t="s">
        <v>4925</v>
      </c>
    </row>
    <row r="9759" spans="1:48" ht="10.95" customHeight="1" outlineLevel="1" x14ac:dyDescent="0.25">
      <c r="A9759" t="s">
        <v>5547</v>
      </c>
      <c r="C9759" s="3" t="s">
        <v>12466</v>
      </c>
      <c r="D9759" s="3">
        <v>534</v>
      </c>
      <c r="E9759" s="9">
        <v>1979</v>
      </c>
      <c r="F9759" s="7" t="s">
        <v>3440</v>
      </c>
      <c r="G9759" s="7" t="s">
        <v>5401</v>
      </c>
      <c r="H9759" s="8" t="s">
        <v>17140</v>
      </c>
      <c r="I9759" s="8" t="s">
        <v>17141</v>
      </c>
      <c r="J9759" s="19">
        <v>3</v>
      </c>
      <c r="K9759" s="19" t="s">
        <v>7736</v>
      </c>
      <c r="L9759" s="11">
        <v>2</v>
      </c>
      <c r="M9759" s="11"/>
      <c r="N9759" s="24"/>
      <c r="P9759" s="32"/>
      <c r="T9759" s="19"/>
      <c r="U9759" s="3">
        <v>285</v>
      </c>
      <c r="X9759" t="str">
        <f t="shared" si="601"/>
        <v/>
      </c>
      <c r="Z9759" t="str">
        <f t="shared" si="602"/>
        <v/>
      </c>
      <c r="AB9759" s="9"/>
      <c r="AC9759" t="s">
        <v>17140</v>
      </c>
      <c r="AD9759">
        <f t="shared" si="603"/>
        <v>0</v>
      </c>
      <c r="AF9759" s="3"/>
      <c r="AG9759" t="s">
        <v>4611</v>
      </c>
      <c r="AH9759" s="9" t="s">
        <v>4613</v>
      </c>
    </row>
    <row r="9760" spans="1:48" ht="10.95" customHeight="1" x14ac:dyDescent="0.25">
      <c r="A9760" t="s">
        <v>8649</v>
      </c>
      <c r="B9760" t="s">
        <v>3147</v>
      </c>
      <c r="C9760" s="3" t="s">
        <v>12466</v>
      </c>
      <c r="E9760" s="9"/>
      <c r="F9760" s="7"/>
      <c r="G9760" s="7"/>
      <c r="H9760" s="8"/>
      <c r="I9760" s="8"/>
      <c r="J9760" s="19"/>
      <c r="K9760" s="19"/>
      <c r="L9760" s="11"/>
      <c r="M9760" s="11">
        <f>SUM(L9761:L10000)</f>
        <v>876.74999999999977</v>
      </c>
      <c r="N9760" s="24">
        <v>4138</v>
      </c>
      <c r="O9760">
        <f>COUNTIF(K9761:K10000,"*")</f>
        <v>240</v>
      </c>
      <c r="P9760" s="32">
        <f>O9760/N9760</f>
        <v>5.7999033349444173E-2</v>
      </c>
      <c r="Q9760">
        <f>COUNTIF(K9761:K10000,"Y")+COUNTIF(K9761:K10000,"S")</f>
        <v>211</v>
      </c>
      <c r="T9760" s="19" t="s">
        <v>7736</v>
      </c>
      <c r="U9760" s="3"/>
      <c r="V9760" t="s">
        <v>18607</v>
      </c>
      <c r="X9760" t="str">
        <f t="shared" si="601"/>
        <v/>
      </c>
      <c r="Z9760" t="str">
        <f t="shared" si="602"/>
        <v/>
      </c>
      <c r="AB9760" s="9"/>
      <c r="AE9760">
        <f>COUNTIF(AD9761:AD10000,"1")</f>
        <v>0</v>
      </c>
      <c r="AF9760" s="3"/>
      <c r="AH9760" s="9"/>
      <c r="AI9760">
        <f>COUNTIF($J9761:$J10000,"1")-COUNTIFS($J9761:$J10000,"1",$K9761:$K10000,"V")</f>
        <v>51</v>
      </c>
      <c r="AJ9760">
        <f>COUNTIFS($J9761:$J10000,"1",$K9761:$K10000,"Y")+COUNTIFS($J9761:$J10000,"1",$K9761:$K10000,"s")</f>
        <v>48</v>
      </c>
      <c r="AK9760">
        <f>COUNTIF($J9761:$J10000,"2")-COUNTIFS($J9761:$J10000,"2",$K9761:$K10000,"V")</f>
        <v>48</v>
      </c>
      <c r="AL9760">
        <f>COUNTIFS($J9761:$J10000,"2",$K9761:$K10000,"Y")+COUNTIFS($J9761:$J10000,"2",$K9761:$K10000,"s")</f>
        <v>48</v>
      </c>
      <c r="AM9760">
        <f>COUNTIF($J9761:$J10000,"3")-COUNTIFS($J9761:$J10000,"3",$K9761:$K10000,"V")</f>
        <v>79</v>
      </c>
      <c r="AN9760">
        <f>COUNTIFS($J9761:$J10000,"3",$K9761:$K10000,"Y")+COUNTIFS($J9761:$J10000,"3",$K9761:$K10000,"s")</f>
        <v>75</v>
      </c>
      <c r="AO9760">
        <f>COUNTIF($J9761:$J10000,"4")-COUNTIFS($J9761:$J10000,"4",$K9761:$K10000,"V")</f>
        <v>4</v>
      </c>
      <c r="AP9760">
        <f>COUNTIFS($J9761:$J10000,"4",$K9761:$K10000,"Y")+COUNTIFS($J9761:$J10000,"4",$K9761:$K10000,"s")</f>
        <v>4</v>
      </c>
      <c r="AQ9760">
        <f>COUNTIF($J9761:$J10000,"5")-COUNTIFS($J9761:$J10000,"5",$K9761:$K10000,"V")</f>
        <v>27</v>
      </c>
      <c r="AR9760">
        <f>COUNTIFS($J9761:$J10000,"5",$K9761:$K10000,"Y")+COUNTIFS($J9761:$J10000,"5",$K9761:$K10000,"s")</f>
        <v>27</v>
      </c>
      <c r="AS9760">
        <f>COUNTIF($J9761:$J10000,"6")-COUNTIFS($J9761:$J10000,"6",$K9761:$K10000,"V")</f>
        <v>1</v>
      </c>
      <c r="AT9760">
        <f>COUNTIFS($J9761:$J10000,"6",$K9761:$K10000,"Y")+COUNTIFS($J9761:$J10000,"6",$K9761:$K10000,"s")</f>
        <v>1</v>
      </c>
      <c r="AU9760">
        <f>COUNTIF($J9761:$J10000,"7")-COUNTIFS($J9761:$J10000,"7",$K9761:$K10000,"V")</f>
        <v>8</v>
      </c>
      <c r="AV9760">
        <f>COUNTIFS($J9761:$J10000,"7",$K9761:$K10000,"Y")+COUNTIFS($J9761:$J10000,"7",$K9761:$K10000,"s")</f>
        <v>8</v>
      </c>
    </row>
    <row r="9761" spans="1:34" ht="10.95" customHeight="1" outlineLevel="1" x14ac:dyDescent="0.25">
      <c r="A9761" t="s">
        <v>6779</v>
      </c>
      <c r="C9761" s="3" t="s">
        <v>12466</v>
      </c>
      <c r="D9761" s="3">
        <v>68</v>
      </c>
      <c r="E9761" s="9">
        <v>1898</v>
      </c>
      <c r="F9761" s="7" t="s">
        <v>4873</v>
      </c>
      <c r="G9761" s="7" t="s">
        <v>6780</v>
      </c>
      <c r="H9761" s="8" t="s">
        <v>2854</v>
      </c>
      <c r="I9761" s="8" t="s">
        <v>7020</v>
      </c>
      <c r="J9761" s="19">
        <v>3</v>
      </c>
      <c r="K9761" s="19" t="s">
        <v>7736</v>
      </c>
      <c r="L9761" s="11">
        <v>1</v>
      </c>
      <c r="M9761" s="11"/>
      <c r="N9761" s="24"/>
      <c r="P9761" s="32"/>
      <c r="T9761" s="19"/>
      <c r="U9761" s="3">
        <v>71</v>
      </c>
      <c r="X9761" t="str">
        <f t="shared" si="601"/>
        <v/>
      </c>
      <c r="Z9761" t="str">
        <f t="shared" si="602"/>
        <v/>
      </c>
      <c r="AB9761" s="9"/>
      <c r="AC9761" t="s">
        <v>2854</v>
      </c>
      <c r="AD9761">
        <f t="shared" ref="AD9761:AD9824" si="604">COUNTIF(H9761,"*Fuji*")</f>
        <v>0</v>
      </c>
      <c r="AF9761" s="3"/>
      <c r="AG9761" t="s">
        <v>2855</v>
      </c>
      <c r="AH9761" s="9" t="s">
        <v>4925</v>
      </c>
    </row>
    <row r="9762" spans="1:34" ht="10.95" customHeight="1" outlineLevel="1" x14ac:dyDescent="0.25">
      <c r="A9762" t="s">
        <v>6779</v>
      </c>
      <c r="C9762" s="3" t="s">
        <v>12466</v>
      </c>
      <c r="D9762" s="3">
        <v>68</v>
      </c>
      <c r="E9762" s="9">
        <v>1898</v>
      </c>
      <c r="F9762" s="7" t="s">
        <v>2857</v>
      </c>
      <c r="G9762" s="7" t="s">
        <v>6780</v>
      </c>
      <c r="H9762" s="8" t="s">
        <v>2854</v>
      </c>
      <c r="I9762" s="8" t="s">
        <v>7020</v>
      </c>
      <c r="J9762" s="19">
        <v>3</v>
      </c>
      <c r="K9762" s="19" t="s">
        <v>7736</v>
      </c>
      <c r="L9762" s="11">
        <v>2.2999999999999998</v>
      </c>
      <c r="M9762" s="11"/>
      <c r="N9762" s="24"/>
      <c r="P9762" s="32"/>
      <c r="T9762" s="19"/>
      <c r="U9762" s="3" t="s">
        <v>2856</v>
      </c>
      <c r="X9762" t="str">
        <f t="shared" si="601"/>
        <v/>
      </c>
      <c r="Z9762" t="str">
        <f t="shared" si="602"/>
        <v/>
      </c>
      <c r="AB9762" s="9"/>
      <c r="AC9762" t="s">
        <v>2854</v>
      </c>
      <c r="AD9762">
        <f t="shared" si="604"/>
        <v>0</v>
      </c>
      <c r="AF9762" s="3"/>
      <c r="AG9762" t="s">
        <v>2855</v>
      </c>
      <c r="AH9762" s="9" t="s">
        <v>4526</v>
      </c>
    </row>
    <row r="9763" spans="1:34" ht="10.95" customHeight="1" outlineLevel="1" x14ac:dyDescent="0.25">
      <c r="A9763" t="s">
        <v>6779</v>
      </c>
      <c r="C9763" s="3" t="s">
        <v>12466</v>
      </c>
      <c r="D9763" s="3">
        <v>73</v>
      </c>
      <c r="E9763" s="9">
        <v>1898</v>
      </c>
      <c r="F9763" s="7" t="s">
        <v>4883</v>
      </c>
      <c r="G9763" s="7" t="s">
        <v>134</v>
      </c>
      <c r="H9763" s="8" t="s">
        <v>2858</v>
      </c>
      <c r="I9763" s="8" t="s">
        <v>7020</v>
      </c>
      <c r="J9763" s="19">
        <v>2</v>
      </c>
      <c r="K9763" s="19" t="s">
        <v>7736</v>
      </c>
      <c r="L9763" s="11">
        <v>19.600000000000001</v>
      </c>
      <c r="M9763" s="11"/>
      <c r="N9763" s="24"/>
      <c r="P9763" s="32"/>
      <c r="T9763" s="19"/>
      <c r="U9763" s="3">
        <v>76</v>
      </c>
      <c r="X9763" t="str">
        <f t="shared" si="601"/>
        <v/>
      </c>
      <c r="Z9763" t="str">
        <f t="shared" si="602"/>
        <v/>
      </c>
      <c r="AB9763" s="9"/>
      <c r="AC9763" t="s">
        <v>2858</v>
      </c>
      <c r="AD9763">
        <f t="shared" si="604"/>
        <v>0</v>
      </c>
      <c r="AF9763" s="3"/>
      <c r="AG9763" t="s">
        <v>2859</v>
      </c>
      <c r="AH9763" s="9" t="s">
        <v>4623</v>
      </c>
    </row>
    <row r="9764" spans="1:34" ht="10.95" customHeight="1" outlineLevel="1" collapsed="1" x14ac:dyDescent="0.25">
      <c r="A9764" t="s">
        <v>6779</v>
      </c>
      <c r="C9764" s="3" t="s">
        <v>12466</v>
      </c>
      <c r="D9764" s="3">
        <v>74</v>
      </c>
      <c r="E9764" s="9">
        <v>1898</v>
      </c>
      <c r="F9764" s="7" t="s">
        <v>633</v>
      </c>
      <c r="G9764" s="7" t="s">
        <v>1128</v>
      </c>
      <c r="H9764" s="8" t="s">
        <v>3761</v>
      </c>
      <c r="I9764" s="8" t="s">
        <v>7020</v>
      </c>
      <c r="J9764" s="19">
        <v>3</v>
      </c>
      <c r="K9764" s="19" t="s">
        <v>7736</v>
      </c>
      <c r="L9764" s="11">
        <v>7</v>
      </c>
      <c r="M9764" s="11"/>
      <c r="N9764" s="24"/>
      <c r="P9764" s="32"/>
      <c r="T9764" s="19"/>
      <c r="U9764" s="3">
        <v>77</v>
      </c>
      <c r="X9764" t="str">
        <f t="shared" si="601"/>
        <v/>
      </c>
      <c r="Z9764" t="str">
        <f t="shared" si="602"/>
        <v/>
      </c>
      <c r="AB9764" s="9"/>
      <c r="AC9764" t="s">
        <v>3761</v>
      </c>
      <c r="AD9764">
        <f t="shared" si="604"/>
        <v>0</v>
      </c>
      <c r="AF9764" s="3"/>
      <c r="AG9764" t="s">
        <v>3762</v>
      </c>
      <c r="AH9764" s="9" t="s">
        <v>4623</v>
      </c>
    </row>
    <row r="9765" spans="1:34" ht="10.95" customHeight="1" outlineLevel="1" x14ac:dyDescent="0.25">
      <c r="A9765" t="s">
        <v>6779</v>
      </c>
      <c r="C9765" s="3" t="s">
        <v>12466</v>
      </c>
      <c r="D9765" s="3">
        <v>74</v>
      </c>
      <c r="E9765" s="9">
        <v>1898</v>
      </c>
      <c r="F9765" s="7" t="s">
        <v>633</v>
      </c>
      <c r="G9765" s="7" t="s">
        <v>758</v>
      </c>
      <c r="H9765" s="8" t="s">
        <v>3761</v>
      </c>
      <c r="I9765" s="8" t="s">
        <v>7020</v>
      </c>
      <c r="J9765" s="19">
        <v>3</v>
      </c>
      <c r="K9765" s="19" t="s">
        <v>20092</v>
      </c>
      <c r="L9765" s="11"/>
      <c r="M9765" s="11"/>
      <c r="N9765" s="24"/>
      <c r="P9765" s="32"/>
      <c r="T9765" s="19"/>
      <c r="U9765" s="3" t="s">
        <v>3763</v>
      </c>
      <c r="X9765" t="str">
        <f t="shared" si="601"/>
        <v/>
      </c>
      <c r="Z9765" t="str">
        <f t="shared" si="602"/>
        <v/>
      </c>
      <c r="AB9765" s="9"/>
      <c r="AC9765" t="s">
        <v>3761</v>
      </c>
      <c r="AD9765">
        <f t="shared" si="604"/>
        <v>0</v>
      </c>
      <c r="AF9765" s="3"/>
      <c r="AG9765" t="s">
        <v>3762</v>
      </c>
      <c r="AH9765" s="9" t="s">
        <v>4623</v>
      </c>
    </row>
    <row r="9766" spans="1:34" ht="10.95" customHeight="1" outlineLevel="1" x14ac:dyDescent="0.25">
      <c r="A9766" t="s">
        <v>6779</v>
      </c>
      <c r="C9766" s="3" t="s">
        <v>12466</v>
      </c>
      <c r="D9766" s="3">
        <v>77</v>
      </c>
      <c r="E9766" s="9">
        <v>1898</v>
      </c>
      <c r="F9766" s="7" t="s">
        <v>3764</v>
      </c>
      <c r="G9766" s="7" t="s">
        <v>4100</v>
      </c>
      <c r="H9766" s="8" t="s">
        <v>2858</v>
      </c>
      <c r="I9766" s="8" t="s">
        <v>7020</v>
      </c>
      <c r="J9766" s="19">
        <v>2</v>
      </c>
      <c r="K9766" s="19" t="s">
        <v>7736</v>
      </c>
      <c r="L9766" s="11">
        <v>5</v>
      </c>
      <c r="M9766" s="11"/>
      <c r="N9766" s="24"/>
      <c r="P9766" s="32"/>
      <c r="T9766" s="19"/>
      <c r="U9766" s="3">
        <v>80</v>
      </c>
      <c r="X9766" t="str">
        <f t="shared" si="601"/>
        <v/>
      </c>
      <c r="Z9766" t="str">
        <f t="shared" si="602"/>
        <v/>
      </c>
      <c r="AB9766" s="9"/>
      <c r="AC9766" t="s">
        <v>2858</v>
      </c>
      <c r="AD9766">
        <f t="shared" si="604"/>
        <v>0</v>
      </c>
      <c r="AF9766" s="3"/>
      <c r="AG9766" t="s">
        <v>2859</v>
      </c>
      <c r="AH9766" s="9" t="s">
        <v>4623</v>
      </c>
    </row>
    <row r="9767" spans="1:34" ht="10.95" customHeight="1" outlineLevel="1" x14ac:dyDescent="0.25">
      <c r="A9767" t="s">
        <v>6779</v>
      </c>
      <c r="C9767" s="3" t="s">
        <v>12466</v>
      </c>
      <c r="D9767" s="3">
        <v>83</v>
      </c>
      <c r="E9767" s="9">
        <v>1899</v>
      </c>
      <c r="F9767" s="7" t="s">
        <v>3766</v>
      </c>
      <c r="G9767" s="7" t="s">
        <v>6780</v>
      </c>
      <c r="H9767" s="8" t="s">
        <v>2854</v>
      </c>
      <c r="I9767" s="8" t="s">
        <v>7745</v>
      </c>
      <c r="J9767" s="19">
        <v>2</v>
      </c>
      <c r="K9767" s="19" t="s">
        <v>20092</v>
      </c>
      <c r="L9767" s="11"/>
      <c r="M9767" s="11"/>
      <c r="N9767" s="24"/>
      <c r="P9767" s="32"/>
      <c r="T9767" s="19"/>
      <c r="U9767" s="3" t="s">
        <v>5275</v>
      </c>
      <c r="X9767" t="str">
        <f t="shared" si="601"/>
        <v/>
      </c>
      <c r="Z9767" t="str">
        <f t="shared" si="602"/>
        <v/>
      </c>
      <c r="AB9767" s="9"/>
      <c r="AC9767" t="s">
        <v>2854</v>
      </c>
      <c r="AD9767">
        <f t="shared" si="604"/>
        <v>0</v>
      </c>
      <c r="AF9767" s="3"/>
      <c r="AG9767" t="s">
        <v>2855</v>
      </c>
      <c r="AH9767" s="9"/>
    </row>
    <row r="9768" spans="1:34" ht="10.95" customHeight="1" outlineLevel="1" x14ac:dyDescent="0.25">
      <c r="A9768" t="s">
        <v>6779</v>
      </c>
      <c r="C9768" s="3" t="s">
        <v>12466</v>
      </c>
      <c r="D9768" s="3">
        <v>83</v>
      </c>
      <c r="E9768" s="9">
        <v>1899</v>
      </c>
      <c r="F9768" s="7" t="s">
        <v>4754</v>
      </c>
      <c r="G9768" s="7" t="s">
        <v>6780</v>
      </c>
      <c r="H9768" s="8" t="s">
        <v>2854</v>
      </c>
      <c r="I9768" s="8" t="s">
        <v>7745</v>
      </c>
      <c r="J9768" s="19">
        <v>2</v>
      </c>
      <c r="K9768" s="19" t="s">
        <v>20092</v>
      </c>
      <c r="L9768" s="11"/>
      <c r="M9768" s="11"/>
      <c r="N9768" s="24"/>
      <c r="P9768" s="32"/>
      <c r="T9768" s="19"/>
      <c r="U9768" s="3" t="s">
        <v>3767</v>
      </c>
      <c r="W9768" t="s">
        <v>7738</v>
      </c>
      <c r="X9768" t="str">
        <f t="shared" si="601"/>
        <v/>
      </c>
      <c r="Z9768" t="str">
        <f t="shared" si="602"/>
        <v/>
      </c>
      <c r="AB9768" s="9"/>
      <c r="AC9768" t="s">
        <v>2854</v>
      </c>
      <c r="AD9768">
        <f t="shared" si="604"/>
        <v>0</v>
      </c>
      <c r="AF9768" s="3"/>
      <c r="AG9768" t="s">
        <v>2855</v>
      </c>
      <c r="AH9768" s="9"/>
    </row>
    <row r="9769" spans="1:34" ht="10.95" customHeight="1" outlineLevel="1" x14ac:dyDescent="0.25">
      <c r="A9769" t="s">
        <v>6779</v>
      </c>
      <c r="C9769" s="3" t="s">
        <v>12466</v>
      </c>
      <c r="D9769" s="3">
        <v>84</v>
      </c>
      <c r="E9769" s="9">
        <v>1899</v>
      </c>
      <c r="F9769" s="7" t="s">
        <v>633</v>
      </c>
      <c r="G9769" s="7" t="s">
        <v>1128</v>
      </c>
      <c r="H9769" s="8" t="s">
        <v>3761</v>
      </c>
      <c r="I9769" s="8" t="s">
        <v>7745</v>
      </c>
      <c r="J9769" s="19">
        <v>3</v>
      </c>
      <c r="K9769" s="19" t="s">
        <v>7736</v>
      </c>
      <c r="L9769" s="11">
        <v>3</v>
      </c>
      <c r="M9769" s="11"/>
      <c r="N9769" s="24"/>
      <c r="P9769" s="32"/>
      <c r="T9769" s="19"/>
      <c r="U9769" s="3">
        <v>91</v>
      </c>
      <c r="X9769" t="str">
        <f t="shared" si="601"/>
        <v/>
      </c>
      <c r="Z9769" t="str">
        <f t="shared" si="602"/>
        <v/>
      </c>
      <c r="AB9769" s="9"/>
      <c r="AC9769" t="s">
        <v>3761</v>
      </c>
      <c r="AD9769">
        <f t="shared" si="604"/>
        <v>0</v>
      </c>
      <c r="AF9769" s="3"/>
      <c r="AG9769" t="s">
        <v>3762</v>
      </c>
      <c r="AH9769" s="9" t="s">
        <v>4623</v>
      </c>
    </row>
    <row r="9770" spans="1:34" ht="10.95" customHeight="1" outlineLevel="1" x14ac:dyDescent="0.25">
      <c r="A9770" t="s">
        <v>6779</v>
      </c>
      <c r="C9770" s="3" t="s">
        <v>12466</v>
      </c>
      <c r="D9770" s="3">
        <v>84</v>
      </c>
      <c r="E9770" s="9">
        <v>1899</v>
      </c>
      <c r="F9770" s="7" t="s">
        <v>633</v>
      </c>
      <c r="G9770" s="7" t="s">
        <v>758</v>
      </c>
      <c r="H9770" s="8" t="s">
        <v>3761</v>
      </c>
      <c r="I9770" s="8" t="s">
        <v>7745</v>
      </c>
      <c r="J9770" s="19">
        <v>3</v>
      </c>
      <c r="K9770" s="19" t="s">
        <v>20092</v>
      </c>
      <c r="L9770" s="11"/>
      <c r="M9770" s="11"/>
      <c r="N9770" s="24"/>
      <c r="P9770" s="32"/>
      <c r="T9770" s="19"/>
      <c r="U9770" s="3" t="s">
        <v>2243</v>
      </c>
      <c r="X9770" t="str">
        <f t="shared" si="601"/>
        <v/>
      </c>
      <c r="Z9770" t="str">
        <f t="shared" si="602"/>
        <v/>
      </c>
      <c r="AB9770" s="9"/>
      <c r="AC9770" t="s">
        <v>3761</v>
      </c>
      <c r="AD9770">
        <f t="shared" si="604"/>
        <v>0</v>
      </c>
      <c r="AF9770" s="3"/>
      <c r="AG9770" t="s">
        <v>3762</v>
      </c>
      <c r="AH9770" s="9" t="s">
        <v>4623</v>
      </c>
    </row>
    <row r="9771" spans="1:34" ht="10.95" customHeight="1" outlineLevel="1" x14ac:dyDescent="0.25">
      <c r="A9771" t="s">
        <v>6779</v>
      </c>
      <c r="C9771" s="3" t="s">
        <v>12466</v>
      </c>
      <c r="D9771" s="3">
        <v>88</v>
      </c>
      <c r="E9771" s="9">
        <v>1899</v>
      </c>
      <c r="F9771" s="7" t="s">
        <v>3764</v>
      </c>
      <c r="G9771" s="7" t="s">
        <v>6820</v>
      </c>
      <c r="H9771" s="8" t="s">
        <v>2858</v>
      </c>
      <c r="I9771" s="8" t="s">
        <v>7745</v>
      </c>
      <c r="J9771" s="19">
        <v>2</v>
      </c>
      <c r="K9771" s="19" t="s">
        <v>7736</v>
      </c>
      <c r="L9771" s="11">
        <v>3.3</v>
      </c>
      <c r="M9771" s="11"/>
      <c r="N9771" s="24"/>
      <c r="P9771" s="32"/>
      <c r="T9771" s="19"/>
      <c r="U9771" s="3">
        <v>95</v>
      </c>
      <c r="X9771" t="str">
        <f t="shared" si="601"/>
        <v/>
      </c>
      <c r="Z9771" t="str">
        <f t="shared" si="602"/>
        <v/>
      </c>
      <c r="AB9771" s="9"/>
      <c r="AC9771" t="s">
        <v>2858</v>
      </c>
      <c r="AD9771">
        <f t="shared" si="604"/>
        <v>0</v>
      </c>
      <c r="AF9771" s="3"/>
      <c r="AG9771" t="s">
        <v>2859</v>
      </c>
      <c r="AH9771" s="9" t="s">
        <v>4623</v>
      </c>
    </row>
    <row r="9772" spans="1:34" ht="10.95" customHeight="1" outlineLevel="1" x14ac:dyDescent="0.25">
      <c r="A9772" t="s">
        <v>6779</v>
      </c>
      <c r="C9772" s="3" t="s">
        <v>12466</v>
      </c>
      <c r="D9772" s="3">
        <v>97</v>
      </c>
      <c r="E9772" s="9">
        <v>1900</v>
      </c>
      <c r="F9772" s="7" t="s">
        <v>4874</v>
      </c>
      <c r="G9772" s="7" t="s">
        <v>4009</v>
      </c>
      <c r="H9772" s="8" t="s">
        <v>2858</v>
      </c>
      <c r="I9772" s="8" t="s">
        <v>7746</v>
      </c>
      <c r="J9772" s="19">
        <v>2</v>
      </c>
      <c r="K9772" s="19" t="s">
        <v>7736</v>
      </c>
      <c r="L9772" s="11">
        <v>0.8</v>
      </c>
      <c r="M9772" s="11"/>
      <c r="N9772" s="24"/>
      <c r="P9772" s="32"/>
      <c r="T9772" s="19"/>
      <c r="U9772" s="3">
        <v>85</v>
      </c>
      <c r="X9772" t="str">
        <f t="shared" si="601"/>
        <v/>
      </c>
      <c r="Z9772" t="str">
        <f t="shared" si="602"/>
        <v/>
      </c>
      <c r="AB9772" s="9"/>
      <c r="AC9772" t="s">
        <v>2858</v>
      </c>
      <c r="AD9772">
        <f t="shared" si="604"/>
        <v>0</v>
      </c>
      <c r="AF9772" s="3"/>
      <c r="AG9772" t="s">
        <v>2859</v>
      </c>
      <c r="AH9772" s="9" t="s">
        <v>4925</v>
      </c>
    </row>
    <row r="9773" spans="1:34" ht="10.95" customHeight="1" outlineLevel="1" x14ac:dyDescent="0.25">
      <c r="A9773" t="s">
        <v>6779</v>
      </c>
      <c r="C9773" s="3" t="s">
        <v>12466</v>
      </c>
      <c r="D9773" s="3">
        <v>97</v>
      </c>
      <c r="E9773" s="9">
        <v>1900</v>
      </c>
      <c r="F9773" s="7" t="s">
        <v>1101</v>
      </c>
      <c r="G9773" s="7" t="s">
        <v>5619</v>
      </c>
      <c r="H9773" s="8" t="s">
        <v>2858</v>
      </c>
      <c r="I9773" s="8" t="s">
        <v>7746</v>
      </c>
      <c r="J9773" s="19">
        <v>2</v>
      </c>
      <c r="K9773" s="19" t="s">
        <v>7736</v>
      </c>
      <c r="L9773" s="11">
        <v>2</v>
      </c>
      <c r="M9773" s="11"/>
      <c r="N9773" s="24"/>
      <c r="P9773" s="32"/>
      <c r="T9773" s="19"/>
      <c r="U9773" s="3" t="s">
        <v>3765</v>
      </c>
      <c r="X9773" t="str">
        <f t="shared" si="601"/>
        <v/>
      </c>
      <c r="Z9773" t="str">
        <f t="shared" si="602"/>
        <v/>
      </c>
      <c r="AB9773" s="9"/>
      <c r="AC9773" t="s">
        <v>2858</v>
      </c>
      <c r="AD9773">
        <f t="shared" si="604"/>
        <v>0</v>
      </c>
      <c r="AF9773" s="3"/>
      <c r="AG9773" t="s">
        <v>2859</v>
      </c>
      <c r="AH9773" s="9" t="s">
        <v>4925</v>
      </c>
    </row>
    <row r="9774" spans="1:34" ht="10.95" customHeight="1" outlineLevel="1" x14ac:dyDescent="0.25">
      <c r="A9774" t="s">
        <v>6779</v>
      </c>
      <c r="C9774" s="3" t="s">
        <v>12466</v>
      </c>
      <c r="D9774" s="3" t="s">
        <v>7748</v>
      </c>
      <c r="E9774" s="9">
        <v>1900</v>
      </c>
      <c r="F9774" s="7" t="s">
        <v>4750</v>
      </c>
      <c r="G9774" s="7" t="s">
        <v>6780</v>
      </c>
      <c r="H9774" s="8" t="s">
        <v>2854</v>
      </c>
      <c r="I9774" s="8" t="s">
        <v>7020</v>
      </c>
      <c r="J9774" s="19">
        <v>3</v>
      </c>
      <c r="K9774" s="19" t="s">
        <v>7736</v>
      </c>
      <c r="L9774" s="11">
        <v>3.1</v>
      </c>
      <c r="M9774" s="11"/>
      <c r="N9774" s="24"/>
      <c r="P9774" s="32"/>
      <c r="T9774" s="19"/>
      <c r="U9774" s="3">
        <v>90</v>
      </c>
      <c r="X9774" t="str">
        <f t="shared" si="601"/>
        <v/>
      </c>
      <c r="Z9774" t="str">
        <f t="shared" si="602"/>
        <v/>
      </c>
      <c r="AB9774" s="9"/>
      <c r="AC9774" t="s">
        <v>2854</v>
      </c>
      <c r="AD9774">
        <f t="shared" si="604"/>
        <v>0</v>
      </c>
      <c r="AF9774" s="3"/>
      <c r="AG9774" t="s">
        <v>2855</v>
      </c>
      <c r="AH9774" s="9" t="s">
        <v>4925</v>
      </c>
    </row>
    <row r="9775" spans="1:34" ht="10.95" customHeight="1" outlineLevel="1" x14ac:dyDescent="0.25">
      <c r="A9775" t="s">
        <v>6779</v>
      </c>
      <c r="C9775" s="3" t="s">
        <v>12466</v>
      </c>
      <c r="D9775" s="3">
        <v>94</v>
      </c>
      <c r="E9775" s="9">
        <v>1901</v>
      </c>
      <c r="F9775" s="7" t="s">
        <v>5386</v>
      </c>
      <c r="G9775" s="7" t="s">
        <v>898</v>
      </c>
      <c r="H9775" s="8" t="s">
        <v>2247</v>
      </c>
      <c r="I9775" s="8" t="s">
        <v>7747</v>
      </c>
      <c r="J9775" s="19">
        <v>3</v>
      </c>
      <c r="K9775" s="19" t="s">
        <v>7736</v>
      </c>
      <c r="L9775" s="11">
        <v>4</v>
      </c>
      <c r="M9775" s="11"/>
      <c r="N9775" s="24"/>
      <c r="P9775" s="32"/>
      <c r="T9775" s="19"/>
      <c r="U9775" s="3">
        <v>99</v>
      </c>
      <c r="X9775" t="str">
        <f t="shared" si="601"/>
        <v/>
      </c>
      <c r="Z9775" t="str">
        <f t="shared" si="602"/>
        <v/>
      </c>
      <c r="AB9775" s="9"/>
      <c r="AC9775" t="s">
        <v>2247</v>
      </c>
      <c r="AD9775">
        <f t="shared" si="604"/>
        <v>0</v>
      </c>
      <c r="AF9775" s="3"/>
      <c r="AG9775" t="s">
        <v>1886</v>
      </c>
      <c r="AH9775" s="9" t="s">
        <v>4925</v>
      </c>
    </row>
    <row r="9776" spans="1:34" ht="10.95" customHeight="1" outlineLevel="1" x14ac:dyDescent="0.25">
      <c r="A9776" t="s">
        <v>6779</v>
      </c>
      <c r="C9776" s="3" t="s">
        <v>12466</v>
      </c>
      <c r="D9776" s="3">
        <v>94</v>
      </c>
      <c r="E9776" s="9">
        <v>1901</v>
      </c>
      <c r="F9776" s="7" t="s">
        <v>4874</v>
      </c>
      <c r="G9776" s="7" t="s">
        <v>3971</v>
      </c>
      <c r="H9776" s="8" t="s">
        <v>2247</v>
      </c>
      <c r="I9776" s="8" t="s">
        <v>7747</v>
      </c>
      <c r="J9776" s="19">
        <v>3</v>
      </c>
      <c r="K9776" s="19" t="s">
        <v>7736</v>
      </c>
      <c r="L9776" s="11">
        <v>7</v>
      </c>
      <c r="M9776" s="11"/>
      <c r="N9776" s="24"/>
      <c r="P9776" s="32"/>
      <c r="T9776" s="19"/>
      <c r="U9776" s="3">
        <v>100</v>
      </c>
      <c r="X9776" t="str">
        <f t="shared" si="601"/>
        <v/>
      </c>
      <c r="Z9776" t="str">
        <f t="shared" si="602"/>
        <v/>
      </c>
      <c r="AB9776" s="9"/>
      <c r="AC9776" t="s">
        <v>2247</v>
      </c>
      <c r="AD9776">
        <f t="shared" si="604"/>
        <v>0</v>
      </c>
      <c r="AF9776" s="3"/>
      <c r="AG9776" t="s">
        <v>1886</v>
      </c>
      <c r="AH9776" s="9" t="s">
        <v>4613</v>
      </c>
    </row>
    <row r="9777" spans="1:34" ht="10.95" customHeight="1" outlineLevel="1" x14ac:dyDescent="0.25">
      <c r="A9777" t="s">
        <v>6779</v>
      </c>
      <c r="C9777" s="3" t="s">
        <v>12466</v>
      </c>
      <c r="D9777" s="3">
        <v>94</v>
      </c>
      <c r="E9777" s="9">
        <v>1901</v>
      </c>
      <c r="F9777" s="7" t="s">
        <v>3395</v>
      </c>
      <c r="G9777" s="7" t="s">
        <v>3971</v>
      </c>
      <c r="H9777" s="8" t="s">
        <v>2247</v>
      </c>
      <c r="I9777" s="8" t="s">
        <v>7747</v>
      </c>
      <c r="J9777" s="19">
        <v>3</v>
      </c>
      <c r="K9777" s="19" t="s">
        <v>7736</v>
      </c>
      <c r="L9777" s="11">
        <v>0.8</v>
      </c>
      <c r="M9777" s="11"/>
      <c r="N9777" s="24"/>
      <c r="P9777" s="32"/>
      <c r="T9777" s="19"/>
      <c r="U9777" s="3" t="s">
        <v>3394</v>
      </c>
      <c r="X9777" t="str">
        <f t="shared" si="601"/>
        <v/>
      </c>
      <c r="Z9777" t="str">
        <f t="shared" si="602"/>
        <v/>
      </c>
      <c r="AB9777" s="9"/>
      <c r="AC9777" t="s">
        <v>2247</v>
      </c>
      <c r="AD9777">
        <f t="shared" si="604"/>
        <v>0</v>
      </c>
      <c r="AF9777" s="3"/>
      <c r="AG9777" t="s">
        <v>1886</v>
      </c>
      <c r="AH9777" s="9" t="s">
        <v>4526</v>
      </c>
    </row>
    <row r="9778" spans="1:34" ht="10.95" customHeight="1" outlineLevel="1" x14ac:dyDescent="0.25">
      <c r="A9778" t="s">
        <v>6779</v>
      </c>
      <c r="C9778" s="3" t="s">
        <v>12466</v>
      </c>
      <c r="D9778" s="3">
        <v>94</v>
      </c>
      <c r="E9778" s="9">
        <v>1901</v>
      </c>
      <c r="F9778" s="7" t="s">
        <v>3396</v>
      </c>
      <c r="G9778" s="7" t="s">
        <v>3971</v>
      </c>
      <c r="H9778" s="8" t="s">
        <v>2247</v>
      </c>
      <c r="I9778" s="8" t="s">
        <v>7747</v>
      </c>
      <c r="J9778" s="19">
        <v>3</v>
      </c>
      <c r="K9778" s="19" t="s">
        <v>20092</v>
      </c>
      <c r="L9778" s="11"/>
      <c r="M9778" s="11"/>
      <c r="N9778" s="24"/>
      <c r="P9778" s="32"/>
      <c r="T9778" s="19"/>
      <c r="U9778" s="3">
        <v>103</v>
      </c>
      <c r="X9778" t="str">
        <f t="shared" si="601"/>
        <v/>
      </c>
      <c r="Z9778" t="str">
        <f t="shared" si="602"/>
        <v/>
      </c>
      <c r="AB9778" s="9"/>
      <c r="AC9778" t="s">
        <v>2247</v>
      </c>
      <c r="AD9778">
        <f t="shared" si="604"/>
        <v>0</v>
      </c>
      <c r="AF9778" s="3"/>
      <c r="AG9778" t="s">
        <v>1886</v>
      </c>
      <c r="AH9778" s="9" t="s">
        <v>4925</v>
      </c>
    </row>
    <row r="9779" spans="1:34" ht="10.95" customHeight="1" outlineLevel="1" x14ac:dyDescent="0.25">
      <c r="A9779" t="s">
        <v>6779</v>
      </c>
      <c r="C9779" s="3" t="s">
        <v>12466</v>
      </c>
      <c r="D9779" s="3">
        <v>94</v>
      </c>
      <c r="E9779" s="9">
        <v>1901</v>
      </c>
      <c r="F9779" s="7" t="s">
        <v>3398</v>
      </c>
      <c r="G9779" s="7" t="s">
        <v>3971</v>
      </c>
      <c r="H9779" s="8" t="s">
        <v>2247</v>
      </c>
      <c r="I9779" s="8" t="s">
        <v>7747</v>
      </c>
      <c r="J9779" s="19">
        <v>3</v>
      </c>
      <c r="K9779" s="19" t="s">
        <v>20092</v>
      </c>
      <c r="L9779" s="11"/>
      <c r="M9779" s="11"/>
      <c r="N9779" s="24"/>
      <c r="P9779" s="32"/>
      <c r="T9779" s="19"/>
      <c r="U9779" s="3" t="s">
        <v>3397</v>
      </c>
      <c r="X9779" t="str">
        <f t="shared" si="601"/>
        <v/>
      </c>
      <c r="Z9779" t="str">
        <f t="shared" si="602"/>
        <v/>
      </c>
      <c r="AB9779" s="9"/>
      <c r="AC9779" t="s">
        <v>2247</v>
      </c>
      <c r="AD9779">
        <f t="shared" si="604"/>
        <v>0</v>
      </c>
      <c r="AF9779" s="3"/>
      <c r="AG9779" t="s">
        <v>1886</v>
      </c>
      <c r="AH9779" s="9" t="s">
        <v>4526</v>
      </c>
    </row>
    <row r="9780" spans="1:34" ht="10.95" customHeight="1" outlineLevel="1" x14ac:dyDescent="0.25">
      <c r="A9780" t="s">
        <v>6779</v>
      </c>
      <c r="C9780" s="3" t="s">
        <v>12466</v>
      </c>
      <c r="D9780" s="3">
        <v>94</v>
      </c>
      <c r="E9780" s="9">
        <v>1901</v>
      </c>
      <c r="F9780" s="7" t="s">
        <v>386</v>
      </c>
      <c r="G9780" s="7" t="s">
        <v>3971</v>
      </c>
      <c r="H9780" s="8" t="s">
        <v>2247</v>
      </c>
      <c r="I9780" s="8" t="s">
        <v>7747</v>
      </c>
      <c r="J9780" s="19">
        <v>3</v>
      </c>
      <c r="K9780" s="19" t="s">
        <v>7738</v>
      </c>
      <c r="L9780" s="11"/>
      <c r="M9780" s="11"/>
      <c r="N9780" s="24"/>
      <c r="P9780" s="32"/>
      <c r="T9780" s="19"/>
      <c r="U9780" s="3" t="s">
        <v>977</v>
      </c>
      <c r="X9780" t="str">
        <f t="shared" si="601"/>
        <v/>
      </c>
      <c r="Z9780" t="str">
        <f t="shared" si="602"/>
        <v/>
      </c>
      <c r="AB9780" s="9"/>
      <c r="AC9780" t="s">
        <v>2247</v>
      </c>
      <c r="AD9780">
        <f t="shared" si="604"/>
        <v>0</v>
      </c>
      <c r="AF9780" s="3"/>
      <c r="AG9780" t="s">
        <v>1886</v>
      </c>
      <c r="AH9780" s="9" t="s">
        <v>4526</v>
      </c>
    </row>
    <row r="9781" spans="1:34" ht="10.95" customHeight="1" outlineLevel="1" x14ac:dyDescent="0.25">
      <c r="A9781" t="s">
        <v>6779</v>
      </c>
      <c r="C9781" s="3" t="s">
        <v>12466</v>
      </c>
      <c r="D9781" s="3">
        <v>105</v>
      </c>
      <c r="E9781" s="9">
        <v>1902</v>
      </c>
      <c r="F9781" s="7" t="s">
        <v>385</v>
      </c>
      <c r="G9781" s="7" t="s">
        <v>3971</v>
      </c>
      <c r="H9781" s="8" t="s">
        <v>2247</v>
      </c>
      <c r="I9781" s="8" t="s">
        <v>7749</v>
      </c>
      <c r="J9781" s="19">
        <v>3</v>
      </c>
      <c r="K9781" s="19" t="s">
        <v>7736</v>
      </c>
      <c r="L9781" s="11">
        <v>2</v>
      </c>
      <c r="M9781" s="11"/>
      <c r="N9781" s="24"/>
      <c r="P9781" s="32"/>
      <c r="T9781" s="19"/>
      <c r="U9781" s="3">
        <v>105</v>
      </c>
      <c r="X9781" t="str">
        <f t="shared" si="601"/>
        <v/>
      </c>
      <c r="Z9781" t="str">
        <f t="shared" si="602"/>
        <v/>
      </c>
      <c r="AB9781" s="9"/>
      <c r="AC9781" t="s">
        <v>2247</v>
      </c>
      <c r="AD9781">
        <f t="shared" si="604"/>
        <v>0</v>
      </c>
      <c r="AF9781" s="3"/>
      <c r="AG9781" t="s">
        <v>1886</v>
      </c>
      <c r="AH9781" s="9" t="s">
        <v>4925</v>
      </c>
    </row>
    <row r="9782" spans="1:34" ht="10.95" customHeight="1" outlineLevel="1" x14ac:dyDescent="0.25">
      <c r="A9782" t="s">
        <v>6779</v>
      </c>
      <c r="C9782" s="3" t="s">
        <v>12466</v>
      </c>
      <c r="D9782" s="3">
        <v>105</v>
      </c>
      <c r="E9782" s="9">
        <v>1902</v>
      </c>
      <c r="F9782" s="7" t="s">
        <v>5387</v>
      </c>
      <c r="G9782" s="7" t="s">
        <v>3971</v>
      </c>
      <c r="H9782" s="8" t="s">
        <v>2247</v>
      </c>
      <c r="I9782" s="8" t="s">
        <v>7749</v>
      </c>
      <c r="J9782" s="19">
        <v>3</v>
      </c>
      <c r="K9782" s="19" t="s">
        <v>7736</v>
      </c>
      <c r="L9782" s="11">
        <v>2</v>
      </c>
      <c r="M9782" s="11"/>
      <c r="N9782" s="24"/>
      <c r="P9782" s="32"/>
      <c r="T9782" s="19"/>
      <c r="U9782" s="3">
        <v>108</v>
      </c>
      <c r="X9782" t="str">
        <f t="shared" si="601"/>
        <v/>
      </c>
      <c r="Z9782" t="str">
        <f t="shared" si="602"/>
        <v/>
      </c>
      <c r="AB9782" s="9"/>
      <c r="AC9782" t="s">
        <v>2247</v>
      </c>
      <c r="AD9782">
        <f t="shared" si="604"/>
        <v>0</v>
      </c>
      <c r="AF9782" s="3"/>
      <c r="AG9782" t="s">
        <v>1886</v>
      </c>
      <c r="AH9782" s="9" t="s">
        <v>4613</v>
      </c>
    </row>
    <row r="9783" spans="1:34" ht="10.95" customHeight="1" outlineLevel="1" x14ac:dyDescent="0.25">
      <c r="A9783" t="s">
        <v>6779</v>
      </c>
      <c r="C9783" s="3" t="s">
        <v>12466</v>
      </c>
      <c r="D9783" s="3">
        <v>105</v>
      </c>
      <c r="E9783" s="9">
        <v>1902</v>
      </c>
      <c r="F9783" s="7" t="s">
        <v>1101</v>
      </c>
      <c r="G9783" s="7" t="s">
        <v>590</v>
      </c>
      <c r="H9783" s="8" t="s">
        <v>2247</v>
      </c>
      <c r="I9783" s="8" t="s">
        <v>7749</v>
      </c>
      <c r="J9783" s="19">
        <v>3</v>
      </c>
      <c r="K9783" s="19" t="s">
        <v>20092</v>
      </c>
      <c r="L9783" s="11"/>
      <c r="M9783" s="11"/>
      <c r="N9783" s="24"/>
      <c r="P9783" s="32"/>
      <c r="T9783" s="19"/>
      <c r="U9783" s="3" t="s">
        <v>3399</v>
      </c>
      <c r="X9783" t="str">
        <f t="shared" si="601"/>
        <v/>
      </c>
      <c r="Z9783" t="str">
        <f t="shared" si="602"/>
        <v/>
      </c>
      <c r="AB9783" s="9"/>
      <c r="AC9783" t="s">
        <v>2247</v>
      </c>
      <c r="AD9783">
        <f t="shared" si="604"/>
        <v>0</v>
      </c>
      <c r="AF9783" s="3"/>
      <c r="AG9783" t="s">
        <v>1886</v>
      </c>
      <c r="AH9783" s="9" t="s">
        <v>4613</v>
      </c>
    </row>
    <row r="9784" spans="1:34" ht="10.95" customHeight="1" outlineLevel="1" x14ac:dyDescent="0.25">
      <c r="A9784" t="s">
        <v>6779</v>
      </c>
      <c r="C9784" s="3" t="s">
        <v>12466</v>
      </c>
      <c r="D9784" s="3">
        <v>105</v>
      </c>
      <c r="E9784" s="9">
        <v>1902</v>
      </c>
      <c r="F9784" s="7" t="s">
        <v>3401</v>
      </c>
      <c r="G9784" s="7" t="s">
        <v>590</v>
      </c>
      <c r="H9784" s="8" t="s">
        <v>2247</v>
      </c>
      <c r="I9784" s="8" t="s">
        <v>7749</v>
      </c>
      <c r="J9784" s="19">
        <v>3</v>
      </c>
      <c r="K9784" s="19" t="s">
        <v>20092</v>
      </c>
      <c r="L9784" s="11"/>
      <c r="M9784" s="11"/>
      <c r="N9784" s="24"/>
      <c r="P9784" s="32"/>
      <c r="T9784" s="19"/>
      <c r="U9784" s="3" t="s">
        <v>3400</v>
      </c>
      <c r="X9784" t="str">
        <f t="shared" si="601"/>
        <v/>
      </c>
      <c r="Z9784" t="str">
        <f t="shared" si="602"/>
        <v/>
      </c>
      <c r="AB9784" s="9"/>
      <c r="AC9784" t="s">
        <v>2247</v>
      </c>
      <c r="AD9784">
        <f t="shared" si="604"/>
        <v>0</v>
      </c>
      <c r="AF9784" s="3"/>
      <c r="AG9784" t="s">
        <v>1886</v>
      </c>
      <c r="AH9784" s="9"/>
    </row>
    <row r="9785" spans="1:34" ht="10.95" customHeight="1" outlineLevel="1" x14ac:dyDescent="0.25">
      <c r="A9785" t="s">
        <v>6779</v>
      </c>
      <c r="C9785" s="3" t="s">
        <v>12466</v>
      </c>
      <c r="D9785" s="3">
        <v>105</v>
      </c>
      <c r="E9785" s="9">
        <v>1902</v>
      </c>
      <c r="F9785" s="7" t="s">
        <v>373</v>
      </c>
      <c r="G9785" s="7" t="s">
        <v>590</v>
      </c>
      <c r="H9785" s="8" t="s">
        <v>2247</v>
      </c>
      <c r="I9785" s="8" t="s">
        <v>7749</v>
      </c>
      <c r="J9785" s="19">
        <v>3</v>
      </c>
      <c r="K9785" s="19" t="s">
        <v>20092</v>
      </c>
      <c r="L9785" s="11"/>
      <c r="M9785" s="11"/>
      <c r="N9785" s="24"/>
      <c r="P9785" s="32"/>
      <c r="T9785" s="19"/>
      <c r="U9785" s="3" t="s">
        <v>3402</v>
      </c>
      <c r="X9785" t="str">
        <f t="shared" si="601"/>
        <v/>
      </c>
      <c r="Z9785" t="str">
        <f t="shared" si="602"/>
        <v/>
      </c>
      <c r="AB9785" s="9"/>
      <c r="AC9785" t="s">
        <v>2247</v>
      </c>
      <c r="AD9785">
        <f t="shared" si="604"/>
        <v>0</v>
      </c>
      <c r="AF9785" s="3"/>
      <c r="AG9785" t="s">
        <v>1886</v>
      </c>
      <c r="AH9785" s="9" t="s">
        <v>4526</v>
      </c>
    </row>
    <row r="9786" spans="1:34" ht="10.95" customHeight="1" outlineLevel="1" x14ac:dyDescent="0.25">
      <c r="A9786" t="s">
        <v>6779</v>
      </c>
      <c r="C9786" s="3" t="s">
        <v>12466</v>
      </c>
      <c r="D9786" s="3">
        <v>105</v>
      </c>
      <c r="E9786" s="9">
        <v>1902</v>
      </c>
      <c r="F9786" s="7" t="s">
        <v>375</v>
      </c>
      <c r="G9786" s="7" t="s">
        <v>590</v>
      </c>
      <c r="H9786" s="8" t="s">
        <v>2247</v>
      </c>
      <c r="I9786" s="8" t="s">
        <v>7749</v>
      </c>
      <c r="J9786" s="19">
        <v>3</v>
      </c>
      <c r="K9786" s="19" t="s">
        <v>20092</v>
      </c>
      <c r="L9786" s="11"/>
      <c r="M9786" s="11"/>
      <c r="N9786" s="24"/>
      <c r="P9786" s="32"/>
      <c r="T9786" s="19"/>
      <c r="U9786" s="3" t="s">
        <v>374</v>
      </c>
      <c r="X9786" t="str">
        <f t="shared" si="601"/>
        <v/>
      </c>
      <c r="Z9786" t="str">
        <f t="shared" si="602"/>
        <v/>
      </c>
      <c r="AB9786" s="9"/>
      <c r="AC9786" t="s">
        <v>2247</v>
      </c>
      <c r="AD9786">
        <f t="shared" si="604"/>
        <v>0</v>
      </c>
      <c r="AF9786" s="3"/>
      <c r="AG9786" t="s">
        <v>1886</v>
      </c>
      <c r="AH9786" s="9" t="s">
        <v>4526</v>
      </c>
    </row>
    <row r="9787" spans="1:34" ht="10.95" customHeight="1" outlineLevel="1" x14ac:dyDescent="0.25">
      <c r="A9787" t="s">
        <v>6779</v>
      </c>
      <c r="C9787" s="3" t="s">
        <v>12466</v>
      </c>
      <c r="D9787" s="3">
        <v>105</v>
      </c>
      <c r="E9787" s="9">
        <v>1902</v>
      </c>
      <c r="F9787" s="7" t="s">
        <v>377</v>
      </c>
      <c r="G9787" s="7" t="s">
        <v>590</v>
      </c>
      <c r="H9787" s="8" t="s">
        <v>2247</v>
      </c>
      <c r="I9787" s="8" t="s">
        <v>7749</v>
      </c>
      <c r="J9787" s="19">
        <v>3</v>
      </c>
      <c r="K9787" s="19" t="s">
        <v>20092</v>
      </c>
      <c r="L9787" s="11"/>
      <c r="M9787" s="11"/>
      <c r="N9787" s="24"/>
      <c r="P9787" s="32"/>
      <c r="T9787" s="19"/>
      <c r="U9787" s="3" t="s">
        <v>376</v>
      </c>
      <c r="X9787" t="str">
        <f t="shared" si="601"/>
        <v/>
      </c>
      <c r="Z9787" t="str">
        <f t="shared" si="602"/>
        <v/>
      </c>
      <c r="AB9787" s="9"/>
      <c r="AC9787" t="s">
        <v>2247</v>
      </c>
      <c r="AD9787">
        <f t="shared" si="604"/>
        <v>0</v>
      </c>
      <c r="AF9787" s="3"/>
      <c r="AG9787" t="s">
        <v>1886</v>
      </c>
      <c r="AH9787" s="9" t="s">
        <v>4526</v>
      </c>
    </row>
    <row r="9788" spans="1:34" ht="10.95" customHeight="1" outlineLevel="1" x14ac:dyDescent="0.25">
      <c r="A9788" t="s">
        <v>6779</v>
      </c>
      <c r="C9788" s="3" t="s">
        <v>12466</v>
      </c>
      <c r="D9788" s="3">
        <v>105</v>
      </c>
      <c r="E9788" s="9">
        <v>1902</v>
      </c>
      <c r="F9788" s="7" t="s">
        <v>386</v>
      </c>
      <c r="G9788" s="7" t="s">
        <v>3971</v>
      </c>
      <c r="H9788" s="8" t="s">
        <v>2247</v>
      </c>
      <c r="I9788" s="8" t="s">
        <v>7749</v>
      </c>
      <c r="J9788" s="19">
        <v>3</v>
      </c>
      <c r="K9788" s="19" t="s">
        <v>7738</v>
      </c>
      <c r="L9788" s="11"/>
      <c r="M9788" s="11"/>
      <c r="N9788" s="24"/>
      <c r="P9788" s="32"/>
      <c r="T9788" s="19"/>
      <c r="U9788" s="3" t="s">
        <v>3895</v>
      </c>
      <c r="X9788" t="str">
        <f t="shared" si="601"/>
        <v/>
      </c>
      <c r="Z9788" t="str">
        <f t="shared" si="602"/>
        <v/>
      </c>
      <c r="AB9788" s="9"/>
      <c r="AC9788" t="s">
        <v>2247</v>
      </c>
      <c r="AD9788">
        <f t="shared" si="604"/>
        <v>0</v>
      </c>
      <c r="AF9788" s="3"/>
      <c r="AG9788" t="s">
        <v>1886</v>
      </c>
      <c r="AH9788" s="9" t="s">
        <v>4526</v>
      </c>
    </row>
    <row r="9789" spans="1:34" ht="10.95" customHeight="1" outlineLevel="1" x14ac:dyDescent="0.25">
      <c r="A9789" t="s">
        <v>6779</v>
      </c>
      <c r="C9789" s="3" t="s">
        <v>12466</v>
      </c>
      <c r="D9789" s="3">
        <v>110</v>
      </c>
      <c r="E9789" s="9">
        <v>1902</v>
      </c>
      <c r="F9789" s="7" t="s">
        <v>3954</v>
      </c>
      <c r="G9789" s="7" t="s">
        <v>6780</v>
      </c>
      <c r="H9789" s="8" t="s">
        <v>2854</v>
      </c>
      <c r="I9789" s="8" t="s">
        <v>7749</v>
      </c>
      <c r="J9789" s="19">
        <v>3</v>
      </c>
      <c r="K9789" s="19" t="s">
        <v>7736</v>
      </c>
      <c r="L9789" s="11">
        <v>0.4</v>
      </c>
      <c r="M9789" s="11"/>
      <c r="N9789" s="24"/>
      <c r="P9789" s="32"/>
      <c r="T9789" s="19"/>
      <c r="U9789" s="3">
        <v>113</v>
      </c>
      <c r="X9789" t="str">
        <f t="shared" si="601"/>
        <v/>
      </c>
      <c r="Z9789" t="str">
        <f t="shared" si="602"/>
        <v/>
      </c>
      <c r="AB9789" s="9"/>
      <c r="AC9789" t="s">
        <v>2854</v>
      </c>
      <c r="AD9789">
        <f t="shared" si="604"/>
        <v>0</v>
      </c>
      <c r="AF9789" s="3"/>
      <c r="AG9789" t="s">
        <v>2855</v>
      </c>
      <c r="AH9789" s="9" t="s">
        <v>4925</v>
      </c>
    </row>
    <row r="9790" spans="1:34" ht="10.95" customHeight="1" outlineLevel="1" x14ac:dyDescent="0.25">
      <c r="A9790" t="s">
        <v>6779</v>
      </c>
      <c r="C9790" s="3" t="s">
        <v>12466</v>
      </c>
      <c r="D9790" s="3">
        <v>110</v>
      </c>
      <c r="E9790" s="9">
        <v>1902</v>
      </c>
      <c r="F9790" s="7" t="s">
        <v>2245</v>
      </c>
      <c r="G9790" s="7" t="s">
        <v>6780</v>
      </c>
      <c r="H9790" s="8" t="s">
        <v>2854</v>
      </c>
      <c r="I9790" s="8" t="s">
        <v>7749</v>
      </c>
      <c r="J9790" s="19">
        <v>3</v>
      </c>
      <c r="K9790" s="19" t="s">
        <v>20092</v>
      </c>
      <c r="L9790" s="11"/>
      <c r="M9790" s="11"/>
      <c r="N9790" s="24"/>
      <c r="P9790" s="32"/>
      <c r="T9790" s="19"/>
      <c r="U9790" s="3" t="s">
        <v>2244</v>
      </c>
      <c r="X9790" t="str">
        <f t="shared" si="601"/>
        <v/>
      </c>
      <c r="Z9790" t="str">
        <f t="shared" si="602"/>
        <v/>
      </c>
      <c r="AB9790" s="9"/>
      <c r="AC9790" t="s">
        <v>2854</v>
      </c>
      <c r="AD9790">
        <f t="shared" si="604"/>
        <v>0</v>
      </c>
      <c r="AF9790" s="3"/>
      <c r="AG9790" t="s">
        <v>2855</v>
      </c>
      <c r="AH9790" s="9" t="s">
        <v>4526</v>
      </c>
    </row>
    <row r="9791" spans="1:34" ht="10.95" customHeight="1" outlineLevel="1" x14ac:dyDescent="0.25">
      <c r="A9791" t="s">
        <v>6779</v>
      </c>
      <c r="C9791" s="3" t="s">
        <v>12466</v>
      </c>
      <c r="D9791" s="3">
        <v>110</v>
      </c>
      <c r="E9791" s="9">
        <v>1902</v>
      </c>
      <c r="F9791" s="7" t="s">
        <v>4748</v>
      </c>
      <c r="G9791" s="7" t="s">
        <v>6780</v>
      </c>
      <c r="H9791" s="8" t="s">
        <v>2854</v>
      </c>
      <c r="I9791" s="8" t="s">
        <v>7749</v>
      </c>
      <c r="J9791" s="19">
        <v>3</v>
      </c>
      <c r="K9791" s="19" t="s">
        <v>20092</v>
      </c>
      <c r="L9791" s="11"/>
      <c r="M9791" s="11"/>
      <c r="N9791" s="24"/>
      <c r="P9791" s="32"/>
      <c r="T9791" s="19"/>
      <c r="U9791" s="3" t="s">
        <v>4749</v>
      </c>
      <c r="X9791" t="str">
        <f t="shared" si="601"/>
        <v/>
      </c>
      <c r="Z9791" t="str">
        <f t="shared" si="602"/>
        <v/>
      </c>
      <c r="AB9791" s="9"/>
      <c r="AC9791" t="s">
        <v>2854</v>
      </c>
      <c r="AD9791">
        <f t="shared" si="604"/>
        <v>0</v>
      </c>
      <c r="AF9791" s="3"/>
      <c r="AG9791" t="s">
        <v>2855</v>
      </c>
      <c r="AH9791" s="9"/>
    </row>
    <row r="9792" spans="1:34" ht="10.95" customHeight="1" outlineLevel="1" x14ac:dyDescent="0.25">
      <c r="A9792" t="s">
        <v>6779</v>
      </c>
      <c r="C9792" s="3" t="s">
        <v>12466</v>
      </c>
      <c r="D9792" s="3">
        <v>111</v>
      </c>
      <c r="E9792" s="9">
        <v>1902</v>
      </c>
      <c r="F9792" s="7" t="s">
        <v>633</v>
      </c>
      <c r="G9792" s="7" t="s">
        <v>1128</v>
      </c>
      <c r="H9792" s="8" t="s">
        <v>3761</v>
      </c>
      <c r="I9792" s="8" t="s">
        <v>7749</v>
      </c>
      <c r="J9792" s="19">
        <v>3</v>
      </c>
      <c r="K9792" s="19" t="s">
        <v>7736</v>
      </c>
      <c r="L9792" s="11">
        <v>3</v>
      </c>
      <c r="M9792" s="11"/>
      <c r="N9792" s="24"/>
      <c r="P9792" s="32"/>
      <c r="T9792" s="19"/>
      <c r="U9792" s="3">
        <v>114</v>
      </c>
      <c r="X9792" t="str">
        <f t="shared" si="601"/>
        <v/>
      </c>
      <c r="Z9792" t="str">
        <f t="shared" si="602"/>
        <v/>
      </c>
      <c r="AB9792" s="9"/>
      <c r="AC9792" t="s">
        <v>3761</v>
      </c>
      <c r="AD9792">
        <f t="shared" si="604"/>
        <v>0</v>
      </c>
      <c r="AF9792" s="3"/>
      <c r="AG9792" t="s">
        <v>3762</v>
      </c>
      <c r="AH9792" s="9" t="s">
        <v>4623</v>
      </c>
    </row>
    <row r="9793" spans="1:34" ht="10.95" customHeight="1" outlineLevel="1" collapsed="1" x14ac:dyDescent="0.25">
      <c r="A9793" t="s">
        <v>6779</v>
      </c>
      <c r="C9793" s="3" t="s">
        <v>12466</v>
      </c>
      <c r="D9793" s="3">
        <v>111</v>
      </c>
      <c r="E9793" s="9">
        <v>1902</v>
      </c>
      <c r="F9793" s="7" t="s">
        <v>2246</v>
      </c>
      <c r="G9793" s="7" t="s">
        <v>758</v>
      </c>
      <c r="H9793" s="8" t="s">
        <v>3761</v>
      </c>
      <c r="I9793" s="8" t="s">
        <v>7749</v>
      </c>
      <c r="J9793" s="19">
        <v>3</v>
      </c>
      <c r="K9793" s="19" t="s">
        <v>20092</v>
      </c>
      <c r="L9793" s="11"/>
      <c r="M9793" s="11"/>
      <c r="N9793" s="24"/>
      <c r="P9793" s="32"/>
      <c r="T9793" s="19"/>
      <c r="U9793" s="3" t="s">
        <v>1516</v>
      </c>
      <c r="X9793" t="str">
        <f t="shared" si="601"/>
        <v/>
      </c>
      <c r="Z9793" t="str">
        <f t="shared" si="602"/>
        <v/>
      </c>
      <c r="AB9793" s="9"/>
      <c r="AC9793" t="s">
        <v>3761</v>
      </c>
      <c r="AD9793">
        <f t="shared" si="604"/>
        <v>0</v>
      </c>
      <c r="AF9793" s="3"/>
      <c r="AG9793" t="s">
        <v>3762</v>
      </c>
      <c r="AH9793" s="9" t="s">
        <v>4623</v>
      </c>
    </row>
    <row r="9794" spans="1:34" ht="10.95" customHeight="1" outlineLevel="1" x14ac:dyDescent="0.25">
      <c r="A9794" t="s">
        <v>6779</v>
      </c>
      <c r="C9794" s="3" t="s">
        <v>12466</v>
      </c>
      <c r="D9794" s="3">
        <v>114</v>
      </c>
      <c r="E9794" s="9">
        <v>1902</v>
      </c>
      <c r="F9794" s="7" t="s">
        <v>3764</v>
      </c>
      <c r="G9794" s="7" t="s">
        <v>4371</v>
      </c>
      <c r="H9794" s="8" t="s">
        <v>2858</v>
      </c>
      <c r="I9794" s="8" t="s">
        <v>7749</v>
      </c>
      <c r="J9794" s="19">
        <v>2</v>
      </c>
      <c r="K9794" s="19" t="s">
        <v>7736</v>
      </c>
      <c r="L9794" s="11">
        <v>2.5</v>
      </c>
      <c r="M9794" s="11"/>
      <c r="N9794" s="24"/>
      <c r="P9794" s="32"/>
      <c r="T9794" s="19"/>
      <c r="U9794" s="3">
        <v>117</v>
      </c>
      <c r="X9794" t="str">
        <f t="shared" ref="X9794:X9857" si="605">IF(COUNTIF(F9794,"*fdc*"),1,"")</f>
        <v/>
      </c>
      <c r="Z9794" t="str">
        <f t="shared" ref="Z9794:Z9857" si="606">IF(COUNTIF(F9794,"*s/s*"),1,"")</f>
        <v/>
      </c>
      <c r="AB9794" s="9"/>
      <c r="AC9794" t="s">
        <v>2858</v>
      </c>
      <c r="AD9794">
        <f t="shared" si="604"/>
        <v>0</v>
      </c>
      <c r="AF9794" s="3"/>
      <c r="AG9794" t="s">
        <v>2859</v>
      </c>
      <c r="AH9794" s="9" t="s">
        <v>4623</v>
      </c>
    </row>
    <row r="9795" spans="1:34" ht="10.95" customHeight="1" outlineLevel="1" x14ac:dyDescent="0.25">
      <c r="A9795" t="s">
        <v>6779</v>
      </c>
      <c r="C9795" s="3" t="s">
        <v>12466</v>
      </c>
      <c r="D9795" s="3">
        <v>120</v>
      </c>
      <c r="E9795" s="9">
        <v>1907</v>
      </c>
      <c r="F9795" s="7" t="s">
        <v>1101</v>
      </c>
      <c r="G9795" s="7" t="s">
        <v>3971</v>
      </c>
      <c r="H9795" s="8" t="s">
        <v>2247</v>
      </c>
      <c r="I9795" s="8" t="s">
        <v>7750</v>
      </c>
      <c r="J9795" s="19">
        <v>3</v>
      </c>
      <c r="K9795" s="19" t="s">
        <v>7736</v>
      </c>
      <c r="L9795" s="11">
        <v>3.6</v>
      </c>
      <c r="M9795" s="11"/>
      <c r="N9795" s="24"/>
      <c r="P9795" s="32"/>
      <c r="T9795" s="19"/>
      <c r="U9795" s="3" t="s">
        <v>387</v>
      </c>
      <c r="X9795" t="str">
        <f t="shared" si="605"/>
        <v/>
      </c>
      <c r="Z9795" t="str">
        <f t="shared" si="606"/>
        <v/>
      </c>
      <c r="AB9795" s="9"/>
      <c r="AC9795" t="s">
        <v>2247</v>
      </c>
      <c r="AD9795">
        <f t="shared" si="604"/>
        <v>0</v>
      </c>
      <c r="AF9795" s="3"/>
      <c r="AG9795" t="s">
        <v>1886</v>
      </c>
      <c r="AH9795" s="9" t="s">
        <v>4613</v>
      </c>
    </row>
    <row r="9796" spans="1:34" ht="10.95" customHeight="1" outlineLevel="1" x14ac:dyDescent="0.25">
      <c r="A9796" t="s">
        <v>6779</v>
      </c>
      <c r="C9796" s="3" t="s">
        <v>12466</v>
      </c>
      <c r="D9796" s="3">
        <v>120</v>
      </c>
      <c r="E9796" s="9">
        <v>1907</v>
      </c>
      <c r="F9796" s="7" t="s">
        <v>389</v>
      </c>
      <c r="G9796" s="7" t="s">
        <v>3971</v>
      </c>
      <c r="H9796" s="8" t="s">
        <v>2247</v>
      </c>
      <c r="I9796" s="8" t="s">
        <v>7750</v>
      </c>
      <c r="J9796" s="19">
        <v>3</v>
      </c>
      <c r="K9796" s="19" t="s">
        <v>20092</v>
      </c>
      <c r="L9796" s="11"/>
      <c r="M9796" s="11"/>
      <c r="N9796" s="24"/>
      <c r="P9796" s="32"/>
      <c r="T9796" s="19"/>
      <c r="U9796" s="3" t="s">
        <v>388</v>
      </c>
      <c r="X9796" t="str">
        <f t="shared" si="605"/>
        <v/>
      </c>
      <c r="Z9796" t="str">
        <f t="shared" si="606"/>
        <v/>
      </c>
      <c r="AB9796" s="9"/>
      <c r="AC9796" t="s">
        <v>2247</v>
      </c>
      <c r="AD9796">
        <f t="shared" si="604"/>
        <v>0</v>
      </c>
      <c r="AF9796" s="3"/>
      <c r="AG9796" t="s">
        <v>1886</v>
      </c>
      <c r="AH9796" s="9" t="s">
        <v>4623</v>
      </c>
    </row>
    <row r="9797" spans="1:34" ht="10.95" customHeight="1" outlineLevel="1" x14ac:dyDescent="0.25">
      <c r="A9797" t="s">
        <v>6779</v>
      </c>
      <c r="C9797" s="3" t="s">
        <v>12466</v>
      </c>
      <c r="D9797" s="3">
        <v>120</v>
      </c>
      <c r="E9797" s="9">
        <v>1908</v>
      </c>
      <c r="F9797" s="7" t="s">
        <v>1101</v>
      </c>
      <c r="G9797" s="7" t="s">
        <v>3971</v>
      </c>
      <c r="H9797" s="8" t="s">
        <v>2247</v>
      </c>
      <c r="I9797" s="8" t="s">
        <v>7750</v>
      </c>
      <c r="J9797" s="19">
        <v>3</v>
      </c>
      <c r="K9797" s="19" t="s">
        <v>20092</v>
      </c>
      <c r="L9797" s="11"/>
      <c r="M9797" s="11"/>
      <c r="N9797" s="24"/>
      <c r="P9797" s="32"/>
      <c r="T9797" s="19"/>
      <c r="U9797" s="3">
        <v>129</v>
      </c>
      <c r="X9797" t="str">
        <f t="shared" si="605"/>
        <v/>
      </c>
      <c r="Z9797" t="str">
        <f t="shared" si="606"/>
        <v/>
      </c>
      <c r="AB9797" s="9"/>
      <c r="AC9797" t="s">
        <v>2247</v>
      </c>
      <c r="AD9797">
        <f t="shared" si="604"/>
        <v>0</v>
      </c>
      <c r="AF9797" s="3"/>
      <c r="AG9797" t="s">
        <v>1886</v>
      </c>
      <c r="AH9797" s="9" t="s">
        <v>4925</v>
      </c>
    </row>
    <row r="9798" spans="1:34" ht="10.95" customHeight="1" outlineLevel="1" x14ac:dyDescent="0.25">
      <c r="A9798" t="s">
        <v>6779</v>
      </c>
      <c r="C9798" s="3" t="s">
        <v>12466</v>
      </c>
      <c r="D9798" s="3">
        <v>120</v>
      </c>
      <c r="E9798" s="9">
        <v>1908</v>
      </c>
      <c r="F9798" s="7" t="s">
        <v>6351</v>
      </c>
      <c r="G9798" s="7" t="s">
        <v>3971</v>
      </c>
      <c r="H9798" s="8" t="s">
        <v>2247</v>
      </c>
      <c r="I9798" s="8" t="s">
        <v>7750</v>
      </c>
      <c r="J9798" s="19">
        <v>3</v>
      </c>
      <c r="K9798" s="19" t="s">
        <v>20092</v>
      </c>
      <c r="L9798" s="11"/>
      <c r="M9798" s="11"/>
      <c r="N9798" s="24"/>
      <c r="P9798" s="32"/>
      <c r="T9798" s="19"/>
      <c r="U9798" s="3" t="s">
        <v>6350</v>
      </c>
      <c r="X9798" t="str">
        <f t="shared" si="605"/>
        <v/>
      </c>
      <c r="Z9798" t="str">
        <f t="shared" si="606"/>
        <v/>
      </c>
      <c r="AB9798" s="9"/>
      <c r="AC9798" t="s">
        <v>2247</v>
      </c>
      <c r="AD9798">
        <f t="shared" si="604"/>
        <v>0</v>
      </c>
      <c r="AF9798" s="3"/>
      <c r="AG9798" t="s">
        <v>1886</v>
      </c>
      <c r="AH9798" s="9" t="s">
        <v>4623</v>
      </c>
    </row>
    <row r="9799" spans="1:34" ht="10.95" customHeight="1" outlineLevel="1" x14ac:dyDescent="0.25">
      <c r="A9799" t="s">
        <v>6779</v>
      </c>
      <c r="C9799" s="3" t="s">
        <v>12466</v>
      </c>
      <c r="D9799" s="3">
        <v>130</v>
      </c>
      <c r="E9799" s="9">
        <v>1909</v>
      </c>
      <c r="F9799" s="7" t="s">
        <v>1101</v>
      </c>
      <c r="G9799" s="7" t="s">
        <v>3971</v>
      </c>
      <c r="H9799" s="8" t="s">
        <v>2247</v>
      </c>
      <c r="I9799" s="8" t="s">
        <v>7750</v>
      </c>
      <c r="J9799" s="19">
        <v>3</v>
      </c>
      <c r="K9799" s="19" t="s">
        <v>7736</v>
      </c>
      <c r="L9799" s="11">
        <v>0.3</v>
      </c>
      <c r="M9799" s="11"/>
      <c r="N9799" s="24"/>
      <c r="P9799" s="32"/>
      <c r="T9799" s="19"/>
      <c r="U9799" s="3">
        <v>131</v>
      </c>
      <c r="X9799" t="str">
        <f t="shared" si="605"/>
        <v/>
      </c>
      <c r="Z9799" t="str">
        <f t="shared" si="606"/>
        <v/>
      </c>
      <c r="AB9799" s="9"/>
      <c r="AC9799" t="s">
        <v>2247</v>
      </c>
      <c r="AD9799">
        <f t="shared" si="604"/>
        <v>0</v>
      </c>
      <c r="AF9799" s="3"/>
      <c r="AG9799" t="s">
        <v>1886</v>
      </c>
      <c r="AH9799" s="9" t="s">
        <v>4613</v>
      </c>
    </row>
    <row r="9800" spans="1:34" ht="10.95" customHeight="1" outlineLevel="1" x14ac:dyDescent="0.25">
      <c r="A9800" t="s">
        <v>6779</v>
      </c>
      <c r="C9800" s="3" t="s">
        <v>12466</v>
      </c>
      <c r="D9800" s="3">
        <v>130</v>
      </c>
      <c r="E9800" s="9">
        <v>1909</v>
      </c>
      <c r="F9800" s="7" t="s">
        <v>3401</v>
      </c>
      <c r="G9800" s="7" t="s">
        <v>3971</v>
      </c>
      <c r="H9800" s="8" t="s">
        <v>2247</v>
      </c>
      <c r="I9800" s="8" t="s">
        <v>7750</v>
      </c>
      <c r="J9800" s="19">
        <v>3</v>
      </c>
      <c r="K9800" s="19" t="s">
        <v>20092</v>
      </c>
      <c r="L9800" s="11"/>
      <c r="M9800" s="11"/>
      <c r="N9800" s="24"/>
      <c r="P9800" s="32"/>
      <c r="T9800" s="19"/>
      <c r="U9800" s="3" t="s">
        <v>378</v>
      </c>
      <c r="X9800" t="str">
        <f t="shared" si="605"/>
        <v/>
      </c>
      <c r="Z9800" t="str">
        <f t="shared" si="606"/>
        <v/>
      </c>
      <c r="AB9800" s="9"/>
      <c r="AC9800" t="s">
        <v>2247</v>
      </c>
      <c r="AD9800">
        <f t="shared" si="604"/>
        <v>0</v>
      </c>
      <c r="AF9800" s="3"/>
      <c r="AG9800" t="s">
        <v>1886</v>
      </c>
      <c r="AH9800" s="9" t="s">
        <v>4526</v>
      </c>
    </row>
    <row r="9801" spans="1:34" ht="10.95" customHeight="1" outlineLevel="1" x14ac:dyDescent="0.25">
      <c r="A9801" t="s">
        <v>6779</v>
      </c>
      <c r="C9801" s="3" t="s">
        <v>12466</v>
      </c>
      <c r="D9801" s="3">
        <v>130</v>
      </c>
      <c r="E9801" s="9">
        <v>1909</v>
      </c>
      <c r="F9801" s="7" t="s">
        <v>380</v>
      </c>
      <c r="G9801" s="7" t="s">
        <v>3971</v>
      </c>
      <c r="H9801" s="8" t="s">
        <v>2247</v>
      </c>
      <c r="I9801" s="8" t="s">
        <v>7750</v>
      </c>
      <c r="J9801" s="19">
        <v>3</v>
      </c>
      <c r="K9801" s="19" t="s">
        <v>20092</v>
      </c>
      <c r="L9801" s="11"/>
      <c r="M9801" s="11"/>
      <c r="N9801" s="24"/>
      <c r="P9801" s="32"/>
      <c r="T9801" s="19"/>
      <c r="U9801" s="3" t="s">
        <v>379</v>
      </c>
      <c r="X9801" t="str">
        <f t="shared" si="605"/>
        <v/>
      </c>
      <c r="Z9801" t="str">
        <f t="shared" si="606"/>
        <v/>
      </c>
      <c r="AB9801" s="9"/>
      <c r="AC9801" t="s">
        <v>2247</v>
      </c>
      <c r="AD9801">
        <f t="shared" si="604"/>
        <v>0</v>
      </c>
      <c r="AF9801" s="3"/>
      <c r="AG9801" t="s">
        <v>1886</v>
      </c>
      <c r="AH9801" s="9" t="s">
        <v>4526</v>
      </c>
    </row>
    <row r="9802" spans="1:34" ht="10.95" customHeight="1" outlineLevel="1" x14ac:dyDescent="0.25">
      <c r="A9802" t="s">
        <v>6779</v>
      </c>
      <c r="C9802" s="3" t="s">
        <v>12466</v>
      </c>
      <c r="D9802" s="3">
        <v>130</v>
      </c>
      <c r="E9802" s="9">
        <v>1909</v>
      </c>
      <c r="F9802" s="7" t="s">
        <v>390</v>
      </c>
      <c r="G9802" s="7" t="s">
        <v>3971</v>
      </c>
      <c r="H9802" s="8" t="s">
        <v>2247</v>
      </c>
      <c r="I9802" s="8" t="s">
        <v>7750</v>
      </c>
      <c r="J9802" s="19">
        <v>3</v>
      </c>
      <c r="K9802" s="19" t="s">
        <v>7736</v>
      </c>
      <c r="L9802" s="11">
        <v>1</v>
      </c>
      <c r="M9802" s="11"/>
      <c r="N9802" s="24"/>
      <c r="P9802" s="32"/>
      <c r="T9802" s="19"/>
      <c r="U9802" s="3" t="s">
        <v>5368</v>
      </c>
      <c r="X9802" t="str">
        <f t="shared" si="605"/>
        <v/>
      </c>
      <c r="Z9802" t="str">
        <f t="shared" si="606"/>
        <v/>
      </c>
      <c r="AB9802" s="9"/>
      <c r="AC9802" t="s">
        <v>2247</v>
      </c>
      <c r="AD9802">
        <f t="shared" si="604"/>
        <v>0</v>
      </c>
      <c r="AF9802" s="3"/>
      <c r="AG9802" t="s">
        <v>1886</v>
      </c>
      <c r="AH9802" s="9" t="s">
        <v>4925</v>
      </c>
    </row>
    <row r="9803" spans="1:34" ht="10.95" customHeight="1" outlineLevel="1" x14ac:dyDescent="0.25">
      <c r="A9803" t="s">
        <v>6779</v>
      </c>
      <c r="C9803" s="3" t="s">
        <v>12466</v>
      </c>
      <c r="D9803" s="3">
        <v>130</v>
      </c>
      <c r="E9803" s="9">
        <v>1910</v>
      </c>
      <c r="F9803" s="7" t="s">
        <v>1101</v>
      </c>
      <c r="G9803" s="7" t="s">
        <v>3971</v>
      </c>
      <c r="H9803" s="8" t="s">
        <v>2247</v>
      </c>
      <c r="I9803" s="8" t="s">
        <v>7750</v>
      </c>
      <c r="J9803" s="19">
        <v>3</v>
      </c>
      <c r="K9803" s="19" t="s">
        <v>7736</v>
      </c>
      <c r="L9803" s="11">
        <v>0.5</v>
      </c>
      <c r="M9803" s="11"/>
      <c r="N9803" s="24"/>
      <c r="P9803" s="32"/>
      <c r="T9803" s="19"/>
      <c r="U9803" s="3" t="s">
        <v>5370</v>
      </c>
      <c r="X9803" t="str">
        <f t="shared" si="605"/>
        <v/>
      </c>
      <c r="Z9803" t="str">
        <f t="shared" si="606"/>
        <v/>
      </c>
      <c r="AB9803" s="9"/>
      <c r="AC9803" t="s">
        <v>2247</v>
      </c>
      <c r="AD9803">
        <f t="shared" si="604"/>
        <v>0</v>
      </c>
      <c r="AF9803" s="3"/>
      <c r="AG9803" t="s">
        <v>1886</v>
      </c>
      <c r="AH9803" s="9" t="s">
        <v>4613</v>
      </c>
    </row>
    <row r="9804" spans="1:34" ht="10.95" customHeight="1" outlineLevel="1" x14ac:dyDescent="0.25">
      <c r="A9804" t="s">
        <v>6779</v>
      </c>
      <c r="C9804" s="3" t="s">
        <v>12466</v>
      </c>
      <c r="D9804" s="3">
        <v>130</v>
      </c>
      <c r="E9804" s="9">
        <v>1911</v>
      </c>
      <c r="F9804" s="7" t="s">
        <v>382</v>
      </c>
      <c r="G9804" s="7" t="s">
        <v>3971</v>
      </c>
      <c r="H9804" s="8" t="s">
        <v>2247</v>
      </c>
      <c r="I9804" s="8" t="s">
        <v>7750</v>
      </c>
      <c r="J9804" s="19">
        <v>3</v>
      </c>
      <c r="K9804" s="19" t="s">
        <v>20092</v>
      </c>
      <c r="L9804" s="11"/>
      <c r="M9804" s="11"/>
      <c r="N9804" s="24"/>
      <c r="P9804" s="32"/>
      <c r="T9804" s="19"/>
      <c r="U9804" s="3" t="s">
        <v>381</v>
      </c>
      <c r="X9804" t="str">
        <f t="shared" si="605"/>
        <v/>
      </c>
      <c r="Z9804" t="str">
        <f t="shared" si="606"/>
        <v/>
      </c>
      <c r="AB9804" s="9"/>
      <c r="AC9804" t="s">
        <v>2247</v>
      </c>
      <c r="AD9804">
        <f t="shared" si="604"/>
        <v>0</v>
      </c>
      <c r="AF9804" s="3"/>
      <c r="AG9804" t="s">
        <v>1886</v>
      </c>
      <c r="AH9804" s="9" t="s">
        <v>4623</v>
      </c>
    </row>
    <row r="9805" spans="1:34" ht="10.95" customHeight="1" outlineLevel="1" x14ac:dyDescent="0.25">
      <c r="A9805" t="s">
        <v>6779</v>
      </c>
      <c r="C9805" s="3" t="s">
        <v>12466</v>
      </c>
      <c r="D9805" s="3">
        <v>130</v>
      </c>
      <c r="E9805" s="9">
        <v>1913</v>
      </c>
      <c r="F9805" s="7" t="s">
        <v>384</v>
      </c>
      <c r="G9805" s="7" t="s">
        <v>3971</v>
      </c>
      <c r="H9805" s="8" t="s">
        <v>2247</v>
      </c>
      <c r="I9805" s="8" t="s">
        <v>7750</v>
      </c>
      <c r="J9805" s="19">
        <v>3</v>
      </c>
      <c r="K9805" s="19" t="s">
        <v>20092</v>
      </c>
      <c r="L9805" s="11"/>
      <c r="M9805" s="11"/>
      <c r="N9805" s="24"/>
      <c r="P9805" s="32"/>
      <c r="T9805" s="19"/>
      <c r="U9805" s="3" t="s">
        <v>383</v>
      </c>
      <c r="X9805" t="str">
        <f t="shared" si="605"/>
        <v/>
      </c>
      <c r="Z9805" t="str">
        <f t="shared" si="606"/>
        <v/>
      </c>
      <c r="AB9805" s="9"/>
      <c r="AC9805" t="s">
        <v>2247</v>
      </c>
      <c r="AD9805">
        <f t="shared" si="604"/>
        <v>0</v>
      </c>
      <c r="AF9805" s="3"/>
      <c r="AG9805" t="s">
        <v>1886</v>
      </c>
      <c r="AH9805" s="9" t="s">
        <v>4623</v>
      </c>
    </row>
    <row r="9806" spans="1:34" ht="10.95" customHeight="1" outlineLevel="1" x14ac:dyDescent="0.25">
      <c r="A9806" t="s">
        <v>6779</v>
      </c>
      <c r="C9806" s="3" t="s">
        <v>12466</v>
      </c>
      <c r="D9806" s="3">
        <v>181</v>
      </c>
      <c r="E9806" s="9">
        <v>1925</v>
      </c>
      <c r="F9806" s="7" t="s">
        <v>1101</v>
      </c>
      <c r="G9806" s="7" t="s">
        <v>3971</v>
      </c>
      <c r="H9806" s="8" t="s">
        <v>2247</v>
      </c>
      <c r="I9806" s="8" t="s">
        <v>7751</v>
      </c>
      <c r="J9806" s="19">
        <v>3</v>
      </c>
      <c r="K9806" s="19" t="s">
        <v>7736</v>
      </c>
      <c r="L9806" s="11">
        <v>6</v>
      </c>
      <c r="M9806" s="11"/>
      <c r="N9806" s="24"/>
      <c r="P9806" s="32"/>
      <c r="T9806" s="19"/>
      <c r="U9806" s="3" t="s">
        <v>5527</v>
      </c>
      <c r="X9806" t="str">
        <f t="shared" si="605"/>
        <v/>
      </c>
      <c r="Z9806" t="str">
        <f t="shared" si="606"/>
        <v/>
      </c>
      <c r="AB9806" s="9"/>
      <c r="AC9806" t="s">
        <v>2247</v>
      </c>
      <c r="AD9806">
        <f t="shared" si="604"/>
        <v>0</v>
      </c>
      <c r="AF9806" s="3"/>
      <c r="AG9806" t="s">
        <v>1886</v>
      </c>
      <c r="AH9806" s="9" t="s">
        <v>4925</v>
      </c>
    </row>
    <row r="9807" spans="1:34" ht="10.95" customHeight="1" outlineLevel="1" x14ac:dyDescent="0.25">
      <c r="A9807" t="s">
        <v>6779</v>
      </c>
      <c r="C9807" s="3" t="s">
        <v>12466</v>
      </c>
      <c r="D9807" s="3">
        <v>216</v>
      </c>
      <c r="E9807" s="9">
        <v>1935</v>
      </c>
      <c r="F9807" s="7" t="s">
        <v>4753</v>
      </c>
      <c r="G9807" s="7" t="s">
        <v>6780</v>
      </c>
      <c r="H9807" s="8" t="s">
        <v>2247</v>
      </c>
      <c r="I9807" s="8" t="s">
        <v>7563</v>
      </c>
      <c r="J9807" s="19">
        <v>1</v>
      </c>
      <c r="K9807" s="19" t="s">
        <v>7736</v>
      </c>
      <c r="L9807" s="11">
        <v>2.4</v>
      </c>
      <c r="M9807" s="11"/>
      <c r="N9807" s="24"/>
      <c r="P9807" s="32"/>
      <c r="T9807" s="19"/>
      <c r="U9807" s="3">
        <v>198</v>
      </c>
      <c r="X9807" t="str">
        <f t="shared" si="605"/>
        <v/>
      </c>
      <c r="Z9807" t="str">
        <f t="shared" si="606"/>
        <v/>
      </c>
      <c r="AB9807" s="9"/>
      <c r="AC9807" t="s">
        <v>2247</v>
      </c>
      <c r="AD9807">
        <f t="shared" si="604"/>
        <v>0</v>
      </c>
      <c r="AF9807" s="3"/>
      <c r="AG9807" t="s">
        <v>1886</v>
      </c>
      <c r="AH9807" s="9" t="s">
        <v>4623</v>
      </c>
    </row>
    <row r="9808" spans="1:34" ht="10.95" customHeight="1" outlineLevel="1" x14ac:dyDescent="0.25">
      <c r="A9808" t="s">
        <v>6779</v>
      </c>
      <c r="C9808" s="3" t="s">
        <v>12466</v>
      </c>
      <c r="D9808" s="3">
        <v>237</v>
      </c>
      <c r="E9808" s="9">
        <v>1936</v>
      </c>
      <c r="F9808" s="7" t="s">
        <v>4752</v>
      </c>
      <c r="G9808" s="7" t="s">
        <v>1887</v>
      </c>
      <c r="H9808" s="8" t="s">
        <v>2247</v>
      </c>
      <c r="I9808" s="8" t="s">
        <v>7563</v>
      </c>
      <c r="J9808" s="19">
        <v>1</v>
      </c>
      <c r="K9808" s="19" t="s">
        <v>7736</v>
      </c>
      <c r="L9808" s="11">
        <v>1.9</v>
      </c>
      <c r="M9808" s="11"/>
      <c r="N9808" s="24"/>
      <c r="P9808" s="32"/>
      <c r="T9808" s="19"/>
      <c r="U9808" s="3">
        <v>216</v>
      </c>
      <c r="X9808" t="str">
        <f t="shared" si="605"/>
        <v/>
      </c>
      <c r="Z9808" t="str">
        <f t="shared" si="606"/>
        <v/>
      </c>
      <c r="AB9808" s="9"/>
      <c r="AC9808" t="s">
        <v>2247</v>
      </c>
      <c r="AD9808">
        <f t="shared" si="604"/>
        <v>0</v>
      </c>
      <c r="AF9808" s="3"/>
      <c r="AG9808" t="s">
        <v>1886</v>
      </c>
      <c r="AH9808" s="9" t="s">
        <v>4925</v>
      </c>
    </row>
    <row r="9809" spans="1:34" ht="10.95" customHeight="1" outlineLevel="1" x14ac:dyDescent="0.25">
      <c r="A9809" t="s">
        <v>6779</v>
      </c>
      <c r="C9809" s="3" t="s">
        <v>12466</v>
      </c>
      <c r="D9809" s="3">
        <v>237</v>
      </c>
      <c r="E9809" s="9">
        <v>1936</v>
      </c>
      <c r="F9809" s="7" t="s">
        <v>4751</v>
      </c>
      <c r="G9809" s="7" t="s">
        <v>1887</v>
      </c>
      <c r="H9809" s="8" t="s">
        <v>2247</v>
      </c>
      <c r="I9809" s="8" t="s">
        <v>7563</v>
      </c>
      <c r="J9809" s="19">
        <v>1</v>
      </c>
      <c r="K9809" s="19" t="s">
        <v>20092</v>
      </c>
      <c r="L9809" s="11"/>
      <c r="M9809" s="11"/>
      <c r="N9809" s="24"/>
      <c r="P9809" s="32"/>
      <c r="T9809" s="19"/>
      <c r="U9809" s="3" t="s">
        <v>1888</v>
      </c>
      <c r="W9809" t="s">
        <v>7738</v>
      </c>
      <c r="X9809" t="str">
        <f t="shared" si="605"/>
        <v/>
      </c>
      <c r="Z9809" t="str">
        <f t="shared" si="606"/>
        <v/>
      </c>
      <c r="AB9809" s="9"/>
      <c r="AC9809" t="s">
        <v>2247</v>
      </c>
      <c r="AD9809">
        <f t="shared" si="604"/>
        <v>0</v>
      </c>
      <c r="AF9809" s="3"/>
      <c r="AG9809" t="s">
        <v>1886</v>
      </c>
      <c r="AH9809" s="9" t="s">
        <v>4925</v>
      </c>
    </row>
    <row r="9810" spans="1:34" ht="10.95" customHeight="1" outlineLevel="1" x14ac:dyDescent="0.25">
      <c r="A9810" t="s">
        <v>6779</v>
      </c>
      <c r="C9810" s="3" t="s">
        <v>12466</v>
      </c>
      <c r="D9810" s="3">
        <v>279</v>
      </c>
      <c r="E9810" s="9">
        <v>1940</v>
      </c>
      <c r="F9810" s="7" t="s">
        <v>3764</v>
      </c>
      <c r="G9810" s="7" t="s">
        <v>7565</v>
      </c>
      <c r="H9810" s="8" t="s">
        <v>2247</v>
      </c>
      <c r="I9810" s="8" t="s">
        <v>7564</v>
      </c>
      <c r="J9810" s="19">
        <v>3</v>
      </c>
      <c r="K9810" s="19" t="s">
        <v>7736</v>
      </c>
      <c r="L9810" s="11">
        <v>3</v>
      </c>
      <c r="M9810" s="11"/>
      <c r="N9810" s="24"/>
      <c r="P9810" s="32"/>
      <c r="T9810" s="19"/>
      <c r="U9810" s="3" t="s">
        <v>6872</v>
      </c>
      <c r="X9810" t="str">
        <f t="shared" si="605"/>
        <v/>
      </c>
      <c r="Z9810" t="str">
        <f t="shared" si="606"/>
        <v/>
      </c>
      <c r="AB9810" s="9"/>
      <c r="AC9810" t="s">
        <v>2247</v>
      </c>
      <c r="AD9810">
        <f t="shared" si="604"/>
        <v>0</v>
      </c>
      <c r="AF9810" s="3"/>
      <c r="AG9810" t="s">
        <v>1886</v>
      </c>
      <c r="AH9810" s="9"/>
    </row>
    <row r="9811" spans="1:34" ht="10.95" customHeight="1" outlineLevel="1" x14ac:dyDescent="0.25">
      <c r="A9811" t="s">
        <v>6779</v>
      </c>
      <c r="C9811" s="3" t="s">
        <v>12466</v>
      </c>
      <c r="D9811" s="3">
        <v>425</v>
      </c>
      <c r="E9811" s="9">
        <v>1960</v>
      </c>
      <c r="F9811" s="7" t="s">
        <v>2663</v>
      </c>
      <c r="G9811" s="7" t="s">
        <v>634</v>
      </c>
      <c r="H9811" s="8" t="s">
        <v>6190</v>
      </c>
      <c r="I9811" s="8" t="s">
        <v>7008</v>
      </c>
      <c r="J9811" s="19">
        <v>1</v>
      </c>
      <c r="K9811" s="19" t="s">
        <v>7736</v>
      </c>
      <c r="L9811" s="11">
        <v>0.5</v>
      </c>
      <c r="M9811" s="11"/>
      <c r="N9811" s="24"/>
      <c r="P9811" s="32"/>
      <c r="T9811" s="19"/>
      <c r="U9811" s="3">
        <v>349</v>
      </c>
      <c r="X9811" t="str">
        <f t="shared" si="605"/>
        <v/>
      </c>
      <c r="Z9811" t="str">
        <f t="shared" si="606"/>
        <v/>
      </c>
      <c r="AB9811" s="9"/>
      <c r="AC9811" t="s">
        <v>6190</v>
      </c>
      <c r="AD9811">
        <f t="shared" si="604"/>
        <v>0</v>
      </c>
      <c r="AF9811" s="3"/>
      <c r="AG9811" t="s">
        <v>6191</v>
      </c>
      <c r="AH9811" s="9" t="s">
        <v>4623</v>
      </c>
    </row>
    <row r="9812" spans="1:34" ht="10.95" customHeight="1" outlineLevel="1" x14ac:dyDescent="0.3">
      <c r="A9812" t="s">
        <v>6779</v>
      </c>
      <c r="C9812" s="3" t="s">
        <v>12466</v>
      </c>
      <c r="D9812" s="3">
        <v>428</v>
      </c>
      <c r="E9812" s="9">
        <v>1960</v>
      </c>
      <c r="F9812" s="10" t="s">
        <v>22092</v>
      </c>
      <c r="G9812" s="7" t="s">
        <v>77</v>
      </c>
      <c r="H9812" s="8" t="s">
        <v>1821</v>
      </c>
      <c r="I9812" s="8" t="s">
        <v>7008</v>
      </c>
      <c r="J9812" s="19">
        <v>2</v>
      </c>
      <c r="K9812" s="19" t="s">
        <v>7736</v>
      </c>
      <c r="L9812" s="11">
        <v>3.2</v>
      </c>
      <c r="M9812" s="11"/>
      <c r="N9812" s="24"/>
      <c r="P9812" s="32"/>
      <c r="T9812" s="19"/>
      <c r="U9812" s="3">
        <v>352</v>
      </c>
      <c r="X9812" t="str">
        <f t="shared" si="605"/>
        <v/>
      </c>
      <c r="Z9812" t="str">
        <f t="shared" si="606"/>
        <v/>
      </c>
      <c r="AB9812" s="9"/>
      <c r="AC9812" t="s">
        <v>1821</v>
      </c>
      <c r="AD9812">
        <f t="shared" si="604"/>
        <v>0</v>
      </c>
      <c r="AF9812" s="3"/>
      <c r="AG9812" t="s">
        <v>1822</v>
      </c>
      <c r="AH9812" s="9" t="s">
        <v>4623</v>
      </c>
    </row>
    <row r="9813" spans="1:34" ht="10.95" customHeight="1" outlineLevel="1" x14ac:dyDescent="0.25">
      <c r="A9813" t="s">
        <v>6779</v>
      </c>
      <c r="C9813" s="3" t="s">
        <v>12466</v>
      </c>
      <c r="D9813" s="3">
        <v>445</v>
      </c>
      <c r="E9813" s="9">
        <v>1963</v>
      </c>
      <c r="F9813" s="7" t="s">
        <v>6315</v>
      </c>
      <c r="G9813" s="7" t="s">
        <v>5401</v>
      </c>
      <c r="H9813" s="8" t="s">
        <v>3761</v>
      </c>
      <c r="I9813" s="8" t="s">
        <v>7752</v>
      </c>
      <c r="J9813" s="19">
        <v>3</v>
      </c>
      <c r="K9813" s="19" t="s">
        <v>7736</v>
      </c>
      <c r="L9813" s="11">
        <v>1</v>
      </c>
      <c r="M9813" s="11"/>
      <c r="N9813" s="24"/>
      <c r="P9813" s="32"/>
      <c r="T9813" s="19"/>
      <c r="U9813" s="3">
        <v>363</v>
      </c>
      <c r="X9813" t="str">
        <f t="shared" si="605"/>
        <v/>
      </c>
      <c r="Z9813" t="str">
        <f t="shared" si="606"/>
        <v/>
      </c>
      <c r="AB9813" s="9"/>
      <c r="AC9813" t="s">
        <v>3761</v>
      </c>
      <c r="AD9813">
        <f t="shared" si="604"/>
        <v>0</v>
      </c>
      <c r="AF9813" s="3"/>
      <c r="AG9813" t="s">
        <v>3762</v>
      </c>
      <c r="AH9813" s="9" t="s">
        <v>4925</v>
      </c>
    </row>
    <row r="9814" spans="1:34" ht="10.95" customHeight="1" outlineLevel="1" x14ac:dyDescent="0.25">
      <c r="A9814" t="s">
        <v>6779</v>
      </c>
      <c r="C9814" s="3" t="s">
        <v>12466</v>
      </c>
      <c r="D9814" s="3">
        <v>447</v>
      </c>
      <c r="E9814" s="9">
        <v>1964</v>
      </c>
      <c r="F9814" s="7" t="s">
        <v>2663</v>
      </c>
      <c r="G9814" s="7" t="s">
        <v>5401</v>
      </c>
      <c r="H9814" s="8" t="s">
        <v>6190</v>
      </c>
      <c r="I9814" s="8" t="s">
        <v>7753</v>
      </c>
      <c r="J9814" s="19">
        <v>1</v>
      </c>
      <c r="K9814" s="19" t="s">
        <v>7736</v>
      </c>
      <c r="L9814" s="11">
        <v>0.4</v>
      </c>
      <c r="M9814" s="11"/>
      <c r="N9814" s="24"/>
      <c r="P9814" s="32"/>
      <c r="T9814" s="19"/>
      <c r="U9814" s="3">
        <v>361</v>
      </c>
      <c r="X9814" t="str">
        <f t="shared" si="605"/>
        <v/>
      </c>
      <c r="Z9814" t="str">
        <f t="shared" si="606"/>
        <v/>
      </c>
      <c r="AB9814" s="9"/>
      <c r="AC9814" t="s">
        <v>6190</v>
      </c>
      <c r="AD9814">
        <f t="shared" si="604"/>
        <v>0</v>
      </c>
      <c r="AF9814" s="3"/>
      <c r="AG9814" t="s">
        <v>6191</v>
      </c>
      <c r="AH9814" s="9" t="s">
        <v>4925</v>
      </c>
    </row>
    <row r="9815" spans="1:34" ht="10.95" customHeight="1" outlineLevel="1" x14ac:dyDescent="0.25">
      <c r="A9815" t="s">
        <v>6779</v>
      </c>
      <c r="C9815" s="3" t="s">
        <v>12466</v>
      </c>
      <c r="D9815" s="3">
        <v>487</v>
      </c>
      <c r="E9815" s="9">
        <v>1967</v>
      </c>
      <c r="F9815" s="7" t="s">
        <v>5282</v>
      </c>
      <c r="G9815" s="7" t="s">
        <v>5401</v>
      </c>
      <c r="H9815" s="8" t="s">
        <v>6190</v>
      </c>
      <c r="I9815" s="8" t="s">
        <v>7008</v>
      </c>
      <c r="J9815" s="19">
        <v>1</v>
      </c>
      <c r="K9815" s="19" t="s">
        <v>7736</v>
      </c>
      <c r="L9815" s="11">
        <v>1.8</v>
      </c>
      <c r="M9815" s="11"/>
      <c r="N9815" s="24"/>
      <c r="P9815" s="32"/>
      <c r="R9815">
        <v>1</v>
      </c>
      <c r="S9815">
        <v>1</v>
      </c>
      <c r="T9815" s="19"/>
      <c r="U9815" s="3">
        <v>399</v>
      </c>
      <c r="X9815" t="str">
        <f t="shared" si="605"/>
        <v/>
      </c>
      <c r="Z9815" t="str">
        <f t="shared" si="606"/>
        <v/>
      </c>
      <c r="AB9815" s="9"/>
      <c r="AC9815" t="s">
        <v>6190</v>
      </c>
      <c r="AD9815">
        <f t="shared" si="604"/>
        <v>0</v>
      </c>
      <c r="AF9815" s="3"/>
      <c r="AG9815" t="s">
        <v>6191</v>
      </c>
      <c r="AH9815" s="9" t="s">
        <v>4925</v>
      </c>
    </row>
    <row r="9816" spans="1:34" ht="10.95" customHeight="1" outlineLevel="1" x14ac:dyDescent="0.25">
      <c r="A9816" t="s">
        <v>6779</v>
      </c>
      <c r="C9816" s="3" t="s">
        <v>12466</v>
      </c>
      <c r="D9816" s="3">
        <v>490</v>
      </c>
      <c r="E9816" s="9">
        <v>1967</v>
      </c>
      <c r="F9816" s="7" t="s">
        <v>4652</v>
      </c>
      <c r="G9816" s="7" t="s">
        <v>77</v>
      </c>
      <c r="H9816" s="8" t="s">
        <v>1821</v>
      </c>
      <c r="I9816" s="8" t="s">
        <v>7008</v>
      </c>
      <c r="J9816" s="19">
        <v>2</v>
      </c>
      <c r="K9816" s="19" t="s">
        <v>7736</v>
      </c>
      <c r="L9816" s="11">
        <v>8</v>
      </c>
      <c r="M9816" s="11"/>
      <c r="N9816" s="24"/>
      <c r="P9816" s="32"/>
      <c r="S9816">
        <v>1</v>
      </c>
      <c r="T9816" s="19"/>
      <c r="U9816" s="3">
        <v>403</v>
      </c>
      <c r="X9816" t="str">
        <f t="shared" si="605"/>
        <v/>
      </c>
      <c r="Z9816" t="str">
        <f t="shared" si="606"/>
        <v/>
      </c>
      <c r="AB9816" s="9"/>
      <c r="AC9816" t="s">
        <v>1821</v>
      </c>
      <c r="AD9816">
        <f t="shared" si="604"/>
        <v>0</v>
      </c>
      <c r="AF9816" s="3"/>
      <c r="AG9816" t="s">
        <v>1822</v>
      </c>
      <c r="AH9816" s="9" t="s">
        <v>4623</v>
      </c>
    </row>
    <row r="9817" spans="1:34" ht="10.95" customHeight="1" outlineLevel="1" x14ac:dyDescent="0.25">
      <c r="A9817" t="s">
        <v>6779</v>
      </c>
      <c r="C9817" s="3" t="s">
        <v>12466</v>
      </c>
      <c r="D9817" s="3">
        <v>512</v>
      </c>
      <c r="E9817" s="9">
        <v>1968</v>
      </c>
      <c r="F9817" s="7" t="s">
        <v>5143</v>
      </c>
      <c r="G9817" s="7" t="s">
        <v>5401</v>
      </c>
      <c r="H9817" s="8" t="s">
        <v>2247</v>
      </c>
      <c r="I9817" s="8" t="s">
        <v>7754</v>
      </c>
      <c r="J9817" s="19">
        <v>3</v>
      </c>
      <c r="K9817" s="19" t="s">
        <v>7736</v>
      </c>
      <c r="L9817" s="11">
        <v>1.1000000000000001</v>
      </c>
      <c r="M9817" s="11"/>
      <c r="N9817" s="24"/>
      <c r="P9817" s="32"/>
      <c r="T9817" s="19"/>
      <c r="U9817" s="3">
        <v>420</v>
      </c>
      <c r="X9817" t="str">
        <f t="shared" si="605"/>
        <v/>
      </c>
      <c r="Z9817" t="str">
        <f t="shared" si="606"/>
        <v/>
      </c>
      <c r="AB9817" s="9"/>
      <c r="AC9817" t="s">
        <v>2247</v>
      </c>
      <c r="AD9817">
        <f t="shared" si="604"/>
        <v>0</v>
      </c>
      <c r="AF9817" s="3"/>
      <c r="AG9817" t="s">
        <v>1886</v>
      </c>
      <c r="AH9817" s="9" t="s">
        <v>4925</v>
      </c>
    </row>
    <row r="9818" spans="1:34" ht="10.95" customHeight="1" outlineLevel="1" x14ac:dyDescent="0.25">
      <c r="A9818" t="s">
        <v>6779</v>
      </c>
      <c r="C9818" s="3" t="s">
        <v>12466</v>
      </c>
      <c r="D9818" s="3">
        <v>513</v>
      </c>
      <c r="E9818" s="9">
        <v>1968</v>
      </c>
      <c r="F9818" s="7" t="s">
        <v>4652</v>
      </c>
      <c r="G9818" s="7" t="s">
        <v>5401</v>
      </c>
      <c r="H9818" s="8" t="s">
        <v>1821</v>
      </c>
      <c r="I9818" s="8" t="s">
        <v>7754</v>
      </c>
      <c r="J9818" s="19">
        <v>2</v>
      </c>
      <c r="K9818" s="19" t="s">
        <v>7736</v>
      </c>
      <c r="L9818" s="11">
        <v>7</v>
      </c>
      <c r="M9818" s="11"/>
      <c r="N9818" s="24"/>
      <c r="P9818" s="32"/>
      <c r="T9818" s="19"/>
      <c r="U9818" s="3">
        <v>404</v>
      </c>
      <c r="X9818" t="str">
        <f t="shared" si="605"/>
        <v/>
      </c>
      <c r="Z9818" t="str">
        <f t="shared" si="606"/>
        <v/>
      </c>
      <c r="AB9818" s="9"/>
      <c r="AC9818" t="s">
        <v>1821</v>
      </c>
      <c r="AD9818">
        <f t="shared" si="604"/>
        <v>0</v>
      </c>
      <c r="AF9818" s="3"/>
      <c r="AG9818" t="s">
        <v>1822</v>
      </c>
      <c r="AH9818" s="9" t="s">
        <v>4623</v>
      </c>
    </row>
    <row r="9819" spans="1:34" ht="10.95" customHeight="1" outlineLevel="1" x14ac:dyDescent="0.25">
      <c r="A9819" t="s">
        <v>6779</v>
      </c>
      <c r="C9819" s="3" t="s">
        <v>12466</v>
      </c>
      <c r="D9819" s="3">
        <v>548</v>
      </c>
      <c r="E9819" s="9">
        <v>1970</v>
      </c>
      <c r="F9819" s="7" t="s">
        <v>5836</v>
      </c>
      <c r="G9819" s="7" t="s">
        <v>5401</v>
      </c>
      <c r="H9819" s="8" t="s">
        <v>2247</v>
      </c>
      <c r="I9819" s="8" t="s">
        <v>7008</v>
      </c>
      <c r="J9819" s="19">
        <v>1</v>
      </c>
      <c r="K9819" s="19" t="s">
        <v>7736</v>
      </c>
      <c r="L9819" s="11">
        <v>1.2</v>
      </c>
      <c r="M9819" s="11"/>
      <c r="N9819" s="24"/>
      <c r="P9819" s="32"/>
      <c r="T9819" s="19"/>
      <c r="U9819" s="3">
        <v>453</v>
      </c>
      <c r="X9819" t="str">
        <f t="shared" si="605"/>
        <v/>
      </c>
      <c r="Z9819" t="str">
        <f t="shared" si="606"/>
        <v/>
      </c>
      <c r="AB9819" s="9"/>
      <c r="AC9819" t="s">
        <v>2247</v>
      </c>
      <c r="AD9819">
        <f t="shared" si="604"/>
        <v>0</v>
      </c>
      <c r="AF9819" s="3"/>
      <c r="AG9819" t="s">
        <v>1886</v>
      </c>
      <c r="AH9819" s="9" t="s">
        <v>4613</v>
      </c>
    </row>
    <row r="9820" spans="1:34" ht="10.95" customHeight="1" outlineLevel="1" x14ac:dyDescent="0.25">
      <c r="A9820" t="s">
        <v>6779</v>
      </c>
      <c r="C9820" s="3" t="s">
        <v>12466</v>
      </c>
      <c r="D9820" s="3" t="s">
        <v>8636</v>
      </c>
      <c r="E9820" s="9">
        <v>1970</v>
      </c>
      <c r="F9820" s="7" t="s">
        <v>8637</v>
      </c>
      <c r="G9820" s="7" t="s">
        <v>5401</v>
      </c>
      <c r="H9820" s="8" t="s">
        <v>2247</v>
      </c>
      <c r="I9820" s="8" t="s">
        <v>7008</v>
      </c>
      <c r="J9820" s="19">
        <v>1</v>
      </c>
      <c r="K9820" s="19" t="s">
        <v>7736</v>
      </c>
      <c r="L9820" s="11">
        <v>2</v>
      </c>
      <c r="M9820" s="11"/>
      <c r="N9820" s="24"/>
      <c r="P9820" s="32"/>
      <c r="T9820" s="19"/>
      <c r="U9820" s="3"/>
      <c r="X9820">
        <f t="shared" si="605"/>
        <v>1</v>
      </c>
      <c r="Z9820" t="str">
        <f t="shared" si="606"/>
        <v/>
      </c>
      <c r="AB9820" s="9"/>
      <c r="AC9820" t="s">
        <v>2247</v>
      </c>
      <c r="AD9820">
        <f t="shared" si="604"/>
        <v>0</v>
      </c>
      <c r="AF9820" s="3"/>
      <c r="AG9820" t="s">
        <v>576</v>
      </c>
      <c r="AH9820" s="9" t="s">
        <v>4613</v>
      </c>
    </row>
    <row r="9821" spans="1:34" ht="10.95" customHeight="1" outlineLevel="1" x14ac:dyDescent="0.25">
      <c r="A9821" t="s">
        <v>6779</v>
      </c>
      <c r="C9821" s="3" t="s">
        <v>12466</v>
      </c>
      <c r="D9821" s="3">
        <v>552</v>
      </c>
      <c r="E9821" s="9">
        <v>1971</v>
      </c>
      <c r="F9821" s="7" t="s">
        <v>6317</v>
      </c>
      <c r="G9821" s="7" t="s">
        <v>5401</v>
      </c>
      <c r="H9821" s="8" t="s">
        <v>6863</v>
      </c>
      <c r="I9821" s="8" t="s">
        <v>7008</v>
      </c>
      <c r="J9821" s="19">
        <v>4</v>
      </c>
      <c r="K9821" s="19" t="s">
        <v>7736</v>
      </c>
      <c r="L9821" s="11">
        <v>2.5</v>
      </c>
      <c r="M9821" s="11"/>
      <c r="N9821" s="24"/>
      <c r="P9821" s="32"/>
      <c r="S9821">
        <v>1</v>
      </c>
      <c r="T9821" s="19"/>
      <c r="U9821" s="3">
        <v>457</v>
      </c>
      <c r="X9821" t="str">
        <f t="shared" si="605"/>
        <v/>
      </c>
      <c r="Z9821" t="str">
        <f t="shared" si="606"/>
        <v/>
      </c>
      <c r="AB9821" s="9"/>
      <c r="AC9821" t="s">
        <v>6863</v>
      </c>
      <c r="AD9821">
        <f t="shared" si="604"/>
        <v>0</v>
      </c>
      <c r="AF9821" s="3"/>
      <c r="AG9821" t="s">
        <v>3357</v>
      </c>
      <c r="AH9821" s="9" t="s">
        <v>4613</v>
      </c>
    </row>
    <row r="9822" spans="1:34" ht="10.95" customHeight="1" outlineLevel="1" x14ac:dyDescent="0.25">
      <c r="A9822" t="s">
        <v>6779</v>
      </c>
      <c r="C9822" s="3" t="s">
        <v>12466</v>
      </c>
      <c r="D9822" s="3">
        <v>612</v>
      </c>
      <c r="E9822" s="9">
        <v>1972</v>
      </c>
      <c r="F9822" s="7" t="s">
        <v>5836</v>
      </c>
      <c r="G9822" s="7" t="s">
        <v>5401</v>
      </c>
      <c r="H9822" s="8" t="s">
        <v>2858</v>
      </c>
      <c r="I9822" s="8" t="s">
        <v>7755</v>
      </c>
      <c r="J9822" s="19">
        <v>2</v>
      </c>
      <c r="K9822" s="19" t="s">
        <v>7736</v>
      </c>
      <c r="L9822" s="11">
        <v>1.8</v>
      </c>
      <c r="M9822" s="11"/>
      <c r="N9822" s="24"/>
      <c r="P9822" s="32"/>
      <c r="T9822" s="19"/>
      <c r="U9822" s="3">
        <v>510</v>
      </c>
      <c r="X9822" t="str">
        <f t="shared" si="605"/>
        <v/>
      </c>
      <c r="Z9822" t="str">
        <f t="shared" si="606"/>
        <v/>
      </c>
      <c r="AB9822" s="9"/>
      <c r="AC9822" t="s">
        <v>2858</v>
      </c>
      <c r="AD9822">
        <f t="shared" si="604"/>
        <v>0</v>
      </c>
      <c r="AF9822" s="3"/>
      <c r="AG9822" t="s">
        <v>2859</v>
      </c>
      <c r="AH9822" s="9" t="s">
        <v>4925</v>
      </c>
    </row>
    <row r="9823" spans="1:34" ht="10.95" customHeight="1" outlineLevel="1" x14ac:dyDescent="0.25">
      <c r="A9823" t="s">
        <v>6779</v>
      </c>
      <c r="C9823" s="3" t="s">
        <v>12466</v>
      </c>
      <c r="D9823" s="3">
        <v>633</v>
      </c>
      <c r="E9823" s="9">
        <v>1973</v>
      </c>
      <c r="F9823" s="7" t="s">
        <v>5140</v>
      </c>
      <c r="G9823" s="7" t="s">
        <v>5401</v>
      </c>
      <c r="H9823" s="8" t="s">
        <v>6190</v>
      </c>
      <c r="I9823" s="8" t="s">
        <v>7756</v>
      </c>
      <c r="J9823" s="19">
        <v>1</v>
      </c>
      <c r="K9823" s="19" t="s">
        <v>7736</v>
      </c>
      <c r="L9823" s="11">
        <v>6</v>
      </c>
      <c r="M9823" s="11"/>
      <c r="N9823" s="24"/>
      <c r="P9823" s="32"/>
      <c r="T9823" s="19"/>
      <c r="U9823" s="3">
        <v>529</v>
      </c>
      <c r="X9823" t="str">
        <f t="shared" si="605"/>
        <v/>
      </c>
      <c r="Z9823" t="str">
        <f t="shared" si="606"/>
        <v/>
      </c>
      <c r="AB9823" s="9"/>
      <c r="AC9823" t="s">
        <v>6190</v>
      </c>
      <c r="AD9823">
        <f t="shared" si="604"/>
        <v>0</v>
      </c>
      <c r="AF9823" s="3"/>
      <c r="AG9823" t="s">
        <v>6191</v>
      </c>
      <c r="AH9823" s="9" t="s">
        <v>4925</v>
      </c>
    </row>
    <row r="9824" spans="1:34" ht="10.95" customHeight="1" outlineLevel="1" x14ac:dyDescent="0.25">
      <c r="A9824" t="s">
        <v>6779</v>
      </c>
      <c r="C9824" s="3" t="s">
        <v>12466</v>
      </c>
      <c r="D9824" s="3" t="s">
        <v>8638</v>
      </c>
      <c r="E9824" s="9">
        <v>1973</v>
      </c>
      <c r="F9824" s="7" t="s">
        <v>8571</v>
      </c>
      <c r="G9824" s="7" t="s">
        <v>5401</v>
      </c>
      <c r="H9824" s="8" t="s">
        <v>6190</v>
      </c>
      <c r="I9824" s="8" t="s">
        <v>7756</v>
      </c>
      <c r="J9824" s="19">
        <v>1</v>
      </c>
      <c r="K9824" s="19" t="s">
        <v>7736</v>
      </c>
      <c r="L9824" s="11">
        <v>4</v>
      </c>
      <c r="M9824" s="11"/>
      <c r="N9824" s="24"/>
      <c r="P9824" s="32"/>
      <c r="T9824" s="19"/>
      <c r="U9824" s="3"/>
      <c r="W9824" t="s">
        <v>7738</v>
      </c>
      <c r="X9824">
        <f t="shared" si="605"/>
        <v>1</v>
      </c>
      <c r="Z9824" t="str">
        <f t="shared" si="606"/>
        <v/>
      </c>
      <c r="AB9824" s="9"/>
      <c r="AC9824" t="s">
        <v>6190</v>
      </c>
      <c r="AD9824">
        <f t="shared" si="604"/>
        <v>0</v>
      </c>
      <c r="AF9824" s="3"/>
      <c r="AG9824" t="s">
        <v>8639</v>
      </c>
      <c r="AH9824" s="9" t="s">
        <v>4925</v>
      </c>
    </row>
    <row r="9825" spans="1:34" ht="10.95" customHeight="1" outlineLevel="1" x14ac:dyDescent="0.25">
      <c r="A9825" t="s">
        <v>6779</v>
      </c>
      <c r="C9825" s="3" t="s">
        <v>12466</v>
      </c>
      <c r="D9825" s="3">
        <v>659</v>
      </c>
      <c r="E9825" s="9">
        <v>1974</v>
      </c>
      <c r="F9825" s="7" t="s">
        <v>1632</v>
      </c>
      <c r="G9825" s="7" t="s">
        <v>5401</v>
      </c>
      <c r="H9825" s="8" t="s">
        <v>3326</v>
      </c>
      <c r="I9825" s="8" t="s">
        <v>7757</v>
      </c>
      <c r="J9825" s="19">
        <v>3</v>
      </c>
      <c r="K9825" s="19" t="s">
        <v>7736</v>
      </c>
      <c r="L9825" s="11">
        <v>2</v>
      </c>
      <c r="M9825" s="11"/>
      <c r="N9825" s="24"/>
      <c r="P9825" s="32"/>
      <c r="T9825" s="19"/>
      <c r="U9825" s="3">
        <v>563</v>
      </c>
      <c r="X9825" t="str">
        <f t="shared" si="605"/>
        <v/>
      </c>
      <c r="Z9825" t="str">
        <f t="shared" si="606"/>
        <v/>
      </c>
      <c r="AB9825" s="9"/>
      <c r="AC9825" t="s">
        <v>3326</v>
      </c>
      <c r="AD9825">
        <f t="shared" ref="AD9825:AD9888" si="607">COUNTIF(H9825,"*Fuji*")</f>
        <v>0</v>
      </c>
      <c r="AF9825" s="3"/>
      <c r="AG9825" t="s">
        <v>582</v>
      </c>
      <c r="AH9825" s="9" t="s">
        <v>4613</v>
      </c>
    </row>
    <row r="9826" spans="1:34" ht="10.95" customHeight="1" outlineLevel="1" x14ac:dyDescent="0.25">
      <c r="A9826" t="s">
        <v>6779</v>
      </c>
      <c r="C9826" s="3" t="s">
        <v>12466</v>
      </c>
      <c r="D9826" s="3">
        <v>661</v>
      </c>
      <c r="E9826" s="9">
        <v>1974</v>
      </c>
      <c r="F9826" s="7" t="s">
        <v>5660</v>
      </c>
      <c r="G9826" s="7" t="s">
        <v>5401</v>
      </c>
      <c r="H9826" s="8" t="s">
        <v>5685</v>
      </c>
      <c r="I9826" s="8" t="s">
        <v>7757</v>
      </c>
      <c r="J9826" s="19">
        <v>1</v>
      </c>
      <c r="K9826" s="19" t="s">
        <v>7736</v>
      </c>
      <c r="L9826" s="11">
        <v>2</v>
      </c>
      <c r="M9826" s="11"/>
      <c r="N9826" s="24"/>
      <c r="P9826" s="32"/>
      <c r="R9826">
        <v>1</v>
      </c>
      <c r="S9826">
        <v>1</v>
      </c>
      <c r="T9826" s="19"/>
      <c r="U9826" s="3">
        <v>565</v>
      </c>
      <c r="X9826" t="str">
        <f t="shared" si="605"/>
        <v/>
      </c>
      <c r="Z9826" t="str">
        <f t="shared" si="606"/>
        <v/>
      </c>
      <c r="AB9826" s="9"/>
      <c r="AC9826" t="s">
        <v>5685</v>
      </c>
      <c r="AD9826">
        <f t="shared" si="607"/>
        <v>0</v>
      </c>
      <c r="AF9826" s="3"/>
      <c r="AG9826" t="s">
        <v>576</v>
      </c>
      <c r="AH9826" s="9" t="s">
        <v>4925</v>
      </c>
    </row>
    <row r="9827" spans="1:34" ht="10.95" customHeight="1" outlineLevel="1" x14ac:dyDescent="0.25">
      <c r="A9827" t="s">
        <v>6779</v>
      </c>
      <c r="C9827" s="3" t="s">
        <v>12466</v>
      </c>
      <c r="D9827" s="3" t="s">
        <v>8640</v>
      </c>
      <c r="E9827" s="9">
        <v>1974</v>
      </c>
      <c r="F9827" s="7" t="s">
        <v>8571</v>
      </c>
      <c r="G9827" s="7" t="s">
        <v>5401</v>
      </c>
      <c r="H9827" s="8" t="s">
        <v>5685</v>
      </c>
      <c r="I9827" s="8" t="s">
        <v>7757</v>
      </c>
      <c r="J9827" s="19">
        <v>1</v>
      </c>
      <c r="K9827" s="19" t="s">
        <v>7736</v>
      </c>
      <c r="L9827" s="11">
        <v>3</v>
      </c>
      <c r="M9827" s="11"/>
      <c r="N9827" s="24"/>
      <c r="P9827" s="32"/>
      <c r="T9827" s="19"/>
      <c r="U9827" s="3"/>
      <c r="W9827" t="s">
        <v>7738</v>
      </c>
      <c r="X9827">
        <f t="shared" si="605"/>
        <v>1</v>
      </c>
      <c r="Z9827" t="str">
        <f t="shared" si="606"/>
        <v/>
      </c>
      <c r="AB9827" s="9"/>
      <c r="AC9827" t="s">
        <v>5685</v>
      </c>
      <c r="AD9827">
        <f t="shared" si="607"/>
        <v>0</v>
      </c>
      <c r="AF9827" s="3"/>
      <c r="AG9827" t="s">
        <v>2859</v>
      </c>
      <c r="AH9827" s="9" t="s">
        <v>4925</v>
      </c>
    </row>
    <row r="9828" spans="1:34" ht="10.95" customHeight="1" outlineLevel="1" x14ac:dyDescent="0.25">
      <c r="A9828" t="s">
        <v>6779</v>
      </c>
      <c r="C9828" s="3" t="s">
        <v>12466</v>
      </c>
      <c r="D9828" s="3">
        <v>694</v>
      </c>
      <c r="E9828" s="9">
        <v>1976</v>
      </c>
      <c r="F9828" s="7" t="s">
        <v>5140</v>
      </c>
      <c r="G9828" s="7" t="s">
        <v>5401</v>
      </c>
      <c r="H9828" s="8" t="s">
        <v>2247</v>
      </c>
      <c r="I9828" s="8" t="s">
        <v>7758</v>
      </c>
      <c r="J9828" s="19">
        <v>3</v>
      </c>
      <c r="K9828" s="19" t="s">
        <v>7736</v>
      </c>
      <c r="L9828" s="11">
        <v>0.4</v>
      </c>
      <c r="M9828" s="11"/>
      <c r="N9828" s="24"/>
      <c r="P9828" s="32"/>
      <c r="R9828">
        <v>1</v>
      </c>
      <c r="S9828">
        <v>1</v>
      </c>
      <c r="T9828" s="19"/>
      <c r="U9828" s="3">
        <v>595</v>
      </c>
      <c r="X9828" t="str">
        <f t="shared" si="605"/>
        <v/>
      </c>
      <c r="Z9828" t="str">
        <f t="shared" si="606"/>
        <v/>
      </c>
      <c r="AB9828" s="9"/>
      <c r="AC9828" t="s">
        <v>2247</v>
      </c>
      <c r="AD9828">
        <f t="shared" si="607"/>
        <v>0</v>
      </c>
      <c r="AF9828" s="3"/>
      <c r="AG9828" t="s">
        <v>1886</v>
      </c>
      <c r="AH9828" s="9" t="s">
        <v>4613</v>
      </c>
    </row>
    <row r="9829" spans="1:34" ht="10.95" customHeight="1" outlineLevel="1" x14ac:dyDescent="0.25">
      <c r="A9829" t="s">
        <v>6779</v>
      </c>
      <c r="C9829" s="3" t="s">
        <v>12466</v>
      </c>
      <c r="D9829" s="3">
        <v>752</v>
      </c>
      <c r="E9829" s="9">
        <v>1978</v>
      </c>
      <c r="F9829" s="7" t="s">
        <v>5141</v>
      </c>
      <c r="G9829" s="7" t="s">
        <v>5401</v>
      </c>
      <c r="H9829" s="8" t="s">
        <v>2247</v>
      </c>
      <c r="I9829" s="8" t="s">
        <v>7759</v>
      </c>
      <c r="J9829" s="19">
        <v>1</v>
      </c>
      <c r="K9829" s="19" t="s">
        <v>7736</v>
      </c>
      <c r="L9829" s="11">
        <v>0.7</v>
      </c>
      <c r="M9829" s="11"/>
      <c r="N9829" s="24"/>
      <c r="P9829" s="32"/>
      <c r="T9829" s="19"/>
      <c r="U9829" s="3">
        <v>657</v>
      </c>
      <c r="X9829" t="str">
        <f t="shared" si="605"/>
        <v/>
      </c>
      <c r="Z9829" t="str">
        <f t="shared" si="606"/>
        <v/>
      </c>
      <c r="AB9829" s="9"/>
      <c r="AC9829" t="s">
        <v>2247</v>
      </c>
      <c r="AD9829">
        <f t="shared" si="607"/>
        <v>0</v>
      </c>
      <c r="AF9829" s="3"/>
      <c r="AG9829" t="s">
        <v>1886</v>
      </c>
      <c r="AH9829" s="9" t="s">
        <v>4613</v>
      </c>
    </row>
    <row r="9830" spans="1:34" ht="10.95" customHeight="1" outlineLevel="1" x14ac:dyDescent="0.25">
      <c r="A9830" t="s">
        <v>6779</v>
      </c>
      <c r="C9830" s="3" t="s">
        <v>12466</v>
      </c>
      <c r="D9830" s="3">
        <v>752</v>
      </c>
      <c r="E9830" s="9">
        <v>1978</v>
      </c>
      <c r="F9830" s="7" t="s">
        <v>4880</v>
      </c>
      <c r="G9830" s="7" t="s">
        <v>5401</v>
      </c>
      <c r="H9830" s="8" t="s">
        <v>2247</v>
      </c>
      <c r="I9830" s="8" t="s">
        <v>7759</v>
      </c>
      <c r="J9830" s="19">
        <v>1</v>
      </c>
      <c r="K9830" s="19" t="s">
        <v>7736</v>
      </c>
      <c r="L9830" s="11">
        <v>3</v>
      </c>
      <c r="M9830" s="11"/>
      <c r="N9830" s="24"/>
      <c r="P9830" s="32"/>
      <c r="T9830" s="19"/>
      <c r="U9830" s="3" t="s">
        <v>577</v>
      </c>
      <c r="W9830" t="s">
        <v>7738</v>
      </c>
      <c r="X9830" t="str">
        <f t="shared" si="605"/>
        <v/>
      </c>
      <c r="Z9830" t="str">
        <f t="shared" si="606"/>
        <v/>
      </c>
      <c r="AB9830" s="9"/>
      <c r="AC9830" t="s">
        <v>2247</v>
      </c>
      <c r="AD9830">
        <f t="shared" si="607"/>
        <v>0</v>
      </c>
      <c r="AF9830" s="3"/>
      <c r="AG9830" t="s">
        <v>576</v>
      </c>
      <c r="AH9830" s="9" t="s">
        <v>4613</v>
      </c>
    </row>
    <row r="9831" spans="1:34" ht="10.95" customHeight="1" outlineLevel="1" x14ac:dyDescent="0.25">
      <c r="A9831" t="s">
        <v>6779</v>
      </c>
      <c r="C9831" s="3" t="s">
        <v>12466</v>
      </c>
      <c r="D9831" s="3">
        <v>755</v>
      </c>
      <c r="E9831" s="9">
        <v>1978</v>
      </c>
      <c r="F9831" s="7" t="s">
        <v>2977</v>
      </c>
      <c r="G9831" s="7" t="s">
        <v>5401</v>
      </c>
      <c r="H9831" s="8" t="s">
        <v>578</v>
      </c>
      <c r="I9831" s="8" t="s">
        <v>7759</v>
      </c>
      <c r="J9831" s="19">
        <v>5</v>
      </c>
      <c r="K9831" s="19" t="s">
        <v>7736</v>
      </c>
      <c r="L9831" s="11">
        <v>0.25</v>
      </c>
      <c r="M9831" s="11"/>
      <c r="N9831" s="24"/>
      <c r="P9831" s="32"/>
      <c r="T9831" s="19"/>
      <c r="U9831" s="3">
        <v>659</v>
      </c>
      <c r="X9831" t="str">
        <f t="shared" si="605"/>
        <v/>
      </c>
      <c r="Z9831" t="str">
        <f t="shared" si="606"/>
        <v/>
      </c>
      <c r="AB9831" s="9"/>
      <c r="AC9831" t="s">
        <v>578</v>
      </c>
      <c r="AD9831">
        <f t="shared" si="607"/>
        <v>0</v>
      </c>
      <c r="AF9831" s="3"/>
      <c r="AG9831" t="s">
        <v>579</v>
      </c>
      <c r="AH9831" s="9" t="s">
        <v>4613</v>
      </c>
    </row>
    <row r="9832" spans="1:34" ht="10.95" customHeight="1" outlineLevel="1" x14ac:dyDescent="0.25">
      <c r="A9832" t="s">
        <v>6779</v>
      </c>
      <c r="C9832" s="3" t="s">
        <v>12466</v>
      </c>
      <c r="D9832" s="3">
        <v>812</v>
      </c>
      <c r="E9832" s="9">
        <v>1980</v>
      </c>
      <c r="F9832" s="7" t="s">
        <v>10714</v>
      </c>
      <c r="G9832" s="7" t="s">
        <v>5401</v>
      </c>
      <c r="H9832" s="8" t="s">
        <v>580</v>
      </c>
      <c r="I9832" s="8" t="s">
        <v>7760</v>
      </c>
      <c r="J9832" s="19">
        <v>2</v>
      </c>
      <c r="K9832" s="19" t="s">
        <v>7736</v>
      </c>
      <c r="L9832" s="11">
        <v>0.5</v>
      </c>
      <c r="M9832" s="11"/>
      <c r="N9832" s="24"/>
      <c r="P9832" s="32"/>
      <c r="T9832" s="19"/>
      <c r="U9832" s="3">
        <v>704</v>
      </c>
      <c r="X9832" t="str">
        <f t="shared" si="605"/>
        <v/>
      </c>
      <c r="Z9832" t="str">
        <f t="shared" si="606"/>
        <v/>
      </c>
      <c r="AB9832" s="9"/>
      <c r="AC9832" t="s">
        <v>580</v>
      </c>
      <c r="AD9832">
        <f t="shared" si="607"/>
        <v>0</v>
      </c>
      <c r="AF9832" s="3"/>
      <c r="AG9832" t="s">
        <v>1822</v>
      </c>
      <c r="AH9832" s="9" t="s">
        <v>4613</v>
      </c>
    </row>
    <row r="9833" spans="1:34" ht="10.95" customHeight="1" outlineLevel="1" x14ac:dyDescent="0.25">
      <c r="A9833" t="s">
        <v>6779</v>
      </c>
      <c r="C9833" s="3" t="s">
        <v>12466</v>
      </c>
      <c r="D9833" s="3">
        <v>819</v>
      </c>
      <c r="E9833" s="9">
        <v>1980</v>
      </c>
      <c r="F9833" s="7" t="s">
        <v>5143</v>
      </c>
      <c r="G9833" s="7" t="s">
        <v>5401</v>
      </c>
      <c r="H9833" s="8" t="s">
        <v>581</v>
      </c>
      <c r="I9833" s="8" t="s">
        <v>7761</v>
      </c>
      <c r="J9833" s="19">
        <v>5</v>
      </c>
      <c r="K9833" s="19" t="s">
        <v>7736</v>
      </c>
      <c r="L9833" s="11">
        <v>1</v>
      </c>
      <c r="M9833" s="11"/>
      <c r="N9833" s="24"/>
      <c r="P9833" s="32"/>
      <c r="T9833" s="19"/>
      <c r="U9833" s="3">
        <v>711</v>
      </c>
      <c r="X9833" t="str">
        <f t="shared" si="605"/>
        <v/>
      </c>
      <c r="Z9833" t="str">
        <f t="shared" si="606"/>
        <v/>
      </c>
      <c r="AB9833" s="9"/>
      <c r="AC9833" t="s">
        <v>581</v>
      </c>
      <c r="AD9833">
        <f t="shared" si="607"/>
        <v>0</v>
      </c>
      <c r="AF9833" s="3"/>
      <c r="AG9833" t="s">
        <v>582</v>
      </c>
      <c r="AH9833" s="9" t="s">
        <v>4613</v>
      </c>
    </row>
    <row r="9834" spans="1:34" ht="10.95" customHeight="1" outlineLevel="1" x14ac:dyDescent="0.25">
      <c r="A9834" t="s">
        <v>6779</v>
      </c>
      <c r="C9834" s="3" t="s">
        <v>12466</v>
      </c>
      <c r="D9834" s="3">
        <v>841</v>
      </c>
      <c r="E9834" s="9">
        <v>1981</v>
      </c>
      <c r="F9834" s="7" t="s">
        <v>5282</v>
      </c>
      <c r="G9834" s="7" t="s">
        <v>5401</v>
      </c>
      <c r="H9834" s="8" t="s">
        <v>2247</v>
      </c>
      <c r="I9834" s="8" t="s">
        <v>7762</v>
      </c>
      <c r="J9834" s="19">
        <v>3</v>
      </c>
      <c r="K9834" s="19" t="s">
        <v>7736</v>
      </c>
      <c r="L9834" s="11">
        <v>0.3</v>
      </c>
      <c r="M9834" s="11"/>
      <c r="N9834" s="24"/>
      <c r="P9834" s="32"/>
      <c r="T9834" s="19"/>
      <c r="U9834" s="3">
        <v>730</v>
      </c>
      <c r="X9834" t="str">
        <f t="shared" si="605"/>
        <v/>
      </c>
      <c r="Z9834" t="str">
        <f t="shared" si="606"/>
        <v/>
      </c>
      <c r="AB9834" s="9"/>
      <c r="AC9834" t="s">
        <v>2247</v>
      </c>
      <c r="AD9834">
        <f t="shared" si="607"/>
        <v>0</v>
      </c>
      <c r="AF9834" s="3"/>
      <c r="AG9834" t="s">
        <v>1886</v>
      </c>
      <c r="AH9834" s="9" t="s">
        <v>4613</v>
      </c>
    </row>
    <row r="9835" spans="1:34" ht="10.95" customHeight="1" outlineLevel="1" x14ac:dyDescent="0.25">
      <c r="A9835" t="s">
        <v>6779</v>
      </c>
      <c r="C9835" s="3" t="s">
        <v>12466</v>
      </c>
      <c r="D9835" s="3">
        <v>855</v>
      </c>
      <c r="E9835" s="9">
        <v>1982</v>
      </c>
      <c r="F9835" s="7" t="s">
        <v>2977</v>
      </c>
      <c r="G9835" s="7" t="s">
        <v>5401</v>
      </c>
      <c r="H9835" s="8" t="s">
        <v>2247</v>
      </c>
      <c r="I9835" s="8" t="s">
        <v>7021</v>
      </c>
      <c r="J9835" s="19">
        <v>3</v>
      </c>
      <c r="K9835" s="19" t="s">
        <v>7736</v>
      </c>
      <c r="L9835" s="11">
        <v>4</v>
      </c>
      <c r="M9835" s="11"/>
      <c r="N9835" s="24"/>
      <c r="P9835" s="32"/>
      <c r="T9835" s="19"/>
      <c r="U9835" s="3" t="s">
        <v>6872</v>
      </c>
      <c r="X9835" t="str">
        <f t="shared" si="605"/>
        <v/>
      </c>
      <c r="Z9835" t="str">
        <f t="shared" si="606"/>
        <v/>
      </c>
      <c r="AB9835" s="9"/>
      <c r="AC9835" t="s">
        <v>2247</v>
      </c>
      <c r="AD9835">
        <f t="shared" si="607"/>
        <v>0</v>
      </c>
      <c r="AF9835" s="3"/>
      <c r="AH9835" s="9"/>
    </row>
    <row r="9836" spans="1:34" ht="10.95" customHeight="1" outlineLevel="1" x14ac:dyDescent="0.25">
      <c r="A9836" t="s">
        <v>6779</v>
      </c>
      <c r="C9836" s="3" t="s">
        <v>12466</v>
      </c>
      <c r="D9836" s="3">
        <v>866</v>
      </c>
      <c r="E9836" s="9">
        <v>1982</v>
      </c>
      <c r="F9836" s="7" t="s">
        <v>5243</v>
      </c>
      <c r="G9836" s="7" t="s">
        <v>5401</v>
      </c>
      <c r="H9836" s="8" t="s">
        <v>6190</v>
      </c>
      <c r="I9836" s="8" t="s">
        <v>7763</v>
      </c>
      <c r="J9836" s="19">
        <v>3</v>
      </c>
      <c r="K9836" s="19" t="s">
        <v>7736</v>
      </c>
      <c r="L9836" s="11">
        <v>0.25</v>
      </c>
      <c r="M9836" s="11"/>
      <c r="N9836" s="24"/>
      <c r="P9836" s="32"/>
      <c r="T9836" s="19"/>
      <c r="U9836" s="3">
        <v>750</v>
      </c>
      <c r="X9836" t="str">
        <f t="shared" si="605"/>
        <v/>
      </c>
      <c r="Z9836" t="str">
        <f t="shared" si="606"/>
        <v/>
      </c>
      <c r="AB9836" s="9"/>
      <c r="AC9836" t="s">
        <v>6190</v>
      </c>
      <c r="AD9836">
        <f t="shared" si="607"/>
        <v>0</v>
      </c>
      <c r="AF9836" s="3"/>
      <c r="AG9836" t="s">
        <v>6191</v>
      </c>
      <c r="AH9836" s="9" t="s">
        <v>4613</v>
      </c>
    </row>
    <row r="9837" spans="1:34" ht="10.95" customHeight="1" outlineLevel="1" x14ac:dyDescent="0.25">
      <c r="A9837" t="s">
        <v>6779</v>
      </c>
      <c r="C9837" s="3" t="s">
        <v>12466</v>
      </c>
      <c r="D9837" s="3">
        <v>874</v>
      </c>
      <c r="E9837" s="9">
        <v>1982</v>
      </c>
      <c r="F9837" s="7" t="s">
        <v>6389</v>
      </c>
      <c r="G9837" s="7" t="s">
        <v>5401</v>
      </c>
      <c r="H9837" s="8" t="s">
        <v>7764</v>
      </c>
      <c r="I9837" s="8" t="s">
        <v>7560</v>
      </c>
      <c r="J9837" s="19">
        <v>7</v>
      </c>
      <c r="K9837" s="19" t="s">
        <v>7736</v>
      </c>
      <c r="L9837" s="11">
        <v>0.35</v>
      </c>
      <c r="M9837" s="11"/>
      <c r="N9837" s="24"/>
      <c r="P9837" s="32"/>
      <c r="T9837" s="19"/>
      <c r="U9837" s="3" t="s">
        <v>6872</v>
      </c>
      <c r="X9837" t="str">
        <f t="shared" si="605"/>
        <v/>
      </c>
      <c r="Z9837" t="str">
        <f t="shared" si="606"/>
        <v/>
      </c>
      <c r="AB9837" s="9"/>
      <c r="AC9837" t="s">
        <v>7764</v>
      </c>
      <c r="AD9837">
        <f t="shared" si="607"/>
        <v>0</v>
      </c>
      <c r="AF9837" s="3"/>
      <c r="AH9837" s="9"/>
    </row>
    <row r="9838" spans="1:34" ht="10.95" customHeight="1" outlineLevel="1" x14ac:dyDescent="0.25">
      <c r="A9838" t="s">
        <v>6779</v>
      </c>
      <c r="C9838" s="3" t="s">
        <v>12466</v>
      </c>
      <c r="D9838" s="3">
        <v>875</v>
      </c>
      <c r="E9838" s="9">
        <v>1982</v>
      </c>
      <c r="F9838" s="7" t="s">
        <v>4735</v>
      </c>
      <c r="G9838" s="7" t="s">
        <v>5401</v>
      </c>
      <c r="H9838" s="8" t="s">
        <v>7765</v>
      </c>
      <c r="I9838" s="8" t="s">
        <v>7560</v>
      </c>
      <c r="J9838" s="19">
        <v>7</v>
      </c>
      <c r="K9838" s="19" t="s">
        <v>7736</v>
      </c>
      <c r="L9838" s="11">
        <v>0.35</v>
      </c>
      <c r="M9838" s="11"/>
      <c r="N9838" s="24"/>
      <c r="P9838" s="32"/>
      <c r="T9838" s="19"/>
      <c r="U9838" s="3" t="s">
        <v>6872</v>
      </c>
      <c r="X9838" t="str">
        <f t="shared" si="605"/>
        <v/>
      </c>
      <c r="Z9838" t="str">
        <f t="shared" si="606"/>
        <v/>
      </c>
      <c r="AB9838" s="9"/>
      <c r="AC9838" t="s">
        <v>7765</v>
      </c>
      <c r="AD9838">
        <f t="shared" si="607"/>
        <v>0</v>
      </c>
      <c r="AF9838" s="3"/>
      <c r="AH9838" s="9"/>
    </row>
    <row r="9839" spans="1:34" ht="10.95" customHeight="1" outlineLevel="1" x14ac:dyDescent="0.25">
      <c r="A9839" t="s">
        <v>6779</v>
      </c>
      <c r="C9839" s="3" t="s">
        <v>12466</v>
      </c>
      <c r="D9839" s="3">
        <v>876</v>
      </c>
      <c r="E9839" s="9">
        <v>1982</v>
      </c>
      <c r="F9839" s="7" t="s">
        <v>3220</v>
      </c>
      <c r="G9839" s="7" t="s">
        <v>5401</v>
      </c>
      <c r="H9839" s="8" t="s">
        <v>7766</v>
      </c>
      <c r="I9839" s="8" t="s">
        <v>7560</v>
      </c>
      <c r="J9839" s="19">
        <v>7</v>
      </c>
      <c r="K9839" s="19" t="s">
        <v>7736</v>
      </c>
      <c r="L9839" s="11">
        <v>0.35</v>
      </c>
      <c r="M9839" s="11"/>
      <c r="N9839" s="24"/>
      <c r="P9839" s="32"/>
      <c r="T9839" s="19"/>
      <c r="U9839" s="3" t="s">
        <v>6872</v>
      </c>
      <c r="X9839" t="str">
        <f t="shared" si="605"/>
        <v/>
      </c>
      <c r="Z9839" t="str">
        <f t="shared" si="606"/>
        <v/>
      </c>
      <c r="AB9839" s="9"/>
      <c r="AC9839" t="s">
        <v>7766</v>
      </c>
      <c r="AD9839">
        <f t="shared" si="607"/>
        <v>0</v>
      </c>
      <c r="AF9839" s="3"/>
      <c r="AH9839" s="9"/>
    </row>
    <row r="9840" spans="1:34" ht="10.95" customHeight="1" outlineLevel="1" x14ac:dyDescent="0.25">
      <c r="A9840" t="s">
        <v>6779</v>
      </c>
      <c r="C9840" s="3" t="s">
        <v>12466</v>
      </c>
      <c r="D9840" s="3">
        <v>877</v>
      </c>
      <c r="E9840" s="9">
        <v>1982</v>
      </c>
      <c r="F9840" s="7" t="s">
        <v>184</v>
      </c>
      <c r="G9840" s="7" t="s">
        <v>5401</v>
      </c>
      <c r="H9840" s="8" t="s">
        <v>7767</v>
      </c>
      <c r="I9840" s="8" t="s">
        <v>7560</v>
      </c>
      <c r="J9840" s="19">
        <v>7</v>
      </c>
      <c r="K9840" s="19" t="s">
        <v>7736</v>
      </c>
      <c r="L9840" s="11">
        <v>0.35</v>
      </c>
      <c r="M9840" s="11"/>
      <c r="N9840" s="24"/>
      <c r="P9840" s="32"/>
      <c r="T9840" s="19"/>
      <c r="U9840" s="3" t="s">
        <v>6872</v>
      </c>
      <c r="X9840" t="str">
        <f t="shared" si="605"/>
        <v/>
      </c>
      <c r="Z9840" t="str">
        <f t="shared" si="606"/>
        <v/>
      </c>
      <c r="AB9840" s="9"/>
      <c r="AC9840" t="s">
        <v>7767</v>
      </c>
      <c r="AD9840">
        <f t="shared" si="607"/>
        <v>0</v>
      </c>
      <c r="AF9840" s="3"/>
      <c r="AH9840" s="9"/>
    </row>
    <row r="9841" spans="1:34" ht="10.95" customHeight="1" outlineLevel="1" x14ac:dyDescent="0.25">
      <c r="A9841" t="s">
        <v>6779</v>
      </c>
      <c r="C9841" s="3" t="s">
        <v>12466</v>
      </c>
      <c r="D9841" s="3">
        <v>878</v>
      </c>
      <c r="E9841" s="9">
        <v>1982</v>
      </c>
      <c r="F9841" s="7" t="s">
        <v>5142</v>
      </c>
      <c r="G9841" s="7" t="s">
        <v>5401</v>
      </c>
      <c r="H9841" s="8" t="s">
        <v>7768</v>
      </c>
      <c r="I9841" s="8" t="s">
        <v>7560</v>
      </c>
      <c r="J9841" s="19">
        <v>7</v>
      </c>
      <c r="K9841" s="19" t="s">
        <v>7736</v>
      </c>
      <c r="L9841" s="11">
        <v>0.35</v>
      </c>
      <c r="M9841" s="11"/>
      <c r="N9841" s="24"/>
      <c r="P9841" s="32"/>
      <c r="T9841" s="19"/>
      <c r="U9841" s="3" t="s">
        <v>6872</v>
      </c>
      <c r="X9841" t="str">
        <f t="shared" si="605"/>
        <v/>
      </c>
      <c r="Z9841" t="str">
        <f t="shared" si="606"/>
        <v/>
      </c>
      <c r="AB9841" s="9"/>
      <c r="AC9841" t="s">
        <v>7768</v>
      </c>
      <c r="AD9841">
        <f t="shared" si="607"/>
        <v>0</v>
      </c>
      <c r="AF9841" s="3"/>
      <c r="AH9841" s="9"/>
    </row>
    <row r="9842" spans="1:34" ht="10.95" customHeight="1" outlineLevel="1" x14ac:dyDescent="0.25">
      <c r="A9842" t="s">
        <v>6779</v>
      </c>
      <c r="C9842" s="3" t="s">
        <v>12466</v>
      </c>
      <c r="D9842" s="3">
        <v>879</v>
      </c>
      <c r="E9842" s="9">
        <v>1982</v>
      </c>
      <c r="F9842" s="7" t="s">
        <v>5241</v>
      </c>
      <c r="G9842" s="7" t="s">
        <v>5401</v>
      </c>
      <c r="H9842" s="8" t="s">
        <v>7769</v>
      </c>
      <c r="I9842" s="8" t="s">
        <v>7560</v>
      </c>
      <c r="J9842" s="19">
        <v>7</v>
      </c>
      <c r="K9842" s="19" t="s">
        <v>7736</v>
      </c>
      <c r="L9842" s="11">
        <v>0.35</v>
      </c>
      <c r="M9842" s="11"/>
      <c r="N9842" s="24"/>
      <c r="P9842" s="32"/>
      <c r="T9842" s="19"/>
      <c r="U9842" s="3" t="s">
        <v>6872</v>
      </c>
      <c r="X9842" t="str">
        <f t="shared" si="605"/>
        <v/>
      </c>
      <c r="Z9842" t="str">
        <f t="shared" si="606"/>
        <v/>
      </c>
      <c r="AB9842" s="9"/>
      <c r="AC9842" t="s">
        <v>7769</v>
      </c>
      <c r="AD9842">
        <f t="shared" si="607"/>
        <v>0</v>
      </c>
      <c r="AF9842" s="3"/>
      <c r="AH9842" s="9"/>
    </row>
    <row r="9843" spans="1:34" ht="10.95" customHeight="1" outlineLevel="1" x14ac:dyDescent="0.25">
      <c r="A9843" t="s">
        <v>6779</v>
      </c>
      <c r="C9843" s="3" t="s">
        <v>12466</v>
      </c>
      <c r="D9843" s="3" t="s">
        <v>21200</v>
      </c>
      <c r="E9843" s="9">
        <v>1982</v>
      </c>
      <c r="F9843" s="7" t="s">
        <v>21201</v>
      </c>
      <c r="G9843" s="7" t="s">
        <v>5401</v>
      </c>
      <c r="H9843" s="8" t="s">
        <v>7560</v>
      </c>
      <c r="I9843" s="8" t="s">
        <v>7560</v>
      </c>
      <c r="J9843" s="19">
        <v>7</v>
      </c>
      <c r="K9843" s="19" t="s">
        <v>7736</v>
      </c>
      <c r="L9843" s="11">
        <v>3</v>
      </c>
      <c r="M9843" s="11"/>
      <c r="N9843" s="24"/>
      <c r="P9843" s="32"/>
      <c r="T9843" s="19"/>
      <c r="U9843" s="3" t="s">
        <v>6872</v>
      </c>
      <c r="X9843">
        <f t="shared" si="605"/>
        <v>1</v>
      </c>
      <c r="Z9843" t="str">
        <f t="shared" si="606"/>
        <v/>
      </c>
      <c r="AB9843" s="9"/>
      <c r="AC9843" t="s">
        <v>7769</v>
      </c>
      <c r="AD9843">
        <f t="shared" si="607"/>
        <v>0</v>
      </c>
      <c r="AF9843" s="3"/>
      <c r="AH9843" s="9"/>
    </row>
    <row r="9844" spans="1:34" ht="10.95" customHeight="1" outlineLevel="1" x14ac:dyDescent="0.25">
      <c r="A9844" t="s">
        <v>6779</v>
      </c>
      <c r="C9844" s="3" t="s">
        <v>12466</v>
      </c>
      <c r="D9844" s="3">
        <v>884</v>
      </c>
      <c r="E9844" s="9">
        <v>1983</v>
      </c>
      <c r="F9844" s="7" t="s">
        <v>5243</v>
      </c>
      <c r="G9844" s="7" t="s">
        <v>5401</v>
      </c>
      <c r="H9844" s="8" t="s">
        <v>14929</v>
      </c>
      <c r="I9844" s="8" t="s">
        <v>20648</v>
      </c>
      <c r="J9844" s="19">
        <v>6</v>
      </c>
      <c r="K9844" s="19" t="s">
        <v>7736</v>
      </c>
      <c r="L9844" s="11">
        <v>2.5</v>
      </c>
      <c r="M9844" s="11"/>
      <c r="N9844" s="24"/>
      <c r="P9844" s="32"/>
      <c r="T9844" s="19"/>
      <c r="U9844" s="3"/>
      <c r="X9844" t="str">
        <f t="shared" si="605"/>
        <v/>
      </c>
      <c r="Z9844" t="str">
        <f t="shared" si="606"/>
        <v/>
      </c>
      <c r="AB9844" s="9"/>
      <c r="AC9844" t="s">
        <v>14929</v>
      </c>
      <c r="AD9844">
        <f t="shared" si="607"/>
        <v>0</v>
      </c>
      <c r="AF9844" s="3"/>
      <c r="AG9844" t="s">
        <v>1886</v>
      </c>
      <c r="AH9844" s="9" t="s">
        <v>4613</v>
      </c>
    </row>
    <row r="9845" spans="1:34" ht="10.95" customHeight="1" outlineLevel="1" x14ac:dyDescent="0.25">
      <c r="A9845" t="s">
        <v>6779</v>
      </c>
      <c r="C9845" s="3" t="s">
        <v>12466</v>
      </c>
      <c r="D9845" s="3">
        <v>893</v>
      </c>
      <c r="E9845" s="9">
        <v>1983</v>
      </c>
      <c r="F9845" s="7" t="s">
        <v>1643</v>
      </c>
      <c r="G9845" s="7" t="s">
        <v>5401</v>
      </c>
      <c r="H9845" s="8" t="s">
        <v>2247</v>
      </c>
      <c r="I9845" s="8" t="s">
        <v>7770</v>
      </c>
      <c r="J9845" s="19">
        <v>1</v>
      </c>
      <c r="K9845" s="19" t="s">
        <v>7736</v>
      </c>
      <c r="L9845" s="11">
        <v>0.4</v>
      </c>
      <c r="M9845" s="11"/>
      <c r="N9845" s="24"/>
      <c r="P9845" s="32"/>
      <c r="T9845" s="19"/>
      <c r="U9845" s="3">
        <v>784</v>
      </c>
      <c r="X9845" t="str">
        <f t="shared" si="605"/>
        <v/>
      </c>
      <c r="Z9845" t="str">
        <f t="shared" si="606"/>
        <v/>
      </c>
      <c r="AB9845" s="9"/>
      <c r="AC9845" t="s">
        <v>2247</v>
      </c>
      <c r="AD9845">
        <f t="shared" si="607"/>
        <v>0</v>
      </c>
      <c r="AF9845" s="3"/>
      <c r="AG9845" t="s">
        <v>1886</v>
      </c>
      <c r="AH9845" s="9" t="s">
        <v>4613</v>
      </c>
    </row>
    <row r="9846" spans="1:34" ht="10.95" customHeight="1" outlineLevel="1" x14ac:dyDescent="0.25">
      <c r="A9846" t="s">
        <v>6779</v>
      </c>
      <c r="C9846" s="3" t="s">
        <v>12466</v>
      </c>
      <c r="D9846" s="3">
        <v>918</v>
      </c>
      <c r="E9846" s="9">
        <v>1984</v>
      </c>
      <c r="F9846" s="7" t="s">
        <v>5243</v>
      </c>
      <c r="G9846" s="7" t="s">
        <v>5401</v>
      </c>
      <c r="H9846" s="8" t="s">
        <v>3761</v>
      </c>
      <c r="I9846" s="8" t="s">
        <v>7771</v>
      </c>
      <c r="J9846" s="19">
        <v>5</v>
      </c>
      <c r="K9846" s="19" t="s">
        <v>7736</v>
      </c>
      <c r="L9846" s="11">
        <v>0.45</v>
      </c>
      <c r="M9846" s="11"/>
      <c r="N9846" s="24"/>
      <c r="P9846" s="32"/>
      <c r="T9846" s="19"/>
      <c r="U9846" s="3">
        <v>801</v>
      </c>
      <c r="X9846" t="str">
        <f t="shared" si="605"/>
        <v/>
      </c>
      <c r="Z9846" t="str">
        <f t="shared" si="606"/>
        <v/>
      </c>
      <c r="AB9846" s="9"/>
      <c r="AC9846" t="s">
        <v>3761</v>
      </c>
      <c r="AD9846">
        <f t="shared" si="607"/>
        <v>0</v>
      </c>
      <c r="AF9846" s="3"/>
      <c r="AG9846" t="s">
        <v>3762</v>
      </c>
      <c r="AH9846" s="9" t="s">
        <v>4613</v>
      </c>
    </row>
    <row r="9847" spans="1:34" ht="10.95" customHeight="1" outlineLevel="1" x14ac:dyDescent="0.25">
      <c r="A9847" t="s">
        <v>6779</v>
      </c>
      <c r="C9847" s="3" t="s">
        <v>12466</v>
      </c>
      <c r="D9847" s="3">
        <v>1019</v>
      </c>
      <c r="E9847" s="9">
        <v>1987</v>
      </c>
      <c r="F9847" s="7" t="s">
        <v>1678</v>
      </c>
      <c r="G9847" s="7" t="s">
        <v>5401</v>
      </c>
      <c r="H9847" s="8" t="s">
        <v>1679</v>
      </c>
      <c r="I9847" s="8" t="s">
        <v>7022</v>
      </c>
      <c r="J9847" s="19">
        <v>1</v>
      </c>
      <c r="K9847" s="19" t="s">
        <v>7736</v>
      </c>
      <c r="L9847" s="11">
        <v>0.8</v>
      </c>
      <c r="M9847" s="11"/>
      <c r="N9847" s="24"/>
      <c r="P9847" s="32"/>
      <c r="T9847" s="19"/>
      <c r="U9847" s="3">
        <v>879</v>
      </c>
      <c r="X9847" t="str">
        <f t="shared" si="605"/>
        <v/>
      </c>
      <c r="Z9847" t="str">
        <f t="shared" si="606"/>
        <v/>
      </c>
      <c r="AB9847" s="9"/>
      <c r="AC9847" t="s">
        <v>1679</v>
      </c>
      <c r="AD9847">
        <f t="shared" si="607"/>
        <v>0</v>
      </c>
      <c r="AF9847" s="3"/>
      <c r="AG9847" t="s">
        <v>6191</v>
      </c>
      <c r="AH9847" s="9" t="s">
        <v>4925</v>
      </c>
    </row>
    <row r="9848" spans="1:34" ht="10.95" customHeight="1" outlineLevel="1" x14ac:dyDescent="0.25">
      <c r="A9848" t="s">
        <v>6779</v>
      </c>
      <c r="C9848" s="3" t="s">
        <v>12466</v>
      </c>
      <c r="D9848" s="3">
        <v>1064</v>
      </c>
      <c r="E9848" s="9">
        <v>1988</v>
      </c>
      <c r="F9848" s="7" t="s">
        <v>2624</v>
      </c>
      <c r="G9848" s="7" t="s">
        <v>5401</v>
      </c>
      <c r="H9848" s="8" t="s">
        <v>581</v>
      </c>
      <c r="I9848" s="8" t="s">
        <v>7023</v>
      </c>
      <c r="J9848" s="19">
        <v>3</v>
      </c>
      <c r="K9848" s="19" t="s">
        <v>7736</v>
      </c>
      <c r="L9848" s="11">
        <v>0.5</v>
      </c>
      <c r="M9848" s="11"/>
      <c r="N9848" s="24"/>
      <c r="P9848" s="32"/>
      <c r="T9848" s="19"/>
      <c r="U9848" s="3">
        <v>914</v>
      </c>
      <c r="X9848" t="str">
        <f t="shared" si="605"/>
        <v/>
      </c>
      <c r="Z9848" t="str">
        <f t="shared" si="606"/>
        <v/>
      </c>
      <c r="AB9848" s="9"/>
      <c r="AC9848" t="s">
        <v>581</v>
      </c>
      <c r="AD9848">
        <f t="shared" si="607"/>
        <v>0</v>
      </c>
      <c r="AF9848" s="3"/>
      <c r="AG9848" t="s">
        <v>582</v>
      </c>
      <c r="AH9848" s="9" t="s">
        <v>4613</v>
      </c>
    </row>
    <row r="9849" spans="1:34" ht="10.95" customHeight="1" outlineLevel="1" x14ac:dyDescent="0.25">
      <c r="A9849" t="s">
        <v>6779</v>
      </c>
      <c r="C9849" s="3" t="s">
        <v>12466</v>
      </c>
      <c r="D9849" s="3">
        <v>1065</v>
      </c>
      <c r="E9849" s="9">
        <v>1988</v>
      </c>
      <c r="F9849" s="7" t="s">
        <v>1692</v>
      </c>
      <c r="G9849" s="7" t="s">
        <v>5401</v>
      </c>
      <c r="H9849" s="8" t="s">
        <v>2247</v>
      </c>
      <c r="I9849" s="8" t="s">
        <v>7023</v>
      </c>
      <c r="J9849" s="19">
        <v>3</v>
      </c>
      <c r="K9849" s="19" t="s">
        <v>7736</v>
      </c>
      <c r="L9849" s="11">
        <v>1.3</v>
      </c>
      <c r="M9849" s="11"/>
      <c r="N9849" s="24"/>
      <c r="P9849" s="32"/>
      <c r="T9849" s="19"/>
      <c r="U9849" s="3">
        <v>915</v>
      </c>
      <c r="X9849" t="str">
        <f t="shared" si="605"/>
        <v/>
      </c>
      <c r="Z9849" t="str">
        <f t="shared" si="606"/>
        <v/>
      </c>
      <c r="AB9849" s="9"/>
      <c r="AC9849" t="s">
        <v>2247</v>
      </c>
      <c r="AD9849">
        <f t="shared" si="607"/>
        <v>0</v>
      </c>
      <c r="AF9849" s="3"/>
      <c r="AG9849" t="s">
        <v>1886</v>
      </c>
      <c r="AH9849" s="9" t="s">
        <v>4613</v>
      </c>
    </row>
    <row r="9850" spans="1:34" ht="10.95" customHeight="1" outlineLevel="1" x14ac:dyDescent="0.25">
      <c r="A9850" t="s">
        <v>6779</v>
      </c>
      <c r="C9850" s="3" t="s">
        <v>12466</v>
      </c>
      <c r="D9850" s="3">
        <v>1067</v>
      </c>
      <c r="E9850" s="9">
        <v>1988</v>
      </c>
      <c r="F9850" s="7" t="s">
        <v>1678</v>
      </c>
      <c r="G9850" s="7" t="s">
        <v>5401</v>
      </c>
      <c r="H9850" s="8" t="s">
        <v>2858</v>
      </c>
      <c r="I9850" s="8" t="s">
        <v>7023</v>
      </c>
      <c r="J9850" s="19">
        <v>3</v>
      </c>
      <c r="K9850" s="19" t="s">
        <v>7736</v>
      </c>
      <c r="L9850" s="11">
        <v>0.7</v>
      </c>
      <c r="M9850" s="11"/>
      <c r="N9850" s="24"/>
      <c r="P9850" s="32"/>
      <c r="T9850" s="19"/>
      <c r="U9850" s="3">
        <v>917</v>
      </c>
      <c r="X9850" t="str">
        <f t="shared" si="605"/>
        <v/>
      </c>
      <c r="Z9850" t="str">
        <f t="shared" si="606"/>
        <v/>
      </c>
      <c r="AB9850" s="9"/>
      <c r="AC9850" t="s">
        <v>2858</v>
      </c>
      <c r="AD9850">
        <f t="shared" si="607"/>
        <v>0</v>
      </c>
      <c r="AF9850" s="3"/>
      <c r="AG9850" t="s">
        <v>2859</v>
      </c>
      <c r="AH9850" s="9" t="s">
        <v>4925</v>
      </c>
    </row>
    <row r="9851" spans="1:34" ht="10.95" customHeight="1" outlineLevel="1" x14ac:dyDescent="0.25">
      <c r="A9851" t="s">
        <v>6779</v>
      </c>
      <c r="C9851" s="3" t="s">
        <v>12466</v>
      </c>
      <c r="D9851" s="3">
        <v>1149</v>
      </c>
      <c r="E9851" s="9">
        <v>1990</v>
      </c>
      <c r="F9851" s="7" t="s">
        <v>1680</v>
      </c>
      <c r="G9851" s="7" t="s">
        <v>5401</v>
      </c>
      <c r="H9851" s="8" t="s">
        <v>1681</v>
      </c>
      <c r="I9851" s="8" t="s">
        <v>7773</v>
      </c>
      <c r="J9851" s="19">
        <v>5</v>
      </c>
      <c r="K9851" s="19" t="s">
        <v>7736</v>
      </c>
      <c r="L9851" s="11">
        <v>2</v>
      </c>
      <c r="M9851" s="11"/>
      <c r="N9851" s="24"/>
      <c r="P9851" s="32"/>
      <c r="T9851" s="19"/>
      <c r="U9851" s="3">
        <v>996</v>
      </c>
      <c r="X9851" t="str">
        <f t="shared" si="605"/>
        <v/>
      </c>
      <c r="Z9851" t="str">
        <f t="shared" si="606"/>
        <v/>
      </c>
      <c r="AB9851" s="9"/>
      <c r="AC9851" t="s">
        <v>1681</v>
      </c>
      <c r="AD9851">
        <f t="shared" si="607"/>
        <v>0</v>
      </c>
      <c r="AF9851" s="3"/>
      <c r="AG9851" t="s">
        <v>582</v>
      </c>
      <c r="AH9851" s="9" t="s">
        <v>4925</v>
      </c>
    </row>
    <row r="9852" spans="1:34" ht="10.95" customHeight="1" outlineLevel="1" x14ac:dyDescent="0.25">
      <c r="A9852" t="s">
        <v>6779</v>
      </c>
      <c r="C9852" s="3" t="s">
        <v>12466</v>
      </c>
      <c r="D9852" s="3">
        <v>1150</v>
      </c>
      <c r="E9852" s="9">
        <v>1990</v>
      </c>
      <c r="F9852" s="7" t="s">
        <v>3784</v>
      </c>
      <c r="G9852" s="7" t="s">
        <v>5401</v>
      </c>
      <c r="H9852" s="8" t="s">
        <v>1681</v>
      </c>
      <c r="I9852" s="8" t="s">
        <v>7773</v>
      </c>
      <c r="J9852" s="19">
        <v>5</v>
      </c>
      <c r="K9852" s="19" t="s">
        <v>7736</v>
      </c>
      <c r="L9852" s="11">
        <v>5</v>
      </c>
      <c r="M9852" s="11"/>
      <c r="N9852" s="24"/>
      <c r="P9852" s="32"/>
      <c r="T9852" s="19"/>
      <c r="U9852" s="3" t="s">
        <v>1682</v>
      </c>
      <c r="X9852" t="str">
        <f t="shared" si="605"/>
        <v/>
      </c>
      <c r="Z9852" t="str">
        <f t="shared" si="606"/>
        <v/>
      </c>
      <c r="AB9852" s="9"/>
      <c r="AC9852" t="s">
        <v>1681</v>
      </c>
      <c r="AD9852">
        <f t="shared" si="607"/>
        <v>0</v>
      </c>
      <c r="AF9852" s="3"/>
      <c r="AG9852" t="s">
        <v>582</v>
      </c>
      <c r="AH9852" s="9" t="s">
        <v>4925</v>
      </c>
    </row>
    <row r="9853" spans="1:34" ht="10.95" customHeight="1" outlineLevel="1" x14ac:dyDescent="0.25">
      <c r="A9853" t="s">
        <v>6779</v>
      </c>
      <c r="C9853" s="3" t="s">
        <v>12466</v>
      </c>
      <c r="D9853" s="3" t="s">
        <v>526</v>
      </c>
      <c r="E9853" s="9">
        <v>1990</v>
      </c>
      <c r="F9853" s="7" t="s">
        <v>3662</v>
      </c>
      <c r="G9853" s="7" t="s">
        <v>5401</v>
      </c>
      <c r="H9853" s="8" t="s">
        <v>1679</v>
      </c>
      <c r="I9853" s="8" t="s">
        <v>7022</v>
      </c>
      <c r="J9853" s="19">
        <v>1</v>
      </c>
      <c r="K9853" s="19" t="s">
        <v>7736</v>
      </c>
      <c r="L9853" s="11">
        <v>3.5</v>
      </c>
      <c r="M9853" s="11"/>
      <c r="N9853" s="24"/>
      <c r="P9853" s="32"/>
      <c r="T9853" s="19"/>
      <c r="U9853" s="3" t="s">
        <v>3661</v>
      </c>
      <c r="W9853" t="s">
        <v>7738</v>
      </c>
      <c r="X9853" t="str">
        <f t="shared" si="605"/>
        <v/>
      </c>
      <c r="Z9853" t="str">
        <f t="shared" si="606"/>
        <v/>
      </c>
      <c r="AB9853" s="9"/>
      <c r="AC9853" t="s">
        <v>1679</v>
      </c>
      <c r="AD9853">
        <f t="shared" si="607"/>
        <v>0</v>
      </c>
      <c r="AF9853" s="3"/>
      <c r="AG9853" t="s">
        <v>6191</v>
      </c>
      <c r="AH9853" s="9" t="s">
        <v>4925</v>
      </c>
    </row>
    <row r="9854" spans="1:34" ht="10.95" customHeight="1" outlineLevel="1" x14ac:dyDescent="0.25">
      <c r="A9854" t="s">
        <v>6779</v>
      </c>
      <c r="C9854" s="3" t="s">
        <v>12466</v>
      </c>
      <c r="D9854" s="3" t="s">
        <v>7772</v>
      </c>
      <c r="E9854" s="9">
        <v>1990</v>
      </c>
      <c r="F9854" s="7" t="s">
        <v>3662</v>
      </c>
      <c r="G9854" s="7" t="s">
        <v>5401</v>
      </c>
      <c r="H9854" s="8" t="s">
        <v>1679</v>
      </c>
      <c r="I9854" s="8" t="s">
        <v>7022</v>
      </c>
      <c r="J9854" s="19">
        <v>1</v>
      </c>
      <c r="K9854" s="19" t="s">
        <v>7736</v>
      </c>
      <c r="L9854" s="11">
        <v>10</v>
      </c>
      <c r="M9854" s="11"/>
      <c r="N9854" s="24"/>
      <c r="P9854" s="32"/>
      <c r="T9854" s="19"/>
      <c r="U9854" s="3" t="s">
        <v>3827</v>
      </c>
      <c r="W9854" t="s">
        <v>7738</v>
      </c>
      <c r="X9854" t="str">
        <f t="shared" si="605"/>
        <v/>
      </c>
      <c r="Z9854" t="str">
        <f t="shared" si="606"/>
        <v/>
      </c>
      <c r="AB9854" s="9"/>
      <c r="AC9854" t="s">
        <v>1679</v>
      </c>
      <c r="AD9854">
        <f t="shared" si="607"/>
        <v>0</v>
      </c>
      <c r="AF9854" s="3"/>
      <c r="AG9854" t="s">
        <v>6191</v>
      </c>
      <c r="AH9854" s="9" t="s">
        <v>4623</v>
      </c>
    </row>
    <row r="9855" spans="1:34" ht="10.95" customHeight="1" outlineLevel="1" x14ac:dyDescent="0.25">
      <c r="A9855" t="s">
        <v>6779</v>
      </c>
      <c r="C9855" s="3" t="s">
        <v>12466</v>
      </c>
      <c r="D9855" s="3">
        <v>1203</v>
      </c>
      <c r="E9855" s="9">
        <v>1991</v>
      </c>
      <c r="F9855" s="7" t="s">
        <v>1692</v>
      </c>
      <c r="G9855" s="7" t="s">
        <v>5401</v>
      </c>
      <c r="H9855" s="8" t="s">
        <v>8641</v>
      </c>
      <c r="I9855" s="8" t="s">
        <v>7774</v>
      </c>
      <c r="J9855" s="19">
        <v>2</v>
      </c>
      <c r="K9855" s="19" t="s">
        <v>7736</v>
      </c>
      <c r="L9855" s="11">
        <v>0.4</v>
      </c>
      <c r="M9855" s="11"/>
      <c r="N9855" s="24"/>
      <c r="P9855" s="32"/>
      <c r="T9855" s="19"/>
      <c r="U9855" s="3">
        <v>1040</v>
      </c>
      <c r="X9855" t="str">
        <f t="shared" si="605"/>
        <v/>
      </c>
      <c r="Z9855" t="str">
        <f t="shared" si="606"/>
        <v/>
      </c>
      <c r="AB9855" s="9"/>
      <c r="AC9855" t="s">
        <v>8641</v>
      </c>
      <c r="AD9855">
        <f t="shared" si="607"/>
        <v>0</v>
      </c>
      <c r="AF9855" s="3"/>
      <c r="AG9855" t="s">
        <v>6460</v>
      </c>
      <c r="AH9855" s="9" t="s">
        <v>4925</v>
      </c>
    </row>
    <row r="9856" spans="1:34" ht="10.95" customHeight="1" outlineLevel="1" x14ac:dyDescent="0.25">
      <c r="A9856" t="s">
        <v>6779</v>
      </c>
      <c r="C9856" s="3" t="s">
        <v>12466</v>
      </c>
      <c r="D9856" s="3">
        <v>1315</v>
      </c>
      <c r="E9856" s="9">
        <v>1993</v>
      </c>
      <c r="F9856" s="7" t="s">
        <v>5243</v>
      </c>
      <c r="G9856" s="7" t="s">
        <v>5401</v>
      </c>
      <c r="H9856" s="8" t="s">
        <v>1683</v>
      </c>
      <c r="I9856" s="8" t="s">
        <v>7024</v>
      </c>
      <c r="J9856" s="19">
        <v>2</v>
      </c>
      <c r="K9856" s="19" t="s">
        <v>7736</v>
      </c>
      <c r="L9856" s="11">
        <v>0.5</v>
      </c>
      <c r="M9856" s="11"/>
      <c r="N9856" s="24"/>
      <c r="P9856" s="32"/>
      <c r="T9856" s="19"/>
      <c r="U9856" s="3">
        <v>1155</v>
      </c>
      <c r="X9856" t="str">
        <f t="shared" si="605"/>
        <v/>
      </c>
      <c r="Z9856" t="str">
        <f t="shared" si="606"/>
        <v/>
      </c>
      <c r="AB9856" s="9"/>
      <c r="AC9856" t="s">
        <v>1683</v>
      </c>
      <c r="AD9856">
        <f t="shared" si="607"/>
        <v>0</v>
      </c>
      <c r="AF9856" s="3"/>
      <c r="AG9856" t="s">
        <v>1684</v>
      </c>
      <c r="AH9856" s="9" t="s">
        <v>4613</v>
      </c>
    </row>
    <row r="9857" spans="1:34" ht="10.95" customHeight="1" outlineLevel="1" x14ac:dyDescent="0.25">
      <c r="A9857" t="s">
        <v>6779</v>
      </c>
      <c r="C9857" s="3" t="s">
        <v>12466</v>
      </c>
      <c r="D9857" s="3">
        <v>1316</v>
      </c>
      <c r="E9857" s="9">
        <v>1993</v>
      </c>
      <c r="F9857" s="7" t="s">
        <v>3424</v>
      </c>
      <c r="G9857" s="7" t="s">
        <v>5401</v>
      </c>
      <c r="H9857" s="8" t="s">
        <v>580</v>
      </c>
      <c r="I9857" s="8" t="s">
        <v>7024</v>
      </c>
      <c r="J9857" s="19">
        <v>2</v>
      </c>
      <c r="K9857" s="19" t="s">
        <v>7736</v>
      </c>
      <c r="L9857" s="11">
        <v>2</v>
      </c>
      <c r="M9857" s="11"/>
      <c r="N9857" s="24"/>
      <c r="P9857" s="32"/>
      <c r="R9857">
        <v>1</v>
      </c>
      <c r="S9857">
        <v>1</v>
      </c>
      <c r="T9857" s="19"/>
      <c r="U9857" s="3">
        <v>1156</v>
      </c>
      <c r="X9857" t="str">
        <f t="shared" si="605"/>
        <v/>
      </c>
      <c r="Z9857" t="str">
        <f t="shared" si="606"/>
        <v/>
      </c>
      <c r="AB9857" s="9"/>
      <c r="AC9857" t="s">
        <v>580</v>
      </c>
      <c r="AD9857">
        <f t="shared" si="607"/>
        <v>0</v>
      </c>
      <c r="AF9857" s="3"/>
      <c r="AG9857" t="s">
        <v>1822</v>
      </c>
      <c r="AH9857" s="9" t="s">
        <v>4613</v>
      </c>
    </row>
    <row r="9858" spans="1:34" ht="10.95" customHeight="1" outlineLevel="1" x14ac:dyDescent="0.25">
      <c r="A9858" t="s">
        <v>6779</v>
      </c>
      <c r="C9858" s="3" t="s">
        <v>12466</v>
      </c>
      <c r="D9858" s="3">
        <v>1317</v>
      </c>
      <c r="E9858" s="9">
        <v>1993</v>
      </c>
      <c r="F9858" s="7" t="s">
        <v>1692</v>
      </c>
      <c r="G9858" s="7" t="s">
        <v>5401</v>
      </c>
      <c r="H9858" s="8" t="s">
        <v>1685</v>
      </c>
      <c r="I9858" s="8" t="s">
        <v>7024</v>
      </c>
      <c r="J9858" s="19">
        <v>2</v>
      </c>
      <c r="K9858" s="19" t="s">
        <v>7736</v>
      </c>
      <c r="L9858" s="11">
        <v>0.5</v>
      </c>
      <c r="M9858" s="11"/>
      <c r="N9858" s="24"/>
      <c r="P9858" s="32"/>
      <c r="T9858" s="19"/>
      <c r="U9858" s="3">
        <v>1157</v>
      </c>
      <c r="X9858" t="str">
        <f t="shared" ref="X9858:X9921" si="608">IF(COUNTIF(F9858,"*fdc*"),1,"")</f>
        <v/>
      </c>
      <c r="Z9858" t="str">
        <f t="shared" ref="Z9858:Z9921" si="609">IF(COUNTIF(F9858,"*s/s*"),1,"")</f>
        <v/>
      </c>
      <c r="AB9858" s="9"/>
      <c r="AC9858" t="s">
        <v>1685</v>
      </c>
      <c r="AD9858">
        <f t="shared" si="607"/>
        <v>0</v>
      </c>
      <c r="AF9858" s="3"/>
      <c r="AG9858" t="s">
        <v>2859</v>
      </c>
      <c r="AH9858" s="9" t="s">
        <v>4613</v>
      </c>
    </row>
    <row r="9859" spans="1:34" ht="10.95" customHeight="1" outlineLevel="1" x14ac:dyDescent="0.25">
      <c r="A9859" t="s">
        <v>6779</v>
      </c>
      <c r="C9859" s="3" t="s">
        <v>12466</v>
      </c>
      <c r="D9859" s="3">
        <v>1318</v>
      </c>
      <c r="E9859" s="9">
        <v>1993</v>
      </c>
      <c r="F9859" s="7" t="s">
        <v>5785</v>
      </c>
      <c r="G9859" s="7" t="s">
        <v>5401</v>
      </c>
      <c r="H9859" s="8" t="s">
        <v>1683</v>
      </c>
      <c r="I9859" s="8" t="s">
        <v>7024</v>
      </c>
      <c r="J9859" s="19">
        <v>2</v>
      </c>
      <c r="K9859" s="19" t="s">
        <v>7736</v>
      </c>
      <c r="L9859" s="11">
        <v>0.6</v>
      </c>
      <c r="M9859" s="11"/>
      <c r="N9859" s="24"/>
      <c r="P9859" s="32"/>
      <c r="T9859" s="19"/>
      <c r="U9859" s="3">
        <v>1158</v>
      </c>
      <c r="X9859" t="str">
        <f t="shared" si="608"/>
        <v/>
      </c>
      <c r="Z9859" t="str">
        <f t="shared" si="609"/>
        <v/>
      </c>
      <c r="AB9859" s="9"/>
      <c r="AC9859" t="s">
        <v>1683</v>
      </c>
      <c r="AD9859">
        <f t="shared" si="607"/>
        <v>0</v>
      </c>
      <c r="AF9859" s="3"/>
      <c r="AG9859" t="s">
        <v>1684</v>
      </c>
      <c r="AH9859" s="9" t="s">
        <v>4925</v>
      </c>
    </row>
    <row r="9860" spans="1:34" ht="10.95" customHeight="1" outlineLevel="1" x14ac:dyDescent="0.25">
      <c r="A9860" t="s">
        <v>6779</v>
      </c>
      <c r="C9860" s="3" t="s">
        <v>12466</v>
      </c>
      <c r="D9860" s="3">
        <v>1319</v>
      </c>
      <c r="E9860" s="9">
        <v>1993</v>
      </c>
      <c r="F9860" s="7" t="s">
        <v>67</v>
      </c>
      <c r="G9860" s="7" t="s">
        <v>5401</v>
      </c>
      <c r="H9860" s="8" t="s">
        <v>1686</v>
      </c>
      <c r="I9860" s="8" t="s">
        <v>7024</v>
      </c>
      <c r="J9860" s="19">
        <v>2</v>
      </c>
      <c r="K9860" s="19" t="s">
        <v>7736</v>
      </c>
      <c r="L9860" s="11">
        <v>0.6</v>
      </c>
      <c r="M9860" s="11"/>
      <c r="N9860" s="24"/>
      <c r="P9860" s="32"/>
      <c r="T9860" s="19"/>
      <c r="U9860" s="3">
        <v>1159</v>
      </c>
      <c r="X9860" t="str">
        <f t="shared" si="608"/>
        <v/>
      </c>
      <c r="Z9860" t="str">
        <f t="shared" si="609"/>
        <v/>
      </c>
      <c r="AB9860" s="9"/>
      <c r="AC9860" t="s">
        <v>1686</v>
      </c>
      <c r="AD9860">
        <f t="shared" si="607"/>
        <v>0</v>
      </c>
      <c r="AF9860" s="3"/>
      <c r="AG9860" t="s">
        <v>2859</v>
      </c>
      <c r="AH9860" s="9" t="s">
        <v>4925</v>
      </c>
    </row>
    <row r="9861" spans="1:34" ht="10.95" customHeight="1" outlineLevel="1" x14ac:dyDescent="0.25">
      <c r="A9861" t="s">
        <v>6779</v>
      </c>
      <c r="C9861" s="3" t="s">
        <v>12466</v>
      </c>
      <c r="D9861" s="3">
        <v>1320</v>
      </c>
      <c r="E9861" s="9">
        <v>1993</v>
      </c>
      <c r="F9861" s="7" t="s">
        <v>1680</v>
      </c>
      <c r="G9861" s="7" t="s">
        <v>5401</v>
      </c>
      <c r="H9861" s="8" t="s">
        <v>1821</v>
      </c>
      <c r="I9861" s="8" t="s">
        <v>7024</v>
      </c>
      <c r="J9861" s="19">
        <v>2</v>
      </c>
      <c r="K9861" s="19" t="s">
        <v>7736</v>
      </c>
      <c r="L9861" s="11">
        <v>0.3</v>
      </c>
      <c r="M9861" s="11"/>
      <c r="N9861" s="24"/>
      <c r="P9861" s="32"/>
      <c r="S9861">
        <v>1</v>
      </c>
      <c r="T9861" s="19"/>
      <c r="U9861" s="3">
        <v>1160</v>
      </c>
      <c r="X9861" t="str">
        <f t="shared" si="608"/>
        <v/>
      </c>
      <c r="Z9861" t="str">
        <f t="shared" si="609"/>
        <v/>
      </c>
      <c r="AB9861" s="9"/>
      <c r="AC9861" t="s">
        <v>1821</v>
      </c>
      <c r="AD9861">
        <f t="shared" si="607"/>
        <v>0</v>
      </c>
      <c r="AF9861" s="3"/>
      <c r="AG9861" t="s">
        <v>1822</v>
      </c>
      <c r="AH9861" s="9" t="s">
        <v>4925</v>
      </c>
    </row>
    <row r="9862" spans="1:34" ht="10.95" customHeight="1" outlineLevel="1" x14ac:dyDescent="0.25">
      <c r="A9862" t="s">
        <v>6779</v>
      </c>
      <c r="C9862" s="3" t="s">
        <v>12466</v>
      </c>
      <c r="D9862" s="3" t="s">
        <v>8642</v>
      </c>
      <c r="E9862" s="9">
        <v>1993</v>
      </c>
      <c r="F9862" s="7" t="s">
        <v>1688</v>
      </c>
      <c r="G9862" s="7" t="s">
        <v>5401</v>
      </c>
      <c r="H9862" s="8" t="s">
        <v>1821</v>
      </c>
      <c r="I9862" s="8" t="s">
        <v>7024</v>
      </c>
      <c r="J9862" s="19">
        <v>2</v>
      </c>
      <c r="K9862" s="19" t="s">
        <v>7736</v>
      </c>
      <c r="L9862" s="11">
        <v>5.5</v>
      </c>
      <c r="M9862" s="11"/>
      <c r="N9862" s="24"/>
      <c r="P9862" s="32"/>
      <c r="T9862" s="19"/>
      <c r="U9862" s="3" t="s">
        <v>1687</v>
      </c>
      <c r="W9862" t="s">
        <v>7738</v>
      </c>
      <c r="X9862" t="str">
        <f t="shared" si="608"/>
        <v/>
      </c>
      <c r="Z9862" t="str">
        <f t="shared" si="609"/>
        <v/>
      </c>
      <c r="AB9862" s="9"/>
      <c r="AC9862" t="s">
        <v>1821</v>
      </c>
      <c r="AD9862">
        <f t="shared" si="607"/>
        <v>0</v>
      </c>
      <c r="AF9862" s="3"/>
      <c r="AG9862" t="s">
        <v>1822</v>
      </c>
      <c r="AH9862" s="9" t="s">
        <v>4925</v>
      </c>
    </row>
    <row r="9863" spans="1:34" ht="10.95" customHeight="1" outlineLevel="1" x14ac:dyDescent="0.25">
      <c r="A9863" t="s">
        <v>6779</v>
      </c>
      <c r="C9863" s="3" t="s">
        <v>12466</v>
      </c>
      <c r="D9863" s="3" t="s">
        <v>7775</v>
      </c>
      <c r="E9863" s="9">
        <v>1993</v>
      </c>
      <c r="F9863" s="7" t="s">
        <v>1688</v>
      </c>
      <c r="G9863" s="7" t="s">
        <v>5401</v>
      </c>
      <c r="H9863" s="8" t="s">
        <v>1821</v>
      </c>
      <c r="I9863" s="8" t="s">
        <v>7024</v>
      </c>
      <c r="J9863" s="19">
        <v>2</v>
      </c>
      <c r="K9863" s="19" t="s">
        <v>7736</v>
      </c>
      <c r="L9863" s="11">
        <v>2</v>
      </c>
      <c r="M9863" s="11"/>
      <c r="N9863" s="24"/>
      <c r="P9863" s="32"/>
      <c r="T9863" s="19"/>
      <c r="U9863" s="3"/>
      <c r="W9863" t="s">
        <v>7738</v>
      </c>
      <c r="X9863" t="str">
        <f t="shared" si="608"/>
        <v/>
      </c>
      <c r="Z9863" t="str">
        <f t="shared" si="609"/>
        <v/>
      </c>
      <c r="AB9863" s="9"/>
      <c r="AC9863" t="s">
        <v>1821</v>
      </c>
      <c r="AD9863">
        <f t="shared" si="607"/>
        <v>0</v>
      </c>
      <c r="AF9863" s="3"/>
      <c r="AG9863" t="s">
        <v>8643</v>
      </c>
      <c r="AH9863" s="9" t="s">
        <v>4925</v>
      </c>
    </row>
    <row r="9864" spans="1:34" ht="10.95" customHeight="1" outlineLevel="1" x14ac:dyDescent="0.25">
      <c r="A9864" t="s">
        <v>6779</v>
      </c>
      <c r="C9864" s="3" t="s">
        <v>12466</v>
      </c>
      <c r="D9864" s="3" t="s">
        <v>7775</v>
      </c>
      <c r="E9864" s="9">
        <v>1993</v>
      </c>
      <c r="F9864" s="10" t="s">
        <v>22252</v>
      </c>
      <c r="G9864" s="7" t="s">
        <v>5401</v>
      </c>
      <c r="H9864" s="8" t="s">
        <v>1821</v>
      </c>
      <c r="I9864" s="8" t="s">
        <v>7024</v>
      </c>
      <c r="J9864" s="19">
        <v>2</v>
      </c>
      <c r="K9864" s="19" t="s">
        <v>7736</v>
      </c>
      <c r="L9864" s="11">
        <v>2</v>
      </c>
      <c r="M9864" s="11"/>
      <c r="N9864" s="24"/>
      <c r="P9864" s="32"/>
      <c r="T9864" s="19"/>
      <c r="U9864" s="3"/>
      <c r="W9864" t="s">
        <v>7738</v>
      </c>
      <c r="X9864">
        <f t="shared" si="608"/>
        <v>1</v>
      </c>
      <c r="Y9864">
        <v>1</v>
      </c>
      <c r="Z9864" t="str">
        <f t="shared" si="609"/>
        <v/>
      </c>
      <c r="AB9864" s="9"/>
      <c r="AC9864" t="s">
        <v>1821</v>
      </c>
      <c r="AD9864">
        <f t="shared" si="607"/>
        <v>0</v>
      </c>
      <c r="AF9864" s="3"/>
      <c r="AG9864" t="s">
        <v>8643</v>
      </c>
      <c r="AH9864" s="9" t="s">
        <v>4925</v>
      </c>
    </row>
    <row r="9865" spans="1:34" ht="10.95" customHeight="1" outlineLevel="1" x14ac:dyDescent="0.25">
      <c r="A9865" t="s">
        <v>6779</v>
      </c>
      <c r="C9865" s="3" t="s">
        <v>12466</v>
      </c>
      <c r="D9865" s="3">
        <v>1353</v>
      </c>
      <c r="E9865" s="9">
        <v>1993</v>
      </c>
      <c r="F9865" s="10" t="s">
        <v>21354</v>
      </c>
      <c r="G9865" s="7" t="s">
        <v>5401</v>
      </c>
      <c r="H9865" s="8" t="s">
        <v>1821</v>
      </c>
      <c r="I9865" s="8" t="s">
        <v>21355</v>
      </c>
      <c r="J9865" s="19">
        <v>2</v>
      </c>
      <c r="K9865" s="19" t="s">
        <v>7736</v>
      </c>
      <c r="L9865" s="11">
        <v>5.5</v>
      </c>
      <c r="M9865" s="11"/>
      <c r="N9865" s="24"/>
      <c r="P9865" s="32"/>
      <c r="T9865" s="19"/>
      <c r="U9865" s="3"/>
      <c r="W9865" t="s">
        <v>7738</v>
      </c>
      <c r="X9865" t="str">
        <f t="shared" si="608"/>
        <v/>
      </c>
      <c r="Z9865" t="str">
        <f t="shared" si="609"/>
        <v/>
      </c>
      <c r="AB9865" s="9"/>
      <c r="AC9865" t="s">
        <v>1821</v>
      </c>
      <c r="AD9865">
        <f t="shared" si="607"/>
        <v>0</v>
      </c>
      <c r="AF9865" s="3"/>
      <c r="AG9865" t="s">
        <v>8643</v>
      </c>
      <c r="AH9865" s="9" t="s">
        <v>4925</v>
      </c>
    </row>
    <row r="9866" spans="1:34" ht="10.95" customHeight="1" outlineLevel="1" x14ac:dyDescent="0.25">
      <c r="A9866" t="s">
        <v>6779</v>
      </c>
      <c r="C9866" s="3" t="s">
        <v>12466</v>
      </c>
      <c r="D9866" s="5" t="s">
        <v>21356</v>
      </c>
      <c r="E9866" s="9">
        <v>1993</v>
      </c>
      <c r="F9866" s="10" t="s">
        <v>21357</v>
      </c>
      <c r="G9866" s="7" t="s">
        <v>5401</v>
      </c>
      <c r="H9866" s="8" t="s">
        <v>1821</v>
      </c>
      <c r="I9866" s="8" t="s">
        <v>21355</v>
      </c>
      <c r="J9866" s="19">
        <v>2</v>
      </c>
      <c r="K9866" s="19" t="s">
        <v>7736</v>
      </c>
      <c r="L9866" s="11">
        <v>0</v>
      </c>
      <c r="M9866" s="11"/>
      <c r="N9866" s="24"/>
      <c r="P9866" s="32"/>
      <c r="T9866" s="19"/>
      <c r="U9866" s="3"/>
      <c r="W9866" t="s">
        <v>7738</v>
      </c>
      <c r="X9866">
        <f t="shared" si="608"/>
        <v>1</v>
      </c>
      <c r="Z9866" t="str">
        <f t="shared" si="609"/>
        <v/>
      </c>
      <c r="AB9866" s="9"/>
      <c r="AC9866" t="s">
        <v>1821</v>
      </c>
      <c r="AD9866">
        <f t="shared" si="607"/>
        <v>0</v>
      </c>
      <c r="AF9866" s="3"/>
      <c r="AG9866" t="s">
        <v>8643</v>
      </c>
      <c r="AH9866" s="9" t="s">
        <v>4925</v>
      </c>
    </row>
    <row r="9867" spans="1:34" ht="10.95" customHeight="1" outlineLevel="1" x14ac:dyDescent="0.25">
      <c r="A9867" t="s">
        <v>6779</v>
      </c>
      <c r="C9867" s="3" t="s">
        <v>12466</v>
      </c>
      <c r="D9867" s="3">
        <v>1442</v>
      </c>
      <c r="E9867" s="9">
        <v>1995</v>
      </c>
      <c r="F9867" s="7" t="s">
        <v>1692</v>
      </c>
      <c r="G9867" s="7" t="s">
        <v>5401</v>
      </c>
      <c r="H9867" s="8" t="s">
        <v>2247</v>
      </c>
      <c r="I9867" s="8" t="s">
        <v>7776</v>
      </c>
      <c r="J9867" s="19">
        <v>1</v>
      </c>
      <c r="K9867" s="19" t="s">
        <v>7736</v>
      </c>
      <c r="L9867" s="11">
        <v>0.4</v>
      </c>
      <c r="M9867" s="11"/>
      <c r="N9867" s="24"/>
      <c r="P9867" s="32"/>
      <c r="R9867">
        <v>1</v>
      </c>
      <c r="S9867">
        <v>1</v>
      </c>
      <c r="T9867" s="19"/>
      <c r="U9867" s="3">
        <v>1256</v>
      </c>
      <c r="X9867" t="str">
        <f t="shared" si="608"/>
        <v/>
      </c>
      <c r="Z9867" t="str">
        <f t="shared" si="609"/>
        <v/>
      </c>
      <c r="AB9867" s="9"/>
      <c r="AC9867" t="s">
        <v>2247</v>
      </c>
      <c r="AD9867">
        <f t="shared" si="607"/>
        <v>0</v>
      </c>
      <c r="AF9867" s="3"/>
      <c r="AG9867" t="s">
        <v>1886</v>
      </c>
      <c r="AH9867" s="9" t="s">
        <v>4925</v>
      </c>
    </row>
    <row r="9868" spans="1:34" ht="10.95" customHeight="1" outlineLevel="1" x14ac:dyDescent="0.25">
      <c r="A9868" t="s">
        <v>6779</v>
      </c>
      <c r="C9868" s="3" t="s">
        <v>12466</v>
      </c>
      <c r="D9868" s="3">
        <v>1443</v>
      </c>
      <c r="E9868" s="9">
        <v>1995</v>
      </c>
      <c r="F9868" s="7" t="s">
        <v>4650</v>
      </c>
      <c r="G9868" s="7" t="s">
        <v>5401</v>
      </c>
      <c r="H9868" s="8" t="s">
        <v>580</v>
      </c>
      <c r="I9868" s="8" t="s">
        <v>7776</v>
      </c>
      <c r="J9868" s="19">
        <v>2</v>
      </c>
      <c r="K9868" s="19" t="s">
        <v>7736</v>
      </c>
      <c r="L9868" s="11">
        <v>1.5</v>
      </c>
      <c r="M9868" s="11"/>
      <c r="N9868" s="24"/>
      <c r="P9868" s="32"/>
      <c r="T9868" s="19"/>
      <c r="U9868" s="3">
        <v>1257</v>
      </c>
      <c r="X9868" t="str">
        <f t="shared" si="608"/>
        <v/>
      </c>
      <c r="Z9868" t="str">
        <f t="shared" si="609"/>
        <v/>
      </c>
      <c r="AB9868" s="9"/>
      <c r="AC9868" t="s">
        <v>580</v>
      </c>
      <c r="AD9868">
        <f t="shared" si="607"/>
        <v>0</v>
      </c>
      <c r="AF9868" s="3"/>
      <c r="AG9868" t="s">
        <v>1822</v>
      </c>
      <c r="AH9868" s="9" t="s">
        <v>4925</v>
      </c>
    </row>
    <row r="9869" spans="1:34" ht="10.95" customHeight="1" outlineLevel="1" x14ac:dyDescent="0.25">
      <c r="A9869" t="s">
        <v>6779</v>
      </c>
      <c r="C9869" s="3" t="s">
        <v>12466</v>
      </c>
      <c r="D9869" s="3" t="s">
        <v>17994</v>
      </c>
      <c r="E9869" s="9">
        <v>1995</v>
      </c>
      <c r="F9869" s="7" t="s">
        <v>7026</v>
      </c>
      <c r="G9869" s="7" t="s">
        <v>5401</v>
      </c>
      <c r="H9869" s="8" t="s">
        <v>2247</v>
      </c>
      <c r="I9869" s="8" t="s">
        <v>7025</v>
      </c>
      <c r="J9869" s="19">
        <v>1</v>
      </c>
      <c r="K9869" s="19" t="s">
        <v>7736</v>
      </c>
      <c r="L9869" s="11">
        <v>5.5</v>
      </c>
      <c r="M9869" s="11"/>
      <c r="N9869" s="24"/>
      <c r="P9869" s="32"/>
      <c r="T9869" s="19"/>
      <c r="U9869" s="3" t="s">
        <v>6872</v>
      </c>
      <c r="X9869" t="str">
        <f t="shared" si="608"/>
        <v/>
      </c>
      <c r="Z9869" t="str">
        <f t="shared" si="609"/>
        <v/>
      </c>
      <c r="AB9869" s="9"/>
      <c r="AC9869" t="s">
        <v>2247</v>
      </c>
      <c r="AD9869">
        <f t="shared" si="607"/>
        <v>0</v>
      </c>
      <c r="AF9869" s="3"/>
      <c r="AH9869" s="9"/>
    </row>
    <row r="9870" spans="1:34" ht="10.95" customHeight="1" outlineLevel="1" x14ac:dyDescent="0.25">
      <c r="A9870" t="s">
        <v>6779</v>
      </c>
      <c r="C9870" s="3" t="s">
        <v>12466</v>
      </c>
      <c r="D9870" s="3" t="s">
        <v>17995</v>
      </c>
      <c r="E9870" s="9">
        <v>1995</v>
      </c>
      <c r="F9870" s="7" t="s">
        <v>7027</v>
      </c>
      <c r="G9870" s="7" t="s">
        <v>5401</v>
      </c>
      <c r="H9870" s="8" t="s">
        <v>2247</v>
      </c>
      <c r="I9870" s="8" t="s">
        <v>7777</v>
      </c>
      <c r="J9870" s="19">
        <v>1</v>
      </c>
      <c r="K9870" s="19" t="s">
        <v>7736</v>
      </c>
      <c r="L9870" s="11">
        <v>9</v>
      </c>
      <c r="M9870" s="11"/>
      <c r="N9870" s="24"/>
      <c r="P9870" s="32"/>
      <c r="T9870" s="19"/>
      <c r="U9870" s="3" t="s">
        <v>6872</v>
      </c>
      <c r="X9870" t="str">
        <f t="shared" si="608"/>
        <v/>
      </c>
      <c r="Z9870" t="str">
        <f t="shared" si="609"/>
        <v/>
      </c>
      <c r="AB9870" s="9"/>
      <c r="AC9870" t="s">
        <v>2247</v>
      </c>
      <c r="AD9870">
        <f t="shared" si="607"/>
        <v>0</v>
      </c>
      <c r="AF9870" s="3"/>
      <c r="AH9870" s="9"/>
    </row>
    <row r="9871" spans="1:34" ht="10.95" customHeight="1" outlineLevel="1" x14ac:dyDescent="0.25">
      <c r="A9871" t="s">
        <v>6779</v>
      </c>
      <c r="C9871" s="3" t="s">
        <v>12466</v>
      </c>
      <c r="D9871" s="3" t="s">
        <v>17995</v>
      </c>
      <c r="E9871" s="9">
        <v>1995</v>
      </c>
      <c r="F9871" s="7" t="s">
        <v>17996</v>
      </c>
      <c r="G9871" s="7" t="s">
        <v>5401</v>
      </c>
      <c r="H9871" s="8" t="s">
        <v>2247</v>
      </c>
      <c r="I9871" s="8" t="s">
        <v>7777</v>
      </c>
      <c r="J9871" s="19">
        <v>1</v>
      </c>
      <c r="K9871" s="19" t="s">
        <v>7736</v>
      </c>
      <c r="L9871" s="11">
        <v>11</v>
      </c>
      <c r="M9871" s="11"/>
      <c r="N9871" s="24"/>
      <c r="P9871" s="32"/>
      <c r="T9871" s="19"/>
      <c r="U9871" s="3"/>
      <c r="W9871" t="s">
        <v>7738</v>
      </c>
      <c r="X9871">
        <f t="shared" si="608"/>
        <v>1</v>
      </c>
      <c r="Z9871" t="str">
        <f t="shared" si="609"/>
        <v/>
      </c>
      <c r="AB9871" s="9"/>
      <c r="AC9871" t="s">
        <v>2247</v>
      </c>
      <c r="AD9871">
        <f t="shared" si="607"/>
        <v>0</v>
      </c>
      <c r="AF9871" s="3"/>
      <c r="AH9871" s="9"/>
    </row>
    <row r="9872" spans="1:34" ht="10.95" customHeight="1" outlineLevel="1" x14ac:dyDescent="0.25">
      <c r="A9872" t="s">
        <v>6779</v>
      </c>
      <c r="C9872" s="3" t="s">
        <v>12466</v>
      </c>
      <c r="D9872" s="3">
        <v>1546</v>
      </c>
      <c r="E9872" s="9">
        <v>1996</v>
      </c>
      <c r="F9872" s="7" t="s">
        <v>5141</v>
      </c>
      <c r="G9872" s="7" t="s">
        <v>5401</v>
      </c>
      <c r="H9872" s="8" t="s">
        <v>5664</v>
      </c>
      <c r="I9872" s="8" t="s">
        <v>1986</v>
      </c>
      <c r="J9872" s="19">
        <v>2</v>
      </c>
      <c r="K9872" s="19" t="s">
        <v>7736</v>
      </c>
      <c r="L9872" s="11">
        <v>0.2</v>
      </c>
      <c r="M9872" s="11"/>
      <c r="N9872" s="24"/>
      <c r="P9872" s="32"/>
      <c r="T9872" s="19"/>
      <c r="U9872" s="3">
        <v>1346</v>
      </c>
      <c r="X9872" t="str">
        <f t="shared" si="608"/>
        <v/>
      </c>
      <c r="Z9872" t="str">
        <f t="shared" si="609"/>
        <v/>
      </c>
      <c r="AB9872" s="9"/>
      <c r="AC9872" t="s">
        <v>5664</v>
      </c>
      <c r="AD9872">
        <f t="shared" si="607"/>
        <v>0</v>
      </c>
      <c r="AF9872" s="3"/>
      <c r="AG9872" t="s">
        <v>1684</v>
      </c>
      <c r="AH9872" s="9" t="s">
        <v>4613</v>
      </c>
    </row>
    <row r="9873" spans="1:34" ht="10.95" customHeight="1" outlineLevel="1" x14ac:dyDescent="0.25">
      <c r="A9873" t="s">
        <v>6779</v>
      </c>
      <c r="C9873" s="3" t="s">
        <v>12466</v>
      </c>
      <c r="D9873" s="3">
        <v>1549</v>
      </c>
      <c r="E9873" s="9">
        <v>1996</v>
      </c>
      <c r="F9873" s="7" t="s">
        <v>3424</v>
      </c>
      <c r="G9873" s="7" t="s">
        <v>5401</v>
      </c>
      <c r="H9873" s="8" t="s">
        <v>6190</v>
      </c>
      <c r="I9873" s="8" t="s">
        <v>1986</v>
      </c>
      <c r="J9873" s="19">
        <v>3</v>
      </c>
      <c r="K9873" s="19" t="s">
        <v>7736</v>
      </c>
      <c r="L9873" s="11">
        <v>0.7</v>
      </c>
      <c r="M9873" s="11"/>
      <c r="N9873" s="24"/>
      <c r="P9873" s="32"/>
      <c r="T9873" s="19"/>
      <c r="U9873" s="3">
        <v>1349</v>
      </c>
      <c r="X9873" t="str">
        <f t="shared" si="608"/>
        <v/>
      </c>
      <c r="Z9873" t="str">
        <f t="shared" si="609"/>
        <v/>
      </c>
      <c r="AB9873" s="9"/>
      <c r="AC9873" t="s">
        <v>6190</v>
      </c>
      <c r="AD9873">
        <f t="shared" si="607"/>
        <v>0</v>
      </c>
      <c r="AF9873" s="3"/>
      <c r="AG9873" t="s">
        <v>6191</v>
      </c>
      <c r="AH9873" s="9" t="s">
        <v>4613</v>
      </c>
    </row>
    <row r="9874" spans="1:34" ht="10.95" customHeight="1" outlineLevel="1" x14ac:dyDescent="0.25">
      <c r="A9874" t="s">
        <v>6779</v>
      </c>
      <c r="C9874" s="3" t="s">
        <v>12466</v>
      </c>
      <c r="D9874" s="3">
        <v>1564</v>
      </c>
      <c r="E9874" s="9">
        <v>1996</v>
      </c>
      <c r="F9874" s="7" t="s">
        <v>2351</v>
      </c>
      <c r="G9874" s="7" t="s">
        <v>5401</v>
      </c>
      <c r="H9874" s="8" t="s">
        <v>2247</v>
      </c>
      <c r="I9874" s="8" t="s">
        <v>7778</v>
      </c>
      <c r="J9874" s="19">
        <v>1</v>
      </c>
      <c r="K9874" s="19" t="s">
        <v>7736</v>
      </c>
      <c r="L9874" s="11">
        <v>0.4</v>
      </c>
      <c r="M9874" s="11"/>
      <c r="N9874" s="24"/>
      <c r="P9874" s="32"/>
      <c r="T9874" s="19"/>
      <c r="U9874" s="3">
        <v>1358</v>
      </c>
      <c r="X9874" t="str">
        <f t="shared" si="608"/>
        <v/>
      </c>
      <c r="Z9874" t="str">
        <f t="shared" si="609"/>
        <v/>
      </c>
      <c r="AB9874" s="9"/>
      <c r="AC9874" t="s">
        <v>2247</v>
      </c>
      <c r="AD9874">
        <f t="shared" si="607"/>
        <v>0</v>
      </c>
      <c r="AF9874" s="3"/>
      <c r="AG9874" t="s">
        <v>1886</v>
      </c>
      <c r="AH9874" s="9" t="s">
        <v>4613</v>
      </c>
    </row>
    <row r="9875" spans="1:34" ht="10.95" customHeight="1" outlineLevel="1" x14ac:dyDescent="0.25">
      <c r="A9875" t="s">
        <v>6779</v>
      </c>
      <c r="C9875" s="3" t="s">
        <v>12466</v>
      </c>
      <c r="D9875" s="3">
        <v>1566</v>
      </c>
      <c r="E9875" s="9">
        <v>1996</v>
      </c>
      <c r="F9875" s="7" t="s">
        <v>1688</v>
      </c>
      <c r="G9875" s="7" t="s">
        <v>5401</v>
      </c>
      <c r="H9875" s="8" t="s">
        <v>6190</v>
      </c>
      <c r="I9875" s="8" t="s">
        <v>1986</v>
      </c>
      <c r="J9875" s="19">
        <v>2</v>
      </c>
      <c r="K9875" s="19" t="s">
        <v>7736</v>
      </c>
      <c r="L9875" s="11">
        <v>3.5</v>
      </c>
      <c r="M9875" s="11"/>
      <c r="N9875" s="24"/>
      <c r="P9875" s="32"/>
      <c r="T9875" s="19"/>
      <c r="U9875" s="3" t="s">
        <v>1694</v>
      </c>
      <c r="X9875" t="str">
        <f t="shared" si="608"/>
        <v/>
      </c>
      <c r="Z9875" t="str">
        <f t="shared" si="609"/>
        <v/>
      </c>
      <c r="AB9875" s="9"/>
      <c r="AC9875" t="s">
        <v>6190</v>
      </c>
      <c r="AD9875">
        <f t="shared" si="607"/>
        <v>0</v>
      </c>
      <c r="AF9875" s="3"/>
      <c r="AG9875" t="s">
        <v>6191</v>
      </c>
      <c r="AH9875" s="9" t="s">
        <v>4925</v>
      </c>
    </row>
    <row r="9876" spans="1:34" ht="10.95" customHeight="1" outlineLevel="1" x14ac:dyDescent="0.25">
      <c r="A9876" t="s">
        <v>6779</v>
      </c>
      <c r="C9876" s="3" t="s">
        <v>12466</v>
      </c>
      <c r="D9876" s="3" t="s">
        <v>7779</v>
      </c>
      <c r="E9876" s="9">
        <v>1996</v>
      </c>
      <c r="F9876" s="7" t="s">
        <v>5666</v>
      </c>
      <c r="G9876" s="7" t="s">
        <v>5401</v>
      </c>
      <c r="H9876" s="8" t="s">
        <v>2247</v>
      </c>
      <c r="I9876" s="8" t="s">
        <v>1986</v>
      </c>
      <c r="J9876" s="19">
        <v>3</v>
      </c>
      <c r="K9876" s="19" t="s">
        <v>7736</v>
      </c>
      <c r="L9876" s="11">
        <v>2.5</v>
      </c>
      <c r="M9876" s="11"/>
      <c r="N9876" s="24"/>
      <c r="P9876" s="32"/>
      <c r="T9876" s="19"/>
      <c r="U9876" s="3" t="s">
        <v>3370</v>
      </c>
      <c r="X9876" t="str">
        <f t="shared" si="608"/>
        <v/>
      </c>
      <c r="Z9876" t="str">
        <f t="shared" si="609"/>
        <v/>
      </c>
      <c r="AB9876" s="9"/>
      <c r="AC9876" t="s">
        <v>2247</v>
      </c>
      <c r="AD9876">
        <f t="shared" si="607"/>
        <v>0</v>
      </c>
      <c r="AF9876" s="3"/>
      <c r="AG9876" t="s">
        <v>1886</v>
      </c>
      <c r="AH9876" s="9" t="s">
        <v>4925</v>
      </c>
    </row>
    <row r="9877" spans="1:34" ht="10.95" customHeight="1" outlineLevel="1" x14ac:dyDescent="0.25">
      <c r="A9877" t="s">
        <v>6779</v>
      </c>
      <c r="C9877" s="3" t="s">
        <v>12466</v>
      </c>
      <c r="D9877" s="3">
        <v>1617</v>
      </c>
      <c r="E9877" s="9">
        <v>1996</v>
      </c>
      <c r="F9877" s="7" t="s">
        <v>1692</v>
      </c>
      <c r="G9877" s="7" t="s">
        <v>5401</v>
      </c>
      <c r="H9877" s="8" t="s">
        <v>2247</v>
      </c>
      <c r="I9877" s="8" t="s">
        <v>7028</v>
      </c>
      <c r="J9877" s="19">
        <v>3</v>
      </c>
      <c r="K9877" s="19" t="s">
        <v>7736</v>
      </c>
      <c r="L9877" s="11">
        <v>1.8</v>
      </c>
      <c r="M9877" s="11"/>
      <c r="N9877" s="24"/>
      <c r="P9877" s="32"/>
      <c r="S9877">
        <v>1</v>
      </c>
      <c r="T9877" s="19"/>
      <c r="U9877" s="3" t="s">
        <v>6872</v>
      </c>
      <c r="X9877" t="str">
        <f t="shared" si="608"/>
        <v/>
      </c>
      <c r="Z9877" t="str">
        <f t="shared" si="609"/>
        <v/>
      </c>
      <c r="AB9877" s="9"/>
      <c r="AC9877" t="s">
        <v>2247</v>
      </c>
      <c r="AD9877">
        <f t="shared" si="607"/>
        <v>0</v>
      </c>
      <c r="AF9877" s="3"/>
      <c r="AH9877" s="9"/>
    </row>
    <row r="9878" spans="1:34" ht="10.95" customHeight="1" outlineLevel="1" x14ac:dyDescent="0.25">
      <c r="A9878" t="s">
        <v>6779</v>
      </c>
      <c r="C9878" s="3" t="s">
        <v>12466</v>
      </c>
      <c r="D9878" s="3">
        <v>1631</v>
      </c>
      <c r="E9878" s="9">
        <v>1997</v>
      </c>
      <c r="F9878" s="7" t="s">
        <v>1695</v>
      </c>
      <c r="G9878" s="7" t="s">
        <v>5401</v>
      </c>
      <c r="H9878" s="8" t="s">
        <v>3761</v>
      </c>
      <c r="I9878" s="8" t="s">
        <v>1986</v>
      </c>
      <c r="J9878" s="19">
        <v>1</v>
      </c>
      <c r="K9878" s="19" t="s">
        <v>7736</v>
      </c>
      <c r="L9878" s="11">
        <v>10.4</v>
      </c>
      <c r="M9878" s="11"/>
      <c r="N9878" s="24"/>
      <c r="P9878" s="32"/>
      <c r="S9878">
        <v>1</v>
      </c>
      <c r="T9878" s="19"/>
      <c r="U9878" s="3">
        <v>1412</v>
      </c>
      <c r="X9878" t="str">
        <f t="shared" si="608"/>
        <v/>
      </c>
      <c r="Z9878" t="str">
        <f t="shared" si="609"/>
        <v/>
      </c>
      <c r="AB9878" s="9"/>
      <c r="AC9878" t="s">
        <v>3761</v>
      </c>
      <c r="AD9878">
        <f t="shared" si="607"/>
        <v>0</v>
      </c>
      <c r="AF9878" s="3"/>
      <c r="AG9878" t="s">
        <v>3762</v>
      </c>
      <c r="AH9878" s="9" t="s">
        <v>4623</v>
      </c>
    </row>
    <row r="9879" spans="1:34" ht="10.95" customHeight="1" outlineLevel="1" x14ac:dyDescent="0.25">
      <c r="A9879" t="s">
        <v>6779</v>
      </c>
      <c r="C9879" s="3" t="s">
        <v>12466</v>
      </c>
      <c r="D9879" s="3" t="s">
        <v>8644</v>
      </c>
      <c r="E9879" s="9">
        <v>1997</v>
      </c>
      <c r="F9879" s="10" t="s">
        <v>22253</v>
      </c>
      <c r="G9879" s="7" t="s">
        <v>5401</v>
      </c>
      <c r="H9879" s="8" t="s">
        <v>3761</v>
      </c>
      <c r="I9879" s="8" t="s">
        <v>1986</v>
      </c>
      <c r="J9879" s="19">
        <v>1</v>
      </c>
      <c r="K9879" s="19" t="s">
        <v>7736</v>
      </c>
      <c r="L9879" s="11">
        <v>8.1999999999999993</v>
      </c>
      <c r="M9879" s="11"/>
      <c r="N9879" s="24"/>
      <c r="P9879" s="32"/>
      <c r="T9879" s="19"/>
      <c r="U9879" s="3"/>
      <c r="W9879" t="s">
        <v>7738</v>
      </c>
      <c r="X9879">
        <f t="shared" si="608"/>
        <v>1</v>
      </c>
      <c r="Y9879">
        <v>1</v>
      </c>
      <c r="Z9879" t="str">
        <f t="shared" si="609"/>
        <v/>
      </c>
      <c r="AB9879" s="9"/>
      <c r="AC9879" t="s">
        <v>3761</v>
      </c>
      <c r="AD9879">
        <f t="shared" si="607"/>
        <v>0</v>
      </c>
      <c r="AF9879" s="3"/>
      <c r="AG9879" t="s">
        <v>8646</v>
      </c>
      <c r="AH9879" s="9" t="s">
        <v>4623</v>
      </c>
    </row>
    <row r="9880" spans="1:34" ht="10.95" customHeight="1" outlineLevel="1" x14ac:dyDescent="0.25">
      <c r="A9880" t="s">
        <v>6779</v>
      </c>
      <c r="C9880" s="3" t="s">
        <v>12466</v>
      </c>
      <c r="D9880" s="3">
        <v>1673</v>
      </c>
      <c r="E9880" s="9">
        <v>1997</v>
      </c>
      <c r="F9880" s="7" t="s">
        <v>1680</v>
      </c>
      <c r="G9880" s="7" t="s">
        <v>5401</v>
      </c>
      <c r="H9880" s="8" t="s">
        <v>3828</v>
      </c>
      <c r="I9880" s="8" t="s">
        <v>7780</v>
      </c>
      <c r="J9880" s="19">
        <v>3</v>
      </c>
      <c r="K9880" s="19" t="s">
        <v>7736</v>
      </c>
      <c r="L9880" s="11">
        <v>1</v>
      </c>
      <c r="M9880" s="11"/>
      <c r="N9880" s="24"/>
      <c r="P9880" s="32"/>
      <c r="T9880" s="19"/>
      <c r="U9880" s="3">
        <v>1451</v>
      </c>
      <c r="X9880" t="str">
        <f t="shared" si="608"/>
        <v/>
      </c>
      <c r="Z9880" t="str">
        <f t="shared" si="609"/>
        <v/>
      </c>
      <c r="AB9880" s="9"/>
      <c r="AC9880" t="s">
        <v>3828</v>
      </c>
      <c r="AD9880">
        <f t="shared" si="607"/>
        <v>0</v>
      </c>
      <c r="AF9880" s="3"/>
      <c r="AG9880" t="s">
        <v>6460</v>
      </c>
      <c r="AH9880" s="9" t="s">
        <v>4925</v>
      </c>
    </row>
    <row r="9881" spans="1:34" ht="10.95" customHeight="1" outlineLevel="1" x14ac:dyDescent="0.25">
      <c r="A9881" t="s">
        <v>6779</v>
      </c>
      <c r="C9881" s="3" t="s">
        <v>12466</v>
      </c>
      <c r="D9881" s="3" t="s">
        <v>18810</v>
      </c>
      <c r="E9881" s="9">
        <v>1997</v>
      </c>
      <c r="F9881" s="7" t="s">
        <v>16801</v>
      </c>
      <c r="G9881" s="7" t="s">
        <v>5401</v>
      </c>
      <c r="H9881" s="8" t="s">
        <v>3828</v>
      </c>
      <c r="I9881" s="8" t="s">
        <v>7780</v>
      </c>
      <c r="J9881" s="19">
        <v>3</v>
      </c>
      <c r="K9881" s="19" t="s">
        <v>7736</v>
      </c>
      <c r="L9881" s="11">
        <v>10.3</v>
      </c>
      <c r="M9881" s="11"/>
      <c r="N9881" s="24"/>
      <c r="P9881" s="32"/>
      <c r="T9881" s="19"/>
      <c r="U9881" s="3">
        <v>1451</v>
      </c>
      <c r="X9881" t="str">
        <f t="shared" si="608"/>
        <v/>
      </c>
      <c r="Z9881">
        <f t="shared" si="609"/>
        <v>1</v>
      </c>
      <c r="AB9881" s="9"/>
      <c r="AC9881" t="s">
        <v>3828</v>
      </c>
      <c r="AD9881">
        <f t="shared" si="607"/>
        <v>0</v>
      </c>
      <c r="AF9881" s="3"/>
      <c r="AG9881" t="s">
        <v>6460</v>
      </c>
      <c r="AH9881" s="9" t="s">
        <v>4925</v>
      </c>
    </row>
    <row r="9882" spans="1:34" ht="10.95" customHeight="1" outlineLevel="1" x14ac:dyDescent="0.25">
      <c r="A9882" t="s">
        <v>6779</v>
      </c>
      <c r="C9882" s="3" t="s">
        <v>12466</v>
      </c>
      <c r="D9882" s="3">
        <v>1698</v>
      </c>
      <c r="E9882" s="9">
        <v>1997</v>
      </c>
      <c r="F9882" s="10" t="s">
        <v>1680</v>
      </c>
      <c r="G9882" s="7" t="s">
        <v>5401</v>
      </c>
      <c r="H9882" s="8" t="s">
        <v>2247</v>
      </c>
      <c r="I9882" s="8" t="s">
        <v>7029</v>
      </c>
      <c r="J9882" s="19">
        <v>3</v>
      </c>
      <c r="K9882" s="19" t="s">
        <v>7736</v>
      </c>
      <c r="L9882" s="11">
        <v>2.8</v>
      </c>
      <c r="M9882" s="11"/>
      <c r="N9882" s="24"/>
      <c r="P9882" s="32"/>
      <c r="T9882" s="19"/>
      <c r="U9882" s="3" t="s">
        <v>6872</v>
      </c>
      <c r="X9882" t="str">
        <f t="shared" si="608"/>
        <v/>
      </c>
      <c r="Z9882" t="str">
        <f t="shared" si="609"/>
        <v/>
      </c>
      <c r="AB9882" s="9"/>
      <c r="AC9882" t="s">
        <v>2247</v>
      </c>
      <c r="AD9882">
        <f t="shared" si="607"/>
        <v>0</v>
      </c>
      <c r="AF9882" s="3"/>
      <c r="AH9882" s="9"/>
    </row>
    <row r="9883" spans="1:34" ht="10.95" customHeight="1" outlineLevel="1" x14ac:dyDescent="0.25">
      <c r="A9883" t="s">
        <v>6779</v>
      </c>
      <c r="C9883" s="3" t="s">
        <v>12466</v>
      </c>
      <c r="D9883" s="3" t="s">
        <v>17990</v>
      </c>
      <c r="E9883" s="9">
        <v>1997</v>
      </c>
      <c r="F9883" s="7" t="s">
        <v>17991</v>
      </c>
      <c r="G9883" s="7" t="s">
        <v>5401</v>
      </c>
      <c r="H9883" s="8" t="s">
        <v>2247</v>
      </c>
      <c r="I9883" s="8" t="s">
        <v>7029</v>
      </c>
      <c r="J9883" s="19">
        <v>3</v>
      </c>
      <c r="K9883" s="19" t="s">
        <v>7736</v>
      </c>
      <c r="L9883" s="11">
        <v>8</v>
      </c>
      <c r="M9883" s="11"/>
      <c r="N9883" s="24"/>
      <c r="P9883" s="32"/>
      <c r="T9883" s="19"/>
      <c r="U9883" s="3"/>
      <c r="W9883" t="s">
        <v>7738</v>
      </c>
      <c r="X9883">
        <f t="shared" si="608"/>
        <v>1</v>
      </c>
      <c r="Z9883" t="str">
        <f t="shared" si="609"/>
        <v/>
      </c>
      <c r="AB9883" s="9"/>
      <c r="AC9883" t="s">
        <v>2247</v>
      </c>
      <c r="AD9883">
        <f t="shared" si="607"/>
        <v>0</v>
      </c>
      <c r="AF9883" s="3"/>
      <c r="AH9883" s="9"/>
    </row>
    <row r="9884" spans="1:34" ht="10.95" customHeight="1" outlineLevel="1" x14ac:dyDescent="0.25">
      <c r="A9884" t="s">
        <v>6779</v>
      </c>
      <c r="C9884" s="3" t="s">
        <v>12466</v>
      </c>
      <c r="D9884" s="3">
        <v>1701</v>
      </c>
      <c r="E9884" s="9">
        <v>1998</v>
      </c>
      <c r="F9884" s="7" t="s">
        <v>21679</v>
      </c>
      <c r="G9884" s="7" t="s">
        <v>5401</v>
      </c>
      <c r="H9884" s="8" t="s">
        <v>2247</v>
      </c>
      <c r="I9884" s="8" t="s">
        <v>7030</v>
      </c>
      <c r="J9884" s="19">
        <v>3</v>
      </c>
      <c r="K9884" s="19" t="s">
        <v>7736</v>
      </c>
      <c r="L9884" s="11">
        <v>8.5</v>
      </c>
      <c r="M9884" s="11"/>
      <c r="N9884" s="24"/>
      <c r="P9884" s="32"/>
      <c r="T9884" s="19"/>
      <c r="U9884" s="3" t="s">
        <v>6872</v>
      </c>
      <c r="X9884" t="str">
        <f t="shared" si="608"/>
        <v/>
      </c>
      <c r="Z9884">
        <f t="shared" si="609"/>
        <v>1</v>
      </c>
      <c r="AB9884" s="9"/>
      <c r="AC9884" t="s">
        <v>2247</v>
      </c>
      <c r="AD9884">
        <f t="shared" si="607"/>
        <v>0</v>
      </c>
      <c r="AF9884" s="3"/>
      <c r="AH9884" s="9"/>
    </row>
    <row r="9885" spans="1:34" ht="10.95" customHeight="1" outlineLevel="1" x14ac:dyDescent="0.25">
      <c r="A9885" t="s">
        <v>6779</v>
      </c>
      <c r="C9885" s="3" t="s">
        <v>12466</v>
      </c>
      <c r="D9885" s="3">
        <v>1702</v>
      </c>
      <c r="E9885" s="9">
        <v>1998</v>
      </c>
      <c r="F9885" s="7" t="s">
        <v>21680</v>
      </c>
      <c r="G9885" s="7" t="s">
        <v>5401</v>
      </c>
      <c r="H9885" s="8" t="s">
        <v>3828</v>
      </c>
      <c r="I9885" s="8" t="s">
        <v>7030</v>
      </c>
      <c r="J9885" s="19">
        <v>3</v>
      </c>
      <c r="K9885" s="19" t="s">
        <v>7736</v>
      </c>
      <c r="L9885" s="11">
        <v>8.5</v>
      </c>
      <c r="M9885" s="11"/>
      <c r="N9885" s="24"/>
      <c r="P9885" s="32"/>
      <c r="T9885" s="19"/>
      <c r="U9885" s="3" t="s">
        <v>6872</v>
      </c>
      <c r="X9885" t="str">
        <f t="shared" si="608"/>
        <v/>
      </c>
      <c r="Z9885">
        <f t="shared" si="609"/>
        <v>1</v>
      </c>
      <c r="AB9885" s="9"/>
      <c r="AC9885" t="s">
        <v>3828</v>
      </c>
      <c r="AD9885">
        <f t="shared" si="607"/>
        <v>0</v>
      </c>
      <c r="AF9885" s="3"/>
      <c r="AH9885" s="9"/>
    </row>
    <row r="9886" spans="1:34" ht="10.95" customHeight="1" outlineLevel="1" x14ac:dyDescent="0.25">
      <c r="A9886" t="s">
        <v>6779</v>
      </c>
      <c r="C9886" s="3" t="s">
        <v>12466</v>
      </c>
      <c r="D9886" s="3">
        <v>1737</v>
      </c>
      <c r="E9886" s="9">
        <v>1998</v>
      </c>
      <c r="F9886" s="7" t="s">
        <v>3784</v>
      </c>
      <c r="G9886" s="7" t="s">
        <v>5401</v>
      </c>
      <c r="H9886" s="8" t="s">
        <v>2247</v>
      </c>
      <c r="I9886" s="8" t="s">
        <v>7781</v>
      </c>
      <c r="J9886" s="19">
        <v>3</v>
      </c>
      <c r="K9886" s="19" t="s">
        <v>7736</v>
      </c>
      <c r="L9886" s="11">
        <v>6.5</v>
      </c>
      <c r="M9886" s="11"/>
      <c r="N9886" s="24"/>
      <c r="P9886" s="32"/>
      <c r="T9886" s="19"/>
      <c r="U9886" s="3" t="s">
        <v>4923</v>
      </c>
      <c r="X9886" t="str">
        <f t="shared" si="608"/>
        <v/>
      </c>
      <c r="Z9886" t="str">
        <f t="shared" si="609"/>
        <v/>
      </c>
      <c r="AB9886" s="9"/>
      <c r="AC9886" t="s">
        <v>2247</v>
      </c>
      <c r="AD9886">
        <f t="shared" si="607"/>
        <v>0</v>
      </c>
      <c r="AF9886" s="3"/>
      <c r="AG9886" t="s">
        <v>1886</v>
      </c>
      <c r="AH9886" s="9" t="s">
        <v>4925</v>
      </c>
    </row>
    <row r="9887" spans="1:34" ht="10.95" customHeight="1" outlineLevel="1" x14ac:dyDescent="0.25">
      <c r="A9887" t="s">
        <v>6779</v>
      </c>
      <c r="C9887" s="3" t="s">
        <v>12466</v>
      </c>
      <c r="D9887" s="3">
        <v>1740</v>
      </c>
      <c r="E9887" s="9">
        <v>1998</v>
      </c>
      <c r="F9887" s="7" t="s">
        <v>2351</v>
      </c>
      <c r="G9887" s="7" t="s">
        <v>5401</v>
      </c>
      <c r="H9887" s="8" t="s">
        <v>2854</v>
      </c>
      <c r="I9887" s="8" t="s">
        <v>7782</v>
      </c>
      <c r="J9887" s="19">
        <v>3</v>
      </c>
      <c r="K9887" s="19" t="s">
        <v>7736</v>
      </c>
      <c r="L9887" s="11">
        <v>7</v>
      </c>
      <c r="M9887" s="11"/>
      <c r="N9887" s="24"/>
      <c r="P9887" s="32"/>
      <c r="T9887" s="19"/>
      <c r="U9887" s="3">
        <v>1509</v>
      </c>
      <c r="X9887" t="str">
        <f t="shared" si="608"/>
        <v/>
      </c>
      <c r="Z9887" t="str">
        <f t="shared" si="609"/>
        <v/>
      </c>
      <c r="AB9887" s="9"/>
      <c r="AC9887" t="s">
        <v>2854</v>
      </c>
      <c r="AD9887">
        <f t="shared" si="607"/>
        <v>0</v>
      </c>
      <c r="AF9887" s="3"/>
      <c r="AG9887" t="s">
        <v>2855</v>
      </c>
      <c r="AH9887" s="9" t="s">
        <v>4613</v>
      </c>
    </row>
    <row r="9888" spans="1:34" ht="10.95" customHeight="1" outlineLevel="1" x14ac:dyDescent="0.25">
      <c r="A9888" t="s">
        <v>6779</v>
      </c>
      <c r="C9888" s="3" t="s">
        <v>12466</v>
      </c>
      <c r="D9888" s="3">
        <v>1744</v>
      </c>
      <c r="E9888" s="9">
        <v>1998</v>
      </c>
      <c r="F9888" s="7" t="s">
        <v>2351</v>
      </c>
      <c r="G9888" s="7" t="s">
        <v>5401</v>
      </c>
      <c r="H9888" s="8" t="s">
        <v>2858</v>
      </c>
      <c r="I9888" s="8" t="s">
        <v>7782</v>
      </c>
      <c r="J9888" s="19">
        <v>2</v>
      </c>
      <c r="K9888" s="19" t="s">
        <v>7736</v>
      </c>
      <c r="L9888" s="11">
        <v>0.9</v>
      </c>
      <c r="M9888" s="11"/>
      <c r="N9888" s="24"/>
      <c r="P9888" s="32"/>
      <c r="T9888" s="19"/>
      <c r="U9888" s="3">
        <v>1512</v>
      </c>
      <c r="X9888" t="str">
        <f t="shared" si="608"/>
        <v/>
      </c>
      <c r="Z9888" t="str">
        <f t="shared" si="609"/>
        <v/>
      </c>
      <c r="AB9888" s="9"/>
      <c r="AC9888" t="s">
        <v>2858</v>
      </c>
      <c r="AD9888">
        <f t="shared" si="607"/>
        <v>0</v>
      </c>
      <c r="AF9888" s="3"/>
      <c r="AG9888" t="s">
        <v>2859</v>
      </c>
      <c r="AH9888" s="9" t="s">
        <v>4613</v>
      </c>
    </row>
    <row r="9889" spans="1:34" ht="10.95" customHeight="1" outlineLevel="1" x14ac:dyDescent="0.25">
      <c r="A9889" t="s">
        <v>6779</v>
      </c>
      <c r="C9889" s="3" t="s">
        <v>12466</v>
      </c>
      <c r="D9889" s="3">
        <v>1749</v>
      </c>
      <c r="E9889" s="9">
        <v>1998</v>
      </c>
      <c r="F9889" s="7" t="s">
        <v>5785</v>
      </c>
      <c r="G9889" s="7" t="s">
        <v>5401</v>
      </c>
      <c r="H9889" s="8" t="s">
        <v>3761</v>
      </c>
      <c r="I9889" s="8" t="s">
        <v>7782</v>
      </c>
      <c r="J9889" s="19">
        <v>2</v>
      </c>
      <c r="K9889" s="19" t="s">
        <v>7736</v>
      </c>
      <c r="L9889" s="11">
        <v>2.4</v>
      </c>
      <c r="M9889" s="11"/>
      <c r="N9889" s="24"/>
      <c r="P9889" s="32"/>
      <c r="T9889" s="19"/>
      <c r="U9889" s="3">
        <v>1518</v>
      </c>
      <c r="X9889" t="str">
        <f t="shared" si="608"/>
        <v/>
      </c>
      <c r="Z9889" t="str">
        <f t="shared" si="609"/>
        <v/>
      </c>
      <c r="AB9889" s="9"/>
      <c r="AC9889" t="s">
        <v>3761</v>
      </c>
      <c r="AD9889">
        <f t="shared" ref="AD9889:AD9952" si="610">COUNTIF(H9889,"*Fuji*")</f>
        <v>0</v>
      </c>
      <c r="AF9889" s="3"/>
      <c r="AG9889" t="s">
        <v>3762</v>
      </c>
      <c r="AH9889" s="9" t="s">
        <v>4925</v>
      </c>
    </row>
    <row r="9890" spans="1:34" ht="10.95" customHeight="1" outlineLevel="1" x14ac:dyDescent="0.25">
      <c r="A9890" t="s">
        <v>6779</v>
      </c>
      <c r="C9890" s="3" t="s">
        <v>12466</v>
      </c>
      <c r="D9890" s="3">
        <v>1750</v>
      </c>
      <c r="E9890" s="9">
        <v>1998</v>
      </c>
      <c r="F9890" s="7" t="s">
        <v>4650</v>
      </c>
      <c r="G9890" s="7" t="s">
        <v>5401</v>
      </c>
      <c r="H9890" s="8" t="s">
        <v>2858</v>
      </c>
      <c r="I9890" s="8" t="s">
        <v>7782</v>
      </c>
      <c r="J9890" s="19">
        <v>3</v>
      </c>
      <c r="K9890" s="19" t="s">
        <v>7736</v>
      </c>
      <c r="L9890" s="11">
        <v>2.2000000000000002</v>
      </c>
      <c r="M9890" s="11"/>
      <c r="N9890" s="24"/>
      <c r="P9890" s="32"/>
      <c r="T9890" s="19"/>
      <c r="U9890" s="3">
        <v>1519</v>
      </c>
      <c r="X9890" t="str">
        <f t="shared" si="608"/>
        <v/>
      </c>
      <c r="Z9890" t="str">
        <f t="shared" si="609"/>
        <v/>
      </c>
      <c r="AB9890" s="9"/>
      <c r="AC9890" t="s">
        <v>2858</v>
      </c>
      <c r="AD9890">
        <f t="shared" si="610"/>
        <v>0</v>
      </c>
      <c r="AF9890" s="3"/>
      <c r="AG9890" t="s">
        <v>2859</v>
      </c>
      <c r="AH9890" s="9" t="s">
        <v>4925</v>
      </c>
    </row>
    <row r="9891" spans="1:34" ht="10.95" customHeight="1" outlineLevel="1" x14ac:dyDescent="0.25">
      <c r="A9891" t="s">
        <v>6779</v>
      </c>
      <c r="C9891" s="3" t="s">
        <v>12466</v>
      </c>
      <c r="D9891" s="3" t="s">
        <v>17992</v>
      </c>
      <c r="E9891" s="9">
        <v>1998</v>
      </c>
      <c r="F9891" s="7" t="s">
        <v>7034</v>
      </c>
      <c r="G9891" s="7" t="s">
        <v>5401</v>
      </c>
      <c r="H9891" s="8" t="s">
        <v>17993</v>
      </c>
      <c r="I9891" s="8" t="s">
        <v>7782</v>
      </c>
      <c r="J9891" s="19">
        <v>3</v>
      </c>
      <c r="K9891" s="19" t="s">
        <v>7736</v>
      </c>
      <c r="L9891" s="11">
        <v>12</v>
      </c>
      <c r="M9891" s="11"/>
      <c r="N9891" s="24"/>
      <c r="P9891" s="32"/>
      <c r="T9891" s="19"/>
      <c r="U9891" s="3"/>
      <c r="W9891" t="s">
        <v>7738</v>
      </c>
      <c r="X9891">
        <f t="shared" si="608"/>
        <v>1</v>
      </c>
      <c r="Z9891" t="str">
        <f t="shared" si="609"/>
        <v/>
      </c>
      <c r="AB9891" s="9"/>
      <c r="AC9891" t="s">
        <v>17993</v>
      </c>
      <c r="AD9891">
        <f t="shared" si="610"/>
        <v>0</v>
      </c>
      <c r="AF9891" s="3"/>
      <c r="AG9891" t="s">
        <v>2859</v>
      </c>
      <c r="AH9891" s="9" t="s">
        <v>4925</v>
      </c>
    </row>
    <row r="9892" spans="1:34" ht="10.95" customHeight="1" outlineLevel="1" x14ac:dyDescent="0.25">
      <c r="A9892" t="s">
        <v>6779</v>
      </c>
      <c r="C9892" s="3" t="s">
        <v>12466</v>
      </c>
      <c r="D9892" s="3">
        <v>1764</v>
      </c>
      <c r="E9892" s="9">
        <v>1998</v>
      </c>
      <c r="F9892" s="7" t="s">
        <v>6317</v>
      </c>
      <c r="G9892" s="7" t="s">
        <v>5401</v>
      </c>
      <c r="H9892" s="8" t="s">
        <v>5460</v>
      </c>
      <c r="I9892" s="8" t="s">
        <v>7783</v>
      </c>
      <c r="J9892" s="19">
        <v>5</v>
      </c>
      <c r="K9892" s="19" t="s">
        <v>7736</v>
      </c>
      <c r="L9892" s="11">
        <v>1</v>
      </c>
      <c r="M9892" s="11"/>
      <c r="N9892" s="24"/>
      <c r="P9892" s="32"/>
      <c r="T9892" s="19"/>
      <c r="U9892" s="3">
        <v>1528</v>
      </c>
      <c r="X9892" t="str">
        <f t="shared" si="608"/>
        <v/>
      </c>
      <c r="Z9892" t="str">
        <f t="shared" si="609"/>
        <v/>
      </c>
      <c r="AB9892" s="9"/>
      <c r="AC9892" t="s">
        <v>5460</v>
      </c>
      <c r="AD9892">
        <f t="shared" si="610"/>
        <v>0</v>
      </c>
      <c r="AF9892" s="3"/>
      <c r="AG9892" t="s">
        <v>6460</v>
      </c>
      <c r="AH9892" s="9" t="s">
        <v>4925</v>
      </c>
    </row>
    <row r="9893" spans="1:34" ht="10.95" customHeight="1" outlineLevel="1" x14ac:dyDescent="0.25">
      <c r="A9893" t="s">
        <v>6779</v>
      </c>
      <c r="C9893" s="3" t="s">
        <v>12466</v>
      </c>
      <c r="D9893" s="3">
        <v>1766</v>
      </c>
      <c r="E9893" s="9">
        <v>1998</v>
      </c>
      <c r="F9893" s="7" t="s">
        <v>67</v>
      </c>
      <c r="G9893" s="7" t="s">
        <v>5401</v>
      </c>
      <c r="H9893" s="8" t="s">
        <v>5461</v>
      </c>
      <c r="I9893" s="8" t="s">
        <v>7783</v>
      </c>
      <c r="J9893" s="19">
        <v>5</v>
      </c>
      <c r="K9893" s="19" t="s">
        <v>7736</v>
      </c>
      <c r="L9893" s="11">
        <v>0.7</v>
      </c>
      <c r="M9893" s="11"/>
      <c r="N9893" s="24"/>
      <c r="P9893" s="32"/>
      <c r="T9893" s="19"/>
      <c r="U9893" s="3">
        <v>1530</v>
      </c>
      <c r="X9893" t="str">
        <f t="shared" si="608"/>
        <v/>
      </c>
      <c r="Z9893" t="str">
        <f t="shared" si="609"/>
        <v/>
      </c>
      <c r="AB9893" s="9"/>
      <c r="AC9893" t="s">
        <v>5461</v>
      </c>
      <c r="AD9893">
        <f t="shared" si="610"/>
        <v>0</v>
      </c>
      <c r="AF9893" s="3"/>
      <c r="AG9893" t="s">
        <v>6460</v>
      </c>
      <c r="AH9893" s="9" t="s">
        <v>4925</v>
      </c>
    </row>
    <row r="9894" spans="1:34" ht="10.95" customHeight="1" outlineLevel="1" x14ac:dyDescent="0.25">
      <c r="A9894" t="s">
        <v>6779</v>
      </c>
      <c r="C9894" s="3" t="s">
        <v>12466</v>
      </c>
      <c r="D9894" s="3">
        <v>1794</v>
      </c>
      <c r="E9894" s="9">
        <v>1998</v>
      </c>
      <c r="F9894" s="7" t="s">
        <v>1692</v>
      </c>
      <c r="G9894" s="7" t="s">
        <v>5401</v>
      </c>
      <c r="H9894" s="8" t="s">
        <v>6546</v>
      </c>
      <c r="I9894" s="8" t="s">
        <v>7784</v>
      </c>
      <c r="J9894" s="19">
        <v>5</v>
      </c>
      <c r="K9894" s="19" t="s">
        <v>7736</v>
      </c>
      <c r="L9894" s="11">
        <v>1.3</v>
      </c>
      <c r="M9894" s="11"/>
      <c r="N9894" s="24"/>
      <c r="P9894" s="32"/>
      <c r="T9894" s="19"/>
      <c r="U9894" s="3">
        <v>1558</v>
      </c>
      <c r="X9894" t="str">
        <f t="shared" si="608"/>
        <v/>
      </c>
      <c r="Z9894" t="str">
        <f t="shared" si="609"/>
        <v/>
      </c>
      <c r="AB9894" s="9"/>
      <c r="AC9894" t="s">
        <v>6546</v>
      </c>
      <c r="AD9894">
        <f t="shared" si="610"/>
        <v>0</v>
      </c>
      <c r="AF9894" s="3"/>
      <c r="AG9894" t="s">
        <v>582</v>
      </c>
      <c r="AH9894" s="9" t="s">
        <v>4613</v>
      </c>
    </row>
    <row r="9895" spans="1:34" ht="10.95" customHeight="1" outlineLevel="1" x14ac:dyDescent="0.25">
      <c r="A9895" t="s">
        <v>6779</v>
      </c>
      <c r="C9895" s="3" t="s">
        <v>12466</v>
      </c>
      <c r="D9895" s="3">
        <v>1797</v>
      </c>
      <c r="E9895" s="9">
        <v>1998</v>
      </c>
      <c r="F9895" s="7" t="s">
        <v>67</v>
      </c>
      <c r="G9895" s="7" t="s">
        <v>5401</v>
      </c>
      <c r="H9895" s="8" t="s">
        <v>6629</v>
      </c>
      <c r="I9895" s="8" t="s">
        <v>7784</v>
      </c>
      <c r="J9895" s="19">
        <v>5</v>
      </c>
      <c r="K9895" s="19" t="s">
        <v>7736</v>
      </c>
      <c r="L9895" s="11">
        <v>2</v>
      </c>
      <c r="M9895" s="11"/>
      <c r="N9895" s="24"/>
      <c r="P9895" s="32"/>
      <c r="T9895" s="19"/>
      <c r="U9895" s="3">
        <v>1561</v>
      </c>
      <c r="X9895" t="str">
        <f t="shared" si="608"/>
        <v/>
      </c>
      <c r="Z9895" t="str">
        <f t="shared" si="609"/>
        <v/>
      </c>
      <c r="AB9895" s="9"/>
      <c r="AC9895" t="s">
        <v>6629</v>
      </c>
      <c r="AD9895">
        <f t="shared" si="610"/>
        <v>0</v>
      </c>
      <c r="AF9895" s="3"/>
      <c r="AG9895" t="s">
        <v>6460</v>
      </c>
      <c r="AH9895" s="9" t="s">
        <v>4925</v>
      </c>
    </row>
    <row r="9896" spans="1:34" ht="10.95" customHeight="1" outlineLevel="1" x14ac:dyDescent="0.25">
      <c r="A9896" t="s">
        <v>6779</v>
      </c>
      <c r="C9896" s="3" t="s">
        <v>12466</v>
      </c>
      <c r="D9896" s="3">
        <v>1863</v>
      </c>
      <c r="E9896" s="9">
        <v>1999</v>
      </c>
      <c r="F9896" s="7" t="s">
        <v>1680</v>
      </c>
      <c r="G9896" s="7" t="s">
        <v>5401</v>
      </c>
      <c r="H9896" s="8" t="s">
        <v>5668</v>
      </c>
      <c r="I9896" s="8" t="s">
        <v>7785</v>
      </c>
      <c r="J9896" s="19">
        <v>1</v>
      </c>
      <c r="K9896" s="19" t="s">
        <v>7736</v>
      </c>
      <c r="L9896" s="11">
        <v>0.8</v>
      </c>
      <c r="M9896" s="11"/>
      <c r="N9896" s="24"/>
      <c r="P9896" s="32"/>
      <c r="R9896">
        <v>1</v>
      </c>
      <c r="S9896">
        <v>1</v>
      </c>
      <c r="T9896" s="19"/>
      <c r="U9896" s="3">
        <v>1607</v>
      </c>
      <c r="X9896" t="str">
        <f t="shared" si="608"/>
        <v/>
      </c>
      <c r="Z9896" t="str">
        <f t="shared" si="609"/>
        <v/>
      </c>
      <c r="AB9896" s="9"/>
      <c r="AC9896" t="s">
        <v>5668</v>
      </c>
      <c r="AD9896">
        <f t="shared" si="610"/>
        <v>0</v>
      </c>
      <c r="AF9896" s="3"/>
      <c r="AG9896" t="s">
        <v>1886</v>
      </c>
      <c r="AH9896" s="9" t="s">
        <v>4925</v>
      </c>
    </row>
    <row r="9897" spans="1:34" ht="10.95" customHeight="1" outlineLevel="1" x14ac:dyDescent="0.25">
      <c r="A9897" t="s">
        <v>6779</v>
      </c>
      <c r="C9897" s="3" t="s">
        <v>12466</v>
      </c>
      <c r="D9897" s="3" t="s">
        <v>7786</v>
      </c>
      <c r="E9897" s="9">
        <v>1999</v>
      </c>
      <c r="F9897" s="7" t="s">
        <v>20839</v>
      </c>
      <c r="G9897" s="7" t="s">
        <v>5401</v>
      </c>
      <c r="H9897" s="8" t="s">
        <v>2247</v>
      </c>
      <c r="I9897" s="8" t="s">
        <v>7785</v>
      </c>
      <c r="J9897" s="19">
        <v>1</v>
      </c>
      <c r="K9897" s="19" t="s">
        <v>7738</v>
      </c>
      <c r="L9897" s="11"/>
      <c r="M9897" s="11"/>
      <c r="N9897" s="24"/>
      <c r="P9897" s="32"/>
      <c r="T9897" s="19"/>
      <c r="U9897" s="3" t="s">
        <v>2984</v>
      </c>
      <c r="X9897" t="str">
        <f t="shared" si="608"/>
        <v/>
      </c>
      <c r="Z9897">
        <f t="shared" si="609"/>
        <v>1</v>
      </c>
      <c r="AB9897" s="9"/>
      <c r="AC9897" t="s">
        <v>2247</v>
      </c>
      <c r="AD9897">
        <f t="shared" si="610"/>
        <v>0</v>
      </c>
      <c r="AF9897" s="3"/>
      <c r="AG9897" t="s">
        <v>1886</v>
      </c>
      <c r="AH9897" s="9" t="s">
        <v>4925</v>
      </c>
    </row>
    <row r="9898" spans="1:34" ht="10.95" customHeight="1" outlineLevel="1" x14ac:dyDescent="0.25">
      <c r="A9898" t="s">
        <v>6779</v>
      </c>
      <c r="C9898" s="3" t="s">
        <v>12466</v>
      </c>
      <c r="D9898" s="3" t="s">
        <v>20838</v>
      </c>
      <c r="E9898" s="9">
        <v>1999</v>
      </c>
      <c r="F9898" s="7" t="s">
        <v>21681</v>
      </c>
      <c r="G9898" s="7" t="s">
        <v>5401</v>
      </c>
      <c r="H9898" s="8" t="s">
        <v>7787</v>
      </c>
      <c r="I9898" s="8" t="s">
        <v>7785</v>
      </c>
      <c r="J9898" s="19">
        <v>1</v>
      </c>
      <c r="K9898" s="19" t="s">
        <v>7736</v>
      </c>
      <c r="L9898" s="11">
        <v>2</v>
      </c>
      <c r="M9898" s="11"/>
      <c r="N9898" s="24"/>
      <c r="P9898" s="32"/>
      <c r="T9898" s="19"/>
      <c r="U9898" s="3" t="s">
        <v>2984</v>
      </c>
      <c r="X9898" t="str">
        <f t="shared" si="608"/>
        <v/>
      </c>
      <c r="Z9898">
        <f t="shared" si="609"/>
        <v>1</v>
      </c>
      <c r="AB9898" s="9"/>
      <c r="AC9898" t="s">
        <v>7787</v>
      </c>
      <c r="AD9898">
        <f t="shared" si="610"/>
        <v>0</v>
      </c>
      <c r="AF9898" s="3"/>
      <c r="AG9898" t="s">
        <v>1886</v>
      </c>
      <c r="AH9898" s="9" t="s">
        <v>4925</v>
      </c>
    </row>
    <row r="9899" spans="1:34" ht="10.95" customHeight="1" outlineLevel="1" x14ac:dyDescent="0.25">
      <c r="A9899" t="s">
        <v>6779</v>
      </c>
      <c r="C9899" s="3" t="s">
        <v>12466</v>
      </c>
      <c r="D9899" s="3">
        <v>1888</v>
      </c>
      <c r="E9899" s="9">
        <v>2000</v>
      </c>
      <c r="F9899" s="7" t="s">
        <v>1680</v>
      </c>
      <c r="G9899" s="7" t="s">
        <v>5401</v>
      </c>
      <c r="H9899" s="8" t="s">
        <v>4365</v>
      </c>
      <c r="I9899" s="8" t="s">
        <v>7031</v>
      </c>
      <c r="J9899" s="19">
        <v>1</v>
      </c>
      <c r="K9899" s="19" t="s">
        <v>7736</v>
      </c>
      <c r="L9899" s="11">
        <v>7</v>
      </c>
      <c r="M9899" s="11"/>
      <c r="N9899" s="24"/>
      <c r="P9899" s="32"/>
      <c r="T9899" s="19"/>
      <c r="U9899" s="3" t="s">
        <v>6872</v>
      </c>
      <c r="X9899" t="str">
        <f t="shared" si="608"/>
        <v/>
      </c>
      <c r="Z9899" t="str">
        <f t="shared" si="609"/>
        <v/>
      </c>
      <c r="AB9899" s="9"/>
      <c r="AC9899" t="s">
        <v>4365</v>
      </c>
      <c r="AD9899">
        <f t="shared" si="610"/>
        <v>0</v>
      </c>
      <c r="AF9899" s="3"/>
      <c r="AH9899" s="9"/>
    </row>
    <row r="9900" spans="1:34" ht="10.95" customHeight="1" outlineLevel="1" x14ac:dyDescent="0.25">
      <c r="A9900" t="s">
        <v>6779</v>
      </c>
      <c r="C9900" s="3" t="s">
        <v>12466</v>
      </c>
      <c r="D9900" s="3">
        <v>1892</v>
      </c>
      <c r="E9900" s="9">
        <v>2000</v>
      </c>
      <c r="F9900" s="7" t="s">
        <v>2985</v>
      </c>
      <c r="G9900" s="7" t="s">
        <v>5401</v>
      </c>
      <c r="H9900" s="8" t="s">
        <v>2910</v>
      </c>
      <c r="I9900" s="8" t="s">
        <v>7788</v>
      </c>
      <c r="J9900" s="19">
        <v>4</v>
      </c>
      <c r="K9900" s="19" t="s">
        <v>7736</v>
      </c>
      <c r="L9900" s="11">
        <v>1.5</v>
      </c>
      <c r="M9900" s="11"/>
      <c r="N9900" s="24"/>
      <c r="P9900" s="32"/>
      <c r="T9900" s="19"/>
      <c r="U9900" s="3">
        <v>1631</v>
      </c>
      <c r="X9900" t="str">
        <f t="shared" si="608"/>
        <v/>
      </c>
      <c r="Z9900" t="str">
        <f t="shared" si="609"/>
        <v/>
      </c>
      <c r="AB9900" s="9"/>
      <c r="AC9900" t="s">
        <v>2910</v>
      </c>
      <c r="AD9900">
        <f t="shared" si="610"/>
        <v>0</v>
      </c>
      <c r="AF9900" s="3"/>
      <c r="AG9900" t="s">
        <v>3357</v>
      </c>
      <c r="AH9900" s="9" t="s">
        <v>4925</v>
      </c>
    </row>
    <row r="9901" spans="1:34" ht="10.95" customHeight="1" outlineLevel="1" x14ac:dyDescent="0.25">
      <c r="A9901" t="s">
        <v>6779</v>
      </c>
      <c r="C9901" s="3" t="s">
        <v>12466</v>
      </c>
      <c r="D9901" s="3">
        <v>1921</v>
      </c>
      <c r="E9901" s="9">
        <v>2000</v>
      </c>
      <c r="F9901" s="7" t="s">
        <v>2985</v>
      </c>
      <c r="G9901" s="7" t="s">
        <v>5401</v>
      </c>
      <c r="H9901" s="8" t="s">
        <v>3761</v>
      </c>
      <c r="I9901" s="8" t="s">
        <v>7789</v>
      </c>
      <c r="J9901" s="19">
        <v>1</v>
      </c>
      <c r="K9901" s="19" t="s">
        <v>7736</v>
      </c>
      <c r="L9901" s="11">
        <v>0.7</v>
      </c>
      <c r="M9901" s="11"/>
      <c r="N9901" s="24"/>
      <c r="P9901" s="32"/>
      <c r="T9901" s="19"/>
      <c r="U9901" s="3">
        <v>1659</v>
      </c>
      <c r="X9901" t="str">
        <f t="shared" si="608"/>
        <v/>
      </c>
      <c r="Z9901" t="str">
        <f t="shared" si="609"/>
        <v/>
      </c>
      <c r="AB9901" s="9"/>
      <c r="AC9901" t="s">
        <v>3761</v>
      </c>
      <c r="AD9901">
        <f t="shared" si="610"/>
        <v>0</v>
      </c>
      <c r="AF9901" s="3"/>
      <c r="AG9901" t="s">
        <v>3762</v>
      </c>
      <c r="AH9901" s="9" t="s">
        <v>4925</v>
      </c>
    </row>
    <row r="9902" spans="1:34" ht="10.95" customHeight="1" outlineLevel="1" x14ac:dyDescent="0.25">
      <c r="A9902" t="s">
        <v>6779</v>
      </c>
      <c r="C9902" s="3" t="s">
        <v>12466</v>
      </c>
      <c r="D9902" s="3">
        <v>1941</v>
      </c>
      <c r="E9902" s="9">
        <v>2000</v>
      </c>
      <c r="F9902" s="7" t="s">
        <v>5299</v>
      </c>
      <c r="G9902" s="7" t="s">
        <v>5401</v>
      </c>
      <c r="H9902" s="8" t="s">
        <v>1681</v>
      </c>
      <c r="I9902" s="8" t="s">
        <v>1986</v>
      </c>
      <c r="J9902" s="19">
        <v>5</v>
      </c>
      <c r="K9902" s="19" t="s">
        <v>7736</v>
      </c>
      <c r="L9902" s="11">
        <v>0.4</v>
      </c>
      <c r="M9902" s="11"/>
      <c r="N9902" s="24"/>
      <c r="P9902" s="32"/>
      <c r="T9902" s="19"/>
      <c r="U9902" s="3">
        <v>1679</v>
      </c>
      <c r="X9902" t="str">
        <f t="shared" si="608"/>
        <v/>
      </c>
      <c r="Z9902" t="str">
        <f t="shared" si="609"/>
        <v/>
      </c>
      <c r="AB9902" s="9"/>
      <c r="AC9902" t="s">
        <v>1681</v>
      </c>
      <c r="AD9902">
        <f t="shared" si="610"/>
        <v>0</v>
      </c>
      <c r="AF9902" s="3"/>
      <c r="AG9902" t="s">
        <v>582</v>
      </c>
      <c r="AH9902" s="9" t="s">
        <v>4613</v>
      </c>
    </row>
    <row r="9903" spans="1:34" ht="10.95" customHeight="1" outlineLevel="1" x14ac:dyDescent="0.25">
      <c r="A9903" t="s">
        <v>6779</v>
      </c>
      <c r="C9903" s="3" t="s">
        <v>12466</v>
      </c>
      <c r="D9903" s="3" t="s">
        <v>7791</v>
      </c>
      <c r="E9903" s="9">
        <v>2000</v>
      </c>
      <c r="F9903" s="7" t="s">
        <v>1498</v>
      </c>
      <c r="G9903" s="7" t="s">
        <v>5401</v>
      </c>
      <c r="H9903" s="8" t="s">
        <v>1681</v>
      </c>
      <c r="I9903" s="8" t="s">
        <v>1986</v>
      </c>
      <c r="J9903" s="19">
        <v>5</v>
      </c>
      <c r="K9903" s="19" t="s">
        <v>7736</v>
      </c>
      <c r="L9903" s="11">
        <v>3.5</v>
      </c>
      <c r="M9903" s="11"/>
      <c r="N9903" s="24"/>
      <c r="P9903" s="32"/>
      <c r="T9903" s="19"/>
      <c r="U9903" s="3" t="s">
        <v>3371</v>
      </c>
      <c r="X9903" t="str">
        <f t="shared" si="608"/>
        <v/>
      </c>
      <c r="Z9903" t="str">
        <f t="shared" si="609"/>
        <v/>
      </c>
      <c r="AB9903" s="9"/>
      <c r="AC9903" t="s">
        <v>1681</v>
      </c>
      <c r="AD9903">
        <f t="shared" si="610"/>
        <v>0</v>
      </c>
      <c r="AF9903" s="3"/>
      <c r="AG9903" t="s">
        <v>582</v>
      </c>
      <c r="AH9903" s="9" t="s">
        <v>4925</v>
      </c>
    </row>
    <row r="9904" spans="1:34" ht="10.95" customHeight="1" outlineLevel="1" x14ac:dyDescent="0.25">
      <c r="A9904" t="s">
        <v>6779</v>
      </c>
      <c r="C9904" s="3" t="s">
        <v>12466</v>
      </c>
      <c r="D9904" s="3">
        <v>2009</v>
      </c>
      <c r="E9904" s="9">
        <v>2001</v>
      </c>
      <c r="F9904" s="7" t="s">
        <v>1692</v>
      </c>
      <c r="G9904" s="7" t="s">
        <v>5401</v>
      </c>
      <c r="H9904" s="8" t="s">
        <v>602</v>
      </c>
      <c r="I9904" s="8" t="s">
        <v>7790</v>
      </c>
      <c r="J9904" s="19">
        <v>1</v>
      </c>
      <c r="K9904" s="19" t="s">
        <v>7736</v>
      </c>
      <c r="L9904" s="11">
        <v>1.7</v>
      </c>
      <c r="M9904" s="11"/>
      <c r="N9904" s="24"/>
      <c r="P9904" s="32"/>
      <c r="T9904" s="19"/>
      <c r="U9904" s="3">
        <v>1723</v>
      </c>
      <c r="X9904" t="str">
        <f t="shared" si="608"/>
        <v/>
      </c>
      <c r="Z9904" t="str">
        <f t="shared" si="609"/>
        <v/>
      </c>
      <c r="AB9904" s="9"/>
      <c r="AC9904" t="s">
        <v>602</v>
      </c>
      <c r="AD9904">
        <f t="shared" si="610"/>
        <v>0</v>
      </c>
      <c r="AF9904" s="3"/>
      <c r="AG9904" t="s">
        <v>2859</v>
      </c>
      <c r="AH9904" s="9" t="s">
        <v>4613</v>
      </c>
    </row>
    <row r="9905" spans="1:34" ht="10.95" customHeight="1" outlineLevel="1" x14ac:dyDescent="0.25">
      <c r="A9905" t="s">
        <v>6779</v>
      </c>
      <c r="C9905" s="3" t="s">
        <v>12466</v>
      </c>
      <c r="D9905" s="3">
        <v>2089</v>
      </c>
      <c r="E9905" s="9">
        <v>2002</v>
      </c>
      <c r="F9905" s="7" t="s">
        <v>2351</v>
      </c>
      <c r="G9905" s="7" t="s">
        <v>5401</v>
      </c>
      <c r="H9905" s="8" t="s">
        <v>1499</v>
      </c>
      <c r="I9905" s="8" t="s">
        <v>7792</v>
      </c>
      <c r="J9905" s="19">
        <v>5</v>
      </c>
      <c r="K9905" s="19" t="s">
        <v>7736</v>
      </c>
      <c r="L9905" s="11">
        <v>1</v>
      </c>
      <c r="M9905" s="11"/>
      <c r="N9905" s="24"/>
      <c r="P9905" s="32"/>
      <c r="T9905" s="19"/>
      <c r="U9905" s="3">
        <v>1799</v>
      </c>
      <c r="X9905" t="str">
        <f t="shared" si="608"/>
        <v/>
      </c>
      <c r="Z9905" t="str">
        <f t="shared" si="609"/>
        <v/>
      </c>
      <c r="AB9905" s="9"/>
      <c r="AC9905" t="s">
        <v>1499</v>
      </c>
      <c r="AD9905">
        <f t="shared" si="610"/>
        <v>0</v>
      </c>
      <c r="AF9905" s="3"/>
      <c r="AG9905" t="s">
        <v>1886</v>
      </c>
      <c r="AH9905" s="9" t="s">
        <v>4613</v>
      </c>
    </row>
    <row r="9906" spans="1:34" ht="10.95" customHeight="1" outlineLevel="1" x14ac:dyDescent="0.25">
      <c r="A9906" t="s">
        <v>6779</v>
      </c>
      <c r="C9906" s="3" t="s">
        <v>12466</v>
      </c>
      <c r="D9906" s="3">
        <v>2094</v>
      </c>
      <c r="E9906" s="9">
        <v>2002</v>
      </c>
      <c r="F9906" s="7" t="s">
        <v>6023</v>
      </c>
      <c r="G9906" s="7" t="s">
        <v>5401</v>
      </c>
      <c r="H9906" s="8" t="s">
        <v>4047</v>
      </c>
      <c r="I9906" s="8" t="s">
        <v>7792</v>
      </c>
      <c r="J9906" s="19">
        <v>5</v>
      </c>
      <c r="K9906" s="19" t="s">
        <v>7736</v>
      </c>
      <c r="L9906" s="11">
        <v>0.5</v>
      </c>
      <c r="M9906" s="11"/>
      <c r="N9906" s="24"/>
      <c r="P9906" s="32"/>
      <c r="T9906" s="19"/>
      <c r="U9906" s="3">
        <v>1804</v>
      </c>
      <c r="X9906" t="str">
        <f t="shared" si="608"/>
        <v/>
      </c>
      <c r="Z9906" t="str">
        <f t="shared" si="609"/>
        <v/>
      </c>
      <c r="AB9906" s="9"/>
      <c r="AC9906" t="s">
        <v>4047</v>
      </c>
      <c r="AD9906">
        <f t="shared" si="610"/>
        <v>0</v>
      </c>
      <c r="AF9906" s="3"/>
      <c r="AG9906" t="s">
        <v>6460</v>
      </c>
      <c r="AH9906" s="9" t="s">
        <v>4925</v>
      </c>
    </row>
    <row r="9907" spans="1:34" ht="10.95" customHeight="1" outlineLevel="1" x14ac:dyDescent="0.25">
      <c r="A9907" t="s">
        <v>6779</v>
      </c>
      <c r="C9907" s="3" t="s">
        <v>12466</v>
      </c>
      <c r="D9907" s="3">
        <v>2095</v>
      </c>
      <c r="E9907" s="9">
        <v>2002</v>
      </c>
      <c r="F9907" s="7" t="s">
        <v>603</v>
      </c>
      <c r="G9907" s="7" t="s">
        <v>5401</v>
      </c>
      <c r="H9907" s="8" t="s">
        <v>1499</v>
      </c>
      <c r="I9907" s="8" t="s">
        <v>7793</v>
      </c>
      <c r="J9907" s="19">
        <v>5</v>
      </c>
      <c r="K9907" s="19" t="s">
        <v>7736</v>
      </c>
      <c r="L9907" s="11">
        <v>0.7</v>
      </c>
      <c r="M9907" s="11"/>
      <c r="N9907" s="24"/>
      <c r="P9907" s="32"/>
      <c r="T9907" s="19"/>
      <c r="U9907" s="3">
        <v>1805</v>
      </c>
      <c r="X9907" t="str">
        <f t="shared" si="608"/>
        <v/>
      </c>
      <c r="Z9907" t="str">
        <f t="shared" si="609"/>
        <v/>
      </c>
      <c r="AB9907" s="9"/>
      <c r="AC9907" t="s">
        <v>1499</v>
      </c>
      <c r="AD9907">
        <f t="shared" si="610"/>
        <v>0</v>
      </c>
      <c r="AF9907" s="3"/>
      <c r="AG9907" t="s">
        <v>1886</v>
      </c>
      <c r="AH9907" s="9" t="s">
        <v>4613</v>
      </c>
    </row>
    <row r="9908" spans="1:34" ht="10.95" customHeight="1" outlineLevel="1" x14ac:dyDescent="0.25">
      <c r="A9908" t="s">
        <v>6779</v>
      </c>
      <c r="C9908" s="3" t="s">
        <v>12466</v>
      </c>
      <c r="D9908" s="3">
        <v>2095</v>
      </c>
      <c r="E9908" s="9">
        <v>2002</v>
      </c>
      <c r="F9908" s="7" t="s">
        <v>1501</v>
      </c>
      <c r="G9908" s="7" t="s">
        <v>5401</v>
      </c>
      <c r="H9908" s="8" t="s">
        <v>1499</v>
      </c>
      <c r="I9908" s="8" t="s">
        <v>7793</v>
      </c>
      <c r="J9908" s="19">
        <v>5</v>
      </c>
      <c r="K9908" s="19" t="s">
        <v>7736</v>
      </c>
      <c r="L9908" s="11">
        <v>0.5</v>
      </c>
      <c r="M9908" s="11"/>
      <c r="N9908" s="24"/>
      <c r="P9908" s="32"/>
      <c r="T9908" s="19"/>
      <c r="U9908" s="3">
        <v>1808</v>
      </c>
      <c r="X9908" t="str">
        <f t="shared" si="608"/>
        <v/>
      </c>
      <c r="Z9908" t="str">
        <f t="shared" si="609"/>
        <v/>
      </c>
      <c r="AB9908" s="9"/>
      <c r="AC9908" t="s">
        <v>1499</v>
      </c>
      <c r="AD9908">
        <f t="shared" si="610"/>
        <v>0</v>
      </c>
      <c r="AF9908" s="3"/>
      <c r="AG9908" t="s">
        <v>1886</v>
      </c>
      <c r="AH9908" s="9" t="s">
        <v>4613</v>
      </c>
    </row>
    <row r="9909" spans="1:34" ht="10.95" customHeight="1" outlineLevel="1" x14ac:dyDescent="0.25">
      <c r="A9909" t="s">
        <v>6779</v>
      </c>
      <c r="C9909" s="3" t="s">
        <v>12466</v>
      </c>
      <c r="D9909" s="3">
        <v>2095</v>
      </c>
      <c r="E9909" s="9">
        <v>2002</v>
      </c>
      <c r="F9909" s="7" t="s">
        <v>5667</v>
      </c>
      <c r="G9909" s="7" t="s">
        <v>5401</v>
      </c>
      <c r="H9909" s="8" t="s">
        <v>1499</v>
      </c>
      <c r="I9909" s="8" t="s">
        <v>7793</v>
      </c>
      <c r="J9909" s="19">
        <v>5</v>
      </c>
      <c r="K9909" s="19" t="s">
        <v>7736</v>
      </c>
      <c r="L9909" s="11">
        <v>4</v>
      </c>
      <c r="M9909" s="11"/>
      <c r="N9909" s="24"/>
      <c r="P9909" s="32"/>
      <c r="T9909" s="19"/>
      <c r="U9909" s="3" t="s">
        <v>3372</v>
      </c>
      <c r="X9909" t="str">
        <f t="shared" si="608"/>
        <v/>
      </c>
      <c r="Z9909" t="str">
        <f t="shared" si="609"/>
        <v/>
      </c>
      <c r="AB9909" s="9"/>
      <c r="AC9909" t="s">
        <v>1499</v>
      </c>
      <c r="AD9909">
        <f t="shared" si="610"/>
        <v>0</v>
      </c>
      <c r="AF9909" s="3"/>
      <c r="AG9909" t="s">
        <v>1886</v>
      </c>
      <c r="AH9909" s="9" t="s">
        <v>4925</v>
      </c>
    </row>
    <row r="9910" spans="1:34" ht="10.95" customHeight="1" outlineLevel="1" x14ac:dyDescent="0.25">
      <c r="A9910" t="s">
        <v>6779</v>
      </c>
      <c r="C9910" s="3" t="s">
        <v>12466</v>
      </c>
      <c r="D9910" s="3">
        <v>2095</v>
      </c>
      <c r="E9910" s="9">
        <v>2002</v>
      </c>
      <c r="F9910" s="7" t="s">
        <v>1500</v>
      </c>
      <c r="G9910" s="7" t="s">
        <v>5401</v>
      </c>
      <c r="H9910" s="8" t="s">
        <v>1499</v>
      </c>
      <c r="I9910" s="8" t="s">
        <v>7793</v>
      </c>
      <c r="J9910" s="19">
        <v>5</v>
      </c>
      <c r="K9910" s="19" t="s">
        <v>7736</v>
      </c>
      <c r="L9910" s="11">
        <v>0.8</v>
      </c>
      <c r="M9910" s="11"/>
      <c r="N9910" s="24"/>
      <c r="P9910" s="32"/>
      <c r="T9910" s="19"/>
      <c r="U9910" s="3" t="s">
        <v>3373</v>
      </c>
      <c r="X9910" t="str">
        <f t="shared" si="608"/>
        <v/>
      </c>
      <c r="Z9910" t="str">
        <f t="shared" si="609"/>
        <v/>
      </c>
      <c r="AB9910" s="9"/>
      <c r="AC9910" t="s">
        <v>1499</v>
      </c>
      <c r="AD9910">
        <f t="shared" si="610"/>
        <v>0</v>
      </c>
      <c r="AF9910" s="3"/>
      <c r="AG9910" t="s">
        <v>1886</v>
      </c>
      <c r="AH9910" s="9" t="s">
        <v>4613</v>
      </c>
    </row>
    <row r="9911" spans="1:34" ht="10.95" customHeight="1" outlineLevel="1" x14ac:dyDescent="0.25">
      <c r="A9911" t="s">
        <v>6779</v>
      </c>
      <c r="C9911" s="3" t="s">
        <v>12466</v>
      </c>
      <c r="D9911" s="3" t="s">
        <v>7794</v>
      </c>
      <c r="E9911" s="9">
        <v>2002</v>
      </c>
      <c r="F9911" s="7" t="s">
        <v>3784</v>
      </c>
      <c r="G9911" s="7" t="s">
        <v>5401</v>
      </c>
      <c r="H9911" s="8" t="s">
        <v>581</v>
      </c>
      <c r="I9911" s="8" t="s">
        <v>7795</v>
      </c>
      <c r="J9911" s="19">
        <v>5</v>
      </c>
      <c r="K9911" s="19" t="s">
        <v>7736</v>
      </c>
      <c r="L9911" s="11">
        <v>8</v>
      </c>
      <c r="M9911" s="11"/>
      <c r="N9911" s="24"/>
      <c r="P9911" s="32"/>
      <c r="T9911" s="19"/>
      <c r="U9911" s="3" t="s">
        <v>1816</v>
      </c>
      <c r="X9911" t="str">
        <f t="shared" si="608"/>
        <v/>
      </c>
      <c r="Z9911" t="str">
        <f t="shared" si="609"/>
        <v/>
      </c>
      <c r="AB9911" s="9"/>
      <c r="AC9911" t="s">
        <v>581</v>
      </c>
      <c r="AD9911">
        <f t="shared" si="610"/>
        <v>0</v>
      </c>
      <c r="AF9911" s="3"/>
      <c r="AG9911" t="s">
        <v>582</v>
      </c>
      <c r="AH9911" s="9" t="s">
        <v>4925</v>
      </c>
    </row>
    <row r="9912" spans="1:34" ht="10.95" customHeight="1" outlineLevel="1" x14ac:dyDescent="0.25">
      <c r="A9912" t="s">
        <v>6779</v>
      </c>
      <c r="C9912" s="3" t="s">
        <v>12466</v>
      </c>
      <c r="D9912" s="3">
        <v>2119</v>
      </c>
      <c r="E9912" s="9">
        <v>2002</v>
      </c>
      <c r="F9912" s="7" t="s">
        <v>3784</v>
      </c>
      <c r="G9912" s="7" t="s">
        <v>5401</v>
      </c>
      <c r="H9912" s="8" t="s">
        <v>1503</v>
      </c>
      <c r="I9912" s="8" t="s">
        <v>7796</v>
      </c>
      <c r="J9912" s="19">
        <v>5</v>
      </c>
      <c r="K9912" s="19" t="s">
        <v>7736</v>
      </c>
      <c r="L9912" s="11">
        <v>4</v>
      </c>
      <c r="M9912" s="11"/>
      <c r="N9912" s="24"/>
      <c r="P9912" s="32"/>
      <c r="T9912" s="19"/>
      <c r="U9912" s="3" t="s">
        <v>1502</v>
      </c>
      <c r="X9912" t="str">
        <f t="shared" si="608"/>
        <v/>
      </c>
      <c r="Z9912" t="str">
        <f t="shared" si="609"/>
        <v/>
      </c>
      <c r="AB9912" s="9"/>
      <c r="AC9912" t="s">
        <v>1503</v>
      </c>
      <c r="AD9912">
        <f t="shared" si="610"/>
        <v>0</v>
      </c>
      <c r="AF9912" s="3"/>
      <c r="AG9912" t="s">
        <v>582</v>
      </c>
      <c r="AH9912" s="9" t="s">
        <v>4925</v>
      </c>
    </row>
    <row r="9913" spans="1:34" ht="10.95" customHeight="1" outlineLevel="1" x14ac:dyDescent="0.25">
      <c r="A9913" t="s">
        <v>6779</v>
      </c>
      <c r="C9913" s="3" t="s">
        <v>12466</v>
      </c>
      <c r="D9913" s="3">
        <v>2179</v>
      </c>
      <c r="E9913" s="9">
        <v>2003</v>
      </c>
      <c r="F9913" s="7" t="s">
        <v>6023</v>
      </c>
      <c r="G9913" s="7" t="s">
        <v>5401</v>
      </c>
      <c r="H9913" s="8" t="s">
        <v>1679</v>
      </c>
      <c r="I9913" s="8" t="s">
        <v>7032</v>
      </c>
      <c r="J9913" s="19">
        <v>3</v>
      </c>
      <c r="K9913" s="19" t="s">
        <v>7736</v>
      </c>
      <c r="L9913" s="11">
        <v>2.2999999999999998</v>
      </c>
      <c r="M9913" s="11"/>
      <c r="N9913" s="24"/>
      <c r="P9913" s="32"/>
      <c r="T9913" s="19"/>
      <c r="U9913" s="3">
        <v>1864</v>
      </c>
      <c r="X9913" t="str">
        <f t="shared" si="608"/>
        <v/>
      </c>
      <c r="Z9913" t="str">
        <f t="shared" si="609"/>
        <v/>
      </c>
      <c r="AB9913" s="9"/>
      <c r="AC9913" t="s">
        <v>1679</v>
      </c>
      <c r="AD9913">
        <f t="shared" si="610"/>
        <v>0</v>
      </c>
      <c r="AF9913" s="3"/>
      <c r="AG9913" t="s">
        <v>6191</v>
      </c>
      <c r="AH9913" s="9" t="s">
        <v>4925</v>
      </c>
    </row>
    <row r="9914" spans="1:34" ht="10.95" customHeight="1" outlineLevel="1" x14ac:dyDescent="0.25">
      <c r="A9914" t="s">
        <v>6779</v>
      </c>
      <c r="C9914" s="3" t="s">
        <v>12466</v>
      </c>
      <c r="D9914" s="3">
        <v>2198</v>
      </c>
      <c r="E9914" s="9">
        <v>2003</v>
      </c>
      <c r="F9914" s="7" t="s">
        <v>67</v>
      </c>
      <c r="G9914" s="7" t="s">
        <v>5401</v>
      </c>
      <c r="H9914" s="8" t="s">
        <v>4048</v>
      </c>
      <c r="I9914" s="8" t="s">
        <v>7797</v>
      </c>
      <c r="J9914" s="19">
        <v>5</v>
      </c>
      <c r="K9914" s="19" t="s">
        <v>7736</v>
      </c>
      <c r="L9914" s="11">
        <v>3.2</v>
      </c>
      <c r="M9914" s="11"/>
      <c r="N9914" s="24"/>
      <c r="P9914" s="32"/>
      <c r="T9914" s="19"/>
      <c r="U9914" s="3">
        <v>1883</v>
      </c>
      <c r="X9914" t="str">
        <f t="shared" si="608"/>
        <v/>
      </c>
      <c r="Z9914" t="str">
        <f t="shared" si="609"/>
        <v/>
      </c>
      <c r="AB9914" s="9"/>
      <c r="AC9914" t="s">
        <v>4048</v>
      </c>
      <c r="AD9914">
        <f t="shared" si="610"/>
        <v>0</v>
      </c>
      <c r="AF9914" s="3"/>
      <c r="AG9914" t="s">
        <v>2855</v>
      </c>
      <c r="AH9914" s="9" t="s">
        <v>4925</v>
      </c>
    </row>
    <row r="9915" spans="1:34" ht="10.95" customHeight="1" outlineLevel="1" x14ac:dyDescent="0.25">
      <c r="A9915" t="s">
        <v>6779</v>
      </c>
      <c r="C9915" s="3" t="s">
        <v>12466</v>
      </c>
      <c r="D9915" s="3">
        <v>2235</v>
      </c>
      <c r="E9915" s="9">
        <v>2004</v>
      </c>
      <c r="F9915" s="7" t="s">
        <v>1504</v>
      </c>
      <c r="G9915" s="7" t="s">
        <v>5401</v>
      </c>
      <c r="H9915" s="8" t="s">
        <v>5664</v>
      </c>
      <c r="I9915" s="8" t="s">
        <v>7798</v>
      </c>
      <c r="J9915" s="19">
        <v>2</v>
      </c>
      <c r="K9915" s="19" t="s">
        <v>7736</v>
      </c>
      <c r="L9915" s="11">
        <v>0.5</v>
      </c>
      <c r="M9915" s="11"/>
      <c r="N9915" s="24"/>
      <c r="P9915" s="32"/>
      <c r="T9915" s="19"/>
      <c r="U9915" s="3">
        <v>1909</v>
      </c>
      <c r="X9915" t="str">
        <f t="shared" si="608"/>
        <v/>
      </c>
      <c r="Z9915" t="str">
        <f t="shared" si="609"/>
        <v/>
      </c>
      <c r="AB9915" s="9"/>
      <c r="AC9915" t="s">
        <v>5664</v>
      </c>
      <c r="AD9915">
        <f t="shared" si="610"/>
        <v>0</v>
      </c>
      <c r="AF9915" s="3"/>
      <c r="AG9915" t="s">
        <v>1684</v>
      </c>
      <c r="AH9915" s="9" t="s">
        <v>4613</v>
      </c>
    </row>
    <row r="9916" spans="1:34" ht="10.95" customHeight="1" outlineLevel="1" x14ac:dyDescent="0.25">
      <c r="A9916" t="s">
        <v>6779</v>
      </c>
      <c r="C9916" s="3" t="s">
        <v>12466</v>
      </c>
      <c r="D9916" s="3">
        <v>2267</v>
      </c>
      <c r="E9916" s="9">
        <v>2004</v>
      </c>
      <c r="F9916" s="10" t="s">
        <v>22093</v>
      </c>
      <c r="G9916" s="7" t="s">
        <v>5401</v>
      </c>
      <c r="H9916" s="8" t="s">
        <v>2854</v>
      </c>
      <c r="I9916" s="8" t="s">
        <v>7032</v>
      </c>
      <c r="J9916" s="19">
        <v>5</v>
      </c>
      <c r="K9916" s="19" t="s">
        <v>7736</v>
      </c>
      <c r="L9916" s="11">
        <v>3</v>
      </c>
      <c r="M9916" s="11"/>
      <c r="N9916" s="24"/>
      <c r="P9916" s="32"/>
      <c r="T9916" s="19"/>
      <c r="U9916" s="3">
        <v>1927</v>
      </c>
      <c r="X9916" t="str">
        <f t="shared" si="608"/>
        <v/>
      </c>
      <c r="Z9916" t="str">
        <f t="shared" si="609"/>
        <v/>
      </c>
      <c r="AB9916" s="9"/>
      <c r="AC9916" t="s">
        <v>2854</v>
      </c>
      <c r="AD9916">
        <f t="shared" si="610"/>
        <v>0</v>
      </c>
      <c r="AF9916" s="3"/>
      <c r="AH9916" s="9"/>
    </row>
    <row r="9917" spans="1:34" ht="10.95" customHeight="1" outlineLevel="1" x14ac:dyDescent="0.25">
      <c r="A9917" t="s">
        <v>6779</v>
      </c>
      <c r="C9917" s="3" t="s">
        <v>12466</v>
      </c>
      <c r="D9917" s="3" t="s">
        <v>7799</v>
      </c>
      <c r="E9917" s="9">
        <v>2004</v>
      </c>
      <c r="F9917" s="7" t="s">
        <v>7034</v>
      </c>
      <c r="G9917" s="7" t="s">
        <v>5401</v>
      </c>
      <c r="H9917" s="8" t="s">
        <v>2854</v>
      </c>
      <c r="I9917" s="8" t="s">
        <v>7032</v>
      </c>
      <c r="J9917" s="19">
        <v>5</v>
      </c>
      <c r="K9917" s="19" t="s">
        <v>7736</v>
      </c>
      <c r="L9917" s="11">
        <v>5</v>
      </c>
      <c r="M9917" s="11"/>
      <c r="N9917" s="24"/>
      <c r="P9917" s="32"/>
      <c r="T9917" s="19"/>
      <c r="U9917" s="3" t="s">
        <v>7033</v>
      </c>
      <c r="X9917">
        <f t="shared" si="608"/>
        <v>1</v>
      </c>
      <c r="Z9917" t="str">
        <f t="shared" si="609"/>
        <v/>
      </c>
      <c r="AB9917" s="9"/>
      <c r="AC9917" t="s">
        <v>2854</v>
      </c>
      <c r="AD9917">
        <f t="shared" si="610"/>
        <v>0</v>
      </c>
      <c r="AF9917" s="3"/>
      <c r="AH9917" s="9"/>
    </row>
    <row r="9918" spans="1:34" ht="10.95" customHeight="1" outlineLevel="1" x14ac:dyDescent="0.25">
      <c r="A9918" t="s">
        <v>6779</v>
      </c>
      <c r="C9918" s="3" t="s">
        <v>12466</v>
      </c>
      <c r="D9918" s="3">
        <v>2291</v>
      </c>
      <c r="E9918" s="9">
        <v>2004</v>
      </c>
      <c r="F9918" s="7" t="s">
        <v>6023</v>
      </c>
      <c r="G9918" s="7" t="s">
        <v>5401</v>
      </c>
      <c r="H9918" s="8" t="s">
        <v>1679</v>
      </c>
      <c r="I9918" s="8" t="s">
        <v>7800</v>
      </c>
      <c r="J9918" s="19">
        <v>3</v>
      </c>
      <c r="K9918" s="19" t="s">
        <v>7736</v>
      </c>
      <c r="L9918" s="11">
        <v>2.5</v>
      </c>
      <c r="M9918" s="11"/>
      <c r="N9918" s="24"/>
      <c r="P9918" s="32"/>
      <c r="T9918" s="19"/>
      <c r="U9918" s="3">
        <v>1963</v>
      </c>
      <c r="X9918" t="str">
        <f t="shared" si="608"/>
        <v/>
      </c>
      <c r="Z9918" t="str">
        <f t="shared" si="609"/>
        <v/>
      </c>
      <c r="AB9918" s="9"/>
      <c r="AC9918" t="s">
        <v>1679</v>
      </c>
      <c r="AD9918">
        <f t="shared" si="610"/>
        <v>0</v>
      </c>
      <c r="AF9918" s="3"/>
      <c r="AG9918" t="s">
        <v>6191</v>
      </c>
      <c r="AH9918" s="9" t="s">
        <v>4925</v>
      </c>
    </row>
    <row r="9919" spans="1:34" ht="10.95" customHeight="1" outlineLevel="1" x14ac:dyDescent="0.25">
      <c r="A9919" t="s">
        <v>6779</v>
      </c>
      <c r="C9919" s="3" t="s">
        <v>12466</v>
      </c>
      <c r="D9919" s="3">
        <v>2292</v>
      </c>
      <c r="E9919" s="9">
        <v>2004</v>
      </c>
      <c r="F9919" s="7" t="s">
        <v>6023</v>
      </c>
      <c r="G9919" s="7" t="s">
        <v>5401</v>
      </c>
      <c r="H9919" s="8" t="s">
        <v>1679</v>
      </c>
      <c r="I9919" s="8" t="s">
        <v>7800</v>
      </c>
      <c r="J9919" s="19">
        <v>2</v>
      </c>
      <c r="K9919" s="19" t="s">
        <v>7736</v>
      </c>
      <c r="L9919" s="11">
        <v>2.5</v>
      </c>
      <c r="M9919" s="11"/>
      <c r="N9919" s="24"/>
      <c r="P9919" s="32"/>
      <c r="T9919" s="19"/>
      <c r="U9919" s="3">
        <v>1962</v>
      </c>
      <c r="X9919" t="str">
        <f t="shared" si="608"/>
        <v/>
      </c>
      <c r="Z9919" t="str">
        <f t="shared" si="609"/>
        <v/>
      </c>
      <c r="AB9919" s="9"/>
      <c r="AC9919" t="s">
        <v>1679</v>
      </c>
      <c r="AD9919">
        <f t="shared" si="610"/>
        <v>0</v>
      </c>
      <c r="AF9919" s="3"/>
      <c r="AG9919" t="s">
        <v>6191</v>
      </c>
      <c r="AH9919" s="9" t="s">
        <v>4925</v>
      </c>
    </row>
    <row r="9920" spans="1:34" ht="10.95" customHeight="1" outlineLevel="1" x14ac:dyDescent="0.25">
      <c r="A9920" t="s">
        <v>6779</v>
      </c>
      <c r="C9920" s="3" t="s">
        <v>12466</v>
      </c>
      <c r="D9920" s="3" t="s">
        <v>7801</v>
      </c>
      <c r="E9920" s="9">
        <v>2004</v>
      </c>
      <c r="F9920" s="7" t="s">
        <v>21682</v>
      </c>
      <c r="G9920" s="7" t="s">
        <v>5401</v>
      </c>
      <c r="H9920" s="8" t="s">
        <v>1679</v>
      </c>
      <c r="I9920" s="8" t="s">
        <v>7800</v>
      </c>
      <c r="J9920" s="19">
        <v>3</v>
      </c>
      <c r="K9920" s="19" t="s">
        <v>7736</v>
      </c>
      <c r="L9920" s="11">
        <v>8</v>
      </c>
      <c r="M9920" s="11"/>
      <c r="N9920" s="24"/>
      <c r="P9920" s="32"/>
      <c r="T9920" s="19"/>
      <c r="U9920" s="3" t="s">
        <v>3367</v>
      </c>
      <c r="X9920" t="str">
        <f t="shared" si="608"/>
        <v/>
      </c>
      <c r="Z9920">
        <f t="shared" si="609"/>
        <v>1</v>
      </c>
      <c r="AB9920" s="9"/>
      <c r="AC9920" t="s">
        <v>1679</v>
      </c>
      <c r="AD9920">
        <f t="shared" si="610"/>
        <v>0</v>
      </c>
      <c r="AF9920" s="3"/>
      <c r="AH9920" s="9"/>
    </row>
    <row r="9921" spans="1:34" ht="10.95" customHeight="1" outlineLevel="1" x14ac:dyDescent="0.25">
      <c r="A9921" t="s">
        <v>6779</v>
      </c>
      <c r="C9921" s="3" t="s">
        <v>12466</v>
      </c>
      <c r="D9921" s="3" t="s">
        <v>7801</v>
      </c>
      <c r="E9921" s="9">
        <v>2004</v>
      </c>
      <c r="F9921" s="7" t="s">
        <v>2473</v>
      </c>
      <c r="G9921" s="7" t="s">
        <v>5401</v>
      </c>
      <c r="H9921" s="8" t="s">
        <v>1679</v>
      </c>
      <c r="I9921" s="8" t="s">
        <v>7800</v>
      </c>
      <c r="J9921" s="19">
        <v>3</v>
      </c>
      <c r="K9921" s="19" t="s">
        <v>7736</v>
      </c>
      <c r="L9921" s="11">
        <v>4</v>
      </c>
      <c r="M9921" s="11"/>
      <c r="N9921" s="24"/>
      <c r="P9921" s="32"/>
      <c r="T9921" s="19"/>
      <c r="U9921" s="3" t="s">
        <v>3366</v>
      </c>
      <c r="W9921" t="s">
        <v>7738</v>
      </c>
      <c r="X9921" t="str">
        <f t="shared" si="608"/>
        <v/>
      </c>
      <c r="Z9921" t="str">
        <f t="shared" si="609"/>
        <v/>
      </c>
      <c r="AB9921" s="9"/>
      <c r="AC9921" t="s">
        <v>1679</v>
      </c>
      <c r="AD9921">
        <f t="shared" si="610"/>
        <v>0</v>
      </c>
      <c r="AF9921" s="3"/>
      <c r="AG9921" t="s">
        <v>6191</v>
      </c>
      <c r="AH9921" s="9" t="s">
        <v>4623</v>
      </c>
    </row>
    <row r="9922" spans="1:34" ht="10.95" customHeight="1" outlineLevel="1" x14ac:dyDescent="0.25">
      <c r="A9922" t="s">
        <v>6779</v>
      </c>
      <c r="C9922" s="3" t="s">
        <v>12466</v>
      </c>
      <c r="D9922" s="3" t="s">
        <v>7801</v>
      </c>
      <c r="E9922" s="9">
        <v>2004</v>
      </c>
      <c r="F9922" s="10" t="s">
        <v>22254</v>
      </c>
      <c r="G9922" s="7" t="s">
        <v>5401</v>
      </c>
      <c r="H9922" s="8" t="s">
        <v>1679</v>
      </c>
      <c r="I9922" s="8" t="s">
        <v>7800</v>
      </c>
      <c r="J9922" s="19">
        <v>3</v>
      </c>
      <c r="K9922" s="19" t="s">
        <v>7736</v>
      </c>
      <c r="L9922" s="11">
        <v>15</v>
      </c>
      <c r="M9922" s="11"/>
      <c r="N9922" s="24"/>
      <c r="P9922" s="32"/>
      <c r="T9922" s="19"/>
      <c r="U9922" s="3" t="s">
        <v>3366</v>
      </c>
      <c r="W9922" t="s">
        <v>7738</v>
      </c>
      <c r="X9922">
        <f t="shared" ref="X9922:X9985" si="611">IF(COUNTIF(F9922,"*fdc*"),1,"")</f>
        <v>1</v>
      </c>
      <c r="Y9922">
        <v>1</v>
      </c>
      <c r="Z9922" t="str">
        <f t="shared" ref="Z9922:Z9985" si="612">IF(COUNTIF(F9922,"*s/s*"),1,"")</f>
        <v/>
      </c>
      <c r="AB9922" s="9"/>
      <c r="AC9922" t="s">
        <v>1679</v>
      </c>
      <c r="AD9922">
        <f t="shared" si="610"/>
        <v>0</v>
      </c>
      <c r="AF9922" s="3"/>
      <c r="AG9922" t="s">
        <v>6191</v>
      </c>
      <c r="AH9922" s="9" t="s">
        <v>4623</v>
      </c>
    </row>
    <row r="9923" spans="1:34" ht="10.95" customHeight="1" outlineLevel="1" x14ac:dyDescent="0.25">
      <c r="A9923" t="s">
        <v>6779</v>
      </c>
      <c r="C9923" s="3" t="s">
        <v>12466</v>
      </c>
      <c r="D9923" s="3">
        <v>2310</v>
      </c>
      <c r="E9923" s="9">
        <v>2004</v>
      </c>
      <c r="F9923" s="7" t="s">
        <v>67</v>
      </c>
      <c r="G9923" s="7" t="s">
        <v>5401</v>
      </c>
      <c r="H9923" s="8" t="s">
        <v>6624</v>
      </c>
      <c r="I9923" s="8" t="s">
        <v>7032</v>
      </c>
      <c r="J9923" s="19">
        <v>5</v>
      </c>
      <c r="K9923" s="19" t="s">
        <v>7736</v>
      </c>
      <c r="L9923" s="11">
        <v>2</v>
      </c>
      <c r="M9923" s="11"/>
      <c r="N9923" s="24"/>
      <c r="P9923" s="32"/>
      <c r="T9923" s="19"/>
      <c r="U9923" s="3">
        <v>1974</v>
      </c>
      <c r="X9923" t="str">
        <f t="shared" si="611"/>
        <v/>
      </c>
      <c r="Z9923" t="str">
        <f t="shared" si="612"/>
        <v/>
      </c>
      <c r="AB9923" s="9"/>
      <c r="AC9923" t="s">
        <v>6624</v>
      </c>
      <c r="AD9923">
        <f t="shared" si="610"/>
        <v>0</v>
      </c>
      <c r="AF9923" s="3"/>
      <c r="AG9923" t="s">
        <v>1822</v>
      </c>
      <c r="AH9923" s="9" t="s">
        <v>4925</v>
      </c>
    </row>
    <row r="9924" spans="1:34" ht="10.95" customHeight="1" outlineLevel="1" collapsed="1" x14ac:dyDescent="0.25">
      <c r="A9924" t="s">
        <v>6779</v>
      </c>
      <c r="C9924" s="3" t="s">
        <v>12466</v>
      </c>
      <c r="D9924" s="3">
        <v>2311</v>
      </c>
      <c r="E9924" s="9">
        <v>2004</v>
      </c>
      <c r="F9924" s="7" t="s">
        <v>67</v>
      </c>
      <c r="G9924" s="7" t="s">
        <v>5401</v>
      </c>
      <c r="H9924" s="8" t="s">
        <v>1821</v>
      </c>
      <c r="I9924" s="8" t="s">
        <v>7032</v>
      </c>
      <c r="J9924" s="19">
        <v>2</v>
      </c>
      <c r="K9924" s="19" t="s">
        <v>7736</v>
      </c>
      <c r="L9924" s="11">
        <v>2.7</v>
      </c>
      <c r="M9924" s="11"/>
      <c r="N9924" s="24"/>
      <c r="P9924" s="32"/>
      <c r="T9924" s="19"/>
      <c r="U9924" s="3">
        <v>1975</v>
      </c>
      <c r="X9924" t="str">
        <f t="shared" si="611"/>
        <v/>
      </c>
      <c r="Z9924" t="str">
        <f t="shared" si="612"/>
        <v/>
      </c>
      <c r="AB9924" s="9"/>
      <c r="AC9924" t="s">
        <v>1821</v>
      </c>
      <c r="AD9924">
        <f t="shared" si="610"/>
        <v>0</v>
      </c>
      <c r="AF9924" s="3"/>
      <c r="AG9924" t="s">
        <v>1822</v>
      </c>
      <c r="AH9924" s="9" t="s">
        <v>4925</v>
      </c>
    </row>
    <row r="9925" spans="1:34" ht="10.95" customHeight="1" outlineLevel="1" x14ac:dyDescent="0.25">
      <c r="A9925" t="s">
        <v>6779</v>
      </c>
      <c r="C9925" s="3" t="s">
        <v>12466</v>
      </c>
      <c r="D9925" s="3" t="s">
        <v>7816</v>
      </c>
      <c r="E9925" s="9">
        <v>2004</v>
      </c>
      <c r="F9925" s="7" t="s">
        <v>21683</v>
      </c>
      <c r="G9925" s="7" t="s">
        <v>5401</v>
      </c>
      <c r="H9925" s="8" t="s">
        <v>1821</v>
      </c>
      <c r="I9925" s="8" t="s">
        <v>7032</v>
      </c>
      <c r="J9925" s="19">
        <v>2</v>
      </c>
      <c r="K9925" s="19" t="s">
        <v>7736</v>
      </c>
      <c r="L9925" s="11">
        <v>6</v>
      </c>
      <c r="M9925" s="11"/>
      <c r="N9925" s="24"/>
      <c r="P9925" s="32"/>
      <c r="T9925" s="19"/>
      <c r="U9925" s="3">
        <v>1975</v>
      </c>
      <c r="W9925" t="s">
        <v>7738</v>
      </c>
      <c r="X9925" t="str">
        <f t="shared" si="611"/>
        <v/>
      </c>
      <c r="Z9925">
        <f t="shared" si="612"/>
        <v>1</v>
      </c>
      <c r="AB9925" s="9"/>
      <c r="AC9925" t="s">
        <v>1821</v>
      </c>
      <c r="AD9925">
        <f t="shared" si="610"/>
        <v>0</v>
      </c>
      <c r="AF9925" s="3"/>
      <c r="AG9925" t="s">
        <v>1822</v>
      </c>
      <c r="AH9925" s="9" t="s">
        <v>4925</v>
      </c>
    </row>
    <row r="9926" spans="1:34" ht="10.95" customHeight="1" outlineLevel="1" x14ac:dyDescent="0.25">
      <c r="A9926" t="s">
        <v>6779</v>
      </c>
      <c r="C9926" s="3" t="s">
        <v>12466</v>
      </c>
      <c r="D9926" s="3" t="s">
        <v>7803</v>
      </c>
      <c r="E9926" s="9">
        <v>2004</v>
      </c>
      <c r="F9926" s="7" t="s">
        <v>3784</v>
      </c>
      <c r="G9926" s="7" t="s">
        <v>5401</v>
      </c>
      <c r="H9926" s="8" t="s">
        <v>1821</v>
      </c>
      <c r="I9926" s="8" t="s">
        <v>7032</v>
      </c>
      <c r="J9926" s="19">
        <v>2</v>
      </c>
      <c r="K9926" s="19" t="s">
        <v>7736</v>
      </c>
      <c r="L9926" s="11">
        <v>6</v>
      </c>
      <c r="M9926" s="11"/>
      <c r="N9926" s="24"/>
      <c r="P9926" s="32"/>
      <c r="T9926" s="19"/>
      <c r="U9926" s="3" t="s">
        <v>3368</v>
      </c>
      <c r="W9926" t="s">
        <v>7738</v>
      </c>
      <c r="X9926" t="str">
        <f t="shared" si="611"/>
        <v/>
      </c>
      <c r="Z9926" t="str">
        <f t="shared" si="612"/>
        <v/>
      </c>
      <c r="AB9926" s="9"/>
      <c r="AC9926" t="s">
        <v>1821</v>
      </c>
      <c r="AD9926">
        <f t="shared" si="610"/>
        <v>0</v>
      </c>
      <c r="AF9926" s="3"/>
      <c r="AG9926" t="s">
        <v>1822</v>
      </c>
      <c r="AH9926" s="9" t="s">
        <v>4925</v>
      </c>
    </row>
    <row r="9927" spans="1:34" ht="10.95" customHeight="1" outlineLevel="1" x14ac:dyDescent="0.25">
      <c r="A9927" t="s">
        <v>6779</v>
      </c>
      <c r="C9927" s="3" t="s">
        <v>12466</v>
      </c>
      <c r="D9927" s="3" t="s">
        <v>7804</v>
      </c>
      <c r="E9927" s="9">
        <v>2005</v>
      </c>
      <c r="F9927" s="7" t="s">
        <v>5299</v>
      </c>
      <c r="G9927" s="7" t="s">
        <v>5401</v>
      </c>
      <c r="H9927" s="8" t="s">
        <v>6872</v>
      </c>
      <c r="I9927" s="8" t="s">
        <v>7035</v>
      </c>
      <c r="J9927" s="19">
        <v>2</v>
      </c>
      <c r="K9927" s="19" t="s">
        <v>7736</v>
      </c>
      <c r="L9927" s="11">
        <v>14</v>
      </c>
      <c r="M9927" s="11"/>
      <c r="N9927" s="24"/>
      <c r="P9927" s="32"/>
      <c r="T9927" s="19"/>
      <c r="U9927" s="3"/>
      <c r="X9927" t="str">
        <f t="shared" si="611"/>
        <v/>
      </c>
      <c r="Z9927" t="str">
        <f t="shared" si="612"/>
        <v/>
      </c>
      <c r="AB9927" s="9"/>
      <c r="AC9927" t="s">
        <v>6872</v>
      </c>
      <c r="AD9927">
        <f t="shared" si="610"/>
        <v>0</v>
      </c>
      <c r="AF9927" s="3"/>
      <c r="AH9927" s="9"/>
    </row>
    <row r="9928" spans="1:34" ht="10.95" customHeight="1" outlineLevel="1" x14ac:dyDescent="0.25">
      <c r="A9928" t="s">
        <v>6779</v>
      </c>
      <c r="C9928" s="3" t="s">
        <v>12466</v>
      </c>
      <c r="D9928" s="3" t="s">
        <v>7804</v>
      </c>
      <c r="E9928" s="9">
        <v>2005</v>
      </c>
      <c r="F9928" s="7" t="s">
        <v>7034</v>
      </c>
      <c r="G9928" s="7" t="s">
        <v>5401</v>
      </c>
      <c r="H9928" s="8" t="s">
        <v>6872</v>
      </c>
      <c r="I9928" s="8" t="s">
        <v>7035</v>
      </c>
      <c r="J9928" s="19">
        <v>2</v>
      </c>
      <c r="K9928" s="19" t="s">
        <v>7736</v>
      </c>
      <c r="L9928" s="11">
        <v>4</v>
      </c>
      <c r="M9928" s="11"/>
      <c r="N9928" s="24"/>
      <c r="P9928" s="32"/>
      <c r="T9928" s="19"/>
      <c r="U9928" s="3"/>
      <c r="W9928" t="s">
        <v>7738</v>
      </c>
      <c r="X9928">
        <f t="shared" si="611"/>
        <v>1</v>
      </c>
      <c r="Z9928" t="str">
        <f t="shared" si="612"/>
        <v/>
      </c>
      <c r="AB9928" s="9"/>
      <c r="AC9928" t="s">
        <v>6872</v>
      </c>
      <c r="AD9928">
        <f t="shared" si="610"/>
        <v>0</v>
      </c>
      <c r="AF9928" s="3"/>
      <c r="AH9928" s="9"/>
    </row>
    <row r="9929" spans="1:34" ht="10.95" customHeight="1" outlineLevel="1" x14ac:dyDescent="0.25">
      <c r="A9929" t="s">
        <v>6779</v>
      </c>
      <c r="C9929" s="3" t="s">
        <v>12466</v>
      </c>
      <c r="D9929" s="3">
        <v>2428</v>
      </c>
      <c r="E9929" s="9">
        <v>2006</v>
      </c>
      <c r="F9929" s="7" t="s">
        <v>67</v>
      </c>
      <c r="G9929" s="7" t="s">
        <v>5401</v>
      </c>
      <c r="H9929" s="8" t="s">
        <v>4365</v>
      </c>
      <c r="I9929" s="8" t="s">
        <v>7080</v>
      </c>
      <c r="J9929" s="19">
        <v>1</v>
      </c>
      <c r="K9929" s="19" t="s">
        <v>7736</v>
      </c>
      <c r="L9929" s="11">
        <v>1.9</v>
      </c>
      <c r="M9929" s="11"/>
      <c r="N9929" s="24"/>
      <c r="P9929" s="32"/>
      <c r="S9929">
        <v>1</v>
      </c>
      <c r="T9929" s="19"/>
      <c r="U9929" s="3">
        <v>2065</v>
      </c>
      <c r="X9929" t="str">
        <f t="shared" si="611"/>
        <v/>
      </c>
      <c r="Z9929" t="str">
        <f t="shared" si="612"/>
        <v/>
      </c>
      <c r="AB9929" s="9"/>
      <c r="AC9929" t="s">
        <v>4365</v>
      </c>
      <c r="AD9929">
        <f t="shared" si="610"/>
        <v>0</v>
      </c>
      <c r="AF9929" s="3"/>
      <c r="AG9929" t="s">
        <v>1886</v>
      </c>
      <c r="AH9929" s="9" t="s">
        <v>4925</v>
      </c>
    </row>
    <row r="9930" spans="1:34" ht="10.95" customHeight="1" outlineLevel="1" x14ac:dyDescent="0.25">
      <c r="A9930" t="s">
        <v>6779</v>
      </c>
      <c r="C9930" s="3" t="s">
        <v>12466</v>
      </c>
      <c r="D9930" s="3">
        <v>2431</v>
      </c>
      <c r="E9930" s="9">
        <v>2006</v>
      </c>
      <c r="F9930" s="7" t="s">
        <v>67</v>
      </c>
      <c r="G9930" s="7" t="s">
        <v>5401</v>
      </c>
      <c r="H9930" s="8" t="s">
        <v>6628</v>
      </c>
      <c r="I9930" s="8" t="s">
        <v>7080</v>
      </c>
      <c r="J9930" s="19">
        <v>5</v>
      </c>
      <c r="K9930" s="19" t="s">
        <v>7736</v>
      </c>
      <c r="L9930" s="11">
        <v>1.9</v>
      </c>
      <c r="M9930" s="11"/>
      <c r="N9930" s="24"/>
      <c r="P9930" s="32"/>
      <c r="T9930" s="19"/>
      <c r="U9930" s="3">
        <v>2066</v>
      </c>
      <c r="X9930" t="str">
        <f t="shared" si="611"/>
        <v/>
      </c>
      <c r="Z9930" t="str">
        <f t="shared" si="612"/>
        <v/>
      </c>
      <c r="AB9930" s="9"/>
      <c r="AC9930" t="s">
        <v>6628</v>
      </c>
      <c r="AD9930">
        <f t="shared" si="610"/>
        <v>0</v>
      </c>
      <c r="AF9930" s="3"/>
      <c r="AG9930" t="s">
        <v>2855</v>
      </c>
      <c r="AH9930" s="9" t="s">
        <v>4925</v>
      </c>
    </row>
    <row r="9931" spans="1:34" ht="10.95" customHeight="1" outlineLevel="1" x14ac:dyDescent="0.25">
      <c r="A9931" t="s">
        <v>6779</v>
      </c>
      <c r="C9931" s="3" t="s">
        <v>12466</v>
      </c>
      <c r="D9931" s="3">
        <v>2452</v>
      </c>
      <c r="E9931" s="9">
        <v>2006</v>
      </c>
      <c r="F9931" s="10" t="s">
        <v>67</v>
      </c>
      <c r="G9931" s="7" t="s">
        <v>5401</v>
      </c>
      <c r="H9931" s="8" t="s">
        <v>6872</v>
      </c>
      <c r="I9931" s="8" t="s">
        <v>7036</v>
      </c>
      <c r="J9931" s="19">
        <v>4</v>
      </c>
      <c r="K9931" s="19" t="s">
        <v>7736</v>
      </c>
      <c r="L9931" s="11">
        <v>2.4</v>
      </c>
      <c r="M9931" s="11"/>
      <c r="N9931" s="24"/>
      <c r="P9931" s="32"/>
      <c r="T9931" s="19"/>
      <c r="U9931" s="3"/>
      <c r="X9931" t="str">
        <f t="shared" si="611"/>
        <v/>
      </c>
      <c r="Z9931" t="str">
        <f t="shared" si="612"/>
        <v/>
      </c>
      <c r="AB9931" s="9"/>
      <c r="AC9931" t="s">
        <v>6872</v>
      </c>
      <c r="AD9931">
        <f t="shared" si="610"/>
        <v>0</v>
      </c>
      <c r="AF9931" s="3"/>
      <c r="AH9931" s="9"/>
    </row>
    <row r="9932" spans="1:34" ht="10.95" customHeight="1" outlineLevel="1" x14ac:dyDescent="0.25">
      <c r="A9932" t="s">
        <v>6779</v>
      </c>
      <c r="C9932" s="3" t="s">
        <v>12466</v>
      </c>
      <c r="D9932" s="3">
        <v>2482</v>
      </c>
      <c r="E9932" s="9">
        <v>2006</v>
      </c>
      <c r="F9932" s="7" t="s">
        <v>5243</v>
      </c>
      <c r="G9932" s="7" t="s">
        <v>5401</v>
      </c>
      <c r="H9932" s="8" t="s">
        <v>8746</v>
      </c>
      <c r="I9932" s="8" t="s">
        <v>7037</v>
      </c>
      <c r="J9932" s="19">
        <v>3</v>
      </c>
      <c r="K9932" s="19" t="s">
        <v>7736</v>
      </c>
      <c r="L9932" s="11">
        <v>0.8</v>
      </c>
      <c r="M9932" s="11"/>
      <c r="N9932" s="24"/>
      <c r="P9932" s="32"/>
      <c r="T9932" s="19"/>
      <c r="U9932" s="3"/>
      <c r="X9932" t="str">
        <f t="shared" si="611"/>
        <v/>
      </c>
      <c r="Z9932" t="str">
        <f t="shared" si="612"/>
        <v/>
      </c>
      <c r="AB9932" s="9"/>
      <c r="AC9932" t="s">
        <v>8746</v>
      </c>
      <c r="AD9932">
        <f t="shared" si="610"/>
        <v>0</v>
      </c>
      <c r="AF9932" s="3"/>
      <c r="AH9932" s="9"/>
    </row>
    <row r="9933" spans="1:34" ht="10.95" customHeight="1" outlineLevel="1" x14ac:dyDescent="0.25">
      <c r="A9933" t="s">
        <v>6779</v>
      </c>
      <c r="C9933" s="3" t="s">
        <v>12466</v>
      </c>
      <c r="D9933" s="3" t="s">
        <v>7806</v>
      </c>
      <c r="E9933" s="9">
        <v>2006</v>
      </c>
      <c r="F9933" s="7" t="s">
        <v>755</v>
      </c>
      <c r="G9933" s="7" t="s">
        <v>5401</v>
      </c>
      <c r="H9933" s="8" t="s">
        <v>8746</v>
      </c>
      <c r="I9933" s="8" t="s">
        <v>7037</v>
      </c>
      <c r="J9933" s="19">
        <v>3</v>
      </c>
      <c r="K9933" s="19" t="s">
        <v>7736</v>
      </c>
      <c r="L9933" s="11">
        <v>14</v>
      </c>
      <c r="M9933" s="11"/>
      <c r="N9933" s="24"/>
      <c r="P9933" s="32"/>
      <c r="T9933" s="19"/>
      <c r="U9933" s="3"/>
      <c r="X9933" t="str">
        <f t="shared" si="611"/>
        <v/>
      </c>
      <c r="Z9933">
        <f t="shared" si="612"/>
        <v>1</v>
      </c>
      <c r="AB9933" s="9"/>
      <c r="AC9933" t="s">
        <v>8746</v>
      </c>
      <c r="AD9933">
        <f t="shared" si="610"/>
        <v>0</v>
      </c>
      <c r="AF9933" s="3"/>
      <c r="AH9933" s="9"/>
    </row>
    <row r="9934" spans="1:34" ht="10.95" customHeight="1" outlineLevel="1" x14ac:dyDescent="0.25">
      <c r="A9934" t="s">
        <v>6779</v>
      </c>
      <c r="C9934" s="3" t="s">
        <v>12466</v>
      </c>
      <c r="D9934" s="3">
        <v>2529</v>
      </c>
      <c r="E9934" s="9">
        <v>2007</v>
      </c>
      <c r="F9934" s="7" t="s">
        <v>5142</v>
      </c>
      <c r="G9934" s="7" t="s">
        <v>5401</v>
      </c>
      <c r="H9934" s="8" t="s">
        <v>7055</v>
      </c>
      <c r="I9934" s="8" t="s">
        <v>7039</v>
      </c>
      <c r="J9934" s="19">
        <v>2</v>
      </c>
      <c r="K9934" s="19" t="s">
        <v>7736</v>
      </c>
      <c r="L9934" s="11">
        <v>2</v>
      </c>
      <c r="M9934" s="11"/>
      <c r="N9934" s="24"/>
      <c r="P9934" s="32"/>
      <c r="T9934" s="19"/>
      <c r="U9934" s="3"/>
      <c r="X9934" t="str">
        <f t="shared" si="611"/>
        <v/>
      </c>
      <c r="Z9934" t="str">
        <f t="shared" si="612"/>
        <v/>
      </c>
      <c r="AB9934" s="9"/>
      <c r="AC9934" t="s">
        <v>7055</v>
      </c>
      <c r="AD9934">
        <f t="shared" si="610"/>
        <v>0</v>
      </c>
      <c r="AF9934" s="3"/>
      <c r="AH9934" s="9"/>
    </row>
    <row r="9935" spans="1:34" ht="10.95" customHeight="1" outlineLevel="1" x14ac:dyDescent="0.25">
      <c r="A9935" t="s">
        <v>6779</v>
      </c>
      <c r="C9935" s="3" t="s">
        <v>12466</v>
      </c>
      <c r="D9935" s="3">
        <v>2530</v>
      </c>
      <c r="E9935" s="9">
        <v>2007</v>
      </c>
      <c r="F9935" s="7" t="s">
        <v>5141</v>
      </c>
      <c r="G9935" s="7" t="s">
        <v>5401</v>
      </c>
      <c r="H9935" s="8" t="s">
        <v>7040</v>
      </c>
      <c r="I9935" s="8" t="s">
        <v>7039</v>
      </c>
      <c r="J9935" s="19">
        <v>2</v>
      </c>
      <c r="K9935" s="19" t="s">
        <v>7736</v>
      </c>
      <c r="L9935" s="11">
        <v>2</v>
      </c>
      <c r="M9935" s="11"/>
      <c r="N9935" s="24"/>
      <c r="P9935" s="32"/>
      <c r="T9935" s="19"/>
      <c r="U9935" s="3"/>
      <c r="X9935" t="str">
        <f t="shared" si="611"/>
        <v/>
      </c>
      <c r="Z9935" t="str">
        <f t="shared" si="612"/>
        <v/>
      </c>
      <c r="AB9935" s="9"/>
      <c r="AC9935" t="s">
        <v>7040</v>
      </c>
      <c r="AD9935">
        <f t="shared" si="610"/>
        <v>0</v>
      </c>
      <c r="AF9935" s="3"/>
      <c r="AH9935" s="9"/>
    </row>
    <row r="9936" spans="1:34" ht="10.95" customHeight="1" outlineLevel="1" x14ac:dyDescent="0.25">
      <c r="A9936" t="s">
        <v>6779</v>
      </c>
      <c r="C9936" s="3" t="s">
        <v>12466</v>
      </c>
      <c r="D9936" s="3">
        <v>2531</v>
      </c>
      <c r="E9936" s="9">
        <v>2007</v>
      </c>
      <c r="F9936" s="7" t="s">
        <v>2977</v>
      </c>
      <c r="G9936" s="7" t="s">
        <v>5401</v>
      </c>
      <c r="H9936" s="8" t="s">
        <v>20170</v>
      </c>
      <c r="I9936" s="8" t="s">
        <v>7039</v>
      </c>
      <c r="J9936" s="19">
        <v>2</v>
      </c>
      <c r="K9936" s="19" t="s">
        <v>7736</v>
      </c>
      <c r="L9936" s="11">
        <v>0.7</v>
      </c>
      <c r="M9936" s="11"/>
      <c r="N9936" s="24"/>
      <c r="P9936" s="32"/>
      <c r="T9936" s="19"/>
      <c r="U9936" s="3"/>
      <c r="X9936" t="str">
        <f t="shared" si="611"/>
        <v/>
      </c>
      <c r="Z9936" t="str">
        <f t="shared" si="612"/>
        <v/>
      </c>
      <c r="AB9936" s="9"/>
      <c r="AC9936" t="s">
        <v>20170</v>
      </c>
      <c r="AD9936">
        <f t="shared" si="610"/>
        <v>0</v>
      </c>
      <c r="AF9936" s="3"/>
      <c r="AH9936" s="9"/>
    </row>
    <row r="9937" spans="1:34" ht="10.95" customHeight="1" outlineLevel="1" x14ac:dyDescent="0.25">
      <c r="A9937" t="s">
        <v>6779</v>
      </c>
      <c r="C9937" s="3" t="s">
        <v>12466</v>
      </c>
      <c r="D9937" s="3">
        <v>2533</v>
      </c>
      <c r="E9937" s="9">
        <v>2007</v>
      </c>
      <c r="F9937" s="10" t="s">
        <v>6317</v>
      </c>
      <c r="G9937" s="7" t="s">
        <v>5401</v>
      </c>
      <c r="H9937" s="8" t="s">
        <v>7041</v>
      </c>
      <c r="I9937" s="8" t="s">
        <v>7039</v>
      </c>
      <c r="J9937" s="19">
        <v>3</v>
      </c>
      <c r="K9937" s="19" t="s">
        <v>7736</v>
      </c>
      <c r="L9937" s="11">
        <v>2</v>
      </c>
      <c r="M9937" s="11"/>
      <c r="N9937" s="24"/>
      <c r="P9937" s="32"/>
      <c r="T9937" s="19"/>
      <c r="U9937" s="3"/>
      <c r="X9937" t="str">
        <f t="shared" si="611"/>
        <v/>
      </c>
      <c r="Z9937" t="str">
        <f t="shared" si="612"/>
        <v/>
      </c>
      <c r="AB9937" s="9"/>
      <c r="AC9937" t="s">
        <v>7041</v>
      </c>
      <c r="AD9937">
        <f t="shared" si="610"/>
        <v>0</v>
      </c>
      <c r="AF9937" s="3"/>
      <c r="AH9937" s="9"/>
    </row>
    <row r="9938" spans="1:34" ht="10.95" customHeight="1" outlineLevel="1" x14ac:dyDescent="0.25">
      <c r="A9938" t="s">
        <v>6779</v>
      </c>
      <c r="C9938" s="3" t="s">
        <v>12466</v>
      </c>
      <c r="D9938" s="3">
        <v>2535</v>
      </c>
      <c r="E9938" s="9">
        <v>2007</v>
      </c>
      <c r="F9938" s="10" t="s">
        <v>70</v>
      </c>
      <c r="G9938" s="7" t="s">
        <v>5401</v>
      </c>
      <c r="H9938" s="8" t="s">
        <v>1499</v>
      </c>
      <c r="I9938" s="8" t="s">
        <v>7039</v>
      </c>
      <c r="J9938" s="19">
        <v>5</v>
      </c>
      <c r="K9938" s="19" t="s">
        <v>7736</v>
      </c>
      <c r="L9938" s="11">
        <v>2</v>
      </c>
      <c r="M9938" s="11"/>
      <c r="N9938" s="24"/>
      <c r="P9938" s="32"/>
      <c r="T9938" s="19"/>
      <c r="U9938" s="3"/>
      <c r="X9938" t="str">
        <f t="shared" si="611"/>
        <v/>
      </c>
      <c r="Z9938" t="str">
        <f t="shared" si="612"/>
        <v/>
      </c>
      <c r="AB9938" s="9"/>
      <c r="AC9938" t="s">
        <v>1499</v>
      </c>
      <c r="AD9938">
        <f t="shared" si="610"/>
        <v>0</v>
      </c>
      <c r="AF9938" s="3"/>
      <c r="AH9938" s="9"/>
    </row>
    <row r="9939" spans="1:34" ht="10.95" customHeight="1" outlineLevel="1" x14ac:dyDescent="0.25">
      <c r="A9939" t="s">
        <v>6779</v>
      </c>
      <c r="C9939" s="3" t="s">
        <v>12466</v>
      </c>
      <c r="D9939" s="3">
        <v>2537</v>
      </c>
      <c r="E9939" s="9">
        <v>2007</v>
      </c>
      <c r="F9939" s="7" t="s">
        <v>7042</v>
      </c>
      <c r="G9939" s="7" t="s">
        <v>5401</v>
      </c>
      <c r="H9939" s="8" t="s">
        <v>7041</v>
      </c>
      <c r="I9939" s="8" t="s">
        <v>7807</v>
      </c>
      <c r="J9939" s="19">
        <v>3</v>
      </c>
      <c r="K9939" s="19" t="s">
        <v>7736</v>
      </c>
      <c r="L9939" s="11">
        <v>0.8</v>
      </c>
      <c r="M9939" s="11"/>
      <c r="N9939" s="24"/>
      <c r="P9939" s="32"/>
      <c r="T9939" s="19"/>
      <c r="U9939" s="3"/>
      <c r="X9939" t="str">
        <f t="shared" si="611"/>
        <v/>
      </c>
      <c r="Z9939" t="str">
        <f t="shared" si="612"/>
        <v/>
      </c>
      <c r="AB9939" s="9"/>
      <c r="AC9939" t="s">
        <v>7041</v>
      </c>
      <c r="AD9939">
        <f t="shared" si="610"/>
        <v>0</v>
      </c>
      <c r="AF9939" s="3"/>
      <c r="AH9939" s="9"/>
    </row>
    <row r="9940" spans="1:34" ht="10.95" customHeight="1" outlineLevel="1" x14ac:dyDescent="0.25">
      <c r="A9940" t="s">
        <v>6779</v>
      </c>
      <c r="C9940" s="3" t="s">
        <v>12466</v>
      </c>
      <c r="D9940" s="3">
        <v>2674</v>
      </c>
      <c r="E9940" s="9">
        <v>2008</v>
      </c>
      <c r="F9940" s="10" t="s">
        <v>6023</v>
      </c>
      <c r="G9940" s="7" t="s">
        <v>5401</v>
      </c>
      <c r="H9940" s="8" t="s">
        <v>7044</v>
      </c>
      <c r="I9940" s="8" t="s">
        <v>7043</v>
      </c>
      <c r="J9940" s="19">
        <v>3</v>
      </c>
      <c r="K9940" s="19" t="s">
        <v>7736</v>
      </c>
      <c r="L9940" s="11">
        <v>1.5</v>
      </c>
      <c r="M9940" s="11"/>
      <c r="N9940" s="24"/>
      <c r="P9940" s="32"/>
      <c r="T9940" s="19"/>
      <c r="U9940" s="3"/>
      <c r="X9940" t="str">
        <f t="shared" si="611"/>
        <v/>
      </c>
      <c r="Z9940" t="str">
        <f t="shared" si="612"/>
        <v/>
      </c>
      <c r="AB9940" s="9"/>
      <c r="AC9940" t="s">
        <v>7044</v>
      </c>
      <c r="AD9940">
        <f t="shared" si="610"/>
        <v>0</v>
      </c>
      <c r="AF9940" s="3"/>
      <c r="AH9940" s="9"/>
    </row>
    <row r="9941" spans="1:34" ht="10.95" customHeight="1" outlineLevel="1" x14ac:dyDescent="0.25">
      <c r="A9941" t="s">
        <v>6779</v>
      </c>
      <c r="C9941" s="3" t="s">
        <v>12466</v>
      </c>
      <c r="D9941" s="3">
        <v>2690</v>
      </c>
      <c r="E9941" s="9">
        <v>2008</v>
      </c>
      <c r="F9941" s="7" t="s">
        <v>21684</v>
      </c>
      <c r="G9941" s="7" t="s">
        <v>5401</v>
      </c>
      <c r="H9941" s="8" t="s">
        <v>4365</v>
      </c>
      <c r="I9941" s="8" t="s">
        <v>7045</v>
      </c>
      <c r="J9941" s="19">
        <v>1</v>
      </c>
      <c r="K9941" s="19" t="s">
        <v>7736</v>
      </c>
      <c r="L9941" s="11">
        <v>9</v>
      </c>
      <c r="M9941" s="11"/>
      <c r="N9941" s="24"/>
      <c r="P9941" s="32"/>
      <c r="T9941" s="19"/>
      <c r="U9941" s="3"/>
      <c r="X9941" t="str">
        <f t="shared" si="611"/>
        <v/>
      </c>
      <c r="Z9941">
        <f t="shared" si="612"/>
        <v>1</v>
      </c>
      <c r="AB9941" s="9"/>
      <c r="AC9941" t="s">
        <v>4365</v>
      </c>
      <c r="AD9941">
        <f t="shared" si="610"/>
        <v>0</v>
      </c>
      <c r="AF9941" s="3"/>
      <c r="AH9941" s="9"/>
    </row>
    <row r="9942" spans="1:34" ht="10.95" customHeight="1" outlineLevel="1" x14ac:dyDescent="0.25">
      <c r="A9942" t="s">
        <v>6779</v>
      </c>
      <c r="C9942" s="3" t="s">
        <v>12466</v>
      </c>
      <c r="D9942" s="3">
        <v>2691</v>
      </c>
      <c r="E9942" s="9">
        <v>2008</v>
      </c>
      <c r="F9942" s="7" t="s">
        <v>21685</v>
      </c>
      <c r="G9942" s="7" t="s">
        <v>5401</v>
      </c>
      <c r="H9942" s="8" t="s">
        <v>4365</v>
      </c>
      <c r="I9942" s="8" t="s">
        <v>7808</v>
      </c>
      <c r="J9942" s="19">
        <v>3</v>
      </c>
      <c r="K9942" s="19" t="s">
        <v>7736</v>
      </c>
      <c r="L9942" s="11">
        <v>8</v>
      </c>
      <c r="M9942" s="11"/>
      <c r="N9942" s="24"/>
      <c r="P9942" s="32"/>
      <c r="T9942" s="19"/>
      <c r="U9942" s="3"/>
      <c r="X9942" t="str">
        <f t="shared" si="611"/>
        <v/>
      </c>
      <c r="Z9942">
        <f t="shared" si="612"/>
        <v>1</v>
      </c>
      <c r="AB9942" s="9"/>
      <c r="AC9942" t="s">
        <v>4365</v>
      </c>
      <c r="AD9942">
        <f t="shared" si="610"/>
        <v>0</v>
      </c>
      <c r="AF9942" s="3"/>
      <c r="AH9942" s="9"/>
    </row>
    <row r="9943" spans="1:34" ht="10.95" customHeight="1" outlineLevel="1" x14ac:dyDescent="0.25">
      <c r="A9943" t="s">
        <v>6779</v>
      </c>
      <c r="C9943" s="3" t="s">
        <v>12466</v>
      </c>
      <c r="D9943" s="3">
        <v>2698</v>
      </c>
      <c r="E9943" s="9">
        <v>2009</v>
      </c>
      <c r="F9943" s="10" t="s">
        <v>6023</v>
      </c>
      <c r="G9943" s="7" t="s">
        <v>5401</v>
      </c>
      <c r="H9943" s="8" t="s">
        <v>1002</v>
      </c>
      <c r="I9943" s="8" t="s">
        <v>7046</v>
      </c>
      <c r="J9943" s="19">
        <v>1</v>
      </c>
      <c r="K9943" s="19" t="s">
        <v>7736</v>
      </c>
      <c r="L9943" s="11">
        <v>8</v>
      </c>
      <c r="M9943" s="11"/>
      <c r="N9943" s="24"/>
      <c r="P9943" s="32"/>
      <c r="T9943" s="19"/>
      <c r="U9943" s="3"/>
      <c r="X9943" t="str">
        <f t="shared" si="611"/>
        <v/>
      </c>
      <c r="Z9943" t="str">
        <f t="shared" si="612"/>
        <v/>
      </c>
      <c r="AB9943" s="9"/>
      <c r="AC9943" t="s">
        <v>1002</v>
      </c>
      <c r="AD9943">
        <f t="shared" si="610"/>
        <v>0</v>
      </c>
      <c r="AF9943" s="3"/>
      <c r="AH9943" s="9"/>
    </row>
    <row r="9944" spans="1:34" ht="10.95" customHeight="1" outlineLevel="1" x14ac:dyDescent="0.25">
      <c r="A9944" t="s">
        <v>6779</v>
      </c>
      <c r="C9944" s="3" t="s">
        <v>12466</v>
      </c>
      <c r="D9944" s="3">
        <v>2708</v>
      </c>
      <c r="E9944" s="9">
        <v>2009</v>
      </c>
      <c r="F9944" s="7" t="s">
        <v>3424</v>
      </c>
      <c r="G9944" s="7" t="s">
        <v>5401</v>
      </c>
      <c r="H9944" s="8" t="s">
        <v>7049</v>
      </c>
      <c r="I9944" s="8" t="s">
        <v>7047</v>
      </c>
      <c r="J9944" s="19">
        <v>3</v>
      </c>
      <c r="K9944" s="19" t="s">
        <v>7736</v>
      </c>
      <c r="L9944" s="11">
        <v>15</v>
      </c>
      <c r="M9944" s="11"/>
      <c r="N9944" s="24"/>
      <c r="P9944" s="32"/>
      <c r="R9944">
        <v>1</v>
      </c>
      <c r="S9944">
        <v>1</v>
      </c>
      <c r="T9944" s="19"/>
      <c r="U9944" s="3"/>
      <c r="X9944" t="str">
        <f t="shared" si="611"/>
        <v/>
      </c>
      <c r="Z9944" t="str">
        <f t="shared" si="612"/>
        <v/>
      </c>
      <c r="AB9944" s="9"/>
      <c r="AC9944" t="s">
        <v>7049</v>
      </c>
      <c r="AD9944">
        <f t="shared" si="610"/>
        <v>0</v>
      </c>
      <c r="AF9944" s="3"/>
      <c r="AH9944" s="9"/>
    </row>
    <row r="9945" spans="1:34" ht="10.95" customHeight="1" outlineLevel="1" x14ac:dyDescent="0.25">
      <c r="A9945" t="s">
        <v>6779</v>
      </c>
      <c r="C9945" s="3" t="s">
        <v>12466</v>
      </c>
      <c r="D9945" s="3" t="s">
        <v>7809</v>
      </c>
      <c r="E9945" s="9">
        <v>2009</v>
      </c>
      <c r="F9945" s="7" t="s">
        <v>7048</v>
      </c>
      <c r="G9945" s="7" t="s">
        <v>5401</v>
      </c>
      <c r="H9945" s="8" t="s">
        <v>7049</v>
      </c>
      <c r="I9945" s="8" t="s">
        <v>7047</v>
      </c>
      <c r="J9945" s="19">
        <v>3</v>
      </c>
      <c r="K9945" s="19" t="s">
        <v>7736</v>
      </c>
      <c r="L9945" s="11">
        <v>15</v>
      </c>
      <c r="M9945" s="11"/>
      <c r="N9945" s="24"/>
      <c r="P9945" s="32"/>
      <c r="T9945" s="19"/>
      <c r="U9945" s="3"/>
      <c r="X9945" t="str">
        <f t="shared" si="611"/>
        <v/>
      </c>
      <c r="Z9945" t="str">
        <f t="shared" si="612"/>
        <v/>
      </c>
      <c r="AB9945" s="9"/>
      <c r="AC9945" t="s">
        <v>7049</v>
      </c>
      <c r="AD9945">
        <f t="shared" si="610"/>
        <v>0</v>
      </c>
      <c r="AF9945" s="3"/>
      <c r="AH9945" s="9"/>
    </row>
    <row r="9946" spans="1:34" ht="10.95" customHeight="1" outlineLevel="1" x14ac:dyDescent="0.25">
      <c r="A9946" t="s">
        <v>6779</v>
      </c>
      <c r="C9946" s="3" t="s">
        <v>12466</v>
      </c>
      <c r="D9946" s="3">
        <v>2756</v>
      </c>
      <c r="E9946" s="9">
        <v>2009</v>
      </c>
      <c r="F9946" s="7" t="s">
        <v>3424</v>
      </c>
      <c r="G9946" s="7" t="s">
        <v>5401</v>
      </c>
      <c r="H9946" s="8" t="s">
        <v>4365</v>
      </c>
      <c r="I9946" s="8" t="s">
        <v>7050</v>
      </c>
      <c r="J9946" s="19">
        <v>1</v>
      </c>
      <c r="K9946" s="19" t="s">
        <v>20093</v>
      </c>
      <c r="L9946" s="11"/>
      <c r="M9946" s="11"/>
      <c r="N9946" s="24"/>
      <c r="P9946" s="32"/>
      <c r="T9946" s="19"/>
      <c r="U9946" s="3"/>
      <c r="X9946" t="str">
        <f t="shared" si="611"/>
        <v/>
      </c>
      <c r="Z9946" t="str">
        <f t="shared" si="612"/>
        <v/>
      </c>
      <c r="AB9946" s="9"/>
      <c r="AC9946" t="s">
        <v>4365</v>
      </c>
      <c r="AD9946">
        <f t="shared" si="610"/>
        <v>0</v>
      </c>
      <c r="AF9946" s="3"/>
      <c r="AH9946" s="9"/>
    </row>
    <row r="9947" spans="1:34" ht="10.95" customHeight="1" outlineLevel="1" x14ac:dyDescent="0.25">
      <c r="A9947" t="s">
        <v>6779</v>
      </c>
      <c r="C9947" s="3" t="s">
        <v>12466</v>
      </c>
      <c r="D9947" s="3" t="s">
        <v>7810</v>
      </c>
      <c r="E9947" s="9">
        <v>2009</v>
      </c>
      <c r="F9947" s="7" t="s">
        <v>7048</v>
      </c>
      <c r="G9947" s="7" t="s">
        <v>5401</v>
      </c>
      <c r="H9947" s="8" t="s">
        <v>4365</v>
      </c>
      <c r="I9947" s="8" t="s">
        <v>7050</v>
      </c>
      <c r="J9947" s="19">
        <v>1</v>
      </c>
      <c r="K9947" s="19" t="s">
        <v>7736</v>
      </c>
      <c r="L9947" s="11">
        <v>25</v>
      </c>
      <c r="M9947" s="11"/>
      <c r="N9947" s="24"/>
      <c r="P9947" s="32"/>
      <c r="T9947" s="19"/>
      <c r="U9947" s="3"/>
      <c r="X9947" t="str">
        <f t="shared" si="611"/>
        <v/>
      </c>
      <c r="Z9947" t="str">
        <f t="shared" si="612"/>
        <v/>
      </c>
      <c r="AB9947" s="9"/>
      <c r="AC9947" t="s">
        <v>4365</v>
      </c>
      <c r="AD9947">
        <f t="shared" si="610"/>
        <v>0</v>
      </c>
      <c r="AF9947" s="3"/>
      <c r="AH9947" s="9"/>
    </row>
    <row r="9948" spans="1:34" ht="10.95" customHeight="1" outlineLevel="1" collapsed="1" x14ac:dyDescent="0.25">
      <c r="A9948" t="s">
        <v>6779</v>
      </c>
      <c r="C9948" s="3" t="s">
        <v>12466</v>
      </c>
      <c r="D9948" s="3">
        <v>2852</v>
      </c>
      <c r="E9948" s="9">
        <v>2010</v>
      </c>
      <c r="F9948" s="10" t="s">
        <v>22094</v>
      </c>
      <c r="G9948" s="7" t="s">
        <v>5401</v>
      </c>
      <c r="H9948" s="8" t="s">
        <v>7051</v>
      </c>
      <c r="I9948" s="8" t="s">
        <v>7039</v>
      </c>
      <c r="J9948" s="19">
        <v>3</v>
      </c>
      <c r="K9948" s="19" t="s">
        <v>7736</v>
      </c>
      <c r="L9948" s="11">
        <v>4</v>
      </c>
      <c r="M9948" s="11"/>
      <c r="N9948" s="24"/>
      <c r="P9948" s="32"/>
      <c r="T9948" s="19"/>
      <c r="U9948" s="3"/>
      <c r="X9948" t="str">
        <f t="shared" si="611"/>
        <v/>
      </c>
      <c r="Z9948" t="str">
        <f t="shared" si="612"/>
        <v/>
      </c>
      <c r="AB9948" s="9"/>
      <c r="AC9948" t="s">
        <v>7051</v>
      </c>
      <c r="AD9948">
        <f t="shared" si="610"/>
        <v>0</v>
      </c>
      <c r="AF9948" s="3"/>
      <c r="AH9948" s="9"/>
    </row>
    <row r="9949" spans="1:34" ht="10.95" customHeight="1" outlineLevel="1" x14ac:dyDescent="0.25">
      <c r="A9949" t="s">
        <v>6779</v>
      </c>
      <c r="C9949" s="3" t="s">
        <v>12466</v>
      </c>
      <c r="D9949" s="3" t="s">
        <v>7811</v>
      </c>
      <c r="E9949" s="9">
        <v>2010</v>
      </c>
      <c r="F9949" s="7" t="s">
        <v>21686</v>
      </c>
      <c r="G9949" s="7" t="s">
        <v>5401</v>
      </c>
      <c r="H9949" s="8" t="s">
        <v>4365</v>
      </c>
      <c r="I9949" s="8" t="s">
        <v>7052</v>
      </c>
      <c r="J9949" s="19">
        <v>1</v>
      </c>
      <c r="K9949" s="19" t="s">
        <v>7736</v>
      </c>
      <c r="L9949" s="11">
        <v>28</v>
      </c>
      <c r="M9949" s="11"/>
      <c r="N9949" s="24"/>
      <c r="P9949" s="32"/>
      <c r="T9949" s="19"/>
      <c r="U9949" s="3"/>
      <c r="X9949" t="str">
        <f t="shared" si="611"/>
        <v/>
      </c>
      <c r="Z9949">
        <f t="shared" si="612"/>
        <v>1</v>
      </c>
      <c r="AB9949" s="9"/>
      <c r="AC9949" t="s">
        <v>4365</v>
      </c>
      <c r="AD9949">
        <f t="shared" si="610"/>
        <v>0</v>
      </c>
      <c r="AF9949" s="3"/>
      <c r="AH9949" s="9"/>
    </row>
    <row r="9950" spans="1:34" ht="10.95" customHeight="1" outlineLevel="1" x14ac:dyDescent="0.25">
      <c r="A9950" t="s">
        <v>6779</v>
      </c>
      <c r="C9950" s="3" t="s">
        <v>12466</v>
      </c>
      <c r="D9950" s="3">
        <v>2880</v>
      </c>
      <c r="E9950" s="9">
        <v>2010</v>
      </c>
      <c r="F9950" s="7" t="s">
        <v>1349</v>
      </c>
      <c r="G9950" s="7" t="s">
        <v>5401</v>
      </c>
      <c r="H9950" s="8" t="s">
        <v>4365</v>
      </c>
      <c r="I9950" s="8" t="s">
        <v>7052</v>
      </c>
      <c r="J9950" s="19">
        <v>1</v>
      </c>
      <c r="K9950" s="19" t="s">
        <v>20093</v>
      </c>
      <c r="L9950" s="11"/>
      <c r="M9950" s="11"/>
      <c r="N9950" s="24"/>
      <c r="P9950" s="32"/>
      <c r="S9950">
        <v>1</v>
      </c>
      <c r="T9950" s="19"/>
      <c r="U9950" s="3"/>
      <c r="X9950" t="str">
        <f t="shared" si="611"/>
        <v/>
      </c>
      <c r="Z9950" t="str">
        <f t="shared" si="612"/>
        <v/>
      </c>
      <c r="AB9950" s="9"/>
      <c r="AC9950" t="s">
        <v>4365</v>
      </c>
      <c r="AD9950">
        <f t="shared" si="610"/>
        <v>0</v>
      </c>
      <c r="AF9950" s="3"/>
      <c r="AH9950" s="9"/>
    </row>
    <row r="9951" spans="1:34" ht="10.95" customHeight="1" outlineLevel="1" x14ac:dyDescent="0.25">
      <c r="A9951" t="s">
        <v>6779</v>
      </c>
      <c r="C9951" s="3" t="s">
        <v>12466</v>
      </c>
      <c r="D9951" s="3" t="s">
        <v>18811</v>
      </c>
      <c r="E9951" s="9">
        <v>2011</v>
      </c>
      <c r="F9951" s="7" t="s">
        <v>21687</v>
      </c>
      <c r="G9951" s="7" t="s">
        <v>5401</v>
      </c>
      <c r="H9951" s="8" t="s">
        <v>7051</v>
      </c>
      <c r="I9951" s="8" t="s">
        <v>7053</v>
      </c>
      <c r="J9951" s="19">
        <v>3</v>
      </c>
      <c r="K9951" s="19" t="s">
        <v>7736</v>
      </c>
      <c r="L9951" s="11">
        <v>9</v>
      </c>
      <c r="M9951" s="11"/>
      <c r="N9951" s="24"/>
      <c r="P9951" s="32"/>
      <c r="T9951" s="19"/>
      <c r="U9951" s="3"/>
      <c r="X9951" t="str">
        <f t="shared" si="611"/>
        <v/>
      </c>
      <c r="Z9951">
        <f t="shared" si="612"/>
        <v>1</v>
      </c>
      <c r="AB9951" s="9"/>
      <c r="AC9951" t="s">
        <v>7051</v>
      </c>
      <c r="AD9951">
        <f t="shared" si="610"/>
        <v>0</v>
      </c>
      <c r="AF9951" s="3"/>
      <c r="AH9951" s="9"/>
    </row>
    <row r="9952" spans="1:34" ht="10.95" customHeight="1" outlineLevel="1" x14ac:dyDescent="0.25">
      <c r="A9952" t="s">
        <v>6779</v>
      </c>
      <c r="C9952" s="3" t="s">
        <v>12466</v>
      </c>
      <c r="D9952" s="3">
        <v>2978</v>
      </c>
      <c r="E9952" s="9">
        <v>2011</v>
      </c>
      <c r="F9952" s="7" t="s">
        <v>21688</v>
      </c>
      <c r="G9952" s="7" t="s">
        <v>5401</v>
      </c>
      <c r="H9952" s="8" t="s">
        <v>4365</v>
      </c>
      <c r="I9952" s="8" t="s">
        <v>7812</v>
      </c>
      <c r="J9952" s="19">
        <v>1</v>
      </c>
      <c r="K9952" s="19" t="s">
        <v>7736</v>
      </c>
      <c r="L9952" s="11">
        <v>12</v>
      </c>
      <c r="M9952" s="11"/>
      <c r="N9952" s="24"/>
      <c r="P9952" s="32"/>
      <c r="R9952">
        <v>1</v>
      </c>
      <c r="S9952">
        <v>1</v>
      </c>
      <c r="T9952" s="19"/>
      <c r="U9952" s="3"/>
      <c r="X9952" t="str">
        <f t="shared" si="611"/>
        <v/>
      </c>
      <c r="Z9952">
        <f t="shared" si="612"/>
        <v>1</v>
      </c>
      <c r="AB9952" s="9"/>
      <c r="AC9952" t="s">
        <v>4365</v>
      </c>
      <c r="AD9952">
        <f t="shared" si="610"/>
        <v>0</v>
      </c>
      <c r="AF9952" s="3"/>
      <c r="AH9952" s="9"/>
    </row>
    <row r="9953" spans="1:34" ht="10.95" customHeight="1" outlineLevel="1" x14ac:dyDescent="0.25">
      <c r="A9953" t="s">
        <v>6779</v>
      </c>
      <c r="C9953" s="3" t="s">
        <v>12466</v>
      </c>
      <c r="D9953" s="3">
        <v>3004</v>
      </c>
      <c r="E9953" s="9">
        <v>2011</v>
      </c>
      <c r="F9953" s="10" t="s">
        <v>22095</v>
      </c>
      <c r="G9953" s="7" t="s">
        <v>5401</v>
      </c>
      <c r="H9953" s="8" t="s">
        <v>7055</v>
      </c>
      <c r="I9953" s="8" t="s">
        <v>7054</v>
      </c>
      <c r="J9953" s="19">
        <v>2</v>
      </c>
      <c r="K9953" s="19" t="s">
        <v>20093</v>
      </c>
      <c r="L9953" s="11"/>
      <c r="M9953" s="11"/>
      <c r="N9953" s="24"/>
      <c r="P9953" s="32"/>
      <c r="T9953" s="19"/>
      <c r="U9953" s="3"/>
      <c r="X9953" t="str">
        <f t="shared" si="611"/>
        <v/>
      </c>
      <c r="Z9953" t="str">
        <f t="shared" si="612"/>
        <v/>
      </c>
      <c r="AB9953" s="9"/>
      <c r="AC9953" t="s">
        <v>7055</v>
      </c>
      <c r="AD9953">
        <f t="shared" ref="AD9953:AD10000" si="613">COUNTIF(H9953,"*Fuji*")</f>
        <v>0</v>
      </c>
      <c r="AF9953" s="3"/>
      <c r="AH9953" s="9"/>
    </row>
    <row r="9954" spans="1:34" ht="10.95" customHeight="1" outlineLevel="1" x14ac:dyDescent="0.25">
      <c r="A9954" t="s">
        <v>6779</v>
      </c>
      <c r="C9954" s="3" t="s">
        <v>12466</v>
      </c>
      <c r="D9954" s="3" t="s">
        <v>7813</v>
      </c>
      <c r="E9954" s="9">
        <v>2011</v>
      </c>
      <c r="F9954" s="7" t="s">
        <v>21688</v>
      </c>
      <c r="G9954" s="7" t="s">
        <v>5401</v>
      </c>
      <c r="H9954" s="8" t="s">
        <v>7055</v>
      </c>
      <c r="I9954" s="8" t="s">
        <v>7054</v>
      </c>
      <c r="J9954" s="19">
        <v>2</v>
      </c>
      <c r="K9954" s="19" t="s">
        <v>7736</v>
      </c>
      <c r="L9954" s="11">
        <v>16</v>
      </c>
      <c r="M9954" s="11"/>
      <c r="N9954" s="24"/>
      <c r="P9954" s="32"/>
      <c r="T9954" s="19"/>
      <c r="U9954" s="3"/>
      <c r="X9954" t="str">
        <f t="shared" si="611"/>
        <v/>
      </c>
      <c r="Z9954">
        <f t="shared" si="612"/>
        <v>1</v>
      </c>
      <c r="AB9954" s="9"/>
      <c r="AC9954" t="s">
        <v>7055</v>
      </c>
      <c r="AD9954">
        <f t="shared" si="613"/>
        <v>0</v>
      </c>
      <c r="AF9954" s="3"/>
      <c r="AH9954" s="9"/>
    </row>
    <row r="9955" spans="1:34" ht="10.95" customHeight="1" outlineLevel="1" x14ac:dyDescent="0.25">
      <c r="A9955" t="s">
        <v>6779</v>
      </c>
      <c r="C9955" s="3" t="s">
        <v>12466</v>
      </c>
      <c r="D9955" s="3">
        <v>3020</v>
      </c>
      <c r="E9955" s="9">
        <v>2012</v>
      </c>
      <c r="F9955" s="7" t="s">
        <v>7057</v>
      </c>
      <c r="G9955" s="7" t="s">
        <v>5401</v>
      </c>
      <c r="H9955" s="8" t="s">
        <v>7051</v>
      </c>
      <c r="I9955" s="8" t="s">
        <v>7056</v>
      </c>
      <c r="J9955" s="19">
        <v>3</v>
      </c>
      <c r="K9955" s="19" t="s">
        <v>7736</v>
      </c>
      <c r="L9955" s="11">
        <v>2.7</v>
      </c>
      <c r="M9955" s="11"/>
      <c r="N9955" s="24"/>
      <c r="P9955" s="32"/>
      <c r="T9955" s="19"/>
      <c r="U9955" s="3"/>
      <c r="X9955" t="str">
        <f t="shared" si="611"/>
        <v/>
      </c>
      <c r="Z9955" t="str">
        <f t="shared" si="612"/>
        <v/>
      </c>
      <c r="AB9955" s="9"/>
      <c r="AC9955" t="s">
        <v>7051</v>
      </c>
      <c r="AD9955">
        <f t="shared" si="613"/>
        <v>0</v>
      </c>
      <c r="AF9955" s="3"/>
      <c r="AH9955" s="9"/>
    </row>
    <row r="9956" spans="1:34" ht="10.95" customHeight="1" outlineLevel="1" x14ac:dyDescent="0.25">
      <c r="A9956" t="s">
        <v>6779</v>
      </c>
      <c r="C9956" s="3" t="s">
        <v>12466</v>
      </c>
      <c r="D9956" s="3" t="s">
        <v>20840</v>
      </c>
      <c r="E9956" s="9">
        <v>2012</v>
      </c>
      <c r="F9956" s="7" t="s">
        <v>20841</v>
      </c>
      <c r="G9956" s="7" t="s">
        <v>5401</v>
      </c>
      <c r="H9956" s="8" t="s">
        <v>8496</v>
      </c>
      <c r="I9956" s="8" t="s">
        <v>20842</v>
      </c>
      <c r="J9956" s="19">
        <v>3</v>
      </c>
      <c r="K9956" s="19" t="s">
        <v>7736</v>
      </c>
      <c r="L9956" s="11">
        <v>0</v>
      </c>
      <c r="M9956" s="11"/>
      <c r="N9956" s="24"/>
      <c r="P9956" s="32"/>
      <c r="T9956" s="19"/>
      <c r="U9956" s="3"/>
      <c r="X9956">
        <f t="shared" si="611"/>
        <v>1</v>
      </c>
      <c r="Z9956" t="str">
        <f t="shared" si="612"/>
        <v/>
      </c>
      <c r="AB9956" s="9"/>
      <c r="AC9956" t="s">
        <v>8496</v>
      </c>
      <c r="AD9956">
        <f t="shared" si="613"/>
        <v>0</v>
      </c>
      <c r="AF9956" s="3"/>
      <c r="AH9956" s="9"/>
    </row>
    <row r="9957" spans="1:34" ht="10.95" customHeight="1" outlineLevel="1" x14ac:dyDescent="0.25">
      <c r="A9957" t="s">
        <v>6779</v>
      </c>
      <c r="C9957" s="3" t="s">
        <v>12466</v>
      </c>
      <c r="D9957" s="3" t="s">
        <v>7814</v>
      </c>
      <c r="E9957" s="9">
        <v>2012</v>
      </c>
      <c r="F9957" s="7" t="s">
        <v>21689</v>
      </c>
      <c r="G9957" s="7" t="s">
        <v>5401</v>
      </c>
      <c r="H9957" s="8" t="s">
        <v>4365</v>
      </c>
      <c r="I9957" s="8" t="s">
        <v>7050</v>
      </c>
      <c r="J9957" s="19">
        <v>1</v>
      </c>
      <c r="K9957" s="19" t="s">
        <v>7736</v>
      </c>
      <c r="L9957" s="11">
        <v>27</v>
      </c>
      <c r="M9957" s="11"/>
      <c r="N9957" s="24"/>
      <c r="P9957" s="32"/>
      <c r="T9957" s="19"/>
      <c r="U9957" s="3"/>
      <c r="X9957" t="str">
        <f t="shared" si="611"/>
        <v/>
      </c>
      <c r="Z9957">
        <f t="shared" si="612"/>
        <v>1</v>
      </c>
      <c r="AB9957" s="9"/>
      <c r="AC9957" t="s">
        <v>4365</v>
      </c>
      <c r="AD9957">
        <f t="shared" si="613"/>
        <v>0</v>
      </c>
      <c r="AF9957" s="3"/>
      <c r="AH9957" s="9"/>
    </row>
    <row r="9958" spans="1:34" ht="10.95" customHeight="1" outlineLevel="1" collapsed="1" x14ac:dyDescent="0.25">
      <c r="A9958" t="s">
        <v>6779</v>
      </c>
      <c r="C9958" s="3" t="s">
        <v>12466</v>
      </c>
      <c r="D9958" s="3">
        <v>3074</v>
      </c>
      <c r="E9958" s="9">
        <v>2012</v>
      </c>
      <c r="F9958" s="7" t="s">
        <v>2624</v>
      </c>
      <c r="G9958" s="7" t="s">
        <v>5401</v>
      </c>
      <c r="H9958" s="8" t="s">
        <v>5685</v>
      </c>
      <c r="I9958" s="8" t="s">
        <v>7050</v>
      </c>
      <c r="J9958" s="19">
        <v>1</v>
      </c>
      <c r="K9958" s="19" t="s">
        <v>20093</v>
      </c>
      <c r="L9958" s="11"/>
      <c r="M9958" s="11"/>
      <c r="N9958" s="24"/>
      <c r="P9958" s="32"/>
      <c r="T9958" s="19"/>
      <c r="U9958" s="3"/>
      <c r="X9958" t="str">
        <f t="shared" si="611"/>
        <v/>
      </c>
      <c r="Z9958" t="str">
        <f t="shared" si="612"/>
        <v/>
      </c>
      <c r="AB9958" s="9"/>
      <c r="AC9958" t="s">
        <v>5685</v>
      </c>
      <c r="AD9958">
        <f t="shared" si="613"/>
        <v>0</v>
      </c>
      <c r="AF9958" s="3"/>
      <c r="AH9958" s="9"/>
    </row>
    <row r="9959" spans="1:34" ht="10.95" customHeight="1" outlineLevel="1" x14ac:dyDescent="0.25">
      <c r="A9959" t="s">
        <v>6779</v>
      </c>
      <c r="C9959" s="3" t="s">
        <v>12466</v>
      </c>
      <c r="D9959" s="3">
        <v>3075</v>
      </c>
      <c r="E9959" s="9">
        <v>2012</v>
      </c>
      <c r="F9959" s="7" t="s">
        <v>2624</v>
      </c>
      <c r="G9959" s="7" t="s">
        <v>5401</v>
      </c>
      <c r="H9959" s="8" t="s">
        <v>4365</v>
      </c>
      <c r="I9959" s="8" t="s">
        <v>7050</v>
      </c>
      <c r="J9959" s="19">
        <v>1</v>
      </c>
      <c r="K9959" s="19" t="s">
        <v>20093</v>
      </c>
      <c r="L9959" s="11"/>
      <c r="M9959" s="11"/>
      <c r="N9959" s="24"/>
      <c r="P9959" s="32"/>
      <c r="R9959">
        <v>1</v>
      </c>
      <c r="S9959">
        <v>1</v>
      </c>
      <c r="T9959" s="19"/>
      <c r="U9959" s="3"/>
      <c r="X9959" t="str">
        <f t="shared" si="611"/>
        <v/>
      </c>
      <c r="Z9959" t="str">
        <f t="shared" si="612"/>
        <v/>
      </c>
      <c r="AB9959" s="9"/>
      <c r="AC9959" t="s">
        <v>4365</v>
      </c>
      <c r="AD9959">
        <f t="shared" si="613"/>
        <v>0</v>
      </c>
      <c r="AF9959" s="3"/>
      <c r="AH9959" s="9"/>
    </row>
    <row r="9960" spans="1:34" ht="10.95" customHeight="1" outlineLevel="1" x14ac:dyDescent="0.25">
      <c r="A9960" t="s">
        <v>6779</v>
      </c>
      <c r="C9960" s="3" t="s">
        <v>12466</v>
      </c>
      <c r="D9960" s="3">
        <v>3076</v>
      </c>
      <c r="E9960" s="9">
        <v>2012</v>
      </c>
      <c r="F9960" s="7" t="s">
        <v>2624</v>
      </c>
      <c r="G9960" s="7" t="s">
        <v>5401</v>
      </c>
      <c r="H9960" s="8" t="s">
        <v>20098</v>
      </c>
      <c r="I9960" s="8" t="s">
        <v>7050</v>
      </c>
      <c r="J9960" s="19">
        <v>2</v>
      </c>
      <c r="K9960" s="19" t="s">
        <v>20093</v>
      </c>
      <c r="L9960" s="11"/>
      <c r="M9960" s="11"/>
      <c r="N9960" s="24"/>
      <c r="P9960" s="32"/>
      <c r="T9960" s="19"/>
      <c r="U9960" s="3"/>
      <c r="X9960" t="str">
        <f t="shared" si="611"/>
        <v/>
      </c>
      <c r="Z9960" t="str">
        <f t="shared" si="612"/>
        <v/>
      </c>
      <c r="AB9960" s="9"/>
      <c r="AC9960" t="s">
        <v>20098</v>
      </c>
      <c r="AD9960">
        <f t="shared" si="613"/>
        <v>0</v>
      </c>
      <c r="AF9960" s="3"/>
      <c r="AH9960" s="9"/>
    </row>
    <row r="9961" spans="1:34" ht="10.95" customHeight="1" outlineLevel="1" x14ac:dyDescent="0.25">
      <c r="A9961" t="s">
        <v>6779</v>
      </c>
      <c r="C9961" s="3" t="s">
        <v>12466</v>
      </c>
      <c r="D9961" s="3">
        <v>3174</v>
      </c>
      <c r="E9961" s="9">
        <v>2013</v>
      </c>
      <c r="F9961" s="7" t="s">
        <v>2624</v>
      </c>
      <c r="G9961" s="7" t="s">
        <v>5401</v>
      </c>
      <c r="H9961" s="8" t="s">
        <v>4365</v>
      </c>
      <c r="I9961" s="8" t="s">
        <v>7058</v>
      </c>
      <c r="J9961" s="19">
        <v>3</v>
      </c>
      <c r="K9961" s="19" t="s">
        <v>20093</v>
      </c>
      <c r="L9961" s="11"/>
      <c r="M9961" s="11"/>
      <c r="N9961" s="24"/>
      <c r="P9961" s="32"/>
      <c r="T9961" s="19"/>
      <c r="U9961" s="3"/>
      <c r="X9961" t="str">
        <f t="shared" si="611"/>
        <v/>
      </c>
      <c r="Z9961" t="str">
        <f t="shared" si="612"/>
        <v/>
      </c>
      <c r="AB9961" s="9"/>
      <c r="AC9961" t="s">
        <v>4365</v>
      </c>
      <c r="AD9961">
        <f t="shared" si="613"/>
        <v>0</v>
      </c>
      <c r="AF9961" s="3"/>
      <c r="AH9961" s="9"/>
    </row>
    <row r="9962" spans="1:34" ht="10.95" customHeight="1" outlineLevel="1" x14ac:dyDescent="0.25">
      <c r="A9962" t="s">
        <v>6779</v>
      </c>
      <c r="C9962" s="3" t="s">
        <v>12466</v>
      </c>
      <c r="D9962" s="3">
        <v>3185</v>
      </c>
      <c r="E9962" s="9">
        <v>2013</v>
      </c>
      <c r="F9962" s="7" t="s">
        <v>2624</v>
      </c>
      <c r="G9962" s="7" t="s">
        <v>5401</v>
      </c>
      <c r="H9962" s="8" t="s">
        <v>4365</v>
      </c>
      <c r="I9962" s="8" t="s">
        <v>7058</v>
      </c>
      <c r="J9962" s="19">
        <v>3</v>
      </c>
      <c r="K9962" s="19" t="s">
        <v>20093</v>
      </c>
      <c r="L9962" s="11"/>
      <c r="M9962" s="11"/>
      <c r="N9962" s="24"/>
      <c r="P9962" s="32"/>
      <c r="T9962" s="19"/>
      <c r="U9962" s="3"/>
      <c r="X9962" t="str">
        <f t="shared" si="611"/>
        <v/>
      </c>
      <c r="Z9962" t="str">
        <f t="shared" si="612"/>
        <v/>
      </c>
      <c r="AB9962" s="9"/>
      <c r="AC9962" t="s">
        <v>4365</v>
      </c>
      <c r="AD9962">
        <f t="shared" si="613"/>
        <v>0</v>
      </c>
      <c r="AF9962" s="3"/>
      <c r="AH9962" s="9"/>
    </row>
    <row r="9963" spans="1:34" ht="10.95" customHeight="1" outlineLevel="1" x14ac:dyDescent="0.25">
      <c r="A9963" t="s">
        <v>6779</v>
      </c>
      <c r="C9963" s="3" t="s">
        <v>12466</v>
      </c>
      <c r="D9963" s="3">
        <v>3186</v>
      </c>
      <c r="E9963" s="9">
        <v>2013</v>
      </c>
      <c r="F9963" s="7" t="s">
        <v>2624</v>
      </c>
      <c r="G9963" s="7" t="s">
        <v>5401</v>
      </c>
      <c r="H9963" s="8" t="s">
        <v>580</v>
      </c>
      <c r="I9963" s="8" t="s">
        <v>7058</v>
      </c>
      <c r="J9963" s="19">
        <v>3</v>
      </c>
      <c r="K9963" s="19" t="s">
        <v>20093</v>
      </c>
      <c r="L9963" s="11"/>
      <c r="M9963" s="11"/>
      <c r="N9963" s="24"/>
      <c r="P9963" s="32"/>
      <c r="T9963" s="19"/>
      <c r="U9963" s="3"/>
      <c r="X9963" t="str">
        <f t="shared" si="611"/>
        <v/>
      </c>
      <c r="Z9963" t="str">
        <f t="shared" si="612"/>
        <v/>
      </c>
      <c r="AB9963" s="9"/>
      <c r="AC9963" t="s">
        <v>580</v>
      </c>
      <c r="AD9963">
        <f t="shared" si="613"/>
        <v>0</v>
      </c>
      <c r="AF9963" s="3"/>
      <c r="AH9963" s="9"/>
    </row>
    <row r="9964" spans="1:34" ht="10.95" customHeight="1" outlineLevel="1" x14ac:dyDescent="0.25">
      <c r="A9964" t="s">
        <v>6779</v>
      </c>
      <c r="C9964" s="3" t="s">
        <v>12466</v>
      </c>
      <c r="D9964" s="3">
        <v>3187</v>
      </c>
      <c r="E9964" s="9">
        <v>2013</v>
      </c>
      <c r="F9964" s="7" t="s">
        <v>2624</v>
      </c>
      <c r="G9964" s="7" t="s">
        <v>5401</v>
      </c>
      <c r="H9964" s="8" t="s">
        <v>580</v>
      </c>
      <c r="I9964" s="8" t="s">
        <v>7058</v>
      </c>
      <c r="J9964" s="19">
        <v>4</v>
      </c>
      <c r="K9964" s="19" t="s">
        <v>20093</v>
      </c>
      <c r="L9964" s="11"/>
      <c r="M9964" s="11"/>
      <c r="N9964" s="24"/>
      <c r="P9964" s="32"/>
      <c r="T9964" s="19"/>
      <c r="U9964" s="3"/>
      <c r="X9964" t="str">
        <f t="shared" si="611"/>
        <v/>
      </c>
      <c r="Z9964" t="str">
        <f t="shared" si="612"/>
        <v/>
      </c>
      <c r="AB9964" s="9"/>
      <c r="AC9964" t="s">
        <v>580</v>
      </c>
      <c r="AD9964">
        <f t="shared" si="613"/>
        <v>0</v>
      </c>
      <c r="AF9964" s="3"/>
      <c r="AH9964" s="9"/>
    </row>
    <row r="9965" spans="1:34" ht="10.95" customHeight="1" outlineLevel="1" x14ac:dyDescent="0.25">
      <c r="A9965" t="s">
        <v>6779</v>
      </c>
      <c r="C9965" s="3" t="s">
        <v>12466</v>
      </c>
      <c r="D9965" s="3" t="s">
        <v>7815</v>
      </c>
      <c r="E9965" s="9">
        <v>2013</v>
      </c>
      <c r="F9965" s="7" t="s">
        <v>21689</v>
      </c>
      <c r="G9965" s="7" t="s">
        <v>5401</v>
      </c>
      <c r="H9965" s="8" t="s">
        <v>4365</v>
      </c>
      <c r="I9965" s="8" t="s">
        <v>7058</v>
      </c>
      <c r="J9965" s="19">
        <v>3</v>
      </c>
      <c r="K9965" s="19" t="s">
        <v>7736</v>
      </c>
      <c r="L9965" s="11">
        <v>24</v>
      </c>
      <c r="M9965" s="11"/>
      <c r="N9965" s="24"/>
      <c r="P9965" s="32"/>
      <c r="T9965" s="19"/>
      <c r="U9965" s="3"/>
      <c r="X9965" t="str">
        <f t="shared" si="611"/>
        <v/>
      </c>
      <c r="Z9965">
        <f t="shared" si="612"/>
        <v>1</v>
      </c>
      <c r="AB9965" s="9"/>
      <c r="AC9965" t="s">
        <v>4365</v>
      </c>
      <c r="AD9965">
        <f t="shared" si="613"/>
        <v>0</v>
      </c>
      <c r="AF9965" s="3"/>
      <c r="AH9965" s="9"/>
    </row>
    <row r="9966" spans="1:34" ht="10.95" customHeight="1" outlineLevel="1" x14ac:dyDescent="0.25">
      <c r="A9966" t="s">
        <v>6779</v>
      </c>
      <c r="C9966" s="3" t="s">
        <v>12466</v>
      </c>
      <c r="D9966" s="3" t="s">
        <v>7815</v>
      </c>
      <c r="E9966" s="9">
        <v>2013</v>
      </c>
      <c r="F9966" s="7" t="s">
        <v>20119</v>
      </c>
      <c r="G9966" s="7" t="s">
        <v>5401</v>
      </c>
      <c r="H9966" s="8" t="s">
        <v>4365</v>
      </c>
      <c r="I9966" s="8" t="s">
        <v>7058</v>
      </c>
      <c r="J9966" s="19">
        <v>3</v>
      </c>
      <c r="K9966" s="19" t="s">
        <v>7736</v>
      </c>
      <c r="L9966" s="11">
        <v>3.5</v>
      </c>
      <c r="M9966" s="11"/>
      <c r="N9966" s="24"/>
      <c r="P9966" s="32"/>
      <c r="T9966" s="19"/>
      <c r="U9966" s="3"/>
      <c r="X9966">
        <f t="shared" si="611"/>
        <v>1</v>
      </c>
      <c r="Z9966" t="str">
        <f t="shared" si="612"/>
        <v/>
      </c>
      <c r="AB9966" s="9"/>
      <c r="AC9966" t="s">
        <v>4365</v>
      </c>
      <c r="AD9966">
        <f t="shared" si="613"/>
        <v>0</v>
      </c>
      <c r="AF9966" s="3"/>
      <c r="AH9966" s="9"/>
    </row>
    <row r="9967" spans="1:34" ht="10.95" customHeight="1" outlineLevel="1" x14ac:dyDescent="0.25">
      <c r="A9967" t="s">
        <v>6779</v>
      </c>
      <c r="C9967" s="3" t="s">
        <v>12466</v>
      </c>
      <c r="D9967" s="3">
        <v>3252</v>
      </c>
      <c r="E9967" s="9">
        <v>2014</v>
      </c>
      <c r="F9967" s="10" t="s">
        <v>6023</v>
      </c>
      <c r="G9967" s="7" t="s">
        <v>5401</v>
      </c>
      <c r="H9967" s="8" t="s">
        <v>4365</v>
      </c>
      <c r="I9967" s="8" t="s">
        <v>7039</v>
      </c>
      <c r="J9967" s="19">
        <v>1</v>
      </c>
      <c r="K9967" s="19" t="s">
        <v>7736</v>
      </c>
      <c r="L9967" s="11">
        <v>4</v>
      </c>
      <c r="M9967" s="11"/>
      <c r="N9967" s="24"/>
      <c r="P9967" s="32"/>
      <c r="T9967" s="19"/>
      <c r="U9967" s="3"/>
      <c r="X9967" t="str">
        <f t="shared" si="611"/>
        <v/>
      </c>
      <c r="Z9967" t="str">
        <f t="shared" si="612"/>
        <v/>
      </c>
      <c r="AB9967" s="9"/>
      <c r="AC9967" t="s">
        <v>21148</v>
      </c>
      <c r="AD9967">
        <f t="shared" si="613"/>
        <v>0</v>
      </c>
      <c r="AF9967" s="3"/>
      <c r="AH9967" s="9"/>
    </row>
    <row r="9968" spans="1:34" ht="10.95" customHeight="1" outlineLevel="1" x14ac:dyDescent="0.25">
      <c r="A9968" t="s">
        <v>6779</v>
      </c>
      <c r="C9968" s="3" t="s">
        <v>12466</v>
      </c>
      <c r="D9968" s="3">
        <v>3252</v>
      </c>
      <c r="E9968" s="9">
        <v>2014</v>
      </c>
      <c r="F9968" s="7" t="s">
        <v>20134</v>
      </c>
      <c r="G9968" s="7" t="s">
        <v>5401</v>
      </c>
      <c r="H9968" s="8" t="s">
        <v>4365</v>
      </c>
      <c r="I9968" s="8" t="s">
        <v>7039</v>
      </c>
      <c r="J9968" s="19">
        <v>1</v>
      </c>
      <c r="K9968" s="19" t="s">
        <v>7736</v>
      </c>
      <c r="L9968" s="11">
        <v>14.3</v>
      </c>
      <c r="M9968" s="11"/>
      <c r="N9968" s="24"/>
      <c r="P9968" s="32"/>
      <c r="T9968" s="19"/>
      <c r="U9968" s="3"/>
      <c r="X9968">
        <f t="shared" si="611"/>
        <v>1</v>
      </c>
      <c r="Z9968" t="str">
        <f t="shared" si="612"/>
        <v/>
      </c>
      <c r="AB9968" s="9"/>
      <c r="AC9968" t="s">
        <v>21148</v>
      </c>
      <c r="AD9968">
        <f t="shared" si="613"/>
        <v>0</v>
      </c>
      <c r="AF9968" s="3"/>
      <c r="AH9968" s="9"/>
    </row>
    <row r="9969" spans="1:34" ht="10.95" customHeight="1" outlineLevel="1" x14ac:dyDescent="0.25">
      <c r="A9969" t="s">
        <v>6779</v>
      </c>
      <c r="C9969" s="3" t="s">
        <v>12466</v>
      </c>
      <c r="D9969" s="3">
        <v>3375</v>
      </c>
      <c r="E9969" s="9">
        <v>2015</v>
      </c>
      <c r="F9969" s="7" t="s">
        <v>1692</v>
      </c>
      <c r="G9969" s="7" t="s">
        <v>5401</v>
      </c>
      <c r="H9969" s="8" t="s">
        <v>6190</v>
      </c>
      <c r="I9969" s="8" t="s">
        <v>7059</v>
      </c>
      <c r="J9969" s="19">
        <v>2</v>
      </c>
      <c r="K9969" s="19" t="s">
        <v>20093</v>
      </c>
      <c r="L9969" s="11"/>
      <c r="M9969" s="11"/>
      <c r="N9969" s="24"/>
      <c r="P9969" s="32"/>
      <c r="T9969" s="19"/>
      <c r="U9969" s="3"/>
      <c r="X9969" t="str">
        <f t="shared" si="611"/>
        <v/>
      </c>
      <c r="Z9969" t="str">
        <f t="shared" si="612"/>
        <v/>
      </c>
      <c r="AB9969" s="9"/>
      <c r="AC9969" t="s">
        <v>6190</v>
      </c>
      <c r="AD9969">
        <f t="shared" si="613"/>
        <v>0</v>
      </c>
      <c r="AF9969" s="3"/>
      <c r="AH9969" s="9"/>
    </row>
    <row r="9970" spans="1:34" ht="10.95" customHeight="1" outlineLevel="1" x14ac:dyDescent="0.25">
      <c r="A9970" t="s">
        <v>6779</v>
      </c>
      <c r="C9970" s="3" t="s">
        <v>12466</v>
      </c>
      <c r="D9970" s="3">
        <v>3378</v>
      </c>
      <c r="E9970" s="9">
        <v>2015</v>
      </c>
      <c r="F9970" s="10" t="s">
        <v>21341</v>
      </c>
      <c r="G9970" s="7" t="s">
        <v>5401</v>
      </c>
      <c r="H9970" s="8" t="s">
        <v>6190</v>
      </c>
      <c r="I9970" s="8" t="s">
        <v>7059</v>
      </c>
      <c r="J9970" s="19">
        <v>1</v>
      </c>
      <c r="K9970" s="19" t="s">
        <v>7736</v>
      </c>
      <c r="L9970" s="11">
        <v>3</v>
      </c>
      <c r="M9970" s="11"/>
      <c r="N9970" s="24"/>
      <c r="P9970" s="32"/>
      <c r="T9970" s="19"/>
      <c r="U9970" s="3"/>
      <c r="X9970" t="str">
        <f t="shared" si="611"/>
        <v/>
      </c>
      <c r="Z9970" t="str">
        <f t="shared" si="612"/>
        <v/>
      </c>
      <c r="AB9970" s="9"/>
      <c r="AC9970" t="s">
        <v>6190</v>
      </c>
      <c r="AD9970">
        <f t="shared" si="613"/>
        <v>0</v>
      </c>
      <c r="AF9970" s="3"/>
      <c r="AH9970" s="9"/>
    </row>
    <row r="9971" spans="1:34" ht="10.95" customHeight="1" outlineLevel="1" x14ac:dyDescent="0.25">
      <c r="A9971" t="s">
        <v>6779</v>
      </c>
      <c r="C9971" s="3" t="s">
        <v>12466</v>
      </c>
      <c r="D9971" s="3" t="s">
        <v>7817</v>
      </c>
      <c r="E9971" s="9">
        <v>2015</v>
      </c>
      <c r="F9971" s="7" t="s">
        <v>755</v>
      </c>
      <c r="G9971" s="7" t="s">
        <v>5401</v>
      </c>
      <c r="H9971" s="8" t="s">
        <v>6190</v>
      </c>
      <c r="I9971" s="8" t="s">
        <v>7059</v>
      </c>
      <c r="J9971" s="19">
        <v>1</v>
      </c>
      <c r="K9971" s="19" t="s">
        <v>7736</v>
      </c>
      <c r="L9971" s="11">
        <v>11</v>
      </c>
      <c r="M9971" s="11"/>
      <c r="N9971" s="24"/>
      <c r="P9971" s="32"/>
      <c r="T9971" s="19"/>
      <c r="U9971" s="3"/>
      <c r="X9971" t="str">
        <f t="shared" si="611"/>
        <v/>
      </c>
      <c r="Z9971">
        <f t="shared" si="612"/>
        <v>1</v>
      </c>
      <c r="AB9971" s="9"/>
      <c r="AC9971" t="s">
        <v>6190</v>
      </c>
      <c r="AD9971">
        <f t="shared" si="613"/>
        <v>0</v>
      </c>
      <c r="AF9971" s="3"/>
      <c r="AH9971" s="9"/>
    </row>
    <row r="9972" spans="1:34" ht="10.95" customHeight="1" outlineLevel="1" x14ac:dyDescent="0.25">
      <c r="A9972" t="s">
        <v>6779</v>
      </c>
      <c r="C9972" s="3" t="s">
        <v>12466</v>
      </c>
      <c r="D9972" s="3">
        <v>3434</v>
      </c>
      <c r="E9972" s="9">
        <v>2016</v>
      </c>
      <c r="F9972" s="7" t="s">
        <v>1692</v>
      </c>
      <c r="G9972" s="7" t="s">
        <v>5401</v>
      </c>
      <c r="H9972" s="8" t="s">
        <v>20169</v>
      </c>
      <c r="I9972" s="8" t="s">
        <v>7039</v>
      </c>
      <c r="J9972" s="19">
        <v>5</v>
      </c>
      <c r="K9972" s="19" t="s">
        <v>7736</v>
      </c>
      <c r="L9972" s="11">
        <v>1.3</v>
      </c>
      <c r="M9972" s="11"/>
      <c r="N9972" s="24"/>
      <c r="P9972" s="32"/>
      <c r="T9972" s="19"/>
      <c r="U9972" s="3"/>
      <c r="X9972" t="str">
        <f t="shared" si="611"/>
        <v/>
      </c>
      <c r="Z9972" t="str">
        <f t="shared" si="612"/>
        <v/>
      </c>
      <c r="AB9972" s="9"/>
      <c r="AC9972" t="s">
        <v>20169</v>
      </c>
      <c r="AD9972">
        <f t="shared" si="613"/>
        <v>0</v>
      </c>
      <c r="AF9972" s="3"/>
      <c r="AH9972" s="9"/>
    </row>
    <row r="9973" spans="1:34" ht="10.95" customHeight="1" outlineLevel="1" x14ac:dyDescent="0.25">
      <c r="A9973" t="s">
        <v>6779</v>
      </c>
      <c r="C9973" s="3" t="s">
        <v>12466</v>
      </c>
      <c r="D9973" s="3">
        <v>3450</v>
      </c>
      <c r="E9973" s="9">
        <v>2016</v>
      </c>
      <c r="F9973" s="10" t="s">
        <v>6317</v>
      </c>
      <c r="G9973" s="7" t="s">
        <v>5401</v>
      </c>
      <c r="H9973" s="8" t="s">
        <v>4365</v>
      </c>
      <c r="I9973" s="8" t="s">
        <v>7060</v>
      </c>
      <c r="J9973" s="19">
        <v>3</v>
      </c>
      <c r="K9973" s="19" t="s">
        <v>20093</v>
      </c>
      <c r="L9973" s="11"/>
      <c r="M9973" s="11"/>
      <c r="N9973" s="24"/>
      <c r="P9973" s="32"/>
      <c r="T9973" s="19"/>
      <c r="U9973" s="3"/>
      <c r="X9973" t="str">
        <f t="shared" si="611"/>
        <v/>
      </c>
      <c r="Z9973" t="str">
        <f t="shared" si="612"/>
        <v/>
      </c>
      <c r="AB9973" s="9"/>
      <c r="AC9973" t="s">
        <v>4365</v>
      </c>
      <c r="AD9973">
        <f t="shared" si="613"/>
        <v>0</v>
      </c>
      <c r="AF9973" s="3"/>
      <c r="AH9973" s="9"/>
    </row>
    <row r="9974" spans="1:34" ht="10.95" customHeight="1" outlineLevel="1" x14ac:dyDescent="0.25">
      <c r="A9974" t="s">
        <v>6779</v>
      </c>
      <c r="C9974" s="3" t="s">
        <v>12466</v>
      </c>
      <c r="D9974" s="3" t="s">
        <v>7818</v>
      </c>
      <c r="E9974" s="9">
        <v>2016</v>
      </c>
      <c r="F9974" s="7" t="s">
        <v>755</v>
      </c>
      <c r="G9974" s="7" t="s">
        <v>5401</v>
      </c>
      <c r="H9974" s="8" t="s">
        <v>4365</v>
      </c>
      <c r="I9974" s="8" t="s">
        <v>7060</v>
      </c>
      <c r="J9974" s="19">
        <v>3</v>
      </c>
      <c r="K9974" s="19" t="s">
        <v>7736</v>
      </c>
      <c r="L9974" s="11">
        <v>17</v>
      </c>
      <c r="M9974" s="11"/>
      <c r="N9974" s="24"/>
      <c r="P9974" s="32"/>
      <c r="T9974" s="19"/>
      <c r="U9974" s="3"/>
      <c r="X9974" t="str">
        <f t="shared" si="611"/>
        <v/>
      </c>
      <c r="Z9974">
        <f t="shared" si="612"/>
        <v>1</v>
      </c>
      <c r="AB9974" s="9"/>
      <c r="AC9974" t="s">
        <v>4365</v>
      </c>
      <c r="AD9974">
        <f t="shared" si="613"/>
        <v>0</v>
      </c>
      <c r="AF9974" s="3"/>
      <c r="AH9974" s="9"/>
    </row>
    <row r="9975" spans="1:34" ht="10.95" customHeight="1" outlineLevel="1" x14ac:dyDescent="0.25">
      <c r="A9975" t="s">
        <v>6779</v>
      </c>
      <c r="C9975" s="3" t="s">
        <v>12466</v>
      </c>
      <c r="D9975" s="3">
        <v>3526</v>
      </c>
      <c r="E9975" s="9">
        <v>2017</v>
      </c>
      <c r="F9975" s="10" t="s">
        <v>22096</v>
      </c>
      <c r="G9975" s="7" t="s">
        <v>5401</v>
      </c>
      <c r="H9975" s="8" t="s">
        <v>4365</v>
      </c>
      <c r="I9975" s="8" t="s">
        <v>7061</v>
      </c>
      <c r="J9975" s="19">
        <v>3</v>
      </c>
      <c r="K9975" s="19" t="s">
        <v>20093</v>
      </c>
      <c r="L9975" s="11"/>
      <c r="M9975" s="11"/>
      <c r="N9975" s="24"/>
      <c r="P9975" s="32"/>
      <c r="T9975" s="19"/>
      <c r="U9975" s="3"/>
      <c r="X9975" t="str">
        <f t="shared" si="611"/>
        <v/>
      </c>
      <c r="Z9975" t="str">
        <f t="shared" si="612"/>
        <v/>
      </c>
      <c r="AB9975" s="9"/>
      <c r="AC9975" t="s">
        <v>4365</v>
      </c>
      <c r="AD9975">
        <f t="shared" si="613"/>
        <v>0</v>
      </c>
      <c r="AF9975" s="3"/>
      <c r="AH9975" s="9"/>
    </row>
    <row r="9976" spans="1:34" ht="10.95" customHeight="1" outlineLevel="1" x14ac:dyDescent="0.25">
      <c r="A9976" t="s">
        <v>6779</v>
      </c>
      <c r="C9976" s="3" t="s">
        <v>12466</v>
      </c>
      <c r="D9976" s="3" t="s">
        <v>7819</v>
      </c>
      <c r="E9976" s="9">
        <v>2017</v>
      </c>
      <c r="F9976" s="7" t="s">
        <v>755</v>
      </c>
      <c r="G9976" s="7" t="s">
        <v>5401</v>
      </c>
      <c r="H9976" s="8" t="s">
        <v>4365</v>
      </c>
      <c r="I9976" s="8" t="s">
        <v>7061</v>
      </c>
      <c r="J9976" s="19">
        <v>3</v>
      </c>
      <c r="K9976" s="19" t="s">
        <v>7736</v>
      </c>
      <c r="L9976" s="11">
        <v>20</v>
      </c>
      <c r="M9976" s="11"/>
      <c r="N9976" s="24"/>
      <c r="P9976" s="32"/>
      <c r="T9976" s="19"/>
      <c r="U9976" s="3"/>
      <c r="X9976" t="str">
        <f t="shared" si="611"/>
        <v/>
      </c>
      <c r="Z9976">
        <f t="shared" si="612"/>
        <v>1</v>
      </c>
      <c r="AB9976" s="9"/>
      <c r="AC9976" t="s">
        <v>4365</v>
      </c>
      <c r="AD9976">
        <f t="shared" si="613"/>
        <v>0</v>
      </c>
      <c r="AF9976" s="3"/>
      <c r="AH9976" s="9"/>
    </row>
    <row r="9977" spans="1:34" ht="10.95" customHeight="1" outlineLevel="1" x14ac:dyDescent="0.25">
      <c r="A9977" t="s">
        <v>6779</v>
      </c>
      <c r="C9977" s="3" t="s">
        <v>12466</v>
      </c>
      <c r="D9977" s="3">
        <v>3537</v>
      </c>
      <c r="E9977" s="9">
        <v>2017</v>
      </c>
      <c r="F9977" s="10" t="s">
        <v>6317</v>
      </c>
      <c r="G9977" s="7" t="s">
        <v>5401</v>
      </c>
      <c r="H9977" s="8" t="s">
        <v>4365</v>
      </c>
      <c r="I9977" s="8" t="s">
        <v>7062</v>
      </c>
      <c r="J9977" s="19">
        <v>7</v>
      </c>
      <c r="K9977" s="19" t="s">
        <v>20093</v>
      </c>
      <c r="L9977" s="11"/>
      <c r="M9977" s="11"/>
      <c r="N9977" s="24"/>
      <c r="P9977" s="32"/>
      <c r="T9977" s="19"/>
      <c r="U9977" s="3"/>
      <c r="X9977" t="str">
        <f t="shared" si="611"/>
        <v/>
      </c>
      <c r="Z9977" t="str">
        <f t="shared" si="612"/>
        <v/>
      </c>
      <c r="AB9977" s="9"/>
      <c r="AC9977" t="s">
        <v>4365</v>
      </c>
      <c r="AD9977">
        <f t="shared" si="613"/>
        <v>0</v>
      </c>
      <c r="AF9977" s="3"/>
      <c r="AH9977" s="9"/>
    </row>
    <row r="9978" spans="1:34" ht="10.95" customHeight="1" outlineLevel="1" x14ac:dyDescent="0.25">
      <c r="A9978" t="s">
        <v>6779</v>
      </c>
      <c r="C9978" s="3" t="s">
        <v>12466</v>
      </c>
      <c r="D9978" s="3">
        <v>3538</v>
      </c>
      <c r="E9978" s="9">
        <v>2017</v>
      </c>
      <c r="F9978" s="10" t="s">
        <v>6317</v>
      </c>
      <c r="G9978" s="7" t="s">
        <v>5401</v>
      </c>
      <c r="H9978" s="8" t="s">
        <v>580</v>
      </c>
      <c r="I9978" s="8" t="s">
        <v>7062</v>
      </c>
      <c r="J9978" s="19">
        <v>2</v>
      </c>
      <c r="K9978" s="19" t="s">
        <v>20093</v>
      </c>
      <c r="L9978" s="11"/>
      <c r="M9978" s="11"/>
      <c r="N9978" s="24"/>
      <c r="P9978" s="32"/>
      <c r="T9978" s="19"/>
      <c r="U9978" s="3"/>
      <c r="X9978" t="str">
        <f t="shared" si="611"/>
        <v/>
      </c>
      <c r="Z9978" t="str">
        <f t="shared" si="612"/>
        <v/>
      </c>
      <c r="AB9978" s="9"/>
      <c r="AC9978" t="s">
        <v>580</v>
      </c>
      <c r="AD9978">
        <f t="shared" si="613"/>
        <v>0</v>
      </c>
      <c r="AF9978" s="3"/>
      <c r="AH9978" s="9"/>
    </row>
    <row r="9979" spans="1:34" ht="10.95" customHeight="1" outlineLevel="1" x14ac:dyDescent="0.25">
      <c r="A9979" t="s">
        <v>6779</v>
      </c>
      <c r="C9979" s="3" t="s">
        <v>12466</v>
      </c>
      <c r="D9979" s="3">
        <v>3541</v>
      </c>
      <c r="E9979" s="9">
        <v>2017</v>
      </c>
      <c r="F9979" s="10" t="s">
        <v>6317</v>
      </c>
      <c r="G9979" s="7" t="s">
        <v>5401</v>
      </c>
      <c r="H9979" s="8" t="s">
        <v>1679</v>
      </c>
      <c r="I9979" s="8" t="s">
        <v>7062</v>
      </c>
      <c r="J9979" s="19">
        <v>1</v>
      </c>
      <c r="K9979" s="19" t="s">
        <v>20093</v>
      </c>
      <c r="L9979" s="11"/>
      <c r="M9979" s="11"/>
      <c r="N9979" s="24"/>
      <c r="P9979" s="32"/>
      <c r="T9979" s="19"/>
      <c r="U9979" s="3"/>
      <c r="X9979" t="str">
        <f t="shared" si="611"/>
        <v/>
      </c>
      <c r="Z9979" t="str">
        <f t="shared" si="612"/>
        <v/>
      </c>
      <c r="AB9979" s="9"/>
      <c r="AC9979" t="s">
        <v>1679</v>
      </c>
      <c r="AD9979">
        <f t="shared" si="613"/>
        <v>0</v>
      </c>
      <c r="AF9979" s="3"/>
      <c r="AH9979" s="9"/>
    </row>
    <row r="9980" spans="1:34" ht="10.95" customHeight="1" outlineLevel="1" x14ac:dyDescent="0.25">
      <c r="A9980" t="s">
        <v>6779</v>
      </c>
      <c r="C9980" s="3" t="s">
        <v>12466</v>
      </c>
      <c r="D9980" s="3" t="s">
        <v>7820</v>
      </c>
      <c r="E9980" s="9">
        <v>2017</v>
      </c>
      <c r="F9980" s="7" t="s">
        <v>755</v>
      </c>
      <c r="G9980" s="7" t="s">
        <v>5401</v>
      </c>
      <c r="H9980" s="8" t="s">
        <v>1679</v>
      </c>
      <c r="I9980" s="8" t="s">
        <v>7062</v>
      </c>
      <c r="J9980" s="19">
        <v>1</v>
      </c>
      <c r="K9980" s="19" t="s">
        <v>7736</v>
      </c>
      <c r="L9980" s="11">
        <v>24</v>
      </c>
      <c r="M9980" s="11"/>
      <c r="N9980" s="24"/>
      <c r="P9980" s="32"/>
      <c r="T9980" s="19"/>
      <c r="U9980" s="3"/>
      <c r="X9980" t="str">
        <f t="shared" si="611"/>
        <v/>
      </c>
      <c r="Z9980">
        <f t="shared" si="612"/>
        <v>1</v>
      </c>
      <c r="AB9980" s="9"/>
      <c r="AC9980" t="s">
        <v>1679</v>
      </c>
      <c r="AD9980">
        <f t="shared" si="613"/>
        <v>0</v>
      </c>
      <c r="AF9980" s="3"/>
      <c r="AH9980" s="9"/>
    </row>
    <row r="9981" spans="1:34" ht="10.95" customHeight="1" outlineLevel="1" x14ac:dyDescent="0.25">
      <c r="A9981" t="s">
        <v>6779</v>
      </c>
      <c r="C9981" s="3" t="s">
        <v>12466</v>
      </c>
      <c r="D9981" s="5" t="s">
        <v>4065</v>
      </c>
      <c r="E9981" s="9">
        <v>2018</v>
      </c>
      <c r="F9981" s="10" t="s">
        <v>22094</v>
      </c>
      <c r="G9981" s="7" t="s">
        <v>5401</v>
      </c>
      <c r="H9981" s="8" t="s">
        <v>20171</v>
      </c>
      <c r="I9981" s="8" t="s">
        <v>7039</v>
      </c>
      <c r="J9981" s="19">
        <v>5</v>
      </c>
      <c r="K9981" s="19" t="s">
        <v>7736</v>
      </c>
      <c r="L9981" s="11">
        <v>2.9</v>
      </c>
      <c r="M9981" s="11"/>
      <c r="N9981" s="24"/>
      <c r="P9981" s="32"/>
      <c r="T9981" s="19"/>
      <c r="U9981" s="3"/>
      <c r="X9981" t="str">
        <f t="shared" si="611"/>
        <v/>
      </c>
      <c r="Z9981" t="str">
        <f t="shared" si="612"/>
        <v/>
      </c>
      <c r="AB9981" s="9"/>
      <c r="AC9981" t="s">
        <v>20171</v>
      </c>
      <c r="AD9981">
        <f t="shared" si="613"/>
        <v>0</v>
      </c>
      <c r="AF9981" s="3"/>
      <c r="AH9981" s="9"/>
    </row>
    <row r="9982" spans="1:34" ht="10.95" customHeight="1" outlineLevel="1" x14ac:dyDescent="0.25">
      <c r="A9982" t="s">
        <v>6779</v>
      </c>
      <c r="C9982" s="3" t="s">
        <v>12466</v>
      </c>
      <c r="D9982" s="3">
        <v>3634</v>
      </c>
      <c r="E9982" s="9">
        <v>2018</v>
      </c>
      <c r="F9982" s="10" t="s">
        <v>4650</v>
      </c>
      <c r="G9982" s="7" t="s">
        <v>5401</v>
      </c>
      <c r="H9982" s="8" t="s">
        <v>4775</v>
      </c>
      <c r="I9982" s="8" t="s">
        <v>7063</v>
      </c>
      <c r="J9982" s="19">
        <v>3</v>
      </c>
      <c r="K9982" s="19" t="s">
        <v>20093</v>
      </c>
      <c r="L9982" s="11"/>
      <c r="M9982" s="11"/>
      <c r="N9982" s="24"/>
      <c r="P9982" s="32"/>
      <c r="T9982" s="19"/>
      <c r="U9982" s="3"/>
      <c r="X9982" t="str">
        <f t="shared" si="611"/>
        <v/>
      </c>
      <c r="Z9982" t="str">
        <f t="shared" si="612"/>
        <v/>
      </c>
      <c r="AB9982" s="9"/>
      <c r="AC9982" t="s">
        <v>4775</v>
      </c>
      <c r="AD9982">
        <f t="shared" si="613"/>
        <v>0</v>
      </c>
      <c r="AF9982" s="3"/>
      <c r="AH9982" s="9"/>
    </row>
    <row r="9983" spans="1:34" ht="10.95" customHeight="1" outlineLevel="1" x14ac:dyDescent="0.25">
      <c r="A9983" t="s">
        <v>6779</v>
      </c>
      <c r="C9983" s="3" t="s">
        <v>12466</v>
      </c>
      <c r="D9983" s="3" t="s">
        <v>7821</v>
      </c>
      <c r="E9983" s="9">
        <v>2018</v>
      </c>
      <c r="F9983" s="7" t="s">
        <v>755</v>
      </c>
      <c r="G9983" s="7" t="s">
        <v>5401</v>
      </c>
      <c r="H9983" s="8" t="s">
        <v>4775</v>
      </c>
      <c r="I9983" s="8" t="s">
        <v>7063</v>
      </c>
      <c r="J9983" s="19">
        <v>3</v>
      </c>
      <c r="K9983" s="19" t="s">
        <v>20093</v>
      </c>
      <c r="L9983" s="11"/>
      <c r="M9983" s="11"/>
      <c r="N9983" s="24"/>
      <c r="P9983" s="32"/>
      <c r="T9983" s="19"/>
      <c r="U9983" s="3"/>
      <c r="X9983" t="str">
        <f t="shared" si="611"/>
        <v/>
      </c>
      <c r="Z9983">
        <f t="shared" si="612"/>
        <v>1</v>
      </c>
      <c r="AB9983" s="9"/>
      <c r="AC9983" t="s">
        <v>4775</v>
      </c>
      <c r="AD9983">
        <f t="shared" si="613"/>
        <v>0</v>
      </c>
      <c r="AF9983" s="3"/>
      <c r="AH9983" s="9"/>
    </row>
    <row r="9984" spans="1:34" ht="10.95" customHeight="1" outlineLevel="1" x14ac:dyDescent="0.25">
      <c r="A9984" t="s">
        <v>6779</v>
      </c>
      <c r="C9984" s="3" t="s">
        <v>12466</v>
      </c>
      <c r="D9984" s="3" t="s">
        <v>7821</v>
      </c>
      <c r="E9984" s="9">
        <v>2018</v>
      </c>
      <c r="F9984" s="7" t="s">
        <v>7034</v>
      </c>
      <c r="G9984" s="7" t="s">
        <v>5401</v>
      </c>
      <c r="H9984" s="8" t="s">
        <v>4775</v>
      </c>
      <c r="I9984" s="8" t="s">
        <v>7063</v>
      </c>
      <c r="J9984" s="19">
        <v>3</v>
      </c>
      <c r="K9984" s="19" t="s">
        <v>7736</v>
      </c>
      <c r="L9984" s="11">
        <v>13.8</v>
      </c>
      <c r="M9984" s="11"/>
      <c r="N9984" s="24"/>
      <c r="P9984" s="32"/>
      <c r="T9984" s="19"/>
      <c r="U9984" s="3"/>
      <c r="X9984">
        <f t="shared" si="611"/>
        <v>1</v>
      </c>
      <c r="Z9984" t="str">
        <f t="shared" si="612"/>
        <v/>
      </c>
      <c r="AB9984" s="9"/>
      <c r="AC9984" t="s">
        <v>4775</v>
      </c>
      <c r="AD9984">
        <f t="shared" si="613"/>
        <v>0</v>
      </c>
      <c r="AF9984" s="3"/>
      <c r="AH9984" s="9"/>
    </row>
    <row r="9985" spans="1:34" ht="10.95" customHeight="1" outlineLevel="1" x14ac:dyDescent="0.25">
      <c r="A9985" t="s">
        <v>6779</v>
      </c>
      <c r="C9985" s="3" t="s">
        <v>12466</v>
      </c>
      <c r="D9985" s="3">
        <v>3704</v>
      </c>
      <c r="E9985" s="9">
        <v>2019</v>
      </c>
      <c r="F9985" s="10" t="s">
        <v>1678</v>
      </c>
      <c r="G9985" s="7" t="s">
        <v>5401</v>
      </c>
      <c r="H9985" s="8" t="s">
        <v>7066</v>
      </c>
      <c r="I9985" s="8" t="s">
        <v>20942</v>
      </c>
      <c r="J9985" s="19">
        <v>3</v>
      </c>
      <c r="K9985" s="19" t="s">
        <v>7736</v>
      </c>
      <c r="L9985" s="11">
        <v>5</v>
      </c>
      <c r="M9985" s="11"/>
      <c r="N9985" s="24"/>
      <c r="P9985" s="32"/>
      <c r="T9985" s="19"/>
      <c r="U9985" s="3"/>
      <c r="X9985" t="str">
        <f t="shared" si="611"/>
        <v/>
      </c>
      <c r="Z9985" t="str">
        <f t="shared" si="612"/>
        <v/>
      </c>
      <c r="AB9985" s="9"/>
      <c r="AC9985" t="s">
        <v>7066</v>
      </c>
      <c r="AD9985">
        <f t="shared" si="613"/>
        <v>0</v>
      </c>
      <c r="AF9985" s="3"/>
      <c r="AH9985" s="9"/>
    </row>
    <row r="9986" spans="1:34" ht="10.95" customHeight="1" outlineLevel="1" x14ac:dyDescent="0.25">
      <c r="A9986" t="s">
        <v>6779</v>
      </c>
      <c r="C9986" s="3" t="s">
        <v>12466</v>
      </c>
      <c r="D9986" s="3" t="s">
        <v>20940</v>
      </c>
      <c r="E9986" s="9">
        <v>2019</v>
      </c>
      <c r="F9986" s="7" t="s">
        <v>20941</v>
      </c>
      <c r="G9986" s="7" t="s">
        <v>5401</v>
      </c>
      <c r="H9986" s="8" t="s">
        <v>7066</v>
      </c>
      <c r="I9986" s="8" t="s">
        <v>20942</v>
      </c>
      <c r="J9986" s="19">
        <v>3</v>
      </c>
      <c r="K9986" s="19" t="s">
        <v>7736</v>
      </c>
      <c r="L9986" s="11">
        <v>20</v>
      </c>
      <c r="M9986" s="11"/>
      <c r="N9986" s="24"/>
      <c r="P9986" s="32"/>
      <c r="T9986" s="19"/>
      <c r="U9986" s="3"/>
      <c r="X9986">
        <f t="shared" ref="X9986:X10049" si="614">IF(COUNTIF(F9986,"*fdc*"),1,"")</f>
        <v>1</v>
      </c>
      <c r="Z9986" t="str">
        <f t="shared" ref="Z9986:Z10049" si="615">IF(COUNTIF(F9986,"*s/s*"),1,"")</f>
        <v/>
      </c>
      <c r="AB9986" s="9"/>
      <c r="AC9986" t="s">
        <v>7066</v>
      </c>
      <c r="AD9986">
        <f t="shared" si="613"/>
        <v>0</v>
      </c>
      <c r="AF9986" s="3"/>
      <c r="AH9986" s="9"/>
    </row>
    <row r="9987" spans="1:34" ht="10.95" customHeight="1" outlineLevel="1" x14ac:dyDescent="0.25">
      <c r="A9987" t="s">
        <v>6779</v>
      </c>
      <c r="C9987" s="3" t="s">
        <v>12466</v>
      </c>
      <c r="D9987" s="3">
        <v>3724</v>
      </c>
      <c r="E9987" s="9">
        <v>2019</v>
      </c>
      <c r="F9987" s="10" t="s">
        <v>1678</v>
      </c>
      <c r="G9987" s="7" t="s">
        <v>5401</v>
      </c>
      <c r="H9987" s="8" t="s">
        <v>4365</v>
      </c>
      <c r="I9987" s="8" t="s">
        <v>7064</v>
      </c>
      <c r="J9987" s="19">
        <v>2</v>
      </c>
      <c r="K9987" s="19" t="s">
        <v>20093</v>
      </c>
      <c r="L9987" s="11"/>
      <c r="M9987" s="11"/>
      <c r="N9987" s="24"/>
      <c r="P9987" s="32"/>
      <c r="T9987" s="19"/>
      <c r="U9987" s="3"/>
      <c r="X9987" t="str">
        <f t="shared" si="614"/>
        <v/>
      </c>
      <c r="Z9987" t="str">
        <f t="shared" si="615"/>
        <v/>
      </c>
      <c r="AB9987" s="9"/>
      <c r="AC9987" t="s">
        <v>4365</v>
      </c>
      <c r="AD9987">
        <f t="shared" si="613"/>
        <v>0</v>
      </c>
      <c r="AF9987" s="3"/>
      <c r="AH9987" s="9"/>
    </row>
    <row r="9988" spans="1:34" ht="10.95" customHeight="1" outlineLevel="1" x14ac:dyDescent="0.25">
      <c r="A9988" t="s">
        <v>6779</v>
      </c>
      <c r="C9988" s="3" t="s">
        <v>12466</v>
      </c>
      <c r="D9988" s="3" t="s">
        <v>7822</v>
      </c>
      <c r="E9988" s="9">
        <v>2019</v>
      </c>
      <c r="F9988" s="7" t="s">
        <v>755</v>
      </c>
      <c r="G9988" s="7" t="s">
        <v>5401</v>
      </c>
      <c r="H9988" s="8" t="s">
        <v>4365</v>
      </c>
      <c r="I9988" s="8" t="s">
        <v>7064</v>
      </c>
      <c r="J9988" s="19">
        <v>2</v>
      </c>
      <c r="K9988" s="19" t="s">
        <v>7736</v>
      </c>
      <c r="L9988" s="11">
        <v>10.8</v>
      </c>
      <c r="M9988" s="11"/>
      <c r="N9988" s="24"/>
      <c r="P9988" s="32"/>
      <c r="T9988" s="19"/>
      <c r="U9988" s="3"/>
      <c r="X9988" t="str">
        <f t="shared" si="614"/>
        <v/>
      </c>
      <c r="Z9988">
        <f t="shared" si="615"/>
        <v>1</v>
      </c>
      <c r="AB9988" s="9"/>
      <c r="AC9988" t="s">
        <v>4365</v>
      </c>
      <c r="AD9988">
        <f t="shared" si="613"/>
        <v>0</v>
      </c>
      <c r="AF9988" s="3"/>
      <c r="AH9988" s="9"/>
    </row>
    <row r="9989" spans="1:34" ht="10.95" customHeight="1" outlineLevel="1" x14ac:dyDescent="0.25">
      <c r="A9989" t="s">
        <v>6779</v>
      </c>
      <c r="C9989" s="3" t="s">
        <v>12466</v>
      </c>
      <c r="D9989" s="3">
        <v>3733</v>
      </c>
      <c r="E9989" s="9">
        <v>2019</v>
      </c>
      <c r="F9989" s="10" t="s">
        <v>1678</v>
      </c>
      <c r="G9989" s="7" t="s">
        <v>5401</v>
      </c>
      <c r="H9989" s="8" t="s">
        <v>1679</v>
      </c>
      <c r="I9989" s="8" t="s">
        <v>7823</v>
      </c>
      <c r="J9989" s="19">
        <v>3</v>
      </c>
      <c r="K9989" s="19" t="s">
        <v>20093</v>
      </c>
      <c r="L9989" s="11"/>
      <c r="M9989" s="11"/>
      <c r="N9989" s="24"/>
      <c r="P9989" s="32"/>
      <c r="T9989" s="19"/>
      <c r="U9989" s="3"/>
      <c r="X9989" t="str">
        <f t="shared" si="614"/>
        <v/>
      </c>
      <c r="Z9989" t="str">
        <f t="shared" si="615"/>
        <v/>
      </c>
      <c r="AB9989" s="9"/>
      <c r="AC9989" t="s">
        <v>1679</v>
      </c>
      <c r="AD9989">
        <f t="shared" si="613"/>
        <v>0</v>
      </c>
      <c r="AF9989" s="3"/>
      <c r="AH9989" s="9"/>
    </row>
    <row r="9990" spans="1:34" ht="10.95" customHeight="1" outlineLevel="1" x14ac:dyDescent="0.25">
      <c r="A9990" t="s">
        <v>6779</v>
      </c>
      <c r="C9990" s="3" t="s">
        <v>12466</v>
      </c>
      <c r="D9990" s="3" t="s">
        <v>7824</v>
      </c>
      <c r="E9990" s="9">
        <v>2019</v>
      </c>
      <c r="F9990" s="7" t="s">
        <v>21690</v>
      </c>
      <c r="G9990" s="7" t="s">
        <v>5401</v>
      </c>
      <c r="H9990" s="8" t="s">
        <v>1679</v>
      </c>
      <c r="I9990" s="8" t="s">
        <v>7823</v>
      </c>
      <c r="J9990" s="19">
        <v>3</v>
      </c>
      <c r="K9990" s="19" t="s">
        <v>7736</v>
      </c>
      <c r="L9990" s="11">
        <v>12.8</v>
      </c>
      <c r="M9990" s="11"/>
      <c r="N9990" s="24"/>
      <c r="P9990" s="32"/>
      <c r="T9990" s="19"/>
      <c r="U9990" s="3"/>
      <c r="X9990" t="str">
        <f t="shared" si="614"/>
        <v/>
      </c>
      <c r="Z9990">
        <f t="shared" si="615"/>
        <v>1</v>
      </c>
      <c r="AB9990" s="9"/>
      <c r="AC9990" t="s">
        <v>1679</v>
      </c>
      <c r="AD9990">
        <f t="shared" si="613"/>
        <v>0</v>
      </c>
      <c r="AF9990" s="3"/>
      <c r="AH9990" s="9"/>
    </row>
    <row r="9991" spans="1:34" ht="10.95" customHeight="1" outlineLevel="1" collapsed="1" x14ac:dyDescent="0.25">
      <c r="A9991" t="s">
        <v>6779</v>
      </c>
      <c r="C9991" s="3" t="s">
        <v>12466</v>
      </c>
      <c r="D9991" s="3">
        <v>3796</v>
      </c>
      <c r="E9991" s="9">
        <v>2020</v>
      </c>
      <c r="F9991" s="10" t="s">
        <v>1678</v>
      </c>
      <c r="G9991" s="7" t="s">
        <v>5401</v>
      </c>
      <c r="H9991" s="8" t="s">
        <v>7066</v>
      </c>
      <c r="I9991" s="8" t="s">
        <v>7065</v>
      </c>
      <c r="J9991" s="19">
        <v>3</v>
      </c>
      <c r="K9991" s="19" t="s">
        <v>7738</v>
      </c>
      <c r="L9991" s="11"/>
      <c r="M9991" s="11"/>
      <c r="N9991" s="24"/>
      <c r="P9991" s="32"/>
      <c r="T9991" s="19"/>
      <c r="U9991" s="3"/>
      <c r="X9991" t="str">
        <f t="shared" si="614"/>
        <v/>
      </c>
      <c r="Z9991" t="str">
        <f t="shared" si="615"/>
        <v/>
      </c>
      <c r="AB9991" s="9"/>
      <c r="AC9991" t="s">
        <v>7066</v>
      </c>
      <c r="AD9991">
        <f t="shared" si="613"/>
        <v>0</v>
      </c>
      <c r="AF9991" s="3"/>
      <c r="AH9991" s="9"/>
    </row>
    <row r="9992" spans="1:34" ht="10.95" customHeight="1" outlineLevel="1" x14ac:dyDescent="0.25">
      <c r="A9992" t="s">
        <v>6779</v>
      </c>
      <c r="C9992" s="3" t="s">
        <v>12466</v>
      </c>
      <c r="D9992" s="3" t="s">
        <v>7825</v>
      </c>
      <c r="E9992" s="9">
        <v>2020</v>
      </c>
      <c r="F9992" s="7" t="s">
        <v>755</v>
      </c>
      <c r="G9992" s="7" t="s">
        <v>5401</v>
      </c>
      <c r="H9992" s="8" t="s">
        <v>7066</v>
      </c>
      <c r="I9992" s="8" t="s">
        <v>7065</v>
      </c>
      <c r="J9992" s="19">
        <v>3</v>
      </c>
      <c r="K9992" s="19" t="s">
        <v>7738</v>
      </c>
      <c r="L9992" s="11"/>
      <c r="M9992" s="11"/>
      <c r="N9992" s="24"/>
      <c r="P9992" s="32"/>
      <c r="T9992" s="19"/>
      <c r="U9992" s="3"/>
      <c r="X9992" t="str">
        <f t="shared" si="614"/>
        <v/>
      </c>
      <c r="Z9992">
        <f t="shared" si="615"/>
        <v>1</v>
      </c>
      <c r="AB9992" s="9"/>
      <c r="AC9992" t="s">
        <v>7066</v>
      </c>
      <c r="AD9992">
        <f t="shared" si="613"/>
        <v>0</v>
      </c>
      <c r="AF9992" s="3"/>
      <c r="AH9992" s="9"/>
    </row>
    <row r="9993" spans="1:34" ht="10.95" customHeight="1" outlineLevel="1" x14ac:dyDescent="0.25">
      <c r="A9993" t="s">
        <v>6779</v>
      </c>
      <c r="C9993" s="3" t="s">
        <v>12466</v>
      </c>
      <c r="D9993" s="3" t="s">
        <v>20174</v>
      </c>
      <c r="E9993" s="9">
        <v>2020</v>
      </c>
      <c r="F9993" s="10" t="s">
        <v>22097</v>
      </c>
      <c r="G9993" s="7" t="s">
        <v>5401</v>
      </c>
      <c r="H9993" s="8" t="s">
        <v>20173</v>
      </c>
      <c r="I9993" s="8" t="s">
        <v>20172</v>
      </c>
      <c r="J9993" s="19">
        <v>2</v>
      </c>
      <c r="K9993" s="19" t="s">
        <v>7736</v>
      </c>
      <c r="L9993" s="11">
        <v>4.7</v>
      </c>
      <c r="M9993" s="11"/>
      <c r="N9993" s="24"/>
      <c r="P9993" s="32"/>
      <c r="T9993" s="19"/>
      <c r="U9993" s="3"/>
      <c r="X9993" t="str">
        <f t="shared" si="614"/>
        <v/>
      </c>
      <c r="Z9993" t="str">
        <f t="shared" si="615"/>
        <v/>
      </c>
      <c r="AB9993" s="9"/>
      <c r="AC9993" t="s">
        <v>20173</v>
      </c>
      <c r="AD9993">
        <f t="shared" si="613"/>
        <v>0</v>
      </c>
      <c r="AF9993" s="3"/>
      <c r="AH9993" s="9"/>
    </row>
    <row r="9994" spans="1:34" ht="10.95" customHeight="1" outlineLevel="1" x14ac:dyDescent="0.25">
      <c r="A9994" t="s">
        <v>6779</v>
      </c>
      <c r="C9994" s="3" t="s">
        <v>12466</v>
      </c>
      <c r="D9994" s="3" t="s">
        <v>20175</v>
      </c>
      <c r="E9994" s="9">
        <v>2020</v>
      </c>
      <c r="F9994" s="10" t="s">
        <v>22098</v>
      </c>
      <c r="G9994" s="7" t="s">
        <v>5401</v>
      </c>
      <c r="H9994" s="8" t="s">
        <v>6190</v>
      </c>
      <c r="I9994" s="8" t="s">
        <v>20172</v>
      </c>
      <c r="J9994" s="19">
        <v>1</v>
      </c>
      <c r="K9994" s="19" t="s">
        <v>7736</v>
      </c>
      <c r="L9994" s="11">
        <v>5.2</v>
      </c>
      <c r="M9994" s="11"/>
      <c r="N9994" s="24"/>
      <c r="P9994" s="32"/>
      <c r="T9994" s="19"/>
      <c r="U9994" s="3"/>
      <c r="X9994" t="str">
        <f t="shared" si="614"/>
        <v/>
      </c>
      <c r="Z9994" t="str">
        <f t="shared" si="615"/>
        <v/>
      </c>
      <c r="AB9994" s="9"/>
      <c r="AC9994" t="s">
        <v>6190</v>
      </c>
      <c r="AD9994">
        <f t="shared" si="613"/>
        <v>0</v>
      </c>
      <c r="AF9994" s="3"/>
      <c r="AH9994" s="9"/>
    </row>
    <row r="9995" spans="1:34" ht="10.95" customHeight="1" outlineLevel="1" x14ac:dyDescent="0.25">
      <c r="A9995" t="s">
        <v>6779</v>
      </c>
      <c r="C9995" s="3" t="s">
        <v>12466</v>
      </c>
      <c r="D9995" s="3">
        <v>3866</v>
      </c>
      <c r="E9995" s="9">
        <v>2021</v>
      </c>
      <c r="F9995" s="10" t="s">
        <v>22061</v>
      </c>
      <c r="G9995" s="7" t="s">
        <v>5401</v>
      </c>
      <c r="H9995" s="8" t="s">
        <v>4365</v>
      </c>
      <c r="I9995" s="8" t="s">
        <v>20923</v>
      </c>
      <c r="J9995" s="19">
        <v>1</v>
      </c>
      <c r="K9995" s="19" t="s">
        <v>7738</v>
      </c>
      <c r="L9995" s="11"/>
      <c r="M9995" s="11"/>
      <c r="N9995" s="24"/>
      <c r="P9995" s="32"/>
      <c r="T9995" s="19"/>
      <c r="U9995" s="3"/>
      <c r="X9995" t="str">
        <f t="shared" si="614"/>
        <v/>
      </c>
      <c r="Z9995" t="str">
        <f t="shared" si="615"/>
        <v/>
      </c>
      <c r="AB9995" s="9"/>
      <c r="AC9995" t="s">
        <v>4365</v>
      </c>
      <c r="AD9995">
        <f t="shared" si="613"/>
        <v>0</v>
      </c>
      <c r="AF9995" s="3"/>
      <c r="AH9995" s="9"/>
    </row>
    <row r="9996" spans="1:34" ht="10.95" customHeight="1" outlineLevel="1" x14ac:dyDescent="0.25">
      <c r="A9996" t="s">
        <v>6779</v>
      </c>
      <c r="C9996" s="3" t="s">
        <v>12466</v>
      </c>
      <c r="D9996" s="3" t="s">
        <v>20922</v>
      </c>
      <c r="E9996" s="9">
        <v>2021</v>
      </c>
      <c r="F9996" s="7" t="s">
        <v>20924</v>
      </c>
      <c r="G9996" s="7" t="s">
        <v>5401</v>
      </c>
      <c r="H9996" s="8" t="s">
        <v>4365</v>
      </c>
      <c r="I9996" s="8" t="s">
        <v>20923</v>
      </c>
      <c r="J9996" s="19">
        <v>1</v>
      </c>
      <c r="K9996" s="19" t="s">
        <v>7738</v>
      </c>
      <c r="L9996" s="11"/>
      <c r="M9996" s="11"/>
      <c r="N9996" s="24"/>
      <c r="P9996" s="32"/>
      <c r="T9996" s="19"/>
      <c r="U9996" s="3"/>
      <c r="X9996" t="str">
        <f t="shared" si="614"/>
        <v/>
      </c>
      <c r="Z9996">
        <f t="shared" si="615"/>
        <v>1</v>
      </c>
      <c r="AB9996" s="9"/>
      <c r="AC9996" t="s">
        <v>4365</v>
      </c>
      <c r="AD9996">
        <f t="shared" si="613"/>
        <v>0</v>
      </c>
      <c r="AF9996" s="3"/>
      <c r="AH9996" s="9"/>
    </row>
    <row r="9997" spans="1:34" ht="10.95" customHeight="1" outlineLevel="1" x14ac:dyDescent="0.25">
      <c r="A9997" t="s">
        <v>6779</v>
      </c>
      <c r="C9997" s="3" t="s">
        <v>12466</v>
      </c>
      <c r="D9997" s="3">
        <v>3966</v>
      </c>
      <c r="E9997" s="9">
        <v>2022</v>
      </c>
      <c r="F9997" s="10" t="s">
        <v>22099</v>
      </c>
      <c r="G9997" s="7" t="s">
        <v>5401</v>
      </c>
      <c r="H9997" s="8" t="s">
        <v>6190</v>
      </c>
      <c r="I9997" s="8" t="s">
        <v>20176</v>
      </c>
      <c r="J9997" s="19">
        <v>3</v>
      </c>
      <c r="K9997" s="19" t="s">
        <v>7736</v>
      </c>
      <c r="L9997" s="11">
        <v>12</v>
      </c>
      <c r="M9997" s="11"/>
      <c r="N9997" s="24"/>
      <c r="P9997" s="32"/>
      <c r="T9997" s="19"/>
      <c r="U9997" s="3"/>
      <c r="X9997" t="str">
        <f t="shared" si="614"/>
        <v/>
      </c>
      <c r="Z9997" t="str">
        <f t="shared" si="615"/>
        <v/>
      </c>
      <c r="AB9997" s="9"/>
      <c r="AC9997" t="s">
        <v>6190</v>
      </c>
      <c r="AD9997">
        <f t="shared" si="613"/>
        <v>0</v>
      </c>
      <c r="AF9997" s="3"/>
      <c r="AH9997" s="9"/>
    </row>
    <row r="9998" spans="1:34" ht="10.95" customHeight="1" outlineLevel="1" x14ac:dyDescent="0.25">
      <c r="A9998" t="s">
        <v>6779</v>
      </c>
      <c r="C9998" s="3" t="s">
        <v>12466</v>
      </c>
      <c r="D9998" s="3">
        <v>4036</v>
      </c>
      <c r="E9998" s="9">
        <v>2023</v>
      </c>
      <c r="F9998" s="10" t="s">
        <v>22100</v>
      </c>
      <c r="G9998" s="7" t="s">
        <v>5401</v>
      </c>
      <c r="H9998" s="8" t="s">
        <v>20920</v>
      </c>
      <c r="I9998" s="8" t="s">
        <v>20921</v>
      </c>
      <c r="J9998" s="19">
        <v>2</v>
      </c>
      <c r="K9998" s="19" t="s">
        <v>7736</v>
      </c>
      <c r="L9998" s="11">
        <v>7</v>
      </c>
      <c r="M9998" s="11"/>
      <c r="N9998" s="24"/>
      <c r="P9998" s="32"/>
      <c r="T9998" s="19"/>
      <c r="U9998" s="3"/>
      <c r="X9998" t="str">
        <f t="shared" si="614"/>
        <v/>
      </c>
      <c r="Z9998" t="str">
        <f t="shared" si="615"/>
        <v/>
      </c>
      <c r="AB9998" s="9"/>
      <c r="AC9998" t="s">
        <v>20920</v>
      </c>
      <c r="AD9998">
        <f t="shared" si="613"/>
        <v>0</v>
      </c>
      <c r="AF9998" s="3"/>
      <c r="AH9998" s="9"/>
    </row>
    <row r="9999" spans="1:34" ht="10.95" customHeight="1" outlineLevel="1" x14ac:dyDescent="0.25">
      <c r="A9999" t="s">
        <v>6779</v>
      </c>
      <c r="C9999" s="3" t="s">
        <v>12466</v>
      </c>
      <c r="D9999" s="3">
        <v>4040</v>
      </c>
      <c r="E9999" s="9">
        <v>2023</v>
      </c>
      <c r="F9999" s="7" t="s">
        <v>21055</v>
      </c>
      <c r="G9999" s="7" t="s">
        <v>5401</v>
      </c>
      <c r="H9999" s="8" t="s">
        <v>20920</v>
      </c>
      <c r="I9999" s="8" t="s">
        <v>20921</v>
      </c>
      <c r="J9999" s="19">
        <v>2</v>
      </c>
      <c r="K9999" s="19" t="s">
        <v>7736</v>
      </c>
      <c r="L9999" s="11">
        <v>3.5</v>
      </c>
      <c r="M9999" s="11"/>
      <c r="N9999" s="24"/>
      <c r="P9999" s="32"/>
      <c r="T9999" s="19"/>
      <c r="U9999" s="3"/>
      <c r="X9999" t="str">
        <f t="shared" si="614"/>
        <v/>
      </c>
      <c r="Z9999" t="str">
        <f t="shared" si="615"/>
        <v/>
      </c>
      <c r="AB9999" s="9"/>
      <c r="AC9999" t="s">
        <v>20920</v>
      </c>
      <c r="AD9999">
        <f t="shared" si="613"/>
        <v>0</v>
      </c>
      <c r="AF9999" s="3"/>
      <c r="AH9999" s="9"/>
    </row>
    <row r="10000" spans="1:34" ht="10.95" customHeight="1" outlineLevel="1" x14ac:dyDescent="0.25">
      <c r="A10000" t="s">
        <v>7961</v>
      </c>
      <c r="C10000" s="3" t="s">
        <v>12466</v>
      </c>
      <c r="D10000" s="3" t="s">
        <v>4065</v>
      </c>
      <c r="E10000" s="9">
        <v>1969</v>
      </c>
      <c r="F10000" s="7" t="s">
        <v>184</v>
      </c>
      <c r="G10000" s="7" t="s">
        <v>5401</v>
      </c>
      <c r="H10000" s="8" t="s">
        <v>1002</v>
      </c>
      <c r="I10000" s="8"/>
      <c r="J10000" s="19">
        <v>1</v>
      </c>
      <c r="K10000" s="19" t="s">
        <v>7736</v>
      </c>
      <c r="L10000" s="11">
        <v>0.7</v>
      </c>
      <c r="M10000" s="11"/>
      <c r="N10000" s="24"/>
      <c r="P10000" s="32"/>
      <c r="T10000" s="19"/>
      <c r="U10000" s="3" t="s">
        <v>2492</v>
      </c>
      <c r="X10000" t="str">
        <f t="shared" si="614"/>
        <v/>
      </c>
      <c r="Z10000" t="str">
        <f t="shared" si="615"/>
        <v/>
      </c>
      <c r="AB10000" s="9"/>
      <c r="AC10000" t="s">
        <v>1002</v>
      </c>
      <c r="AD10000">
        <f t="shared" si="613"/>
        <v>0</v>
      </c>
      <c r="AF10000" s="3"/>
      <c r="AG10000" t="s">
        <v>1886</v>
      </c>
      <c r="AH10000" s="9" t="s">
        <v>4925</v>
      </c>
    </row>
    <row r="10001" spans="1:48" ht="10.95" customHeight="1" x14ac:dyDescent="0.25">
      <c r="A10001" t="s">
        <v>11172</v>
      </c>
      <c r="B10001" t="s">
        <v>3147</v>
      </c>
      <c r="C10001" s="3" t="s">
        <v>12466</v>
      </c>
      <c r="E10001" s="9"/>
      <c r="F10001" s="7"/>
      <c r="G10001" s="7"/>
      <c r="H10001" s="8"/>
      <c r="I10001" s="8"/>
      <c r="J10001" s="19"/>
      <c r="K10001" s="19"/>
      <c r="L10001" s="11"/>
      <c r="M10001" s="11">
        <f>SUM(L10002:L10026)</f>
        <v>27</v>
      </c>
      <c r="N10001" s="24">
        <v>49</v>
      </c>
      <c r="O10001">
        <f>COUNTIF(K10002:K10026,"*")</f>
        <v>25</v>
      </c>
      <c r="P10001" s="32">
        <f>O10001/N10001</f>
        <v>0.51020408163265307</v>
      </c>
      <c r="Q10001">
        <f>COUNTIF(K10002:K10026,"Y")+COUNTIF(K10002:K10026,"S")</f>
        <v>7</v>
      </c>
      <c r="T10001" s="19" t="s">
        <v>7736</v>
      </c>
      <c r="U10001" s="3"/>
      <c r="V10001" t="s">
        <v>18633</v>
      </c>
      <c r="X10001" t="str">
        <f t="shared" si="614"/>
        <v/>
      </c>
      <c r="Z10001" t="str">
        <f t="shared" si="615"/>
        <v/>
      </c>
      <c r="AB10001" s="9"/>
      <c r="AE10001">
        <f>COUNTIF(AD10002:AD10026,"1")</f>
        <v>0</v>
      </c>
      <c r="AF10001" s="3"/>
      <c r="AH10001" s="9"/>
      <c r="AI10001">
        <f>COUNTIF($J10002:$J10026,"1")-COUNTIFS($J10002:$J10026,"1",$K10002:$K10026,"V")</f>
        <v>12</v>
      </c>
      <c r="AJ10001">
        <f>COUNTIFS($J10002:$J10026,"1",$K10002:$K10026,"Y")+COUNTIFS($J10002:$J10026,"1",$K10002:$K10026,"s")</f>
        <v>6</v>
      </c>
      <c r="AK10001">
        <f>COUNTIF($J10002:$J10026,"2")-COUNTIFS($J10002:$J10026,"2",$K10002:$K10026,"V")</f>
        <v>7</v>
      </c>
      <c r="AL10001">
        <f>COUNTIFS($J10002:$J10026,"2",$K10002:$K10026,"Y")+COUNTIFS($J10002:$J10026,"2",$K10002:$K10026,"s")</f>
        <v>1</v>
      </c>
      <c r="AM10001">
        <f>COUNTIF($J10002:$J10026,"3")-COUNTIFS($J10002:$J10026,"3",$K10002:$K10026,"V")</f>
        <v>5</v>
      </c>
      <c r="AN10001">
        <f>COUNTIFS($J10002:$J10026,"3",$K10002:$K10026,"Y")+COUNTIFS($J10002:$J10026,"3",$K10002:$K10026,"s")</f>
        <v>0</v>
      </c>
      <c r="AO10001">
        <f>COUNTIF($J10002:$J10026,"4")-COUNTIFS($J10002:$J10026,"4",$K10002:$K10026,"V")</f>
        <v>0</v>
      </c>
      <c r="AP10001">
        <f>COUNTIFS($J10002:$J10026,"4",$K10002:$K10026,"Y")+COUNTIFS($J10002:$J10026,"4",$K10002:$K10026,"s")</f>
        <v>0</v>
      </c>
      <c r="AQ10001">
        <f>COUNTIF($J10002:$J10026,"5")-COUNTIFS($J10002:$J10026,"5",$K10002:$K10026,"V")</f>
        <v>1</v>
      </c>
      <c r="AR10001">
        <f>COUNTIFS($J10002:$J10026,"5",$K10002:$K10026,"Y")+COUNTIFS($J10002:$J10026,"5",$K10002:$K10026,"s")</f>
        <v>0</v>
      </c>
      <c r="AS10001">
        <f>COUNTIF($J10002:$J10026,"6")-COUNTIFS($J10002:$J10026,"6",$K10002:$K10026,"V")</f>
        <v>0</v>
      </c>
      <c r="AT10001">
        <f>COUNTIFS($J10002:$J10026,"6",$K10002:$K10026,"Y")+COUNTIFS($J10002:$J10026,"6",$K10002:$K10026,"s")</f>
        <v>0</v>
      </c>
      <c r="AU10001">
        <f>COUNTIF($J10002:$J10026,"7")-COUNTIFS($J10002:$J10026,"7",$K10002:$K10026,"V")</f>
        <v>0</v>
      </c>
      <c r="AV10001">
        <f>COUNTIFS($J10002:$J10026,"7",$K10002:$K10026,"Y")+COUNTIFS($J10002:$J10026,"7",$K10002:$K10026,"s")</f>
        <v>0</v>
      </c>
    </row>
    <row r="10002" spans="1:48" ht="10.95" customHeight="1" outlineLevel="1" x14ac:dyDescent="0.25">
      <c r="A10002" t="s">
        <v>7830</v>
      </c>
      <c r="C10002" s="3" t="s">
        <v>12466</v>
      </c>
      <c r="D10002" s="3" t="s">
        <v>4065</v>
      </c>
      <c r="E10002" s="9">
        <v>2002</v>
      </c>
      <c r="F10002" s="7" t="s">
        <v>5243</v>
      </c>
      <c r="G10002" s="7" t="s">
        <v>5401</v>
      </c>
      <c r="H10002" s="8" t="s">
        <v>4365</v>
      </c>
      <c r="I10002" s="8"/>
      <c r="J10002" s="19">
        <v>1</v>
      </c>
      <c r="K10002" s="19" t="s">
        <v>7738</v>
      </c>
      <c r="L10002" s="11"/>
      <c r="M10002" s="11"/>
      <c r="N10002" s="24"/>
      <c r="P10002" s="32"/>
      <c r="T10002" s="19"/>
      <c r="U10002" s="3" t="s">
        <v>4062</v>
      </c>
      <c r="W10002" t="s">
        <v>7738</v>
      </c>
      <c r="X10002" t="str">
        <f t="shared" si="614"/>
        <v/>
      </c>
      <c r="Z10002" t="str">
        <f t="shared" si="615"/>
        <v/>
      </c>
      <c r="AB10002" s="9"/>
      <c r="AC10002" t="s">
        <v>4365</v>
      </c>
      <c r="AD10002">
        <f t="shared" ref="AD10002:AD10026" si="616">COUNTIF(H10002,"*Fuji*")</f>
        <v>0</v>
      </c>
      <c r="AF10002" s="3"/>
      <c r="AG10002" t="s">
        <v>1886</v>
      </c>
      <c r="AH10002" s="9"/>
    </row>
    <row r="10003" spans="1:48" ht="10.95" customHeight="1" outlineLevel="1" x14ac:dyDescent="0.25">
      <c r="A10003" t="s">
        <v>7830</v>
      </c>
      <c r="C10003" s="3" t="s">
        <v>12466</v>
      </c>
      <c r="D10003" s="3" t="s">
        <v>4065</v>
      </c>
      <c r="E10003" s="9">
        <v>2002</v>
      </c>
      <c r="F10003" s="7" t="s">
        <v>5243</v>
      </c>
      <c r="G10003" s="7" t="s">
        <v>5401</v>
      </c>
      <c r="H10003" s="8" t="s">
        <v>1685</v>
      </c>
      <c r="I10003" s="8"/>
      <c r="J10003" s="19">
        <v>3</v>
      </c>
      <c r="K10003" s="19" t="s">
        <v>7738</v>
      </c>
      <c r="L10003" s="11"/>
      <c r="M10003" s="11"/>
      <c r="N10003" s="24"/>
      <c r="P10003" s="32"/>
      <c r="T10003" s="19"/>
      <c r="U10003" s="3" t="s">
        <v>4063</v>
      </c>
      <c r="W10003" t="s">
        <v>7738</v>
      </c>
      <c r="X10003" t="str">
        <f t="shared" si="614"/>
        <v/>
      </c>
      <c r="Z10003" t="str">
        <f t="shared" si="615"/>
        <v/>
      </c>
      <c r="AB10003" s="9"/>
      <c r="AC10003" t="s">
        <v>1685</v>
      </c>
      <c r="AD10003">
        <f t="shared" si="616"/>
        <v>0</v>
      </c>
      <c r="AF10003" s="3"/>
      <c r="AG10003" t="s">
        <v>2859</v>
      </c>
      <c r="AH10003" s="9"/>
    </row>
    <row r="10004" spans="1:48" ht="10.95" customHeight="1" outlineLevel="1" x14ac:dyDescent="0.25">
      <c r="A10004" t="s">
        <v>7829</v>
      </c>
      <c r="C10004" s="3" t="s">
        <v>12466</v>
      </c>
      <c r="D10004" s="5" t="s">
        <v>4065</v>
      </c>
      <c r="E10004" s="9">
        <v>2003</v>
      </c>
      <c r="F10004" s="10" t="s">
        <v>67</v>
      </c>
      <c r="G10004" s="7" t="s">
        <v>5401</v>
      </c>
      <c r="H10004" s="8" t="s">
        <v>2247</v>
      </c>
      <c r="I10004" s="8" t="s">
        <v>7588</v>
      </c>
      <c r="J10004" s="19">
        <v>1</v>
      </c>
      <c r="K10004" s="19" t="s">
        <v>7738</v>
      </c>
      <c r="L10004" s="11"/>
      <c r="M10004" s="11"/>
      <c r="N10004" s="24"/>
      <c r="P10004" s="32"/>
      <c r="T10004" s="19"/>
      <c r="U10004" s="3" t="s">
        <v>4062</v>
      </c>
      <c r="X10004" t="str">
        <f t="shared" si="614"/>
        <v/>
      </c>
      <c r="Z10004" t="str">
        <f t="shared" si="615"/>
        <v/>
      </c>
      <c r="AB10004" s="9"/>
      <c r="AC10004" t="s">
        <v>2247</v>
      </c>
      <c r="AD10004">
        <f t="shared" si="616"/>
        <v>0</v>
      </c>
      <c r="AF10004" s="3"/>
      <c r="AG10004" t="s">
        <v>1886</v>
      </c>
      <c r="AH10004" s="9"/>
    </row>
    <row r="10005" spans="1:48" ht="10.95" customHeight="1" outlineLevel="1" x14ac:dyDescent="0.25">
      <c r="A10005" t="s">
        <v>7828</v>
      </c>
      <c r="C10005" s="3" t="s">
        <v>12466</v>
      </c>
      <c r="D10005" s="5" t="s">
        <v>4065</v>
      </c>
      <c r="E10005" s="9">
        <v>2003</v>
      </c>
      <c r="F10005" s="7" t="s">
        <v>1643</v>
      </c>
      <c r="G10005" s="7" t="s">
        <v>5401</v>
      </c>
      <c r="H10005" s="8" t="s">
        <v>4365</v>
      </c>
      <c r="I10005" s="8" t="s">
        <v>7588</v>
      </c>
      <c r="J10005" s="19">
        <v>1</v>
      </c>
      <c r="K10005" s="19" t="s">
        <v>7736</v>
      </c>
      <c r="L10005" s="11">
        <v>2.8</v>
      </c>
      <c r="M10005" s="11"/>
      <c r="N10005" s="24"/>
      <c r="P10005" s="32"/>
      <c r="T10005" s="19"/>
      <c r="U10005" s="3" t="s">
        <v>7832</v>
      </c>
      <c r="W10005" t="s">
        <v>7738</v>
      </c>
      <c r="X10005" t="str">
        <f t="shared" si="614"/>
        <v/>
      </c>
      <c r="Z10005" t="str">
        <f t="shared" si="615"/>
        <v/>
      </c>
      <c r="AB10005" s="9"/>
      <c r="AC10005" t="s">
        <v>4365</v>
      </c>
      <c r="AD10005">
        <f t="shared" si="616"/>
        <v>0</v>
      </c>
      <c r="AF10005" s="3"/>
      <c r="AG10005" t="s">
        <v>1886</v>
      </c>
      <c r="AH10005" s="9"/>
    </row>
    <row r="10006" spans="1:48" ht="10.95" customHeight="1" outlineLevel="1" x14ac:dyDescent="0.25">
      <c r="A10006" t="s">
        <v>7828</v>
      </c>
      <c r="C10006" s="3" t="s">
        <v>12466</v>
      </c>
      <c r="D10006" s="5" t="s">
        <v>4065</v>
      </c>
      <c r="E10006" s="9">
        <v>2003</v>
      </c>
      <c r="F10006" s="7" t="s">
        <v>2351</v>
      </c>
      <c r="G10006" s="7" t="s">
        <v>5401</v>
      </c>
      <c r="H10006" s="8" t="s">
        <v>4365</v>
      </c>
      <c r="I10006" s="8" t="s">
        <v>7588</v>
      </c>
      <c r="J10006" s="19">
        <v>1</v>
      </c>
      <c r="K10006" s="19" t="s">
        <v>7736</v>
      </c>
      <c r="L10006" s="11">
        <v>2.8</v>
      </c>
      <c r="M10006" s="11"/>
      <c r="N10006" s="24"/>
      <c r="P10006" s="32"/>
      <c r="T10006" s="19"/>
      <c r="U10006" s="3" t="s">
        <v>4062</v>
      </c>
      <c r="W10006" t="s">
        <v>7738</v>
      </c>
      <c r="X10006" t="str">
        <f t="shared" si="614"/>
        <v/>
      </c>
      <c r="Z10006" t="str">
        <f t="shared" si="615"/>
        <v/>
      </c>
      <c r="AB10006" s="9"/>
      <c r="AC10006" t="s">
        <v>4365</v>
      </c>
      <c r="AD10006">
        <f t="shared" si="616"/>
        <v>0</v>
      </c>
      <c r="AF10006" s="3"/>
      <c r="AG10006" t="s">
        <v>1886</v>
      </c>
      <c r="AH10006" s="9"/>
    </row>
    <row r="10007" spans="1:48" ht="10.95" customHeight="1" outlineLevel="1" x14ac:dyDescent="0.25">
      <c r="A10007" t="s">
        <v>7828</v>
      </c>
      <c r="C10007" s="3" t="s">
        <v>12466</v>
      </c>
      <c r="D10007" s="5" t="s">
        <v>4065</v>
      </c>
      <c r="E10007" s="9">
        <v>2003</v>
      </c>
      <c r="F10007" s="7" t="s">
        <v>5243</v>
      </c>
      <c r="G10007" s="7" t="s">
        <v>5401</v>
      </c>
      <c r="H10007" s="8" t="s">
        <v>4365</v>
      </c>
      <c r="I10007" s="8" t="s">
        <v>7588</v>
      </c>
      <c r="J10007" s="19">
        <v>1</v>
      </c>
      <c r="K10007" s="19" t="s">
        <v>7736</v>
      </c>
      <c r="L10007" s="11">
        <v>2.8</v>
      </c>
      <c r="M10007" s="11"/>
      <c r="N10007" s="24"/>
      <c r="P10007" s="32"/>
      <c r="T10007" s="19"/>
      <c r="U10007" s="3" t="s">
        <v>4063</v>
      </c>
      <c r="W10007" t="s">
        <v>7738</v>
      </c>
      <c r="X10007" t="str">
        <f t="shared" si="614"/>
        <v/>
      </c>
      <c r="Z10007" t="str">
        <f t="shared" si="615"/>
        <v/>
      </c>
      <c r="AB10007" s="9"/>
      <c r="AC10007" t="s">
        <v>4365</v>
      </c>
      <c r="AD10007">
        <f t="shared" si="616"/>
        <v>0</v>
      </c>
      <c r="AF10007" s="3"/>
      <c r="AG10007" t="s">
        <v>1886</v>
      </c>
      <c r="AH10007" s="9"/>
    </row>
    <row r="10008" spans="1:48" ht="10.95" customHeight="1" outlineLevel="1" x14ac:dyDescent="0.25">
      <c r="A10008" t="s">
        <v>7828</v>
      </c>
      <c r="C10008" s="3" t="s">
        <v>12466</v>
      </c>
      <c r="D10008" s="5" t="s">
        <v>4065</v>
      </c>
      <c r="E10008" s="9">
        <v>2003</v>
      </c>
      <c r="F10008" s="7" t="s">
        <v>5299</v>
      </c>
      <c r="G10008" s="7" t="s">
        <v>5401</v>
      </c>
      <c r="H10008" s="8" t="s">
        <v>4365</v>
      </c>
      <c r="I10008" s="8" t="s">
        <v>7588</v>
      </c>
      <c r="J10008" s="19">
        <v>1</v>
      </c>
      <c r="K10008" s="19" t="s">
        <v>7736</v>
      </c>
      <c r="L10008" s="11">
        <v>2.8</v>
      </c>
      <c r="M10008" s="11"/>
      <c r="N10008" s="24"/>
      <c r="P10008" s="32"/>
      <c r="T10008" s="19"/>
      <c r="U10008" s="3" t="s">
        <v>4067</v>
      </c>
      <c r="W10008" t="s">
        <v>7738</v>
      </c>
      <c r="X10008" t="str">
        <f t="shared" si="614"/>
        <v/>
      </c>
      <c r="Z10008" t="str">
        <f t="shared" si="615"/>
        <v/>
      </c>
      <c r="AB10008" s="9"/>
      <c r="AC10008" t="s">
        <v>4365</v>
      </c>
      <c r="AD10008">
        <f t="shared" si="616"/>
        <v>0</v>
      </c>
      <c r="AF10008" s="3"/>
      <c r="AG10008" t="s">
        <v>1886</v>
      </c>
      <c r="AH10008" s="9"/>
    </row>
    <row r="10009" spans="1:48" ht="10.95" customHeight="1" outlineLevel="1" x14ac:dyDescent="0.25">
      <c r="A10009" t="s">
        <v>7828</v>
      </c>
      <c r="C10009" s="3" t="s">
        <v>12466</v>
      </c>
      <c r="D10009" s="5" t="s">
        <v>4065</v>
      </c>
      <c r="E10009" s="9">
        <v>2003</v>
      </c>
      <c r="F10009" s="7" t="s">
        <v>5299</v>
      </c>
      <c r="G10009" s="7" t="s">
        <v>5401</v>
      </c>
      <c r="H10009" s="8" t="s">
        <v>4365</v>
      </c>
      <c r="I10009" s="8" t="s">
        <v>7588</v>
      </c>
      <c r="J10009" s="19">
        <v>1</v>
      </c>
      <c r="K10009" s="19" t="s">
        <v>7736</v>
      </c>
      <c r="L10009" s="11">
        <v>2.8</v>
      </c>
      <c r="M10009" s="11"/>
      <c r="N10009" s="24"/>
      <c r="P10009" s="32"/>
      <c r="T10009" s="19"/>
      <c r="U10009" s="3" t="s">
        <v>4068</v>
      </c>
      <c r="W10009" t="s">
        <v>7738</v>
      </c>
      <c r="X10009" t="str">
        <f t="shared" si="614"/>
        <v/>
      </c>
      <c r="Z10009" t="str">
        <f t="shared" si="615"/>
        <v/>
      </c>
      <c r="AB10009" s="9"/>
      <c r="AC10009" t="s">
        <v>4365</v>
      </c>
      <c r="AD10009">
        <f t="shared" si="616"/>
        <v>0</v>
      </c>
      <c r="AF10009" s="3"/>
      <c r="AG10009" t="s">
        <v>1886</v>
      </c>
      <c r="AH10009" s="9"/>
    </row>
    <row r="10010" spans="1:48" ht="10.95" customHeight="1" outlineLevel="1" x14ac:dyDescent="0.25">
      <c r="A10010" t="s">
        <v>7831</v>
      </c>
      <c r="C10010" s="3" t="s">
        <v>12466</v>
      </c>
      <c r="D10010" s="3" t="s">
        <v>4065</v>
      </c>
      <c r="E10010" s="9">
        <v>2001</v>
      </c>
      <c r="F10010" s="7" t="s">
        <v>67</v>
      </c>
      <c r="G10010" s="7" t="s">
        <v>5401</v>
      </c>
      <c r="H10010" s="8" t="s">
        <v>5664</v>
      </c>
      <c r="I10010" s="8"/>
      <c r="J10010" s="19">
        <v>2</v>
      </c>
      <c r="K10010" s="19" t="s">
        <v>7738</v>
      </c>
      <c r="L10010" s="11"/>
      <c r="M10010" s="11"/>
      <c r="N10010" s="24"/>
      <c r="P10010" s="32"/>
      <c r="T10010" s="19"/>
      <c r="U10010" s="3" t="s">
        <v>4065</v>
      </c>
      <c r="X10010" t="str">
        <f t="shared" si="614"/>
        <v/>
      </c>
      <c r="Z10010" t="str">
        <f t="shared" si="615"/>
        <v/>
      </c>
      <c r="AB10010" s="9"/>
      <c r="AC10010" t="s">
        <v>5664</v>
      </c>
      <c r="AD10010">
        <f t="shared" si="616"/>
        <v>0</v>
      </c>
      <c r="AF10010" s="3"/>
      <c r="AG10010" t="s">
        <v>1684</v>
      </c>
      <c r="AH10010" s="9"/>
    </row>
    <row r="10011" spans="1:48" ht="10.95" customHeight="1" outlineLevel="1" x14ac:dyDescent="0.25">
      <c r="A10011" t="s">
        <v>7831</v>
      </c>
      <c r="C10011" s="3" t="s">
        <v>12466</v>
      </c>
      <c r="D10011" s="3" t="s">
        <v>4065</v>
      </c>
      <c r="E10011" s="9">
        <v>2001</v>
      </c>
      <c r="F10011" s="7" t="s">
        <v>67</v>
      </c>
      <c r="G10011" s="7" t="s">
        <v>5401</v>
      </c>
      <c r="H10011" s="8" t="s">
        <v>7827</v>
      </c>
      <c r="I10011" s="8"/>
      <c r="J10011" s="19">
        <v>2</v>
      </c>
      <c r="K10011" s="19" t="s">
        <v>7738</v>
      </c>
      <c r="L10011" s="11"/>
      <c r="M10011" s="11"/>
      <c r="N10011" s="24"/>
      <c r="P10011" s="32"/>
      <c r="T10011" s="19"/>
      <c r="U10011" s="3" t="s">
        <v>4065</v>
      </c>
      <c r="W10011" t="s">
        <v>7738</v>
      </c>
      <c r="X10011" t="str">
        <f t="shared" si="614"/>
        <v/>
      </c>
      <c r="Z10011" t="str">
        <f t="shared" si="615"/>
        <v/>
      </c>
      <c r="AB10011" s="9"/>
      <c r="AC10011" t="s">
        <v>7827</v>
      </c>
      <c r="AD10011">
        <f t="shared" si="616"/>
        <v>0</v>
      </c>
      <c r="AF10011" s="3"/>
      <c r="AG10011" t="s">
        <v>1822</v>
      </c>
      <c r="AH10011" s="9"/>
    </row>
    <row r="10012" spans="1:48" ht="10.95" customHeight="1" outlineLevel="1" x14ac:dyDescent="0.25">
      <c r="A10012" t="s">
        <v>7831</v>
      </c>
      <c r="C10012" s="3" t="s">
        <v>12466</v>
      </c>
      <c r="D10012" s="3" t="s">
        <v>4065</v>
      </c>
      <c r="E10012" s="9">
        <v>2001</v>
      </c>
      <c r="F10012" s="7" t="s">
        <v>67</v>
      </c>
      <c r="G10012" s="7" t="s">
        <v>5401</v>
      </c>
      <c r="H10012" s="8" t="s">
        <v>1821</v>
      </c>
      <c r="I10012" s="8"/>
      <c r="J10012" s="19">
        <v>2</v>
      </c>
      <c r="K10012" s="19" t="s">
        <v>7738</v>
      </c>
      <c r="L10012" s="11"/>
      <c r="M10012" s="11"/>
      <c r="N10012" s="24"/>
      <c r="P10012" s="32"/>
      <c r="T10012" s="19"/>
      <c r="U10012" s="3" t="s">
        <v>4065</v>
      </c>
      <c r="W10012" t="s">
        <v>7738</v>
      </c>
      <c r="X10012" t="str">
        <f t="shared" si="614"/>
        <v/>
      </c>
      <c r="Z10012" t="str">
        <f t="shared" si="615"/>
        <v/>
      </c>
      <c r="AB10012" s="9"/>
      <c r="AC10012" t="s">
        <v>1821</v>
      </c>
      <c r="AD10012">
        <f t="shared" si="616"/>
        <v>0</v>
      </c>
      <c r="AF10012" s="3"/>
      <c r="AG10012" t="s">
        <v>1822</v>
      </c>
      <c r="AH10012" s="9"/>
    </row>
    <row r="10013" spans="1:48" ht="10.95" customHeight="1" outlineLevel="1" x14ac:dyDescent="0.25">
      <c r="A10013" t="s">
        <v>7831</v>
      </c>
      <c r="C10013" s="3" t="s">
        <v>12466</v>
      </c>
      <c r="D10013" s="3" t="s">
        <v>4065</v>
      </c>
      <c r="E10013" s="9">
        <v>2001</v>
      </c>
      <c r="F10013" s="7" t="s">
        <v>67</v>
      </c>
      <c r="G10013" s="7" t="s">
        <v>5401</v>
      </c>
      <c r="H10013" s="8" t="s">
        <v>3761</v>
      </c>
      <c r="I10013" s="8"/>
      <c r="J10013" s="19">
        <v>3</v>
      </c>
      <c r="K10013" s="19" t="s">
        <v>7738</v>
      </c>
      <c r="L10013" s="11"/>
      <c r="M10013" s="11"/>
      <c r="N10013" s="24"/>
      <c r="P10013" s="32"/>
      <c r="T10013" s="19"/>
      <c r="U10013" s="3" t="s">
        <v>4065</v>
      </c>
      <c r="W10013" t="s">
        <v>7738</v>
      </c>
      <c r="X10013" t="str">
        <f t="shared" si="614"/>
        <v/>
      </c>
      <c r="Z10013" t="str">
        <f t="shared" si="615"/>
        <v/>
      </c>
      <c r="AB10013" s="9"/>
      <c r="AC10013" t="s">
        <v>3761</v>
      </c>
      <c r="AD10013">
        <f t="shared" si="616"/>
        <v>0</v>
      </c>
      <c r="AF10013" s="3"/>
      <c r="AG10013" t="s">
        <v>3762</v>
      </c>
      <c r="AH10013" s="9"/>
    </row>
    <row r="10014" spans="1:48" ht="10.95" customHeight="1" outlineLevel="1" x14ac:dyDescent="0.25">
      <c r="A10014" t="s">
        <v>7831</v>
      </c>
      <c r="C10014" s="3" t="s">
        <v>12466</v>
      </c>
      <c r="D10014" s="3" t="s">
        <v>4065</v>
      </c>
      <c r="E10014" s="9">
        <v>2001</v>
      </c>
      <c r="F10014" s="7" t="s">
        <v>67</v>
      </c>
      <c r="G10014" s="7" t="s">
        <v>5401</v>
      </c>
      <c r="H10014" s="8" t="s">
        <v>2042</v>
      </c>
      <c r="I10014" s="8"/>
      <c r="J10014" s="19">
        <v>1</v>
      </c>
      <c r="K10014" s="19" t="s">
        <v>7738</v>
      </c>
      <c r="L10014" s="11"/>
      <c r="M10014" s="11"/>
      <c r="N10014" s="24"/>
      <c r="P10014" s="32"/>
      <c r="T10014" s="19"/>
      <c r="U10014" s="3" t="s">
        <v>4065</v>
      </c>
      <c r="W10014" t="s">
        <v>7738</v>
      </c>
      <c r="X10014" t="str">
        <f t="shared" si="614"/>
        <v/>
      </c>
      <c r="Z10014" t="str">
        <f t="shared" si="615"/>
        <v/>
      </c>
      <c r="AB10014" s="9"/>
      <c r="AC10014" t="s">
        <v>2042</v>
      </c>
      <c r="AD10014">
        <f t="shared" si="616"/>
        <v>0</v>
      </c>
      <c r="AF10014" s="3"/>
      <c r="AG10014" t="s">
        <v>3762</v>
      </c>
      <c r="AH10014" s="9"/>
    </row>
    <row r="10015" spans="1:48" ht="10.95" customHeight="1" outlineLevel="1" x14ac:dyDescent="0.25">
      <c r="A10015" t="s">
        <v>7831</v>
      </c>
      <c r="C10015" s="3" t="s">
        <v>12466</v>
      </c>
      <c r="D10015" s="3" t="s">
        <v>4065</v>
      </c>
      <c r="E10015" s="9">
        <v>2001</v>
      </c>
      <c r="F10015" s="7" t="s">
        <v>67</v>
      </c>
      <c r="G10015" s="7" t="s">
        <v>5401</v>
      </c>
      <c r="H10015" s="8" t="s">
        <v>4365</v>
      </c>
      <c r="I10015" s="8"/>
      <c r="J10015" s="19">
        <v>1</v>
      </c>
      <c r="K10015" s="19" t="s">
        <v>7738</v>
      </c>
      <c r="L10015" s="11"/>
      <c r="M10015" s="11"/>
      <c r="N10015" s="24"/>
      <c r="P10015" s="32"/>
      <c r="T10015" s="19"/>
      <c r="U10015" s="3" t="s">
        <v>4065</v>
      </c>
      <c r="W10015" t="s">
        <v>7738</v>
      </c>
      <c r="X10015" t="str">
        <f t="shared" si="614"/>
        <v/>
      </c>
      <c r="Z10015" t="str">
        <f t="shared" si="615"/>
        <v/>
      </c>
      <c r="AB10015" s="9"/>
      <c r="AC10015" t="s">
        <v>4365</v>
      </c>
      <c r="AD10015">
        <f t="shared" si="616"/>
        <v>0</v>
      </c>
      <c r="AF10015" s="3"/>
      <c r="AG10015" t="s">
        <v>1886</v>
      </c>
      <c r="AH10015" s="9"/>
    </row>
    <row r="10016" spans="1:48" ht="10.95" customHeight="1" outlineLevel="1" x14ac:dyDescent="0.25">
      <c r="A10016" t="s">
        <v>7831</v>
      </c>
      <c r="C10016" s="3" t="s">
        <v>12466</v>
      </c>
      <c r="D10016" s="5" t="s">
        <v>4065</v>
      </c>
      <c r="E10016" s="9">
        <v>2001</v>
      </c>
      <c r="F10016" s="7" t="s">
        <v>21643</v>
      </c>
      <c r="G10016" s="7" t="s">
        <v>5401</v>
      </c>
      <c r="H10016" s="8" t="s">
        <v>8647</v>
      </c>
      <c r="I10016" s="8" t="s">
        <v>7588</v>
      </c>
      <c r="J10016" s="19">
        <v>2</v>
      </c>
      <c r="K10016" s="19" t="s">
        <v>7736</v>
      </c>
      <c r="L10016" s="11">
        <v>6.5</v>
      </c>
      <c r="M10016" s="11"/>
      <c r="N10016" s="24"/>
      <c r="P10016" s="32"/>
      <c r="T10016" s="19"/>
      <c r="U10016" s="3" t="s">
        <v>4065</v>
      </c>
      <c r="W10016" t="s">
        <v>7738</v>
      </c>
      <c r="X10016" t="str">
        <f t="shared" si="614"/>
        <v/>
      </c>
      <c r="Z10016">
        <f t="shared" si="615"/>
        <v>1</v>
      </c>
      <c r="AB10016" s="9"/>
      <c r="AC10016" t="s">
        <v>8647</v>
      </c>
      <c r="AD10016">
        <f t="shared" si="616"/>
        <v>0</v>
      </c>
      <c r="AF10016" s="3"/>
      <c r="AH10016" s="9"/>
    </row>
    <row r="10017" spans="1:48" ht="10.95" customHeight="1" outlineLevel="1" x14ac:dyDescent="0.25">
      <c r="A10017" t="s">
        <v>7831</v>
      </c>
      <c r="C10017" s="3" t="s">
        <v>12466</v>
      </c>
      <c r="D10017" s="5" t="s">
        <v>4065</v>
      </c>
      <c r="E10017" s="9">
        <v>2001</v>
      </c>
      <c r="F10017" s="7" t="s">
        <v>21643</v>
      </c>
      <c r="G10017" s="7" t="s">
        <v>5401</v>
      </c>
      <c r="H10017" s="8" t="s">
        <v>8648</v>
      </c>
      <c r="I10017" s="8" t="s">
        <v>7588</v>
      </c>
      <c r="J10017" s="19">
        <v>1</v>
      </c>
      <c r="K10017" s="19" t="s">
        <v>7736</v>
      </c>
      <c r="L10017" s="11">
        <v>6.5</v>
      </c>
      <c r="M10017" s="11"/>
      <c r="N10017" s="24"/>
      <c r="P10017" s="32"/>
      <c r="T10017" s="19"/>
      <c r="U10017" s="3" t="s">
        <v>4065</v>
      </c>
      <c r="W10017" t="s">
        <v>7738</v>
      </c>
      <c r="X10017" t="str">
        <f t="shared" si="614"/>
        <v/>
      </c>
      <c r="Z10017">
        <f t="shared" si="615"/>
        <v>1</v>
      </c>
      <c r="AB10017" s="9"/>
      <c r="AC10017" t="s">
        <v>8648</v>
      </c>
      <c r="AD10017">
        <f t="shared" si="616"/>
        <v>0</v>
      </c>
      <c r="AF10017" s="3"/>
      <c r="AH10017" s="9"/>
    </row>
    <row r="10018" spans="1:48" ht="10.95" customHeight="1" outlineLevel="1" x14ac:dyDescent="0.25">
      <c r="A10018" s="2" t="s">
        <v>7831</v>
      </c>
      <c r="C10018" s="3" t="s">
        <v>12466</v>
      </c>
      <c r="D10018" s="3" t="s">
        <v>4065</v>
      </c>
      <c r="E10018" s="9"/>
      <c r="F10018" s="7" t="s">
        <v>67</v>
      </c>
      <c r="G10018" s="7" t="s">
        <v>5401</v>
      </c>
      <c r="H10018" s="8" t="s">
        <v>1821</v>
      </c>
      <c r="I10018" s="8"/>
      <c r="J10018" s="19">
        <v>2</v>
      </c>
      <c r="K10018" s="19" t="s">
        <v>7738</v>
      </c>
      <c r="L10018" s="11"/>
      <c r="M10018" s="11"/>
      <c r="N10018" s="24"/>
      <c r="P10018" s="32"/>
      <c r="T10018" s="19"/>
      <c r="U10018" s="3" t="s">
        <v>4065</v>
      </c>
      <c r="W10018" t="s">
        <v>7738</v>
      </c>
      <c r="X10018" t="str">
        <f t="shared" si="614"/>
        <v/>
      </c>
      <c r="Z10018" t="str">
        <f t="shared" si="615"/>
        <v/>
      </c>
      <c r="AB10018" s="9"/>
      <c r="AC10018" t="s">
        <v>1821</v>
      </c>
      <c r="AD10018">
        <f t="shared" si="616"/>
        <v>0</v>
      </c>
      <c r="AF10018" s="3"/>
      <c r="AG10018" t="s">
        <v>1822</v>
      </c>
      <c r="AH10018" s="9"/>
    </row>
    <row r="10019" spans="1:48" ht="10.95" customHeight="1" outlineLevel="1" x14ac:dyDescent="0.25">
      <c r="A10019" t="s">
        <v>7831</v>
      </c>
      <c r="C10019" s="3" t="s">
        <v>12466</v>
      </c>
      <c r="D10019" s="3" t="s">
        <v>4065</v>
      </c>
      <c r="E10019" s="9"/>
      <c r="F10019" s="7" t="s">
        <v>4652</v>
      </c>
      <c r="G10019" s="7" t="s">
        <v>5401</v>
      </c>
      <c r="H10019" s="8" t="s">
        <v>3761</v>
      </c>
      <c r="I10019" s="8"/>
      <c r="J10019" s="19">
        <v>3</v>
      </c>
      <c r="K10019" s="19" t="s">
        <v>7738</v>
      </c>
      <c r="L10019" s="11"/>
      <c r="M10019" s="11"/>
      <c r="N10019" s="24"/>
      <c r="P10019" s="32"/>
      <c r="T10019" s="19"/>
      <c r="U10019" s="3" t="s">
        <v>4065</v>
      </c>
      <c r="W10019" t="s">
        <v>7738</v>
      </c>
      <c r="X10019" t="str">
        <f t="shared" si="614"/>
        <v/>
      </c>
      <c r="Z10019" t="str">
        <f t="shared" si="615"/>
        <v/>
      </c>
      <c r="AB10019" s="9"/>
      <c r="AC10019" t="s">
        <v>3761</v>
      </c>
      <c r="AD10019">
        <f t="shared" si="616"/>
        <v>0</v>
      </c>
      <c r="AF10019" s="3"/>
      <c r="AG10019" t="s">
        <v>3762</v>
      </c>
      <c r="AH10019" s="9"/>
    </row>
    <row r="10020" spans="1:48" ht="10.95" customHeight="1" outlineLevel="1" x14ac:dyDescent="0.25">
      <c r="A10020" t="s">
        <v>7831</v>
      </c>
      <c r="C10020" s="3" t="s">
        <v>12466</v>
      </c>
      <c r="D10020" s="3" t="s">
        <v>4065</v>
      </c>
      <c r="E10020" s="9"/>
      <c r="F10020" s="7" t="s">
        <v>67</v>
      </c>
      <c r="G10020" s="7" t="s">
        <v>5401</v>
      </c>
      <c r="H10020" s="8" t="s">
        <v>2043</v>
      </c>
      <c r="I10020" s="8"/>
      <c r="J10020" s="19">
        <v>5</v>
      </c>
      <c r="K10020" s="19" t="s">
        <v>7738</v>
      </c>
      <c r="L10020" s="11"/>
      <c r="M10020" s="11"/>
      <c r="N10020" s="24"/>
      <c r="P10020" s="32"/>
      <c r="T10020" s="19"/>
      <c r="U10020" s="3" t="s">
        <v>4065</v>
      </c>
      <c r="W10020" t="s">
        <v>7738</v>
      </c>
      <c r="X10020" t="str">
        <f t="shared" si="614"/>
        <v/>
      </c>
      <c r="Z10020" t="str">
        <f t="shared" si="615"/>
        <v/>
      </c>
      <c r="AB10020" s="9"/>
      <c r="AC10020" t="s">
        <v>2043</v>
      </c>
      <c r="AD10020">
        <f t="shared" si="616"/>
        <v>0</v>
      </c>
      <c r="AF10020" s="3"/>
      <c r="AG10020" t="s">
        <v>3762</v>
      </c>
      <c r="AH10020" s="9"/>
    </row>
    <row r="10021" spans="1:48" ht="10.95" customHeight="1" outlineLevel="1" x14ac:dyDescent="0.25">
      <c r="A10021" t="s">
        <v>7831</v>
      </c>
      <c r="C10021" s="3" t="s">
        <v>12466</v>
      </c>
      <c r="D10021" s="3" t="s">
        <v>4065</v>
      </c>
      <c r="E10021" s="9"/>
      <c r="F10021" s="7" t="s">
        <v>4652</v>
      </c>
      <c r="G10021" s="7" t="s">
        <v>5401</v>
      </c>
      <c r="H10021" s="8" t="s">
        <v>4365</v>
      </c>
      <c r="I10021" s="8"/>
      <c r="J10021" s="19">
        <v>1</v>
      </c>
      <c r="K10021" s="19" t="s">
        <v>7738</v>
      </c>
      <c r="L10021" s="11"/>
      <c r="M10021" s="11"/>
      <c r="N10021" s="24"/>
      <c r="P10021" s="32"/>
      <c r="T10021" s="19"/>
      <c r="U10021" s="3" t="s">
        <v>4065</v>
      </c>
      <c r="W10021" t="s">
        <v>7738</v>
      </c>
      <c r="X10021" t="str">
        <f t="shared" si="614"/>
        <v/>
      </c>
      <c r="Z10021" t="str">
        <f t="shared" si="615"/>
        <v/>
      </c>
      <c r="AB10021" s="9"/>
      <c r="AC10021" t="s">
        <v>4365</v>
      </c>
      <c r="AD10021">
        <f t="shared" si="616"/>
        <v>0</v>
      </c>
      <c r="AF10021" s="3"/>
      <c r="AG10021" t="s">
        <v>1886</v>
      </c>
      <c r="AH10021" s="9"/>
    </row>
    <row r="10022" spans="1:48" ht="10.95" customHeight="1" outlineLevel="1" x14ac:dyDescent="0.25">
      <c r="A10022" t="s">
        <v>7831</v>
      </c>
      <c r="C10022" s="3" t="s">
        <v>12466</v>
      </c>
      <c r="D10022" s="3" t="s">
        <v>4065</v>
      </c>
      <c r="E10022" s="9"/>
      <c r="F10022" s="7" t="s">
        <v>67</v>
      </c>
      <c r="G10022" s="7" t="s">
        <v>5401</v>
      </c>
      <c r="H10022" s="8" t="s">
        <v>1685</v>
      </c>
      <c r="I10022" s="8"/>
      <c r="J10022" s="19">
        <v>3</v>
      </c>
      <c r="K10022" s="19" t="s">
        <v>7738</v>
      </c>
      <c r="L10022" s="11"/>
      <c r="M10022" s="11"/>
      <c r="N10022" s="24"/>
      <c r="P10022" s="32"/>
      <c r="T10022" s="19"/>
      <c r="U10022" s="3" t="s">
        <v>4065</v>
      </c>
      <c r="W10022" t="s">
        <v>7738</v>
      </c>
      <c r="X10022" t="str">
        <f t="shared" si="614"/>
        <v/>
      </c>
      <c r="Z10022" t="str">
        <f t="shared" si="615"/>
        <v/>
      </c>
      <c r="AB10022" s="9"/>
      <c r="AC10022" t="s">
        <v>1685</v>
      </c>
      <c r="AD10022">
        <f t="shared" si="616"/>
        <v>0</v>
      </c>
      <c r="AF10022" s="3"/>
      <c r="AG10022" t="s">
        <v>2859</v>
      </c>
      <c r="AH10022" s="9"/>
    </row>
    <row r="10023" spans="1:48" ht="10.95" customHeight="1" outlineLevel="1" x14ac:dyDescent="0.25">
      <c r="A10023" t="s">
        <v>7831</v>
      </c>
      <c r="C10023" s="3" t="s">
        <v>12466</v>
      </c>
      <c r="D10023" s="3" t="s">
        <v>4065</v>
      </c>
      <c r="E10023" s="9"/>
      <c r="F10023" s="7" t="s">
        <v>67</v>
      </c>
      <c r="G10023" s="7" t="s">
        <v>5401</v>
      </c>
      <c r="H10023" s="8" t="s">
        <v>1685</v>
      </c>
      <c r="I10023" s="8"/>
      <c r="J10023" s="19">
        <v>2</v>
      </c>
      <c r="K10023" s="19" t="s">
        <v>7738</v>
      </c>
      <c r="L10023" s="11"/>
      <c r="M10023" s="11"/>
      <c r="N10023" s="24"/>
      <c r="P10023" s="32"/>
      <c r="T10023" s="19"/>
      <c r="U10023" s="3" t="s">
        <v>4065</v>
      </c>
      <c r="W10023" t="s">
        <v>7738</v>
      </c>
      <c r="X10023" t="str">
        <f t="shared" si="614"/>
        <v/>
      </c>
      <c r="Z10023" t="str">
        <f t="shared" si="615"/>
        <v/>
      </c>
      <c r="AB10023" s="9"/>
      <c r="AC10023" t="s">
        <v>1685</v>
      </c>
      <c r="AD10023">
        <f t="shared" si="616"/>
        <v>0</v>
      </c>
      <c r="AF10023" s="3"/>
      <c r="AG10023" t="s">
        <v>2859</v>
      </c>
      <c r="AH10023" s="9"/>
    </row>
    <row r="10024" spans="1:48" ht="10.95" customHeight="1" outlineLevel="1" x14ac:dyDescent="0.25">
      <c r="A10024" t="s">
        <v>7831</v>
      </c>
      <c r="C10024" s="3" t="s">
        <v>12466</v>
      </c>
      <c r="D10024" s="3" t="s">
        <v>4065</v>
      </c>
      <c r="E10024" s="9"/>
      <c r="F10024" s="7" t="s">
        <v>67</v>
      </c>
      <c r="G10024" s="7" t="s">
        <v>5401</v>
      </c>
      <c r="H10024" s="8" t="s">
        <v>1685</v>
      </c>
      <c r="I10024" s="8"/>
      <c r="J10024" s="19">
        <v>3</v>
      </c>
      <c r="K10024" s="19" t="s">
        <v>7738</v>
      </c>
      <c r="L10024" s="11"/>
      <c r="M10024" s="11"/>
      <c r="N10024" s="24"/>
      <c r="P10024" s="32"/>
      <c r="T10024" s="19"/>
      <c r="U10024" s="3" t="s">
        <v>4065</v>
      </c>
      <c r="W10024" t="s">
        <v>7738</v>
      </c>
      <c r="X10024" t="str">
        <f t="shared" si="614"/>
        <v/>
      </c>
      <c r="Z10024" t="str">
        <f t="shared" si="615"/>
        <v/>
      </c>
      <c r="AB10024" s="9"/>
      <c r="AC10024" t="s">
        <v>1685</v>
      </c>
      <c r="AD10024">
        <f t="shared" si="616"/>
        <v>0</v>
      </c>
      <c r="AF10024" s="3"/>
      <c r="AG10024" t="s">
        <v>2859</v>
      </c>
      <c r="AH10024" s="9"/>
    </row>
    <row r="10025" spans="1:48" ht="10.95" customHeight="1" outlineLevel="1" x14ac:dyDescent="0.25">
      <c r="A10025" t="s">
        <v>7831</v>
      </c>
      <c r="C10025" s="3" t="s">
        <v>12466</v>
      </c>
      <c r="D10025" s="3" t="s">
        <v>4065</v>
      </c>
      <c r="E10025" s="9"/>
      <c r="F10025" s="7" t="s">
        <v>67</v>
      </c>
      <c r="G10025" s="7" t="s">
        <v>5401</v>
      </c>
      <c r="H10025" s="8" t="s">
        <v>1685</v>
      </c>
      <c r="I10025" s="8"/>
      <c r="J10025" s="19">
        <v>2</v>
      </c>
      <c r="K10025" s="19" t="s">
        <v>7738</v>
      </c>
      <c r="L10025" s="11"/>
      <c r="M10025" s="11"/>
      <c r="N10025" s="24"/>
      <c r="P10025" s="32"/>
      <c r="T10025" s="19"/>
      <c r="U10025" s="3" t="s">
        <v>4065</v>
      </c>
      <c r="W10025" t="s">
        <v>7738</v>
      </c>
      <c r="X10025" t="str">
        <f t="shared" si="614"/>
        <v/>
      </c>
      <c r="Z10025" t="str">
        <f t="shared" si="615"/>
        <v/>
      </c>
      <c r="AB10025" s="9"/>
      <c r="AC10025" t="s">
        <v>1685</v>
      </c>
      <c r="AD10025">
        <f t="shared" si="616"/>
        <v>0</v>
      </c>
      <c r="AF10025" s="3"/>
      <c r="AG10025" t="s">
        <v>2859</v>
      </c>
      <c r="AH10025" s="9"/>
    </row>
    <row r="10026" spans="1:48" ht="10.95" customHeight="1" outlineLevel="1" x14ac:dyDescent="0.25">
      <c r="A10026" t="s">
        <v>7831</v>
      </c>
      <c r="C10026" s="3" t="s">
        <v>12466</v>
      </c>
      <c r="D10026" s="3" t="s">
        <v>4065</v>
      </c>
      <c r="E10026" s="9"/>
      <c r="F10026" s="7" t="s">
        <v>67</v>
      </c>
      <c r="G10026" s="7" t="s">
        <v>5401</v>
      </c>
      <c r="H10026" s="8" t="s">
        <v>1685</v>
      </c>
      <c r="I10026" s="8"/>
      <c r="J10026" s="19">
        <v>1</v>
      </c>
      <c r="K10026" s="19" t="s">
        <v>7738</v>
      </c>
      <c r="L10026" s="11"/>
      <c r="M10026" s="11"/>
      <c r="N10026" s="24"/>
      <c r="P10026" s="32"/>
      <c r="T10026" s="19"/>
      <c r="U10026" s="3" t="s">
        <v>4065</v>
      </c>
      <c r="W10026" t="s">
        <v>7738</v>
      </c>
      <c r="X10026" t="str">
        <f t="shared" si="614"/>
        <v/>
      </c>
      <c r="Z10026" t="str">
        <f t="shared" si="615"/>
        <v/>
      </c>
      <c r="AB10026" s="9"/>
      <c r="AC10026" t="s">
        <v>1685</v>
      </c>
      <c r="AD10026">
        <f t="shared" si="616"/>
        <v>0</v>
      </c>
      <c r="AF10026" s="3"/>
      <c r="AG10026" t="s">
        <v>2859</v>
      </c>
      <c r="AH10026" s="9"/>
    </row>
    <row r="10027" spans="1:48" ht="10.95" customHeight="1" x14ac:dyDescent="0.25">
      <c r="A10027" s="6" t="s">
        <v>9130</v>
      </c>
      <c r="B10027" t="s">
        <v>3147</v>
      </c>
      <c r="C10027" s="3" t="s">
        <v>12466</v>
      </c>
      <c r="E10027" s="9"/>
      <c r="F10027" s="7"/>
      <c r="G10027" s="7"/>
      <c r="H10027" s="8"/>
      <c r="I10027" s="8"/>
      <c r="J10027" s="19"/>
      <c r="K10027" s="19"/>
      <c r="L10027" s="11"/>
      <c r="M10027" s="11">
        <f>SUM(L10028:L10038)</f>
        <v>60</v>
      </c>
      <c r="N10027" s="24">
        <v>182</v>
      </c>
      <c r="O10027">
        <f>COUNTIF(K10028:K10038,"*")</f>
        <v>11</v>
      </c>
      <c r="P10027" s="32">
        <f>O10027/N10027</f>
        <v>6.043956043956044E-2</v>
      </c>
      <c r="Q10027">
        <f>COUNTIF(K10028:K10038,"Y")+COUNTIF(K10028:K10038,"S")</f>
        <v>11</v>
      </c>
      <c r="T10027" s="19" t="s">
        <v>7736</v>
      </c>
      <c r="U10027" s="3"/>
      <c r="V10027" t="s">
        <v>18634</v>
      </c>
      <c r="X10027" t="str">
        <f t="shared" si="614"/>
        <v/>
      </c>
      <c r="Z10027" t="str">
        <f t="shared" si="615"/>
        <v/>
      </c>
      <c r="AB10027" s="9"/>
      <c r="AE10027">
        <f>COUNTIF(AD10028:AD10038,"1")</f>
        <v>0</v>
      </c>
      <c r="AF10027" s="3"/>
      <c r="AH10027" s="9"/>
      <c r="AI10027">
        <f>COUNTIF($J10028:$J10038,"1")-COUNTIFS($J10028:$J10038,"1",$K10028:$K10038,"V")</f>
        <v>6</v>
      </c>
      <c r="AJ10027">
        <f>COUNTIFS($J10028:$J10038,"1",$K10028:$K10038,"Y")+COUNTIFS($J10028:$J10038,"1",$K10028:$K10038,"s")</f>
        <v>6</v>
      </c>
      <c r="AK10027">
        <f>COUNTIF($J10028:$J10038,"2")-COUNTIFS($J10028:$J10038,"2",$K10028:$K10038,"V")</f>
        <v>2</v>
      </c>
      <c r="AL10027">
        <f>COUNTIFS($J10028:$J10038,"2",$K10028:$K10038,"Y")+COUNTIFS($J10028:$J10038,"2",$K10028:$K10038,"s")</f>
        <v>2</v>
      </c>
      <c r="AM10027">
        <f>COUNTIF($J10028:$J10038,"3")-COUNTIFS($J10028:$J10038,"3",$K10028:$K10038,"V")</f>
        <v>3</v>
      </c>
      <c r="AN10027">
        <f>COUNTIFS($J10028:$J10038,"3",$K10028:$K10038,"Y")+COUNTIFS($J10028:$J10038,"3",$K10028:$K10038,"s")</f>
        <v>3</v>
      </c>
      <c r="AO10027">
        <f>COUNTIF($J10028:$J10038,"4")-COUNTIFS($J10028:$J10038,"4",$K10028:$K10038,"V")</f>
        <v>0</v>
      </c>
      <c r="AP10027">
        <f>COUNTIFS($J10028:$J10038,"4",$K10028:$K10038,"Y")+COUNTIFS($J10028:$J10038,"4",$K10028:$K10038,"s")</f>
        <v>0</v>
      </c>
      <c r="AQ10027">
        <f>COUNTIF($J10028:$J10038,"5")-COUNTIFS($J10028:$J10038,"5",$K10028:$K10038,"V")</f>
        <v>0</v>
      </c>
      <c r="AR10027">
        <f>COUNTIFS($J10028:$J10038,"5",$K10028:$K10038,"Y")+COUNTIFS($J10028:$J10038,"5",$K10028:$K10038,"s")</f>
        <v>0</v>
      </c>
      <c r="AS10027">
        <f>COUNTIF($J10028:$J10038,"6")-COUNTIFS($J10028:$J10038,"6",$K10028:$K10038,"V")</f>
        <v>0</v>
      </c>
      <c r="AT10027">
        <f>COUNTIFS($J10028:$J10038,"6",$K10028:$K10038,"Y")+COUNTIFS($J10028:$J10038,"6",$K10028:$K10038,"s")</f>
        <v>0</v>
      </c>
      <c r="AU10027">
        <f>COUNTIF($J10028:$J10038,"7")-COUNTIFS($J10028:$J10038,"7",$K10028:$K10038,"V")</f>
        <v>0</v>
      </c>
      <c r="AV10027">
        <f>COUNTIFS($J10028:$J10038,"7",$K10028:$K10038,"Y")+COUNTIFS($J10028:$J10038,"7",$K10028:$K10038,"s")</f>
        <v>0</v>
      </c>
    </row>
    <row r="10028" spans="1:48" ht="10.95" customHeight="1" outlineLevel="1" x14ac:dyDescent="0.25">
      <c r="A10028" t="s">
        <v>7067</v>
      </c>
      <c r="C10028" s="3" t="s">
        <v>12466</v>
      </c>
      <c r="D10028" s="3">
        <v>1</v>
      </c>
      <c r="E10028" s="9">
        <v>1957</v>
      </c>
      <c r="F10028" s="7" t="s">
        <v>7068</v>
      </c>
      <c r="G10028" s="7" t="s">
        <v>6507</v>
      </c>
      <c r="H10028" s="8" t="s">
        <v>1696</v>
      </c>
      <c r="I10028" s="8" t="s">
        <v>7069</v>
      </c>
      <c r="J10028" s="19">
        <v>1</v>
      </c>
      <c r="K10028" s="19" t="s">
        <v>7736</v>
      </c>
      <c r="L10028" s="11">
        <v>1</v>
      </c>
      <c r="M10028" s="11"/>
      <c r="N10028" s="24"/>
      <c r="P10028" s="32"/>
      <c r="R10028">
        <v>1</v>
      </c>
      <c r="S10028">
        <v>1</v>
      </c>
      <c r="T10028" s="19"/>
      <c r="U10028" s="3"/>
      <c r="X10028" t="str">
        <f t="shared" si="614"/>
        <v/>
      </c>
      <c r="Z10028" t="str">
        <f t="shared" si="615"/>
        <v/>
      </c>
      <c r="AB10028" s="9"/>
      <c r="AC10028" t="s">
        <v>1696</v>
      </c>
      <c r="AD10028">
        <f t="shared" ref="AD10028:AD10038" si="617">COUNTIF(H10028,"*Fuji*")</f>
        <v>0</v>
      </c>
      <c r="AF10028" s="3"/>
      <c r="AH10028" s="9"/>
    </row>
    <row r="10029" spans="1:48" ht="10.95" customHeight="1" outlineLevel="1" x14ac:dyDescent="0.25">
      <c r="A10029" t="s">
        <v>7067</v>
      </c>
      <c r="C10029" s="3" t="s">
        <v>12466</v>
      </c>
      <c r="D10029" s="3">
        <v>5</v>
      </c>
      <c r="E10029" s="9">
        <v>1967</v>
      </c>
      <c r="F10029" s="7" t="s">
        <v>4735</v>
      </c>
      <c r="G10029" s="7" t="s">
        <v>6507</v>
      </c>
      <c r="H10029" s="8" t="s">
        <v>1696</v>
      </c>
      <c r="I10029" s="8" t="s">
        <v>7070</v>
      </c>
      <c r="J10029" s="19">
        <v>1</v>
      </c>
      <c r="K10029" s="19" t="s">
        <v>7736</v>
      </c>
      <c r="L10029" s="11">
        <v>10</v>
      </c>
      <c r="M10029" s="11"/>
      <c r="N10029" s="24"/>
      <c r="P10029" s="32"/>
      <c r="T10029" s="19"/>
      <c r="U10029" s="3"/>
      <c r="X10029" t="str">
        <f t="shared" si="614"/>
        <v/>
      </c>
      <c r="Z10029" t="str">
        <f t="shared" si="615"/>
        <v/>
      </c>
      <c r="AB10029" s="9"/>
      <c r="AC10029" t="s">
        <v>1696</v>
      </c>
      <c r="AD10029">
        <f t="shared" si="617"/>
        <v>0</v>
      </c>
      <c r="AF10029" s="3"/>
      <c r="AH10029" s="9"/>
    </row>
    <row r="10030" spans="1:48" ht="10.95" customHeight="1" outlineLevel="1" x14ac:dyDescent="0.25">
      <c r="A10030" t="s">
        <v>7067</v>
      </c>
      <c r="C10030" s="3" t="s">
        <v>12466</v>
      </c>
      <c r="D10030" s="3" t="s">
        <v>16282</v>
      </c>
      <c r="E10030" s="9">
        <v>1982</v>
      </c>
      <c r="F10030" s="7" t="s">
        <v>16280</v>
      </c>
      <c r="G10030" s="7" t="s">
        <v>5401</v>
      </c>
      <c r="H10030" s="8" t="s">
        <v>16281</v>
      </c>
      <c r="I10030" s="8" t="s">
        <v>16283</v>
      </c>
      <c r="J10030" s="19">
        <v>1</v>
      </c>
      <c r="K10030" s="19" t="s">
        <v>7736</v>
      </c>
      <c r="L10030" s="11">
        <v>5.25</v>
      </c>
      <c r="M10030" s="11"/>
      <c r="N10030" s="24"/>
      <c r="P10030" s="32"/>
      <c r="T10030" s="19"/>
      <c r="U10030" s="3"/>
      <c r="W10030" t="s">
        <v>7738</v>
      </c>
      <c r="X10030">
        <f t="shared" si="614"/>
        <v>1</v>
      </c>
      <c r="Y10030">
        <v>1</v>
      </c>
      <c r="Z10030" t="str">
        <f t="shared" si="615"/>
        <v/>
      </c>
      <c r="AB10030" s="9"/>
      <c r="AC10030" t="s">
        <v>16281</v>
      </c>
      <c r="AD10030">
        <f t="shared" si="617"/>
        <v>0</v>
      </c>
      <c r="AF10030" s="3"/>
      <c r="AH10030" s="9"/>
    </row>
    <row r="10031" spans="1:48" ht="10.95" customHeight="1" outlineLevel="1" x14ac:dyDescent="0.25">
      <c r="A10031" t="s">
        <v>7067</v>
      </c>
      <c r="C10031" s="3" t="s">
        <v>12466</v>
      </c>
      <c r="D10031" s="3" t="s">
        <v>16282</v>
      </c>
      <c r="E10031" s="9">
        <v>1983</v>
      </c>
      <c r="F10031" s="10" t="s">
        <v>22255</v>
      </c>
      <c r="G10031" s="7" t="s">
        <v>5401</v>
      </c>
      <c r="H10031" s="8" t="s">
        <v>16284</v>
      </c>
      <c r="I10031" s="8" t="s">
        <v>16283</v>
      </c>
      <c r="J10031" s="19">
        <v>1</v>
      </c>
      <c r="K10031" s="19" t="s">
        <v>7736</v>
      </c>
      <c r="L10031" s="11">
        <v>5.25</v>
      </c>
      <c r="M10031" s="11"/>
      <c r="N10031" s="24"/>
      <c r="P10031" s="32"/>
      <c r="T10031" s="19"/>
      <c r="U10031" s="3"/>
      <c r="W10031" t="s">
        <v>7738</v>
      </c>
      <c r="X10031">
        <f t="shared" si="614"/>
        <v>1</v>
      </c>
      <c r="Y10031">
        <v>1</v>
      </c>
      <c r="Z10031" t="str">
        <f t="shared" si="615"/>
        <v/>
      </c>
      <c r="AB10031" s="9"/>
      <c r="AC10031" t="s">
        <v>16284</v>
      </c>
      <c r="AD10031">
        <f t="shared" si="617"/>
        <v>0</v>
      </c>
      <c r="AF10031" s="3"/>
      <c r="AH10031" s="9"/>
    </row>
    <row r="10032" spans="1:48" ht="10.95" customHeight="1" outlineLevel="1" x14ac:dyDescent="0.25">
      <c r="A10032" t="s">
        <v>7067</v>
      </c>
      <c r="C10032" s="3" t="s">
        <v>12466</v>
      </c>
      <c r="D10032" s="3">
        <v>41</v>
      </c>
      <c r="E10032" s="9">
        <v>1996</v>
      </c>
      <c r="F10032" s="10" t="s">
        <v>4650</v>
      </c>
      <c r="G10032" s="7" t="s">
        <v>5401</v>
      </c>
      <c r="H10032" s="8" t="s">
        <v>1696</v>
      </c>
      <c r="I10032" s="8" t="s">
        <v>7071</v>
      </c>
      <c r="J10032" s="19">
        <v>3</v>
      </c>
      <c r="K10032" s="19" t="s">
        <v>7736</v>
      </c>
      <c r="L10032" s="11">
        <v>2.5</v>
      </c>
      <c r="M10032" s="11"/>
      <c r="N10032" s="24"/>
      <c r="P10032" s="32"/>
      <c r="T10032" s="19"/>
      <c r="U10032" s="3" t="s">
        <v>1708</v>
      </c>
      <c r="X10032" t="str">
        <f t="shared" si="614"/>
        <v/>
      </c>
      <c r="Z10032" t="str">
        <f t="shared" si="615"/>
        <v/>
      </c>
      <c r="AB10032" s="9"/>
      <c r="AC10032" t="s">
        <v>1696</v>
      </c>
      <c r="AD10032">
        <f t="shared" si="617"/>
        <v>0</v>
      </c>
      <c r="AF10032" s="3"/>
      <c r="AG10032" t="s">
        <v>1707</v>
      </c>
      <c r="AH10032" s="9" t="s">
        <v>4925</v>
      </c>
    </row>
    <row r="10033" spans="1:48" ht="10.95" customHeight="1" outlineLevel="1" x14ac:dyDescent="0.25">
      <c r="A10033" t="s">
        <v>7067</v>
      </c>
      <c r="C10033" s="3" t="s">
        <v>12466</v>
      </c>
      <c r="D10033" s="3">
        <v>43</v>
      </c>
      <c r="E10033" s="9">
        <v>1996</v>
      </c>
      <c r="F10033" s="10" t="s">
        <v>1680</v>
      </c>
      <c r="G10033" s="7" t="s">
        <v>5401</v>
      </c>
      <c r="H10033" s="8" t="s">
        <v>1696</v>
      </c>
      <c r="I10033" s="8" t="s">
        <v>7071</v>
      </c>
      <c r="J10033" s="19">
        <v>2</v>
      </c>
      <c r="K10033" s="19" t="s">
        <v>7736</v>
      </c>
      <c r="L10033" s="11">
        <v>2.5</v>
      </c>
      <c r="M10033" s="11"/>
      <c r="N10033" s="24"/>
      <c r="P10033" s="32"/>
      <c r="S10033">
        <v>1</v>
      </c>
      <c r="T10033" s="19"/>
      <c r="U10033" s="3" t="s">
        <v>1709</v>
      </c>
      <c r="X10033" t="str">
        <f t="shared" si="614"/>
        <v/>
      </c>
      <c r="Z10033" t="str">
        <f t="shared" si="615"/>
        <v/>
      </c>
      <c r="AB10033" s="9"/>
      <c r="AC10033" t="s">
        <v>1696</v>
      </c>
      <c r="AD10033">
        <f t="shared" si="617"/>
        <v>0</v>
      </c>
      <c r="AF10033" s="3"/>
      <c r="AH10033" s="9"/>
    </row>
    <row r="10034" spans="1:48" ht="10.95" customHeight="1" outlineLevel="1" x14ac:dyDescent="0.25">
      <c r="A10034" t="s">
        <v>7067</v>
      </c>
      <c r="C10034" s="3" t="s">
        <v>12466</v>
      </c>
      <c r="D10034" s="3" t="s">
        <v>19994</v>
      </c>
      <c r="E10034" s="9">
        <v>1996</v>
      </c>
      <c r="F10034" s="7" t="s">
        <v>20117</v>
      </c>
      <c r="G10034" s="7" t="s">
        <v>5401</v>
      </c>
      <c r="H10034" s="8" t="s">
        <v>1696</v>
      </c>
      <c r="I10034" s="8" t="s">
        <v>7071</v>
      </c>
      <c r="J10034" s="19">
        <v>2</v>
      </c>
      <c r="K10034" s="19" t="s">
        <v>7736</v>
      </c>
      <c r="L10034" s="11">
        <v>7</v>
      </c>
      <c r="M10034" s="11"/>
      <c r="N10034" s="24"/>
      <c r="P10034" s="32"/>
      <c r="T10034" s="19"/>
      <c r="U10034" s="3" t="s">
        <v>1709</v>
      </c>
      <c r="X10034">
        <f t="shared" si="614"/>
        <v>1</v>
      </c>
      <c r="Z10034" t="str">
        <f t="shared" si="615"/>
        <v/>
      </c>
      <c r="AB10034" s="9"/>
      <c r="AC10034" t="s">
        <v>1696</v>
      </c>
      <c r="AD10034">
        <f t="shared" si="617"/>
        <v>0</v>
      </c>
      <c r="AF10034" s="3"/>
      <c r="AH10034" s="9"/>
    </row>
    <row r="10035" spans="1:48" ht="10.95" customHeight="1" outlineLevel="1" x14ac:dyDescent="0.25">
      <c r="A10035" t="s">
        <v>7067</v>
      </c>
      <c r="C10035" s="3" t="s">
        <v>12466</v>
      </c>
      <c r="D10035" s="3">
        <v>61</v>
      </c>
      <c r="E10035" s="9">
        <v>1999</v>
      </c>
      <c r="F10035" s="10" t="s">
        <v>22101</v>
      </c>
      <c r="G10035" s="7" t="s">
        <v>5401</v>
      </c>
      <c r="H10035" s="8" t="s">
        <v>1696</v>
      </c>
      <c r="I10035" s="8" t="s">
        <v>7072</v>
      </c>
      <c r="J10035" s="19">
        <v>3</v>
      </c>
      <c r="K10035" s="19" t="s">
        <v>7736</v>
      </c>
      <c r="L10035" s="11">
        <v>4</v>
      </c>
      <c r="M10035" s="11"/>
      <c r="N10035" s="24"/>
      <c r="P10035" s="32"/>
      <c r="T10035" s="19"/>
      <c r="U10035" s="3" t="s">
        <v>3369</v>
      </c>
      <c r="X10035" t="str">
        <f t="shared" si="614"/>
        <v/>
      </c>
      <c r="Z10035" t="str">
        <f t="shared" si="615"/>
        <v/>
      </c>
      <c r="AB10035" s="9"/>
      <c r="AC10035" t="s">
        <v>1696</v>
      </c>
      <c r="AD10035">
        <f t="shared" si="617"/>
        <v>0</v>
      </c>
      <c r="AF10035" s="3"/>
      <c r="AG10035" t="s">
        <v>1707</v>
      </c>
      <c r="AH10035" s="9"/>
    </row>
    <row r="10036" spans="1:48" ht="10.95" customHeight="1" outlineLevel="1" x14ac:dyDescent="0.25">
      <c r="A10036" t="s">
        <v>7067</v>
      </c>
      <c r="C10036" s="3" t="s">
        <v>12466</v>
      </c>
      <c r="D10036" s="3">
        <v>113</v>
      </c>
      <c r="E10036" s="9">
        <v>2008</v>
      </c>
      <c r="F10036" s="10" t="s">
        <v>541</v>
      </c>
      <c r="G10036" s="7" t="s">
        <v>5401</v>
      </c>
      <c r="H10036" s="8" t="s">
        <v>1696</v>
      </c>
      <c r="I10036" s="8" t="s">
        <v>7073</v>
      </c>
      <c r="J10036" s="19">
        <v>3</v>
      </c>
      <c r="K10036" s="19" t="s">
        <v>7736</v>
      </c>
      <c r="L10036" s="11">
        <v>7</v>
      </c>
      <c r="M10036" s="11"/>
      <c r="N10036" s="24"/>
      <c r="P10036" s="32"/>
      <c r="T10036" s="19"/>
      <c r="U10036" s="3" t="s">
        <v>6872</v>
      </c>
      <c r="X10036" t="str">
        <f t="shared" si="614"/>
        <v/>
      </c>
      <c r="Z10036" t="str">
        <f t="shared" si="615"/>
        <v/>
      </c>
      <c r="AB10036" s="9"/>
      <c r="AC10036" t="s">
        <v>1696</v>
      </c>
      <c r="AD10036">
        <f t="shared" si="617"/>
        <v>0</v>
      </c>
      <c r="AF10036" s="3"/>
      <c r="AH10036" s="9"/>
    </row>
    <row r="10037" spans="1:48" ht="10.95" customHeight="1" outlineLevel="1" x14ac:dyDescent="0.25">
      <c r="A10037" t="s">
        <v>7067</v>
      </c>
      <c r="C10037" s="3" t="s">
        <v>12466</v>
      </c>
      <c r="D10037" s="3">
        <v>135</v>
      </c>
      <c r="E10037" s="9">
        <v>2012</v>
      </c>
      <c r="F10037" s="10" t="s">
        <v>22102</v>
      </c>
      <c r="G10037" s="7" t="s">
        <v>5401</v>
      </c>
      <c r="H10037" s="8" t="s">
        <v>1696</v>
      </c>
      <c r="I10037" s="8" t="s">
        <v>7074</v>
      </c>
      <c r="J10037" s="19">
        <v>1</v>
      </c>
      <c r="K10037" s="19" t="s">
        <v>7736</v>
      </c>
      <c r="L10037" s="11">
        <v>2</v>
      </c>
      <c r="M10037" s="11"/>
      <c r="N10037" s="24"/>
      <c r="P10037" s="32"/>
      <c r="R10037">
        <v>1</v>
      </c>
      <c r="S10037">
        <v>1</v>
      </c>
      <c r="T10037" s="19"/>
      <c r="U10037" s="3"/>
      <c r="X10037" t="str">
        <f t="shared" si="614"/>
        <v/>
      </c>
      <c r="Z10037" t="str">
        <f t="shared" si="615"/>
        <v/>
      </c>
      <c r="AB10037" s="9"/>
      <c r="AC10037" t="s">
        <v>1696</v>
      </c>
      <c r="AD10037">
        <f t="shared" si="617"/>
        <v>0</v>
      </c>
      <c r="AF10037" s="3"/>
      <c r="AH10037" s="9"/>
    </row>
    <row r="10038" spans="1:48" ht="10.95" customHeight="1" outlineLevel="1" x14ac:dyDescent="0.25">
      <c r="A10038" t="s">
        <v>7067</v>
      </c>
      <c r="C10038" s="3" t="s">
        <v>12466</v>
      </c>
      <c r="D10038" s="3" t="s">
        <v>7826</v>
      </c>
      <c r="E10038" s="9">
        <v>2012</v>
      </c>
      <c r="F10038" s="7" t="s">
        <v>755</v>
      </c>
      <c r="G10038" s="7" t="s">
        <v>5401</v>
      </c>
      <c r="H10038" s="8" t="s">
        <v>1696</v>
      </c>
      <c r="I10038" s="8" t="s">
        <v>7074</v>
      </c>
      <c r="J10038" s="19">
        <v>1</v>
      </c>
      <c r="K10038" s="19" t="s">
        <v>7736</v>
      </c>
      <c r="L10038" s="11">
        <v>13.5</v>
      </c>
      <c r="M10038" s="11"/>
      <c r="N10038" s="24"/>
      <c r="P10038" s="32"/>
      <c r="T10038" s="19"/>
      <c r="U10038" s="3"/>
      <c r="X10038" t="str">
        <f t="shared" si="614"/>
        <v/>
      </c>
      <c r="Z10038">
        <f t="shared" si="615"/>
        <v>1</v>
      </c>
      <c r="AB10038" s="9"/>
      <c r="AC10038" t="s">
        <v>1696</v>
      </c>
      <c r="AD10038">
        <f t="shared" si="617"/>
        <v>0</v>
      </c>
      <c r="AF10038" s="3"/>
      <c r="AH10038" s="9"/>
    </row>
    <row r="10039" spans="1:48" ht="10.95" customHeight="1" x14ac:dyDescent="0.25">
      <c r="A10039" t="s">
        <v>16881</v>
      </c>
      <c r="B10039" t="s">
        <v>28</v>
      </c>
      <c r="C10039" s="3" t="s">
        <v>12986</v>
      </c>
      <c r="E10039" s="9"/>
      <c r="F10039" s="7"/>
      <c r="G10039" s="7"/>
      <c r="H10039" s="8"/>
      <c r="I10039" s="8"/>
      <c r="J10039" s="19"/>
      <c r="K10039" s="19"/>
      <c r="L10039" s="11"/>
      <c r="M10039" s="11">
        <f>SUM(L10040:L11067)</f>
        <v>467.4500000000001</v>
      </c>
      <c r="N10039" s="24">
        <v>4628</v>
      </c>
      <c r="O10039">
        <f>COUNTIF(K10040:K11067,"*")</f>
        <v>1028</v>
      </c>
      <c r="P10039" s="32">
        <f>O10039/N10039</f>
        <v>0.22212618841832324</v>
      </c>
      <c r="Q10039">
        <f>COUNTIF(K10040:K11067,"Y")+COUNTIF(K10040:K11067,"S")</f>
        <v>360</v>
      </c>
      <c r="T10039" s="19" t="s">
        <v>7736</v>
      </c>
      <c r="U10039" s="3"/>
      <c r="V10039" t="s">
        <v>18464</v>
      </c>
      <c r="X10039" t="str">
        <f t="shared" si="614"/>
        <v/>
      </c>
      <c r="Z10039" t="str">
        <f t="shared" si="615"/>
        <v/>
      </c>
      <c r="AB10039" s="9"/>
      <c r="AE10039">
        <f>COUNTIF(AD10040:AD11067,"1")</f>
        <v>13</v>
      </c>
      <c r="AF10039" s="3"/>
      <c r="AH10039" s="9"/>
      <c r="AI10039">
        <f>COUNTIF($J10040:$J11067,"1")-COUNTIFS($J10040:$J11067,"1",$K10040:$K11067,"V")</f>
        <v>297</v>
      </c>
      <c r="AJ10039">
        <f>COUNTIFS($J10040:$J11067,"1",$K10040:$K11067,"Y")+COUNTIFS($J10040:$J11067,"1",$K10040:$K11067,"s")</f>
        <v>183</v>
      </c>
      <c r="AK10039">
        <f>COUNTIF($J10040:$J11067,"2")-COUNTIFS($J10040:$J11067,"2",$K10040:$K11067,"V")</f>
        <v>10</v>
      </c>
      <c r="AL10039">
        <f>COUNTIFS($J10040:$J11067,"2",$K10040:$K11067,"Y")+COUNTIFS($J10040:$J11067,"2",$K10040:$K11067,"s")</f>
        <v>8</v>
      </c>
      <c r="AM10039">
        <f>COUNTIF($J10040:$J11067,"3")-COUNTIFS($J10040:$J11067,"3",$K10040:$K11067,"V")</f>
        <v>383</v>
      </c>
      <c r="AN10039">
        <f>COUNTIFS($J10040:$J11067,"3",$K10040:$K11067,"Y")+COUNTIFS($J10040:$J11067,"3",$K10040:$K11067,"s")</f>
        <v>166</v>
      </c>
      <c r="AO10039">
        <f>COUNTIF($J10040:$J11067,"4")-COUNTIFS($J10040:$J11067,"4",$K10040:$K11067,"V")</f>
        <v>4</v>
      </c>
      <c r="AP10039">
        <f>COUNTIFS($J10040:$J11067,"4",$K10040:$K11067,"Y")+COUNTIFS($J10040:$J11067,"4",$K10040:$K11067,"s")</f>
        <v>3</v>
      </c>
      <c r="AQ10039">
        <f>COUNTIF($J10040:$J11067,"5")-COUNTIFS($J10040:$J11067,"5",$K10040:$K11067,"V")</f>
        <v>1</v>
      </c>
      <c r="AR10039">
        <f>COUNTIFS($J10040:$J11067,"5",$K10040:$K11067,"Y")+COUNTIFS($J10040:$J11067,"5",$K10040:$K11067,"s")</f>
        <v>0</v>
      </c>
      <c r="AS10039">
        <f>COUNTIF($J10040:$J11067,"6")-COUNTIFS($J10040:$J11067,"6",$K10040:$K11067,"V")</f>
        <v>0</v>
      </c>
      <c r="AT10039">
        <f>COUNTIFS($J10040:$J11067,"6",$K10040:$K11067,"Y")+COUNTIFS($J10040:$J11067,"6",$K10040:$K11067,"s")</f>
        <v>0</v>
      </c>
      <c r="AU10039">
        <f>COUNTIF($J10040:$J11067,"7")-COUNTIFS($J10040:$J11067,"7",$K10040:$K11067,"V")</f>
        <v>0</v>
      </c>
      <c r="AV10039">
        <f>COUNTIFS($J10040:$J11067,"7",$K10040:$K11067,"Y")+COUNTIFS($J10040:$J11067,"7",$K10040:$K11067,"s")</f>
        <v>0</v>
      </c>
    </row>
    <row r="10040" spans="1:48" ht="10.95" customHeight="1" outlineLevel="1" x14ac:dyDescent="0.25">
      <c r="A10040" t="s">
        <v>1710</v>
      </c>
      <c r="C10040" s="3" t="s">
        <v>12986</v>
      </c>
      <c r="D10040" s="3">
        <v>1</v>
      </c>
      <c r="E10040" s="9">
        <v>1862</v>
      </c>
      <c r="F10040" s="7" t="s">
        <v>4735</v>
      </c>
      <c r="G10040" s="7" t="s">
        <v>5485</v>
      </c>
      <c r="H10040" s="8" t="s">
        <v>6048</v>
      </c>
      <c r="I10040" s="8" t="s">
        <v>16662</v>
      </c>
      <c r="J10040" s="19">
        <v>1</v>
      </c>
      <c r="K10040" s="19" t="s">
        <v>7736</v>
      </c>
      <c r="L10040" s="11">
        <v>14</v>
      </c>
      <c r="M10040" s="11"/>
      <c r="N10040" s="24"/>
      <c r="P10040" s="32"/>
      <c r="R10040">
        <v>1</v>
      </c>
      <c r="S10040">
        <v>1</v>
      </c>
      <c r="T10040" s="19"/>
      <c r="U10040" s="3">
        <v>1</v>
      </c>
      <c r="X10040" t="str">
        <f t="shared" si="614"/>
        <v/>
      </c>
      <c r="Z10040" t="str">
        <f t="shared" si="615"/>
        <v/>
      </c>
      <c r="AB10040" s="9"/>
      <c r="AC10040" t="s">
        <v>6048</v>
      </c>
      <c r="AD10040">
        <f t="shared" ref="AD10040:AD10103" si="618">COUNTIF(H10040,"*Fuji*")</f>
        <v>0</v>
      </c>
      <c r="AF10040" s="3"/>
      <c r="AG10040" t="s">
        <v>1712</v>
      </c>
      <c r="AH10040" s="9" t="s">
        <v>4623</v>
      </c>
    </row>
    <row r="10041" spans="1:48" ht="10.95" customHeight="1" outlineLevel="1" x14ac:dyDescent="0.25">
      <c r="A10041" t="s">
        <v>1710</v>
      </c>
      <c r="C10041" s="3" t="s">
        <v>12986</v>
      </c>
      <c r="D10041" s="3">
        <v>2</v>
      </c>
      <c r="E10041" s="9">
        <v>1862</v>
      </c>
      <c r="F10041" s="7" t="s">
        <v>5142</v>
      </c>
      <c r="G10041" s="7" t="s">
        <v>5041</v>
      </c>
      <c r="H10041" s="8" t="s">
        <v>6048</v>
      </c>
      <c r="I10041" s="8" t="s">
        <v>16662</v>
      </c>
      <c r="J10041" s="19">
        <v>1</v>
      </c>
      <c r="K10041" s="19" t="s">
        <v>7738</v>
      </c>
      <c r="L10041" s="11"/>
      <c r="M10041" s="11"/>
      <c r="N10041" s="24"/>
      <c r="P10041" s="32"/>
      <c r="T10041" s="19"/>
      <c r="U10041" s="3">
        <v>2</v>
      </c>
      <c r="X10041" t="str">
        <f t="shared" si="614"/>
        <v/>
      </c>
      <c r="Z10041" t="str">
        <f t="shared" si="615"/>
        <v/>
      </c>
      <c r="AB10041" s="9"/>
      <c r="AC10041" t="s">
        <v>6048</v>
      </c>
      <c r="AD10041">
        <f t="shared" si="618"/>
        <v>0</v>
      </c>
      <c r="AF10041" s="3"/>
      <c r="AG10041" t="s">
        <v>1712</v>
      </c>
      <c r="AH10041" s="9" t="s">
        <v>4526</v>
      </c>
    </row>
    <row r="10042" spans="1:48" ht="10.95" customHeight="1" outlineLevel="1" x14ac:dyDescent="0.25">
      <c r="A10042" t="s">
        <v>1710</v>
      </c>
      <c r="C10042" s="3" t="s">
        <v>12986</v>
      </c>
      <c r="D10042" s="3">
        <v>3</v>
      </c>
      <c r="E10042" s="9">
        <v>1869</v>
      </c>
      <c r="F10042" s="7" t="s">
        <v>6389</v>
      </c>
      <c r="G10042" s="7" t="s">
        <v>2294</v>
      </c>
      <c r="H10042" s="8" t="s">
        <v>6048</v>
      </c>
      <c r="I10042" s="8" t="s">
        <v>16663</v>
      </c>
      <c r="J10042" s="19">
        <v>1</v>
      </c>
      <c r="K10042" s="19" t="s">
        <v>7736</v>
      </c>
      <c r="L10042" s="11">
        <v>1.1499999999999999</v>
      </c>
      <c r="M10042" s="11"/>
      <c r="N10042" s="24"/>
      <c r="P10042" s="32"/>
      <c r="T10042" s="19"/>
      <c r="U10042" s="3"/>
      <c r="X10042" t="str">
        <f t="shared" si="614"/>
        <v/>
      </c>
      <c r="Z10042" t="str">
        <f t="shared" si="615"/>
        <v/>
      </c>
      <c r="AB10042" s="9"/>
      <c r="AC10042" t="s">
        <v>6048</v>
      </c>
      <c r="AD10042">
        <f t="shared" si="618"/>
        <v>0</v>
      </c>
      <c r="AF10042" s="3"/>
      <c r="AH10042" s="9"/>
    </row>
    <row r="10043" spans="1:48" ht="10.95" customHeight="1" outlineLevel="1" x14ac:dyDescent="0.25">
      <c r="A10043" t="s">
        <v>1710</v>
      </c>
      <c r="C10043" s="3" t="s">
        <v>12986</v>
      </c>
      <c r="D10043" s="3">
        <v>4</v>
      </c>
      <c r="E10043" s="9">
        <v>1869</v>
      </c>
      <c r="F10043" s="7" t="s">
        <v>4735</v>
      </c>
      <c r="G10043" s="7" t="s">
        <v>2159</v>
      </c>
      <c r="H10043" s="8" t="s">
        <v>6048</v>
      </c>
      <c r="I10043" s="8" t="s">
        <v>16664</v>
      </c>
      <c r="J10043" s="19">
        <v>1</v>
      </c>
      <c r="K10043" s="19" t="s">
        <v>7736</v>
      </c>
      <c r="L10043" s="11">
        <v>1.1499999999999999</v>
      </c>
      <c r="M10043" s="11"/>
      <c r="N10043" s="24"/>
      <c r="P10043" s="32"/>
      <c r="T10043" s="19"/>
      <c r="U10043" s="3">
        <v>4</v>
      </c>
      <c r="X10043" t="str">
        <f t="shared" si="614"/>
        <v/>
      </c>
      <c r="Z10043" t="str">
        <f t="shared" si="615"/>
        <v/>
      </c>
      <c r="AB10043" s="9"/>
      <c r="AC10043" t="s">
        <v>6048</v>
      </c>
      <c r="AD10043">
        <f t="shared" si="618"/>
        <v>0</v>
      </c>
      <c r="AF10043" s="3"/>
      <c r="AG10043" t="s">
        <v>1712</v>
      </c>
      <c r="AH10043" s="9" t="s">
        <v>4925</v>
      </c>
    </row>
    <row r="10044" spans="1:48" ht="10.95" customHeight="1" outlineLevel="1" collapsed="1" x14ac:dyDescent="0.25">
      <c r="A10044" t="s">
        <v>1710</v>
      </c>
      <c r="C10044" s="3" t="s">
        <v>12986</v>
      </c>
      <c r="D10044" s="3">
        <v>5</v>
      </c>
      <c r="E10044" s="9">
        <v>1869</v>
      </c>
      <c r="F10044" s="7" t="s">
        <v>5142</v>
      </c>
      <c r="G10044" s="7" t="s">
        <v>5041</v>
      </c>
      <c r="H10044" s="8" t="s">
        <v>6048</v>
      </c>
      <c r="I10044" s="8" t="s">
        <v>16665</v>
      </c>
      <c r="J10044" s="19">
        <v>1</v>
      </c>
      <c r="K10044" s="19" t="s">
        <v>7736</v>
      </c>
      <c r="L10044" s="11">
        <v>1.1000000000000001</v>
      </c>
      <c r="M10044" s="11"/>
      <c r="N10044" s="24"/>
      <c r="P10044" s="32"/>
      <c r="T10044" s="19"/>
      <c r="U10044" s="3">
        <v>5</v>
      </c>
      <c r="X10044" t="str">
        <f t="shared" si="614"/>
        <v/>
      </c>
      <c r="Z10044" t="str">
        <f t="shared" si="615"/>
        <v/>
      </c>
      <c r="AB10044" s="9"/>
      <c r="AC10044" t="s">
        <v>6048</v>
      </c>
      <c r="AD10044">
        <f t="shared" si="618"/>
        <v>0</v>
      </c>
      <c r="AF10044" s="3"/>
      <c r="AG10044" t="s">
        <v>1712</v>
      </c>
      <c r="AH10044" s="9" t="s">
        <v>4623</v>
      </c>
    </row>
    <row r="10045" spans="1:48" ht="10.95" customHeight="1" outlineLevel="1" x14ac:dyDescent="0.25">
      <c r="A10045" t="s">
        <v>1710</v>
      </c>
      <c r="C10045" s="3" t="s">
        <v>12986</v>
      </c>
      <c r="D10045" s="3">
        <v>6</v>
      </c>
      <c r="E10045" s="9">
        <v>1869</v>
      </c>
      <c r="F10045" s="7" t="s">
        <v>5141</v>
      </c>
      <c r="G10045" s="7" t="s">
        <v>1676</v>
      </c>
      <c r="H10045" s="8" t="s">
        <v>6048</v>
      </c>
      <c r="I10045" s="8" t="s">
        <v>16666</v>
      </c>
      <c r="J10045" s="19">
        <v>1</v>
      </c>
      <c r="K10045" s="19" t="s">
        <v>7736</v>
      </c>
      <c r="L10045" s="11">
        <v>1.1499999999999999</v>
      </c>
      <c r="M10045" s="11"/>
      <c r="N10045" s="24"/>
      <c r="P10045" s="32"/>
      <c r="T10045" s="19"/>
      <c r="U10045" s="3">
        <v>6</v>
      </c>
      <c r="X10045" t="str">
        <f t="shared" si="614"/>
        <v/>
      </c>
      <c r="Z10045" t="str">
        <f t="shared" si="615"/>
        <v/>
      </c>
      <c r="AB10045" s="9"/>
      <c r="AC10045" t="s">
        <v>6048</v>
      </c>
      <c r="AD10045">
        <f t="shared" si="618"/>
        <v>0</v>
      </c>
      <c r="AF10045" s="3"/>
      <c r="AG10045" t="s">
        <v>1712</v>
      </c>
      <c r="AH10045" s="9" t="s">
        <v>4925</v>
      </c>
    </row>
    <row r="10046" spans="1:48" ht="10.95" customHeight="1" outlineLevel="1" x14ac:dyDescent="0.25">
      <c r="A10046" t="s">
        <v>1710</v>
      </c>
      <c r="C10046" s="3" t="s">
        <v>12986</v>
      </c>
      <c r="D10046" s="3">
        <v>7</v>
      </c>
      <c r="E10046" s="9">
        <v>1869</v>
      </c>
      <c r="F10046" s="7" t="s">
        <v>5143</v>
      </c>
      <c r="G10046" s="7" t="s">
        <v>131</v>
      </c>
      <c r="H10046" s="8" t="s">
        <v>6048</v>
      </c>
      <c r="I10046" s="8" t="s">
        <v>16667</v>
      </c>
      <c r="J10046" s="19">
        <v>1</v>
      </c>
      <c r="K10046" s="19" t="s">
        <v>7736</v>
      </c>
      <c r="L10046" s="11">
        <v>1.1499999999999999</v>
      </c>
      <c r="M10046" s="11"/>
      <c r="N10046" s="24"/>
      <c r="P10046" s="32"/>
      <c r="T10046" s="19"/>
      <c r="U10046" s="3">
        <v>7</v>
      </c>
      <c r="X10046" t="str">
        <f t="shared" si="614"/>
        <v/>
      </c>
      <c r="Z10046" t="str">
        <f t="shared" si="615"/>
        <v/>
      </c>
      <c r="AB10046" s="9"/>
      <c r="AC10046" t="s">
        <v>6048</v>
      </c>
      <c r="AD10046">
        <f t="shared" si="618"/>
        <v>0</v>
      </c>
      <c r="AF10046" s="3"/>
      <c r="AG10046" t="s">
        <v>1712</v>
      </c>
      <c r="AH10046" s="9" t="s">
        <v>4925</v>
      </c>
    </row>
    <row r="10047" spans="1:48" ht="10.95" customHeight="1" outlineLevel="1" x14ac:dyDescent="0.25">
      <c r="A10047" t="s">
        <v>1710</v>
      </c>
      <c r="C10047" s="3" t="s">
        <v>12986</v>
      </c>
      <c r="D10047" s="3" t="s">
        <v>3218</v>
      </c>
      <c r="E10047" s="9">
        <v>1869</v>
      </c>
      <c r="F10047" s="7" t="s">
        <v>17068</v>
      </c>
      <c r="G10047" s="7" t="s">
        <v>2294</v>
      </c>
      <c r="H10047" s="8" t="s">
        <v>6048</v>
      </c>
      <c r="I10047" s="8" t="s">
        <v>16663</v>
      </c>
      <c r="J10047" s="19">
        <v>1</v>
      </c>
      <c r="K10047" s="19" t="s">
        <v>7736</v>
      </c>
      <c r="L10047" s="11">
        <v>1.1499999999999999</v>
      </c>
      <c r="M10047" s="11"/>
      <c r="N10047" s="24"/>
      <c r="P10047" s="32"/>
      <c r="T10047" s="19"/>
      <c r="U10047" s="3"/>
      <c r="W10047" t="s">
        <v>7738</v>
      </c>
      <c r="X10047" t="str">
        <f t="shared" si="614"/>
        <v/>
      </c>
      <c r="Z10047" t="str">
        <f t="shared" si="615"/>
        <v/>
      </c>
      <c r="AB10047" s="9"/>
      <c r="AC10047" t="s">
        <v>6048</v>
      </c>
      <c r="AD10047">
        <f t="shared" si="618"/>
        <v>0</v>
      </c>
      <c r="AF10047" s="3"/>
      <c r="AH10047" s="9"/>
    </row>
    <row r="10048" spans="1:48" ht="10.95" customHeight="1" outlineLevel="1" collapsed="1" x14ac:dyDescent="0.25">
      <c r="A10048" t="s">
        <v>1710</v>
      </c>
      <c r="C10048" s="3" t="s">
        <v>12986</v>
      </c>
      <c r="D10048" s="3" t="s">
        <v>183</v>
      </c>
      <c r="E10048" s="9">
        <v>1869</v>
      </c>
      <c r="F10048" s="7" t="s">
        <v>17071</v>
      </c>
      <c r="G10048" s="7" t="s">
        <v>2159</v>
      </c>
      <c r="H10048" s="8" t="s">
        <v>6048</v>
      </c>
      <c r="I10048" s="8" t="s">
        <v>16664</v>
      </c>
      <c r="J10048" s="19">
        <v>1</v>
      </c>
      <c r="K10048" s="19" t="s">
        <v>7738</v>
      </c>
      <c r="L10048" s="11"/>
      <c r="M10048" s="11"/>
      <c r="N10048" s="24"/>
      <c r="P10048" s="32"/>
      <c r="T10048" s="19"/>
      <c r="U10048" s="3"/>
      <c r="W10048" t="s">
        <v>7738</v>
      </c>
      <c r="X10048" t="str">
        <f t="shared" si="614"/>
        <v/>
      </c>
      <c r="Z10048" t="str">
        <f t="shared" si="615"/>
        <v/>
      </c>
      <c r="AB10048" s="9"/>
      <c r="AC10048" t="s">
        <v>6048</v>
      </c>
      <c r="AD10048">
        <f t="shared" si="618"/>
        <v>0</v>
      </c>
      <c r="AF10048" s="3"/>
      <c r="AH10048" s="9"/>
    </row>
    <row r="10049" spans="1:34" ht="10.95" customHeight="1" outlineLevel="1" x14ac:dyDescent="0.25">
      <c r="A10049" t="s">
        <v>1710</v>
      </c>
      <c r="C10049" s="3" t="s">
        <v>12986</v>
      </c>
      <c r="D10049" s="3" t="s">
        <v>5970</v>
      </c>
      <c r="E10049" s="9">
        <v>1869</v>
      </c>
      <c r="F10049" s="7" t="s">
        <v>17058</v>
      </c>
      <c r="G10049" s="7" t="s">
        <v>5041</v>
      </c>
      <c r="H10049" s="8" t="s">
        <v>6048</v>
      </c>
      <c r="I10049" s="8" t="s">
        <v>16665</v>
      </c>
      <c r="J10049" s="19">
        <v>1</v>
      </c>
      <c r="K10049" s="19" t="s">
        <v>7736</v>
      </c>
      <c r="L10049" s="11">
        <v>1.1499999999999999</v>
      </c>
      <c r="M10049" s="11"/>
      <c r="N10049" s="24"/>
      <c r="P10049" s="32"/>
      <c r="T10049" s="19"/>
      <c r="U10049" s="3"/>
      <c r="W10049" t="s">
        <v>7738</v>
      </c>
      <c r="X10049" t="str">
        <f t="shared" si="614"/>
        <v/>
      </c>
      <c r="Z10049" t="str">
        <f t="shared" si="615"/>
        <v/>
      </c>
      <c r="AB10049" s="9"/>
      <c r="AC10049" t="s">
        <v>6048</v>
      </c>
      <c r="AD10049">
        <f t="shared" si="618"/>
        <v>0</v>
      </c>
      <c r="AF10049" s="3"/>
      <c r="AH10049" s="9"/>
    </row>
    <row r="10050" spans="1:34" ht="10.95" customHeight="1" outlineLevel="1" x14ac:dyDescent="0.25">
      <c r="A10050" t="s">
        <v>1710</v>
      </c>
      <c r="C10050" s="3" t="s">
        <v>12986</v>
      </c>
      <c r="D10050" s="3" t="s">
        <v>6352</v>
      </c>
      <c r="E10050" s="9">
        <v>1869</v>
      </c>
      <c r="F10050" s="7" t="s">
        <v>21963</v>
      </c>
      <c r="G10050" s="7" t="s">
        <v>1676</v>
      </c>
      <c r="H10050" s="8" t="s">
        <v>6048</v>
      </c>
      <c r="I10050" s="8" t="s">
        <v>16666</v>
      </c>
      <c r="J10050" s="19">
        <v>1</v>
      </c>
      <c r="K10050" s="19" t="s">
        <v>7738</v>
      </c>
      <c r="L10050" s="11"/>
      <c r="M10050" s="11"/>
      <c r="N10050" s="24"/>
      <c r="P10050" s="32"/>
      <c r="T10050" s="19"/>
      <c r="U10050" s="3"/>
      <c r="W10050" t="s">
        <v>7738</v>
      </c>
      <c r="X10050" t="str">
        <f t="shared" ref="X10050:X10113" si="619">IF(COUNTIF(F10050,"*fdc*"),1,"")</f>
        <v/>
      </c>
      <c r="Z10050" t="str">
        <f t="shared" ref="Z10050:Z10113" si="620">IF(COUNTIF(F10050,"*s/s*"),1,"")</f>
        <v/>
      </c>
      <c r="AB10050" s="9"/>
      <c r="AC10050" t="s">
        <v>6048</v>
      </c>
      <c r="AD10050">
        <f t="shared" si="618"/>
        <v>0</v>
      </c>
      <c r="AF10050" s="3"/>
      <c r="AH10050" s="9"/>
    </row>
    <row r="10051" spans="1:34" ht="10.95" customHeight="1" outlineLevel="1" x14ac:dyDescent="0.25">
      <c r="A10051" t="s">
        <v>1710</v>
      </c>
      <c r="C10051" s="3" t="s">
        <v>12986</v>
      </c>
      <c r="D10051" s="3" t="s">
        <v>4693</v>
      </c>
      <c r="E10051" s="9">
        <v>1869</v>
      </c>
      <c r="F10051" s="7" t="s">
        <v>21964</v>
      </c>
      <c r="G10051" s="7" t="s">
        <v>131</v>
      </c>
      <c r="H10051" s="8" t="s">
        <v>6048</v>
      </c>
      <c r="I10051" s="8" t="s">
        <v>16667</v>
      </c>
      <c r="J10051" s="19">
        <v>1</v>
      </c>
      <c r="K10051" s="19" t="s">
        <v>7736</v>
      </c>
      <c r="L10051" s="11">
        <v>1.1499999999999999</v>
      </c>
      <c r="M10051" s="11"/>
      <c r="N10051" s="24"/>
      <c r="P10051" s="32"/>
      <c r="T10051" s="19"/>
      <c r="U10051" s="3"/>
      <c r="W10051" t="s">
        <v>7738</v>
      </c>
      <c r="X10051" t="str">
        <f t="shared" si="619"/>
        <v/>
      </c>
      <c r="Z10051" t="str">
        <f t="shared" si="620"/>
        <v/>
      </c>
      <c r="AB10051" s="9"/>
      <c r="AC10051" t="s">
        <v>6048</v>
      </c>
      <c r="AD10051">
        <f t="shared" si="618"/>
        <v>0</v>
      </c>
      <c r="AF10051" s="3"/>
      <c r="AH10051" s="9"/>
    </row>
    <row r="10052" spans="1:34" ht="10.95" customHeight="1" outlineLevel="1" x14ac:dyDescent="0.25">
      <c r="A10052" t="s">
        <v>1710</v>
      </c>
      <c r="C10052" s="3" t="s">
        <v>12986</v>
      </c>
      <c r="D10052" s="3">
        <v>8</v>
      </c>
      <c r="E10052" s="9">
        <v>1871</v>
      </c>
      <c r="F10052" s="7" t="s">
        <v>21965</v>
      </c>
      <c r="G10052" s="7" t="s">
        <v>5223</v>
      </c>
      <c r="H10052" s="8" t="s">
        <v>6048</v>
      </c>
      <c r="I10052" s="8" t="s">
        <v>16668</v>
      </c>
      <c r="J10052" s="19">
        <v>1</v>
      </c>
      <c r="K10052" s="19" t="s">
        <v>7736</v>
      </c>
      <c r="L10052" s="11">
        <v>1.1499999999999999</v>
      </c>
      <c r="M10052" s="11"/>
      <c r="N10052" s="24"/>
      <c r="P10052" s="32"/>
      <c r="T10052" s="19"/>
      <c r="U10052" s="3">
        <v>3</v>
      </c>
      <c r="X10052" t="str">
        <f t="shared" si="619"/>
        <v/>
      </c>
      <c r="Z10052" t="str">
        <f t="shared" si="620"/>
        <v/>
      </c>
      <c r="AB10052" s="9"/>
      <c r="AC10052" t="s">
        <v>6048</v>
      </c>
      <c r="AD10052">
        <f t="shared" si="618"/>
        <v>0</v>
      </c>
      <c r="AF10052" s="3"/>
      <c r="AG10052" t="s">
        <v>1712</v>
      </c>
      <c r="AH10052" s="9" t="s">
        <v>4925</v>
      </c>
    </row>
    <row r="10053" spans="1:34" ht="10.95" customHeight="1" outlineLevel="1" x14ac:dyDescent="0.25">
      <c r="A10053" t="s">
        <v>1710</v>
      </c>
      <c r="C10053" s="3" t="s">
        <v>12986</v>
      </c>
      <c r="D10053" s="3" t="s">
        <v>8547</v>
      </c>
      <c r="E10053" s="9">
        <v>1878</v>
      </c>
      <c r="F10053" s="7" t="s">
        <v>21965</v>
      </c>
      <c r="G10053" s="7" t="s">
        <v>1661</v>
      </c>
      <c r="H10053" s="8" t="s">
        <v>6048</v>
      </c>
      <c r="I10053" s="8" t="s">
        <v>16669</v>
      </c>
      <c r="J10053" s="19">
        <v>1</v>
      </c>
      <c r="K10053" s="19" t="s">
        <v>7736</v>
      </c>
      <c r="L10053" s="11">
        <v>2.5</v>
      </c>
      <c r="M10053" s="11"/>
      <c r="N10053" s="24"/>
      <c r="P10053" s="32"/>
      <c r="T10053" s="19"/>
      <c r="U10053" s="3">
        <v>8</v>
      </c>
      <c r="X10053" t="str">
        <f t="shared" si="619"/>
        <v/>
      </c>
      <c r="Z10053" t="str">
        <f t="shared" si="620"/>
        <v/>
      </c>
      <c r="AB10053" s="9"/>
      <c r="AC10053" t="s">
        <v>6048</v>
      </c>
      <c r="AD10053">
        <f t="shared" si="618"/>
        <v>0</v>
      </c>
      <c r="AF10053" s="3"/>
      <c r="AG10053" t="s">
        <v>1712</v>
      </c>
      <c r="AH10053" s="9" t="s">
        <v>4925</v>
      </c>
    </row>
    <row r="10054" spans="1:34" ht="10.95" customHeight="1" outlineLevel="1" x14ac:dyDescent="0.25">
      <c r="A10054" t="s">
        <v>1710</v>
      </c>
      <c r="C10054" s="3" t="s">
        <v>12986</v>
      </c>
      <c r="D10054" s="3">
        <v>9</v>
      </c>
      <c r="E10054" s="9">
        <v>1878</v>
      </c>
      <c r="F10054" s="7" t="s">
        <v>21966</v>
      </c>
      <c r="G10054" s="7" t="s">
        <v>2159</v>
      </c>
      <c r="H10054" s="8" t="s">
        <v>6048</v>
      </c>
      <c r="I10054" s="8" t="s">
        <v>16670</v>
      </c>
      <c r="J10054" s="19">
        <v>1</v>
      </c>
      <c r="K10054" s="19" t="s">
        <v>7736</v>
      </c>
      <c r="L10054" s="11">
        <v>1</v>
      </c>
      <c r="M10054" s="11"/>
      <c r="N10054" s="24"/>
      <c r="P10054" s="32"/>
      <c r="T10054" s="19"/>
      <c r="U10054" s="3">
        <v>9</v>
      </c>
      <c r="X10054" t="str">
        <f t="shared" si="619"/>
        <v/>
      </c>
      <c r="Z10054" t="str">
        <f t="shared" si="620"/>
        <v/>
      </c>
      <c r="AB10054" s="9"/>
      <c r="AC10054" t="s">
        <v>6048</v>
      </c>
      <c r="AD10054">
        <f t="shared" si="618"/>
        <v>0</v>
      </c>
      <c r="AF10054" s="3"/>
      <c r="AG10054" t="s">
        <v>1712</v>
      </c>
      <c r="AH10054" s="9" t="s">
        <v>4925</v>
      </c>
    </row>
    <row r="10055" spans="1:34" ht="10.95" customHeight="1" outlineLevel="1" x14ac:dyDescent="0.25">
      <c r="A10055" t="s">
        <v>1710</v>
      </c>
      <c r="C10055" s="3" t="s">
        <v>12986</v>
      </c>
      <c r="D10055" s="3">
        <v>10</v>
      </c>
      <c r="E10055" s="9">
        <v>1878</v>
      </c>
      <c r="F10055" s="7" t="s">
        <v>21967</v>
      </c>
      <c r="G10055" s="7" t="s">
        <v>5041</v>
      </c>
      <c r="H10055" s="8" t="s">
        <v>6048</v>
      </c>
      <c r="I10055" s="8" t="s">
        <v>16671</v>
      </c>
      <c r="J10055" s="19">
        <v>1</v>
      </c>
      <c r="K10055" s="19" t="s">
        <v>7736</v>
      </c>
      <c r="L10055" s="11">
        <v>1</v>
      </c>
      <c r="M10055" s="11"/>
      <c r="N10055" s="24"/>
      <c r="P10055" s="32"/>
      <c r="T10055" s="19"/>
      <c r="U10055" s="3">
        <v>10</v>
      </c>
      <c r="X10055" t="str">
        <f t="shared" si="619"/>
        <v/>
      </c>
      <c r="Z10055" t="str">
        <f t="shared" si="620"/>
        <v/>
      </c>
      <c r="AB10055" s="9"/>
      <c r="AC10055" t="s">
        <v>6048</v>
      </c>
      <c r="AD10055">
        <f t="shared" si="618"/>
        <v>0</v>
      </c>
      <c r="AF10055" s="3"/>
      <c r="AG10055" t="s">
        <v>1712</v>
      </c>
      <c r="AH10055" s="9" t="s">
        <v>4925</v>
      </c>
    </row>
    <row r="10056" spans="1:34" ht="10.95" customHeight="1" outlineLevel="1" x14ac:dyDescent="0.25">
      <c r="A10056" t="s">
        <v>1710</v>
      </c>
      <c r="C10056" s="3" t="s">
        <v>12986</v>
      </c>
      <c r="D10056" s="3">
        <v>11</v>
      </c>
      <c r="E10056" s="9">
        <v>1880</v>
      </c>
      <c r="F10056" s="7" t="s">
        <v>21968</v>
      </c>
      <c r="G10056" s="7" t="s">
        <v>1676</v>
      </c>
      <c r="H10056" s="8" t="s">
        <v>6048</v>
      </c>
      <c r="I10056" s="8" t="s">
        <v>16673</v>
      </c>
      <c r="J10056" s="19">
        <v>1</v>
      </c>
      <c r="K10056" s="19" t="s">
        <v>7736</v>
      </c>
      <c r="L10056" s="11">
        <v>1.5</v>
      </c>
      <c r="M10056" s="11"/>
      <c r="N10056" s="24"/>
      <c r="P10056" s="32"/>
      <c r="T10056" s="19"/>
      <c r="U10056" s="3">
        <v>11</v>
      </c>
      <c r="X10056" t="str">
        <f t="shared" si="619"/>
        <v/>
      </c>
      <c r="Z10056" t="str">
        <f t="shared" si="620"/>
        <v/>
      </c>
      <c r="AB10056" s="9"/>
      <c r="AC10056" t="s">
        <v>6048</v>
      </c>
      <c r="AD10056">
        <f t="shared" si="618"/>
        <v>0</v>
      </c>
      <c r="AF10056" s="3"/>
      <c r="AG10056" t="s">
        <v>1712</v>
      </c>
      <c r="AH10056" s="9" t="s">
        <v>4925</v>
      </c>
    </row>
    <row r="10057" spans="1:34" ht="10.95" customHeight="1" outlineLevel="1" x14ac:dyDescent="0.25">
      <c r="A10057" t="s">
        <v>1710</v>
      </c>
      <c r="C10057" s="3" t="s">
        <v>12986</v>
      </c>
      <c r="D10057" s="3">
        <v>12</v>
      </c>
      <c r="E10057" s="9">
        <v>1879</v>
      </c>
      <c r="F10057" s="7" t="s">
        <v>21969</v>
      </c>
      <c r="G10057" s="7" t="s">
        <v>131</v>
      </c>
      <c r="H10057" s="8" t="s">
        <v>6048</v>
      </c>
      <c r="I10057" s="8" t="s">
        <v>16672</v>
      </c>
      <c r="J10057" s="19">
        <v>1</v>
      </c>
      <c r="K10057" s="19" t="s">
        <v>7736</v>
      </c>
      <c r="L10057" s="11">
        <v>1.5</v>
      </c>
      <c r="M10057" s="11"/>
      <c r="N10057" s="24"/>
      <c r="P10057" s="32"/>
      <c r="T10057" s="19"/>
      <c r="U10057" s="3">
        <v>12</v>
      </c>
      <c r="X10057" t="str">
        <f t="shared" si="619"/>
        <v/>
      </c>
      <c r="Z10057" t="str">
        <f t="shared" si="620"/>
        <v/>
      </c>
      <c r="AB10057" s="9"/>
      <c r="AC10057" t="s">
        <v>6048</v>
      </c>
      <c r="AD10057">
        <f t="shared" si="618"/>
        <v>0</v>
      </c>
      <c r="AF10057" s="3"/>
      <c r="AG10057" t="s">
        <v>1712</v>
      </c>
      <c r="AH10057" s="9" t="s">
        <v>4925</v>
      </c>
    </row>
    <row r="10058" spans="1:34" ht="10.95" customHeight="1" outlineLevel="1" x14ac:dyDescent="0.25">
      <c r="A10058" t="s">
        <v>1710</v>
      </c>
      <c r="C10058" s="3" t="s">
        <v>12986</v>
      </c>
      <c r="D10058" s="3">
        <v>13</v>
      </c>
      <c r="E10058" s="9">
        <v>1882</v>
      </c>
      <c r="F10058" s="7" t="s">
        <v>6389</v>
      </c>
      <c r="G10058" s="7" t="s">
        <v>131</v>
      </c>
      <c r="H10058" s="8" t="s">
        <v>5511</v>
      </c>
      <c r="I10058" s="8" t="s">
        <v>10711</v>
      </c>
      <c r="J10058" s="19">
        <v>1</v>
      </c>
      <c r="K10058" s="19" t="s">
        <v>7736</v>
      </c>
      <c r="L10058" s="11">
        <v>0.1</v>
      </c>
      <c r="M10058" s="11"/>
      <c r="N10058" s="24"/>
      <c r="P10058" s="32"/>
      <c r="T10058" s="19"/>
      <c r="U10058" s="3">
        <v>13</v>
      </c>
      <c r="X10058" t="str">
        <f t="shared" si="619"/>
        <v/>
      </c>
      <c r="Z10058" t="str">
        <f t="shared" si="620"/>
        <v/>
      </c>
      <c r="AB10058" s="9"/>
      <c r="AC10058" t="s">
        <v>5511</v>
      </c>
      <c r="AD10058">
        <f t="shared" si="618"/>
        <v>0</v>
      </c>
      <c r="AF10058" s="3"/>
      <c r="AG10058" t="s">
        <v>1712</v>
      </c>
      <c r="AH10058" s="9" t="s">
        <v>4613</v>
      </c>
    </row>
    <row r="10059" spans="1:34" ht="10.95" customHeight="1" outlineLevel="1" x14ac:dyDescent="0.25">
      <c r="A10059" t="s">
        <v>1710</v>
      </c>
      <c r="C10059" s="3" t="s">
        <v>12986</v>
      </c>
      <c r="D10059" s="3">
        <v>14</v>
      </c>
      <c r="E10059" s="9">
        <v>1882</v>
      </c>
      <c r="F10059" s="7" t="s">
        <v>4735</v>
      </c>
      <c r="G10059" s="7" t="s">
        <v>6492</v>
      </c>
      <c r="H10059" s="8" t="s">
        <v>5511</v>
      </c>
      <c r="I10059" s="8" t="s">
        <v>10711</v>
      </c>
      <c r="J10059" s="19">
        <v>1</v>
      </c>
      <c r="K10059" s="19" t="s">
        <v>7736</v>
      </c>
      <c r="L10059" s="11">
        <v>0.1</v>
      </c>
      <c r="M10059" s="11"/>
      <c r="N10059" s="24"/>
      <c r="P10059" s="32"/>
      <c r="T10059" s="19"/>
      <c r="U10059" s="3">
        <v>14</v>
      </c>
      <c r="X10059" t="str">
        <f t="shared" si="619"/>
        <v/>
      </c>
      <c r="Z10059" t="str">
        <f t="shared" si="620"/>
        <v/>
      </c>
      <c r="AB10059" s="9"/>
      <c r="AC10059" t="s">
        <v>5511</v>
      </c>
      <c r="AD10059">
        <f t="shared" si="618"/>
        <v>0</v>
      </c>
      <c r="AF10059" s="3"/>
      <c r="AG10059" t="s">
        <v>1712</v>
      </c>
      <c r="AH10059" s="9" t="s">
        <v>4613</v>
      </c>
    </row>
    <row r="10060" spans="1:34" ht="10.95" customHeight="1" outlineLevel="1" x14ac:dyDescent="0.25">
      <c r="A10060" t="s">
        <v>1710</v>
      </c>
      <c r="C10060" s="3" t="s">
        <v>12986</v>
      </c>
      <c r="D10060" s="3">
        <v>15</v>
      </c>
      <c r="E10060" s="9">
        <v>1882</v>
      </c>
      <c r="F10060" s="7" t="s">
        <v>5142</v>
      </c>
      <c r="G10060" s="7" t="s">
        <v>2159</v>
      </c>
      <c r="H10060" s="8" t="s">
        <v>5511</v>
      </c>
      <c r="I10060" s="8" t="s">
        <v>10711</v>
      </c>
      <c r="J10060" s="19">
        <v>1</v>
      </c>
      <c r="K10060" s="19" t="s">
        <v>7736</v>
      </c>
      <c r="L10060" s="11">
        <v>0.1</v>
      </c>
      <c r="M10060" s="11"/>
      <c r="N10060" s="24"/>
      <c r="P10060" s="32"/>
      <c r="T10060" s="19"/>
      <c r="U10060" s="3">
        <v>15</v>
      </c>
      <c r="X10060" t="str">
        <f t="shared" si="619"/>
        <v/>
      </c>
      <c r="Z10060" t="str">
        <f t="shared" si="620"/>
        <v/>
      </c>
      <c r="AB10060" s="9"/>
      <c r="AC10060" t="s">
        <v>5511</v>
      </c>
      <c r="AD10060">
        <f t="shared" si="618"/>
        <v>0</v>
      </c>
      <c r="AF10060" s="3"/>
      <c r="AG10060" t="s">
        <v>1712</v>
      </c>
      <c r="AH10060" s="9" t="s">
        <v>4613</v>
      </c>
    </row>
    <row r="10061" spans="1:34" ht="10.95" customHeight="1" outlineLevel="1" x14ac:dyDescent="0.25">
      <c r="A10061" t="s">
        <v>1710</v>
      </c>
      <c r="C10061" s="3" t="s">
        <v>12986</v>
      </c>
      <c r="D10061" s="3">
        <v>16</v>
      </c>
      <c r="E10061" s="9">
        <v>1882</v>
      </c>
      <c r="F10061" s="7" t="s">
        <v>5141</v>
      </c>
      <c r="G10061" s="7" t="s">
        <v>6426</v>
      </c>
      <c r="H10061" s="8" t="s">
        <v>5511</v>
      </c>
      <c r="I10061" s="8" t="s">
        <v>10711</v>
      </c>
      <c r="J10061" s="19">
        <v>1</v>
      </c>
      <c r="K10061" s="19" t="s">
        <v>7736</v>
      </c>
      <c r="L10061" s="11">
        <v>0.1</v>
      </c>
      <c r="M10061" s="11"/>
      <c r="N10061" s="24"/>
      <c r="P10061" s="32"/>
      <c r="T10061" s="19"/>
      <c r="U10061" s="3">
        <v>16</v>
      </c>
      <c r="X10061" t="str">
        <f t="shared" si="619"/>
        <v/>
      </c>
      <c r="Z10061" t="str">
        <f t="shared" si="620"/>
        <v/>
      </c>
      <c r="AB10061" s="9"/>
      <c r="AC10061" t="s">
        <v>5511</v>
      </c>
      <c r="AD10061">
        <f t="shared" si="618"/>
        <v>0</v>
      </c>
      <c r="AF10061" s="3"/>
      <c r="AG10061" t="s">
        <v>1712</v>
      </c>
      <c r="AH10061" s="9" t="s">
        <v>4613</v>
      </c>
    </row>
    <row r="10062" spans="1:34" ht="10.95" customHeight="1" outlineLevel="1" x14ac:dyDescent="0.25">
      <c r="A10062" t="s">
        <v>1710</v>
      </c>
      <c r="C10062" s="3" t="s">
        <v>12986</v>
      </c>
      <c r="D10062" s="3">
        <v>17</v>
      </c>
      <c r="E10062" s="9">
        <v>1882</v>
      </c>
      <c r="F10062" s="7" t="s">
        <v>5242</v>
      </c>
      <c r="G10062" s="7" t="s">
        <v>1713</v>
      </c>
      <c r="H10062" s="8" t="s">
        <v>5511</v>
      </c>
      <c r="I10062" s="8" t="s">
        <v>10711</v>
      </c>
      <c r="J10062" s="19">
        <v>1</v>
      </c>
      <c r="K10062" s="19" t="s">
        <v>7736</v>
      </c>
      <c r="L10062" s="11">
        <v>0.55000000000000004</v>
      </c>
      <c r="M10062" s="11"/>
      <c r="N10062" s="24"/>
      <c r="P10062" s="32"/>
      <c r="T10062" s="19"/>
      <c r="U10062" s="3">
        <v>17</v>
      </c>
      <c r="X10062" t="str">
        <f t="shared" si="619"/>
        <v/>
      </c>
      <c r="Z10062" t="str">
        <f t="shared" si="620"/>
        <v/>
      </c>
      <c r="AB10062" s="9"/>
      <c r="AC10062" t="s">
        <v>5511</v>
      </c>
      <c r="AD10062">
        <f t="shared" si="618"/>
        <v>0</v>
      </c>
      <c r="AF10062" s="3"/>
      <c r="AG10062" t="s">
        <v>1712</v>
      </c>
      <c r="AH10062" s="9" t="s">
        <v>4613</v>
      </c>
    </row>
    <row r="10063" spans="1:34" ht="10.95" customHeight="1" outlineLevel="1" x14ac:dyDescent="0.25">
      <c r="A10063" t="s">
        <v>1710</v>
      </c>
      <c r="C10063" s="3" t="s">
        <v>12986</v>
      </c>
      <c r="D10063" s="3">
        <v>18</v>
      </c>
      <c r="E10063" s="9">
        <v>1882</v>
      </c>
      <c r="F10063" s="7" t="s">
        <v>2977</v>
      </c>
      <c r="G10063" s="7" t="s">
        <v>486</v>
      </c>
      <c r="H10063" s="8" t="s">
        <v>5511</v>
      </c>
      <c r="I10063" s="8" t="s">
        <v>10711</v>
      </c>
      <c r="J10063" s="19">
        <v>1</v>
      </c>
      <c r="K10063" s="19" t="s">
        <v>7736</v>
      </c>
      <c r="L10063" s="11">
        <v>0.55000000000000004</v>
      </c>
      <c r="M10063" s="11"/>
      <c r="N10063" s="24"/>
      <c r="P10063" s="32"/>
      <c r="T10063" s="19"/>
      <c r="U10063" s="3">
        <v>18</v>
      </c>
      <c r="X10063" t="str">
        <f t="shared" si="619"/>
        <v/>
      </c>
      <c r="Z10063" t="str">
        <f t="shared" si="620"/>
        <v/>
      </c>
      <c r="AB10063" s="9"/>
      <c r="AC10063" t="s">
        <v>5511</v>
      </c>
      <c r="AD10063">
        <f t="shared" si="618"/>
        <v>0</v>
      </c>
      <c r="AF10063" s="3"/>
      <c r="AG10063" t="s">
        <v>1712</v>
      </c>
      <c r="AH10063" s="9" t="s">
        <v>4613</v>
      </c>
    </row>
    <row r="10064" spans="1:34" ht="10.95" customHeight="1" outlineLevel="1" x14ac:dyDescent="0.25">
      <c r="A10064" t="s">
        <v>1710</v>
      </c>
      <c r="C10064" s="3" t="s">
        <v>12986</v>
      </c>
      <c r="D10064" s="3">
        <v>19</v>
      </c>
      <c r="E10064" s="9">
        <v>1882</v>
      </c>
      <c r="F10064" s="7" t="s">
        <v>3424</v>
      </c>
      <c r="G10064" s="7" t="s">
        <v>6426</v>
      </c>
      <c r="H10064" s="8" t="s">
        <v>5511</v>
      </c>
      <c r="I10064" s="8" t="s">
        <v>10711</v>
      </c>
      <c r="J10064" s="19">
        <v>1</v>
      </c>
      <c r="K10064" s="19" t="s">
        <v>7736</v>
      </c>
      <c r="L10064" s="11">
        <v>1.7</v>
      </c>
      <c r="M10064" s="11"/>
      <c r="N10064" s="24"/>
      <c r="P10064" s="32"/>
      <c r="T10064" s="19"/>
      <c r="U10064" s="3">
        <v>19</v>
      </c>
      <c r="X10064" t="str">
        <f t="shared" si="619"/>
        <v/>
      </c>
      <c r="Z10064" t="str">
        <f t="shared" si="620"/>
        <v/>
      </c>
      <c r="AB10064" s="9"/>
      <c r="AC10064" t="s">
        <v>5511</v>
      </c>
      <c r="AD10064">
        <f t="shared" si="618"/>
        <v>0</v>
      </c>
      <c r="AF10064" s="3"/>
      <c r="AG10064" t="s">
        <v>1712</v>
      </c>
      <c r="AH10064" s="9" t="s">
        <v>4925</v>
      </c>
    </row>
    <row r="10065" spans="1:34" ht="10.95" customHeight="1" outlineLevel="1" x14ac:dyDescent="0.25">
      <c r="A10065" t="s">
        <v>1710</v>
      </c>
      <c r="C10065" s="3" t="s">
        <v>12986</v>
      </c>
      <c r="D10065" s="3">
        <v>20</v>
      </c>
      <c r="E10065" s="9">
        <v>1890</v>
      </c>
      <c r="F10065" s="7" t="s">
        <v>6389</v>
      </c>
      <c r="G10065" s="7" t="s">
        <v>2294</v>
      </c>
      <c r="H10065" s="8" t="s">
        <v>16675</v>
      </c>
      <c r="I10065" s="8" t="s">
        <v>16674</v>
      </c>
      <c r="J10065" s="19">
        <v>3</v>
      </c>
      <c r="K10065" s="19" t="s">
        <v>7736</v>
      </c>
      <c r="L10065" s="11">
        <v>1</v>
      </c>
      <c r="M10065" s="11"/>
      <c r="N10065" s="24"/>
      <c r="P10065" s="32"/>
      <c r="T10065" s="19"/>
      <c r="U10065" s="3"/>
      <c r="X10065" t="str">
        <f t="shared" si="619"/>
        <v/>
      </c>
      <c r="Z10065" t="str">
        <f t="shared" si="620"/>
        <v/>
      </c>
      <c r="AB10065" s="9"/>
      <c r="AC10065" t="s">
        <v>16675</v>
      </c>
      <c r="AD10065">
        <f t="shared" si="618"/>
        <v>0</v>
      </c>
      <c r="AF10065" s="3"/>
      <c r="AH10065" s="9"/>
    </row>
    <row r="10066" spans="1:34" ht="10.95" customHeight="1" outlineLevel="1" x14ac:dyDescent="0.25">
      <c r="A10066" t="s">
        <v>1710</v>
      </c>
      <c r="C10066" s="3" t="s">
        <v>12986</v>
      </c>
      <c r="D10066" s="3">
        <v>21</v>
      </c>
      <c r="E10066" s="9">
        <v>1890</v>
      </c>
      <c r="F10066" s="7" t="s">
        <v>4735</v>
      </c>
      <c r="G10066" s="7" t="s">
        <v>16676</v>
      </c>
      <c r="H10066" s="8" t="s">
        <v>16675</v>
      </c>
      <c r="I10066" s="8" t="s">
        <v>16674</v>
      </c>
      <c r="J10066" s="19">
        <v>3</v>
      </c>
      <c r="K10066" s="19" t="s">
        <v>7736</v>
      </c>
      <c r="L10066" s="11">
        <v>0.5</v>
      </c>
      <c r="M10066" s="11"/>
      <c r="N10066" s="24"/>
      <c r="P10066" s="32"/>
      <c r="T10066" s="19"/>
      <c r="U10066" s="3"/>
      <c r="X10066" t="str">
        <f t="shared" si="619"/>
        <v/>
      </c>
      <c r="Z10066" t="str">
        <f t="shared" si="620"/>
        <v/>
      </c>
      <c r="AB10066" s="9"/>
      <c r="AC10066" t="s">
        <v>16675</v>
      </c>
      <c r="AD10066">
        <f t="shared" si="618"/>
        <v>0</v>
      </c>
      <c r="AF10066" s="3"/>
      <c r="AH10066" s="9"/>
    </row>
    <row r="10067" spans="1:34" ht="10.95" customHeight="1" outlineLevel="1" x14ac:dyDescent="0.25">
      <c r="A10067" t="s">
        <v>1710</v>
      </c>
      <c r="C10067" s="3" t="s">
        <v>12986</v>
      </c>
      <c r="D10067" s="3">
        <v>22</v>
      </c>
      <c r="E10067" s="9">
        <v>1890</v>
      </c>
      <c r="F10067" s="7" t="s">
        <v>5142</v>
      </c>
      <c r="G10067" s="7" t="s">
        <v>1677</v>
      </c>
      <c r="H10067" s="8" t="s">
        <v>16675</v>
      </c>
      <c r="I10067" s="8" t="s">
        <v>16674</v>
      </c>
      <c r="J10067" s="19">
        <v>3</v>
      </c>
      <c r="K10067" s="19" t="s">
        <v>7738</v>
      </c>
      <c r="L10067" s="11"/>
      <c r="M10067" s="11"/>
      <c r="N10067" s="24"/>
      <c r="P10067" s="32"/>
      <c r="T10067" s="19"/>
      <c r="U10067" s="3"/>
      <c r="X10067" t="str">
        <f t="shared" si="619"/>
        <v/>
      </c>
      <c r="Z10067" t="str">
        <f t="shared" si="620"/>
        <v/>
      </c>
      <c r="AB10067" s="9"/>
      <c r="AC10067" t="s">
        <v>16675</v>
      </c>
      <c r="AD10067">
        <f t="shared" si="618"/>
        <v>0</v>
      </c>
      <c r="AF10067" s="3"/>
      <c r="AH10067" s="9"/>
    </row>
    <row r="10068" spans="1:34" ht="10.95" customHeight="1" outlineLevel="1" x14ac:dyDescent="0.25">
      <c r="A10068" t="s">
        <v>1710</v>
      </c>
      <c r="C10068" s="3" t="s">
        <v>12986</v>
      </c>
      <c r="D10068" s="3">
        <v>23</v>
      </c>
      <c r="E10068" s="9">
        <v>1890</v>
      </c>
      <c r="F10068" s="7" t="s">
        <v>5141</v>
      </c>
      <c r="G10068" s="7" t="s">
        <v>6993</v>
      </c>
      <c r="H10068" s="8" t="s">
        <v>16675</v>
      </c>
      <c r="I10068" s="8" t="s">
        <v>16674</v>
      </c>
      <c r="J10068" s="19">
        <v>3</v>
      </c>
      <c r="K10068" s="19" t="s">
        <v>7738</v>
      </c>
      <c r="L10068" s="11"/>
      <c r="M10068" s="11"/>
      <c r="N10068" s="24"/>
      <c r="P10068" s="32"/>
      <c r="T10068" s="19"/>
      <c r="U10068" s="3"/>
      <c r="X10068" t="str">
        <f t="shared" si="619"/>
        <v/>
      </c>
      <c r="Z10068" t="str">
        <f t="shared" si="620"/>
        <v/>
      </c>
      <c r="AB10068" s="9"/>
      <c r="AC10068" t="s">
        <v>16675</v>
      </c>
      <c r="AD10068">
        <f t="shared" si="618"/>
        <v>0</v>
      </c>
      <c r="AF10068" s="3"/>
      <c r="AH10068" s="9"/>
    </row>
    <row r="10069" spans="1:34" ht="10.95" customHeight="1" outlineLevel="1" x14ac:dyDescent="0.25">
      <c r="A10069" t="s">
        <v>1710</v>
      </c>
      <c r="C10069" s="3" t="s">
        <v>12986</v>
      </c>
      <c r="D10069" s="3">
        <v>24</v>
      </c>
      <c r="E10069" s="9">
        <v>1890</v>
      </c>
      <c r="F10069" s="7" t="s">
        <v>2977</v>
      </c>
      <c r="G10069" s="7" t="s">
        <v>13639</v>
      </c>
      <c r="H10069" s="8" t="s">
        <v>16675</v>
      </c>
      <c r="I10069" s="8" t="s">
        <v>16674</v>
      </c>
      <c r="J10069" s="19">
        <v>3</v>
      </c>
      <c r="K10069" s="19" t="s">
        <v>7738</v>
      </c>
      <c r="L10069" s="11"/>
      <c r="M10069" s="11"/>
      <c r="N10069" s="24"/>
      <c r="P10069" s="32"/>
      <c r="T10069" s="19"/>
      <c r="U10069" s="3"/>
      <c r="X10069" t="str">
        <f t="shared" si="619"/>
        <v/>
      </c>
      <c r="Z10069" t="str">
        <f t="shared" si="620"/>
        <v/>
      </c>
      <c r="AB10069" s="9"/>
      <c r="AC10069" t="s">
        <v>16675</v>
      </c>
      <c r="AD10069">
        <f t="shared" si="618"/>
        <v>0</v>
      </c>
      <c r="AF10069" s="3"/>
      <c r="AH10069" s="9"/>
    </row>
    <row r="10070" spans="1:34" ht="10.95" customHeight="1" outlineLevel="1" x14ac:dyDescent="0.25">
      <c r="A10070" t="s">
        <v>1710</v>
      </c>
      <c r="C10070" s="3" t="s">
        <v>12986</v>
      </c>
      <c r="D10070" s="3">
        <v>25</v>
      </c>
      <c r="E10070" s="9">
        <v>1890</v>
      </c>
      <c r="F10070" s="7" t="s">
        <v>3424</v>
      </c>
      <c r="G10070" s="7" t="s">
        <v>3832</v>
      </c>
      <c r="H10070" s="8" t="s">
        <v>16675</v>
      </c>
      <c r="I10070" s="8" t="s">
        <v>16674</v>
      </c>
      <c r="J10070" s="19">
        <v>3</v>
      </c>
      <c r="K10070" s="19" t="s">
        <v>7738</v>
      </c>
      <c r="L10070" s="11"/>
      <c r="M10070" s="11"/>
      <c r="N10070" s="24"/>
      <c r="P10070" s="32"/>
      <c r="T10070" s="19"/>
      <c r="U10070" s="3"/>
      <c r="X10070" t="str">
        <f t="shared" si="619"/>
        <v/>
      </c>
      <c r="Z10070" t="str">
        <f t="shared" si="620"/>
        <v/>
      </c>
      <c r="AB10070" s="9"/>
      <c r="AC10070" t="s">
        <v>16675</v>
      </c>
      <c r="AD10070">
        <f t="shared" si="618"/>
        <v>0</v>
      </c>
      <c r="AF10070" s="3"/>
      <c r="AH10070" s="9"/>
    </row>
    <row r="10071" spans="1:34" ht="10.95" customHeight="1" outlineLevel="1" x14ac:dyDescent="0.25">
      <c r="A10071" t="s">
        <v>1710</v>
      </c>
      <c r="C10071" s="3" t="s">
        <v>12986</v>
      </c>
      <c r="D10071" s="3">
        <v>26</v>
      </c>
      <c r="E10071" s="9">
        <v>1890</v>
      </c>
      <c r="F10071" s="7" t="s">
        <v>1101</v>
      </c>
      <c r="G10071" s="7" t="s">
        <v>2294</v>
      </c>
      <c r="H10071" s="8" t="s">
        <v>16675</v>
      </c>
      <c r="I10071" s="8" t="s">
        <v>16674</v>
      </c>
      <c r="J10071" s="19">
        <v>3</v>
      </c>
      <c r="K10071" s="19" t="s">
        <v>7738</v>
      </c>
      <c r="L10071" s="11"/>
      <c r="M10071" s="11"/>
      <c r="N10071" s="24"/>
      <c r="P10071" s="32"/>
      <c r="T10071" s="19"/>
      <c r="U10071" s="3"/>
      <c r="W10071" t="s">
        <v>7738</v>
      </c>
      <c r="X10071" t="str">
        <f t="shared" si="619"/>
        <v/>
      </c>
      <c r="Z10071" t="str">
        <f t="shared" si="620"/>
        <v/>
      </c>
      <c r="AB10071" s="9"/>
      <c r="AC10071" t="s">
        <v>16675</v>
      </c>
      <c r="AD10071">
        <f t="shared" si="618"/>
        <v>0</v>
      </c>
      <c r="AF10071" s="3"/>
      <c r="AH10071" s="9"/>
    </row>
    <row r="10072" spans="1:34" ht="10.95" customHeight="1" outlineLevel="1" x14ac:dyDescent="0.25">
      <c r="A10072" t="s">
        <v>1710</v>
      </c>
      <c r="C10072" s="3" t="s">
        <v>12986</v>
      </c>
      <c r="D10072" s="3">
        <v>27</v>
      </c>
      <c r="E10072" s="9">
        <v>1890</v>
      </c>
      <c r="F10072" s="7" t="s">
        <v>639</v>
      </c>
      <c r="G10072" s="7" t="s">
        <v>6507</v>
      </c>
      <c r="H10072" s="8" t="s">
        <v>16675</v>
      </c>
      <c r="I10072" s="8" t="s">
        <v>16674</v>
      </c>
      <c r="J10072" s="19">
        <v>3</v>
      </c>
      <c r="K10072" s="19" t="s">
        <v>7738</v>
      </c>
      <c r="L10072" s="11"/>
      <c r="M10072" s="11"/>
      <c r="N10072" s="24"/>
      <c r="P10072" s="32"/>
      <c r="T10072" s="19"/>
      <c r="U10072" s="3"/>
      <c r="X10072" t="str">
        <f t="shared" si="619"/>
        <v/>
      </c>
      <c r="Z10072" t="str">
        <f t="shared" si="620"/>
        <v/>
      </c>
      <c r="AB10072" s="9"/>
      <c r="AC10072" t="s">
        <v>16675</v>
      </c>
      <c r="AD10072">
        <f t="shared" si="618"/>
        <v>0</v>
      </c>
      <c r="AF10072" s="3"/>
      <c r="AH10072" s="9"/>
    </row>
    <row r="10073" spans="1:34" ht="10.95" customHeight="1" outlineLevel="1" x14ac:dyDescent="0.25">
      <c r="A10073" t="s">
        <v>1710</v>
      </c>
      <c r="C10073" s="3" t="s">
        <v>12986</v>
      </c>
      <c r="D10073" s="3">
        <v>28</v>
      </c>
      <c r="E10073" s="9">
        <v>1890</v>
      </c>
      <c r="F10073" s="7" t="s">
        <v>633</v>
      </c>
      <c r="G10073" s="7" t="s">
        <v>3971</v>
      </c>
      <c r="H10073" s="8" t="s">
        <v>16675</v>
      </c>
      <c r="I10073" s="8" t="s">
        <v>16674</v>
      </c>
      <c r="J10073" s="19">
        <v>3</v>
      </c>
      <c r="K10073" s="19" t="s">
        <v>7738</v>
      </c>
      <c r="L10073" s="11"/>
      <c r="M10073" s="11"/>
      <c r="N10073" s="24"/>
      <c r="P10073" s="32"/>
      <c r="T10073" s="19"/>
      <c r="U10073" s="3"/>
      <c r="W10073" t="s">
        <v>7738</v>
      </c>
      <c r="X10073" t="str">
        <f t="shared" si="619"/>
        <v/>
      </c>
      <c r="Z10073" t="str">
        <f t="shared" si="620"/>
        <v/>
      </c>
      <c r="AB10073" s="9"/>
      <c r="AC10073" t="s">
        <v>16675</v>
      </c>
      <c r="AD10073">
        <f t="shared" si="618"/>
        <v>0</v>
      </c>
      <c r="AF10073" s="3"/>
      <c r="AH10073" s="9"/>
    </row>
    <row r="10074" spans="1:34" ht="10.95" customHeight="1" outlineLevel="1" x14ac:dyDescent="0.25">
      <c r="A10074" t="s">
        <v>1710</v>
      </c>
      <c r="C10074" s="3" t="s">
        <v>12986</v>
      </c>
      <c r="D10074" s="3">
        <v>29</v>
      </c>
      <c r="E10074" s="9">
        <v>1890</v>
      </c>
      <c r="F10074" s="7" t="s">
        <v>817</v>
      </c>
      <c r="G10074" s="7" t="s">
        <v>5040</v>
      </c>
      <c r="H10074" s="8" t="s">
        <v>16675</v>
      </c>
      <c r="I10074" s="8" t="s">
        <v>16674</v>
      </c>
      <c r="J10074" s="19">
        <v>3</v>
      </c>
      <c r="K10074" s="19" t="s">
        <v>7738</v>
      </c>
      <c r="L10074" s="11"/>
      <c r="M10074" s="11"/>
      <c r="N10074" s="24"/>
      <c r="P10074" s="32"/>
      <c r="T10074" s="19"/>
      <c r="U10074" s="3"/>
      <c r="W10074" t="s">
        <v>7738</v>
      </c>
      <c r="X10074" t="str">
        <f t="shared" si="619"/>
        <v/>
      </c>
      <c r="Z10074" t="str">
        <f t="shared" si="620"/>
        <v/>
      </c>
      <c r="AB10074" s="9"/>
      <c r="AC10074" t="s">
        <v>16675</v>
      </c>
      <c r="AD10074">
        <f t="shared" si="618"/>
        <v>0</v>
      </c>
      <c r="AF10074" s="3"/>
      <c r="AH10074" s="9"/>
    </row>
    <row r="10075" spans="1:34" ht="10.95" customHeight="1" outlineLevel="1" x14ac:dyDescent="0.25">
      <c r="A10075" t="s">
        <v>1710</v>
      </c>
      <c r="C10075" s="3" t="s">
        <v>12986</v>
      </c>
      <c r="D10075" s="3" t="s">
        <v>4065</v>
      </c>
      <c r="E10075" s="9">
        <v>1890</v>
      </c>
      <c r="F10075" s="7" t="s">
        <v>20938</v>
      </c>
      <c r="G10075" s="7" t="s">
        <v>1677</v>
      </c>
      <c r="H10075" s="8" t="s">
        <v>16675</v>
      </c>
      <c r="I10075" s="8" t="s">
        <v>16674</v>
      </c>
      <c r="J10075" s="19">
        <v>3</v>
      </c>
      <c r="K10075" s="19" t="s">
        <v>7736</v>
      </c>
      <c r="L10075" s="11">
        <v>1</v>
      </c>
      <c r="M10075" s="11"/>
      <c r="N10075" s="24"/>
      <c r="P10075" s="32"/>
      <c r="T10075" s="19"/>
      <c r="U10075" s="3"/>
      <c r="X10075" t="str">
        <f t="shared" si="619"/>
        <v/>
      </c>
      <c r="Z10075" t="str">
        <f t="shared" si="620"/>
        <v/>
      </c>
      <c r="AB10075" s="9"/>
      <c r="AC10075" t="s">
        <v>16675</v>
      </c>
      <c r="AD10075">
        <f t="shared" si="618"/>
        <v>0</v>
      </c>
      <c r="AF10075" s="3"/>
      <c r="AH10075" s="9"/>
    </row>
    <row r="10076" spans="1:34" ht="10.95" customHeight="1" outlineLevel="1" x14ac:dyDescent="0.25">
      <c r="A10076" t="s">
        <v>1710</v>
      </c>
      <c r="C10076" s="3" t="s">
        <v>12986</v>
      </c>
      <c r="D10076" s="3">
        <v>30</v>
      </c>
      <c r="E10076" s="9">
        <v>1891</v>
      </c>
      <c r="F10076" s="7" t="s">
        <v>6389</v>
      </c>
      <c r="G10076" s="7" t="s">
        <v>2294</v>
      </c>
      <c r="H10076" s="8" t="s">
        <v>16675</v>
      </c>
      <c r="I10076" s="8" t="s">
        <v>16677</v>
      </c>
      <c r="J10076" s="19">
        <v>3</v>
      </c>
      <c r="K10076" s="19" t="s">
        <v>7736</v>
      </c>
      <c r="L10076" s="11">
        <v>0.5</v>
      </c>
      <c r="M10076" s="11"/>
      <c r="N10076" s="24"/>
      <c r="P10076" s="32"/>
      <c r="T10076" s="19"/>
      <c r="U10076" s="3"/>
      <c r="X10076" t="str">
        <f t="shared" si="619"/>
        <v/>
      </c>
      <c r="Z10076" t="str">
        <f t="shared" si="620"/>
        <v/>
      </c>
      <c r="AB10076" s="9"/>
      <c r="AC10076" t="s">
        <v>16675</v>
      </c>
      <c r="AD10076">
        <f t="shared" si="618"/>
        <v>0</v>
      </c>
      <c r="AF10076" s="3"/>
      <c r="AH10076" s="9"/>
    </row>
    <row r="10077" spans="1:34" ht="10.95" customHeight="1" outlineLevel="1" x14ac:dyDescent="0.25">
      <c r="A10077" t="s">
        <v>1710</v>
      </c>
      <c r="C10077" s="3" t="s">
        <v>12986</v>
      </c>
      <c r="D10077" s="3">
        <v>31</v>
      </c>
      <c r="E10077" s="9">
        <v>1891</v>
      </c>
      <c r="F10077" s="7" t="s">
        <v>4735</v>
      </c>
      <c r="G10077" s="7" t="s">
        <v>16676</v>
      </c>
      <c r="H10077" s="8" t="s">
        <v>16675</v>
      </c>
      <c r="I10077" s="8" t="s">
        <v>16677</v>
      </c>
      <c r="J10077" s="19">
        <v>3</v>
      </c>
      <c r="K10077" s="19" t="s">
        <v>7736</v>
      </c>
      <c r="L10077" s="11">
        <v>0.5</v>
      </c>
      <c r="M10077" s="11"/>
      <c r="N10077" s="24"/>
      <c r="P10077" s="32"/>
      <c r="T10077" s="19"/>
      <c r="U10077" s="3"/>
      <c r="X10077" t="str">
        <f t="shared" si="619"/>
        <v/>
      </c>
      <c r="Z10077" t="str">
        <f t="shared" si="620"/>
        <v/>
      </c>
      <c r="AB10077" s="9"/>
      <c r="AC10077" t="s">
        <v>16675</v>
      </c>
      <c r="AD10077">
        <f t="shared" si="618"/>
        <v>0</v>
      </c>
      <c r="AF10077" s="3"/>
      <c r="AH10077" s="9"/>
    </row>
    <row r="10078" spans="1:34" ht="10.95" customHeight="1" outlineLevel="1" x14ac:dyDescent="0.25">
      <c r="A10078" t="s">
        <v>1710</v>
      </c>
      <c r="C10078" s="3" t="s">
        <v>12986</v>
      </c>
      <c r="D10078" s="3">
        <v>32</v>
      </c>
      <c r="E10078" s="9">
        <v>1891</v>
      </c>
      <c r="F10078" s="7" t="s">
        <v>5142</v>
      </c>
      <c r="G10078" s="7" t="s">
        <v>1677</v>
      </c>
      <c r="H10078" s="8" t="s">
        <v>16675</v>
      </c>
      <c r="I10078" s="8" t="s">
        <v>16677</v>
      </c>
      <c r="J10078" s="19">
        <v>3</v>
      </c>
      <c r="K10078" s="19" t="s">
        <v>7736</v>
      </c>
      <c r="L10078" s="11">
        <v>0.5</v>
      </c>
      <c r="M10078" s="11"/>
      <c r="N10078" s="24"/>
      <c r="P10078" s="32"/>
      <c r="T10078" s="19"/>
      <c r="U10078" s="3"/>
      <c r="X10078" t="str">
        <f t="shared" si="619"/>
        <v/>
      </c>
      <c r="Z10078" t="str">
        <f t="shared" si="620"/>
        <v/>
      </c>
      <c r="AB10078" s="9"/>
      <c r="AC10078" t="s">
        <v>16675</v>
      </c>
      <c r="AD10078">
        <f t="shared" si="618"/>
        <v>0</v>
      </c>
      <c r="AF10078" s="3"/>
      <c r="AH10078" s="9"/>
    </row>
    <row r="10079" spans="1:34" ht="10.95" customHeight="1" outlineLevel="1" x14ac:dyDescent="0.25">
      <c r="A10079" t="s">
        <v>1710</v>
      </c>
      <c r="C10079" s="3" t="s">
        <v>12986</v>
      </c>
      <c r="D10079" s="3">
        <v>33</v>
      </c>
      <c r="E10079" s="9">
        <v>1891</v>
      </c>
      <c r="F10079" s="7" t="s">
        <v>5141</v>
      </c>
      <c r="G10079" s="7" t="s">
        <v>10966</v>
      </c>
      <c r="H10079" s="8" t="s">
        <v>16675</v>
      </c>
      <c r="I10079" s="8" t="s">
        <v>16677</v>
      </c>
      <c r="J10079" s="19">
        <v>3</v>
      </c>
      <c r="K10079" s="19" t="s">
        <v>7736</v>
      </c>
      <c r="L10079" s="11">
        <v>0.5</v>
      </c>
      <c r="M10079" s="11"/>
      <c r="N10079" s="24"/>
      <c r="P10079" s="32"/>
      <c r="T10079" s="19"/>
      <c r="U10079" s="3"/>
      <c r="W10079" t="s">
        <v>7738</v>
      </c>
      <c r="X10079" t="str">
        <f t="shared" si="619"/>
        <v/>
      </c>
      <c r="Z10079" t="str">
        <f t="shared" si="620"/>
        <v/>
      </c>
      <c r="AB10079" s="9"/>
      <c r="AC10079" t="s">
        <v>16675</v>
      </c>
      <c r="AD10079">
        <f t="shared" si="618"/>
        <v>0</v>
      </c>
      <c r="AF10079" s="3"/>
      <c r="AH10079" s="9"/>
    </row>
    <row r="10080" spans="1:34" ht="10.95" customHeight="1" outlineLevel="1" x14ac:dyDescent="0.25">
      <c r="A10080" t="s">
        <v>1710</v>
      </c>
      <c r="C10080" s="3" t="s">
        <v>12986</v>
      </c>
      <c r="D10080" s="3">
        <v>34</v>
      </c>
      <c r="E10080" s="9">
        <v>1891</v>
      </c>
      <c r="F10080" s="7" t="s">
        <v>2977</v>
      </c>
      <c r="G10080" s="7" t="s">
        <v>16678</v>
      </c>
      <c r="H10080" s="8" t="s">
        <v>16675</v>
      </c>
      <c r="I10080" s="8" t="s">
        <v>16677</v>
      </c>
      <c r="J10080" s="19">
        <v>3</v>
      </c>
      <c r="K10080" s="19" t="s">
        <v>7736</v>
      </c>
      <c r="L10080" s="11">
        <v>0.5</v>
      </c>
      <c r="M10080" s="11"/>
      <c r="N10080" s="24"/>
      <c r="P10080" s="32"/>
      <c r="T10080" s="19"/>
      <c r="U10080" s="3"/>
      <c r="X10080" t="str">
        <f t="shared" si="619"/>
        <v/>
      </c>
      <c r="Z10080" t="str">
        <f t="shared" si="620"/>
        <v/>
      </c>
      <c r="AB10080" s="9"/>
      <c r="AC10080" t="s">
        <v>16675</v>
      </c>
      <c r="AD10080">
        <f t="shared" si="618"/>
        <v>0</v>
      </c>
      <c r="AF10080" s="3"/>
      <c r="AH10080" s="9"/>
    </row>
    <row r="10081" spans="1:34" ht="10.95" customHeight="1" outlineLevel="1" x14ac:dyDescent="0.25">
      <c r="A10081" t="s">
        <v>1710</v>
      </c>
      <c r="C10081" s="3" t="s">
        <v>12986</v>
      </c>
      <c r="D10081" s="3">
        <v>35</v>
      </c>
      <c r="E10081" s="9">
        <v>1891</v>
      </c>
      <c r="F10081" s="7">
        <v>50</v>
      </c>
      <c r="G10081" s="7" t="s">
        <v>3832</v>
      </c>
      <c r="H10081" s="8" t="s">
        <v>16675</v>
      </c>
      <c r="I10081" s="8" t="s">
        <v>16677</v>
      </c>
      <c r="J10081" s="19">
        <v>3</v>
      </c>
      <c r="K10081" s="19" t="s">
        <v>7738</v>
      </c>
      <c r="L10081" s="11"/>
      <c r="M10081" s="11"/>
      <c r="N10081" s="24"/>
      <c r="P10081" s="32"/>
      <c r="T10081" s="19"/>
      <c r="U10081" s="3"/>
      <c r="X10081" t="str">
        <f t="shared" si="619"/>
        <v/>
      </c>
      <c r="Z10081" t="str">
        <f t="shared" si="620"/>
        <v/>
      </c>
      <c r="AB10081" s="9"/>
      <c r="AC10081" t="s">
        <v>16675</v>
      </c>
      <c r="AD10081">
        <f t="shared" si="618"/>
        <v>0</v>
      </c>
      <c r="AF10081" s="3"/>
      <c r="AH10081" s="9"/>
    </row>
    <row r="10082" spans="1:34" ht="10.95" customHeight="1" outlineLevel="1" x14ac:dyDescent="0.25">
      <c r="A10082" t="s">
        <v>1710</v>
      </c>
      <c r="C10082" s="3" t="s">
        <v>12986</v>
      </c>
      <c r="D10082" s="3">
        <v>36</v>
      </c>
      <c r="E10082" s="9">
        <v>1891</v>
      </c>
      <c r="F10082" s="7" t="s">
        <v>1101</v>
      </c>
      <c r="G10082" s="7" t="s">
        <v>5799</v>
      </c>
      <c r="H10082" s="8" t="s">
        <v>16675</v>
      </c>
      <c r="I10082" s="8" t="s">
        <v>16677</v>
      </c>
      <c r="J10082" s="19">
        <v>3</v>
      </c>
      <c r="K10082" s="19" t="s">
        <v>7736</v>
      </c>
      <c r="L10082" s="11">
        <v>0.5</v>
      </c>
      <c r="M10082" s="11"/>
      <c r="N10082" s="24"/>
      <c r="P10082" s="32"/>
      <c r="T10082" s="19"/>
      <c r="U10082" s="3"/>
      <c r="X10082" t="str">
        <f t="shared" si="619"/>
        <v/>
      </c>
      <c r="Z10082" t="str">
        <f t="shared" si="620"/>
        <v/>
      </c>
      <c r="AB10082" s="9"/>
      <c r="AC10082" t="s">
        <v>16675</v>
      </c>
      <c r="AD10082">
        <f t="shared" si="618"/>
        <v>0</v>
      </c>
      <c r="AF10082" s="3"/>
      <c r="AH10082" s="9"/>
    </row>
    <row r="10083" spans="1:34" ht="10.95" customHeight="1" outlineLevel="1" x14ac:dyDescent="0.25">
      <c r="A10083" t="s">
        <v>1710</v>
      </c>
      <c r="C10083" s="3" t="s">
        <v>12986</v>
      </c>
      <c r="D10083" s="3">
        <v>37</v>
      </c>
      <c r="E10083" s="9">
        <v>1891</v>
      </c>
      <c r="F10083" s="7" t="s">
        <v>639</v>
      </c>
      <c r="G10083" s="7" t="s">
        <v>6507</v>
      </c>
      <c r="H10083" s="8" t="s">
        <v>16675</v>
      </c>
      <c r="I10083" s="8" t="s">
        <v>16677</v>
      </c>
      <c r="J10083" s="19">
        <v>3</v>
      </c>
      <c r="K10083" s="19" t="s">
        <v>7738</v>
      </c>
      <c r="L10083" s="11"/>
      <c r="M10083" s="11"/>
      <c r="N10083" s="24"/>
      <c r="P10083" s="32"/>
      <c r="T10083" s="19"/>
      <c r="U10083" s="3"/>
      <c r="X10083" t="str">
        <f t="shared" si="619"/>
        <v/>
      </c>
      <c r="Z10083" t="str">
        <f t="shared" si="620"/>
        <v/>
      </c>
      <c r="AB10083" s="9"/>
      <c r="AC10083" t="s">
        <v>16675</v>
      </c>
      <c r="AD10083">
        <f t="shared" si="618"/>
        <v>0</v>
      </c>
      <c r="AF10083" s="3"/>
      <c r="AH10083" s="9"/>
    </row>
    <row r="10084" spans="1:34" ht="10.95" customHeight="1" outlineLevel="1" x14ac:dyDescent="0.25">
      <c r="A10084" t="s">
        <v>1710</v>
      </c>
      <c r="C10084" s="3" t="s">
        <v>12986</v>
      </c>
      <c r="D10084" s="3">
        <v>38</v>
      </c>
      <c r="E10084" s="9">
        <v>1891</v>
      </c>
      <c r="F10084" s="7" t="s">
        <v>633</v>
      </c>
      <c r="G10084" s="7" t="s">
        <v>13639</v>
      </c>
      <c r="H10084" s="8" t="s">
        <v>16675</v>
      </c>
      <c r="I10084" s="8" t="s">
        <v>16677</v>
      </c>
      <c r="J10084" s="19">
        <v>3</v>
      </c>
      <c r="K10084" s="19" t="s">
        <v>7738</v>
      </c>
      <c r="L10084" s="11"/>
      <c r="M10084" s="11"/>
      <c r="N10084" s="24"/>
      <c r="P10084" s="32"/>
      <c r="T10084" s="19"/>
      <c r="U10084" s="3"/>
      <c r="W10084" t="s">
        <v>7738</v>
      </c>
      <c r="X10084" t="str">
        <f t="shared" si="619"/>
        <v/>
      </c>
      <c r="Z10084" t="str">
        <f t="shared" si="620"/>
        <v/>
      </c>
      <c r="AB10084" s="9"/>
      <c r="AC10084" t="s">
        <v>16675</v>
      </c>
      <c r="AD10084">
        <f t="shared" si="618"/>
        <v>0</v>
      </c>
      <c r="AF10084" s="3"/>
      <c r="AH10084" s="9"/>
    </row>
    <row r="10085" spans="1:34" ht="10.95" customHeight="1" outlineLevel="1" x14ac:dyDescent="0.25">
      <c r="A10085" t="s">
        <v>1710</v>
      </c>
      <c r="C10085" s="3" t="s">
        <v>12986</v>
      </c>
      <c r="D10085" s="3">
        <v>39</v>
      </c>
      <c r="E10085" s="9">
        <v>1891</v>
      </c>
      <c r="F10085" s="7" t="s">
        <v>817</v>
      </c>
      <c r="G10085" s="7" t="s">
        <v>5040</v>
      </c>
      <c r="H10085" s="8" t="s">
        <v>16675</v>
      </c>
      <c r="I10085" s="8" t="s">
        <v>16677</v>
      </c>
      <c r="J10085" s="19">
        <v>3</v>
      </c>
      <c r="K10085" s="19" t="s">
        <v>7738</v>
      </c>
      <c r="L10085" s="11"/>
      <c r="M10085" s="11"/>
      <c r="N10085" s="24"/>
      <c r="P10085" s="32"/>
      <c r="T10085" s="19"/>
      <c r="U10085" s="3"/>
      <c r="X10085" t="str">
        <f t="shared" si="619"/>
        <v/>
      </c>
      <c r="Z10085" t="str">
        <f t="shared" si="620"/>
        <v/>
      </c>
      <c r="AB10085" s="9"/>
      <c r="AC10085" t="s">
        <v>16675</v>
      </c>
      <c r="AD10085">
        <f t="shared" si="618"/>
        <v>0</v>
      </c>
      <c r="AF10085" s="3"/>
      <c r="AH10085" s="9"/>
    </row>
    <row r="10086" spans="1:34" ht="10.95" customHeight="1" outlineLevel="1" x14ac:dyDescent="0.25">
      <c r="A10086" t="s">
        <v>1710</v>
      </c>
      <c r="C10086" s="3" t="s">
        <v>12986</v>
      </c>
      <c r="D10086" s="3" t="s">
        <v>4065</v>
      </c>
      <c r="E10086" s="9">
        <v>1891</v>
      </c>
      <c r="F10086" s="7" t="s">
        <v>17071</v>
      </c>
      <c r="G10086" s="7" t="s">
        <v>6507</v>
      </c>
      <c r="H10086" s="8" t="s">
        <v>16675</v>
      </c>
      <c r="I10086" s="8" t="s">
        <v>16677</v>
      </c>
      <c r="J10086" s="19">
        <v>3</v>
      </c>
      <c r="K10086" s="19" t="s">
        <v>7736</v>
      </c>
      <c r="L10086" s="11">
        <v>0.2</v>
      </c>
      <c r="M10086" s="11"/>
      <c r="N10086" s="24"/>
      <c r="P10086" s="32"/>
      <c r="T10086" s="19"/>
      <c r="U10086" s="3"/>
      <c r="W10086" t="s">
        <v>7738</v>
      </c>
      <c r="X10086" t="str">
        <f t="shared" si="619"/>
        <v/>
      </c>
      <c r="Z10086" t="str">
        <f t="shared" si="620"/>
        <v/>
      </c>
      <c r="AB10086" s="9"/>
      <c r="AC10086" t="s">
        <v>16675</v>
      </c>
      <c r="AD10086">
        <f t="shared" si="618"/>
        <v>0</v>
      </c>
      <c r="AF10086" s="3"/>
      <c r="AH10086" s="9"/>
    </row>
    <row r="10087" spans="1:34" ht="10.95" customHeight="1" outlineLevel="1" x14ac:dyDescent="0.25">
      <c r="A10087" t="s">
        <v>1710</v>
      </c>
      <c r="C10087" s="3" t="s">
        <v>12986</v>
      </c>
      <c r="D10087" s="3" t="s">
        <v>4065</v>
      </c>
      <c r="E10087" s="9">
        <v>1891</v>
      </c>
      <c r="F10087" s="7" t="s">
        <v>17072</v>
      </c>
      <c r="G10087" s="7" t="s">
        <v>6507</v>
      </c>
      <c r="H10087" s="8" t="s">
        <v>16675</v>
      </c>
      <c r="I10087" s="8" t="s">
        <v>16677</v>
      </c>
      <c r="J10087" s="19">
        <v>3</v>
      </c>
      <c r="K10087" s="19" t="s">
        <v>7736</v>
      </c>
      <c r="L10087" s="11">
        <v>0.2</v>
      </c>
      <c r="M10087" s="11"/>
      <c r="N10087" s="24"/>
      <c r="P10087" s="32"/>
      <c r="T10087" s="19"/>
      <c r="U10087" s="3"/>
      <c r="W10087" t="s">
        <v>7738</v>
      </c>
      <c r="X10087" t="str">
        <f t="shared" si="619"/>
        <v/>
      </c>
      <c r="Z10087" t="str">
        <f t="shared" si="620"/>
        <v/>
      </c>
      <c r="AB10087" s="9"/>
      <c r="AC10087" t="s">
        <v>16675</v>
      </c>
      <c r="AD10087">
        <f t="shared" si="618"/>
        <v>0</v>
      </c>
      <c r="AF10087" s="3"/>
      <c r="AH10087" s="9"/>
    </row>
    <row r="10088" spans="1:34" ht="10.95" customHeight="1" outlineLevel="1" x14ac:dyDescent="0.25">
      <c r="A10088" t="s">
        <v>1710</v>
      </c>
      <c r="C10088" s="3" t="s">
        <v>12986</v>
      </c>
      <c r="D10088" s="3" t="s">
        <v>4065</v>
      </c>
      <c r="E10088" s="9">
        <v>1891</v>
      </c>
      <c r="F10088" s="7" t="s">
        <v>17058</v>
      </c>
      <c r="G10088" s="7" t="s">
        <v>6507</v>
      </c>
      <c r="H10088" s="8" t="s">
        <v>16675</v>
      </c>
      <c r="I10088" s="8" t="s">
        <v>16677</v>
      </c>
      <c r="J10088" s="19">
        <v>3</v>
      </c>
      <c r="K10088" s="19" t="s">
        <v>7736</v>
      </c>
      <c r="L10088" s="11">
        <v>0.2</v>
      </c>
      <c r="M10088" s="11"/>
      <c r="N10088" s="24"/>
      <c r="P10088" s="32"/>
      <c r="T10088" s="19"/>
      <c r="U10088" s="3"/>
      <c r="W10088" t="s">
        <v>7738</v>
      </c>
      <c r="X10088" t="str">
        <f t="shared" si="619"/>
        <v/>
      </c>
      <c r="Z10088" t="str">
        <f t="shared" si="620"/>
        <v/>
      </c>
      <c r="AB10088" s="9"/>
      <c r="AC10088" t="s">
        <v>16675</v>
      </c>
      <c r="AD10088">
        <f t="shared" si="618"/>
        <v>0</v>
      </c>
      <c r="AF10088" s="3"/>
      <c r="AH10088" s="9"/>
    </row>
    <row r="10089" spans="1:34" ht="10.95" customHeight="1" outlineLevel="1" x14ac:dyDescent="0.25">
      <c r="A10089" t="s">
        <v>1710</v>
      </c>
      <c r="C10089" s="3" t="s">
        <v>12986</v>
      </c>
      <c r="D10089" s="3" t="s">
        <v>4065</v>
      </c>
      <c r="E10089" s="9">
        <v>1891</v>
      </c>
      <c r="F10089" s="7" t="s">
        <v>17073</v>
      </c>
      <c r="G10089" s="7" t="s">
        <v>3971</v>
      </c>
      <c r="H10089" s="8" t="s">
        <v>16675</v>
      </c>
      <c r="I10089" s="8" t="s">
        <v>16677</v>
      </c>
      <c r="J10089" s="19">
        <v>3</v>
      </c>
      <c r="K10089" s="19" t="s">
        <v>7736</v>
      </c>
      <c r="L10089" s="11">
        <v>0.2</v>
      </c>
      <c r="M10089" s="11"/>
      <c r="N10089" s="24"/>
      <c r="P10089" s="32"/>
      <c r="T10089" s="19"/>
      <c r="U10089" s="3"/>
      <c r="W10089" t="s">
        <v>7738</v>
      </c>
      <c r="X10089" t="str">
        <f t="shared" si="619"/>
        <v/>
      </c>
      <c r="Z10089" t="str">
        <f t="shared" si="620"/>
        <v/>
      </c>
      <c r="AB10089" s="9"/>
      <c r="AC10089" t="s">
        <v>16675</v>
      </c>
      <c r="AD10089">
        <f t="shared" si="618"/>
        <v>0</v>
      </c>
      <c r="AF10089" s="3"/>
      <c r="AH10089" s="9"/>
    </row>
    <row r="10090" spans="1:34" ht="10.95" customHeight="1" outlineLevel="1" x14ac:dyDescent="0.25">
      <c r="A10090" t="s">
        <v>1710</v>
      </c>
      <c r="C10090" s="3" t="s">
        <v>12986</v>
      </c>
      <c r="D10090" s="3" t="s">
        <v>4065</v>
      </c>
      <c r="E10090" s="9">
        <v>1891</v>
      </c>
      <c r="F10090" s="7" t="s">
        <v>17074</v>
      </c>
      <c r="G10090" s="7" t="s">
        <v>10964</v>
      </c>
      <c r="H10090" s="8" t="s">
        <v>16675</v>
      </c>
      <c r="I10090" s="8" t="s">
        <v>16677</v>
      </c>
      <c r="J10090" s="19">
        <v>3</v>
      </c>
      <c r="K10090" s="19" t="s">
        <v>7736</v>
      </c>
      <c r="L10090" s="11">
        <v>0.2</v>
      </c>
      <c r="M10090" s="11"/>
      <c r="N10090" s="24"/>
      <c r="P10090" s="32"/>
      <c r="T10090" s="19"/>
      <c r="U10090" s="3"/>
      <c r="W10090" t="s">
        <v>7738</v>
      </c>
      <c r="X10090" t="str">
        <f t="shared" si="619"/>
        <v/>
      </c>
      <c r="Z10090" t="str">
        <f t="shared" si="620"/>
        <v/>
      </c>
      <c r="AB10090" s="9"/>
      <c r="AC10090" t="s">
        <v>16675</v>
      </c>
      <c r="AD10090">
        <f t="shared" si="618"/>
        <v>0</v>
      </c>
      <c r="AF10090" s="3"/>
      <c r="AH10090" s="9"/>
    </row>
    <row r="10091" spans="1:34" ht="10.95" customHeight="1" outlineLevel="1" x14ac:dyDescent="0.25">
      <c r="A10091" t="s">
        <v>1710</v>
      </c>
      <c r="C10091" s="3" t="s">
        <v>12986</v>
      </c>
      <c r="D10091" s="3">
        <v>40</v>
      </c>
      <c r="E10091" s="9">
        <v>1892</v>
      </c>
      <c r="F10091" s="7" t="s">
        <v>6389</v>
      </c>
      <c r="G10091" s="7" t="s">
        <v>2294</v>
      </c>
      <c r="H10091" s="8" t="s">
        <v>16675</v>
      </c>
      <c r="I10091" s="8" t="s">
        <v>16679</v>
      </c>
      <c r="J10091" s="19">
        <v>3</v>
      </c>
      <c r="K10091" s="19" t="s">
        <v>7736</v>
      </c>
      <c r="L10091" s="11">
        <v>0.4</v>
      </c>
      <c r="M10091" s="11"/>
      <c r="N10091" s="24"/>
      <c r="P10091" s="32"/>
      <c r="T10091" s="19"/>
      <c r="U10091" s="3"/>
      <c r="X10091" t="str">
        <f t="shared" si="619"/>
        <v/>
      </c>
      <c r="Z10091" t="str">
        <f t="shared" si="620"/>
        <v/>
      </c>
      <c r="AB10091" s="9"/>
      <c r="AC10091" t="s">
        <v>16675</v>
      </c>
      <c r="AD10091">
        <f t="shared" si="618"/>
        <v>0</v>
      </c>
      <c r="AF10091" s="3"/>
      <c r="AH10091" s="9"/>
    </row>
    <row r="10092" spans="1:34" ht="10.95" customHeight="1" outlineLevel="1" x14ac:dyDescent="0.25">
      <c r="A10092" t="s">
        <v>1710</v>
      </c>
      <c r="C10092" s="3" t="s">
        <v>12986</v>
      </c>
      <c r="D10092" s="3">
        <v>41</v>
      </c>
      <c r="E10092" s="9">
        <v>1892</v>
      </c>
      <c r="F10092" s="7" t="s">
        <v>4735</v>
      </c>
      <c r="G10092" s="7" t="s">
        <v>16676</v>
      </c>
      <c r="H10092" s="8" t="s">
        <v>16675</v>
      </c>
      <c r="I10092" s="8" t="s">
        <v>16679</v>
      </c>
      <c r="J10092" s="19">
        <v>3</v>
      </c>
      <c r="K10092" s="19" t="s">
        <v>7736</v>
      </c>
      <c r="L10092" s="11">
        <v>0.2</v>
      </c>
      <c r="M10092" s="11"/>
      <c r="N10092" s="24"/>
      <c r="P10092" s="32"/>
      <c r="T10092" s="19"/>
      <c r="U10092" s="3"/>
      <c r="X10092" t="str">
        <f t="shared" si="619"/>
        <v/>
      </c>
      <c r="Z10092" t="str">
        <f t="shared" si="620"/>
        <v/>
      </c>
      <c r="AB10092" s="9"/>
      <c r="AC10092" t="s">
        <v>16675</v>
      </c>
      <c r="AD10092">
        <f t="shared" si="618"/>
        <v>0</v>
      </c>
      <c r="AF10092" s="3"/>
      <c r="AH10092" s="9"/>
    </row>
    <row r="10093" spans="1:34" ht="10.95" customHeight="1" outlineLevel="1" x14ac:dyDescent="0.25">
      <c r="A10093" t="s">
        <v>1710</v>
      </c>
      <c r="C10093" s="3" t="s">
        <v>12986</v>
      </c>
      <c r="D10093" s="3">
        <v>42</v>
      </c>
      <c r="E10093" s="9">
        <v>1892</v>
      </c>
      <c r="F10093" s="7" t="s">
        <v>5142</v>
      </c>
      <c r="G10093" s="7" t="s">
        <v>1677</v>
      </c>
      <c r="H10093" s="8" t="s">
        <v>16675</v>
      </c>
      <c r="I10093" s="8" t="s">
        <v>16679</v>
      </c>
      <c r="J10093" s="19">
        <v>3</v>
      </c>
      <c r="K10093" s="19" t="s">
        <v>7736</v>
      </c>
      <c r="L10093" s="11">
        <v>0.4</v>
      </c>
      <c r="M10093" s="11"/>
      <c r="N10093" s="24"/>
      <c r="P10093" s="32"/>
      <c r="T10093" s="19"/>
      <c r="U10093" s="3"/>
      <c r="X10093" t="str">
        <f t="shared" si="619"/>
        <v/>
      </c>
      <c r="Z10093" t="str">
        <f t="shared" si="620"/>
        <v/>
      </c>
      <c r="AB10093" s="9"/>
      <c r="AC10093" t="s">
        <v>16675</v>
      </c>
      <c r="AD10093">
        <f t="shared" si="618"/>
        <v>0</v>
      </c>
      <c r="AF10093" s="3"/>
      <c r="AH10093" s="9"/>
    </row>
    <row r="10094" spans="1:34" ht="10.95" customHeight="1" outlineLevel="1" x14ac:dyDescent="0.25">
      <c r="A10094" t="s">
        <v>1710</v>
      </c>
      <c r="C10094" s="3" t="s">
        <v>12986</v>
      </c>
      <c r="D10094" s="3">
        <v>43</v>
      </c>
      <c r="E10094" s="9">
        <v>1892</v>
      </c>
      <c r="F10094" s="7" t="s">
        <v>5141</v>
      </c>
      <c r="G10094" s="7" t="s">
        <v>16680</v>
      </c>
      <c r="H10094" s="8" t="s">
        <v>16675</v>
      </c>
      <c r="I10094" s="8" t="s">
        <v>16679</v>
      </c>
      <c r="J10094" s="19">
        <v>3</v>
      </c>
      <c r="K10094" s="19" t="s">
        <v>7738</v>
      </c>
      <c r="L10094" s="11"/>
      <c r="M10094" s="11"/>
      <c r="N10094" s="24"/>
      <c r="P10094" s="32"/>
      <c r="T10094" s="19"/>
      <c r="U10094" s="3"/>
      <c r="X10094" t="str">
        <f t="shared" si="619"/>
        <v/>
      </c>
      <c r="Z10094" t="str">
        <f t="shared" si="620"/>
        <v/>
      </c>
      <c r="AB10094" s="9"/>
      <c r="AC10094" t="s">
        <v>16675</v>
      </c>
      <c r="AD10094">
        <f t="shared" si="618"/>
        <v>0</v>
      </c>
      <c r="AF10094" s="3"/>
      <c r="AH10094" s="9"/>
    </row>
    <row r="10095" spans="1:34" ht="10.95" customHeight="1" outlineLevel="1" x14ac:dyDescent="0.25">
      <c r="A10095" t="s">
        <v>1710</v>
      </c>
      <c r="C10095" s="3" t="s">
        <v>12986</v>
      </c>
      <c r="D10095" s="3">
        <v>44</v>
      </c>
      <c r="E10095" s="9">
        <v>1892</v>
      </c>
      <c r="F10095" s="7" t="s">
        <v>2977</v>
      </c>
      <c r="G10095" s="7" t="s">
        <v>10773</v>
      </c>
      <c r="H10095" s="8" t="s">
        <v>16675</v>
      </c>
      <c r="I10095" s="8" t="s">
        <v>16679</v>
      </c>
      <c r="J10095" s="19">
        <v>3</v>
      </c>
      <c r="K10095" s="19" t="s">
        <v>7738</v>
      </c>
      <c r="L10095" s="11"/>
      <c r="M10095" s="11"/>
      <c r="N10095" s="24"/>
      <c r="P10095" s="32"/>
      <c r="T10095" s="19"/>
      <c r="U10095" s="3"/>
      <c r="X10095" t="str">
        <f t="shared" si="619"/>
        <v/>
      </c>
      <c r="Z10095" t="str">
        <f t="shared" si="620"/>
        <v/>
      </c>
      <c r="AB10095" s="9"/>
      <c r="AC10095" t="s">
        <v>16675</v>
      </c>
      <c r="AD10095">
        <f t="shared" si="618"/>
        <v>0</v>
      </c>
      <c r="AF10095" s="3"/>
      <c r="AH10095" s="9"/>
    </row>
    <row r="10096" spans="1:34" ht="10.95" customHeight="1" outlineLevel="1" x14ac:dyDescent="0.25">
      <c r="A10096" t="s">
        <v>1710</v>
      </c>
      <c r="C10096" s="3" t="s">
        <v>12986</v>
      </c>
      <c r="D10096" s="3">
        <v>45</v>
      </c>
      <c r="E10096" s="9">
        <v>1892</v>
      </c>
      <c r="F10096" s="7">
        <v>50</v>
      </c>
      <c r="G10096" s="7" t="s">
        <v>3832</v>
      </c>
      <c r="H10096" s="8" t="s">
        <v>16675</v>
      </c>
      <c r="I10096" s="8" t="s">
        <v>16679</v>
      </c>
      <c r="J10096" s="19">
        <v>3</v>
      </c>
      <c r="K10096" s="19" t="s">
        <v>7738</v>
      </c>
      <c r="L10096" s="11"/>
      <c r="M10096" s="11"/>
      <c r="N10096" s="24"/>
      <c r="P10096" s="32"/>
      <c r="T10096" s="19"/>
      <c r="U10096" s="3"/>
      <c r="X10096" t="str">
        <f t="shared" si="619"/>
        <v/>
      </c>
      <c r="Z10096" t="str">
        <f t="shared" si="620"/>
        <v/>
      </c>
      <c r="AB10096" s="9"/>
      <c r="AC10096" t="s">
        <v>16675</v>
      </c>
      <c r="AD10096">
        <f t="shared" si="618"/>
        <v>0</v>
      </c>
      <c r="AF10096" s="3"/>
      <c r="AH10096" s="9"/>
    </row>
    <row r="10097" spans="1:34" ht="10.95" customHeight="1" outlineLevel="1" x14ac:dyDescent="0.25">
      <c r="A10097" t="s">
        <v>1710</v>
      </c>
      <c r="C10097" s="3" t="s">
        <v>12986</v>
      </c>
      <c r="D10097" s="3">
        <v>46</v>
      </c>
      <c r="E10097" s="9">
        <v>1892</v>
      </c>
      <c r="F10097" s="7" t="s">
        <v>1101</v>
      </c>
      <c r="G10097" s="7" t="s">
        <v>2294</v>
      </c>
      <c r="H10097" s="8" t="s">
        <v>16675</v>
      </c>
      <c r="I10097" s="8" t="s">
        <v>16679</v>
      </c>
      <c r="J10097" s="19">
        <v>3</v>
      </c>
      <c r="K10097" s="19" t="s">
        <v>7738</v>
      </c>
      <c r="L10097" s="11"/>
      <c r="M10097" s="11"/>
      <c r="N10097" s="24"/>
      <c r="P10097" s="32"/>
      <c r="T10097" s="19"/>
      <c r="U10097" s="3"/>
      <c r="X10097" t="str">
        <f t="shared" si="619"/>
        <v/>
      </c>
      <c r="Z10097" t="str">
        <f t="shared" si="620"/>
        <v/>
      </c>
      <c r="AB10097" s="9"/>
      <c r="AC10097" t="s">
        <v>16675</v>
      </c>
      <c r="AD10097">
        <f t="shared" si="618"/>
        <v>0</v>
      </c>
      <c r="AF10097" s="3"/>
      <c r="AH10097" s="9"/>
    </row>
    <row r="10098" spans="1:34" ht="10.95" customHeight="1" outlineLevel="1" x14ac:dyDescent="0.25">
      <c r="A10098" t="s">
        <v>1710</v>
      </c>
      <c r="C10098" s="3" t="s">
        <v>12986</v>
      </c>
      <c r="D10098" s="3">
        <v>47</v>
      </c>
      <c r="E10098" s="9">
        <v>1892</v>
      </c>
      <c r="F10098" s="7" t="s">
        <v>639</v>
      </c>
      <c r="G10098" s="7" t="s">
        <v>6507</v>
      </c>
      <c r="H10098" s="8" t="s">
        <v>16675</v>
      </c>
      <c r="I10098" s="8" t="s">
        <v>16679</v>
      </c>
      <c r="J10098" s="19">
        <v>3</v>
      </c>
      <c r="K10098" s="19" t="s">
        <v>7738</v>
      </c>
      <c r="L10098" s="11"/>
      <c r="M10098" s="11"/>
      <c r="N10098" s="24"/>
      <c r="P10098" s="32"/>
      <c r="T10098" s="19"/>
      <c r="U10098" s="3"/>
      <c r="X10098" t="str">
        <f t="shared" si="619"/>
        <v/>
      </c>
      <c r="Z10098" t="str">
        <f t="shared" si="620"/>
        <v/>
      </c>
      <c r="AB10098" s="9"/>
      <c r="AC10098" t="s">
        <v>16675</v>
      </c>
      <c r="AD10098">
        <f t="shared" si="618"/>
        <v>0</v>
      </c>
      <c r="AF10098" s="3"/>
      <c r="AH10098" s="9"/>
    </row>
    <row r="10099" spans="1:34" ht="10.95" customHeight="1" outlineLevel="1" x14ac:dyDescent="0.25">
      <c r="A10099" t="s">
        <v>1710</v>
      </c>
      <c r="C10099" s="3" t="s">
        <v>12986</v>
      </c>
      <c r="D10099" s="3">
        <v>48</v>
      </c>
      <c r="E10099" s="9">
        <v>1892</v>
      </c>
      <c r="F10099" s="7" t="s">
        <v>633</v>
      </c>
      <c r="G10099" s="7" t="s">
        <v>3971</v>
      </c>
      <c r="H10099" s="8" t="s">
        <v>16675</v>
      </c>
      <c r="I10099" s="8" t="s">
        <v>16679</v>
      </c>
      <c r="J10099" s="19">
        <v>3</v>
      </c>
      <c r="K10099" s="19" t="s">
        <v>7738</v>
      </c>
      <c r="L10099" s="11"/>
      <c r="M10099" s="11"/>
      <c r="N10099" s="24"/>
      <c r="P10099" s="32"/>
      <c r="T10099" s="19"/>
      <c r="U10099" s="3"/>
      <c r="X10099" t="str">
        <f t="shared" si="619"/>
        <v/>
      </c>
      <c r="Z10099" t="str">
        <f t="shared" si="620"/>
        <v/>
      </c>
      <c r="AB10099" s="9"/>
      <c r="AC10099" t="s">
        <v>16675</v>
      </c>
      <c r="AD10099">
        <f t="shared" si="618"/>
        <v>0</v>
      </c>
      <c r="AF10099" s="3"/>
      <c r="AH10099" s="9"/>
    </row>
    <row r="10100" spans="1:34" ht="10.95" customHeight="1" outlineLevel="1" x14ac:dyDescent="0.25">
      <c r="A10100" t="s">
        <v>1710</v>
      </c>
      <c r="C10100" s="3" t="s">
        <v>12986</v>
      </c>
      <c r="D10100" s="3">
        <v>49</v>
      </c>
      <c r="E10100" s="9">
        <v>1892</v>
      </c>
      <c r="F10100" s="7" t="s">
        <v>817</v>
      </c>
      <c r="G10100" s="7" t="s">
        <v>5040</v>
      </c>
      <c r="H10100" s="8" t="s">
        <v>16675</v>
      </c>
      <c r="I10100" s="8" t="s">
        <v>16679</v>
      </c>
      <c r="J10100" s="19">
        <v>3</v>
      </c>
      <c r="K10100" s="19" t="s">
        <v>7738</v>
      </c>
      <c r="L10100" s="11"/>
      <c r="M10100" s="11"/>
      <c r="N10100" s="24"/>
      <c r="P10100" s="32"/>
      <c r="T10100" s="19"/>
      <c r="U10100" s="3"/>
      <c r="X10100" t="str">
        <f t="shared" si="619"/>
        <v/>
      </c>
      <c r="Z10100" t="str">
        <f t="shared" si="620"/>
        <v/>
      </c>
      <c r="AB10100" s="9"/>
      <c r="AC10100" t="s">
        <v>16675</v>
      </c>
      <c r="AD10100">
        <f t="shared" si="618"/>
        <v>0</v>
      </c>
      <c r="AF10100" s="3"/>
      <c r="AH10100" s="9"/>
    </row>
    <row r="10101" spans="1:34" ht="10.95" customHeight="1" outlineLevel="1" x14ac:dyDescent="0.25">
      <c r="A10101" t="s">
        <v>1710</v>
      </c>
      <c r="C10101" s="3" t="s">
        <v>12986</v>
      </c>
      <c r="D10101" s="3" t="s">
        <v>4065</v>
      </c>
      <c r="E10101" s="9">
        <v>1892</v>
      </c>
      <c r="F10101" s="7" t="s">
        <v>20938</v>
      </c>
      <c r="G10101" s="7" t="s">
        <v>2294</v>
      </c>
      <c r="H10101" s="8" t="s">
        <v>16675</v>
      </c>
      <c r="I10101" s="8" t="s">
        <v>16679</v>
      </c>
      <c r="J10101" s="19">
        <v>3</v>
      </c>
      <c r="K10101" s="19" t="s">
        <v>7736</v>
      </c>
      <c r="L10101" s="11">
        <v>0.5</v>
      </c>
      <c r="M10101" s="11"/>
      <c r="N10101" s="24"/>
      <c r="P10101" s="32"/>
      <c r="T10101" s="19"/>
      <c r="U10101" s="3"/>
      <c r="X10101" t="str">
        <f t="shared" si="619"/>
        <v/>
      </c>
      <c r="Z10101" t="str">
        <f t="shared" si="620"/>
        <v/>
      </c>
      <c r="AB10101" s="9"/>
      <c r="AC10101" t="s">
        <v>16675</v>
      </c>
      <c r="AD10101">
        <f t="shared" si="618"/>
        <v>0</v>
      </c>
      <c r="AF10101" s="3"/>
      <c r="AH10101" s="9"/>
    </row>
    <row r="10102" spans="1:34" ht="10.95" customHeight="1" outlineLevel="1" x14ac:dyDescent="0.25">
      <c r="A10102" t="s">
        <v>1710</v>
      </c>
      <c r="C10102" s="3" t="s">
        <v>12986</v>
      </c>
      <c r="D10102" s="3" t="s">
        <v>4065</v>
      </c>
      <c r="E10102" s="9">
        <v>1892</v>
      </c>
      <c r="F10102" s="7" t="s">
        <v>20939</v>
      </c>
      <c r="G10102" s="7" t="s">
        <v>748</v>
      </c>
      <c r="H10102" s="8" t="s">
        <v>16675</v>
      </c>
      <c r="I10102" s="8" t="s">
        <v>16679</v>
      </c>
      <c r="J10102" s="19">
        <v>3</v>
      </c>
      <c r="K10102" s="19" t="s">
        <v>7736</v>
      </c>
      <c r="L10102" s="11">
        <v>1</v>
      </c>
      <c r="M10102" s="11"/>
      <c r="N10102" s="24"/>
      <c r="P10102" s="32"/>
      <c r="T10102" s="19"/>
      <c r="U10102" s="3"/>
      <c r="X10102" t="str">
        <f t="shared" si="619"/>
        <v/>
      </c>
      <c r="Z10102" t="str">
        <f t="shared" si="620"/>
        <v/>
      </c>
      <c r="AB10102" s="9"/>
      <c r="AC10102" t="s">
        <v>16675</v>
      </c>
      <c r="AD10102">
        <f t="shared" si="618"/>
        <v>0</v>
      </c>
      <c r="AF10102" s="3"/>
      <c r="AH10102" s="9"/>
    </row>
    <row r="10103" spans="1:34" ht="10.95" customHeight="1" outlineLevel="1" x14ac:dyDescent="0.25">
      <c r="A10103" t="s">
        <v>1710</v>
      </c>
      <c r="C10103" s="3" t="s">
        <v>12986</v>
      </c>
      <c r="D10103" s="3">
        <v>50</v>
      </c>
      <c r="E10103" s="9">
        <v>1893</v>
      </c>
      <c r="F10103" s="7" t="s">
        <v>6389</v>
      </c>
      <c r="G10103" s="7" t="s">
        <v>5484</v>
      </c>
      <c r="H10103" s="8" t="s">
        <v>5511</v>
      </c>
      <c r="I10103" s="8" t="s">
        <v>16681</v>
      </c>
      <c r="J10103" s="19">
        <v>1</v>
      </c>
      <c r="K10103" s="19" t="s">
        <v>7736</v>
      </c>
      <c r="L10103" s="11">
        <v>0.3</v>
      </c>
      <c r="M10103" s="11"/>
      <c r="N10103" s="24"/>
      <c r="P10103" s="32"/>
      <c r="T10103" s="19"/>
      <c r="U10103" s="3">
        <v>51</v>
      </c>
      <c r="X10103" t="str">
        <f t="shared" si="619"/>
        <v/>
      </c>
      <c r="Z10103" t="str">
        <f t="shared" si="620"/>
        <v/>
      </c>
      <c r="AB10103" s="9"/>
      <c r="AC10103" t="s">
        <v>5511</v>
      </c>
      <c r="AD10103">
        <f t="shared" si="618"/>
        <v>0</v>
      </c>
      <c r="AF10103" s="3"/>
      <c r="AG10103" t="s">
        <v>1712</v>
      </c>
      <c r="AH10103" s="9" t="s">
        <v>4613</v>
      </c>
    </row>
    <row r="10104" spans="1:34" ht="10.95" customHeight="1" outlineLevel="1" x14ac:dyDescent="0.25">
      <c r="A10104" t="s">
        <v>1710</v>
      </c>
      <c r="C10104" s="3" t="s">
        <v>12986</v>
      </c>
      <c r="D10104" s="3">
        <v>51</v>
      </c>
      <c r="E10104" s="9">
        <v>1893</v>
      </c>
      <c r="F10104" s="7" t="s">
        <v>4735</v>
      </c>
      <c r="G10104" s="7" t="s">
        <v>1676</v>
      </c>
      <c r="H10104" s="8" t="s">
        <v>5511</v>
      </c>
      <c r="I10104" s="8" t="s">
        <v>16681</v>
      </c>
      <c r="J10104" s="19">
        <v>1</v>
      </c>
      <c r="K10104" s="19" t="s">
        <v>7736</v>
      </c>
      <c r="L10104" s="11">
        <v>0.3</v>
      </c>
      <c r="M10104" s="11"/>
      <c r="N10104" s="24"/>
      <c r="P10104" s="32"/>
      <c r="T10104" s="19"/>
      <c r="U10104" s="3">
        <v>52</v>
      </c>
      <c r="X10104" t="str">
        <f t="shared" si="619"/>
        <v/>
      </c>
      <c r="Z10104" t="str">
        <f t="shared" si="620"/>
        <v/>
      </c>
      <c r="AB10104" s="9"/>
      <c r="AC10104" t="s">
        <v>5511</v>
      </c>
      <c r="AD10104">
        <f t="shared" ref="AD10104:AD10167" si="621">COUNTIF(H10104,"*Fuji*")</f>
        <v>0</v>
      </c>
      <c r="AF10104" s="3"/>
      <c r="AG10104" t="s">
        <v>1712</v>
      </c>
      <c r="AH10104" s="9" t="s">
        <v>4613</v>
      </c>
    </row>
    <row r="10105" spans="1:34" ht="10.95" customHeight="1" outlineLevel="1" x14ac:dyDescent="0.25">
      <c r="A10105" t="s">
        <v>1710</v>
      </c>
      <c r="C10105" s="3" t="s">
        <v>12986</v>
      </c>
      <c r="D10105" s="3">
        <v>52</v>
      </c>
      <c r="E10105" s="9">
        <v>1893</v>
      </c>
      <c r="F10105" s="7" t="s">
        <v>5142</v>
      </c>
      <c r="G10105" s="7" t="s">
        <v>5485</v>
      </c>
      <c r="H10105" s="8" t="s">
        <v>5511</v>
      </c>
      <c r="I10105" s="8" t="s">
        <v>16681</v>
      </c>
      <c r="J10105" s="19">
        <v>1</v>
      </c>
      <c r="K10105" s="19" t="s">
        <v>7736</v>
      </c>
      <c r="L10105" s="11">
        <v>0.3</v>
      </c>
      <c r="M10105" s="11"/>
      <c r="N10105" s="24"/>
      <c r="P10105" s="32"/>
      <c r="T10105" s="19"/>
      <c r="U10105" s="3">
        <v>53</v>
      </c>
      <c r="X10105" t="str">
        <f t="shared" si="619"/>
        <v/>
      </c>
      <c r="Z10105" t="str">
        <f t="shared" si="620"/>
        <v/>
      </c>
      <c r="AB10105" s="9"/>
      <c r="AC10105" t="s">
        <v>5511</v>
      </c>
      <c r="AD10105">
        <f t="shared" si="621"/>
        <v>0</v>
      </c>
      <c r="AF10105" s="3"/>
      <c r="AG10105" t="s">
        <v>1712</v>
      </c>
      <c r="AH10105" s="9" t="s">
        <v>4613</v>
      </c>
    </row>
    <row r="10106" spans="1:34" ht="10.95" customHeight="1" outlineLevel="1" x14ac:dyDescent="0.25">
      <c r="A10106" t="s">
        <v>1710</v>
      </c>
      <c r="C10106" s="3" t="s">
        <v>12986</v>
      </c>
      <c r="D10106" s="3">
        <v>53</v>
      </c>
      <c r="E10106" s="9">
        <v>1893</v>
      </c>
      <c r="F10106" s="7" t="s">
        <v>5141</v>
      </c>
      <c r="G10106" s="7" t="s">
        <v>1828</v>
      </c>
      <c r="H10106" s="8" t="s">
        <v>5511</v>
      </c>
      <c r="I10106" s="8" t="s">
        <v>16681</v>
      </c>
      <c r="J10106" s="19">
        <v>1</v>
      </c>
      <c r="K10106" s="19" t="s">
        <v>7736</v>
      </c>
      <c r="L10106" s="11">
        <v>0.15</v>
      </c>
      <c r="M10106" s="11"/>
      <c r="N10106" s="24"/>
      <c r="P10106" s="32"/>
      <c r="T10106" s="19"/>
      <c r="U10106" s="3">
        <v>54</v>
      </c>
      <c r="X10106" t="str">
        <f t="shared" si="619"/>
        <v/>
      </c>
      <c r="Z10106" t="str">
        <f t="shared" si="620"/>
        <v/>
      </c>
      <c r="AB10106" s="9"/>
      <c r="AC10106" t="s">
        <v>5511</v>
      </c>
      <c r="AD10106">
        <f t="shared" si="621"/>
        <v>0</v>
      </c>
      <c r="AF10106" s="3"/>
      <c r="AG10106" t="s">
        <v>1712</v>
      </c>
      <c r="AH10106" s="9" t="s">
        <v>4613</v>
      </c>
    </row>
    <row r="10107" spans="1:34" ht="10.95" customHeight="1" outlineLevel="1" x14ac:dyDescent="0.25">
      <c r="A10107" t="s">
        <v>1710</v>
      </c>
      <c r="C10107" s="3" t="s">
        <v>12986</v>
      </c>
      <c r="D10107" s="3">
        <v>54</v>
      </c>
      <c r="E10107" s="9">
        <v>1893</v>
      </c>
      <c r="F10107" s="7" t="s">
        <v>2977</v>
      </c>
      <c r="G10107" s="7" t="s">
        <v>1714</v>
      </c>
      <c r="H10107" s="8" t="s">
        <v>5511</v>
      </c>
      <c r="I10107" s="8" t="s">
        <v>16681</v>
      </c>
      <c r="J10107" s="19">
        <v>1</v>
      </c>
      <c r="K10107" s="19" t="s">
        <v>7736</v>
      </c>
      <c r="L10107" s="11">
        <v>0.15</v>
      </c>
      <c r="M10107" s="11"/>
      <c r="N10107" s="24"/>
      <c r="P10107" s="32"/>
      <c r="T10107" s="19"/>
      <c r="U10107" s="3">
        <v>55</v>
      </c>
      <c r="X10107" t="str">
        <f t="shared" si="619"/>
        <v/>
      </c>
      <c r="Z10107" t="str">
        <f t="shared" si="620"/>
        <v/>
      </c>
      <c r="AB10107" s="9"/>
      <c r="AC10107" t="s">
        <v>5511</v>
      </c>
      <c r="AD10107">
        <f t="shared" si="621"/>
        <v>0</v>
      </c>
      <c r="AF10107" s="3"/>
      <c r="AG10107" t="s">
        <v>1712</v>
      </c>
      <c r="AH10107" s="9" t="s">
        <v>4613</v>
      </c>
    </row>
    <row r="10108" spans="1:34" ht="10.95" customHeight="1" outlineLevel="1" x14ac:dyDescent="0.25">
      <c r="A10108" t="s">
        <v>1710</v>
      </c>
      <c r="C10108" s="3" t="s">
        <v>12986</v>
      </c>
      <c r="D10108" s="3">
        <v>55</v>
      </c>
      <c r="E10108" s="9">
        <v>1893</v>
      </c>
      <c r="F10108" s="7" t="s">
        <v>3424</v>
      </c>
      <c r="G10108" s="7" t="s">
        <v>1647</v>
      </c>
      <c r="H10108" s="8" t="s">
        <v>5511</v>
      </c>
      <c r="I10108" s="8" t="s">
        <v>16681</v>
      </c>
      <c r="J10108" s="19">
        <v>1</v>
      </c>
      <c r="K10108" s="19" t="s">
        <v>7736</v>
      </c>
      <c r="L10108" s="11">
        <v>0.4</v>
      </c>
      <c r="M10108" s="11"/>
      <c r="N10108" s="24"/>
      <c r="P10108" s="32"/>
      <c r="T10108" s="19"/>
      <c r="U10108" s="3">
        <v>56</v>
      </c>
      <c r="X10108" t="str">
        <f t="shared" si="619"/>
        <v/>
      </c>
      <c r="Z10108" t="str">
        <f t="shared" si="620"/>
        <v/>
      </c>
      <c r="AB10108" s="9"/>
      <c r="AC10108" t="s">
        <v>5511</v>
      </c>
      <c r="AD10108">
        <f t="shared" si="621"/>
        <v>0</v>
      </c>
      <c r="AF10108" s="3"/>
      <c r="AG10108" t="s">
        <v>1712</v>
      </c>
      <c r="AH10108" s="9" t="s">
        <v>4613</v>
      </c>
    </row>
    <row r="10109" spans="1:34" ht="10.95" customHeight="1" outlineLevel="1" x14ac:dyDescent="0.25">
      <c r="A10109" t="s">
        <v>1710</v>
      </c>
      <c r="C10109" s="3" t="s">
        <v>12986</v>
      </c>
      <c r="D10109" s="3">
        <v>56</v>
      </c>
      <c r="E10109" s="9">
        <v>1893</v>
      </c>
      <c r="F10109" s="7" t="s">
        <v>1101</v>
      </c>
      <c r="G10109" s="7" t="s">
        <v>433</v>
      </c>
      <c r="H10109" s="8" t="s">
        <v>5511</v>
      </c>
      <c r="I10109" s="8" t="s">
        <v>16681</v>
      </c>
      <c r="J10109" s="19">
        <v>1</v>
      </c>
      <c r="K10109" s="19" t="s">
        <v>7736</v>
      </c>
      <c r="L10109" s="11">
        <v>0.15</v>
      </c>
      <c r="M10109" s="11"/>
      <c r="N10109" s="24"/>
      <c r="P10109" s="32"/>
      <c r="T10109" s="19"/>
      <c r="U10109" s="3">
        <v>57</v>
      </c>
      <c r="X10109" t="str">
        <f t="shared" si="619"/>
        <v/>
      </c>
      <c r="Z10109" t="str">
        <f t="shared" si="620"/>
        <v/>
      </c>
      <c r="AB10109" s="9"/>
      <c r="AC10109" t="s">
        <v>5511</v>
      </c>
      <c r="AD10109">
        <f t="shared" si="621"/>
        <v>0</v>
      </c>
      <c r="AF10109" s="3"/>
      <c r="AG10109" t="s">
        <v>1712</v>
      </c>
      <c r="AH10109" s="9" t="s">
        <v>4613</v>
      </c>
    </row>
    <row r="10110" spans="1:34" ht="10.95" customHeight="1" outlineLevel="1" x14ac:dyDescent="0.25">
      <c r="A10110" t="s">
        <v>1710</v>
      </c>
      <c r="C10110" s="3" t="s">
        <v>12986</v>
      </c>
      <c r="D10110" s="3">
        <v>57</v>
      </c>
      <c r="E10110" s="9">
        <v>1893</v>
      </c>
      <c r="F10110" s="7" t="s">
        <v>639</v>
      </c>
      <c r="G10110" s="7" t="s">
        <v>3316</v>
      </c>
      <c r="H10110" s="8" t="s">
        <v>5511</v>
      </c>
      <c r="I10110" s="8" t="s">
        <v>16681</v>
      </c>
      <c r="J10110" s="19">
        <v>1</v>
      </c>
      <c r="K10110" s="19" t="s">
        <v>7736</v>
      </c>
      <c r="L10110" s="11">
        <v>0.15</v>
      </c>
      <c r="M10110" s="11"/>
      <c r="N10110" s="24"/>
      <c r="P10110" s="32"/>
      <c r="R10110">
        <v>1</v>
      </c>
      <c r="S10110">
        <v>1</v>
      </c>
      <c r="T10110" s="19"/>
      <c r="U10110" s="3">
        <v>58</v>
      </c>
      <c r="X10110" t="str">
        <f t="shared" si="619"/>
        <v/>
      </c>
      <c r="Z10110" t="str">
        <f t="shared" si="620"/>
        <v/>
      </c>
      <c r="AB10110" s="9"/>
      <c r="AC10110" t="s">
        <v>5511</v>
      </c>
      <c r="AD10110">
        <f t="shared" si="621"/>
        <v>0</v>
      </c>
      <c r="AF10110" s="3"/>
      <c r="AG10110" t="s">
        <v>1712</v>
      </c>
      <c r="AH10110" s="9" t="s">
        <v>4613</v>
      </c>
    </row>
    <row r="10111" spans="1:34" ht="10.95" customHeight="1" outlineLevel="1" x14ac:dyDescent="0.25">
      <c r="A10111" t="s">
        <v>1710</v>
      </c>
      <c r="C10111" s="3" t="s">
        <v>12986</v>
      </c>
      <c r="D10111" s="3">
        <v>58</v>
      </c>
      <c r="E10111" s="9">
        <v>1893</v>
      </c>
      <c r="F10111" s="7" t="s">
        <v>633</v>
      </c>
      <c r="G10111" s="7" t="s">
        <v>1715</v>
      </c>
      <c r="H10111" s="8" t="s">
        <v>5511</v>
      </c>
      <c r="I10111" s="8" t="s">
        <v>16681</v>
      </c>
      <c r="J10111" s="19">
        <v>1</v>
      </c>
      <c r="K10111" s="19" t="s">
        <v>7736</v>
      </c>
      <c r="L10111" s="11">
        <v>0.3</v>
      </c>
      <c r="M10111" s="11"/>
      <c r="N10111" s="24"/>
      <c r="P10111" s="32"/>
      <c r="T10111" s="19"/>
      <c r="U10111" s="3">
        <v>59</v>
      </c>
      <c r="X10111" t="str">
        <f t="shared" si="619"/>
        <v/>
      </c>
      <c r="Z10111" t="str">
        <f t="shared" si="620"/>
        <v/>
      </c>
      <c r="AB10111" s="9"/>
      <c r="AC10111" t="s">
        <v>5511</v>
      </c>
      <c r="AD10111">
        <f t="shared" si="621"/>
        <v>0</v>
      </c>
      <c r="AF10111" s="3"/>
      <c r="AG10111" t="s">
        <v>1712</v>
      </c>
      <c r="AH10111" s="9" t="s">
        <v>4613</v>
      </c>
    </row>
    <row r="10112" spans="1:34" ht="10.95" customHeight="1" outlineLevel="1" x14ac:dyDescent="0.25">
      <c r="A10112" t="s">
        <v>1710</v>
      </c>
      <c r="C10112" s="3" t="s">
        <v>12986</v>
      </c>
      <c r="D10112" s="3">
        <v>59</v>
      </c>
      <c r="E10112" s="9">
        <v>1893</v>
      </c>
      <c r="F10112" s="7" t="s">
        <v>817</v>
      </c>
      <c r="G10112" s="7" t="s">
        <v>5040</v>
      </c>
      <c r="H10112" s="8" t="s">
        <v>5511</v>
      </c>
      <c r="I10112" s="8" t="s">
        <v>16681</v>
      </c>
      <c r="J10112" s="19">
        <v>1</v>
      </c>
      <c r="K10112" s="19" t="s">
        <v>7736</v>
      </c>
      <c r="L10112" s="11">
        <v>0.15</v>
      </c>
      <c r="M10112" s="11"/>
      <c r="N10112" s="24"/>
      <c r="P10112" s="32"/>
      <c r="T10112" s="19"/>
      <c r="U10112" s="3">
        <v>60</v>
      </c>
      <c r="X10112" t="str">
        <f t="shared" si="619"/>
        <v/>
      </c>
      <c r="Z10112" t="str">
        <f t="shared" si="620"/>
        <v/>
      </c>
      <c r="AB10112" s="9"/>
      <c r="AC10112" t="s">
        <v>5511</v>
      </c>
      <c r="AD10112">
        <f t="shared" si="621"/>
        <v>0</v>
      </c>
      <c r="AF10112" s="3"/>
      <c r="AG10112" t="s">
        <v>1712</v>
      </c>
      <c r="AH10112" s="9" t="s">
        <v>4613</v>
      </c>
    </row>
    <row r="10113" spans="1:34" ht="10.95" customHeight="1" outlineLevel="1" x14ac:dyDescent="0.25">
      <c r="A10113" t="s">
        <v>1710</v>
      </c>
      <c r="C10113" s="3" t="s">
        <v>12986</v>
      </c>
      <c r="D10113" s="3" t="s">
        <v>4065</v>
      </c>
      <c r="E10113" s="9">
        <v>1893</v>
      </c>
      <c r="F10113" s="7" t="s">
        <v>21970</v>
      </c>
      <c r="G10113" s="7" t="s">
        <v>1828</v>
      </c>
      <c r="H10113" s="8" t="s">
        <v>5511</v>
      </c>
      <c r="I10113" s="8"/>
      <c r="J10113" s="19">
        <v>1</v>
      </c>
      <c r="K10113" s="19" t="s">
        <v>7736</v>
      </c>
      <c r="L10113" s="11">
        <v>0.3</v>
      </c>
      <c r="M10113" s="11"/>
      <c r="N10113" s="24"/>
      <c r="P10113" s="32"/>
      <c r="T10113" s="19"/>
      <c r="U10113" s="3" t="s">
        <v>5367</v>
      </c>
      <c r="X10113" t="str">
        <f t="shared" si="619"/>
        <v/>
      </c>
      <c r="Z10113" t="str">
        <f t="shared" si="620"/>
        <v/>
      </c>
      <c r="AB10113" s="9"/>
      <c r="AC10113" t="s">
        <v>5511</v>
      </c>
      <c r="AD10113">
        <f t="shared" si="621"/>
        <v>0</v>
      </c>
      <c r="AF10113" s="3"/>
      <c r="AG10113" t="s">
        <v>1712</v>
      </c>
      <c r="AH10113" s="9" t="s">
        <v>4613</v>
      </c>
    </row>
    <row r="10114" spans="1:34" ht="10.95" customHeight="1" outlineLevel="1" x14ac:dyDescent="0.25">
      <c r="A10114" t="s">
        <v>1710</v>
      </c>
      <c r="C10114" s="3" t="s">
        <v>12986</v>
      </c>
      <c r="D10114" s="3" t="s">
        <v>4065</v>
      </c>
      <c r="E10114" s="9">
        <v>1893</v>
      </c>
      <c r="F10114" s="7" t="s">
        <v>21971</v>
      </c>
      <c r="G10114" s="7" t="s">
        <v>1828</v>
      </c>
      <c r="H10114" s="8" t="s">
        <v>5511</v>
      </c>
      <c r="I10114" s="8"/>
      <c r="J10114" s="19">
        <v>1</v>
      </c>
      <c r="K10114" s="19" t="s">
        <v>7736</v>
      </c>
      <c r="L10114" s="11">
        <v>0.4</v>
      </c>
      <c r="M10114" s="11"/>
      <c r="N10114" s="24"/>
      <c r="P10114" s="32"/>
      <c r="T10114" s="19"/>
      <c r="U10114" s="3" t="s">
        <v>5368</v>
      </c>
      <c r="X10114" t="str">
        <f t="shared" ref="X10114:X10177" si="622">IF(COUNTIF(F10114,"*fdc*"),1,"")</f>
        <v/>
      </c>
      <c r="Z10114" t="str">
        <f t="shared" ref="Z10114:Z10177" si="623">IF(COUNTIF(F10114,"*s/s*"),1,"")</f>
        <v/>
      </c>
      <c r="AB10114" s="9"/>
      <c r="AC10114" t="s">
        <v>5511</v>
      </c>
      <c r="AD10114">
        <f t="shared" si="621"/>
        <v>0</v>
      </c>
      <c r="AF10114" s="3"/>
      <c r="AG10114" t="s">
        <v>1712</v>
      </c>
      <c r="AH10114" s="9" t="s">
        <v>4613</v>
      </c>
    </row>
    <row r="10115" spans="1:34" ht="10.95" customHeight="1" outlineLevel="1" x14ac:dyDescent="0.25">
      <c r="A10115" t="s">
        <v>1710</v>
      </c>
      <c r="C10115" s="3" t="s">
        <v>12986</v>
      </c>
      <c r="D10115" s="3" t="s">
        <v>4065</v>
      </c>
      <c r="E10115" s="9">
        <v>1893</v>
      </c>
      <c r="F10115" s="7" t="s">
        <v>21972</v>
      </c>
      <c r="G10115" s="7" t="s">
        <v>1828</v>
      </c>
      <c r="H10115" s="8" t="s">
        <v>5511</v>
      </c>
      <c r="I10115" s="8"/>
      <c r="J10115" s="19">
        <v>1</v>
      </c>
      <c r="K10115" s="19" t="s">
        <v>7736</v>
      </c>
      <c r="L10115" s="11">
        <v>0.4</v>
      </c>
      <c r="M10115" s="11"/>
      <c r="N10115" s="24"/>
      <c r="P10115" s="32"/>
      <c r="T10115" s="19"/>
      <c r="U10115" s="3" t="s">
        <v>5369</v>
      </c>
      <c r="X10115" t="str">
        <f t="shared" si="622"/>
        <v/>
      </c>
      <c r="Z10115" t="str">
        <f t="shared" si="623"/>
        <v/>
      </c>
      <c r="AB10115" s="9"/>
      <c r="AC10115" t="s">
        <v>5511</v>
      </c>
      <c r="AD10115">
        <f t="shared" si="621"/>
        <v>0</v>
      </c>
      <c r="AF10115" s="3"/>
      <c r="AG10115" t="s">
        <v>1712</v>
      </c>
      <c r="AH10115" s="9" t="s">
        <v>4613</v>
      </c>
    </row>
    <row r="10116" spans="1:34" ht="10.95" customHeight="1" outlineLevel="1" x14ac:dyDescent="0.25">
      <c r="A10116" t="s">
        <v>1710</v>
      </c>
      <c r="C10116" s="3" t="s">
        <v>12986</v>
      </c>
      <c r="D10116" s="3" t="s">
        <v>4065</v>
      </c>
      <c r="E10116" s="9">
        <v>1893</v>
      </c>
      <c r="F10116" s="7" t="s">
        <v>21973</v>
      </c>
      <c r="G10116" s="7" t="s">
        <v>1828</v>
      </c>
      <c r="H10116" s="8" t="s">
        <v>5511</v>
      </c>
      <c r="I10116" s="8"/>
      <c r="J10116" s="19">
        <v>1</v>
      </c>
      <c r="K10116" s="19" t="s">
        <v>7736</v>
      </c>
      <c r="L10116" s="11">
        <v>0.6</v>
      </c>
      <c r="M10116" s="11"/>
      <c r="N10116" s="24"/>
      <c r="P10116" s="32"/>
      <c r="T10116" s="19"/>
      <c r="U10116" s="3" t="s">
        <v>5370</v>
      </c>
      <c r="X10116" t="str">
        <f t="shared" si="622"/>
        <v/>
      </c>
      <c r="Z10116" t="str">
        <f t="shared" si="623"/>
        <v/>
      </c>
      <c r="AB10116" s="9"/>
      <c r="AC10116" t="s">
        <v>5511</v>
      </c>
      <c r="AD10116">
        <f t="shared" si="621"/>
        <v>0</v>
      </c>
      <c r="AF10116" s="3"/>
      <c r="AG10116" t="s">
        <v>1712</v>
      </c>
      <c r="AH10116" s="9" t="s">
        <v>4613</v>
      </c>
    </row>
    <row r="10117" spans="1:34" ht="10.95" customHeight="1" outlineLevel="1" x14ac:dyDescent="0.25">
      <c r="A10117" t="s">
        <v>1710</v>
      </c>
      <c r="C10117" s="3" t="s">
        <v>12986</v>
      </c>
      <c r="D10117" s="3" t="s">
        <v>4065</v>
      </c>
      <c r="E10117" s="9">
        <v>1893</v>
      </c>
      <c r="F10117" s="7" t="s">
        <v>21974</v>
      </c>
      <c r="G10117" s="7" t="s">
        <v>1828</v>
      </c>
      <c r="H10117" s="8" t="s">
        <v>5511</v>
      </c>
      <c r="I10117" s="8"/>
      <c r="J10117" s="19">
        <v>1</v>
      </c>
      <c r="K10117" s="19" t="s">
        <v>7736</v>
      </c>
      <c r="L10117" s="11">
        <v>0.4</v>
      </c>
      <c r="M10117" s="11"/>
      <c r="N10117" s="24"/>
      <c r="P10117" s="32"/>
      <c r="T10117" s="19"/>
      <c r="U10117" s="3" t="s">
        <v>5371</v>
      </c>
      <c r="X10117" t="str">
        <f t="shared" si="622"/>
        <v/>
      </c>
      <c r="Z10117" t="str">
        <f t="shared" si="623"/>
        <v/>
      </c>
      <c r="AB10117" s="9"/>
      <c r="AC10117" t="s">
        <v>5511</v>
      </c>
      <c r="AD10117">
        <f t="shared" si="621"/>
        <v>0</v>
      </c>
      <c r="AF10117" s="3"/>
      <c r="AG10117" t="s">
        <v>1712</v>
      </c>
      <c r="AH10117" s="9" t="s">
        <v>4613</v>
      </c>
    </row>
    <row r="10118" spans="1:34" ht="10.95" customHeight="1" outlineLevel="1" x14ac:dyDescent="0.25">
      <c r="A10118" t="s">
        <v>1710</v>
      </c>
      <c r="C10118" s="3" t="s">
        <v>12986</v>
      </c>
      <c r="D10118" s="3" t="s">
        <v>4065</v>
      </c>
      <c r="E10118" s="9">
        <v>1893</v>
      </c>
      <c r="F10118" s="7" t="s">
        <v>21975</v>
      </c>
      <c r="G10118" s="7" t="s">
        <v>1828</v>
      </c>
      <c r="H10118" s="8" t="s">
        <v>5511</v>
      </c>
      <c r="I10118" s="8"/>
      <c r="J10118" s="19">
        <v>1</v>
      </c>
      <c r="K10118" s="19" t="s">
        <v>7736</v>
      </c>
      <c r="L10118" s="11">
        <v>0.4</v>
      </c>
      <c r="M10118" s="11"/>
      <c r="N10118" s="24"/>
      <c r="P10118" s="32"/>
      <c r="T10118" s="19"/>
      <c r="U10118" s="3" t="s">
        <v>5372</v>
      </c>
      <c r="X10118" t="str">
        <f t="shared" si="622"/>
        <v/>
      </c>
      <c r="Z10118" t="str">
        <f t="shared" si="623"/>
        <v/>
      </c>
      <c r="AB10118" s="9"/>
      <c r="AC10118" t="s">
        <v>5511</v>
      </c>
      <c r="AD10118">
        <f t="shared" si="621"/>
        <v>0</v>
      </c>
      <c r="AF10118" s="3"/>
      <c r="AG10118" t="s">
        <v>1712</v>
      </c>
      <c r="AH10118" s="9" t="s">
        <v>4613</v>
      </c>
    </row>
    <row r="10119" spans="1:34" ht="10.95" customHeight="1" outlineLevel="1" x14ac:dyDescent="0.25">
      <c r="A10119" t="s">
        <v>1710</v>
      </c>
      <c r="C10119" s="3" t="s">
        <v>12986</v>
      </c>
      <c r="D10119" s="3" t="s">
        <v>4065</v>
      </c>
      <c r="E10119" s="9">
        <v>1893</v>
      </c>
      <c r="F10119" s="7" t="s">
        <v>21976</v>
      </c>
      <c r="G10119" s="7" t="s">
        <v>1828</v>
      </c>
      <c r="H10119" s="8" t="s">
        <v>5511</v>
      </c>
      <c r="I10119" s="8"/>
      <c r="J10119" s="19">
        <v>1</v>
      </c>
      <c r="K10119" s="19" t="s">
        <v>7736</v>
      </c>
      <c r="L10119" s="11">
        <v>0.3</v>
      </c>
      <c r="M10119" s="11"/>
      <c r="N10119" s="24"/>
      <c r="P10119" s="32"/>
      <c r="T10119" s="19"/>
      <c r="U10119" s="3" t="s">
        <v>5520</v>
      </c>
      <c r="X10119" t="str">
        <f t="shared" si="622"/>
        <v/>
      </c>
      <c r="Z10119" t="str">
        <f t="shared" si="623"/>
        <v/>
      </c>
      <c r="AB10119" s="9"/>
      <c r="AC10119" t="s">
        <v>5511</v>
      </c>
      <c r="AD10119">
        <f t="shared" si="621"/>
        <v>0</v>
      </c>
      <c r="AF10119" s="3"/>
      <c r="AG10119" t="s">
        <v>1712</v>
      </c>
      <c r="AH10119" s="9" t="s">
        <v>4613</v>
      </c>
    </row>
    <row r="10120" spans="1:34" ht="10.95" customHeight="1" outlineLevel="1" x14ac:dyDescent="0.25">
      <c r="A10120" t="s">
        <v>1710</v>
      </c>
      <c r="C10120" s="3" t="s">
        <v>12986</v>
      </c>
      <c r="D10120" s="3" t="s">
        <v>4065</v>
      </c>
      <c r="E10120" s="9">
        <v>1893</v>
      </c>
      <c r="F10120" s="7" t="s">
        <v>20932</v>
      </c>
      <c r="G10120" s="7" t="s">
        <v>1828</v>
      </c>
      <c r="H10120" s="8" t="s">
        <v>5511</v>
      </c>
      <c r="I10120" s="8"/>
      <c r="J10120" s="19">
        <v>1</v>
      </c>
      <c r="K10120" s="19" t="s">
        <v>7736</v>
      </c>
      <c r="L10120" s="11">
        <v>0.4</v>
      </c>
      <c r="M10120" s="11"/>
      <c r="N10120" s="24"/>
      <c r="P10120" s="32"/>
      <c r="T10120" s="19"/>
      <c r="U10120" s="3" t="s">
        <v>5521</v>
      </c>
      <c r="X10120" t="str">
        <f t="shared" si="622"/>
        <v/>
      </c>
      <c r="Z10120" t="str">
        <f t="shared" si="623"/>
        <v/>
      </c>
      <c r="AB10120" s="9"/>
      <c r="AC10120" t="s">
        <v>5511</v>
      </c>
      <c r="AD10120">
        <f t="shared" si="621"/>
        <v>0</v>
      </c>
      <c r="AF10120" s="3"/>
      <c r="AG10120" t="s">
        <v>1712</v>
      </c>
      <c r="AH10120" s="9" t="s">
        <v>4613</v>
      </c>
    </row>
    <row r="10121" spans="1:34" ht="10.95" customHeight="1" outlineLevel="1" x14ac:dyDescent="0.25">
      <c r="A10121" t="s">
        <v>1710</v>
      </c>
      <c r="C10121" s="3" t="s">
        <v>12986</v>
      </c>
      <c r="D10121" s="3" t="s">
        <v>4065</v>
      </c>
      <c r="E10121" s="9">
        <v>1893</v>
      </c>
      <c r="F10121" s="7" t="s">
        <v>20933</v>
      </c>
      <c r="G10121" s="7" t="s">
        <v>1828</v>
      </c>
      <c r="H10121" s="8" t="s">
        <v>5511</v>
      </c>
      <c r="I10121" s="8"/>
      <c r="J10121" s="19">
        <v>1</v>
      </c>
      <c r="K10121" s="19" t="s">
        <v>7736</v>
      </c>
      <c r="L10121" s="11">
        <v>1</v>
      </c>
      <c r="M10121" s="11"/>
      <c r="N10121" s="24"/>
      <c r="P10121" s="32"/>
      <c r="T10121" s="19"/>
      <c r="U10121" s="3" t="s">
        <v>5522</v>
      </c>
      <c r="X10121" t="str">
        <f t="shared" si="622"/>
        <v/>
      </c>
      <c r="Z10121" t="str">
        <f t="shared" si="623"/>
        <v/>
      </c>
      <c r="AB10121" s="9"/>
      <c r="AC10121" t="s">
        <v>5511</v>
      </c>
      <c r="AD10121">
        <f t="shared" si="621"/>
        <v>0</v>
      </c>
      <c r="AF10121" s="3"/>
      <c r="AG10121" t="s">
        <v>1712</v>
      </c>
      <c r="AH10121" s="9" t="s">
        <v>4613</v>
      </c>
    </row>
    <row r="10122" spans="1:34" ht="10.95" customHeight="1" outlineLevel="1" x14ac:dyDescent="0.25">
      <c r="A10122" t="s">
        <v>1710</v>
      </c>
      <c r="C10122" s="3" t="s">
        <v>12986</v>
      </c>
      <c r="D10122" s="3" t="s">
        <v>4065</v>
      </c>
      <c r="E10122" s="9">
        <v>1893</v>
      </c>
      <c r="F10122" s="7" t="s">
        <v>20934</v>
      </c>
      <c r="G10122" s="7" t="s">
        <v>1828</v>
      </c>
      <c r="H10122" s="8" t="s">
        <v>5511</v>
      </c>
      <c r="I10122" s="8"/>
      <c r="J10122" s="19">
        <v>1</v>
      </c>
      <c r="K10122" s="19" t="s">
        <v>7736</v>
      </c>
      <c r="L10122" s="11">
        <v>1</v>
      </c>
      <c r="M10122" s="11"/>
      <c r="N10122" s="24"/>
      <c r="P10122" s="32"/>
      <c r="S10122">
        <v>1</v>
      </c>
      <c r="T10122" s="19"/>
      <c r="U10122" s="3" t="s">
        <v>5523</v>
      </c>
      <c r="X10122" t="str">
        <f t="shared" si="622"/>
        <v/>
      </c>
      <c r="Z10122" t="str">
        <f t="shared" si="623"/>
        <v/>
      </c>
      <c r="AB10122" s="9"/>
      <c r="AC10122" t="s">
        <v>5511</v>
      </c>
      <c r="AD10122">
        <f t="shared" si="621"/>
        <v>0</v>
      </c>
      <c r="AF10122" s="3"/>
      <c r="AG10122" t="s">
        <v>1712</v>
      </c>
      <c r="AH10122" s="9" t="s">
        <v>4613</v>
      </c>
    </row>
    <row r="10123" spans="1:34" ht="10.95" customHeight="1" outlineLevel="1" x14ac:dyDescent="0.25">
      <c r="A10123" t="s">
        <v>1710</v>
      </c>
      <c r="C10123" s="3" t="s">
        <v>12986</v>
      </c>
      <c r="D10123" s="3" t="s">
        <v>4065</v>
      </c>
      <c r="E10123" s="9">
        <v>1893</v>
      </c>
      <c r="F10123" s="7" t="s">
        <v>20935</v>
      </c>
      <c r="G10123" s="7" t="s">
        <v>1828</v>
      </c>
      <c r="H10123" s="8" t="s">
        <v>5511</v>
      </c>
      <c r="I10123" s="8"/>
      <c r="J10123" s="19">
        <v>1</v>
      </c>
      <c r="K10123" s="19" t="s">
        <v>7736</v>
      </c>
      <c r="L10123" s="11">
        <v>0.5</v>
      </c>
      <c r="M10123" s="11"/>
      <c r="N10123" s="24"/>
      <c r="P10123" s="32"/>
      <c r="T10123" s="19"/>
      <c r="U10123" s="3" t="s">
        <v>5524</v>
      </c>
      <c r="X10123" t="str">
        <f t="shared" si="622"/>
        <v/>
      </c>
      <c r="Z10123" t="str">
        <f t="shared" si="623"/>
        <v/>
      </c>
      <c r="AB10123" s="9"/>
      <c r="AC10123" t="s">
        <v>5511</v>
      </c>
      <c r="AD10123">
        <f t="shared" si="621"/>
        <v>0</v>
      </c>
      <c r="AF10123" s="3"/>
      <c r="AG10123" t="s">
        <v>1712</v>
      </c>
      <c r="AH10123" s="9" t="s">
        <v>4613</v>
      </c>
    </row>
    <row r="10124" spans="1:34" ht="10.95" customHeight="1" outlineLevel="1" x14ac:dyDescent="0.25">
      <c r="A10124" t="s">
        <v>1710</v>
      </c>
      <c r="C10124" s="3" t="s">
        <v>12986</v>
      </c>
      <c r="D10124" s="3" t="s">
        <v>4065</v>
      </c>
      <c r="E10124" s="9">
        <v>1893</v>
      </c>
      <c r="F10124" s="7" t="s">
        <v>20936</v>
      </c>
      <c r="G10124" s="7" t="s">
        <v>3087</v>
      </c>
      <c r="H10124" s="8" t="s">
        <v>5511</v>
      </c>
      <c r="I10124" s="8"/>
      <c r="J10124" s="19">
        <v>3</v>
      </c>
      <c r="K10124" s="19" t="s">
        <v>7736</v>
      </c>
      <c r="L10124" s="11">
        <v>2</v>
      </c>
      <c r="M10124" s="11"/>
      <c r="N10124" s="24"/>
      <c r="P10124" s="32"/>
      <c r="T10124" s="19"/>
      <c r="U10124" s="3" t="s">
        <v>4065</v>
      </c>
      <c r="X10124" t="str">
        <f t="shared" si="622"/>
        <v/>
      </c>
      <c r="Z10124" t="str">
        <f t="shared" si="623"/>
        <v/>
      </c>
      <c r="AB10124" s="9"/>
      <c r="AC10124" t="s">
        <v>5511</v>
      </c>
      <c r="AD10124">
        <f t="shared" si="621"/>
        <v>0</v>
      </c>
      <c r="AF10124" s="3"/>
      <c r="AG10124" t="s">
        <v>1712</v>
      </c>
      <c r="AH10124" s="9" t="s">
        <v>4613</v>
      </c>
    </row>
    <row r="10125" spans="1:34" ht="10.95" customHeight="1" outlineLevel="1" x14ac:dyDescent="0.25">
      <c r="A10125" t="s">
        <v>1710</v>
      </c>
      <c r="C10125" s="3" t="s">
        <v>12986</v>
      </c>
      <c r="D10125" s="3">
        <v>60</v>
      </c>
      <c r="E10125" s="9">
        <v>1894</v>
      </c>
      <c r="F10125" s="7" t="s">
        <v>6389</v>
      </c>
      <c r="G10125" s="7" t="s">
        <v>2294</v>
      </c>
      <c r="H10125" s="8" t="s">
        <v>16675</v>
      </c>
      <c r="I10125" s="8" t="s">
        <v>16682</v>
      </c>
      <c r="J10125" s="19">
        <v>3</v>
      </c>
      <c r="K10125" s="19" t="s">
        <v>7738</v>
      </c>
      <c r="L10125" s="11"/>
      <c r="M10125" s="11"/>
      <c r="N10125" s="24"/>
      <c r="P10125" s="32"/>
      <c r="T10125" s="19"/>
      <c r="U10125" s="3"/>
      <c r="X10125" t="str">
        <f t="shared" si="622"/>
        <v/>
      </c>
      <c r="Z10125" t="str">
        <f t="shared" si="623"/>
        <v/>
      </c>
      <c r="AB10125" s="9"/>
      <c r="AC10125" t="s">
        <v>16675</v>
      </c>
      <c r="AD10125">
        <f t="shared" si="621"/>
        <v>0</v>
      </c>
      <c r="AF10125" s="3"/>
      <c r="AH10125" s="9"/>
    </row>
    <row r="10126" spans="1:34" ht="10.95" customHeight="1" outlineLevel="1" x14ac:dyDescent="0.25">
      <c r="A10126" t="s">
        <v>1710</v>
      </c>
      <c r="C10126" s="3" t="s">
        <v>12986</v>
      </c>
      <c r="D10126" s="3">
        <v>61</v>
      </c>
      <c r="E10126" s="9">
        <v>1894</v>
      </c>
      <c r="F10126" s="7" t="s">
        <v>4735</v>
      </c>
      <c r="G10126" s="7" t="s">
        <v>16676</v>
      </c>
      <c r="H10126" s="8" t="s">
        <v>16675</v>
      </c>
      <c r="I10126" s="8" t="s">
        <v>16682</v>
      </c>
      <c r="J10126" s="19">
        <v>3</v>
      </c>
      <c r="K10126" s="19" t="s">
        <v>7738</v>
      </c>
      <c r="L10126" s="11"/>
      <c r="M10126" s="11"/>
      <c r="N10126" s="24"/>
      <c r="P10126" s="32"/>
      <c r="T10126" s="19"/>
      <c r="U10126" s="3"/>
      <c r="X10126" t="str">
        <f t="shared" si="622"/>
        <v/>
      </c>
      <c r="Z10126" t="str">
        <f t="shared" si="623"/>
        <v/>
      </c>
      <c r="AB10126" s="9"/>
      <c r="AC10126" t="s">
        <v>16675</v>
      </c>
      <c r="AD10126">
        <f t="shared" si="621"/>
        <v>0</v>
      </c>
      <c r="AF10126" s="3"/>
      <c r="AH10126" s="9"/>
    </row>
    <row r="10127" spans="1:34" ht="10.95" customHeight="1" outlineLevel="1" x14ac:dyDescent="0.25">
      <c r="A10127" t="s">
        <v>1710</v>
      </c>
      <c r="C10127" s="3" t="s">
        <v>12986</v>
      </c>
      <c r="D10127" s="3">
        <v>62</v>
      </c>
      <c r="E10127" s="9">
        <v>1894</v>
      </c>
      <c r="F10127" s="7" t="s">
        <v>5142</v>
      </c>
      <c r="G10127" s="7" t="s">
        <v>1677</v>
      </c>
      <c r="H10127" s="8" t="s">
        <v>16675</v>
      </c>
      <c r="I10127" s="8" t="s">
        <v>16682</v>
      </c>
      <c r="J10127" s="19">
        <v>3</v>
      </c>
      <c r="K10127" s="19" t="s">
        <v>7738</v>
      </c>
      <c r="L10127" s="11"/>
      <c r="M10127" s="11"/>
      <c r="N10127" s="24"/>
      <c r="P10127" s="32"/>
      <c r="T10127" s="19"/>
      <c r="U10127" s="3"/>
      <c r="X10127" t="str">
        <f t="shared" si="622"/>
        <v/>
      </c>
      <c r="Z10127" t="str">
        <f t="shared" si="623"/>
        <v/>
      </c>
      <c r="AB10127" s="9"/>
      <c r="AC10127" t="s">
        <v>16675</v>
      </c>
      <c r="AD10127">
        <f t="shared" si="621"/>
        <v>0</v>
      </c>
      <c r="AF10127" s="3"/>
      <c r="AH10127" s="9"/>
    </row>
    <row r="10128" spans="1:34" ht="10.95" customHeight="1" outlineLevel="1" x14ac:dyDescent="0.25">
      <c r="A10128" t="s">
        <v>1710</v>
      </c>
      <c r="C10128" s="3" t="s">
        <v>12986</v>
      </c>
      <c r="D10128" s="3">
        <v>63</v>
      </c>
      <c r="E10128" s="9">
        <v>1894</v>
      </c>
      <c r="F10128" s="7" t="s">
        <v>5141</v>
      </c>
      <c r="G10128" s="7" t="s">
        <v>16680</v>
      </c>
      <c r="H10128" s="8" t="s">
        <v>16675</v>
      </c>
      <c r="I10128" s="8" t="s">
        <v>16682</v>
      </c>
      <c r="J10128" s="19">
        <v>3</v>
      </c>
      <c r="K10128" s="19" t="s">
        <v>7738</v>
      </c>
      <c r="L10128" s="11"/>
      <c r="M10128" s="11"/>
      <c r="N10128" s="24"/>
      <c r="P10128" s="32"/>
      <c r="T10128" s="19"/>
      <c r="U10128" s="3"/>
      <c r="X10128" t="str">
        <f t="shared" si="622"/>
        <v/>
      </c>
      <c r="Z10128" t="str">
        <f t="shared" si="623"/>
        <v/>
      </c>
      <c r="AB10128" s="9"/>
      <c r="AC10128" t="s">
        <v>16675</v>
      </c>
      <c r="AD10128">
        <f t="shared" si="621"/>
        <v>0</v>
      </c>
      <c r="AF10128" s="3"/>
      <c r="AH10128" s="9"/>
    </row>
    <row r="10129" spans="1:34" ht="10.95" customHeight="1" outlineLevel="1" x14ac:dyDescent="0.25">
      <c r="A10129" t="s">
        <v>1710</v>
      </c>
      <c r="C10129" s="3" t="s">
        <v>12986</v>
      </c>
      <c r="D10129" s="3">
        <v>64</v>
      </c>
      <c r="E10129" s="9">
        <v>1894</v>
      </c>
      <c r="F10129" s="7" t="s">
        <v>2977</v>
      </c>
      <c r="G10129" s="7" t="s">
        <v>10773</v>
      </c>
      <c r="H10129" s="8" t="s">
        <v>16675</v>
      </c>
      <c r="I10129" s="8" t="s">
        <v>16682</v>
      </c>
      <c r="J10129" s="19">
        <v>3</v>
      </c>
      <c r="K10129" s="19" t="s">
        <v>7738</v>
      </c>
      <c r="L10129" s="11"/>
      <c r="M10129" s="11"/>
      <c r="N10129" s="24"/>
      <c r="P10129" s="32"/>
      <c r="T10129" s="19"/>
      <c r="U10129" s="3"/>
      <c r="X10129" t="str">
        <f t="shared" si="622"/>
        <v/>
      </c>
      <c r="Z10129" t="str">
        <f t="shared" si="623"/>
        <v/>
      </c>
      <c r="AB10129" s="9"/>
      <c r="AC10129" t="s">
        <v>16675</v>
      </c>
      <c r="AD10129">
        <f t="shared" si="621"/>
        <v>0</v>
      </c>
      <c r="AF10129" s="3"/>
      <c r="AH10129" s="9"/>
    </row>
    <row r="10130" spans="1:34" ht="10.95" customHeight="1" outlineLevel="1" x14ac:dyDescent="0.25">
      <c r="A10130" t="s">
        <v>1710</v>
      </c>
      <c r="C10130" s="3" t="s">
        <v>12986</v>
      </c>
      <c r="D10130" s="3">
        <v>65</v>
      </c>
      <c r="E10130" s="9">
        <v>1894</v>
      </c>
      <c r="F10130" s="7">
        <v>50</v>
      </c>
      <c r="G10130" s="7" t="s">
        <v>3832</v>
      </c>
      <c r="H10130" s="8" t="s">
        <v>16675</v>
      </c>
      <c r="I10130" s="8" t="s">
        <v>16682</v>
      </c>
      <c r="J10130" s="19">
        <v>3</v>
      </c>
      <c r="K10130" s="19" t="s">
        <v>7738</v>
      </c>
      <c r="L10130" s="11"/>
      <c r="M10130" s="11"/>
      <c r="N10130" s="24"/>
      <c r="P10130" s="32"/>
      <c r="T10130" s="19"/>
      <c r="U10130" s="3"/>
      <c r="X10130" t="str">
        <f t="shared" si="622"/>
        <v/>
      </c>
      <c r="Z10130" t="str">
        <f t="shared" si="623"/>
        <v/>
      </c>
      <c r="AB10130" s="9"/>
      <c r="AC10130" t="s">
        <v>16675</v>
      </c>
      <c r="AD10130">
        <f t="shared" si="621"/>
        <v>0</v>
      </c>
      <c r="AF10130" s="3"/>
      <c r="AH10130" s="9"/>
    </row>
    <row r="10131" spans="1:34" ht="10.95" customHeight="1" outlineLevel="1" collapsed="1" x14ac:dyDescent="0.25">
      <c r="A10131" t="s">
        <v>1710</v>
      </c>
      <c r="C10131" s="3" t="s">
        <v>12986</v>
      </c>
      <c r="D10131" s="3">
        <v>66</v>
      </c>
      <c r="E10131" s="9">
        <v>1894</v>
      </c>
      <c r="F10131" s="7" t="s">
        <v>1101</v>
      </c>
      <c r="G10131" s="7" t="s">
        <v>2294</v>
      </c>
      <c r="H10131" s="8" t="s">
        <v>16675</v>
      </c>
      <c r="I10131" s="8" t="s">
        <v>16682</v>
      </c>
      <c r="J10131" s="19">
        <v>3</v>
      </c>
      <c r="K10131" s="19" t="s">
        <v>7738</v>
      </c>
      <c r="L10131" s="11"/>
      <c r="M10131" s="11"/>
      <c r="N10131" s="24"/>
      <c r="P10131" s="32"/>
      <c r="T10131" s="19"/>
      <c r="U10131" s="3"/>
      <c r="X10131" t="str">
        <f t="shared" si="622"/>
        <v/>
      </c>
      <c r="Z10131" t="str">
        <f t="shared" si="623"/>
        <v/>
      </c>
      <c r="AB10131" s="9"/>
      <c r="AC10131" t="s">
        <v>16675</v>
      </c>
      <c r="AD10131">
        <f t="shared" si="621"/>
        <v>0</v>
      </c>
      <c r="AF10131" s="3"/>
      <c r="AH10131" s="9"/>
    </row>
    <row r="10132" spans="1:34" ht="10.95" customHeight="1" outlineLevel="1" x14ac:dyDescent="0.25">
      <c r="A10132" t="s">
        <v>1710</v>
      </c>
      <c r="C10132" s="3" t="s">
        <v>12986</v>
      </c>
      <c r="D10132" s="3">
        <v>67</v>
      </c>
      <c r="E10132" s="9">
        <v>1894</v>
      </c>
      <c r="F10132" s="7" t="s">
        <v>639</v>
      </c>
      <c r="G10132" s="7" t="s">
        <v>6507</v>
      </c>
      <c r="H10132" s="8" t="s">
        <v>16675</v>
      </c>
      <c r="I10132" s="8" t="s">
        <v>16682</v>
      </c>
      <c r="J10132" s="19">
        <v>3</v>
      </c>
      <c r="K10132" s="19" t="s">
        <v>7738</v>
      </c>
      <c r="L10132" s="11"/>
      <c r="M10132" s="11"/>
      <c r="N10132" s="24"/>
      <c r="P10132" s="32"/>
      <c r="T10132" s="19"/>
      <c r="U10132" s="3"/>
      <c r="X10132" t="str">
        <f t="shared" si="622"/>
        <v/>
      </c>
      <c r="Z10132" t="str">
        <f t="shared" si="623"/>
        <v/>
      </c>
      <c r="AB10132" s="9"/>
      <c r="AC10132" t="s">
        <v>16675</v>
      </c>
      <c r="AD10132">
        <f t="shared" si="621"/>
        <v>0</v>
      </c>
      <c r="AF10132" s="3"/>
      <c r="AH10132" s="9"/>
    </row>
    <row r="10133" spans="1:34" ht="10.95" customHeight="1" outlineLevel="1" x14ac:dyDescent="0.25">
      <c r="A10133" t="s">
        <v>1710</v>
      </c>
      <c r="C10133" s="3" t="s">
        <v>12986</v>
      </c>
      <c r="D10133" s="3">
        <v>68</v>
      </c>
      <c r="E10133" s="9">
        <v>1894</v>
      </c>
      <c r="F10133" s="7" t="s">
        <v>633</v>
      </c>
      <c r="G10133" s="7" t="s">
        <v>3971</v>
      </c>
      <c r="H10133" s="8" t="s">
        <v>16675</v>
      </c>
      <c r="I10133" s="8" t="s">
        <v>16682</v>
      </c>
      <c r="J10133" s="19">
        <v>3</v>
      </c>
      <c r="K10133" s="19" t="s">
        <v>7738</v>
      </c>
      <c r="L10133" s="11"/>
      <c r="M10133" s="11"/>
      <c r="N10133" s="24"/>
      <c r="P10133" s="32"/>
      <c r="T10133" s="19"/>
      <c r="U10133" s="3"/>
      <c r="X10133" t="str">
        <f t="shared" si="622"/>
        <v/>
      </c>
      <c r="Z10133" t="str">
        <f t="shared" si="623"/>
        <v/>
      </c>
      <c r="AB10133" s="9"/>
      <c r="AC10133" t="s">
        <v>16675</v>
      </c>
      <c r="AD10133">
        <f t="shared" si="621"/>
        <v>0</v>
      </c>
      <c r="AF10133" s="3"/>
      <c r="AH10133" s="9"/>
    </row>
    <row r="10134" spans="1:34" ht="10.95" customHeight="1" outlineLevel="1" x14ac:dyDescent="0.25">
      <c r="A10134" t="s">
        <v>1710</v>
      </c>
      <c r="C10134" s="3" t="s">
        <v>12986</v>
      </c>
      <c r="D10134" s="3">
        <v>69</v>
      </c>
      <c r="E10134" s="9">
        <v>1894</v>
      </c>
      <c r="F10134" s="7" t="s">
        <v>817</v>
      </c>
      <c r="G10134" s="7" t="s">
        <v>5040</v>
      </c>
      <c r="H10134" s="8" t="s">
        <v>16675</v>
      </c>
      <c r="I10134" s="8" t="s">
        <v>16682</v>
      </c>
      <c r="J10134" s="19">
        <v>3</v>
      </c>
      <c r="K10134" s="19" t="s">
        <v>7738</v>
      </c>
      <c r="L10134" s="11"/>
      <c r="M10134" s="11"/>
      <c r="N10134" s="24"/>
      <c r="P10134" s="32"/>
      <c r="T10134" s="19"/>
      <c r="U10134" s="3"/>
      <c r="X10134" t="str">
        <f t="shared" si="622"/>
        <v/>
      </c>
      <c r="Z10134" t="str">
        <f t="shared" si="623"/>
        <v/>
      </c>
      <c r="AB10134" s="9"/>
      <c r="AC10134" t="s">
        <v>16675</v>
      </c>
      <c r="AD10134">
        <f t="shared" si="621"/>
        <v>0</v>
      </c>
      <c r="AF10134" s="3"/>
      <c r="AH10134" s="9"/>
    </row>
    <row r="10135" spans="1:34" ht="10.95" customHeight="1" outlineLevel="1" x14ac:dyDescent="0.25">
      <c r="A10135" t="s">
        <v>1710</v>
      </c>
      <c r="C10135" s="3" t="s">
        <v>12986</v>
      </c>
      <c r="D10135" s="3">
        <v>70</v>
      </c>
      <c r="E10135" s="9">
        <v>1895</v>
      </c>
      <c r="F10135" s="7" t="s">
        <v>6389</v>
      </c>
      <c r="G10135" s="7" t="s">
        <v>5484</v>
      </c>
      <c r="H10135" s="8" t="s">
        <v>5511</v>
      </c>
      <c r="I10135" s="8" t="s">
        <v>10711</v>
      </c>
      <c r="J10135" s="19">
        <v>3</v>
      </c>
      <c r="K10135" s="19" t="s">
        <v>7736</v>
      </c>
      <c r="L10135" s="11">
        <v>0.4</v>
      </c>
      <c r="M10135" s="11"/>
      <c r="N10135" s="24"/>
      <c r="P10135" s="32"/>
      <c r="T10135" s="19"/>
      <c r="U10135" s="3">
        <v>71</v>
      </c>
      <c r="X10135" t="str">
        <f t="shared" si="622"/>
        <v/>
      </c>
      <c r="Z10135" t="str">
        <f t="shared" si="623"/>
        <v/>
      </c>
      <c r="AB10135" s="9"/>
      <c r="AC10135" t="s">
        <v>5511</v>
      </c>
      <c r="AD10135">
        <f t="shared" si="621"/>
        <v>0</v>
      </c>
      <c r="AF10135" s="3"/>
      <c r="AG10135" t="s">
        <v>1712</v>
      </c>
      <c r="AH10135" s="9" t="s">
        <v>4613</v>
      </c>
    </row>
    <row r="10136" spans="1:34" ht="10.95" customHeight="1" outlineLevel="1" x14ac:dyDescent="0.25">
      <c r="A10136" t="s">
        <v>1710</v>
      </c>
      <c r="C10136" s="3" t="s">
        <v>12986</v>
      </c>
      <c r="D10136" s="3">
        <v>71</v>
      </c>
      <c r="E10136" s="9">
        <v>1895</v>
      </c>
      <c r="F10136" s="7" t="s">
        <v>4735</v>
      </c>
      <c r="G10136" s="7" t="s">
        <v>1676</v>
      </c>
      <c r="H10136" s="8" t="s">
        <v>5511</v>
      </c>
      <c r="I10136" s="8" t="s">
        <v>10711</v>
      </c>
      <c r="J10136" s="19">
        <v>3</v>
      </c>
      <c r="K10136" s="19" t="s">
        <v>7736</v>
      </c>
      <c r="L10136" s="11">
        <v>0.4</v>
      </c>
      <c r="M10136" s="11"/>
      <c r="N10136" s="24"/>
      <c r="P10136" s="32"/>
      <c r="T10136" s="19"/>
      <c r="U10136" s="3">
        <v>72</v>
      </c>
      <c r="X10136" t="str">
        <f t="shared" si="622"/>
        <v/>
      </c>
      <c r="Z10136" t="str">
        <f t="shared" si="623"/>
        <v/>
      </c>
      <c r="AB10136" s="9"/>
      <c r="AC10136" t="s">
        <v>5511</v>
      </c>
      <c r="AD10136">
        <f t="shared" si="621"/>
        <v>0</v>
      </c>
      <c r="AF10136" s="3"/>
      <c r="AG10136" t="s">
        <v>1712</v>
      </c>
      <c r="AH10136" s="9" t="s">
        <v>4613</v>
      </c>
    </row>
    <row r="10137" spans="1:34" ht="10.95" customHeight="1" outlineLevel="1" x14ac:dyDescent="0.25">
      <c r="A10137" t="s">
        <v>1710</v>
      </c>
      <c r="C10137" s="3" t="s">
        <v>12986</v>
      </c>
      <c r="D10137" s="3">
        <v>72</v>
      </c>
      <c r="E10137" s="9">
        <v>1895</v>
      </c>
      <c r="F10137" s="7" t="s">
        <v>5142</v>
      </c>
      <c r="G10137" s="7" t="s">
        <v>5561</v>
      </c>
      <c r="H10137" s="8" t="s">
        <v>5511</v>
      </c>
      <c r="I10137" s="8" t="s">
        <v>10711</v>
      </c>
      <c r="J10137" s="19">
        <v>3</v>
      </c>
      <c r="K10137" s="19" t="s">
        <v>7736</v>
      </c>
      <c r="L10137" s="11">
        <v>0.4</v>
      </c>
      <c r="M10137" s="11"/>
      <c r="N10137" s="24"/>
      <c r="P10137" s="32"/>
      <c r="T10137" s="19"/>
      <c r="U10137" s="3">
        <v>73</v>
      </c>
      <c r="X10137" t="str">
        <f t="shared" si="622"/>
        <v/>
      </c>
      <c r="Z10137" t="str">
        <f t="shared" si="623"/>
        <v/>
      </c>
      <c r="AB10137" s="9"/>
      <c r="AC10137" t="s">
        <v>5511</v>
      </c>
      <c r="AD10137">
        <f t="shared" si="621"/>
        <v>0</v>
      </c>
      <c r="AF10137" s="3"/>
      <c r="AG10137" t="s">
        <v>1712</v>
      </c>
      <c r="AH10137" s="9" t="s">
        <v>4613</v>
      </c>
    </row>
    <row r="10138" spans="1:34" ht="10.95" customHeight="1" outlineLevel="1" x14ac:dyDescent="0.25">
      <c r="A10138" t="s">
        <v>1710</v>
      </c>
      <c r="C10138" s="3" t="s">
        <v>12986</v>
      </c>
      <c r="D10138" s="3">
        <v>73</v>
      </c>
      <c r="E10138" s="9">
        <v>1895</v>
      </c>
      <c r="F10138" s="7" t="s">
        <v>5141</v>
      </c>
      <c r="G10138" s="7" t="s">
        <v>1828</v>
      </c>
      <c r="H10138" s="8" t="s">
        <v>5511</v>
      </c>
      <c r="I10138" s="8" t="s">
        <v>10711</v>
      </c>
      <c r="J10138" s="19">
        <v>3</v>
      </c>
      <c r="K10138" s="19" t="s">
        <v>7736</v>
      </c>
      <c r="L10138" s="11">
        <v>0.65</v>
      </c>
      <c r="M10138" s="11"/>
      <c r="N10138" s="24"/>
      <c r="P10138" s="32"/>
      <c r="T10138" s="19"/>
      <c r="U10138" s="3">
        <v>74</v>
      </c>
      <c r="X10138" t="str">
        <f t="shared" si="622"/>
        <v/>
      </c>
      <c r="Z10138" t="str">
        <f t="shared" si="623"/>
        <v/>
      </c>
      <c r="AB10138" s="9"/>
      <c r="AC10138" t="s">
        <v>5511</v>
      </c>
      <c r="AD10138">
        <f t="shared" si="621"/>
        <v>0</v>
      </c>
      <c r="AF10138" s="3"/>
      <c r="AG10138" t="s">
        <v>1712</v>
      </c>
      <c r="AH10138" s="9" t="s">
        <v>4613</v>
      </c>
    </row>
    <row r="10139" spans="1:34" ht="10.95" customHeight="1" outlineLevel="1" x14ac:dyDescent="0.25">
      <c r="A10139" t="s">
        <v>1710</v>
      </c>
      <c r="C10139" s="3" t="s">
        <v>12986</v>
      </c>
      <c r="D10139" s="3">
        <v>74</v>
      </c>
      <c r="E10139" s="9">
        <v>1895</v>
      </c>
      <c r="F10139" s="7" t="s">
        <v>2977</v>
      </c>
      <c r="G10139" s="7" t="s">
        <v>1510</v>
      </c>
      <c r="H10139" s="8" t="s">
        <v>5511</v>
      </c>
      <c r="I10139" s="8" t="s">
        <v>10711</v>
      </c>
      <c r="J10139" s="19">
        <v>3</v>
      </c>
      <c r="K10139" s="19" t="s">
        <v>7736</v>
      </c>
      <c r="L10139" s="11">
        <v>0.65</v>
      </c>
      <c r="M10139" s="11"/>
      <c r="N10139" s="24"/>
      <c r="P10139" s="32"/>
      <c r="T10139" s="19"/>
      <c r="U10139" s="3">
        <v>75</v>
      </c>
      <c r="X10139" t="str">
        <f t="shared" si="622"/>
        <v/>
      </c>
      <c r="Z10139" t="str">
        <f t="shared" si="623"/>
        <v/>
      </c>
      <c r="AB10139" s="9"/>
      <c r="AC10139" t="s">
        <v>5511</v>
      </c>
      <c r="AD10139">
        <f t="shared" si="621"/>
        <v>0</v>
      </c>
      <c r="AF10139" s="3"/>
      <c r="AG10139" t="s">
        <v>1712</v>
      </c>
      <c r="AH10139" s="9" t="s">
        <v>4613</v>
      </c>
    </row>
    <row r="10140" spans="1:34" ht="10.95" customHeight="1" outlineLevel="1" x14ac:dyDescent="0.25">
      <c r="A10140" t="s">
        <v>1710</v>
      </c>
      <c r="C10140" s="3" t="s">
        <v>12986</v>
      </c>
      <c r="D10140" s="3">
        <v>75</v>
      </c>
      <c r="E10140" s="9">
        <v>1895</v>
      </c>
      <c r="F10140" s="7" t="s">
        <v>3424</v>
      </c>
      <c r="G10140" s="7" t="s">
        <v>391</v>
      </c>
      <c r="H10140" s="8" t="s">
        <v>5511</v>
      </c>
      <c r="I10140" s="8" t="s">
        <v>10711</v>
      </c>
      <c r="J10140" s="19">
        <v>3</v>
      </c>
      <c r="K10140" s="19" t="s">
        <v>7736</v>
      </c>
      <c r="L10140" s="11">
        <v>7</v>
      </c>
      <c r="M10140" s="11"/>
      <c r="N10140" s="24"/>
      <c r="P10140" s="32"/>
      <c r="T10140" s="19"/>
      <c r="U10140" s="3">
        <v>76</v>
      </c>
      <c r="X10140" t="str">
        <f t="shared" si="622"/>
        <v/>
      </c>
      <c r="Z10140" t="str">
        <f t="shared" si="623"/>
        <v/>
      </c>
      <c r="AB10140" s="9"/>
      <c r="AC10140" t="s">
        <v>5511</v>
      </c>
      <c r="AD10140">
        <f t="shared" si="621"/>
        <v>0</v>
      </c>
      <c r="AF10140" s="3"/>
      <c r="AG10140" t="s">
        <v>1712</v>
      </c>
      <c r="AH10140" s="9" t="s">
        <v>4925</v>
      </c>
    </row>
    <row r="10141" spans="1:34" ht="10.95" customHeight="1" outlineLevel="1" x14ac:dyDescent="0.25">
      <c r="A10141" t="s">
        <v>1710</v>
      </c>
      <c r="C10141" s="3" t="s">
        <v>12986</v>
      </c>
      <c r="D10141" s="3">
        <v>76</v>
      </c>
      <c r="E10141" s="9">
        <v>1895</v>
      </c>
      <c r="F10141" s="7" t="s">
        <v>1101</v>
      </c>
      <c r="G10141" s="7" t="s">
        <v>433</v>
      </c>
      <c r="H10141" s="8" t="s">
        <v>5511</v>
      </c>
      <c r="I10141" s="8" t="s">
        <v>10711</v>
      </c>
      <c r="J10141" s="19">
        <v>3</v>
      </c>
      <c r="K10141" s="19" t="s">
        <v>7736</v>
      </c>
      <c r="L10141" s="11">
        <v>0.65</v>
      </c>
      <c r="M10141" s="11"/>
      <c r="N10141" s="24"/>
      <c r="P10141" s="32"/>
      <c r="T10141" s="19"/>
      <c r="U10141" s="3">
        <v>77</v>
      </c>
      <c r="X10141" t="str">
        <f t="shared" si="622"/>
        <v/>
      </c>
      <c r="Z10141" t="str">
        <f t="shared" si="623"/>
        <v/>
      </c>
      <c r="AB10141" s="9"/>
      <c r="AC10141" t="s">
        <v>5511</v>
      </c>
      <c r="AD10141">
        <f t="shared" si="621"/>
        <v>0</v>
      </c>
      <c r="AF10141" s="3"/>
      <c r="AG10141" t="s">
        <v>1712</v>
      </c>
      <c r="AH10141" s="9" t="s">
        <v>4613</v>
      </c>
    </row>
    <row r="10142" spans="1:34" ht="10.95" customHeight="1" outlineLevel="1" x14ac:dyDescent="0.25">
      <c r="A10142" t="s">
        <v>1710</v>
      </c>
      <c r="C10142" s="3" t="s">
        <v>12986</v>
      </c>
      <c r="D10142" s="3">
        <v>77</v>
      </c>
      <c r="E10142" s="9">
        <v>1895</v>
      </c>
      <c r="F10142" s="7" t="s">
        <v>639</v>
      </c>
      <c r="G10142" s="7" t="s">
        <v>1123</v>
      </c>
      <c r="H10142" s="8" t="s">
        <v>5511</v>
      </c>
      <c r="I10142" s="8" t="s">
        <v>10711</v>
      </c>
      <c r="J10142" s="19">
        <v>3</v>
      </c>
      <c r="K10142" s="19" t="s">
        <v>7736</v>
      </c>
      <c r="L10142" s="11">
        <v>0.65</v>
      </c>
      <c r="M10142" s="11"/>
      <c r="N10142" s="24"/>
      <c r="P10142" s="32"/>
      <c r="T10142" s="19"/>
      <c r="U10142" s="3">
        <v>78</v>
      </c>
      <c r="X10142" t="str">
        <f t="shared" si="622"/>
        <v/>
      </c>
      <c r="Z10142" t="str">
        <f t="shared" si="623"/>
        <v/>
      </c>
      <c r="AB10142" s="9"/>
      <c r="AC10142" t="s">
        <v>5511</v>
      </c>
      <c r="AD10142">
        <f t="shared" si="621"/>
        <v>0</v>
      </c>
      <c r="AF10142" s="3"/>
      <c r="AG10142" t="s">
        <v>1712</v>
      </c>
      <c r="AH10142" s="9" t="s">
        <v>4613</v>
      </c>
    </row>
    <row r="10143" spans="1:34" ht="10.95" customHeight="1" outlineLevel="1" x14ac:dyDescent="0.25">
      <c r="A10143" t="s">
        <v>1710</v>
      </c>
      <c r="C10143" s="3" t="s">
        <v>12986</v>
      </c>
      <c r="D10143" s="3">
        <v>78</v>
      </c>
      <c r="E10143" s="9">
        <v>1895</v>
      </c>
      <c r="F10143" s="7" t="s">
        <v>633</v>
      </c>
      <c r="G10143" s="7" t="s">
        <v>1584</v>
      </c>
      <c r="H10143" s="8" t="s">
        <v>5511</v>
      </c>
      <c r="I10143" s="8" t="s">
        <v>10711</v>
      </c>
      <c r="J10143" s="19">
        <v>3</v>
      </c>
      <c r="K10143" s="19" t="s">
        <v>7736</v>
      </c>
      <c r="L10143" s="11">
        <v>1.8</v>
      </c>
      <c r="M10143" s="11"/>
      <c r="N10143" s="24"/>
      <c r="P10143" s="32"/>
      <c r="T10143" s="19"/>
      <c r="U10143" s="3">
        <v>79</v>
      </c>
      <c r="X10143" t="str">
        <f t="shared" si="622"/>
        <v/>
      </c>
      <c r="Z10143" t="str">
        <f t="shared" si="623"/>
        <v/>
      </c>
      <c r="AB10143" s="9"/>
      <c r="AC10143" t="s">
        <v>5511</v>
      </c>
      <c r="AD10143">
        <f t="shared" si="621"/>
        <v>0</v>
      </c>
      <c r="AF10143" s="3"/>
      <c r="AG10143" t="s">
        <v>1712</v>
      </c>
      <c r="AH10143" s="9" t="s">
        <v>4613</v>
      </c>
    </row>
    <row r="10144" spans="1:34" ht="10.95" customHeight="1" outlineLevel="1" x14ac:dyDescent="0.25">
      <c r="A10144" t="s">
        <v>1710</v>
      </c>
      <c r="C10144" s="3" t="s">
        <v>12986</v>
      </c>
      <c r="D10144" s="3">
        <v>79</v>
      </c>
      <c r="E10144" s="9">
        <v>1895</v>
      </c>
      <c r="F10144" s="7" t="s">
        <v>817</v>
      </c>
      <c r="G10144" s="7" t="s">
        <v>5040</v>
      </c>
      <c r="H10144" s="8" t="s">
        <v>5511</v>
      </c>
      <c r="I10144" s="8" t="s">
        <v>10711</v>
      </c>
      <c r="J10144" s="19">
        <v>3</v>
      </c>
      <c r="K10144" s="19" t="s">
        <v>7736</v>
      </c>
      <c r="L10144" s="11">
        <v>0.65</v>
      </c>
      <c r="M10144" s="11"/>
      <c r="N10144" s="24"/>
      <c r="P10144" s="32"/>
      <c r="T10144" s="19"/>
      <c r="U10144" s="3">
        <v>80</v>
      </c>
      <c r="X10144" t="str">
        <f t="shared" si="622"/>
        <v/>
      </c>
      <c r="Z10144" t="str">
        <f t="shared" si="623"/>
        <v/>
      </c>
      <c r="AB10144" s="9"/>
      <c r="AC10144" t="s">
        <v>5511</v>
      </c>
      <c r="AD10144">
        <f t="shared" si="621"/>
        <v>0</v>
      </c>
      <c r="AF10144" s="3"/>
      <c r="AG10144" t="s">
        <v>1712</v>
      </c>
      <c r="AH10144" s="9" t="s">
        <v>4613</v>
      </c>
    </row>
    <row r="10145" spans="1:34" ht="10.95" customHeight="1" outlineLevel="1" x14ac:dyDescent="0.25">
      <c r="A10145" t="s">
        <v>1710</v>
      </c>
      <c r="C10145" s="3" t="s">
        <v>12986</v>
      </c>
      <c r="D10145" s="3" t="s">
        <v>4065</v>
      </c>
      <c r="E10145" s="9">
        <v>1895</v>
      </c>
      <c r="F10145" s="7" t="s">
        <v>21977</v>
      </c>
      <c r="G10145" s="7" t="s">
        <v>131</v>
      </c>
      <c r="H10145" s="8" t="s">
        <v>5511</v>
      </c>
      <c r="I10145" s="8"/>
      <c r="J10145" s="19">
        <v>3</v>
      </c>
      <c r="K10145" s="19" t="s">
        <v>7736</v>
      </c>
      <c r="L10145" s="11">
        <v>0.4</v>
      </c>
      <c r="M10145" s="11"/>
      <c r="N10145" s="24"/>
      <c r="P10145" s="32"/>
      <c r="T10145" s="19"/>
      <c r="U10145" s="3" t="s">
        <v>5525</v>
      </c>
      <c r="X10145" t="str">
        <f t="shared" si="622"/>
        <v/>
      </c>
      <c r="Z10145" t="str">
        <f t="shared" si="623"/>
        <v/>
      </c>
      <c r="AB10145" s="9"/>
      <c r="AC10145" t="s">
        <v>5511</v>
      </c>
      <c r="AD10145">
        <f t="shared" si="621"/>
        <v>0</v>
      </c>
      <c r="AF10145" s="3"/>
      <c r="AG10145" t="s">
        <v>1712</v>
      </c>
      <c r="AH10145" s="9" t="s">
        <v>4613</v>
      </c>
    </row>
    <row r="10146" spans="1:34" ht="10.95" customHeight="1" outlineLevel="1" x14ac:dyDescent="0.25">
      <c r="A10146" t="s">
        <v>1710</v>
      </c>
      <c r="C10146" s="3" t="s">
        <v>12986</v>
      </c>
      <c r="D10146" s="3" t="s">
        <v>4065</v>
      </c>
      <c r="E10146" s="9">
        <v>1895</v>
      </c>
      <c r="F10146" s="7" t="s">
        <v>4735</v>
      </c>
      <c r="G10146" s="7" t="s">
        <v>131</v>
      </c>
      <c r="H10146" s="8" t="s">
        <v>5511</v>
      </c>
      <c r="I10146" s="8"/>
      <c r="J10146" s="19">
        <v>3</v>
      </c>
      <c r="K10146" s="19" t="s">
        <v>7736</v>
      </c>
      <c r="L10146" s="11">
        <v>1.3</v>
      </c>
      <c r="M10146" s="11"/>
      <c r="N10146" s="24"/>
      <c r="P10146" s="32"/>
      <c r="T10146" s="19"/>
      <c r="U10146" s="3" t="s">
        <v>5526</v>
      </c>
      <c r="X10146" t="str">
        <f t="shared" si="622"/>
        <v/>
      </c>
      <c r="Z10146" t="str">
        <f t="shared" si="623"/>
        <v/>
      </c>
      <c r="AB10146" s="9"/>
      <c r="AC10146" t="s">
        <v>5511</v>
      </c>
      <c r="AD10146">
        <f t="shared" si="621"/>
        <v>0</v>
      </c>
      <c r="AF10146" s="3"/>
      <c r="AG10146" t="s">
        <v>1712</v>
      </c>
      <c r="AH10146" s="9" t="s">
        <v>4613</v>
      </c>
    </row>
    <row r="10147" spans="1:34" ht="10.95" customHeight="1" outlineLevel="1" x14ac:dyDescent="0.25">
      <c r="A10147" t="s">
        <v>1710</v>
      </c>
      <c r="C10147" s="3" t="s">
        <v>12986</v>
      </c>
      <c r="D10147" s="3" t="s">
        <v>4065</v>
      </c>
      <c r="E10147" s="9">
        <v>1895</v>
      </c>
      <c r="F10147" s="7" t="s">
        <v>5142</v>
      </c>
      <c r="G10147" s="7" t="s">
        <v>131</v>
      </c>
      <c r="H10147" s="8" t="s">
        <v>5511</v>
      </c>
      <c r="I10147" s="8"/>
      <c r="J10147" s="19">
        <v>3</v>
      </c>
      <c r="K10147" s="19" t="s">
        <v>7736</v>
      </c>
      <c r="L10147" s="11">
        <v>1</v>
      </c>
      <c r="M10147" s="11"/>
      <c r="N10147" s="24"/>
      <c r="P10147" s="32"/>
      <c r="T10147" s="19"/>
      <c r="U10147" s="3" t="s">
        <v>5527</v>
      </c>
      <c r="X10147" t="str">
        <f t="shared" si="622"/>
        <v/>
      </c>
      <c r="Z10147" t="str">
        <f t="shared" si="623"/>
        <v/>
      </c>
      <c r="AB10147" s="9"/>
      <c r="AC10147" t="s">
        <v>5511</v>
      </c>
      <c r="AD10147">
        <f t="shared" si="621"/>
        <v>0</v>
      </c>
      <c r="AF10147" s="3"/>
      <c r="AG10147" t="s">
        <v>1712</v>
      </c>
      <c r="AH10147" s="9" t="s">
        <v>4613</v>
      </c>
    </row>
    <row r="10148" spans="1:34" ht="10.95" customHeight="1" outlineLevel="1" x14ac:dyDescent="0.25">
      <c r="A10148" t="s">
        <v>1710</v>
      </c>
      <c r="C10148" s="3" t="s">
        <v>12986</v>
      </c>
      <c r="D10148" s="3" t="s">
        <v>4065</v>
      </c>
      <c r="E10148" s="9">
        <v>1895</v>
      </c>
      <c r="F10148" s="7" t="s">
        <v>5141</v>
      </c>
      <c r="G10148" s="7" t="s">
        <v>131</v>
      </c>
      <c r="H10148" s="8" t="s">
        <v>5511</v>
      </c>
      <c r="I10148" s="8"/>
      <c r="J10148" s="19">
        <v>3</v>
      </c>
      <c r="K10148" s="19" t="s">
        <v>7736</v>
      </c>
      <c r="L10148" s="11">
        <v>1</v>
      </c>
      <c r="M10148" s="11"/>
      <c r="N10148" s="24"/>
      <c r="P10148" s="32"/>
      <c r="T10148" s="19"/>
      <c r="U10148" s="3" t="s">
        <v>5528</v>
      </c>
      <c r="X10148" t="str">
        <f t="shared" si="622"/>
        <v/>
      </c>
      <c r="Z10148" t="str">
        <f t="shared" si="623"/>
        <v/>
      </c>
      <c r="AB10148" s="9"/>
      <c r="AC10148" t="s">
        <v>5511</v>
      </c>
      <c r="AD10148">
        <f t="shared" si="621"/>
        <v>0</v>
      </c>
      <c r="AF10148" s="3"/>
      <c r="AG10148" t="s">
        <v>1712</v>
      </c>
      <c r="AH10148" s="9" t="s">
        <v>4613</v>
      </c>
    </row>
    <row r="10149" spans="1:34" ht="10.95" customHeight="1" outlineLevel="1" x14ac:dyDescent="0.25">
      <c r="A10149" t="s">
        <v>1710</v>
      </c>
      <c r="C10149" s="3" t="s">
        <v>12986</v>
      </c>
      <c r="D10149" s="3" t="s">
        <v>4065</v>
      </c>
      <c r="E10149" s="9">
        <v>1895</v>
      </c>
      <c r="F10149" s="7" t="s">
        <v>2977</v>
      </c>
      <c r="G10149" s="7" t="s">
        <v>131</v>
      </c>
      <c r="H10149" s="8" t="s">
        <v>5511</v>
      </c>
      <c r="I10149" s="8"/>
      <c r="J10149" s="19">
        <v>3</v>
      </c>
      <c r="K10149" s="19" t="s">
        <v>7736</v>
      </c>
      <c r="L10149" s="11">
        <v>1.2</v>
      </c>
      <c r="M10149" s="11"/>
      <c r="N10149" s="24"/>
      <c r="P10149" s="32"/>
      <c r="T10149" s="19"/>
      <c r="U10149" s="3" t="s">
        <v>5529</v>
      </c>
      <c r="X10149" t="str">
        <f t="shared" si="622"/>
        <v/>
      </c>
      <c r="Z10149" t="str">
        <f t="shared" si="623"/>
        <v/>
      </c>
      <c r="AB10149" s="9"/>
      <c r="AC10149" t="s">
        <v>5511</v>
      </c>
      <c r="AD10149">
        <f t="shared" si="621"/>
        <v>0</v>
      </c>
      <c r="AF10149" s="3"/>
      <c r="AG10149" t="s">
        <v>1712</v>
      </c>
      <c r="AH10149" s="9" t="s">
        <v>4613</v>
      </c>
    </row>
    <row r="10150" spans="1:34" ht="10.95" customHeight="1" outlineLevel="1" x14ac:dyDescent="0.25">
      <c r="A10150" t="s">
        <v>1710</v>
      </c>
      <c r="C10150" s="3" t="s">
        <v>12986</v>
      </c>
      <c r="D10150" s="3" t="s">
        <v>4065</v>
      </c>
      <c r="E10150" s="9">
        <v>1895</v>
      </c>
      <c r="F10150" s="7" t="s">
        <v>3424</v>
      </c>
      <c r="G10150" s="7" t="s">
        <v>131</v>
      </c>
      <c r="H10150" s="8" t="s">
        <v>5511</v>
      </c>
      <c r="I10150" s="8"/>
      <c r="J10150" s="19">
        <v>3</v>
      </c>
      <c r="K10150" s="19" t="s">
        <v>7736</v>
      </c>
      <c r="L10150" s="11">
        <v>1</v>
      </c>
      <c r="M10150" s="11"/>
      <c r="N10150" s="24"/>
      <c r="P10150" s="32"/>
      <c r="T10150" s="19"/>
      <c r="U10150" s="3" t="s">
        <v>2584</v>
      </c>
      <c r="X10150" t="str">
        <f t="shared" si="622"/>
        <v/>
      </c>
      <c r="Z10150" t="str">
        <f t="shared" si="623"/>
        <v/>
      </c>
      <c r="AB10150" s="9"/>
      <c r="AC10150" t="s">
        <v>5511</v>
      </c>
      <c r="AD10150">
        <f t="shared" si="621"/>
        <v>0</v>
      </c>
      <c r="AF10150" s="3"/>
      <c r="AG10150" t="s">
        <v>1712</v>
      </c>
      <c r="AH10150" s="9" t="s">
        <v>4613</v>
      </c>
    </row>
    <row r="10151" spans="1:34" ht="10.95" customHeight="1" outlineLevel="1" x14ac:dyDescent="0.25">
      <c r="A10151" t="s">
        <v>1710</v>
      </c>
      <c r="C10151" s="3" t="s">
        <v>12986</v>
      </c>
      <c r="D10151" s="3" t="s">
        <v>4065</v>
      </c>
      <c r="E10151" s="9">
        <v>1895</v>
      </c>
      <c r="F10151" s="7" t="s">
        <v>1101</v>
      </c>
      <c r="G10151" s="7" t="s">
        <v>131</v>
      </c>
      <c r="H10151" s="8" t="s">
        <v>5511</v>
      </c>
      <c r="I10151" s="8"/>
      <c r="J10151" s="19">
        <v>3</v>
      </c>
      <c r="K10151" s="19" t="s">
        <v>7736</v>
      </c>
      <c r="L10151" s="11">
        <v>1</v>
      </c>
      <c r="M10151" s="11"/>
      <c r="N10151" s="24"/>
      <c r="P10151" s="32"/>
      <c r="T10151" s="19"/>
      <c r="U10151" s="3" t="s">
        <v>5530</v>
      </c>
      <c r="X10151" t="str">
        <f t="shared" si="622"/>
        <v/>
      </c>
      <c r="Z10151" t="str">
        <f t="shared" si="623"/>
        <v/>
      </c>
      <c r="AB10151" s="9"/>
      <c r="AC10151" t="s">
        <v>5511</v>
      </c>
      <c r="AD10151">
        <f t="shared" si="621"/>
        <v>0</v>
      </c>
      <c r="AF10151" s="3"/>
      <c r="AG10151" t="s">
        <v>1712</v>
      </c>
      <c r="AH10151" s="9" t="s">
        <v>4613</v>
      </c>
    </row>
    <row r="10152" spans="1:34" ht="10.95" customHeight="1" outlineLevel="1" x14ac:dyDescent="0.25">
      <c r="A10152" t="s">
        <v>1710</v>
      </c>
      <c r="C10152" s="3" t="s">
        <v>12986</v>
      </c>
      <c r="D10152" s="3" t="s">
        <v>4065</v>
      </c>
      <c r="E10152" s="9">
        <v>1895</v>
      </c>
      <c r="F10152" s="7" t="s">
        <v>639</v>
      </c>
      <c r="G10152" s="7" t="s">
        <v>131</v>
      </c>
      <c r="H10152" s="8" t="s">
        <v>5511</v>
      </c>
      <c r="I10152" s="8"/>
      <c r="J10152" s="19">
        <v>3</v>
      </c>
      <c r="K10152" s="19" t="s">
        <v>7736</v>
      </c>
      <c r="L10152" s="11">
        <v>0.6</v>
      </c>
      <c r="M10152" s="11"/>
      <c r="N10152" s="24"/>
      <c r="P10152" s="32"/>
      <c r="T10152" s="19"/>
      <c r="U10152" s="3" t="s">
        <v>5531</v>
      </c>
      <c r="X10152" t="str">
        <f t="shared" si="622"/>
        <v/>
      </c>
      <c r="Z10152" t="str">
        <f t="shared" si="623"/>
        <v/>
      </c>
      <c r="AB10152" s="9"/>
      <c r="AC10152" t="s">
        <v>5511</v>
      </c>
      <c r="AD10152">
        <f t="shared" si="621"/>
        <v>0</v>
      </c>
      <c r="AF10152" s="3"/>
      <c r="AG10152" t="s">
        <v>1712</v>
      </c>
      <c r="AH10152" s="9" t="s">
        <v>4613</v>
      </c>
    </row>
    <row r="10153" spans="1:34" ht="10.95" customHeight="1" outlineLevel="1" x14ac:dyDescent="0.25">
      <c r="A10153" t="s">
        <v>1710</v>
      </c>
      <c r="C10153" s="3" t="s">
        <v>12986</v>
      </c>
      <c r="D10153" s="3" t="s">
        <v>4065</v>
      </c>
      <c r="E10153" s="9">
        <v>1895</v>
      </c>
      <c r="F10153" s="7" t="s">
        <v>633</v>
      </c>
      <c r="G10153" s="7" t="s">
        <v>131</v>
      </c>
      <c r="H10153" s="8" t="s">
        <v>5511</v>
      </c>
      <c r="I10153" s="8"/>
      <c r="J10153" s="19">
        <v>3</v>
      </c>
      <c r="K10153" s="19" t="s">
        <v>7736</v>
      </c>
      <c r="L10153" s="11">
        <v>0.6</v>
      </c>
      <c r="M10153" s="11"/>
      <c r="N10153" s="24"/>
      <c r="P10153" s="32"/>
      <c r="T10153" s="19"/>
      <c r="U10153" s="3" t="s">
        <v>5532</v>
      </c>
      <c r="X10153" t="str">
        <f t="shared" si="622"/>
        <v/>
      </c>
      <c r="Z10153" t="str">
        <f t="shared" si="623"/>
        <v/>
      </c>
      <c r="AB10153" s="9"/>
      <c r="AC10153" t="s">
        <v>5511</v>
      </c>
      <c r="AD10153">
        <f t="shared" si="621"/>
        <v>0</v>
      </c>
      <c r="AF10153" s="3"/>
      <c r="AG10153" t="s">
        <v>1712</v>
      </c>
      <c r="AH10153" s="9" t="s">
        <v>4613</v>
      </c>
    </row>
    <row r="10154" spans="1:34" ht="10.95" customHeight="1" outlineLevel="1" x14ac:dyDescent="0.25">
      <c r="A10154" t="s">
        <v>1710</v>
      </c>
      <c r="C10154" s="3" t="s">
        <v>12986</v>
      </c>
      <c r="D10154" s="3" t="s">
        <v>4065</v>
      </c>
      <c r="E10154" s="9">
        <v>1895</v>
      </c>
      <c r="F10154" s="7" t="s">
        <v>817</v>
      </c>
      <c r="G10154" s="7" t="s">
        <v>131</v>
      </c>
      <c r="H10154" s="8" t="s">
        <v>5511</v>
      </c>
      <c r="I10154" s="8"/>
      <c r="J10154" s="19">
        <v>3</v>
      </c>
      <c r="K10154" s="19" t="s">
        <v>7736</v>
      </c>
      <c r="L10154" s="11">
        <v>1</v>
      </c>
      <c r="M10154" s="11"/>
      <c r="N10154" s="24"/>
      <c r="P10154" s="32"/>
      <c r="T10154" s="19"/>
      <c r="U10154" s="3" t="s">
        <v>5533</v>
      </c>
      <c r="X10154" t="str">
        <f t="shared" si="622"/>
        <v/>
      </c>
      <c r="Z10154" t="str">
        <f t="shared" si="623"/>
        <v/>
      </c>
      <c r="AB10154" s="9"/>
      <c r="AC10154" t="s">
        <v>5511</v>
      </c>
      <c r="AD10154">
        <f t="shared" si="621"/>
        <v>0</v>
      </c>
      <c r="AF10154" s="3"/>
      <c r="AG10154" t="s">
        <v>1712</v>
      </c>
      <c r="AH10154" s="9" t="s">
        <v>4613</v>
      </c>
    </row>
    <row r="10155" spans="1:34" ht="10.95" customHeight="1" outlineLevel="1" x14ac:dyDescent="0.25">
      <c r="A10155" t="s">
        <v>1710</v>
      </c>
      <c r="C10155" s="3" t="s">
        <v>12986</v>
      </c>
      <c r="D10155" s="3" t="s">
        <v>4065</v>
      </c>
      <c r="E10155" s="9">
        <v>1895</v>
      </c>
      <c r="F10155" s="7" t="s">
        <v>6389</v>
      </c>
      <c r="G10155" s="7" t="s">
        <v>131</v>
      </c>
      <c r="H10155" s="8" t="s">
        <v>5511</v>
      </c>
      <c r="I10155" s="8"/>
      <c r="J10155" s="19">
        <v>3</v>
      </c>
      <c r="K10155" s="19" t="s">
        <v>7736</v>
      </c>
      <c r="L10155" s="11">
        <v>0.3</v>
      </c>
      <c r="M10155" s="11"/>
      <c r="N10155" s="24"/>
      <c r="P10155" s="32"/>
      <c r="T10155" s="19"/>
      <c r="U10155" s="3" t="s">
        <v>3732</v>
      </c>
      <c r="X10155" t="str">
        <f t="shared" si="622"/>
        <v/>
      </c>
      <c r="Z10155" t="str">
        <f t="shared" si="623"/>
        <v/>
      </c>
      <c r="AB10155" s="9"/>
      <c r="AC10155" t="s">
        <v>5511</v>
      </c>
      <c r="AD10155">
        <f t="shared" si="621"/>
        <v>0</v>
      </c>
      <c r="AF10155" s="3"/>
      <c r="AG10155" t="s">
        <v>1712</v>
      </c>
      <c r="AH10155" s="9" t="s">
        <v>4613</v>
      </c>
    </row>
    <row r="10156" spans="1:34" ht="10.95" customHeight="1" outlineLevel="1" x14ac:dyDescent="0.25">
      <c r="A10156" t="s">
        <v>1710</v>
      </c>
      <c r="C10156" s="3" t="s">
        <v>12986</v>
      </c>
      <c r="D10156" s="3" t="s">
        <v>4065</v>
      </c>
      <c r="E10156" s="9">
        <v>1895</v>
      </c>
      <c r="F10156" s="7" t="s">
        <v>4735</v>
      </c>
      <c r="G10156" s="7" t="s">
        <v>131</v>
      </c>
      <c r="H10156" s="8" t="s">
        <v>5511</v>
      </c>
      <c r="I10156" s="8"/>
      <c r="J10156" s="19">
        <v>3</v>
      </c>
      <c r="K10156" s="19" t="s">
        <v>7736</v>
      </c>
      <c r="L10156" s="11">
        <v>0.3</v>
      </c>
      <c r="M10156" s="11"/>
      <c r="N10156" s="24"/>
      <c r="P10156" s="32"/>
      <c r="T10156" s="19"/>
      <c r="U10156" s="3" t="s">
        <v>3733</v>
      </c>
      <c r="X10156" t="str">
        <f t="shared" si="622"/>
        <v/>
      </c>
      <c r="Z10156" t="str">
        <f t="shared" si="623"/>
        <v/>
      </c>
      <c r="AB10156" s="9"/>
      <c r="AC10156" t="s">
        <v>5511</v>
      </c>
      <c r="AD10156">
        <f t="shared" si="621"/>
        <v>0</v>
      </c>
      <c r="AF10156" s="3"/>
      <c r="AG10156" t="s">
        <v>1712</v>
      </c>
      <c r="AH10156" s="9" t="s">
        <v>4613</v>
      </c>
    </row>
    <row r="10157" spans="1:34" ht="10.95" customHeight="1" outlineLevel="1" x14ac:dyDescent="0.25">
      <c r="A10157" t="s">
        <v>1710</v>
      </c>
      <c r="C10157" s="3" t="s">
        <v>12986</v>
      </c>
      <c r="D10157" s="3" t="s">
        <v>4065</v>
      </c>
      <c r="E10157" s="9">
        <v>1895</v>
      </c>
      <c r="F10157" s="7" t="s">
        <v>5142</v>
      </c>
      <c r="G10157" s="7" t="s">
        <v>131</v>
      </c>
      <c r="H10157" s="8" t="s">
        <v>5511</v>
      </c>
      <c r="I10157" s="8"/>
      <c r="J10157" s="19">
        <v>3</v>
      </c>
      <c r="K10157" s="19" t="s">
        <v>7736</v>
      </c>
      <c r="L10157" s="11">
        <v>0.15</v>
      </c>
      <c r="M10157" s="11"/>
      <c r="N10157" s="24"/>
      <c r="P10157" s="32"/>
      <c r="T10157" s="19"/>
      <c r="U10157" s="3" t="s">
        <v>3734</v>
      </c>
      <c r="X10157" t="str">
        <f t="shared" si="622"/>
        <v/>
      </c>
      <c r="Z10157" t="str">
        <f t="shared" si="623"/>
        <v/>
      </c>
      <c r="AB10157" s="9"/>
      <c r="AC10157" t="s">
        <v>5511</v>
      </c>
      <c r="AD10157">
        <f t="shared" si="621"/>
        <v>0</v>
      </c>
      <c r="AF10157" s="3"/>
      <c r="AG10157" t="s">
        <v>1712</v>
      </c>
      <c r="AH10157" s="9" t="s">
        <v>4613</v>
      </c>
    </row>
    <row r="10158" spans="1:34" ht="10.95" customHeight="1" outlineLevel="1" x14ac:dyDescent="0.25">
      <c r="A10158" t="s">
        <v>1710</v>
      </c>
      <c r="C10158" s="3" t="s">
        <v>12986</v>
      </c>
      <c r="D10158" s="3" t="s">
        <v>4065</v>
      </c>
      <c r="E10158" s="9">
        <v>1895</v>
      </c>
      <c r="F10158" s="7" t="s">
        <v>5141</v>
      </c>
      <c r="G10158" s="7" t="s">
        <v>131</v>
      </c>
      <c r="H10158" s="8" t="s">
        <v>5511</v>
      </c>
      <c r="I10158" s="8"/>
      <c r="J10158" s="19">
        <v>3</v>
      </c>
      <c r="K10158" s="19" t="s">
        <v>7736</v>
      </c>
      <c r="L10158" s="11">
        <v>0.3</v>
      </c>
      <c r="M10158" s="11"/>
      <c r="N10158" s="24"/>
      <c r="P10158" s="32"/>
      <c r="T10158" s="19"/>
      <c r="U10158" s="3" t="s">
        <v>3735</v>
      </c>
      <c r="X10158" t="str">
        <f t="shared" si="622"/>
        <v/>
      </c>
      <c r="Z10158" t="str">
        <f t="shared" si="623"/>
        <v/>
      </c>
      <c r="AB10158" s="9"/>
      <c r="AC10158" t="s">
        <v>5511</v>
      </c>
      <c r="AD10158">
        <f t="shared" si="621"/>
        <v>0</v>
      </c>
      <c r="AF10158" s="3"/>
      <c r="AG10158" t="s">
        <v>1712</v>
      </c>
      <c r="AH10158" s="9" t="s">
        <v>4613</v>
      </c>
    </row>
    <row r="10159" spans="1:34" ht="10.95" customHeight="1" outlineLevel="1" x14ac:dyDescent="0.25">
      <c r="A10159" t="s">
        <v>1710</v>
      </c>
      <c r="C10159" s="3" t="s">
        <v>12986</v>
      </c>
      <c r="D10159" s="3" t="s">
        <v>4065</v>
      </c>
      <c r="E10159" s="9">
        <v>1895</v>
      </c>
      <c r="F10159" s="7" t="s">
        <v>2977</v>
      </c>
      <c r="G10159" s="7" t="s">
        <v>131</v>
      </c>
      <c r="H10159" s="8" t="s">
        <v>5511</v>
      </c>
      <c r="I10159" s="8"/>
      <c r="J10159" s="19">
        <v>3</v>
      </c>
      <c r="K10159" s="19" t="s">
        <v>7736</v>
      </c>
      <c r="L10159" s="11">
        <v>0.15</v>
      </c>
      <c r="M10159" s="11"/>
      <c r="N10159" s="24"/>
      <c r="P10159" s="32"/>
      <c r="T10159" s="19"/>
      <c r="U10159" s="3" t="s">
        <v>3736</v>
      </c>
      <c r="X10159" t="str">
        <f t="shared" si="622"/>
        <v/>
      </c>
      <c r="Z10159" t="str">
        <f t="shared" si="623"/>
        <v/>
      </c>
      <c r="AB10159" s="9"/>
      <c r="AC10159" t="s">
        <v>5511</v>
      </c>
      <c r="AD10159">
        <f t="shared" si="621"/>
        <v>0</v>
      </c>
      <c r="AF10159" s="3"/>
      <c r="AG10159" t="s">
        <v>1712</v>
      </c>
      <c r="AH10159" s="9" t="s">
        <v>4613</v>
      </c>
    </row>
    <row r="10160" spans="1:34" ht="10.95" customHeight="1" outlineLevel="1" x14ac:dyDescent="0.25">
      <c r="A10160" t="s">
        <v>1710</v>
      </c>
      <c r="C10160" s="3" t="s">
        <v>12986</v>
      </c>
      <c r="D10160" s="3" t="s">
        <v>4065</v>
      </c>
      <c r="E10160" s="9">
        <v>1895</v>
      </c>
      <c r="F10160" s="7" t="s">
        <v>3424</v>
      </c>
      <c r="G10160" s="7" t="s">
        <v>131</v>
      </c>
      <c r="H10160" s="8" t="s">
        <v>5511</v>
      </c>
      <c r="I10160" s="8"/>
      <c r="J10160" s="19">
        <v>3</v>
      </c>
      <c r="K10160" s="19" t="s">
        <v>7736</v>
      </c>
      <c r="L10160" s="11">
        <v>0.3</v>
      </c>
      <c r="M10160" s="11"/>
      <c r="N10160" s="24"/>
      <c r="P10160" s="32"/>
      <c r="T10160" s="19"/>
      <c r="U10160" s="3" t="s">
        <v>3737</v>
      </c>
      <c r="X10160" t="str">
        <f t="shared" si="622"/>
        <v/>
      </c>
      <c r="Z10160" t="str">
        <f t="shared" si="623"/>
        <v/>
      </c>
      <c r="AB10160" s="9"/>
      <c r="AC10160" t="s">
        <v>5511</v>
      </c>
      <c r="AD10160">
        <f t="shared" si="621"/>
        <v>0</v>
      </c>
      <c r="AF10160" s="3"/>
      <c r="AG10160" t="s">
        <v>1712</v>
      </c>
      <c r="AH10160" s="9" t="s">
        <v>4613</v>
      </c>
    </row>
    <row r="10161" spans="1:34" ht="10.95" customHeight="1" outlineLevel="1" x14ac:dyDescent="0.25">
      <c r="A10161" t="s">
        <v>1710</v>
      </c>
      <c r="C10161" s="3" t="s">
        <v>12986</v>
      </c>
      <c r="D10161" s="3" t="s">
        <v>4065</v>
      </c>
      <c r="E10161" s="9">
        <v>1895</v>
      </c>
      <c r="F10161" s="7" t="s">
        <v>1101</v>
      </c>
      <c r="G10161" s="7" t="s">
        <v>131</v>
      </c>
      <c r="H10161" s="8" t="s">
        <v>5511</v>
      </c>
      <c r="I10161" s="8"/>
      <c r="J10161" s="19">
        <v>3</v>
      </c>
      <c r="K10161" s="19" t="s">
        <v>7736</v>
      </c>
      <c r="L10161" s="11">
        <v>0.15</v>
      </c>
      <c r="M10161" s="11"/>
      <c r="N10161" s="24"/>
      <c r="P10161" s="32"/>
      <c r="T10161" s="19"/>
      <c r="U10161" s="3" t="s">
        <v>3738</v>
      </c>
      <c r="X10161" t="str">
        <f t="shared" si="622"/>
        <v/>
      </c>
      <c r="Z10161" t="str">
        <f t="shared" si="623"/>
        <v/>
      </c>
      <c r="AB10161" s="9"/>
      <c r="AC10161" t="s">
        <v>5511</v>
      </c>
      <c r="AD10161">
        <f t="shared" si="621"/>
        <v>0</v>
      </c>
      <c r="AF10161" s="3"/>
      <c r="AG10161" t="s">
        <v>1712</v>
      </c>
      <c r="AH10161" s="9" t="s">
        <v>4613</v>
      </c>
    </row>
    <row r="10162" spans="1:34" ht="10.95" customHeight="1" outlineLevel="1" collapsed="1" x14ac:dyDescent="0.25">
      <c r="A10162" t="s">
        <v>1710</v>
      </c>
      <c r="C10162" s="3" t="s">
        <v>12986</v>
      </c>
      <c r="D10162" s="3" t="s">
        <v>4065</v>
      </c>
      <c r="E10162" s="9">
        <v>1895</v>
      </c>
      <c r="F10162" s="7" t="s">
        <v>639</v>
      </c>
      <c r="G10162" s="7" t="s">
        <v>131</v>
      </c>
      <c r="H10162" s="8" t="s">
        <v>5511</v>
      </c>
      <c r="I10162" s="8"/>
      <c r="J10162" s="19">
        <v>3</v>
      </c>
      <c r="K10162" s="19" t="s">
        <v>7736</v>
      </c>
      <c r="L10162" s="11">
        <v>0.15</v>
      </c>
      <c r="M10162" s="11"/>
      <c r="N10162" s="24"/>
      <c r="P10162" s="32"/>
      <c r="T10162" s="19"/>
      <c r="U10162" s="3" t="s">
        <v>3739</v>
      </c>
      <c r="X10162" t="str">
        <f t="shared" si="622"/>
        <v/>
      </c>
      <c r="Z10162" t="str">
        <f t="shared" si="623"/>
        <v/>
      </c>
      <c r="AB10162" s="9"/>
      <c r="AC10162" t="s">
        <v>5511</v>
      </c>
      <c r="AD10162">
        <f t="shared" si="621"/>
        <v>0</v>
      </c>
      <c r="AF10162" s="3"/>
      <c r="AG10162" t="s">
        <v>1712</v>
      </c>
      <c r="AH10162" s="9" t="s">
        <v>4613</v>
      </c>
    </row>
    <row r="10163" spans="1:34" ht="10.95" customHeight="1" outlineLevel="1" x14ac:dyDescent="0.25">
      <c r="A10163" t="s">
        <v>1710</v>
      </c>
      <c r="C10163" s="3" t="s">
        <v>12986</v>
      </c>
      <c r="D10163" s="3" t="s">
        <v>4065</v>
      </c>
      <c r="E10163" s="9">
        <v>1895</v>
      </c>
      <c r="F10163" s="7" t="s">
        <v>633</v>
      </c>
      <c r="G10163" s="7" t="s">
        <v>131</v>
      </c>
      <c r="H10163" s="8" t="s">
        <v>5511</v>
      </c>
      <c r="I10163" s="8"/>
      <c r="J10163" s="19">
        <v>3</v>
      </c>
      <c r="K10163" s="19" t="s">
        <v>7736</v>
      </c>
      <c r="L10163" s="11">
        <v>0.15</v>
      </c>
      <c r="M10163" s="11"/>
      <c r="N10163" s="24"/>
      <c r="P10163" s="32"/>
      <c r="T10163" s="19"/>
      <c r="U10163" s="3" t="s">
        <v>5373</v>
      </c>
      <c r="X10163" t="str">
        <f t="shared" si="622"/>
        <v/>
      </c>
      <c r="Z10163" t="str">
        <f t="shared" si="623"/>
        <v/>
      </c>
      <c r="AB10163" s="9"/>
      <c r="AC10163" t="s">
        <v>5511</v>
      </c>
      <c r="AD10163">
        <f t="shared" si="621"/>
        <v>0</v>
      </c>
      <c r="AF10163" s="3"/>
      <c r="AG10163" t="s">
        <v>1712</v>
      </c>
      <c r="AH10163" s="9" t="s">
        <v>4613</v>
      </c>
    </row>
    <row r="10164" spans="1:34" ht="10.95" customHeight="1" outlineLevel="1" x14ac:dyDescent="0.25">
      <c r="A10164" t="s">
        <v>1710</v>
      </c>
      <c r="C10164" s="3" t="s">
        <v>12986</v>
      </c>
      <c r="D10164" s="3" t="s">
        <v>4065</v>
      </c>
      <c r="E10164" s="9">
        <v>1895</v>
      </c>
      <c r="F10164" s="7" t="s">
        <v>817</v>
      </c>
      <c r="G10164" s="7" t="s">
        <v>131</v>
      </c>
      <c r="H10164" s="8" t="s">
        <v>5511</v>
      </c>
      <c r="I10164" s="8"/>
      <c r="J10164" s="19">
        <v>3</v>
      </c>
      <c r="K10164" s="19" t="s">
        <v>7736</v>
      </c>
      <c r="L10164" s="11">
        <v>0.15</v>
      </c>
      <c r="M10164" s="11"/>
      <c r="N10164" s="24"/>
      <c r="P10164" s="32"/>
      <c r="T10164" s="19"/>
      <c r="U10164" s="3" t="s">
        <v>5375</v>
      </c>
      <c r="X10164" t="str">
        <f t="shared" si="622"/>
        <v/>
      </c>
      <c r="Z10164" t="str">
        <f t="shared" si="623"/>
        <v/>
      </c>
      <c r="AB10164" s="9"/>
      <c r="AC10164" t="s">
        <v>5511</v>
      </c>
      <c r="AD10164">
        <f t="shared" si="621"/>
        <v>0</v>
      </c>
      <c r="AF10164" s="3"/>
      <c r="AG10164" t="s">
        <v>1712</v>
      </c>
      <c r="AH10164" s="9" t="s">
        <v>4613</v>
      </c>
    </row>
    <row r="10165" spans="1:34" ht="10.95" customHeight="1" outlineLevel="1" x14ac:dyDescent="0.25">
      <c r="A10165" t="s">
        <v>1710</v>
      </c>
      <c r="C10165" s="3" t="s">
        <v>12986</v>
      </c>
      <c r="D10165" s="3">
        <v>80</v>
      </c>
      <c r="E10165" s="9">
        <v>1896</v>
      </c>
      <c r="F10165" s="7" t="s">
        <v>6389</v>
      </c>
      <c r="G10165" s="7" t="s">
        <v>3832</v>
      </c>
      <c r="H10165" s="8" t="s">
        <v>16675</v>
      </c>
      <c r="I10165" s="8" t="s">
        <v>16683</v>
      </c>
      <c r="J10165" s="19">
        <v>3</v>
      </c>
      <c r="K10165" s="19" t="s">
        <v>7736</v>
      </c>
      <c r="L10165" s="11">
        <v>1</v>
      </c>
      <c r="M10165" s="11"/>
      <c r="N10165" s="24"/>
      <c r="P10165" s="32"/>
      <c r="T10165" s="19"/>
      <c r="U10165" s="3"/>
      <c r="X10165" t="str">
        <f t="shared" si="622"/>
        <v/>
      </c>
      <c r="Z10165" t="str">
        <f t="shared" si="623"/>
        <v/>
      </c>
      <c r="AB10165" s="9"/>
      <c r="AC10165" t="s">
        <v>16675</v>
      </c>
      <c r="AD10165">
        <f t="shared" si="621"/>
        <v>0</v>
      </c>
      <c r="AF10165" s="3"/>
      <c r="AH10165" s="9"/>
    </row>
    <row r="10166" spans="1:34" ht="10.95" customHeight="1" outlineLevel="1" x14ac:dyDescent="0.25">
      <c r="A10166" t="s">
        <v>1710</v>
      </c>
      <c r="C10166" s="3" t="s">
        <v>12986</v>
      </c>
      <c r="D10166" s="3">
        <v>81</v>
      </c>
      <c r="E10166" s="9">
        <v>1896</v>
      </c>
      <c r="F10166" s="7" t="s">
        <v>4735</v>
      </c>
      <c r="G10166" s="7" t="s">
        <v>6507</v>
      </c>
      <c r="H10166" s="8" t="s">
        <v>16675</v>
      </c>
      <c r="I10166" s="8" t="s">
        <v>16683</v>
      </c>
      <c r="J10166" s="19">
        <v>3</v>
      </c>
      <c r="K10166" s="19" t="s">
        <v>7738</v>
      </c>
      <c r="L10166" s="11"/>
      <c r="M10166" s="11"/>
      <c r="N10166" s="24"/>
      <c r="P10166" s="32"/>
      <c r="T10166" s="19"/>
      <c r="U10166" s="3"/>
      <c r="X10166" t="str">
        <f t="shared" si="622"/>
        <v/>
      </c>
      <c r="Z10166" t="str">
        <f t="shared" si="623"/>
        <v/>
      </c>
      <c r="AB10166" s="9"/>
      <c r="AC10166" t="s">
        <v>16675</v>
      </c>
      <c r="AD10166">
        <f t="shared" si="621"/>
        <v>0</v>
      </c>
      <c r="AF10166" s="3"/>
      <c r="AH10166" s="9"/>
    </row>
    <row r="10167" spans="1:34" ht="10.95" customHeight="1" outlineLevel="1" x14ac:dyDescent="0.25">
      <c r="A10167" t="s">
        <v>1710</v>
      </c>
      <c r="C10167" s="3" t="s">
        <v>12986</v>
      </c>
      <c r="D10167" s="3">
        <v>82</v>
      </c>
      <c r="E10167" s="9">
        <v>1896</v>
      </c>
      <c r="F10167" s="7" t="s">
        <v>5142</v>
      </c>
      <c r="G10167" s="7" t="s">
        <v>134</v>
      </c>
      <c r="H10167" s="8" t="s">
        <v>16675</v>
      </c>
      <c r="I10167" s="8" t="s">
        <v>16683</v>
      </c>
      <c r="J10167" s="19">
        <v>3</v>
      </c>
      <c r="K10167" s="19" t="s">
        <v>7738</v>
      </c>
      <c r="L10167" s="11"/>
      <c r="M10167" s="11"/>
      <c r="N10167" s="24"/>
      <c r="P10167" s="32"/>
      <c r="T10167" s="19"/>
      <c r="U10167" s="3"/>
      <c r="X10167" t="str">
        <f t="shared" si="622"/>
        <v/>
      </c>
      <c r="Z10167" t="str">
        <f t="shared" si="623"/>
        <v/>
      </c>
      <c r="AB10167" s="9"/>
      <c r="AC10167" t="s">
        <v>16675</v>
      </c>
      <c r="AD10167">
        <f t="shared" si="621"/>
        <v>0</v>
      </c>
      <c r="AF10167" s="3"/>
      <c r="AH10167" s="9"/>
    </row>
    <row r="10168" spans="1:34" ht="10.95" customHeight="1" outlineLevel="1" x14ac:dyDescent="0.25">
      <c r="A10168" t="s">
        <v>1710</v>
      </c>
      <c r="C10168" s="3" t="s">
        <v>12986</v>
      </c>
      <c r="D10168" s="3">
        <v>83</v>
      </c>
      <c r="E10168" s="9">
        <v>1896</v>
      </c>
      <c r="F10168" s="7" t="s">
        <v>5141</v>
      </c>
      <c r="G10168" s="7" t="s">
        <v>1677</v>
      </c>
      <c r="H10168" s="8" t="s">
        <v>16675</v>
      </c>
      <c r="I10168" s="8" t="s">
        <v>16683</v>
      </c>
      <c r="J10168" s="19">
        <v>3</v>
      </c>
      <c r="K10168" s="19" t="s">
        <v>7738</v>
      </c>
      <c r="L10168" s="11"/>
      <c r="M10168" s="11"/>
      <c r="N10168" s="24"/>
      <c r="P10168" s="32"/>
      <c r="T10168" s="19"/>
      <c r="U10168" s="3"/>
      <c r="X10168" t="str">
        <f t="shared" si="622"/>
        <v/>
      </c>
      <c r="Z10168" t="str">
        <f t="shared" si="623"/>
        <v/>
      </c>
      <c r="AB10168" s="9"/>
      <c r="AC10168" t="s">
        <v>16675</v>
      </c>
      <c r="AD10168">
        <f t="shared" ref="AD10168:AD10231" si="624">COUNTIF(H10168,"*Fuji*")</f>
        <v>0</v>
      </c>
      <c r="AF10168" s="3"/>
      <c r="AH10168" s="9"/>
    </row>
    <row r="10169" spans="1:34" ht="10.95" customHeight="1" outlineLevel="1" x14ac:dyDescent="0.25">
      <c r="A10169" t="s">
        <v>1710</v>
      </c>
      <c r="C10169" s="3" t="s">
        <v>12986</v>
      </c>
      <c r="D10169" s="3">
        <v>84</v>
      </c>
      <c r="E10169" s="9">
        <v>1896</v>
      </c>
      <c r="F10169" s="7" t="s">
        <v>2977</v>
      </c>
      <c r="G10169" s="7" t="s">
        <v>2294</v>
      </c>
      <c r="H10169" s="8" t="s">
        <v>16675</v>
      </c>
      <c r="I10169" s="8" t="s">
        <v>16683</v>
      </c>
      <c r="J10169" s="19">
        <v>3</v>
      </c>
      <c r="K10169" s="19" t="s">
        <v>7738</v>
      </c>
      <c r="L10169" s="11"/>
      <c r="M10169" s="11"/>
      <c r="N10169" s="24"/>
      <c r="P10169" s="32"/>
      <c r="T10169" s="19"/>
      <c r="U10169" s="3"/>
      <c r="W10169" t="s">
        <v>7738</v>
      </c>
      <c r="X10169" t="str">
        <f t="shared" si="622"/>
        <v/>
      </c>
      <c r="Z10169" t="str">
        <f t="shared" si="623"/>
        <v/>
      </c>
      <c r="AB10169" s="9"/>
      <c r="AC10169" t="s">
        <v>16675</v>
      </c>
      <c r="AD10169">
        <f t="shared" si="624"/>
        <v>0</v>
      </c>
      <c r="AF10169" s="3"/>
      <c r="AH10169" s="9"/>
    </row>
    <row r="10170" spans="1:34" ht="10.95" customHeight="1" outlineLevel="1" x14ac:dyDescent="0.25">
      <c r="A10170" t="s">
        <v>1710</v>
      </c>
      <c r="C10170" s="3" t="s">
        <v>12986</v>
      </c>
      <c r="D10170" s="3">
        <v>85</v>
      </c>
      <c r="E10170" s="9">
        <v>1896</v>
      </c>
      <c r="F10170" s="7" t="s">
        <v>3424</v>
      </c>
      <c r="G10170" s="7" t="s">
        <v>6560</v>
      </c>
      <c r="H10170" s="8" t="s">
        <v>16675</v>
      </c>
      <c r="I10170" s="8" t="s">
        <v>16683</v>
      </c>
      <c r="J10170" s="19">
        <v>3</v>
      </c>
      <c r="K10170" s="19" t="s">
        <v>7738</v>
      </c>
      <c r="L10170" s="11"/>
      <c r="M10170" s="11"/>
      <c r="N10170" s="24"/>
      <c r="P10170" s="32"/>
      <c r="T10170" s="19"/>
      <c r="U10170" s="3"/>
      <c r="X10170" t="str">
        <f t="shared" si="622"/>
        <v/>
      </c>
      <c r="Z10170" t="str">
        <f t="shared" si="623"/>
        <v/>
      </c>
      <c r="AB10170" s="9"/>
      <c r="AC10170" t="s">
        <v>16675</v>
      </c>
      <c r="AD10170">
        <f t="shared" si="624"/>
        <v>0</v>
      </c>
      <c r="AF10170" s="3"/>
      <c r="AH10170" s="9"/>
    </row>
    <row r="10171" spans="1:34" ht="10.95" customHeight="1" outlineLevel="1" x14ac:dyDescent="0.25">
      <c r="A10171" t="s">
        <v>1710</v>
      </c>
      <c r="C10171" s="3" t="s">
        <v>12986</v>
      </c>
      <c r="D10171" s="3">
        <v>86</v>
      </c>
      <c r="E10171" s="9">
        <v>1896</v>
      </c>
      <c r="F10171" s="7" t="s">
        <v>1101</v>
      </c>
      <c r="G10171" s="7" t="s">
        <v>5041</v>
      </c>
      <c r="H10171" s="8" t="s">
        <v>16675</v>
      </c>
      <c r="I10171" s="8" t="s">
        <v>16683</v>
      </c>
      <c r="J10171" s="19">
        <v>3</v>
      </c>
      <c r="K10171" s="19" t="s">
        <v>7738</v>
      </c>
      <c r="L10171" s="11"/>
      <c r="M10171" s="11"/>
      <c r="N10171" s="24"/>
      <c r="P10171" s="32"/>
      <c r="T10171" s="19"/>
      <c r="U10171" s="3"/>
      <c r="X10171" t="str">
        <f t="shared" si="622"/>
        <v/>
      </c>
      <c r="Z10171" t="str">
        <f t="shared" si="623"/>
        <v/>
      </c>
      <c r="AB10171" s="9"/>
      <c r="AC10171" t="s">
        <v>16675</v>
      </c>
      <c r="AD10171">
        <f t="shared" si="624"/>
        <v>0</v>
      </c>
      <c r="AF10171" s="3"/>
      <c r="AH10171" s="9"/>
    </row>
    <row r="10172" spans="1:34" ht="10.95" customHeight="1" outlineLevel="1" x14ac:dyDescent="0.25">
      <c r="A10172" t="s">
        <v>1710</v>
      </c>
      <c r="C10172" s="3" t="s">
        <v>12986</v>
      </c>
      <c r="D10172" s="3">
        <v>87</v>
      </c>
      <c r="E10172" s="9">
        <v>1896</v>
      </c>
      <c r="F10172" s="7" t="s">
        <v>639</v>
      </c>
      <c r="G10172" s="7" t="s">
        <v>16685</v>
      </c>
      <c r="H10172" s="8" t="s">
        <v>16675</v>
      </c>
      <c r="I10172" s="8" t="s">
        <v>16683</v>
      </c>
      <c r="J10172" s="19">
        <v>3</v>
      </c>
      <c r="K10172" s="19" t="s">
        <v>7738</v>
      </c>
      <c r="L10172" s="11"/>
      <c r="M10172" s="11"/>
      <c r="N10172" s="24"/>
      <c r="P10172" s="32"/>
      <c r="T10172" s="19"/>
      <c r="U10172" s="3"/>
      <c r="X10172" t="str">
        <f t="shared" si="622"/>
        <v/>
      </c>
      <c r="Z10172" t="str">
        <f t="shared" si="623"/>
        <v/>
      </c>
      <c r="AB10172" s="9"/>
      <c r="AC10172" t="s">
        <v>16675</v>
      </c>
      <c r="AD10172">
        <f t="shared" si="624"/>
        <v>0</v>
      </c>
      <c r="AF10172" s="3"/>
      <c r="AH10172" s="9"/>
    </row>
    <row r="10173" spans="1:34" ht="10.95" customHeight="1" outlineLevel="1" x14ac:dyDescent="0.25">
      <c r="A10173" t="s">
        <v>1710</v>
      </c>
      <c r="C10173" s="3" t="s">
        <v>12986</v>
      </c>
      <c r="D10173" s="3">
        <v>88</v>
      </c>
      <c r="E10173" s="9">
        <v>1896</v>
      </c>
      <c r="F10173" s="7" t="s">
        <v>633</v>
      </c>
      <c r="G10173" s="7" t="s">
        <v>1677</v>
      </c>
      <c r="H10173" s="8" t="s">
        <v>16675</v>
      </c>
      <c r="I10173" s="8" t="s">
        <v>16683</v>
      </c>
      <c r="J10173" s="19">
        <v>3</v>
      </c>
      <c r="K10173" s="19" t="s">
        <v>7738</v>
      </c>
      <c r="L10173" s="11"/>
      <c r="M10173" s="11"/>
      <c r="N10173" s="24"/>
      <c r="P10173" s="32"/>
      <c r="T10173" s="19"/>
      <c r="U10173" s="3"/>
      <c r="X10173" t="str">
        <f t="shared" si="622"/>
        <v/>
      </c>
      <c r="Z10173" t="str">
        <f t="shared" si="623"/>
        <v/>
      </c>
      <c r="AB10173" s="9"/>
      <c r="AC10173" t="s">
        <v>16675</v>
      </c>
      <c r="AD10173">
        <f t="shared" si="624"/>
        <v>0</v>
      </c>
      <c r="AF10173" s="3"/>
      <c r="AH10173" s="9"/>
    </row>
    <row r="10174" spans="1:34" ht="10.95" customHeight="1" outlineLevel="1" x14ac:dyDescent="0.25">
      <c r="A10174" t="s">
        <v>1710</v>
      </c>
      <c r="C10174" s="3" t="s">
        <v>12986</v>
      </c>
      <c r="D10174" s="3">
        <v>89</v>
      </c>
      <c r="E10174" s="9">
        <v>1896</v>
      </c>
      <c r="F10174" s="7" t="s">
        <v>6389</v>
      </c>
      <c r="G10174" s="7" t="s">
        <v>3832</v>
      </c>
      <c r="H10174" s="8" t="s">
        <v>16675</v>
      </c>
      <c r="I10174" s="8" t="s">
        <v>16684</v>
      </c>
      <c r="J10174" s="19">
        <v>3</v>
      </c>
      <c r="K10174" s="19" t="s">
        <v>7738</v>
      </c>
      <c r="L10174" s="11"/>
      <c r="M10174" s="11"/>
      <c r="N10174" s="24"/>
      <c r="P10174" s="32"/>
      <c r="T10174" s="19"/>
      <c r="U10174" s="3"/>
      <c r="W10174" t="s">
        <v>7738</v>
      </c>
      <c r="X10174" t="str">
        <f t="shared" si="622"/>
        <v/>
      </c>
      <c r="Z10174" t="str">
        <f t="shared" si="623"/>
        <v/>
      </c>
      <c r="AB10174" s="9"/>
      <c r="AC10174" t="s">
        <v>16675</v>
      </c>
      <c r="AD10174">
        <f t="shared" si="624"/>
        <v>0</v>
      </c>
      <c r="AF10174" s="3"/>
      <c r="AH10174" s="9"/>
    </row>
    <row r="10175" spans="1:34" ht="10.95" customHeight="1" outlineLevel="1" x14ac:dyDescent="0.25">
      <c r="A10175" t="s">
        <v>1710</v>
      </c>
      <c r="C10175" s="3" t="s">
        <v>12986</v>
      </c>
      <c r="D10175" s="3">
        <v>90</v>
      </c>
      <c r="E10175" s="9">
        <v>1896</v>
      </c>
      <c r="F10175" s="7" t="s">
        <v>4735</v>
      </c>
      <c r="G10175" s="7" t="s">
        <v>6507</v>
      </c>
      <c r="H10175" s="8" t="s">
        <v>16675</v>
      </c>
      <c r="I10175" s="8" t="s">
        <v>16684</v>
      </c>
      <c r="J10175" s="19">
        <v>3</v>
      </c>
      <c r="K10175" s="19" t="s">
        <v>7738</v>
      </c>
      <c r="L10175" s="11"/>
      <c r="M10175" s="11"/>
      <c r="N10175" s="24"/>
      <c r="P10175" s="32"/>
      <c r="T10175" s="19"/>
      <c r="U10175" s="3"/>
      <c r="W10175" t="s">
        <v>7738</v>
      </c>
      <c r="X10175" t="str">
        <f t="shared" si="622"/>
        <v/>
      </c>
      <c r="Z10175" t="str">
        <f t="shared" si="623"/>
        <v/>
      </c>
      <c r="AB10175" s="9"/>
      <c r="AC10175" t="s">
        <v>16675</v>
      </c>
      <c r="AD10175">
        <f t="shared" si="624"/>
        <v>0</v>
      </c>
      <c r="AF10175" s="3"/>
      <c r="AH10175" s="9"/>
    </row>
    <row r="10176" spans="1:34" ht="10.95" customHeight="1" outlineLevel="1" x14ac:dyDescent="0.25">
      <c r="A10176" t="s">
        <v>1710</v>
      </c>
      <c r="C10176" s="3" t="s">
        <v>12986</v>
      </c>
      <c r="D10176" s="3">
        <v>91</v>
      </c>
      <c r="E10176" s="9">
        <v>1896</v>
      </c>
      <c r="F10176" s="7" t="s">
        <v>5142</v>
      </c>
      <c r="G10176" s="7" t="s">
        <v>134</v>
      </c>
      <c r="H10176" s="8" t="s">
        <v>16675</v>
      </c>
      <c r="I10176" s="8" t="s">
        <v>16684</v>
      </c>
      <c r="J10176" s="19">
        <v>3</v>
      </c>
      <c r="K10176" s="19" t="s">
        <v>7738</v>
      </c>
      <c r="L10176" s="11"/>
      <c r="M10176" s="11"/>
      <c r="N10176" s="24"/>
      <c r="P10176" s="32"/>
      <c r="T10176" s="19"/>
      <c r="U10176" s="3"/>
      <c r="W10176" t="s">
        <v>7738</v>
      </c>
      <c r="X10176" t="str">
        <f t="shared" si="622"/>
        <v/>
      </c>
      <c r="Z10176" t="str">
        <f t="shared" si="623"/>
        <v/>
      </c>
      <c r="AB10176" s="9"/>
      <c r="AC10176" t="s">
        <v>16675</v>
      </c>
      <c r="AD10176">
        <f t="shared" si="624"/>
        <v>0</v>
      </c>
      <c r="AF10176" s="3"/>
      <c r="AH10176" s="9"/>
    </row>
    <row r="10177" spans="1:34" ht="10.95" customHeight="1" outlineLevel="1" x14ac:dyDescent="0.25">
      <c r="A10177" t="s">
        <v>1710</v>
      </c>
      <c r="C10177" s="3" t="s">
        <v>12986</v>
      </c>
      <c r="D10177" s="3">
        <v>92</v>
      </c>
      <c r="E10177" s="9">
        <v>1896</v>
      </c>
      <c r="F10177" s="7" t="s">
        <v>5141</v>
      </c>
      <c r="G10177" s="7" t="s">
        <v>1677</v>
      </c>
      <c r="H10177" s="8" t="s">
        <v>16675</v>
      </c>
      <c r="I10177" s="8" t="s">
        <v>16684</v>
      </c>
      <c r="J10177" s="19">
        <v>3</v>
      </c>
      <c r="K10177" s="19" t="s">
        <v>7738</v>
      </c>
      <c r="L10177" s="11"/>
      <c r="M10177" s="11"/>
      <c r="N10177" s="24"/>
      <c r="P10177" s="32"/>
      <c r="T10177" s="19"/>
      <c r="U10177" s="3"/>
      <c r="W10177" t="s">
        <v>7738</v>
      </c>
      <c r="X10177" t="str">
        <f t="shared" si="622"/>
        <v/>
      </c>
      <c r="Z10177" t="str">
        <f t="shared" si="623"/>
        <v/>
      </c>
      <c r="AB10177" s="9"/>
      <c r="AC10177" t="s">
        <v>16675</v>
      </c>
      <c r="AD10177">
        <f t="shared" si="624"/>
        <v>0</v>
      </c>
      <c r="AF10177" s="3"/>
      <c r="AH10177" s="9"/>
    </row>
    <row r="10178" spans="1:34" ht="10.95" customHeight="1" outlineLevel="1" x14ac:dyDescent="0.25">
      <c r="A10178" t="s">
        <v>1710</v>
      </c>
      <c r="C10178" s="3" t="s">
        <v>12986</v>
      </c>
      <c r="D10178" s="3">
        <v>93</v>
      </c>
      <c r="E10178" s="9">
        <v>1896</v>
      </c>
      <c r="F10178" s="7" t="s">
        <v>2977</v>
      </c>
      <c r="G10178" s="7" t="s">
        <v>2294</v>
      </c>
      <c r="H10178" s="8" t="s">
        <v>16675</v>
      </c>
      <c r="I10178" s="8" t="s">
        <v>16684</v>
      </c>
      <c r="J10178" s="19">
        <v>3</v>
      </c>
      <c r="K10178" s="19" t="s">
        <v>7738</v>
      </c>
      <c r="L10178" s="11"/>
      <c r="M10178" s="11"/>
      <c r="N10178" s="24"/>
      <c r="P10178" s="32"/>
      <c r="T10178" s="19"/>
      <c r="U10178" s="3"/>
      <c r="W10178" t="s">
        <v>7738</v>
      </c>
      <c r="X10178" t="str">
        <f t="shared" ref="X10178:X10241" si="625">IF(COUNTIF(F10178,"*fdc*"),1,"")</f>
        <v/>
      </c>
      <c r="Z10178" t="str">
        <f t="shared" ref="Z10178:Z10241" si="626">IF(COUNTIF(F10178,"*s/s*"),1,"")</f>
        <v/>
      </c>
      <c r="AB10178" s="9"/>
      <c r="AC10178" t="s">
        <v>16675</v>
      </c>
      <c r="AD10178">
        <f t="shared" si="624"/>
        <v>0</v>
      </c>
      <c r="AF10178" s="3"/>
      <c r="AH10178" s="9"/>
    </row>
    <row r="10179" spans="1:34" ht="10.95" customHeight="1" outlineLevel="1" x14ac:dyDescent="0.25">
      <c r="A10179" t="s">
        <v>1710</v>
      </c>
      <c r="C10179" s="3" t="s">
        <v>12986</v>
      </c>
      <c r="D10179" s="3">
        <v>94</v>
      </c>
      <c r="E10179" s="9">
        <v>1896</v>
      </c>
      <c r="F10179" s="7" t="s">
        <v>3424</v>
      </c>
      <c r="G10179" s="7" t="s">
        <v>6560</v>
      </c>
      <c r="H10179" s="8" t="s">
        <v>16675</v>
      </c>
      <c r="I10179" s="8" t="s">
        <v>16684</v>
      </c>
      <c r="J10179" s="19">
        <v>3</v>
      </c>
      <c r="K10179" s="19" t="s">
        <v>7738</v>
      </c>
      <c r="L10179" s="11"/>
      <c r="M10179" s="11"/>
      <c r="N10179" s="24"/>
      <c r="P10179" s="32"/>
      <c r="T10179" s="19"/>
      <c r="U10179" s="3"/>
      <c r="X10179" t="str">
        <f t="shared" si="625"/>
        <v/>
      </c>
      <c r="Z10179" t="str">
        <f t="shared" si="626"/>
        <v/>
      </c>
      <c r="AB10179" s="9"/>
      <c r="AC10179" t="s">
        <v>16675</v>
      </c>
      <c r="AD10179">
        <f t="shared" si="624"/>
        <v>0</v>
      </c>
      <c r="AF10179" s="3"/>
      <c r="AH10179" s="9"/>
    </row>
    <row r="10180" spans="1:34" ht="10.95" customHeight="1" outlineLevel="1" x14ac:dyDescent="0.25">
      <c r="A10180" t="s">
        <v>1710</v>
      </c>
      <c r="C10180" s="3" t="s">
        <v>12986</v>
      </c>
      <c r="D10180" s="3">
        <v>95</v>
      </c>
      <c r="E10180" s="9">
        <v>1896</v>
      </c>
      <c r="F10180" s="7" t="s">
        <v>1101</v>
      </c>
      <c r="G10180" s="7" t="s">
        <v>5041</v>
      </c>
      <c r="H10180" s="8" t="s">
        <v>16675</v>
      </c>
      <c r="I10180" s="8" t="s">
        <v>16684</v>
      </c>
      <c r="J10180" s="19">
        <v>3</v>
      </c>
      <c r="K10180" s="19" t="s">
        <v>7738</v>
      </c>
      <c r="L10180" s="11"/>
      <c r="M10180" s="11"/>
      <c r="N10180" s="24"/>
      <c r="P10180" s="32"/>
      <c r="T10180" s="19"/>
      <c r="U10180" s="3"/>
      <c r="X10180" t="str">
        <f t="shared" si="625"/>
        <v/>
      </c>
      <c r="Z10180" t="str">
        <f t="shared" si="626"/>
        <v/>
      </c>
      <c r="AB10180" s="9"/>
      <c r="AC10180" t="s">
        <v>16675</v>
      </c>
      <c r="AD10180">
        <f t="shared" si="624"/>
        <v>0</v>
      </c>
      <c r="AF10180" s="3"/>
      <c r="AH10180" s="9"/>
    </row>
    <row r="10181" spans="1:34" ht="10.95" customHeight="1" outlineLevel="1" x14ac:dyDescent="0.25">
      <c r="A10181" t="s">
        <v>1710</v>
      </c>
      <c r="C10181" s="3" t="s">
        <v>12986</v>
      </c>
      <c r="D10181" s="3">
        <v>96</v>
      </c>
      <c r="E10181" s="9">
        <v>1896</v>
      </c>
      <c r="F10181" s="7" t="s">
        <v>639</v>
      </c>
      <c r="G10181" s="7" t="s">
        <v>16685</v>
      </c>
      <c r="H10181" s="8" t="s">
        <v>16675</v>
      </c>
      <c r="I10181" s="8" t="s">
        <v>16684</v>
      </c>
      <c r="J10181" s="19">
        <v>3</v>
      </c>
      <c r="K10181" s="19" t="s">
        <v>7738</v>
      </c>
      <c r="L10181" s="11"/>
      <c r="M10181" s="11"/>
      <c r="N10181" s="24"/>
      <c r="P10181" s="32"/>
      <c r="T10181" s="19"/>
      <c r="U10181" s="3"/>
      <c r="W10181" t="s">
        <v>7738</v>
      </c>
      <c r="X10181" t="str">
        <f t="shared" si="625"/>
        <v/>
      </c>
      <c r="Z10181" t="str">
        <f t="shared" si="626"/>
        <v/>
      </c>
      <c r="AB10181" s="9"/>
      <c r="AC10181" t="s">
        <v>16675</v>
      </c>
      <c r="AD10181">
        <f t="shared" si="624"/>
        <v>0</v>
      </c>
      <c r="AF10181" s="3"/>
      <c r="AH10181" s="9"/>
    </row>
    <row r="10182" spans="1:34" ht="10.95" customHeight="1" outlineLevel="1" x14ac:dyDescent="0.25">
      <c r="A10182" t="s">
        <v>1710</v>
      </c>
      <c r="C10182" s="3" t="s">
        <v>12986</v>
      </c>
      <c r="D10182" s="3">
        <v>97</v>
      </c>
      <c r="E10182" s="9">
        <v>1896</v>
      </c>
      <c r="F10182" s="7" t="s">
        <v>633</v>
      </c>
      <c r="G10182" s="7" t="s">
        <v>1677</v>
      </c>
      <c r="H10182" s="8" t="s">
        <v>16675</v>
      </c>
      <c r="I10182" s="8" t="s">
        <v>16684</v>
      </c>
      <c r="J10182" s="19">
        <v>3</v>
      </c>
      <c r="K10182" s="19" t="s">
        <v>7738</v>
      </c>
      <c r="L10182" s="11"/>
      <c r="M10182" s="11"/>
      <c r="N10182" s="24"/>
      <c r="P10182" s="32"/>
      <c r="T10182" s="19"/>
      <c r="U10182" s="3"/>
      <c r="W10182" t="s">
        <v>7738</v>
      </c>
      <c r="X10182" t="str">
        <f t="shared" si="625"/>
        <v/>
      </c>
      <c r="Z10182" t="str">
        <f t="shared" si="626"/>
        <v/>
      </c>
      <c r="AB10182" s="9"/>
      <c r="AC10182" t="s">
        <v>16675</v>
      </c>
      <c r="AD10182">
        <f t="shared" si="624"/>
        <v>0</v>
      </c>
      <c r="AF10182" s="3"/>
      <c r="AH10182" s="9"/>
    </row>
    <row r="10183" spans="1:34" ht="10.95" customHeight="1" outlineLevel="1" x14ac:dyDescent="0.25">
      <c r="A10183" t="s">
        <v>1710</v>
      </c>
      <c r="C10183" s="3" t="s">
        <v>12986</v>
      </c>
      <c r="D10183" s="3">
        <v>98</v>
      </c>
      <c r="E10183" s="9">
        <v>1897</v>
      </c>
      <c r="F10183" s="7" t="s">
        <v>6389</v>
      </c>
      <c r="G10183" s="7" t="s">
        <v>3832</v>
      </c>
      <c r="H10183" s="8" t="s">
        <v>16675</v>
      </c>
      <c r="I10183" s="8" t="s">
        <v>16683</v>
      </c>
      <c r="J10183" s="19">
        <v>3</v>
      </c>
      <c r="K10183" s="19" t="s">
        <v>7738</v>
      </c>
      <c r="L10183" s="11"/>
      <c r="M10183" s="11"/>
      <c r="N10183" s="24"/>
      <c r="P10183" s="32"/>
      <c r="T10183" s="19"/>
      <c r="U10183" s="3"/>
      <c r="X10183" t="str">
        <f t="shared" si="625"/>
        <v/>
      </c>
      <c r="Z10183" t="str">
        <f t="shared" si="626"/>
        <v/>
      </c>
      <c r="AB10183" s="9"/>
      <c r="AC10183" t="s">
        <v>16675</v>
      </c>
      <c r="AD10183">
        <f t="shared" si="624"/>
        <v>0</v>
      </c>
      <c r="AF10183" s="3"/>
      <c r="AH10183" s="9"/>
    </row>
    <row r="10184" spans="1:34" ht="10.95" customHeight="1" outlineLevel="1" x14ac:dyDescent="0.25">
      <c r="A10184" t="s">
        <v>1710</v>
      </c>
      <c r="C10184" s="3" t="s">
        <v>12986</v>
      </c>
      <c r="D10184" s="3">
        <v>99</v>
      </c>
      <c r="E10184" s="9">
        <v>1897</v>
      </c>
      <c r="F10184" s="7" t="s">
        <v>4735</v>
      </c>
      <c r="G10184" s="7" t="s">
        <v>6507</v>
      </c>
      <c r="H10184" s="8" t="s">
        <v>16675</v>
      </c>
      <c r="I10184" s="8" t="s">
        <v>16683</v>
      </c>
      <c r="J10184" s="19">
        <v>3</v>
      </c>
      <c r="K10184" s="19" t="s">
        <v>7738</v>
      </c>
      <c r="L10184" s="11"/>
      <c r="M10184" s="11"/>
      <c r="N10184" s="24"/>
      <c r="P10184" s="32"/>
      <c r="T10184" s="19"/>
      <c r="U10184" s="3"/>
      <c r="X10184" t="str">
        <f t="shared" si="625"/>
        <v/>
      </c>
      <c r="Z10184" t="str">
        <f t="shared" si="626"/>
        <v/>
      </c>
      <c r="AB10184" s="9"/>
      <c r="AC10184" t="s">
        <v>16675</v>
      </c>
      <c r="AD10184">
        <f t="shared" si="624"/>
        <v>0</v>
      </c>
      <c r="AF10184" s="3"/>
      <c r="AH10184" s="9"/>
    </row>
    <row r="10185" spans="1:34" ht="10.95" customHeight="1" outlineLevel="1" x14ac:dyDescent="0.25">
      <c r="A10185" t="s">
        <v>1710</v>
      </c>
      <c r="C10185" s="3" t="s">
        <v>12986</v>
      </c>
      <c r="D10185" s="3">
        <v>100</v>
      </c>
      <c r="E10185" s="9">
        <v>1897</v>
      </c>
      <c r="F10185" s="7" t="s">
        <v>5142</v>
      </c>
      <c r="G10185" s="7" t="s">
        <v>134</v>
      </c>
      <c r="H10185" s="8" t="s">
        <v>16675</v>
      </c>
      <c r="I10185" s="8" t="s">
        <v>16683</v>
      </c>
      <c r="J10185" s="19">
        <v>3</v>
      </c>
      <c r="K10185" s="19" t="s">
        <v>7738</v>
      </c>
      <c r="L10185" s="11"/>
      <c r="M10185" s="11"/>
      <c r="N10185" s="24"/>
      <c r="P10185" s="32"/>
      <c r="T10185" s="19"/>
      <c r="U10185" s="3"/>
      <c r="W10185" t="s">
        <v>7738</v>
      </c>
      <c r="X10185" t="str">
        <f t="shared" si="625"/>
        <v/>
      </c>
      <c r="Z10185" t="str">
        <f t="shared" si="626"/>
        <v/>
      </c>
      <c r="AB10185" s="9"/>
      <c r="AC10185" t="s">
        <v>16675</v>
      </c>
      <c r="AD10185">
        <f t="shared" si="624"/>
        <v>0</v>
      </c>
      <c r="AF10185" s="3"/>
      <c r="AH10185" s="9"/>
    </row>
    <row r="10186" spans="1:34" ht="10.95" customHeight="1" outlineLevel="1" x14ac:dyDescent="0.25">
      <c r="A10186" t="s">
        <v>1710</v>
      </c>
      <c r="C10186" s="3" t="s">
        <v>12986</v>
      </c>
      <c r="D10186" s="3">
        <v>101</v>
      </c>
      <c r="E10186" s="9">
        <v>1897</v>
      </c>
      <c r="F10186" s="7" t="s">
        <v>5141</v>
      </c>
      <c r="G10186" s="7" t="s">
        <v>1677</v>
      </c>
      <c r="H10186" s="8" t="s">
        <v>16675</v>
      </c>
      <c r="I10186" s="8" t="s">
        <v>16683</v>
      </c>
      <c r="J10186" s="19">
        <v>3</v>
      </c>
      <c r="K10186" s="19" t="s">
        <v>7738</v>
      </c>
      <c r="L10186" s="11"/>
      <c r="M10186" s="11"/>
      <c r="N10186" s="24"/>
      <c r="P10186" s="32"/>
      <c r="T10186" s="19"/>
      <c r="U10186" s="3"/>
      <c r="X10186" t="str">
        <f t="shared" si="625"/>
        <v/>
      </c>
      <c r="Z10186" t="str">
        <f t="shared" si="626"/>
        <v/>
      </c>
      <c r="AB10186" s="9"/>
      <c r="AC10186" t="s">
        <v>16675</v>
      </c>
      <c r="AD10186">
        <f t="shared" si="624"/>
        <v>0</v>
      </c>
      <c r="AF10186" s="3"/>
      <c r="AH10186" s="9"/>
    </row>
    <row r="10187" spans="1:34" ht="10.95" customHeight="1" outlineLevel="1" x14ac:dyDescent="0.25">
      <c r="A10187" t="s">
        <v>1710</v>
      </c>
      <c r="C10187" s="3" t="s">
        <v>12986</v>
      </c>
      <c r="D10187" s="3">
        <v>102</v>
      </c>
      <c r="E10187" s="9">
        <v>1897</v>
      </c>
      <c r="F10187" s="7" t="s">
        <v>2977</v>
      </c>
      <c r="G10187" s="7" t="s">
        <v>2294</v>
      </c>
      <c r="H10187" s="8" t="s">
        <v>16675</v>
      </c>
      <c r="I10187" s="8" t="s">
        <v>16683</v>
      </c>
      <c r="J10187" s="19">
        <v>3</v>
      </c>
      <c r="K10187" s="19" t="s">
        <v>7738</v>
      </c>
      <c r="L10187" s="11"/>
      <c r="M10187" s="11"/>
      <c r="N10187" s="24"/>
      <c r="P10187" s="32"/>
      <c r="T10187" s="19"/>
      <c r="U10187" s="3"/>
      <c r="W10187" t="s">
        <v>7738</v>
      </c>
      <c r="X10187" t="str">
        <f t="shared" si="625"/>
        <v/>
      </c>
      <c r="Z10187" t="str">
        <f t="shared" si="626"/>
        <v/>
      </c>
      <c r="AB10187" s="9"/>
      <c r="AC10187" t="s">
        <v>16675</v>
      </c>
      <c r="AD10187">
        <f t="shared" si="624"/>
        <v>0</v>
      </c>
      <c r="AF10187" s="3"/>
      <c r="AH10187" s="9"/>
    </row>
    <row r="10188" spans="1:34" ht="10.95" customHeight="1" outlineLevel="1" x14ac:dyDescent="0.25">
      <c r="A10188" t="s">
        <v>1710</v>
      </c>
      <c r="C10188" s="3" t="s">
        <v>12986</v>
      </c>
      <c r="D10188" s="3">
        <v>103</v>
      </c>
      <c r="E10188" s="9">
        <v>1897</v>
      </c>
      <c r="F10188" s="7" t="s">
        <v>3424</v>
      </c>
      <c r="G10188" s="7" t="s">
        <v>6560</v>
      </c>
      <c r="H10188" s="8" t="s">
        <v>16675</v>
      </c>
      <c r="I10188" s="8" t="s">
        <v>16683</v>
      </c>
      <c r="J10188" s="19">
        <v>3</v>
      </c>
      <c r="K10188" s="19" t="s">
        <v>7738</v>
      </c>
      <c r="L10188" s="11"/>
      <c r="M10188" s="11"/>
      <c r="N10188" s="24"/>
      <c r="P10188" s="32"/>
      <c r="T10188" s="19"/>
      <c r="U10188" s="3"/>
      <c r="X10188" t="str">
        <f t="shared" si="625"/>
        <v/>
      </c>
      <c r="Z10188" t="str">
        <f t="shared" si="626"/>
        <v/>
      </c>
      <c r="AB10188" s="9"/>
      <c r="AC10188" t="s">
        <v>16675</v>
      </c>
      <c r="AD10188">
        <f t="shared" si="624"/>
        <v>0</v>
      </c>
      <c r="AF10188" s="3"/>
      <c r="AH10188" s="9"/>
    </row>
    <row r="10189" spans="1:34" ht="10.95" customHeight="1" outlineLevel="1" x14ac:dyDescent="0.25">
      <c r="A10189" t="s">
        <v>1710</v>
      </c>
      <c r="C10189" s="3" t="s">
        <v>12986</v>
      </c>
      <c r="D10189" s="3">
        <v>104</v>
      </c>
      <c r="E10189" s="9">
        <v>1897</v>
      </c>
      <c r="F10189" s="7" t="s">
        <v>1101</v>
      </c>
      <c r="G10189" s="7" t="s">
        <v>5041</v>
      </c>
      <c r="H10189" s="8" t="s">
        <v>16675</v>
      </c>
      <c r="I10189" s="8" t="s">
        <v>16683</v>
      </c>
      <c r="J10189" s="19">
        <v>3</v>
      </c>
      <c r="K10189" s="19" t="s">
        <v>7738</v>
      </c>
      <c r="L10189" s="11"/>
      <c r="M10189" s="11"/>
      <c r="N10189" s="24"/>
      <c r="P10189" s="32"/>
      <c r="T10189" s="19"/>
      <c r="U10189" s="3"/>
      <c r="X10189" t="str">
        <f t="shared" si="625"/>
        <v/>
      </c>
      <c r="Z10189" t="str">
        <f t="shared" si="626"/>
        <v/>
      </c>
      <c r="AB10189" s="9"/>
      <c r="AC10189" t="s">
        <v>16675</v>
      </c>
      <c r="AD10189">
        <f t="shared" si="624"/>
        <v>0</v>
      </c>
      <c r="AF10189" s="3"/>
      <c r="AH10189" s="9"/>
    </row>
    <row r="10190" spans="1:34" ht="10.95" customHeight="1" outlineLevel="1" x14ac:dyDescent="0.25">
      <c r="A10190" t="s">
        <v>1710</v>
      </c>
      <c r="C10190" s="3" t="s">
        <v>12986</v>
      </c>
      <c r="D10190" s="3">
        <v>105</v>
      </c>
      <c r="E10190" s="9">
        <v>1897</v>
      </c>
      <c r="F10190" s="7" t="s">
        <v>639</v>
      </c>
      <c r="G10190" s="7" t="s">
        <v>16685</v>
      </c>
      <c r="H10190" s="8" t="s">
        <v>16675</v>
      </c>
      <c r="I10190" s="8" t="s">
        <v>16683</v>
      </c>
      <c r="J10190" s="19">
        <v>3</v>
      </c>
      <c r="K10190" s="19" t="s">
        <v>7738</v>
      </c>
      <c r="L10190" s="11"/>
      <c r="M10190" s="11"/>
      <c r="N10190" s="24"/>
      <c r="P10190" s="32"/>
      <c r="T10190" s="19"/>
      <c r="U10190" s="3"/>
      <c r="X10190" t="str">
        <f t="shared" si="625"/>
        <v/>
      </c>
      <c r="Z10190" t="str">
        <f t="shared" si="626"/>
        <v/>
      </c>
      <c r="AB10190" s="9"/>
      <c r="AC10190" t="s">
        <v>16675</v>
      </c>
      <c r="AD10190">
        <f t="shared" si="624"/>
        <v>0</v>
      </c>
      <c r="AF10190" s="3"/>
      <c r="AH10190" s="9"/>
    </row>
    <row r="10191" spans="1:34" ht="10.95" customHeight="1" outlineLevel="1" x14ac:dyDescent="0.25">
      <c r="A10191" t="s">
        <v>1710</v>
      </c>
      <c r="C10191" s="3" t="s">
        <v>12986</v>
      </c>
      <c r="D10191" s="3">
        <v>106</v>
      </c>
      <c r="E10191" s="9">
        <v>1897</v>
      </c>
      <c r="F10191" s="7" t="s">
        <v>633</v>
      </c>
      <c r="G10191" s="7" t="s">
        <v>1677</v>
      </c>
      <c r="H10191" s="8" t="s">
        <v>16675</v>
      </c>
      <c r="I10191" s="8" t="s">
        <v>16683</v>
      </c>
      <c r="J10191" s="19">
        <v>3</v>
      </c>
      <c r="K10191" s="19" t="s">
        <v>7738</v>
      </c>
      <c r="L10191" s="11"/>
      <c r="M10191" s="11"/>
      <c r="N10191" s="24"/>
      <c r="P10191" s="32"/>
      <c r="T10191" s="19"/>
      <c r="U10191" s="3"/>
      <c r="X10191" t="str">
        <f t="shared" si="625"/>
        <v/>
      </c>
      <c r="Z10191" t="str">
        <f t="shared" si="626"/>
        <v/>
      </c>
      <c r="AB10191" s="9"/>
      <c r="AC10191" t="s">
        <v>16675</v>
      </c>
      <c r="AD10191">
        <f t="shared" si="624"/>
        <v>0</v>
      </c>
      <c r="AF10191" s="3"/>
      <c r="AH10191" s="9"/>
    </row>
    <row r="10192" spans="1:34" ht="10.95" customHeight="1" outlineLevel="1" x14ac:dyDescent="0.25">
      <c r="A10192" t="s">
        <v>1710</v>
      </c>
      <c r="C10192" s="3" t="s">
        <v>12986</v>
      </c>
      <c r="D10192" s="3">
        <v>107</v>
      </c>
      <c r="E10192" s="9">
        <v>1897</v>
      </c>
      <c r="F10192" s="7" t="s">
        <v>6389</v>
      </c>
      <c r="G10192" s="7" t="s">
        <v>3832</v>
      </c>
      <c r="H10192" s="8" t="s">
        <v>16675</v>
      </c>
      <c r="I10192" s="8" t="s">
        <v>16684</v>
      </c>
      <c r="J10192" s="19">
        <v>3</v>
      </c>
      <c r="K10192" s="19" t="s">
        <v>7738</v>
      </c>
      <c r="L10192" s="11"/>
      <c r="M10192" s="11"/>
      <c r="N10192" s="24"/>
      <c r="P10192" s="32"/>
      <c r="T10192" s="19"/>
      <c r="U10192" s="3"/>
      <c r="W10192" t="s">
        <v>7738</v>
      </c>
      <c r="X10192" t="str">
        <f t="shared" si="625"/>
        <v/>
      </c>
      <c r="Z10192" t="str">
        <f t="shared" si="626"/>
        <v/>
      </c>
      <c r="AB10192" s="9"/>
      <c r="AC10192" t="s">
        <v>16675</v>
      </c>
      <c r="AD10192">
        <f t="shared" si="624"/>
        <v>0</v>
      </c>
      <c r="AF10192" s="3"/>
      <c r="AH10192" s="9"/>
    </row>
    <row r="10193" spans="1:34" ht="10.95" customHeight="1" outlineLevel="1" x14ac:dyDescent="0.25">
      <c r="A10193" t="s">
        <v>1710</v>
      </c>
      <c r="C10193" s="3" t="s">
        <v>12986</v>
      </c>
      <c r="D10193" s="3">
        <v>108</v>
      </c>
      <c r="E10193" s="9">
        <v>1897</v>
      </c>
      <c r="F10193" s="7" t="s">
        <v>4735</v>
      </c>
      <c r="G10193" s="7" t="s">
        <v>6507</v>
      </c>
      <c r="H10193" s="8" t="s">
        <v>16675</v>
      </c>
      <c r="I10193" s="8" t="s">
        <v>16684</v>
      </c>
      <c r="J10193" s="19">
        <v>3</v>
      </c>
      <c r="K10193" s="19" t="s">
        <v>7738</v>
      </c>
      <c r="L10193" s="11"/>
      <c r="M10193" s="11"/>
      <c r="N10193" s="24"/>
      <c r="P10193" s="32"/>
      <c r="T10193" s="19"/>
      <c r="U10193" s="3"/>
      <c r="W10193" t="s">
        <v>7738</v>
      </c>
      <c r="X10193" t="str">
        <f t="shared" si="625"/>
        <v/>
      </c>
      <c r="Z10193" t="str">
        <f t="shared" si="626"/>
        <v/>
      </c>
      <c r="AB10193" s="9"/>
      <c r="AC10193" t="s">
        <v>16675</v>
      </c>
      <c r="AD10193">
        <f t="shared" si="624"/>
        <v>0</v>
      </c>
      <c r="AF10193" s="3"/>
      <c r="AH10193" s="9"/>
    </row>
    <row r="10194" spans="1:34" ht="10.95" customHeight="1" outlineLevel="1" x14ac:dyDescent="0.25">
      <c r="A10194" t="s">
        <v>1710</v>
      </c>
      <c r="C10194" s="3" t="s">
        <v>12986</v>
      </c>
      <c r="D10194" s="3">
        <v>109</v>
      </c>
      <c r="E10194" s="9">
        <v>1897</v>
      </c>
      <c r="F10194" s="7" t="s">
        <v>5142</v>
      </c>
      <c r="G10194" s="7" t="s">
        <v>134</v>
      </c>
      <c r="H10194" s="8" t="s">
        <v>16675</v>
      </c>
      <c r="I10194" s="8" t="s">
        <v>16684</v>
      </c>
      <c r="J10194" s="19">
        <v>3</v>
      </c>
      <c r="K10194" s="19" t="s">
        <v>7738</v>
      </c>
      <c r="L10194" s="11"/>
      <c r="M10194" s="11"/>
      <c r="N10194" s="24"/>
      <c r="P10194" s="32"/>
      <c r="T10194" s="19"/>
      <c r="U10194" s="3"/>
      <c r="W10194" t="s">
        <v>7738</v>
      </c>
      <c r="X10194" t="str">
        <f t="shared" si="625"/>
        <v/>
      </c>
      <c r="Z10194" t="str">
        <f t="shared" si="626"/>
        <v/>
      </c>
      <c r="AB10194" s="9"/>
      <c r="AC10194" t="s">
        <v>16675</v>
      </c>
      <c r="AD10194">
        <f t="shared" si="624"/>
        <v>0</v>
      </c>
      <c r="AF10194" s="3"/>
      <c r="AH10194" s="9"/>
    </row>
    <row r="10195" spans="1:34" ht="10.95" customHeight="1" outlineLevel="1" x14ac:dyDescent="0.25">
      <c r="A10195" t="s">
        <v>1710</v>
      </c>
      <c r="C10195" s="3" t="s">
        <v>12986</v>
      </c>
      <c r="D10195" s="3">
        <v>110</v>
      </c>
      <c r="E10195" s="9">
        <v>1897</v>
      </c>
      <c r="F10195" s="7" t="s">
        <v>5141</v>
      </c>
      <c r="G10195" s="7" t="s">
        <v>1677</v>
      </c>
      <c r="H10195" s="8" t="s">
        <v>16675</v>
      </c>
      <c r="I10195" s="8" t="s">
        <v>16684</v>
      </c>
      <c r="J10195" s="19">
        <v>3</v>
      </c>
      <c r="K10195" s="19" t="s">
        <v>7738</v>
      </c>
      <c r="L10195" s="11"/>
      <c r="M10195" s="11"/>
      <c r="N10195" s="24"/>
      <c r="P10195" s="32"/>
      <c r="T10195" s="19"/>
      <c r="U10195" s="3"/>
      <c r="X10195" t="str">
        <f t="shared" si="625"/>
        <v/>
      </c>
      <c r="Z10195" t="str">
        <f t="shared" si="626"/>
        <v/>
      </c>
      <c r="AB10195" s="9"/>
      <c r="AC10195" t="s">
        <v>16675</v>
      </c>
      <c r="AD10195">
        <f t="shared" si="624"/>
        <v>0</v>
      </c>
      <c r="AF10195" s="3"/>
      <c r="AH10195" s="9"/>
    </row>
    <row r="10196" spans="1:34" ht="10.95" customHeight="1" outlineLevel="1" x14ac:dyDescent="0.25">
      <c r="A10196" t="s">
        <v>1710</v>
      </c>
      <c r="C10196" s="3" t="s">
        <v>12986</v>
      </c>
      <c r="D10196" s="3">
        <v>111</v>
      </c>
      <c r="E10196" s="9">
        <v>1897</v>
      </c>
      <c r="F10196" s="7" t="s">
        <v>2977</v>
      </c>
      <c r="G10196" s="7" t="s">
        <v>2294</v>
      </c>
      <c r="H10196" s="8" t="s">
        <v>16675</v>
      </c>
      <c r="I10196" s="8" t="s">
        <v>16684</v>
      </c>
      <c r="J10196" s="19">
        <v>3</v>
      </c>
      <c r="K10196" s="19" t="s">
        <v>7738</v>
      </c>
      <c r="L10196" s="11"/>
      <c r="M10196" s="11"/>
      <c r="N10196" s="24"/>
      <c r="P10196" s="32"/>
      <c r="T10196" s="19"/>
      <c r="U10196" s="3"/>
      <c r="W10196" t="s">
        <v>7738</v>
      </c>
      <c r="X10196" t="str">
        <f t="shared" si="625"/>
        <v/>
      </c>
      <c r="Z10196" t="str">
        <f t="shared" si="626"/>
        <v/>
      </c>
      <c r="AB10196" s="9"/>
      <c r="AC10196" t="s">
        <v>16675</v>
      </c>
      <c r="AD10196">
        <f t="shared" si="624"/>
        <v>0</v>
      </c>
      <c r="AF10196" s="3"/>
      <c r="AH10196" s="9"/>
    </row>
    <row r="10197" spans="1:34" ht="10.95" customHeight="1" outlineLevel="1" x14ac:dyDescent="0.25">
      <c r="A10197" t="s">
        <v>1710</v>
      </c>
      <c r="C10197" s="3" t="s">
        <v>12986</v>
      </c>
      <c r="D10197" s="3">
        <v>112</v>
      </c>
      <c r="E10197" s="9">
        <v>1897</v>
      </c>
      <c r="F10197" s="7" t="s">
        <v>3424</v>
      </c>
      <c r="G10197" s="7" t="s">
        <v>6560</v>
      </c>
      <c r="H10197" s="8" t="s">
        <v>16675</v>
      </c>
      <c r="I10197" s="8" t="s">
        <v>16684</v>
      </c>
      <c r="J10197" s="19">
        <v>3</v>
      </c>
      <c r="K10197" s="19" t="s">
        <v>7738</v>
      </c>
      <c r="L10197" s="11"/>
      <c r="M10197" s="11"/>
      <c r="N10197" s="24"/>
      <c r="P10197" s="32"/>
      <c r="T10197" s="19"/>
      <c r="U10197" s="3"/>
      <c r="W10197" t="s">
        <v>7738</v>
      </c>
      <c r="X10197" t="str">
        <f t="shared" si="625"/>
        <v/>
      </c>
      <c r="Z10197" t="str">
        <f t="shared" si="626"/>
        <v/>
      </c>
      <c r="AB10197" s="9"/>
      <c r="AC10197" t="s">
        <v>16675</v>
      </c>
      <c r="AD10197">
        <f t="shared" si="624"/>
        <v>0</v>
      </c>
      <c r="AF10197" s="3"/>
      <c r="AH10197" s="9"/>
    </row>
    <row r="10198" spans="1:34" ht="10.95" customHeight="1" outlineLevel="1" x14ac:dyDescent="0.25">
      <c r="A10198" t="s">
        <v>1710</v>
      </c>
      <c r="C10198" s="3" t="s">
        <v>12986</v>
      </c>
      <c r="D10198" s="3">
        <v>113</v>
      </c>
      <c r="E10198" s="9">
        <v>1897</v>
      </c>
      <c r="F10198" s="7" t="s">
        <v>1101</v>
      </c>
      <c r="G10198" s="7" t="s">
        <v>5041</v>
      </c>
      <c r="H10198" s="8" t="s">
        <v>16675</v>
      </c>
      <c r="I10198" s="8" t="s">
        <v>16684</v>
      </c>
      <c r="J10198" s="19">
        <v>3</v>
      </c>
      <c r="K10198" s="19" t="s">
        <v>7738</v>
      </c>
      <c r="L10198" s="11"/>
      <c r="M10198" s="11"/>
      <c r="N10198" s="24"/>
      <c r="P10198" s="32"/>
      <c r="T10198" s="19"/>
      <c r="U10198" s="3"/>
      <c r="X10198" t="str">
        <f t="shared" si="625"/>
        <v/>
      </c>
      <c r="Z10198" t="str">
        <f t="shared" si="626"/>
        <v/>
      </c>
      <c r="AB10198" s="9"/>
      <c r="AC10198" t="s">
        <v>16675</v>
      </c>
      <c r="AD10198">
        <f t="shared" si="624"/>
        <v>0</v>
      </c>
      <c r="AF10198" s="3"/>
      <c r="AH10198" s="9"/>
    </row>
    <row r="10199" spans="1:34" ht="10.95" customHeight="1" outlineLevel="1" x14ac:dyDescent="0.25">
      <c r="A10199" t="s">
        <v>1710</v>
      </c>
      <c r="C10199" s="3" t="s">
        <v>12986</v>
      </c>
      <c r="D10199" s="3">
        <v>114</v>
      </c>
      <c r="E10199" s="9">
        <v>1897</v>
      </c>
      <c r="F10199" s="7" t="s">
        <v>639</v>
      </c>
      <c r="G10199" s="7" t="s">
        <v>16685</v>
      </c>
      <c r="H10199" s="8" t="s">
        <v>16675</v>
      </c>
      <c r="I10199" s="8" t="s">
        <v>16684</v>
      </c>
      <c r="J10199" s="19">
        <v>3</v>
      </c>
      <c r="K10199" s="19" t="s">
        <v>7738</v>
      </c>
      <c r="L10199" s="11"/>
      <c r="M10199" s="11"/>
      <c r="N10199" s="24"/>
      <c r="P10199" s="32"/>
      <c r="T10199" s="19"/>
      <c r="U10199" s="3"/>
      <c r="X10199" t="str">
        <f t="shared" si="625"/>
        <v/>
      </c>
      <c r="Z10199" t="str">
        <f t="shared" si="626"/>
        <v/>
      </c>
      <c r="AB10199" s="9"/>
      <c r="AC10199" t="s">
        <v>16675</v>
      </c>
      <c r="AD10199">
        <f t="shared" si="624"/>
        <v>0</v>
      </c>
      <c r="AF10199" s="3"/>
      <c r="AH10199" s="9"/>
    </row>
    <row r="10200" spans="1:34" ht="10.95" customHeight="1" outlineLevel="1" x14ac:dyDescent="0.25">
      <c r="A10200" t="s">
        <v>1710</v>
      </c>
      <c r="C10200" s="3" t="s">
        <v>12986</v>
      </c>
      <c r="D10200" s="3">
        <v>115</v>
      </c>
      <c r="E10200" s="9">
        <v>1897</v>
      </c>
      <c r="F10200" s="7" t="s">
        <v>633</v>
      </c>
      <c r="G10200" s="7" t="s">
        <v>1677</v>
      </c>
      <c r="H10200" s="8" t="s">
        <v>16675</v>
      </c>
      <c r="I10200" s="8" t="s">
        <v>16684</v>
      </c>
      <c r="J10200" s="19">
        <v>3</v>
      </c>
      <c r="K10200" s="19" t="s">
        <v>7738</v>
      </c>
      <c r="L10200" s="11"/>
      <c r="M10200" s="11"/>
      <c r="N10200" s="24"/>
      <c r="P10200" s="32"/>
      <c r="T10200" s="19"/>
      <c r="U10200" s="3"/>
      <c r="W10200" t="s">
        <v>7738</v>
      </c>
      <c r="X10200" t="str">
        <f t="shared" si="625"/>
        <v/>
      </c>
      <c r="Z10200" t="str">
        <f t="shared" si="626"/>
        <v/>
      </c>
      <c r="AB10200" s="9"/>
      <c r="AC10200" t="s">
        <v>16675</v>
      </c>
      <c r="AD10200">
        <f t="shared" si="624"/>
        <v>0</v>
      </c>
      <c r="AF10200" s="3"/>
      <c r="AH10200" s="9"/>
    </row>
    <row r="10201" spans="1:34" ht="10.95" customHeight="1" outlineLevel="1" x14ac:dyDescent="0.25">
      <c r="A10201" t="s">
        <v>1710</v>
      </c>
      <c r="C10201" s="3" t="s">
        <v>12986</v>
      </c>
      <c r="D10201" s="3" t="s">
        <v>4065</v>
      </c>
      <c r="E10201" s="9">
        <v>1897</v>
      </c>
      <c r="F10201" s="7" t="s">
        <v>20937</v>
      </c>
      <c r="G10201" s="7" t="s">
        <v>3971</v>
      </c>
      <c r="H10201" s="8" t="s">
        <v>16675</v>
      </c>
      <c r="I10201" s="8" t="s">
        <v>17069</v>
      </c>
      <c r="J10201" s="19">
        <v>3</v>
      </c>
      <c r="K10201" s="19" t="s">
        <v>7736</v>
      </c>
      <c r="L10201" s="11">
        <v>1.5</v>
      </c>
      <c r="M10201" s="11"/>
      <c r="N10201" s="24"/>
      <c r="P10201" s="32"/>
      <c r="T10201" s="19"/>
      <c r="U10201" s="3"/>
      <c r="W10201" t="s">
        <v>7738</v>
      </c>
      <c r="X10201" t="str">
        <f t="shared" si="625"/>
        <v/>
      </c>
      <c r="Z10201" t="str">
        <f t="shared" si="626"/>
        <v/>
      </c>
      <c r="AB10201" s="9"/>
      <c r="AC10201" t="s">
        <v>16675</v>
      </c>
      <c r="AD10201">
        <f t="shared" si="624"/>
        <v>0</v>
      </c>
      <c r="AF10201" s="3"/>
      <c r="AH10201" s="9"/>
    </row>
    <row r="10202" spans="1:34" ht="10.95" customHeight="1" outlineLevel="1" x14ac:dyDescent="0.25">
      <c r="A10202" t="s">
        <v>1710</v>
      </c>
      <c r="C10202" s="3" t="s">
        <v>12986</v>
      </c>
      <c r="D10202" s="3" t="s">
        <v>4065</v>
      </c>
      <c r="E10202" s="9">
        <v>1897</v>
      </c>
      <c r="F10202" s="7" t="s">
        <v>17070</v>
      </c>
      <c r="G10202" s="7" t="s">
        <v>3971</v>
      </c>
      <c r="H10202" s="8" t="s">
        <v>16675</v>
      </c>
      <c r="I10202" s="8" t="s">
        <v>17069</v>
      </c>
      <c r="J10202" s="19">
        <v>3</v>
      </c>
      <c r="K10202" s="19" t="s">
        <v>7736</v>
      </c>
      <c r="L10202" s="11">
        <v>0.5</v>
      </c>
      <c r="M10202" s="11"/>
      <c r="N10202" s="24"/>
      <c r="P10202" s="32"/>
      <c r="T10202" s="19"/>
      <c r="U10202" s="3"/>
      <c r="W10202" t="s">
        <v>7738</v>
      </c>
      <c r="X10202" t="str">
        <f t="shared" si="625"/>
        <v/>
      </c>
      <c r="Z10202" t="str">
        <f t="shared" si="626"/>
        <v/>
      </c>
      <c r="AB10202" s="9"/>
      <c r="AC10202" t="s">
        <v>16675</v>
      </c>
      <c r="AD10202">
        <f t="shared" si="624"/>
        <v>0</v>
      </c>
      <c r="AF10202" s="3"/>
      <c r="AH10202" s="9"/>
    </row>
    <row r="10203" spans="1:34" ht="10.95" customHeight="1" outlineLevel="1" x14ac:dyDescent="0.25">
      <c r="A10203" t="s">
        <v>1710</v>
      </c>
      <c r="C10203" s="3" t="s">
        <v>12986</v>
      </c>
      <c r="D10203" s="3">
        <v>116</v>
      </c>
      <c r="E10203" s="9">
        <v>1898</v>
      </c>
      <c r="F10203" s="7" t="s">
        <v>6389</v>
      </c>
      <c r="G10203" s="7" t="s">
        <v>1661</v>
      </c>
      <c r="H10203" s="8" t="s">
        <v>5511</v>
      </c>
      <c r="I10203" s="8" t="s">
        <v>16686</v>
      </c>
      <c r="J10203" s="19">
        <v>1</v>
      </c>
      <c r="K10203" s="19" t="s">
        <v>7736</v>
      </c>
      <c r="L10203" s="11">
        <v>0.4</v>
      </c>
      <c r="M10203" s="11"/>
      <c r="N10203" s="24"/>
      <c r="P10203" s="32"/>
      <c r="T10203" s="19"/>
      <c r="U10203" s="3">
        <v>99</v>
      </c>
      <c r="X10203" t="str">
        <f t="shared" si="625"/>
        <v/>
      </c>
      <c r="Z10203" t="str">
        <f t="shared" si="626"/>
        <v/>
      </c>
      <c r="AB10203" s="9"/>
      <c r="AC10203" t="s">
        <v>5511</v>
      </c>
      <c r="AD10203">
        <f t="shared" si="624"/>
        <v>0</v>
      </c>
      <c r="AF10203" s="3"/>
      <c r="AG10203" t="s">
        <v>1712</v>
      </c>
      <c r="AH10203" s="9" t="s">
        <v>4613</v>
      </c>
    </row>
    <row r="10204" spans="1:34" ht="10.95" customHeight="1" outlineLevel="1" x14ac:dyDescent="0.25">
      <c r="A10204" t="s">
        <v>1710</v>
      </c>
      <c r="C10204" s="3" t="s">
        <v>12986</v>
      </c>
      <c r="D10204" s="3">
        <v>117</v>
      </c>
      <c r="E10204" s="9">
        <v>1898</v>
      </c>
      <c r="F10204" s="7" t="s">
        <v>4735</v>
      </c>
      <c r="G10204" s="7" t="s">
        <v>1828</v>
      </c>
      <c r="H10204" s="8" t="s">
        <v>5511</v>
      </c>
      <c r="I10204" s="8" t="s">
        <v>16686</v>
      </c>
      <c r="J10204" s="19">
        <v>1</v>
      </c>
      <c r="K10204" s="19" t="s">
        <v>7736</v>
      </c>
      <c r="L10204" s="11">
        <v>0.4</v>
      </c>
      <c r="M10204" s="11"/>
      <c r="N10204" s="24"/>
      <c r="P10204" s="32"/>
      <c r="T10204" s="19"/>
      <c r="U10204" s="3">
        <v>100</v>
      </c>
      <c r="X10204" t="str">
        <f t="shared" si="625"/>
        <v/>
      </c>
      <c r="Z10204" t="str">
        <f t="shared" si="626"/>
        <v/>
      </c>
      <c r="AB10204" s="9"/>
      <c r="AC10204" t="s">
        <v>5511</v>
      </c>
      <c r="AD10204">
        <f t="shared" si="624"/>
        <v>0</v>
      </c>
      <c r="AF10204" s="3"/>
      <c r="AG10204" t="s">
        <v>1712</v>
      </c>
      <c r="AH10204" s="9" t="s">
        <v>4613</v>
      </c>
    </row>
    <row r="10205" spans="1:34" ht="10.95" customHeight="1" outlineLevel="1" x14ac:dyDescent="0.25">
      <c r="A10205" t="s">
        <v>1710</v>
      </c>
      <c r="C10205" s="3" t="s">
        <v>12986</v>
      </c>
      <c r="D10205" s="3">
        <v>118</v>
      </c>
      <c r="E10205" s="9">
        <v>1898</v>
      </c>
      <c r="F10205" s="7" t="s">
        <v>184</v>
      </c>
      <c r="G10205" s="7" t="s">
        <v>1128</v>
      </c>
      <c r="H10205" s="8" t="s">
        <v>5511</v>
      </c>
      <c r="I10205" s="8" t="s">
        <v>16686</v>
      </c>
      <c r="J10205" s="19">
        <v>1</v>
      </c>
      <c r="K10205" s="19" t="s">
        <v>7736</v>
      </c>
      <c r="L10205" s="11">
        <v>1</v>
      </c>
      <c r="M10205" s="11"/>
      <c r="N10205" s="24"/>
      <c r="P10205" s="32"/>
      <c r="T10205" s="19"/>
      <c r="U10205" s="3">
        <v>101</v>
      </c>
      <c r="X10205" t="str">
        <f t="shared" si="625"/>
        <v/>
      </c>
      <c r="Z10205" t="str">
        <f t="shared" si="626"/>
        <v/>
      </c>
      <c r="AB10205" s="9"/>
      <c r="AC10205" t="s">
        <v>5511</v>
      </c>
      <c r="AD10205">
        <f t="shared" si="624"/>
        <v>0</v>
      </c>
      <c r="AF10205" s="3"/>
      <c r="AG10205" t="s">
        <v>1712</v>
      </c>
      <c r="AH10205" s="9" t="s">
        <v>4613</v>
      </c>
    </row>
    <row r="10206" spans="1:34" ht="10.95" customHeight="1" outlineLevel="1" x14ac:dyDescent="0.25">
      <c r="A10206" t="s">
        <v>1710</v>
      </c>
      <c r="C10206" s="3" t="s">
        <v>12986</v>
      </c>
      <c r="D10206" s="3">
        <v>119</v>
      </c>
      <c r="E10206" s="9">
        <v>1898</v>
      </c>
      <c r="F10206" s="7" t="s">
        <v>5142</v>
      </c>
      <c r="G10206" s="7" t="s">
        <v>684</v>
      </c>
      <c r="H10206" s="8" t="s">
        <v>5511</v>
      </c>
      <c r="I10206" s="8" t="s">
        <v>16686</v>
      </c>
      <c r="J10206" s="19">
        <v>1</v>
      </c>
      <c r="K10206" s="19" t="s">
        <v>7736</v>
      </c>
      <c r="L10206" s="11">
        <v>1</v>
      </c>
      <c r="M10206" s="11"/>
      <c r="N10206" s="24"/>
      <c r="P10206" s="32"/>
      <c r="T10206" s="19"/>
      <c r="U10206" s="3">
        <v>102</v>
      </c>
      <c r="X10206" t="str">
        <f t="shared" si="625"/>
        <v/>
      </c>
      <c r="Z10206" t="str">
        <f t="shared" si="626"/>
        <v/>
      </c>
      <c r="AB10206" s="9"/>
      <c r="AC10206" t="s">
        <v>5511</v>
      </c>
      <c r="AD10206">
        <f t="shared" si="624"/>
        <v>0</v>
      </c>
      <c r="AF10206" s="3"/>
      <c r="AG10206" t="s">
        <v>1712</v>
      </c>
      <c r="AH10206" s="9" t="s">
        <v>4623</v>
      </c>
    </row>
    <row r="10207" spans="1:34" ht="10.95" customHeight="1" outlineLevel="1" x14ac:dyDescent="0.25">
      <c r="A10207" t="s">
        <v>1710</v>
      </c>
      <c r="C10207" s="3" t="s">
        <v>12986</v>
      </c>
      <c r="D10207" s="3">
        <v>120</v>
      </c>
      <c r="E10207" s="9">
        <v>1898</v>
      </c>
      <c r="F10207" s="7" t="s">
        <v>5141</v>
      </c>
      <c r="G10207" s="7" t="s">
        <v>1647</v>
      </c>
      <c r="H10207" s="8" t="s">
        <v>5511</v>
      </c>
      <c r="I10207" s="8" t="s">
        <v>16686</v>
      </c>
      <c r="J10207" s="19">
        <v>1</v>
      </c>
      <c r="K10207" s="20" t="s">
        <v>7736</v>
      </c>
      <c r="L10207" s="11">
        <v>1</v>
      </c>
      <c r="M10207" s="11"/>
      <c r="N10207" s="24"/>
      <c r="P10207" s="32"/>
      <c r="T10207" s="19"/>
      <c r="U10207" s="3">
        <v>103</v>
      </c>
      <c r="X10207" t="str">
        <f t="shared" si="625"/>
        <v/>
      </c>
      <c r="Z10207" t="str">
        <f t="shared" si="626"/>
        <v/>
      </c>
      <c r="AB10207" s="9"/>
      <c r="AC10207" t="s">
        <v>5511</v>
      </c>
      <c r="AD10207">
        <f t="shared" si="624"/>
        <v>0</v>
      </c>
      <c r="AF10207" s="3"/>
      <c r="AG10207" t="s">
        <v>1712</v>
      </c>
      <c r="AH10207" s="9" t="s">
        <v>4623</v>
      </c>
    </row>
    <row r="10208" spans="1:34" ht="10.95" customHeight="1" outlineLevel="1" x14ac:dyDescent="0.25">
      <c r="A10208" t="s">
        <v>1710</v>
      </c>
      <c r="C10208" s="3" t="s">
        <v>12986</v>
      </c>
      <c r="D10208" s="3">
        <v>121</v>
      </c>
      <c r="E10208" s="9">
        <v>1898</v>
      </c>
      <c r="F10208" s="7" t="s">
        <v>5242</v>
      </c>
      <c r="G10208" s="7" t="s">
        <v>2293</v>
      </c>
      <c r="H10208" s="8" t="s">
        <v>5511</v>
      </c>
      <c r="I10208" s="8" t="s">
        <v>16686</v>
      </c>
      <c r="J10208" s="19">
        <v>1</v>
      </c>
      <c r="K10208" s="19" t="s">
        <v>7736</v>
      </c>
      <c r="L10208" s="11">
        <v>1</v>
      </c>
      <c r="M10208" s="11"/>
      <c r="N10208" s="24"/>
      <c r="P10208" s="32"/>
      <c r="T10208" s="19"/>
      <c r="U10208" s="3">
        <v>104</v>
      </c>
      <c r="X10208" t="str">
        <f t="shared" si="625"/>
        <v/>
      </c>
      <c r="Z10208" t="str">
        <f t="shared" si="626"/>
        <v/>
      </c>
      <c r="AB10208" s="9"/>
      <c r="AC10208" t="s">
        <v>5511</v>
      </c>
      <c r="AD10208">
        <f t="shared" si="624"/>
        <v>0</v>
      </c>
      <c r="AF10208" s="3"/>
      <c r="AG10208" t="s">
        <v>1712</v>
      </c>
      <c r="AH10208" s="9" t="s">
        <v>4613</v>
      </c>
    </row>
    <row r="10209" spans="1:34" ht="10.95" customHeight="1" outlineLevel="1" x14ac:dyDescent="0.25">
      <c r="A10209" t="s">
        <v>1710</v>
      </c>
      <c r="C10209" s="3" t="s">
        <v>12986</v>
      </c>
      <c r="D10209" s="3">
        <v>122</v>
      </c>
      <c r="E10209" s="9">
        <v>1898</v>
      </c>
      <c r="F10209" s="7" t="s">
        <v>2977</v>
      </c>
      <c r="G10209" s="7" t="s">
        <v>2159</v>
      </c>
      <c r="H10209" s="8" t="s">
        <v>5511</v>
      </c>
      <c r="I10209" s="8" t="s">
        <v>16686</v>
      </c>
      <c r="J10209" s="19">
        <v>1</v>
      </c>
      <c r="K10209" s="19" t="s">
        <v>7736</v>
      </c>
      <c r="L10209" s="11">
        <v>4</v>
      </c>
      <c r="M10209" s="11"/>
      <c r="N10209" s="24"/>
      <c r="P10209" s="32"/>
      <c r="T10209" s="19"/>
      <c r="U10209" s="3">
        <v>105</v>
      </c>
      <c r="X10209" t="str">
        <f t="shared" si="625"/>
        <v/>
      </c>
      <c r="Z10209" t="str">
        <f t="shared" si="626"/>
        <v/>
      </c>
      <c r="AB10209" s="9"/>
      <c r="AC10209" t="s">
        <v>5511</v>
      </c>
      <c r="AD10209">
        <f t="shared" si="624"/>
        <v>0</v>
      </c>
      <c r="AF10209" s="3"/>
      <c r="AG10209" t="s">
        <v>1712</v>
      </c>
      <c r="AH10209" s="9" t="s">
        <v>4925</v>
      </c>
    </row>
    <row r="10210" spans="1:34" ht="10.95" customHeight="1" outlineLevel="1" x14ac:dyDescent="0.25">
      <c r="A10210" t="s">
        <v>1710</v>
      </c>
      <c r="C10210" s="3" t="s">
        <v>12986</v>
      </c>
      <c r="D10210" s="3">
        <v>123</v>
      </c>
      <c r="E10210" s="9">
        <v>1898</v>
      </c>
      <c r="F10210" s="7" t="s">
        <v>3424</v>
      </c>
      <c r="G10210" s="7" t="s">
        <v>3835</v>
      </c>
      <c r="H10210" s="8" t="s">
        <v>5511</v>
      </c>
      <c r="I10210" s="8" t="s">
        <v>16686</v>
      </c>
      <c r="J10210" s="19">
        <v>1</v>
      </c>
      <c r="K10210" s="19" t="s">
        <v>7736</v>
      </c>
      <c r="L10210" s="11">
        <v>2.2000000000000002</v>
      </c>
      <c r="M10210" s="11"/>
      <c r="N10210" s="24"/>
      <c r="P10210" s="32"/>
      <c r="T10210" s="19"/>
      <c r="U10210" s="3">
        <v>106</v>
      </c>
      <c r="X10210" t="str">
        <f t="shared" si="625"/>
        <v/>
      </c>
      <c r="Z10210" t="str">
        <f t="shared" si="626"/>
        <v/>
      </c>
      <c r="AB10210" s="9"/>
      <c r="AC10210" t="s">
        <v>5511</v>
      </c>
      <c r="AD10210">
        <f t="shared" si="624"/>
        <v>0</v>
      </c>
      <c r="AF10210" s="3"/>
      <c r="AG10210" t="s">
        <v>1712</v>
      </c>
      <c r="AH10210" s="9" t="s">
        <v>4925</v>
      </c>
    </row>
    <row r="10211" spans="1:34" ht="10.95" customHeight="1" outlineLevel="1" x14ac:dyDescent="0.25">
      <c r="A10211" t="s">
        <v>1710</v>
      </c>
      <c r="C10211" s="3" t="s">
        <v>12986</v>
      </c>
      <c r="D10211" s="3">
        <v>124</v>
      </c>
      <c r="E10211" s="9">
        <v>1898</v>
      </c>
      <c r="F10211" s="7" t="s">
        <v>1101</v>
      </c>
      <c r="G10211" s="7" t="s">
        <v>5562</v>
      </c>
      <c r="H10211" s="8" t="s">
        <v>5511</v>
      </c>
      <c r="I10211" s="8" t="s">
        <v>16686</v>
      </c>
      <c r="J10211" s="19">
        <v>1</v>
      </c>
      <c r="K10211" s="19" t="s">
        <v>7736</v>
      </c>
      <c r="L10211" s="11">
        <v>0.7</v>
      </c>
      <c r="M10211" s="11"/>
      <c r="N10211" s="24"/>
      <c r="P10211" s="32"/>
      <c r="T10211" s="19"/>
      <c r="U10211" s="3">
        <v>107</v>
      </c>
      <c r="X10211" t="str">
        <f t="shared" si="625"/>
        <v/>
      </c>
      <c r="Z10211" t="str">
        <f t="shared" si="626"/>
        <v/>
      </c>
      <c r="AB10211" s="9"/>
      <c r="AC10211" t="s">
        <v>5511</v>
      </c>
      <c r="AD10211">
        <f t="shared" si="624"/>
        <v>0</v>
      </c>
      <c r="AF10211" s="3"/>
      <c r="AG10211" t="s">
        <v>1712</v>
      </c>
      <c r="AH10211" s="9" t="s">
        <v>4613</v>
      </c>
    </row>
    <row r="10212" spans="1:34" ht="10.95" customHeight="1" outlineLevel="1" x14ac:dyDescent="0.25">
      <c r="A10212" t="s">
        <v>1710</v>
      </c>
      <c r="C10212" s="3" t="s">
        <v>12986</v>
      </c>
      <c r="D10212" s="3">
        <v>125</v>
      </c>
      <c r="E10212" s="9">
        <v>1898</v>
      </c>
      <c r="F10212" s="7" t="s">
        <v>639</v>
      </c>
      <c r="G10212" s="7" t="s">
        <v>1661</v>
      </c>
      <c r="H10212" s="8" t="s">
        <v>5511</v>
      </c>
      <c r="I10212" s="8" t="s">
        <v>16686</v>
      </c>
      <c r="J10212" s="19">
        <v>1</v>
      </c>
      <c r="K10212" s="19" t="s">
        <v>7736</v>
      </c>
      <c r="L10212" s="11">
        <v>8</v>
      </c>
      <c r="M10212" s="11"/>
      <c r="N10212" s="24"/>
      <c r="P10212" s="32"/>
      <c r="T10212" s="19"/>
      <c r="U10212" s="3">
        <v>108</v>
      </c>
      <c r="X10212" t="str">
        <f t="shared" si="625"/>
        <v/>
      </c>
      <c r="Z10212" t="str">
        <f t="shared" si="626"/>
        <v/>
      </c>
      <c r="AB10212" s="9"/>
      <c r="AC10212" t="s">
        <v>5511</v>
      </c>
      <c r="AD10212">
        <f t="shared" si="624"/>
        <v>0</v>
      </c>
      <c r="AF10212" s="3"/>
      <c r="AG10212" t="s">
        <v>1712</v>
      </c>
      <c r="AH10212" s="9" t="s">
        <v>4623</v>
      </c>
    </row>
    <row r="10213" spans="1:34" ht="10.95" customHeight="1" outlineLevel="1" x14ac:dyDescent="0.25">
      <c r="A10213" t="s">
        <v>1710</v>
      </c>
      <c r="C10213" s="3" t="s">
        <v>12986</v>
      </c>
      <c r="D10213" s="3">
        <v>126</v>
      </c>
      <c r="E10213" s="9">
        <v>1898</v>
      </c>
      <c r="F10213" s="7" t="s">
        <v>633</v>
      </c>
      <c r="G10213" s="7" t="s">
        <v>5040</v>
      </c>
      <c r="H10213" s="8" t="s">
        <v>5511</v>
      </c>
      <c r="I10213" s="8" t="s">
        <v>16686</v>
      </c>
      <c r="J10213" s="19">
        <v>1</v>
      </c>
      <c r="K10213" s="19" t="s">
        <v>7736</v>
      </c>
      <c r="L10213" s="11">
        <v>1.7</v>
      </c>
      <c r="M10213" s="11"/>
      <c r="N10213" s="24"/>
      <c r="P10213" s="32"/>
      <c r="T10213" s="19"/>
      <c r="U10213" s="3">
        <v>109</v>
      </c>
      <c r="X10213" t="str">
        <f t="shared" si="625"/>
        <v/>
      </c>
      <c r="Z10213" t="str">
        <f t="shared" si="626"/>
        <v/>
      </c>
      <c r="AB10213" s="9"/>
      <c r="AC10213" t="s">
        <v>5511</v>
      </c>
      <c r="AD10213">
        <f t="shared" si="624"/>
        <v>0</v>
      </c>
      <c r="AF10213" s="3"/>
      <c r="AG10213" t="s">
        <v>1712</v>
      </c>
      <c r="AH10213" s="9" t="s">
        <v>4623</v>
      </c>
    </row>
    <row r="10214" spans="1:34" ht="10.95" customHeight="1" outlineLevel="1" x14ac:dyDescent="0.25">
      <c r="A10214" t="s">
        <v>1710</v>
      </c>
      <c r="C10214" s="3" t="s">
        <v>12986</v>
      </c>
      <c r="D10214" s="3">
        <v>127</v>
      </c>
      <c r="E10214" s="9">
        <v>1898</v>
      </c>
      <c r="F10214" s="7" t="s">
        <v>6389</v>
      </c>
      <c r="G10214" s="7" t="s">
        <v>1661</v>
      </c>
      <c r="H10214" s="8" t="s">
        <v>5511</v>
      </c>
      <c r="I10214" s="8" t="s">
        <v>16687</v>
      </c>
      <c r="J10214" s="19">
        <v>1</v>
      </c>
      <c r="K10214" s="19" t="s">
        <v>7736</v>
      </c>
      <c r="L10214" s="11">
        <v>0.6</v>
      </c>
      <c r="M10214" s="11"/>
      <c r="N10214" s="24"/>
      <c r="P10214" s="32"/>
      <c r="T10214" s="19"/>
      <c r="U10214" s="3" t="s">
        <v>5563</v>
      </c>
      <c r="X10214" t="str">
        <f t="shared" si="625"/>
        <v/>
      </c>
      <c r="Z10214" t="str">
        <f t="shared" si="626"/>
        <v/>
      </c>
      <c r="AB10214" s="9"/>
      <c r="AC10214" t="s">
        <v>5511</v>
      </c>
      <c r="AD10214">
        <f t="shared" si="624"/>
        <v>0</v>
      </c>
      <c r="AF10214" s="3"/>
      <c r="AG10214" t="s">
        <v>1712</v>
      </c>
      <c r="AH10214" s="9" t="s">
        <v>4925</v>
      </c>
    </row>
    <row r="10215" spans="1:34" ht="10.95" customHeight="1" outlineLevel="1" x14ac:dyDescent="0.25">
      <c r="A10215" t="s">
        <v>1710</v>
      </c>
      <c r="C10215" s="3" t="s">
        <v>12986</v>
      </c>
      <c r="D10215" s="3">
        <v>128</v>
      </c>
      <c r="E10215" s="9">
        <v>1898</v>
      </c>
      <c r="F10215" s="7" t="s">
        <v>4735</v>
      </c>
      <c r="G10215" s="7" t="s">
        <v>1828</v>
      </c>
      <c r="H10215" s="8" t="s">
        <v>5511</v>
      </c>
      <c r="I10215" s="8" t="s">
        <v>16687</v>
      </c>
      <c r="J10215" s="19">
        <v>1</v>
      </c>
      <c r="K10215" s="19" t="s">
        <v>7736</v>
      </c>
      <c r="L10215" s="11">
        <v>1.1000000000000001</v>
      </c>
      <c r="M10215" s="11"/>
      <c r="N10215" s="24"/>
      <c r="P10215" s="32"/>
      <c r="T10215" s="19"/>
      <c r="U10215" s="3" t="s">
        <v>5564</v>
      </c>
      <c r="X10215" t="str">
        <f t="shared" si="625"/>
        <v/>
      </c>
      <c r="Z10215" t="str">
        <f t="shared" si="626"/>
        <v/>
      </c>
      <c r="AB10215" s="9"/>
      <c r="AC10215" t="s">
        <v>5511</v>
      </c>
      <c r="AD10215">
        <f t="shared" si="624"/>
        <v>0</v>
      </c>
      <c r="AF10215" s="3"/>
      <c r="AG10215" t="s">
        <v>1712</v>
      </c>
      <c r="AH10215" s="9" t="s">
        <v>4925</v>
      </c>
    </row>
    <row r="10216" spans="1:34" ht="10.95" customHeight="1" outlineLevel="1" x14ac:dyDescent="0.25">
      <c r="A10216" t="s">
        <v>1710</v>
      </c>
      <c r="C10216" s="3" t="s">
        <v>12986</v>
      </c>
      <c r="D10216" s="3">
        <v>129</v>
      </c>
      <c r="E10216" s="9">
        <v>1898</v>
      </c>
      <c r="F10216" s="7" t="s">
        <v>184</v>
      </c>
      <c r="G10216" s="7" t="s">
        <v>1128</v>
      </c>
      <c r="H10216" s="8" t="s">
        <v>5511</v>
      </c>
      <c r="I10216" s="8" t="s">
        <v>16687</v>
      </c>
      <c r="J10216" s="19">
        <v>1</v>
      </c>
      <c r="K10216" s="19" t="s">
        <v>7736</v>
      </c>
      <c r="L10216" s="11">
        <v>1.1000000000000001</v>
      </c>
      <c r="M10216" s="11"/>
      <c r="N10216" s="24"/>
      <c r="P10216" s="32"/>
      <c r="T10216" s="19"/>
      <c r="U10216" s="3" t="s">
        <v>5565</v>
      </c>
      <c r="X10216" t="str">
        <f t="shared" si="625"/>
        <v/>
      </c>
      <c r="Z10216" t="str">
        <f t="shared" si="626"/>
        <v/>
      </c>
      <c r="AB10216" s="9"/>
      <c r="AC10216" t="s">
        <v>5511</v>
      </c>
      <c r="AD10216">
        <f t="shared" si="624"/>
        <v>0</v>
      </c>
      <c r="AF10216" s="3"/>
      <c r="AG10216" t="s">
        <v>1712</v>
      </c>
      <c r="AH10216" s="9" t="s">
        <v>4925</v>
      </c>
    </row>
    <row r="10217" spans="1:34" ht="10.95" customHeight="1" outlineLevel="1" x14ac:dyDescent="0.25">
      <c r="A10217" t="s">
        <v>1710</v>
      </c>
      <c r="C10217" s="3" t="s">
        <v>12986</v>
      </c>
      <c r="D10217" s="3">
        <v>130</v>
      </c>
      <c r="E10217" s="9">
        <v>1898</v>
      </c>
      <c r="F10217" s="7" t="s">
        <v>5142</v>
      </c>
      <c r="G10217" s="7" t="s">
        <v>684</v>
      </c>
      <c r="H10217" s="8" t="s">
        <v>5511</v>
      </c>
      <c r="I10217" s="8" t="s">
        <v>16687</v>
      </c>
      <c r="J10217" s="19">
        <v>1</v>
      </c>
      <c r="K10217" s="19" t="s">
        <v>7736</v>
      </c>
      <c r="L10217" s="11">
        <v>1</v>
      </c>
      <c r="M10217" s="11"/>
      <c r="N10217" s="24"/>
      <c r="P10217" s="32"/>
      <c r="T10217" s="19"/>
      <c r="U10217" s="3" t="s">
        <v>6661</v>
      </c>
      <c r="X10217" t="str">
        <f t="shared" si="625"/>
        <v/>
      </c>
      <c r="Z10217" t="str">
        <f t="shared" si="626"/>
        <v/>
      </c>
      <c r="AB10217" s="9"/>
      <c r="AC10217" t="s">
        <v>5511</v>
      </c>
      <c r="AD10217">
        <f t="shared" si="624"/>
        <v>0</v>
      </c>
      <c r="AF10217" s="3"/>
      <c r="AG10217" t="s">
        <v>1712</v>
      </c>
      <c r="AH10217" s="9" t="s">
        <v>4623</v>
      </c>
    </row>
    <row r="10218" spans="1:34" ht="10.95" customHeight="1" outlineLevel="1" x14ac:dyDescent="0.25">
      <c r="A10218" t="s">
        <v>1710</v>
      </c>
      <c r="C10218" s="3" t="s">
        <v>12986</v>
      </c>
      <c r="D10218" s="3">
        <v>131</v>
      </c>
      <c r="E10218" s="9">
        <v>1898</v>
      </c>
      <c r="F10218" s="7" t="s">
        <v>5141</v>
      </c>
      <c r="G10218" s="7" t="s">
        <v>1647</v>
      </c>
      <c r="H10218" s="8" t="s">
        <v>5511</v>
      </c>
      <c r="I10218" s="8" t="s">
        <v>16687</v>
      </c>
      <c r="J10218" s="19">
        <v>1</v>
      </c>
      <c r="K10218" s="19" t="s">
        <v>7736</v>
      </c>
      <c r="L10218" s="11">
        <v>1</v>
      </c>
      <c r="M10218" s="11"/>
      <c r="N10218" s="24"/>
      <c r="P10218" s="32"/>
      <c r="T10218" s="19"/>
      <c r="U10218" s="3" t="s">
        <v>6662</v>
      </c>
      <c r="X10218" t="str">
        <f t="shared" si="625"/>
        <v/>
      </c>
      <c r="Z10218" t="str">
        <f t="shared" si="626"/>
        <v/>
      </c>
      <c r="AB10218" s="9"/>
      <c r="AC10218" t="s">
        <v>5511</v>
      </c>
      <c r="AD10218">
        <f t="shared" si="624"/>
        <v>0</v>
      </c>
      <c r="AF10218" s="3"/>
      <c r="AG10218" t="s">
        <v>1712</v>
      </c>
      <c r="AH10218" s="9" t="s">
        <v>4623</v>
      </c>
    </row>
    <row r="10219" spans="1:34" ht="10.95" customHeight="1" outlineLevel="1" x14ac:dyDescent="0.25">
      <c r="A10219" t="s">
        <v>1710</v>
      </c>
      <c r="C10219" s="3" t="s">
        <v>12986</v>
      </c>
      <c r="D10219" s="3">
        <v>132</v>
      </c>
      <c r="E10219" s="9">
        <v>1898</v>
      </c>
      <c r="F10219" s="7" t="s">
        <v>5242</v>
      </c>
      <c r="G10219" s="7" t="s">
        <v>6664</v>
      </c>
      <c r="H10219" s="8" t="s">
        <v>5511</v>
      </c>
      <c r="I10219" s="8" t="s">
        <v>16687</v>
      </c>
      <c r="J10219" s="19">
        <v>1</v>
      </c>
      <c r="K10219" s="19" t="s">
        <v>7738</v>
      </c>
      <c r="L10219" s="11"/>
      <c r="M10219" s="11"/>
      <c r="N10219" s="24"/>
      <c r="P10219" s="32"/>
      <c r="T10219" s="19"/>
      <c r="U10219" s="3" t="s">
        <v>6663</v>
      </c>
      <c r="X10219" t="str">
        <f t="shared" si="625"/>
        <v/>
      </c>
      <c r="Z10219" t="str">
        <f t="shared" si="626"/>
        <v/>
      </c>
      <c r="AB10219" s="9"/>
      <c r="AC10219" t="s">
        <v>5511</v>
      </c>
      <c r="AD10219">
        <f t="shared" si="624"/>
        <v>0</v>
      </c>
      <c r="AF10219" s="3"/>
      <c r="AG10219" t="s">
        <v>1712</v>
      </c>
      <c r="AH10219" s="9" t="s">
        <v>4623</v>
      </c>
    </row>
    <row r="10220" spans="1:34" ht="10.95" customHeight="1" outlineLevel="1" x14ac:dyDescent="0.25">
      <c r="A10220" t="s">
        <v>1710</v>
      </c>
      <c r="C10220" s="3" t="s">
        <v>12986</v>
      </c>
      <c r="D10220" s="3">
        <v>133</v>
      </c>
      <c r="E10220" s="9">
        <v>1898</v>
      </c>
      <c r="F10220" s="7" t="s">
        <v>2977</v>
      </c>
      <c r="G10220" s="7" t="s">
        <v>2159</v>
      </c>
      <c r="H10220" s="8" t="s">
        <v>5511</v>
      </c>
      <c r="I10220" s="8" t="s">
        <v>16687</v>
      </c>
      <c r="J10220" s="19">
        <v>1</v>
      </c>
      <c r="K10220" s="19" t="s">
        <v>7736</v>
      </c>
      <c r="L10220" s="11">
        <v>0.65</v>
      </c>
      <c r="M10220" s="11"/>
      <c r="N10220" s="24"/>
      <c r="P10220" s="32"/>
      <c r="T10220" s="19"/>
      <c r="U10220" s="3" t="s">
        <v>6665</v>
      </c>
      <c r="X10220" t="str">
        <f t="shared" si="625"/>
        <v/>
      </c>
      <c r="Z10220" t="str">
        <f t="shared" si="626"/>
        <v/>
      </c>
      <c r="AB10220" s="9"/>
      <c r="AC10220" t="s">
        <v>5511</v>
      </c>
      <c r="AD10220">
        <f t="shared" si="624"/>
        <v>0</v>
      </c>
      <c r="AF10220" s="3"/>
      <c r="AG10220" t="s">
        <v>1712</v>
      </c>
      <c r="AH10220" s="9" t="s">
        <v>4623</v>
      </c>
    </row>
    <row r="10221" spans="1:34" ht="10.95" customHeight="1" outlineLevel="1" x14ac:dyDescent="0.25">
      <c r="A10221" t="s">
        <v>1710</v>
      </c>
      <c r="C10221" s="3" t="s">
        <v>12986</v>
      </c>
      <c r="D10221" s="3">
        <v>134</v>
      </c>
      <c r="E10221" s="9">
        <v>1898</v>
      </c>
      <c r="F10221" s="7" t="s">
        <v>3424</v>
      </c>
      <c r="G10221" s="7" t="s">
        <v>3835</v>
      </c>
      <c r="H10221" s="8" t="s">
        <v>5511</v>
      </c>
      <c r="I10221" s="8" t="s">
        <v>16687</v>
      </c>
      <c r="J10221" s="19">
        <v>1</v>
      </c>
      <c r="K10221" s="19" t="s">
        <v>7736</v>
      </c>
      <c r="L10221" s="11">
        <v>0.25</v>
      </c>
      <c r="M10221" s="11"/>
      <c r="N10221" s="24"/>
      <c r="P10221" s="32"/>
      <c r="T10221" s="19"/>
      <c r="U10221" s="3" t="s">
        <v>6667</v>
      </c>
      <c r="X10221" t="str">
        <f t="shared" si="625"/>
        <v/>
      </c>
      <c r="Z10221" t="str">
        <f t="shared" si="626"/>
        <v/>
      </c>
      <c r="AB10221" s="9"/>
      <c r="AC10221" t="s">
        <v>5511</v>
      </c>
      <c r="AD10221">
        <f t="shared" si="624"/>
        <v>0</v>
      </c>
      <c r="AF10221" s="3"/>
      <c r="AG10221" t="s">
        <v>1712</v>
      </c>
      <c r="AH10221" s="9" t="s">
        <v>4623</v>
      </c>
    </row>
    <row r="10222" spans="1:34" ht="10.95" customHeight="1" outlineLevel="1" x14ac:dyDescent="0.25">
      <c r="A10222" t="s">
        <v>1710</v>
      </c>
      <c r="C10222" s="3" t="s">
        <v>12986</v>
      </c>
      <c r="D10222" s="3">
        <v>135</v>
      </c>
      <c r="E10222" s="9">
        <v>1898</v>
      </c>
      <c r="F10222" s="7" t="s">
        <v>1101</v>
      </c>
      <c r="G10222" s="7" t="s">
        <v>5326</v>
      </c>
      <c r="H10222" s="8" t="s">
        <v>5511</v>
      </c>
      <c r="I10222" s="8" t="s">
        <v>16687</v>
      </c>
      <c r="J10222" s="19">
        <v>1</v>
      </c>
      <c r="K10222" s="19" t="s">
        <v>7736</v>
      </c>
      <c r="L10222" s="11">
        <v>0.25</v>
      </c>
      <c r="M10222" s="11"/>
      <c r="N10222" s="24"/>
      <c r="P10222" s="32"/>
      <c r="S10222">
        <v>1</v>
      </c>
      <c r="T10222" s="19"/>
      <c r="U10222" s="3" t="s">
        <v>5325</v>
      </c>
      <c r="X10222" t="str">
        <f t="shared" si="625"/>
        <v/>
      </c>
      <c r="Z10222" t="str">
        <f t="shared" si="626"/>
        <v/>
      </c>
      <c r="AB10222" s="9"/>
      <c r="AC10222" t="s">
        <v>5511</v>
      </c>
      <c r="AD10222">
        <f t="shared" si="624"/>
        <v>0</v>
      </c>
      <c r="AF10222" s="3"/>
      <c r="AG10222" t="s">
        <v>1712</v>
      </c>
      <c r="AH10222" s="9" t="s">
        <v>4623</v>
      </c>
    </row>
    <row r="10223" spans="1:34" ht="10.95" customHeight="1" outlineLevel="1" x14ac:dyDescent="0.25">
      <c r="A10223" t="s">
        <v>1710</v>
      </c>
      <c r="C10223" s="3" t="s">
        <v>12986</v>
      </c>
      <c r="D10223" s="3">
        <v>136</v>
      </c>
      <c r="E10223" s="9">
        <v>1898</v>
      </c>
      <c r="F10223" s="7" t="s">
        <v>639</v>
      </c>
      <c r="G10223" s="7" t="s">
        <v>2188</v>
      </c>
      <c r="H10223" s="8" t="s">
        <v>5511</v>
      </c>
      <c r="I10223" s="8" t="s">
        <v>16687</v>
      </c>
      <c r="J10223" s="19">
        <v>1</v>
      </c>
      <c r="K10223" s="19" t="s">
        <v>7736</v>
      </c>
      <c r="L10223" s="11">
        <v>6</v>
      </c>
      <c r="M10223" s="11"/>
      <c r="N10223" s="24"/>
      <c r="P10223" s="32"/>
      <c r="T10223" s="19"/>
      <c r="U10223" s="3" t="s">
        <v>5327</v>
      </c>
      <c r="X10223" t="str">
        <f t="shared" si="625"/>
        <v/>
      </c>
      <c r="Z10223" t="str">
        <f t="shared" si="626"/>
        <v/>
      </c>
      <c r="AB10223" s="9"/>
      <c r="AC10223" t="s">
        <v>5511</v>
      </c>
      <c r="AD10223">
        <f t="shared" si="624"/>
        <v>0</v>
      </c>
      <c r="AF10223" s="3"/>
      <c r="AG10223" t="s">
        <v>1712</v>
      </c>
      <c r="AH10223" s="9" t="s">
        <v>4623</v>
      </c>
    </row>
    <row r="10224" spans="1:34" ht="10.95" customHeight="1" outlineLevel="1" x14ac:dyDescent="0.25">
      <c r="A10224" t="s">
        <v>1710</v>
      </c>
      <c r="C10224" s="3" t="s">
        <v>12986</v>
      </c>
      <c r="D10224" s="3">
        <v>137</v>
      </c>
      <c r="E10224" s="9">
        <v>1898</v>
      </c>
      <c r="F10224" s="7" t="s">
        <v>633</v>
      </c>
      <c r="G10224" s="7" t="s">
        <v>5040</v>
      </c>
      <c r="H10224" s="8" t="s">
        <v>5511</v>
      </c>
      <c r="I10224" s="8" t="s">
        <v>16687</v>
      </c>
      <c r="J10224" s="19">
        <v>1</v>
      </c>
      <c r="K10224" s="19" t="s">
        <v>7736</v>
      </c>
      <c r="L10224" s="11">
        <v>0.25</v>
      </c>
      <c r="M10224" s="11"/>
      <c r="N10224" s="24"/>
      <c r="P10224" s="32"/>
      <c r="T10224" s="19"/>
      <c r="U10224" s="3" t="s">
        <v>3098</v>
      </c>
      <c r="X10224" t="str">
        <f t="shared" si="625"/>
        <v/>
      </c>
      <c r="Z10224" t="str">
        <f t="shared" si="626"/>
        <v/>
      </c>
      <c r="AB10224" s="9"/>
      <c r="AC10224" t="s">
        <v>5511</v>
      </c>
      <c r="AD10224">
        <f t="shared" si="624"/>
        <v>0</v>
      </c>
      <c r="AF10224" s="3"/>
      <c r="AG10224" t="s">
        <v>1712</v>
      </c>
      <c r="AH10224" s="9" t="s">
        <v>4623</v>
      </c>
    </row>
    <row r="10225" spans="1:34" ht="10.95" customHeight="1" outlineLevel="1" x14ac:dyDescent="0.25">
      <c r="A10225" t="s">
        <v>1710</v>
      </c>
      <c r="C10225" s="3" t="s">
        <v>12986</v>
      </c>
      <c r="D10225" s="3" t="s">
        <v>4065</v>
      </c>
      <c r="E10225" s="9">
        <v>1898</v>
      </c>
      <c r="F10225" s="7" t="s">
        <v>21977</v>
      </c>
      <c r="G10225" s="7" t="s">
        <v>6492</v>
      </c>
      <c r="H10225" s="8" t="s">
        <v>5511</v>
      </c>
      <c r="I10225" s="8"/>
      <c r="J10225" s="19">
        <v>1</v>
      </c>
      <c r="K10225" s="19" t="s">
        <v>7736</v>
      </c>
      <c r="L10225" s="11">
        <v>1.1499999999999999</v>
      </c>
      <c r="M10225" s="11"/>
      <c r="N10225" s="24"/>
      <c r="P10225" s="32"/>
      <c r="T10225" s="19"/>
      <c r="U10225" s="3" t="s">
        <v>3740</v>
      </c>
      <c r="X10225" t="str">
        <f t="shared" si="625"/>
        <v/>
      </c>
      <c r="Z10225" t="str">
        <f t="shared" si="626"/>
        <v/>
      </c>
      <c r="AB10225" s="9"/>
      <c r="AC10225" t="s">
        <v>5511</v>
      </c>
      <c r="AD10225">
        <f t="shared" si="624"/>
        <v>0</v>
      </c>
      <c r="AF10225" s="3"/>
      <c r="AG10225" t="s">
        <v>1712</v>
      </c>
      <c r="AH10225" s="9" t="s">
        <v>4925</v>
      </c>
    </row>
    <row r="10226" spans="1:34" ht="10.95" customHeight="1" outlineLevel="1" x14ac:dyDescent="0.25">
      <c r="A10226" t="s">
        <v>1710</v>
      </c>
      <c r="C10226" s="3" t="s">
        <v>12986</v>
      </c>
      <c r="D10226" s="3" t="s">
        <v>4065</v>
      </c>
      <c r="E10226" s="9">
        <v>1898</v>
      </c>
      <c r="F10226" s="7" t="s">
        <v>4735</v>
      </c>
      <c r="G10226" s="7" t="s">
        <v>6492</v>
      </c>
      <c r="H10226" s="8" t="s">
        <v>5511</v>
      </c>
      <c r="I10226" s="8"/>
      <c r="J10226" s="19">
        <v>1</v>
      </c>
      <c r="K10226" s="19" t="s">
        <v>7736</v>
      </c>
      <c r="L10226" s="11">
        <v>1.1499999999999999</v>
      </c>
      <c r="M10226" s="11"/>
      <c r="N10226" s="24"/>
      <c r="P10226" s="32"/>
      <c r="T10226" s="19"/>
      <c r="U10226" s="3" t="s">
        <v>3741</v>
      </c>
      <c r="X10226" t="str">
        <f t="shared" si="625"/>
        <v/>
      </c>
      <c r="Z10226" t="str">
        <f t="shared" si="626"/>
        <v/>
      </c>
      <c r="AB10226" s="9"/>
      <c r="AC10226" t="s">
        <v>5511</v>
      </c>
      <c r="AD10226">
        <f t="shared" si="624"/>
        <v>0</v>
      </c>
      <c r="AF10226" s="3"/>
      <c r="AG10226" t="s">
        <v>1712</v>
      </c>
      <c r="AH10226" s="9" t="s">
        <v>4925</v>
      </c>
    </row>
    <row r="10227" spans="1:34" ht="10.95" customHeight="1" outlineLevel="1" x14ac:dyDescent="0.25">
      <c r="A10227" t="s">
        <v>1710</v>
      </c>
      <c r="C10227" s="3" t="s">
        <v>12986</v>
      </c>
      <c r="D10227" s="3" t="s">
        <v>4065</v>
      </c>
      <c r="E10227" s="9">
        <v>1898</v>
      </c>
      <c r="F10227" s="7" t="s">
        <v>184</v>
      </c>
      <c r="G10227" s="7" t="s">
        <v>6492</v>
      </c>
      <c r="H10227" s="8" t="s">
        <v>5511</v>
      </c>
      <c r="I10227" s="8"/>
      <c r="J10227" s="19">
        <v>1</v>
      </c>
      <c r="K10227" s="19" t="s">
        <v>7736</v>
      </c>
      <c r="L10227" s="11">
        <v>1.5</v>
      </c>
      <c r="M10227" s="11"/>
      <c r="N10227" s="24"/>
      <c r="P10227" s="32"/>
      <c r="T10227" s="19"/>
      <c r="U10227" s="3" t="s">
        <v>3742</v>
      </c>
      <c r="X10227" t="str">
        <f t="shared" si="625"/>
        <v/>
      </c>
      <c r="Z10227" t="str">
        <f t="shared" si="626"/>
        <v/>
      </c>
      <c r="AB10227" s="9"/>
      <c r="AC10227" t="s">
        <v>5511</v>
      </c>
      <c r="AD10227">
        <f t="shared" si="624"/>
        <v>0</v>
      </c>
      <c r="AF10227" s="3"/>
      <c r="AG10227" t="s">
        <v>1712</v>
      </c>
      <c r="AH10227" s="9" t="s">
        <v>4925</v>
      </c>
    </row>
    <row r="10228" spans="1:34" ht="10.95" customHeight="1" outlineLevel="1" x14ac:dyDescent="0.25">
      <c r="A10228" t="s">
        <v>1710</v>
      </c>
      <c r="C10228" s="3" t="s">
        <v>12986</v>
      </c>
      <c r="D10228" s="3" t="s">
        <v>4065</v>
      </c>
      <c r="E10228" s="9">
        <v>1898</v>
      </c>
      <c r="F10228" s="7" t="s">
        <v>5142</v>
      </c>
      <c r="G10228" s="7" t="s">
        <v>6492</v>
      </c>
      <c r="H10228" s="8" t="s">
        <v>5511</v>
      </c>
      <c r="I10228" s="8"/>
      <c r="J10228" s="19">
        <v>1</v>
      </c>
      <c r="K10228" s="19" t="s">
        <v>7736</v>
      </c>
      <c r="L10228" s="11">
        <v>2</v>
      </c>
      <c r="M10228" s="11"/>
      <c r="N10228" s="24"/>
      <c r="P10228" s="32"/>
      <c r="T10228" s="19"/>
      <c r="U10228" s="3" t="s">
        <v>3743</v>
      </c>
      <c r="X10228" t="str">
        <f t="shared" si="625"/>
        <v/>
      </c>
      <c r="Z10228" t="str">
        <f t="shared" si="626"/>
        <v/>
      </c>
      <c r="AB10228" s="9"/>
      <c r="AC10228" t="s">
        <v>5511</v>
      </c>
      <c r="AD10228">
        <f t="shared" si="624"/>
        <v>0</v>
      </c>
      <c r="AF10228" s="3"/>
      <c r="AG10228" t="s">
        <v>1712</v>
      </c>
      <c r="AH10228" s="9" t="s">
        <v>4925</v>
      </c>
    </row>
    <row r="10229" spans="1:34" ht="10.95" customHeight="1" outlineLevel="1" x14ac:dyDescent="0.25">
      <c r="A10229" t="s">
        <v>1710</v>
      </c>
      <c r="C10229" s="3" t="s">
        <v>12986</v>
      </c>
      <c r="D10229" s="3" t="s">
        <v>4065</v>
      </c>
      <c r="E10229" s="9">
        <v>1898</v>
      </c>
      <c r="F10229" s="7" t="s">
        <v>5141</v>
      </c>
      <c r="G10229" s="7" t="s">
        <v>6492</v>
      </c>
      <c r="H10229" s="8" t="s">
        <v>5511</v>
      </c>
      <c r="I10229" s="8"/>
      <c r="J10229" s="19">
        <v>1</v>
      </c>
      <c r="K10229" s="19" t="s">
        <v>7736</v>
      </c>
      <c r="L10229" s="11">
        <v>1.8</v>
      </c>
      <c r="M10229" s="11"/>
      <c r="N10229" s="24"/>
      <c r="P10229" s="32"/>
      <c r="T10229" s="19"/>
      <c r="U10229" s="3" t="s">
        <v>3744</v>
      </c>
      <c r="X10229" t="str">
        <f t="shared" si="625"/>
        <v/>
      </c>
      <c r="Z10229" t="str">
        <f t="shared" si="626"/>
        <v/>
      </c>
      <c r="AB10229" s="9"/>
      <c r="AC10229" t="s">
        <v>5511</v>
      </c>
      <c r="AD10229">
        <f t="shared" si="624"/>
        <v>0</v>
      </c>
      <c r="AF10229" s="3"/>
      <c r="AG10229" t="s">
        <v>1712</v>
      </c>
      <c r="AH10229" s="9" t="s">
        <v>4925</v>
      </c>
    </row>
    <row r="10230" spans="1:34" ht="10.95" customHeight="1" outlineLevel="1" x14ac:dyDescent="0.25">
      <c r="A10230" t="s">
        <v>1710</v>
      </c>
      <c r="C10230" s="3" t="s">
        <v>12986</v>
      </c>
      <c r="D10230" s="3" t="s">
        <v>4065</v>
      </c>
      <c r="E10230" s="9">
        <v>1898</v>
      </c>
      <c r="F10230" s="7" t="s">
        <v>5242</v>
      </c>
      <c r="G10230" s="7" t="s">
        <v>6492</v>
      </c>
      <c r="H10230" s="8" t="s">
        <v>5511</v>
      </c>
      <c r="I10230" s="8"/>
      <c r="J10230" s="19">
        <v>1</v>
      </c>
      <c r="K10230" s="19" t="s">
        <v>7736</v>
      </c>
      <c r="L10230" s="11">
        <v>1.8</v>
      </c>
      <c r="M10230" s="11"/>
      <c r="N10230" s="24"/>
      <c r="P10230" s="32"/>
      <c r="T10230" s="19"/>
      <c r="U10230" s="3" t="s">
        <v>3745</v>
      </c>
      <c r="X10230" t="str">
        <f t="shared" si="625"/>
        <v/>
      </c>
      <c r="Z10230" t="str">
        <f t="shared" si="626"/>
        <v/>
      </c>
      <c r="AB10230" s="9"/>
      <c r="AC10230" t="s">
        <v>5511</v>
      </c>
      <c r="AD10230">
        <f t="shared" si="624"/>
        <v>0</v>
      </c>
      <c r="AF10230" s="3"/>
      <c r="AG10230" t="s">
        <v>1712</v>
      </c>
      <c r="AH10230" s="9" t="s">
        <v>4925</v>
      </c>
    </row>
    <row r="10231" spans="1:34" ht="10.95" customHeight="1" outlineLevel="1" x14ac:dyDescent="0.25">
      <c r="A10231" t="s">
        <v>1710</v>
      </c>
      <c r="C10231" s="3" t="s">
        <v>12986</v>
      </c>
      <c r="D10231" s="3" t="s">
        <v>4065</v>
      </c>
      <c r="E10231" s="9">
        <v>1898</v>
      </c>
      <c r="F10231" s="7" t="s">
        <v>2977</v>
      </c>
      <c r="G10231" s="7" t="s">
        <v>6492</v>
      </c>
      <c r="H10231" s="8" t="s">
        <v>5511</v>
      </c>
      <c r="I10231" s="8"/>
      <c r="J10231" s="19">
        <v>1</v>
      </c>
      <c r="K10231" s="19" t="s">
        <v>7736</v>
      </c>
      <c r="L10231" s="11">
        <v>1.8</v>
      </c>
      <c r="M10231" s="11"/>
      <c r="N10231" s="24"/>
      <c r="P10231" s="32"/>
      <c r="T10231" s="19"/>
      <c r="U10231" s="3" t="s">
        <v>3746</v>
      </c>
      <c r="X10231" t="str">
        <f t="shared" si="625"/>
        <v/>
      </c>
      <c r="Z10231" t="str">
        <f t="shared" si="626"/>
        <v/>
      </c>
      <c r="AB10231" s="9"/>
      <c r="AC10231" t="s">
        <v>5511</v>
      </c>
      <c r="AD10231">
        <f t="shared" si="624"/>
        <v>0</v>
      </c>
      <c r="AF10231" s="3"/>
      <c r="AG10231" t="s">
        <v>1712</v>
      </c>
      <c r="AH10231" s="9" t="s">
        <v>4925</v>
      </c>
    </row>
    <row r="10232" spans="1:34" ht="10.95" customHeight="1" outlineLevel="1" x14ac:dyDescent="0.25">
      <c r="A10232" t="s">
        <v>1710</v>
      </c>
      <c r="C10232" s="3" t="s">
        <v>12986</v>
      </c>
      <c r="D10232" s="3" t="s">
        <v>4065</v>
      </c>
      <c r="E10232" s="9">
        <v>1898</v>
      </c>
      <c r="F10232" s="7" t="s">
        <v>3424</v>
      </c>
      <c r="G10232" s="7" t="s">
        <v>6492</v>
      </c>
      <c r="H10232" s="8" t="s">
        <v>5511</v>
      </c>
      <c r="I10232" s="8"/>
      <c r="J10232" s="19">
        <v>1</v>
      </c>
      <c r="K10232" s="19" t="s">
        <v>7736</v>
      </c>
      <c r="L10232" s="11">
        <v>2.2999999999999998</v>
      </c>
      <c r="M10232" s="11"/>
      <c r="N10232" s="24"/>
      <c r="P10232" s="32"/>
      <c r="T10232" s="19"/>
      <c r="U10232" s="3" t="s">
        <v>6601</v>
      </c>
      <c r="X10232" t="str">
        <f t="shared" si="625"/>
        <v/>
      </c>
      <c r="Z10232" t="str">
        <f t="shared" si="626"/>
        <v/>
      </c>
      <c r="AB10232" s="9"/>
      <c r="AC10232" t="s">
        <v>5511</v>
      </c>
      <c r="AD10232">
        <f t="shared" ref="AD10232:AD10295" si="627">COUNTIF(H10232,"*Fuji*")</f>
        <v>0</v>
      </c>
      <c r="AF10232" s="3"/>
      <c r="AG10232" t="s">
        <v>1712</v>
      </c>
      <c r="AH10232" s="9" t="s">
        <v>4925</v>
      </c>
    </row>
    <row r="10233" spans="1:34" ht="10.95" customHeight="1" outlineLevel="1" x14ac:dyDescent="0.25">
      <c r="A10233" t="s">
        <v>1710</v>
      </c>
      <c r="C10233" s="3" t="s">
        <v>12986</v>
      </c>
      <c r="D10233" s="3" t="s">
        <v>4065</v>
      </c>
      <c r="E10233" s="9">
        <v>1898</v>
      </c>
      <c r="F10233" s="7" t="s">
        <v>1101</v>
      </c>
      <c r="G10233" s="7" t="s">
        <v>6492</v>
      </c>
      <c r="H10233" s="8" t="s">
        <v>5511</v>
      </c>
      <c r="I10233" s="8"/>
      <c r="J10233" s="19">
        <v>1</v>
      </c>
      <c r="K10233" s="19" t="s">
        <v>7736</v>
      </c>
      <c r="L10233" s="11">
        <v>3.5</v>
      </c>
      <c r="M10233" s="11"/>
      <c r="N10233" s="24"/>
      <c r="P10233" s="32"/>
      <c r="T10233" s="19"/>
      <c r="U10233" s="3" t="s">
        <v>6602</v>
      </c>
      <c r="X10233" t="str">
        <f t="shared" si="625"/>
        <v/>
      </c>
      <c r="Z10233" t="str">
        <f t="shared" si="626"/>
        <v/>
      </c>
      <c r="AB10233" s="9"/>
      <c r="AC10233" t="s">
        <v>5511</v>
      </c>
      <c r="AD10233">
        <f t="shared" si="627"/>
        <v>0</v>
      </c>
      <c r="AF10233" s="3"/>
      <c r="AG10233" t="s">
        <v>1712</v>
      </c>
      <c r="AH10233" s="9" t="s">
        <v>4623</v>
      </c>
    </row>
    <row r="10234" spans="1:34" ht="10.95" customHeight="1" outlineLevel="1" x14ac:dyDescent="0.25">
      <c r="A10234" t="s">
        <v>1710</v>
      </c>
      <c r="C10234" s="3" t="s">
        <v>12986</v>
      </c>
      <c r="D10234" s="3" t="s">
        <v>4065</v>
      </c>
      <c r="E10234" s="9">
        <v>1898</v>
      </c>
      <c r="F10234" s="7" t="s">
        <v>639</v>
      </c>
      <c r="G10234" s="7" t="s">
        <v>6492</v>
      </c>
      <c r="H10234" s="8" t="s">
        <v>5511</v>
      </c>
      <c r="I10234" s="8"/>
      <c r="J10234" s="19">
        <v>1</v>
      </c>
      <c r="K10234" s="19" t="s">
        <v>7736</v>
      </c>
      <c r="L10234" s="11">
        <v>3.5</v>
      </c>
      <c r="M10234" s="11"/>
      <c r="N10234" s="24"/>
      <c r="P10234" s="32"/>
      <c r="T10234" s="19"/>
      <c r="U10234" s="3" t="s">
        <v>6603</v>
      </c>
      <c r="X10234" t="str">
        <f t="shared" si="625"/>
        <v/>
      </c>
      <c r="Z10234" t="str">
        <f t="shared" si="626"/>
        <v/>
      </c>
      <c r="AB10234" s="9"/>
      <c r="AC10234" t="s">
        <v>5511</v>
      </c>
      <c r="AD10234">
        <f t="shared" si="627"/>
        <v>0</v>
      </c>
      <c r="AF10234" s="3"/>
      <c r="AG10234" t="s">
        <v>1712</v>
      </c>
      <c r="AH10234" s="9" t="s">
        <v>4623</v>
      </c>
    </row>
    <row r="10235" spans="1:34" ht="10.95" customHeight="1" outlineLevel="1" x14ac:dyDescent="0.25">
      <c r="A10235" t="s">
        <v>1710</v>
      </c>
      <c r="C10235" s="3" t="s">
        <v>12986</v>
      </c>
      <c r="D10235" s="3" t="s">
        <v>4065</v>
      </c>
      <c r="E10235" s="9">
        <v>1898</v>
      </c>
      <c r="F10235" s="7" t="s">
        <v>633</v>
      </c>
      <c r="G10235" s="7" t="s">
        <v>6492</v>
      </c>
      <c r="H10235" s="8" t="s">
        <v>5511</v>
      </c>
      <c r="I10235" s="8"/>
      <c r="J10235" s="19">
        <v>1</v>
      </c>
      <c r="K10235" s="19" t="s">
        <v>7736</v>
      </c>
      <c r="L10235" s="11">
        <v>1.3</v>
      </c>
      <c r="M10235" s="11"/>
      <c r="N10235" s="24"/>
      <c r="P10235" s="32"/>
      <c r="T10235" s="19"/>
      <c r="U10235" s="3" t="s">
        <v>6604</v>
      </c>
      <c r="X10235" t="str">
        <f t="shared" si="625"/>
        <v/>
      </c>
      <c r="Z10235" t="str">
        <f t="shared" si="626"/>
        <v/>
      </c>
      <c r="AB10235" s="9"/>
      <c r="AC10235" t="s">
        <v>5511</v>
      </c>
      <c r="AD10235">
        <f t="shared" si="627"/>
        <v>0</v>
      </c>
      <c r="AF10235" s="3"/>
      <c r="AG10235" t="s">
        <v>1712</v>
      </c>
      <c r="AH10235" s="9" t="s">
        <v>4623</v>
      </c>
    </row>
    <row r="10236" spans="1:34" ht="10.95" customHeight="1" outlineLevel="1" x14ac:dyDescent="0.25">
      <c r="A10236" t="s">
        <v>1710</v>
      </c>
      <c r="C10236" s="3" t="s">
        <v>12986</v>
      </c>
      <c r="D10236" s="3">
        <v>149</v>
      </c>
      <c r="E10236" s="9">
        <v>1900</v>
      </c>
      <c r="F10236" s="7" t="s">
        <v>6389</v>
      </c>
      <c r="G10236" s="7" t="s">
        <v>3099</v>
      </c>
      <c r="H10236" s="8" t="s">
        <v>1711</v>
      </c>
      <c r="I10236" s="8" t="s">
        <v>16688</v>
      </c>
      <c r="J10236" s="19">
        <v>1</v>
      </c>
      <c r="K10236" s="19" t="s">
        <v>7736</v>
      </c>
      <c r="L10236" s="11">
        <v>0.4</v>
      </c>
      <c r="M10236" s="11"/>
      <c r="N10236" s="24"/>
      <c r="P10236" s="32"/>
      <c r="T10236" s="19"/>
      <c r="U10236" s="3">
        <v>121</v>
      </c>
      <c r="X10236" t="str">
        <f t="shared" si="625"/>
        <v/>
      </c>
      <c r="Z10236" t="str">
        <f t="shared" si="626"/>
        <v/>
      </c>
      <c r="AB10236" s="9"/>
      <c r="AC10236" t="s">
        <v>1711</v>
      </c>
      <c r="AD10236">
        <f t="shared" si="627"/>
        <v>0</v>
      </c>
      <c r="AF10236" s="3"/>
      <c r="AG10236" t="s">
        <v>1712</v>
      </c>
      <c r="AH10236" s="9" t="s">
        <v>4613</v>
      </c>
    </row>
    <row r="10237" spans="1:34" ht="10.95" customHeight="1" outlineLevel="1" x14ac:dyDescent="0.25">
      <c r="A10237" t="s">
        <v>1710</v>
      </c>
      <c r="C10237" s="3" t="s">
        <v>12986</v>
      </c>
      <c r="D10237" s="3">
        <v>150</v>
      </c>
      <c r="E10237" s="9">
        <v>1900</v>
      </c>
      <c r="F10237" s="7" t="s">
        <v>4735</v>
      </c>
      <c r="G10237" s="7" t="s">
        <v>1676</v>
      </c>
      <c r="H10237" s="8" t="s">
        <v>1711</v>
      </c>
      <c r="I10237" s="8" t="s">
        <v>16688</v>
      </c>
      <c r="J10237" s="19">
        <v>1</v>
      </c>
      <c r="K10237" s="19" t="s">
        <v>7736</v>
      </c>
      <c r="L10237" s="11">
        <v>0.25</v>
      </c>
      <c r="M10237" s="11"/>
      <c r="N10237" s="24"/>
      <c r="P10237" s="32"/>
      <c r="T10237" s="19"/>
      <c r="U10237" s="3">
        <v>122</v>
      </c>
      <c r="X10237" t="str">
        <f t="shared" si="625"/>
        <v/>
      </c>
      <c r="Z10237" t="str">
        <f t="shared" si="626"/>
        <v/>
      </c>
      <c r="AB10237" s="9"/>
      <c r="AC10237" t="s">
        <v>1711</v>
      </c>
      <c r="AD10237">
        <f t="shared" si="627"/>
        <v>0</v>
      </c>
      <c r="AF10237" s="3"/>
      <c r="AG10237" t="s">
        <v>1712</v>
      </c>
      <c r="AH10237" s="9" t="s">
        <v>4613</v>
      </c>
    </row>
    <row r="10238" spans="1:34" ht="10.95" customHeight="1" outlineLevel="1" x14ac:dyDescent="0.25">
      <c r="A10238" t="s">
        <v>1710</v>
      </c>
      <c r="C10238" s="3" t="s">
        <v>12986</v>
      </c>
      <c r="D10238" s="3">
        <v>151</v>
      </c>
      <c r="E10238" s="9">
        <v>1900</v>
      </c>
      <c r="F10238" s="7" t="s">
        <v>3220</v>
      </c>
      <c r="G10238" s="7" t="s">
        <v>131</v>
      </c>
      <c r="H10238" s="8" t="s">
        <v>1711</v>
      </c>
      <c r="I10238" s="8" t="s">
        <v>16688</v>
      </c>
      <c r="J10238" s="19">
        <v>1</v>
      </c>
      <c r="K10238" s="19" t="s">
        <v>7736</v>
      </c>
      <c r="L10238" s="11">
        <v>1.65</v>
      </c>
      <c r="M10238" s="11"/>
      <c r="N10238" s="24"/>
      <c r="P10238" s="32"/>
      <c r="T10238" s="19"/>
      <c r="U10238" s="3">
        <v>123</v>
      </c>
      <c r="X10238" t="str">
        <f t="shared" si="625"/>
        <v/>
      </c>
      <c r="Z10238" t="str">
        <f t="shared" si="626"/>
        <v/>
      </c>
      <c r="AB10238" s="9"/>
      <c r="AC10238" t="s">
        <v>1711</v>
      </c>
      <c r="AD10238">
        <f t="shared" si="627"/>
        <v>0</v>
      </c>
      <c r="AF10238" s="3"/>
      <c r="AG10238" t="s">
        <v>1712</v>
      </c>
      <c r="AH10238" s="9" t="s">
        <v>4613</v>
      </c>
    </row>
    <row r="10239" spans="1:34" ht="10.95" customHeight="1" outlineLevel="1" x14ac:dyDescent="0.25">
      <c r="A10239" t="s">
        <v>1710</v>
      </c>
      <c r="C10239" s="3" t="s">
        <v>12986</v>
      </c>
      <c r="D10239" s="3">
        <v>152</v>
      </c>
      <c r="E10239" s="9">
        <v>1900</v>
      </c>
      <c r="F10239" s="7" t="s">
        <v>184</v>
      </c>
      <c r="G10239" s="7" t="s">
        <v>684</v>
      </c>
      <c r="H10239" s="8" t="s">
        <v>1711</v>
      </c>
      <c r="I10239" s="8" t="s">
        <v>16688</v>
      </c>
      <c r="J10239" s="19">
        <v>1</v>
      </c>
      <c r="K10239" s="19" t="s">
        <v>7736</v>
      </c>
      <c r="L10239" s="11">
        <v>1.65</v>
      </c>
      <c r="M10239" s="11"/>
      <c r="N10239" s="24"/>
      <c r="P10239" s="32"/>
      <c r="T10239" s="19"/>
      <c r="U10239" s="3">
        <v>124</v>
      </c>
      <c r="X10239" t="str">
        <f t="shared" si="625"/>
        <v/>
      </c>
      <c r="Z10239" t="str">
        <f t="shared" si="626"/>
        <v/>
      </c>
      <c r="AB10239" s="9"/>
      <c r="AC10239" t="s">
        <v>1711</v>
      </c>
      <c r="AD10239">
        <f t="shared" si="627"/>
        <v>0</v>
      </c>
      <c r="AF10239" s="3"/>
      <c r="AG10239" t="s">
        <v>1712</v>
      </c>
      <c r="AH10239" s="9" t="s">
        <v>4925</v>
      </c>
    </row>
    <row r="10240" spans="1:34" ht="10.95" customHeight="1" outlineLevel="1" x14ac:dyDescent="0.25">
      <c r="A10240" t="s">
        <v>1710</v>
      </c>
      <c r="C10240" s="3" t="s">
        <v>12986</v>
      </c>
      <c r="D10240" s="3">
        <v>153</v>
      </c>
      <c r="E10240" s="9">
        <v>1900</v>
      </c>
      <c r="F10240" s="7" t="s">
        <v>5142</v>
      </c>
      <c r="G10240" s="7" t="s">
        <v>5485</v>
      </c>
      <c r="H10240" s="8" t="s">
        <v>1711</v>
      </c>
      <c r="I10240" s="8" t="s">
        <v>16688</v>
      </c>
      <c r="J10240" s="19">
        <v>1</v>
      </c>
      <c r="K10240" s="19" t="s">
        <v>7736</v>
      </c>
      <c r="L10240" s="11">
        <v>0.25</v>
      </c>
      <c r="M10240" s="11"/>
      <c r="N10240" s="24"/>
      <c r="P10240" s="32"/>
      <c r="T10240" s="19"/>
      <c r="U10240" s="3">
        <v>125</v>
      </c>
      <c r="X10240" t="str">
        <f t="shared" si="625"/>
        <v/>
      </c>
      <c r="Z10240" t="str">
        <f t="shared" si="626"/>
        <v/>
      </c>
      <c r="AB10240" s="9"/>
      <c r="AC10240" t="s">
        <v>1711</v>
      </c>
      <c r="AD10240">
        <f t="shared" si="627"/>
        <v>0</v>
      </c>
      <c r="AF10240" s="3"/>
      <c r="AG10240" t="s">
        <v>1712</v>
      </c>
      <c r="AH10240" s="9" t="s">
        <v>4925</v>
      </c>
    </row>
    <row r="10241" spans="1:34" ht="10.95" customHeight="1" outlineLevel="1" x14ac:dyDescent="0.25">
      <c r="A10241" t="s">
        <v>1710</v>
      </c>
      <c r="C10241" s="3" t="s">
        <v>12986</v>
      </c>
      <c r="D10241" s="3">
        <v>154</v>
      </c>
      <c r="E10241" s="9">
        <v>1900</v>
      </c>
      <c r="F10241" s="7" t="s">
        <v>1632</v>
      </c>
      <c r="G10241" s="7" t="s">
        <v>4009</v>
      </c>
      <c r="H10241" s="8" t="s">
        <v>1711</v>
      </c>
      <c r="I10241" s="8" t="s">
        <v>16688</v>
      </c>
      <c r="J10241" s="19">
        <v>1</v>
      </c>
      <c r="K10241" s="19" t="s">
        <v>7738</v>
      </c>
      <c r="L10241" s="11"/>
      <c r="M10241" s="11"/>
      <c r="N10241" s="24"/>
      <c r="P10241" s="32"/>
      <c r="T10241" s="19"/>
      <c r="U10241" s="3">
        <v>126</v>
      </c>
      <c r="X10241" t="str">
        <f t="shared" si="625"/>
        <v/>
      </c>
      <c r="Z10241" t="str">
        <f t="shared" si="626"/>
        <v/>
      </c>
      <c r="AB10241" s="9"/>
      <c r="AC10241" t="s">
        <v>1711</v>
      </c>
      <c r="AD10241">
        <f t="shared" si="627"/>
        <v>0</v>
      </c>
      <c r="AF10241" s="3"/>
      <c r="AG10241" t="s">
        <v>1712</v>
      </c>
      <c r="AH10241" s="9" t="s">
        <v>4623</v>
      </c>
    </row>
    <row r="10242" spans="1:34" ht="10.95" customHeight="1" outlineLevel="1" x14ac:dyDescent="0.25">
      <c r="A10242" t="s">
        <v>1710</v>
      </c>
      <c r="C10242" s="3" t="s">
        <v>12986</v>
      </c>
      <c r="D10242" s="3">
        <v>155</v>
      </c>
      <c r="E10242" s="9">
        <v>1900</v>
      </c>
      <c r="F10242" s="7" t="s">
        <v>5141</v>
      </c>
      <c r="G10242" s="7" t="s">
        <v>1647</v>
      </c>
      <c r="H10242" s="8" t="s">
        <v>1711</v>
      </c>
      <c r="I10242" s="8" t="s">
        <v>16688</v>
      </c>
      <c r="J10242" s="19">
        <v>1</v>
      </c>
      <c r="K10242" s="19" t="s">
        <v>7736</v>
      </c>
      <c r="L10242" s="11">
        <v>1.65</v>
      </c>
      <c r="M10242" s="11"/>
      <c r="N10242" s="24"/>
      <c r="P10242" s="32"/>
      <c r="T10242" s="19"/>
      <c r="U10242" s="3">
        <v>127</v>
      </c>
      <c r="X10242" t="str">
        <f t="shared" ref="X10242:X10305" si="628">IF(COUNTIF(F10242,"*fdc*"),1,"")</f>
        <v/>
      </c>
      <c r="Z10242" t="str">
        <f t="shared" ref="Z10242:Z10305" si="629">IF(COUNTIF(F10242,"*s/s*"),1,"")</f>
        <v/>
      </c>
      <c r="AB10242" s="9"/>
      <c r="AC10242" t="s">
        <v>1711</v>
      </c>
      <c r="AD10242">
        <f t="shared" si="627"/>
        <v>0</v>
      </c>
      <c r="AF10242" s="3"/>
      <c r="AG10242" t="s">
        <v>1712</v>
      </c>
      <c r="AH10242" s="9" t="s">
        <v>4925</v>
      </c>
    </row>
    <row r="10243" spans="1:34" ht="10.95" customHeight="1" outlineLevel="1" x14ac:dyDescent="0.25">
      <c r="A10243" t="s">
        <v>1710</v>
      </c>
      <c r="C10243" s="3" t="s">
        <v>12986</v>
      </c>
      <c r="D10243" s="3">
        <v>156</v>
      </c>
      <c r="E10243" s="9">
        <v>1900</v>
      </c>
      <c r="F10243" s="7" t="s">
        <v>5242</v>
      </c>
      <c r="G10243" s="7" t="s">
        <v>2293</v>
      </c>
      <c r="H10243" s="8" t="s">
        <v>1711</v>
      </c>
      <c r="I10243" s="8" t="s">
        <v>16688</v>
      </c>
      <c r="J10243" s="19">
        <v>1</v>
      </c>
      <c r="K10243" s="19" t="s">
        <v>7736</v>
      </c>
      <c r="L10243" s="11">
        <v>0.5</v>
      </c>
      <c r="M10243" s="11"/>
      <c r="N10243" s="24"/>
      <c r="P10243" s="32"/>
      <c r="T10243" s="19"/>
      <c r="U10243" s="3">
        <v>128</v>
      </c>
      <c r="X10243" t="str">
        <f t="shared" si="628"/>
        <v/>
      </c>
      <c r="Z10243" t="str">
        <f t="shared" si="629"/>
        <v/>
      </c>
      <c r="AB10243" s="9"/>
      <c r="AC10243" t="s">
        <v>1711</v>
      </c>
      <c r="AD10243">
        <f t="shared" si="627"/>
        <v>0</v>
      </c>
      <c r="AF10243" s="3"/>
      <c r="AG10243" t="s">
        <v>1712</v>
      </c>
      <c r="AH10243" s="9" t="s">
        <v>4925</v>
      </c>
    </row>
    <row r="10244" spans="1:34" ht="10.95" customHeight="1" outlineLevel="1" x14ac:dyDescent="0.25">
      <c r="A10244" t="s">
        <v>1710</v>
      </c>
      <c r="C10244" s="3" t="s">
        <v>12986</v>
      </c>
      <c r="D10244" s="3">
        <v>157</v>
      </c>
      <c r="E10244" s="9">
        <v>1900</v>
      </c>
      <c r="F10244" s="7" t="s">
        <v>2977</v>
      </c>
      <c r="G10244" s="7" t="s">
        <v>1661</v>
      </c>
      <c r="H10244" s="8" t="s">
        <v>1711</v>
      </c>
      <c r="I10244" s="8" t="s">
        <v>16688</v>
      </c>
      <c r="J10244" s="19">
        <v>1</v>
      </c>
      <c r="K10244" s="19" t="s">
        <v>7738</v>
      </c>
      <c r="L10244" s="11"/>
      <c r="M10244" s="11"/>
      <c r="N10244" s="24"/>
      <c r="P10244" s="32"/>
      <c r="T10244" s="19"/>
      <c r="U10244" s="3">
        <v>129</v>
      </c>
      <c r="X10244" t="str">
        <f t="shared" si="628"/>
        <v/>
      </c>
      <c r="Z10244" t="str">
        <f t="shared" si="629"/>
        <v/>
      </c>
      <c r="AB10244" s="9"/>
      <c r="AC10244" t="s">
        <v>1711</v>
      </c>
      <c r="AD10244">
        <f t="shared" si="627"/>
        <v>0</v>
      </c>
      <c r="AF10244" s="3"/>
      <c r="AG10244" t="s">
        <v>1712</v>
      </c>
      <c r="AH10244" s="9" t="s">
        <v>4925</v>
      </c>
    </row>
    <row r="10245" spans="1:34" ht="10.95" customHeight="1" outlineLevel="1" x14ac:dyDescent="0.25">
      <c r="A10245" t="s">
        <v>1710</v>
      </c>
      <c r="C10245" s="3" t="s">
        <v>12986</v>
      </c>
      <c r="D10245" s="3">
        <v>158</v>
      </c>
      <c r="E10245" s="9">
        <v>1900</v>
      </c>
      <c r="F10245" s="7" t="s">
        <v>3424</v>
      </c>
      <c r="G10245" s="7" t="s">
        <v>5619</v>
      </c>
      <c r="H10245" s="8" t="s">
        <v>1711</v>
      </c>
      <c r="I10245" s="8" t="s">
        <v>16688</v>
      </c>
      <c r="J10245" s="19">
        <v>1</v>
      </c>
      <c r="K10245" s="19" t="s">
        <v>7736</v>
      </c>
      <c r="L10245" s="11">
        <v>1.65</v>
      </c>
      <c r="M10245" s="11"/>
      <c r="N10245" s="24"/>
      <c r="P10245" s="32"/>
      <c r="T10245" s="19"/>
      <c r="U10245" s="3">
        <v>130</v>
      </c>
      <c r="X10245" t="str">
        <f t="shared" si="628"/>
        <v/>
      </c>
      <c r="Z10245" t="str">
        <f t="shared" si="629"/>
        <v/>
      </c>
      <c r="AB10245" s="9"/>
      <c r="AC10245" t="s">
        <v>1711</v>
      </c>
      <c r="AD10245">
        <f t="shared" si="627"/>
        <v>0</v>
      </c>
      <c r="AF10245" s="3"/>
      <c r="AG10245" t="s">
        <v>1712</v>
      </c>
      <c r="AH10245" s="9" t="s">
        <v>4925</v>
      </c>
    </row>
    <row r="10246" spans="1:34" ht="10.95" customHeight="1" outlineLevel="1" x14ac:dyDescent="0.25">
      <c r="A10246" t="s">
        <v>1710</v>
      </c>
      <c r="C10246" s="3" t="s">
        <v>12986</v>
      </c>
      <c r="D10246" s="3">
        <v>159</v>
      </c>
      <c r="E10246" s="9">
        <v>1900</v>
      </c>
      <c r="F10246" s="7" t="s">
        <v>1101</v>
      </c>
      <c r="G10246" s="7" t="s">
        <v>3835</v>
      </c>
      <c r="H10246" s="8" t="s">
        <v>1711</v>
      </c>
      <c r="I10246" s="8" t="s">
        <v>16688</v>
      </c>
      <c r="J10246" s="19">
        <v>1</v>
      </c>
      <c r="K10246" s="19" t="s">
        <v>7738</v>
      </c>
      <c r="L10246" s="11"/>
      <c r="M10246" s="11"/>
      <c r="N10246" s="24"/>
      <c r="P10246" s="32"/>
      <c r="T10246" s="19"/>
      <c r="U10246" s="3">
        <v>131</v>
      </c>
      <c r="W10246" t="s">
        <v>7738</v>
      </c>
      <c r="X10246" t="str">
        <f t="shared" si="628"/>
        <v/>
      </c>
      <c r="Z10246" t="str">
        <f t="shared" si="629"/>
        <v/>
      </c>
      <c r="AB10246" s="9"/>
      <c r="AC10246" t="s">
        <v>1711</v>
      </c>
      <c r="AD10246">
        <f t="shared" si="627"/>
        <v>0</v>
      </c>
      <c r="AF10246" s="3"/>
      <c r="AG10246" t="s">
        <v>1712</v>
      </c>
      <c r="AH10246" s="9" t="s">
        <v>4623</v>
      </c>
    </row>
    <row r="10247" spans="1:34" ht="10.95" customHeight="1" outlineLevel="1" x14ac:dyDescent="0.25">
      <c r="A10247" t="s">
        <v>1710</v>
      </c>
      <c r="C10247" s="3" t="s">
        <v>12986</v>
      </c>
      <c r="D10247" s="3">
        <v>160</v>
      </c>
      <c r="E10247" s="9">
        <v>1900</v>
      </c>
      <c r="F10247" s="7" t="s">
        <v>639</v>
      </c>
      <c r="G10247" s="7" t="s">
        <v>3100</v>
      </c>
      <c r="H10247" s="8" t="s">
        <v>1711</v>
      </c>
      <c r="I10247" s="8" t="s">
        <v>16688</v>
      </c>
      <c r="J10247" s="19">
        <v>1</v>
      </c>
      <c r="K10247" s="19" t="s">
        <v>7736</v>
      </c>
      <c r="L10247" s="11">
        <v>1.65</v>
      </c>
      <c r="M10247" s="11"/>
      <c r="N10247" s="24"/>
      <c r="P10247" s="32"/>
      <c r="T10247" s="19"/>
      <c r="U10247" s="3">
        <v>132</v>
      </c>
      <c r="X10247" t="str">
        <f t="shared" si="628"/>
        <v/>
      </c>
      <c r="Z10247" t="str">
        <f t="shared" si="629"/>
        <v/>
      </c>
      <c r="AB10247" s="9"/>
      <c r="AC10247" t="s">
        <v>1711</v>
      </c>
      <c r="AD10247">
        <f t="shared" si="627"/>
        <v>0</v>
      </c>
      <c r="AF10247" s="3"/>
      <c r="AG10247" t="s">
        <v>1712</v>
      </c>
      <c r="AH10247" s="9" t="s">
        <v>4623</v>
      </c>
    </row>
    <row r="10248" spans="1:34" ht="10.95" customHeight="1" outlineLevel="1" x14ac:dyDescent="0.25">
      <c r="A10248" t="s">
        <v>1710</v>
      </c>
      <c r="C10248" s="3" t="s">
        <v>12986</v>
      </c>
      <c r="D10248" s="3">
        <v>161</v>
      </c>
      <c r="E10248" s="9">
        <v>1900</v>
      </c>
      <c r="F10248" s="7" t="s">
        <v>633</v>
      </c>
      <c r="G10248" s="7" t="s">
        <v>5041</v>
      </c>
      <c r="H10248" s="8" t="s">
        <v>1711</v>
      </c>
      <c r="I10248" s="8" t="s">
        <v>16688</v>
      </c>
      <c r="J10248" s="19">
        <v>1</v>
      </c>
      <c r="K10248" s="19" t="s">
        <v>7736</v>
      </c>
      <c r="L10248" s="11">
        <v>1.65</v>
      </c>
      <c r="M10248" s="11"/>
      <c r="N10248" s="24"/>
      <c r="P10248" s="32"/>
      <c r="T10248" s="19"/>
      <c r="U10248" s="3">
        <v>133</v>
      </c>
      <c r="X10248" t="str">
        <f t="shared" si="628"/>
        <v/>
      </c>
      <c r="Z10248" t="str">
        <f t="shared" si="629"/>
        <v/>
      </c>
      <c r="AB10248" s="9"/>
      <c r="AC10248" t="s">
        <v>1711</v>
      </c>
      <c r="AD10248">
        <f t="shared" si="627"/>
        <v>0</v>
      </c>
      <c r="AF10248" s="3"/>
      <c r="AG10248" t="s">
        <v>1712</v>
      </c>
      <c r="AH10248" s="9" t="s">
        <v>4623</v>
      </c>
    </row>
    <row r="10249" spans="1:34" ht="10.95" customHeight="1" outlineLevel="1" x14ac:dyDescent="0.25">
      <c r="A10249" t="s">
        <v>1710</v>
      </c>
      <c r="C10249" s="3" t="s">
        <v>12986</v>
      </c>
      <c r="D10249" s="3">
        <v>162</v>
      </c>
      <c r="E10249" s="9">
        <v>1901</v>
      </c>
      <c r="F10249" s="7" t="s">
        <v>21978</v>
      </c>
      <c r="G10249" s="7" t="s">
        <v>1713</v>
      </c>
      <c r="H10249" s="8" t="s">
        <v>1711</v>
      </c>
      <c r="I10249" s="8" t="s">
        <v>16689</v>
      </c>
      <c r="J10249" s="19">
        <v>1</v>
      </c>
      <c r="K10249" s="19" t="s">
        <v>7736</v>
      </c>
      <c r="L10249" s="11">
        <v>5</v>
      </c>
      <c r="M10249" s="11"/>
      <c r="N10249" s="24"/>
      <c r="P10249" s="32"/>
      <c r="T10249" s="19"/>
      <c r="U10249" s="3">
        <v>134</v>
      </c>
      <c r="X10249" t="str">
        <f t="shared" si="628"/>
        <v/>
      </c>
      <c r="Z10249" t="str">
        <f t="shared" si="629"/>
        <v/>
      </c>
      <c r="AB10249" s="9"/>
      <c r="AC10249" t="s">
        <v>1711</v>
      </c>
      <c r="AD10249">
        <f t="shared" si="627"/>
        <v>0</v>
      </c>
      <c r="AF10249" s="3"/>
      <c r="AG10249" t="s">
        <v>1712</v>
      </c>
      <c r="AH10249" s="9" t="s">
        <v>4925</v>
      </c>
    </row>
    <row r="10250" spans="1:34" ht="10.95" customHeight="1" outlineLevel="1" x14ac:dyDescent="0.25">
      <c r="A10250" t="s">
        <v>1710</v>
      </c>
      <c r="C10250" s="3" t="s">
        <v>12986</v>
      </c>
      <c r="D10250" s="3" t="s">
        <v>3524</v>
      </c>
      <c r="E10250" s="9">
        <v>1901</v>
      </c>
      <c r="F10250" s="7" t="s">
        <v>3101</v>
      </c>
      <c r="G10250" s="7" t="s">
        <v>1713</v>
      </c>
      <c r="H10250" s="8" t="s">
        <v>1711</v>
      </c>
      <c r="I10250" s="8" t="s">
        <v>16689</v>
      </c>
      <c r="J10250" s="19">
        <v>1</v>
      </c>
      <c r="K10250" s="19" t="s">
        <v>20092</v>
      </c>
      <c r="L10250" s="11"/>
      <c r="M10250" s="11"/>
      <c r="N10250" s="24"/>
      <c r="P10250" s="32"/>
      <c r="T10250" s="19"/>
      <c r="U10250" s="3" t="s">
        <v>776</v>
      </c>
      <c r="X10250" t="str">
        <f t="shared" si="628"/>
        <v/>
      </c>
      <c r="Z10250" t="str">
        <f t="shared" si="629"/>
        <v/>
      </c>
      <c r="AB10250" s="9"/>
      <c r="AC10250" t="s">
        <v>1711</v>
      </c>
      <c r="AD10250">
        <f t="shared" si="627"/>
        <v>0</v>
      </c>
      <c r="AF10250" s="3"/>
      <c r="AG10250" t="s">
        <v>1712</v>
      </c>
      <c r="AH10250" s="9" t="s">
        <v>4623</v>
      </c>
    </row>
    <row r="10251" spans="1:34" ht="10.95" customHeight="1" outlineLevel="1" x14ac:dyDescent="0.25">
      <c r="A10251" t="s">
        <v>1710</v>
      </c>
      <c r="C10251" s="3" t="s">
        <v>12986</v>
      </c>
      <c r="D10251" s="3" t="s">
        <v>3525</v>
      </c>
      <c r="E10251" s="9">
        <v>1901</v>
      </c>
      <c r="F10251" s="7" t="s">
        <v>3102</v>
      </c>
      <c r="G10251" s="7" t="s">
        <v>1713</v>
      </c>
      <c r="H10251" s="8" t="s">
        <v>1711</v>
      </c>
      <c r="I10251" s="8" t="s">
        <v>16689</v>
      </c>
      <c r="J10251" s="19">
        <v>1</v>
      </c>
      <c r="K10251" s="19" t="s">
        <v>20092</v>
      </c>
      <c r="L10251" s="11"/>
      <c r="M10251" s="11"/>
      <c r="N10251" s="24"/>
      <c r="P10251" s="32"/>
      <c r="T10251" s="19"/>
      <c r="U10251" s="3" t="s">
        <v>777</v>
      </c>
      <c r="W10251" t="s">
        <v>7738</v>
      </c>
      <c r="X10251" t="str">
        <f t="shared" si="628"/>
        <v/>
      </c>
      <c r="Z10251" t="str">
        <f t="shared" si="629"/>
        <v/>
      </c>
      <c r="AB10251" s="9"/>
      <c r="AC10251" t="s">
        <v>1711</v>
      </c>
      <c r="AD10251">
        <f t="shared" si="627"/>
        <v>0</v>
      </c>
      <c r="AF10251" s="3"/>
      <c r="AG10251" t="s">
        <v>1712</v>
      </c>
      <c r="AH10251" s="9" t="s">
        <v>4623</v>
      </c>
    </row>
    <row r="10252" spans="1:34" ht="10.95" customHeight="1" outlineLevel="1" x14ac:dyDescent="0.25">
      <c r="A10252" t="s">
        <v>1710</v>
      </c>
      <c r="C10252" s="3" t="s">
        <v>12986</v>
      </c>
      <c r="D10252" s="3" t="s">
        <v>10738</v>
      </c>
      <c r="E10252" s="9">
        <v>1901</v>
      </c>
      <c r="F10252" s="7" t="s">
        <v>3104</v>
      </c>
      <c r="G10252" s="7" t="s">
        <v>1713</v>
      </c>
      <c r="H10252" s="8" t="s">
        <v>1711</v>
      </c>
      <c r="I10252" s="8" t="s">
        <v>16689</v>
      </c>
      <c r="J10252" s="19">
        <v>1</v>
      </c>
      <c r="K10252" s="19" t="s">
        <v>20092</v>
      </c>
      <c r="L10252" s="11"/>
      <c r="M10252" s="11"/>
      <c r="N10252" s="24"/>
      <c r="P10252" s="32"/>
      <c r="T10252" s="19"/>
      <c r="U10252" s="3" t="s">
        <v>3103</v>
      </c>
      <c r="W10252" t="s">
        <v>7738</v>
      </c>
      <c r="X10252" t="str">
        <f t="shared" si="628"/>
        <v/>
      </c>
      <c r="Z10252" t="str">
        <f t="shared" si="629"/>
        <v/>
      </c>
      <c r="AB10252" s="9"/>
      <c r="AC10252" t="s">
        <v>1711</v>
      </c>
      <c r="AD10252">
        <f t="shared" si="627"/>
        <v>0</v>
      </c>
      <c r="AF10252" s="3"/>
      <c r="AG10252" t="s">
        <v>1712</v>
      </c>
      <c r="AH10252" s="9" t="s">
        <v>4623</v>
      </c>
    </row>
    <row r="10253" spans="1:34" ht="10.95" customHeight="1" outlineLevel="1" x14ac:dyDescent="0.25">
      <c r="A10253" t="s">
        <v>1710</v>
      </c>
      <c r="C10253" s="3" t="s">
        <v>12986</v>
      </c>
      <c r="D10253" s="3">
        <v>163</v>
      </c>
      <c r="E10253" s="9">
        <v>1901</v>
      </c>
      <c r="F10253" s="7" t="s">
        <v>6333</v>
      </c>
      <c r="G10253" s="7" t="s">
        <v>5041</v>
      </c>
      <c r="H10253" s="8" t="s">
        <v>1711</v>
      </c>
      <c r="I10253" s="8" t="s">
        <v>16689</v>
      </c>
      <c r="J10253" s="19">
        <v>1</v>
      </c>
      <c r="K10253" s="19" t="s">
        <v>7738</v>
      </c>
      <c r="L10253" s="11"/>
      <c r="M10253" s="11"/>
      <c r="N10253" s="24"/>
      <c r="P10253" s="32"/>
      <c r="T10253" s="19"/>
      <c r="U10253" s="3">
        <v>135</v>
      </c>
      <c r="X10253" t="str">
        <f t="shared" si="628"/>
        <v/>
      </c>
      <c r="Z10253" t="str">
        <f t="shared" si="629"/>
        <v/>
      </c>
      <c r="AB10253" s="9"/>
      <c r="AC10253" t="s">
        <v>1711</v>
      </c>
      <c r="AD10253">
        <f t="shared" si="627"/>
        <v>0</v>
      </c>
      <c r="AF10253" s="3"/>
      <c r="AG10253" t="s">
        <v>1712</v>
      </c>
      <c r="AH10253" s="9" t="s">
        <v>4925</v>
      </c>
    </row>
    <row r="10254" spans="1:34" ht="10.95" customHeight="1" outlineLevel="1" x14ac:dyDescent="0.25">
      <c r="A10254" t="s">
        <v>1710</v>
      </c>
      <c r="C10254" s="3" t="s">
        <v>12986</v>
      </c>
      <c r="D10254" s="3" t="s">
        <v>3527</v>
      </c>
      <c r="E10254" s="9">
        <v>1901</v>
      </c>
      <c r="F10254" s="7" t="s">
        <v>3101</v>
      </c>
      <c r="G10254" s="7" t="s">
        <v>5041</v>
      </c>
      <c r="H10254" s="8" t="s">
        <v>1711</v>
      </c>
      <c r="I10254" s="8" t="s">
        <v>16689</v>
      </c>
      <c r="J10254" s="19">
        <v>1</v>
      </c>
      <c r="K10254" s="19" t="s">
        <v>20092</v>
      </c>
      <c r="L10254" s="11"/>
      <c r="M10254" s="11"/>
      <c r="N10254" s="24"/>
      <c r="P10254" s="32"/>
      <c r="T10254" s="19"/>
      <c r="U10254" s="3" t="s">
        <v>778</v>
      </c>
      <c r="X10254" t="str">
        <f t="shared" si="628"/>
        <v/>
      </c>
      <c r="Z10254" t="str">
        <f t="shared" si="629"/>
        <v/>
      </c>
      <c r="AB10254" s="9"/>
      <c r="AC10254" t="s">
        <v>1711</v>
      </c>
      <c r="AD10254">
        <f t="shared" si="627"/>
        <v>0</v>
      </c>
      <c r="AF10254" s="3"/>
      <c r="AG10254" t="s">
        <v>1712</v>
      </c>
      <c r="AH10254" s="9" t="s">
        <v>4623</v>
      </c>
    </row>
    <row r="10255" spans="1:34" ht="10.95" customHeight="1" outlineLevel="1" x14ac:dyDescent="0.25">
      <c r="A10255" t="s">
        <v>1710</v>
      </c>
      <c r="C10255" s="3" t="s">
        <v>12986</v>
      </c>
      <c r="D10255" s="3">
        <v>164</v>
      </c>
      <c r="E10255" s="9">
        <v>1901</v>
      </c>
      <c r="F10255" s="7" t="s">
        <v>21979</v>
      </c>
      <c r="G10255" s="7" t="s">
        <v>3100</v>
      </c>
      <c r="H10255" s="8" t="s">
        <v>1711</v>
      </c>
      <c r="I10255" s="8" t="s">
        <v>16689</v>
      </c>
      <c r="J10255" s="19">
        <v>1</v>
      </c>
      <c r="K10255" s="19" t="s">
        <v>7738</v>
      </c>
      <c r="L10255" s="11"/>
      <c r="M10255" s="11"/>
      <c r="N10255" s="24"/>
      <c r="P10255" s="32"/>
      <c r="T10255" s="19"/>
      <c r="U10255" s="3">
        <v>136</v>
      </c>
      <c r="X10255" t="str">
        <f t="shared" si="628"/>
        <v/>
      </c>
      <c r="Z10255" t="str">
        <f t="shared" si="629"/>
        <v/>
      </c>
      <c r="AB10255" s="9"/>
      <c r="AC10255" t="s">
        <v>1711</v>
      </c>
      <c r="AD10255">
        <f t="shared" si="627"/>
        <v>0</v>
      </c>
      <c r="AF10255" s="3"/>
      <c r="AG10255" t="s">
        <v>1712</v>
      </c>
      <c r="AH10255" s="9" t="s">
        <v>4925</v>
      </c>
    </row>
    <row r="10256" spans="1:34" ht="10.95" customHeight="1" outlineLevel="1" x14ac:dyDescent="0.25">
      <c r="A10256" t="s">
        <v>1710</v>
      </c>
      <c r="C10256" s="3" t="s">
        <v>12986</v>
      </c>
      <c r="D10256" s="3" t="s">
        <v>4682</v>
      </c>
      <c r="E10256" s="9">
        <v>1901</v>
      </c>
      <c r="F10256" s="7" t="s">
        <v>3101</v>
      </c>
      <c r="G10256" s="7" t="s">
        <v>3100</v>
      </c>
      <c r="H10256" s="8" t="s">
        <v>1711</v>
      </c>
      <c r="I10256" s="8" t="s">
        <v>16689</v>
      </c>
      <c r="J10256" s="19">
        <v>1</v>
      </c>
      <c r="K10256" s="19" t="s">
        <v>20092</v>
      </c>
      <c r="L10256" s="11"/>
      <c r="M10256" s="11"/>
      <c r="N10256" s="24"/>
      <c r="P10256" s="32"/>
      <c r="T10256" s="19"/>
      <c r="U10256" s="3" t="s">
        <v>3105</v>
      </c>
      <c r="X10256" t="str">
        <f t="shared" si="628"/>
        <v/>
      </c>
      <c r="Z10256" t="str">
        <f t="shared" si="629"/>
        <v/>
      </c>
      <c r="AB10256" s="9"/>
      <c r="AC10256" t="s">
        <v>1711</v>
      </c>
      <c r="AD10256">
        <f t="shared" si="627"/>
        <v>0</v>
      </c>
      <c r="AF10256" s="3"/>
      <c r="AG10256" t="s">
        <v>1712</v>
      </c>
      <c r="AH10256" s="9" t="s">
        <v>4623</v>
      </c>
    </row>
    <row r="10257" spans="1:34" ht="10.95" customHeight="1" outlineLevel="1" x14ac:dyDescent="0.25">
      <c r="A10257" t="s">
        <v>1710</v>
      </c>
      <c r="C10257" s="3" t="s">
        <v>12986</v>
      </c>
      <c r="D10257" s="3">
        <v>179</v>
      </c>
      <c r="E10257" s="9">
        <v>1901</v>
      </c>
      <c r="F10257" s="7" t="s">
        <v>21980</v>
      </c>
      <c r="G10257" s="7" t="s">
        <v>134</v>
      </c>
      <c r="H10257" s="8" t="s">
        <v>1711</v>
      </c>
      <c r="I10257" s="8" t="s">
        <v>16689</v>
      </c>
      <c r="J10257" s="19">
        <v>1</v>
      </c>
      <c r="K10257" s="19" t="s">
        <v>7738</v>
      </c>
      <c r="L10257" s="11"/>
      <c r="M10257" s="11"/>
      <c r="N10257" s="24"/>
      <c r="P10257" s="32"/>
      <c r="T10257" s="19"/>
      <c r="U10257" s="3">
        <v>144</v>
      </c>
      <c r="X10257" t="str">
        <f t="shared" si="628"/>
        <v/>
      </c>
      <c r="Z10257" t="str">
        <f t="shared" si="629"/>
        <v/>
      </c>
      <c r="AB10257" s="9"/>
      <c r="AC10257" t="s">
        <v>1711</v>
      </c>
      <c r="AD10257">
        <f t="shared" si="627"/>
        <v>0</v>
      </c>
      <c r="AF10257" s="3"/>
      <c r="AG10257" t="s">
        <v>1712</v>
      </c>
      <c r="AH10257" s="9" t="s">
        <v>4925</v>
      </c>
    </row>
    <row r="10258" spans="1:34" ht="10.95" customHeight="1" outlineLevel="1" x14ac:dyDescent="0.25">
      <c r="A10258" t="s">
        <v>1710</v>
      </c>
      <c r="C10258" s="3" t="s">
        <v>12986</v>
      </c>
      <c r="D10258" s="3" t="s">
        <v>16690</v>
      </c>
      <c r="E10258" s="9">
        <v>1901</v>
      </c>
      <c r="F10258" s="7" t="s">
        <v>84</v>
      </c>
      <c r="G10258" s="7" t="s">
        <v>4462</v>
      </c>
      <c r="H10258" s="8" t="s">
        <v>1711</v>
      </c>
      <c r="I10258" s="8" t="s">
        <v>16689</v>
      </c>
      <c r="J10258" s="19">
        <v>1</v>
      </c>
      <c r="K10258" s="19" t="s">
        <v>20092</v>
      </c>
      <c r="L10258" s="11"/>
      <c r="M10258" s="11"/>
      <c r="N10258" s="24"/>
      <c r="P10258" s="32"/>
      <c r="T10258" s="19"/>
      <c r="U10258" s="3" t="s">
        <v>83</v>
      </c>
      <c r="X10258" t="str">
        <f t="shared" si="628"/>
        <v/>
      </c>
      <c r="Z10258" t="str">
        <f t="shared" si="629"/>
        <v/>
      </c>
      <c r="AB10258" s="9"/>
      <c r="AC10258" t="s">
        <v>1711</v>
      </c>
      <c r="AD10258">
        <f t="shared" si="627"/>
        <v>0</v>
      </c>
      <c r="AF10258" s="3"/>
      <c r="AG10258" t="s">
        <v>1712</v>
      </c>
      <c r="AH10258" s="9" t="s">
        <v>4925</v>
      </c>
    </row>
    <row r="10259" spans="1:34" ht="10.95" customHeight="1" outlineLevel="1" x14ac:dyDescent="0.25">
      <c r="A10259" t="s">
        <v>1710</v>
      </c>
      <c r="C10259" s="3" t="s">
        <v>12986</v>
      </c>
      <c r="D10259" s="3" t="s">
        <v>16691</v>
      </c>
      <c r="E10259" s="9">
        <v>1901</v>
      </c>
      <c r="F10259" s="7" t="s">
        <v>3102</v>
      </c>
      <c r="G10259" s="7" t="s">
        <v>134</v>
      </c>
      <c r="H10259" s="8" t="s">
        <v>1711</v>
      </c>
      <c r="I10259" s="8" t="s">
        <v>16689</v>
      </c>
      <c r="J10259" s="19">
        <v>1</v>
      </c>
      <c r="K10259" s="19" t="s">
        <v>20092</v>
      </c>
      <c r="L10259" s="11"/>
      <c r="M10259" s="11"/>
      <c r="N10259" s="24"/>
      <c r="P10259" s="32"/>
      <c r="T10259" s="19"/>
      <c r="U10259" s="3" t="s">
        <v>85</v>
      </c>
      <c r="X10259" t="str">
        <f t="shared" si="628"/>
        <v/>
      </c>
      <c r="Z10259" t="str">
        <f t="shared" si="629"/>
        <v/>
      </c>
      <c r="AB10259" s="9"/>
      <c r="AC10259" t="s">
        <v>1711</v>
      </c>
      <c r="AD10259">
        <f t="shared" si="627"/>
        <v>0</v>
      </c>
      <c r="AF10259" s="3"/>
      <c r="AG10259" t="s">
        <v>1712</v>
      </c>
      <c r="AH10259" s="9" t="s">
        <v>4925</v>
      </c>
    </row>
    <row r="10260" spans="1:34" ht="10.95" customHeight="1" outlineLevel="1" x14ac:dyDescent="0.25">
      <c r="A10260" t="s">
        <v>1710</v>
      </c>
      <c r="C10260" s="3" t="s">
        <v>12986</v>
      </c>
      <c r="D10260" s="3" t="s">
        <v>16692</v>
      </c>
      <c r="E10260" s="9">
        <v>1901</v>
      </c>
      <c r="F10260" s="7" t="s">
        <v>3104</v>
      </c>
      <c r="G10260" s="7" t="s">
        <v>134</v>
      </c>
      <c r="H10260" s="8" t="s">
        <v>1711</v>
      </c>
      <c r="I10260" s="8" t="s">
        <v>16689</v>
      </c>
      <c r="J10260" s="19">
        <v>1</v>
      </c>
      <c r="K10260" s="19" t="s">
        <v>20092</v>
      </c>
      <c r="L10260" s="11"/>
      <c r="M10260" s="11"/>
      <c r="N10260" s="24"/>
      <c r="P10260" s="32"/>
      <c r="T10260" s="19"/>
      <c r="U10260" s="3" t="s">
        <v>86</v>
      </c>
      <c r="W10260" t="s">
        <v>7738</v>
      </c>
      <c r="X10260" t="str">
        <f t="shared" si="628"/>
        <v/>
      </c>
      <c r="Z10260" t="str">
        <f t="shared" si="629"/>
        <v/>
      </c>
      <c r="AB10260" s="9"/>
      <c r="AC10260" t="s">
        <v>1711</v>
      </c>
      <c r="AD10260">
        <f t="shared" si="627"/>
        <v>0</v>
      </c>
      <c r="AF10260" s="3"/>
      <c r="AG10260" t="s">
        <v>1712</v>
      </c>
      <c r="AH10260" s="9" t="s">
        <v>4925</v>
      </c>
    </row>
    <row r="10261" spans="1:34" ht="10.95" customHeight="1" outlineLevel="1" x14ac:dyDescent="0.25">
      <c r="A10261" t="s">
        <v>1710</v>
      </c>
      <c r="C10261" s="3" t="s">
        <v>12986</v>
      </c>
      <c r="D10261" s="3" t="s">
        <v>16693</v>
      </c>
      <c r="E10261" s="9">
        <v>1901</v>
      </c>
      <c r="F10261" s="7" t="s">
        <v>88</v>
      </c>
      <c r="G10261" s="7" t="s">
        <v>4462</v>
      </c>
      <c r="H10261" s="8" t="s">
        <v>1711</v>
      </c>
      <c r="I10261" s="8" t="s">
        <v>16689</v>
      </c>
      <c r="J10261" s="19">
        <v>1</v>
      </c>
      <c r="K10261" s="19" t="s">
        <v>20092</v>
      </c>
      <c r="L10261" s="11"/>
      <c r="M10261" s="11"/>
      <c r="N10261" s="24"/>
      <c r="P10261" s="32"/>
      <c r="T10261" s="19"/>
      <c r="U10261" s="3" t="s">
        <v>87</v>
      </c>
      <c r="W10261" t="s">
        <v>7738</v>
      </c>
      <c r="X10261" t="str">
        <f t="shared" si="628"/>
        <v/>
      </c>
      <c r="Z10261" t="str">
        <f t="shared" si="629"/>
        <v/>
      </c>
      <c r="AB10261" s="9"/>
      <c r="AC10261" t="s">
        <v>1711</v>
      </c>
      <c r="AD10261">
        <f t="shared" si="627"/>
        <v>0</v>
      </c>
      <c r="AF10261" s="3"/>
      <c r="AG10261" t="s">
        <v>1712</v>
      </c>
      <c r="AH10261" s="9" t="s">
        <v>4623</v>
      </c>
    </row>
    <row r="10262" spans="1:34" ht="10.95" customHeight="1" outlineLevel="1" x14ac:dyDescent="0.25">
      <c r="A10262" t="s">
        <v>1710</v>
      </c>
      <c r="C10262" s="3" t="s">
        <v>12986</v>
      </c>
      <c r="D10262" s="3">
        <v>180</v>
      </c>
      <c r="E10262" s="9">
        <v>1901</v>
      </c>
      <c r="F10262" s="7" t="s">
        <v>21981</v>
      </c>
      <c r="G10262" s="7" t="s">
        <v>4462</v>
      </c>
      <c r="H10262" s="8" t="s">
        <v>1711</v>
      </c>
      <c r="I10262" s="8" t="s">
        <v>16689</v>
      </c>
      <c r="J10262" s="19">
        <v>1</v>
      </c>
      <c r="K10262" s="19" t="s">
        <v>7738</v>
      </c>
      <c r="L10262" s="11"/>
      <c r="M10262" s="11"/>
      <c r="N10262" s="24"/>
      <c r="P10262" s="32"/>
      <c r="T10262" s="19"/>
      <c r="U10262" s="3">
        <v>145</v>
      </c>
      <c r="X10262" t="str">
        <f t="shared" si="628"/>
        <v/>
      </c>
      <c r="Z10262" t="str">
        <f t="shared" si="629"/>
        <v/>
      </c>
      <c r="AB10262" s="9"/>
      <c r="AC10262" t="s">
        <v>1711</v>
      </c>
      <c r="AD10262">
        <f t="shared" si="627"/>
        <v>0</v>
      </c>
      <c r="AF10262" s="3"/>
      <c r="AG10262" t="s">
        <v>1712</v>
      </c>
      <c r="AH10262" s="9" t="s">
        <v>4925</v>
      </c>
    </row>
    <row r="10263" spans="1:34" ht="10.95" customHeight="1" outlineLevel="1" x14ac:dyDescent="0.25">
      <c r="A10263" t="s">
        <v>1710</v>
      </c>
      <c r="C10263" s="3" t="s">
        <v>12986</v>
      </c>
      <c r="D10263" s="3" t="s">
        <v>16694</v>
      </c>
      <c r="E10263" s="9">
        <v>1901</v>
      </c>
      <c r="F10263" s="7" t="s">
        <v>84</v>
      </c>
      <c r="G10263" s="7" t="s">
        <v>4462</v>
      </c>
      <c r="H10263" s="8" t="s">
        <v>1711</v>
      </c>
      <c r="I10263" s="8" t="s">
        <v>16689</v>
      </c>
      <c r="J10263" s="19">
        <v>1</v>
      </c>
      <c r="K10263" s="19" t="s">
        <v>20092</v>
      </c>
      <c r="L10263" s="11"/>
      <c r="M10263" s="11"/>
      <c r="N10263" s="24"/>
      <c r="P10263" s="32"/>
      <c r="T10263" s="19"/>
      <c r="U10263" s="3" t="s">
        <v>2094</v>
      </c>
      <c r="X10263" t="str">
        <f t="shared" si="628"/>
        <v/>
      </c>
      <c r="Z10263" t="str">
        <f t="shared" si="629"/>
        <v/>
      </c>
      <c r="AB10263" s="9"/>
      <c r="AC10263" t="s">
        <v>1711</v>
      </c>
      <c r="AD10263">
        <f t="shared" si="627"/>
        <v>0</v>
      </c>
      <c r="AF10263" s="3"/>
      <c r="AG10263" t="s">
        <v>1712</v>
      </c>
      <c r="AH10263" s="9" t="s">
        <v>4925</v>
      </c>
    </row>
    <row r="10264" spans="1:34" ht="10.95" customHeight="1" outlineLevel="1" x14ac:dyDescent="0.25">
      <c r="A10264" t="s">
        <v>1710</v>
      </c>
      <c r="C10264" s="3" t="s">
        <v>12986</v>
      </c>
      <c r="D10264" s="3" t="s">
        <v>16695</v>
      </c>
      <c r="E10264" s="9">
        <v>1901</v>
      </c>
      <c r="F10264" s="7" t="s">
        <v>21982</v>
      </c>
      <c r="G10264" s="7" t="s">
        <v>134</v>
      </c>
      <c r="H10264" s="8" t="s">
        <v>1711</v>
      </c>
      <c r="I10264" s="8" t="s">
        <v>16689</v>
      </c>
      <c r="J10264" s="19">
        <v>1</v>
      </c>
      <c r="K10264" s="19" t="s">
        <v>20092</v>
      </c>
      <c r="L10264" s="11"/>
      <c r="M10264" s="11"/>
      <c r="N10264" s="24"/>
      <c r="P10264" s="32"/>
      <c r="T10264" s="19"/>
      <c r="U10264" s="3" t="s">
        <v>89</v>
      </c>
      <c r="X10264" t="str">
        <f t="shared" si="628"/>
        <v/>
      </c>
      <c r="Z10264" t="str">
        <f t="shared" si="629"/>
        <v/>
      </c>
      <c r="AB10264" s="9"/>
      <c r="AC10264" t="s">
        <v>1711</v>
      </c>
      <c r="AD10264">
        <f t="shared" si="627"/>
        <v>0</v>
      </c>
      <c r="AF10264" s="3"/>
      <c r="AG10264" t="s">
        <v>1712</v>
      </c>
      <c r="AH10264" s="9" t="s">
        <v>4925</v>
      </c>
    </row>
    <row r="10265" spans="1:34" ht="10.95" customHeight="1" outlineLevel="1" x14ac:dyDescent="0.25">
      <c r="A10265" t="s">
        <v>1710</v>
      </c>
      <c r="C10265" s="3" t="s">
        <v>12986</v>
      </c>
      <c r="D10265" s="3" t="s">
        <v>16696</v>
      </c>
      <c r="E10265" s="9">
        <v>1901</v>
      </c>
      <c r="F10265" s="7" t="s">
        <v>30</v>
      </c>
      <c r="G10265" s="7" t="s">
        <v>134</v>
      </c>
      <c r="H10265" s="8" t="s">
        <v>1711</v>
      </c>
      <c r="I10265" s="8" t="s">
        <v>16689</v>
      </c>
      <c r="J10265" s="19">
        <v>1</v>
      </c>
      <c r="K10265" s="19" t="s">
        <v>20092</v>
      </c>
      <c r="L10265" s="11"/>
      <c r="M10265" s="11"/>
      <c r="N10265" s="24"/>
      <c r="P10265" s="32"/>
      <c r="T10265" s="19"/>
      <c r="U10265" s="3" t="s">
        <v>90</v>
      </c>
      <c r="W10265" t="s">
        <v>7738</v>
      </c>
      <c r="X10265" t="str">
        <f t="shared" si="628"/>
        <v/>
      </c>
      <c r="Z10265" t="str">
        <f t="shared" si="629"/>
        <v/>
      </c>
      <c r="AB10265" s="9"/>
      <c r="AC10265" t="s">
        <v>1711</v>
      </c>
      <c r="AD10265">
        <f t="shared" si="627"/>
        <v>0</v>
      </c>
      <c r="AF10265" s="3"/>
      <c r="AG10265" t="s">
        <v>1712</v>
      </c>
      <c r="AH10265" s="9" t="s">
        <v>4623</v>
      </c>
    </row>
    <row r="10266" spans="1:34" ht="10.95" customHeight="1" outlineLevel="1" x14ac:dyDescent="0.25">
      <c r="A10266" t="s">
        <v>1710</v>
      </c>
      <c r="C10266" s="3" t="s">
        <v>12986</v>
      </c>
      <c r="D10266" s="3">
        <v>181</v>
      </c>
      <c r="E10266" s="9">
        <v>1901</v>
      </c>
      <c r="F10266" s="7" t="s">
        <v>3772</v>
      </c>
      <c r="G10266" s="7" t="s">
        <v>3835</v>
      </c>
      <c r="H10266" s="8" t="s">
        <v>1711</v>
      </c>
      <c r="I10266" s="8" t="s">
        <v>16689</v>
      </c>
      <c r="J10266" s="19">
        <v>1</v>
      </c>
      <c r="K10266" s="19" t="s">
        <v>7736</v>
      </c>
      <c r="L10266" s="11">
        <v>5</v>
      </c>
      <c r="M10266" s="11"/>
      <c r="N10266" s="24"/>
      <c r="P10266" s="32"/>
      <c r="T10266" s="19"/>
      <c r="U10266" s="3">
        <v>146</v>
      </c>
      <c r="X10266" t="str">
        <f t="shared" si="628"/>
        <v/>
      </c>
      <c r="Z10266" t="str">
        <f t="shared" si="629"/>
        <v/>
      </c>
      <c r="AB10266" s="9"/>
      <c r="AC10266" t="s">
        <v>1711</v>
      </c>
      <c r="AD10266">
        <f t="shared" si="627"/>
        <v>0</v>
      </c>
      <c r="AF10266" s="3"/>
      <c r="AG10266" t="s">
        <v>1712</v>
      </c>
      <c r="AH10266" s="9" t="s">
        <v>4925</v>
      </c>
    </row>
    <row r="10267" spans="1:34" ht="10.95" customHeight="1" outlineLevel="1" x14ac:dyDescent="0.25">
      <c r="A10267" t="s">
        <v>1710</v>
      </c>
      <c r="C10267" s="3" t="s">
        <v>12986</v>
      </c>
      <c r="D10267" s="3" t="s">
        <v>16697</v>
      </c>
      <c r="E10267" s="9">
        <v>1901</v>
      </c>
      <c r="F10267" s="7" t="s">
        <v>33</v>
      </c>
      <c r="G10267" s="7" t="s">
        <v>3835</v>
      </c>
      <c r="H10267" s="8" t="s">
        <v>1711</v>
      </c>
      <c r="I10267" s="8" t="s">
        <v>16689</v>
      </c>
      <c r="J10267" s="19">
        <v>1</v>
      </c>
      <c r="K10267" s="19" t="s">
        <v>20092</v>
      </c>
      <c r="L10267" s="11"/>
      <c r="M10267" s="11"/>
      <c r="N10267" s="24"/>
      <c r="P10267" s="32"/>
      <c r="T10267" s="19"/>
      <c r="U10267" s="3" t="s">
        <v>32</v>
      </c>
      <c r="X10267" t="str">
        <f t="shared" si="628"/>
        <v/>
      </c>
      <c r="Z10267" t="str">
        <f t="shared" si="629"/>
        <v/>
      </c>
      <c r="AB10267" s="9"/>
      <c r="AC10267" t="s">
        <v>1711</v>
      </c>
      <c r="AD10267">
        <f t="shared" si="627"/>
        <v>0</v>
      </c>
      <c r="AF10267" s="3"/>
      <c r="AG10267" t="s">
        <v>1712</v>
      </c>
      <c r="AH10267" s="9" t="s">
        <v>4925</v>
      </c>
    </row>
    <row r="10268" spans="1:34" ht="10.95" customHeight="1" outlineLevel="1" x14ac:dyDescent="0.25">
      <c r="A10268" t="s">
        <v>1710</v>
      </c>
      <c r="C10268" s="3" t="s">
        <v>12986</v>
      </c>
      <c r="D10268" s="3" t="s">
        <v>16698</v>
      </c>
      <c r="E10268" s="9">
        <v>1901</v>
      </c>
      <c r="F10268" s="7" t="s">
        <v>35</v>
      </c>
      <c r="G10268" s="7" t="s">
        <v>3835</v>
      </c>
      <c r="H10268" s="8" t="s">
        <v>1711</v>
      </c>
      <c r="I10268" s="8" t="s">
        <v>16689</v>
      </c>
      <c r="J10268" s="19">
        <v>1</v>
      </c>
      <c r="K10268" s="19" t="s">
        <v>7738</v>
      </c>
      <c r="L10268" s="11"/>
      <c r="M10268" s="11"/>
      <c r="N10268" s="24"/>
      <c r="P10268" s="32"/>
      <c r="T10268" s="19"/>
      <c r="U10268" s="3" t="s">
        <v>34</v>
      </c>
      <c r="X10268" t="str">
        <f t="shared" si="628"/>
        <v/>
      </c>
      <c r="Z10268" t="str">
        <f t="shared" si="629"/>
        <v/>
      </c>
      <c r="AB10268" s="9"/>
      <c r="AC10268" t="s">
        <v>1711</v>
      </c>
      <c r="AD10268">
        <f t="shared" si="627"/>
        <v>0</v>
      </c>
      <c r="AF10268" s="3"/>
      <c r="AG10268" t="s">
        <v>1712</v>
      </c>
      <c r="AH10268" s="9" t="s">
        <v>4925</v>
      </c>
    </row>
    <row r="10269" spans="1:34" ht="10.95" customHeight="1" outlineLevel="1" x14ac:dyDescent="0.25">
      <c r="A10269" t="s">
        <v>1710</v>
      </c>
      <c r="C10269" s="3" t="s">
        <v>12986</v>
      </c>
      <c r="D10269" s="3" t="s">
        <v>16699</v>
      </c>
      <c r="E10269" s="9">
        <v>1901</v>
      </c>
      <c r="F10269" s="7" t="s">
        <v>6473</v>
      </c>
      <c r="G10269" s="7" t="s">
        <v>3835</v>
      </c>
      <c r="H10269" s="8" t="s">
        <v>1711</v>
      </c>
      <c r="I10269" s="8" t="s">
        <v>16689</v>
      </c>
      <c r="J10269" s="19">
        <v>1</v>
      </c>
      <c r="K10269" s="19" t="s">
        <v>20092</v>
      </c>
      <c r="L10269" s="11"/>
      <c r="M10269" s="11"/>
      <c r="N10269" s="24"/>
      <c r="P10269" s="32"/>
      <c r="T10269" s="19"/>
      <c r="U10269" s="3" t="s">
        <v>36</v>
      </c>
      <c r="X10269" t="str">
        <f t="shared" si="628"/>
        <v/>
      </c>
      <c r="Z10269" t="str">
        <f t="shared" si="629"/>
        <v/>
      </c>
      <c r="AB10269" s="9"/>
      <c r="AC10269" t="s">
        <v>1711</v>
      </c>
      <c r="AD10269">
        <f t="shared" si="627"/>
        <v>0</v>
      </c>
      <c r="AF10269" s="3"/>
      <c r="AG10269" t="s">
        <v>1712</v>
      </c>
      <c r="AH10269" s="9" t="s">
        <v>4623</v>
      </c>
    </row>
    <row r="10270" spans="1:34" ht="10.95" customHeight="1" outlineLevel="1" x14ac:dyDescent="0.25">
      <c r="A10270" t="s">
        <v>1710</v>
      </c>
      <c r="C10270" s="3" t="s">
        <v>12986</v>
      </c>
      <c r="D10270" s="3">
        <v>182</v>
      </c>
      <c r="E10270" s="9">
        <v>1901</v>
      </c>
      <c r="F10270" s="7" t="s">
        <v>6332</v>
      </c>
      <c r="G10270" s="7" t="s">
        <v>3100</v>
      </c>
      <c r="H10270" s="8" t="s">
        <v>1711</v>
      </c>
      <c r="I10270" s="8" t="s">
        <v>16689</v>
      </c>
      <c r="J10270" s="19">
        <v>1</v>
      </c>
      <c r="K10270" s="19" t="s">
        <v>7736</v>
      </c>
      <c r="L10270" s="11">
        <v>5</v>
      </c>
      <c r="M10270" s="11"/>
      <c r="N10270" s="24"/>
      <c r="P10270" s="32"/>
      <c r="T10270" s="19"/>
      <c r="U10270" s="3">
        <v>147</v>
      </c>
      <c r="X10270" t="str">
        <f t="shared" si="628"/>
        <v/>
      </c>
      <c r="Z10270" t="str">
        <f t="shared" si="629"/>
        <v/>
      </c>
      <c r="AB10270" s="9"/>
      <c r="AC10270" t="s">
        <v>1711</v>
      </c>
      <c r="AD10270">
        <f t="shared" si="627"/>
        <v>0</v>
      </c>
      <c r="AF10270" s="3"/>
      <c r="AG10270" t="s">
        <v>1712</v>
      </c>
      <c r="AH10270" s="9" t="s">
        <v>4623</v>
      </c>
    </row>
    <row r="10271" spans="1:34" ht="10.95" customHeight="1" outlineLevel="1" x14ac:dyDescent="0.25">
      <c r="A10271" t="s">
        <v>1710</v>
      </c>
      <c r="C10271" s="3" t="s">
        <v>12986</v>
      </c>
      <c r="D10271" s="3" t="s">
        <v>16700</v>
      </c>
      <c r="E10271" s="9">
        <v>1901</v>
      </c>
      <c r="F10271" s="7" t="s">
        <v>3102</v>
      </c>
      <c r="G10271" s="7" t="s">
        <v>3100</v>
      </c>
      <c r="H10271" s="8" t="s">
        <v>1711</v>
      </c>
      <c r="I10271" s="8" t="s">
        <v>16689</v>
      </c>
      <c r="J10271" s="19">
        <v>1</v>
      </c>
      <c r="K10271" s="19" t="s">
        <v>20092</v>
      </c>
      <c r="L10271" s="11"/>
      <c r="M10271" s="11"/>
      <c r="N10271" s="24"/>
      <c r="P10271" s="32"/>
      <c r="T10271" s="19"/>
      <c r="U10271" s="3" t="s">
        <v>37</v>
      </c>
      <c r="X10271" t="str">
        <f t="shared" si="628"/>
        <v/>
      </c>
      <c r="Z10271" t="str">
        <f t="shared" si="629"/>
        <v/>
      </c>
      <c r="AB10271" s="9"/>
      <c r="AC10271" t="s">
        <v>1711</v>
      </c>
      <c r="AD10271">
        <f t="shared" si="627"/>
        <v>0</v>
      </c>
      <c r="AF10271" s="3"/>
      <c r="AG10271" t="s">
        <v>1712</v>
      </c>
      <c r="AH10271" s="9" t="s">
        <v>4925</v>
      </c>
    </row>
    <row r="10272" spans="1:34" ht="10.95" customHeight="1" outlineLevel="1" x14ac:dyDescent="0.25">
      <c r="A10272" t="s">
        <v>1710</v>
      </c>
      <c r="C10272" s="3" t="s">
        <v>12986</v>
      </c>
      <c r="D10272" s="3" t="s">
        <v>16701</v>
      </c>
      <c r="E10272" s="9">
        <v>1901</v>
      </c>
      <c r="F10272" s="7" t="s">
        <v>39</v>
      </c>
      <c r="G10272" s="7" t="s">
        <v>3100</v>
      </c>
      <c r="H10272" s="8" t="s">
        <v>1711</v>
      </c>
      <c r="I10272" s="8" t="s">
        <v>16689</v>
      </c>
      <c r="J10272" s="19">
        <v>1</v>
      </c>
      <c r="K10272" s="19" t="s">
        <v>20092</v>
      </c>
      <c r="L10272" s="11"/>
      <c r="M10272" s="11"/>
      <c r="N10272" s="24"/>
      <c r="P10272" s="32"/>
      <c r="T10272" s="19"/>
      <c r="U10272" s="3" t="s">
        <v>38</v>
      </c>
      <c r="W10272" t="s">
        <v>7738</v>
      </c>
      <c r="X10272" t="str">
        <f t="shared" si="628"/>
        <v/>
      </c>
      <c r="Z10272" t="str">
        <f t="shared" si="629"/>
        <v/>
      </c>
      <c r="AB10272" s="9"/>
      <c r="AC10272" t="s">
        <v>1711</v>
      </c>
      <c r="AD10272">
        <f t="shared" si="627"/>
        <v>0</v>
      </c>
      <c r="AF10272" s="3"/>
      <c r="AG10272" t="s">
        <v>1712</v>
      </c>
      <c r="AH10272" s="9" t="s">
        <v>4623</v>
      </c>
    </row>
    <row r="10273" spans="1:34" ht="10.95" customHeight="1" outlineLevel="1" x14ac:dyDescent="0.25">
      <c r="A10273" t="s">
        <v>1710</v>
      </c>
      <c r="C10273" s="3" t="s">
        <v>12986</v>
      </c>
      <c r="D10273" s="3">
        <v>183</v>
      </c>
      <c r="E10273" s="9">
        <v>1901</v>
      </c>
      <c r="F10273" s="7" t="s">
        <v>21983</v>
      </c>
      <c r="G10273" s="7" t="s">
        <v>5041</v>
      </c>
      <c r="H10273" s="8" t="s">
        <v>1711</v>
      </c>
      <c r="I10273" s="8" t="s">
        <v>16689</v>
      </c>
      <c r="J10273" s="19">
        <v>1</v>
      </c>
      <c r="K10273" s="19" t="s">
        <v>7738</v>
      </c>
      <c r="L10273" s="11"/>
      <c r="M10273" s="11"/>
      <c r="N10273" s="24"/>
      <c r="P10273" s="32"/>
      <c r="T10273" s="19"/>
      <c r="U10273" s="3">
        <v>151</v>
      </c>
      <c r="X10273" t="str">
        <f t="shared" si="628"/>
        <v/>
      </c>
      <c r="Z10273" t="str">
        <f t="shared" si="629"/>
        <v/>
      </c>
      <c r="AB10273" s="9"/>
      <c r="AC10273" t="s">
        <v>1711</v>
      </c>
      <c r="AD10273">
        <f t="shared" si="627"/>
        <v>0</v>
      </c>
      <c r="AF10273" s="3"/>
      <c r="AG10273" t="s">
        <v>1712</v>
      </c>
      <c r="AH10273" s="9" t="s">
        <v>4925</v>
      </c>
    </row>
    <row r="10274" spans="1:34" ht="10.95" customHeight="1" outlineLevel="1" x14ac:dyDescent="0.25">
      <c r="A10274" t="s">
        <v>1710</v>
      </c>
      <c r="C10274" s="3" t="s">
        <v>12986</v>
      </c>
      <c r="D10274" s="3" t="s">
        <v>16702</v>
      </c>
      <c r="E10274" s="9">
        <v>1901</v>
      </c>
      <c r="F10274" s="7" t="s">
        <v>6471</v>
      </c>
      <c r="G10274" s="7" t="s">
        <v>5041</v>
      </c>
      <c r="H10274" s="8" t="s">
        <v>1711</v>
      </c>
      <c r="I10274" s="8" t="s">
        <v>16689</v>
      </c>
      <c r="J10274" s="19">
        <v>1</v>
      </c>
      <c r="K10274" s="19" t="s">
        <v>20092</v>
      </c>
      <c r="L10274" s="11"/>
      <c r="M10274" s="11"/>
      <c r="N10274" s="24"/>
      <c r="P10274" s="32"/>
      <c r="T10274" s="19"/>
      <c r="U10274" s="3" t="s">
        <v>3514</v>
      </c>
      <c r="X10274" t="str">
        <f t="shared" si="628"/>
        <v/>
      </c>
      <c r="Z10274" t="str">
        <f t="shared" si="629"/>
        <v/>
      </c>
      <c r="AB10274" s="9"/>
      <c r="AC10274" t="s">
        <v>1711</v>
      </c>
      <c r="AD10274">
        <f t="shared" si="627"/>
        <v>0</v>
      </c>
      <c r="AF10274" s="3"/>
      <c r="AG10274" t="s">
        <v>1712</v>
      </c>
      <c r="AH10274" s="9" t="s">
        <v>4623</v>
      </c>
    </row>
    <row r="10275" spans="1:34" ht="10.95" customHeight="1" outlineLevel="1" x14ac:dyDescent="0.25">
      <c r="A10275" t="s">
        <v>1710</v>
      </c>
      <c r="C10275" s="3" t="s">
        <v>12986</v>
      </c>
      <c r="D10275" s="3" t="s">
        <v>16703</v>
      </c>
      <c r="E10275" s="9">
        <v>1901</v>
      </c>
      <c r="F10275" s="7" t="s">
        <v>6473</v>
      </c>
      <c r="G10275" s="7" t="s">
        <v>5041</v>
      </c>
      <c r="H10275" s="8" t="s">
        <v>1711</v>
      </c>
      <c r="I10275" s="8" t="s">
        <v>16689</v>
      </c>
      <c r="J10275" s="19">
        <v>1</v>
      </c>
      <c r="K10275" s="19" t="s">
        <v>20092</v>
      </c>
      <c r="L10275" s="11"/>
      <c r="M10275" s="11"/>
      <c r="N10275" s="24"/>
      <c r="P10275" s="32"/>
      <c r="T10275" s="19"/>
      <c r="U10275" s="3" t="s">
        <v>3515</v>
      </c>
      <c r="W10275" t="s">
        <v>7738</v>
      </c>
      <c r="X10275" t="str">
        <f t="shared" si="628"/>
        <v/>
      </c>
      <c r="Z10275" t="str">
        <f t="shared" si="629"/>
        <v/>
      </c>
      <c r="AB10275" s="9"/>
      <c r="AC10275" t="s">
        <v>1711</v>
      </c>
      <c r="AD10275">
        <f t="shared" si="627"/>
        <v>0</v>
      </c>
      <c r="AF10275" s="3"/>
      <c r="AG10275" t="s">
        <v>1712</v>
      </c>
      <c r="AH10275" s="9" t="s">
        <v>4623</v>
      </c>
    </row>
    <row r="10276" spans="1:34" ht="10.95" customHeight="1" outlineLevel="1" x14ac:dyDescent="0.25">
      <c r="A10276" t="s">
        <v>1710</v>
      </c>
      <c r="C10276" s="3" t="s">
        <v>12986</v>
      </c>
      <c r="D10276" s="3" t="s">
        <v>16704</v>
      </c>
      <c r="E10276" s="9">
        <v>1901</v>
      </c>
      <c r="F10276" s="7" t="s">
        <v>3517</v>
      </c>
      <c r="G10276" s="7" t="s">
        <v>5041</v>
      </c>
      <c r="H10276" s="8" t="s">
        <v>1711</v>
      </c>
      <c r="I10276" s="8" t="s">
        <v>16689</v>
      </c>
      <c r="J10276" s="19">
        <v>1</v>
      </c>
      <c r="K10276" s="19" t="s">
        <v>20092</v>
      </c>
      <c r="L10276" s="11"/>
      <c r="M10276" s="11"/>
      <c r="N10276" s="24"/>
      <c r="P10276" s="32"/>
      <c r="T10276" s="19"/>
      <c r="U10276" s="3" t="s">
        <v>3516</v>
      </c>
      <c r="W10276" t="s">
        <v>7738</v>
      </c>
      <c r="X10276" t="str">
        <f t="shared" si="628"/>
        <v/>
      </c>
      <c r="Z10276" t="str">
        <f t="shared" si="629"/>
        <v/>
      </c>
      <c r="AB10276" s="9"/>
      <c r="AC10276" t="s">
        <v>1711</v>
      </c>
      <c r="AD10276">
        <f t="shared" si="627"/>
        <v>0</v>
      </c>
      <c r="AF10276" s="3"/>
      <c r="AG10276" t="s">
        <v>1712</v>
      </c>
      <c r="AH10276" s="9"/>
    </row>
    <row r="10277" spans="1:34" ht="10.95" customHeight="1" outlineLevel="1" x14ac:dyDescent="0.25">
      <c r="A10277" t="s">
        <v>1710</v>
      </c>
      <c r="C10277" s="3" t="s">
        <v>12986</v>
      </c>
      <c r="D10277" s="3">
        <v>185</v>
      </c>
      <c r="E10277" s="9">
        <v>1902</v>
      </c>
      <c r="F10277" s="7" t="s">
        <v>5142</v>
      </c>
      <c r="G10277" s="7" t="s">
        <v>2159</v>
      </c>
      <c r="H10277" s="8" t="s">
        <v>1711</v>
      </c>
      <c r="I10277" s="8" t="s">
        <v>16705</v>
      </c>
      <c r="J10277" s="19">
        <v>1</v>
      </c>
      <c r="K10277" s="19" t="s">
        <v>7736</v>
      </c>
      <c r="L10277" s="11">
        <v>0.3</v>
      </c>
      <c r="M10277" s="11"/>
      <c r="N10277" s="24"/>
      <c r="P10277" s="32"/>
      <c r="T10277" s="19"/>
      <c r="U10277" s="3">
        <v>159</v>
      </c>
      <c r="X10277" t="str">
        <f t="shared" si="628"/>
        <v/>
      </c>
      <c r="Z10277" t="str">
        <f t="shared" si="629"/>
        <v/>
      </c>
      <c r="AB10277" s="9"/>
      <c r="AC10277" t="s">
        <v>1711</v>
      </c>
      <c r="AD10277">
        <f t="shared" si="627"/>
        <v>0</v>
      </c>
      <c r="AF10277" s="3"/>
      <c r="AG10277" t="s">
        <v>1712</v>
      </c>
      <c r="AH10277" s="9" t="s">
        <v>4613</v>
      </c>
    </row>
    <row r="10278" spans="1:34" ht="10.95" customHeight="1" outlineLevel="1" x14ac:dyDescent="0.25">
      <c r="A10278" t="s">
        <v>1710</v>
      </c>
      <c r="C10278" s="3" t="s">
        <v>12986</v>
      </c>
      <c r="D10278" s="3" t="s">
        <v>16706</v>
      </c>
      <c r="E10278" s="9">
        <v>1902</v>
      </c>
      <c r="F10278" s="7" t="s">
        <v>4218</v>
      </c>
      <c r="G10278" s="7" t="s">
        <v>2159</v>
      </c>
      <c r="H10278" s="8" t="s">
        <v>1711</v>
      </c>
      <c r="I10278" s="8" t="s">
        <v>16705</v>
      </c>
      <c r="J10278" s="19">
        <v>1</v>
      </c>
      <c r="K10278" s="19" t="s">
        <v>20092</v>
      </c>
      <c r="L10278" s="11"/>
      <c r="M10278" s="11"/>
      <c r="N10278" s="24"/>
      <c r="P10278" s="32"/>
      <c r="T10278" s="19"/>
      <c r="U10278" s="3" t="s">
        <v>3518</v>
      </c>
      <c r="W10278" t="s">
        <v>7738</v>
      </c>
      <c r="X10278" t="str">
        <f t="shared" si="628"/>
        <v/>
      </c>
      <c r="Z10278" t="str">
        <f t="shared" si="629"/>
        <v/>
      </c>
      <c r="AB10278" s="9"/>
      <c r="AC10278" t="s">
        <v>1711</v>
      </c>
      <c r="AD10278">
        <f t="shared" si="627"/>
        <v>0</v>
      </c>
      <c r="AF10278" s="3"/>
      <c r="AG10278" t="s">
        <v>1712</v>
      </c>
      <c r="AH10278" s="9" t="s">
        <v>4925</v>
      </c>
    </row>
    <row r="10279" spans="1:34" ht="10.95" customHeight="1" outlineLevel="1" x14ac:dyDescent="0.25">
      <c r="A10279" t="s">
        <v>1710</v>
      </c>
      <c r="C10279" s="3" t="s">
        <v>12986</v>
      </c>
      <c r="D10279" s="3">
        <v>184</v>
      </c>
      <c r="E10279" s="9">
        <v>1902</v>
      </c>
      <c r="F10279" s="7" t="s">
        <v>5142</v>
      </c>
      <c r="G10279" s="7" t="s">
        <v>6492</v>
      </c>
      <c r="H10279" s="8" t="s">
        <v>1711</v>
      </c>
      <c r="I10279" s="8" t="s">
        <v>16705</v>
      </c>
      <c r="J10279" s="19">
        <v>1</v>
      </c>
      <c r="K10279" s="19" t="s">
        <v>7736</v>
      </c>
      <c r="L10279" s="11">
        <v>1.1000000000000001</v>
      </c>
      <c r="M10279" s="11"/>
      <c r="N10279" s="24"/>
      <c r="P10279" s="32"/>
      <c r="T10279" s="19"/>
      <c r="U10279" s="3">
        <v>160</v>
      </c>
      <c r="X10279" t="str">
        <f t="shared" si="628"/>
        <v/>
      </c>
      <c r="Z10279" t="str">
        <f t="shared" si="629"/>
        <v/>
      </c>
      <c r="AB10279" s="9"/>
      <c r="AC10279" t="s">
        <v>1711</v>
      </c>
      <c r="AD10279">
        <f t="shared" si="627"/>
        <v>0</v>
      </c>
      <c r="AF10279" s="3"/>
      <c r="AG10279" t="s">
        <v>1712</v>
      </c>
      <c r="AH10279" s="9" t="s">
        <v>4613</v>
      </c>
    </row>
    <row r="10280" spans="1:34" ht="10.95" customHeight="1" outlineLevel="1" x14ac:dyDescent="0.25">
      <c r="A10280" t="s">
        <v>1710</v>
      </c>
      <c r="C10280" s="3" t="s">
        <v>12986</v>
      </c>
      <c r="D10280" s="3" t="s">
        <v>1774</v>
      </c>
      <c r="E10280" s="9">
        <v>1902</v>
      </c>
      <c r="F10280" s="7" t="s">
        <v>4218</v>
      </c>
      <c r="G10280" s="7" t="s">
        <v>3971</v>
      </c>
      <c r="H10280" s="8" t="s">
        <v>1711</v>
      </c>
      <c r="I10280" s="8" t="s">
        <v>16705</v>
      </c>
      <c r="J10280" s="19">
        <v>1</v>
      </c>
      <c r="K10280" s="19" t="s">
        <v>20092</v>
      </c>
      <c r="L10280" s="11"/>
      <c r="M10280" s="11"/>
      <c r="N10280" s="24"/>
      <c r="P10280" s="32"/>
      <c r="T10280" s="19"/>
      <c r="U10280" s="3" t="s">
        <v>3519</v>
      </c>
      <c r="W10280" t="s">
        <v>7738</v>
      </c>
      <c r="X10280" t="str">
        <f t="shared" si="628"/>
        <v/>
      </c>
      <c r="Z10280" t="str">
        <f t="shared" si="629"/>
        <v/>
      </c>
      <c r="AB10280" s="9"/>
      <c r="AC10280" t="s">
        <v>1711</v>
      </c>
      <c r="AD10280">
        <f t="shared" si="627"/>
        <v>0</v>
      </c>
      <c r="AF10280" s="3"/>
      <c r="AG10280" t="s">
        <v>1712</v>
      </c>
      <c r="AH10280" s="9" t="s">
        <v>4925</v>
      </c>
    </row>
    <row r="10281" spans="1:34" ht="10.95" customHeight="1" outlineLevel="1" x14ac:dyDescent="0.25">
      <c r="A10281" t="s">
        <v>1710</v>
      </c>
      <c r="C10281" s="3" t="s">
        <v>12986</v>
      </c>
      <c r="D10281" s="3">
        <v>186</v>
      </c>
      <c r="E10281" s="9">
        <v>1902</v>
      </c>
      <c r="F10281" s="7" t="s">
        <v>5141</v>
      </c>
      <c r="G10281" s="7" t="s">
        <v>1647</v>
      </c>
      <c r="H10281" s="8" t="s">
        <v>1711</v>
      </c>
      <c r="I10281" s="8" t="s">
        <v>16705</v>
      </c>
      <c r="J10281" s="19">
        <v>1</v>
      </c>
      <c r="K10281" s="19" t="s">
        <v>7738</v>
      </c>
      <c r="L10281" s="11"/>
      <c r="M10281" s="11"/>
      <c r="N10281" s="24"/>
      <c r="P10281" s="32"/>
      <c r="T10281" s="19"/>
      <c r="U10281" s="3">
        <v>161</v>
      </c>
      <c r="X10281" t="str">
        <f t="shared" si="628"/>
        <v/>
      </c>
      <c r="Z10281" t="str">
        <f t="shared" si="629"/>
        <v/>
      </c>
      <c r="AB10281" s="9"/>
      <c r="AC10281" t="s">
        <v>1711</v>
      </c>
      <c r="AD10281">
        <f t="shared" si="627"/>
        <v>0</v>
      </c>
      <c r="AF10281" s="3"/>
      <c r="AG10281" t="s">
        <v>1712</v>
      </c>
      <c r="AH10281" s="9" t="s">
        <v>4925</v>
      </c>
    </row>
    <row r="10282" spans="1:34" ht="10.95" customHeight="1" outlineLevel="1" x14ac:dyDescent="0.25">
      <c r="A10282" t="s">
        <v>1710</v>
      </c>
      <c r="C10282" s="3" t="s">
        <v>12986</v>
      </c>
      <c r="D10282" s="3" t="s">
        <v>8970</v>
      </c>
      <c r="E10282" s="9">
        <v>1902</v>
      </c>
      <c r="F10282" s="7" t="s">
        <v>3523</v>
      </c>
      <c r="G10282" s="7" t="s">
        <v>1647</v>
      </c>
      <c r="H10282" s="8" t="s">
        <v>1711</v>
      </c>
      <c r="I10282" s="8" t="s">
        <v>16705</v>
      </c>
      <c r="J10282" s="19">
        <v>1</v>
      </c>
      <c r="K10282" s="19" t="s">
        <v>20092</v>
      </c>
      <c r="L10282" s="11"/>
      <c r="M10282" s="11"/>
      <c r="N10282" s="24"/>
      <c r="P10282" s="32"/>
      <c r="T10282" s="19"/>
      <c r="U10282" s="3" t="s">
        <v>3522</v>
      </c>
      <c r="W10282" t="s">
        <v>7738</v>
      </c>
      <c r="X10282" t="str">
        <f t="shared" si="628"/>
        <v/>
      </c>
      <c r="Z10282" t="str">
        <f t="shared" si="629"/>
        <v/>
      </c>
      <c r="AB10282" s="9"/>
      <c r="AC10282" t="s">
        <v>1711</v>
      </c>
      <c r="AD10282">
        <f t="shared" si="627"/>
        <v>0</v>
      </c>
      <c r="AF10282" s="3"/>
      <c r="AG10282" t="s">
        <v>1712</v>
      </c>
      <c r="AH10282" s="9" t="s">
        <v>4925</v>
      </c>
    </row>
    <row r="10283" spans="1:34" ht="10.95" customHeight="1" outlineLevel="1" x14ac:dyDescent="0.25">
      <c r="A10283" t="s">
        <v>1710</v>
      </c>
      <c r="C10283" s="3" t="s">
        <v>12986</v>
      </c>
      <c r="D10283" s="3">
        <v>187</v>
      </c>
      <c r="E10283" s="9">
        <v>1902</v>
      </c>
      <c r="F10283" s="7" t="s">
        <v>21984</v>
      </c>
      <c r="G10283" s="7" t="s">
        <v>1676</v>
      </c>
      <c r="H10283" s="8" t="s">
        <v>1711</v>
      </c>
      <c r="I10283" s="8" t="s">
        <v>16689</v>
      </c>
      <c r="J10283" s="19">
        <v>1</v>
      </c>
      <c r="K10283" s="19" t="s">
        <v>7738</v>
      </c>
      <c r="L10283" s="11"/>
      <c r="M10283" s="11"/>
      <c r="N10283" s="24"/>
      <c r="P10283" s="32"/>
      <c r="T10283" s="19"/>
      <c r="U10283" s="3">
        <v>162</v>
      </c>
      <c r="X10283" t="str">
        <f t="shared" si="628"/>
        <v/>
      </c>
      <c r="Z10283" t="str">
        <f t="shared" si="629"/>
        <v/>
      </c>
      <c r="AB10283" s="9"/>
      <c r="AC10283" t="s">
        <v>1711</v>
      </c>
      <c r="AD10283">
        <f t="shared" si="627"/>
        <v>0</v>
      </c>
      <c r="AF10283" s="3"/>
      <c r="AG10283" t="s">
        <v>1712</v>
      </c>
      <c r="AH10283" s="9" t="s">
        <v>4925</v>
      </c>
    </row>
    <row r="10284" spans="1:34" ht="10.95" customHeight="1" outlineLevel="1" x14ac:dyDescent="0.25">
      <c r="A10284" t="s">
        <v>1710</v>
      </c>
      <c r="C10284" s="3" t="s">
        <v>12986</v>
      </c>
      <c r="D10284" s="3" t="s">
        <v>16707</v>
      </c>
      <c r="E10284" s="9">
        <v>1902</v>
      </c>
      <c r="F10284" s="7" t="s">
        <v>39</v>
      </c>
      <c r="G10284" s="7" t="s">
        <v>1676</v>
      </c>
      <c r="H10284" s="8" t="s">
        <v>1711</v>
      </c>
      <c r="I10284" s="8" t="s">
        <v>16689</v>
      </c>
      <c r="J10284" s="19">
        <v>1</v>
      </c>
      <c r="K10284" s="19" t="s">
        <v>20092</v>
      </c>
      <c r="L10284" s="11"/>
      <c r="M10284" s="11"/>
      <c r="N10284" s="24"/>
      <c r="P10284" s="32"/>
      <c r="T10284" s="19"/>
      <c r="U10284" s="3" t="s">
        <v>3524</v>
      </c>
      <c r="W10284" t="s">
        <v>7738</v>
      </c>
      <c r="X10284" t="str">
        <f t="shared" si="628"/>
        <v/>
      </c>
      <c r="Z10284" t="str">
        <f t="shared" si="629"/>
        <v/>
      </c>
      <c r="AB10284" s="9"/>
      <c r="AC10284" t="s">
        <v>1711</v>
      </c>
      <c r="AD10284">
        <f t="shared" si="627"/>
        <v>0</v>
      </c>
      <c r="AF10284" s="3"/>
      <c r="AG10284" t="s">
        <v>1712</v>
      </c>
      <c r="AH10284" s="9" t="s">
        <v>4623</v>
      </c>
    </row>
    <row r="10285" spans="1:34" ht="10.95" customHeight="1" outlineLevel="1" x14ac:dyDescent="0.25">
      <c r="A10285" t="s">
        <v>1710</v>
      </c>
      <c r="C10285" s="3" t="s">
        <v>12986</v>
      </c>
      <c r="D10285" s="3" t="s">
        <v>16708</v>
      </c>
      <c r="E10285" s="9">
        <v>1902</v>
      </c>
      <c r="F10285" s="7" t="s">
        <v>3526</v>
      </c>
      <c r="G10285" s="7" t="s">
        <v>1676</v>
      </c>
      <c r="H10285" s="8" t="s">
        <v>1711</v>
      </c>
      <c r="I10285" s="8" t="s">
        <v>16689</v>
      </c>
      <c r="J10285" s="19">
        <v>1</v>
      </c>
      <c r="K10285" s="19" t="s">
        <v>20092</v>
      </c>
      <c r="L10285" s="11"/>
      <c r="M10285" s="11"/>
      <c r="N10285" s="24"/>
      <c r="P10285" s="32"/>
      <c r="T10285" s="19"/>
      <c r="U10285" s="3" t="s">
        <v>3525</v>
      </c>
      <c r="W10285" t="s">
        <v>7738</v>
      </c>
      <c r="X10285" t="str">
        <f t="shared" si="628"/>
        <v/>
      </c>
      <c r="Z10285" t="str">
        <f t="shared" si="629"/>
        <v/>
      </c>
      <c r="AB10285" s="9"/>
      <c r="AC10285" t="s">
        <v>1711</v>
      </c>
      <c r="AD10285">
        <f t="shared" si="627"/>
        <v>0</v>
      </c>
      <c r="AF10285" s="3"/>
      <c r="AG10285" t="s">
        <v>1712</v>
      </c>
      <c r="AH10285" s="9" t="s">
        <v>4623</v>
      </c>
    </row>
    <row r="10286" spans="1:34" ht="10.95" customHeight="1" outlineLevel="1" x14ac:dyDescent="0.25">
      <c r="A10286" t="s">
        <v>1710</v>
      </c>
      <c r="C10286" s="3" t="s">
        <v>12986</v>
      </c>
      <c r="D10286" s="3">
        <v>188</v>
      </c>
      <c r="E10286" s="9">
        <v>1902</v>
      </c>
      <c r="F10286" s="7" t="s">
        <v>21985</v>
      </c>
      <c r="G10286" s="7" t="s">
        <v>3099</v>
      </c>
      <c r="H10286" s="8" t="s">
        <v>1711</v>
      </c>
      <c r="I10286" s="8" t="s">
        <v>16689</v>
      </c>
      <c r="J10286" s="19">
        <v>1</v>
      </c>
      <c r="K10286" s="19" t="s">
        <v>7736</v>
      </c>
      <c r="L10286" s="11">
        <v>1</v>
      </c>
      <c r="M10286" s="11"/>
      <c r="N10286" s="24"/>
      <c r="P10286" s="32"/>
      <c r="T10286" s="19"/>
      <c r="U10286" s="3">
        <v>163</v>
      </c>
      <c r="X10286" t="str">
        <f t="shared" si="628"/>
        <v/>
      </c>
      <c r="Z10286" t="str">
        <f t="shared" si="629"/>
        <v/>
      </c>
      <c r="AB10286" s="9"/>
      <c r="AC10286" t="s">
        <v>1711</v>
      </c>
      <c r="AD10286">
        <f t="shared" si="627"/>
        <v>0</v>
      </c>
      <c r="AF10286" s="3"/>
      <c r="AG10286" t="s">
        <v>1712</v>
      </c>
      <c r="AH10286" s="9" t="s">
        <v>4925</v>
      </c>
    </row>
    <row r="10287" spans="1:34" ht="10.95" customHeight="1" outlineLevel="1" x14ac:dyDescent="0.25">
      <c r="A10287" t="s">
        <v>1710</v>
      </c>
      <c r="C10287" s="3" t="s">
        <v>12986</v>
      </c>
      <c r="D10287" s="3" t="s">
        <v>16709</v>
      </c>
      <c r="E10287" s="9">
        <v>1902</v>
      </c>
      <c r="F10287" s="7" t="s">
        <v>6473</v>
      </c>
      <c r="G10287" s="7" t="s">
        <v>3099</v>
      </c>
      <c r="H10287" s="8" t="s">
        <v>1711</v>
      </c>
      <c r="I10287" s="8" t="s">
        <v>16689</v>
      </c>
      <c r="J10287" s="19">
        <v>1</v>
      </c>
      <c r="K10287" s="19" t="s">
        <v>20092</v>
      </c>
      <c r="L10287" s="11"/>
      <c r="M10287" s="11"/>
      <c r="N10287" s="24"/>
      <c r="P10287" s="32"/>
      <c r="T10287" s="19"/>
      <c r="U10287" s="3" t="s">
        <v>3527</v>
      </c>
      <c r="W10287" t="s">
        <v>7738</v>
      </c>
      <c r="X10287" t="str">
        <f t="shared" si="628"/>
        <v/>
      </c>
      <c r="Z10287" t="str">
        <f t="shared" si="629"/>
        <v/>
      </c>
      <c r="AB10287" s="9"/>
      <c r="AC10287" t="s">
        <v>1711</v>
      </c>
      <c r="AD10287">
        <f t="shared" si="627"/>
        <v>0</v>
      </c>
      <c r="AF10287" s="3"/>
      <c r="AG10287" t="s">
        <v>1712</v>
      </c>
      <c r="AH10287" s="9" t="s">
        <v>4925</v>
      </c>
    </row>
    <row r="10288" spans="1:34" ht="10.95" customHeight="1" outlineLevel="1" x14ac:dyDescent="0.25">
      <c r="A10288" t="s">
        <v>1710</v>
      </c>
      <c r="C10288" s="3" t="s">
        <v>12986</v>
      </c>
      <c r="D10288" s="3" t="s">
        <v>16710</v>
      </c>
      <c r="E10288" s="9">
        <v>1902</v>
      </c>
      <c r="F10288" s="7" t="s">
        <v>6471</v>
      </c>
      <c r="G10288" s="7" t="s">
        <v>3099</v>
      </c>
      <c r="H10288" s="8" t="s">
        <v>1711</v>
      </c>
      <c r="I10288" s="8" t="s">
        <v>16689</v>
      </c>
      <c r="J10288" s="19">
        <v>1</v>
      </c>
      <c r="K10288" s="19" t="s">
        <v>20092</v>
      </c>
      <c r="L10288" s="11"/>
      <c r="M10288" s="11"/>
      <c r="N10288" s="24"/>
      <c r="P10288" s="32"/>
      <c r="T10288" s="19"/>
      <c r="U10288" s="3" t="s">
        <v>3528</v>
      </c>
      <c r="W10288" t="s">
        <v>7738</v>
      </c>
      <c r="X10288" t="str">
        <f t="shared" si="628"/>
        <v/>
      </c>
      <c r="Z10288" t="str">
        <f t="shared" si="629"/>
        <v/>
      </c>
      <c r="AB10288" s="9"/>
      <c r="AC10288" t="s">
        <v>1711</v>
      </c>
      <c r="AD10288">
        <f t="shared" si="627"/>
        <v>0</v>
      </c>
      <c r="AF10288" s="3"/>
      <c r="AG10288" t="s">
        <v>1712</v>
      </c>
      <c r="AH10288" s="9" t="s">
        <v>4623</v>
      </c>
    </row>
    <row r="10289" spans="1:34" ht="10.95" customHeight="1" outlineLevel="1" x14ac:dyDescent="0.25">
      <c r="A10289" t="s">
        <v>1710</v>
      </c>
      <c r="C10289" s="3" t="s">
        <v>12986</v>
      </c>
      <c r="D10289" s="3" t="s">
        <v>4065</v>
      </c>
      <c r="E10289" s="9">
        <v>1903</v>
      </c>
      <c r="F10289" s="7" t="s">
        <v>21986</v>
      </c>
      <c r="G10289" s="7" t="s">
        <v>1647</v>
      </c>
      <c r="H10289" s="8" t="s">
        <v>1711</v>
      </c>
      <c r="I10289" s="8"/>
      <c r="J10289" s="19">
        <v>1</v>
      </c>
      <c r="K10289" s="19" t="s">
        <v>20092</v>
      </c>
      <c r="L10289" s="11"/>
      <c r="M10289" s="11"/>
      <c r="N10289" s="24"/>
      <c r="P10289" s="32"/>
      <c r="T10289" s="19"/>
      <c r="U10289" s="3" t="s">
        <v>6605</v>
      </c>
      <c r="W10289" t="s">
        <v>7738</v>
      </c>
      <c r="X10289" t="str">
        <f t="shared" si="628"/>
        <v/>
      </c>
      <c r="Z10289" t="str">
        <f t="shared" si="629"/>
        <v/>
      </c>
      <c r="AB10289" s="9"/>
      <c r="AC10289" t="s">
        <v>1711</v>
      </c>
      <c r="AD10289">
        <f t="shared" si="627"/>
        <v>0</v>
      </c>
      <c r="AF10289" s="3"/>
      <c r="AG10289" t="s">
        <v>1712</v>
      </c>
      <c r="AH10289" s="9" t="s">
        <v>4613</v>
      </c>
    </row>
    <row r="10290" spans="1:34" ht="10.95" customHeight="1" outlineLevel="1" x14ac:dyDescent="0.25">
      <c r="A10290" t="s">
        <v>1710</v>
      </c>
      <c r="C10290" s="3" t="s">
        <v>12986</v>
      </c>
      <c r="D10290" s="3" t="s">
        <v>4065</v>
      </c>
      <c r="E10290" s="9">
        <v>1903</v>
      </c>
      <c r="F10290" s="7" t="s">
        <v>305</v>
      </c>
      <c r="G10290" s="7" t="s">
        <v>1647</v>
      </c>
      <c r="H10290" s="8" t="s">
        <v>1711</v>
      </c>
      <c r="I10290" s="8"/>
      <c r="J10290" s="19">
        <v>1</v>
      </c>
      <c r="K10290" s="19" t="s">
        <v>20092</v>
      </c>
      <c r="L10290" s="11"/>
      <c r="M10290" s="11"/>
      <c r="N10290" s="24"/>
      <c r="P10290" s="32"/>
      <c r="T10290" s="19"/>
      <c r="U10290" s="3" t="s">
        <v>304</v>
      </c>
      <c r="X10290" t="str">
        <f t="shared" si="628"/>
        <v/>
      </c>
      <c r="Z10290" t="str">
        <f t="shared" si="629"/>
        <v/>
      </c>
      <c r="AB10290" s="9"/>
      <c r="AC10290" t="s">
        <v>1711</v>
      </c>
      <c r="AD10290">
        <f t="shared" si="627"/>
        <v>0</v>
      </c>
      <c r="AF10290" s="3"/>
      <c r="AG10290" t="s">
        <v>1712</v>
      </c>
      <c r="AH10290" s="9" t="s">
        <v>4925</v>
      </c>
    </row>
    <row r="10291" spans="1:34" ht="10.95" customHeight="1" outlineLevel="1" x14ac:dyDescent="0.25">
      <c r="A10291" t="s">
        <v>1710</v>
      </c>
      <c r="C10291" s="3" t="s">
        <v>12986</v>
      </c>
      <c r="D10291" s="3" t="s">
        <v>4065</v>
      </c>
      <c r="E10291" s="9">
        <v>1903</v>
      </c>
      <c r="F10291" s="7" t="s">
        <v>307</v>
      </c>
      <c r="G10291" s="7" t="s">
        <v>1647</v>
      </c>
      <c r="H10291" s="8" t="s">
        <v>1711</v>
      </c>
      <c r="I10291" s="8"/>
      <c r="J10291" s="19">
        <v>1</v>
      </c>
      <c r="K10291" s="19" t="s">
        <v>20092</v>
      </c>
      <c r="L10291" s="11"/>
      <c r="M10291" s="11"/>
      <c r="N10291" s="24"/>
      <c r="P10291" s="32"/>
      <c r="T10291" s="19"/>
      <c r="U10291" s="3" t="s">
        <v>306</v>
      </c>
      <c r="X10291" t="str">
        <f t="shared" si="628"/>
        <v/>
      </c>
      <c r="Z10291" t="str">
        <f t="shared" si="629"/>
        <v/>
      </c>
      <c r="AB10291" s="9"/>
      <c r="AC10291" t="s">
        <v>1711</v>
      </c>
      <c r="AD10291">
        <f t="shared" si="627"/>
        <v>0</v>
      </c>
      <c r="AF10291" s="3"/>
      <c r="AG10291" t="s">
        <v>1712</v>
      </c>
      <c r="AH10291" s="9" t="s">
        <v>4925</v>
      </c>
    </row>
    <row r="10292" spans="1:34" ht="10.95" customHeight="1" outlineLevel="1" x14ac:dyDescent="0.25">
      <c r="A10292" t="s">
        <v>1710</v>
      </c>
      <c r="C10292" s="3" t="s">
        <v>12986</v>
      </c>
      <c r="D10292" s="3" t="s">
        <v>4065</v>
      </c>
      <c r="E10292" s="9">
        <v>1903</v>
      </c>
      <c r="F10292" s="7" t="s">
        <v>35</v>
      </c>
      <c r="G10292" s="7" t="s">
        <v>1647</v>
      </c>
      <c r="H10292" s="8" t="s">
        <v>1711</v>
      </c>
      <c r="I10292" s="8"/>
      <c r="J10292" s="19">
        <v>1</v>
      </c>
      <c r="K10292" s="19" t="s">
        <v>20092</v>
      </c>
      <c r="L10292" s="11"/>
      <c r="M10292" s="11"/>
      <c r="N10292" s="24"/>
      <c r="P10292" s="32"/>
      <c r="T10292" s="19"/>
      <c r="U10292" s="3" t="s">
        <v>308</v>
      </c>
      <c r="X10292" t="str">
        <f t="shared" si="628"/>
        <v/>
      </c>
      <c r="Z10292" t="str">
        <f t="shared" si="629"/>
        <v/>
      </c>
      <c r="AB10292" s="9"/>
      <c r="AC10292" t="s">
        <v>1711</v>
      </c>
      <c r="AD10292">
        <f t="shared" si="627"/>
        <v>0</v>
      </c>
      <c r="AF10292" s="3"/>
      <c r="AG10292" t="s">
        <v>1712</v>
      </c>
      <c r="AH10292" s="9" t="s">
        <v>4613</v>
      </c>
    </row>
    <row r="10293" spans="1:34" ht="10.95" customHeight="1" outlineLevel="1" x14ac:dyDescent="0.25">
      <c r="A10293" t="s">
        <v>1710</v>
      </c>
      <c r="C10293" s="3" t="s">
        <v>12986</v>
      </c>
      <c r="D10293" s="3" t="s">
        <v>4065</v>
      </c>
      <c r="E10293" s="9">
        <v>1903</v>
      </c>
      <c r="F10293" s="7" t="s">
        <v>6471</v>
      </c>
      <c r="G10293" s="7" t="s">
        <v>1647</v>
      </c>
      <c r="H10293" s="8" t="s">
        <v>1711</v>
      </c>
      <c r="I10293" s="8"/>
      <c r="J10293" s="19">
        <v>1</v>
      </c>
      <c r="K10293" s="19" t="s">
        <v>20092</v>
      </c>
      <c r="L10293" s="11"/>
      <c r="M10293" s="11"/>
      <c r="N10293" s="24"/>
      <c r="P10293" s="32"/>
      <c r="T10293" s="19"/>
      <c r="U10293" s="3" t="s">
        <v>309</v>
      </c>
      <c r="W10293" t="s">
        <v>7738</v>
      </c>
      <c r="X10293" t="str">
        <f t="shared" si="628"/>
        <v/>
      </c>
      <c r="Z10293" t="str">
        <f t="shared" si="629"/>
        <v/>
      </c>
      <c r="AB10293" s="9"/>
      <c r="AC10293" t="s">
        <v>1711</v>
      </c>
      <c r="AD10293">
        <f t="shared" si="627"/>
        <v>0</v>
      </c>
      <c r="AF10293" s="3"/>
      <c r="AG10293" t="s">
        <v>1712</v>
      </c>
      <c r="AH10293" s="9" t="s">
        <v>4925</v>
      </c>
    </row>
    <row r="10294" spans="1:34" ht="10.95" customHeight="1" outlineLevel="1" x14ac:dyDescent="0.25">
      <c r="A10294" t="s">
        <v>1710</v>
      </c>
      <c r="C10294" s="3" t="s">
        <v>12986</v>
      </c>
      <c r="D10294" s="3" t="s">
        <v>4065</v>
      </c>
      <c r="E10294" s="9">
        <v>1903</v>
      </c>
      <c r="F10294" s="7" t="s">
        <v>311</v>
      </c>
      <c r="G10294" s="7" t="s">
        <v>1647</v>
      </c>
      <c r="H10294" s="8" t="s">
        <v>1711</v>
      </c>
      <c r="I10294" s="8"/>
      <c r="J10294" s="19">
        <v>1</v>
      </c>
      <c r="K10294" s="19" t="s">
        <v>20092</v>
      </c>
      <c r="L10294" s="11"/>
      <c r="M10294" s="11"/>
      <c r="N10294" s="24"/>
      <c r="P10294" s="32"/>
      <c r="T10294" s="19"/>
      <c r="U10294" s="3" t="s">
        <v>310</v>
      </c>
      <c r="X10294" t="str">
        <f t="shared" si="628"/>
        <v/>
      </c>
      <c r="Z10294" t="str">
        <f t="shared" si="629"/>
        <v/>
      </c>
      <c r="AB10294" s="9"/>
      <c r="AC10294" t="s">
        <v>1711</v>
      </c>
      <c r="AD10294">
        <f t="shared" si="627"/>
        <v>0</v>
      </c>
      <c r="AF10294" s="3"/>
      <c r="AG10294" t="s">
        <v>1712</v>
      </c>
      <c r="AH10294" s="9" t="s">
        <v>4925</v>
      </c>
    </row>
    <row r="10295" spans="1:34" ht="10.95" customHeight="1" outlineLevel="1" x14ac:dyDescent="0.25">
      <c r="A10295" t="s">
        <v>1710</v>
      </c>
      <c r="C10295" s="3" t="s">
        <v>12986</v>
      </c>
      <c r="D10295" s="3" t="s">
        <v>4065</v>
      </c>
      <c r="E10295" s="9">
        <v>1903</v>
      </c>
      <c r="F10295" s="7" t="s">
        <v>21987</v>
      </c>
      <c r="G10295" s="7" t="s">
        <v>131</v>
      </c>
      <c r="H10295" s="8" t="s">
        <v>1711</v>
      </c>
      <c r="I10295" s="8"/>
      <c r="J10295" s="19">
        <v>1</v>
      </c>
      <c r="K10295" s="19" t="s">
        <v>7738</v>
      </c>
      <c r="L10295" s="11"/>
      <c r="M10295" s="11"/>
      <c r="N10295" s="24"/>
      <c r="P10295" s="32"/>
      <c r="T10295" s="19"/>
      <c r="U10295" s="3" t="s">
        <v>312</v>
      </c>
      <c r="X10295" t="str">
        <f t="shared" si="628"/>
        <v/>
      </c>
      <c r="Z10295" t="str">
        <f t="shared" si="629"/>
        <v/>
      </c>
      <c r="AB10295" s="9"/>
      <c r="AC10295" t="s">
        <v>1711</v>
      </c>
      <c r="AD10295">
        <f t="shared" si="627"/>
        <v>0</v>
      </c>
      <c r="AF10295" s="3"/>
      <c r="AG10295" t="s">
        <v>1712</v>
      </c>
      <c r="AH10295" s="9" t="s">
        <v>4613</v>
      </c>
    </row>
    <row r="10296" spans="1:34" ht="10.95" customHeight="1" outlineLevel="1" x14ac:dyDescent="0.25">
      <c r="A10296" t="s">
        <v>1710</v>
      </c>
      <c r="C10296" s="3" t="s">
        <v>12986</v>
      </c>
      <c r="D10296" s="3" t="s">
        <v>4065</v>
      </c>
      <c r="E10296" s="9">
        <v>1903</v>
      </c>
      <c r="F10296" s="7" t="s">
        <v>314</v>
      </c>
      <c r="G10296" s="7" t="s">
        <v>131</v>
      </c>
      <c r="H10296" s="8" t="s">
        <v>1711</v>
      </c>
      <c r="I10296" s="8"/>
      <c r="J10296" s="19">
        <v>1</v>
      </c>
      <c r="K10296" s="19" t="s">
        <v>20092</v>
      </c>
      <c r="L10296" s="11"/>
      <c r="M10296" s="11"/>
      <c r="N10296" s="24"/>
      <c r="P10296" s="32"/>
      <c r="T10296" s="19"/>
      <c r="U10296" s="3" t="s">
        <v>313</v>
      </c>
      <c r="W10296" t="s">
        <v>7738</v>
      </c>
      <c r="X10296" t="str">
        <f t="shared" si="628"/>
        <v/>
      </c>
      <c r="Z10296" t="str">
        <f t="shared" si="629"/>
        <v/>
      </c>
      <c r="AB10296" s="9"/>
      <c r="AC10296" t="s">
        <v>1711</v>
      </c>
      <c r="AD10296">
        <f t="shared" ref="AD10296:AD10359" si="630">COUNTIF(H10296,"*Fuji*")</f>
        <v>0</v>
      </c>
      <c r="AF10296" s="3"/>
      <c r="AG10296" t="s">
        <v>1712</v>
      </c>
      <c r="AH10296" s="9" t="s">
        <v>4925</v>
      </c>
    </row>
    <row r="10297" spans="1:34" ht="10.95" customHeight="1" outlineLevel="1" x14ac:dyDescent="0.25">
      <c r="A10297" t="s">
        <v>1710</v>
      </c>
      <c r="C10297" s="3" t="s">
        <v>12986</v>
      </c>
      <c r="D10297" s="3" t="s">
        <v>4065</v>
      </c>
      <c r="E10297" s="9">
        <v>1903</v>
      </c>
      <c r="F10297" s="7" t="s">
        <v>316</v>
      </c>
      <c r="G10297" s="7" t="s">
        <v>131</v>
      </c>
      <c r="H10297" s="8" t="s">
        <v>1711</v>
      </c>
      <c r="I10297" s="8"/>
      <c r="J10297" s="19">
        <v>1</v>
      </c>
      <c r="K10297" s="19" t="s">
        <v>20092</v>
      </c>
      <c r="L10297" s="11"/>
      <c r="M10297" s="11"/>
      <c r="N10297" s="24"/>
      <c r="P10297" s="32"/>
      <c r="T10297" s="19"/>
      <c r="U10297" s="3" t="s">
        <v>315</v>
      </c>
      <c r="W10297" t="s">
        <v>7738</v>
      </c>
      <c r="X10297" t="str">
        <f t="shared" si="628"/>
        <v/>
      </c>
      <c r="Z10297" t="str">
        <f t="shared" si="629"/>
        <v/>
      </c>
      <c r="AB10297" s="9"/>
      <c r="AC10297" t="s">
        <v>1711</v>
      </c>
      <c r="AD10297">
        <f t="shared" si="630"/>
        <v>0</v>
      </c>
      <c r="AF10297" s="3"/>
      <c r="AG10297" t="s">
        <v>1712</v>
      </c>
      <c r="AH10297" s="9" t="s">
        <v>4925</v>
      </c>
    </row>
    <row r="10298" spans="1:34" ht="10.95" customHeight="1" outlineLevel="1" x14ac:dyDescent="0.25">
      <c r="A10298" t="s">
        <v>1710</v>
      </c>
      <c r="C10298" s="3" t="s">
        <v>12986</v>
      </c>
      <c r="D10298" s="3" t="s">
        <v>4065</v>
      </c>
      <c r="E10298" s="9">
        <v>1903</v>
      </c>
      <c r="F10298" s="7" t="s">
        <v>35</v>
      </c>
      <c r="G10298" s="7" t="s">
        <v>131</v>
      </c>
      <c r="H10298" s="8" t="s">
        <v>1711</v>
      </c>
      <c r="I10298" s="8"/>
      <c r="J10298" s="19">
        <v>1</v>
      </c>
      <c r="K10298" s="19" t="s">
        <v>20092</v>
      </c>
      <c r="L10298" s="11"/>
      <c r="M10298" s="11"/>
      <c r="N10298" s="24"/>
      <c r="P10298" s="32"/>
      <c r="T10298" s="19"/>
      <c r="U10298" s="3" t="s">
        <v>317</v>
      </c>
      <c r="X10298" t="str">
        <f t="shared" si="628"/>
        <v/>
      </c>
      <c r="Z10298" t="str">
        <f t="shared" si="629"/>
        <v/>
      </c>
      <c r="AB10298" s="9"/>
      <c r="AC10298" t="s">
        <v>1711</v>
      </c>
      <c r="AD10298">
        <f t="shared" si="630"/>
        <v>0</v>
      </c>
      <c r="AF10298" s="3"/>
      <c r="AG10298" t="s">
        <v>1712</v>
      </c>
      <c r="AH10298" s="9" t="s">
        <v>4613</v>
      </c>
    </row>
    <row r="10299" spans="1:34" ht="10.95" customHeight="1" outlineLevel="1" x14ac:dyDescent="0.25">
      <c r="A10299" t="s">
        <v>1710</v>
      </c>
      <c r="C10299" s="3" t="s">
        <v>12986</v>
      </c>
      <c r="D10299" s="3" t="s">
        <v>4065</v>
      </c>
      <c r="E10299" s="9">
        <v>1903</v>
      </c>
      <c r="F10299" s="7" t="s">
        <v>6471</v>
      </c>
      <c r="G10299" s="7" t="s">
        <v>131</v>
      </c>
      <c r="H10299" s="8" t="s">
        <v>1711</v>
      </c>
      <c r="I10299" s="8"/>
      <c r="J10299" s="19">
        <v>1</v>
      </c>
      <c r="K10299" s="19" t="s">
        <v>20092</v>
      </c>
      <c r="L10299" s="11"/>
      <c r="M10299" s="11"/>
      <c r="N10299" s="24"/>
      <c r="P10299" s="32"/>
      <c r="T10299" s="19"/>
      <c r="U10299" s="3" t="s">
        <v>318</v>
      </c>
      <c r="W10299" t="s">
        <v>7738</v>
      </c>
      <c r="X10299" t="str">
        <f t="shared" si="628"/>
        <v/>
      </c>
      <c r="Z10299" t="str">
        <f t="shared" si="629"/>
        <v/>
      </c>
      <c r="AB10299" s="9"/>
      <c r="AC10299" t="s">
        <v>1711</v>
      </c>
      <c r="AD10299">
        <f t="shared" si="630"/>
        <v>0</v>
      </c>
      <c r="AF10299" s="3"/>
      <c r="AG10299" t="s">
        <v>1712</v>
      </c>
      <c r="AH10299" s="9" t="s">
        <v>4925</v>
      </c>
    </row>
    <row r="10300" spans="1:34" ht="10.95" customHeight="1" outlineLevel="1" x14ac:dyDescent="0.25">
      <c r="A10300" t="s">
        <v>1710</v>
      </c>
      <c r="C10300" s="3" t="s">
        <v>12986</v>
      </c>
      <c r="D10300" s="3" t="s">
        <v>4065</v>
      </c>
      <c r="E10300" s="9">
        <v>1903</v>
      </c>
      <c r="F10300" s="7" t="s">
        <v>17303</v>
      </c>
      <c r="G10300" s="7" t="s">
        <v>131</v>
      </c>
      <c r="H10300" s="8" t="s">
        <v>1711</v>
      </c>
      <c r="I10300" s="8"/>
      <c r="J10300" s="19">
        <v>1</v>
      </c>
      <c r="K10300" s="19" t="s">
        <v>7738</v>
      </c>
      <c r="L10300" s="11"/>
      <c r="M10300" s="11"/>
      <c r="N10300" s="24"/>
      <c r="P10300" s="32"/>
      <c r="T10300" s="19"/>
      <c r="U10300" s="3" t="s">
        <v>319</v>
      </c>
      <c r="X10300" t="str">
        <f t="shared" si="628"/>
        <v/>
      </c>
      <c r="Z10300" t="str">
        <f t="shared" si="629"/>
        <v/>
      </c>
      <c r="AB10300" s="9"/>
      <c r="AC10300" t="s">
        <v>1711</v>
      </c>
      <c r="AD10300">
        <f t="shared" si="630"/>
        <v>0</v>
      </c>
      <c r="AF10300" s="3"/>
      <c r="AG10300" t="s">
        <v>1712</v>
      </c>
      <c r="AH10300" s="9" t="s">
        <v>4925</v>
      </c>
    </row>
    <row r="10301" spans="1:34" ht="10.95" customHeight="1" outlineLevel="1" x14ac:dyDescent="0.25">
      <c r="A10301" t="s">
        <v>1710</v>
      </c>
      <c r="C10301" s="3" t="s">
        <v>12986</v>
      </c>
      <c r="D10301" s="3" t="s">
        <v>4065</v>
      </c>
      <c r="E10301" s="9">
        <v>1903</v>
      </c>
      <c r="F10301" s="7" t="s">
        <v>314</v>
      </c>
      <c r="G10301" s="7" t="s">
        <v>131</v>
      </c>
      <c r="H10301" s="8" t="s">
        <v>1711</v>
      </c>
      <c r="I10301" s="8"/>
      <c r="J10301" s="19">
        <v>1</v>
      </c>
      <c r="K10301" s="19" t="s">
        <v>20092</v>
      </c>
      <c r="L10301" s="11"/>
      <c r="M10301" s="11"/>
      <c r="N10301" s="24"/>
      <c r="P10301" s="32"/>
      <c r="T10301" s="19"/>
      <c r="U10301" s="3" t="s">
        <v>320</v>
      </c>
      <c r="W10301" t="s">
        <v>7738</v>
      </c>
      <c r="X10301" t="str">
        <f t="shared" si="628"/>
        <v/>
      </c>
      <c r="Z10301" t="str">
        <f t="shared" si="629"/>
        <v/>
      </c>
      <c r="AB10301" s="9"/>
      <c r="AC10301" t="s">
        <v>1711</v>
      </c>
      <c r="AD10301">
        <f t="shared" si="630"/>
        <v>0</v>
      </c>
      <c r="AF10301" s="3"/>
      <c r="AG10301" t="s">
        <v>1712</v>
      </c>
      <c r="AH10301" s="9" t="s">
        <v>4925</v>
      </c>
    </row>
    <row r="10302" spans="1:34" ht="10.95" customHeight="1" outlineLevel="1" x14ac:dyDescent="0.25">
      <c r="A10302" t="s">
        <v>1710</v>
      </c>
      <c r="C10302" s="3" t="s">
        <v>12986</v>
      </c>
      <c r="D10302" s="3" t="s">
        <v>4065</v>
      </c>
      <c r="E10302" s="9">
        <v>1903</v>
      </c>
      <c r="F10302" s="7" t="s">
        <v>316</v>
      </c>
      <c r="G10302" s="7" t="s">
        <v>131</v>
      </c>
      <c r="H10302" s="8" t="s">
        <v>1711</v>
      </c>
      <c r="I10302" s="8"/>
      <c r="J10302" s="19">
        <v>1</v>
      </c>
      <c r="K10302" s="19" t="s">
        <v>20092</v>
      </c>
      <c r="L10302" s="11"/>
      <c r="M10302" s="11"/>
      <c r="N10302" s="24"/>
      <c r="P10302" s="32"/>
      <c r="T10302" s="19"/>
      <c r="U10302" s="3" t="s">
        <v>323</v>
      </c>
      <c r="W10302" t="s">
        <v>7738</v>
      </c>
      <c r="X10302" t="str">
        <f t="shared" si="628"/>
        <v/>
      </c>
      <c r="Z10302" t="str">
        <f t="shared" si="629"/>
        <v/>
      </c>
      <c r="AB10302" s="9"/>
      <c r="AC10302" t="s">
        <v>1711</v>
      </c>
      <c r="AD10302">
        <f t="shared" si="630"/>
        <v>0</v>
      </c>
      <c r="AF10302" s="3"/>
      <c r="AG10302" t="s">
        <v>1712</v>
      </c>
      <c r="AH10302" s="9" t="s">
        <v>4925</v>
      </c>
    </row>
    <row r="10303" spans="1:34" ht="10.95" customHeight="1" outlineLevel="1" x14ac:dyDescent="0.25">
      <c r="A10303" t="s">
        <v>1710</v>
      </c>
      <c r="C10303" s="3" t="s">
        <v>12986</v>
      </c>
      <c r="D10303" s="3" t="s">
        <v>4065</v>
      </c>
      <c r="E10303" s="9">
        <v>1903</v>
      </c>
      <c r="F10303" s="7" t="s">
        <v>35</v>
      </c>
      <c r="G10303" s="7" t="s">
        <v>131</v>
      </c>
      <c r="H10303" s="8" t="s">
        <v>1711</v>
      </c>
      <c r="I10303" s="8"/>
      <c r="J10303" s="19">
        <v>1</v>
      </c>
      <c r="K10303" s="19" t="s">
        <v>20092</v>
      </c>
      <c r="L10303" s="11"/>
      <c r="M10303" s="11"/>
      <c r="N10303" s="24"/>
      <c r="P10303" s="32"/>
      <c r="T10303" s="19"/>
      <c r="U10303" s="3" t="s">
        <v>324</v>
      </c>
      <c r="W10303" t="s">
        <v>7738</v>
      </c>
      <c r="X10303" t="str">
        <f t="shared" si="628"/>
        <v/>
      </c>
      <c r="Z10303" t="str">
        <f t="shared" si="629"/>
        <v/>
      </c>
      <c r="AB10303" s="9"/>
      <c r="AC10303" t="s">
        <v>1711</v>
      </c>
      <c r="AD10303">
        <f t="shared" si="630"/>
        <v>0</v>
      </c>
      <c r="AF10303" s="3"/>
      <c r="AG10303" t="s">
        <v>1712</v>
      </c>
      <c r="AH10303" s="9" t="s">
        <v>4925</v>
      </c>
    </row>
    <row r="10304" spans="1:34" ht="10.95" customHeight="1" outlineLevel="1" x14ac:dyDescent="0.25">
      <c r="A10304" t="s">
        <v>1710</v>
      </c>
      <c r="C10304" s="3" t="s">
        <v>12986</v>
      </c>
      <c r="D10304" s="3" t="s">
        <v>4065</v>
      </c>
      <c r="E10304" s="9">
        <v>1903</v>
      </c>
      <c r="F10304" s="7" t="s">
        <v>6471</v>
      </c>
      <c r="G10304" s="7" t="s">
        <v>131</v>
      </c>
      <c r="H10304" s="8" t="s">
        <v>1711</v>
      </c>
      <c r="I10304" s="8"/>
      <c r="J10304" s="19">
        <v>1</v>
      </c>
      <c r="K10304" s="19" t="s">
        <v>20092</v>
      </c>
      <c r="L10304" s="11"/>
      <c r="M10304" s="11"/>
      <c r="N10304" s="24"/>
      <c r="P10304" s="32"/>
      <c r="T10304" s="19"/>
      <c r="U10304" s="3" t="s">
        <v>325</v>
      </c>
      <c r="W10304" t="s">
        <v>7738</v>
      </c>
      <c r="X10304" t="str">
        <f t="shared" si="628"/>
        <v/>
      </c>
      <c r="Z10304" t="str">
        <f t="shared" si="629"/>
        <v/>
      </c>
      <c r="AB10304" s="9"/>
      <c r="AC10304" t="s">
        <v>1711</v>
      </c>
      <c r="AD10304">
        <f t="shared" si="630"/>
        <v>0</v>
      </c>
      <c r="AF10304" s="3"/>
      <c r="AG10304" t="s">
        <v>1712</v>
      </c>
      <c r="AH10304" s="9"/>
    </row>
    <row r="10305" spans="1:34" ht="10.95" customHeight="1" outlineLevel="1" x14ac:dyDescent="0.25">
      <c r="A10305" t="s">
        <v>1710</v>
      </c>
      <c r="C10305" s="3" t="s">
        <v>12986</v>
      </c>
      <c r="D10305" s="3" t="s">
        <v>4065</v>
      </c>
      <c r="E10305" s="9">
        <v>1903</v>
      </c>
      <c r="F10305" s="7" t="s">
        <v>21988</v>
      </c>
      <c r="G10305" s="7" t="s">
        <v>1647</v>
      </c>
      <c r="H10305" s="8" t="s">
        <v>1711</v>
      </c>
      <c r="I10305" s="8"/>
      <c r="J10305" s="19">
        <v>1</v>
      </c>
      <c r="K10305" s="19" t="s">
        <v>7738</v>
      </c>
      <c r="L10305" s="11"/>
      <c r="M10305" s="11"/>
      <c r="N10305" s="24"/>
      <c r="P10305" s="32"/>
      <c r="T10305" s="19"/>
      <c r="U10305" s="3" t="s">
        <v>326</v>
      </c>
      <c r="X10305" t="str">
        <f t="shared" si="628"/>
        <v/>
      </c>
      <c r="Z10305" t="str">
        <f t="shared" si="629"/>
        <v/>
      </c>
      <c r="AB10305" s="9"/>
      <c r="AC10305" t="s">
        <v>1711</v>
      </c>
      <c r="AD10305">
        <f t="shared" si="630"/>
        <v>0</v>
      </c>
      <c r="AF10305" s="3"/>
      <c r="AG10305" t="s">
        <v>1712</v>
      </c>
      <c r="AH10305" s="9" t="s">
        <v>4925</v>
      </c>
    </row>
    <row r="10306" spans="1:34" ht="10.95" customHeight="1" outlineLevel="1" x14ac:dyDescent="0.25">
      <c r="A10306" t="s">
        <v>1710</v>
      </c>
      <c r="C10306" s="3" t="s">
        <v>12986</v>
      </c>
      <c r="D10306" s="3" t="s">
        <v>4065</v>
      </c>
      <c r="E10306" s="9">
        <v>1903</v>
      </c>
      <c r="F10306" s="7" t="s">
        <v>314</v>
      </c>
      <c r="G10306" s="7" t="s">
        <v>1647</v>
      </c>
      <c r="H10306" s="8" t="s">
        <v>1711</v>
      </c>
      <c r="I10306" s="8"/>
      <c r="J10306" s="19">
        <v>1</v>
      </c>
      <c r="K10306" s="19" t="s">
        <v>20092</v>
      </c>
      <c r="L10306" s="11"/>
      <c r="M10306" s="11"/>
      <c r="N10306" s="24"/>
      <c r="P10306" s="32"/>
      <c r="T10306" s="19"/>
      <c r="U10306" s="3" t="s">
        <v>327</v>
      </c>
      <c r="X10306" t="str">
        <f t="shared" ref="X10306:X10369" si="631">IF(COUNTIF(F10306,"*fdc*"),1,"")</f>
        <v/>
      </c>
      <c r="Z10306" t="str">
        <f t="shared" ref="Z10306:Z10369" si="632">IF(COUNTIF(F10306,"*s/s*"),1,"")</f>
        <v/>
      </c>
      <c r="AB10306" s="9"/>
      <c r="AC10306" t="s">
        <v>1711</v>
      </c>
      <c r="AD10306">
        <f t="shared" si="630"/>
        <v>0</v>
      </c>
      <c r="AF10306" s="3"/>
      <c r="AG10306" t="s">
        <v>1712</v>
      </c>
      <c r="AH10306" s="9" t="s">
        <v>4925</v>
      </c>
    </row>
    <row r="10307" spans="1:34" ht="10.95" customHeight="1" outlineLevel="1" x14ac:dyDescent="0.25">
      <c r="A10307" t="s">
        <v>1710</v>
      </c>
      <c r="C10307" s="3" t="s">
        <v>12986</v>
      </c>
      <c r="D10307" s="3" t="s">
        <v>4065</v>
      </c>
      <c r="E10307" s="9">
        <v>1903</v>
      </c>
      <c r="F10307" s="7" t="s">
        <v>316</v>
      </c>
      <c r="G10307" s="7" t="s">
        <v>1647</v>
      </c>
      <c r="H10307" s="8" t="s">
        <v>1711</v>
      </c>
      <c r="I10307" s="8"/>
      <c r="J10307" s="19">
        <v>1</v>
      </c>
      <c r="K10307" s="19" t="s">
        <v>20092</v>
      </c>
      <c r="L10307" s="11"/>
      <c r="M10307" s="11"/>
      <c r="N10307" s="24"/>
      <c r="P10307" s="32"/>
      <c r="T10307" s="19"/>
      <c r="U10307" s="3" t="s">
        <v>328</v>
      </c>
      <c r="W10307" t="s">
        <v>7738</v>
      </c>
      <c r="X10307" t="str">
        <f t="shared" si="631"/>
        <v/>
      </c>
      <c r="Z10307" t="str">
        <f t="shared" si="632"/>
        <v/>
      </c>
      <c r="AB10307" s="9"/>
      <c r="AC10307" t="s">
        <v>1711</v>
      </c>
      <c r="AD10307">
        <f t="shared" si="630"/>
        <v>0</v>
      </c>
      <c r="AF10307" s="3"/>
      <c r="AG10307" t="s">
        <v>1712</v>
      </c>
      <c r="AH10307" s="9" t="s">
        <v>4925</v>
      </c>
    </row>
    <row r="10308" spans="1:34" ht="10.95" customHeight="1" outlineLevel="1" x14ac:dyDescent="0.25">
      <c r="A10308" t="s">
        <v>1710</v>
      </c>
      <c r="C10308" s="3" t="s">
        <v>12986</v>
      </c>
      <c r="D10308" s="3" t="s">
        <v>4065</v>
      </c>
      <c r="E10308" s="9">
        <v>1903</v>
      </c>
      <c r="F10308" s="7" t="s">
        <v>35</v>
      </c>
      <c r="G10308" s="7" t="s">
        <v>1647</v>
      </c>
      <c r="H10308" s="8" t="s">
        <v>1711</v>
      </c>
      <c r="I10308" s="8"/>
      <c r="J10308" s="19">
        <v>1</v>
      </c>
      <c r="K10308" s="19" t="s">
        <v>20092</v>
      </c>
      <c r="L10308" s="11"/>
      <c r="M10308" s="11"/>
      <c r="N10308" s="24"/>
      <c r="P10308" s="32"/>
      <c r="T10308" s="19"/>
      <c r="U10308" s="3" t="s">
        <v>329</v>
      </c>
      <c r="X10308" t="str">
        <f t="shared" si="631"/>
        <v/>
      </c>
      <c r="Z10308" t="str">
        <f t="shared" si="632"/>
        <v/>
      </c>
      <c r="AB10308" s="9"/>
      <c r="AC10308" t="s">
        <v>1711</v>
      </c>
      <c r="AD10308">
        <f t="shared" si="630"/>
        <v>0</v>
      </c>
      <c r="AF10308" s="3"/>
      <c r="AG10308" t="s">
        <v>1712</v>
      </c>
      <c r="AH10308" s="9" t="s">
        <v>4925</v>
      </c>
    </row>
    <row r="10309" spans="1:34" ht="10.95" customHeight="1" outlineLevel="1" x14ac:dyDescent="0.25">
      <c r="A10309" t="s">
        <v>1710</v>
      </c>
      <c r="C10309" s="3" t="s">
        <v>12986</v>
      </c>
      <c r="D10309" s="3" t="s">
        <v>4065</v>
      </c>
      <c r="E10309" s="9">
        <v>1903</v>
      </c>
      <c r="F10309" s="7" t="s">
        <v>6471</v>
      </c>
      <c r="G10309" s="7" t="s">
        <v>1647</v>
      </c>
      <c r="H10309" s="8" t="s">
        <v>1711</v>
      </c>
      <c r="I10309" s="8"/>
      <c r="J10309" s="19">
        <v>1</v>
      </c>
      <c r="K10309" s="19" t="s">
        <v>20092</v>
      </c>
      <c r="L10309" s="11"/>
      <c r="M10309" s="11"/>
      <c r="N10309" s="24"/>
      <c r="P10309" s="32"/>
      <c r="T10309" s="19"/>
      <c r="U10309" s="3" t="s">
        <v>330</v>
      </c>
      <c r="W10309" t="s">
        <v>7738</v>
      </c>
      <c r="X10309" t="str">
        <f t="shared" si="631"/>
        <v/>
      </c>
      <c r="Z10309" t="str">
        <f t="shared" si="632"/>
        <v/>
      </c>
      <c r="AB10309" s="9"/>
      <c r="AC10309" t="s">
        <v>1711</v>
      </c>
      <c r="AD10309">
        <f t="shared" si="630"/>
        <v>0</v>
      </c>
      <c r="AF10309" s="3"/>
      <c r="AG10309" t="s">
        <v>1712</v>
      </c>
      <c r="AH10309" s="9"/>
    </row>
    <row r="10310" spans="1:34" ht="10.95" customHeight="1" outlineLevel="1" x14ac:dyDescent="0.25">
      <c r="A10310" t="s">
        <v>1710</v>
      </c>
      <c r="C10310" s="3" t="s">
        <v>12986</v>
      </c>
      <c r="D10310" s="3" t="s">
        <v>4065</v>
      </c>
      <c r="E10310" s="9">
        <v>1903</v>
      </c>
      <c r="F10310" s="7" t="s">
        <v>21893</v>
      </c>
      <c r="G10310" s="7" t="s">
        <v>131</v>
      </c>
      <c r="H10310" s="8" t="s">
        <v>1711</v>
      </c>
      <c r="I10310" s="8"/>
      <c r="J10310" s="19">
        <v>1</v>
      </c>
      <c r="K10310" s="19" t="s">
        <v>7738</v>
      </c>
      <c r="L10310" s="11"/>
      <c r="M10310" s="11"/>
      <c r="N10310" s="24"/>
      <c r="P10310" s="32"/>
      <c r="T10310" s="19"/>
      <c r="U10310" s="3" t="s">
        <v>331</v>
      </c>
      <c r="X10310" t="str">
        <f t="shared" si="631"/>
        <v/>
      </c>
      <c r="Z10310" t="str">
        <f t="shared" si="632"/>
        <v/>
      </c>
      <c r="AB10310" s="9"/>
      <c r="AC10310" t="s">
        <v>1711</v>
      </c>
      <c r="AD10310">
        <f t="shared" si="630"/>
        <v>0</v>
      </c>
      <c r="AF10310" s="3"/>
      <c r="AG10310" t="s">
        <v>1712</v>
      </c>
      <c r="AH10310" s="9" t="s">
        <v>4613</v>
      </c>
    </row>
    <row r="10311" spans="1:34" ht="10.95" customHeight="1" outlineLevel="1" x14ac:dyDescent="0.25">
      <c r="A10311" t="s">
        <v>1710</v>
      </c>
      <c r="C10311" s="3" t="s">
        <v>12986</v>
      </c>
      <c r="D10311" s="3" t="s">
        <v>4065</v>
      </c>
      <c r="E10311" s="9">
        <v>1903</v>
      </c>
      <c r="F10311" s="7" t="s">
        <v>314</v>
      </c>
      <c r="G10311" s="7" t="s">
        <v>131</v>
      </c>
      <c r="H10311" s="8" t="s">
        <v>1711</v>
      </c>
      <c r="I10311" s="8"/>
      <c r="J10311" s="19">
        <v>1</v>
      </c>
      <c r="K10311" s="19" t="s">
        <v>20092</v>
      </c>
      <c r="L10311" s="11"/>
      <c r="M10311" s="11"/>
      <c r="N10311" s="24"/>
      <c r="P10311" s="32"/>
      <c r="T10311" s="19"/>
      <c r="U10311" s="3" t="s">
        <v>334</v>
      </c>
      <c r="W10311" t="s">
        <v>7738</v>
      </c>
      <c r="X10311" t="str">
        <f t="shared" si="631"/>
        <v/>
      </c>
      <c r="Z10311" t="str">
        <f t="shared" si="632"/>
        <v/>
      </c>
      <c r="AB10311" s="9"/>
      <c r="AC10311" t="s">
        <v>1711</v>
      </c>
      <c r="AD10311">
        <f t="shared" si="630"/>
        <v>0</v>
      </c>
      <c r="AF10311" s="3"/>
      <c r="AG10311" t="s">
        <v>1712</v>
      </c>
      <c r="AH10311" s="9" t="s">
        <v>4925</v>
      </c>
    </row>
    <row r="10312" spans="1:34" ht="10.95" customHeight="1" outlineLevel="1" x14ac:dyDescent="0.25">
      <c r="A10312" t="s">
        <v>1710</v>
      </c>
      <c r="C10312" s="3" t="s">
        <v>12986</v>
      </c>
      <c r="D10312" s="3" t="s">
        <v>4065</v>
      </c>
      <c r="E10312" s="9">
        <v>1903</v>
      </c>
      <c r="F10312" s="7" t="s">
        <v>316</v>
      </c>
      <c r="G10312" s="7" t="s">
        <v>131</v>
      </c>
      <c r="H10312" s="8" t="s">
        <v>1711</v>
      </c>
      <c r="I10312" s="8"/>
      <c r="J10312" s="19">
        <v>1</v>
      </c>
      <c r="K10312" s="19" t="s">
        <v>20092</v>
      </c>
      <c r="L10312" s="11"/>
      <c r="M10312" s="11"/>
      <c r="N10312" s="24"/>
      <c r="P10312" s="32"/>
      <c r="T10312" s="19"/>
      <c r="U10312" s="3" t="s">
        <v>335</v>
      </c>
      <c r="W10312" t="s">
        <v>7738</v>
      </c>
      <c r="X10312" t="str">
        <f t="shared" si="631"/>
        <v/>
      </c>
      <c r="Z10312" t="str">
        <f t="shared" si="632"/>
        <v/>
      </c>
      <c r="AB10312" s="9"/>
      <c r="AC10312" t="s">
        <v>1711</v>
      </c>
      <c r="AD10312">
        <f t="shared" si="630"/>
        <v>0</v>
      </c>
      <c r="AF10312" s="3"/>
      <c r="AG10312" t="s">
        <v>1712</v>
      </c>
      <c r="AH10312" s="9" t="s">
        <v>4925</v>
      </c>
    </row>
    <row r="10313" spans="1:34" ht="10.95" customHeight="1" outlineLevel="1" x14ac:dyDescent="0.25">
      <c r="A10313" t="s">
        <v>1710</v>
      </c>
      <c r="C10313" s="3" t="s">
        <v>12986</v>
      </c>
      <c r="D10313" s="3" t="s">
        <v>4065</v>
      </c>
      <c r="E10313" s="9">
        <v>1903</v>
      </c>
      <c r="F10313" s="7" t="s">
        <v>35</v>
      </c>
      <c r="G10313" s="7" t="s">
        <v>131</v>
      </c>
      <c r="H10313" s="8" t="s">
        <v>1711</v>
      </c>
      <c r="I10313" s="8"/>
      <c r="J10313" s="19">
        <v>1</v>
      </c>
      <c r="K10313" s="19" t="s">
        <v>20092</v>
      </c>
      <c r="L10313" s="11"/>
      <c r="M10313" s="11"/>
      <c r="N10313" s="24"/>
      <c r="P10313" s="32"/>
      <c r="T10313" s="19"/>
      <c r="U10313" s="3" t="s">
        <v>336</v>
      </c>
      <c r="W10313" t="s">
        <v>7738</v>
      </c>
      <c r="X10313" t="str">
        <f t="shared" si="631"/>
        <v/>
      </c>
      <c r="Z10313" t="str">
        <f t="shared" si="632"/>
        <v/>
      </c>
      <c r="AB10313" s="9"/>
      <c r="AC10313" t="s">
        <v>1711</v>
      </c>
      <c r="AD10313">
        <f t="shared" si="630"/>
        <v>0</v>
      </c>
      <c r="AF10313" s="3"/>
      <c r="AG10313" t="s">
        <v>1712</v>
      </c>
      <c r="AH10313" s="9" t="s">
        <v>4613</v>
      </c>
    </row>
    <row r="10314" spans="1:34" ht="10.95" customHeight="1" outlineLevel="1" x14ac:dyDescent="0.25">
      <c r="A10314" t="s">
        <v>1710</v>
      </c>
      <c r="C10314" s="3" t="s">
        <v>12986</v>
      </c>
      <c r="D10314" s="3" t="s">
        <v>4065</v>
      </c>
      <c r="E10314" s="9">
        <v>1903</v>
      </c>
      <c r="F10314" s="7" t="s">
        <v>6473</v>
      </c>
      <c r="G10314" s="7" t="s">
        <v>131</v>
      </c>
      <c r="H10314" s="8" t="s">
        <v>1711</v>
      </c>
      <c r="I10314" s="8"/>
      <c r="J10314" s="19">
        <v>1</v>
      </c>
      <c r="K10314" s="19" t="s">
        <v>20092</v>
      </c>
      <c r="L10314" s="11"/>
      <c r="M10314" s="11"/>
      <c r="N10314" s="24"/>
      <c r="P10314" s="32"/>
      <c r="T10314" s="19"/>
      <c r="U10314" s="3" t="s">
        <v>337</v>
      </c>
      <c r="W10314" t="s">
        <v>7738</v>
      </c>
      <c r="X10314" t="str">
        <f t="shared" si="631"/>
        <v/>
      </c>
      <c r="Z10314" t="str">
        <f t="shared" si="632"/>
        <v/>
      </c>
      <c r="AB10314" s="9"/>
      <c r="AC10314" t="s">
        <v>1711</v>
      </c>
      <c r="AD10314">
        <f t="shared" si="630"/>
        <v>0</v>
      </c>
      <c r="AF10314" s="3"/>
      <c r="AG10314" t="s">
        <v>1712</v>
      </c>
      <c r="AH10314" s="9" t="s">
        <v>4925</v>
      </c>
    </row>
    <row r="10315" spans="1:34" ht="10.95" customHeight="1" outlineLevel="1" x14ac:dyDescent="0.25">
      <c r="A10315" t="s">
        <v>1710</v>
      </c>
      <c r="C10315" s="3" t="s">
        <v>12986</v>
      </c>
      <c r="D10315" s="3" t="s">
        <v>4065</v>
      </c>
      <c r="E10315" s="9">
        <v>1903</v>
      </c>
      <c r="F10315" s="7" t="s">
        <v>6471</v>
      </c>
      <c r="G10315" s="7" t="s">
        <v>131</v>
      </c>
      <c r="H10315" s="8" t="s">
        <v>1711</v>
      </c>
      <c r="I10315" s="8"/>
      <c r="J10315" s="19">
        <v>1</v>
      </c>
      <c r="K10315" s="19" t="s">
        <v>20092</v>
      </c>
      <c r="L10315" s="11"/>
      <c r="M10315" s="11"/>
      <c r="N10315" s="24"/>
      <c r="P10315" s="32"/>
      <c r="T10315" s="19"/>
      <c r="U10315" s="3" t="s">
        <v>338</v>
      </c>
      <c r="W10315" t="s">
        <v>7738</v>
      </c>
      <c r="X10315" t="str">
        <f t="shared" si="631"/>
        <v/>
      </c>
      <c r="Z10315" t="str">
        <f t="shared" si="632"/>
        <v/>
      </c>
      <c r="AB10315" s="9"/>
      <c r="AC10315" t="s">
        <v>1711</v>
      </c>
      <c r="AD10315">
        <f t="shared" si="630"/>
        <v>0</v>
      </c>
      <c r="AF10315" s="3"/>
      <c r="AG10315" t="s">
        <v>1712</v>
      </c>
      <c r="AH10315" s="9"/>
    </row>
    <row r="10316" spans="1:34" ht="10.95" customHeight="1" outlineLevel="1" x14ac:dyDescent="0.25">
      <c r="A10316" t="s">
        <v>1710</v>
      </c>
      <c r="C10316" s="3" t="s">
        <v>12986</v>
      </c>
      <c r="D10316" s="3">
        <v>197</v>
      </c>
      <c r="E10316" s="9">
        <v>1903</v>
      </c>
      <c r="F10316" s="7" t="s">
        <v>16857</v>
      </c>
      <c r="G10316" s="7" t="s">
        <v>1647</v>
      </c>
      <c r="H10316" s="8" t="s">
        <v>1711</v>
      </c>
      <c r="I10316" s="8" t="s">
        <v>16860</v>
      </c>
      <c r="J10316" s="19">
        <v>1</v>
      </c>
      <c r="K10316" s="19" t="s">
        <v>7738</v>
      </c>
      <c r="L10316" s="11"/>
      <c r="M10316" s="11"/>
      <c r="N10316" s="24"/>
      <c r="P10316" s="32"/>
      <c r="T10316" s="19"/>
      <c r="U10316" s="3"/>
      <c r="X10316" t="str">
        <f t="shared" si="631"/>
        <v/>
      </c>
      <c r="Z10316" t="str">
        <f t="shared" si="632"/>
        <v/>
      </c>
      <c r="AB10316" s="9"/>
      <c r="AC10316" t="s">
        <v>1711</v>
      </c>
      <c r="AD10316">
        <f t="shared" si="630"/>
        <v>0</v>
      </c>
      <c r="AF10316" s="3"/>
      <c r="AH10316" s="9"/>
    </row>
    <row r="10317" spans="1:34" ht="10.95" customHeight="1" outlineLevel="1" x14ac:dyDescent="0.25">
      <c r="A10317" t="s">
        <v>1710</v>
      </c>
      <c r="C10317" s="3" t="s">
        <v>12986</v>
      </c>
      <c r="D10317" s="3">
        <v>198</v>
      </c>
      <c r="E10317" s="9">
        <v>1903</v>
      </c>
      <c r="F10317" s="7" t="s">
        <v>16858</v>
      </c>
      <c r="G10317" s="7" t="s">
        <v>1647</v>
      </c>
      <c r="H10317" s="8" t="s">
        <v>1711</v>
      </c>
      <c r="I10317" s="8" t="s">
        <v>16860</v>
      </c>
      <c r="J10317" s="19">
        <v>1</v>
      </c>
      <c r="K10317" s="19" t="s">
        <v>7738</v>
      </c>
      <c r="L10317" s="11"/>
      <c r="M10317" s="11"/>
      <c r="N10317" s="24"/>
      <c r="P10317" s="32"/>
      <c r="T10317" s="19"/>
      <c r="U10317" s="3"/>
      <c r="W10317" t="s">
        <v>7738</v>
      </c>
      <c r="X10317" t="str">
        <f t="shared" si="631"/>
        <v/>
      </c>
      <c r="Z10317" t="str">
        <f t="shared" si="632"/>
        <v/>
      </c>
      <c r="AB10317" s="9"/>
      <c r="AC10317" t="s">
        <v>1711</v>
      </c>
      <c r="AD10317">
        <f t="shared" si="630"/>
        <v>0</v>
      </c>
      <c r="AF10317" s="3"/>
      <c r="AH10317" s="9"/>
    </row>
    <row r="10318" spans="1:34" ht="10.95" customHeight="1" outlineLevel="1" x14ac:dyDescent="0.25">
      <c r="A10318" t="s">
        <v>1710</v>
      </c>
      <c r="C10318" s="3" t="s">
        <v>12986</v>
      </c>
      <c r="D10318" s="3">
        <v>199</v>
      </c>
      <c r="E10318" s="9">
        <v>1903</v>
      </c>
      <c r="F10318" s="7" t="s">
        <v>16859</v>
      </c>
      <c r="G10318" s="7" t="s">
        <v>1647</v>
      </c>
      <c r="H10318" s="8" t="s">
        <v>1711</v>
      </c>
      <c r="I10318" s="8" t="s">
        <v>16860</v>
      </c>
      <c r="J10318" s="19">
        <v>1</v>
      </c>
      <c r="K10318" s="19" t="s">
        <v>7738</v>
      </c>
      <c r="L10318" s="11"/>
      <c r="M10318" s="11"/>
      <c r="N10318" s="24"/>
      <c r="P10318" s="32"/>
      <c r="T10318" s="19"/>
      <c r="U10318" s="3"/>
      <c r="W10318" t="s">
        <v>7738</v>
      </c>
      <c r="X10318" t="str">
        <f t="shared" si="631"/>
        <v/>
      </c>
      <c r="Z10318" t="str">
        <f t="shared" si="632"/>
        <v/>
      </c>
      <c r="AB10318" s="9"/>
      <c r="AC10318" t="s">
        <v>1711</v>
      </c>
      <c r="AD10318">
        <f t="shared" si="630"/>
        <v>0</v>
      </c>
      <c r="AF10318" s="3"/>
      <c r="AH10318" s="9"/>
    </row>
    <row r="10319" spans="1:34" ht="10.95" customHeight="1" outlineLevel="1" x14ac:dyDescent="0.25">
      <c r="A10319" t="s">
        <v>1710</v>
      </c>
      <c r="C10319" s="3" t="s">
        <v>12986</v>
      </c>
      <c r="D10319" s="3">
        <v>200</v>
      </c>
      <c r="E10319" s="9">
        <v>1904</v>
      </c>
      <c r="F10319" s="7" t="s">
        <v>21989</v>
      </c>
      <c r="G10319" s="7" t="s">
        <v>1647</v>
      </c>
      <c r="H10319" s="8" t="s">
        <v>1711</v>
      </c>
      <c r="I10319" s="8" t="s">
        <v>16711</v>
      </c>
      <c r="J10319" s="19">
        <v>1</v>
      </c>
      <c r="K10319" s="19" t="s">
        <v>7736</v>
      </c>
      <c r="L10319" s="11">
        <v>0.15</v>
      </c>
      <c r="M10319" s="11"/>
      <c r="N10319" s="24"/>
      <c r="P10319" s="32"/>
      <c r="T10319" s="19"/>
      <c r="U10319" s="3">
        <v>175</v>
      </c>
      <c r="X10319" t="str">
        <f t="shared" si="631"/>
        <v/>
      </c>
      <c r="Z10319" t="str">
        <f t="shared" si="632"/>
        <v/>
      </c>
      <c r="AB10319" s="9"/>
      <c r="AC10319" t="s">
        <v>1711</v>
      </c>
      <c r="AD10319">
        <f t="shared" si="630"/>
        <v>0</v>
      </c>
      <c r="AF10319" s="3"/>
      <c r="AG10319" t="s">
        <v>1712</v>
      </c>
      <c r="AH10319" s="9" t="s">
        <v>4925</v>
      </c>
    </row>
    <row r="10320" spans="1:34" ht="10.95" customHeight="1" outlineLevel="1" x14ac:dyDescent="0.25">
      <c r="A10320" t="s">
        <v>1710</v>
      </c>
      <c r="C10320" s="3" t="s">
        <v>12986</v>
      </c>
      <c r="D10320" s="3" t="s">
        <v>16865</v>
      </c>
      <c r="E10320" s="9">
        <v>1904</v>
      </c>
      <c r="F10320" s="7" t="s">
        <v>3530</v>
      </c>
      <c r="G10320" s="7" t="s">
        <v>1647</v>
      </c>
      <c r="H10320" s="8" t="s">
        <v>1711</v>
      </c>
      <c r="I10320" s="8" t="s">
        <v>16711</v>
      </c>
      <c r="J10320" s="19">
        <v>1</v>
      </c>
      <c r="K10320" s="19" t="s">
        <v>20092</v>
      </c>
      <c r="L10320" s="11"/>
      <c r="M10320" s="11"/>
      <c r="N10320" s="24"/>
      <c r="P10320" s="32"/>
      <c r="T10320" s="19"/>
      <c r="U10320" s="3" t="s">
        <v>5726</v>
      </c>
      <c r="W10320" t="s">
        <v>7738</v>
      </c>
      <c r="X10320" t="str">
        <f t="shared" si="631"/>
        <v/>
      </c>
      <c r="Z10320" t="str">
        <f t="shared" si="632"/>
        <v/>
      </c>
      <c r="AB10320" s="9"/>
      <c r="AC10320" t="s">
        <v>1711</v>
      </c>
      <c r="AD10320">
        <f t="shared" si="630"/>
        <v>0</v>
      </c>
      <c r="AF10320" s="3"/>
      <c r="AG10320" t="s">
        <v>1712</v>
      </c>
      <c r="AH10320" s="9" t="s">
        <v>4925</v>
      </c>
    </row>
    <row r="10321" spans="1:34" ht="10.95" customHeight="1" outlineLevel="1" x14ac:dyDescent="0.25">
      <c r="A10321" t="s">
        <v>1710</v>
      </c>
      <c r="C10321" s="3" t="s">
        <v>12986</v>
      </c>
      <c r="D10321" s="3" t="s">
        <v>16866</v>
      </c>
      <c r="E10321" s="9">
        <v>1904</v>
      </c>
      <c r="F10321" s="7" t="s">
        <v>3532</v>
      </c>
      <c r="G10321" s="7" t="s">
        <v>1647</v>
      </c>
      <c r="H10321" s="8" t="s">
        <v>1711</v>
      </c>
      <c r="I10321" s="8" t="s">
        <v>16711</v>
      </c>
      <c r="J10321" s="19">
        <v>1</v>
      </c>
      <c r="K10321" s="19" t="s">
        <v>20092</v>
      </c>
      <c r="L10321" s="11"/>
      <c r="M10321" s="11"/>
      <c r="N10321" s="24"/>
      <c r="P10321" s="32"/>
      <c r="T10321" s="19"/>
      <c r="U10321" s="3" t="s">
        <v>3531</v>
      </c>
      <c r="W10321" t="s">
        <v>7738</v>
      </c>
      <c r="X10321" t="str">
        <f t="shared" si="631"/>
        <v/>
      </c>
      <c r="Z10321" t="str">
        <f t="shared" si="632"/>
        <v/>
      </c>
      <c r="AB10321" s="9"/>
      <c r="AC10321" t="s">
        <v>1711</v>
      </c>
      <c r="AD10321">
        <f t="shared" si="630"/>
        <v>0</v>
      </c>
      <c r="AF10321" s="3"/>
      <c r="AG10321" t="s">
        <v>1712</v>
      </c>
      <c r="AH10321" s="9" t="s">
        <v>4925</v>
      </c>
    </row>
    <row r="10322" spans="1:34" ht="10.95" customHeight="1" outlineLevel="1" x14ac:dyDescent="0.25">
      <c r="A10322" t="s">
        <v>1710</v>
      </c>
      <c r="C10322" s="3" t="s">
        <v>12986</v>
      </c>
      <c r="D10322" s="3" t="s">
        <v>13513</v>
      </c>
      <c r="E10322" s="9">
        <v>1904</v>
      </c>
      <c r="F10322" s="7" t="s">
        <v>2239</v>
      </c>
      <c r="G10322" s="7" t="s">
        <v>1647</v>
      </c>
      <c r="H10322" s="8" t="s">
        <v>1711</v>
      </c>
      <c r="I10322" s="8" t="s">
        <v>16711</v>
      </c>
      <c r="J10322" s="19">
        <v>1</v>
      </c>
      <c r="K10322" s="19" t="s">
        <v>20092</v>
      </c>
      <c r="L10322" s="11"/>
      <c r="M10322" s="11"/>
      <c r="N10322" s="24"/>
      <c r="P10322" s="32"/>
      <c r="T10322" s="19"/>
      <c r="U10322" s="3" t="s">
        <v>1168</v>
      </c>
      <c r="W10322" t="s">
        <v>7738</v>
      </c>
      <c r="X10322" t="str">
        <f t="shared" si="631"/>
        <v/>
      </c>
      <c r="Z10322" t="str">
        <f t="shared" si="632"/>
        <v/>
      </c>
      <c r="AB10322" s="9"/>
      <c r="AC10322" t="s">
        <v>1711</v>
      </c>
      <c r="AD10322">
        <f t="shared" si="630"/>
        <v>0</v>
      </c>
      <c r="AF10322" s="3"/>
      <c r="AG10322" t="s">
        <v>1712</v>
      </c>
      <c r="AH10322" s="9" t="s">
        <v>4925</v>
      </c>
    </row>
    <row r="10323" spans="1:34" ht="10.95" customHeight="1" outlineLevel="1" x14ac:dyDescent="0.25">
      <c r="A10323" t="s">
        <v>1710</v>
      </c>
      <c r="C10323" s="3" t="s">
        <v>12986</v>
      </c>
      <c r="D10323" s="3" t="s">
        <v>6448</v>
      </c>
      <c r="E10323" s="9">
        <v>1904</v>
      </c>
      <c r="F10323" s="7" t="s">
        <v>1170</v>
      </c>
      <c r="G10323" s="7" t="s">
        <v>1647</v>
      </c>
      <c r="H10323" s="8" t="s">
        <v>1711</v>
      </c>
      <c r="I10323" s="8" t="s">
        <v>16711</v>
      </c>
      <c r="J10323" s="19">
        <v>1</v>
      </c>
      <c r="K10323" s="19" t="s">
        <v>20092</v>
      </c>
      <c r="L10323" s="11"/>
      <c r="M10323" s="11"/>
      <c r="N10323" s="24"/>
      <c r="P10323" s="32"/>
      <c r="T10323" s="19"/>
      <c r="U10323" s="3" t="s">
        <v>1169</v>
      </c>
      <c r="W10323" t="s">
        <v>7738</v>
      </c>
      <c r="X10323" t="str">
        <f t="shared" si="631"/>
        <v/>
      </c>
      <c r="Z10323" t="str">
        <f t="shared" si="632"/>
        <v/>
      </c>
      <c r="AB10323" s="9"/>
      <c r="AC10323" t="s">
        <v>1711</v>
      </c>
      <c r="AD10323">
        <f t="shared" si="630"/>
        <v>0</v>
      </c>
      <c r="AF10323" s="3"/>
      <c r="AG10323" t="s">
        <v>1712</v>
      </c>
      <c r="AH10323" s="9" t="s">
        <v>4925</v>
      </c>
    </row>
    <row r="10324" spans="1:34" ht="10.95" customHeight="1" outlineLevel="1" x14ac:dyDescent="0.25">
      <c r="A10324" t="s">
        <v>1710</v>
      </c>
      <c r="C10324" s="3" t="s">
        <v>12986</v>
      </c>
      <c r="D10324" s="3" t="s">
        <v>13616</v>
      </c>
      <c r="E10324" s="9">
        <v>1904</v>
      </c>
      <c r="F10324" s="7" t="s">
        <v>1172</v>
      </c>
      <c r="G10324" s="7" t="s">
        <v>1647</v>
      </c>
      <c r="H10324" s="8" t="s">
        <v>1711</v>
      </c>
      <c r="I10324" s="8" t="s">
        <v>16711</v>
      </c>
      <c r="J10324" s="19">
        <v>1</v>
      </c>
      <c r="K10324" s="19" t="s">
        <v>20092</v>
      </c>
      <c r="L10324" s="11"/>
      <c r="M10324" s="11"/>
      <c r="N10324" s="24"/>
      <c r="P10324" s="32"/>
      <c r="T10324" s="19"/>
      <c r="U10324" s="3" t="s">
        <v>1171</v>
      </c>
      <c r="W10324" t="s">
        <v>7738</v>
      </c>
      <c r="X10324" t="str">
        <f t="shared" si="631"/>
        <v/>
      </c>
      <c r="Z10324" t="str">
        <f t="shared" si="632"/>
        <v/>
      </c>
      <c r="AB10324" s="9"/>
      <c r="AC10324" t="s">
        <v>1711</v>
      </c>
      <c r="AD10324">
        <f t="shared" si="630"/>
        <v>0</v>
      </c>
      <c r="AF10324" s="3"/>
      <c r="AG10324" t="s">
        <v>1712</v>
      </c>
      <c r="AH10324" s="9" t="s">
        <v>4925</v>
      </c>
    </row>
    <row r="10325" spans="1:34" ht="10.95" customHeight="1" outlineLevel="1" x14ac:dyDescent="0.25">
      <c r="A10325" t="s">
        <v>1710</v>
      </c>
      <c r="C10325" s="3" t="s">
        <v>12986</v>
      </c>
      <c r="D10325" s="3" t="s">
        <v>12141</v>
      </c>
      <c r="E10325" s="9">
        <v>1904</v>
      </c>
      <c r="F10325" s="7" t="s">
        <v>39</v>
      </c>
      <c r="G10325" s="7" t="s">
        <v>1647</v>
      </c>
      <c r="H10325" s="8" t="s">
        <v>1711</v>
      </c>
      <c r="I10325" s="8" t="s">
        <v>16711</v>
      </c>
      <c r="J10325" s="19">
        <v>1</v>
      </c>
      <c r="K10325" s="19" t="s">
        <v>20092</v>
      </c>
      <c r="L10325" s="11"/>
      <c r="M10325" s="11"/>
      <c r="N10325" s="24"/>
      <c r="P10325" s="32"/>
      <c r="T10325" s="19"/>
      <c r="U10325" s="3" t="s">
        <v>1173</v>
      </c>
      <c r="W10325" t="s">
        <v>7738</v>
      </c>
      <c r="X10325" t="str">
        <f t="shared" si="631"/>
        <v/>
      </c>
      <c r="Z10325" t="str">
        <f t="shared" si="632"/>
        <v/>
      </c>
      <c r="AB10325" s="9"/>
      <c r="AC10325" t="s">
        <v>1711</v>
      </c>
      <c r="AD10325">
        <f t="shared" si="630"/>
        <v>0</v>
      </c>
      <c r="AF10325" s="3"/>
      <c r="AG10325" t="s">
        <v>1712</v>
      </c>
      <c r="AH10325" s="9" t="s">
        <v>4925</v>
      </c>
    </row>
    <row r="10326" spans="1:34" ht="10.95" customHeight="1" outlineLevel="1" x14ac:dyDescent="0.25">
      <c r="A10326" t="s">
        <v>1710</v>
      </c>
      <c r="C10326" s="3" t="s">
        <v>12986</v>
      </c>
      <c r="D10326" s="3" t="s">
        <v>16867</v>
      </c>
      <c r="E10326" s="9">
        <v>1904</v>
      </c>
      <c r="F10326" s="7" t="s">
        <v>1175</v>
      </c>
      <c r="G10326" s="7" t="s">
        <v>1647</v>
      </c>
      <c r="H10326" s="8" t="s">
        <v>1711</v>
      </c>
      <c r="I10326" s="8" t="s">
        <v>16711</v>
      </c>
      <c r="J10326" s="19">
        <v>1</v>
      </c>
      <c r="K10326" s="19" t="s">
        <v>20092</v>
      </c>
      <c r="L10326" s="11"/>
      <c r="M10326" s="11"/>
      <c r="N10326" s="24"/>
      <c r="P10326" s="32"/>
      <c r="T10326" s="19"/>
      <c r="U10326" s="3" t="s">
        <v>1174</v>
      </c>
      <c r="W10326" t="s">
        <v>7738</v>
      </c>
      <c r="X10326" t="str">
        <f t="shared" si="631"/>
        <v/>
      </c>
      <c r="Z10326" t="str">
        <f t="shared" si="632"/>
        <v/>
      </c>
      <c r="AB10326" s="9"/>
      <c r="AC10326" t="s">
        <v>1711</v>
      </c>
      <c r="AD10326">
        <f t="shared" si="630"/>
        <v>0</v>
      </c>
      <c r="AF10326" s="3"/>
      <c r="AG10326" t="s">
        <v>1712</v>
      </c>
      <c r="AH10326" s="9" t="s">
        <v>4925</v>
      </c>
    </row>
    <row r="10327" spans="1:34" ht="10.95" customHeight="1" outlineLevel="1" x14ac:dyDescent="0.25">
      <c r="A10327" t="s">
        <v>1710</v>
      </c>
      <c r="C10327" s="3" t="s">
        <v>12986</v>
      </c>
      <c r="D10327" s="3">
        <v>201</v>
      </c>
      <c r="E10327" s="9">
        <v>1904</v>
      </c>
      <c r="F10327" s="7" t="s">
        <v>10955</v>
      </c>
      <c r="G10327" s="7" t="s">
        <v>1647</v>
      </c>
      <c r="H10327" s="8" t="s">
        <v>1711</v>
      </c>
      <c r="I10327" s="8" t="s">
        <v>16711</v>
      </c>
      <c r="J10327" s="19">
        <v>1</v>
      </c>
      <c r="K10327" s="19" t="s">
        <v>7738</v>
      </c>
      <c r="L10327" s="11"/>
      <c r="M10327" s="11"/>
      <c r="N10327" s="24"/>
      <c r="P10327" s="32"/>
      <c r="T10327" s="19"/>
      <c r="U10327" s="3">
        <v>177</v>
      </c>
      <c r="W10327" t="s">
        <v>7738</v>
      </c>
      <c r="X10327" t="str">
        <f t="shared" si="631"/>
        <v/>
      </c>
      <c r="Z10327" t="str">
        <f t="shared" si="632"/>
        <v/>
      </c>
      <c r="AB10327" s="9"/>
      <c r="AC10327" t="s">
        <v>1711</v>
      </c>
      <c r="AD10327">
        <f t="shared" si="630"/>
        <v>0</v>
      </c>
      <c r="AF10327" s="3"/>
      <c r="AG10327" t="s">
        <v>1712</v>
      </c>
      <c r="AH10327" s="9" t="s">
        <v>4925</v>
      </c>
    </row>
    <row r="10328" spans="1:34" ht="10.95" customHeight="1" outlineLevel="1" x14ac:dyDescent="0.25">
      <c r="A10328" t="s">
        <v>1710</v>
      </c>
      <c r="C10328" s="3" t="s">
        <v>12986</v>
      </c>
      <c r="D10328" s="3" t="s">
        <v>3295</v>
      </c>
      <c r="E10328" s="9">
        <v>1904</v>
      </c>
      <c r="F10328" s="7" t="s">
        <v>6471</v>
      </c>
      <c r="G10328" s="7" t="s">
        <v>1647</v>
      </c>
      <c r="H10328" s="8" t="s">
        <v>1711</v>
      </c>
      <c r="I10328" s="8" t="s">
        <v>16711</v>
      </c>
      <c r="J10328" s="19">
        <v>1</v>
      </c>
      <c r="K10328" s="19" t="s">
        <v>20092</v>
      </c>
      <c r="L10328" s="11"/>
      <c r="M10328" s="11"/>
      <c r="N10328" s="24"/>
      <c r="P10328" s="32"/>
      <c r="T10328" s="19"/>
      <c r="U10328" s="3" t="s">
        <v>2036</v>
      </c>
      <c r="X10328" t="str">
        <f t="shared" si="631"/>
        <v/>
      </c>
      <c r="Z10328" t="str">
        <f t="shared" si="632"/>
        <v/>
      </c>
      <c r="AB10328" s="9"/>
      <c r="AC10328" t="s">
        <v>1711</v>
      </c>
      <c r="AD10328">
        <f t="shared" si="630"/>
        <v>0</v>
      </c>
      <c r="AF10328" s="3"/>
      <c r="AG10328" t="s">
        <v>1712</v>
      </c>
      <c r="AH10328" s="9" t="s">
        <v>4925</v>
      </c>
    </row>
    <row r="10329" spans="1:34" ht="10.95" customHeight="1" outlineLevel="1" x14ac:dyDescent="0.25">
      <c r="A10329" t="s">
        <v>1710</v>
      </c>
      <c r="C10329" s="3" t="s">
        <v>12986</v>
      </c>
      <c r="D10329" s="3" t="s">
        <v>3296</v>
      </c>
      <c r="E10329" s="9">
        <v>1904</v>
      </c>
      <c r="F10329" s="7" t="s">
        <v>3364</v>
      </c>
      <c r="G10329" s="7" t="s">
        <v>1647</v>
      </c>
      <c r="H10329" s="8" t="s">
        <v>1711</v>
      </c>
      <c r="I10329" s="8" t="s">
        <v>16711</v>
      </c>
      <c r="J10329" s="19">
        <v>1</v>
      </c>
      <c r="K10329" s="19" t="s">
        <v>20092</v>
      </c>
      <c r="L10329" s="11"/>
      <c r="M10329" s="11"/>
      <c r="N10329" s="24"/>
      <c r="P10329" s="32"/>
      <c r="T10329" s="19"/>
      <c r="U10329" s="3" t="s">
        <v>3363</v>
      </c>
      <c r="X10329" t="str">
        <f t="shared" si="631"/>
        <v/>
      </c>
      <c r="Z10329" t="str">
        <f t="shared" si="632"/>
        <v/>
      </c>
      <c r="AB10329" s="9"/>
      <c r="AC10329" t="s">
        <v>1711</v>
      </c>
      <c r="AD10329">
        <f t="shared" si="630"/>
        <v>0</v>
      </c>
      <c r="AF10329" s="3"/>
      <c r="AG10329" t="s">
        <v>1712</v>
      </c>
      <c r="AH10329" s="9" t="s">
        <v>4925</v>
      </c>
    </row>
    <row r="10330" spans="1:34" ht="10.95" customHeight="1" outlineLevel="1" x14ac:dyDescent="0.25">
      <c r="A10330" t="s">
        <v>1710</v>
      </c>
      <c r="C10330" s="3" t="s">
        <v>12986</v>
      </c>
      <c r="D10330" s="3" t="s">
        <v>3298</v>
      </c>
      <c r="E10330" s="9">
        <v>1904</v>
      </c>
      <c r="F10330" s="7" t="s">
        <v>4840</v>
      </c>
      <c r="G10330" s="7" t="s">
        <v>1647</v>
      </c>
      <c r="H10330" s="8" t="s">
        <v>1711</v>
      </c>
      <c r="I10330" s="8" t="s">
        <v>16711</v>
      </c>
      <c r="J10330" s="19">
        <v>1</v>
      </c>
      <c r="K10330" s="19" t="s">
        <v>20092</v>
      </c>
      <c r="L10330" s="11"/>
      <c r="M10330" s="11"/>
      <c r="N10330" s="24"/>
      <c r="P10330" s="32"/>
      <c r="T10330" s="19"/>
      <c r="U10330" s="3" t="s">
        <v>3365</v>
      </c>
      <c r="X10330" t="str">
        <f t="shared" si="631"/>
        <v/>
      </c>
      <c r="Z10330" t="str">
        <f t="shared" si="632"/>
        <v/>
      </c>
      <c r="AB10330" s="9"/>
      <c r="AC10330" t="s">
        <v>1711</v>
      </c>
      <c r="AD10330">
        <f t="shared" si="630"/>
        <v>0</v>
      </c>
      <c r="AF10330" s="3"/>
      <c r="AG10330" t="s">
        <v>1712</v>
      </c>
      <c r="AH10330" s="9" t="s">
        <v>4925</v>
      </c>
    </row>
    <row r="10331" spans="1:34" ht="10.95" customHeight="1" outlineLevel="1" x14ac:dyDescent="0.25">
      <c r="A10331" t="s">
        <v>1710</v>
      </c>
      <c r="C10331" s="3" t="s">
        <v>12986</v>
      </c>
      <c r="D10331" s="3" t="s">
        <v>16861</v>
      </c>
      <c r="E10331" s="9">
        <v>1904</v>
      </c>
      <c r="F10331" s="7" t="s">
        <v>1170</v>
      </c>
      <c r="G10331" s="7" t="s">
        <v>1647</v>
      </c>
      <c r="H10331" s="8" t="s">
        <v>1711</v>
      </c>
      <c r="I10331" s="8" t="s">
        <v>16711</v>
      </c>
      <c r="J10331" s="19">
        <v>1</v>
      </c>
      <c r="K10331" s="19" t="s">
        <v>20092</v>
      </c>
      <c r="L10331" s="11"/>
      <c r="M10331" s="11"/>
      <c r="N10331" s="24"/>
      <c r="P10331" s="32"/>
      <c r="T10331" s="19"/>
      <c r="U10331" s="3" t="s">
        <v>178</v>
      </c>
      <c r="W10331" t="s">
        <v>7738</v>
      </c>
      <c r="X10331" t="str">
        <f t="shared" si="631"/>
        <v/>
      </c>
      <c r="Z10331" t="str">
        <f t="shared" si="632"/>
        <v/>
      </c>
      <c r="AB10331" s="9"/>
      <c r="AC10331" t="s">
        <v>1711</v>
      </c>
      <c r="AD10331">
        <f t="shared" si="630"/>
        <v>0</v>
      </c>
      <c r="AF10331" s="3"/>
      <c r="AG10331" t="s">
        <v>1712</v>
      </c>
      <c r="AH10331" s="9" t="s">
        <v>4925</v>
      </c>
    </row>
    <row r="10332" spans="1:34" ht="10.95" customHeight="1" outlineLevel="1" x14ac:dyDescent="0.25">
      <c r="A10332" t="s">
        <v>1710</v>
      </c>
      <c r="C10332" s="3" t="s">
        <v>12986</v>
      </c>
      <c r="D10332" s="3" t="s">
        <v>16862</v>
      </c>
      <c r="E10332" s="9">
        <v>1904</v>
      </c>
      <c r="F10332" s="7" t="s">
        <v>39</v>
      </c>
      <c r="G10332" s="7" t="s">
        <v>1647</v>
      </c>
      <c r="H10332" s="8" t="s">
        <v>1711</v>
      </c>
      <c r="I10332" s="8" t="s">
        <v>16711</v>
      </c>
      <c r="J10332" s="19">
        <v>1</v>
      </c>
      <c r="K10332" s="19" t="s">
        <v>20092</v>
      </c>
      <c r="L10332" s="11"/>
      <c r="M10332" s="11"/>
      <c r="N10332" s="24"/>
      <c r="P10332" s="32"/>
      <c r="T10332" s="19"/>
      <c r="U10332" s="3" t="s">
        <v>179</v>
      </c>
      <c r="W10332" t="s">
        <v>7738</v>
      </c>
      <c r="X10332" t="str">
        <f t="shared" si="631"/>
        <v/>
      </c>
      <c r="Z10332" t="str">
        <f t="shared" si="632"/>
        <v/>
      </c>
      <c r="AB10332" s="9"/>
      <c r="AC10332" t="s">
        <v>1711</v>
      </c>
      <c r="AD10332">
        <f t="shared" si="630"/>
        <v>0</v>
      </c>
      <c r="AF10332" s="3"/>
      <c r="AG10332" t="s">
        <v>1712</v>
      </c>
      <c r="AH10332" s="9" t="s">
        <v>4623</v>
      </c>
    </row>
    <row r="10333" spans="1:34" ht="10.95" customHeight="1" outlineLevel="1" x14ac:dyDescent="0.25">
      <c r="A10333" t="s">
        <v>1710</v>
      </c>
      <c r="C10333" s="3" t="s">
        <v>12986</v>
      </c>
      <c r="D10333" s="3" t="s">
        <v>16863</v>
      </c>
      <c r="E10333" s="9">
        <v>1904</v>
      </c>
      <c r="F10333" s="7" t="s">
        <v>1475</v>
      </c>
      <c r="G10333" s="7" t="s">
        <v>1647</v>
      </c>
      <c r="H10333" s="8" t="s">
        <v>1711</v>
      </c>
      <c r="I10333" s="8" t="s">
        <v>16711</v>
      </c>
      <c r="J10333" s="19">
        <v>1</v>
      </c>
      <c r="K10333" s="19" t="s">
        <v>20092</v>
      </c>
      <c r="L10333" s="11"/>
      <c r="M10333" s="11"/>
      <c r="N10333" s="24"/>
      <c r="P10333" s="32"/>
      <c r="T10333" s="19"/>
      <c r="U10333" s="3" t="s">
        <v>180</v>
      </c>
      <c r="X10333" t="str">
        <f t="shared" si="631"/>
        <v/>
      </c>
      <c r="Z10333" t="str">
        <f t="shared" si="632"/>
        <v/>
      </c>
      <c r="AB10333" s="9"/>
      <c r="AC10333" t="s">
        <v>1711</v>
      </c>
      <c r="AD10333">
        <f t="shared" si="630"/>
        <v>0</v>
      </c>
      <c r="AF10333" s="3"/>
      <c r="AG10333" t="s">
        <v>1712</v>
      </c>
      <c r="AH10333" s="9" t="s">
        <v>4623</v>
      </c>
    </row>
    <row r="10334" spans="1:34" ht="10.95" customHeight="1" outlineLevel="1" x14ac:dyDescent="0.25">
      <c r="A10334" t="s">
        <v>1710</v>
      </c>
      <c r="C10334" s="3" t="s">
        <v>12986</v>
      </c>
      <c r="D10334" s="3" t="s">
        <v>16864</v>
      </c>
      <c r="E10334" s="9">
        <v>1904</v>
      </c>
      <c r="F10334" s="7" t="s">
        <v>1127</v>
      </c>
      <c r="G10334" s="7" t="s">
        <v>1647</v>
      </c>
      <c r="H10334" s="8" t="s">
        <v>1711</v>
      </c>
      <c r="I10334" s="8" t="s">
        <v>16711</v>
      </c>
      <c r="J10334" s="19">
        <v>1</v>
      </c>
      <c r="K10334" s="19" t="s">
        <v>20092</v>
      </c>
      <c r="L10334" s="11"/>
      <c r="M10334" s="11"/>
      <c r="N10334" s="24"/>
      <c r="P10334" s="32"/>
      <c r="T10334" s="19"/>
      <c r="U10334" s="3" t="s">
        <v>181</v>
      </c>
      <c r="W10334" t="s">
        <v>7738</v>
      </c>
      <c r="X10334" t="str">
        <f t="shared" si="631"/>
        <v/>
      </c>
      <c r="Z10334" t="str">
        <f t="shared" si="632"/>
        <v/>
      </c>
      <c r="AB10334" s="9"/>
      <c r="AC10334" t="s">
        <v>1711</v>
      </c>
      <c r="AD10334">
        <f t="shared" si="630"/>
        <v>0</v>
      </c>
      <c r="AF10334" s="3"/>
      <c r="AG10334" t="s">
        <v>1712</v>
      </c>
      <c r="AH10334" s="9" t="s">
        <v>4925</v>
      </c>
    </row>
    <row r="10335" spans="1:34" ht="10.95" customHeight="1" outlineLevel="1" x14ac:dyDescent="0.25">
      <c r="A10335" t="s">
        <v>1710</v>
      </c>
      <c r="C10335" s="3" t="s">
        <v>12986</v>
      </c>
      <c r="D10335" s="3">
        <v>202</v>
      </c>
      <c r="E10335" s="9">
        <v>1904</v>
      </c>
      <c r="F10335" s="7" t="s">
        <v>10955</v>
      </c>
      <c r="G10335" s="7" t="s">
        <v>1647</v>
      </c>
      <c r="H10335" s="8" t="s">
        <v>1711</v>
      </c>
      <c r="I10335" s="8" t="s">
        <v>16711</v>
      </c>
      <c r="J10335" s="19">
        <v>1</v>
      </c>
      <c r="K10335" s="19" t="s">
        <v>7736</v>
      </c>
      <c r="L10335" s="11">
        <v>0.15</v>
      </c>
      <c r="M10335" s="11"/>
      <c r="N10335" s="24"/>
      <c r="P10335" s="32"/>
      <c r="T10335" s="19"/>
      <c r="U10335" s="3">
        <v>176</v>
      </c>
      <c r="W10335" t="s">
        <v>7738</v>
      </c>
      <c r="X10335" t="str">
        <f t="shared" si="631"/>
        <v/>
      </c>
      <c r="Z10335" t="str">
        <f t="shared" si="632"/>
        <v/>
      </c>
      <c r="AB10335" s="9"/>
      <c r="AC10335" t="s">
        <v>1711</v>
      </c>
      <c r="AD10335">
        <f t="shared" si="630"/>
        <v>0</v>
      </c>
      <c r="AF10335" s="3"/>
      <c r="AG10335" t="s">
        <v>1712</v>
      </c>
      <c r="AH10335" s="9" t="s">
        <v>4613</v>
      </c>
    </row>
    <row r="10336" spans="1:34" ht="10.95" customHeight="1" outlineLevel="1" x14ac:dyDescent="0.25">
      <c r="A10336" t="s">
        <v>1710</v>
      </c>
      <c r="C10336" s="3" t="s">
        <v>12986</v>
      </c>
      <c r="D10336" s="3" t="s">
        <v>5915</v>
      </c>
      <c r="E10336" s="9">
        <v>1904</v>
      </c>
      <c r="F10336" s="7" t="s">
        <v>6471</v>
      </c>
      <c r="G10336" s="7" t="s">
        <v>1647</v>
      </c>
      <c r="H10336" s="8" t="s">
        <v>1711</v>
      </c>
      <c r="I10336" s="8" t="s">
        <v>16711</v>
      </c>
      <c r="J10336" s="19">
        <v>1</v>
      </c>
      <c r="K10336" s="19" t="s">
        <v>20092</v>
      </c>
      <c r="L10336" s="11"/>
      <c r="M10336" s="11"/>
      <c r="N10336" s="24"/>
      <c r="P10336" s="32"/>
      <c r="T10336" s="19"/>
      <c r="U10336" s="3" t="s">
        <v>5728</v>
      </c>
      <c r="W10336" t="s">
        <v>7738</v>
      </c>
      <c r="X10336" t="str">
        <f t="shared" si="631"/>
        <v/>
      </c>
      <c r="Z10336" t="str">
        <f t="shared" si="632"/>
        <v/>
      </c>
      <c r="AB10336" s="9"/>
      <c r="AC10336" t="s">
        <v>1711</v>
      </c>
      <c r="AD10336">
        <f t="shared" si="630"/>
        <v>0</v>
      </c>
      <c r="AF10336" s="3"/>
      <c r="AG10336" t="s">
        <v>1712</v>
      </c>
      <c r="AH10336" s="9" t="s">
        <v>4925</v>
      </c>
    </row>
    <row r="10337" spans="1:34" ht="10.95" customHeight="1" outlineLevel="1" x14ac:dyDescent="0.25">
      <c r="A10337" t="s">
        <v>1710</v>
      </c>
      <c r="C10337" s="3" t="s">
        <v>12986</v>
      </c>
      <c r="D10337" s="3" t="s">
        <v>16868</v>
      </c>
      <c r="E10337" s="9">
        <v>1904</v>
      </c>
      <c r="F10337" s="7" t="s">
        <v>3532</v>
      </c>
      <c r="G10337" s="7" t="s">
        <v>1647</v>
      </c>
      <c r="H10337" s="8" t="s">
        <v>1711</v>
      </c>
      <c r="I10337" s="8" t="s">
        <v>16711</v>
      </c>
      <c r="J10337" s="19">
        <v>1</v>
      </c>
      <c r="K10337" s="19" t="s">
        <v>20092</v>
      </c>
      <c r="L10337" s="11"/>
      <c r="M10337" s="11"/>
      <c r="N10337" s="24"/>
      <c r="P10337" s="32"/>
      <c r="T10337" s="19"/>
      <c r="U10337" s="3" t="s">
        <v>2269</v>
      </c>
      <c r="W10337" t="s">
        <v>7738</v>
      </c>
      <c r="X10337" t="str">
        <f t="shared" si="631"/>
        <v/>
      </c>
      <c r="Z10337" t="str">
        <f t="shared" si="632"/>
        <v/>
      </c>
      <c r="AB10337" s="9"/>
      <c r="AC10337" t="s">
        <v>1711</v>
      </c>
      <c r="AD10337">
        <f t="shared" si="630"/>
        <v>0</v>
      </c>
      <c r="AF10337" s="3"/>
      <c r="AG10337" t="s">
        <v>1712</v>
      </c>
      <c r="AH10337" s="9" t="s">
        <v>4925</v>
      </c>
    </row>
    <row r="10338" spans="1:34" ht="10.95" customHeight="1" outlineLevel="1" x14ac:dyDescent="0.25">
      <c r="A10338" t="s">
        <v>1710</v>
      </c>
      <c r="C10338" s="3" t="s">
        <v>12986</v>
      </c>
      <c r="D10338" s="3" t="s">
        <v>16869</v>
      </c>
      <c r="E10338" s="9">
        <v>1904</v>
      </c>
      <c r="F10338" s="7" t="s">
        <v>2239</v>
      </c>
      <c r="G10338" s="7" t="s">
        <v>1647</v>
      </c>
      <c r="H10338" s="8" t="s">
        <v>1711</v>
      </c>
      <c r="I10338" s="8" t="s">
        <v>16711</v>
      </c>
      <c r="J10338" s="19">
        <v>1</v>
      </c>
      <c r="K10338" s="19" t="s">
        <v>20092</v>
      </c>
      <c r="L10338" s="11"/>
      <c r="M10338" s="11"/>
      <c r="N10338" s="24"/>
      <c r="P10338" s="32"/>
      <c r="T10338" s="19"/>
      <c r="U10338" s="3" t="s">
        <v>2270</v>
      </c>
      <c r="W10338" t="s">
        <v>7738</v>
      </c>
      <c r="X10338" t="str">
        <f t="shared" si="631"/>
        <v/>
      </c>
      <c r="Z10338" t="str">
        <f t="shared" si="632"/>
        <v/>
      </c>
      <c r="AB10338" s="9"/>
      <c r="AC10338" t="s">
        <v>1711</v>
      </c>
      <c r="AD10338">
        <f t="shared" si="630"/>
        <v>0</v>
      </c>
      <c r="AF10338" s="3"/>
      <c r="AG10338" t="s">
        <v>1712</v>
      </c>
      <c r="AH10338" s="9" t="s">
        <v>4925</v>
      </c>
    </row>
    <row r="10339" spans="1:34" ht="10.95" customHeight="1" outlineLevel="1" x14ac:dyDescent="0.25">
      <c r="A10339" t="s">
        <v>1710</v>
      </c>
      <c r="C10339" s="3" t="s">
        <v>12986</v>
      </c>
      <c r="D10339" s="3" t="s">
        <v>16870</v>
      </c>
      <c r="E10339" s="9">
        <v>1904</v>
      </c>
      <c r="F10339" s="7" t="s">
        <v>5403</v>
      </c>
      <c r="G10339" s="7" t="s">
        <v>1647</v>
      </c>
      <c r="H10339" s="8" t="s">
        <v>1711</v>
      </c>
      <c r="I10339" s="8" t="s">
        <v>16711</v>
      </c>
      <c r="J10339" s="19">
        <v>1</v>
      </c>
      <c r="K10339" s="19" t="s">
        <v>20092</v>
      </c>
      <c r="L10339" s="11"/>
      <c r="M10339" s="11"/>
      <c r="N10339" s="24"/>
      <c r="P10339" s="32"/>
      <c r="T10339" s="19"/>
      <c r="U10339" s="3" t="s">
        <v>2271</v>
      </c>
      <c r="W10339" t="s">
        <v>7738</v>
      </c>
      <c r="X10339" t="str">
        <f t="shared" si="631"/>
        <v/>
      </c>
      <c r="Z10339" t="str">
        <f t="shared" si="632"/>
        <v/>
      </c>
      <c r="AB10339" s="9"/>
      <c r="AC10339" t="s">
        <v>1711</v>
      </c>
      <c r="AD10339">
        <f t="shared" si="630"/>
        <v>0</v>
      </c>
      <c r="AF10339" s="3"/>
      <c r="AG10339" t="s">
        <v>1712</v>
      </c>
      <c r="AH10339" s="9" t="s">
        <v>4925</v>
      </c>
    </row>
    <row r="10340" spans="1:34" ht="10.95" customHeight="1" outlineLevel="1" x14ac:dyDescent="0.25">
      <c r="A10340" t="s">
        <v>1710</v>
      </c>
      <c r="C10340" s="3" t="s">
        <v>12986</v>
      </c>
      <c r="D10340" s="3" t="s">
        <v>16871</v>
      </c>
      <c r="E10340" s="9">
        <v>1904</v>
      </c>
      <c r="F10340" s="7" t="s">
        <v>2500</v>
      </c>
      <c r="G10340" s="7" t="s">
        <v>1647</v>
      </c>
      <c r="H10340" s="8" t="s">
        <v>1711</v>
      </c>
      <c r="I10340" s="8" t="s">
        <v>16711</v>
      </c>
      <c r="J10340" s="19">
        <v>1</v>
      </c>
      <c r="K10340" s="19" t="s">
        <v>20092</v>
      </c>
      <c r="L10340" s="11"/>
      <c r="M10340" s="11"/>
      <c r="N10340" s="24"/>
      <c r="P10340" s="32"/>
      <c r="T10340" s="19"/>
      <c r="U10340" s="3" t="s">
        <v>2272</v>
      </c>
      <c r="W10340" t="s">
        <v>7738</v>
      </c>
      <c r="X10340" t="str">
        <f t="shared" si="631"/>
        <v/>
      </c>
      <c r="Z10340" t="str">
        <f t="shared" si="632"/>
        <v/>
      </c>
      <c r="AB10340" s="9"/>
      <c r="AC10340" t="s">
        <v>1711</v>
      </c>
      <c r="AD10340">
        <f t="shared" si="630"/>
        <v>0</v>
      </c>
      <c r="AF10340" s="3"/>
      <c r="AG10340" t="s">
        <v>1712</v>
      </c>
      <c r="AH10340" s="9" t="s">
        <v>4925</v>
      </c>
    </row>
    <row r="10341" spans="1:34" ht="10.95" customHeight="1" outlineLevel="1" x14ac:dyDescent="0.25">
      <c r="A10341" t="s">
        <v>1710</v>
      </c>
      <c r="C10341" s="3" t="s">
        <v>12986</v>
      </c>
      <c r="D10341" s="3" t="s">
        <v>16872</v>
      </c>
      <c r="E10341" s="9">
        <v>1904</v>
      </c>
      <c r="F10341" s="7" t="s">
        <v>2274</v>
      </c>
      <c r="G10341" s="7" t="s">
        <v>1647</v>
      </c>
      <c r="H10341" s="8" t="s">
        <v>1711</v>
      </c>
      <c r="I10341" s="8" t="s">
        <v>16711</v>
      </c>
      <c r="J10341" s="19">
        <v>1</v>
      </c>
      <c r="K10341" s="19" t="s">
        <v>20092</v>
      </c>
      <c r="L10341" s="11"/>
      <c r="M10341" s="11"/>
      <c r="N10341" s="24"/>
      <c r="P10341" s="32"/>
      <c r="T10341" s="19"/>
      <c r="U10341" s="3" t="s">
        <v>2273</v>
      </c>
      <c r="W10341" t="s">
        <v>7738</v>
      </c>
      <c r="X10341" t="str">
        <f t="shared" si="631"/>
        <v/>
      </c>
      <c r="Z10341" t="str">
        <f t="shared" si="632"/>
        <v/>
      </c>
      <c r="AB10341" s="9"/>
      <c r="AC10341" t="s">
        <v>1711</v>
      </c>
      <c r="AD10341">
        <f t="shared" si="630"/>
        <v>0</v>
      </c>
      <c r="AF10341" s="3"/>
      <c r="AG10341" t="s">
        <v>1712</v>
      </c>
      <c r="AH10341" s="9" t="s">
        <v>4925</v>
      </c>
    </row>
    <row r="10342" spans="1:34" ht="10.95" customHeight="1" outlineLevel="1" x14ac:dyDescent="0.25">
      <c r="A10342" t="s">
        <v>1710</v>
      </c>
      <c r="C10342" s="3" t="s">
        <v>12986</v>
      </c>
      <c r="D10342" s="3" t="s">
        <v>16873</v>
      </c>
      <c r="E10342" s="9">
        <v>1904</v>
      </c>
      <c r="F10342" s="7" t="s">
        <v>4340</v>
      </c>
      <c r="G10342" s="7" t="s">
        <v>1647</v>
      </c>
      <c r="H10342" s="8" t="s">
        <v>1711</v>
      </c>
      <c r="I10342" s="8" t="s">
        <v>16711</v>
      </c>
      <c r="J10342" s="19">
        <v>1</v>
      </c>
      <c r="K10342" s="19" t="s">
        <v>20092</v>
      </c>
      <c r="L10342" s="11"/>
      <c r="M10342" s="11"/>
      <c r="N10342" s="24"/>
      <c r="P10342" s="32"/>
      <c r="T10342" s="19"/>
      <c r="U10342" s="3" t="s">
        <v>4339</v>
      </c>
      <c r="W10342" t="s">
        <v>7738</v>
      </c>
      <c r="X10342" t="str">
        <f t="shared" si="631"/>
        <v/>
      </c>
      <c r="Z10342" t="str">
        <f t="shared" si="632"/>
        <v/>
      </c>
      <c r="AB10342" s="9"/>
      <c r="AC10342" t="s">
        <v>1711</v>
      </c>
      <c r="AD10342">
        <f t="shared" si="630"/>
        <v>0</v>
      </c>
      <c r="AF10342" s="3"/>
      <c r="AG10342" t="s">
        <v>1712</v>
      </c>
      <c r="AH10342" s="9" t="s">
        <v>4925</v>
      </c>
    </row>
    <row r="10343" spans="1:34" ht="10.95" customHeight="1" outlineLevel="1" x14ac:dyDescent="0.25">
      <c r="A10343" t="s">
        <v>1710</v>
      </c>
      <c r="C10343" s="3" t="s">
        <v>12986</v>
      </c>
      <c r="D10343" s="3" t="s">
        <v>16874</v>
      </c>
      <c r="E10343" s="9">
        <v>1904</v>
      </c>
      <c r="F10343" s="7" t="s">
        <v>39</v>
      </c>
      <c r="G10343" s="7" t="s">
        <v>1647</v>
      </c>
      <c r="H10343" s="8" t="s">
        <v>1711</v>
      </c>
      <c r="I10343" s="8" t="s">
        <v>16711</v>
      </c>
      <c r="J10343" s="19">
        <v>1</v>
      </c>
      <c r="K10343" s="19" t="s">
        <v>20092</v>
      </c>
      <c r="L10343" s="11"/>
      <c r="M10343" s="11"/>
      <c r="N10343" s="24"/>
      <c r="P10343" s="32"/>
      <c r="T10343" s="19"/>
      <c r="U10343" s="3" t="s">
        <v>2035</v>
      </c>
      <c r="W10343" t="s">
        <v>7738</v>
      </c>
      <c r="X10343" t="str">
        <f t="shared" si="631"/>
        <v/>
      </c>
      <c r="Z10343" t="str">
        <f t="shared" si="632"/>
        <v/>
      </c>
      <c r="AB10343" s="9"/>
      <c r="AC10343" t="s">
        <v>1711</v>
      </c>
      <c r="AD10343">
        <f t="shared" si="630"/>
        <v>0</v>
      </c>
      <c r="AF10343" s="3"/>
      <c r="AG10343" t="s">
        <v>1712</v>
      </c>
      <c r="AH10343" s="9" t="s">
        <v>4623</v>
      </c>
    </row>
    <row r="10344" spans="1:34" ht="10.95" customHeight="1" outlineLevel="1" x14ac:dyDescent="0.25">
      <c r="A10344" t="s">
        <v>1710</v>
      </c>
      <c r="C10344" s="3" t="s">
        <v>12986</v>
      </c>
      <c r="D10344" s="3">
        <v>203</v>
      </c>
      <c r="E10344" s="9">
        <v>1904</v>
      </c>
      <c r="F10344" s="7" t="s">
        <v>21989</v>
      </c>
      <c r="G10344" s="7" t="s">
        <v>1647</v>
      </c>
      <c r="H10344" s="8" t="s">
        <v>1711</v>
      </c>
      <c r="I10344" s="8" t="s">
        <v>16712</v>
      </c>
      <c r="J10344" s="19">
        <v>1</v>
      </c>
      <c r="K10344" s="19" t="s">
        <v>7736</v>
      </c>
      <c r="L10344" s="11">
        <v>0.15</v>
      </c>
      <c r="M10344" s="11"/>
      <c r="N10344" s="24"/>
      <c r="P10344" s="32"/>
      <c r="T10344" s="19"/>
      <c r="U10344" s="3">
        <v>178</v>
      </c>
      <c r="X10344" t="str">
        <f t="shared" si="631"/>
        <v/>
      </c>
      <c r="Z10344" t="str">
        <f t="shared" si="632"/>
        <v/>
      </c>
      <c r="AB10344" s="9"/>
      <c r="AC10344" t="s">
        <v>1711</v>
      </c>
      <c r="AD10344">
        <f t="shared" si="630"/>
        <v>0</v>
      </c>
      <c r="AF10344" s="3"/>
      <c r="AG10344" t="s">
        <v>1712</v>
      </c>
      <c r="AH10344" s="9" t="s">
        <v>4613</v>
      </c>
    </row>
    <row r="10345" spans="1:34" ht="10.95" customHeight="1" outlineLevel="1" x14ac:dyDescent="0.25">
      <c r="A10345" t="s">
        <v>1710</v>
      </c>
      <c r="C10345" s="3" t="s">
        <v>12986</v>
      </c>
      <c r="D10345" s="3" t="s">
        <v>5687</v>
      </c>
      <c r="E10345" s="9">
        <v>1904</v>
      </c>
      <c r="F10345" s="7" t="s">
        <v>6471</v>
      </c>
      <c r="G10345" s="7" t="s">
        <v>1647</v>
      </c>
      <c r="H10345" s="8" t="s">
        <v>1711</v>
      </c>
      <c r="I10345" s="8" t="s">
        <v>16712</v>
      </c>
      <c r="J10345" s="19">
        <v>1</v>
      </c>
      <c r="K10345" s="19" t="s">
        <v>20092</v>
      </c>
      <c r="L10345" s="11"/>
      <c r="M10345" s="11"/>
      <c r="N10345" s="24"/>
      <c r="P10345" s="32"/>
      <c r="T10345" s="19"/>
      <c r="U10345" s="3" t="s">
        <v>182</v>
      </c>
      <c r="W10345" t="s">
        <v>7738</v>
      </c>
      <c r="X10345" t="str">
        <f t="shared" si="631"/>
        <v/>
      </c>
      <c r="Z10345" t="str">
        <f t="shared" si="632"/>
        <v/>
      </c>
      <c r="AB10345" s="9"/>
      <c r="AC10345" t="s">
        <v>1711</v>
      </c>
      <c r="AD10345">
        <f t="shared" si="630"/>
        <v>0</v>
      </c>
      <c r="AF10345" s="3"/>
      <c r="AG10345" t="s">
        <v>1712</v>
      </c>
      <c r="AH10345" s="9" t="s">
        <v>4925</v>
      </c>
    </row>
    <row r="10346" spans="1:34" ht="10.95" customHeight="1" outlineLevel="1" x14ac:dyDescent="0.25">
      <c r="A10346" t="s">
        <v>1710</v>
      </c>
      <c r="C10346" s="3" t="s">
        <v>12986</v>
      </c>
      <c r="D10346" s="3" t="s">
        <v>16875</v>
      </c>
      <c r="E10346" s="9">
        <v>1904</v>
      </c>
      <c r="F10346" s="7" t="s">
        <v>6473</v>
      </c>
      <c r="G10346" s="7" t="s">
        <v>1647</v>
      </c>
      <c r="H10346" s="8" t="s">
        <v>1711</v>
      </c>
      <c r="I10346" s="8" t="s">
        <v>16712</v>
      </c>
      <c r="J10346" s="19">
        <v>1</v>
      </c>
      <c r="K10346" s="19" t="s">
        <v>20092</v>
      </c>
      <c r="L10346" s="11"/>
      <c r="M10346" s="11"/>
      <c r="N10346" s="24"/>
      <c r="P10346" s="32"/>
      <c r="T10346" s="19"/>
      <c r="U10346" s="3" t="s">
        <v>2689</v>
      </c>
      <c r="W10346" t="s">
        <v>7738</v>
      </c>
      <c r="X10346" t="str">
        <f t="shared" si="631"/>
        <v/>
      </c>
      <c r="Z10346" t="str">
        <f t="shared" si="632"/>
        <v/>
      </c>
      <c r="AB10346" s="9"/>
      <c r="AC10346" t="s">
        <v>1711</v>
      </c>
      <c r="AD10346">
        <f t="shared" si="630"/>
        <v>0</v>
      </c>
      <c r="AF10346" s="3"/>
      <c r="AG10346" t="s">
        <v>1712</v>
      </c>
      <c r="AH10346" s="9" t="s">
        <v>4925</v>
      </c>
    </row>
    <row r="10347" spans="1:34" ht="10.95" customHeight="1" outlineLevel="1" x14ac:dyDescent="0.25">
      <c r="A10347" t="s">
        <v>1710</v>
      </c>
      <c r="C10347" s="3" t="s">
        <v>12986</v>
      </c>
      <c r="D10347" s="3" t="s">
        <v>16876</v>
      </c>
      <c r="E10347" s="9">
        <v>1904</v>
      </c>
      <c r="F10347" s="7" t="s">
        <v>3526</v>
      </c>
      <c r="G10347" s="7" t="s">
        <v>1647</v>
      </c>
      <c r="H10347" s="8" t="s">
        <v>1711</v>
      </c>
      <c r="I10347" s="8" t="s">
        <v>16712</v>
      </c>
      <c r="J10347" s="19">
        <v>1</v>
      </c>
      <c r="K10347" s="19" t="s">
        <v>20092</v>
      </c>
      <c r="L10347" s="11"/>
      <c r="M10347" s="11"/>
      <c r="N10347" s="24"/>
      <c r="P10347" s="32"/>
      <c r="T10347" s="19"/>
      <c r="U10347" s="3" t="s">
        <v>2860</v>
      </c>
      <c r="W10347" t="s">
        <v>7738</v>
      </c>
      <c r="X10347" t="str">
        <f t="shared" si="631"/>
        <v/>
      </c>
      <c r="Z10347" t="str">
        <f t="shared" si="632"/>
        <v/>
      </c>
      <c r="AB10347" s="9"/>
      <c r="AC10347" t="s">
        <v>1711</v>
      </c>
      <c r="AD10347">
        <f t="shared" si="630"/>
        <v>0</v>
      </c>
      <c r="AF10347" s="3"/>
      <c r="AG10347" t="s">
        <v>1712</v>
      </c>
      <c r="AH10347" s="9" t="s">
        <v>4623</v>
      </c>
    </row>
    <row r="10348" spans="1:34" ht="10.95" customHeight="1" outlineLevel="1" x14ac:dyDescent="0.25">
      <c r="A10348" t="s">
        <v>1710</v>
      </c>
      <c r="C10348" s="3" t="s">
        <v>12986</v>
      </c>
      <c r="D10348" s="3">
        <v>204</v>
      </c>
      <c r="E10348" s="9">
        <v>1905</v>
      </c>
      <c r="F10348" s="7" t="s">
        <v>6389</v>
      </c>
      <c r="G10348" s="7" t="s">
        <v>131</v>
      </c>
      <c r="H10348" s="8" t="s">
        <v>5511</v>
      </c>
      <c r="I10348" s="8" t="s">
        <v>10711</v>
      </c>
      <c r="J10348" s="19">
        <v>1</v>
      </c>
      <c r="K10348" s="19" t="s">
        <v>7736</v>
      </c>
      <c r="L10348" s="11">
        <v>0.5</v>
      </c>
      <c r="M10348" s="11"/>
      <c r="N10348" s="24"/>
      <c r="P10348" s="32"/>
      <c r="T10348" s="19"/>
      <c r="U10348" s="3">
        <v>179</v>
      </c>
      <c r="X10348" t="str">
        <f t="shared" si="631"/>
        <v/>
      </c>
      <c r="Z10348" t="str">
        <f t="shared" si="632"/>
        <v/>
      </c>
      <c r="AB10348" s="9"/>
      <c r="AC10348" t="s">
        <v>5511</v>
      </c>
      <c r="AD10348">
        <f t="shared" si="630"/>
        <v>0</v>
      </c>
      <c r="AF10348" s="3"/>
      <c r="AG10348" t="s">
        <v>1712</v>
      </c>
      <c r="AH10348" s="9" t="s">
        <v>4613</v>
      </c>
    </row>
    <row r="10349" spans="1:34" ht="10.95" customHeight="1" outlineLevel="1" collapsed="1" x14ac:dyDescent="0.25">
      <c r="A10349" t="s">
        <v>1710</v>
      </c>
      <c r="C10349" s="3" t="s">
        <v>12986</v>
      </c>
      <c r="D10349" s="3">
        <v>205</v>
      </c>
      <c r="E10349" s="9">
        <v>1905</v>
      </c>
      <c r="F10349" s="7" t="s">
        <v>4735</v>
      </c>
      <c r="G10349" s="7" t="s">
        <v>4009</v>
      </c>
      <c r="H10349" s="8" t="s">
        <v>5511</v>
      </c>
      <c r="I10349" s="8" t="s">
        <v>10711</v>
      </c>
      <c r="J10349" s="19">
        <v>1</v>
      </c>
      <c r="K10349" s="19" t="s">
        <v>7736</v>
      </c>
      <c r="L10349" s="11">
        <v>0.5</v>
      </c>
      <c r="M10349" s="11"/>
      <c r="N10349" s="24"/>
      <c r="P10349" s="32"/>
      <c r="T10349" s="19"/>
      <c r="U10349" s="3">
        <v>180</v>
      </c>
      <c r="X10349" t="str">
        <f t="shared" si="631"/>
        <v/>
      </c>
      <c r="Z10349" t="str">
        <f t="shared" si="632"/>
        <v/>
      </c>
      <c r="AB10349" s="9"/>
      <c r="AC10349" t="s">
        <v>5511</v>
      </c>
      <c r="AD10349">
        <f t="shared" si="630"/>
        <v>0</v>
      </c>
      <c r="AF10349" s="3"/>
      <c r="AG10349" t="s">
        <v>1712</v>
      </c>
      <c r="AH10349" s="9" t="s">
        <v>4613</v>
      </c>
    </row>
    <row r="10350" spans="1:34" ht="10.95" customHeight="1" outlineLevel="1" x14ac:dyDescent="0.25">
      <c r="A10350" t="s">
        <v>1710</v>
      </c>
      <c r="C10350" s="3" t="s">
        <v>12986</v>
      </c>
      <c r="D10350" s="3">
        <v>206</v>
      </c>
      <c r="E10350" s="9">
        <v>1905</v>
      </c>
      <c r="F10350" s="7" t="s">
        <v>3220</v>
      </c>
      <c r="G10350" s="7" t="s">
        <v>1647</v>
      </c>
      <c r="H10350" s="8" t="s">
        <v>5511</v>
      </c>
      <c r="I10350" s="8" t="s">
        <v>10711</v>
      </c>
      <c r="J10350" s="19">
        <v>1</v>
      </c>
      <c r="K10350" s="19" t="s">
        <v>7736</v>
      </c>
      <c r="L10350" s="11">
        <v>0.8</v>
      </c>
      <c r="M10350" s="11"/>
      <c r="N10350" s="24"/>
      <c r="P10350" s="32"/>
      <c r="T10350" s="19"/>
      <c r="U10350" s="3">
        <v>181</v>
      </c>
      <c r="X10350" t="str">
        <f t="shared" si="631"/>
        <v/>
      </c>
      <c r="Z10350" t="str">
        <f t="shared" si="632"/>
        <v/>
      </c>
      <c r="AB10350" s="9"/>
      <c r="AC10350" t="s">
        <v>5511</v>
      </c>
      <c r="AD10350">
        <f t="shared" si="630"/>
        <v>0</v>
      </c>
      <c r="AF10350" s="3"/>
      <c r="AG10350" t="s">
        <v>1712</v>
      </c>
      <c r="AH10350" s="9" t="s">
        <v>4613</v>
      </c>
    </row>
    <row r="10351" spans="1:34" ht="10.95" customHeight="1" outlineLevel="1" x14ac:dyDescent="0.25">
      <c r="A10351" t="s">
        <v>1710</v>
      </c>
      <c r="C10351" s="3" t="s">
        <v>12986</v>
      </c>
      <c r="D10351" s="3">
        <v>207</v>
      </c>
      <c r="E10351" s="9">
        <v>1905</v>
      </c>
      <c r="F10351" s="7" t="s">
        <v>184</v>
      </c>
      <c r="G10351" s="7" t="s">
        <v>815</v>
      </c>
      <c r="H10351" s="8" t="s">
        <v>5511</v>
      </c>
      <c r="I10351" s="8" t="s">
        <v>10711</v>
      </c>
      <c r="J10351" s="19">
        <v>1</v>
      </c>
      <c r="K10351" s="19" t="s">
        <v>7738</v>
      </c>
      <c r="L10351" s="11"/>
      <c r="M10351" s="11"/>
      <c r="N10351" s="24"/>
      <c r="P10351" s="32"/>
      <c r="T10351" s="19"/>
      <c r="U10351" s="3">
        <v>182</v>
      </c>
      <c r="X10351" t="str">
        <f t="shared" si="631"/>
        <v/>
      </c>
      <c r="Z10351" t="str">
        <f t="shared" si="632"/>
        <v/>
      </c>
      <c r="AB10351" s="9"/>
      <c r="AC10351" t="s">
        <v>5511</v>
      </c>
      <c r="AD10351">
        <f t="shared" si="630"/>
        <v>0</v>
      </c>
      <c r="AF10351" s="3"/>
      <c r="AG10351" t="s">
        <v>1712</v>
      </c>
      <c r="AH10351" s="9" t="s">
        <v>4613</v>
      </c>
    </row>
    <row r="10352" spans="1:34" ht="10.95" customHeight="1" outlineLevel="1" x14ac:dyDescent="0.25">
      <c r="A10352" t="s">
        <v>1710</v>
      </c>
      <c r="C10352" s="3" t="s">
        <v>12986</v>
      </c>
      <c r="D10352" s="3">
        <v>208</v>
      </c>
      <c r="E10352" s="9">
        <v>1905</v>
      </c>
      <c r="F10352" s="7" t="s">
        <v>5142</v>
      </c>
      <c r="G10352" s="7" t="s">
        <v>2159</v>
      </c>
      <c r="H10352" s="8" t="s">
        <v>5511</v>
      </c>
      <c r="I10352" s="8" t="s">
        <v>10711</v>
      </c>
      <c r="J10352" s="19">
        <v>1</v>
      </c>
      <c r="K10352" s="19" t="s">
        <v>7736</v>
      </c>
      <c r="L10352" s="11">
        <v>0.8</v>
      </c>
      <c r="M10352" s="11"/>
      <c r="N10352" s="24"/>
      <c r="P10352" s="32"/>
      <c r="T10352" s="19"/>
      <c r="U10352" s="3">
        <v>183</v>
      </c>
      <c r="X10352" t="str">
        <f t="shared" si="631"/>
        <v/>
      </c>
      <c r="Z10352" t="str">
        <f t="shared" si="632"/>
        <v/>
      </c>
      <c r="AB10352" s="9"/>
      <c r="AC10352" t="s">
        <v>5511</v>
      </c>
      <c r="AD10352">
        <f t="shared" si="630"/>
        <v>0</v>
      </c>
      <c r="AF10352" s="3"/>
      <c r="AG10352" t="s">
        <v>1712</v>
      </c>
      <c r="AH10352" s="9" t="s">
        <v>4613</v>
      </c>
    </row>
    <row r="10353" spans="1:34" ht="10.95" customHeight="1" outlineLevel="1" x14ac:dyDescent="0.25">
      <c r="A10353" t="s">
        <v>1710</v>
      </c>
      <c r="C10353" s="3" t="s">
        <v>12986</v>
      </c>
      <c r="D10353" s="3">
        <v>209</v>
      </c>
      <c r="E10353" s="9">
        <v>1905</v>
      </c>
      <c r="F10353" s="7" t="s">
        <v>1632</v>
      </c>
      <c r="G10353" s="7" t="s">
        <v>2861</v>
      </c>
      <c r="H10353" s="8" t="s">
        <v>5511</v>
      </c>
      <c r="I10353" s="8" t="s">
        <v>10711</v>
      </c>
      <c r="J10353" s="19">
        <v>1</v>
      </c>
      <c r="K10353" s="19" t="s">
        <v>7736</v>
      </c>
      <c r="L10353" s="11">
        <v>1.25</v>
      </c>
      <c r="M10353" s="11"/>
      <c r="N10353" s="24"/>
      <c r="P10353" s="32"/>
      <c r="T10353" s="19"/>
      <c r="U10353" s="3">
        <v>184</v>
      </c>
      <c r="X10353" t="str">
        <f t="shared" si="631"/>
        <v/>
      </c>
      <c r="Z10353" t="str">
        <f t="shared" si="632"/>
        <v/>
      </c>
      <c r="AB10353" s="9"/>
      <c r="AC10353" t="s">
        <v>5511</v>
      </c>
      <c r="AD10353">
        <f t="shared" si="630"/>
        <v>0</v>
      </c>
      <c r="AF10353" s="3"/>
      <c r="AG10353" t="s">
        <v>1712</v>
      </c>
      <c r="AH10353" s="9" t="s">
        <v>4613</v>
      </c>
    </row>
    <row r="10354" spans="1:34" ht="10.95" customHeight="1" outlineLevel="1" x14ac:dyDescent="0.25">
      <c r="A10354" t="s">
        <v>1710</v>
      </c>
      <c r="C10354" s="3" t="s">
        <v>12986</v>
      </c>
      <c r="D10354" s="3">
        <v>210</v>
      </c>
      <c r="E10354" s="9">
        <v>1905</v>
      </c>
      <c r="F10354" s="7" t="s">
        <v>5141</v>
      </c>
      <c r="G10354" s="7" t="s">
        <v>5484</v>
      </c>
      <c r="H10354" s="8" t="s">
        <v>5511</v>
      </c>
      <c r="I10354" s="8" t="s">
        <v>10711</v>
      </c>
      <c r="J10354" s="19">
        <v>1</v>
      </c>
      <c r="K10354" s="19" t="s">
        <v>7736</v>
      </c>
      <c r="L10354" s="11">
        <v>0.8</v>
      </c>
      <c r="M10354" s="11"/>
      <c r="N10354" s="24"/>
      <c r="P10354" s="32"/>
      <c r="T10354" s="19"/>
      <c r="U10354" s="3">
        <v>185</v>
      </c>
      <c r="X10354" t="str">
        <f t="shared" si="631"/>
        <v/>
      </c>
      <c r="Z10354" t="str">
        <f t="shared" si="632"/>
        <v/>
      </c>
      <c r="AB10354" s="9"/>
      <c r="AC10354" t="s">
        <v>5511</v>
      </c>
      <c r="AD10354">
        <f t="shared" si="630"/>
        <v>0</v>
      </c>
      <c r="AF10354" s="3"/>
      <c r="AG10354" t="s">
        <v>1712</v>
      </c>
      <c r="AH10354" s="9" t="s">
        <v>4613</v>
      </c>
    </row>
    <row r="10355" spans="1:34" ht="10.95" customHeight="1" outlineLevel="1" x14ac:dyDescent="0.25">
      <c r="A10355" t="s">
        <v>1710</v>
      </c>
      <c r="C10355" s="3" t="s">
        <v>12986</v>
      </c>
      <c r="D10355" s="3">
        <v>211</v>
      </c>
      <c r="E10355" s="9">
        <v>1905</v>
      </c>
      <c r="F10355" s="7" t="s">
        <v>5242</v>
      </c>
      <c r="G10355" s="7" t="s">
        <v>5034</v>
      </c>
      <c r="H10355" s="8" t="s">
        <v>5511</v>
      </c>
      <c r="I10355" s="8" t="s">
        <v>10711</v>
      </c>
      <c r="J10355" s="19">
        <v>1</v>
      </c>
      <c r="K10355" s="19" t="s">
        <v>7736</v>
      </c>
      <c r="L10355" s="11">
        <v>1</v>
      </c>
      <c r="M10355" s="11"/>
      <c r="N10355" s="24"/>
      <c r="P10355" s="32"/>
      <c r="T10355" s="19"/>
      <c r="U10355" s="3">
        <v>186</v>
      </c>
      <c r="X10355" t="str">
        <f t="shared" si="631"/>
        <v/>
      </c>
      <c r="Z10355" t="str">
        <f t="shared" si="632"/>
        <v/>
      </c>
      <c r="AB10355" s="9"/>
      <c r="AC10355" t="s">
        <v>5511</v>
      </c>
      <c r="AD10355">
        <f t="shared" si="630"/>
        <v>0</v>
      </c>
      <c r="AF10355" s="3"/>
      <c r="AG10355" t="s">
        <v>1712</v>
      </c>
      <c r="AH10355" s="9" t="s">
        <v>4613</v>
      </c>
    </row>
    <row r="10356" spans="1:34" ht="10.95" customHeight="1" outlineLevel="1" collapsed="1" x14ac:dyDescent="0.25">
      <c r="A10356" t="s">
        <v>1710</v>
      </c>
      <c r="C10356" s="3" t="s">
        <v>12986</v>
      </c>
      <c r="D10356" s="3">
        <v>212</v>
      </c>
      <c r="E10356" s="9">
        <v>1905</v>
      </c>
      <c r="F10356" s="7" t="s">
        <v>2977</v>
      </c>
      <c r="G10356" s="7" t="s">
        <v>5619</v>
      </c>
      <c r="H10356" s="8" t="s">
        <v>5511</v>
      </c>
      <c r="I10356" s="8" t="s">
        <v>10711</v>
      </c>
      <c r="J10356" s="19">
        <v>1</v>
      </c>
      <c r="K10356" s="19" t="s">
        <v>7736</v>
      </c>
      <c r="L10356" s="11">
        <v>1.25</v>
      </c>
      <c r="M10356" s="11"/>
      <c r="N10356" s="24"/>
      <c r="P10356" s="32"/>
      <c r="T10356" s="19"/>
      <c r="U10356" s="3">
        <v>187</v>
      </c>
      <c r="X10356" t="str">
        <f t="shared" si="631"/>
        <v/>
      </c>
      <c r="Z10356" t="str">
        <f t="shared" si="632"/>
        <v/>
      </c>
      <c r="AB10356" s="9"/>
      <c r="AC10356" t="s">
        <v>5511</v>
      </c>
      <c r="AD10356">
        <f t="shared" si="630"/>
        <v>0</v>
      </c>
      <c r="AF10356" s="3"/>
      <c r="AG10356" t="s">
        <v>1712</v>
      </c>
      <c r="AH10356" s="9" t="s">
        <v>4613</v>
      </c>
    </row>
    <row r="10357" spans="1:34" ht="10.95" customHeight="1" outlineLevel="1" x14ac:dyDescent="0.25">
      <c r="A10357" t="s">
        <v>1710</v>
      </c>
      <c r="C10357" s="3" t="s">
        <v>12986</v>
      </c>
      <c r="D10357" s="3">
        <v>213</v>
      </c>
      <c r="E10357" s="9">
        <v>1905</v>
      </c>
      <c r="F10357" s="7" t="s">
        <v>3424</v>
      </c>
      <c r="G10357" s="7" t="s">
        <v>5040</v>
      </c>
      <c r="H10357" s="8" t="s">
        <v>5511</v>
      </c>
      <c r="I10357" s="8" t="s">
        <v>10711</v>
      </c>
      <c r="J10357" s="19">
        <v>1</v>
      </c>
      <c r="K10357" s="19" t="s">
        <v>7736</v>
      </c>
      <c r="L10357" s="11">
        <v>0.8</v>
      </c>
      <c r="M10357" s="11"/>
      <c r="N10357" s="24"/>
      <c r="P10357" s="32"/>
      <c r="T10357" s="19"/>
      <c r="U10357" s="3">
        <v>188</v>
      </c>
      <c r="X10357" t="str">
        <f t="shared" si="631"/>
        <v/>
      </c>
      <c r="Z10357" t="str">
        <f t="shared" si="632"/>
        <v/>
      </c>
      <c r="AB10357" s="9"/>
      <c r="AC10357" t="s">
        <v>5511</v>
      </c>
      <c r="AD10357">
        <f t="shared" si="630"/>
        <v>0</v>
      </c>
      <c r="AF10357" s="3"/>
      <c r="AG10357" t="s">
        <v>1712</v>
      </c>
      <c r="AH10357" s="9" t="s">
        <v>4925</v>
      </c>
    </row>
    <row r="10358" spans="1:34" ht="10.95" customHeight="1" outlineLevel="1" x14ac:dyDescent="0.25">
      <c r="A10358" t="s">
        <v>1710</v>
      </c>
      <c r="C10358" s="3" t="s">
        <v>12986</v>
      </c>
      <c r="D10358" s="3">
        <v>214</v>
      </c>
      <c r="E10358" s="9">
        <v>1905</v>
      </c>
      <c r="F10358" s="7" t="s">
        <v>1101</v>
      </c>
      <c r="G10358" s="7" t="s">
        <v>5041</v>
      </c>
      <c r="H10358" s="8" t="s">
        <v>5511</v>
      </c>
      <c r="I10358" s="8" t="s">
        <v>10711</v>
      </c>
      <c r="J10358" s="19">
        <v>1</v>
      </c>
      <c r="K10358" s="19" t="s">
        <v>7738</v>
      </c>
      <c r="L10358" s="11"/>
      <c r="M10358" s="11"/>
      <c r="N10358" s="24"/>
      <c r="P10358" s="32"/>
      <c r="T10358" s="19"/>
      <c r="U10358" s="3">
        <v>189</v>
      </c>
      <c r="X10358" t="str">
        <f t="shared" si="631"/>
        <v/>
      </c>
      <c r="Z10358" t="str">
        <f t="shared" si="632"/>
        <v/>
      </c>
      <c r="AB10358" s="9"/>
      <c r="AC10358" t="s">
        <v>5511</v>
      </c>
      <c r="AD10358">
        <f t="shared" si="630"/>
        <v>0</v>
      </c>
      <c r="AF10358" s="3"/>
      <c r="AG10358" t="s">
        <v>1712</v>
      </c>
      <c r="AH10358" s="9" t="s">
        <v>4925</v>
      </c>
    </row>
    <row r="10359" spans="1:34" ht="10.95" customHeight="1" outlineLevel="1" x14ac:dyDescent="0.25">
      <c r="A10359" t="s">
        <v>1710</v>
      </c>
      <c r="C10359" s="3" t="s">
        <v>12986</v>
      </c>
      <c r="D10359" s="3">
        <v>215</v>
      </c>
      <c r="E10359" s="9">
        <v>1905</v>
      </c>
      <c r="F10359" s="7" t="s">
        <v>639</v>
      </c>
      <c r="G10359" s="7" t="s">
        <v>3833</v>
      </c>
      <c r="H10359" s="8" t="s">
        <v>5511</v>
      </c>
      <c r="I10359" s="8" t="s">
        <v>10711</v>
      </c>
      <c r="J10359" s="19">
        <v>1</v>
      </c>
      <c r="K10359" s="19" t="s">
        <v>7738</v>
      </c>
      <c r="L10359" s="11"/>
      <c r="M10359" s="11"/>
      <c r="N10359" s="24"/>
      <c r="P10359" s="32"/>
      <c r="T10359" s="19"/>
      <c r="U10359" s="3">
        <v>190</v>
      </c>
      <c r="X10359" t="str">
        <f t="shared" si="631"/>
        <v/>
      </c>
      <c r="Z10359" t="str">
        <f t="shared" si="632"/>
        <v/>
      </c>
      <c r="AB10359" s="9"/>
      <c r="AC10359" t="s">
        <v>5511</v>
      </c>
      <c r="AD10359">
        <f t="shared" si="630"/>
        <v>0</v>
      </c>
      <c r="AF10359" s="3"/>
      <c r="AG10359" t="s">
        <v>1712</v>
      </c>
      <c r="AH10359" s="9" t="s">
        <v>4925</v>
      </c>
    </row>
    <row r="10360" spans="1:34" ht="10.95" customHeight="1" outlineLevel="1" x14ac:dyDescent="0.25">
      <c r="A10360" t="s">
        <v>1710</v>
      </c>
      <c r="C10360" s="3" t="s">
        <v>12986</v>
      </c>
      <c r="D10360" s="3">
        <v>216</v>
      </c>
      <c r="E10360" s="9">
        <v>1905</v>
      </c>
      <c r="F10360" s="7" t="s">
        <v>633</v>
      </c>
      <c r="G10360" s="7" t="s">
        <v>1647</v>
      </c>
      <c r="H10360" s="8" t="s">
        <v>5511</v>
      </c>
      <c r="I10360" s="8" t="s">
        <v>10711</v>
      </c>
      <c r="J10360" s="19">
        <v>1</v>
      </c>
      <c r="K10360" s="19" t="s">
        <v>7738</v>
      </c>
      <c r="L10360" s="11"/>
      <c r="M10360" s="11"/>
      <c r="N10360" s="24"/>
      <c r="P10360" s="32"/>
      <c r="T10360" s="19"/>
      <c r="U10360" s="3">
        <v>191</v>
      </c>
      <c r="X10360" t="str">
        <f t="shared" si="631"/>
        <v/>
      </c>
      <c r="Z10360" t="str">
        <f t="shared" si="632"/>
        <v/>
      </c>
      <c r="AB10360" s="9"/>
      <c r="AC10360" t="s">
        <v>5511</v>
      </c>
      <c r="AD10360">
        <f t="shared" ref="AD10360:AD10423" si="633">COUNTIF(H10360,"*Fuji*")</f>
        <v>0</v>
      </c>
      <c r="AF10360" s="3"/>
      <c r="AG10360" t="s">
        <v>1712</v>
      </c>
      <c r="AH10360" s="9" t="s">
        <v>4925</v>
      </c>
    </row>
    <row r="10361" spans="1:34" ht="10.95" customHeight="1" outlineLevel="1" x14ac:dyDescent="0.25">
      <c r="A10361" t="s">
        <v>1710</v>
      </c>
      <c r="C10361" s="3" t="s">
        <v>12986</v>
      </c>
      <c r="D10361" s="3" t="s">
        <v>4065</v>
      </c>
      <c r="E10361" s="9">
        <v>1905</v>
      </c>
      <c r="F10361" s="7" t="s">
        <v>6389</v>
      </c>
      <c r="G10361" s="7" t="s">
        <v>6451</v>
      </c>
      <c r="H10361" s="8" t="s">
        <v>5511</v>
      </c>
      <c r="I10361" s="8"/>
      <c r="J10361" s="19">
        <v>3</v>
      </c>
      <c r="K10361" s="19" t="s">
        <v>7736</v>
      </c>
      <c r="L10361" s="11">
        <v>0.6</v>
      </c>
      <c r="M10361" s="11"/>
      <c r="N10361" s="24"/>
      <c r="P10361" s="32"/>
      <c r="T10361" s="19"/>
      <c r="U10361" s="3">
        <v>237</v>
      </c>
      <c r="X10361" t="str">
        <f t="shared" si="631"/>
        <v/>
      </c>
      <c r="Z10361" t="str">
        <f t="shared" si="632"/>
        <v/>
      </c>
      <c r="AB10361" s="9"/>
      <c r="AC10361" t="s">
        <v>5511</v>
      </c>
      <c r="AD10361">
        <f t="shared" si="633"/>
        <v>0</v>
      </c>
      <c r="AF10361" s="3"/>
      <c r="AG10361" t="s">
        <v>1712</v>
      </c>
      <c r="AH10361" s="9" t="s">
        <v>4613</v>
      </c>
    </row>
    <row r="10362" spans="1:34" ht="10.95" customHeight="1" outlineLevel="1" x14ac:dyDescent="0.25">
      <c r="A10362" t="s">
        <v>1710</v>
      </c>
      <c r="C10362" s="3" t="s">
        <v>12986</v>
      </c>
      <c r="D10362" s="3" t="s">
        <v>4065</v>
      </c>
      <c r="E10362" s="9">
        <v>1905</v>
      </c>
      <c r="F10362" s="7" t="s">
        <v>4735</v>
      </c>
      <c r="G10362" s="7" t="s">
        <v>1676</v>
      </c>
      <c r="H10362" s="8" t="s">
        <v>5511</v>
      </c>
      <c r="I10362" s="8"/>
      <c r="J10362" s="19">
        <v>3</v>
      </c>
      <c r="K10362" s="19" t="s">
        <v>7736</v>
      </c>
      <c r="L10362" s="11">
        <v>0.6</v>
      </c>
      <c r="M10362" s="11"/>
      <c r="N10362" s="24"/>
      <c r="P10362" s="32"/>
      <c r="T10362" s="19"/>
      <c r="U10362" s="3">
        <v>238</v>
      </c>
      <c r="X10362" t="str">
        <f t="shared" si="631"/>
        <v/>
      </c>
      <c r="Z10362" t="str">
        <f t="shared" si="632"/>
        <v/>
      </c>
      <c r="AB10362" s="9"/>
      <c r="AC10362" t="s">
        <v>5511</v>
      </c>
      <c r="AD10362">
        <f t="shared" si="633"/>
        <v>0</v>
      </c>
      <c r="AF10362" s="3"/>
      <c r="AG10362" t="s">
        <v>1712</v>
      </c>
      <c r="AH10362" s="9" t="s">
        <v>4613</v>
      </c>
    </row>
    <row r="10363" spans="1:34" ht="10.95" customHeight="1" outlineLevel="1" x14ac:dyDescent="0.25">
      <c r="A10363" t="s">
        <v>1710</v>
      </c>
      <c r="C10363" s="3" t="s">
        <v>12986</v>
      </c>
      <c r="D10363" s="3" t="s">
        <v>4065</v>
      </c>
      <c r="E10363" s="9">
        <v>1905</v>
      </c>
      <c r="F10363" s="7" t="s">
        <v>3220</v>
      </c>
      <c r="G10363" s="7" t="s">
        <v>5483</v>
      </c>
      <c r="H10363" s="8" t="s">
        <v>5511</v>
      </c>
      <c r="I10363" s="8"/>
      <c r="J10363" s="19">
        <v>3</v>
      </c>
      <c r="K10363" s="19" t="s">
        <v>7738</v>
      </c>
      <c r="L10363" s="11"/>
      <c r="M10363" s="11"/>
      <c r="N10363" s="24"/>
      <c r="P10363" s="32"/>
      <c r="T10363" s="19"/>
      <c r="U10363" s="3">
        <v>239</v>
      </c>
      <c r="X10363" t="str">
        <f t="shared" si="631"/>
        <v/>
      </c>
      <c r="Z10363" t="str">
        <f t="shared" si="632"/>
        <v/>
      </c>
      <c r="AB10363" s="9"/>
      <c r="AC10363" t="s">
        <v>5511</v>
      </c>
      <c r="AD10363">
        <f t="shared" si="633"/>
        <v>0</v>
      </c>
      <c r="AF10363" s="3"/>
      <c r="AG10363" t="s">
        <v>1712</v>
      </c>
      <c r="AH10363" s="9" t="s">
        <v>4613</v>
      </c>
    </row>
    <row r="10364" spans="1:34" ht="10.95" customHeight="1" outlineLevel="1" x14ac:dyDescent="0.25">
      <c r="A10364" t="s">
        <v>1710</v>
      </c>
      <c r="C10364" s="3" t="s">
        <v>12986</v>
      </c>
      <c r="D10364" s="3" t="s">
        <v>4065</v>
      </c>
      <c r="E10364" s="9">
        <v>1905</v>
      </c>
      <c r="F10364" s="7" t="s">
        <v>184</v>
      </c>
      <c r="G10364" s="7" t="s">
        <v>1647</v>
      </c>
      <c r="H10364" s="8" t="s">
        <v>5511</v>
      </c>
      <c r="I10364" s="8"/>
      <c r="J10364" s="19">
        <v>3</v>
      </c>
      <c r="K10364" s="19" t="s">
        <v>7736</v>
      </c>
      <c r="L10364" s="11">
        <v>0.5</v>
      </c>
      <c r="M10364" s="11"/>
      <c r="N10364" s="24"/>
      <c r="P10364" s="32"/>
      <c r="T10364" s="19"/>
      <c r="U10364" s="3">
        <v>240</v>
      </c>
      <c r="X10364" t="str">
        <f t="shared" si="631"/>
        <v/>
      </c>
      <c r="Z10364" t="str">
        <f t="shared" si="632"/>
        <v/>
      </c>
      <c r="AB10364" s="9"/>
      <c r="AC10364" t="s">
        <v>5511</v>
      </c>
      <c r="AD10364">
        <f t="shared" si="633"/>
        <v>0</v>
      </c>
      <c r="AF10364" s="3"/>
      <c r="AG10364" t="s">
        <v>1712</v>
      </c>
      <c r="AH10364" s="9" t="s">
        <v>4613</v>
      </c>
    </row>
    <row r="10365" spans="1:34" ht="10.95" customHeight="1" outlineLevel="1" x14ac:dyDescent="0.25">
      <c r="A10365" t="s">
        <v>1710</v>
      </c>
      <c r="C10365" s="3" t="s">
        <v>12986</v>
      </c>
      <c r="D10365" s="3" t="s">
        <v>4065</v>
      </c>
      <c r="E10365" s="9">
        <v>1905</v>
      </c>
      <c r="F10365" s="7" t="s">
        <v>5142</v>
      </c>
      <c r="G10365" s="7" t="s">
        <v>4461</v>
      </c>
      <c r="H10365" s="8" t="s">
        <v>5511</v>
      </c>
      <c r="I10365" s="8"/>
      <c r="J10365" s="19">
        <v>3</v>
      </c>
      <c r="K10365" s="19" t="s">
        <v>7736</v>
      </c>
      <c r="L10365" s="11">
        <v>1.1000000000000001</v>
      </c>
      <c r="M10365" s="11"/>
      <c r="N10365" s="24"/>
      <c r="P10365" s="32"/>
      <c r="T10365" s="19"/>
      <c r="U10365" s="3">
        <v>241</v>
      </c>
      <c r="X10365" t="str">
        <f t="shared" si="631"/>
        <v/>
      </c>
      <c r="Z10365" t="str">
        <f t="shared" si="632"/>
        <v/>
      </c>
      <c r="AB10365" s="9"/>
      <c r="AC10365" t="s">
        <v>5511</v>
      </c>
      <c r="AD10365">
        <f t="shared" si="633"/>
        <v>0</v>
      </c>
      <c r="AF10365" s="3"/>
      <c r="AG10365" t="s">
        <v>1712</v>
      </c>
      <c r="AH10365" s="9" t="s">
        <v>4613</v>
      </c>
    </row>
    <row r="10366" spans="1:34" ht="10.95" customHeight="1" outlineLevel="1" x14ac:dyDescent="0.25">
      <c r="A10366" t="s">
        <v>1710</v>
      </c>
      <c r="C10366" s="3" t="s">
        <v>12986</v>
      </c>
      <c r="D10366" s="3" t="s">
        <v>4065</v>
      </c>
      <c r="E10366" s="9">
        <v>1905</v>
      </c>
      <c r="F10366" s="7" t="s">
        <v>1632</v>
      </c>
      <c r="G10366" s="7" t="s">
        <v>634</v>
      </c>
      <c r="H10366" s="8" t="s">
        <v>5511</v>
      </c>
      <c r="I10366" s="8"/>
      <c r="J10366" s="19">
        <v>3</v>
      </c>
      <c r="K10366" s="19" t="s">
        <v>7736</v>
      </c>
      <c r="L10366" s="11">
        <v>0.3</v>
      </c>
      <c r="M10366" s="11"/>
      <c r="N10366" s="24"/>
      <c r="P10366" s="32"/>
      <c r="T10366" s="19"/>
      <c r="U10366" s="3">
        <v>242</v>
      </c>
      <c r="X10366" t="str">
        <f t="shared" si="631"/>
        <v/>
      </c>
      <c r="Z10366" t="str">
        <f t="shared" si="632"/>
        <v/>
      </c>
      <c r="AB10366" s="9"/>
      <c r="AC10366" t="s">
        <v>5511</v>
      </c>
      <c r="AD10366">
        <f t="shared" si="633"/>
        <v>0</v>
      </c>
      <c r="AF10366" s="3"/>
      <c r="AG10366" t="s">
        <v>1712</v>
      </c>
      <c r="AH10366" s="9" t="s">
        <v>4925</v>
      </c>
    </row>
    <row r="10367" spans="1:34" ht="10.95" customHeight="1" outlineLevel="1" x14ac:dyDescent="0.25">
      <c r="A10367" t="s">
        <v>1710</v>
      </c>
      <c r="C10367" s="3" t="s">
        <v>12986</v>
      </c>
      <c r="D10367" s="3" t="s">
        <v>4065</v>
      </c>
      <c r="E10367" s="9">
        <v>1905</v>
      </c>
      <c r="F10367" s="7" t="s">
        <v>5141</v>
      </c>
      <c r="G10367" s="7" t="s">
        <v>5619</v>
      </c>
      <c r="H10367" s="8" t="s">
        <v>5511</v>
      </c>
      <c r="I10367" s="8"/>
      <c r="J10367" s="19">
        <v>3</v>
      </c>
      <c r="K10367" s="19" t="s">
        <v>7736</v>
      </c>
      <c r="L10367" s="11">
        <v>0.3</v>
      </c>
      <c r="M10367" s="11"/>
      <c r="N10367" s="24"/>
      <c r="P10367" s="32"/>
      <c r="T10367" s="19"/>
      <c r="U10367" s="3">
        <v>243</v>
      </c>
      <c r="X10367" t="str">
        <f t="shared" si="631"/>
        <v/>
      </c>
      <c r="Z10367" t="str">
        <f t="shared" si="632"/>
        <v/>
      </c>
      <c r="AB10367" s="9"/>
      <c r="AC10367" t="s">
        <v>5511</v>
      </c>
      <c r="AD10367">
        <f t="shared" si="633"/>
        <v>0</v>
      </c>
      <c r="AF10367" s="3"/>
      <c r="AG10367" t="s">
        <v>1712</v>
      </c>
      <c r="AH10367" s="9" t="s">
        <v>4613</v>
      </c>
    </row>
    <row r="10368" spans="1:34" ht="10.95" customHeight="1" outlineLevel="1" x14ac:dyDescent="0.25">
      <c r="A10368" t="s">
        <v>1710</v>
      </c>
      <c r="C10368" s="3" t="s">
        <v>12986</v>
      </c>
      <c r="D10368" s="3" t="s">
        <v>4065</v>
      </c>
      <c r="E10368" s="9">
        <v>1905</v>
      </c>
      <c r="F10368" s="7" t="s">
        <v>5242</v>
      </c>
      <c r="G10368" s="7" t="s">
        <v>5041</v>
      </c>
      <c r="H10368" s="8" t="s">
        <v>5511</v>
      </c>
      <c r="I10368" s="8"/>
      <c r="J10368" s="19">
        <v>3</v>
      </c>
      <c r="K10368" s="19" t="s">
        <v>7736</v>
      </c>
      <c r="L10368" s="11">
        <v>0.6</v>
      </c>
      <c r="M10368" s="11"/>
      <c r="N10368" s="24"/>
      <c r="P10368" s="32"/>
      <c r="T10368" s="19"/>
      <c r="U10368" s="3">
        <v>244</v>
      </c>
      <c r="X10368" t="str">
        <f t="shared" si="631"/>
        <v/>
      </c>
      <c r="Z10368" t="str">
        <f t="shared" si="632"/>
        <v/>
      </c>
      <c r="AB10368" s="9"/>
      <c r="AC10368" t="s">
        <v>5511</v>
      </c>
      <c r="AD10368">
        <f t="shared" si="633"/>
        <v>0</v>
      </c>
      <c r="AF10368" s="3"/>
      <c r="AG10368" t="s">
        <v>1712</v>
      </c>
      <c r="AH10368" s="9" t="s">
        <v>4613</v>
      </c>
    </row>
    <row r="10369" spans="1:34" ht="10.95" customHeight="1" outlineLevel="1" collapsed="1" x14ac:dyDescent="0.25">
      <c r="A10369" t="s">
        <v>1710</v>
      </c>
      <c r="C10369" s="3" t="s">
        <v>12986</v>
      </c>
      <c r="D10369" s="3" t="s">
        <v>4065</v>
      </c>
      <c r="E10369" s="9">
        <v>1905</v>
      </c>
      <c r="F10369" s="7" t="s">
        <v>2977</v>
      </c>
      <c r="G10369" s="7" t="s">
        <v>5034</v>
      </c>
      <c r="H10369" s="8" t="s">
        <v>5511</v>
      </c>
      <c r="I10369" s="8"/>
      <c r="J10369" s="19">
        <v>3</v>
      </c>
      <c r="K10369" s="19" t="s">
        <v>7736</v>
      </c>
      <c r="L10369" s="11">
        <v>0.3</v>
      </c>
      <c r="M10369" s="11"/>
      <c r="N10369" s="24"/>
      <c r="P10369" s="32"/>
      <c r="T10369" s="19"/>
      <c r="U10369" s="3">
        <v>245</v>
      </c>
      <c r="X10369" t="str">
        <f t="shared" si="631"/>
        <v/>
      </c>
      <c r="Z10369" t="str">
        <f t="shared" si="632"/>
        <v/>
      </c>
      <c r="AB10369" s="9"/>
      <c r="AC10369" t="s">
        <v>5511</v>
      </c>
      <c r="AD10369">
        <f t="shared" si="633"/>
        <v>0</v>
      </c>
      <c r="AF10369" s="3"/>
      <c r="AG10369" t="s">
        <v>1712</v>
      </c>
      <c r="AH10369" s="9" t="s">
        <v>4613</v>
      </c>
    </row>
    <row r="10370" spans="1:34" ht="10.95" customHeight="1" outlineLevel="1" x14ac:dyDescent="0.25">
      <c r="A10370" t="s">
        <v>1710</v>
      </c>
      <c r="C10370" s="3" t="s">
        <v>12986</v>
      </c>
      <c r="D10370" s="3" t="s">
        <v>4065</v>
      </c>
      <c r="E10370" s="9">
        <v>1905</v>
      </c>
      <c r="F10370" s="7" t="s">
        <v>3424</v>
      </c>
      <c r="G10370" s="7" t="s">
        <v>1123</v>
      </c>
      <c r="H10370" s="8" t="s">
        <v>5511</v>
      </c>
      <c r="I10370" s="8"/>
      <c r="J10370" s="19">
        <v>3</v>
      </c>
      <c r="K10370" s="19" t="s">
        <v>7736</v>
      </c>
      <c r="L10370" s="11">
        <v>0.3</v>
      </c>
      <c r="M10370" s="11"/>
      <c r="N10370" s="24"/>
      <c r="P10370" s="32"/>
      <c r="T10370" s="19"/>
      <c r="U10370" s="3">
        <v>246</v>
      </c>
      <c r="X10370" t="str">
        <f t="shared" ref="X10370:X10433" si="634">IF(COUNTIF(F10370,"*fdc*"),1,"")</f>
        <v/>
      </c>
      <c r="Z10370" t="str">
        <f t="shared" ref="Z10370:Z10433" si="635">IF(COUNTIF(F10370,"*s/s*"),1,"")</f>
        <v/>
      </c>
      <c r="AB10370" s="9"/>
      <c r="AC10370" t="s">
        <v>5511</v>
      </c>
      <c r="AD10370">
        <f t="shared" si="633"/>
        <v>0</v>
      </c>
      <c r="AF10370" s="3"/>
      <c r="AG10370" t="s">
        <v>1712</v>
      </c>
      <c r="AH10370" s="9" t="s">
        <v>4925</v>
      </c>
    </row>
    <row r="10371" spans="1:34" ht="10.95" customHeight="1" outlineLevel="1" x14ac:dyDescent="0.25">
      <c r="A10371" t="s">
        <v>1710</v>
      </c>
      <c r="C10371" s="3" t="s">
        <v>12986</v>
      </c>
      <c r="D10371" s="3" t="s">
        <v>4065</v>
      </c>
      <c r="E10371" s="9">
        <v>1905</v>
      </c>
      <c r="F10371" s="7" t="s">
        <v>1101</v>
      </c>
      <c r="G10371" s="7" t="s">
        <v>3835</v>
      </c>
      <c r="H10371" s="8" t="s">
        <v>5511</v>
      </c>
      <c r="I10371" s="8"/>
      <c r="J10371" s="19">
        <v>3</v>
      </c>
      <c r="K10371" s="19" t="s">
        <v>7736</v>
      </c>
      <c r="L10371" s="11">
        <v>0.3</v>
      </c>
      <c r="M10371" s="11"/>
      <c r="N10371" s="24"/>
      <c r="P10371" s="32"/>
      <c r="T10371" s="19"/>
      <c r="U10371" s="3">
        <v>247</v>
      </c>
      <c r="X10371" t="str">
        <f t="shared" si="634"/>
        <v/>
      </c>
      <c r="Z10371" t="str">
        <f t="shared" si="635"/>
        <v/>
      </c>
      <c r="AB10371" s="9"/>
      <c r="AC10371" t="s">
        <v>5511</v>
      </c>
      <c r="AD10371">
        <f t="shared" si="633"/>
        <v>0</v>
      </c>
      <c r="AF10371" s="3"/>
      <c r="AG10371" t="s">
        <v>1712</v>
      </c>
      <c r="AH10371" s="9" t="s">
        <v>4925</v>
      </c>
    </row>
    <row r="10372" spans="1:34" ht="10.95" customHeight="1" outlineLevel="1" x14ac:dyDescent="0.25">
      <c r="A10372" t="s">
        <v>1710</v>
      </c>
      <c r="C10372" s="3" t="s">
        <v>12986</v>
      </c>
      <c r="D10372" s="3" t="s">
        <v>4065</v>
      </c>
      <c r="E10372" s="9">
        <v>1905</v>
      </c>
      <c r="F10372" s="7" t="s">
        <v>639</v>
      </c>
      <c r="G10372" s="7" t="s">
        <v>4009</v>
      </c>
      <c r="H10372" s="8" t="s">
        <v>5511</v>
      </c>
      <c r="I10372" s="8"/>
      <c r="J10372" s="19">
        <v>3</v>
      </c>
      <c r="K10372" s="19" t="s">
        <v>7736</v>
      </c>
      <c r="L10372" s="11">
        <v>0.6</v>
      </c>
      <c r="M10372" s="11"/>
      <c r="N10372" s="24"/>
      <c r="P10372" s="32"/>
      <c r="T10372" s="19"/>
      <c r="U10372" s="3">
        <v>248</v>
      </c>
      <c r="X10372" t="str">
        <f t="shared" si="634"/>
        <v/>
      </c>
      <c r="Z10372" t="str">
        <f t="shared" si="635"/>
        <v/>
      </c>
      <c r="AB10372" s="9"/>
      <c r="AC10372" t="s">
        <v>5511</v>
      </c>
      <c r="AD10372">
        <f t="shared" si="633"/>
        <v>0</v>
      </c>
      <c r="AF10372" s="3"/>
      <c r="AG10372" t="s">
        <v>1712</v>
      </c>
      <c r="AH10372" s="9" t="s">
        <v>4925</v>
      </c>
    </row>
    <row r="10373" spans="1:34" ht="10.95" customHeight="1" outlineLevel="1" x14ac:dyDescent="0.25">
      <c r="A10373" t="s">
        <v>1710</v>
      </c>
      <c r="C10373" s="3" t="s">
        <v>12986</v>
      </c>
      <c r="D10373" s="3">
        <v>217</v>
      </c>
      <c r="E10373" s="9">
        <v>1906</v>
      </c>
      <c r="F10373" s="7" t="s">
        <v>21990</v>
      </c>
      <c r="G10373" s="7" t="s">
        <v>4009</v>
      </c>
      <c r="H10373" s="8" t="s">
        <v>5511</v>
      </c>
      <c r="I10373" s="8" t="s">
        <v>16715</v>
      </c>
      <c r="J10373" s="19">
        <v>1</v>
      </c>
      <c r="K10373" s="19" t="s">
        <v>7736</v>
      </c>
      <c r="L10373" s="11">
        <v>3.5</v>
      </c>
      <c r="M10373" s="11"/>
      <c r="N10373" s="24"/>
      <c r="P10373" s="32"/>
      <c r="T10373" s="19"/>
      <c r="U10373" s="3">
        <v>193</v>
      </c>
      <c r="X10373" t="str">
        <f t="shared" si="634"/>
        <v/>
      </c>
      <c r="Z10373" t="str">
        <f t="shared" si="635"/>
        <v/>
      </c>
      <c r="AB10373" s="9"/>
      <c r="AC10373" t="s">
        <v>5511</v>
      </c>
      <c r="AD10373">
        <f t="shared" si="633"/>
        <v>0</v>
      </c>
      <c r="AF10373" s="3"/>
      <c r="AG10373" t="s">
        <v>1712</v>
      </c>
      <c r="AH10373" s="9" t="s">
        <v>4925</v>
      </c>
    </row>
    <row r="10374" spans="1:34" ht="10.95" customHeight="1" outlineLevel="1" x14ac:dyDescent="0.25">
      <c r="A10374" t="s">
        <v>1710</v>
      </c>
      <c r="C10374" s="3" t="s">
        <v>12986</v>
      </c>
      <c r="D10374" s="3">
        <v>225</v>
      </c>
      <c r="E10374" s="9">
        <v>1906</v>
      </c>
      <c r="F10374" s="7" t="s">
        <v>3673</v>
      </c>
      <c r="G10374" s="7" t="s">
        <v>4009</v>
      </c>
      <c r="H10374" s="8" t="s">
        <v>5511</v>
      </c>
      <c r="I10374" s="8" t="s">
        <v>16715</v>
      </c>
      <c r="J10374" s="19">
        <v>1</v>
      </c>
      <c r="K10374" s="19" t="s">
        <v>7738</v>
      </c>
      <c r="L10374" s="11"/>
      <c r="M10374" s="11"/>
      <c r="N10374" s="24"/>
      <c r="P10374" s="32"/>
      <c r="T10374" s="19"/>
      <c r="U10374" s="3" t="s">
        <v>3672</v>
      </c>
      <c r="X10374" t="str">
        <f t="shared" si="634"/>
        <v/>
      </c>
      <c r="Z10374" t="str">
        <f t="shared" si="635"/>
        <v/>
      </c>
      <c r="AB10374" s="9"/>
      <c r="AC10374" t="s">
        <v>5511</v>
      </c>
      <c r="AD10374">
        <f t="shared" si="633"/>
        <v>0</v>
      </c>
      <c r="AF10374" s="3"/>
      <c r="AG10374" t="s">
        <v>1712</v>
      </c>
      <c r="AH10374" s="9" t="s">
        <v>4623</v>
      </c>
    </row>
    <row r="10375" spans="1:34" ht="10.95" customHeight="1" outlineLevel="1" x14ac:dyDescent="0.25">
      <c r="A10375" t="s">
        <v>1710</v>
      </c>
      <c r="C10375" s="3" t="s">
        <v>12986</v>
      </c>
      <c r="D10375" s="3">
        <v>218</v>
      </c>
      <c r="E10375" s="9">
        <v>1906</v>
      </c>
      <c r="F10375" s="7" t="s">
        <v>21991</v>
      </c>
      <c r="G10375" s="7" t="s">
        <v>1647</v>
      </c>
      <c r="H10375" s="8" t="s">
        <v>5511</v>
      </c>
      <c r="I10375" s="8" t="s">
        <v>16715</v>
      </c>
      <c r="J10375" s="19">
        <v>1</v>
      </c>
      <c r="K10375" s="19" t="s">
        <v>7736</v>
      </c>
      <c r="L10375" s="11">
        <v>0.75</v>
      </c>
      <c r="M10375" s="11"/>
      <c r="N10375" s="24"/>
      <c r="P10375" s="32"/>
      <c r="T10375" s="19"/>
      <c r="U10375" s="3">
        <v>194</v>
      </c>
      <c r="X10375" t="str">
        <f t="shared" si="634"/>
        <v/>
      </c>
      <c r="Z10375" t="str">
        <f t="shared" si="635"/>
        <v/>
      </c>
      <c r="AB10375" s="9"/>
      <c r="AC10375" t="s">
        <v>5511</v>
      </c>
      <c r="AD10375">
        <f t="shared" si="633"/>
        <v>0</v>
      </c>
      <c r="AF10375" s="3"/>
      <c r="AG10375" t="s">
        <v>1712</v>
      </c>
      <c r="AH10375" s="9" t="s">
        <v>4613</v>
      </c>
    </row>
    <row r="10376" spans="1:34" ht="10.95" customHeight="1" outlineLevel="1" x14ac:dyDescent="0.25">
      <c r="A10376" t="s">
        <v>1710</v>
      </c>
      <c r="C10376" s="3" t="s">
        <v>12986</v>
      </c>
      <c r="D10376" s="3" t="s">
        <v>5206</v>
      </c>
      <c r="E10376" s="9">
        <v>1906</v>
      </c>
      <c r="F10376" s="7" t="s">
        <v>21992</v>
      </c>
      <c r="G10376" s="7" t="s">
        <v>1647</v>
      </c>
      <c r="H10376" s="8" t="s">
        <v>5511</v>
      </c>
      <c r="I10376" s="8" t="s">
        <v>16715</v>
      </c>
      <c r="J10376" s="19">
        <v>1</v>
      </c>
      <c r="K10376" s="19" t="s">
        <v>20092</v>
      </c>
      <c r="L10376" s="11"/>
      <c r="M10376" s="11"/>
      <c r="N10376" s="24"/>
      <c r="P10376" s="32"/>
      <c r="T10376" s="19"/>
      <c r="U10376" s="3" t="s">
        <v>3674</v>
      </c>
      <c r="W10376" t="s">
        <v>7738</v>
      </c>
      <c r="X10376" t="str">
        <f t="shared" si="634"/>
        <v/>
      </c>
      <c r="Z10376" t="str">
        <f t="shared" si="635"/>
        <v/>
      </c>
      <c r="AB10376" s="9"/>
      <c r="AC10376" t="s">
        <v>5511</v>
      </c>
      <c r="AD10376">
        <f t="shared" si="633"/>
        <v>0</v>
      </c>
      <c r="AF10376" s="3"/>
      <c r="AG10376" t="s">
        <v>1712</v>
      </c>
      <c r="AH10376" s="9" t="s">
        <v>4925</v>
      </c>
    </row>
    <row r="10377" spans="1:34" ht="10.95" customHeight="1" outlineLevel="1" x14ac:dyDescent="0.25">
      <c r="A10377" t="s">
        <v>1710</v>
      </c>
      <c r="C10377" s="3" t="s">
        <v>12986</v>
      </c>
      <c r="D10377" s="3" t="s">
        <v>5207</v>
      </c>
      <c r="E10377" s="9">
        <v>1906</v>
      </c>
      <c r="F10377" s="7" t="s">
        <v>6473</v>
      </c>
      <c r="G10377" s="7" t="s">
        <v>1647</v>
      </c>
      <c r="H10377" s="8" t="s">
        <v>5511</v>
      </c>
      <c r="I10377" s="8" t="s">
        <v>16715</v>
      </c>
      <c r="J10377" s="19">
        <v>1</v>
      </c>
      <c r="K10377" s="19" t="s">
        <v>20092</v>
      </c>
      <c r="L10377" s="11"/>
      <c r="M10377" s="11"/>
      <c r="N10377" s="24"/>
      <c r="P10377" s="32"/>
      <c r="T10377" s="19"/>
      <c r="U10377" s="3" t="s">
        <v>3675</v>
      </c>
      <c r="X10377" t="str">
        <f t="shared" si="634"/>
        <v/>
      </c>
      <c r="Z10377" t="str">
        <f t="shared" si="635"/>
        <v/>
      </c>
      <c r="AB10377" s="9"/>
      <c r="AC10377" t="s">
        <v>5511</v>
      </c>
      <c r="AD10377">
        <f t="shared" si="633"/>
        <v>0</v>
      </c>
      <c r="AF10377" s="3"/>
      <c r="AG10377" t="s">
        <v>1712</v>
      </c>
      <c r="AH10377" s="9" t="s">
        <v>4925</v>
      </c>
    </row>
    <row r="10378" spans="1:34" ht="10.95" customHeight="1" outlineLevel="1" x14ac:dyDescent="0.25">
      <c r="A10378" t="s">
        <v>1710</v>
      </c>
      <c r="C10378" s="3" t="s">
        <v>12986</v>
      </c>
      <c r="D10378" s="3" t="s">
        <v>5208</v>
      </c>
      <c r="E10378" s="9">
        <v>1906</v>
      </c>
      <c r="F10378" s="7" t="s">
        <v>3677</v>
      </c>
      <c r="G10378" s="7" t="s">
        <v>1647</v>
      </c>
      <c r="H10378" s="8" t="s">
        <v>5511</v>
      </c>
      <c r="I10378" s="8" t="s">
        <v>16715</v>
      </c>
      <c r="J10378" s="19">
        <v>1</v>
      </c>
      <c r="K10378" s="19" t="s">
        <v>20092</v>
      </c>
      <c r="L10378" s="11"/>
      <c r="M10378" s="11"/>
      <c r="N10378" s="24"/>
      <c r="P10378" s="32"/>
      <c r="T10378" s="19"/>
      <c r="U10378" s="3" t="s">
        <v>3676</v>
      </c>
      <c r="X10378" t="str">
        <f t="shared" si="634"/>
        <v/>
      </c>
      <c r="Z10378" t="str">
        <f t="shared" si="635"/>
        <v/>
      </c>
      <c r="AB10378" s="9"/>
      <c r="AC10378" t="s">
        <v>5511</v>
      </c>
      <c r="AD10378">
        <f t="shared" si="633"/>
        <v>0</v>
      </c>
      <c r="AF10378" s="3"/>
      <c r="AG10378" t="s">
        <v>1712</v>
      </c>
      <c r="AH10378" s="9" t="s">
        <v>4925</v>
      </c>
    </row>
    <row r="10379" spans="1:34" ht="10.95" customHeight="1" outlineLevel="1" x14ac:dyDescent="0.25">
      <c r="A10379" t="s">
        <v>1710</v>
      </c>
      <c r="C10379" s="3" t="s">
        <v>12986</v>
      </c>
      <c r="D10379" s="3" t="s">
        <v>16713</v>
      </c>
      <c r="E10379" s="9">
        <v>1906</v>
      </c>
      <c r="F10379" s="7" t="s">
        <v>3679</v>
      </c>
      <c r="G10379" s="7" t="s">
        <v>1647</v>
      </c>
      <c r="H10379" s="8" t="s">
        <v>5511</v>
      </c>
      <c r="I10379" s="8" t="s">
        <v>16715</v>
      </c>
      <c r="J10379" s="19">
        <v>1</v>
      </c>
      <c r="K10379" s="19" t="s">
        <v>20092</v>
      </c>
      <c r="L10379" s="11"/>
      <c r="M10379" s="11"/>
      <c r="N10379" s="24"/>
      <c r="P10379" s="32"/>
      <c r="T10379" s="19"/>
      <c r="U10379" s="3" t="s">
        <v>3678</v>
      </c>
      <c r="W10379" t="s">
        <v>7738</v>
      </c>
      <c r="X10379" t="str">
        <f t="shared" si="634"/>
        <v/>
      </c>
      <c r="Z10379" t="str">
        <f t="shared" si="635"/>
        <v/>
      </c>
      <c r="AB10379" s="9"/>
      <c r="AC10379" t="s">
        <v>5511</v>
      </c>
      <c r="AD10379">
        <f t="shared" si="633"/>
        <v>0</v>
      </c>
      <c r="AF10379" s="3"/>
      <c r="AG10379" t="s">
        <v>1712</v>
      </c>
      <c r="AH10379" s="9" t="s">
        <v>4925</v>
      </c>
    </row>
    <row r="10380" spans="1:34" ht="10.95" customHeight="1" outlineLevel="1" x14ac:dyDescent="0.25">
      <c r="A10380" t="s">
        <v>1710</v>
      </c>
      <c r="C10380" s="3" t="s">
        <v>12986</v>
      </c>
      <c r="D10380" s="3">
        <v>226</v>
      </c>
      <c r="E10380" s="9">
        <v>1906</v>
      </c>
      <c r="F10380" s="7" t="s">
        <v>3963</v>
      </c>
      <c r="G10380" s="7" t="s">
        <v>1647</v>
      </c>
      <c r="H10380" s="8" t="s">
        <v>5511</v>
      </c>
      <c r="I10380" s="8" t="s">
        <v>16715</v>
      </c>
      <c r="J10380" s="19">
        <v>1</v>
      </c>
      <c r="K10380" s="19" t="s">
        <v>7738</v>
      </c>
      <c r="L10380" s="11"/>
      <c r="M10380" s="11"/>
      <c r="N10380" s="24"/>
      <c r="P10380" s="32"/>
      <c r="T10380" s="19"/>
      <c r="U10380" s="3" t="s">
        <v>3680</v>
      </c>
      <c r="X10380" t="str">
        <f t="shared" si="634"/>
        <v/>
      </c>
      <c r="Z10380" t="str">
        <f t="shared" si="635"/>
        <v/>
      </c>
      <c r="AB10380" s="9"/>
      <c r="AC10380" t="s">
        <v>5511</v>
      </c>
      <c r="AD10380">
        <f t="shared" si="633"/>
        <v>0</v>
      </c>
      <c r="AF10380" s="3"/>
      <c r="AG10380" t="s">
        <v>1712</v>
      </c>
      <c r="AH10380" s="9" t="s">
        <v>4613</v>
      </c>
    </row>
    <row r="10381" spans="1:34" ht="10.95" customHeight="1" outlineLevel="1" x14ac:dyDescent="0.25">
      <c r="A10381" t="s">
        <v>1710</v>
      </c>
      <c r="C10381" s="3" t="s">
        <v>12986</v>
      </c>
      <c r="D10381" s="3">
        <v>219</v>
      </c>
      <c r="E10381" s="9">
        <v>1906</v>
      </c>
      <c r="F10381" s="7" t="s">
        <v>18687</v>
      </c>
      <c r="G10381" s="7" t="s">
        <v>13605</v>
      </c>
      <c r="H10381" s="8" t="s">
        <v>5511</v>
      </c>
      <c r="I10381" s="8" t="s">
        <v>16715</v>
      </c>
      <c r="J10381" s="19">
        <v>1</v>
      </c>
      <c r="K10381" s="19" t="s">
        <v>7738</v>
      </c>
      <c r="L10381" s="11"/>
      <c r="M10381" s="11"/>
      <c r="N10381" s="24"/>
      <c r="P10381" s="32"/>
      <c r="T10381" s="19"/>
      <c r="U10381" s="3">
        <v>195</v>
      </c>
      <c r="X10381" t="str">
        <f t="shared" si="634"/>
        <v/>
      </c>
      <c r="Z10381" t="str">
        <f t="shared" si="635"/>
        <v/>
      </c>
      <c r="AB10381" s="9"/>
      <c r="AC10381" t="s">
        <v>5511</v>
      </c>
      <c r="AD10381">
        <f t="shared" si="633"/>
        <v>0</v>
      </c>
      <c r="AF10381" s="3"/>
      <c r="AG10381" t="s">
        <v>1712</v>
      </c>
      <c r="AH10381" s="9"/>
    </row>
    <row r="10382" spans="1:34" ht="10.95" customHeight="1" outlineLevel="1" x14ac:dyDescent="0.25">
      <c r="A10382" t="s">
        <v>1710</v>
      </c>
      <c r="C10382" s="3" t="s">
        <v>12986</v>
      </c>
      <c r="D10382" s="3">
        <v>220</v>
      </c>
      <c r="E10382" s="9">
        <v>1906</v>
      </c>
      <c r="F10382" s="7" t="s">
        <v>21993</v>
      </c>
      <c r="G10382" s="7" t="s">
        <v>131</v>
      </c>
      <c r="H10382" s="8" t="s">
        <v>5511</v>
      </c>
      <c r="I10382" s="8" t="s">
        <v>16715</v>
      </c>
      <c r="J10382" s="19">
        <v>1</v>
      </c>
      <c r="K10382" s="19" t="s">
        <v>7738</v>
      </c>
      <c r="L10382" s="11"/>
      <c r="M10382" s="11"/>
      <c r="N10382" s="24"/>
      <c r="P10382" s="32"/>
      <c r="T10382" s="19"/>
      <c r="U10382" s="3">
        <v>196</v>
      </c>
      <c r="X10382" t="str">
        <f t="shared" si="634"/>
        <v/>
      </c>
      <c r="Z10382" t="str">
        <f t="shared" si="635"/>
        <v/>
      </c>
      <c r="AB10382" s="9"/>
      <c r="AC10382" t="s">
        <v>5511</v>
      </c>
      <c r="AD10382">
        <f t="shared" si="633"/>
        <v>0</v>
      </c>
      <c r="AF10382" s="3"/>
      <c r="AG10382" t="s">
        <v>1712</v>
      </c>
      <c r="AH10382" s="9" t="s">
        <v>4613</v>
      </c>
    </row>
    <row r="10383" spans="1:34" ht="10.95" customHeight="1" outlineLevel="1" x14ac:dyDescent="0.25">
      <c r="A10383" t="s">
        <v>1710</v>
      </c>
      <c r="C10383" s="3" t="s">
        <v>12986</v>
      </c>
      <c r="D10383" s="3" t="s">
        <v>5584</v>
      </c>
      <c r="E10383" s="9">
        <v>1906</v>
      </c>
      <c r="F10383" s="7" t="s">
        <v>6473</v>
      </c>
      <c r="G10383" s="7" t="s">
        <v>131</v>
      </c>
      <c r="H10383" s="8" t="s">
        <v>5511</v>
      </c>
      <c r="I10383" s="8" t="s">
        <v>16715</v>
      </c>
      <c r="J10383" s="19">
        <v>1</v>
      </c>
      <c r="K10383" s="19" t="s">
        <v>20092</v>
      </c>
      <c r="L10383" s="11"/>
      <c r="M10383" s="11"/>
      <c r="N10383" s="24"/>
      <c r="P10383" s="32"/>
      <c r="T10383" s="19"/>
      <c r="U10383" s="3" t="s">
        <v>3684</v>
      </c>
      <c r="W10383" t="s">
        <v>7738</v>
      </c>
      <c r="X10383" t="str">
        <f t="shared" si="634"/>
        <v/>
      </c>
      <c r="Z10383" t="str">
        <f t="shared" si="635"/>
        <v/>
      </c>
      <c r="AB10383" s="9"/>
      <c r="AC10383" t="s">
        <v>5511</v>
      </c>
      <c r="AD10383">
        <f t="shared" si="633"/>
        <v>0</v>
      </c>
      <c r="AF10383" s="3"/>
      <c r="AG10383" t="s">
        <v>1712</v>
      </c>
      <c r="AH10383" s="9" t="s">
        <v>4925</v>
      </c>
    </row>
    <row r="10384" spans="1:34" ht="10.95" customHeight="1" outlineLevel="1" x14ac:dyDescent="0.25">
      <c r="A10384" t="s">
        <v>1710</v>
      </c>
      <c r="C10384" s="3" t="s">
        <v>12986</v>
      </c>
      <c r="D10384" s="3" t="s">
        <v>16714</v>
      </c>
      <c r="E10384" s="9">
        <v>1906</v>
      </c>
      <c r="F10384" s="7" t="s">
        <v>3686</v>
      </c>
      <c r="G10384" s="7" t="s">
        <v>131</v>
      </c>
      <c r="H10384" s="8" t="s">
        <v>5511</v>
      </c>
      <c r="I10384" s="8" t="s">
        <v>16715</v>
      </c>
      <c r="J10384" s="19">
        <v>1</v>
      </c>
      <c r="K10384" s="19" t="s">
        <v>20092</v>
      </c>
      <c r="L10384" s="11"/>
      <c r="M10384" s="11"/>
      <c r="N10384" s="24"/>
      <c r="P10384" s="32"/>
      <c r="T10384" s="19"/>
      <c r="U10384" s="3" t="s">
        <v>3685</v>
      </c>
      <c r="X10384" t="str">
        <f t="shared" si="634"/>
        <v/>
      </c>
      <c r="Z10384" t="str">
        <f t="shared" si="635"/>
        <v/>
      </c>
      <c r="AB10384" s="9"/>
      <c r="AC10384" t="s">
        <v>5511</v>
      </c>
      <c r="AD10384">
        <f t="shared" si="633"/>
        <v>0</v>
      </c>
      <c r="AF10384" s="3"/>
      <c r="AG10384" t="s">
        <v>1712</v>
      </c>
      <c r="AH10384" s="9" t="s">
        <v>4623</v>
      </c>
    </row>
    <row r="10385" spans="1:34" ht="10.95" customHeight="1" outlineLevel="1" x14ac:dyDescent="0.25">
      <c r="A10385" t="s">
        <v>1710</v>
      </c>
      <c r="C10385" s="3" t="s">
        <v>12986</v>
      </c>
      <c r="D10385" s="3">
        <v>228</v>
      </c>
      <c r="E10385" s="9">
        <v>1906</v>
      </c>
      <c r="F10385" s="7" t="s">
        <v>3963</v>
      </c>
      <c r="G10385" s="7" t="s">
        <v>131</v>
      </c>
      <c r="H10385" s="8" t="s">
        <v>5511</v>
      </c>
      <c r="I10385" s="8" t="s">
        <v>16715</v>
      </c>
      <c r="J10385" s="19">
        <v>1</v>
      </c>
      <c r="K10385" s="19" t="s">
        <v>7736</v>
      </c>
      <c r="L10385" s="11">
        <v>0.5</v>
      </c>
      <c r="M10385" s="11"/>
      <c r="N10385" s="24"/>
      <c r="P10385" s="32"/>
      <c r="T10385" s="19"/>
      <c r="U10385" s="3" t="s">
        <v>3687</v>
      </c>
      <c r="X10385" t="str">
        <f t="shared" si="634"/>
        <v/>
      </c>
      <c r="Z10385" t="str">
        <f t="shared" si="635"/>
        <v/>
      </c>
      <c r="AB10385" s="9"/>
      <c r="AC10385" t="s">
        <v>5511</v>
      </c>
      <c r="AD10385">
        <f t="shared" si="633"/>
        <v>0</v>
      </c>
      <c r="AF10385" s="3"/>
      <c r="AG10385" t="s">
        <v>1712</v>
      </c>
      <c r="AH10385" s="9" t="s">
        <v>4613</v>
      </c>
    </row>
    <row r="10386" spans="1:34" ht="10.95" customHeight="1" outlineLevel="1" x14ac:dyDescent="0.25">
      <c r="A10386" t="s">
        <v>1710</v>
      </c>
      <c r="C10386" s="3" t="s">
        <v>12986</v>
      </c>
      <c r="D10386" s="3">
        <v>222</v>
      </c>
      <c r="E10386" s="9">
        <v>1906</v>
      </c>
      <c r="F10386" s="7" t="s">
        <v>4147</v>
      </c>
      <c r="G10386" s="7" t="s">
        <v>2159</v>
      </c>
      <c r="H10386" s="8" t="s">
        <v>5511</v>
      </c>
      <c r="I10386" s="8" t="s">
        <v>16715</v>
      </c>
      <c r="J10386" s="19">
        <v>1</v>
      </c>
      <c r="K10386" s="19" t="s">
        <v>7738</v>
      </c>
      <c r="L10386" s="11"/>
      <c r="M10386" s="11"/>
      <c r="N10386" s="24"/>
      <c r="P10386" s="32"/>
      <c r="T10386" s="19"/>
      <c r="U10386" s="3">
        <v>198</v>
      </c>
      <c r="X10386" t="str">
        <f t="shared" si="634"/>
        <v/>
      </c>
      <c r="Z10386" t="str">
        <f t="shared" si="635"/>
        <v/>
      </c>
      <c r="AB10386" s="9"/>
      <c r="AC10386" t="s">
        <v>5511</v>
      </c>
      <c r="AD10386">
        <f t="shared" si="633"/>
        <v>0</v>
      </c>
      <c r="AF10386" s="3"/>
      <c r="AG10386" t="s">
        <v>1712</v>
      </c>
      <c r="AH10386" s="9" t="s">
        <v>4613</v>
      </c>
    </row>
    <row r="10387" spans="1:34" ht="10.95" customHeight="1" outlineLevel="1" x14ac:dyDescent="0.25">
      <c r="A10387" t="s">
        <v>1710</v>
      </c>
      <c r="C10387" s="3" t="s">
        <v>12986</v>
      </c>
      <c r="D10387" s="3" t="s">
        <v>5733</v>
      </c>
      <c r="E10387" s="9">
        <v>1906</v>
      </c>
      <c r="F10387" s="7" t="s">
        <v>3691</v>
      </c>
      <c r="G10387" s="7" t="s">
        <v>2159</v>
      </c>
      <c r="H10387" s="8" t="s">
        <v>5511</v>
      </c>
      <c r="I10387" s="8" t="s">
        <v>16715</v>
      </c>
      <c r="J10387" s="19">
        <v>1</v>
      </c>
      <c r="K10387" s="19" t="s">
        <v>20092</v>
      </c>
      <c r="L10387" s="11"/>
      <c r="M10387" s="11"/>
      <c r="N10387" s="24"/>
      <c r="P10387" s="32"/>
      <c r="T10387" s="19"/>
      <c r="U10387" s="3" t="s">
        <v>3695</v>
      </c>
      <c r="W10387" t="s">
        <v>7738</v>
      </c>
      <c r="X10387" t="str">
        <f t="shared" si="634"/>
        <v/>
      </c>
      <c r="Z10387" t="str">
        <f t="shared" si="635"/>
        <v/>
      </c>
      <c r="AB10387" s="9"/>
      <c r="AC10387" t="s">
        <v>5511</v>
      </c>
      <c r="AD10387">
        <f t="shared" si="633"/>
        <v>0</v>
      </c>
      <c r="AF10387" s="3"/>
      <c r="AG10387" t="s">
        <v>1712</v>
      </c>
      <c r="AH10387" s="9" t="s">
        <v>4623</v>
      </c>
    </row>
    <row r="10388" spans="1:34" ht="10.95" customHeight="1" outlineLevel="1" x14ac:dyDescent="0.25">
      <c r="A10388" t="s">
        <v>1710</v>
      </c>
      <c r="C10388" s="3" t="s">
        <v>12986</v>
      </c>
      <c r="D10388" s="3">
        <v>223</v>
      </c>
      <c r="E10388" s="9">
        <v>1906</v>
      </c>
      <c r="F10388" s="7" t="s">
        <v>21994</v>
      </c>
      <c r="G10388" s="7" t="s">
        <v>1828</v>
      </c>
      <c r="H10388" s="8" t="s">
        <v>5511</v>
      </c>
      <c r="I10388" s="8" t="s">
        <v>16715</v>
      </c>
      <c r="J10388" s="19">
        <v>1</v>
      </c>
      <c r="K10388" s="19" t="s">
        <v>7736</v>
      </c>
      <c r="L10388" s="11">
        <v>1.4</v>
      </c>
      <c r="M10388" s="11"/>
      <c r="N10388" s="24"/>
      <c r="P10388" s="32"/>
      <c r="T10388" s="19"/>
      <c r="U10388" s="3">
        <v>199</v>
      </c>
      <c r="X10388" t="str">
        <f t="shared" si="634"/>
        <v/>
      </c>
      <c r="Z10388" t="str">
        <f t="shared" si="635"/>
        <v/>
      </c>
      <c r="AB10388" s="9"/>
      <c r="AC10388" t="s">
        <v>5511</v>
      </c>
      <c r="AD10388">
        <f t="shared" si="633"/>
        <v>0</v>
      </c>
      <c r="AF10388" s="3"/>
      <c r="AG10388" t="s">
        <v>1712</v>
      </c>
      <c r="AH10388" s="9" t="s">
        <v>4613</v>
      </c>
    </row>
    <row r="10389" spans="1:34" ht="10.95" customHeight="1" outlineLevel="1" x14ac:dyDescent="0.25">
      <c r="A10389" t="s">
        <v>1710</v>
      </c>
      <c r="C10389" s="3" t="s">
        <v>12986</v>
      </c>
      <c r="D10389" s="3" t="s">
        <v>271</v>
      </c>
      <c r="E10389" s="9">
        <v>1906</v>
      </c>
      <c r="F10389" s="7" t="s">
        <v>6473</v>
      </c>
      <c r="G10389" s="7" t="s">
        <v>1828</v>
      </c>
      <c r="H10389" s="8" t="s">
        <v>5511</v>
      </c>
      <c r="I10389" s="8" t="s">
        <v>16715</v>
      </c>
      <c r="J10389" s="19">
        <v>1</v>
      </c>
      <c r="K10389" s="19" t="s">
        <v>20092</v>
      </c>
      <c r="L10389" s="11"/>
      <c r="M10389" s="11"/>
      <c r="N10389" s="24"/>
      <c r="P10389" s="32"/>
      <c r="T10389" s="19"/>
      <c r="U10389" s="3" t="s">
        <v>3290</v>
      </c>
      <c r="W10389" t="s">
        <v>7738</v>
      </c>
      <c r="X10389" t="str">
        <f t="shared" si="634"/>
        <v/>
      </c>
      <c r="Z10389" t="str">
        <f t="shared" si="635"/>
        <v/>
      </c>
      <c r="AB10389" s="9"/>
      <c r="AC10389" t="s">
        <v>5511</v>
      </c>
      <c r="AD10389">
        <f t="shared" si="633"/>
        <v>0</v>
      </c>
      <c r="AF10389" s="3"/>
      <c r="AG10389" t="s">
        <v>1712</v>
      </c>
      <c r="AH10389" s="9"/>
    </row>
    <row r="10390" spans="1:34" ht="10.95" customHeight="1" outlineLevel="1" x14ac:dyDescent="0.25">
      <c r="A10390" t="s">
        <v>1710</v>
      </c>
      <c r="C10390" s="3" t="s">
        <v>12986</v>
      </c>
      <c r="D10390" s="3" t="s">
        <v>1871</v>
      </c>
      <c r="E10390" s="9">
        <v>1906</v>
      </c>
      <c r="F10390" s="7" t="s">
        <v>3691</v>
      </c>
      <c r="G10390" s="7" t="s">
        <v>1828</v>
      </c>
      <c r="H10390" s="8" t="s">
        <v>5511</v>
      </c>
      <c r="I10390" s="8" t="s">
        <v>16715</v>
      </c>
      <c r="J10390" s="19">
        <v>1</v>
      </c>
      <c r="K10390" s="19" t="s">
        <v>20092</v>
      </c>
      <c r="L10390" s="11"/>
      <c r="M10390" s="11"/>
      <c r="N10390" s="24"/>
      <c r="P10390" s="32"/>
      <c r="T10390" s="19"/>
      <c r="U10390" s="3" t="s">
        <v>3291</v>
      </c>
      <c r="W10390" t="s">
        <v>7738</v>
      </c>
      <c r="X10390" t="str">
        <f t="shared" si="634"/>
        <v/>
      </c>
      <c r="Z10390" t="str">
        <f t="shared" si="635"/>
        <v/>
      </c>
      <c r="AB10390" s="9"/>
      <c r="AC10390" t="s">
        <v>5511</v>
      </c>
      <c r="AD10390">
        <f t="shared" si="633"/>
        <v>0</v>
      </c>
      <c r="AF10390" s="3"/>
      <c r="AG10390" t="s">
        <v>1712</v>
      </c>
      <c r="AH10390" s="9" t="s">
        <v>4623</v>
      </c>
    </row>
    <row r="10391" spans="1:34" ht="10.95" customHeight="1" outlineLevel="1" x14ac:dyDescent="0.25">
      <c r="A10391" t="s">
        <v>1710</v>
      </c>
      <c r="C10391" s="3" t="s">
        <v>12986</v>
      </c>
      <c r="D10391" s="3" t="s">
        <v>1872</v>
      </c>
      <c r="E10391" s="9">
        <v>1906</v>
      </c>
      <c r="F10391" s="7" t="s">
        <v>3293</v>
      </c>
      <c r="G10391" s="7" t="s">
        <v>1828</v>
      </c>
      <c r="H10391" s="8" t="s">
        <v>5511</v>
      </c>
      <c r="I10391" s="8" t="s">
        <v>16715</v>
      </c>
      <c r="J10391" s="19">
        <v>1</v>
      </c>
      <c r="K10391" s="19" t="s">
        <v>20092</v>
      </c>
      <c r="L10391" s="11"/>
      <c r="M10391" s="11"/>
      <c r="N10391" s="24"/>
      <c r="P10391" s="32"/>
      <c r="T10391" s="19"/>
      <c r="U10391" s="3" t="s">
        <v>3292</v>
      </c>
      <c r="X10391" t="str">
        <f t="shared" si="634"/>
        <v/>
      </c>
      <c r="Z10391" t="str">
        <f t="shared" si="635"/>
        <v/>
      </c>
      <c r="AB10391" s="9"/>
      <c r="AC10391" t="s">
        <v>5511</v>
      </c>
      <c r="AD10391">
        <f t="shared" si="633"/>
        <v>0</v>
      </c>
      <c r="AF10391" s="3"/>
      <c r="AG10391" t="s">
        <v>1712</v>
      </c>
      <c r="AH10391" s="9" t="s">
        <v>4613</v>
      </c>
    </row>
    <row r="10392" spans="1:34" ht="10.95" customHeight="1" outlineLevel="1" x14ac:dyDescent="0.25">
      <c r="A10392" t="s">
        <v>1710</v>
      </c>
      <c r="C10392" s="3" t="s">
        <v>12986</v>
      </c>
      <c r="D10392" s="3">
        <v>221</v>
      </c>
      <c r="E10392" s="9">
        <v>1906</v>
      </c>
      <c r="F10392" s="7" t="s">
        <v>21995</v>
      </c>
      <c r="G10392" s="7" t="s">
        <v>4009</v>
      </c>
      <c r="H10392" s="8" t="s">
        <v>5511</v>
      </c>
      <c r="I10392" s="8" t="s">
        <v>16715</v>
      </c>
      <c r="J10392" s="19">
        <v>1</v>
      </c>
      <c r="K10392" s="19" t="s">
        <v>7738</v>
      </c>
      <c r="L10392" s="11"/>
      <c r="M10392" s="11"/>
      <c r="N10392" s="24"/>
      <c r="P10392" s="32"/>
      <c r="T10392" s="19"/>
      <c r="U10392" s="3">
        <v>197</v>
      </c>
      <c r="X10392" t="str">
        <f t="shared" si="634"/>
        <v/>
      </c>
      <c r="Z10392" t="str">
        <f t="shared" si="635"/>
        <v/>
      </c>
      <c r="AB10392" s="9"/>
      <c r="AC10392" t="s">
        <v>5511</v>
      </c>
      <c r="AD10392">
        <f t="shared" si="633"/>
        <v>0</v>
      </c>
      <c r="AF10392" s="3"/>
      <c r="AG10392" t="s">
        <v>1712</v>
      </c>
      <c r="AH10392" s="9" t="s">
        <v>4613</v>
      </c>
    </row>
    <row r="10393" spans="1:34" ht="10.95" customHeight="1" outlineLevel="1" x14ac:dyDescent="0.25">
      <c r="A10393" t="s">
        <v>1710</v>
      </c>
      <c r="C10393" s="3" t="s">
        <v>12986</v>
      </c>
      <c r="D10393" s="3" t="s">
        <v>1566</v>
      </c>
      <c r="E10393" s="9">
        <v>1906</v>
      </c>
      <c r="F10393" s="7" t="s">
        <v>6473</v>
      </c>
      <c r="G10393" s="7" t="s">
        <v>4009</v>
      </c>
      <c r="H10393" s="8" t="s">
        <v>5511</v>
      </c>
      <c r="I10393" s="8" t="s">
        <v>16715</v>
      </c>
      <c r="J10393" s="19">
        <v>1</v>
      </c>
      <c r="K10393" s="19" t="s">
        <v>20092</v>
      </c>
      <c r="L10393" s="11"/>
      <c r="M10393" s="11"/>
      <c r="N10393" s="24"/>
      <c r="P10393" s="32"/>
      <c r="T10393" s="19"/>
      <c r="U10393" s="3" t="s">
        <v>3689</v>
      </c>
      <c r="W10393" t="s">
        <v>7738</v>
      </c>
      <c r="X10393" t="str">
        <f t="shared" si="634"/>
        <v/>
      </c>
      <c r="Z10393" t="str">
        <f t="shared" si="635"/>
        <v/>
      </c>
      <c r="AB10393" s="9"/>
      <c r="AC10393" t="s">
        <v>5511</v>
      </c>
      <c r="AD10393">
        <f t="shared" si="633"/>
        <v>0</v>
      </c>
      <c r="AF10393" s="3"/>
      <c r="AG10393" t="s">
        <v>1712</v>
      </c>
      <c r="AH10393" s="9" t="s">
        <v>4623</v>
      </c>
    </row>
    <row r="10394" spans="1:34" ht="10.95" customHeight="1" outlineLevel="1" x14ac:dyDescent="0.25">
      <c r="A10394" t="s">
        <v>1710</v>
      </c>
      <c r="C10394" s="3" t="s">
        <v>12986</v>
      </c>
      <c r="D10394" s="3" t="s">
        <v>1567</v>
      </c>
      <c r="E10394" s="9">
        <v>1906</v>
      </c>
      <c r="F10394" s="7" t="s">
        <v>3691</v>
      </c>
      <c r="G10394" s="7" t="s">
        <v>4009</v>
      </c>
      <c r="H10394" s="8" t="s">
        <v>5511</v>
      </c>
      <c r="I10394" s="8" t="s">
        <v>16715</v>
      </c>
      <c r="J10394" s="19">
        <v>1</v>
      </c>
      <c r="K10394" s="19" t="s">
        <v>20092</v>
      </c>
      <c r="L10394" s="11"/>
      <c r="M10394" s="11"/>
      <c r="N10394" s="24"/>
      <c r="P10394" s="32"/>
      <c r="T10394" s="19"/>
      <c r="U10394" s="3" t="s">
        <v>3690</v>
      </c>
      <c r="X10394" t="str">
        <f t="shared" si="634"/>
        <v/>
      </c>
      <c r="Z10394" t="str">
        <f t="shared" si="635"/>
        <v/>
      </c>
      <c r="AB10394" s="9"/>
      <c r="AC10394" t="s">
        <v>5511</v>
      </c>
      <c r="AD10394">
        <f t="shared" si="633"/>
        <v>0</v>
      </c>
      <c r="AF10394" s="3"/>
      <c r="AG10394" t="s">
        <v>1712</v>
      </c>
      <c r="AH10394" s="9" t="s">
        <v>4623</v>
      </c>
    </row>
    <row r="10395" spans="1:34" ht="10.95" customHeight="1" outlineLevel="1" x14ac:dyDescent="0.25">
      <c r="A10395" t="s">
        <v>1710</v>
      </c>
      <c r="C10395" s="3" t="s">
        <v>12986</v>
      </c>
      <c r="D10395" s="3" t="s">
        <v>1568</v>
      </c>
      <c r="E10395" s="9">
        <v>1906</v>
      </c>
      <c r="F10395" s="7" t="s">
        <v>3693</v>
      </c>
      <c r="G10395" s="7" t="s">
        <v>4009</v>
      </c>
      <c r="H10395" s="8" t="s">
        <v>5511</v>
      </c>
      <c r="I10395" s="8" t="s">
        <v>16715</v>
      </c>
      <c r="J10395" s="19">
        <v>1</v>
      </c>
      <c r="K10395" s="19" t="s">
        <v>20092</v>
      </c>
      <c r="L10395" s="11"/>
      <c r="M10395" s="11"/>
      <c r="N10395" s="24"/>
      <c r="P10395" s="32"/>
      <c r="T10395" s="19"/>
      <c r="U10395" s="3" t="s">
        <v>3692</v>
      </c>
      <c r="W10395" t="s">
        <v>7738</v>
      </c>
      <c r="X10395" t="str">
        <f t="shared" si="634"/>
        <v/>
      </c>
      <c r="Z10395" t="str">
        <f t="shared" si="635"/>
        <v/>
      </c>
      <c r="AB10395" s="9"/>
      <c r="AC10395" t="s">
        <v>5511</v>
      </c>
      <c r="AD10395">
        <f t="shared" si="633"/>
        <v>0</v>
      </c>
      <c r="AF10395" s="3"/>
      <c r="AG10395" t="s">
        <v>1712</v>
      </c>
      <c r="AH10395" s="9" t="s">
        <v>4925</v>
      </c>
    </row>
    <row r="10396" spans="1:34" ht="10.95" customHeight="1" outlineLevel="1" x14ac:dyDescent="0.25">
      <c r="A10396" t="s">
        <v>1710</v>
      </c>
      <c r="C10396" s="3" t="s">
        <v>12986</v>
      </c>
      <c r="D10396" s="3">
        <v>224</v>
      </c>
      <c r="E10396" s="9">
        <v>1906</v>
      </c>
      <c r="F10396" s="7" t="s">
        <v>3294</v>
      </c>
      <c r="G10396" s="7" t="s">
        <v>1647</v>
      </c>
      <c r="H10396" s="8" t="s">
        <v>5511</v>
      </c>
      <c r="I10396" s="8" t="s">
        <v>16715</v>
      </c>
      <c r="J10396" s="19">
        <v>1</v>
      </c>
      <c r="K10396" s="19" t="s">
        <v>7738</v>
      </c>
      <c r="L10396" s="11"/>
      <c r="M10396" s="11"/>
      <c r="N10396" s="24"/>
      <c r="P10396" s="32"/>
      <c r="T10396" s="19"/>
      <c r="U10396" s="3">
        <v>200</v>
      </c>
      <c r="W10396" t="s">
        <v>7738</v>
      </c>
      <c r="X10396" t="str">
        <f t="shared" si="634"/>
        <v/>
      </c>
      <c r="Z10396" t="str">
        <f t="shared" si="635"/>
        <v/>
      </c>
      <c r="AB10396" s="9"/>
      <c r="AC10396" t="s">
        <v>5511</v>
      </c>
      <c r="AD10396">
        <f t="shared" si="633"/>
        <v>0</v>
      </c>
      <c r="AF10396" s="3"/>
      <c r="AG10396" t="s">
        <v>1712</v>
      </c>
      <c r="AH10396" s="9" t="s">
        <v>4623</v>
      </c>
    </row>
    <row r="10397" spans="1:34" ht="10.95" customHeight="1" outlineLevel="1" x14ac:dyDescent="0.25">
      <c r="A10397" t="s">
        <v>1710</v>
      </c>
      <c r="C10397" s="3" t="s">
        <v>12986</v>
      </c>
      <c r="D10397" s="3">
        <v>233</v>
      </c>
      <c r="E10397" s="9">
        <v>1907</v>
      </c>
      <c r="F10397" s="7" t="s">
        <v>6389</v>
      </c>
      <c r="G10397" s="7" t="s">
        <v>131</v>
      </c>
      <c r="H10397" s="8" t="s">
        <v>5511</v>
      </c>
      <c r="I10397" s="8" t="s">
        <v>16877</v>
      </c>
      <c r="J10397" s="19">
        <v>1</v>
      </c>
      <c r="K10397" s="19" t="s">
        <v>7738</v>
      </c>
      <c r="L10397" s="11"/>
      <c r="M10397" s="11"/>
      <c r="N10397" s="24"/>
      <c r="P10397" s="32"/>
      <c r="T10397" s="19"/>
      <c r="U10397" s="3">
        <v>202</v>
      </c>
      <c r="X10397" t="str">
        <f t="shared" si="634"/>
        <v/>
      </c>
      <c r="Z10397" t="str">
        <f t="shared" si="635"/>
        <v/>
      </c>
      <c r="AB10397" s="9"/>
      <c r="AC10397" t="s">
        <v>5511</v>
      </c>
      <c r="AD10397">
        <f t="shared" si="633"/>
        <v>0</v>
      </c>
      <c r="AF10397" s="3"/>
      <c r="AG10397" t="s">
        <v>1712</v>
      </c>
      <c r="AH10397" s="9" t="s">
        <v>4613</v>
      </c>
    </row>
    <row r="10398" spans="1:34" ht="10.95" customHeight="1" outlineLevel="1" x14ac:dyDescent="0.25">
      <c r="A10398" t="s">
        <v>1710</v>
      </c>
      <c r="C10398" s="3" t="s">
        <v>12986</v>
      </c>
      <c r="D10398" s="3">
        <v>234</v>
      </c>
      <c r="E10398" s="9">
        <v>1907</v>
      </c>
      <c r="F10398" s="7" t="s">
        <v>4735</v>
      </c>
      <c r="G10398" s="7" t="s">
        <v>134</v>
      </c>
      <c r="H10398" s="8" t="s">
        <v>5511</v>
      </c>
      <c r="I10398" s="8" t="s">
        <v>16877</v>
      </c>
      <c r="J10398" s="19">
        <v>1</v>
      </c>
      <c r="K10398" s="19" t="s">
        <v>7738</v>
      </c>
      <c r="L10398" s="11"/>
      <c r="M10398" s="11"/>
      <c r="N10398" s="24"/>
      <c r="P10398" s="32"/>
      <c r="T10398" s="19"/>
      <c r="U10398" s="3">
        <v>203</v>
      </c>
      <c r="X10398" t="str">
        <f t="shared" si="634"/>
        <v/>
      </c>
      <c r="Z10398" t="str">
        <f t="shared" si="635"/>
        <v/>
      </c>
      <c r="AB10398" s="9"/>
      <c r="AC10398" t="s">
        <v>5511</v>
      </c>
      <c r="AD10398">
        <f t="shared" si="633"/>
        <v>0</v>
      </c>
      <c r="AF10398" s="3"/>
      <c r="AG10398" t="s">
        <v>1712</v>
      </c>
      <c r="AH10398" s="9" t="s">
        <v>4613</v>
      </c>
    </row>
    <row r="10399" spans="1:34" ht="10.95" customHeight="1" outlineLevel="1" x14ac:dyDescent="0.25">
      <c r="A10399" t="s">
        <v>1710</v>
      </c>
      <c r="C10399" s="3" t="s">
        <v>12986</v>
      </c>
      <c r="D10399" s="3">
        <v>235</v>
      </c>
      <c r="E10399" s="9">
        <v>1907</v>
      </c>
      <c r="F10399" s="7" t="s">
        <v>184</v>
      </c>
      <c r="G10399" s="7" t="s">
        <v>4561</v>
      </c>
      <c r="H10399" s="8" t="s">
        <v>5511</v>
      </c>
      <c r="I10399" s="8" t="s">
        <v>16877</v>
      </c>
      <c r="J10399" s="19">
        <v>1</v>
      </c>
      <c r="K10399" s="19" t="s">
        <v>7736</v>
      </c>
      <c r="L10399" s="11">
        <v>1.5</v>
      </c>
      <c r="M10399" s="11"/>
      <c r="N10399" s="24"/>
      <c r="P10399" s="32"/>
      <c r="T10399" s="19"/>
      <c r="U10399" s="3">
        <v>204</v>
      </c>
      <c r="X10399" t="str">
        <f t="shared" si="634"/>
        <v/>
      </c>
      <c r="Z10399" t="str">
        <f t="shared" si="635"/>
        <v/>
      </c>
      <c r="AB10399" s="9"/>
      <c r="AC10399" t="s">
        <v>5511</v>
      </c>
      <c r="AD10399">
        <f t="shared" si="633"/>
        <v>0</v>
      </c>
      <c r="AF10399" s="3"/>
      <c r="AG10399" t="s">
        <v>1712</v>
      </c>
      <c r="AH10399" s="9" t="s">
        <v>4925</v>
      </c>
    </row>
    <row r="10400" spans="1:34" ht="10.95" customHeight="1" outlineLevel="1" x14ac:dyDescent="0.25">
      <c r="A10400" t="s">
        <v>1710</v>
      </c>
      <c r="C10400" s="3" t="s">
        <v>12986</v>
      </c>
      <c r="D10400" s="3">
        <v>236</v>
      </c>
      <c r="E10400" s="9">
        <v>1907</v>
      </c>
      <c r="F10400" s="7" t="s">
        <v>5141</v>
      </c>
      <c r="G10400" s="7" t="s">
        <v>5484</v>
      </c>
      <c r="H10400" s="8" t="s">
        <v>5511</v>
      </c>
      <c r="I10400" s="8" t="s">
        <v>16877</v>
      </c>
      <c r="J10400" s="19">
        <v>1</v>
      </c>
      <c r="K10400" s="19" t="s">
        <v>7736</v>
      </c>
      <c r="L10400" s="11">
        <v>0.5</v>
      </c>
      <c r="M10400" s="11"/>
      <c r="N10400" s="24"/>
      <c r="P10400" s="32"/>
      <c r="T10400" s="19"/>
      <c r="U10400" s="3">
        <v>205</v>
      </c>
      <c r="X10400" t="str">
        <f t="shared" si="634"/>
        <v/>
      </c>
      <c r="Z10400" t="str">
        <f t="shared" si="635"/>
        <v/>
      </c>
      <c r="AB10400" s="9"/>
      <c r="AC10400" t="s">
        <v>5511</v>
      </c>
      <c r="AD10400">
        <f t="shared" si="633"/>
        <v>0</v>
      </c>
      <c r="AF10400" s="3"/>
      <c r="AG10400" t="s">
        <v>1712</v>
      </c>
      <c r="AH10400" s="9" t="s">
        <v>4925</v>
      </c>
    </row>
    <row r="10401" spans="1:34" ht="10.95" customHeight="1" outlineLevel="1" x14ac:dyDescent="0.25">
      <c r="A10401" t="s">
        <v>1710</v>
      </c>
      <c r="C10401" s="3" t="s">
        <v>12986</v>
      </c>
      <c r="D10401" s="3">
        <v>237</v>
      </c>
      <c r="E10401" s="9">
        <v>1907</v>
      </c>
      <c r="F10401" s="7" t="s">
        <v>5242</v>
      </c>
      <c r="G10401" s="7" t="s">
        <v>5034</v>
      </c>
      <c r="H10401" s="8" t="s">
        <v>5511</v>
      </c>
      <c r="I10401" s="8" t="s">
        <v>16877</v>
      </c>
      <c r="J10401" s="19">
        <v>1</v>
      </c>
      <c r="K10401" s="19" t="s">
        <v>7736</v>
      </c>
      <c r="L10401" s="11">
        <v>1.5</v>
      </c>
      <c r="M10401" s="11"/>
      <c r="N10401" s="24"/>
      <c r="P10401" s="32"/>
      <c r="T10401" s="19"/>
      <c r="U10401" s="3">
        <v>206</v>
      </c>
      <c r="X10401" t="str">
        <f t="shared" si="634"/>
        <v/>
      </c>
      <c r="Z10401" t="str">
        <f t="shared" si="635"/>
        <v/>
      </c>
      <c r="AB10401" s="9"/>
      <c r="AC10401" t="s">
        <v>5511</v>
      </c>
      <c r="AD10401">
        <f t="shared" si="633"/>
        <v>0</v>
      </c>
      <c r="AF10401" s="3"/>
      <c r="AG10401" t="s">
        <v>1712</v>
      </c>
      <c r="AH10401" s="9" t="s">
        <v>4925</v>
      </c>
    </row>
    <row r="10402" spans="1:34" ht="10.95" customHeight="1" outlineLevel="1" x14ac:dyDescent="0.25">
      <c r="A10402" t="s">
        <v>1710</v>
      </c>
      <c r="C10402" s="3" t="s">
        <v>12986</v>
      </c>
      <c r="D10402" s="3">
        <v>238</v>
      </c>
      <c r="E10402" s="9">
        <v>1907</v>
      </c>
      <c r="F10402" s="7" t="s">
        <v>2977</v>
      </c>
      <c r="G10402" s="7" t="s">
        <v>5619</v>
      </c>
      <c r="H10402" s="8" t="s">
        <v>5511</v>
      </c>
      <c r="I10402" s="8" t="s">
        <v>16877</v>
      </c>
      <c r="J10402" s="19">
        <v>1</v>
      </c>
      <c r="K10402" s="19" t="s">
        <v>7738</v>
      </c>
      <c r="L10402" s="11"/>
      <c r="M10402" s="11"/>
      <c r="N10402" s="24"/>
      <c r="P10402" s="32"/>
      <c r="T10402" s="19"/>
      <c r="U10402" s="3">
        <v>207</v>
      </c>
      <c r="X10402" t="str">
        <f t="shared" si="634"/>
        <v/>
      </c>
      <c r="Z10402" t="str">
        <f t="shared" si="635"/>
        <v/>
      </c>
      <c r="AB10402" s="9"/>
      <c r="AC10402" t="s">
        <v>5511</v>
      </c>
      <c r="AD10402">
        <f t="shared" si="633"/>
        <v>0</v>
      </c>
      <c r="AF10402" s="3"/>
      <c r="AG10402" t="s">
        <v>1712</v>
      </c>
      <c r="AH10402" s="9" t="s">
        <v>4925</v>
      </c>
    </row>
    <row r="10403" spans="1:34" ht="10.95" customHeight="1" outlineLevel="1" x14ac:dyDescent="0.25">
      <c r="A10403" t="s">
        <v>1710</v>
      </c>
      <c r="C10403" s="3" t="s">
        <v>12986</v>
      </c>
      <c r="D10403" s="3">
        <v>239</v>
      </c>
      <c r="E10403" s="9">
        <v>1907</v>
      </c>
      <c r="F10403" s="7" t="s">
        <v>3424</v>
      </c>
      <c r="G10403" s="7" t="s">
        <v>5040</v>
      </c>
      <c r="H10403" s="8" t="s">
        <v>5511</v>
      </c>
      <c r="I10403" s="8" t="s">
        <v>16877</v>
      </c>
      <c r="J10403" s="19">
        <v>1</v>
      </c>
      <c r="K10403" s="19" t="s">
        <v>7738</v>
      </c>
      <c r="L10403" s="11"/>
      <c r="M10403" s="11"/>
      <c r="N10403" s="24"/>
      <c r="P10403" s="32"/>
      <c r="T10403" s="19"/>
      <c r="U10403" s="3">
        <v>208</v>
      </c>
      <c r="X10403" t="str">
        <f t="shared" si="634"/>
        <v/>
      </c>
      <c r="Z10403" t="str">
        <f t="shared" si="635"/>
        <v/>
      </c>
      <c r="AB10403" s="9"/>
      <c r="AC10403" t="s">
        <v>5511</v>
      </c>
      <c r="AD10403">
        <f t="shared" si="633"/>
        <v>0</v>
      </c>
      <c r="AF10403" s="3"/>
      <c r="AG10403" t="s">
        <v>1712</v>
      </c>
      <c r="AH10403" s="9" t="s">
        <v>4623</v>
      </c>
    </row>
    <row r="10404" spans="1:34" ht="10.95" customHeight="1" outlineLevel="1" x14ac:dyDescent="0.25">
      <c r="A10404" t="s">
        <v>1710</v>
      </c>
      <c r="C10404" s="3" t="s">
        <v>12986</v>
      </c>
      <c r="D10404" s="3">
        <v>240</v>
      </c>
      <c r="E10404" s="9">
        <v>1907</v>
      </c>
      <c r="F10404" s="7" t="s">
        <v>6840</v>
      </c>
      <c r="G10404" s="7" t="s">
        <v>4462</v>
      </c>
      <c r="H10404" s="8" t="s">
        <v>5511</v>
      </c>
      <c r="I10404" s="8" t="s">
        <v>16878</v>
      </c>
      <c r="J10404" s="19">
        <v>1</v>
      </c>
      <c r="K10404" s="19" t="s">
        <v>7736</v>
      </c>
      <c r="L10404" s="11">
        <v>0.5</v>
      </c>
      <c r="M10404" s="11"/>
      <c r="N10404" s="24"/>
      <c r="P10404" s="32"/>
      <c r="T10404" s="19"/>
      <c r="U10404" s="3">
        <v>212</v>
      </c>
      <c r="X10404" t="str">
        <f t="shared" si="634"/>
        <v/>
      </c>
      <c r="Z10404" t="str">
        <f t="shared" si="635"/>
        <v/>
      </c>
      <c r="AB10404" s="9"/>
      <c r="AC10404" t="s">
        <v>5511</v>
      </c>
      <c r="AD10404">
        <f t="shared" si="633"/>
        <v>0</v>
      </c>
      <c r="AF10404" s="3"/>
      <c r="AG10404" t="s">
        <v>1712</v>
      </c>
      <c r="AH10404" s="9" t="s">
        <v>4925</v>
      </c>
    </row>
    <row r="10405" spans="1:34" ht="10.95" customHeight="1" outlineLevel="1" x14ac:dyDescent="0.25">
      <c r="A10405" t="s">
        <v>1710</v>
      </c>
      <c r="C10405" s="3" t="s">
        <v>12986</v>
      </c>
      <c r="D10405" s="3" t="s">
        <v>8895</v>
      </c>
      <c r="E10405" s="9">
        <v>1907</v>
      </c>
      <c r="F10405" s="7" t="s">
        <v>6473</v>
      </c>
      <c r="G10405" s="7" t="s">
        <v>134</v>
      </c>
      <c r="H10405" s="8" t="s">
        <v>5511</v>
      </c>
      <c r="I10405" s="8" t="s">
        <v>16878</v>
      </c>
      <c r="J10405" s="19">
        <v>1</v>
      </c>
      <c r="K10405" s="19" t="s">
        <v>20092</v>
      </c>
      <c r="L10405" s="11"/>
      <c r="M10405" s="11"/>
      <c r="N10405" s="24"/>
      <c r="P10405" s="32"/>
      <c r="T10405" s="19"/>
      <c r="U10405" s="3" t="s">
        <v>3300</v>
      </c>
      <c r="W10405" t="s">
        <v>7738</v>
      </c>
      <c r="X10405" t="str">
        <f t="shared" si="634"/>
        <v/>
      </c>
      <c r="Z10405" t="str">
        <f t="shared" si="635"/>
        <v/>
      </c>
      <c r="AB10405" s="9"/>
      <c r="AC10405" t="s">
        <v>5511</v>
      </c>
      <c r="AD10405">
        <f t="shared" si="633"/>
        <v>0</v>
      </c>
      <c r="AF10405" s="3"/>
      <c r="AG10405" t="s">
        <v>1712</v>
      </c>
      <c r="AH10405" s="9" t="s">
        <v>4623</v>
      </c>
    </row>
    <row r="10406" spans="1:34" ht="10.95" customHeight="1" outlineLevel="1" x14ac:dyDescent="0.25">
      <c r="A10406" t="s">
        <v>1710</v>
      </c>
      <c r="C10406" s="3" t="s">
        <v>12986</v>
      </c>
      <c r="D10406" s="3" t="s">
        <v>16880</v>
      </c>
      <c r="E10406" s="9">
        <v>1907</v>
      </c>
      <c r="F10406" s="7" t="s">
        <v>3302</v>
      </c>
      <c r="G10406" s="7" t="s">
        <v>134</v>
      </c>
      <c r="H10406" s="8" t="s">
        <v>5511</v>
      </c>
      <c r="I10406" s="8" t="s">
        <v>16878</v>
      </c>
      <c r="J10406" s="19">
        <v>1</v>
      </c>
      <c r="K10406" s="19" t="s">
        <v>20092</v>
      </c>
      <c r="L10406" s="11"/>
      <c r="M10406" s="11"/>
      <c r="N10406" s="24"/>
      <c r="P10406" s="32"/>
      <c r="T10406" s="19"/>
      <c r="U10406" s="3" t="s">
        <v>3301</v>
      </c>
      <c r="W10406" t="s">
        <v>7738</v>
      </c>
      <c r="X10406" t="str">
        <f t="shared" si="634"/>
        <v/>
      </c>
      <c r="Z10406" t="str">
        <f t="shared" si="635"/>
        <v/>
      </c>
      <c r="AB10406" s="9"/>
      <c r="AC10406" t="s">
        <v>5511</v>
      </c>
      <c r="AD10406">
        <f t="shared" si="633"/>
        <v>0</v>
      </c>
      <c r="AF10406" s="3"/>
      <c r="AG10406" t="s">
        <v>1712</v>
      </c>
      <c r="AH10406" s="9" t="s">
        <v>4623</v>
      </c>
    </row>
    <row r="10407" spans="1:34" ht="10.95" customHeight="1" outlineLevel="1" x14ac:dyDescent="0.25">
      <c r="A10407" t="s">
        <v>1710</v>
      </c>
      <c r="C10407" s="3" t="s">
        <v>12986</v>
      </c>
      <c r="D10407" s="3">
        <v>245</v>
      </c>
      <c r="E10407" s="9">
        <v>1907</v>
      </c>
      <c r="F10407" s="7" t="s">
        <v>3691</v>
      </c>
      <c r="G10407" s="7" t="s">
        <v>134</v>
      </c>
      <c r="H10407" s="8" t="s">
        <v>5511</v>
      </c>
      <c r="I10407" s="8" t="s">
        <v>16879</v>
      </c>
      <c r="J10407" s="19">
        <v>1</v>
      </c>
      <c r="K10407" s="19" t="s">
        <v>7738</v>
      </c>
      <c r="L10407" s="11"/>
      <c r="M10407" s="11"/>
      <c r="N10407" s="24"/>
      <c r="P10407" s="32"/>
      <c r="T10407" s="19"/>
      <c r="U10407" s="3" t="s">
        <v>3303</v>
      </c>
      <c r="X10407" t="str">
        <f t="shared" si="634"/>
        <v/>
      </c>
      <c r="Z10407" t="str">
        <f t="shared" si="635"/>
        <v/>
      </c>
      <c r="AB10407" s="9"/>
      <c r="AC10407" t="s">
        <v>5511</v>
      </c>
      <c r="AD10407">
        <f t="shared" si="633"/>
        <v>0</v>
      </c>
      <c r="AF10407" s="3"/>
      <c r="AG10407" t="s">
        <v>1712</v>
      </c>
      <c r="AH10407" s="9" t="s">
        <v>4623</v>
      </c>
    </row>
    <row r="10408" spans="1:34" ht="10.95" customHeight="1" outlineLevel="1" x14ac:dyDescent="0.25">
      <c r="A10408" t="s">
        <v>1710</v>
      </c>
      <c r="C10408" s="3" t="s">
        <v>12986</v>
      </c>
      <c r="D10408" s="3" t="s">
        <v>4065</v>
      </c>
      <c r="E10408" s="9">
        <v>1907</v>
      </c>
      <c r="F10408" s="7" t="s">
        <v>6840</v>
      </c>
      <c r="G10408" s="7" t="s">
        <v>5040</v>
      </c>
      <c r="H10408" s="8" t="s">
        <v>5511</v>
      </c>
      <c r="I10408" s="8"/>
      <c r="J10408" s="19">
        <v>3</v>
      </c>
      <c r="K10408" s="19" t="s">
        <v>7738</v>
      </c>
      <c r="L10408" s="11"/>
      <c r="M10408" s="11"/>
      <c r="N10408" s="24"/>
      <c r="P10408" s="32"/>
      <c r="T10408" s="19"/>
      <c r="U10408" s="3" t="s">
        <v>6825</v>
      </c>
      <c r="X10408" t="str">
        <f t="shared" si="634"/>
        <v/>
      </c>
      <c r="Z10408" t="str">
        <f t="shared" si="635"/>
        <v/>
      </c>
      <c r="AB10408" s="9"/>
      <c r="AC10408" t="s">
        <v>5511</v>
      </c>
      <c r="AD10408">
        <f t="shared" si="633"/>
        <v>0</v>
      </c>
      <c r="AF10408" s="3"/>
      <c r="AG10408" t="s">
        <v>1712</v>
      </c>
      <c r="AH10408" s="9" t="s">
        <v>4613</v>
      </c>
    </row>
    <row r="10409" spans="1:34" ht="10.95" customHeight="1" outlineLevel="1" x14ac:dyDescent="0.25">
      <c r="A10409" t="s">
        <v>1710</v>
      </c>
      <c r="C10409" s="3" t="s">
        <v>12986</v>
      </c>
      <c r="D10409" s="3" t="s">
        <v>4065</v>
      </c>
      <c r="E10409" s="9">
        <v>1907</v>
      </c>
      <c r="F10409" s="7" t="s">
        <v>6841</v>
      </c>
      <c r="G10409" s="7" t="s">
        <v>1677</v>
      </c>
      <c r="H10409" s="8" t="s">
        <v>5511</v>
      </c>
      <c r="I10409" s="8"/>
      <c r="J10409" s="19">
        <v>3</v>
      </c>
      <c r="K10409" s="19" t="s">
        <v>7738</v>
      </c>
      <c r="L10409" s="11"/>
      <c r="M10409" s="11"/>
      <c r="N10409" s="24"/>
      <c r="P10409" s="32"/>
      <c r="T10409" s="19"/>
      <c r="U10409" s="3" t="s">
        <v>6826</v>
      </c>
      <c r="X10409" t="str">
        <f t="shared" si="634"/>
        <v/>
      </c>
      <c r="Z10409" t="str">
        <f t="shared" si="635"/>
        <v/>
      </c>
      <c r="AB10409" s="9"/>
      <c r="AC10409" t="s">
        <v>5511</v>
      </c>
      <c r="AD10409">
        <f t="shared" si="633"/>
        <v>0</v>
      </c>
      <c r="AF10409" s="3"/>
      <c r="AG10409" t="s">
        <v>1712</v>
      </c>
      <c r="AH10409" s="9" t="s">
        <v>4613</v>
      </c>
    </row>
    <row r="10410" spans="1:34" ht="10.95" customHeight="1" outlineLevel="1" x14ac:dyDescent="0.25">
      <c r="A10410" t="s">
        <v>1710</v>
      </c>
      <c r="C10410" s="3" t="s">
        <v>12986</v>
      </c>
      <c r="D10410" s="3" t="s">
        <v>4065</v>
      </c>
      <c r="E10410" s="9">
        <v>1907</v>
      </c>
      <c r="F10410" s="7" t="s">
        <v>3102</v>
      </c>
      <c r="G10410" s="7" t="s">
        <v>1677</v>
      </c>
      <c r="H10410" s="8" t="s">
        <v>5511</v>
      </c>
      <c r="I10410" s="8"/>
      <c r="J10410" s="19">
        <v>3</v>
      </c>
      <c r="K10410" s="19" t="s">
        <v>7738</v>
      </c>
      <c r="L10410" s="11"/>
      <c r="M10410" s="11"/>
      <c r="N10410" s="24"/>
      <c r="P10410" s="32"/>
      <c r="T10410" s="19"/>
      <c r="U10410" s="3" t="s">
        <v>6827</v>
      </c>
      <c r="W10410" t="s">
        <v>7738</v>
      </c>
      <c r="X10410" t="str">
        <f t="shared" si="634"/>
        <v/>
      </c>
      <c r="Z10410" t="str">
        <f t="shared" si="635"/>
        <v/>
      </c>
      <c r="AB10410" s="9"/>
      <c r="AC10410" t="s">
        <v>5511</v>
      </c>
      <c r="AD10410">
        <f t="shared" si="633"/>
        <v>0</v>
      </c>
      <c r="AF10410" s="3"/>
      <c r="AG10410" t="s">
        <v>1712</v>
      </c>
      <c r="AH10410" s="9" t="s">
        <v>4925</v>
      </c>
    </row>
    <row r="10411" spans="1:34" ht="10.95" customHeight="1" outlineLevel="1" x14ac:dyDescent="0.25">
      <c r="A10411" t="s">
        <v>1710</v>
      </c>
      <c r="C10411" s="3" t="s">
        <v>12986</v>
      </c>
      <c r="D10411" s="3" t="s">
        <v>4065</v>
      </c>
      <c r="E10411" s="9">
        <v>1907</v>
      </c>
      <c r="F10411" s="7" t="s">
        <v>6842</v>
      </c>
      <c r="G10411" s="7" t="s">
        <v>1677</v>
      </c>
      <c r="H10411" s="8" t="s">
        <v>5511</v>
      </c>
      <c r="I10411" s="8"/>
      <c r="J10411" s="19">
        <v>3</v>
      </c>
      <c r="K10411" s="19" t="s">
        <v>7738</v>
      </c>
      <c r="L10411" s="11"/>
      <c r="M10411" s="11"/>
      <c r="N10411" s="24"/>
      <c r="P10411" s="32"/>
      <c r="T10411" s="19"/>
      <c r="U10411" s="3" t="s">
        <v>6828</v>
      </c>
      <c r="X10411" t="str">
        <f t="shared" si="634"/>
        <v/>
      </c>
      <c r="Z10411" t="str">
        <f t="shared" si="635"/>
        <v/>
      </c>
      <c r="AB10411" s="9"/>
      <c r="AC10411" t="s">
        <v>5511</v>
      </c>
      <c r="AD10411">
        <f t="shared" si="633"/>
        <v>0</v>
      </c>
      <c r="AF10411" s="3"/>
      <c r="AG10411" t="s">
        <v>1712</v>
      </c>
      <c r="AH10411" s="9" t="s">
        <v>4613</v>
      </c>
    </row>
    <row r="10412" spans="1:34" ht="10.95" customHeight="1" outlineLevel="1" x14ac:dyDescent="0.25">
      <c r="A10412" t="s">
        <v>1710</v>
      </c>
      <c r="C10412" s="3" t="s">
        <v>12986</v>
      </c>
      <c r="D10412" s="3" t="s">
        <v>4065</v>
      </c>
      <c r="E10412" s="9">
        <v>1907</v>
      </c>
      <c r="F10412" s="7" t="s">
        <v>3102</v>
      </c>
      <c r="G10412" s="7" t="s">
        <v>1677</v>
      </c>
      <c r="H10412" s="8" t="s">
        <v>5511</v>
      </c>
      <c r="I10412" s="8"/>
      <c r="J10412" s="19">
        <v>3</v>
      </c>
      <c r="K10412" s="19" t="s">
        <v>7738</v>
      </c>
      <c r="L10412" s="11"/>
      <c r="M10412" s="11"/>
      <c r="N10412" s="24"/>
      <c r="P10412" s="32"/>
      <c r="T10412" s="19"/>
      <c r="U10412" s="3" t="s">
        <v>6829</v>
      </c>
      <c r="W10412" t="s">
        <v>7738</v>
      </c>
      <c r="X10412" t="str">
        <f t="shared" si="634"/>
        <v/>
      </c>
      <c r="Z10412" t="str">
        <f t="shared" si="635"/>
        <v/>
      </c>
      <c r="AB10412" s="9"/>
      <c r="AC10412" t="s">
        <v>5511</v>
      </c>
      <c r="AD10412">
        <f t="shared" si="633"/>
        <v>0</v>
      </c>
      <c r="AF10412" s="3"/>
      <c r="AG10412" t="s">
        <v>1712</v>
      </c>
      <c r="AH10412" s="9" t="s">
        <v>4925</v>
      </c>
    </row>
    <row r="10413" spans="1:34" ht="10.95" customHeight="1" outlineLevel="1" x14ac:dyDescent="0.25">
      <c r="A10413" t="s">
        <v>1710</v>
      </c>
      <c r="C10413" s="3" t="s">
        <v>12986</v>
      </c>
      <c r="D10413" s="3" t="s">
        <v>4065</v>
      </c>
      <c r="E10413" s="9">
        <v>1907</v>
      </c>
      <c r="F10413" s="7" t="s">
        <v>6843</v>
      </c>
      <c r="G10413" s="7" t="s">
        <v>1677</v>
      </c>
      <c r="H10413" s="8" t="s">
        <v>5511</v>
      </c>
      <c r="I10413" s="8"/>
      <c r="J10413" s="19">
        <v>3</v>
      </c>
      <c r="K10413" s="19" t="s">
        <v>7738</v>
      </c>
      <c r="L10413" s="11"/>
      <c r="M10413" s="11"/>
      <c r="N10413" s="24"/>
      <c r="P10413" s="32"/>
      <c r="T10413" s="19"/>
      <c r="U10413" s="3" t="s">
        <v>6830</v>
      </c>
      <c r="X10413" t="str">
        <f t="shared" si="634"/>
        <v/>
      </c>
      <c r="Z10413" t="str">
        <f t="shared" si="635"/>
        <v/>
      </c>
      <c r="AB10413" s="9"/>
      <c r="AC10413" t="s">
        <v>5511</v>
      </c>
      <c r="AD10413">
        <f t="shared" si="633"/>
        <v>0</v>
      </c>
      <c r="AF10413" s="3"/>
      <c r="AG10413" t="s">
        <v>1712</v>
      </c>
      <c r="AH10413" s="9" t="s">
        <v>4613</v>
      </c>
    </row>
    <row r="10414" spans="1:34" ht="10.95" customHeight="1" outlineLevel="1" x14ac:dyDescent="0.25">
      <c r="A10414" t="s">
        <v>1710</v>
      </c>
      <c r="C10414" s="3" t="s">
        <v>12986</v>
      </c>
      <c r="D10414" s="3" t="s">
        <v>4065</v>
      </c>
      <c r="E10414" s="9">
        <v>1907</v>
      </c>
      <c r="F10414" s="7" t="s">
        <v>3102</v>
      </c>
      <c r="G10414" s="7" t="s">
        <v>1677</v>
      </c>
      <c r="H10414" s="8" t="s">
        <v>5511</v>
      </c>
      <c r="I10414" s="8"/>
      <c r="J10414" s="19">
        <v>3</v>
      </c>
      <c r="K10414" s="19" t="s">
        <v>7738</v>
      </c>
      <c r="L10414" s="11"/>
      <c r="M10414" s="11"/>
      <c r="N10414" s="24"/>
      <c r="P10414" s="32"/>
      <c r="T10414" s="19"/>
      <c r="U10414" s="3" t="s">
        <v>6831</v>
      </c>
      <c r="X10414" t="str">
        <f t="shared" si="634"/>
        <v/>
      </c>
      <c r="Z10414" t="str">
        <f t="shared" si="635"/>
        <v/>
      </c>
      <c r="AB10414" s="9"/>
      <c r="AC10414" t="s">
        <v>5511</v>
      </c>
      <c r="AD10414">
        <f t="shared" si="633"/>
        <v>0</v>
      </c>
      <c r="AF10414" s="3"/>
      <c r="AG10414" t="s">
        <v>1712</v>
      </c>
      <c r="AH10414" s="9" t="s">
        <v>4925</v>
      </c>
    </row>
    <row r="10415" spans="1:34" ht="10.95" customHeight="1" outlineLevel="1" x14ac:dyDescent="0.25">
      <c r="A10415" t="s">
        <v>1710</v>
      </c>
      <c r="C10415" s="3" t="s">
        <v>12986</v>
      </c>
      <c r="D10415" s="3" t="s">
        <v>4065</v>
      </c>
      <c r="E10415" s="9">
        <v>1907</v>
      </c>
      <c r="F10415" s="7" t="s">
        <v>6844</v>
      </c>
      <c r="G10415" s="7" t="s">
        <v>5040</v>
      </c>
      <c r="H10415" s="8" t="s">
        <v>5511</v>
      </c>
      <c r="I10415" s="8"/>
      <c r="J10415" s="19">
        <v>3</v>
      </c>
      <c r="K10415" s="19" t="s">
        <v>7738</v>
      </c>
      <c r="L10415" s="11"/>
      <c r="M10415" s="11"/>
      <c r="N10415" s="24"/>
      <c r="P10415" s="32"/>
      <c r="T10415" s="19"/>
      <c r="U10415" s="3" t="s">
        <v>6832</v>
      </c>
      <c r="X10415" t="str">
        <f t="shared" si="634"/>
        <v/>
      </c>
      <c r="Z10415" t="str">
        <f t="shared" si="635"/>
        <v/>
      </c>
      <c r="AB10415" s="9"/>
      <c r="AC10415" t="s">
        <v>5511</v>
      </c>
      <c r="AD10415">
        <f t="shared" si="633"/>
        <v>0</v>
      </c>
      <c r="AF10415" s="3"/>
      <c r="AG10415" t="s">
        <v>1712</v>
      </c>
      <c r="AH10415" s="9" t="s">
        <v>4613</v>
      </c>
    </row>
    <row r="10416" spans="1:34" ht="10.95" customHeight="1" outlineLevel="1" x14ac:dyDescent="0.25">
      <c r="A10416" t="s">
        <v>1710</v>
      </c>
      <c r="C10416" s="3" t="s">
        <v>12986</v>
      </c>
      <c r="D10416" s="3" t="s">
        <v>4065</v>
      </c>
      <c r="E10416" s="9">
        <v>1907</v>
      </c>
      <c r="F10416" s="7" t="s">
        <v>3102</v>
      </c>
      <c r="G10416" s="7" t="s">
        <v>5040</v>
      </c>
      <c r="H10416" s="8" t="s">
        <v>5511</v>
      </c>
      <c r="I10416" s="8"/>
      <c r="J10416" s="19">
        <v>3</v>
      </c>
      <c r="K10416" s="19" t="s">
        <v>7738</v>
      </c>
      <c r="L10416" s="11"/>
      <c r="M10416" s="11"/>
      <c r="N10416" s="24"/>
      <c r="P10416" s="32"/>
      <c r="T10416" s="19"/>
      <c r="U10416" s="3" t="s">
        <v>6833</v>
      </c>
      <c r="X10416" t="str">
        <f t="shared" si="634"/>
        <v/>
      </c>
      <c r="Z10416" t="str">
        <f t="shared" si="635"/>
        <v/>
      </c>
      <c r="AB10416" s="9"/>
      <c r="AC10416" t="s">
        <v>5511</v>
      </c>
      <c r="AD10416">
        <f t="shared" si="633"/>
        <v>0</v>
      </c>
      <c r="AF10416" s="3"/>
      <c r="AG10416" t="s">
        <v>1712</v>
      </c>
      <c r="AH10416" s="9" t="s">
        <v>4925</v>
      </c>
    </row>
    <row r="10417" spans="1:34" ht="10.95" customHeight="1" outlineLevel="1" x14ac:dyDescent="0.25">
      <c r="A10417" t="s">
        <v>1710</v>
      </c>
      <c r="C10417" s="3" t="s">
        <v>12986</v>
      </c>
      <c r="D10417" s="3" t="s">
        <v>4065</v>
      </c>
      <c r="E10417" s="9">
        <v>1907</v>
      </c>
      <c r="F10417" s="7" t="s">
        <v>6845</v>
      </c>
      <c r="G10417" s="7" t="s">
        <v>5040</v>
      </c>
      <c r="H10417" s="8" t="s">
        <v>5511</v>
      </c>
      <c r="I10417" s="8"/>
      <c r="J10417" s="19">
        <v>3</v>
      </c>
      <c r="K10417" s="19" t="s">
        <v>7736</v>
      </c>
      <c r="L10417" s="11">
        <v>0.9</v>
      </c>
      <c r="M10417" s="11"/>
      <c r="N10417" s="24"/>
      <c r="P10417" s="32"/>
      <c r="T10417" s="19"/>
      <c r="U10417" s="3" t="s">
        <v>6834</v>
      </c>
      <c r="X10417" t="str">
        <f t="shared" si="634"/>
        <v/>
      </c>
      <c r="Z10417" t="str">
        <f t="shared" si="635"/>
        <v/>
      </c>
      <c r="AB10417" s="9"/>
      <c r="AC10417" t="s">
        <v>5511</v>
      </c>
      <c r="AD10417">
        <f t="shared" si="633"/>
        <v>0</v>
      </c>
      <c r="AF10417" s="3"/>
      <c r="AG10417" t="s">
        <v>1712</v>
      </c>
      <c r="AH10417" s="9" t="s">
        <v>4613</v>
      </c>
    </row>
    <row r="10418" spans="1:34" ht="10.95" customHeight="1" outlineLevel="1" x14ac:dyDescent="0.25">
      <c r="A10418" t="s">
        <v>1710</v>
      </c>
      <c r="C10418" s="3" t="s">
        <v>12986</v>
      </c>
      <c r="D10418" s="3" t="s">
        <v>4065</v>
      </c>
      <c r="E10418" s="9">
        <v>1907</v>
      </c>
      <c r="F10418" s="7" t="s">
        <v>3243</v>
      </c>
      <c r="G10418" s="7" t="s">
        <v>1661</v>
      </c>
      <c r="H10418" s="8" t="s">
        <v>5511</v>
      </c>
      <c r="I10418" s="8"/>
      <c r="J10418" s="19">
        <v>3</v>
      </c>
      <c r="K10418" s="19" t="s">
        <v>7738</v>
      </c>
      <c r="L10418" s="11"/>
      <c r="M10418" s="11"/>
      <c r="N10418" s="24"/>
      <c r="P10418" s="32"/>
      <c r="T10418" s="19"/>
      <c r="U10418" s="3" t="s">
        <v>6835</v>
      </c>
      <c r="X10418" t="str">
        <f t="shared" si="634"/>
        <v/>
      </c>
      <c r="Z10418" t="str">
        <f t="shared" si="635"/>
        <v/>
      </c>
      <c r="AB10418" s="9"/>
      <c r="AC10418" t="s">
        <v>5511</v>
      </c>
      <c r="AD10418">
        <f t="shared" si="633"/>
        <v>0</v>
      </c>
      <c r="AF10418" s="3"/>
      <c r="AG10418" t="s">
        <v>1712</v>
      </c>
      <c r="AH10418" s="9" t="s">
        <v>4613</v>
      </c>
    </row>
    <row r="10419" spans="1:34" ht="10.95" customHeight="1" outlineLevel="1" x14ac:dyDescent="0.25">
      <c r="A10419" t="s">
        <v>1710</v>
      </c>
      <c r="C10419" s="3" t="s">
        <v>12986</v>
      </c>
      <c r="D10419" s="3" t="s">
        <v>4065</v>
      </c>
      <c r="E10419" s="9">
        <v>1907</v>
      </c>
      <c r="F10419" s="7" t="s">
        <v>3244</v>
      </c>
      <c r="G10419" s="7" t="s">
        <v>1661</v>
      </c>
      <c r="H10419" s="8" t="s">
        <v>5511</v>
      </c>
      <c r="I10419" s="8"/>
      <c r="J10419" s="19">
        <v>3</v>
      </c>
      <c r="K10419" s="19" t="s">
        <v>7738</v>
      </c>
      <c r="L10419" s="11"/>
      <c r="M10419" s="11"/>
      <c r="N10419" s="24"/>
      <c r="P10419" s="32"/>
      <c r="T10419" s="19"/>
      <c r="U10419" s="3" t="s">
        <v>6836</v>
      </c>
      <c r="X10419" t="str">
        <f t="shared" si="634"/>
        <v/>
      </c>
      <c r="Z10419" t="str">
        <f t="shared" si="635"/>
        <v/>
      </c>
      <c r="AB10419" s="9"/>
      <c r="AC10419" t="s">
        <v>5511</v>
      </c>
      <c r="AD10419">
        <f t="shared" si="633"/>
        <v>0</v>
      </c>
      <c r="AF10419" s="3"/>
      <c r="AG10419" t="s">
        <v>1712</v>
      </c>
      <c r="AH10419" s="9" t="s">
        <v>4613</v>
      </c>
    </row>
    <row r="10420" spans="1:34" ht="10.95" customHeight="1" outlineLevel="1" x14ac:dyDescent="0.25">
      <c r="A10420" t="s">
        <v>1710</v>
      </c>
      <c r="C10420" s="3" t="s">
        <v>12986</v>
      </c>
      <c r="D10420" s="3" t="s">
        <v>4065</v>
      </c>
      <c r="E10420" s="9">
        <v>1907</v>
      </c>
      <c r="F10420" s="7" t="s">
        <v>3716</v>
      </c>
      <c r="G10420" s="7" t="s">
        <v>1661</v>
      </c>
      <c r="H10420" s="8" t="s">
        <v>5511</v>
      </c>
      <c r="I10420" s="8"/>
      <c r="J10420" s="19">
        <v>3</v>
      </c>
      <c r="K10420" s="19" t="s">
        <v>7738</v>
      </c>
      <c r="L10420" s="11"/>
      <c r="M10420" s="11"/>
      <c r="N10420" s="24"/>
      <c r="P10420" s="32"/>
      <c r="T10420" s="19"/>
      <c r="U10420" s="3" t="s">
        <v>6837</v>
      </c>
      <c r="W10420" t="s">
        <v>7738</v>
      </c>
      <c r="X10420" t="str">
        <f t="shared" si="634"/>
        <v/>
      </c>
      <c r="Z10420" t="str">
        <f t="shared" si="635"/>
        <v/>
      </c>
      <c r="AB10420" s="9"/>
      <c r="AC10420" t="s">
        <v>5511</v>
      </c>
      <c r="AD10420">
        <f t="shared" si="633"/>
        <v>0</v>
      </c>
      <c r="AF10420" s="3"/>
      <c r="AG10420" t="s">
        <v>1712</v>
      </c>
      <c r="AH10420" s="9" t="s">
        <v>4925</v>
      </c>
    </row>
    <row r="10421" spans="1:34" ht="10.95" customHeight="1" outlineLevel="1" x14ac:dyDescent="0.25">
      <c r="A10421" t="s">
        <v>1710</v>
      </c>
      <c r="C10421" s="3" t="s">
        <v>12986</v>
      </c>
      <c r="D10421" s="3" t="s">
        <v>4065</v>
      </c>
      <c r="E10421" s="9">
        <v>1907</v>
      </c>
      <c r="F10421" s="7" t="s">
        <v>2671</v>
      </c>
      <c r="G10421" s="7" t="s">
        <v>1661</v>
      </c>
      <c r="H10421" s="8" t="s">
        <v>5511</v>
      </c>
      <c r="I10421" s="8"/>
      <c r="J10421" s="19">
        <v>3</v>
      </c>
      <c r="K10421" s="19" t="s">
        <v>7738</v>
      </c>
      <c r="L10421" s="11"/>
      <c r="M10421" s="11"/>
      <c r="N10421" s="24"/>
      <c r="P10421" s="32"/>
      <c r="T10421" s="19"/>
      <c r="U10421" s="3" t="s">
        <v>6838</v>
      </c>
      <c r="X10421" t="str">
        <f t="shared" si="634"/>
        <v/>
      </c>
      <c r="Z10421" t="str">
        <f t="shared" si="635"/>
        <v/>
      </c>
      <c r="AB10421" s="9"/>
      <c r="AC10421" t="s">
        <v>5511</v>
      </c>
      <c r="AD10421">
        <f t="shared" si="633"/>
        <v>0</v>
      </c>
      <c r="AF10421" s="3"/>
      <c r="AG10421" t="s">
        <v>1712</v>
      </c>
      <c r="AH10421" s="9" t="s">
        <v>4613</v>
      </c>
    </row>
    <row r="10422" spans="1:34" ht="10.95" customHeight="1" outlineLevel="1" x14ac:dyDescent="0.25">
      <c r="A10422" t="s">
        <v>1710</v>
      </c>
      <c r="C10422" s="3" t="s">
        <v>12986</v>
      </c>
      <c r="D10422" s="3" t="s">
        <v>4065</v>
      </c>
      <c r="E10422" s="9">
        <v>1907</v>
      </c>
      <c r="F10422" s="7" t="s">
        <v>3102</v>
      </c>
      <c r="G10422" s="7" t="s">
        <v>1661</v>
      </c>
      <c r="H10422" s="8" t="s">
        <v>5511</v>
      </c>
      <c r="I10422" s="8"/>
      <c r="J10422" s="19">
        <v>3</v>
      </c>
      <c r="K10422" s="19" t="s">
        <v>7738</v>
      </c>
      <c r="L10422" s="11"/>
      <c r="M10422" s="11"/>
      <c r="N10422" s="24"/>
      <c r="P10422" s="32"/>
      <c r="T10422" s="19"/>
      <c r="U10422" s="3" t="s">
        <v>6839</v>
      </c>
      <c r="W10422" t="s">
        <v>7738</v>
      </c>
      <c r="X10422" t="str">
        <f t="shared" si="634"/>
        <v/>
      </c>
      <c r="Z10422" t="str">
        <f t="shared" si="635"/>
        <v/>
      </c>
      <c r="AB10422" s="9"/>
      <c r="AC10422" t="s">
        <v>5511</v>
      </c>
      <c r="AD10422">
        <f t="shared" si="633"/>
        <v>0</v>
      </c>
      <c r="AF10422" s="3"/>
      <c r="AG10422" t="s">
        <v>1712</v>
      </c>
      <c r="AH10422" s="9" t="s">
        <v>4925</v>
      </c>
    </row>
    <row r="10423" spans="1:34" ht="10.95" customHeight="1" outlineLevel="1" x14ac:dyDescent="0.25">
      <c r="A10423" t="s">
        <v>1710</v>
      </c>
      <c r="C10423" s="3" t="s">
        <v>12986</v>
      </c>
      <c r="D10423" s="3" t="s">
        <v>4065</v>
      </c>
      <c r="E10423" s="9">
        <v>1907</v>
      </c>
      <c r="F10423" s="7" t="s">
        <v>21996</v>
      </c>
      <c r="G10423" s="7" t="s">
        <v>131</v>
      </c>
      <c r="H10423" s="8" t="s">
        <v>5511</v>
      </c>
      <c r="I10423" s="8"/>
      <c r="J10423" s="19">
        <v>3</v>
      </c>
      <c r="K10423" s="19" t="s">
        <v>7738</v>
      </c>
      <c r="L10423" s="11"/>
      <c r="M10423" s="11"/>
      <c r="N10423" s="24"/>
      <c r="P10423" s="32"/>
      <c r="T10423" s="19"/>
      <c r="U10423" s="3" t="s">
        <v>339</v>
      </c>
      <c r="X10423" t="str">
        <f t="shared" si="634"/>
        <v/>
      </c>
      <c r="Z10423" t="str">
        <f t="shared" si="635"/>
        <v/>
      </c>
      <c r="AB10423" s="9"/>
      <c r="AC10423" t="s">
        <v>5511</v>
      </c>
      <c r="AD10423">
        <f t="shared" si="633"/>
        <v>0</v>
      </c>
      <c r="AF10423" s="3"/>
      <c r="AG10423" t="s">
        <v>1712</v>
      </c>
      <c r="AH10423" s="9" t="s">
        <v>4623</v>
      </c>
    </row>
    <row r="10424" spans="1:34" ht="10.95" customHeight="1" outlineLevel="1" x14ac:dyDescent="0.25">
      <c r="A10424" t="s">
        <v>1710</v>
      </c>
      <c r="C10424" s="3" t="s">
        <v>12986</v>
      </c>
      <c r="D10424" s="3" t="s">
        <v>4065</v>
      </c>
      <c r="E10424" s="9">
        <v>1907</v>
      </c>
      <c r="F10424" s="7" t="s">
        <v>21993</v>
      </c>
      <c r="G10424" s="7" t="s">
        <v>131</v>
      </c>
      <c r="H10424" s="8" t="s">
        <v>5511</v>
      </c>
      <c r="I10424" s="8"/>
      <c r="J10424" s="19">
        <v>3</v>
      </c>
      <c r="K10424" s="19" t="s">
        <v>7738</v>
      </c>
      <c r="L10424" s="11"/>
      <c r="M10424" s="11"/>
      <c r="N10424" s="24"/>
      <c r="P10424" s="32"/>
      <c r="T10424" s="19"/>
      <c r="U10424" s="3" t="s">
        <v>365</v>
      </c>
      <c r="W10424" t="s">
        <v>7738</v>
      </c>
      <c r="X10424" t="str">
        <f t="shared" si="634"/>
        <v/>
      </c>
      <c r="Z10424" t="str">
        <f t="shared" si="635"/>
        <v/>
      </c>
      <c r="AB10424" s="9"/>
      <c r="AC10424" t="s">
        <v>5511</v>
      </c>
      <c r="AD10424">
        <f t="shared" ref="AD10424:AD10487" si="636">COUNTIF(H10424,"*Fuji*")</f>
        <v>0</v>
      </c>
      <c r="AF10424" s="3"/>
      <c r="AG10424" t="s">
        <v>1712</v>
      </c>
      <c r="AH10424" s="9" t="s">
        <v>4623</v>
      </c>
    </row>
    <row r="10425" spans="1:34" ht="10.95" customHeight="1" outlineLevel="1" x14ac:dyDescent="0.25">
      <c r="A10425" t="s">
        <v>1710</v>
      </c>
      <c r="C10425" s="3" t="s">
        <v>12986</v>
      </c>
      <c r="D10425" s="3" t="s">
        <v>4065</v>
      </c>
      <c r="E10425" s="9">
        <v>1907</v>
      </c>
      <c r="F10425" s="7" t="s">
        <v>21997</v>
      </c>
      <c r="G10425" s="7" t="s">
        <v>131</v>
      </c>
      <c r="H10425" s="8" t="s">
        <v>5511</v>
      </c>
      <c r="I10425" s="8"/>
      <c r="J10425" s="19">
        <v>3</v>
      </c>
      <c r="K10425" s="19" t="s">
        <v>7736</v>
      </c>
      <c r="L10425" s="11">
        <v>9</v>
      </c>
      <c r="M10425" s="11"/>
      <c r="N10425" s="24"/>
      <c r="P10425" s="32"/>
      <c r="T10425" s="19"/>
      <c r="U10425" s="3" t="s">
        <v>366</v>
      </c>
      <c r="W10425" t="s">
        <v>7738</v>
      </c>
      <c r="X10425" t="str">
        <f t="shared" si="634"/>
        <v/>
      </c>
      <c r="Z10425" t="str">
        <f t="shared" si="635"/>
        <v/>
      </c>
      <c r="AB10425" s="9"/>
      <c r="AC10425" t="s">
        <v>5511</v>
      </c>
      <c r="AD10425">
        <f t="shared" si="636"/>
        <v>0</v>
      </c>
      <c r="AF10425" s="3"/>
      <c r="AG10425" t="s">
        <v>1712</v>
      </c>
      <c r="AH10425" s="9" t="s">
        <v>4623</v>
      </c>
    </row>
    <row r="10426" spans="1:34" ht="10.95" customHeight="1" outlineLevel="1" x14ac:dyDescent="0.25">
      <c r="A10426" t="s">
        <v>1710</v>
      </c>
      <c r="C10426" s="3" t="s">
        <v>12986</v>
      </c>
      <c r="D10426" s="3" t="s">
        <v>4065</v>
      </c>
      <c r="E10426" s="9">
        <v>1907</v>
      </c>
      <c r="F10426" s="7" t="s">
        <v>4256</v>
      </c>
      <c r="G10426" s="7" t="s">
        <v>131</v>
      </c>
      <c r="H10426" s="8" t="s">
        <v>5511</v>
      </c>
      <c r="I10426" s="8"/>
      <c r="J10426" s="19">
        <v>3</v>
      </c>
      <c r="K10426" s="19" t="s">
        <v>7738</v>
      </c>
      <c r="L10426" s="11"/>
      <c r="M10426" s="11"/>
      <c r="N10426" s="24"/>
      <c r="P10426" s="32"/>
      <c r="T10426" s="19"/>
      <c r="U10426" s="3" t="s">
        <v>3360</v>
      </c>
      <c r="W10426" t="s">
        <v>7738</v>
      </c>
      <c r="X10426" t="str">
        <f t="shared" si="634"/>
        <v/>
      </c>
      <c r="Z10426" t="str">
        <f t="shared" si="635"/>
        <v/>
      </c>
      <c r="AB10426" s="9"/>
      <c r="AC10426" t="s">
        <v>5511</v>
      </c>
      <c r="AD10426">
        <f t="shared" si="636"/>
        <v>0</v>
      </c>
      <c r="AF10426" s="3"/>
      <c r="AG10426" t="s">
        <v>1712</v>
      </c>
      <c r="AH10426" s="9" t="s">
        <v>4623</v>
      </c>
    </row>
    <row r="10427" spans="1:34" ht="10.95" customHeight="1" outlineLevel="1" x14ac:dyDescent="0.25">
      <c r="A10427" t="s">
        <v>1710</v>
      </c>
      <c r="C10427" s="3" t="s">
        <v>12986</v>
      </c>
      <c r="D10427" s="3" t="s">
        <v>4065</v>
      </c>
      <c r="E10427" s="9">
        <v>1907</v>
      </c>
      <c r="F10427" s="7" t="s">
        <v>21998</v>
      </c>
      <c r="G10427" s="7" t="s">
        <v>131</v>
      </c>
      <c r="H10427" s="8" t="s">
        <v>5511</v>
      </c>
      <c r="I10427" s="8"/>
      <c r="J10427" s="19">
        <v>3</v>
      </c>
      <c r="K10427" s="19" t="s">
        <v>7738</v>
      </c>
      <c r="L10427" s="11"/>
      <c r="M10427" s="11"/>
      <c r="N10427" s="24"/>
      <c r="P10427" s="32"/>
      <c r="T10427" s="19"/>
      <c r="U10427" s="3" t="s">
        <v>3362</v>
      </c>
      <c r="W10427" t="s">
        <v>7738</v>
      </c>
      <c r="X10427" t="str">
        <f t="shared" si="634"/>
        <v/>
      </c>
      <c r="Z10427" t="str">
        <f t="shared" si="635"/>
        <v/>
      </c>
      <c r="AB10427" s="9"/>
      <c r="AC10427" t="s">
        <v>5511</v>
      </c>
      <c r="AD10427">
        <f t="shared" si="636"/>
        <v>0</v>
      </c>
      <c r="AF10427" s="3"/>
      <c r="AG10427" t="s">
        <v>1712</v>
      </c>
      <c r="AH10427" s="9" t="s">
        <v>4623</v>
      </c>
    </row>
    <row r="10428" spans="1:34" ht="10.95" customHeight="1" outlineLevel="1" x14ac:dyDescent="0.25">
      <c r="A10428" t="s">
        <v>1710</v>
      </c>
      <c r="C10428" s="3" t="s">
        <v>12986</v>
      </c>
      <c r="D10428" s="3" t="s">
        <v>4065</v>
      </c>
      <c r="E10428" s="9">
        <v>1907</v>
      </c>
      <c r="F10428" s="7" t="s">
        <v>4258</v>
      </c>
      <c r="G10428" s="7" t="s">
        <v>131</v>
      </c>
      <c r="H10428" s="8" t="s">
        <v>5511</v>
      </c>
      <c r="I10428" s="8"/>
      <c r="J10428" s="19">
        <v>3</v>
      </c>
      <c r="K10428" s="19" t="s">
        <v>7738</v>
      </c>
      <c r="L10428" s="11"/>
      <c r="M10428" s="11"/>
      <c r="N10428" s="24"/>
      <c r="P10428" s="32"/>
      <c r="T10428" s="19"/>
      <c r="U10428" s="3" t="s">
        <v>176</v>
      </c>
      <c r="X10428" t="str">
        <f t="shared" si="634"/>
        <v/>
      </c>
      <c r="Z10428" t="str">
        <f t="shared" si="635"/>
        <v/>
      </c>
      <c r="AB10428" s="9"/>
      <c r="AC10428" t="s">
        <v>5511</v>
      </c>
      <c r="AD10428">
        <f t="shared" si="636"/>
        <v>0</v>
      </c>
      <c r="AF10428" s="3"/>
      <c r="AG10428" t="s">
        <v>1712</v>
      </c>
      <c r="AH10428" s="9" t="s">
        <v>4623</v>
      </c>
    </row>
    <row r="10429" spans="1:34" ht="10.95" customHeight="1" outlineLevel="1" x14ac:dyDescent="0.25">
      <c r="A10429" t="s">
        <v>1710</v>
      </c>
      <c r="C10429" s="3" t="s">
        <v>12986</v>
      </c>
      <c r="D10429" s="3">
        <v>246</v>
      </c>
      <c r="E10429" s="9">
        <v>1908</v>
      </c>
      <c r="F10429" s="7" t="s">
        <v>18687</v>
      </c>
      <c r="G10429" s="7" t="s">
        <v>815</v>
      </c>
      <c r="H10429" s="8" t="s">
        <v>5511</v>
      </c>
      <c r="I10429" s="8" t="s">
        <v>16879</v>
      </c>
      <c r="J10429" s="19">
        <v>3</v>
      </c>
      <c r="K10429" s="19" t="s">
        <v>7738</v>
      </c>
      <c r="L10429" s="11"/>
      <c r="M10429" s="11"/>
      <c r="N10429" s="24"/>
      <c r="P10429" s="32"/>
      <c r="T10429" s="19"/>
      <c r="U10429" s="3">
        <v>195</v>
      </c>
      <c r="X10429" t="str">
        <f t="shared" si="634"/>
        <v/>
      </c>
      <c r="Z10429" t="str">
        <f t="shared" si="635"/>
        <v/>
      </c>
      <c r="AB10429" s="9"/>
      <c r="AC10429" t="s">
        <v>5511</v>
      </c>
      <c r="AD10429">
        <f t="shared" si="636"/>
        <v>0</v>
      </c>
      <c r="AF10429" s="3"/>
      <c r="AG10429" t="s">
        <v>1712</v>
      </c>
      <c r="AH10429" s="9" t="s">
        <v>4623</v>
      </c>
    </row>
    <row r="10430" spans="1:34" ht="10.95" customHeight="1" outlineLevel="1" x14ac:dyDescent="0.25">
      <c r="A10430" t="s">
        <v>1710</v>
      </c>
      <c r="C10430" s="3" t="s">
        <v>12986</v>
      </c>
      <c r="D10430" s="3">
        <v>241</v>
      </c>
      <c r="E10430" s="9">
        <v>1908</v>
      </c>
      <c r="F10430" s="7" t="s">
        <v>3963</v>
      </c>
      <c r="G10430" s="7" t="s">
        <v>815</v>
      </c>
      <c r="H10430" s="8" t="s">
        <v>5511</v>
      </c>
      <c r="I10430" s="8" t="s">
        <v>16878</v>
      </c>
      <c r="J10430" s="19">
        <v>3</v>
      </c>
      <c r="K10430" s="19" t="s">
        <v>7738</v>
      </c>
      <c r="L10430" s="11"/>
      <c r="M10430" s="11"/>
      <c r="N10430" s="24"/>
      <c r="P10430" s="32"/>
      <c r="T10430" s="19"/>
      <c r="U10430" s="3" t="s">
        <v>3682</v>
      </c>
      <c r="W10430" t="s">
        <v>7738</v>
      </c>
      <c r="X10430" t="str">
        <f t="shared" si="634"/>
        <v/>
      </c>
      <c r="Z10430" t="str">
        <f t="shared" si="635"/>
        <v/>
      </c>
      <c r="AB10430" s="9"/>
      <c r="AC10430" t="s">
        <v>5511</v>
      </c>
      <c r="AD10430">
        <f t="shared" si="636"/>
        <v>0</v>
      </c>
      <c r="AF10430" s="3"/>
      <c r="AG10430" t="s">
        <v>1712</v>
      </c>
      <c r="AH10430" s="9" t="s">
        <v>4623</v>
      </c>
    </row>
    <row r="10431" spans="1:34" ht="10.95" customHeight="1" outlineLevel="1" x14ac:dyDescent="0.25">
      <c r="A10431" t="s">
        <v>1710</v>
      </c>
      <c r="C10431" s="3" t="s">
        <v>12986</v>
      </c>
      <c r="D10431" s="3">
        <v>250</v>
      </c>
      <c r="E10431" s="9">
        <v>1908</v>
      </c>
      <c r="F10431" s="7" t="s">
        <v>21999</v>
      </c>
      <c r="G10431" s="7" t="s">
        <v>1828</v>
      </c>
      <c r="H10431" s="8" t="s">
        <v>5511</v>
      </c>
      <c r="I10431" s="8" t="s">
        <v>17008</v>
      </c>
      <c r="J10431" s="19">
        <v>3</v>
      </c>
      <c r="K10431" s="19" t="s">
        <v>7738</v>
      </c>
      <c r="L10431" s="11"/>
      <c r="M10431" s="11"/>
      <c r="N10431" s="24"/>
      <c r="P10431" s="32"/>
      <c r="T10431" s="19"/>
      <c r="U10431" s="3">
        <v>201</v>
      </c>
      <c r="X10431" t="str">
        <f t="shared" si="634"/>
        <v/>
      </c>
      <c r="Z10431" t="str">
        <f t="shared" si="635"/>
        <v/>
      </c>
      <c r="AB10431" s="9"/>
      <c r="AC10431" t="s">
        <v>5511</v>
      </c>
      <c r="AD10431">
        <f t="shared" si="636"/>
        <v>0</v>
      </c>
      <c r="AF10431" s="3"/>
      <c r="AG10431" t="s">
        <v>1712</v>
      </c>
      <c r="AH10431" s="9" t="s">
        <v>4925</v>
      </c>
    </row>
    <row r="10432" spans="1:34" ht="10.95" customHeight="1" outlineLevel="1" x14ac:dyDescent="0.25">
      <c r="A10432" t="s">
        <v>1710</v>
      </c>
      <c r="C10432" s="3" t="s">
        <v>12986</v>
      </c>
      <c r="D10432" s="3" t="s">
        <v>3577</v>
      </c>
      <c r="E10432" s="9">
        <v>1908</v>
      </c>
      <c r="F10432" s="7" t="s">
        <v>6473</v>
      </c>
      <c r="G10432" s="7" t="s">
        <v>1828</v>
      </c>
      <c r="H10432" s="8" t="s">
        <v>5511</v>
      </c>
      <c r="I10432" s="8" t="s">
        <v>17008</v>
      </c>
      <c r="J10432" s="19">
        <v>3</v>
      </c>
      <c r="K10432" s="19" t="s">
        <v>20092</v>
      </c>
      <c r="L10432" s="11"/>
      <c r="M10432" s="11"/>
      <c r="N10432" s="24"/>
      <c r="P10432" s="32"/>
      <c r="T10432" s="19"/>
      <c r="U10432" s="3" t="s">
        <v>3295</v>
      </c>
      <c r="W10432" t="s">
        <v>7738</v>
      </c>
      <c r="X10432" t="str">
        <f t="shared" si="634"/>
        <v/>
      </c>
      <c r="Z10432" t="str">
        <f t="shared" si="635"/>
        <v/>
      </c>
      <c r="AB10432" s="9"/>
      <c r="AC10432" t="s">
        <v>5511</v>
      </c>
      <c r="AD10432">
        <f t="shared" si="636"/>
        <v>0</v>
      </c>
      <c r="AF10432" s="3"/>
      <c r="AG10432" t="s">
        <v>1712</v>
      </c>
      <c r="AH10432" s="9" t="s">
        <v>4623</v>
      </c>
    </row>
    <row r="10433" spans="1:34" ht="10.95" customHeight="1" outlineLevel="1" x14ac:dyDescent="0.25">
      <c r="A10433" t="s">
        <v>1710</v>
      </c>
      <c r="C10433" s="3" t="s">
        <v>12986</v>
      </c>
      <c r="D10433" s="3" t="s">
        <v>3579</v>
      </c>
      <c r="E10433" s="9">
        <v>1908</v>
      </c>
      <c r="F10433" s="7" t="s">
        <v>3297</v>
      </c>
      <c r="G10433" s="7" t="s">
        <v>1828</v>
      </c>
      <c r="H10433" s="8" t="s">
        <v>5511</v>
      </c>
      <c r="I10433" s="8" t="s">
        <v>17008</v>
      </c>
      <c r="J10433" s="19">
        <v>3</v>
      </c>
      <c r="K10433" s="19" t="s">
        <v>20092</v>
      </c>
      <c r="L10433" s="11"/>
      <c r="M10433" s="11"/>
      <c r="N10433" s="24"/>
      <c r="P10433" s="32"/>
      <c r="T10433" s="19"/>
      <c r="U10433" s="3" t="s">
        <v>3296</v>
      </c>
      <c r="W10433" t="s">
        <v>7738</v>
      </c>
      <c r="X10433" t="str">
        <f t="shared" si="634"/>
        <v/>
      </c>
      <c r="Z10433" t="str">
        <f t="shared" si="635"/>
        <v/>
      </c>
      <c r="AB10433" s="9"/>
      <c r="AC10433" t="s">
        <v>5511</v>
      </c>
      <c r="AD10433">
        <f t="shared" si="636"/>
        <v>0</v>
      </c>
      <c r="AF10433" s="3"/>
      <c r="AG10433" t="s">
        <v>1712</v>
      </c>
      <c r="AH10433" s="9" t="s">
        <v>4623</v>
      </c>
    </row>
    <row r="10434" spans="1:34" ht="10.95" customHeight="1" outlineLevel="1" x14ac:dyDescent="0.25">
      <c r="A10434" t="s">
        <v>1710</v>
      </c>
      <c r="C10434" s="3" t="s">
        <v>12986</v>
      </c>
      <c r="D10434" s="3" t="s">
        <v>17010</v>
      </c>
      <c r="E10434" s="9">
        <v>1908</v>
      </c>
      <c r="F10434" s="7" t="s">
        <v>3299</v>
      </c>
      <c r="G10434" s="7" t="s">
        <v>1828</v>
      </c>
      <c r="H10434" s="8" t="s">
        <v>5511</v>
      </c>
      <c r="I10434" s="8" t="s">
        <v>17008</v>
      </c>
      <c r="J10434" s="19">
        <v>3</v>
      </c>
      <c r="K10434" s="19" t="s">
        <v>20092</v>
      </c>
      <c r="L10434" s="11"/>
      <c r="M10434" s="11"/>
      <c r="N10434" s="24"/>
      <c r="P10434" s="32"/>
      <c r="T10434" s="19"/>
      <c r="U10434" s="3" t="s">
        <v>3298</v>
      </c>
      <c r="X10434" t="str">
        <f t="shared" ref="X10434:X10497" si="637">IF(COUNTIF(F10434,"*fdc*"),1,"")</f>
        <v/>
      </c>
      <c r="Z10434" t="str">
        <f t="shared" ref="Z10434:Z10497" si="638">IF(COUNTIF(F10434,"*s/s*"),1,"")</f>
        <v/>
      </c>
      <c r="AB10434" s="9"/>
      <c r="AC10434" t="s">
        <v>5511</v>
      </c>
      <c r="AD10434">
        <f t="shared" si="636"/>
        <v>0</v>
      </c>
      <c r="AF10434" s="3"/>
      <c r="AG10434" t="s">
        <v>1712</v>
      </c>
      <c r="AH10434" s="9" t="s">
        <v>4925</v>
      </c>
    </row>
    <row r="10435" spans="1:34" ht="10.95" customHeight="1" outlineLevel="1" x14ac:dyDescent="0.25">
      <c r="A10435" t="s">
        <v>1710</v>
      </c>
      <c r="C10435" s="3" t="s">
        <v>12986</v>
      </c>
      <c r="D10435" s="3" t="s">
        <v>4065</v>
      </c>
      <c r="E10435" s="9">
        <v>1908</v>
      </c>
      <c r="F10435" s="7" t="s">
        <v>18687</v>
      </c>
      <c r="G10435" s="7" t="s">
        <v>4561</v>
      </c>
      <c r="H10435" s="8" t="s">
        <v>5511</v>
      </c>
      <c r="I10435" s="8"/>
      <c r="J10435" s="19">
        <v>3</v>
      </c>
      <c r="K10435" s="19" t="s">
        <v>7738</v>
      </c>
      <c r="L10435" s="11"/>
      <c r="M10435" s="11"/>
      <c r="N10435" s="24"/>
      <c r="P10435" s="32"/>
      <c r="T10435" s="19"/>
      <c r="U10435" s="3">
        <v>213</v>
      </c>
      <c r="X10435" t="str">
        <f t="shared" si="637"/>
        <v/>
      </c>
      <c r="Z10435" t="str">
        <f t="shared" si="638"/>
        <v/>
      </c>
      <c r="AB10435" s="9"/>
      <c r="AC10435" t="s">
        <v>5511</v>
      </c>
      <c r="AD10435">
        <f t="shared" si="636"/>
        <v>0</v>
      </c>
      <c r="AF10435" s="3"/>
      <c r="AG10435" t="s">
        <v>1712</v>
      </c>
      <c r="AH10435" s="9" t="s">
        <v>4925</v>
      </c>
    </row>
    <row r="10436" spans="1:34" ht="10.95" customHeight="1" outlineLevel="1" x14ac:dyDescent="0.25">
      <c r="A10436" t="s">
        <v>1710</v>
      </c>
      <c r="C10436" s="3" t="s">
        <v>12986</v>
      </c>
      <c r="D10436" s="3" t="s">
        <v>4065</v>
      </c>
      <c r="E10436" s="9">
        <v>1908</v>
      </c>
      <c r="F10436" s="7" t="s">
        <v>6473</v>
      </c>
      <c r="G10436" s="7" t="s">
        <v>4561</v>
      </c>
      <c r="H10436" s="8" t="s">
        <v>5511</v>
      </c>
      <c r="I10436" s="8"/>
      <c r="J10436" s="19">
        <v>3</v>
      </c>
      <c r="K10436" s="19" t="s">
        <v>7738</v>
      </c>
      <c r="L10436" s="11"/>
      <c r="M10436" s="11"/>
      <c r="N10436" s="24"/>
      <c r="P10436" s="32"/>
      <c r="T10436" s="19"/>
      <c r="U10436" s="3" t="s">
        <v>3304</v>
      </c>
      <c r="W10436" t="s">
        <v>7738</v>
      </c>
      <c r="X10436" t="str">
        <f t="shared" si="637"/>
        <v/>
      </c>
      <c r="Z10436" t="str">
        <f t="shared" si="638"/>
        <v/>
      </c>
      <c r="AB10436" s="9"/>
      <c r="AC10436" t="s">
        <v>5511</v>
      </c>
      <c r="AD10436">
        <f t="shared" si="636"/>
        <v>0</v>
      </c>
      <c r="AF10436" s="3"/>
      <c r="AG10436" t="s">
        <v>1712</v>
      </c>
      <c r="AH10436" s="9" t="s">
        <v>4623</v>
      </c>
    </row>
    <row r="10437" spans="1:34" ht="10.95" customHeight="1" outlineLevel="1" x14ac:dyDescent="0.25">
      <c r="A10437" t="s">
        <v>1710</v>
      </c>
      <c r="C10437" s="3" t="s">
        <v>12986</v>
      </c>
      <c r="D10437" s="3" t="s">
        <v>4065</v>
      </c>
      <c r="E10437" s="9">
        <v>1908</v>
      </c>
      <c r="F10437" s="7" t="s">
        <v>3963</v>
      </c>
      <c r="G10437" s="7" t="s">
        <v>4561</v>
      </c>
      <c r="H10437" s="8" t="s">
        <v>5511</v>
      </c>
      <c r="I10437" s="8"/>
      <c r="J10437" s="19">
        <v>3</v>
      </c>
      <c r="K10437" s="19" t="s">
        <v>7738</v>
      </c>
      <c r="L10437" s="11"/>
      <c r="M10437" s="11"/>
      <c r="N10437" s="24"/>
      <c r="P10437" s="32"/>
      <c r="T10437" s="19"/>
      <c r="U10437" s="3" t="s">
        <v>2770</v>
      </c>
      <c r="X10437" t="str">
        <f t="shared" si="637"/>
        <v/>
      </c>
      <c r="Z10437" t="str">
        <f t="shared" si="638"/>
        <v/>
      </c>
      <c r="AB10437" s="9"/>
      <c r="AC10437" t="s">
        <v>5511</v>
      </c>
      <c r="AD10437">
        <f t="shared" si="636"/>
        <v>0</v>
      </c>
      <c r="AF10437" s="3"/>
      <c r="AG10437" t="s">
        <v>1712</v>
      </c>
      <c r="AH10437" s="9" t="s">
        <v>4925</v>
      </c>
    </row>
    <row r="10438" spans="1:34" ht="10.95" customHeight="1" outlineLevel="1" x14ac:dyDescent="0.25">
      <c r="A10438" t="s">
        <v>1710</v>
      </c>
      <c r="C10438" s="3" t="s">
        <v>12986</v>
      </c>
      <c r="D10438" s="3">
        <v>242</v>
      </c>
      <c r="E10438" s="9">
        <v>1908</v>
      </c>
      <c r="F10438" s="7" t="s">
        <v>22000</v>
      </c>
      <c r="G10438" s="7" t="s">
        <v>5619</v>
      </c>
      <c r="H10438" s="8" t="s">
        <v>5511</v>
      </c>
      <c r="I10438" s="8" t="s">
        <v>16878</v>
      </c>
      <c r="J10438" s="19">
        <v>3</v>
      </c>
      <c r="K10438" s="19" t="s">
        <v>7738</v>
      </c>
      <c r="L10438" s="11"/>
      <c r="M10438" s="11"/>
      <c r="N10438" s="24"/>
      <c r="P10438" s="32"/>
      <c r="T10438" s="19"/>
      <c r="U10438" s="3">
        <v>214</v>
      </c>
      <c r="X10438" t="str">
        <f t="shared" si="637"/>
        <v/>
      </c>
      <c r="Z10438" t="str">
        <f t="shared" si="638"/>
        <v/>
      </c>
      <c r="AB10438" s="9"/>
      <c r="AC10438" t="s">
        <v>5511</v>
      </c>
      <c r="AD10438">
        <f t="shared" si="636"/>
        <v>0</v>
      </c>
      <c r="AF10438" s="3"/>
      <c r="AG10438" t="s">
        <v>1712</v>
      </c>
      <c r="AH10438" s="9" t="s">
        <v>4925</v>
      </c>
    </row>
    <row r="10439" spans="1:34" ht="10.95" customHeight="1" outlineLevel="1" x14ac:dyDescent="0.25">
      <c r="A10439" t="s">
        <v>1710</v>
      </c>
      <c r="C10439" s="3" t="s">
        <v>12986</v>
      </c>
      <c r="D10439" s="3">
        <v>247</v>
      </c>
      <c r="E10439" s="9">
        <v>1908</v>
      </c>
      <c r="F10439" s="7" t="s">
        <v>3691</v>
      </c>
      <c r="G10439" s="7" t="s">
        <v>5619</v>
      </c>
      <c r="H10439" s="8" t="s">
        <v>5511</v>
      </c>
      <c r="I10439" s="8" t="s">
        <v>16879</v>
      </c>
      <c r="J10439" s="19">
        <v>3</v>
      </c>
      <c r="K10439" s="19" t="s">
        <v>7738</v>
      </c>
      <c r="L10439" s="11"/>
      <c r="M10439" s="11"/>
      <c r="N10439" s="24"/>
      <c r="P10439" s="32"/>
      <c r="T10439" s="19"/>
      <c r="U10439" s="3" t="s">
        <v>3575</v>
      </c>
      <c r="W10439" t="s">
        <v>7738</v>
      </c>
      <c r="X10439" t="str">
        <f t="shared" si="637"/>
        <v/>
      </c>
      <c r="Z10439" t="str">
        <f t="shared" si="638"/>
        <v/>
      </c>
      <c r="AB10439" s="9"/>
      <c r="AC10439" t="s">
        <v>5511</v>
      </c>
      <c r="AD10439">
        <f t="shared" si="636"/>
        <v>0</v>
      </c>
      <c r="AF10439" s="3"/>
      <c r="AG10439" t="s">
        <v>1712</v>
      </c>
      <c r="AH10439" s="9" t="s">
        <v>4623</v>
      </c>
    </row>
    <row r="10440" spans="1:34" ht="10.95" customHeight="1" outlineLevel="1" x14ac:dyDescent="0.25">
      <c r="A10440" t="s">
        <v>1710</v>
      </c>
      <c r="C10440" s="3" t="s">
        <v>12986</v>
      </c>
      <c r="D10440" s="3">
        <v>243</v>
      </c>
      <c r="E10440" s="9">
        <v>1908</v>
      </c>
      <c r="F10440" s="7" t="s">
        <v>2232</v>
      </c>
      <c r="G10440" s="7" t="s">
        <v>5040</v>
      </c>
      <c r="H10440" s="8" t="s">
        <v>5511</v>
      </c>
      <c r="I10440" s="8" t="s">
        <v>16878</v>
      </c>
      <c r="J10440" s="19">
        <v>3</v>
      </c>
      <c r="K10440" s="19" t="s">
        <v>7736</v>
      </c>
      <c r="L10440" s="11">
        <v>0.5</v>
      </c>
      <c r="M10440" s="11"/>
      <c r="N10440" s="24"/>
      <c r="P10440" s="32"/>
      <c r="T10440" s="19"/>
      <c r="U10440" s="3">
        <v>215</v>
      </c>
      <c r="X10440" t="str">
        <f t="shared" si="637"/>
        <v/>
      </c>
      <c r="Z10440" t="str">
        <f t="shared" si="638"/>
        <v/>
      </c>
      <c r="AB10440" s="9"/>
      <c r="AC10440" t="s">
        <v>5511</v>
      </c>
      <c r="AD10440">
        <f t="shared" si="636"/>
        <v>0</v>
      </c>
      <c r="AF10440" s="3"/>
      <c r="AG10440" t="s">
        <v>1712</v>
      </c>
      <c r="AH10440" s="9" t="s">
        <v>4925</v>
      </c>
    </row>
    <row r="10441" spans="1:34" ht="10.95" customHeight="1" outlineLevel="1" x14ac:dyDescent="0.25">
      <c r="A10441" t="s">
        <v>1710</v>
      </c>
      <c r="C10441" s="3" t="s">
        <v>12986</v>
      </c>
      <c r="D10441" s="3">
        <v>244</v>
      </c>
      <c r="E10441" s="9">
        <v>1908</v>
      </c>
      <c r="F10441" s="7" t="s">
        <v>21993</v>
      </c>
      <c r="G10441" s="7" t="s">
        <v>131</v>
      </c>
      <c r="H10441" s="8" t="s">
        <v>5511</v>
      </c>
      <c r="I10441" s="8" t="s">
        <v>16878</v>
      </c>
      <c r="J10441" s="19">
        <v>3</v>
      </c>
      <c r="K10441" s="19" t="s">
        <v>7738</v>
      </c>
      <c r="L10441" s="11"/>
      <c r="M10441" s="11"/>
      <c r="N10441" s="24"/>
      <c r="P10441" s="32"/>
      <c r="T10441" s="19"/>
      <c r="U10441" s="3">
        <v>216</v>
      </c>
      <c r="X10441" t="str">
        <f t="shared" si="637"/>
        <v/>
      </c>
      <c r="Z10441" t="str">
        <f t="shared" si="638"/>
        <v/>
      </c>
      <c r="AB10441" s="9"/>
      <c r="AC10441" t="s">
        <v>5511</v>
      </c>
      <c r="AD10441">
        <f t="shared" si="636"/>
        <v>0</v>
      </c>
      <c r="AF10441" s="3"/>
      <c r="AG10441" t="s">
        <v>1712</v>
      </c>
      <c r="AH10441" s="9" t="s">
        <v>4623</v>
      </c>
    </row>
    <row r="10442" spans="1:34" ht="10.95" customHeight="1" outlineLevel="1" x14ac:dyDescent="0.25">
      <c r="A10442" t="s">
        <v>1710</v>
      </c>
      <c r="C10442" s="3" t="s">
        <v>12986</v>
      </c>
      <c r="D10442" s="3">
        <v>256</v>
      </c>
      <c r="E10442" s="9">
        <v>1908</v>
      </c>
      <c r="F10442" s="7" t="s">
        <v>5142</v>
      </c>
      <c r="G10442" s="7" t="s">
        <v>413</v>
      </c>
      <c r="H10442" s="8" t="s">
        <v>5511</v>
      </c>
      <c r="I10442" s="8" t="s">
        <v>17009</v>
      </c>
      <c r="J10442" s="19">
        <v>3</v>
      </c>
      <c r="K10442" s="19" t="s">
        <v>7736</v>
      </c>
      <c r="L10442" s="11">
        <v>0.15</v>
      </c>
      <c r="M10442" s="11"/>
      <c r="N10442" s="24"/>
      <c r="P10442" s="32"/>
      <c r="T10442" s="19"/>
      <c r="U10442" s="3">
        <v>217</v>
      </c>
      <c r="X10442" t="str">
        <f t="shared" si="637"/>
        <v/>
      </c>
      <c r="Z10442" t="str">
        <f t="shared" si="638"/>
        <v/>
      </c>
      <c r="AB10442" s="9"/>
      <c r="AC10442" t="s">
        <v>5511</v>
      </c>
      <c r="AD10442">
        <f t="shared" si="636"/>
        <v>0</v>
      </c>
      <c r="AF10442" s="3"/>
      <c r="AG10442" t="s">
        <v>1712</v>
      </c>
      <c r="AH10442" s="9" t="s">
        <v>4613</v>
      </c>
    </row>
    <row r="10443" spans="1:34" ht="10.95" customHeight="1" outlineLevel="1" x14ac:dyDescent="0.25">
      <c r="A10443" t="s">
        <v>1710</v>
      </c>
      <c r="C10443" s="3" t="s">
        <v>12986</v>
      </c>
      <c r="D10443" s="3" t="s">
        <v>3599</v>
      </c>
      <c r="E10443" s="9">
        <v>1908</v>
      </c>
      <c r="F10443" s="7" t="s">
        <v>414</v>
      </c>
      <c r="G10443" s="7" t="s">
        <v>413</v>
      </c>
      <c r="H10443" s="8" t="s">
        <v>5511</v>
      </c>
      <c r="I10443" s="8" t="s">
        <v>17009</v>
      </c>
      <c r="J10443" s="19">
        <v>3</v>
      </c>
      <c r="K10443" s="19" t="s">
        <v>20092</v>
      </c>
      <c r="L10443" s="11"/>
      <c r="M10443" s="11"/>
      <c r="N10443" s="24"/>
      <c r="P10443" s="32"/>
      <c r="T10443" s="19"/>
      <c r="U10443" s="3" t="s">
        <v>5203</v>
      </c>
      <c r="W10443" t="s">
        <v>7738</v>
      </c>
      <c r="X10443" t="str">
        <f t="shared" si="637"/>
        <v/>
      </c>
      <c r="Z10443" t="str">
        <f t="shared" si="638"/>
        <v/>
      </c>
      <c r="AB10443" s="9"/>
      <c r="AC10443" t="s">
        <v>5511</v>
      </c>
      <c r="AD10443">
        <f t="shared" si="636"/>
        <v>0</v>
      </c>
      <c r="AF10443" s="3"/>
      <c r="AG10443" t="s">
        <v>1712</v>
      </c>
      <c r="AH10443" s="9" t="s">
        <v>4925</v>
      </c>
    </row>
    <row r="10444" spans="1:34" ht="10.95" customHeight="1" outlineLevel="1" x14ac:dyDescent="0.25">
      <c r="A10444" t="s">
        <v>1710</v>
      </c>
      <c r="C10444" s="3" t="s">
        <v>12986</v>
      </c>
      <c r="D10444" s="3" t="s">
        <v>3601</v>
      </c>
      <c r="E10444" s="9">
        <v>1908</v>
      </c>
      <c r="F10444" s="7" t="s">
        <v>415</v>
      </c>
      <c r="G10444" s="7" t="s">
        <v>413</v>
      </c>
      <c r="H10444" s="8" t="s">
        <v>5511</v>
      </c>
      <c r="I10444" s="8" t="s">
        <v>17009</v>
      </c>
      <c r="J10444" s="19">
        <v>3</v>
      </c>
      <c r="K10444" s="19" t="s">
        <v>20092</v>
      </c>
      <c r="L10444" s="11"/>
      <c r="M10444" s="11"/>
      <c r="N10444" s="24"/>
      <c r="P10444" s="32"/>
      <c r="T10444" s="19"/>
      <c r="U10444" s="3" t="s">
        <v>5204</v>
      </c>
      <c r="W10444" t="s">
        <v>7738</v>
      </c>
      <c r="X10444" t="str">
        <f t="shared" si="637"/>
        <v/>
      </c>
      <c r="Z10444" t="str">
        <f t="shared" si="638"/>
        <v/>
      </c>
      <c r="AB10444" s="9"/>
      <c r="AC10444" t="s">
        <v>5511</v>
      </c>
      <c r="AD10444">
        <f t="shared" si="636"/>
        <v>0</v>
      </c>
      <c r="AF10444" s="3"/>
      <c r="AG10444" t="s">
        <v>1712</v>
      </c>
      <c r="AH10444" s="9" t="s">
        <v>4925</v>
      </c>
    </row>
    <row r="10445" spans="1:34" ht="10.95" customHeight="1" outlineLevel="1" x14ac:dyDescent="0.25">
      <c r="A10445" t="s">
        <v>1710</v>
      </c>
      <c r="C10445" s="3" t="s">
        <v>12986</v>
      </c>
      <c r="D10445" s="3" t="s">
        <v>3602</v>
      </c>
      <c r="E10445" s="9">
        <v>1908</v>
      </c>
      <c r="F10445" s="7" t="s">
        <v>416</v>
      </c>
      <c r="G10445" s="7" t="s">
        <v>413</v>
      </c>
      <c r="H10445" s="8" t="s">
        <v>5511</v>
      </c>
      <c r="I10445" s="8" t="s">
        <v>17009</v>
      </c>
      <c r="J10445" s="19">
        <v>3</v>
      </c>
      <c r="K10445" s="19" t="s">
        <v>20092</v>
      </c>
      <c r="L10445" s="11"/>
      <c r="M10445" s="11"/>
      <c r="N10445" s="24"/>
      <c r="P10445" s="32"/>
      <c r="T10445" s="19"/>
      <c r="U10445" s="3" t="s">
        <v>5205</v>
      </c>
      <c r="W10445" t="s">
        <v>7738</v>
      </c>
      <c r="X10445" t="str">
        <f t="shared" si="637"/>
        <v/>
      </c>
      <c r="Z10445" t="str">
        <f t="shared" si="638"/>
        <v/>
      </c>
      <c r="AB10445" s="9"/>
      <c r="AC10445" t="s">
        <v>5511</v>
      </c>
      <c r="AD10445">
        <f t="shared" si="636"/>
        <v>0</v>
      </c>
      <c r="AF10445" s="3"/>
      <c r="AG10445" t="s">
        <v>1712</v>
      </c>
      <c r="AH10445" s="9" t="s">
        <v>4623</v>
      </c>
    </row>
    <row r="10446" spans="1:34" ht="10.95" customHeight="1" outlineLevel="1" x14ac:dyDescent="0.25">
      <c r="A10446" t="s">
        <v>1710</v>
      </c>
      <c r="C10446" s="3" t="s">
        <v>12986</v>
      </c>
      <c r="D10446" s="3">
        <v>257</v>
      </c>
      <c r="E10446" s="9">
        <v>1908</v>
      </c>
      <c r="F10446" s="7" t="s">
        <v>5141</v>
      </c>
      <c r="G10446" s="7" t="s">
        <v>417</v>
      </c>
      <c r="H10446" s="8" t="s">
        <v>5511</v>
      </c>
      <c r="I10446" s="8" t="s">
        <v>17009</v>
      </c>
      <c r="J10446" s="19">
        <v>3</v>
      </c>
      <c r="K10446" s="19" t="s">
        <v>7736</v>
      </c>
      <c r="L10446" s="11">
        <v>0.75</v>
      </c>
      <c r="M10446" s="11"/>
      <c r="N10446" s="24"/>
      <c r="P10446" s="32"/>
      <c r="T10446" s="19"/>
      <c r="U10446" s="3">
        <v>218</v>
      </c>
      <c r="X10446" t="str">
        <f t="shared" si="637"/>
        <v/>
      </c>
      <c r="Z10446" t="str">
        <f t="shared" si="638"/>
        <v/>
      </c>
      <c r="AB10446" s="9"/>
      <c r="AC10446" t="s">
        <v>5511</v>
      </c>
      <c r="AD10446">
        <f t="shared" si="636"/>
        <v>0</v>
      </c>
      <c r="AF10446" s="3"/>
      <c r="AG10446" t="s">
        <v>1712</v>
      </c>
      <c r="AH10446" s="9" t="s">
        <v>4613</v>
      </c>
    </row>
    <row r="10447" spans="1:34" ht="10.95" customHeight="1" outlineLevel="1" x14ac:dyDescent="0.25">
      <c r="A10447" t="s">
        <v>1710</v>
      </c>
      <c r="C10447" s="3" t="s">
        <v>12986</v>
      </c>
      <c r="D10447" s="3" t="s">
        <v>3603</v>
      </c>
      <c r="E10447" s="9">
        <v>1908</v>
      </c>
      <c r="F10447" s="7" t="s">
        <v>416</v>
      </c>
      <c r="G10447" s="7" t="s">
        <v>417</v>
      </c>
      <c r="H10447" s="8" t="s">
        <v>5511</v>
      </c>
      <c r="I10447" s="8" t="s">
        <v>17009</v>
      </c>
      <c r="J10447" s="19">
        <v>3</v>
      </c>
      <c r="K10447" s="19" t="s">
        <v>20092</v>
      </c>
      <c r="L10447" s="11"/>
      <c r="M10447" s="11"/>
      <c r="N10447" s="24"/>
      <c r="P10447" s="32"/>
      <c r="T10447" s="19"/>
      <c r="U10447" s="3" t="s">
        <v>5206</v>
      </c>
      <c r="W10447" t="s">
        <v>7738</v>
      </c>
      <c r="X10447" t="str">
        <f t="shared" si="637"/>
        <v/>
      </c>
      <c r="Z10447" t="str">
        <f t="shared" si="638"/>
        <v/>
      </c>
      <c r="AB10447" s="9"/>
      <c r="AC10447" t="s">
        <v>5511</v>
      </c>
      <c r="AD10447">
        <f t="shared" si="636"/>
        <v>0</v>
      </c>
      <c r="AF10447" s="3"/>
      <c r="AG10447" t="s">
        <v>1712</v>
      </c>
      <c r="AH10447" s="9" t="s">
        <v>4925</v>
      </c>
    </row>
    <row r="10448" spans="1:34" ht="10.95" customHeight="1" outlineLevel="1" x14ac:dyDescent="0.25">
      <c r="A10448" t="s">
        <v>1710</v>
      </c>
      <c r="C10448" s="3" t="s">
        <v>12986</v>
      </c>
      <c r="D10448" s="3" t="s">
        <v>3604</v>
      </c>
      <c r="E10448" s="9">
        <v>1908</v>
      </c>
      <c r="F10448" s="7" t="s">
        <v>415</v>
      </c>
      <c r="G10448" s="7" t="s">
        <v>417</v>
      </c>
      <c r="H10448" s="8" t="s">
        <v>5511</v>
      </c>
      <c r="I10448" s="8" t="s">
        <v>17009</v>
      </c>
      <c r="J10448" s="19">
        <v>3</v>
      </c>
      <c r="K10448" s="19" t="s">
        <v>7736</v>
      </c>
      <c r="L10448" s="11">
        <v>0.15</v>
      </c>
      <c r="M10448" s="11"/>
      <c r="N10448" s="24"/>
      <c r="P10448" s="32"/>
      <c r="T10448" s="19"/>
      <c r="U10448" s="3" t="s">
        <v>5207</v>
      </c>
      <c r="X10448" t="str">
        <f t="shared" si="637"/>
        <v/>
      </c>
      <c r="Z10448" t="str">
        <f t="shared" si="638"/>
        <v/>
      </c>
      <c r="AB10448" s="9"/>
      <c r="AC10448" t="s">
        <v>5511</v>
      </c>
      <c r="AD10448">
        <f t="shared" si="636"/>
        <v>0</v>
      </c>
      <c r="AF10448" s="3"/>
      <c r="AG10448" t="s">
        <v>1712</v>
      </c>
      <c r="AH10448" s="9" t="s">
        <v>4613</v>
      </c>
    </row>
    <row r="10449" spans="1:34" ht="10.95" customHeight="1" outlineLevel="1" x14ac:dyDescent="0.25">
      <c r="A10449" t="s">
        <v>1710</v>
      </c>
      <c r="C10449" s="3" t="s">
        <v>12986</v>
      </c>
      <c r="D10449" s="3" t="s">
        <v>3605</v>
      </c>
      <c r="E10449" s="9">
        <v>1908</v>
      </c>
      <c r="F10449" s="7" t="s">
        <v>3712</v>
      </c>
      <c r="G10449" s="7" t="s">
        <v>417</v>
      </c>
      <c r="H10449" s="8" t="s">
        <v>5511</v>
      </c>
      <c r="I10449" s="8" t="s">
        <v>17009</v>
      </c>
      <c r="J10449" s="19">
        <v>3</v>
      </c>
      <c r="K10449" s="19" t="s">
        <v>20092</v>
      </c>
      <c r="L10449" s="11"/>
      <c r="M10449" s="11"/>
      <c r="N10449" s="24"/>
      <c r="P10449" s="32"/>
      <c r="T10449" s="19"/>
      <c r="U10449" s="3" t="s">
        <v>5208</v>
      </c>
      <c r="W10449" t="s">
        <v>7738</v>
      </c>
      <c r="X10449" t="str">
        <f t="shared" si="637"/>
        <v/>
      </c>
      <c r="Z10449" t="str">
        <f t="shared" si="638"/>
        <v/>
      </c>
      <c r="AB10449" s="9"/>
      <c r="AC10449" t="s">
        <v>5511</v>
      </c>
      <c r="AD10449">
        <f t="shared" si="636"/>
        <v>0</v>
      </c>
      <c r="AF10449" s="3"/>
      <c r="AG10449" t="s">
        <v>1712</v>
      </c>
      <c r="AH10449" s="9" t="s">
        <v>4623</v>
      </c>
    </row>
    <row r="10450" spans="1:34" ht="10.95" customHeight="1" outlineLevel="1" x14ac:dyDescent="0.25">
      <c r="A10450" t="s">
        <v>1710</v>
      </c>
      <c r="C10450" s="3" t="s">
        <v>12986</v>
      </c>
      <c r="D10450" s="3">
        <v>258</v>
      </c>
      <c r="E10450" s="9">
        <v>1908</v>
      </c>
      <c r="F10450" s="7" t="s">
        <v>1101</v>
      </c>
      <c r="G10450" s="7" t="s">
        <v>3713</v>
      </c>
      <c r="H10450" s="8" t="s">
        <v>5511</v>
      </c>
      <c r="I10450" s="8" t="s">
        <v>17009</v>
      </c>
      <c r="J10450" s="19">
        <v>3</v>
      </c>
      <c r="K10450" s="19" t="s">
        <v>7736</v>
      </c>
      <c r="L10450" s="11">
        <v>1</v>
      </c>
      <c r="M10450" s="11"/>
      <c r="N10450" s="24"/>
      <c r="P10450" s="32"/>
      <c r="T10450" s="19"/>
      <c r="U10450" s="3">
        <v>219</v>
      </c>
      <c r="X10450" t="str">
        <f t="shared" si="637"/>
        <v/>
      </c>
      <c r="Z10450" t="str">
        <f t="shared" si="638"/>
        <v/>
      </c>
      <c r="AB10450" s="9"/>
      <c r="AC10450" t="s">
        <v>5511</v>
      </c>
      <c r="AD10450">
        <f t="shared" si="636"/>
        <v>0</v>
      </c>
      <c r="AF10450" s="3"/>
      <c r="AG10450" t="s">
        <v>1712</v>
      </c>
      <c r="AH10450" s="9" t="s">
        <v>4925</v>
      </c>
    </row>
    <row r="10451" spans="1:34" ht="10.95" customHeight="1" outlineLevel="1" x14ac:dyDescent="0.25">
      <c r="A10451" t="s">
        <v>1710</v>
      </c>
      <c r="C10451" s="3" t="s">
        <v>12986</v>
      </c>
      <c r="D10451" s="3" t="s">
        <v>3606</v>
      </c>
      <c r="E10451" s="9">
        <v>1908</v>
      </c>
      <c r="F10451" s="7" t="s">
        <v>414</v>
      </c>
      <c r="G10451" s="7" t="s">
        <v>3713</v>
      </c>
      <c r="H10451" s="8" t="s">
        <v>5511</v>
      </c>
      <c r="I10451" s="8" t="s">
        <v>17009</v>
      </c>
      <c r="J10451" s="19">
        <v>3</v>
      </c>
      <c r="K10451" s="19" t="s">
        <v>20092</v>
      </c>
      <c r="L10451" s="11"/>
      <c r="M10451" s="11"/>
      <c r="N10451" s="24"/>
      <c r="P10451" s="32"/>
      <c r="T10451" s="19"/>
      <c r="U10451" s="3" t="s">
        <v>5583</v>
      </c>
      <c r="W10451" t="s">
        <v>7738</v>
      </c>
      <c r="X10451" t="str">
        <f t="shared" si="637"/>
        <v/>
      </c>
      <c r="Z10451" t="str">
        <f t="shared" si="638"/>
        <v/>
      </c>
      <c r="AB10451" s="9"/>
      <c r="AC10451" t="s">
        <v>5511</v>
      </c>
      <c r="AD10451">
        <f t="shared" si="636"/>
        <v>0</v>
      </c>
      <c r="AF10451" s="3"/>
      <c r="AG10451" t="s">
        <v>1712</v>
      </c>
      <c r="AH10451" s="9" t="s">
        <v>4925</v>
      </c>
    </row>
    <row r="10452" spans="1:34" ht="10.95" customHeight="1" outlineLevel="1" x14ac:dyDescent="0.25">
      <c r="A10452" t="s">
        <v>1710</v>
      </c>
      <c r="C10452" s="3" t="s">
        <v>12986</v>
      </c>
      <c r="D10452" s="3">
        <v>259</v>
      </c>
      <c r="E10452" s="9">
        <v>1908</v>
      </c>
      <c r="F10452" s="7" t="s">
        <v>639</v>
      </c>
      <c r="G10452" s="7" t="s">
        <v>3714</v>
      </c>
      <c r="H10452" s="8" t="s">
        <v>5511</v>
      </c>
      <c r="I10452" s="8" t="s">
        <v>17009</v>
      </c>
      <c r="J10452" s="19">
        <v>3</v>
      </c>
      <c r="K10452" s="19" t="s">
        <v>7738</v>
      </c>
      <c r="L10452" s="11"/>
      <c r="M10452" s="11"/>
      <c r="N10452" s="24"/>
      <c r="P10452" s="32"/>
      <c r="T10452" s="19"/>
      <c r="U10452" s="3">
        <v>220</v>
      </c>
      <c r="X10452" t="str">
        <f t="shared" si="637"/>
        <v/>
      </c>
      <c r="Z10452" t="str">
        <f t="shared" si="638"/>
        <v/>
      </c>
      <c r="AB10452" s="9"/>
      <c r="AC10452" t="s">
        <v>5511</v>
      </c>
      <c r="AD10452">
        <f t="shared" si="636"/>
        <v>0</v>
      </c>
      <c r="AF10452" s="3"/>
      <c r="AG10452" t="s">
        <v>1712</v>
      </c>
      <c r="AH10452" s="9" t="s">
        <v>4925</v>
      </c>
    </row>
    <row r="10453" spans="1:34" ht="10.95" customHeight="1" outlineLevel="1" x14ac:dyDescent="0.25">
      <c r="A10453" t="s">
        <v>1710</v>
      </c>
      <c r="C10453" s="3" t="s">
        <v>12986</v>
      </c>
      <c r="D10453" s="3" t="s">
        <v>260</v>
      </c>
      <c r="E10453" s="9">
        <v>1908</v>
      </c>
      <c r="F10453" s="7" t="s">
        <v>414</v>
      </c>
      <c r="G10453" s="7" t="s">
        <v>3714</v>
      </c>
      <c r="H10453" s="8" t="s">
        <v>5511</v>
      </c>
      <c r="I10453" s="8" t="s">
        <v>17009</v>
      </c>
      <c r="J10453" s="19">
        <v>3</v>
      </c>
      <c r="K10453" s="19" t="s">
        <v>20092</v>
      </c>
      <c r="L10453" s="11"/>
      <c r="M10453" s="11"/>
      <c r="N10453" s="24"/>
      <c r="P10453" s="32"/>
      <c r="T10453" s="19"/>
      <c r="U10453" s="3" t="s">
        <v>5584</v>
      </c>
      <c r="W10453" t="s">
        <v>7738</v>
      </c>
      <c r="X10453" t="str">
        <f t="shared" si="637"/>
        <v/>
      </c>
      <c r="Z10453" t="str">
        <f t="shared" si="638"/>
        <v/>
      </c>
      <c r="AB10453" s="9"/>
      <c r="AC10453" t="s">
        <v>5511</v>
      </c>
      <c r="AD10453">
        <f t="shared" si="636"/>
        <v>0</v>
      </c>
      <c r="AF10453" s="3"/>
      <c r="AG10453" t="s">
        <v>1712</v>
      </c>
      <c r="AH10453" s="9" t="s">
        <v>4925</v>
      </c>
    </row>
    <row r="10454" spans="1:34" ht="10.95" customHeight="1" outlineLevel="1" x14ac:dyDescent="0.25">
      <c r="A10454" t="s">
        <v>1710</v>
      </c>
      <c r="C10454" s="3" t="s">
        <v>12986</v>
      </c>
      <c r="D10454" s="3">
        <v>251</v>
      </c>
      <c r="E10454" s="9">
        <v>1908</v>
      </c>
      <c r="F10454" s="7" t="s">
        <v>3715</v>
      </c>
      <c r="G10454" s="7" t="s">
        <v>413</v>
      </c>
      <c r="H10454" s="8" t="s">
        <v>5511</v>
      </c>
      <c r="I10454" s="8" t="s">
        <v>16716</v>
      </c>
      <c r="J10454" s="19">
        <v>3</v>
      </c>
      <c r="K10454" s="19" t="s">
        <v>7736</v>
      </c>
      <c r="L10454" s="11">
        <v>0.15</v>
      </c>
      <c r="M10454" s="11"/>
      <c r="N10454" s="24"/>
      <c r="P10454" s="32"/>
      <c r="T10454" s="19"/>
      <c r="U10454" s="3">
        <v>221</v>
      </c>
      <c r="X10454" t="str">
        <f t="shared" si="637"/>
        <v/>
      </c>
      <c r="Z10454" t="str">
        <f t="shared" si="638"/>
        <v/>
      </c>
      <c r="AB10454" s="9"/>
      <c r="AC10454" t="s">
        <v>5511</v>
      </c>
      <c r="AD10454">
        <f t="shared" si="636"/>
        <v>0</v>
      </c>
      <c r="AF10454" s="3"/>
      <c r="AG10454" t="s">
        <v>1712</v>
      </c>
      <c r="AH10454" s="9" t="s">
        <v>4613</v>
      </c>
    </row>
    <row r="10455" spans="1:34" ht="10.95" customHeight="1" outlineLevel="1" x14ac:dyDescent="0.25">
      <c r="A10455" t="s">
        <v>1710</v>
      </c>
      <c r="C10455" s="3" t="s">
        <v>12986</v>
      </c>
      <c r="D10455" s="3" t="s">
        <v>16882</v>
      </c>
      <c r="E10455" s="9">
        <v>1908</v>
      </c>
      <c r="F10455" s="7" t="s">
        <v>3715</v>
      </c>
      <c r="G10455" s="7" t="s">
        <v>413</v>
      </c>
      <c r="H10455" s="8" t="s">
        <v>5511</v>
      </c>
      <c r="I10455" s="8" t="s">
        <v>16716</v>
      </c>
      <c r="J10455" s="19">
        <v>3</v>
      </c>
      <c r="K10455" s="19" t="s">
        <v>20092</v>
      </c>
      <c r="L10455" s="11"/>
      <c r="M10455" s="11"/>
      <c r="N10455" s="24"/>
      <c r="P10455" s="32"/>
      <c r="T10455" s="19"/>
      <c r="U10455" s="3" t="s">
        <v>1566</v>
      </c>
      <c r="W10455" t="s">
        <v>7738</v>
      </c>
      <c r="X10455" t="str">
        <f t="shared" si="637"/>
        <v/>
      </c>
      <c r="Z10455" t="str">
        <f t="shared" si="638"/>
        <v/>
      </c>
      <c r="AB10455" s="9"/>
      <c r="AC10455" t="s">
        <v>5511</v>
      </c>
      <c r="AD10455">
        <f t="shared" si="636"/>
        <v>0</v>
      </c>
      <c r="AF10455" s="3"/>
      <c r="AG10455" t="s">
        <v>1712</v>
      </c>
      <c r="AH10455" s="9" t="s">
        <v>4925</v>
      </c>
    </row>
    <row r="10456" spans="1:34" ht="10.95" customHeight="1" outlineLevel="1" x14ac:dyDescent="0.25">
      <c r="A10456" t="s">
        <v>1710</v>
      </c>
      <c r="C10456" s="3" t="s">
        <v>12986</v>
      </c>
      <c r="D10456" s="3" t="s">
        <v>16883</v>
      </c>
      <c r="E10456" s="9">
        <v>1908</v>
      </c>
      <c r="F10456" s="7" t="s">
        <v>3715</v>
      </c>
      <c r="G10456" s="7" t="s">
        <v>413</v>
      </c>
      <c r="H10456" s="8" t="s">
        <v>5511</v>
      </c>
      <c r="I10456" s="8" t="s">
        <v>16716</v>
      </c>
      <c r="J10456" s="19">
        <v>3</v>
      </c>
      <c r="K10456" s="19" t="s">
        <v>20092</v>
      </c>
      <c r="L10456" s="11"/>
      <c r="M10456" s="11"/>
      <c r="N10456" s="24"/>
      <c r="P10456" s="32"/>
      <c r="T10456" s="19"/>
      <c r="U10456" s="3" t="s">
        <v>1567</v>
      </c>
      <c r="W10456" t="s">
        <v>7738</v>
      </c>
      <c r="X10456" t="str">
        <f t="shared" si="637"/>
        <v/>
      </c>
      <c r="Z10456" t="str">
        <f t="shared" si="638"/>
        <v/>
      </c>
      <c r="AB10456" s="9"/>
      <c r="AC10456" t="s">
        <v>5511</v>
      </c>
      <c r="AD10456">
        <f t="shared" si="636"/>
        <v>0</v>
      </c>
      <c r="AF10456" s="3"/>
      <c r="AG10456" t="s">
        <v>1712</v>
      </c>
      <c r="AH10456" s="9" t="s">
        <v>4925</v>
      </c>
    </row>
    <row r="10457" spans="1:34" ht="10.95" customHeight="1" outlineLevel="1" x14ac:dyDescent="0.25">
      <c r="A10457" t="s">
        <v>1710</v>
      </c>
      <c r="C10457" s="3" t="s">
        <v>12986</v>
      </c>
      <c r="D10457" s="3" t="s">
        <v>16884</v>
      </c>
      <c r="E10457" s="9">
        <v>1908</v>
      </c>
      <c r="F10457" s="7" t="s">
        <v>415</v>
      </c>
      <c r="G10457" s="7" t="s">
        <v>413</v>
      </c>
      <c r="H10457" s="8" t="s">
        <v>5511</v>
      </c>
      <c r="I10457" s="8" t="s">
        <v>16716</v>
      </c>
      <c r="J10457" s="19">
        <v>3</v>
      </c>
      <c r="K10457" s="19" t="s">
        <v>20092</v>
      </c>
      <c r="L10457" s="11"/>
      <c r="M10457" s="11"/>
      <c r="N10457" s="24"/>
      <c r="P10457" s="32"/>
      <c r="T10457" s="19"/>
      <c r="U10457" s="3" t="s">
        <v>1568</v>
      </c>
      <c r="W10457" t="s">
        <v>7738</v>
      </c>
      <c r="X10457" t="str">
        <f t="shared" si="637"/>
        <v/>
      </c>
      <c r="Z10457" t="str">
        <f t="shared" si="638"/>
        <v/>
      </c>
      <c r="AB10457" s="9"/>
      <c r="AC10457" t="s">
        <v>5511</v>
      </c>
      <c r="AD10457">
        <f t="shared" si="636"/>
        <v>0</v>
      </c>
      <c r="AF10457" s="3"/>
      <c r="AG10457" t="s">
        <v>1712</v>
      </c>
      <c r="AH10457" s="9" t="s">
        <v>4925</v>
      </c>
    </row>
    <row r="10458" spans="1:34" ht="10.95" customHeight="1" outlineLevel="1" x14ac:dyDescent="0.25">
      <c r="A10458" t="s">
        <v>1710</v>
      </c>
      <c r="C10458" s="3" t="s">
        <v>12986</v>
      </c>
      <c r="D10458" s="3" t="s">
        <v>16885</v>
      </c>
      <c r="E10458" s="9">
        <v>1908</v>
      </c>
      <c r="F10458" s="7" t="s">
        <v>3716</v>
      </c>
      <c r="G10458" s="7" t="s">
        <v>413</v>
      </c>
      <c r="H10458" s="8" t="s">
        <v>5511</v>
      </c>
      <c r="I10458" s="8" t="s">
        <v>16716</v>
      </c>
      <c r="J10458" s="19">
        <v>3</v>
      </c>
      <c r="K10458" s="19" t="s">
        <v>20092</v>
      </c>
      <c r="L10458" s="11"/>
      <c r="M10458" s="11"/>
      <c r="N10458" s="24"/>
      <c r="P10458" s="32"/>
      <c r="T10458" s="19"/>
      <c r="U10458" s="3" t="s">
        <v>1569</v>
      </c>
      <c r="W10458" t="s">
        <v>7738</v>
      </c>
      <c r="X10458" t="str">
        <f t="shared" si="637"/>
        <v/>
      </c>
      <c r="Z10458" t="str">
        <f t="shared" si="638"/>
        <v/>
      </c>
      <c r="AB10458" s="9"/>
      <c r="AC10458" t="s">
        <v>5511</v>
      </c>
      <c r="AD10458">
        <f t="shared" si="636"/>
        <v>0</v>
      </c>
      <c r="AF10458" s="3"/>
      <c r="AG10458" t="s">
        <v>1712</v>
      </c>
      <c r="AH10458" s="9" t="s">
        <v>4925</v>
      </c>
    </row>
    <row r="10459" spans="1:34" ht="10.95" customHeight="1" outlineLevel="1" x14ac:dyDescent="0.25">
      <c r="A10459" t="s">
        <v>1710</v>
      </c>
      <c r="C10459" s="3" t="s">
        <v>12986</v>
      </c>
      <c r="D10459" s="3">
        <v>252</v>
      </c>
      <c r="E10459" s="9">
        <v>1908</v>
      </c>
      <c r="F10459" s="7" t="s">
        <v>3717</v>
      </c>
      <c r="G10459" s="7" t="s">
        <v>413</v>
      </c>
      <c r="H10459" s="8" t="s">
        <v>5511</v>
      </c>
      <c r="I10459" s="8" t="s">
        <v>16716</v>
      </c>
      <c r="J10459" s="19">
        <v>3</v>
      </c>
      <c r="K10459" s="19" t="s">
        <v>7736</v>
      </c>
      <c r="L10459" s="11">
        <v>0.15</v>
      </c>
      <c r="M10459" s="11"/>
      <c r="N10459" s="24"/>
      <c r="P10459" s="32"/>
      <c r="T10459" s="19"/>
      <c r="U10459" s="3">
        <v>222</v>
      </c>
      <c r="X10459" t="str">
        <f t="shared" si="637"/>
        <v/>
      </c>
      <c r="Z10459" t="str">
        <f t="shared" si="638"/>
        <v/>
      </c>
      <c r="AB10459" s="9"/>
      <c r="AC10459" t="s">
        <v>5511</v>
      </c>
      <c r="AD10459">
        <f t="shared" si="636"/>
        <v>0</v>
      </c>
      <c r="AF10459" s="3"/>
      <c r="AG10459" t="s">
        <v>1712</v>
      </c>
      <c r="AH10459" s="9" t="s">
        <v>4613</v>
      </c>
    </row>
    <row r="10460" spans="1:34" ht="10.95" customHeight="1" outlineLevel="1" x14ac:dyDescent="0.25">
      <c r="A10460" t="s">
        <v>1710</v>
      </c>
      <c r="C10460" s="3" t="s">
        <v>12986</v>
      </c>
      <c r="D10460" s="3" t="s">
        <v>3580</v>
      </c>
      <c r="E10460" s="9">
        <v>1908</v>
      </c>
      <c r="F10460" s="7" t="s">
        <v>3717</v>
      </c>
      <c r="G10460" s="7" t="s">
        <v>413</v>
      </c>
      <c r="H10460" s="8" t="s">
        <v>5511</v>
      </c>
      <c r="I10460" s="8" t="s">
        <v>16716</v>
      </c>
      <c r="J10460" s="19">
        <v>3</v>
      </c>
      <c r="K10460" s="19" t="s">
        <v>20092</v>
      </c>
      <c r="L10460" s="11"/>
      <c r="M10460" s="11"/>
      <c r="N10460" s="24"/>
      <c r="P10460" s="32"/>
      <c r="T10460" s="19"/>
      <c r="U10460" s="3" t="s">
        <v>1570</v>
      </c>
      <c r="W10460" t="s">
        <v>7738</v>
      </c>
      <c r="X10460" t="str">
        <f t="shared" si="637"/>
        <v/>
      </c>
      <c r="Z10460" t="str">
        <f t="shared" si="638"/>
        <v/>
      </c>
      <c r="AB10460" s="9"/>
      <c r="AC10460" t="s">
        <v>5511</v>
      </c>
      <c r="AD10460">
        <f t="shared" si="636"/>
        <v>0</v>
      </c>
      <c r="AF10460" s="3"/>
      <c r="AG10460" t="s">
        <v>1712</v>
      </c>
      <c r="AH10460" s="9" t="s">
        <v>4925</v>
      </c>
    </row>
    <row r="10461" spans="1:34" ht="10.95" customHeight="1" outlineLevel="1" x14ac:dyDescent="0.25">
      <c r="A10461" t="s">
        <v>1710</v>
      </c>
      <c r="C10461" s="3" t="s">
        <v>12986</v>
      </c>
      <c r="D10461" s="3" t="s">
        <v>3581</v>
      </c>
      <c r="E10461" s="9">
        <v>1908</v>
      </c>
      <c r="F10461" s="7" t="s">
        <v>3717</v>
      </c>
      <c r="G10461" s="7" t="s">
        <v>413</v>
      </c>
      <c r="H10461" s="8" t="s">
        <v>5511</v>
      </c>
      <c r="I10461" s="8" t="s">
        <v>16716</v>
      </c>
      <c r="J10461" s="19">
        <v>3</v>
      </c>
      <c r="K10461" s="19" t="s">
        <v>20092</v>
      </c>
      <c r="L10461" s="11"/>
      <c r="M10461" s="11"/>
      <c r="N10461" s="24"/>
      <c r="P10461" s="32"/>
      <c r="T10461" s="19"/>
      <c r="U10461" s="3" t="s">
        <v>1571</v>
      </c>
      <c r="W10461" t="s">
        <v>7738</v>
      </c>
      <c r="X10461" t="str">
        <f t="shared" si="637"/>
        <v/>
      </c>
      <c r="Z10461" t="str">
        <f t="shared" si="638"/>
        <v/>
      </c>
      <c r="AB10461" s="9"/>
      <c r="AC10461" t="s">
        <v>5511</v>
      </c>
      <c r="AD10461">
        <f t="shared" si="636"/>
        <v>0</v>
      </c>
      <c r="AF10461" s="3"/>
      <c r="AG10461" t="s">
        <v>1712</v>
      </c>
      <c r="AH10461" s="9" t="s">
        <v>4925</v>
      </c>
    </row>
    <row r="10462" spans="1:34" ht="10.95" customHeight="1" outlineLevel="1" x14ac:dyDescent="0.25">
      <c r="A10462" t="s">
        <v>1710</v>
      </c>
      <c r="C10462" s="3" t="s">
        <v>12986</v>
      </c>
      <c r="D10462" s="3" t="s">
        <v>3583</v>
      </c>
      <c r="E10462" s="9">
        <v>1908</v>
      </c>
      <c r="F10462" s="7" t="s">
        <v>3717</v>
      </c>
      <c r="G10462" s="7" t="s">
        <v>413</v>
      </c>
      <c r="H10462" s="8" t="s">
        <v>5511</v>
      </c>
      <c r="I10462" s="8" t="s">
        <v>16716</v>
      </c>
      <c r="J10462" s="19">
        <v>3</v>
      </c>
      <c r="K10462" s="19" t="s">
        <v>20092</v>
      </c>
      <c r="L10462" s="11"/>
      <c r="M10462" s="11"/>
      <c r="N10462" s="24"/>
      <c r="P10462" s="32"/>
      <c r="T10462" s="19"/>
      <c r="U10462" s="3" t="s">
        <v>1572</v>
      </c>
      <c r="W10462" t="s">
        <v>7738</v>
      </c>
      <c r="X10462" t="str">
        <f t="shared" si="637"/>
        <v/>
      </c>
      <c r="Z10462" t="str">
        <f t="shared" si="638"/>
        <v/>
      </c>
      <c r="AB10462" s="9"/>
      <c r="AC10462" t="s">
        <v>5511</v>
      </c>
      <c r="AD10462">
        <f t="shared" si="636"/>
        <v>0</v>
      </c>
      <c r="AF10462" s="3"/>
      <c r="AG10462" t="s">
        <v>1712</v>
      </c>
      <c r="AH10462" s="9" t="s">
        <v>4925</v>
      </c>
    </row>
    <row r="10463" spans="1:34" ht="10.95" customHeight="1" outlineLevel="1" x14ac:dyDescent="0.25">
      <c r="A10463" t="s">
        <v>1710</v>
      </c>
      <c r="C10463" s="3" t="s">
        <v>12986</v>
      </c>
      <c r="D10463" s="3" t="s">
        <v>16886</v>
      </c>
      <c r="E10463" s="9">
        <v>1908</v>
      </c>
      <c r="F10463" s="7" t="s">
        <v>3716</v>
      </c>
      <c r="G10463" s="7" t="s">
        <v>413</v>
      </c>
      <c r="H10463" s="8" t="s">
        <v>5511</v>
      </c>
      <c r="I10463" s="8" t="s">
        <v>16716</v>
      </c>
      <c r="J10463" s="19">
        <v>3</v>
      </c>
      <c r="K10463" s="19" t="s">
        <v>20092</v>
      </c>
      <c r="L10463" s="11"/>
      <c r="M10463" s="11"/>
      <c r="N10463" s="24"/>
      <c r="P10463" s="32"/>
      <c r="T10463" s="19"/>
      <c r="U10463" s="3" t="s">
        <v>1573</v>
      </c>
      <c r="W10463" t="s">
        <v>7738</v>
      </c>
      <c r="X10463" t="str">
        <f t="shared" si="637"/>
        <v/>
      </c>
      <c r="Z10463" t="str">
        <f t="shared" si="638"/>
        <v/>
      </c>
      <c r="AB10463" s="9"/>
      <c r="AC10463" t="s">
        <v>5511</v>
      </c>
      <c r="AD10463">
        <f t="shared" si="636"/>
        <v>0</v>
      </c>
      <c r="AF10463" s="3"/>
      <c r="AG10463" t="s">
        <v>1712</v>
      </c>
      <c r="AH10463" s="9" t="s">
        <v>4925</v>
      </c>
    </row>
    <row r="10464" spans="1:34" ht="10.95" customHeight="1" outlineLevel="1" x14ac:dyDescent="0.25">
      <c r="A10464" t="s">
        <v>1710</v>
      </c>
      <c r="C10464" s="3" t="s">
        <v>12986</v>
      </c>
      <c r="D10464" s="3" t="s">
        <v>16887</v>
      </c>
      <c r="E10464" s="9">
        <v>1908</v>
      </c>
      <c r="F10464" s="7" t="s">
        <v>3718</v>
      </c>
      <c r="G10464" s="7" t="s">
        <v>413</v>
      </c>
      <c r="H10464" s="8" t="s">
        <v>5511</v>
      </c>
      <c r="I10464" s="8" t="s">
        <v>16716</v>
      </c>
      <c r="J10464" s="19">
        <v>3</v>
      </c>
      <c r="K10464" s="19" t="s">
        <v>20092</v>
      </c>
      <c r="L10464" s="11"/>
      <c r="M10464" s="11"/>
      <c r="N10464" s="24"/>
      <c r="P10464" s="32"/>
      <c r="T10464" s="19"/>
      <c r="U10464" s="3" t="s">
        <v>1574</v>
      </c>
      <c r="W10464" t="s">
        <v>7738</v>
      </c>
      <c r="X10464" t="str">
        <f t="shared" si="637"/>
        <v/>
      </c>
      <c r="Z10464" t="str">
        <f t="shared" si="638"/>
        <v/>
      </c>
      <c r="AB10464" s="9"/>
      <c r="AC10464" t="s">
        <v>5511</v>
      </c>
      <c r="AD10464">
        <f t="shared" si="636"/>
        <v>0</v>
      </c>
      <c r="AF10464" s="3"/>
      <c r="AG10464" t="s">
        <v>1712</v>
      </c>
      <c r="AH10464" s="9" t="s">
        <v>4925</v>
      </c>
    </row>
    <row r="10465" spans="1:34" ht="10.95" customHeight="1" outlineLevel="1" x14ac:dyDescent="0.25">
      <c r="A10465" t="s">
        <v>1710</v>
      </c>
      <c r="C10465" s="3" t="s">
        <v>12986</v>
      </c>
      <c r="D10465" s="3" t="s">
        <v>16888</v>
      </c>
      <c r="E10465" s="9">
        <v>1908</v>
      </c>
      <c r="F10465" s="7" t="s">
        <v>2226</v>
      </c>
      <c r="G10465" s="7" t="s">
        <v>413</v>
      </c>
      <c r="H10465" s="8" t="s">
        <v>5511</v>
      </c>
      <c r="I10465" s="8" t="s">
        <v>16716</v>
      </c>
      <c r="J10465" s="19">
        <v>3</v>
      </c>
      <c r="K10465" s="19" t="s">
        <v>20092</v>
      </c>
      <c r="L10465" s="11"/>
      <c r="M10465" s="11"/>
      <c r="N10465" s="24"/>
      <c r="P10465" s="32"/>
      <c r="T10465" s="19"/>
      <c r="U10465" s="3" t="s">
        <v>5194</v>
      </c>
      <c r="W10465" t="s">
        <v>7738</v>
      </c>
      <c r="X10465" t="str">
        <f t="shared" si="637"/>
        <v/>
      </c>
      <c r="Z10465" t="str">
        <f t="shared" si="638"/>
        <v/>
      </c>
      <c r="AB10465" s="9"/>
      <c r="AC10465" t="s">
        <v>5511</v>
      </c>
      <c r="AD10465">
        <f t="shared" si="636"/>
        <v>0</v>
      </c>
      <c r="AF10465" s="3"/>
      <c r="AG10465" t="s">
        <v>1712</v>
      </c>
      <c r="AH10465" s="9" t="s">
        <v>4925</v>
      </c>
    </row>
    <row r="10466" spans="1:34" ht="10.95" customHeight="1" outlineLevel="1" x14ac:dyDescent="0.25">
      <c r="A10466" t="s">
        <v>1710</v>
      </c>
      <c r="C10466" s="3" t="s">
        <v>12986</v>
      </c>
      <c r="D10466" s="3">
        <v>253</v>
      </c>
      <c r="E10466" s="9">
        <v>1908</v>
      </c>
      <c r="F10466" s="7" t="s">
        <v>2227</v>
      </c>
      <c r="G10466" s="7" t="s">
        <v>413</v>
      </c>
      <c r="H10466" s="8" t="s">
        <v>5511</v>
      </c>
      <c r="I10466" s="8" t="s">
        <v>16716</v>
      </c>
      <c r="J10466" s="19">
        <v>3</v>
      </c>
      <c r="K10466" s="19" t="s">
        <v>7736</v>
      </c>
      <c r="L10466" s="11">
        <v>0.15</v>
      </c>
      <c r="M10466" s="11"/>
      <c r="N10466" s="24"/>
      <c r="P10466" s="32"/>
      <c r="T10466" s="19"/>
      <c r="U10466" s="3">
        <v>223</v>
      </c>
      <c r="X10466" t="str">
        <f t="shared" si="637"/>
        <v/>
      </c>
      <c r="Z10466" t="str">
        <f t="shared" si="638"/>
        <v/>
      </c>
      <c r="AB10466" s="9"/>
      <c r="AC10466" t="s">
        <v>5511</v>
      </c>
      <c r="AD10466">
        <f t="shared" si="636"/>
        <v>0</v>
      </c>
      <c r="AF10466" s="3"/>
      <c r="AG10466" t="s">
        <v>1712</v>
      </c>
      <c r="AH10466" s="9" t="s">
        <v>4613</v>
      </c>
    </row>
    <row r="10467" spans="1:34" ht="10.95" customHeight="1" outlineLevel="1" x14ac:dyDescent="0.25">
      <c r="A10467" t="s">
        <v>1710</v>
      </c>
      <c r="C10467" s="3" t="s">
        <v>12986</v>
      </c>
      <c r="D10467" s="3" t="s">
        <v>16889</v>
      </c>
      <c r="E10467" s="9">
        <v>1908</v>
      </c>
      <c r="F10467" s="7" t="s">
        <v>2227</v>
      </c>
      <c r="G10467" s="7" t="s">
        <v>413</v>
      </c>
      <c r="H10467" s="8" t="s">
        <v>5511</v>
      </c>
      <c r="I10467" s="8" t="s">
        <v>16716</v>
      </c>
      <c r="J10467" s="19">
        <v>3</v>
      </c>
      <c r="K10467" s="19" t="s">
        <v>20092</v>
      </c>
      <c r="L10467" s="11"/>
      <c r="M10467" s="11"/>
      <c r="N10467" s="24"/>
      <c r="P10467" s="32"/>
      <c r="T10467" s="19"/>
      <c r="U10467" s="3" t="s">
        <v>271</v>
      </c>
      <c r="W10467" t="s">
        <v>7738</v>
      </c>
      <c r="X10467" t="str">
        <f t="shared" si="637"/>
        <v/>
      </c>
      <c r="Z10467" t="str">
        <f t="shared" si="638"/>
        <v/>
      </c>
      <c r="AB10467" s="9"/>
      <c r="AC10467" t="s">
        <v>5511</v>
      </c>
      <c r="AD10467">
        <f t="shared" si="636"/>
        <v>0</v>
      </c>
      <c r="AF10467" s="3"/>
      <c r="AG10467" t="s">
        <v>1712</v>
      </c>
      <c r="AH10467" s="9" t="s">
        <v>4925</v>
      </c>
    </row>
    <row r="10468" spans="1:34" ht="10.95" customHeight="1" outlineLevel="1" x14ac:dyDescent="0.25">
      <c r="A10468" t="s">
        <v>1710</v>
      </c>
      <c r="C10468" s="3" t="s">
        <v>12986</v>
      </c>
      <c r="D10468" s="3" t="s">
        <v>16890</v>
      </c>
      <c r="E10468" s="9">
        <v>1908</v>
      </c>
      <c r="F10468" s="7" t="s">
        <v>2227</v>
      </c>
      <c r="G10468" s="7" t="s">
        <v>413</v>
      </c>
      <c r="H10468" s="8" t="s">
        <v>5511</v>
      </c>
      <c r="I10468" s="8" t="s">
        <v>16716</v>
      </c>
      <c r="J10468" s="19">
        <v>3</v>
      </c>
      <c r="K10468" s="19" t="s">
        <v>20092</v>
      </c>
      <c r="L10468" s="11"/>
      <c r="M10468" s="11"/>
      <c r="N10468" s="24"/>
      <c r="P10468" s="32"/>
      <c r="T10468" s="19"/>
      <c r="U10468" s="3" t="s">
        <v>1871</v>
      </c>
      <c r="W10468" t="s">
        <v>7738</v>
      </c>
      <c r="X10468" t="str">
        <f t="shared" si="637"/>
        <v/>
      </c>
      <c r="Z10468" t="str">
        <f t="shared" si="638"/>
        <v/>
      </c>
      <c r="AB10468" s="9"/>
      <c r="AC10468" t="s">
        <v>5511</v>
      </c>
      <c r="AD10468">
        <f t="shared" si="636"/>
        <v>0</v>
      </c>
      <c r="AF10468" s="3"/>
      <c r="AG10468" t="s">
        <v>1712</v>
      </c>
      <c r="AH10468" s="9" t="s">
        <v>4925</v>
      </c>
    </row>
    <row r="10469" spans="1:34" ht="10.95" customHeight="1" outlineLevel="1" x14ac:dyDescent="0.25">
      <c r="A10469" t="s">
        <v>1710</v>
      </c>
      <c r="C10469" s="3" t="s">
        <v>12986</v>
      </c>
      <c r="D10469" s="3" t="s">
        <v>16891</v>
      </c>
      <c r="E10469" s="9">
        <v>1908</v>
      </c>
      <c r="F10469" s="7" t="s">
        <v>2227</v>
      </c>
      <c r="G10469" s="7" t="s">
        <v>413</v>
      </c>
      <c r="H10469" s="8" t="s">
        <v>5511</v>
      </c>
      <c r="I10469" s="8" t="s">
        <v>16716</v>
      </c>
      <c r="J10469" s="19">
        <v>3</v>
      </c>
      <c r="K10469" s="19" t="s">
        <v>20092</v>
      </c>
      <c r="L10469" s="11"/>
      <c r="M10469" s="11"/>
      <c r="N10469" s="24"/>
      <c r="P10469" s="32"/>
      <c r="T10469" s="19"/>
      <c r="U10469" s="3" t="s">
        <v>1872</v>
      </c>
      <c r="W10469" t="s">
        <v>7738</v>
      </c>
      <c r="X10469" t="str">
        <f t="shared" si="637"/>
        <v/>
      </c>
      <c r="Z10469" t="str">
        <f t="shared" si="638"/>
        <v/>
      </c>
      <c r="AB10469" s="9"/>
      <c r="AC10469" t="s">
        <v>5511</v>
      </c>
      <c r="AD10469">
        <f t="shared" si="636"/>
        <v>0</v>
      </c>
      <c r="AF10469" s="3"/>
      <c r="AG10469" t="s">
        <v>1712</v>
      </c>
      <c r="AH10469" s="9" t="s">
        <v>4925</v>
      </c>
    </row>
    <row r="10470" spans="1:34" ht="10.95" customHeight="1" outlineLevel="1" x14ac:dyDescent="0.25">
      <c r="A10470" t="s">
        <v>1710</v>
      </c>
      <c r="C10470" s="3" t="s">
        <v>12986</v>
      </c>
      <c r="D10470" s="3">
        <v>254</v>
      </c>
      <c r="E10470" s="9">
        <v>1908</v>
      </c>
      <c r="F10470" s="7" t="s">
        <v>3060</v>
      </c>
      <c r="G10470" s="7" t="s">
        <v>2228</v>
      </c>
      <c r="H10470" s="8" t="s">
        <v>5511</v>
      </c>
      <c r="I10470" s="8" t="s">
        <v>16716</v>
      </c>
      <c r="J10470" s="19">
        <v>3</v>
      </c>
      <c r="K10470" s="19" t="s">
        <v>7736</v>
      </c>
      <c r="L10470" s="11">
        <v>0.15</v>
      </c>
      <c r="M10470" s="11"/>
      <c r="N10470" s="24"/>
      <c r="P10470" s="32"/>
      <c r="T10470" s="19"/>
      <c r="U10470" s="3">
        <v>224</v>
      </c>
      <c r="X10470" t="str">
        <f t="shared" si="637"/>
        <v/>
      </c>
      <c r="Z10470" t="str">
        <f t="shared" si="638"/>
        <v/>
      </c>
      <c r="AB10470" s="9"/>
      <c r="AC10470" t="s">
        <v>5511</v>
      </c>
      <c r="AD10470">
        <f t="shared" si="636"/>
        <v>0</v>
      </c>
      <c r="AF10470" s="3"/>
      <c r="AG10470" t="s">
        <v>1712</v>
      </c>
      <c r="AH10470" s="9" t="s">
        <v>4613</v>
      </c>
    </row>
    <row r="10471" spans="1:34" ht="10.95" customHeight="1" outlineLevel="1" x14ac:dyDescent="0.25">
      <c r="A10471" t="s">
        <v>1710</v>
      </c>
      <c r="C10471" s="3" t="s">
        <v>12986</v>
      </c>
      <c r="D10471" s="3" t="s">
        <v>3585</v>
      </c>
      <c r="E10471" s="9">
        <v>1908</v>
      </c>
      <c r="F10471" s="7" t="s">
        <v>3060</v>
      </c>
      <c r="G10471" s="7" t="s">
        <v>2228</v>
      </c>
      <c r="H10471" s="8" t="s">
        <v>5511</v>
      </c>
      <c r="I10471" s="8" t="s">
        <v>16716</v>
      </c>
      <c r="J10471" s="19">
        <v>3</v>
      </c>
      <c r="K10471" s="19" t="s">
        <v>20092</v>
      </c>
      <c r="L10471" s="11"/>
      <c r="M10471" s="11"/>
      <c r="N10471" s="24"/>
      <c r="P10471" s="32"/>
      <c r="T10471" s="19"/>
      <c r="U10471" s="3" t="s">
        <v>1873</v>
      </c>
      <c r="W10471" t="s">
        <v>7738</v>
      </c>
      <c r="X10471" t="str">
        <f t="shared" si="637"/>
        <v/>
      </c>
      <c r="Z10471" t="str">
        <f t="shared" si="638"/>
        <v/>
      </c>
      <c r="AB10471" s="9"/>
      <c r="AC10471" t="s">
        <v>5511</v>
      </c>
      <c r="AD10471">
        <f t="shared" si="636"/>
        <v>0</v>
      </c>
      <c r="AF10471" s="3"/>
      <c r="AG10471" t="s">
        <v>1712</v>
      </c>
      <c r="AH10471" s="9" t="s">
        <v>4925</v>
      </c>
    </row>
    <row r="10472" spans="1:34" ht="10.95" customHeight="1" outlineLevel="1" x14ac:dyDescent="0.25">
      <c r="A10472" t="s">
        <v>1710</v>
      </c>
      <c r="C10472" s="3" t="s">
        <v>12986</v>
      </c>
      <c r="D10472" s="3" t="s">
        <v>3586</v>
      </c>
      <c r="E10472" s="9">
        <v>1908</v>
      </c>
      <c r="F10472" s="7" t="s">
        <v>3060</v>
      </c>
      <c r="G10472" s="7" t="s">
        <v>2228</v>
      </c>
      <c r="H10472" s="8" t="s">
        <v>5511</v>
      </c>
      <c r="I10472" s="8" t="s">
        <v>16716</v>
      </c>
      <c r="J10472" s="19">
        <v>3</v>
      </c>
      <c r="K10472" s="19" t="s">
        <v>20092</v>
      </c>
      <c r="L10472" s="11"/>
      <c r="M10472" s="11"/>
      <c r="N10472" s="24"/>
      <c r="P10472" s="32"/>
      <c r="T10472" s="19"/>
      <c r="U10472" s="3" t="s">
        <v>1874</v>
      </c>
      <c r="X10472" t="str">
        <f t="shared" si="637"/>
        <v/>
      </c>
      <c r="Z10472" t="str">
        <f t="shared" si="638"/>
        <v/>
      </c>
      <c r="AB10472" s="9"/>
      <c r="AC10472" t="s">
        <v>5511</v>
      </c>
      <c r="AD10472">
        <f t="shared" si="636"/>
        <v>0</v>
      </c>
      <c r="AF10472" s="3"/>
      <c r="AG10472" t="s">
        <v>1712</v>
      </c>
      <c r="AH10472" s="9" t="s">
        <v>4925</v>
      </c>
    </row>
    <row r="10473" spans="1:34" ht="10.95" customHeight="1" outlineLevel="1" x14ac:dyDescent="0.25">
      <c r="A10473" t="s">
        <v>1710</v>
      </c>
      <c r="C10473" s="3" t="s">
        <v>12986</v>
      </c>
      <c r="D10473" s="3" t="s">
        <v>3587</v>
      </c>
      <c r="E10473" s="9">
        <v>1908</v>
      </c>
      <c r="F10473" s="7" t="s">
        <v>2226</v>
      </c>
      <c r="G10473" s="7" t="s">
        <v>2228</v>
      </c>
      <c r="H10473" s="8" t="s">
        <v>5511</v>
      </c>
      <c r="I10473" s="8" t="s">
        <v>16716</v>
      </c>
      <c r="J10473" s="19">
        <v>3</v>
      </c>
      <c r="K10473" s="19" t="s">
        <v>20092</v>
      </c>
      <c r="L10473" s="11"/>
      <c r="M10473" s="11"/>
      <c r="N10473" s="24"/>
      <c r="P10473" s="32"/>
      <c r="T10473" s="19"/>
      <c r="U10473" s="3" t="s">
        <v>1875</v>
      </c>
      <c r="W10473" t="s">
        <v>7738</v>
      </c>
      <c r="X10473" t="str">
        <f t="shared" si="637"/>
        <v/>
      </c>
      <c r="Z10473" t="str">
        <f t="shared" si="638"/>
        <v/>
      </c>
      <c r="AB10473" s="9"/>
      <c r="AC10473" t="s">
        <v>5511</v>
      </c>
      <c r="AD10473">
        <f t="shared" si="636"/>
        <v>0</v>
      </c>
      <c r="AF10473" s="3"/>
      <c r="AG10473" t="s">
        <v>1712</v>
      </c>
      <c r="AH10473" s="9" t="s">
        <v>4925</v>
      </c>
    </row>
    <row r="10474" spans="1:34" ht="10.95" customHeight="1" outlineLevel="1" x14ac:dyDescent="0.25">
      <c r="A10474" t="s">
        <v>1710</v>
      </c>
      <c r="C10474" s="3" t="s">
        <v>12986</v>
      </c>
      <c r="D10474" s="3">
        <v>255</v>
      </c>
      <c r="E10474" s="9">
        <v>1908</v>
      </c>
      <c r="F10474" s="7" t="s">
        <v>2229</v>
      </c>
      <c r="G10474" s="7" t="s">
        <v>2228</v>
      </c>
      <c r="H10474" s="8" t="s">
        <v>5511</v>
      </c>
      <c r="I10474" s="8" t="s">
        <v>16716</v>
      </c>
      <c r="J10474" s="19">
        <v>3</v>
      </c>
      <c r="K10474" s="19" t="s">
        <v>7736</v>
      </c>
      <c r="L10474" s="11">
        <v>1.5</v>
      </c>
      <c r="M10474" s="11"/>
      <c r="N10474" s="24"/>
      <c r="P10474" s="32"/>
      <c r="T10474" s="19"/>
      <c r="U10474" s="3">
        <v>225</v>
      </c>
      <c r="X10474" t="str">
        <f t="shared" si="637"/>
        <v/>
      </c>
      <c r="Z10474" t="str">
        <f t="shared" si="638"/>
        <v/>
      </c>
      <c r="AB10474" s="9"/>
      <c r="AC10474" t="s">
        <v>5511</v>
      </c>
      <c r="AD10474">
        <f t="shared" si="636"/>
        <v>0</v>
      </c>
      <c r="AF10474" s="3"/>
      <c r="AG10474" t="s">
        <v>1712</v>
      </c>
      <c r="AH10474" s="9" t="s">
        <v>4613</v>
      </c>
    </row>
    <row r="10475" spans="1:34" ht="10.95" customHeight="1" outlineLevel="1" x14ac:dyDescent="0.25">
      <c r="A10475" t="s">
        <v>1710</v>
      </c>
      <c r="C10475" s="3" t="s">
        <v>12986</v>
      </c>
      <c r="D10475" s="3" t="s">
        <v>3593</v>
      </c>
      <c r="E10475" s="9">
        <v>1908</v>
      </c>
      <c r="F10475" s="7" t="s">
        <v>3718</v>
      </c>
      <c r="G10475" s="7" t="s">
        <v>2228</v>
      </c>
      <c r="H10475" s="8" t="s">
        <v>5511</v>
      </c>
      <c r="I10475" s="8" t="s">
        <v>16716</v>
      </c>
      <c r="J10475" s="19">
        <v>3</v>
      </c>
      <c r="K10475" s="19" t="s">
        <v>20092</v>
      </c>
      <c r="L10475" s="11"/>
      <c r="M10475" s="11"/>
      <c r="N10475" s="24"/>
      <c r="P10475" s="32"/>
      <c r="T10475" s="19"/>
      <c r="U10475" s="3" t="s">
        <v>1876</v>
      </c>
      <c r="W10475" t="s">
        <v>7738</v>
      </c>
      <c r="X10475" t="str">
        <f t="shared" si="637"/>
        <v/>
      </c>
      <c r="Z10475" t="str">
        <f t="shared" si="638"/>
        <v/>
      </c>
      <c r="AB10475" s="9"/>
      <c r="AC10475" t="s">
        <v>5511</v>
      </c>
      <c r="AD10475">
        <f t="shared" si="636"/>
        <v>0</v>
      </c>
      <c r="AF10475" s="3"/>
      <c r="AG10475" t="s">
        <v>1712</v>
      </c>
      <c r="AH10475" s="9" t="s">
        <v>4925</v>
      </c>
    </row>
    <row r="10476" spans="1:34" ht="10.95" customHeight="1" outlineLevel="1" x14ac:dyDescent="0.25">
      <c r="A10476" t="s">
        <v>1710</v>
      </c>
      <c r="C10476" s="3" t="s">
        <v>12986</v>
      </c>
      <c r="D10476" s="3" t="s">
        <v>3594</v>
      </c>
      <c r="E10476" s="9">
        <v>1908</v>
      </c>
      <c r="F10476" s="7" t="s">
        <v>2226</v>
      </c>
      <c r="G10476" s="7" t="s">
        <v>2228</v>
      </c>
      <c r="H10476" s="8" t="s">
        <v>5511</v>
      </c>
      <c r="I10476" s="8" t="s">
        <v>16716</v>
      </c>
      <c r="J10476" s="19">
        <v>3</v>
      </c>
      <c r="K10476" s="19" t="s">
        <v>20092</v>
      </c>
      <c r="L10476" s="11"/>
      <c r="M10476" s="11"/>
      <c r="N10476" s="24"/>
      <c r="P10476" s="32"/>
      <c r="T10476" s="19"/>
      <c r="U10476" s="3" t="s">
        <v>1877</v>
      </c>
      <c r="W10476" t="s">
        <v>7738</v>
      </c>
      <c r="X10476" t="str">
        <f t="shared" si="637"/>
        <v/>
      </c>
      <c r="Z10476" t="str">
        <f t="shared" si="638"/>
        <v/>
      </c>
      <c r="AB10476" s="9"/>
      <c r="AC10476" t="s">
        <v>5511</v>
      </c>
      <c r="AD10476">
        <f t="shared" si="636"/>
        <v>0</v>
      </c>
      <c r="AF10476" s="3"/>
      <c r="AG10476" t="s">
        <v>1712</v>
      </c>
      <c r="AH10476" s="9" t="s">
        <v>4925</v>
      </c>
    </row>
    <row r="10477" spans="1:34" ht="10.95" customHeight="1" outlineLevel="1" x14ac:dyDescent="0.25">
      <c r="A10477" t="s">
        <v>1710</v>
      </c>
      <c r="C10477" s="3" t="s">
        <v>12986</v>
      </c>
      <c r="D10477" s="3" t="s">
        <v>3595</v>
      </c>
      <c r="E10477" s="9">
        <v>1908</v>
      </c>
      <c r="F10477" s="7" t="s">
        <v>2230</v>
      </c>
      <c r="G10477" s="7" t="s">
        <v>2228</v>
      </c>
      <c r="H10477" s="8" t="s">
        <v>5511</v>
      </c>
      <c r="I10477" s="8" t="s">
        <v>16716</v>
      </c>
      <c r="J10477" s="19">
        <v>3</v>
      </c>
      <c r="K10477" s="19" t="s">
        <v>20092</v>
      </c>
      <c r="L10477" s="11"/>
      <c r="M10477" s="11"/>
      <c r="N10477" s="24"/>
      <c r="P10477" s="32"/>
      <c r="T10477" s="19"/>
      <c r="U10477" s="3" t="s">
        <v>1878</v>
      </c>
      <c r="W10477" t="s">
        <v>7738</v>
      </c>
      <c r="X10477" t="str">
        <f t="shared" si="637"/>
        <v/>
      </c>
      <c r="Z10477" t="str">
        <f t="shared" si="638"/>
        <v/>
      </c>
      <c r="AB10477" s="9"/>
      <c r="AC10477" t="s">
        <v>5511</v>
      </c>
      <c r="AD10477">
        <f t="shared" si="636"/>
        <v>0</v>
      </c>
      <c r="AF10477" s="3"/>
      <c r="AG10477" t="s">
        <v>1712</v>
      </c>
      <c r="AH10477" s="9"/>
    </row>
    <row r="10478" spans="1:34" ht="10.95" customHeight="1" outlineLevel="1" x14ac:dyDescent="0.25">
      <c r="A10478" t="s">
        <v>1710</v>
      </c>
      <c r="C10478" s="3" t="s">
        <v>12986</v>
      </c>
      <c r="D10478" s="3" t="s">
        <v>3596</v>
      </c>
      <c r="E10478" s="9">
        <v>1908</v>
      </c>
      <c r="F10478" s="7" t="s">
        <v>3717</v>
      </c>
      <c r="G10478" s="7" t="s">
        <v>413</v>
      </c>
      <c r="H10478" s="8" t="s">
        <v>5511</v>
      </c>
      <c r="I10478" s="8" t="s">
        <v>16716</v>
      </c>
      <c r="J10478" s="19">
        <v>3</v>
      </c>
      <c r="K10478" s="19" t="s">
        <v>20092</v>
      </c>
      <c r="L10478" s="11"/>
      <c r="M10478" s="11"/>
      <c r="N10478" s="24"/>
      <c r="P10478" s="32"/>
      <c r="T10478" s="19"/>
      <c r="U10478" s="3" t="s">
        <v>1879</v>
      </c>
      <c r="W10478" t="s">
        <v>7738</v>
      </c>
      <c r="X10478" t="str">
        <f t="shared" si="637"/>
        <v/>
      </c>
      <c r="Z10478" t="str">
        <f t="shared" si="638"/>
        <v/>
      </c>
      <c r="AB10478" s="9"/>
      <c r="AC10478" t="s">
        <v>5511</v>
      </c>
      <c r="AD10478">
        <f t="shared" si="636"/>
        <v>0</v>
      </c>
      <c r="AF10478" s="3"/>
      <c r="AG10478" t="s">
        <v>1712</v>
      </c>
      <c r="AH10478" s="9" t="s">
        <v>4925</v>
      </c>
    </row>
    <row r="10479" spans="1:34" ht="10.95" customHeight="1" outlineLevel="1" x14ac:dyDescent="0.25">
      <c r="A10479" t="s">
        <v>1710</v>
      </c>
      <c r="C10479" s="3" t="s">
        <v>12986</v>
      </c>
      <c r="D10479" s="3" t="s">
        <v>3597</v>
      </c>
      <c r="E10479" s="9">
        <v>1908</v>
      </c>
      <c r="F10479" s="7" t="s">
        <v>2231</v>
      </c>
      <c r="G10479" s="7" t="s">
        <v>413</v>
      </c>
      <c r="H10479" s="8" t="s">
        <v>5511</v>
      </c>
      <c r="I10479" s="8" t="s">
        <v>16716</v>
      </c>
      <c r="J10479" s="19">
        <v>3</v>
      </c>
      <c r="K10479" s="19" t="s">
        <v>20092</v>
      </c>
      <c r="L10479" s="11"/>
      <c r="M10479" s="11"/>
      <c r="N10479" s="24"/>
      <c r="P10479" s="32"/>
      <c r="T10479" s="19"/>
      <c r="U10479" s="3" t="s">
        <v>1880</v>
      </c>
      <c r="W10479" t="s">
        <v>7738</v>
      </c>
      <c r="X10479" t="str">
        <f t="shared" si="637"/>
        <v/>
      </c>
      <c r="Z10479" t="str">
        <f t="shared" si="638"/>
        <v/>
      </c>
      <c r="AB10479" s="9"/>
      <c r="AC10479" t="s">
        <v>5511</v>
      </c>
      <c r="AD10479">
        <f t="shared" si="636"/>
        <v>0</v>
      </c>
      <c r="AF10479" s="3"/>
      <c r="AG10479" t="s">
        <v>1712</v>
      </c>
      <c r="AH10479" s="9" t="s">
        <v>4623</v>
      </c>
    </row>
    <row r="10480" spans="1:34" ht="10.95" customHeight="1" outlineLevel="1" x14ac:dyDescent="0.25">
      <c r="A10480" t="s">
        <v>1710</v>
      </c>
      <c r="C10480" s="3" t="s">
        <v>12986</v>
      </c>
      <c r="D10480" s="3" t="s">
        <v>16892</v>
      </c>
      <c r="E10480" s="9">
        <v>1908</v>
      </c>
      <c r="F10480" s="7" t="s">
        <v>2232</v>
      </c>
      <c r="G10480" s="7" t="s">
        <v>2228</v>
      </c>
      <c r="H10480" s="8" t="s">
        <v>5511</v>
      </c>
      <c r="I10480" s="8" t="s">
        <v>16716</v>
      </c>
      <c r="J10480" s="19">
        <v>3</v>
      </c>
      <c r="K10480" s="19" t="s">
        <v>20092</v>
      </c>
      <c r="L10480" s="11"/>
      <c r="M10480" s="11"/>
      <c r="N10480" s="24"/>
      <c r="P10480" s="32"/>
      <c r="T10480" s="19"/>
      <c r="U10480" s="3" t="s">
        <v>1881</v>
      </c>
      <c r="W10480" t="s">
        <v>7738</v>
      </c>
      <c r="X10480" t="str">
        <f t="shared" si="637"/>
        <v/>
      </c>
      <c r="Z10480" t="str">
        <f t="shared" si="638"/>
        <v/>
      </c>
      <c r="AB10480" s="9"/>
      <c r="AC10480" t="s">
        <v>5511</v>
      </c>
      <c r="AD10480">
        <f t="shared" si="636"/>
        <v>0</v>
      </c>
      <c r="AF10480" s="3"/>
      <c r="AG10480" t="s">
        <v>1712</v>
      </c>
      <c r="AH10480" s="9" t="s">
        <v>4526</v>
      </c>
    </row>
    <row r="10481" spans="1:34" ht="10.95" customHeight="1" outlineLevel="1" x14ac:dyDescent="0.25">
      <c r="A10481" t="s">
        <v>1710</v>
      </c>
      <c r="C10481" s="3" t="s">
        <v>12986</v>
      </c>
      <c r="D10481" s="3" t="s">
        <v>16893</v>
      </c>
      <c r="E10481" s="9">
        <v>1908</v>
      </c>
      <c r="F10481" s="7" t="s">
        <v>3716</v>
      </c>
      <c r="G10481" s="7" t="s">
        <v>2228</v>
      </c>
      <c r="H10481" s="8" t="s">
        <v>5511</v>
      </c>
      <c r="I10481" s="8" t="s">
        <v>16716</v>
      </c>
      <c r="J10481" s="19">
        <v>3</v>
      </c>
      <c r="K10481" s="19" t="s">
        <v>20092</v>
      </c>
      <c r="L10481" s="11"/>
      <c r="M10481" s="11"/>
      <c r="N10481" s="24"/>
      <c r="P10481" s="32"/>
      <c r="T10481" s="19"/>
      <c r="U10481" s="3" t="s">
        <v>1882</v>
      </c>
      <c r="W10481" t="s">
        <v>7738</v>
      </c>
      <c r="X10481" t="str">
        <f t="shared" si="637"/>
        <v/>
      </c>
      <c r="Z10481" t="str">
        <f t="shared" si="638"/>
        <v/>
      </c>
      <c r="AB10481" s="9"/>
      <c r="AC10481" t="s">
        <v>5511</v>
      </c>
      <c r="AD10481">
        <f t="shared" si="636"/>
        <v>0</v>
      </c>
      <c r="AF10481" s="3"/>
      <c r="AG10481" t="s">
        <v>1712</v>
      </c>
      <c r="AH10481" s="9" t="s">
        <v>4526</v>
      </c>
    </row>
    <row r="10482" spans="1:34" ht="10.95" customHeight="1" outlineLevel="1" x14ac:dyDescent="0.25">
      <c r="A10482" t="s">
        <v>1710</v>
      </c>
      <c r="C10482" s="3" t="s">
        <v>12986</v>
      </c>
      <c r="D10482" s="3" t="s">
        <v>16894</v>
      </c>
      <c r="E10482" s="9">
        <v>1908</v>
      </c>
      <c r="F10482" s="7" t="s">
        <v>2229</v>
      </c>
      <c r="G10482" s="7" t="s">
        <v>2228</v>
      </c>
      <c r="H10482" s="8" t="s">
        <v>5511</v>
      </c>
      <c r="I10482" s="8" t="s">
        <v>16716</v>
      </c>
      <c r="J10482" s="19">
        <v>3</v>
      </c>
      <c r="K10482" s="19" t="s">
        <v>20092</v>
      </c>
      <c r="L10482" s="11"/>
      <c r="M10482" s="11"/>
      <c r="N10482" s="24"/>
      <c r="P10482" s="32"/>
      <c r="T10482" s="19"/>
      <c r="U10482" s="3" t="s">
        <v>1883</v>
      </c>
      <c r="W10482" t="s">
        <v>7738</v>
      </c>
      <c r="X10482" t="str">
        <f t="shared" si="637"/>
        <v/>
      </c>
      <c r="Z10482" t="str">
        <f t="shared" si="638"/>
        <v/>
      </c>
      <c r="AB10482" s="9"/>
      <c r="AC10482" t="s">
        <v>5511</v>
      </c>
      <c r="AD10482">
        <f t="shared" si="636"/>
        <v>0</v>
      </c>
      <c r="AF10482" s="3"/>
      <c r="AG10482" t="s">
        <v>1712</v>
      </c>
      <c r="AH10482" s="9" t="s">
        <v>4925</v>
      </c>
    </row>
    <row r="10483" spans="1:34" ht="10.95" customHeight="1" outlineLevel="1" x14ac:dyDescent="0.25">
      <c r="A10483" t="s">
        <v>1710</v>
      </c>
      <c r="C10483" s="3" t="s">
        <v>12986</v>
      </c>
      <c r="D10483" s="3">
        <v>263</v>
      </c>
      <c r="E10483" s="9">
        <v>1908</v>
      </c>
      <c r="F10483" s="7" t="s">
        <v>2233</v>
      </c>
      <c r="G10483" s="7" t="s">
        <v>5040</v>
      </c>
      <c r="H10483" s="8" t="s">
        <v>5511</v>
      </c>
      <c r="I10483" s="8" t="s">
        <v>17013</v>
      </c>
      <c r="J10483" s="19">
        <v>3</v>
      </c>
      <c r="K10483" s="19" t="s">
        <v>7738</v>
      </c>
      <c r="L10483" s="11"/>
      <c r="M10483" s="11"/>
      <c r="N10483" s="24"/>
      <c r="P10483" s="32"/>
      <c r="T10483" s="19"/>
      <c r="U10483" s="3">
        <v>226</v>
      </c>
      <c r="W10483" t="s">
        <v>7738</v>
      </c>
      <c r="X10483" t="str">
        <f t="shared" si="637"/>
        <v/>
      </c>
      <c r="Z10483" t="str">
        <f t="shared" si="638"/>
        <v/>
      </c>
      <c r="AB10483" s="9"/>
      <c r="AC10483" t="s">
        <v>5511</v>
      </c>
      <c r="AD10483">
        <f t="shared" si="636"/>
        <v>0</v>
      </c>
      <c r="AF10483" s="3"/>
      <c r="AG10483" t="s">
        <v>1712</v>
      </c>
      <c r="AH10483" s="9" t="s">
        <v>4925</v>
      </c>
    </row>
    <row r="10484" spans="1:34" ht="10.95" customHeight="1" outlineLevel="1" x14ac:dyDescent="0.25">
      <c r="A10484" t="s">
        <v>1710</v>
      </c>
      <c r="C10484" s="3" t="s">
        <v>12986</v>
      </c>
      <c r="D10484" s="3" t="s">
        <v>5821</v>
      </c>
      <c r="E10484" s="9">
        <v>1908</v>
      </c>
      <c r="F10484" s="7" t="s">
        <v>3716</v>
      </c>
      <c r="G10484" s="7" t="s">
        <v>5040</v>
      </c>
      <c r="H10484" s="8" t="s">
        <v>5511</v>
      </c>
      <c r="I10484" s="8" t="s">
        <v>17013</v>
      </c>
      <c r="J10484" s="19">
        <v>3</v>
      </c>
      <c r="K10484" s="19" t="s">
        <v>20092</v>
      </c>
      <c r="L10484" s="11"/>
      <c r="M10484" s="11"/>
      <c r="N10484" s="24"/>
      <c r="P10484" s="32"/>
      <c r="T10484" s="19"/>
      <c r="U10484" s="3" t="s">
        <v>1884</v>
      </c>
      <c r="W10484" t="s">
        <v>7738</v>
      </c>
      <c r="X10484" t="str">
        <f t="shared" si="637"/>
        <v/>
      </c>
      <c r="Z10484" t="str">
        <f t="shared" si="638"/>
        <v/>
      </c>
      <c r="AB10484" s="9"/>
      <c r="AC10484" t="s">
        <v>5511</v>
      </c>
      <c r="AD10484">
        <f t="shared" si="636"/>
        <v>0</v>
      </c>
      <c r="AF10484" s="3"/>
      <c r="AG10484" t="s">
        <v>1712</v>
      </c>
      <c r="AH10484" s="9" t="s">
        <v>4925</v>
      </c>
    </row>
    <row r="10485" spans="1:34" ht="10.95" customHeight="1" outlineLevel="1" x14ac:dyDescent="0.25">
      <c r="A10485" t="s">
        <v>1710</v>
      </c>
      <c r="C10485" s="3" t="s">
        <v>12986</v>
      </c>
      <c r="D10485" s="3" t="s">
        <v>5822</v>
      </c>
      <c r="E10485" s="9">
        <v>1908</v>
      </c>
      <c r="F10485" s="7" t="s">
        <v>2234</v>
      </c>
      <c r="G10485" s="7" t="s">
        <v>5040</v>
      </c>
      <c r="H10485" s="8" t="s">
        <v>5511</v>
      </c>
      <c r="I10485" s="8" t="s">
        <v>17013</v>
      </c>
      <c r="J10485" s="19">
        <v>3</v>
      </c>
      <c r="K10485" s="19" t="s">
        <v>20092</v>
      </c>
      <c r="L10485" s="11"/>
      <c r="M10485" s="11"/>
      <c r="N10485" s="24"/>
      <c r="P10485" s="32"/>
      <c r="T10485" s="19"/>
      <c r="U10485" s="3" t="s">
        <v>1885</v>
      </c>
      <c r="W10485" t="s">
        <v>7738</v>
      </c>
      <c r="X10485" t="str">
        <f t="shared" si="637"/>
        <v/>
      </c>
      <c r="Z10485" t="str">
        <f t="shared" si="638"/>
        <v/>
      </c>
      <c r="AB10485" s="9"/>
      <c r="AC10485" t="s">
        <v>5511</v>
      </c>
      <c r="AD10485">
        <f t="shared" si="636"/>
        <v>0</v>
      </c>
      <c r="AF10485" s="3"/>
      <c r="AG10485" t="s">
        <v>1712</v>
      </c>
      <c r="AH10485" s="9" t="s">
        <v>4925</v>
      </c>
    </row>
    <row r="10486" spans="1:34" ht="10.95" customHeight="1" outlineLevel="1" x14ac:dyDescent="0.25">
      <c r="A10486" t="s">
        <v>1710</v>
      </c>
      <c r="C10486" s="3" t="s">
        <v>12986</v>
      </c>
      <c r="D10486" s="3">
        <v>264</v>
      </c>
      <c r="E10486" s="9">
        <v>1908</v>
      </c>
      <c r="F10486" s="7" t="s">
        <v>2235</v>
      </c>
      <c r="G10486" s="7" t="s">
        <v>5040</v>
      </c>
      <c r="H10486" s="8" t="s">
        <v>5511</v>
      </c>
      <c r="I10486" s="8" t="s">
        <v>17013</v>
      </c>
      <c r="J10486" s="19">
        <v>3</v>
      </c>
      <c r="K10486" s="19" t="s">
        <v>7736</v>
      </c>
      <c r="L10486" s="11">
        <v>1.4</v>
      </c>
      <c r="M10486" s="11"/>
      <c r="N10486" s="24"/>
      <c r="P10486" s="32"/>
      <c r="T10486" s="19"/>
      <c r="U10486" s="3">
        <v>227</v>
      </c>
      <c r="W10486" t="s">
        <v>7738</v>
      </c>
      <c r="X10486" t="str">
        <f t="shared" si="637"/>
        <v/>
      </c>
      <c r="Z10486" t="str">
        <f t="shared" si="638"/>
        <v/>
      </c>
      <c r="AB10486" s="9"/>
      <c r="AC10486" t="s">
        <v>5511</v>
      </c>
      <c r="AD10486">
        <f t="shared" si="636"/>
        <v>0</v>
      </c>
      <c r="AF10486" s="3"/>
      <c r="AG10486" t="s">
        <v>1712</v>
      </c>
      <c r="AH10486" s="9" t="s">
        <v>4613</v>
      </c>
    </row>
    <row r="10487" spans="1:34" ht="10.95" customHeight="1" outlineLevel="1" x14ac:dyDescent="0.25">
      <c r="A10487" t="s">
        <v>1710</v>
      </c>
      <c r="C10487" s="3" t="s">
        <v>12986</v>
      </c>
      <c r="D10487" s="3" t="s">
        <v>5825</v>
      </c>
      <c r="E10487" s="9">
        <v>1908</v>
      </c>
      <c r="F10487" s="7" t="s">
        <v>2236</v>
      </c>
      <c r="G10487" s="7" t="s">
        <v>5040</v>
      </c>
      <c r="H10487" s="8" t="s">
        <v>5511</v>
      </c>
      <c r="I10487" s="8" t="s">
        <v>17013</v>
      </c>
      <c r="J10487" s="19">
        <v>3</v>
      </c>
      <c r="K10487" s="19" t="s">
        <v>20092</v>
      </c>
      <c r="L10487" s="11"/>
      <c r="M10487" s="11"/>
      <c r="N10487" s="24"/>
      <c r="P10487" s="32"/>
      <c r="T10487" s="19"/>
      <c r="U10487" s="3" t="s">
        <v>495</v>
      </c>
      <c r="W10487" t="s">
        <v>7738</v>
      </c>
      <c r="X10487" t="str">
        <f t="shared" si="637"/>
        <v/>
      </c>
      <c r="Z10487" t="str">
        <f t="shared" si="638"/>
        <v/>
      </c>
      <c r="AB10487" s="9"/>
      <c r="AC10487" t="s">
        <v>5511</v>
      </c>
      <c r="AD10487">
        <f t="shared" si="636"/>
        <v>0</v>
      </c>
      <c r="AF10487" s="3"/>
      <c r="AG10487" t="s">
        <v>1712</v>
      </c>
      <c r="AH10487" s="9" t="s">
        <v>4925</v>
      </c>
    </row>
    <row r="10488" spans="1:34" ht="10.95" customHeight="1" outlineLevel="1" x14ac:dyDescent="0.25">
      <c r="A10488" t="s">
        <v>1710</v>
      </c>
      <c r="C10488" s="3" t="s">
        <v>12986</v>
      </c>
      <c r="D10488" s="3" t="s">
        <v>5826</v>
      </c>
      <c r="E10488" s="9">
        <v>1908</v>
      </c>
      <c r="F10488" s="7" t="s">
        <v>3526</v>
      </c>
      <c r="G10488" s="7" t="s">
        <v>5040</v>
      </c>
      <c r="H10488" s="8" t="s">
        <v>5511</v>
      </c>
      <c r="I10488" s="8" t="s">
        <v>17013</v>
      </c>
      <c r="J10488" s="19">
        <v>3</v>
      </c>
      <c r="K10488" s="19" t="s">
        <v>20092</v>
      </c>
      <c r="L10488" s="11"/>
      <c r="M10488" s="11"/>
      <c r="N10488" s="24"/>
      <c r="P10488" s="32"/>
      <c r="T10488" s="19"/>
      <c r="U10488" s="3" t="s">
        <v>496</v>
      </c>
      <c r="W10488" t="s">
        <v>7738</v>
      </c>
      <c r="X10488" t="str">
        <f t="shared" si="637"/>
        <v/>
      </c>
      <c r="Z10488" t="str">
        <f t="shared" si="638"/>
        <v/>
      </c>
      <c r="AB10488" s="9"/>
      <c r="AC10488" t="s">
        <v>5511</v>
      </c>
      <c r="AD10488">
        <f t="shared" ref="AD10488:AD10551" si="639">COUNTIF(H10488,"*Fuji*")</f>
        <v>0</v>
      </c>
      <c r="AF10488" s="3"/>
      <c r="AG10488" t="s">
        <v>1712</v>
      </c>
      <c r="AH10488" s="9" t="s">
        <v>4623</v>
      </c>
    </row>
    <row r="10489" spans="1:34" ht="10.95" customHeight="1" outlineLevel="1" x14ac:dyDescent="0.25">
      <c r="A10489" t="s">
        <v>1710</v>
      </c>
      <c r="C10489" s="3" t="s">
        <v>12986</v>
      </c>
      <c r="D10489" s="3">
        <v>265</v>
      </c>
      <c r="E10489" s="9">
        <v>1908</v>
      </c>
      <c r="F10489" s="7" t="s">
        <v>2237</v>
      </c>
      <c r="G10489" s="7" t="s">
        <v>5040</v>
      </c>
      <c r="H10489" s="8" t="s">
        <v>5511</v>
      </c>
      <c r="I10489" s="8" t="s">
        <v>17013</v>
      </c>
      <c r="J10489" s="19">
        <v>3</v>
      </c>
      <c r="K10489" s="19" t="s">
        <v>7738</v>
      </c>
      <c r="L10489" s="11"/>
      <c r="M10489" s="11"/>
      <c r="N10489" s="24"/>
      <c r="P10489" s="32"/>
      <c r="T10489" s="19"/>
      <c r="U10489" s="3">
        <v>228</v>
      </c>
      <c r="W10489" t="s">
        <v>7738</v>
      </c>
      <c r="X10489" t="str">
        <f t="shared" si="637"/>
        <v/>
      </c>
      <c r="Z10489" t="str">
        <f t="shared" si="638"/>
        <v/>
      </c>
      <c r="AB10489" s="9"/>
      <c r="AC10489" t="s">
        <v>5511</v>
      </c>
      <c r="AD10489">
        <f t="shared" si="639"/>
        <v>0</v>
      </c>
      <c r="AF10489" s="3"/>
      <c r="AG10489" t="s">
        <v>1712</v>
      </c>
      <c r="AH10489" s="9" t="s">
        <v>4613</v>
      </c>
    </row>
    <row r="10490" spans="1:34" ht="10.95" customHeight="1" outlineLevel="1" x14ac:dyDescent="0.25">
      <c r="A10490" t="s">
        <v>1710</v>
      </c>
      <c r="C10490" s="3" t="s">
        <v>12986</v>
      </c>
      <c r="D10490" s="3" t="s">
        <v>5437</v>
      </c>
      <c r="E10490" s="9">
        <v>1908</v>
      </c>
      <c r="F10490" s="7" t="s">
        <v>2236</v>
      </c>
      <c r="G10490" s="7" t="s">
        <v>5040</v>
      </c>
      <c r="H10490" s="8" t="s">
        <v>5511</v>
      </c>
      <c r="I10490" s="8" t="s">
        <v>17013</v>
      </c>
      <c r="J10490" s="19">
        <v>3</v>
      </c>
      <c r="K10490" s="19" t="s">
        <v>20092</v>
      </c>
      <c r="L10490" s="11"/>
      <c r="M10490" s="11"/>
      <c r="N10490" s="24"/>
      <c r="P10490" s="32"/>
      <c r="T10490" s="19"/>
      <c r="U10490" s="3" t="s">
        <v>497</v>
      </c>
      <c r="W10490" t="s">
        <v>7738</v>
      </c>
      <c r="X10490" t="str">
        <f t="shared" si="637"/>
        <v/>
      </c>
      <c r="Z10490" t="str">
        <f t="shared" si="638"/>
        <v/>
      </c>
      <c r="AB10490" s="9"/>
      <c r="AC10490" t="s">
        <v>5511</v>
      </c>
      <c r="AD10490">
        <f t="shared" si="639"/>
        <v>0</v>
      </c>
      <c r="AF10490" s="3"/>
      <c r="AG10490" t="s">
        <v>1712</v>
      </c>
      <c r="AH10490" s="9" t="s">
        <v>4925</v>
      </c>
    </row>
    <row r="10491" spans="1:34" ht="10.95" customHeight="1" outlineLevel="1" x14ac:dyDescent="0.25">
      <c r="A10491" t="s">
        <v>1710</v>
      </c>
      <c r="C10491" s="3" t="s">
        <v>12986</v>
      </c>
      <c r="D10491" s="3">
        <v>266</v>
      </c>
      <c r="E10491" s="9">
        <v>1908</v>
      </c>
      <c r="F10491" s="7" t="s">
        <v>2238</v>
      </c>
      <c r="G10491" s="7" t="s">
        <v>5040</v>
      </c>
      <c r="H10491" s="8" t="s">
        <v>5511</v>
      </c>
      <c r="I10491" s="8" t="s">
        <v>17013</v>
      </c>
      <c r="J10491" s="19">
        <v>3</v>
      </c>
      <c r="K10491" s="19" t="s">
        <v>7736</v>
      </c>
      <c r="L10491" s="11">
        <v>1.5</v>
      </c>
      <c r="M10491" s="11"/>
      <c r="N10491" s="24"/>
      <c r="P10491" s="32"/>
      <c r="T10491" s="19"/>
      <c r="U10491" s="3">
        <v>229</v>
      </c>
      <c r="X10491" t="str">
        <f t="shared" si="637"/>
        <v/>
      </c>
      <c r="Z10491" t="str">
        <f t="shared" si="638"/>
        <v/>
      </c>
      <c r="AB10491" s="9"/>
      <c r="AC10491" t="s">
        <v>5511</v>
      </c>
      <c r="AD10491">
        <f t="shared" si="639"/>
        <v>0</v>
      </c>
      <c r="AF10491" s="3"/>
      <c r="AG10491" t="s">
        <v>1712</v>
      </c>
      <c r="AH10491" s="9" t="s">
        <v>4613</v>
      </c>
    </row>
    <row r="10492" spans="1:34" ht="10.95" customHeight="1" outlineLevel="1" x14ac:dyDescent="0.25">
      <c r="A10492" t="s">
        <v>1710</v>
      </c>
      <c r="C10492" s="3" t="s">
        <v>12986</v>
      </c>
      <c r="D10492" s="3" t="s">
        <v>503</v>
      </c>
      <c r="E10492" s="9">
        <v>1908</v>
      </c>
      <c r="F10492" s="7" t="s">
        <v>2238</v>
      </c>
      <c r="G10492" s="7" t="s">
        <v>5040</v>
      </c>
      <c r="H10492" s="8" t="s">
        <v>5511</v>
      </c>
      <c r="I10492" s="8" t="s">
        <v>17013</v>
      </c>
      <c r="J10492" s="19">
        <v>3</v>
      </c>
      <c r="K10492" s="19" t="s">
        <v>20092</v>
      </c>
      <c r="L10492" s="11"/>
      <c r="M10492" s="11"/>
      <c r="N10492" s="24"/>
      <c r="P10492" s="32"/>
      <c r="T10492" s="19"/>
      <c r="U10492" s="3" t="s">
        <v>498</v>
      </c>
      <c r="W10492" t="s">
        <v>7738</v>
      </c>
      <c r="X10492" t="str">
        <f t="shared" si="637"/>
        <v/>
      </c>
      <c r="Z10492" t="str">
        <f t="shared" si="638"/>
        <v/>
      </c>
      <c r="AB10492" s="9"/>
      <c r="AC10492" t="s">
        <v>5511</v>
      </c>
      <c r="AD10492">
        <f t="shared" si="639"/>
        <v>0</v>
      </c>
      <c r="AF10492" s="3"/>
      <c r="AG10492" t="s">
        <v>1712</v>
      </c>
      <c r="AH10492" s="9" t="s">
        <v>4925</v>
      </c>
    </row>
    <row r="10493" spans="1:34" ht="10.95" customHeight="1" outlineLevel="1" x14ac:dyDescent="0.25">
      <c r="A10493" t="s">
        <v>1710</v>
      </c>
      <c r="C10493" s="3" t="s">
        <v>12986</v>
      </c>
      <c r="D10493" s="3" t="s">
        <v>504</v>
      </c>
      <c r="E10493" s="9">
        <v>1908</v>
      </c>
      <c r="F10493" s="7" t="s">
        <v>2236</v>
      </c>
      <c r="G10493" s="7" t="s">
        <v>5040</v>
      </c>
      <c r="H10493" s="8" t="s">
        <v>5511</v>
      </c>
      <c r="I10493" s="8" t="s">
        <v>17013</v>
      </c>
      <c r="J10493" s="19">
        <v>3</v>
      </c>
      <c r="K10493" s="19" t="s">
        <v>20092</v>
      </c>
      <c r="L10493" s="11"/>
      <c r="M10493" s="11"/>
      <c r="N10493" s="24"/>
      <c r="P10493" s="32"/>
      <c r="T10493" s="19"/>
      <c r="U10493" s="3" t="s">
        <v>499</v>
      </c>
      <c r="W10493" t="s">
        <v>7738</v>
      </c>
      <c r="X10493" t="str">
        <f t="shared" si="637"/>
        <v/>
      </c>
      <c r="Z10493" t="str">
        <f t="shared" si="638"/>
        <v/>
      </c>
      <c r="AB10493" s="9"/>
      <c r="AC10493" t="s">
        <v>5511</v>
      </c>
      <c r="AD10493">
        <f t="shared" si="639"/>
        <v>0</v>
      </c>
      <c r="AF10493" s="3"/>
      <c r="AG10493" t="s">
        <v>1712</v>
      </c>
      <c r="AH10493" s="9" t="s">
        <v>4925</v>
      </c>
    </row>
    <row r="10494" spans="1:34" ht="10.95" customHeight="1" outlineLevel="1" collapsed="1" x14ac:dyDescent="0.25">
      <c r="A10494" t="s">
        <v>1710</v>
      </c>
      <c r="C10494" s="3" t="s">
        <v>12986</v>
      </c>
      <c r="D10494" s="3" t="s">
        <v>17011</v>
      </c>
      <c r="E10494" s="9">
        <v>1908</v>
      </c>
      <c r="F10494" s="7" t="s">
        <v>2239</v>
      </c>
      <c r="G10494" s="7" t="s">
        <v>5040</v>
      </c>
      <c r="H10494" s="8" t="s">
        <v>5511</v>
      </c>
      <c r="I10494" s="8" t="s">
        <v>17013</v>
      </c>
      <c r="J10494" s="19">
        <v>3</v>
      </c>
      <c r="K10494" s="19" t="s">
        <v>20092</v>
      </c>
      <c r="L10494" s="11"/>
      <c r="M10494" s="11"/>
      <c r="N10494" s="24"/>
      <c r="P10494" s="32"/>
      <c r="T10494" s="19"/>
      <c r="U10494" s="3" t="s">
        <v>500</v>
      </c>
      <c r="W10494" t="s">
        <v>7738</v>
      </c>
      <c r="X10494" t="str">
        <f t="shared" si="637"/>
        <v/>
      </c>
      <c r="Z10494" t="str">
        <f t="shared" si="638"/>
        <v/>
      </c>
      <c r="AB10494" s="9"/>
      <c r="AC10494" t="s">
        <v>5511</v>
      </c>
      <c r="AD10494">
        <f t="shared" si="639"/>
        <v>0</v>
      </c>
      <c r="AF10494" s="3"/>
      <c r="AG10494" t="s">
        <v>1712</v>
      </c>
      <c r="AH10494" s="9" t="s">
        <v>4925</v>
      </c>
    </row>
    <row r="10495" spans="1:34" ht="10.95" customHeight="1" outlineLevel="1" x14ac:dyDescent="0.25">
      <c r="A10495" t="s">
        <v>1710</v>
      </c>
      <c r="C10495" s="3" t="s">
        <v>12986</v>
      </c>
      <c r="D10495" s="3" t="s">
        <v>17012</v>
      </c>
      <c r="E10495" s="9">
        <v>1908</v>
      </c>
      <c r="F10495" s="7" t="s">
        <v>3716</v>
      </c>
      <c r="G10495" s="7" t="s">
        <v>5040</v>
      </c>
      <c r="H10495" s="8" t="s">
        <v>5511</v>
      </c>
      <c r="I10495" s="8" t="s">
        <v>17013</v>
      </c>
      <c r="J10495" s="19">
        <v>3</v>
      </c>
      <c r="K10495" s="19" t="s">
        <v>20092</v>
      </c>
      <c r="L10495" s="11"/>
      <c r="M10495" s="11"/>
      <c r="N10495" s="24"/>
      <c r="P10495" s="32"/>
      <c r="T10495" s="19"/>
      <c r="U10495" s="3" t="s">
        <v>501</v>
      </c>
      <c r="W10495" t="s">
        <v>7738</v>
      </c>
      <c r="X10495" t="str">
        <f t="shared" si="637"/>
        <v/>
      </c>
      <c r="Z10495" t="str">
        <f t="shared" si="638"/>
        <v/>
      </c>
      <c r="AB10495" s="9"/>
      <c r="AC10495" t="s">
        <v>5511</v>
      </c>
      <c r="AD10495">
        <f t="shared" si="639"/>
        <v>0</v>
      </c>
      <c r="AF10495" s="3"/>
      <c r="AG10495" t="s">
        <v>1712</v>
      </c>
      <c r="AH10495" s="9" t="s">
        <v>4925</v>
      </c>
    </row>
    <row r="10496" spans="1:34" ht="10.95" customHeight="1" outlineLevel="1" x14ac:dyDescent="0.25">
      <c r="A10496" t="s">
        <v>1710</v>
      </c>
      <c r="C10496" s="3" t="s">
        <v>12986</v>
      </c>
      <c r="D10496" s="3" t="s">
        <v>4065</v>
      </c>
      <c r="E10496" s="9">
        <v>1908</v>
      </c>
      <c r="F10496" s="7" t="s">
        <v>22001</v>
      </c>
      <c r="G10496" s="7" t="s">
        <v>1647</v>
      </c>
      <c r="H10496" s="8" t="s">
        <v>5511</v>
      </c>
      <c r="I10496" s="8"/>
      <c r="J10496" s="19">
        <v>3</v>
      </c>
      <c r="K10496" s="19" t="s">
        <v>7738</v>
      </c>
      <c r="L10496" s="11"/>
      <c r="M10496" s="11"/>
      <c r="N10496" s="24"/>
      <c r="P10496" s="32"/>
      <c r="T10496" s="19"/>
      <c r="U10496" s="3" t="s">
        <v>177</v>
      </c>
      <c r="W10496" t="s">
        <v>7738</v>
      </c>
      <c r="X10496" t="str">
        <f t="shared" si="637"/>
        <v/>
      </c>
      <c r="Z10496" t="str">
        <f t="shared" si="638"/>
        <v/>
      </c>
      <c r="AB10496" s="9"/>
      <c r="AC10496" t="s">
        <v>5511</v>
      </c>
      <c r="AD10496">
        <f t="shared" si="639"/>
        <v>0</v>
      </c>
      <c r="AF10496" s="3"/>
      <c r="AG10496" t="s">
        <v>1712</v>
      </c>
      <c r="AH10496" s="9" t="s">
        <v>4623</v>
      </c>
    </row>
    <row r="10497" spans="1:34" ht="10.95" customHeight="1" outlineLevel="1" x14ac:dyDescent="0.25">
      <c r="A10497" t="s">
        <v>1710</v>
      </c>
      <c r="C10497" s="3" t="s">
        <v>12986</v>
      </c>
      <c r="D10497" s="3" t="s">
        <v>4065</v>
      </c>
      <c r="E10497" s="9">
        <v>1908</v>
      </c>
      <c r="F10497" s="7" t="s">
        <v>22002</v>
      </c>
      <c r="G10497" s="7" t="s">
        <v>1647</v>
      </c>
      <c r="H10497" s="8" t="s">
        <v>5511</v>
      </c>
      <c r="I10497" s="8"/>
      <c r="J10497" s="19">
        <v>3</v>
      </c>
      <c r="K10497" s="19" t="s">
        <v>7738</v>
      </c>
      <c r="L10497" s="11"/>
      <c r="M10497" s="11"/>
      <c r="N10497" s="24"/>
      <c r="P10497" s="32"/>
      <c r="T10497" s="19"/>
      <c r="U10497" s="3" t="s">
        <v>1541</v>
      </c>
      <c r="W10497" t="s">
        <v>7738</v>
      </c>
      <c r="X10497" t="str">
        <f t="shared" si="637"/>
        <v/>
      </c>
      <c r="Z10497" t="str">
        <f t="shared" si="638"/>
        <v/>
      </c>
      <c r="AB10497" s="9"/>
      <c r="AC10497" t="s">
        <v>5511</v>
      </c>
      <c r="AD10497">
        <f t="shared" si="639"/>
        <v>0</v>
      </c>
      <c r="AF10497" s="3"/>
      <c r="AG10497" t="s">
        <v>1712</v>
      </c>
      <c r="AH10497" s="9" t="s">
        <v>4623</v>
      </c>
    </row>
    <row r="10498" spans="1:34" ht="10.95" customHeight="1" outlineLevel="1" x14ac:dyDescent="0.25">
      <c r="A10498" t="s">
        <v>1710</v>
      </c>
      <c r="C10498" s="3" t="s">
        <v>12986</v>
      </c>
      <c r="D10498" s="3" t="s">
        <v>4065</v>
      </c>
      <c r="E10498" s="9">
        <v>1908</v>
      </c>
      <c r="F10498" s="7" t="s">
        <v>22003</v>
      </c>
      <c r="G10498" s="7" t="s">
        <v>1647</v>
      </c>
      <c r="H10498" s="8" t="s">
        <v>5511</v>
      </c>
      <c r="I10498" s="8"/>
      <c r="J10498" s="19">
        <v>3</v>
      </c>
      <c r="K10498" s="19" t="s">
        <v>7738</v>
      </c>
      <c r="L10498" s="11"/>
      <c r="M10498" s="11"/>
      <c r="N10498" s="24"/>
      <c r="P10498" s="32"/>
      <c r="T10498" s="19"/>
      <c r="U10498" s="3" t="s">
        <v>4779</v>
      </c>
      <c r="W10498" t="s">
        <v>7738</v>
      </c>
      <c r="X10498" t="str">
        <f t="shared" ref="X10498:X10561" si="640">IF(COUNTIF(F10498,"*fdc*"),1,"")</f>
        <v/>
      </c>
      <c r="Z10498" t="str">
        <f t="shared" ref="Z10498:Z10561" si="641">IF(COUNTIF(F10498,"*s/s*"),1,"")</f>
        <v/>
      </c>
      <c r="AB10498" s="9"/>
      <c r="AC10498" t="s">
        <v>5511</v>
      </c>
      <c r="AD10498">
        <f t="shared" si="639"/>
        <v>0</v>
      </c>
      <c r="AF10498" s="3"/>
      <c r="AG10498" t="s">
        <v>1712</v>
      </c>
      <c r="AH10498" s="9" t="s">
        <v>4623</v>
      </c>
    </row>
    <row r="10499" spans="1:34" ht="10.95" customHeight="1" outlineLevel="1" x14ac:dyDescent="0.25">
      <c r="A10499" t="s">
        <v>1710</v>
      </c>
      <c r="C10499" s="3" t="s">
        <v>12986</v>
      </c>
      <c r="D10499" s="3" t="s">
        <v>4065</v>
      </c>
      <c r="E10499" s="9">
        <v>1908</v>
      </c>
      <c r="F10499" s="7" t="s">
        <v>22004</v>
      </c>
      <c r="G10499" s="7" t="s">
        <v>1647</v>
      </c>
      <c r="H10499" s="8" t="s">
        <v>5511</v>
      </c>
      <c r="I10499" s="8"/>
      <c r="J10499" s="19">
        <v>3</v>
      </c>
      <c r="K10499" s="19" t="s">
        <v>7738</v>
      </c>
      <c r="L10499" s="11"/>
      <c r="M10499" s="11"/>
      <c r="N10499" s="24"/>
      <c r="P10499" s="32"/>
      <c r="T10499" s="19"/>
      <c r="U10499" s="3" t="s">
        <v>4780</v>
      </c>
      <c r="X10499" t="str">
        <f t="shared" si="640"/>
        <v/>
      </c>
      <c r="Z10499" t="str">
        <f t="shared" si="641"/>
        <v/>
      </c>
      <c r="AB10499" s="9"/>
      <c r="AC10499" t="s">
        <v>5511</v>
      </c>
      <c r="AD10499">
        <f t="shared" si="639"/>
        <v>0</v>
      </c>
      <c r="AF10499" s="3"/>
      <c r="AG10499" t="s">
        <v>1712</v>
      </c>
      <c r="AH10499" s="9" t="s">
        <v>4623</v>
      </c>
    </row>
    <row r="10500" spans="1:34" ht="10.95" customHeight="1" outlineLevel="1" x14ac:dyDescent="0.25">
      <c r="A10500" t="s">
        <v>1710</v>
      </c>
      <c r="C10500" s="3" t="s">
        <v>12986</v>
      </c>
      <c r="D10500" s="3" t="s">
        <v>4065</v>
      </c>
      <c r="E10500" s="9">
        <v>1908</v>
      </c>
      <c r="F10500" s="7" t="s">
        <v>22005</v>
      </c>
      <c r="G10500" s="7" t="s">
        <v>1647</v>
      </c>
      <c r="H10500" s="8" t="s">
        <v>5511</v>
      </c>
      <c r="I10500" s="8"/>
      <c r="J10500" s="19">
        <v>3</v>
      </c>
      <c r="K10500" s="19" t="s">
        <v>7738</v>
      </c>
      <c r="L10500" s="11"/>
      <c r="M10500" s="11"/>
      <c r="N10500" s="24"/>
      <c r="P10500" s="32"/>
      <c r="T10500" s="19"/>
      <c r="U10500" s="3" t="s">
        <v>2403</v>
      </c>
      <c r="X10500" t="str">
        <f t="shared" si="640"/>
        <v/>
      </c>
      <c r="Z10500" t="str">
        <f t="shared" si="641"/>
        <v/>
      </c>
      <c r="AB10500" s="9"/>
      <c r="AC10500" t="s">
        <v>5511</v>
      </c>
      <c r="AD10500">
        <f t="shared" si="639"/>
        <v>0</v>
      </c>
      <c r="AF10500" s="3"/>
      <c r="AG10500" t="s">
        <v>1712</v>
      </c>
      <c r="AH10500" s="9" t="s">
        <v>4623</v>
      </c>
    </row>
    <row r="10501" spans="1:34" ht="10.95" customHeight="1" outlineLevel="1" x14ac:dyDescent="0.25">
      <c r="A10501" t="s">
        <v>1710</v>
      </c>
      <c r="C10501" s="3" t="s">
        <v>12986</v>
      </c>
      <c r="D10501" s="3" t="s">
        <v>4065</v>
      </c>
      <c r="E10501" s="9">
        <v>1908</v>
      </c>
      <c r="F10501" s="7" t="s">
        <v>22006</v>
      </c>
      <c r="G10501" s="7" t="s">
        <v>1647</v>
      </c>
      <c r="H10501" s="8" t="s">
        <v>5511</v>
      </c>
      <c r="I10501" s="8"/>
      <c r="J10501" s="19">
        <v>3</v>
      </c>
      <c r="K10501" s="19" t="s">
        <v>7738</v>
      </c>
      <c r="L10501" s="11"/>
      <c r="M10501" s="11"/>
      <c r="N10501" s="24"/>
      <c r="P10501" s="32"/>
      <c r="T10501" s="19"/>
      <c r="U10501" s="3" t="s">
        <v>1020</v>
      </c>
      <c r="W10501" t="s">
        <v>7738</v>
      </c>
      <c r="X10501" t="str">
        <f t="shared" si="640"/>
        <v/>
      </c>
      <c r="Z10501" t="str">
        <f t="shared" si="641"/>
        <v/>
      </c>
      <c r="AB10501" s="9"/>
      <c r="AC10501" t="s">
        <v>5511</v>
      </c>
      <c r="AD10501">
        <f t="shared" si="639"/>
        <v>0</v>
      </c>
      <c r="AF10501" s="3"/>
      <c r="AG10501" t="s">
        <v>1712</v>
      </c>
      <c r="AH10501" s="9" t="s">
        <v>4623</v>
      </c>
    </row>
    <row r="10502" spans="1:34" ht="10.95" customHeight="1" outlineLevel="1" x14ac:dyDescent="0.25">
      <c r="A10502" t="s">
        <v>1710</v>
      </c>
      <c r="C10502" s="3" t="s">
        <v>12986</v>
      </c>
      <c r="D10502" s="3" t="s">
        <v>4065</v>
      </c>
      <c r="E10502" s="9">
        <v>1908</v>
      </c>
      <c r="F10502" s="7" t="s">
        <v>4255</v>
      </c>
      <c r="G10502" s="7" t="s">
        <v>1677</v>
      </c>
      <c r="H10502" s="8" t="s">
        <v>5511</v>
      </c>
      <c r="I10502" s="8"/>
      <c r="J10502" s="19">
        <v>3</v>
      </c>
      <c r="K10502" s="19" t="s">
        <v>7738</v>
      </c>
      <c r="L10502" s="11"/>
      <c r="M10502" s="11"/>
      <c r="N10502" s="24"/>
      <c r="P10502" s="32"/>
      <c r="T10502" s="19"/>
      <c r="U10502" s="3" t="s">
        <v>2672</v>
      </c>
      <c r="W10502" t="s">
        <v>7738</v>
      </c>
      <c r="X10502" t="str">
        <f t="shared" si="640"/>
        <v/>
      </c>
      <c r="Z10502" t="str">
        <f t="shared" si="641"/>
        <v/>
      </c>
      <c r="AB10502" s="9"/>
      <c r="AC10502" t="s">
        <v>5511</v>
      </c>
      <c r="AD10502">
        <f t="shared" si="639"/>
        <v>0</v>
      </c>
      <c r="AF10502" s="3"/>
      <c r="AG10502" t="s">
        <v>1712</v>
      </c>
      <c r="AH10502" s="9" t="s">
        <v>4613</v>
      </c>
    </row>
    <row r="10503" spans="1:34" ht="10.95" customHeight="1" outlineLevel="1" x14ac:dyDescent="0.25">
      <c r="A10503" t="s">
        <v>1710</v>
      </c>
      <c r="C10503" s="3" t="s">
        <v>12986</v>
      </c>
      <c r="D10503" s="3" t="s">
        <v>4065</v>
      </c>
      <c r="E10503" s="9">
        <v>1908</v>
      </c>
      <c r="F10503" s="7" t="s">
        <v>3102</v>
      </c>
      <c r="G10503" s="7" t="s">
        <v>1677</v>
      </c>
      <c r="H10503" s="8" t="s">
        <v>5511</v>
      </c>
      <c r="I10503" s="8"/>
      <c r="J10503" s="19">
        <v>3</v>
      </c>
      <c r="K10503" s="19" t="s">
        <v>20092</v>
      </c>
      <c r="L10503" s="11"/>
      <c r="M10503" s="11"/>
      <c r="N10503" s="24"/>
      <c r="P10503" s="32"/>
      <c r="T10503" s="19"/>
      <c r="U10503" s="3" t="s">
        <v>2673</v>
      </c>
      <c r="W10503" t="s">
        <v>7738</v>
      </c>
      <c r="X10503" t="str">
        <f t="shared" si="640"/>
        <v/>
      </c>
      <c r="Z10503" t="str">
        <f t="shared" si="641"/>
        <v/>
      </c>
      <c r="AB10503" s="9"/>
      <c r="AC10503" t="s">
        <v>5511</v>
      </c>
      <c r="AD10503">
        <f t="shared" si="639"/>
        <v>0</v>
      </c>
      <c r="AF10503" s="3"/>
      <c r="AG10503" t="s">
        <v>1712</v>
      </c>
      <c r="AH10503" s="9" t="s">
        <v>4925</v>
      </c>
    </row>
    <row r="10504" spans="1:34" ht="10.95" customHeight="1" outlineLevel="1" x14ac:dyDescent="0.25">
      <c r="A10504" t="s">
        <v>1710</v>
      </c>
      <c r="C10504" s="3" t="s">
        <v>12986</v>
      </c>
      <c r="D10504" s="3" t="s">
        <v>4065</v>
      </c>
      <c r="E10504" s="9">
        <v>1908</v>
      </c>
      <c r="F10504" s="7" t="s">
        <v>6841</v>
      </c>
      <c r="G10504" s="7" t="s">
        <v>1677</v>
      </c>
      <c r="H10504" s="8" t="s">
        <v>5511</v>
      </c>
      <c r="I10504" s="8"/>
      <c r="J10504" s="19">
        <v>3</v>
      </c>
      <c r="K10504" s="19" t="s">
        <v>7738</v>
      </c>
      <c r="L10504" s="11"/>
      <c r="M10504" s="11"/>
      <c r="N10504" s="24"/>
      <c r="P10504" s="32"/>
      <c r="T10504" s="19"/>
      <c r="U10504" s="3" t="s">
        <v>2674</v>
      </c>
      <c r="W10504" t="s">
        <v>7738</v>
      </c>
      <c r="X10504" t="str">
        <f t="shared" si="640"/>
        <v/>
      </c>
      <c r="Z10504" t="str">
        <f t="shared" si="641"/>
        <v/>
      </c>
      <c r="AB10504" s="9"/>
      <c r="AC10504" t="s">
        <v>5511</v>
      </c>
      <c r="AD10504">
        <f t="shared" si="639"/>
        <v>0</v>
      </c>
      <c r="AF10504" s="3"/>
      <c r="AG10504" t="s">
        <v>1712</v>
      </c>
      <c r="AH10504" s="9" t="s">
        <v>4613</v>
      </c>
    </row>
    <row r="10505" spans="1:34" ht="10.95" customHeight="1" outlineLevel="1" x14ac:dyDescent="0.25">
      <c r="A10505" t="s">
        <v>1710</v>
      </c>
      <c r="C10505" s="3" t="s">
        <v>12986</v>
      </c>
      <c r="D10505" s="3" t="s">
        <v>4065</v>
      </c>
      <c r="E10505" s="9">
        <v>1908</v>
      </c>
      <c r="F10505" s="7" t="s">
        <v>3102</v>
      </c>
      <c r="G10505" s="7" t="s">
        <v>1677</v>
      </c>
      <c r="H10505" s="8" t="s">
        <v>5511</v>
      </c>
      <c r="I10505" s="8"/>
      <c r="J10505" s="19">
        <v>3</v>
      </c>
      <c r="K10505" s="19" t="s">
        <v>20092</v>
      </c>
      <c r="L10505" s="11"/>
      <c r="M10505" s="11"/>
      <c r="N10505" s="24"/>
      <c r="P10505" s="32"/>
      <c r="T10505" s="19"/>
      <c r="U10505" s="3" t="s">
        <v>2675</v>
      </c>
      <c r="W10505" t="s">
        <v>7738</v>
      </c>
      <c r="X10505" t="str">
        <f t="shared" si="640"/>
        <v/>
      </c>
      <c r="Z10505" t="str">
        <f t="shared" si="641"/>
        <v/>
      </c>
      <c r="AB10505" s="9"/>
      <c r="AC10505" t="s">
        <v>5511</v>
      </c>
      <c r="AD10505">
        <f t="shared" si="639"/>
        <v>0</v>
      </c>
      <c r="AF10505" s="3"/>
      <c r="AG10505" t="s">
        <v>1712</v>
      </c>
      <c r="AH10505" s="9" t="s">
        <v>4925</v>
      </c>
    </row>
    <row r="10506" spans="1:34" ht="10.95" customHeight="1" outlineLevel="1" collapsed="1" x14ac:dyDescent="0.25">
      <c r="A10506" t="s">
        <v>1710</v>
      </c>
      <c r="C10506" s="3" t="s">
        <v>12986</v>
      </c>
      <c r="D10506" s="3" t="s">
        <v>4065</v>
      </c>
      <c r="E10506" s="9">
        <v>1908</v>
      </c>
      <c r="F10506" s="7" t="s">
        <v>3716</v>
      </c>
      <c r="G10506" s="7" t="s">
        <v>1677</v>
      </c>
      <c r="H10506" s="8" t="s">
        <v>5511</v>
      </c>
      <c r="I10506" s="8"/>
      <c r="J10506" s="19">
        <v>3</v>
      </c>
      <c r="K10506" s="19" t="s">
        <v>20092</v>
      </c>
      <c r="L10506" s="11"/>
      <c r="M10506" s="11"/>
      <c r="N10506" s="24"/>
      <c r="P10506" s="32"/>
      <c r="T10506" s="19"/>
      <c r="U10506" s="3" t="s">
        <v>4253</v>
      </c>
      <c r="W10506" t="s">
        <v>7738</v>
      </c>
      <c r="X10506" t="str">
        <f t="shared" si="640"/>
        <v/>
      </c>
      <c r="Z10506" t="str">
        <f t="shared" si="641"/>
        <v/>
      </c>
      <c r="AB10506" s="9"/>
      <c r="AC10506" t="s">
        <v>5511</v>
      </c>
      <c r="AD10506">
        <f t="shared" si="639"/>
        <v>0</v>
      </c>
      <c r="AF10506" s="3"/>
      <c r="AG10506" t="s">
        <v>1712</v>
      </c>
      <c r="AH10506" s="9" t="s">
        <v>4925</v>
      </c>
    </row>
    <row r="10507" spans="1:34" ht="10.95" customHeight="1" outlineLevel="1" x14ac:dyDescent="0.25">
      <c r="A10507" t="s">
        <v>1710</v>
      </c>
      <c r="C10507" s="3" t="s">
        <v>12986</v>
      </c>
      <c r="D10507" s="3" t="s">
        <v>4065</v>
      </c>
      <c r="E10507" s="9">
        <v>1908</v>
      </c>
      <c r="F10507" s="7" t="s">
        <v>4256</v>
      </c>
      <c r="G10507" s="7" t="s">
        <v>1677</v>
      </c>
      <c r="H10507" s="8" t="s">
        <v>5511</v>
      </c>
      <c r="I10507" s="8"/>
      <c r="J10507" s="19">
        <v>3</v>
      </c>
      <c r="K10507" s="19" t="s">
        <v>7738</v>
      </c>
      <c r="L10507" s="11"/>
      <c r="M10507" s="11"/>
      <c r="N10507" s="24"/>
      <c r="P10507" s="32"/>
      <c r="T10507" s="19"/>
      <c r="U10507" s="3" t="s">
        <v>2676</v>
      </c>
      <c r="X10507" t="str">
        <f t="shared" si="640"/>
        <v/>
      </c>
      <c r="Z10507" t="str">
        <f t="shared" si="641"/>
        <v/>
      </c>
      <c r="AB10507" s="9"/>
      <c r="AC10507" t="s">
        <v>5511</v>
      </c>
      <c r="AD10507">
        <f t="shared" si="639"/>
        <v>0</v>
      </c>
      <c r="AF10507" s="3"/>
      <c r="AG10507" t="s">
        <v>1712</v>
      </c>
      <c r="AH10507" s="9" t="s">
        <v>4613</v>
      </c>
    </row>
    <row r="10508" spans="1:34" ht="10.95" customHeight="1" outlineLevel="1" x14ac:dyDescent="0.25">
      <c r="A10508" t="s">
        <v>1710</v>
      </c>
      <c r="C10508" s="3" t="s">
        <v>12986</v>
      </c>
      <c r="D10508" s="3" t="s">
        <v>4065</v>
      </c>
      <c r="E10508" s="9">
        <v>1908</v>
      </c>
      <c r="F10508" s="7" t="s">
        <v>4257</v>
      </c>
      <c r="G10508" s="7" t="s">
        <v>1677</v>
      </c>
      <c r="H10508" s="8" t="s">
        <v>5511</v>
      </c>
      <c r="I10508" s="8"/>
      <c r="J10508" s="19">
        <v>3</v>
      </c>
      <c r="K10508" s="19" t="s">
        <v>7738</v>
      </c>
      <c r="L10508" s="11"/>
      <c r="M10508" s="11"/>
      <c r="N10508" s="24"/>
      <c r="P10508" s="32"/>
      <c r="T10508" s="19"/>
      <c r="U10508" s="3" t="s">
        <v>5476</v>
      </c>
      <c r="W10508" t="s">
        <v>7738</v>
      </c>
      <c r="X10508" t="str">
        <f t="shared" si="640"/>
        <v/>
      </c>
      <c r="Z10508" t="str">
        <f t="shared" si="641"/>
        <v/>
      </c>
      <c r="AB10508" s="9"/>
      <c r="AC10508" t="s">
        <v>5511</v>
      </c>
      <c r="AD10508">
        <f t="shared" si="639"/>
        <v>0</v>
      </c>
      <c r="AF10508" s="3"/>
      <c r="AG10508" t="s">
        <v>1712</v>
      </c>
      <c r="AH10508" s="9" t="s">
        <v>4623</v>
      </c>
    </row>
    <row r="10509" spans="1:34" ht="10.95" customHeight="1" outlineLevel="1" x14ac:dyDescent="0.25">
      <c r="A10509" t="s">
        <v>1710</v>
      </c>
      <c r="C10509" s="3" t="s">
        <v>12986</v>
      </c>
      <c r="D10509" s="3" t="s">
        <v>4065</v>
      </c>
      <c r="E10509" s="9">
        <v>1908</v>
      </c>
      <c r="F10509" s="7" t="s">
        <v>3102</v>
      </c>
      <c r="G10509" s="7" t="s">
        <v>1677</v>
      </c>
      <c r="H10509" s="8" t="s">
        <v>5511</v>
      </c>
      <c r="I10509" s="8"/>
      <c r="J10509" s="19">
        <v>3</v>
      </c>
      <c r="K10509" s="19" t="s">
        <v>20092</v>
      </c>
      <c r="L10509" s="11"/>
      <c r="M10509" s="11"/>
      <c r="N10509" s="24"/>
      <c r="P10509" s="32"/>
      <c r="T10509" s="19"/>
      <c r="U10509" s="3" t="s">
        <v>4245</v>
      </c>
      <c r="W10509" t="s">
        <v>7738</v>
      </c>
      <c r="X10509" t="str">
        <f t="shared" si="640"/>
        <v/>
      </c>
      <c r="Z10509" t="str">
        <f t="shared" si="641"/>
        <v/>
      </c>
      <c r="AB10509" s="9"/>
      <c r="AC10509" t="s">
        <v>5511</v>
      </c>
      <c r="AD10509">
        <f t="shared" si="639"/>
        <v>0</v>
      </c>
      <c r="AF10509" s="3"/>
      <c r="AG10509" t="s">
        <v>1712</v>
      </c>
      <c r="AH10509" s="9" t="s">
        <v>4623</v>
      </c>
    </row>
    <row r="10510" spans="1:34" ht="10.95" customHeight="1" outlineLevel="1" x14ac:dyDescent="0.25">
      <c r="A10510" t="s">
        <v>1710</v>
      </c>
      <c r="C10510" s="3" t="s">
        <v>12986</v>
      </c>
      <c r="D10510" s="3" t="s">
        <v>4065</v>
      </c>
      <c r="E10510" s="9">
        <v>1908</v>
      </c>
      <c r="F10510" s="7" t="s">
        <v>4258</v>
      </c>
      <c r="G10510" s="7" t="s">
        <v>1677</v>
      </c>
      <c r="H10510" s="8" t="s">
        <v>5511</v>
      </c>
      <c r="I10510" s="8"/>
      <c r="J10510" s="19">
        <v>3</v>
      </c>
      <c r="K10510" s="19" t="s">
        <v>7738</v>
      </c>
      <c r="L10510" s="11"/>
      <c r="M10510" s="11"/>
      <c r="N10510" s="24"/>
      <c r="P10510" s="32"/>
      <c r="T10510" s="19"/>
      <c r="U10510" s="3" t="s">
        <v>4246</v>
      </c>
      <c r="X10510" t="str">
        <f t="shared" si="640"/>
        <v/>
      </c>
      <c r="Z10510" t="str">
        <f t="shared" si="641"/>
        <v/>
      </c>
      <c r="AB10510" s="9"/>
      <c r="AC10510" t="s">
        <v>5511</v>
      </c>
      <c r="AD10510">
        <f t="shared" si="639"/>
        <v>0</v>
      </c>
      <c r="AF10510" s="3"/>
      <c r="AG10510" t="s">
        <v>1712</v>
      </c>
      <c r="AH10510" s="9" t="s">
        <v>4613</v>
      </c>
    </row>
    <row r="10511" spans="1:34" ht="10.95" customHeight="1" outlineLevel="1" x14ac:dyDescent="0.25">
      <c r="A10511" t="s">
        <v>1710</v>
      </c>
      <c r="C10511" s="3" t="s">
        <v>12986</v>
      </c>
      <c r="D10511" s="3" t="s">
        <v>4065</v>
      </c>
      <c r="E10511" s="9">
        <v>1908</v>
      </c>
      <c r="F10511" s="7" t="s">
        <v>6840</v>
      </c>
      <c r="G10511" s="7" t="s">
        <v>5040</v>
      </c>
      <c r="H10511" s="8" t="s">
        <v>5511</v>
      </c>
      <c r="I10511" s="8"/>
      <c r="J10511" s="19">
        <v>3</v>
      </c>
      <c r="K10511" s="19" t="s">
        <v>7738</v>
      </c>
      <c r="L10511" s="11"/>
      <c r="M10511" s="11"/>
      <c r="N10511" s="24"/>
      <c r="P10511" s="32"/>
      <c r="T10511" s="19"/>
      <c r="U10511" s="3" t="s">
        <v>4247</v>
      </c>
      <c r="W10511" t="s">
        <v>7738</v>
      </c>
      <c r="X10511" t="str">
        <f t="shared" si="640"/>
        <v/>
      </c>
      <c r="Z10511" t="str">
        <f t="shared" si="641"/>
        <v/>
      </c>
      <c r="AB10511" s="9"/>
      <c r="AC10511" t="s">
        <v>5511</v>
      </c>
      <c r="AD10511">
        <f t="shared" si="639"/>
        <v>0</v>
      </c>
      <c r="AF10511" s="3"/>
      <c r="AG10511" t="s">
        <v>1712</v>
      </c>
      <c r="AH10511" s="9" t="s">
        <v>4613</v>
      </c>
    </row>
    <row r="10512" spans="1:34" ht="10.95" customHeight="1" outlineLevel="1" x14ac:dyDescent="0.25">
      <c r="A10512" t="s">
        <v>1710</v>
      </c>
      <c r="C10512" s="3" t="s">
        <v>12986</v>
      </c>
      <c r="D10512" s="3" t="s">
        <v>4065</v>
      </c>
      <c r="E10512" s="9">
        <v>1908</v>
      </c>
      <c r="F10512" s="7" t="s">
        <v>1306</v>
      </c>
      <c r="G10512" s="7" t="s">
        <v>5040</v>
      </c>
      <c r="H10512" s="8" t="s">
        <v>5511</v>
      </c>
      <c r="I10512" s="8"/>
      <c r="J10512" s="19">
        <v>3</v>
      </c>
      <c r="K10512" s="19" t="s">
        <v>7738</v>
      </c>
      <c r="L10512" s="11"/>
      <c r="M10512" s="11"/>
      <c r="N10512" s="24"/>
      <c r="P10512" s="32"/>
      <c r="T10512" s="19"/>
      <c r="U10512" s="3" t="s">
        <v>4248</v>
      </c>
      <c r="W10512" t="s">
        <v>7738</v>
      </c>
      <c r="X10512" t="str">
        <f t="shared" si="640"/>
        <v/>
      </c>
      <c r="Z10512" t="str">
        <f t="shared" si="641"/>
        <v/>
      </c>
      <c r="AB10512" s="9"/>
      <c r="AC10512" t="s">
        <v>5511</v>
      </c>
      <c r="AD10512">
        <f t="shared" si="639"/>
        <v>0</v>
      </c>
      <c r="AF10512" s="3"/>
      <c r="AG10512" t="s">
        <v>1712</v>
      </c>
      <c r="AH10512" s="9" t="s">
        <v>4613</v>
      </c>
    </row>
    <row r="10513" spans="1:34" ht="10.95" customHeight="1" outlineLevel="1" x14ac:dyDescent="0.25">
      <c r="A10513" t="s">
        <v>1710</v>
      </c>
      <c r="C10513" s="3" t="s">
        <v>12986</v>
      </c>
      <c r="D10513" s="3" t="s">
        <v>4065</v>
      </c>
      <c r="E10513" s="9">
        <v>1908</v>
      </c>
      <c r="F10513" s="7" t="s">
        <v>3716</v>
      </c>
      <c r="G10513" s="7" t="s">
        <v>5040</v>
      </c>
      <c r="H10513" s="8" t="s">
        <v>5511</v>
      </c>
      <c r="I10513" s="8"/>
      <c r="J10513" s="19">
        <v>3</v>
      </c>
      <c r="K10513" s="19" t="s">
        <v>20092</v>
      </c>
      <c r="L10513" s="11"/>
      <c r="M10513" s="11"/>
      <c r="N10513" s="24"/>
      <c r="P10513" s="32"/>
      <c r="T10513" s="19"/>
      <c r="U10513" s="3" t="s">
        <v>4249</v>
      </c>
      <c r="W10513" t="s">
        <v>7738</v>
      </c>
      <c r="X10513" t="str">
        <f t="shared" si="640"/>
        <v/>
      </c>
      <c r="Z10513" t="str">
        <f t="shared" si="641"/>
        <v/>
      </c>
      <c r="AB10513" s="9"/>
      <c r="AC10513" t="s">
        <v>5511</v>
      </c>
      <c r="AD10513">
        <f t="shared" si="639"/>
        <v>0</v>
      </c>
      <c r="AF10513" s="3"/>
      <c r="AG10513" t="s">
        <v>1712</v>
      </c>
      <c r="AH10513" s="9" t="s">
        <v>4925</v>
      </c>
    </row>
    <row r="10514" spans="1:34" ht="10.95" customHeight="1" outlineLevel="1" x14ac:dyDescent="0.25">
      <c r="A10514" t="s">
        <v>1710</v>
      </c>
      <c r="C10514" s="3" t="s">
        <v>12986</v>
      </c>
      <c r="D10514" s="3" t="s">
        <v>4065</v>
      </c>
      <c r="E10514" s="9">
        <v>1908</v>
      </c>
      <c r="F10514" s="7" t="s">
        <v>5654</v>
      </c>
      <c r="G10514" s="7" t="s">
        <v>5040</v>
      </c>
      <c r="H10514" s="8" t="s">
        <v>5511</v>
      </c>
      <c r="I10514" s="8"/>
      <c r="J10514" s="19">
        <v>3</v>
      </c>
      <c r="K10514" s="19" t="s">
        <v>7738</v>
      </c>
      <c r="L10514" s="11"/>
      <c r="M10514" s="11"/>
      <c r="N10514" s="24"/>
      <c r="P10514" s="32"/>
      <c r="T10514" s="19"/>
      <c r="U10514" s="3" t="s">
        <v>4250</v>
      </c>
      <c r="W10514" t="s">
        <v>7738</v>
      </c>
      <c r="X10514" t="str">
        <f t="shared" si="640"/>
        <v/>
      </c>
      <c r="Z10514" t="str">
        <f t="shared" si="641"/>
        <v/>
      </c>
      <c r="AB10514" s="9"/>
      <c r="AC10514" t="s">
        <v>5511</v>
      </c>
      <c r="AD10514">
        <f t="shared" si="639"/>
        <v>0</v>
      </c>
      <c r="AF10514" s="3"/>
      <c r="AG10514" t="s">
        <v>1712</v>
      </c>
      <c r="AH10514" s="9" t="s">
        <v>4613</v>
      </c>
    </row>
    <row r="10515" spans="1:34" ht="10.95" customHeight="1" outlineLevel="1" x14ac:dyDescent="0.25">
      <c r="A10515" t="s">
        <v>1710</v>
      </c>
      <c r="C10515" s="3" t="s">
        <v>12986</v>
      </c>
      <c r="D10515" s="3" t="s">
        <v>4065</v>
      </c>
      <c r="E10515" s="9">
        <v>1908</v>
      </c>
      <c r="F10515" s="7" t="s">
        <v>6729</v>
      </c>
      <c r="G10515" s="7" t="s">
        <v>5040</v>
      </c>
      <c r="H10515" s="8" t="s">
        <v>5511</v>
      </c>
      <c r="I10515" s="8"/>
      <c r="J10515" s="19">
        <v>3</v>
      </c>
      <c r="K10515" s="19" t="s">
        <v>7738</v>
      </c>
      <c r="L10515" s="11"/>
      <c r="M10515" s="11"/>
      <c r="N10515" s="24"/>
      <c r="P10515" s="32"/>
      <c r="T10515" s="19"/>
      <c r="U10515" s="3" t="s">
        <v>4251</v>
      </c>
      <c r="W10515" t="s">
        <v>7738</v>
      </c>
      <c r="X10515" t="str">
        <f t="shared" si="640"/>
        <v/>
      </c>
      <c r="Z10515" t="str">
        <f t="shared" si="641"/>
        <v/>
      </c>
      <c r="AB10515" s="9"/>
      <c r="AC10515" t="s">
        <v>5511</v>
      </c>
      <c r="AD10515">
        <f t="shared" si="639"/>
        <v>0</v>
      </c>
      <c r="AF10515" s="3"/>
      <c r="AG10515" t="s">
        <v>1712</v>
      </c>
      <c r="AH10515" s="9" t="s">
        <v>4613</v>
      </c>
    </row>
    <row r="10516" spans="1:34" ht="10.95" customHeight="1" outlineLevel="1" x14ac:dyDescent="0.25">
      <c r="A10516" t="s">
        <v>1710</v>
      </c>
      <c r="C10516" s="3" t="s">
        <v>12986</v>
      </c>
      <c r="D10516" s="3" t="s">
        <v>4065</v>
      </c>
      <c r="E10516" s="9">
        <v>1908</v>
      </c>
      <c r="F10516" s="7" t="s">
        <v>6730</v>
      </c>
      <c r="G10516" s="7" t="s">
        <v>5040</v>
      </c>
      <c r="H10516" s="8" t="s">
        <v>5511</v>
      </c>
      <c r="I10516" s="8"/>
      <c r="J10516" s="19">
        <v>3</v>
      </c>
      <c r="K10516" s="19" t="s">
        <v>7738</v>
      </c>
      <c r="L10516" s="11"/>
      <c r="M10516" s="11"/>
      <c r="N10516" s="24"/>
      <c r="P10516" s="32"/>
      <c r="T10516" s="19"/>
      <c r="U10516" s="3" t="s">
        <v>4252</v>
      </c>
      <c r="W10516" t="s">
        <v>7738</v>
      </c>
      <c r="X10516" t="str">
        <f t="shared" si="640"/>
        <v/>
      </c>
      <c r="Z10516" t="str">
        <f t="shared" si="641"/>
        <v/>
      </c>
      <c r="AB10516" s="9"/>
      <c r="AC10516" t="s">
        <v>5511</v>
      </c>
      <c r="AD10516">
        <f t="shared" si="639"/>
        <v>0</v>
      </c>
      <c r="AF10516" s="3"/>
      <c r="AG10516" t="s">
        <v>1712</v>
      </c>
      <c r="AH10516" s="9" t="s">
        <v>4613</v>
      </c>
    </row>
    <row r="10517" spans="1:34" ht="10.95" customHeight="1" outlineLevel="1" x14ac:dyDescent="0.25">
      <c r="A10517" t="s">
        <v>1710</v>
      </c>
      <c r="C10517" s="3" t="s">
        <v>12986</v>
      </c>
      <c r="D10517" s="3" t="s">
        <v>4065</v>
      </c>
      <c r="E10517" s="9">
        <v>1908</v>
      </c>
      <c r="F10517" s="7" t="s">
        <v>6731</v>
      </c>
      <c r="G10517" s="7" t="s">
        <v>5040</v>
      </c>
      <c r="H10517" s="8" t="s">
        <v>5511</v>
      </c>
      <c r="I10517" s="8"/>
      <c r="J10517" s="19">
        <v>3</v>
      </c>
      <c r="K10517" s="19" t="s">
        <v>7738</v>
      </c>
      <c r="L10517" s="11"/>
      <c r="M10517" s="11"/>
      <c r="N10517" s="24"/>
      <c r="P10517" s="32"/>
      <c r="T10517" s="19"/>
      <c r="U10517" s="3" t="s">
        <v>4254</v>
      </c>
      <c r="W10517" t="s">
        <v>7738</v>
      </c>
      <c r="X10517" t="str">
        <f t="shared" si="640"/>
        <v/>
      </c>
      <c r="Z10517" t="str">
        <f t="shared" si="641"/>
        <v/>
      </c>
      <c r="AB10517" s="9"/>
      <c r="AC10517" t="s">
        <v>5511</v>
      </c>
      <c r="AD10517">
        <f t="shared" si="639"/>
        <v>0</v>
      </c>
      <c r="AF10517" s="3"/>
      <c r="AG10517" t="s">
        <v>1712</v>
      </c>
      <c r="AH10517" s="9" t="s">
        <v>4613</v>
      </c>
    </row>
    <row r="10518" spans="1:34" ht="10.95" customHeight="1" outlineLevel="1" x14ac:dyDescent="0.25">
      <c r="A10518" t="s">
        <v>1710</v>
      </c>
      <c r="C10518" s="3" t="s">
        <v>12986</v>
      </c>
      <c r="D10518" s="3">
        <v>267</v>
      </c>
      <c r="E10518" s="9">
        <v>1909</v>
      </c>
      <c r="F10518" s="7" t="s">
        <v>2240</v>
      </c>
      <c r="G10518" s="7" t="s">
        <v>2228</v>
      </c>
      <c r="H10518" s="8" t="s">
        <v>5511</v>
      </c>
      <c r="I10518" s="8" t="s">
        <v>16717</v>
      </c>
      <c r="J10518" s="19">
        <v>3</v>
      </c>
      <c r="K10518" s="19" t="s">
        <v>7738</v>
      </c>
      <c r="L10518" s="11"/>
      <c r="M10518" s="11"/>
      <c r="N10518" s="24"/>
      <c r="P10518" s="32"/>
      <c r="T10518" s="19"/>
      <c r="U10518" s="3">
        <v>230</v>
      </c>
      <c r="X10518" t="str">
        <f t="shared" si="640"/>
        <v/>
      </c>
      <c r="Z10518" t="str">
        <f t="shared" si="641"/>
        <v/>
      </c>
      <c r="AB10518" s="9"/>
      <c r="AC10518" t="s">
        <v>5511</v>
      </c>
      <c r="AD10518">
        <f t="shared" si="639"/>
        <v>0</v>
      </c>
      <c r="AF10518" s="3"/>
      <c r="AG10518" t="s">
        <v>1712</v>
      </c>
      <c r="AH10518" s="9" t="s">
        <v>4925</v>
      </c>
    </row>
    <row r="10519" spans="1:34" ht="10.95" customHeight="1" outlineLevel="1" x14ac:dyDescent="0.25">
      <c r="A10519" t="s">
        <v>1710</v>
      </c>
      <c r="C10519" s="3" t="s">
        <v>12986</v>
      </c>
      <c r="D10519" s="3">
        <v>268</v>
      </c>
      <c r="E10519" s="9">
        <v>1909</v>
      </c>
      <c r="F10519" s="7" t="s">
        <v>4434</v>
      </c>
      <c r="G10519" s="7" t="s">
        <v>2228</v>
      </c>
      <c r="H10519" s="8" t="s">
        <v>5511</v>
      </c>
      <c r="I10519" s="8" t="s">
        <v>16717</v>
      </c>
      <c r="J10519" s="19">
        <v>3</v>
      </c>
      <c r="K10519" s="19" t="s">
        <v>7738</v>
      </c>
      <c r="L10519" s="11"/>
      <c r="M10519" s="11"/>
      <c r="N10519" s="24"/>
      <c r="P10519" s="32"/>
      <c r="T10519" s="19"/>
      <c r="U10519" s="3">
        <v>231</v>
      </c>
      <c r="X10519" t="str">
        <f t="shared" si="640"/>
        <v/>
      </c>
      <c r="Z10519" t="str">
        <f t="shared" si="641"/>
        <v/>
      </c>
      <c r="AB10519" s="9"/>
      <c r="AC10519" t="s">
        <v>5511</v>
      </c>
      <c r="AD10519">
        <f t="shared" si="639"/>
        <v>0</v>
      </c>
      <c r="AF10519" s="3"/>
      <c r="AG10519" t="s">
        <v>1712</v>
      </c>
      <c r="AH10519" s="9" t="s">
        <v>4925</v>
      </c>
    </row>
    <row r="10520" spans="1:34" ht="10.95" customHeight="1" outlineLevel="1" x14ac:dyDescent="0.25">
      <c r="A10520" t="s">
        <v>1710</v>
      </c>
      <c r="C10520" s="3" t="s">
        <v>12986</v>
      </c>
      <c r="D10520" s="3">
        <v>269</v>
      </c>
      <c r="E10520" s="9">
        <v>1909</v>
      </c>
      <c r="F10520" s="7" t="s">
        <v>4435</v>
      </c>
      <c r="G10520" s="7" t="s">
        <v>2228</v>
      </c>
      <c r="H10520" s="8" t="s">
        <v>5511</v>
      </c>
      <c r="I10520" s="8" t="s">
        <v>16717</v>
      </c>
      <c r="J10520" s="19">
        <v>3</v>
      </c>
      <c r="K10520" s="19" t="s">
        <v>7738</v>
      </c>
      <c r="L10520" s="11"/>
      <c r="M10520" s="11"/>
      <c r="N10520" s="24"/>
      <c r="P10520" s="32"/>
      <c r="T10520" s="19"/>
      <c r="U10520" s="3">
        <v>232</v>
      </c>
      <c r="X10520" t="str">
        <f t="shared" si="640"/>
        <v/>
      </c>
      <c r="Z10520" t="str">
        <f t="shared" si="641"/>
        <v/>
      </c>
      <c r="AB10520" s="9"/>
      <c r="AC10520" t="s">
        <v>5511</v>
      </c>
      <c r="AD10520">
        <f t="shared" si="639"/>
        <v>0</v>
      </c>
      <c r="AF10520" s="3"/>
      <c r="AG10520" t="s">
        <v>1712</v>
      </c>
      <c r="AH10520" s="9" t="s">
        <v>4925</v>
      </c>
    </row>
    <row r="10521" spans="1:34" ht="10.95" customHeight="1" outlineLevel="1" x14ac:dyDescent="0.25">
      <c r="A10521" t="s">
        <v>1710</v>
      </c>
      <c r="C10521" s="3" t="s">
        <v>12986</v>
      </c>
      <c r="D10521" s="3">
        <v>270</v>
      </c>
      <c r="E10521" s="9">
        <v>1909</v>
      </c>
      <c r="F10521" s="7" t="s">
        <v>4436</v>
      </c>
      <c r="G10521" s="7" t="s">
        <v>2228</v>
      </c>
      <c r="H10521" s="8" t="s">
        <v>5511</v>
      </c>
      <c r="I10521" s="8" t="s">
        <v>16717</v>
      </c>
      <c r="J10521" s="19">
        <v>3</v>
      </c>
      <c r="K10521" s="19" t="s">
        <v>7738</v>
      </c>
      <c r="L10521" s="11"/>
      <c r="M10521" s="11"/>
      <c r="N10521" s="24"/>
      <c r="P10521" s="32"/>
      <c r="T10521" s="19"/>
      <c r="U10521" s="3">
        <v>233</v>
      </c>
      <c r="X10521" t="str">
        <f t="shared" si="640"/>
        <v/>
      </c>
      <c r="Z10521" t="str">
        <f t="shared" si="641"/>
        <v/>
      </c>
      <c r="AB10521" s="9"/>
      <c r="AC10521" t="s">
        <v>5511</v>
      </c>
      <c r="AD10521">
        <f t="shared" si="639"/>
        <v>0</v>
      </c>
      <c r="AF10521" s="3"/>
      <c r="AG10521" t="s">
        <v>1712</v>
      </c>
      <c r="AH10521" s="9" t="s">
        <v>4925</v>
      </c>
    </row>
    <row r="10522" spans="1:34" ht="10.95" customHeight="1" outlineLevel="1" x14ac:dyDescent="0.25">
      <c r="A10522" t="s">
        <v>1710</v>
      </c>
      <c r="C10522" s="3" t="s">
        <v>12986</v>
      </c>
      <c r="D10522" s="3" t="s">
        <v>516</v>
      </c>
      <c r="E10522" s="9">
        <v>1909</v>
      </c>
      <c r="F10522" s="7" t="s">
        <v>3716</v>
      </c>
      <c r="G10522" s="7" t="s">
        <v>2228</v>
      </c>
      <c r="H10522" s="8" t="s">
        <v>5511</v>
      </c>
      <c r="I10522" s="8" t="s">
        <v>16717</v>
      </c>
      <c r="J10522" s="19">
        <v>3</v>
      </c>
      <c r="K10522" s="19" t="s">
        <v>20092</v>
      </c>
      <c r="L10522" s="11"/>
      <c r="M10522" s="11"/>
      <c r="N10522" s="24"/>
      <c r="P10522" s="32"/>
      <c r="T10522" s="19"/>
      <c r="U10522" s="3" t="s">
        <v>502</v>
      </c>
      <c r="W10522" t="s">
        <v>7738</v>
      </c>
      <c r="X10522" t="str">
        <f t="shared" si="640"/>
        <v/>
      </c>
      <c r="Z10522" t="str">
        <f t="shared" si="641"/>
        <v/>
      </c>
      <c r="AB10522" s="9"/>
      <c r="AC10522" t="s">
        <v>5511</v>
      </c>
      <c r="AD10522">
        <f t="shared" si="639"/>
        <v>0</v>
      </c>
      <c r="AF10522" s="3"/>
      <c r="AG10522" t="s">
        <v>1712</v>
      </c>
      <c r="AH10522" s="9" t="s">
        <v>4925</v>
      </c>
    </row>
    <row r="10523" spans="1:34" ht="10.95" customHeight="1" outlineLevel="1" x14ac:dyDescent="0.25">
      <c r="A10523" t="s">
        <v>1710</v>
      </c>
      <c r="C10523" s="3" t="s">
        <v>12986</v>
      </c>
      <c r="D10523" s="3">
        <v>271</v>
      </c>
      <c r="E10523" s="9">
        <v>1909</v>
      </c>
      <c r="F10523" s="7" t="s">
        <v>2232</v>
      </c>
      <c r="G10523" s="7" t="s">
        <v>2228</v>
      </c>
      <c r="H10523" s="8" t="s">
        <v>5511</v>
      </c>
      <c r="I10523" s="8" t="s">
        <v>16717</v>
      </c>
      <c r="J10523" s="19">
        <v>3</v>
      </c>
      <c r="K10523" s="19" t="s">
        <v>7736</v>
      </c>
      <c r="L10523" s="11">
        <v>1</v>
      </c>
      <c r="M10523" s="11"/>
      <c r="N10523" s="24"/>
      <c r="P10523" s="32"/>
      <c r="T10523" s="19"/>
      <c r="U10523" s="3">
        <v>234</v>
      </c>
      <c r="X10523" t="str">
        <f t="shared" si="640"/>
        <v/>
      </c>
      <c r="Z10523" t="str">
        <f t="shared" si="641"/>
        <v/>
      </c>
      <c r="AB10523" s="9"/>
      <c r="AC10523" t="s">
        <v>5511</v>
      </c>
      <c r="AD10523">
        <f t="shared" si="639"/>
        <v>0</v>
      </c>
      <c r="AF10523" s="3"/>
      <c r="AG10523" t="s">
        <v>1712</v>
      </c>
      <c r="AH10523" s="9" t="s">
        <v>4613</v>
      </c>
    </row>
    <row r="10524" spans="1:34" ht="10.95" customHeight="1" outlineLevel="1" x14ac:dyDescent="0.25">
      <c r="A10524" t="s">
        <v>1710</v>
      </c>
      <c r="C10524" s="3" t="s">
        <v>12986</v>
      </c>
      <c r="D10524" s="3">
        <v>248</v>
      </c>
      <c r="E10524" s="9">
        <v>1908</v>
      </c>
      <c r="F10524" s="7" t="s">
        <v>6332</v>
      </c>
      <c r="G10524" s="7" t="s">
        <v>3833</v>
      </c>
      <c r="H10524" s="8" t="s">
        <v>5511</v>
      </c>
      <c r="I10524" s="8" t="s">
        <v>17008</v>
      </c>
      <c r="J10524" s="19">
        <v>1</v>
      </c>
      <c r="K10524" s="19" t="s">
        <v>7738</v>
      </c>
      <c r="L10524" s="11"/>
      <c r="M10524" s="11"/>
      <c r="N10524" s="24"/>
      <c r="P10524" s="32"/>
      <c r="T10524" s="19"/>
      <c r="U10524" s="3">
        <v>235</v>
      </c>
      <c r="X10524" t="str">
        <f t="shared" si="640"/>
        <v/>
      </c>
      <c r="Z10524" t="str">
        <f t="shared" si="641"/>
        <v/>
      </c>
      <c r="AB10524" s="9"/>
      <c r="AC10524" t="s">
        <v>5511</v>
      </c>
      <c r="AD10524">
        <f t="shared" si="639"/>
        <v>0</v>
      </c>
      <c r="AF10524" s="3"/>
      <c r="AG10524" t="s">
        <v>1712</v>
      </c>
      <c r="AH10524" s="9" t="s">
        <v>4623</v>
      </c>
    </row>
    <row r="10525" spans="1:34" ht="10.95" customHeight="1" outlineLevel="1" x14ac:dyDescent="0.25">
      <c r="A10525" t="s">
        <v>1710</v>
      </c>
      <c r="C10525" s="3" t="s">
        <v>12986</v>
      </c>
      <c r="D10525" s="3">
        <v>249</v>
      </c>
      <c r="E10525" s="9">
        <v>1908</v>
      </c>
      <c r="F10525" s="7" t="s">
        <v>6333</v>
      </c>
      <c r="G10525" s="7" t="s">
        <v>1647</v>
      </c>
      <c r="H10525" s="8" t="s">
        <v>5511</v>
      </c>
      <c r="I10525" s="8" t="s">
        <v>17008</v>
      </c>
      <c r="J10525" s="19">
        <v>1</v>
      </c>
      <c r="K10525" s="19" t="s">
        <v>7738</v>
      </c>
      <c r="L10525" s="11"/>
      <c r="M10525" s="11"/>
      <c r="N10525" s="24"/>
      <c r="P10525" s="32"/>
      <c r="T10525" s="19"/>
      <c r="U10525" s="3">
        <v>236</v>
      </c>
      <c r="X10525" t="str">
        <f t="shared" si="640"/>
        <v/>
      </c>
      <c r="Z10525" t="str">
        <f t="shared" si="641"/>
        <v/>
      </c>
      <c r="AB10525" s="9"/>
      <c r="AC10525" t="s">
        <v>5511</v>
      </c>
      <c r="AD10525">
        <f t="shared" si="639"/>
        <v>0</v>
      </c>
      <c r="AF10525" s="3"/>
      <c r="AG10525" t="s">
        <v>1712</v>
      </c>
      <c r="AH10525" s="9" t="s">
        <v>4623</v>
      </c>
    </row>
    <row r="10526" spans="1:34" ht="10.95" customHeight="1" outlineLevel="1" x14ac:dyDescent="0.25">
      <c r="A10526" t="s">
        <v>1710</v>
      </c>
      <c r="C10526" s="3" t="s">
        <v>12986</v>
      </c>
      <c r="D10526" s="3" t="s">
        <v>4065</v>
      </c>
      <c r="E10526" s="9">
        <v>1909</v>
      </c>
      <c r="F10526" s="7" t="s">
        <v>5141</v>
      </c>
      <c r="G10526" s="7" t="s">
        <v>5619</v>
      </c>
      <c r="H10526" s="8" t="s">
        <v>5511</v>
      </c>
      <c r="I10526" s="8"/>
      <c r="J10526" s="19">
        <v>3</v>
      </c>
      <c r="K10526" s="19" t="s">
        <v>7736</v>
      </c>
      <c r="L10526" s="11">
        <v>0.6</v>
      </c>
      <c r="M10526" s="11"/>
      <c r="N10526" s="24"/>
      <c r="P10526" s="32"/>
      <c r="T10526" s="19"/>
      <c r="U10526" s="3" t="s">
        <v>1021</v>
      </c>
      <c r="W10526" t="s">
        <v>7738</v>
      </c>
      <c r="X10526" t="str">
        <f t="shared" si="640"/>
        <v/>
      </c>
      <c r="Z10526" t="str">
        <f t="shared" si="641"/>
        <v/>
      </c>
      <c r="AB10526" s="9"/>
      <c r="AC10526" t="s">
        <v>5511</v>
      </c>
      <c r="AD10526">
        <f t="shared" si="639"/>
        <v>0</v>
      </c>
      <c r="AF10526" s="3"/>
      <c r="AG10526" t="s">
        <v>1712</v>
      </c>
      <c r="AH10526" s="9" t="s">
        <v>4613</v>
      </c>
    </row>
    <row r="10527" spans="1:34" ht="10.95" customHeight="1" outlineLevel="1" x14ac:dyDescent="0.25">
      <c r="A10527" t="s">
        <v>1710</v>
      </c>
      <c r="C10527" s="3" t="s">
        <v>12986</v>
      </c>
      <c r="D10527" s="3" t="s">
        <v>4065</v>
      </c>
      <c r="E10527" s="9">
        <v>1909</v>
      </c>
      <c r="F10527" s="7" t="s">
        <v>1234</v>
      </c>
      <c r="G10527" s="7" t="s">
        <v>5619</v>
      </c>
      <c r="H10527" s="8" t="s">
        <v>5511</v>
      </c>
      <c r="I10527" s="8"/>
      <c r="J10527" s="19">
        <v>3</v>
      </c>
      <c r="K10527" s="19" t="s">
        <v>20092</v>
      </c>
      <c r="L10527" s="11"/>
      <c r="M10527" s="11"/>
      <c r="N10527" s="24"/>
      <c r="P10527" s="32"/>
      <c r="T10527" s="19"/>
      <c r="U10527" s="3" t="s">
        <v>1022</v>
      </c>
      <c r="W10527" t="s">
        <v>7738</v>
      </c>
      <c r="X10527" t="str">
        <f t="shared" si="640"/>
        <v/>
      </c>
      <c r="Z10527" t="str">
        <f t="shared" si="641"/>
        <v/>
      </c>
      <c r="AB10527" s="9"/>
      <c r="AC10527" t="s">
        <v>5511</v>
      </c>
      <c r="AD10527">
        <f t="shared" si="639"/>
        <v>0</v>
      </c>
      <c r="AF10527" s="3"/>
      <c r="AG10527" t="s">
        <v>1712</v>
      </c>
      <c r="AH10527" s="9" t="s">
        <v>4925</v>
      </c>
    </row>
    <row r="10528" spans="1:34" ht="10.95" customHeight="1" outlineLevel="1" x14ac:dyDescent="0.25">
      <c r="A10528" t="s">
        <v>1710</v>
      </c>
      <c r="C10528" s="3" t="s">
        <v>12986</v>
      </c>
      <c r="D10528" s="3" t="s">
        <v>4065</v>
      </c>
      <c r="E10528" s="9">
        <v>1909</v>
      </c>
      <c r="F10528" s="7" t="s">
        <v>5242</v>
      </c>
      <c r="G10528" s="7" t="s">
        <v>5041</v>
      </c>
      <c r="H10528" s="8" t="s">
        <v>5511</v>
      </c>
      <c r="I10528" s="8"/>
      <c r="J10528" s="19">
        <v>3</v>
      </c>
      <c r="K10528" s="19" t="s">
        <v>7736</v>
      </c>
      <c r="L10528" s="11">
        <v>0.6</v>
      </c>
      <c r="M10528" s="11"/>
      <c r="N10528" s="24"/>
      <c r="P10528" s="32"/>
      <c r="T10528" s="19"/>
      <c r="U10528" s="3" t="s">
        <v>1023</v>
      </c>
      <c r="X10528" t="str">
        <f t="shared" si="640"/>
        <v/>
      </c>
      <c r="Z10528" t="str">
        <f t="shared" si="641"/>
        <v/>
      </c>
      <c r="AB10528" s="9"/>
      <c r="AC10528" t="s">
        <v>5511</v>
      </c>
      <c r="AD10528">
        <f t="shared" si="639"/>
        <v>0</v>
      </c>
      <c r="AF10528" s="3"/>
      <c r="AG10528" t="s">
        <v>1712</v>
      </c>
      <c r="AH10528" s="9" t="s">
        <v>4613</v>
      </c>
    </row>
    <row r="10529" spans="1:34" ht="10.95" customHeight="1" outlineLevel="1" x14ac:dyDescent="0.25">
      <c r="A10529" t="s">
        <v>1710</v>
      </c>
      <c r="C10529" s="3" t="s">
        <v>12986</v>
      </c>
      <c r="D10529" s="3" t="s">
        <v>4065</v>
      </c>
      <c r="E10529" s="9">
        <v>1909</v>
      </c>
      <c r="F10529" s="7" t="s">
        <v>2977</v>
      </c>
      <c r="G10529" s="7" t="s">
        <v>5034</v>
      </c>
      <c r="H10529" s="8" t="s">
        <v>5511</v>
      </c>
      <c r="I10529" s="8"/>
      <c r="J10529" s="19">
        <v>3</v>
      </c>
      <c r="K10529" s="19" t="s">
        <v>7738</v>
      </c>
      <c r="L10529" s="11"/>
      <c r="M10529" s="11"/>
      <c r="N10529" s="24"/>
      <c r="P10529" s="32"/>
      <c r="T10529" s="19"/>
      <c r="U10529" s="3" t="s">
        <v>1024</v>
      </c>
      <c r="W10529" t="s">
        <v>7738</v>
      </c>
      <c r="X10529" t="str">
        <f t="shared" si="640"/>
        <v/>
      </c>
      <c r="Z10529" t="str">
        <f t="shared" si="641"/>
        <v/>
      </c>
      <c r="AB10529" s="9"/>
      <c r="AC10529" t="s">
        <v>5511</v>
      </c>
      <c r="AD10529">
        <f t="shared" si="639"/>
        <v>0</v>
      </c>
      <c r="AF10529" s="3"/>
      <c r="AG10529" t="s">
        <v>1712</v>
      </c>
      <c r="AH10529" s="9" t="s">
        <v>4925</v>
      </c>
    </row>
    <row r="10530" spans="1:34" ht="10.95" customHeight="1" outlineLevel="1" x14ac:dyDescent="0.25">
      <c r="A10530" t="s">
        <v>1710</v>
      </c>
      <c r="C10530" s="3" t="s">
        <v>12986</v>
      </c>
      <c r="D10530" s="3" t="s">
        <v>4065</v>
      </c>
      <c r="E10530" s="9">
        <v>1909</v>
      </c>
      <c r="F10530" s="7" t="s">
        <v>3424</v>
      </c>
      <c r="G10530" s="7" t="s">
        <v>1123</v>
      </c>
      <c r="H10530" s="8" t="s">
        <v>5511</v>
      </c>
      <c r="I10530" s="8"/>
      <c r="J10530" s="19">
        <v>3</v>
      </c>
      <c r="K10530" s="19" t="s">
        <v>7738</v>
      </c>
      <c r="L10530" s="11"/>
      <c r="M10530" s="11"/>
      <c r="N10530" s="24"/>
      <c r="P10530" s="32"/>
      <c r="T10530" s="19"/>
      <c r="U10530" s="3" t="s">
        <v>1025</v>
      </c>
      <c r="W10530" t="s">
        <v>7738</v>
      </c>
      <c r="X10530" t="str">
        <f t="shared" si="640"/>
        <v/>
      </c>
      <c r="Z10530" t="str">
        <f t="shared" si="641"/>
        <v/>
      </c>
      <c r="AB10530" s="9"/>
      <c r="AC10530" t="s">
        <v>5511</v>
      </c>
      <c r="AD10530">
        <f t="shared" si="639"/>
        <v>0</v>
      </c>
      <c r="AF10530" s="3"/>
      <c r="AG10530" t="s">
        <v>1712</v>
      </c>
      <c r="AH10530" s="9" t="s">
        <v>4925</v>
      </c>
    </row>
    <row r="10531" spans="1:34" ht="10.95" customHeight="1" outlineLevel="1" x14ac:dyDescent="0.25">
      <c r="A10531" t="s">
        <v>1710</v>
      </c>
      <c r="C10531" s="3" t="s">
        <v>12986</v>
      </c>
      <c r="D10531" s="3" t="s">
        <v>4065</v>
      </c>
      <c r="E10531" s="9">
        <v>1909</v>
      </c>
      <c r="F10531" s="7" t="s">
        <v>1101</v>
      </c>
      <c r="G10531" s="7" t="s">
        <v>1713</v>
      </c>
      <c r="H10531" s="8" t="s">
        <v>5511</v>
      </c>
      <c r="I10531" s="8"/>
      <c r="J10531" s="19">
        <v>3</v>
      </c>
      <c r="K10531" s="19" t="s">
        <v>7738</v>
      </c>
      <c r="L10531" s="11"/>
      <c r="M10531" s="11"/>
      <c r="N10531" s="24"/>
      <c r="P10531" s="32"/>
      <c r="T10531" s="19"/>
      <c r="U10531" s="3" t="s">
        <v>1026</v>
      </c>
      <c r="W10531" t="s">
        <v>7738</v>
      </c>
      <c r="X10531" t="str">
        <f t="shared" si="640"/>
        <v/>
      </c>
      <c r="Z10531" t="str">
        <f t="shared" si="641"/>
        <v/>
      </c>
      <c r="AB10531" s="9"/>
      <c r="AC10531" t="s">
        <v>5511</v>
      </c>
      <c r="AD10531">
        <f t="shared" si="639"/>
        <v>0</v>
      </c>
      <c r="AF10531" s="3"/>
      <c r="AG10531" t="s">
        <v>1712</v>
      </c>
      <c r="AH10531" s="9" t="s">
        <v>4925</v>
      </c>
    </row>
    <row r="10532" spans="1:34" ht="10.95" customHeight="1" outlineLevel="1" x14ac:dyDescent="0.25">
      <c r="A10532" t="s">
        <v>1710</v>
      </c>
      <c r="C10532" s="3" t="s">
        <v>12986</v>
      </c>
      <c r="D10532" s="3" t="s">
        <v>4065</v>
      </c>
      <c r="E10532" s="9">
        <v>1909</v>
      </c>
      <c r="F10532" s="7" t="s">
        <v>639</v>
      </c>
      <c r="G10532" s="7" t="s">
        <v>4009</v>
      </c>
      <c r="H10532" s="8" t="s">
        <v>5511</v>
      </c>
      <c r="I10532" s="8"/>
      <c r="J10532" s="19">
        <v>3</v>
      </c>
      <c r="K10532" s="19" t="s">
        <v>7738</v>
      </c>
      <c r="L10532" s="11"/>
      <c r="M10532" s="11"/>
      <c r="N10532" s="24"/>
      <c r="P10532" s="32"/>
      <c r="T10532" s="19"/>
      <c r="U10532" s="3" t="s">
        <v>1027</v>
      </c>
      <c r="X10532" t="str">
        <f t="shared" si="640"/>
        <v/>
      </c>
      <c r="Z10532" t="str">
        <f t="shared" si="641"/>
        <v/>
      </c>
      <c r="AB10532" s="9"/>
      <c r="AC10532" t="s">
        <v>5511</v>
      </c>
      <c r="AD10532">
        <f t="shared" si="639"/>
        <v>0</v>
      </c>
      <c r="AF10532" s="3"/>
      <c r="AG10532" t="s">
        <v>1712</v>
      </c>
      <c r="AH10532" s="9" t="s">
        <v>4925</v>
      </c>
    </row>
    <row r="10533" spans="1:34" ht="10.95" customHeight="1" outlineLevel="1" x14ac:dyDescent="0.25">
      <c r="A10533" t="s">
        <v>1710</v>
      </c>
      <c r="C10533" s="3" t="s">
        <v>12986</v>
      </c>
      <c r="D10533" s="3">
        <v>272</v>
      </c>
      <c r="E10533" s="9">
        <v>1909</v>
      </c>
      <c r="F10533" s="7" t="s">
        <v>6389</v>
      </c>
      <c r="G10533" s="7" t="s">
        <v>10894</v>
      </c>
      <c r="H10533" s="8" t="s">
        <v>5511</v>
      </c>
      <c r="I10533" s="8" t="s">
        <v>17014</v>
      </c>
      <c r="J10533" s="19">
        <v>3</v>
      </c>
      <c r="K10533" s="19" t="s">
        <v>7736</v>
      </c>
      <c r="L10533" s="11">
        <v>0.65</v>
      </c>
      <c r="M10533" s="11"/>
      <c r="N10533" s="24"/>
      <c r="P10533" s="32"/>
      <c r="T10533" s="19"/>
      <c r="U10533" s="3">
        <v>237</v>
      </c>
      <c r="X10533" t="str">
        <f t="shared" si="640"/>
        <v/>
      </c>
      <c r="Z10533" t="str">
        <f t="shared" si="641"/>
        <v/>
      </c>
      <c r="AB10533" s="9"/>
      <c r="AC10533" t="s">
        <v>5511</v>
      </c>
      <c r="AD10533">
        <f t="shared" si="639"/>
        <v>0</v>
      </c>
      <c r="AF10533" s="3"/>
      <c r="AH10533" s="9"/>
    </row>
    <row r="10534" spans="1:34" ht="10.95" customHeight="1" outlineLevel="1" x14ac:dyDescent="0.25">
      <c r="A10534" t="s">
        <v>1710</v>
      </c>
      <c r="C10534" s="3" t="s">
        <v>12986</v>
      </c>
      <c r="D10534" s="3">
        <v>273</v>
      </c>
      <c r="E10534" s="9">
        <v>1909</v>
      </c>
      <c r="F10534" s="7" t="s">
        <v>4735</v>
      </c>
      <c r="G10534" s="7" t="s">
        <v>16676</v>
      </c>
      <c r="H10534" s="8" t="s">
        <v>5511</v>
      </c>
      <c r="I10534" s="8" t="s">
        <v>17014</v>
      </c>
      <c r="J10534" s="19">
        <v>3</v>
      </c>
      <c r="K10534" s="19" t="s">
        <v>7736</v>
      </c>
      <c r="L10534" s="11">
        <v>0.65</v>
      </c>
      <c r="M10534" s="11"/>
      <c r="N10534" s="24"/>
      <c r="P10534" s="32"/>
      <c r="T10534" s="19"/>
      <c r="U10534" s="3">
        <v>238</v>
      </c>
      <c r="X10534" t="str">
        <f t="shared" si="640"/>
        <v/>
      </c>
      <c r="Z10534" t="str">
        <f t="shared" si="641"/>
        <v/>
      </c>
      <c r="AB10534" s="9"/>
      <c r="AC10534" t="s">
        <v>5511</v>
      </c>
      <c r="AD10534">
        <f t="shared" si="639"/>
        <v>0</v>
      </c>
      <c r="AF10534" s="3"/>
      <c r="AH10534" s="9"/>
    </row>
    <row r="10535" spans="1:34" ht="10.95" customHeight="1" outlineLevel="1" x14ac:dyDescent="0.25">
      <c r="A10535" t="s">
        <v>1710</v>
      </c>
      <c r="C10535" s="3" t="s">
        <v>12986</v>
      </c>
      <c r="D10535" s="3">
        <v>274</v>
      </c>
      <c r="E10535" s="9">
        <v>1909</v>
      </c>
      <c r="F10535" s="7" t="s">
        <v>3220</v>
      </c>
      <c r="G10535" s="7" t="s">
        <v>5040</v>
      </c>
      <c r="H10535" s="8" t="s">
        <v>5511</v>
      </c>
      <c r="I10535" s="8" t="s">
        <v>17014</v>
      </c>
      <c r="J10535" s="19">
        <v>3</v>
      </c>
      <c r="K10535" s="19" t="s">
        <v>7736</v>
      </c>
      <c r="L10535" s="11">
        <v>0.8</v>
      </c>
      <c r="M10535" s="11"/>
      <c r="N10535" s="24"/>
      <c r="P10535" s="32"/>
      <c r="T10535" s="19"/>
      <c r="U10535" s="3">
        <v>239</v>
      </c>
      <c r="X10535" t="str">
        <f t="shared" si="640"/>
        <v/>
      </c>
      <c r="Z10535" t="str">
        <f t="shared" si="641"/>
        <v/>
      </c>
      <c r="AB10535" s="9"/>
      <c r="AC10535" t="s">
        <v>5511</v>
      </c>
      <c r="AD10535">
        <f t="shared" si="639"/>
        <v>0</v>
      </c>
      <c r="AF10535" s="3"/>
      <c r="AH10535" s="9"/>
    </row>
    <row r="10536" spans="1:34" ht="10.95" customHeight="1" outlineLevel="1" x14ac:dyDescent="0.25">
      <c r="A10536" t="s">
        <v>1710</v>
      </c>
      <c r="C10536" s="3" t="s">
        <v>12986</v>
      </c>
      <c r="D10536" s="3">
        <v>275</v>
      </c>
      <c r="E10536" s="9">
        <v>1909</v>
      </c>
      <c r="F10536" s="7" t="s">
        <v>184</v>
      </c>
      <c r="G10536" s="7" t="s">
        <v>13585</v>
      </c>
      <c r="H10536" s="8" t="s">
        <v>5511</v>
      </c>
      <c r="I10536" s="8" t="s">
        <v>17014</v>
      </c>
      <c r="J10536" s="19">
        <v>3</v>
      </c>
      <c r="K10536" s="19" t="s">
        <v>7736</v>
      </c>
      <c r="L10536" s="11">
        <v>1</v>
      </c>
      <c r="M10536" s="11"/>
      <c r="N10536" s="24"/>
      <c r="P10536" s="32"/>
      <c r="T10536" s="19"/>
      <c r="U10536" s="3">
        <v>240</v>
      </c>
      <c r="X10536" t="str">
        <f t="shared" si="640"/>
        <v/>
      </c>
      <c r="Z10536" t="str">
        <f t="shared" si="641"/>
        <v/>
      </c>
      <c r="AB10536" s="9"/>
      <c r="AC10536" t="s">
        <v>5511</v>
      </c>
      <c r="AD10536">
        <f t="shared" si="639"/>
        <v>0</v>
      </c>
      <c r="AF10536" s="3"/>
      <c r="AH10536" s="9"/>
    </row>
    <row r="10537" spans="1:34" ht="10.95" customHeight="1" outlineLevel="1" x14ac:dyDescent="0.25">
      <c r="A10537" t="s">
        <v>1710</v>
      </c>
      <c r="C10537" s="3" t="s">
        <v>12986</v>
      </c>
      <c r="D10537" s="3">
        <v>276</v>
      </c>
      <c r="E10537" s="9">
        <v>1909</v>
      </c>
      <c r="F10537" s="7" t="s">
        <v>5142</v>
      </c>
      <c r="G10537" s="7" t="s">
        <v>4029</v>
      </c>
      <c r="H10537" s="8" t="s">
        <v>5511</v>
      </c>
      <c r="I10537" s="8" t="s">
        <v>17014</v>
      </c>
      <c r="J10537" s="19">
        <v>3</v>
      </c>
      <c r="K10537" s="19" t="s">
        <v>7736</v>
      </c>
      <c r="L10537" s="11">
        <v>0.4</v>
      </c>
      <c r="M10537" s="11"/>
      <c r="N10537" s="24"/>
      <c r="P10537" s="32"/>
      <c r="T10537" s="19"/>
      <c r="U10537" s="3">
        <v>241</v>
      </c>
      <c r="X10537" t="str">
        <f t="shared" si="640"/>
        <v/>
      </c>
      <c r="Z10537" t="str">
        <f t="shared" si="641"/>
        <v/>
      </c>
      <c r="AB10537" s="9"/>
      <c r="AC10537" t="s">
        <v>5511</v>
      </c>
      <c r="AD10537">
        <f t="shared" si="639"/>
        <v>0</v>
      </c>
      <c r="AF10537" s="3"/>
      <c r="AH10537" s="9"/>
    </row>
    <row r="10538" spans="1:34" ht="10.95" customHeight="1" outlineLevel="1" x14ac:dyDescent="0.25">
      <c r="A10538" t="s">
        <v>1710</v>
      </c>
      <c r="C10538" s="3" t="s">
        <v>12986</v>
      </c>
      <c r="D10538" s="3">
        <v>277</v>
      </c>
      <c r="E10538" s="9">
        <v>1909</v>
      </c>
      <c r="F10538" s="7" t="s">
        <v>1632</v>
      </c>
      <c r="G10538" s="7" t="s">
        <v>5799</v>
      </c>
      <c r="H10538" s="8" t="s">
        <v>5511</v>
      </c>
      <c r="I10538" s="8" t="s">
        <v>17014</v>
      </c>
      <c r="J10538" s="19">
        <v>3</v>
      </c>
      <c r="K10538" s="19" t="s">
        <v>7736</v>
      </c>
      <c r="L10538" s="11">
        <v>4.0999999999999996</v>
      </c>
      <c r="M10538" s="11"/>
      <c r="N10538" s="24"/>
      <c r="P10538" s="32"/>
      <c r="T10538" s="19"/>
      <c r="U10538" s="3">
        <v>242</v>
      </c>
      <c r="X10538" t="str">
        <f t="shared" si="640"/>
        <v/>
      </c>
      <c r="Z10538" t="str">
        <f t="shared" si="641"/>
        <v/>
      </c>
      <c r="AB10538" s="9"/>
      <c r="AC10538" t="s">
        <v>5511</v>
      </c>
      <c r="AD10538">
        <f t="shared" si="639"/>
        <v>0</v>
      </c>
      <c r="AF10538" s="3"/>
      <c r="AH10538" s="9"/>
    </row>
    <row r="10539" spans="1:34" ht="10.95" customHeight="1" outlineLevel="1" x14ac:dyDescent="0.25">
      <c r="A10539" t="s">
        <v>1710</v>
      </c>
      <c r="C10539" s="3" t="s">
        <v>12986</v>
      </c>
      <c r="D10539" s="3">
        <v>278</v>
      </c>
      <c r="E10539" s="9">
        <v>1909</v>
      </c>
      <c r="F10539" s="7" t="s">
        <v>5141</v>
      </c>
      <c r="G10539" s="7" t="s">
        <v>16678</v>
      </c>
      <c r="H10539" s="8" t="s">
        <v>5511</v>
      </c>
      <c r="I10539" s="8" t="s">
        <v>17014</v>
      </c>
      <c r="J10539" s="19">
        <v>3</v>
      </c>
      <c r="K10539" s="19" t="s">
        <v>7736</v>
      </c>
      <c r="L10539" s="11">
        <v>0.3</v>
      </c>
      <c r="M10539" s="11"/>
      <c r="N10539" s="24"/>
      <c r="P10539" s="32"/>
      <c r="T10539" s="19"/>
      <c r="U10539" s="3">
        <v>243</v>
      </c>
      <c r="X10539" t="str">
        <f t="shared" si="640"/>
        <v/>
      </c>
      <c r="Z10539" t="str">
        <f t="shared" si="641"/>
        <v/>
      </c>
      <c r="AB10539" s="9"/>
      <c r="AC10539" t="s">
        <v>5511</v>
      </c>
      <c r="AD10539">
        <f t="shared" si="639"/>
        <v>0</v>
      </c>
      <c r="AF10539" s="3"/>
      <c r="AH10539" s="9"/>
    </row>
    <row r="10540" spans="1:34" ht="10.95" customHeight="1" outlineLevel="1" x14ac:dyDescent="0.25">
      <c r="A10540" t="s">
        <v>1710</v>
      </c>
      <c r="C10540" s="3" t="s">
        <v>12986</v>
      </c>
      <c r="D10540" s="3">
        <v>279</v>
      </c>
      <c r="E10540" s="9">
        <v>1909</v>
      </c>
      <c r="F10540" s="7" t="s">
        <v>5242</v>
      </c>
      <c r="G10540" s="7" t="s">
        <v>5041</v>
      </c>
      <c r="H10540" s="8" t="s">
        <v>5511</v>
      </c>
      <c r="I10540" s="8" t="s">
        <v>17014</v>
      </c>
      <c r="J10540" s="19">
        <v>3</v>
      </c>
      <c r="K10540" s="19" t="s">
        <v>7736</v>
      </c>
      <c r="L10540" s="11">
        <v>0.65</v>
      </c>
      <c r="M10540" s="11"/>
      <c r="N10540" s="24"/>
      <c r="P10540" s="32"/>
      <c r="T10540" s="19"/>
      <c r="U10540" s="3">
        <v>244</v>
      </c>
      <c r="X10540" t="str">
        <f t="shared" si="640"/>
        <v/>
      </c>
      <c r="Z10540" t="str">
        <f t="shared" si="641"/>
        <v/>
      </c>
      <c r="AB10540" s="9"/>
      <c r="AC10540" t="s">
        <v>5511</v>
      </c>
      <c r="AD10540">
        <f t="shared" si="639"/>
        <v>0</v>
      </c>
      <c r="AF10540" s="3"/>
      <c r="AH10540" s="9"/>
    </row>
    <row r="10541" spans="1:34" ht="10.95" customHeight="1" outlineLevel="1" x14ac:dyDescent="0.25">
      <c r="A10541" t="s">
        <v>1710</v>
      </c>
      <c r="C10541" s="3" t="s">
        <v>12986</v>
      </c>
      <c r="D10541" s="3">
        <v>280</v>
      </c>
      <c r="E10541" s="9">
        <v>1909</v>
      </c>
      <c r="F10541" s="7" t="s">
        <v>2977</v>
      </c>
      <c r="G10541" s="7" t="s">
        <v>2188</v>
      </c>
      <c r="H10541" s="8" t="s">
        <v>5511</v>
      </c>
      <c r="I10541" s="8" t="s">
        <v>17014</v>
      </c>
      <c r="J10541" s="19">
        <v>3</v>
      </c>
      <c r="K10541" s="19" t="s">
        <v>7736</v>
      </c>
      <c r="L10541" s="11">
        <v>1</v>
      </c>
      <c r="M10541" s="11"/>
      <c r="N10541" s="24"/>
      <c r="P10541" s="32"/>
      <c r="T10541" s="19"/>
      <c r="U10541" s="3">
        <v>245</v>
      </c>
      <c r="X10541" t="str">
        <f t="shared" si="640"/>
        <v/>
      </c>
      <c r="Z10541" t="str">
        <f t="shared" si="641"/>
        <v/>
      </c>
      <c r="AB10541" s="9"/>
      <c r="AC10541" t="s">
        <v>5511</v>
      </c>
      <c r="AD10541">
        <f t="shared" si="639"/>
        <v>0</v>
      </c>
      <c r="AF10541" s="3"/>
      <c r="AH10541" s="9"/>
    </row>
    <row r="10542" spans="1:34" ht="10.95" customHeight="1" outlineLevel="1" x14ac:dyDescent="0.25">
      <c r="A10542" t="s">
        <v>1710</v>
      </c>
      <c r="C10542" s="3" t="s">
        <v>12986</v>
      </c>
      <c r="D10542" s="3">
        <v>281</v>
      </c>
      <c r="E10542" s="9">
        <v>1909</v>
      </c>
      <c r="F10542" s="7" t="s">
        <v>3424</v>
      </c>
      <c r="G10542" s="7" t="s">
        <v>131</v>
      </c>
      <c r="H10542" s="8" t="s">
        <v>5511</v>
      </c>
      <c r="I10542" s="8" t="s">
        <v>17014</v>
      </c>
      <c r="J10542" s="19">
        <v>3</v>
      </c>
      <c r="K10542" s="19" t="s">
        <v>7736</v>
      </c>
      <c r="L10542" s="11">
        <v>0.7</v>
      </c>
      <c r="M10542" s="11"/>
      <c r="N10542" s="24"/>
      <c r="P10542" s="32"/>
      <c r="T10542" s="19"/>
      <c r="U10542" s="3">
        <v>246</v>
      </c>
      <c r="X10542" t="str">
        <f t="shared" si="640"/>
        <v/>
      </c>
      <c r="Z10542" t="str">
        <f t="shared" si="641"/>
        <v/>
      </c>
      <c r="AB10542" s="9"/>
      <c r="AC10542" t="s">
        <v>5511</v>
      </c>
      <c r="AD10542">
        <f t="shared" si="639"/>
        <v>0</v>
      </c>
      <c r="AF10542" s="3"/>
      <c r="AH10542" s="9"/>
    </row>
    <row r="10543" spans="1:34" ht="10.95" customHeight="1" outlineLevel="1" x14ac:dyDescent="0.25">
      <c r="A10543" t="s">
        <v>1710</v>
      </c>
      <c r="C10543" s="3" t="s">
        <v>12986</v>
      </c>
      <c r="D10543" s="3">
        <v>282</v>
      </c>
      <c r="E10543" s="9">
        <v>1909</v>
      </c>
      <c r="F10543" s="7" t="s">
        <v>1101</v>
      </c>
      <c r="G10543" s="7" t="s">
        <v>5040</v>
      </c>
      <c r="H10543" s="8" t="s">
        <v>5511</v>
      </c>
      <c r="I10543" s="8" t="s">
        <v>17014</v>
      </c>
      <c r="J10543" s="19">
        <v>3</v>
      </c>
      <c r="K10543" s="19" t="s">
        <v>7738</v>
      </c>
      <c r="L10543" s="11"/>
      <c r="M10543" s="11"/>
      <c r="N10543" s="24"/>
      <c r="P10543" s="32"/>
      <c r="T10543" s="19"/>
      <c r="U10543" s="3">
        <v>247</v>
      </c>
      <c r="X10543" t="str">
        <f t="shared" si="640"/>
        <v/>
      </c>
      <c r="Z10543" t="str">
        <f t="shared" si="641"/>
        <v/>
      </c>
      <c r="AB10543" s="9"/>
      <c r="AC10543" t="s">
        <v>5511</v>
      </c>
      <c r="AD10543">
        <f t="shared" si="639"/>
        <v>0</v>
      </c>
      <c r="AF10543" s="3"/>
      <c r="AH10543" s="9"/>
    </row>
    <row r="10544" spans="1:34" ht="10.95" customHeight="1" outlineLevel="1" x14ac:dyDescent="0.25">
      <c r="A10544" t="s">
        <v>1710</v>
      </c>
      <c r="C10544" s="3" t="s">
        <v>12986</v>
      </c>
      <c r="D10544" s="3">
        <v>283</v>
      </c>
      <c r="E10544" s="9">
        <v>1909</v>
      </c>
      <c r="F10544" s="7" t="s">
        <v>639</v>
      </c>
      <c r="G10544" s="7" t="s">
        <v>3971</v>
      </c>
      <c r="H10544" s="8" t="s">
        <v>5511</v>
      </c>
      <c r="I10544" s="8" t="s">
        <v>17014</v>
      </c>
      <c r="J10544" s="19">
        <v>3</v>
      </c>
      <c r="K10544" s="19" t="s">
        <v>7736</v>
      </c>
      <c r="L10544" s="11">
        <v>0.65</v>
      </c>
      <c r="M10544" s="11"/>
      <c r="N10544" s="24"/>
      <c r="P10544" s="32"/>
      <c r="T10544" s="19"/>
      <c r="U10544" s="3">
        <v>248</v>
      </c>
      <c r="X10544" t="str">
        <f t="shared" si="640"/>
        <v/>
      </c>
      <c r="Z10544" t="str">
        <f t="shared" si="641"/>
        <v/>
      </c>
      <c r="AB10544" s="9"/>
      <c r="AC10544" t="s">
        <v>5511</v>
      </c>
      <c r="AD10544">
        <f t="shared" si="639"/>
        <v>0</v>
      </c>
      <c r="AF10544" s="3"/>
      <c r="AH10544" s="9"/>
    </row>
    <row r="10545" spans="1:34" ht="10.95" customHeight="1" outlineLevel="1" x14ac:dyDescent="0.25">
      <c r="A10545" t="s">
        <v>1710</v>
      </c>
      <c r="C10545" s="3" t="s">
        <v>12986</v>
      </c>
      <c r="D10545" s="3">
        <v>284</v>
      </c>
      <c r="E10545" s="9">
        <v>1910</v>
      </c>
      <c r="F10545" s="7" t="s">
        <v>21987</v>
      </c>
      <c r="G10545" s="7" t="s">
        <v>5483</v>
      </c>
      <c r="H10545" s="8" t="s">
        <v>5511</v>
      </c>
      <c r="I10545" s="8" t="s">
        <v>17018</v>
      </c>
      <c r="J10545" s="19">
        <v>3</v>
      </c>
      <c r="K10545" s="19" t="s">
        <v>7736</v>
      </c>
      <c r="L10545" s="11">
        <v>2.9</v>
      </c>
      <c r="M10545" s="11"/>
      <c r="N10545" s="24"/>
      <c r="P10545" s="32"/>
      <c r="T10545" s="19"/>
      <c r="U10545" s="3">
        <v>249</v>
      </c>
      <c r="X10545" t="str">
        <f t="shared" si="640"/>
        <v/>
      </c>
      <c r="Z10545" t="str">
        <f t="shared" si="641"/>
        <v/>
      </c>
      <c r="AB10545" s="9"/>
      <c r="AC10545" t="s">
        <v>5511</v>
      </c>
      <c r="AD10545">
        <f t="shared" si="639"/>
        <v>0</v>
      </c>
      <c r="AF10545" s="3"/>
      <c r="AG10545" t="s">
        <v>1712</v>
      </c>
      <c r="AH10545" s="9" t="s">
        <v>4925</v>
      </c>
    </row>
    <row r="10546" spans="1:34" ht="10.95" customHeight="1" outlineLevel="1" x14ac:dyDescent="0.25">
      <c r="A10546" t="s">
        <v>1710</v>
      </c>
      <c r="C10546" s="3" t="s">
        <v>12986</v>
      </c>
      <c r="D10546" s="3">
        <v>287</v>
      </c>
      <c r="E10546" s="9">
        <v>1910</v>
      </c>
      <c r="F10546" s="7" t="s">
        <v>22007</v>
      </c>
      <c r="G10546" s="7" t="s">
        <v>5041</v>
      </c>
      <c r="H10546" s="8" t="s">
        <v>5511</v>
      </c>
      <c r="I10546" s="8" t="s">
        <v>17018</v>
      </c>
      <c r="J10546" s="19">
        <v>3</v>
      </c>
      <c r="K10546" s="19" t="s">
        <v>7736</v>
      </c>
      <c r="L10546" s="11">
        <v>1.5</v>
      </c>
      <c r="M10546" s="11"/>
      <c r="N10546" s="24"/>
      <c r="P10546" s="32"/>
      <c r="T10546" s="19"/>
      <c r="U10546" s="3">
        <v>250</v>
      </c>
      <c r="X10546" t="str">
        <f t="shared" si="640"/>
        <v/>
      </c>
      <c r="Z10546" t="str">
        <f t="shared" si="641"/>
        <v/>
      </c>
      <c r="AB10546" s="9"/>
      <c r="AC10546" t="s">
        <v>5511</v>
      </c>
      <c r="AD10546">
        <f t="shared" si="639"/>
        <v>0</v>
      </c>
      <c r="AF10546" s="3"/>
      <c r="AG10546" t="s">
        <v>1712</v>
      </c>
      <c r="AH10546" s="9" t="s">
        <v>4925</v>
      </c>
    </row>
    <row r="10547" spans="1:34" ht="10.95" customHeight="1" outlineLevel="1" x14ac:dyDescent="0.25">
      <c r="A10547" t="s">
        <v>1710</v>
      </c>
      <c r="C10547" s="3" t="s">
        <v>12986</v>
      </c>
      <c r="D10547" s="3">
        <v>288</v>
      </c>
      <c r="E10547" s="9">
        <v>1910</v>
      </c>
      <c r="F10547" s="7" t="s">
        <v>3578</v>
      </c>
      <c r="G10547" s="7" t="s">
        <v>5041</v>
      </c>
      <c r="H10547" s="8" t="s">
        <v>5511</v>
      </c>
      <c r="I10547" s="8" t="s">
        <v>17018</v>
      </c>
      <c r="J10547" s="19">
        <v>3</v>
      </c>
      <c r="K10547" s="19" t="s">
        <v>7738</v>
      </c>
      <c r="L10547" s="11"/>
      <c r="M10547" s="11"/>
      <c r="N10547" s="24"/>
      <c r="P10547" s="32"/>
      <c r="T10547" s="19"/>
      <c r="U10547" s="3" t="s">
        <v>3577</v>
      </c>
      <c r="X10547" t="str">
        <f t="shared" si="640"/>
        <v/>
      </c>
      <c r="Z10547" t="str">
        <f t="shared" si="641"/>
        <v/>
      </c>
      <c r="AB10547" s="9"/>
      <c r="AC10547" t="s">
        <v>5511</v>
      </c>
      <c r="AD10547">
        <f t="shared" si="639"/>
        <v>0</v>
      </c>
      <c r="AF10547" s="3"/>
      <c r="AG10547" t="s">
        <v>1712</v>
      </c>
      <c r="AH10547" s="9" t="s">
        <v>4925</v>
      </c>
    </row>
    <row r="10548" spans="1:34" ht="10.95" customHeight="1" outlineLevel="1" x14ac:dyDescent="0.25">
      <c r="A10548" t="s">
        <v>1710</v>
      </c>
      <c r="C10548" s="3" t="s">
        <v>12986</v>
      </c>
      <c r="D10548" s="3" t="s">
        <v>5708</v>
      </c>
      <c r="E10548" s="9">
        <v>1910</v>
      </c>
      <c r="F10548" s="7" t="s">
        <v>6473</v>
      </c>
      <c r="G10548" s="7" t="s">
        <v>5041</v>
      </c>
      <c r="H10548" s="8" t="s">
        <v>5511</v>
      </c>
      <c r="I10548" s="8" t="s">
        <v>17018</v>
      </c>
      <c r="J10548" s="19">
        <v>3</v>
      </c>
      <c r="K10548" s="19" t="s">
        <v>20092</v>
      </c>
      <c r="L10548" s="11"/>
      <c r="M10548" s="11"/>
      <c r="N10548" s="24"/>
      <c r="P10548" s="32"/>
      <c r="T10548" s="19"/>
      <c r="U10548" s="3" t="s">
        <v>3579</v>
      </c>
      <c r="W10548" t="s">
        <v>7738</v>
      </c>
      <c r="X10548" t="str">
        <f t="shared" si="640"/>
        <v/>
      </c>
      <c r="Z10548" t="str">
        <f t="shared" si="641"/>
        <v/>
      </c>
      <c r="AB10548" s="9"/>
      <c r="AC10548" t="s">
        <v>5511</v>
      </c>
      <c r="AD10548">
        <f t="shared" si="639"/>
        <v>0</v>
      </c>
      <c r="AF10548" s="3"/>
      <c r="AG10548" t="s">
        <v>1712</v>
      </c>
      <c r="AH10548" s="9" t="s">
        <v>4623</v>
      </c>
    </row>
    <row r="10549" spans="1:34" ht="10.95" customHeight="1" outlineLevel="1" x14ac:dyDescent="0.25">
      <c r="A10549" t="s">
        <v>1710</v>
      </c>
      <c r="C10549" s="3" t="s">
        <v>12986</v>
      </c>
      <c r="D10549" s="3" t="s">
        <v>5405</v>
      </c>
      <c r="E10549" s="9">
        <v>1910</v>
      </c>
      <c r="F10549" s="7" t="s">
        <v>21987</v>
      </c>
      <c r="G10549" s="7" t="s">
        <v>5483</v>
      </c>
      <c r="H10549" s="8" t="s">
        <v>5511</v>
      </c>
      <c r="I10549" s="8" t="s">
        <v>17018</v>
      </c>
      <c r="J10549" s="19">
        <v>3</v>
      </c>
      <c r="K10549" s="19" t="s">
        <v>7738</v>
      </c>
      <c r="L10549" s="11"/>
      <c r="M10549" s="11"/>
      <c r="N10549" s="24"/>
      <c r="P10549" s="32"/>
      <c r="T10549" s="19"/>
      <c r="U10549" s="3">
        <v>252</v>
      </c>
      <c r="X10549" t="str">
        <f t="shared" si="640"/>
        <v/>
      </c>
      <c r="Z10549" t="str">
        <f t="shared" si="641"/>
        <v/>
      </c>
      <c r="AB10549" s="9"/>
      <c r="AC10549" t="s">
        <v>5511</v>
      </c>
      <c r="AD10549">
        <f t="shared" si="639"/>
        <v>0</v>
      </c>
      <c r="AF10549" s="3"/>
      <c r="AG10549" t="s">
        <v>1712</v>
      </c>
      <c r="AH10549" s="9" t="s">
        <v>4925</v>
      </c>
    </row>
    <row r="10550" spans="1:34" ht="10.95" customHeight="1" outlineLevel="1" x14ac:dyDescent="0.25">
      <c r="A10550" t="s">
        <v>1710</v>
      </c>
      <c r="C10550" s="3" t="s">
        <v>12986</v>
      </c>
      <c r="D10550" s="3" t="s">
        <v>5406</v>
      </c>
      <c r="E10550" s="9">
        <v>1910</v>
      </c>
      <c r="F10550" s="7" t="s">
        <v>6473</v>
      </c>
      <c r="G10550" s="7" t="s">
        <v>5483</v>
      </c>
      <c r="H10550" s="8" t="s">
        <v>5511</v>
      </c>
      <c r="I10550" s="8" t="s">
        <v>17018</v>
      </c>
      <c r="J10550" s="19">
        <v>3</v>
      </c>
      <c r="K10550" s="19" t="s">
        <v>20092</v>
      </c>
      <c r="L10550" s="11"/>
      <c r="M10550" s="11"/>
      <c r="N10550" s="24"/>
      <c r="P10550" s="32"/>
      <c r="T10550" s="19"/>
      <c r="U10550" s="3" t="s">
        <v>3580</v>
      </c>
      <c r="W10550" t="s">
        <v>7738</v>
      </c>
      <c r="X10550" t="str">
        <f t="shared" si="640"/>
        <v/>
      </c>
      <c r="Z10550" t="str">
        <f t="shared" si="641"/>
        <v/>
      </c>
      <c r="AB10550" s="9"/>
      <c r="AC10550" t="s">
        <v>5511</v>
      </c>
      <c r="AD10550">
        <f t="shared" si="639"/>
        <v>0</v>
      </c>
      <c r="AF10550" s="3"/>
      <c r="AG10550" t="s">
        <v>1712</v>
      </c>
      <c r="AH10550" s="9" t="s">
        <v>4925</v>
      </c>
    </row>
    <row r="10551" spans="1:34" ht="10.95" customHeight="1" outlineLevel="1" x14ac:dyDescent="0.25">
      <c r="A10551" t="s">
        <v>1710</v>
      </c>
      <c r="C10551" s="3" t="s">
        <v>12986</v>
      </c>
      <c r="D10551" s="3" t="s">
        <v>5407</v>
      </c>
      <c r="E10551" s="9">
        <v>1910</v>
      </c>
      <c r="F10551" s="7" t="s">
        <v>3582</v>
      </c>
      <c r="G10551" s="7" t="s">
        <v>5483</v>
      </c>
      <c r="H10551" s="8" t="s">
        <v>5511</v>
      </c>
      <c r="I10551" s="8" t="s">
        <v>17018</v>
      </c>
      <c r="J10551" s="19">
        <v>3</v>
      </c>
      <c r="K10551" s="19" t="s">
        <v>20092</v>
      </c>
      <c r="L10551" s="11"/>
      <c r="M10551" s="11"/>
      <c r="N10551" s="24"/>
      <c r="P10551" s="32"/>
      <c r="T10551" s="19"/>
      <c r="U10551" s="3" t="s">
        <v>3581</v>
      </c>
      <c r="W10551" t="s">
        <v>7738</v>
      </c>
      <c r="X10551" t="str">
        <f t="shared" si="640"/>
        <v/>
      </c>
      <c r="Z10551" t="str">
        <f t="shared" si="641"/>
        <v/>
      </c>
      <c r="AB10551" s="9"/>
      <c r="AC10551" t="s">
        <v>5511</v>
      </c>
      <c r="AD10551">
        <f t="shared" si="639"/>
        <v>0</v>
      </c>
      <c r="AF10551" s="3"/>
      <c r="AG10551" t="s">
        <v>1712</v>
      </c>
      <c r="AH10551" s="9"/>
    </row>
    <row r="10552" spans="1:34" ht="10.95" customHeight="1" outlineLevel="1" x14ac:dyDescent="0.25">
      <c r="A10552" t="s">
        <v>1710</v>
      </c>
      <c r="C10552" s="3" t="s">
        <v>12986</v>
      </c>
      <c r="D10552" s="3" t="s">
        <v>5408</v>
      </c>
      <c r="E10552" s="9">
        <v>1910</v>
      </c>
      <c r="F10552" s="7" t="s">
        <v>3584</v>
      </c>
      <c r="G10552" s="7" t="s">
        <v>5483</v>
      </c>
      <c r="H10552" s="8" t="s">
        <v>5511</v>
      </c>
      <c r="I10552" s="8" t="s">
        <v>17018</v>
      </c>
      <c r="J10552" s="19">
        <v>3</v>
      </c>
      <c r="K10552" s="19" t="s">
        <v>20092</v>
      </c>
      <c r="L10552" s="11"/>
      <c r="M10552" s="11"/>
      <c r="N10552" s="24"/>
      <c r="P10552" s="32"/>
      <c r="T10552" s="19"/>
      <c r="U10552" s="3" t="s">
        <v>3583</v>
      </c>
      <c r="W10552" t="s">
        <v>7738</v>
      </c>
      <c r="X10552" t="str">
        <f t="shared" si="640"/>
        <v/>
      </c>
      <c r="Z10552" t="str">
        <f t="shared" si="641"/>
        <v/>
      </c>
      <c r="AB10552" s="9"/>
      <c r="AC10552" t="s">
        <v>5511</v>
      </c>
      <c r="AD10552">
        <f t="shared" ref="AD10552:AD10615" si="642">COUNTIF(H10552,"*Fuji*")</f>
        <v>0</v>
      </c>
      <c r="AF10552" s="3"/>
      <c r="AG10552" t="s">
        <v>1712</v>
      </c>
      <c r="AH10552" s="9" t="s">
        <v>4623</v>
      </c>
    </row>
    <row r="10553" spans="1:34" ht="10.95" customHeight="1" outlineLevel="1" x14ac:dyDescent="0.25">
      <c r="A10553" t="s">
        <v>1710</v>
      </c>
      <c r="C10553" s="3" t="s">
        <v>12986</v>
      </c>
      <c r="D10553" s="3">
        <v>286</v>
      </c>
      <c r="E10553" s="9">
        <v>1910</v>
      </c>
      <c r="F10553" s="7" t="s">
        <v>22008</v>
      </c>
      <c r="G10553" s="7" t="s">
        <v>5034</v>
      </c>
      <c r="H10553" s="8" t="s">
        <v>5511</v>
      </c>
      <c r="I10553" s="8" t="s">
        <v>17018</v>
      </c>
      <c r="J10553" s="19">
        <v>3</v>
      </c>
      <c r="K10553" s="19" t="s">
        <v>7736</v>
      </c>
      <c r="L10553" s="11">
        <v>0.7</v>
      </c>
      <c r="M10553" s="11"/>
      <c r="N10553" s="24"/>
      <c r="P10553" s="32"/>
      <c r="T10553" s="19"/>
      <c r="U10553" s="3">
        <v>254</v>
      </c>
      <c r="X10553" t="str">
        <f t="shared" si="640"/>
        <v/>
      </c>
      <c r="Z10553" t="str">
        <f t="shared" si="641"/>
        <v/>
      </c>
      <c r="AB10553" s="9"/>
      <c r="AC10553" t="s">
        <v>5511</v>
      </c>
      <c r="AD10553">
        <f t="shared" si="642"/>
        <v>0</v>
      </c>
      <c r="AF10553" s="3"/>
      <c r="AG10553" t="s">
        <v>1712</v>
      </c>
      <c r="AH10553" s="9" t="s">
        <v>4613</v>
      </c>
    </row>
    <row r="10554" spans="1:34" ht="10.95" customHeight="1" outlineLevel="1" x14ac:dyDescent="0.25">
      <c r="A10554" t="s">
        <v>1710</v>
      </c>
      <c r="C10554" s="3" t="s">
        <v>12986</v>
      </c>
      <c r="D10554" s="3" t="s">
        <v>6282</v>
      </c>
      <c r="E10554" s="9">
        <v>1910</v>
      </c>
      <c r="F10554" s="7" t="s">
        <v>6473</v>
      </c>
      <c r="G10554" s="7" t="s">
        <v>5034</v>
      </c>
      <c r="H10554" s="8" t="s">
        <v>5511</v>
      </c>
      <c r="I10554" s="8" t="s">
        <v>17018</v>
      </c>
      <c r="J10554" s="19">
        <v>3</v>
      </c>
      <c r="K10554" s="19" t="s">
        <v>20092</v>
      </c>
      <c r="L10554" s="11"/>
      <c r="M10554" s="11"/>
      <c r="N10554" s="24"/>
      <c r="P10554" s="32"/>
      <c r="T10554" s="19"/>
      <c r="U10554" s="3" t="s">
        <v>3585</v>
      </c>
      <c r="X10554" t="str">
        <f t="shared" si="640"/>
        <v/>
      </c>
      <c r="Z10554" t="str">
        <f t="shared" si="641"/>
        <v/>
      </c>
      <c r="AB10554" s="9"/>
      <c r="AC10554" t="s">
        <v>5511</v>
      </c>
      <c r="AD10554">
        <f t="shared" si="642"/>
        <v>0</v>
      </c>
      <c r="AF10554" s="3"/>
      <c r="AG10554" t="s">
        <v>1712</v>
      </c>
      <c r="AH10554" s="9" t="s">
        <v>4925</v>
      </c>
    </row>
    <row r="10555" spans="1:34" ht="10.95" customHeight="1" outlineLevel="1" x14ac:dyDescent="0.25">
      <c r="A10555" t="s">
        <v>1710</v>
      </c>
      <c r="C10555" s="3" t="s">
        <v>12986</v>
      </c>
      <c r="D10555" s="3" t="s">
        <v>1293</v>
      </c>
      <c r="E10555" s="9">
        <v>1910</v>
      </c>
      <c r="F10555" s="7" t="s">
        <v>6471</v>
      </c>
      <c r="G10555" s="7" t="s">
        <v>5034</v>
      </c>
      <c r="H10555" s="8" t="s">
        <v>5511</v>
      </c>
      <c r="I10555" s="8" t="s">
        <v>17018</v>
      </c>
      <c r="J10555" s="19">
        <v>3</v>
      </c>
      <c r="K10555" s="19" t="s">
        <v>20092</v>
      </c>
      <c r="L10555" s="11"/>
      <c r="M10555" s="11"/>
      <c r="N10555" s="24"/>
      <c r="P10555" s="32"/>
      <c r="T10555" s="19"/>
      <c r="U10555" s="3" t="s">
        <v>3586</v>
      </c>
      <c r="W10555" t="s">
        <v>7738</v>
      </c>
      <c r="X10555" t="str">
        <f t="shared" si="640"/>
        <v/>
      </c>
      <c r="Z10555" t="str">
        <f t="shared" si="641"/>
        <v/>
      </c>
      <c r="AB10555" s="9"/>
      <c r="AC10555" t="s">
        <v>5511</v>
      </c>
      <c r="AD10555">
        <f t="shared" si="642"/>
        <v>0</v>
      </c>
      <c r="AF10555" s="3"/>
      <c r="AG10555" t="s">
        <v>1712</v>
      </c>
      <c r="AH10555" s="9" t="s">
        <v>4925</v>
      </c>
    </row>
    <row r="10556" spans="1:34" ht="10.95" customHeight="1" outlineLevel="1" x14ac:dyDescent="0.25">
      <c r="A10556" t="s">
        <v>1710</v>
      </c>
      <c r="C10556" s="3" t="s">
        <v>12986</v>
      </c>
      <c r="D10556" s="3" t="s">
        <v>17015</v>
      </c>
      <c r="E10556" s="9">
        <v>1910</v>
      </c>
      <c r="F10556" s="7" t="s">
        <v>3588</v>
      </c>
      <c r="G10556" s="7" t="s">
        <v>5034</v>
      </c>
      <c r="H10556" s="8" t="s">
        <v>5511</v>
      </c>
      <c r="I10556" s="8" t="s">
        <v>17018</v>
      </c>
      <c r="J10556" s="19">
        <v>3</v>
      </c>
      <c r="K10556" s="19" t="s">
        <v>20092</v>
      </c>
      <c r="L10556" s="11"/>
      <c r="M10556" s="11"/>
      <c r="N10556" s="24"/>
      <c r="P10556" s="32"/>
      <c r="T10556" s="19"/>
      <c r="U10556" s="3" t="s">
        <v>3587</v>
      </c>
      <c r="W10556" t="s">
        <v>7738</v>
      </c>
      <c r="X10556" t="str">
        <f t="shared" si="640"/>
        <v/>
      </c>
      <c r="Z10556" t="str">
        <f t="shared" si="641"/>
        <v/>
      </c>
      <c r="AB10556" s="9"/>
      <c r="AC10556" t="s">
        <v>5511</v>
      </c>
      <c r="AD10556">
        <f t="shared" si="642"/>
        <v>0</v>
      </c>
      <c r="AF10556" s="3"/>
      <c r="AG10556" t="s">
        <v>1712</v>
      </c>
      <c r="AH10556" s="9" t="s">
        <v>4526</v>
      </c>
    </row>
    <row r="10557" spans="1:34" ht="10.95" customHeight="1" outlineLevel="1" x14ac:dyDescent="0.25">
      <c r="A10557" t="s">
        <v>1710</v>
      </c>
      <c r="C10557" s="3" t="s">
        <v>12986</v>
      </c>
      <c r="D10557" s="3" t="s">
        <v>17016</v>
      </c>
      <c r="E10557" s="9">
        <v>1910</v>
      </c>
      <c r="F10557" s="7" t="s">
        <v>3590</v>
      </c>
      <c r="G10557" s="7" t="s">
        <v>5034</v>
      </c>
      <c r="H10557" s="8" t="s">
        <v>5511</v>
      </c>
      <c r="I10557" s="8" t="s">
        <v>17018</v>
      </c>
      <c r="J10557" s="19">
        <v>3</v>
      </c>
      <c r="K10557" s="19" t="s">
        <v>20092</v>
      </c>
      <c r="L10557" s="11"/>
      <c r="M10557" s="11"/>
      <c r="N10557" s="24"/>
      <c r="P10557" s="32"/>
      <c r="T10557" s="19"/>
      <c r="U10557" s="3" t="s">
        <v>3589</v>
      </c>
      <c r="W10557" t="s">
        <v>7738</v>
      </c>
      <c r="X10557" t="str">
        <f t="shared" si="640"/>
        <v/>
      </c>
      <c r="Z10557" t="str">
        <f t="shared" si="641"/>
        <v/>
      </c>
      <c r="AB10557" s="9"/>
      <c r="AC10557" t="s">
        <v>5511</v>
      </c>
      <c r="AD10557">
        <f t="shared" si="642"/>
        <v>0</v>
      </c>
      <c r="AF10557" s="3"/>
      <c r="AG10557" t="s">
        <v>1712</v>
      </c>
      <c r="AH10557" s="9" t="s">
        <v>4526</v>
      </c>
    </row>
    <row r="10558" spans="1:34" ht="10.95" customHeight="1" outlineLevel="1" x14ac:dyDescent="0.25">
      <c r="A10558" t="s">
        <v>1710</v>
      </c>
      <c r="C10558" s="3" t="s">
        <v>12986</v>
      </c>
      <c r="D10558" s="3" t="s">
        <v>17017</v>
      </c>
      <c r="E10558" s="9">
        <v>1910</v>
      </c>
      <c r="F10558" s="7" t="s">
        <v>3592</v>
      </c>
      <c r="G10558" s="7" t="s">
        <v>5034</v>
      </c>
      <c r="H10558" s="8" t="s">
        <v>5511</v>
      </c>
      <c r="I10558" s="8" t="s">
        <v>17018</v>
      </c>
      <c r="J10558" s="19">
        <v>3</v>
      </c>
      <c r="K10558" s="19" t="s">
        <v>20092</v>
      </c>
      <c r="L10558" s="11"/>
      <c r="M10558" s="11"/>
      <c r="N10558" s="24"/>
      <c r="P10558" s="32"/>
      <c r="T10558" s="19"/>
      <c r="U10558" s="3" t="s">
        <v>3591</v>
      </c>
      <c r="W10558" t="s">
        <v>7738</v>
      </c>
      <c r="X10558" t="str">
        <f t="shared" si="640"/>
        <v/>
      </c>
      <c r="Z10558" t="str">
        <f t="shared" si="641"/>
        <v/>
      </c>
      <c r="AB10558" s="9"/>
      <c r="AC10558" t="s">
        <v>5511</v>
      </c>
      <c r="AD10558">
        <f t="shared" si="642"/>
        <v>0</v>
      </c>
      <c r="AF10558" s="3"/>
      <c r="AG10558" t="s">
        <v>1712</v>
      </c>
      <c r="AH10558" s="9" t="s">
        <v>4526</v>
      </c>
    </row>
    <row r="10559" spans="1:34" ht="10.95" customHeight="1" outlineLevel="1" x14ac:dyDescent="0.25">
      <c r="A10559" t="s">
        <v>1710</v>
      </c>
      <c r="C10559" s="3" t="s">
        <v>12986</v>
      </c>
      <c r="D10559" s="3">
        <v>287</v>
      </c>
      <c r="E10559" s="9">
        <v>1910</v>
      </c>
      <c r="F10559" s="7" t="s">
        <v>22007</v>
      </c>
      <c r="G10559" s="7" t="s">
        <v>5041</v>
      </c>
      <c r="H10559" s="8" t="s">
        <v>5511</v>
      </c>
      <c r="I10559" s="8" t="s">
        <v>17018</v>
      </c>
      <c r="J10559" s="19">
        <v>3</v>
      </c>
      <c r="K10559" s="19" t="s">
        <v>7736</v>
      </c>
      <c r="L10559" s="11">
        <v>0.5</v>
      </c>
      <c r="M10559" s="11"/>
      <c r="N10559" s="24"/>
      <c r="P10559" s="32"/>
      <c r="T10559" s="19"/>
      <c r="U10559" s="3">
        <v>255</v>
      </c>
      <c r="X10559" t="str">
        <f t="shared" si="640"/>
        <v/>
      </c>
      <c r="Z10559" t="str">
        <f t="shared" si="641"/>
        <v/>
      </c>
      <c r="AB10559" s="9"/>
      <c r="AC10559" t="s">
        <v>5511</v>
      </c>
      <c r="AD10559">
        <f t="shared" si="642"/>
        <v>0</v>
      </c>
      <c r="AF10559" s="3"/>
      <c r="AG10559" t="s">
        <v>1712</v>
      </c>
      <c r="AH10559" s="9" t="s">
        <v>4613</v>
      </c>
    </row>
    <row r="10560" spans="1:34" ht="10.95" customHeight="1" outlineLevel="1" x14ac:dyDescent="0.25">
      <c r="A10560" t="s">
        <v>1710</v>
      </c>
      <c r="C10560" s="3" t="s">
        <v>12986</v>
      </c>
      <c r="D10560" s="3" t="s">
        <v>1295</v>
      </c>
      <c r="E10560" s="9">
        <v>1910</v>
      </c>
      <c r="F10560" s="7" t="s">
        <v>22009</v>
      </c>
      <c r="G10560" s="7" t="s">
        <v>5041</v>
      </c>
      <c r="H10560" s="8" t="s">
        <v>5511</v>
      </c>
      <c r="I10560" s="8" t="s">
        <v>17018</v>
      </c>
      <c r="J10560" s="19">
        <v>3</v>
      </c>
      <c r="K10560" s="19" t="s">
        <v>20092</v>
      </c>
      <c r="L10560" s="11"/>
      <c r="M10560" s="11"/>
      <c r="N10560" s="24"/>
      <c r="P10560" s="32"/>
      <c r="T10560" s="19"/>
      <c r="U10560" s="3" t="s">
        <v>3593</v>
      </c>
      <c r="X10560" t="str">
        <f t="shared" si="640"/>
        <v/>
      </c>
      <c r="Z10560" t="str">
        <f t="shared" si="641"/>
        <v/>
      </c>
      <c r="AB10560" s="9"/>
      <c r="AC10560" t="s">
        <v>5511</v>
      </c>
      <c r="AD10560">
        <f t="shared" si="642"/>
        <v>0</v>
      </c>
      <c r="AF10560" s="3"/>
      <c r="AG10560" t="s">
        <v>1712</v>
      </c>
      <c r="AH10560" s="9" t="s">
        <v>4925</v>
      </c>
    </row>
    <row r="10561" spans="1:34" ht="10.95" customHeight="1" outlineLevel="1" x14ac:dyDescent="0.25">
      <c r="A10561" t="s">
        <v>1710</v>
      </c>
      <c r="C10561" s="3" t="s">
        <v>12986</v>
      </c>
      <c r="D10561" s="3" t="s">
        <v>1296</v>
      </c>
      <c r="E10561" s="9">
        <v>1910</v>
      </c>
      <c r="F10561" s="7" t="s">
        <v>22010</v>
      </c>
      <c r="G10561" s="7" t="s">
        <v>5041</v>
      </c>
      <c r="H10561" s="8" t="s">
        <v>5511</v>
      </c>
      <c r="I10561" s="8" t="s">
        <v>17018</v>
      </c>
      <c r="J10561" s="19">
        <v>3</v>
      </c>
      <c r="K10561" s="19" t="s">
        <v>20092</v>
      </c>
      <c r="L10561" s="11"/>
      <c r="M10561" s="11"/>
      <c r="N10561" s="24"/>
      <c r="P10561" s="32"/>
      <c r="T10561" s="19"/>
      <c r="U10561" s="3" t="s">
        <v>3594</v>
      </c>
      <c r="W10561" t="s">
        <v>7738</v>
      </c>
      <c r="X10561" t="str">
        <f t="shared" si="640"/>
        <v/>
      </c>
      <c r="Z10561" t="str">
        <f t="shared" si="641"/>
        <v/>
      </c>
      <c r="AB10561" s="9"/>
      <c r="AC10561" t="s">
        <v>5511</v>
      </c>
      <c r="AD10561">
        <f t="shared" si="642"/>
        <v>0</v>
      </c>
      <c r="AF10561" s="3"/>
      <c r="AG10561" t="s">
        <v>1712</v>
      </c>
      <c r="AH10561" s="9" t="s">
        <v>4925</v>
      </c>
    </row>
    <row r="10562" spans="1:34" ht="10.95" customHeight="1" outlineLevel="1" x14ac:dyDescent="0.25">
      <c r="A10562" t="s">
        <v>1710</v>
      </c>
      <c r="C10562" s="3" t="s">
        <v>12986</v>
      </c>
      <c r="D10562" s="3" t="s">
        <v>16895</v>
      </c>
      <c r="E10562" s="9">
        <v>1910</v>
      </c>
      <c r="F10562" s="7" t="s">
        <v>6471</v>
      </c>
      <c r="G10562" s="7" t="s">
        <v>5041</v>
      </c>
      <c r="H10562" s="8" t="s">
        <v>5511</v>
      </c>
      <c r="I10562" s="8" t="s">
        <v>17018</v>
      </c>
      <c r="J10562" s="19">
        <v>3</v>
      </c>
      <c r="K10562" s="19" t="s">
        <v>20092</v>
      </c>
      <c r="L10562" s="11"/>
      <c r="M10562" s="11"/>
      <c r="N10562" s="24"/>
      <c r="P10562" s="32"/>
      <c r="T10562" s="19"/>
      <c r="U10562" s="3" t="s">
        <v>3595</v>
      </c>
      <c r="W10562" t="s">
        <v>7738</v>
      </c>
      <c r="X10562" t="str">
        <f t="shared" ref="X10562:X10625" si="643">IF(COUNTIF(F10562,"*fdc*"),1,"")</f>
        <v/>
      </c>
      <c r="Z10562" t="str">
        <f t="shared" ref="Z10562:Z10625" si="644">IF(COUNTIF(F10562,"*s/s*"),1,"")</f>
        <v/>
      </c>
      <c r="AB10562" s="9"/>
      <c r="AC10562" t="s">
        <v>5511</v>
      </c>
      <c r="AD10562">
        <f t="shared" si="642"/>
        <v>0</v>
      </c>
      <c r="AF10562" s="3"/>
      <c r="AG10562" t="s">
        <v>1712</v>
      </c>
      <c r="AH10562" s="9" t="s">
        <v>4925</v>
      </c>
    </row>
    <row r="10563" spans="1:34" ht="10.95" customHeight="1" outlineLevel="1" x14ac:dyDescent="0.25">
      <c r="A10563" t="s">
        <v>1710</v>
      </c>
      <c r="C10563" s="3" t="s">
        <v>12986</v>
      </c>
      <c r="D10563" s="3" t="s">
        <v>16896</v>
      </c>
      <c r="E10563" s="9">
        <v>1910</v>
      </c>
      <c r="F10563" s="7" t="s">
        <v>6473</v>
      </c>
      <c r="G10563" s="7" t="s">
        <v>5041</v>
      </c>
      <c r="H10563" s="8" t="s">
        <v>5511</v>
      </c>
      <c r="I10563" s="8" t="s">
        <v>17018</v>
      </c>
      <c r="J10563" s="19">
        <v>3</v>
      </c>
      <c r="K10563" s="19" t="s">
        <v>20092</v>
      </c>
      <c r="L10563" s="11"/>
      <c r="M10563" s="11"/>
      <c r="N10563" s="24"/>
      <c r="P10563" s="32"/>
      <c r="T10563" s="19"/>
      <c r="U10563" s="3" t="s">
        <v>3596</v>
      </c>
      <c r="W10563" t="s">
        <v>7738</v>
      </c>
      <c r="X10563" t="str">
        <f t="shared" si="643"/>
        <v/>
      </c>
      <c r="Z10563" t="str">
        <f t="shared" si="644"/>
        <v/>
      </c>
      <c r="AB10563" s="9"/>
      <c r="AC10563" t="s">
        <v>5511</v>
      </c>
      <c r="AD10563">
        <f t="shared" si="642"/>
        <v>0</v>
      </c>
      <c r="AF10563" s="3"/>
      <c r="AG10563" t="s">
        <v>1712</v>
      </c>
      <c r="AH10563" s="9" t="s">
        <v>4925</v>
      </c>
    </row>
    <row r="10564" spans="1:34" ht="10.95" customHeight="1" outlineLevel="1" x14ac:dyDescent="0.25">
      <c r="A10564" t="s">
        <v>1710</v>
      </c>
      <c r="C10564" s="3" t="s">
        <v>12986</v>
      </c>
      <c r="D10564" s="3" t="s">
        <v>16897</v>
      </c>
      <c r="E10564" s="9">
        <v>1910</v>
      </c>
      <c r="F10564" s="7" t="s">
        <v>3598</v>
      </c>
      <c r="G10564" s="7" t="s">
        <v>5041</v>
      </c>
      <c r="H10564" s="8" t="s">
        <v>5511</v>
      </c>
      <c r="I10564" s="8" t="s">
        <v>17018</v>
      </c>
      <c r="J10564" s="19">
        <v>3</v>
      </c>
      <c r="K10564" s="19" t="s">
        <v>20092</v>
      </c>
      <c r="L10564" s="11"/>
      <c r="M10564" s="11"/>
      <c r="N10564" s="24"/>
      <c r="P10564" s="32"/>
      <c r="T10564" s="19"/>
      <c r="U10564" s="3" t="s">
        <v>3597</v>
      </c>
      <c r="W10564" t="s">
        <v>7738</v>
      </c>
      <c r="X10564" t="str">
        <f t="shared" si="643"/>
        <v/>
      </c>
      <c r="Z10564" t="str">
        <f t="shared" si="644"/>
        <v/>
      </c>
      <c r="AB10564" s="9"/>
      <c r="AC10564" t="s">
        <v>5511</v>
      </c>
      <c r="AD10564">
        <f t="shared" si="642"/>
        <v>0</v>
      </c>
      <c r="AF10564" s="3"/>
      <c r="AG10564" t="s">
        <v>1712</v>
      </c>
      <c r="AH10564" s="9" t="s">
        <v>4623</v>
      </c>
    </row>
    <row r="10565" spans="1:34" ht="10.95" customHeight="1" outlineLevel="1" x14ac:dyDescent="0.25">
      <c r="A10565" t="s">
        <v>1710</v>
      </c>
      <c r="C10565" s="3" t="s">
        <v>12986</v>
      </c>
      <c r="D10565" s="3">
        <v>289</v>
      </c>
      <c r="E10565" s="9">
        <v>1910</v>
      </c>
      <c r="F10565" s="7" t="s">
        <v>21987</v>
      </c>
      <c r="G10565" s="7" t="s">
        <v>5483</v>
      </c>
      <c r="H10565" s="8" t="s">
        <v>5511</v>
      </c>
      <c r="I10565" s="8" t="s">
        <v>16718</v>
      </c>
      <c r="J10565" s="19">
        <v>3</v>
      </c>
      <c r="K10565" s="19" t="s">
        <v>7736</v>
      </c>
      <c r="L10565" s="11">
        <v>0.5</v>
      </c>
      <c r="M10565" s="11"/>
      <c r="N10565" s="24"/>
      <c r="P10565" s="32"/>
      <c r="T10565" s="19"/>
      <c r="U10565" s="3">
        <v>256</v>
      </c>
      <c r="X10565" t="str">
        <f t="shared" si="643"/>
        <v/>
      </c>
      <c r="Z10565" t="str">
        <f t="shared" si="644"/>
        <v/>
      </c>
      <c r="AB10565" s="9"/>
      <c r="AC10565" t="s">
        <v>5511</v>
      </c>
      <c r="AD10565">
        <f t="shared" si="642"/>
        <v>0</v>
      </c>
      <c r="AF10565" s="3"/>
      <c r="AG10565" t="s">
        <v>1712</v>
      </c>
      <c r="AH10565" s="9" t="s">
        <v>4613</v>
      </c>
    </row>
    <row r="10566" spans="1:34" ht="10.95" customHeight="1" outlineLevel="1" x14ac:dyDescent="0.25">
      <c r="A10566" t="s">
        <v>1710</v>
      </c>
      <c r="C10566" s="3" t="s">
        <v>12986</v>
      </c>
      <c r="D10566" s="3" t="s">
        <v>710</v>
      </c>
      <c r="E10566" s="9">
        <v>1910</v>
      </c>
      <c r="F10566" s="7" t="s">
        <v>3600</v>
      </c>
      <c r="G10566" s="7" t="s">
        <v>5483</v>
      </c>
      <c r="H10566" s="8" t="s">
        <v>5511</v>
      </c>
      <c r="I10566" s="8" t="s">
        <v>16718</v>
      </c>
      <c r="J10566" s="19">
        <v>3</v>
      </c>
      <c r="K10566" s="19" t="s">
        <v>20092</v>
      </c>
      <c r="L10566" s="11"/>
      <c r="M10566" s="11"/>
      <c r="N10566" s="24"/>
      <c r="P10566" s="32"/>
      <c r="T10566" s="19"/>
      <c r="U10566" s="3" t="s">
        <v>3599</v>
      </c>
      <c r="X10566" t="str">
        <f t="shared" si="643"/>
        <v/>
      </c>
      <c r="Z10566" t="str">
        <f t="shared" si="644"/>
        <v/>
      </c>
      <c r="AB10566" s="9"/>
      <c r="AC10566" t="s">
        <v>5511</v>
      </c>
      <c r="AD10566">
        <f t="shared" si="642"/>
        <v>0</v>
      </c>
      <c r="AF10566" s="3"/>
      <c r="AG10566" t="s">
        <v>1712</v>
      </c>
      <c r="AH10566" s="9" t="s">
        <v>4925</v>
      </c>
    </row>
    <row r="10567" spans="1:34" ht="10.95" customHeight="1" outlineLevel="1" x14ac:dyDescent="0.25">
      <c r="A10567" t="s">
        <v>1710</v>
      </c>
      <c r="C10567" s="3" t="s">
        <v>12986</v>
      </c>
      <c r="D10567" s="3" t="s">
        <v>8012</v>
      </c>
      <c r="E10567" s="9">
        <v>1910</v>
      </c>
      <c r="F10567" s="7" t="s">
        <v>6471</v>
      </c>
      <c r="G10567" s="7" t="s">
        <v>5483</v>
      </c>
      <c r="H10567" s="8" t="s">
        <v>5511</v>
      </c>
      <c r="I10567" s="8" t="s">
        <v>16718</v>
      </c>
      <c r="J10567" s="19">
        <v>3</v>
      </c>
      <c r="K10567" s="19" t="s">
        <v>7736</v>
      </c>
      <c r="L10567" s="11">
        <v>4</v>
      </c>
      <c r="M10567" s="11"/>
      <c r="N10567" s="24"/>
      <c r="P10567" s="32"/>
      <c r="T10567" s="19"/>
      <c r="U10567" s="3" t="s">
        <v>3601</v>
      </c>
      <c r="X10567" t="str">
        <f t="shared" si="643"/>
        <v/>
      </c>
      <c r="Z10567" t="str">
        <f t="shared" si="644"/>
        <v/>
      </c>
      <c r="AB10567" s="9"/>
      <c r="AC10567" t="s">
        <v>5511</v>
      </c>
      <c r="AD10567">
        <f t="shared" si="642"/>
        <v>0</v>
      </c>
      <c r="AF10567" s="3"/>
      <c r="AG10567" t="s">
        <v>1712</v>
      </c>
      <c r="AH10567" s="9" t="s">
        <v>4925</v>
      </c>
    </row>
    <row r="10568" spans="1:34" ht="10.95" customHeight="1" outlineLevel="1" x14ac:dyDescent="0.25">
      <c r="A10568" t="s">
        <v>1710</v>
      </c>
      <c r="C10568" s="3" t="s">
        <v>12986</v>
      </c>
      <c r="D10568" s="3" t="s">
        <v>16898</v>
      </c>
      <c r="E10568" s="9">
        <v>1910</v>
      </c>
      <c r="F10568" s="7" t="s">
        <v>6473</v>
      </c>
      <c r="G10568" s="7" t="s">
        <v>5483</v>
      </c>
      <c r="H10568" s="8" t="s">
        <v>5511</v>
      </c>
      <c r="I10568" s="8" t="s">
        <v>16718</v>
      </c>
      <c r="J10568" s="19">
        <v>3</v>
      </c>
      <c r="K10568" s="19" t="s">
        <v>20092</v>
      </c>
      <c r="L10568" s="11"/>
      <c r="M10568" s="11"/>
      <c r="N10568" s="24"/>
      <c r="P10568" s="32"/>
      <c r="T10568" s="19"/>
      <c r="U10568" s="3" t="s">
        <v>3602</v>
      </c>
      <c r="W10568" t="s">
        <v>7738</v>
      </c>
      <c r="X10568" t="str">
        <f t="shared" si="643"/>
        <v/>
      </c>
      <c r="Z10568" t="str">
        <f t="shared" si="644"/>
        <v/>
      </c>
      <c r="AB10568" s="9"/>
      <c r="AC10568" t="s">
        <v>5511</v>
      </c>
      <c r="AD10568">
        <f t="shared" si="642"/>
        <v>0</v>
      </c>
      <c r="AF10568" s="3"/>
      <c r="AG10568" t="s">
        <v>1712</v>
      </c>
      <c r="AH10568" s="9" t="s">
        <v>4925</v>
      </c>
    </row>
    <row r="10569" spans="1:34" ht="10.95" customHeight="1" outlineLevel="1" x14ac:dyDescent="0.25">
      <c r="A10569" t="s">
        <v>1710</v>
      </c>
      <c r="C10569" s="3" t="s">
        <v>12986</v>
      </c>
      <c r="D10569" s="3">
        <v>290</v>
      </c>
      <c r="E10569" s="9">
        <v>1910</v>
      </c>
      <c r="F10569" s="7" t="s">
        <v>22007</v>
      </c>
      <c r="G10569" s="7" t="s">
        <v>5041</v>
      </c>
      <c r="H10569" s="8" t="s">
        <v>5511</v>
      </c>
      <c r="I10569" s="8" t="s">
        <v>16718</v>
      </c>
      <c r="J10569" s="19">
        <v>3</v>
      </c>
      <c r="K10569" s="19" t="s">
        <v>7738</v>
      </c>
      <c r="L10569" s="11"/>
      <c r="M10569" s="11"/>
      <c r="N10569" s="24"/>
      <c r="P10569" s="32"/>
      <c r="T10569" s="19"/>
      <c r="U10569" s="3">
        <v>257</v>
      </c>
      <c r="X10569" t="str">
        <f t="shared" si="643"/>
        <v/>
      </c>
      <c r="Z10569" t="str">
        <f t="shared" si="644"/>
        <v/>
      </c>
      <c r="AB10569" s="9"/>
      <c r="AC10569" t="s">
        <v>5511</v>
      </c>
      <c r="AD10569">
        <f t="shared" si="642"/>
        <v>0</v>
      </c>
      <c r="AF10569" s="3"/>
      <c r="AG10569" t="s">
        <v>1712</v>
      </c>
      <c r="AH10569" s="9" t="s">
        <v>4925</v>
      </c>
    </row>
    <row r="10570" spans="1:34" ht="10.95" customHeight="1" outlineLevel="1" x14ac:dyDescent="0.25">
      <c r="A10570" t="s">
        <v>1710</v>
      </c>
      <c r="C10570" s="3" t="s">
        <v>12986</v>
      </c>
      <c r="D10570" s="3" t="s">
        <v>712</v>
      </c>
      <c r="E10570" s="9">
        <v>1910</v>
      </c>
      <c r="F10570" s="7" t="s">
        <v>3600</v>
      </c>
      <c r="G10570" s="7" t="s">
        <v>5041</v>
      </c>
      <c r="H10570" s="8" t="s">
        <v>5511</v>
      </c>
      <c r="I10570" s="8" t="s">
        <v>16718</v>
      </c>
      <c r="J10570" s="19">
        <v>3</v>
      </c>
      <c r="K10570" s="19" t="s">
        <v>20092</v>
      </c>
      <c r="L10570" s="11"/>
      <c r="M10570" s="11"/>
      <c r="N10570" s="24"/>
      <c r="P10570" s="32"/>
      <c r="T10570" s="19"/>
      <c r="U10570" s="3" t="s">
        <v>3603</v>
      </c>
      <c r="W10570" t="s">
        <v>7738</v>
      </c>
      <c r="X10570" t="str">
        <f t="shared" si="643"/>
        <v/>
      </c>
      <c r="Z10570" t="str">
        <f t="shared" si="644"/>
        <v/>
      </c>
      <c r="AB10570" s="9"/>
      <c r="AC10570" t="s">
        <v>5511</v>
      </c>
      <c r="AD10570">
        <f t="shared" si="642"/>
        <v>0</v>
      </c>
      <c r="AF10570" s="3"/>
      <c r="AG10570" t="s">
        <v>1712</v>
      </c>
      <c r="AH10570" s="9" t="s">
        <v>4925</v>
      </c>
    </row>
    <row r="10571" spans="1:34" ht="10.95" customHeight="1" outlineLevel="1" x14ac:dyDescent="0.25">
      <c r="A10571" t="s">
        <v>1710</v>
      </c>
      <c r="C10571" s="3" t="s">
        <v>12986</v>
      </c>
      <c r="D10571" s="3" t="s">
        <v>713</v>
      </c>
      <c r="E10571" s="9">
        <v>1910</v>
      </c>
      <c r="F10571" s="7" t="s">
        <v>6473</v>
      </c>
      <c r="G10571" s="7" t="s">
        <v>5041</v>
      </c>
      <c r="H10571" s="8" t="s">
        <v>5511</v>
      </c>
      <c r="I10571" s="8" t="s">
        <v>16718</v>
      </c>
      <c r="J10571" s="19">
        <v>3</v>
      </c>
      <c r="K10571" s="19" t="s">
        <v>20092</v>
      </c>
      <c r="L10571" s="11"/>
      <c r="M10571" s="11"/>
      <c r="N10571" s="24"/>
      <c r="P10571" s="32"/>
      <c r="T10571" s="19"/>
      <c r="U10571" s="3" t="s">
        <v>3604</v>
      </c>
      <c r="W10571" t="s">
        <v>7738</v>
      </c>
      <c r="X10571" t="str">
        <f t="shared" si="643"/>
        <v/>
      </c>
      <c r="Z10571" t="str">
        <f t="shared" si="644"/>
        <v/>
      </c>
      <c r="AB10571" s="9"/>
      <c r="AC10571" t="s">
        <v>5511</v>
      </c>
      <c r="AD10571">
        <f t="shared" si="642"/>
        <v>0</v>
      </c>
      <c r="AF10571" s="3"/>
      <c r="AG10571" t="s">
        <v>1712</v>
      </c>
      <c r="AH10571" s="9" t="s">
        <v>4925</v>
      </c>
    </row>
    <row r="10572" spans="1:34" ht="10.95" customHeight="1" outlineLevel="1" x14ac:dyDescent="0.25">
      <c r="A10572" t="s">
        <v>1710</v>
      </c>
      <c r="C10572" s="3" t="s">
        <v>12986</v>
      </c>
      <c r="D10572" s="3" t="s">
        <v>16899</v>
      </c>
      <c r="E10572" s="9">
        <v>1910</v>
      </c>
      <c r="F10572" s="7" t="s">
        <v>6471</v>
      </c>
      <c r="G10572" s="7" t="s">
        <v>5041</v>
      </c>
      <c r="H10572" s="8" t="s">
        <v>5511</v>
      </c>
      <c r="I10572" s="8" t="s">
        <v>16718</v>
      </c>
      <c r="J10572" s="19">
        <v>3</v>
      </c>
      <c r="K10572" s="19" t="s">
        <v>20092</v>
      </c>
      <c r="L10572" s="11"/>
      <c r="M10572" s="11"/>
      <c r="N10572" s="24"/>
      <c r="P10572" s="32"/>
      <c r="T10572" s="19"/>
      <c r="U10572" s="3" t="s">
        <v>3605</v>
      </c>
      <c r="W10572" t="s">
        <v>7738</v>
      </c>
      <c r="X10572" t="str">
        <f t="shared" si="643"/>
        <v/>
      </c>
      <c r="Z10572" t="str">
        <f t="shared" si="644"/>
        <v/>
      </c>
      <c r="AB10572" s="9"/>
      <c r="AC10572" t="s">
        <v>5511</v>
      </c>
      <c r="AD10572">
        <f t="shared" si="642"/>
        <v>0</v>
      </c>
      <c r="AF10572" s="3"/>
      <c r="AG10572" t="s">
        <v>1712</v>
      </c>
      <c r="AH10572" s="9" t="s">
        <v>4925</v>
      </c>
    </row>
    <row r="10573" spans="1:34" ht="10.95" customHeight="1" outlineLevel="1" x14ac:dyDescent="0.25">
      <c r="A10573" t="s">
        <v>1710</v>
      </c>
      <c r="C10573" s="3" t="s">
        <v>12986</v>
      </c>
      <c r="D10573" s="3">
        <v>291</v>
      </c>
      <c r="E10573" s="9">
        <v>1910</v>
      </c>
      <c r="F10573" s="7" t="s">
        <v>2232</v>
      </c>
      <c r="G10573" s="7" t="s">
        <v>1123</v>
      </c>
      <c r="H10573" s="8" t="s">
        <v>5511</v>
      </c>
      <c r="I10573" s="8" t="s">
        <v>16718</v>
      </c>
      <c r="J10573" s="19">
        <v>3</v>
      </c>
      <c r="K10573" s="19" t="s">
        <v>7736</v>
      </c>
      <c r="L10573" s="11">
        <v>0.8</v>
      </c>
      <c r="M10573" s="11"/>
      <c r="N10573" s="24"/>
      <c r="P10573" s="32"/>
      <c r="T10573" s="19"/>
      <c r="U10573" s="3">
        <v>258</v>
      </c>
      <c r="X10573" t="str">
        <f t="shared" si="643"/>
        <v/>
      </c>
      <c r="Z10573" t="str">
        <f t="shared" si="644"/>
        <v/>
      </c>
      <c r="AB10573" s="9"/>
      <c r="AC10573" t="s">
        <v>5511</v>
      </c>
      <c r="AD10573">
        <f t="shared" si="642"/>
        <v>0</v>
      </c>
      <c r="AF10573" s="3"/>
      <c r="AG10573" t="s">
        <v>1712</v>
      </c>
      <c r="AH10573" s="9" t="s">
        <v>4925</v>
      </c>
    </row>
    <row r="10574" spans="1:34" ht="10.95" customHeight="1" outlineLevel="1" x14ac:dyDescent="0.25">
      <c r="A10574" t="s">
        <v>1710</v>
      </c>
      <c r="C10574" s="3" t="s">
        <v>12986</v>
      </c>
      <c r="D10574" s="3" t="s">
        <v>714</v>
      </c>
      <c r="E10574" s="9">
        <v>1910</v>
      </c>
      <c r="F10574" s="7" t="s">
        <v>3600</v>
      </c>
      <c r="G10574" s="7" t="s">
        <v>1123</v>
      </c>
      <c r="H10574" s="8" t="s">
        <v>5511</v>
      </c>
      <c r="I10574" s="8" t="s">
        <v>16718</v>
      </c>
      <c r="J10574" s="19">
        <v>3</v>
      </c>
      <c r="K10574" s="19" t="s">
        <v>20092</v>
      </c>
      <c r="L10574" s="11"/>
      <c r="M10574" s="11"/>
      <c r="N10574" s="24"/>
      <c r="P10574" s="32"/>
      <c r="T10574" s="19"/>
      <c r="U10574" s="3" t="s">
        <v>3606</v>
      </c>
      <c r="X10574" t="str">
        <f t="shared" si="643"/>
        <v/>
      </c>
      <c r="Z10574" t="str">
        <f t="shared" si="644"/>
        <v/>
      </c>
      <c r="AB10574" s="9"/>
      <c r="AC10574" t="s">
        <v>5511</v>
      </c>
      <c r="AD10574">
        <f t="shared" si="642"/>
        <v>0</v>
      </c>
      <c r="AF10574" s="3"/>
      <c r="AG10574" t="s">
        <v>1712</v>
      </c>
      <c r="AH10574" s="9" t="s">
        <v>4925</v>
      </c>
    </row>
    <row r="10575" spans="1:34" ht="10.95" customHeight="1" outlineLevel="1" x14ac:dyDescent="0.25">
      <c r="A10575" t="s">
        <v>1710</v>
      </c>
      <c r="C10575" s="3" t="s">
        <v>12986</v>
      </c>
      <c r="D10575" s="3" t="s">
        <v>715</v>
      </c>
      <c r="E10575" s="9">
        <v>1910</v>
      </c>
      <c r="F10575" s="7" t="s">
        <v>6473</v>
      </c>
      <c r="G10575" s="7" t="s">
        <v>1123</v>
      </c>
      <c r="H10575" s="8" t="s">
        <v>5511</v>
      </c>
      <c r="I10575" s="8" t="s">
        <v>16718</v>
      </c>
      <c r="J10575" s="19">
        <v>3</v>
      </c>
      <c r="K10575" s="19" t="s">
        <v>20092</v>
      </c>
      <c r="L10575" s="11"/>
      <c r="M10575" s="11"/>
      <c r="N10575" s="24"/>
      <c r="P10575" s="32"/>
      <c r="T10575" s="19"/>
      <c r="U10575" s="3" t="s">
        <v>3607</v>
      </c>
      <c r="X10575" t="str">
        <f t="shared" si="643"/>
        <v/>
      </c>
      <c r="Z10575" t="str">
        <f t="shared" si="644"/>
        <v/>
      </c>
      <c r="AB10575" s="9"/>
      <c r="AC10575" t="s">
        <v>5511</v>
      </c>
      <c r="AD10575">
        <f t="shared" si="642"/>
        <v>0</v>
      </c>
      <c r="AF10575" s="3"/>
      <c r="AG10575" t="s">
        <v>1712</v>
      </c>
      <c r="AH10575" s="9" t="s">
        <v>4925</v>
      </c>
    </row>
    <row r="10576" spans="1:34" ht="10.95" customHeight="1" outlineLevel="1" x14ac:dyDescent="0.25">
      <c r="A10576" t="s">
        <v>1710</v>
      </c>
      <c r="C10576" s="3" t="s">
        <v>12986</v>
      </c>
      <c r="D10576" s="3" t="s">
        <v>16900</v>
      </c>
      <c r="E10576" s="9">
        <v>1910</v>
      </c>
      <c r="F10576" s="7" t="s">
        <v>6471</v>
      </c>
      <c r="G10576" s="7" t="s">
        <v>1123</v>
      </c>
      <c r="H10576" s="8" t="s">
        <v>5511</v>
      </c>
      <c r="I10576" s="8" t="s">
        <v>16718</v>
      </c>
      <c r="J10576" s="19">
        <v>3</v>
      </c>
      <c r="K10576" s="19" t="s">
        <v>20092</v>
      </c>
      <c r="L10576" s="11"/>
      <c r="M10576" s="11"/>
      <c r="N10576" s="24"/>
      <c r="P10576" s="32"/>
      <c r="T10576" s="19"/>
      <c r="U10576" s="3" t="s">
        <v>3608</v>
      </c>
      <c r="W10576" t="s">
        <v>7738</v>
      </c>
      <c r="X10576" t="str">
        <f t="shared" si="643"/>
        <v/>
      </c>
      <c r="Z10576" t="str">
        <f t="shared" si="644"/>
        <v/>
      </c>
      <c r="AB10576" s="9"/>
      <c r="AC10576" t="s">
        <v>5511</v>
      </c>
      <c r="AD10576">
        <f t="shared" si="642"/>
        <v>0</v>
      </c>
      <c r="AF10576" s="3"/>
      <c r="AG10576" t="s">
        <v>1712</v>
      </c>
      <c r="AH10576" s="9" t="s">
        <v>4925</v>
      </c>
    </row>
    <row r="10577" spans="1:34" ht="10.95" customHeight="1" outlineLevel="1" x14ac:dyDescent="0.25">
      <c r="A10577" t="s">
        <v>1710</v>
      </c>
      <c r="C10577" s="3" t="s">
        <v>12986</v>
      </c>
      <c r="D10577" s="3">
        <v>292</v>
      </c>
      <c r="E10577" s="9">
        <v>1910</v>
      </c>
      <c r="F10577" s="7" t="s">
        <v>3770</v>
      </c>
      <c r="G10577" s="7" t="s">
        <v>3835</v>
      </c>
      <c r="H10577" s="8" t="s">
        <v>5511</v>
      </c>
      <c r="I10577" s="8" t="s">
        <v>16718</v>
      </c>
      <c r="J10577" s="19">
        <v>3</v>
      </c>
      <c r="K10577" s="19" t="s">
        <v>7736</v>
      </c>
      <c r="L10577" s="11">
        <v>0.2</v>
      </c>
      <c r="M10577" s="11"/>
      <c r="N10577" s="24"/>
      <c r="P10577" s="32"/>
      <c r="T10577" s="19"/>
      <c r="U10577" s="3">
        <v>259</v>
      </c>
      <c r="X10577" t="str">
        <f t="shared" si="643"/>
        <v/>
      </c>
      <c r="Z10577" t="str">
        <f t="shared" si="644"/>
        <v/>
      </c>
      <c r="AB10577" s="9"/>
      <c r="AC10577" t="s">
        <v>5511</v>
      </c>
      <c r="AD10577">
        <f t="shared" si="642"/>
        <v>0</v>
      </c>
      <c r="AF10577" s="3"/>
      <c r="AG10577" t="s">
        <v>1712</v>
      </c>
      <c r="AH10577" s="9" t="s">
        <v>4613</v>
      </c>
    </row>
    <row r="10578" spans="1:34" ht="10.95" customHeight="1" outlineLevel="1" x14ac:dyDescent="0.25">
      <c r="A10578" t="s">
        <v>1710</v>
      </c>
      <c r="C10578" s="3" t="s">
        <v>12986</v>
      </c>
      <c r="D10578" s="3" t="s">
        <v>716</v>
      </c>
      <c r="E10578" s="9">
        <v>1910</v>
      </c>
      <c r="F10578" s="7" t="s">
        <v>3600</v>
      </c>
      <c r="G10578" s="7" t="s">
        <v>3835</v>
      </c>
      <c r="H10578" s="8" t="s">
        <v>5511</v>
      </c>
      <c r="I10578" s="8" t="s">
        <v>16718</v>
      </c>
      <c r="J10578" s="19">
        <v>3</v>
      </c>
      <c r="K10578" s="19" t="s">
        <v>20092</v>
      </c>
      <c r="L10578" s="11"/>
      <c r="M10578" s="11"/>
      <c r="N10578" s="24"/>
      <c r="P10578" s="32"/>
      <c r="T10578" s="19"/>
      <c r="U10578" s="3" t="s">
        <v>260</v>
      </c>
      <c r="X10578" t="str">
        <f t="shared" si="643"/>
        <v/>
      </c>
      <c r="Z10578" t="str">
        <f t="shared" si="644"/>
        <v/>
      </c>
      <c r="AB10578" s="9"/>
      <c r="AC10578" t="s">
        <v>5511</v>
      </c>
      <c r="AD10578">
        <f t="shared" si="642"/>
        <v>0</v>
      </c>
      <c r="AF10578" s="3"/>
      <c r="AG10578" t="s">
        <v>1712</v>
      </c>
      <c r="AH10578" s="9" t="s">
        <v>4925</v>
      </c>
    </row>
    <row r="10579" spans="1:34" ht="10.95" customHeight="1" outlineLevel="1" x14ac:dyDescent="0.25">
      <c r="A10579" t="s">
        <v>1710</v>
      </c>
      <c r="C10579" s="3" t="s">
        <v>12986</v>
      </c>
      <c r="D10579" s="3" t="s">
        <v>717</v>
      </c>
      <c r="E10579" s="9">
        <v>1910</v>
      </c>
      <c r="F10579" s="7" t="s">
        <v>6473</v>
      </c>
      <c r="G10579" s="7" t="s">
        <v>1713</v>
      </c>
      <c r="H10579" s="8" t="s">
        <v>5511</v>
      </c>
      <c r="I10579" s="8" t="s">
        <v>16718</v>
      </c>
      <c r="J10579" s="19">
        <v>3</v>
      </c>
      <c r="K10579" s="19" t="s">
        <v>20092</v>
      </c>
      <c r="L10579" s="11"/>
      <c r="M10579" s="11"/>
      <c r="N10579" s="24"/>
      <c r="P10579" s="32"/>
      <c r="T10579" s="19"/>
      <c r="U10579" s="3" t="s">
        <v>261</v>
      </c>
      <c r="X10579" t="str">
        <f t="shared" si="643"/>
        <v/>
      </c>
      <c r="Z10579" t="str">
        <f t="shared" si="644"/>
        <v/>
      </c>
      <c r="AB10579" s="9"/>
      <c r="AC10579" t="s">
        <v>5511</v>
      </c>
      <c r="AD10579">
        <f t="shared" si="642"/>
        <v>0</v>
      </c>
      <c r="AF10579" s="3"/>
      <c r="AG10579" t="s">
        <v>1712</v>
      </c>
      <c r="AH10579" s="9" t="s">
        <v>4925</v>
      </c>
    </row>
    <row r="10580" spans="1:34" ht="10.95" customHeight="1" outlineLevel="1" x14ac:dyDescent="0.25">
      <c r="A10580" t="s">
        <v>1710</v>
      </c>
      <c r="C10580" s="3" t="s">
        <v>12986</v>
      </c>
      <c r="D10580" s="3" t="s">
        <v>4065</v>
      </c>
      <c r="E10580" s="9">
        <v>1910</v>
      </c>
      <c r="F10580" s="7" t="s">
        <v>5242</v>
      </c>
      <c r="G10580" s="7" t="s">
        <v>5041</v>
      </c>
      <c r="H10580" s="8" t="s">
        <v>5511</v>
      </c>
      <c r="I10580" s="8"/>
      <c r="J10580" s="19">
        <v>3</v>
      </c>
      <c r="K10580" s="19" t="s">
        <v>7738</v>
      </c>
      <c r="L10580" s="11"/>
      <c r="M10580" s="11"/>
      <c r="N10580" s="24"/>
      <c r="P10580" s="32"/>
      <c r="T10580" s="19"/>
      <c r="U10580" s="3" t="s">
        <v>1028</v>
      </c>
      <c r="W10580" t="s">
        <v>7738</v>
      </c>
      <c r="X10580" t="str">
        <f t="shared" si="643"/>
        <v/>
      </c>
      <c r="Z10580" t="str">
        <f t="shared" si="644"/>
        <v/>
      </c>
      <c r="AB10580" s="9"/>
      <c r="AC10580" t="s">
        <v>5511</v>
      </c>
      <c r="AD10580">
        <f t="shared" si="642"/>
        <v>0</v>
      </c>
      <c r="AF10580" s="3"/>
      <c r="AG10580" t="s">
        <v>1712</v>
      </c>
      <c r="AH10580" s="9" t="s">
        <v>4925</v>
      </c>
    </row>
    <row r="10581" spans="1:34" ht="10.95" customHeight="1" outlineLevel="1" x14ac:dyDescent="0.25">
      <c r="A10581" t="s">
        <v>1710</v>
      </c>
      <c r="C10581" s="3" t="s">
        <v>12986</v>
      </c>
      <c r="D10581" s="3" t="s">
        <v>4065</v>
      </c>
      <c r="E10581" s="9">
        <v>1910</v>
      </c>
      <c r="F10581" s="7" t="s">
        <v>1030</v>
      </c>
      <c r="G10581" s="7" t="s">
        <v>5041</v>
      </c>
      <c r="H10581" s="8" t="s">
        <v>5511</v>
      </c>
      <c r="I10581" s="8"/>
      <c r="J10581" s="19">
        <v>3</v>
      </c>
      <c r="K10581" s="19" t="s">
        <v>20092</v>
      </c>
      <c r="L10581" s="11"/>
      <c r="M10581" s="11"/>
      <c r="N10581" s="24"/>
      <c r="P10581" s="32"/>
      <c r="T10581" s="19"/>
      <c r="U10581" s="3" t="s">
        <v>1029</v>
      </c>
      <c r="W10581" t="s">
        <v>7738</v>
      </c>
      <c r="X10581" t="str">
        <f t="shared" si="643"/>
        <v/>
      </c>
      <c r="Z10581" t="str">
        <f t="shared" si="644"/>
        <v/>
      </c>
      <c r="AB10581" s="9"/>
      <c r="AC10581" t="s">
        <v>5511</v>
      </c>
      <c r="AD10581">
        <f t="shared" si="642"/>
        <v>0</v>
      </c>
      <c r="AF10581" s="3"/>
      <c r="AG10581" t="s">
        <v>1712</v>
      </c>
      <c r="AH10581" s="9" t="s">
        <v>4925</v>
      </c>
    </row>
    <row r="10582" spans="1:34" ht="10.95" customHeight="1" outlineLevel="1" x14ac:dyDescent="0.25">
      <c r="A10582" t="s">
        <v>1710</v>
      </c>
      <c r="C10582" s="3" t="s">
        <v>12986</v>
      </c>
      <c r="D10582" s="3" t="s">
        <v>4065</v>
      </c>
      <c r="E10582" s="9">
        <v>1910</v>
      </c>
      <c r="F10582" s="7" t="s">
        <v>2977</v>
      </c>
      <c r="G10582" s="7" t="s">
        <v>5034</v>
      </c>
      <c r="H10582" s="8" t="s">
        <v>5511</v>
      </c>
      <c r="I10582" s="8"/>
      <c r="J10582" s="19">
        <v>3</v>
      </c>
      <c r="K10582" s="19" t="s">
        <v>7738</v>
      </c>
      <c r="L10582" s="11"/>
      <c r="M10582" s="11"/>
      <c r="N10582" s="24"/>
      <c r="P10582" s="32"/>
      <c r="T10582" s="19"/>
      <c r="U10582" s="3" t="s">
        <v>1031</v>
      </c>
      <c r="W10582" t="s">
        <v>7738</v>
      </c>
      <c r="X10582" t="str">
        <f t="shared" si="643"/>
        <v/>
      </c>
      <c r="Z10582" t="str">
        <f t="shared" si="644"/>
        <v/>
      </c>
      <c r="AB10582" s="9"/>
      <c r="AC10582" t="s">
        <v>5511</v>
      </c>
      <c r="AD10582">
        <f t="shared" si="642"/>
        <v>0</v>
      </c>
      <c r="AF10582" s="3"/>
      <c r="AG10582" t="s">
        <v>1712</v>
      </c>
      <c r="AH10582" s="9" t="s">
        <v>4925</v>
      </c>
    </row>
    <row r="10583" spans="1:34" ht="10.95" customHeight="1" outlineLevel="1" x14ac:dyDescent="0.25">
      <c r="A10583" t="s">
        <v>1710</v>
      </c>
      <c r="C10583" s="3" t="s">
        <v>12986</v>
      </c>
      <c r="D10583" s="3" t="s">
        <v>4065</v>
      </c>
      <c r="E10583" s="9">
        <v>1910</v>
      </c>
      <c r="F10583" s="7" t="s">
        <v>3424</v>
      </c>
      <c r="G10583" s="7" t="s">
        <v>1123</v>
      </c>
      <c r="H10583" s="8" t="s">
        <v>5511</v>
      </c>
      <c r="I10583" s="8"/>
      <c r="J10583" s="19">
        <v>3</v>
      </c>
      <c r="K10583" s="19" t="s">
        <v>7738</v>
      </c>
      <c r="L10583" s="11"/>
      <c r="M10583" s="11"/>
      <c r="N10583" s="24"/>
      <c r="P10583" s="32"/>
      <c r="T10583" s="19"/>
      <c r="U10583" s="3" t="s">
        <v>1032</v>
      </c>
      <c r="X10583" t="str">
        <f t="shared" si="643"/>
        <v/>
      </c>
      <c r="Z10583" t="str">
        <f t="shared" si="644"/>
        <v/>
      </c>
      <c r="AB10583" s="9"/>
      <c r="AC10583" t="s">
        <v>5511</v>
      </c>
      <c r="AD10583">
        <f t="shared" si="642"/>
        <v>0</v>
      </c>
      <c r="AF10583" s="3"/>
      <c r="AG10583" t="s">
        <v>1712</v>
      </c>
      <c r="AH10583" s="9" t="s">
        <v>4925</v>
      </c>
    </row>
    <row r="10584" spans="1:34" ht="10.95" customHeight="1" outlineLevel="1" x14ac:dyDescent="0.25">
      <c r="A10584" t="s">
        <v>1710</v>
      </c>
      <c r="C10584" s="3" t="s">
        <v>12986</v>
      </c>
      <c r="D10584" s="3" t="s">
        <v>4065</v>
      </c>
      <c r="E10584" s="9">
        <v>1910</v>
      </c>
      <c r="F10584" s="7" t="s">
        <v>1101</v>
      </c>
      <c r="G10584" s="7" t="s">
        <v>3835</v>
      </c>
      <c r="H10584" s="8" t="s">
        <v>5511</v>
      </c>
      <c r="I10584" s="8"/>
      <c r="J10584" s="19">
        <v>3</v>
      </c>
      <c r="K10584" s="19" t="s">
        <v>7738</v>
      </c>
      <c r="L10584" s="11"/>
      <c r="M10584" s="11"/>
      <c r="N10584" s="24"/>
      <c r="P10584" s="32"/>
      <c r="T10584" s="19"/>
      <c r="U10584" s="3" t="s">
        <v>1033</v>
      </c>
      <c r="X10584" t="str">
        <f t="shared" si="643"/>
        <v/>
      </c>
      <c r="Z10584" t="str">
        <f t="shared" si="644"/>
        <v/>
      </c>
      <c r="AB10584" s="9"/>
      <c r="AC10584" t="s">
        <v>5511</v>
      </c>
      <c r="AD10584">
        <f t="shared" si="642"/>
        <v>0</v>
      </c>
      <c r="AF10584" s="3"/>
      <c r="AG10584" t="s">
        <v>1712</v>
      </c>
      <c r="AH10584" s="9" t="s">
        <v>4925</v>
      </c>
    </row>
    <row r="10585" spans="1:34" ht="10.95" customHeight="1" outlineLevel="1" x14ac:dyDescent="0.25">
      <c r="A10585" t="s">
        <v>1710</v>
      </c>
      <c r="C10585" s="3" t="s">
        <v>12986</v>
      </c>
      <c r="D10585" s="3" t="s">
        <v>4065</v>
      </c>
      <c r="E10585" s="9">
        <v>1910</v>
      </c>
      <c r="F10585" s="7" t="s">
        <v>3321</v>
      </c>
      <c r="G10585" s="7" t="s">
        <v>3835</v>
      </c>
      <c r="H10585" s="8" t="s">
        <v>5511</v>
      </c>
      <c r="I10585" s="8"/>
      <c r="J10585" s="19">
        <v>3</v>
      </c>
      <c r="K10585" s="19" t="s">
        <v>20092</v>
      </c>
      <c r="L10585" s="11"/>
      <c r="M10585" s="11"/>
      <c r="N10585" s="24"/>
      <c r="P10585" s="32"/>
      <c r="T10585" s="19"/>
      <c r="U10585" s="3" t="s">
        <v>1034</v>
      </c>
      <c r="W10585" t="s">
        <v>7738</v>
      </c>
      <c r="X10585" t="str">
        <f t="shared" si="643"/>
        <v/>
      </c>
      <c r="Z10585" t="str">
        <f t="shared" si="644"/>
        <v/>
      </c>
      <c r="AB10585" s="9"/>
      <c r="AC10585" t="s">
        <v>5511</v>
      </c>
      <c r="AD10585">
        <f t="shared" si="642"/>
        <v>0</v>
      </c>
      <c r="AF10585" s="3"/>
      <c r="AG10585" t="s">
        <v>1712</v>
      </c>
      <c r="AH10585" s="9" t="s">
        <v>4925</v>
      </c>
    </row>
    <row r="10586" spans="1:34" ht="10.95" customHeight="1" outlineLevel="1" x14ac:dyDescent="0.25">
      <c r="A10586" t="s">
        <v>1710</v>
      </c>
      <c r="C10586" s="3" t="s">
        <v>12986</v>
      </c>
      <c r="D10586" s="3" t="s">
        <v>4065</v>
      </c>
      <c r="E10586" s="9">
        <v>1910</v>
      </c>
      <c r="F10586" s="7" t="s">
        <v>639</v>
      </c>
      <c r="G10586" s="7" t="s">
        <v>4009</v>
      </c>
      <c r="H10586" s="8" t="s">
        <v>5511</v>
      </c>
      <c r="I10586" s="8"/>
      <c r="J10586" s="19">
        <v>3</v>
      </c>
      <c r="K10586" s="19" t="s">
        <v>7738</v>
      </c>
      <c r="L10586" s="11"/>
      <c r="M10586" s="11"/>
      <c r="N10586" s="24"/>
      <c r="P10586" s="32"/>
      <c r="T10586" s="19"/>
      <c r="U10586" s="3" t="s">
        <v>1035</v>
      </c>
      <c r="W10586" t="s">
        <v>7738</v>
      </c>
      <c r="X10586" t="str">
        <f t="shared" si="643"/>
        <v/>
      </c>
      <c r="Z10586" t="str">
        <f t="shared" si="644"/>
        <v/>
      </c>
      <c r="AB10586" s="9"/>
      <c r="AC10586" t="s">
        <v>5511</v>
      </c>
      <c r="AD10586">
        <f t="shared" si="642"/>
        <v>0</v>
      </c>
      <c r="AF10586" s="3"/>
      <c r="AG10586" t="s">
        <v>1712</v>
      </c>
      <c r="AH10586" s="9" t="s">
        <v>4925</v>
      </c>
    </row>
    <row r="10587" spans="1:34" ht="10.95" customHeight="1" outlineLevel="1" x14ac:dyDescent="0.25">
      <c r="A10587" t="s">
        <v>1710</v>
      </c>
      <c r="C10587" s="3" t="s">
        <v>12986</v>
      </c>
      <c r="D10587" s="3">
        <v>293</v>
      </c>
      <c r="E10587" s="9">
        <v>1911</v>
      </c>
      <c r="F10587" s="7" t="s">
        <v>22011</v>
      </c>
      <c r="G10587" s="7" t="s">
        <v>1647</v>
      </c>
      <c r="H10587" s="8" t="s">
        <v>5511</v>
      </c>
      <c r="I10587" s="8" t="s">
        <v>16719</v>
      </c>
      <c r="J10587" s="19">
        <v>3</v>
      </c>
      <c r="K10587" s="19" t="s">
        <v>7736</v>
      </c>
      <c r="L10587" s="11">
        <v>0.5</v>
      </c>
      <c r="M10587" s="11"/>
      <c r="N10587" s="24"/>
      <c r="P10587" s="32"/>
      <c r="T10587" s="19"/>
      <c r="U10587" s="3">
        <v>260</v>
      </c>
      <c r="X10587" t="str">
        <f t="shared" si="643"/>
        <v/>
      </c>
      <c r="Z10587" t="str">
        <f t="shared" si="644"/>
        <v/>
      </c>
      <c r="AB10587" s="9"/>
      <c r="AC10587" t="s">
        <v>5511</v>
      </c>
      <c r="AD10587">
        <f t="shared" si="642"/>
        <v>0</v>
      </c>
      <c r="AF10587" s="3"/>
      <c r="AG10587" t="s">
        <v>1712</v>
      </c>
      <c r="AH10587" s="9" t="s">
        <v>4613</v>
      </c>
    </row>
    <row r="10588" spans="1:34" ht="10.95" customHeight="1" outlineLevel="1" x14ac:dyDescent="0.25">
      <c r="A10588" t="s">
        <v>1710</v>
      </c>
      <c r="C10588" s="3" t="s">
        <v>12986</v>
      </c>
      <c r="D10588" s="3" t="s">
        <v>2191</v>
      </c>
      <c r="E10588" s="9">
        <v>1911</v>
      </c>
      <c r="F10588" s="7" t="s">
        <v>3600</v>
      </c>
      <c r="G10588" s="7" t="s">
        <v>1647</v>
      </c>
      <c r="H10588" s="8" t="s">
        <v>5511</v>
      </c>
      <c r="I10588" s="8" t="s">
        <v>16719</v>
      </c>
      <c r="J10588" s="19">
        <v>3</v>
      </c>
      <c r="K10588" s="19" t="s">
        <v>20092</v>
      </c>
      <c r="L10588" s="11"/>
      <c r="M10588" s="11"/>
      <c r="N10588" s="24"/>
      <c r="P10588" s="32"/>
      <c r="T10588" s="19"/>
      <c r="U10588" s="3" t="s">
        <v>262</v>
      </c>
      <c r="W10588" t="s">
        <v>7738</v>
      </c>
      <c r="X10588" t="str">
        <f t="shared" si="643"/>
        <v/>
      </c>
      <c r="Z10588" t="str">
        <f t="shared" si="644"/>
        <v/>
      </c>
      <c r="AB10588" s="9"/>
      <c r="AC10588" t="s">
        <v>5511</v>
      </c>
      <c r="AD10588">
        <f t="shared" si="642"/>
        <v>0</v>
      </c>
      <c r="AF10588" s="3"/>
      <c r="AG10588" t="s">
        <v>1712</v>
      </c>
      <c r="AH10588" s="9" t="s">
        <v>4613</v>
      </c>
    </row>
    <row r="10589" spans="1:34" ht="10.95" customHeight="1" outlineLevel="1" x14ac:dyDescent="0.25">
      <c r="A10589" t="s">
        <v>1710</v>
      </c>
      <c r="C10589" s="3" t="s">
        <v>12986</v>
      </c>
      <c r="D10589" s="3" t="s">
        <v>720</v>
      </c>
      <c r="E10589" s="9">
        <v>1911</v>
      </c>
      <c r="F10589" s="7" t="s">
        <v>6473</v>
      </c>
      <c r="G10589" s="7" t="s">
        <v>1647</v>
      </c>
      <c r="H10589" s="8" t="s">
        <v>5511</v>
      </c>
      <c r="I10589" s="8" t="s">
        <v>16719</v>
      </c>
      <c r="J10589" s="19">
        <v>3</v>
      </c>
      <c r="K10589" s="19" t="s">
        <v>20092</v>
      </c>
      <c r="L10589" s="11"/>
      <c r="M10589" s="11"/>
      <c r="N10589" s="24"/>
      <c r="P10589" s="32"/>
      <c r="T10589" s="19"/>
      <c r="U10589" s="3" t="s">
        <v>3272</v>
      </c>
      <c r="W10589" t="s">
        <v>7738</v>
      </c>
      <c r="X10589" t="str">
        <f t="shared" si="643"/>
        <v/>
      </c>
      <c r="Z10589" t="str">
        <f t="shared" si="644"/>
        <v/>
      </c>
      <c r="AB10589" s="9"/>
      <c r="AC10589" t="s">
        <v>5511</v>
      </c>
      <c r="AD10589">
        <f t="shared" si="642"/>
        <v>0</v>
      </c>
      <c r="AF10589" s="3"/>
      <c r="AG10589" t="s">
        <v>1712</v>
      </c>
      <c r="AH10589" s="9" t="s">
        <v>4925</v>
      </c>
    </row>
    <row r="10590" spans="1:34" ht="10.95" customHeight="1" outlineLevel="1" x14ac:dyDescent="0.25">
      <c r="A10590" t="s">
        <v>1710</v>
      </c>
      <c r="C10590" s="3" t="s">
        <v>12986</v>
      </c>
      <c r="D10590" s="3" t="s">
        <v>8016</v>
      </c>
      <c r="E10590" s="9">
        <v>1911</v>
      </c>
      <c r="F10590" s="7" t="s">
        <v>3274</v>
      </c>
      <c r="G10590" s="7" t="s">
        <v>1647</v>
      </c>
      <c r="H10590" s="8" t="s">
        <v>5511</v>
      </c>
      <c r="I10590" s="8" t="s">
        <v>16719</v>
      </c>
      <c r="J10590" s="19">
        <v>3</v>
      </c>
      <c r="K10590" s="19" t="s">
        <v>20092</v>
      </c>
      <c r="L10590" s="11"/>
      <c r="M10590" s="11"/>
      <c r="N10590" s="24"/>
      <c r="P10590" s="32"/>
      <c r="T10590" s="19"/>
      <c r="U10590" s="3" t="s">
        <v>3273</v>
      </c>
      <c r="X10590" t="str">
        <f t="shared" si="643"/>
        <v/>
      </c>
      <c r="Z10590" t="str">
        <f t="shared" si="644"/>
        <v/>
      </c>
      <c r="AB10590" s="9"/>
      <c r="AC10590" t="s">
        <v>5511</v>
      </c>
      <c r="AD10590">
        <f t="shared" si="642"/>
        <v>0</v>
      </c>
      <c r="AF10590" s="3"/>
      <c r="AG10590" t="s">
        <v>1712</v>
      </c>
      <c r="AH10590" s="9" t="s">
        <v>4925</v>
      </c>
    </row>
    <row r="10591" spans="1:34" ht="10.95" customHeight="1" outlineLevel="1" x14ac:dyDescent="0.25">
      <c r="A10591" t="s">
        <v>1710</v>
      </c>
      <c r="C10591" s="3" t="s">
        <v>12986</v>
      </c>
      <c r="D10591" s="3" t="s">
        <v>16901</v>
      </c>
      <c r="E10591" s="9">
        <v>1911</v>
      </c>
      <c r="F10591" s="7" t="s">
        <v>88</v>
      </c>
      <c r="G10591" s="7" t="s">
        <v>1647</v>
      </c>
      <c r="H10591" s="8" t="s">
        <v>5511</v>
      </c>
      <c r="I10591" s="8" t="s">
        <v>16719</v>
      </c>
      <c r="J10591" s="19">
        <v>3</v>
      </c>
      <c r="K10591" s="19" t="s">
        <v>20092</v>
      </c>
      <c r="L10591" s="11"/>
      <c r="M10591" s="11"/>
      <c r="N10591" s="24"/>
      <c r="P10591" s="32"/>
      <c r="T10591" s="19"/>
      <c r="U10591" s="3" t="s">
        <v>3275</v>
      </c>
      <c r="W10591" t="s">
        <v>7738</v>
      </c>
      <c r="X10591" t="str">
        <f t="shared" si="643"/>
        <v/>
      </c>
      <c r="Z10591" t="str">
        <f t="shared" si="644"/>
        <v/>
      </c>
      <c r="AB10591" s="9"/>
      <c r="AC10591" t="s">
        <v>5511</v>
      </c>
      <c r="AD10591">
        <f t="shared" si="642"/>
        <v>0</v>
      </c>
      <c r="AF10591" s="3"/>
      <c r="AG10591" t="s">
        <v>1712</v>
      </c>
      <c r="AH10591" s="9" t="s">
        <v>4925</v>
      </c>
    </row>
    <row r="10592" spans="1:34" ht="10.95" customHeight="1" outlineLevel="1" x14ac:dyDescent="0.25">
      <c r="A10592" t="s">
        <v>1710</v>
      </c>
      <c r="C10592" s="3" t="s">
        <v>12986</v>
      </c>
      <c r="D10592" s="3" t="s">
        <v>16902</v>
      </c>
      <c r="E10592" s="9">
        <v>1911</v>
      </c>
      <c r="F10592" s="7" t="s">
        <v>6471</v>
      </c>
      <c r="G10592" s="7" t="s">
        <v>1647</v>
      </c>
      <c r="H10592" s="8" t="s">
        <v>5511</v>
      </c>
      <c r="I10592" s="8" t="s">
        <v>16719</v>
      </c>
      <c r="J10592" s="19">
        <v>3</v>
      </c>
      <c r="K10592" s="19" t="s">
        <v>20092</v>
      </c>
      <c r="L10592" s="11"/>
      <c r="M10592" s="11"/>
      <c r="N10592" s="24"/>
      <c r="P10592" s="32"/>
      <c r="T10592" s="19"/>
      <c r="U10592" s="3" t="s">
        <v>3276</v>
      </c>
      <c r="W10592" t="s">
        <v>7738</v>
      </c>
      <c r="X10592" t="str">
        <f t="shared" si="643"/>
        <v/>
      </c>
      <c r="Z10592" t="str">
        <f t="shared" si="644"/>
        <v/>
      </c>
      <c r="AB10592" s="9"/>
      <c r="AC10592" t="s">
        <v>5511</v>
      </c>
      <c r="AD10592">
        <f t="shared" si="642"/>
        <v>0</v>
      </c>
      <c r="AF10592" s="3"/>
      <c r="AG10592" t="s">
        <v>1712</v>
      </c>
      <c r="AH10592" s="9" t="s">
        <v>4925</v>
      </c>
    </row>
    <row r="10593" spans="1:34" ht="10.95" customHeight="1" outlineLevel="1" x14ac:dyDescent="0.25">
      <c r="A10593" t="s">
        <v>1710</v>
      </c>
      <c r="C10593" s="3" t="s">
        <v>12986</v>
      </c>
      <c r="D10593" s="3">
        <v>294</v>
      </c>
      <c r="E10593" s="9">
        <v>1911</v>
      </c>
      <c r="F10593" s="7" t="s">
        <v>22008</v>
      </c>
      <c r="G10593" s="7" t="s">
        <v>5034</v>
      </c>
      <c r="H10593" s="8" t="s">
        <v>5511</v>
      </c>
      <c r="I10593" s="8" t="s">
        <v>16719</v>
      </c>
      <c r="J10593" s="19">
        <v>3</v>
      </c>
      <c r="K10593" s="19" t="s">
        <v>7738</v>
      </c>
      <c r="L10593" s="11"/>
      <c r="M10593" s="11"/>
      <c r="N10593" s="24"/>
      <c r="P10593" s="32"/>
      <c r="T10593" s="19"/>
      <c r="U10593" s="3">
        <v>261</v>
      </c>
      <c r="X10593" t="str">
        <f t="shared" si="643"/>
        <v/>
      </c>
      <c r="Z10593" t="str">
        <f t="shared" si="644"/>
        <v/>
      </c>
      <c r="AB10593" s="9"/>
      <c r="AC10593" t="s">
        <v>5511</v>
      </c>
      <c r="AD10593">
        <f t="shared" si="642"/>
        <v>0</v>
      </c>
      <c r="AF10593" s="3"/>
      <c r="AG10593" t="s">
        <v>1712</v>
      </c>
      <c r="AH10593" s="9" t="s">
        <v>4613</v>
      </c>
    </row>
    <row r="10594" spans="1:34" ht="10.95" customHeight="1" outlineLevel="1" x14ac:dyDescent="0.25">
      <c r="A10594" t="s">
        <v>1710</v>
      </c>
      <c r="C10594" s="3" t="s">
        <v>12986</v>
      </c>
      <c r="D10594" s="3" t="s">
        <v>723</v>
      </c>
      <c r="E10594" s="9">
        <v>1911</v>
      </c>
      <c r="F10594" s="7" t="s">
        <v>3600</v>
      </c>
      <c r="G10594" s="7" t="s">
        <v>5034</v>
      </c>
      <c r="H10594" s="8" t="s">
        <v>5511</v>
      </c>
      <c r="I10594" s="8" t="s">
        <v>16719</v>
      </c>
      <c r="J10594" s="19">
        <v>3</v>
      </c>
      <c r="K10594" s="19" t="s">
        <v>20092</v>
      </c>
      <c r="L10594" s="11"/>
      <c r="M10594" s="11"/>
      <c r="N10594" s="24"/>
      <c r="P10594" s="32"/>
      <c r="T10594" s="19"/>
      <c r="U10594" s="3" t="s">
        <v>3277</v>
      </c>
      <c r="X10594" t="str">
        <f t="shared" si="643"/>
        <v/>
      </c>
      <c r="Z10594" t="str">
        <f t="shared" si="644"/>
        <v/>
      </c>
      <c r="AB10594" s="9"/>
      <c r="AC10594" t="s">
        <v>5511</v>
      </c>
      <c r="AD10594">
        <f t="shared" si="642"/>
        <v>0</v>
      </c>
      <c r="AF10594" s="3"/>
      <c r="AG10594" t="s">
        <v>1712</v>
      </c>
      <c r="AH10594" s="9" t="s">
        <v>4613</v>
      </c>
    </row>
    <row r="10595" spans="1:34" ht="10.95" customHeight="1" outlineLevel="1" x14ac:dyDescent="0.25">
      <c r="A10595" t="s">
        <v>1710</v>
      </c>
      <c r="C10595" s="3" t="s">
        <v>12986</v>
      </c>
      <c r="D10595" s="3" t="s">
        <v>724</v>
      </c>
      <c r="E10595" s="9">
        <v>1911</v>
      </c>
      <c r="F10595" s="7" t="s">
        <v>6473</v>
      </c>
      <c r="G10595" s="7" t="s">
        <v>5034</v>
      </c>
      <c r="H10595" s="8" t="s">
        <v>5511</v>
      </c>
      <c r="I10595" s="8" t="s">
        <v>16719</v>
      </c>
      <c r="J10595" s="19">
        <v>3</v>
      </c>
      <c r="K10595" s="19" t="s">
        <v>20092</v>
      </c>
      <c r="L10595" s="11"/>
      <c r="M10595" s="11"/>
      <c r="N10595" s="24"/>
      <c r="P10595" s="32"/>
      <c r="T10595" s="19"/>
      <c r="U10595" s="3" t="s">
        <v>3278</v>
      </c>
      <c r="X10595" t="str">
        <f t="shared" si="643"/>
        <v/>
      </c>
      <c r="Z10595" t="str">
        <f t="shared" si="644"/>
        <v/>
      </c>
      <c r="AB10595" s="9"/>
      <c r="AC10595" t="s">
        <v>5511</v>
      </c>
      <c r="AD10595">
        <f t="shared" si="642"/>
        <v>0</v>
      </c>
      <c r="AF10595" s="3"/>
      <c r="AG10595" t="s">
        <v>1712</v>
      </c>
      <c r="AH10595" s="9" t="s">
        <v>4925</v>
      </c>
    </row>
    <row r="10596" spans="1:34" ht="10.95" customHeight="1" outlineLevel="1" x14ac:dyDescent="0.25">
      <c r="A10596" t="s">
        <v>1710</v>
      </c>
      <c r="C10596" s="3" t="s">
        <v>12986</v>
      </c>
      <c r="D10596" s="3" t="s">
        <v>16903</v>
      </c>
      <c r="E10596" s="9">
        <v>1911</v>
      </c>
      <c r="F10596" s="7" t="s">
        <v>6471</v>
      </c>
      <c r="G10596" s="7" t="s">
        <v>5034</v>
      </c>
      <c r="H10596" s="8" t="s">
        <v>5511</v>
      </c>
      <c r="I10596" s="8" t="s">
        <v>16719</v>
      </c>
      <c r="J10596" s="19">
        <v>3</v>
      </c>
      <c r="K10596" s="19" t="s">
        <v>20092</v>
      </c>
      <c r="L10596" s="11"/>
      <c r="M10596" s="11"/>
      <c r="N10596" s="24"/>
      <c r="P10596" s="32"/>
      <c r="T10596" s="19"/>
      <c r="U10596" s="3" t="s">
        <v>3279</v>
      </c>
      <c r="W10596" t="s">
        <v>7738</v>
      </c>
      <c r="X10596" t="str">
        <f t="shared" si="643"/>
        <v/>
      </c>
      <c r="Z10596" t="str">
        <f t="shared" si="644"/>
        <v/>
      </c>
      <c r="AB10596" s="9"/>
      <c r="AC10596" t="s">
        <v>5511</v>
      </c>
      <c r="AD10596">
        <f t="shared" si="642"/>
        <v>0</v>
      </c>
      <c r="AF10596" s="3"/>
      <c r="AG10596" t="s">
        <v>1712</v>
      </c>
      <c r="AH10596" s="9" t="s">
        <v>4925</v>
      </c>
    </row>
    <row r="10597" spans="1:34" ht="10.95" customHeight="1" outlineLevel="1" x14ac:dyDescent="0.25">
      <c r="A10597" t="s">
        <v>1710</v>
      </c>
      <c r="C10597" s="3" t="s">
        <v>12986</v>
      </c>
      <c r="D10597" s="3" t="s">
        <v>16904</v>
      </c>
      <c r="E10597" s="9">
        <v>1911</v>
      </c>
      <c r="F10597" s="7" t="s">
        <v>88</v>
      </c>
      <c r="G10597" s="7" t="s">
        <v>5034</v>
      </c>
      <c r="H10597" s="8" t="s">
        <v>5511</v>
      </c>
      <c r="I10597" s="8" t="s">
        <v>16719</v>
      </c>
      <c r="J10597" s="19">
        <v>3</v>
      </c>
      <c r="K10597" s="19" t="s">
        <v>20092</v>
      </c>
      <c r="L10597" s="11"/>
      <c r="M10597" s="11"/>
      <c r="N10597" s="24"/>
      <c r="P10597" s="32"/>
      <c r="T10597" s="19"/>
      <c r="U10597" s="3" t="s">
        <v>3280</v>
      </c>
      <c r="W10597" t="s">
        <v>7738</v>
      </c>
      <c r="X10597" t="str">
        <f t="shared" si="643"/>
        <v/>
      </c>
      <c r="Z10597" t="str">
        <f t="shared" si="644"/>
        <v/>
      </c>
      <c r="AB10597" s="9"/>
      <c r="AC10597" t="s">
        <v>5511</v>
      </c>
      <c r="AD10597">
        <f t="shared" si="642"/>
        <v>0</v>
      </c>
      <c r="AF10597" s="3"/>
      <c r="AG10597" t="s">
        <v>1712</v>
      </c>
      <c r="AH10597" s="9" t="s">
        <v>4925</v>
      </c>
    </row>
    <row r="10598" spans="1:34" ht="10.95" customHeight="1" outlineLevel="1" x14ac:dyDescent="0.25">
      <c r="A10598" t="s">
        <v>1710</v>
      </c>
      <c r="C10598" s="3" t="s">
        <v>12986</v>
      </c>
      <c r="D10598" s="3">
        <v>295</v>
      </c>
      <c r="E10598" s="9">
        <v>1911</v>
      </c>
      <c r="F10598" s="7" t="s">
        <v>22007</v>
      </c>
      <c r="G10598" s="7" t="s">
        <v>5041</v>
      </c>
      <c r="H10598" s="8" t="s">
        <v>5511</v>
      </c>
      <c r="I10598" s="8" t="s">
        <v>16719</v>
      </c>
      <c r="J10598" s="19">
        <v>3</v>
      </c>
      <c r="K10598" s="19" t="s">
        <v>7736</v>
      </c>
      <c r="L10598" s="11">
        <v>0.5</v>
      </c>
      <c r="M10598" s="11"/>
      <c r="N10598" s="24"/>
      <c r="P10598" s="32"/>
      <c r="T10598" s="19"/>
      <c r="U10598" s="3">
        <v>262</v>
      </c>
      <c r="X10598" t="str">
        <f t="shared" si="643"/>
        <v/>
      </c>
      <c r="Z10598" t="str">
        <f t="shared" si="644"/>
        <v/>
      </c>
      <c r="AB10598" s="9"/>
      <c r="AC10598" t="s">
        <v>5511</v>
      </c>
      <c r="AD10598">
        <f t="shared" si="642"/>
        <v>0</v>
      </c>
      <c r="AF10598" s="3"/>
      <c r="AG10598" t="s">
        <v>1712</v>
      </c>
      <c r="AH10598" s="9" t="s">
        <v>4613</v>
      </c>
    </row>
    <row r="10599" spans="1:34" ht="10.95" customHeight="1" outlineLevel="1" x14ac:dyDescent="0.25">
      <c r="A10599" t="s">
        <v>1710</v>
      </c>
      <c r="C10599" s="3" t="s">
        <v>12986</v>
      </c>
      <c r="D10599" s="3" t="s">
        <v>5985</v>
      </c>
      <c r="E10599" s="9">
        <v>1911</v>
      </c>
      <c r="F10599" s="7" t="s">
        <v>3600</v>
      </c>
      <c r="G10599" s="7" t="s">
        <v>5041</v>
      </c>
      <c r="H10599" s="8" t="s">
        <v>5511</v>
      </c>
      <c r="I10599" s="8" t="s">
        <v>16719</v>
      </c>
      <c r="J10599" s="19">
        <v>3</v>
      </c>
      <c r="K10599" s="19" t="s">
        <v>20092</v>
      </c>
      <c r="L10599" s="11"/>
      <c r="M10599" s="11"/>
      <c r="N10599" s="24"/>
      <c r="P10599" s="32"/>
      <c r="T10599" s="19"/>
      <c r="U10599" s="3" t="s">
        <v>1351</v>
      </c>
      <c r="X10599" t="str">
        <f t="shared" si="643"/>
        <v/>
      </c>
      <c r="Z10599" t="str">
        <f t="shared" si="644"/>
        <v/>
      </c>
      <c r="AB10599" s="9"/>
      <c r="AC10599" t="s">
        <v>5511</v>
      </c>
      <c r="AD10599">
        <f t="shared" si="642"/>
        <v>0</v>
      </c>
      <c r="AF10599" s="3"/>
      <c r="AG10599" t="s">
        <v>1712</v>
      </c>
      <c r="AH10599" s="9" t="s">
        <v>4925</v>
      </c>
    </row>
    <row r="10600" spans="1:34" ht="10.95" customHeight="1" outlineLevel="1" x14ac:dyDescent="0.25">
      <c r="A10600" t="s">
        <v>1710</v>
      </c>
      <c r="C10600" s="3" t="s">
        <v>12986</v>
      </c>
      <c r="D10600" s="3" t="s">
        <v>16905</v>
      </c>
      <c r="E10600" s="9">
        <v>1911</v>
      </c>
      <c r="F10600" s="7" t="s">
        <v>1353</v>
      </c>
      <c r="G10600" s="7" t="s">
        <v>5041</v>
      </c>
      <c r="H10600" s="8" t="s">
        <v>5511</v>
      </c>
      <c r="I10600" s="8" t="s">
        <v>16719</v>
      </c>
      <c r="J10600" s="19">
        <v>3</v>
      </c>
      <c r="K10600" s="19" t="s">
        <v>20092</v>
      </c>
      <c r="L10600" s="11"/>
      <c r="M10600" s="11"/>
      <c r="N10600" s="24"/>
      <c r="P10600" s="32"/>
      <c r="T10600" s="19"/>
      <c r="U10600" s="3" t="s">
        <v>1352</v>
      </c>
      <c r="X10600" t="str">
        <f t="shared" si="643"/>
        <v/>
      </c>
      <c r="Z10600" t="str">
        <f t="shared" si="644"/>
        <v/>
      </c>
      <c r="AB10600" s="9"/>
      <c r="AC10600" t="s">
        <v>5511</v>
      </c>
      <c r="AD10600">
        <f t="shared" si="642"/>
        <v>0</v>
      </c>
      <c r="AF10600" s="3"/>
      <c r="AG10600" t="s">
        <v>1712</v>
      </c>
      <c r="AH10600" s="9" t="s">
        <v>4623</v>
      </c>
    </row>
    <row r="10601" spans="1:34" ht="10.95" customHeight="1" outlineLevel="1" x14ac:dyDescent="0.25">
      <c r="A10601" t="s">
        <v>1710</v>
      </c>
      <c r="C10601" s="3" t="s">
        <v>12986</v>
      </c>
      <c r="D10601" s="3" t="s">
        <v>16906</v>
      </c>
      <c r="E10601" s="9">
        <v>1911</v>
      </c>
      <c r="F10601" s="7" t="s">
        <v>6473</v>
      </c>
      <c r="G10601" s="7" t="s">
        <v>5041</v>
      </c>
      <c r="H10601" s="8" t="s">
        <v>5511</v>
      </c>
      <c r="I10601" s="8" t="s">
        <v>16719</v>
      </c>
      <c r="J10601" s="19">
        <v>3</v>
      </c>
      <c r="K10601" s="19" t="s">
        <v>20092</v>
      </c>
      <c r="L10601" s="11"/>
      <c r="M10601" s="11"/>
      <c r="N10601" s="24"/>
      <c r="P10601" s="32"/>
      <c r="T10601" s="19"/>
      <c r="U10601" s="3" t="s">
        <v>1354</v>
      </c>
      <c r="X10601" t="str">
        <f t="shared" si="643"/>
        <v/>
      </c>
      <c r="Z10601" t="str">
        <f t="shared" si="644"/>
        <v/>
      </c>
      <c r="AB10601" s="9"/>
      <c r="AC10601" t="s">
        <v>5511</v>
      </c>
      <c r="AD10601">
        <f t="shared" si="642"/>
        <v>0</v>
      </c>
      <c r="AF10601" s="3"/>
      <c r="AG10601" t="s">
        <v>1712</v>
      </c>
      <c r="AH10601" s="9" t="s">
        <v>4925</v>
      </c>
    </row>
    <row r="10602" spans="1:34" ht="10.95" customHeight="1" outlineLevel="1" x14ac:dyDescent="0.25">
      <c r="A10602" t="s">
        <v>1710</v>
      </c>
      <c r="C10602" s="3" t="s">
        <v>12986</v>
      </c>
      <c r="D10602" s="3" t="s">
        <v>16907</v>
      </c>
      <c r="E10602" s="9">
        <v>1911</v>
      </c>
      <c r="F10602" s="7" t="s">
        <v>6471</v>
      </c>
      <c r="G10602" s="7" t="s">
        <v>5041</v>
      </c>
      <c r="H10602" s="8" t="s">
        <v>5511</v>
      </c>
      <c r="I10602" s="8" t="s">
        <v>16719</v>
      </c>
      <c r="J10602" s="19">
        <v>3</v>
      </c>
      <c r="K10602" s="19" t="s">
        <v>20092</v>
      </c>
      <c r="L10602" s="11"/>
      <c r="M10602" s="11"/>
      <c r="N10602" s="24"/>
      <c r="P10602" s="32"/>
      <c r="T10602" s="19"/>
      <c r="U10602" s="3" t="s">
        <v>1355</v>
      </c>
      <c r="X10602" t="str">
        <f t="shared" si="643"/>
        <v/>
      </c>
      <c r="Z10602" t="str">
        <f t="shared" si="644"/>
        <v/>
      </c>
      <c r="AB10602" s="9"/>
      <c r="AC10602" t="s">
        <v>5511</v>
      </c>
      <c r="AD10602">
        <f t="shared" si="642"/>
        <v>0</v>
      </c>
      <c r="AF10602" s="3"/>
      <c r="AG10602" t="s">
        <v>1712</v>
      </c>
      <c r="AH10602" s="9" t="s">
        <v>4925</v>
      </c>
    </row>
    <row r="10603" spans="1:34" ht="10.95" customHeight="1" outlineLevel="1" x14ac:dyDescent="0.25">
      <c r="A10603" t="s">
        <v>1710</v>
      </c>
      <c r="C10603" s="3" t="s">
        <v>12986</v>
      </c>
      <c r="D10603" s="3" t="s">
        <v>16908</v>
      </c>
      <c r="E10603" s="9">
        <v>1911</v>
      </c>
      <c r="F10603" s="7" t="s">
        <v>5818</v>
      </c>
      <c r="G10603" s="7" t="s">
        <v>5041</v>
      </c>
      <c r="H10603" s="8" t="s">
        <v>5511</v>
      </c>
      <c r="I10603" s="8" t="s">
        <v>16719</v>
      </c>
      <c r="J10603" s="19">
        <v>3</v>
      </c>
      <c r="K10603" s="19" t="s">
        <v>20092</v>
      </c>
      <c r="L10603" s="11"/>
      <c r="M10603" s="11"/>
      <c r="N10603" s="24"/>
      <c r="P10603" s="32"/>
      <c r="T10603" s="19"/>
      <c r="U10603" s="3" t="s">
        <v>1356</v>
      </c>
      <c r="X10603" t="str">
        <f t="shared" si="643"/>
        <v/>
      </c>
      <c r="Z10603" t="str">
        <f t="shared" si="644"/>
        <v/>
      </c>
      <c r="AB10603" s="9"/>
      <c r="AC10603" t="s">
        <v>5511</v>
      </c>
      <c r="AD10603">
        <f t="shared" si="642"/>
        <v>0</v>
      </c>
      <c r="AF10603" s="3"/>
      <c r="AG10603" t="s">
        <v>1712</v>
      </c>
      <c r="AH10603" s="9" t="s">
        <v>4925</v>
      </c>
    </row>
    <row r="10604" spans="1:34" ht="10.95" customHeight="1" outlineLevel="1" x14ac:dyDescent="0.25">
      <c r="A10604" t="s">
        <v>1710</v>
      </c>
      <c r="C10604" s="3" t="s">
        <v>12986</v>
      </c>
      <c r="D10604" s="3" t="s">
        <v>16909</v>
      </c>
      <c r="E10604" s="9">
        <v>1911</v>
      </c>
      <c r="F10604" s="7" t="s">
        <v>5820</v>
      </c>
      <c r="G10604" s="7" t="s">
        <v>5041</v>
      </c>
      <c r="H10604" s="8" t="s">
        <v>5511</v>
      </c>
      <c r="I10604" s="8" t="s">
        <v>16719</v>
      </c>
      <c r="J10604" s="19">
        <v>3</v>
      </c>
      <c r="K10604" s="19" t="s">
        <v>20092</v>
      </c>
      <c r="L10604" s="11"/>
      <c r="M10604" s="11"/>
      <c r="N10604" s="24"/>
      <c r="P10604" s="32"/>
      <c r="T10604" s="19"/>
      <c r="U10604" s="3" t="s">
        <v>5819</v>
      </c>
      <c r="W10604" t="s">
        <v>7738</v>
      </c>
      <c r="X10604" t="str">
        <f t="shared" si="643"/>
        <v/>
      </c>
      <c r="Z10604" t="str">
        <f t="shared" si="644"/>
        <v/>
      </c>
      <c r="AB10604" s="9"/>
      <c r="AC10604" t="s">
        <v>5511</v>
      </c>
      <c r="AD10604">
        <f t="shared" si="642"/>
        <v>0</v>
      </c>
      <c r="AF10604" s="3"/>
      <c r="AG10604" t="s">
        <v>1712</v>
      </c>
      <c r="AH10604" s="9" t="s">
        <v>4623</v>
      </c>
    </row>
    <row r="10605" spans="1:34" ht="10.95" customHeight="1" outlineLevel="1" x14ac:dyDescent="0.25">
      <c r="A10605" t="s">
        <v>1710</v>
      </c>
      <c r="C10605" s="3" t="s">
        <v>12986</v>
      </c>
      <c r="D10605" s="3">
        <v>296</v>
      </c>
      <c r="E10605" s="9">
        <v>1911</v>
      </c>
      <c r="F10605" s="7" t="s">
        <v>2232</v>
      </c>
      <c r="G10605" s="7" t="s">
        <v>1123</v>
      </c>
      <c r="H10605" s="8" t="s">
        <v>5511</v>
      </c>
      <c r="I10605" s="8" t="s">
        <v>16719</v>
      </c>
      <c r="J10605" s="19">
        <v>3</v>
      </c>
      <c r="K10605" s="19" t="s">
        <v>7738</v>
      </c>
      <c r="L10605" s="11"/>
      <c r="M10605" s="11"/>
      <c r="N10605" s="24"/>
      <c r="P10605" s="32"/>
      <c r="T10605" s="19"/>
      <c r="U10605" s="3">
        <v>263</v>
      </c>
      <c r="X10605" t="str">
        <f t="shared" si="643"/>
        <v/>
      </c>
      <c r="Z10605" t="str">
        <f t="shared" si="644"/>
        <v/>
      </c>
      <c r="AB10605" s="9"/>
      <c r="AC10605" t="s">
        <v>5511</v>
      </c>
      <c r="AD10605">
        <f t="shared" si="642"/>
        <v>0</v>
      </c>
      <c r="AF10605" s="3"/>
      <c r="AG10605" t="s">
        <v>1712</v>
      </c>
      <c r="AH10605" s="9" t="s">
        <v>4613</v>
      </c>
    </row>
    <row r="10606" spans="1:34" ht="10.95" customHeight="1" outlineLevel="1" x14ac:dyDescent="0.25">
      <c r="A10606" t="s">
        <v>1710</v>
      </c>
      <c r="C10606" s="3" t="s">
        <v>12986</v>
      </c>
      <c r="D10606" s="3" t="s">
        <v>7844</v>
      </c>
      <c r="E10606" s="9">
        <v>1911</v>
      </c>
      <c r="F10606" s="7" t="s">
        <v>3600</v>
      </c>
      <c r="G10606" s="7" t="s">
        <v>1123</v>
      </c>
      <c r="H10606" s="8" t="s">
        <v>5511</v>
      </c>
      <c r="I10606" s="8" t="s">
        <v>16719</v>
      </c>
      <c r="J10606" s="19">
        <v>3</v>
      </c>
      <c r="K10606" s="19" t="s">
        <v>20092</v>
      </c>
      <c r="L10606" s="11"/>
      <c r="M10606" s="11"/>
      <c r="N10606" s="24"/>
      <c r="P10606" s="32"/>
      <c r="T10606" s="19"/>
      <c r="U10606" s="3" t="s">
        <v>5821</v>
      </c>
      <c r="W10606" t="s">
        <v>7738</v>
      </c>
      <c r="X10606" t="str">
        <f t="shared" si="643"/>
        <v/>
      </c>
      <c r="Z10606" t="str">
        <f t="shared" si="644"/>
        <v/>
      </c>
      <c r="AB10606" s="9"/>
      <c r="AC10606" t="s">
        <v>5511</v>
      </c>
      <c r="AD10606">
        <f t="shared" si="642"/>
        <v>0</v>
      </c>
      <c r="AF10606" s="3"/>
      <c r="AG10606" t="s">
        <v>1712</v>
      </c>
      <c r="AH10606" s="9" t="s">
        <v>4925</v>
      </c>
    </row>
    <row r="10607" spans="1:34" ht="10.95" customHeight="1" outlineLevel="1" x14ac:dyDescent="0.25">
      <c r="A10607" t="s">
        <v>1710</v>
      </c>
      <c r="C10607" s="3" t="s">
        <v>12986</v>
      </c>
      <c r="D10607" s="3" t="s">
        <v>7845</v>
      </c>
      <c r="E10607" s="9">
        <v>1911</v>
      </c>
      <c r="F10607" s="7" t="s">
        <v>30</v>
      </c>
      <c r="G10607" s="7" t="s">
        <v>1123</v>
      </c>
      <c r="H10607" s="8" t="s">
        <v>5511</v>
      </c>
      <c r="I10607" s="8" t="s">
        <v>16719</v>
      </c>
      <c r="J10607" s="19">
        <v>3</v>
      </c>
      <c r="K10607" s="19" t="s">
        <v>20092</v>
      </c>
      <c r="L10607" s="11"/>
      <c r="M10607" s="11"/>
      <c r="N10607" s="24"/>
      <c r="P10607" s="32"/>
      <c r="T10607" s="19"/>
      <c r="U10607" s="3" t="s">
        <v>5822</v>
      </c>
      <c r="X10607" t="str">
        <f t="shared" si="643"/>
        <v/>
      </c>
      <c r="Z10607" t="str">
        <f t="shared" si="644"/>
        <v/>
      </c>
      <c r="AB10607" s="9"/>
      <c r="AC10607" t="s">
        <v>5511</v>
      </c>
      <c r="AD10607">
        <f t="shared" si="642"/>
        <v>0</v>
      </c>
      <c r="AF10607" s="3"/>
      <c r="AG10607" t="s">
        <v>1712</v>
      </c>
      <c r="AH10607" s="9" t="s">
        <v>4925</v>
      </c>
    </row>
    <row r="10608" spans="1:34" ht="10.95" customHeight="1" outlineLevel="1" x14ac:dyDescent="0.25">
      <c r="A10608" t="s">
        <v>1710</v>
      </c>
      <c r="C10608" s="3" t="s">
        <v>12986</v>
      </c>
      <c r="D10608" s="3" t="s">
        <v>7846</v>
      </c>
      <c r="E10608" s="9">
        <v>1911</v>
      </c>
      <c r="F10608" s="7" t="s">
        <v>88</v>
      </c>
      <c r="G10608" s="7" t="s">
        <v>1123</v>
      </c>
      <c r="H10608" s="8" t="s">
        <v>5511</v>
      </c>
      <c r="I10608" s="8" t="s">
        <v>16719</v>
      </c>
      <c r="J10608" s="19">
        <v>3</v>
      </c>
      <c r="K10608" s="19" t="s">
        <v>20092</v>
      </c>
      <c r="L10608" s="11"/>
      <c r="M10608" s="11"/>
      <c r="N10608" s="24"/>
      <c r="P10608" s="32"/>
      <c r="T10608" s="19"/>
      <c r="U10608" s="3" t="s">
        <v>5823</v>
      </c>
      <c r="W10608" t="s">
        <v>7738</v>
      </c>
      <c r="X10608" t="str">
        <f t="shared" si="643"/>
        <v/>
      </c>
      <c r="Z10608" t="str">
        <f t="shared" si="644"/>
        <v/>
      </c>
      <c r="AB10608" s="9"/>
      <c r="AC10608" t="s">
        <v>5511</v>
      </c>
      <c r="AD10608">
        <f t="shared" si="642"/>
        <v>0</v>
      </c>
      <c r="AF10608" s="3"/>
      <c r="AG10608" t="s">
        <v>1712</v>
      </c>
      <c r="AH10608" s="9" t="s">
        <v>4925</v>
      </c>
    </row>
    <row r="10609" spans="1:34" ht="10.95" customHeight="1" outlineLevel="1" x14ac:dyDescent="0.25">
      <c r="A10609" t="s">
        <v>1710</v>
      </c>
      <c r="C10609" s="3" t="s">
        <v>12986</v>
      </c>
      <c r="D10609" s="3" t="s">
        <v>8680</v>
      </c>
      <c r="E10609" s="9">
        <v>1911</v>
      </c>
      <c r="F10609" s="7" t="s">
        <v>6471</v>
      </c>
      <c r="G10609" s="7" t="s">
        <v>1123</v>
      </c>
      <c r="H10609" s="8" t="s">
        <v>5511</v>
      </c>
      <c r="I10609" s="8" t="s">
        <v>16719</v>
      </c>
      <c r="J10609" s="19">
        <v>3</v>
      </c>
      <c r="K10609" s="19" t="s">
        <v>20092</v>
      </c>
      <c r="L10609" s="11"/>
      <c r="M10609" s="11"/>
      <c r="N10609" s="24"/>
      <c r="P10609" s="32"/>
      <c r="T10609" s="19"/>
      <c r="U10609" s="3" t="s">
        <v>5824</v>
      </c>
      <c r="W10609" t="s">
        <v>7738</v>
      </c>
      <c r="X10609" t="str">
        <f t="shared" si="643"/>
        <v/>
      </c>
      <c r="Z10609" t="str">
        <f t="shared" si="644"/>
        <v/>
      </c>
      <c r="AB10609" s="9"/>
      <c r="AC10609" t="s">
        <v>5511</v>
      </c>
      <c r="AD10609">
        <f t="shared" si="642"/>
        <v>0</v>
      </c>
      <c r="AF10609" s="3"/>
      <c r="AG10609" t="s">
        <v>1712</v>
      </c>
      <c r="AH10609" s="9" t="s">
        <v>4925</v>
      </c>
    </row>
    <row r="10610" spans="1:34" ht="10.95" customHeight="1" outlineLevel="1" x14ac:dyDescent="0.25">
      <c r="A10610" t="s">
        <v>1710</v>
      </c>
      <c r="C10610" s="3" t="s">
        <v>12986</v>
      </c>
      <c r="D10610" s="3">
        <v>297</v>
      </c>
      <c r="E10610" s="9">
        <v>1911</v>
      </c>
      <c r="F10610" s="7" t="s">
        <v>3770</v>
      </c>
      <c r="G10610" s="7" t="s">
        <v>1713</v>
      </c>
      <c r="H10610" s="8" t="s">
        <v>5511</v>
      </c>
      <c r="I10610" s="8" t="s">
        <v>16719</v>
      </c>
      <c r="J10610" s="19">
        <v>3</v>
      </c>
      <c r="K10610" s="19" t="s">
        <v>7738</v>
      </c>
      <c r="L10610" s="11"/>
      <c r="M10610" s="11"/>
      <c r="N10610" s="24"/>
      <c r="P10610" s="32"/>
      <c r="T10610" s="19"/>
      <c r="U10610" s="3">
        <v>264</v>
      </c>
      <c r="X10610" t="str">
        <f t="shared" si="643"/>
        <v/>
      </c>
      <c r="Z10610" t="str">
        <f t="shared" si="644"/>
        <v/>
      </c>
      <c r="AB10610" s="9"/>
      <c r="AC10610" t="s">
        <v>5511</v>
      </c>
      <c r="AD10610">
        <f t="shared" si="642"/>
        <v>0</v>
      </c>
      <c r="AF10610" s="3"/>
      <c r="AG10610" t="s">
        <v>1712</v>
      </c>
      <c r="AH10610" s="9" t="s">
        <v>4925</v>
      </c>
    </row>
    <row r="10611" spans="1:34" ht="10.95" customHeight="1" outlineLevel="1" x14ac:dyDescent="0.25">
      <c r="A10611" t="s">
        <v>1710</v>
      </c>
      <c r="C10611" s="3" t="s">
        <v>12986</v>
      </c>
      <c r="D10611" s="3" t="s">
        <v>16910</v>
      </c>
      <c r="E10611" s="9">
        <v>1911</v>
      </c>
      <c r="F10611" s="7" t="s">
        <v>3600</v>
      </c>
      <c r="G10611" s="7" t="s">
        <v>3835</v>
      </c>
      <c r="H10611" s="8" t="s">
        <v>5511</v>
      </c>
      <c r="I10611" s="8" t="s">
        <v>16719</v>
      </c>
      <c r="J10611" s="19">
        <v>3</v>
      </c>
      <c r="K10611" s="19" t="s">
        <v>20092</v>
      </c>
      <c r="L10611" s="11"/>
      <c r="M10611" s="11"/>
      <c r="N10611" s="24"/>
      <c r="P10611" s="32"/>
      <c r="T10611" s="19"/>
      <c r="U10611" s="3" t="s">
        <v>5825</v>
      </c>
      <c r="X10611" t="str">
        <f t="shared" si="643"/>
        <v/>
      </c>
      <c r="Z10611" t="str">
        <f t="shared" si="644"/>
        <v/>
      </c>
      <c r="AB10611" s="9"/>
      <c r="AC10611" t="s">
        <v>5511</v>
      </c>
      <c r="AD10611">
        <f t="shared" si="642"/>
        <v>0</v>
      </c>
      <c r="AF10611" s="3"/>
      <c r="AG10611" t="s">
        <v>1712</v>
      </c>
      <c r="AH10611" s="9" t="s">
        <v>4925</v>
      </c>
    </row>
    <row r="10612" spans="1:34" ht="10.95" customHeight="1" outlineLevel="1" x14ac:dyDescent="0.25">
      <c r="A10612" t="s">
        <v>1710</v>
      </c>
      <c r="C10612" s="3" t="s">
        <v>12986</v>
      </c>
      <c r="D10612" s="3" t="s">
        <v>16911</v>
      </c>
      <c r="E10612" s="9">
        <v>1911</v>
      </c>
      <c r="F10612" s="7" t="s">
        <v>6473</v>
      </c>
      <c r="G10612" s="7" t="s">
        <v>1713</v>
      </c>
      <c r="H10612" s="8" t="s">
        <v>5511</v>
      </c>
      <c r="I10612" s="8" t="s">
        <v>16719</v>
      </c>
      <c r="J10612" s="19">
        <v>3</v>
      </c>
      <c r="K10612" s="19" t="s">
        <v>20092</v>
      </c>
      <c r="L10612" s="11"/>
      <c r="M10612" s="11"/>
      <c r="N10612" s="24"/>
      <c r="P10612" s="32"/>
      <c r="T10612" s="19"/>
      <c r="U10612" s="3" t="s">
        <v>5826</v>
      </c>
      <c r="W10612" t="s">
        <v>7738</v>
      </c>
      <c r="X10612" t="str">
        <f t="shared" si="643"/>
        <v/>
      </c>
      <c r="Z10612" t="str">
        <f t="shared" si="644"/>
        <v/>
      </c>
      <c r="AB10612" s="9"/>
      <c r="AC10612" t="s">
        <v>5511</v>
      </c>
      <c r="AD10612">
        <f t="shared" si="642"/>
        <v>0</v>
      </c>
      <c r="AF10612" s="3"/>
      <c r="AG10612" t="s">
        <v>1712</v>
      </c>
      <c r="AH10612" s="9" t="s">
        <v>4925</v>
      </c>
    </row>
    <row r="10613" spans="1:34" ht="10.95" customHeight="1" outlineLevel="1" x14ac:dyDescent="0.25">
      <c r="A10613" t="s">
        <v>1710</v>
      </c>
      <c r="C10613" s="3" t="s">
        <v>12986</v>
      </c>
      <c r="D10613" s="3" t="s">
        <v>16912</v>
      </c>
      <c r="E10613" s="9">
        <v>1911</v>
      </c>
      <c r="F10613" s="7" t="s">
        <v>88</v>
      </c>
      <c r="G10613" s="7" t="s">
        <v>1713</v>
      </c>
      <c r="H10613" s="8" t="s">
        <v>5511</v>
      </c>
      <c r="I10613" s="8" t="s">
        <v>16719</v>
      </c>
      <c r="J10613" s="19">
        <v>3</v>
      </c>
      <c r="K10613" s="19" t="s">
        <v>20092</v>
      </c>
      <c r="L10613" s="11"/>
      <c r="M10613" s="11"/>
      <c r="N10613" s="24"/>
      <c r="P10613" s="32"/>
      <c r="T10613" s="19"/>
      <c r="U10613" s="3" t="s">
        <v>5827</v>
      </c>
      <c r="W10613" t="s">
        <v>7738</v>
      </c>
      <c r="X10613" t="str">
        <f t="shared" si="643"/>
        <v/>
      </c>
      <c r="Z10613" t="str">
        <f t="shared" si="644"/>
        <v/>
      </c>
      <c r="AB10613" s="9"/>
      <c r="AC10613" t="s">
        <v>5511</v>
      </c>
      <c r="AD10613">
        <f t="shared" si="642"/>
        <v>0</v>
      </c>
      <c r="AF10613" s="3"/>
      <c r="AG10613" t="s">
        <v>1712</v>
      </c>
      <c r="AH10613" s="9" t="s">
        <v>4925</v>
      </c>
    </row>
    <row r="10614" spans="1:34" ht="10.95" customHeight="1" outlineLevel="1" x14ac:dyDescent="0.25">
      <c r="A10614" t="s">
        <v>1710</v>
      </c>
      <c r="C10614" s="3" t="s">
        <v>12986</v>
      </c>
      <c r="D10614" s="3">
        <v>298</v>
      </c>
      <c r="E10614" s="9">
        <v>1911</v>
      </c>
      <c r="F10614" s="7" t="s">
        <v>6332</v>
      </c>
      <c r="G10614" s="7" t="s">
        <v>4009</v>
      </c>
      <c r="H10614" s="8" t="s">
        <v>5511</v>
      </c>
      <c r="I10614" s="8" t="s">
        <v>16719</v>
      </c>
      <c r="J10614" s="19">
        <v>3</v>
      </c>
      <c r="K10614" s="19" t="s">
        <v>7738</v>
      </c>
      <c r="L10614" s="11"/>
      <c r="M10614" s="11"/>
      <c r="N10614" s="24"/>
      <c r="P10614" s="32"/>
      <c r="T10614" s="19"/>
      <c r="U10614" s="3">
        <v>265</v>
      </c>
      <c r="X10614" t="str">
        <f t="shared" si="643"/>
        <v/>
      </c>
      <c r="Z10614" t="str">
        <f t="shared" si="644"/>
        <v/>
      </c>
      <c r="AB10614" s="9"/>
      <c r="AC10614" t="s">
        <v>5511</v>
      </c>
      <c r="AD10614">
        <f t="shared" si="642"/>
        <v>0</v>
      </c>
      <c r="AF10614" s="3"/>
      <c r="AG10614" t="s">
        <v>1712</v>
      </c>
      <c r="AH10614" s="9" t="s">
        <v>4613</v>
      </c>
    </row>
    <row r="10615" spans="1:34" ht="10.95" customHeight="1" outlineLevel="1" x14ac:dyDescent="0.25">
      <c r="A10615" t="s">
        <v>1710</v>
      </c>
      <c r="C10615" s="3" t="s">
        <v>12986</v>
      </c>
      <c r="D10615" s="3" t="s">
        <v>16913</v>
      </c>
      <c r="E10615" s="9">
        <v>1911</v>
      </c>
      <c r="F10615" s="7" t="s">
        <v>3600</v>
      </c>
      <c r="G10615" s="7" t="s">
        <v>4009</v>
      </c>
      <c r="H10615" s="8" t="s">
        <v>5511</v>
      </c>
      <c r="I10615" s="8" t="s">
        <v>16719</v>
      </c>
      <c r="J10615" s="19">
        <v>3</v>
      </c>
      <c r="K10615" s="19" t="s">
        <v>20092</v>
      </c>
      <c r="L10615" s="11"/>
      <c r="M10615" s="11"/>
      <c r="N10615" s="24"/>
      <c r="P10615" s="32"/>
      <c r="T10615" s="19"/>
      <c r="U10615" s="3" t="s">
        <v>5437</v>
      </c>
      <c r="X10615" t="str">
        <f t="shared" si="643"/>
        <v/>
      </c>
      <c r="Z10615" t="str">
        <f t="shared" si="644"/>
        <v/>
      </c>
      <c r="AB10615" s="9"/>
      <c r="AC10615" t="s">
        <v>5511</v>
      </c>
      <c r="AD10615">
        <f t="shared" si="642"/>
        <v>0</v>
      </c>
      <c r="AF10615" s="3"/>
      <c r="AG10615" t="s">
        <v>1712</v>
      </c>
      <c r="AH10615" s="9" t="s">
        <v>4925</v>
      </c>
    </row>
    <row r="10616" spans="1:34" ht="10.95" customHeight="1" outlineLevel="1" x14ac:dyDescent="0.25">
      <c r="A10616" t="s">
        <v>1710</v>
      </c>
      <c r="C10616" s="3" t="s">
        <v>12986</v>
      </c>
      <c r="D10616" s="3" t="s">
        <v>16914</v>
      </c>
      <c r="E10616" s="9">
        <v>1911</v>
      </c>
      <c r="F10616" s="7" t="s">
        <v>6473</v>
      </c>
      <c r="G10616" s="7" t="s">
        <v>4009</v>
      </c>
      <c r="H10616" s="8" t="s">
        <v>5511</v>
      </c>
      <c r="I10616" s="8" t="s">
        <v>16719</v>
      </c>
      <c r="J10616" s="19">
        <v>3</v>
      </c>
      <c r="K10616" s="19" t="s">
        <v>20092</v>
      </c>
      <c r="L10616" s="11"/>
      <c r="M10616" s="11"/>
      <c r="N10616" s="24"/>
      <c r="P10616" s="32"/>
      <c r="T10616" s="19"/>
      <c r="U10616" s="3" t="s">
        <v>869</v>
      </c>
      <c r="W10616" t="s">
        <v>7738</v>
      </c>
      <c r="X10616" t="str">
        <f t="shared" si="643"/>
        <v/>
      </c>
      <c r="Z10616" t="str">
        <f t="shared" si="644"/>
        <v/>
      </c>
      <c r="AB10616" s="9"/>
      <c r="AC10616" t="s">
        <v>5511</v>
      </c>
      <c r="AD10616">
        <f t="shared" ref="AD10616:AD10679" si="645">COUNTIF(H10616,"*Fuji*")</f>
        <v>0</v>
      </c>
      <c r="AF10616" s="3"/>
      <c r="AG10616" t="s">
        <v>1712</v>
      </c>
      <c r="AH10616" s="9" t="s">
        <v>4925</v>
      </c>
    </row>
    <row r="10617" spans="1:34" ht="10.95" customHeight="1" outlineLevel="1" x14ac:dyDescent="0.25">
      <c r="A10617" t="s">
        <v>1710</v>
      </c>
      <c r="C10617" s="3" t="s">
        <v>12986</v>
      </c>
      <c r="D10617" s="3" t="s">
        <v>16915</v>
      </c>
      <c r="E10617" s="9">
        <v>1911</v>
      </c>
      <c r="F10617" s="7" t="s">
        <v>88</v>
      </c>
      <c r="G10617" s="7" t="s">
        <v>4009</v>
      </c>
      <c r="H10617" s="8" t="s">
        <v>5511</v>
      </c>
      <c r="I10617" s="8" t="s">
        <v>16719</v>
      </c>
      <c r="J10617" s="19">
        <v>3</v>
      </c>
      <c r="K10617" s="19" t="s">
        <v>20092</v>
      </c>
      <c r="L10617" s="11"/>
      <c r="M10617" s="11"/>
      <c r="N10617" s="24"/>
      <c r="P10617" s="32"/>
      <c r="T10617" s="19"/>
      <c r="U10617" s="3" t="s">
        <v>870</v>
      </c>
      <c r="W10617" t="s">
        <v>7738</v>
      </c>
      <c r="X10617" t="str">
        <f t="shared" si="643"/>
        <v/>
      </c>
      <c r="Z10617" t="str">
        <f t="shared" si="644"/>
        <v/>
      </c>
      <c r="AB10617" s="9"/>
      <c r="AC10617" t="s">
        <v>5511</v>
      </c>
      <c r="AD10617">
        <f t="shared" si="645"/>
        <v>0</v>
      </c>
      <c r="AF10617" s="3"/>
      <c r="AG10617" t="s">
        <v>1712</v>
      </c>
      <c r="AH10617" s="9" t="s">
        <v>4925</v>
      </c>
    </row>
    <row r="10618" spans="1:34" ht="10.95" customHeight="1" outlineLevel="1" x14ac:dyDescent="0.25">
      <c r="A10618" t="s">
        <v>1710</v>
      </c>
      <c r="C10618" s="3" t="s">
        <v>12986</v>
      </c>
      <c r="D10618" s="3" t="s">
        <v>16916</v>
      </c>
      <c r="E10618" s="9">
        <v>1911</v>
      </c>
      <c r="F10618" s="7" t="s">
        <v>6471</v>
      </c>
      <c r="G10618" s="7" t="s">
        <v>4009</v>
      </c>
      <c r="H10618" s="8" t="s">
        <v>5511</v>
      </c>
      <c r="I10618" s="8" t="s">
        <v>16719</v>
      </c>
      <c r="J10618" s="19">
        <v>3</v>
      </c>
      <c r="K10618" s="19" t="s">
        <v>20092</v>
      </c>
      <c r="L10618" s="11"/>
      <c r="M10618" s="11"/>
      <c r="N10618" s="24"/>
      <c r="P10618" s="32"/>
      <c r="T10618" s="19"/>
      <c r="U10618" s="3" t="s">
        <v>871</v>
      </c>
      <c r="W10618" t="s">
        <v>7738</v>
      </c>
      <c r="X10618" t="str">
        <f t="shared" si="643"/>
        <v/>
      </c>
      <c r="Z10618" t="str">
        <f t="shared" si="644"/>
        <v/>
      </c>
      <c r="AB10618" s="9"/>
      <c r="AC10618" t="s">
        <v>5511</v>
      </c>
      <c r="AD10618">
        <f t="shared" si="645"/>
        <v>0</v>
      </c>
      <c r="AF10618" s="3"/>
      <c r="AG10618" t="s">
        <v>1712</v>
      </c>
      <c r="AH10618" s="9" t="s">
        <v>4925</v>
      </c>
    </row>
    <row r="10619" spans="1:34" ht="10.95" customHeight="1" outlineLevel="1" x14ac:dyDescent="0.25">
      <c r="A10619" t="s">
        <v>1710</v>
      </c>
      <c r="C10619" s="3" t="s">
        <v>12986</v>
      </c>
      <c r="D10619" s="3">
        <v>299</v>
      </c>
      <c r="E10619" s="9">
        <v>1911</v>
      </c>
      <c r="F10619" s="7" t="s">
        <v>4437</v>
      </c>
      <c r="G10619" s="7" t="s">
        <v>4438</v>
      </c>
      <c r="H10619" s="8" t="s">
        <v>5511</v>
      </c>
      <c r="I10619" s="8" t="s">
        <v>16720</v>
      </c>
      <c r="J10619" s="19">
        <v>3</v>
      </c>
      <c r="K10619" s="19" t="s">
        <v>7738</v>
      </c>
      <c r="L10619" s="11"/>
      <c r="M10619" s="11"/>
      <c r="N10619" s="24"/>
      <c r="P10619" s="32"/>
      <c r="T10619" s="19"/>
      <c r="U10619" s="3">
        <v>266</v>
      </c>
      <c r="X10619" t="str">
        <f t="shared" si="643"/>
        <v/>
      </c>
      <c r="Z10619" t="str">
        <f t="shared" si="644"/>
        <v/>
      </c>
      <c r="AB10619" s="9"/>
      <c r="AC10619" t="s">
        <v>5511</v>
      </c>
      <c r="AD10619">
        <f t="shared" si="645"/>
        <v>0</v>
      </c>
      <c r="AF10619" s="3"/>
      <c r="AG10619" t="s">
        <v>1712</v>
      </c>
      <c r="AH10619" s="9" t="s">
        <v>4925</v>
      </c>
    </row>
    <row r="10620" spans="1:34" ht="10.95" customHeight="1" outlineLevel="1" x14ac:dyDescent="0.25">
      <c r="A10620" t="s">
        <v>1710</v>
      </c>
      <c r="C10620" s="3" t="s">
        <v>12986</v>
      </c>
      <c r="D10620" s="3" t="s">
        <v>4890</v>
      </c>
      <c r="E10620" s="9">
        <v>1911</v>
      </c>
      <c r="F10620" s="7" t="s">
        <v>4439</v>
      </c>
      <c r="G10620" s="7" t="s">
        <v>4438</v>
      </c>
      <c r="H10620" s="8" t="s">
        <v>5511</v>
      </c>
      <c r="I10620" s="8" t="s">
        <v>16720</v>
      </c>
      <c r="J10620" s="19">
        <v>3</v>
      </c>
      <c r="K10620" s="19" t="s">
        <v>20092</v>
      </c>
      <c r="L10620" s="11"/>
      <c r="M10620" s="11"/>
      <c r="N10620" s="24"/>
      <c r="P10620" s="32"/>
      <c r="T10620" s="19"/>
      <c r="U10620" s="3" t="s">
        <v>503</v>
      </c>
      <c r="W10620" t="s">
        <v>7738</v>
      </c>
      <c r="X10620" t="str">
        <f t="shared" si="643"/>
        <v/>
      </c>
      <c r="Z10620" t="str">
        <f t="shared" si="644"/>
        <v/>
      </c>
      <c r="AB10620" s="9"/>
      <c r="AC10620" t="s">
        <v>5511</v>
      </c>
      <c r="AD10620">
        <f t="shared" si="645"/>
        <v>0</v>
      </c>
      <c r="AF10620" s="3"/>
      <c r="AG10620" t="s">
        <v>1712</v>
      </c>
      <c r="AH10620" s="9" t="s">
        <v>4925</v>
      </c>
    </row>
    <row r="10621" spans="1:34" ht="10.95" customHeight="1" outlineLevel="1" x14ac:dyDescent="0.25">
      <c r="A10621" t="s">
        <v>1710</v>
      </c>
      <c r="C10621" s="3" t="s">
        <v>12986</v>
      </c>
      <c r="D10621" s="3" t="s">
        <v>4891</v>
      </c>
      <c r="E10621" s="9">
        <v>1911</v>
      </c>
      <c r="F10621" s="7" t="s">
        <v>3716</v>
      </c>
      <c r="G10621" s="7" t="s">
        <v>4438</v>
      </c>
      <c r="H10621" s="8" t="s">
        <v>5511</v>
      </c>
      <c r="I10621" s="8" t="s">
        <v>16720</v>
      </c>
      <c r="J10621" s="19">
        <v>3</v>
      </c>
      <c r="K10621" s="19" t="s">
        <v>20092</v>
      </c>
      <c r="L10621" s="11"/>
      <c r="M10621" s="11"/>
      <c r="N10621" s="24"/>
      <c r="P10621" s="32"/>
      <c r="T10621" s="19"/>
      <c r="U10621" s="3" t="s">
        <v>504</v>
      </c>
      <c r="W10621" t="s">
        <v>7738</v>
      </c>
      <c r="X10621" t="str">
        <f t="shared" si="643"/>
        <v/>
      </c>
      <c r="Z10621" t="str">
        <f t="shared" si="644"/>
        <v/>
      </c>
      <c r="AB10621" s="9"/>
      <c r="AC10621" t="s">
        <v>5511</v>
      </c>
      <c r="AD10621">
        <f t="shared" si="645"/>
        <v>0</v>
      </c>
      <c r="AF10621" s="3"/>
      <c r="AG10621" t="s">
        <v>1712</v>
      </c>
      <c r="AH10621" s="9" t="s">
        <v>4925</v>
      </c>
    </row>
    <row r="10622" spans="1:34" ht="10.95" customHeight="1" outlineLevel="1" x14ac:dyDescent="0.25">
      <c r="A10622" t="s">
        <v>1710</v>
      </c>
      <c r="C10622" s="3" t="s">
        <v>12986</v>
      </c>
      <c r="D10622" s="3" t="s">
        <v>4065</v>
      </c>
      <c r="E10622" s="9">
        <v>1911</v>
      </c>
      <c r="F10622" s="7" t="s">
        <v>4437</v>
      </c>
      <c r="G10622" s="7" t="s">
        <v>2293</v>
      </c>
      <c r="H10622" s="8" t="s">
        <v>5511</v>
      </c>
      <c r="I10622" s="8"/>
      <c r="J10622" s="19">
        <v>3</v>
      </c>
      <c r="K10622" s="19" t="s">
        <v>7738</v>
      </c>
      <c r="L10622" s="11"/>
      <c r="M10622" s="11"/>
      <c r="N10622" s="24"/>
      <c r="P10622" s="32"/>
      <c r="T10622" s="19"/>
      <c r="U10622" s="3">
        <v>267</v>
      </c>
      <c r="X10622" t="str">
        <f t="shared" si="643"/>
        <v/>
      </c>
      <c r="Z10622" t="str">
        <f t="shared" si="644"/>
        <v/>
      </c>
      <c r="AB10622" s="9"/>
      <c r="AC10622" t="s">
        <v>5511</v>
      </c>
      <c r="AD10622">
        <f t="shared" si="645"/>
        <v>0</v>
      </c>
      <c r="AF10622" s="3"/>
      <c r="AG10622" t="s">
        <v>1712</v>
      </c>
      <c r="AH10622" s="9" t="s">
        <v>4613</v>
      </c>
    </row>
    <row r="10623" spans="1:34" ht="10.95" customHeight="1" outlineLevel="1" x14ac:dyDescent="0.25">
      <c r="A10623" t="s">
        <v>1710</v>
      </c>
      <c r="C10623" s="3" t="s">
        <v>12986</v>
      </c>
      <c r="D10623" s="3" t="s">
        <v>4065</v>
      </c>
      <c r="E10623" s="9">
        <v>1911</v>
      </c>
      <c r="F10623" s="7" t="s">
        <v>4439</v>
      </c>
      <c r="G10623" s="7" t="s">
        <v>2293</v>
      </c>
      <c r="H10623" s="8" t="s">
        <v>5511</v>
      </c>
      <c r="I10623" s="8"/>
      <c r="J10623" s="19">
        <v>3</v>
      </c>
      <c r="K10623" s="19" t="s">
        <v>20092</v>
      </c>
      <c r="L10623" s="11"/>
      <c r="M10623" s="11"/>
      <c r="N10623" s="24"/>
      <c r="P10623" s="32"/>
      <c r="T10623" s="19"/>
      <c r="U10623" s="3" t="s">
        <v>505</v>
      </c>
      <c r="X10623" t="str">
        <f t="shared" si="643"/>
        <v/>
      </c>
      <c r="Z10623" t="str">
        <f t="shared" si="644"/>
        <v/>
      </c>
      <c r="AB10623" s="9"/>
      <c r="AC10623" t="s">
        <v>5511</v>
      </c>
      <c r="AD10623">
        <f t="shared" si="645"/>
        <v>0</v>
      </c>
      <c r="AF10623" s="3"/>
      <c r="AG10623" t="s">
        <v>1712</v>
      </c>
      <c r="AH10623" s="9" t="s">
        <v>4925</v>
      </c>
    </row>
    <row r="10624" spans="1:34" ht="10.95" customHeight="1" outlineLevel="1" x14ac:dyDescent="0.25">
      <c r="A10624" t="s">
        <v>1710</v>
      </c>
      <c r="C10624" s="3" t="s">
        <v>12986</v>
      </c>
      <c r="D10624" s="3" t="s">
        <v>4065</v>
      </c>
      <c r="E10624" s="9">
        <v>1911</v>
      </c>
      <c r="F10624" s="7" t="s">
        <v>3716</v>
      </c>
      <c r="G10624" s="7" t="s">
        <v>2293</v>
      </c>
      <c r="H10624" s="8" t="s">
        <v>5511</v>
      </c>
      <c r="I10624" s="8"/>
      <c r="J10624" s="19">
        <v>3</v>
      </c>
      <c r="K10624" s="19" t="s">
        <v>20092</v>
      </c>
      <c r="L10624" s="11"/>
      <c r="M10624" s="11"/>
      <c r="N10624" s="24"/>
      <c r="P10624" s="32"/>
      <c r="T10624" s="19"/>
      <c r="U10624" s="3" t="s">
        <v>506</v>
      </c>
      <c r="W10624" t="s">
        <v>7738</v>
      </c>
      <c r="X10624" t="str">
        <f t="shared" si="643"/>
        <v/>
      </c>
      <c r="Z10624" t="str">
        <f t="shared" si="644"/>
        <v/>
      </c>
      <c r="AB10624" s="9"/>
      <c r="AC10624" t="s">
        <v>5511</v>
      </c>
      <c r="AD10624">
        <f t="shared" si="645"/>
        <v>0</v>
      </c>
      <c r="AF10624" s="3"/>
      <c r="AG10624" t="s">
        <v>1712</v>
      </c>
      <c r="AH10624" s="9" t="s">
        <v>4925</v>
      </c>
    </row>
    <row r="10625" spans="1:34" ht="10.95" customHeight="1" outlineLevel="1" x14ac:dyDescent="0.25">
      <c r="A10625" t="s">
        <v>1710</v>
      </c>
      <c r="C10625" s="3" t="s">
        <v>12986</v>
      </c>
      <c r="D10625" s="3">
        <v>300</v>
      </c>
      <c r="E10625" s="9">
        <v>1911</v>
      </c>
      <c r="F10625" s="7" t="s">
        <v>4440</v>
      </c>
      <c r="G10625" s="7" t="s">
        <v>5440</v>
      </c>
      <c r="H10625" s="8" t="s">
        <v>5511</v>
      </c>
      <c r="I10625" s="8" t="s">
        <v>16720</v>
      </c>
      <c r="J10625" s="19">
        <v>3</v>
      </c>
      <c r="K10625" s="19" t="s">
        <v>7738</v>
      </c>
      <c r="L10625" s="11"/>
      <c r="M10625" s="11"/>
      <c r="N10625" s="24"/>
      <c r="P10625" s="32"/>
      <c r="T10625" s="19"/>
      <c r="U10625" s="3">
        <v>268</v>
      </c>
      <c r="X10625" t="str">
        <f t="shared" si="643"/>
        <v/>
      </c>
      <c r="Z10625" t="str">
        <f t="shared" si="644"/>
        <v/>
      </c>
      <c r="AB10625" s="9"/>
      <c r="AC10625" t="s">
        <v>5511</v>
      </c>
      <c r="AD10625">
        <f t="shared" si="645"/>
        <v>0</v>
      </c>
      <c r="AF10625" s="3"/>
      <c r="AG10625" t="s">
        <v>1712</v>
      </c>
      <c r="AH10625" s="9" t="s">
        <v>4613</v>
      </c>
    </row>
    <row r="10626" spans="1:34" ht="10.95" customHeight="1" outlineLevel="1" x14ac:dyDescent="0.25">
      <c r="A10626" t="s">
        <v>1710</v>
      </c>
      <c r="C10626" s="3" t="s">
        <v>12986</v>
      </c>
      <c r="D10626" s="3" t="s">
        <v>16526</v>
      </c>
      <c r="E10626" s="9">
        <v>1911</v>
      </c>
      <c r="F10626" s="7" t="s">
        <v>4439</v>
      </c>
      <c r="G10626" s="7" t="s">
        <v>5440</v>
      </c>
      <c r="H10626" s="8" t="s">
        <v>5511</v>
      </c>
      <c r="I10626" s="8" t="s">
        <v>16720</v>
      </c>
      <c r="J10626" s="19">
        <v>3</v>
      </c>
      <c r="K10626" s="19" t="s">
        <v>20092</v>
      </c>
      <c r="L10626" s="11"/>
      <c r="M10626" s="11"/>
      <c r="N10626" s="24"/>
      <c r="P10626" s="32"/>
      <c r="T10626" s="19"/>
      <c r="U10626" s="3" t="s">
        <v>507</v>
      </c>
      <c r="W10626" t="s">
        <v>7738</v>
      </c>
      <c r="X10626" t="str">
        <f t="shared" ref="X10626:X10689" si="646">IF(COUNTIF(F10626,"*fdc*"),1,"")</f>
        <v/>
      </c>
      <c r="Z10626" t="str">
        <f t="shared" ref="Z10626:Z10689" si="647">IF(COUNTIF(F10626,"*s/s*"),1,"")</f>
        <v/>
      </c>
      <c r="AB10626" s="9"/>
      <c r="AC10626" t="s">
        <v>5511</v>
      </c>
      <c r="AD10626">
        <f t="shared" si="645"/>
        <v>0</v>
      </c>
      <c r="AF10626" s="3"/>
      <c r="AG10626" t="s">
        <v>1712</v>
      </c>
      <c r="AH10626" s="9" t="s">
        <v>4613</v>
      </c>
    </row>
    <row r="10627" spans="1:34" ht="10.95" customHeight="1" outlineLevel="1" x14ac:dyDescent="0.25">
      <c r="A10627" t="s">
        <v>1710</v>
      </c>
      <c r="C10627" s="3" t="s">
        <v>12986</v>
      </c>
      <c r="D10627" s="3" t="s">
        <v>16527</v>
      </c>
      <c r="E10627" s="9">
        <v>1911</v>
      </c>
      <c r="F10627" s="7" t="s">
        <v>5441</v>
      </c>
      <c r="G10627" s="7" t="s">
        <v>5440</v>
      </c>
      <c r="H10627" s="8" t="s">
        <v>5511</v>
      </c>
      <c r="I10627" s="8" t="s">
        <v>16720</v>
      </c>
      <c r="J10627" s="19">
        <v>3</v>
      </c>
      <c r="K10627" s="19" t="s">
        <v>20092</v>
      </c>
      <c r="L10627" s="11"/>
      <c r="M10627" s="11"/>
      <c r="N10627" s="24"/>
      <c r="P10627" s="32"/>
      <c r="T10627" s="19"/>
      <c r="U10627" s="3" t="s">
        <v>508</v>
      </c>
      <c r="X10627" t="str">
        <f t="shared" si="646"/>
        <v/>
      </c>
      <c r="Z10627" t="str">
        <f t="shared" si="647"/>
        <v/>
      </c>
      <c r="AB10627" s="9"/>
      <c r="AC10627" t="s">
        <v>5511</v>
      </c>
      <c r="AD10627">
        <f t="shared" si="645"/>
        <v>0</v>
      </c>
      <c r="AF10627" s="3"/>
      <c r="AG10627" t="s">
        <v>1712</v>
      </c>
      <c r="AH10627" s="9" t="s">
        <v>4925</v>
      </c>
    </row>
    <row r="10628" spans="1:34" ht="10.95" customHeight="1" outlineLevel="1" x14ac:dyDescent="0.25">
      <c r="A10628" t="s">
        <v>1710</v>
      </c>
      <c r="C10628" s="3" t="s">
        <v>12986</v>
      </c>
      <c r="D10628" s="3" t="s">
        <v>13515</v>
      </c>
      <c r="E10628" s="9">
        <v>1911</v>
      </c>
      <c r="F10628" s="7" t="s">
        <v>3716</v>
      </c>
      <c r="G10628" s="7" t="s">
        <v>5440</v>
      </c>
      <c r="H10628" s="8" t="s">
        <v>5511</v>
      </c>
      <c r="I10628" s="8" t="s">
        <v>16720</v>
      </c>
      <c r="J10628" s="19">
        <v>3</v>
      </c>
      <c r="K10628" s="19" t="s">
        <v>20092</v>
      </c>
      <c r="L10628" s="11"/>
      <c r="M10628" s="11"/>
      <c r="N10628" s="24"/>
      <c r="P10628" s="32"/>
      <c r="T10628" s="19"/>
      <c r="U10628" s="3" t="s">
        <v>509</v>
      </c>
      <c r="W10628" t="s">
        <v>7738</v>
      </c>
      <c r="X10628" t="str">
        <f t="shared" si="646"/>
        <v/>
      </c>
      <c r="Z10628" t="str">
        <f t="shared" si="647"/>
        <v/>
      </c>
      <c r="AB10628" s="9"/>
      <c r="AC10628" t="s">
        <v>5511</v>
      </c>
      <c r="AD10628">
        <f t="shared" si="645"/>
        <v>0</v>
      </c>
      <c r="AF10628" s="3"/>
      <c r="AG10628" t="s">
        <v>1712</v>
      </c>
      <c r="AH10628" s="9" t="s">
        <v>4925</v>
      </c>
    </row>
    <row r="10629" spans="1:34" ht="10.95" customHeight="1" outlineLevel="1" x14ac:dyDescent="0.25">
      <c r="A10629" t="s">
        <v>1710</v>
      </c>
      <c r="C10629" s="3" t="s">
        <v>12986</v>
      </c>
      <c r="D10629" s="3" t="s">
        <v>16917</v>
      </c>
      <c r="E10629" s="9">
        <v>1911</v>
      </c>
      <c r="F10629" s="7" t="s">
        <v>6471</v>
      </c>
      <c r="G10629" s="7" t="s">
        <v>5440</v>
      </c>
      <c r="H10629" s="8" t="s">
        <v>5511</v>
      </c>
      <c r="I10629" s="8" t="s">
        <v>16720</v>
      </c>
      <c r="J10629" s="19">
        <v>3</v>
      </c>
      <c r="K10629" s="19" t="s">
        <v>20092</v>
      </c>
      <c r="L10629" s="11"/>
      <c r="M10629" s="11"/>
      <c r="N10629" s="24"/>
      <c r="P10629" s="32"/>
      <c r="T10629" s="19"/>
      <c r="U10629" s="3" t="s">
        <v>510</v>
      </c>
      <c r="W10629" t="s">
        <v>7738</v>
      </c>
      <c r="X10629" t="str">
        <f t="shared" si="646"/>
        <v/>
      </c>
      <c r="Z10629" t="str">
        <f t="shared" si="647"/>
        <v/>
      </c>
      <c r="AB10629" s="9"/>
      <c r="AC10629" t="s">
        <v>5511</v>
      </c>
      <c r="AD10629">
        <f t="shared" si="645"/>
        <v>0</v>
      </c>
      <c r="AF10629" s="3"/>
      <c r="AG10629" t="s">
        <v>1712</v>
      </c>
      <c r="AH10629" s="9" t="s">
        <v>4925</v>
      </c>
    </row>
    <row r="10630" spans="1:34" ht="10.95" customHeight="1" outlineLevel="1" x14ac:dyDescent="0.25">
      <c r="A10630" t="s">
        <v>1710</v>
      </c>
      <c r="C10630" s="3" t="s">
        <v>12986</v>
      </c>
      <c r="D10630" s="3">
        <v>301</v>
      </c>
      <c r="E10630" s="9">
        <v>1911</v>
      </c>
      <c r="F10630" s="7" t="s">
        <v>4414</v>
      </c>
      <c r="G10630" s="7" t="s">
        <v>2019</v>
      </c>
      <c r="H10630" s="8" t="s">
        <v>5511</v>
      </c>
      <c r="I10630" s="8" t="s">
        <v>16720</v>
      </c>
      <c r="J10630" s="19">
        <v>3</v>
      </c>
      <c r="K10630" s="19" t="s">
        <v>7736</v>
      </c>
      <c r="L10630" s="11">
        <v>1.3</v>
      </c>
      <c r="M10630" s="11"/>
      <c r="N10630" s="24"/>
      <c r="P10630" s="32"/>
      <c r="T10630" s="19"/>
      <c r="U10630" s="3">
        <v>269</v>
      </c>
      <c r="X10630" t="str">
        <f t="shared" si="646"/>
        <v/>
      </c>
      <c r="Z10630" t="str">
        <f t="shared" si="647"/>
        <v/>
      </c>
      <c r="AB10630" s="9"/>
      <c r="AC10630" t="s">
        <v>5511</v>
      </c>
      <c r="AD10630">
        <f t="shared" si="645"/>
        <v>0</v>
      </c>
      <c r="AF10630" s="3"/>
      <c r="AG10630" t="s">
        <v>1712</v>
      </c>
      <c r="AH10630" s="9" t="s">
        <v>4613</v>
      </c>
    </row>
    <row r="10631" spans="1:34" ht="10.95" customHeight="1" outlineLevel="1" x14ac:dyDescent="0.25">
      <c r="A10631" t="s">
        <v>1710</v>
      </c>
      <c r="C10631" s="3" t="s">
        <v>12986</v>
      </c>
      <c r="D10631" s="3" t="s">
        <v>16918</v>
      </c>
      <c r="E10631" s="9">
        <v>1911</v>
      </c>
      <c r="F10631" s="7" t="s">
        <v>4439</v>
      </c>
      <c r="G10631" s="7" t="s">
        <v>2019</v>
      </c>
      <c r="H10631" s="8" t="s">
        <v>5511</v>
      </c>
      <c r="I10631" s="8" t="s">
        <v>16720</v>
      </c>
      <c r="J10631" s="19">
        <v>3</v>
      </c>
      <c r="K10631" s="19" t="s">
        <v>20092</v>
      </c>
      <c r="L10631" s="11"/>
      <c r="M10631" s="11"/>
      <c r="N10631" s="24"/>
      <c r="P10631" s="32"/>
      <c r="T10631" s="19"/>
      <c r="U10631" s="3" t="s">
        <v>511</v>
      </c>
      <c r="W10631" t="s">
        <v>7738</v>
      </c>
      <c r="X10631" t="str">
        <f t="shared" si="646"/>
        <v/>
      </c>
      <c r="Z10631" t="str">
        <f t="shared" si="647"/>
        <v/>
      </c>
      <c r="AB10631" s="9"/>
      <c r="AC10631" t="s">
        <v>5511</v>
      </c>
      <c r="AD10631">
        <f t="shared" si="645"/>
        <v>0</v>
      </c>
      <c r="AF10631" s="3"/>
      <c r="AG10631" t="s">
        <v>1712</v>
      </c>
      <c r="AH10631" s="9" t="s">
        <v>4613</v>
      </c>
    </row>
    <row r="10632" spans="1:34" ht="10.95" customHeight="1" outlineLevel="1" x14ac:dyDescent="0.25">
      <c r="A10632" t="s">
        <v>1710</v>
      </c>
      <c r="C10632" s="3" t="s">
        <v>12986</v>
      </c>
      <c r="D10632" s="3" t="s">
        <v>16919</v>
      </c>
      <c r="E10632" s="9">
        <v>1911</v>
      </c>
      <c r="F10632" s="7" t="s">
        <v>5441</v>
      </c>
      <c r="G10632" s="7" t="s">
        <v>2019</v>
      </c>
      <c r="H10632" s="8" t="s">
        <v>5511</v>
      </c>
      <c r="I10632" s="8" t="s">
        <v>16720</v>
      </c>
      <c r="J10632" s="19">
        <v>3</v>
      </c>
      <c r="K10632" s="19" t="s">
        <v>20092</v>
      </c>
      <c r="L10632" s="11"/>
      <c r="M10632" s="11"/>
      <c r="N10632" s="24"/>
      <c r="P10632" s="32"/>
      <c r="T10632" s="19"/>
      <c r="U10632" s="3" t="s">
        <v>512</v>
      </c>
      <c r="W10632" t="s">
        <v>7738</v>
      </c>
      <c r="X10632" t="str">
        <f t="shared" si="646"/>
        <v/>
      </c>
      <c r="Z10632" t="str">
        <f t="shared" si="647"/>
        <v/>
      </c>
      <c r="AB10632" s="9"/>
      <c r="AC10632" t="s">
        <v>5511</v>
      </c>
      <c r="AD10632">
        <f t="shared" si="645"/>
        <v>0</v>
      </c>
      <c r="AF10632" s="3"/>
      <c r="AG10632" t="s">
        <v>1712</v>
      </c>
      <c r="AH10632" s="9" t="s">
        <v>4925</v>
      </c>
    </row>
    <row r="10633" spans="1:34" ht="10.95" customHeight="1" outlineLevel="1" x14ac:dyDescent="0.25">
      <c r="A10633" t="s">
        <v>1710</v>
      </c>
      <c r="C10633" s="3" t="s">
        <v>12986</v>
      </c>
      <c r="D10633" s="3" t="s">
        <v>16920</v>
      </c>
      <c r="E10633" s="9">
        <v>1911</v>
      </c>
      <c r="F10633" s="7" t="s">
        <v>6471</v>
      </c>
      <c r="G10633" s="7" t="s">
        <v>2019</v>
      </c>
      <c r="H10633" s="8" t="s">
        <v>5511</v>
      </c>
      <c r="I10633" s="8" t="s">
        <v>16720</v>
      </c>
      <c r="J10633" s="19">
        <v>3</v>
      </c>
      <c r="K10633" s="19" t="s">
        <v>20092</v>
      </c>
      <c r="L10633" s="11"/>
      <c r="M10633" s="11"/>
      <c r="N10633" s="24"/>
      <c r="P10633" s="32"/>
      <c r="T10633" s="19"/>
      <c r="U10633" s="3" t="s">
        <v>513</v>
      </c>
      <c r="W10633" t="s">
        <v>7738</v>
      </c>
      <c r="X10633" t="str">
        <f t="shared" si="646"/>
        <v/>
      </c>
      <c r="Z10633" t="str">
        <f t="shared" si="647"/>
        <v/>
      </c>
      <c r="AB10633" s="9"/>
      <c r="AC10633" t="s">
        <v>5511</v>
      </c>
      <c r="AD10633">
        <f t="shared" si="645"/>
        <v>0</v>
      </c>
      <c r="AF10633" s="3"/>
      <c r="AG10633" t="s">
        <v>1712</v>
      </c>
      <c r="AH10633" s="9" t="s">
        <v>4925</v>
      </c>
    </row>
    <row r="10634" spans="1:34" ht="10.95" customHeight="1" outlineLevel="1" x14ac:dyDescent="0.25">
      <c r="A10634" t="s">
        <v>1710</v>
      </c>
      <c r="C10634" s="3" t="s">
        <v>12986</v>
      </c>
      <c r="D10634" s="3" t="s">
        <v>16921</v>
      </c>
      <c r="E10634" s="9">
        <v>1911</v>
      </c>
      <c r="F10634" s="7" t="s">
        <v>3716</v>
      </c>
      <c r="G10634" s="7" t="s">
        <v>2019</v>
      </c>
      <c r="H10634" s="8" t="s">
        <v>5511</v>
      </c>
      <c r="I10634" s="8" t="s">
        <v>16720</v>
      </c>
      <c r="J10634" s="19">
        <v>3</v>
      </c>
      <c r="K10634" s="19" t="s">
        <v>20092</v>
      </c>
      <c r="L10634" s="11"/>
      <c r="M10634" s="11"/>
      <c r="N10634" s="24"/>
      <c r="P10634" s="32"/>
      <c r="T10634" s="19"/>
      <c r="U10634" s="3" t="s">
        <v>514</v>
      </c>
      <c r="W10634" t="s">
        <v>7738</v>
      </c>
      <c r="X10634" t="str">
        <f t="shared" si="646"/>
        <v/>
      </c>
      <c r="Z10634" t="str">
        <f t="shared" si="647"/>
        <v/>
      </c>
      <c r="AB10634" s="9"/>
      <c r="AC10634" t="s">
        <v>5511</v>
      </c>
      <c r="AD10634">
        <f t="shared" si="645"/>
        <v>0</v>
      </c>
      <c r="AF10634" s="3"/>
      <c r="AG10634" t="s">
        <v>1712</v>
      </c>
      <c r="AH10634" s="9" t="s">
        <v>4925</v>
      </c>
    </row>
    <row r="10635" spans="1:34" ht="10.95" customHeight="1" outlineLevel="1" x14ac:dyDescent="0.25">
      <c r="A10635" t="s">
        <v>1710</v>
      </c>
      <c r="C10635" s="3" t="s">
        <v>12986</v>
      </c>
      <c r="D10635" s="3" t="s">
        <v>16922</v>
      </c>
      <c r="E10635" s="9">
        <v>1911</v>
      </c>
      <c r="F10635" s="7" t="s">
        <v>6002</v>
      </c>
      <c r="G10635" s="7" t="s">
        <v>2019</v>
      </c>
      <c r="H10635" s="8" t="s">
        <v>5511</v>
      </c>
      <c r="I10635" s="8" t="s">
        <v>16720</v>
      </c>
      <c r="J10635" s="19">
        <v>3</v>
      </c>
      <c r="K10635" s="19" t="s">
        <v>20092</v>
      </c>
      <c r="L10635" s="11"/>
      <c r="M10635" s="11"/>
      <c r="N10635" s="24"/>
      <c r="P10635" s="32"/>
      <c r="T10635" s="19"/>
      <c r="U10635" s="3" t="s">
        <v>515</v>
      </c>
      <c r="W10635" t="s">
        <v>7738</v>
      </c>
      <c r="X10635" t="str">
        <f t="shared" si="646"/>
        <v/>
      </c>
      <c r="Z10635" t="str">
        <f t="shared" si="647"/>
        <v/>
      </c>
      <c r="AB10635" s="9"/>
      <c r="AC10635" t="s">
        <v>5511</v>
      </c>
      <c r="AD10635">
        <f t="shared" si="645"/>
        <v>0</v>
      </c>
      <c r="AF10635" s="3"/>
      <c r="AG10635" t="s">
        <v>1712</v>
      </c>
      <c r="AH10635" s="9" t="s">
        <v>4925</v>
      </c>
    </row>
    <row r="10636" spans="1:34" ht="10.95" customHeight="1" outlineLevel="1" x14ac:dyDescent="0.25">
      <c r="A10636" t="s">
        <v>1710</v>
      </c>
      <c r="C10636" s="3" t="s">
        <v>12986</v>
      </c>
      <c r="D10636" s="3">
        <v>302</v>
      </c>
      <c r="E10636" s="9">
        <v>1911</v>
      </c>
      <c r="F10636" s="7" t="s">
        <v>6003</v>
      </c>
      <c r="G10636" s="7" t="s">
        <v>4525</v>
      </c>
      <c r="H10636" s="8" t="s">
        <v>5511</v>
      </c>
      <c r="I10636" s="8" t="s">
        <v>16720</v>
      </c>
      <c r="J10636" s="19">
        <v>3</v>
      </c>
      <c r="K10636" s="19" t="s">
        <v>7736</v>
      </c>
      <c r="L10636" s="11">
        <v>1.3</v>
      </c>
      <c r="M10636" s="11"/>
      <c r="N10636" s="24"/>
      <c r="P10636" s="32"/>
      <c r="T10636" s="19"/>
      <c r="U10636" s="3">
        <v>270</v>
      </c>
      <c r="X10636" t="str">
        <f t="shared" si="646"/>
        <v/>
      </c>
      <c r="Z10636" t="str">
        <f t="shared" si="647"/>
        <v/>
      </c>
      <c r="AB10636" s="9"/>
      <c r="AC10636" t="s">
        <v>5511</v>
      </c>
      <c r="AD10636">
        <f t="shared" si="645"/>
        <v>0</v>
      </c>
      <c r="AF10636" s="3"/>
      <c r="AG10636" t="s">
        <v>1712</v>
      </c>
      <c r="AH10636" s="9" t="s">
        <v>4613</v>
      </c>
    </row>
    <row r="10637" spans="1:34" ht="10.95" customHeight="1" outlineLevel="1" x14ac:dyDescent="0.25">
      <c r="A10637" t="s">
        <v>1710</v>
      </c>
      <c r="C10637" s="3" t="s">
        <v>12986</v>
      </c>
      <c r="D10637" s="3" t="s">
        <v>16923</v>
      </c>
      <c r="E10637" s="9">
        <v>1911</v>
      </c>
      <c r="F10637" s="7" t="s">
        <v>4439</v>
      </c>
      <c r="G10637" s="7" t="s">
        <v>4525</v>
      </c>
      <c r="H10637" s="8" t="s">
        <v>5511</v>
      </c>
      <c r="I10637" s="8" t="s">
        <v>16720</v>
      </c>
      <c r="J10637" s="19">
        <v>3</v>
      </c>
      <c r="K10637" s="19" t="s">
        <v>20092</v>
      </c>
      <c r="L10637" s="11"/>
      <c r="M10637" s="11"/>
      <c r="N10637" s="24"/>
      <c r="P10637" s="32"/>
      <c r="T10637" s="19"/>
      <c r="U10637" s="3" t="s">
        <v>516</v>
      </c>
      <c r="X10637" t="str">
        <f t="shared" si="646"/>
        <v/>
      </c>
      <c r="Z10637" t="str">
        <f t="shared" si="647"/>
        <v/>
      </c>
      <c r="AB10637" s="9"/>
      <c r="AC10637" t="s">
        <v>5511</v>
      </c>
      <c r="AD10637">
        <f t="shared" si="645"/>
        <v>0</v>
      </c>
      <c r="AF10637" s="3"/>
      <c r="AG10637" t="s">
        <v>1712</v>
      </c>
      <c r="AH10637" s="9" t="s">
        <v>4613</v>
      </c>
    </row>
    <row r="10638" spans="1:34" ht="10.95" customHeight="1" outlineLevel="1" x14ac:dyDescent="0.25">
      <c r="A10638" t="s">
        <v>1710</v>
      </c>
      <c r="C10638" s="3" t="s">
        <v>12986</v>
      </c>
      <c r="D10638" s="3" t="s">
        <v>16924</v>
      </c>
      <c r="E10638" s="9">
        <v>1911</v>
      </c>
      <c r="F10638" s="7" t="s">
        <v>5441</v>
      </c>
      <c r="G10638" s="7" t="s">
        <v>4525</v>
      </c>
      <c r="H10638" s="8" t="s">
        <v>5511</v>
      </c>
      <c r="I10638" s="8" t="s">
        <v>16720</v>
      </c>
      <c r="J10638" s="19">
        <v>3</v>
      </c>
      <c r="K10638" s="19" t="s">
        <v>20092</v>
      </c>
      <c r="L10638" s="11"/>
      <c r="M10638" s="11"/>
      <c r="N10638" s="24"/>
      <c r="P10638" s="32"/>
      <c r="T10638" s="19"/>
      <c r="U10638" s="3" t="s">
        <v>517</v>
      </c>
      <c r="X10638" t="str">
        <f t="shared" si="646"/>
        <v/>
      </c>
      <c r="Z10638" t="str">
        <f t="shared" si="647"/>
        <v/>
      </c>
      <c r="AB10638" s="9"/>
      <c r="AC10638" t="s">
        <v>5511</v>
      </c>
      <c r="AD10638">
        <f t="shared" si="645"/>
        <v>0</v>
      </c>
      <c r="AF10638" s="3"/>
      <c r="AG10638" t="s">
        <v>1712</v>
      </c>
      <c r="AH10638" s="9" t="s">
        <v>4925</v>
      </c>
    </row>
    <row r="10639" spans="1:34" ht="10.95" customHeight="1" outlineLevel="1" x14ac:dyDescent="0.25">
      <c r="A10639" t="s">
        <v>1710</v>
      </c>
      <c r="C10639" s="3" t="s">
        <v>12986</v>
      </c>
      <c r="D10639" s="3" t="s">
        <v>16925</v>
      </c>
      <c r="E10639" s="9">
        <v>1911</v>
      </c>
      <c r="F10639" s="7" t="s">
        <v>3716</v>
      </c>
      <c r="G10639" s="7" t="s">
        <v>4525</v>
      </c>
      <c r="H10639" s="8" t="s">
        <v>5511</v>
      </c>
      <c r="I10639" s="8" t="s">
        <v>16720</v>
      </c>
      <c r="J10639" s="19">
        <v>3</v>
      </c>
      <c r="K10639" s="19" t="s">
        <v>20092</v>
      </c>
      <c r="L10639" s="11"/>
      <c r="M10639" s="11"/>
      <c r="N10639" s="24"/>
      <c r="P10639" s="32"/>
      <c r="T10639" s="19"/>
      <c r="U10639" s="3" t="s">
        <v>518</v>
      </c>
      <c r="W10639" t="s">
        <v>7738</v>
      </c>
      <c r="X10639" t="str">
        <f t="shared" si="646"/>
        <v/>
      </c>
      <c r="Z10639" t="str">
        <f t="shared" si="647"/>
        <v/>
      </c>
      <c r="AB10639" s="9"/>
      <c r="AC10639" t="s">
        <v>5511</v>
      </c>
      <c r="AD10639">
        <f t="shared" si="645"/>
        <v>0</v>
      </c>
      <c r="AF10639" s="3"/>
      <c r="AG10639" t="s">
        <v>1712</v>
      </c>
      <c r="AH10639" s="9" t="s">
        <v>4925</v>
      </c>
    </row>
    <row r="10640" spans="1:34" ht="10.95" customHeight="1" outlineLevel="1" x14ac:dyDescent="0.25">
      <c r="A10640" t="s">
        <v>1710</v>
      </c>
      <c r="C10640" s="3" t="s">
        <v>12986</v>
      </c>
      <c r="D10640" s="3" t="s">
        <v>16926</v>
      </c>
      <c r="E10640" s="9">
        <v>1911</v>
      </c>
      <c r="F10640" s="7" t="s">
        <v>6002</v>
      </c>
      <c r="G10640" s="7" t="s">
        <v>4525</v>
      </c>
      <c r="H10640" s="8" t="s">
        <v>5511</v>
      </c>
      <c r="I10640" s="8" t="s">
        <v>16720</v>
      </c>
      <c r="J10640" s="19">
        <v>3</v>
      </c>
      <c r="K10640" s="19" t="s">
        <v>20092</v>
      </c>
      <c r="L10640" s="11"/>
      <c r="M10640" s="11"/>
      <c r="N10640" s="24"/>
      <c r="P10640" s="32"/>
      <c r="T10640" s="19"/>
      <c r="U10640" s="3" t="s">
        <v>519</v>
      </c>
      <c r="W10640" t="s">
        <v>7738</v>
      </c>
      <c r="X10640" t="str">
        <f t="shared" si="646"/>
        <v/>
      </c>
      <c r="Z10640" t="str">
        <f t="shared" si="647"/>
        <v/>
      </c>
      <c r="AB10640" s="9"/>
      <c r="AC10640" t="s">
        <v>5511</v>
      </c>
      <c r="AD10640">
        <f t="shared" si="645"/>
        <v>0</v>
      </c>
      <c r="AF10640" s="3"/>
      <c r="AG10640" t="s">
        <v>1712</v>
      </c>
      <c r="AH10640" s="9" t="s">
        <v>4925</v>
      </c>
    </row>
    <row r="10641" spans="1:34" ht="10.95" customHeight="1" outlineLevel="1" x14ac:dyDescent="0.25">
      <c r="A10641" t="s">
        <v>1710</v>
      </c>
      <c r="C10641" s="3" t="s">
        <v>12986</v>
      </c>
      <c r="D10641" s="3">
        <v>303</v>
      </c>
      <c r="E10641" s="9">
        <v>1911</v>
      </c>
      <c r="F10641" s="7" t="s">
        <v>6004</v>
      </c>
      <c r="G10641" s="7" t="s">
        <v>2294</v>
      </c>
      <c r="H10641" s="8" t="s">
        <v>5511</v>
      </c>
      <c r="I10641" s="8" t="s">
        <v>16720</v>
      </c>
      <c r="J10641" s="19">
        <v>3</v>
      </c>
      <c r="K10641" s="19" t="s">
        <v>7736</v>
      </c>
      <c r="L10641" s="11">
        <v>1.3</v>
      </c>
      <c r="M10641" s="11"/>
      <c r="N10641" s="24"/>
      <c r="P10641" s="32"/>
      <c r="T10641" s="19"/>
      <c r="U10641" s="3">
        <v>271</v>
      </c>
      <c r="X10641" t="str">
        <f t="shared" si="646"/>
        <v/>
      </c>
      <c r="Z10641" t="str">
        <f t="shared" si="647"/>
        <v/>
      </c>
      <c r="AB10641" s="9"/>
      <c r="AC10641" t="s">
        <v>5511</v>
      </c>
      <c r="AD10641">
        <f t="shared" si="645"/>
        <v>0</v>
      </c>
      <c r="AF10641" s="3"/>
      <c r="AG10641" t="s">
        <v>1712</v>
      </c>
      <c r="AH10641" s="9" t="s">
        <v>4613</v>
      </c>
    </row>
    <row r="10642" spans="1:34" ht="10.95" customHeight="1" outlineLevel="1" x14ac:dyDescent="0.25">
      <c r="A10642" t="s">
        <v>1710</v>
      </c>
      <c r="C10642" s="3" t="s">
        <v>12986</v>
      </c>
      <c r="D10642" s="3" t="s">
        <v>1084</v>
      </c>
      <c r="E10642" s="9">
        <v>1911</v>
      </c>
      <c r="F10642" s="7" t="s">
        <v>4439</v>
      </c>
      <c r="G10642" s="7" t="s">
        <v>2294</v>
      </c>
      <c r="H10642" s="8" t="s">
        <v>5511</v>
      </c>
      <c r="I10642" s="8" t="s">
        <v>16720</v>
      </c>
      <c r="J10642" s="19">
        <v>3</v>
      </c>
      <c r="K10642" s="19" t="s">
        <v>20092</v>
      </c>
      <c r="L10642" s="11"/>
      <c r="M10642" s="11"/>
      <c r="N10642" s="24"/>
      <c r="P10642" s="32"/>
      <c r="T10642" s="19"/>
      <c r="U10642" s="3" t="s">
        <v>520</v>
      </c>
      <c r="W10642" t="s">
        <v>7738</v>
      </c>
      <c r="X10642" t="str">
        <f t="shared" si="646"/>
        <v/>
      </c>
      <c r="Z10642" t="str">
        <f t="shared" si="647"/>
        <v/>
      </c>
      <c r="AB10642" s="9"/>
      <c r="AC10642" t="s">
        <v>5511</v>
      </c>
      <c r="AD10642">
        <f t="shared" si="645"/>
        <v>0</v>
      </c>
      <c r="AF10642" s="3"/>
      <c r="AG10642" t="s">
        <v>1712</v>
      </c>
      <c r="AH10642" s="9" t="s">
        <v>4613</v>
      </c>
    </row>
    <row r="10643" spans="1:34" ht="10.95" customHeight="1" outlineLevel="1" x14ac:dyDescent="0.25">
      <c r="A10643" t="s">
        <v>1710</v>
      </c>
      <c r="C10643" s="3" t="s">
        <v>12986</v>
      </c>
      <c r="D10643" s="3" t="s">
        <v>16927</v>
      </c>
      <c r="E10643" s="9">
        <v>1911</v>
      </c>
      <c r="F10643" s="7" t="s">
        <v>5441</v>
      </c>
      <c r="G10643" s="7" t="s">
        <v>2294</v>
      </c>
      <c r="H10643" s="8" t="s">
        <v>5511</v>
      </c>
      <c r="I10643" s="8" t="s">
        <v>16720</v>
      </c>
      <c r="J10643" s="19">
        <v>3</v>
      </c>
      <c r="K10643" s="19" t="s">
        <v>20092</v>
      </c>
      <c r="L10643" s="11"/>
      <c r="M10643" s="11"/>
      <c r="N10643" s="24"/>
      <c r="P10643" s="32"/>
      <c r="T10643" s="19"/>
      <c r="U10643" s="3" t="s">
        <v>4183</v>
      </c>
      <c r="X10643" t="str">
        <f t="shared" si="646"/>
        <v/>
      </c>
      <c r="Z10643" t="str">
        <f t="shared" si="647"/>
        <v/>
      </c>
      <c r="AB10643" s="9"/>
      <c r="AC10643" t="s">
        <v>5511</v>
      </c>
      <c r="AD10643">
        <f t="shared" si="645"/>
        <v>0</v>
      </c>
      <c r="AF10643" s="3"/>
      <c r="AG10643" t="s">
        <v>1712</v>
      </c>
      <c r="AH10643" s="9" t="s">
        <v>4925</v>
      </c>
    </row>
    <row r="10644" spans="1:34" ht="10.95" customHeight="1" outlineLevel="1" x14ac:dyDescent="0.25">
      <c r="A10644" t="s">
        <v>1710</v>
      </c>
      <c r="C10644" s="3" t="s">
        <v>12986</v>
      </c>
      <c r="D10644" s="3" t="s">
        <v>16928</v>
      </c>
      <c r="E10644" s="9">
        <v>1911</v>
      </c>
      <c r="F10644" s="7" t="s">
        <v>6005</v>
      </c>
      <c r="G10644" s="7" t="s">
        <v>2294</v>
      </c>
      <c r="H10644" s="8" t="s">
        <v>5511</v>
      </c>
      <c r="I10644" s="8" t="s">
        <v>16720</v>
      </c>
      <c r="J10644" s="19">
        <v>3</v>
      </c>
      <c r="K10644" s="19" t="s">
        <v>20092</v>
      </c>
      <c r="L10644" s="11"/>
      <c r="M10644" s="11"/>
      <c r="N10644" s="24"/>
      <c r="P10644" s="32"/>
      <c r="T10644" s="19"/>
      <c r="U10644" s="3" t="s">
        <v>1904</v>
      </c>
      <c r="X10644" t="str">
        <f t="shared" si="646"/>
        <v/>
      </c>
      <c r="Z10644" t="str">
        <f t="shared" si="647"/>
        <v/>
      </c>
      <c r="AB10644" s="9"/>
      <c r="AC10644" t="s">
        <v>5511</v>
      </c>
      <c r="AD10644">
        <f t="shared" si="645"/>
        <v>0</v>
      </c>
      <c r="AF10644" s="3"/>
      <c r="AG10644" t="s">
        <v>1712</v>
      </c>
      <c r="AH10644" s="9" t="s">
        <v>4925</v>
      </c>
    </row>
    <row r="10645" spans="1:34" ht="10.95" customHeight="1" outlineLevel="1" x14ac:dyDescent="0.25">
      <c r="A10645" t="s">
        <v>1710</v>
      </c>
      <c r="C10645" s="3" t="s">
        <v>12986</v>
      </c>
      <c r="D10645" s="3" t="s">
        <v>16929</v>
      </c>
      <c r="E10645" s="9">
        <v>1911</v>
      </c>
      <c r="F10645" s="7" t="s">
        <v>3716</v>
      </c>
      <c r="G10645" s="7" t="s">
        <v>2294</v>
      </c>
      <c r="H10645" s="8" t="s">
        <v>5511</v>
      </c>
      <c r="I10645" s="8" t="s">
        <v>16720</v>
      </c>
      <c r="J10645" s="19">
        <v>3</v>
      </c>
      <c r="K10645" s="19" t="s">
        <v>20092</v>
      </c>
      <c r="L10645" s="11"/>
      <c r="M10645" s="11"/>
      <c r="N10645" s="24"/>
      <c r="P10645" s="32"/>
      <c r="T10645" s="19"/>
      <c r="U10645" s="3" t="s">
        <v>1905</v>
      </c>
      <c r="W10645" t="s">
        <v>7738</v>
      </c>
      <c r="X10645" t="str">
        <f t="shared" si="646"/>
        <v/>
      </c>
      <c r="Z10645" t="str">
        <f t="shared" si="647"/>
        <v/>
      </c>
      <c r="AB10645" s="9"/>
      <c r="AC10645" t="s">
        <v>5511</v>
      </c>
      <c r="AD10645">
        <f t="shared" si="645"/>
        <v>0</v>
      </c>
      <c r="AF10645" s="3"/>
      <c r="AG10645" t="s">
        <v>1712</v>
      </c>
      <c r="AH10645" s="9" t="s">
        <v>4925</v>
      </c>
    </row>
    <row r="10646" spans="1:34" ht="10.95" customHeight="1" outlineLevel="1" x14ac:dyDescent="0.25">
      <c r="A10646" t="s">
        <v>1710</v>
      </c>
      <c r="C10646" s="3" t="s">
        <v>12986</v>
      </c>
      <c r="D10646" s="3" t="s">
        <v>16930</v>
      </c>
      <c r="E10646" s="9">
        <v>1911</v>
      </c>
      <c r="F10646" s="7" t="s">
        <v>6002</v>
      </c>
      <c r="G10646" s="7" t="s">
        <v>2294</v>
      </c>
      <c r="H10646" s="8" t="s">
        <v>5511</v>
      </c>
      <c r="I10646" s="8" t="s">
        <v>16720</v>
      </c>
      <c r="J10646" s="19">
        <v>3</v>
      </c>
      <c r="K10646" s="19" t="s">
        <v>20092</v>
      </c>
      <c r="L10646" s="11"/>
      <c r="M10646" s="11"/>
      <c r="N10646" s="24"/>
      <c r="P10646" s="32"/>
      <c r="T10646" s="19"/>
      <c r="U10646" s="3" t="s">
        <v>1906</v>
      </c>
      <c r="W10646" t="s">
        <v>7738</v>
      </c>
      <c r="X10646" t="str">
        <f t="shared" si="646"/>
        <v/>
      </c>
      <c r="Z10646" t="str">
        <f t="shared" si="647"/>
        <v/>
      </c>
      <c r="AB10646" s="9"/>
      <c r="AC10646" t="s">
        <v>5511</v>
      </c>
      <c r="AD10646">
        <f t="shared" si="645"/>
        <v>0</v>
      </c>
      <c r="AF10646" s="3"/>
      <c r="AG10646" t="s">
        <v>1712</v>
      </c>
      <c r="AH10646" s="9" t="s">
        <v>4925</v>
      </c>
    </row>
    <row r="10647" spans="1:34" ht="10.95" customHeight="1" outlineLevel="1" x14ac:dyDescent="0.25">
      <c r="A10647" t="s">
        <v>1710</v>
      </c>
      <c r="C10647" s="3" t="s">
        <v>12986</v>
      </c>
      <c r="D10647" s="3" t="s">
        <v>16931</v>
      </c>
      <c r="E10647" s="9">
        <v>1911</v>
      </c>
      <c r="F10647" s="7" t="s">
        <v>4413</v>
      </c>
      <c r="G10647" s="7" t="s">
        <v>2294</v>
      </c>
      <c r="H10647" s="8" t="s">
        <v>5511</v>
      </c>
      <c r="I10647" s="8" t="s">
        <v>16720</v>
      </c>
      <c r="J10647" s="19">
        <v>3</v>
      </c>
      <c r="K10647" s="19" t="s">
        <v>20092</v>
      </c>
      <c r="L10647" s="11"/>
      <c r="M10647" s="11"/>
      <c r="N10647" s="24"/>
      <c r="P10647" s="32"/>
      <c r="T10647" s="19"/>
      <c r="U10647" s="3" t="s">
        <v>1907</v>
      </c>
      <c r="W10647" t="s">
        <v>7738</v>
      </c>
      <c r="X10647" t="str">
        <f t="shared" si="646"/>
        <v/>
      </c>
      <c r="Z10647" t="str">
        <f t="shared" si="647"/>
        <v/>
      </c>
      <c r="AB10647" s="9"/>
      <c r="AC10647" t="s">
        <v>5511</v>
      </c>
      <c r="AD10647">
        <f t="shared" si="645"/>
        <v>0</v>
      </c>
      <c r="AF10647" s="3"/>
      <c r="AG10647" t="s">
        <v>1712</v>
      </c>
      <c r="AH10647" s="9" t="s">
        <v>4925</v>
      </c>
    </row>
    <row r="10648" spans="1:34" ht="10.95" customHeight="1" outlineLevel="1" x14ac:dyDescent="0.25">
      <c r="A10648" t="s">
        <v>1710</v>
      </c>
      <c r="C10648" s="3" t="s">
        <v>12986</v>
      </c>
      <c r="D10648" s="3" t="s">
        <v>16932</v>
      </c>
      <c r="E10648" s="9">
        <v>1911</v>
      </c>
      <c r="F10648" s="7" t="s">
        <v>6471</v>
      </c>
      <c r="G10648" s="7" t="s">
        <v>2294</v>
      </c>
      <c r="H10648" s="8" t="s">
        <v>5511</v>
      </c>
      <c r="I10648" s="8" t="s">
        <v>16720</v>
      </c>
      <c r="J10648" s="19">
        <v>3</v>
      </c>
      <c r="K10648" s="19" t="s">
        <v>20092</v>
      </c>
      <c r="L10648" s="11"/>
      <c r="M10648" s="11"/>
      <c r="N10648" s="24"/>
      <c r="P10648" s="32"/>
      <c r="T10648" s="19"/>
      <c r="U10648" s="3" t="s">
        <v>4346</v>
      </c>
      <c r="W10648" t="s">
        <v>7738</v>
      </c>
      <c r="X10648" t="str">
        <f t="shared" si="646"/>
        <v/>
      </c>
      <c r="Z10648" t="str">
        <f t="shared" si="647"/>
        <v/>
      </c>
      <c r="AB10648" s="9"/>
      <c r="AC10648" t="s">
        <v>5511</v>
      </c>
      <c r="AD10648">
        <f t="shared" si="645"/>
        <v>0</v>
      </c>
      <c r="AF10648" s="3"/>
      <c r="AG10648" t="s">
        <v>1712</v>
      </c>
      <c r="AH10648" s="9" t="s">
        <v>4925</v>
      </c>
    </row>
    <row r="10649" spans="1:34" ht="10.95" customHeight="1" outlineLevel="1" x14ac:dyDescent="0.25">
      <c r="A10649" t="s">
        <v>1710</v>
      </c>
      <c r="C10649" s="3" t="s">
        <v>12986</v>
      </c>
      <c r="D10649" s="3">
        <v>304</v>
      </c>
      <c r="E10649" s="9">
        <v>1911</v>
      </c>
      <c r="F10649" s="7" t="s">
        <v>4415</v>
      </c>
      <c r="G10649" s="7" t="s">
        <v>4525</v>
      </c>
      <c r="H10649" s="8" t="s">
        <v>5511</v>
      </c>
      <c r="I10649" s="8" t="s">
        <v>16721</v>
      </c>
      <c r="J10649" s="19">
        <v>3</v>
      </c>
      <c r="K10649" s="19" t="s">
        <v>7736</v>
      </c>
      <c r="L10649" s="11">
        <v>1.3</v>
      </c>
      <c r="M10649" s="11"/>
      <c r="N10649" s="24"/>
      <c r="P10649" s="32"/>
      <c r="T10649" s="19"/>
      <c r="U10649" s="3">
        <v>272</v>
      </c>
      <c r="X10649" t="str">
        <f t="shared" si="646"/>
        <v/>
      </c>
      <c r="Z10649" t="str">
        <f t="shared" si="647"/>
        <v/>
      </c>
      <c r="AB10649" s="9"/>
      <c r="AC10649" t="s">
        <v>5511</v>
      </c>
      <c r="AD10649">
        <f t="shared" si="645"/>
        <v>0</v>
      </c>
      <c r="AF10649" s="3"/>
      <c r="AG10649" t="s">
        <v>1712</v>
      </c>
      <c r="AH10649" s="9" t="s">
        <v>4925</v>
      </c>
    </row>
    <row r="10650" spans="1:34" ht="10.95" customHeight="1" outlineLevel="1" x14ac:dyDescent="0.25">
      <c r="A10650" t="s">
        <v>1710</v>
      </c>
      <c r="C10650" s="3" t="s">
        <v>12986</v>
      </c>
      <c r="D10650" s="3" t="s">
        <v>16933</v>
      </c>
      <c r="E10650" s="9">
        <v>1911</v>
      </c>
      <c r="F10650" s="7" t="s">
        <v>3102</v>
      </c>
      <c r="G10650" s="7" t="s">
        <v>4525</v>
      </c>
      <c r="H10650" s="8" t="s">
        <v>5511</v>
      </c>
      <c r="I10650" s="8" t="s">
        <v>16721</v>
      </c>
      <c r="J10650" s="19">
        <v>3</v>
      </c>
      <c r="K10650" s="19" t="s">
        <v>20092</v>
      </c>
      <c r="L10650" s="11"/>
      <c r="M10650" s="11"/>
      <c r="N10650" s="24"/>
      <c r="P10650" s="32"/>
      <c r="T10650" s="19"/>
      <c r="U10650" s="3" t="s">
        <v>4347</v>
      </c>
      <c r="W10650" t="s">
        <v>7738</v>
      </c>
      <c r="X10650" t="str">
        <f t="shared" si="646"/>
        <v/>
      </c>
      <c r="Z10650" t="str">
        <f t="shared" si="647"/>
        <v/>
      </c>
      <c r="AB10650" s="9"/>
      <c r="AC10650" t="s">
        <v>5511</v>
      </c>
      <c r="AD10650">
        <f t="shared" si="645"/>
        <v>0</v>
      </c>
      <c r="AF10650" s="3"/>
      <c r="AG10650" t="s">
        <v>1712</v>
      </c>
      <c r="AH10650" s="9" t="s">
        <v>4925</v>
      </c>
    </row>
    <row r="10651" spans="1:34" ht="10.95" customHeight="1" outlineLevel="1" x14ac:dyDescent="0.25">
      <c r="A10651" t="s">
        <v>1710</v>
      </c>
      <c r="C10651" s="3" t="s">
        <v>12986</v>
      </c>
      <c r="D10651" s="3">
        <v>305</v>
      </c>
      <c r="E10651" s="9">
        <v>1911</v>
      </c>
      <c r="F10651" s="7" t="s">
        <v>4416</v>
      </c>
      <c r="G10651" s="7" t="s">
        <v>2019</v>
      </c>
      <c r="H10651" s="8" t="s">
        <v>5511</v>
      </c>
      <c r="I10651" s="8" t="s">
        <v>16722</v>
      </c>
      <c r="J10651" s="19">
        <v>3</v>
      </c>
      <c r="K10651" s="19" t="s">
        <v>7736</v>
      </c>
      <c r="L10651" s="11">
        <v>1.3</v>
      </c>
      <c r="M10651" s="11"/>
      <c r="N10651" s="24"/>
      <c r="P10651" s="32"/>
      <c r="T10651" s="19"/>
      <c r="U10651" s="3">
        <v>273</v>
      </c>
      <c r="W10651" t="s">
        <v>7738</v>
      </c>
      <c r="X10651" t="str">
        <f t="shared" si="646"/>
        <v/>
      </c>
      <c r="Z10651" t="str">
        <f t="shared" si="647"/>
        <v/>
      </c>
      <c r="AB10651" s="9"/>
      <c r="AC10651" t="s">
        <v>5511</v>
      </c>
      <c r="AD10651">
        <f t="shared" si="645"/>
        <v>0</v>
      </c>
      <c r="AF10651" s="3"/>
      <c r="AG10651" t="s">
        <v>1712</v>
      </c>
      <c r="AH10651" s="9" t="s">
        <v>4925</v>
      </c>
    </row>
    <row r="10652" spans="1:34" ht="10.95" customHeight="1" outlineLevel="1" x14ac:dyDescent="0.25">
      <c r="A10652" t="s">
        <v>1710</v>
      </c>
      <c r="C10652" s="3" t="s">
        <v>12986</v>
      </c>
      <c r="D10652" s="3">
        <v>306</v>
      </c>
      <c r="E10652" s="9">
        <v>1911</v>
      </c>
      <c r="F10652" s="7" t="s">
        <v>4436</v>
      </c>
      <c r="G10652" s="7" t="s">
        <v>684</v>
      </c>
      <c r="H10652" s="8" t="s">
        <v>5511</v>
      </c>
      <c r="I10652" s="8" t="s">
        <v>16722</v>
      </c>
      <c r="J10652" s="19">
        <v>3</v>
      </c>
      <c r="K10652" s="19" t="s">
        <v>7738</v>
      </c>
      <c r="L10652" s="11"/>
      <c r="M10652" s="11"/>
      <c r="N10652" s="24"/>
      <c r="P10652" s="32"/>
      <c r="T10652" s="19"/>
      <c r="U10652" s="3">
        <v>274</v>
      </c>
      <c r="X10652" t="str">
        <f t="shared" si="646"/>
        <v/>
      </c>
      <c r="Z10652" t="str">
        <f t="shared" si="647"/>
        <v/>
      </c>
      <c r="AB10652" s="9"/>
      <c r="AC10652" t="s">
        <v>5511</v>
      </c>
      <c r="AD10652">
        <f t="shared" si="645"/>
        <v>0</v>
      </c>
      <c r="AF10652" s="3"/>
      <c r="AG10652" t="s">
        <v>1712</v>
      </c>
      <c r="AH10652" s="9" t="s">
        <v>4925</v>
      </c>
    </row>
    <row r="10653" spans="1:34" ht="10.95" customHeight="1" outlineLevel="1" x14ac:dyDescent="0.25">
      <c r="A10653" t="s">
        <v>1710</v>
      </c>
      <c r="C10653" s="3" t="s">
        <v>12986</v>
      </c>
      <c r="D10653" s="3">
        <v>307</v>
      </c>
      <c r="E10653" s="9">
        <v>1911</v>
      </c>
      <c r="F10653" s="7" t="s">
        <v>4417</v>
      </c>
      <c r="G10653" s="7" t="s">
        <v>2159</v>
      </c>
      <c r="H10653" s="8" t="s">
        <v>5511</v>
      </c>
      <c r="I10653" s="8" t="s">
        <v>16722</v>
      </c>
      <c r="J10653" s="19">
        <v>3</v>
      </c>
      <c r="K10653" s="19" t="s">
        <v>7738</v>
      </c>
      <c r="L10653" s="11"/>
      <c r="M10653" s="11"/>
      <c r="N10653" s="24"/>
      <c r="P10653" s="32"/>
      <c r="T10653" s="19"/>
      <c r="U10653" s="3">
        <v>275</v>
      </c>
      <c r="X10653" t="str">
        <f t="shared" si="646"/>
        <v/>
      </c>
      <c r="Z10653" t="str">
        <f t="shared" si="647"/>
        <v/>
      </c>
      <c r="AB10653" s="9"/>
      <c r="AC10653" t="s">
        <v>5511</v>
      </c>
      <c r="AD10653">
        <f t="shared" si="645"/>
        <v>0</v>
      </c>
      <c r="AF10653" s="3"/>
      <c r="AG10653" t="s">
        <v>1712</v>
      </c>
      <c r="AH10653" s="9" t="s">
        <v>4925</v>
      </c>
    </row>
    <row r="10654" spans="1:34" ht="10.95" customHeight="1" outlineLevel="1" x14ac:dyDescent="0.25">
      <c r="A10654" t="s">
        <v>1710</v>
      </c>
      <c r="C10654" s="3" t="s">
        <v>12986</v>
      </c>
      <c r="D10654" s="3" t="s">
        <v>4065</v>
      </c>
      <c r="E10654" s="9">
        <v>1911</v>
      </c>
      <c r="F10654" s="7" t="s">
        <v>4417</v>
      </c>
      <c r="G10654" s="7" t="s">
        <v>2293</v>
      </c>
      <c r="H10654" s="8" t="s">
        <v>5511</v>
      </c>
      <c r="I10654" s="8"/>
      <c r="J10654" s="19">
        <v>3</v>
      </c>
      <c r="K10654" s="19" t="s">
        <v>7738</v>
      </c>
      <c r="L10654" s="11"/>
      <c r="M10654" s="11"/>
      <c r="N10654" s="24"/>
      <c r="P10654" s="32"/>
      <c r="T10654" s="19"/>
      <c r="U10654" s="3">
        <v>276</v>
      </c>
      <c r="X10654" t="str">
        <f t="shared" si="646"/>
        <v/>
      </c>
      <c r="Z10654" t="str">
        <f t="shared" si="647"/>
        <v/>
      </c>
      <c r="AB10654" s="9"/>
      <c r="AC10654" t="s">
        <v>5511</v>
      </c>
      <c r="AD10654">
        <f t="shared" si="645"/>
        <v>0</v>
      </c>
      <c r="AF10654" s="3"/>
      <c r="AG10654" t="s">
        <v>1712</v>
      </c>
      <c r="AH10654" s="9" t="s">
        <v>4925</v>
      </c>
    </row>
    <row r="10655" spans="1:34" ht="10.95" customHeight="1" outlineLevel="1" x14ac:dyDescent="0.25">
      <c r="A10655" t="s">
        <v>1710</v>
      </c>
      <c r="C10655" s="3" t="s">
        <v>12986</v>
      </c>
      <c r="D10655" s="3" t="s">
        <v>4065</v>
      </c>
      <c r="E10655" s="9">
        <v>1911</v>
      </c>
      <c r="F10655" s="7" t="s">
        <v>3102</v>
      </c>
      <c r="G10655" s="7" t="s">
        <v>2293</v>
      </c>
      <c r="H10655" s="8" t="s">
        <v>5511</v>
      </c>
      <c r="I10655" s="8"/>
      <c r="J10655" s="19">
        <v>3</v>
      </c>
      <c r="K10655" s="19" t="s">
        <v>20092</v>
      </c>
      <c r="L10655" s="11"/>
      <c r="M10655" s="11"/>
      <c r="N10655" s="24"/>
      <c r="P10655" s="32"/>
      <c r="T10655" s="19"/>
      <c r="U10655" s="3" t="s">
        <v>4348</v>
      </c>
      <c r="W10655" t="s">
        <v>7738</v>
      </c>
      <c r="X10655" t="str">
        <f t="shared" si="646"/>
        <v/>
      </c>
      <c r="Z10655" t="str">
        <f t="shared" si="647"/>
        <v/>
      </c>
      <c r="AB10655" s="9"/>
      <c r="AC10655" t="s">
        <v>5511</v>
      </c>
      <c r="AD10655">
        <f t="shared" si="645"/>
        <v>0</v>
      </c>
      <c r="AF10655" s="3"/>
      <c r="AG10655" t="s">
        <v>1712</v>
      </c>
      <c r="AH10655" s="9" t="s">
        <v>4925</v>
      </c>
    </row>
    <row r="10656" spans="1:34" ht="10.95" customHeight="1" outlineLevel="1" x14ac:dyDescent="0.25">
      <c r="A10656" t="s">
        <v>1710</v>
      </c>
      <c r="C10656" s="3" t="s">
        <v>12986</v>
      </c>
      <c r="D10656" s="3">
        <v>308</v>
      </c>
      <c r="E10656" s="9">
        <v>1911</v>
      </c>
      <c r="F10656" s="7" t="s">
        <v>4418</v>
      </c>
      <c r="G10656" s="7" t="s">
        <v>1676</v>
      </c>
      <c r="H10656" s="8" t="s">
        <v>5511</v>
      </c>
      <c r="I10656" s="8" t="s">
        <v>16722</v>
      </c>
      <c r="J10656" s="19">
        <v>3</v>
      </c>
      <c r="K10656" s="19" t="s">
        <v>7736</v>
      </c>
      <c r="L10656" s="11">
        <v>1.3</v>
      </c>
      <c r="M10656" s="11"/>
      <c r="N10656" s="24"/>
      <c r="P10656" s="32"/>
      <c r="T10656" s="19"/>
      <c r="U10656" s="3">
        <v>277</v>
      </c>
      <c r="X10656" t="str">
        <f t="shared" si="646"/>
        <v/>
      </c>
      <c r="Z10656" t="str">
        <f t="shared" si="647"/>
        <v/>
      </c>
      <c r="AB10656" s="9"/>
      <c r="AC10656" t="s">
        <v>5511</v>
      </c>
      <c r="AD10656">
        <f t="shared" si="645"/>
        <v>0</v>
      </c>
      <c r="AF10656" s="3"/>
      <c r="AG10656" t="s">
        <v>1712</v>
      </c>
      <c r="AH10656" s="9" t="s">
        <v>4925</v>
      </c>
    </row>
    <row r="10657" spans="1:34" ht="10.95" customHeight="1" outlineLevel="1" x14ac:dyDescent="0.25">
      <c r="A10657" t="s">
        <v>1710</v>
      </c>
      <c r="C10657" s="3" t="s">
        <v>12986</v>
      </c>
      <c r="D10657" s="3">
        <v>309</v>
      </c>
      <c r="E10657" s="9">
        <v>1911</v>
      </c>
      <c r="F10657" s="7" t="s">
        <v>2232</v>
      </c>
      <c r="G10657" s="7" t="s">
        <v>684</v>
      </c>
      <c r="H10657" s="8" t="s">
        <v>5511</v>
      </c>
      <c r="I10657" s="8" t="s">
        <v>16722</v>
      </c>
      <c r="J10657" s="19">
        <v>3</v>
      </c>
      <c r="K10657" s="19" t="s">
        <v>7736</v>
      </c>
      <c r="L10657" s="11">
        <v>1.3</v>
      </c>
      <c r="M10657" s="11"/>
      <c r="N10657" s="24"/>
      <c r="P10657" s="32"/>
      <c r="T10657" s="19"/>
      <c r="U10657" s="3">
        <v>278</v>
      </c>
      <c r="X10657" t="str">
        <f t="shared" si="646"/>
        <v/>
      </c>
      <c r="Z10657" t="str">
        <f t="shared" si="647"/>
        <v/>
      </c>
      <c r="AB10657" s="9"/>
      <c r="AC10657" t="s">
        <v>5511</v>
      </c>
      <c r="AD10657">
        <f t="shared" si="645"/>
        <v>0</v>
      </c>
      <c r="AF10657" s="3"/>
      <c r="AG10657" t="s">
        <v>1712</v>
      </c>
      <c r="AH10657" s="9" t="s">
        <v>4613</v>
      </c>
    </row>
    <row r="10658" spans="1:34" ht="10.95" customHeight="1" outlineLevel="1" x14ac:dyDescent="0.25">
      <c r="A10658" t="s">
        <v>1710</v>
      </c>
      <c r="C10658" s="3" t="s">
        <v>12986</v>
      </c>
      <c r="D10658" s="3">
        <v>310</v>
      </c>
      <c r="E10658" s="9">
        <v>1911</v>
      </c>
      <c r="F10658" s="7" t="s">
        <v>3717</v>
      </c>
      <c r="G10658" s="7" t="s">
        <v>2159</v>
      </c>
      <c r="H10658" s="8" t="s">
        <v>5511</v>
      </c>
      <c r="I10658" s="8" t="s">
        <v>16723</v>
      </c>
      <c r="J10658" s="19">
        <v>3</v>
      </c>
      <c r="K10658" s="19" t="s">
        <v>7738</v>
      </c>
      <c r="L10658" s="11"/>
      <c r="M10658" s="11"/>
      <c r="N10658" s="24"/>
      <c r="P10658" s="32"/>
      <c r="T10658" s="19"/>
      <c r="U10658" s="3">
        <v>279</v>
      </c>
      <c r="X10658" t="str">
        <f t="shared" si="646"/>
        <v/>
      </c>
      <c r="Z10658" t="str">
        <f t="shared" si="647"/>
        <v/>
      </c>
      <c r="AB10658" s="9"/>
      <c r="AC10658" t="s">
        <v>5511</v>
      </c>
      <c r="AD10658">
        <f t="shared" si="645"/>
        <v>0</v>
      </c>
      <c r="AF10658" s="3"/>
      <c r="AG10658" t="s">
        <v>1712</v>
      </c>
      <c r="AH10658" s="9" t="s">
        <v>4613</v>
      </c>
    </row>
    <row r="10659" spans="1:34" ht="10.95" customHeight="1" outlineLevel="1" x14ac:dyDescent="0.25">
      <c r="A10659" t="s">
        <v>1710</v>
      </c>
      <c r="C10659" s="3" t="s">
        <v>12986</v>
      </c>
      <c r="D10659" s="3" t="s">
        <v>802</v>
      </c>
      <c r="E10659" s="9">
        <v>1911</v>
      </c>
      <c r="F10659" s="7" t="s">
        <v>873</v>
      </c>
      <c r="G10659" s="7" t="s">
        <v>2159</v>
      </c>
      <c r="H10659" s="8" t="s">
        <v>5511</v>
      </c>
      <c r="I10659" s="8" t="s">
        <v>16723</v>
      </c>
      <c r="J10659" s="19">
        <v>3</v>
      </c>
      <c r="K10659" s="19" t="s">
        <v>20092</v>
      </c>
      <c r="L10659" s="11"/>
      <c r="M10659" s="11"/>
      <c r="N10659" s="24"/>
      <c r="P10659" s="32"/>
      <c r="T10659" s="19"/>
      <c r="U10659" s="3" t="s">
        <v>872</v>
      </c>
      <c r="X10659" t="str">
        <f t="shared" si="646"/>
        <v/>
      </c>
      <c r="Z10659" t="str">
        <f t="shared" si="647"/>
        <v/>
      </c>
      <c r="AB10659" s="9"/>
      <c r="AC10659" t="s">
        <v>5511</v>
      </c>
      <c r="AD10659">
        <f t="shared" si="645"/>
        <v>0</v>
      </c>
      <c r="AF10659" s="3"/>
      <c r="AG10659" t="s">
        <v>1712</v>
      </c>
      <c r="AH10659" s="9" t="s">
        <v>4925</v>
      </c>
    </row>
    <row r="10660" spans="1:34" ht="10.95" customHeight="1" outlineLevel="1" x14ac:dyDescent="0.25">
      <c r="A10660" t="s">
        <v>1710</v>
      </c>
      <c r="C10660" s="3" t="s">
        <v>12986</v>
      </c>
      <c r="D10660" s="3" t="s">
        <v>16934</v>
      </c>
      <c r="E10660" s="9">
        <v>1911</v>
      </c>
      <c r="F10660" s="7" t="s">
        <v>875</v>
      </c>
      <c r="G10660" s="7" t="s">
        <v>2159</v>
      </c>
      <c r="H10660" s="8" t="s">
        <v>5511</v>
      </c>
      <c r="I10660" s="8" t="s">
        <v>16723</v>
      </c>
      <c r="J10660" s="19">
        <v>3</v>
      </c>
      <c r="K10660" s="19" t="s">
        <v>20092</v>
      </c>
      <c r="L10660" s="11"/>
      <c r="M10660" s="11"/>
      <c r="N10660" s="24"/>
      <c r="P10660" s="32"/>
      <c r="T10660" s="19"/>
      <c r="U10660" s="3" t="s">
        <v>874</v>
      </c>
      <c r="W10660" t="s">
        <v>7738</v>
      </c>
      <c r="X10660" t="str">
        <f t="shared" si="646"/>
        <v/>
      </c>
      <c r="Z10660" t="str">
        <f t="shared" si="647"/>
        <v/>
      </c>
      <c r="AB10660" s="9"/>
      <c r="AC10660" t="s">
        <v>5511</v>
      </c>
      <c r="AD10660">
        <f t="shared" si="645"/>
        <v>0</v>
      </c>
      <c r="AF10660" s="3"/>
      <c r="AG10660" t="s">
        <v>1712</v>
      </c>
      <c r="AH10660" s="9" t="s">
        <v>4925</v>
      </c>
    </row>
    <row r="10661" spans="1:34" ht="10.95" customHeight="1" outlineLevel="1" x14ac:dyDescent="0.25">
      <c r="A10661" t="s">
        <v>1710</v>
      </c>
      <c r="C10661" s="3" t="s">
        <v>12986</v>
      </c>
      <c r="D10661" s="3" t="s">
        <v>16935</v>
      </c>
      <c r="E10661" s="9">
        <v>1911</v>
      </c>
      <c r="F10661" s="7" t="s">
        <v>6366</v>
      </c>
      <c r="G10661" s="7" t="s">
        <v>2159</v>
      </c>
      <c r="H10661" s="8" t="s">
        <v>5511</v>
      </c>
      <c r="I10661" s="8" t="s">
        <v>16723</v>
      </c>
      <c r="J10661" s="19">
        <v>3</v>
      </c>
      <c r="K10661" s="19" t="s">
        <v>20092</v>
      </c>
      <c r="L10661" s="11"/>
      <c r="M10661" s="11"/>
      <c r="N10661" s="24"/>
      <c r="P10661" s="32"/>
      <c r="T10661" s="19"/>
      <c r="U10661" s="3" t="s">
        <v>6365</v>
      </c>
      <c r="W10661" t="s">
        <v>7738</v>
      </c>
      <c r="X10661" t="str">
        <f t="shared" si="646"/>
        <v/>
      </c>
      <c r="Z10661" t="str">
        <f t="shared" si="647"/>
        <v/>
      </c>
      <c r="AB10661" s="9"/>
      <c r="AC10661" t="s">
        <v>5511</v>
      </c>
      <c r="AD10661">
        <f t="shared" si="645"/>
        <v>0</v>
      </c>
      <c r="AF10661" s="3"/>
      <c r="AG10661" t="s">
        <v>1712</v>
      </c>
      <c r="AH10661" s="9" t="s">
        <v>4623</v>
      </c>
    </row>
    <row r="10662" spans="1:34" ht="10.95" customHeight="1" outlineLevel="1" x14ac:dyDescent="0.25">
      <c r="A10662" t="s">
        <v>1710</v>
      </c>
      <c r="C10662" s="3" t="s">
        <v>12986</v>
      </c>
      <c r="D10662" s="3" t="s">
        <v>16936</v>
      </c>
      <c r="E10662" s="9">
        <v>1911</v>
      </c>
      <c r="F10662" s="7" t="s">
        <v>6471</v>
      </c>
      <c r="G10662" s="7" t="s">
        <v>2159</v>
      </c>
      <c r="H10662" s="8" t="s">
        <v>5511</v>
      </c>
      <c r="I10662" s="8" t="s">
        <v>16723</v>
      </c>
      <c r="J10662" s="19">
        <v>3</v>
      </c>
      <c r="K10662" s="19" t="s">
        <v>20092</v>
      </c>
      <c r="L10662" s="11"/>
      <c r="M10662" s="11"/>
      <c r="N10662" s="24"/>
      <c r="P10662" s="32"/>
      <c r="T10662" s="19"/>
      <c r="U10662" s="3" t="s">
        <v>6367</v>
      </c>
      <c r="W10662" t="s">
        <v>7738</v>
      </c>
      <c r="X10662" t="str">
        <f t="shared" si="646"/>
        <v/>
      </c>
      <c r="Z10662" t="str">
        <f t="shared" si="647"/>
        <v/>
      </c>
      <c r="AB10662" s="9"/>
      <c r="AC10662" t="s">
        <v>5511</v>
      </c>
      <c r="AD10662">
        <f t="shared" si="645"/>
        <v>0</v>
      </c>
      <c r="AF10662" s="3"/>
      <c r="AG10662" t="s">
        <v>1712</v>
      </c>
      <c r="AH10662" s="9" t="s">
        <v>4613</v>
      </c>
    </row>
    <row r="10663" spans="1:34" ht="10.95" customHeight="1" outlineLevel="1" x14ac:dyDescent="0.25">
      <c r="A10663" t="s">
        <v>1710</v>
      </c>
      <c r="C10663" s="3" t="s">
        <v>12986</v>
      </c>
      <c r="D10663" s="3" t="s">
        <v>16937</v>
      </c>
      <c r="E10663" s="9">
        <v>1911</v>
      </c>
      <c r="F10663" s="7" t="s">
        <v>88</v>
      </c>
      <c r="G10663" s="7" t="s">
        <v>2159</v>
      </c>
      <c r="H10663" s="8" t="s">
        <v>5511</v>
      </c>
      <c r="I10663" s="8" t="s">
        <v>16723</v>
      </c>
      <c r="J10663" s="19">
        <v>3</v>
      </c>
      <c r="K10663" s="19" t="s">
        <v>20092</v>
      </c>
      <c r="L10663" s="11"/>
      <c r="M10663" s="11"/>
      <c r="N10663" s="24"/>
      <c r="P10663" s="32"/>
      <c r="T10663" s="19"/>
      <c r="U10663" s="3" t="s">
        <v>811</v>
      </c>
      <c r="W10663" t="s">
        <v>7738</v>
      </c>
      <c r="X10663" t="str">
        <f t="shared" si="646"/>
        <v/>
      </c>
      <c r="Z10663" t="str">
        <f t="shared" si="647"/>
        <v/>
      </c>
      <c r="AB10663" s="9"/>
      <c r="AC10663" t="s">
        <v>5511</v>
      </c>
      <c r="AD10663">
        <f t="shared" si="645"/>
        <v>0</v>
      </c>
      <c r="AF10663" s="3"/>
      <c r="AG10663" t="s">
        <v>1712</v>
      </c>
      <c r="AH10663" s="9" t="s">
        <v>4925</v>
      </c>
    </row>
    <row r="10664" spans="1:34" ht="10.95" customHeight="1" outlineLevel="1" x14ac:dyDescent="0.25">
      <c r="A10664" t="s">
        <v>1710</v>
      </c>
      <c r="C10664" s="3" t="s">
        <v>12986</v>
      </c>
      <c r="D10664" s="3" t="s">
        <v>16938</v>
      </c>
      <c r="E10664" s="9">
        <v>1911</v>
      </c>
      <c r="F10664" s="7" t="s">
        <v>813</v>
      </c>
      <c r="G10664" s="7" t="s">
        <v>2159</v>
      </c>
      <c r="H10664" s="8" t="s">
        <v>5511</v>
      </c>
      <c r="I10664" s="8" t="s">
        <v>16723</v>
      </c>
      <c r="J10664" s="19">
        <v>3</v>
      </c>
      <c r="K10664" s="19" t="s">
        <v>20092</v>
      </c>
      <c r="L10664" s="11"/>
      <c r="M10664" s="11"/>
      <c r="N10664" s="24"/>
      <c r="P10664" s="32"/>
      <c r="T10664" s="19"/>
      <c r="U10664" s="3" t="s">
        <v>812</v>
      </c>
      <c r="W10664" t="s">
        <v>7738</v>
      </c>
      <c r="X10664" t="str">
        <f t="shared" si="646"/>
        <v/>
      </c>
      <c r="Z10664" t="str">
        <f t="shared" si="647"/>
        <v/>
      </c>
      <c r="AB10664" s="9"/>
      <c r="AC10664" t="s">
        <v>5511</v>
      </c>
      <c r="AD10664">
        <f t="shared" si="645"/>
        <v>0</v>
      </c>
      <c r="AF10664" s="3"/>
      <c r="AG10664" t="s">
        <v>1712</v>
      </c>
      <c r="AH10664" s="9" t="s">
        <v>4613</v>
      </c>
    </row>
    <row r="10665" spans="1:34" ht="10.95" customHeight="1" outlineLevel="1" x14ac:dyDescent="0.25">
      <c r="A10665" t="s">
        <v>1710</v>
      </c>
      <c r="C10665" s="3" t="s">
        <v>12986</v>
      </c>
      <c r="D10665" s="3" t="s">
        <v>4065</v>
      </c>
      <c r="E10665" s="9">
        <v>1911</v>
      </c>
      <c r="F10665" s="7" t="s">
        <v>3717</v>
      </c>
      <c r="G10665" s="7" t="s">
        <v>2159</v>
      </c>
      <c r="H10665" s="8" t="s">
        <v>5511</v>
      </c>
      <c r="I10665" s="8"/>
      <c r="J10665" s="19">
        <v>3</v>
      </c>
      <c r="K10665" s="19" t="s">
        <v>7738</v>
      </c>
      <c r="L10665" s="11"/>
      <c r="M10665" s="11"/>
      <c r="N10665" s="24"/>
      <c r="P10665" s="32"/>
      <c r="T10665" s="19"/>
      <c r="U10665" s="3">
        <v>280</v>
      </c>
      <c r="X10665" t="str">
        <f t="shared" si="646"/>
        <v/>
      </c>
      <c r="Z10665" t="str">
        <f t="shared" si="647"/>
        <v/>
      </c>
      <c r="AB10665" s="9"/>
      <c r="AC10665" t="s">
        <v>5511</v>
      </c>
      <c r="AD10665">
        <f t="shared" si="645"/>
        <v>0</v>
      </c>
      <c r="AF10665" s="3"/>
      <c r="AG10665" t="s">
        <v>1712</v>
      </c>
      <c r="AH10665" s="9" t="s">
        <v>4613</v>
      </c>
    </row>
    <row r="10666" spans="1:34" ht="10.95" customHeight="1" outlineLevel="1" x14ac:dyDescent="0.25">
      <c r="A10666" t="s">
        <v>1710</v>
      </c>
      <c r="C10666" s="3" t="s">
        <v>12986</v>
      </c>
      <c r="D10666" s="3" t="s">
        <v>4065</v>
      </c>
      <c r="E10666" s="9">
        <v>1911</v>
      </c>
      <c r="F10666" s="7" t="s">
        <v>5447</v>
      </c>
      <c r="G10666" s="7" t="s">
        <v>2159</v>
      </c>
      <c r="H10666" s="8" t="s">
        <v>5511</v>
      </c>
      <c r="I10666" s="8"/>
      <c r="J10666" s="19">
        <v>3</v>
      </c>
      <c r="K10666" s="19" t="s">
        <v>7738</v>
      </c>
      <c r="L10666" s="11"/>
      <c r="M10666" s="11"/>
      <c r="N10666" s="24"/>
      <c r="P10666" s="32"/>
      <c r="T10666" s="19"/>
      <c r="U10666" s="3" t="s">
        <v>814</v>
      </c>
      <c r="X10666" t="str">
        <f t="shared" si="646"/>
        <v/>
      </c>
      <c r="Z10666" t="str">
        <f t="shared" si="647"/>
        <v/>
      </c>
      <c r="AB10666" s="9"/>
      <c r="AC10666" t="s">
        <v>5511</v>
      </c>
      <c r="AD10666">
        <f t="shared" si="645"/>
        <v>0</v>
      </c>
      <c r="AF10666" s="3"/>
      <c r="AG10666" t="s">
        <v>1712</v>
      </c>
      <c r="AH10666" s="9" t="s">
        <v>4925</v>
      </c>
    </row>
    <row r="10667" spans="1:34" ht="10.95" customHeight="1" outlineLevel="1" x14ac:dyDescent="0.25">
      <c r="A10667" t="s">
        <v>1710</v>
      </c>
      <c r="C10667" s="3" t="s">
        <v>12986</v>
      </c>
      <c r="D10667" s="3" t="s">
        <v>4065</v>
      </c>
      <c r="E10667" s="9">
        <v>1911</v>
      </c>
      <c r="F10667" s="7" t="s">
        <v>875</v>
      </c>
      <c r="G10667" s="7" t="s">
        <v>2159</v>
      </c>
      <c r="H10667" s="8" t="s">
        <v>5511</v>
      </c>
      <c r="I10667" s="8"/>
      <c r="J10667" s="19">
        <v>3</v>
      </c>
      <c r="K10667" s="19" t="s">
        <v>7738</v>
      </c>
      <c r="L10667" s="11"/>
      <c r="M10667" s="11"/>
      <c r="N10667" s="24"/>
      <c r="P10667" s="32"/>
      <c r="T10667" s="19"/>
      <c r="U10667" s="3" t="s">
        <v>5448</v>
      </c>
      <c r="X10667" t="str">
        <f t="shared" si="646"/>
        <v/>
      </c>
      <c r="Z10667" t="str">
        <f t="shared" si="647"/>
        <v/>
      </c>
      <c r="AB10667" s="9"/>
      <c r="AC10667" t="s">
        <v>5511</v>
      </c>
      <c r="AD10667">
        <f t="shared" si="645"/>
        <v>0</v>
      </c>
      <c r="AF10667" s="3"/>
      <c r="AG10667" t="s">
        <v>1712</v>
      </c>
      <c r="AH10667" s="9" t="s">
        <v>4925</v>
      </c>
    </row>
    <row r="10668" spans="1:34" ht="10.95" customHeight="1" outlineLevel="1" x14ac:dyDescent="0.25">
      <c r="A10668" t="s">
        <v>1710</v>
      </c>
      <c r="C10668" s="3" t="s">
        <v>12986</v>
      </c>
      <c r="D10668" s="3" t="s">
        <v>4065</v>
      </c>
      <c r="E10668" s="9">
        <v>1911</v>
      </c>
      <c r="F10668" s="7" t="s">
        <v>6366</v>
      </c>
      <c r="G10668" s="7" t="s">
        <v>2159</v>
      </c>
      <c r="H10668" s="8" t="s">
        <v>5511</v>
      </c>
      <c r="I10668" s="8"/>
      <c r="J10668" s="19">
        <v>3</v>
      </c>
      <c r="K10668" s="19" t="s">
        <v>7738</v>
      </c>
      <c r="L10668" s="11"/>
      <c r="M10668" s="11"/>
      <c r="N10668" s="24"/>
      <c r="P10668" s="32"/>
      <c r="T10668" s="19"/>
      <c r="U10668" s="3" t="s">
        <v>5449</v>
      </c>
      <c r="W10668" t="s">
        <v>7738</v>
      </c>
      <c r="X10668" t="str">
        <f t="shared" si="646"/>
        <v/>
      </c>
      <c r="Z10668" t="str">
        <f t="shared" si="647"/>
        <v/>
      </c>
      <c r="AB10668" s="9"/>
      <c r="AC10668" t="s">
        <v>5511</v>
      </c>
      <c r="AD10668">
        <f t="shared" si="645"/>
        <v>0</v>
      </c>
      <c r="AF10668" s="3"/>
      <c r="AG10668" t="s">
        <v>1712</v>
      </c>
      <c r="AH10668" s="9" t="s">
        <v>4623</v>
      </c>
    </row>
    <row r="10669" spans="1:34" ht="10.95" customHeight="1" outlineLevel="1" x14ac:dyDescent="0.25">
      <c r="A10669" t="s">
        <v>1710</v>
      </c>
      <c r="C10669" s="3" t="s">
        <v>12986</v>
      </c>
      <c r="D10669" s="3" t="s">
        <v>4065</v>
      </c>
      <c r="E10669" s="9">
        <v>1911</v>
      </c>
      <c r="F10669" s="7" t="s">
        <v>6471</v>
      </c>
      <c r="G10669" s="7" t="s">
        <v>2159</v>
      </c>
      <c r="H10669" s="8" t="s">
        <v>5511</v>
      </c>
      <c r="I10669" s="8"/>
      <c r="J10669" s="19">
        <v>3</v>
      </c>
      <c r="K10669" s="19" t="s">
        <v>7738</v>
      </c>
      <c r="L10669" s="11"/>
      <c r="M10669" s="11"/>
      <c r="N10669" s="24"/>
      <c r="P10669" s="32"/>
      <c r="T10669" s="19"/>
      <c r="U10669" s="3" t="s">
        <v>5450</v>
      </c>
      <c r="W10669" t="s">
        <v>7738</v>
      </c>
      <c r="X10669" t="str">
        <f t="shared" si="646"/>
        <v/>
      </c>
      <c r="Z10669" t="str">
        <f t="shared" si="647"/>
        <v/>
      </c>
      <c r="AB10669" s="9"/>
      <c r="AC10669" t="s">
        <v>5511</v>
      </c>
      <c r="AD10669">
        <f t="shared" si="645"/>
        <v>0</v>
      </c>
      <c r="AF10669" s="3"/>
      <c r="AG10669" t="s">
        <v>1712</v>
      </c>
      <c r="AH10669" s="9" t="s">
        <v>4613</v>
      </c>
    </row>
    <row r="10670" spans="1:34" ht="10.95" customHeight="1" outlineLevel="1" x14ac:dyDescent="0.25">
      <c r="A10670" t="s">
        <v>1710</v>
      </c>
      <c r="C10670" s="3" t="s">
        <v>12986</v>
      </c>
      <c r="D10670" s="3" t="s">
        <v>4065</v>
      </c>
      <c r="E10670" s="9">
        <v>1911</v>
      </c>
      <c r="F10670" s="7" t="s">
        <v>88</v>
      </c>
      <c r="G10670" s="7" t="s">
        <v>2159</v>
      </c>
      <c r="H10670" s="8" t="s">
        <v>5511</v>
      </c>
      <c r="I10670" s="8"/>
      <c r="J10670" s="19">
        <v>3</v>
      </c>
      <c r="K10670" s="19" t="s">
        <v>7738</v>
      </c>
      <c r="L10670" s="11"/>
      <c r="M10670" s="11"/>
      <c r="N10670" s="24"/>
      <c r="P10670" s="32"/>
      <c r="T10670" s="19"/>
      <c r="U10670" s="3" t="s">
        <v>5451</v>
      </c>
      <c r="W10670" t="s">
        <v>7738</v>
      </c>
      <c r="X10670" t="str">
        <f t="shared" si="646"/>
        <v/>
      </c>
      <c r="Z10670" t="str">
        <f t="shared" si="647"/>
        <v/>
      </c>
      <c r="AB10670" s="9"/>
      <c r="AC10670" t="s">
        <v>5511</v>
      </c>
      <c r="AD10670">
        <f t="shared" si="645"/>
        <v>0</v>
      </c>
      <c r="AF10670" s="3"/>
      <c r="AG10670" t="s">
        <v>1712</v>
      </c>
      <c r="AH10670" s="9" t="s">
        <v>4925</v>
      </c>
    </row>
    <row r="10671" spans="1:34" ht="10.95" customHeight="1" outlineLevel="1" x14ac:dyDescent="0.25">
      <c r="A10671" t="s">
        <v>1710</v>
      </c>
      <c r="C10671" s="3" t="s">
        <v>12986</v>
      </c>
      <c r="D10671" s="3" t="s">
        <v>4065</v>
      </c>
      <c r="E10671" s="9">
        <v>1911</v>
      </c>
      <c r="F10671" s="7" t="s">
        <v>5453</v>
      </c>
      <c r="G10671" s="7" t="s">
        <v>2159</v>
      </c>
      <c r="H10671" s="8" t="s">
        <v>5511</v>
      </c>
      <c r="I10671" s="8"/>
      <c r="J10671" s="19">
        <v>3</v>
      </c>
      <c r="K10671" s="19" t="s">
        <v>7738</v>
      </c>
      <c r="L10671" s="11"/>
      <c r="M10671" s="11"/>
      <c r="N10671" s="24"/>
      <c r="P10671" s="32"/>
      <c r="T10671" s="19"/>
      <c r="U10671" s="3" t="s">
        <v>5452</v>
      </c>
      <c r="W10671" t="s">
        <v>7738</v>
      </c>
      <c r="X10671" t="str">
        <f t="shared" si="646"/>
        <v/>
      </c>
      <c r="Z10671" t="str">
        <f t="shared" si="647"/>
        <v/>
      </c>
      <c r="AB10671" s="9"/>
      <c r="AC10671" t="s">
        <v>5511</v>
      </c>
      <c r="AD10671">
        <f t="shared" si="645"/>
        <v>0</v>
      </c>
      <c r="AF10671" s="3"/>
      <c r="AG10671" t="s">
        <v>1712</v>
      </c>
      <c r="AH10671" s="9" t="s">
        <v>4925</v>
      </c>
    </row>
    <row r="10672" spans="1:34" ht="10.95" customHeight="1" outlineLevel="1" x14ac:dyDescent="0.25">
      <c r="A10672" t="s">
        <v>1710</v>
      </c>
      <c r="C10672" s="3" t="s">
        <v>12986</v>
      </c>
      <c r="D10672" s="3">
        <v>311</v>
      </c>
      <c r="E10672" s="9">
        <v>1911</v>
      </c>
      <c r="F10672" s="7" t="s">
        <v>22012</v>
      </c>
      <c r="G10672" s="7" t="s">
        <v>2159</v>
      </c>
      <c r="H10672" s="8" t="s">
        <v>5511</v>
      </c>
      <c r="I10672" s="8" t="s">
        <v>16723</v>
      </c>
      <c r="J10672" s="19">
        <v>3</v>
      </c>
      <c r="K10672" s="19" t="s">
        <v>7738</v>
      </c>
      <c r="L10672" s="11"/>
      <c r="M10672" s="11"/>
      <c r="N10672" s="24"/>
      <c r="P10672" s="32"/>
      <c r="T10672" s="19"/>
      <c r="U10672" s="3">
        <v>281</v>
      </c>
      <c r="X10672" t="str">
        <f t="shared" si="646"/>
        <v/>
      </c>
      <c r="Z10672" t="str">
        <f t="shared" si="647"/>
        <v/>
      </c>
      <c r="AB10672" s="9"/>
      <c r="AC10672" t="s">
        <v>5511</v>
      </c>
      <c r="AD10672">
        <f t="shared" si="645"/>
        <v>0</v>
      </c>
      <c r="AF10672" s="3"/>
      <c r="AG10672" t="s">
        <v>1712</v>
      </c>
      <c r="AH10672" s="9" t="s">
        <v>4613</v>
      </c>
    </row>
    <row r="10673" spans="1:34" ht="10.95" customHeight="1" outlineLevel="1" x14ac:dyDescent="0.25">
      <c r="A10673" t="s">
        <v>1710</v>
      </c>
      <c r="C10673" s="3" t="s">
        <v>12986</v>
      </c>
      <c r="D10673" s="3" t="s">
        <v>1339</v>
      </c>
      <c r="E10673" s="9">
        <v>1911</v>
      </c>
      <c r="F10673" s="7" t="s">
        <v>6471</v>
      </c>
      <c r="G10673" s="7" t="s">
        <v>2159</v>
      </c>
      <c r="H10673" s="8" t="s">
        <v>5511</v>
      </c>
      <c r="I10673" s="8" t="s">
        <v>16723</v>
      </c>
      <c r="J10673" s="19">
        <v>3</v>
      </c>
      <c r="K10673" s="19" t="s">
        <v>20092</v>
      </c>
      <c r="L10673" s="11"/>
      <c r="M10673" s="11"/>
      <c r="N10673" s="24"/>
      <c r="P10673" s="32"/>
      <c r="T10673" s="19"/>
      <c r="U10673" s="3" t="s">
        <v>5454</v>
      </c>
      <c r="W10673" t="s">
        <v>7738</v>
      </c>
      <c r="X10673" t="str">
        <f t="shared" si="646"/>
        <v/>
      </c>
      <c r="Z10673" t="str">
        <f t="shared" si="647"/>
        <v/>
      </c>
      <c r="AB10673" s="9"/>
      <c r="AC10673" t="s">
        <v>5511</v>
      </c>
      <c r="AD10673">
        <f t="shared" si="645"/>
        <v>0</v>
      </c>
      <c r="AF10673" s="3"/>
      <c r="AG10673" t="s">
        <v>1712</v>
      </c>
      <c r="AH10673" s="9" t="s">
        <v>4613</v>
      </c>
    </row>
    <row r="10674" spans="1:34" ht="10.95" customHeight="1" outlineLevel="1" x14ac:dyDescent="0.25">
      <c r="A10674" t="s">
        <v>1710</v>
      </c>
      <c r="C10674" s="3" t="s">
        <v>12986</v>
      </c>
      <c r="D10674" s="3" t="s">
        <v>6151</v>
      </c>
      <c r="E10674" s="9">
        <v>1911</v>
      </c>
      <c r="F10674" s="7" t="s">
        <v>5453</v>
      </c>
      <c r="G10674" s="7" t="s">
        <v>2159</v>
      </c>
      <c r="H10674" s="8" t="s">
        <v>5511</v>
      </c>
      <c r="I10674" s="8" t="s">
        <v>16723</v>
      </c>
      <c r="J10674" s="19">
        <v>3</v>
      </c>
      <c r="K10674" s="19" t="s">
        <v>20092</v>
      </c>
      <c r="L10674" s="11"/>
      <c r="M10674" s="11"/>
      <c r="N10674" s="24"/>
      <c r="P10674" s="32"/>
      <c r="T10674" s="19"/>
      <c r="U10674" s="3" t="s">
        <v>5455</v>
      </c>
      <c r="W10674" t="s">
        <v>7738</v>
      </c>
      <c r="X10674" t="str">
        <f t="shared" si="646"/>
        <v/>
      </c>
      <c r="Z10674" t="str">
        <f t="shared" si="647"/>
        <v/>
      </c>
      <c r="AB10674" s="9"/>
      <c r="AC10674" t="s">
        <v>5511</v>
      </c>
      <c r="AD10674">
        <f t="shared" si="645"/>
        <v>0</v>
      </c>
      <c r="AF10674" s="3"/>
      <c r="AG10674" t="s">
        <v>1712</v>
      </c>
      <c r="AH10674" s="9" t="s">
        <v>4925</v>
      </c>
    </row>
    <row r="10675" spans="1:34" ht="10.95" customHeight="1" outlineLevel="1" x14ac:dyDescent="0.25">
      <c r="A10675" t="s">
        <v>1710</v>
      </c>
      <c r="C10675" s="3" t="s">
        <v>12986</v>
      </c>
      <c r="D10675" s="3" t="s">
        <v>16939</v>
      </c>
      <c r="E10675" s="9">
        <v>1911</v>
      </c>
      <c r="F10675" s="7" t="s">
        <v>3235</v>
      </c>
      <c r="G10675" s="7" t="s">
        <v>2159</v>
      </c>
      <c r="H10675" s="8" t="s">
        <v>5511</v>
      </c>
      <c r="I10675" s="8" t="s">
        <v>16723</v>
      </c>
      <c r="J10675" s="19">
        <v>3</v>
      </c>
      <c r="K10675" s="19" t="s">
        <v>20092</v>
      </c>
      <c r="L10675" s="11"/>
      <c r="M10675" s="11"/>
      <c r="N10675" s="24"/>
      <c r="P10675" s="32"/>
      <c r="T10675" s="19"/>
      <c r="U10675" s="3" t="s">
        <v>5456</v>
      </c>
      <c r="W10675" t="s">
        <v>7738</v>
      </c>
      <c r="X10675" t="str">
        <f t="shared" si="646"/>
        <v/>
      </c>
      <c r="Z10675" t="str">
        <f t="shared" si="647"/>
        <v/>
      </c>
      <c r="AB10675" s="9"/>
      <c r="AC10675" t="s">
        <v>5511</v>
      </c>
      <c r="AD10675">
        <f t="shared" si="645"/>
        <v>0</v>
      </c>
      <c r="AF10675" s="3"/>
      <c r="AG10675" t="s">
        <v>1712</v>
      </c>
      <c r="AH10675" s="9"/>
    </row>
    <row r="10676" spans="1:34" ht="10.95" customHeight="1" outlineLevel="1" x14ac:dyDescent="0.25">
      <c r="A10676" t="s">
        <v>1710</v>
      </c>
      <c r="C10676" s="3" t="s">
        <v>12986</v>
      </c>
      <c r="D10676" s="3" t="s">
        <v>4065</v>
      </c>
      <c r="E10676" s="9">
        <v>1911</v>
      </c>
      <c r="F10676" s="7" t="s">
        <v>22012</v>
      </c>
      <c r="G10676" s="7" t="s">
        <v>2159</v>
      </c>
      <c r="H10676" s="8" t="s">
        <v>5511</v>
      </c>
      <c r="I10676" s="8"/>
      <c r="J10676" s="19">
        <v>3</v>
      </c>
      <c r="K10676" s="19" t="s">
        <v>7738</v>
      </c>
      <c r="L10676" s="11"/>
      <c r="M10676" s="11"/>
      <c r="N10676" s="24"/>
      <c r="P10676" s="32"/>
      <c r="T10676" s="19"/>
      <c r="U10676" s="3">
        <v>282</v>
      </c>
      <c r="X10676" t="str">
        <f t="shared" si="646"/>
        <v/>
      </c>
      <c r="Z10676" t="str">
        <f t="shared" si="647"/>
        <v/>
      </c>
      <c r="AB10676" s="9"/>
      <c r="AC10676" t="s">
        <v>5511</v>
      </c>
      <c r="AD10676">
        <f t="shared" si="645"/>
        <v>0</v>
      </c>
      <c r="AF10676" s="3"/>
      <c r="AG10676" t="s">
        <v>1712</v>
      </c>
      <c r="AH10676" s="9" t="s">
        <v>4613</v>
      </c>
    </row>
    <row r="10677" spans="1:34" ht="10.95" customHeight="1" outlineLevel="1" x14ac:dyDescent="0.25">
      <c r="A10677" t="s">
        <v>1710</v>
      </c>
      <c r="C10677" s="3" t="s">
        <v>12986</v>
      </c>
      <c r="D10677" s="3" t="s">
        <v>4065</v>
      </c>
      <c r="E10677" s="9">
        <v>1911</v>
      </c>
      <c r="F10677" s="7" t="s">
        <v>6471</v>
      </c>
      <c r="G10677" s="7" t="s">
        <v>2159</v>
      </c>
      <c r="H10677" s="8" t="s">
        <v>5511</v>
      </c>
      <c r="I10677" s="8"/>
      <c r="J10677" s="19">
        <v>3</v>
      </c>
      <c r="K10677" s="19" t="s">
        <v>7738</v>
      </c>
      <c r="L10677" s="11"/>
      <c r="M10677" s="11"/>
      <c r="N10677" s="24"/>
      <c r="P10677" s="32"/>
      <c r="T10677" s="19"/>
      <c r="U10677" s="3" t="s">
        <v>3236</v>
      </c>
      <c r="X10677" t="str">
        <f t="shared" si="646"/>
        <v/>
      </c>
      <c r="Z10677" t="str">
        <f t="shared" si="647"/>
        <v/>
      </c>
      <c r="AB10677" s="9"/>
      <c r="AC10677" t="s">
        <v>5511</v>
      </c>
      <c r="AD10677">
        <f t="shared" si="645"/>
        <v>0</v>
      </c>
      <c r="AF10677" s="3"/>
      <c r="AG10677" t="s">
        <v>1712</v>
      </c>
      <c r="AH10677" s="9" t="s">
        <v>4613</v>
      </c>
    </row>
    <row r="10678" spans="1:34" ht="10.95" customHeight="1" outlineLevel="1" x14ac:dyDescent="0.25">
      <c r="A10678" t="s">
        <v>1710</v>
      </c>
      <c r="C10678" s="3" t="s">
        <v>12986</v>
      </c>
      <c r="D10678" s="3" t="s">
        <v>4065</v>
      </c>
      <c r="E10678" s="9">
        <v>1911</v>
      </c>
      <c r="F10678" s="7" t="s">
        <v>5453</v>
      </c>
      <c r="G10678" s="7" t="s">
        <v>2159</v>
      </c>
      <c r="H10678" s="8" t="s">
        <v>5511</v>
      </c>
      <c r="I10678" s="8"/>
      <c r="J10678" s="19">
        <v>3</v>
      </c>
      <c r="K10678" s="19" t="s">
        <v>7738</v>
      </c>
      <c r="L10678" s="11"/>
      <c r="M10678" s="11"/>
      <c r="N10678" s="24"/>
      <c r="P10678" s="32"/>
      <c r="T10678" s="19"/>
      <c r="U10678" s="3" t="s">
        <v>3237</v>
      </c>
      <c r="W10678" t="s">
        <v>7738</v>
      </c>
      <c r="X10678" t="str">
        <f t="shared" si="646"/>
        <v/>
      </c>
      <c r="Z10678" t="str">
        <f t="shared" si="647"/>
        <v/>
      </c>
      <c r="AB10678" s="9"/>
      <c r="AC10678" t="s">
        <v>5511</v>
      </c>
      <c r="AD10678">
        <f t="shared" si="645"/>
        <v>0</v>
      </c>
      <c r="AF10678" s="3"/>
      <c r="AG10678" t="s">
        <v>1712</v>
      </c>
      <c r="AH10678" s="9" t="s">
        <v>4925</v>
      </c>
    </row>
    <row r="10679" spans="1:34" ht="10.95" customHeight="1" outlineLevel="1" x14ac:dyDescent="0.25">
      <c r="A10679" t="s">
        <v>1710</v>
      </c>
      <c r="C10679" s="3" t="s">
        <v>12986</v>
      </c>
      <c r="D10679" s="3" t="s">
        <v>4065</v>
      </c>
      <c r="E10679" s="9">
        <v>1911</v>
      </c>
      <c r="F10679" s="7" t="s">
        <v>3235</v>
      </c>
      <c r="G10679" s="7" t="s">
        <v>2159</v>
      </c>
      <c r="H10679" s="8" t="s">
        <v>5511</v>
      </c>
      <c r="I10679" s="8"/>
      <c r="J10679" s="19">
        <v>3</v>
      </c>
      <c r="K10679" s="19" t="s">
        <v>7738</v>
      </c>
      <c r="L10679" s="11"/>
      <c r="M10679" s="11"/>
      <c r="N10679" s="24"/>
      <c r="P10679" s="32"/>
      <c r="T10679" s="19"/>
      <c r="U10679" s="3" t="s">
        <v>3238</v>
      </c>
      <c r="W10679" t="s">
        <v>7738</v>
      </c>
      <c r="X10679" t="str">
        <f t="shared" si="646"/>
        <v/>
      </c>
      <c r="Z10679" t="str">
        <f t="shared" si="647"/>
        <v/>
      </c>
      <c r="AB10679" s="9"/>
      <c r="AC10679" t="s">
        <v>5511</v>
      </c>
      <c r="AD10679">
        <f t="shared" si="645"/>
        <v>0</v>
      </c>
      <c r="AF10679" s="3"/>
      <c r="AG10679" t="s">
        <v>1712</v>
      </c>
      <c r="AH10679" s="9"/>
    </row>
    <row r="10680" spans="1:34" ht="10.95" customHeight="1" outlineLevel="1" x14ac:dyDescent="0.25">
      <c r="A10680" t="s">
        <v>1710</v>
      </c>
      <c r="C10680" s="3" t="s">
        <v>12986</v>
      </c>
      <c r="D10680" s="3">
        <v>312</v>
      </c>
      <c r="E10680" s="9">
        <v>1911</v>
      </c>
      <c r="F10680" s="7" t="s">
        <v>22013</v>
      </c>
      <c r="G10680" s="7" t="s">
        <v>2159</v>
      </c>
      <c r="H10680" s="8" t="s">
        <v>5511</v>
      </c>
      <c r="I10680" s="8" t="s">
        <v>16723</v>
      </c>
      <c r="J10680" s="19">
        <v>3</v>
      </c>
      <c r="K10680" s="19" t="s">
        <v>7738</v>
      </c>
      <c r="L10680" s="11"/>
      <c r="M10680" s="11"/>
      <c r="N10680" s="24"/>
      <c r="P10680" s="32"/>
      <c r="T10680" s="19"/>
      <c r="U10680" s="3">
        <v>283</v>
      </c>
      <c r="X10680" t="str">
        <f t="shared" si="646"/>
        <v/>
      </c>
      <c r="Z10680" t="str">
        <f t="shared" si="647"/>
        <v/>
      </c>
      <c r="AB10680" s="9"/>
      <c r="AC10680" t="s">
        <v>5511</v>
      </c>
      <c r="AD10680">
        <f t="shared" ref="AD10680:AD10743" si="648">COUNTIF(H10680,"*Fuji*")</f>
        <v>0</v>
      </c>
      <c r="AF10680" s="3"/>
      <c r="AG10680" t="s">
        <v>1712</v>
      </c>
      <c r="AH10680" s="9" t="s">
        <v>4613</v>
      </c>
    </row>
    <row r="10681" spans="1:34" ht="10.95" customHeight="1" outlineLevel="1" x14ac:dyDescent="0.25">
      <c r="A10681" t="s">
        <v>1710</v>
      </c>
      <c r="C10681" s="3" t="s">
        <v>12986</v>
      </c>
      <c r="D10681" s="3" t="s">
        <v>16940</v>
      </c>
      <c r="E10681" s="9">
        <v>1911</v>
      </c>
      <c r="F10681" s="7" t="s">
        <v>6471</v>
      </c>
      <c r="G10681" s="7" t="s">
        <v>2159</v>
      </c>
      <c r="H10681" s="8" t="s">
        <v>5511</v>
      </c>
      <c r="I10681" s="8" t="s">
        <v>16723</v>
      </c>
      <c r="J10681" s="19">
        <v>3</v>
      </c>
      <c r="K10681" s="19" t="s">
        <v>20092</v>
      </c>
      <c r="L10681" s="11"/>
      <c r="M10681" s="11"/>
      <c r="N10681" s="24"/>
      <c r="P10681" s="32"/>
      <c r="T10681" s="19"/>
      <c r="U10681" s="3" t="s">
        <v>4267</v>
      </c>
      <c r="W10681" t="s">
        <v>7738</v>
      </c>
      <c r="X10681" t="str">
        <f t="shared" si="646"/>
        <v/>
      </c>
      <c r="Z10681" t="str">
        <f t="shared" si="647"/>
        <v/>
      </c>
      <c r="AB10681" s="9"/>
      <c r="AC10681" t="s">
        <v>5511</v>
      </c>
      <c r="AD10681">
        <f t="shared" si="648"/>
        <v>0</v>
      </c>
      <c r="AF10681" s="3"/>
      <c r="AG10681" t="s">
        <v>1712</v>
      </c>
      <c r="AH10681" s="9" t="s">
        <v>4613</v>
      </c>
    </row>
    <row r="10682" spans="1:34" ht="10.95" customHeight="1" outlineLevel="1" x14ac:dyDescent="0.25">
      <c r="A10682" t="s">
        <v>1710</v>
      </c>
      <c r="C10682" s="3" t="s">
        <v>12986</v>
      </c>
      <c r="D10682" s="3" t="s">
        <v>16941</v>
      </c>
      <c r="E10682" s="9">
        <v>1911</v>
      </c>
      <c r="F10682" s="7" t="s">
        <v>5453</v>
      </c>
      <c r="G10682" s="7" t="s">
        <v>2159</v>
      </c>
      <c r="H10682" s="8" t="s">
        <v>5511</v>
      </c>
      <c r="I10682" s="8" t="s">
        <v>16723</v>
      </c>
      <c r="J10682" s="19">
        <v>3</v>
      </c>
      <c r="K10682" s="19" t="s">
        <v>20092</v>
      </c>
      <c r="L10682" s="11"/>
      <c r="M10682" s="11"/>
      <c r="N10682" s="24"/>
      <c r="P10682" s="32"/>
      <c r="T10682" s="19"/>
      <c r="U10682" s="3" t="s">
        <v>4268</v>
      </c>
      <c r="W10682" t="s">
        <v>7738</v>
      </c>
      <c r="X10682" t="str">
        <f t="shared" si="646"/>
        <v/>
      </c>
      <c r="Z10682" t="str">
        <f t="shared" si="647"/>
        <v/>
      </c>
      <c r="AB10682" s="9"/>
      <c r="AC10682" t="s">
        <v>5511</v>
      </c>
      <c r="AD10682">
        <f t="shared" si="648"/>
        <v>0</v>
      </c>
      <c r="AF10682" s="3"/>
      <c r="AG10682" t="s">
        <v>1712</v>
      </c>
      <c r="AH10682" s="9" t="s">
        <v>4925</v>
      </c>
    </row>
    <row r="10683" spans="1:34" ht="10.95" customHeight="1" outlineLevel="1" x14ac:dyDescent="0.25">
      <c r="A10683" t="s">
        <v>1710</v>
      </c>
      <c r="C10683" s="3" t="s">
        <v>12986</v>
      </c>
      <c r="D10683" s="3" t="s">
        <v>16942</v>
      </c>
      <c r="E10683" s="9">
        <v>1911</v>
      </c>
      <c r="F10683" s="7" t="s">
        <v>3235</v>
      </c>
      <c r="G10683" s="7" t="s">
        <v>2159</v>
      </c>
      <c r="H10683" s="8" t="s">
        <v>5511</v>
      </c>
      <c r="I10683" s="8" t="s">
        <v>16723</v>
      </c>
      <c r="J10683" s="19">
        <v>3</v>
      </c>
      <c r="K10683" s="19" t="s">
        <v>20092</v>
      </c>
      <c r="L10683" s="11"/>
      <c r="M10683" s="11"/>
      <c r="N10683" s="24"/>
      <c r="P10683" s="32"/>
      <c r="T10683" s="19"/>
      <c r="U10683" s="3" t="s">
        <v>3239</v>
      </c>
      <c r="W10683" t="s">
        <v>7738</v>
      </c>
      <c r="X10683" t="str">
        <f t="shared" si="646"/>
        <v/>
      </c>
      <c r="Z10683" t="str">
        <f t="shared" si="647"/>
        <v/>
      </c>
      <c r="AB10683" s="9"/>
      <c r="AC10683" t="s">
        <v>5511</v>
      </c>
      <c r="AD10683">
        <f t="shared" si="648"/>
        <v>0</v>
      </c>
      <c r="AF10683" s="3"/>
      <c r="AG10683" t="s">
        <v>1712</v>
      </c>
      <c r="AH10683" s="9" t="s">
        <v>4623</v>
      </c>
    </row>
    <row r="10684" spans="1:34" ht="10.95" customHeight="1" outlineLevel="1" x14ac:dyDescent="0.25">
      <c r="A10684" t="s">
        <v>1710</v>
      </c>
      <c r="C10684" s="3" t="s">
        <v>12986</v>
      </c>
      <c r="D10684" s="3" t="s">
        <v>16943</v>
      </c>
      <c r="E10684" s="9">
        <v>1911</v>
      </c>
      <c r="F10684" s="7" t="s">
        <v>6473</v>
      </c>
      <c r="G10684" s="7" t="s">
        <v>2159</v>
      </c>
      <c r="H10684" s="8" t="s">
        <v>5511</v>
      </c>
      <c r="I10684" s="8" t="s">
        <v>16723</v>
      </c>
      <c r="J10684" s="19">
        <v>3</v>
      </c>
      <c r="K10684" s="19" t="s">
        <v>20092</v>
      </c>
      <c r="L10684" s="11"/>
      <c r="M10684" s="11"/>
      <c r="N10684" s="24"/>
      <c r="P10684" s="32"/>
      <c r="T10684" s="19"/>
      <c r="U10684" s="3" t="s">
        <v>3240</v>
      </c>
      <c r="W10684" t="s">
        <v>7738</v>
      </c>
      <c r="X10684" t="str">
        <f t="shared" si="646"/>
        <v/>
      </c>
      <c r="Z10684" t="str">
        <f t="shared" si="647"/>
        <v/>
      </c>
      <c r="AB10684" s="9"/>
      <c r="AC10684" t="s">
        <v>5511</v>
      </c>
      <c r="AD10684">
        <f t="shared" si="648"/>
        <v>0</v>
      </c>
      <c r="AF10684" s="3"/>
      <c r="AG10684" t="s">
        <v>1712</v>
      </c>
      <c r="AH10684" s="9" t="s">
        <v>4925</v>
      </c>
    </row>
    <row r="10685" spans="1:34" ht="10.95" customHeight="1" outlineLevel="1" x14ac:dyDescent="0.25">
      <c r="A10685" t="s">
        <v>1710</v>
      </c>
      <c r="C10685" s="3" t="s">
        <v>12986</v>
      </c>
      <c r="D10685" s="3" t="s">
        <v>4065</v>
      </c>
      <c r="E10685" s="9">
        <v>1911</v>
      </c>
      <c r="F10685" s="7" t="s">
        <v>22013</v>
      </c>
      <c r="G10685" s="7" t="s">
        <v>2159</v>
      </c>
      <c r="H10685" s="8" t="s">
        <v>5511</v>
      </c>
      <c r="I10685" s="8"/>
      <c r="J10685" s="19">
        <v>3</v>
      </c>
      <c r="K10685" s="19" t="s">
        <v>7736</v>
      </c>
      <c r="L10685" s="11">
        <v>0.75</v>
      </c>
      <c r="M10685" s="11"/>
      <c r="N10685" s="24"/>
      <c r="P10685" s="32"/>
      <c r="T10685" s="19"/>
      <c r="U10685" s="3">
        <v>284</v>
      </c>
      <c r="X10685" t="str">
        <f t="shared" si="646"/>
        <v/>
      </c>
      <c r="Z10685" t="str">
        <f t="shared" si="647"/>
        <v/>
      </c>
      <c r="AB10685" s="9"/>
      <c r="AC10685" t="s">
        <v>5511</v>
      </c>
      <c r="AD10685">
        <f t="shared" si="648"/>
        <v>0</v>
      </c>
      <c r="AF10685" s="3"/>
      <c r="AG10685" t="s">
        <v>1712</v>
      </c>
      <c r="AH10685" s="9" t="s">
        <v>4613</v>
      </c>
    </row>
    <row r="10686" spans="1:34" ht="10.95" customHeight="1" outlineLevel="1" x14ac:dyDescent="0.25">
      <c r="A10686" t="s">
        <v>1710</v>
      </c>
      <c r="C10686" s="3" t="s">
        <v>12986</v>
      </c>
      <c r="D10686" s="3" t="s">
        <v>4065</v>
      </c>
      <c r="E10686" s="9">
        <v>1911</v>
      </c>
      <c r="F10686" s="7" t="s">
        <v>6471</v>
      </c>
      <c r="G10686" s="7" t="s">
        <v>2159</v>
      </c>
      <c r="H10686" s="8" t="s">
        <v>5511</v>
      </c>
      <c r="I10686" s="8"/>
      <c r="J10686" s="19">
        <v>3</v>
      </c>
      <c r="K10686" s="19" t="s">
        <v>7738</v>
      </c>
      <c r="L10686" s="11"/>
      <c r="M10686" s="11"/>
      <c r="N10686" s="24"/>
      <c r="P10686" s="32"/>
      <c r="T10686" s="19"/>
      <c r="U10686" s="3" t="s">
        <v>5405</v>
      </c>
      <c r="W10686" t="s">
        <v>7738</v>
      </c>
      <c r="X10686" t="str">
        <f t="shared" si="646"/>
        <v/>
      </c>
      <c r="Z10686" t="str">
        <f t="shared" si="647"/>
        <v/>
      </c>
      <c r="AB10686" s="9"/>
      <c r="AC10686" t="s">
        <v>5511</v>
      </c>
      <c r="AD10686">
        <f t="shared" si="648"/>
        <v>0</v>
      </c>
      <c r="AF10686" s="3"/>
      <c r="AG10686" t="s">
        <v>1712</v>
      </c>
      <c r="AH10686" s="9" t="s">
        <v>4613</v>
      </c>
    </row>
    <row r="10687" spans="1:34" ht="10.95" customHeight="1" outlineLevel="1" x14ac:dyDescent="0.25">
      <c r="A10687" t="s">
        <v>1710</v>
      </c>
      <c r="C10687" s="3" t="s">
        <v>12986</v>
      </c>
      <c r="D10687" s="3" t="s">
        <v>4065</v>
      </c>
      <c r="E10687" s="9">
        <v>1911</v>
      </c>
      <c r="F10687" s="7" t="s">
        <v>5453</v>
      </c>
      <c r="G10687" s="7" t="s">
        <v>2159</v>
      </c>
      <c r="H10687" s="8" t="s">
        <v>5511</v>
      </c>
      <c r="I10687" s="8"/>
      <c r="J10687" s="19">
        <v>3</v>
      </c>
      <c r="K10687" s="19" t="s">
        <v>7738</v>
      </c>
      <c r="L10687" s="11"/>
      <c r="M10687" s="11"/>
      <c r="N10687" s="24"/>
      <c r="P10687" s="32"/>
      <c r="T10687" s="19"/>
      <c r="U10687" s="3" t="s">
        <v>5406</v>
      </c>
      <c r="X10687" t="str">
        <f t="shared" si="646"/>
        <v/>
      </c>
      <c r="Z10687" t="str">
        <f t="shared" si="647"/>
        <v/>
      </c>
      <c r="AB10687" s="9"/>
      <c r="AC10687" t="s">
        <v>5511</v>
      </c>
      <c r="AD10687">
        <f t="shared" si="648"/>
        <v>0</v>
      </c>
      <c r="AF10687" s="3"/>
      <c r="AG10687" t="s">
        <v>1712</v>
      </c>
      <c r="AH10687" s="9" t="s">
        <v>4925</v>
      </c>
    </row>
    <row r="10688" spans="1:34" ht="10.95" customHeight="1" outlineLevel="1" x14ac:dyDescent="0.25">
      <c r="A10688" t="s">
        <v>1710</v>
      </c>
      <c r="C10688" s="3" t="s">
        <v>12986</v>
      </c>
      <c r="D10688" s="3" t="s">
        <v>4065</v>
      </c>
      <c r="E10688" s="9">
        <v>1911</v>
      </c>
      <c r="F10688" s="7" t="s">
        <v>6473</v>
      </c>
      <c r="G10688" s="7" t="s">
        <v>2159</v>
      </c>
      <c r="H10688" s="8" t="s">
        <v>5511</v>
      </c>
      <c r="I10688" s="8"/>
      <c r="J10688" s="19">
        <v>3</v>
      </c>
      <c r="K10688" s="19" t="s">
        <v>7738</v>
      </c>
      <c r="L10688" s="11"/>
      <c r="M10688" s="11"/>
      <c r="N10688" s="24"/>
      <c r="P10688" s="32"/>
      <c r="T10688" s="19"/>
      <c r="U10688" s="3" t="s">
        <v>5407</v>
      </c>
      <c r="X10688" t="str">
        <f t="shared" si="646"/>
        <v/>
      </c>
      <c r="Z10688" t="str">
        <f t="shared" si="647"/>
        <v/>
      </c>
      <c r="AB10688" s="9"/>
      <c r="AC10688" t="s">
        <v>5511</v>
      </c>
      <c r="AD10688">
        <f t="shared" si="648"/>
        <v>0</v>
      </c>
      <c r="AF10688" s="3"/>
      <c r="AG10688" t="s">
        <v>1712</v>
      </c>
      <c r="AH10688" s="9" t="s">
        <v>4925</v>
      </c>
    </row>
    <row r="10689" spans="1:34" ht="10.95" customHeight="1" outlineLevel="1" x14ac:dyDescent="0.25">
      <c r="A10689" t="s">
        <v>1710</v>
      </c>
      <c r="C10689" s="3" t="s">
        <v>12986</v>
      </c>
      <c r="D10689" s="3" t="s">
        <v>4065</v>
      </c>
      <c r="E10689" s="9">
        <v>1911</v>
      </c>
      <c r="F10689" s="7" t="s">
        <v>3235</v>
      </c>
      <c r="G10689" s="7" t="s">
        <v>2159</v>
      </c>
      <c r="H10689" s="8" t="s">
        <v>5511</v>
      </c>
      <c r="I10689" s="8"/>
      <c r="J10689" s="19">
        <v>3</v>
      </c>
      <c r="K10689" s="19" t="s">
        <v>7738</v>
      </c>
      <c r="L10689" s="11"/>
      <c r="M10689" s="11"/>
      <c r="N10689" s="24"/>
      <c r="P10689" s="32"/>
      <c r="T10689" s="19"/>
      <c r="U10689" s="3" t="s">
        <v>5408</v>
      </c>
      <c r="W10689" t="s">
        <v>7738</v>
      </c>
      <c r="X10689" t="str">
        <f t="shared" si="646"/>
        <v/>
      </c>
      <c r="Z10689" t="str">
        <f t="shared" si="647"/>
        <v/>
      </c>
      <c r="AB10689" s="9"/>
      <c r="AC10689" t="s">
        <v>5511</v>
      </c>
      <c r="AD10689">
        <f t="shared" si="648"/>
        <v>0</v>
      </c>
      <c r="AF10689" s="3"/>
      <c r="AG10689" t="s">
        <v>1712</v>
      </c>
      <c r="AH10689" s="9" t="s">
        <v>4623</v>
      </c>
    </row>
    <row r="10690" spans="1:34" ht="10.95" customHeight="1" outlineLevel="1" x14ac:dyDescent="0.25">
      <c r="A10690" t="s">
        <v>1710</v>
      </c>
      <c r="C10690" s="3" t="s">
        <v>12986</v>
      </c>
      <c r="D10690" s="3">
        <v>313</v>
      </c>
      <c r="E10690" s="9">
        <v>1911</v>
      </c>
      <c r="F10690" s="7" t="s">
        <v>10955</v>
      </c>
      <c r="G10690" s="7" t="s">
        <v>3834</v>
      </c>
      <c r="H10690" s="8" t="s">
        <v>5511</v>
      </c>
      <c r="I10690" s="8" t="s">
        <v>16723</v>
      </c>
      <c r="J10690" s="19">
        <v>3</v>
      </c>
      <c r="K10690" s="19" t="s">
        <v>7738</v>
      </c>
      <c r="L10690" s="11"/>
      <c r="M10690" s="11"/>
      <c r="N10690" s="24"/>
      <c r="P10690" s="32"/>
      <c r="T10690" s="19"/>
      <c r="U10690" s="3">
        <v>285</v>
      </c>
      <c r="X10690" t="str">
        <f t="shared" ref="X10690:X10753" si="649">IF(COUNTIF(F10690,"*fdc*"),1,"")</f>
        <v/>
      </c>
      <c r="Z10690" t="str">
        <f t="shared" ref="Z10690:Z10753" si="650">IF(COUNTIF(F10690,"*s/s*"),1,"")</f>
        <v/>
      </c>
      <c r="AB10690" s="9"/>
      <c r="AC10690" t="s">
        <v>5511</v>
      </c>
      <c r="AD10690">
        <f t="shared" si="648"/>
        <v>0</v>
      </c>
      <c r="AF10690" s="3"/>
      <c r="AG10690" t="s">
        <v>1712</v>
      </c>
      <c r="AH10690" s="9" t="s">
        <v>4613</v>
      </c>
    </row>
    <row r="10691" spans="1:34" ht="10.95" customHeight="1" outlineLevel="1" x14ac:dyDescent="0.25">
      <c r="A10691" t="s">
        <v>1710</v>
      </c>
      <c r="C10691" s="3" t="s">
        <v>12986</v>
      </c>
      <c r="D10691" s="3" t="s">
        <v>16944</v>
      </c>
      <c r="E10691" s="9">
        <v>1911</v>
      </c>
      <c r="F10691" s="7" t="s">
        <v>6471</v>
      </c>
      <c r="G10691" s="7" t="s">
        <v>3834</v>
      </c>
      <c r="H10691" s="8" t="s">
        <v>5511</v>
      </c>
      <c r="I10691" s="8" t="s">
        <v>16723</v>
      </c>
      <c r="J10691" s="19">
        <v>3</v>
      </c>
      <c r="K10691" s="19" t="s">
        <v>20092</v>
      </c>
      <c r="L10691" s="11"/>
      <c r="M10691" s="11"/>
      <c r="N10691" s="24"/>
      <c r="P10691" s="32"/>
      <c r="T10691" s="19"/>
      <c r="U10691" s="3" t="s">
        <v>6280</v>
      </c>
      <c r="W10691" t="s">
        <v>7738</v>
      </c>
      <c r="X10691" t="str">
        <f t="shared" si="649"/>
        <v/>
      </c>
      <c r="Z10691" t="str">
        <f t="shared" si="650"/>
        <v/>
      </c>
      <c r="AB10691" s="9"/>
      <c r="AC10691" t="s">
        <v>5511</v>
      </c>
      <c r="AD10691">
        <f t="shared" si="648"/>
        <v>0</v>
      </c>
      <c r="AF10691" s="3"/>
      <c r="AG10691" t="s">
        <v>1712</v>
      </c>
      <c r="AH10691" s="9" t="s">
        <v>4925</v>
      </c>
    </row>
    <row r="10692" spans="1:34" ht="10.95" customHeight="1" outlineLevel="1" x14ac:dyDescent="0.25">
      <c r="A10692" t="s">
        <v>1710</v>
      </c>
      <c r="C10692" s="3" t="s">
        <v>12986</v>
      </c>
      <c r="D10692" s="3" t="s">
        <v>16945</v>
      </c>
      <c r="E10692" s="9">
        <v>1911</v>
      </c>
      <c r="F10692" s="7" t="s">
        <v>5453</v>
      </c>
      <c r="G10692" s="7" t="s">
        <v>3834</v>
      </c>
      <c r="H10692" s="8" t="s">
        <v>5511</v>
      </c>
      <c r="I10692" s="8" t="s">
        <v>16723</v>
      </c>
      <c r="J10692" s="19">
        <v>3</v>
      </c>
      <c r="K10692" s="19" t="s">
        <v>20092</v>
      </c>
      <c r="L10692" s="11"/>
      <c r="M10692" s="11"/>
      <c r="N10692" s="24"/>
      <c r="P10692" s="32"/>
      <c r="T10692" s="19"/>
      <c r="U10692" s="3" t="s">
        <v>6281</v>
      </c>
      <c r="W10692" t="s">
        <v>7738</v>
      </c>
      <c r="X10692" t="str">
        <f t="shared" si="649"/>
        <v/>
      </c>
      <c r="Z10692" t="str">
        <f t="shared" si="650"/>
        <v/>
      </c>
      <c r="AB10692" s="9"/>
      <c r="AC10692" t="s">
        <v>5511</v>
      </c>
      <c r="AD10692">
        <f t="shared" si="648"/>
        <v>0</v>
      </c>
      <c r="AF10692" s="3"/>
      <c r="AG10692" t="s">
        <v>1712</v>
      </c>
      <c r="AH10692" s="9" t="s">
        <v>4925</v>
      </c>
    </row>
    <row r="10693" spans="1:34" ht="10.95" customHeight="1" outlineLevel="1" x14ac:dyDescent="0.25">
      <c r="A10693" t="s">
        <v>1710</v>
      </c>
      <c r="C10693" s="3" t="s">
        <v>12986</v>
      </c>
      <c r="D10693" s="3" t="s">
        <v>4065</v>
      </c>
      <c r="E10693" s="9">
        <v>1911</v>
      </c>
      <c r="F10693" s="7" t="s">
        <v>10955</v>
      </c>
      <c r="G10693" s="7" t="s">
        <v>3834</v>
      </c>
      <c r="H10693" s="8" t="s">
        <v>5511</v>
      </c>
      <c r="I10693" s="8"/>
      <c r="J10693" s="19">
        <v>3</v>
      </c>
      <c r="K10693" s="19" t="s">
        <v>7738</v>
      </c>
      <c r="L10693" s="11"/>
      <c r="M10693" s="11"/>
      <c r="N10693" s="24"/>
      <c r="P10693" s="32"/>
      <c r="T10693" s="19"/>
      <c r="U10693" s="3">
        <v>286</v>
      </c>
      <c r="X10693" t="str">
        <f t="shared" si="649"/>
        <v/>
      </c>
      <c r="Z10693" t="str">
        <f t="shared" si="650"/>
        <v/>
      </c>
      <c r="AB10693" s="9"/>
      <c r="AC10693" t="s">
        <v>5511</v>
      </c>
      <c r="AD10693">
        <f t="shared" si="648"/>
        <v>0</v>
      </c>
      <c r="AF10693" s="3"/>
      <c r="AG10693" t="s">
        <v>1712</v>
      </c>
      <c r="AH10693" s="9" t="s">
        <v>4613</v>
      </c>
    </row>
    <row r="10694" spans="1:34" ht="10.95" customHeight="1" outlineLevel="1" x14ac:dyDescent="0.25">
      <c r="A10694" t="s">
        <v>1710</v>
      </c>
      <c r="C10694" s="3" t="s">
        <v>12986</v>
      </c>
      <c r="D10694" s="3" t="s">
        <v>4065</v>
      </c>
      <c r="E10694" s="9">
        <v>1911</v>
      </c>
      <c r="F10694" s="7" t="s">
        <v>6471</v>
      </c>
      <c r="G10694" s="7" t="s">
        <v>3834</v>
      </c>
      <c r="H10694" s="8" t="s">
        <v>5511</v>
      </c>
      <c r="I10694" s="8"/>
      <c r="J10694" s="19">
        <v>3</v>
      </c>
      <c r="K10694" s="19" t="s">
        <v>7738</v>
      </c>
      <c r="L10694" s="11"/>
      <c r="M10694" s="11"/>
      <c r="N10694" s="24"/>
      <c r="P10694" s="32"/>
      <c r="T10694" s="19"/>
      <c r="U10694" s="3" t="s">
        <v>6282</v>
      </c>
      <c r="W10694" t="s">
        <v>7738</v>
      </c>
      <c r="X10694" t="str">
        <f t="shared" si="649"/>
        <v/>
      </c>
      <c r="Z10694" t="str">
        <f t="shared" si="650"/>
        <v/>
      </c>
      <c r="AB10694" s="9"/>
      <c r="AC10694" t="s">
        <v>5511</v>
      </c>
      <c r="AD10694">
        <f t="shared" si="648"/>
        <v>0</v>
      </c>
      <c r="AF10694" s="3"/>
      <c r="AG10694" t="s">
        <v>1712</v>
      </c>
      <c r="AH10694" s="9" t="s">
        <v>4925</v>
      </c>
    </row>
    <row r="10695" spans="1:34" ht="10.95" customHeight="1" outlineLevel="1" x14ac:dyDescent="0.25">
      <c r="A10695" t="s">
        <v>1710</v>
      </c>
      <c r="C10695" s="3" t="s">
        <v>12986</v>
      </c>
      <c r="D10695" s="3" t="s">
        <v>4065</v>
      </c>
      <c r="E10695" s="9">
        <v>1911</v>
      </c>
      <c r="F10695" s="7" t="s">
        <v>1294</v>
      </c>
      <c r="G10695" s="7" t="s">
        <v>3834</v>
      </c>
      <c r="H10695" s="8" t="s">
        <v>5511</v>
      </c>
      <c r="I10695" s="8"/>
      <c r="J10695" s="19">
        <v>3</v>
      </c>
      <c r="K10695" s="19" t="s">
        <v>7738</v>
      </c>
      <c r="L10695" s="11"/>
      <c r="M10695" s="11"/>
      <c r="N10695" s="24"/>
      <c r="P10695" s="32"/>
      <c r="T10695" s="19"/>
      <c r="U10695" s="3" t="s">
        <v>1293</v>
      </c>
      <c r="W10695" t="s">
        <v>7738</v>
      </c>
      <c r="X10695" t="str">
        <f t="shared" si="649"/>
        <v/>
      </c>
      <c r="Z10695" t="str">
        <f t="shared" si="650"/>
        <v/>
      </c>
      <c r="AB10695" s="9"/>
      <c r="AC10695" t="s">
        <v>5511</v>
      </c>
      <c r="AD10695">
        <f t="shared" si="648"/>
        <v>0</v>
      </c>
      <c r="AF10695" s="3"/>
      <c r="AG10695" t="s">
        <v>1712</v>
      </c>
      <c r="AH10695" s="9" t="s">
        <v>4925</v>
      </c>
    </row>
    <row r="10696" spans="1:34" ht="10.95" customHeight="1" outlineLevel="1" x14ac:dyDescent="0.25">
      <c r="A10696" t="s">
        <v>1710</v>
      </c>
      <c r="C10696" s="3" t="s">
        <v>12986</v>
      </c>
      <c r="D10696" s="3">
        <v>314</v>
      </c>
      <c r="E10696" s="9">
        <v>1911</v>
      </c>
      <c r="F10696" s="7" t="s">
        <v>6977</v>
      </c>
      <c r="G10696" s="7" t="s">
        <v>3834</v>
      </c>
      <c r="H10696" s="8" t="s">
        <v>5511</v>
      </c>
      <c r="I10696" s="8" t="s">
        <v>16724</v>
      </c>
      <c r="J10696" s="19">
        <v>3</v>
      </c>
      <c r="K10696" s="19" t="s">
        <v>7738</v>
      </c>
      <c r="L10696" s="11"/>
      <c r="M10696" s="11"/>
      <c r="N10696" s="24"/>
      <c r="P10696" s="32"/>
      <c r="T10696" s="19"/>
      <c r="U10696" s="3">
        <v>287</v>
      </c>
      <c r="X10696" t="str">
        <f t="shared" si="649"/>
        <v/>
      </c>
      <c r="Z10696" t="str">
        <f t="shared" si="650"/>
        <v/>
      </c>
      <c r="AB10696" s="9"/>
      <c r="AC10696" t="s">
        <v>5511</v>
      </c>
      <c r="AD10696">
        <f t="shared" si="648"/>
        <v>0</v>
      </c>
      <c r="AF10696" s="3"/>
      <c r="AG10696" t="s">
        <v>1712</v>
      </c>
      <c r="AH10696" s="9" t="s">
        <v>4925</v>
      </c>
    </row>
    <row r="10697" spans="1:34" ht="10.95" customHeight="1" outlineLevel="1" x14ac:dyDescent="0.25">
      <c r="A10697" t="s">
        <v>1710</v>
      </c>
      <c r="C10697" s="3" t="s">
        <v>12986</v>
      </c>
      <c r="D10697" s="3" t="s">
        <v>16946</v>
      </c>
      <c r="E10697" s="9">
        <v>1911</v>
      </c>
      <c r="F10697" s="7" t="s">
        <v>6471</v>
      </c>
      <c r="G10697" s="7" t="s">
        <v>3834</v>
      </c>
      <c r="H10697" s="8" t="s">
        <v>5511</v>
      </c>
      <c r="I10697" s="8" t="s">
        <v>16724</v>
      </c>
      <c r="J10697" s="19">
        <v>3</v>
      </c>
      <c r="K10697" s="19" t="s">
        <v>7736</v>
      </c>
      <c r="L10697" s="11">
        <v>1</v>
      </c>
      <c r="M10697" s="11"/>
      <c r="N10697" s="24"/>
      <c r="P10697" s="32"/>
      <c r="T10697" s="19"/>
      <c r="U10697" s="3" t="s">
        <v>1295</v>
      </c>
      <c r="X10697" t="str">
        <f t="shared" si="649"/>
        <v/>
      </c>
      <c r="Z10697" t="str">
        <f t="shared" si="650"/>
        <v/>
      </c>
      <c r="AB10697" s="9"/>
      <c r="AC10697" t="s">
        <v>5511</v>
      </c>
      <c r="AD10697">
        <f t="shared" si="648"/>
        <v>0</v>
      </c>
      <c r="AF10697" s="3"/>
      <c r="AG10697" t="s">
        <v>1712</v>
      </c>
      <c r="AH10697" s="9" t="s">
        <v>4925</v>
      </c>
    </row>
    <row r="10698" spans="1:34" ht="10.95" customHeight="1" outlineLevel="1" x14ac:dyDescent="0.25">
      <c r="A10698" t="s">
        <v>1710</v>
      </c>
      <c r="C10698" s="3" t="s">
        <v>12986</v>
      </c>
      <c r="D10698" s="3" t="s">
        <v>16947</v>
      </c>
      <c r="E10698" s="9">
        <v>1911</v>
      </c>
      <c r="F10698" s="7" t="s">
        <v>6473</v>
      </c>
      <c r="G10698" s="7" t="s">
        <v>3834</v>
      </c>
      <c r="H10698" s="8" t="s">
        <v>5511</v>
      </c>
      <c r="I10698" s="8" t="s">
        <v>16724</v>
      </c>
      <c r="J10698" s="19">
        <v>3</v>
      </c>
      <c r="K10698" s="19" t="s">
        <v>20092</v>
      </c>
      <c r="L10698" s="11"/>
      <c r="M10698" s="11"/>
      <c r="N10698" s="24"/>
      <c r="P10698" s="32"/>
      <c r="T10698" s="19"/>
      <c r="U10698" s="3" t="s">
        <v>1296</v>
      </c>
      <c r="W10698" t="s">
        <v>7738</v>
      </c>
      <c r="X10698" t="str">
        <f t="shared" si="649"/>
        <v/>
      </c>
      <c r="Z10698" t="str">
        <f t="shared" si="650"/>
        <v/>
      </c>
      <c r="AB10698" s="9"/>
      <c r="AC10698" t="s">
        <v>5511</v>
      </c>
      <c r="AD10698">
        <f t="shared" si="648"/>
        <v>0</v>
      </c>
      <c r="AF10698" s="3"/>
      <c r="AG10698" t="s">
        <v>1712</v>
      </c>
      <c r="AH10698" s="9" t="s">
        <v>4623</v>
      </c>
    </row>
    <row r="10699" spans="1:34" ht="10.95" customHeight="1" outlineLevel="1" x14ac:dyDescent="0.25">
      <c r="A10699" t="s">
        <v>1710</v>
      </c>
      <c r="C10699" s="3" t="s">
        <v>12986</v>
      </c>
      <c r="D10699" s="3">
        <v>315</v>
      </c>
      <c r="E10699" s="9">
        <v>1911</v>
      </c>
      <c r="F10699" s="7" t="s">
        <v>22014</v>
      </c>
      <c r="G10699" s="7" t="s">
        <v>3834</v>
      </c>
      <c r="H10699" s="8" t="s">
        <v>5511</v>
      </c>
      <c r="I10699" s="8" t="s">
        <v>16724</v>
      </c>
      <c r="J10699" s="19">
        <v>3</v>
      </c>
      <c r="K10699" s="19" t="s">
        <v>7738</v>
      </c>
      <c r="L10699" s="11"/>
      <c r="M10699" s="11"/>
      <c r="N10699" s="24"/>
      <c r="P10699" s="32"/>
      <c r="T10699" s="19"/>
      <c r="U10699" s="3">
        <v>288</v>
      </c>
      <c r="X10699" t="str">
        <f t="shared" si="649"/>
        <v/>
      </c>
      <c r="Z10699" t="str">
        <f t="shared" si="650"/>
        <v/>
      </c>
      <c r="AB10699" s="9"/>
      <c r="AC10699" t="s">
        <v>5511</v>
      </c>
      <c r="AD10699">
        <f t="shared" si="648"/>
        <v>0</v>
      </c>
      <c r="AF10699" s="3"/>
      <c r="AG10699" t="s">
        <v>1712</v>
      </c>
      <c r="AH10699" s="9" t="s">
        <v>4925</v>
      </c>
    </row>
    <row r="10700" spans="1:34" ht="10.95" customHeight="1" outlineLevel="1" x14ac:dyDescent="0.25">
      <c r="A10700" t="s">
        <v>1710</v>
      </c>
      <c r="C10700" s="3" t="s">
        <v>12986</v>
      </c>
      <c r="D10700" s="3" t="s">
        <v>5065</v>
      </c>
      <c r="E10700" s="9">
        <v>1911</v>
      </c>
      <c r="F10700" s="7" t="s">
        <v>5709</v>
      </c>
      <c r="G10700" s="7" t="s">
        <v>3834</v>
      </c>
      <c r="H10700" s="8" t="s">
        <v>5511</v>
      </c>
      <c r="I10700" s="8" t="s">
        <v>16724</v>
      </c>
      <c r="J10700" s="19">
        <v>3</v>
      </c>
      <c r="K10700" s="19" t="s">
        <v>20092</v>
      </c>
      <c r="L10700" s="11"/>
      <c r="M10700" s="11"/>
      <c r="N10700" s="24"/>
      <c r="P10700" s="32"/>
      <c r="T10700" s="19"/>
      <c r="U10700" s="3" t="s">
        <v>5708</v>
      </c>
      <c r="X10700" t="str">
        <f t="shared" si="649"/>
        <v/>
      </c>
      <c r="Z10700" t="str">
        <f t="shared" si="650"/>
        <v/>
      </c>
      <c r="AB10700" s="9"/>
      <c r="AC10700" t="s">
        <v>5511</v>
      </c>
      <c r="AD10700">
        <f t="shared" si="648"/>
        <v>0</v>
      </c>
      <c r="AF10700" s="3"/>
      <c r="AG10700" t="s">
        <v>1712</v>
      </c>
      <c r="AH10700" s="9" t="s">
        <v>4925</v>
      </c>
    </row>
    <row r="10701" spans="1:34" ht="10.95" customHeight="1" outlineLevel="1" x14ac:dyDescent="0.25">
      <c r="A10701" t="s">
        <v>1710</v>
      </c>
      <c r="C10701" s="3" t="s">
        <v>12986</v>
      </c>
      <c r="D10701" s="3">
        <v>316</v>
      </c>
      <c r="E10701" s="9">
        <v>1911</v>
      </c>
      <c r="F10701" s="7" t="s">
        <v>22015</v>
      </c>
      <c r="G10701" s="7" t="s">
        <v>3834</v>
      </c>
      <c r="H10701" s="8" t="s">
        <v>5511</v>
      </c>
      <c r="I10701" s="8" t="s">
        <v>16724</v>
      </c>
      <c r="J10701" s="19">
        <v>3</v>
      </c>
      <c r="K10701" s="19" t="s">
        <v>7738</v>
      </c>
      <c r="L10701" s="11"/>
      <c r="M10701" s="11"/>
      <c r="N10701" s="24"/>
      <c r="P10701" s="32"/>
      <c r="T10701" s="19"/>
      <c r="U10701" s="3">
        <v>289</v>
      </c>
      <c r="X10701" t="str">
        <f t="shared" si="649"/>
        <v/>
      </c>
      <c r="Z10701" t="str">
        <f t="shared" si="650"/>
        <v/>
      </c>
      <c r="AB10701" s="9"/>
      <c r="AC10701" t="s">
        <v>5511</v>
      </c>
      <c r="AD10701">
        <f t="shared" si="648"/>
        <v>0</v>
      </c>
      <c r="AF10701" s="3"/>
      <c r="AG10701" t="s">
        <v>1712</v>
      </c>
      <c r="AH10701" s="9" t="s">
        <v>4925</v>
      </c>
    </row>
    <row r="10702" spans="1:34" ht="10.95" customHeight="1" outlineLevel="1" x14ac:dyDescent="0.25">
      <c r="A10702" t="s">
        <v>1710</v>
      </c>
      <c r="C10702" s="3" t="s">
        <v>12986</v>
      </c>
      <c r="D10702" s="3" t="s">
        <v>16948</v>
      </c>
      <c r="E10702" s="9">
        <v>1911</v>
      </c>
      <c r="F10702" s="7" t="s">
        <v>711</v>
      </c>
      <c r="G10702" s="7" t="s">
        <v>3834</v>
      </c>
      <c r="H10702" s="8" t="s">
        <v>5511</v>
      </c>
      <c r="I10702" s="8" t="s">
        <v>16724</v>
      </c>
      <c r="J10702" s="19">
        <v>3</v>
      </c>
      <c r="K10702" s="19" t="s">
        <v>20092</v>
      </c>
      <c r="L10702" s="11"/>
      <c r="M10702" s="11"/>
      <c r="N10702" s="24"/>
      <c r="P10702" s="32"/>
      <c r="T10702" s="19"/>
      <c r="U10702" s="3" t="s">
        <v>710</v>
      </c>
      <c r="X10702" t="str">
        <f t="shared" si="649"/>
        <v/>
      </c>
      <c r="Z10702" t="str">
        <f t="shared" si="650"/>
        <v/>
      </c>
      <c r="AB10702" s="9"/>
      <c r="AC10702" t="s">
        <v>5511</v>
      </c>
      <c r="AD10702">
        <f t="shared" si="648"/>
        <v>0</v>
      </c>
      <c r="AF10702" s="3"/>
      <c r="AG10702" t="s">
        <v>1712</v>
      </c>
      <c r="AH10702" s="9" t="s">
        <v>4623</v>
      </c>
    </row>
    <row r="10703" spans="1:34" ht="10.95" customHeight="1" outlineLevel="1" x14ac:dyDescent="0.25">
      <c r="A10703" t="s">
        <v>1710</v>
      </c>
      <c r="C10703" s="3" t="s">
        <v>12986</v>
      </c>
      <c r="D10703" s="3" t="s">
        <v>16949</v>
      </c>
      <c r="E10703" s="9">
        <v>1911</v>
      </c>
      <c r="F10703" s="7" t="s">
        <v>21989</v>
      </c>
      <c r="G10703" s="7" t="s">
        <v>3834</v>
      </c>
      <c r="H10703" s="8" t="s">
        <v>5511</v>
      </c>
      <c r="I10703" s="8" t="s">
        <v>16724</v>
      </c>
      <c r="J10703" s="19">
        <v>3</v>
      </c>
      <c r="K10703" s="19" t="s">
        <v>20092</v>
      </c>
      <c r="L10703" s="11"/>
      <c r="M10703" s="11"/>
      <c r="N10703" s="24"/>
      <c r="P10703" s="32"/>
      <c r="T10703" s="19"/>
      <c r="U10703" s="3" t="s">
        <v>8012</v>
      </c>
      <c r="X10703" t="str">
        <f t="shared" si="649"/>
        <v/>
      </c>
      <c r="Z10703" t="str">
        <f t="shared" si="650"/>
        <v/>
      </c>
      <c r="AB10703" s="9"/>
      <c r="AC10703" t="s">
        <v>5511</v>
      </c>
      <c r="AD10703">
        <f t="shared" si="648"/>
        <v>0</v>
      </c>
      <c r="AF10703" s="3"/>
      <c r="AG10703" t="s">
        <v>1712</v>
      </c>
      <c r="AH10703" s="9" t="s">
        <v>4623</v>
      </c>
    </row>
    <row r="10704" spans="1:34" ht="10.95" customHeight="1" outlineLevel="1" x14ac:dyDescent="0.25">
      <c r="A10704" t="s">
        <v>1710</v>
      </c>
      <c r="C10704" s="3" t="s">
        <v>12986</v>
      </c>
      <c r="D10704" s="3" t="s">
        <v>16951</v>
      </c>
      <c r="E10704" s="9">
        <v>1911</v>
      </c>
      <c r="F10704" s="7" t="s">
        <v>6471</v>
      </c>
      <c r="G10704" s="7" t="s">
        <v>3834</v>
      </c>
      <c r="H10704" s="8" t="s">
        <v>5511</v>
      </c>
      <c r="I10704" s="8" t="s">
        <v>16724</v>
      </c>
      <c r="J10704" s="19">
        <v>3</v>
      </c>
      <c r="K10704" s="19" t="s">
        <v>20092</v>
      </c>
      <c r="L10704" s="11"/>
      <c r="M10704" s="11"/>
      <c r="N10704" s="24"/>
      <c r="P10704" s="32"/>
      <c r="T10704" s="19"/>
      <c r="U10704" s="3" t="s">
        <v>8013</v>
      </c>
      <c r="W10704" t="s">
        <v>7738</v>
      </c>
      <c r="X10704" t="str">
        <f t="shared" si="649"/>
        <v/>
      </c>
      <c r="Z10704" t="str">
        <f t="shared" si="650"/>
        <v/>
      </c>
      <c r="AB10704" s="9"/>
      <c r="AC10704" t="s">
        <v>5511</v>
      </c>
      <c r="AD10704">
        <f t="shared" si="648"/>
        <v>0</v>
      </c>
      <c r="AF10704" s="3"/>
      <c r="AG10704" t="s">
        <v>1712</v>
      </c>
      <c r="AH10704" s="9" t="s">
        <v>4623</v>
      </c>
    </row>
    <row r="10705" spans="1:34" ht="10.95" customHeight="1" outlineLevel="1" x14ac:dyDescent="0.25">
      <c r="A10705" t="s">
        <v>1710</v>
      </c>
      <c r="C10705" s="3" t="s">
        <v>12986</v>
      </c>
      <c r="D10705" s="3" t="s">
        <v>16950</v>
      </c>
      <c r="E10705" s="9">
        <v>1911</v>
      </c>
      <c r="F10705" s="7" t="s">
        <v>22016</v>
      </c>
      <c r="G10705" s="7" t="s">
        <v>3834</v>
      </c>
      <c r="H10705" s="8" t="s">
        <v>5511</v>
      </c>
      <c r="I10705" s="8" t="s">
        <v>16724</v>
      </c>
      <c r="J10705" s="19">
        <v>3</v>
      </c>
      <c r="K10705" s="19" t="s">
        <v>20092</v>
      </c>
      <c r="L10705" s="11"/>
      <c r="M10705" s="11"/>
      <c r="N10705" s="24"/>
      <c r="P10705" s="32"/>
      <c r="T10705" s="19"/>
      <c r="U10705" s="3" t="s">
        <v>8014</v>
      </c>
      <c r="X10705" t="str">
        <f t="shared" si="649"/>
        <v/>
      </c>
      <c r="Z10705" t="str">
        <f t="shared" si="650"/>
        <v/>
      </c>
      <c r="AB10705" s="9"/>
      <c r="AC10705" t="s">
        <v>5511</v>
      </c>
      <c r="AD10705">
        <f t="shared" si="648"/>
        <v>0</v>
      </c>
      <c r="AF10705" s="3"/>
      <c r="AG10705" t="s">
        <v>1712</v>
      </c>
      <c r="AH10705" s="9" t="s">
        <v>4623</v>
      </c>
    </row>
    <row r="10706" spans="1:34" ht="10.95" customHeight="1" outlineLevel="1" x14ac:dyDescent="0.25">
      <c r="A10706" t="s">
        <v>1710</v>
      </c>
      <c r="C10706" s="3" t="s">
        <v>12986</v>
      </c>
      <c r="D10706" s="3" t="s">
        <v>16952</v>
      </c>
      <c r="E10706" s="9">
        <v>1911</v>
      </c>
      <c r="F10706" s="7" t="s">
        <v>6471</v>
      </c>
      <c r="G10706" s="7" t="s">
        <v>3834</v>
      </c>
      <c r="H10706" s="8" t="s">
        <v>5511</v>
      </c>
      <c r="I10706" s="8" t="s">
        <v>16724</v>
      </c>
      <c r="J10706" s="19">
        <v>3</v>
      </c>
      <c r="K10706" s="19" t="s">
        <v>20092</v>
      </c>
      <c r="L10706" s="11"/>
      <c r="M10706" s="11"/>
      <c r="N10706" s="24"/>
      <c r="P10706" s="32"/>
      <c r="T10706" s="19"/>
      <c r="U10706" s="3" t="s">
        <v>8015</v>
      </c>
      <c r="W10706" t="s">
        <v>7738</v>
      </c>
      <c r="X10706" t="str">
        <f t="shared" si="649"/>
        <v/>
      </c>
      <c r="Z10706" t="str">
        <f t="shared" si="650"/>
        <v/>
      </c>
      <c r="AB10706" s="9"/>
      <c r="AC10706" t="s">
        <v>5511</v>
      </c>
      <c r="AD10706">
        <f t="shared" si="648"/>
        <v>0</v>
      </c>
      <c r="AF10706" s="3"/>
      <c r="AG10706" t="s">
        <v>1712</v>
      </c>
      <c r="AH10706" s="9" t="s">
        <v>4623</v>
      </c>
    </row>
    <row r="10707" spans="1:34" ht="10.95" customHeight="1" outlineLevel="1" collapsed="1" x14ac:dyDescent="0.25">
      <c r="A10707" t="s">
        <v>1710</v>
      </c>
      <c r="C10707" s="3" t="s">
        <v>12986</v>
      </c>
      <c r="D10707" s="3">
        <v>317</v>
      </c>
      <c r="E10707" s="9">
        <v>1911</v>
      </c>
      <c r="F10707" s="7" t="s">
        <v>6977</v>
      </c>
      <c r="G10707" s="7" t="s">
        <v>3834</v>
      </c>
      <c r="H10707" s="8" t="s">
        <v>5511</v>
      </c>
      <c r="I10707" s="8" t="s">
        <v>16725</v>
      </c>
      <c r="J10707" s="19">
        <v>3</v>
      </c>
      <c r="K10707" s="19" t="s">
        <v>7736</v>
      </c>
      <c r="L10707" s="11">
        <v>0.3</v>
      </c>
      <c r="M10707" s="11"/>
      <c r="N10707" s="24"/>
      <c r="P10707" s="32"/>
      <c r="T10707" s="19"/>
      <c r="U10707" s="3">
        <v>290</v>
      </c>
      <c r="X10707" t="str">
        <f t="shared" si="649"/>
        <v/>
      </c>
      <c r="Z10707" t="str">
        <f t="shared" si="650"/>
        <v/>
      </c>
      <c r="AB10707" s="9"/>
      <c r="AC10707" t="s">
        <v>5511</v>
      </c>
      <c r="AD10707">
        <f t="shared" si="648"/>
        <v>0</v>
      </c>
      <c r="AF10707" s="3"/>
      <c r="AG10707" t="s">
        <v>1712</v>
      </c>
      <c r="AH10707" s="9" t="s">
        <v>4613</v>
      </c>
    </row>
    <row r="10708" spans="1:34" ht="10.95" customHeight="1" outlineLevel="1" x14ac:dyDescent="0.25">
      <c r="A10708" t="s">
        <v>1710</v>
      </c>
      <c r="C10708" s="3" t="s">
        <v>12986</v>
      </c>
      <c r="D10708" s="3" t="s">
        <v>16953</v>
      </c>
      <c r="E10708" s="9">
        <v>1911</v>
      </c>
      <c r="F10708" s="7" t="s">
        <v>6471</v>
      </c>
      <c r="G10708" s="7" t="s">
        <v>3834</v>
      </c>
      <c r="H10708" s="8" t="s">
        <v>5511</v>
      </c>
      <c r="I10708" s="8" t="s">
        <v>16725</v>
      </c>
      <c r="J10708" s="19">
        <v>3</v>
      </c>
      <c r="K10708" s="19" t="s">
        <v>20092</v>
      </c>
      <c r="L10708" s="11"/>
      <c r="M10708" s="11"/>
      <c r="N10708" s="24"/>
      <c r="P10708" s="32"/>
      <c r="T10708" s="19"/>
      <c r="U10708" s="3" t="s">
        <v>712</v>
      </c>
      <c r="W10708" t="s">
        <v>7738</v>
      </c>
      <c r="X10708" t="str">
        <f t="shared" si="649"/>
        <v/>
      </c>
      <c r="Z10708" t="str">
        <f t="shared" si="650"/>
        <v/>
      </c>
      <c r="AB10708" s="9"/>
      <c r="AC10708" t="s">
        <v>5511</v>
      </c>
      <c r="AD10708">
        <f t="shared" si="648"/>
        <v>0</v>
      </c>
      <c r="AF10708" s="3"/>
      <c r="AG10708" t="s">
        <v>1712</v>
      </c>
      <c r="AH10708" s="9" t="s">
        <v>4925</v>
      </c>
    </row>
    <row r="10709" spans="1:34" ht="10.95" customHeight="1" outlineLevel="1" collapsed="1" x14ac:dyDescent="0.25">
      <c r="A10709" t="s">
        <v>1710</v>
      </c>
      <c r="C10709" s="3" t="s">
        <v>12986</v>
      </c>
      <c r="D10709" s="3" t="s">
        <v>16954</v>
      </c>
      <c r="E10709" s="9">
        <v>1911</v>
      </c>
      <c r="F10709" s="7" t="s">
        <v>6473</v>
      </c>
      <c r="G10709" s="7" t="s">
        <v>3834</v>
      </c>
      <c r="H10709" s="8" t="s">
        <v>5511</v>
      </c>
      <c r="I10709" s="8" t="s">
        <v>16725</v>
      </c>
      <c r="J10709" s="19">
        <v>3</v>
      </c>
      <c r="K10709" s="19" t="s">
        <v>20092</v>
      </c>
      <c r="L10709" s="11"/>
      <c r="M10709" s="11"/>
      <c r="N10709" s="24"/>
      <c r="P10709" s="32"/>
      <c r="T10709" s="19"/>
      <c r="U10709" s="3" t="s">
        <v>713</v>
      </c>
      <c r="W10709" t="s">
        <v>7738</v>
      </c>
      <c r="X10709" t="str">
        <f t="shared" si="649"/>
        <v/>
      </c>
      <c r="Z10709" t="str">
        <f t="shared" si="650"/>
        <v/>
      </c>
      <c r="AB10709" s="9"/>
      <c r="AC10709" t="s">
        <v>5511</v>
      </c>
      <c r="AD10709">
        <f t="shared" si="648"/>
        <v>0</v>
      </c>
      <c r="AF10709" s="3"/>
      <c r="AG10709" t="s">
        <v>1712</v>
      </c>
      <c r="AH10709" s="9" t="s">
        <v>4925</v>
      </c>
    </row>
    <row r="10710" spans="1:34" ht="10.95" customHeight="1" outlineLevel="1" x14ac:dyDescent="0.25">
      <c r="A10710" t="s">
        <v>1710</v>
      </c>
      <c r="C10710" s="3" t="s">
        <v>12986</v>
      </c>
      <c r="D10710" s="3">
        <v>318</v>
      </c>
      <c r="E10710" s="9">
        <v>1911</v>
      </c>
      <c r="F10710" s="7" t="s">
        <v>21989</v>
      </c>
      <c r="G10710" s="7" t="s">
        <v>3834</v>
      </c>
      <c r="H10710" s="8" t="s">
        <v>5511</v>
      </c>
      <c r="I10710" s="8" t="s">
        <v>16725</v>
      </c>
      <c r="J10710" s="19">
        <v>3</v>
      </c>
      <c r="K10710" s="19" t="s">
        <v>7736</v>
      </c>
      <c r="L10710" s="11">
        <v>0.2</v>
      </c>
      <c r="M10710" s="11"/>
      <c r="N10710" s="24"/>
      <c r="P10710" s="32"/>
      <c r="T10710" s="19"/>
      <c r="U10710" s="3">
        <v>291</v>
      </c>
      <c r="X10710" t="str">
        <f t="shared" si="649"/>
        <v/>
      </c>
      <c r="Z10710" t="str">
        <f t="shared" si="650"/>
        <v/>
      </c>
      <c r="AB10710" s="9"/>
      <c r="AC10710" t="s">
        <v>5511</v>
      </c>
      <c r="AD10710">
        <f t="shared" si="648"/>
        <v>0</v>
      </c>
      <c r="AF10710" s="3"/>
      <c r="AG10710" t="s">
        <v>1712</v>
      </c>
      <c r="AH10710" s="9" t="s">
        <v>4613</v>
      </c>
    </row>
    <row r="10711" spans="1:34" ht="10.95" customHeight="1" outlineLevel="1" x14ac:dyDescent="0.25">
      <c r="A10711" t="s">
        <v>1710</v>
      </c>
      <c r="C10711" s="3" t="s">
        <v>12986</v>
      </c>
      <c r="D10711" s="3" t="s">
        <v>1740</v>
      </c>
      <c r="E10711" s="9">
        <v>1911</v>
      </c>
      <c r="F10711" s="7" t="s">
        <v>6473</v>
      </c>
      <c r="G10711" s="7" t="s">
        <v>3834</v>
      </c>
      <c r="H10711" s="8" t="s">
        <v>5511</v>
      </c>
      <c r="I10711" s="8" t="s">
        <v>16725</v>
      </c>
      <c r="J10711" s="19">
        <v>3</v>
      </c>
      <c r="K10711" s="19" t="s">
        <v>20092</v>
      </c>
      <c r="L10711" s="11"/>
      <c r="M10711" s="11"/>
      <c r="N10711" s="24"/>
      <c r="P10711" s="32"/>
      <c r="T10711" s="19"/>
      <c r="U10711" s="3" t="s">
        <v>714</v>
      </c>
      <c r="W10711" t="s">
        <v>7738</v>
      </c>
      <c r="X10711" t="str">
        <f t="shared" si="649"/>
        <v/>
      </c>
      <c r="Z10711" t="str">
        <f t="shared" si="650"/>
        <v/>
      </c>
      <c r="AB10711" s="9"/>
      <c r="AC10711" t="s">
        <v>5511</v>
      </c>
      <c r="AD10711">
        <f t="shared" si="648"/>
        <v>0</v>
      </c>
      <c r="AF10711" s="3"/>
      <c r="AG10711" t="s">
        <v>1712</v>
      </c>
      <c r="AH10711" s="9" t="s">
        <v>4925</v>
      </c>
    </row>
    <row r="10712" spans="1:34" ht="10.95" customHeight="1" outlineLevel="1" x14ac:dyDescent="0.25">
      <c r="A10712" t="s">
        <v>1710</v>
      </c>
      <c r="C10712" s="3" t="s">
        <v>12986</v>
      </c>
      <c r="D10712" s="3" t="s">
        <v>16955</v>
      </c>
      <c r="E10712" s="9">
        <v>1911</v>
      </c>
      <c r="F10712" s="7" t="s">
        <v>6471</v>
      </c>
      <c r="G10712" s="7" t="s">
        <v>3834</v>
      </c>
      <c r="H10712" s="8" t="s">
        <v>5511</v>
      </c>
      <c r="I10712" s="8" t="s">
        <v>16725</v>
      </c>
      <c r="J10712" s="19">
        <v>3</v>
      </c>
      <c r="K10712" s="19" t="s">
        <v>20092</v>
      </c>
      <c r="L10712" s="11"/>
      <c r="M10712" s="11"/>
      <c r="N10712" s="24"/>
      <c r="P10712" s="32"/>
      <c r="T10712" s="19"/>
      <c r="U10712" s="3" t="s">
        <v>715</v>
      </c>
      <c r="W10712" t="s">
        <v>7738</v>
      </c>
      <c r="X10712" t="str">
        <f t="shared" si="649"/>
        <v/>
      </c>
      <c r="Z10712" t="str">
        <f t="shared" si="650"/>
        <v/>
      </c>
      <c r="AB10712" s="9"/>
      <c r="AC10712" t="s">
        <v>5511</v>
      </c>
      <c r="AD10712">
        <f t="shared" si="648"/>
        <v>0</v>
      </c>
      <c r="AF10712" s="3"/>
      <c r="AG10712" t="s">
        <v>1712</v>
      </c>
      <c r="AH10712" s="9" t="s">
        <v>4925</v>
      </c>
    </row>
    <row r="10713" spans="1:34" ht="10.95" customHeight="1" outlineLevel="1" x14ac:dyDescent="0.25">
      <c r="A10713" t="s">
        <v>1710</v>
      </c>
      <c r="C10713" s="3" t="s">
        <v>12986</v>
      </c>
      <c r="D10713" s="3">
        <v>319</v>
      </c>
      <c r="E10713" s="9">
        <v>1911</v>
      </c>
      <c r="F10713" s="7" t="s">
        <v>22016</v>
      </c>
      <c r="G10713" s="7" t="s">
        <v>3834</v>
      </c>
      <c r="H10713" s="8" t="s">
        <v>5511</v>
      </c>
      <c r="I10713" s="8" t="s">
        <v>16725</v>
      </c>
      <c r="J10713" s="19">
        <v>3</v>
      </c>
      <c r="K10713" s="19" t="s">
        <v>7738</v>
      </c>
      <c r="L10713" s="11"/>
      <c r="M10713" s="11"/>
      <c r="N10713" s="24"/>
      <c r="P10713" s="32"/>
      <c r="T10713" s="19"/>
      <c r="U10713" s="3">
        <v>292</v>
      </c>
      <c r="X10713" t="str">
        <f t="shared" si="649"/>
        <v/>
      </c>
      <c r="Z10713" t="str">
        <f t="shared" si="650"/>
        <v/>
      </c>
      <c r="AB10713" s="9"/>
      <c r="AC10713" t="s">
        <v>5511</v>
      </c>
      <c r="AD10713">
        <f t="shared" si="648"/>
        <v>0</v>
      </c>
      <c r="AF10713" s="3"/>
      <c r="AG10713" t="s">
        <v>1712</v>
      </c>
      <c r="AH10713" s="9" t="s">
        <v>4613</v>
      </c>
    </row>
    <row r="10714" spans="1:34" ht="10.95" customHeight="1" outlineLevel="1" x14ac:dyDescent="0.25">
      <c r="A10714" t="s">
        <v>1710</v>
      </c>
      <c r="C10714" s="3" t="s">
        <v>12986</v>
      </c>
      <c r="D10714" s="3" t="s">
        <v>16956</v>
      </c>
      <c r="E10714" s="9">
        <v>1911</v>
      </c>
      <c r="F10714" s="7" t="s">
        <v>6471</v>
      </c>
      <c r="G10714" s="7" t="s">
        <v>3834</v>
      </c>
      <c r="H10714" s="8" t="s">
        <v>5511</v>
      </c>
      <c r="I10714" s="8" t="s">
        <v>16725</v>
      </c>
      <c r="J10714" s="19">
        <v>3</v>
      </c>
      <c r="K10714" s="19" t="s">
        <v>20092</v>
      </c>
      <c r="L10714" s="11"/>
      <c r="M10714" s="11"/>
      <c r="N10714" s="24"/>
      <c r="P10714" s="32"/>
      <c r="T10714" s="19"/>
      <c r="U10714" s="3" t="s">
        <v>716</v>
      </c>
      <c r="X10714" t="str">
        <f t="shared" si="649"/>
        <v/>
      </c>
      <c r="Z10714" t="str">
        <f t="shared" si="650"/>
        <v/>
      </c>
      <c r="AB10714" s="9"/>
      <c r="AC10714" t="s">
        <v>5511</v>
      </c>
      <c r="AD10714">
        <f t="shared" si="648"/>
        <v>0</v>
      </c>
      <c r="AF10714" s="3"/>
      <c r="AG10714" t="s">
        <v>1712</v>
      </c>
      <c r="AH10714" s="9" t="s">
        <v>4925</v>
      </c>
    </row>
    <row r="10715" spans="1:34" ht="10.95" customHeight="1" outlineLevel="1" x14ac:dyDescent="0.25">
      <c r="A10715" t="s">
        <v>1710</v>
      </c>
      <c r="C10715" s="3" t="s">
        <v>12986</v>
      </c>
      <c r="D10715" s="3" t="s">
        <v>16957</v>
      </c>
      <c r="E10715" s="9">
        <v>1911</v>
      </c>
      <c r="F10715" s="7" t="s">
        <v>6473</v>
      </c>
      <c r="G10715" s="7" t="s">
        <v>3834</v>
      </c>
      <c r="H10715" s="8" t="s">
        <v>5511</v>
      </c>
      <c r="I10715" s="8" t="s">
        <v>16725</v>
      </c>
      <c r="J10715" s="19">
        <v>3</v>
      </c>
      <c r="K10715" s="19" t="s">
        <v>20092</v>
      </c>
      <c r="L10715" s="11"/>
      <c r="M10715" s="11"/>
      <c r="N10715" s="24"/>
      <c r="P10715" s="32"/>
      <c r="T10715" s="19"/>
      <c r="U10715" s="3" t="s">
        <v>717</v>
      </c>
      <c r="W10715" t="s">
        <v>7738</v>
      </c>
      <c r="X10715" t="str">
        <f t="shared" si="649"/>
        <v/>
      </c>
      <c r="Z10715" t="str">
        <f t="shared" si="650"/>
        <v/>
      </c>
      <c r="AB10715" s="9"/>
      <c r="AC10715" t="s">
        <v>5511</v>
      </c>
      <c r="AD10715">
        <f t="shared" si="648"/>
        <v>0</v>
      </c>
      <c r="AF10715" s="3"/>
      <c r="AG10715" t="s">
        <v>1712</v>
      </c>
      <c r="AH10715" s="9" t="s">
        <v>4925</v>
      </c>
    </row>
    <row r="10716" spans="1:34" ht="10.95" customHeight="1" outlineLevel="1" x14ac:dyDescent="0.25">
      <c r="A10716" t="s">
        <v>1710</v>
      </c>
      <c r="C10716" s="3" t="s">
        <v>12986</v>
      </c>
      <c r="D10716" s="3" t="s">
        <v>16958</v>
      </c>
      <c r="E10716" s="9">
        <v>1911</v>
      </c>
      <c r="F10716" s="7" t="s">
        <v>719</v>
      </c>
      <c r="G10716" s="7" t="s">
        <v>3834</v>
      </c>
      <c r="H10716" s="8" t="s">
        <v>5511</v>
      </c>
      <c r="I10716" s="8" t="s">
        <v>16725</v>
      </c>
      <c r="J10716" s="19">
        <v>3</v>
      </c>
      <c r="K10716" s="19" t="s">
        <v>20092</v>
      </c>
      <c r="L10716" s="11"/>
      <c r="M10716" s="11"/>
      <c r="N10716" s="24"/>
      <c r="P10716" s="32"/>
      <c r="T10716" s="19"/>
      <c r="U10716" s="3" t="s">
        <v>718</v>
      </c>
      <c r="W10716" t="s">
        <v>7738</v>
      </c>
      <c r="X10716" t="str">
        <f t="shared" si="649"/>
        <v/>
      </c>
      <c r="Z10716" t="str">
        <f t="shared" si="650"/>
        <v/>
      </c>
      <c r="AB10716" s="9"/>
      <c r="AC10716" t="s">
        <v>5511</v>
      </c>
      <c r="AD10716">
        <f t="shared" si="648"/>
        <v>0</v>
      </c>
      <c r="AF10716" s="3"/>
      <c r="AG10716" t="s">
        <v>1712</v>
      </c>
      <c r="AH10716" s="9" t="s">
        <v>4925</v>
      </c>
    </row>
    <row r="10717" spans="1:34" ht="10.95" customHeight="1" outlineLevel="1" x14ac:dyDescent="0.25">
      <c r="A10717" t="s">
        <v>1710</v>
      </c>
      <c r="C10717" s="3" t="s">
        <v>12986</v>
      </c>
      <c r="D10717" s="3">
        <v>320</v>
      </c>
      <c r="E10717" s="9">
        <v>1911</v>
      </c>
      <c r="F10717" s="7" t="s">
        <v>22016</v>
      </c>
      <c r="G10717" s="7" t="s">
        <v>3834</v>
      </c>
      <c r="H10717" s="8" t="s">
        <v>5511</v>
      </c>
      <c r="I10717" s="8" t="s">
        <v>16726</v>
      </c>
      <c r="J10717" s="19">
        <v>3</v>
      </c>
      <c r="K10717" s="19" t="s">
        <v>7738</v>
      </c>
      <c r="L10717" s="11"/>
      <c r="M10717" s="11"/>
      <c r="N10717" s="24"/>
      <c r="P10717" s="32"/>
      <c r="T10717" s="19"/>
      <c r="U10717" s="3">
        <v>293</v>
      </c>
      <c r="X10717" t="str">
        <f t="shared" si="649"/>
        <v/>
      </c>
      <c r="Z10717" t="str">
        <f t="shared" si="650"/>
        <v/>
      </c>
      <c r="AB10717" s="9"/>
      <c r="AC10717" t="s">
        <v>5511</v>
      </c>
      <c r="AD10717">
        <f t="shared" si="648"/>
        <v>0</v>
      </c>
      <c r="AF10717" s="3"/>
      <c r="AG10717" t="s">
        <v>1712</v>
      </c>
      <c r="AH10717" s="9" t="s">
        <v>4925</v>
      </c>
    </row>
    <row r="10718" spans="1:34" ht="10.95" customHeight="1" outlineLevel="1" x14ac:dyDescent="0.25">
      <c r="A10718" t="s">
        <v>1710</v>
      </c>
      <c r="C10718" s="3" t="s">
        <v>12986</v>
      </c>
      <c r="D10718" s="3" t="s">
        <v>16959</v>
      </c>
      <c r="E10718" s="9">
        <v>1911</v>
      </c>
      <c r="F10718" s="7" t="s">
        <v>6471</v>
      </c>
      <c r="G10718" s="7" t="s">
        <v>3834</v>
      </c>
      <c r="H10718" s="8" t="s">
        <v>5511</v>
      </c>
      <c r="I10718" s="8" t="s">
        <v>16726</v>
      </c>
      <c r="J10718" s="19">
        <v>3</v>
      </c>
      <c r="K10718" s="19" t="s">
        <v>20092</v>
      </c>
      <c r="L10718" s="11"/>
      <c r="M10718" s="11"/>
      <c r="N10718" s="24"/>
      <c r="P10718" s="32"/>
      <c r="T10718" s="19"/>
      <c r="U10718" s="3" t="s">
        <v>2191</v>
      </c>
      <c r="W10718" t="s">
        <v>7738</v>
      </c>
      <c r="X10718" t="str">
        <f t="shared" si="649"/>
        <v/>
      </c>
      <c r="Z10718" t="str">
        <f t="shared" si="650"/>
        <v/>
      </c>
      <c r="AB10718" s="9"/>
      <c r="AC10718" t="s">
        <v>5511</v>
      </c>
      <c r="AD10718">
        <f t="shared" si="648"/>
        <v>0</v>
      </c>
      <c r="AF10718" s="3"/>
      <c r="AG10718" t="s">
        <v>1712</v>
      </c>
      <c r="AH10718" s="9" t="s">
        <v>4925</v>
      </c>
    </row>
    <row r="10719" spans="1:34" ht="10.95" customHeight="1" outlineLevel="1" collapsed="1" x14ac:dyDescent="0.25">
      <c r="A10719" t="s">
        <v>1710</v>
      </c>
      <c r="C10719" s="3" t="s">
        <v>12986</v>
      </c>
      <c r="D10719" s="3" t="s">
        <v>16960</v>
      </c>
      <c r="E10719" s="9">
        <v>1911</v>
      </c>
      <c r="F10719" s="7" t="s">
        <v>721</v>
      </c>
      <c r="G10719" s="7" t="s">
        <v>3834</v>
      </c>
      <c r="H10719" s="8" t="s">
        <v>5511</v>
      </c>
      <c r="I10719" s="8" t="s">
        <v>16726</v>
      </c>
      <c r="J10719" s="19">
        <v>3</v>
      </c>
      <c r="K10719" s="19" t="s">
        <v>20092</v>
      </c>
      <c r="L10719" s="11"/>
      <c r="M10719" s="11"/>
      <c r="N10719" s="24"/>
      <c r="P10719" s="32"/>
      <c r="T10719" s="19"/>
      <c r="U10719" s="3" t="s">
        <v>720</v>
      </c>
      <c r="W10719" t="s">
        <v>7738</v>
      </c>
      <c r="X10719" t="str">
        <f t="shared" si="649"/>
        <v/>
      </c>
      <c r="Z10719" t="str">
        <f t="shared" si="650"/>
        <v/>
      </c>
      <c r="AB10719" s="9"/>
      <c r="AC10719" t="s">
        <v>5511</v>
      </c>
      <c r="AD10719">
        <f t="shared" si="648"/>
        <v>0</v>
      </c>
      <c r="AF10719" s="3"/>
      <c r="AG10719" t="s">
        <v>1712</v>
      </c>
      <c r="AH10719" s="9" t="s">
        <v>4623</v>
      </c>
    </row>
    <row r="10720" spans="1:34" ht="10.95" customHeight="1" outlineLevel="1" x14ac:dyDescent="0.25">
      <c r="A10720" t="s">
        <v>1710</v>
      </c>
      <c r="C10720" s="3" t="s">
        <v>12986</v>
      </c>
      <c r="D10720" s="3">
        <v>321</v>
      </c>
      <c r="E10720" s="9">
        <v>1911</v>
      </c>
      <c r="F10720" s="7" t="s">
        <v>10978</v>
      </c>
      <c r="G10720" s="7" t="s">
        <v>2159</v>
      </c>
      <c r="H10720" s="8" t="s">
        <v>5511</v>
      </c>
      <c r="I10720" s="8" t="s">
        <v>16725</v>
      </c>
      <c r="J10720" s="19">
        <v>3</v>
      </c>
      <c r="K10720" s="19" t="s">
        <v>7736</v>
      </c>
      <c r="L10720" s="11">
        <v>1.5</v>
      </c>
      <c r="M10720" s="11"/>
      <c r="N10720" s="24"/>
      <c r="P10720" s="32"/>
      <c r="T10720" s="19"/>
      <c r="U10720" s="3" t="s">
        <v>8016</v>
      </c>
      <c r="X10720" t="str">
        <f t="shared" si="649"/>
        <v/>
      </c>
      <c r="Z10720" t="str">
        <f t="shared" si="650"/>
        <v/>
      </c>
      <c r="AB10720" s="9"/>
      <c r="AC10720" t="s">
        <v>5511</v>
      </c>
      <c r="AD10720">
        <f t="shared" si="648"/>
        <v>0</v>
      </c>
      <c r="AF10720" s="3"/>
      <c r="AG10720" t="s">
        <v>1712</v>
      </c>
      <c r="AH10720" s="9" t="s">
        <v>4925</v>
      </c>
    </row>
    <row r="10721" spans="1:34" ht="10.95" customHeight="1" outlineLevel="1" x14ac:dyDescent="0.25">
      <c r="A10721" t="s">
        <v>1710</v>
      </c>
      <c r="C10721" s="3" t="s">
        <v>12986</v>
      </c>
      <c r="D10721" s="3" t="s">
        <v>804</v>
      </c>
      <c r="E10721" s="9">
        <v>1911</v>
      </c>
      <c r="F10721" s="7" t="s">
        <v>17075</v>
      </c>
      <c r="G10721" s="7" t="s">
        <v>1677</v>
      </c>
      <c r="H10721" s="8" t="s">
        <v>5511</v>
      </c>
      <c r="I10721" s="8" t="s">
        <v>16725</v>
      </c>
      <c r="J10721" s="19">
        <v>3</v>
      </c>
      <c r="K10721" s="19" t="s">
        <v>7736</v>
      </c>
      <c r="L10721" s="11">
        <v>0.5</v>
      </c>
      <c r="M10721" s="11"/>
      <c r="N10721" s="24"/>
      <c r="P10721" s="32"/>
      <c r="T10721" s="19"/>
      <c r="U10721" s="3"/>
      <c r="W10721" t="s">
        <v>7738</v>
      </c>
      <c r="X10721" t="str">
        <f t="shared" si="649"/>
        <v/>
      </c>
      <c r="Z10721" t="str">
        <f t="shared" si="650"/>
        <v/>
      </c>
      <c r="AB10721" s="9"/>
      <c r="AC10721" t="s">
        <v>5511</v>
      </c>
      <c r="AD10721">
        <f t="shared" si="648"/>
        <v>0</v>
      </c>
      <c r="AF10721" s="3"/>
      <c r="AH10721" s="9"/>
    </row>
    <row r="10722" spans="1:34" ht="10.95" customHeight="1" outlineLevel="1" x14ac:dyDescent="0.25">
      <c r="A10722" t="s">
        <v>1710</v>
      </c>
      <c r="C10722" s="3" t="s">
        <v>12986</v>
      </c>
      <c r="D10722" s="3" t="s">
        <v>805</v>
      </c>
      <c r="E10722" s="9">
        <v>1911</v>
      </c>
      <c r="F10722" s="7" t="s">
        <v>719</v>
      </c>
      <c r="G10722" s="7" t="s">
        <v>2159</v>
      </c>
      <c r="H10722" s="8" t="s">
        <v>5511</v>
      </c>
      <c r="I10722" s="8" t="s">
        <v>16725</v>
      </c>
      <c r="J10722" s="19">
        <v>3</v>
      </c>
      <c r="K10722" s="19" t="s">
        <v>20092</v>
      </c>
      <c r="L10722" s="11"/>
      <c r="M10722" s="11"/>
      <c r="N10722" s="24"/>
      <c r="P10722" s="32"/>
      <c r="T10722" s="19"/>
      <c r="U10722" s="3" t="s">
        <v>8017</v>
      </c>
      <c r="X10722" t="str">
        <f t="shared" si="649"/>
        <v/>
      </c>
      <c r="Z10722" t="str">
        <f t="shared" si="650"/>
        <v/>
      </c>
      <c r="AB10722" s="9"/>
      <c r="AC10722" t="s">
        <v>5511</v>
      </c>
      <c r="AD10722">
        <f t="shared" si="648"/>
        <v>0</v>
      </c>
      <c r="AF10722" s="3"/>
      <c r="AG10722" t="s">
        <v>1712</v>
      </c>
      <c r="AH10722" s="9" t="s">
        <v>4925</v>
      </c>
    </row>
    <row r="10723" spans="1:34" ht="10.95" customHeight="1" outlineLevel="1" x14ac:dyDescent="0.25">
      <c r="A10723" t="s">
        <v>1710</v>
      </c>
      <c r="C10723" s="3" t="s">
        <v>12986</v>
      </c>
      <c r="D10723" s="3" t="s">
        <v>16961</v>
      </c>
      <c r="E10723" s="9">
        <v>1911</v>
      </c>
      <c r="F10723" s="7" t="s">
        <v>722</v>
      </c>
      <c r="G10723" s="7" t="s">
        <v>2159</v>
      </c>
      <c r="H10723" s="8" t="s">
        <v>5511</v>
      </c>
      <c r="I10723" s="8" t="s">
        <v>16725</v>
      </c>
      <c r="J10723" s="19">
        <v>3</v>
      </c>
      <c r="K10723" s="19" t="s">
        <v>20092</v>
      </c>
      <c r="L10723" s="11"/>
      <c r="M10723" s="11"/>
      <c r="N10723" s="24"/>
      <c r="P10723" s="32"/>
      <c r="T10723" s="19"/>
      <c r="U10723" s="3" t="s">
        <v>8018</v>
      </c>
      <c r="W10723" t="s">
        <v>7738</v>
      </c>
      <c r="X10723" t="str">
        <f t="shared" si="649"/>
        <v/>
      </c>
      <c r="Z10723" t="str">
        <f t="shared" si="650"/>
        <v/>
      </c>
      <c r="AB10723" s="9"/>
      <c r="AC10723" t="s">
        <v>5511</v>
      </c>
      <c r="AD10723">
        <f t="shared" si="648"/>
        <v>0</v>
      </c>
      <c r="AF10723" s="3"/>
      <c r="AG10723" t="s">
        <v>1712</v>
      </c>
      <c r="AH10723" s="9" t="s">
        <v>4925</v>
      </c>
    </row>
    <row r="10724" spans="1:34" ht="10.95" customHeight="1" outlineLevel="1" x14ac:dyDescent="0.25">
      <c r="A10724" t="s">
        <v>1710</v>
      </c>
      <c r="C10724" s="3" t="s">
        <v>12986</v>
      </c>
      <c r="D10724" s="3" t="s">
        <v>17076</v>
      </c>
      <c r="E10724" s="9">
        <v>1911</v>
      </c>
      <c r="F10724" s="7" t="s">
        <v>6471</v>
      </c>
      <c r="G10724" s="7" t="s">
        <v>2159</v>
      </c>
      <c r="H10724" s="8" t="s">
        <v>5511</v>
      </c>
      <c r="I10724" s="8" t="s">
        <v>16725</v>
      </c>
      <c r="J10724" s="19">
        <v>3</v>
      </c>
      <c r="K10724" s="19" t="s">
        <v>20092</v>
      </c>
      <c r="L10724" s="11"/>
      <c r="M10724" s="11"/>
      <c r="N10724" s="24"/>
      <c r="P10724" s="32"/>
      <c r="T10724" s="19"/>
      <c r="U10724" s="3" t="s">
        <v>8019</v>
      </c>
      <c r="W10724" t="s">
        <v>7738</v>
      </c>
      <c r="X10724" t="str">
        <f t="shared" si="649"/>
        <v/>
      </c>
      <c r="Z10724" t="str">
        <f t="shared" si="650"/>
        <v/>
      </c>
      <c r="AB10724" s="9"/>
      <c r="AC10724" t="s">
        <v>5511</v>
      </c>
      <c r="AD10724">
        <f t="shared" si="648"/>
        <v>0</v>
      </c>
      <c r="AF10724" s="3"/>
      <c r="AG10724" t="s">
        <v>1712</v>
      </c>
      <c r="AH10724" s="9" t="s">
        <v>4925</v>
      </c>
    </row>
    <row r="10725" spans="1:34" ht="10.95" customHeight="1" outlineLevel="1" x14ac:dyDescent="0.25">
      <c r="A10725" t="s">
        <v>1710</v>
      </c>
      <c r="C10725" s="3" t="s">
        <v>12986</v>
      </c>
      <c r="D10725" s="3" t="s">
        <v>4065</v>
      </c>
      <c r="E10725" s="9">
        <v>1911</v>
      </c>
      <c r="F10725" s="7" t="s">
        <v>22016</v>
      </c>
      <c r="G10725" s="7" t="s">
        <v>3834</v>
      </c>
      <c r="H10725" s="8" t="s">
        <v>5511</v>
      </c>
      <c r="I10725" s="8"/>
      <c r="J10725" s="19">
        <v>3</v>
      </c>
      <c r="K10725" s="19" t="s">
        <v>7736</v>
      </c>
      <c r="L10725" s="11">
        <v>0.75</v>
      </c>
      <c r="M10725" s="11"/>
      <c r="N10725" s="24"/>
      <c r="P10725" s="32"/>
      <c r="T10725" s="19"/>
      <c r="U10725" s="3">
        <v>294</v>
      </c>
      <c r="X10725" t="str">
        <f t="shared" si="649"/>
        <v/>
      </c>
      <c r="Z10725" t="str">
        <f t="shared" si="650"/>
        <v/>
      </c>
      <c r="AB10725" s="9"/>
      <c r="AC10725" t="s">
        <v>5511</v>
      </c>
      <c r="AD10725">
        <f t="shared" si="648"/>
        <v>0</v>
      </c>
      <c r="AF10725" s="3"/>
      <c r="AG10725" t="s">
        <v>1712</v>
      </c>
      <c r="AH10725" s="9" t="s">
        <v>4925</v>
      </c>
    </row>
    <row r="10726" spans="1:34" ht="10.95" customHeight="1" outlineLevel="1" x14ac:dyDescent="0.25">
      <c r="A10726" t="s">
        <v>1710</v>
      </c>
      <c r="C10726" s="3" t="s">
        <v>12986</v>
      </c>
      <c r="D10726" s="3" t="s">
        <v>4065</v>
      </c>
      <c r="E10726" s="9">
        <v>1911</v>
      </c>
      <c r="F10726" s="7" t="s">
        <v>6471</v>
      </c>
      <c r="G10726" s="7" t="s">
        <v>3834</v>
      </c>
      <c r="H10726" s="8" t="s">
        <v>5511</v>
      </c>
      <c r="I10726" s="8"/>
      <c r="J10726" s="19">
        <v>3</v>
      </c>
      <c r="K10726" s="19" t="s">
        <v>20092</v>
      </c>
      <c r="L10726" s="11"/>
      <c r="M10726" s="11"/>
      <c r="N10726" s="24"/>
      <c r="P10726" s="32"/>
      <c r="T10726" s="19"/>
      <c r="U10726" s="3" t="s">
        <v>723</v>
      </c>
      <c r="W10726" t="s">
        <v>7738</v>
      </c>
      <c r="X10726" t="str">
        <f t="shared" si="649"/>
        <v/>
      </c>
      <c r="Z10726" t="str">
        <f t="shared" si="650"/>
        <v/>
      </c>
      <c r="AB10726" s="9"/>
      <c r="AC10726" t="s">
        <v>5511</v>
      </c>
      <c r="AD10726">
        <f t="shared" si="648"/>
        <v>0</v>
      </c>
      <c r="AF10726" s="3"/>
      <c r="AG10726" t="s">
        <v>1712</v>
      </c>
      <c r="AH10726" s="9" t="s">
        <v>4925</v>
      </c>
    </row>
    <row r="10727" spans="1:34" ht="10.95" customHeight="1" outlineLevel="1" x14ac:dyDescent="0.25">
      <c r="A10727" t="s">
        <v>1710</v>
      </c>
      <c r="C10727" s="3" t="s">
        <v>12986</v>
      </c>
      <c r="D10727" s="3" t="s">
        <v>4065</v>
      </c>
      <c r="E10727" s="9">
        <v>1911</v>
      </c>
      <c r="F10727" s="7" t="s">
        <v>725</v>
      </c>
      <c r="G10727" s="7" t="s">
        <v>3834</v>
      </c>
      <c r="H10727" s="8" t="s">
        <v>5511</v>
      </c>
      <c r="I10727" s="8"/>
      <c r="J10727" s="19">
        <v>3</v>
      </c>
      <c r="K10727" s="19" t="s">
        <v>20092</v>
      </c>
      <c r="L10727" s="11"/>
      <c r="M10727" s="11"/>
      <c r="N10727" s="24"/>
      <c r="P10727" s="32"/>
      <c r="T10727" s="19"/>
      <c r="U10727" s="3" t="s">
        <v>724</v>
      </c>
      <c r="W10727" t="s">
        <v>7738</v>
      </c>
      <c r="X10727" t="str">
        <f t="shared" si="649"/>
        <v/>
      </c>
      <c r="Z10727" t="str">
        <f t="shared" si="650"/>
        <v/>
      </c>
      <c r="AB10727" s="9"/>
      <c r="AC10727" t="s">
        <v>5511</v>
      </c>
      <c r="AD10727">
        <f t="shared" si="648"/>
        <v>0</v>
      </c>
      <c r="AF10727" s="3"/>
      <c r="AG10727" t="s">
        <v>1712</v>
      </c>
      <c r="AH10727" s="9" t="s">
        <v>4925</v>
      </c>
    </row>
    <row r="10728" spans="1:34" ht="10.95" customHeight="1" outlineLevel="1" x14ac:dyDescent="0.25">
      <c r="A10728" t="s">
        <v>1710</v>
      </c>
      <c r="C10728" s="3" t="s">
        <v>12986</v>
      </c>
      <c r="D10728" s="3" t="s">
        <v>4065</v>
      </c>
      <c r="E10728" s="9">
        <v>1911</v>
      </c>
      <c r="F10728" s="7" t="s">
        <v>21893</v>
      </c>
      <c r="G10728" s="7" t="s">
        <v>5483</v>
      </c>
      <c r="H10728" s="8" t="s">
        <v>5511</v>
      </c>
      <c r="I10728" s="8"/>
      <c r="J10728" s="19">
        <v>3</v>
      </c>
      <c r="K10728" s="19" t="s">
        <v>7738</v>
      </c>
      <c r="L10728" s="11"/>
      <c r="M10728" s="11"/>
      <c r="N10728" s="24"/>
      <c r="P10728" s="32"/>
      <c r="T10728" s="19"/>
      <c r="U10728" s="3" t="s">
        <v>1036</v>
      </c>
      <c r="W10728" t="s">
        <v>7738</v>
      </c>
      <c r="X10728" t="str">
        <f t="shared" si="649"/>
        <v/>
      </c>
      <c r="Z10728" t="str">
        <f t="shared" si="650"/>
        <v/>
      </c>
      <c r="AB10728" s="9"/>
      <c r="AC10728" t="s">
        <v>5511</v>
      </c>
      <c r="AD10728">
        <f t="shared" si="648"/>
        <v>0</v>
      </c>
      <c r="AF10728" s="3"/>
      <c r="AG10728" t="s">
        <v>1712</v>
      </c>
      <c r="AH10728" s="9" t="s">
        <v>4925</v>
      </c>
    </row>
    <row r="10729" spans="1:34" ht="10.95" customHeight="1" outlineLevel="1" x14ac:dyDescent="0.25">
      <c r="A10729" t="s">
        <v>1710</v>
      </c>
      <c r="C10729" s="3" t="s">
        <v>12986</v>
      </c>
      <c r="D10729" s="3" t="s">
        <v>4065</v>
      </c>
      <c r="E10729" s="9">
        <v>1911</v>
      </c>
      <c r="F10729" s="7" t="s">
        <v>18687</v>
      </c>
      <c r="G10729" s="7" t="s">
        <v>1647</v>
      </c>
      <c r="H10729" s="8" t="s">
        <v>5511</v>
      </c>
      <c r="I10729" s="8"/>
      <c r="J10729" s="19">
        <v>3</v>
      </c>
      <c r="K10729" s="19" t="s">
        <v>7738</v>
      </c>
      <c r="L10729" s="11"/>
      <c r="M10729" s="11"/>
      <c r="N10729" s="24"/>
      <c r="P10729" s="32"/>
      <c r="T10729" s="19"/>
      <c r="U10729" s="3" t="s">
        <v>1037</v>
      </c>
      <c r="X10729" t="str">
        <f t="shared" si="649"/>
        <v/>
      </c>
      <c r="Z10729" t="str">
        <f t="shared" si="650"/>
        <v/>
      </c>
      <c r="AB10729" s="9"/>
      <c r="AC10729" t="s">
        <v>5511</v>
      </c>
      <c r="AD10729">
        <f t="shared" si="648"/>
        <v>0</v>
      </c>
      <c r="AF10729" s="3"/>
      <c r="AG10729" t="s">
        <v>1712</v>
      </c>
      <c r="AH10729" s="9" t="s">
        <v>4925</v>
      </c>
    </row>
    <row r="10730" spans="1:34" ht="10.95" customHeight="1" outlineLevel="1" x14ac:dyDescent="0.25">
      <c r="A10730" t="s">
        <v>1710</v>
      </c>
      <c r="C10730" s="3" t="s">
        <v>12986</v>
      </c>
      <c r="D10730" s="3" t="s">
        <v>4065</v>
      </c>
      <c r="E10730" s="9">
        <v>1911</v>
      </c>
      <c r="F10730" s="7" t="s">
        <v>6473</v>
      </c>
      <c r="G10730" s="7" t="s">
        <v>3832</v>
      </c>
      <c r="H10730" s="8" t="s">
        <v>5511</v>
      </c>
      <c r="I10730" s="8"/>
      <c r="J10730" s="19">
        <v>3</v>
      </c>
      <c r="K10730" s="19" t="s">
        <v>20092</v>
      </c>
      <c r="L10730" s="11"/>
      <c r="M10730" s="11"/>
      <c r="N10730" s="24"/>
      <c r="P10730" s="32"/>
      <c r="T10730" s="19"/>
      <c r="U10730" s="3" t="s">
        <v>1038</v>
      </c>
      <c r="W10730" t="s">
        <v>7738</v>
      </c>
      <c r="X10730" t="str">
        <f t="shared" si="649"/>
        <v/>
      </c>
      <c r="Z10730" t="str">
        <f t="shared" si="650"/>
        <v/>
      </c>
      <c r="AB10730" s="9"/>
      <c r="AC10730" t="s">
        <v>5511</v>
      </c>
      <c r="AD10730">
        <f t="shared" si="648"/>
        <v>0</v>
      </c>
      <c r="AF10730" s="3"/>
      <c r="AG10730" t="s">
        <v>1712</v>
      </c>
      <c r="AH10730" s="9" t="s">
        <v>4623</v>
      </c>
    </row>
    <row r="10731" spans="1:34" ht="10.95" customHeight="1" outlineLevel="1" x14ac:dyDescent="0.25">
      <c r="A10731" t="s">
        <v>1710</v>
      </c>
      <c r="C10731" s="3" t="s">
        <v>12986</v>
      </c>
      <c r="D10731" s="3" t="s">
        <v>4065</v>
      </c>
      <c r="E10731" s="9">
        <v>1911</v>
      </c>
      <c r="F10731" s="7" t="s">
        <v>1040</v>
      </c>
      <c r="G10731" s="7" t="s">
        <v>3832</v>
      </c>
      <c r="H10731" s="8" t="s">
        <v>5511</v>
      </c>
      <c r="I10731" s="8"/>
      <c r="J10731" s="19">
        <v>3</v>
      </c>
      <c r="K10731" s="19" t="s">
        <v>20092</v>
      </c>
      <c r="L10731" s="11"/>
      <c r="M10731" s="11"/>
      <c r="N10731" s="24"/>
      <c r="P10731" s="32"/>
      <c r="T10731" s="19"/>
      <c r="U10731" s="3" t="s">
        <v>1039</v>
      </c>
      <c r="W10731" t="s">
        <v>7738</v>
      </c>
      <c r="X10731" t="str">
        <f t="shared" si="649"/>
        <v/>
      </c>
      <c r="Z10731" t="str">
        <f t="shared" si="650"/>
        <v/>
      </c>
      <c r="AB10731" s="9"/>
      <c r="AC10731" t="s">
        <v>5511</v>
      </c>
      <c r="AD10731">
        <f t="shared" si="648"/>
        <v>0</v>
      </c>
      <c r="AF10731" s="3"/>
      <c r="AG10731" t="s">
        <v>1712</v>
      </c>
      <c r="AH10731" s="9" t="s">
        <v>4623</v>
      </c>
    </row>
    <row r="10732" spans="1:34" ht="10.95" customHeight="1" outlineLevel="1" x14ac:dyDescent="0.25">
      <c r="A10732" t="s">
        <v>1710</v>
      </c>
      <c r="C10732" s="3" t="s">
        <v>12986</v>
      </c>
      <c r="D10732" s="3" t="s">
        <v>4065</v>
      </c>
      <c r="E10732" s="9">
        <v>1911</v>
      </c>
      <c r="F10732" s="7" t="s">
        <v>4255</v>
      </c>
      <c r="G10732" s="7" t="s">
        <v>3834</v>
      </c>
      <c r="H10732" s="8" t="s">
        <v>5511</v>
      </c>
      <c r="I10732" s="8"/>
      <c r="J10732" s="19">
        <v>3</v>
      </c>
      <c r="K10732" s="19" t="s">
        <v>7738</v>
      </c>
      <c r="L10732" s="11"/>
      <c r="M10732" s="11"/>
      <c r="N10732" s="24"/>
      <c r="P10732" s="32"/>
      <c r="T10732" s="19"/>
      <c r="U10732" s="3" t="s">
        <v>1041</v>
      </c>
      <c r="W10732" t="s">
        <v>7738</v>
      </c>
      <c r="X10732" t="str">
        <f t="shared" si="649"/>
        <v/>
      </c>
      <c r="Z10732" t="str">
        <f t="shared" si="650"/>
        <v/>
      </c>
      <c r="AB10732" s="9"/>
      <c r="AC10732" t="s">
        <v>5511</v>
      </c>
      <c r="AD10732">
        <f t="shared" si="648"/>
        <v>0</v>
      </c>
      <c r="AF10732" s="3"/>
      <c r="AG10732" t="s">
        <v>1712</v>
      </c>
      <c r="AH10732" s="9" t="s">
        <v>4925</v>
      </c>
    </row>
    <row r="10733" spans="1:34" ht="10.95" customHeight="1" outlineLevel="1" x14ac:dyDescent="0.25">
      <c r="A10733" t="s">
        <v>1710</v>
      </c>
      <c r="C10733" s="3" t="s">
        <v>12986</v>
      </c>
      <c r="D10733" s="3" t="s">
        <v>4065</v>
      </c>
      <c r="E10733" s="9">
        <v>1911</v>
      </c>
      <c r="F10733" s="7" t="s">
        <v>6471</v>
      </c>
      <c r="G10733" s="7" t="s">
        <v>3834</v>
      </c>
      <c r="H10733" s="8" t="s">
        <v>5511</v>
      </c>
      <c r="I10733" s="8"/>
      <c r="J10733" s="19">
        <v>3</v>
      </c>
      <c r="K10733" s="19" t="s">
        <v>20092</v>
      </c>
      <c r="L10733" s="11"/>
      <c r="M10733" s="11"/>
      <c r="N10733" s="24"/>
      <c r="P10733" s="32"/>
      <c r="T10733" s="19"/>
      <c r="U10733" s="3" t="s">
        <v>1042</v>
      </c>
      <c r="W10733" t="s">
        <v>7738</v>
      </c>
      <c r="X10733" t="str">
        <f t="shared" si="649"/>
        <v/>
      </c>
      <c r="Z10733" t="str">
        <f t="shared" si="650"/>
        <v/>
      </c>
      <c r="AB10733" s="9"/>
      <c r="AC10733" t="s">
        <v>5511</v>
      </c>
      <c r="AD10733">
        <f t="shared" si="648"/>
        <v>0</v>
      </c>
      <c r="AF10733" s="3"/>
      <c r="AG10733" t="s">
        <v>1712</v>
      </c>
      <c r="AH10733" s="9" t="s">
        <v>4925</v>
      </c>
    </row>
    <row r="10734" spans="1:34" ht="10.95" customHeight="1" outlineLevel="1" x14ac:dyDescent="0.25">
      <c r="A10734" t="s">
        <v>1710</v>
      </c>
      <c r="C10734" s="3" t="s">
        <v>12986</v>
      </c>
      <c r="D10734" s="3" t="s">
        <v>4065</v>
      </c>
      <c r="E10734" s="9">
        <v>1911</v>
      </c>
      <c r="F10734" s="7" t="s">
        <v>6473</v>
      </c>
      <c r="G10734" s="7" t="s">
        <v>3834</v>
      </c>
      <c r="H10734" s="8" t="s">
        <v>5511</v>
      </c>
      <c r="I10734" s="8"/>
      <c r="J10734" s="19">
        <v>3</v>
      </c>
      <c r="K10734" s="19" t="s">
        <v>20092</v>
      </c>
      <c r="L10734" s="11"/>
      <c r="M10734" s="11"/>
      <c r="N10734" s="24"/>
      <c r="P10734" s="32"/>
      <c r="T10734" s="19"/>
      <c r="U10734" s="3" t="s">
        <v>1043</v>
      </c>
      <c r="W10734" t="s">
        <v>7738</v>
      </c>
      <c r="X10734" t="str">
        <f t="shared" si="649"/>
        <v/>
      </c>
      <c r="Z10734" t="str">
        <f t="shared" si="650"/>
        <v/>
      </c>
      <c r="AB10734" s="9"/>
      <c r="AC10734" t="s">
        <v>5511</v>
      </c>
      <c r="AD10734">
        <f t="shared" si="648"/>
        <v>0</v>
      </c>
      <c r="AF10734" s="3"/>
      <c r="AG10734" t="s">
        <v>1712</v>
      </c>
      <c r="AH10734" s="9" t="s">
        <v>4925</v>
      </c>
    </row>
    <row r="10735" spans="1:34" ht="10.95" customHeight="1" outlineLevel="1" x14ac:dyDescent="0.25">
      <c r="A10735" t="s">
        <v>1710</v>
      </c>
      <c r="C10735" s="3" t="s">
        <v>12986</v>
      </c>
      <c r="D10735" s="3" t="s">
        <v>4065</v>
      </c>
      <c r="E10735" s="9">
        <v>1911</v>
      </c>
      <c r="F10735" s="7" t="s">
        <v>21993</v>
      </c>
      <c r="G10735" s="7" t="s">
        <v>3834</v>
      </c>
      <c r="H10735" s="8" t="s">
        <v>5511</v>
      </c>
      <c r="I10735" s="8"/>
      <c r="J10735" s="19">
        <v>3</v>
      </c>
      <c r="K10735" s="19" t="s">
        <v>7738</v>
      </c>
      <c r="L10735" s="11"/>
      <c r="M10735" s="11"/>
      <c r="N10735" s="24"/>
      <c r="P10735" s="32"/>
      <c r="T10735" s="19"/>
      <c r="U10735" s="3" t="s">
        <v>1044</v>
      </c>
      <c r="W10735" t="s">
        <v>7738</v>
      </c>
      <c r="X10735" t="str">
        <f t="shared" si="649"/>
        <v/>
      </c>
      <c r="Z10735" t="str">
        <f t="shared" si="650"/>
        <v/>
      </c>
      <c r="AB10735" s="9"/>
      <c r="AC10735" t="s">
        <v>5511</v>
      </c>
      <c r="AD10735">
        <f t="shared" si="648"/>
        <v>0</v>
      </c>
      <c r="AF10735" s="3"/>
      <c r="AG10735" t="s">
        <v>1712</v>
      </c>
      <c r="AH10735" s="9" t="s">
        <v>4925</v>
      </c>
    </row>
    <row r="10736" spans="1:34" ht="10.95" customHeight="1" outlineLevel="1" x14ac:dyDescent="0.25">
      <c r="A10736" t="s">
        <v>1710</v>
      </c>
      <c r="C10736" s="3" t="s">
        <v>12986</v>
      </c>
      <c r="D10736" s="3" t="s">
        <v>4065</v>
      </c>
      <c r="E10736" s="9">
        <v>1911</v>
      </c>
      <c r="F10736" s="7" t="s">
        <v>6471</v>
      </c>
      <c r="G10736" s="7" t="s">
        <v>3834</v>
      </c>
      <c r="H10736" s="8" t="s">
        <v>5511</v>
      </c>
      <c r="I10736" s="8"/>
      <c r="J10736" s="19">
        <v>3</v>
      </c>
      <c r="K10736" s="19" t="s">
        <v>20092</v>
      </c>
      <c r="L10736" s="11"/>
      <c r="M10736" s="11"/>
      <c r="N10736" s="24"/>
      <c r="P10736" s="32"/>
      <c r="T10736" s="19"/>
      <c r="U10736" s="3" t="s">
        <v>1045</v>
      </c>
      <c r="W10736" t="s">
        <v>7738</v>
      </c>
      <c r="X10736" t="str">
        <f t="shared" si="649"/>
        <v/>
      </c>
      <c r="Z10736" t="str">
        <f t="shared" si="650"/>
        <v/>
      </c>
      <c r="AB10736" s="9"/>
      <c r="AC10736" t="s">
        <v>5511</v>
      </c>
      <c r="AD10736">
        <f t="shared" si="648"/>
        <v>0</v>
      </c>
      <c r="AF10736" s="3"/>
      <c r="AG10736" t="s">
        <v>1712</v>
      </c>
      <c r="AH10736" s="9" t="s">
        <v>4925</v>
      </c>
    </row>
    <row r="10737" spans="1:34" ht="10.95" customHeight="1" outlineLevel="1" x14ac:dyDescent="0.25">
      <c r="A10737" t="s">
        <v>1710</v>
      </c>
      <c r="C10737" s="3" t="s">
        <v>12986</v>
      </c>
      <c r="D10737" s="3" t="s">
        <v>4065</v>
      </c>
      <c r="E10737" s="9">
        <v>1911</v>
      </c>
      <c r="F10737" s="7" t="s">
        <v>6473</v>
      </c>
      <c r="G10737" s="7" t="s">
        <v>3834</v>
      </c>
      <c r="H10737" s="8" t="s">
        <v>5511</v>
      </c>
      <c r="I10737" s="8"/>
      <c r="J10737" s="19">
        <v>3</v>
      </c>
      <c r="K10737" s="19" t="s">
        <v>20092</v>
      </c>
      <c r="L10737" s="11"/>
      <c r="M10737" s="11"/>
      <c r="N10737" s="24"/>
      <c r="P10737" s="32"/>
      <c r="T10737" s="19"/>
      <c r="U10737" s="3" t="s">
        <v>1046</v>
      </c>
      <c r="W10737" t="s">
        <v>7738</v>
      </c>
      <c r="X10737" t="str">
        <f t="shared" si="649"/>
        <v/>
      </c>
      <c r="Z10737" t="str">
        <f t="shared" si="650"/>
        <v/>
      </c>
      <c r="AB10737" s="9"/>
      <c r="AC10737" t="s">
        <v>5511</v>
      </c>
      <c r="AD10737">
        <f t="shared" si="648"/>
        <v>0</v>
      </c>
      <c r="AF10737" s="3"/>
      <c r="AG10737" t="s">
        <v>1712</v>
      </c>
      <c r="AH10737" s="9" t="s">
        <v>4925</v>
      </c>
    </row>
    <row r="10738" spans="1:34" ht="10.95" customHeight="1" outlineLevel="1" collapsed="1" x14ac:dyDescent="0.25">
      <c r="A10738" t="s">
        <v>1710</v>
      </c>
      <c r="C10738" s="3" t="s">
        <v>12986</v>
      </c>
      <c r="D10738" s="3" t="s">
        <v>4065</v>
      </c>
      <c r="E10738" s="9">
        <v>1911</v>
      </c>
      <c r="F10738" s="7" t="s">
        <v>21997</v>
      </c>
      <c r="G10738" s="7" t="s">
        <v>3834</v>
      </c>
      <c r="H10738" s="8" t="s">
        <v>5511</v>
      </c>
      <c r="I10738" s="8"/>
      <c r="J10738" s="19">
        <v>3</v>
      </c>
      <c r="K10738" s="19" t="s">
        <v>7738</v>
      </c>
      <c r="L10738" s="11"/>
      <c r="M10738" s="11"/>
      <c r="N10738" s="24"/>
      <c r="P10738" s="32"/>
      <c r="T10738" s="19"/>
      <c r="U10738" s="3" t="s">
        <v>1047</v>
      </c>
      <c r="W10738" t="s">
        <v>7738</v>
      </c>
      <c r="X10738" t="str">
        <f t="shared" si="649"/>
        <v/>
      </c>
      <c r="Z10738" t="str">
        <f t="shared" si="650"/>
        <v/>
      </c>
      <c r="AB10738" s="9"/>
      <c r="AC10738" t="s">
        <v>5511</v>
      </c>
      <c r="AD10738">
        <f t="shared" si="648"/>
        <v>0</v>
      </c>
      <c r="AF10738" s="3"/>
      <c r="AG10738" t="s">
        <v>1712</v>
      </c>
      <c r="AH10738" s="9" t="s">
        <v>4925</v>
      </c>
    </row>
    <row r="10739" spans="1:34" ht="10.95" customHeight="1" outlineLevel="1" x14ac:dyDescent="0.25">
      <c r="A10739" t="s">
        <v>1710</v>
      </c>
      <c r="C10739" s="3" t="s">
        <v>12986</v>
      </c>
      <c r="D10739" s="3" t="s">
        <v>4065</v>
      </c>
      <c r="E10739" s="9">
        <v>1911</v>
      </c>
      <c r="F10739" s="7" t="s">
        <v>6471</v>
      </c>
      <c r="G10739" s="7" t="s">
        <v>3834</v>
      </c>
      <c r="H10739" s="8" t="s">
        <v>5511</v>
      </c>
      <c r="I10739" s="8"/>
      <c r="J10739" s="19">
        <v>3</v>
      </c>
      <c r="K10739" s="19" t="s">
        <v>20092</v>
      </c>
      <c r="L10739" s="11"/>
      <c r="M10739" s="11"/>
      <c r="N10739" s="24"/>
      <c r="P10739" s="32"/>
      <c r="T10739" s="19"/>
      <c r="U10739" s="3" t="s">
        <v>1048</v>
      </c>
      <c r="W10739" t="s">
        <v>7738</v>
      </c>
      <c r="X10739" t="str">
        <f t="shared" si="649"/>
        <v/>
      </c>
      <c r="Z10739" t="str">
        <f t="shared" si="650"/>
        <v/>
      </c>
      <c r="AB10739" s="9"/>
      <c r="AC10739" t="s">
        <v>5511</v>
      </c>
      <c r="AD10739">
        <f t="shared" si="648"/>
        <v>0</v>
      </c>
      <c r="AF10739" s="3"/>
      <c r="AG10739" t="s">
        <v>1712</v>
      </c>
      <c r="AH10739" s="9" t="s">
        <v>4925</v>
      </c>
    </row>
    <row r="10740" spans="1:34" ht="10.95" customHeight="1" outlineLevel="1" x14ac:dyDescent="0.25">
      <c r="A10740" t="s">
        <v>1710</v>
      </c>
      <c r="C10740" s="3" t="s">
        <v>12986</v>
      </c>
      <c r="D10740" s="3" t="s">
        <v>4065</v>
      </c>
      <c r="E10740" s="9">
        <v>1911</v>
      </c>
      <c r="F10740" s="7" t="s">
        <v>4256</v>
      </c>
      <c r="G10740" s="7" t="s">
        <v>3834</v>
      </c>
      <c r="H10740" s="8" t="s">
        <v>5511</v>
      </c>
      <c r="I10740" s="8"/>
      <c r="J10740" s="19">
        <v>3</v>
      </c>
      <c r="K10740" s="19" t="s">
        <v>7738</v>
      </c>
      <c r="L10740" s="11"/>
      <c r="M10740" s="11"/>
      <c r="N10740" s="24"/>
      <c r="P10740" s="32"/>
      <c r="T10740" s="19"/>
      <c r="U10740" s="3" t="s">
        <v>1049</v>
      </c>
      <c r="W10740" t="s">
        <v>7738</v>
      </c>
      <c r="X10740" t="str">
        <f t="shared" si="649"/>
        <v/>
      </c>
      <c r="Z10740" t="str">
        <f t="shared" si="650"/>
        <v/>
      </c>
      <c r="AB10740" s="9"/>
      <c r="AC10740" t="s">
        <v>5511</v>
      </c>
      <c r="AD10740">
        <f t="shared" si="648"/>
        <v>0</v>
      </c>
      <c r="AF10740" s="3"/>
      <c r="AG10740" t="s">
        <v>1712</v>
      </c>
      <c r="AH10740" s="9" t="s">
        <v>4925</v>
      </c>
    </row>
    <row r="10741" spans="1:34" ht="10.95" customHeight="1" outlineLevel="1" x14ac:dyDescent="0.25">
      <c r="A10741" t="s">
        <v>1710</v>
      </c>
      <c r="C10741" s="3" t="s">
        <v>12986</v>
      </c>
      <c r="D10741" s="3" t="s">
        <v>4065</v>
      </c>
      <c r="E10741" s="9">
        <v>1911</v>
      </c>
      <c r="F10741" s="7" t="s">
        <v>6471</v>
      </c>
      <c r="G10741" s="7" t="s">
        <v>3834</v>
      </c>
      <c r="H10741" s="8" t="s">
        <v>5511</v>
      </c>
      <c r="I10741" s="8"/>
      <c r="J10741" s="19">
        <v>3</v>
      </c>
      <c r="K10741" s="19" t="s">
        <v>20092</v>
      </c>
      <c r="L10741" s="11"/>
      <c r="M10741" s="11"/>
      <c r="N10741" s="24"/>
      <c r="P10741" s="32"/>
      <c r="T10741" s="19"/>
      <c r="U10741" s="3" t="s">
        <v>1051</v>
      </c>
      <c r="W10741" t="s">
        <v>7738</v>
      </c>
      <c r="X10741" t="str">
        <f t="shared" si="649"/>
        <v/>
      </c>
      <c r="Z10741" t="str">
        <f t="shared" si="650"/>
        <v/>
      </c>
      <c r="AB10741" s="9"/>
      <c r="AC10741" t="s">
        <v>5511</v>
      </c>
      <c r="AD10741">
        <f t="shared" si="648"/>
        <v>0</v>
      </c>
      <c r="AF10741" s="3"/>
      <c r="AG10741" t="s">
        <v>1712</v>
      </c>
      <c r="AH10741" s="9" t="s">
        <v>4925</v>
      </c>
    </row>
    <row r="10742" spans="1:34" ht="10.95" customHeight="1" outlineLevel="1" x14ac:dyDescent="0.25">
      <c r="A10742" t="s">
        <v>1710</v>
      </c>
      <c r="C10742" s="3" t="s">
        <v>12986</v>
      </c>
      <c r="D10742" s="3" t="s">
        <v>4065</v>
      </c>
      <c r="E10742" s="9">
        <v>1911</v>
      </c>
      <c r="F10742" s="7" t="s">
        <v>4257</v>
      </c>
      <c r="G10742" s="7" t="s">
        <v>3834</v>
      </c>
      <c r="H10742" s="8" t="s">
        <v>5511</v>
      </c>
      <c r="I10742" s="8"/>
      <c r="J10742" s="19">
        <v>3</v>
      </c>
      <c r="K10742" s="19" t="s">
        <v>7738</v>
      </c>
      <c r="L10742" s="11"/>
      <c r="M10742" s="11"/>
      <c r="N10742" s="24"/>
      <c r="P10742" s="32"/>
      <c r="T10742" s="19"/>
      <c r="U10742" s="3" t="s">
        <v>1052</v>
      </c>
      <c r="W10742" t="s">
        <v>7738</v>
      </c>
      <c r="X10742" t="str">
        <f t="shared" si="649"/>
        <v/>
      </c>
      <c r="Z10742" t="str">
        <f t="shared" si="650"/>
        <v/>
      </c>
      <c r="AB10742" s="9"/>
      <c r="AC10742" t="s">
        <v>5511</v>
      </c>
      <c r="AD10742">
        <f t="shared" si="648"/>
        <v>0</v>
      </c>
      <c r="AF10742" s="3"/>
      <c r="AG10742" t="s">
        <v>1712</v>
      </c>
      <c r="AH10742" s="9" t="s">
        <v>4925</v>
      </c>
    </row>
    <row r="10743" spans="1:34" ht="10.95" customHeight="1" outlineLevel="1" x14ac:dyDescent="0.25">
      <c r="A10743" t="s">
        <v>1710</v>
      </c>
      <c r="C10743" s="3" t="s">
        <v>12986</v>
      </c>
      <c r="D10743" s="3" t="s">
        <v>4065</v>
      </c>
      <c r="E10743" s="9">
        <v>1911</v>
      </c>
      <c r="F10743" s="7" t="s">
        <v>6471</v>
      </c>
      <c r="G10743" s="7" t="s">
        <v>3834</v>
      </c>
      <c r="H10743" s="8" t="s">
        <v>5511</v>
      </c>
      <c r="I10743" s="8"/>
      <c r="J10743" s="19">
        <v>3</v>
      </c>
      <c r="K10743" s="19" t="s">
        <v>20092</v>
      </c>
      <c r="L10743" s="11"/>
      <c r="M10743" s="11"/>
      <c r="N10743" s="24"/>
      <c r="P10743" s="32"/>
      <c r="T10743" s="19"/>
      <c r="U10743" s="3" t="s">
        <v>1053</v>
      </c>
      <c r="W10743" t="s">
        <v>7738</v>
      </c>
      <c r="X10743" t="str">
        <f t="shared" si="649"/>
        <v/>
      </c>
      <c r="Z10743" t="str">
        <f t="shared" si="650"/>
        <v/>
      </c>
      <c r="AB10743" s="9"/>
      <c r="AC10743" t="s">
        <v>5511</v>
      </c>
      <c r="AD10743">
        <f t="shared" si="648"/>
        <v>0</v>
      </c>
      <c r="AF10743" s="3"/>
      <c r="AG10743" t="s">
        <v>1712</v>
      </c>
      <c r="AH10743" s="9" t="s">
        <v>4925</v>
      </c>
    </row>
    <row r="10744" spans="1:34" ht="10.95" customHeight="1" outlineLevel="1" x14ac:dyDescent="0.25">
      <c r="A10744" t="s">
        <v>1710</v>
      </c>
      <c r="C10744" s="3" t="s">
        <v>12986</v>
      </c>
      <c r="D10744" s="3" t="s">
        <v>4065</v>
      </c>
      <c r="E10744" s="9">
        <v>1911</v>
      </c>
      <c r="F10744" s="7" t="s">
        <v>4258</v>
      </c>
      <c r="G10744" s="7" t="s">
        <v>3834</v>
      </c>
      <c r="H10744" s="8" t="s">
        <v>5511</v>
      </c>
      <c r="I10744" s="8"/>
      <c r="J10744" s="19">
        <v>3</v>
      </c>
      <c r="K10744" s="19" t="s">
        <v>7738</v>
      </c>
      <c r="L10744" s="11"/>
      <c r="M10744" s="11"/>
      <c r="N10744" s="24"/>
      <c r="P10744" s="32"/>
      <c r="T10744" s="19"/>
      <c r="U10744" s="3" t="s">
        <v>5921</v>
      </c>
      <c r="X10744" t="str">
        <f t="shared" si="649"/>
        <v/>
      </c>
      <c r="Z10744" t="str">
        <f t="shared" si="650"/>
        <v/>
      </c>
      <c r="AB10744" s="9"/>
      <c r="AC10744" t="s">
        <v>5511</v>
      </c>
      <c r="AD10744">
        <f t="shared" ref="AD10744:AD10807" si="651">COUNTIF(H10744,"*Fuji*")</f>
        <v>0</v>
      </c>
      <c r="AF10744" s="3"/>
      <c r="AG10744" t="s">
        <v>1712</v>
      </c>
      <c r="AH10744" s="9" t="s">
        <v>4925</v>
      </c>
    </row>
    <row r="10745" spans="1:34" ht="10.95" customHeight="1" outlineLevel="1" x14ac:dyDescent="0.25">
      <c r="A10745" t="s">
        <v>1710</v>
      </c>
      <c r="C10745" s="3" t="s">
        <v>12986</v>
      </c>
      <c r="D10745" s="3" t="s">
        <v>4065</v>
      </c>
      <c r="E10745" s="9">
        <v>1911</v>
      </c>
      <c r="F10745" s="7" t="s">
        <v>6471</v>
      </c>
      <c r="G10745" s="7" t="s">
        <v>3834</v>
      </c>
      <c r="H10745" s="8" t="s">
        <v>5511</v>
      </c>
      <c r="I10745" s="8"/>
      <c r="J10745" s="19">
        <v>3</v>
      </c>
      <c r="K10745" s="19" t="s">
        <v>20092</v>
      </c>
      <c r="L10745" s="11"/>
      <c r="M10745" s="11"/>
      <c r="N10745" s="24"/>
      <c r="P10745" s="32"/>
      <c r="T10745" s="19"/>
      <c r="U10745" s="3" t="s">
        <v>5922</v>
      </c>
      <c r="W10745" t="s">
        <v>7738</v>
      </c>
      <c r="X10745" t="str">
        <f t="shared" si="649"/>
        <v/>
      </c>
      <c r="Z10745" t="str">
        <f t="shared" si="650"/>
        <v/>
      </c>
      <c r="AB10745" s="9"/>
      <c r="AC10745" t="s">
        <v>5511</v>
      </c>
      <c r="AD10745">
        <f t="shared" si="651"/>
        <v>0</v>
      </c>
      <c r="AF10745" s="3"/>
      <c r="AG10745" t="s">
        <v>1712</v>
      </c>
      <c r="AH10745" s="9" t="s">
        <v>4925</v>
      </c>
    </row>
    <row r="10746" spans="1:34" ht="10.95" customHeight="1" outlineLevel="1" x14ac:dyDescent="0.25">
      <c r="A10746" t="s">
        <v>1710</v>
      </c>
      <c r="C10746" s="3" t="s">
        <v>12986</v>
      </c>
      <c r="D10746" s="3" t="s">
        <v>4065</v>
      </c>
      <c r="E10746" s="9">
        <v>1911</v>
      </c>
      <c r="F10746" s="7" t="s">
        <v>6473</v>
      </c>
      <c r="G10746" s="7" t="s">
        <v>3834</v>
      </c>
      <c r="H10746" s="8" t="s">
        <v>5511</v>
      </c>
      <c r="I10746" s="8"/>
      <c r="J10746" s="19">
        <v>3</v>
      </c>
      <c r="K10746" s="19" t="s">
        <v>20092</v>
      </c>
      <c r="L10746" s="11"/>
      <c r="M10746" s="11"/>
      <c r="N10746" s="24"/>
      <c r="P10746" s="32"/>
      <c r="T10746" s="19"/>
      <c r="U10746" s="3" t="s">
        <v>5923</v>
      </c>
      <c r="W10746" t="s">
        <v>7738</v>
      </c>
      <c r="X10746" t="str">
        <f t="shared" si="649"/>
        <v/>
      </c>
      <c r="Z10746" t="str">
        <f t="shared" si="650"/>
        <v/>
      </c>
      <c r="AB10746" s="9"/>
      <c r="AC10746" t="s">
        <v>5511</v>
      </c>
      <c r="AD10746">
        <f t="shared" si="651"/>
        <v>0</v>
      </c>
      <c r="AF10746" s="3"/>
      <c r="AG10746" t="s">
        <v>1712</v>
      </c>
      <c r="AH10746" s="9" t="s">
        <v>4925</v>
      </c>
    </row>
    <row r="10747" spans="1:34" ht="10.95" customHeight="1" outlineLevel="1" x14ac:dyDescent="0.25">
      <c r="A10747" t="s">
        <v>1710</v>
      </c>
      <c r="C10747" s="3" t="s">
        <v>12986</v>
      </c>
      <c r="D10747" s="3" t="s">
        <v>4065</v>
      </c>
      <c r="E10747" s="9">
        <v>1911</v>
      </c>
      <c r="F10747" s="7" t="s">
        <v>4255</v>
      </c>
      <c r="G10747" s="7" t="s">
        <v>3834</v>
      </c>
      <c r="H10747" s="8" t="s">
        <v>5511</v>
      </c>
      <c r="I10747" s="8"/>
      <c r="J10747" s="19">
        <v>3</v>
      </c>
      <c r="K10747" s="19" t="s">
        <v>7738</v>
      </c>
      <c r="L10747" s="11"/>
      <c r="M10747" s="11"/>
      <c r="N10747" s="24"/>
      <c r="P10747" s="32"/>
      <c r="T10747" s="19"/>
      <c r="U10747" s="3" t="s">
        <v>5924</v>
      </c>
      <c r="W10747" t="s">
        <v>7738</v>
      </c>
      <c r="X10747" t="str">
        <f t="shared" si="649"/>
        <v/>
      </c>
      <c r="Z10747" t="str">
        <f t="shared" si="650"/>
        <v/>
      </c>
      <c r="AB10747" s="9"/>
      <c r="AC10747" t="s">
        <v>5511</v>
      </c>
      <c r="AD10747">
        <f t="shared" si="651"/>
        <v>0</v>
      </c>
      <c r="AF10747" s="3"/>
      <c r="AG10747" t="s">
        <v>1712</v>
      </c>
      <c r="AH10747" s="9" t="s">
        <v>4623</v>
      </c>
    </row>
    <row r="10748" spans="1:34" ht="10.95" customHeight="1" outlineLevel="1" x14ac:dyDescent="0.25">
      <c r="A10748" t="s">
        <v>1710</v>
      </c>
      <c r="C10748" s="3" t="s">
        <v>12986</v>
      </c>
      <c r="D10748" s="3" t="s">
        <v>4065</v>
      </c>
      <c r="E10748" s="9">
        <v>1911</v>
      </c>
      <c r="F10748" s="7" t="s">
        <v>21993</v>
      </c>
      <c r="G10748" s="7" t="s">
        <v>3834</v>
      </c>
      <c r="H10748" s="8" t="s">
        <v>5511</v>
      </c>
      <c r="I10748" s="8"/>
      <c r="J10748" s="19">
        <v>3</v>
      </c>
      <c r="K10748" s="19" t="s">
        <v>7738</v>
      </c>
      <c r="L10748" s="11"/>
      <c r="M10748" s="11"/>
      <c r="N10748" s="24"/>
      <c r="P10748" s="32"/>
      <c r="T10748" s="19"/>
      <c r="U10748" s="3" t="s">
        <v>5925</v>
      </c>
      <c r="W10748" t="s">
        <v>7738</v>
      </c>
      <c r="X10748" t="str">
        <f t="shared" si="649"/>
        <v/>
      </c>
      <c r="Z10748" t="str">
        <f t="shared" si="650"/>
        <v/>
      </c>
      <c r="AB10748" s="9"/>
      <c r="AC10748" t="s">
        <v>5511</v>
      </c>
      <c r="AD10748">
        <f t="shared" si="651"/>
        <v>0</v>
      </c>
      <c r="AF10748" s="3"/>
      <c r="AG10748" t="s">
        <v>1712</v>
      </c>
      <c r="AH10748" s="9" t="s">
        <v>4623</v>
      </c>
    </row>
    <row r="10749" spans="1:34" ht="10.95" customHeight="1" outlineLevel="1" x14ac:dyDescent="0.25">
      <c r="A10749" t="s">
        <v>1710</v>
      </c>
      <c r="C10749" s="3" t="s">
        <v>12986</v>
      </c>
      <c r="D10749" s="3" t="s">
        <v>4065</v>
      </c>
      <c r="E10749" s="9">
        <v>1911</v>
      </c>
      <c r="F10749" s="7" t="s">
        <v>21997</v>
      </c>
      <c r="G10749" s="7" t="s">
        <v>3834</v>
      </c>
      <c r="H10749" s="8" t="s">
        <v>5511</v>
      </c>
      <c r="I10749" s="8"/>
      <c r="J10749" s="19">
        <v>3</v>
      </c>
      <c r="K10749" s="19" t="s">
        <v>7738</v>
      </c>
      <c r="L10749" s="11"/>
      <c r="M10749" s="11"/>
      <c r="N10749" s="24"/>
      <c r="P10749" s="32"/>
      <c r="T10749" s="19"/>
      <c r="U10749" s="3" t="s">
        <v>5168</v>
      </c>
      <c r="W10749" t="s">
        <v>7738</v>
      </c>
      <c r="X10749" t="str">
        <f t="shared" si="649"/>
        <v/>
      </c>
      <c r="Z10749" t="str">
        <f t="shared" si="650"/>
        <v/>
      </c>
      <c r="AB10749" s="9"/>
      <c r="AC10749" t="s">
        <v>5511</v>
      </c>
      <c r="AD10749">
        <f t="shared" si="651"/>
        <v>0</v>
      </c>
      <c r="AF10749" s="3"/>
      <c r="AG10749" t="s">
        <v>1712</v>
      </c>
      <c r="AH10749" s="9" t="s">
        <v>4623</v>
      </c>
    </row>
    <row r="10750" spans="1:34" ht="10.95" customHeight="1" outlineLevel="1" x14ac:dyDescent="0.25">
      <c r="A10750" t="s">
        <v>1710</v>
      </c>
      <c r="C10750" s="3" t="s">
        <v>12986</v>
      </c>
      <c r="D10750" s="3" t="s">
        <v>4065</v>
      </c>
      <c r="E10750" s="9">
        <v>1911</v>
      </c>
      <c r="F10750" s="7" t="s">
        <v>4256</v>
      </c>
      <c r="G10750" s="7" t="s">
        <v>3834</v>
      </c>
      <c r="H10750" s="8" t="s">
        <v>5511</v>
      </c>
      <c r="I10750" s="8"/>
      <c r="J10750" s="19">
        <v>3</v>
      </c>
      <c r="K10750" s="19" t="s">
        <v>7738</v>
      </c>
      <c r="L10750" s="11"/>
      <c r="M10750" s="11"/>
      <c r="N10750" s="24"/>
      <c r="P10750" s="32"/>
      <c r="T10750" s="19"/>
      <c r="U10750" s="3" t="s">
        <v>5169</v>
      </c>
      <c r="X10750" t="str">
        <f t="shared" si="649"/>
        <v/>
      </c>
      <c r="Z10750" t="str">
        <f t="shared" si="650"/>
        <v/>
      </c>
      <c r="AB10750" s="9"/>
      <c r="AC10750" t="s">
        <v>5511</v>
      </c>
      <c r="AD10750">
        <f t="shared" si="651"/>
        <v>0</v>
      </c>
      <c r="AF10750" s="3"/>
      <c r="AG10750" t="s">
        <v>1712</v>
      </c>
      <c r="AH10750" s="9" t="s">
        <v>4623</v>
      </c>
    </row>
    <row r="10751" spans="1:34" ht="10.95" customHeight="1" outlineLevel="1" x14ac:dyDescent="0.25">
      <c r="A10751" t="s">
        <v>1710</v>
      </c>
      <c r="C10751" s="3" t="s">
        <v>12986</v>
      </c>
      <c r="D10751" s="3" t="s">
        <v>4065</v>
      </c>
      <c r="E10751" s="9">
        <v>1911</v>
      </c>
      <c r="F10751" s="7" t="s">
        <v>10954</v>
      </c>
      <c r="G10751" s="7" t="s">
        <v>3834</v>
      </c>
      <c r="H10751" s="8" t="s">
        <v>5511</v>
      </c>
      <c r="I10751" s="8"/>
      <c r="J10751" s="19">
        <v>3</v>
      </c>
      <c r="K10751" s="19" t="s">
        <v>7738</v>
      </c>
      <c r="L10751" s="11"/>
      <c r="M10751" s="11"/>
      <c r="N10751" s="24"/>
      <c r="P10751" s="32"/>
      <c r="T10751" s="19"/>
      <c r="U10751" s="3" t="s">
        <v>5170</v>
      </c>
      <c r="W10751" t="s">
        <v>7738</v>
      </c>
      <c r="X10751" t="str">
        <f t="shared" si="649"/>
        <v/>
      </c>
      <c r="Z10751" t="str">
        <f t="shared" si="650"/>
        <v/>
      </c>
      <c r="AB10751" s="9"/>
      <c r="AC10751" t="s">
        <v>5511</v>
      </c>
      <c r="AD10751">
        <f t="shared" si="651"/>
        <v>0</v>
      </c>
      <c r="AF10751" s="3"/>
      <c r="AG10751" t="s">
        <v>1712</v>
      </c>
      <c r="AH10751" s="9" t="s">
        <v>4925</v>
      </c>
    </row>
    <row r="10752" spans="1:34" ht="10.95" customHeight="1" outlineLevel="1" x14ac:dyDescent="0.25">
      <c r="A10752" t="s">
        <v>1710</v>
      </c>
      <c r="C10752" s="3" t="s">
        <v>12986</v>
      </c>
      <c r="D10752" s="3" t="s">
        <v>4065</v>
      </c>
      <c r="E10752" s="9">
        <v>1911</v>
      </c>
      <c r="F10752" s="7" t="s">
        <v>6473</v>
      </c>
      <c r="G10752" s="7" t="s">
        <v>3834</v>
      </c>
      <c r="H10752" s="8" t="s">
        <v>5511</v>
      </c>
      <c r="I10752" s="8"/>
      <c r="J10752" s="19">
        <v>3</v>
      </c>
      <c r="K10752" s="19" t="s">
        <v>20092</v>
      </c>
      <c r="L10752" s="11"/>
      <c r="M10752" s="11"/>
      <c r="N10752" s="24"/>
      <c r="P10752" s="32"/>
      <c r="T10752" s="19"/>
      <c r="U10752" s="3" t="s">
        <v>5171</v>
      </c>
      <c r="W10752" t="s">
        <v>7738</v>
      </c>
      <c r="X10752" t="str">
        <f t="shared" si="649"/>
        <v/>
      </c>
      <c r="Z10752" t="str">
        <f t="shared" si="650"/>
        <v/>
      </c>
      <c r="AB10752" s="9"/>
      <c r="AC10752" t="s">
        <v>5511</v>
      </c>
      <c r="AD10752">
        <f t="shared" si="651"/>
        <v>0</v>
      </c>
      <c r="AF10752" s="3"/>
      <c r="AG10752" t="s">
        <v>1712</v>
      </c>
      <c r="AH10752" s="9" t="s">
        <v>4925</v>
      </c>
    </row>
    <row r="10753" spans="1:34" ht="10.95" customHeight="1" outlineLevel="1" x14ac:dyDescent="0.25">
      <c r="A10753" t="s">
        <v>1710</v>
      </c>
      <c r="C10753" s="3" t="s">
        <v>12986</v>
      </c>
      <c r="D10753" s="3" t="s">
        <v>4065</v>
      </c>
      <c r="E10753" s="9">
        <v>1911</v>
      </c>
      <c r="F10753" s="7" t="s">
        <v>6471</v>
      </c>
      <c r="G10753" s="7" t="s">
        <v>3834</v>
      </c>
      <c r="H10753" s="8" t="s">
        <v>5511</v>
      </c>
      <c r="I10753" s="8"/>
      <c r="J10753" s="19">
        <v>3</v>
      </c>
      <c r="K10753" s="19" t="s">
        <v>20092</v>
      </c>
      <c r="L10753" s="11"/>
      <c r="M10753" s="11"/>
      <c r="N10753" s="24"/>
      <c r="P10753" s="32"/>
      <c r="T10753" s="19"/>
      <c r="U10753" s="3" t="s">
        <v>5172</v>
      </c>
      <c r="W10753" t="s">
        <v>7738</v>
      </c>
      <c r="X10753" t="str">
        <f t="shared" si="649"/>
        <v/>
      </c>
      <c r="Z10753" t="str">
        <f t="shared" si="650"/>
        <v/>
      </c>
      <c r="AB10753" s="9"/>
      <c r="AC10753" t="s">
        <v>5511</v>
      </c>
      <c r="AD10753">
        <f t="shared" si="651"/>
        <v>0</v>
      </c>
      <c r="AF10753" s="3"/>
      <c r="AG10753" t="s">
        <v>1712</v>
      </c>
      <c r="AH10753" s="9" t="s">
        <v>4925</v>
      </c>
    </row>
    <row r="10754" spans="1:34" ht="10.95" customHeight="1" outlineLevel="1" x14ac:dyDescent="0.25">
      <c r="A10754" t="s">
        <v>1710</v>
      </c>
      <c r="C10754" s="3" t="s">
        <v>12986</v>
      </c>
      <c r="D10754" s="3" t="s">
        <v>4065</v>
      </c>
      <c r="E10754" s="9">
        <v>1911</v>
      </c>
      <c r="F10754" s="7" t="s">
        <v>6527</v>
      </c>
      <c r="G10754" s="7" t="s">
        <v>3834</v>
      </c>
      <c r="H10754" s="8" t="s">
        <v>5511</v>
      </c>
      <c r="I10754" s="8"/>
      <c r="J10754" s="19">
        <v>3</v>
      </c>
      <c r="K10754" s="19" t="s">
        <v>20092</v>
      </c>
      <c r="L10754" s="11"/>
      <c r="M10754" s="11"/>
      <c r="N10754" s="24"/>
      <c r="P10754" s="32"/>
      <c r="T10754" s="19"/>
      <c r="U10754" s="3" t="s">
        <v>5173</v>
      </c>
      <c r="W10754" t="s">
        <v>7738</v>
      </c>
      <c r="X10754" t="str">
        <f t="shared" ref="X10754:X10817" si="652">IF(COUNTIF(F10754,"*fdc*"),1,"")</f>
        <v/>
      </c>
      <c r="Z10754" t="str">
        <f t="shared" ref="Z10754:Z10817" si="653">IF(COUNTIF(F10754,"*s/s*"),1,"")</f>
        <v/>
      </c>
      <c r="AB10754" s="9"/>
      <c r="AC10754" t="s">
        <v>5511</v>
      </c>
      <c r="AD10754">
        <f t="shared" si="651"/>
        <v>0</v>
      </c>
      <c r="AF10754" s="3"/>
      <c r="AG10754" t="s">
        <v>1712</v>
      </c>
      <c r="AH10754" s="9" t="s">
        <v>4925</v>
      </c>
    </row>
    <row r="10755" spans="1:34" ht="10.95" customHeight="1" outlineLevel="1" x14ac:dyDescent="0.25">
      <c r="A10755" t="s">
        <v>1710</v>
      </c>
      <c r="C10755" s="3" t="s">
        <v>12986</v>
      </c>
      <c r="D10755" s="3" t="s">
        <v>4065</v>
      </c>
      <c r="E10755" s="9">
        <v>1911</v>
      </c>
      <c r="F10755" s="7" t="s">
        <v>4255</v>
      </c>
      <c r="G10755" s="7" t="s">
        <v>3834</v>
      </c>
      <c r="H10755" s="8" t="s">
        <v>5511</v>
      </c>
      <c r="I10755" s="8"/>
      <c r="J10755" s="19">
        <v>3</v>
      </c>
      <c r="K10755" s="19" t="s">
        <v>7738</v>
      </c>
      <c r="L10755" s="11"/>
      <c r="M10755" s="11"/>
      <c r="N10755" s="24"/>
      <c r="P10755" s="32"/>
      <c r="T10755" s="19"/>
      <c r="U10755" s="3" t="s">
        <v>6528</v>
      </c>
      <c r="W10755" t="s">
        <v>7738</v>
      </c>
      <c r="X10755" t="str">
        <f t="shared" si="652"/>
        <v/>
      </c>
      <c r="Z10755" t="str">
        <f t="shared" si="653"/>
        <v/>
      </c>
      <c r="AB10755" s="9"/>
      <c r="AC10755" t="s">
        <v>5511</v>
      </c>
      <c r="AD10755">
        <f t="shared" si="651"/>
        <v>0</v>
      </c>
      <c r="AF10755" s="3"/>
      <c r="AG10755" t="s">
        <v>1712</v>
      </c>
      <c r="AH10755" s="9" t="s">
        <v>4925</v>
      </c>
    </row>
    <row r="10756" spans="1:34" ht="10.95" customHeight="1" outlineLevel="1" x14ac:dyDescent="0.25">
      <c r="A10756" t="s">
        <v>1710</v>
      </c>
      <c r="C10756" s="3" t="s">
        <v>12986</v>
      </c>
      <c r="D10756" s="3" t="s">
        <v>4065</v>
      </c>
      <c r="E10756" s="9">
        <v>1911</v>
      </c>
      <c r="F10756" s="7" t="s">
        <v>21993</v>
      </c>
      <c r="G10756" s="7" t="s">
        <v>3834</v>
      </c>
      <c r="H10756" s="8" t="s">
        <v>5511</v>
      </c>
      <c r="I10756" s="8"/>
      <c r="J10756" s="19">
        <v>3</v>
      </c>
      <c r="K10756" s="19" t="s">
        <v>7738</v>
      </c>
      <c r="L10756" s="11"/>
      <c r="M10756" s="11"/>
      <c r="N10756" s="24"/>
      <c r="P10756" s="32"/>
      <c r="T10756" s="19"/>
      <c r="U10756" s="3" t="s">
        <v>43</v>
      </c>
      <c r="W10756" t="s">
        <v>7738</v>
      </c>
      <c r="X10756" t="str">
        <f t="shared" si="652"/>
        <v/>
      </c>
      <c r="Z10756" t="str">
        <f t="shared" si="653"/>
        <v/>
      </c>
      <c r="AB10756" s="9"/>
      <c r="AC10756" t="s">
        <v>5511</v>
      </c>
      <c r="AD10756">
        <f t="shared" si="651"/>
        <v>0</v>
      </c>
      <c r="AF10756" s="3"/>
      <c r="AG10756" t="s">
        <v>1712</v>
      </c>
      <c r="AH10756" s="9" t="s">
        <v>4925</v>
      </c>
    </row>
    <row r="10757" spans="1:34" ht="10.95" customHeight="1" outlineLevel="1" x14ac:dyDescent="0.25">
      <c r="A10757" t="s">
        <v>1710</v>
      </c>
      <c r="C10757" s="3" t="s">
        <v>12986</v>
      </c>
      <c r="D10757" s="3" t="s">
        <v>4065</v>
      </c>
      <c r="E10757" s="9">
        <v>1911</v>
      </c>
      <c r="F10757" s="7" t="s">
        <v>21997</v>
      </c>
      <c r="G10757" s="7" t="s">
        <v>3834</v>
      </c>
      <c r="H10757" s="8" t="s">
        <v>5511</v>
      </c>
      <c r="I10757" s="8"/>
      <c r="J10757" s="19">
        <v>3</v>
      </c>
      <c r="K10757" s="19" t="s">
        <v>7738</v>
      </c>
      <c r="L10757" s="11"/>
      <c r="M10757" s="11"/>
      <c r="N10757" s="24"/>
      <c r="P10757" s="32"/>
      <c r="T10757" s="19"/>
      <c r="U10757" s="3" t="s">
        <v>44</v>
      </c>
      <c r="X10757" t="str">
        <f t="shared" si="652"/>
        <v/>
      </c>
      <c r="Z10757" t="str">
        <f t="shared" si="653"/>
        <v/>
      </c>
      <c r="AB10757" s="9"/>
      <c r="AC10757" t="s">
        <v>5511</v>
      </c>
      <c r="AD10757">
        <f t="shared" si="651"/>
        <v>0</v>
      </c>
      <c r="AF10757" s="3"/>
      <c r="AG10757" t="s">
        <v>1712</v>
      </c>
      <c r="AH10757" s="9" t="s">
        <v>4925</v>
      </c>
    </row>
    <row r="10758" spans="1:34" ht="10.95" customHeight="1" outlineLevel="1" x14ac:dyDescent="0.25">
      <c r="A10758" t="s">
        <v>1710</v>
      </c>
      <c r="C10758" s="3" t="s">
        <v>12986</v>
      </c>
      <c r="D10758" s="3" t="s">
        <v>4065</v>
      </c>
      <c r="E10758" s="9">
        <v>1911</v>
      </c>
      <c r="F10758" s="7" t="s">
        <v>4256</v>
      </c>
      <c r="G10758" s="7" t="s">
        <v>3834</v>
      </c>
      <c r="H10758" s="8" t="s">
        <v>5511</v>
      </c>
      <c r="I10758" s="8"/>
      <c r="J10758" s="19">
        <v>3</v>
      </c>
      <c r="K10758" s="19" t="s">
        <v>7738</v>
      </c>
      <c r="L10758" s="11"/>
      <c r="M10758" s="11"/>
      <c r="N10758" s="24"/>
      <c r="P10758" s="32"/>
      <c r="T10758" s="19"/>
      <c r="U10758" s="3" t="s">
        <v>45</v>
      </c>
      <c r="X10758" t="str">
        <f t="shared" si="652"/>
        <v/>
      </c>
      <c r="Z10758" t="str">
        <f t="shared" si="653"/>
        <v/>
      </c>
      <c r="AB10758" s="9"/>
      <c r="AC10758" t="s">
        <v>5511</v>
      </c>
      <c r="AD10758">
        <f t="shared" si="651"/>
        <v>0</v>
      </c>
      <c r="AF10758" s="3"/>
      <c r="AG10758" t="s">
        <v>1712</v>
      </c>
      <c r="AH10758" s="9" t="s">
        <v>4925</v>
      </c>
    </row>
    <row r="10759" spans="1:34" ht="10.95" customHeight="1" outlineLevel="1" x14ac:dyDescent="0.25">
      <c r="A10759" t="s">
        <v>1710</v>
      </c>
      <c r="C10759" s="3" t="s">
        <v>12986</v>
      </c>
      <c r="D10759" s="3">
        <v>334</v>
      </c>
      <c r="E10759" s="9">
        <v>1912</v>
      </c>
      <c r="F10759" s="7" t="s">
        <v>1643</v>
      </c>
      <c r="G10759" s="7" t="s">
        <v>726</v>
      </c>
      <c r="H10759" s="8" t="s">
        <v>5511</v>
      </c>
      <c r="I10759" s="8" t="s">
        <v>17019</v>
      </c>
      <c r="J10759" s="19">
        <v>1</v>
      </c>
      <c r="K10759" s="19" t="s">
        <v>7738</v>
      </c>
      <c r="L10759" s="11"/>
      <c r="M10759" s="11"/>
      <c r="N10759" s="24"/>
      <c r="P10759" s="32"/>
      <c r="T10759" s="19"/>
      <c r="U10759" s="3">
        <v>305</v>
      </c>
      <c r="X10759" t="str">
        <f t="shared" si="652"/>
        <v/>
      </c>
      <c r="Z10759" t="str">
        <f t="shared" si="653"/>
        <v/>
      </c>
      <c r="AB10759" s="9"/>
      <c r="AC10759" t="s">
        <v>5511</v>
      </c>
      <c r="AD10759">
        <f t="shared" si="651"/>
        <v>0</v>
      </c>
      <c r="AF10759" s="3"/>
      <c r="AG10759" t="s">
        <v>1712</v>
      </c>
      <c r="AH10759" s="9" t="s">
        <v>4925</v>
      </c>
    </row>
    <row r="10760" spans="1:34" ht="10.95" customHeight="1" outlineLevel="1" x14ac:dyDescent="0.25">
      <c r="A10760" t="s">
        <v>1710</v>
      </c>
      <c r="C10760" s="3" t="s">
        <v>12986</v>
      </c>
      <c r="D10760" s="3" t="s">
        <v>4065</v>
      </c>
      <c r="E10760" s="9">
        <v>1912</v>
      </c>
      <c r="F10760" s="7" t="s">
        <v>10954</v>
      </c>
      <c r="G10760" s="7" t="s">
        <v>3834</v>
      </c>
      <c r="H10760" s="8" t="s">
        <v>5511</v>
      </c>
      <c r="I10760" s="8"/>
      <c r="J10760" s="19">
        <v>3</v>
      </c>
      <c r="K10760" s="19" t="s">
        <v>7738</v>
      </c>
      <c r="L10760" s="11"/>
      <c r="M10760" s="11"/>
      <c r="N10760" s="24"/>
      <c r="P10760" s="32"/>
      <c r="T10760" s="19"/>
      <c r="U10760" s="3" t="s">
        <v>46</v>
      </c>
      <c r="X10760" t="str">
        <f t="shared" si="652"/>
        <v/>
      </c>
      <c r="Z10760" t="str">
        <f t="shared" si="653"/>
        <v/>
      </c>
      <c r="AB10760" s="9"/>
      <c r="AC10760" t="s">
        <v>5511</v>
      </c>
      <c r="AD10760">
        <f t="shared" si="651"/>
        <v>0</v>
      </c>
      <c r="AF10760" s="3"/>
      <c r="AG10760" t="s">
        <v>1712</v>
      </c>
      <c r="AH10760" s="9" t="s">
        <v>4925</v>
      </c>
    </row>
    <row r="10761" spans="1:34" ht="10.95" customHeight="1" outlineLevel="1" x14ac:dyDescent="0.25">
      <c r="A10761" t="s">
        <v>1710</v>
      </c>
      <c r="C10761" s="3" t="s">
        <v>12986</v>
      </c>
      <c r="D10761" s="3" t="s">
        <v>4065</v>
      </c>
      <c r="E10761" s="9">
        <v>1912</v>
      </c>
      <c r="F10761" s="7" t="s">
        <v>4255</v>
      </c>
      <c r="G10761" s="7" t="s">
        <v>3834</v>
      </c>
      <c r="H10761" s="8" t="s">
        <v>5511</v>
      </c>
      <c r="I10761" s="8"/>
      <c r="J10761" s="19">
        <v>3</v>
      </c>
      <c r="K10761" s="19" t="s">
        <v>7738</v>
      </c>
      <c r="L10761" s="11"/>
      <c r="M10761" s="11"/>
      <c r="N10761" s="24"/>
      <c r="P10761" s="32"/>
      <c r="T10761" s="19"/>
      <c r="U10761" s="3" t="s">
        <v>47</v>
      </c>
      <c r="X10761" t="str">
        <f t="shared" si="652"/>
        <v/>
      </c>
      <c r="Z10761" t="str">
        <f t="shared" si="653"/>
        <v/>
      </c>
      <c r="AB10761" s="9"/>
      <c r="AC10761" t="s">
        <v>5511</v>
      </c>
      <c r="AD10761">
        <f t="shared" si="651"/>
        <v>0</v>
      </c>
      <c r="AF10761" s="3"/>
      <c r="AG10761" t="s">
        <v>1712</v>
      </c>
      <c r="AH10761" s="9" t="s">
        <v>4925</v>
      </c>
    </row>
    <row r="10762" spans="1:34" ht="10.95" customHeight="1" outlineLevel="1" x14ac:dyDescent="0.25">
      <c r="A10762" t="s">
        <v>1710</v>
      </c>
      <c r="C10762" s="3" t="s">
        <v>12986</v>
      </c>
      <c r="D10762" s="3" t="s">
        <v>4065</v>
      </c>
      <c r="E10762" s="9">
        <v>1912</v>
      </c>
      <c r="F10762" s="7" t="s">
        <v>21993</v>
      </c>
      <c r="G10762" s="7" t="s">
        <v>3834</v>
      </c>
      <c r="H10762" s="8" t="s">
        <v>5511</v>
      </c>
      <c r="I10762" s="8"/>
      <c r="J10762" s="19">
        <v>3</v>
      </c>
      <c r="K10762" s="19" t="s">
        <v>7738</v>
      </c>
      <c r="L10762" s="11"/>
      <c r="M10762" s="11"/>
      <c r="N10762" s="24"/>
      <c r="P10762" s="32"/>
      <c r="T10762" s="19"/>
      <c r="U10762" s="3" t="s">
        <v>48</v>
      </c>
      <c r="W10762" t="s">
        <v>7738</v>
      </c>
      <c r="X10762" t="str">
        <f t="shared" si="652"/>
        <v/>
      </c>
      <c r="Z10762" t="str">
        <f t="shared" si="653"/>
        <v/>
      </c>
      <c r="AB10762" s="9"/>
      <c r="AC10762" t="s">
        <v>5511</v>
      </c>
      <c r="AD10762">
        <f t="shared" si="651"/>
        <v>0</v>
      </c>
      <c r="AF10762" s="3"/>
      <c r="AG10762" t="s">
        <v>1712</v>
      </c>
      <c r="AH10762" s="9" t="s">
        <v>4925</v>
      </c>
    </row>
    <row r="10763" spans="1:34" ht="10.95" customHeight="1" outlineLevel="1" collapsed="1" x14ac:dyDescent="0.25">
      <c r="A10763" t="s">
        <v>1710</v>
      </c>
      <c r="C10763" s="3" t="s">
        <v>12986</v>
      </c>
      <c r="D10763" s="3" t="s">
        <v>4065</v>
      </c>
      <c r="E10763" s="9">
        <v>1912</v>
      </c>
      <c r="F10763" s="7" t="s">
        <v>21997</v>
      </c>
      <c r="G10763" s="7" t="s">
        <v>3834</v>
      </c>
      <c r="H10763" s="8" t="s">
        <v>5511</v>
      </c>
      <c r="I10763" s="8"/>
      <c r="J10763" s="19">
        <v>3</v>
      </c>
      <c r="K10763" s="19" t="s">
        <v>7738</v>
      </c>
      <c r="L10763" s="11"/>
      <c r="M10763" s="11"/>
      <c r="N10763" s="24"/>
      <c r="P10763" s="32"/>
      <c r="T10763" s="19"/>
      <c r="U10763" s="3" t="s">
        <v>49</v>
      </c>
      <c r="W10763" t="s">
        <v>7738</v>
      </c>
      <c r="X10763" t="str">
        <f t="shared" si="652"/>
        <v/>
      </c>
      <c r="Z10763" t="str">
        <f t="shared" si="653"/>
        <v/>
      </c>
      <c r="AB10763" s="9"/>
      <c r="AC10763" t="s">
        <v>5511</v>
      </c>
      <c r="AD10763">
        <f t="shared" si="651"/>
        <v>0</v>
      </c>
      <c r="AF10763" s="3"/>
      <c r="AG10763" t="s">
        <v>1712</v>
      </c>
      <c r="AH10763" s="9" t="s">
        <v>4925</v>
      </c>
    </row>
    <row r="10764" spans="1:34" ht="10.95" customHeight="1" outlineLevel="1" x14ac:dyDescent="0.25">
      <c r="A10764" t="s">
        <v>1710</v>
      </c>
      <c r="C10764" s="3" t="s">
        <v>12986</v>
      </c>
      <c r="D10764" s="3" t="s">
        <v>4065</v>
      </c>
      <c r="E10764" s="9">
        <v>1912</v>
      </c>
      <c r="F10764" s="7" t="s">
        <v>6841</v>
      </c>
      <c r="G10764" s="7" t="s">
        <v>3834</v>
      </c>
      <c r="H10764" s="8" t="s">
        <v>5511</v>
      </c>
      <c r="I10764" s="8"/>
      <c r="J10764" s="19">
        <v>3</v>
      </c>
      <c r="K10764" s="19" t="s">
        <v>7738</v>
      </c>
      <c r="L10764" s="11"/>
      <c r="M10764" s="11"/>
      <c r="N10764" s="24"/>
      <c r="P10764" s="32"/>
      <c r="T10764" s="19"/>
      <c r="U10764" s="3" t="s">
        <v>50</v>
      </c>
      <c r="X10764" t="str">
        <f t="shared" si="652"/>
        <v/>
      </c>
      <c r="Z10764" t="str">
        <f t="shared" si="653"/>
        <v/>
      </c>
      <c r="AB10764" s="9"/>
      <c r="AC10764" t="s">
        <v>5511</v>
      </c>
      <c r="AD10764">
        <f t="shared" si="651"/>
        <v>0</v>
      </c>
      <c r="AF10764" s="3"/>
      <c r="AG10764" t="s">
        <v>1712</v>
      </c>
      <c r="AH10764" s="9" t="s">
        <v>4925</v>
      </c>
    </row>
    <row r="10765" spans="1:34" ht="10.95" customHeight="1" outlineLevel="1" x14ac:dyDescent="0.25">
      <c r="A10765" t="s">
        <v>1710</v>
      </c>
      <c r="C10765" s="3" t="s">
        <v>12986</v>
      </c>
      <c r="D10765" s="3" t="s">
        <v>4065</v>
      </c>
      <c r="E10765" s="9">
        <v>1912</v>
      </c>
      <c r="F10765" s="7" t="s">
        <v>4256</v>
      </c>
      <c r="G10765" s="7" t="s">
        <v>3834</v>
      </c>
      <c r="H10765" s="8" t="s">
        <v>5511</v>
      </c>
      <c r="I10765" s="8"/>
      <c r="J10765" s="19">
        <v>3</v>
      </c>
      <c r="K10765" s="19" t="s">
        <v>7738</v>
      </c>
      <c r="L10765" s="11"/>
      <c r="M10765" s="11"/>
      <c r="N10765" s="24"/>
      <c r="P10765" s="32"/>
      <c r="T10765" s="19"/>
      <c r="U10765" s="3" t="s">
        <v>51</v>
      </c>
      <c r="W10765" t="s">
        <v>7738</v>
      </c>
      <c r="X10765" t="str">
        <f t="shared" si="652"/>
        <v/>
      </c>
      <c r="Z10765" t="str">
        <f t="shared" si="653"/>
        <v/>
      </c>
      <c r="AB10765" s="9"/>
      <c r="AC10765" t="s">
        <v>5511</v>
      </c>
      <c r="AD10765">
        <f t="shared" si="651"/>
        <v>0</v>
      </c>
      <c r="AF10765" s="3"/>
      <c r="AG10765" t="s">
        <v>1712</v>
      </c>
      <c r="AH10765" s="9" t="s">
        <v>4925</v>
      </c>
    </row>
    <row r="10766" spans="1:34" ht="10.95" customHeight="1" outlineLevel="1" x14ac:dyDescent="0.25">
      <c r="A10766" t="s">
        <v>1710</v>
      </c>
      <c r="C10766" s="3" t="s">
        <v>12986</v>
      </c>
      <c r="D10766" s="3" t="s">
        <v>4065</v>
      </c>
      <c r="E10766" s="9">
        <v>1912</v>
      </c>
      <c r="F10766" s="7" t="s">
        <v>4257</v>
      </c>
      <c r="G10766" s="7" t="s">
        <v>3834</v>
      </c>
      <c r="H10766" s="8" t="s">
        <v>5511</v>
      </c>
      <c r="I10766" s="8"/>
      <c r="J10766" s="19">
        <v>3</v>
      </c>
      <c r="K10766" s="19" t="s">
        <v>7738</v>
      </c>
      <c r="L10766" s="11"/>
      <c r="M10766" s="11"/>
      <c r="N10766" s="24"/>
      <c r="P10766" s="32"/>
      <c r="T10766" s="19"/>
      <c r="U10766" s="3" t="s">
        <v>52</v>
      </c>
      <c r="X10766" t="str">
        <f t="shared" si="652"/>
        <v/>
      </c>
      <c r="Z10766" t="str">
        <f t="shared" si="653"/>
        <v/>
      </c>
      <c r="AB10766" s="9"/>
      <c r="AC10766" t="s">
        <v>5511</v>
      </c>
      <c r="AD10766">
        <f t="shared" si="651"/>
        <v>0</v>
      </c>
      <c r="AF10766" s="3"/>
      <c r="AG10766" t="s">
        <v>1712</v>
      </c>
      <c r="AH10766" s="9" t="s">
        <v>4925</v>
      </c>
    </row>
    <row r="10767" spans="1:34" ht="10.95" customHeight="1" outlineLevel="1" collapsed="1" x14ac:dyDescent="0.25">
      <c r="A10767" t="s">
        <v>1710</v>
      </c>
      <c r="C10767" s="3" t="s">
        <v>12986</v>
      </c>
      <c r="D10767" s="3">
        <v>354</v>
      </c>
      <c r="E10767" s="9">
        <v>1913</v>
      </c>
      <c r="F10767" s="7" t="s">
        <v>5167</v>
      </c>
      <c r="G10767" s="7" t="s">
        <v>726</v>
      </c>
      <c r="H10767" s="8" t="s">
        <v>6048</v>
      </c>
      <c r="I10767" s="8" t="s">
        <v>16727</v>
      </c>
      <c r="J10767" s="19">
        <v>1</v>
      </c>
      <c r="K10767" s="19" t="s">
        <v>7736</v>
      </c>
      <c r="L10767" s="11">
        <v>0.75</v>
      </c>
      <c r="M10767" s="11"/>
      <c r="N10767" s="24"/>
      <c r="P10767" s="32"/>
      <c r="T10767" s="19"/>
      <c r="U10767" s="3">
        <v>310</v>
      </c>
      <c r="X10767" t="str">
        <f t="shared" si="652"/>
        <v/>
      </c>
      <c r="Z10767" t="str">
        <f t="shared" si="653"/>
        <v/>
      </c>
      <c r="AB10767" s="9"/>
      <c r="AC10767" t="s">
        <v>6048</v>
      </c>
      <c r="AD10767">
        <f t="shared" si="651"/>
        <v>0</v>
      </c>
      <c r="AF10767" s="3"/>
      <c r="AG10767" t="s">
        <v>1712</v>
      </c>
      <c r="AH10767" s="9" t="s">
        <v>4613</v>
      </c>
    </row>
    <row r="10768" spans="1:34" ht="10.95" customHeight="1" outlineLevel="1" x14ac:dyDescent="0.25">
      <c r="A10768" t="s">
        <v>1710</v>
      </c>
      <c r="C10768" s="3" t="s">
        <v>12986</v>
      </c>
      <c r="D10768" s="3" t="s">
        <v>5030</v>
      </c>
      <c r="E10768" s="9">
        <v>1913</v>
      </c>
      <c r="F10768" s="7" t="s">
        <v>803</v>
      </c>
      <c r="G10768" s="7" t="s">
        <v>726</v>
      </c>
      <c r="H10768" s="8" t="s">
        <v>6048</v>
      </c>
      <c r="I10768" s="8" t="s">
        <v>16727</v>
      </c>
      <c r="J10768" s="19">
        <v>1</v>
      </c>
      <c r="K10768" s="19" t="s">
        <v>20092</v>
      </c>
      <c r="L10768" s="11"/>
      <c r="M10768" s="11"/>
      <c r="N10768" s="24"/>
      <c r="P10768" s="32"/>
      <c r="T10768" s="19"/>
      <c r="U10768" s="3" t="s">
        <v>802</v>
      </c>
      <c r="X10768" t="str">
        <f t="shared" si="652"/>
        <v/>
      </c>
      <c r="Z10768" t="str">
        <f t="shared" si="653"/>
        <v/>
      </c>
      <c r="AB10768" s="9"/>
      <c r="AC10768" t="s">
        <v>6048</v>
      </c>
      <c r="AD10768">
        <f t="shared" si="651"/>
        <v>0</v>
      </c>
      <c r="AF10768" s="3"/>
      <c r="AG10768" t="s">
        <v>1712</v>
      </c>
      <c r="AH10768" s="9" t="s">
        <v>4925</v>
      </c>
    </row>
    <row r="10769" spans="1:34" ht="10.95" customHeight="1" outlineLevel="1" x14ac:dyDescent="0.25">
      <c r="A10769" t="s">
        <v>1710</v>
      </c>
      <c r="C10769" s="3" t="s">
        <v>12986</v>
      </c>
      <c r="D10769" s="3">
        <v>366</v>
      </c>
      <c r="E10769" s="9">
        <v>1913</v>
      </c>
      <c r="F10769" s="7" t="s">
        <v>22017</v>
      </c>
      <c r="G10769" s="7" t="s">
        <v>726</v>
      </c>
      <c r="H10769" s="8" t="s">
        <v>6048</v>
      </c>
      <c r="I10769" s="8" t="s">
        <v>16728</v>
      </c>
      <c r="J10769" s="19">
        <v>1</v>
      </c>
      <c r="K10769" s="19" t="s">
        <v>7736</v>
      </c>
      <c r="L10769" s="11">
        <v>0.2</v>
      </c>
      <c r="M10769" s="11"/>
      <c r="N10769" s="24"/>
      <c r="P10769" s="32"/>
      <c r="T10769" s="19"/>
      <c r="U10769" s="3">
        <v>321</v>
      </c>
      <c r="X10769" t="str">
        <f t="shared" si="652"/>
        <v/>
      </c>
      <c r="Z10769" t="str">
        <f t="shared" si="653"/>
        <v/>
      </c>
      <c r="AB10769" s="9"/>
      <c r="AC10769" t="s">
        <v>6048</v>
      </c>
      <c r="AD10769">
        <f t="shared" si="651"/>
        <v>0</v>
      </c>
      <c r="AF10769" s="3"/>
      <c r="AG10769" t="s">
        <v>1712</v>
      </c>
      <c r="AH10769" s="9" t="s">
        <v>4613</v>
      </c>
    </row>
    <row r="10770" spans="1:34" ht="10.95" customHeight="1" outlineLevel="1" x14ac:dyDescent="0.25">
      <c r="A10770" t="s">
        <v>1710</v>
      </c>
      <c r="C10770" s="3" t="s">
        <v>12986</v>
      </c>
      <c r="D10770" s="3" t="s">
        <v>16962</v>
      </c>
      <c r="E10770" s="9">
        <v>1913</v>
      </c>
      <c r="F10770" s="7" t="s">
        <v>22017</v>
      </c>
      <c r="G10770" s="7" t="s">
        <v>726</v>
      </c>
      <c r="H10770" s="8" t="s">
        <v>6048</v>
      </c>
      <c r="I10770" s="8" t="s">
        <v>16728</v>
      </c>
      <c r="J10770" s="19">
        <v>1</v>
      </c>
      <c r="K10770" s="19" t="s">
        <v>20092</v>
      </c>
      <c r="L10770" s="11"/>
      <c r="M10770" s="11"/>
      <c r="N10770" s="24"/>
      <c r="P10770" s="32"/>
      <c r="T10770" s="19"/>
      <c r="U10770" s="3" t="s">
        <v>804</v>
      </c>
      <c r="W10770" t="s">
        <v>7738</v>
      </c>
      <c r="X10770" t="str">
        <f t="shared" si="652"/>
        <v/>
      </c>
      <c r="Z10770" t="str">
        <f t="shared" si="653"/>
        <v/>
      </c>
      <c r="AB10770" s="9"/>
      <c r="AC10770" t="s">
        <v>6048</v>
      </c>
      <c r="AD10770">
        <f t="shared" si="651"/>
        <v>0</v>
      </c>
      <c r="AF10770" s="3"/>
      <c r="AG10770" t="s">
        <v>1712</v>
      </c>
      <c r="AH10770" s="9" t="s">
        <v>4925</v>
      </c>
    </row>
    <row r="10771" spans="1:34" ht="10.95" customHeight="1" outlineLevel="1" x14ac:dyDescent="0.25">
      <c r="A10771" t="s">
        <v>1710</v>
      </c>
      <c r="C10771" s="3" t="s">
        <v>12986</v>
      </c>
      <c r="D10771" s="3" t="s">
        <v>16963</v>
      </c>
      <c r="E10771" s="9">
        <v>1913</v>
      </c>
      <c r="F10771" s="7" t="s">
        <v>22017</v>
      </c>
      <c r="G10771" s="7" t="s">
        <v>726</v>
      </c>
      <c r="H10771" s="8" t="s">
        <v>6048</v>
      </c>
      <c r="I10771" s="8" t="s">
        <v>16728</v>
      </c>
      <c r="J10771" s="19">
        <v>1</v>
      </c>
      <c r="K10771" s="19" t="s">
        <v>20092</v>
      </c>
      <c r="L10771" s="11"/>
      <c r="M10771" s="11"/>
      <c r="N10771" s="24"/>
      <c r="P10771" s="32"/>
      <c r="T10771" s="19"/>
      <c r="U10771" s="3" t="s">
        <v>805</v>
      </c>
      <c r="W10771" t="s">
        <v>7738</v>
      </c>
      <c r="X10771" t="str">
        <f t="shared" si="652"/>
        <v/>
      </c>
      <c r="Z10771" t="str">
        <f t="shared" si="653"/>
        <v/>
      </c>
      <c r="AB10771" s="9"/>
      <c r="AC10771" t="s">
        <v>6048</v>
      </c>
      <c r="AD10771">
        <f t="shared" si="651"/>
        <v>0</v>
      </c>
      <c r="AF10771" s="3"/>
      <c r="AG10771" t="s">
        <v>1712</v>
      </c>
      <c r="AH10771" s="9" t="s">
        <v>4925</v>
      </c>
    </row>
    <row r="10772" spans="1:34" ht="10.95" customHeight="1" outlineLevel="1" x14ac:dyDescent="0.25">
      <c r="A10772" t="s">
        <v>1710</v>
      </c>
      <c r="C10772" s="3" t="s">
        <v>12986</v>
      </c>
      <c r="D10772" s="3">
        <v>384</v>
      </c>
      <c r="E10772" s="9">
        <v>1913</v>
      </c>
      <c r="F10772" s="7" t="s">
        <v>22018</v>
      </c>
      <c r="G10772" s="7" t="s">
        <v>726</v>
      </c>
      <c r="H10772" s="8" t="s">
        <v>6048</v>
      </c>
      <c r="I10772" s="8" t="s">
        <v>16730</v>
      </c>
      <c r="J10772" s="19">
        <v>1</v>
      </c>
      <c r="K10772" s="19" t="s">
        <v>7738</v>
      </c>
      <c r="L10772" s="11"/>
      <c r="M10772" s="11"/>
      <c r="N10772" s="24"/>
      <c r="P10772" s="32"/>
      <c r="T10772" s="19"/>
      <c r="U10772" s="3" t="s">
        <v>806</v>
      </c>
      <c r="X10772" t="str">
        <f t="shared" si="652"/>
        <v/>
      </c>
      <c r="Z10772" t="str">
        <f t="shared" si="653"/>
        <v/>
      </c>
      <c r="AB10772" s="9"/>
      <c r="AC10772" t="s">
        <v>6048</v>
      </c>
      <c r="AD10772">
        <f t="shared" si="651"/>
        <v>0</v>
      </c>
      <c r="AF10772" s="3"/>
      <c r="AG10772" t="s">
        <v>1712</v>
      </c>
      <c r="AH10772" s="9" t="s">
        <v>4526</v>
      </c>
    </row>
    <row r="10773" spans="1:34" ht="10.95" customHeight="1" outlineLevel="1" x14ac:dyDescent="0.25">
      <c r="A10773" t="s">
        <v>1710</v>
      </c>
      <c r="C10773" s="3" t="s">
        <v>12986</v>
      </c>
      <c r="D10773" s="3">
        <v>382</v>
      </c>
      <c r="E10773" s="9">
        <v>1913</v>
      </c>
      <c r="F10773" s="7" t="s">
        <v>22018</v>
      </c>
      <c r="G10773" s="7" t="s">
        <v>726</v>
      </c>
      <c r="H10773" s="8" t="s">
        <v>6048</v>
      </c>
      <c r="I10773" s="8" t="s">
        <v>16729</v>
      </c>
      <c r="J10773" s="19">
        <v>1</v>
      </c>
      <c r="K10773" s="19" t="s">
        <v>7736</v>
      </c>
      <c r="L10773" s="11">
        <v>2.1</v>
      </c>
      <c r="M10773" s="11"/>
      <c r="N10773" s="24"/>
      <c r="P10773" s="32"/>
      <c r="T10773" s="19"/>
      <c r="U10773" s="3">
        <v>338</v>
      </c>
      <c r="X10773" t="str">
        <f t="shared" si="652"/>
        <v/>
      </c>
      <c r="Z10773" t="str">
        <f t="shared" si="653"/>
        <v/>
      </c>
      <c r="AB10773" s="9"/>
      <c r="AC10773" t="s">
        <v>6048</v>
      </c>
      <c r="AD10773">
        <f t="shared" si="651"/>
        <v>0</v>
      </c>
      <c r="AF10773" s="3"/>
      <c r="AG10773" t="s">
        <v>1712</v>
      </c>
      <c r="AH10773" s="9" t="s">
        <v>4613</v>
      </c>
    </row>
    <row r="10774" spans="1:34" ht="10.95" customHeight="1" outlineLevel="1" x14ac:dyDescent="0.25">
      <c r="A10774" t="s">
        <v>1710</v>
      </c>
      <c r="C10774" s="3" t="s">
        <v>12986</v>
      </c>
      <c r="D10774" s="3" t="s">
        <v>16964</v>
      </c>
      <c r="E10774" s="9">
        <v>1913</v>
      </c>
      <c r="F10774" s="7" t="s">
        <v>6473</v>
      </c>
      <c r="G10774" s="7" t="s">
        <v>726</v>
      </c>
      <c r="H10774" s="8" t="s">
        <v>6048</v>
      </c>
      <c r="I10774" s="8" t="s">
        <v>16729</v>
      </c>
      <c r="J10774" s="19">
        <v>1</v>
      </c>
      <c r="K10774" s="19" t="s">
        <v>7736</v>
      </c>
      <c r="L10774" s="11">
        <v>2.5</v>
      </c>
      <c r="M10774" s="11"/>
      <c r="N10774" s="24"/>
      <c r="P10774" s="32"/>
      <c r="T10774" s="19"/>
      <c r="U10774" s="3" t="s">
        <v>807</v>
      </c>
      <c r="X10774" t="str">
        <f t="shared" si="652"/>
        <v/>
      </c>
      <c r="Z10774" t="str">
        <f t="shared" si="653"/>
        <v/>
      </c>
      <c r="AB10774" s="9"/>
      <c r="AC10774" t="s">
        <v>6048</v>
      </c>
      <c r="AD10774">
        <f t="shared" si="651"/>
        <v>0</v>
      </c>
      <c r="AF10774" s="3"/>
      <c r="AG10774" t="s">
        <v>1712</v>
      </c>
      <c r="AH10774" s="9" t="s">
        <v>4925</v>
      </c>
    </row>
    <row r="10775" spans="1:34" ht="10.95" customHeight="1" outlineLevel="1" x14ac:dyDescent="0.25">
      <c r="A10775" t="s">
        <v>1710</v>
      </c>
      <c r="C10775" s="3" t="s">
        <v>12986</v>
      </c>
      <c r="D10775" s="3" t="s">
        <v>16965</v>
      </c>
      <c r="E10775" s="9">
        <v>1913</v>
      </c>
      <c r="F10775" s="7" t="s">
        <v>6471</v>
      </c>
      <c r="G10775" s="7" t="s">
        <v>726</v>
      </c>
      <c r="H10775" s="8" t="s">
        <v>6048</v>
      </c>
      <c r="I10775" s="8" t="s">
        <v>16729</v>
      </c>
      <c r="J10775" s="19">
        <v>1</v>
      </c>
      <c r="K10775" s="19" t="s">
        <v>20092</v>
      </c>
      <c r="L10775" s="11"/>
      <c r="M10775" s="11"/>
      <c r="N10775" s="24"/>
      <c r="P10775" s="32"/>
      <c r="T10775" s="19"/>
      <c r="U10775" s="3" t="s">
        <v>808</v>
      </c>
      <c r="W10775" t="s">
        <v>7738</v>
      </c>
      <c r="X10775" t="str">
        <f t="shared" si="652"/>
        <v/>
      </c>
      <c r="Z10775" t="str">
        <f t="shared" si="653"/>
        <v/>
      </c>
      <c r="AB10775" s="9"/>
      <c r="AC10775" t="s">
        <v>6048</v>
      </c>
      <c r="AD10775">
        <f t="shared" si="651"/>
        <v>0</v>
      </c>
      <c r="AF10775" s="3"/>
      <c r="AG10775" t="s">
        <v>1712</v>
      </c>
      <c r="AH10775" s="9" t="s">
        <v>4925</v>
      </c>
    </row>
    <row r="10776" spans="1:34" ht="10.95" customHeight="1" outlineLevel="1" x14ac:dyDescent="0.25">
      <c r="A10776" t="s">
        <v>1710</v>
      </c>
      <c r="C10776" s="3" t="s">
        <v>12986</v>
      </c>
      <c r="D10776" s="3" t="s">
        <v>16966</v>
      </c>
      <c r="E10776" s="9">
        <v>1913</v>
      </c>
      <c r="F10776" s="7" t="s">
        <v>810</v>
      </c>
      <c r="G10776" s="7" t="s">
        <v>726</v>
      </c>
      <c r="H10776" s="8" t="s">
        <v>6048</v>
      </c>
      <c r="I10776" s="8" t="s">
        <v>16729</v>
      </c>
      <c r="J10776" s="19">
        <v>1</v>
      </c>
      <c r="K10776" s="19" t="s">
        <v>20092</v>
      </c>
      <c r="L10776" s="11"/>
      <c r="M10776" s="11"/>
      <c r="N10776" s="24"/>
      <c r="P10776" s="32"/>
      <c r="T10776" s="19"/>
      <c r="U10776" s="3" t="s">
        <v>809</v>
      </c>
      <c r="X10776" t="str">
        <f t="shared" si="652"/>
        <v/>
      </c>
      <c r="Z10776" t="str">
        <f t="shared" si="653"/>
        <v/>
      </c>
      <c r="AB10776" s="9"/>
      <c r="AC10776" t="s">
        <v>6048</v>
      </c>
      <c r="AD10776">
        <f t="shared" si="651"/>
        <v>0</v>
      </c>
      <c r="AF10776" s="3"/>
      <c r="AG10776" t="s">
        <v>1712</v>
      </c>
      <c r="AH10776" s="9" t="s">
        <v>4623</v>
      </c>
    </row>
    <row r="10777" spans="1:34" ht="10.95" customHeight="1" outlineLevel="1" x14ac:dyDescent="0.25">
      <c r="A10777" t="s">
        <v>1710</v>
      </c>
      <c r="C10777" s="3" t="s">
        <v>12986</v>
      </c>
      <c r="D10777" s="3">
        <v>383</v>
      </c>
      <c r="E10777" s="9">
        <v>1913</v>
      </c>
      <c r="F10777" s="7" t="s">
        <v>22019</v>
      </c>
      <c r="G10777" s="7" t="s">
        <v>726</v>
      </c>
      <c r="H10777" s="8" t="s">
        <v>6048</v>
      </c>
      <c r="I10777" s="8" t="s">
        <v>16729</v>
      </c>
      <c r="J10777" s="19">
        <v>1</v>
      </c>
      <c r="K10777" s="19" t="s">
        <v>7738</v>
      </c>
      <c r="L10777" s="11"/>
      <c r="M10777" s="11"/>
      <c r="N10777" s="24"/>
      <c r="P10777" s="32"/>
      <c r="T10777" s="19"/>
      <c r="U10777" s="3">
        <v>339</v>
      </c>
      <c r="X10777" t="str">
        <f t="shared" si="652"/>
        <v/>
      </c>
      <c r="Z10777" t="str">
        <f t="shared" si="653"/>
        <v/>
      </c>
      <c r="AB10777" s="9"/>
      <c r="AC10777" t="s">
        <v>6048</v>
      </c>
      <c r="AD10777">
        <f t="shared" si="651"/>
        <v>0</v>
      </c>
      <c r="AF10777" s="3"/>
      <c r="AG10777" t="s">
        <v>1712</v>
      </c>
      <c r="AH10777" s="9" t="s">
        <v>4613</v>
      </c>
    </row>
    <row r="10778" spans="1:34" ht="10.95" customHeight="1" outlineLevel="1" x14ac:dyDescent="0.25">
      <c r="A10778" t="s">
        <v>1710</v>
      </c>
      <c r="C10778" s="3" t="s">
        <v>12986</v>
      </c>
      <c r="D10778" s="3" t="s">
        <v>12235</v>
      </c>
      <c r="E10778" s="9">
        <v>1913</v>
      </c>
      <c r="F10778" s="7" t="s">
        <v>6473</v>
      </c>
      <c r="G10778" s="7" t="s">
        <v>726</v>
      </c>
      <c r="H10778" s="8" t="s">
        <v>6048</v>
      </c>
      <c r="I10778" s="8" t="s">
        <v>16729</v>
      </c>
      <c r="J10778" s="19">
        <v>1</v>
      </c>
      <c r="K10778" s="19" t="s">
        <v>7736</v>
      </c>
      <c r="L10778" s="11">
        <v>0.75</v>
      </c>
      <c r="M10778" s="11"/>
      <c r="N10778" s="24"/>
      <c r="P10778" s="32"/>
      <c r="T10778" s="19"/>
      <c r="U10778" s="3" t="s">
        <v>5670</v>
      </c>
      <c r="X10778" t="str">
        <f t="shared" si="652"/>
        <v/>
      </c>
      <c r="Z10778" t="str">
        <f t="shared" si="653"/>
        <v/>
      </c>
      <c r="AB10778" s="9"/>
      <c r="AC10778" t="s">
        <v>6048</v>
      </c>
      <c r="AD10778">
        <f t="shared" si="651"/>
        <v>0</v>
      </c>
      <c r="AF10778" s="3"/>
      <c r="AG10778" t="s">
        <v>1712</v>
      </c>
      <c r="AH10778" s="9" t="s">
        <v>4925</v>
      </c>
    </row>
    <row r="10779" spans="1:34" ht="10.95" customHeight="1" outlineLevel="1" x14ac:dyDescent="0.25">
      <c r="A10779" t="s">
        <v>1710</v>
      </c>
      <c r="C10779" s="3" t="s">
        <v>12986</v>
      </c>
      <c r="D10779" s="3">
        <v>386</v>
      </c>
      <c r="E10779" s="9">
        <v>1914</v>
      </c>
      <c r="F10779" s="7" t="s">
        <v>22020</v>
      </c>
      <c r="G10779" s="7" t="s">
        <v>6001</v>
      </c>
      <c r="H10779" s="8" t="s">
        <v>6048</v>
      </c>
      <c r="I10779" s="8" t="s">
        <v>16731</v>
      </c>
      <c r="J10779" s="19">
        <v>1</v>
      </c>
      <c r="K10779" s="19" t="s">
        <v>7738</v>
      </c>
      <c r="L10779" s="11"/>
      <c r="M10779" s="11"/>
      <c r="N10779" s="24"/>
      <c r="P10779" s="32"/>
      <c r="T10779" s="19"/>
      <c r="U10779" s="3">
        <v>341</v>
      </c>
      <c r="X10779" t="str">
        <f t="shared" si="652"/>
        <v/>
      </c>
      <c r="Z10779" t="str">
        <f t="shared" si="653"/>
        <v/>
      </c>
      <c r="AB10779" s="9"/>
      <c r="AC10779" t="s">
        <v>6048</v>
      </c>
      <c r="AD10779">
        <f t="shared" si="651"/>
        <v>0</v>
      </c>
      <c r="AF10779" s="3"/>
      <c r="AG10779" t="s">
        <v>1712</v>
      </c>
      <c r="AH10779" s="9" t="s">
        <v>4613</v>
      </c>
    </row>
    <row r="10780" spans="1:34" ht="10.95" customHeight="1" outlineLevel="1" x14ac:dyDescent="0.25">
      <c r="A10780" t="s">
        <v>1710</v>
      </c>
      <c r="C10780" s="3" t="s">
        <v>12986</v>
      </c>
      <c r="D10780" s="3" t="s">
        <v>4065</v>
      </c>
      <c r="E10780" s="9">
        <v>1914</v>
      </c>
      <c r="F10780" s="7" t="s">
        <v>22017</v>
      </c>
      <c r="G10780" s="7" t="s">
        <v>726</v>
      </c>
      <c r="H10780" s="8" t="s">
        <v>6048</v>
      </c>
      <c r="I10780" s="8"/>
      <c r="J10780" s="19">
        <v>3</v>
      </c>
      <c r="K10780" s="19" t="s">
        <v>7738</v>
      </c>
      <c r="L10780" s="11"/>
      <c r="M10780" s="11"/>
      <c r="N10780" s="24"/>
      <c r="P10780" s="32"/>
      <c r="T10780" s="19"/>
      <c r="U10780" s="3" t="s">
        <v>8020</v>
      </c>
      <c r="X10780" t="str">
        <f t="shared" si="652"/>
        <v/>
      </c>
      <c r="Z10780" t="str">
        <f t="shared" si="653"/>
        <v/>
      </c>
      <c r="AB10780" s="9"/>
      <c r="AC10780" t="s">
        <v>6048</v>
      </c>
      <c r="AD10780">
        <f t="shared" si="651"/>
        <v>0</v>
      </c>
      <c r="AF10780" s="3"/>
      <c r="AG10780" t="s">
        <v>1712</v>
      </c>
      <c r="AH10780" s="9" t="s">
        <v>4925</v>
      </c>
    </row>
    <row r="10781" spans="1:34" ht="10.95" customHeight="1" outlineLevel="1" x14ac:dyDescent="0.25">
      <c r="A10781" t="s">
        <v>1710</v>
      </c>
      <c r="C10781" s="3" t="s">
        <v>12986</v>
      </c>
      <c r="D10781" s="3" t="s">
        <v>4065</v>
      </c>
      <c r="E10781" s="9">
        <v>1914</v>
      </c>
      <c r="F10781" s="7" t="s">
        <v>22060</v>
      </c>
      <c r="G10781" s="7" t="s">
        <v>726</v>
      </c>
      <c r="H10781" s="8" t="s">
        <v>6048</v>
      </c>
      <c r="I10781" s="8"/>
      <c r="J10781" s="19">
        <v>3</v>
      </c>
      <c r="K10781" s="19" t="s">
        <v>20092</v>
      </c>
      <c r="L10781" s="11"/>
      <c r="M10781" s="11"/>
      <c r="N10781" s="24"/>
      <c r="P10781" s="32"/>
      <c r="T10781" s="19"/>
      <c r="U10781" s="3" t="s">
        <v>8021</v>
      </c>
      <c r="W10781" t="s">
        <v>7738</v>
      </c>
      <c r="X10781" t="str">
        <f t="shared" si="652"/>
        <v/>
      </c>
      <c r="Z10781" t="str">
        <f t="shared" si="653"/>
        <v/>
      </c>
      <c r="AB10781" s="9"/>
      <c r="AC10781" t="s">
        <v>6048</v>
      </c>
      <c r="AD10781">
        <f t="shared" si="651"/>
        <v>0</v>
      </c>
      <c r="AF10781" s="3"/>
      <c r="AG10781" t="s">
        <v>1712</v>
      </c>
      <c r="AH10781" s="9" t="s">
        <v>4623</v>
      </c>
    </row>
    <row r="10782" spans="1:34" ht="10.95" customHeight="1" outlineLevel="1" x14ac:dyDescent="0.25">
      <c r="A10782" t="s">
        <v>1710</v>
      </c>
      <c r="C10782" s="3" t="s">
        <v>12986</v>
      </c>
      <c r="D10782" s="3" t="s">
        <v>4065</v>
      </c>
      <c r="E10782" s="9">
        <v>1914</v>
      </c>
      <c r="F10782" s="7" t="s">
        <v>5672</v>
      </c>
      <c r="G10782" s="7" t="s">
        <v>6001</v>
      </c>
      <c r="H10782" s="8" t="s">
        <v>6048</v>
      </c>
      <c r="I10782" s="8"/>
      <c r="J10782" s="19">
        <v>3</v>
      </c>
      <c r="K10782" s="19" t="s">
        <v>20092</v>
      </c>
      <c r="L10782" s="11"/>
      <c r="M10782" s="11"/>
      <c r="N10782" s="24"/>
      <c r="P10782" s="32"/>
      <c r="T10782" s="19"/>
      <c r="U10782" s="3" t="s">
        <v>5671</v>
      </c>
      <c r="W10782" t="s">
        <v>7738</v>
      </c>
      <c r="X10782" t="str">
        <f t="shared" si="652"/>
        <v/>
      </c>
      <c r="Z10782" t="str">
        <f t="shared" si="653"/>
        <v/>
      </c>
      <c r="AB10782" s="9"/>
      <c r="AC10782" t="s">
        <v>6048</v>
      </c>
      <c r="AD10782">
        <f t="shared" si="651"/>
        <v>0</v>
      </c>
      <c r="AF10782" s="3"/>
      <c r="AG10782" t="s">
        <v>1712</v>
      </c>
      <c r="AH10782" s="9" t="s">
        <v>4925</v>
      </c>
    </row>
    <row r="10783" spans="1:34" ht="10.95" customHeight="1" outlineLevel="1" x14ac:dyDescent="0.25">
      <c r="A10783" t="s">
        <v>1710</v>
      </c>
      <c r="C10783" s="3" t="s">
        <v>12986</v>
      </c>
      <c r="D10783" s="3" t="s">
        <v>4065</v>
      </c>
      <c r="E10783" s="9">
        <v>1921</v>
      </c>
      <c r="F10783" s="7" t="s">
        <v>22021</v>
      </c>
      <c r="G10783" s="7" t="s">
        <v>57</v>
      </c>
      <c r="H10783" s="8" t="s">
        <v>5511</v>
      </c>
      <c r="I10783" s="8"/>
      <c r="J10783" s="19">
        <v>3</v>
      </c>
      <c r="K10783" s="19" t="s">
        <v>7736</v>
      </c>
      <c r="L10783" s="11">
        <v>0.4</v>
      </c>
      <c r="M10783" s="11"/>
      <c r="N10783" s="24"/>
      <c r="P10783" s="32"/>
      <c r="T10783" s="19"/>
      <c r="U10783" s="3" t="s">
        <v>53</v>
      </c>
      <c r="X10783" t="str">
        <f t="shared" si="652"/>
        <v/>
      </c>
      <c r="Z10783" t="str">
        <f t="shared" si="653"/>
        <v/>
      </c>
      <c r="AB10783" s="9"/>
      <c r="AC10783" t="s">
        <v>5511</v>
      </c>
      <c r="AD10783">
        <f t="shared" si="651"/>
        <v>0</v>
      </c>
      <c r="AF10783" s="3"/>
      <c r="AG10783" t="s">
        <v>1712</v>
      </c>
      <c r="AH10783" s="9" t="s">
        <v>4613</v>
      </c>
    </row>
    <row r="10784" spans="1:34" ht="10.95" customHeight="1" outlineLevel="1" x14ac:dyDescent="0.25">
      <c r="A10784" t="s">
        <v>1710</v>
      </c>
      <c r="C10784" s="3" t="s">
        <v>12986</v>
      </c>
      <c r="D10784" s="3" t="s">
        <v>4065</v>
      </c>
      <c r="E10784" s="9">
        <v>1921</v>
      </c>
      <c r="F10784" s="7" t="s">
        <v>21892</v>
      </c>
      <c r="G10784" s="7" t="s">
        <v>1102</v>
      </c>
      <c r="H10784" s="8" t="s">
        <v>5511</v>
      </c>
      <c r="I10784" s="8"/>
      <c r="J10784" s="19">
        <v>3</v>
      </c>
      <c r="K10784" s="19" t="s">
        <v>7738</v>
      </c>
      <c r="L10784" s="11"/>
      <c r="M10784" s="11"/>
      <c r="N10784" s="24"/>
      <c r="P10784" s="32"/>
      <c r="T10784" s="19"/>
      <c r="U10784" s="3" t="s">
        <v>58</v>
      </c>
      <c r="X10784" t="str">
        <f t="shared" si="652"/>
        <v/>
      </c>
      <c r="Z10784" t="str">
        <f t="shared" si="653"/>
        <v/>
      </c>
      <c r="AB10784" s="9"/>
      <c r="AC10784" t="s">
        <v>5511</v>
      </c>
      <c r="AD10784">
        <f t="shared" si="651"/>
        <v>0</v>
      </c>
      <c r="AF10784" s="3"/>
      <c r="AG10784" t="s">
        <v>1712</v>
      </c>
      <c r="AH10784" s="9" t="s">
        <v>4613</v>
      </c>
    </row>
    <row r="10785" spans="1:34" ht="10.95" customHeight="1" outlineLevel="1" x14ac:dyDescent="0.25">
      <c r="A10785" t="s">
        <v>1710</v>
      </c>
      <c r="C10785" s="3" t="s">
        <v>12986</v>
      </c>
      <c r="D10785" s="3" t="s">
        <v>4065</v>
      </c>
      <c r="E10785" s="9">
        <v>1921</v>
      </c>
      <c r="F10785" s="7" t="s">
        <v>6416</v>
      </c>
      <c r="G10785" s="7" t="s">
        <v>1102</v>
      </c>
      <c r="H10785" s="8" t="s">
        <v>5511</v>
      </c>
      <c r="I10785" s="8"/>
      <c r="J10785" s="19">
        <v>3</v>
      </c>
      <c r="K10785" s="19" t="s">
        <v>20092</v>
      </c>
      <c r="L10785" s="11"/>
      <c r="M10785" s="11"/>
      <c r="N10785" s="24"/>
      <c r="P10785" s="32"/>
      <c r="T10785" s="19"/>
      <c r="U10785" s="3" t="s">
        <v>6415</v>
      </c>
      <c r="W10785" t="s">
        <v>7738</v>
      </c>
      <c r="X10785" t="str">
        <f t="shared" si="652"/>
        <v/>
      </c>
      <c r="Z10785" t="str">
        <f t="shared" si="653"/>
        <v/>
      </c>
      <c r="AB10785" s="9"/>
      <c r="AC10785" t="s">
        <v>5511</v>
      </c>
      <c r="AD10785">
        <f t="shared" si="651"/>
        <v>0</v>
      </c>
      <c r="AF10785" s="3"/>
      <c r="AG10785" t="s">
        <v>1712</v>
      </c>
      <c r="AH10785" s="9" t="s">
        <v>4925</v>
      </c>
    </row>
    <row r="10786" spans="1:34" ht="10.95" customHeight="1" outlineLevel="1" x14ac:dyDescent="0.25">
      <c r="A10786" t="s">
        <v>1710</v>
      </c>
      <c r="C10786" s="3" t="s">
        <v>12986</v>
      </c>
      <c r="D10786" s="3" t="s">
        <v>4065</v>
      </c>
      <c r="E10786" s="9">
        <v>1921</v>
      </c>
      <c r="F10786" s="7" t="s">
        <v>5818</v>
      </c>
      <c r="G10786" s="7" t="s">
        <v>1102</v>
      </c>
      <c r="H10786" s="8" t="s">
        <v>5511</v>
      </c>
      <c r="I10786" s="8"/>
      <c r="J10786" s="19">
        <v>3</v>
      </c>
      <c r="K10786" s="19" t="s">
        <v>20092</v>
      </c>
      <c r="L10786" s="11"/>
      <c r="M10786" s="11"/>
      <c r="N10786" s="24"/>
      <c r="P10786" s="32"/>
      <c r="T10786" s="19"/>
      <c r="U10786" s="3" t="s">
        <v>6417</v>
      </c>
      <c r="W10786" t="s">
        <v>7738</v>
      </c>
      <c r="X10786" t="str">
        <f t="shared" si="652"/>
        <v/>
      </c>
      <c r="Z10786" t="str">
        <f t="shared" si="653"/>
        <v/>
      </c>
      <c r="AB10786" s="9"/>
      <c r="AC10786" t="s">
        <v>5511</v>
      </c>
      <c r="AD10786">
        <f t="shared" si="651"/>
        <v>0</v>
      </c>
      <c r="AF10786" s="3"/>
      <c r="AG10786" t="s">
        <v>1712</v>
      </c>
      <c r="AH10786" s="9" t="s">
        <v>4925</v>
      </c>
    </row>
    <row r="10787" spans="1:34" ht="10.95" customHeight="1" outlineLevel="1" x14ac:dyDescent="0.25">
      <c r="A10787" t="s">
        <v>1710</v>
      </c>
      <c r="C10787" s="3" t="s">
        <v>12986</v>
      </c>
      <c r="D10787" s="3" t="s">
        <v>4065</v>
      </c>
      <c r="E10787" s="9">
        <v>1921</v>
      </c>
      <c r="F10787" s="7" t="s">
        <v>21766</v>
      </c>
      <c r="G10787" s="7" t="s">
        <v>191</v>
      </c>
      <c r="H10787" s="8" t="s">
        <v>5511</v>
      </c>
      <c r="I10787" s="8"/>
      <c r="J10787" s="19">
        <v>3</v>
      </c>
      <c r="K10787" s="19" t="s">
        <v>7738</v>
      </c>
      <c r="L10787" s="11"/>
      <c r="M10787" s="11"/>
      <c r="N10787" s="24"/>
      <c r="P10787" s="32"/>
      <c r="T10787" s="19"/>
      <c r="U10787" s="3" t="s">
        <v>6418</v>
      </c>
      <c r="X10787" t="str">
        <f t="shared" si="652"/>
        <v/>
      </c>
      <c r="Z10787" t="str">
        <f t="shared" si="653"/>
        <v/>
      </c>
      <c r="AB10787" s="9"/>
      <c r="AC10787" t="s">
        <v>5511</v>
      </c>
      <c r="AD10787">
        <f t="shared" si="651"/>
        <v>0</v>
      </c>
      <c r="AF10787" s="3"/>
      <c r="AG10787" t="s">
        <v>1712</v>
      </c>
      <c r="AH10787" s="9" t="s">
        <v>4613</v>
      </c>
    </row>
    <row r="10788" spans="1:34" ht="10.95" customHeight="1" outlineLevel="1" x14ac:dyDescent="0.25">
      <c r="A10788" t="s">
        <v>1710</v>
      </c>
      <c r="C10788" s="3" t="s">
        <v>12986</v>
      </c>
      <c r="D10788" s="3" t="s">
        <v>4065</v>
      </c>
      <c r="E10788" s="9">
        <v>1921</v>
      </c>
      <c r="F10788" s="7" t="s">
        <v>6473</v>
      </c>
      <c r="G10788" s="7" t="s">
        <v>191</v>
      </c>
      <c r="H10788" s="8" t="s">
        <v>5511</v>
      </c>
      <c r="I10788" s="8"/>
      <c r="J10788" s="19">
        <v>3</v>
      </c>
      <c r="K10788" s="19" t="s">
        <v>20092</v>
      </c>
      <c r="L10788" s="11"/>
      <c r="M10788" s="11"/>
      <c r="N10788" s="24"/>
      <c r="P10788" s="32"/>
      <c r="T10788" s="19"/>
      <c r="U10788" s="3" t="s">
        <v>2517</v>
      </c>
      <c r="W10788" t="s">
        <v>7738</v>
      </c>
      <c r="X10788" t="str">
        <f t="shared" si="652"/>
        <v/>
      </c>
      <c r="Z10788" t="str">
        <f t="shared" si="653"/>
        <v/>
      </c>
      <c r="AB10788" s="9"/>
      <c r="AC10788" t="s">
        <v>5511</v>
      </c>
      <c r="AD10788">
        <f t="shared" si="651"/>
        <v>0</v>
      </c>
      <c r="AF10788" s="3"/>
      <c r="AG10788" t="s">
        <v>1712</v>
      </c>
      <c r="AH10788" s="9" t="s">
        <v>4925</v>
      </c>
    </row>
    <row r="10789" spans="1:34" ht="10.95" customHeight="1" outlineLevel="1" x14ac:dyDescent="0.25">
      <c r="A10789" t="s">
        <v>1710</v>
      </c>
      <c r="C10789" s="3" t="s">
        <v>12986</v>
      </c>
      <c r="D10789" s="3" t="s">
        <v>4065</v>
      </c>
      <c r="E10789" s="9">
        <v>1921</v>
      </c>
      <c r="F10789" s="7" t="s">
        <v>22019</v>
      </c>
      <c r="G10789" s="7" t="s">
        <v>2519</v>
      </c>
      <c r="H10789" s="8" t="s">
        <v>5511</v>
      </c>
      <c r="I10789" s="8"/>
      <c r="J10789" s="19">
        <v>3</v>
      </c>
      <c r="K10789" s="19" t="s">
        <v>7738</v>
      </c>
      <c r="L10789" s="11"/>
      <c r="M10789" s="11"/>
      <c r="N10789" s="24"/>
      <c r="P10789" s="32"/>
      <c r="T10789" s="19"/>
      <c r="U10789" s="3" t="s">
        <v>2518</v>
      </c>
      <c r="X10789" t="str">
        <f t="shared" si="652"/>
        <v/>
      </c>
      <c r="Z10789" t="str">
        <f t="shared" si="653"/>
        <v/>
      </c>
      <c r="AB10789" s="9"/>
      <c r="AC10789" t="s">
        <v>5511</v>
      </c>
      <c r="AD10789">
        <f t="shared" si="651"/>
        <v>0</v>
      </c>
      <c r="AF10789" s="3"/>
      <c r="AG10789" t="s">
        <v>1712</v>
      </c>
      <c r="AH10789" s="9" t="s">
        <v>4613</v>
      </c>
    </row>
    <row r="10790" spans="1:34" ht="10.95" customHeight="1" outlineLevel="1" x14ac:dyDescent="0.25">
      <c r="A10790" t="s">
        <v>1710</v>
      </c>
      <c r="C10790" s="3" t="s">
        <v>12986</v>
      </c>
      <c r="D10790" s="3" t="s">
        <v>4065</v>
      </c>
      <c r="E10790" s="9">
        <v>1921</v>
      </c>
      <c r="F10790" s="7" t="s">
        <v>6473</v>
      </c>
      <c r="G10790" s="7" t="s">
        <v>2519</v>
      </c>
      <c r="H10790" s="8" t="s">
        <v>5511</v>
      </c>
      <c r="I10790" s="8"/>
      <c r="J10790" s="19">
        <v>3</v>
      </c>
      <c r="K10790" s="19" t="s">
        <v>20092</v>
      </c>
      <c r="L10790" s="11"/>
      <c r="M10790" s="11"/>
      <c r="N10790" s="24"/>
      <c r="P10790" s="32"/>
      <c r="T10790" s="19"/>
      <c r="U10790" s="3" t="s">
        <v>6057</v>
      </c>
      <c r="W10790" t="s">
        <v>7738</v>
      </c>
      <c r="X10790" t="str">
        <f t="shared" si="652"/>
        <v/>
      </c>
      <c r="Z10790" t="str">
        <f t="shared" si="653"/>
        <v/>
      </c>
      <c r="AB10790" s="9"/>
      <c r="AC10790" t="s">
        <v>5511</v>
      </c>
      <c r="AD10790">
        <f t="shared" si="651"/>
        <v>0</v>
      </c>
      <c r="AF10790" s="3"/>
      <c r="AG10790" t="s">
        <v>1712</v>
      </c>
      <c r="AH10790" s="9" t="s">
        <v>4925</v>
      </c>
    </row>
    <row r="10791" spans="1:34" ht="10.95" customHeight="1" outlineLevel="1" x14ac:dyDescent="0.25">
      <c r="A10791" t="s">
        <v>1710</v>
      </c>
      <c r="C10791" s="3" t="s">
        <v>12986</v>
      </c>
      <c r="D10791" s="3" t="s">
        <v>4065</v>
      </c>
      <c r="E10791" s="9">
        <v>1923</v>
      </c>
      <c r="F10791" s="7" t="s">
        <v>6389</v>
      </c>
      <c r="G10791" s="7" t="s">
        <v>57</v>
      </c>
      <c r="H10791" s="8" t="s">
        <v>5511</v>
      </c>
      <c r="I10791" s="8"/>
      <c r="J10791" s="19">
        <v>3</v>
      </c>
      <c r="K10791" s="19" t="s">
        <v>7738</v>
      </c>
      <c r="L10791" s="11"/>
      <c r="M10791" s="11"/>
      <c r="N10791" s="24"/>
      <c r="P10791" s="32"/>
      <c r="T10791" s="19"/>
      <c r="U10791" s="3" t="s">
        <v>6058</v>
      </c>
      <c r="W10791" t="s">
        <v>7738</v>
      </c>
      <c r="X10791" t="str">
        <f t="shared" si="652"/>
        <v/>
      </c>
      <c r="Z10791" t="str">
        <f t="shared" si="653"/>
        <v/>
      </c>
      <c r="AB10791" s="9"/>
      <c r="AC10791" t="s">
        <v>5511</v>
      </c>
      <c r="AD10791">
        <f t="shared" si="651"/>
        <v>0</v>
      </c>
      <c r="AF10791" s="3"/>
      <c r="AG10791" t="s">
        <v>1712</v>
      </c>
      <c r="AH10791" s="9" t="s">
        <v>4613</v>
      </c>
    </row>
    <row r="10792" spans="1:34" ht="10.95" customHeight="1" outlineLevel="1" x14ac:dyDescent="0.25">
      <c r="A10792" t="s">
        <v>1710</v>
      </c>
      <c r="C10792" s="3" t="s">
        <v>12986</v>
      </c>
      <c r="D10792" s="3" t="s">
        <v>4065</v>
      </c>
      <c r="E10792" s="9">
        <v>1923</v>
      </c>
      <c r="F10792" s="7" t="s">
        <v>6060</v>
      </c>
      <c r="G10792" s="7" t="s">
        <v>57</v>
      </c>
      <c r="H10792" s="8" t="s">
        <v>5511</v>
      </c>
      <c r="I10792" s="8"/>
      <c r="J10792" s="19">
        <v>3</v>
      </c>
      <c r="K10792" s="19" t="s">
        <v>20092</v>
      </c>
      <c r="L10792" s="11"/>
      <c r="M10792" s="11"/>
      <c r="N10792" s="24"/>
      <c r="P10792" s="32"/>
      <c r="T10792" s="19"/>
      <c r="U10792" s="3" t="s">
        <v>6059</v>
      </c>
      <c r="W10792" t="s">
        <v>7738</v>
      </c>
      <c r="X10792" t="str">
        <f t="shared" si="652"/>
        <v/>
      </c>
      <c r="Z10792" t="str">
        <f t="shared" si="653"/>
        <v/>
      </c>
      <c r="AB10792" s="9"/>
      <c r="AC10792" t="s">
        <v>5511</v>
      </c>
      <c r="AD10792">
        <f t="shared" si="651"/>
        <v>0</v>
      </c>
      <c r="AF10792" s="3"/>
      <c r="AG10792" t="s">
        <v>1712</v>
      </c>
      <c r="AH10792" s="9" t="s">
        <v>4925</v>
      </c>
    </row>
    <row r="10793" spans="1:34" ht="10.95" customHeight="1" outlineLevel="1" x14ac:dyDescent="0.25">
      <c r="A10793" t="s">
        <v>1710</v>
      </c>
      <c r="C10793" s="3" t="s">
        <v>12986</v>
      </c>
      <c r="D10793" s="3">
        <v>532</v>
      </c>
      <c r="E10793" s="9">
        <v>1929</v>
      </c>
      <c r="F10793" s="7" t="s">
        <v>5143</v>
      </c>
      <c r="G10793" s="7" t="s">
        <v>5999</v>
      </c>
      <c r="H10793" s="8" t="s">
        <v>1711</v>
      </c>
      <c r="I10793" s="8" t="s">
        <v>16733</v>
      </c>
      <c r="J10793" s="19">
        <v>1</v>
      </c>
      <c r="K10793" s="19" t="s">
        <v>7736</v>
      </c>
      <c r="L10793" s="11">
        <v>0.5</v>
      </c>
      <c r="M10793" s="11"/>
      <c r="N10793" s="24"/>
      <c r="P10793" s="32"/>
      <c r="R10793">
        <v>1</v>
      </c>
      <c r="S10793">
        <v>1</v>
      </c>
      <c r="T10793" s="19"/>
      <c r="U10793" s="3" t="s">
        <v>5283</v>
      </c>
      <c r="X10793" t="str">
        <f t="shared" si="652"/>
        <v/>
      </c>
      <c r="Z10793" t="str">
        <f t="shared" si="653"/>
        <v/>
      </c>
      <c r="AB10793" s="9"/>
      <c r="AC10793" t="s">
        <v>1711</v>
      </c>
      <c r="AD10793">
        <f t="shared" si="651"/>
        <v>0</v>
      </c>
      <c r="AF10793" s="3"/>
      <c r="AG10793" t="s">
        <v>1712</v>
      </c>
      <c r="AH10793" s="9" t="s">
        <v>4613</v>
      </c>
    </row>
    <row r="10794" spans="1:34" ht="10.95" customHeight="1" outlineLevel="1" x14ac:dyDescent="0.25">
      <c r="A10794" t="s">
        <v>1710</v>
      </c>
      <c r="C10794" s="3" t="s">
        <v>12986</v>
      </c>
      <c r="D10794" s="3">
        <v>533</v>
      </c>
      <c r="E10794" s="9">
        <v>1929</v>
      </c>
      <c r="F10794" s="7" t="s">
        <v>3424</v>
      </c>
      <c r="G10794" s="7" t="s">
        <v>952</v>
      </c>
      <c r="H10794" s="8" t="s">
        <v>1711</v>
      </c>
      <c r="I10794" s="8" t="s">
        <v>16733</v>
      </c>
      <c r="J10794" s="19">
        <v>1</v>
      </c>
      <c r="K10794" s="19" t="s">
        <v>7738</v>
      </c>
      <c r="L10794" s="11"/>
      <c r="M10794" s="11"/>
      <c r="N10794" s="24"/>
      <c r="P10794" s="32"/>
      <c r="T10794" s="19"/>
      <c r="U10794" s="3" t="s">
        <v>2107</v>
      </c>
      <c r="X10794" t="str">
        <f t="shared" si="652"/>
        <v/>
      </c>
      <c r="Z10794" t="str">
        <f t="shared" si="653"/>
        <v/>
      </c>
      <c r="AB10794" s="9"/>
      <c r="AC10794" t="s">
        <v>1711</v>
      </c>
      <c r="AD10794">
        <f t="shared" si="651"/>
        <v>0</v>
      </c>
      <c r="AF10794" s="3"/>
      <c r="AG10794" t="s">
        <v>1712</v>
      </c>
      <c r="AH10794" s="9" t="s">
        <v>4613</v>
      </c>
    </row>
    <row r="10795" spans="1:34" ht="10.95" customHeight="1" outlineLevel="1" x14ac:dyDescent="0.25">
      <c r="A10795" t="s">
        <v>1710</v>
      </c>
      <c r="C10795" s="3" t="s">
        <v>12986</v>
      </c>
      <c r="D10795" s="3">
        <v>534</v>
      </c>
      <c r="E10795" s="9">
        <v>1929</v>
      </c>
      <c r="F10795" s="7" t="s">
        <v>5306</v>
      </c>
      <c r="G10795" s="7" t="s">
        <v>815</v>
      </c>
      <c r="H10795" s="8" t="s">
        <v>1711</v>
      </c>
      <c r="I10795" s="8" t="s">
        <v>16733</v>
      </c>
      <c r="J10795" s="19">
        <v>1</v>
      </c>
      <c r="K10795" s="19" t="s">
        <v>7738</v>
      </c>
      <c r="L10795" s="11"/>
      <c r="M10795" s="11"/>
      <c r="N10795" s="24"/>
      <c r="P10795" s="32"/>
      <c r="T10795" s="19"/>
      <c r="U10795" s="3" t="s">
        <v>2108</v>
      </c>
      <c r="X10795" t="str">
        <f t="shared" si="652"/>
        <v/>
      </c>
      <c r="Z10795" t="str">
        <f t="shared" si="653"/>
        <v/>
      </c>
      <c r="AB10795" s="9"/>
      <c r="AC10795" t="s">
        <v>1711</v>
      </c>
      <c r="AD10795">
        <f t="shared" si="651"/>
        <v>0</v>
      </c>
      <c r="AF10795" s="3"/>
      <c r="AG10795" t="s">
        <v>1712</v>
      </c>
      <c r="AH10795" s="9" t="s">
        <v>4925</v>
      </c>
    </row>
    <row r="10796" spans="1:34" ht="10.95" customHeight="1" outlineLevel="1" x14ac:dyDescent="0.25">
      <c r="A10796" t="s">
        <v>1710</v>
      </c>
      <c r="C10796" s="3" t="s">
        <v>12986</v>
      </c>
      <c r="D10796" s="3">
        <v>507</v>
      </c>
      <c r="E10796" s="9">
        <v>1929</v>
      </c>
      <c r="F10796" s="7" t="s">
        <v>3715</v>
      </c>
      <c r="G10796" s="7" t="s">
        <v>2664</v>
      </c>
      <c r="H10796" s="8" t="s">
        <v>5511</v>
      </c>
      <c r="I10796" s="8" t="s">
        <v>16732</v>
      </c>
      <c r="J10796" s="19">
        <v>3</v>
      </c>
      <c r="K10796" s="19" t="s">
        <v>7738</v>
      </c>
      <c r="L10796" s="11"/>
      <c r="M10796" s="11"/>
      <c r="N10796" s="24"/>
      <c r="P10796" s="32"/>
      <c r="T10796" s="19"/>
      <c r="U10796" s="3" t="s">
        <v>6061</v>
      </c>
      <c r="X10796" t="str">
        <f t="shared" si="652"/>
        <v/>
      </c>
      <c r="Z10796" t="str">
        <f t="shared" si="653"/>
        <v/>
      </c>
      <c r="AB10796" s="9"/>
      <c r="AC10796" t="s">
        <v>5511</v>
      </c>
      <c r="AD10796">
        <f t="shared" si="651"/>
        <v>0</v>
      </c>
      <c r="AF10796" s="3"/>
      <c r="AG10796" t="s">
        <v>1712</v>
      </c>
      <c r="AH10796" s="9" t="s">
        <v>4613</v>
      </c>
    </row>
    <row r="10797" spans="1:34" ht="10.95" customHeight="1" outlineLevel="1" x14ac:dyDescent="0.25">
      <c r="A10797" t="s">
        <v>1710</v>
      </c>
      <c r="C10797" s="3" t="s">
        <v>12986</v>
      </c>
      <c r="D10797" s="3" t="s">
        <v>12252</v>
      </c>
      <c r="E10797" s="9">
        <v>1929</v>
      </c>
      <c r="F10797" s="7" t="s">
        <v>6471</v>
      </c>
      <c r="G10797" s="7" t="s">
        <v>2664</v>
      </c>
      <c r="H10797" s="8" t="s">
        <v>5511</v>
      </c>
      <c r="I10797" s="8" t="s">
        <v>16732</v>
      </c>
      <c r="J10797" s="19">
        <v>3</v>
      </c>
      <c r="K10797" s="19" t="s">
        <v>20092</v>
      </c>
      <c r="L10797" s="11"/>
      <c r="M10797" s="11"/>
      <c r="N10797" s="24"/>
      <c r="P10797" s="32"/>
      <c r="T10797" s="19"/>
      <c r="U10797" s="3" t="s">
        <v>6062</v>
      </c>
      <c r="W10797" t="s">
        <v>7738</v>
      </c>
      <c r="X10797" t="str">
        <f t="shared" si="652"/>
        <v/>
      </c>
      <c r="Z10797" t="str">
        <f t="shared" si="653"/>
        <v/>
      </c>
      <c r="AB10797" s="9"/>
      <c r="AC10797" t="s">
        <v>5511</v>
      </c>
      <c r="AD10797">
        <f t="shared" si="651"/>
        <v>0</v>
      </c>
      <c r="AF10797" s="3"/>
      <c r="AG10797" t="s">
        <v>1712</v>
      </c>
      <c r="AH10797" s="9" t="s">
        <v>4925</v>
      </c>
    </row>
    <row r="10798" spans="1:34" ht="10.95" customHeight="1" outlineLevel="1" x14ac:dyDescent="0.25">
      <c r="A10798" t="s">
        <v>1710</v>
      </c>
      <c r="C10798" s="3" t="s">
        <v>12986</v>
      </c>
      <c r="D10798" s="3" t="s">
        <v>16967</v>
      </c>
      <c r="E10798" s="9">
        <v>1929</v>
      </c>
      <c r="F10798" s="7" t="s">
        <v>6473</v>
      </c>
      <c r="G10798" s="7" t="s">
        <v>2664</v>
      </c>
      <c r="H10798" s="8" t="s">
        <v>5511</v>
      </c>
      <c r="I10798" s="8" t="s">
        <v>16732</v>
      </c>
      <c r="J10798" s="19">
        <v>3</v>
      </c>
      <c r="K10798" s="19" t="s">
        <v>20092</v>
      </c>
      <c r="L10798" s="11"/>
      <c r="M10798" s="11"/>
      <c r="N10798" s="24"/>
      <c r="P10798" s="32"/>
      <c r="T10798" s="19"/>
      <c r="U10798" s="3" t="s">
        <v>6063</v>
      </c>
      <c r="W10798" t="s">
        <v>7738</v>
      </c>
      <c r="X10798" t="str">
        <f t="shared" si="652"/>
        <v/>
      </c>
      <c r="Z10798" t="str">
        <f t="shared" si="653"/>
        <v/>
      </c>
      <c r="AB10798" s="9"/>
      <c r="AC10798" t="s">
        <v>5511</v>
      </c>
      <c r="AD10798">
        <f t="shared" si="651"/>
        <v>0</v>
      </c>
      <c r="AF10798" s="3"/>
      <c r="AG10798" t="s">
        <v>1712</v>
      </c>
      <c r="AH10798" s="9" t="s">
        <v>4925</v>
      </c>
    </row>
    <row r="10799" spans="1:34" ht="10.95" customHeight="1" outlineLevel="1" x14ac:dyDescent="0.25">
      <c r="A10799" t="s">
        <v>1710</v>
      </c>
      <c r="C10799" s="3" t="s">
        <v>12986</v>
      </c>
      <c r="D10799" s="3" t="s">
        <v>16968</v>
      </c>
      <c r="E10799" s="9">
        <v>1929</v>
      </c>
      <c r="F10799" s="7" t="s">
        <v>6120</v>
      </c>
      <c r="G10799" s="7" t="s">
        <v>2664</v>
      </c>
      <c r="H10799" s="8" t="s">
        <v>5511</v>
      </c>
      <c r="I10799" s="8" t="s">
        <v>16732</v>
      </c>
      <c r="J10799" s="19">
        <v>3</v>
      </c>
      <c r="K10799" s="19" t="s">
        <v>20092</v>
      </c>
      <c r="L10799" s="11"/>
      <c r="M10799" s="11"/>
      <c r="N10799" s="24"/>
      <c r="P10799" s="32"/>
      <c r="T10799" s="19"/>
      <c r="U10799" s="3" t="s">
        <v>6064</v>
      </c>
      <c r="W10799" t="s">
        <v>7738</v>
      </c>
      <c r="X10799" t="str">
        <f t="shared" si="652"/>
        <v/>
      </c>
      <c r="Z10799" t="str">
        <f t="shared" si="653"/>
        <v/>
      </c>
      <c r="AB10799" s="9"/>
      <c r="AC10799" t="s">
        <v>5511</v>
      </c>
      <c r="AD10799">
        <f t="shared" si="651"/>
        <v>0</v>
      </c>
      <c r="AF10799" s="3"/>
      <c r="AG10799" t="s">
        <v>1712</v>
      </c>
      <c r="AH10799" s="9" t="s">
        <v>4925</v>
      </c>
    </row>
    <row r="10800" spans="1:34" ht="10.95" customHeight="1" outlineLevel="1" x14ac:dyDescent="0.25">
      <c r="A10800" t="s">
        <v>1710</v>
      </c>
      <c r="C10800" s="3" t="s">
        <v>12986</v>
      </c>
      <c r="D10800" s="3" t="s">
        <v>16969</v>
      </c>
      <c r="E10800" s="9">
        <v>1929</v>
      </c>
      <c r="F10800" s="7" t="s">
        <v>6066</v>
      </c>
      <c r="G10800" s="7" t="s">
        <v>2664</v>
      </c>
      <c r="H10800" s="8" t="s">
        <v>5511</v>
      </c>
      <c r="I10800" s="8" t="s">
        <v>16732</v>
      </c>
      <c r="J10800" s="19">
        <v>3</v>
      </c>
      <c r="K10800" s="19" t="s">
        <v>20092</v>
      </c>
      <c r="L10800" s="11"/>
      <c r="M10800" s="11"/>
      <c r="N10800" s="24"/>
      <c r="P10800" s="32"/>
      <c r="T10800" s="19"/>
      <c r="U10800" s="3" t="s">
        <v>6065</v>
      </c>
      <c r="W10800" t="s">
        <v>7738</v>
      </c>
      <c r="X10800" t="str">
        <f t="shared" si="652"/>
        <v/>
      </c>
      <c r="Z10800" t="str">
        <f t="shared" si="653"/>
        <v/>
      </c>
      <c r="AB10800" s="9"/>
      <c r="AC10800" t="s">
        <v>5511</v>
      </c>
      <c r="AD10800">
        <f t="shared" si="651"/>
        <v>0</v>
      </c>
      <c r="AF10800" s="3"/>
      <c r="AG10800" t="s">
        <v>1712</v>
      </c>
      <c r="AH10800" s="9" t="s">
        <v>4925</v>
      </c>
    </row>
    <row r="10801" spans="1:34" ht="10.95" customHeight="1" outlineLevel="1" x14ac:dyDescent="0.25">
      <c r="A10801" t="s">
        <v>1710</v>
      </c>
      <c r="C10801" s="3" t="s">
        <v>12986</v>
      </c>
      <c r="D10801" s="3" t="s">
        <v>16970</v>
      </c>
      <c r="E10801" s="9">
        <v>1929</v>
      </c>
      <c r="F10801" s="7" t="s">
        <v>6069</v>
      </c>
      <c r="G10801" s="7" t="s">
        <v>2664</v>
      </c>
      <c r="H10801" s="8" t="s">
        <v>5511</v>
      </c>
      <c r="I10801" s="8" t="s">
        <v>16732</v>
      </c>
      <c r="J10801" s="19">
        <v>3</v>
      </c>
      <c r="K10801" s="19" t="s">
        <v>20092</v>
      </c>
      <c r="L10801" s="11"/>
      <c r="M10801" s="11"/>
      <c r="N10801" s="24"/>
      <c r="P10801" s="32"/>
      <c r="T10801" s="19"/>
      <c r="U10801" s="3" t="s">
        <v>6067</v>
      </c>
      <c r="W10801" t="s">
        <v>7738</v>
      </c>
      <c r="X10801" t="str">
        <f t="shared" si="652"/>
        <v/>
      </c>
      <c r="Z10801" t="str">
        <f t="shared" si="653"/>
        <v/>
      </c>
      <c r="AB10801" s="9"/>
      <c r="AC10801" t="s">
        <v>5511</v>
      </c>
      <c r="AD10801">
        <f t="shared" si="651"/>
        <v>0</v>
      </c>
      <c r="AF10801" s="3"/>
      <c r="AG10801" t="s">
        <v>1712</v>
      </c>
      <c r="AH10801" s="9" t="s">
        <v>4925</v>
      </c>
    </row>
    <row r="10802" spans="1:34" ht="10.95" customHeight="1" outlineLevel="1" x14ac:dyDescent="0.25">
      <c r="A10802" t="s">
        <v>1710</v>
      </c>
      <c r="C10802" s="3" t="s">
        <v>12986</v>
      </c>
      <c r="D10802" s="3">
        <v>539</v>
      </c>
      <c r="E10802" s="9">
        <v>1930</v>
      </c>
      <c r="F10802" s="7" t="s">
        <v>22022</v>
      </c>
      <c r="G10802" s="7" t="s">
        <v>5999</v>
      </c>
      <c r="H10802" s="8" t="s">
        <v>1711</v>
      </c>
      <c r="I10802" s="8" t="s">
        <v>16734</v>
      </c>
      <c r="J10802" s="19">
        <v>1</v>
      </c>
      <c r="K10802" s="19" t="s">
        <v>7736</v>
      </c>
      <c r="L10802" s="11">
        <v>0.5</v>
      </c>
      <c r="M10802" s="11"/>
      <c r="N10802" s="24"/>
      <c r="P10802" s="32"/>
      <c r="T10802" s="19"/>
      <c r="U10802" s="3" t="s">
        <v>2109</v>
      </c>
      <c r="X10802" t="str">
        <f t="shared" si="652"/>
        <v/>
      </c>
      <c r="Z10802" t="str">
        <f t="shared" si="653"/>
        <v/>
      </c>
      <c r="AB10802" s="9"/>
      <c r="AC10802" t="s">
        <v>1711</v>
      </c>
      <c r="AD10802">
        <f t="shared" si="651"/>
        <v>0</v>
      </c>
      <c r="AF10802" s="3"/>
      <c r="AG10802" t="s">
        <v>1712</v>
      </c>
      <c r="AH10802" s="9" t="s">
        <v>4613</v>
      </c>
    </row>
    <row r="10803" spans="1:34" ht="10.95" customHeight="1" outlineLevel="1" x14ac:dyDescent="0.25">
      <c r="A10803" t="s">
        <v>1710</v>
      </c>
      <c r="C10803" s="3" t="s">
        <v>12986</v>
      </c>
      <c r="D10803" s="3" t="s">
        <v>10641</v>
      </c>
      <c r="E10803" s="9">
        <v>1930</v>
      </c>
      <c r="F10803" s="7" t="s">
        <v>5307</v>
      </c>
      <c r="G10803" s="7" t="s">
        <v>5999</v>
      </c>
      <c r="H10803" s="8" t="s">
        <v>1711</v>
      </c>
      <c r="I10803" s="8" t="s">
        <v>16734</v>
      </c>
      <c r="J10803" s="19">
        <v>1</v>
      </c>
      <c r="K10803" s="19" t="s">
        <v>20092</v>
      </c>
      <c r="L10803" s="11"/>
      <c r="M10803" s="11"/>
      <c r="N10803" s="24"/>
      <c r="P10803" s="32"/>
      <c r="T10803" s="19"/>
      <c r="U10803" s="3" t="s">
        <v>4894</v>
      </c>
      <c r="W10803" t="s">
        <v>7738</v>
      </c>
      <c r="X10803" t="str">
        <f t="shared" si="652"/>
        <v/>
      </c>
      <c r="Z10803" t="str">
        <f t="shared" si="653"/>
        <v/>
      </c>
      <c r="AB10803" s="9"/>
      <c r="AC10803" t="s">
        <v>1711</v>
      </c>
      <c r="AD10803">
        <f t="shared" si="651"/>
        <v>0</v>
      </c>
      <c r="AF10803" s="3"/>
      <c r="AG10803" t="s">
        <v>1712</v>
      </c>
      <c r="AH10803" s="9" t="s">
        <v>4925</v>
      </c>
    </row>
    <row r="10804" spans="1:34" ht="10.95" customHeight="1" outlineLevel="1" x14ac:dyDescent="0.25">
      <c r="A10804" t="s">
        <v>1710</v>
      </c>
      <c r="C10804" s="3" t="s">
        <v>12986</v>
      </c>
      <c r="D10804" s="3" t="s">
        <v>16971</v>
      </c>
      <c r="E10804" s="9">
        <v>1930</v>
      </c>
      <c r="F10804" s="7" t="s">
        <v>6473</v>
      </c>
      <c r="G10804" s="7" t="s">
        <v>5999</v>
      </c>
      <c r="H10804" s="8" t="s">
        <v>1711</v>
      </c>
      <c r="I10804" s="8" t="s">
        <v>16734</v>
      </c>
      <c r="J10804" s="19">
        <v>1</v>
      </c>
      <c r="K10804" s="19" t="s">
        <v>20092</v>
      </c>
      <c r="L10804" s="11"/>
      <c r="M10804" s="11"/>
      <c r="N10804" s="24"/>
      <c r="P10804" s="32"/>
      <c r="T10804" s="19"/>
      <c r="U10804" s="3" t="s">
        <v>4895</v>
      </c>
      <c r="W10804" t="s">
        <v>7738</v>
      </c>
      <c r="X10804" t="str">
        <f t="shared" si="652"/>
        <v/>
      </c>
      <c r="Z10804" t="str">
        <f t="shared" si="653"/>
        <v/>
      </c>
      <c r="AB10804" s="9"/>
      <c r="AC10804" t="s">
        <v>1711</v>
      </c>
      <c r="AD10804">
        <f t="shared" si="651"/>
        <v>0</v>
      </c>
      <c r="AF10804" s="3"/>
      <c r="AG10804" t="s">
        <v>1712</v>
      </c>
      <c r="AH10804" s="9" t="s">
        <v>4925</v>
      </c>
    </row>
    <row r="10805" spans="1:34" ht="10.95" customHeight="1" outlineLevel="1" x14ac:dyDescent="0.25">
      <c r="A10805" t="s">
        <v>1710</v>
      </c>
      <c r="C10805" s="3" t="s">
        <v>12986</v>
      </c>
      <c r="D10805" s="3" t="s">
        <v>16972</v>
      </c>
      <c r="E10805" s="9">
        <v>1930</v>
      </c>
      <c r="F10805" s="7" t="s">
        <v>5309</v>
      </c>
      <c r="G10805" s="7" t="s">
        <v>5999</v>
      </c>
      <c r="H10805" s="8" t="s">
        <v>1711</v>
      </c>
      <c r="I10805" s="8" t="s">
        <v>16734</v>
      </c>
      <c r="J10805" s="19">
        <v>1</v>
      </c>
      <c r="K10805" s="19" t="s">
        <v>20092</v>
      </c>
      <c r="L10805" s="11"/>
      <c r="M10805" s="11"/>
      <c r="N10805" s="24"/>
      <c r="P10805" s="32"/>
      <c r="T10805" s="19"/>
      <c r="U10805" s="3" t="s">
        <v>5308</v>
      </c>
      <c r="W10805" t="s">
        <v>7738</v>
      </c>
      <c r="X10805" t="str">
        <f t="shared" si="652"/>
        <v/>
      </c>
      <c r="Z10805" t="str">
        <f t="shared" si="653"/>
        <v/>
      </c>
      <c r="AB10805" s="9"/>
      <c r="AC10805" t="s">
        <v>1711</v>
      </c>
      <c r="AD10805">
        <f t="shared" si="651"/>
        <v>0</v>
      </c>
      <c r="AF10805" s="3"/>
      <c r="AG10805" t="s">
        <v>1712</v>
      </c>
      <c r="AH10805" s="9" t="s">
        <v>4925</v>
      </c>
    </row>
    <row r="10806" spans="1:34" ht="10.95" customHeight="1" outlineLevel="1" x14ac:dyDescent="0.25">
      <c r="A10806" t="s">
        <v>1710</v>
      </c>
      <c r="C10806" s="3" t="s">
        <v>12986</v>
      </c>
      <c r="D10806" s="3" t="s">
        <v>16973</v>
      </c>
      <c r="E10806" s="9">
        <v>1930</v>
      </c>
      <c r="F10806" s="7" t="s">
        <v>5311</v>
      </c>
      <c r="G10806" s="7" t="s">
        <v>5999</v>
      </c>
      <c r="H10806" s="8" t="s">
        <v>1711</v>
      </c>
      <c r="I10806" s="8" t="s">
        <v>16734</v>
      </c>
      <c r="J10806" s="19">
        <v>1</v>
      </c>
      <c r="K10806" s="19" t="s">
        <v>20092</v>
      </c>
      <c r="L10806" s="11"/>
      <c r="M10806" s="11"/>
      <c r="N10806" s="24"/>
      <c r="P10806" s="32"/>
      <c r="T10806" s="19"/>
      <c r="U10806" s="3" t="s">
        <v>5310</v>
      </c>
      <c r="W10806" t="s">
        <v>7738</v>
      </c>
      <c r="X10806" t="str">
        <f t="shared" si="652"/>
        <v/>
      </c>
      <c r="Z10806" t="str">
        <f t="shared" si="653"/>
        <v/>
      </c>
      <c r="AB10806" s="9"/>
      <c r="AC10806" t="s">
        <v>1711</v>
      </c>
      <c r="AD10806">
        <f t="shared" si="651"/>
        <v>0</v>
      </c>
      <c r="AF10806" s="3"/>
      <c r="AG10806" t="s">
        <v>1712</v>
      </c>
      <c r="AH10806" s="9" t="s">
        <v>4925</v>
      </c>
    </row>
    <row r="10807" spans="1:34" ht="10.95" customHeight="1" outlineLevel="1" x14ac:dyDescent="0.25">
      <c r="A10807" t="s">
        <v>1710</v>
      </c>
      <c r="C10807" s="3" t="s">
        <v>12986</v>
      </c>
      <c r="D10807" s="3">
        <v>540</v>
      </c>
      <c r="E10807" s="9">
        <v>1930</v>
      </c>
      <c r="F10807" s="7" t="s">
        <v>22023</v>
      </c>
      <c r="G10807" s="7" t="s">
        <v>5999</v>
      </c>
      <c r="H10807" s="8" t="s">
        <v>1711</v>
      </c>
      <c r="I10807" s="8" t="s">
        <v>16734</v>
      </c>
      <c r="J10807" s="19">
        <v>1</v>
      </c>
      <c r="K10807" s="19" t="s">
        <v>7738</v>
      </c>
      <c r="L10807" s="11"/>
      <c r="M10807" s="11"/>
      <c r="N10807" s="24"/>
      <c r="P10807" s="32"/>
      <c r="T10807" s="19"/>
      <c r="U10807" s="3" t="s">
        <v>2110</v>
      </c>
      <c r="X10807" t="str">
        <f t="shared" si="652"/>
        <v/>
      </c>
      <c r="Z10807" t="str">
        <f t="shared" si="653"/>
        <v/>
      </c>
      <c r="AB10807" s="9"/>
      <c r="AC10807" t="s">
        <v>1711</v>
      </c>
      <c r="AD10807">
        <f t="shared" si="651"/>
        <v>0</v>
      </c>
      <c r="AF10807" s="3"/>
      <c r="AG10807" t="s">
        <v>1712</v>
      </c>
      <c r="AH10807" s="9" t="s">
        <v>4613</v>
      </c>
    </row>
    <row r="10808" spans="1:34" ht="10.95" customHeight="1" outlineLevel="1" x14ac:dyDescent="0.25">
      <c r="A10808" t="s">
        <v>1710</v>
      </c>
      <c r="C10808" s="3" t="s">
        <v>12986</v>
      </c>
      <c r="D10808" s="3" t="s">
        <v>16974</v>
      </c>
      <c r="E10808" s="9">
        <v>1930</v>
      </c>
      <c r="F10808" s="7" t="s">
        <v>2538</v>
      </c>
      <c r="G10808" s="7" t="s">
        <v>5999</v>
      </c>
      <c r="H10808" s="8" t="s">
        <v>1711</v>
      </c>
      <c r="I10808" s="8" t="s">
        <v>16734</v>
      </c>
      <c r="J10808" s="19">
        <v>1</v>
      </c>
      <c r="K10808" s="19" t="s">
        <v>20092</v>
      </c>
      <c r="L10808" s="11"/>
      <c r="M10808" s="11"/>
      <c r="N10808" s="24"/>
      <c r="P10808" s="32"/>
      <c r="T10808" s="19"/>
      <c r="U10808" s="3" t="s">
        <v>5312</v>
      </c>
      <c r="W10808" t="s">
        <v>7738</v>
      </c>
      <c r="X10808" t="str">
        <f t="shared" si="652"/>
        <v/>
      </c>
      <c r="Z10808" t="str">
        <f t="shared" si="653"/>
        <v/>
      </c>
      <c r="AB10808" s="9"/>
      <c r="AC10808" t="s">
        <v>1711</v>
      </c>
      <c r="AD10808">
        <f t="shared" ref="AD10808:AD10871" si="654">COUNTIF(H10808,"*Fuji*")</f>
        <v>0</v>
      </c>
      <c r="AF10808" s="3"/>
      <c r="AG10808" t="s">
        <v>1712</v>
      </c>
      <c r="AH10808" s="9" t="s">
        <v>4925</v>
      </c>
    </row>
    <row r="10809" spans="1:34" ht="10.95" customHeight="1" outlineLevel="1" x14ac:dyDescent="0.25">
      <c r="A10809" t="s">
        <v>1710</v>
      </c>
      <c r="C10809" s="3" t="s">
        <v>12986</v>
      </c>
      <c r="D10809" s="3" t="s">
        <v>16975</v>
      </c>
      <c r="E10809" s="9">
        <v>1930</v>
      </c>
      <c r="F10809" s="7" t="s">
        <v>3530</v>
      </c>
      <c r="G10809" s="7" t="s">
        <v>5999</v>
      </c>
      <c r="H10809" s="8" t="s">
        <v>1711</v>
      </c>
      <c r="I10809" s="8" t="s">
        <v>16734</v>
      </c>
      <c r="J10809" s="19">
        <v>1</v>
      </c>
      <c r="K10809" s="19" t="s">
        <v>20092</v>
      </c>
      <c r="L10809" s="11"/>
      <c r="M10809" s="11"/>
      <c r="N10809" s="24"/>
      <c r="P10809" s="32"/>
      <c r="T10809" s="19"/>
      <c r="U10809" s="3" t="s">
        <v>2539</v>
      </c>
      <c r="W10809" t="s">
        <v>7738</v>
      </c>
      <c r="X10809" t="str">
        <f t="shared" si="652"/>
        <v/>
      </c>
      <c r="Z10809" t="str">
        <f t="shared" si="653"/>
        <v/>
      </c>
      <c r="AB10809" s="9"/>
      <c r="AC10809" t="s">
        <v>1711</v>
      </c>
      <c r="AD10809">
        <f t="shared" si="654"/>
        <v>0</v>
      </c>
      <c r="AF10809" s="3"/>
      <c r="AG10809" t="s">
        <v>1712</v>
      </c>
      <c r="AH10809" s="9" t="s">
        <v>4623</v>
      </c>
    </row>
    <row r="10810" spans="1:34" ht="10.95" customHeight="1" outlineLevel="1" x14ac:dyDescent="0.25">
      <c r="A10810" t="s">
        <v>1710</v>
      </c>
      <c r="C10810" s="3" t="s">
        <v>12986</v>
      </c>
      <c r="D10810" s="3">
        <v>579</v>
      </c>
      <c r="E10810" s="9">
        <v>1931</v>
      </c>
      <c r="F10810" s="7" t="s">
        <v>22024</v>
      </c>
      <c r="G10810" s="7" t="s">
        <v>5999</v>
      </c>
      <c r="H10810" s="8" t="s">
        <v>1711</v>
      </c>
      <c r="I10810" s="8" t="s">
        <v>16734</v>
      </c>
      <c r="J10810" s="19">
        <v>1</v>
      </c>
      <c r="K10810" s="19" t="s">
        <v>7738</v>
      </c>
      <c r="L10810" s="11"/>
      <c r="M10810" s="11"/>
      <c r="N10810" s="24"/>
      <c r="P10810" s="32"/>
      <c r="T10810" s="19"/>
      <c r="U10810" s="3" t="s">
        <v>4837</v>
      </c>
      <c r="X10810" t="str">
        <f t="shared" si="652"/>
        <v/>
      </c>
      <c r="Z10810" t="str">
        <f t="shared" si="653"/>
        <v/>
      </c>
      <c r="AB10810" s="9"/>
      <c r="AC10810" t="s">
        <v>1711</v>
      </c>
      <c r="AD10810">
        <f t="shared" si="654"/>
        <v>0</v>
      </c>
      <c r="AF10810" s="3"/>
      <c r="AG10810" t="s">
        <v>1712</v>
      </c>
      <c r="AH10810" s="9" t="s">
        <v>4925</v>
      </c>
    </row>
    <row r="10811" spans="1:34" ht="10.95" customHeight="1" outlineLevel="1" x14ac:dyDescent="0.25">
      <c r="A10811" t="s">
        <v>1710</v>
      </c>
      <c r="C10811" s="3" t="s">
        <v>12986</v>
      </c>
      <c r="D10811" s="3" t="s">
        <v>4578</v>
      </c>
      <c r="E10811" s="9">
        <v>1931</v>
      </c>
      <c r="F10811" s="7" t="s">
        <v>22025</v>
      </c>
      <c r="G10811" s="7" t="s">
        <v>5999</v>
      </c>
      <c r="H10811" s="8" t="s">
        <v>1711</v>
      </c>
      <c r="I10811" s="8" t="s">
        <v>16734</v>
      </c>
      <c r="J10811" s="19">
        <v>1</v>
      </c>
      <c r="K10811" s="19" t="s">
        <v>7738</v>
      </c>
      <c r="L10811" s="11"/>
      <c r="M10811" s="11"/>
      <c r="N10811" s="24"/>
      <c r="P10811" s="32"/>
      <c r="T10811" s="19"/>
      <c r="U10811" s="3" t="s">
        <v>4896</v>
      </c>
      <c r="W10811" t="s">
        <v>7738</v>
      </c>
      <c r="X10811" t="str">
        <f t="shared" si="652"/>
        <v/>
      </c>
      <c r="Z10811" t="str">
        <f t="shared" si="653"/>
        <v/>
      </c>
      <c r="AB10811" s="9"/>
      <c r="AC10811" t="s">
        <v>1711</v>
      </c>
      <c r="AD10811">
        <f t="shared" si="654"/>
        <v>0</v>
      </c>
      <c r="AF10811" s="3"/>
      <c r="AG10811" t="s">
        <v>1712</v>
      </c>
      <c r="AH10811" s="9" t="s">
        <v>4623</v>
      </c>
    </row>
    <row r="10812" spans="1:34" ht="10.95" customHeight="1" outlineLevel="1" x14ac:dyDescent="0.25">
      <c r="A10812" t="s">
        <v>1710</v>
      </c>
      <c r="C10812" s="3" t="s">
        <v>12986</v>
      </c>
      <c r="D10812" s="3" t="s">
        <v>16976</v>
      </c>
      <c r="E10812" s="9">
        <v>1931</v>
      </c>
      <c r="F10812" s="7" t="s">
        <v>2540</v>
      </c>
      <c r="G10812" s="7" t="s">
        <v>5999</v>
      </c>
      <c r="H10812" s="8" t="s">
        <v>1711</v>
      </c>
      <c r="I10812" s="8" t="s">
        <v>16734</v>
      </c>
      <c r="J10812" s="19">
        <v>1</v>
      </c>
      <c r="K10812" s="19" t="s">
        <v>20092</v>
      </c>
      <c r="L10812" s="11"/>
      <c r="M10812" s="11"/>
      <c r="N10812" s="24"/>
      <c r="P10812" s="32"/>
      <c r="T10812" s="19"/>
      <c r="U10812" s="3" t="s">
        <v>6449</v>
      </c>
      <c r="W10812" t="s">
        <v>7738</v>
      </c>
      <c r="X10812" t="str">
        <f t="shared" si="652"/>
        <v/>
      </c>
      <c r="Z10812" t="str">
        <f t="shared" si="653"/>
        <v/>
      </c>
      <c r="AB10812" s="9"/>
      <c r="AC10812" t="s">
        <v>1711</v>
      </c>
      <c r="AD10812">
        <f t="shared" si="654"/>
        <v>0</v>
      </c>
      <c r="AF10812" s="3"/>
      <c r="AG10812" t="s">
        <v>1712</v>
      </c>
      <c r="AH10812" s="9" t="s">
        <v>4623</v>
      </c>
    </row>
    <row r="10813" spans="1:34" ht="10.95" customHeight="1" outlineLevel="1" x14ac:dyDescent="0.25">
      <c r="A10813" t="s">
        <v>1710</v>
      </c>
      <c r="C10813" s="3" t="s">
        <v>12986</v>
      </c>
      <c r="D10813" s="3" t="s">
        <v>16977</v>
      </c>
      <c r="E10813" s="9">
        <v>1931</v>
      </c>
      <c r="F10813" s="7" t="s">
        <v>2542</v>
      </c>
      <c r="G10813" s="7" t="s">
        <v>5999</v>
      </c>
      <c r="H10813" s="8" t="s">
        <v>1711</v>
      </c>
      <c r="I10813" s="8" t="s">
        <v>16734</v>
      </c>
      <c r="J10813" s="19">
        <v>1</v>
      </c>
      <c r="K10813" s="19" t="s">
        <v>20092</v>
      </c>
      <c r="L10813" s="11"/>
      <c r="M10813" s="11"/>
      <c r="N10813" s="24"/>
      <c r="P10813" s="32"/>
      <c r="T10813" s="19"/>
      <c r="U10813" s="3" t="s">
        <v>2541</v>
      </c>
      <c r="W10813" t="s">
        <v>7738</v>
      </c>
      <c r="X10813" t="str">
        <f t="shared" si="652"/>
        <v/>
      </c>
      <c r="Z10813" t="str">
        <f t="shared" si="653"/>
        <v/>
      </c>
      <c r="AB10813" s="9"/>
      <c r="AC10813" t="s">
        <v>1711</v>
      </c>
      <c r="AD10813">
        <f t="shared" si="654"/>
        <v>0</v>
      </c>
      <c r="AF10813" s="3"/>
      <c r="AG10813" t="s">
        <v>1712</v>
      </c>
      <c r="AH10813" s="9" t="s">
        <v>4623</v>
      </c>
    </row>
    <row r="10814" spans="1:34" ht="10.95" customHeight="1" outlineLevel="1" x14ac:dyDescent="0.25">
      <c r="A10814" t="s">
        <v>1710</v>
      </c>
      <c r="C10814" s="3" t="s">
        <v>12986</v>
      </c>
      <c r="D10814" s="3" t="s">
        <v>16978</v>
      </c>
      <c r="E10814" s="9">
        <v>1931</v>
      </c>
      <c r="F10814" s="7" t="s">
        <v>2870</v>
      </c>
      <c r="G10814" s="7" t="s">
        <v>5999</v>
      </c>
      <c r="H10814" s="8" t="s">
        <v>1711</v>
      </c>
      <c r="I10814" s="8" t="s">
        <v>16734</v>
      </c>
      <c r="J10814" s="19">
        <v>1</v>
      </c>
      <c r="K10814" s="19" t="s">
        <v>20092</v>
      </c>
      <c r="L10814" s="11"/>
      <c r="M10814" s="11"/>
      <c r="N10814" s="24"/>
      <c r="P10814" s="32"/>
      <c r="T10814" s="19"/>
      <c r="U10814" s="3" t="s">
        <v>2869</v>
      </c>
      <c r="W10814" t="s">
        <v>7738</v>
      </c>
      <c r="X10814" t="str">
        <f t="shared" si="652"/>
        <v/>
      </c>
      <c r="Z10814" t="str">
        <f t="shared" si="653"/>
        <v/>
      </c>
      <c r="AB10814" s="9"/>
      <c r="AC10814" t="s">
        <v>1711</v>
      </c>
      <c r="AD10814">
        <f t="shared" si="654"/>
        <v>0</v>
      </c>
      <c r="AF10814" s="3"/>
      <c r="AG10814" t="s">
        <v>1712</v>
      </c>
      <c r="AH10814" s="9" t="s">
        <v>4623</v>
      </c>
    </row>
    <row r="10815" spans="1:34" ht="10.95" customHeight="1" outlineLevel="1" x14ac:dyDescent="0.25">
      <c r="A10815" t="s">
        <v>1710</v>
      </c>
      <c r="C10815" s="3" t="s">
        <v>12986</v>
      </c>
      <c r="D10815" s="3">
        <v>576</v>
      </c>
      <c r="E10815" s="9">
        <v>1931</v>
      </c>
      <c r="F10815" s="7" t="s">
        <v>5166</v>
      </c>
      <c r="G10815" s="7" t="s">
        <v>5999</v>
      </c>
      <c r="H10815" s="8" t="s">
        <v>1711</v>
      </c>
      <c r="I10815" s="8" t="s">
        <v>16734</v>
      </c>
      <c r="J10815" s="19">
        <v>1</v>
      </c>
      <c r="K10815" s="19" t="s">
        <v>7736</v>
      </c>
      <c r="L10815" s="11">
        <v>6.5</v>
      </c>
      <c r="M10815" s="11"/>
      <c r="N10815" s="24"/>
      <c r="P10815" s="32"/>
      <c r="T10815" s="19"/>
      <c r="U10815" s="3" t="s">
        <v>6766</v>
      </c>
      <c r="X10815" t="str">
        <f t="shared" si="652"/>
        <v/>
      </c>
      <c r="Z10815" t="str">
        <f t="shared" si="653"/>
        <v/>
      </c>
      <c r="AB10815" s="9"/>
      <c r="AC10815" t="s">
        <v>1711</v>
      </c>
      <c r="AD10815">
        <f t="shared" si="654"/>
        <v>0</v>
      </c>
      <c r="AF10815" s="3"/>
      <c r="AG10815" t="s">
        <v>1712</v>
      </c>
      <c r="AH10815" s="9" t="s">
        <v>4925</v>
      </c>
    </row>
    <row r="10816" spans="1:34" ht="10.95" customHeight="1" outlineLevel="1" x14ac:dyDescent="0.25">
      <c r="A10816" t="s">
        <v>1710</v>
      </c>
      <c r="C10816" s="3" t="s">
        <v>12986</v>
      </c>
      <c r="D10816" s="3" t="s">
        <v>16979</v>
      </c>
      <c r="E10816" s="9">
        <v>1931</v>
      </c>
      <c r="F10816" s="7" t="s">
        <v>5166</v>
      </c>
      <c r="G10816" s="7" t="s">
        <v>5999</v>
      </c>
      <c r="H10816" s="8" t="s">
        <v>1711</v>
      </c>
      <c r="I10816" s="8" t="s">
        <v>16734</v>
      </c>
      <c r="J10816" s="19">
        <v>1</v>
      </c>
      <c r="K10816" s="19" t="s">
        <v>7738</v>
      </c>
      <c r="L10816" s="11"/>
      <c r="M10816" s="11"/>
      <c r="N10816" s="24"/>
      <c r="P10816" s="32"/>
      <c r="T10816" s="19"/>
      <c r="U10816" s="3" t="s">
        <v>5035</v>
      </c>
      <c r="W10816" t="s">
        <v>7738</v>
      </c>
      <c r="X10816" t="str">
        <f t="shared" si="652"/>
        <v/>
      </c>
      <c r="Z10816" t="str">
        <f t="shared" si="653"/>
        <v/>
      </c>
      <c r="AB10816" s="9"/>
      <c r="AC10816" t="s">
        <v>1711</v>
      </c>
      <c r="AD10816">
        <f t="shared" si="654"/>
        <v>0</v>
      </c>
      <c r="AF10816" s="3"/>
      <c r="AG10816" t="s">
        <v>1712</v>
      </c>
      <c r="AH10816" s="9" t="s">
        <v>4623</v>
      </c>
    </row>
    <row r="10817" spans="1:34" ht="10.95" customHeight="1" outlineLevel="1" x14ac:dyDescent="0.25">
      <c r="A10817" t="s">
        <v>1710</v>
      </c>
      <c r="C10817" s="3" t="s">
        <v>12986</v>
      </c>
      <c r="D10817" s="3" t="s">
        <v>16980</v>
      </c>
      <c r="E10817" s="9">
        <v>1931</v>
      </c>
      <c r="F10817" s="7" t="s">
        <v>2872</v>
      </c>
      <c r="G10817" s="7" t="s">
        <v>5999</v>
      </c>
      <c r="H10817" s="8" t="s">
        <v>1711</v>
      </c>
      <c r="I10817" s="8" t="s">
        <v>16734</v>
      </c>
      <c r="J10817" s="19">
        <v>1</v>
      </c>
      <c r="K10817" s="19" t="s">
        <v>20092</v>
      </c>
      <c r="L10817" s="11"/>
      <c r="M10817" s="11"/>
      <c r="N10817" s="24"/>
      <c r="P10817" s="32"/>
      <c r="T10817" s="19"/>
      <c r="U10817" s="3" t="s">
        <v>2871</v>
      </c>
      <c r="W10817" t="s">
        <v>7738</v>
      </c>
      <c r="X10817" t="str">
        <f t="shared" si="652"/>
        <v/>
      </c>
      <c r="Z10817" t="str">
        <f t="shared" si="653"/>
        <v/>
      </c>
      <c r="AB10817" s="9"/>
      <c r="AC10817" t="s">
        <v>1711</v>
      </c>
      <c r="AD10817">
        <f t="shared" si="654"/>
        <v>0</v>
      </c>
      <c r="AF10817" s="3"/>
      <c r="AG10817" t="s">
        <v>1712</v>
      </c>
      <c r="AH10817" s="9" t="s">
        <v>4623</v>
      </c>
    </row>
    <row r="10818" spans="1:34" ht="10.95" customHeight="1" outlineLevel="1" x14ac:dyDescent="0.25">
      <c r="A10818" t="s">
        <v>1710</v>
      </c>
      <c r="C10818" s="3" t="s">
        <v>12986</v>
      </c>
      <c r="D10818" s="3" t="s">
        <v>16981</v>
      </c>
      <c r="E10818" s="9">
        <v>1931</v>
      </c>
      <c r="F10818" s="7" t="s">
        <v>88</v>
      </c>
      <c r="G10818" s="7" t="s">
        <v>5999</v>
      </c>
      <c r="H10818" s="8" t="s">
        <v>1711</v>
      </c>
      <c r="I10818" s="8" t="s">
        <v>16734</v>
      </c>
      <c r="J10818" s="19">
        <v>1</v>
      </c>
      <c r="K10818" s="19" t="s">
        <v>20092</v>
      </c>
      <c r="L10818" s="11"/>
      <c r="M10818" s="11"/>
      <c r="N10818" s="24"/>
      <c r="P10818" s="32"/>
      <c r="T10818" s="19"/>
      <c r="U10818" s="3" t="s">
        <v>2873</v>
      </c>
      <c r="W10818" t="s">
        <v>7738</v>
      </c>
      <c r="X10818" t="str">
        <f t="shared" ref="X10818:X10881" si="655">IF(COUNTIF(F10818,"*fdc*"),1,"")</f>
        <v/>
      </c>
      <c r="Z10818" t="str">
        <f t="shared" ref="Z10818:Z10881" si="656">IF(COUNTIF(F10818,"*s/s*"),1,"")</f>
        <v/>
      </c>
      <c r="AB10818" s="9"/>
      <c r="AC10818" t="s">
        <v>1711</v>
      </c>
      <c r="AD10818">
        <f t="shared" si="654"/>
        <v>0</v>
      </c>
      <c r="AF10818" s="3"/>
      <c r="AG10818" t="s">
        <v>1712</v>
      </c>
      <c r="AH10818" s="9" t="s">
        <v>4623</v>
      </c>
    </row>
    <row r="10819" spans="1:34" ht="10.95" customHeight="1" outlineLevel="1" x14ac:dyDescent="0.25">
      <c r="A10819" t="s">
        <v>1710</v>
      </c>
      <c r="C10819" s="3" t="s">
        <v>12986</v>
      </c>
      <c r="D10819" s="3">
        <v>577</v>
      </c>
      <c r="E10819" s="9">
        <v>1931</v>
      </c>
      <c r="F10819" s="7" t="s">
        <v>3060</v>
      </c>
      <c r="G10819" s="7" t="s">
        <v>952</v>
      </c>
      <c r="H10819" s="8" t="s">
        <v>1711</v>
      </c>
      <c r="I10819" s="8" t="s">
        <v>16734</v>
      </c>
      <c r="J10819" s="19">
        <v>1</v>
      </c>
      <c r="K10819" s="19" t="s">
        <v>7738</v>
      </c>
      <c r="L10819" s="11"/>
      <c r="M10819" s="11"/>
      <c r="N10819" s="24"/>
      <c r="P10819" s="32"/>
      <c r="T10819" s="19"/>
      <c r="U10819" s="3" t="s">
        <v>6767</v>
      </c>
      <c r="X10819" t="str">
        <f t="shared" si="655"/>
        <v/>
      </c>
      <c r="Z10819" t="str">
        <f t="shared" si="656"/>
        <v/>
      </c>
      <c r="AB10819" s="9"/>
      <c r="AC10819" t="s">
        <v>1711</v>
      </c>
      <c r="AD10819">
        <f t="shared" si="654"/>
        <v>0</v>
      </c>
      <c r="AF10819" s="3"/>
      <c r="AG10819" t="s">
        <v>1712</v>
      </c>
      <c r="AH10819" s="9" t="s">
        <v>4623</v>
      </c>
    </row>
    <row r="10820" spans="1:34" ht="10.95" customHeight="1" outlineLevel="1" x14ac:dyDescent="0.25">
      <c r="A10820" t="s">
        <v>1710</v>
      </c>
      <c r="C10820" s="3" t="s">
        <v>12986</v>
      </c>
      <c r="D10820" s="3" t="s">
        <v>3159</v>
      </c>
      <c r="E10820" s="9">
        <v>1931</v>
      </c>
      <c r="F10820" s="7" t="s">
        <v>3060</v>
      </c>
      <c r="G10820" s="7" t="s">
        <v>952</v>
      </c>
      <c r="H10820" s="8" t="s">
        <v>1711</v>
      </c>
      <c r="I10820" s="8" t="s">
        <v>16734</v>
      </c>
      <c r="J10820" s="19">
        <v>1</v>
      </c>
      <c r="K10820" s="19" t="s">
        <v>7738</v>
      </c>
      <c r="L10820" s="11"/>
      <c r="M10820" s="11"/>
      <c r="N10820" s="24"/>
      <c r="P10820" s="32"/>
      <c r="T10820" s="19"/>
      <c r="U10820" s="3" t="s">
        <v>6174</v>
      </c>
      <c r="W10820" t="s">
        <v>7738</v>
      </c>
      <c r="X10820" t="str">
        <f t="shared" si="655"/>
        <v/>
      </c>
      <c r="Z10820" t="str">
        <f t="shared" si="656"/>
        <v/>
      </c>
      <c r="AB10820" s="9"/>
      <c r="AC10820" t="s">
        <v>1711</v>
      </c>
      <c r="AD10820">
        <f t="shared" si="654"/>
        <v>0</v>
      </c>
      <c r="AF10820" s="3"/>
      <c r="AG10820" t="s">
        <v>1712</v>
      </c>
      <c r="AH10820" s="9" t="s">
        <v>4623</v>
      </c>
    </row>
    <row r="10821" spans="1:34" ht="10.95" customHeight="1" outlineLevel="1" x14ac:dyDescent="0.25">
      <c r="A10821" t="s">
        <v>1710</v>
      </c>
      <c r="C10821" s="3" t="s">
        <v>12986</v>
      </c>
      <c r="D10821" s="3">
        <v>578</v>
      </c>
      <c r="E10821" s="9">
        <v>1931</v>
      </c>
      <c r="F10821" s="7" t="s">
        <v>22026</v>
      </c>
      <c r="G10821" s="7" t="s">
        <v>815</v>
      </c>
      <c r="H10821" s="8" t="s">
        <v>1711</v>
      </c>
      <c r="I10821" s="8" t="s">
        <v>16734</v>
      </c>
      <c r="J10821" s="19">
        <v>1</v>
      </c>
      <c r="K10821" s="19" t="s">
        <v>7738</v>
      </c>
      <c r="L10821" s="11"/>
      <c r="M10821" s="11"/>
      <c r="N10821" s="24"/>
      <c r="P10821" s="32"/>
      <c r="T10821" s="19"/>
      <c r="U10821" s="3" t="s">
        <v>6768</v>
      </c>
      <c r="X10821" t="str">
        <f t="shared" si="655"/>
        <v/>
      </c>
      <c r="Z10821" t="str">
        <f t="shared" si="656"/>
        <v/>
      </c>
      <c r="AB10821" s="9"/>
      <c r="AC10821" t="s">
        <v>1711</v>
      </c>
      <c r="AD10821">
        <f t="shared" si="654"/>
        <v>0</v>
      </c>
      <c r="AF10821" s="3"/>
      <c r="AG10821" t="s">
        <v>1712</v>
      </c>
      <c r="AH10821" s="9" t="s">
        <v>4526</v>
      </c>
    </row>
    <row r="10822" spans="1:34" ht="10.95" customHeight="1" outlineLevel="1" x14ac:dyDescent="0.25">
      <c r="A10822" t="s">
        <v>1710</v>
      </c>
      <c r="C10822" s="3" t="s">
        <v>12986</v>
      </c>
      <c r="D10822" s="3" t="s">
        <v>4577</v>
      </c>
      <c r="E10822" s="9">
        <v>1931</v>
      </c>
      <c r="F10822" s="7" t="s">
        <v>22027</v>
      </c>
      <c r="G10822" s="7" t="s">
        <v>815</v>
      </c>
      <c r="H10822" s="8" t="s">
        <v>1711</v>
      </c>
      <c r="I10822" s="8" t="s">
        <v>16734</v>
      </c>
      <c r="J10822" s="19">
        <v>1</v>
      </c>
      <c r="K10822" s="19" t="s">
        <v>7738</v>
      </c>
      <c r="L10822" s="11"/>
      <c r="M10822" s="11"/>
      <c r="N10822" s="24"/>
      <c r="P10822" s="32"/>
      <c r="T10822" s="19"/>
      <c r="U10822" s="3" t="s">
        <v>6521</v>
      </c>
      <c r="W10822" t="s">
        <v>7738</v>
      </c>
      <c r="X10822" t="str">
        <f t="shared" si="655"/>
        <v/>
      </c>
      <c r="Z10822" t="str">
        <f t="shared" si="656"/>
        <v/>
      </c>
      <c r="AB10822" s="9"/>
      <c r="AC10822" t="s">
        <v>1711</v>
      </c>
      <c r="AD10822">
        <f t="shared" si="654"/>
        <v>0</v>
      </c>
      <c r="AF10822" s="3"/>
      <c r="AG10822" t="s">
        <v>1712</v>
      </c>
      <c r="AH10822" s="9" t="s">
        <v>4526</v>
      </c>
    </row>
    <row r="10823" spans="1:34" ht="10.95" customHeight="1" outlineLevel="1" x14ac:dyDescent="0.25">
      <c r="A10823" t="s">
        <v>1710</v>
      </c>
      <c r="C10823" s="3" t="s">
        <v>12986</v>
      </c>
      <c r="D10823" s="3">
        <v>580</v>
      </c>
      <c r="E10823" s="9">
        <v>1931</v>
      </c>
      <c r="F10823" s="7" t="s">
        <v>5242</v>
      </c>
      <c r="G10823" s="7" t="s">
        <v>3131</v>
      </c>
      <c r="H10823" s="8" t="s">
        <v>1711</v>
      </c>
      <c r="I10823" s="8" t="s">
        <v>16733</v>
      </c>
      <c r="J10823" s="19">
        <v>1</v>
      </c>
      <c r="K10823" s="19" t="s">
        <v>7736</v>
      </c>
      <c r="L10823" s="11">
        <v>0.2</v>
      </c>
      <c r="M10823" s="11"/>
      <c r="N10823" s="24"/>
      <c r="P10823" s="32"/>
      <c r="T10823" s="19"/>
      <c r="U10823" s="3" t="s">
        <v>5605</v>
      </c>
      <c r="X10823" t="str">
        <f t="shared" si="655"/>
        <v/>
      </c>
      <c r="Z10823" t="str">
        <f t="shared" si="656"/>
        <v/>
      </c>
      <c r="AB10823" s="9"/>
      <c r="AC10823" t="s">
        <v>1711</v>
      </c>
      <c r="AD10823">
        <f t="shared" si="654"/>
        <v>0</v>
      </c>
      <c r="AF10823" s="3"/>
      <c r="AG10823" t="s">
        <v>1712</v>
      </c>
      <c r="AH10823" s="9" t="s">
        <v>4613</v>
      </c>
    </row>
    <row r="10824" spans="1:34" ht="10.95" customHeight="1" outlineLevel="1" x14ac:dyDescent="0.25">
      <c r="A10824" t="s">
        <v>1710</v>
      </c>
      <c r="C10824" s="3" t="s">
        <v>12986</v>
      </c>
      <c r="D10824" s="3">
        <v>581</v>
      </c>
      <c r="E10824" s="9">
        <v>1931</v>
      </c>
      <c r="F10824" s="7" t="s">
        <v>2977</v>
      </c>
      <c r="G10824" s="7" t="s">
        <v>1123</v>
      </c>
      <c r="H10824" s="8" t="s">
        <v>1711</v>
      </c>
      <c r="I10824" s="8" t="s">
        <v>16733</v>
      </c>
      <c r="J10824" s="19">
        <v>1</v>
      </c>
      <c r="K10824" s="19" t="s">
        <v>7738</v>
      </c>
      <c r="L10824" s="11"/>
      <c r="M10824" s="11"/>
      <c r="N10824" s="24"/>
      <c r="P10824" s="32"/>
      <c r="T10824" s="19"/>
      <c r="U10824" s="3" t="s">
        <v>5606</v>
      </c>
      <c r="X10824" t="str">
        <f t="shared" si="655"/>
        <v/>
      </c>
      <c r="Z10824" t="str">
        <f t="shared" si="656"/>
        <v/>
      </c>
      <c r="AB10824" s="9"/>
      <c r="AC10824" t="s">
        <v>1711</v>
      </c>
      <c r="AD10824">
        <f t="shared" si="654"/>
        <v>0</v>
      </c>
      <c r="AF10824" s="3"/>
      <c r="AG10824" t="s">
        <v>1712</v>
      </c>
      <c r="AH10824" s="9" t="s">
        <v>4613</v>
      </c>
    </row>
    <row r="10825" spans="1:34" ht="10.95" customHeight="1" outlineLevel="1" x14ac:dyDescent="0.25">
      <c r="A10825" t="s">
        <v>1710</v>
      </c>
      <c r="C10825" s="3" t="s">
        <v>12986</v>
      </c>
      <c r="D10825" s="3">
        <v>600</v>
      </c>
      <c r="E10825" s="9">
        <v>1932</v>
      </c>
      <c r="F10825" s="7" t="s">
        <v>22028</v>
      </c>
      <c r="G10825" s="7" t="s">
        <v>952</v>
      </c>
      <c r="H10825" s="8" t="s">
        <v>1711</v>
      </c>
      <c r="I10825" s="8" t="s">
        <v>16735</v>
      </c>
      <c r="J10825" s="19">
        <v>1</v>
      </c>
      <c r="K10825" s="19" t="s">
        <v>7738</v>
      </c>
      <c r="L10825" s="11"/>
      <c r="M10825" s="11"/>
      <c r="N10825" s="24"/>
      <c r="P10825" s="32"/>
      <c r="T10825" s="19"/>
      <c r="U10825" s="3" t="s">
        <v>3378</v>
      </c>
      <c r="X10825" t="str">
        <f t="shared" si="655"/>
        <v/>
      </c>
      <c r="Z10825" t="str">
        <f t="shared" si="656"/>
        <v/>
      </c>
      <c r="AB10825" s="9"/>
      <c r="AC10825" t="s">
        <v>1711</v>
      </c>
      <c r="AD10825">
        <f t="shared" si="654"/>
        <v>0</v>
      </c>
      <c r="AF10825" s="3"/>
      <c r="AG10825" t="s">
        <v>1712</v>
      </c>
      <c r="AH10825" s="9" t="s">
        <v>4925</v>
      </c>
    </row>
    <row r="10826" spans="1:34" ht="10.95" customHeight="1" outlineLevel="1" x14ac:dyDescent="0.25">
      <c r="A10826" t="s">
        <v>1710</v>
      </c>
      <c r="C10826" s="3" t="s">
        <v>12986</v>
      </c>
      <c r="D10826" s="3" t="s">
        <v>8859</v>
      </c>
      <c r="E10826" s="9">
        <v>1932</v>
      </c>
      <c r="F10826" s="7" t="s">
        <v>6176</v>
      </c>
      <c r="G10826" s="7" t="s">
        <v>952</v>
      </c>
      <c r="H10826" s="8" t="s">
        <v>1711</v>
      </c>
      <c r="I10826" s="8" t="s">
        <v>16735</v>
      </c>
      <c r="J10826" s="19">
        <v>1</v>
      </c>
      <c r="K10826" s="19" t="s">
        <v>20092</v>
      </c>
      <c r="L10826" s="11"/>
      <c r="M10826" s="11"/>
      <c r="N10826" s="24"/>
      <c r="P10826" s="32"/>
      <c r="T10826" s="19"/>
      <c r="U10826" s="3" t="s">
        <v>6175</v>
      </c>
      <c r="X10826" t="str">
        <f t="shared" si="655"/>
        <v/>
      </c>
      <c r="Z10826" t="str">
        <f t="shared" si="656"/>
        <v/>
      </c>
      <c r="AB10826" s="9"/>
      <c r="AC10826" t="s">
        <v>1711</v>
      </c>
      <c r="AD10826">
        <f t="shared" si="654"/>
        <v>0</v>
      </c>
      <c r="AF10826" s="3"/>
      <c r="AG10826" t="s">
        <v>1712</v>
      </c>
      <c r="AH10826" s="9" t="s">
        <v>4623</v>
      </c>
    </row>
    <row r="10827" spans="1:34" ht="10.95" customHeight="1" outlineLevel="1" x14ac:dyDescent="0.25">
      <c r="A10827" t="s">
        <v>1710</v>
      </c>
      <c r="C10827" s="3" t="s">
        <v>12986</v>
      </c>
      <c r="D10827" s="3" t="s">
        <v>8860</v>
      </c>
      <c r="E10827" s="9">
        <v>1932</v>
      </c>
      <c r="F10827" s="7" t="s">
        <v>6473</v>
      </c>
      <c r="G10827" s="7" t="s">
        <v>952</v>
      </c>
      <c r="H10827" s="8" t="s">
        <v>1711</v>
      </c>
      <c r="I10827" s="8" t="s">
        <v>16735</v>
      </c>
      <c r="J10827" s="19">
        <v>1</v>
      </c>
      <c r="K10827" s="19" t="s">
        <v>20092</v>
      </c>
      <c r="L10827" s="11"/>
      <c r="M10827" s="11"/>
      <c r="N10827" s="24"/>
      <c r="P10827" s="32"/>
      <c r="T10827" s="19"/>
      <c r="U10827" s="3" t="s">
        <v>6118</v>
      </c>
      <c r="W10827" t="s">
        <v>7738</v>
      </c>
      <c r="X10827" t="str">
        <f t="shared" si="655"/>
        <v/>
      </c>
      <c r="Z10827" t="str">
        <f t="shared" si="656"/>
        <v/>
      </c>
      <c r="AB10827" s="9"/>
      <c r="AC10827" t="s">
        <v>1711</v>
      </c>
      <c r="AD10827">
        <f t="shared" si="654"/>
        <v>0</v>
      </c>
      <c r="AF10827" s="3"/>
      <c r="AG10827" t="s">
        <v>1712</v>
      </c>
      <c r="AH10827" s="9" t="s">
        <v>4623</v>
      </c>
    </row>
    <row r="10828" spans="1:34" ht="10.95" customHeight="1" outlineLevel="1" x14ac:dyDescent="0.25">
      <c r="A10828" t="s">
        <v>1710</v>
      </c>
      <c r="C10828" s="3" t="s">
        <v>12986</v>
      </c>
      <c r="D10828" s="3" t="s">
        <v>16982</v>
      </c>
      <c r="E10828" s="9">
        <v>1932</v>
      </c>
      <c r="F10828" s="7" t="s">
        <v>6120</v>
      </c>
      <c r="G10828" s="7" t="s">
        <v>952</v>
      </c>
      <c r="H10828" s="8" t="s">
        <v>1711</v>
      </c>
      <c r="I10828" s="8" t="s">
        <v>16735</v>
      </c>
      <c r="J10828" s="19">
        <v>1</v>
      </c>
      <c r="K10828" s="19" t="s">
        <v>20092</v>
      </c>
      <c r="L10828" s="11"/>
      <c r="M10828" s="11"/>
      <c r="N10828" s="24"/>
      <c r="P10828" s="32"/>
      <c r="T10828" s="19"/>
      <c r="U10828" s="3" t="s">
        <v>6119</v>
      </c>
      <c r="W10828" t="s">
        <v>7738</v>
      </c>
      <c r="X10828" t="str">
        <f t="shared" si="655"/>
        <v/>
      </c>
      <c r="Z10828" t="str">
        <f t="shared" si="656"/>
        <v/>
      </c>
      <c r="AB10828" s="9"/>
      <c r="AC10828" t="s">
        <v>1711</v>
      </c>
      <c r="AD10828">
        <f t="shared" si="654"/>
        <v>0</v>
      </c>
      <c r="AF10828" s="3"/>
      <c r="AG10828" t="s">
        <v>1712</v>
      </c>
      <c r="AH10828" s="9" t="s">
        <v>4623</v>
      </c>
    </row>
    <row r="10829" spans="1:34" ht="10.95" customHeight="1" outlineLevel="1" x14ac:dyDescent="0.25">
      <c r="A10829" t="s">
        <v>1710</v>
      </c>
      <c r="C10829" s="3" t="s">
        <v>12986</v>
      </c>
      <c r="D10829" s="3" t="s">
        <v>16983</v>
      </c>
      <c r="E10829" s="9">
        <v>1932</v>
      </c>
      <c r="F10829" s="7" t="s">
        <v>2475</v>
      </c>
      <c r="G10829" s="7" t="s">
        <v>2476</v>
      </c>
      <c r="H10829" s="8" t="s">
        <v>1711</v>
      </c>
      <c r="I10829" s="8" t="s">
        <v>16735</v>
      </c>
      <c r="J10829" s="19">
        <v>1</v>
      </c>
      <c r="K10829" s="19" t="s">
        <v>20092</v>
      </c>
      <c r="L10829" s="11"/>
      <c r="M10829" s="11"/>
      <c r="N10829" s="24"/>
      <c r="P10829" s="32"/>
      <c r="T10829" s="19"/>
      <c r="U10829" s="3" t="s">
        <v>6121</v>
      </c>
      <c r="W10829" t="s">
        <v>7738</v>
      </c>
      <c r="X10829" t="str">
        <f t="shared" si="655"/>
        <v/>
      </c>
      <c r="Z10829" t="str">
        <f t="shared" si="656"/>
        <v/>
      </c>
      <c r="AB10829" s="9"/>
      <c r="AC10829" t="s">
        <v>1711</v>
      </c>
      <c r="AD10829">
        <f t="shared" si="654"/>
        <v>0</v>
      </c>
      <c r="AF10829" s="3"/>
      <c r="AG10829" t="s">
        <v>1712</v>
      </c>
      <c r="AH10829" s="9" t="s">
        <v>4623</v>
      </c>
    </row>
    <row r="10830" spans="1:34" ht="10.95" customHeight="1" outlineLevel="1" x14ac:dyDescent="0.25">
      <c r="A10830" t="s">
        <v>1710</v>
      </c>
      <c r="C10830" s="3" t="s">
        <v>12986</v>
      </c>
      <c r="D10830" s="3" t="s">
        <v>16984</v>
      </c>
      <c r="E10830" s="9">
        <v>1932</v>
      </c>
      <c r="F10830" s="7" t="s">
        <v>2478</v>
      </c>
      <c r="G10830" s="7" t="s">
        <v>952</v>
      </c>
      <c r="H10830" s="8" t="s">
        <v>1711</v>
      </c>
      <c r="I10830" s="8" t="s">
        <v>16735</v>
      </c>
      <c r="J10830" s="19">
        <v>1</v>
      </c>
      <c r="K10830" s="19" t="s">
        <v>20092</v>
      </c>
      <c r="L10830" s="11"/>
      <c r="M10830" s="11"/>
      <c r="N10830" s="24"/>
      <c r="P10830" s="32"/>
      <c r="T10830" s="19"/>
      <c r="U10830" s="3" t="s">
        <v>2477</v>
      </c>
      <c r="W10830" t="s">
        <v>7738</v>
      </c>
      <c r="X10830" t="str">
        <f t="shared" si="655"/>
        <v/>
      </c>
      <c r="Z10830" t="str">
        <f t="shared" si="656"/>
        <v/>
      </c>
      <c r="AB10830" s="9"/>
      <c r="AC10830" t="s">
        <v>1711</v>
      </c>
      <c r="AD10830">
        <f t="shared" si="654"/>
        <v>0</v>
      </c>
      <c r="AF10830" s="3"/>
      <c r="AG10830" t="s">
        <v>1712</v>
      </c>
      <c r="AH10830" s="9" t="s">
        <v>4526</v>
      </c>
    </row>
    <row r="10831" spans="1:34" ht="10.95" customHeight="1" outlineLevel="1" x14ac:dyDescent="0.25">
      <c r="A10831" t="s">
        <v>1710</v>
      </c>
      <c r="C10831" s="3" t="s">
        <v>12986</v>
      </c>
      <c r="D10831" s="3">
        <v>601</v>
      </c>
      <c r="E10831" s="9">
        <v>1932</v>
      </c>
      <c r="F10831" s="7" t="s">
        <v>2229</v>
      </c>
      <c r="G10831" s="7" t="s">
        <v>952</v>
      </c>
      <c r="H10831" s="8" t="s">
        <v>1711</v>
      </c>
      <c r="I10831" s="8" t="s">
        <v>16735</v>
      </c>
      <c r="J10831" s="19">
        <v>1</v>
      </c>
      <c r="K10831" s="19" t="s">
        <v>7738</v>
      </c>
      <c r="L10831" s="11"/>
      <c r="M10831" s="11"/>
      <c r="N10831" s="24"/>
      <c r="P10831" s="32"/>
      <c r="T10831" s="19"/>
      <c r="U10831" s="3" t="s">
        <v>1120</v>
      </c>
      <c r="X10831" t="str">
        <f t="shared" si="655"/>
        <v/>
      </c>
      <c r="Z10831" t="str">
        <f t="shared" si="656"/>
        <v/>
      </c>
      <c r="AB10831" s="9"/>
      <c r="AC10831" t="s">
        <v>1711</v>
      </c>
      <c r="AD10831">
        <f t="shared" si="654"/>
        <v>0</v>
      </c>
      <c r="AF10831" s="3"/>
      <c r="AG10831" t="s">
        <v>1712</v>
      </c>
      <c r="AH10831" s="9" t="s">
        <v>4925</v>
      </c>
    </row>
    <row r="10832" spans="1:34" ht="10.95" customHeight="1" outlineLevel="1" x14ac:dyDescent="0.25">
      <c r="A10832" t="s">
        <v>1710</v>
      </c>
      <c r="C10832" s="3" t="s">
        <v>12986</v>
      </c>
      <c r="D10832" s="3" t="s">
        <v>5636</v>
      </c>
      <c r="E10832" s="9">
        <v>1932</v>
      </c>
      <c r="F10832" s="7" t="s">
        <v>6176</v>
      </c>
      <c r="G10832" s="7" t="s">
        <v>952</v>
      </c>
      <c r="H10832" s="8" t="s">
        <v>1711</v>
      </c>
      <c r="I10832" s="8" t="s">
        <v>16735</v>
      </c>
      <c r="J10832" s="19">
        <v>1</v>
      </c>
      <c r="K10832" s="19" t="s">
        <v>20092</v>
      </c>
      <c r="L10832" s="11"/>
      <c r="M10832" s="11"/>
      <c r="N10832" s="24"/>
      <c r="P10832" s="32"/>
      <c r="T10832" s="19"/>
      <c r="U10832" s="3" t="s">
        <v>3748</v>
      </c>
      <c r="X10832" t="str">
        <f t="shared" si="655"/>
        <v/>
      </c>
      <c r="Z10832" t="str">
        <f t="shared" si="656"/>
        <v/>
      </c>
      <c r="AB10832" s="9"/>
      <c r="AC10832" t="s">
        <v>1711</v>
      </c>
      <c r="AD10832">
        <f t="shared" si="654"/>
        <v>0</v>
      </c>
      <c r="AF10832" s="3"/>
      <c r="AG10832" t="s">
        <v>1712</v>
      </c>
      <c r="AH10832" s="9" t="s">
        <v>4623</v>
      </c>
    </row>
    <row r="10833" spans="1:34" ht="10.95" customHeight="1" outlineLevel="1" x14ac:dyDescent="0.25">
      <c r="A10833" t="s">
        <v>1710</v>
      </c>
      <c r="C10833" s="3" t="s">
        <v>12986</v>
      </c>
      <c r="D10833" s="3" t="s">
        <v>16985</v>
      </c>
      <c r="E10833" s="9">
        <v>1932</v>
      </c>
      <c r="F10833" s="7" t="s">
        <v>6473</v>
      </c>
      <c r="G10833" s="7" t="s">
        <v>952</v>
      </c>
      <c r="H10833" s="8" t="s">
        <v>1711</v>
      </c>
      <c r="I10833" s="8" t="s">
        <v>16735</v>
      </c>
      <c r="J10833" s="19">
        <v>1</v>
      </c>
      <c r="K10833" s="19" t="s">
        <v>20092</v>
      </c>
      <c r="L10833" s="11"/>
      <c r="M10833" s="11"/>
      <c r="N10833" s="24"/>
      <c r="P10833" s="32"/>
      <c r="T10833" s="19"/>
      <c r="U10833" s="3" t="s">
        <v>3749</v>
      </c>
      <c r="W10833" t="s">
        <v>7738</v>
      </c>
      <c r="X10833" t="str">
        <f t="shared" si="655"/>
        <v/>
      </c>
      <c r="Z10833" t="str">
        <f t="shared" si="656"/>
        <v/>
      </c>
      <c r="AB10833" s="9"/>
      <c r="AC10833" t="s">
        <v>1711</v>
      </c>
      <c r="AD10833">
        <f t="shared" si="654"/>
        <v>0</v>
      </c>
      <c r="AF10833" s="3"/>
      <c r="AG10833" t="s">
        <v>1712</v>
      </c>
      <c r="AH10833" s="9" t="s">
        <v>4623</v>
      </c>
    </row>
    <row r="10834" spans="1:34" ht="10.95" customHeight="1" outlineLevel="1" x14ac:dyDescent="0.25">
      <c r="A10834" t="s">
        <v>1710</v>
      </c>
      <c r="C10834" s="3" t="s">
        <v>12986</v>
      </c>
      <c r="D10834" s="3" t="s">
        <v>16986</v>
      </c>
      <c r="E10834" s="9">
        <v>1932</v>
      </c>
      <c r="F10834" s="7" t="s">
        <v>88</v>
      </c>
      <c r="G10834" s="7" t="s">
        <v>952</v>
      </c>
      <c r="H10834" s="8" t="s">
        <v>1711</v>
      </c>
      <c r="I10834" s="8" t="s">
        <v>16735</v>
      </c>
      <c r="J10834" s="19">
        <v>1</v>
      </c>
      <c r="K10834" s="19" t="s">
        <v>20092</v>
      </c>
      <c r="L10834" s="11"/>
      <c r="M10834" s="11"/>
      <c r="N10834" s="24"/>
      <c r="P10834" s="32"/>
      <c r="T10834" s="19"/>
      <c r="U10834" s="3" t="s">
        <v>3750</v>
      </c>
      <c r="X10834" t="str">
        <f t="shared" si="655"/>
        <v/>
      </c>
      <c r="Z10834" t="str">
        <f t="shared" si="656"/>
        <v/>
      </c>
      <c r="AB10834" s="9"/>
      <c r="AC10834" t="s">
        <v>1711</v>
      </c>
      <c r="AD10834">
        <f t="shared" si="654"/>
        <v>0</v>
      </c>
      <c r="AF10834" s="3"/>
      <c r="AG10834" t="s">
        <v>1712</v>
      </c>
      <c r="AH10834" s="9" t="s">
        <v>4623</v>
      </c>
    </row>
    <row r="10835" spans="1:34" ht="10.95" customHeight="1" outlineLevel="1" x14ac:dyDescent="0.25">
      <c r="A10835" t="s">
        <v>1710</v>
      </c>
      <c r="C10835" s="3" t="s">
        <v>12986</v>
      </c>
      <c r="D10835" s="3" t="s">
        <v>16987</v>
      </c>
      <c r="E10835" s="9">
        <v>1932</v>
      </c>
      <c r="F10835" s="7" t="s">
        <v>2478</v>
      </c>
      <c r="G10835" s="7" t="s">
        <v>952</v>
      </c>
      <c r="H10835" s="8" t="s">
        <v>1711</v>
      </c>
      <c r="I10835" s="8" t="s">
        <v>16735</v>
      </c>
      <c r="J10835" s="19">
        <v>1</v>
      </c>
      <c r="K10835" s="19" t="s">
        <v>20092</v>
      </c>
      <c r="L10835" s="11"/>
      <c r="M10835" s="11"/>
      <c r="N10835" s="24"/>
      <c r="P10835" s="32"/>
      <c r="T10835" s="19"/>
      <c r="U10835" s="3" t="s">
        <v>3751</v>
      </c>
      <c r="W10835" t="s">
        <v>7738</v>
      </c>
      <c r="X10835" t="str">
        <f t="shared" si="655"/>
        <v/>
      </c>
      <c r="Z10835" t="str">
        <f t="shared" si="656"/>
        <v/>
      </c>
      <c r="AB10835" s="9"/>
      <c r="AC10835" t="s">
        <v>1711</v>
      </c>
      <c r="AD10835">
        <f t="shared" si="654"/>
        <v>0</v>
      </c>
      <c r="AF10835" s="3"/>
      <c r="AG10835" t="s">
        <v>1712</v>
      </c>
      <c r="AH10835" s="9" t="s">
        <v>4526</v>
      </c>
    </row>
    <row r="10836" spans="1:34" ht="10.95" customHeight="1" outlineLevel="1" x14ac:dyDescent="0.25">
      <c r="A10836" t="s">
        <v>1710</v>
      </c>
      <c r="C10836" s="3" t="s">
        <v>12986</v>
      </c>
      <c r="D10836" s="3" t="s">
        <v>17020</v>
      </c>
      <c r="E10836" s="9">
        <v>1932</v>
      </c>
      <c r="F10836" s="7" t="s">
        <v>22029</v>
      </c>
      <c r="G10836" s="7" t="s">
        <v>952</v>
      </c>
      <c r="H10836" s="8" t="s">
        <v>1711</v>
      </c>
      <c r="I10836" s="8" t="s">
        <v>16735</v>
      </c>
      <c r="J10836" s="19">
        <v>1</v>
      </c>
      <c r="K10836" s="19" t="s">
        <v>7738</v>
      </c>
      <c r="L10836" s="11"/>
      <c r="M10836" s="11"/>
      <c r="N10836" s="24"/>
      <c r="P10836" s="32"/>
      <c r="T10836" s="19"/>
      <c r="U10836" s="3" t="s">
        <v>1122</v>
      </c>
      <c r="X10836" t="str">
        <f t="shared" si="655"/>
        <v/>
      </c>
      <c r="Z10836" t="str">
        <f t="shared" si="656"/>
        <v/>
      </c>
      <c r="AB10836" s="9"/>
      <c r="AC10836" t="s">
        <v>1711</v>
      </c>
      <c r="AD10836">
        <f t="shared" si="654"/>
        <v>0</v>
      </c>
      <c r="AF10836" s="3"/>
      <c r="AG10836" t="s">
        <v>1712</v>
      </c>
      <c r="AH10836" s="9" t="s">
        <v>4623</v>
      </c>
    </row>
    <row r="10837" spans="1:34" ht="10.95" customHeight="1" outlineLevel="1" x14ac:dyDescent="0.25">
      <c r="A10837" t="s">
        <v>1710</v>
      </c>
      <c r="C10837" s="3" t="s">
        <v>12986</v>
      </c>
      <c r="D10837" s="3" t="s">
        <v>17021</v>
      </c>
      <c r="E10837" s="9">
        <v>1932</v>
      </c>
      <c r="F10837" s="7" t="s">
        <v>6176</v>
      </c>
      <c r="G10837" s="7" t="s">
        <v>952</v>
      </c>
      <c r="H10837" s="8" t="s">
        <v>1711</v>
      </c>
      <c r="I10837" s="8" t="s">
        <v>16735</v>
      </c>
      <c r="J10837" s="19">
        <v>2</v>
      </c>
      <c r="K10837" s="19" t="s">
        <v>20092</v>
      </c>
      <c r="L10837" s="11"/>
      <c r="M10837" s="11"/>
      <c r="N10837" s="24"/>
      <c r="P10837" s="32"/>
      <c r="T10837" s="19"/>
      <c r="U10837" s="3" t="s">
        <v>3752</v>
      </c>
      <c r="W10837" t="s">
        <v>7738</v>
      </c>
      <c r="X10837" t="str">
        <f t="shared" si="655"/>
        <v/>
      </c>
      <c r="Z10837" t="str">
        <f t="shared" si="656"/>
        <v/>
      </c>
      <c r="AB10837" s="9"/>
      <c r="AC10837" t="s">
        <v>1711</v>
      </c>
      <c r="AD10837">
        <f t="shared" si="654"/>
        <v>0</v>
      </c>
      <c r="AF10837" s="3"/>
      <c r="AG10837" t="s">
        <v>1712</v>
      </c>
      <c r="AH10837" s="9" t="s">
        <v>4526</v>
      </c>
    </row>
    <row r="10838" spans="1:34" ht="10.95" customHeight="1" outlineLevel="1" x14ac:dyDescent="0.25">
      <c r="A10838" t="s">
        <v>1710</v>
      </c>
      <c r="C10838" s="3" t="s">
        <v>12986</v>
      </c>
      <c r="D10838" s="3">
        <v>602</v>
      </c>
      <c r="E10838" s="9">
        <v>1932</v>
      </c>
      <c r="F10838" s="7" t="s">
        <v>22030</v>
      </c>
      <c r="G10838" s="7" t="s">
        <v>815</v>
      </c>
      <c r="H10838" s="8" t="s">
        <v>1711</v>
      </c>
      <c r="I10838" s="8" t="s">
        <v>16735</v>
      </c>
      <c r="J10838" s="19">
        <v>1</v>
      </c>
      <c r="K10838" s="19" t="s">
        <v>7736</v>
      </c>
      <c r="L10838" s="11">
        <v>2.2000000000000002</v>
      </c>
      <c r="M10838" s="11"/>
      <c r="N10838" s="24"/>
      <c r="P10838" s="32"/>
      <c r="S10838">
        <v>1</v>
      </c>
      <c r="T10838" s="19"/>
      <c r="U10838" s="3" t="s">
        <v>1124</v>
      </c>
      <c r="X10838" t="str">
        <f t="shared" si="655"/>
        <v/>
      </c>
      <c r="Z10838" t="str">
        <f t="shared" si="656"/>
        <v/>
      </c>
      <c r="AB10838" s="9"/>
      <c r="AC10838" t="s">
        <v>1711</v>
      </c>
      <c r="AD10838">
        <f t="shared" si="654"/>
        <v>0</v>
      </c>
      <c r="AF10838" s="3"/>
      <c r="AG10838" t="s">
        <v>1712</v>
      </c>
      <c r="AH10838" s="9" t="s">
        <v>4925</v>
      </c>
    </row>
    <row r="10839" spans="1:34" ht="10.95" customHeight="1" outlineLevel="1" x14ac:dyDescent="0.25">
      <c r="A10839" t="s">
        <v>1710</v>
      </c>
      <c r="C10839" s="3" t="s">
        <v>12986</v>
      </c>
      <c r="D10839" s="3" t="s">
        <v>16988</v>
      </c>
      <c r="E10839" s="9">
        <v>1932</v>
      </c>
      <c r="F10839" s="7" t="s">
        <v>6176</v>
      </c>
      <c r="G10839" s="7" t="s">
        <v>815</v>
      </c>
      <c r="H10839" s="8" t="s">
        <v>1711</v>
      </c>
      <c r="I10839" s="8" t="s">
        <v>16735</v>
      </c>
      <c r="J10839" s="19">
        <v>1</v>
      </c>
      <c r="K10839" s="19" t="s">
        <v>20092</v>
      </c>
      <c r="L10839" s="11"/>
      <c r="M10839" s="11"/>
      <c r="N10839" s="24"/>
      <c r="P10839" s="32"/>
      <c r="T10839" s="19"/>
      <c r="U10839" s="3" t="s">
        <v>1126</v>
      </c>
      <c r="X10839" t="str">
        <f t="shared" si="655"/>
        <v/>
      </c>
      <c r="Z10839" t="str">
        <f t="shared" si="656"/>
        <v/>
      </c>
      <c r="AB10839" s="9"/>
      <c r="AC10839" t="s">
        <v>1711</v>
      </c>
      <c r="AD10839">
        <f t="shared" si="654"/>
        <v>0</v>
      </c>
      <c r="AF10839" s="3"/>
      <c r="AG10839" t="s">
        <v>1712</v>
      </c>
      <c r="AH10839" s="9" t="s">
        <v>4623</v>
      </c>
    </row>
    <row r="10840" spans="1:34" ht="10.95" customHeight="1" outlineLevel="1" x14ac:dyDescent="0.25">
      <c r="A10840" t="s">
        <v>1710</v>
      </c>
      <c r="C10840" s="3" t="s">
        <v>12986</v>
      </c>
      <c r="D10840" s="3" t="s">
        <v>16989</v>
      </c>
      <c r="E10840" s="9">
        <v>1932</v>
      </c>
      <c r="F10840" s="7" t="s">
        <v>6473</v>
      </c>
      <c r="G10840" s="7" t="s">
        <v>815</v>
      </c>
      <c r="H10840" s="8" t="s">
        <v>1711</v>
      </c>
      <c r="I10840" s="8" t="s">
        <v>16735</v>
      </c>
      <c r="J10840" s="19">
        <v>1</v>
      </c>
      <c r="K10840" s="19" t="s">
        <v>20092</v>
      </c>
      <c r="L10840" s="11"/>
      <c r="M10840" s="11"/>
      <c r="N10840" s="24"/>
      <c r="P10840" s="32"/>
      <c r="T10840" s="19"/>
      <c r="U10840" s="3" t="s">
        <v>3753</v>
      </c>
      <c r="W10840" t="s">
        <v>7738</v>
      </c>
      <c r="X10840" t="str">
        <f t="shared" si="655"/>
        <v/>
      </c>
      <c r="Z10840" t="str">
        <f t="shared" si="656"/>
        <v/>
      </c>
      <c r="AB10840" s="9"/>
      <c r="AC10840" t="s">
        <v>1711</v>
      </c>
      <c r="AD10840">
        <f t="shared" si="654"/>
        <v>0</v>
      </c>
      <c r="AF10840" s="3"/>
      <c r="AG10840" t="s">
        <v>1712</v>
      </c>
      <c r="AH10840" s="9" t="s">
        <v>4623</v>
      </c>
    </row>
    <row r="10841" spans="1:34" ht="10.95" customHeight="1" outlineLevel="1" x14ac:dyDescent="0.25">
      <c r="A10841" t="s">
        <v>1710</v>
      </c>
      <c r="C10841" s="3" t="s">
        <v>12986</v>
      </c>
      <c r="D10841" s="3" t="s">
        <v>16990</v>
      </c>
      <c r="E10841" s="9">
        <v>1932</v>
      </c>
      <c r="F10841" s="7" t="s">
        <v>3755</v>
      </c>
      <c r="G10841" s="7" t="s">
        <v>815</v>
      </c>
      <c r="H10841" s="8" t="s">
        <v>1711</v>
      </c>
      <c r="I10841" s="8" t="s">
        <v>16735</v>
      </c>
      <c r="J10841" s="19">
        <v>1</v>
      </c>
      <c r="K10841" s="19" t="s">
        <v>20092</v>
      </c>
      <c r="L10841" s="11"/>
      <c r="M10841" s="11"/>
      <c r="N10841" s="24"/>
      <c r="P10841" s="32"/>
      <c r="T10841" s="19"/>
      <c r="U10841" s="3" t="s">
        <v>3754</v>
      </c>
      <c r="W10841" t="s">
        <v>7738</v>
      </c>
      <c r="X10841" t="str">
        <f t="shared" si="655"/>
        <v/>
      </c>
      <c r="Z10841" t="str">
        <f t="shared" si="656"/>
        <v/>
      </c>
      <c r="AB10841" s="9"/>
      <c r="AC10841" t="s">
        <v>1711</v>
      </c>
      <c r="AD10841">
        <f t="shared" si="654"/>
        <v>0</v>
      </c>
      <c r="AF10841" s="3"/>
      <c r="AG10841" t="s">
        <v>1712</v>
      </c>
      <c r="AH10841" s="9" t="s">
        <v>4623</v>
      </c>
    </row>
    <row r="10842" spans="1:34" ht="10.95" customHeight="1" outlineLevel="1" x14ac:dyDescent="0.25">
      <c r="A10842" t="s">
        <v>1710</v>
      </c>
      <c r="C10842" s="3" t="s">
        <v>12986</v>
      </c>
      <c r="D10842" s="3" t="s">
        <v>16991</v>
      </c>
      <c r="E10842" s="9">
        <v>1932</v>
      </c>
      <c r="F10842" s="7" t="s">
        <v>3530</v>
      </c>
      <c r="G10842" s="7" t="s">
        <v>815</v>
      </c>
      <c r="H10842" s="8" t="s">
        <v>1711</v>
      </c>
      <c r="I10842" s="8" t="s">
        <v>16735</v>
      </c>
      <c r="J10842" s="19">
        <v>1</v>
      </c>
      <c r="K10842" s="19" t="s">
        <v>20092</v>
      </c>
      <c r="L10842" s="11"/>
      <c r="M10842" s="11"/>
      <c r="N10842" s="24"/>
      <c r="P10842" s="32"/>
      <c r="T10842" s="19"/>
      <c r="U10842" s="3" t="s">
        <v>3756</v>
      </c>
      <c r="W10842" t="s">
        <v>7738</v>
      </c>
      <c r="X10842" t="str">
        <f t="shared" si="655"/>
        <v/>
      </c>
      <c r="Z10842" t="str">
        <f t="shared" si="656"/>
        <v/>
      </c>
      <c r="AB10842" s="9"/>
      <c r="AC10842" t="s">
        <v>1711</v>
      </c>
      <c r="AD10842">
        <f t="shared" si="654"/>
        <v>0</v>
      </c>
      <c r="AF10842" s="3"/>
      <c r="AG10842" t="s">
        <v>1712</v>
      </c>
      <c r="AH10842" s="9" t="s">
        <v>4623</v>
      </c>
    </row>
    <row r="10843" spans="1:34" ht="10.95" customHeight="1" outlineLevel="1" x14ac:dyDescent="0.25">
      <c r="A10843" t="s">
        <v>1710</v>
      </c>
      <c r="C10843" s="3" t="s">
        <v>12986</v>
      </c>
      <c r="D10843" s="3" t="s">
        <v>16992</v>
      </c>
      <c r="E10843" s="9">
        <v>1932</v>
      </c>
      <c r="F10843" s="7" t="s">
        <v>3758</v>
      </c>
      <c r="G10843" s="7" t="s">
        <v>815</v>
      </c>
      <c r="H10843" s="8" t="s">
        <v>1711</v>
      </c>
      <c r="I10843" s="8" t="s">
        <v>16735</v>
      </c>
      <c r="J10843" s="19">
        <v>1</v>
      </c>
      <c r="K10843" s="19" t="s">
        <v>20092</v>
      </c>
      <c r="L10843" s="11"/>
      <c r="M10843" s="11"/>
      <c r="N10843" s="24"/>
      <c r="P10843" s="32"/>
      <c r="T10843" s="19"/>
      <c r="U10843" s="3" t="s">
        <v>3757</v>
      </c>
      <c r="W10843" t="s">
        <v>7738</v>
      </c>
      <c r="X10843" t="str">
        <f t="shared" si="655"/>
        <v/>
      </c>
      <c r="Z10843" t="str">
        <f t="shared" si="656"/>
        <v/>
      </c>
      <c r="AB10843" s="9"/>
      <c r="AC10843" t="s">
        <v>1711</v>
      </c>
      <c r="AD10843">
        <f t="shared" si="654"/>
        <v>0</v>
      </c>
      <c r="AF10843" s="3"/>
      <c r="AG10843" t="s">
        <v>1712</v>
      </c>
      <c r="AH10843" s="9" t="s">
        <v>4526</v>
      </c>
    </row>
    <row r="10844" spans="1:34" ht="10.95" customHeight="1" outlineLevel="1" x14ac:dyDescent="0.25">
      <c r="A10844" t="s">
        <v>1710</v>
      </c>
      <c r="C10844" s="3" t="s">
        <v>12986</v>
      </c>
      <c r="D10844" s="3" t="s">
        <v>16993</v>
      </c>
      <c r="E10844" s="9">
        <v>1932</v>
      </c>
      <c r="F10844" s="7" t="s">
        <v>3393</v>
      </c>
      <c r="G10844" s="7" t="s">
        <v>815</v>
      </c>
      <c r="H10844" s="8" t="s">
        <v>1711</v>
      </c>
      <c r="I10844" s="8" t="s">
        <v>16735</v>
      </c>
      <c r="J10844" s="19">
        <v>1</v>
      </c>
      <c r="K10844" s="19" t="s">
        <v>20092</v>
      </c>
      <c r="L10844" s="11"/>
      <c r="M10844" s="11"/>
      <c r="N10844" s="24"/>
      <c r="P10844" s="32"/>
      <c r="T10844" s="19"/>
      <c r="U10844" s="3" t="s">
        <v>3392</v>
      </c>
      <c r="W10844" t="s">
        <v>7738</v>
      </c>
      <c r="X10844" t="str">
        <f t="shared" si="655"/>
        <v/>
      </c>
      <c r="Z10844" t="str">
        <f t="shared" si="656"/>
        <v/>
      </c>
      <c r="AB10844" s="9"/>
      <c r="AC10844" t="s">
        <v>1711</v>
      </c>
      <c r="AD10844">
        <f t="shared" si="654"/>
        <v>0</v>
      </c>
      <c r="AF10844" s="3"/>
      <c r="AG10844" t="s">
        <v>1712</v>
      </c>
      <c r="AH10844" s="9" t="s">
        <v>4526</v>
      </c>
    </row>
    <row r="10845" spans="1:34" ht="10.95" customHeight="1" outlineLevel="1" x14ac:dyDescent="0.25">
      <c r="A10845" t="s">
        <v>1710</v>
      </c>
      <c r="C10845" s="3" t="s">
        <v>12986</v>
      </c>
      <c r="D10845" s="3">
        <v>603</v>
      </c>
      <c r="E10845" s="9">
        <v>1932</v>
      </c>
      <c r="F10845" s="7" t="s">
        <v>22031</v>
      </c>
      <c r="G10845" s="7" t="s">
        <v>815</v>
      </c>
      <c r="H10845" s="8" t="s">
        <v>1711</v>
      </c>
      <c r="I10845" s="8" t="s">
        <v>16735</v>
      </c>
      <c r="J10845" s="19">
        <v>1</v>
      </c>
      <c r="K10845" s="19" t="s">
        <v>7736</v>
      </c>
      <c r="L10845" s="11">
        <v>2.5</v>
      </c>
      <c r="M10845" s="11"/>
      <c r="N10845" s="24"/>
      <c r="P10845" s="32"/>
      <c r="T10845" s="19"/>
      <c r="U10845" s="3" t="s">
        <v>1130</v>
      </c>
      <c r="X10845" t="str">
        <f t="shared" si="655"/>
        <v/>
      </c>
      <c r="Z10845" t="str">
        <f t="shared" si="656"/>
        <v/>
      </c>
      <c r="AB10845" s="9"/>
      <c r="AC10845" t="s">
        <v>1711</v>
      </c>
      <c r="AD10845">
        <f t="shared" si="654"/>
        <v>0</v>
      </c>
      <c r="AF10845" s="3"/>
      <c r="AG10845" t="s">
        <v>1712</v>
      </c>
      <c r="AH10845" s="9" t="s">
        <v>4925</v>
      </c>
    </row>
    <row r="10846" spans="1:34" ht="10.95" customHeight="1" outlineLevel="1" x14ac:dyDescent="0.25">
      <c r="A10846" t="s">
        <v>1710</v>
      </c>
      <c r="C10846" s="3" t="s">
        <v>12986</v>
      </c>
      <c r="D10846" s="3" t="s">
        <v>16994</v>
      </c>
      <c r="E10846" s="9">
        <v>1932</v>
      </c>
      <c r="F10846" s="7" t="s">
        <v>6176</v>
      </c>
      <c r="G10846" s="7" t="s">
        <v>815</v>
      </c>
      <c r="H10846" s="8" t="s">
        <v>1711</v>
      </c>
      <c r="I10846" s="8" t="s">
        <v>16735</v>
      </c>
      <c r="J10846" s="19">
        <v>1</v>
      </c>
      <c r="K10846" s="19" t="s">
        <v>20092</v>
      </c>
      <c r="L10846" s="11"/>
      <c r="M10846" s="11"/>
      <c r="N10846" s="24"/>
      <c r="P10846" s="32"/>
      <c r="T10846" s="19"/>
      <c r="U10846" s="3" t="s">
        <v>1420</v>
      </c>
      <c r="W10846" t="s">
        <v>7738</v>
      </c>
      <c r="X10846" t="str">
        <f t="shared" si="655"/>
        <v/>
      </c>
      <c r="Z10846" t="str">
        <f t="shared" si="656"/>
        <v/>
      </c>
      <c r="AB10846" s="9"/>
      <c r="AC10846" t="s">
        <v>1711</v>
      </c>
      <c r="AD10846">
        <f t="shared" si="654"/>
        <v>0</v>
      </c>
      <c r="AF10846" s="3"/>
      <c r="AG10846" t="s">
        <v>1712</v>
      </c>
      <c r="AH10846" s="9" t="s">
        <v>4623</v>
      </c>
    </row>
    <row r="10847" spans="1:34" ht="10.95" customHeight="1" outlineLevel="1" x14ac:dyDescent="0.25">
      <c r="A10847" t="s">
        <v>1710</v>
      </c>
      <c r="C10847" s="3" t="s">
        <v>12986</v>
      </c>
      <c r="D10847" s="3" t="s">
        <v>16995</v>
      </c>
      <c r="E10847" s="9">
        <v>1932</v>
      </c>
      <c r="F10847" s="7" t="s">
        <v>6473</v>
      </c>
      <c r="G10847" s="7" t="s">
        <v>815</v>
      </c>
      <c r="H10847" s="8" t="s">
        <v>1711</v>
      </c>
      <c r="I10847" s="8" t="s">
        <v>16735</v>
      </c>
      <c r="J10847" s="19">
        <v>1</v>
      </c>
      <c r="K10847" s="19" t="s">
        <v>20092</v>
      </c>
      <c r="L10847" s="11"/>
      <c r="M10847" s="11"/>
      <c r="N10847" s="24"/>
      <c r="P10847" s="32"/>
      <c r="T10847" s="19"/>
      <c r="U10847" s="3" t="s">
        <v>2421</v>
      </c>
      <c r="W10847" t="s">
        <v>7738</v>
      </c>
      <c r="X10847" t="str">
        <f t="shared" si="655"/>
        <v/>
      </c>
      <c r="Z10847" t="str">
        <f t="shared" si="656"/>
        <v/>
      </c>
      <c r="AB10847" s="9"/>
      <c r="AC10847" t="s">
        <v>1711</v>
      </c>
      <c r="AD10847">
        <f t="shared" si="654"/>
        <v>0</v>
      </c>
      <c r="AF10847" s="3"/>
      <c r="AG10847" t="s">
        <v>1712</v>
      </c>
      <c r="AH10847" s="9" t="s">
        <v>4623</v>
      </c>
    </row>
    <row r="10848" spans="1:34" ht="10.95" customHeight="1" outlineLevel="1" x14ac:dyDescent="0.25">
      <c r="A10848" t="s">
        <v>1710</v>
      </c>
      <c r="C10848" s="3" t="s">
        <v>12986</v>
      </c>
      <c r="D10848" s="3" t="s">
        <v>16996</v>
      </c>
      <c r="E10848" s="9">
        <v>1932</v>
      </c>
      <c r="F10848" s="7" t="s">
        <v>3755</v>
      </c>
      <c r="G10848" s="7" t="s">
        <v>815</v>
      </c>
      <c r="H10848" s="8" t="s">
        <v>1711</v>
      </c>
      <c r="I10848" s="8" t="s">
        <v>16735</v>
      </c>
      <c r="J10848" s="19">
        <v>1</v>
      </c>
      <c r="K10848" s="19" t="s">
        <v>20092</v>
      </c>
      <c r="L10848" s="11"/>
      <c r="M10848" s="11"/>
      <c r="N10848" s="24"/>
      <c r="P10848" s="32"/>
      <c r="T10848" s="19"/>
      <c r="U10848" s="3" t="s">
        <v>2422</v>
      </c>
      <c r="W10848" t="s">
        <v>7738</v>
      </c>
      <c r="X10848" t="str">
        <f t="shared" si="655"/>
        <v/>
      </c>
      <c r="Z10848" t="str">
        <f t="shared" si="656"/>
        <v/>
      </c>
      <c r="AB10848" s="9"/>
      <c r="AC10848" t="s">
        <v>1711</v>
      </c>
      <c r="AD10848">
        <f t="shared" si="654"/>
        <v>0</v>
      </c>
      <c r="AF10848" s="3"/>
      <c r="AG10848" t="s">
        <v>1712</v>
      </c>
      <c r="AH10848" s="9" t="s">
        <v>4623</v>
      </c>
    </row>
    <row r="10849" spans="1:34" ht="10.95" customHeight="1" outlineLevel="1" collapsed="1" x14ac:dyDescent="0.25">
      <c r="A10849" t="s">
        <v>1710</v>
      </c>
      <c r="C10849" s="3" t="s">
        <v>12986</v>
      </c>
      <c r="D10849" s="3" t="s">
        <v>16997</v>
      </c>
      <c r="E10849" s="9">
        <v>1932</v>
      </c>
      <c r="F10849" s="7" t="s">
        <v>3530</v>
      </c>
      <c r="G10849" s="7" t="s">
        <v>815</v>
      </c>
      <c r="H10849" s="8" t="s">
        <v>1711</v>
      </c>
      <c r="I10849" s="8" t="s">
        <v>16735</v>
      </c>
      <c r="J10849" s="19">
        <v>1</v>
      </c>
      <c r="K10849" s="19" t="s">
        <v>20092</v>
      </c>
      <c r="L10849" s="11"/>
      <c r="M10849" s="11"/>
      <c r="N10849" s="24"/>
      <c r="P10849" s="32"/>
      <c r="T10849" s="19"/>
      <c r="U10849" s="3" t="s">
        <v>2423</v>
      </c>
      <c r="W10849" t="s">
        <v>7738</v>
      </c>
      <c r="X10849" t="str">
        <f t="shared" si="655"/>
        <v/>
      </c>
      <c r="Z10849" t="str">
        <f t="shared" si="656"/>
        <v/>
      </c>
      <c r="AB10849" s="9"/>
      <c r="AC10849" t="s">
        <v>1711</v>
      </c>
      <c r="AD10849">
        <f t="shared" si="654"/>
        <v>0</v>
      </c>
      <c r="AF10849" s="3"/>
      <c r="AG10849" t="s">
        <v>1712</v>
      </c>
      <c r="AH10849" s="9" t="s">
        <v>4623</v>
      </c>
    </row>
    <row r="10850" spans="1:34" ht="10.95" customHeight="1" outlineLevel="1" x14ac:dyDescent="0.25">
      <c r="A10850" t="s">
        <v>1710</v>
      </c>
      <c r="C10850" s="3" t="s">
        <v>12986</v>
      </c>
      <c r="D10850" s="3" t="s">
        <v>16998</v>
      </c>
      <c r="E10850" s="9">
        <v>1932</v>
      </c>
      <c r="F10850" s="7" t="s">
        <v>3758</v>
      </c>
      <c r="G10850" s="7" t="s">
        <v>815</v>
      </c>
      <c r="H10850" s="8" t="s">
        <v>1711</v>
      </c>
      <c r="I10850" s="8" t="s">
        <v>16735</v>
      </c>
      <c r="J10850" s="19">
        <v>1</v>
      </c>
      <c r="K10850" s="19" t="s">
        <v>20092</v>
      </c>
      <c r="L10850" s="11"/>
      <c r="M10850" s="11"/>
      <c r="N10850" s="24"/>
      <c r="P10850" s="32"/>
      <c r="T10850" s="19"/>
      <c r="U10850" s="3" t="s">
        <v>6006</v>
      </c>
      <c r="W10850" t="s">
        <v>7738</v>
      </c>
      <c r="X10850" t="str">
        <f t="shared" si="655"/>
        <v/>
      </c>
      <c r="Z10850" t="str">
        <f t="shared" si="656"/>
        <v/>
      </c>
      <c r="AB10850" s="9"/>
      <c r="AC10850" t="s">
        <v>1711</v>
      </c>
      <c r="AD10850">
        <f t="shared" si="654"/>
        <v>0</v>
      </c>
      <c r="AF10850" s="3"/>
      <c r="AG10850" t="s">
        <v>1712</v>
      </c>
      <c r="AH10850" s="9" t="s">
        <v>4526</v>
      </c>
    </row>
    <row r="10851" spans="1:34" ht="10.95" customHeight="1" outlineLevel="1" x14ac:dyDescent="0.25">
      <c r="A10851" t="s">
        <v>1710</v>
      </c>
      <c r="C10851" s="3" t="s">
        <v>12986</v>
      </c>
      <c r="D10851" s="3" t="s">
        <v>16999</v>
      </c>
      <c r="E10851" s="9">
        <v>1932</v>
      </c>
      <c r="F10851" s="7" t="s">
        <v>3393</v>
      </c>
      <c r="G10851" s="7" t="s">
        <v>815</v>
      </c>
      <c r="H10851" s="8" t="s">
        <v>1711</v>
      </c>
      <c r="I10851" s="8" t="s">
        <v>16735</v>
      </c>
      <c r="J10851" s="19">
        <v>1</v>
      </c>
      <c r="K10851" s="19" t="s">
        <v>20092</v>
      </c>
      <c r="L10851" s="11"/>
      <c r="M10851" s="11"/>
      <c r="N10851" s="24"/>
      <c r="P10851" s="32"/>
      <c r="T10851" s="19"/>
      <c r="U10851" s="3" t="s">
        <v>6007</v>
      </c>
      <c r="W10851" t="s">
        <v>7738</v>
      </c>
      <c r="X10851" t="str">
        <f t="shared" si="655"/>
        <v/>
      </c>
      <c r="Z10851" t="str">
        <f t="shared" si="656"/>
        <v/>
      </c>
      <c r="AB10851" s="9"/>
      <c r="AC10851" t="s">
        <v>1711</v>
      </c>
      <c r="AD10851">
        <f t="shared" si="654"/>
        <v>0</v>
      </c>
      <c r="AF10851" s="3"/>
      <c r="AG10851" t="s">
        <v>1712</v>
      </c>
      <c r="AH10851" s="9" t="s">
        <v>4526</v>
      </c>
    </row>
    <row r="10852" spans="1:34" ht="10.95" customHeight="1" outlineLevel="1" x14ac:dyDescent="0.25">
      <c r="A10852" t="s">
        <v>1710</v>
      </c>
      <c r="C10852" s="3" t="s">
        <v>12986</v>
      </c>
      <c r="D10852" s="3">
        <v>604</v>
      </c>
      <c r="E10852" s="9">
        <v>1932</v>
      </c>
      <c r="F10852" s="7" t="s">
        <v>22032</v>
      </c>
      <c r="G10852" s="7" t="s">
        <v>3131</v>
      </c>
      <c r="H10852" s="8" t="s">
        <v>1711</v>
      </c>
      <c r="I10852" s="8" t="s">
        <v>16736</v>
      </c>
      <c r="J10852" s="19">
        <v>1</v>
      </c>
      <c r="K10852" s="19" t="s">
        <v>7738</v>
      </c>
      <c r="L10852" s="11"/>
      <c r="M10852" s="11"/>
      <c r="N10852" s="24"/>
      <c r="P10852" s="32"/>
      <c r="T10852" s="19"/>
      <c r="U10852" s="3" t="s">
        <v>1131</v>
      </c>
      <c r="X10852" t="str">
        <f t="shared" si="655"/>
        <v/>
      </c>
      <c r="Z10852" t="str">
        <f t="shared" si="656"/>
        <v/>
      </c>
      <c r="AB10852" s="9"/>
      <c r="AC10852" t="s">
        <v>1711</v>
      </c>
      <c r="AD10852">
        <f t="shared" si="654"/>
        <v>0</v>
      </c>
      <c r="AF10852" s="3"/>
      <c r="AG10852" t="s">
        <v>1712</v>
      </c>
      <c r="AH10852" s="9" t="s">
        <v>4623</v>
      </c>
    </row>
    <row r="10853" spans="1:34" ht="10.95" customHeight="1" outlineLevel="1" x14ac:dyDescent="0.25">
      <c r="A10853" t="s">
        <v>1710</v>
      </c>
      <c r="C10853" s="3" t="s">
        <v>12986</v>
      </c>
      <c r="D10853" s="3" t="s">
        <v>17000</v>
      </c>
      <c r="E10853" s="9">
        <v>1932</v>
      </c>
      <c r="F10853" s="7" t="s">
        <v>1900</v>
      </c>
      <c r="G10853" s="7" t="s">
        <v>2522</v>
      </c>
      <c r="H10853" s="8" t="s">
        <v>1711</v>
      </c>
      <c r="I10853" s="8" t="s">
        <v>16736</v>
      </c>
      <c r="J10853" s="19">
        <v>1</v>
      </c>
      <c r="K10853" s="19" t="s">
        <v>20092</v>
      </c>
      <c r="L10853" s="11"/>
      <c r="M10853" s="11"/>
      <c r="N10853" s="24"/>
      <c r="P10853" s="32"/>
      <c r="T10853" s="19"/>
      <c r="U10853" s="3" t="s">
        <v>1899</v>
      </c>
      <c r="W10853" t="s">
        <v>7738</v>
      </c>
      <c r="X10853" t="str">
        <f t="shared" si="655"/>
        <v/>
      </c>
      <c r="Z10853" t="str">
        <f t="shared" si="656"/>
        <v/>
      </c>
      <c r="AB10853" s="9"/>
      <c r="AC10853" t="s">
        <v>1711</v>
      </c>
      <c r="AD10853">
        <f t="shared" si="654"/>
        <v>0</v>
      </c>
      <c r="AF10853" s="3"/>
      <c r="AG10853" t="s">
        <v>1712</v>
      </c>
      <c r="AH10853" s="9" t="s">
        <v>4526</v>
      </c>
    </row>
    <row r="10854" spans="1:34" ht="10.95" customHeight="1" outlineLevel="1" x14ac:dyDescent="0.25">
      <c r="A10854" t="s">
        <v>1710</v>
      </c>
      <c r="C10854" s="3" t="s">
        <v>12986</v>
      </c>
      <c r="D10854" s="3" t="s">
        <v>17001</v>
      </c>
      <c r="E10854" s="9">
        <v>1932</v>
      </c>
      <c r="F10854" s="7" t="s">
        <v>2942</v>
      </c>
      <c r="G10854" s="7" t="s">
        <v>2522</v>
      </c>
      <c r="H10854" s="8" t="s">
        <v>1711</v>
      </c>
      <c r="I10854" s="8" t="s">
        <v>16736</v>
      </c>
      <c r="J10854" s="19">
        <v>1</v>
      </c>
      <c r="K10854" s="19" t="s">
        <v>20092</v>
      </c>
      <c r="L10854" s="11"/>
      <c r="M10854" s="11"/>
      <c r="N10854" s="24"/>
      <c r="P10854" s="32"/>
      <c r="T10854" s="19"/>
      <c r="U10854" s="3" t="s">
        <v>2523</v>
      </c>
      <c r="X10854" t="str">
        <f t="shared" si="655"/>
        <v/>
      </c>
      <c r="Z10854" t="str">
        <f t="shared" si="656"/>
        <v/>
      </c>
      <c r="AB10854" s="9"/>
      <c r="AC10854" t="s">
        <v>1711</v>
      </c>
      <c r="AD10854">
        <f t="shared" si="654"/>
        <v>0</v>
      </c>
      <c r="AF10854" s="3"/>
      <c r="AG10854" t="s">
        <v>1712</v>
      </c>
      <c r="AH10854" s="9" t="s">
        <v>4526</v>
      </c>
    </row>
    <row r="10855" spans="1:34" ht="10.95" customHeight="1" outlineLevel="1" x14ac:dyDescent="0.25">
      <c r="A10855" t="s">
        <v>1710</v>
      </c>
      <c r="C10855" s="3" t="s">
        <v>12986</v>
      </c>
      <c r="D10855" s="3">
        <v>605</v>
      </c>
      <c r="E10855" s="9">
        <v>1932</v>
      </c>
      <c r="F10855" s="7" t="s">
        <v>22033</v>
      </c>
      <c r="G10855" s="7" t="s">
        <v>815</v>
      </c>
      <c r="H10855" s="8" t="s">
        <v>1711</v>
      </c>
      <c r="I10855" s="8" t="s">
        <v>16737</v>
      </c>
      <c r="J10855" s="19">
        <v>1</v>
      </c>
      <c r="K10855" s="19" t="s">
        <v>7738</v>
      </c>
      <c r="L10855" s="11"/>
      <c r="M10855" s="11"/>
      <c r="N10855" s="24"/>
      <c r="P10855" s="32"/>
      <c r="T10855" s="19"/>
      <c r="U10855" s="3" t="s">
        <v>3107</v>
      </c>
      <c r="X10855" t="str">
        <f t="shared" si="655"/>
        <v/>
      </c>
      <c r="Z10855" t="str">
        <f t="shared" si="656"/>
        <v/>
      </c>
      <c r="AB10855" s="9"/>
      <c r="AC10855" t="s">
        <v>1711</v>
      </c>
      <c r="AD10855">
        <f t="shared" si="654"/>
        <v>0</v>
      </c>
      <c r="AF10855" s="3"/>
      <c r="AG10855" t="s">
        <v>1712</v>
      </c>
      <c r="AH10855" s="9" t="s">
        <v>4623</v>
      </c>
    </row>
    <row r="10856" spans="1:34" ht="10.95" customHeight="1" outlineLevel="1" x14ac:dyDescent="0.25">
      <c r="A10856" t="s">
        <v>1710</v>
      </c>
      <c r="C10856" s="3" t="s">
        <v>12986</v>
      </c>
      <c r="D10856" s="3" t="s">
        <v>17002</v>
      </c>
      <c r="E10856" s="9">
        <v>1932</v>
      </c>
      <c r="F10856" s="7">
        <v>1232</v>
      </c>
      <c r="G10856" s="7" t="s">
        <v>815</v>
      </c>
      <c r="H10856" s="8" t="s">
        <v>1711</v>
      </c>
      <c r="I10856" s="8" t="s">
        <v>16737</v>
      </c>
      <c r="J10856" s="19">
        <v>1</v>
      </c>
      <c r="K10856" s="19" t="s">
        <v>20092</v>
      </c>
      <c r="L10856" s="11"/>
      <c r="M10856" s="11"/>
      <c r="N10856" s="24"/>
      <c r="P10856" s="32"/>
      <c r="T10856" s="19"/>
      <c r="U10856" s="3" t="s">
        <v>2943</v>
      </c>
      <c r="W10856" t="s">
        <v>7738</v>
      </c>
      <c r="X10856" t="str">
        <f t="shared" si="655"/>
        <v/>
      </c>
      <c r="Z10856" t="str">
        <f t="shared" si="656"/>
        <v/>
      </c>
      <c r="AB10856" s="9"/>
      <c r="AC10856" t="s">
        <v>1711</v>
      </c>
      <c r="AD10856">
        <f t="shared" si="654"/>
        <v>0</v>
      </c>
      <c r="AF10856" s="3"/>
      <c r="AG10856" t="s">
        <v>1712</v>
      </c>
      <c r="AH10856" s="9" t="s">
        <v>4623</v>
      </c>
    </row>
    <row r="10857" spans="1:34" ht="10.95" customHeight="1" outlineLevel="1" x14ac:dyDescent="0.25">
      <c r="A10857" t="s">
        <v>1710</v>
      </c>
      <c r="C10857" s="3" t="s">
        <v>12986</v>
      </c>
      <c r="D10857" s="3" t="s">
        <v>17003</v>
      </c>
      <c r="E10857" s="9">
        <v>1932</v>
      </c>
      <c r="F10857" s="7" t="s">
        <v>2945</v>
      </c>
      <c r="G10857" s="7" t="s">
        <v>815</v>
      </c>
      <c r="H10857" s="8" t="s">
        <v>1711</v>
      </c>
      <c r="I10857" s="8" t="s">
        <v>16737</v>
      </c>
      <c r="J10857" s="19">
        <v>1</v>
      </c>
      <c r="K10857" s="19" t="s">
        <v>20092</v>
      </c>
      <c r="L10857" s="11"/>
      <c r="M10857" s="11"/>
      <c r="N10857" s="24"/>
      <c r="P10857" s="32"/>
      <c r="T10857" s="19"/>
      <c r="U10857" s="3" t="s">
        <v>2944</v>
      </c>
      <c r="W10857" t="s">
        <v>7738</v>
      </c>
      <c r="X10857" t="str">
        <f t="shared" si="655"/>
        <v/>
      </c>
      <c r="Z10857" t="str">
        <f t="shared" si="656"/>
        <v/>
      </c>
      <c r="AB10857" s="9"/>
      <c r="AC10857" t="s">
        <v>1711</v>
      </c>
      <c r="AD10857">
        <f t="shared" si="654"/>
        <v>0</v>
      </c>
      <c r="AF10857" s="3"/>
      <c r="AG10857" t="s">
        <v>1712</v>
      </c>
      <c r="AH10857" s="9" t="s">
        <v>4623</v>
      </c>
    </row>
    <row r="10858" spans="1:34" ht="10.95" customHeight="1" outlineLevel="1" x14ac:dyDescent="0.25">
      <c r="A10858" t="s">
        <v>1710</v>
      </c>
      <c r="C10858" s="3" t="s">
        <v>12986</v>
      </c>
      <c r="D10858" s="3">
        <v>698</v>
      </c>
      <c r="E10858" s="9">
        <v>1933</v>
      </c>
      <c r="F10858" s="7" t="s">
        <v>22034</v>
      </c>
      <c r="G10858" s="7" t="s">
        <v>815</v>
      </c>
      <c r="H10858" s="8" t="s">
        <v>1711</v>
      </c>
      <c r="I10858" s="8" t="s">
        <v>16738</v>
      </c>
      <c r="J10858" s="19">
        <v>1</v>
      </c>
      <c r="K10858" s="19" t="s">
        <v>7736</v>
      </c>
      <c r="L10858" s="11">
        <v>0.5</v>
      </c>
      <c r="M10858" s="11"/>
      <c r="N10858" s="24"/>
      <c r="P10858" s="32"/>
      <c r="T10858" s="19"/>
      <c r="U10858" s="3" t="s">
        <v>2946</v>
      </c>
      <c r="X10858" t="str">
        <f t="shared" si="655"/>
        <v/>
      </c>
      <c r="Z10858" t="str">
        <f t="shared" si="656"/>
        <v/>
      </c>
      <c r="AB10858" s="9"/>
      <c r="AC10858" t="s">
        <v>1711</v>
      </c>
      <c r="AD10858">
        <f t="shared" si="654"/>
        <v>0</v>
      </c>
      <c r="AF10858" s="3"/>
      <c r="AG10858" t="s">
        <v>1712</v>
      </c>
      <c r="AH10858" s="9" t="s">
        <v>4613</v>
      </c>
    </row>
    <row r="10859" spans="1:34" ht="10.95" customHeight="1" outlineLevel="1" x14ac:dyDescent="0.25">
      <c r="A10859" t="s">
        <v>1710</v>
      </c>
      <c r="C10859" s="3" t="s">
        <v>12986</v>
      </c>
      <c r="D10859" s="3">
        <v>699</v>
      </c>
      <c r="E10859" s="9">
        <v>1933</v>
      </c>
      <c r="F10859" s="7" t="s">
        <v>2229</v>
      </c>
      <c r="G10859" s="7" t="s">
        <v>6001</v>
      </c>
      <c r="H10859" s="8" t="s">
        <v>1711</v>
      </c>
      <c r="I10859" s="8" t="s">
        <v>16738</v>
      </c>
      <c r="J10859" s="19">
        <v>1</v>
      </c>
      <c r="K10859" s="19" t="s">
        <v>7738</v>
      </c>
      <c r="L10859" s="11"/>
      <c r="M10859" s="11"/>
      <c r="N10859" s="24"/>
      <c r="P10859" s="32"/>
      <c r="T10859" s="19"/>
      <c r="U10859" s="3" t="s">
        <v>2947</v>
      </c>
      <c r="X10859" t="str">
        <f t="shared" si="655"/>
        <v/>
      </c>
      <c r="Z10859" t="str">
        <f t="shared" si="656"/>
        <v/>
      </c>
      <c r="AB10859" s="9"/>
      <c r="AC10859" t="s">
        <v>1711</v>
      </c>
      <c r="AD10859">
        <f t="shared" si="654"/>
        <v>0</v>
      </c>
      <c r="AF10859" s="3"/>
      <c r="AG10859" t="s">
        <v>1712</v>
      </c>
      <c r="AH10859" s="9" t="s">
        <v>4613</v>
      </c>
    </row>
    <row r="10860" spans="1:34" ht="10.95" customHeight="1" outlineLevel="1" x14ac:dyDescent="0.25">
      <c r="A10860" t="s">
        <v>1710</v>
      </c>
      <c r="C10860" s="3" t="s">
        <v>12986</v>
      </c>
      <c r="D10860" s="3">
        <v>700</v>
      </c>
      <c r="E10860" s="9">
        <v>1933</v>
      </c>
      <c r="F10860" s="7" t="s">
        <v>22030</v>
      </c>
      <c r="G10860" s="7" t="s">
        <v>1713</v>
      </c>
      <c r="H10860" s="8" t="s">
        <v>1711</v>
      </c>
      <c r="I10860" s="8" t="s">
        <v>16738</v>
      </c>
      <c r="J10860" s="19">
        <v>1</v>
      </c>
      <c r="K10860" s="19" t="s">
        <v>7738</v>
      </c>
      <c r="L10860" s="11"/>
      <c r="M10860" s="11"/>
      <c r="N10860" s="24"/>
      <c r="P10860" s="32"/>
      <c r="T10860" s="19"/>
      <c r="U10860" s="3" t="s">
        <v>5498</v>
      </c>
      <c r="X10860" t="str">
        <f t="shared" si="655"/>
        <v/>
      </c>
      <c r="Z10860" t="str">
        <f t="shared" si="656"/>
        <v/>
      </c>
      <c r="AB10860" s="9"/>
      <c r="AC10860" t="s">
        <v>1711</v>
      </c>
      <c r="AD10860">
        <f t="shared" si="654"/>
        <v>0</v>
      </c>
      <c r="AF10860" s="3"/>
      <c r="AG10860" t="s">
        <v>1712</v>
      </c>
      <c r="AH10860" s="9" t="s">
        <v>4613</v>
      </c>
    </row>
    <row r="10861" spans="1:34" ht="10.95" customHeight="1" outlineLevel="1" x14ac:dyDescent="0.25">
      <c r="A10861" t="s">
        <v>1710</v>
      </c>
      <c r="C10861" s="3" t="s">
        <v>12986</v>
      </c>
      <c r="D10861" s="3">
        <v>701</v>
      </c>
      <c r="E10861" s="9">
        <v>1933</v>
      </c>
      <c r="F10861" s="7" t="s">
        <v>22031</v>
      </c>
      <c r="G10861" s="7" t="s">
        <v>131</v>
      </c>
      <c r="H10861" s="8" t="s">
        <v>1711</v>
      </c>
      <c r="I10861" s="8" t="s">
        <v>16738</v>
      </c>
      <c r="J10861" s="19">
        <v>1</v>
      </c>
      <c r="K10861" s="19" t="s">
        <v>7736</v>
      </c>
      <c r="L10861" s="11">
        <v>0</v>
      </c>
      <c r="M10861" s="11"/>
      <c r="N10861" s="24"/>
      <c r="P10861" s="32"/>
      <c r="T10861" s="19"/>
      <c r="U10861" s="3" t="s">
        <v>2657</v>
      </c>
      <c r="X10861" t="str">
        <f t="shared" si="655"/>
        <v/>
      </c>
      <c r="Z10861" t="str">
        <f t="shared" si="656"/>
        <v/>
      </c>
      <c r="AB10861" s="9"/>
      <c r="AC10861" t="s">
        <v>1711</v>
      </c>
      <c r="AD10861">
        <f t="shared" si="654"/>
        <v>0</v>
      </c>
      <c r="AF10861" s="3"/>
      <c r="AG10861" t="s">
        <v>1712</v>
      </c>
      <c r="AH10861" s="9" t="s">
        <v>4613</v>
      </c>
    </row>
    <row r="10862" spans="1:34" ht="10.95" customHeight="1" outlineLevel="1" x14ac:dyDescent="0.25">
      <c r="A10862" t="s">
        <v>1710</v>
      </c>
      <c r="C10862" s="3" t="s">
        <v>12986</v>
      </c>
      <c r="D10862" s="3">
        <v>720</v>
      </c>
      <c r="E10862" s="9">
        <v>1934</v>
      </c>
      <c r="F10862" s="7" t="s">
        <v>22035</v>
      </c>
      <c r="G10862" s="7" t="s">
        <v>131</v>
      </c>
      <c r="H10862" s="8" t="s">
        <v>1711</v>
      </c>
      <c r="I10862" s="8" t="s">
        <v>16739</v>
      </c>
      <c r="J10862" s="19">
        <v>1</v>
      </c>
      <c r="K10862" s="19" t="s">
        <v>7738</v>
      </c>
      <c r="L10862" s="11"/>
      <c r="M10862" s="11"/>
      <c r="N10862" s="24"/>
      <c r="P10862" s="32"/>
      <c r="T10862" s="19"/>
      <c r="U10862" s="3" t="s">
        <v>3065</v>
      </c>
      <c r="X10862" t="str">
        <f t="shared" si="655"/>
        <v/>
      </c>
      <c r="Z10862" t="str">
        <f t="shared" si="656"/>
        <v/>
      </c>
      <c r="AB10862" s="9"/>
      <c r="AC10862" t="s">
        <v>1711</v>
      </c>
      <c r="AD10862">
        <f t="shared" si="654"/>
        <v>0</v>
      </c>
      <c r="AF10862" s="3"/>
      <c r="AG10862" t="s">
        <v>1712</v>
      </c>
      <c r="AH10862" s="9" t="s">
        <v>4613</v>
      </c>
    </row>
    <row r="10863" spans="1:34" ht="10.95" customHeight="1" outlineLevel="1" x14ac:dyDescent="0.25">
      <c r="A10863" t="s">
        <v>1710</v>
      </c>
      <c r="C10863" s="3" t="s">
        <v>12986</v>
      </c>
      <c r="D10863" s="3" t="s">
        <v>2485</v>
      </c>
      <c r="E10863" s="9">
        <v>1934</v>
      </c>
      <c r="F10863" s="7" t="s">
        <v>6471</v>
      </c>
      <c r="G10863" s="7" t="s">
        <v>131</v>
      </c>
      <c r="H10863" s="8" t="s">
        <v>1711</v>
      </c>
      <c r="I10863" s="8" t="s">
        <v>16739</v>
      </c>
      <c r="J10863" s="19">
        <v>1</v>
      </c>
      <c r="K10863" s="19" t="s">
        <v>20092</v>
      </c>
      <c r="L10863" s="11"/>
      <c r="M10863" s="11"/>
      <c r="N10863" s="24"/>
      <c r="P10863" s="32"/>
      <c r="T10863" s="19"/>
      <c r="U10863" s="3" t="s">
        <v>3066</v>
      </c>
      <c r="W10863" t="s">
        <v>7738</v>
      </c>
      <c r="X10863" t="str">
        <f t="shared" si="655"/>
        <v/>
      </c>
      <c r="Z10863" t="str">
        <f t="shared" si="656"/>
        <v/>
      </c>
      <c r="AB10863" s="9"/>
      <c r="AC10863" t="s">
        <v>1711</v>
      </c>
      <c r="AD10863">
        <f t="shared" si="654"/>
        <v>0</v>
      </c>
      <c r="AF10863" s="3"/>
      <c r="AG10863" t="s">
        <v>1712</v>
      </c>
      <c r="AH10863" s="9" t="s">
        <v>4623</v>
      </c>
    </row>
    <row r="10864" spans="1:34" ht="10.95" customHeight="1" outlineLevel="1" x14ac:dyDescent="0.25">
      <c r="A10864" t="s">
        <v>1710</v>
      </c>
      <c r="C10864" s="3" t="s">
        <v>12986</v>
      </c>
      <c r="D10864" s="3" t="s">
        <v>17004</v>
      </c>
      <c r="E10864" s="9">
        <v>1934</v>
      </c>
      <c r="F10864" s="7" t="s">
        <v>88</v>
      </c>
      <c r="G10864" s="7" t="s">
        <v>131</v>
      </c>
      <c r="H10864" s="8" t="s">
        <v>1711</v>
      </c>
      <c r="I10864" s="8" t="s">
        <v>16739</v>
      </c>
      <c r="J10864" s="19">
        <v>1</v>
      </c>
      <c r="K10864" s="19" t="s">
        <v>20092</v>
      </c>
      <c r="L10864" s="11"/>
      <c r="M10864" s="11"/>
      <c r="N10864" s="24"/>
      <c r="P10864" s="32"/>
      <c r="T10864" s="19"/>
      <c r="U10864" s="3" t="s">
        <v>3067</v>
      </c>
      <c r="W10864" t="s">
        <v>7738</v>
      </c>
      <c r="X10864" t="str">
        <f t="shared" si="655"/>
        <v/>
      </c>
      <c r="Z10864" t="str">
        <f t="shared" si="656"/>
        <v/>
      </c>
      <c r="AB10864" s="9"/>
      <c r="AC10864" t="s">
        <v>1711</v>
      </c>
      <c r="AD10864">
        <f t="shared" si="654"/>
        <v>0</v>
      </c>
      <c r="AF10864" s="3"/>
      <c r="AG10864" t="s">
        <v>1712</v>
      </c>
      <c r="AH10864" s="9" t="s">
        <v>4623</v>
      </c>
    </row>
    <row r="10865" spans="1:34" ht="10.95" customHeight="1" outlineLevel="1" x14ac:dyDescent="0.25">
      <c r="A10865" t="s">
        <v>1710</v>
      </c>
      <c r="C10865" s="3" t="s">
        <v>12986</v>
      </c>
      <c r="D10865" s="3" t="s">
        <v>16507</v>
      </c>
      <c r="E10865" s="9">
        <v>1934</v>
      </c>
      <c r="F10865" s="7" t="s">
        <v>3069</v>
      </c>
      <c r="G10865" s="7" t="s">
        <v>131</v>
      </c>
      <c r="H10865" s="8" t="s">
        <v>1711</v>
      </c>
      <c r="I10865" s="8" t="s">
        <v>16739</v>
      </c>
      <c r="J10865" s="19">
        <v>1</v>
      </c>
      <c r="K10865" s="19" t="s">
        <v>20092</v>
      </c>
      <c r="L10865" s="11"/>
      <c r="M10865" s="11"/>
      <c r="N10865" s="24"/>
      <c r="P10865" s="32"/>
      <c r="T10865" s="19"/>
      <c r="U10865" s="3" t="s">
        <v>3068</v>
      </c>
      <c r="W10865" t="s">
        <v>7738</v>
      </c>
      <c r="X10865" t="str">
        <f t="shared" si="655"/>
        <v/>
      </c>
      <c r="Z10865" t="str">
        <f t="shared" si="656"/>
        <v/>
      </c>
      <c r="AB10865" s="9"/>
      <c r="AC10865" t="s">
        <v>1711</v>
      </c>
      <c r="AD10865">
        <f t="shared" si="654"/>
        <v>0</v>
      </c>
      <c r="AF10865" s="3"/>
      <c r="AG10865" t="s">
        <v>1712</v>
      </c>
      <c r="AH10865" s="9" t="s">
        <v>4623</v>
      </c>
    </row>
    <row r="10866" spans="1:34" ht="10.95" customHeight="1" outlineLevel="1" x14ac:dyDescent="0.25">
      <c r="A10866" t="s">
        <v>1710</v>
      </c>
      <c r="C10866" s="3" t="s">
        <v>12986</v>
      </c>
      <c r="D10866" s="3">
        <v>721</v>
      </c>
      <c r="E10866" s="9">
        <v>1935</v>
      </c>
      <c r="F10866" s="7" t="s">
        <v>22036</v>
      </c>
      <c r="G10866" s="7" t="s">
        <v>5999</v>
      </c>
      <c r="H10866" s="8" t="s">
        <v>1711</v>
      </c>
      <c r="I10866" s="8" t="s">
        <v>16739</v>
      </c>
      <c r="J10866" s="19">
        <v>1</v>
      </c>
      <c r="K10866" s="19" t="s">
        <v>7738</v>
      </c>
      <c r="L10866" s="11"/>
      <c r="M10866" s="11"/>
      <c r="N10866" s="24"/>
      <c r="P10866" s="32"/>
      <c r="T10866" s="19"/>
      <c r="U10866" s="3" t="s">
        <v>3070</v>
      </c>
      <c r="X10866" t="str">
        <f t="shared" si="655"/>
        <v/>
      </c>
      <c r="Z10866" t="str">
        <f t="shared" si="656"/>
        <v/>
      </c>
      <c r="AB10866" s="9"/>
      <c r="AC10866" t="s">
        <v>1711</v>
      </c>
      <c r="AD10866">
        <f t="shared" si="654"/>
        <v>0</v>
      </c>
      <c r="AF10866" s="3"/>
      <c r="AG10866" t="s">
        <v>1712</v>
      </c>
      <c r="AH10866" s="9" t="s">
        <v>4613</v>
      </c>
    </row>
    <row r="10867" spans="1:34" ht="10.95" customHeight="1" outlineLevel="1" x14ac:dyDescent="0.25">
      <c r="A10867" t="s">
        <v>1710</v>
      </c>
      <c r="C10867" s="3" t="s">
        <v>12986</v>
      </c>
      <c r="D10867" s="3" t="s">
        <v>16851</v>
      </c>
      <c r="E10867" s="9">
        <v>1935</v>
      </c>
      <c r="F10867" s="7" t="s">
        <v>3072</v>
      </c>
      <c r="G10867" s="7" t="s">
        <v>5999</v>
      </c>
      <c r="H10867" s="8" t="s">
        <v>1711</v>
      </c>
      <c r="I10867" s="8" t="s">
        <v>16739</v>
      </c>
      <c r="J10867" s="19">
        <v>1</v>
      </c>
      <c r="K10867" s="19" t="s">
        <v>20092</v>
      </c>
      <c r="L10867" s="11"/>
      <c r="M10867" s="11"/>
      <c r="N10867" s="24"/>
      <c r="P10867" s="32"/>
      <c r="T10867" s="19"/>
      <c r="U10867" s="3" t="s">
        <v>3071</v>
      </c>
      <c r="W10867" t="s">
        <v>7738</v>
      </c>
      <c r="X10867" t="str">
        <f t="shared" si="655"/>
        <v/>
      </c>
      <c r="Z10867" t="str">
        <f t="shared" si="656"/>
        <v/>
      </c>
      <c r="AB10867" s="9"/>
      <c r="AC10867" t="s">
        <v>1711</v>
      </c>
      <c r="AD10867">
        <f t="shared" si="654"/>
        <v>0</v>
      </c>
      <c r="AF10867" s="3"/>
      <c r="AG10867" t="s">
        <v>1712</v>
      </c>
      <c r="AH10867" s="9" t="s">
        <v>4925</v>
      </c>
    </row>
    <row r="10868" spans="1:34" ht="10.95" customHeight="1" outlineLevel="1" x14ac:dyDescent="0.25">
      <c r="A10868" t="s">
        <v>1710</v>
      </c>
      <c r="C10868" s="3" t="s">
        <v>12986</v>
      </c>
      <c r="D10868" s="3" t="s">
        <v>16852</v>
      </c>
      <c r="E10868" s="9">
        <v>1935</v>
      </c>
      <c r="F10868" s="7" t="s">
        <v>3074</v>
      </c>
      <c r="G10868" s="7" t="s">
        <v>5999</v>
      </c>
      <c r="H10868" s="8" t="s">
        <v>1711</v>
      </c>
      <c r="I10868" s="8" t="s">
        <v>16739</v>
      </c>
      <c r="J10868" s="19">
        <v>1</v>
      </c>
      <c r="K10868" s="19" t="s">
        <v>20092</v>
      </c>
      <c r="L10868" s="11"/>
      <c r="M10868" s="11"/>
      <c r="N10868" s="24"/>
      <c r="P10868" s="32"/>
      <c r="T10868" s="19"/>
      <c r="U10868" s="3" t="s">
        <v>3073</v>
      </c>
      <c r="W10868" t="s">
        <v>7738</v>
      </c>
      <c r="X10868" t="str">
        <f t="shared" si="655"/>
        <v/>
      </c>
      <c r="Z10868" t="str">
        <f t="shared" si="656"/>
        <v/>
      </c>
      <c r="AB10868" s="9"/>
      <c r="AC10868" t="s">
        <v>1711</v>
      </c>
      <c r="AD10868">
        <f t="shared" si="654"/>
        <v>0</v>
      </c>
      <c r="AF10868" s="3"/>
      <c r="AG10868" t="s">
        <v>1712</v>
      </c>
      <c r="AH10868" s="9" t="s">
        <v>4925</v>
      </c>
    </row>
    <row r="10869" spans="1:34" ht="10.95" customHeight="1" outlineLevel="1" x14ac:dyDescent="0.25">
      <c r="A10869" t="s">
        <v>1710</v>
      </c>
      <c r="C10869" s="3" t="s">
        <v>12986</v>
      </c>
      <c r="D10869" s="3" t="s">
        <v>16853</v>
      </c>
      <c r="E10869" s="9">
        <v>1935</v>
      </c>
      <c r="F10869" s="7" t="s">
        <v>6473</v>
      </c>
      <c r="G10869" s="7" t="s">
        <v>5999</v>
      </c>
      <c r="H10869" s="8" t="s">
        <v>1711</v>
      </c>
      <c r="I10869" s="8" t="s">
        <v>16739</v>
      </c>
      <c r="J10869" s="19">
        <v>1</v>
      </c>
      <c r="K10869" s="19" t="s">
        <v>20092</v>
      </c>
      <c r="L10869" s="11"/>
      <c r="M10869" s="11"/>
      <c r="N10869" s="24"/>
      <c r="P10869" s="32"/>
      <c r="T10869" s="19"/>
      <c r="U10869" s="3" t="s">
        <v>4051</v>
      </c>
      <c r="X10869" t="str">
        <f t="shared" si="655"/>
        <v/>
      </c>
      <c r="Z10869" t="str">
        <f t="shared" si="656"/>
        <v/>
      </c>
      <c r="AB10869" s="9"/>
      <c r="AC10869" t="s">
        <v>1711</v>
      </c>
      <c r="AD10869">
        <f t="shared" si="654"/>
        <v>0</v>
      </c>
      <c r="AF10869" s="3"/>
      <c r="AG10869" t="s">
        <v>1712</v>
      </c>
      <c r="AH10869" s="9" t="s">
        <v>4623</v>
      </c>
    </row>
    <row r="10870" spans="1:34" ht="10.95" customHeight="1" outlineLevel="1" x14ac:dyDescent="0.25">
      <c r="A10870" t="s">
        <v>1710</v>
      </c>
      <c r="C10870" s="3" t="s">
        <v>12986</v>
      </c>
      <c r="D10870" s="3" t="s">
        <v>16854</v>
      </c>
      <c r="E10870" s="9">
        <v>1935</v>
      </c>
      <c r="F10870" s="7" t="s">
        <v>6471</v>
      </c>
      <c r="G10870" s="7" t="s">
        <v>5999</v>
      </c>
      <c r="H10870" s="8" t="s">
        <v>1711</v>
      </c>
      <c r="I10870" s="8" t="s">
        <v>16739</v>
      </c>
      <c r="J10870" s="19">
        <v>1</v>
      </c>
      <c r="K10870" s="19" t="s">
        <v>20092</v>
      </c>
      <c r="L10870" s="11"/>
      <c r="M10870" s="11"/>
      <c r="N10870" s="24"/>
      <c r="P10870" s="32"/>
      <c r="T10870" s="19"/>
      <c r="U10870" s="3" t="s">
        <v>4052</v>
      </c>
      <c r="W10870" t="s">
        <v>7738</v>
      </c>
      <c r="X10870" t="str">
        <f t="shared" si="655"/>
        <v/>
      </c>
      <c r="Z10870" t="str">
        <f t="shared" si="656"/>
        <v/>
      </c>
      <c r="AB10870" s="9"/>
      <c r="AC10870" t="s">
        <v>1711</v>
      </c>
      <c r="AD10870">
        <f t="shared" si="654"/>
        <v>0</v>
      </c>
      <c r="AF10870" s="3"/>
      <c r="AG10870" t="s">
        <v>1712</v>
      </c>
      <c r="AH10870" s="9" t="s">
        <v>4623</v>
      </c>
    </row>
    <row r="10871" spans="1:34" ht="10.95" customHeight="1" outlineLevel="1" x14ac:dyDescent="0.25">
      <c r="A10871" t="s">
        <v>1710</v>
      </c>
      <c r="C10871" s="3" t="s">
        <v>12986</v>
      </c>
      <c r="D10871" s="3" t="s">
        <v>16855</v>
      </c>
      <c r="E10871" s="9">
        <v>1935</v>
      </c>
      <c r="F10871" s="7" t="s">
        <v>3758</v>
      </c>
      <c r="G10871" s="7" t="s">
        <v>5999</v>
      </c>
      <c r="H10871" s="8" t="s">
        <v>1711</v>
      </c>
      <c r="I10871" s="8" t="s">
        <v>16739</v>
      </c>
      <c r="J10871" s="19">
        <v>1</v>
      </c>
      <c r="K10871" s="19" t="s">
        <v>20092</v>
      </c>
      <c r="L10871" s="11"/>
      <c r="M10871" s="11"/>
      <c r="N10871" s="24"/>
      <c r="P10871" s="32"/>
      <c r="T10871" s="19"/>
      <c r="U10871" s="3" t="s">
        <v>4053</v>
      </c>
      <c r="W10871" t="s">
        <v>7738</v>
      </c>
      <c r="X10871" t="str">
        <f t="shared" si="655"/>
        <v/>
      </c>
      <c r="Z10871" t="str">
        <f t="shared" si="656"/>
        <v/>
      </c>
      <c r="AB10871" s="9"/>
      <c r="AC10871" t="s">
        <v>1711</v>
      </c>
      <c r="AD10871">
        <f t="shared" si="654"/>
        <v>0</v>
      </c>
      <c r="AF10871" s="3"/>
      <c r="AG10871" t="s">
        <v>1712</v>
      </c>
      <c r="AH10871" s="9" t="s">
        <v>4526</v>
      </c>
    </row>
    <row r="10872" spans="1:34" ht="10.95" customHeight="1" outlineLevel="1" x14ac:dyDescent="0.25">
      <c r="A10872" t="s">
        <v>1710</v>
      </c>
      <c r="C10872" s="3" t="s">
        <v>12986</v>
      </c>
      <c r="D10872" s="3" t="s">
        <v>16856</v>
      </c>
      <c r="E10872" s="9">
        <v>1935</v>
      </c>
      <c r="F10872" s="7" t="s">
        <v>4055</v>
      </c>
      <c r="G10872" s="7" t="s">
        <v>5999</v>
      </c>
      <c r="H10872" s="8" t="s">
        <v>1711</v>
      </c>
      <c r="I10872" s="8" t="s">
        <v>16739</v>
      </c>
      <c r="J10872" s="19">
        <v>1</v>
      </c>
      <c r="K10872" s="19" t="s">
        <v>20092</v>
      </c>
      <c r="L10872" s="11"/>
      <c r="M10872" s="11"/>
      <c r="N10872" s="24"/>
      <c r="P10872" s="32"/>
      <c r="T10872" s="19"/>
      <c r="U10872" s="3" t="s">
        <v>4054</v>
      </c>
      <c r="W10872" t="s">
        <v>7738</v>
      </c>
      <c r="X10872" t="str">
        <f t="shared" si="655"/>
        <v/>
      </c>
      <c r="Z10872" t="str">
        <f t="shared" si="656"/>
        <v/>
      </c>
      <c r="AB10872" s="9"/>
      <c r="AC10872" t="s">
        <v>1711</v>
      </c>
      <c r="AD10872">
        <f t="shared" ref="AD10872:AD10935" si="657">COUNTIF(H10872,"*Fuji*")</f>
        <v>0</v>
      </c>
      <c r="AF10872" s="3"/>
      <c r="AG10872" t="s">
        <v>1712</v>
      </c>
      <c r="AH10872" s="9" t="s">
        <v>4526</v>
      </c>
    </row>
    <row r="10873" spans="1:34" ht="10.95" customHeight="1" outlineLevel="1" x14ac:dyDescent="0.25">
      <c r="A10873" t="s">
        <v>1710</v>
      </c>
      <c r="C10873" s="3" t="s">
        <v>12986</v>
      </c>
      <c r="D10873" s="3">
        <v>732</v>
      </c>
      <c r="E10873" s="9">
        <v>1935</v>
      </c>
      <c r="F10873" s="7" t="s">
        <v>22037</v>
      </c>
      <c r="G10873" s="7" t="s">
        <v>3131</v>
      </c>
      <c r="H10873" s="8" t="s">
        <v>1711</v>
      </c>
      <c r="I10873" s="8" t="s">
        <v>16742</v>
      </c>
      <c r="J10873" s="19">
        <v>1</v>
      </c>
      <c r="K10873" s="19" t="s">
        <v>7738</v>
      </c>
      <c r="L10873" s="11"/>
      <c r="M10873" s="11"/>
      <c r="N10873" s="24"/>
      <c r="P10873" s="32"/>
      <c r="T10873" s="19"/>
      <c r="U10873" s="3" t="s">
        <v>4056</v>
      </c>
      <c r="X10873" t="str">
        <f t="shared" si="655"/>
        <v/>
      </c>
      <c r="Z10873" t="str">
        <f t="shared" si="656"/>
        <v/>
      </c>
      <c r="AB10873" s="9"/>
      <c r="AC10873" t="s">
        <v>1711</v>
      </c>
      <c r="AD10873">
        <f t="shared" si="657"/>
        <v>0</v>
      </c>
      <c r="AF10873" s="3"/>
      <c r="AG10873" t="s">
        <v>1712</v>
      </c>
      <c r="AH10873" s="9" t="s">
        <v>4925</v>
      </c>
    </row>
    <row r="10874" spans="1:34" ht="10.95" customHeight="1" outlineLevel="1" x14ac:dyDescent="0.25">
      <c r="A10874" t="s">
        <v>1710</v>
      </c>
      <c r="C10874" s="3" t="s">
        <v>12986</v>
      </c>
      <c r="D10874" s="3">
        <v>733</v>
      </c>
      <c r="E10874" s="9">
        <v>1935</v>
      </c>
      <c r="F10874" s="7" t="s">
        <v>2977</v>
      </c>
      <c r="G10874" s="7" t="s">
        <v>1123</v>
      </c>
      <c r="H10874" s="8" t="s">
        <v>1711</v>
      </c>
      <c r="I10874" s="8" t="s">
        <v>16742</v>
      </c>
      <c r="J10874" s="19">
        <v>1</v>
      </c>
      <c r="K10874" s="19" t="s">
        <v>7738</v>
      </c>
      <c r="L10874" s="11"/>
      <c r="M10874" s="11"/>
      <c r="N10874" s="24"/>
      <c r="P10874" s="32"/>
      <c r="T10874" s="19"/>
      <c r="U10874" s="3" t="s">
        <v>589</v>
      </c>
      <c r="X10874" t="str">
        <f t="shared" si="655"/>
        <v/>
      </c>
      <c r="Z10874" t="str">
        <f t="shared" si="656"/>
        <v/>
      </c>
      <c r="AB10874" s="9"/>
      <c r="AC10874" t="s">
        <v>1711</v>
      </c>
      <c r="AD10874">
        <f t="shared" si="657"/>
        <v>0</v>
      </c>
      <c r="AF10874" s="3"/>
      <c r="AG10874" t="s">
        <v>1712</v>
      </c>
      <c r="AH10874" s="9" t="s">
        <v>4925</v>
      </c>
    </row>
    <row r="10875" spans="1:34" ht="10.95" customHeight="1" outlineLevel="1" x14ac:dyDescent="0.25">
      <c r="A10875" t="s">
        <v>1710</v>
      </c>
      <c r="C10875" s="3" t="s">
        <v>12986</v>
      </c>
      <c r="D10875" s="3">
        <v>734</v>
      </c>
      <c r="E10875" s="9">
        <v>1935</v>
      </c>
      <c r="F10875" s="7" t="s">
        <v>5143</v>
      </c>
      <c r="G10875" s="7" t="s">
        <v>5999</v>
      </c>
      <c r="H10875" s="8" t="s">
        <v>1711</v>
      </c>
      <c r="I10875" s="8" t="s">
        <v>16742</v>
      </c>
      <c r="J10875" s="19">
        <v>1</v>
      </c>
      <c r="K10875" s="19" t="s">
        <v>7738</v>
      </c>
      <c r="L10875" s="11"/>
      <c r="M10875" s="11"/>
      <c r="N10875" s="24"/>
      <c r="P10875" s="32"/>
      <c r="T10875" s="19"/>
      <c r="U10875" s="3" t="s">
        <v>591</v>
      </c>
      <c r="X10875" t="str">
        <f t="shared" si="655"/>
        <v/>
      </c>
      <c r="Z10875" t="str">
        <f t="shared" si="656"/>
        <v/>
      </c>
      <c r="AB10875" s="9"/>
      <c r="AC10875" t="s">
        <v>1711</v>
      </c>
      <c r="AD10875">
        <f t="shared" si="657"/>
        <v>0</v>
      </c>
      <c r="AF10875" s="3"/>
      <c r="AG10875" t="s">
        <v>1712</v>
      </c>
      <c r="AH10875" s="9" t="s">
        <v>4925</v>
      </c>
    </row>
    <row r="10876" spans="1:34" ht="10.95" customHeight="1" outlineLevel="1" x14ac:dyDescent="0.25">
      <c r="A10876" t="s">
        <v>1710</v>
      </c>
      <c r="C10876" s="3" t="s">
        <v>12986</v>
      </c>
      <c r="D10876" s="3">
        <v>735</v>
      </c>
      <c r="E10876" s="9">
        <v>1935</v>
      </c>
      <c r="F10876" s="7" t="s">
        <v>3424</v>
      </c>
      <c r="G10876" s="7" t="s">
        <v>1864</v>
      </c>
      <c r="H10876" s="8" t="s">
        <v>1711</v>
      </c>
      <c r="I10876" s="8" t="s">
        <v>16742</v>
      </c>
      <c r="J10876" s="19">
        <v>1</v>
      </c>
      <c r="K10876" s="19" t="s">
        <v>7738</v>
      </c>
      <c r="L10876" s="11"/>
      <c r="M10876" s="11"/>
      <c r="N10876" s="24"/>
      <c r="P10876" s="32"/>
      <c r="T10876" s="19"/>
      <c r="U10876" s="3" t="s">
        <v>594</v>
      </c>
      <c r="X10876" t="str">
        <f t="shared" si="655"/>
        <v/>
      </c>
      <c r="Z10876" t="str">
        <f t="shared" si="656"/>
        <v/>
      </c>
      <c r="AB10876" s="9"/>
      <c r="AC10876" t="s">
        <v>1711</v>
      </c>
      <c r="AD10876">
        <f t="shared" si="657"/>
        <v>0</v>
      </c>
      <c r="AF10876" s="3"/>
      <c r="AG10876" t="s">
        <v>1712</v>
      </c>
      <c r="AH10876" s="9" t="s">
        <v>4925</v>
      </c>
    </row>
    <row r="10877" spans="1:34" ht="10.95" customHeight="1" outlineLevel="1" x14ac:dyDescent="0.25">
      <c r="A10877" t="s">
        <v>1710</v>
      </c>
      <c r="C10877" s="3" t="s">
        <v>12986</v>
      </c>
      <c r="D10877" s="3">
        <v>736</v>
      </c>
      <c r="E10877" s="9">
        <v>1935</v>
      </c>
      <c r="F10877" s="7" t="s">
        <v>5306</v>
      </c>
      <c r="G10877" s="7" t="s">
        <v>815</v>
      </c>
      <c r="H10877" s="8" t="s">
        <v>1711</v>
      </c>
      <c r="I10877" s="8" t="s">
        <v>16742</v>
      </c>
      <c r="J10877" s="19">
        <v>1</v>
      </c>
      <c r="K10877" s="19" t="s">
        <v>7738</v>
      </c>
      <c r="L10877" s="11"/>
      <c r="M10877" s="11"/>
      <c r="N10877" s="24"/>
      <c r="P10877" s="32"/>
      <c r="T10877" s="19"/>
      <c r="U10877" s="3" t="s">
        <v>596</v>
      </c>
      <c r="X10877" t="str">
        <f t="shared" si="655"/>
        <v/>
      </c>
      <c r="Z10877" t="str">
        <f t="shared" si="656"/>
        <v/>
      </c>
      <c r="AB10877" s="9"/>
      <c r="AC10877" t="s">
        <v>1711</v>
      </c>
      <c r="AD10877">
        <f t="shared" si="657"/>
        <v>0</v>
      </c>
      <c r="AF10877" s="3"/>
      <c r="AG10877" t="s">
        <v>1712</v>
      </c>
      <c r="AH10877" s="9" t="s">
        <v>4623</v>
      </c>
    </row>
    <row r="10878" spans="1:34" ht="10.95" customHeight="1" outlineLevel="1" x14ac:dyDescent="0.25">
      <c r="A10878" t="s">
        <v>1710</v>
      </c>
      <c r="C10878" s="3" t="s">
        <v>12986</v>
      </c>
      <c r="D10878" s="3">
        <v>737</v>
      </c>
      <c r="E10878" s="9">
        <v>1935</v>
      </c>
      <c r="F10878" s="7" t="s">
        <v>22038</v>
      </c>
      <c r="G10878" s="7" t="s">
        <v>815</v>
      </c>
      <c r="H10878" s="8" t="s">
        <v>1711</v>
      </c>
      <c r="I10878" s="8" t="s">
        <v>16743</v>
      </c>
      <c r="J10878" s="19">
        <v>1</v>
      </c>
      <c r="K10878" s="19" t="s">
        <v>7738</v>
      </c>
      <c r="L10878" s="11"/>
      <c r="M10878" s="11"/>
      <c r="N10878" s="24"/>
      <c r="P10878" s="32"/>
      <c r="T10878" s="19"/>
      <c r="U10878" s="3" t="s">
        <v>598</v>
      </c>
      <c r="X10878" t="str">
        <f t="shared" si="655"/>
        <v/>
      </c>
      <c r="Z10878" t="str">
        <f t="shared" si="656"/>
        <v/>
      </c>
      <c r="AB10878" s="9"/>
      <c r="AC10878" t="s">
        <v>1711</v>
      </c>
      <c r="AD10878">
        <f t="shared" si="657"/>
        <v>0</v>
      </c>
      <c r="AF10878" s="3"/>
      <c r="AG10878" t="s">
        <v>1712</v>
      </c>
      <c r="AH10878" s="9" t="s">
        <v>4925</v>
      </c>
    </row>
    <row r="10879" spans="1:34" ht="10.95" customHeight="1" outlineLevel="1" x14ac:dyDescent="0.25">
      <c r="A10879" t="s">
        <v>1710</v>
      </c>
      <c r="C10879" s="3" t="s">
        <v>12986</v>
      </c>
      <c r="D10879" s="3">
        <v>738</v>
      </c>
      <c r="E10879" s="9">
        <v>1935</v>
      </c>
      <c r="F10879" s="7" t="s">
        <v>2229</v>
      </c>
      <c r="G10879" s="7" t="s">
        <v>6001</v>
      </c>
      <c r="H10879" s="8" t="s">
        <v>1711</v>
      </c>
      <c r="I10879" s="8" t="s">
        <v>16743</v>
      </c>
      <c r="J10879" s="19">
        <v>1</v>
      </c>
      <c r="K10879" s="19" t="s">
        <v>7738</v>
      </c>
      <c r="L10879" s="11"/>
      <c r="M10879" s="11"/>
      <c r="N10879" s="24"/>
      <c r="P10879" s="32"/>
      <c r="T10879" s="19"/>
      <c r="U10879" s="3" t="s">
        <v>1865</v>
      </c>
      <c r="X10879" t="str">
        <f t="shared" si="655"/>
        <v/>
      </c>
      <c r="Z10879" t="str">
        <f t="shared" si="656"/>
        <v/>
      </c>
      <c r="AB10879" s="9"/>
      <c r="AC10879" t="s">
        <v>1711</v>
      </c>
      <c r="AD10879">
        <f t="shared" si="657"/>
        <v>0</v>
      </c>
      <c r="AF10879" s="3"/>
      <c r="AG10879" t="s">
        <v>1712</v>
      </c>
      <c r="AH10879" s="9" t="s">
        <v>4925</v>
      </c>
    </row>
    <row r="10880" spans="1:34" ht="10.95" customHeight="1" outlineLevel="1" x14ac:dyDescent="0.25">
      <c r="A10880" t="s">
        <v>1710</v>
      </c>
      <c r="C10880" s="3" t="s">
        <v>12986</v>
      </c>
      <c r="D10880" s="3">
        <v>739</v>
      </c>
      <c r="E10880" s="9">
        <v>1935</v>
      </c>
      <c r="F10880" s="7" t="s">
        <v>22030</v>
      </c>
      <c r="G10880" s="7" t="s">
        <v>3835</v>
      </c>
      <c r="H10880" s="8" t="s">
        <v>1711</v>
      </c>
      <c r="I10880" s="8" t="s">
        <v>16743</v>
      </c>
      <c r="J10880" s="19">
        <v>1</v>
      </c>
      <c r="K10880" s="19" t="s">
        <v>7738</v>
      </c>
      <c r="L10880" s="11"/>
      <c r="M10880" s="11"/>
      <c r="N10880" s="24"/>
      <c r="P10880" s="32"/>
      <c r="T10880" s="19"/>
      <c r="U10880" s="3" t="s">
        <v>1866</v>
      </c>
      <c r="X10880" t="str">
        <f t="shared" si="655"/>
        <v/>
      </c>
      <c r="Z10880" t="str">
        <f t="shared" si="656"/>
        <v/>
      </c>
      <c r="AB10880" s="9"/>
      <c r="AC10880" t="s">
        <v>1711</v>
      </c>
      <c r="AD10880">
        <f t="shared" si="657"/>
        <v>0</v>
      </c>
      <c r="AF10880" s="3"/>
      <c r="AG10880" t="s">
        <v>1712</v>
      </c>
      <c r="AH10880" s="9" t="s">
        <v>4925</v>
      </c>
    </row>
    <row r="10881" spans="1:34" ht="10.95" customHeight="1" outlineLevel="1" x14ac:dyDescent="0.25">
      <c r="A10881" t="s">
        <v>1710</v>
      </c>
      <c r="C10881" s="3" t="s">
        <v>12986</v>
      </c>
      <c r="D10881" s="3">
        <v>740</v>
      </c>
      <c r="E10881" s="9">
        <v>1935</v>
      </c>
      <c r="F10881" s="7" t="s">
        <v>22031</v>
      </c>
      <c r="G10881" s="7" t="s">
        <v>131</v>
      </c>
      <c r="H10881" s="8" t="s">
        <v>1711</v>
      </c>
      <c r="I10881" s="8" t="s">
        <v>16743</v>
      </c>
      <c r="J10881" s="19">
        <v>1</v>
      </c>
      <c r="K10881" s="19" t="s">
        <v>7738</v>
      </c>
      <c r="L10881" s="11"/>
      <c r="M10881" s="11"/>
      <c r="N10881" s="24"/>
      <c r="P10881" s="32"/>
      <c r="T10881" s="19"/>
      <c r="U10881" s="3" t="s">
        <v>1867</v>
      </c>
      <c r="X10881" t="str">
        <f t="shared" si="655"/>
        <v/>
      </c>
      <c r="Z10881" t="str">
        <f t="shared" si="656"/>
        <v/>
      </c>
      <c r="AB10881" s="9"/>
      <c r="AC10881" t="s">
        <v>1711</v>
      </c>
      <c r="AD10881">
        <f t="shared" si="657"/>
        <v>0</v>
      </c>
      <c r="AF10881" s="3"/>
      <c r="AG10881" t="s">
        <v>1712</v>
      </c>
      <c r="AH10881" s="9" t="s">
        <v>4925</v>
      </c>
    </row>
    <row r="10882" spans="1:34" ht="10.95" customHeight="1" outlineLevel="1" x14ac:dyDescent="0.25">
      <c r="A10882" t="s">
        <v>1710</v>
      </c>
      <c r="C10882" s="3" t="s">
        <v>12986</v>
      </c>
      <c r="D10882" s="3" t="s">
        <v>17022</v>
      </c>
      <c r="E10882" s="9">
        <v>1935</v>
      </c>
      <c r="F10882" s="7" t="s">
        <v>22039</v>
      </c>
      <c r="G10882" s="7" t="s">
        <v>131</v>
      </c>
      <c r="H10882" s="8" t="s">
        <v>1711</v>
      </c>
      <c r="I10882" s="8" t="s">
        <v>16739</v>
      </c>
      <c r="J10882" s="19">
        <v>1</v>
      </c>
      <c r="K10882" s="19" t="s">
        <v>7738</v>
      </c>
      <c r="L10882" s="11"/>
      <c r="M10882" s="11"/>
      <c r="N10882" s="24"/>
      <c r="P10882" s="32"/>
      <c r="T10882" s="19"/>
      <c r="U10882" s="3" t="s">
        <v>825</v>
      </c>
      <c r="W10882" t="s">
        <v>7738</v>
      </c>
      <c r="X10882" t="str">
        <f t="shared" ref="X10882:X10945" si="658">IF(COUNTIF(F10882,"*fdc*"),1,"")</f>
        <v/>
      </c>
      <c r="Z10882" t="str">
        <f t="shared" ref="Z10882:Z10945" si="659">IF(COUNTIF(F10882,"*s/s*"),1,"")</f>
        <v/>
      </c>
      <c r="AB10882" s="9"/>
      <c r="AC10882" t="s">
        <v>1711</v>
      </c>
      <c r="AD10882">
        <f t="shared" si="657"/>
        <v>0</v>
      </c>
      <c r="AF10882" s="3"/>
      <c r="AG10882" t="s">
        <v>1712</v>
      </c>
      <c r="AH10882" s="9" t="s">
        <v>4526</v>
      </c>
    </row>
    <row r="10883" spans="1:34" ht="10.95" customHeight="1" outlineLevel="1" x14ac:dyDescent="0.25">
      <c r="A10883" t="s">
        <v>1710</v>
      </c>
      <c r="C10883" s="3" t="s">
        <v>12986</v>
      </c>
      <c r="D10883" s="3">
        <v>757</v>
      </c>
      <c r="E10883" s="9">
        <v>1936</v>
      </c>
      <c r="F10883" s="7" t="s">
        <v>22040</v>
      </c>
      <c r="G10883" s="7" t="s">
        <v>3131</v>
      </c>
      <c r="H10883" s="8" t="s">
        <v>1711</v>
      </c>
      <c r="I10883" s="8" t="s">
        <v>16744</v>
      </c>
      <c r="J10883" s="19">
        <v>1</v>
      </c>
      <c r="K10883" s="19" t="s">
        <v>7738</v>
      </c>
      <c r="L10883" s="11"/>
      <c r="M10883" s="11"/>
      <c r="N10883" s="24"/>
      <c r="P10883" s="32"/>
      <c r="T10883" s="19"/>
      <c r="U10883" s="3" t="s">
        <v>407</v>
      </c>
      <c r="X10883" t="str">
        <f t="shared" si="658"/>
        <v/>
      </c>
      <c r="Z10883" t="str">
        <f t="shared" si="659"/>
        <v/>
      </c>
      <c r="AB10883" s="9"/>
      <c r="AC10883" t="s">
        <v>1711</v>
      </c>
      <c r="AD10883">
        <f t="shared" si="657"/>
        <v>0</v>
      </c>
      <c r="AF10883" s="3"/>
      <c r="AG10883" t="s">
        <v>1712</v>
      </c>
      <c r="AH10883" s="9" t="s">
        <v>4613</v>
      </c>
    </row>
    <row r="10884" spans="1:34" ht="10.95" customHeight="1" outlineLevel="1" x14ac:dyDescent="0.25">
      <c r="A10884" t="s">
        <v>1710</v>
      </c>
      <c r="C10884" s="3" t="s">
        <v>12986</v>
      </c>
      <c r="D10884" s="3">
        <v>758</v>
      </c>
      <c r="E10884" s="9">
        <v>1936</v>
      </c>
      <c r="F10884" s="7" t="s">
        <v>2977</v>
      </c>
      <c r="G10884" s="7" t="s">
        <v>1123</v>
      </c>
      <c r="H10884" s="8" t="s">
        <v>1711</v>
      </c>
      <c r="I10884" s="8" t="s">
        <v>16744</v>
      </c>
      <c r="J10884" s="19">
        <v>1</v>
      </c>
      <c r="K10884" s="19" t="s">
        <v>7738</v>
      </c>
      <c r="L10884" s="11"/>
      <c r="M10884" s="11"/>
      <c r="N10884" s="24"/>
      <c r="P10884" s="32"/>
      <c r="T10884" s="19"/>
      <c r="U10884" s="3" t="s">
        <v>1868</v>
      </c>
      <c r="X10884" t="str">
        <f t="shared" si="658"/>
        <v/>
      </c>
      <c r="Z10884" t="str">
        <f t="shared" si="659"/>
        <v/>
      </c>
      <c r="AB10884" s="9"/>
      <c r="AC10884" t="s">
        <v>1711</v>
      </c>
      <c r="AD10884">
        <f t="shared" si="657"/>
        <v>0</v>
      </c>
      <c r="AF10884" s="3"/>
      <c r="AG10884" t="s">
        <v>1712</v>
      </c>
      <c r="AH10884" s="9" t="s">
        <v>4613</v>
      </c>
    </row>
    <row r="10885" spans="1:34" ht="10.95" customHeight="1" outlineLevel="1" x14ac:dyDescent="0.25">
      <c r="A10885" t="s">
        <v>1710</v>
      </c>
      <c r="C10885" s="3" t="s">
        <v>12986</v>
      </c>
      <c r="D10885" s="3">
        <v>759</v>
      </c>
      <c r="E10885" s="9">
        <v>1936</v>
      </c>
      <c r="F10885" s="7" t="s">
        <v>5143</v>
      </c>
      <c r="G10885" s="7" t="s">
        <v>5999</v>
      </c>
      <c r="H10885" s="8" t="s">
        <v>1711</v>
      </c>
      <c r="I10885" s="8" t="s">
        <v>16744</v>
      </c>
      <c r="J10885" s="19">
        <v>1</v>
      </c>
      <c r="K10885" s="19" t="s">
        <v>7738</v>
      </c>
      <c r="L10885" s="11"/>
      <c r="M10885" s="11"/>
      <c r="N10885" s="24"/>
      <c r="P10885" s="32"/>
      <c r="T10885" s="19"/>
      <c r="U10885" s="3" t="s">
        <v>1869</v>
      </c>
      <c r="W10885" t="s">
        <v>7738</v>
      </c>
      <c r="X10885" t="str">
        <f t="shared" si="658"/>
        <v/>
      </c>
      <c r="Z10885" t="str">
        <f t="shared" si="659"/>
        <v/>
      </c>
      <c r="AB10885" s="9"/>
      <c r="AC10885" t="s">
        <v>1711</v>
      </c>
      <c r="AD10885">
        <f t="shared" si="657"/>
        <v>0</v>
      </c>
      <c r="AF10885" s="3"/>
      <c r="AG10885" t="s">
        <v>1712</v>
      </c>
      <c r="AH10885" s="9" t="s">
        <v>4613</v>
      </c>
    </row>
    <row r="10886" spans="1:34" ht="10.95" customHeight="1" outlineLevel="1" x14ac:dyDescent="0.25">
      <c r="A10886" t="s">
        <v>1710</v>
      </c>
      <c r="C10886" s="3" t="s">
        <v>12986</v>
      </c>
      <c r="D10886" s="3">
        <v>760</v>
      </c>
      <c r="E10886" s="9">
        <v>1936</v>
      </c>
      <c r="F10886" s="7" t="s">
        <v>3424</v>
      </c>
      <c r="G10886" s="7" t="s">
        <v>2476</v>
      </c>
      <c r="H10886" s="8" t="s">
        <v>1711</v>
      </c>
      <c r="I10886" s="8" t="s">
        <v>16744</v>
      </c>
      <c r="J10886" s="19">
        <v>1</v>
      </c>
      <c r="K10886" s="19" t="s">
        <v>7738</v>
      </c>
      <c r="L10886" s="11"/>
      <c r="M10886" s="11"/>
      <c r="N10886" s="24"/>
      <c r="P10886" s="32"/>
      <c r="T10886" s="19"/>
      <c r="U10886" s="3" t="s">
        <v>1870</v>
      </c>
      <c r="W10886" t="s">
        <v>7738</v>
      </c>
      <c r="X10886" t="str">
        <f t="shared" si="658"/>
        <v/>
      </c>
      <c r="Z10886" t="str">
        <f t="shared" si="659"/>
        <v/>
      </c>
      <c r="AB10886" s="9"/>
      <c r="AC10886" t="s">
        <v>1711</v>
      </c>
      <c r="AD10886">
        <f t="shared" si="657"/>
        <v>0</v>
      </c>
      <c r="AF10886" s="3"/>
      <c r="AG10886" t="s">
        <v>1712</v>
      </c>
      <c r="AH10886" s="9" t="s">
        <v>4613</v>
      </c>
    </row>
    <row r="10887" spans="1:34" ht="10.95" customHeight="1" outlineLevel="1" x14ac:dyDescent="0.25">
      <c r="A10887" t="s">
        <v>1710</v>
      </c>
      <c r="C10887" s="3" t="s">
        <v>12986</v>
      </c>
      <c r="D10887" s="3">
        <v>761</v>
      </c>
      <c r="E10887" s="9">
        <v>1936</v>
      </c>
      <c r="F10887" s="7" t="s">
        <v>5306</v>
      </c>
      <c r="G10887" s="7" t="s">
        <v>815</v>
      </c>
      <c r="H10887" s="8" t="s">
        <v>1711</v>
      </c>
      <c r="I10887" s="8" t="s">
        <v>16744</v>
      </c>
      <c r="J10887" s="19">
        <v>1</v>
      </c>
      <c r="K10887" s="19" t="s">
        <v>7738</v>
      </c>
      <c r="L10887" s="11"/>
      <c r="M10887" s="11"/>
      <c r="N10887" s="24"/>
      <c r="P10887" s="32"/>
      <c r="T10887" s="19"/>
      <c r="U10887" s="3" t="s">
        <v>3198</v>
      </c>
      <c r="W10887" t="s">
        <v>7738</v>
      </c>
      <c r="X10887" t="str">
        <f t="shared" si="658"/>
        <v/>
      </c>
      <c r="Z10887" t="str">
        <f t="shared" si="659"/>
        <v/>
      </c>
      <c r="AB10887" s="9"/>
      <c r="AC10887" t="s">
        <v>1711</v>
      </c>
      <c r="AD10887">
        <f t="shared" si="657"/>
        <v>0</v>
      </c>
      <c r="AF10887" s="3"/>
      <c r="AG10887" t="s">
        <v>1712</v>
      </c>
      <c r="AH10887" s="9" t="s">
        <v>4925</v>
      </c>
    </row>
    <row r="10888" spans="1:34" ht="10.95" customHeight="1" outlineLevel="1" x14ac:dyDescent="0.25">
      <c r="A10888" t="s">
        <v>1710</v>
      </c>
      <c r="C10888" s="3" t="s">
        <v>12986</v>
      </c>
      <c r="D10888" s="3">
        <v>762</v>
      </c>
      <c r="E10888" s="9">
        <v>1936</v>
      </c>
      <c r="F10888" s="7" t="s">
        <v>22041</v>
      </c>
      <c r="G10888" s="7" t="s">
        <v>815</v>
      </c>
      <c r="H10888" s="8" t="s">
        <v>1711</v>
      </c>
      <c r="I10888" s="8" t="s">
        <v>17023</v>
      </c>
      <c r="J10888" s="19">
        <v>1</v>
      </c>
      <c r="K10888" s="19" t="s">
        <v>7738</v>
      </c>
      <c r="L10888" s="11"/>
      <c r="M10888" s="11"/>
      <c r="N10888" s="24"/>
      <c r="P10888" s="32"/>
      <c r="T10888" s="19"/>
      <c r="U10888" s="3" t="s">
        <v>1992</v>
      </c>
      <c r="X10888" t="str">
        <f t="shared" si="658"/>
        <v/>
      </c>
      <c r="Z10888" t="str">
        <f t="shared" si="659"/>
        <v/>
      </c>
      <c r="AB10888" s="9"/>
      <c r="AC10888" t="s">
        <v>1711</v>
      </c>
      <c r="AD10888">
        <f t="shared" si="657"/>
        <v>0</v>
      </c>
      <c r="AF10888" s="3"/>
      <c r="AG10888" t="s">
        <v>1712</v>
      </c>
      <c r="AH10888" s="9" t="s">
        <v>4613</v>
      </c>
    </row>
    <row r="10889" spans="1:34" ht="10.95" customHeight="1" outlineLevel="1" x14ac:dyDescent="0.25">
      <c r="A10889" t="s">
        <v>1710</v>
      </c>
      <c r="C10889" s="3" t="s">
        <v>12986</v>
      </c>
      <c r="D10889" s="3">
        <v>763</v>
      </c>
      <c r="E10889" s="9">
        <v>1936</v>
      </c>
      <c r="F10889" s="7" t="s">
        <v>2229</v>
      </c>
      <c r="G10889" s="7" t="s">
        <v>6001</v>
      </c>
      <c r="H10889" s="8" t="s">
        <v>1711</v>
      </c>
      <c r="I10889" s="8" t="s">
        <v>17023</v>
      </c>
      <c r="J10889" s="19">
        <v>1</v>
      </c>
      <c r="K10889" s="19" t="s">
        <v>7738</v>
      </c>
      <c r="L10889" s="11"/>
      <c r="M10889" s="11"/>
      <c r="N10889" s="24"/>
      <c r="P10889" s="32"/>
      <c r="T10889" s="19"/>
      <c r="U10889" s="3" t="s">
        <v>1993</v>
      </c>
      <c r="W10889" t="s">
        <v>7738</v>
      </c>
      <c r="X10889" t="str">
        <f t="shared" si="658"/>
        <v/>
      </c>
      <c r="Z10889" t="str">
        <f t="shared" si="659"/>
        <v/>
      </c>
      <c r="AB10889" s="9"/>
      <c r="AC10889" t="s">
        <v>1711</v>
      </c>
      <c r="AD10889">
        <f t="shared" si="657"/>
        <v>0</v>
      </c>
      <c r="AF10889" s="3"/>
      <c r="AG10889" t="s">
        <v>1712</v>
      </c>
      <c r="AH10889" s="9" t="s">
        <v>4613</v>
      </c>
    </row>
    <row r="10890" spans="1:34" ht="10.95" customHeight="1" outlineLevel="1" x14ac:dyDescent="0.25">
      <c r="A10890" t="s">
        <v>1710</v>
      </c>
      <c r="C10890" s="3" t="s">
        <v>12986</v>
      </c>
      <c r="D10890" s="3">
        <v>764</v>
      </c>
      <c r="E10890" s="9">
        <v>1936</v>
      </c>
      <c r="F10890" s="7" t="s">
        <v>22030</v>
      </c>
      <c r="G10890" s="7" t="s">
        <v>1713</v>
      </c>
      <c r="H10890" s="8" t="s">
        <v>1711</v>
      </c>
      <c r="I10890" s="8" t="s">
        <v>17023</v>
      </c>
      <c r="J10890" s="19">
        <v>1</v>
      </c>
      <c r="K10890" s="19" t="s">
        <v>7738</v>
      </c>
      <c r="L10890" s="11"/>
      <c r="M10890" s="11"/>
      <c r="N10890" s="24"/>
      <c r="P10890" s="32"/>
      <c r="T10890" s="19"/>
      <c r="U10890" s="3" t="s">
        <v>1994</v>
      </c>
      <c r="X10890" t="str">
        <f t="shared" si="658"/>
        <v/>
      </c>
      <c r="Z10890" t="str">
        <f t="shared" si="659"/>
        <v/>
      </c>
      <c r="AB10890" s="9"/>
      <c r="AC10890" t="s">
        <v>1711</v>
      </c>
      <c r="AD10890">
        <f t="shared" si="657"/>
        <v>0</v>
      </c>
      <c r="AF10890" s="3"/>
      <c r="AG10890" t="s">
        <v>1712</v>
      </c>
      <c r="AH10890" s="9" t="s">
        <v>4613</v>
      </c>
    </row>
    <row r="10891" spans="1:34" ht="10.95" customHeight="1" outlineLevel="1" x14ac:dyDescent="0.25">
      <c r="A10891" t="s">
        <v>1710</v>
      </c>
      <c r="C10891" s="3" t="s">
        <v>12986</v>
      </c>
      <c r="D10891" s="3">
        <v>765</v>
      </c>
      <c r="E10891" s="9">
        <v>1936</v>
      </c>
      <c r="F10891" s="7" t="s">
        <v>22031</v>
      </c>
      <c r="G10891" s="7" t="s">
        <v>131</v>
      </c>
      <c r="H10891" s="8" t="s">
        <v>1711</v>
      </c>
      <c r="I10891" s="8" t="s">
        <v>17023</v>
      </c>
      <c r="J10891" s="19">
        <v>1</v>
      </c>
      <c r="K10891" s="19" t="s">
        <v>7738</v>
      </c>
      <c r="L10891" s="11"/>
      <c r="M10891" s="11"/>
      <c r="N10891" s="24"/>
      <c r="P10891" s="32"/>
      <c r="T10891" s="19"/>
      <c r="U10891" s="3" t="s">
        <v>1995</v>
      </c>
      <c r="W10891" t="s">
        <v>7738</v>
      </c>
      <c r="X10891" t="str">
        <f t="shared" si="658"/>
        <v/>
      </c>
      <c r="Z10891" t="str">
        <f t="shared" si="659"/>
        <v/>
      </c>
      <c r="AB10891" s="9"/>
      <c r="AC10891" t="s">
        <v>1711</v>
      </c>
      <c r="AD10891">
        <f t="shared" si="657"/>
        <v>0</v>
      </c>
      <c r="AF10891" s="3"/>
      <c r="AG10891" t="s">
        <v>1712</v>
      </c>
      <c r="AH10891" s="9" t="s">
        <v>4613</v>
      </c>
    </row>
    <row r="10892" spans="1:34" ht="10.95" customHeight="1" outlineLevel="1" x14ac:dyDescent="0.25">
      <c r="A10892" t="s">
        <v>1710</v>
      </c>
      <c r="C10892" s="3" t="s">
        <v>12986</v>
      </c>
      <c r="D10892" s="3" t="s">
        <v>16740</v>
      </c>
      <c r="E10892" s="9">
        <v>1935</v>
      </c>
      <c r="F10892" s="7" t="s">
        <v>22042</v>
      </c>
      <c r="G10892" s="7" t="s">
        <v>5999</v>
      </c>
      <c r="H10892" s="8" t="s">
        <v>1711</v>
      </c>
      <c r="I10892" s="8" t="s">
        <v>16741</v>
      </c>
      <c r="J10892" s="19">
        <v>1</v>
      </c>
      <c r="K10892" s="19" t="s">
        <v>7738</v>
      </c>
      <c r="L10892" s="11"/>
      <c r="M10892" s="11"/>
      <c r="N10892" s="24"/>
      <c r="P10892" s="32"/>
      <c r="T10892" s="19"/>
      <c r="U10892" s="3" t="s">
        <v>1996</v>
      </c>
      <c r="X10892" t="str">
        <f t="shared" si="658"/>
        <v/>
      </c>
      <c r="Z10892" t="str">
        <f t="shared" si="659"/>
        <v/>
      </c>
      <c r="AB10892" s="9"/>
      <c r="AC10892" t="s">
        <v>1711</v>
      </c>
      <c r="AD10892">
        <f t="shared" si="657"/>
        <v>0</v>
      </c>
      <c r="AF10892" s="3"/>
      <c r="AG10892" t="s">
        <v>1712</v>
      </c>
      <c r="AH10892" s="9" t="s">
        <v>4613</v>
      </c>
    </row>
    <row r="10893" spans="1:34" ht="10.95" customHeight="1" outlineLevel="1" x14ac:dyDescent="0.25">
      <c r="A10893" t="s">
        <v>1710</v>
      </c>
      <c r="C10893" s="3" t="s">
        <v>12986</v>
      </c>
      <c r="D10893" s="3" t="s">
        <v>17005</v>
      </c>
      <c r="E10893" s="9">
        <v>1935</v>
      </c>
      <c r="F10893" s="7" t="s">
        <v>3074</v>
      </c>
      <c r="G10893" s="7" t="s">
        <v>5999</v>
      </c>
      <c r="H10893" s="8" t="s">
        <v>1711</v>
      </c>
      <c r="I10893" s="8" t="s">
        <v>16741</v>
      </c>
      <c r="J10893" s="19">
        <v>1</v>
      </c>
      <c r="K10893" s="19" t="s">
        <v>7738</v>
      </c>
      <c r="L10893" s="11"/>
      <c r="M10893" s="11"/>
      <c r="N10893" s="24"/>
      <c r="P10893" s="32"/>
      <c r="T10893" s="19"/>
      <c r="U10893" s="3" t="s">
        <v>1997</v>
      </c>
      <c r="W10893" t="s">
        <v>7738</v>
      </c>
      <c r="X10893" t="str">
        <f t="shared" si="658"/>
        <v/>
      </c>
      <c r="Z10893" t="str">
        <f t="shared" si="659"/>
        <v/>
      </c>
      <c r="AB10893" s="9"/>
      <c r="AC10893" t="s">
        <v>1711</v>
      </c>
      <c r="AD10893">
        <f t="shared" si="657"/>
        <v>0</v>
      </c>
      <c r="AF10893" s="3"/>
      <c r="AG10893" t="s">
        <v>1712</v>
      </c>
      <c r="AH10893" s="9" t="s">
        <v>4623</v>
      </c>
    </row>
    <row r="10894" spans="1:34" ht="10.95" customHeight="1" outlineLevel="1" x14ac:dyDescent="0.25">
      <c r="A10894" t="s">
        <v>1710</v>
      </c>
      <c r="C10894" s="3" t="s">
        <v>12986</v>
      </c>
      <c r="D10894" s="3">
        <v>731</v>
      </c>
      <c r="E10894" s="9">
        <v>1935</v>
      </c>
      <c r="F10894" s="7" t="s">
        <v>22043</v>
      </c>
      <c r="G10894" s="7" t="s">
        <v>5999</v>
      </c>
      <c r="H10894" s="8" t="s">
        <v>1711</v>
      </c>
      <c r="I10894" s="8" t="s">
        <v>16741</v>
      </c>
      <c r="J10894" s="19">
        <v>1</v>
      </c>
      <c r="K10894" s="19" t="s">
        <v>7738</v>
      </c>
      <c r="L10894" s="11"/>
      <c r="M10894" s="11"/>
      <c r="N10894" s="24"/>
      <c r="P10894" s="32"/>
      <c r="T10894" s="19"/>
      <c r="U10894" s="3" t="s">
        <v>1998</v>
      </c>
      <c r="X10894" t="str">
        <f t="shared" si="658"/>
        <v/>
      </c>
      <c r="Z10894" t="str">
        <f t="shared" si="659"/>
        <v/>
      </c>
      <c r="AB10894" s="9"/>
      <c r="AC10894" t="s">
        <v>1711</v>
      </c>
      <c r="AD10894">
        <f t="shared" si="657"/>
        <v>0</v>
      </c>
      <c r="AF10894" s="3"/>
      <c r="AG10894" t="s">
        <v>1712</v>
      </c>
      <c r="AH10894" s="9" t="s">
        <v>4925</v>
      </c>
    </row>
    <row r="10895" spans="1:34" ht="10.95" customHeight="1" outlineLevel="1" x14ac:dyDescent="0.25">
      <c r="A10895" t="s">
        <v>1710</v>
      </c>
      <c r="C10895" s="3" t="s">
        <v>12986</v>
      </c>
      <c r="D10895" s="3" t="s">
        <v>17006</v>
      </c>
      <c r="E10895" s="9">
        <v>1935</v>
      </c>
      <c r="F10895" s="7" t="s">
        <v>3074</v>
      </c>
      <c r="G10895" s="7" t="s">
        <v>5999</v>
      </c>
      <c r="H10895" s="8" t="s">
        <v>1711</v>
      </c>
      <c r="I10895" s="8" t="s">
        <v>16741</v>
      </c>
      <c r="J10895" s="19">
        <v>1</v>
      </c>
      <c r="K10895" s="19" t="s">
        <v>20092</v>
      </c>
      <c r="L10895" s="11"/>
      <c r="M10895" s="11"/>
      <c r="N10895" s="24"/>
      <c r="P10895" s="32"/>
      <c r="T10895" s="19"/>
      <c r="U10895" s="3" t="s">
        <v>1999</v>
      </c>
      <c r="W10895" t="s">
        <v>7738</v>
      </c>
      <c r="X10895" t="str">
        <f t="shared" si="658"/>
        <v/>
      </c>
      <c r="Z10895" t="str">
        <f t="shared" si="659"/>
        <v/>
      </c>
      <c r="AB10895" s="9"/>
      <c r="AC10895" t="s">
        <v>1711</v>
      </c>
      <c r="AD10895">
        <f t="shared" si="657"/>
        <v>0</v>
      </c>
      <c r="AF10895" s="3"/>
      <c r="AG10895" t="s">
        <v>1712</v>
      </c>
      <c r="AH10895" s="9" t="s">
        <v>4623</v>
      </c>
    </row>
    <row r="10896" spans="1:34" ht="10.95" customHeight="1" outlineLevel="1" x14ac:dyDescent="0.25">
      <c r="A10896" t="s">
        <v>1710</v>
      </c>
      <c r="C10896" s="3" t="s">
        <v>12986</v>
      </c>
      <c r="D10896" s="3">
        <v>811</v>
      </c>
      <c r="E10896" s="9">
        <v>1936</v>
      </c>
      <c r="F10896" s="7" t="s">
        <v>22044</v>
      </c>
      <c r="G10896" s="7" t="s">
        <v>2476</v>
      </c>
      <c r="H10896" s="8" t="s">
        <v>1711</v>
      </c>
      <c r="I10896" s="8" t="s">
        <v>17025</v>
      </c>
      <c r="J10896" s="19">
        <v>1</v>
      </c>
      <c r="K10896" s="19" t="s">
        <v>7738</v>
      </c>
      <c r="L10896" s="11"/>
      <c r="M10896" s="11"/>
      <c r="N10896" s="24"/>
      <c r="P10896" s="32"/>
      <c r="T10896" s="19"/>
      <c r="U10896" s="3" t="s">
        <v>2000</v>
      </c>
      <c r="X10896" t="str">
        <f t="shared" si="658"/>
        <v/>
      </c>
      <c r="Z10896" t="str">
        <f t="shared" si="659"/>
        <v/>
      </c>
      <c r="AB10896" s="9"/>
      <c r="AC10896" t="s">
        <v>1711</v>
      </c>
      <c r="AD10896">
        <f t="shared" si="657"/>
        <v>0</v>
      </c>
      <c r="AF10896" s="3"/>
      <c r="AG10896" t="s">
        <v>1712</v>
      </c>
      <c r="AH10896" s="9" t="s">
        <v>4613</v>
      </c>
    </row>
    <row r="10897" spans="1:34" ht="10.95" customHeight="1" outlineLevel="1" x14ac:dyDescent="0.25">
      <c r="A10897" t="s">
        <v>1710</v>
      </c>
      <c r="C10897" s="3" t="s">
        <v>12986</v>
      </c>
      <c r="D10897" s="3">
        <v>812</v>
      </c>
      <c r="E10897" s="9">
        <v>1936</v>
      </c>
      <c r="F10897" s="7" t="s">
        <v>22026</v>
      </c>
      <c r="G10897" s="7" t="s">
        <v>815</v>
      </c>
      <c r="H10897" s="8" t="s">
        <v>1711</v>
      </c>
      <c r="I10897" s="8" t="s">
        <v>17025</v>
      </c>
      <c r="J10897" s="19">
        <v>1</v>
      </c>
      <c r="K10897" s="19" t="s">
        <v>7738</v>
      </c>
      <c r="L10897" s="11"/>
      <c r="M10897" s="11"/>
      <c r="N10897" s="24"/>
      <c r="P10897" s="32"/>
      <c r="T10897" s="19"/>
      <c r="U10897" s="3" t="s">
        <v>2001</v>
      </c>
      <c r="X10897" t="str">
        <f t="shared" si="658"/>
        <v/>
      </c>
      <c r="Z10897" t="str">
        <f t="shared" si="659"/>
        <v/>
      </c>
      <c r="AB10897" s="9"/>
      <c r="AC10897" t="s">
        <v>1711</v>
      </c>
      <c r="AD10897">
        <f t="shared" si="657"/>
        <v>0</v>
      </c>
      <c r="AF10897" s="3"/>
      <c r="AG10897" t="s">
        <v>1712</v>
      </c>
      <c r="AH10897" s="9" t="s">
        <v>4613</v>
      </c>
    </row>
    <row r="10898" spans="1:34" ht="10.95" customHeight="1" outlineLevel="1" x14ac:dyDescent="0.25">
      <c r="A10898" t="s">
        <v>1710</v>
      </c>
      <c r="C10898" s="3" t="s">
        <v>12986</v>
      </c>
      <c r="D10898" s="3">
        <v>787</v>
      </c>
      <c r="E10898" s="9">
        <v>1936</v>
      </c>
      <c r="F10898" s="7" t="s">
        <v>22045</v>
      </c>
      <c r="G10898" s="7" t="s">
        <v>3131</v>
      </c>
      <c r="H10898" s="8" t="s">
        <v>1711</v>
      </c>
      <c r="I10898" s="8" t="s">
        <v>17024</v>
      </c>
      <c r="J10898" s="19">
        <v>1</v>
      </c>
      <c r="K10898" s="19" t="s">
        <v>7738</v>
      </c>
      <c r="L10898" s="11"/>
      <c r="M10898" s="11"/>
      <c r="N10898" s="24"/>
      <c r="P10898" s="32"/>
      <c r="T10898" s="19"/>
      <c r="U10898" s="3" t="s">
        <v>2002</v>
      </c>
      <c r="X10898" t="str">
        <f t="shared" si="658"/>
        <v/>
      </c>
      <c r="Z10898" t="str">
        <f t="shared" si="659"/>
        <v/>
      </c>
      <c r="AB10898" s="9"/>
      <c r="AC10898" t="s">
        <v>1711</v>
      </c>
      <c r="AD10898">
        <f t="shared" si="657"/>
        <v>0</v>
      </c>
      <c r="AF10898" s="3"/>
      <c r="AG10898" t="s">
        <v>1712</v>
      </c>
      <c r="AH10898" s="9" t="s">
        <v>4613</v>
      </c>
    </row>
    <row r="10899" spans="1:34" ht="10.95" customHeight="1" outlineLevel="1" x14ac:dyDescent="0.25">
      <c r="A10899" t="s">
        <v>1710</v>
      </c>
      <c r="C10899" s="3" t="s">
        <v>12986</v>
      </c>
      <c r="D10899" s="3">
        <v>788</v>
      </c>
      <c r="E10899" s="9">
        <v>1936</v>
      </c>
      <c r="F10899" s="7" t="s">
        <v>2977</v>
      </c>
      <c r="G10899" s="7" t="s">
        <v>1123</v>
      </c>
      <c r="H10899" s="8" t="s">
        <v>1711</v>
      </c>
      <c r="I10899" s="8" t="s">
        <v>17024</v>
      </c>
      <c r="J10899" s="19">
        <v>2</v>
      </c>
      <c r="K10899" s="19" t="s">
        <v>7738</v>
      </c>
      <c r="L10899" s="11"/>
      <c r="M10899" s="11"/>
      <c r="N10899" s="24"/>
      <c r="P10899" s="32"/>
      <c r="T10899" s="19"/>
      <c r="U10899" s="3" t="s">
        <v>2003</v>
      </c>
      <c r="W10899" t="s">
        <v>7738</v>
      </c>
      <c r="X10899" t="str">
        <f t="shared" si="658"/>
        <v/>
      </c>
      <c r="Z10899" t="str">
        <f t="shared" si="659"/>
        <v/>
      </c>
      <c r="AB10899" s="9"/>
      <c r="AC10899" t="s">
        <v>1711</v>
      </c>
      <c r="AD10899">
        <f t="shared" si="657"/>
        <v>0</v>
      </c>
      <c r="AF10899" s="3"/>
      <c r="AG10899" t="s">
        <v>1712</v>
      </c>
      <c r="AH10899" s="9" t="s">
        <v>4613</v>
      </c>
    </row>
    <row r="10900" spans="1:34" ht="10.95" customHeight="1" outlineLevel="1" x14ac:dyDescent="0.25">
      <c r="A10900" t="s">
        <v>1710</v>
      </c>
      <c r="C10900" s="3" t="s">
        <v>12986</v>
      </c>
      <c r="D10900" s="3" t="s">
        <v>4065</v>
      </c>
      <c r="E10900" s="9">
        <v>1936</v>
      </c>
      <c r="F10900" s="7" t="s">
        <v>22036</v>
      </c>
      <c r="G10900" s="7" t="s">
        <v>5999</v>
      </c>
      <c r="H10900" s="8" t="s">
        <v>1711</v>
      </c>
      <c r="I10900" s="8"/>
      <c r="J10900" s="19">
        <v>1</v>
      </c>
      <c r="K10900" s="19" t="s">
        <v>7736</v>
      </c>
      <c r="L10900" s="11">
        <v>0.6</v>
      </c>
      <c r="M10900" s="11"/>
      <c r="N10900" s="24"/>
      <c r="P10900" s="32"/>
      <c r="T10900" s="19"/>
      <c r="U10900" s="3" t="s">
        <v>2004</v>
      </c>
      <c r="X10900" t="str">
        <f t="shared" si="658"/>
        <v/>
      </c>
      <c r="Z10900" t="str">
        <f t="shared" si="659"/>
        <v/>
      </c>
      <c r="AB10900" s="9"/>
      <c r="AC10900" t="s">
        <v>1711</v>
      </c>
      <c r="AD10900">
        <f t="shared" si="657"/>
        <v>0</v>
      </c>
      <c r="AF10900" s="3"/>
      <c r="AG10900" t="s">
        <v>1712</v>
      </c>
      <c r="AH10900" s="9" t="s">
        <v>4613</v>
      </c>
    </row>
    <row r="10901" spans="1:34" ht="10.95" customHeight="1" outlineLevel="1" x14ac:dyDescent="0.25">
      <c r="A10901" t="s">
        <v>1710</v>
      </c>
      <c r="C10901" s="3" t="s">
        <v>12986</v>
      </c>
      <c r="D10901" s="3" t="s">
        <v>4065</v>
      </c>
      <c r="E10901" s="9">
        <v>1936</v>
      </c>
      <c r="F10901" s="7" t="s">
        <v>2006</v>
      </c>
      <c r="G10901" s="7" t="s">
        <v>5999</v>
      </c>
      <c r="H10901" s="8" t="s">
        <v>1711</v>
      </c>
      <c r="I10901" s="8"/>
      <c r="J10901" s="19">
        <v>1</v>
      </c>
      <c r="K10901" s="19" t="s">
        <v>7738</v>
      </c>
      <c r="L10901" s="11"/>
      <c r="M10901" s="11"/>
      <c r="N10901" s="24"/>
      <c r="P10901" s="32"/>
      <c r="T10901" s="19"/>
      <c r="U10901" s="3" t="s">
        <v>2005</v>
      </c>
      <c r="W10901" t="s">
        <v>7738</v>
      </c>
      <c r="X10901" t="str">
        <f t="shared" si="658"/>
        <v/>
      </c>
      <c r="Z10901" t="str">
        <f t="shared" si="659"/>
        <v/>
      </c>
      <c r="AB10901" s="9"/>
      <c r="AC10901" t="s">
        <v>1711</v>
      </c>
      <c r="AD10901">
        <f t="shared" si="657"/>
        <v>0</v>
      </c>
      <c r="AF10901" s="3"/>
      <c r="AG10901" t="s">
        <v>1712</v>
      </c>
      <c r="AH10901" s="9" t="s">
        <v>4925</v>
      </c>
    </row>
    <row r="10902" spans="1:34" ht="10.95" customHeight="1" outlineLevel="1" x14ac:dyDescent="0.25">
      <c r="A10902" t="s">
        <v>1710</v>
      </c>
      <c r="C10902" s="3" t="s">
        <v>12986</v>
      </c>
      <c r="D10902" s="3">
        <v>841</v>
      </c>
      <c r="E10902" s="9">
        <v>1937</v>
      </c>
      <c r="F10902" s="7" t="s">
        <v>5242</v>
      </c>
      <c r="G10902" s="7" t="s">
        <v>688</v>
      </c>
      <c r="H10902" s="8" t="s">
        <v>1711</v>
      </c>
      <c r="I10902" s="8" t="s">
        <v>8890</v>
      </c>
      <c r="J10902" s="19">
        <v>1</v>
      </c>
      <c r="K10902" s="19" t="s">
        <v>7736</v>
      </c>
      <c r="L10902" s="11">
        <v>0.2</v>
      </c>
      <c r="M10902" s="11"/>
      <c r="N10902" s="24"/>
      <c r="P10902" s="32"/>
      <c r="T10902" s="19"/>
      <c r="U10902" s="3" t="s">
        <v>2007</v>
      </c>
      <c r="X10902" t="str">
        <f t="shared" si="658"/>
        <v/>
      </c>
      <c r="Z10902" t="str">
        <f t="shared" si="659"/>
        <v/>
      </c>
      <c r="AB10902" s="9"/>
      <c r="AC10902" t="s">
        <v>1711</v>
      </c>
      <c r="AD10902">
        <f t="shared" si="657"/>
        <v>0</v>
      </c>
      <c r="AF10902" s="3"/>
      <c r="AG10902" t="s">
        <v>1712</v>
      </c>
      <c r="AH10902" s="9" t="s">
        <v>4613</v>
      </c>
    </row>
    <row r="10903" spans="1:34" ht="10.95" customHeight="1" outlineLevel="1" x14ac:dyDescent="0.25">
      <c r="A10903" t="s">
        <v>1710</v>
      </c>
      <c r="C10903" s="3" t="s">
        <v>12986</v>
      </c>
      <c r="D10903" s="3">
        <v>842</v>
      </c>
      <c r="E10903" s="9">
        <v>1937</v>
      </c>
      <c r="F10903" s="7" t="s">
        <v>2977</v>
      </c>
      <c r="G10903" s="7" t="s">
        <v>815</v>
      </c>
      <c r="H10903" s="8" t="s">
        <v>1711</v>
      </c>
      <c r="I10903" s="8" t="s">
        <v>8890</v>
      </c>
      <c r="J10903" s="19">
        <v>1</v>
      </c>
      <c r="K10903" s="19" t="s">
        <v>7736</v>
      </c>
      <c r="L10903" s="11">
        <v>0.3</v>
      </c>
      <c r="M10903" s="11"/>
      <c r="N10903" s="24"/>
      <c r="P10903" s="32"/>
      <c r="T10903" s="19"/>
      <c r="U10903" s="3" t="s">
        <v>3836</v>
      </c>
      <c r="X10903" t="str">
        <f t="shared" si="658"/>
        <v/>
      </c>
      <c r="Z10903" t="str">
        <f t="shared" si="659"/>
        <v/>
      </c>
      <c r="AB10903" s="9"/>
      <c r="AC10903" t="s">
        <v>1711</v>
      </c>
      <c r="AD10903">
        <f t="shared" si="657"/>
        <v>0</v>
      </c>
      <c r="AF10903" s="3"/>
      <c r="AG10903" t="s">
        <v>1712</v>
      </c>
      <c r="AH10903" s="9" t="s">
        <v>4613</v>
      </c>
    </row>
    <row r="10904" spans="1:34" ht="10.95" customHeight="1" outlineLevel="1" x14ac:dyDescent="0.25">
      <c r="A10904" t="s">
        <v>1710</v>
      </c>
      <c r="C10904" s="3" t="s">
        <v>12986</v>
      </c>
      <c r="D10904" s="3">
        <v>843</v>
      </c>
      <c r="E10904" s="9">
        <v>1937</v>
      </c>
      <c r="F10904" s="7" t="s">
        <v>5143</v>
      </c>
      <c r="G10904" s="7" t="s">
        <v>5041</v>
      </c>
      <c r="H10904" s="8" t="s">
        <v>1711</v>
      </c>
      <c r="I10904" s="8" t="s">
        <v>8890</v>
      </c>
      <c r="J10904" s="19">
        <v>1</v>
      </c>
      <c r="K10904" s="19" t="s">
        <v>7738</v>
      </c>
      <c r="L10904" s="11"/>
      <c r="M10904" s="11"/>
      <c r="N10904" s="24"/>
      <c r="P10904" s="32"/>
      <c r="T10904" s="19"/>
      <c r="U10904" s="3" t="s">
        <v>2819</v>
      </c>
      <c r="X10904" t="str">
        <f t="shared" si="658"/>
        <v/>
      </c>
      <c r="Z10904" t="str">
        <f t="shared" si="659"/>
        <v/>
      </c>
      <c r="AB10904" s="9"/>
      <c r="AC10904" t="s">
        <v>1711</v>
      </c>
      <c r="AD10904">
        <f t="shared" si="657"/>
        <v>0</v>
      </c>
      <c r="AF10904" s="3"/>
      <c r="AG10904" t="s">
        <v>1712</v>
      </c>
      <c r="AH10904" s="9" t="s">
        <v>4613</v>
      </c>
    </row>
    <row r="10905" spans="1:34" ht="10.95" customHeight="1" outlineLevel="1" x14ac:dyDescent="0.25">
      <c r="A10905" t="s">
        <v>1710</v>
      </c>
      <c r="C10905" s="3" t="s">
        <v>12986</v>
      </c>
      <c r="D10905" s="3">
        <v>844</v>
      </c>
      <c r="E10905" s="9">
        <v>1937</v>
      </c>
      <c r="F10905" s="7" t="s">
        <v>3424</v>
      </c>
      <c r="G10905" s="7" t="s">
        <v>1647</v>
      </c>
      <c r="H10905" s="8" t="s">
        <v>1711</v>
      </c>
      <c r="I10905" s="8" t="s">
        <v>8890</v>
      </c>
      <c r="J10905" s="19">
        <v>1</v>
      </c>
      <c r="K10905" s="19" t="s">
        <v>7738</v>
      </c>
      <c r="L10905" s="11"/>
      <c r="M10905" s="11"/>
      <c r="N10905" s="24"/>
      <c r="P10905" s="32"/>
      <c r="T10905" s="19"/>
      <c r="U10905" s="3" t="s">
        <v>2008</v>
      </c>
      <c r="X10905" t="str">
        <f t="shared" si="658"/>
        <v/>
      </c>
      <c r="Z10905" t="str">
        <f t="shared" si="659"/>
        <v/>
      </c>
      <c r="AB10905" s="9"/>
      <c r="AC10905" t="s">
        <v>1711</v>
      </c>
      <c r="AD10905">
        <f t="shared" si="657"/>
        <v>0</v>
      </c>
      <c r="AF10905" s="3"/>
      <c r="AG10905" t="s">
        <v>1712</v>
      </c>
      <c r="AH10905" s="9" t="s">
        <v>4613</v>
      </c>
    </row>
    <row r="10906" spans="1:34" ht="10.95" customHeight="1" outlineLevel="1" x14ac:dyDescent="0.25">
      <c r="A10906" t="s">
        <v>1710</v>
      </c>
      <c r="C10906" s="3" t="s">
        <v>12986</v>
      </c>
      <c r="D10906" s="3">
        <v>845</v>
      </c>
      <c r="E10906" s="9">
        <v>1937</v>
      </c>
      <c r="F10906" s="7" t="s">
        <v>5306</v>
      </c>
      <c r="G10906" s="7" t="s">
        <v>5040</v>
      </c>
      <c r="H10906" s="8" t="s">
        <v>1711</v>
      </c>
      <c r="I10906" s="8" t="s">
        <v>8890</v>
      </c>
      <c r="J10906" s="19">
        <v>1</v>
      </c>
      <c r="K10906" s="19" t="s">
        <v>7738</v>
      </c>
      <c r="L10906" s="11"/>
      <c r="M10906" s="11"/>
      <c r="N10906" s="24"/>
      <c r="P10906" s="32"/>
      <c r="T10906" s="19"/>
      <c r="U10906" s="3" t="s">
        <v>2009</v>
      </c>
      <c r="X10906" t="str">
        <f t="shared" si="658"/>
        <v/>
      </c>
      <c r="Z10906" t="str">
        <f t="shared" si="659"/>
        <v/>
      </c>
      <c r="AB10906" s="9"/>
      <c r="AC10906" t="s">
        <v>1711</v>
      </c>
      <c r="AD10906">
        <f t="shared" si="657"/>
        <v>0</v>
      </c>
      <c r="AF10906" s="3"/>
      <c r="AG10906" t="s">
        <v>1712</v>
      </c>
      <c r="AH10906" s="9" t="s">
        <v>4613</v>
      </c>
    </row>
    <row r="10907" spans="1:34" ht="10.95" customHeight="1" outlineLevel="1" x14ac:dyDescent="0.25">
      <c r="A10907" t="s">
        <v>1710</v>
      </c>
      <c r="C10907" s="3" t="s">
        <v>12986</v>
      </c>
      <c r="D10907" s="3">
        <v>837</v>
      </c>
      <c r="E10907" s="9">
        <v>1937</v>
      </c>
      <c r="F10907" s="7" t="s">
        <v>22034</v>
      </c>
      <c r="G10907" s="7" t="s">
        <v>4009</v>
      </c>
      <c r="H10907" s="8" t="s">
        <v>1711</v>
      </c>
      <c r="I10907" s="8" t="s">
        <v>8890</v>
      </c>
      <c r="J10907" s="19">
        <v>1</v>
      </c>
      <c r="K10907" s="19" t="s">
        <v>7736</v>
      </c>
      <c r="L10907" s="11">
        <v>0.2</v>
      </c>
      <c r="M10907" s="11"/>
      <c r="N10907" s="24"/>
      <c r="P10907" s="32"/>
      <c r="T10907" s="19"/>
      <c r="U10907" s="3" t="s">
        <v>2010</v>
      </c>
      <c r="X10907" t="str">
        <f t="shared" si="658"/>
        <v/>
      </c>
      <c r="Z10907" t="str">
        <f t="shared" si="659"/>
        <v/>
      </c>
      <c r="AB10907" s="9"/>
      <c r="AC10907" t="s">
        <v>1711</v>
      </c>
      <c r="AD10907">
        <f t="shared" si="657"/>
        <v>0</v>
      </c>
      <c r="AF10907" s="3"/>
      <c r="AG10907" t="s">
        <v>1712</v>
      </c>
      <c r="AH10907" s="9" t="s">
        <v>4613</v>
      </c>
    </row>
    <row r="10908" spans="1:34" ht="10.95" customHeight="1" outlineLevel="1" x14ac:dyDescent="0.25">
      <c r="A10908" t="s">
        <v>1710</v>
      </c>
      <c r="C10908" s="3" t="s">
        <v>12986</v>
      </c>
      <c r="D10908" s="3">
        <v>838</v>
      </c>
      <c r="E10908" s="9">
        <v>1937</v>
      </c>
      <c r="F10908" s="7" t="s">
        <v>2229</v>
      </c>
      <c r="G10908" s="7" t="s">
        <v>684</v>
      </c>
      <c r="H10908" s="8" t="s">
        <v>1711</v>
      </c>
      <c r="I10908" s="8" t="s">
        <v>8890</v>
      </c>
      <c r="J10908" s="19">
        <v>1</v>
      </c>
      <c r="K10908" s="19" t="s">
        <v>7736</v>
      </c>
      <c r="L10908" s="11">
        <v>0.3</v>
      </c>
      <c r="M10908" s="11"/>
      <c r="N10908" s="24"/>
      <c r="P10908" s="32"/>
      <c r="T10908" s="19"/>
      <c r="U10908" s="3" t="s">
        <v>2011</v>
      </c>
      <c r="X10908" t="str">
        <f t="shared" si="658"/>
        <v/>
      </c>
      <c r="Z10908" t="str">
        <f t="shared" si="659"/>
        <v/>
      </c>
      <c r="AB10908" s="9"/>
      <c r="AC10908" t="s">
        <v>1711</v>
      </c>
      <c r="AD10908">
        <f t="shared" si="657"/>
        <v>0</v>
      </c>
      <c r="AF10908" s="3"/>
      <c r="AG10908" t="s">
        <v>1712</v>
      </c>
      <c r="AH10908" s="9" t="s">
        <v>4613</v>
      </c>
    </row>
    <row r="10909" spans="1:34" ht="10.95" customHeight="1" outlineLevel="1" x14ac:dyDescent="0.25">
      <c r="A10909" t="s">
        <v>1710</v>
      </c>
      <c r="C10909" s="3" t="s">
        <v>12986</v>
      </c>
      <c r="D10909" s="3">
        <v>839</v>
      </c>
      <c r="E10909" s="9">
        <v>1937</v>
      </c>
      <c r="F10909" s="7" t="s">
        <v>22030</v>
      </c>
      <c r="G10909" s="7" t="s">
        <v>131</v>
      </c>
      <c r="H10909" s="8" t="s">
        <v>1711</v>
      </c>
      <c r="I10909" s="8" t="s">
        <v>8890</v>
      </c>
      <c r="J10909" s="19">
        <v>1</v>
      </c>
      <c r="K10909" s="19" t="s">
        <v>7736</v>
      </c>
      <c r="L10909" s="11">
        <v>0.5</v>
      </c>
      <c r="M10909" s="11"/>
      <c r="N10909" s="24"/>
      <c r="P10909" s="32"/>
      <c r="T10909" s="19"/>
      <c r="U10909" s="3" t="s">
        <v>3837</v>
      </c>
      <c r="X10909" t="str">
        <f t="shared" si="658"/>
        <v/>
      </c>
      <c r="Z10909" t="str">
        <f t="shared" si="659"/>
        <v/>
      </c>
      <c r="AB10909" s="9"/>
      <c r="AC10909" t="s">
        <v>1711</v>
      </c>
      <c r="AD10909">
        <f t="shared" si="657"/>
        <v>0</v>
      </c>
      <c r="AF10909" s="3"/>
      <c r="AG10909" t="s">
        <v>1712</v>
      </c>
      <c r="AH10909" s="9" t="s">
        <v>4613</v>
      </c>
    </row>
    <row r="10910" spans="1:34" ht="10.95" customHeight="1" outlineLevel="1" x14ac:dyDescent="0.25">
      <c r="A10910" t="s">
        <v>1710</v>
      </c>
      <c r="C10910" s="3" t="s">
        <v>12986</v>
      </c>
      <c r="D10910" s="3">
        <v>840</v>
      </c>
      <c r="E10910" s="9">
        <v>1937</v>
      </c>
      <c r="F10910" s="7" t="s">
        <v>22031</v>
      </c>
      <c r="G10910" s="7" t="s">
        <v>2159</v>
      </c>
      <c r="H10910" s="8" t="s">
        <v>1711</v>
      </c>
      <c r="I10910" s="8" t="s">
        <v>8890</v>
      </c>
      <c r="J10910" s="19">
        <v>1</v>
      </c>
      <c r="K10910" s="19" t="s">
        <v>7736</v>
      </c>
      <c r="L10910" s="11">
        <v>0</v>
      </c>
      <c r="M10910" s="11"/>
      <c r="N10910" s="24"/>
      <c r="P10910" s="32"/>
      <c r="T10910" s="19"/>
      <c r="U10910" s="3" t="s">
        <v>3199</v>
      </c>
      <c r="X10910" t="str">
        <f t="shared" si="658"/>
        <v/>
      </c>
      <c r="Z10910" t="str">
        <f t="shared" si="659"/>
        <v/>
      </c>
      <c r="AB10910" s="9"/>
      <c r="AC10910" t="s">
        <v>1711</v>
      </c>
      <c r="AD10910">
        <f t="shared" si="657"/>
        <v>0</v>
      </c>
      <c r="AF10910" s="3"/>
      <c r="AG10910" t="s">
        <v>1712</v>
      </c>
      <c r="AH10910" s="9" t="s">
        <v>4613</v>
      </c>
    </row>
    <row r="10911" spans="1:34" ht="10.95" customHeight="1" outlineLevel="1" x14ac:dyDescent="0.25">
      <c r="A10911" t="s">
        <v>1710</v>
      </c>
      <c r="C10911" s="3" t="s">
        <v>12986</v>
      </c>
      <c r="D10911" s="3">
        <v>846</v>
      </c>
      <c r="E10911" s="9">
        <v>1937</v>
      </c>
      <c r="F10911" s="7" t="s">
        <v>22046</v>
      </c>
      <c r="G10911" s="7" t="s">
        <v>5040</v>
      </c>
      <c r="H10911" s="8" t="s">
        <v>1711</v>
      </c>
      <c r="I10911" s="8" t="s">
        <v>8890</v>
      </c>
      <c r="J10911" s="19">
        <v>1</v>
      </c>
      <c r="K10911" s="19" t="s">
        <v>7738</v>
      </c>
      <c r="L10911" s="11"/>
      <c r="M10911" s="11"/>
      <c r="N10911" s="24"/>
      <c r="P10911" s="32"/>
      <c r="T10911" s="19"/>
      <c r="U10911" s="3" t="s">
        <v>2012</v>
      </c>
      <c r="X10911" t="str">
        <f t="shared" si="658"/>
        <v/>
      </c>
      <c r="Z10911" t="str">
        <f t="shared" si="659"/>
        <v/>
      </c>
      <c r="AB10911" s="9"/>
      <c r="AC10911" t="s">
        <v>1711</v>
      </c>
      <c r="AD10911">
        <f t="shared" si="657"/>
        <v>0</v>
      </c>
      <c r="AF10911" s="3"/>
      <c r="AG10911" t="s">
        <v>1712</v>
      </c>
      <c r="AH10911" s="9" t="s">
        <v>4613</v>
      </c>
    </row>
    <row r="10912" spans="1:34" ht="10.95" customHeight="1" outlineLevel="1" collapsed="1" x14ac:dyDescent="0.25">
      <c r="A10912" t="s">
        <v>1710</v>
      </c>
      <c r="C10912" s="3" t="s">
        <v>12986</v>
      </c>
      <c r="D10912" s="3" t="s">
        <v>17007</v>
      </c>
      <c r="E10912" s="9">
        <v>1937</v>
      </c>
      <c r="F10912" s="7" t="s">
        <v>2015</v>
      </c>
      <c r="G10912" s="7" t="s">
        <v>5040</v>
      </c>
      <c r="H10912" s="8" t="s">
        <v>1711</v>
      </c>
      <c r="I10912" s="8" t="s">
        <v>8890</v>
      </c>
      <c r="J10912" s="19">
        <v>1</v>
      </c>
      <c r="K10912" s="19" t="s">
        <v>20092</v>
      </c>
      <c r="L10912" s="11"/>
      <c r="M10912" s="11"/>
      <c r="N10912" s="24"/>
      <c r="P10912" s="32"/>
      <c r="T10912" s="19"/>
      <c r="U10912" s="3" t="s">
        <v>2013</v>
      </c>
      <c r="W10912" t="s">
        <v>7738</v>
      </c>
      <c r="X10912" t="str">
        <f t="shared" si="658"/>
        <v/>
      </c>
      <c r="Z10912" t="str">
        <f t="shared" si="659"/>
        <v/>
      </c>
      <c r="AB10912" s="9"/>
      <c r="AC10912" t="s">
        <v>1711</v>
      </c>
      <c r="AD10912">
        <f t="shared" si="657"/>
        <v>0</v>
      </c>
      <c r="AF10912" s="3"/>
      <c r="AG10912" t="s">
        <v>1712</v>
      </c>
      <c r="AH10912" s="9" t="s">
        <v>4623</v>
      </c>
    </row>
    <row r="10913" spans="1:34" ht="10.95" customHeight="1" outlineLevel="1" x14ac:dyDescent="0.25">
      <c r="A10913" t="s">
        <v>1710</v>
      </c>
      <c r="C10913" s="3" t="s">
        <v>12986</v>
      </c>
      <c r="D10913" s="3" t="s">
        <v>4065</v>
      </c>
      <c r="E10913" s="9">
        <v>1937</v>
      </c>
      <c r="F10913" s="7" t="s">
        <v>5242</v>
      </c>
      <c r="G10913" s="7" t="s">
        <v>688</v>
      </c>
      <c r="H10913" s="8" t="s">
        <v>1711</v>
      </c>
      <c r="I10913" s="8"/>
      <c r="J10913" s="19">
        <v>1</v>
      </c>
      <c r="K10913" s="19" t="s">
        <v>7738</v>
      </c>
      <c r="L10913" s="11"/>
      <c r="M10913" s="11"/>
      <c r="N10913" s="24"/>
      <c r="P10913" s="32"/>
      <c r="T10913" s="19"/>
      <c r="U10913" s="3" t="s">
        <v>2564</v>
      </c>
      <c r="X10913" t="str">
        <f t="shared" si="658"/>
        <v/>
      </c>
      <c r="Z10913" t="str">
        <f t="shared" si="659"/>
        <v/>
      </c>
      <c r="AB10913" s="9"/>
      <c r="AC10913" t="s">
        <v>1711</v>
      </c>
      <c r="AD10913">
        <f t="shared" si="657"/>
        <v>0</v>
      </c>
      <c r="AF10913" s="3"/>
      <c r="AG10913" t="s">
        <v>1712</v>
      </c>
      <c r="AH10913" s="9" t="s">
        <v>4613</v>
      </c>
    </row>
    <row r="10914" spans="1:34" ht="10.95" customHeight="1" outlineLevel="1" x14ac:dyDescent="0.25">
      <c r="A10914" t="s">
        <v>1710</v>
      </c>
      <c r="C10914" s="3" t="s">
        <v>12986</v>
      </c>
      <c r="D10914" s="3" t="s">
        <v>4065</v>
      </c>
      <c r="E10914" s="9">
        <v>1937</v>
      </c>
      <c r="F10914" s="7" t="s">
        <v>2977</v>
      </c>
      <c r="G10914" s="7" t="s">
        <v>815</v>
      </c>
      <c r="H10914" s="8" t="s">
        <v>1711</v>
      </c>
      <c r="I10914" s="8"/>
      <c r="J10914" s="19">
        <v>1</v>
      </c>
      <c r="K10914" s="19" t="s">
        <v>7738</v>
      </c>
      <c r="L10914" s="11"/>
      <c r="M10914" s="11"/>
      <c r="N10914" s="24"/>
      <c r="P10914" s="32"/>
      <c r="T10914" s="19"/>
      <c r="U10914" s="3" t="s">
        <v>2565</v>
      </c>
      <c r="X10914" t="str">
        <f t="shared" si="658"/>
        <v/>
      </c>
      <c r="Z10914" t="str">
        <f t="shared" si="659"/>
        <v/>
      </c>
      <c r="AB10914" s="9"/>
      <c r="AC10914" t="s">
        <v>1711</v>
      </c>
      <c r="AD10914">
        <f t="shared" si="657"/>
        <v>0</v>
      </c>
      <c r="AF10914" s="3"/>
      <c r="AG10914" t="s">
        <v>1712</v>
      </c>
      <c r="AH10914" s="9" t="s">
        <v>4613</v>
      </c>
    </row>
    <row r="10915" spans="1:34" ht="10.95" customHeight="1" outlineLevel="1" x14ac:dyDescent="0.25">
      <c r="A10915" t="s">
        <v>1710</v>
      </c>
      <c r="C10915" s="3" t="s">
        <v>12986</v>
      </c>
      <c r="D10915" s="3" t="s">
        <v>4065</v>
      </c>
      <c r="E10915" s="9">
        <v>1937</v>
      </c>
      <c r="F10915" s="7" t="s">
        <v>5143</v>
      </c>
      <c r="G10915" s="7" t="s">
        <v>5041</v>
      </c>
      <c r="H10915" s="8" t="s">
        <v>1711</v>
      </c>
      <c r="I10915" s="8"/>
      <c r="J10915" s="19">
        <v>1</v>
      </c>
      <c r="K10915" s="19" t="s">
        <v>7738</v>
      </c>
      <c r="L10915" s="11"/>
      <c r="M10915" s="11"/>
      <c r="N10915" s="24"/>
      <c r="P10915" s="32"/>
      <c r="T10915" s="19"/>
      <c r="U10915" s="3" t="s">
        <v>2566</v>
      </c>
      <c r="X10915" t="str">
        <f t="shared" si="658"/>
        <v/>
      </c>
      <c r="Z10915" t="str">
        <f t="shared" si="659"/>
        <v/>
      </c>
      <c r="AB10915" s="9"/>
      <c r="AC10915" t="s">
        <v>1711</v>
      </c>
      <c r="AD10915">
        <f t="shared" si="657"/>
        <v>0</v>
      </c>
      <c r="AF10915" s="3"/>
      <c r="AG10915" t="s">
        <v>1712</v>
      </c>
      <c r="AH10915" s="9" t="s">
        <v>4613</v>
      </c>
    </row>
    <row r="10916" spans="1:34" ht="10.95" customHeight="1" outlineLevel="1" x14ac:dyDescent="0.25">
      <c r="A10916" t="s">
        <v>1710</v>
      </c>
      <c r="C10916" s="3" t="s">
        <v>12986</v>
      </c>
      <c r="D10916" s="3" t="s">
        <v>4065</v>
      </c>
      <c r="E10916" s="9">
        <v>1937</v>
      </c>
      <c r="F10916" s="7" t="s">
        <v>3424</v>
      </c>
      <c r="G10916" s="7" t="s">
        <v>1647</v>
      </c>
      <c r="H10916" s="8" t="s">
        <v>1711</v>
      </c>
      <c r="I10916" s="8"/>
      <c r="J10916" s="19">
        <v>1</v>
      </c>
      <c r="K10916" s="19" t="s">
        <v>7738</v>
      </c>
      <c r="L10916" s="11"/>
      <c r="M10916" s="11"/>
      <c r="N10916" s="24"/>
      <c r="P10916" s="32"/>
      <c r="T10916" s="19"/>
      <c r="U10916" s="3" t="s">
        <v>2567</v>
      </c>
      <c r="X10916" t="str">
        <f t="shared" si="658"/>
        <v/>
      </c>
      <c r="Z10916" t="str">
        <f t="shared" si="659"/>
        <v/>
      </c>
      <c r="AB10916" s="9"/>
      <c r="AC10916" t="s">
        <v>1711</v>
      </c>
      <c r="AD10916">
        <f t="shared" si="657"/>
        <v>0</v>
      </c>
      <c r="AF10916" s="3"/>
      <c r="AG10916" t="s">
        <v>1712</v>
      </c>
      <c r="AH10916" s="9" t="s">
        <v>4613</v>
      </c>
    </row>
    <row r="10917" spans="1:34" ht="10.95" customHeight="1" outlineLevel="1" x14ac:dyDescent="0.25">
      <c r="A10917" t="s">
        <v>1710</v>
      </c>
      <c r="C10917" s="3" t="s">
        <v>12986</v>
      </c>
      <c r="D10917" s="3" t="s">
        <v>4065</v>
      </c>
      <c r="E10917" s="9">
        <v>1937</v>
      </c>
      <c r="F10917" s="7" t="s">
        <v>5306</v>
      </c>
      <c r="G10917" s="7" t="s">
        <v>5040</v>
      </c>
      <c r="H10917" s="8" t="s">
        <v>1711</v>
      </c>
      <c r="I10917" s="8"/>
      <c r="J10917" s="19">
        <v>1</v>
      </c>
      <c r="K10917" s="19" t="s">
        <v>7738</v>
      </c>
      <c r="L10917" s="11"/>
      <c r="M10917" s="11"/>
      <c r="N10917" s="24"/>
      <c r="P10917" s="32"/>
      <c r="T10917" s="19"/>
      <c r="U10917" s="3" t="s">
        <v>2568</v>
      </c>
      <c r="X10917" t="str">
        <f t="shared" si="658"/>
        <v/>
      </c>
      <c r="Z10917" t="str">
        <f t="shared" si="659"/>
        <v/>
      </c>
      <c r="AB10917" s="9"/>
      <c r="AC10917" t="s">
        <v>1711</v>
      </c>
      <c r="AD10917">
        <f t="shared" si="657"/>
        <v>0</v>
      </c>
      <c r="AF10917" s="3"/>
      <c r="AG10917" t="s">
        <v>1712</v>
      </c>
      <c r="AH10917" s="9" t="s">
        <v>4613</v>
      </c>
    </row>
    <row r="10918" spans="1:34" ht="10.95" customHeight="1" outlineLevel="1" x14ac:dyDescent="0.25">
      <c r="A10918" t="s">
        <v>1710</v>
      </c>
      <c r="C10918" s="3" t="s">
        <v>12986</v>
      </c>
      <c r="D10918" s="3">
        <v>955</v>
      </c>
      <c r="E10918" s="9">
        <v>1940</v>
      </c>
      <c r="F10918" s="7" t="s">
        <v>1932</v>
      </c>
      <c r="G10918" s="7" t="s">
        <v>5401</v>
      </c>
      <c r="H10918" s="8" t="s">
        <v>1933</v>
      </c>
      <c r="I10918" s="8" t="s">
        <v>8890</v>
      </c>
      <c r="J10918" s="19">
        <v>1</v>
      </c>
      <c r="K10918" s="19" t="s">
        <v>7736</v>
      </c>
      <c r="L10918" s="11">
        <v>0.5</v>
      </c>
      <c r="M10918" s="11"/>
      <c r="N10918" s="24"/>
      <c r="P10918" s="32"/>
      <c r="T10918" s="19"/>
      <c r="U10918" s="3" t="s">
        <v>1931</v>
      </c>
      <c r="X10918" t="str">
        <f t="shared" si="658"/>
        <v/>
      </c>
      <c r="Z10918" t="str">
        <f t="shared" si="659"/>
        <v/>
      </c>
      <c r="AB10918" s="9"/>
      <c r="AC10918" t="s">
        <v>1933</v>
      </c>
      <c r="AD10918">
        <f t="shared" si="657"/>
        <v>0</v>
      </c>
      <c r="AF10918" s="3"/>
      <c r="AG10918" t="s">
        <v>1712</v>
      </c>
      <c r="AH10918" s="9" t="s">
        <v>4613</v>
      </c>
    </row>
    <row r="10919" spans="1:34" ht="10.95" customHeight="1" outlineLevel="1" x14ac:dyDescent="0.25">
      <c r="A10919" t="s">
        <v>1710</v>
      </c>
      <c r="C10919" s="3" t="s">
        <v>12986</v>
      </c>
      <c r="D10919" s="3">
        <v>956</v>
      </c>
      <c r="E10919" s="9">
        <v>1941</v>
      </c>
      <c r="F10919" s="7" t="s">
        <v>2679</v>
      </c>
      <c r="G10919" s="7" t="s">
        <v>1661</v>
      </c>
      <c r="H10919" s="8" t="s">
        <v>5511</v>
      </c>
      <c r="I10919" s="8" t="s">
        <v>8890</v>
      </c>
      <c r="J10919" s="19">
        <v>1</v>
      </c>
      <c r="K10919" s="19" t="s">
        <v>7736</v>
      </c>
      <c r="L10919" s="11">
        <v>1</v>
      </c>
      <c r="M10919" s="11"/>
      <c r="N10919" s="24"/>
      <c r="P10919" s="32"/>
      <c r="T10919" s="19"/>
      <c r="U10919" s="3" t="s">
        <v>284</v>
      </c>
      <c r="X10919" t="str">
        <f t="shared" si="658"/>
        <v/>
      </c>
      <c r="Z10919" t="str">
        <f t="shared" si="659"/>
        <v/>
      </c>
      <c r="AB10919" s="9"/>
      <c r="AC10919" t="s">
        <v>5511</v>
      </c>
      <c r="AD10919">
        <f t="shared" si="657"/>
        <v>0</v>
      </c>
      <c r="AF10919" s="3"/>
      <c r="AG10919" t="s">
        <v>1712</v>
      </c>
      <c r="AH10919" s="9" t="s">
        <v>4925</v>
      </c>
    </row>
    <row r="10920" spans="1:34" ht="10.95" customHeight="1" outlineLevel="1" x14ac:dyDescent="0.25">
      <c r="A10920" t="s">
        <v>1710</v>
      </c>
      <c r="C10920" s="3" t="s">
        <v>12986</v>
      </c>
      <c r="D10920" s="3">
        <v>957</v>
      </c>
      <c r="E10920" s="9">
        <v>1941</v>
      </c>
      <c r="F10920" s="7" t="s">
        <v>286</v>
      </c>
      <c r="G10920" s="7" t="s">
        <v>5485</v>
      </c>
      <c r="H10920" s="8" t="s">
        <v>5511</v>
      </c>
      <c r="I10920" s="8" t="s">
        <v>8890</v>
      </c>
      <c r="J10920" s="19">
        <v>1</v>
      </c>
      <c r="K10920" s="19" t="s">
        <v>7736</v>
      </c>
      <c r="L10920" s="11">
        <v>2.25</v>
      </c>
      <c r="M10920" s="11"/>
      <c r="N10920" s="24"/>
      <c r="P10920" s="32"/>
      <c r="T10920" s="19"/>
      <c r="U10920" s="3" t="s">
        <v>285</v>
      </c>
      <c r="X10920" t="str">
        <f t="shared" si="658"/>
        <v/>
      </c>
      <c r="Z10920" t="str">
        <f t="shared" si="659"/>
        <v/>
      </c>
      <c r="AB10920" s="9"/>
      <c r="AC10920" t="s">
        <v>5511</v>
      </c>
      <c r="AD10920">
        <f t="shared" si="657"/>
        <v>0</v>
      </c>
      <c r="AF10920" s="3"/>
      <c r="AG10920" t="s">
        <v>1712</v>
      </c>
      <c r="AH10920" s="9" t="s">
        <v>4925</v>
      </c>
    </row>
    <row r="10921" spans="1:34" ht="10.95" customHeight="1" outlineLevel="1" x14ac:dyDescent="0.25">
      <c r="A10921" t="s">
        <v>1710</v>
      </c>
      <c r="C10921" s="3" t="s">
        <v>12986</v>
      </c>
      <c r="D10921" s="3">
        <v>958</v>
      </c>
      <c r="E10921" s="9">
        <v>1941</v>
      </c>
      <c r="F10921" s="7" t="s">
        <v>990</v>
      </c>
      <c r="G10921" s="7" t="s">
        <v>6492</v>
      </c>
      <c r="H10921" s="8" t="s">
        <v>5511</v>
      </c>
      <c r="I10921" s="8" t="s">
        <v>8890</v>
      </c>
      <c r="J10921" s="19">
        <v>1</v>
      </c>
      <c r="K10921" s="19" t="s">
        <v>7736</v>
      </c>
      <c r="L10921" s="11">
        <v>2.25</v>
      </c>
      <c r="M10921" s="11"/>
      <c r="N10921" s="24"/>
      <c r="P10921" s="32"/>
      <c r="T10921" s="19"/>
      <c r="U10921" s="3" t="s">
        <v>287</v>
      </c>
      <c r="X10921" t="str">
        <f t="shared" si="658"/>
        <v/>
      </c>
      <c r="Z10921" t="str">
        <f t="shared" si="659"/>
        <v/>
      </c>
      <c r="AB10921" s="9"/>
      <c r="AC10921" t="s">
        <v>5511</v>
      </c>
      <c r="AD10921">
        <f t="shared" si="657"/>
        <v>0</v>
      </c>
      <c r="AF10921" s="3"/>
      <c r="AG10921" t="s">
        <v>1712</v>
      </c>
      <c r="AH10921" s="9" t="s">
        <v>4623</v>
      </c>
    </row>
    <row r="10922" spans="1:34" ht="10.95" customHeight="1" outlineLevel="1" x14ac:dyDescent="0.25">
      <c r="A10922" t="s">
        <v>1710</v>
      </c>
      <c r="C10922" s="3" t="s">
        <v>12986</v>
      </c>
      <c r="D10922" s="3">
        <v>966</v>
      </c>
      <c r="E10922" s="9">
        <v>1943</v>
      </c>
      <c r="F10922" s="7" t="s">
        <v>1422</v>
      </c>
      <c r="G10922" s="7" t="s">
        <v>16746</v>
      </c>
      <c r="H10922" s="8" t="s">
        <v>5511</v>
      </c>
      <c r="I10922" s="8" t="s">
        <v>16748</v>
      </c>
      <c r="J10922" s="19">
        <v>3</v>
      </c>
      <c r="K10922" s="19" t="s">
        <v>7736</v>
      </c>
      <c r="L10922" s="11">
        <v>0.6</v>
      </c>
      <c r="M10922" s="11"/>
      <c r="N10922" s="24"/>
      <c r="P10922" s="32"/>
      <c r="T10922" s="19"/>
      <c r="U10922" s="3"/>
      <c r="X10922" t="str">
        <f t="shared" si="658"/>
        <v/>
      </c>
      <c r="Z10922" t="str">
        <f t="shared" si="659"/>
        <v/>
      </c>
      <c r="AB10922" s="9"/>
      <c r="AC10922" t="s">
        <v>5511</v>
      </c>
      <c r="AD10922">
        <f t="shared" si="657"/>
        <v>0</v>
      </c>
      <c r="AF10922" s="3"/>
      <c r="AH10922" s="9"/>
    </row>
    <row r="10923" spans="1:34" ht="10.95" customHeight="1" outlineLevel="1" x14ac:dyDescent="0.25">
      <c r="A10923" t="s">
        <v>1710</v>
      </c>
      <c r="C10923" s="3" t="s">
        <v>12986</v>
      </c>
      <c r="D10923" s="3">
        <v>967</v>
      </c>
      <c r="E10923" s="9">
        <v>1943</v>
      </c>
      <c r="F10923" s="7" t="s">
        <v>16745</v>
      </c>
      <c r="G10923" s="7" t="s">
        <v>16747</v>
      </c>
      <c r="H10923" s="8" t="s">
        <v>5511</v>
      </c>
      <c r="I10923" s="8" t="s">
        <v>16748</v>
      </c>
      <c r="J10923" s="19">
        <v>3</v>
      </c>
      <c r="K10923" s="19" t="s">
        <v>7736</v>
      </c>
      <c r="L10923" s="11">
        <v>1.7</v>
      </c>
      <c r="M10923" s="11"/>
      <c r="N10923" s="24"/>
      <c r="P10923" s="32"/>
      <c r="T10923" s="19"/>
      <c r="U10923" s="3"/>
      <c r="X10923" t="str">
        <f t="shared" si="658"/>
        <v/>
      </c>
      <c r="Z10923" t="str">
        <f t="shared" si="659"/>
        <v/>
      </c>
      <c r="AB10923" s="9"/>
      <c r="AC10923" t="s">
        <v>5511</v>
      </c>
      <c r="AD10923">
        <f t="shared" si="657"/>
        <v>0</v>
      </c>
      <c r="AF10923" s="3"/>
      <c r="AH10923" s="9"/>
    </row>
    <row r="10924" spans="1:34" ht="10.95" customHeight="1" outlineLevel="1" x14ac:dyDescent="0.25">
      <c r="A10924" t="s">
        <v>1710</v>
      </c>
      <c r="C10924" s="3" t="s">
        <v>12986</v>
      </c>
      <c r="D10924" s="3">
        <v>968</v>
      </c>
      <c r="E10924" s="9">
        <v>1943</v>
      </c>
      <c r="F10924" s="7" t="s">
        <v>16749</v>
      </c>
      <c r="G10924" s="7" t="s">
        <v>16751</v>
      </c>
      <c r="H10924" s="8" t="s">
        <v>5511</v>
      </c>
      <c r="I10924" s="8" t="s">
        <v>16748</v>
      </c>
      <c r="J10924" s="19">
        <v>3</v>
      </c>
      <c r="K10924" s="19" t="s">
        <v>7736</v>
      </c>
      <c r="L10924" s="11">
        <v>0.3</v>
      </c>
      <c r="M10924" s="11"/>
      <c r="N10924" s="24"/>
      <c r="P10924" s="32"/>
      <c r="T10924" s="19"/>
      <c r="U10924" s="3"/>
      <c r="X10924" t="str">
        <f t="shared" si="658"/>
        <v/>
      </c>
      <c r="Z10924" t="str">
        <f t="shared" si="659"/>
        <v/>
      </c>
      <c r="AB10924" s="9"/>
      <c r="AC10924" t="s">
        <v>5511</v>
      </c>
      <c r="AD10924">
        <f t="shared" si="657"/>
        <v>0</v>
      </c>
      <c r="AF10924" s="3"/>
      <c r="AH10924" s="9"/>
    </row>
    <row r="10925" spans="1:34" ht="10.95" customHeight="1" outlineLevel="1" x14ac:dyDescent="0.25">
      <c r="A10925" t="s">
        <v>1710</v>
      </c>
      <c r="C10925" s="3" t="s">
        <v>12986</v>
      </c>
      <c r="D10925" s="3">
        <v>969</v>
      </c>
      <c r="E10925" s="9">
        <v>1943</v>
      </c>
      <c r="F10925" s="7" t="s">
        <v>16750</v>
      </c>
      <c r="G10925" s="7" t="s">
        <v>16752</v>
      </c>
      <c r="H10925" s="8" t="s">
        <v>5511</v>
      </c>
      <c r="I10925" s="8" t="s">
        <v>16748</v>
      </c>
      <c r="J10925" s="19">
        <v>3</v>
      </c>
      <c r="K10925" s="19" t="s">
        <v>7736</v>
      </c>
      <c r="L10925" s="11">
        <v>0.3</v>
      </c>
      <c r="M10925" s="11"/>
      <c r="N10925" s="24"/>
      <c r="P10925" s="32"/>
      <c r="T10925" s="19"/>
      <c r="U10925" s="3"/>
      <c r="X10925" t="str">
        <f t="shared" si="658"/>
        <v/>
      </c>
      <c r="Z10925" t="str">
        <f t="shared" si="659"/>
        <v/>
      </c>
      <c r="AB10925" s="9"/>
      <c r="AC10925" t="s">
        <v>5511</v>
      </c>
      <c r="AD10925">
        <f t="shared" si="657"/>
        <v>0</v>
      </c>
      <c r="AF10925" s="3"/>
      <c r="AH10925" s="9"/>
    </row>
    <row r="10926" spans="1:34" ht="10.95" customHeight="1" outlineLevel="1" x14ac:dyDescent="0.25">
      <c r="A10926" t="s">
        <v>1710</v>
      </c>
      <c r="C10926" s="3" t="s">
        <v>12986</v>
      </c>
      <c r="D10926" s="3">
        <v>1005</v>
      </c>
      <c r="E10926" s="9">
        <v>1947</v>
      </c>
      <c r="F10926" s="7" t="s">
        <v>4735</v>
      </c>
      <c r="G10926" s="7" t="s">
        <v>5040</v>
      </c>
      <c r="H10926" s="8" t="s">
        <v>5673</v>
      </c>
      <c r="I10926" s="8" t="s">
        <v>7008</v>
      </c>
      <c r="J10926" s="19">
        <v>1</v>
      </c>
      <c r="K10926" s="19" t="s">
        <v>7736</v>
      </c>
      <c r="L10926" s="11">
        <v>0.2</v>
      </c>
      <c r="M10926" s="11"/>
      <c r="N10926" s="24"/>
      <c r="P10926" s="32"/>
      <c r="T10926" s="19"/>
      <c r="U10926" s="3">
        <v>706</v>
      </c>
      <c r="X10926" t="str">
        <f t="shared" si="658"/>
        <v/>
      </c>
      <c r="Z10926" t="str">
        <f t="shared" si="659"/>
        <v/>
      </c>
      <c r="AB10926" s="9"/>
      <c r="AC10926" t="s">
        <v>5673</v>
      </c>
      <c r="AD10926">
        <f t="shared" si="657"/>
        <v>0</v>
      </c>
      <c r="AF10926" s="3"/>
      <c r="AG10926" t="s">
        <v>5674</v>
      </c>
      <c r="AH10926" s="9" t="s">
        <v>4613</v>
      </c>
    </row>
    <row r="10927" spans="1:34" ht="10.95" customHeight="1" outlineLevel="1" x14ac:dyDescent="0.25">
      <c r="A10927" t="s">
        <v>1710</v>
      </c>
      <c r="C10927" s="3" t="s">
        <v>12986</v>
      </c>
      <c r="D10927" s="3">
        <v>1015</v>
      </c>
      <c r="E10927" s="9">
        <v>1947</v>
      </c>
      <c r="F10927" s="7" t="s">
        <v>16753</v>
      </c>
      <c r="G10927" s="7" t="s">
        <v>16754</v>
      </c>
      <c r="H10927" s="8" t="s">
        <v>5623</v>
      </c>
      <c r="I10927" s="8" t="s">
        <v>7008</v>
      </c>
      <c r="J10927" s="19">
        <v>1</v>
      </c>
      <c r="K10927" s="19" t="s">
        <v>7736</v>
      </c>
      <c r="L10927" s="11">
        <v>2</v>
      </c>
      <c r="M10927" s="11"/>
      <c r="N10927" s="24"/>
      <c r="P10927" s="32"/>
      <c r="T10927" s="19"/>
      <c r="U10927" s="3"/>
      <c r="X10927" t="str">
        <f t="shared" si="658"/>
        <v/>
      </c>
      <c r="Z10927" t="str">
        <f t="shared" si="659"/>
        <v/>
      </c>
      <c r="AB10927" s="9"/>
      <c r="AC10927" t="s">
        <v>5623</v>
      </c>
      <c r="AD10927">
        <f t="shared" si="657"/>
        <v>0</v>
      </c>
      <c r="AF10927" s="3"/>
      <c r="AH10927" s="9"/>
    </row>
    <row r="10928" spans="1:34" ht="10.95" customHeight="1" outlineLevel="1" x14ac:dyDescent="0.25">
      <c r="A10928" t="s">
        <v>1710</v>
      </c>
      <c r="C10928" s="3" t="s">
        <v>12986</v>
      </c>
      <c r="D10928" s="3">
        <v>1018</v>
      </c>
      <c r="E10928" s="9">
        <v>1947</v>
      </c>
      <c r="F10928" s="7" t="s">
        <v>5140</v>
      </c>
      <c r="G10928" s="7" t="s">
        <v>17077</v>
      </c>
      <c r="H10928" s="8" t="s">
        <v>1620</v>
      </c>
      <c r="I10928" s="8" t="s">
        <v>8890</v>
      </c>
      <c r="J10928" s="19">
        <v>3</v>
      </c>
      <c r="K10928" s="19" t="s">
        <v>7736</v>
      </c>
      <c r="L10928" s="11">
        <v>0.5</v>
      </c>
      <c r="M10928" s="11"/>
      <c r="N10928" s="24"/>
      <c r="P10928" s="32"/>
      <c r="T10928" s="19"/>
      <c r="U10928" s="3"/>
      <c r="X10928" t="str">
        <f t="shared" si="658"/>
        <v/>
      </c>
      <c r="Z10928" t="str">
        <f t="shared" si="659"/>
        <v/>
      </c>
      <c r="AB10928" s="9"/>
      <c r="AC10928" t="s">
        <v>1620</v>
      </c>
      <c r="AD10928">
        <f t="shared" si="657"/>
        <v>0</v>
      </c>
      <c r="AF10928" s="3"/>
      <c r="AH10928" s="9"/>
    </row>
    <row r="10929" spans="1:34" ht="10.95" customHeight="1" outlineLevel="1" x14ac:dyDescent="0.25">
      <c r="A10929" t="s">
        <v>1710</v>
      </c>
      <c r="C10929" s="3" t="s">
        <v>12986</v>
      </c>
      <c r="D10929" s="3">
        <v>1021</v>
      </c>
      <c r="E10929" s="9">
        <v>1947</v>
      </c>
      <c r="F10929" s="7" t="s">
        <v>5143</v>
      </c>
      <c r="G10929" s="7" t="s">
        <v>289</v>
      </c>
      <c r="H10929" s="8" t="s">
        <v>290</v>
      </c>
      <c r="I10929" s="8" t="s">
        <v>8890</v>
      </c>
      <c r="J10929" s="19">
        <v>2</v>
      </c>
      <c r="K10929" s="19" t="s">
        <v>7736</v>
      </c>
      <c r="L10929" s="11">
        <v>0.4</v>
      </c>
      <c r="M10929" s="11"/>
      <c r="N10929" s="24"/>
      <c r="P10929" s="32"/>
      <c r="T10929" s="19"/>
      <c r="U10929" s="3" t="s">
        <v>288</v>
      </c>
      <c r="X10929" t="str">
        <f t="shared" si="658"/>
        <v/>
      </c>
      <c r="Z10929" t="str">
        <f t="shared" si="659"/>
        <v/>
      </c>
      <c r="AB10929" s="9"/>
      <c r="AC10929" t="s">
        <v>290</v>
      </c>
      <c r="AD10929">
        <f t="shared" si="657"/>
        <v>0</v>
      </c>
      <c r="AF10929" s="3"/>
      <c r="AG10929" t="s">
        <v>3318</v>
      </c>
      <c r="AH10929" s="9" t="s">
        <v>4613</v>
      </c>
    </row>
    <row r="10930" spans="1:34" ht="10.95" customHeight="1" outlineLevel="1" x14ac:dyDescent="0.25">
      <c r="A10930" t="s">
        <v>1710</v>
      </c>
      <c r="C10930" s="3" t="s">
        <v>12986</v>
      </c>
      <c r="D10930" s="3">
        <v>1077</v>
      </c>
      <c r="E10930" s="9">
        <v>1953</v>
      </c>
      <c r="F10930" s="7" t="s">
        <v>184</v>
      </c>
      <c r="G10930" s="7" t="s">
        <v>1677</v>
      </c>
      <c r="H10930" s="8" t="s">
        <v>5511</v>
      </c>
      <c r="I10930" s="8" t="s">
        <v>16755</v>
      </c>
      <c r="J10930" s="19">
        <v>3</v>
      </c>
      <c r="K10930" s="19" t="s">
        <v>7736</v>
      </c>
      <c r="L10930" s="11">
        <v>0.25</v>
      </c>
      <c r="M10930" s="11"/>
      <c r="N10930" s="24"/>
      <c r="P10930" s="32"/>
      <c r="T10930" s="19"/>
      <c r="U10930" s="3"/>
      <c r="X10930" t="str">
        <f t="shared" si="658"/>
        <v/>
      </c>
      <c r="Z10930" t="str">
        <f t="shared" si="659"/>
        <v/>
      </c>
      <c r="AB10930" s="9"/>
      <c r="AC10930" t="s">
        <v>5511</v>
      </c>
      <c r="AD10930">
        <f t="shared" si="657"/>
        <v>0</v>
      </c>
      <c r="AF10930" s="3"/>
      <c r="AH10930" s="9"/>
    </row>
    <row r="10931" spans="1:34" ht="10.95" customHeight="1" outlineLevel="1" x14ac:dyDescent="0.25">
      <c r="A10931" t="s">
        <v>1710</v>
      </c>
      <c r="C10931" s="3" t="s">
        <v>12986</v>
      </c>
      <c r="D10931" s="3">
        <v>1078</v>
      </c>
      <c r="E10931" s="9">
        <v>1953</v>
      </c>
      <c r="F10931" s="7" t="s">
        <v>5142</v>
      </c>
      <c r="G10931" s="7" t="s">
        <v>6507</v>
      </c>
      <c r="H10931" s="8" t="s">
        <v>5511</v>
      </c>
      <c r="I10931" s="8" t="s">
        <v>16755</v>
      </c>
      <c r="J10931" s="19">
        <v>3</v>
      </c>
      <c r="K10931" s="19" t="s">
        <v>7736</v>
      </c>
      <c r="L10931" s="11">
        <v>0.25</v>
      </c>
      <c r="M10931" s="11"/>
      <c r="N10931" s="24"/>
      <c r="P10931" s="32"/>
      <c r="T10931" s="19"/>
      <c r="U10931" s="3"/>
      <c r="X10931" t="str">
        <f t="shared" si="658"/>
        <v/>
      </c>
      <c r="Z10931" t="str">
        <f t="shared" si="659"/>
        <v/>
      </c>
      <c r="AB10931" s="9"/>
      <c r="AC10931" t="s">
        <v>5511</v>
      </c>
      <c r="AD10931">
        <f t="shared" si="657"/>
        <v>0</v>
      </c>
      <c r="AF10931" s="3"/>
      <c r="AH10931" s="9"/>
    </row>
    <row r="10932" spans="1:34" ht="10.95" customHeight="1" outlineLevel="1" x14ac:dyDescent="0.25">
      <c r="A10932" t="s">
        <v>1710</v>
      </c>
      <c r="C10932" s="3" t="s">
        <v>12986</v>
      </c>
      <c r="D10932" s="3">
        <v>1079</v>
      </c>
      <c r="E10932" s="9">
        <v>1953</v>
      </c>
      <c r="F10932" s="7" t="s">
        <v>1632</v>
      </c>
      <c r="G10932" s="7" t="s">
        <v>2294</v>
      </c>
      <c r="H10932" s="8" t="s">
        <v>5511</v>
      </c>
      <c r="I10932" s="8" t="s">
        <v>16755</v>
      </c>
      <c r="J10932" s="19">
        <v>3</v>
      </c>
      <c r="K10932" s="19" t="s">
        <v>7738</v>
      </c>
      <c r="L10932" s="11"/>
      <c r="M10932" s="11"/>
      <c r="N10932" s="24"/>
      <c r="P10932" s="32"/>
      <c r="T10932" s="19"/>
      <c r="U10932" s="3"/>
      <c r="X10932" t="str">
        <f t="shared" si="658"/>
        <v/>
      </c>
      <c r="Z10932" t="str">
        <f t="shared" si="659"/>
        <v/>
      </c>
      <c r="AB10932" s="9"/>
      <c r="AC10932" t="s">
        <v>5511</v>
      </c>
      <c r="AD10932">
        <f t="shared" si="657"/>
        <v>0</v>
      </c>
      <c r="AF10932" s="3"/>
      <c r="AH10932" s="9"/>
    </row>
    <row r="10933" spans="1:34" ht="10.95" customHeight="1" outlineLevel="1" x14ac:dyDescent="0.25">
      <c r="A10933" t="s">
        <v>1710</v>
      </c>
      <c r="C10933" s="3" t="s">
        <v>12986</v>
      </c>
      <c r="D10933" s="3">
        <v>1082</v>
      </c>
      <c r="E10933" s="9">
        <v>1953</v>
      </c>
      <c r="F10933" s="7" t="s">
        <v>2977</v>
      </c>
      <c r="G10933" s="7" t="s">
        <v>1580</v>
      </c>
      <c r="H10933" s="8" t="s">
        <v>5511</v>
      </c>
      <c r="I10933" s="8" t="s">
        <v>17026</v>
      </c>
      <c r="J10933" s="19">
        <v>3</v>
      </c>
      <c r="K10933" s="19" t="s">
        <v>7736</v>
      </c>
      <c r="L10933" s="11">
        <v>0.6</v>
      </c>
      <c r="M10933" s="11"/>
      <c r="N10933" s="24"/>
      <c r="P10933" s="32"/>
      <c r="T10933" s="19"/>
      <c r="U10933" s="3"/>
      <c r="X10933" t="str">
        <f t="shared" si="658"/>
        <v/>
      </c>
      <c r="Z10933" t="str">
        <f t="shared" si="659"/>
        <v/>
      </c>
      <c r="AB10933" s="9"/>
      <c r="AC10933" t="s">
        <v>5511</v>
      </c>
      <c r="AD10933">
        <f t="shared" si="657"/>
        <v>0</v>
      </c>
      <c r="AF10933" s="3"/>
      <c r="AH10933" s="9"/>
    </row>
    <row r="10934" spans="1:34" ht="10.95" customHeight="1" outlineLevel="1" x14ac:dyDescent="0.25">
      <c r="A10934" t="s">
        <v>1710</v>
      </c>
      <c r="C10934" s="3" t="s">
        <v>12986</v>
      </c>
      <c r="D10934" s="3">
        <v>1083</v>
      </c>
      <c r="E10934" s="9">
        <v>1953</v>
      </c>
      <c r="F10934" s="7" t="s">
        <v>5143</v>
      </c>
      <c r="G10934" s="7" t="s">
        <v>6125</v>
      </c>
      <c r="H10934" s="8" t="s">
        <v>5511</v>
      </c>
      <c r="I10934" s="8" t="s">
        <v>17026</v>
      </c>
      <c r="J10934" s="19">
        <v>3</v>
      </c>
      <c r="K10934" s="19" t="s">
        <v>7736</v>
      </c>
      <c r="L10934" s="11">
        <v>0.6</v>
      </c>
      <c r="M10934" s="11"/>
      <c r="N10934" s="24"/>
      <c r="P10934" s="32"/>
      <c r="T10934" s="19"/>
      <c r="U10934" s="3"/>
      <c r="X10934" t="str">
        <f t="shared" si="658"/>
        <v/>
      </c>
      <c r="Z10934" t="str">
        <f t="shared" si="659"/>
        <v/>
      </c>
      <c r="AB10934" s="9"/>
      <c r="AC10934" t="s">
        <v>5511</v>
      </c>
      <c r="AD10934">
        <f t="shared" si="657"/>
        <v>0</v>
      </c>
      <c r="AF10934" s="3"/>
      <c r="AH10934" s="9"/>
    </row>
    <row r="10935" spans="1:34" ht="10.95" customHeight="1" outlineLevel="1" x14ac:dyDescent="0.25">
      <c r="A10935" t="s">
        <v>1710</v>
      </c>
      <c r="C10935" s="3" t="s">
        <v>12986</v>
      </c>
      <c r="D10935" s="3">
        <v>1085</v>
      </c>
      <c r="E10935" s="9">
        <v>1953</v>
      </c>
      <c r="F10935" s="7" t="s">
        <v>1349</v>
      </c>
      <c r="G10935" s="7" t="s">
        <v>6507</v>
      </c>
      <c r="H10935" s="8" t="s">
        <v>5511</v>
      </c>
      <c r="I10935" s="8" t="s">
        <v>17026</v>
      </c>
      <c r="J10935" s="19">
        <v>3</v>
      </c>
      <c r="K10935" s="19" t="s">
        <v>7736</v>
      </c>
      <c r="L10935" s="11">
        <v>0.6</v>
      </c>
      <c r="M10935" s="11"/>
      <c r="N10935" s="24"/>
      <c r="P10935" s="32"/>
      <c r="T10935" s="19"/>
      <c r="U10935" s="3"/>
      <c r="X10935" t="str">
        <f t="shared" si="658"/>
        <v/>
      </c>
      <c r="Z10935" t="str">
        <f t="shared" si="659"/>
        <v/>
      </c>
      <c r="AB10935" s="9"/>
      <c r="AC10935" t="s">
        <v>5511</v>
      </c>
      <c r="AD10935">
        <f t="shared" si="657"/>
        <v>0</v>
      </c>
      <c r="AF10935" s="3"/>
      <c r="AH10935" s="9"/>
    </row>
    <row r="10936" spans="1:34" ht="10.95" customHeight="1" outlineLevel="1" x14ac:dyDescent="0.25">
      <c r="A10936" t="s">
        <v>1710</v>
      </c>
      <c r="C10936" s="3" t="s">
        <v>12986</v>
      </c>
      <c r="D10936" s="3">
        <v>1086</v>
      </c>
      <c r="E10936" s="9">
        <v>1953</v>
      </c>
      <c r="F10936" s="7" t="s">
        <v>16753</v>
      </c>
      <c r="G10936" s="7" t="s">
        <v>3832</v>
      </c>
      <c r="H10936" s="8" t="s">
        <v>5511</v>
      </c>
      <c r="I10936" s="8" t="s">
        <v>17026</v>
      </c>
      <c r="J10936" s="19">
        <v>3</v>
      </c>
      <c r="K10936" s="19" t="s">
        <v>7736</v>
      </c>
      <c r="L10936" s="11">
        <v>0.6</v>
      </c>
      <c r="M10936" s="11"/>
      <c r="N10936" s="24"/>
      <c r="P10936" s="32"/>
      <c r="T10936" s="19"/>
      <c r="U10936" s="3"/>
      <c r="X10936" t="str">
        <f t="shared" si="658"/>
        <v/>
      </c>
      <c r="Z10936" t="str">
        <f t="shared" si="659"/>
        <v/>
      </c>
      <c r="AB10936" s="9"/>
      <c r="AC10936" t="s">
        <v>5511</v>
      </c>
      <c r="AD10936">
        <f t="shared" ref="AD10936:AD10999" si="660">COUNTIF(H10936,"*Fuji*")</f>
        <v>0</v>
      </c>
      <c r="AF10936" s="3"/>
      <c r="AH10936" s="9"/>
    </row>
    <row r="10937" spans="1:34" ht="10.95" customHeight="1" outlineLevel="1" x14ac:dyDescent="0.25">
      <c r="A10937" t="s">
        <v>1710</v>
      </c>
      <c r="C10937" s="3" t="s">
        <v>12986</v>
      </c>
      <c r="D10937" s="3">
        <v>1106</v>
      </c>
      <c r="E10937" s="9">
        <v>1954</v>
      </c>
      <c r="F10937" s="7" t="s">
        <v>184</v>
      </c>
      <c r="G10937" s="7" t="s">
        <v>131</v>
      </c>
      <c r="H10937" s="8" t="s">
        <v>5511</v>
      </c>
      <c r="I10937" s="8" t="s">
        <v>16756</v>
      </c>
      <c r="J10937" s="19">
        <v>1</v>
      </c>
      <c r="K10937" s="19" t="s">
        <v>7736</v>
      </c>
      <c r="L10937" s="11">
        <v>0.5</v>
      </c>
      <c r="M10937" s="11"/>
      <c r="N10937" s="24"/>
      <c r="P10937" s="32"/>
      <c r="T10937" s="19"/>
      <c r="U10937" s="3">
        <v>751</v>
      </c>
      <c r="X10937" t="str">
        <f t="shared" si="658"/>
        <v/>
      </c>
      <c r="Z10937" t="str">
        <f t="shared" si="659"/>
        <v/>
      </c>
      <c r="AB10937" s="9"/>
      <c r="AC10937" t="s">
        <v>5511</v>
      </c>
      <c r="AD10937">
        <f t="shared" si="660"/>
        <v>0</v>
      </c>
      <c r="AF10937" s="3"/>
      <c r="AG10937" t="s">
        <v>1712</v>
      </c>
      <c r="AH10937" s="9" t="s">
        <v>4613</v>
      </c>
    </row>
    <row r="10938" spans="1:34" ht="10.95" customHeight="1" outlineLevel="1" x14ac:dyDescent="0.25">
      <c r="A10938" t="s">
        <v>1710</v>
      </c>
      <c r="C10938" s="3" t="s">
        <v>12986</v>
      </c>
      <c r="D10938" s="3">
        <v>1115</v>
      </c>
      <c r="E10938" s="9">
        <v>1954</v>
      </c>
      <c r="F10938" s="7" t="s">
        <v>16758</v>
      </c>
      <c r="G10938" s="7" t="s">
        <v>2294</v>
      </c>
      <c r="H10938" s="8" t="s">
        <v>5511</v>
      </c>
      <c r="I10938" s="8" t="s">
        <v>16757</v>
      </c>
      <c r="J10938" s="19">
        <v>1</v>
      </c>
      <c r="K10938" s="19" t="s">
        <v>7738</v>
      </c>
      <c r="L10938" s="11"/>
      <c r="M10938" s="11"/>
      <c r="N10938" s="24"/>
      <c r="P10938" s="32"/>
      <c r="T10938" s="19"/>
      <c r="U10938" s="3"/>
      <c r="X10938" t="str">
        <f t="shared" si="658"/>
        <v/>
      </c>
      <c r="Z10938" t="str">
        <f t="shared" si="659"/>
        <v/>
      </c>
      <c r="AB10938" s="9"/>
      <c r="AC10938" t="s">
        <v>5511</v>
      </c>
      <c r="AD10938">
        <f t="shared" si="660"/>
        <v>0</v>
      </c>
      <c r="AF10938" s="3"/>
      <c r="AH10938" s="9"/>
    </row>
    <row r="10939" spans="1:34" ht="10.95" customHeight="1" outlineLevel="1" x14ac:dyDescent="0.25">
      <c r="A10939" t="s">
        <v>1710</v>
      </c>
      <c r="C10939" s="3" t="s">
        <v>12986</v>
      </c>
      <c r="D10939" s="3">
        <v>1140</v>
      </c>
      <c r="E10939" s="9">
        <v>1955</v>
      </c>
      <c r="F10939" s="7" t="s">
        <v>6098</v>
      </c>
      <c r="G10939" s="7" t="s">
        <v>3834</v>
      </c>
      <c r="H10939" s="8" t="s">
        <v>5511</v>
      </c>
      <c r="I10939" s="8" t="s">
        <v>7859</v>
      </c>
      <c r="J10939" s="19">
        <v>3</v>
      </c>
      <c r="K10939" s="19" t="s">
        <v>7736</v>
      </c>
      <c r="L10939" s="11">
        <v>0.2</v>
      </c>
      <c r="M10939" s="11"/>
      <c r="N10939" s="24"/>
      <c r="P10939" s="32"/>
      <c r="T10939" s="19"/>
      <c r="U10939" s="3"/>
      <c r="X10939" t="str">
        <f t="shared" si="658"/>
        <v/>
      </c>
      <c r="Z10939" t="str">
        <f t="shared" si="659"/>
        <v/>
      </c>
      <c r="AB10939" s="9"/>
      <c r="AC10939" t="s">
        <v>5511</v>
      </c>
      <c r="AD10939">
        <f t="shared" si="660"/>
        <v>0</v>
      </c>
      <c r="AF10939" s="3"/>
      <c r="AH10939" s="9"/>
    </row>
    <row r="10940" spans="1:34" ht="10.95" customHeight="1" outlineLevel="1" x14ac:dyDescent="0.25">
      <c r="A10940" t="s">
        <v>1710</v>
      </c>
      <c r="C10940" s="3" t="s">
        <v>12986</v>
      </c>
      <c r="D10940" s="3">
        <v>1146</v>
      </c>
      <c r="E10940" s="9">
        <v>1956</v>
      </c>
      <c r="F10940" s="7" t="s">
        <v>16760</v>
      </c>
      <c r="G10940" s="7" t="s">
        <v>2294</v>
      </c>
      <c r="H10940" s="8" t="s">
        <v>5511</v>
      </c>
      <c r="I10940" s="8" t="s">
        <v>16759</v>
      </c>
      <c r="J10940" s="19">
        <v>3</v>
      </c>
      <c r="K10940" s="19" t="s">
        <v>7738</v>
      </c>
      <c r="L10940" s="11"/>
      <c r="M10940" s="11"/>
      <c r="N10940" s="24"/>
      <c r="P10940" s="32"/>
      <c r="T10940" s="19"/>
      <c r="U10940" s="3"/>
      <c r="X10940" t="str">
        <f t="shared" si="658"/>
        <v/>
      </c>
      <c r="Z10940" t="str">
        <f t="shared" si="659"/>
        <v/>
      </c>
      <c r="AB10940" s="9"/>
      <c r="AC10940" t="s">
        <v>5511</v>
      </c>
      <c r="AD10940">
        <f t="shared" si="660"/>
        <v>0</v>
      </c>
      <c r="AF10940" s="3"/>
      <c r="AH10940" s="9"/>
    </row>
    <row r="10941" spans="1:34" ht="10.95" customHeight="1" outlineLevel="1" x14ac:dyDescent="0.25">
      <c r="A10941" t="s">
        <v>1710</v>
      </c>
      <c r="C10941" s="3" t="s">
        <v>12986</v>
      </c>
      <c r="D10941" s="3">
        <v>1159</v>
      </c>
      <c r="E10941" s="9">
        <v>1956</v>
      </c>
      <c r="F10941" s="7" t="s">
        <v>5143</v>
      </c>
      <c r="G10941" s="7" t="s">
        <v>4405</v>
      </c>
      <c r="H10941" s="8" t="s">
        <v>1933</v>
      </c>
      <c r="I10941" s="8" t="s">
        <v>16761</v>
      </c>
      <c r="J10941" s="19">
        <v>3</v>
      </c>
      <c r="K10941" s="19" t="s">
        <v>7736</v>
      </c>
      <c r="L10941" s="11">
        <v>0.2</v>
      </c>
      <c r="M10941" s="11"/>
      <c r="N10941" s="24"/>
      <c r="P10941" s="32"/>
      <c r="T10941" s="19"/>
      <c r="U10941" s="3">
        <v>776</v>
      </c>
      <c r="X10941" t="str">
        <f t="shared" si="658"/>
        <v/>
      </c>
      <c r="Z10941" t="str">
        <f t="shared" si="659"/>
        <v/>
      </c>
      <c r="AB10941" s="9"/>
      <c r="AC10941" t="s">
        <v>1933</v>
      </c>
      <c r="AD10941">
        <f t="shared" si="660"/>
        <v>0</v>
      </c>
      <c r="AF10941" s="3"/>
      <c r="AG10941" t="s">
        <v>1712</v>
      </c>
      <c r="AH10941" s="9" t="s">
        <v>4613</v>
      </c>
    </row>
    <row r="10942" spans="1:34" ht="10.95" customHeight="1" outlineLevel="1" x14ac:dyDescent="0.25">
      <c r="A10942" t="s">
        <v>1710</v>
      </c>
      <c r="C10942" s="3" t="s">
        <v>12986</v>
      </c>
      <c r="D10942" s="3">
        <v>1221</v>
      </c>
      <c r="E10942" s="9">
        <v>1958</v>
      </c>
      <c r="F10942" s="7" t="s">
        <v>5282</v>
      </c>
      <c r="G10942" s="7" t="s">
        <v>5401</v>
      </c>
      <c r="H10942" s="8" t="s">
        <v>5511</v>
      </c>
      <c r="I10942" s="8" t="s">
        <v>16762</v>
      </c>
      <c r="J10942" s="19">
        <v>3</v>
      </c>
      <c r="K10942" s="19" t="s">
        <v>7736</v>
      </c>
      <c r="L10942" s="11">
        <v>0.3</v>
      </c>
      <c r="M10942" s="11"/>
      <c r="N10942" s="24"/>
      <c r="P10942" s="32"/>
      <c r="T10942" s="19"/>
      <c r="U10942" s="3" t="s">
        <v>3941</v>
      </c>
      <c r="X10942" t="str">
        <f t="shared" si="658"/>
        <v/>
      </c>
      <c r="Z10942" t="str">
        <f t="shared" si="659"/>
        <v/>
      </c>
      <c r="AB10942" s="9"/>
      <c r="AC10942" t="s">
        <v>5511</v>
      </c>
      <c r="AD10942">
        <f t="shared" si="660"/>
        <v>0</v>
      </c>
      <c r="AF10942" s="3"/>
      <c r="AG10942" t="s">
        <v>1712</v>
      </c>
      <c r="AH10942" s="9" t="s">
        <v>4613</v>
      </c>
    </row>
    <row r="10943" spans="1:34" ht="10.95" customHeight="1" outlineLevel="1" x14ac:dyDescent="0.25">
      <c r="A10943" t="s">
        <v>1710</v>
      </c>
      <c r="C10943" s="3" t="s">
        <v>12986</v>
      </c>
      <c r="D10943" s="3">
        <v>1224</v>
      </c>
      <c r="E10943" s="9">
        <v>1958</v>
      </c>
      <c r="F10943" s="7" t="s">
        <v>3944</v>
      </c>
      <c r="G10943" s="7" t="s">
        <v>5401</v>
      </c>
      <c r="H10943" s="8" t="s">
        <v>5511</v>
      </c>
      <c r="I10943" s="8" t="s">
        <v>16762</v>
      </c>
      <c r="J10943" s="19">
        <v>3</v>
      </c>
      <c r="K10943" s="19" t="s">
        <v>20093</v>
      </c>
      <c r="L10943" s="11"/>
      <c r="M10943" s="11"/>
      <c r="N10943" s="24"/>
      <c r="P10943" s="32"/>
      <c r="T10943" s="19"/>
      <c r="U10943" s="3" t="s">
        <v>3942</v>
      </c>
      <c r="X10943" t="str">
        <f t="shared" si="658"/>
        <v/>
      </c>
      <c r="Z10943" t="str">
        <f t="shared" si="659"/>
        <v/>
      </c>
      <c r="AB10943" s="9"/>
      <c r="AC10943" t="s">
        <v>5511</v>
      </c>
      <c r="AD10943">
        <f t="shared" si="660"/>
        <v>0</v>
      </c>
      <c r="AF10943" s="3"/>
      <c r="AG10943" t="s">
        <v>1712</v>
      </c>
      <c r="AH10943" s="9" t="s">
        <v>4613</v>
      </c>
    </row>
    <row r="10944" spans="1:34" ht="10.95" customHeight="1" outlineLevel="1" x14ac:dyDescent="0.25">
      <c r="A10944" t="s">
        <v>1710</v>
      </c>
      <c r="C10944" s="3" t="s">
        <v>12986</v>
      </c>
      <c r="D10944" s="3" t="s">
        <v>16764</v>
      </c>
      <c r="E10944" s="9">
        <v>1958</v>
      </c>
      <c r="F10944" s="7" t="s">
        <v>16763</v>
      </c>
      <c r="G10944" s="7" t="s">
        <v>5401</v>
      </c>
      <c r="H10944" s="8" t="s">
        <v>5511</v>
      </c>
      <c r="I10944" s="8" t="s">
        <v>16762</v>
      </c>
      <c r="J10944" s="19">
        <v>3</v>
      </c>
      <c r="K10944" s="19" t="s">
        <v>7736</v>
      </c>
      <c r="L10944" s="11">
        <v>7</v>
      </c>
      <c r="M10944" s="11"/>
      <c r="N10944" s="24"/>
      <c r="P10944" s="32"/>
      <c r="T10944" s="19"/>
      <c r="U10944" s="3" t="s">
        <v>3943</v>
      </c>
      <c r="X10944" t="str">
        <f t="shared" si="658"/>
        <v/>
      </c>
      <c r="Z10944">
        <f t="shared" si="659"/>
        <v>1</v>
      </c>
      <c r="AB10944" s="9"/>
      <c r="AC10944" t="s">
        <v>5511</v>
      </c>
      <c r="AD10944">
        <f t="shared" si="660"/>
        <v>0</v>
      </c>
      <c r="AF10944" s="3"/>
      <c r="AG10944" t="s">
        <v>1712</v>
      </c>
      <c r="AH10944" s="9" t="s">
        <v>4925</v>
      </c>
    </row>
    <row r="10945" spans="1:34" ht="10.95" customHeight="1" outlineLevel="1" x14ac:dyDescent="0.25">
      <c r="A10945" t="s">
        <v>1710</v>
      </c>
      <c r="C10945" s="3" t="s">
        <v>12986</v>
      </c>
      <c r="D10945" s="3">
        <v>1226</v>
      </c>
      <c r="E10945" s="9">
        <v>1958</v>
      </c>
      <c r="F10945" s="7" t="s">
        <v>5142</v>
      </c>
      <c r="G10945" s="7" t="s">
        <v>5401</v>
      </c>
      <c r="H10945" s="8" t="s">
        <v>5511</v>
      </c>
      <c r="I10945" s="8" t="s">
        <v>16765</v>
      </c>
      <c r="J10945" s="19">
        <v>3</v>
      </c>
      <c r="K10945" s="19" t="s">
        <v>7736</v>
      </c>
      <c r="L10945" s="11">
        <v>1.8</v>
      </c>
      <c r="M10945" s="11"/>
      <c r="N10945" s="24"/>
      <c r="P10945" s="32"/>
      <c r="T10945" s="19"/>
      <c r="U10945" s="3"/>
      <c r="X10945" t="str">
        <f t="shared" si="658"/>
        <v/>
      </c>
      <c r="Z10945" t="str">
        <f t="shared" si="659"/>
        <v/>
      </c>
      <c r="AB10945" s="9"/>
      <c r="AC10945" t="s">
        <v>5511</v>
      </c>
      <c r="AD10945">
        <f t="shared" si="660"/>
        <v>0</v>
      </c>
      <c r="AF10945" s="3"/>
      <c r="AH10945" s="9"/>
    </row>
    <row r="10946" spans="1:34" ht="10.95" customHeight="1" outlineLevel="1" x14ac:dyDescent="0.25">
      <c r="A10946" t="s">
        <v>1710</v>
      </c>
      <c r="C10946" s="3" t="s">
        <v>12986</v>
      </c>
      <c r="D10946" s="3">
        <v>1233</v>
      </c>
      <c r="E10946" s="9">
        <v>1958</v>
      </c>
      <c r="F10946" s="7" t="s">
        <v>1349</v>
      </c>
      <c r="G10946" s="7" t="s">
        <v>5401</v>
      </c>
      <c r="H10946" s="8" t="s">
        <v>5511</v>
      </c>
      <c r="I10946" s="8" t="s">
        <v>16766</v>
      </c>
      <c r="J10946" s="19">
        <v>3</v>
      </c>
      <c r="K10946" s="19" t="s">
        <v>20093</v>
      </c>
      <c r="L10946" s="11"/>
      <c r="M10946" s="11"/>
      <c r="N10946" s="24"/>
      <c r="P10946" s="32"/>
      <c r="T10946" s="19"/>
      <c r="U10946" s="3"/>
      <c r="X10946" t="str">
        <f t="shared" ref="X10946:X11009" si="661">IF(COUNTIF(F10946,"*fdc*"),1,"")</f>
        <v/>
      </c>
      <c r="Z10946" t="str">
        <f t="shared" ref="Z10946:Z11009" si="662">IF(COUNTIF(F10946,"*s/s*"),1,"")</f>
        <v/>
      </c>
      <c r="AB10946" s="9"/>
      <c r="AC10946" t="s">
        <v>5511</v>
      </c>
      <c r="AD10946">
        <f t="shared" si="660"/>
        <v>0</v>
      </c>
      <c r="AF10946" s="3"/>
      <c r="AH10946" s="9"/>
    </row>
    <row r="10947" spans="1:34" ht="10.95" customHeight="1" outlineLevel="1" x14ac:dyDescent="0.25">
      <c r="A10947" t="s">
        <v>1710</v>
      </c>
      <c r="C10947" s="3" t="s">
        <v>12986</v>
      </c>
      <c r="D10947" s="3" t="s">
        <v>20646</v>
      </c>
      <c r="E10947" s="9">
        <v>1958</v>
      </c>
      <c r="F10947" s="7" t="s">
        <v>20647</v>
      </c>
      <c r="G10947" s="7" t="s">
        <v>5401</v>
      </c>
      <c r="H10947" s="8" t="s">
        <v>5511</v>
      </c>
      <c r="I10947" s="8" t="s">
        <v>16766</v>
      </c>
      <c r="J10947" s="19">
        <v>3</v>
      </c>
      <c r="K10947" s="19" t="s">
        <v>7736</v>
      </c>
      <c r="L10947" s="11">
        <v>6.8</v>
      </c>
      <c r="M10947" s="11"/>
      <c r="N10947" s="24"/>
      <c r="P10947" s="32"/>
      <c r="T10947" s="19"/>
      <c r="U10947" s="3"/>
      <c r="X10947" t="str">
        <f t="shared" si="661"/>
        <v/>
      </c>
      <c r="Z10947">
        <f t="shared" si="662"/>
        <v>1</v>
      </c>
      <c r="AB10947" s="9"/>
      <c r="AC10947" t="s">
        <v>5511</v>
      </c>
      <c r="AD10947">
        <f t="shared" si="660"/>
        <v>0</v>
      </c>
      <c r="AF10947" s="3"/>
      <c r="AH10947" s="9"/>
    </row>
    <row r="10948" spans="1:34" ht="10.95" customHeight="1" outlineLevel="1" x14ac:dyDescent="0.25">
      <c r="A10948" t="s">
        <v>1710</v>
      </c>
      <c r="C10948" s="3" t="s">
        <v>12986</v>
      </c>
      <c r="D10948" s="3" t="s">
        <v>4065</v>
      </c>
      <c r="E10948" s="9">
        <v>1959</v>
      </c>
      <c r="F10948" s="7" t="s">
        <v>2997</v>
      </c>
      <c r="G10948" s="7" t="s">
        <v>2998</v>
      </c>
      <c r="H10948" s="8" t="s">
        <v>5511</v>
      </c>
      <c r="I10948" s="8"/>
      <c r="J10948" s="19">
        <v>3</v>
      </c>
      <c r="K10948" s="19" t="s">
        <v>7736</v>
      </c>
      <c r="L10948" s="11">
        <v>0.5</v>
      </c>
      <c r="M10948" s="11"/>
      <c r="N10948" s="24"/>
      <c r="P10948" s="32"/>
      <c r="T10948" s="19"/>
      <c r="U10948" s="3" t="s">
        <v>2994</v>
      </c>
      <c r="W10948" t="s">
        <v>7738</v>
      </c>
      <c r="X10948" t="str">
        <f t="shared" si="661"/>
        <v/>
      </c>
      <c r="Z10948" t="str">
        <f t="shared" si="662"/>
        <v/>
      </c>
      <c r="AB10948" s="9"/>
      <c r="AC10948" t="s">
        <v>5511</v>
      </c>
      <c r="AD10948">
        <f t="shared" si="660"/>
        <v>0</v>
      </c>
      <c r="AF10948" s="3"/>
      <c r="AG10948" t="s">
        <v>1712</v>
      </c>
      <c r="AH10948" s="9" t="s">
        <v>4613</v>
      </c>
    </row>
    <row r="10949" spans="1:34" ht="10.95" customHeight="1" outlineLevel="1" x14ac:dyDescent="0.25">
      <c r="A10949" t="s">
        <v>1710</v>
      </c>
      <c r="C10949" s="3" t="s">
        <v>12986</v>
      </c>
      <c r="D10949" s="3" t="s">
        <v>4065</v>
      </c>
      <c r="E10949" s="9">
        <v>1959</v>
      </c>
      <c r="F10949" s="7" t="s">
        <v>2996</v>
      </c>
      <c r="G10949" s="7" t="s">
        <v>2998</v>
      </c>
      <c r="H10949" s="8" t="s">
        <v>5511</v>
      </c>
      <c r="I10949" s="8"/>
      <c r="J10949" s="19">
        <v>3</v>
      </c>
      <c r="K10949" s="19" t="s">
        <v>7738</v>
      </c>
      <c r="L10949" s="11"/>
      <c r="M10949" s="11"/>
      <c r="N10949" s="24"/>
      <c r="P10949" s="32"/>
      <c r="T10949" s="19"/>
      <c r="U10949" s="3" t="s">
        <v>2995</v>
      </c>
      <c r="W10949" t="s">
        <v>7738</v>
      </c>
      <c r="X10949" t="str">
        <f t="shared" si="661"/>
        <v/>
      </c>
      <c r="Z10949" t="str">
        <f t="shared" si="662"/>
        <v/>
      </c>
      <c r="AB10949" s="9"/>
      <c r="AC10949" t="s">
        <v>5511</v>
      </c>
      <c r="AD10949">
        <f t="shared" si="660"/>
        <v>0</v>
      </c>
      <c r="AF10949" s="3"/>
      <c r="AG10949" t="s">
        <v>1712</v>
      </c>
      <c r="AH10949" s="9" t="s">
        <v>4613</v>
      </c>
    </row>
    <row r="10950" spans="1:34" ht="10.95" customHeight="1" outlineLevel="1" x14ac:dyDescent="0.25">
      <c r="A10950" t="s">
        <v>1710</v>
      </c>
      <c r="C10950" s="3" t="s">
        <v>12986</v>
      </c>
      <c r="D10950" s="3" t="s">
        <v>16768</v>
      </c>
      <c r="E10950" s="9">
        <v>1960</v>
      </c>
      <c r="F10950" s="7" t="s">
        <v>16769</v>
      </c>
      <c r="G10950" s="7" t="s">
        <v>5401</v>
      </c>
      <c r="H10950" s="8" t="s">
        <v>5511</v>
      </c>
      <c r="I10950" s="8" t="s">
        <v>16767</v>
      </c>
      <c r="J10950" s="19">
        <v>3</v>
      </c>
      <c r="K10950" s="19" t="s">
        <v>7736</v>
      </c>
      <c r="L10950" s="11">
        <v>4.5999999999999996</v>
      </c>
      <c r="M10950" s="11"/>
      <c r="N10950" s="24"/>
      <c r="P10950" s="32"/>
      <c r="T10950" s="19"/>
      <c r="U10950" s="3"/>
      <c r="X10950" t="str">
        <f t="shared" si="661"/>
        <v/>
      </c>
      <c r="Z10950">
        <f t="shared" si="662"/>
        <v>1</v>
      </c>
      <c r="AB10950" s="9"/>
      <c r="AC10950" t="s">
        <v>5511</v>
      </c>
      <c r="AD10950">
        <f t="shared" si="660"/>
        <v>0</v>
      </c>
      <c r="AF10950" s="3"/>
      <c r="AH10950" s="9"/>
    </row>
    <row r="10951" spans="1:34" ht="10.95" customHeight="1" outlineLevel="1" x14ac:dyDescent="0.25">
      <c r="A10951" t="s">
        <v>1710</v>
      </c>
      <c r="C10951" s="3" t="s">
        <v>12986</v>
      </c>
      <c r="D10951" s="3" t="s">
        <v>16770</v>
      </c>
      <c r="E10951" s="9">
        <v>1960</v>
      </c>
      <c r="F10951" s="7" t="s">
        <v>16771</v>
      </c>
      <c r="G10951" s="7" t="s">
        <v>5401</v>
      </c>
      <c r="H10951" s="8" t="s">
        <v>5511</v>
      </c>
      <c r="I10951" s="8" t="s">
        <v>16772</v>
      </c>
      <c r="J10951" s="19">
        <v>3</v>
      </c>
      <c r="K10951" s="19" t="s">
        <v>7736</v>
      </c>
      <c r="L10951" s="11">
        <v>6.5</v>
      </c>
      <c r="M10951" s="11"/>
      <c r="N10951" s="24"/>
      <c r="P10951" s="32"/>
      <c r="T10951" s="19"/>
      <c r="U10951" s="3"/>
      <c r="X10951" t="str">
        <f t="shared" si="661"/>
        <v/>
      </c>
      <c r="Z10951">
        <f t="shared" si="662"/>
        <v>1</v>
      </c>
      <c r="AB10951" s="9"/>
      <c r="AC10951" t="s">
        <v>5511</v>
      </c>
      <c r="AD10951">
        <f t="shared" si="660"/>
        <v>0</v>
      </c>
      <c r="AF10951" s="3"/>
      <c r="AH10951" s="9"/>
    </row>
    <row r="10952" spans="1:34" ht="10.95" customHeight="1" outlineLevel="1" x14ac:dyDescent="0.25">
      <c r="A10952" t="s">
        <v>1710</v>
      </c>
      <c r="C10952" s="3" t="s">
        <v>12986</v>
      </c>
      <c r="D10952" s="3">
        <v>1316</v>
      </c>
      <c r="E10952" s="9">
        <v>1961</v>
      </c>
      <c r="F10952" s="7" t="s">
        <v>920</v>
      </c>
      <c r="G10952" s="7" t="s">
        <v>921</v>
      </c>
      <c r="H10952" s="8" t="s">
        <v>5511</v>
      </c>
      <c r="I10952" s="8" t="s">
        <v>16773</v>
      </c>
      <c r="J10952" s="19">
        <v>1</v>
      </c>
      <c r="K10952" s="19" t="s">
        <v>7736</v>
      </c>
      <c r="L10952" s="11">
        <v>1</v>
      </c>
      <c r="M10952" s="11"/>
      <c r="N10952" s="24"/>
      <c r="P10952" s="32"/>
      <c r="T10952" s="19"/>
      <c r="U10952" s="3" t="s">
        <v>911</v>
      </c>
      <c r="X10952" t="str">
        <f t="shared" si="661"/>
        <v/>
      </c>
      <c r="Z10952" t="str">
        <f t="shared" si="662"/>
        <v/>
      </c>
      <c r="AB10952" s="9"/>
      <c r="AC10952" t="s">
        <v>5511</v>
      </c>
      <c r="AD10952">
        <f t="shared" si="660"/>
        <v>0</v>
      </c>
      <c r="AF10952" s="3"/>
      <c r="AG10952" t="s">
        <v>1712</v>
      </c>
      <c r="AH10952" s="9" t="s">
        <v>4613</v>
      </c>
    </row>
    <row r="10953" spans="1:34" ht="10.95" customHeight="1" outlineLevel="1" x14ac:dyDescent="0.25">
      <c r="A10953" t="s">
        <v>1710</v>
      </c>
      <c r="C10953" s="3" t="s">
        <v>12986</v>
      </c>
      <c r="D10953" s="3">
        <v>1317</v>
      </c>
      <c r="E10953" s="9">
        <v>1961</v>
      </c>
      <c r="F10953" s="7" t="s">
        <v>922</v>
      </c>
      <c r="G10953" s="7" t="s">
        <v>923</v>
      </c>
      <c r="H10953" s="8" t="s">
        <v>5511</v>
      </c>
      <c r="I10953" s="8" t="s">
        <v>16773</v>
      </c>
      <c r="J10953" s="19">
        <v>1</v>
      </c>
      <c r="K10953" s="19" t="s">
        <v>7736</v>
      </c>
      <c r="L10953" s="11">
        <v>0.4</v>
      </c>
      <c r="M10953" s="11"/>
      <c r="N10953" s="24"/>
      <c r="P10953" s="32"/>
      <c r="T10953" s="19"/>
      <c r="U10953" s="3" t="s">
        <v>912</v>
      </c>
      <c r="X10953" t="str">
        <f t="shared" si="661"/>
        <v/>
      </c>
      <c r="Z10953" t="str">
        <f t="shared" si="662"/>
        <v/>
      </c>
      <c r="AB10953" s="9"/>
      <c r="AC10953" t="s">
        <v>5511</v>
      </c>
      <c r="AD10953">
        <f t="shared" si="660"/>
        <v>0</v>
      </c>
      <c r="AF10953" s="3"/>
      <c r="AG10953" t="s">
        <v>1712</v>
      </c>
      <c r="AH10953" s="9" t="s">
        <v>4613</v>
      </c>
    </row>
    <row r="10954" spans="1:34" ht="10.95" customHeight="1" outlineLevel="1" x14ac:dyDescent="0.25">
      <c r="A10954" t="s">
        <v>1710</v>
      </c>
      <c r="C10954" s="3" t="s">
        <v>12986</v>
      </c>
      <c r="D10954" s="3">
        <v>1318</v>
      </c>
      <c r="E10954" s="9">
        <v>1961</v>
      </c>
      <c r="F10954" s="7" t="s">
        <v>924</v>
      </c>
      <c r="G10954" s="7" t="s">
        <v>131</v>
      </c>
      <c r="H10954" s="8" t="s">
        <v>5511</v>
      </c>
      <c r="I10954" s="8" t="s">
        <v>16773</v>
      </c>
      <c r="J10954" s="19">
        <v>1</v>
      </c>
      <c r="K10954" s="19" t="s">
        <v>7736</v>
      </c>
      <c r="L10954" s="11">
        <v>0.4</v>
      </c>
      <c r="M10954" s="11"/>
      <c r="N10954" s="24"/>
      <c r="P10954" s="32"/>
      <c r="T10954" s="19"/>
      <c r="U10954" s="3" t="s">
        <v>913</v>
      </c>
      <c r="X10954" t="str">
        <f t="shared" si="661"/>
        <v/>
      </c>
      <c r="Z10954" t="str">
        <f t="shared" si="662"/>
        <v/>
      </c>
      <c r="AB10954" s="9"/>
      <c r="AC10954" t="s">
        <v>5511</v>
      </c>
      <c r="AD10954">
        <f t="shared" si="660"/>
        <v>0</v>
      </c>
      <c r="AF10954" s="3"/>
      <c r="AG10954" t="s">
        <v>1712</v>
      </c>
      <c r="AH10954" s="9" t="s">
        <v>4613</v>
      </c>
    </row>
    <row r="10955" spans="1:34" ht="10.95" customHeight="1" outlineLevel="1" x14ac:dyDescent="0.25">
      <c r="A10955" t="s">
        <v>1710</v>
      </c>
      <c r="C10955" s="3" t="s">
        <v>12986</v>
      </c>
      <c r="D10955" s="3">
        <v>1319</v>
      </c>
      <c r="E10955" s="9">
        <v>1961</v>
      </c>
      <c r="F10955" s="7" t="s">
        <v>925</v>
      </c>
      <c r="G10955" s="7" t="s">
        <v>926</v>
      </c>
      <c r="H10955" s="8" t="s">
        <v>5511</v>
      </c>
      <c r="I10955" s="8" t="s">
        <v>16773</v>
      </c>
      <c r="J10955" s="19">
        <v>1</v>
      </c>
      <c r="K10955" s="19" t="s">
        <v>7736</v>
      </c>
      <c r="L10955" s="11">
        <v>0.4</v>
      </c>
      <c r="M10955" s="11"/>
      <c r="N10955" s="24"/>
      <c r="P10955" s="32"/>
      <c r="T10955" s="19"/>
      <c r="U10955" s="3" t="s">
        <v>914</v>
      </c>
      <c r="X10955" t="str">
        <f t="shared" si="661"/>
        <v/>
      </c>
      <c r="Z10955" t="str">
        <f t="shared" si="662"/>
        <v/>
      </c>
      <c r="AB10955" s="9"/>
      <c r="AC10955" t="s">
        <v>5511</v>
      </c>
      <c r="AD10955">
        <f t="shared" si="660"/>
        <v>0</v>
      </c>
      <c r="AF10955" s="3"/>
      <c r="AG10955" t="s">
        <v>1712</v>
      </c>
      <c r="AH10955" s="9" t="s">
        <v>4613</v>
      </c>
    </row>
    <row r="10956" spans="1:34" ht="10.95" customHeight="1" outlineLevel="1" x14ac:dyDescent="0.25">
      <c r="A10956" t="s">
        <v>1710</v>
      </c>
      <c r="C10956" s="3" t="s">
        <v>12986</v>
      </c>
      <c r="D10956" s="3">
        <v>1320</v>
      </c>
      <c r="E10956" s="9">
        <v>1961</v>
      </c>
      <c r="F10956" s="7" t="s">
        <v>927</v>
      </c>
      <c r="G10956" s="7" t="s">
        <v>5040</v>
      </c>
      <c r="H10956" s="8" t="s">
        <v>5511</v>
      </c>
      <c r="I10956" s="8" t="s">
        <v>16773</v>
      </c>
      <c r="J10956" s="19">
        <v>1</v>
      </c>
      <c r="K10956" s="19" t="s">
        <v>7736</v>
      </c>
      <c r="L10956" s="11">
        <v>0.4</v>
      </c>
      <c r="M10956" s="11"/>
      <c r="N10956" s="24"/>
      <c r="P10956" s="32"/>
      <c r="T10956" s="19"/>
      <c r="U10956" s="3" t="s">
        <v>915</v>
      </c>
      <c r="X10956" t="str">
        <f t="shared" si="661"/>
        <v/>
      </c>
      <c r="Z10956" t="str">
        <f t="shared" si="662"/>
        <v/>
      </c>
      <c r="AB10956" s="9"/>
      <c r="AC10956" t="s">
        <v>5511</v>
      </c>
      <c r="AD10956">
        <f t="shared" si="660"/>
        <v>0</v>
      </c>
      <c r="AF10956" s="3"/>
      <c r="AG10956" t="s">
        <v>1712</v>
      </c>
      <c r="AH10956" s="9" t="s">
        <v>4613</v>
      </c>
    </row>
    <row r="10957" spans="1:34" ht="10.95" customHeight="1" outlineLevel="1" x14ac:dyDescent="0.25">
      <c r="A10957" t="s">
        <v>1710</v>
      </c>
      <c r="C10957" s="3" t="s">
        <v>12986</v>
      </c>
      <c r="D10957" s="3">
        <v>1321</v>
      </c>
      <c r="E10957" s="9">
        <v>1961</v>
      </c>
      <c r="F10957" s="7" t="s">
        <v>928</v>
      </c>
      <c r="G10957" s="7" t="s">
        <v>3832</v>
      </c>
      <c r="H10957" s="8" t="s">
        <v>5511</v>
      </c>
      <c r="I10957" s="8" t="s">
        <v>16773</v>
      </c>
      <c r="J10957" s="19">
        <v>1</v>
      </c>
      <c r="K10957" s="19" t="s">
        <v>7736</v>
      </c>
      <c r="L10957" s="11">
        <v>0.4</v>
      </c>
      <c r="M10957" s="11"/>
      <c r="N10957" s="24"/>
      <c r="P10957" s="32"/>
      <c r="T10957" s="19"/>
      <c r="U10957" s="3" t="s">
        <v>916</v>
      </c>
      <c r="X10957" t="str">
        <f t="shared" si="661"/>
        <v/>
      </c>
      <c r="Z10957" t="str">
        <f t="shared" si="662"/>
        <v/>
      </c>
      <c r="AB10957" s="9"/>
      <c r="AC10957" t="s">
        <v>5511</v>
      </c>
      <c r="AD10957">
        <f t="shared" si="660"/>
        <v>0</v>
      </c>
      <c r="AF10957" s="3"/>
      <c r="AG10957" t="s">
        <v>1712</v>
      </c>
      <c r="AH10957" s="9" t="s">
        <v>4613</v>
      </c>
    </row>
    <row r="10958" spans="1:34" ht="10.95" customHeight="1" outlineLevel="1" x14ac:dyDescent="0.25">
      <c r="A10958" t="s">
        <v>1710</v>
      </c>
      <c r="C10958" s="3" t="s">
        <v>12986</v>
      </c>
      <c r="D10958" s="3">
        <v>1322</v>
      </c>
      <c r="E10958" s="9">
        <v>1961</v>
      </c>
      <c r="F10958" s="7" t="s">
        <v>929</v>
      </c>
      <c r="G10958" s="7" t="s">
        <v>3967</v>
      </c>
      <c r="H10958" s="8" t="s">
        <v>5511</v>
      </c>
      <c r="I10958" s="8" t="s">
        <v>16773</v>
      </c>
      <c r="J10958" s="19">
        <v>1</v>
      </c>
      <c r="K10958" s="19" t="s">
        <v>7736</v>
      </c>
      <c r="L10958" s="11">
        <v>0.4</v>
      </c>
      <c r="M10958" s="11"/>
      <c r="N10958" s="24"/>
      <c r="P10958" s="32"/>
      <c r="T10958" s="19"/>
      <c r="U10958" s="3" t="s">
        <v>917</v>
      </c>
      <c r="X10958" t="str">
        <f t="shared" si="661"/>
        <v/>
      </c>
      <c r="Z10958" t="str">
        <f t="shared" si="662"/>
        <v/>
      </c>
      <c r="AB10958" s="9"/>
      <c r="AC10958" t="s">
        <v>5511</v>
      </c>
      <c r="AD10958">
        <f t="shared" si="660"/>
        <v>0</v>
      </c>
      <c r="AF10958" s="3"/>
      <c r="AG10958" t="s">
        <v>1712</v>
      </c>
      <c r="AH10958" s="9" t="s">
        <v>4613</v>
      </c>
    </row>
    <row r="10959" spans="1:34" ht="10.95" customHeight="1" outlineLevel="1" x14ac:dyDescent="0.25">
      <c r="A10959" t="s">
        <v>1710</v>
      </c>
      <c r="C10959" s="3" t="s">
        <v>12986</v>
      </c>
      <c r="D10959" s="3">
        <v>1323</v>
      </c>
      <c r="E10959" s="9">
        <v>1961</v>
      </c>
      <c r="F10959" s="7" t="s">
        <v>6168</v>
      </c>
      <c r="G10959" s="7" t="s">
        <v>1661</v>
      </c>
      <c r="H10959" s="8" t="s">
        <v>5511</v>
      </c>
      <c r="I10959" s="8" t="s">
        <v>16773</v>
      </c>
      <c r="J10959" s="19">
        <v>1</v>
      </c>
      <c r="K10959" s="19" t="s">
        <v>7736</v>
      </c>
      <c r="L10959" s="11">
        <v>0.4</v>
      </c>
      <c r="M10959" s="11"/>
      <c r="N10959" s="24"/>
      <c r="P10959" s="32"/>
      <c r="T10959" s="19"/>
      <c r="U10959" s="3" t="s">
        <v>918</v>
      </c>
      <c r="X10959" t="str">
        <f t="shared" si="661"/>
        <v/>
      </c>
      <c r="Z10959" t="str">
        <f t="shared" si="662"/>
        <v/>
      </c>
      <c r="AB10959" s="9"/>
      <c r="AC10959" t="s">
        <v>5511</v>
      </c>
      <c r="AD10959">
        <f t="shared" si="660"/>
        <v>0</v>
      </c>
      <c r="AF10959" s="3"/>
      <c r="AG10959" t="s">
        <v>1712</v>
      </c>
      <c r="AH10959" s="9" t="s">
        <v>4613</v>
      </c>
    </row>
    <row r="10960" spans="1:34" ht="10.95" customHeight="1" outlineLevel="1" x14ac:dyDescent="0.25">
      <c r="A10960" t="s">
        <v>1710</v>
      </c>
      <c r="C10960" s="3" t="s">
        <v>12986</v>
      </c>
      <c r="D10960" s="3">
        <v>1324</v>
      </c>
      <c r="E10960" s="9">
        <v>1961</v>
      </c>
      <c r="F10960" s="7" t="s">
        <v>6169</v>
      </c>
      <c r="G10960" s="7" t="s">
        <v>77</v>
      </c>
      <c r="H10960" s="8" t="s">
        <v>5511</v>
      </c>
      <c r="I10960" s="8" t="s">
        <v>16773</v>
      </c>
      <c r="J10960" s="19">
        <v>1</v>
      </c>
      <c r="K10960" s="19" t="s">
        <v>7736</v>
      </c>
      <c r="L10960" s="11">
        <v>1.2</v>
      </c>
      <c r="M10960" s="11"/>
      <c r="N10960" s="24"/>
      <c r="P10960" s="32"/>
      <c r="T10960" s="19"/>
      <c r="U10960" s="3" t="s">
        <v>919</v>
      </c>
      <c r="X10960" t="str">
        <f t="shared" si="661"/>
        <v/>
      </c>
      <c r="Z10960" t="str">
        <f t="shared" si="662"/>
        <v/>
      </c>
      <c r="AB10960" s="9"/>
      <c r="AC10960" t="s">
        <v>5511</v>
      </c>
      <c r="AD10960">
        <f t="shared" si="660"/>
        <v>0</v>
      </c>
      <c r="AF10960" s="3"/>
      <c r="AG10960" t="s">
        <v>1712</v>
      </c>
      <c r="AH10960" s="9" t="s">
        <v>4613</v>
      </c>
    </row>
    <row r="10961" spans="1:34" ht="10.95" customHeight="1" outlineLevel="1" x14ac:dyDescent="0.25">
      <c r="A10961" t="s">
        <v>1710</v>
      </c>
      <c r="C10961" s="3" t="s">
        <v>12986</v>
      </c>
      <c r="D10961" s="3">
        <v>1337</v>
      </c>
      <c r="E10961" s="9">
        <v>1961</v>
      </c>
      <c r="F10961" s="7" t="s">
        <v>1932</v>
      </c>
      <c r="G10961" s="7" t="s">
        <v>5401</v>
      </c>
      <c r="H10961" s="8" t="s">
        <v>1933</v>
      </c>
      <c r="I10961" s="8" t="s">
        <v>16774</v>
      </c>
      <c r="J10961" s="19">
        <v>1</v>
      </c>
      <c r="K10961" s="19" t="s">
        <v>7736</v>
      </c>
      <c r="L10961" s="11">
        <v>0.8</v>
      </c>
      <c r="M10961" s="11"/>
      <c r="N10961" s="24"/>
      <c r="P10961" s="32"/>
      <c r="T10961" s="19"/>
      <c r="U10961" s="3" t="s">
        <v>3319</v>
      </c>
      <c r="X10961" t="str">
        <f t="shared" si="661"/>
        <v/>
      </c>
      <c r="Z10961" t="str">
        <f t="shared" si="662"/>
        <v/>
      </c>
      <c r="AB10961" s="9"/>
      <c r="AC10961" t="s">
        <v>1933</v>
      </c>
      <c r="AD10961">
        <f t="shared" si="660"/>
        <v>0</v>
      </c>
      <c r="AF10961" s="3"/>
      <c r="AG10961" t="s">
        <v>1712</v>
      </c>
      <c r="AH10961" s="9" t="s">
        <v>4613</v>
      </c>
    </row>
    <row r="10962" spans="1:34" ht="10.95" customHeight="1" outlineLevel="1" x14ac:dyDescent="0.25">
      <c r="A10962" t="s">
        <v>1710</v>
      </c>
      <c r="C10962" s="3" t="s">
        <v>12986</v>
      </c>
      <c r="D10962" s="3" t="s">
        <v>16775</v>
      </c>
      <c r="E10962" s="9">
        <v>1961</v>
      </c>
      <c r="F10962" s="7" t="s">
        <v>3321</v>
      </c>
      <c r="G10962" s="7" t="s">
        <v>5401</v>
      </c>
      <c r="H10962" s="8" t="s">
        <v>1933</v>
      </c>
      <c r="I10962" s="8" t="s">
        <v>16774</v>
      </c>
      <c r="J10962" s="19">
        <v>1</v>
      </c>
      <c r="K10962" s="19" t="s">
        <v>20092</v>
      </c>
      <c r="L10962" s="11"/>
      <c r="M10962" s="11"/>
      <c r="N10962" s="24"/>
      <c r="P10962" s="32"/>
      <c r="T10962" s="19"/>
      <c r="U10962" s="3" t="s">
        <v>3320</v>
      </c>
      <c r="W10962" t="s">
        <v>7738</v>
      </c>
      <c r="X10962" t="str">
        <f t="shared" si="661"/>
        <v/>
      </c>
      <c r="Z10962" t="str">
        <f t="shared" si="662"/>
        <v/>
      </c>
      <c r="AB10962" s="9"/>
      <c r="AC10962" t="s">
        <v>1933</v>
      </c>
      <c r="AD10962">
        <f t="shared" si="660"/>
        <v>0</v>
      </c>
      <c r="AF10962" s="3"/>
      <c r="AG10962" t="s">
        <v>1712</v>
      </c>
      <c r="AH10962" s="9" t="s">
        <v>4623</v>
      </c>
    </row>
    <row r="10963" spans="1:34" ht="10.95" customHeight="1" outlineLevel="1" x14ac:dyDescent="0.25">
      <c r="A10963" t="s">
        <v>1710</v>
      </c>
      <c r="C10963" s="3" t="s">
        <v>12986</v>
      </c>
      <c r="D10963" s="3" t="s">
        <v>4065</v>
      </c>
      <c r="E10963" s="9">
        <v>1961</v>
      </c>
      <c r="F10963" s="7" t="s">
        <v>5834</v>
      </c>
      <c r="G10963" s="7" t="s">
        <v>2993</v>
      </c>
      <c r="H10963" s="8" t="s">
        <v>5511</v>
      </c>
      <c r="I10963" s="8"/>
      <c r="J10963" s="19">
        <v>3</v>
      </c>
      <c r="K10963" s="19" t="s">
        <v>7736</v>
      </c>
      <c r="L10963" s="11">
        <v>0.35</v>
      </c>
      <c r="M10963" s="11"/>
      <c r="N10963" s="24"/>
      <c r="P10963" s="32"/>
      <c r="T10963" s="19"/>
      <c r="U10963" s="3" t="s">
        <v>6170</v>
      </c>
      <c r="X10963" t="str">
        <f t="shared" si="661"/>
        <v/>
      </c>
      <c r="Z10963" t="str">
        <f t="shared" si="662"/>
        <v/>
      </c>
      <c r="AB10963" s="9"/>
      <c r="AC10963" t="s">
        <v>5511</v>
      </c>
      <c r="AD10963">
        <f t="shared" si="660"/>
        <v>0</v>
      </c>
      <c r="AF10963" s="3"/>
      <c r="AG10963" t="s">
        <v>1712</v>
      </c>
      <c r="AH10963" s="9" t="s">
        <v>4613</v>
      </c>
    </row>
    <row r="10964" spans="1:34" ht="10.95" customHeight="1" outlineLevel="1" x14ac:dyDescent="0.25">
      <c r="A10964" t="s">
        <v>1710</v>
      </c>
      <c r="C10964" s="3" t="s">
        <v>12986</v>
      </c>
      <c r="D10964" s="3" t="s">
        <v>4065</v>
      </c>
      <c r="E10964" s="9">
        <v>1961</v>
      </c>
      <c r="F10964" s="7" t="s">
        <v>2973</v>
      </c>
      <c r="G10964" s="7" t="s">
        <v>3967</v>
      </c>
      <c r="H10964" s="8" t="s">
        <v>5511</v>
      </c>
      <c r="I10964" s="8"/>
      <c r="J10964" s="19">
        <v>3</v>
      </c>
      <c r="K10964" s="19" t="s">
        <v>7736</v>
      </c>
      <c r="L10964" s="11">
        <v>0.35</v>
      </c>
      <c r="M10964" s="11"/>
      <c r="N10964" s="24"/>
      <c r="P10964" s="32"/>
      <c r="T10964" s="19"/>
      <c r="U10964" s="3" t="s">
        <v>6171</v>
      </c>
      <c r="X10964" t="str">
        <f t="shared" si="661"/>
        <v/>
      </c>
      <c r="Z10964" t="str">
        <f t="shared" si="662"/>
        <v/>
      </c>
      <c r="AB10964" s="9"/>
      <c r="AC10964" t="s">
        <v>5511</v>
      </c>
      <c r="AD10964">
        <f t="shared" si="660"/>
        <v>0</v>
      </c>
      <c r="AF10964" s="3"/>
      <c r="AG10964" t="s">
        <v>1712</v>
      </c>
      <c r="AH10964" s="9" t="s">
        <v>4613</v>
      </c>
    </row>
    <row r="10965" spans="1:34" ht="10.95" customHeight="1" outlineLevel="1" x14ac:dyDescent="0.25">
      <c r="A10965" t="s">
        <v>1710</v>
      </c>
      <c r="C10965" s="3" t="s">
        <v>12986</v>
      </c>
      <c r="D10965" s="3" t="s">
        <v>4065</v>
      </c>
      <c r="E10965" s="9">
        <v>1961</v>
      </c>
      <c r="F10965" s="7" t="s">
        <v>2974</v>
      </c>
      <c r="G10965" s="7" t="s">
        <v>77</v>
      </c>
      <c r="H10965" s="8" t="s">
        <v>5511</v>
      </c>
      <c r="I10965" s="8"/>
      <c r="J10965" s="19">
        <v>3</v>
      </c>
      <c r="K10965" s="19" t="s">
        <v>7736</v>
      </c>
      <c r="L10965" s="11">
        <v>0.3</v>
      </c>
      <c r="M10965" s="11"/>
      <c r="N10965" s="24"/>
      <c r="P10965" s="32"/>
      <c r="T10965" s="19"/>
      <c r="U10965" s="3" t="s">
        <v>6172</v>
      </c>
      <c r="X10965" t="str">
        <f t="shared" si="661"/>
        <v/>
      </c>
      <c r="Z10965" t="str">
        <f t="shared" si="662"/>
        <v/>
      </c>
      <c r="AB10965" s="9"/>
      <c r="AC10965" t="s">
        <v>5511</v>
      </c>
      <c r="AD10965">
        <f t="shared" si="660"/>
        <v>0</v>
      </c>
      <c r="AF10965" s="3"/>
      <c r="AG10965" t="s">
        <v>1712</v>
      </c>
      <c r="AH10965" s="9" t="s">
        <v>4613</v>
      </c>
    </row>
    <row r="10966" spans="1:34" ht="10.95" customHeight="1" outlineLevel="1" x14ac:dyDescent="0.25">
      <c r="A10966" t="s">
        <v>1710</v>
      </c>
      <c r="C10966" s="3" t="s">
        <v>12986</v>
      </c>
      <c r="D10966" s="3" t="s">
        <v>4065</v>
      </c>
      <c r="E10966" s="9">
        <v>1961</v>
      </c>
      <c r="F10966" s="7" t="s">
        <v>1542</v>
      </c>
      <c r="G10966" s="7" t="s">
        <v>5561</v>
      </c>
      <c r="H10966" s="8" t="s">
        <v>5511</v>
      </c>
      <c r="I10966" s="8"/>
      <c r="J10966" s="19">
        <v>3</v>
      </c>
      <c r="K10966" s="19" t="s">
        <v>7736</v>
      </c>
      <c r="L10966" s="11">
        <v>0.35</v>
      </c>
      <c r="M10966" s="11"/>
      <c r="N10966" s="24"/>
      <c r="P10966" s="32"/>
      <c r="T10966" s="19"/>
      <c r="U10966" s="3" t="s">
        <v>6173</v>
      </c>
      <c r="X10966" t="str">
        <f t="shared" si="661"/>
        <v/>
      </c>
      <c r="Z10966" t="str">
        <f t="shared" si="662"/>
        <v/>
      </c>
      <c r="AB10966" s="9"/>
      <c r="AC10966" t="s">
        <v>5511</v>
      </c>
      <c r="AD10966">
        <f t="shared" si="660"/>
        <v>0</v>
      </c>
      <c r="AF10966" s="3"/>
      <c r="AG10966" t="s">
        <v>1712</v>
      </c>
      <c r="AH10966" s="9" t="s">
        <v>4613</v>
      </c>
    </row>
    <row r="10967" spans="1:34" ht="10.95" customHeight="1" outlineLevel="1" x14ac:dyDescent="0.25">
      <c r="A10967" t="s">
        <v>1710</v>
      </c>
      <c r="C10967" s="3" t="s">
        <v>12986</v>
      </c>
      <c r="D10967" s="3" t="s">
        <v>4065</v>
      </c>
      <c r="E10967" s="9">
        <v>1961</v>
      </c>
      <c r="F10967" s="7" t="s">
        <v>1543</v>
      </c>
      <c r="G10967" s="7" t="s">
        <v>1661</v>
      </c>
      <c r="H10967" s="8" t="s">
        <v>5511</v>
      </c>
      <c r="I10967" s="8"/>
      <c r="J10967" s="19">
        <v>3</v>
      </c>
      <c r="K10967" s="19" t="s">
        <v>7738</v>
      </c>
      <c r="L10967" s="11"/>
      <c r="M10967" s="11"/>
      <c r="N10967" s="24"/>
      <c r="P10967" s="32"/>
      <c r="T10967" s="19"/>
      <c r="U10967" s="3" t="s">
        <v>5829</v>
      </c>
      <c r="X10967" t="str">
        <f t="shared" si="661"/>
        <v/>
      </c>
      <c r="Z10967" t="str">
        <f t="shared" si="662"/>
        <v/>
      </c>
      <c r="AB10967" s="9"/>
      <c r="AC10967" t="s">
        <v>5511</v>
      </c>
      <c r="AD10967">
        <f t="shared" si="660"/>
        <v>0</v>
      </c>
      <c r="AF10967" s="3"/>
      <c r="AG10967" t="s">
        <v>1712</v>
      </c>
      <c r="AH10967" s="9" t="s">
        <v>4613</v>
      </c>
    </row>
    <row r="10968" spans="1:34" ht="10.95" customHeight="1" outlineLevel="1" x14ac:dyDescent="0.25">
      <c r="A10968" t="s">
        <v>1710</v>
      </c>
      <c r="C10968" s="3" t="s">
        <v>12986</v>
      </c>
      <c r="D10968" s="3" t="s">
        <v>4065</v>
      </c>
      <c r="E10968" s="9">
        <v>1961</v>
      </c>
      <c r="F10968" s="7" t="s">
        <v>1544</v>
      </c>
      <c r="G10968" s="7" t="s">
        <v>926</v>
      </c>
      <c r="H10968" s="8" t="s">
        <v>5511</v>
      </c>
      <c r="I10968" s="8"/>
      <c r="J10968" s="19">
        <v>3</v>
      </c>
      <c r="K10968" s="19" t="s">
        <v>7736</v>
      </c>
      <c r="L10968" s="11">
        <v>0.35</v>
      </c>
      <c r="M10968" s="11"/>
      <c r="N10968" s="24"/>
      <c r="P10968" s="32"/>
      <c r="T10968" s="19"/>
      <c r="U10968" s="3" t="s">
        <v>5830</v>
      </c>
      <c r="X10968" t="str">
        <f t="shared" si="661"/>
        <v/>
      </c>
      <c r="Z10968" t="str">
        <f t="shared" si="662"/>
        <v/>
      </c>
      <c r="AB10968" s="9"/>
      <c r="AC10968" t="s">
        <v>5511</v>
      </c>
      <c r="AD10968">
        <f t="shared" si="660"/>
        <v>0</v>
      </c>
      <c r="AF10968" s="3"/>
      <c r="AG10968" t="s">
        <v>1712</v>
      </c>
      <c r="AH10968" s="9" t="s">
        <v>4613</v>
      </c>
    </row>
    <row r="10969" spans="1:34" ht="10.95" customHeight="1" outlineLevel="1" x14ac:dyDescent="0.25">
      <c r="A10969" t="s">
        <v>1710</v>
      </c>
      <c r="C10969" s="3" t="s">
        <v>12986</v>
      </c>
      <c r="D10969" s="3" t="s">
        <v>4065</v>
      </c>
      <c r="E10969" s="9">
        <v>1961</v>
      </c>
      <c r="F10969" s="7" t="s">
        <v>1545</v>
      </c>
      <c r="G10969" s="7" t="s">
        <v>6507</v>
      </c>
      <c r="H10969" s="8" t="s">
        <v>5511</v>
      </c>
      <c r="I10969" s="8"/>
      <c r="J10969" s="19">
        <v>3</v>
      </c>
      <c r="K10969" s="19" t="s">
        <v>7736</v>
      </c>
      <c r="L10969" s="11">
        <v>0.35</v>
      </c>
      <c r="M10969" s="11"/>
      <c r="N10969" s="24"/>
      <c r="P10969" s="32"/>
      <c r="T10969" s="19"/>
      <c r="U10969" s="3" t="s">
        <v>5831</v>
      </c>
      <c r="X10969" t="str">
        <f t="shared" si="661"/>
        <v/>
      </c>
      <c r="Z10969" t="str">
        <f t="shared" si="662"/>
        <v/>
      </c>
      <c r="AB10969" s="9"/>
      <c r="AC10969" t="s">
        <v>5511</v>
      </c>
      <c r="AD10969">
        <f t="shared" si="660"/>
        <v>0</v>
      </c>
      <c r="AF10969" s="3"/>
      <c r="AG10969" t="s">
        <v>1712</v>
      </c>
      <c r="AH10969" s="9" t="s">
        <v>4613</v>
      </c>
    </row>
    <row r="10970" spans="1:34" ht="10.95" customHeight="1" outlineLevel="1" x14ac:dyDescent="0.25">
      <c r="A10970" t="s">
        <v>1710</v>
      </c>
      <c r="C10970" s="3" t="s">
        <v>12986</v>
      </c>
      <c r="D10970" s="3" t="s">
        <v>4065</v>
      </c>
      <c r="E10970" s="9">
        <v>1961</v>
      </c>
      <c r="F10970" s="7" t="s">
        <v>2991</v>
      </c>
      <c r="G10970" s="7" t="s">
        <v>5040</v>
      </c>
      <c r="H10970" s="8" t="s">
        <v>5511</v>
      </c>
      <c r="I10970" s="8"/>
      <c r="J10970" s="19">
        <v>3</v>
      </c>
      <c r="K10970" s="19" t="s">
        <v>7736</v>
      </c>
      <c r="L10970" s="11">
        <v>0.35</v>
      </c>
      <c r="M10970" s="11"/>
      <c r="N10970" s="24"/>
      <c r="P10970" s="32"/>
      <c r="T10970" s="19"/>
      <c r="U10970" s="3" t="s">
        <v>5832</v>
      </c>
      <c r="X10970" t="str">
        <f t="shared" si="661"/>
        <v/>
      </c>
      <c r="Z10970" t="str">
        <f t="shared" si="662"/>
        <v/>
      </c>
      <c r="AB10970" s="9"/>
      <c r="AC10970" t="s">
        <v>5511</v>
      </c>
      <c r="AD10970">
        <f t="shared" si="660"/>
        <v>0</v>
      </c>
      <c r="AF10970" s="3"/>
      <c r="AG10970" t="s">
        <v>1712</v>
      </c>
      <c r="AH10970" s="9" t="s">
        <v>4613</v>
      </c>
    </row>
    <row r="10971" spans="1:34" ht="10.95" customHeight="1" outlineLevel="1" x14ac:dyDescent="0.25">
      <c r="A10971" t="s">
        <v>1710</v>
      </c>
      <c r="C10971" s="3" t="s">
        <v>12986</v>
      </c>
      <c r="D10971" s="3" t="s">
        <v>4065</v>
      </c>
      <c r="E10971" s="9">
        <v>1961</v>
      </c>
      <c r="F10971" s="7" t="s">
        <v>2992</v>
      </c>
      <c r="G10971" s="7" t="s">
        <v>3832</v>
      </c>
      <c r="H10971" s="8" t="s">
        <v>5511</v>
      </c>
      <c r="I10971" s="8"/>
      <c r="J10971" s="19">
        <v>3</v>
      </c>
      <c r="K10971" s="19" t="s">
        <v>7738</v>
      </c>
      <c r="L10971" s="11"/>
      <c r="M10971" s="11"/>
      <c r="N10971" s="24"/>
      <c r="P10971" s="32"/>
      <c r="T10971" s="19"/>
      <c r="U10971" s="3" t="s">
        <v>5833</v>
      </c>
      <c r="X10971" t="str">
        <f t="shared" si="661"/>
        <v/>
      </c>
      <c r="Z10971" t="str">
        <f t="shared" si="662"/>
        <v/>
      </c>
      <c r="AB10971" s="9"/>
      <c r="AC10971" t="s">
        <v>5511</v>
      </c>
      <c r="AD10971">
        <f t="shared" si="660"/>
        <v>0</v>
      </c>
      <c r="AF10971" s="3"/>
      <c r="AG10971" t="s">
        <v>1712</v>
      </c>
      <c r="AH10971" s="9" t="s">
        <v>4925</v>
      </c>
    </row>
    <row r="10972" spans="1:34" ht="10.95" customHeight="1" outlineLevel="1" x14ac:dyDescent="0.25">
      <c r="A10972" t="s">
        <v>1710</v>
      </c>
      <c r="C10972" s="3" t="s">
        <v>12986</v>
      </c>
      <c r="D10972" s="3">
        <v>1362</v>
      </c>
      <c r="E10972" s="9">
        <v>1962</v>
      </c>
      <c r="F10972" s="7" t="s">
        <v>16776</v>
      </c>
      <c r="G10972" s="7" t="s">
        <v>5401</v>
      </c>
      <c r="H10972" s="8" t="s">
        <v>5511</v>
      </c>
      <c r="I10972" s="8" t="s">
        <v>16777</v>
      </c>
      <c r="J10972" s="19">
        <v>1</v>
      </c>
      <c r="K10972" s="19" t="s">
        <v>7736</v>
      </c>
      <c r="L10972" s="11">
        <v>5.4</v>
      </c>
      <c r="M10972" s="11"/>
      <c r="N10972" s="24"/>
      <c r="P10972" s="32"/>
      <c r="T10972" s="19"/>
      <c r="U10972" s="3" t="s">
        <v>3322</v>
      </c>
      <c r="X10972" t="str">
        <f t="shared" si="661"/>
        <v/>
      </c>
      <c r="Z10972">
        <f t="shared" si="662"/>
        <v>1</v>
      </c>
      <c r="AB10972" s="9"/>
      <c r="AC10972" t="s">
        <v>5511</v>
      </c>
      <c r="AD10972">
        <f t="shared" si="660"/>
        <v>0</v>
      </c>
      <c r="AF10972" s="3"/>
      <c r="AH10972" s="9"/>
    </row>
    <row r="10973" spans="1:34" ht="10.95" customHeight="1" outlineLevel="1" x14ac:dyDescent="0.25">
      <c r="A10973" t="s">
        <v>1710</v>
      </c>
      <c r="C10973" s="3" t="s">
        <v>12986</v>
      </c>
      <c r="D10973" s="3">
        <v>1373</v>
      </c>
      <c r="E10973" s="9">
        <v>1963</v>
      </c>
      <c r="F10973" s="7" t="s">
        <v>5282</v>
      </c>
      <c r="G10973" s="7" t="s">
        <v>5401</v>
      </c>
      <c r="H10973" s="8" t="s">
        <v>5511</v>
      </c>
      <c r="I10973" s="8" t="s">
        <v>16778</v>
      </c>
      <c r="J10973" s="19">
        <v>3</v>
      </c>
      <c r="K10973" s="19" t="s">
        <v>7736</v>
      </c>
      <c r="L10973" s="11">
        <v>0.2</v>
      </c>
      <c r="M10973" s="11"/>
      <c r="N10973" s="24"/>
      <c r="P10973" s="32"/>
      <c r="T10973" s="19"/>
      <c r="U10973" s="3"/>
      <c r="X10973" t="str">
        <f t="shared" si="661"/>
        <v/>
      </c>
      <c r="Z10973" t="str">
        <f t="shared" si="662"/>
        <v/>
      </c>
      <c r="AB10973" s="9"/>
      <c r="AC10973" t="s">
        <v>5511</v>
      </c>
      <c r="AD10973">
        <f t="shared" si="660"/>
        <v>0</v>
      </c>
      <c r="AF10973" s="3"/>
      <c r="AH10973" s="9"/>
    </row>
    <row r="10974" spans="1:34" ht="10.95" customHeight="1" outlineLevel="1" x14ac:dyDescent="0.25">
      <c r="A10974" t="s">
        <v>1710</v>
      </c>
      <c r="C10974" s="3" t="s">
        <v>12986</v>
      </c>
      <c r="D10974" s="3">
        <v>1422</v>
      </c>
      <c r="E10974" s="9">
        <v>1965</v>
      </c>
      <c r="F10974" s="7" t="s">
        <v>5142</v>
      </c>
      <c r="G10974" s="7" t="s">
        <v>5401</v>
      </c>
      <c r="H10974" s="8" t="s">
        <v>16780</v>
      </c>
      <c r="I10974" s="8" t="s">
        <v>16779</v>
      </c>
      <c r="J10974" s="19">
        <v>4</v>
      </c>
      <c r="K10974" s="19" t="s">
        <v>7736</v>
      </c>
      <c r="L10974" s="11">
        <v>8.4</v>
      </c>
      <c r="M10974" s="11"/>
      <c r="N10974" s="24"/>
      <c r="P10974" s="32"/>
      <c r="T10974" s="19"/>
      <c r="U10974" s="3"/>
      <c r="X10974" t="str">
        <f t="shared" si="661"/>
        <v/>
      </c>
      <c r="Z10974" t="str">
        <f t="shared" si="662"/>
        <v/>
      </c>
      <c r="AB10974" s="9"/>
      <c r="AC10974" t="s">
        <v>16780</v>
      </c>
      <c r="AD10974">
        <f t="shared" si="660"/>
        <v>0</v>
      </c>
      <c r="AF10974" s="3"/>
      <c r="AH10974" s="9"/>
    </row>
    <row r="10975" spans="1:34" ht="10.95" customHeight="1" outlineLevel="1" x14ac:dyDescent="0.25">
      <c r="A10975" t="s">
        <v>1710</v>
      </c>
      <c r="C10975" s="3" t="s">
        <v>12986</v>
      </c>
      <c r="D10975" s="3">
        <v>1543</v>
      </c>
      <c r="E10975" s="9">
        <v>1968</v>
      </c>
      <c r="F10975" s="7" t="s">
        <v>16781</v>
      </c>
      <c r="G10975" s="7" t="s">
        <v>5401</v>
      </c>
      <c r="H10975" s="8" t="s">
        <v>5511</v>
      </c>
      <c r="I10975" s="8" t="s">
        <v>5511</v>
      </c>
      <c r="J10975" s="19">
        <v>3</v>
      </c>
      <c r="K10975" s="19" t="s">
        <v>7736</v>
      </c>
      <c r="L10975" s="11">
        <v>12.5</v>
      </c>
      <c r="M10975" s="11"/>
      <c r="N10975" s="24"/>
      <c r="P10975" s="32"/>
      <c r="T10975" s="19"/>
      <c r="U10975" s="3"/>
      <c r="X10975" t="str">
        <f t="shared" si="661"/>
        <v/>
      </c>
      <c r="Z10975">
        <f t="shared" si="662"/>
        <v>1</v>
      </c>
      <c r="AB10975" s="9"/>
      <c r="AC10975" t="s">
        <v>5511</v>
      </c>
      <c r="AD10975">
        <f t="shared" si="660"/>
        <v>0</v>
      </c>
      <c r="AF10975" s="3"/>
      <c r="AH10975" s="9"/>
    </row>
    <row r="10976" spans="1:34" ht="10.95" customHeight="1" outlineLevel="1" x14ac:dyDescent="0.25">
      <c r="A10976" t="s">
        <v>1710</v>
      </c>
      <c r="C10976" s="3" t="s">
        <v>12986</v>
      </c>
      <c r="D10976" s="3">
        <v>1559</v>
      </c>
      <c r="E10976" s="9">
        <v>1969</v>
      </c>
      <c r="F10976" s="7" t="s">
        <v>5282</v>
      </c>
      <c r="G10976" s="7" t="s">
        <v>5150</v>
      </c>
      <c r="H10976" s="8" t="s">
        <v>1933</v>
      </c>
      <c r="I10976" s="8" t="s">
        <v>16782</v>
      </c>
      <c r="J10976" s="19">
        <v>1</v>
      </c>
      <c r="K10976" s="19" t="s">
        <v>7736</v>
      </c>
      <c r="L10976" s="11">
        <v>0.35</v>
      </c>
      <c r="M10976" s="11"/>
      <c r="N10976" s="24"/>
      <c r="P10976" s="32"/>
      <c r="T10976" s="19"/>
      <c r="U10976" s="3" t="s">
        <v>3323</v>
      </c>
      <c r="X10976" t="str">
        <f t="shared" si="661"/>
        <v/>
      </c>
      <c r="Z10976" t="str">
        <f t="shared" si="662"/>
        <v/>
      </c>
      <c r="AB10976" s="9"/>
      <c r="AC10976" t="s">
        <v>1933</v>
      </c>
      <c r="AD10976">
        <f t="shared" si="660"/>
        <v>0</v>
      </c>
      <c r="AF10976" s="3"/>
      <c r="AG10976" t="s">
        <v>1712</v>
      </c>
      <c r="AH10976" s="9" t="s">
        <v>4613</v>
      </c>
    </row>
    <row r="10977" spans="1:34" ht="10.95" customHeight="1" outlineLevel="1" x14ac:dyDescent="0.25">
      <c r="A10977" t="s">
        <v>1710</v>
      </c>
      <c r="C10977" s="3" t="s">
        <v>12986</v>
      </c>
      <c r="D10977" s="3">
        <v>1560</v>
      </c>
      <c r="E10977" s="9">
        <v>1969</v>
      </c>
      <c r="F10977" s="7" t="s">
        <v>1643</v>
      </c>
      <c r="G10977" s="7" t="s">
        <v>1279</v>
      </c>
      <c r="H10977" s="8" t="s">
        <v>1933</v>
      </c>
      <c r="I10977" s="8" t="s">
        <v>16782</v>
      </c>
      <c r="J10977" s="19">
        <v>1</v>
      </c>
      <c r="K10977" s="19" t="s">
        <v>7736</v>
      </c>
      <c r="L10977" s="11">
        <v>0.2</v>
      </c>
      <c r="M10977" s="11"/>
      <c r="N10977" s="24"/>
      <c r="P10977" s="32"/>
      <c r="T10977" s="19"/>
      <c r="U10977" s="3" t="s">
        <v>5151</v>
      </c>
      <c r="X10977" t="str">
        <f t="shared" si="661"/>
        <v/>
      </c>
      <c r="Z10977" t="str">
        <f t="shared" si="662"/>
        <v/>
      </c>
      <c r="AB10977" s="9"/>
      <c r="AC10977" t="s">
        <v>1933</v>
      </c>
      <c r="AD10977">
        <f t="shared" si="660"/>
        <v>0</v>
      </c>
      <c r="AF10977" s="3"/>
      <c r="AG10977" t="s">
        <v>1712</v>
      </c>
      <c r="AH10977" s="9" t="s">
        <v>4613</v>
      </c>
    </row>
    <row r="10978" spans="1:34" ht="10.95" customHeight="1" outlineLevel="1" x14ac:dyDescent="0.25">
      <c r="A10978" t="s">
        <v>1710</v>
      </c>
      <c r="C10978" s="3" t="s">
        <v>12986</v>
      </c>
      <c r="D10978" s="3">
        <v>1561</v>
      </c>
      <c r="E10978" s="9">
        <v>1969</v>
      </c>
      <c r="F10978" s="7" t="s">
        <v>3776</v>
      </c>
      <c r="G10978" s="7" t="s">
        <v>1281</v>
      </c>
      <c r="H10978" s="8" t="s">
        <v>1933</v>
      </c>
      <c r="I10978" s="8" t="s">
        <v>16782</v>
      </c>
      <c r="J10978" s="19">
        <v>1</v>
      </c>
      <c r="K10978" s="19" t="s">
        <v>7736</v>
      </c>
      <c r="L10978" s="11">
        <v>0.2</v>
      </c>
      <c r="M10978" s="11"/>
      <c r="N10978" s="24"/>
      <c r="P10978" s="32"/>
      <c r="R10978">
        <v>1</v>
      </c>
      <c r="S10978">
        <v>1</v>
      </c>
      <c r="T10978" s="19"/>
      <c r="U10978" s="3" t="s">
        <v>1280</v>
      </c>
      <c r="X10978" t="str">
        <f t="shared" si="661"/>
        <v/>
      </c>
      <c r="Z10978" t="str">
        <f t="shared" si="662"/>
        <v/>
      </c>
      <c r="AB10978" s="9"/>
      <c r="AC10978" t="s">
        <v>1933</v>
      </c>
      <c r="AD10978">
        <f t="shared" si="660"/>
        <v>0</v>
      </c>
      <c r="AF10978" s="3"/>
      <c r="AG10978" t="s">
        <v>1712</v>
      </c>
      <c r="AH10978" s="9" t="s">
        <v>4613</v>
      </c>
    </row>
    <row r="10979" spans="1:34" ht="10.95" customHeight="1" outlineLevel="1" x14ac:dyDescent="0.25">
      <c r="A10979" t="s">
        <v>1710</v>
      </c>
      <c r="C10979" s="3" t="s">
        <v>12986</v>
      </c>
      <c r="D10979" s="3">
        <v>1562</v>
      </c>
      <c r="E10979" s="9">
        <v>1969</v>
      </c>
      <c r="F10979" s="7" t="s">
        <v>5306</v>
      </c>
      <c r="G10979" s="7" t="s">
        <v>2180</v>
      </c>
      <c r="H10979" s="8" t="s">
        <v>1933</v>
      </c>
      <c r="I10979" s="8" t="s">
        <v>16782</v>
      </c>
      <c r="J10979" s="19">
        <v>1</v>
      </c>
      <c r="K10979" s="19" t="s">
        <v>7736</v>
      </c>
      <c r="L10979" s="11">
        <v>0.35</v>
      </c>
      <c r="M10979" s="11"/>
      <c r="N10979" s="24"/>
      <c r="P10979" s="32"/>
      <c r="T10979" s="19"/>
      <c r="U10979" s="3" t="s">
        <v>1282</v>
      </c>
      <c r="X10979" t="str">
        <f t="shared" si="661"/>
        <v/>
      </c>
      <c r="Z10979" t="str">
        <f t="shared" si="662"/>
        <v/>
      </c>
      <c r="AB10979" s="9"/>
      <c r="AC10979" t="s">
        <v>1933</v>
      </c>
      <c r="AD10979">
        <f t="shared" si="660"/>
        <v>0</v>
      </c>
      <c r="AF10979" s="3"/>
      <c r="AG10979" t="s">
        <v>1712</v>
      </c>
      <c r="AH10979" s="9" t="s">
        <v>4613</v>
      </c>
    </row>
    <row r="10980" spans="1:34" ht="10.95" customHeight="1" outlineLevel="1" x14ac:dyDescent="0.25">
      <c r="A10980" t="s">
        <v>1710</v>
      </c>
      <c r="C10980" s="3" t="s">
        <v>12986</v>
      </c>
      <c r="D10980" s="3">
        <v>1563</v>
      </c>
      <c r="E10980" s="9">
        <v>1969</v>
      </c>
      <c r="F10980" s="7" t="s">
        <v>2679</v>
      </c>
      <c r="G10980" s="7" t="s">
        <v>6109</v>
      </c>
      <c r="H10980" s="8" t="s">
        <v>1933</v>
      </c>
      <c r="I10980" s="8" t="s">
        <v>16782</v>
      </c>
      <c r="J10980" s="19">
        <v>1</v>
      </c>
      <c r="K10980" s="19" t="s">
        <v>7736</v>
      </c>
      <c r="L10980" s="11">
        <v>0.35</v>
      </c>
      <c r="M10980" s="11"/>
      <c r="N10980" s="24"/>
      <c r="P10980" s="32"/>
      <c r="T10980" s="19"/>
      <c r="U10980" s="3" t="s">
        <v>2181</v>
      </c>
      <c r="X10980" t="str">
        <f t="shared" si="661"/>
        <v/>
      </c>
      <c r="Z10980" t="str">
        <f t="shared" si="662"/>
        <v/>
      </c>
      <c r="AB10980" s="9"/>
      <c r="AC10980" t="s">
        <v>1933</v>
      </c>
      <c r="AD10980">
        <f t="shared" si="660"/>
        <v>0</v>
      </c>
      <c r="AF10980" s="3"/>
      <c r="AG10980" t="s">
        <v>1712</v>
      </c>
      <c r="AH10980" s="9" t="s">
        <v>4613</v>
      </c>
    </row>
    <row r="10981" spans="1:34" ht="10.95" customHeight="1" outlineLevel="1" x14ac:dyDescent="0.25">
      <c r="A10981" t="s">
        <v>1710</v>
      </c>
      <c r="C10981" s="3" t="s">
        <v>12986</v>
      </c>
      <c r="D10981" s="3">
        <v>1564</v>
      </c>
      <c r="E10981" s="9">
        <v>1969</v>
      </c>
      <c r="F10981" s="7" t="s">
        <v>16783</v>
      </c>
      <c r="G10981" s="7" t="s">
        <v>5401</v>
      </c>
      <c r="H10981" s="8" t="s">
        <v>1933</v>
      </c>
      <c r="I10981" s="8" t="s">
        <v>16782</v>
      </c>
      <c r="J10981" s="19">
        <v>1</v>
      </c>
      <c r="K10981" s="19" t="s">
        <v>7736</v>
      </c>
      <c r="L10981" s="11">
        <v>3</v>
      </c>
      <c r="M10981" s="11"/>
      <c r="N10981" s="24"/>
      <c r="P10981" s="32"/>
      <c r="T10981" s="19"/>
      <c r="U10981" s="3" t="s">
        <v>6110</v>
      </c>
      <c r="X10981" t="str">
        <f t="shared" si="661"/>
        <v/>
      </c>
      <c r="Z10981">
        <f t="shared" si="662"/>
        <v>1</v>
      </c>
      <c r="AB10981" s="9"/>
      <c r="AC10981" t="s">
        <v>1933</v>
      </c>
      <c r="AD10981">
        <f t="shared" si="660"/>
        <v>0</v>
      </c>
      <c r="AF10981" s="3"/>
      <c r="AG10981" t="s">
        <v>1712</v>
      </c>
      <c r="AH10981" s="9" t="s">
        <v>4925</v>
      </c>
    </row>
    <row r="10982" spans="1:34" ht="10.95" customHeight="1" outlineLevel="1" x14ac:dyDescent="0.25">
      <c r="A10982" t="s">
        <v>1710</v>
      </c>
      <c r="C10982" s="3" t="s">
        <v>12986</v>
      </c>
      <c r="D10982" s="3">
        <v>1573</v>
      </c>
      <c r="E10982" s="9">
        <v>1969</v>
      </c>
      <c r="F10982" s="7" t="s">
        <v>16784</v>
      </c>
      <c r="G10982" s="7" t="s">
        <v>5401</v>
      </c>
      <c r="H10982" s="8" t="s">
        <v>16780</v>
      </c>
      <c r="I10982" s="8" t="s">
        <v>16785</v>
      </c>
      <c r="J10982" s="19">
        <v>4</v>
      </c>
      <c r="K10982" s="19" t="s">
        <v>7736</v>
      </c>
      <c r="L10982" s="11">
        <v>0.9</v>
      </c>
      <c r="M10982" s="11"/>
      <c r="N10982" s="24"/>
      <c r="P10982" s="32"/>
      <c r="T10982" s="19"/>
      <c r="U10982" s="3"/>
      <c r="X10982" t="str">
        <f t="shared" si="661"/>
        <v/>
      </c>
      <c r="Z10982" t="str">
        <f t="shared" si="662"/>
        <v/>
      </c>
      <c r="AB10982" s="9"/>
      <c r="AC10982" t="s">
        <v>16780</v>
      </c>
      <c r="AD10982">
        <f t="shared" si="660"/>
        <v>0</v>
      </c>
      <c r="AF10982" s="3"/>
      <c r="AH10982" s="9"/>
    </row>
    <row r="10983" spans="1:34" ht="10.95" customHeight="1" outlineLevel="1" x14ac:dyDescent="0.25">
      <c r="A10983" t="s">
        <v>1710</v>
      </c>
      <c r="C10983" s="3" t="s">
        <v>12986</v>
      </c>
      <c r="D10983" s="3">
        <v>1617</v>
      </c>
      <c r="E10983" s="9">
        <v>1970</v>
      </c>
      <c r="F10983" s="7" t="s">
        <v>5143</v>
      </c>
      <c r="G10983" s="7" t="s">
        <v>5401</v>
      </c>
      <c r="H10983" s="8" t="s">
        <v>5402</v>
      </c>
      <c r="I10983" s="8" t="s">
        <v>16786</v>
      </c>
      <c r="J10983" s="19">
        <v>1</v>
      </c>
      <c r="K10983" s="19" t="s">
        <v>7736</v>
      </c>
      <c r="L10983" s="11">
        <v>1.4</v>
      </c>
      <c r="M10983" s="11"/>
      <c r="N10983" s="24"/>
      <c r="P10983" s="32"/>
      <c r="T10983" s="19"/>
      <c r="U10983" s="3" t="s">
        <v>2171</v>
      </c>
      <c r="X10983" t="str">
        <f t="shared" si="661"/>
        <v/>
      </c>
      <c r="Z10983" t="str">
        <f t="shared" si="662"/>
        <v/>
      </c>
      <c r="AB10983" s="9"/>
      <c r="AC10983" t="s">
        <v>5402</v>
      </c>
      <c r="AD10983">
        <f t="shared" si="660"/>
        <v>1</v>
      </c>
      <c r="AF10983" s="3"/>
      <c r="AG10983" t="s">
        <v>4924</v>
      </c>
      <c r="AH10983" s="9" t="s">
        <v>4613</v>
      </c>
    </row>
    <row r="10984" spans="1:34" ht="10.95" customHeight="1" outlineLevel="1" x14ac:dyDescent="0.25">
      <c r="A10984" t="s">
        <v>1710</v>
      </c>
      <c r="C10984" s="3" t="s">
        <v>12986</v>
      </c>
      <c r="D10984" s="3">
        <v>1618</v>
      </c>
      <c r="E10984" s="9">
        <v>1970</v>
      </c>
      <c r="F10984" s="7" t="s">
        <v>5282</v>
      </c>
      <c r="G10984" s="7" t="s">
        <v>5401</v>
      </c>
      <c r="H10984" s="8" t="s">
        <v>5402</v>
      </c>
      <c r="I10984" s="8" t="s">
        <v>16786</v>
      </c>
      <c r="J10984" s="19">
        <v>1</v>
      </c>
      <c r="K10984" s="19" t="s">
        <v>7736</v>
      </c>
      <c r="L10984" s="11">
        <v>1.4</v>
      </c>
      <c r="M10984" s="11"/>
      <c r="N10984" s="24"/>
      <c r="P10984" s="32"/>
      <c r="T10984" s="19"/>
      <c r="U10984" s="3" t="s">
        <v>2172</v>
      </c>
      <c r="X10984" t="str">
        <f t="shared" si="661"/>
        <v/>
      </c>
      <c r="Z10984" t="str">
        <f t="shared" si="662"/>
        <v/>
      </c>
      <c r="AB10984" s="9"/>
      <c r="AC10984" t="s">
        <v>5402</v>
      </c>
      <c r="AD10984">
        <f t="shared" si="660"/>
        <v>1</v>
      </c>
      <c r="AF10984" s="3"/>
      <c r="AG10984" t="s">
        <v>4924</v>
      </c>
      <c r="AH10984" s="9" t="s">
        <v>4613</v>
      </c>
    </row>
    <row r="10985" spans="1:34" ht="10.95" customHeight="1" outlineLevel="1" x14ac:dyDescent="0.25">
      <c r="A10985" t="s">
        <v>1710</v>
      </c>
      <c r="C10985" s="3" t="s">
        <v>12986</v>
      </c>
      <c r="D10985" s="3">
        <v>1619</v>
      </c>
      <c r="E10985" s="9">
        <v>1970</v>
      </c>
      <c r="F10985" s="7" t="s">
        <v>1643</v>
      </c>
      <c r="G10985" s="7" t="s">
        <v>5401</v>
      </c>
      <c r="H10985" s="8" t="s">
        <v>5402</v>
      </c>
      <c r="I10985" s="8" t="s">
        <v>16786</v>
      </c>
      <c r="J10985" s="19">
        <v>1</v>
      </c>
      <c r="K10985" s="19" t="s">
        <v>7736</v>
      </c>
      <c r="L10985" s="11">
        <v>0.2</v>
      </c>
      <c r="M10985" s="11"/>
      <c r="N10985" s="24"/>
      <c r="P10985" s="32"/>
      <c r="T10985" s="19"/>
      <c r="U10985" s="3" t="s">
        <v>2173</v>
      </c>
      <c r="X10985" t="str">
        <f t="shared" si="661"/>
        <v/>
      </c>
      <c r="Z10985" t="str">
        <f t="shared" si="662"/>
        <v/>
      </c>
      <c r="AB10985" s="9"/>
      <c r="AC10985" t="s">
        <v>5402</v>
      </c>
      <c r="AD10985">
        <f t="shared" si="660"/>
        <v>1</v>
      </c>
      <c r="AF10985" s="3"/>
      <c r="AG10985" t="s">
        <v>4924</v>
      </c>
      <c r="AH10985" s="9" t="s">
        <v>4613</v>
      </c>
    </row>
    <row r="10986" spans="1:34" ht="10.95" customHeight="1" outlineLevel="1" x14ac:dyDescent="0.25">
      <c r="A10986" t="s">
        <v>1710</v>
      </c>
      <c r="C10986" s="3" t="s">
        <v>12986</v>
      </c>
      <c r="D10986" s="3">
        <v>1620</v>
      </c>
      <c r="E10986" s="9">
        <v>1970</v>
      </c>
      <c r="F10986" s="7" t="s">
        <v>3776</v>
      </c>
      <c r="G10986" s="7" t="s">
        <v>5401</v>
      </c>
      <c r="H10986" s="8" t="s">
        <v>5402</v>
      </c>
      <c r="I10986" s="8" t="s">
        <v>16786</v>
      </c>
      <c r="J10986" s="19">
        <v>1</v>
      </c>
      <c r="K10986" s="19" t="s">
        <v>7736</v>
      </c>
      <c r="L10986" s="11">
        <v>0.5</v>
      </c>
      <c r="M10986" s="11"/>
      <c r="N10986" s="24"/>
      <c r="P10986" s="32"/>
      <c r="T10986" s="19"/>
      <c r="U10986" s="3" t="s">
        <v>2174</v>
      </c>
      <c r="X10986" t="str">
        <f t="shared" si="661"/>
        <v/>
      </c>
      <c r="Z10986" t="str">
        <f t="shared" si="662"/>
        <v/>
      </c>
      <c r="AB10986" s="9"/>
      <c r="AC10986" t="s">
        <v>5402</v>
      </c>
      <c r="AD10986">
        <f t="shared" si="660"/>
        <v>1</v>
      </c>
      <c r="AF10986" s="3"/>
      <c r="AG10986" t="s">
        <v>4924</v>
      </c>
      <c r="AH10986" s="9" t="s">
        <v>4613</v>
      </c>
    </row>
    <row r="10987" spans="1:34" ht="10.95" customHeight="1" outlineLevel="1" x14ac:dyDescent="0.25">
      <c r="A10987" t="s">
        <v>1710</v>
      </c>
      <c r="C10987" s="3" t="s">
        <v>12986</v>
      </c>
      <c r="D10987" s="3">
        <v>1621</v>
      </c>
      <c r="E10987" s="9">
        <v>1970</v>
      </c>
      <c r="F10987" s="7" t="s">
        <v>2176</v>
      </c>
      <c r="G10987" s="7" t="s">
        <v>5401</v>
      </c>
      <c r="H10987" s="8" t="s">
        <v>5402</v>
      </c>
      <c r="I10987" s="8" t="s">
        <v>16786</v>
      </c>
      <c r="J10987" s="19">
        <v>1</v>
      </c>
      <c r="K10987" s="19" t="s">
        <v>7736</v>
      </c>
      <c r="L10987" s="11">
        <v>0.4</v>
      </c>
      <c r="M10987" s="11"/>
      <c r="N10987" s="24"/>
      <c r="P10987" s="32"/>
      <c r="R10987">
        <v>1</v>
      </c>
      <c r="S10987">
        <v>1</v>
      </c>
      <c r="T10987" s="19"/>
      <c r="U10987" s="3" t="s">
        <v>2175</v>
      </c>
      <c r="X10987" t="str">
        <f t="shared" si="661"/>
        <v/>
      </c>
      <c r="Z10987" t="str">
        <f t="shared" si="662"/>
        <v/>
      </c>
      <c r="AB10987" s="9"/>
      <c r="AC10987" t="s">
        <v>5402</v>
      </c>
      <c r="AD10987">
        <f t="shared" si="660"/>
        <v>1</v>
      </c>
      <c r="AF10987" s="3"/>
      <c r="AG10987" t="s">
        <v>4924</v>
      </c>
      <c r="AH10987" s="9" t="s">
        <v>4613</v>
      </c>
    </row>
    <row r="10988" spans="1:34" ht="10.95" customHeight="1" outlineLevel="1" x14ac:dyDescent="0.25">
      <c r="A10988" t="s">
        <v>1710</v>
      </c>
      <c r="C10988" s="3" t="s">
        <v>12986</v>
      </c>
      <c r="D10988" s="3">
        <v>1622</v>
      </c>
      <c r="E10988" s="9">
        <v>1970</v>
      </c>
      <c r="F10988" s="7" t="s">
        <v>286</v>
      </c>
      <c r="G10988" s="7" t="s">
        <v>5401</v>
      </c>
      <c r="H10988" s="8" t="s">
        <v>5402</v>
      </c>
      <c r="I10988" s="8" t="s">
        <v>16786</v>
      </c>
      <c r="J10988" s="19">
        <v>1</v>
      </c>
      <c r="K10988" s="19" t="s">
        <v>7736</v>
      </c>
      <c r="L10988" s="11">
        <v>1.4</v>
      </c>
      <c r="M10988" s="11"/>
      <c r="N10988" s="24"/>
      <c r="P10988" s="32"/>
      <c r="T10988" s="19"/>
      <c r="U10988" s="3" t="s">
        <v>2177</v>
      </c>
      <c r="X10988" t="str">
        <f t="shared" si="661"/>
        <v/>
      </c>
      <c r="Z10988" t="str">
        <f t="shared" si="662"/>
        <v/>
      </c>
      <c r="AB10988" s="9"/>
      <c r="AC10988" t="s">
        <v>5402</v>
      </c>
      <c r="AD10988">
        <f t="shared" si="660"/>
        <v>1</v>
      </c>
      <c r="AF10988" s="3"/>
      <c r="AG10988" t="s">
        <v>4924</v>
      </c>
      <c r="AH10988" s="9" t="s">
        <v>4613</v>
      </c>
    </row>
    <row r="10989" spans="1:34" ht="10.95" customHeight="1" outlineLevel="1" x14ac:dyDescent="0.25">
      <c r="A10989" t="s">
        <v>1710</v>
      </c>
      <c r="C10989" s="3" t="s">
        <v>12986</v>
      </c>
      <c r="D10989" s="3">
        <v>1623</v>
      </c>
      <c r="E10989" s="9">
        <v>1970</v>
      </c>
      <c r="F10989" s="7" t="s">
        <v>16787</v>
      </c>
      <c r="G10989" s="7" t="s">
        <v>5401</v>
      </c>
      <c r="H10989" s="8" t="s">
        <v>5402</v>
      </c>
      <c r="I10989" s="8" t="s">
        <v>16786</v>
      </c>
      <c r="J10989" s="19">
        <v>3</v>
      </c>
      <c r="K10989" s="19" t="s">
        <v>7736</v>
      </c>
      <c r="L10989" s="11">
        <v>2.2000000000000002</v>
      </c>
      <c r="M10989" s="11"/>
      <c r="N10989" s="24"/>
      <c r="P10989" s="32"/>
      <c r="T10989" s="19"/>
      <c r="U10989" s="3" t="s">
        <v>2178</v>
      </c>
      <c r="X10989" t="str">
        <f t="shared" si="661"/>
        <v/>
      </c>
      <c r="Z10989">
        <f t="shared" si="662"/>
        <v>1</v>
      </c>
      <c r="AB10989" s="9"/>
      <c r="AC10989" t="s">
        <v>5402</v>
      </c>
      <c r="AD10989">
        <f t="shared" si="660"/>
        <v>1</v>
      </c>
      <c r="AF10989" s="3"/>
      <c r="AG10989" t="s">
        <v>4924</v>
      </c>
      <c r="AH10989" s="9" t="s">
        <v>4925</v>
      </c>
    </row>
    <row r="10990" spans="1:34" ht="10.95" customHeight="1" outlineLevel="1" x14ac:dyDescent="0.25">
      <c r="A10990" t="s">
        <v>1710</v>
      </c>
      <c r="C10990" s="3" t="s">
        <v>12986</v>
      </c>
      <c r="D10990" s="3">
        <v>1829</v>
      </c>
      <c r="E10990" s="9">
        <v>1974</v>
      </c>
      <c r="F10990" s="7" t="s">
        <v>3220</v>
      </c>
      <c r="G10990" s="7" t="s">
        <v>5401</v>
      </c>
      <c r="H10990" s="8" t="s">
        <v>16788</v>
      </c>
      <c r="I10990" s="8" t="s">
        <v>16789</v>
      </c>
      <c r="J10990" s="19">
        <v>4</v>
      </c>
      <c r="K10990" s="19" t="s">
        <v>7736</v>
      </c>
      <c r="L10990" s="11">
        <v>0.5</v>
      </c>
      <c r="M10990" s="11"/>
      <c r="N10990" s="24"/>
      <c r="P10990" s="32"/>
      <c r="S10990">
        <v>1</v>
      </c>
      <c r="T10990" s="19"/>
      <c r="U10990" s="3"/>
      <c r="X10990" t="str">
        <f t="shared" si="661"/>
        <v/>
      </c>
      <c r="Z10990" t="str">
        <f t="shared" si="662"/>
        <v/>
      </c>
      <c r="AB10990" s="9"/>
      <c r="AC10990" t="s">
        <v>16788</v>
      </c>
      <c r="AD10990">
        <f t="shared" si="660"/>
        <v>0</v>
      </c>
      <c r="AF10990" s="3"/>
      <c r="AH10990" s="9"/>
    </row>
    <row r="10991" spans="1:34" ht="10.95" customHeight="1" outlineLevel="1" x14ac:dyDescent="0.25">
      <c r="A10991" t="s">
        <v>1710</v>
      </c>
      <c r="C10991" s="3" t="s">
        <v>12986</v>
      </c>
      <c r="D10991" s="3">
        <v>1839</v>
      </c>
      <c r="E10991" s="9">
        <v>1974</v>
      </c>
      <c r="F10991" s="7" t="s">
        <v>184</v>
      </c>
      <c r="G10991" s="7" t="s">
        <v>5401</v>
      </c>
      <c r="H10991" s="8" t="s">
        <v>17027</v>
      </c>
      <c r="I10991" s="8" t="s">
        <v>8246</v>
      </c>
      <c r="J10991" s="19">
        <v>1</v>
      </c>
      <c r="K10991" s="19" t="s">
        <v>7736</v>
      </c>
      <c r="L10991" s="11">
        <v>0.4</v>
      </c>
      <c r="M10991" s="11"/>
      <c r="N10991" s="24"/>
      <c r="P10991" s="32"/>
      <c r="R10991">
        <v>1</v>
      </c>
      <c r="S10991">
        <v>1</v>
      </c>
      <c r="T10991" s="19"/>
      <c r="U10991" s="3">
        <v>941</v>
      </c>
      <c r="X10991" t="str">
        <f t="shared" si="661"/>
        <v/>
      </c>
      <c r="Z10991" t="str">
        <f t="shared" si="662"/>
        <v/>
      </c>
      <c r="AB10991" s="9"/>
      <c r="AC10991" t="s">
        <v>17027</v>
      </c>
      <c r="AD10991">
        <f t="shared" si="660"/>
        <v>0</v>
      </c>
      <c r="AF10991" s="3"/>
      <c r="AG10991" t="s">
        <v>1712</v>
      </c>
      <c r="AH10991" s="9"/>
    </row>
    <row r="10992" spans="1:34" ht="10.95" customHeight="1" outlineLevel="1" x14ac:dyDescent="0.25">
      <c r="A10992" t="s">
        <v>1710</v>
      </c>
      <c r="C10992" s="3" t="s">
        <v>12986</v>
      </c>
      <c r="D10992" s="3">
        <v>1847</v>
      </c>
      <c r="E10992" s="9">
        <v>1974</v>
      </c>
      <c r="F10992" s="7" t="s">
        <v>3944</v>
      </c>
      <c r="G10992" s="7" t="s">
        <v>5401</v>
      </c>
      <c r="H10992" s="8" t="s">
        <v>17027</v>
      </c>
      <c r="I10992" s="8" t="s">
        <v>17028</v>
      </c>
      <c r="J10992" s="19">
        <v>1</v>
      </c>
      <c r="K10992" s="19" t="s">
        <v>20093</v>
      </c>
      <c r="L10992" s="11"/>
      <c r="M10992" s="11"/>
      <c r="N10992" s="24"/>
      <c r="P10992" s="32"/>
      <c r="T10992" s="19"/>
      <c r="U10992" s="3"/>
      <c r="X10992" t="str">
        <f t="shared" si="661"/>
        <v/>
      </c>
      <c r="Z10992" t="str">
        <f t="shared" si="662"/>
        <v/>
      </c>
      <c r="AB10992" s="9"/>
      <c r="AC10992" t="s">
        <v>17027</v>
      </c>
      <c r="AD10992">
        <f t="shared" si="660"/>
        <v>0</v>
      </c>
      <c r="AF10992" s="3"/>
      <c r="AH10992" s="9"/>
    </row>
    <row r="10993" spans="1:34" ht="10.95" customHeight="1" outlineLevel="1" x14ac:dyDescent="0.25">
      <c r="A10993" t="s">
        <v>1710</v>
      </c>
      <c r="C10993" s="3" t="s">
        <v>12986</v>
      </c>
      <c r="D10993" s="3" t="s">
        <v>17029</v>
      </c>
      <c r="E10993" s="9">
        <v>1974</v>
      </c>
      <c r="F10993" s="7" t="s">
        <v>3784</v>
      </c>
      <c r="G10993" s="7" t="s">
        <v>5401</v>
      </c>
      <c r="H10993" s="8" t="s">
        <v>17027</v>
      </c>
      <c r="I10993" s="8" t="s">
        <v>17028</v>
      </c>
      <c r="J10993" s="19">
        <v>1</v>
      </c>
      <c r="K10993" s="19" t="s">
        <v>7736</v>
      </c>
      <c r="L10993" s="11">
        <v>6.5</v>
      </c>
      <c r="M10993" s="11"/>
      <c r="N10993" s="24"/>
      <c r="P10993" s="32"/>
      <c r="T10993" s="19"/>
      <c r="U10993" s="3" t="s">
        <v>6732</v>
      </c>
      <c r="X10993" t="str">
        <f t="shared" si="661"/>
        <v/>
      </c>
      <c r="Z10993" t="str">
        <f t="shared" si="662"/>
        <v/>
      </c>
      <c r="AB10993" s="9"/>
      <c r="AC10993" t="s">
        <v>17027</v>
      </c>
      <c r="AD10993">
        <f t="shared" si="660"/>
        <v>0</v>
      </c>
      <c r="AF10993" s="3"/>
      <c r="AG10993" t="s">
        <v>1712</v>
      </c>
      <c r="AH10993" s="9" t="s">
        <v>4925</v>
      </c>
    </row>
    <row r="10994" spans="1:34" ht="10.95" customHeight="1" outlineLevel="1" x14ac:dyDescent="0.25">
      <c r="A10994" t="s">
        <v>1710</v>
      </c>
      <c r="C10994" s="3" t="s">
        <v>12986</v>
      </c>
      <c r="D10994" s="3">
        <v>2050</v>
      </c>
      <c r="E10994" s="9">
        <v>1977</v>
      </c>
      <c r="F10994" s="7" t="s">
        <v>1422</v>
      </c>
      <c r="G10994" s="7" t="s">
        <v>5401</v>
      </c>
      <c r="H10994" s="8" t="s">
        <v>17031</v>
      </c>
      <c r="I10994" s="8" t="s">
        <v>17030</v>
      </c>
      <c r="J10994" s="19">
        <v>1</v>
      </c>
      <c r="K10994" s="19" t="s">
        <v>7736</v>
      </c>
      <c r="L10994" s="11">
        <v>2</v>
      </c>
      <c r="M10994" s="11"/>
      <c r="N10994" s="24"/>
      <c r="P10994" s="32"/>
      <c r="T10994" s="19"/>
      <c r="U10994" s="3" t="s">
        <v>2589</v>
      </c>
      <c r="X10994" t="str">
        <f t="shared" si="661"/>
        <v/>
      </c>
      <c r="Z10994" t="str">
        <f t="shared" si="662"/>
        <v/>
      </c>
      <c r="AB10994" s="9"/>
      <c r="AC10994" t="s">
        <v>17031</v>
      </c>
      <c r="AD10994">
        <f t="shared" si="660"/>
        <v>0</v>
      </c>
      <c r="AF10994" s="3"/>
      <c r="AG10994" t="s">
        <v>1712</v>
      </c>
      <c r="AH10994" s="9" t="s">
        <v>4925</v>
      </c>
    </row>
    <row r="10995" spans="1:34" ht="10.95" customHeight="1" outlineLevel="1" x14ac:dyDescent="0.25">
      <c r="A10995" t="s">
        <v>1710</v>
      </c>
      <c r="C10995" s="3" t="s">
        <v>12986</v>
      </c>
      <c r="D10995" s="3">
        <v>2117</v>
      </c>
      <c r="E10995" s="9">
        <v>1978</v>
      </c>
      <c r="F10995" s="7" t="s">
        <v>5142</v>
      </c>
      <c r="G10995" s="7" t="s">
        <v>5401</v>
      </c>
      <c r="H10995" s="8" t="s">
        <v>5673</v>
      </c>
      <c r="I10995" s="8" t="s">
        <v>16792</v>
      </c>
      <c r="J10995" s="19">
        <v>1</v>
      </c>
      <c r="K10995" s="19" t="s">
        <v>7736</v>
      </c>
      <c r="L10995" s="11">
        <v>0.15</v>
      </c>
      <c r="M10995" s="11"/>
      <c r="N10995" s="24"/>
      <c r="P10995" s="32"/>
      <c r="R10995">
        <v>1</v>
      </c>
      <c r="S10995">
        <v>1</v>
      </c>
      <c r="T10995" s="19"/>
      <c r="U10995" s="3">
        <v>1097</v>
      </c>
      <c r="X10995" t="str">
        <f t="shared" si="661"/>
        <v/>
      </c>
      <c r="Z10995" t="str">
        <f t="shared" si="662"/>
        <v/>
      </c>
      <c r="AB10995" s="9"/>
      <c r="AC10995" t="s">
        <v>5673</v>
      </c>
      <c r="AD10995">
        <f t="shared" si="660"/>
        <v>0</v>
      </c>
      <c r="AF10995" s="3"/>
      <c r="AG10995" t="s">
        <v>5674</v>
      </c>
      <c r="AH10995" s="9" t="s">
        <v>4613</v>
      </c>
    </row>
    <row r="10996" spans="1:34" ht="10.95" customHeight="1" outlineLevel="1" x14ac:dyDescent="0.25">
      <c r="A10996" t="s">
        <v>1710</v>
      </c>
      <c r="C10996" s="3" t="s">
        <v>12986</v>
      </c>
      <c r="D10996" s="3">
        <v>2116</v>
      </c>
      <c r="E10996" s="9">
        <v>1978</v>
      </c>
      <c r="F10996" s="7" t="s">
        <v>5142</v>
      </c>
      <c r="G10996" s="7" t="s">
        <v>5401</v>
      </c>
      <c r="H10996" s="8" t="s">
        <v>5675</v>
      </c>
      <c r="I10996" s="8" t="s">
        <v>16792</v>
      </c>
      <c r="J10996" s="19">
        <v>2</v>
      </c>
      <c r="K10996" s="19" t="s">
        <v>7736</v>
      </c>
      <c r="L10996" s="11">
        <v>0.15</v>
      </c>
      <c r="M10996" s="11"/>
      <c r="N10996" s="24"/>
      <c r="P10996" s="32"/>
      <c r="T10996" s="19"/>
      <c r="U10996" s="3">
        <v>1098</v>
      </c>
      <c r="X10996" t="str">
        <f t="shared" si="661"/>
        <v/>
      </c>
      <c r="Z10996" t="str">
        <f t="shared" si="662"/>
        <v/>
      </c>
      <c r="AB10996" s="9"/>
      <c r="AC10996" t="s">
        <v>5675</v>
      </c>
      <c r="AD10996">
        <f t="shared" si="660"/>
        <v>0</v>
      </c>
      <c r="AF10996" s="3"/>
      <c r="AG10996" t="s">
        <v>5676</v>
      </c>
      <c r="AH10996" s="9" t="s">
        <v>4613</v>
      </c>
    </row>
    <row r="10997" spans="1:34" ht="10.95" customHeight="1" outlineLevel="1" x14ac:dyDescent="0.25">
      <c r="A10997" t="s">
        <v>1710</v>
      </c>
      <c r="C10997" s="3" t="s">
        <v>12986</v>
      </c>
      <c r="D10997" s="3" t="s">
        <v>16790</v>
      </c>
      <c r="E10997" s="9">
        <v>1978</v>
      </c>
      <c r="F10997" s="7" t="s">
        <v>4880</v>
      </c>
      <c r="G10997" s="7" t="s">
        <v>5401</v>
      </c>
      <c r="H10997" s="8" t="s">
        <v>1930</v>
      </c>
      <c r="I10997" s="8" t="s">
        <v>16792</v>
      </c>
      <c r="J10997" s="19">
        <v>1</v>
      </c>
      <c r="K10997" s="19" t="s">
        <v>7736</v>
      </c>
      <c r="L10997" s="11">
        <v>0.15</v>
      </c>
      <c r="M10997" s="11"/>
      <c r="N10997" s="24"/>
      <c r="P10997" s="32"/>
      <c r="T10997" s="19"/>
      <c r="U10997" s="3" t="s">
        <v>5677</v>
      </c>
      <c r="W10997" t="s">
        <v>7738</v>
      </c>
      <c r="X10997" t="str">
        <f t="shared" si="661"/>
        <v/>
      </c>
      <c r="Z10997" t="str">
        <f t="shared" si="662"/>
        <v/>
      </c>
      <c r="AB10997" s="9"/>
      <c r="AC10997" t="s">
        <v>1930</v>
      </c>
      <c r="AD10997">
        <f t="shared" si="660"/>
        <v>0</v>
      </c>
      <c r="AF10997" s="3"/>
      <c r="AG10997" t="s">
        <v>5674</v>
      </c>
      <c r="AH10997" s="9" t="s">
        <v>4613</v>
      </c>
    </row>
    <row r="10998" spans="1:34" ht="10.95" customHeight="1" outlineLevel="1" x14ac:dyDescent="0.25">
      <c r="A10998" t="s">
        <v>1710</v>
      </c>
      <c r="C10998" s="3" t="s">
        <v>12986</v>
      </c>
      <c r="D10998" s="3">
        <v>2118</v>
      </c>
      <c r="E10998" s="9">
        <v>1978</v>
      </c>
      <c r="F10998" s="7" t="s">
        <v>2977</v>
      </c>
      <c r="G10998" s="7" t="s">
        <v>5401</v>
      </c>
      <c r="H10998" s="8" t="s">
        <v>1448</v>
      </c>
      <c r="I10998" s="8" t="s">
        <v>16792</v>
      </c>
      <c r="J10998" s="19">
        <v>1</v>
      </c>
      <c r="K10998" s="19" t="s">
        <v>7736</v>
      </c>
      <c r="L10998" s="11">
        <v>0.15</v>
      </c>
      <c r="M10998" s="11"/>
      <c r="N10998" s="24"/>
      <c r="P10998" s="32"/>
      <c r="T10998" s="19"/>
      <c r="U10998" s="3">
        <v>1099</v>
      </c>
      <c r="X10998" t="str">
        <f t="shared" si="661"/>
        <v/>
      </c>
      <c r="Z10998" t="str">
        <f t="shared" si="662"/>
        <v/>
      </c>
      <c r="AB10998" s="9"/>
      <c r="AC10998" t="s">
        <v>1448</v>
      </c>
      <c r="AD10998">
        <f t="shared" si="660"/>
        <v>0</v>
      </c>
      <c r="AF10998" s="3"/>
      <c r="AG10998" t="s">
        <v>2677</v>
      </c>
      <c r="AH10998" s="9" t="s">
        <v>4613</v>
      </c>
    </row>
    <row r="10999" spans="1:34" ht="10.95" customHeight="1" outlineLevel="1" x14ac:dyDescent="0.25">
      <c r="A10999" t="s">
        <v>1710</v>
      </c>
      <c r="C10999" s="3" t="s">
        <v>12986</v>
      </c>
      <c r="D10999" s="3">
        <v>2119</v>
      </c>
      <c r="E10999" s="9">
        <v>1978</v>
      </c>
      <c r="F10999" s="7" t="s">
        <v>2977</v>
      </c>
      <c r="G10999" s="7" t="s">
        <v>5401</v>
      </c>
      <c r="H10999" s="8" t="s">
        <v>3164</v>
      </c>
      <c r="I10999" s="8" t="s">
        <v>16792</v>
      </c>
      <c r="J10999" s="19">
        <v>2</v>
      </c>
      <c r="K10999" s="19" t="s">
        <v>7736</v>
      </c>
      <c r="L10999" s="11">
        <v>0.5</v>
      </c>
      <c r="M10999" s="11"/>
      <c r="N10999" s="24"/>
      <c r="P10999" s="32"/>
      <c r="T10999" s="19"/>
      <c r="U10999" s="3">
        <v>1100</v>
      </c>
      <c r="X10999" t="str">
        <f t="shared" si="661"/>
        <v/>
      </c>
      <c r="Z10999" t="str">
        <f t="shared" si="662"/>
        <v/>
      </c>
      <c r="AB10999" s="9"/>
      <c r="AC10999" t="s">
        <v>3164</v>
      </c>
      <c r="AD10999">
        <f t="shared" si="660"/>
        <v>0</v>
      </c>
      <c r="AF10999" s="3"/>
      <c r="AG10999" t="s">
        <v>2677</v>
      </c>
      <c r="AH10999" s="9" t="s">
        <v>4613</v>
      </c>
    </row>
    <row r="11000" spans="1:34" ht="10.95" customHeight="1" outlineLevel="1" x14ac:dyDescent="0.25">
      <c r="A11000" t="s">
        <v>1710</v>
      </c>
      <c r="C11000" s="3" t="s">
        <v>12986</v>
      </c>
      <c r="D11000" s="3" t="s">
        <v>16791</v>
      </c>
      <c r="E11000" s="9">
        <v>1978</v>
      </c>
      <c r="F11000" s="7" t="s">
        <v>4880</v>
      </c>
      <c r="G11000" s="7" t="s">
        <v>5401</v>
      </c>
      <c r="H11000" s="8" t="s">
        <v>1448</v>
      </c>
      <c r="I11000" s="8" t="s">
        <v>16792</v>
      </c>
      <c r="J11000" s="19">
        <v>1</v>
      </c>
      <c r="K11000" s="19" t="s">
        <v>7738</v>
      </c>
      <c r="L11000" s="11"/>
      <c r="M11000" s="11"/>
      <c r="N11000" s="24"/>
      <c r="P11000" s="32"/>
      <c r="T11000" s="19"/>
      <c r="U11000" s="3" t="s">
        <v>2678</v>
      </c>
      <c r="W11000" t="s">
        <v>7738</v>
      </c>
      <c r="X11000" t="str">
        <f t="shared" si="661"/>
        <v/>
      </c>
      <c r="Z11000" t="str">
        <f t="shared" si="662"/>
        <v/>
      </c>
      <c r="AB11000" s="9"/>
      <c r="AC11000" t="s">
        <v>1448</v>
      </c>
      <c r="AD11000">
        <f t="shared" ref="AD11000:AD11067" si="663">COUNTIF(H11000,"*Fuji*")</f>
        <v>0</v>
      </c>
      <c r="AF11000" s="3"/>
      <c r="AG11000" t="s">
        <v>2677</v>
      </c>
      <c r="AH11000" s="9" t="s">
        <v>4613</v>
      </c>
    </row>
    <row r="11001" spans="1:34" ht="10.95" customHeight="1" outlineLevel="1" x14ac:dyDescent="0.25">
      <c r="A11001" t="s">
        <v>1710</v>
      </c>
      <c r="C11001" s="3" t="s">
        <v>12986</v>
      </c>
      <c r="D11001" s="3">
        <v>2120</v>
      </c>
      <c r="E11001" s="9">
        <v>1978</v>
      </c>
      <c r="F11001" s="7" t="s">
        <v>1643</v>
      </c>
      <c r="G11001" s="7" t="s">
        <v>5401</v>
      </c>
      <c r="H11001" s="8" t="s">
        <v>4190</v>
      </c>
      <c r="I11001" s="8" t="s">
        <v>16793</v>
      </c>
      <c r="J11001" s="19">
        <v>1</v>
      </c>
      <c r="K11001" s="19" t="s">
        <v>7736</v>
      </c>
      <c r="L11001" s="11">
        <v>1</v>
      </c>
      <c r="M11001" s="11"/>
      <c r="N11001" s="24"/>
      <c r="P11001" s="32"/>
      <c r="T11001" s="19"/>
      <c r="U11001" s="3" t="s">
        <v>2179</v>
      </c>
      <c r="X11001" t="str">
        <f t="shared" si="661"/>
        <v/>
      </c>
      <c r="Z11001" t="str">
        <f t="shared" si="662"/>
        <v/>
      </c>
      <c r="AB11001" s="9"/>
      <c r="AC11001" t="s">
        <v>4190</v>
      </c>
      <c r="AD11001">
        <f t="shared" si="663"/>
        <v>0</v>
      </c>
      <c r="AF11001" s="3"/>
      <c r="AG11001" t="s">
        <v>4191</v>
      </c>
      <c r="AH11001" s="9" t="s">
        <v>4613</v>
      </c>
    </row>
    <row r="11002" spans="1:34" ht="10.95" customHeight="1" outlineLevel="1" x14ac:dyDescent="0.25">
      <c r="A11002" t="s">
        <v>1710</v>
      </c>
      <c r="C11002" s="3" t="s">
        <v>12986</v>
      </c>
      <c r="D11002" s="3">
        <v>2121</v>
      </c>
      <c r="E11002" s="9">
        <v>1978</v>
      </c>
      <c r="F11002" s="7" t="s">
        <v>1643</v>
      </c>
      <c r="G11002" s="7" t="s">
        <v>5401</v>
      </c>
      <c r="H11002" s="8" t="s">
        <v>1620</v>
      </c>
      <c r="I11002" s="8" t="s">
        <v>16793</v>
      </c>
      <c r="J11002" s="19">
        <v>2</v>
      </c>
      <c r="K11002" s="19" t="s">
        <v>7736</v>
      </c>
      <c r="L11002" s="11">
        <v>0.5</v>
      </c>
      <c r="M11002" s="11"/>
      <c r="N11002" s="24"/>
      <c r="P11002" s="32"/>
      <c r="T11002" s="19"/>
      <c r="U11002" s="3" t="s">
        <v>4192</v>
      </c>
      <c r="X11002" t="str">
        <f t="shared" si="661"/>
        <v/>
      </c>
      <c r="Z11002" t="str">
        <f t="shared" si="662"/>
        <v/>
      </c>
      <c r="AB11002" s="9"/>
      <c r="AC11002" t="s">
        <v>1620</v>
      </c>
      <c r="AD11002">
        <f t="shared" si="663"/>
        <v>0</v>
      </c>
      <c r="AF11002" s="3"/>
      <c r="AG11002" t="s">
        <v>3624</v>
      </c>
      <c r="AH11002" s="9" t="s">
        <v>4613</v>
      </c>
    </row>
    <row r="11003" spans="1:34" ht="10.95" customHeight="1" outlineLevel="1" x14ac:dyDescent="0.25">
      <c r="A11003" t="s">
        <v>1710</v>
      </c>
      <c r="C11003" s="3" t="s">
        <v>12986</v>
      </c>
      <c r="D11003" s="3">
        <v>2122</v>
      </c>
      <c r="E11003" s="9">
        <v>1978</v>
      </c>
      <c r="F11003" s="7" t="s">
        <v>5299</v>
      </c>
      <c r="G11003" s="7" t="s">
        <v>5401</v>
      </c>
      <c r="H11003" s="8" t="s">
        <v>1711</v>
      </c>
      <c r="I11003" s="8" t="s">
        <v>16793</v>
      </c>
      <c r="J11003" s="19">
        <v>1</v>
      </c>
      <c r="K11003" s="19" t="s">
        <v>7736</v>
      </c>
      <c r="L11003" s="11">
        <v>0.5</v>
      </c>
      <c r="M11003" s="11"/>
      <c r="N11003" s="24"/>
      <c r="P11003" s="32"/>
      <c r="T11003" s="19"/>
      <c r="U11003" s="3" t="s">
        <v>4193</v>
      </c>
      <c r="X11003" t="str">
        <f t="shared" si="661"/>
        <v/>
      </c>
      <c r="Z11003" t="str">
        <f t="shared" si="662"/>
        <v/>
      </c>
      <c r="AB11003" s="9"/>
      <c r="AC11003" t="s">
        <v>1711</v>
      </c>
      <c r="AD11003">
        <f t="shared" si="663"/>
        <v>0</v>
      </c>
      <c r="AF11003" s="3"/>
      <c r="AG11003" t="s">
        <v>1712</v>
      </c>
      <c r="AH11003" s="9" t="s">
        <v>4613</v>
      </c>
    </row>
    <row r="11004" spans="1:34" ht="10.95" customHeight="1" outlineLevel="1" x14ac:dyDescent="0.25">
      <c r="A11004" t="s">
        <v>1710</v>
      </c>
      <c r="C11004" s="3" t="s">
        <v>12986</v>
      </c>
      <c r="D11004" s="3">
        <v>2123</v>
      </c>
      <c r="E11004" s="9">
        <v>1978</v>
      </c>
      <c r="F11004" s="7" t="s">
        <v>5299</v>
      </c>
      <c r="G11004" s="7" t="s">
        <v>5401</v>
      </c>
      <c r="H11004" s="8" t="s">
        <v>4195</v>
      </c>
      <c r="I11004" s="8" t="s">
        <v>16793</v>
      </c>
      <c r="J11004" s="19">
        <v>2</v>
      </c>
      <c r="K11004" s="19" t="s">
        <v>7736</v>
      </c>
      <c r="L11004" s="11">
        <v>1.1499999999999999</v>
      </c>
      <c r="M11004" s="11"/>
      <c r="N11004" s="24"/>
      <c r="P11004" s="32"/>
      <c r="T11004" s="19"/>
      <c r="U11004" s="3" t="s">
        <v>4194</v>
      </c>
      <c r="X11004" t="str">
        <f t="shared" si="661"/>
        <v/>
      </c>
      <c r="Z11004" t="str">
        <f t="shared" si="662"/>
        <v/>
      </c>
      <c r="AB11004" s="9"/>
      <c r="AC11004" t="s">
        <v>4195</v>
      </c>
      <c r="AD11004">
        <f t="shared" si="663"/>
        <v>0</v>
      </c>
      <c r="AF11004" s="3"/>
      <c r="AG11004" t="s">
        <v>6095</v>
      </c>
      <c r="AH11004" s="9" t="s">
        <v>4613</v>
      </c>
    </row>
    <row r="11005" spans="1:34" ht="10.95" customHeight="1" outlineLevel="1" x14ac:dyDescent="0.25">
      <c r="A11005" t="s">
        <v>1710</v>
      </c>
      <c r="C11005" s="3" t="s">
        <v>12986</v>
      </c>
      <c r="D11005" s="3">
        <v>2124</v>
      </c>
      <c r="E11005" s="9">
        <v>1978</v>
      </c>
      <c r="F11005" s="7" t="s">
        <v>5306</v>
      </c>
      <c r="G11005" s="7" t="s">
        <v>5401</v>
      </c>
      <c r="H11005" s="8" t="s">
        <v>3161</v>
      </c>
      <c r="I11005" s="8" t="s">
        <v>16793</v>
      </c>
      <c r="J11005" s="19">
        <v>3</v>
      </c>
      <c r="K11005" s="19" t="s">
        <v>7736</v>
      </c>
      <c r="L11005" s="11">
        <v>1.1499999999999999</v>
      </c>
      <c r="M11005" s="11"/>
      <c r="N11005" s="24"/>
      <c r="P11005" s="32"/>
      <c r="T11005" s="19"/>
      <c r="U11005" s="3" t="s">
        <v>3160</v>
      </c>
      <c r="X11005" t="str">
        <f t="shared" si="661"/>
        <v/>
      </c>
      <c r="Z11005" t="str">
        <f t="shared" si="662"/>
        <v/>
      </c>
      <c r="AB11005" s="9"/>
      <c r="AC11005" t="s">
        <v>3161</v>
      </c>
      <c r="AD11005">
        <f t="shared" si="663"/>
        <v>0</v>
      </c>
      <c r="AF11005" s="3"/>
      <c r="AG11005" t="s">
        <v>3162</v>
      </c>
      <c r="AH11005" s="9" t="s">
        <v>4613</v>
      </c>
    </row>
    <row r="11006" spans="1:34" ht="10.95" customHeight="1" outlineLevel="1" x14ac:dyDescent="0.25">
      <c r="A11006" t="s">
        <v>1710</v>
      </c>
      <c r="C11006" s="3" t="s">
        <v>12986</v>
      </c>
      <c r="D11006" s="3">
        <v>2125</v>
      </c>
      <c r="E11006" s="9">
        <v>1978</v>
      </c>
      <c r="F11006" s="7" t="s">
        <v>5306</v>
      </c>
      <c r="G11006" s="7" t="s">
        <v>5401</v>
      </c>
      <c r="H11006" s="8" t="s">
        <v>3164</v>
      </c>
      <c r="I11006" s="8" t="s">
        <v>16793</v>
      </c>
      <c r="J11006" s="19">
        <v>2</v>
      </c>
      <c r="K11006" s="19" t="s">
        <v>7736</v>
      </c>
      <c r="L11006" s="11">
        <v>1.1499999999999999</v>
      </c>
      <c r="M11006" s="11"/>
      <c r="N11006" s="24"/>
      <c r="P11006" s="32"/>
      <c r="T11006" s="19"/>
      <c r="U11006" s="3" t="s">
        <v>3163</v>
      </c>
      <c r="X11006" t="str">
        <f t="shared" si="661"/>
        <v/>
      </c>
      <c r="Z11006" t="str">
        <f t="shared" si="662"/>
        <v/>
      </c>
      <c r="AB11006" s="9"/>
      <c r="AC11006" t="s">
        <v>3164</v>
      </c>
      <c r="AD11006">
        <f t="shared" si="663"/>
        <v>0</v>
      </c>
      <c r="AF11006" s="3"/>
      <c r="AG11006" t="s">
        <v>3165</v>
      </c>
      <c r="AH11006" s="9" t="s">
        <v>4613</v>
      </c>
    </row>
    <row r="11007" spans="1:34" ht="10.95" customHeight="1" outlineLevel="1" x14ac:dyDescent="0.25">
      <c r="A11007" t="s">
        <v>1710</v>
      </c>
      <c r="C11007" s="3" t="s">
        <v>12986</v>
      </c>
      <c r="D11007" s="3">
        <v>2126</v>
      </c>
      <c r="E11007" s="9">
        <v>1978</v>
      </c>
      <c r="F11007" s="7" t="s">
        <v>3167</v>
      </c>
      <c r="G11007" s="7" t="s">
        <v>5401</v>
      </c>
      <c r="H11007" s="8" t="s">
        <v>995</v>
      </c>
      <c r="I11007" s="8" t="s">
        <v>16793</v>
      </c>
      <c r="J11007" s="19">
        <v>1</v>
      </c>
      <c r="K11007" s="19" t="s">
        <v>7738</v>
      </c>
      <c r="L11007" s="11"/>
      <c r="M11007" s="11"/>
      <c r="N11007" s="24"/>
      <c r="P11007" s="32"/>
      <c r="T11007" s="19"/>
      <c r="U11007" s="3" t="s">
        <v>3166</v>
      </c>
      <c r="X11007" t="str">
        <f t="shared" si="661"/>
        <v/>
      </c>
      <c r="Z11007" t="str">
        <f t="shared" si="662"/>
        <v/>
      </c>
      <c r="AB11007" s="9"/>
      <c r="AC11007" t="s">
        <v>995</v>
      </c>
      <c r="AD11007">
        <f t="shared" si="663"/>
        <v>0</v>
      </c>
      <c r="AF11007" s="3"/>
      <c r="AG11007" t="s">
        <v>4036</v>
      </c>
      <c r="AH11007" s="9" t="s">
        <v>4925</v>
      </c>
    </row>
    <row r="11008" spans="1:34" ht="10.95" customHeight="1" outlineLevel="1" x14ac:dyDescent="0.25">
      <c r="A11008" t="s">
        <v>1710</v>
      </c>
      <c r="C11008" s="3" t="s">
        <v>12986</v>
      </c>
      <c r="D11008" s="3">
        <v>2127</v>
      </c>
      <c r="E11008" s="9">
        <v>1978</v>
      </c>
      <c r="F11008" s="7" t="s">
        <v>3167</v>
      </c>
      <c r="G11008" s="7" t="s">
        <v>5401</v>
      </c>
      <c r="H11008" s="8" t="s">
        <v>5514</v>
      </c>
      <c r="I11008" s="8" t="s">
        <v>16793</v>
      </c>
      <c r="J11008" s="19">
        <v>2</v>
      </c>
      <c r="K11008" s="19" t="s">
        <v>7738</v>
      </c>
      <c r="L11008" s="11"/>
      <c r="M11008" s="11"/>
      <c r="N11008" s="24"/>
      <c r="P11008" s="32"/>
      <c r="T11008" s="19"/>
      <c r="U11008" s="3" t="s">
        <v>5513</v>
      </c>
      <c r="X11008" t="str">
        <f t="shared" si="661"/>
        <v/>
      </c>
      <c r="Z11008" t="str">
        <f t="shared" si="662"/>
        <v/>
      </c>
      <c r="AB11008" s="9"/>
      <c r="AC11008" t="s">
        <v>5514</v>
      </c>
      <c r="AD11008">
        <f t="shared" si="663"/>
        <v>0</v>
      </c>
      <c r="AF11008" s="3"/>
      <c r="AG11008" t="s">
        <v>3318</v>
      </c>
      <c r="AH11008" s="9" t="s">
        <v>4925</v>
      </c>
    </row>
    <row r="11009" spans="1:34" ht="10.95" customHeight="1" outlineLevel="1" x14ac:dyDescent="0.25">
      <c r="A11009" t="s">
        <v>1710</v>
      </c>
      <c r="C11009" s="3" t="s">
        <v>12986</v>
      </c>
      <c r="D11009" s="3">
        <v>2140</v>
      </c>
      <c r="E11009" s="9">
        <v>1980</v>
      </c>
      <c r="F11009" s="7" t="s">
        <v>20054</v>
      </c>
      <c r="G11009" s="7" t="s">
        <v>5401</v>
      </c>
      <c r="H11009" s="8" t="s">
        <v>20056</v>
      </c>
      <c r="I11009" s="8" t="s">
        <v>20055</v>
      </c>
      <c r="J11009" s="19">
        <v>3</v>
      </c>
      <c r="K11009" s="19" t="s">
        <v>7736</v>
      </c>
      <c r="L11009" s="11">
        <v>0.5</v>
      </c>
      <c r="M11009" s="11"/>
      <c r="N11009" s="24"/>
      <c r="P11009" s="32"/>
      <c r="T11009" s="19"/>
      <c r="U11009" s="3"/>
      <c r="X11009" t="str">
        <f t="shared" si="661"/>
        <v/>
      </c>
      <c r="Z11009" t="str">
        <f t="shared" si="662"/>
        <v/>
      </c>
      <c r="AB11009" s="9"/>
      <c r="AC11009" t="s">
        <v>20056</v>
      </c>
      <c r="AD11009">
        <f t="shared" si="663"/>
        <v>0</v>
      </c>
      <c r="AF11009" s="3"/>
      <c r="AH11009" s="9"/>
    </row>
    <row r="11010" spans="1:34" ht="10.95" customHeight="1" outlineLevel="1" x14ac:dyDescent="0.25">
      <c r="A11010" t="s">
        <v>1710</v>
      </c>
      <c r="C11010" s="3" t="s">
        <v>12986</v>
      </c>
      <c r="D11010" s="3">
        <v>2161</v>
      </c>
      <c r="E11010" s="9">
        <v>1980</v>
      </c>
      <c r="F11010" s="7" t="s">
        <v>16794</v>
      </c>
      <c r="G11010" s="7" t="s">
        <v>5401</v>
      </c>
      <c r="H11010" s="8" t="s">
        <v>1933</v>
      </c>
      <c r="I11010" s="8" t="s">
        <v>16795</v>
      </c>
      <c r="J11010" s="19">
        <v>1</v>
      </c>
      <c r="K11010" s="19" t="s">
        <v>7738</v>
      </c>
      <c r="L11010" s="11"/>
      <c r="M11010" s="11"/>
      <c r="N11010" s="24"/>
      <c r="P11010" s="32"/>
      <c r="T11010" s="19"/>
      <c r="U11010" s="3"/>
      <c r="X11010" t="str">
        <f t="shared" ref="X11010:X11073" si="664">IF(COUNTIF(F11010,"*fdc*"),1,"")</f>
        <v/>
      </c>
      <c r="Z11010">
        <f t="shared" ref="Z11010:Z11073" si="665">IF(COUNTIF(F11010,"*s/s*"),1,"")</f>
        <v>1</v>
      </c>
      <c r="AB11010" s="9"/>
      <c r="AC11010" t="s">
        <v>1933</v>
      </c>
      <c r="AD11010">
        <f t="shared" si="663"/>
        <v>0</v>
      </c>
      <c r="AF11010" s="3"/>
      <c r="AH11010" s="9"/>
    </row>
    <row r="11011" spans="1:34" ht="10.95" customHeight="1" outlineLevel="1" x14ac:dyDescent="0.25">
      <c r="A11011" t="s">
        <v>1710</v>
      </c>
      <c r="C11011" s="3" t="s">
        <v>12986</v>
      </c>
      <c r="D11011" s="3">
        <v>2173</v>
      </c>
      <c r="E11011" s="9">
        <v>1980</v>
      </c>
      <c r="F11011" s="7" t="s">
        <v>16796</v>
      </c>
      <c r="G11011" s="7" t="s">
        <v>5401</v>
      </c>
      <c r="H11011" s="8" t="s">
        <v>5511</v>
      </c>
      <c r="I11011" s="8" t="s">
        <v>16797</v>
      </c>
      <c r="J11011" s="19">
        <v>3</v>
      </c>
      <c r="K11011" s="19" t="s">
        <v>7736</v>
      </c>
      <c r="L11011" s="11">
        <v>10.8</v>
      </c>
      <c r="M11011" s="11"/>
      <c r="N11011" s="24"/>
      <c r="P11011" s="32"/>
      <c r="T11011" s="19"/>
      <c r="U11011" s="3"/>
      <c r="X11011" t="str">
        <f t="shared" si="664"/>
        <v/>
      </c>
      <c r="Z11011">
        <f t="shared" si="665"/>
        <v>1</v>
      </c>
      <c r="AB11011" s="9"/>
      <c r="AC11011" t="s">
        <v>5511</v>
      </c>
      <c r="AD11011">
        <f t="shared" si="663"/>
        <v>0</v>
      </c>
      <c r="AF11011" s="3"/>
      <c r="AH11011" s="9"/>
    </row>
    <row r="11012" spans="1:34" ht="10.95" customHeight="1" outlineLevel="1" x14ac:dyDescent="0.25">
      <c r="A11012" t="s">
        <v>1710</v>
      </c>
      <c r="C11012" s="3" t="s">
        <v>12986</v>
      </c>
      <c r="D11012" s="3">
        <v>2191</v>
      </c>
      <c r="E11012" s="9">
        <v>1980</v>
      </c>
      <c r="F11012" s="7" t="s">
        <v>5142</v>
      </c>
      <c r="G11012" s="7" t="s">
        <v>5401</v>
      </c>
      <c r="H11012" s="8" t="s">
        <v>5511</v>
      </c>
      <c r="I11012" s="8" t="s">
        <v>16798</v>
      </c>
      <c r="J11012" s="19">
        <v>3</v>
      </c>
      <c r="K11012" s="19" t="s">
        <v>7738</v>
      </c>
      <c r="L11012" s="11"/>
      <c r="M11012" s="11"/>
      <c r="N11012" s="24"/>
      <c r="P11012" s="32"/>
      <c r="T11012" s="19"/>
      <c r="U11012" s="3"/>
      <c r="X11012" t="str">
        <f t="shared" si="664"/>
        <v/>
      </c>
      <c r="Z11012" t="str">
        <f t="shared" si="665"/>
        <v/>
      </c>
      <c r="AB11012" s="9"/>
      <c r="AC11012" t="s">
        <v>5511</v>
      </c>
      <c r="AD11012">
        <f t="shared" si="663"/>
        <v>0</v>
      </c>
      <c r="AF11012" s="3"/>
      <c r="AH11012" s="9"/>
    </row>
    <row r="11013" spans="1:34" ht="10.95" customHeight="1" outlineLevel="1" collapsed="1" x14ac:dyDescent="0.25">
      <c r="A11013" t="s">
        <v>1710</v>
      </c>
      <c r="C11013" s="3" t="s">
        <v>12986</v>
      </c>
      <c r="D11013" s="3" t="s">
        <v>18812</v>
      </c>
      <c r="E11013" s="9">
        <v>1980</v>
      </c>
      <c r="F11013" s="7" t="s">
        <v>755</v>
      </c>
      <c r="G11013" s="7" t="s">
        <v>5401</v>
      </c>
      <c r="H11013" s="8" t="s">
        <v>5511</v>
      </c>
      <c r="I11013" s="8" t="s">
        <v>16798</v>
      </c>
      <c r="J11013" s="19">
        <v>3</v>
      </c>
      <c r="K11013" s="19" t="s">
        <v>7738</v>
      </c>
      <c r="L11013" s="11"/>
      <c r="M11013" s="11"/>
      <c r="N11013" s="24"/>
      <c r="P11013" s="32"/>
      <c r="T11013" s="19"/>
      <c r="U11013" s="3"/>
      <c r="X11013" t="str">
        <f t="shared" si="664"/>
        <v/>
      </c>
      <c r="Z11013">
        <f t="shared" si="665"/>
        <v>1</v>
      </c>
      <c r="AB11013" s="9"/>
      <c r="AC11013" t="s">
        <v>5511</v>
      </c>
      <c r="AD11013">
        <f t="shared" si="663"/>
        <v>0</v>
      </c>
      <c r="AF11013" s="3"/>
      <c r="AH11013" s="9"/>
    </row>
    <row r="11014" spans="1:34" ht="10.95" customHeight="1" outlineLevel="1" x14ac:dyDescent="0.25">
      <c r="A11014" t="s">
        <v>1710</v>
      </c>
      <c r="C11014" s="3" t="s">
        <v>12986</v>
      </c>
      <c r="D11014" s="3">
        <v>2198</v>
      </c>
      <c r="E11014" s="9">
        <v>1980</v>
      </c>
      <c r="F11014" s="7" t="s">
        <v>1349</v>
      </c>
      <c r="G11014" s="7" t="s">
        <v>5401</v>
      </c>
      <c r="H11014" s="8" t="s">
        <v>5511</v>
      </c>
      <c r="I11014" s="8" t="s">
        <v>16799</v>
      </c>
      <c r="J11014" s="19">
        <v>3</v>
      </c>
      <c r="K11014" s="19" t="s">
        <v>7738</v>
      </c>
      <c r="L11014" s="11"/>
      <c r="M11014" s="11"/>
      <c r="N11014" s="24"/>
      <c r="P11014" s="32"/>
      <c r="T11014" s="19"/>
      <c r="U11014" s="3"/>
      <c r="X11014" t="str">
        <f t="shared" si="664"/>
        <v/>
      </c>
      <c r="Z11014" t="str">
        <f t="shared" si="665"/>
        <v/>
      </c>
      <c r="AB11014" s="9"/>
      <c r="AC11014" t="s">
        <v>5511</v>
      </c>
      <c r="AD11014">
        <f t="shared" si="663"/>
        <v>0</v>
      </c>
      <c r="AF11014" s="3"/>
      <c r="AG11014" s="2" t="s">
        <v>3357</v>
      </c>
      <c r="AH11014" s="9"/>
    </row>
    <row r="11015" spans="1:34" ht="10.95" customHeight="1" outlineLevel="1" x14ac:dyDescent="0.25">
      <c r="A11015" t="s">
        <v>1710</v>
      </c>
      <c r="C11015" s="3" t="s">
        <v>12986</v>
      </c>
      <c r="D11015" s="3" t="s">
        <v>16800</v>
      </c>
      <c r="E11015" s="9">
        <v>1980</v>
      </c>
      <c r="F11015" s="7" t="s">
        <v>16801</v>
      </c>
      <c r="G11015" s="7" t="s">
        <v>5401</v>
      </c>
      <c r="H11015" s="8" t="s">
        <v>5511</v>
      </c>
      <c r="I11015" s="8" t="s">
        <v>16799</v>
      </c>
      <c r="J11015" s="19">
        <v>3</v>
      </c>
      <c r="K11015" s="19" t="s">
        <v>7738</v>
      </c>
      <c r="L11015" s="11"/>
      <c r="M11015" s="11"/>
      <c r="N11015" s="24"/>
      <c r="P11015" s="32"/>
      <c r="T11015" s="19"/>
      <c r="U11015" s="3"/>
      <c r="X11015" t="str">
        <f t="shared" si="664"/>
        <v/>
      </c>
      <c r="Z11015">
        <f t="shared" si="665"/>
        <v>1</v>
      </c>
      <c r="AB11015" s="9"/>
      <c r="AC11015" t="s">
        <v>5511</v>
      </c>
      <c r="AD11015">
        <f t="shared" si="663"/>
        <v>0</v>
      </c>
      <c r="AF11015" s="3"/>
      <c r="AH11015" s="9"/>
    </row>
    <row r="11016" spans="1:34" ht="10.95" customHeight="1" outlineLevel="1" x14ac:dyDescent="0.25">
      <c r="A11016" t="s">
        <v>1710</v>
      </c>
      <c r="C11016" s="3" t="s">
        <v>12986</v>
      </c>
      <c r="D11016" s="3">
        <v>2204</v>
      </c>
      <c r="E11016" s="9">
        <v>1980</v>
      </c>
      <c r="F11016" s="7" t="s">
        <v>16776</v>
      </c>
      <c r="G11016" s="7" t="s">
        <v>5401</v>
      </c>
      <c r="H11016" s="8" t="s">
        <v>5511</v>
      </c>
      <c r="I11016" s="8" t="s">
        <v>16802</v>
      </c>
      <c r="J11016" s="19">
        <v>3</v>
      </c>
      <c r="K11016" s="19" t="s">
        <v>7738</v>
      </c>
      <c r="L11016" s="11"/>
      <c r="M11016" s="11"/>
      <c r="N11016" s="24"/>
      <c r="P11016" s="32"/>
      <c r="T11016" s="19"/>
      <c r="U11016" s="3"/>
      <c r="X11016" t="str">
        <f t="shared" si="664"/>
        <v/>
      </c>
      <c r="Z11016">
        <f t="shared" si="665"/>
        <v>1</v>
      </c>
      <c r="AB11016" s="9"/>
      <c r="AC11016" t="s">
        <v>5511</v>
      </c>
      <c r="AD11016">
        <f t="shared" si="663"/>
        <v>0</v>
      </c>
      <c r="AF11016" s="3"/>
      <c r="AH11016" s="9"/>
    </row>
    <row r="11017" spans="1:34" ht="10.95" customHeight="1" outlineLevel="1" x14ac:dyDescent="0.25">
      <c r="A11017" t="s">
        <v>1710</v>
      </c>
      <c r="C11017" s="3" t="s">
        <v>12986</v>
      </c>
      <c r="D11017" s="3">
        <v>2205</v>
      </c>
      <c r="E11017" s="9">
        <v>1980</v>
      </c>
      <c r="F11017" s="7" t="s">
        <v>16776</v>
      </c>
      <c r="G11017" s="7" t="s">
        <v>5401</v>
      </c>
      <c r="H11017" s="8" t="s">
        <v>5511</v>
      </c>
      <c r="I11017" s="8" t="s">
        <v>16804</v>
      </c>
      <c r="J11017" s="19">
        <v>3</v>
      </c>
      <c r="K11017" s="19" t="s">
        <v>7738</v>
      </c>
      <c r="L11017" s="11"/>
      <c r="M11017" s="11"/>
      <c r="N11017" s="24"/>
      <c r="P11017" s="32"/>
      <c r="T11017" s="19"/>
      <c r="U11017" s="3"/>
      <c r="X11017" t="str">
        <f t="shared" si="664"/>
        <v/>
      </c>
      <c r="Z11017">
        <f t="shared" si="665"/>
        <v>1</v>
      </c>
      <c r="AB11017" s="9"/>
      <c r="AC11017" t="s">
        <v>5511</v>
      </c>
      <c r="AD11017">
        <f t="shared" si="663"/>
        <v>0</v>
      </c>
      <c r="AF11017" s="3"/>
      <c r="AH11017" s="9"/>
    </row>
    <row r="11018" spans="1:34" ht="10.95" customHeight="1" outlineLevel="1" x14ac:dyDescent="0.25">
      <c r="A11018" t="s">
        <v>1710</v>
      </c>
      <c r="C11018" s="3" t="s">
        <v>12986</v>
      </c>
      <c r="D11018" s="3">
        <v>2206</v>
      </c>
      <c r="E11018" s="9">
        <v>1980</v>
      </c>
      <c r="F11018" s="7" t="s">
        <v>3776</v>
      </c>
      <c r="G11018" s="7" t="s">
        <v>5401</v>
      </c>
      <c r="H11018" s="8" t="s">
        <v>5402</v>
      </c>
      <c r="I11018" s="8" t="s">
        <v>16805</v>
      </c>
      <c r="J11018" s="19">
        <v>1</v>
      </c>
      <c r="K11018" s="19" t="s">
        <v>7738</v>
      </c>
      <c r="L11018" s="11"/>
      <c r="M11018" s="11"/>
      <c r="N11018" s="24"/>
      <c r="P11018" s="32"/>
      <c r="T11018" s="19"/>
      <c r="U11018" s="3"/>
      <c r="X11018" t="str">
        <f t="shared" si="664"/>
        <v/>
      </c>
      <c r="Z11018" t="str">
        <f t="shared" si="665"/>
        <v/>
      </c>
      <c r="AB11018" s="9"/>
      <c r="AC11018" t="s">
        <v>5402</v>
      </c>
      <c r="AD11018">
        <f t="shared" si="663"/>
        <v>1</v>
      </c>
      <c r="AF11018" s="3"/>
      <c r="AH11018" s="9"/>
    </row>
    <row r="11019" spans="1:34" ht="10.95" customHeight="1" outlineLevel="1" x14ac:dyDescent="0.25">
      <c r="A11019" t="s">
        <v>1710</v>
      </c>
      <c r="C11019" s="3" t="s">
        <v>12986</v>
      </c>
      <c r="D11019" s="3">
        <v>2207</v>
      </c>
      <c r="E11019" s="9">
        <v>1980</v>
      </c>
      <c r="F11019" s="7" t="s">
        <v>209</v>
      </c>
      <c r="G11019" s="7" t="s">
        <v>5401</v>
      </c>
      <c r="H11019" s="8" t="s">
        <v>5402</v>
      </c>
      <c r="I11019" s="8" t="s">
        <v>16805</v>
      </c>
      <c r="J11019" s="19">
        <v>1</v>
      </c>
      <c r="K11019" s="19" t="s">
        <v>7738</v>
      </c>
      <c r="L11019" s="11"/>
      <c r="M11019" s="11"/>
      <c r="N11019" s="24"/>
      <c r="P11019" s="32"/>
      <c r="T11019" s="19"/>
      <c r="U11019" s="3"/>
      <c r="X11019" t="str">
        <f t="shared" si="664"/>
        <v/>
      </c>
      <c r="Z11019" t="str">
        <f t="shared" si="665"/>
        <v/>
      </c>
      <c r="AB11019" s="9"/>
      <c r="AC11019" t="s">
        <v>5402</v>
      </c>
      <c r="AD11019">
        <f t="shared" si="663"/>
        <v>1</v>
      </c>
      <c r="AF11019" s="3"/>
      <c r="AH11019" s="9"/>
    </row>
    <row r="11020" spans="1:34" ht="10.95" customHeight="1" outlineLevel="1" x14ac:dyDescent="0.25">
      <c r="A11020" t="s">
        <v>1710</v>
      </c>
      <c r="C11020" s="3" t="s">
        <v>12986</v>
      </c>
      <c r="D11020" s="3">
        <v>2208</v>
      </c>
      <c r="E11020" s="9">
        <v>1980</v>
      </c>
      <c r="F11020" s="7" t="s">
        <v>16758</v>
      </c>
      <c r="G11020" s="7" t="s">
        <v>5401</v>
      </c>
      <c r="H11020" s="8" t="s">
        <v>5402</v>
      </c>
      <c r="I11020" s="8" t="s">
        <v>16805</v>
      </c>
      <c r="J11020" s="19">
        <v>1</v>
      </c>
      <c r="K11020" s="19" t="s">
        <v>7738</v>
      </c>
      <c r="L11020" s="11"/>
      <c r="M11020" s="11"/>
      <c r="N11020" s="24"/>
      <c r="P11020" s="32"/>
      <c r="T11020" s="19"/>
      <c r="U11020" s="3"/>
      <c r="X11020" t="str">
        <f t="shared" si="664"/>
        <v/>
      </c>
      <c r="Z11020" t="str">
        <f t="shared" si="665"/>
        <v/>
      </c>
      <c r="AB11020" s="9"/>
      <c r="AC11020" t="s">
        <v>5402</v>
      </c>
      <c r="AD11020">
        <f t="shared" si="663"/>
        <v>1</v>
      </c>
      <c r="AF11020" s="3"/>
      <c r="AH11020" s="9"/>
    </row>
    <row r="11021" spans="1:34" ht="10.95" customHeight="1" outlineLevel="1" x14ac:dyDescent="0.25">
      <c r="A11021" t="s">
        <v>1710</v>
      </c>
      <c r="C11021" s="3" t="s">
        <v>12986</v>
      </c>
      <c r="D11021" s="3" t="s">
        <v>16803</v>
      </c>
      <c r="E11021" s="9">
        <v>1980</v>
      </c>
      <c r="F11021" s="7" t="s">
        <v>16787</v>
      </c>
      <c r="G11021" s="7" t="s">
        <v>5401</v>
      </c>
      <c r="H11021" s="8" t="s">
        <v>5402</v>
      </c>
      <c r="I11021" s="8" t="s">
        <v>16805</v>
      </c>
      <c r="J11021" s="19">
        <v>1</v>
      </c>
      <c r="K11021" s="19" t="s">
        <v>7738</v>
      </c>
      <c r="L11021" s="11"/>
      <c r="M11021" s="11"/>
      <c r="N11021" s="24"/>
      <c r="P11021" s="32"/>
      <c r="T11021" s="19"/>
      <c r="U11021" s="3"/>
      <c r="X11021" t="str">
        <f t="shared" si="664"/>
        <v/>
      </c>
      <c r="Z11021">
        <f t="shared" si="665"/>
        <v>1</v>
      </c>
      <c r="AB11021" s="9"/>
      <c r="AC11021" t="s">
        <v>5402</v>
      </c>
      <c r="AD11021">
        <f t="shared" si="663"/>
        <v>1</v>
      </c>
      <c r="AF11021" s="3"/>
      <c r="AH11021" s="9"/>
    </row>
    <row r="11022" spans="1:34" ht="10.95" customHeight="1" outlineLevel="1" x14ac:dyDescent="0.25">
      <c r="A11022" t="s">
        <v>1710</v>
      </c>
      <c r="C11022" s="3" t="s">
        <v>12986</v>
      </c>
      <c r="D11022" s="3">
        <v>2224</v>
      </c>
      <c r="E11022" s="9">
        <v>1980</v>
      </c>
      <c r="F11022" s="7" t="s">
        <v>18814</v>
      </c>
      <c r="G11022" s="7" t="s">
        <v>5401</v>
      </c>
      <c r="H11022" s="8" t="s">
        <v>1933</v>
      </c>
      <c r="I11022" s="8" t="s">
        <v>16805</v>
      </c>
      <c r="J11022" s="19">
        <v>3</v>
      </c>
      <c r="K11022" s="19" t="s">
        <v>7738</v>
      </c>
      <c r="L11022" s="11"/>
      <c r="M11022" s="11"/>
      <c r="N11022" s="24"/>
      <c r="P11022" s="32"/>
      <c r="T11022" s="19"/>
      <c r="U11022" s="3"/>
      <c r="X11022" t="str">
        <f t="shared" si="664"/>
        <v/>
      </c>
      <c r="Z11022" t="str">
        <f t="shared" si="665"/>
        <v/>
      </c>
      <c r="AB11022" s="9"/>
      <c r="AC11022" t="s">
        <v>1933</v>
      </c>
      <c r="AD11022">
        <f t="shared" si="663"/>
        <v>0</v>
      </c>
      <c r="AF11022" s="3"/>
      <c r="AH11022" s="9"/>
    </row>
    <row r="11023" spans="1:34" ht="10.95" customHeight="1" outlineLevel="1" collapsed="1" x14ac:dyDescent="0.25">
      <c r="A11023" t="s">
        <v>1710</v>
      </c>
      <c r="C11023" s="3" t="s">
        <v>12986</v>
      </c>
      <c r="D11023" s="3" t="s">
        <v>18813</v>
      </c>
      <c r="E11023" s="9">
        <v>1980</v>
      </c>
      <c r="F11023" s="7" t="s">
        <v>16806</v>
      </c>
      <c r="G11023" s="7" t="s">
        <v>5401</v>
      </c>
      <c r="H11023" s="8" t="s">
        <v>1933</v>
      </c>
      <c r="I11023" s="8" t="s">
        <v>16805</v>
      </c>
      <c r="J11023" s="19">
        <v>3</v>
      </c>
      <c r="K11023" s="19" t="s">
        <v>7738</v>
      </c>
      <c r="L11023" s="11"/>
      <c r="M11023" s="11"/>
      <c r="N11023" s="24"/>
      <c r="P11023" s="32"/>
      <c r="T11023" s="19"/>
      <c r="U11023" s="3"/>
      <c r="X11023" t="str">
        <f t="shared" si="664"/>
        <v/>
      </c>
      <c r="Z11023">
        <f t="shared" si="665"/>
        <v>1</v>
      </c>
      <c r="AB11023" s="9"/>
      <c r="AC11023" t="s">
        <v>1933</v>
      </c>
      <c r="AD11023">
        <f t="shared" si="663"/>
        <v>0</v>
      </c>
      <c r="AF11023" s="3"/>
      <c r="AH11023" s="9"/>
    </row>
    <row r="11024" spans="1:34" ht="10.95" customHeight="1" outlineLevel="1" x14ac:dyDescent="0.25">
      <c r="A11024" t="s">
        <v>1710</v>
      </c>
      <c r="C11024" s="3" t="s">
        <v>12986</v>
      </c>
      <c r="D11024" s="3">
        <v>2240</v>
      </c>
      <c r="E11024" s="9">
        <v>1981</v>
      </c>
      <c r="F11024" s="7" t="s">
        <v>2977</v>
      </c>
      <c r="G11024" s="7" t="s">
        <v>5401</v>
      </c>
      <c r="H11024" s="8" t="s">
        <v>1711</v>
      </c>
      <c r="I11024" s="8" t="s">
        <v>16807</v>
      </c>
      <c r="J11024" s="19">
        <v>1</v>
      </c>
      <c r="K11024" s="19" t="s">
        <v>7736</v>
      </c>
      <c r="L11024" s="11">
        <v>0.4</v>
      </c>
      <c r="M11024" s="11"/>
      <c r="N11024" s="24"/>
      <c r="P11024" s="32"/>
      <c r="T11024" s="19"/>
      <c r="U11024" s="3"/>
      <c r="X11024" t="str">
        <f t="shared" si="664"/>
        <v/>
      </c>
      <c r="Z11024" t="str">
        <f t="shared" si="665"/>
        <v/>
      </c>
      <c r="AB11024" s="9"/>
      <c r="AC11024" t="s">
        <v>1711</v>
      </c>
      <c r="AD11024">
        <f t="shared" si="663"/>
        <v>0</v>
      </c>
      <c r="AF11024" s="3"/>
      <c r="AH11024" s="9"/>
    </row>
    <row r="11025" spans="1:34" ht="10.95" customHeight="1" outlineLevel="1" x14ac:dyDescent="0.25">
      <c r="A11025" t="s">
        <v>1710</v>
      </c>
      <c r="C11025" s="3" t="s">
        <v>12986</v>
      </c>
      <c r="D11025" s="3">
        <v>2263</v>
      </c>
      <c r="E11025" s="9">
        <v>1981</v>
      </c>
      <c r="F11025" s="7" t="s">
        <v>16808</v>
      </c>
      <c r="G11025" s="7" t="s">
        <v>5401</v>
      </c>
      <c r="H11025" s="8" t="s">
        <v>8496</v>
      </c>
      <c r="I11025" s="8" t="s">
        <v>16809</v>
      </c>
      <c r="J11025" s="19">
        <v>3</v>
      </c>
      <c r="K11025" s="19" t="s">
        <v>7736</v>
      </c>
      <c r="L11025" s="11">
        <v>0.5</v>
      </c>
      <c r="M11025" s="11"/>
      <c r="N11025" s="24"/>
      <c r="P11025" s="32"/>
      <c r="T11025" s="19"/>
      <c r="U11025" s="3"/>
      <c r="X11025" t="str">
        <f t="shared" si="664"/>
        <v/>
      </c>
      <c r="Z11025" t="str">
        <f t="shared" si="665"/>
        <v/>
      </c>
      <c r="AB11025" s="9"/>
      <c r="AC11025" t="s">
        <v>8496</v>
      </c>
      <c r="AD11025">
        <f t="shared" si="663"/>
        <v>0</v>
      </c>
      <c r="AF11025" s="3"/>
      <c r="AH11025" s="9"/>
    </row>
    <row r="11026" spans="1:34" ht="10.95" customHeight="1" outlineLevel="1" x14ac:dyDescent="0.25">
      <c r="A11026" t="s">
        <v>1710</v>
      </c>
      <c r="C11026" s="3" t="s">
        <v>12986</v>
      </c>
      <c r="D11026" s="3">
        <v>2373</v>
      </c>
      <c r="E11026" s="9">
        <v>1982</v>
      </c>
      <c r="F11026" s="7" t="s">
        <v>3424</v>
      </c>
      <c r="G11026" s="7" t="s">
        <v>5401</v>
      </c>
      <c r="H11026" s="8" t="s">
        <v>1711</v>
      </c>
      <c r="I11026" s="8" t="s">
        <v>7080</v>
      </c>
      <c r="J11026" s="19">
        <v>3</v>
      </c>
      <c r="K11026" s="19" t="s">
        <v>7736</v>
      </c>
      <c r="L11026" s="11">
        <v>0.3</v>
      </c>
      <c r="M11026" s="11"/>
      <c r="N11026" s="24"/>
      <c r="P11026" s="32"/>
      <c r="T11026" s="19"/>
      <c r="U11026" s="3">
        <v>1177</v>
      </c>
      <c r="X11026" t="str">
        <f t="shared" si="664"/>
        <v/>
      </c>
      <c r="Z11026" t="str">
        <f t="shared" si="665"/>
        <v/>
      </c>
      <c r="AB11026" s="9"/>
      <c r="AC11026" t="s">
        <v>1711</v>
      </c>
      <c r="AD11026">
        <f t="shared" si="663"/>
        <v>0</v>
      </c>
      <c r="AF11026" s="3"/>
      <c r="AG11026" t="s">
        <v>1712</v>
      </c>
      <c r="AH11026" s="9" t="s">
        <v>4613</v>
      </c>
    </row>
    <row r="11027" spans="1:34" ht="10.95" customHeight="1" outlineLevel="1" x14ac:dyDescent="0.25">
      <c r="A11027" t="s">
        <v>1710</v>
      </c>
      <c r="C11027" s="3" t="s">
        <v>12986</v>
      </c>
      <c r="D11027" s="3">
        <v>2377</v>
      </c>
      <c r="E11027" s="9">
        <v>1982</v>
      </c>
      <c r="F11027" s="7" t="s">
        <v>2679</v>
      </c>
      <c r="G11027" s="7" t="s">
        <v>5401</v>
      </c>
      <c r="H11027" s="8" t="s">
        <v>1620</v>
      </c>
      <c r="I11027" s="8" t="s">
        <v>7080</v>
      </c>
      <c r="J11027" s="19">
        <v>1</v>
      </c>
      <c r="K11027" s="19" t="s">
        <v>7736</v>
      </c>
      <c r="L11027" s="11">
        <v>0.3</v>
      </c>
      <c r="M11027" s="11"/>
      <c r="N11027" s="24"/>
      <c r="P11027" s="32"/>
      <c r="T11027" s="19"/>
      <c r="U11027" s="3">
        <v>1181</v>
      </c>
      <c r="X11027" t="str">
        <f t="shared" si="664"/>
        <v/>
      </c>
      <c r="Z11027" t="str">
        <f t="shared" si="665"/>
        <v/>
      </c>
      <c r="AB11027" s="9"/>
      <c r="AC11027" t="s">
        <v>1620</v>
      </c>
      <c r="AD11027">
        <f t="shared" si="663"/>
        <v>0</v>
      </c>
      <c r="AF11027" s="3"/>
      <c r="AG11027" t="s">
        <v>3624</v>
      </c>
      <c r="AH11027" s="9" t="s">
        <v>4613</v>
      </c>
    </row>
    <row r="11028" spans="1:34" ht="10.95" customHeight="1" outlineLevel="1" x14ac:dyDescent="0.25">
      <c r="A11028" t="s">
        <v>1710</v>
      </c>
      <c r="C11028" s="3" t="s">
        <v>12986</v>
      </c>
      <c r="D11028" s="3">
        <v>2436</v>
      </c>
      <c r="E11028" s="9">
        <v>1983</v>
      </c>
      <c r="F11028" s="7" t="s">
        <v>5516</v>
      </c>
      <c r="G11028" s="7" t="s">
        <v>5401</v>
      </c>
      <c r="H11028" s="8" t="s">
        <v>16811</v>
      </c>
      <c r="I11028" s="8" t="s">
        <v>16810</v>
      </c>
      <c r="J11028" s="19">
        <v>2</v>
      </c>
      <c r="K11028" s="19" t="s">
        <v>7736</v>
      </c>
      <c r="L11028" s="11">
        <v>0.5</v>
      </c>
      <c r="M11028" s="11"/>
      <c r="N11028" s="24"/>
      <c r="P11028" s="32"/>
      <c r="R11028">
        <v>1</v>
      </c>
      <c r="S11028">
        <v>1</v>
      </c>
      <c r="T11028" s="19"/>
      <c r="U11028" s="3" t="s">
        <v>5515</v>
      </c>
      <c r="X11028" t="str">
        <f t="shared" si="664"/>
        <v/>
      </c>
      <c r="Z11028" t="str">
        <f t="shared" si="665"/>
        <v/>
      </c>
      <c r="AB11028" s="9"/>
      <c r="AC11028" t="s">
        <v>16811</v>
      </c>
      <c r="AD11028">
        <f t="shared" si="663"/>
        <v>0</v>
      </c>
      <c r="AF11028" s="3"/>
      <c r="AG11028" t="s">
        <v>1712</v>
      </c>
      <c r="AH11028" s="9" t="s">
        <v>4925</v>
      </c>
    </row>
    <row r="11029" spans="1:34" ht="10.95" customHeight="1" outlineLevel="1" x14ac:dyDescent="0.25">
      <c r="A11029" t="s">
        <v>1710</v>
      </c>
      <c r="C11029" s="3" t="s">
        <v>12986</v>
      </c>
      <c r="D11029" s="3">
        <v>2474</v>
      </c>
      <c r="E11029" s="9">
        <v>1983</v>
      </c>
      <c r="F11029" s="7" t="s">
        <v>3167</v>
      </c>
      <c r="G11029" s="7" t="s">
        <v>5401</v>
      </c>
      <c r="H11029" s="8" t="s">
        <v>1933</v>
      </c>
      <c r="I11029" s="8" t="s">
        <v>16812</v>
      </c>
      <c r="J11029" s="19">
        <v>1</v>
      </c>
      <c r="K11029" s="19" t="s">
        <v>7736</v>
      </c>
      <c r="L11029" s="11">
        <v>4</v>
      </c>
      <c r="M11029" s="11"/>
      <c r="N11029" s="24"/>
      <c r="P11029" s="32"/>
      <c r="T11029" s="19"/>
      <c r="U11029" s="3" t="s">
        <v>5517</v>
      </c>
      <c r="X11029" t="str">
        <f t="shared" si="664"/>
        <v/>
      </c>
      <c r="Z11029" t="str">
        <f t="shared" si="665"/>
        <v/>
      </c>
      <c r="AB11029" s="9"/>
      <c r="AC11029" t="s">
        <v>1933</v>
      </c>
      <c r="AD11029">
        <f t="shared" si="663"/>
        <v>0</v>
      </c>
      <c r="AF11029" s="3"/>
      <c r="AG11029" t="s">
        <v>1712</v>
      </c>
      <c r="AH11029" s="9" t="s">
        <v>4925</v>
      </c>
    </row>
    <row r="11030" spans="1:34" ht="10.95" customHeight="1" outlineLevel="1" x14ac:dyDescent="0.25">
      <c r="A11030" t="s">
        <v>1710</v>
      </c>
      <c r="C11030" s="3" t="s">
        <v>12986</v>
      </c>
      <c r="D11030" s="3" t="s">
        <v>16813</v>
      </c>
      <c r="E11030" s="9">
        <v>1983</v>
      </c>
      <c r="F11030" s="7" t="s">
        <v>16796</v>
      </c>
      <c r="G11030" s="7" t="s">
        <v>5401</v>
      </c>
      <c r="H11030" s="8" t="s">
        <v>1933</v>
      </c>
      <c r="I11030" s="8" t="s">
        <v>16812</v>
      </c>
      <c r="J11030" s="19">
        <v>1</v>
      </c>
      <c r="K11030" s="19" t="s">
        <v>7736</v>
      </c>
      <c r="L11030" s="11">
        <v>3.6</v>
      </c>
      <c r="M11030" s="11"/>
      <c r="N11030" s="24"/>
      <c r="P11030" s="32"/>
      <c r="T11030" s="19"/>
      <c r="U11030" s="3"/>
      <c r="X11030" t="str">
        <f t="shared" si="664"/>
        <v/>
      </c>
      <c r="Z11030">
        <f t="shared" si="665"/>
        <v>1</v>
      </c>
      <c r="AB11030" s="9"/>
      <c r="AC11030" t="s">
        <v>1933</v>
      </c>
      <c r="AD11030">
        <f t="shared" si="663"/>
        <v>0</v>
      </c>
      <c r="AF11030" s="3"/>
      <c r="AG11030" t="s">
        <v>1712</v>
      </c>
      <c r="AH11030" s="9" t="s">
        <v>4925</v>
      </c>
    </row>
    <row r="11031" spans="1:34" ht="10.95" customHeight="1" outlineLevel="1" x14ac:dyDescent="0.25">
      <c r="A11031" t="s">
        <v>1710</v>
      </c>
      <c r="C11031" s="3" t="s">
        <v>12986</v>
      </c>
      <c r="D11031" s="3">
        <v>2530</v>
      </c>
      <c r="E11031" s="9">
        <v>1983</v>
      </c>
      <c r="F11031" s="7" t="s">
        <v>16753</v>
      </c>
      <c r="G11031" s="7" t="s">
        <v>5401</v>
      </c>
      <c r="H11031" s="8" t="s">
        <v>1711</v>
      </c>
      <c r="I11031" s="8" t="s">
        <v>16814</v>
      </c>
      <c r="J11031" s="19">
        <v>3</v>
      </c>
      <c r="K11031" s="19" t="s">
        <v>7736</v>
      </c>
      <c r="L11031" s="11">
        <v>0.6</v>
      </c>
      <c r="M11031" s="11"/>
      <c r="N11031" s="24"/>
      <c r="P11031" s="32"/>
      <c r="T11031" s="19"/>
      <c r="U11031" s="3"/>
      <c r="X11031" t="str">
        <f t="shared" si="664"/>
        <v/>
      </c>
      <c r="Z11031" t="str">
        <f t="shared" si="665"/>
        <v/>
      </c>
      <c r="AB11031" s="9"/>
      <c r="AC11031" t="s">
        <v>1711</v>
      </c>
      <c r="AD11031">
        <f t="shared" si="663"/>
        <v>0</v>
      </c>
      <c r="AF11031" s="3"/>
      <c r="AH11031" s="9"/>
    </row>
    <row r="11032" spans="1:34" ht="10.95" customHeight="1" outlineLevel="1" x14ac:dyDescent="0.25">
      <c r="A11032" t="s">
        <v>1710</v>
      </c>
      <c r="C11032" s="3" t="s">
        <v>12986</v>
      </c>
      <c r="D11032" s="3">
        <v>2546</v>
      </c>
      <c r="E11032" s="9">
        <v>1984</v>
      </c>
      <c r="F11032" s="7" t="s">
        <v>16753</v>
      </c>
      <c r="G11032" s="7" t="s">
        <v>5401</v>
      </c>
      <c r="H11032" s="8" t="s">
        <v>5511</v>
      </c>
      <c r="I11032" s="8" t="s">
        <v>16815</v>
      </c>
      <c r="J11032" s="19">
        <v>3</v>
      </c>
      <c r="K11032" s="19" t="s">
        <v>7736</v>
      </c>
      <c r="L11032" s="11">
        <v>0.3</v>
      </c>
      <c r="M11032" s="11"/>
      <c r="N11032" s="24"/>
      <c r="P11032" s="32"/>
      <c r="T11032" s="19"/>
      <c r="U11032" s="3"/>
      <c r="X11032" t="str">
        <f t="shared" si="664"/>
        <v/>
      </c>
      <c r="Z11032" t="str">
        <f t="shared" si="665"/>
        <v/>
      </c>
      <c r="AB11032" s="9"/>
      <c r="AC11032" t="s">
        <v>5511</v>
      </c>
      <c r="AD11032">
        <f t="shared" si="663"/>
        <v>0</v>
      </c>
      <c r="AF11032" s="3"/>
      <c r="AH11032" s="9"/>
    </row>
    <row r="11033" spans="1:34" ht="10.95" customHeight="1" outlineLevel="1" x14ac:dyDescent="0.25">
      <c r="A11033" t="s">
        <v>1710</v>
      </c>
      <c r="C11033" s="3" t="s">
        <v>12986</v>
      </c>
      <c r="D11033" s="3" t="s">
        <v>16817</v>
      </c>
      <c r="E11033" s="9">
        <v>1985</v>
      </c>
      <c r="F11033" s="7" t="s">
        <v>16818</v>
      </c>
      <c r="G11033" s="7" t="s">
        <v>5401</v>
      </c>
      <c r="H11033" s="8" t="s">
        <v>5511</v>
      </c>
      <c r="I11033" s="8" t="s">
        <v>16816</v>
      </c>
      <c r="J11033" s="19">
        <v>3</v>
      </c>
      <c r="K11033" s="19" t="s">
        <v>7736</v>
      </c>
      <c r="L11033" s="11">
        <v>10</v>
      </c>
      <c r="M11033" s="11"/>
      <c r="N11033" s="24"/>
      <c r="P11033" s="32"/>
      <c r="T11033" s="19"/>
      <c r="U11033" s="3"/>
      <c r="X11033" t="str">
        <f t="shared" si="664"/>
        <v/>
      </c>
      <c r="Z11033">
        <f t="shared" si="665"/>
        <v>1</v>
      </c>
      <c r="AB11033" s="9"/>
      <c r="AC11033" t="s">
        <v>5511</v>
      </c>
      <c r="AD11033">
        <f t="shared" si="663"/>
        <v>0</v>
      </c>
      <c r="AF11033" s="3"/>
      <c r="AH11033" s="9"/>
    </row>
    <row r="11034" spans="1:34" ht="10.95" customHeight="1" outlineLevel="1" x14ac:dyDescent="0.25">
      <c r="A11034" t="s">
        <v>1710</v>
      </c>
      <c r="C11034" s="3" t="s">
        <v>12986</v>
      </c>
      <c r="D11034" s="3">
        <v>2752</v>
      </c>
      <c r="E11034" s="9">
        <v>1986</v>
      </c>
      <c r="F11034" s="7" t="s">
        <v>2773</v>
      </c>
      <c r="G11034" s="7" t="s">
        <v>5401</v>
      </c>
      <c r="H11034" s="8" t="s">
        <v>1794</v>
      </c>
      <c r="I11034" s="8" t="s">
        <v>16819</v>
      </c>
      <c r="J11034" s="19">
        <v>3</v>
      </c>
      <c r="K11034" s="19" t="s">
        <v>7736</v>
      </c>
      <c r="L11034" s="11">
        <v>2.5</v>
      </c>
      <c r="M11034" s="11"/>
      <c r="N11034" s="24"/>
      <c r="P11034" s="32"/>
      <c r="R11034">
        <v>1</v>
      </c>
      <c r="S11034">
        <v>1</v>
      </c>
      <c r="T11034" s="19"/>
      <c r="U11034" s="3" t="s">
        <v>2772</v>
      </c>
      <c r="X11034" t="str">
        <f t="shared" si="664"/>
        <v/>
      </c>
      <c r="Z11034" t="str">
        <f t="shared" si="665"/>
        <v/>
      </c>
      <c r="AB11034" s="9"/>
      <c r="AC11034" t="s">
        <v>1794</v>
      </c>
      <c r="AD11034">
        <f t="shared" si="663"/>
        <v>0</v>
      </c>
      <c r="AF11034" s="3"/>
      <c r="AG11034" t="s">
        <v>1712</v>
      </c>
      <c r="AH11034" s="9" t="s">
        <v>4925</v>
      </c>
    </row>
    <row r="11035" spans="1:34" ht="10.95" customHeight="1" outlineLevel="1" x14ac:dyDescent="0.25">
      <c r="A11035" t="s">
        <v>1710</v>
      </c>
      <c r="C11035" s="3" t="s">
        <v>12986</v>
      </c>
      <c r="D11035" s="3">
        <v>2847</v>
      </c>
      <c r="E11035" s="9">
        <v>1987</v>
      </c>
      <c r="F11035" s="7" t="s">
        <v>16749</v>
      </c>
      <c r="G11035" s="7" t="s">
        <v>5401</v>
      </c>
      <c r="H11035" s="8" t="s">
        <v>19968</v>
      </c>
      <c r="I11035" s="8" t="s">
        <v>9928</v>
      </c>
      <c r="J11035" s="19">
        <v>3</v>
      </c>
      <c r="K11035" s="19" t="s">
        <v>7736</v>
      </c>
      <c r="L11035" s="11">
        <v>7</v>
      </c>
      <c r="M11035" s="11"/>
      <c r="N11035" s="24"/>
      <c r="P11035" s="32"/>
      <c r="T11035" s="19"/>
      <c r="U11035" s="3"/>
      <c r="X11035" t="str">
        <f t="shared" si="664"/>
        <v/>
      </c>
      <c r="Z11035" t="str">
        <f t="shared" si="665"/>
        <v/>
      </c>
      <c r="AB11035" s="9"/>
      <c r="AC11035" t="s">
        <v>19968</v>
      </c>
      <c r="AD11035">
        <f t="shared" si="663"/>
        <v>0</v>
      </c>
      <c r="AF11035" s="3">
        <v>1</v>
      </c>
      <c r="AH11035" s="9"/>
    </row>
    <row r="11036" spans="1:34" ht="10.95" customHeight="1" outlineLevel="1" x14ac:dyDescent="0.25">
      <c r="A11036" t="s">
        <v>1710</v>
      </c>
      <c r="C11036" s="3" t="s">
        <v>12986</v>
      </c>
      <c r="D11036" s="3">
        <v>2950</v>
      </c>
      <c r="E11036" s="9">
        <v>1988</v>
      </c>
      <c r="F11036" s="7" t="s">
        <v>16821</v>
      </c>
      <c r="G11036" s="7" t="s">
        <v>5401</v>
      </c>
      <c r="H11036" s="8" t="s">
        <v>2653</v>
      </c>
      <c r="I11036" s="8" t="s">
        <v>16820</v>
      </c>
      <c r="J11036" s="19">
        <v>1</v>
      </c>
      <c r="K11036" s="19" t="s">
        <v>7736</v>
      </c>
      <c r="L11036" s="11">
        <v>5</v>
      </c>
      <c r="M11036" s="11"/>
      <c r="N11036" s="24"/>
      <c r="P11036" s="32"/>
      <c r="T11036" s="19"/>
      <c r="U11036" s="3">
        <v>1718</v>
      </c>
      <c r="X11036" t="str">
        <f t="shared" si="664"/>
        <v/>
      </c>
      <c r="Z11036">
        <f t="shared" si="665"/>
        <v>1</v>
      </c>
      <c r="AB11036" s="9"/>
      <c r="AC11036" t="s">
        <v>2653</v>
      </c>
      <c r="AD11036">
        <f t="shared" si="663"/>
        <v>0</v>
      </c>
      <c r="AF11036" s="3"/>
      <c r="AG11036" t="s">
        <v>992</v>
      </c>
      <c r="AH11036" s="9" t="s">
        <v>4925</v>
      </c>
    </row>
    <row r="11037" spans="1:34" ht="10.95" customHeight="1" outlineLevel="1" x14ac:dyDescent="0.25">
      <c r="A11037" t="s">
        <v>1710</v>
      </c>
      <c r="C11037" s="3" t="s">
        <v>12986</v>
      </c>
      <c r="D11037" s="3">
        <v>2952</v>
      </c>
      <c r="E11037" s="9">
        <v>1988</v>
      </c>
      <c r="F11037" s="7" t="s">
        <v>990</v>
      </c>
      <c r="G11037" s="7" t="s">
        <v>5401</v>
      </c>
      <c r="H11037" s="8" t="s">
        <v>991</v>
      </c>
      <c r="I11037" s="8" t="s">
        <v>16822</v>
      </c>
      <c r="J11037" s="19">
        <v>1</v>
      </c>
      <c r="K11037" s="19" t="s">
        <v>7736</v>
      </c>
      <c r="L11037" s="11">
        <v>0.5</v>
      </c>
      <c r="M11037" s="11"/>
      <c r="N11037" s="24"/>
      <c r="P11037" s="32"/>
      <c r="T11037" s="19"/>
      <c r="U11037" s="3">
        <v>1702</v>
      </c>
      <c r="X11037" t="str">
        <f t="shared" si="664"/>
        <v/>
      </c>
      <c r="Z11037" t="str">
        <f t="shared" si="665"/>
        <v/>
      </c>
      <c r="AB11037" s="9"/>
      <c r="AC11037" t="s">
        <v>991</v>
      </c>
      <c r="AD11037">
        <f t="shared" si="663"/>
        <v>0</v>
      </c>
      <c r="AF11037" s="3"/>
      <c r="AG11037" t="s">
        <v>992</v>
      </c>
      <c r="AH11037" s="9" t="s">
        <v>4613</v>
      </c>
    </row>
    <row r="11038" spans="1:34" ht="10.95" customHeight="1" outlineLevel="1" x14ac:dyDescent="0.25">
      <c r="A11038" t="s">
        <v>1710</v>
      </c>
      <c r="C11038" s="3" t="s">
        <v>12986</v>
      </c>
      <c r="D11038" s="3">
        <v>2993</v>
      </c>
      <c r="E11038" s="9">
        <v>1989</v>
      </c>
      <c r="F11038" s="7" t="s">
        <v>2133</v>
      </c>
      <c r="G11038" s="7" t="s">
        <v>5401</v>
      </c>
      <c r="H11038" s="8" t="s">
        <v>3161</v>
      </c>
      <c r="I11038" s="8" t="s">
        <v>9245</v>
      </c>
      <c r="J11038" s="19">
        <v>3</v>
      </c>
      <c r="K11038" s="19" t="s">
        <v>7736</v>
      </c>
      <c r="L11038" s="11">
        <v>0.9</v>
      </c>
      <c r="M11038" s="11"/>
      <c r="N11038" s="24"/>
      <c r="P11038" s="32"/>
      <c r="T11038" s="19"/>
      <c r="U11038" s="3">
        <v>1758</v>
      </c>
      <c r="X11038" t="str">
        <f t="shared" si="664"/>
        <v/>
      </c>
      <c r="Z11038" t="str">
        <f t="shared" si="665"/>
        <v/>
      </c>
      <c r="AB11038" s="9"/>
      <c r="AC11038" t="s">
        <v>3161</v>
      </c>
      <c r="AD11038">
        <f t="shared" si="663"/>
        <v>0</v>
      </c>
      <c r="AF11038" s="3"/>
      <c r="AG11038" t="s">
        <v>3162</v>
      </c>
      <c r="AH11038" s="9" t="s">
        <v>4613</v>
      </c>
    </row>
    <row r="11039" spans="1:34" ht="10.95" customHeight="1" outlineLevel="1" x14ac:dyDescent="0.25">
      <c r="A11039" t="s">
        <v>1710</v>
      </c>
      <c r="C11039" s="3" t="s">
        <v>12986</v>
      </c>
      <c r="D11039" s="3">
        <v>2995</v>
      </c>
      <c r="E11039" s="9">
        <v>1989</v>
      </c>
      <c r="F11039" s="7" t="s">
        <v>993</v>
      </c>
      <c r="G11039" s="7" t="s">
        <v>5401</v>
      </c>
      <c r="H11039" s="8" t="s">
        <v>1620</v>
      </c>
      <c r="I11039" s="8" t="s">
        <v>9245</v>
      </c>
      <c r="J11039" s="19">
        <v>3</v>
      </c>
      <c r="K11039" s="19" t="s">
        <v>7736</v>
      </c>
      <c r="L11039" s="11">
        <v>0.9</v>
      </c>
      <c r="M11039" s="11"/>
      <c r="N11039" s="24"/>
      <c r="P11039" s="32"/>
      <c r="T11039" s="19"/>
      <c r="U11039" s="3">
        <v>1760</v>
      </c>
      <c r="X11039" t="str">
        <f t="shared" si="664"/>
        <v/>
      </c>
      <c r="Z11039" t="str">
        <f t="shared" si="665"/>
        <v/>
      </c>
      <c r="AB11039" s="9"/>
      <c r="AC11039" t="s">
        <v>1620</v>
      </c>
      <c r="AD11039">
        <f t="shared" si="663"/>
        <v>0</v>
      </c>
      <c r="AF11039" s="3"/>
      <c r="AG11039" t="s">
        <v>3624</v>
      </c>
      <c r="AH11039" s="9" t="s">
        <v>4613</v>
      </c>
    </row>
    <row r="11040" spans="1:34" ht="10.95" customHeight="1" outlineLevel="1" collapsed="1" x14ac:dyDescent="0.25">
      <c r="A11040" t="s">
        <v>1710</v>
      </c>
      <c r="C11040" s="3" t="s">
        <v>12986</v>
      </c>
      <c r="D11040" s="3">
        <v>3041</v>
      </c>
      <c r="E11040" s="9">
        <v>1989</v>
      </c>
      <c r="F11040" s="7" t="s">
        <v>16826</v>
      </c>
      <c r="G11040" s="7" t="s">
        <v>5401</v>
      </c>
      <c r="H11040" s="8" t="s">
        <v>995</v>
      </c>
      <c r="I11040" s="8" t="s">
        <v>16823</v>
      </c>
      <c r="J11040" s="19">
        <v>1</v>
      </c>
      <c r="K11040" s="19" t="s">
        <v>20093</v>
      </c>
      <c r="L11040" s="11"/>
      <c r="M11040" s="11"/>
      <c r="N11040" s="24"/>
      <c r="P11040" s="32"/>
      <c r="T11040" s="19"/>
      <c r="U11040" s="3"/>
      <c r="X11040" t="str">
        <f t="shared" si="664"/>
        <v/>
      </c>
      <c r="Z11040" t="str">
        <f t="shared" si="665"/>
        <v/>
      </c>
      <c r="AB11040" s="9"/>
      <c r="AC11040" t="s">
        <v>995</v>
      </c>
      <c r="AD11040">
        <f t="shared" si="663"/>
        <v>0</v>
      </c>
      <c r="AF11040" s="3"/>
      <c r="AH11040" s="9"/>
    </row>
    <row r="11041" spans="1:34" ht="10.95" customHeight="1" outlineLevel="1" x14ac:dyDescent="0.25">
      <c r="A11041" t="s">
        <v>1710</v>
      </c>
      <c r="C11041" s="3" t="s">
        <v>12986</v>
      </c>
      <c r="D11041" s="3" t="s">
        <v>16825</v>
      </c>
      <c r="E11041" s="9">
        <v>1989</v>
      </c>
      <c r="F11041" s="7" t="s">
        <v>16824</v>
      </c>
      <c r="G11041" s="7" t="s">
        <v>5401</v>
      </c>
      <c r="H11041" s="8" t="s">
        <v>995</v>
      </c>
      <c r="I11041" s="8" t="s">
        <v>16823</v>
      </c>
      <c r="J11041" s="19">
        <v>1</v>
      </c>
      <c r="K11041" s="19" t="s">
        <v>7736</v>
      </c>
      <c r="L11041" s="11">
        <v>2.5</v>
      </c>
      <c r="M11041" s="11"/>
      <c r="N11041" s="24"/>
      <c r="P11041" s="32"/>
      <c r="T11041" s="19"/>
      <c r="U11041" s="3" t="s">
        <v>5519</v>
      </c>
      <c r="X11041" t="str">
        <f t="shared" si="664"/>
        <v/>
      </c>
      <c r="Z11041">
        <f t="shared" si="665"/>
        <v>1</v>
      </c>
      <c r="AB11041" s="9"/>
      <c r="AC11041" t="s">
        <v>995</v>
      </c>
      <c r="AD11041">
        <f t="shared" si="663"/>
        <v>0</v>
      </c>
      <c r="AF11041" s="3"/>
      <c r="AG11041" t="s">
        <v>4036</v>
      </c>
      <c r="AH11041" s="9" t="s">
        <v>4925</v>
      </c>
    </row>
    <row r="11042" spans="1:34" ht="10.95" customHeight="1" outlineLevel="1" x14ac:dyDescent="0.25">
      <c r="A11042" t="s">
        <v>1710</v>
      </c>
      <c r="C11042" s="3" t="s">
        <v>12986</v>
      </c>
      <c r="D11042" s="3">
        <v>3050</v>
      </c>
      <c r="E11042" s="9">
        <v>1990</v>
      </c>
      <c r="F11042" s="7" t="s">
        <v>16828</v>
      </c>
      <c r="G11042" s="7" t="s">
        <v>5401</v>
      </c>
      <c r="H11042" s="8" t="s">
        <v>16829</v>
      </c>
      <c r="I11042" s="8" t="s">
        <v>16827</v>
      </c>
      <c r="J11042" s="19">
        <v>3</v>
      </c>
      <c r="K11042" s="19" t="s">
        <v>20093</v>
      </c>
      <c r="L11042" s="11"/>
      <c r="M11042" s="11"/>
      <c r="N11042" s="24"/>
      <c r="P11042" s="32"/>
      <c r="S11042">
        <v>1</v>
      </c>
      <c r="T11042" s="19"/>
      <c r="U11042" s="3"/>
      <c r="X11042" t="str">
        <f t="shared" si="664"/>
        <v/>
      </c>
      <c r="Z11042" t="str">
        <f t="shared" si="665"/>
        <v/>
      </c>
      <c r="AB11042" s="9"/>
      <c r="AC11042" t="s">
        <v>16829</v>
      </c>
      <c r="AD11042">
        <f t="shared" si="663"/>
        <v>0</v>
      </c>
      <c r="AF11042" s="3"/>
      <c r="AH11042" s="9"/>
    </row>
    <row r="11043" spans="1:34" ht="10.95" customHeight="1" outlineLevel="1" x14ac:dyDescent="0.25">
      <c r="A11043" t="s">
        <v>1710</v>
      </c>
      <c r="C11043" s="3" t="s">
        <v>12986</v>
      </c>
      <c r="D11043" s="3" t="s">
        <v>16830</v>
      </c>
      <c r="E11043" s="9">
        <v>1990</v>
      </c>
      <c r="F11043" s="7" t="s">
        <v>16831</v>
      </c>
      <c r="G11043" s="7" t="s">
        <v>5401</v>
      </c>
      <c r="H11043" s="8" t="s">
        <v>16829</v>
      </c>
      <c r="I11043" s="8" t="s">
        <v>16827</v>
      </c>
      <c r="J11043" s="19">
        <v>3</v>
      </c>
      <c r="K11043" s="19" t="s">
        <v>7736</v>
      </c>
      <c r="L11043" s="11">
        <v>3.5</v>
      </c>
      <c r="M11043" s="11"/>
      <c r="N11043" s="24"/>
      <c r="P11043" s="32"/>
      <c r="T11043" s="19"/>
      <c r="U11043" s="3"/>
      <c r="X11043" t="str">
        <f t="shared" si="664"/>
        <v/>
      </c>
      <c r="Z11043">
        <f t="shared" si="665"/>
        <v>1</v>
      </c>
      <c r="AB11043" s="9"/>
      <c r="AC11043" t="s">
        <v>16829</v>
      </c>
      <c r="AD11043">
        <f t="shared" si="663"/>
        <v>0</v>
      </c>
      <c r="AF11043" s="3"/>
      <c r="AH11043" s="9"/>
    </row>
    <row r="11044" spans="1:34" ht="10.95" customHeight="1" outlineLevel="1" x14ac:dyDescent="0.25">
      <c r="A11044" t="s">
        <v>1710</v>
      </c>
      <c r="C11044" s="3" t="s">
        <v>12986</v>
      </c>
      <c r="D11044" s="3">
        <v>3103</v>
      </c>
      <c r="E11044" s="9">
        <v>1990</v>
      </c>
      <c r="F11044" s="7" t="s">
        <v>994</v>
      </c>
      <c r="G11044" s="7" t="s">
        <v>5401</v>
      </c>
      <c r="H11044" s="8" t="s">
        <v>995</v>
      </c>
      <c r="I11044" s="8" t="s">
        <v>16832</v>
      </c>
      <c r="J11044" s="19">
        <v>1</v>
      </c>
      <c r="K11044" s="19" t="s">
        <v>7736</v>
      </c>
      <c r="L11044" s="11">
        <v>2</v>
      </c>
      <c r="M11044" s="11"/>
      <c r="N11044" s="24"/>
      <c r="P11044" s="32"/>
      <c r="T11044" s="19"/>
      <c r="U11044" s="3">
        <v>1862</v>
      </c>
      <c r="X11044" t="str">
        <f t="shared" si="664"/>
        <v/>
      </c>
      <c r="Z11044" t="str">
        <f t="shared" si="665"/>
        <v/>
      </c>
      <c r="AB11044" s="9"/>
      <c r="AC11044" t="s">
        <v>995</v>
      </c>
      <c r="AD11044">
        <f t="shared" si="663"/>
        <v>0</v>
      </c>
      <c r="AF11044" s="3"/>
      <c r="AG11044" t="s">
        <v>4036</v>
      </c>
      <c r="AH11044" s="9" t="s">
        <v>4613</v>
      </c>
    </row>
    <row r="11045" spans="1:34" ht="10.95" customHeight="1" outlineLevel="1" x14ac:dyDescent="0.25">
      <c r="A11045" t="s">
        <v>1710</v>
      </c>
      <c r="C11045" s="3" t="s">
        <v>12986</v>
      </c>
      <c r="D11045" s="3">
        <v>3249</v>
      </c>
      <c r="E11045" s="9">
        <v>1993</v>
      </c>
      <c r="F11045" s="7" t="s">
        <v>994</v>
      </c>
      <c r="G11045" s="7" t="s">
        <v>5401</v>
      </c>
      <c r="H11045" s="8" t="s">
        <v>1724</v>
      </c>
      <c r="I11045" s="8" t="s">
        <v>16833</v>
      </c>
      <c r="J11045" s="19">
        <v>3</v>
      </c>
      <c r="K11045" s="19" t="s">
        <v>7736</v>
      </c>
      <c r="L11045" s="11">
        <v>2.8</v>
      </c>
      <c r="M11045" s="11"/>
      <c r="N11045" s="24"/>
      <c r="P11045" s="32"/>
      <c r="S11045">
        <v>1</v>
      </c>
      <c r="T11045" s="19"/>
      <c r="U11045" s="3">
        <v>1945</v>
      </c>
      <c r="X11045" t="str">
        <f t="shared" si="664"/>
        <v/>
      </c>
      <c r="Z11045" t="str">
        <f t="shared" si="665"/>
        <v/>
      </c>
      <c r="AB11045" s="9"/>
      <c r="AC11045" t="s">
        <v>1724</v>
      </c>
      <c r="AD11045">
        <f t="shared" si="663"/>
        <v>0</v>
      </c>
      <c r="AF11045" s="3"/>
      <c r="AG11045" t="s">
        <v>992</v>
      </c>
      <c r="AH11045" s="9" t="s">
        <v>4925</v>
      </c>
    </row>
    <row r="11046" spans="1:34" ht="10.95" customHeight="1" outlineLevel="1" x14ac:dyDescent="0.25">
      <c r="A11046" t="s">
        <v>1710</v>
      </c>
      <c r="C11046" s="3" t="s">
        <v>12986</v>
      </c>
      <c r="D11046" s="3">
        <v>3354</v>
      </c>
      <c r="E11046" s="9">
        <v>1994</v>
      </c>
      <c r="F11046" s="7" t="s">
        <v>1725</v>
      </c>
      <c r="G11046" s="7" t="s">
        <v>5401</v>
      </c>
      <c r="H11046" s="8" t="s">
        <v>5305</v>
      </c>
      <c r="I11046" s="8" t="s">
        <v>16834</v>
      </c>
      <c r="J11046" s="19">
        <v>4</v>
      </c>
      <c r="K11046" s="19" t="s">
        <v>7738</v>
      </c>
      <c r="L11046" s="11"/>
      <c r="M11046" s="11"/>
      <c r="N11046" s="24"/>
      <c r="P11046" s="32"/>
      <c r="T11046" s="19"/>
      <c r="U11046" s="3">
        <v>2014</v>
      </c>
      <c r="X11046" t="str">
        <f t="shared" si="664"/>
        <v/>
      </c>
      <c r="Z11046" t="str">
        <f t="shared" si="665"/>
        <v/>
      </c>
      <c r="AB11046" s="9"/>
      <c r="AC11046" t="s">
        <v>5305</v>
      </c>
      <c r="AD11046">
        <f t="shared" si="663"/>
        <v>0</v>
      </c>
      <c r="AF11046" s="3"/>
      <c r="AG11046" t="s">
        <v>992</v>
      </c>
      <c r="AH11046" s="9" t="s">
        <v>4925</v>
      </c>
    </row>
    <row r="11047" spans="1:34" ht="10.95" customHeight="1" outlineLevel="1" x14ac:dyDescent="0.25">
      <c r="A11047" t="s">
        <v>1710</v>
      </c>
      <c r="C11047" s="3" t="s">
        <v>12986</v>
      </c>
      <c r="D11047" s="3">
        <v>3428</v>
      </c>
      <c r="E11047" s="9">
        <v>1994</v>
      </c>
      <c r="F11047" s="7" t="s">
        <v>2134</v>
      </c>
      <c r="G11047" s="7" t="s">
        <v>5401</v>
      </c>
      <c r="H11047" s="8" t="s">
        <v>17</v>
      </c>
      <c r="I11047" s="8" t="s">
        <v>16835</v>
      </c>
      <c r="J11047" s="19">
        <v>1</v>
      </c>
      <c r="K11047" s="19" t="s">
        <v>7736</v>
      </c>
      <c r="L11047" s="11">
        <v>1.2</v>
      </c>
      <c r="M11047" s="11"/>
      <c r="N11047" s="24"/>
      <c r="P11047" s="32"/>
      <c r="T11047" s="19"/>
      <c r="U11047" s="3">
        <v>2038</v>
      </c>
      <c r="X11047" t="str">
        <f t="shared" si="664"/>
        <v/>
      </c>
      <c r="Z11047" t="str">
        <f t="shared" si="665"/>
        <v/>
      </c>
      <c r="AB11047" s="9"/>
      <c r="AC11047" t="s">
        <v>17</v>
      </c>
      <c r="AD11047">
        <f t="shared" si="663"/>
        <v>0</v>
      </c>
      <c r="AF11047" s="3"/>
      <c r="AG11047" t="s">
        <v>1712</v>
      </c>
      <c r="AH11047" s="9" t="s">
        <v>4925</v>
      </c>
    </row>
    <row r="11048" spans="1:34" ht="10.95" customHeight="1" outlineLevel="1" x14ac:dyDescent="0.25">
      <c r="A11048" t="s">
        <v>1710</v>
      </c>
      <c r="C11048" s="3" t="s">
        <v>12986</v>
      </c>
      <c r="D11048" s="3" t="s">
        <v>16837</v>
      </c>
      <c r="E11048" s="9">
        <v>1995</v>
      </c>
      <c r="F11048" s="7" t="s">
        <v>16838</v>
      </c>
      <c r="G11048" s="7" t="s">
        <v>5401</v>
      </c>
      <c r="H11048" s="8" t="s">
        <v>5623</v>
      </c>
      <c r="I11048" s="8" t="s">
        <v>16836</v>
      </c>
      <c r="J11048" s="19">
        <v>3</v>
      </c>
      <c r="K11048" s="19" t="s">
        <v>7736</v>
      </c>
      <c r="L11048" s="11">
        <v>13</v>
      </c>
      <c r="M11048" s="11"/>
      <c r="N11048" s="24"/>
      <c r="P11048" s="32"/>
      <c r="T11048" s="19"/>
      <c r="U11048" s="3"/>
      <c r="X11048" t="str">
        <f t="shared" si="664"/>
        <v/>
      </c>
      <c r="Z11048">
        <f t="shared" si="665"/>
        <v>1</v>
      </c>
      <c r="AB11048" s="9"/>
      <c r="AC11048" t="s">
        <v>5623</v>
      </c>
      <c r="AD11048">
        <f t="shared" si="663"/>
        <v>0</v>
      </c>
      <c r="AF11048" s="3"/>
      <c r="AH11048" s="9"/>
    </row>
    <row r="11049" spans="1:34" ht="10.95" customHeight="1" outlineLevel="1" x14ac:dyDescent="0.25">
      <c r="A11049" t="s">
        <v>1710</v>
      </c>
      <c r="C11049" s="3" t="s">
        <v>12986</v>
      </c>
      <c r="D11049" s="3">
        <v>3649</v>
      </c>
      <c r="E11049" s="9">
        <v>1995</v>
      </c>
      <c r="F11049" s="7" t="s">
        <v>16796</v>
      </c>
      <c r="G11049" s="7" t="s">
        <v>5401</v>
      </c>
      <c r="H11049" s="8" t="s">
        <v>5623</v>
      </c>
      <c r="I11049" s="8" t="s">
        <v>16836</v>
      </c>
      <c r="J11049" s="19">
        <v>1</v>
      </c>
      <c r="K11049" s="19" t="s">
        <v>7736</v>
      </c>
      <c r="L11049" s="11">
        <v>6.8</v>
      </c>
      <c r="M11049" s="11"/>
      <c r="N11049" s="24"/>
      <c r="P11049" s="32"/>
      <c r="S11049">
        <v>1</v>
      </c>
      <c r="T11049" s="19"/>
      <c r="U11049" s="3"/>
      <c r="X11049" t="str">
        <f t="shared" si="664"/>
        <v/>
      </c>
      <c r="Z11049">
        <f t="shared" si="665"/>
        <v>1</v>
      </c>
      <c r="AB11049" s="9"/>
      <c r="AC11049" t="s">
        <v>5623</v>
      </c>
      <c r="AD11049">
        <f t="shared" si="663"/>
        <v>0</v>
      </c>
      <c r="AF11049" s="3"/>
      <c r="AH11049" s="9"/>
    </row>
    <row r="11050" spans="1:34" ht="10.95" customHeight="1" outlineLevel="1" x14ac:dyDescent="0.25">
      <c r="A11050" t="s">
        <v>1710</v>
      </c>
      <c r="C11050" s="3" t="s">
        <v>12986</v>
      </c>
      <c r="D11050" s="3">
        <v>3915</v>
      </c>
      <c r="E11050" s="9">
        <v>1998</v>
      </c>
      <c r="F11050" s="7" t="s">
        <v>209</v>
      </c>
      <c r="G11050" s="7" t="s">
        <v>5401</v>
      </c>
      <c r="H11050" s="8" t="s">
        <v>3161</v>
      </c>
      <c r="I11050" s="8" t="s">
        <v>16839</v>
      </c>
      <c r="J11050" s="19">
        <v>5</v>
      </c>
      <c r="K11050" s="19" t="s">
        <v>7738</v>
      </c>
      <c r="L11050" s="11"/>
      <c r="M11050" s="11"/>
      <c r="N11050" s="24"/>
      <c r="P11050" s="32"/>
      <c r="T11050" s="19"/>
      <c r="U11050" s="3">
        <v>2216</v>
      </c>
      <c r="X11050" t="str">
        <f t="shared" si="664"/>
        <v/>
      </c>
      <c r="Z11050" t="str">
        <f t="shared" si="665"/>
        <v/>
      </c>
      <c r="AB11050" s="9"/>
      <c r="AC11050" t="s">
        <v>3161</v>
      </c>
      <c r="AD11050">
        <f t="shared" si="663"/>
        <v>0</v>
      </c>
      <c r="AF11050" s="3"/>
      <c r="AG11050" t="s">
        <v>3162</v>
      </c>
      <c r="AH11050" s="9" t="s">
        <v>4613</v>
      </c>
    </row>
    <row r="11051" spans="1:34" ht="10.95" customHeight="1" outlineLevel="1" x14ac:dyDescent="0.25">
      <c r="A11051" t="s">
        <v>1710</v>
      </c>
      <c r="C11051" s="3" t="s">
        <v>12986</v>
      </c>
      <c r="D11051" s="3">
        <v>3919</v>
      </c>
      <c r="E11051" s="9">
        <v>1998</v>
      </c>
      <c r="F11051" s="7" t="s">
        <v>6098</v>
      </c>
      <c r="G11051" s="7" t="s">
        <v>5401</v>
      </c>
      <c r="H11051" s="8" t="s">
        <v>5675</v>
      </c>
      <c r="I11051" s="8" t="s">
        <v>16839</v>
      </c>
      <c r="J11051" s="19">
        <v>2</v>
      </c>
      <c r="K11051" s="19" t="s">
        <v>7736</v>
      </c>
      <c r="L11051" s="11">
        <v>1</v>
      </c>
      <c r="M11051" s="11"/>
      <c r="N11051" s="24"/>
      <c r="P11051" s="32"/>
      <c r="T11051" s="19"/>
      <c r="U11051" s="3">
        <v>2220</v>
      </c>
      <c r="X11051" t="str">
        <f t="shared" si="664"/>
        <v/>
      </c>
      <c r="Z11051" t="str">
        <f t="shared" si="665"/>
        <v/>
      </c>
      <c r="AB11051" s="9"/>
      <c r="AC11051" t="s">
        <v>5675</v>
      </c>
      <c r="AD11051">
        <f t="shared" si="663"/>
        <v>0</v>
      </c>
      <c r="AF11051" s="3"/>
      <c r="AG11051" t="s">
        <v>5676</v>
      </c>
      <c r="AH11051" s="9" t="s">
        <v>4613</v>
      </c>
    </row>
    <row r="11052" spans="1:34" ht="10.95" customHeight="1" outlineLevel="1" x14ac:dyDescent="0.25">
      <c r="A11052" t="s">
        <v>1710</v>
      </c>
      <c r="C11052" s="3" t="s">
        <v>12986</v>
      </c>
      <c r="D11052" s="3">
        <v>3920</v>
      </c>
      <c r="E11052" s="9">
        <v>1998</v>
      </c>
      <c r="F11052" s="7" t="s">
        <v>6099</v>
      </c>
      <c r="G11052" s="7" t="s">
        <v>5401</v>
      </c>
      <c r="H11052" s="8" t="s">
        <v>1620</v>
      </c>
      <c r="I11052" s="8" t="s">
        <v>16839</v>
      </c>
      <c r="J11052" s="19">
        <v>1</v>
      </c>
      <c r="K11052" s="19" t="s">
        <v>7738</v>
      </c>
      <c r="L11052" s="11"/>
      <c r="M11052" s="11"/>
      <c r="N11052" s="24"/>
      <c r="P11052" s="32"/>
      <c r="T11052" s="19"/>
      <c r="U11052" s="3">
        <v>2221</v>
      </c>
      <c r="X11052" t="str">
        <f t="shared" si="664"/>
        <v/>
      </c>
      <c r="Z11052" t="str">
        <f t="shared" si="665"/>
        <v/>
      </c>
      <c r="AB11052" s="9"/>
      <c r="AC11052" t="s">
        <v>1620</v>
      </c>
      <c r="AD11052">
        <f t="shared" si="663"/>
        <v>0</v>
      </c>
      <c r="AF11052" s="3"/>
      <c r="AG11052" t="s">
        <v>3624</v>
      </c>
      <c r="AH11052" s="9" t="s">
        <v>4925</v>
      </c>
    </row>
    <row r="11053" spans="1:34" ht="10.95" customHeight="1" outlineLevel="1" x14ac:dyDescent="0.25">
      <c r="A11053" t="s">
        <v>1710</v>
      </c>
      <c r="C11053" s="3" t="s">
        <v>12986</v>
      </c>
      <c r="D11053" s="3" t="s">
        <v>16840</v>
      </c>
      <c r="E11053" s="9">
        <v>2000</v>
      </c>
      <c r="F11053" s="7" t="s">
        <v>16841</v>
      </c>
      <c r="G11053" s="7" t="s">
        <v>5401</v>
      </c>
      <c r="H11053" s="8" t="s">
        <v>2474</v>
      </c>
      <c r="I11053" s="8" t="s">
        <v>8497</v>
      </c>
      <c r="J11053" s="19">
        <v>1</v>
      </c>
      <c r="K11053" s="19" t="s">
        <v>7738</v>
      </c>
      <c r="L11053" s="11"/>
      <c r="M11053" s="11"/>
      <c r="N11053" s="24"/>
      <c r="P11053" s="32"/>
      <c r="T11053" s="19"/>
      <c r="U11053" s="3">
        <v>2350</v>
      </c>
      <c r="X11053" t="str">
        <f t="shared" si="664"/>
        <v/>
      </c>
      <c r="Z11053">
        <f t="shared" si="665"/>
        <v>1</v>
      </c>
      <c r="AB11053" s="9"/>
      <c r="AC11053" t="s">
        <v>2474</v>
      </c>
      <c r="AD11053">
        <f t="shared" si="663"/>
        <v>0</v>
      </c>
      <c r="AF11053" s="3"/>
      <c r="AG11053" t="s">
        <v>1712</v>
      </c>
      <c r="AH11053" s="9" t="s">
        <v>4925</v>
      </c>
    </row>
    <row r="11054" spans="1:34" ht="10.95" customHeight="1" outlineLevel="1" x14ac:dyDescent="0.25">
      <c r="A11054" t="s">
        <v>1710</v>
      </c>
      <c r="C11054" s="3" t="s">
        <v>12986</v>
      </c>
      <c r="D11054" s="3" t="s">
        <v>18815</v>
      </c>
      <c r="E11054" s="9">
        <v>2000</v>
      </c>
      <c r="F11054" s="7" t="s">
        <v>16842</v>
      </c>
      <c r="G11054" s="7" t="s">
        <v>5401</v>
      </c>
      <c r="H11054" s="8" t="s">
        <v>208</v>
      </c>
      <c r="I11054" s="8" t="s">
        <v>8497</v>
      </c>
      <c r="J11054" s="19">
        <v>3</v>
      </c>
      <c r="K11054" s="19" t="s">
        <v>7738</v>
      </c>
      <c r="L11054" s="11"/>
      <c r="M11054" s="11"/>
      <c r="N11054" s="24"/>
      <c r="P11054" s="32"/>
      <c r="T11054" s="19"/>
      <c r="U11054" s="3"/>
      <c r="X11054" t="str">
        <f t="shared" si="664"/>
        <v/>
      </c>
      <c r="Z11054">
        <f t="shared" si="665"/>
        <v>1</v>
      </c>
      <c r="AB11054" s="9"/>
      <c r="AC11054" t="s">
        <v>208</v>
      </c>
      <c r="AD11054">
        <f t="shared" si="663"/>
        <v>0</v>
      </c>
      <c r="AF11054" s="3"/>
      <c r="AG11054" t="s">
        <v>1712</v>
      </c>
      <c r="AH11054" s="9" t="s">
        <v>4925</v>
      </c>
    </row>
    <row r="11055" spans="1:34" ht="10.95" customHeight="1" outlineLevel="1" x14ac:dyDescent="0.25">
      <c r="A11055" t="s">
        <v>1710</v>
      </c>
      <c r="C11055" s="3" t="s">
        <v>12986</v>
      </c>
      <c r="D11055" s="3">
        <v>4316</v>
      </c>
      <c r="E11055" s="9">
        <v>2000</v>
      </c>
      <c r="F11055" s="7" t="s">
        <v>207</v>
      </c>
      <c r="G11055" s="7" t="s">
        <v>5401</v>
      </c>
      <c r="H11055" s="8" t="s">
        <v>208</v>
      </c>
      <c r="I11055" s="8" t="s">
        <v>13129</v>
      </c>
      <c r="J11055" s="19">
        <v>1</v>
      </c>
      <c r="K11055" s="19" t="s">
        <v>7736</v>
      </c>
      <c r="L11055" s="11">
        <v>3.5</v>
      </c>
      <c r="M11055" s="11"/>
      <c r="N11055" s="24"/>
      <c r="P11055" s="32"/>
      <c r="R11055">
        <v>1</v>
      </c>
      <c r="S11055">
        <v>1</v>
      </c>
      <c r="T11055" s="19"/>
      <c r="U11055" s="3">
        <v>2362</v>
      </c>
      <c r="X11055" t="str">
        <f t="shared" si="664"/>
        <v/>
      </c>
      <c r="Z11055" t="str">
        <f t="shared" si="665"/>
        <v/>
      </c>
      <c r="AB11055" s="9"/>
      <c r="AC11055" t="s">
        <v>208</v>
      </c>
      <c r="AD11055">
        <f t="shared" si="663"/>
        <v>0</v>
      </c>
      <c r="AF11055" s="3"/>
      <c r="AG11055" t="s">
        <v>1712</v>
      </c>
      <c r="AH11055" s="9" t="s">
        <v>4925</v>
      </c>
    </row>
    <row r="11056" spans="1:34" ht="10.95" customHeight="1" outlineLevel="1" x14ac:dyDescent="0.25">
      <c r="A11056" t="s">
        <v>1710</v>
      </c>
      <c r="C11056" s="3" t="s">
        <v>12986</v>
      </c>
      <c r="D11056" s="3">
        <v>4317</v>
      </c>
      <c r="E11056" s="9">
        <v>2000</v>
      </c>
      <c r="F11056" s="7" t="s">
        <v>207</v>
      </c>
      <c r="G11056" s="7" t="s">
        <v>5401</v>
      </c>
      <c r="H11056" s="8" t="s">
        <v>208</v>
      </c>
      <c r="I11056" s="8" t="s">
        <v>13129</v>
      </c>
      <c r="J11056" s="19">
        <v>1</v>
      </c>
      <c r="K11056" s="19" t="s">
        <v>7736</v>
      </c>
      <c r="L11056" s="11">
        <v>3.5</v>
      </c>
      <c r="M11056" s="11"/>
      <c r="N11056" s="24"/>
      <c r="P11056" s="32"/>
      <c r="T11056" s="19"/>
      <c r="U11056" s="3">
        <v>2363</v>
      </c>
      <c r="X11056" t="str">
        <f t="shared" si="664"/>
        <v/>
      </c>
      <c r="Z11056" t="str">
        <f t="shared" si="665"/>
        <v/>
      </c>
      <c r="AB11056" s="9"/>
      <c r="AC11056" t="s">
        <v>208</v>
      </c>
      <c r="AD11056">
        <f t="shared" si="663"/>
        <v>0</v>
      </c>
      <c r="AF11056" s="3"/>
      <c r="AH11056" s="9"/>
    </row>
    <row r="11057" spans="1:48" ht="10.95" customHeight="1" outlineLevel="1" x14ac:dyDescent="0.25">
      <c r="A11057" t="s">
        <v>1710</v>
      </c>
      <c r="C11057" s="3" t="s">
        <v>12986</v>
      </c>
      <c r="D11057" s="3">
        <v>4325</v>
      </c>
      <c r="E11057" s="9">
        <v>2000</v>
      </c>
      <c r="F11057" s="7" t="s">
        <v>6098</v>
      </c>
      <c r="G11057" s="7" t="s">
        <v>5401</v>
      </c>
      <c r="H11057" s="8" t="s">
        <v>17033</v>
      </c>
      <c r="I11057" s="8" t="s">
        <v>17032</v>
      </c>
      <c r="J11057" s="19">
        <v>3</v>
      </c>
      <c r="K11057" s="19" t="s">
        <v>7738</v>
      </c>
      <c r="L11057" s="11"/>
      <c r="M11057" s="11"/>
      <c r="N11057" s="24"/>
      <c r="P11057" s="32"/>
      <c r="T11057" s="19"/>
      <c r="U11057" s="3">
        <v>2364</v>
      </c>
      <c r="X11057" t="str">
        <f t="shared" si="664"/>
        <v/>
      </c>
      <c r="Z11057" t="str">
        <f t="shared" si="665"/>
        <v/>
      </c>
      <c r="AB11057" s="9"/>
      <c r="AC11057" t="s">
        <v>17033</v>
      </c>
      <c r="AD11057">
        <f t="shared" si="663"/>
        <v>0</v>
      </c>
      <c r="AF11057" s="3"/>
      <c r="AG11057" t="s">
        <v>2289</v>
      </c>
      <c r="AH11057" s="9" t="s">
        <v>4925</v>
      </c>
    </row>
    <row r="11058" spans="1:48" ht="10.95" customHeight="1" outlineLevel="1" x14ac:dyDescent="0.25">
      <c r="A11058" t="s">
        <v>1710</v>
      </c>
      <c r="C11058" s="3" t="s">
        <v>12986</v>
      </c>
      <c r="D11058" s="3" t="s">
        <v>17034</v>
      </c>
      <c r="E11058" s="9">
        <v>2000</v>
      </c>
      <c r="F11058" s="7" t="s">
        <v>17035</v>
      </c>
      <c r="G11058" s="7" t="s">
        <v>5401</v>
      </c>
      <c r="H11058" s="8" t="s">
        <v>17033</v>
      </c>
      <c r="I11058" s="8" t="s">
        <v>17032</v>
      </c>
      <c r="J11058" s="19">
        <v>3</v>
      </c>
      <c r="K11058" s="19" t="s">
        <v>7738</v>
      </c>
      <c r="L11058" s="11"/>
      <c r="M11058" s="11"/>
      <c r="N11058" s="24"/>
      <c r="P11058" s="32"/>
      <c r="T11058" s="19"/>
      <c r="U11058" s="3"/>
      <c r="X11058" t="str">
        <f t="shared" si="664"/>
        <v/>
      </c>
      <c r="Z11058">
        <f t="shared" si="665"/>
        <v>1</v>
      </c>
      <c r="AB11058" s="9"/>
      <c r="AC11058" t="s">
        <v>17033</v>
      </c>
      <c r="AD11058">
        <f t="shared" si="663"/>
        <v>0</v>
      </c>
      <c r="AF11058" s="3"/>
      <c r="AG11058" t="s">
        <v>2289</v>
      </c>
      <c r="AH11058" s="9" t="s">
        <v>4925</v>
      </c>
    </row>
    <row r="11059" spans="1:48" ht="10.95" customHeight="1" outlineLevel="1" x14ac:dyDescent="0.25">
      <c r="A11059" t="s">
        <v>1710</v>
      </c>
      <c r="C11059" s="3" t="s">
        <v>12986</v>
      </c>
      <c r="D11059" s="3">
        <v>4359</v>
      </c>
      <c r="E11059" s="9">
        <v>2001</v>
      </c>
      <c r="F11059" s="7" t="s">
        <v>1422</v>
      </c>
      <c r="G11059" s="7" t="s">
        <v>5401</v>
      </c>
      <c r="H11059" s="8" t="s">
        <v>2863</v>
      </c>
      <c r="I11059" s="8" t="s">
        <v>16843</v>
      </c>
      <c r="J11059" s="19">
        <v>3</v>
      </c>
      <c r="K11059" s="19" t="s">
        <v>7738</v>
      </c>
      <c r="L11059" s="11"/>
      <c r="M11059" s="11"/>
      <c r="N11059" s="24"/>
      <c r="P11059" s="32"/>
      <c r="T11059" s="19"/>
      <c r="U11059" s="3">
        <v>2377</v>
      </c>
      <c r="X11059" t="str">
        <f t="shared" si="664"/>
        <v/>
      </c>
      <c r="Z11059" t="str">
        <f t="shared" si="665"/>
        <v/>
      </c>
      <c r="AB11059" s="9"/>
      <c r="AC11059" t="s">
        <v>2863</v>
      </c>
      <c r="AD11059">
        <f t="shared" si="663"/>
        <v>0</v>
      </c>
      <c r="AF11059" s="3"/>
      <c r="AG11059" t="s">
        <v>1712</v>
      </c>
      <c r="AH11059" s="9" t="s">
        <v>4925</v>
      </c>
    </row>
    <row r="11060" spans="1:48" ht="10.95" customHeight="1" outlineLevel="1" x14ac:dyDescent="0.25">
      <c r="A11060" t="s">
        <v>1710</v>
      </c>
      <c r="C11060" s="3" t="s">
        <v>12986</v>
      </c>
      <c r="D11060" s="3" t="s">
        <v>16845</v>
      </c>
      <c r="E11060" s="9">
        <v>2001</v>
      </c>
      <c r="F11060" s="7" t="s">
        <v>16846</v>
      </c>
      <c r="G11060" s="7" t="s">
        <v>5401</v>
      </c>
      <c r="H11060" s="8" t="s">
        <v>3161</v>
      </c>
      <c r="I11060" s="8" t="s">
        <v>16847</v>
      </c>
      <c r="J11060" s="19">
        <v>3</v>
      </c>
      <c r="K11060" s="19" t="s">
        <v>7738</v>
      </c>
      <c r="L11060" s="11"/>
      <c r="M11060" s="11"/>
      <c r="N11060" s="24"/>
      <c r="P11060" s="32"/>
      <c r="T11060" s="19"/>
      <c r="U11060" s="3"/>
      <c r="X11060" t="str">
        <f t="shared" si="664"/>
        <v/>
      </c>
      <c r="Z11060">
        <f t="shared" si="665"/>
        <v>1</v>
      </c>
      <c r="AB11060" s="9"/>
      <c r="AC11060" t="s">
        <v>3161</v>
      </c>
      <c r="AD11060">
        <f t="shared" si="663"/>
        <v>0</v>
      </c>
      <c r="AF11060" s="3"/>
      <c r="AH11060" s="9"/>
    </row>
    <row r="11061" spans="1:48" ht="10.95" customHeight="1" outlineLevel="1" x14ac:dyDescent="0.25">
      <c r="A11061" t="s">
        <v>1710</v>
      </c>
      <c r="C11061" s="3" t="s">
        <v>12986</v>
      </c>
      <c r="D11061" s="3">
        <v>4443</v>
      </c>
      <c r="E11061" s="9">
        <v>2004</v>
      </c>
      <c r="F11061" s="7" t="s">
        <v>1366</v>
      </c>
      <c r="G11061" s="7" t="s">
        <v>5401</v>
      </c>
      <c r="H11061" s="8" t="s">
        <v>1367</v>
      </c>
      <c r="I11061" s="8" t="s">
        <v>16844</v>
      </c>
      <c r="J11061" s="19">
        <v>3</v>
      </c>
      <c r="K11061" s="19" t="s">
        <v>7738</v>
      </c>
      <c r="L11061" s="11"/>
      <c r="M11061" s="11"/>
      <c r="N11061" s="24"/>
      <c r="P11061" s="32"/>
      <c r="T11061" s="19"/>
      <c r="U11061" s="3">
        <v>2439</v>
      </c>
      <c r="X11061" t="str">
        <f t="shared" si="664"/>
        <v/>
      </c>
      <c r="Z11061" t="str">
        <f t="shared" si="665"/>
        <v/>
      </c>
      <c r="AB11061" s="9"/>
      <c r="AC11061" t="s">
        <v>1367</v>
      </c>
      <c r="AD11061">
        <f t="shared" si="663"/>
        <v>0</v>
      </c>
      <c r="AF11061" s="3"/>
      <c r="AG11061" t="s">
        <v>1712</v>
      </c>
      <c r="AH11061" s="9" t="s">
        <v>4613</v>
      </c>
    </row>
    <row r="11062" spans="1:48" ht="10.95" customHeight="1" outlineLevel="1" x14ac:dyDescent="0.25">
      <c r="A11062" t="s">
        <v>1710</v>
      </c>
      <c r="C11062" s="3" t="s">
        <v>12986</v>
      </c>
      <c r="D11062" s="3">
        <v>4447</v>
      </c>
      <c r="E11062" s="9">
        <v>2004</v>
      </c>
      <c r="F11062" s="7" t="s">
        <v>3723</v>
      </c>
      <c r="G11062" s="7" t="s">
        <v>5401</v>
      </c>
      <c r="H11062" s="8" t="s">
        <v>3161</v>
      </c>
      <c r="I11062" s="8" t="s">
        <v>7080</v>
      </c>
      <c r="J11062" s="19">
        <v>3</v>
      </c>
      <c r="K11062" s="19" t="s">
        <v>7738</v>
      </c>
      <c r="L11062" s="11"/>
      <c r="M11062" s="11"/>
      <c r="N11062" s="24"/>
      <c r="P11062" s="32"/>
      <c r="T11062" s="19"/>
      <c r="U11062" s="3">
        <v>2443</v>
      </c>
      <c r="X11062" t="str">
        <f t="shared" si="664"/>
        <v/>
      </c>
      <c r="Z11062" t="str">
        <f t="shared" si="665"/>
        <v/>
      </c>
      <c r="AB11062" s="9"/>
      <c r="AC11062" t="s">
        <v>3161</v>
      </c>
      <c r="AD11062">
        <f t="shared" si="663"/>
        <v>0</v>
      </c>
      <c r="AF11062" s="3"/>
      <c r="AG11062" t="s">
        <v>3162</v>
      </c>
      <c r="AH11062" s="9" t="s">
        <v>4613</v>
      </c>
    </row>
    <row r="11063" spans="1:48" ht="10.95" customHeight="1" outlineLevel="1" x14ac:dyDescent="0.25">
      <c r="A11063" t="s">
        <v>1710</v>
      </c>
      <c r="C11063" s="3" t="s">
        <v>12986</v>
      </c>
      <c r="D11063" s="3">
        <v>4455</v>
      </c>
      <c r="E11063" s="9">
        <v>2005</v>
      </c>
      <c r="F11063" s="7" t="s">
        <v>3724</v>
      </c>
      <c r="G11063" s="7" t="s">
        <v>5401</v>
      </c>
      <c r="H11063" s="8" t="s">
        <v>16849</v>
      </c>
      <c r="I11063" s="44" t="s">
        <v>16848</v>
      </c>
      <c r="J11063" s="19">
        <v>1</v>
      </c>
      <c r="K11063" s="19" t="s">
        <v>7738</v>
      </c>
      <c r="L11063" s="11"/>
      <c r="M11063" s="11"/>
      <c r="N11063" s="24"/>
      <c r="P11063" s="32"/>
      <c r="R11063">
        <v>1</v>
      </c>
      <c r="S11063">
        <v>1</v>
      </c>
      <c r="T11063" s="19"/>
      <c r="U11063" s="3"/>
      <c r="X11063" t="str">
        <f t="shared" si="664"/>
        <v/>
      </c>
      <c r="Z11063" t="str">
        <f t="shared" si="665"/>
        <v/>
      </c>
      <c r="AB11063" s="9"/>
      <c r="AC11063" t="s">
        <v>16849</v>
      </c>
      <c r="AD11063">
        <f t="shared" si="663"/>
        <v>1</v>
      </c>
      <c r="AF11063" s="3"/>
      <c r="AH11063" s="9"/>
    </row>
    <row r="11064" spans="1:48" ht="10.95" customHeight="1" outlineLevel="1" x14ac:dyDescent="0.25">
      <c r="A11064" t="s">
        <v>1710</v>
      </c>
      <c r="C11064" s="3" t="s">
        <v>12986</v>
      </c>
      <c r="D11064" s="3" t="s">
        <v>18688</v>
      </c>
      <c r="E11064" s="9">
        <v>2005</v>
      </c>
      <c r="F11064" s="7" t="s">
        <v>16850</v>
      </c>
      <c r="G11064" s="7" t="s">
        <v>5401</v>
      </c>
      <c r="H11064" s="8" t="s">
        <v>16849</v>
      </c>
      <c r="I11064" s="8" t="s">
        <v>16848</v>
      </c>
      <c r="J11064" s="19">
        <v>1</v>
      </c>
      <c r="K11064" s="19" t="s">
        <v>7738</v>
      </c>
      <c r="L11064" s="11"/>
      <c r="M11064" s="11"/>
      <c r="N11064" s="24"/>
      <c r="P11064" s="32"/>
      <c r="T11064" s="19"/>
      <c r="U11064" s="3" t="s">
        <v>3722</v>
      </c>
      <c r="X11064" t="str">
        <f t="shared" si="664"/>
        <v/>
      </c>
      <c r="Z11064">
        <f t="shared" si="665"/>
        <v>1</v>
      </c>
      <c r="AB11064" s="9"/>
      <c r="AC11064" t="s">
        <v>16849</v>
      </c>
      <c r="AD11064">
        <f t="shared" si="663"/>
        <v>1</v>
      </c>
      <c r="AF11064" s="3"/>
      <c r="AG11064" t="s">
        <v>1712</v>
      </c>
      <c r="AH11064" s="9" t="s">
        <v>4925</v>
      </c>
    </row>
    <row r="11065" spans="1:48" ht="10.95" customHeight="1" outlineLevel="1" x14ac:dyDescent="0.25">
      <c r="A11065" t="s">
        <v>1710</v>
      </c>
      <c r="C11065" s="3" t="s">
        <v>12986</v>
      </c>
      <c r="D11065" s="3">
        <v>4525</v>
      </c>
      <c r="E11065" s="9">
        <v>2011</v>
      </c>
      <c r="F11065" s="7" t="s">
        <v>8992</v>
      </c>
      <c r="G11065" s="7" t="s">
        <v>5401</v>
      </c>
      <c r="H11065" s="8" t="s">
        <v>5511</v>
      </c>
      <c r="I11065" s="8" t="s">
        <v>8991</v>
      </c>
      <c r="J11065" s="19">
        <v>3</v>
      </c>
      <c r="K11065" s="19" t="s">
        <v>7736</v>
      </c>
      <c r="L11065" s="11">
        <v>4.4000000000000004</v>
      </c>
      <c r="M11065" s="11"/>
      <c r="N11065" s="24"/>
      <c r="P11065" s="32"/>
      <c r="T11065" s="19"/>
      <c r="U11065" s="3"/>
      <c r="X11065" t="str">
        <f t="shared" si="664"/>
        <v/>
      </c>
      <c r="Z11065" t="str">
        <f t="shared" si="665"/>
        <v/>
      </c>
      <c r="AB11065" s="9"/>
      <c r="AC11065" t="s">
        <v>5511</v>
      </c>
      <c r="AD11065">
        <f t="shared" si="663"/>
        <v>0</v>
      </c>
      <c r="AF11065" s="3"/>
      <c r="AH11065" s="9"/>
    </row>
    <row r="11066" spans="1:48" ht="10.95" customHeight="1" outlineLevel="1" x14ac:dyDescent="0.25">
      <c r="A11066" t="s">
        <v>1710</v>
      </c>
      <c r="C11066" s="3" t="s">
        <v>12986</v>
      </c>
      <c r="D11066" s="3">
        <v>4551</v>
      </c>
      <c r="E11066" s="9">
        <v>2012</v>
      </c>
      <c r="F11066" s="7" t="s">
        <v>1422</v>
      </c>
      <c r="G11066" s="7" t="s">
        <v>5401</v>
      </c>
      <c r="H11066" s="8" t="s">
        <v>17036</v>
      </c>
      <c r="I11066" s="8" t="s">
        <v>8994</v>
      </c>
      <c r="J11066" s="19">
        <v>1</v>
      </c>
      <c r="K11066" s="19" t="s">
        <v>7738</v>
      </c>
      <c r="L11066" s="11"/>
      <c r="M11066" s="11"/>
      <c r="N11066" s="24"/>
      <c r="P11066" s="32"/>
      <c r="T11066" s="19"/>
      <c r="U11066" s="3"/>
      <c r="X11066" t="str">
        <f t="shared" si="664"/>
        <v/>
      </c>
      <c r="Z11066" t="str">
        <f t="shared" si="665"/>
        <v/>
      </c>
      <c r="AB11066" s="9"/>
      <c r="AC11066" t="s">
        <v>17036</v>
      </c>
      <c r="AD11066">
        <f t="shared" si="663"/>
        <v>0</v>
      </c>
      <c r="AF11066" s="3"/>
      <c r="AH11066" s="9"/>
    </row>
    <row r="11067" spans="1:48" ht="10.95" customHeight="1" outlineLevel="1" x14ac:dyDescent="0.25">
      <c r="A11067" t="s">
        <v>1710</v>
      </c>
      <c r="C11067" s="3" t="s">
        <v>12986</v>
      </c>
      <c r="D11067" s="3">
        <v>4552</v>
      </c>
      <c r="E11067" s="9">
        <v>2012</v>
      </c>
      <c r="F11067" s="7" t="s">
        <v>8993</v>
      </c>
      <c r="G11067" s="7" t="s">
        <v>5401</v>
      </c>
      <c r="H11067" s="8" t="s">
        <v>17036</v>
      </c>
      <c r="I11067" s="8" t="s">
        <v>8994</v>
      </c>
      <c r="J11067" s="19">
        <v>1</v>
      </c>
      <c r="K11067" s="19" t="s">
        <v>7738</v>
      </c>
      <c r="L11067" s="11"/>
      <c r="M11067" s="11"/>
      <c r="N11067" s="24"/>
      <c r="P11067" s="32"/>
      <c r="T11067" s="19"/>
      <c r="U11067" s="3"/>
      <c r="X11067" t="str">
        <f t="shared" si="664"/>
        <v/>
      </c>
      <c r="Z11067" t="str">
        <f t="shared" si="665"/>
        <v/>
      </c>
      <c r="AB11067" s="9"/>
      <c r="AC11067" t="s">
        <v>17036</v>
      </c>
      <c r="AD11067">
        <f t="shared" si="663"/>
        <v>0</v>
      </c>
      <c r="AF11067" s="3"/>
      <c r="AH11067" s="9"/>
    </row>
    <row r="11068" spans="1:48" ht="10.95" customHeight="1" x14ac:dyDescent="0.25">
      <c r="A11068" t="s">
        <v>12477</v>
      </c>
      <c r="B11068" t="s">
        <v>12039</v>
      </c>
      <c r="C11068" s="3" t="s">
        <v>11994</v>
      </c>
      <c r="E11068" s="9"/>
      <c r="F11068" s="7"/>
      <c r="G11068" s="7"/>
      <c r="H11068" s="8"/>
      <c r="I11068" s="8"/>
      <c r="J11068" s="19"/>
      <c r="K11068" s="19"/>
      <c r="L11068" s="11"/>
      <c r="M11068" s="11">
        <f>SUM(L11069:L11275)</f>
        <v>262.50000000000006</v>
      </c>
      <c r="N11068" s="24">
        <v>7349</v>
      </c>
      <c r="O11068">
        <f>COUNTIF(K11069:K11275,"*")</f>
        <v>207</v>
      </c>
      <c r="P11068" s="32">
        <f>O11068/N11068</f>
        <v>2.816709756429446E-2</v>
      </c>
      <c r="Q11068">
        <f>COUNTIF(K11069:K11275,"Y")+COUNTIF(K11069:K11275,"S")</f>
        <v>144</v>
      </c>
      <c r="T11068" s="19" t="s">
        <v>7736</v>
      </c>
      <c r="U11068" s="3"/>
      <c r="V11068" t="s">
        <v>18465</v>
      </c>
      <c r="X11068" t="str">
        <f t="shared" si="664"/>
        <v/>
      </c>
      <c r="Z11068" t="str">
        <f t="shared" si="665"/>
        <v/>
      </c>
      <c r="AB11068" s="9"/>
      <c r="AE11068">
        <f>COUNTIF(AD11069:AD11275,"1")</f>
        <v>14</v>
      </c>
      <c r="AF11068" s="3"/>
      <c r="AH11068" s="9"/>
      <c r="AI11068">
        <f>COUNTIF($J11069:$J11275,"1")-COUNTIFS($J11069:$J11275,"1",$K11069:$K11275,"V")</f>
        <v>26</v>
      </c>
      <c r="AJ11068">
        <f>COUNTIFS($J11069:$J11275,"1",$K11069:$K11275,"Y")+COUNTIFS($J11069:$J11275,"1",$K11069:$K11275,"s")</f>
        <v>26</v>
      </c>
      <c r="AK11068">
        <f>COUNTIF($J11069:$J11275,"2")-COUNTIFS($J11069:$J11275,"2",$K11069:$K11275,"V")</f>
        <v>0</v>
      </c>
      <c r="AL11068">
        <f>COUNTIFS($J11069:$J11275,"2",$K11069:$K11275,"Y")+COUNTIFS($J11069:$J11275,"2",$K11069:$K11275,"s")</f>
        <v>0</v>
      </c>
      <c r="AM11068">
        <f>COUNTIF($J11069:$J11275,"3")-COUNTIFS($J11069:$J11275,"3",$K11069:$K11275,"V")</f>
        <v>17</v>
      </c>
      <c r="AN11068">
        <f>COUNTIFS($J11069:$J11275,"3",$K11069:$K11275,"Y")+COUNTIFS($J11069:$J11275,"3",$K11069:$K11275,"s")</f>
        <v>17</v>
      </c>
      <c r="AO11068">
        <f>COUNTIF($J11069:$J11275,"4")-COUNTIFS($J11069:$J11275,"4",$K11069:$K11275,"V")</f>
        <v>0</v>
      </c>
      <c r="AP11068">
        <f>COUNTIFS($J11069:$J11275,"4",$K11069:$K11275,"Y")+COUNTIFS($J11069:$J11275,"4",$K11069:$K11275,"s")</f>
        <v>0</v>
      </c>
      <c r="AQ11068">
        <f>COUNTIF($J11069:$J11275,"5")-COUNTIFS($J11069:$J11275,"5",$K11069:$K11275,"V")</f>
        <v>0</v>
      </c>
      <c r="AR11068">
        <f>COUNTIFS($J11069:$J11275,"5",$K11069:$K11275,"Y")+COUNTIFS($J11069:$J11275,"5",$K11069:$K11275,"s")</f>
        <v>0</v>
      </c>
      <c r="AS11068">
        <f>COUNTIF($J11069:$J11275,"6")-COUNTIFS($J11069:$J11275,"6",$K11069:$K11275,"V")</f>
        <v>0</v>
      </c>
      <c r="AT11068">
        <f>COUNTIFS($J11069:$J11275,"6",$K11069:$K11275,"Y")+COUNTIFS($J11069:$J11275,"6",$K11069:$K11275,"s")</f>
        <v>0</v>
      </c>
      <c r="AU11068">
        <f>COUNTIF($J11069:$J11275,"7")-COUNTIFS($J11069:$J11275,"7",$K11069:$K11275,"V")</f>
        <v>164</v>
      </c>
      <c r="AV11068">
        <f>COUNTIFS($J11069:$J11275,"7",$K11069:$K11275,"Y")+COUNTIFS($J11069:$J11275,"7",$K11069:$K11275,"s")</f>
        <v>101</v>
      </c>
    </row>
    <row r="11069" spans="1:48" ht="10.95" customHeight="1" outlineLevel="1" x14ac:dyDescent="0.25">
      <c r="A11069" t="s">
        <v>3891</v>
      </c>
      <c r="C11069" s="3" t="s">
        <v>11994</v>
      </c>
      <c r="D11069" s="3">
        <v>246</v>
      </c>
      <c r="E11069" s="9">
        <v>1970</v>
      </c>
      <c r="F11069" s="7" t="s">
        <v>5768</v>
      </c>
      <c r="G11069" s="7" t="s">
        <v>5401</v>
      </c>
      <c r="H11069" s="8" t="s">
        <v>857</v>
      </c>
      <c r="I11069" s="8" t="s">
        <v>11353</v>
      </c>
      <c r="J11069" s="19">
        <v>1</v>
      </c>
      <c r="K11069" s="19" t="s">
        <v>7736</v>
      </c>
      <c r="L11069" s="11">
        <v>1</v>
      </c>
      <c r="M11069" s="11"/>
      <c r="N11069" s="24"/>
      <c r="P11069" s="32"/>
      <c r="T11069" s="19"/>
      <c r="U11069" s="3" t="s">
        <v>5256</v>
      </c>
      <c r="X11069" t="str">
        <f t="shared" si="664"/>
        <v/>
      </c>
      <c r="Z11069" t="str">
        <f t="shared" si="665"/>
        <v/>
      </c>
      <c r="AB11069" s="9"/>
      <c r="AC11069" t="s">
        <v>857</v>
      </c>
      <c r="AD11069">
        <f t="shared" ref="AD11069:AD11132" si="666">COUNTIF(H11069,"*Fuji*")</f>
        <v>0</v>
      </c>
      <c r="AF11069" s="3"/>
      <c r="AG11069" t="s">
        <v>858</v>
      </c>
      <c r="AH11069" s="9"/>
    </row>
    <row r="11070" spans="1:48" ht="10.95" customHeight="1" outlineLevel="1" x14ac:dyDescent="0.25">
      <c r="A11070" t="s">
        <v>3891</v>
      </c>
      <c r="C11070" s="3" t="s">
        <v>11994</v>
      </c>
      <c r="D11070" s="3">
        <v>294</v>
      </c>
      <c r="E11070" s="9">
        <v>1971</v>
      </c>
      <c r="F11070" s="7" t="s">
        <v>4790</v>
      </c>
      <c r="G11070" s="7" t="s">
        <v>5401</v>
      </c>
      <c r="H11070" s="8" t="s">
        <v>5402</v>
      </c>
      <c r="I11070" s="8" t="s">
        <v>10465</v>
      </c>
      <c r="J11070" s="19">
        <v>1</v>
      </c>
      <c r="K11070" s="19" t="s">
        <v>7736</v>
      </c>
      <c r="L11070" s="11">
        <v>2</v>
      </c>
      <c r="M11070" s="11"/>
      <c r="N11070" s="24"/>
      <c r="P11070" s="32"/>
      <c r="S11070">
        <v>1</v>
      </c>
      <c r="T11070" s="19"/>
      <c r="U11070" s="3">
        <v>239</v>
      </c>
      <c r="X11070" t="str">
        <f t="shared" si="664"/>
        <v/>
      </c>
      <c r="Z11070" t="str">
        <f t="shared" si="665"/>
        <v/>
      </c>
      <c r="AB11070" s="9"/>
      <c r="AC11070" t="s">
        <v>5402</v>
      </c>
      <c r="AD11070">
        <f t="shared" si="666"/>
        <v>1</v>
      </c>
      <c r="AF11070" s="3"/>
      <c r="AG11070" t="s">
        <v>4924</v>
      </c>
      <c r="AH11070" s="9" t="s">
        <v>4613</v>
      </c>
    </row>
    <row r="11071" spans="1:48" ht="10.95" customHeight="1" outlineLevel="1" x14ac:dyDescent="0.25">
      <c r="A11071" t="s">
        <v>3891</v>
      </c>
      <c r="C11071" s="3" t="s">
        <v>11994</v>
      </c>
      <c r="D11071" s="3" t="s">
        <v>11354</v>
      </c>
      <c r="E11071" s="9">
        <v>1996</v>
      </c>
      <c r="F11071" s="7" t="s">
        <v>11355</v>
      </c>
      <c r="G11071" s="7" t="s">
        <v>5401</v>
      </c>
      <c r="H11071" s="8" t="s">
        <v>9480</v>
      </c>
      <c r="I11071" s="8" t="s">
        <v>8506</v>
      </c>
      <c r="J11071" s="19">
        <v>1</v>
      </c>
      <c r="K11071" s="19" t="s">
        <v>7736</v>
      </c>
      <c r="L11071" s="11">
        <v>16.7</v>
      </c>
      <c r="M11071" s="11"/>
      <c r="N11071" s="24"/>
      <c r="P11071" s="32"/>
      <c r="T11071" s="19"/>
      <c r="U11071" s="3"/>
      <c r="X11071" t="str">
        <f t="shared" si="664"/>
        <v/>
      </c>
      <c r="Z11071">
        <f t="shared" si="665"/>
        <v>1</v>
      </c>
      <c r="AB11071" s="9"/>
      <c r="AC11071" t="s">
        <v>9480</v>
      </c>
      <c r="AD11071">
        <f t="shared" si="666"/>
        <v>0</v>
      </c>
      <c r="AF11071" s="3"/>
      <c r="AH11071" s="9"/>
    </row>
    <row r="11072" spans="1:48" ht="10.95" customHeight="1" outlineLevel="1" x14ac:dyDescent="0.25">
      <c r="A11072" t="s">
        <v>3891</v>
      </c>
      <c r="C11072" s="3" t="s">
        <v>11994</v>
      </c>
      <c r="D11072" s="3">
        <v>1256</v>
      </c>
      <c r="E11072" s="9">
        <v>1996</v>
      </c>
      <c r="F11072" s="7" t="s">
        <v>9316</v>
      </c>
      <c r="G11072" s="7" t="s">
        <v>5401</v>
      </c>
      <c r="H11072" s="8" t="s">
        <v>9480</v>
      </c>
      <c r="I11072" s="8" t="s">
        <v>8506</v>
      </c>
      <c r="J11072" s="19">
        <v>1</v>
      </c>
      <c r="K11072" s="19" t="s">
        <v>7736</v>
      </c>
      <c r="L11072" s="11">
        <v>14.2</v>
      </c>
      <c r="M11072" s="11"/>
      <c r="N11072" s="24"/>
      <c r="P11072" s="32"/>
      <c r="T11072" s="19"/>
      <c r="U11072" s="3"/>
      <c r="X11072" t="str">
        <f t="shared" si="664"/>
        <v/>
      </c>
      <c r="Z11072">
        <f t="shared" si="665"/>
        <v>1</v>
      </c>
      <c r="AB11072" s="9"/>
      <c r="AC11072" t="s">
        <v>9480</v>
      </c>
      <c r="AD11072">
        <f t="shared" si="666"/>
        <v>0</v>
      </c>
      <c r="AF11072" s="3"/>
      <c r="AH11072" s="9"/>
    </row>
    <row r="11073" spans="1:34" ht="10.95" customHeight="1" outlineLevel="1" x14ac:dyDescent="0.25">
      <c r="A11073" t="s">
        <v>3891</v>
      </c>
      <c r="C11073" s="3" t="s">
        <v>11994</v>
      </c>
      <c r="D11073" s="3">
        <v>1257</v>
      </c>
      <c r="E11073" s="9">
        <v>1996</v>
      </c>
      <c r="F11073" s="7" t="s">
        <v>9562</v>
      </c>
      <c r="G11073" s="7" t="s">
        <v>5401</v>
      </c>
      <c r="H11073" s="8" t="s">
        <v>9233</v>
      </c>
      <c r="I11073" s="8" t="s">
        <v>7560</v>
      </c>
      <c r="J11073" s="19">
        <v>7</v>
      </c>
      <c r="K11073" s="19" t="s">
        <v>20093</v>
      </c>
      <c r="L11073" s="11"/>
      <c r="M11073" s="11"/>
      <c r="N11073" s="24"/>
      <c r="P11073" s="32"/>
      <c r="T11073" s="19"/>
      <c r="U11073" s="3"/>
      <c r="X11073" t="str">
        <f t="shared" si="664"/>
        <v/>
      </c>
      <c r="Z11073" t="str">
        <f t="shared" si="665"/>
        <v/>
      </c>
      <c r="AB11073" s="9"/>
      <c r="AC11073" t="s">
        <v>9233</v>
      </c>
      <c r="AD11073">
        <f t="shared" si="666"/>
        <v>0</v>
      </c>
      <c r="AF11073" s="3"/>
      <c r="AH11073" s="9"/>
    </row>
    <row r="11074" spans="1:34" ht="10.95" customHeight="1" outlineLevel="1" x14ac:dyDescent="0.25">
      <c r="A11074" t="s">
        <v>3891</v>
      </c>
      <c r="C11074" s="3" t="s">
        <v>11994</v>
      </c>
      <c r="D11074" s="3">
        <v>1258</v>
      </c>
      <c r="E11074" s="9">
        <v>1996</v>
      </c>
      <c r="F11074" s="7" t="s">
        <v>9562</v>
      </c>
      <c r="G11074" s="7" t="s">
        <v>5401</v>
      </c>
      <c r="H11074" s="8" t="s">
        <v>9233</v>
      </c>
      <c r="I11074" s="8" t="s">
        <v>7560</v>
      </c>
      <c r="J11074" s="19">
        <v>7</v>
      </c>
      <c r="K11074" s="19" t="s">
        <v>20093</v>
      </c>
      <c r="L11074" s="11"/>
      <c r="M11074" s="11"/>
      <c r="N11074" s="24"/>
      <c r="P11074" s="32"/>
      <c r="T11074" s="19"/>
      <c r="U11074" s="3"/>
      <c r="X11074" t="str">
        <f t="shared" ref="X11074:X11137" si="667">IF(COUNTIF(F11074,"*fdc*"),1,"")</f>
        <v/>
      </c>
      <c r="Z11074" t="str">
        <f t="shared" ref="Z11074:Z11137" si="668">IF(COUNTIF(F11074,"*s/s*"),1,"")</f>
        <v/>
      </c>
      <c r="AB11074" s="9"/>
      <c r="AC11074" t="s">
        <v>9233</v>
      </c>
      <c r="AD11074">
        <f t="shared" si="666"/>
        <v>0</v>
      </c>
      <c r="AF11074" s="3"/>
      <c r="AH11074" s="9"/>
    </row>
    <row r="11075" spans="1:34" ht="10.95" customHeight="1" outlineLevel="1" x14ac:dyDescent="0.25">
      <c r="A11075" t="s">
        <v>3891</v>
      </c>
      <c r="C11075" s="3" t="s">
        <v>11994</v>
      </c>
      <c r="D11075" s="3">
        <v>1259</v>
      </c>
      <c r="E11075" s="9">
        <v>1996</v>
      </c>
      <c r="F11075" s="7" t="s">
        <v>9562</v>
      </c>
      <c r="G11075" s="7" t="s">
        <v>5401</v>
      </c>
      <c r="H11075" s="8" t="s">
        <v>9233</v>
      </c>
      <c r="I11075" s="8" t="s">
        <v>7560</v>
      </c>
      <c r="J11075" s="19">
        <v>7</v>
      </c>
      <c r="K11075" s="19" t="s">
        <v>20093</v>
      </c>
      <c r="L11075" s="11"/>
      <c r="M11075" s="11"/>
      <c r="N11075" s="24"/>
      <c r="P11075" s="32"/>
      <c r="T11075" s="19"/>
      <c r="U11075" s="3"/>
      <c r="X11075" t="str">
        <f t="shared" si="667"/>
        <v/>
      </c>
      <c r="Z11075" t="str">
        <f t="shared" si="668"/>
        <v/>
      </c>
      <c r="AB11075" s="9"/>
      <c r="AC11075" t="s">
        <v>9233</v>
      </c>
      <c r="AD11075">
        <f t="shared" si="666"/>
        <v>0</v>
      </c>
      <c r="AF11075" s="3"/>
      <c r="AH11075" s="9"/>
    </row>
    <row r="11076" spans="1:34" ht="10.95" customHeight="1" outlineLevel="1" x14ac:dyDescent="0.25">
      <c r="A11076" t="s">
        <v>3891</v>
      </c>
      <c r="C11076" s="3" t="s">
        <v>11994</v>
      </c>
      <c r="D11076" s="3">
        <v>1260</v>
      </c>
      <c r="E11076" s="9">
        <v>1996</v>
      </c>
      <c r="F11076" s="7" t="s">
        <v>9562</v>
      </c>
      <c r="G11076" s="7" t="s">
        <v>5401</v>
      </c>
      <c r="H11076" s="8" t="s">
        <v>9233</v>
      </c>
      <c r="I11076" s="8" t="s">
        <v>7560</v>
      </c>
      <c r="J11076" s="19">
        <v>7</v>
      </c>
      <c r="K11076" s="19" t="s">
        <v>20093</v>
      </c>
      <c r="L11076" s="11"/>
      <c r="M11076" s="11"/>
      <c r="N11076" s="24"/>
      <c r="P11076" s="32"/>
      <c r="T11076" s="19"/>
      <c r="U11076" s="3"/>
      <c r="X11076" t="str">
        <f t="shared" si="667"/>
        <v/>
      </c>
      <c r="Z11076" t="str">
        <f t="shared" si="668"/>
        <v/>
      </c>
      <c r="AB11076" s="9"/>
      <c r="AC11076" t="s">
        <v>9233</v>
      </c>
      <c r="AD11076">
        <f t="shared" si="666"/>
        <v>0</v>
      </c>
      <c r="AF11076" s="3"/>
      <c r="AH11076" s="9"/>
    </row>
    <row r="11077" spans="1:34" ht="10.95" customHeight="1" outlineLevel="1" x14ac:dyDescent="0.25">
      <c r="A11077" t="s">
        <v>3891</v>
      </c>
      <c r="C11077" s="3" t="s">
        <v>11994</v>
      </c>
      <c r="D11077" s="3" t="s">
        <v>11356</v>
      </c>
      <c r="E11077" s="9">
        <v>1996</v>
      </c>
      <c r="F11077" s="7" t="s">
        <v>11357</v>
      </c>
      <c r="G11077" s="7" t="s">
        <v>5401</v>
      </c>
      <c r="H11077" s="8" t="s">
        <v>9233</v>
      </c>
      <c r="I11077" s="8" t="s">
        <v>7560</v>
      </c>
      <c r="J11077" s="19">
        <v>7</v>
      </c>
      <c r="K11077" s="19" t="s">
        <v>7736</v>
      </c>
      <c r="L11077" s="11">
        <v>4.1500000000000004</v>
      </c>
      <c r="M11077" s="11"/>
      <c r="N11077" s="24"/>
      <c r="P11077" s="32"/>
      <c r="T11077" s="19"/>
      <c r="U11077" s="3"/>
      <c r="X11077" t="str">
        <f t="shared" si="667"/>
        <v/>
      </c>
      <c r="Z11077">
        <f t="shared" si="668"/>
        <v>1</v>
      </c>
      <c r="AB11077" s="9"/>
      <c r="AC11077" t="s">
        <v>9233</v>
      </c>
      <c r="AD11077">
        <f t="shared" si="666"/>
        <v>0</v>
      </c>
      <c r="AF11077" s="3"/>
      <c r="AH11077" s="9"/>
    </row>
    <row r="11078" spans="1:34" ht="10.95" customHeight="1" outlineLevel="1" x14ac:dyDescent="0.25">
      <c r="A11078" t="s">
        <v>3891</v>
      </c>
      <c r="C11078" s="3" t="s">
        <v>11994</v>
      </c>
      <c r="D11078" s="3">
        <v>1261</v>
      </c>
      <c r="E11078" s="9">
        <v>1996</v>
      </c>
      <c r="F11078" s="7" t="s">
        <v>3542</v>
      </c>
      <c r="G11078" s="7" t="s">
        <v>5401</v>
      </c>
      <c r="H11078" s="8" t="s">
        <v>9233</v>
      </c>
      <c r="I11078" s="8" t="s">
        <v>7560</v>
      </c>
      <c r="J11078" s="19">
        <v>7</v>
      </c>
      <c r="K11078" s="19" t="s">
        <v>20093</v>
      </c>
      <c r="L11078" s="11"/>
      <c r="M11078" s="11"/>
      <c r="N11078" s="24"/>
      <c r="P11078" s="32"/>
      <c r="T11078" s="19"/>
      <c r="U11078" s="3"/>
      <c r="X11078" t="str">
        <f t="shared" si="667"/>
        <v/>
      </c>
      <c r="Z11078" t="str">
        <f t="shared" si="668"/>
        <v/>
      </c>
      <c r="AB11078" s="9"/>
      <c r="AC11078" t="s">
        <v>9233</v>
      </c>
      <c r="AD11078">
        <f t="shared" si="666"/>
        <v>0</v>
      </c>
      <c r="AF11078" s="3"/>
      <c r="AH11078" s="9"/>
    </row>
    <row r="11079" spans="1:34" ht="10.95" customHeight="1" outlineLevel="1" x14ac:dyDescent="0.25">
      <c r="A11079" t="s">
        <v>3891</v>
      </c>
      <c r="C11079" s="3" t="s">
        <v>11994</v>
      </c>
      <c r="D11079" s="3">
        <v>1262</v>
      </c>
      <c r="E11079" s="9">
        <v>1996</v>
      </c>
      <c r="F11079" s="7" t="s">
        <v>3542</v>
      </c>
      <c r="G11079" s="7" t="s">
        <v>5401</v>
      </c>
      <c r="H11079" s="8" t="s">
        <v>9233</v>
      </c>
      <c r="I11079" s="8" t="s">
        <v>7560</v>
      </c>
      <c r="J11079" s="19">
        <v>7</v>
      </c>
      <c r="K11079" s="19" t="s">
        <v>20093</v>
      </c>
      <c r="L11079" s="11"/>
      <c r="M11079" s="11"/>
      <c r="N11079" s="24"/>
      <c r="P11079" s="32"/>
      <c r="T11079" s="19"/>
      <c r="U11079" s="3"/>
      <c r="X11079" t="str">
        <f t="shared" si="667"/>
        <v/>
      </c>
      <c r="Z11079" t="str">
        <f t="shared" si="668"/>
        <v/>
      </c>
      <c r="AB11079" s="9"/>
      <c r="AC11079" t="s">
        <v>9233</v>
      </c>
      <c r="AD11079">
        <f t="shared" si="666"/>
        <v>0</v>
      </c>
      <c r="AF11079" s="3"/>
      <c r="AH11079" s="9"/>
    </row>
    <row r="11080" spans="1:34" ht="10.95" customHeight="1" outlineLevel="1" x14ac:dyDescent="0.25">
      <c r="A11080" t="s">
        <v>3891</v>
      </c>
      <c r="C11080" s="3" t="s">
        <v>11994</v>
      </c>
      <c r="D11080" s="3">
        <v>1263</v>
      </c>
      <c r="E11080" s="9">
        <v>1996</v>
      </c>
      <c r="F11080" s="7" t="s">
        <v>3542</v>
      </c>
      <c r="G11080" s="7" t="s">
        <v>5401</v>
      </c>
      <c r="H11080" s="8" t="s">
        <v>9233</v>
      </c>
      <c r="I11080" s="8" t="s">
        <v>7560</v>
      </c>
      <c r="J11080" s="19">
        <v>7</v>
      </c>
      <c r="K11080" s="19" t="s">
        <v>20093</v>
      </c>
      <c r="L11080" s="11"/>
      <c r="M11080" s="11"/>
      <c r="N11080" s="24"/>
      <c r="P11080" s="32"/>
      <c r="T11080" s="19"/>
      <c r="U11080" s="3"/>
      <c r="X11080" t="str">
        <f t="shared" si="667"/>
        <v/>
      </c>
      <c r="Z11080" t="str">
        <f t="shared" si="668"/>
        <v/>
      </c>
      <c r="AB11080" s="9"/>
      <c r="AC11080" t="s">
        <v>9233</v>
      </c>
      <c r="AD11080">
        <f t="shared" si="666"/>
        <v>0</v>
      </c>
      <c r="AF11080" s="3"/>
      <c r="AH11080" s="9"/>
    </row>
    <row r="11081" spans="1:34" ht="10.95" customHeight="1" outlineLevel="1" x14ac:dyDescent="0.25">
      <c r="A11081" t="s">
        <v>3891</v>
      </c>
      <c r="C11081" s="3" t="s">
        <v>11994</v>
      </c>
      <c r="D11081" s="3">
        <v>1264</v>
      </c>
      <c r="E11081" s="9">
        <v>1996</v>
      </c>
      <c r="F11081" s="7" t="s">
        <v>3542</v>
      </c>
      <c r="G11081" s="7" t="s">
        <v>5401</v>
      </c>
      <c r="H11081" s="8" t="s">
        <v>9233</v>
      </c>
      <c r="I11081" s="8" t="s">
        <v>7560</v>
      </c>
      <c r="J11081" s="19">
        <v>7</v>
      </c>
      <c r="K11081" s="19" t="s">
        <v>20093</v>
      </c>
      <c r="L11081" s="11"/>
      <c r="M11081" s="11"/>
      <c r="N11081" s="24"/>
      <c r="P11081" s="32"/>
      <c r="T11081" s="19"/>
      <c r="U11081" s="3"/>
      <c r="X11081" t="str">
        <f t="shared" si="667"/>
        <v/>
      </c>
      <c r="Z11081" t="str">
        <f t="shared" si="668"/>
        <v/>
      </c>
      <c r="AB11081" s="9"/>
      <c r="AC11081" t="s">
        <v>9233</v>
      </c>
      <c r="AD11081">
        <f t="shared" si="666"/>
        <v>0</v>
      </c>
      <c r="AF11081" s="3"/>
      <c r="AH11081" s="9"/>
    </row>
    <row r="11082" spans="1:34" ht="10.95" customHeight="1" outlineLevel="1" x14ac:dyDescent="0.25">
      <c r="A11082" t="s">
        <v>3891</v>
      </c>
      <c r="C11082" s="3" t="s">
        <v>11994</v>
      </c>
      <c r="D11082" s="3" t="s">
        <v>11358</v>
      </c>
      <c r="E11082" s="9">
        <v>1996</v>
      </c>
      <c r="F11082" s="7" t="s">
        <v>9499</v>
      </c>
      <c r="G11082" s="7" t="s">
        <v>5401</v>
      </c>
      <c r="H11082" s="8" t="s">
        <v>9233</v>
      </c>
      <c r="I11082" s="8" t="s">
        <v>7560</v>
      </c>
      <c r="J11082" s="19">
        <v>7</v>
      </c>
      <c r="K11082" s="19" t="s">
        <v>7736</v>
      </c>
      <c r="L11082" s="11">
        <v>4.1500000000000004</v>
      </c>
      <c r="M11082" s="11"/>
      <c r="N11082" s="24"/>
      <c r="P11082" s="32"/>
      <c r="T11082" s="19"/>
      <c r="U11082" s="3"/>
      <c r="X11082" t="str">
        <f t="shared" si="667"/>
        <v/>
      </c>
      <c r="Z11082">
        <f t="shared" si="668"/>
        <v>1</v>
      </c>
      <c r="AB11082" s="9"/>
      <c r="AC11082" t="s">
        <v>9233</v>
      </c>
      <c r="AD11082">
        <f t="shared" si="666"/>
        <v>0</v>
      </c>
      <c r="AF11082" s="3"/>
      <c r="AH11082" s="9"/>
    </row>
    <row r="11083" spans="1:34" ht="10.95" customHeight="1" outlineLevel="1" x14ac:dyDescent="0.25">
      <c r="A11083" t="s">
        <v>3891</v>
      </c>
      <c r="C11083" s="3" t="s">
        <v>11994</v>
      </c>
      <c r="D11083" s="3">
        <v>1265</v>
      </c>
      <c r="E11083" s="9">
        <v>1996</v>
      </c>
      <c r="F11083" s="7" t="s">
        <v>9476</v>
      </c>
      <c r="G11083" s="7" t="s">
        <v>5401</v>
      </c>
      <c r="H11083" s="8" t="s">
        <v>9233</v>
      </c>
      <c r="I11083" s="8" t="s">
        <v>7560</v>
      </c>
      <c r="J11083" s="19">
        <v>7</v>
      </c>
      <c r="K11083" s="19" t="s">
        <v>20093</v>
      </c>
      <c r="L11083" s="11"/>
      <c r="M11083" s="11"/>
      <c r="N11083" s="24"/>
      <c r="P11083" s="32"/>
      <c r="T11083" s="19"/>
      <c r="U11083" s="3"/>
      <c r="X11083" t="str">
        <f t="shared" si="667"/>
        <v/>
      </c>
      <c r="Z11083" t="str">
        <f t="shared" si="668"/>
        <v/>
      </c>
      <c r="AB11083" s="9"/>
      <c r="AC11083" t="s">
        <v>9233</v>
      </c>
      <c r="AD11083">
        <f t="shared" si="666"/>
        <v>0</v>
      </c>
      <c r="AF11083" s="3"/>
      <c r="AH11083" s="9"/>
    </row>
    <row r="11084" spans="1:34" ht="10.95" customHeight="1" outlineLevel="1" x14ac:dyDescent="0.25">
      <c r="A11084" t="s">
        <v>3891</v>
      </c>
      <c r="C11084" s="3" t="s">
        <v>11994</v>
      </c>
      <c r="D11084" s="3" t="s">
        <v>11359</v>
      </c>
      <c r="E11084" s="9">
        <v>1996</v>
      </c>
      <c r="F11084" s="7" t="s">
        <v>9316</v>
      </c>
      <c r="G11084" s="7" t="s">
        <v>5401</v>
      </c>
      <c r="H11084" s="8" t="s">
        <v>9233</v>
      </c>
      <c r="I11084" s="8" t="s">
        <v>7560</v>
      </c>
      <c r="J11084" s="19">
        <v>7</v>
      </c>
      <c r="K11084" s="19" t="s">
        <v>7736</v>
      </c>
      <c r="L11084" s="11">
        <v>4.1500000000000004</v>
      </c>
      <c r="M11084" s="11"/>
      <c r="N11084" s="24"/>
      <c r="P11084" s="32"/>
      <c r="T11084" s="19"/>
      <c r="U11084" s="3"/>
      <c r="X11084" t="str">
        <f t="shared" si="667"/>
        <v/>
      </c>
      <c r="Z11084">
        <f t="shared" si="668"/>
        <v>1</v>
      </c>
      <c r="AB11084" s="9"/>
      <c r="AC11084" t="s">
        <v>9233</v>
      </c>
      <c r="AD11084">
        <f t="shared" si="666"/>
        <v>0</v>
      </c>
      <c r="AF11084" s="3"/>
      <c r="AH11084" s="9"/>
    </row>
    <row r="11085" spans="1:34" ht="10.95" customHeight="1" outlineLevel="1" x14ac:dyDescent="0.25">
      <c r="A11085" t="s">
        <v>3891</v>
      </c>
      <c r="C11085" s="3" t="s">
        <v>11994</v>
      </c>
      <c r="D11085" s="3">
        <v>1500</v>
      </c>
      <c r="E11085" s="9">
        <v>1998</v>
      </c>
      <c r="F11085" s="7" t="s">
        <v>9572</v>
      </c>
      <c r="G11085" s="7" t="s">
        <v>5401</v>
      </c>
      <c r="H11085" s="8" t="s">
        <v>9233</v>
      </c>
      <c r="I11085" s="8" t="s">
        <v>11360</v>
      </c>
      <c r="J11085" s="19">
        <v>7</v>
      </c>
      <c r="K11085" s="19" t="s">
        <v>20093</v>
      </c>
      <c r="L11085" s="11"/>
      <c r="M11085" s="11"/>
      <c r="N11085" s="24"/>
      <c r="P11085" s="32"/>
      <c r="T11085" s="19"/>
      <c r="U11085" s="3"/>
      <c r="X11085" t="str">
        <f t="shared" si="667"/>
        <v/>
      </c>
      <c r="Z11085" t="str">
        <f t="shared" si="668"/>
        <v/>
      </c>
      <c r="AB11085" s="9"/>
      <c r="AC11085" t="s">
        <v>9233</v>
      </c>
      <c r="AD11085">
        <f t="shared" si="666"/>
        <v>0</v>
      </c>
      <c r="AF11085" s="3"/>
      <c r="AH11085" s="9"/>
    </row>
    <row r="11086" spans="1:34" ht="10.95" customHeight="1" outlineLevel="1" x14ac:dyDescent="0.25">
      <c r="A11086" t="s">
        <v>3891</v>
      </c>
      <c r="C11086" s="3" t="s">
        <v>11994</v>
      </c>
      <c r="D11086" s="3">
        <v>1501</v>
      </c>
      <c r="E11086" s="9">
        <v>1998</v>
      </c>
      <c r="F11086" s="7" t="s">
        <v>9572</v>
      </c>
      <c r="G11086" s="7" t="s">
        <v>5401</v>
      </c>
      <c r="H11086" s="8" t="s">
        <v>9233</v>
      </c>
      <c r="I11086" s="8" t="s">
        <v>11360</v>
      </c>
      <c r="J11086" s="19">
        <v>7</v>
      </c>
      <c r="K11086" s="19" t="s">
        <v>20093</v>
      </c>
      <c r="L11086" s="11"/>
      <c r="M11086" s="11"/>
      <c r="N11086" s="24"/>
      <c r="P11086" s="32"/>
      <c r="T11086" s="19"/>
      <c r="U11086" s="3"/>
      <c r="X11086" t="str">
        <f t="shared" si="667"/>
        <v/>
      </c>
      <c r="Z11086" t="str">
        <f t="shared" si="668"/>
        <v/>
      </c>
      <c r="AB11086" s="9"/>
      <c r="AC11086" t="s">
        <v>9233</v>
      </c>
      <c r="AD11086">
        <f t="shared" si="666"/>
        <v>0</v>
      </c>
      <c r="AF11086" s="3"/>
      <c r="AH11086" s="9"/>
    </row>
    <row r="11087" spans="1:34" ht="10.95" customHeight="1" outlineLevel="1" x14ac:dyDescent="0.25">
      <c r="A11087" t="s">
        <v>3891</v>
      </c>
      <c r="C11087" s="3" t="s">
        <v>11994</v>
      </c>
      <c r="D11087" s="3">
        <v>1502</v>
      </c>
      <c r="E11087" s="9">
        <v>1998</v>
      </c>
      <c r="F11087" s="7" t="s">
        <v>9572</v>
      </c>
      <c r="G11087" s="7" t="s">
        <v>5401</v>
      </c>
      <c r="H11087" s="8" t="s">
        <v>9233</v>
      </c>
      <c r="I11087" s="8" t="s">
        <v>11360</v>
      </c>
      <c r="J11087" s="19">
        <v>7</v>
      </c>
      <c r="K11087" s="19" t="s">
        <v>20093</v>
      </c>
      <c r="L11087" s="11"/>
      <c r="M11087" s="11"/>
      <c r="N11087" s="24"/>
      <c r="P11087" s="32"/>
      <c r="T11087" s="19"/>
      <c r="U11087" s="3"/>
      <c r="X11087" t="str">
        <f t="shared" si="667"/>
        <v/>
      </c>
      <c r="Z11087" t="str">
        <f t="shared" si="668"/>
        <v/>
      </c>
      <c r="AB11087" s="9"/>
      <c r="AC11087" t="s">
        <v>9233</v>
      </c>
      <c r="AD11087">
        <f t="shared" si="666"/>
        <v>0</v>
      </c>
      <c r="AF11087" s="3"/>
      <c r="AH11087" s="9"/>
    </row>
    <row r="11088" spans="1:34" ht="10.95" customHeight="1" outlineLevel="1" x14ac:dyDescent="0.25">
      <c r="A11088" t="s">
        <v>3891</v>
      </c>
      <c r="C11088" s="3" t="s">
        <v>11994</v>
      </c>
      <c r="D11088" s="3">
        <v>1503</v>
      </c>
      <c r="E11088" s="9">
        <v>1998</v>
      </c>
      <c r="F11088" s="7" t="s">
        <v>9572</v>
      </c>
      <c r="G11088" s="7" t="s">
        <v>5401</v>
      </c>
      <c r="H11088" s="8" t="s">
        <v>9233</v>
      </c>
      <c r="I11088" s="8" t="s">
        <v>11360</v>
      </c>
      <c r="J11088" s="19">
        <v>7</v>
      </c>
      <c r="K11088" s="19" t="s">
        <v>20093</v>
      </c>
      <c r="L11088" s="11"/>
      <c r="M11088" s="11"/>
      <c r="N11088" s="24"/>
      <c r="P11088" s="32"/>
      <c r="T11088" s="19"/>
      <c r="U11088" s="3"/>
      <c r="X11088" t="str">
        <f t="shared" si="667"/>
        <v/>
      </c>
      <c r="Z11088" t="str">
        <f t="shared" si="668"/>
        <v/>
      </c>
      <c r="AB11088" s="9"/>
      <c r="AC11088" t="s">
        <v>9233</v>
      </c>
      <c r="AD11088">
        <f t="shared" si="666"/>
        <v>0</v>
      </c>
      <c r="AF11088" s="3"/>
      <c r="AH11088" s="9"/>
    </row>
    <row r="11089" spans="1:34" ht="10.95" customHeight="1" outlineLevel="1" x14ac:dyDescent="0.25">
      <c r="A11089" t="s">
        <v>3891</v>
      </c>
      <c r="C11089" s="3" t="s">
        <v>11994</v>
      </c>
      <c r="D11089" s="3" t="s">
        <v>11362</v>
      </c>
      <c r="E11089" s="9">
        <v>1998</v>
      </c>
      <c r="F11089" s="7" t="s">
        <v>11361</v>
      </c>
      <c r="G11089" s="7" t="s">
        <v>5401</v>
      </c>
      <c r="H11089" s="8" t="s">
        <v>9233</v>
      </c>
      <c r="I11089" s="8" t="s">
        <v>11360</v>
      </c>
      <c r="J11089" s="19">
        <v>7</v>
      </c>
      <c r="K11089" s="19" t="s">
        <v>7736</v>
      </c>
      <c r="L11089" s="11">
        <v>17.600000000000001</v>
      </c>
      <c r="M11089" s="11"/>
      <c r="N11089" s="24"/>
      <c r="P11089" s="32"/>
      <c r="T11089" s="19"/>
      <c r="U11089" s="3"/>
      <c r="X11089" t="str">
        <f t="shared" si="667"/>
        <v/>
      </c>
      <c r="Z11089">
        <f t="shared" si="668"/>
        <v>1</v>
      </c>
      <c r="AB11089" s="9"/>
      <c r="AC11089" t="s">
        <v>9233</v>
      </c>
      <c r="AD11089">
        <f t="shared" si="666"/>
        <v>0</v>
      </c>
      <c r="AF11089" s="3"/>
      <c r="AH11089" s="9"/>
    </row>
    <row r="11090" spans="1:34" ht="10.95" customHeight="1" outlineLevel="1" x14ac:dyDescent="0.25">
      <c r="A11090" t="s">
        <v>3891</v>
      </c>
      <c r="C11090" s="3" t="s">
        <v>11994</v>
      </c>
      <c r="D11090" s="3">
        <v>1504</v>
      </c>
      <c r="E11090" s="9">
        <v>1998</v>
      </c>
      <c r="F11090" s="7" t="s">
        <v>3542</v>
      </c>
      <c r="G11090" s="7" t="s">
        <v>5401</v>
      </c>
      <c r="H11090" s="8" t="s">
        <v>9233</v>
      </c>
      <c r="I11090" s="8" t="s">
        <v>11360</v>
      </c>
      <c r="J11090" s="19">
        <v>7</v>
      </c>
      <c r="K11090" s="19" t="s">
        <v>20093</v>
      </c>
      <c r="L11090" s="11"/>
      <c r="M11090" s="11"/>
      <c r="N11090" s="24"/>
      <c r="P11090" s="32"/>
      <c r="T11090" s="19"/>
      <c r="U11090" s="3"/>
      <c r="X11090" t="str">
        <f t="shared" si="667"/>
        <v/>
      </c>
      <c r="Z11090" t="str">
        <f t="shared" si="668"/>
        <v/>
      </c>
      <c r="AB11090" s="9"/>
      <c r="AC11090" t="s">
        <v>9233</v>
      </c>
      <c r="AD11090">
        <f t="shared" si="666"/>
        <v>0</v>
      </c>
      <c r="AF11090" s="3"/>
      <c r="AH11090" s="9"/>
    </row>
    <row r="11091" spans="1:34" ht="10.95" customHeight="1" outlineLevel="1" x14ac:dyDescent="0.25">
      <c r="A11091" t="s">
        <v>3891</v>
      </c>
      <c r="C11091" s="3" t="s">
        <v>11994</v>
      </c>
      <c r="D11091" s="3">
        <v>1505</v>
      </c>
      <c r="E11091" s="9">
        <v>1998</v>
      </c>
      <c r="F11091" s="7" t="s">
        <v>3542</v>
      </c>
      <c r="G11091" s="7" t="s">
        <v>5401</v>
      </c>
      <c r="H11091" s="8" t="s">
        <v>9233</v>
      </c>
      <c r="I11091" s="8" t="s">
        <v>11360</v>
      </c>
      <c r="J11091" s="19">
        <v>7</v>
      </c>
      <c r="K11091" s="19" t="s">
        <v>20093</v>
      </c>
      <c r="L11091" s="11"/>
      <c r="M11091" s="11"/>
      <c r="N11091" s="24"/>
      <c r="P11091" s="32"/>
      <c r="T11091" s="19"/>
      <c r="U11091" s="3"/>
      <c r="X11091" t="str">
        <f t="shared" si="667"/>
        <v/>
      </c>
      <c r="Z11091" t="str">
        <f t="shared" si="668"/>
        <v/>
      </c>
      <c r="AB11091" s="9"/>
      <c r="AC11091" t="s">
        <v>9233</v>
      </c>
      <c r="AD11091">
        <f t="shared" si="666"/>
        <v>0</v>
      </c>
      <c r="AF11091" s="3"/>
      <c r="AH11091" s="9"/>
    </row>
    <row r="11092" spans="1:34" ht="10.95" customHeight="1" outlineLevel="1" x14ac:dyDescent="0.25">
      <c r="A11092" t="s">
        <v>3891</v>
      </c>
      <c r="C11092" s="3" t="s">
        <v>11994</v>
      </c>
      <c r="D11092" s="3">
        <v>1506</v>
      </c>
      <c r="E11092" s="9">
        <v>1998</v>
      </c>
      <c r="F11092" s="7" t="s">
        <v>3542</v>
      </c>
      <c r="G11092" s="7" t="s">
        <v>5401</v>
      </c>
      <c r="H11092" s="8" t="s">
        <v>9233</v>
      </c>
      <c r="I11092" s="8" t="s">
        <v>11360</v>
      </c>
      <c r="J11092" s="19">
        <v>7</v>
      </c>
      <c r="K11092" s="19" t="s">
        <v>20093</v>
      </c>
      <c r="L11092" s="11"/>
      <c r="M11092" s="11"/>
      <c r="N11092" s="24"/>
      <c r="P11092" s="32"/>
      <c r="T11092" s="19"/>
      <c r="U11092" s="3"/>
      <c r="X11092" t="str">
        <f t="shared" si="667"/>
        <v/>
      </c>
      <c r="Z11092" t="str">
        <f t="shared" si="668"/>
        <v/>
      </c>
      <c r="AB11092" s="9"/>
      <c r="AC11092" t="s">
        <v>9233</v>
      </c>
      <c r="AD11092">
        <f t="shared" si="666"/>
        <v>0</v>
      </c>
      <c r="AF11092" s="3"/>
      <c r="AH11092" s="9"/>
    </row>
    <row r="11093" spans="1:34" ht="10.95" customHeight="1" outlineLevel="1" x14ac:dyDescent="0.25">
      <c r="A11093" t="s">
        <v>3891</v>
      </c>
      <c r="C11093" s="3" t="s">
        <v>11994</v>
      </c>
      <c r="D11093" s="3">
        <v>1507</v>
      </c>
      <c r="E11093" s="9">
        <v>1998</v>
      </c>
      <c r="F11093" s="7" t="s">
        <v>3542</v>
      </c>
      <c r="G11093" s="7" t="s">
        <v>5401</v>
      </c>
      <c r="H11093" s="8" t="s">
        <v>9233</v>
      </c>
      <c r="I11093" s="8" t="s">
        <v>11360</v>
      </c>
      <c r="J11093" s="19">
        <v>7</v>
      </c>
      <c r="K11093" s="19" t="s">
        <v>20093</v>
      </c>
      <c r="L11093" s="11"/>
      <c r="M11093" s="11"/>
      <c r="N11093" s="24"/>
      <c r="P11093" s="32"/>
      <c r="T11093" s="19"/>
      <c r="U11093" s="3"/>
      <c r="X11093" t="str">
        <f t="shared" si="667"/>
        <v/>
      </c>
      <c r="Z11093" t="str">
        <f t="shared" si="668"/>
        <v/>
      </c>
      <c r="AB11093" s="9"/>
      <c r="AC11093" t="s">
        <v>9233</v>
      </c>
      <c r="AD11093">
        <f t="shared" si="666"/>
        <v>0</v>
      </c>
      <c r="AF11093" s="3"/>
      <c r="AH11093" s="9"/>
    </row>
    <row r="11094" spans="1:34" ht="10.95" customHeight="1" outlineLevel="1" x14ac:dyDescent="0.25">
      <c r="A11094" t="s">
        <v>3891</v>
      </c>
      <c r="C11094" s="3" t="s">
        <v>11994</v>
      </c>
      <c r="D11094" s="3" t="s">
        <v>11363</v>
      </c>
      <c r="E11094" s="9">
        <v>1998</v>
      </c>
      <c r="F11094" s="7" t="s">
        <v>9499</v>
      </c>
      <c r="G11094" s="7" t="s">
        <v>5401</v>
      </c>
      <c r="H11094" s="8" t="s">
        <v>9233</v>
      </c>
      <c r="I11094" s="8" t="s">
        <v>11360</v>
      </c>
      <c r="J11094" s="19">
        <v>7</v>
      </c>
      <c r="K11094" s="19" t="s">
        <v>7736</v>
      </c>
      <c r="L11094" s="11">
        <v>5.8</v>
      </c>
      <c r="M11094" s="11"/>
      <c r="N11094" s="24"/>
      <c r="P11094" s="32"/>
      <c r="T11094" s="19"/>
      <c r="U11094" s="3"/>
      <c r="X11094" t="str">
        <f t="shared" si="667"/>
        <v/>
      </c>
      <c r="Z11094">
        <f t="shared" si="668"/>
        <v>1</v>
      </c>
      <c r="AB11094" s="9"/>
      <c r="AC11094" t="s">
        <v>9233</v>
      </c>
      <c r="AD11094">
        <f t="shared" si="666"/>
        <v>0</v>
      </c>
      <c r="AF11094" s="3"/>
      <c r="AH11094" s="9"/>
    </row>
    <row r="11095" spans="1:34" ht="10.95" customHeight="1" outlineLevel="1" x14ac:dyDescent="0.25">
      <c r="A11095" t="s">
        <v>3891</v>
      </c>
      <c r="C11095" s="3" t="s">
        <v>11994</v>
      </c>
      <c r="D11095" s="3">
        <v>2179</v>
      </c>
      <c r="E11095" s="9">
        <v>2013</v>
      </c>
      <c r="F11095" s="7" t="s">
        <v>9604</v>
      </c>
      <c r="G11095" s="7" t="s">
        <v>5401</v>
      </c>
      <c r="H11095" s="8" t="s">
        <v>9905</v>
      </c>
      <c r="I11095" s="8" t="s">
        <v>20692</v>
      </c>
      <c r="J11095" s="19">
        <v>3</v>
      </c>
      <c r="K11095" s="19" t="s">
        <v>7736</v>
      </c>
      <c r="L11095" s="11">
        <v>3.3</v>
      </c>
      <c r="M11095" s="11"/>
      <c r="N11095" s="24"/>
      <c r="P11095" s="32"/>
      <c r="T11095" s="19"/>
      <c r="U11095" s="3"/>
      <c r="X11095" t="str">
        <f t="shared" si="667"/>
        <v/>
      </c>
      <c r="Z11095" t="str">
        <f t="shared" si="668"/>
        <v/>
      </c>
      <c r="AB11095" s="9"/>
      <c r="AC11095" t="s">
        <v>9905</v>
      </c>
      <c r="AD11095">
        <f t="shared" si="666"/>
        <v>0</v>
      </c>
      <c r="AF11095" s="3">
        <v>1</v>
      </c>
      <c r="AH11095" s="9"/>
    </row>
    <row r="11096" spans="1:34" ht="10.95" customHeight="1" outlineLevel="1" x14ac:dyDescent="0.25">
      <c r="A11096" t="s">
        <v>3891</v>
      </c>
      <c r="C11096" s="3" t="s">
        <v>11994</v>
      </c>
      <c r="D11096" s="3">
        <v>2225</v>
      </c>
      <c r="E11096" s="9">
        <v>2013</v>
      </c>
      <c r="F11096" s="7" t="s">
        <v>11366</v>
      </c>
      <c r="G11096" s="7" t="s">
        <v>5401</v>
      </c>
      <c r="H11096" s="8" t="s">
        <v>9233</v>
      </c>
      <c r="I11096" s="8" t="s">
        <v>11364</v>
      </c>
      <c r="J11096" s="19">
        <v>7</v>
      </c>
      <c r="K11096" s="19" t="s">
        <v>20093</v>
      </c>
      <c r="L11096" s="11"/>
      <c r="M11096" s="11"/>
      <c r="N11096" s="24"/>
      <c r="P11096" s="32"/>
      <c r="T11096" s="19"/>
      <c r="U11096" s="3"/>
      <c r="X11096" t="str">
        <f t="shared" si="667"/>
        <v/>
      </c>
      <c r="Z11096" t="str">
        <f t="shared" si="668"/>
        <v/>
      </c>
      <c r="AB11096" s="9"/>
      <c r="AC11096" t="s">
        <v>9233</v>
      </c>
      <c r="AD11096">
        <f t="shared" si="666"/>
        <v>0</v>
      </c>
      <c r="AF11096" s="3"/>
      <c r="AH11096" s="9"/>
    </row>
    <row r="11097" spans="1:34" ht="10.95" customHeight="1" outlineLevel="1" x14ac:dyDescent="0.25">
      <c r="A11097" t="s">
        <v>3891</v>
      </c>
      <c r="C11097" s="3" t="s">
        <v>11994</v>
      </c>
      <c r="D11097" s="3">
        <v>2226</v>
      </c>
      <c r="E11097" s="9">
        <v>2013</v>
      </c>
      <c r="F11097" s="7" t="s">
        <v>11366</v>
      </c>
      <c r="G11097" s="7" t="s">
        <v>5401</v>
      </c>
      <c r="H11097" s="8" t="s">
        <v>9233</v>
      </c>
      <c r="I11097" s="8" t="s">
        <v>11364</v>
      </c>
      <c r="J11097" s="19">
        <v>7</v>
      </c>
      <c r="K11097" s="19" t="s">
        <v>20093</v>
      </c>
      <c r="L11097" s="11"/>
      <c r="M11097" s="11"/>
      <c r="N11097" s="24"/>
      <c r="P11097" s="32"/>
      <c r="T11097" s="19"/>
      <c r="U11097" s="3"/>
      <c r="X11097" t="str">
        <f t="shared" si="667"/>
        <v/>
      </c>
      <c r="Z11097" t="str">
        <f t="shared" si="668"/>
        <v/>
      </c>
      <c r="AB11097" s="9"/>
      <c r="AC11097" t="s">
        <v>9233</v>
      </c>
      <c r="AD11097">
        <f t="shared" si="666"/>
        <v>0</v>
      </c>
      <c r="AF11097" s="3"/>
      <c r="AH11097" s="9"/>
    </row>
    <row r="11098" spans="1:34" ht="10.95" customHeight="1" outlineLevel="1" x14ac:dyDescent="0.25">
      <c r="A11098" t="s">
        <v>3891</v>
      </c>
      <c r="C11098" s="3" t="s">
        <v>11994</v>
      </c>
      <c r="D11098" s="3">
        <v>2227</v>
      </c>
      <c r="E11098" s="9">
        <v>2013</v>
      </c>
      <c r="F11098" s="7" t="s">
        <v>11366</v>
      </c>
      <c r="G11098" s="7" t="s">
        <v>5401</v>
      </c>
      <c r="H11098" s="8" t="s">
        <v>9233</v>
      </c>
      <c r="I11098" s="8" t="s">
        <v>11364</v>
      </c>
      <c r="J11098" s="19">
        <v>7</v>
      </c>
      <c r="K11098" s="19" t="s">
        <v>20093</v>
      </c>
      <c r="L11098" s="11"/>
      <c r="M11098" s="11"/>
      <c r="N11098" s="24"/>
      <c r="P11098" s="32"/>
      <c r="T11098" s="19"/>
      <c r="U11098" s="3"/>
      <c r="X11098" t="str">
        <f t="shared" si="667"/>
        <v/>
      </c>
      <c r="Z11098" t="str">
        <f t="shared" si="668"/>
        <v/>
      </c>
      <c r="AB11098" s="9"/>
      <c r="AC11098" t="s">
        <v>9233</v>
      </c>
      <c r="AD11098">
        <f t="shared" si="666"/>
        <v>0</v>
      </c>
      <c r="AF11098" s="3"/>
      <c r="AH11098" s="9"/>
    </row>
    <row r="11099" spans="1:34" ht="10.95" customHeight="1" outlineLevel="1" x14ac:dyDescent="0.25">
      <c r="A11099" t="s">
        <v>3891</v>
      </c>
      <c r="C11099" s="3" t="s">
        <v>11994</v>
      </c>
      <c r="D11099" s="3">
        <v>2228</v>
      </c>
      <c r="E11099" s="9">
        <v>2013</v>
      </c>
      <c r="F11099" s="7" t="s">
        <v>11366</v>
      </c>
      <c r="G11099" s="7" t="s">
        <v>5401</v>
      </c>
      <c r="H11099" s="8" t="s">
        <v>9233</v>
      </c>
      <c r="I11099" s="8" t="s">
        <v>11364</v>
      </c>
      <c r="J11099" s="19">
        <v>7</v>
      </c>
      <c r="K11099" s="19" t="s">
        <v>20093</v>
      </c>
      <c r="L11099" s="11"/>
      <c r="M11099" s="11"/>
      <c r="N11099" s="24"/>
      <c r="P11099" s="32"/>
      <c r="T11099" s="19"/>
      <c r="U11099" s="3"/>
      <c r="X11099" t="str">
        <f t="shared" si="667"/>
        <v/>
      </c>
      <c r="Z11099" t="str">
        <f t="shared" si="668"/>
        <v/>
      </c>
      <c r="AB11099" s="9"/>
      <c r="AC11099" t="s">
        <v>9233</v>
      </c>
      <c r="AD11099">
        <f t="shared" si="666"/>
        <v>0</v>
      </c>
      <c r="AF11099" s="3"/>
      <c r="AH11099" s="9"/>
    </row>
    <row r="11100" spans="1:34" ht="10.95" customHeight="1" outlineLevel="1" x14ac:dyDescent="0.25">
      <c r="A11100" t="s">
        <v>3891</v>
      </c>
      <c r="C11100" s="3" t="s">
        <v>11994</v>
      </c>
      <c r="D11100" s="3" t="s">
        <v>11365</v>
      </c>
      <c r="E11100" s="9">
        <v>2013</v>
      </c>
      <c r="F11100" s="7" t="s">
        <v>9406</v>
      </c>
      <c r="G11100" s="7" t="s">
        <v>5401</v>
      </c>
      <c r="H11100" s="8" t="s">
        <v>9233</v>
      </c>
      <c r="I11100" s="8" t="s">
        <v>11364</v>
      </c>
      <c r="J11100" s="19">
        <v>7</v>
      </c>
      <c r="K11100" s="19" t="s">
        <v>7736</v>
      </c>
      <c r="L11100" s="11">
        <v>2.5</v>
      </c>
      <c r="M11100" s="11"/>
      <c r="N11100" s="24"/>
      <c r="P11100" s="32"/>
      <c r="T11100" s="19"/>
      <c r="U11100" s="3"/>
      <c r="X11100" t="str">
        <f t="shared" si="667"/>
        <v/>
      </c>
      <c r="Z11100">
        <f t="shared" si="668"/>
        <v>1</v>
      </c>
      <c r="AB11100" s="9"/>
      <c r="AC11100" t="s">
        <v>9233</v>
      </c>
      <c r="AD11100">
        <f t="shared" si="666"/>
        <v>0</v>
      </c>
      <c r="AF11100" s="3"/>
      <c r="AH11100" s="9"/>
    </row>
    <row r="11101" spans="1:34" ht="10.95" customHeight="1" outlineLevel="1" x14ac:dyDescent="0.25">
      <c r="A11101" t="s">
        <v>3891</v>
      </c>
      <c r="C11101" s="3" t="s">
        <v>11994</v>
      </c>
      <c r="D11101" s="3">
        <v>2229</v>
      </c>
      <c r="E11101" s="9">
        <v>2013</v>
      </c>
      <c r="F11101" s="7" t="s">
        <v>9201</v>
      </c>
      <c r="G11101" s="7" t="s">
        <v>5401</v>
      </c>
      <c r="H11101" s="8" t="s">
        <v>9233</v>
      </c>
      <c r="I11101" s="8" t="s">
        <v>11364</v>
      </c>
      <c r="J11101" s="19">
        <v>7</v>
      </c>
      <c r="K11101" s="19" t="s">
        <v>20093</v>
      </c>
      <c r="L11101" s="11"/>
      <c r="M11101" s="11"/>
      <c r="N11101" s="24"/>
      <c r="P11101" s="32"/>
      <c r="T11101" s="19"/>
      <c r="U11101" s="3"/>
      <c r="X11101" t="str">
        <f t="shared" si="667"/>
        <v/>
      </c>
      <c r="Z11101" t="str">
        <f t="shared" si="668"/>
        <v/>
      </c>
      <c r="AB11101" s="9"/>
      <c r="AC11101" t="s">
        <v>9233</v>
      </c>
      <c r="AD11101">
        <f t="shared" si="666"/>
        <v>0</v>
      </c>
      <c r="AF11101" s="3"/>
      <c r="AH11101" s="9"/>
    </row>
    <row r="11102" spans="1:34" ht="10.95" customHeight="1" outlineLevel="1" x14ac:dyDescent="0.25">
      <c r="A11102" t="s">
        <v>3891</v>
      </c>
      <c r="C11102" s="3" t="s">
        <v>11994</v>
      </c>
      <c r="D11102" s="3" t="s">
        <v>11367</v>
      </c>
      <c r="E11102" s="9">
        <v>2013</v>
      </c>
      <c r="F11102" s="7" t="s">
        <v>9353</v>
      </c>
      <c r="G11102" s="7" t="s">
        <v>5401</v>
      </c>
      <c r="H11102" s="8" t="s">
        <v>9233</v>
      </c>
      <c r="I11102" s="8" t="s">
        <v>11364</v>
      </c>
      <c r="J11102" s="19">
        <v>7</v>
      </c>
      <c r="K11102" s="19" t="s">
        <v>7736</v>
      </c>
      <c r="L11102" s="11">
        <v>2.5</v>
      </c>
      <c r="M11102" s="11"/>
      <c r="N11102" s="24"/>
      <c r="P11102" s="32"/>
      <c r="T11102" s="19"/>
      <c r="U11102" s="3"/>
      <c r="X11102" t="str">
        <f t="shared" si="667"/>
        <v/>
      </c>
      <c r="Z11102">
        <f t="shared" si="668"/>
        <v>1</v>
      </c>
      <c r="AB11102" s="9"/>
      <c r="AC11102" t="s">
        <v>9233</v>
      </c>
      <c r="AD11102">
        <f t="shared" si="666"/>
        <v>0</v>
      </c>
      <c r="AF11102" s="3"/>
      <c r="AH11102" s="9"/>
    </row>
    <row r="11103" spans="1:34" ht="10.95" customHeight="1" outlineLevel="1" collapsed="1" x14ac:dyDescent="0.25">
      <c r="A11103" t="s">
        <v>3891</v>
      </c>
      <c r="C11103" s="3" t="s">
        <v>11994</v>
      </c>
      <c r="D11103" s="3">
        <v>2377</v>
      </c>
      <c r="E11103" s="9">
        <v>2013</v>
      </c>
      <c r="F11103" s="7" t="s">
        <v>9357</v>
      </c>
      <c r="G11103" s="7" t="s">
        <v>5401</v>
      </c>
      <c r="H11103" s="8" t="s">
        <v>11370</v>
      </c>
      <c r="I11103" s="8" t="s">
        <v>9392</v>
      </c>
      <c r="J11103" s="19">
        <v>1</v>
      </c>
      <c r="K11103" s="19" t="s">
        <v>20093</v>
      </c>
      <c r="L11103" s="11"/>
      <c r="M11103" s="11"/>
      <c r="N11103" s="24"/>
      <c r="P11103" s="32"/>
      <c r="T11103" s="19"/>
      <c r="U11103" s="3"/>
      <c r="X11103" t="str">
        <f t="shared" si="667"/>
        <v/>
      </c>
      <c r="Z11103" t="str">
        <f t="shared" si="668"/>
        <v/>
      </c>
      <c r="AB11103" s="9"/>
      <c r="AC11103" t="s">
        <v>11370</v>
      </c>
      <c r="AD11103">
        <f t="shared" si="666"/>
        <v>0</v>
      </c>
      <c r="AF11103" s="3"/>
      <c r="AH11103" s="9"/>
    </row>
    <row r="11104" spans="1:34" ht="10.95" customHeight="1" outlineLevel="1" x14ac:dyDescent="0.25">
      <c r="A11104" t="s">
        <v>3891</v>
      </c>
      <c r="C11104" s="3" t="s">
        <v>11994</v>
      </c>
      <c r="D11104" s="3">
        <v>2378</v>
      </c>
      <c r="E11104" s="9">
        <v>2013</v>
      </c>
      <c r="F11104" s="7" t="s">
        <v>9357</v>
      </c>
      <c r="G11104" s="7" t="s">
        <v>5401</v>
      </c>
      <c r="H11104" s="8" t="s">
        <v>5420</v>
      </c>
      <c r="I11104" s="8" t="s">
        <v>9392</v>
      </c>
      <c r="J11104" s="19">
        <v>1</v>
      </c>
      <c r="K11104" s="19" t="s">
        <v>20093</v>
      </c>
      <c r="L11104" s="11"/>
      <c r="M11104" s="11"/>
      <c r="N11104" s="24"/>
      <c r="P11104" s="32"/>
      <c r="T11104" s="19"/>
      <c r="U11104" s="3"/>
      <c r="X11104" t="str">
        <f t="shared" si="667"/>
        <v/>
      </c>
      <c r="Z11104" t="str">
        <f t="shared" si="668"/>
        <v/>
      </c>
      <c r="AB11104" s="9"/>
      <c r="AC11104" t="s">
        <v>5420</v>
      </c>
      <c r="AD11104">
        <f t="shared" si="666"/>
        <v>0</v>
      </c>
      <c r="AF11104" s="3"/>
      <c r="AH11104" s="9"/>
    </row>
    <row r="11105" spans="1:34" ht="10.95" customHeight="1" outlineLevel="1" x14ac:dyDescent="0.25">
      <c r="A11105" t="s">
        <v>3891</v>
      </c>
      <c r="C11105" s="3" t="s">
        <v>11994</v>
      </c>
      <c r="D11105" s="3">
        <v>2379</v>
      </c>
      <c r="E11105" s="9">
        <v>2013</v>
      </c>
      <c r="F11105" s="7" t="s">
        <v>9357</v>
      </c>
      <c r="G11105" s="7" t="s">
        <v>5401</v>
      </c>
      <c r="H11105" s="8" t="s">
        <v>5623</v>
      </c>
      <c r="I11105" s="8" t="s">
        <v>9392</v>
      </c>
      <c r="J11105" s="19">
        <v>1</v>
      </c>
      <c r="K11105" s="19" t="s">
        <v>20093</v>
      </c>
      <c r="L11105" s="11"/>
      <c r="M11105" s="11"/>
      <c r="N11105" s="24"/>
      <c r="P11105" s="32"/>
      <c r="T11105" s="19"/>
      <c r="U11105" s="3"/>
      <c r="X11105" t="str">
        <f t="shared" si="667"/>
        <v/>
      </c>
      <c r="Z11105" t="str">
        <f t="shared" si="668"/>
        <v/>
      </c>
      <c r="AB11105" s="9"/>
      <c r="AC11105" t="s">
        <v>5623</v>
      </c>
      <c r="AD11105">
        <f t="shared" si="666"/>
        <v>0</v>
      </c>
      <c r="AF11105" s="3"/>
      <c r="AH11105" s="9"/>
    </row>
    <row r="11106" spans="1:34" ht="10.95" customHeight="1" outlineLevel="1" x14ac:dyDescent="0.25">
      <c r="A11106" t="s">
        <v>3891</v>
      </c>
      <c r="C11106" s="3" t="s">
        <v>11994</v>
      </c>
      <c r="D11106" s="3">
        <v>2380</v>
      </c>
      <c r="E11106" s="9">
        <v>2013</v>
      </c>
      <c r="F11106" s="7" t="s">
        <v>9357</v>
      </c>
      <c r="G11106" s="7" t="s">
        <v>5401</v>
      </c>
      <c r="H11106" s="8" t="s">
        <v>5623</v>
      </c>
      <c r="I11106" s="8" t="s">
        <v>9392</v>
      </c>
      <c r="J11106" s="19">
        <v>1</v>
      </c>
      <c r="K11106" s="19" t="s">
        <v>20093</v>
      </c>
      <c r="L11106" s="11"/>
      <c r="M11106" s="11"/>
      <c r="N11106" s="24"/>
      <c r="P11106" s="32"/>
      <c r="T11106" s="19"/>
      <c r="U11106" s="3"/>
      <c r="X11106" t="str">
        <f t="shared" si="667"/>
        <v/>
      </c>
      <c r="Z11106" t="str">
        <f t="shared" si="668"/>
        <v/>
      </c>
      <c r="AB11106" s="9"/>
      <c r="AC11106" t="s">
        <v>5623</v>
      </c>
      <c r="AD11106">
        <f t="shared" si="666"/>
        <v>0</v>
      </c>
      <c r="AF11106" s="3"/>
      <c r="AH11106" s="9"/>
    </row>
    <row r="11107" spans="1:34" ht="10.95" customHeight="1" outlineLevel="1" x14ac:dyDescent="0.25">
      <c r="A11107" t="s">
        <v>3891</v>
      </c>
      <c r="C11107" s="3" t="s">
        <v>11994</v>
      </c>
      <c r="D11107" s="3" t="s">
        <v>11369</v>
      </c>
      <c r="E11107" s="9">
        <v>2013</v>
      </c>
      <c r="F11107" s="7" t="s">
        <v>9358</v>
      </c>
      <c r="G11107" s="7" t="s">
        <v>5401</v>
      </c>
      <c r="H11107" s="8" t="s">
        <v>991</v>
      </c>
      <c r="I11107" s="8" t="s">
        <v>9392</v>
      </c>
      <c r="J11107" s="19">
        <v>1</v>
      </c>
      <c r="K11107" s="19" t="s">
        <v>7736</v>
      </c>
      <c r="L11107" s="11">
        <v>14</v>
      </c>
      <c r="M11107" s="11"/>
      <c r="N11107" s="24"/>
      <c r="P11107" s="32"/>
      <c r="T11107" s="19"/>
      <c r="U11107" s="3"/>
      <c r="X11107" t="str">
        <f t="shared" si="667"/>
        <v/>
      </c>
      <c r="Z11107">
        <f t="shared" si="668"/>
        <v>1</v>
      </c>
      <c r="AB11107" s="9"/>
      <c r="AC11107" t="s">
        <v>991</v>
      </c>
      <c r="AD11107">
        <f t="shared" si="666"/>
        <v>0</v>
      </c>
      <c r="AF11107" s="3"/>
      <c r="AH11107" s="9"/>
    </row>
    <row r="11108" spans="1:34" ht="10.95" customHeight="1" outlineLevel="1" x14ac:dyDescent="0.25">
      <c r="A11108" t="s">
        <v>3891</v>
      </c>
      <c r="C11108" s="3" t="s">
        <v>11994</v>
      </c>
      <c r="D11108" s="3">
        <v>2381</v>
      </c>
      <c r="E11108" s="9">
        <v>2013</v>
      </c>
      <c r="F11108" s="7" t="s">
        <v>9604</v>
      </c>
      <c r="G11108" s="7" t="s">
        <v>5401</v>
      </c>
      <c r="H11108" s="8" t="s">
        <v>2595</v>
      </c>
      <c r="I11108" s="8" t="s">
        <v>9392</v>
      </c>
      <c r="J11108" s="19">
        <v>1</v>
      </c>
      <c r="K11108" s="19" t="s">
        <v>20093</v>
      </c>
      <c r="L11108" s="11"/>
      <c r="M11108" s="11"/>
      <c r="N11108" s="24"/>
      <c r="P11108" s="32"/>
      <c r="T11108" s="19"/>
      <c r="U11108" s="3"/>
      <c r="X11108" t="str">
        <f t="shared" si="667"/>
        <v/>
      </c>
      <c r="Z11108" t="str">
        <f t="shared" si="668"/>
        <v/>
      </c>
      <c r="AB11108" s="9"/>
      <c r="AC11108" t="s">
        <v>2595</v>
      </c>
      <c r="AD11108">
        <f t="shared" si="666"/>
        <v>0</v>
      </c>
      <c r="AF11108" s="3"/>
      <c r="AH11108" s="9"/>
    </row>
    <row r="11109" spans="1:34" ht="10.95" customHeight="1" outlineLevel="1" x14ac:dyDescent="0.25">
      <c r="A11109" t="s">
        <v>3891</v>
      </c>
      <c r="C11109" s="3" t="s">
        <v>11994</v>
      </c>
      <c r="D11109" s="3" t="s">
        <v>11368</v>
      </c>
      <c r="E11109" s="9">
        <v>2013</v>
      </c>
      <c r="F11109" s="7" t="s">
        <v>9605</v>
      </c>
      <c r="G11109" s="7" t="s">
        <v>5401</v>
      </c>
      <c r="H11109" s="8" t="s">
        <v>5623</v>
      </c>
      <c r="I11109" s="8" t="s">
        <v>9392</v>
      </c>
      <c r="J11109" s="19">
        <v>1</v>
      </c>
      <c r="K11109" s="19" t="s">
        <v>7736</v>
      </c>
      <c r="L11109" s="11">
        <v>12</v>
      </c>
      <c r="M11109" s="11"/>
      <c r="N11109" s="24"/>
      <c r="P11109" s="32"/>
      <c r="T11109" s="19"/>
      <c r="U11109" s="3"/>
      <c r="X11109" t="str">
        <f t="shared" si="667"/>
        <v/>
      </c>
      <c r="Z11109">
        <f t="shared" si="668"/>
        <v>1</v>
      </c>
      <c r="AB11109" s="9"/>
      <c r="AC11109" t="s">
        <v>5623</v>
      </c>
      <c r="AD11109">
        <f t="shared" si="666"/>
        <v>0</v>
      </c>
      <c r="AF11109" s="3"/>
      <c r="AH11109" s="9"/>
    </row>
    <row r="11110" spans="1:34" ht="10.95" customHeight="1" outlineLevel="1" x14ac:dyDescent="0.25">
      <c r="A11110" t="s">
        <v>3891</v>
      </c>
      <c r="C11110" s="3" t="s">
        <v>11994</v>
      </c>
      <c r="D11110" s="3">
        <v>2542</v>
      </c>
      <c r="E11110" s="9">
        <v>2013</v>
      </c>
      <c r="F11110" s="7" t="s">
        <v>9604</v>
      </c>
      <c r="G11110" s="7" t="s">
        <v>5401</v>
      </c>
      <c r="H11110" s="8" t="s">
        <v>9905</v>
      </c>
      <c r="I11110" s="8" t="s">
        <v>8541</v>
      </c>
      <c r="J11110" s="19">
        <v>3</v>
      </c>
      <c r="K11110" s="19" t="s">
        <v>7736</v>
      </c>
      <c r="L11110" s="11">
        <v>1.65</v>
      </c>
      <c r="M11110" s="11"/>
      <c r="N11110" s="24"/>
      <c r="P11110" s="32"/>
      <c r="T11110" s="19"/>
      <c r="U11110" s="3"/>
      <c r="X11110" t="str">
        <f t="shared" si="667"/>
        <v/>
      </c>
      <c r="Z11110" t="str">
        <f t="shared" si="668"/>
        <v/>
      </c>
      <c r="AB11110" s="9"/>
      <c r="AC11110" t="s">
        <v>9905</v>
      </c>
      <c r="AD11110">
        <f t="shared" si="666"/>
        <v>0</v>
      </c>
      <c r="AF11110" s="3">
        <v>1</v>
      </c>
      <c r="AH11110" s="9"/>
    </row>
    <row r="11111" spans="1:34" ht="10.95" customHeight="1" outlineLevel="1" x14ac:dyDescent="0.25">
      <c r="A11111" t="s">
        <v>3891</v>
      </c>
      <c r="C11111" s="3" t="s">
        <v>11994</v>
      </c>
      <c r="D11111" s="3">
        <v>2598</v>
      </c>
      <c r="E11111" s="9">
        <v>2013</v>
      </c>
      <c r="F11111" s="7" t="s">
        <v>9357</v>
      </c>
      <c r="G11111" s="7" t="s">
        <v>5401</v>
      </c>
      <c r="H11111" s="8" t="s">
        <v>9233</v>
      </c>
      <c r="I11111" s="8" t="s">
        <v>7560</v>
      </c>
      <c r="J11111" s="19">
        <v>7</v>
      </c>
      <c r="K11111" s="19" t="s">
        <v>20093</v>
      </c>
      <c r="L11111" s="11"/>
      <c r="M11111" s="11"/>
      <c r="N11111" s="24"/>
      <c r="P11111" s="32"/>
      <c r="T11111" s="19"/>
      <c r="U11111" s="3"/>
      <c r="X11111" t="str">
        <f t="shared" si="667"/>
        <v/>
      </c>
      <c r="Z11111" t="str">
        <f t="shared" si="668"/>
        <v/>
      </c>
      <c r="AB11111" s="9"/>
      <c r="AC11111" t="s">
        <v>9233</v>
      </c>
      <c r="AD11111">
        <f t="shared" si="666"/>
        <v>0</v>
      </c>
      <c r="AF11111" s="3"/>
      <c r="AH11111" s="9"/>
    </row>
    <row r="11112" spans="1:34" ht="10.95" customHeight="1" outlineLevel="1" x14ac:dyDescent="0.25">
      <c r="A11112" t="s">
        <v>3891</v>
      </c>
      <c r="C11112" s="3" t="s">
        <v>11994</v>
      </c>
      <c r="D11112" s="3">
        <v>2599</v>
      </c>
      <c r="E11112" s="9">
        <v>2013</v>
      </c>
      <c r="F11112" s="7" t="s">
        <v>9357</v>
      </c>
      <c r="G11112" s="7" t="s">
        <v>5401</v>
      </c>
      <c r="H11112" s="8" t="s">
        <v>9233</v>
      </c>
      <c r="I11112" s="8" t="s">
        <v>7560</v>
      </c>
      <c r="J11112" s="19">
        <v>7</v>
      </c>
      <c r="K11112" s="19" t="s">
        <v>20093</v>
      </c>
      <c r="L11112" s="11"/>
      <c r="M11112" s="11"/>
      <c r="N11112" s="24"/>
      <c r="P11112" s="32"/>
      <c r="T11112" s="19"/>
      <c r="U11112" s="3"/>
      <c r="X11112" t="str">
        <f t="shared" si="667"/>
        <v/>
      </c>
      <c r="Z11112" t="str">
        <f t="shared" si="668"/>
        <v/>
      </c>
      <c r="AB11112" s="9"/>
      <c r="AC11112" t="s">
        <v>9233</v>
      </c>
      <c r="AD11112">
        <f t="shared" si="666"/>
        <v>0</v>
      </c>
      <c r="AF11112" s="3"/>
      <c r="AH11112" s="9"/>
    </row>
    <row r="11113" spans="1:34" ht="10.95" customHeight="1" outlineLevel="1" x14ac:dyDescent="0.25">
      <c r="A11113" t="s">
        <v>3891</v>
      </c>
      <c r="C11113" s="3" t="s">
        <v>11994</v>
      </c>
      <c r="D11113" s="3">
        <v>2600</v>
      </c>
      <c r="E11113" s="9">
        <v>2013</v>
      </c>
      <c r="F11113" s="7" t="s">
        <v>9357</v>
      </c>
      <c r="G11113" s="7" t="s">
        <v>5401</v>
      </c>
      <c r="H11113" s="8" t="s">
        <v>9233</v>
      </c>
      <c r="I11113" s="8" t="s">
        <v>7560</v>
      </c>
      <c r="J11113" s="19">
        <v>7</v>
      </c>
      <c r="K11113" s="19" t="s">
        <v>20093</v>
      </c>
      <c r="L11113" s="11"/>
      <c r="M11113" s="11"/>
      <c r="N11113" s="24"/>
      <c r="P11113" s="32"/>
      <c r="T11113" s="19"/>
      <c r="U11113" s="3"/>
      <c r="X11113" t="str">
        <f t="shared" si="667"/>
        <v/>
      </c>
      <c r="Z11113" t="str">
        <f t="shared" si="668"/>
        <v/>
      </c>
      <c r="AB11113" s="9"/>
      <c r="AC11113" t="s">
        <v>9233</v>
      </c>
      <c r="AD11113">
        <f t="shared" si="666"/>
        <v>0</v>
      </c>
      <c r="AF11113" s="3"/>
      <c r="AH11113" s="9"/>
    </row>
    <row r="11114" spans="1:34" ht="10.95" customHeight="1" outlineLevel="1" x14ac:dyDescent="0.25">
      <c r="A11114" t="s">
        <v>3891</v>
      </c>
      <c r="C11114" s="3" t="s">
        <v>11994</v>
      </c>
      <c r="D11114" s="3">
        <v>2601</v>
      </c>
      <c r="E11114" s="9">
        <v>2013</v>
      </c>
      <c r="F11114" s="7" t="s">
        <v>9357</v>
      </c>
      <c r="G11114" s="7" t="s">
        <v>5401</v>
      </c>
      <c r="H11114" s="8" t="s">
        <v>9233</v>
      </c>
      <c r="I11114" s="8" t="s">
        <v>7560</v>
      </c>
      <c r="J11114" s="19">
        <v>7</v>
      </c>
      <c r="K11114" s="19" t="s">
        <v>20093</v>
      </c>
      <c r="L11114" s="11"/>
      <c r="M11114" s="11"/>
      <c r="N11114" s="24"/>
      <c r="P11114" s="32"/>
      <c r="T11114" s="19"/>
      <c r="U11114" s="3"/>
      <c r="X11114" t="str">
        <f t="shared" si="667"/>
        <v/>
      </c>
      <c r="Z11114" t="str">
        <f t="shared" si="668"/>
        <v/>
      </c>
      <c r="AB11114" s="9"/>
      <c r="AC11114" t="s">
        <v>9233</v>
      </c>
      <c r="AD11114">
        <f t="shared" si="666"/>
        <v>0</v>
      </c>
      <c r="AF11114" s="3"/>
      <c r="AH11114" s="9"/>
    </row>
    <row r="11115" spans="1:34" ht="10.95" customHeight="1" outlineLevel="1" x14ac:dyDescent="0.25">
      <c r="A11115" t="s">
        <v>3891</v>
      </c>
      <c r="C11115" s="3" t="s">
        <v>11994</v>
      </c>
      <c r="D11115" s="3" t="s">
        <v>11371</v>
      </c>
      <c r="E11115" s="9">
        <v>2013</v>
      </c>
      <c r="F11115" s="7" t="s">
        <v>9358</v>
      </c>
      <c r="G11115" s="7" t="s">
        <v>5401</v>
      </c>
      <c r="H11115" s="8" t="s">
        <v>9233</v>
      </c>
      <c r="I11115" s="8" t="s">
        <v>7560</v>
      </c>
      <c r="J11115" s="19">
        <v>7</v>
      </c>
      <c r="K11115" s="19" t="s">
        <v>7736</v>
      </c>
      <c r="L11115" s="11">
        <v>2.5</v>
      </c>
      <c r="M11115" s="11"/>
      <c r="N11115" s="24"/>
      <c r="P11115" s="32"/>
      <c r="T11115" s="19"/>
      <c r="U11115" s="3"/>
      <c r="X11115" t="str">
        <f t="shared" si="667"/>
        <v/>
      </c>
      <c r="Z11115">
        <f t="shared" si="668"/>
        <v>1</v>
      </c>
      <c r="AB11115" s="9"/>
      <c r="AC11115" t="s">
        <v>9233</v>
      </c>
      <c r="AD11115">
        <f t="shared" si="666"/>
        <v>0</v>
      </c>
      <c r="AF11115" s="3"/>
      <c r="AH11115" s="9"/>
    </row>
    <row r="11116" spans="1:34" ht="10.95" customHeight="1" outlineLevel="1" x14ac:dyDescent="0.25">
      <c r="A11116" t="s">
        <v>3891</v>
      </c>
      <c r="C11116" s="3" t="s">
        <v>11994</v>
      </c>
      <c r="D11116" s="3">
        <v>2602</v>
      </c>
      <c r="E11116" s="9">
        <v>2013</v>
      </c>
      <c r="F11116" s="7" t="s">
        <v>9604</v>
      </c>
      <c r="G11116" s="7" t="s">
        <v>5401</v>
      </c>
      <c r="H11116" s="8" t="s">
        <v>9233</v>
      </c>
      <c r="I11116" s="8" t="s">
        <v>7560</v>
      </c>
      <c r="J11116" s="19">
        <v>7</v>
      </c>
      <c r="K11116" s="19" t="s">
        <v>20093</v>
      </c>
      <c r="L11116" s="11"/>
      <c r="M11116" s="11"/>
      <c r="N11116" s="24"/>
      <c r="P11116" s="32"/>
      <c r="T11116" s="19"/>
      <c r="U11116" s="3"/>
      <c r="X11116" t="str">
        <f t="shared" si="667"/>
        <v/>
      </c>
      <c r="Z11116" t="str">
        <f t="shared" si="668"/>
        <v/>
      </c>
      <c r="AB11116" s="9"/>
      <c r="AC11116" t="s">
        <v>9233</v>
      </c>
      <c r="AD11116">
        <f t="shared" si="666"/>
        <v>0</v>
      </c>
      <c r="AF11116" s="3"/>
      <c r="AH11116" s="9"/>
    </row>
    <row r="11117" spans="1:34" ht="10.95" customHeight="1" outlineLevel="1" x14ac:dyDescent="0.25">
      <c r="A11117" t="s">
        <v>3891</v>
      </c>
      <c r="C11117" s="3" t="s">
        <v>11994</v>
      </c>
      <c r="D11117" s="3" t="s">
        <v>11372</v>
      </c>
      <c r="E11117" s="9">
        <v>2013</v>
      </c>
      <c r="F11117" s="7" t="s">
        <v>9605</v>
      </c>
      <c r="G11117" s="7" t="s">
        <v>5401</v>
      </c>
      <c r="H11117" s="8" t="s">
        <v>9233</v>
      </c>
      <c r="I11117" s="8" t="s">
        <v>7560</v>
      </c>
      <c r="J11117" s="19">
        <v>7</v>
      </c>
      <c r="K11117" s="19" t="s">
        <v>7736</v>
      </c>
      <c r="L11117" s="11">
        <v>2.5</v>
      </c>
      <c r="M11117" s="11"/>
      <c r="N11117" s="24"/>
      <c r="P11117" s="32"/>
      <c r="T11117" s="19"/>
      <c r="U11117" s="3"/>
      <c r="X11117" t="str">
        <f t="shared" si="667"/>
        <v/>
      </c>
      <c r="Z11117">
        <f t="shared" si="668"/>
        <v>1</v>
      </c>
      <c r="AB11117" s="9"/>
      <c r="AC11117" t="s">
        <v>9233</v>
      </c>
      <c r="AD11117">
        <f t="shared" si="666"/>
        <v>0</v>
      </c>
      <c r="AF11117" s="3"/>
      <c r="AH11117" s="9"/>
    </row>
    <row r="11118" spans="1:34" ht="10.95" customHeight="1" outlineLevel="1" x14ac:dyDescent="0.25">
      <c r="A11118" t="s">
        <v>3891</v>
      </c>
      <c r="C11118" s="3" t="s">
        <v>11994</v>
      </c>
      <c r="D11118" s="3">
        <v>2899</v>
      </c>
      <c r="E11118" s="9">
        <v>2014</v>
      </c>
      <c r="F11118" s="7" t="s">
        <v>11366</v>
      </c>
      <c r="G11118" s="7" t="s">
        <v>5401</v>
      </c>
      <c r="H11118" s="8" t="s">
        <v>10107</v>
      </c>
      <c r="I11118" s="8" t="s">
        <v>9416</v>
      </c>
      <c r="J11118" s="19">
        <v>1</v>
      </c>
      <c r="K11118" s="19" t="s">
        <v>20093</v>
      </c>
      <c r="L11118" s="11"/>
      <c r="M11118" s="11"/>
      <c r="N11118" s="24"/>
      <c r="P11118" s="32"/>
      <c r="T11118" s="19"/>
      <c r="U11118" s="3"/>
      <c r="X11118" t="str">
        <f t="shared" si="667"/>
        <v/>
      </c>
      <c r="Z11118" t="str">
        <f t="shared" si="668"/>
        <v/>
      </c>
      <c r="AB11118" s="9"/>
      <c r="AC11118" t="s">
        <v>10107</v>
      </c>
      <c r="AD11118">
        <f t="shared" si="666"/>
        <v>0</v>
      </c>
      <c r="AF11118" s="3"/>
      <c r="AH11118" s="9"/>
    </row>
    <row r="11119" spans="1:34" ht="10.95" customHeight="1" outlineLevel="1" x14ac:dyDescent="0.25">
      <c r="A11119" t="s">
        <v>3891</v>
      </c>
      <c r="C11119" s="3" t="s">
        <v>11994</v>
      </c>
      <c r="D11119" s="3">
        <v>2900</v>
      </c>
      <c r="E11119" s="9">
        <v>2014</v>
      </c>
      <c r="F11119" s="7" t="s">
        <v>11366</v>
      </c>
      <c r="G11119" s="7" t="s">
        <v>5401</v>
      </c>
      <c r="H11119" s="8" t="s">
        <v>10107</v>
      </c>
      <c r="I11119" s="8" t="s">
        <v>9416</v>
      </c>
      <c r="J11119" s="19">
        <v>1</v>
      </c>
      <c r="K11119" s="19" t="s">
        <v>20093</v>
      </c>
      <c r="L11119" s="11"/>
      <c r="M11119" s="11"/>
      <c r="N11119" s="24"/>
      <c r="P11119" s="32"/>
      <c r="T11119" s="19"/>
      <c r="U11119" s="3"/>
      <c r="X11119" t="str">
        <f t="shared" si="667"/>
        <v/>
      </c>
      <c r="Z11119" t="str">
        <f t="shared" si="668"/>
        <v/>
      </c>
      <c r="AB11119" s="9"/>
      <c r="AC11119" t="s">
        <v>10107</v>
      </c>
      <c r="AD11119">
        <f t="shared" si="666"/>
        <v>0</v>
      </c>
      <c r="AF11119" s="3"/>
      <c r="AH11119" s="9"/>
    </row>
    <row r="11120" spans="1:34" ht="10.95" customHeight="1" outlineLevel="1" x14ac:dyDescent="0.25">
      <c r="A11120" t="s">
        <v>3891</v>
      </c>
      <c r="C11120" s="3" t="s">
        <v>11994</v>
      </c>
      <c r="D11120" s="3">
        <v>2901</v>
      </c>
      <c r="E11120" s="9">
        <v>2014</v>
      </c>
      <c r="F11120" s="7" t="s">
        <v>11366</v>
      </c>
      <c r="G11120" s="7" t="s">
        <v>5401</v>
      </c>
      <c r="H11120" s="8" t="s">
        <v>10107</v>
      </c>
      <c r="I11120" s="8" t="s">
        <v>9416</v>
      </c>
      <c r="J11120" s="19">
        <v>1</v>
      </c>
      <c r="K11120" s="19" t="s">
        <v>20093</v>
      </c>
      <c r="L11120" s="11"/>
      <c r="M11120" s="11"/>
      <c r="N11120" s="24"/>
      <c r="P11120" s="32"/>
      <c r="T11120" s="19"/>
      <c r="U11120" s="3"/>
      <c r="X11120" t="str">
        <f t="shared" si="667"/>
        <v/>
      </c>
      <c r="Z11120" t="str">
        <f t="shared" si="668"/>
        <v/>
      </c>
      <c r="AB11120" s="9"/>
      <c r="AC11120" t="s">
        <v>10107</v>
      </c>
      <c r="AD11120">
        <f t="shared" si="666"/>
        <v>0</v>
      </c>
      <c r="AF11120" s="3"/>
      <c r="AH11120" s="9"/>
    </row>
    <row r="11121" spans="1:34" ht="10.95" customHeight="1" outlineLevel="1" x14ac:dyDescent="0.25">
      <c r="A11121" t="s">
        <v>3891</v>
      </c>
      <c r="C11121" s="3" t="s">
        <v>11994</v>
      </c>
      <c r="D11121" s="3">
        <v>2902</v>
      </c>
      <c r="E11121" s="9">
        <v>2014</v>
      </c>
      <c r="F11121" s="7" t="s">
        <v>11366</v>
      </c>
      <c r="G11121" s="7" t="s">
        <v>5401</v>
      </c>
      <c r="H11121" s="8" t="s">
        <v>10107</v>
      </c>
      <c r="I11121" s="8" t="s">
        <v>9416</v>
      </c>
      <c r="J11121" s="19">
        <v>1</v>
      </c>
      <c r="K11121" s="19" t="s">
        <v>20093</v>
      </c>
      <c r="L11121" s="11"/>
      <c r="M11121" s="11"/>
      <c r="N11121" s="24"/>
      <c r="P11121" s="32"/>
      <c r="T11121" s="19"/>
      <c r="U11121" s="3"/>
      <c r="X11121" t="str">
        <f t="shared" si="667"/>
        <v/>
      </c>
      <c r="Z11121" t="str">
        <f t="shared" si="668"/>
        <v/>
      </c>
      <c r="AB11121" s="9"/>
      <c r="AC11121" t="s">
        <v>10107</v>
      </c>
      <c r="AD11121">
        <f t="shared" si="666"/>
        <v>0</v>
      </c>
      <c r="AF11121" s="3"/>
      <c r="AH11121" s="9"/>
    </row>
    <row r="11122" spans="1:34" ht="10.95" customHeight="1" outlineLevel="1" x14ac:dyDescent="0.25">
      <c r="A11122" t="s">
        <v>3891</v>
      </c>
      <c r="C11122" s="3" t="s">
        <v>11994</v>
      </c>
      <c r="D11122" s="3" t="s">
        <v>11373</v>
      </c>
      <c r="E11122" s="9">
        <v>2014</v>
      </c>
      <c r="F11122" s="7" t="s">
        <v>11375</v>
      </c>
      <c r="G11122" s="7" t="s">
        <v>5401</v>
      </c>
      <c r="H11122" s="8" t="s">
        <v>10107</v>
      </c>
      <c r="I11122" s="8" t="s">
        <v>9416</v>
      </c>
      <c r="J11122" s="19">
        <v>1</v>
      </c>
      <c r="K11122" s="19" t="s">
        <v>7736</v>
      </c>
      <c r="L11122" s="11">
        <v>16</v>
      </c>
      <c r="M11122" s="11"/>
      <c r="N11122" s="24"/>
      <c r="P11122" s="32"/>
      <c r="T11122" s="19"/>
      <c r="U11122" s="3"/>
      <c r="X11122" t="str">
        <f t="shared" si="667"/>
        <v/>
      </c>
      <c r="Z11122">
        <f t="shared" si="668"/>
        <v>1</v>
      </c>
      <c r="AB11122" s="9"/>
      <c r="AC11122" t="s">
        <v>10107</v>
      </c>
      <c r="AD11122">
        <f t="shared" si="666"/>
        <v>0</v>
      </c>
      <c r="AF11122" s="3"/>
      <c r="AH11122" s="9"/>
    </row>
    <row r="11123" spans="1:34" ht="10.95" customHeight="1" outlineLevel="1" x14ac:dyDescent="0.25">
      <c r="A11123" t="s">
        <v>3891</v>
      </c>
      <c r="C11123" s="3" t="s">
        <v>11994</v>
      </c>
      <c r="D11123" s="3">
        <v>2903</v>
      </c>
      <c r="E11123" s="9">
        <v>2014</v>
      </c>
      <c r="F11123" s="7" t="s">
        <v>9201</v>
      </c>
      <c r="G11123" s="7" t="s">
        <v>5401</v>
      </c>
      <c r="H11123" s="8" t="s">
        <v>10107</v>
      </c>
      <c r="I11123" s="8" t="s">
        <v>9416</v>
      </c>
      <c r="J11123" s="19">
        <v>1</v>
      </c>
      <c r="K11123" s="19" t="s">
        <v>20093</v>
      </c>
      <c r="L11123" s="11"/>
      <c r="M11123" s="11"/>
      <c r="N11123" s="24"/>
      <c r="P11123" s="32"/>
      <c r="T11123" s="19"/>
      <c r="U11123" s="3"/>
      <c r="X11123" t="str">
        <f t="shared" si="667"/>
        <v/>
      </c>
      <c r="Z11123" t="str">
        <f t="shared" si="668"/>
        <v/>
      </c>
      <c r="AB11123" s="9"/>
      <c r="AC11123" t="s">
        <v>10107</v>
      </c>
      <c r="AD11123">
        <f t="shared" si="666"/>
        <v>0</v>
      </c>
      <c r="AF11123" s="3"/>
      <c r="AH11123" s="9"/>
    </row>
    <row r="11124" spans="1:34" ht="10.95" customHeight="1" outlineLevel="1" x14ac:dyDescent="0.25">
      <c r="A11124" t="s">
        <v>3891</v>
      </c>
      <c r="C11124" s="3" t="s">
        <v>11994</v>
      </c>
      <c r="D11124" s="3" t="s">
        <v>11374</v>
      </c>
      <c r="E11124" s="9">
        <v>2014</v>
      </c>
      <c r="F11124" s="7" t="s">
        <v>9353</v>
      </c>
      <c r="G11124" s="7" t="s">
        <v>5401</v>
      </c>
      <c r="H11124" s="8" t="s">
        <v>10107</v>
      </c>
      <c r="I11124" s="8" t="s">
        <v>9416</v>
      </c>
      <c r="J11124" s="19">
        <v>1</v>
      </c>
      <c r="K11124" s="19" t="s">
        <v>7736</v>
      </c>
      <c r="L11124" s="11">
        <v>14</v>
      </c>
      <c r="M11124" s="11"/>
      <c r="N11124" s="24"/>
      <c r="P11124" s="32"/>
      <c r="T11124" s="19"/>
      <c r="U11124" s="3"/>
      <c r="X11124" t="str">
        <f t="shared" si="667"/>
        <v/>
      </c>
      <c r="Z11124">
        <f t="shared" si="668"/>
        <v>1</v>
      </c>
      <c r="AB11124" s="9"/>
      <c r="AC11124" t="s">
        <v>10107</v>
      </c>
      <c r="AD11124">
        <f t="shared" si="666"/>
        <v>0</v>
      </c>
      <c r="AF11124" s="3"/>
      <c r="AH11124" s="9"/>
    </row>
    <row r="11125" spans="1:34" ht="10.95" customHeight="1" outlineLevel="1" x14ac:dyDescent="0.25">
      <c r="A11125" t="s">
        <v>3891</v>
      </c>
      <c r="C11125" s="3" t="s">
        <v>11994</v>
      </c>
      <c r="D11125" s="3">
        <v>3044</v>
      </c>
      <c r="E11125" s="9">
        <v>2014</v>
      </c>
      <c r="F11125" s="7" t="s">
        <v>9357</v>
      </c>
      <c r="G11125" s="7" t="s">
        <v>5401</v>
      </c>
      <c r="H11125" s="8" t="s">
        <v>9905</v>
      </c>
      <c r="I11125" s="8" t="s">
        <v>8541</v>
      </c>
      <c r="J11125" s="19">
        <v>3</v>
      </c>
      <c r="K11125" s="19" t="s">
        <v>20093</v>
      </c>
      <c r="L11125" s="11"/>
      <c r="M11125" s="11"/>
      <c r="N11125" s="24"/>
      <c r="P11125" s="32"/>
      <c r="T11125" s="19"/>
      <c r="U11125" s="3"/>
      <c r="X11125" t="str">
        <f t="shared" si="667"/>
        <v/>
      </c>
      <c r="Z11125" t="str">
        <f t="shared" si="668"/>
        <v/>
      </c>
      <c r="AB11125" s="9"/>
      <c r="AC11125" t="s">
        <v>9905</v>
      </c>
      <c r="AD11125">
        <f t="shared" si="666"/>
        <v>0</v>
      </c>
      <c r="AF11125" s="3">
        <v>1</v>
      </c>
      <c r="AH11125" s="9"/>
    </row>
    <row r="11126" spans="1:34" ht="10.95" customHeight="1" outlineLevel="1" x14ac:dyDescent="0.25">
      <c r="A11126" t="s">
        <v>3891</v>
      </c>
      <c r="C11126" s="3" t="s">
        <v>11994</v>
      </c>
      <c r="D11126" s="3" t="s">
        <v>20695</v>
      </c>
      <c r="E11126" s="9">
        <v>2014</v>
      </c>
      <c r="F11126" s="7" t="s">
        <v>9358</v>
      </c>
      <c r="G11126" s="7" t="s">
        <v>5401</v>
      </c>
      <c r="H11126" s="8" t="s">
        <v>9905</v>
      </c>
      <c r="I11126" s="8" t="s">
        <v>8541</v>
      </c>
      <c r="J11126" s="19">
        <v>3</v>
      </c>
      <c r="K11126" s="19" t="s">
        <v>7736</v>
      </c>
      <c r="L11126" s="11">
        <v>2.5</v>
      </c>
      <c r="M11126" s="11"/>
      <c r="N11126" s="24"/>
      <c r="P11126" s="32"/>
      <c r="T11126" s="19"/>
      <c r="U11126" s="3"/>
      <c r="X11126" t="str">
        <f t="shared" si="667"/>
        <v/>
      </c>
      <c r="Z11126">
        <f t="shared" si="668"/>
        <v>1</v>
      </c>
      <c r="AB11126" s="9"/>
      <c r="AC11126" t="s">
        <v>9905</v>
      </c>
      <c r="AD11126">
        <f t="shared" si="666"/>
        <v>0</v>
      </c>
      <c r="AF11126" s="3">
        <v>1</v>
      </c>
      <c r="AH11126" s="9"/>
    </row>
    <row r="11127" spans="1:34" ht="10.95" customHeight="1" outlineLevel="1" x14ac:dyDescent="0.25">
      <c r="A11127" t="s">
        <v>3891</v>
      </c>
      <c r="C11127" s="3" t="s">
        <v>11994</v>
      </c>
      <c r="D11127" s="3">
        <v>3241</v>
      </c>
      <c r="E11127" s="9">
        <v>2014</v>
      </c>
      <c r="F11127" s="7" t="s">
        <v>11366</v>
      </c>
      <c r="G11127" s="7" t="s">
        <v>5401</v>
      </c>
      <c r="H11127" s="8" t="s">
        <v>9233</v>
      </c>
      <c r="I11127" s="8" t="s">
        <v>7560</v>
      </c>
      <c r="J11127" s="19">
        <v>7</v>
      </c>
      <c r="K11127" s="19" t="s">
        <v>20093</v>
      </c>
      <c r="L11127" s="11"/>
      <c r="M11127" s="11"/>
      <c r="N11127" s="24"/>
      <c r="P11127" s="32"/>
      <c r="T11127" s="19"/>
      <c r="U11127" s="3"/>
      <c r="X11127" t="str">
        <f t="shared" si="667"/>
        <v/>
      </c>
      <c r="Z11127" t="str">
        <f t="shared" si="668"/>
        <v/>
      </c>
      <c r="AB11127" s="9"/>
      <c r="AC11127" t="s">
        <v>9233</v>
      </c>
      <c r="AD11127">
        <f t="shared" si="666"/>
        <v>0</v>
      </c>
      <c r="AF11127" s="3"/>
      <c r="AH11127" s="9"/>
    </row>
    <row r="11128" spans="1:34" ht="10.95" customHeight="1" outlineLevel="1" x14ac:dyDescent="0.25">
      <c r="A11128" t="s">
        <v>3891</v>
      </c>
      <c r="C11128" s="3" t="s">
        <v>11994</v>
      </c>
      <c r="D11128" s="3">
        <v>3242</v>
      </c>
      <c r="E11128" s="9">
        <v>2014</v>
      </c>
      <c r="F11128" s="7" t="s">
        <v>11366</v>
      </c>
      <c r="G11128" s="7" t="s">
        <v>5401</v>
      </c>
      <c r="H11128" s="8" t="s">
        <v>9233</v>
      </c>
      <c r="I11128" s="8" t="s">
        <v>7560</v>
      </c>
      <c r="J11128" s="19">
        <v>7</v>
      </c>
      <c r="K11128" s="19" t="s">
        <v>20093</v>
      </c>
      <c r="L11128" s="11"/>
      <c r="M11128" s="11"/>
      <c r="N11128" s="24"/>
      <c r="P11128" s="32"/>
      <c r="T11128" s="19"/>
      <c r="U11128" s="3"/>
      <c r="X11128" t="str">
        <f t="shared" si="667"/>
        <v/>
      </c>
      <c r="Z11128" t="str">
        <f t="shared" si="668"/>
        <v/>
      </c>
      <c r="AB11128" s="9"/>
      <c r="AC11128" t="s">
        <v>9233</v>
      </c>
      <c r="AD11128">
        <f t="shared" si="666"/>
        <v>0</v>
      </c>
      <c r="AF11128" s="3"/>
      <c r="AH11128" s="9"/>
    </row>
    <row r="11129" spans="1:34" ht="10.95" customHeight="1" outlineLevel="1" x14ac:dyDescent="0.25">
      <c r="A11129" t="s">
        <v>3891</v>
      </c>
      <c r="C11129" s="3" t="s">
        <v>11994</v>
      </c>
      <c r="D11129" s="3">
        <v>3243</v>
      </c>
      <c r="E11129" s="9">
        <v>2014</v>
      </c>
      <c r="F11129" s="7" t="s">
        <v>11366</v>
      </c>
      <c r="G11129" s="7" t="s">
        <v>5401</v>
      </c>
      <c r="H11129" s="8" t="s">
        <v>9233</v>
      </c>
      <c r="I11129" s="8" t="s">
        <v>7560</v>
      </c>
      <c r="J11129" s="19">
        <v>7</v>
      </c>
      <c r="K11129" s="19" t="s">
        <v>20093</v>
      </c>
      <c r="L11129" s="11"/>
      <c r="M11129" s="11"/>
      <c r="N11129" s="24"/>
      <c r="P11129" s="32"/>
      <c r="T11129" s="19"/>
      <c r="U11129" s="3"/>
      <c r="X11129" t="str">
        <f t="shared" si="667"/>
        <v/>
      </c>
      <c r="Z11129" t="str">
        <f t="shared" si="668"/>
        <v/>
      </c>
      <c r="AB11129" s="9"/>
      <c r="AC11129" t="s">
        <v>9233</v>
      </c>
      <c r="AD11129">
        <f t="shared" si="666"/>
        <v>0</v>
      </c>
      <c r="AF11129" s="3"/>
      <c r="AH11129" s="9"/>
    </row>
    <row r="11130" spans="1:34" ht="10.95" customHeight="1" outlineLevel="1" x14ac:dyDescent="0.25">
      <c r="A11130" t="s">
        <v>3891</v>
      </c>
      <c r="C11130" s="3" t="s">
        <v>11994</v>
      </c>
      <c r="D11130" s="3">
        <v>3244</v>
      </c>
      <c r="E11130" s="9">
        <v>2014</v>
      </c>
      <c r="F11130" s="7" t="s">
        <v>11366</v>
      </c>
      <c r="G11130" s="7" t="s">
        <v>5401</v>
      </c>
      <c r="H11130" s="8" t="s">
        <v>9233</v>
      </c>
      <c r="I11130" s="8" t="s">
        <v>7560</v>
      </c>
      <c r="J11130" s="19">
        <v>7</v>
      </c>
      <c r="K11130" s="19" t="s">
        <v>20093</v>
      </c>
      <c r="L11130" s="11"/>
      <c r="M11130" s="11"/>
      <c r="N11130" s="24"/>
      <c r="P11130" s="32"/>
      <c r="T11130" s="19"/>
      <c r="U11130" s="3"/>
      <c r="X11130" t="str">
        <f t="shared" si="667"/>
        <v/>
      </c>
      <c r="Z11130" t="str">
        <f t="shared" si="668"/>
        <v/>
      </c>
      <c r="AB11130" s="9"/>
      <c r="AC11130" t="s">
        <v>9233</v>
      </c>
      <c r="AD11130">
        <f t="shared" si="666"/>
        <v>0</v>
      </c>
      <c r="AF11130" s="3"/>
      <c r="AH11130" s="9"/>
    </row>
    <row r="11131" spans="1:34" ht="10.95" customHeight="1" outlineLevel="1" x14ac:dyDescent="0.25">
      <c r="A11131" t="s">
        <v>3891</v>
      </c>
      <c r="C11131" s="3" t="s">
        <v>11994</v>
      </c>
      <c r="D11131" s="3" t="s">
        <v>11376</v>
      </c>
      <c r="E11131" s="9">
        <v>2014</v>
      </c>
      <c r="F11131" s="7" t="s">
        <v>11375</v>
      </c>
      <c r="G11131" s="7" t="s">
        <v>5401</v>
      </c>
      <c r="H11131" s="8" t="s">
        <v>9233</v>
      </c>
      <c r="I11131" s="8" t="s">
        <v>7560</v>
      </c>
      <c r="J11131" s="19">
        <v>7</v>
      </c>
      <c r="K11131" s="19" t="s">
        <v>7736</v>
      </c>
      <c r="L11131" s="11">
        <v>2.5</v>
      </c>
      <c r="M11131" s="11"/>
      <c r="N11131" s="24"/>
      <c r="P11131" s="32"/>
      <c r="T11131" s="19"/>
      <c r="U11131" s="3"/>
      <c r="X11131" t="str">
        <f t="shared" si="667"/>
        <v/>
      </c>
      <c r="Z11131">
        <f t="shared" si="668"/>
        <v>1</v>
      </c>
      <c r="AB11131" s="9"/>
      <c r="AC11131" t="s">
        <v>9233</v>
      </c>
      <c r="AD11131">
        <f t="shared" si="666"/>
        <v>0</v>
      </c>
      <c r="AF11131" s="3"/>
      <c r="AH11131" s="9"/>
    </row>
    <row r="11132" spans="1:34" ht="10.95" customHeight="1" outlineLevel="1" x14ac:dyDescent="0.25">
      <c r="A11132" t="s">
        <v>3891</v>
      </c>
      <c r="C11132" s="3" t="s">
        <v>11994</v>
      </c>
      <c r="D11132" s="3">
        <v>3245</v>
      </c>
      <c r="E11132" s="9">
        <v>2014</v>
      </c>
      <c r="F11132" s="7" t="s">
        <v>9201</v>
      </c>
      <c r="G11132" s="7" t="s">
        <v>5401</v>
      </c>
      <c r="H11132" s="8" t="s">
        <v>9233</v>
      </c>
      <c r="I11132" s="8" t="s">
        <v>7560</v>
      </c>
      <c r="J11132" s="19">
        <v>7</v>
      </c>
      <c r="K11132" s="19" t="s">
        <v>20093</v>
      </c>
      <c r="L11132" s="11"/>
      <c r="M11132" s="11"/>
      <c r="N11132" s="24"/>
      <c r="P11132" s="32"/>
      <c r="T11132" s="19"/>
      <c r="U11132" s="3"/>
      <c r="X11132" t="str">
        <f t="shared" si="667"/>
        <v/>
      </c>
      <c r="Z11132" t="str">
        <f t="shared" si="668"/>
        <v/>
      </c>
      <c r="AB11132" s="9"/>
      <c r="AC11132" t="s">
        <v>9233</v>
      </c>
      <c r="AD11132">
        <f t="shared" si="666"/>
        <v>0</v>
      </c>
      <c r="AF11132" s="3"/>
      <c r="AH11132" s="9"/>
    </row>
    <row r="11133" spans="1:34" ht="10.95" customHeight="1" outlineLevel="1" x14ac:dyDescent="0.25">
      <c r="A11133" t="s">
        <v>3891</v>
      </c>
      <c r="C11133" s="3" t="s">
        <v>11994</v>
      </c>
      <c r="D11133" s="3" t="s">
        <v>11377</v>
      </c>
      <c r="E11133" s="9">
        <v>2014</v>
      </c>
      <c r="F11133" s="7" t="s">
        <v>9353</v>
      </c>
      <c r="G11133" s="7" t="s">
        <v>5401</v>
      </c>
      <c r="H11133" s="8" t="s">
        <v>9233</v>
      </c>
      <c r="I11133" s="8" t="s">
        <v>7560</v>
      </c>
      <c r="J11133" s="19">
        <v>7</v>
      </c>
      <c r="K11133" s="19" t="s">
        <v>7736</v>
      </c>
      <c r="L11133" s="11">
        <v>2.5</v>
      </c>
      <c r="M11133" s="11"/>
      <c r="N11133" s="24"/>
      <c r="P11133" s="32"/>
      <c r="T11133" s="19"/>
      <c r="U11133" s="3"/>
      <c r="X11133" t="str">
        <f t="shared" si="667"/>
        <v/>
      </c>
      <c r="Z11133">
        <f t="shared" si="668"/>
        <v>1</v>
      </c>
      <c r="AB11133" s="9"/>
      <c r="AC11133" t="s">
        <v>9233</v>
      </c>
      <c r="AD11133">
        <f t="shared" ref="AD11133:AD11196" si="669">COUNTIF(H11133,"*Fuji*")</f>
        <v>0</v>
      </c>
      <c r="AF11133" s="3"/>
      <c r="AH11133" s="9"/>
    </row>
    <row r="11134" spans="1:34" ht="10.95" customHeight="1" outlineLevel="1" x14ac:dyDescent="0.25">
      <c r="A11134" t="s">
        <v>3891</v>
      </c>
      <c r="C11134" s="3" t="s">
        <v>11994</v>
      </c>
      <c r="D11134" s="3">
        <v>3352</v>
      </c>
      <c r="E11134" s="9">
        <v>2015</v>
      </c>
      <c r="F11134" s="7" t="s">
        <v>11366</v>
      </c>
      <c r="G11134" s="7" t="s">
        <v>5401</v>
      </c>
      <c r="H11134" s="8" t="s">
        <v>9233</v>
      </c>
      <c r="I11134" s="8" t="s">
        <v>7560</v>
      </c>
      <c r="J11134" s="19">
        <v>7</v>
      </c>
      <c r="K11134" s="19" t="s">
        <v>20093</v>
      </c>
      <c r="L11134" s="11"/>
      <c r="M11134" s="11"/>
      <c r="N11134" s="24"/>
      <c r="P11134" s="32"/>
      <c r="T11134" s="19"/>
      <c r="U11134" s="3"/>
      <c r="X11134" t="str">
        <f t="shared" si="667"/>
        <v/>
      </c>
      <c r="Z11134" t="str">
        <f t="shared" si="668"/>
        <v/>
      </c>
      <c r="AB11134" s="9"/>
      <c r="AC11134" t="s">
        <v>9233</v>
      </c>
      <c r="AD11134">
        <f t="shared" si="669"/>
        <v>0</v>
      </c>
      <c r="AF11134" s="3"/>
      <c r="AH11134" s="9"/>
    </row>
    <row r="11135" spans="1:34" ht="10.95" customHeight="1" outlineLevel="1" x14ac:dyDescent="0.25">
      <c r="A11135" t="s">
        <v>3891</v>
      </c>
      <c r="C11135" s="3" t="s">
        <v>11994</v>
      </c>
      <c r="D11135" s="3">
        <v>3353</v>
      </c>
      <c r="E11135" s="9">
        <v>2015</v>
      </c>
      <c r="F11135" s="7" t="s">
        <v>11366</v>
      </c>
      <c r="G11135" s="7" t="s">
        <v>5401</v>
      </c>
      <c r="H11135" s="8" t="s">
        <v>9233</v>
      </c>
      <c r="I11135" s="8" t="s">
        <v>7560</v>
      </c>
      <c r="J11135" s="19">
        <v>7</v>
      </c>
      <c r="K11135" s="19" t="s">
        <v>20093</v>
      </c>
      <c r="L11135" s="11"/>
      <c r="M11135" s="11"/>
      <c r="N11135" s="24"/>
      <c r="P11135" s="32"/>
      <c r="T11135" s="19"/>
      <c r="U11135" s="3"/>
      <c r="X11135" t="str">
        <f t="shared" si="667"/>
        <v/>
      </c>
      <c r="Z11135" t="str">
        <f t="shared" si="668"/>
        <v/>
      </c>
      <c r="AB11135" s="9"/>
      <c r="AC11135" t="s">
        <v>9233</v>
      </c>
      <c r="AD11135">
        <f t="shared" si="669"/>
        <v>0</v>
      </c>
      <c r="AF11135" s="3"/>
      <c r="AH11135" s="9"/>
    </row>
    <row r="11136" spans="1:34" ht="10.95" customHeight="1" outlineLevel="1" x14ac:dyDescent="0.25">
      <c r="A11136" t="s">
        <v>3891</v>
      </c>
      <c r="C11136" s="3" t="s">
        <v>11994</v>
      </c>
      <c r="D11136" s="3">
        <v>3354</v>
      </c>
      <c r="E11136" s="9">
        <v>2015</v>
      </c>
      <c r="F11136" s="7" t="s">
        <v>11366</v>
      </c>
      <c r="G11136" s="7" t="s">
        <v>5401</v>
      </c>
      <c r="H11136" s="8" t="s">
        <v>9233</v>
      </c>
      <c r="I11136" s="8" t="s">
        <v>7560</v>
      </c>
      <c r="J11136" s="19">
        <v>7</v>
      </c>
      <c r="K11136" s="19" t="s">
        <v>20093</v>
      </c>
      <c r="L11136" s="11"/>
      <c r="M11136" s="11"/>
      <c r="N11136" s="24"/>
      <c r="P11136" s="32"/>
      <c r="T11136" s="19"/>
      <c r="U11136" s="3"/>
      <c r="X11136" t="str">
        <f t="shared" si="667"/>
        <v/>
      </c>
      <c r="Z11136" t="str">
        <f t="shared" si="668"/>
        <v/>
      </c>
      <c r="AB11136" s="9"/>
      <c r="AC11136" t="s">
        <v>9233</v>
      </c>
      <c r="AD11136">
        <f t="shared" si="669"/>
        <v>0</v>
      </c>
      <c r="AF11136" s="3"/>
      <c r="AH11136" s="9"/>
    </row>
    <row r="11137" spans="1:34" ht="10.95" customHeight="1" outlineLevel="1" x14ac:dyDescent="0.25">
      <c r="A11137" t="s">
        <v>3891</v>
      </c>
      <c r="C11137" s="3" t="s">
        <v>11994</v>
      </c>
      <c r="D11137" s="3">
        <v>3355</v>
      </c>
      <c r="E11137" s="9">
        <v>2015</v>
      </c>
      <c r="F11137" s="7" t="s">
        <v>11366</v>
      </c>
      <c r="G11137" s="7" t="s">
        <v>5401</v>
      </c>
      <c r="H11137" s="8" t="s">
        <v>9233</v>
      </c>
      <c r="I11137" s="8" t="s">
        <v>7560</v>
      </c>
      <c r="J11137" s="19">
        <v>7</v>
      </c>
      <c r="K11137" s="19" t="s">
        <v>20093</v>
      </c>
      <c r="L11137" s="11"/>
      <c r="M11137" s="11"/>
      <c r="N11137" s="24"/>
      <c r="P11137" s="32"/>
      <c r="T11137" s="19"/>
      <c r="U11137" s="3"/>
      <c r="X11137" t="str">
        <f t="shared" si="667"/>
        <v/>
      </c>
      <c r="Z11137" t="str">
        <f t="shared" si="668"/>
        <v/>
      </c>
      <c r="AB11137" s="9"/>
      <c r="AC11137" t="s">
        <v>9233</v>
      </c>
      <c r="AD11137">
        <f t="shared" si="669"/>
        <v>0</v>
      </c>
      <c r="AF11137" s="3"/>
      <c r="AH11137" s="9"/>
    </row>
    <row r="11138" spans="1:34" ht="10.95" customHeight="1" outlineLevel="1" x14ac:dyDescent="0.25">
      <c r="A11138" t="s">
        <v>3891</v>
      </c>
      <c r="C11138" s="3" t="s">
        <v>11994</v>
      </c>
      <c r="D11138" s="3" t="s">
        <v>11378</v>
      </c>
      <c r="E11138" s="9">
        <v>2015</v>
      </c>
      <c r="F11138" s="7" t="s">
        <v>11375</v>
      </c>
      <c r="G11138" s="7" t="s">
        <v>5401</v>
      </c>
      <c r="H11138" s="8" t="s">
        <v>9233</v>
      </c>
      <c r="I11138" s="8" t="s">
        <v>7560</v>
      </c>
      <c r="J11138" s="19">
        <v>7</v>
      </c>
      <c r="K11138" s="19" t="s">
        <v>7736</v>
      </c>
      <c r="L11138" s="11">
        <v>2.5</v>
      </c>
      <c r="M11138" s="11"/>
      <c r="N11138" s="24"/>
      <c r="P11138" s="32"/>
      <c r="T11138" s="19"/>
      <c r="U11138" s="3"/>
      <c r="X11138" t="str">
        <f t="shared" ref="X11138:X11201" si="670">IF(COUNTIF(F11138,"*fdc*"),1,"")</f>
        <v/>
      </c>
      <c r="Z11138">
        <f t="shared" ref="Z11138:Z11201" si="671">IF(COUNTIF(F11138,"*s/s*"),1,"")</f>
        <v>1</v>
      </c>
      <c r="AB11138" s="9"/>
      <c r="AC11138" t="s">
        <v>9233</v>
      </c>
      <c r="AD11138">
        <f t="shared" si="669"/>
        <v>0</v>
      </c>
      <c r="AF11138" s="3"/>
      <c r="AH11138" s="9"/>
    </row>
    <row r="11139" spans="1:34" ht="10.95" customHeight="1" outlineLevel="1" x14ac:dyDescent="0.25">
      <c r="A11139" t="s">
        <v>3891</v>
      </c>
      <c r="C11139" s="3" t="s">
        <v>11994</v>
      </c>
      <c r="D11139" s="3">
        <v>3356</v>
      </c>
      <c r="E11139" s="9">
        <v>2015</v>
      </c>
      <c r="F11139" s="7" t="s">
        <v>9201</v>
      </c>
      <c r="G11139" s="7" t="s">
        <v>5401</v>
      </c>
      <c r="H11139" s="8" t="s">
        <v>9233</v>
      </c>
      <c r="I11139" s="8" t="s">
        <v>7560</v>
      </c>
      <c r="J11139" s="19">
        <v>7</v>
      </c>
      <c r="K11139" s="19" t="s">
        <v>20093</v>
      </c>
      <c r="L11139" s="11"/>
      <c r="M11139" s="11"/>
      <c r="N11139" s="24"/>
      <c r="P11139" s="32"/>
      <c r="T11139" s="19"/>
      <c r="U11139" s="3"/>
      <c r="X11139" t="str">
        <f t="shared" si="670"/>
        <v/>
      </c>
      <c r="Z11139" t="str">
        <f t="shared" si="671"/>
        <v/>
      </c>
      <c r="AB11139" s="9"/>
      <c r="AC11139" t="s">
        <v>9233</v>
      </c>
      <c r="AD11139">
        <f t="shared" si="669"/>
        <v>0</v>
      </c>
      <c r="AF11139" s="3"/>
      <c r="AH11139" s="9"/>
    </row>
    <row r="11140" spans="1:34" ht="10.95" customHeight="1" outlineLevel="1" x14ac:dyDescent="0.25">
      <c r="A11140" t="s">
        <v>3891</v>
      </c>
      <c r="C11140" s="3" t="s">
        <v>11994</v>
      </c>
      <c r="D11140" s="3" t="s">
        <v>11379</v>
      </c>
      <c r="E11140" s="9">
        <v>2015</v>
      </c>
      <c r="F11140" s="7" t="s">
        <v>9353</v>
      </c>
      <c r="G11140" s="7" t="s">
        <v>5401</v>
      </c>
      <c r="H11140" s="8" t="s">
        <v>9233</v>
      </c>
      <c r="I11140" s="8" t="s">
        <v>7560</v>
      </c>
      <c r="J11140" s="19">
        <v>7</v>
      </c>
      <c r="K11140" s="19" t="s">
        <v>7736</v>
      </c>
      <c r="L11140" s="11">
        <v>2.5</v>
      </c>
      <c r="M11140" s="11"/>
      <c r="N11140" s="24"/>
      <c r="P11140" s="32"/>
      <c r="T11140" s="19"/>
      <c r="U11140" s="3"/>
      <c r="X11140" t="str">
        <f t="shared" si="670"/>
        <v/>
      </c>
      <c r="Z11140">
        <f t="shared" si="671"/>
        <v>1</v>
      </c>
      <c r="AB11140" s="9"/>
      <c r="AC11140" t="s">
        <v>9233</v>
      </c>
      <c r="AD11140">
        <f t="shared" si="669"/>
        <v>0</v>
      </c>
      <c r="AF11140" s="3"/>
      <c r="AH11140" s="9"/>
    </row>
    <row r="11141" spans="1:34" ht="10.95" customHeight="1" outlineLevel="1" x14ac:dyDescent="0.25">
      <c r="A11141" t="s">
        <v>3891</v>
      </c>
      <c r="C11141" s="3" t="s">
        <v>11994</v>
      </c>
      <c r="D11141" s="3" t="s">
        <v>20731</v>
      </c>
      <c r="E11141" s="9">
        <v>2015</v>
      </c>
      <c r="F11141" s="7" t="s">
        <v>9605</v>
      </c>
      <c r="G11141" s="7" t="s">
        <v>5401</v>
      </c>
      <c r="H11141" s="8" t="s">
        <v>4364</v>
      </c>
      <c r="I11141" s="8" t="s">
        <v>8525</v>
      </c>
      <c r="J11141" s="19">
        <v>3</v>
      </c>
      <c r="K11141" s="19" t="s">
        <v>7736</v>
      </c>
      <c r="L11141" s="11">
        <v>3.3</v>
      </c>
      <c r="M11141" s="11"/>
      <c r="N11141" s="24"/>
      <c r="P11141" s="32"/>
      <c r="T11141" s="19"/>
      <c r="U11141" s="3"/>
      <c r="X11141" t="str">
        <f t="shared" si="670"/>
        <v/>
      </c>
      <c r="Z11141">
        <f t="shared" si="671"/>
        <v>1</v>
      </c>
      <c r="AB11141" s="9"/>
      <c r="AC11141" t="s">
        <v>4364</v>
      </c>
      <c r="AD11141">
        <f t="shared" si="669"/>
        <v>1</v>
      </c>
      <c r="AF11141" s="3"/>
      <c r="AH11141" s="9"/>
    </row>
    <row r="11142" spans="1:34" ht="10.95" customHeight="1" outlineLevel="1" x14ac:dyDescent="0.25">
      <c r="A11142" t="s">
        <v>3891</v>
      </c>
      <c r="C11142" s="3" t="s">
        <v>11994</v>
      </c>
      <c r="D11142" s="3">
        <v>3544</v>
      </c>
      <c r="E11142" s="9">
        <v>2015</v>
      </c>
      <c r="F11142" s="7" t="s">
        <v>20685</v>
      </c>
      <c r="G11142" s="7" t="s">
        <v>5401</v>
      </c>
      <c r="H11142" s="8" t="s">
        <v>9233</v>
      </c>
      <c r="I11142" s="8" t="s">
        <v>7560</v>
      </c>
      <c r="J11142" s="19">
        <v>7</v>
      </c>
      <c r="K11142" s="19" t="s">
        <v>20093</v>
      </c>
      <c r="L11142" s="11"/>
      <c r="M11142" s="11"/>
      <c r="N11142" s="24"/>
      <c r="P11142" s="32"/>
      <c r="T11142" s="19"/>
      <c r="U11142" s="3"/>
      <c r="X11142" t="str">
        <f t="shared" si="670"/>
        <v/>
      </c>
      <c r="Z11142" t="str">
        <f t="shared" si="671"/>
        <v/>
      </c>
      <c r="AB11142" s="9"/>
      <c r="AC11142" t="s">
        <v>9233</v>
      </c>
      <c r="AD11142">
        <f t="shared" si="669"/>
        <v>0</v>
      </c>
      <c r="AF11142" s="3"/>
      <c r="AH11142" s="9"/>
    </row>
    <row r="11143" spans="1:34" ht="10.95" customHeight="1" outlineLevel="1" x14ac:dyDescent="0.25">
      <c r="A11143" t="s">
        <v>3891</v>
      </c>
      <c r="C11143" s="3" t="s">
        <v>11994</v>
      </c>
      <c r="D11143" s="3">
        <v>3545</v>
      </c>
      <c r="E11143" s="9">
        <v>2015</v>
      </c>
      <c r="F11143" s="7" t="s">
        <v>20685</v>
      </c>
      <c r="G11143" s="7" t="s">
        <v>5401</v>
      </c>
      <c r="H11143" s="8" t="s">
        <v>9233</v>
      </c>
      <c r="I11143" s="8" t="s">
        <v>7560</v>
      </c>
      <c r="J11143" s="19">
        <v>7</v>
      </c>
      <c r="K11143" s="19" t="s">
        <v>20093</v>
      </c>
      <c r="L11143" s="11"/>
      <c r="M11143" s="11"/>
      <c r="N11143" s="24"/>
      <c r="P11143" s="32"/>
      <c r="T11143" s="19"/>
      <c r="U11143" s="3"/>
      <c r="X11143" t="str">
        <f t="shared" si="670"/>
        <v/>
      </c>
      <c r="Z11143" t="str">
        <f t="shared" si="671"/>
        <v/>
      </c>
      <c r="AB11143" s="9"/>
      <c r="AC11143" t="s">
        <v>9233</v>
      </c>
      <c r="AD11143">
        <f t="shared" si="669"/>
        <v>0</v>
      </c>
      <c r="AF11143" s="3"/>
      <c r="AH11143" s="9"/>
    </row>
    <row r="11144" spans="1:34" ht="10.95" customHeight="1" outlineLevel="1" x14ac:dyDescent="0.25">
      <c r="A11144" t="s">
        <v>3891</v>
      </c>
      <c r="C11144" s="3" t="s">
        <v>11994</v>
      </c>
      <c r="D11144" s="3">
        <v>3546</v>
      </c>
      <c r="E11144" s="9">
        <v>2015</v>
      </c>
      <c r="F11144" s="7" t="s">
        <v>20685</v>
      </c>
      <c r="G11144" s="7" t="s">
        <v>5401</v>
      </c>
      <c r="H11144" s="8" t="s">
        <v>9233</v>
      </c>
      <c r="I11144" s="8" t="s">
        <v>7560</v>
      </c>
      <c r="J11144" s="19">
        <v>7</v>
      </c>
      <c r="K11144" s="19" t="s">
        <v>20093</v>
      </c>
      <c r="L11144" s="11"/>
      <c r="M11144" s="11"/>
      <c r="N11144" s="24"/>
      <c r="P11144" s="32"/>
      <c r="T11144" s="19"/>
      <c r="U11144" s="3"/>
      <c r="X11144" t="str">
        <f t="shared" si="670"/>
        <v/>
      </c>
      <c r="Z11144" t="str">
        <f t="shared" si="671"/>
        <v/>
      </c>
      <c r="AB11144" s="9"/>
      <c r="AC11144" t="s">
        <v>9233</v>
      </c>
      <c r="AD11144">
        <f t="shared" si="669"/>
        <v>0</v>
      </c>
      <c r="AF11144" s="3"/>
      <c r="AH11144" s="9"/>
    </row>
    <row r="11145" spans="1:34" ht="10.95" customHeight="1" outlineLevel="1" x14ac:dyDescent="0.25">
      <c r="A11145" t="s">
        <v>3891</v>
      </c>
      <c r="C11145" s="3" t="s">
        <v>11994</v>
      </c>
      <c r="D11145" s="3" t="s">
        <v>20683</v>
      </c>
      <c r="E11145" s="9">
        <v>2015</v>
      </c>
      <c r="F11145" s="7" t="s">
        <v>20686</v>
      </c>
      <c r="G11145" s="7" t="s">
        <v>5401</v>
      </c>
      <c r="H11145" s="8" t="s">
        <v>9233</v>
      </c>
      <c r="I11145" s="8" t="s">
        <v>7560</v>
      </c>
      <c r="J11145" s="19">
        <v>7</v>
      </c>
      <c r="K11145" s="19" t="s">
        <v>7736</v>
      </c>
      <c r="L11145" s="11">
        <v>2.5</v>
      </c>
      <c r="M11145" s="11"/>
      <c r="N11145" s="24"/>
      <c r="P11145" s="32"/>
      <c r="T11145" s="19"/>
      <c r="U11145" s="3"/>
      <c r="X11145" t="str">
        <f t="shared" si="670"/>
        <v/>
      </c>
      <c r="Z11145">
        <f t="shared" si="671"/>
        <v>1</v>
      </c>
      <c r="AB11145" s="9"/>
      <c r="AC11145" t="s">
        <v>9233</v>
      </c>
      <c r="AD11145">
        <f t="shared" si="669"/>
        <v>0</v>
      </c>
      <c r="AF11145" s="3"/>
      <c r="AH11145" s="9"/>
    </row>
    <row r="11146" spans="1:34" ht="10.95" customHeight="1" outlineLevel="1" x14ac:dyDescent="0.25">
      <c r="A11146" t="s">
        <v>3891</v>
      </c>
      <c r="C11146" s="3" t="s">
        <v>11994</v>
      </c>
      <c r="D11146" s="3">
        <v>3547</v>
      </c>
      <c r="E11146" s="9">
        <v>2015</v>
      </c>
      <c r="F11146" s="7" t="s">
        <v>9407</v>
      </c>
      <c r="G11146" s="7" t="s">
        <v>5401</v>
      </c>
      <c r="H11146" s="8" t="s">
        <v>9233</v>
      </c>
      <c r="I11146" s="8" t="s">
        <v>7560</v>
      </c>
      <c r="J11146" s="19">
        <v>7</v>
      </c>
      <c r="K11146" s="19" t="s">
        <v>20093</v>
      </c>
      <c r="L11146" s="11"/>
      <c r="M11146" s="11"/>
      <c r="N11146" s="24"/>
      <c r="P11146" s="32"/>
      <c r="T11146" s="19"/>
      <c r="U11146" s="3"/>
      <c r="X11146" t="str">
        <f t="shared" si="670"/>
        <v/>
      </c>
      <c r="Z11146" t="str">
        <f t="shared" si="671"/>
        <v/>
      </c>
      <c r="AB11146" s="9"/>
      <c r="AC11146" t="s">
        <v>9233</v>
      </c>
      <c r="AD11146">
        <f t="shared" si="669"/>
        <v>0</v>
      </c>
      <c r="AF11146" s="3"/>
      <c r="AH11146" s="9"/>
    </row>
    <row r="11147" spans="1:34" ht="10.95" customHeight="1" outlineLevel="1" x14ac:dyDescent="0.25">
      <c r="A11147" t="s">
        <v>3891</v>
      </c>
      <c r="C11147" s="3" t="s">
        <v>11994</v>
      </c>
      <c r="D11147" s="3" t="s">
        <v>20684</v>
      </c>
      <c r="E11147" s="9">
        <v>2015</v>
      </c>
      <c r="F11147" s="7" t="s">
        <v>9408</v>
      </c>
      <c r="G11147" s="7" t="s">
        <v>5401</v>
      </c>
      <c r="H11147" s="8" t="s">
        <v>9233</v>
      </c>
      <c r="I11147" s="8" t="s">
        <v>7560</v>
      </c>
      <c r="J11147" s="19">
        <v>7</v>
      </c>
      <c r="K11147" s="19" t="s">
        <v>7736</v>
      </c>
      <c r="L11147" s="11">
        <v>2.5</v>
      </c>
      <c r="M11147" s="11"/>
      <c r="N11147" s="24"/>
      <c r="P11147" s="32"/>
      <c r="T11147" s="19"/>
      <c r="U11147" s="3"/>
      <c r="X11147" t="str">
        <f t="shared" si="670"/>
        <v/>
      </c>
      <c r="Z11147">
        <f t="shared" si="671"/>
        <v>1</v>
      </c>
      <c r="AB11147" s="9"/>
      <c r="AC11147" t="s">
        <v>9233</v>
      </c>
      <c r="AD11147">
        <f t="shared" si="669"/>
        <v>0</v>
      </c>
      <c r="AF11147" s="3"/>
      <c r="AH11147" s="9"/>
    </row>
    <row r="11148" spans="1:34" ht="10.95" customHeight="1" outlineLevel="1" x14ac:dyDescent="0.25">
      <c r="A11148" t="s">
        <v>3891</v>
      </c>
      <c r="C11148" s="3" t="s">
        <v>11994</v>
      </c>
      <c r="D11148" s="3" t="s">
        <v>20696</v>
      </c>
      <c r="E11148" s="9">
        <v>2015</v>
      </c>
      <c r="F11148" s="7" t="s">
        <v>9344</v>
      </c>
      <c r="G11148" s="7" t="s">
        <v>5401</v>
      </c>
      <c r="H11148" s="8" t="s">
        <v>9905</v>
      </c>
      <c r="I11148" s="8" t="s">
        <v>8541</v>
      </c>
      <c r="J11148" s="19">
        <v>3</v>
      </c>
      <c r="K11148" s="19" t="s">
        <v>7736</v>
      </c>
      <c r="L11148" s="11">
        <v>2.5</v>
      </c>
      <c r="M11148" s="11"/>
      <c r="N11148" s="24"/>
      <c r="P11148" s="32"/>
      <c r="T11148" s="19"/>
      <c r="U11148" s="3"/>
      <c r="X11148" t="str">
        <f t="shared" si="670"/>
        <v/>
      </c>
      <c r="Z11148">
        <f t="shared" si="671"/>
        <v>1</v>
      </c>
      <c r="AB11148" s="9"/>
      <c r="AC11148" t="s">
        <v>9905</v>
      </c>
      <c r="AD11148">
        <f t="shared" si="669"/>
        <v>0</v>
      </c>
      <c r="AF11148" s="3">
        <v>1</v>
      </c>
      <c r="AH11148" s="9"/>
    </row>
    <row r="11149" spans="1:34" ht="10.95" customHeight="1" outlineLevel="1" x14ac:dyDescent="0.25">
      <c r="A11149" t="s">
        <v>3891</v>
      </c>
      <c r="C11149" s="3" t="s">
        <v>11994</v>
      </c>
      <c r="D11149" s="3" t="s">
        <v>20732</v>
      </c>
      <c r="E11149" s="9">
        <v>2015</v>
      </c>
      <c r="F11149" s="7" t="s">
        <v>11375</v>
      </c>
      <c r="G11149" s="7" t="s">
        <v>5401</v>
      </c>
      <c r="H11149" s="8" t="s">
        <v>4364</v>
      </c>
      <c r="I11149" s="8" t="s">
        <v>8525</v>
      </c>
      <c r="J11149" s="19">
        <v>3</v>
      </c>
      <c r="K11149" s="19" t="s">
        <v>7736</v>
      </c>
      <c r="L11149" s="11">
        <v>3.3</v>
      </c>
      <c r="M11149" s="11"/>
      <c r="N11149" s="24"/>
      <c r="P11149" s="32"/>
      <c r="T11149" s="19"/>
      <c r="U11149" s="3"/>
      <c r="X11149" t="str">
        <f t="shared" si="670"/>
        <v/>
      </c>
      <c r="Z11149">
        <f t="shared" si="671"/>
        <v>1</v>
      </c>
      <c r="AB11149" s="9"/>
      <c r="AC11149" t="s">
        <v>4364</v>
      </c>
      <c r="AD11149">
        <f t="shared" si="669"/>
        <v>1</v>
      </c>
      <c r="AF11149" s="3"/>
      <c r="AH11149" s="9"/>
    </row>
    <row r="11150" spans="1:34" ht="10.95" customHeight="1" outlineLevel="1" x14ac:dyDescent="0.25">
      <c r="A11150" t="s">
        <v>3891</v>
      </c>
      <c r="C11150" s="3" t="s">
        <v>11994</v>
      </c>
      <c r="D11150" s="3">
        <v>3808</v>
      </c>
      <c r="E11150" s="9">
        <v>2015</v>
      </c>
      <c r="F11150" s="7" t="s">
        <v>9201</v>
      </c>
      <c r="G11150" s="7" t="s">
        <v>5401</v>
      </c>
      <c r="H11150" s="8" t="s">
        <v>4364</v>
      </c>
      <c r="I11150" s="8" t="s">
        <v>8525</v>
      </c>
      <c r="J11150" s="19">
        <v>3</v>
      </c>
      <c r="K11150" s="19" t="s">
        <v>20093</v>
      </c>
      <c r="L11150" s="11"/>
      <c r="M11150" s="11"/>
      <c r="N11150" s="24"/>
      <c r="P11150" s="32"/>
      <c r="T11150" s="19"/>
      <c r="U11150" s="3"/>
      <c r="X11150" t="str">
        <f t="shared" si="670"/>
        <v/>
      </c>
      <c r="Z11150" t="str">
        <f t="shared" si="671"/>
        <v/>
      </c>
      <c r="AB11150" s="9"/>
      <c r="AC11150" t="s">
        <v>4364</v>
      </c>
      <c r="AD11150">
        <f t="shared" si="669"/>
        <v>1</v>
      </c>
      <c r="AF11150" s="3"/>
      <c r="AH11150" s="9"/>
    </row>
    <row r="11151" spans="1:34" ht="10.95" customHeight="1" outlineLevel="1" x14ac:dyDescent="0.25">
      <c r="A11151" t="s">
        <v>3891</v>
      </c>
      <c r="C11151" s="3" t="s">
        <v>11994</v>
      </c>
      <c r="D11151" s="3" t="s">
        <v>20733</v>
      </c>
      <c r="E11151" s="9">
        <v>2015</v>
      </c>
      <c r="F11151" s="7" t="s">
        <v>9353</v>
      </c>
      <c r="G11151" s="7" t="s">
        <v>5401</v>
      </c>
      <c r="H11151" s="8" t="s">
        <v>4364</v>
      </c>
      <c r="I11151" s="8" t="s">
        <v>8525</v>
      </c>
      <c r="J11151" s="19">
        <v>3</v>
      </c>
      <c r="K11151" s="19" t="s">
        <v>7736</v>
      </c>
      <c r="L11151" s="11">
        <v>3.3</v>
      </c>
      <c r="M11151" s="11"/>
      <c r="N11151" s="24"/>
      <c r="P11151" s="32"/>
      <c r="T11151" s="19"/>
      <c r="U11151" s="3"/>
      <c r="X11151" t="str">
        <f t="shared" si="670"/>
        <v/>
      </c>
      <c r="Z11151">
        <f t="shared" si="671"/>
        <v>1</v>
      </c>
      <c r="AB11151" s="9"/>
      <c r="AC11151" t="s">
        <v>4364</v>
      </c>
      <c r="AD11151">
        <f t="shared" si="669"/>
        <v>1</v>
      </c>
      <c r="AF11151" s="3"/>
      <c r="AH11151" s="9"/>
    </row>
    <row r="11152" spans="1:34" ht="10.95" customHeight="1" outlineLevel="1" x14ac:dyDescent="0.25">
      <c r="A11152" t="s">
        <v>3891</v>
      </c>
      <c r="C11152" s="3" t="s">
        <v>11994</v>
      </c>
      <c r="D11152" s="3">
        <v>3857</v>
      </c>
      <c r="E11152" s="9">
        <v>2015</v>
      </c>
      <c r="F11152" s="7" t="s">
        <v>9350</v>
      </c>
      <c r="G11152" s="7" t="s">
        <v>5401</v>
      </c>
      <c r="H11152" s="8" t="s">
        <v>9233</v>
      </c>
      <c r="I11152" s="8" t="s">
        <v>7560</v>
      </c>
      <c r="J11152" s="19">
        <v>7</v>
      </c>
      <c r="K11152" s="19" t="s">
        <v>7738</v>
      </c>
      <c r="L11152" s="11"/>
      <c r="M11152" s="11"/>
      <c r="N11152" s="24"/>
      <c r="P11152" s="32"/>
      <c r="T11152" s="19"/>
      <c r="U11152" s="3"/>
      <c r="X11152" t="str">
        <f t="shared" si="670"/>
        <v/>
      </c>
      <c r="Z11152" t="str">
        <f t="shared" si="671"/>
        <v/>
      </c>
      <c r="AB11152" s="9"/>
      <c r="AC11152" t="s">
        <v>9233</v>
      </c>
      <c r="AD11152">
        <f t="shared" si="669"/>
        <v>0</v>
      </c>
      <c r="AF11152" s="3"/>
      <c r="AH11152" s="9"/>
    </row>
    <row r="11153" spans="1:34" ht="10.95" customHeight="1" outlineLevel="1" x14ac:dyDescent="0.25">
      <c r="A11153" t="s">
        <v>3891</v>
      </c>
      <c r="C11153" s="3" t="s">
        <v>11994</v>
      </c>
      <c r="D11153" s="3">
        <v>3858</v>
      </c>
      <c r="E11153" s="9">
        <v>2015</v>
      </c>
      <c r="F11153" s="7" t="s">
        <v>9350</v>
      </c>
      <c r="G11153" s="7" t="s">
        <v>5401</v>
      </c>
      <c r="H11153" s="8" t="s">
        <v>9233</v>
      </c>
      <c r="I11153" s="8" t="s">
        <v>7560</v>
      </c>
      <c r="J11153" s="19">
        <v>7</v>
      </c>
      <c r="K11153" s="19" t="s">
        <v>7738</v>
      </c>
      <c r="L11153" s="11"/>
      <c r="M11153" s="11"/>
      <c r="N11153" s="24"/>
      <c r="P11153" s="32"/>
      <c r="T11153" s="19"/>
      <c r="U11153" s="3"/>
      <c r="X11153" t="str">
        <f t="shared" si="670"/>
        <v/>
      </c>
      <c r="Z11153" t="str">
        <f t="shared" si="671"/>
        <v/>
      </c>
      <c r="AB11153" s="9"/>
      <c r="AC11153" t="s">
        <v>9233</v>
      </c>
      <c r="AD11153">
        <f t="shared" si="669"/>
        <v>0</v>
      </c>
      <c r="AF11153" s="3"/>
      <c r="AH11153" s="9"/>
    </row>
    <row r="11154" spans="1:34" ht="10.95" customHeight="1" outlineLevel="1" x14ac:dyDescent="0.25">
      <c r="A11154" t="s">
        <v>3891</v>
      </c>
      <c r="C11154" s="3" t="s">
        <v>11994</v>
      </c>
      <c r="D11154" s="3">
        <v>3859</v>
      </c>
      <c r="E11154" s="9">
        <v>2015</v>
      </c>
      <c r="F11154" s="7" t="s">
        <v>9350</v>
      </c>
      <c r="G11154" s="7" t="s">
        <v>5401</v>
      </c>
      <c r="H11154" s="8" t="s">
        <v>9233</v>
      </c>
      <c r="I11154" s="8" t="s">
        <v>7560</v>
      </c>
      <c r="J11154" s="19">
        <v>7</v>
      </c>
      <c r="K11154" s="19" t="s">
        <v>7738</v>
      </c>
      <c r="L11154" s="11"/>
      <c r="M11154" s="11"/>
      <c r="N11154" s="24"/>
      <c r="P11154" s="32"/>
      <c r="T11154" s="19"/>
      <c r="U11154" s="3"/>
      <c r="X11154" t="str">
        <f t="shared" si="670"/>
        <v/>
      </c>
      <c r="Z11154" t="str">
        <f t="shared" si="671"/>
        <v/>
      </c>
      <c r="AB11154" s="9"/>
      <c r="AC11154" t="s">
        <v>9233</v>
      </c>
      <c r="AD11154">
        <f t="shared" si="669"/>
        <v>0</v>
      </c>
      <c r="AF11154" s="3"/>
      <c r="AH11154" s="9"/>
    </row>
    <row r="11155" spans="1:34" ht="10.95" customHeight="1" outlineLevel="1" x14ac:dyDescent="0.25">
      <c r="A11155" t="s">
        <v>3891</v>
      </c>
      <c r="C11155" s="3" t="s">
        <v>11994</v>
      </c>
      <c r="D11155" s="3">
        <v>3860</v>
      </c>
      <c r="E11155" s="9">
        <v>2015</v>
      </c>
      <c r="F11155" s="7" t="s">
        <v>9350</v>
      </c>
      <c r="G11155" s="7" t="s">
        <v>5401</v>
      </c>
      <c r="H11155" s="8" t="s">
        <v>9233</v>
      </c>
      <c r="I11155" s="8" t="s">
        <v>7560</v>
      </c>
      <c r="J11155" s="19">
        <v>7</v>
      </c>
      <c r="K11155" s="19" t="s">
        <v>7738</v>
      </c>
      <c r="L11155" s="11"/>
      <c r="M11155" s="11"/>
      <c r="N11155" s="24"/>
      <c r="P11155" s="32"/>
      <c r="T11155" s="19"/>
      <c r="U11155" s="3"/>
      <c r="X11155" t="str">
        <f t="shared" si="670"/>
        <v/>
      </c>
      <c r="Z11155" t="str">
        <f t="shared" si="671"/>
        <v/>
      </c>
      <c r="AB11155" s="9"/>
      <c r="AC11155" t="s">
        <v>9233</v>
      </c>
      <c r="AD11155">
        <f t="shared" si="669"/>
        <v>0</v>
      </c>
      <c r="AF11155" s="3"/>
      <c r="AH11155" s="9"/>
    </row>
    <row r="11156" spans="1:34" ht="10.95" customHeight="1" outlineLevel="1" x14ac:dyDescent="0.25">
      <c r="A11156" t="s">
        <v>3891</v>
      </c>
      <c r="C11156" s="3" t="s">
        <v>11994</v>
      </c>
      <c r="D11156" s="3" t="s">
        <v>11380</v>
      </c>
      <c r="E11156" s="9">
        <v>2015</v>
      </c>
      <c r="F11156" s="7" t="s">
        <v>9351</v>
      </c>
      <c r="G11156" s="7" t="s">
        <v>5401</v>
      </c>
      <c r="H11156" s="8" t="s">
        <v>9233</v>
      </c>
      <c r="I11156" s="8" t="s">
        <v>7560</v>
      </c>
      <c r="J11156" s="19">
        <v>7</v>
      </c>
      <c r="K11156" s="19" t="s">
        <v>7738</v>
      </c>
      <c r="L11156" s="11"/>
      <c r="M11156" s="11"/>
      <c r="N11156" s="24"/>
      <c r="P11156" s="32"/>
      <c r="T11156" s="19"/>
      <c r="U11156" s="3"/>
      <c r="X11156" t="str">
        <f t="shared" si="670"/>
        <v/>
      </c>
      <c r="Z11156">
        <f t="shared" si="671"/>
        <v>1</v>
      </c>
      <c r="AB11156" s="9"/>
      <c r="AC11156" t="s">
        <v>9233</v>
      </c>
      <c r="AD11156">
        <f t="shared" si="669"/>
        <v>0</v>
      </c>
      <c r="AF11156" s="3"/>
      <c r="AH11156" s="9"/>
    </row>
    <row r="11157" spans="1:34" ht="10.95" customHeight="1" outlineLevel="1" x14ac:dyDescent="0.25">
      <c r="A11157" t="s">
        <v>3891</v>
      </c>
      <c r="C11157" s="3" t="s">
        <v>11994</v>
      </c>
      <c r="D11157" s="3">
        <v>3861</v>
      </c>
      <c r="E11157" s="9">
        <v>2015</v>
      </c>
      <c r="F11157" s="7" t="s">
        <v>9407</v>
      </c>
      <c r="G11157" s="7" t="s">
        <v>5401</v>
      </c>
      <c r="H11157" s="8" t="s">
        <v>9233</v>
      </c>
      <c r="I11157" s="8" t="s">
        <v>7560</v>
      </c>
      <c r="J11157" s="19">
        <v>7</v>
      </c>
      <c r="K11157" s="19" t="s">
        <v>20093</v>
      </c>
      <c r="L11157" s="11"/>
      <c r="M11157" s="11"/>
      <c r="N11157" s="24"/>
      <c r="P11157" s="32"/>
      <c r="T11157" s="19"/>
      <c r="U11157" s="3"/>
      <c r="X11157" t="str">
        <f t="shared" si="670"/>
        <v/>
      </c>
      <c r="Z11157" t="str">
        <f t="shared" si="671"/>
        <v/>
      </c>
      <c r="AB11157" s="9"/>
      <c r="AC11157" t="s">
        <v>9233</v>
      </c>
      <c r="AD11157">
        <f t="shared" si="669"/>
        <v>0</v>
      </c>
      <c r="AF11157" s="3"/>
      <c r="AH11157" s="9"/>
    </row>
    <row r="11158" spans="1:34" ht="10.95" customHeight="1" outlineLevel="1" x14ac:dyDescent="0.25">
      <c r="A11158" t="s">
        <v>3891</v>
      </c>
      <c r="C11158" s="3" t="s">
        <v>11994</v>
      </c>
      <c r="D11158" s="3" t="s">
        <v>11381</v>
      </c>
      <c r="E11158" s="9">
        <v>2015</v>
      </c>
      <c r="F11158" s="7" t="s">
        <v>9408</v>
      </c>
      <c r="G11158" s="7" t="s">
        <v>5401</v>
      </c>
      <c r="H11158" s="8" t="s">
        <v>9233</v>
      </c>
      <c r="I11158" s="8" t="s">
        <v>7560</v>
      </c>
      <c r="J11158" s="19">
        <v>7</v>
      </c>
      <c r="K11158" s="19" t="s">
        <v>7736</v>
      </c>
      <c r="L11158" s="11">
        <v>2.5</v>
      </c>
      <c r="M11158" s="11"/>
      <c r="N11158" s="24"/>
      <c r="P11158" s="32"/>
      <c r="T11158" s="19"/>
      <c r="U11158" s="3"/>
      <c r="X11158" t="str">
        <f t="shared" si="670"/>
        <v/>
      </c>
      <c r="Z11158">
        <f t="shared" si="671"/>
        <v>1</v>
      </c>
      <c r="AB11158" s="9"/>
      <c r="AC11158" t="s">
        <v>9233</v>
      </c>
      <c r="AD11158">
        <f t="shared" si="669"/>
        <v>0</v>
      </c>
      <c r="AF11158" s="3"/>
      <c r="AH11158" s="9"/>
    </row>
    <row r="11159" spans="1:34" ht="10.95" customHeight="1" outlineLevel="1" x14ac:dyDescent="0.25">
      <c r="A11159" t="s">
        <v>3891</v>
      </c>
      <c r="C11159" s="3" t="s">
        <v>11994</v>
      </c>
      <c r="D11159" s="3">
        <v>4164</v>
      </c>
      <c r="E11159" s="9">
        <v>2016</v>
      </c>
      <c r="F11159" s="7" t="s">
        <v>11366</v>
      </c>
      <c r="G11159" s="7" t="s">
        <v>5401</v>
      </c>
      <c r="H11159" s="8" t="s">
        <v>9233</v>
      </c>
      <c r="I11159" s="8" t="s">
        <v>7560</v>
      </c>
      <c r="J11159" s="19">
        <v>7</v>
      </c>
      <c r="K11159" s="19" t="s">
        <v>20093</v>
      </c>
      <c r="L11159" s="11"/>
      <c r="M11159" s="11"/>
      <c r="N11159" s="24"/>
      <c r="P11159" s="32"/>
      <c r="T11159" s="19"/>
      <c r="U11159" s="3"/>
      <c r="X11159" t="str">
        <f t="shared" si="670"/>
        <v/>
      </c>
      <c r="Z11159" t="str">
        <f t="shared" si="671"/>
        <v/>
      </c>
      <c r="AB11159" s="9"/>
      <c r="AC11159" t="s">
        <v>9233</v>
      </c>
      <c r="AD11159">
        <f t="shared" si="669"/>
        <v>0</v>
      </c>
      <c r="AF11159" s="3"/>
      <c r="AH11159" s="9"/>
    </row>
    <row r="11160" spans="1:34" ht="10.95" customHeight="1" outlineLevel="1" x14ac:dyDescent="0.25">
      <c r="A11160" t="s">
        <v>3891</v>
      </c>
      <c r="C11160" s="3" t="s">
        <v>11994</v>
      </c>
      <c r="D11160" s="3">
        <v>4165</v>
      </c>
      <c r="E11160" s="9">
        <v>2016</v>
      </c>
      <c r="F11160" s="7" t="s">
        <v>11366</v>
      </c>
      <c r="G11160" s="7" t="s">
        <v>5401</v>
      </c>
      <c r="H11160" s="8" t="s">
        <v>9233</v>
      </c>
      <c r="I11160" s="8" t="s">
        <v>7560</v>
      </c>
      <c r="J11160" s="19">
        <v>7</v>
      </c>
      <c r="K11160" s="19" t="s">
        <v>20093</v>
      </c>
      <c r="L11160" s="11"/>
      <c r="M11160" s="11"/>
      <c r="N11160" s="24"/>
      <c r="P11160" s="32"/>
      <c r="T11160" s="19"/>
      <c r="U11160" s="3"/>
      <c r="X11160" t="str">
        <f t="shared" si="670"/>
        <v/>
      </c>
      <c r="Z11160" t="str">
        <f t="shared" si="671"/>
        <v/>
      </c>
      <c r="AB11160" s="9"/>
      <c r="AC11160" t="s">
        <v>9233</v>
      </c>
      <c r="AD11160">
        <f t="shared" si="669"/>
        <v>0</v>
      </c>
      <c r="AF11160" s="3"/>
      <c r="AH11160" s="9"/>
    </row>
    <row r="11161" spans="1:34" ht="10.95" customHeight="1" outlineLevel="1" x14ac:dyDescent="0.25">
      <c r="A11161" t="s">
        <v>3891</v>
      </c>
      <c r="C11161" s="3" t="s">
        <v>11994</v>
      </c>
      <c r="D11161" s="3">
        <v>4166</v>
      </c>
      <c r="E11161" s="9">
        <v>2016</v>
      </c>
      <c r="F11161" s="7" t="s">
        <v>11366</v>
      </c>
      <c r="G11161" s="7" t="s">
        <v>5401</v>
      </c>
      <c r="H11161" s="8" t="s">
        <v>9233</v>
      </c>
      <c r="I11161" s="8" t="s">
        <v>7560</v>
      </c>
      <c r="J11161" s="19">
        <v>7</v>
      </c>
      <c r="K11161" s="19" t="s">
        <v>20093</v>
      </c>
      <c r="L11161" s="11"/>
      <c r="M11161" s="11"/>
      <c r="N11161" s="24"/>
      <c r="P11161" s="32"/>
      <c r="T11161" s="19"/>
      <c r="U11161" s="3"/>
      <c r="X11161" t="str">
        <f t="shared" si="670"/>
        <v/>
      </c>
      <c r="Z11161" t="str">
        <f t="shared" si="671"/>
        <v/>
      </c>
      <c r="AB11161" s="9"/>
      <c r="AC11161" t="s">
        <v>9233</v>
      </c>
      <c r="AD11161">
        <f t="shared" si="669"/>
        <v>0</v>
      </c>
      <c r="AF11161" s="3"/>
      <c r="AH11161" s="9"/>
    </row>
    <row r="11162" spans="1:34" ht="10.95" customHeight="1" outlineLevel="1" x14ac:dyDescent="0.25">
      <c r="A11162" t="s">
        <v>3891</v>
      </c>
      <c r="C11162" s="3" t="s">
        <v>11994</v>
      </c>
      <c r="D11162" s="3">
        <v>4167</v>
      </c>
      <c r="E11162" s="9">
        <v>2016</v>
      </c>
      <c r="F11162" s="7" t="s">
        <v>11366</v>
      </c>
      <c r="G11162" s="7" t="s">
        <v>5401</v>
      </c>
      <c r="H11162" s="8" t="s">
        <v>9233</v>
      </c>
      <c r="I11162" s="8" t="s">
        <v>7560</v>
      </c>
      <c r="J11162" s="19">
        <v>7</v>
      </c>
      <c r="K11162" s="19" t="s">
        <v>20093</v>
      </c>
      <c r="L11162" s="11"/>
      <c r="M11162" s="11"/>
      <c r="N11162" s="24"/>
      <c r="P11162" s="32"/>
      <c r="T11162" s="19"/>
      <c r="U11162" s="3"/>
      <c r="X11162" t="str">
        <f t="shared" si="670"/>
        <v/>
      </c>
      <c r="Z11162" t="str">
        <f t="shared" si="671"/>
        <v/>
      </c>
      <c r="AB11162" s="9"/>
      <c r="AC11162" t="s">
        <v>9233</v>
      </c>
      <c r="AD11162">
        <f t="shared" si="669"/>
        <v>0</v>
      </c>
      <c r="AF11162" s="3"/>
      <c r="AH11162" s="9"/>
    </row>
    <row r="11163" spans="1:34" ht="10.95" customHeight="1" outlineLevel="1" x14ac:dyDescent="0.25">
      <c r="A11163" t="s">
        <v>3891</v>
      </c>
      <c r="C11163" s="3" t="s">
        <v>11994</v>
      </c>
      <c r="D11163" s="3" t="s">
        <v>11617</v>
      </c>
      <c r="E11163" s="9">
        <v>2016</v>
      </c>
      <c r="F11163" s="7" t="s">
        <v>11375</v>
      </c>
      <c r="G11163" s="7" t="s">
        <v>5401</v>
      </c>
      <c r="H11163" s="8" t="s">
        <v>9233</v>
      </c>
      <c r="I11163" s="8" t="s">
        <v>7560</v>
      </c>
      <c r="J11163" s="19">
        <v>7</v>
      </c>
      <c r="K11163" s="19" t="s">
        <v>7736</v>
      </c>
      <c r="L11163" s="11">
        <v>2.5</v>
      </c>
      <c r="M11163" s="11"/>
      <c r="N11163" s="24"/>
      <c r="P11163" s="32"/>
      <c r="T11163" s="19"/>
      <c r="U11163" s="3"/>
      <c r="X11163" t="str">
        <f t="shared" si="670"/>
        <v/>
      </c>
      <c r="Z11163">
        <f t="shared" si="671"/>
        <v>1</v>
      </c>
      <c r="AB11163" s="9"/>
      <c r="AC11163" t="s">
        <v>9233</v>
      </c>
      <c r="AD11163">
        <f t="shared" si="669"/>
        <v>0</v>
      </c>
      <c r="AF11163" s="3"/>
      <c r="AH11163" s="9"/>
    </row>
    <row r="11164" spans="1:34" ht="10.95" customHeight="1" outlineLevel="1" x14ac:dyDescent="0.25">
      <c r="A11164" t="s">
        <v>3891</v>
      </c>
      <c r="C11164" s="3" t="s">
        <v>11994</v>
      </c>
      <c r="D11164" s="3">
        <v>4168</v>
      </c>
      <c r="E11164" s="9">
        <v>2016</v>
      </c>
      <c r="F11164" s="7" t="s">
        <v>9201</v>
      </c>
      <c r="G11164" s="7" t="s">
        <v>5401</v>
      </c>
      <c r="H11164" s="8" t="s">
        <v>9233</v>
      </c>
      <c r="I11164" s="8" t="s">
        <v>7560</v>
      </c>
      <c r="J11164" s="19">
        <v>7</v>
      </c>
      <c r="K11164" s="19" t="s">
        <v>20093</v>
      </c>
      <c r="L11164" s="11"/>
      <c r="M11164" s="11"/>
      <c r="N11164" s="24"/>
      <c r="P11164" s="32"/>
      <c r="T11164" s="19"/>
      <c r="U11164" s="3"/>
      <c r="X11164" t="str">
        <f t="shared" si="670"/>
        <v/>
      </c>
      <c r="Z11164" t="str">
        <f t="shared" si="671"/>
        <v/>
      </c>
      <c r="AB11164" s="9"/>
      <c r="AC11164" t="s">
        <v>9233</v>
      </c>
      <c r="AD11164">
        <f t="shared" si="669"/>
        <v>0</v>
      </c>
      <c r="AF11164" s="3"/>
      <c r="AH11164" s="9"/>
    </row>
    <row r="11165" spans="1:34" ht="10.95" customHeight="1" outlineLevel="1" x14ac:dyDescent="0.25">
      <c r="A11165" t="s">
        <v>3891</v>
      </c>
      <c r="C11165" s="3" t="s">
        <v>11994</v>
      </c>
      <c r="D11165" s="3" t="s">
        <v>11618</v>
      </c>
      <c r="E11165" s="9">
        <v>2016</v>
      </c>
      <c r="F11165" s="7" t="s">
        <v>9353</v>
      </c>
      <c r="G11165" s="7" t="s">
        <v>5401</v>
      </c>
      <c r="H11165" s="8" t="s">
        <v>9233</v>
      </c>
      <c r="I11165" s="8" t="s">
        <v>7560</v>
      </c>
      <c r="J11165" s="19">
        <v>7</v>
      </c>
      <c r="K11165" s="19" t="s">
        <v>7736</v>
      </c>
      <c r="L11165" s="11">
        <v>2.5</v>
      </c>
      <c r="M11165" s="11"/>
      <c r="N11165" s="24"/>
      <c r="P11165" s="32"/>
      <c r="T11165" s="19"/>
      <c r="U11165" s="3"/>
      <c r="X11165" t="str">
        <f t="shared" si="670"/>
        <v/>
      </c>
      <c r="Z11165">
        <f t="shared" si="671"/>
        <v>1</v>
      </c>
      <c r="AB11165" s="9"/>
      <c r="AC11165" t="s">
        <v>9233</v>
      </c>
      <c r="AD11165">
        <f t="shared" si="669"/>
        <v>0</v>
      </c>
      <c r="AF11165" s="3"/>
      <c r="AH11165" s="9"/>
    </row>
    <row r="11166" spans="1:34" ht="10.95" customHeight="1" outlineLevel="1" x14ac:dyDescent="0.25">
      <c r="A11166" t="s">
        <v>3891</v>
      </c>
      <c r="C11166" s="3" t="s">
        <v>11994</v>
      </c>
      <c r="D11166" s="3">
        <v>4419</v>
      </c>
      <c r="E11166" s="9">
        <v>2016</v>
      </c>
      <c r="F11166" s="7" t="s">
        <v>11366</v>
      </c>
      <c r="G11166" s="7" t="s">
        <v>5401</v>
      </c>
      <c r="H11166" s="8" t="s">
        <v>9233</v>
      </c>
      <c r="I11166" s="8" t="s">
        <v>7560</v>
      </c>
      <c r="J11166" s="19">
        <v>7</v>
      </c>
      <c r="K11166" s="19" t="s">
        <v>20093</v>
      </c>
      <c r="L11166" s="11"/>
      <c r="M11166" s="11"/>
      <c r="N11166" s="24"/>
      <c r="P11166" s="32"/>
      <c r="T11166" s="19"/>
      <c r="U11166" s="3"/>
      <c r="X11166" t="str">
        <f t="shared" si="670"/>
        <v/>
      </c>
      <c r="Z11166" t="str">
        <f t="shared" si="671"/>
        <v/>
      </c>
      <c r="AB11166" s="9"/>
      <c r="AC11166" t="s">
        <v>9233</v>
      </c>
      <c r="AD11166">
        <f t="shared" si="669"/>
        <v>0</v>
      </c>
      <c r="AF11166" s="3"/>
      <c r="AH11166" s="9"/>
    </row>
    <row r="11167" spans="1:34" ht="10.95" customHeight="1" outlineLevel="1" x14ac:dyDescent="0.25">
      <c r="A11167" t="s">
        <v>3891</v>
      </c>
      <c r="C11167" s="3" t="s">
        <v>11994</v>
      </c>
      <c r="D11167" s="3">
        <v>4420</v>
      </c>
      <c r="E11167" s="9">
        <v>2016</v>
      </c>
      <c r="F11167" s="7" t="s">
        <v>11366</v>
      </c>
      <c r="G11167" s="7" t="s">
        <v>5401</v>
      </c>
      <c r="H11167" s="8" t="s">
        <v>9233</v>
      </c>
      <c r="I11167" s="8" t="s">
        <v>7560</v>
      </c>
      <c r="J11167" s="19">
        <v>7</v>
      </c>
      <c r="K11167" s="19" t="s">
        <v>20093</v>
      </c>
      <c r="L11167" s="11"/>
      <c r="M11167" s="11"/>
      <c r="N11167" s="24"/>
      <c r="P11167" s="32"/>
      <c r="T11167" s="19"/>
      <c r="U11167" s="3"/>
      <c r="X11167" t="str">
        <f t="shared" si="670"/>
        <v/>
      </c>
      <c r="Z11167" t="str">
        <f t="shared" si="671"/>
        <v/>
      </c>
      <c r="AB11167" s="9"/>
      <c r="AC11167" t="s">
        <v>9233</v>
      </c>
      <c r="AD11167">
        <f t="shared" si="669"/>
        <v>0</v>
      </c>
      <c r="AF11167" s="3"/>
      <c r="AH11167" s="9"/>
    </row>
    <row r="11168" spans="1:34" ht="10.95" customHeight="1" outlineLevel="1" x14ac:dyDescent="0.25">
      <c r="A11168" t="s">
        <v>3891</v>
      </c>
      <c r="C11168" s="3" t="s">
        <v>11994</v>
      </c>
      <c r="D11168" s="3">
        <v>4421</v>
      </c>
      <c r="E11168" s="9">
        <v>2016</v>
      </c>
      <c r="F11168" s="7" t="s">
        <v>11366</v>
      </c>
      <c r="G11168" s="7" t="s">
        <v>5401</v>
      </c>
      <c r="H11168" s="8" t="s">
        <v>9233</v>
      </c>
      <c r="I11168" s="8" t="s">
        <v>7560</v>
      </c>
      <c r="J11168" s="19">
        <v>7</v>
      </c>
      <c r="K11168" s="19" t="s">
        <v>20093</v>
      </c>
      <c r="L11168" s="11"/>
      <c r="M11168" s="11"/>
      <c r="N11168" s="24"/>
      <c r="P11168" s="32"/>
      <c r="T11168" s="19"/>
      <c r="U11168" s="3"/>
      <c r="X11168" t="str">
        <f t="shared" si="670"/>
        <v/>
      </c>
      <c r="Z11168" t="str">
        <f t="shared" si="671"/>
        <v/>
      </c>
      <c r="AB11168" s="9"/>
      <c r="AC11168" t="s">
        <v>9233</v>
      </c>
      <c r="AD11168">
        <f t="shared" si="669"/>
        <v>0</v>
      </c>
      <c r="AF11168" s="3"/>
      <c r="AH11168" s="9"/>
    </row>
    <row r="11169" spans="1:34" ht="10.95" customHeight="1" outlineLevel="1" x14ac:dyDescent="0.25">
      <c r="A11169" t="s">
        <v>3891</v>
      </c>
      <c r="C11169" s="3" t="s">
        <v>11994</v>
      </c>
      <c r="D11169" s="3">
        <v>4422</v>
      </c>
      <c r="E11169" s="9">
        <v>2016</v>
      </c>
      <c r="F11169" s="7" t="s">
        <v>11366</v>
      </c>
      <c r="G11169" s="7" t="s">
        <v>5401</v>
      </c>
      <c r="H11169" s="8" t="s">
        <v>9233</v>
      </c>
      <c r="I11169" s="8" t="s">
        <v>7560</v>
      </c>
      <c r="J11169" s="19">
        <v>7</v>
      </c>
      <c r="K11169" s="19" t="s">
        <v>20093</v>
      </c>
      <c r="L11169" s="11"/>
      <c r="M11169" s="11"/>
      <c r="N11169" s="24"/>
      <c r="P11169" s="32"/>
      <c r="T11169" s="19"/>
      <c r="U11169" s="3"/>
      <c r="X11169" t="str">
        <f t="shared" si="670"/>
        <v/>
      </c>
      <c r="Z11169" t="str">
        <f t="shared" si="671"/>
        <v/>
      </c>
      <c r="AB11169" s="9"/>
      <c r="AC11169" t="s">
        <v>9233</v>
      </c>
      <c r="AD11169">
        <f t="shared" si="669"/>
        <v>0</v>
      </c>
      <c r="AF11169" s="3"/>
      <c r="AH11169" s="9"/>
    </row>
    <row r="11170" spans="1:34" ht="10.95" customHeight="1" outlineLevel="1" x14ac:dyDescent="0.25">
      <c r="A11170" t="s">
        <v>3891</v>
      </c>
      <c r="C11170" s="3" t="s">
        <v>11994</v>
      </c>
      <c r="D11170" s="3" t="s">
        <v>11382</v>
      </c>
      <c r="E11170" s="9">
        <v>2016</v>
      </c>
      <c r="F11170" s="7" t="s">
        <v>11375</v>
      </c>
      <c r="G11170" s="7" t="s">
        <v>5401</v>
      </c>
      <c r="H11170" s="8" t="s">
        <v>9233</v>
      </c>
      <c r="I11170" s="8" t="s">
        <v>7560</v>
      </c>
      <c r="J11170" s="19">
        <v>7</v>
      </c>
      <c r="K11170" s="19" t="s">
        <v>7736</v>
      </c>
      <c r="L11170" s="11">
        <v>2.5</v>
      </c>
      <c r="M11170" s="11"/>
      <c r="N11170" s="24"/>
      <c r="P11170" s="32"/>
      <c r="T11170" s="19"/>
      <c r="U11170" s="3"/>
      <c r="X11170" t="str">
        <f t="shared" si="670"/>
        <v/>
      </c>
      <c r="Z11170">
        <f t="shared" si="671"/>
        <v>1</v>
      </c>
      <c r="AB11170" s="9"/>
      <c r="AC11170" t="s">
        <v>9233</v>
      </c>
      <c r="AD11170">
        <f t="shared" si="669"/>
        <v>0</v>
      </c>
      <c r="AF11170" s="3"/>
      <c r="AH11170" s="9"/>
    </row>
    <row r="11171" spans="1:34" ht="10.95" customHeight="1" outlineLevel="1" x14ac:dyDescent="0.25">
      <c r="A11171" t="s">
        <v>3891</v>
      </c>
      <c r="C11171" s="3" t="s">
        <v>11994</v>
      </c>
      <c r="D11171" s="3">
        <v>4423</v>
      </c>
      <c r="E11171" s="9">
        <v>2016</v>
      </c>
      <c r="F11171" s="7" t="s">
        <v>9201</v>
      </c>
      <c r="G11171" s="7" t="s">
        <v>5401</v>
      </c>
      <c r="H11171" s="8" t="s">
        <v>9233</v>
      </c>
      <c r="I11171" s="8" t="s">
        <v>7560</v>
      </c>
      <c r="J11171" s="19">
        <v>7</v>
      </c>
      <c r="K11171" s="19" t="s">
        <v>20093</v>
      </c>
      <c r="L11171" s="11"/>
      <c r="M11171" s="11"/>
      <c r="N11171" s="24"/>
      <c r="P11171" s="32"/>
      <c r="T11171" s="19"/>
      <c r="U11171" s="3"/>
      <c r="X11171" t="str">
        <f t="shared" si="670"/>
        <v/>
      </c>
      <c r="Z11171" t="str">
        <f t="shared" si="671"/>
        <v/>
      </c>
      <c r="AB11171" s="9"/>
      <c r="AC11171" t="s">
        <v>9233</v>
      </c>
      <c r="AD11171">
        <f t="shared" si="669"/>
        <v>0</v>
      </c>
      <c r="AF11171" s="3"/>
      <c r="AH11171" s="9"/>
    </row>
    <row r="11172" spans="1:34" ht="10.95" customHeight="1" outlineLevel="1" x14ac:dyDescent="0.25">
      <c r="A11172" t="s">
        <v>3891</v>
      </c>
      <c r="C11172" s="3" t="s">
        <v>11994</v>
      </c>
      <c r="D11172" s="3" t="s">
        <v>11383</v>
      </c>
      <c r="E11172" s="9">
        <v>2016</v>
      </c>
      <c r="F11172" s="7" t="s">
        <v>9353</v>
      </c>
      <c r="G11172" s="7" t="s">
        <v>5401</v>
      </c>
      <c r="H11172" s="8" t="s">
        <v>9233</v>
      </c>
      <c r="I11172" s="8" t="s">
        <v>7560</v>
      </c>
      <c r="J11172" s="19">
        <v>7</v>
      </c>
      <c r="K11172" s="19" t="s">
        <v>7736</v>
      </c>
      <c r="L11172" s="11">
        <v>2.5</v>
      </c>
      <c r="M11172" s="11"/>
      <c r="N11172" s="24"/>
      <c r="P11172" s="32"/>
      <c r="T11172" s="19"/>
      <c r="U11172" s="3"/>
      <c r="X11172" t="str">
        <f t="shared" si="670"/>
        <v/>
      </c>
      <c r="Z11172">
        <f t="shared" si="671"/>
        <v>1</v>
      </c>
      <c r="AB11172" s="9"/>
      <c r="AC11172" t="s">
        <v>9233</v>
      </c>
      <c r="AD11172">
        <f t="shared" si="669"/>
        <v>0</v>
      </c>
      <c r="AF11172" s="3"/>
      <c r="AH11172" s="9"/>
    </row>
    <row r="11173" spans="1:34" ht="10.95" customHeight="1" outlineLevel="1" x14ac:dyDescent="0.25">
      <c r="A11173" t="s">
        <v>3891</v>
      </c>
      <c r="C11173" s="3" t="s">
        <v>11994</v>
      </c>
      <c r="D11173" s="3">
        <v>4594</v>
      </c>
      <c r="E11173" s="9">
        <v>2016</v>
      </c>
      <c r="F11173" s="7" t="s">
        <v>11366</v>
      </c>
      <c r="G11173" s="7" t="s">
        <v>5401</v>
      </c>
      <c r="H11173" s="8" t="s">
        <v>9233</v>
      </c>
      <c r="I11173" s="8" t="s">
        <v>7560</v>
      </c>
      <c r="J11173" s="19">
        <v>7</v>
      </c>
      <c r="K11173" s="19" t="s">
        <v>20093</v>
      </c>
      <c r="L11173" s="11"/>
      <c r="M11173" s="11"/>
      <c r="N11173" s="24"/>
      <c r="P11173" s="32"/>
      <c r="T11173" s="19"/>
      <c r="U11173" s="3"/>
      <c r="X11173" t="str">
        <f t="shared" si="670"/>
        <v/>
      </c>
      <c r="Z11173" t="str">
        <f t="shared" si="671"/>
        <v/>
      </c>
      <c r="AB11173" s="9"/>
      <c r="AC11173" t="s">
        <v>9233</v>
      </c>
      <c r="AD11173">
        <f t="shared" si="669"/>
        <v>0</v>
      </c>
      <c r="AF11173" s="3"/>
      <c r="AH11173" s="9"/>
    </row>
    <row r="11174" spans="1:34" ht="10.95" customHeight="1" outlineLevel="1" x14ac:dyDescent="0.25">
      <c r="A11174" t="s">
        <v>3891</v>
      </c>
      <c r="C11174" s="3" t="s">
        <v>11994</v>
      </c>
      <c r="D11174" s="3">
        <v>4595</v>
      </c>
      <c r="E11174" s="9">
        <v>2016</v>
      </c>
      <c r="F11174" s="7" t="s">
        <v>11366</v>
      </c>
      <c r="G11174" s="7" t="s">
        <v>5401</v>
      </c>
      <c r="H11174" s="8" t="s">
        <v>9233</v>
      </c>
      <c r="I11174" s="8" t="s">
        <v>7560</v>
      </c>
      <c r="J11174" s="19">
        <v>7</v>
      </c>
      <c r="K11174" s="19" t="s">
        <v>20093</v>
      </c>
      <c r="L11174" s="11"/>
      <c r="M11174" s="11"/>
      <c r="N11174" s="24"/>
      <c r="P11174" s="32"/>
      <c r="T11174" s="19"/>
      <c r="U11174" s="3"/>
      <c r="X11174" t="str">
        <f t="shared" si="670"/>
        <v/>
      </c>
      <c r="Z11174" t="str">
        <f t="shared" si="671"/>
        <v/>
      </c>
      <c r="AB11174" s="9"/>
      <c r="AC11174" t="s">
        <v>9233</v>
      </c>
      <c r="AD11174">
        <f t="shared" si="669"/>
        <v>0</v>
      </c>
      <c r="AF11174" s="3"/>
      <c r="AH11174" s="9"/>
    </row>
    <row r="11175" spans="1:34" ht="10.95" customHeight="1" outlineLevel="1" x14ac:dyDescent="0.25">
      <c r="A11175" t="s">
        <v>3891</v>
      </c>
      <c r="C11175" s="3" t="s">
        <v>11994</v>
      </c>
      <c r="D11175" s="3">
        <v>4596</v>
      </c>
      <c r="E11175" s="9">
        <v>2016</v>
      </c>
      <c r="F11175" s="7" t="s">
        <v>11366</v>
      </c>
      <c r="G11175" s="7" t="s">
        <v>5401</v>
      </c>
      <c r="H11175" s="8" t="s">
        <v>9233</v>
      </c>
      <c r="I11175" s="8" t="s">
        <v>7560</v>
      </c>
      <c r="J11175" s="19">
        <v>7</v>
      </c>
      <c r="K11175" s="19" t="s">
        <v>20093</v>
      </c>
      <c r="L11175" s="11"/>
      <c r="M11175" s="11"/>
      <c r="N11175" s="24"/>
      <c r="P11175" s="32"/>
      <c r="T11175" s="19"/>
      <c r="U11175" s="3"/>
      <c r="X11175" t="str">
        <f t="shared" si="670"/>
        <v/>
      </c>
      <c r="Z11175" t="str">
        <f t="shared" si="671"/>
        <v/>
      </c>
      <c r="AB11175" s="9"/>
      <c r="AC11175" t="s">
        <v>9233</v>
      </c>
      <c r="AD11175">
        <f t="shared" si="669"/>
        <v>0</v>
      </c>
      <c r="AF11175" s="3"/>
      <c r="AH11175" s="9"/>
    </row>
    <row r="11176" spans="1:34" ht="10.95" customHeight="1" outlineLevel="1" x14ac:dyDescent="0.25">
      <c r="A11176" t="s">
        <v>3891</v>
      </c>
      <c r="C11176" s="3" t="s">
        <v>11994</v>
      </c>
      <c r="D11176" s="3">
        <v>4597</v>
      </c>
      <c r="E11176" s="9">
        <v>2016</v>
      </c>
      <c r="F11176" s="7" t="s">
        <v>11366</v>
      </c>
      <c r="G11176" s="7" t="s">
        <v>5401</v>
      </c>
      <c r="H11176" s="8" t="s">
        <v>9233</v>
      </c>
      <c r="I11176" s="8" t="s">
        <v>7560</v>
      </c>
      <c r="J11176" s="19">
        <v>7</v>
      </c>
      <c r="K11176" s="19" t="s">
        <v>20093</v>
      </c>
      <c r="L11176" s="11"/>
      <c r="M11176" s="11"/>
      <c r="N11176" s="24"/>
      <c r="P11176" s="32"/>
      <c r="T11176" s="19"/>
      <c r="U11176" s="3"/>
      <c r="X11176" t="str">
        <f t="shared" si="670"/>
        <v/>
      </c>
      <c r="Z11176" t="str">
        <f t="shared" si="671"/>
        <v/>
      </c>
      <c r="AB11176" s="9"/>
      <c r="AC11176" t="s">
        <v>9233</v>
      </c>
      <c r="AD11176">
        <f t="shared" si="669"/>
        <v>0</v>
      </c>
      <c r="AF11176" s="3"/>
      <c r="AH11176" s="9"/>
    </row>
    <row r="11177" spans="1:34" ht="10.95" customHeight="1" outlineLevel="1" x14ac:dyDescent="0.25">
      <c r="A11177" t="s">
        <v>3891</v>
      </c>
      <c r="C11177" s="3" t="s">
        <v>11994</v>
      </c>
      <c r="D11177" s="3" t="s">
        <v>8542</v>
      </c>
      <c r="E11177" s="9">
        <v>2016</v>
      </c>
      <c r="F11177" s="7" t="s">
        <v>11375</v>
      </c>
      <c r="G11177" s="7" t="s">
        <v>5401</v>
      </c>
      <c r="H11177" s="8" t="s">
        <v>9233</v>
      </c>
      <c r="I11177" s="8" t="s">
        <v>7560</v>
      </c>
      <c r="J11177" s="19">
        <v>7</v>
      </c>
      <c r="K11177" s="19" t="s">
        <v>7736</v>
      </c>
      <c r="L11177" s="11">
        <v>2.5</v>
      </c>
      <c r="M11177" s="11"/>
      <c r="N11177" s="24"/>
      <c r="P11177" s="32"/>
      <c r="T11177" s="19"/>
      <c r="U11177" s="3"/>
      <c r="X11177" t="str">
        <f t="shared" si="670"/>
        <v/>
      </c>
      <c r="Z11177">
        <f t="shared" si="671"/>
        <v>1</v>
      </c>
      <c r="AB11177" s="9"/>
      <c r="AC11177" t="s">
        <v>9233</v>
      </c>
      <c r="AD11177">
        <f t="shared" si="669"/>
        <v>0</v>
      </c>
      <c r="AF11177" s="3"/>
      <c r="AH11177" s="9"/>
    </row>
    <row r="11178" spans="1:34" ht="10.95" customHeight="1" outlineLevel="1" x14ac:dyDescent="0.25">
      <c r="A11178" t="s">
        <v>3891</v>
      </c>
      <c r="C11178" s="3" t="s">
        <v>11994</v>
      </c>
      <c r="D11178" s="3">
        <v>4598</v>
      </c>
      <c r="E11178" s="9">
        <v>2016</v>
      </c>
      <c r="F11178" s="7" t="s">
        <v>9201</v>
      </c>
      <c r="G11178" s="7" t="s">
        <v>5401</v>
      </c>
      <c r="H11178" s="8" t="s">
        <v>9233</v>
      </c>
      <c r="I11178" s="8" t="s">
        <v>7560</v>
      </c>
      <c r="J11178" s="19">
        <v>7</v>
      </c>
      <c r="K11178" s="19" t="s">
        <v>20093</v>
      </c>
      <c r="L11178" s="11"/>
      <c r="M11178" s="11"/>
      <c r="N11178" s="24"/>
      <c r="P11178" s="32"/>
      <c r="T11178" s="19"/>
      <c r="U11178" s="3"/>
      <c r="X11178" t="str">
        <f t="shared" si="670"/>
        <v/>
      </c>
      <c r="Z11178" t="str">
        <f t="shared" si="671"/>
        <v/>
      </c>
      <c r="AB11178" s="9"/>
      <c r="AC11178" t="s">
        <v>9233</v>
      </c>
      <c r="AD11178">
        <f t="shared" si="669"/>
        <v>0</v>
      </c>
      <c r="AF11178" s="3"/>
      <c r="AH11178" s="9"/>
    </row>
    <row r="11179" spans="1:34" ht="10.95" customHeight="1" outlineLevel="1" x14ac:dyDescent="0.25">
      <c r="A11179" t="s">
        <v>3891</v>
      </c>
      <c r="C11179" s="3" t="s">
        <v>11994</v>
      </c>
      <c r="D11179" s="3" t="s">
        <v>20687</v>
      </c>
      <c r="E11179" s="9">
        <v>2016</v>
      </c>
      <c r="F11179" s="7" t="s">
        <v>9353</v>
      </c>
      <c r="G11179" s="7" t="s">
        <v>5401</v>
      </c>
      <c r="H11179" s="8" t="s">
        <v>9233</v>
      </c>
      <c r="I11179" s="8" t="s">
        <v>7560</v>
      </c>
      <c r="J11179" s="19">
        <v>7</v>
      </c>
      <c r="K11179" s="19" t="s">
        <v>7736</v>
      </c>
      <c r="L11179" s="11">
        <v>2.5</v>
      </c>
      <c r="M11179" s="11"/>
      <c r="N11179" s="24"/>
      <c r="P11179" s="32"/>
      <c r="T11179" s="19"/>
      <c r="U11179" s="3"/>
      <c r="X11179" t="str">
        <f t="shared" si="670"/>
        <v/>
      </c>
      <c r="Z11179">
        <f t="shared" si="671"/>
        <v>1</v>
      </c>
      <c r="AB11179" s="9"/>
      <c r="AC11179" t="s">
        <v>9233</v>
      </c>
      <c r="AD11179">
        <f t="shared" si="669"/>
        <v>0</v>
      </c>
      <c r="AF11179" s="3"/>
      <c r="AH11179" s="9"/>
    </row>
    <row r="11180" spans="1:34" ht="10.95" customHeight="1" outlineLevel="1" x14ac:dyDescent="0.25">
      <c r="A11180" t="s">
        <v>3891</v>
      </c>
      <c r="C11180" s="3" t="s">
        <v>11994</v>
      </c>
      <c r="D11180" s="3">
        <v>4764</v>
      </c>
      <c r="E11180" s="9">
        <v>2017</v>
      </c>
      <c r="F11180" s="7" t="s">
        <v>11366</v>
      </c>
      <c r="G11180" s="7" t="s">
        <v>5401</v>
      </c>
      <c r="H11180" s="8" t="s">
        <v>9233</v>
      </c>
      <c r="I11180" s="8" t="s">
        <v>7560</v>
      </c>
      <c r="J11180" s="19">
        <v>7</v>
      </c>
      <c r="K11180" s="19" t="s">
        <v>20093</v>
      </c>
      <c r="L11180" s="11"/>
      <c r="M11180" s="11"/>
      <c r="N11180" s="24"/>
      <c r="P11180" s="32"/>
      <c r="T11180" s="19"/>
      <c r="U11180" s="3"/>
      <c r="X11180" t="str">
        <f t="shared" si="670"/>
        <v/>
      </c>
      <c r="Z11180" t="str">
        <f t="shared" si="671"/>
        <v/>
      </c>
      <c r="AB11180" s="9"/>
      <c r="AC11180" t="s">
        <v>9233</v>
      </c>
      <c r="AD11180">
        <f t="shared" si="669"/>
        <v>0</v>
      </c>
      <c r="AF11180" s="3"/>
      <c r="AH11180" s="9"/>
    </row>
    <row r="11181" spans="1:34" ht="10.95" customHeight="1" outlineLevel="1" x14ac:dyDescent="0.25">
      <c r="A11181" t="s">
        <v>3891</v>
      </c>
      <c r="C11181" s="3" t="s">
        <v>11994</v>
      </c>
      <c r="D11181" s="3">
        <v>4765</v>
      </c>
      <c r="E11181" s="9">
        <v>2017</v>
      </c>
      <c r="F11181" s="7" t="s">
        <v>11366</v>
      </c>
      <c r="G11181" s="7" t="s">
        <v>5401</v>
      </c>
      <c r="H11181" s="8" t="s">
        <v>9233</v>
      </c>
      <c r="I11181" s="8" t="s">
        <v>7560</v>
      </c>
      <c r="J11181" s="19">
        <v>7</v>
      </c>
      <c r="K11181" s="19" t="s">
        <v>20093</v>
      </c>
      <c r="L11181" s="11"/>
      <c r="M11181" s="11"/>
      <c r="N11181" s="24"/>
      <c r="P11181" s="32"/>
      <c r="T11181" s="19"/>
      <c r="U11181" s="3"/>
      <c r="X11181" t="str">
        <f t="shared" si="670"/>
        <v/>
      </c>
      <c r="Z11181" t="str">
        <f t="shared" si="671"/>
        <v/>
      </c>
      <c r="AB11181" s="9"/>
      <c r="AC11181" t="s">
        <v>9233</v>
      </c>
      <c r="AD11181">
        <f t="shared" si="669"/>
        <v>0</v>
      </c>
      <c r="AF11181" s="3"/>
      <c r="AH11181" s="9"/>
    </row>
    <row r="11182" spans="1:34" ht="10.95" customHeight="1" outlineLevel="1" x14ac:dyDescent="0.25">
      <c r="A11182" t="s">
        <v>3891</v>
      </c>
      <c r="C11182" s="3" t="s">
        <v>11994</v>
      </c>
      <c r="D11182" s="3">
        <v>4766</v>
      </c>
      <c r="E11182" s="9">
        <v>2017</v>
      </c>
      <c r="F11182" s="7" t="s">
        <v>11366</v>
      </c>
      <c r="G11182" s="7" t="s">
        <v>5401</v>
      </c>
      <c r="H11182" s="8" t="s">
        <v>9233</v>
      </c>
      <c r="I11182" s="8" t="s">
        <v>7560</v>
      </c>
      <c r="J11182" s="19">
        <v>7</v>
      </c>
      <c r="K11182" s="19" t="s">
        <v>20093</v>
      </c>
      <c r="L11182" s="11"/>
      <c r="M11182" s="11"/>
      <c r="N11182" s="24"/>
      <c r="P11182" s="32"/>
      <c r="T11182" s="19"/>
      <c r="U11182" s="3"/>
      <c r="X11182" t="str">
        <f t="shared" si="670"/>
        <v/>
      </c>
      <c r="Z11182" t="str">
        <f t="shared" si="671"/>
        <v/>
      </c>
      <c r="AB11182" s="9"/>
      <c r="AC11182" t="s">
        <v>9233</v>
      </c>
      <c r="AD11182">
        <f t="shared" si="669"/>
        <v>0</v>
      </c>
      <c r="AF11182" s="3"/>
      <c r="AH11182" s="9"/>
    </row>
    <row r="11183" spans="1:34" ht="10.95" customHeight="1" outlineLevel="1" x14ac:dyDescent="0.25">
      <c r="A11183" t="s">
        <v>3891</v>
      </c>
      <c r="C11183" s="3" t="s">
        <v>11994</v>
      </c>
      <c r="D11183" s="3">
        <v>4767</v>
      </c>
      <c r="E11183" s="9">
        <v>2017</v>
      </c>
      <c r="F11183" s="7" t="s">
        <v>11366</v>
      </c>
      <c r="G11183" s="7" t="s">
        <v>5401</v>
      </c>
      <c r="H11183" s="8" t="s">
        <v>9233</v>
      </c>
      <c r="I11183" s="8" t="s">
        <v>7560</v>
      </c>
      <c r="J11183" s="19">
        <v>7</v>
      </c>
      <c r="K11183" s="19" t="s">
        <v>20093</v>
      </c>
      <c r="L11183" s="11"/>
      <c r="M11183" s="11"/>
      <c r="N11183" s="24"/>
      <c r="P11183" s="32"/>
      <c r="T11183" s="19"/>
      <c r="U11183" s="3"/>
      <c r="X11183" t="str">
        <f t="shared" si="670"/>
        <v/>
      </c>
      <c r="Z11183" t="str">
        <f t="shared" si="671"/>
        <v/>
      </c>
      <c r="AB11183" s="9"/>
      <c r="AC11183" t="s">
        <v>9233</v>
      </c>
      <c r="AD11183">
        <f t="shared" si="669"/>
        <v>0</v>
      </c>
      <c r="AF11183" s="3"/>
      <c r="AH11183" s="9"/>
    </row>
    <row r="11184" spans="1:34" ht="10.95" customHeight="1" outlineLevel="1" x14ac:dyDescent="0.25">
      <c r="A11184" t="s">
        <v>3891</v>
      </c>
      <c r="C11184" s="3" t="s">
        <v>11994</v>
      </c>
      <c r="D11184" s="3" t="s">
        <v>20688</v>
      </c>
      <c r="E11184" s="9">
        <v>2017</v>
      </c>
      <c r="F11184" s="7" t="s">
        <v>11375</v>
      </c>
      <c r="G11184" s="7" t="s">
        <v>5401</v>
      </c>
      <c r="H11184" s="8" t="s">
        <v>9233</v>
      </c>
      <c r="I11184" s="8" t="s">
        <v>7560</v>
      </c>
      <c r="J11184" s="19">
        <v>7</v>
      </c>
      <c r="K11184" s="19" t="s">
        <v>7736</v>
      </c>
      <c r="L11184" s="11">
        <v>2.5</v>
      </c>
      <c r="M11184" s="11"/>
      <c r="N11184" s="24"/>
      <c r="P11184" s="32"/>
      <c r="T11184" s="19"/>
      <c r="U11184" s="3"/>
      <c r="X11184" t="str">
        <f t="shared" si="670"/>
        <v/>
      </c>
      <c r="Z11184">
        <f t="shared" si="671"/>
        <v>1</v>
      </c>
      <c r="AB11184" s="9"/>
      <c r="AC11184" t="s">
        <v>9233</v>
      </c>
      <c r="AD11184">
        <f t="shared" si="669"/>
        <v>0</v>
      </c>
      <c r="AF11184" s="3"/>
      <c r="AH11184" s="9"/>
    </row>
    <row r="11185" spans="1:34" ht="10.95" customHeight="1" outlineLevel="1" x14ac:dyDescent="0.25">
      <c r="A11185" t="s">
        <v>3891</v>
      </c>
      <c r="C11185" s="3" t="s">
        <v>11994</v>
      </c>
      <c r="D11185" s="3">
        <v>4768</v>
      </c>
      <c r="E11185" s="9">
        <v>2017</v>
      </c>
      <c r="F11185" s="7" t="s">
        <v>9201</v>
      </c>
      <c r="G11185" s="7" t="s">
        <v>5401</v>
      </c>
      <c r="H11185" s="8" t="s">
        <v>9233</v>
      </c>
      <c r="I11185" s="8" t="s">
        <v>7560</v>
      </c>
      <c r="J11185" s="19">
        <v>7</v>
      </c>
      <c r="K11185" s="19" t="s">
        <v>20093</v>
      </c>
      <c r="L11185" s="11"/>
      <c r="M11185" s="11"/>
      <c r="N11185" s="24"/>
      <c r="P11185" s="32"/>
      <c r="T11185" s="19"/>
      <c r="U11185" s="3"/>
      <c r="X11185" t="str">
        <f t="shared" si="670"/>
        <v/>
      </c>
      <c r="Z11185" t="str">
        <f t="shared" si="671"/>
        <v/>
      </c>
      <c r="AB11185" s="9"/>
      <c r="AC11185" t="s">
        <v>9233</v>
      </c>
      <c r="AD11185">
        <f t="shared" si="669"/>
        <v>0</v>
      </c>
      <c r="AF11185" s="3"/>
      <c r="AH11185" s="9"/>
    </row>
    <row r="11186" spans="1:34" ht="10.95" customHeight="1" outlineLevel="1" x14ac:dyDescent="0.25">
      <c r="A11186" t="s">
        <v>3891</v>
      </c>
      <c r="C11186" s="3" t="s">
        <v>11994</v>
      </c>
      <c r="D11186" s="3" t="s">
        <v>20689</v>
      </c>
      <c r="E11186" s="9">
        <v>2017</v>
      </c>
      <c r="F11186" s="7" t="s">
        <v>9353</v>
      </c>
      <c r="G11186" s="7" t="s">
        <v>5401</v>
      </c>
      <c r="H11186" s="8" t="s">
        <v>9233</v>
      </c>
      <c r="I11186" s="8" t="s">
        <v>7560</v>
      </c>
      <c r="J11186" s="19">
        <v>7</v>
      </c>
      <c r="K11186" s="19" t="s">
        <v>7736</v>
      </c>
      <c r="L11186" s="11">
        <v>2.5</v>
      </c>
      <c r="M11186" s="11"/>
      <c r="N11186" s="24"/>
      <c r="P11186" s="32"/>
      <c r="T11186" s="19"/>
      <c r="U11186" s="3"/>
      <c r="X11186" t="str">
        <f t="shared" si="670"/>
        <v/>
      </c>
      <c r="Z11186">
        <f t="shared" si="671"/>
        <v>1</v>
      </c>
      <c r="AB11186" s="9"/>
      <c r="AC11186" t="s">
        <v>9233</v>
      </c>
      <c r="AD11186">
        <f t="shared" si="669"/>
        <v>0</v>
      </c>
      <c r="AF11186" s="3"/>
      <c r="AH11186" s="9"/>
    </row>
    <row r="11187" spans="1:34" ht="10.95" customHeight="1" outlineLevel="1" x14ac:dyDescent="0.25">
      <c r="A11187" t="s">
        <v>3891</v>
      </c>
      <c r="C11187" s="3" t="s">
        <v>11994</v>
      </c>
      <c r="D11187" s="3">
        <v>4973</v>
      </c>
      <c r="E11187" s="9">
        <v>2017</v>
      </c>
      <c r="F11187" s="7" t="s">
        <v>11366</v>
      </c>
      <c r="G11187" s="7" t="s">
        <v>5401</v>
      </c>
      <c r="H11187" s="8" t="s">
        <v>9233</v>
      </c>
      <c r="I11187" s="8" t="s">
        <v>9416</v>
      </c>
      <c r="J11187" s="19">
        <v>7</v>
      </c>
      <c r="K11187" s="19" t="s">
        <v>20093</v>
      </c>
      <c r="L11187" s="11"/>
      <c r="M11187" s="11"/>
      <c r="N11187" s="24"/>
      <c r="P11187" s="32"/>
      <c r="T11187" s="19"/>
      <c r="U11187" s="3"/>
      <c r="X11187" t="str">
        <f t="shared" si="670"/>
        <v/>
      </c>
      <c r="Z11187" t="str">
        <f t="shared" si="671"/>
        <v/>
      </c>
      <c r="AB11187" s="9"/>
      <c r="AC11187" t="s">
        <v>9233</v>
      </c>
      <c r="AD11187">
        <f t="shared" si="669"/>
        <v>0</v>
      </c>
      <c r="AF11187" s="3"/>
      <c r="AH11187" s="9"/>
    </row>
    <row r="11188" spans="1:34" ht="10.95" customHeight="1" outlineLevel="1" x14ac:dyDescent="0.25">
      <c r="A11188" t="s">
        <v>3891</v>
      </c>
      <c r="C11188" s="3" t="s">
        <v>11994</v>
      </c>
      <c r="D11188" s="3">
        <v>4974</v>
      </c>
      <c r="E11188" s="9">
        <v>2017</v>
      </c>
      <c r="F11188" s="7" t="s">
        <v>11366</v>
      </c>
      <c r="G11188" s="7" t="s">
        <v>5401</v>
      </c>
      <c r="H11188" s="8" t="s">
        <v>9233</v>
      </c>
      <c r="I11188" s="8" t="s">
        <v>9416</v>
      </c>
      <c r="J11188" s="19">
        <v>7</v>
      </c>
      <c r="K11188" s="19" t="s">
        <v>20093</v>
      </c>
      <c r="L11188" s="11"/>
      <c r="M11188" s="11"/>
      <c r="N11188" s="24"/>
      <c r="P11188" s="32"/>
      <c r="T11188" s="19"/>
      <c r="U11188" s="3"/>
      <c r="X11188" t="str">
        <f t="shared" si="670"/>
        <v/>
      </c>
      <c r="Z11188" t="str">
        <f t="shared" si="671"/>
        <v/>
      </c>
      <c r="AB11188" s="9"/>
      <c r="AC11188" t="s">
        <v>9233</v>
      </c>
      <c r="AD11188">
        <f t="shared" si="669"/>
        <v>0</v>
      </c>
      <c r="AF11188" s="3"/>
      <c r="AH11188" s="9"/>
    </row>
    <row r="11189" spans="1:34" ht="10.95" customHeight="1" outlineLevel="1" x14ac:dyDescent="0.25">
      <c r="A11189" t="s">
        <v>3891</v>
      </c>
      <c r="C11189" s="3" t="s">
        <v>11994</v>
      </c>
      <c r="D11189" s="3">
        <v>4975</v>
      </c>
      <c r="E11189" s="9">
        <v>2017</v>
      </c>
      <c r="F11189" s="7" t="s">
        <v>11366</v>
      </c>
      <c r="G11189" s="7" t="s">
        <v>5401</v>
      </c>
      <c r="H11189" s="8" t="s">
        <v>9233</v>
      </c>
      <c r="I11189" s="8" t="s">
        <v>9416</v>
      </c>
      <c r="J11189" s="19">
        <v>7</v>
      </c>
      <c r="K11189" s="19" t="s">
        <v>20093</v>
      </c>
      <c r="L11189" s="11"/>
      <c r="M11189" s="11"/>
      <c r="N11189" s="24"/>
      <c r="P11189" s="32"/>
      <c r="T11189" s="19"/>
      <c r="U11189" s="3"/>
      <c r="X11189" t="str">
        <f t="shared" si="670"/>
        <v/>
      </c>
      <c r="Z11189" t="str">
        <f t="shared" si="671"/>
        <v/>
      </c>
      <c r="AB11189" s="9"/>
      <c r="AC11189" t="s">
        <v>9233</v>
      </c>
      <c r="AD11189">
        <f t="shared" si="669"/>
        <v>0</v>
      </c>
      <c r="AF11189" s="3"/>
      <c r="AH11189" s="9"/>
    </row>
    <row r="11190" spans="1:34" ht="10.95" customHeight="1" outlineLevel="1" x14ac:dyDescent="0.25">
      <c r="A11190" t="s">
        <v>3891</v>
      </c>
      <c r="C11190" s="3" t="s">
        <v>11994</v>
      </c>
      <c r="D11190" s="3">
        <v>4976</v>
      </c>
      <c r="E11190" s="9">
        <v>2017</v>
      </c>
      <c r="F11190" s="7" t="s">
        <v>11366</v>
      </c>
      <c r="G11190" s="7" t="s">
        <v>5401</v>
      </c>
      <c r="H11190" s="8" t="s">
        <v>9233</v>
      </c>
      <c r="I11190" s="8" t="s">
        <v>9416</v>
      </c>
      <c r="J11190" s="19">
        <v>7</v>
      </c>
      <c r="K11190" s="19" t="s">
        <v>20093</v>
      </c>
      <c r="L11190" s="11"/>
      <c r="M11190" s="11"/>
      <c r="N11190" s="24"/>
      <c r="P11190" s="32"/>
      <c r="T11190" s="19"/>
      <c r="U11190" s="3"/>
      <c r="X11190" t="str">
        <f t="shared" si="670"/>
        <v/>
      </c>
      <c r="Z11190" t="str">
        <f t="shared" si="671"/>
        <v/>
      </c>
      <c r="AB11190" s="9"/>
      <c r="AC11190" t="s">
        <v>9233</v>
      </c>
      <c r="AD11190">
        <f t="shared" si="669"/>
        <v>0</v>
      </c>
      <c r="AF11190" s="3"/>
      <c r="AH11190" s="9"/>
    </row>
    <row r="11191" spans="1:34" ht="10.95" customHeight="1" outlineLevel="1" x14ac:dyDescent="0.25">
      <c r="A11191" t="s">
        <v>3891</v>
      </c>
      <c r="C11191" s="3" t="s">
        <v>11994</v>
      </c>
      <c r="D11191" s="3" t="s">
        <v>20690</v>
      </c>
      <c r="E11191" s="9">
        <v>2017</v>
      </c>
      <c r="F11191" s="7" t="s">
        <v>11375</v>
      </c>
      <c r="G11191" s="7" t="s">
        <v>5401</v>
      </c>
      <c r="H11191" s="8" t="s">
        <v>9233</v>
      </c>
      <c r="I11191" s="8" t="s">
        <v>9416</v>
      </c>
      <c r="J11191" s="19">
        <v>7</v>
      </c>
      <c r="K11191" s="19" t="s">
        <v>7736</v>
      </c>
      <c r="L11191" s="11">
        <v>2.5</v>
      </c>
      <c r="M11191" s="11"/>
      <c r="N11191" s="24"/>
      <c r="P11191" s="32"/>
      <c r="T11191" s="19"/>
      <c r="U11191" s="3"/>
      <c r="X11191" t="str">
        <f t="shared" si="670"/>
        <v/>
      </c>
      <c r="Z11191">
        <f t="shared" si="671"/>
        <v>1</v>
      </c>
      <c r="AB11191" s="9"/>
      <c r="AC11191" t="s">
        <v>9233</v>
      </c>
      <c r="AD11191">
        <f t="shared" si="669"/>
        <v>0</v>
      </c>
      <c r="AF11191" s="3"/>
      <c r="AH11191" s="9"/>
    </row>
    <row r="11192" spans="1:34" ht="10.95" customHeight="1" outlineLevel="1" x14ac:dyDescent="0.25">
      <c r="A11192" t="s">
        <v>3891</v>
      </c>
      <c r="C11192" s="3" t="s">
        <v>11994</v>
      </c>
      <c r="D11192" s="3">
        <v>4977</v>
      </c>
      <c r="E11192" s="9">
        <v>2017</v>
      </c>
      <c r="F11192" s="7" t="s">
        <v>9201</v>
      </c>
      <c r="G11192" s="7" t="s">
        <v>5401</v>
      </c>
      <c r="H11192" s="8" t="s">
        <v>9233</v>
      </c>
      <c r="I11192" s="8" t="s">
        <v>9416</v>
      </c>
      <c r="J11192" s="19">
        <v>7</v>
      </c>
      <c r="K11192" s="19" t="s">
        <v>20093</v>
      </c>
      <c r="L11192" s="11"/>
      <c r="M11192" s="11"/>
      <c r="N11192" s="24"/>
      <c r="P11192" s="32"/>
      <c r="T11192" s="19"/>
      <c r="U11192" s="3"/>
      <c r="X11192" t="str">
        <f t="shared" si="670"/>
        <v/>
      </c>
      <c r="Z11192" t="str">
        <f t="shared" si="671"/>
        <v/>
      </c>
      <c r="AB11192" s="9"/>
      <c r="AC11192" t="s">
        <v>9233</v>
      </c>
      <c r="AD11192">
        <f t="shared" si="669"/>
        <v>0</v>
      </c>
      <c r="AF11192" s="3"/>
      <c r="AH11192" s="9"/>
    </row>
    <row r="11193" spans="1:34" ht="10.95" customHeight="1" outlineLevel="1" x14ac:dyDescent="0.25">
      <c r="A11193" t="s">
        <v>3891</v>
      </c>
      <c r="C11193" s="3" t="s">
        <v>11994</v>
      </c>
      <c r="D11193" s="3" t="s">
        <v>20691</v>
      </c>
      <c r="E11193" s="9">
        <v>2017</v>
      </c>
      <c r="F11193" s="7" t="s">
        <v>9353</v>
      </c>
      <c r="G11193" s="7" t="s">
        <v>5401</v>
      </c>
      <c r="H11193" s="8" t="s">
        <v>9233</v>
      </c>
      <c r="I11193" s="8" t="s">
        <v>9416</v>
      </c>
      <c r="J11193" s="19">
        <v>7</v>
      </c>
      <c r="K11193" s="19" t="s">
        <v>7736</v>
      </c>
      <c r="L11193" s="11">
        <v>2.5</v>
      </c>
      <c r="M11193" s="11"/>
      <c r="N11193" s="24"/>
      <c r="P11193" s="32"/>
      <c r="T11193" s="19"/>
      <c r="U11193" s="3"/>
      <c r="X11193" t="str">
        <f t="shared" si="670"/>
        <v/>
      </c>
      <c r="Z11193">
        <f t="shared" si="671"/>
        <v>1</v>
      </c>
      <c r="AB11193" s="9"/>
      <c r="AC11193" t="s">
        <v>9233</v>
      </c>
      <c r="AD11193">
        <f t="shared" si="669"/>
        <v>0</v>
      </c>
      <c r="AF11193" s="3"/>
      <c r="AH11193" s="9"/>
    </row>
    <row r="11194" spans="1:34" ht="10.95" customHeight="1" outlineLevel="1" x14ac:dyDescent="0.25">
      <c r="A11194" t="s">
        <v>3891</v>
      </c>
      <c r="C11194" s="3" t="s">
        <v>11994</v>
      </c>
      <c r="D11194" s="3">
        <v>5223</v>
      </c>
      <c r="E11194" s="9">
        <v>2017</v>
      </c>
      <c r="F11194" s="7" t="s">
        <v>11366</v>
      </c>
      <c r="G11194" s="7" t="s">
        <v>5401</v>
      </c>
      <c r="H11194" s="8" t="s">
        <v>9233</v>
      </c>
      <c r="I11194" s="8" t="s">
        <v>7560</v>
      </c>
      <c r="J11194" s="19">
        <v>7</v>
      </c>
      <c r="K11194" s="19" t="s">
        <v>20093</v>
      </c>
      <c r="L11194" s="11"/>
      <c r="M11194" s="11"/>
      <c r="N11194" s="24"/>
      <c r="P11194" s="32"/>
      <c r="T11194" s="19"/>
      <c r="U11194" s="3"/>
      <c r="X11194" t="str">
        <f t="shared" si="670"/>
        <v/>
      </c>
      <c r="Z11194" t="str">
        <f t="shared" si="671"/>
        <v/>
      </c>
      <c r="AB11194" s="9"/>
      <c r="AC11194" t="s">
        <v>9233</v>
      </c>
      <c r="AD11194">
        <f t="shared" si="669"/>
        <v>0</v>
      </c>
      <c r="AF11194" s="3"/>
      <c r="AH11194" s="9"/>
    </row>
    <row r="11195" spans="1:34" ht="10.95" customHeight="1" outlineLevel="1" x14ac:dyDescent="0.25">
      <c r="A11195" t="s">
        <v>3891</v>
      </c>
      <c r="C11195" s="3" t="s">
        <v>11994</v>
      </c>
      <c r="D11195" s="3">
        <v>5224</v>
      </c>
      <c r="E11195" s="9">
        <v>2017</v>
      </c>
      <c r="F11195" s="7" t="s">
        <v>11366</v>
      </c>
      <c r="G11195" s="7" t="s">
        <v>5401</v>
      </c>
      <c r="H11195" s="8" t="s">
        <v>9233</v>
      </c>
      <c r="I11195" s="8" t="s">
        <v>7560</v>
      </c>
      <c r="J11195" s="19">
        <v>7</v>
      </c>
      <c r="K11195" s="19" t="s">
        <v>20093</v>
      </c>
      <c r="L11195" s="11"/>
      <c r="M11195" s="11"/>
      <c r="N11195" s="24"/>
      <c r="P11195" s="32"/>
      <c r="T11195" s="19"/>
      <c r="U11195" s="3"/>
      <c r="X11195" t="str">
        <f t="shared" si="670"/>
        <v/>
      </c>
      <c r="Z11195" t="str">
        <f t="shared" si="671"/>
        <v/>
      </c>
      <c r="AB11195" s="9"/>
      <c r="AC11195" t="s">
        <v>9233</v>
      </c>
      <c r="AD11195">
        <f t="shared" si="669"/>
        <v>0</v>
      </c>
      <c r="AF11195" s="3"/>
      <c r="AH11195" s="9"/>
    </row>
    <row r="11196" spans="1:34" ht="10.95" customHeight="1" outlineLevel="1" x14ac:dyDescent="0.25">
      <c r="A11196" t="s">
        <v>3891</v>
      </c>
      <c r="C11196" s="3" t="s">
        <v>11994</v>
      </c>
      <c r="D11196" s="3">
        <v>5225</v>
      </c>
      <c r="E11196" s="9">
        <v>2017</v>
      </c>
      <c r="F11196" s="7" t="s">
        <v>11366</v>
      </c>
      <c r="G11196" s="7" t="s">
        <v>5401</v>
      </c>
      <c r="H11196" s="8" t="s">
        <v>9233</v>
      </c>
      <c r="I11196" s="8" t="s">
        <v>7560</v>
      </c>
      <c r="J11196" s="19">
        <v>7</v>
      </c>
      <c r="K11196" s="19" t="s">
        <v>20093</v>
      </c>
      <c r="L11196" s="11"/>
      <c r="M11196" s="11"/>
      <c r="N11196" s="24"/>
      <c r="P11196" s="32"/>
      <c r="T11196" s="19"/>
      <c r="U11196" s="3"/>
      <c r="X11196" t="str">
        <f t="shared" si="670"/>
        <v/>
      </c>
      <c r="Z11196" t="str">
        <f t="shared" si="671"/>
        <v/>
      </c>
      <c r="AB11196" s="9"/>
      <c r="AC11196" t="s">
        <v>9233</v>
      </c>
      <c r="AD11196">
        <f t="shared" si="669"/>
        <v>0</v>
      </c>
      <c r="AF11196" s="3"/>
      <c r="AH11196" s="9"/>
    </row>
    <row r="11197" spans="1:34" ht="10.95" customHeight="1" outlineLevel="1" x14ac:dyDescent="0.25">
      <c r="A11197" t="s">
        <v>3891</v>
      </c>
      <c r="C11197" s="3" t="s">
        <v>11994</v>
      </c>
      <c r="D11197" s="3">
        <v>5226</v>
      </c>
      <c r="E11197" s="9">
        <v>2017</v>
      </c>
      <c r="F11197" s="7" t="s">
        <v>11366</v>
      </c>
      <c r="G11197" s="7" t="s">
        <v>5401</v>
      </c>
      <c r="H11197" s="8" t="s">
        <v>9233</v>
      </c>
      <c r="I11197" s="8" t="s">
        <v>7560</v>
      </c>
      <c r="J11197" s="19">
        <v>7</v>
      </c>
      <c r="K11197" s="19" t="s">
        <v>20093</v>
      </c>
      <c r="L11197" s="11"/>
      <c r="M11197" s="11"/>
      <c r="N11197" s="24"/>
      <c r="P11197" s="32"/>
      <c r="T11197" s="19"/>
      <c r="U11197" s="3"/>
      <c r="X11197" t="str">
        <f t="shared" si="670"/>
        <v/>
      </c>
      <c r="Z11197" t="str">
        <f t="shared" si="671"/>
        <v/>
      </c>
      <c r="AB11197" s="9"/>
      <c r="AC11197" t="s">
        <v>9233</v>
      </c>
      <c r="AD11197">
        <f t="shared" ref="AD11197:AD11260" si="672">COUNTIF(H11197,"*Fuji*")</f>
        <v>0</v>
      </c>
      <c r="AF11197" s="3"/>
      <c r="AH11197" s="9"/>
    </row>
    <row r="11198" spans="1:34" ht="10.95" customHeight="1" outlineLevel="1" x14ac:dyDescent="0.25">
      <c r="A11198" t="s">
        <v>3891</v>
      </c>
      <c r="C11198" s="3" t="s">
        <v>11994</v>
      </c>
      <c r="D11198" s="3" t="s">
        <v>20693</v>
      </c>
      <c r="E11198" s="9">
        <v>2017</v>
      </c>
      <c r="F11198" s="7" t="s">
        <v>11375</v>
      </c>
      <c r="G11198" s="7" t="s">
        <v>5401</v>
      </c>
      <c r="H11198" s="8" t="s">
        <v>9233</v>
      </c>
      <c r="I11198" s="8" t="s">
        <v>7560</v>
      </c>
      <c r="J11198" s="19">
        <v>7</v>
      </c>
      <c r="K11198" s="19" t="s">
        <v>7736</v>
      </c>
      <c r="L11198" s="11">
        <v>2.5</v>
      </c>
      <c r="M11198" s="11"/>
      <c r="N11198" s="24"/>
      <c r="P11198" s="32"/>
      <c r="T11198" s="19"/>
      <c r="U11198" s="3"/>
      <c r="X11198" t="str">
        <f t="shared" si="670"/>
        <v/>
      </c>
      <c r="Z11198">
        <f t="shared" si="671"/>
        <v>1</v>
      </c>
      <c r="AB11198" s="9"/>
      <c r="AC11198" t="s">
        <v>9233</v>
      </c>
      <c r="AD11198">
        <f t="shared" si="672"/>
        <v>0</v>
      </c>
      <c r="AF11198" s="3"/>
      <c r="AH11198" s="9"/>
    </row>
    <row r="11199" spans="1:34" ht="10.95" customHeight="1" outlineLevel="1" x14ac:dyDescent="0.25">
      <c r="A11199" t="s">
        <v>3891</v>
      </c>
      <c r="C11199" s="3" t="s">
        <v>11994</v>
      </c>
      <c r="D11199" s="3">
        <v>5227</v>
      </c>
      <c r="E11199" s="9">
        <v>2017</v>
      </c>
      <c r="F11199" s="7" t="s">
        <v>9201</v>
      </c>
      <c r="G11199" s="7" t="s">
        <v>5401</v>
      </c>
      <c r="H11199" s="8" t="s">
        <v>9233</v>
      </c>
      <c r="I11199" s="8" t="s">
        <v>7560</v>
      </c>
      <c r="J11199" s="19">
        <v>7</v>
      </c>
      <c r="K11199" s="19" t="s">
        <v>20093</v>
      </c>
      <c r="L11199" s="11"/>
      <c r="M11199" s="11"/>
      <c r="N11199" s="24"/>
      <c r="P11199" s="32"/>
      <c r="T11199" s="19"/>
      <c r="U11199" s="3"/>
      <c r="X11199" t="str">
        <f t="shared" si="670"/>
        <v/>
      </c>
      <c r="Z11199" t="str">
        <f t="shared" si="671"/>
        <v/>
      </c>
      <c r="AB11199" s="9"/>
      <c r="AC11199" t="s">
        <v>9233</v>
      </c>
      <c r="AD11199">
        <f t="shared" si="672"/>
        <v>0</v>
      </c>
      <c r="AF11199" s="3"/>
      <c r="AH11199" s="9"/>
    </row>
    <row r="11200" spans="1:34" ht="10.95" customHeight="1" outlineLevel="1" x14ac:dyDescent="0.25">
      <c r="A11200" t="s">
        <v>3891</v>
      </c>
      <c r="C11200" s="3" t="s">
        <v>11994</v>
      </c>
      <c r="D11200" s="3" t="s">
        <v>20694</v>
      </c>
      <c r="E11200" s="9">
        <v>2017</v>
      </c>
      <c r="F11200" s="7" t="s">
        <v>9353</v>
      </c>
      <c r="G11200" s="7" t="s">
        <v>5401</v>
      </c>
      <c r="H11200" s="8" t="s">
        <v>9233</v>
      </c>
      <c r="I11200" s="8" t="s">
        <v>7560</v>
      </c>
      <c r="J11200" s="19">
        <v>7</v>
      </c>
      <c r="K11200" s="19" t="s">
        <v>7736</v>
      </c>
      <c r="L11200" s="11">
        <v>2.5</v>
      </c>
      <c r="M11200" s="11"/>
      <c r="N11200" s="24"/>
      <c r="P11200" s="32"/>
      <c r="T11200" s="19"/>
      <c r="U11200" s="3"/>
      <c r="X11200" t="str">
        <f t="shared" si="670"/>
        <v/>
      </c>
      <c r="Z11200">
        <f t="shared" si="671"/>
        <v>1</v>
      </c>
      <c r="AB11200" s="9"/>
      <c r="AC11200" t="s">
        <v>9233</v>
      </c>
      <c r="AD11200">
        <f t="shared" si="672"/>
        <v>0</v>
      </c>
      <c r="AF11200" s="3"/>
      <c r="AH11200" s="9"/>
    </row>
    <row r="11201" spans="1:34" ht="10.95" customHeight="1" outlineLevel="1" x14ac:dyDescent="0.25">
      <c r="A11201" t="s">
        <v>3891</v>
      </c>
      <c r="C11201" s="3" t="s">
        <v>11994</v>
      </c>
      <c r="D11201" s="3">
        <v>5258</v>
      </c>
      <c r="E11201" s="9">
        <v>2017</v>
      </c>
      <c r="F11201" s="7" t="s">
        <v>9474</v>
      </c>
      <c r="G11201" s="7" t="s">
        <v>5401</v>
      </c>
      <c r="H11201" s="8" t="s">
        <v>9905</v>
      </c>
      <c r="I11201" s="8" t="s">
        <v>20560</v>
      </c>
      <c r="J11201" s="19">
        <v>3</v>
      </c>
      <c r="K11201" s="19" t="s">
        <v>20093</v>
      </c>
      <c r="L11201" s="11"/>
      <c r="M11201" s="11"/>
      <c r="N11201" s="24"/>
      <c r="P11201" s="32"/>
      <c r="T11201" s="19"/>
      <c r="U11201" s="3"/>
      <c r="X11201" t="str">
        <f t="shared" si="670"/>
        <v/>
      </c>
      <c r="Z11201" t="str">
        <f t="shared" si="671"/>
        <v/>
      </c>
      <c r="AB11201" s="9"/>
      <c r="AC11201" t="s">
        <v>9905</v>
      </c>
      <c r="AD11201">
        <f t="shared" si="672"/>
        <v>0</v>
      </c>
      <c r="AF11201" s="3">
        <v>1</v>
      </c>
      <c r="AH11201" s="9"/>
    </row>
    <row r="11202" spans="1:34" ht="10.95" customHeight="1" outlineLevel="1" x14ac:dyDescent="0.25">
      <c r="A11202" t="s">
        <v>3891</v>
      </c>
      <c r="C11202" s="3" t="s">
        <v>11994</v>
      </c>
      <c r="D11202" s="3">
        <v>5259</v>
      </c>
      <c r="E11202" s="9">
        <v>2017</v>
      </c>
      <c r="F11202" s="7" t="s">
        <v>9474</v>
      </c>
      <c r="G11202" s="7" t="s">
        <v>5401</v>
      </c>
      <c r="H11202" s="8" t="s">
        <v>9905</v>
      </c>
      <c r="I11202" s="8" t="s">
        <v>20560</v>
      </c>
      <c r="J11202" s="19">
        <v>3</v>
      </c>
      <c r="K11202" s="19" t="s">
        <v>20093</v>
      </c>
      <c r="L11202" s="11"/>
      <c r="M11202" s="11"/>
      <c r="N11202" s="24"/>
      <c r="P11202" s="32"/>
      <c r="T11202" s="19"/>
      <c r="U11202" s="3"/>
      <c r="X11202" t="str">
        <f t="shared" ref="X11202:X11265" si="673">IF(COUNTIF(F11202,"*fdc*"),1,"")</f>
        <v/>
      </c>
      <c r="Z11202" t="str">
        <f t="shared" ref="Z11202:Z11265" si="674">IF(COUNTIF(F11202,"*s/s*"),1,"")</f>
        <v/>
      </c>
      <c r="AB11202" s="9"/>
      <c r="AC11202" t="s">
        <v>9905</v>
      </c>
      <c r="AD11202">
        <f t="shared" si="672"/>
        <v>0</v>
      </c>
      <c r="AF11202" s="3">
        <v>1</v>
      </c>
      <c r="AH11202" s="9"/>
    </row>
    <row r="11203" spans="1:34" ht="10.95" customHeight="1" outlineLevel="1" x14ac:dyDescent="0.25">
      <c r="A11203" t="s">
        <v>3891</v>
      </c>
      <c r="C11203" s="3" t="s">
        <v>11994</v>
      </c>
      <c r="D11203" s="3" t="s">
        <v>20697</v>
      </c>
      <c r="E11203" s="9">
        <v>2017</v>
      </c>
      <c r="F11203" s="7" t="s">
        <v>9475</v>
      </c>
      <c r="G11203" s="7" t="s">
        <v>5401</v>
      </c>
      <c r="H11203" s="8" t="s">
        <v>9905</v>
      </c>
      <c r="I11203" s="8" t="s">
        <v>20560</v>
      </c>
      <c r="J11203" s="19">
        <v>3</v>
      </c>
      <c r="K11203" s="19" t="s">
        <v>7736</v>
      </c>
      <c r="L11203" s="11">
        <v>3.3</v>
      </c>
      <c r="M11203" s="11"/>
      <c r="N11203" s="24"/>
      <c r="P11203" s="32"/>
      <c r="T11203" s="19"/>
      <c r="U11203" s="3"/>
      <c r="X11203" t="str">
        <f t="shared" si="673"/>
        <v/>
      </c>
      <c r="Z11203">
        <f t="shared" si="674"/>
        <v>1</v>
      </c>
      <c r="AB11203" s="9"/>
      <c r="AC11203" t="s">
        <v>9905</v>
      </c>
      <c r="AD11203">
        <f t="shared" si="672"/>
        <v>0</v>
      </c>
      <c r="AF11203" s="3">
        <v>1</v>
      </c>
      <c r="AH11203" s="9"/>
    </row>
    <row r="11204" spans="1:34" ht="10.95" customHeight="1" outlineLevel="1" x14ac:dyDescent="0.25">
      <c r="A11204" t="s">
        <v>3891</v>
      </c>
      <c r="C11204" s="3" t="s">
        <v>11994</v>
      </c>
      <c r="D11204" s="3" t="s">
        <v>20698</v>
      </c>
      <c r="E11204" s="9">
        <v>2017</v>
      </c>
      <c r="F11204" s="7" t="s">
        <v>9408</v>
      </c>
      <c r="G11204" s="7" t="s">
        <v>5401</v>
      </c>
      <c r="H11204" s="8" t="s">
        <v>9905</v>
      </c>
      <c r="I11204" s="8" t="s">
        <v>20560</v>
      </c>
      <c r="J11204" s="19">
        <v>3</v>
      </c>
      <c r="K11204" s="19" t="s">
        <v>7736</v>
      </c>
      <c r="L11204" s="11">
        <v>3.3</v>
      </c>
      <c r="M11204" s="11"/>
      <c r="N11204" s="24"/>
      <c r="P11204" s="32"/>
      <c r="T11204" s="19"/>
      <c r="U11204" s="3"/>
      <c r="X11204" t="str">
        <f t="shared" si="673"/>
        <v/>
      </c>
      <c r="Z11204">
        <f t="shared" si="674"/>
        <v>1</v>
      </c>
      <c r="AB11204" s="9"/>
      <c r="AC11204" t="s">
        <v>9905</v>
      </c>
      <c r="AD11204">
        <f t="shared" si="672"/>
        <v>0</v>
      </c>
      <c r="AF11204" s="3">
        <v>1</v>
      </c>
      <c r="AH11204" s="9"/>
    </row>
    <row r="11205" spans="1:34" ht="10.95" customHeight="1" outlineLevel="1" x14ac:dyDescent="0.25">
      <c r="A11205" t="s">
        <v>3891</v>
      </c>
      <c r="C11205" s="3" t="s">
        <v>11994</v>
      </c>
      <c r="D11205" s="3" t="s">
        <v>20701</v>
      </c>
      <c r="E11205" s="9">
        <v>2017</v>
      </c>
      <c r="F11205" s="7" t="s">
        <v>9408</v>
      </c>
      <c r="G11205" s="7" t="s">
        <v>5401</v>
      </c>
      <c r="H11205" s="8" t="s">
        <v>20700</v>
      </c>
      <c r="I11205" s="8" t="s">
        <v>20699</v>
      </c>
      <c r="J11205" s="19">
        <v>1</v>
      </c>
      <c r="K11205" s="19" t="s">
        <v>7736</v>
      </c>
      <c r="L11205" s="11">
        <v>3.3</v>
      </c>
      <c r="M11205" s="11"/>
      <c r="N11205" s="24"/>
      <c r="P11205" s="32"/>
      <c r="T11205" s="19"/>
      <c r="U11205" s="3"/>
      <c r="X11205" t="str">
        <f t="shared" si="673"/>
        <v/>
      </c>
      <c r="Z11205">
        <f t="shared" si="674"/>
        <v>1</v>
      </c>
      <c r="AB11205" s="9"/>
      <c r="AC11205" t="s">
        <v>20700</v>
      </c>
      <c r="AD11205">
        <f t="shared" si="672"/>
        <v>0</v>
      </c>
      <c r="AF11205" s="3"/>
      <c r="AH11205" s="9"/>
    </row>
    <row r="11206" spans="1:34" ht="10.95" customHeight="1" outlineLevel="1" x14ac:dyDescent="0.25">
      <c r="A11206" t="s">
        <v>3891</v>
      </c>
      <c r="C11206" s="3" t="s">
        <v>11994</v>
      </c>
      <c r="D11206" s="3">
        <v>5541</v>
      </c>
      <c r="E11206" s="9">
        <v>2018</v>
      </c>
      <c r="F11206" s="7" t="s">
        <v>9474</v>
      </c>
      <c r="G11206" s="7" t="s">
        <v>5401</v>
      </c>
      <c r="H11206" s="8" t="s">
        <v>9233</v>
      </c>
      <c r="I11206" s="8" t="s">
        <v>7560</v>
      </c>
      <c r="J11206" s="19">
        <v>7</v>
      </c>
      <c r="K11206" s="19" t="s">
        <v>7738</v>
      </c>
      <c r="L11206" s="11"/>
      <c r="M11206" s="11"/>
      <c r="N11206" s="24"/>
      <c r="P11206" s="32"/>
      <c r="T11206" s="19"/>
      <c r="U11206" s="3"/>
      <c r="X11206" t="str">
        <f t="shared" si="673"/>
        <v/>
      </c>
      <c r="Z11206" t="str">
        <f t="shared" si="674"/>
        <v/>
      </c>
      <c r="AB11206" s="9"/>
      <c r="AC11206" t="s">
        <v>9233</v>
      </c>
      <c r="AD11206">
        <f t="shared" si="672"/>
        <v>0</v>
      </c>
      <c r="AF11206" s="3"/>
      <c r="AH11206" s="9"/>
    </row>
    <row r="11207" spans="1:34" ht="10.95" customHeight="1" outlineLevel="1" x14ac:dyDescent="0.25">
      <c r="A11207" t="s">
        <v>3891</v>
      </c>
      <c r="C11207" s="3" t="s">
        <v>11994</v>
      </c>
      <c r="D11207" s="3">
        <v>5542</v>
      </c>
      <c r="E11207" s="9">
        <v>2018</v>
      </c>
      <c r="F11207" s="7" t="s">
        <v>9474</v>
      </c>
      <c r="G11207" s="7" t="s">
        <v>5401</v>
      </c>
      <c r="H11207" s="8" t="s">
        <v>9233</v>
      </c>
      <c r="I11207" s="8" t="s">
        <v>7560</v>
      </c>
      <c r="J11207" s="19">
        <v>7</v>
      </c>
      <c r="K11207" s="19" t="s">
        <v>7738</v>
      </c>
      <c r="L11207" s="11"/>
      <c r="M11207" s="11"/>
      <c r="N11207" s="24"/>
      <c r="P11207" s="32"/>
      <c r="T11207" s="19"/>
      <c r="U11207" s="3"/>
      <c r="X11207" t="str">
        <f t="shared" si="673"/>
        <v/>
      </c>
      <c r="Z11207" t="str">
        <f t="shared" si="674"/>
        <v/>
      </c>
      <c r="AB11207" s="9"/>
      <c r="AC11207" t="s">
        <v>9233</v>
      </c>
      <c r="AD11207">
        <f t="shared" si="672"/>
        <v>0</v>
      </c>
      <c r="AF11207" s="3"/>
      <c r="AH11207" s="9"/>
    </row>
    <row r="11208" spans="1:34" ht="10.8" customHeight="1" outlineLevel="1" x14ac:dyDescent="0.25">
      <c r="A11208" t="s">
        <v>3891</v>
      </c>
      <c r="C11208" s="3" t="s">
        <v>11994</v>
      </c>
      <c r="D11208" s="3">
        <v>5543</v>
      </c>
      <c r="E11208" s="9">
        <v>2018</v>
      </c>
      <c r="F11208" s="7" t="s">
        <v>9474</v>
      </c>
      <c r="G11208" s="7" t="s">
        <v>5401</v>
      </c>
      <c r="H11208" s="8" t="s">
        <v>9233</v>
      </c>
      <c r="I11208" s="8" t="s">
        <v>7560</v>
      </c>
      <c r="J11208" s="19">
        <v>7</v>
      </c>
      <c r="K11208" s="19" t="s">
        <v>7738</v>
      </c>
      <c r="L11208" s="11"/>
      <c r="M11208" s="11"/>
      <c r="N11208" s="24"/>
      <c r="P11208" s="32"/>
      <c r="T11208" s="19"/>
      <c r="U11208" s="3"/>
      <c r="X11208" t="str">
        <f t="shared" si="673"/>
        <v/>
      </c>
      <c r="Z11208" t="str">
        <f t="shared" si="674"/>
        <v/>
      </c>
      <c r="AB11208" s="9"/>
      <c r="AC11208" t="s">
        <v>9233</v>
      </c>
      <c r="AD11208">
        <f t="shared" si="672"/>
        <v>0</v>
      </c>
      <c r="AF11208" s="3"/>
      <c r="AH11208" s="9"/>
    </row>
    <row r="11209" spans="1:34" ht="10.95" customHeight="1" outlineLevel="1" x14ac:dyDescent="0.25">
      <c r="A11209" t="s">
        <v>3891</v>
      </c>
      <c r="C11209" s="3" t="s">
        <v>11994</v>
      </c>
      <c r="D11209" s="3">
        <v>5544</v>
      </c>
      <c r="E11209" s="9">
        <v>2018</v>
      </c>
      <c r="F11209" s="7" t="s">
        <v>9474</v>
      </c>
      <c r="G11209" s="7" t="s">
        <v>5401</v>
      </c>
      <c r="H11209" s="8" t="s">
        <v>9233</v>
      </c>
      <c r="I11209" s="8" t="s">
        <v>7560</v>
      </c>
      <c r="J11209" s="19">
        <v>7</v>
      </c>
      <c r="K11209" s="19" t="s">
        <v>7738</v>
      </c>
      <c r="L11209" s="11"/>
      <c r="M11209" s="11"/>
      <c r="N11209" s="24"/>
      <c r="P11209" s="32"/>
      <c r="T11209" s="19"/>
      <c r="U11209" s="3"/>
      <c r="X11209" t="str">
        <f t="shared" si="673"/>
        <v/>
      </c>
      <c r="Z11209" t="str">
        <f t="shared" si="674"/>
        <v/>
      </c>
      <c r="AB11209" s="9"/>
      <c r="AC11209" t="s">
        <v>9233</v>
      </c>
      <c r="AD11209">
        <f t="shared" si="672"/>
        <v>0</v>
      </c>
      <c r="AF11209" s="3"/>
      <c r="AH11209" s="9"/>
    </row>
    <row r="11210" spans="1:34" ht="10.95" customHeight="1" outlineLevel="1" x14ac:dyDescent="0.25">
      <c r="A11210" t="s">
        <v>3891</v>
      </c>
      <c r="C11210" s="3" t="s">
        <v>11994</v>
      </c>
      <c r="D11210" s="3" t="s">
        <v>20702</v>
      </c>
      <c r="E11210" s="9">
        <v>2018</v>
      </c>
      <c r="F11210" s="7" t="s">
        <v>9475</v>
      </c>
      <c r="G11210" s="7" t="s">
        <v>5401</v>
      </c>
      <c r="H11210" s="8" t="s">
        <v>9233</v>
      </c>
      <c r="I11210" s="8" t="s">
        <v>7560</v>
      </c>
      <c r="J11210" s="19">
        <v>7</v>
      </c>
      <c r="K11210" s="19" t="s">
        <v>7738</v>
      </c>
      <c r="L11210" s="11"/>
      <c r="M11210" s="11"/>
      <c r="N11210" s="24"/>
      <c r="P11210" s="32"/>
      <c r="T11210" s="19"/>
      <c r="U11210" s="3"/>
      <c r="X11210" t="str">
        <f t="shared" si="673"/>
        <v/>
      </c>
      <c r="Z11210">
        <f t="shared" si="674"/>
        <v>1</v>
      </c>
      <c r="AB11210" s="9"/>
      <c r="AC11210" t="s">
        <v>9233</v>
      </c>
      <c r="AD11210">
        <f t="shared" si="672"/>
        <v>0</v>
      </c>
      <c r="AF11210" s="3"/>
      <c r="AH11210" s="9"/>
    </row>
    <row r="11211" spans="1:34" ht="10.95" customHeight="1" outlineLevel="1" x14ac:dyDescent="0.25">
      <c r="A11211" t="s">
        <v>3891</v>
      </c>
      <c r="C11211" s="3" t="s">
        <v>11994</v>
      </c>
      <c r="D11211" s="3">
        <v>5545</v>
      </c>
      <c r="E11211" s="9">
        <v>2018</v>
      </c>
      <c r="F11211" s="7" t="s">
        <v>9407</v>
      </c>
      <c r="G11211" s="7" t="s">
        <v>5401</v>
      </c>
      <c r="H11211" s="8" t="s">
        <v>9233</v>
      </c>
      <c r="I11211" s="8" t="s">
        <v>7560</v>
      </c>
      <c r="J11211" s="19">
        <v>7</v>
      </c>
      <c r="K11211" s="19" t="s">
        <v>7738</v>
      </c>
      <c r="L11211" s="11"/>
      <c r="M11211" s="11"/>
      <c r="N11211" s="24"/>
      <c r="P11211" s="32"/>
      <c r="T11211" s="19"/>
      <c r="U11211" s="3"/>
      <c r="X11211" t="str">
        <f t="shared" si="673"/>
        <v/>
      </c>
      <c r="Z11211" t="str">
        <f t="shared" si="674"/>
        <v/>
      </c>
      <c r="AB11211" s="9"/>
      <c r="AC11211" t="s">
        <v>9233</v>
      </c>
      <c r="AD11211">
        <f t="shared" si="672"/>
        <v>0</v>
      </c>
      <c r="AF11211" s="3"/>
      <c r="AH11211" s="9"/>
    </row>
    <row r="11212" spans="1:34" ht="10.95" customHeight="1" outlineLevel="1" x14ac:dyDescent="0.25">
      <c r="A11212" t="s">
        <v>3891</v>
      </c>
      <c r="C11212" s="3" t="s">
        <v>11994</v>
      </c>
      <c r="D11212" s="3" t="s">
        <v>20703</v>
      </c>
      <c r="E11212" s="9">
        <v>2018</v>
      </c>
      <c r="F11212" s="7" t="s">
        <v>9408</v>
      </c>
      <c r="G11212" s="7" t="s">
        <v>5401</v>
      </c>
      <c r="H11212" s="8" t="s">
        <v>9233</v>
      </c>
      <c r="I11212" s="8" t="s">
        <v>7560</v>
      </c>
      <c r="J11212" s="19">
        <v>7</v>
      </c>
      <c r="K11212" s="19" t="s">
        <v>7738</v>
      </c>
      <c r="L11212" s="11"/>
      <c r="M11212" s="11"/>
      <c r="N11212" s="24"/>
      <c r="P11212" s="32"/>
      <c r="T11212" s="19"/>
      <c r="U11212" s="3"/>
      <c r="X11212" t="str">
        <f t="shared" si="673"/>
        <v/>
      </c>
      <c r="Z11212">
        <f t="shared" si="674"/>
        <v>1</v>
      </c>
      <c r="AB11212" s="9"/>
      <c r="AC11212" t="s">
        <v>9233</v>
      </c>
      <c r="AD11212">
        <f t="shared" si="672"/>
        <v>0</v>
      </c>
      <c r="AF11212" s="3"/>
      <c r="AH11212" s="9"/>
    </row>
    <row r="11213" spans="1:34" ht="10.95" customHeight="1" outlineLevel="1" x14ac:dyDescent="0.25">
      <c r="A11213" t="s">
        <v>3891</v>
      </c>
      <c r="C11213" s="3" t="s">
        <v>11994</v>
      </c>
      <c r="D11213" s="3">
        <v>5616</v>
      </c>
      <c r="E11213" s="9">
        <v>2018</v>
      </c>
      <c r="F11213" s="7" t="s">
        <v>9474</v>
      </c>
      <c r="G11213" s="7" t="s">
        <v>5401</v>
      </c>
      <c r="H11213" s="8" t="s">
        <v>9905</v>
      </c>
      <c r="I11213" s="8" t="s">
        <v>8541</v>
      </c>
      <c r="J11213" s="19">
        <v>3</v>
      </c>
      <c r="K11213" s="19" t="s">
        <v>20093</v>
      </c>
      <c r="L11213" s="11"/>
      <c r="M11213" s="11"/>
      <c r="N11213" s="24"/>
      <c r="P11213" s="32"/>
      <c r="T11213" s="19"/>
      <c r="U11213" s="3"/>
      <c r="X11213" t="str">
        <f t="shared" si="673"/>
        <v/>
      </c>
      <c r="Z11213" t="str">
        <f t="shared" si="674"/>
        <v/>
      </c>
      <c r="AB11213" s="9"/>
      <c r="AC11213" t="s">
        <v>9905</v>
      </c>
      <c r="AD11213">
        <f t="shared" si="672"/>
        <v>0</v>
      </c>
      <c r="AF11213" s="3">
        <v>1</v>
      </c>
      <c r="AH11213" s="9"/>
    </row>
    <row r="11214" spans="1:34" ht="10.95" customHeight="1" outlineLevel="1" x14ac:dyDescent="0.25">
      <c r="A11214" t="s">
        <v>3891</v>
      </c>
      <c r="C11214" s="3" t="s">
        <v>11994</v>
      </c>
      <c r="D11214" s="3" t="s">
        <v>20704</v>
      </c>
      <c r="E11214" s="9">
        <v>2018</v>
      </c>
      <c r="F11214" s="7" t="s">
        <v>9475</v>
      </c>
      <c r="G11214" s="7" t="s">
        <v>5401</v>
      </c>
      <c r="H11214" s="8" t="s">
        <v>9905</v>
      </c>
      <c r="I11214" s="8" t="s">
        <v>8541</v>
      </c>
      <c r="J11214" s="19">
        <v>3</v>
      </c>
      <c r="K11214" s="19" t="s">
        <v>7736</v>
      </c>
      <c r="L11214" s="11">
        <v>10</v>
      </c>
      <c r="M11214" s="11"/>
      <c r="N11214" s="24"/>
      <c r="P11214" s="32"/>
      <c r="T11214" s="19"/>
      <c r="U11214" s="3"/>
      <c r="X11214" t="str">
        <f t="shared" si="673"/>
        <v/>
      </c>
      <c r="Z11214">
        <f t="shared" si="674"/>
        <v>1</v>
      </c>
      <c r="AB11214" s="9"/>
      <c r="AC11214" t="s">
        <v>9905</v>
      </c>
      <c r="AD11214">
        <f t="shared" si="672"/>
        <v>0</v>
      </c>
      <c r="AF11214" s="3">
        <v>1</v>
      </c>
      <c r="AH11214" s="9"/>
    </row>
    <row r="11215" spans="1:34" ht="10.95" customHeight="1" outlineLevel="1" x14ac:dyDescent="0.25">
      <c r="A11215" t="s">
        <v>3891</v>
      </c>
      <c r="C11215" s="3" t="s">
        <v>11994</v>
      </c>
      <c r="D11215" s="3">
        <v>5811</v>
      </c>
      <c r="E11215" s="9">
        <v>2018</v>
      </c>
      <c r="F11215" s="7" t="s">
        <v>9474</v>
      </c>
      <c r="G11215" s="7" t="s">
        <v>5401</v>
      </c>
      <c r="H11215" s="8" t="s">
        <v>9233</v>
      </c>
      <c r="I11215" s="8" t="s">
        <v>7560</v>
      </c>
      <c r="J11215" s="19">
        <v>7</v>
      </c>
      <c r="K11215" s="19" t="s">
        <v>7738</v>
      </c>
      <c r="L11215" s="11"/>
      <c r="M11215" s="11"/>
      <c r="N11215" s="24"/>
      <c r="P11215" s="32"/>
      <c r="T11215" s="19"/>
      <c r="U11215" s="3"/>
      <c r="X11215" t="str">
        <f t="shared" si="673"/>
        <v/>
      </c>
      <c r="Z11215" t="str">
        <f t="shared" si="674"/>
        <v/>
      </c>
      <c r="AB11215" s="9"/>
      <c r="AC11215" t="s">
        <v>9233</v>
      </c>
      <c r="AD11215">
        <f t="shared" si="672"/>
        <v>0</v>
      </c>
      <c r="AF11215" s="3"/>
      <c r="AH11215" s="9"/>
    </row>
    <row r="11216" spans="1:34" ht="10.95" customHeight="1" outlineLevel="1" x14ac:dyDescent="0.25">
      <c r="A11216" t="s">
        <v>3891</v>
      </c>
      <c r="C11216" s="3" t="s">
        <v>11994</v>
      </c>
      <c r="D11216" s="3">
        <v>5812</v>
      </c>
      <c r="E11216" s="9">
        <v>2018</v>
      </c>
      <c r="F11216" s="7" t="s">
        <v>9474</v>
      </c>
      <c r="G11216" s="7" t="s">
        <v>5401</v>
      </c>
      <c r="H11216" s="8" t="s">
        <v>9233</v>
      </c>
      <c r="I11216" s="8" t="s">
        <v>7560</v>
      </c>
      <c r="J11216" s="19">
        <v>7</v>
      </c>
      <c r="K11216" s="19" t="s">
        <v>7738</v>
      </c>
      <c r="L11216" s="11"/>
      <c r="M11216" s="11"/>
      <c r="N11216" s="24"/>
      <c r="P11216" s="32"/>
      <c r="T11216" s="19"/>
      <c r="U11216" s="3"/>
      <c r="X11216" t="str">
        <f t="shared" si="673"/>
        <v/>
      </c>
      <c r="Z11216" t="str">
        <f t="shared" si="674"/>
        <v/>
      </c>
      <c r="AB11216" s="9"/>
      <c r="AC11216" t="s">
        <v>9233</v>
      </c>
      <c r="AD11216">
        <f t="shared" si="672"/>
        <v>0</v>
      </c>
      <c r="AF11216" s="3"/>
      <c r="AH11216" s="9"/>
    </row>
    <row r="11217" spans="1:34" ht="10.8" customHeight="1" outlineLevel="1" x14ac:dyDescent="0.25">
      <c r="A11217" t="s">
        <v>3891</v>
      </c>
      <c r="C11217" s="3" t="s">
        <v>11994</v>
      </c>
      <c r="D11217" s="3">
        <v>5813</v>
      </c>
      <c r="E11217" s="9">
        <v>2018</v>
      </c>
      <c r="F11217" s="7" t="s">
        <v>9474</v>
      </c>
      <c r="G11217" s="7" t="s">
        <v>5401</v>
      </c>
      <c r="H11217" s="8" t="s">
        <v>9233</v>
      </c>
      <c r="I11217" s="8" t="s">
        <v>7560</v>
      </c>
      <c r="J11217" s="19">
        <v>7</v>
      </c>
      <c r="K11217" s="19" t="s">
        <v>7738</v>
      </c>
      <c r="L11217" s="11"/>
      <c r="M11217" s="11"/>
      <c r="N11217" s="24"/>
      <c r="P11217" s="32"/>
      <c r="T11217" s="19"/>
      <c r="U11217" s="3"/>
      <c r="X11217" t="str">
        <f t="shared" si="673"/>
        <v/>
      </c>
      <c r="Z11217" t="str">
        <f t="shared" si="674"/>
        <v/>
      </c>
      <c r="AB11217" s="9"/>
      <c r="AC11217" t="s">
        <v>9233</v>
      </c>
      <c r="AD11217">
        <f t="shared" si="672"/>
        <v>0</v>
      </c>
      <c r="AF11217" s="3"/>
      <c r="AH11217" s="9"/>
    </row>
    <row r="11218" spans="1:34" ht="10.95" customHeight="1" outlineLevel="1" x14ac:dyDescent="0.25">
      <c r="A11218" t="s">
        <v>3891</v>
      </c>
      <c r="C11218" s="3" t="s">
        <v>11994</v>
      </c>
      <c r="D11218" s="3">
        <v>5814</v>
      </c>
      <c r="E11218" s="9">
        <v>2018</v>
      </c>
      <c r="F11218" s="7" t="s">
        <v>9474</v>
      </c>
      <c r="G11218" s="7" t="s">
        <v>5401</v>
      </c>
      <c r="H11218" s="8" t="s">
        <v>9233</v>
      </c>
      <c r="I11218" s="8" t="s">
        <v>7560</v>
      </c>
      <c r="J11218" s="19">
        <v>7</v>
      </c>
      <c r="K11218" s="19" t="s">
        <v>7738</v>
      </c>
      <c r="L11218" s="11"/>
      <c r="M11218" s="11"/>
      <c r="N11218" s="24"/>
      <c r="P11218" s="32"/>
      <c r="T11218" s="19"/>
      <c r="U11218" s="3"/>
      <c r="X11218" t="str">
        <f t="shared" si="673"/>
        <v/>
      </c>
      <c r="Z11218" t="str">
        <f t="shared" si="674"/>
        <v/>
      </c>
      <c r="AB11218" s="9"/>
      <c r="AC11218" t="s">
        <v>9233</v>
      </c>
      <c r="AD11218">
        <f t="shared" si="672"/>
        <v>0</v>
      </c>
      <c r="AF11218" s="3"/>
      <c r="AH11218" s="9"/>
    </row>
    <row r="11219" spans="1:34" ht="10.95" customHeight="1" outlineLevel="1" x14ac:dyDescent="0.25">
      <c r="A11219" t="s">
        <v>3891</v>
      </c>
      <c r="C11219" s="3" t="s">
        <v>11994</v>
      </c>
      <c r="D11219" s="3" t="s">
        <v>20705</v>
      </c>
      <c r="E11219" s="9">
        <v>2018</v>
      </c>
      <c r="F11219" s="7" t="s">
        <v>9475</v>
      </c>
      <c r="G11219" s="7" t="s">
        <v>5401</v>
      </c>
      <c r="H11219" s="8" t="s">
        <v>9233</v>
      </c>
      <c r="I11219" s="8" t="s">
        <v>7560</v>
      </c>
      <c r="J11219" s="19">
        <v>7</v>
      </c>
      <c r="K11219" s="19" t="s">
        <v>7738</v>
      </c>
      <c r="L11219" s="11"/>
      <c r="M11219" s="11"/>
      <c r="N11219" s="24"/>
      <c r="P11219" s="32"/>
      <c r="T11219" s="19"/>
      <c r="U11219" s="3"/>
      <c r="X11219" t="str">
        <f t="shared" si="673"/>
        <v/>
      </c>
      <c r="Z11219">
        <f t="shared" si="674"/>
        <v>1</v>
      </c>
      <c r="AB11219" s="9"/>
      <c r="AC11219" t="s">
        <v>9233</v>
      </c>
      <c r="AD11219">
        <f t="shared" si="672"/>
        <v>0</v>
      </c>
      <c r="AF11219" s="3"/>
      <c r="AH11219" s="9"/>
    </row>
    <row r="11220" spans="1:34" ht="10.95" customHeight="1" outlineLevel="1" x14ac:dyDescent="0.25">
      <c r="A11220" t="s">
        <v>3891</v>
      </c>
      <c r="C11220" s="3" t="s">
        <v>11994</v>
      </c>
      <c r="D11220" s="3">
        <v>5815</v>
      </c>
      <c r="E11220" s="9">
        <v>2018</v>
      </c>
      <c r="F11220" s="7" t="s">
        <v>9407</v>
      </c>
      <c r="G11220" s="7" t="s">
        <v>5401</v>
      </c>
      <c r="H11220" s="8" t="s">
        <v>9233</v>
      </c>
      <c r="I11220" s="8" t="s">
        <v>7560</v>
      </c>
      <c r="J11220" s="19">
        <v>7</v>
      </c>
      <c r="K11220" s="19" t="s">
        <v>7738</v>
      </c>
      <c r="L11220" s="11"/>
      <c r="M11220" s="11"/>
      <c r="N11220" s="24"/>
      <c r="P11220" s="32"/>
      <c r="T11220" s="19"/>
      <c r="U11220" s="3"/>
      <c r="X11220" t="str">
        <f t="shared" si="673"/>
        <v/>
      </c>
      <c r="Z11220" t="str">
        <f t="shared" si="674"/>
        <v/>
      </c>
      <c r="AB11220" s="9"/>
      <c r="AC11220" t="s">
        <v>9233</v>
      </c>
      <c r="AD11220">
        <f t="shared" si="672"/>
        <v>0</v>
      </c>
      <c r="AF11220" s="3"/>
      <c r="AH11220" s="9"/>
    </row>
    <row r="11221" spans="1:34" ht="10.95" customHeight="1" outlineLevel="1" x14ac:dyDescent="0.25">
      <c r="A11221" t="s">
        <v>3891</v>
      </c>
      <c r="C11221" s="3" t="s">
        <v>11994</v>
      </c>
      <c r="D11221" s="3" t="s">
        <v>20706</v>
      </c>
      <c r="E11221" s="9">
        <v>2018</v>
      </c>
      <c r="F11221" s="7" t="s">
        <v>9408</v>
      </c>
      <c r="G11221" s="7" t="s">
        <v>5401</v>
      </c>
      <c r="H11221" s="8" t="s">
        <v>9233</v>
      </c>
      <c r="I11221" s="8" t="s">
        <v>7560</v>
      </c>
      <c r="J11221" s="19">
        <v>7</v>
      </c>
      <c r="K11221" s="19" t="s">
        <v>7738</v>
      </c>
      <c r="L11221" s="11"/>
      <c r="M11221" s="11"/>
      <c r="N11221" s="24"/>
      <c r="P11221" s="32"/>
      <c r="T11221" s="19"/>
      <c r="U11221" s="3"/>
      <c r="X11221" t="str">
        <f t="shared" si="673"/>
        <v/>
      </c>
      <c r="Z11221">
        <f t="shared" si="674"/>
        <v>1</v>
      </c>
      <c r="AB11221" s="9"/>
      <c r="AC11221" t="s">
        <v>9233</v>
      </c>
      <c r="AD11221">
        <f t="shared" si="672"/>
        <v>0</v>
      </c>
      <c r="AF11221" s="3"/>
      <c r="AH11221" s="9"/>
    </row>
    <row r="11222" spans="1:34" ht="10.95" customHeight="1" outlineLevel="1" x14ac:dyDescent="0.25">
      <c r="A11222" t="s">
        <v>3891</v>
      </c>
      <c r="C11222" s="3" t="s">
        <v>11994</v>
      </c>
      <c r="D11222" s="3">
        <v>6059</v>
      </c>
      <c r="E11222" s="9">
        <v>2018</v>
      </c>
      <c r="F11222" s="7" t="s">
        <v>9474</v>
      </c>
      <c r="G11222" s="7" t="s">
        <v>5401</v>
      </c>
      <c r="H11222" s="8" t="s">
        <v>9233</v>
      </c>
      <c r="I11222" s="8" t="s">
        <v>7560</v>
      </c>
      <c r="J11222" s="19">
        <v>7</v>
      </c>
      <c r="K11222" s="19" t="s">
        <v>7738</v>
      </c>
      <c r="L11222" s="11"/>
      <c r="M11222" s="11"/>
      <c r="N11222" s="24"/>
      <c r="P11222" s="32"/>
      <c r="T11222" s="19"/>
      <c r="U11222" s="3"/>
      <c r="X11222" t="str">
        <f t="shared" si="673"/>
        <v/>
      </c>
      <c r="Z11222" t="str">
        <f t="shared" si="674"/>
        <v/>
      </c>
      <c r="AB11222" s="9"/>
      <c r="AC11222" t="s">
        <v>9233</v>
      </c>
      <c r="AD11222">
        <f t="shared" si="672"/>
        <v>0</v>
      </c>
      <c r="AF11222" s="3"/>
      <c r="AH11222" s="9"/>
    </row>
    <row r="11223" spans="1:34" ht="10.95" customHeight="1" outlineLevel="1" x14ac:dyDescent="0.25">
      <c r="A11223" t="s">
        <v>3891</v>
      </c>
      <c r="C11223" s="3" t="s">
        <v>11994</v>
      </c>
      <c r="D11223" s="3">
        <v>6060</v>
      </c>
      <c r="E11223" s="9">
        <v>2018</v>
      </c>
      <c r="F11223" s="7" t="s">
        <v>9474</v>
      </c>
      <c r="G11223" s="7" t="s">
        <v>5401</v>
      </c>
      <c r="H11223" s="8" t="s">
        <v>9233</v>
      </c>
      <c r="I11223" s="8" t="s">
        <v>7560</v>
      </c>
      <c r="J11223" s="19">
        <v>7</v>
      </c>
      <c r="K11223" s="19" t="s">
        <v>7738</v>
      </c>
      <c r="L11223" s="11"/>
      <c r="M11223" s="11"/>
      <c r="N11223" s="24"/>
      <c r="P11223" s="32"/>
      <c r="T11223" s="19"/>
      <c r="U11223" s="3"/>
      <c r="X11223" t="str">
        <f t="shared" si="673"/>
        <v/>
      </c>
      <c r="Z11223" t="str">
        <f t="shared" si="674"/>
        <v/>
      </c>
      <c r="AB11223" s="9"/>
      <c r="AC11223" t="s">
        <v>9233</v>
      </c>
      <c r="AD11223">
        <f t="shared" si="672"/>
        <v>0</v>
      </c>
      <c r="AF11223" s="3"/>
      <c r="AH11223" s="9"/>
    </row>
    <row r="11224" spans="1:34" ht="10.8" customHeight="1" outlineLevel="1" x14ac:dyDescent="0.25">
      <c r="A11224" t="s">
        <v>3891</v>
      </c>
      <c r="C11224" s="3" t="s">
        <v>11994</v>
      </c>
      <c r="D11224" s="3">
        <v>6061</v>
      </c>
      <c r="E11224" s="9">
        <v>2018</v>
      </c>
      <c r="F11224" s="7" t="s">
        <v>9474</v>
      </c>
      <c r="G11224" s="7" t="s">
        <v>5401</v>
      </c>
      <c r="H11224" s="8" t="s">
        <v>9233</v>
      </c>
      <c r="I11224" s="8" t="s">
        <v>7560</v>
      </c>
      <c r="J11224" s="19">
        <v>7</v>
      </c>
      <c r="K11224" s="19" t="s">
        <v>7738</v>
      </c>
      <c r="L11224" s="11"/>
      <c r="M11224" s="11"/>
      <c r="N11224" s="24"/>
      <c r="P11224" s="32"/>
      <c r="T11224" s="19"/>
      <c r="U11224" s="3"/>
      <c r="X11224" t="str">
        <f t="shared" si="673"/>
        <v/>
      </c>
      <c r="Z11224" t="str">
        <f t="shared" si="674"/>
        <v/>
      </c>
      <c r="AB11224" s="9"/>
      <c r="AC11224" t="s">
        <v>9233</v>
      </c>
      <c r="AD11224">
        <f t="shared" si="672"/>
        <v>0</v>
      </c>
      <c r="AF11224" s="3"/>
      <c r="AH11224" s="9"/>
    </row>
    <row r="11225" spans="1:34" ht="10.95" customHeight="1" outlineLevel="1" x14ac:dyDescent="0.25">
      <c r="A11225" t="s">
        <v>3891</v>
      </c>
      <c r="C11225" s="3" t="s">
        <v>11994</v>
      </c>
      <c r="D11225" s="3">
        <v>6062</v>
      </c>
      <c r="E11225" s="9">
        <v>2018</v>
      </c>
      <c r="F11225" s="7" t="s">
        <v>9474</v>
      </c>
      <c r="G11225" s="7" t="s">
        <v>5401</v>
      </c>
      <c r="H11225" s="8" t="s">
        <v>9233</v>
      </c>
      <c r="I11225" s="8" t="s">
        <v>7560</v>
      </c>
      <c r="J11225" s="19">
        <v>7</v>
      </c>
      <c r="K11225" s="19" t="s">
        <v>7738</v>
      </c>
      <c r="L11225" s="11"/>
      <c r="M11225" s="11"/>
      <c r="N11225" s="24"/>
      <c r="P11225" s="32"/>
      <c r="T11225" s="19"/>
      <c r="U11225" s="3"/>
      <c r="X11225" t="str">
        <f t="shared" si="673"/>
        <v/>
      </c>
      <c r="Z11225" t="str">
        <f t="shared" si="674"/>
        <v/>
      </c>
      <c r="AB11225" s="9"/>
      <c r="AC11225" t="s">
        <v>9233</v>
      </c>
      <c r="AD11225">
        <f t="shared" si="672"/>
        <v>0</v>
      </c>
      <c r="AF11225" s="3"/>
      <c r="AH11225" s="9"/>
    </row>
    <row r="11226" spans="1:34" ht="10.95" customHeight="1" outlineLevel="1" x14ac:dyDescent="0.25">
      <c r="A11226" t="s">
        <v>3891</v>
      </c>
      <c r="C11226" s="3" t="s">
        <v>11994</v>
      </c>
      <c r="D11226" s="3" t="s">
        <v>20707</v>
      </c>
      <c r="E11226" s="9">
        <v>2018</v>
      </c>
      <c r="F11226" s="7" t="s">
        <v>9475</v>
      </c>
      <c r="G11226" s="7" t="s">
        <v>5401</v>
      </c>
      <c r="H11226" s="8" t="s">
        <v>9233</v>
      </c>
      <c r="I11226" s="8" t="s">
        <v>7560</v>
      </c>
      <c r="J11226" s="19">
        <v>7</v>
      </c>
      <c r="K11226" s="19" t="s">
        <v>7738</v>
      </c>
      <c r="L11226" s="11"/>
      <c r="M11226" s="11"/>
      <c r="N11226" s="24"/>
      <c r="P11226" s="32"/>
      <c r="T11226" s="19"/>
      <c r="U11226" s="3"/>
      <c r="X11226" t="str">
        <f t="shared" si="673"/>
        <v/>
      </c>
      <c r="Z11226">
        <f t="shared" si="674"/>
        <v>1</v>
      </c>
      <c r="AB11226" s="9"/>
      <c r="AC11226" t="s">
        <v>9233</v>
      </c>
      <c r="AD11226">
        <f t="shared" si="672"/>
        <v>0</v>
      </c>
      <c r="AF11226" s="3"/>
      <c r="AH11226" s="9"/>
    </row>
    <row r="11227" spans="1:34" ht="10.95" customHeight="1" outlineLevel="1" x14ac:dyDescent="0.25">
      <c r="A11227" t="s">
        <v>3891</v>
      </c>
      <c r="C11227" s="3" t="s">
        <v>11994</v>
      </c>
      <c r="D11227" s="3">
        <v>6063</v>
      </c>
      <c r="E11227" s="9">
        <v>2018</v>
      </c>
      <c r="F11227" s="7" t="s">
        <v>9407</v>
      </c>
      <c r="G11227" s="7" t="s">
        <v>5401</v>
      </c>
      <c r="H11227" s="8" t="s">
        <v>9233</v>
      </c>
      <c r="I11227" s="8" t="s">
        <v>7560</v>
      </c>
      <c r="J11227" s="19">
        <v>7</v>
      </c>
      <c r="K11227" s="19" t="s">
        <v>7738</v>
      </c>
      <c r="L11227" s="11"/>
      <c r="M11227" s="11"/>
      <c r="N11227" s="24"/>
      <c r="P11227" s="32"/>
      <c r="T11227" s="19"/>
      <c r="U11227" s="3"/>
      <c r="X11227" t="str">
        <f t="shared" si="673"/>
        <v/>
      </c>
      <c r="Z11227" t="str">
        <f t="shared" si="674"/>
        <v/>
      </c>
      <c r="AB11227" s="9"/>
      <c r="AC11227" t="s">
        <v>9233</v>
      </c>
      <c r="AD11227">
        <f t="shared" si="672"/>
        <v>0</v>
      </c>
      <c r="AF11227" s="3"/>
      <c r="AH11227" s="9"/>
    </row>
    <row r="11228" spans="1:34" ht="10.95" customHeight="1" outlineLevel="1" x14ac:dyDescent="0.25">
      <c r="A11228" t="s">
        <v>3891</v>
      </c>
      <c r="C11228" s="3" t="s">
        <v>11994</v>
      </c>
      <c r="D11228" s="3" t="s">
        <v>20708</v>
      </c>
      <c r="E11228" s="9">
        <v>2018</v>
      </c>
      <c r="F11228" s="7" t="s">
        <v>9408</v>
      </c>
      <c r="G11228" s="7" t="s">
        <v>5401</v>
      </c>
      <c r="H11228" s="8" t="s">
        <v>9233</v>
      </c>
      <c r="I11228" s="8" t="s">
        <v>7560</v>
      </c>
      <c r="J11228" s="19">
        <v>7</v>
      </c>
      <c r="K11228" s="19" t="s">
        <v>7738</v>
      </c>
      <c r="L11228" s="11"/>
      <c r="M11228" s="11"/>
      <c r="N11228" s="24"/>
      <c r="P11228" s="32"/>
      <c r="T11228" s="19"/>
      <c r="U11228" s="3"/>
      <c r="X11228" t="str">
        <f t="shared" si="673"/>
        <v/>
      </c>
      <c r="Z11228">
        <f t="shared" si="674"/>
        <v>1</v>
      </c>
      <c r="AB11228" s="9"/>
      <c r="AC11228" t="s">
        <v>9233</v>
      </c>
      <c r="AD11228">
        <f t="shared" si="672"/>
        <v>0</v>
      </c>
      <c r="AF11228" s="3"/>
      <c r="AH11228" s="9"/>
    </row>
    <row r="11229" spans="1:34" ht="10.8" customHeight="1" outlineLevel="1" x14ac:dyDescent="0.25">
      <c r="A11229" t="s">
        <v>3891</v>
      </c>
      <c r="C11229" s="3" t="s">
        <v>11994</v>
      </c>
      <c r="D11229" s="3">
        <v>6139</v>
      </c>
      <c r="E11229" s="9">
        <v>2018</v>
      </c>
      <c r="F11229" s="7" t="s">
        <v>9474</v>
      </c>
      <c r="G11229" s="7" t="s">
        <v>5401</v>
      </c>
      <c r="H11229" s="8" t="s">
        <v>4364</v>
      </c>
      <c r="I11229" s="8" t="s">
        <v>9442</v>
      </c>
      <c r="J11229" s="19">
        <v>7</v>
      </c>
      <c r="K11229" s="19" t="s">
        <v>7738</v>
      </c>
      <c r="L11229" s="11"/>
      <c r="M11229" s="11"/>
      <c r="N11229" s="24"/>
      <c r="P11229" s="32"/>
      <c r="T11229" s="19"/>
      <c r="U11229" s="3"/>
      <c r="X11229" t="str">
        <f t="shared" si="673"/>
        <v/>
      </c>
      <c r="Z11229" t="str">
        <f t="shared" si="674"/>
        <v/>
      </c>
      <c r="AB11229" s="9"/>
      <c r="AC11229" t="s">
        <v>4364</v>
      </c>
      <c r="AD11229">
        <f t="shared" si="672"/>
        <v>1</v>
      </c>
      <c r="AF11229" s="3"/>
      <c r="AH11229" s="9"/>
    </row>
    <row r="11230" spans="1:34" ht="10.95" customHeight="1" outlineLevel="1" x14ac:dyDescent="0.25">
      <c r="A11230" t="s">
        <v>3891</v>
      </c>
      <c r="C11230" s="3" t="s">
        <v>11994</v>
      </c>
      <c r="D11230" s="3">
        <v>6142</v>
      </c>
      <c r="E11230" s="9">
        <v>2018</v>
      </c>
      <c r="F11230" s="7" t="s">
        <v>9474</v>
      </c>
      <c r="G11230" s="7" t="s">
        <v>5401</v>
      </c>
      <c r="H11230" s="8" t="s">
        <v>4364</v>
      </c>
      <c r="I11230" s="8" t="s">
        <v>9442</v>
      </c>
      <c r="J11230" s="19">
        <v>7</v>
      </c>
      <c r="K11230" s="19" t="s">
        <v>7738</v>
      </c>
      <c r="L11230" s="11"/>
      <c r="M11230" s="11"/>
      <c r="N11230" s="24"/>
      <c r="P11230" s="32"/>
      <c r="T11230" s="19"/>
      <c r="U11230" s="3"/>
      <c r="X11230" t="str">
        <f t="shared" si="673"/>
        <v/>
      </c>
      <c r="Z11230" t="str">
        <f t="shared" si="674"/>
        <v/>
      </c>
      <c r="AB11230" s="9"/>
      <c r="AC11230" t="s">
        <v>4364</v>
      </c>
      <c r="AD11230">
        <f t="shared" si="672"/>
        <v>1</v>
      </c>
      <c r="AF11230" s="3"/>
      <c r="AH11230" s="9"/>
    </row>
    <row r="11231" spans="1:34" ht="10.95" customHeight="1" outlineLevel="1" x14ac:dyDescent="0.25">
      <c r="A11231" t="s">
        <v>3891</v>
      </c>
      <c r="C11231" s="3" t="s">
        <v>11994</v>
      </c>
      <c r="D11231" s="3" t="s">
        <v>20709</v>
      </c>
      <c r="E11231" s="9">
        <v>2018</v>
      </c>
      <c r="F11231" s="7" t="s">
        <v>9475</v>
      </c>
      <c r="G11231" s="7" t="s">
        <v>5401</v>
      </c>
      <c r="H11231" s="8" t="s">
        <v>4364</v>
      </c>
      <c r="I11231" s="8" t="s">
        <v>9442</v>
      </c>
      <c r="J11231" s="19">
        <v>7</v>
      </c>
      <c r="K11231" s="19" t="s">
        <v>7738</v>
      </c>
      <c r="L11231" s="11"/>
      <c r="M11231" s="11"/>
      <c r="N11231" s="24"/>
      <c r="P11231" s="32"/>
      <c r="T11231" s="19"/>
      <c r="U11231" s="3"/>
      <c r="X11231" t="str">
        <f t="shared" si="673"/>
        <v/>
      </c>
      <c r="Z11231">
        <f t="shared" si="674"/>
        <v>1</v>
      </c>
      <c r="AB11231" s="9"/>
      <c r="AC11231" t="s">
        <v>4364</v>
      </c>
      <c r="AD11231">
        <f t="shared" si="672"/>
        <v>1</v>
      </c>
      <c r="AF11231" s="3"/>
      <c r="AH11231" s="9"/>
    </row>
    <row r="11232" spans="1:34" ht="10.95" customHeight="1" outlineLevel="1" x14ac:dyDescent="0.25">
      <c r="A11232" t="s">
        <v>3891</v>
      </c>
      <c r="C11232" s="3" t="s">
        <v>11994</v>
      </c>
      <c r="D11232" s="3">
        <v>6143</v>
      </c>
      <c r="E11232" s="9">
        <v>2018</v>
      </c>
      <c r="F11232" s="7" t="s">
        <v>9407</v>
      </c>
      <c r="G11232" s="7" t="s">
        <v>5401</v>
      </c>
      <c r="H11232" s="8" t="s">
        <v>4364</v>
      </c>
      <c r="I11232" s="8" t="s">
        <v>9442</v>
      </c>
      <c r="J11232" s="19">
        <v>7</v>
      </c>
      <c r="K11232" s="19" t="s">
        <v>7738</v>
      </c>
      <c r="L11232" s="11"/>
      <c r="M11232" s="11"/>
      <c r="N11232" s="24"/>
      <c r="P11232" s="32"/>
      <c r="T11232" s="19"/>
      <c r="U11232" s="3"/>
      <c r="X11232" t="str">
        <f t="shared" si="673"/>
        <v/>
      </c>
      <c r="Z11232" t="str">
        <f t="shared" si="674"/>
        <v/>
      </c>
      <c r="AB11232" s="9"/>
      <c r="AC11232" t="s">
        <v>4364</v>
      </c>
      <c r="AD11232">
        <f t="shared" si="672"/>
        <v>1</v>
      </c>
      <c r="AF11232" s="3"/>
      <c r="AH11232" s="9"/>
    </row>
    <row r="11233" spans="1:34" ht="10.95" customHeight="1" outlineLevel="1" x14ac:dyDescent="0.25">
      <c r="A11233" t="s">
        <v>3891</v>
      </c>
      <c r="C11233" s="3" t="s">
        <v>11994</v>
      </c>
      <c r="D11233" s="3" t="s">
        <v>20710</v>
      </c>
      <c r="E11233" s="9">
        <v>2018</v>
      </c>
      <c r="F11233" s="7" t="s">
        <v>9408</v>
      </c>
      <c r="G11233" s="7" t="s">
        <v>5401</v>
      </c>
      <c r="H11233" s="8" t="s">
        <v>4364</v>
      </c>
      <c r="I11233" s="8" t="s">
        <v>9442</v>
      </c>
      <c r="J11233" s="19">
        <v>7</v>
      </c>
      <c r="K11233" s="19" t="s">
        <v>7738</v>
      </c>
      <c r="L11233" s="11"/>
      <c r="M11233" s="11"/>
      <c r="N11233" s="24"/>
      <c r="P11233" s="32"/>
      <c r="T11233" s="19"/>
      <c r="U11233" s="3"/>
      <c r="X11233" t="str">
        <f t="shared" si="673"/>
        <v/>
      </c>
      <c r="Z11233">
        <f t="shared" si="674"/>
        <v>1</v>
      </c>
      <c r="AB11233" s="9"/>
      <c r="AC11233" t="s">
        <v>4364</v>
      </c>
      <c r="AD11233">
        <f t="shared" si="672"/>
        <v>1</v>
      </c>
      <c r="AF11233" s="3"/>
      <c r="AH11233" s="9"/>
    </row>
    <row r="11234" spans="1:34" ht="10.95" customHeight="1" outlineLevel="1" x14ac:dyDescent="0.25">
      <c r="A11234" t="s">
        <v>3891</v>
      </c>
      <c r="C11234" s="3" t="s">
        <v>11994</v>
      </c>
      <c r="D11234" s="3">
        <v>6229</v>
      </c>
      <c r="E11234" s="9">
        <v>2019</v>
      </c>
      <c r="F11234" s="7" t="s">
        <v>9474</v>
      </c>
      <c r="G11234" s="7" t="s">
        <v>5401</v>
      </c>
      <c r="H11234" s="8" t="s">
        <v>9233</v>
      </c>
      <c r="I11234" s="8" t="s">
        <v>7560</v>
      </c>
      <c r="J11234" s="19">
        <v>7</v>
      </c>
      <c r="K11234" s="19" t="s">
        <v>7738</v>
      </c>
      <c r="L11234" s="11"/>
      <c r="M11234" s="11"/>
      <c r="N11234" s="24"/>
      <c r="P11234" s="32"/>
      <c r="T11234" s="19"/>
      <c r="U11234" s="3"/>
      <c r="X11234" t="str">
        <f t="shared" si="673"/>
        <v/>
      </c>
      <c r="Z11234" t="str">
        <f t="shared" si="674"/>
        <v/>
      </c>
      <c r="AB11234" s="9"/>
      <c r="AC11234" t="s">
        <v>9233</v>
      </c>
      <c r="AD11234">
        <f t="shared" si="672"/>
        <v>0</v>
      </c>
      <c r="AF11234" s="3"/>
      <c r="AH11234" s="9"/>
    </row>
    <row r="11235" spans="1:34" ht="10.95" customHeight="1" outlineLevel="1" x14ac:dyDescent="0.25">
      <c r="A11235" t="s">
        <v>3891</v>
      </c>
      <c r="C11235" s="3" t="s">
        <v>11994</v>
      </c>
      <c r="D11235" s="3">
        <v>6230</v>
      </c>
      <c r="E11235" s="9">
        <v>2019</v>
      </c>
      <c r="F11235" s="7" t="s">
        <v>9474</v>
      </c>
      <c r="G11235" s="7" t="s">
        <v>5401</v>
      </c>
      <c r="H11235" s="8" t="s">
        <v>9233</v>
      </c>
      <c r="I11235" s="8" t="s">
        <v>7560</v>
      </c>
      <c r="J11235" s="19">
        <v>7</v>
      </c>
      <c r="K11235" s="19" t="s">
        <v>7738</v>
      </c>
      <c r="L11235" s="11"/>
      <c r="M11235" s="11"/>
      <c r="N11235" s="24"/>
      <c r="P11235" s="32"/>
      <c r="T11235" s="19"/>
      <c r="U11235" s="3"/>
      <c r="X11235" t="str">
        <f t="shared" si="673"/>
        <v/>
      </c>
      <c r="Z11235" t="str">
        <f t="shared" si="674"/>
        <v/>
      </c>
      <c r="AB11235" s="9"/>
      <c r="AC11235" t="s">
        <v>9233</v>
      </c>
      <c r="AD11235">
        <f t="shared" si="672"/>
        <v>0</v>
      </c>
      <c r="AF11235" s="3"/>
      <c r="AH11235" s="9"/>
    </row>
    <row r="11236" spans="1:34" ht="10.8" customHeight="1" outlineLevel="1" x14ac:dyDescent="0.25">
      <c r="A11236" t="s">
        <v>3891</v>
      </c>
      <c r="C11236" s="3" t="s">
        <v>11994</v>
      </c>
      <c r="D11236" s="3">
        <v>6231</v>
      </c>
      <c r="E11236" s="9">
        <v>2019</v>
      </c>
      <c r="F11236" s="7" t="s">
        <v>9474</v>
      </c>
      <c r="G11236" s="7" t="s">
        <v>5401</v>
      </c>
      <c r="H11236" s="8" t="s">
        <v>9233</v>
      </c>
      <c r="I11236" s="8" t="s">
        <v>7560</v>
      </c>
      <c r="J11236" s="19">
        <v>7</v>
      </c>
      <c r="K11236" s="19" t="s">
        <v>7738</v>
      </c>
      <c r="L11236" s="11"/>
      <c r="M11236" s="11"/>
      <c r="N11236" s="24"/>
      <c r="P11236" s="32"/>
      <c r="T11236" s="19"/>
      <c r="U11236" s="3"/>
      <c r="X11236" t="str">
        <f t="shared" si="673"/>
        <v/>
      </c>
      <c r="Z11236" t="str">
        <f t="shared" si="674"/>
        <v/>
      </c>
      <c r="AB11236" s="9"/>
      <c r="AC11236" t="s">
        <v>9233</v>
      </c>
      <c r="AD11236">
        <f t="shared" si="672"/>
        <v>0</v>
      </c>
      <c r="AF11236" s="3"/>
      <c r="AH11236" s="9"/>
    </row>
    <row r="11237" spans="1:34" ht="10.95" customHeight="1" outlineLevel="1" x14ac:dyDescent="0.25">
      <c r="A11237" t="s">
        <v>3891</v>
      </c>
      <c r="C11237" s="3" t="s">
        <v>11994</v>
      </c>
      <c r="D11237" s="3">
        <v>6232</v>
      </c>
      <c r="E11237" s="9">
        <v>2019</v>
      </c>
      <c r="F11237" s="7" t="s">
        <v>9474</v>
      </c>
      <c r="G11237" s="7" t="s">
        <v>5401</v>
      </c>
      <c r="H11237" s="8" t="s">
        <v>9233</v>
      </c>
      <c r="I11237" s="8" t="s">
        <v>7560</v>
      </c>
      <c r="J11237" s="19">
        <v>7</v>
      </c>
      <c r="K11237" s="19" t="s">
        <v>7738</v>
      </c>
      <c r="L11237" s="11"/>
      <c r="M11237" s="11"/>
      <c r="N11237" s="24"/>
      <c r="P11237" s="32"/>
      <c r="T11237" s="19"/>
      <c r="U11237" s="3"/>
      <c r="X11237" t="str">
        <f t="shared" si="673"/>
        <v/>
      </c>
      <c r="Z11237" t="str">
        <f t="shared" si="674"/>
        <v/>
      </c>
      <c r="AB11237" s="9"/>
      <c r="AC11237" t="s">
        <v>9233</v>
      </c>
      <c r="AD11237">
        <f t="shared" si="672"/>
        <v>0</v>
      </c>
      <c r="AF11237" s="3"/>
      <c r="AH11237" s="9"/>
    </row>
    <row r="11238" spans="1:34" ht="10.95" customHeight="1" outlineLevel="1" x14ac:dyDescent="0.25">
      <c r="A11238" t="s">
        <v>3891</v>
      </c>
      <c r="C11238" s="3" t="s">
        <v>11994</v>
      </c>
      <c r="D11238" s="3" t="s">
        <v>20711</v>
      </c>
      <c r="E11238" s="9">
        <v>2019</v>
      </c>
      <c r="F11238" s="7" t="s">
        <v>9475</v>
      </c>
      <c r="G11238" s="7" t="s">
        <v>5401</v>
      </c>
      <c r="H11238" s="8" t="s">
        <v>9233</v>
      </c>
      <c r="I11238" s="8" t="s">
        <v>7560</v>
      </c>
      <c r="J11238" s="19">
        <v>7</v>
      </c>
      <c r="K11238" s="19" t="s">
        <v>7738</v>
      </c>
      <c r="L11238" s="11"/>
      <c r="M11238" s="11"/>
      <c r="N11238" s="24"/>
      <c r="P11238" s="32"/>
      <c r="T11238" s="19"/>
      <c r="U11238" s="3"/>
      <c r="X11238" t="str">
        <f t="shared" si="673"/>
        <v/>
      </c>
      <c r="Z11238">
        <f t="shared" si="674"/>
        <v>1</v>
      </c>
      <c r="AB11238" s="9"/>
      <c r="AC11238" t="s">
        <v>9233</v>
      </c>
      <c r="AD11238">
        <f t="shared" si="672"/>
        <v>0</v>
      </c>
      <c r="AF11238" s="3"/>
      <c r="AH11238" s="9"/>
    </row>
    <row r="11239" spans="1:34" ht="10.95" customHeight="1" outlineLevel="1" x14ac:dyDescent="0.25">
      <c r="A11239" t="s">
        <v>3891</v>
      </c>
      <c r="C11239" s="3" t="s">
        <v>11994</v>
      </c>
      <c r="D11239" s="3">
        <v>6233</v>
      </c>
      <c r="E11239" s="9">
        <v>2019</v>
      </c>
      <c r="F11239" s="7" t="s">
        <v>9407</v>
      </c>
      <c r="G11239" s="7" t="s">
        <v>5401</v>
      </c>
      <c r="H11239" s="8" t="s">
        <v>9233</v>
      </c>
      <c r="I11239" s="8" t="s">
        <v>7560</v>
      </c>
      <c r="J11239" s="19">
        <v>7</v>
      </c>
      <c r="K11239" s="19" t="s">
        <v>7738</v>
      </c>
      <c r="L11239" s="11"/>
      <c r="M11239" s="11"/>
      <c r="N11239" s="24"/>
      <c r="P11239" s="32"/>
      <c r="T11239" s="19"/>
      <c r="U11239" s="3"/>
      <c r="X11239" t="str">
        <f t="shared" si="673"/>
        <v/>
      </c>
      <c r="Z11239" t="str">
        <f t="shared" si="674"/>
        <v/>
      </c>
      <c r="AB11239" s="9"/>
      <c r="AC11239" t="s">
        <v>9233</v>
      </c>
      <c r="AD11239">
        <f t="shared" si="672"/>
        <v>0</v>
      </c>
      <c r="AF11239" s="3"/>
      <c r="AH11239" s="9"/>
    </row>
    <row r="11240" spans="1:34" ht="10.95" customHeight="1" outlineLevel="1" x14ac:dyDescent="0.25">
      <c r="A11240" t="s">
        <v>3891</v>
      </c>
      <c r="C11240" s="3" t="s">
        <v>11994</v>
      </c>
      <c r="D11240" s="3" t="s">
        <v>20712</v>
      </c>
      <c r="E11240" s="9">
        <v>2019</v>
      </c>
      <c r="F11240" s="7" t="s">
        <v>9408</v>
      </c>
      <c r="G11240" s="7" t="s">
        <v>5401</v>
      </c>
      <c r="H11240" s="8" t="s">
        <v>9233</v>
      </c>
      <c r="I11240" s="8" t="s">
        <v>7560</v>
      </c>
      <c r="J11240" s="19">
        <v>7</v>
      </c>
      <c r="K11240" s="19" t="s">
        <v>7738</v>
      </c>
      <c r="L11240" s="11"/>
      <c r="M11240" s="11"/>
      <c r="N11240" s="24"/>
      <c r="P11240" s="32"/>
      <c r="T11240" s="19"/>
      <c r="U11240" s="3"/>
      <c r="X11240" t="str">
        <f t="shared" si="673"/>
        <v/>
      </c>
      <c r="Z11240">
        <f t="shared" si="674"/>
        <v>1</v>
      </c>
      <c r="AB11240" s="9"/>
      <c r="AC11240" t="s">
        <v>9233</v>
      </c>
      <c r="AD11240">
        <f t="shared" si="672"/>
        <v>0</v>
      </c>
      <c r="AF11240" s="3"/>
      <c r="AH11240" s="9"/>
    </row>
    <row r="11241" spans="1:34" ht="10.95" customHeight="1" outlineLevel="1" x14ac:dyDescent="0.25">
      <c r="A11241" t="s">
        <v>3891</v>
      </c>
      <c r="C11241" s="3" t="s">
        <v>11994</v>
      </c>
      <c r="D11241" s="3">
        <v>6430</v>
      </c>
      <c r="E11241" s="9">
        <v>2019</v>
      </c>
      <c r="F11241" s="7" t="s">
        <v>9407</v>
      </c>
      <c r="G11241" s="7" t="s">
        <v>5401</v>
      </c>
      <c r="H11241" s="8" t="s">
        <v>20715</v>
      </c>
      <c r="I11241" s="8" t="s">
        <v>20714</v>
      </c>
      <c r="J11241" s="19">
        <v>3</v>
      </c>
      <c r="K11241" s="19" t="s">
        <v>20093</v>
      </c>
      <c r="L11241" s="11"/>
      <c r="M11241" s="11"/>
      <c r="N11241" s="24"/>
      <c r="P11241" s="32"/>
      <c r="T11241" s="19"/>
      <c r="U11241" s="3"/>
      <c r="X11241" t="str">
        <f t="shared" si="673"/>
        <v/>
      </c>
      <c r="Z11241" t="str">
        <f t="shared" si="674"/>
        <v/>
      </c>
      <c r="AB11241" s="9"/>
      <c r="AC11241" t="s">
        <v>20715</v>
      </c>
      <c r="AD11241">
        <f t="shared" si="672"/>
        <v>0</v>
      </c>
      <c r="AF11241" s="3"/>
      <c r="AH11241" s="9"/>
    </row>
    <row r="11242" spans="1:34" ht="10.95" customHeight="1" outlineLevel="1" x14ac:dyDescent="0.25">
      <c r="A11242" t="s">
        <v>3891</v>
      </c>
      <c r="C11242" s="3" t="s">
        <v>11994</v>
      </c>
      <c r="D11242" s="3" t="s">
        <v>20713</v>
      </c>
      <c r="E11242" s="9">
        <v>2019</v>
      </c>
      <c r="F11242" s="7" t="s">
        <v>9408</v>
      </c>
      <c r="G11242" s="7" t="s">
        <v>5401</v>
      </c>
      <c r="H11242" s="8" t="s">
        <v>20715</v>
      </c>
      <c r="I11242" s="8" t="s">
        <v>20714</v>
      </c>
      <c r="J11242" s="19">
        <v>3</v>
      </c>
      <c r="K11242" s="19" t="s">
        <v>7736</v>
      </c>
      <c r="L11242" s="11">
        <v>10</v>
      </c>
      <c r="M11242" s="11"/>
      <c r="N11242" s="24"/>
      <c r="P11242" s="32"/>
      <c r="T11242" s="19"/>
      <c r="U11242" s="3"/>
      <c r="X11242" t="str">
        <f t="shared" si="673"/>
        <v/>
      </c>
      <c r="Z11242">
        <f t="shared" si="674"/>
        <v>1</v>
      </c>
      <c r="AB11242" s="9"/>
      <c r="AC11242" t="s">
        <v>20715</v>
      </c>
      <c r="AD11242">
        <f t="shared" si="672"/>
        <v>0</v>
      </c>
      <c r="AF11242" s="3"/>
      <c r="AH11242" s="9"/>
    </row>
    <row r="11243" spans="1:34" ht="10.95" customHeight="1" outlineLevel="1" x14ac:dyDescent="0.25">
      <c r="A11243" t="s">
        <v>3891</v>
      </c>
      <c r="C11243" s="3" t="s">
        <v>11994</v>
      </c>
      <c r="D11243" s="3">
        <v>6502</v>
      </c>
      <c r="E11243" s="9">
        <v>2019</v>
      </c>
      <c r="F11243" s="7" t="s">
        <v>9474</v>
      </c>
      <c r="G11243" s="7" t="s">
        <v>5401</v>
      </c>
      <c r="H11243" s="8" t="s">
        <v>9233</v>
      </c>
      <c r="I11243" s="8" t="s">
        <v>7560</v>
      </c>
      <c r="J11243" s="19">
        <v>7</v>
      </c>
      <c r="K11243" s="19" t="s">
        <v>7738</v>
      </c>
      <c r="L11243" s="11"/>
      <c r="M11243" s="11"/>
      <c r="N11243" s="24"/>
      <c r="P11243" s="32"/>
      <c r="T11243" s="19"/>
      <c r="U11243" s="3"/>
      <c r="X11243" t="str">
        <f t="shared" si="673"/>
        <v/>
      </c>
      <c r="Z11243" t="str">
        <f t="shared" si="674"/>
        <v/>
      </c>
      <c r="AB11243" s="9"/>
      <c r="AC11243" t="s">
        <v>9233</v>
      </c>
      <c r="AD11243">
        <f t="shared" si="672"/>
        <v>0</v>
      </c>
      <c r="AF11243" s="3"/>
      <c r="AH11243" s="9"/>
    </row>
    <row r="11244" spans="1:34" ht="10.95" customHeight="1" outlineLevel="1" x14ac:dyDescent="0.25">
      <c r="A11244" t="s">
        <v>3891</v>
      </c>
      <c r="C11244" s="3" t="s">
        <v>11994</v>
      </c>
      <c r="D11244" s="3">
        <v>6503</v>
      </c>
      <c r="E11244" s="9">
        <v>2019</v>
      </c>
      <c r="F11244" s="7" t="s">
        <v>9474</v>
      </c>
      <c r="G11244" s="7" t="s">
        <v>5401</v>
      </c>
      <c r="H11244" s="8" t="s">
        <v>9233</v>
      </c>
      <c r="I11244" s="8" t="s">
        <v>7560</v>
      </c>
      <c r="J11244" s="19">
        <v>7</v>
      </c>
      <c r="K11244" s="19" t="s">
        <v>7738</v>
      </c>
      <c r="L11244" s="11"/>
      <c r="M11244" s="11"/>
      <c r="N11244" s="24"/>
      <c r="P11244" s="32"/>
      <c r="T11244" s="19"/>
      <c r="U11244" s="3"/>
      <c r="X11244" t="str">
        <f t="shared" si="673"/>
        <v/>
      </c>
      <c r="Z11244" t="str">
        <f t="shared" si="674"/>
        <v/>
      </c>
      <c r="AB11244" s="9"/>
      <c r="AC11244" t="s">
        <v>9233</v>
      </c>
      <c r="AD11244">
        <f t="shared" si="672"/>
        <v>0</v>
      </c>
      <c r="AF11244" s="3"/>
      <c r="AH11244" s="9"/>
    </row>
    <row r="11245" spans="1:34" ht="10.8" customHeight="1" outlineLevel="1" x14ac:dyDescent="0.25">
      <c r="A11245" t="s">
        <v>3891</v>
      </c>
      <c r="C11245" s="3" t="s">
        <v>11994</v>
      </c>
      <c r="D11245" s="3">
        <v>6504</v>
      </c>
      <c r="E11245" s="9">
        <v>2019</v>
      </c>
      <c r="F11245" s="7" t="s">
        <v>9474</v>
      </c>
      <c r="G11245" s="7" t="s">
        <v>5401</v>
      </c>
      <c r="H11245" s="8" t="s">
        <v>9233</v>
      </c>
      <c r="I11245" s="8" t="s">
        <v>7560</v>
      </c>
      <c r="J11245" s="19">
        <v>7</v>
      </c>
      <c r="K11245" s="19" t="s">
        <v>7738</v>
      </c>
      <c r="L11245" s="11"/>
      <c r="M11245" s="11"/>
      <c r="N11245" s="24"/>
      <c r="P11245" s="32"/>
      <c r="T11245" s="19"/>
      <c r="U11245" s="3"/>
      <c r="X11245" t="str">
        <f t="shared" si="673"/>
        <v/>
      </c>
      <c r="Z11245" t="str">
        <f t="shared" si="674"/>
        <v/>
      </c>
      <c r="AB11245" s="9"/>
      <c r="AC11245" t="s">
        <v>9233</v>
      </c>
      <c r="AD11245">
        <f t="shared" si="672"/>
        <v>0</v>
      </c>
      <c r="AF11245" s="3"/>
      <c r="AH11245" s="9"/>
    </row>
    <row r="11246" spans="1:34" ht="10.95" customHeight="1" outlineLevel="1" x14ac:dyDescent="0.25">
      <c r="A11246" t="s">
        <v>3891</v>
      </c>
      <c r="C11246" s="3" t="s">
        <v>11994</v>
      </c>
      <c r="D11246" s="3">
        <v>6505</v>
      </c>
      <c r="E11246" s="9">
        <v>2019</v>
      </c>
      <c r="F11246" s="7" t="s">
        <v>9474</v>
      </c>
      <c r="G11246" s="7" t="s">
        <v>5401</v>
      </c>
      <c r="H11246" s="8" t="s">
        <v>9233</v>
      </c>
      <c r="I11246" s="8" t="s">
        <v>7560</v>
      </c>
      <c r="J11246" s="19">
        <v>7</v>
      </c>
      <c r="K11246" s="19" t="s">
        <v>7738</v>
      </c>
      <c r="L11246" s="11"/>
      <c r="M11246" s="11"/>
      <c r="N11246" s="24"/>
      <c r="P11246" s="32"/>
      <c r="T11246" s="19"/>
      <c r="U11246" s="3"/>
      <c r="X11246" t="str">
        <f t="shared" si="673"/>
        <v/>
      </c>
      <c r="Z11246" t="str">
        <f t="shared" si="674"/>
        <v/>
      </c>
      <c r="AB11246" s="9"/>
      <c r="AC11246" t="s">
        <v>9233</v>
      </c>
      <c r="AD11246">
        <f t="shared" si="672"/>
        <v>0</v>
      </c>
      <c r="AF11246" s="3"/>
      <c r="AH11246" s="9"/>
    </row>
    <row r="11247" spans="1:34" ht="10.95" customHeight="1" outlineLevel="1" x14ac:dyDescent="0.25">
      <c r="A11247" t="s">
        <v>3891</v>
      </c>
      <c r="C11247" s="3" t="s">
        <v>11994</v>
      </c>
      <c r="D11247" s="3" t="s">
        <v>20716</v>
      </c>
      <c r="E11247" s="9">
        <v>2019</v>
      </c>
      <c r="F11247" s="7" t="s">
        <v>9475</v>
      </c>
      <c r="G11247" s="7" t="s">
        <v>5401</v>
      </c>
      <c r="H11247" s="8" t="s">
        <v>9233</v>
      </c>
      <c r="I11247" s="8" t="s">
        <v>7560</v>
      </c>
      <c r="J11247" s="19">
        <v>7</v>
      </c>
      <c r="K11247" s="19" t="s">
        <v>7738</v>
      </c>
      <c r="L11247" s="11"/>
      <c r="M11247" s="11"/>
      <c r="N11247" s="24"/>
      <c r="P11247" s="32"/>
      <c r="T11247" s="19"/>
      <c r="U11247" s="3"/>
      <c r="X11247" t="str">
        <f t="shared" si="673"/>
        <v/>
      </c>
      <c r="Z11247">
        <f t="shared" si="674"/>
        <v>1</v>
      </c>
      <c r="AB11247" s="9"/>
      <c r="AC11247" t="s">
        <v>9233</v>
      </c>
      <c r="AD11247">
        <f t="shared" si="672"/>
        <v>0</v>
      </c>
      <c r="AF11247" s="3"/>
      <c r="AH11247" s="9"/>
    </row>
    <row r="11248" spans="1:34" ht="10.95" customHeight="1" outlineLevel="1" x14ac:dyDescent="0.25">
      <c r="A11248" t="s">
        <v>3891</v>
      </c>
      <c r="C11248" s="3" t="s">
        <v>11994</v>
      </c>
      <c r="D11248" s="3">
        <v>6506</v>
      </c>
      <c r="E11248" s="9">
        <v>2019</v>
      </c>
      <c r="F11248" s="7" t="s">
        <v>9407</v>
      </c>
      <c r="G11248" s="7" t="s">
        <v>5401</v>
      </c>
      <c r="H11248" s="8" t="s">
        <v>9233</v>
      </c>
      <c r="I11248" s="8" t="s">
        <v>7560</v>
      </c>
      <c r="J11248" s="19">
        <v>7</v>
      </c>
      <c r="K11248" s="19" t="s">
        <v>7738</v>
      </c>
      <c r="L11248" s="11"/>
      <c r="M11248" s="11"/>
      <c r="N11248" s="24"/>
      <c r="P11248" s="32"/>
      <c r="T11248" s="19"/>
      <c r="U11248" s="3"/>
      <c r="X11248" t="str">
        <f t="shared" si="673"/>
        <v/>
      </c>
      <c r="Z11248" t="str">
        <f t="shared" si="674"/>
        <v/>
      </c>
      <c r="AB11248" s="9"/>
      <c r="AC11248" t="s">
        <v>9233</v>
      </c>
      <c r="AD11248">
        <f t="shared" si="672"/>
        <v>0</v>
      </c>
      <c r="AF11248" s="3"/>
      <c r="AH11248" s="9"/>
    </row>
    <row r="11249" spans="1:34" ht="10.95" customHeight="1" outlineLevel="1" x14ac:dyDescent="0.25">
      <c r="A11249" t="s">
        <v>3891</v>
      </c>
      <c r="C11249" s="3" t="s">
        <v>11994</v>
      </c>
      <c r="D11249" s="3" t="s">
        <v>20717</v>
      </c>
      <c r="E11249" s="9">
        <v>2019</v>
      </c>
      <c r="F11249" s="7" t="s">
        <v>9408</v>
      </c>
      <c r="G11249" s="7" t="s">
        <v>5401</v>
      </c>
      <c r="H11249" s="8" t="s">
        <v>9233</v>
      </c>
      <c r="I11249" s="8" t="s">
        <v>7560</v>
      </c>
      <c r="J11249" s="19">
        <v>7</v>
      </c>
      <c r="K11249" s="19" t="s">
        <v>7738</v>
      </c>
      <c r="L11249" s="11"/>
      <c r="M11249" s="11"/>
      <c r="N11249" s="24"/>
      <c r="P11249" s="32"/>
      <c r="T11249" s="19"/>
      <c r="U11249" s="3"/>
      <c r="X11249" t="str">
        <f t="shared" si="673"/>
        <v/>
      </c>
      <c r="Z11249">
        <f t="shared" si="674"/>
        <v>1</v>
      </c>
      <c r="AB11249" s="9"/>
      <c r="AC11249" t="s">
        <v>9233</v>
      </c>
      <c r="AD11249">
        <f t="shared" si="672"/>
        <v>0</v>
      </c>
      <c r="AF11249" s="3"/>
      <c r="AH11249" s="9"/>
    </row>
    <row r="11250" spans="1:34" ht="10.95" customHeight="1" outlineLevel="1" x14ac:dyDescent="0.25">
      <c r="A11250" t="s">
        <v>3891</v>
      </c>
      <c r="C11250" s="3" t="s">
        <v>11994</v>
      </c>
      <c r="D11250" s="3">
        <v>6584</v>
      </c>
      <c r="E11250" s="9">
        <v>2019</v>
      </c>
      <c r="F11250" s="7" t="s">
        <v>9474</v>
      </c>
      <c r="G11250" s="7" t="s">
        <v>5401</v>
      </c>
      <c r="H11250" s="8" t="s">
        <v>4364</v>
      </c>
      <c r="I11250" s="8" t="s">
        <v>9442</v>
      </c>
      <c r="J11250" s="19">
        <v>7</v>
      </c>
      <c r="K11250" s="19" t="s">
        <v>7738</v>
      </c>
      <c r="L11250" s="11"/>
      <c r="M11250" s="11"/>
      <c r="N11250" s="24"/>
      <c r="P11250" s="32"/>
      <c r="T11250" s="19"/>
      <c r="U11250" s="3"/>
      <c r="X11250" t="str">
        <f t="shared" si="673"/>
        <v/>
      </c>
      <c r="Z11250" t="str">
        <f t="shared" si="674"/>
        <v/>
      </c>
      <c r="AB11250" s="9"/>
      <c r="AC11250" t="s">
        <v>4364</v>
      </c>
      <c r="AD11250">
        <f t="shared" si="672"/>
        <v>1</v>
      </c>
      <c r="AF11250" s="3"/>
      <c r="AH11250" s="9"/>
    </row>
    <row r="11251" spans="1:34" ht="10.95" customHeight="1" outlineLevel="1" x14ac:dyDescent="0.25">
      <c r="A11251" t="s">
        <v>3891</v>
      </c>
      <c r="C11251" s="3" t="s">
        <v>11994</v>
      </c>
      <c r="D11251" s="3" t="s">
        <v>20718</v>
      </c>
      <c r="E11251" s="9">
        <v>2019</v>
      </c>
      <c r="F11251" s="7" t="s">
        <v>9475</v>
      </c>
      <c r="G11251" s="7" t="s">
        <v>5401</v>
      </c>
      <c r="H11251" s="8" t="s">
        <v>4364</v>
      </c>
      <c r="I11251" s="8" t="s">
        <v>9442</v>
      </c>
      <c r="J11251" s="19">
        <v>7</v>
      </c>
      <c r="K11251" s="19" t="s">
        <v>7738</v>
      </c>
      <c r="L11251" s="11"/>
      <c r="M11251" s="11"/>
      <c r="N11251" s="24"/>
      <c r="P11251" s="32"/>
      <c r="T11251" s="19"/>
      <c r="U11251" s="3"/>
      <c r="X11251" t="str">
        <f t="shared" si="673"/>
        <v/>
      </c>
      <c r="Z11251">
        <f t="shared" si="674"/>
        <v>1</v>
      </c>
      <c r="AB11251" s="9"/>
      <c r="AC11251" t="s">
        <v>4364</v>
      </c>
      <c r="AD11251">
        <f t="shared" si="672"/>
        <v>1</v>
      </c>
      <c r="AF11251" s="3"/>
      <c r="AH11251" s="9"/>
    </row>
    <row r="11252" spans="1:34" ht="10.95" customHeight="1" outlineLevel="1" x14ac:dyDescent="0.25">
      <c r="A11252" t="s">
        <v>3891</v>
      </c>
      <c r="C11252" s="3" t="s">
        <v>11994</v>
      </c>
      <c r="D11252" s="3">
        <v>6586</v>
      </c>
      <c r="E11252" s="9">
        <v>2019</v>
      </c>
      <c r="F11252" s="7" t="s">
        <v>9407</v>
      </c>
      <c r="G11252" s="7" t="s">
        <v>5401</v>
      </c>
      <c r="H11252" s="8" t="s">
        <v>4364</v>
      </c>
      <c r="I11252" s="8" t="s">
        <v>9442</v>
      </c>
      <c r="J11252" s="19">
        <v>7</v>
      </c>
      <c r="K11252" s="19" t="s">
        <v>7738</v>
      </c>
      <c r="L11252" s="11"/>
      <c r="M11252" s="11"/>
      <c r="N11252" s="24"/>
      <c r="P11252" s="32"/>
      <c r="T11252" s="19"/>
      <c r="U11252" s="3"/>
      <c r="X11252" t="str">
        <f t="shared" si="673"/>
        <v/>
      </c>
      <c r="Z11252" t="str">
        <f t="shared" si="674"/>
        <v/>
      </c>
      <c r="AB11252" s="9"/>
      <c r="AC11252" t="s">
        <v>4364</v>
      </c>
      <c r="AD11252">
        <f t="shared" si="672"/>
        <v>1</v>
      </c>
      <c r="AF11252" s="3"/>
      <c r="AH11252" s="9"/>
    </row>
    <row r="11253" spans="1:34" ht="10.95" customHeight="1" outlineLevel="1" x14ac:dyDescent="0.25">
      <c r="A11253" t="s">
        <v>3891</v>
      </c>
      <c r="C11253" s="3" t="s">
        <v>11994</v>
      </c>
      <c r="D11253" s="3" t="s">
        <v>20719</v>
      </c>
      <c r="E11253" s="9">
        <v>2019</v>
      </c>
      <c r="F11253" s="7" t="s">
        <v>9408</v>
      </c>
      <c r="G11253" s="7" t="s">
        <v>5401</v>
      </c>
      <c r="H11253" s="8" t="s">
        <v>4364</v>
      </c>
      <c r="I11253" s="8" t="s">
        <v>9442</v>
      </c>
      <c r="J11253" s="19">
        <v>7</v>
      </c>
      <c r="K11253" s="19" t="s">
        <v>7738</v>
      </c>
      <c r="L11253" s="11"/>
      <c r="M11253" s="11"/>
      <c r="N11253" s="24"/>
      <c r="P11253" s="32"/>
      <c r="T11253" s="19"/>
      <c r="U11253" s="3"/>
      <c r="X11253" t="str">
        <f t="shared" si="673"/>
        <v/>
      </c>
      <c r="Z11253">
        <f t="shared" si="674"/>
        <v>1</v>
      </c>
      <c r="AB11253" s="9"/>
      <c r="AC11253" t="s">
        <v>4364</v>
      </c>
      <c r="AD11253">
        <f t="shared" si="672"/>
        <v>1</v>
      </c>
      <c r="AF11253" s="3"/>
      <c r="AH11253" s="9"/>
    </row>
    <row r="11254" spans="1:34" ht="10.95" customHeight="1" outlineLevel="1" x14ac:dyDescent="0.25">
      <c r="A11254" t="s">
        <v>3891</v>
      </c>
      <c r="C11254" s="3" t="s">
        <v>11994</v>
      </c>
      <c r="D11254" s="3">
        <v>6659</v>
      </c>
      <c r="E11254" s="9">
        <v>2019</v>
      </c>
      <c r="F11254" s="7" t="s">
        <v>9474</v>
      </c>
      <c r="G11254" s="7" t="s">
        <v>5401</v>
      </c>
      <c r="H11254" s="8" t="s">
        <v>20722</v>
      </c>
      <c r="I11254" s="8" t="s">
        <v>991</v>
      </c>
      <c r="J11254" s="19">
        <v>1</v>
      </c>
      <c r="K11254" s="19" t="s">
        <v>20093</v>
      </c>
      <c r="L11254" s="11"/>
      <c r="M11254" s="11"/>
      <c r="N11254" s="24"/>
      <c r="P11254" s="32"/>
      <c r="T11254" s="19"/>
      <c r="U11254" s="3"/>
      <c r="X11254" t="str">
        <f t="shared" si="673"/>
        <v/>
      </c>
      <c r="Z11254" t="str">
        <f t="shared" si="674"/>
        <v/>
      </c>
      <c r="AB11254" s="9"/>
      <c r="AC11254" t="s">
        <v>20722</v>
      </c>
      <c r="AD11254">
        <f t="shared" si="672"/>
        <v>0</v>
      </c>
      <c r="AF11254" s="3"/>
      <c r="AH11254" s="9"/>
    </row>
    <row r="11255" spans="1:34" ht="10.95" customHeight="1" outlineLevel="1" x14ac:dyDescent="0.25">
      <c r="A11255" t="s">
        <v>3891</v>
      </c>
      <c r="C11255" s="3" t="s">
        <v>11994</v>
      </c>
      <c r="D11255" s="3">
        <v>6660</v>
      </c>
      <c r="E11255" s="9">
        <v>2019</v>
      </c>
      <c r="F11255" s="7" t="s">
        <v>9474</v>
      </c>
      <c r="G11255" s="7" t="s">
        <v>5401</v>
      </c>
      <c r="H11255" s="8" t="s">
        <v>20723</v>
      </c>
      <c r="I11255" s="8" t="s">
        <v>991</v>
      </c>
      <c r="J11255" s="19">
        <v>1</v>
      </c>
      <c r="K11255" s="19" t="s">
        <v>20093</v>
      </c>
      <c r="L11255" s="11"/>
      <c r="M11255" s="11"/>
      <c r="N11255" s="24"/>
      <c r="P11255" s="32"/>
      <c r="T11255" s="19"/>
      <c r="U11255" s="3"/>
      <c r="X11255" t="str">
        <f t="shared" si="673"/>
        <v/>
      </c>
      <c r="Z11255" t="str">
        <f t="shared" si="674"/>
        <v/>
      </c>
      <c r="AB11255" s="9"/>
      <c r="AC11255" t="s">
        <v>20723</v>
      </c>
      <c r="AD11255">
        <f t="shared" si="672"/>
        <v>0</v>
      </c>
      <c r="AF11255" s="3"/>
      <c r="AH11255" s="9"/>
    </row>
    <row r="11256" spans="1:34" ht="10.8" customHeight="1" outlineLevel="1" x14ac:dyDescent="0.25">
      <c r="A11256" t="s">
        <v>3891</v>
      </c>
      <c r="C11256" s="3" t="s">
        <v>11994</v>
      </c>
      <c r="D11256" s="3">
        <v>6661</v>
      </c>
      <c r="E11256" s="9">
        <v>2019</v>
      </c>
      <c r="F11256" s="7" t="s">
        <v>9474</v>
      </c>
      <c r="G11256" s="7" t="s">
        <v>5401</v>
      </c>
      <c r="H11256" s="8" t="s">
        <v>20724</v>
      </c>
      <c r="I11256" s="8" t="s">
        <v>991</v>
      </c>
      <c r="J11256" s="19">
        <v>1</v>
      </c>
      <c r="K11256" s="19" t="s">
        <v>20093</v>
      </c>
      <c r="L11256" s="11"/>
      <c r="M11256" s="11"/>
      <c r="N11256" s="24"/>
      <c r="P11256" s="32"/>
      <c r="T11256" s="19"/>
      <c r="U11256" s="3"/>
      <c r="X11256" t="str">
        <f t="shared" si="673"/>
        <v/>
      </c>
      <c r="Z11256" t="str">
        <f t="shared" si="674"/>
        <v/>
      </c>
      <c r="AB11256" s="9"/>
      <c r="AC11256" t="s">
        <v>20724</v>
      </c>
      <c r="AD11256">
        <f t="shared" si="672"/>
        <v>0</v>
      </c>
      <c r="AF11256" s="3"/>
      <c r="AH11256" s="9"/>
    </row>
    <row r="11257" spans="1:34" ht="10.95" customHeight="1" outlineLevel="1" x14ac:dyDescent="0.25">
      <c r="A11257" t="s">
        <v>3891</v>
      </c>
      <c r="C11257" s="3" t="s">
        <v>11994</v>
      </c>
      <c r="D11257" s="3">
        <v>6662</v>
      </c>
      <c r="E11257" s="9">
        <v>2019</v>
      </c>
      <c r="F11257" s="7" t="s">
        <v>9474</v>
      </c>
      <c r="G11257" s="7" t="s">
        <v>5401</v>
      </c>
      <c r="H11257" s="8" t="s">
        <v>20725</v>
      </c>
      <c r="I11257" s="8" t="s">
        <v>991</v>
      </c>
      <c r="J11257" s="19">
        <v>1</v>
      </c>
      <c r="K11257" s="19" t="s">
        <v>20093</v>
      </c>
      <c r="L11257" s="11"/>
      <c r="M11257" s="11"/>
      <c r="N11257" s="24"/>
      <c r="P11257" s="32"/>
      <c r="T11257" s="19"/>
      <c r="U11257" s="3"/>
      <c r="X11257" t="str">
        <f t="shared" si="673"/>
        <v/>
      </c>
      <c r="Z11257" t="str">
        <f t="shared" si="674"/>
        <v/>
      </c>
      <c r="AB11257" s="9"/>
      <c r="AC11257" t="s">
        <v>20725</v>
      </c>
      <c r="AD11257">
        <f t="shared" si="672"/>
        <v>0</v>
      </c>
      <c r="AF11257" s="3"/>
      <c r="AH11257" s="9"/>
    </row>
    <row r="11258" spans="1:34" ht="10.95" customHeight="1" outlineLevel="1" x14ac:dyDescent="0.25">
      <c r="A11258" t="s">
        <v>3891</v>
      </c>
      <c r="C11258" s="3" t="s">
        <v>11994</v>
      </c>
      <c r="D11258" s="3" t="s">
        <v>20720</v>
      </c>
      <c r="E11258" s="9">
        <v>2019</v>
      </c>
      <c r="F11258" s="7" t="s">
        <v>9475</v>
      </c>
      <c r="G11258" s="7" t="s">
        <v>5401</v>
      </c>
      <c r="H11258" s="8" t="s">
        <v>9884</v>
      </c>
      <c r="I11258" s="8" t="s">
        <v>991</v>
      </c>
      <c r="J11258" s="19">
        <v>1</v>
      </c>
      <c r="K11258" s="19" t="s">
        <v>7736</v>
      </c>
      <c r="L11258" s="11">
        <v>10</v>
      </c>
      <c r="M11258" s="11"/>
      <c r="N11258" s="24"/>
      <c r="P11258" s="32"/>
      <c r="T11258" s="19"/>
      <c r="U11258" s="3"/>
      <c r="X11258" t="str">
        <f t="shared" si="673"/>
        <v/>
      </c>
      <c r="Z11258">
        <f t="shared" si="674"/>
        <v>1</v>
      </c>
      <c r="AB11258" s="9"/>
      <c r="AC11258" t="s">
        <v>9884</v>
      </c>
      <c r="AD11258">
        <f t="shared" si="672"/>
        <v>0</v>
      </c>
      <c r="AF11258" s="3"/>
      <c r="AH11258" s="9"/>
    </row>
    <row r="11259" spans="1:34" ht="10.95" customHeight="1" outlineLevel="1" x14ac:dyDescent="0.25">
      <c r="A11259" t="s">
        <v>3891</v>
      </c>
      <c r="C11259" s="3" t="s">
        <v>11994</v>
      </c>
      <c r="D11259" s="3">
        <v>6663</v>
      </c>
      <c r="E11259" s="9">
        <v>2019</v>
      </c>
      <c r="F11259" s="7" t="s">
        <v>9407</v>
      </c>
      <c r="G11259" s="7" t="s">
        <v>5401</v>
      </c>
      <c r="H11259" s="8" t="s">
        <v>20726</v>
      </c>
      <c r="I11259" s="8" t="s">
        <v>991</v>
      </c>
      <c r="J11259" s="19">
        <v>1</v>
      </c>
      <c r="K11259" s="19" t="s">
        <v>20093</v>
      </c>
      <c r="L11259" s="11"/>
      <c r="M11259" s="11"/>
      <c r="N11259" s="24"/>
      <c r="P11259" s="32"/>
      <c r="T11259" s="19"/>
      <c r="U11259" s="3"/>
      <c r="X11259" t="str">
        <f t="shared" si="673"/>
        <v/>
      </c>
      <c r="Z11259" t="str">
        <f t="shared" si="674"/>
        <v/>
      </c>
      <c r="AB11259" s="9"/>
      <c r="AC11259" t="s">
        <v>20726</v>
      </c>
      <c r="AD11259">
        <f t="shared" si="672"/>
        <v>0</v>
      </c>
      <c r="AF11259" s="3"/>
      <c r="AH11259" s="9"/>
    </row>
    <row r="11260" spans="1:34" ht="10.95" customHeight="1" outlineLevel="1" x14ac:dyDescent="0.25">
      <c r="A11260" t="s">
        <v>3891</v>
      </c>
      <c r="C11260" s="3" t="s">
        <v>11994</v>
      </c>
      <c r="D11260" s="3" t="s">
        <v>20721</v>
      </c>
      <c r="E11260" s="9">
        <v>2019</v>
      </c>
      <c r="F11260" s="7" t="s">
        <v>9408</v>
      </c>
      <c r="G11260" s="7" t="s">
        <v>5401</v>
      </c>
      <c r="H11260" s="8" t="s">
        <v>19295</v>
      </c>
      <c r="I11260" s="8" t="s">
        <v>991</v>
      </c>
      <c r="J11260" s="19">
        <v>1</v>
      </c>
      <c r="K11260" s="19" t="s">
        <v>7736</v>
      </c>
      <c r="L11260" s="11">
        <v>10</v>
      </c>
      <c r="M11260" s="11"/>
      <c r="N11260" s="24"/>
      <c r="P11260" s="32"/>
      <c r="T11260" s="19"/>
      <c r="U11260" s="3"/>
      <c r="X11260" t="str">
        <f t="shared" si="673"/>
        <v/>
      </c>
      <c r="Z11260">
        <f t="shared" si="674"/>
        <v>1</v>
      </c>
      <c r="AB11260" s="9"/>
      <c r="AC11260" t="s">
        <v>19295</v>
      </c>
      <c r="AD11260">
        <f t="shared" si="672"/>
        <v>0</v>
      </c>
      <c r="AF11260" s="3"/>
      <c r="AH11260" s="9"/>
    </row>
    <row r="11261" spans="1:34" ht="10.95" customHeight="1" outlineLevel="1" x14ac:dyDescent="0.25">
      <c r="A11261" t="s">
        <v>3891</v>
      </c>
      <c r="C11261" s="3" t="s">
        <v>11994</v>
      </c>
      <c r="D11261" s="3">
        <v>6942</v>
      </c>
      <c r="E11261" s="9">
        <v>2019</v>
      </c>
      <c r="F11261" s="7" t="s">
        <v>9474</v>
      </c>
      <c r="G11261" s="7" t="s">
        <v>5401</v>
      </c>
      <c r="H11261" s="8" t="s">
        <v>9233</v>
      </c>
      <c r="I11261" s="8" t="s">
        <v>7560</v>
      </c>
      <c r="J11261" s="19">
        <v>7</v>
      </c>
      <c r="K11261" s="19" t="s">
        <v>7738</v>
      </c>
      <c r="L11261" s="11"/>
      <c r="M11261" s="11"/>
      <c r="N11261" s="24"/>
      <c r="P11261" s="32"/>
      <c r="T11261" s="19"/>
      <c r="U11261" s="3"/>
      <c r="X11261" t="str">
        <f t="shared" si="673"/>
        <v/>
      </c>
      <c r="Z11261" t="str">
        <f t="shared" si="674"/>
        <v/>
      </c>
      <c r="AB11261" s="9"/>
      <c r="AC11261" t="s">
        <v>9233</v>
      </c>
      <c r="AD11261">
        <f t="shared" ref="AD11261:AD11275" si="675">COUNTIF(H11261,"*Fuji*")</f>
        <v>0</v>
      </c>
      <c r="AF11261" s="3"/>
      <c r="AH11261" s="9"/>
    </row>
    <row r="11262" spans="1:34" ht="10.95" customHeight="1" outlineLevel="1" x14ac:dyDescent="0.25">
      <c r="A11262" t="s">
        <v>3891</v>
      </c>
      <c r="C11262" s="3" t="s">
        <v>11994</v>
      </c>
      <c r="D11262" s="3">
        <v>6943</v>
      </c>
      <c r="E11262" s="9">
        <v>2019</v>
      </c>
      <c r="F11262" s="7" t="s">
        <v>9474</v>
      </c>
      <c r="G11262" s="7" t="s">
        <v>5401</v>
      </c>
      <c r="H11262" s="8" t="s">
        <v>9233</v>
      </c>
      <c r="I11262" s="8" t="s">
        <v>7560</v>
      </c>
      <c r="J11262" s="19">
        <v>7</v>
      </c>
      <c r="K11262" s="19" t="s">
        <v>7738</v>
      </c>
      <c r="L11262" s="11"/>
      <c r="M11262" s="11"/>
      <c r="N11262" s="24"/>
      <c r="P11262" s="32"/>
      <c r="T11262" s="19"/>
      <c r="U11262" s="3"/>
      <c r="X11262" t="str">
        <f t="shared" si="673"/>
        <v/>
      </c>
      <c r="Z11262" t="str">
        <f t="shared" si="674"/>
        <v/>
      </c>
      <c r="AB11262" s="9"/>
      <c r="AC11262" t="s">
        <v>9233</v>
      </c>
      <c r="AD11262">
        <f t="shared" si="675"/>
        <v>0</v>
      </c>
      <c r="AF11262" s="3"/>
      <c r="AH11262" s="9"/>
    </row>
    <row r="11263" spans="1:34" ht="10.8" customHeight="1" outlineLevel="1" x14ac:dyDescent="0.25">
      <c r="A11263" t="s">
        <v>3891</v>
      </c>
      <c r="C11263" s="3" t="s">
        <v>11994</v>
      </c>
      <c r="D11263" s="3">
        <v>6944</v>
      </c>
      <c r="E11263" s="9">
        <v>2019</v>
      </c>
      <c r="F11263" s="7" t="s">
        <v>9474</v>
      </c>
      <c r="G11263" s="7" t="s">
        <v>5401</v>
      </c>
      <c r="H11263" s="8" t="s">
        <v>9233</v>
      </c>
      <c r="I11263" s="8" t="s">
        <v>7560</v>
      </c>
      <c r="J11263" s="19">
        <v>7</v>
      </c>
      <c r="K11263" s="19" t="s">
        <v>7738</v>
      </c>
      <c r="L11263" s="11"/>
      <c r="M11263" s="11"/>
      <c r="N11263" s="24"/>
      <c r="P11263" s="32"/>
      <c r="T11263" s="19"/>
      <c r="U11263" s="3"/>
      <c r="X11263" t="str">
        <f t="shared" si="673"/>
        <v/>
      </c>
      <c r="Z11263" t="str">
        <f t="shared" si="674"/>
        <v/>
      </c>
      <c r="AB11263" s="9"/>
      <c r="AC11263" t="s">
        <v>9233</v>
      </c>
      <c r="AD11263">
        <f t="shared" si="675"/>
        <v>0</v>
      </c>
      <c r="AF11263" s="3"/>
      <c r="AH11263" s="9"/>
    </row>
    <row r="11264" spans="1:34" ht="10.95" customHeight="1" outlineLevel="1" x14ac:dyDescent="0.25">
      <c r="A11264" t="s">
        <v>3891</v>
      </c>
      <c r="C11264" s="3" t="s">
        <v>11994</v>
      </c>
      <c r="D11264" s="3">
        <v>6945</v>
      </c>
      <c r="E11264" s="9">
        <v>2019</v>
      </c>
      <c r="F11264" s="7" t="s">
        <v>9474</v>
      </c>
      <c r="G11264" s="7" t="s">
        <v>5401</v>
      </c>
      <c r="H11264" s="8" t="s">
        <v>9233</v>
      </c>
      <c r="I11264" s="8" t="s">
        <v>7560</v>
      </c>
      <c r="J11264" s="19">
        <v>7</v>
      </c>
      <c r="K11264" s="19" t="s">
        <v>7738</v>
      </c>
      <c r="L11264" s="11"/>
      <c r="M11264" s="11"/>
      <c r="N11264" s="24"/>
      <c r="P11264" s="32"/>
      <c r="T11264" s="19"/>
      <c r="U11264" s="3"/>
      <c r="X11264" t="str">
        <f t="shared" si="673"/>
        <v/>
      </c>
      <c r="Z11264" t="str">
        <f t="shared" si="674"/>
        <v/>
      </c>
      <c r="AB11264" s="9"/>
      <c r="AC11264" t="s">
        <v>9233</v>
      </c>
      <c r="AD11264">
        <f t="shared" si="675"/>
        <v>0</v>
      </c>
      <c r="AF11264" s="3"/>
      <c r="AH11264" s="9"/>
    </row>
    <row r="11265" spans="1:48" ht="10.95" customHeight="1" outlineLevel="1" x14ac:dyDescent="0.25">
      <c r="A11265" t="s">
        <v>3891</v>
      </c>
      <c r="C11265" s="3" t="s">
        <v>11994</v>
      </c>
      <c r="D11265" s="3" t="s">
        <v>20727</v>
      </c>
      <c r="E11265" s="9">
        <v>2019</v>
      </c>
      <c r="F11265" s="7" t="s">
        <v>9475</v>
      </c>
      <c r="G11265" s="7" t="s">
        <v>5401</v>
      </c>
      <c r="H11265" s="8" t="s">
        <v>9233</v>
      </c>
      <c r="I11265" s="8" t="s">
        <v>7560</v>
      </c>
      <c r="J11265" s="19">
        <v>7</v>
      </c>
      <c r="K11265" s="19" t="s">
        <v>7738</v>
      </c>
      <c r="L11265" s="11"/>
      <c r="M11265" s="11"/>
      <c r="N11265" s="24"/>
      <c r="P11265" s="32"/>
      <c r="T11265" s="19"/>
      <c r="U11265" s="3"/>
      <c r="X11265" t="str">
        <f t="shared" si="673"/>
        <v/>
      </c>
      <c r="Z11265">
        <f t="shared" si="674"/>
        <v>1</v>
      </c>
      <c r="AB11265" s="9"/>
      <c r="AC11265" t="s">
        <v>9233</v>
      </c>
      <c r="AD11265">
        <f t="shared" si="675"/>
        <v>0</v>
      </c>
      <c r="AF11265" s="3"/>
      <c r="AH11265" s="9"/>
    </row>
    <row r="11266" spans="1:48" ht="10.95" customHeight="1" outlineLevel="1" x14ac:dyDescent="0.25">
      <c r="A11266" t="s">
        <v>3891</v>
      </c>
      <c r="C11266" s="3" t="s">
        <v>11994</v>
      </c>
      <c r="D11266" s="3">
        <v>6946</v>
      </c>
      <c r="E11266" s="9">
        <v>2019</v>
      </c>
      <c r="F11266" s="7" t="s">
        <v>9407</v>
      </c>
      <c r="G11266" s="7" t="s">
        <v>5401</v>
      </c>
      <c r="H11266" s="8" t="s">
        <v>9233</v>
      </c>
      <c r="I11266" s="8" t="s">
        <v>7560</v>
      </c>
      <c r="J11266" s="19">
        <v>7</v>
      </c>
      <c r="K11266" s="19" t="s">
        <v>7738</v>
      </c>
      <c r="L11266" s="11"/>
      <c r="M11266" s="11"/>
      <c r="N11266" s="24"/>
      <c r="P11266" s="32"/>
      <c r="T11266" s="19"/>
      <c r="U11266" s="3"/>
      <c r="X11266" t="str">
        <f t="shared" ref="X11266:X11329" si="676">IF(COUNTIF(F11266,"*fdc*"),1,"")</f>
        <v/>
      </c>
      <c r="Z11266" t="str">
        <f t="shared" ref="Z11266:Z11329" si="677">IF(COUNTIF(F11266,"*s/s*"),1,"")</f>
        <v/>
      </c>
      <c r="AB11266" s="9"/>
      <c r="AC11266" t="s">
        <v>9233</v>
      </c>
      <c r="AD11266">
        <f t="shared" si="675"/>
        <v>0</v>
      </c>
      <c r="AF11266" s="3"/>
      <c r="AH11266" s="9"/>
    </row>
    <row r="11267" spans="1:48" ht="10.95" customHeight="1" outlineLevel="1" x14ac:dyDescent="0.25">
      <c r="A11267" t="s">
        <v>3891</v>
      </c>
      <c r="C11267" s="3" t="s">
        <v>11994</v>
      </c>
      <c r="D11267" s="3" t="s">
        <v>20728</v>
      </c>
      <c r="E11267" s="9">
        <v>2019</v>
      </c>
      <c r="F11267" s="7" t="s">
        <v>9408</v>
      </c>
      <c r="G11267" s="7" t="s">
        <v>5401</v>
      </c>
      <c r="H11267" s="8" t="s">
        <v>9233</v>
      </c>
      <c r="I11267" s="8" t="s">
        <v>7560</v>
      </c>
      <c r="J11267" s="19">
        <v>7</v>
      </c>
      <c r="K11267" s="19" t="s">
        <v>7738</v>
      </c>
      <c r="L11267" s="11"/>
      <c r="M11267" s="11"/>
      <c r="N11267" s="24"/>
      <c r="P11267" s="32"/>
      <c r="T11267" s="19"/>
      <c r="U11267" s="3"/>
      <c r="X11267" t="str">
        <f t="shared" si="676"/>
        <v/>
      </c>
      <c r="Z11267">
        <f t="shared" si="677"/>
        <v>1</v>
      </c>
      <c r="AB11267" s="9"/>
      <c r="AC11267" t="s">
        <v>9233</v>
      </c>
      <c r="AD11267">
        <f t="shared" si="675"/>
        <v>0</v>
      </c>
      <c r="AF11267" s="3"/>
      <c r="AH11267" s="9"/>
    </row>
    <row r="11268" spans="1:48" ht="10.95" customHeight="1" outlineLevel="1" x14ac:dyDescent="0.25">
      <c r="A11268" t="s">
        <v>3891</v>
      </c>
      <c r="C11268" s="3" t="s">
        <v>11994</v>
      </c>
      <c r="D11268" s="3">
        <v>7242</v>
      </c>
      <c r="E11268" s="9">
        <v>2020</v>
      </c>
      <c r="F11268" s="7" t="s">
        <v>9474</v>
      </c>
      <c r="G11268" s="7" t="s">
        <v>5401</v>
      </c>
      <c r="H11268" s="8" t="s">
        <v>9233</v>
      </c>
      <c r="I11268" s="8" t="s">
        <v>7560</v>
      </c>
      <c r="J11268" s="19">
        <v>7</v>
      </c>
      <c r="K11268" s="19" t="s">
        <v>7738</v>
      </c>
      <c r="L11268" s="11"/>
      <c r="M11268" s="11"/>
      <c r="N11268" s="24"/>
      <c r="P11268" s="32"/>
      <c r="T11268" s="19"/>
      <c r="U11268" s="3"/>
      <c r="X11268" t="str">
        <f t="shared" si="676"/>
        <v/>
      </c>
      <c r="Z11268" t="str">
        <f t="shared" si="677"/>
        <v/>
      </c>
      <c r="AB11268" s="9"/>
      <c r="AC11268" t="s">
        <v>9233</v>
      </c>
      <c r="AD11268">
        <f t="shared" si="675"/>
        <v>0</v>
      </c>
      <c r="AF11268" s="3"/>
      <c r="AH11268" s="9"/>
    </row>
    <row r="11269" spans="1:48" ht="10.95" customHeight="1" outlineLevel="1" x14ac:dyDescent="0.25">
      <c r="A11269" t="s">
        <v>3891</v>
      </c>
      <c r="C11269" s="3" t="s">
        <v>11994</v>
      </c>
      <c r="D11269" s="3">
        <v>7243</v>
      </c>
      <c r="E11269" s="9">
        <v>2020</v>
      </c>
      <c r="F11269" s="7" t="s">
        <v>9474</v>
      </c>
      <c r="G11269" s="7" t="s">
        <v>5401</v>
      </c>
      <c r="H11269" s="8" t="s">
        <v>9233</v>
      </c>
      <c r="I11269" s="8" t="s">
        <v>7560</v>
      </c>
      <c r="J11269" s="19">
        <v>7</v>
      </c>
      <c r="K11269" s="19" t="s">
        <v>7738</v>
      </c>
      <c r="L11269" s="11"/>
      <c r="M11269" s="11"/>
      <c r="N11269" s="24"/>
      <c r="P11269" s="32"/>
      <c r="T11269" s="19"/>
      <c r="U11269" s="3"/>
      <c r="X11269" t="str">
        <f t="shared" si="676"/>
        <v/>
      </c>
      <c r="Z11269" t="str">
        <f t="shared" si="677"/>
        <v/>
      </c>
      <c r="AB11269" s="9"/>
      <c r="AC11269" t="s">
        <v>9233</v>
      </c>
      <c r="AD11269">
        <f t="shared" si="675"/>
        <v>0</v>
      </c>
      <c r="AF11269" s="3"/>
      <c r="AH11269" s="9"/>
    </row>
    <row r="11270" spans="1:48" ht="10.95" customHeight="1" outlineLevel="1" x14ac:dyDescent="0.25">
      <c r="A11270" t="s">
        <v>3891</v>
      </c>
      <c r="C11270" s="3" t="s">
        <v>11994</v>
      </c>
      <c r="D11270" s="3">
        <v>7244</v>
      </c>
      <c r="E11270" s="9">
        <v>2020</v>
      </c>
      <c r="F11270" s="7" t="s">
        <v>9474</v>
      </c>
      <c r="G11270" s="7" t="s">
        <v>5401</v>
      </c>
      <c r="H11270" s="8" t="s">
        <v>9233</v>
      </c>
      <c r="I11270" s="8" t="s">
        <v>7560</v>
      </c>
      <c r="J11270" s="19">
        <v>7</v>
      </c>
      <c r="K11270" s="19" t="s">
        <v>7738</v>
      </c>
      <c r="L11270" s="11"/>
      <c r="M11270" s="11"/>
      <c r="N11270" s="24"/>
      <c r="P11270" s="32"/>
      <c r="T11270" s="19"/>
      <c r="U11270" s="3"/>
      <c r="X11270" t="str">
        <f t="shared" si="676"/>
        <v/>
      </c>
      <c r="Z11270" t="str">
        <f t="shared" si="677"/>
        <v/>
      </c>
      <c r="AB11270" s="9"/>
      <c r="AC11270" t="s">
        <v>9233</v>
      </c>
      <c r="AD11270">
        <f t="shared" si="675"/>
        <v>0</v>
      </c>
      <c r="AF11270" s="3"/>
      <c r="AH11270" s="9"/>
    </row>
    <row r="11271" spans="1:48" ht="10.95" customHeight="1" outlineLevel="1" x14ac:dyDescent="0.25">
      <c r="A11271" t="s">
        <v>3891</v>
      </c>
      <c r="C11271" s="3" t="s">
        <v>11994</v>
      </c>
      <c r="D11271" s="3">
        <v>7245</v>
      </c>
      <c r="E11271" s="9">
        <v>2020</v>
      </c>
      <c r="F11271" s="7" t="s">
        <v>9474</v>
      </c>
      <c r="G11271" s="7" t="s">
        <v>5401</v>
      </c>
      <c r="H11271" s="8" t="s">
        <v>9233</v>
      </c>
      <c r="I11271" s="8" t="s">
        <v>7560</v>
      </c>
      <c r="J11271" s="19">
        <v>7</v>
      </c>
      <c r="K11271" s="19" t="s">
        <v>7738</v>
      </c>
      <c r="L11271" s="11"/>
      <c r="M11271" s="11"/>
      <c r="N11271" s="24"/>
      <c r="P11271" s="32"/>
      <c r="T11271" s="19"/>
      <c r="U11271" s="3"/>
      <c r="X11271" t="str">
        <f t="shared" si="676"/>
        <v/>
      </c>
      <c r="Z11271" t="str">
        <f t="shared" si="677"/>
        <v/>
      </c>
      <c r="AB11271" s="9"/>
      <c r="AC11271" t="s">
        <v>9233</v>
      </c>
      <c r="AD11271">
        <f t="shared" si="675"/>
        <v>0</v>
      </c>
      <c r="AF11271" s="3"/>
      <c r="AH11271" s="9"/>
    </row>
    <row r="11272" spans="1:48" ht="10.95" customHeight="1" outlineLevel="1" x14ac:dyDescent="0.25">
      <c r="A11272" t="s">
        <v>3891</v>
      </c>
      <c r="C11272" s="3" t="s">
        <v>11994</v>
      </c>
      <c r="D11272" s="3" t="s">
        <v>11384</v>
      </c>
      <c r="E11272" s="9">
        <v>2020</v>
      </c>
      <c r="F11272" s="7" t="s">
        <v>9475</v>
      </c>
      <c r="G11272" s="7" t="s">
        <v>5401</v>
      </c>
      <c r="H11272" s="8" t="s">
        <v>9233</v>
      </c>
      <c r="I11272" s="8" t="s">
        <v>7560</v>
      </c>
      <c r="J11272" s="19">
        <v>7</v>
      </c>
      <c r="K11272" s="19" t="s">
        <v>7738</v>
      </c>
      <c r="L11272" s="11"/>
      <c r="M11272" s="11"/>
      <c r="N11272" s="24"/>
      <c r="P11272" s="32"/>
      <c r="T11272" s="19"/>
      <c r="U11272" s="3"/>
      <c r="X11272" t="str">
        <f t="shared" si="676"/>
        <v/>
      </c>
      <c r="Z11272">
        <f t="shared" si="677"/>
        <v>1</v>
      </c>
      <c r="AB11272" s="9"/>
      <c r="AC11272" t="s">
        <v>9233</v>
      </c>
      <c r="AD11272">
        <f t="shared" si="675"/>
        <v>0</v>
      </c>
      <c r="AF11272" s="3"/>
      <c r="AH11272" s="9"/>
    </row>
    <row r="11273" spans="1:48" ht="10.95" customHeight="1" outlineLevel="1" x14ac:dyDescent="0.25">
      <c r="A11273" t="s">
        <v>3891</v>
      </c>
      <c r="C11273" s="3" t="s">
        <v>11994</v>
      </c>
      <c r="D11273" s="3">
        <v>7246</v>
      </c>
      <c r="E11273" s="9">
        <v>2020</v>
      </c>
      <c r="F11273" s="7" t="s">
        <v>9407</v>
      </c>
      <c r="G11273" s="7" t="s">
        <v>5401</v>
      </c>
      <c r="H11273" s="8" t="s">
        <v>9233</v>
      </c>
      <c r="I11273" s="8" t="s">
        <v>7560</v>
      </c>
      <c r="J11273" s="19">
        <v>7</v>
      </c>
      <c r="K11273" s="19" t="s">
        <v>7738</v>
      </c>
      <c r="L11273" s="11"/>
      <c r="M11273" s="11"/>
      <c r="N11273" s="24"/>
      <c r="P11273" s="32"/>
      <c r="T11273" s="19"/>
      <c r="U11273" s="3"/>
      <c r="X11273" t="str">
        <f t="shared" si="676"/>
        <v/>
      </c>
      <c r="Z11273" t="str">
        <f t="shared" si="677"/>
        <v/>
      </c>
      <c r="AB11273" s="9"/>
      <c r="AC11273" t="s">
        <v>9233</v>
      </c>
      <c r="AD11273">
        <f t="shared" si="675"/>
        <v>0</v>
      </c>
      <c r="AF11273" s="3"/>
      <c r="AH11273" s="9"/>
    </row>
    <row r="11274" spans="1:48" ht="10.95" customHeight="1" outlineLevel="1" x14ac:dyDescent="0.25">
      <c r="A11274" t="s">
        <v>3891</v>
      </c>
      <c r="C11274" s="3" t="s">
        <v>11994</v>
      </c>
      <c r="D11274" s="3" t="s">
        <v>11385</v>
      </c>
      <c r="E11274" s="9">
        <v>2020</v>
      </c>
      <c r="F11274" s="7" t="s">
        <v>9408</v>
      </c>
      <c r="G11274" s="7" t="s">
        <v>5401</v>
      </c>
      <c r="H11274" s="8" t="s">
        <v>9233</v>
      </c>
      <c r="I11274" s="8" t="s">
        <v>7560</v>
      </c>
      <c r="J11274" s="19">
        <v>7</v>
      </c>
      <c r="K11274" s="19" t="s">
        <v>7738</v>
      </c>
      <c r="L11274" s="11"/>
      <c r="M11274" s="11"/>
      <c r="N11274" s="24"/>
      <c r="P11274" s="32"/>
      <c r="T11274" s="19"/>
      <c r="U11274" s="3"/>
      <c r="X11274" t="str">
        <f t="shared" si="676"/>
        <v/>
      </c>
      <c r="Z11274">
        <f t="shared" si="677"/>
        <v>1</v>
      </c>
      <c r="AB11274" s="9"/>
      <c r="AC11274" t="s">
        <v>9233</v>
      </c>
      <c r="AD11274">
        <f t="shared" si="675"/>
        <v>0</v>
      </c>
      <c r="AF11274" s="3"/>
      <c r="AH11274" s="9"/>
    </row>
    <row r="11275" spans="1:48" ht="10.95" customHeight="1" outlineLevel="1" x14ac:dyDescent="0.25">
      <c r="A11275" t="s">
        <v>3891</v>
      </c>
      <c r="C11275" s="3" t="s">
        <v>11994</v>
      </c>
      <c r="D11275" s="3" t="s">
        <v>20729</v>
      </c>
      <c r="E11275" s="9">
        <v>2020</v>
      </c>
      <c r="F11275" s="7" t="s">
        <v>9781</v>
      </c>
      <c r="G11275" s="7" t="s">
        <v>5401</v>
      </c>
      <c r="H11275" s="8" t="s">
        <v>20730</v>
      </c>
      <c r="I11275" s="8" t="s">
        <v>15127</v>
      </c>
      <c r="J11275" s="19">
        <v>7</v>
      </c>
      <c r="K11275" s="19" t="s">
        <v>7736</v>
      </c>
      <c r="L11275" s="11">
        <v>9.5</v>
      </c>
      <c r="M11275" s="11"/>
      <c r="N11275" s="24"/>
      <c r="P11275" s="32"/>
      <c r="T11275" s="19"/>
      <c r="U11275" s="3"/>
      <c r="X11275" t="str">
        <f t="shared" si="676"/>
        <v/>
      </c>
      <c r="Z11275">
        <f t="shared" si="677"/>
        <v>1</v>
      </c>
      <c r="AB11275" s="9"/>
      <c r="AC11275" t="s">
        <v>20730</v>
      </c>
      <c r="AD11275">
        <f t="shared" si="675"/>
        <v>0</v>
      </c>
      <c r="AF11275" s="3"/>
      <c r="AH11275" s="9"/>
    </row>
    <row r="11276" spans="1:48" ht="10.95" customHeight="1" x14ac:dyDescent="0.25">
      <c r="A11276" t="s">
        <v>15677</v>
      </c>
      <c r="B11276" t="s">
        <v>15650</v>
      </c>
      <c r="C11276" s="3" t="s">
        <v>12466</v>
      </c>
      <c r="E11276" s="9"/>
      <c r="F11276" s="7"/>
      <c r="G11276" s="7"/>
      <c r="H11276" s="8"/>
      <c r="I11276" s="8"/>
      <c r="J11276" s="19"/>
      <c r="K11276" s="19"/>
      <c r="L11276" s="11"/>
      <c r="M11276" s="11">
        <f>SUM(L11277:L11315)</f>
        <v>35.79999999999999</v>
      </c>
      <c r="N11276" s="24">
        <v>1337</v>
      </c>
      <c r="O11276">
        <f>COUNTIF(K11277:K11315,"*")</f>
        <v>39</v>
      </c>
      <c r="P11276" s="32">
        <f>O11276/N11276</f>
        <v>2.9169783096484669E-2</v>
      </c>
      <c r="Q11276">
        <f>COUNTIF(K11277:K11315,"Y")+COUNTIF(K11277:K11315,"S")</f>
        <v>18</v>
      </c>
      <c r="T11276" s="19" t="s">
        <v>7736</v>
      </c>
      <c r="U11276" s="3"/>
      <c r="V11276" t="s">
        <v>18466</v>
      </c>
      <c r="X11276" t="str">
        <f t="shared" si="676"/>
        <v/>
      </c>
      <c r="Z11276" t="str">
        <f t="shared" si="677"/>
        <v/>
      </c>
      <c r="AB11276" s="9"/>
      <c r="AE11276">
        <f>COUNTIF(AD11277:AD11315,"1")</f>
        <v>0</v>
      </c>
      <c r="AF11276" s="3"/>
      <c r="AH11276" s="9"/>
      <c r="AI11276">
        <f>COUNTIF($J11277:$J11315,"1")-COUNTIFS($J11277:$J11315,"1",$K11277:$K11315,"V")</f>
        <v>0</v>
      </c>
      <c r="AJ11276">
        <f>COUNTIFS($J11277:$J11315,"1",$K11277:$K11315,"Y")+COUNTIFS($J11277:$J11315,"1",$K11277:$K11315,"s")</f>
        <v>0</v>
      </c>
      <c r="AK11276">
        <f>COUNTIF($J11277:$J11315,"2")-COUNTIFS($J11277:$J11315,"2",$K11277:$K11315,"V")</f>
        <v>4</v>
      </c>
      <c r="AL11276">
        <f>COUNTIFS($J11277:$J11315,"2",$K11277:$K11315,"Y")+COUNTIFS($J11277:$J11315,"2",$K11277:$K11315,"s")</f>
        <v>1</v>
      </c>
      <c r="AM11276">
        <f>COUNTIF($J11277:$J11315,"3")-COUNTIFS($J11277:$J11315,"3",$K11277:$K11315,"V")</f>
        <v>11</v>
      </c>
      <c r="AN11276">
        <f>COUNTIFS($J11277:$J11315,"3",$K11277:$K11315,"Y")+COUNTIFS($J11277:$J11315,"3",$K11277:$K11315,"s")</f>
        <v>5</v>
      </c>
      <c r="AO11276">
        <f>COUNTIF($J11277:$J11315,"4")-COUNTIFS($J11277:$J11315,"4",$K11277:$K11315,"V")</f>
        <v>0</v>
      </c>
      <c r="AP11276">
        <f>COUNTIFS($J11277:$J11315,"4",$K11277:$K11315,"Y")+COUNTIFS($J11277:$J11315,"4",$K11277:$K11315,"s")</f>
        <v>0</v>
      </c>
      <c r="AQ11276">
        <f>COUNTIF($J11277:$J11315,"5")-COUNTIFS($J11277:$J11315,"5",$K11277:$K11315,"V")</f>
        <v>8</v>
      </c>
      <c r="AR11276">
        <f>COUNTIFS($J11277:$J11315,"5",$K11277:$K11315,"Y")+COUNTIFS($J11277:$J11315,"5",$K11277:$K11315,"s")</f>
        <v>7</v>
      </c>
      <c r="AS11276">
        <f>COUNTIF($J11277:$J11315,"6")-COUNTIFS($J11277:$J11315,"6",$K11277:$K11315,"V")</f>
        <v>9</v>
      </c>
      <c r="AT11276">
        <f>COUNTIFS($J11277:$J11315,"6",$K11277:$K11315,"Y")+COUNTIFS($J11277:$J11315,"6",$K11277:$K11315,"s")</f>
        <v>5</v>
      </c>
      <c r="AU11276">
        <f>COUNTIF($J11277:$J11315,"7")-COUNTIFS($J11277:$J11315,"7",$K11277:$K11315,"V")</f>
        <v>0</v>
      </c>
      <c r="AV11276">
        <f>COUNTIFS($J11277:$J11315,"7",$K11277:$K11315,"Y")+COUNTIFS($J11277:$J11315,"7",$K11277:$K11315,"s")</f>
        <v>0</v>
      </c>
    </row>
    <row r="11277" spans="1:48" ht="10.95" customHeight="1" outlineLevel="1" x14ac:dyDescent="0.25">
      <c r="A11277" t="s">
        <v>3892</v>
      </c>
      <c r="C11277" s="3" t="s">
        <v>12466</v>
      </c>
      <c r="D11277" s="3">
        <v>1</v>
      </c>
      <c r="E11277" s="9">
        <v>1902</v>
      </c>
      <c r="F11277" s="7" t="s">
        <v>15642</v>
      </c>
      <c r="G11277" s="7" t="s">
        <v>3971</v>
      </c>
      <c r="H11277" s="8" t="s">
        <v>2247</v>
      </c>
      <c r="I11277" s="8" t="s">
        <v>15638</v>
      </c>
      <c r="J11277" s="19">
        <v>3</v>
      </c>
      <c r="K11277" s="19" t="s">
        <v>7738</v>
      </c>
      <c r="L11277" s="11"/>
      <c r="M11277" s="11"/>
      <c r="N11277" s="24"/>
      <c r="P11277" s="32"/>
      <c r="T11277" s="19"/>
      <c r="U11277" s="3">
        <v>1</v>
      </c>
      <c r="X11277" t="str">
        <f t="shared" si="676"/>
        <v/>
      </c>
      <c r="Z11277" t="str">
        <f t="shared" si="677"/>
        <v/>
      </c>
      <c r="AB11277" s="9"/>
      <c r="AC11277" t="s">
        <v>2247</v>
      </c>
      <c r="AD11277">
        <f t="shared" ref="AD11277:AD11315" si="678">COUNTIF(H11277,"*Fuji*")</f>
        <v>0</v>
      </c>
      <c r="AF11277" s="3"/>
      <c r="AG11277" t="s">
        <v>1886</v>
      </c>
      <c r="AH11277" s="9" t="s">
        <v>4526</v>
      </c>
    </row>
    <row r="11278" spans="1:48" ht="10.95" customHeight="1" outlineLevel="1" x14ac:dyDescent="0.25">
      <c r="A11278" t="s">
        <v>3892</v>
      </c>
      <c r="C11278" s="3" t="s">
        <v>12466</v>
      </c>
      <c r="D11278" s="3">
        <v>3</v>
      </c>
      <c r="E11278" s="9">
        <v>1902</v>
      </c>
      <c r="F11278" s="7" t="s">
        <v>15643</v>
      </c>
      <c r="G11278" s="7" t="s">
        <v>3971</v>
      </c>
      <c r="H11278" s="8" t="s">
        <v>2247</v>
      </c>
      <c r="I11278" s="8" t="s">
        <v>15639</v>
      </c>
      <c r="J11278" s="19">
        <v>3</v>
      </c>
      <c r="K11278" s="19" t="s">
        <v>7736</v>
      </c>
      <c r="L11278" s="11">
        <v>5.4</v>
      </c>
      <c r="M11278" s="11"/>
      <c r="N11278" s="24"/>
      <c r="P11278" s="32"/>
      <c r="T11278" s="19"/>
      <c r="U11278" s="3">
        <v>4</v>
      </c>
      <c r="X11278" t="str">
        <f t="shared" si="676"/>
        <v/>
      </c>
      <c r="Z11278" t="str">
        <f t="shared" si="677"/>
        <v/>
      </c>
      <c r="AB11278" s="9"/>
      <c r="AC11278" t="s">
        <v>2247</v>
      </c>
      <c r="AD11278">
        <f t="shared" si="678"/>
        <v>0</v>
      </c>
      <c r="AF11278" s="3"/>
      <c r="AG11278" t="s">
        <v>1886</v>
      </c>
      <c r="AH11278" s="9" t="s">
        <v>4925</v>
      </c>
    </row>
    <row r="11279" spans="1:48" ht="10.95" customHeight="1" outlineLevel="1" x14ac:dyDescent="0.25">
      <c r="A11279" t="s">
        <v>3892</v>
      </c>
      <c r="C11279" s="3" t="s">
        <v>12466</v>
      </c>
      <c r="D11279" s="3" t="s">
        <v>4065</v>
      </c>
      <c r="E11279" s="9">
        <v>1902</v>
      </c>
      <c r="F11279" s="7" t="s">
        <v>6358</v>
      </c>
      <c r="G11279" s="7" t="s">
        <v>3971</v>
      </c>
      <c r="H11279" s="8" t="s">
        <v>2247</v>
      </c>
      <c r="I11279" s="8"/>
      <c r="J11279" s="19">
        <v>3</v>
      </c>
      <c r="K11279" s="19" t="s">
        <v>20092</v>
      </c>
      <c r="L11279" s="11"/>
      <c r="M11279" s="11"/>
      <c r="N11279" s="24"/>
      <c r="P11279" s="32"/>
      <c r="T11279" s="19"/>
      <c r="U11279" s="3" t="s">
        <v>183</v>
      </c>
      <c r="X11279" t="str">
        <f t="shared" si="676"/>
        <v/>
      </c>
      <c r="Z11279" t="str">
        <f t="shared" si="677"/>
        <v/>
      </c>
      <c r="AB11279" s="9"/>
      <c r="AC11279" t="s">
        <v>2247</v>
      </c>
      <c r="AD11279">
        <f t="shared" si="678"/>
        <v>0</v>
      </c>
      <c r="AF11279" s="3"/>
      <c r="AG11279" t="s">
        <v>1886</v>
      </c>
      <c r="AH11279" s="9" t="s">
        <v>4623</v>
      </c>
    </row>
    <row r="11280" spans="1:48" ht="10.95" customHeight="1" outlineLevel="1" x14ac:dyDescent="0.25">
      <c r="A11280" t="s">
        <v>3892</v>
      </c>
      <c r="C11280" s="3" t="s">
        <v>12466</v>
      </c>
      <c r="D11280" s="3" t="s">
        <v>4065</v>
      </c>
      <c r="E11280" s="9">
        <v>1902</v>
      </c>
      <c r="F11280" s="7" t="s">
        <v>6359</v>
      </c>
      <c r="G11280" s="7" t="s">
        <v>3971</v>
      </c>
      <c r="H11280" s="8" t="s">
        <v>2247</v>
      </c>
      <c r="I11280" s="8"/>
      <c r="J11280" s="19">
        <v>3</v>
      </c>
      <c r="K11280" s="19" t="s">
        <v>20092</v>
      </c>
      <c r="L11280" s="11"/>
      <c r="M11280" s="11"/>
      <c r="N11280" s="24"/>
      <c r="P11280" s="32"/>
      <c r="T11280" s="19"/>
      <c r="U11280" s="3" t="s">
        <v>3267</v>
      </c>
      <c r="X11280" t="str">
        <f t="shared" si="676"/>
        <v/>
      </c>
      <c r="Z11280" t="str">
        <f t="shared" si="677"/>
        <v/>
      </c>
      <c r="AB11280" s="9"/>
      <c r="AC11280" t="s">
        <v>2247</v>
      </c>
      <c r="AD11280">
        <f t="shared" si="678"/>
        <v>0</v>
      </c>
      <c r="AF11280" s="3"/>
      <c r="AG11280" t="s">
        <v>1886</v>
      </c>
      <c r="AH11280" s="9" t="s">
        <v>4623</v>
      </c>
    </row>
    <row r="11281" spans="1:34" ht="10.95" customHeight="1" outlineLevel="1" x14ac:dyDescent="0.25">
      <c r="A11281" t="s">
        <v>3892</v>
      </c>
      <c r="C11281" s="3" t="s">
        <v>12466</v>
      </c>
      <c r="D11281" s="3" t="s">
        <v>4065</v>
      </c>
      <c r="E11281" s="9">
        <v>1902</v>
      </c>
      <c r="F11281" s="7" t="s">
        <v>6360</v>
      </c>
      <c r="G11281" s="7" t="s">
        <v>3971</v>
      </c>
      <c r="H11281" s="8" t="s">
        <v>2247</v>
      </c>
      <c r="I11281" s="8"/>
      <c r="J11281" s="19">
        <v>3</v>
      </c>
      <c r="K11281" s="19" t="s">
        <v>20092</v>
      </c>
      <c r="L11281" s="11"/>
      <c r="M11281" s="11"/>
      <c r="N11281" s="24"/>
      <c r="P11281" s="32"/>
      <c r="T11281" s="19"/>
      <c r="U11281" s="3" t="s">
        <v>184</v>
      </c>
      <c r="X11281" t="str">
        <f t="shared" si="676"/>
        <v/>
      </c>
      <c r="Z11281" t="str">
        <f t="shared" si="677"/>
        <v/>
      </c>
      <c r="AB11281" s="9"/>
      <c r="AC11281" t="s">
        <v>2247</v>
      </c>
      <c r="AD11281">
        <f t="shared" si="678"/>
        <v>0</v>
      </c>
      <c r="AF11281" s="3"/>
      <c r="AG11281" t="s">
        <v>1886</v>
      </c>
      <c r="AH11281" s="9" t="s">
        <v>4526</v>
      </c>
    </row>
    <row r="11282" spans="1:34" ht="10.95" customHeight="1" outlineLevel="1" x14ac:dyDescent="0.25">
      <c r="A11282" t="s">
        <v>3892</v>
      </c>
      <c r="C11282" s="3" t="s">
        <v>12466</v>
      </c>
      <c r="D11282" s="3">
        <v>6</v>
      </c>
      <c r="E11282" s="9">
        <v>1902</v>
      </c>
      <c r="F11282" s="7" t="s">
        <v>15644</v>
      </c>
      <c r="G11282" s="7" t="s">
        <v>3971</v>
      </c>
      <c r="H11282" s="8" t="s">
        <v>2247</v>
      </c>
      <c r="I11282" s="8" t="s">
        <v>15640</v>
      </c>
      <c r="J11282" s="19">
        <v>3</v>
      </c>
      <c r="K11282" s="19" t="s">
        <v>7736</v>
      </c>
      <c r="L11282" s="11">
        <v>0.5</v>
      </c>
      <c r="M11282" s="11"/>
      <c r="N11282" s="24"/>
      <c r="P11282" s="32"/>
      <c r="T11282" s="19"/>
      <c r="U11282" s="3">
        <v>7</v>
      </c>
      <c r="X11282" t="str">
        <f t="shared" si="676"/>
        <v/>
      </c>
      <c r="Z11282" t="str">
        <f t="shared" si="677"/>
        <v/>
      </c>
      <c r="AB11282" s="9"/>
      <c r="AC11282" t="s">
        <v>2247</v>
      </c>
      <c r="AD11282">
        <f t="shared" si="678"/>
        <v>0</v>
      </c>
      <c r="AF11282" s="3"/>
      <c r="AG11282" t="s">
        <v>1886</v>
      </c>
      <c r="AH11282" s="9" t="s">
        <v>4925</v>
      </c>
    </row>
    <row r="11283" spans="1:34" ht="10.95" customHeight="1" outlineLevel="1" x14ac:dyDescent="0.25">
      <c r="A11283" t="s">
        <v>3892</v>
      </c>
      <c r="C11283" s="3" t="s">
        <v>12466</v>
      </c>
      <c r="D11283" s="3" t="s">
        <v>4065</v>
      </c>
      <c r="E11283" s="9">
        <v>1902</v>
      </c>
      <c r="F11283" s="7" t="s">
        <v>6358</v>
      </c>
      <c r="G11283" s="7" t="s">
        <v>3971</v>
      </c>
      <c r="H11283" s="8" t="s">
        <v>2247</v>
      </c>
      <c r="I11283" s="8"/>
      <c r="J11283" s="19">
        <v>3</v>
      </c>
      <c r="K11283" s="19" t="s">
        <v>20092</v>
      </c>
      <c r="L11283" s="11"/>
      <c r="M11283" s="11"/>
      <c r="N11283" s="24"/>
      <c r="P11283" s="32"/>
      <c r="T11283" s="19"/>
      <c r="U11283" s="3" t="s">
        <v>4693</v>
      </c>
      <c r="X11283" t="str">
        <f t="shared" si="676"/>
        <v/>
      </c>
      <c r="Z11283" t="str">
        <f t="shared" si="677"/>
        <v/>
      </c>
      <c r="AB11283" s="9"/>
      <c r="AC11283" t="s">
        <v>2247</v>
      </c>
      <c r="AD11283">
        <f t="shared" si="678"/>
        <v>0</v>
      </c>
      <c r="AF11283" s="3"/>
      <c r="AG11283" t="s">
        <v>1886</v>
      </c>
      <c r="AH11283" s="9" t="s">
        <v>4623</v>
      </c>
    </row>
    <row r="11284" spans="1:34" ht="10.95" customHeight="1" outlineLevel="1" x14ac:dyDescent="0.25">
      <c r="A11284" t="s">
        <v>3892</v>
      </c>
      <c r="C11284" s="3" t="s">
        <v>12466</v>
      </c>
      <c r="D11284" s="3" t="s">
        <v>4065</v>
      </c>
      <c r="E11284" s="9">
        <v>1902</v>
      </c>
      <c r="F11284" s="7" t="s">
        <v>6361</v>
      </c>
      <c r="G11284" s="7" t="s">
        <v>3971</v>
      </c>
      <c r="H11284" s="8" t="s">
        <v>2247</v>
      </c>
      <c r="I11284" s="8"/>
      <c r="J11284" s="19">
        <v>3</v>
      </c>
      <c r="K11284" s="19" t="s">
        <v>20092</v>
      </c>
      <c r="L11284" s="11"/>
      <c r="M11284" s="11"/>
      <c r="N11284" s="24"/>
      <c r="P11284" s="32"/>
      <c r="T11284" s="19"/>
      <c r="U11284" s="3" t="s">
        <v>6356</v>
      </c>
      <c r="X11284" t="str">
        <f t="shared" si="676"/>
        <v/>
      </c>
      <c r="Z11284" t="str">
        <f t="shared" si="677"/>
        <v/>
      </c>
      <c r="AB11284" s="9"/>
      <c r="AC11284" t="s">
        <v>2247</v>
      </c>
      <c r="AD11284">
        <f t="shared" si="678"/>
        <v>0</v>
      </c>
      <c r="AF11284" s="3"/>
      <c r="AG11284" t="s">
        <v>1886</v>
      </c>
      <c r="AH11284" s="9" t="s">
        <v>5044</v>
      </c>
    </row>
    <row r="11285" spans="1:34" ht="10.95" customHeight="1" outlineLevel="1" x14ac:dyDescent="0.25">
      <c r="A11285" t="s">
        <v>3892</v>
      </c>
      <c r="C11285" s="3" t="s">
        <v>12466</v>
      </c>
      <c r="D11285" s="3">
        <v>14</v>
      </c>
      <c r="E11285" s="9">
        <v>1917</v>
      </c>
      <c r="F11285" s="7" t="s">
        <v>15645</v>
      </c>
      <c r="G11285" s="7" t="s">
        <v>3971</v>
      </c>
      <c r="H11285" s="8" t="s">
        <v>2247</v>
      </c>
      <c r="I11285" s="8" t="s">
        <v>15641</v>
      </c>
      <c r="J11285" s="19">
        <v>3</v>
      </c>
      <c r="K11285" s="19" t="s">
        <v>7738</v>
      </c>
      <c r="L11285" s="11"/>
      <c r="M11285" s="11"/>
      <c r="N11285" s="24"/>
      <c r="P11285" s="32"/>
      <c r="T11285" s="19"/>
      <c r="U11285" s="3">
        <v>19</v>
      </c>
      <c r="X11285" t="str">
        <f t="shared" si="676"/>
        <v/>
      </c>
      <c r="Z11285" t="str">
        <f t="shared" si="677"/>
        <v/>
      </c>
      <c r="AB11285" s="9"/>
      <c r="AC11285" t="s">
        <v>2247</v>
      </c>
      <c r="AD11285">
        <f t="shared" si="678"/>
        <v>0</v>
      </c>
      <c r="AF11285" s="3"/>
      <c r="AG11285" t="s">
        <v>1886</v>
      </c>
      <c r="AH11285" s="9" t="s">
        <v>4925</v>
      </c>
    </row>
    <row r="11286" spans="1:34" ht="10.95" customHeight="1" outlineLevel="1" x14ac:dyDescent="0.25">
      <c r="A11286" t="s">
        <v>3892</v>
      </c>
      <c r="C11286" s="3" t="s">
        <v>12466</v>
      </c>
      <c r="D11286" s="3" t="s">
        <v>4065</v>
      </c>
      <c r="E11286" s="9">
        <v>1917</v>
      </c>
      <c r="F11286" s="7" t="s">
        <v>6358</v>
      </c>
      <c r="G11286" s="7" t="s">
        <v>3971</v>
      </c>
      <c r="H11286" s="8" t="s">
        <v>2247</v>
      </c>
      <c r="I11286" s="8"/>
      <c r="J11286" s="19">
        <v>3</v>
      </c>
      <c r="K11286" s="19" t="s">
        <v>20092</v>
      </c>
      <c r="L11286" s="11"/>
      <c r="M11286" s="11"/>
      <c r="N11286" s="24"/>
      <c r="P11286" s="32"/>
      <c r="T11286" s="19"/>
      <c r="U11286" s="3" t="s">
        <v>6357</v>
      </c>
      <c r="X11286" t="str">
        <f t="shared" si="676"/>
        <v/>
      </c>
      <c r="Z11286" t="str">
        <f t="shared" si="677"/>
        <v/>
      </c>
      <c r="AB11286" s="9"/>
      <c r="AC11286" t="s">
        <v>2247</v>
      </c>
      <c r="AD11286">
        <f t="shared" si="678"/>
        <v>0</v>
      </c>
      <c r="AF11286" s="3"/>
      <c r="AG11286" t="s">
        <v>1886</v>
      </c>
      <c r="AH11286" s="9" t="s">
        <v>4526</v>
      </c>
    </row>
    <row r="11287" spans="1:34" ht="10.95" customHeight="1" outlineLevel="1" x14ac:dyDescent="0.25">
      <c r="A11287" t="s">
        <v>3892</v>
      </c>
      <c r="C11287" s="3" t="s">
        <v>12466</v>
      </c>
      <c r="D11287" s="3">
        <v>17</v>
      </c>
      <c r="E11287" s="9">
        <v>1917</v>
      </c>
      <c r="F11287" s="7" t="s">
        <v>6362</v>
      </c>
      <c r="G11287" s="7" t="s">
        <v>3971</v>
      </c>
      <c r="H11287" s="8" t="s">
        <v>2247</v>
      </c>
      <c r="I11287" s="8" t="s">
        <v>15646</v>
      </c>
      <c r="J11287" s="19">
        <v>3</v>
      </c>
      <c r="K11287" s="19" t="s">
        <v>7738</v>
      </c>
      <c r="L11287" s="11"/>
      <c r="M11287" s="11"/>
      <c r="N11287" s="24"/>
      <c r="P11287" s="32"/>
      <c r="T11287" s="19"/>
      <c r="U11287" s="3">
        <v>22</v>
      </c>
      <c r="X11287" t="str">
        <f t="shared" si="676"/>
        <v/>
      </c>
      <c r="Z11287" t="str">
        <f t="shared" si="677"/>
        <v/>
      </c>
      <c r="AB11287" s="9"/>
      <c r="AC11287" t="s">
        <v>2247</v>
      </c>
      <c r="AD11287">
        <f t="shared" si="678"/>
        <v>0</v>
      </c>
      <c r="AF11287" s="3"/>
      <c r="AG11287" t="s">
        <v>1886</v>
      </c>
      <c r="AH11287" s="9" t="s">
        <v>4623</v>
      </c>
    </row>
    <row r="11288" spans="1:34" ht="10.95" customHeight="1" outlineLevel="1" x14ac:dyDescent="0.25">
      <c r="A11288" t="s">
        <v>3892</v>
      </c>
      <c r="C11288" s="3" t="s">
        <v>12466</v>
      </c>
      <c r="D11288" s="3">
        <v>30</v>
      </c>
      <c r="E11288" s="9">
        <v>1920</v>
      </c>
      <c r="F11288" s="7" t="s">
        <v>4619</v>
      </c>
      <c r="G11288" s="7" t="s">
        <v>1191</v>
      </c>
      <c r="H11288" s="8" t="s">
        <v>2397</v>
      </c>
      <c r="I11288" s="8" t="s">
        <v>9108</v>
      </c>
      <c r="J11288" s="19">
        <v>5</v>
      </c>
      <c r="K11288" s="19" t="s">
        <v>7738</v>
      </c>
      <c r="L11288" s="11"/>
      <c r="M11288" s="11"/>
      <c r="N11288" s="24"/>
      <c r="P11288" s="32"/>
      <c r="T11288" s="19"/>
      <c r="U11288" s="3">
        <v>40</v>
      </c>
      <c r="X11288" t="str">
        <f t="shared" si="676"/>
        <v/>
      </c>
      <c r="Z11288" t="str">
        <f t="shared" si="677"/>
        <v/>
      </c>
      <c r="AB11288" s="9"/>
      <c r="AC11288" t="s">
        <v>2397</v>
      </c>
      <c r="AD11288">
        <f t="shared" si="678"/>
        <v>0</v>
      </c>
      <c r="AF11288" s="3"/>
      <c r="AG11288" t="s">
        <v>4622</v>
      </c>
      <c r="AH11288" s="9" t="s">
        <v>4925</v>
      </c>
    </row>
    <row r="11289" spans="1:34" ht="10.95" customHeight="1" outlineLevel="1" x14ac:dyDescent="0.25">
      <c r="A11289" t="s">
        <v>3892</v>
      </c>
      <c r="C11289" s="3" t="s">
        <v>12466</v>
      </c>
      <c r="D11289" s="3">
        <v>36</v>
      </c>
      <c r="E11289" s="9">
        <v>1927</v>
      </c>
      <c r="F11289" s="7" t="s">
        <v>4883</v>
      </c>
      <c r="G11289" s="7" t="s">
        <v>2398</v>
      </c>
      <c r="H11289" s="8" t="s">
        <v>2397</v>
      </c>
      <c r="I11289" s="8" t="s">
        <v>15647</v>
      </c>
      <c r="J11289" s="19">
        <v>3</v>
      </c>
      <c r="K11289" s="19" t="s">
        <v>7736</v>
      </c>
      <c r="L11289" s="11">
        <v>0.4</v>
      </c>
      <c r="M11289" s="11"/>
      <c r="N11289" s="24"/>
      <c r="P11289" s="32"/>
      <c r="T11289" s="19"/>
      <c r="U11289" s="3">
        <v>44</v>
      </c>
      <c r="X11289" t="str">
        <f t="shared" si="676"/>
        <v/>
      </c>
      <c r="Z11289" t="str">
        <f t="shared" si="677"/>
        <v/>
      </c>
      <c r="AB11289" s="9"/>
      <c r="AC11289" t="s">
        <v>2397</v>
      </c>
      <c r="AD11289">
        <f t="shared" si="678"/>
        <v>0</v>
      </c>
      <c r="AF11289" s="3"/>
      <c r="AG11289" t="s">
        <v>4622</v>
      </c>
      <c r="AH11289" s="9" t="s">
        <v>4925</v>
      </c>
    </row>
    <row r="11290" spans="1:34" ht="10.95" customHeight="1" outlineLevel="1" x14ac:dyDescent="0.25">
      <c r="A11290" t="s">
        <v>3892</v>
      </c>
      <c r="C11290" s="3" t="s">
        <v>12466</v>
      </c>
      <c r="D11290" s="3">
        <v>42</v>
      </c>
      <c r="E11290" s="9">
        <v>1932</v>
      </c>
      <c r="F11290" s="7" t="s">
        <v>333</v>
      </c>
      <c r="G11290" s="7" t="s">
        <v>2399</v>
      </c>
      <c r="H11290" s="8" t="s">
        <v>6870</v>
      </c>
      <c r="I11290" s="8" t="s">
        <v>15648</v>
      </c>
      <c r="J11290" s="19">
        <v>3</v>
      </c>
      <c r="K11290" s="19" t="s">
        <v>7738</v>
      </c>
      <c r="L11290" s="11"/>
      <c r="M11290" s="11"/>
      <c r="N11290" s="24"/>
      <c r="P11290" s="32"/>
      <c r="T11290" s="19"/>
      <c r="U11290" s="3">
        <v>57</v>
      </c>
      <c r="X11290" t="str">
        <f t="shared" si="676"/>
        <v/>
      </c>
      <c r="Z11290" t="str">
        <f t="shared" si="677"/>
        <v/>
      </c>
      <c r="AB11290" s="9"/>
      <c r="AC11290" t="s">
        <v>6870</v>
      </c>
      <c r="AD11290">
        <f t="shared" si="678"/>
        <v>0</v>
      </c>
      <c r="AF11290" s="3"/>
      <c r="AG11290" t="s">
        <v>4622</v>
      </c>
      <c r="AH11290" s="9" t="s">
        <v>4925</v>
      </c>
    </row>
    <row r="11291" spans="1:34" ht="10.95" customHeight="1" outlineLevel="1" x14ac:dyDescent="0.25">
      <c r="A11291" t="s">
        <v>3892</v>
      </c>
      <c r="C11291" s="3" t="s">
        <v>12466</v>
      </c>
      <c r="D11291" s="3" t="s">
        <v>2503</v>
      </c>
      <c r="E11291" s="9">
        <v>1932</v>
      </c>
      <c r="F11291" s="7" t="s">
        <v>3033</v>
      </c>
      <c r="G11291" s="7" t="s">
        <v>2399</v>
      </c>
      <c r="H11291" s="8" t="s">
        <v>6870</v>
      </c>
      <c r="I11291" s="8" t="s">
        <v>15648</v>
      </c>
      <c r="J11291" s="19">
        <v>3</v>
      </c>
      <c r="K11291" s="19" t="s">
        <v>20092</v>
      </c>
      <c r="L11291" s="11"/>
      <c r="M11291" s="11"/>
      <c r="N11291" s="24"/>
      <c r="P11291" s="32"/>
      <c r="T11291" s="19"/>
      <c r="U11291" s="3" t="s">
        <v>6871</v>
      </c>
      <c r="X11291" t="str">
        <f t="shared" si="676"/>
        <v/>
      </c>
      <c r="Z11291" t="str">
        <f t="shared" si="677"/>
        <v/>
      </c>
      <c r="AB11291" s="9"/>
      <c r="AC11291" t="s">
        <v>6870</v>
      </c>
      <c r="AD11291">
        <f t="shared" si="678"/>
        <v>0</v>
      </c>
      <c r="AF11291" s="3"/>
      <c r="AG11291" t="s">
        <v>4622</v>
      </c>
      <c r="AH11291" s="9" t="s">
        <v>4925</v>
      </c>
    </row>
    <row r="11292" spans="1:34" ht="10.95" customHeight="1" outlineLevel="1" x14ac:dyDescent="0.25">
      <c r="A11292" t="s">
        <v>3892</v>
      </c>
      <c r="C11292" s="3" t="s">
        <v>12466</v>
      </c>
      <c r="D11292" s="3">
        <v>49</v>
      </c>
      <c r="E11292" s="9">
        <v>1933</v>
      </c>
      <c r="F11292" s="7" t="s">
        <v>4883</v>
      </c>
      <c r="G11292" s="7" t="s">
        <v>2399</v>
      </c>
      <c r="H11292" s="8" t="s">
        <v>6870</v>
      </c>
      <c r="I11292" s="8" t="s">
        <v>15649</v>
      </c>
      <c r="J11292" s="19">
        <v>3</v>
      </c>
      <c r="K11292" s="19" t="s">
        <v>7738</v>
      </c>
      <c r="L11292" s="11"/>
      <c r="M11292" s="11"/>
      <c r="N11292" s="24"/>
      <c r="P11292" s="32"/>
      <c r="T11292" s="19"/>
      <c r="U11292" s="3">
        <v>64</v>
      </c>
      <c r="X11292" t="str">
        <f t="shared" si="676"/>
        <v/>
      </c>
      <c r="Z11292" t="str">
        <f t="shared" si="677"/>
        <v/>
      </c>
      <c r="AB11292" s="9"/>
      <c r="AC11292" t="s">
        <v>6870</v>
      </c>
      <c r="AD11292">
        <f t="shared" si="678"/>
        <v>0</v>
      </c>
      <c r="AF11292" s="3"/>
      <c r="AG11292" t="s">
        <v>4622</v>
      </c>
      <c r="AH11292" s="9" t="s">
        <v>4925</v>
      </c>
    </row>
    <row r="11293" spans="1:34" ht="10.95" customHeight="1" outlineLevel="1" x14ac:dyDescent="0.25">
      <c r="A11293" t="s">
        <v>3892</v>
      </c>
      <c r="C11293" s="3" t="s">
        <v>12466</v>
      </c>
      <c r="D11293" s="3">
        <v>61</v>
      </c>
      <c r="E11293" s="9">
        <v>1940</v>
      </c>
      <c r="F11293" s="7" t="s">
        <v>3034</v>
      </c>
      <c r="G11293" s="7" t="s">
        <v>134</v>
      </c>
      <c r="H11293" s="8" t="s">
        <v>1248</v>
      </c>
      <c r="I11293" s="8" t="s">
        <v>15651</v>
      </c>
      <c r="J11293" s="19">
        <v>3</v>
      </c>
      <c r="K11293" s="19" t="s">
        <v>7736</v>
      </c>
      <c r="L11293" s="11">
        <v>0.3</v>
      </c>
      <c r="M11293" s="11"/>
      <c r="N11293" s="24"/>
      <c r="P11293" s="32"/>
      <c r="T11293" s="19"/>
      <c r="U11293" s="3">
        <v>76</v>
      </c>
      <c r="X11293" t="str">
        <f t="shared" si="676"/>
        <v/>
      </c>
      <c r="Z11293" t="str">
        <f t="shared" si="677"/>
        <v/>
      </c>
      <c r="AB11293" s="9"/>
      <c r="AC11293" t="s">
        <v>1248</v>
      </c>
      <c r="AD11293">
        <f t="shared" si="678"/>
        <v>0</v>
      </c>
      <c r="AF11293" s="3"/>
      <c r="AG11293" t="s">
        <v>4622</v>
      </c>
      <c r="AH11293" s="9" t="s">
        <v>4613</v>
      </c>
    </row>
    <row r="11294" spans="1:34" ht="10.95" customHeight="1" outlineLevel="1" x14ac:dyDescent="0.25">
      <c r="A11294" t="s">
        <v>3892</v>
      </c>
      <c r="C11294" s="3" t="s">
        <v>12466</v>
      </c>
      <c r="D11294" s="3">
        <v>66</v>
      </c>
      <c r="E11294" s="9">
        <v>1946</v>
      </c>
      <c r="F11294" s="7" t="s">
        <v>4883</v>
      </c>
      <c r="G11294" s="7" t="s">
        <v>2399</v>
      </c>
      <c r="H11294" s="8" t="s">
        <v>6870</v>
      </c>
      <c r="I11294" s="8" t="s">
        <v>15652</v>
      </c>
      <c r="J11294" s="19">
        <v>3</v>
      </c>
      <c r="K11294" s="19" t="s">
        <v>7738</v>
      </c>
      <c r="L11294" s="11"/>
      <c r="M11294" s="11"/>
      <c r="N11294" s="24"/>
      <c r="P11294" s="32"/>
      <c r="T11294" s="19"/>
      <c r="U11294" s="3"/>
      <c r="X11294" t="str">
        <f t="shared" si="676"/>
        <v/>
      </c>
      <c r="Z11294" t="str">
        <f t="shared" si="677"/>
        <v/>
      </c>
      <c r="AB11294" s="9"/>
      <c r="AC11294" t="s">
        <v>6870</v>
      </c>
      <c r="AD11294">
        <f t="shared" si="678"/>
        <v>0</v>
      </c>
      <c r="AF11294" s="3"/>
      <c r="AH11294" s="9"/>
    </row>
    <row r="11295" spans="1:34" ht="10.95" customHeight="1" outlineLevel="1" x14ac:dyDescent="0.25">
      <c r="A11295" t="s">
        <v>3892</v>
      </c>
      <c r="C11295" s="3" t="s">
        <v>12466</v>
      </c>
      <c r="D11295" s="3">
        <v>75</v>
      </c>
      <c r="E11295" s="9">
        <v>1950</v>
      </c>
      <c r="F11295" s="7" t="s">
        <v>5980</v>
      </c>
      <c r="G11295" s="7" t="s">
        <v>3035</v>
      </c>
      <c r="H11295" s="8" t="s">
        <v>3036</v>
      </c>
      <c r="I11295" s="8" t="s">
        <v>6998</v>
      </c>
      <c r="J11295" s="19">
        <v>6</v>
      </c>
      <c r="K11295" s="20" t="s">
        <v>7736</v>
      </c>
      <c r="L11295" s="11">
        <v>0.5</v>
      </c>
      <c r="M11295" s="11"/>
      <c r="N11295" s="24"/>
      <c r="P11295" s="32"/>
      <c r="T11295" s="19"/>
      <c r="U11295" s="3">
        <v>94</v>
      </c>
      <c r="X11295" t="str">
        <f t="shared" si="676"/>
        <v/>
      </c>
      <c r="Z11295" t="str">
        <f t="shared" si="677"/>
        <v/>
      </c>
      <c r="AB11295" s="9"/>
      <c r="AC11295" t="s">
        <v>3036</v>
      </c>
      <c r="AD11295">
        <f t="shared" si="678"/>
        <v>0</v>
      </c>
      <c r="AF11295" s="3"/>
      <c r="AG11295" t="s">
        <v>4622</v>
      </c>
      <c r="AH11295" s="9" t="s">
        <v>4613</v>
      </c>
    </row>
    <row r="11296" spans="1:34" ht="10.95" customHeight="1" outlineLevel="1" x14ac:dyDescent="0.25">
      <c r="A11296" t="s">
        <v>3892</v>
      </c>
      <c r="C11296" s="3" t="s">
        <v>12466</v>
      </c>
      <c r="D11296" s="3">
        <v>87</v>
      </c>
      <c r="E11296" s="9">
        <v>1967</v>
      </c>
      <c r="F11296" s="7" t="s">
        <v>15653</v>
      </c>
      <c r="G11296" s="7" t="s">
        <v>3035</v>
      </c>
      <c r="H11296" s="8" t="s">
        <v>3036</v>
      </c>
      <c r="I11296" s="8" t="s">
        <v>15654</v>
      </c>
      <c r="J11296" s="19">
        <v>6</v>
      </c>
      <c r="K11296" s="20" t="s">
        <v>7736</v>
      </c>
      <c r="L11296" s="11">
        <v>0.5</v>
      </c>
      <c r="M11296" s="11"/>
      <c r="N11296" s="24"/>
      <c r="P11296" s="32"/>
      <c r="T11296" s="19"/>
      <c r="U11296" s="3"/>
      <c r="X11296" t="str">
        <f t="shared" si="676"/>
        <v/>
      </c>
      <c r="Z11296" t="str">
        <f t="shared" si="677"/>
        <v/>
      </c>
      <c r="AB11296" s="9"/>
      <c r="AC11296" t="s">
        <v>3036</v>
      </c>
      <c r="AD11296">
        <f t="shared" si="678"/>
        <v>0</v>
      </c>
      <c r="AF11296" s="3"/>
      <c r="AH11296" s="9"/>
    </row>
    <row r="11297" spans="1:34" ht="10.95" customHeight="1" outlineLevel="1" x14ac:dyDescent="0.25">
      <c r="A11297" t="s">
        <v>3892</v>
      </c>
      <c r="C11297" s="3" t="s">
        <v>12466</v>
      </c>
      <c r="D11297" s="3">
        <v>142</v>
      </c>
      <c r="E11297" s="9">
        <v>1974</v>
      </c>
      <c r="F11297" s="7" t="s">
        <v>5140</v>
      </c>
      <c r="G11297" s="7" t="s">
        <v>5401</v>
      </c>
      <c r="H11297" s="8" t="s">
        <v>15656</v>
      </c>
      <c r="I11297" s="8" t="s">
        <v>15655</v>
      </c>
      <c r="J11297" s="19">
        <v>6</v>
      </c>
      <c r="K11297" s="19" t="s">
        <v>7736</v>
      </c>
      <c r="L11297" s="11">
        <v>1.3</v>
      </c>
      <c r="M11297" s="11"/>
      <c r="N11297" s="24"/>
      <c r="P11297" s="32"/>
      <c r="T11297" s="19"/>
      <c r="U11297" s="3">
        <v>165</v>
      </c>
      <c r="X11297" t="str">
        <f t="shared" si="676"/>
        <v/>
      </c>
      <c r="Z11297" t="str">
        <f t="shared" si="677"/>
        <v/>
      </c>
      <c r="AB11297" s="9"/>
      <c r="AC11297" t="s">
        <v>15656</v>
      </c>
      <c r="AD11297">
        <f t="shared" si="678"/>
        <v>0</v>
      </c>
      <c r="AF11297" s="3"/>
      <c r="AG11297" t="s">
        <v>4622</v>
      </c>
      <c r="AH11297" s="9" t="s">
        <v>4613</v>
      </c>
    </row>
    <row r="11298" spans="1:34" ht="10.95" customHeight="1" outlineLevel="1" collapsed="1" x14ac:dyDescent="0.25">
      <c r="A11298" t="s">
        <v>3892</v>
      </c>
      <c r="C11298" s="3" t="s">
        <v>12466</v>
      </c>
      <c r="D11298" s="3">
        <v>194</v>
      </c>
      <c r="E11298" s="9">
        <v>1978</v>
      </c>
      <c r="F11298" s="7" t="s">
        <v>4594</v>
      </c>
      <c r="G11298" s="7" t="s">
        <v>5401</v>
      </c>
      <c r="H11298" s="8" t="s">
        <v>7671</v>
      </c>
      <c r="I11298" s="8" t="s">
        <v>15657</v>
      </c>
      <c r="J11298" s="19">
        <v>5</v>
      </c>
      <c r="K11298" s="19" t="s">
        <v>7736</v>
      </c>
      <c r="L11298" s="11">
        <v>1.6</v>
      </c>
      <c r="M11298" s="11"/>
      <c r="N11298" s="24"/>
      <c r="P11298" s="32"/>
      <c r="T11298" s="19"/>
      <c r="U11298" s="3"/>
      <c r="X11298" t="str">
        <f t="shared" si="676"/>
        <v/>
      </c>
      <c r="Z11298" t="str">
        <f t="shared" si="677"/>
        <v/>
      </c>
      <c r="AB11298" s="9"/>
      <c r="AC11298" t="s">
        <v>7671</v>
      </c>
      <c r="AD11298">
        <f t="shared" si="678"/>
        <v>0</v>
      </c>
      <c r="AF11298" s="3"/>
      <c r="AH11298" s="9"/>
    </row>
    <row r="11299" spans="1:34" ht="10.95" customHeight="1" outlineLevel="1" x14ac:dyDescent="0.25">
      <c r="A11299" t="s">
        <v>3892</v>
      </c>
      <c r="C11299" s="3" t="s">
        <v>12466</v>
      </c>
      <c r="D11299" s="3">
        <v>195</v>
      </c>
      <c r="E11299" s="9">
        <v>1978</v>
      </c>
      <c r="F11299" s="7" t="s">
        <v>5282</v>
      </c>
      <c r="G11299" s="7" t="s">
        <v>5401</v>
      </c>
      <c r="H11299" s="8" t="s">
        <v>7671</v>
      </c>
      <c r="I11299" s="8" t="s">
        <v>15657</v>
      </c>
      <c r="J11299" s="19">
        <v>5</v>
      </c>
      <c r="K11299" s="19" t="s">
        <v>7736</v>
      </c>
      <c r="L11299" s="11">
        <v>1.6</v>
      </c>
      <c r="M11299" s="11"/>
      <c r="N11299" s="24"/>
      <c r="P11299" s="32"/>
      <c r="T11299" s="19"/>
      <c r="U11299" s="3"/>
      <c r="X11299" t="str">
        <f t="shared" si="676"/>
        <v/>
      </c>
      <c r="Z11299" t="str">
        <f t="shared" si="677"/>
        <v/>
      </c>
      <c r="AB11299" s="9"/>
      <c r="AC11299" t="s">
        <v>7671</v>
      </c>
      <c r="AD11299">
        <f t="shared" si="678"/>
        <v>0</v>
      </c>
      <c r="AF11299" s="3"/>
      <c r="AH11299" s="9"/>
    </row>
    <row r="11300" spans="1:34" ht="10.95" customHeight="1" outlineLevel="1" x14ac:dyDescent="0.25">
      <c r="A11300" t="s">
        <v>3892</v>
      </c>
      <c r="C11300" s="3" t="s">
        <v>12466</v>
      </c>
      <c r="D11300" s="3">
        <v>196</v>
      </c>
      <c r="E11300" s="9">
        <v>1978</v>
      </c>
      <c r="F11300" s="7" t="s">
        <v>1643</v>
      </c>
      <c r="G11300" s="7" t="s">
        <v>5401</v>
      </c>
      <c r="H11300" s="8" t="s">
        <v>7671</v>
      </c>
      <c r="I11300" s="8" t="s">
        <v>15657</v>
      </c>
      <c r="J11300" s="19">
        <v>5</v>
      </c>
      <c r="K11300" s="19" t="s">
        <v>7736</v>
      </c>
      <c r="L11300" s="11">
        <v>1.6</v>
      </c>
      <c r="M11300" s="11"/>
      <c r="N11300" s="24"/>
      <c r="P11300" s="32"/>
      <c r="T11300" s="19"/>
      <c r="U11300" s="3"/>
      <c r="X11300" t="str">
        <f t="shared" si="676"/>
        <v/>
      </c>
      <c r="Z11300" t="str">
        <f t="shared" si="677"/>
        <v/>
      </c>
      <c r="AB11300" s="9"/>
      <c r="AC11300" t="s">
        <v>7671</v>
      </c>
      <c r="AD11300">
        <f t="shared" si="678"/>
        <v>0</v>
      </c>
      <c r="AF11300" s="3"/>
      <c r="AH11300" s="9"/>
    </row>
    <row r="11301" spans="1:34" ht="10.95" customHeight="1" outlineLevel="1" x14ac:dyDescent="0.25">
      <c r="A11301" t="s">
        <v>3892</v>
      </c>
      <c r="C11301" s="3" t="s">
        <v>12466</v>
      </c>
      <c r="D11301" s="3">
        <v>595</v>
      </c>
      <c r="E11301" s="9">
        <v>1984</v>
      </c>
      <c r="F11301" s="7" t="s">
        <v>15659</v>
      </c>
      <c r="G11301" s="7" t="s">
        <v>5401</v>
      </c>
      <c r="H11301" s="8" t="s">
        <v>3036</v>
      </c>
      <c r="I11301" s="8" t="s">
        <v>15658</v>
      </c>
      <c r="J11301" s="19">
        <v>6</v>
      </c>
      <c r="K11301" s="19" t="s">
        <v>7736</v>
      </c>
      <c r="L11301" s="11">
        <v>2.7</v>
      </c>
      <c r="M11301" s="11"/>
      <c r="N11301" s="24"/>
      <c r="P11301" s="32"/>
      <c r="T11301" s="19"/>
      <c r="U11301" s="3"/>
      <c r="X11301" t="str">
        <f t="shared" si="676"/>
        <v/>
      </c>
      <c r="Z11301" t="str">
        <f t="shared" si="677"/>
        <v/>
      </c>
      <c r="AB11301" s="9"/>
      <c r="AC11301" t="s">
        <v>3036</v>
      </c>
      <c r="AD11301">
        <f t="shared" si="678"/>
        <v>0</v>
      </c>
      <c r="AF11301" s="3"/>
      <c r="AH11301" s="9"/>
    </row>
    <row r="11302" spans="1:34" ht="10.95" customHeight="1" outlineLevel="1" x14ac:dyDescent="0.25">
      <c r="A11302" t="s">
        <v>3892</v>
      </c>
      <c r="C11302" s="3" t="s">
        <v>12466</v>
      </c>
      <c r="D11302" s="3">
        <v>830</v>
      </c>
      <c r="E11302" s="9">
        <v>1993</v>
      </c>
      <c r="F11302" s="7" t="s">
        <v>15659</v>
      </c>
      <c r="G11302" s="7" t="s">
        <v>5401</v>
      </c>
      <c r="H11302" s="8" t="s">
        <v>3036</v>
      </c>
      <c r="I11302" s="8" t="s">
        <v>15660</v>
      </c>
      <c r="J11302" s="19">
        <v>6</v>
      </c>
      <c r="K11302" s="19" t="s">
        <v>7738</v>
      </c>
      <c r="L11302" s="11"/>
      <c r="M11302" s="11"/>
      <c r="N11302" s="24"/>
      <c r="P11302" s="32"/>
      <c r="T11302" s="19"/>
      <c r="U11302" s="3"/>
      <c r="X11302" t="str">
        <f t="shared" si="676"/>
        <v/>
      </c>
      <c r="Z11302" t="str">
        <f t="shared" si="677"/>
        <v/>
      </c>
      <c r="AB11302" s="9"/>
      <c r="AC11302" t="s">
        <v>3036</v>
      </c>
      <c r="AD11302">
        <f t="shared" si="678"/>
        <v>0</v>
      </c>
      <c r="AF11302" s="3"/>
      <c r="AH11302" s="9"/>
    </row>
    <row r="11303" spans="1:34" ht="10.95" customHeight="1" outlineLevel="1" x14ac:dyDescent="0.25">
      <c r="A11303" t="s">
        <v>3892</v>
      </c>
      <c r="C11303" s="3" t="s">
        <v>12466</v>
      </c>
      <c r="D11303" s="3">
        <v>833</v>
      </c>
      <c r="E11303" s="9">
        <v>1993</v>
      </c>
      <c r="F11303" s="7" t="s">
        <v>15661</v>
      </c>
      <c r="G11303" s="7" t="s">
        <v>5401</v>
      </c>
      <c r="H11303" s="8" t="s">
        <v>3036</v>
      </c>
      <c r="I11303" s="8" t="s">
        <v>15660</v>
      </c>
      <c r="J11303" s="19">
        <v>6</v>
      </c>
      <c r="K11303" s="19" t="s">
        <v>7738</v>
      </c>
      <c r="L11303" s="11"/>
      <c r="M11303" s="11"/>
      <c r="N11303" s="24"/>
      <c r="P11303" s="32"/>
      <c r="T11303" s="19"/>
      <c r="U11303" s="3"/>
      <c r="X11303" t="str">
        <f t="shared" si="676"/>
        <v/>
      </c>
      <c r="Z11303" t="str">
        <f t="shared" si="677"/>
        <v/>
      </c>
      <c r="AB11303" s="9"/>
      <c r="AC11303" t="s">
        <v>3036</v>
      </c>
      <c r="AD11303">
        <f t="shared" si="678"/>
        <v>0</v>
      </c>
      <c r="AF11303" s="3"/>
      <c r="AH11303" s="9"/>
    </row>
    <row r="11304" spans="1:34" ht="10.95" customHeight="1" outlineLevel="1" x14ac:dyDescent="0.25">
      <c r="A11304" t="s">
        <v>3892</v>
      </c>
      <c r="C11304" s="3" t="s">
        <v>12466</v>
      </c>
      <c r="D11304" s="3">
        <v>871</v>
      </c>
      <c r="E11304" s="9">
        <v>1996</v>
      </c>
      <c r="F11304" s="7" t="s">
        <v>15663</v>
      </c>
      <c r="G11304" s="7" t="s">
        <v>5401</v>
      </c>
      <c r="H11304" s="8" t="s">
        <v>15664</v>
      </c>
      <c r="I11304" s="8" t="s">
        <v>15662</v>
      </c>
      <c r="J11304" s="19">
        <v>6</v>
      </c>
      <c r="K11304" s="19" t="s">
        <v>7736</v>
      </c>
      <c r="L11304" s="11">
        <v>7.5</v>
      </c>
      <c r="M11304" s="11"/>
      <c r="N11304" s="24"/>
      <c r="P11304" s="32"/>
      <c r="T11304" s="19"/>
      <c r="U11304" s="3"/>
      <c r="X11304" t="str">
        <f t="shared" si="676"/>
        <v/>
      </c>
      <c r="Z11304">
        <f t="shared" si="677"/>
        <v>1</v>
      </c>
      <c r="AB11304" s="9"/>
      <c r="AC11304" t="s">
        <v>15664</v>
      </c>
      <c r="AD11304">
        <f t="shared" si="678"/>
        <v>0</v>
      </c>
      <c r="AF11304" s="3"/>
      <c r="AH11304" s="9"/>
    </row>
    <row r="11305" spans="1:34" ht="10.95" customHeight="1" outlineLevel="1" x14ac:dyDescent="0.25">
      <c r="A11305" t="s">
        <v>3892</v>
      </c>
      <c r="C11305" s="3" t="s">
        <v>12466</v>
      </c>
      <c r="D11305" s="3" t="s">
        <v>15665</v>
      </c>
      <c r="E11305" s="9">
        <v>1997</v>
      </c>
      <c r="F11305" s="7" t="s">
        <v>15666</v>
      </c>
      <c r="G11305" s="7" t="s">
        <v>5401</v>
      </c>
      <c r="H11305" s="8" t="s">
        <v>15667</v>
      </c>
      <c r="I11305" s="8" t="s">
        <v>9211</v>
      </c>
      <c r="J11305" s="19">
        <v>2</v>
      </c>
      <c r="K11305" s="19" t="s">
        <v>7736</v>
      </c>
      <c r="L11305" s="11">
        <v>4</v>
      </c>
      <c r="M11305" s="11"/>
      <c r="N11305" s="24"/>
      <c r="P11305" s="32"/>
      <c r="T11305" s="19"/>
      <c r="U11305" s="3"/>
      <c r="X11305" t="str">
        <f t="shared" si="676"/>
        <v/>
      </c>
      <c r="Z11305">
        <f t="shared" si="677"/>
        <v>1</v>
      </c>
      <c r="AB11305" s="9"/>
      <c r="AC11305" t="s">
        <v>15667</v>
      </c>
      <c r="AD11305">
        <f t="shared" si="678"/>
        <v>0</v>
      </c>
      <c r="AF11305" s="3"/>
      <c r="AH11305" s="9"/>
    </row>
    <row r="11306" spans="1:34" ht="10.95" customHeight="1" outlineLevel="1" x14ac:dyDescent="0.25">
      <c r="A11306" t="s">
        <v>3892</v>
      </c>
      <c r="C11306" s="3" t="s">
        <v>12466</v>
      </c>
      <c r="D11306" s="3">
        <v>927</v>
      </c>
      <c r="E11306" s="9">
        <v>1999</v>
      </c>
      <c r="F11306" s="10" t="s">
        <v>4650</v>
      </c>
      <c r="G11306" s="7" t="s">
        <v>5401</v>
      </c>
      <c r="H11306" s="8" t="s">
        <v>20594</v>
      </c>
      <c r="I11306" s="8" t="s">
        <v>20595</v>
      </c>
      <c r="J11306" s="19">
        <v>2</v>
      </c>
      <c r="K11306" s="19" t="s">
        <v>7738</v>
      </c>
      <c r="L11306" s="11"/>
      <c r="M11306" s="11"/>
      <c r="N11306" s="24"/>
      <c r="P11306" s="32"/>
      <c r="T11306" s="19"/>
      <c r="U11306" s="3"/>
      <c r="X11306" t="str">
        <f t="shared" si="676"/>
        <v/>
      </c>
      <c r="Z11306" t="str">
        <f t="shared" si="677"/>
        <v/>
      </c>
      <c r="AB11306" s="9"/>
      <c r="AC11306" t="s">
        <v>20594</v>
      </c>
      <c r="AD11306">
        <f t="shared" si="678"/>
        <v>0</v>
      </c>
      <c r="AF11306" s="3"/>
      <c r="AH11306" s="9"/>
    </row>
    <row r="11307" spans="1:34" ht="10.95" customHeight="1" outlineLevel="1" x14ac:dyDescent="0.25">
      <c r="A11307" t="s">
        <v>3892</v>
      </c>
      <c r="C11307" s="3" t="s">
        <v>12466</v>
      </c>
      <c r="D11307" s="3">
        <v>928</v>
      </c>
      <c r="E11307" s="9">
        <v>1999</v>
      </c>
      <c r="F11307" s="10" t="s">
        <v>67</v>
      </c>
      <c r="G11307" s="7" t="s">
        <v>5401</v>
      </c>
      <c r="H11307" s="8" t="s">
        <v>20594</v>
      </c>
      <c r="I11307" s="8" t="s">
        <v>20595</v>
      </c>
      <c r="J11307" s="19">
        <v>2</v>
      </c>
      <c r="K11307" s="19" t="s">
        <v>7738</v>
      </c>
      <c r="L11307" s="11"/>
      <c r="M11307" s="11"/>
      <c r="N11307" s="24"/>
      <c r="P11307" s="32"/>
      <c r="T11307" s="19"/>
      <c r="U11307" s="3"/>
      <c r="X11307" t="str">
        <f t="shared" si="676"/>
        <v/>
      </c>
      <c r="Z11307" t="str">
        <f t="shared" si="677"/>
        <v/>
      </c>
      <c r="AB11307" s="9"/>
      <c r="AC11307" t="s">
        <v>20594</v>
      </c>
      <c r="AD11307">
        <f t="shared" si="678"/>
        <v>0</v>
      </c>
      <c r="AF11307" s="3"/>
      <c r="AH11307" s="9"/>
    </row>
    <row r="11308" spans="1:34" ht="10.95" customHeight="1" outlineLevel="1" x14ac:dyDescent="0.25">
      <c r="A11308" t="s">
        <v>3892</v>
      </c>
      <c r="C11308" s="3" t="s">
        <v>12466</v>
      </c>
      <c r="D11308" s="3">
        <v>929</v>
      </c>
      <c r="E11308" s="9">
        <v>1999</v>
      </c>
      <c r="F11308" s="10" t="s">
        <v>6317</v>
      </c>
      <c r="G11308" s="7" t="s">
        <v>5401</v>
      </c>
      <c r="H11308" s="8" t="s">
        <v>20596</v>
      </c>
      <c r="I11308" s="8" t="s">
        <v>6998</v>
      </c>
      <c r="J11308" s="19">
        <v>5</v>
      </c>
      <c r="K11308" s="19" t="s">
        <v>7736</v>
      </c>
      <c r="L11308" s="11">
        <v>1.1499999999999999</v>
      </c>
      <c r="M11308" s="11"/>
      <c r="N11308" s="24"/>
      <c r="P11308" s="32"/>
      <c r="T11308" s="19"/>
      <c r="U11308" s="3"/>
      <c r="X11308" t="str">
        <f t="shared" si="676"/>
        <v/>
      </c>
      <c r="Z11308" t="str">
        <f t="shared" si="677"/>
        <v/>
      </c>
      <c r="AB11308" s="9"/>
      <c r="AC11308" t="s">
        <v>20596</v>
      </c>
      <c r="AD11308">
        <f t="shared" si="678"/>
        <v>0</v>
      </c>
      <c r="AF11308" s="3"/>
      <c r="AH11308" s="9"/>
    </row>
    <row r="11309" spans="1:34" ht="10.95" customHeight="1" outlineLevel="1" x14ac:dyDescent="0.25">
      <c r="A11309" t="s">
        <v>3892</v>
      </c>
      <c r="C11309" s="3" t="s">
        <v>12466</v>
      </c>
      <c r="D11309" s="3">
        <v>930</v>
      </c>
      <c r="E11309" s="9">
        <v>1999</v>
      </c>
      <c r="F11309" s="10" t="s">
        <v>4650</v>
      </c>
      <c r="G11309" s="7" t="s">
        <v>5401</v>
      </c>
      <c r="H11309" s="8" t="s">
        <v>20596</v>
      </c>
      <c r="I11309" s="8" t="s">
        <v>6998</v>
      </c>
      <c r="J11309" s="19">
        <v>5</v>
      </c>
      <c r="K11309" s="19" t="s">
        <v>7736</v>
      </c>
      <c r="L11309" s="11">
        <v>1.1499999999999999</v>
      </c>
      <c r="M11309" s="11"/>
      <c r="N11309" s="24"/>
      <c r="P11309" s="32"/>
      <c r="T11309" s="19"/>
      <c r="U11309" s="3"/>
      <c r="X11309" t="str">
        <f t="shared" si="676"/>
        <v/>
      </c>
      <c r="Z11309" t="str">
        <f t="shared" si="677"/>
        <v/>
      </c>
      <c r="AB11309" s="9"/>
      <c r="AC11309" t="s">
        <v>20596</v>
      </c>
      <c r="AD11309">
        <f t="shared" si="678"/>
        <v>0</v>
      </c>
      <c r="AF11309" s="3"/>
      <c r="AH11309" s="9"/>
    </row>
    <row r="11310" spans="1:34" ht="10.95" customHeight="1" outlineLevel="1" x14ac:dyDescent="0.25">
      <c r="A11310" t="s">
        <v>3892</v>
      </c>
      <c r="C11310" s="3" t="s">
        <v>12466</v>
      </c>
      <c r="D11310" s="3">
        <v>931</v>
      </c>
      <c r="E11310" s="9">
        <v>1999</v>
      </c>
      <c r="F11310" s="10" t="s">
        <v>67</v>
      </c>
      <c r="G11310" s="7" t="s">
        <v>5401</v>
      </c>
      <c r="H11310" s="8" t="s">
        <v>20596</v>
      </c>
      <c r="I11310" s="8" t="s">
        <v>6998</v>
      </c>
      <c r="J11310" s="19">
        <v>5</v>
      </c>
      <c r="K11310" s="19" t="s">
        <v>7736</v>
      </c>
      <c r="L11310" s="11">
        <v>1.1499999999999999</v>
      </c>
      <c r="M11310" s="11"/>
      <c r="N11310" s="24"/>
      <c r="P11310" s="32"/>
      <c r="T11310" s="19"/>
      <c r="U11310" s="3"/>
      <c r="X11310" t="str">
        <f t="shared" si="676"/>
        <v/>
      </c>
      <c r="Z11310" t="str">
        <f t="shared" si="677"/>
        <v/>
      </c>
      <c r="AB11310" s="9"/>
      <c r="AC11310" t="s">
        <v>20596</v>
      </c>
      <c r="AD11310">
        <f t="shared" si="678"/>
        <v>0</v>
      </c>
      <c r="AF11310" s="3"/>
      <c r="AH11310" s="9"/>
    </row>
    <row r="11311" spans="1:34" ht="10.95" customHeight="1" outlineLevel="1" x14ac:dyDescent="0.25">
      <c r="A11311" t="s">
        <v>3892</v>
      </c>
      <c r="C11311" s="3" t="s">
        <v>12466</v>
      </c>
      <c r="D11311" s="3">
        <v>932</v>
      </c>
      <c r="E11311" s="9">
        <v>1999</v>
      </c>
      <c r="F11311" s="10" t="s">
        <v>6023</v>
      </c>
      <c r="G11311" s="7" t="s">
        <v>5401</v>
      </c>
      <c r="H11311" s="8" t="s">
        <v>20596</v>
      </c>
      <c r="I11311" s="8" t="s">
        <v>6998</v>
      </c>
      <c r="J11311" s="19">
        <v>5</v>
      </c>
      <c r="K11311" s="19" t="s">
        <v>7736</v>
      </c>
      <c r="L11311" s="11">
        <v>1.1499999999999999</v>
      </c>
      <c r="M11311" s="11"/>
      <c r="N11311" s="24"/>
      <c r="P11311" s="32"/>
      <c r="T11311" s="19"/>
      <c r="U11311" s="3"/>
      <c r="X11311" t="str">
        <f t="shared" si="676"/>
        <v/>
      </c>
      <c r="Z11311" t="str">
        <f t="shared" si="677"/>
        <v/>
      </c>
      <c r="AB11311" s="9"/>
      <c r="AC11311" t="s">
        <v>20596</v>
      </c>
      <c r="AD11311">
        <f t="shared" si="678"/>
        <v>0</v>
      </c>
      <c r="AF11311" s="3"/>
      <c r="AH11311" s="9"/>
    </row>
    <row r="11312" spans="1:34" ht="10.95" customHeight="1" outlineLevel="1" x14ac:dyDescent="0.25">
      <c r="A11312" t="s">
        <v>3892</v>
      </c>
      <c r="C11312" s="3" t="s">
        <v>12466</v>
      </c>
      <c r="D11312" s="3" t="s">
        <v>15669</v>
      </c>
      <c r="E11312" s="9">
        <v>1999</v>
      </c>
      <c r="F11312" s="7" t="s">
        <v>15670</v>
      </c>
      <c r="G11312" s="7" t="s">
        <v>5401</v>
      </c>
      <c r="H11312" s="8" t="s">
        <v>14909</v>
      </c>
      <c r="I11312" s="8" t="s">
        <v>15668</v>
      </c>
      <c r="J11312" s="19">
        <v>2</v>
      </c>
      <c r="K11312" s="19" t="s">
        <v>7738</v>
      </c>
      <c r="L11312" s="11"/>
      <c r="M11312" s="11"/>
      <c r="N11312" s="24"/>
      <c r="P11312" s="32"/>
      <c r="T11312" s="19"/>
      <c r="U11312" s="3"/>
      <c r="X11312" t="str">
        <f t="shared" si="676"/>
        <v/>
      </c>
      <c r="Z11312">
        <f t="shared" si="677"/>
        <v>1</v>
      </c>
      <c r="AB11312" s="9"/>
      <c r="AC11312" t="s">
        <v>14909</v>
      </c>
      <c r="AD11312">
        <f t="shared" si="678"/>
        <v>0</v>
      </c>
      <c r="AF11312" s="3"/>
      <c r="AH11312" s="9"/>
    </row>
    <row r="11313" spans="1:48" ht="10.95" customHeight="1" outlineLevel="1" x14ac:dyDescent="0.25">
      <c r="A11313" t="s">
        <v>3892</v>
      </c>
      <c r="C11313" s="3" t="s">
        <v>12466</v>
      </c>
      <c r="D11313" s="3">
        <v>956</v>
      </c>
      <c r="E11313" s="9">
        <v>2001</v>
      </c>
      <c r="F11313" s="7" t="s">
        <v>2624</v>
      </c>
      <c r="G11313" s="7" t="s">
        <v>5401</v>
      </c>
      <c r="H11313" s="8" t="s">
        <v>2247</v>
      </c>
      <c r="I11313" s="8" t="s">
        <v>7747</v>
      </c>
      <c r="J11313" s="19">
        <v>3</v>
      </c>
      <c r="K11313" s="19" t="s">
        <v>7736</v>
      </c>
      <c r="L11313" s="11">
        <v>3.3</v>
      </c>
      <c r="M11313" s="11"/>
      <c r="N11313" s="24"/>
      <c r="P11313" s="32"/>
      <c r="T11313" s="19"/>
      <c r="U11313" s="3"/>
      <c r="X11313" t="str">
        <f t="shared" si="676"/>
        <v/>
      </c>
      <c r="Z11313" t="str">
        <f t="shared" si="677"/>
        <v/>
      </c>
      <c r="AB11313" s="9"/>
      <c r="AC11313" t="s">
        <v>2247</v>
      </c>
      <c r="AD11313">
        <f t="shared" si="678"/>
        <v>0</v>
      </c>
      <c r="AF11313" s="3"/>
      <c r="AH11313" s="9"/>
    </row>
    <row r="11314" spans="1:48" ht="10.95" customHeight="1" outlineLevel="1" x14ac:dyDescent="0.25">
      <c r="A11314" t="s">
        <v>3892</v>
      </c>
      <c r="C11314" s="3" t="s">
        <v>12466</v>
      </c>
      <c r="D11314" s="3" t="s">
        <v>15672</v>
      </c>
      <c r="E11314" s="9">
        <v>2014</v>
      </c>
      <c r="F11314" s="7" t="s">
        <v>15673</v>
      </c>
      <c r="G11314" s="7" t="s">
        <v>5401</v>
      </c>
      <c r="H11314" s="8" t="s">
        <v>3036</v>
      </c>
      <c r="I11314" s="8" t="s">
        <v>15671</v>
      </c>
      <c r="J11314" s="19">
        <v>6</v>
      </c>
      <c r="K11314" s="19" t="s">
        <v>7738</v>
      </c>
      <c r="L11314" s="11"/>
      <c r="M11314" s="11"/>
      <c r="N11314" s="24"/>
      <c r="P11314" s="32"/>
      <c r="T11314" s="19"/>
      <c r="U11314" s="3"/>
      <c r="X11314" t="str">
        <f t="shared" si="676"/>
        <v/>
      </c>
      <c r="Z11314">
        <f t="shared" si="677"/>
        <v>1</v>
      </c>
      <c r="AB11314" s="9"/>
      <c r="AC11314" t="s">
        <v>3036</v>
      </c>
      <c r="AD11314">
        <f t="shared" si="678"/>
        <v>0</v>
      </c>
      <c r="AF11314" s="3"/>
      <c r="AH11314" s="9"/>
    </row>
    <row r="11315" spans="1:48" ht="10.95" customHeight="1" outlineLevel="1" x14ac:dyDescent="0.25">
      <c r="A11315" t="s">
        <v>3892</v>
      </c>
      <c r="C11315" s="3" t="s">
        <v>12466</v>
      </c>
      <c r="D11315" s="3" t="s">
        <v>15675</v>
      </c>
      <c r="E11315" s="9">
        <v>2018</v>
      </c>
      <c r="F11315" s="7" t="s">
        <v>15676</v>
      </c>
      <c r="G11315" s="7" t="s">
        <v>5401</v>
      </c>
      <c r="H11315" s="8" t="s">
        <v>3036</v>
      </c>
      <c r="I11315" s="8" t="s">
        <v>15674</v>
      </c>
      <c r="J11315" s="19">
        <v>6</v>
      </c>
      <c r="K11315" s="19" t="s">
        <v>7738</v>
      </c>
      <c r="L11315" s="11"/>
      <c r="M11315" s="11"/>
      <c r="N11315" s="24"/>
      <c r="P11315" s="32"/>
      <c r="T11315" s="19"/>
      <c r="U11315" s="3"/>
      <c r="X11315" t="str">
        <f t="shared" si="676"/>
        <v/>
      </c>
      <c r="Z11315">
        <f t="shared" si="677"/>
        <v>1</v>
      </c>
      <c r="AB11315" s="9"/>
      <c r="AC11315" t="s">
        <v>3036</v>
      </c>
      <c r="AD11315">
        <f t="shared" si="678"/>
        <v>0</v>
      </c>
      <c r="AF11315" s="3"/>
      <c r="AH11315" s="9"/>
    </row>
    <row r="11316" spans="1:48" ht="10.95" customHeight="1" x14ac:dyDescent="0.25">
      <c r="A11316" t="s">
        <v>9131</v>
      </c>
      <c r="B11316" t="s">
        <v>7578</v>
      </c>
      <c r="C11316" s="3" t="s">
        <v>12466</v>
      </c>
      <c r="E11316" s="9"/>
      <c r="F11316" s="7"/>
      <c r="G11316" s="7"/>
      <c r="H11316" s="8"/>
      <c r="I11316" s="8"/>
      <c r="J11316" s="19"/>
      <c r="K11316" s="19"/>
      <c r="L11316" s="11"/>
      <c r="M11316" s="11">
        <f>SUM(L11317:L11432)</f>
        <v>268.59999999999997</v>
      </c>
      <c r="N11316" s="24">
        <v>1305</v>
      </c>
      <c r="O11316">
        <f>COUNTIF(K11317:K11432,"*")</f>
        <v>116</v>
      </c>
      <c r="P11316" s="32">
        <f>O11316/N11316</f>
        <v>8.8888888888888892E-2</v>
      </c>
      <c r="Q11316">
        <f>COUNTIF(K11317:K11432,"Y")+COUNTIF(K11317:K11432,"S")</f>
        <v>109</v>
      </c>
      <c r="T11316" s="19" t="s">
        <v>7736</v>
      </c>
      <c r="U11316" s="3"/>
      <c r="V11316" t="s">
        <v>18608</v>
      </c>
      <c r="X11316" t="str">
        <f t="shared" si="676"/>
        <v/>
      </c>
      <c r="Z11316" t="str">
        <f t="shared" si="677"/>
        <v/>
      </c>
      <c r="AB11316" s="9"/>
      <c r="AE11316">
        <f>COUNTIF(AD11317:AD11432,"1")</f>
        <v>0</v>
      </c>
      <c r="AF11316" s="3"/>
      <c r="AH11316" s="9"/>
      <c r="AI11316">
        <f>COUNTIF($J11317:$J11432,"1")-COUNTIFS($J11317:$J11432,"1",$K11317:$K11432,"V")</f>
        <v>0</v>
      </c>
      <c r="AJ11316">
        <f>COUNTIFS($J11317:$J11432,"1",$K11317:$K11432,"Y")+COUNTIFS($J11317:$J11432,"1",$K11317:$K11432,"s")</f>
        <v>0</v>
      </c>
      <c r="AK11316">
        <f>COUNTIF($J11317:$J11432,"2")-COUNTIFS($J11317:$J11432,"2",$K11317:$K11432,"V")</f>
        <v>0</v>
      </c>
      <c r="AL11316">
        <f>COUNTIFS($J11317:$J11432,"2",$K11317:$K11432,"Y")+COUNTIFS($J11317:$J11432,"2",$K11317:$K11432,"s")</f>
        <v>0</v>
      </c>
      <c r="AM11316">
        <f>COUNTIF($J11317:$J11432,"3")-COUNTIFS($J11317:$J11432,"3",$K11317:$K11432,"V")</f>
        <v>23</v>
      </c>
      <c r="AN11316">
        <f>COUNTIFS($J11317:$J11432,"3",$K11317:$K11432,"Y")+COUNTIFS($J11317:$J11432,"3",$K11317:$K11432,"s")</f>
        <v>22</v>
      </c>
      <c r="AO11316">
        <f>COUNTIF($J11317:$J11432,"4")-COUNTIFS($J11317:$J11432,"4",$K11317:$K11432,"V")</f>
        <v>0</v>
      </c>
      <c r="AP11316">
        <f>COUNTIFS($J11317:$J11432,"4",$K11317:$K11432,"Y")+COUNTIFS($J11317:$J11432,"4",$K11317:$K11432,"s")</f>
        <v>0</v>
      </c>
      <c r="AQ11316">
        <f>COUNTIF($J11317:$J11432,"5")-COUNTIFS($J11317:$J11432,"5",$K11317:$K11432,"V")</f>
        <v>59</v>
      </c>
      <c r="AR11316">
        <f>COUNTIFS($J11317:$J11432,"5",$K11317:$K11432,"Y")+COUNTIFS($J11317:$J11432,"5",$K11317:$K11432,"s")</f>
        <v>57</v>
      </c>
      <c r="AS11316">
        <f>COUNTIF($J11317:$J11432,"6")-COUNTIFS($J11317:$J11432,"6",$K11317:$K11432,"V")</f>
        <v>34</v>
      </c>
      <c r="AT11316">
        <f>COUNTIFS($J11317:$J11432,"6",$K11317:$K11432,"Y")+COUNTIFS($J11317:$J11432,"6",$K11317:$K11432,"s")</f>
        <v>30</v>
      </c>
      <c r="AU11316">
        <f>COUNTIF($J11317:$J11432,"7")-COUNTIFS($J11317:$J11432,"7",$K11317:$K11432,"V")</f>
        <v>0</v>
      </c>
      <c r="AV11316">
        <f>COUNTIFS($J11317:$J11432,"7",$K11317:$K11432,"Y")+COUNTIFS($J11317:$J11432,"7",$K11317:$K11432,"s")</f>
        <v>0</v>
      </c>
    </row>
    <row r="11317" spans="1:48" ht="10.95" customHeight="1" outlineLevel="1" x14ac:dyDescent="0.25">
      <c r="A11317" t="s">
        <v>5783</v>
      </c>
      <c r="C11317" s="3" t="s">
        <v>12466</v>
      </c>
      <c r="D11317" s="3">
        <v>1</v>
      </c>
      <c r="E11317" s="9">
        <v>1947</v>
      </c>
      <c r="F11317" s="7" t="s">
        <v>1533</v>
      </c>
      <c r="G11317" s="7" t="s">
        <v>5040</v>
      </c>
      <c r="H11317" s="8" t="s">
        <v>7654</v>
      </c>
      <c r="I11317" s="8" t="s">
        <v>7654</v>
      </c>
      <c r="J11317" s="19">
        <v>5</v>
      </c>
      <c r="K11317" s="19" t="s">
        <v>7736</v>
      </c>
      <c r="L11317" s="11">
        <v>0.85</v>
      </c>
      <c r="M11317" s="11"/>
      <c r="N11317" s="24"/>
      <c r="P11317" s="32"/>
      <c r="T11317" s="19"/>
      <c r="U11317" s="3">
        <v>1</v>
      </c>
      <c r="X11317" t="str">
        <f t="shared" si="676"/>
        <v/>
      </c>
      <c r="Z11317" t="str">
        <f t="shared" si="677"/>
        <v/>
      </c>
      <c r="AB11317" s="9"/>
      <c r="AC11317" t="s">
        <v>7654</v>
      </c>
      <c r="AD11317">
        <f t="shared" ref="AD11317:AD11348" si="679">COUNTIF(H11317,"*Fuji*")</f>
        <v>0</v>
      </c>
      <c r="AF11317" s="3"/>
      <c r="AG11317" t="s">
        <v>669</v>
      </c>
      <c r="AH11317" s="9"/>
    </row>
    <row r="11318" spans="1:48" ht="10.95" customHeight="1" outlineLevel="1" x14ac:dyDescent="0.25">
      <c r="A11318" t="s">
        <v>5783</v>
      </c>
      <c r="C11318" s="3" t="s">
        <v>12466</v>
      </c>
      <c r="D11318" s="3">
        <v>2</v>
      </c>
      <c r="E11318" s="9">
        <v>1947</v>
      </c>
      <c r="F11318" s="7" t="s">
        <v>1101</v>
      </c>
      <c r="G11318" s="7" t="s">
        <v>6426</v>
      </c>
      <c r="H11318" s="8" t="s">
        <v>7654</v>
      </c>
      <c r="I11318" s="8" t="s">
        <v>7654</v>
      </c>
      <c r="J11318" s="19">
        <v>5</v>
      </c>
      <c r="K11318" s="19" t="s">
        <v>7736</v>
      </c>
      <c r="L11318" s="11">
        <v>0.85</v>
      </c>
      <c r="M11318" s="11"/>
      <c r="N11318" s="24"/>
      <c r="P11318" s="32"/>
      <c r="T11318" s="19"/>
      <c r="U11318" s="3">
        <v>2</v>
      </c>
      <c r="X11318" t="str">
        <f t="shared" si="676"/>
        <v/>
      </c>
      <c r="Z11318" t="str">
        <f t="shared" si="677"/>
        <v/>
      </c>
      <c r="AB11318" s="9"/>
      <c r="AC11318" t="s">
        <v>7654</v>
      </c>
      <c r="AD11318">
        <f t="shared" si="679"/>
        <v>0</v>
      </c>
      <c r="AF11318" s="3"/>
      <c r="AG11318" t="s">
        <v>669</v>
      </c>
      <c r="AH11318" s="9"/>
    </row>
    <row r="11319" spans="1:48" ht="10.95" customHeight="1" outlineLevel="1" x14ac:dyDescent="0.25">
      <c r="A11319" t="s">
        <v>5783</v>
      </c>
      <c r="C11319" s="3" t="s">
        <v>12466</v>
      </c>
      <c r="D11319" s="3">
        <v>3</v>
      </c>
      <c r="E11319" s="9">
        <v>1947</v>
      </c>
      <c r="F11319" s="7" t="s">
        <v>1103</v>
      </c>
      <c r="G11319" s="7" t="s">
        <v>7655</v>
      </c>
      <c r="H11319" s="8" t="s">
        <v>7654</v>
      </c>
      <c r="I11319" s="8" t="s">
        <v>7654</v>
      </c>
      <c r="J11319" s="19">
        <v>5</v>
      </c>
      <c r="K11319" s="19" t="s">
        <v>7736</v>
      </c>
      <c r="L11319" s="11">
        <v>0.85</v>
      </c>
      <c r="M11319" s="11"/>
      <c r="N11319" s="24"/>
      <c r="P11319" s="32"/>
      <c r="T11319" s="19"/>
      <c r="U11319" s="3">
        <v>3</v>
      </c>
      <c r="X11319" t="str">
        <f t="shared" si="676"/>
        <v/>
      </c>
      <c r="Z11319" t="str">
        <f t="shared" si="677"/>
        <v/>
      </c>
      <c r="AB11319" s="9"/>
      <c r="AC11319" t="s">
        <v>7654</v>
      </c>
      <c r="AD11319">
        <f t="shared" si="679"/>
        <v>0</v>
      </c>
      <c r="AF11319" s="3"/>
      <c r="AG11319" t="s">
        <v>669</v>
      </c>
      <c r="AH11319" s="9"/>
    </row>
    <row r="11320" spans="1:48" ht="10.95" customHeight="1" outlineLevel="1" x14ac:dyDescent="0.25">
      <c r="A11320" t="s">
        <v>5783</v>
      </c>
      <c r="C11320" s="3" t="s">
        <v>12466</v>
      </c>
      <c r="D11320" s="3">
        <v>4</v>
      </c>
      <c r="E11320" s="9">
        <v>1947</v>
      </c>
      <c r="F11320" s="7" t="s">
        <v>639</v>
      </c>
      <c r="G11320" s="7" t="s">
        <v>7656</v>
      </c>
      <c r="H11320" s="8" t="s">
        <v>7654</v>
      </c>
      <c r="I11320" s="8" t="s">
        <v>7654</v>
      </c>
      <c r="J11320" s="19">
        <v>5</v>
      </c>
      <c r="K11320" s="19" t="s">
        <v>7736</v>
      </c>
      <c r="L11320" s="11">
        <v>0.85</v>
      </c>
      <c r="M11320" s="11"/>
      <c r="N11320" s="24"/>
      <c r="P11320" s="32"/>
      <c r="T11320" s="19"/>
      <c r="U11320" s="3">
        <v>4</v>
      </c>
      <c r="X11320" t="str">
        <f t="shared" si="676"/>
        <v/>
      </c>
      <c r="Z11320" t="str">
        <f t="shared" si="677"/>
        <v/>
      </c>
      <c r="AB11320" s="9"/>
      <c r="AC11320" t="s">
        <v>7654</v>
      </c>
      <c r="AD11320">
        <f t="shared" si="679"/>
        <v>0</v>
      </c>
      <c r="AF11320" s="3"/>
      <c r="AG11320" t="s">
        <v>669</v>
      </c>
      <c r="AH11320" s="9"/>
    </row>
    <row r="11321" spans="1:48" ht="10.95" customHeight="1" outlineLevel="1" x14ac:dyDescent="0.25">
      <c r="A11321" t="s">
        <v>5783</v>
      </c>
      <c r="C11321" s="3" t="s">
        <v>12466</v>
      </c>
      <c r="D11321" s="3">
        <v>5</v>
      </c>
      <c r="E11321" s="9">
        <v>1947</v>
      </c>
      <c r="F11321" s="7" t="s">
        <v>1287</v>
      </c>
      <c r="G11321" s="7" t="s">
        <v>4690</v>
      </c>
      <c r="H11321" s="8" t="s">
        <v>7654</v>
      </c>
      <c r="I11321" s="8" t="s">
        <v>7654</v>
      </c>
      <c r="J11321" s="19">
        <v>5</v>
      </c>
      <c r="K11321" s="19" t="s">
        <v>7736</v>
      </c>
      <c r="L11321" s="11">
        <v>0.85</v>
      </c>
      <c r="M11321" s="11"/>
      <c r="N11321" s="24"/>
      <c r="P11321" s="32"/>
      <c r="T11321" s="19"/>
      <c r="U11321" s="3">
        <v>5</v>
      </c>
      <c r="X11321" t="str">
        <f t="shared" si="676"/>
        <v/>
      </c>
      <c r="Z11321" t="str">
        <f t="shared" si="677"/>
        <v/>
      </c>
      <c r="AB11321" s="9"/>
      <c r="AC11321" t="s">
        <v>7654</v>
      </c>
      <c r="AD11321">
        <f t="shared" si="679"/>
        <v>0</v>
      </c>
      <c r="AF11321" s="3"/>
      <c r="AG11321" t="s">
        <v>669</v>
      </c>
      <c r="AH11321" s="9"/>
    </row>
    <row r="11322" spans="1:48" ht="10.95" customHeight="1" outlineLevel="1" x14ac:dyDescent="0.25">
      <c r="A11322" t="s">
        <v>5783</v>
      </c>
      <c r="C11322" s="3" t="s">
        <v>12466</v>
      </c>
      <c r="D11322" s="3">
        <v>6</v>
      </c>
      <c r="E11322" s="9">
        <v>1947</v>
      </c>
      <c r="F11322" s="7" t="s">
        <v>1106</v>
      </c>
      <c r="G11322" s="7" t="s">
        <v>2294</v>
      </c>
      <c r="H11322" s="8" t="s">
        <v>7654</v>
      </c>
      <c r="I11322" s="8" t="s">
        <v>7654</v>
      </c>
      <c r="J11322" s="19">
        <v>5</v>
      </c>
      <c r="K11322" s="19" t="s">
        <v>7736</v>
      </c>
      <c r="L11322" s="11">
        <v>0.85</v>
      </c>
      <c r="M11322" s="11"/>
      <c r="N11322" s="24"/>
      <c r="P11322" s="32"/>
      <c r="T11322" s="19"/>
      <c r="U11322" s="3">
        <v>6</v>
      </c>
      <c r="X11322" t="str">
        <f t="shared" si="676"/>
        <v/>
      </c>
      <c r="Z11322" t="str">
        <f t="shared" si="677"/>
        <v/>
      </c>
      <c r="AB11322" s="9"/>
      <c r="AC11322" t="s">
        <v>7654</v>
      </c>
      <c r="AD11322">
        <f t="shared" si="679"/>
        <v>0</v>
      </c>
      <c r="AF11322" s="3"/>
      <c r="AG11322" t="s">
        <v>669</v>
      </c>
      <c r="AH11322" s="9"/>
    </row>
    <row r="11323" spans="1:48" ht="10.95" customHeight="1" outlineLevel="1" x14ac:dyDescent="0.25">
      <c r="A11323" t="s">
        <v>5783</v>
      </c>
      <c r="C11323" s="3" t="s">
        <v>12466</v>
      </c>
      <c r="D11323" s="3">
        <v>7</v>
      </c>
      <c r="E11323" s="9">
        <v>1947</v>
      </c>
      <c r="F11323" s="7" t="s">
        <v>1106</v>
      </c>
      <c r="G11323" s="7" t="s">
        <v>7655</v>
      </c>
      <c r="H11323" s="8" t="s">
        <v>7654</v>
      </c>
      <c r="I11323" s="8" t="s">
        <v>7654</v>
      </c>
      <c r="J11323" s="19">
        <v>5</v>
      </c>
      <c r="K11323" s="19" t="s">
        <v>7736</v>
      </c>
      <c r="L11323" s="11">
        <v>4</v>
      </c>
      <c r="M11323" s="11"/>
      <c r="N11323" s="24"/>
      <c r="P11323" s="32"/>
      <c r="T11323" s="19"/>
      <c r="U11323" s="3">
        <v>23</v>
      </c>
      <c r="X11323" t="str">
        <f t="shared" si="676"/>
        <v/>
      </c>
      <c r="Z11323" t="str">
        <f t="shared" si="677"/>
        <v/>
      </c>
      <c r="AB11323" s="9"/>
      <c r="AC11323" t="s">
        <v>7654</v>
      </c>
      <c r="AD11323">
        <f t="shared" si="679"/>
        <v>0</v>
      </c>
      <c r="AF11323" s="3"/>
      <c r="AG11323" t="s">
        <v>669</v>
      </c>
      <c r="AH11323" s="9"/>
    </row>
    <row r="11324" spans="1:48" ht="10.95" customHeight="1" outlineLevel="1" x14ac:dyDescent="0.25">
      <c r="A11324" t="s">
        <v>5783</v>
      </c>
      <c r="C11324" s="3" t="s">
        <v>12466</v>
      </c>
      <c r="D11324" s="3">
        <v>8</v>
      </c>
      <c r="E11324" s="9">
        <v>1947</v>
      </c>
      <c r="F11324" s="7" t="s">
        <v>4883</v>
      </c>
      <c r="G11324" s="7" t="s">
        <v>7657</v>
      </c>
      <c r="H11324" s="8" t="s">
        <v>7654</v>
      </c>
      <c r="I11324" s="8" t="s">
        <v>7654</v>
      </c>
      <c r="J11324" s="19">
        <v>5</v>
      </c>
      <c r="K11324" s="19" t="s">
        <v>7736</v>
      </c>
      <c r="L11324" s="11">
        <v>0.85</v>
      </c>
      <c r="M11324" s="11"/>
      <c r="N11324" s="24"/>
      <c r="P11324" s="32"/>
      <c r="T11324" s="19"/>
      <c r="U11324" s="3">
        <v>7</v>
      </c>
      <c r="X11324" t="str">
        <f t="shared" si="676"/>
        <v/>
      </c>
      <c r="Z11324" t="str">
        <f t="shared" si="677"/>
        <v/>
      </c>
      <c r="AB11324" s="9"/>
      <c r="AC11324" t="s">
        <v>7654</v>
      </c>
      <c r="AD11324">
        <f t="shared" si="679"/>
        <v>0</v>
      </c>
      <c r="AF11324" s="3"/>
      <c r="AG11324" t="s">
        <v>669</v>
      </c>
      <c r="AH11324" s="9"/>
    </row>
    <row r="11325" spans="1:48" ht="10.95" customHeight="1" outlineLevel="1" x14ac:dyDescent="0.25">
      <c r="A11325" t="s">
        <v>5783</v>
      </c>
      <c r="C11325" s="3" t="s">
        <v>12466</v>
      </c>
      <c r="D11325" s="3">
        <v>9</v>
      </c>
      <c r="E11325" s="9">
        <v>1947</v>
      </c>
      <c r="F11325" s="7" t="s">
        <v>7661</v>
      </c>
      <c r="G11325" s="7" t="s">
        <v>6140</v>
      </c>
      <c r="H11325" s="8" t="s">
        <v>7654</v>
      </c>
      <c r="I11325" s="8" t="s">
        <v>7654</v>
      </c>
      <c r="J11325" s="19">
        <v>5</v>
      </c>
      <c r="K11325" s="19" t="s">
        <v>7736</v>
      </c>
      <c r="L11325" s="11">
        <v>0.85</v>
      </c>
      <c r="M11325" s="11"/>
      <c r="N11325" s="24"/>
      <c r="P11325" s="32"/>
      <c r="T11325" s="19"/>
      <c r="U11325" s="3">
        <v>8</v>
      </c>
      <c r="X11325" t="str">
        <f t="shared" si="676"/>
        <v/>
      </c>
      <c r="Z11325" t="str">
        <f t="shared" si="677"/>
        <v/>
      </c>
      <c r="AB11325" s="9"/>
      <c r="AC11325" t="s">
        <v>7654</v>
      </c>
      <c r="AD11325">
        <f t="shared" si="679"/>
        <v>0</v>
      </c>
      <c r="AF11325" s="3"/>
      <c r="AG11325" t="s">
        <v>669</v>
      </c>
      <c r="AH11325" s="9"/>
    </row>
    <row r="11326" spans="1:48" ht="10.95" customHeight="1" outlineLevel="1" x14ac:dyDescent="0.25">
      <c r="A11326" t="s">
        <v>5783</v>
      </c>
      <c r="C11326" s="3" t="s">
        <v>12466</v>
      </c>
      <c r="D11326" s="3">
        <v>10</v>
      </c>
      <c r="E11326" s="9">
        <v>1947</v>
      </c>
      <c r="F11326" s="7" t="s">
        <v>1109</v>
      </c>
      <c r="G11326" s="7" t="s">
        <v>7658</v>
      </c>
      <c r="H11326" s="8" t="s">
        <v>7654</v>
      </c>
      <c r="I11326" s="8" t="s">
        <v>7654</v>
      </c>
      <c r="J11326" s="19">
        <v>5</v>
      </c>
      <c r="K11326" s="19" t="s">
        <v>7736</v>
      </c>
      <c r="L11326" s="11">
        <v>0.85</v>
      </c>
      <c r="M11326" s="11"/>
      <c r="N11326" s="24"/>
      <c r="P11326" s="32"/>
      <c r="T11326" s="19"/>
      <c r="U11326" s="3">
        <v>9</v>
      </c>
      <c r="X11326" t="str">
        <f t="shared" si="676"/>
        <v/>
      </c>
      <c r="Z11326" t="str">
        <f t="shared" si="677"/>
        <v/>
      </c>
      <c r="AB11326" s="9"/>
      <c r="AC11326" t="s">
        <v>7654</v>
      </c>
      <c r="AD11326">
        <f t="shared" si="679"/>
        <v>0</v>
      </c>
      <c r="AF11326" s="3"/>
      <c r="AG11326" t="s">
        <v>669</v>
      </c>
      <c r="AH11326" s="9"/>
    </row>
    <row r="11327" spans="1:48" ht="10.95" customHeight="1" outlineLevel="1" x14ac:dyDescent="0.25">
      <c r="A11327" t="s">
        <v>5783</v>
      </c>
      <c r="C11327" s="3" t="s">
        <v>12466</v>
      </c>
      <c r="D11327" s="3">
        <v>11</v>
      </c>
      <c r="E11327" s="9">
        <v>1947</v>
      </c>
      <c r="F11327" s="7" t="s">
        <v>3764</v>
      </c>
      <c r="G11327" s="7" t="s">
        <v>7659</v>
      </c>
      <c r="H11327" s="8" t="s">
        <v>7654</v>
      </c>
      <c r="I11327" s="8" t="s">
        <v>7654</v>
      </c>
      <c r="J11327" s="19">
        <v>5</v>
      </c>
      <c r="K11327" s="19" t="s">
        <v>7736</v>
      </c>
      <c r="L11327" s="11">
        <v>0.85</v>
      </c>
      <c r="M11327" s="11"/>
      <c r="N11327" s="24"/>
      <c r="P11327" s="32"/>
      <c r="T11327" s="19"/>
      <c r="U11327" s="3">
        <v>10</v>
      </c>
      <c r="X11327" t="str">
        <f t="shared" si="676"/>
        <v/>
      </c>
      <c r="Z11327" t="str">
        <f t="shared" si="677"/>
        <v/>
      </c>
      <c r="AB11327" s="9"/>
      <c r="AC11327" t="s">
        <v>7654</v>
      </c>
      <c r="AD11327">
        <f t="shared" si="679"/>
        <v>0</v>
      </c>
      <c r="AF11327" s="3"/>
      <c r="AG11327" t="s">
        <v>669</v>
      </c>
      <c r="AH11327" s="9"/>
    </row>
    <row r="11328" spans="1:48" ht="10.95" customHeight="1" outlineLevel="1" x14ac:dyDescent="0.25">
      <c r="A11328" t="s">
        <v>5783</v>
      </c>
      <c r="C11328" s="3" t="s">
        <v>12466</v>
      </c>
      <c r="D11328" s="3">
        <v>12</v>
      </c>
      <c r="E11328" s="9">
        <v>1947</v>
      </c>
      <c r="F11328" s="7" t="s">
        <v>4619</v>
      </c>
      <c r="G11328" s="7" t="s">
        <v>7660</v>
      </c>
      <c r="H11328" s="8" t="s">
        <v>7654</v>
      </c>
      <c r="I11328" s="8" t="s">
        <v>7654</v>
      </c>
      <c r="J11328" s="19">
        <v>5</v>
      </c>
      <c r="K11328" s="19" t="s">
        <v>7736</v>
      </c>
      <c r="L11328" s="11">
        <v>0.85</v>
      </c>
      <c r="M11328" s="11"/>
      <c r="N11328" s="24"/>
      <c r="P11328" s="32"/>
      <c r="T11328" s="19"/>
      <c r="U11328" s="3">
        <v>11</v>
      </c>
      <c r="X11328" t="str">
        <f t="shared" si="676"/>
        <v/>
      </c>
      <c r="Z11328" t="str">
        <f t="shared" si="677"/>
        <v/>
      </c>
      <c r="AB11328" s="9"/>
      <c r="AC11328" t="s">
        <v>7654</v>
      </c>
      <c r="AD11328">
        <f t="shared" si="679"/>
        <v>0</v>
      </c>
      <c r="AF11328" s="3"/>
      <c r="AG11328" t="s">
        <v>669</v>
      </c>
      <c r="AH11328" s="9"/>
    </row>
    <row r="11329" spans="1:34" ht="10.95" customHeight="1" outlineLevel="1" x14ac:dyDescent="0.25">
      <c r="A11329" t="s">
        <v>5783</v>
      </c>
      <c r="C11329" s="3" t="s">
        <v>12466</v>
      </c>
      <c r="D11329" s="3">
        <v>13</v>
      </c>
      <c r="E11329" s="9">
        <v>1947</v>
      </c>
      <c r="F11329" s="7" t="s">
        <v>2661</v>
      </c>
      <c r="G11329" s="7" t="s">
        <v>6995</v>
      </c>
      <c r="H11329" s="8" t="s">
        <v>7654</v>
      </c>
      <c r="I11329" s="8" t="s">
        <v>7654</v>
      </c>
      <c r="J11329" s="19">
        <v>5</v>
      </c>
      <c r="K11329" s="19" t="s">
        <v>7736</v>
      </c>
      <c r="L11329" s="11">
        <v>0.85</v>
      </c>
      <c r="M11329" s="11"/>
      <c r="N11329" s="24"/>
      <c r="P11329" s="32"/>
      <c r="T11329" s="19"/>
      <c r="U11329" s="3">
        <v>12</v>
      </c>
      <c r="X11329" t="str">
        <f t="shared" si="676"/>
        <v/>
      </c>
      <c r="Z11329" t="str">
        <f t="shared" si="677"/>
        <v/>
      </c>
      <c r="AB11329" s="9"/>
      <c r="AC11329" t="s">
        <v>7654</v>
      </c>
      <c r="AD11329">
        <f t="shared" si="679"/>
        <v>0</v>
      </c>
      <c r="AF11329" s="3"/>
      <c r="AG11329" t="s">
        <v>669</v>
      </c>
      <c r="AH11329" s="9"/>
    </row>
    <row r="11330" spans="1:34" ht="10.95" customHeight="1" outlineLevel="1" x14ac:dyDescent="0.25">
      <c r="A11330" t="s">
        <v>5783</v>
      </c>
      <c r="C11330" s="3" t="s">
        <v>12466</v>
      </c>
      <c r="D11330" s="3">
        <v>14</v>
      </c>
      <c r="E11330" s="9">
        <v>1947</v>
      </c>
      <c r="F11330" s="7" t="s">
        <v>2661</v>
      </c>
      <c r="G11330" s="7" t="s">
        <v>4029</v>
      </c>
      <c r="H11330" s="8" t="s">
        <v>7654</v>
      </c>
      <c r="I11330" s="8" t="s">
        <v>7654</v>
      </c>
      <c r="J11330" s="19">
        <v>5</v>
      </c>
      <c r="K11330" s="19" t="s">
        <v>7736</v>
      </c>
      <c r="L11330" s="11">
        <v>6.5</v>
      </c>
      <c r="M11330" s="11"/>
      <c r="N11330" s="24"/>
      <c r="P11330" s="32"/>
      <c r="T11330" s="19"/>
      <c r="U11330" s="3">
        <v>24</v>
      </c>
      <c r="X11330" t="str">
        <f t="shared" ref="X11330:X11393" si="680">IF(COUNTIF(F11330,"*fdc*"),1,"")</f>
        <v/>
      </c>
      <c r="Z11330" t="str">
        <f t="shared" ref="Z11330:Z11393" si="681">IF(COUNTIF(F11330,"*s/s*"),1,"")</f>
        <v/>
      </c>
      <c r="AB11330" s="9"/>
      <c r="AC11330" t="s">
        <v>7654</v>
      </c>
      <c r="AD11330">
        <f t="shared" si="679"/>
        <v>0</v>
      </c>
      <c r="AF11330" s="3"/>
      <c r="AG11330" t="s">
        <v>669</v>
      </c>
      <c r="AH11330" s="9"/>
    </row>
    <row r="11331" spans="1:34" ht="10.95" customHeight="1" outlineLevel="1" x14ac:dyDescent="0.25">
      <c r="A11331" t="s">
        <v>5783</v>
      </c>
      <c r="C11331" s="3" t="s">
        <v>12466</v>
      </c>
      <c r="D11331" s="3">
        <v>20</v>
      </c>
      <c r="E11331" s="9">
        <v>1953</v>
      </c>
      <c r="F11331" s="7" t="s">
        <v>4614</v>
      </c>
      <c r="G11331" s="7" t="s">
        <v>5799</v>
      </c>
      <c r="H11331" s="8" t="s">
        <v>7662</v>
      </c>
      <c r="I11331" s="8" t="s">
        <v>6998</v>
      </c>
      <c r="J11331" s="19">
        <v>5</v>
      </c>
      <c r="K11331" s="19" t="s">
        <v>7736</v>
      </c>
      <c r="L11331" s="11">
        <v>12.5</v>
      </c>
      <c r="M11331" s="11"/>
      <c r="N11331" s="24"/>
      <c r="P11331" s="32"/>
      <c r="T11331" s="19"/>
      <c r="U11331" s="3"/>
      <c r="X11331" t="str">
        <f t="shared" si="680"/>
        <v/>
      </c>
      <c r="Z11331" t="str">
        <f t="shared" si="681"/>
        <v/>
      </c>
      <c r="AB11331" s="9"/>
      <c r="AC11331" t="s">
        <v>7662</v>
      </c>
      <c r="AD11331">
        <f t="shared" si="679"/>
        <v>0</v>
      </c>
      <c r="AF11331" s="3"/>
      <c r="AG11331" t="s">
        <v>669</v>
      </c>
      <c r="AH11331" s="9"/>
    </row>
    <row r="11332" spans="1:34" ht="10.95" customHeight="1" outlineLevel="1" x14ac:dyDescent="0.25">
      <c r="A11332" t="s">
        <v>5783</v>
      </c>
      <c r="C11332" s="3" t="s">
        <v>12466</v>
      </c>
      <c r="D11332" s="3">
        <v>40</v>
      </c>
      <c r="E11332" s="9">
        <v>1960</v>
      </c>
      <c r="F11332" s="7" t="s">
        <v>5478</v>
      </c>
      <c r="G11332" s="7" t="s">
        <v>6710</v>
      </c>
      <c r="H11332" s="8" t="s">
        <v>7599</v>
      </c>
      <c r="I11332" s="8" t="s">
        <v>7836</v>
      </c>
      <c r="J11332" s="19">
        <v>6</v>
      </c>
      <c r="K11332" s="19" t="s">
        <v>7736</v>
      </c>
      <c r="L11332" s="11">
        <v>11</v>
      </c>
      <c r="M11332" s="11"/>
      <c r="N11332" s="24"/>
      <c r="P11332" s="32"/>
      <c r="T11332" s="19"/>
      <c r="U11332" s="3">
        <v>42</v>
      </c>
      <c r="X11332" t="str">
        <f t="shared" si="680"/>
        <v/>
      </c>
      <c r="Z11332" t="str">
        <f t="shared" si="681"/>
        <v/>
      </c>
      <c r="AB11332" s="9"/>
      <c r="AC11332" t="s">
        <v>7599</v>
      </c>
      <c r="AD11332">
        <f t="shared" si="679"/>
        <v>0</v>
      </c>
      <c r="AF11332" s="3"/>
      <c r="AG11332" t="s">
        <v>669</v>
      </c>
      <c r="AH11332" s="9"/>
    </row>
    <row r="11333" spans="1:34" ht="10.95" customHeight="1" outlineLevel="1" x14ac:dyDescent="0.25">
      <c r="A11333" t="s">
        <v>5783</v>
      </c>
      <c r="C11333" s="3" t="s">
        <v>12466</v>
      </c>
      <c r="D11333" s="3">
        <v>43</v>
      </c>
      <c r="E11333" s="9">
        <v>1961</v>
      </c>
      <c r="F11333" s="7" t="s">
        <v>4614</v>
      </c>
      <c r="G11333" s="7" t="s">
        <v>5631</v>
      </c>
      <c r="H11333" s="8" t="s">
        <v>7662</v>
      </c>
      <c r="I11333" s="8" t="s">
        <v>6998</v>
      </c>
      <c r="J11333" s="19">
        <v>5</v>
      </c>
      <c r="K11333" s="19" t="s">
        <v>7736</v>
      </c>
      <c r="L11333" s="11">
        <v>5.7</v>
      </c>
      <c r="M11333" s="11"/>
      <c r="N11333" s="24"/>
      <c r="P11333" s="32"/>
      <c r="T11333" s="19"/>
      <c r="U11333" s="3"/>
      <c r="X11333" t="str">
        <f t="shared" si="680"/>
        <v/>
      </c>
      <c r="Z11333" t="str">
        <f t="shared" si="681"/>
        <v/>
      </c>
      <c r="AB11333" s="9"/>
      <c r="AC11333" t="s">
        <v>7662</v>
      </c>
      <c r="AD11333">
        <f t="shared" si="679"/>
        <v>0</v>
      </c>
      <c r="AF11333" s="3"/>
      <c r="AG11333" t="s">
        <v>669</v>
      </c>
      <c r="AH11333" s="9"/>
    </row>
    <row r="11334" spans="1:34" ht="10.95" customHeight="1" outlineLevel="1" x14ac:dyDescent="0.25">
      <c r="A11334" t="s">
        <v>5783</v>
      </c>
      <c r="C11334" s="3" t="s">
        <v>12466</v>
      </c>
      <c r="D11334" s="3">
        <v>72</v>
      </c>
      <c r="E11334" s="9">
        <v>1966</v>
      </c>
      <c r="F11334" s="7" t="s">
        <v>3424</v>
      </c>
      <c r="G11334" s="7" t="s">
        <v>5631</v>
      </c>
      <c r="H11334" s="8" t="s">
        <v>7662</v>
      </c>
      <c r="I11334" s="8" t="s">
        <v>7663</v>
      </c>
      <c r="J11334" s="19">
        <v>5</v>
      </c>
      <c r="K11334" s="19" t="s">
        <v>7736</v>
      </c>
      <c r="L11334" s="11">
        <v>4</v>
      </c>
      <c r="M11334" s="11"/>
      <c r="N11334" s="24"/>
      <c r="P11334" s="32"/>
      <c r="T11334" s="19"/>
      <c r="U11334" s="3"/>
      <c r="X11334" t="str">
        <f t="shared" si="680"/>
        <v/>
      </c>
      <c r="Z11334" t="str">
        <f t="shared" si="681"/>
        <v/>
      </c>
      <c r="AB11334" s="9"/>
      <c r="AC11334" t="s">
        <v>7662</v>
      </c>
      <c r="AD11334">
        <f t="shared" si="679"/>
        <v>0</v>
      </c>
      <c r="AF11334" s="3"/>
      <c r="AG11334" t="s">
        <v>669</v>
      </c>
      <c r="AH11334" s="9"/>
    </row>
    <row r="11335" spans="1:34" ht="10.95" customHeight="1" outlineLevel="1" x14ac:dyDescent="0.25">
      <c r="A11335" t="s">
        <v>5783</v>
      </c>
      <c r="C11335" s="3" t="s">
        <v>12466</v>
      </c>
      <c r="D11335" s="3">
        <v>78</v>
      </c>
      <c r="E11335" s="9">
        <v>1966</v>
      </c>
      <c r="F11335" s="7" t="s">
        <v>184</v>
      </c>
      <c r="G11335" s="7" t="s">
        <v>5401</v>
      </c>
      <c r="H11335" s="8" t="s">
        <v>7615</v>
      </c>
      <c r="I11335" s="8" t="s">
        <v>7084</v>
      </c>
      <c r="J11335" s="19">
        <v>3</v>
      </c>
      <c r="K11335" s="19" t="s">
        <v>7736</v>
      </c>
      <c r="L11335" s="11">
        <v>1.5</v>
      </c>
      <c r="M11335" s="11"/>
      <c r="N11335" s="24"/>
      <c r="P11335" s="32"/>
      <c r="T11335" s="19"/>
      <c r="U11335" s="3"/>
      <c r="X11335" t="str">
        <f t="shared" si="680"/>
        <v/>
      </c>
      <c r="Z11335" t="str">
        <f t="shared" si="681"/>
        <v/>
      </c>
      <c r="AB11335" s="9"/>
      <c r="AC11335" t="s">
        <v>7615</v>
      </c>
      <c r="AD11335">
        <f t="shared" si="679"/>
        <v>0</v>
      </c>
      <c r="AF11335" s="3"/>
      <c r="AG11335" t="s">
        <v>669</v>
      </c>
      <c r="AH11335" s="9"/>
    </row>
    <row r="11336" spans="1:34" ht="10.95" customHeight="1" outlineLevel="1" x14ac:dyDescent="0.25">
      <c r="A11336" t="s">
        <v>5783</v>
      </c>
      <c r="C11336" s="3" t="s">
        <v>12466</v>
      </c>
      <c r="D11336" s="3">
        <v>102</v>
      </c>
      <c r="E11336" s="9">
        <v>1969</v>
      </c>
      <c r="F11336" s="7" t="s">
        <v>5142</v>
      </c>
      <c r="G11336" s="7" t="s">
        <v>5401</v>
      </c>
      <c r="H11336" s="8" t="s">
        <v>7599</v>
      </c>
      <c r="I11336" s="8" t="s">
        <v>7664</v>
      </c>
      <c r="J11336" s="19">
        <v>6</v>
      </c>
      <c r="K11336" s="19" t="s">
        <v>7736</v>
      </c>
      <c r="L11336" s="11">
        <v>0.5</v>
      </c>
      <c r="M11336" s="11"/>
      <c r="N11336" s="24"/>
      <c r="P11336" s="32"/>
      <c r="T11336" s="19"/>
      <c r="U11336" s="3"/>
      <c r="X11336" t="str">
        <f t="shared" si="680"/>
        <v/>
      </c>
      <c r="Z11336" t="str">
        <f t="shared" si="681"/>
        <v/>
      </c>
      <c r="AB11336" s="9"/>
      <c r="AC11336" t="s">
        <v>7599</v>
      </c>
      <c r="AD11336">
        <f t="shared" si="679"/>
        <v>0</v>
      </c>
      <c r="AF11336" s="3"/>
      <c r="AG11336" t="s">
        <v>669</v>
      </c>
      <c r="AH11336" s="9"/>
    </row>
    <row r="11337" spans="1:34" ht="10.95" customHeight="1" outlineLevel="1" x14ac:dyDescent="0.25">
      <c r="A11337" t="s">
        <v>5783</v>
      </c>
      <c r="C11337" s="3" t="s">
        <v>12466</v>
      </c>
      <c r="D11337" s="3">
        <v>103</v>
      </c>
      <c r="E11337" s="9">
        <v>1969</v>
      </c>
      <c r="F11337" s="7" t="s">
        <v>5282</v>
      </c>
      <c r="G11337" s="7" t="s">
        <v>5401</v>
      </c>
      <c r="H11337" s="8" t="s">
        <v>7599</v>
      </c>
      <c r="I11337" s="8" t="s">
        <v>7664</v>
      </c>
      <c r="J11337" s="19">
        <v>6</v>
      </c>
      <c r="K11337" s="19" t="s">
        <v>7736</v>
      </c>
      <c r="L11337" s="11">
        <v>0.5</v>
      </c>
      <c r="M11337" s="11"/>
      <c r="N11337" s="24"/>
      <c r="P11337" s="32"/>
      <c r="T11337" s="19"/>
      <c r="U11337" s="3"/>
      <c r="X11337" t="str">
        <f t="shared" si="680"/>
        <v/>
      </c>
      <c r="Z11337" t="str">
        <f t="shared" si="681"/>
        <v/>
      </c>
      <c r="AB11337" s="9"/>
      <c r="AC11337" t="s">
        <v>7599</v>
      </c>
      <c r="AD11337">
        <f t="shared" si="679"/>
        <v>0</v>
      </c>
      <c r="AF11337" s="3"/>
      <c r="AG11337" t="s">
        <v>669</v>
      </c>
      <c r="AH11337" s="9"/>
    </row>
    <row r="11338" spans="1:34" ht="10.95" customHeight="1" outlineLevel="1" x14ac:dyDescent="0.25">
      <c r="A11338" t="s">
        <v>5783</v>
      </c>
      <c r="C11338" s="3" t="s">
        <v>12466</v>
      </c>
      <c r="D11338" s="3">
        <v>151</v>
      </c>
      <c r="E11338" s="9">
        <v>1974</v>
      </c>
      <c r="F11338" s="7" t="s">
        <v>96</v>
      </c>
      <c r="G11338" s="7" t="s">
        <v>5401</v>
      </c>
      <c r="H11338" s="8" t="s">
        <v>7599</v>
      </c>
      <c r="I11338" s="8" t="s">
        <v>7665</v>
      </c>
      <c r="J11338" s="19">
        <v>6</v>
      </c>
      <c r="K11338" s="19" t="s">
        <v>7736</v>
      </c>
      <c r="L11338" s="11">
        <v>0.8</v>
      </c>
      <c r="M11338" s="11"/>
      <c r="N11338" s="24"/>
      <c r="P11338" s="32"/>
      <c r="T11338" s="19"/>
      <c r="U11338" s="3">
        <v>172</v>
      </c>
      <c r="X11338" t="str">
        <f t="shared" si="680"/>
        <v/>
      </c>
      <c r="Z11338" t="str">
        <f t="shared" si="681"/>
        <v/>
      </c>
      <c r="AB11338" s="9"/>
      <c r="AC11338" t="s">
        <v>7599</v>
      </c>
      <c r="AD11338">
        <f t="shared" si="679"/>
        <v>0</v>
      </c>
      <c r="AF11338" s="3"/>
      <c r="AG11338" t="s">
        <v>669</v>
      </c>
      <c r="AH11338" s="9"/>
    </row>
    <row r="11339" spans="1:34" ht="10.95" customHeight="1" outlineLevel="1" x14ac:dyDescent="0.25">
      <c r="A11339" t="s">
        <v>5783</v>
      </c>
      <c r="C11339" s="3" t="s">
        <v>12466</v>
      </c>
      <c r="D11339" s="3">
        <v>152</v>
      </c>
      <c r="E11339" s="9">
        <v>1974</v>
      </c>
      <c r="F11339" s="7" t="s">
        <v>5143</v>
      </c>
      <c r="G11339" s="7" t="s">
        <v>5401</v>
      </c>
      <c r="H11339" s="8" t="s">
        <v>7599</v>
      </c>
      <c r="I11339" s="8" t="s">
        <v>7665</v>
      </c>
      <c r="J11339" s="19">
        <v>6</v>
      </c>
      <c r="K11339" s="19" t="s">
        <v>7736</v>
      </c>
      <c r="L11339" s="11">
        <v>0.8</v>
      </c>
      <c r="M11339" s="11"/>
      <c r="N11339" s="24"/>
      <c r="P11339" s="32"/>
      <c r="T11339" s="19"/>
      <c r="U11339" s="3">
        <v>173</v>
      </c>
      <c r="X11339" t="str">
        <f t="shared" si="680"/>
        <v/>
      </c>
      <c r="Z11339" t="str">
        <f t="shared" si="681"/>
        <v/>
      </c>
      <c r="AB11339" s="9"/>
      <c r="AC11339" t="s">
        <v>7599</v>
      </c>
      <c r="AD11339">
        <f t="shared" si="679"/>
        <v>0</v>
      </c>
      <c r="AF11339" s="3"/>
      <c r="AG11339" t="s">
        <v>669</v>
      </c>
      <c r="AH11339" s="9"/>
    </row>
    <row r="11340" spans="1:34" ht="10.95" customHeight="1" outlineLevel="1" x14ac:dyDescent="0.25">
      <c r="A11340" t="s">
        <v>5783</v>
      </c>
      <c r="C11340" s="3" t="s">
        <v>12466</v>
      </c>
      <c r="D11340" s="3">
        <v>153</v>
      </c>
      <c r="E11340" s="9">
        <v>1974</v>
      </c>
      <c r="F11340" s="7" t="s">
        <v>4487</v>
      </c>
      <c r="G11340" s="7" t="s">
        <v>5401</v>
      </c>
      <c r="H11340" s="8" t="s">
        <v>9043</v>
      </c>
      <c r="I11340" s="8" t="s">
        <v>9044</v>
      </c>
      <c r="J11340" s="19">
        <v>3</v>
      </c>
      <c r="K11340" s="19" t="s">
        <v>7736</v>
      </c>
      <c r="L11340" s="11">
        <v>2.4500000000000002</v>
      </c>
      <c r="M11340" s="11"/>
      <c r="N11340" s="24"/>
      <c r="P11340" s="32"/>
      <c r="T11340" s="19"/>
      <c r="U11340" s="3">
        <v>174</v>
      </c>
      <c r="X11340" t="str">
        <f t="shared" si="680"/>
        <v/>
      </c>
      <c r="Z11340" t="str">
        <f t="shared" si="681"/>
        <v/>
      </c>
      <c r="AB11340" s="9"/>
      <c r="AC11340" t="s">
        <v>9043</v>
      </c>
      <c r="AD11340">
        <f t="shared" si="679"/>
        <v>0</v>
      </c>
      <c r="AF11340" s="3"/>
      <c r="AG11340" t="s">
        <v>669</v>
      </c>
      <c r="AH11340" s="9"/>
    </row>
    <row r="11341" spans="1:34" ht="10.95" customHeight="1" outlineLevel="1" x14ac:dyDescent="0.25">
      <c r="A11341" t="s">
        <v>5783</v>
      </c>
      <c r="C11341" s="3" t="s">
        <v>12466</v>
      </c>
      <c r="D11341" s="3">
        <v>160</v>
      </c>
      <c r="E11341" s="9">
        <v>1974</v>
      </c>
      <c r="F11341" s="7" t="s">
        <v>5141</v>
      </c>
      <c r="G11341" s="7" t="s">
        <v>5401</v>
      </c>
      <c r="H11341" s="8" t="s">
        <v>7599</v>
      </c>
      <c r="I11341" s="8" t="s">
        <v>7666</v>
      </c>
      <c r="J11341" s="19">
        <v>6</v>
      </c>
      <c r="K11341" s="19" t="s">
        <v>7736</v>
      </c>
      <c r="L11341" s="11">
        <v>1.3</v>
      </c>
      <c r="M11341" s="11"/>
      <c r="N11341" s="24"/>
      <c r="P11341" s="32"/>
      <c r="T11341" s="19"/>
      <c r="U11341" s="3">
        <v>181</v>
      </c>
      <c r="X11341" t="str">
        <f t="shared" si="680"/>
        <v/>
      </c>
      <c r="Z11341" t="str">
        <f t="shared" si="681"/>
        <v/>
      </c>
      <c r="AB11341" s="9"/>
      <c r="AC11341" t="s">
        <v>7599</v>
      </c>
      <c r="AD11341">
        <f t="shared" si="679"/>
        <v>0</v>
      </c>
      <c r="AF11341" s="3"/>
      <c r="AG11341" t="s">
        <v>669</v>
      </c>
      <c r="AH11341" s="9"/>
    </row>
    <row r="11342" spans="1:34" ht="10.95" customHeight="1" outlineLevel="1" x14ac:dyDescent="0.25">
      <c r="A11342" t="s">
        <v>5783</v>
      </c>
      <c r="C11342" s="3" t="s">
        <v>12466</v>
      </c>
      <c r="D11342" s="3">
        <v>161</v>
      </c>
      <c r="E11342" s="9">
        <v>1974</v>
      </c>
      <c r="F11342" s="7" t="s">
        <v>5242</v>
      </c>
      <c r="G11342" s="7" t="s">
        <v>5401</v>
      </c>
      <c r="H11342" s="8" t="s">
        <v>7599</v>
      </c>
      <c r="I11342" s="8" t="s">
        <v>7666</v>
      </c>
      <c r="J11342" s="19">
        <v>6</v>
      </c>
      <c r="K11342" s="19" t="s">
        <v>7736</v>
      </c>
      <c r="L11342" s="11">
        <v>1.3</v>
      </c>
      <c r="M11342" s="11"/>
      <c r="N11342" s="24"/>
      <c r="P11342" s="32"/>
      <c r="T11342" s="19"/>
      <c r="U11342" s="3">
        <v>182</v>
      </c>
      <c r="X11342" t="str">
        <f t="shared" si="680"/>
        <v/>
      </c>
      <c r="Z11342" t="str">
        <f t="shared" si="681"/>
        <v/>
      </c>
      <c r="AB11342" s="9"/>
      <c r="AC11342" t="s">
        <v>7599</v>
      </c>
      <c r="AD11342">
        <f t="shared" si="679"/>
        <v>0</v>
      </c>
      <c r="AF11342" s="3"/>
      <c r="AG11342" t="s">
        <v>669</v>
      </c>
      <c r="AH11342" s="9"/>
    </row>
    <row r="11343" spans="1:34" ht="10.95" customHeight="1" outlineLevel="1" x14ac:dyDescent="0.25">
      <c r="A11343" t="s">
        <v>5783</v>
      </c>
      <c r="C11343" s="3" t="s">
        <v>12466</v>
      </c>
      <c r="D11343" s="3">
        <v>162</v>
      </c>
      <c r="E11343" s="9">
        <v>1974</v>
      </c>
      <c r="F11343" s="7" t="s">
        <v>1643</v>
      </c>
      <c r="G11343" s="7" t="s">
        <v>5401</v>
      </c>
      <c r="H11343" s="8" t="s">
        <v>7599</v>
      </c>
      <c r="I11343" s="8" t="s">
        <v>7666</v>
      </c>
      <c r="J11343" s="19">
        <v>6</v>
      </c>
      <c r="K11343" s="19" t="s">
        <v>7736</v>
      </c>
      <c r="L11343" s="11">
        <v>1.3</v>
      </c>
      <c r="M11343" s="11"/>
      <c r="N11343" s="24"/>
      <c r="P11343" s="32"/>
      <c r="T11343" s="19"/>
      <c r="U11343" s="3">
        <v>183</v>
      </c>
      <c r="X11343" t="str">
        <f t="shared" si="680"/>
        <v/>
      </c>
      <c r="Z11343" t="str">
        <f t="shared" si="681"/>
        <v/>
      </c>
      <c r="AB11343" s="9"/>
      <c r="AC11343" t="s">
        <v>7599</v>
      </c>
      <c r="AD11343">
        <f t="shared" si="679"/>
        <v>0</v>
      </c>
      <c r="AF11343" s="3"/>
      <c r="AG11343" t="s">
        <v>669</v>
      </c>
      <c r="AH11343" s="9"/>
    </row>
    <row r="11344" spans="1:34" ht="10.95" customHeight="1" outlineLevel="1" x14ac:dyDescent="0.25">
      <c r="A11344" t="s">
        <v>5783</v>
      </c>
      <c r="C11344" s="3" t="s">
        <v>12466</v>
      </c>
      <c r="D11344" s="3">
        <v>163</v>
      </c>
      <c r="E11344" s="9">
        <v>1974</v>
      </c>
      <c r="F11344" s="7" t="s">
        <v>2351</v>
      </c>
      <c r="G11344" s="7" t="s">
        <v>5401</v>
      </c>
      <c r="H11344" s="8" t="s">
        <v>7599</v>
      </c>
      <c r="I11344" s="8" t="s">
        <v>7666</v>
      </c>
      <c r="J11344" s="19">
        <v>6</v>
      </c>
      <c r="K11344" s="19" t="s">
        <v>7736</v>
      </c>
      <c r="L11344" s="11">
        <v>1.3</v>
      </c>
      <c r="M11344" s="11"/>
      <c r="N11344" s="24"/>
      <c r="P11344" s="32"/>
      <c r="T11344" s="19"/>
      <c r="U11344" s="3">
        <v>184</v>
      </c>
      <c r="X11344" t="str">
        <f t="shared" si="680"/>
        <v/>
      </c>
      <c r="Z11344" t="str">
        <f t="shared" si="681"/>
        <v/>
      </c>
      <c r="AB11344" s="9"/>
      <c r="AC11344" t="s">
        <v>7599</v>
      </c>
      <c r="AD11344">
        <f t="shared" si="679"/>
        <v>0</v>
      </c>
      <c r="AF11344" s="3"/>
      <c r="AG11344" t="s">
        <v>669</v>
      </c>
      <c r="AH11344" s="9"/>
    </row>
    <row r="11345" spans="1:34" ht="10.95" customHeight="1" outlineLevel="1" x14ac:dyDescent="0.25">
      <c r="A11345" t="s">
        <v>5783</v>
      </c>
      <c r="C11345" s="3" t="s">
        <v>12466</v>
      </c>
      <c r="D11345" s="3" t="s">
        <v>7667</v>
      </c>
      <c r="E11345" s="9">
        <v>1974</v>
      </c>
      <c r="F11345" s="7" t="s">
        <v>755</v>
      </c>
      <c r="G11345" s="7" t="s">
        <v>5401</v>
      </c>
      <c r="H11345" s="8" t="s">
        <v>7599</v>
      </c>
      <c r="I11345" s="8" t="s">
        <v>7666</v>
      </c>
      <c r="J11345" s="19">
        <v>6</v>
      </c>
      <c r="K11345" s="19" t="s">
        <v>7736</v>
      </c>
      <c r="L11345" s="11">
        <v>8.75</v>
      </c>
      <c r="M11345" s="11"/>
      <c r="N11345" s="24"/>
      <c r="P11345" s="32"/>
      <c r="T11345" s="19"/>
      <c r="U11345" s="3" t="s">
        <v>1774</v>
      </c>
      <c r="X11345" t="str">
        <f t="shared" si="680"/>
        <v/>
      </c>
      <c r="Z11345">
        <f t="shared" si="681"/>
        <v>1</v>
      </c>
      <c r="AB11345" s="9"/>
      <c r="AC11345" t="s">
        <v>7599</v>
      </c>
      <c r="AD11345">
        <f t="shared" si="679"/>
        <v>0</v>
      </c>
      <c r="AF11345" s="3"/>
      <c r="AG11345" t="s">
        <v>669</v>
      </c>
      <c r="AH11345" s="9"/>
    </row>
    <row r="11346" spans="1:34" ht="10.95" customHeight="1" outlineLevel="1" x14ac:dyDescent="0.25">
      <c r="A11346" t="s">
        <v>5783</v>
      </c>
      <c r="C11346" s="3" t="s">
        <v>12466</v>
      </c>
      <c r="D11346" s="3">
        <v>168</v>
      </c>
      <c r="E11346" s="9">
        <v>1975</v>
      </c>
      <c r="F11346" s="7" t="s">
        <v>5141</v>
      </c>
      <c r="G11346" s="7" t="s">
        <v>5401</v>
      </c>
      <c r="H11346" s="8" t="s">
        <v>5661</v>
      </c>
      <c r="I11346" s="8" t="s">
        <v>7668</v>
      </c>
      <c r="J11346" s="19">
        <v>6</v>
      </c>
      <c r="K11346" s="19" t="s">
        <v>7736</v>
      </c>
      <c r="L11346" s="11">
        <v>0.5</v>
      </c>
      <c r="M11346" s="11"/>
      <c r="N11346" s="24"/>
      <c r="P11346" s="32"/>
      <c r="T11346" s="19"/>
      <c r="U11346" s="3">
        <v>185</v>
      </c>
      <c r="X11346" t="str">
        <f t="shared" si="680"/>
        <v/>
      </c>
      <c r="Z11346" t="str">
        <f t="shared" si="681"/>
        <v/>
      </c>
      <c r="AB11346" s="9"/>
      <c r="AC11346" t="s">
        <v>5661</v>
      </c>
      <c r="AD11346">
        <f t="shared" si="679"/>
        <v>0</v>
      </c>
      <c r="AF11346" s="3"/>
      <c r="AG11346" t="s">
        <v>669</v>
      </c>
      <c r="AH11346" s="9"/>
    </row>
    <row r="11347" spans="1:34" ht="10.95" customHeight="1" outlineLevel="1" x14ac:dyDescent="0.25">
      <c r="A11347" t="s">
        <v>5783</v>
      </c>
      <c r="C11347" s="3" t="s">
        <v>12466</v>
      </c>
      <c r="D11347" s="3">
        <v>169</v>
      </c>
      <c r="E11347" s="9">
        <v>1975</v>
      </c>
      <c r="F11347" s="7" t="s">
        <v>1643</v>
      </c>
      <c r="G11347" s="7" t="s">
        <v>5401</v>
      </c>
      <c r="H11347" s="8" t="s">
        <v>5662</v>
      </c>
      <c r="I11347" s="8" t="s">
        <v>7668</v>
      </c>
      <c r="J11347" s="19">
        <v>6</v>
      </c>
      <c r="K11347" s="19" t="s">
        <v>7736</v>
      </c>
      <c r="L11347" s="11">
        <v>0.5</v>
      </c>
      <c r="M11347" s="11"/>
      <c r="N11347" s="24"/>
      <c r="P11347" s="32"/>
      <c r="T11347" s="19"/>
      <c r="U11347" s="3">
        <v>186</v>
      </c>
      <c r="X11347" t="str">
        <f t="shared" si="680"/>
        <v/>
      </c>
      <c r="Z11347" t="str">
        <f t="shared" si="681"/>
        <v/>
      </c>
      <c r="AB11347" s="9"/>
      <c r="AC11347" t="s">
        <v>5662</v>
      </c>
      <c r="AD11347">
        <f t="shared" si="679"/>
        <v>0</v>
      </c>
      <c r="AF11347" s="3"/>
      <c r="AG11347" t="s">
        <v>669</v>
      </c>
      <c r="AH11347" s="9"/>
    </row>
    <row r="11348" spans="1:34" ht="10.95" customHeight="1" outlineLevel="1" x14ac:dyDescent="0.25">
      <c r="A11348" t="s">
        <v>5783</v>
      </c>
      <c r="C11348" s="3" t="s">
        <v>12466</v>
      </c>
      <c r="D11348" s="3">
        <v>170</v>
      </c>
      <c r="E11348" s="9">
        <v>1975</v>
      </c>
      <c r="F11348" s="7" t="s">
        <v>5141</v>
      </c>
      <c r="G11348" s="7" t="s">
        <v>5401</v>
      </c>
      <c r="H11348" s="8" t="s">
        <v>5663</v>
      </c>
      <c r="I11348" s="8" t="s">
        <v>7084</v>
      </c>
      <c r="J11348" s="19">
        <v>6</v>
      </c>
      <c r="K11348" s="19" t="s">
        <v>7736</v>
      </c>
      <c r="L11348" s="11">
        <v>0.9</v>
      </c>
      <c r="M11348" s="11"/>
      <c r="N11348" s="24"/>
      <c r="P11348" s="32"/>
      <c r="T11348" s="19"/>
      <c r="U11348" s="3">
        <v>187</v>
      </c>
      <c r="X11348" t="str">
        <f t="shared" si="680"/>
        <v/>
      </c>
      <c r="Z11348" t="str">
        <f t="shared" si="681"/>
        <v/>
      </c>
      <c r="AB11348" s="9"/>
      <c r="AC11348" t="s">
        <v>5663</v>
      </c>
      <c r="AD11348">
        <f t="shared" si="679"/>
        <v>0</v>
      </c>
      <c r="AF11348" s="3"/>
      <c r="AG11348" t="s">
        <v>669</v>
      </c>
      <c r="AH11348" s="9"/>
    </row>
    <row r="11349" spans="1:34" ht="10.95" customHeight="1" outlineLevel="1" x14ac:dyDescent="0.25">
      <c r="A11349" t="s">
        <v>5783</v>
      </c>
      <c r="C11349" s="3" t="s">
        <v>12466</v>
      </c>
      <c r="D11349" s="3">
        <v>171</v>
      </c>
      <c r="E11349" s="9">
        <v>1975</v>
      </c>
      <c r="F11349" s="7" t="s">
        <v>5242</v>
      </c>
      <c r="G11349" s="7" t="s">
        <v>5401</v>
      </c>
      <c r="H11349" s="8" t="s">
        <v>5663</v>
      </c>
      <c r="I11349" s="8" t="s">
        <v>7084</v>
      </c>
      <c r="J11349" s="19">
        <v>6</v>
      </c>
      <c r="K11349" s="19" t="s">
        <v>7736</v>
      </c>
      <c r="L11349" s="11">
        <v>0.9</v>
      </c>
      <c r="M11349" s="11"/>
      <c r="N11349" s="24"/>
      <c r="P11349" s="32"/>
      <c r="T11349" s="19"/>
      <c r="U11349" s="3">
        <v>188</v>
      </c>
      <c r="X11349" t="str">
        <f t="shared" si="680"/>
        <v/>
      </c>
      <c r="Z11349" t="str">
        <f t="shared" si="681"/>
        <v/>
      </c>
      <c r="AB11349" s="9"/>
      <c r="AC11349" t="s">
        <v>5663</v>
      </c>
      <c r="AD11349">
        <f t="shared" ref="AD11349:AD11380" si="682">COUNTIF(H11349,"*Fuji*")</f>
        <v>0</v>
      </c>
      <c r="AF11349" s="3"/>
      <c r="AG11349" t="s">
        <v>669</v>
      </c>
      <c r="AH11349" s="9"/>
    </row>
    <row r="11350" spans="1:34" ht="10.95" customHeight="1" outlineLevel="1" x14ac:dyDescent="0.25">
      <c r="A11350" t="s">
        <v>5783</v>
      </c>
      <c r="C11350" s="3" t="s">
        <v>12466</v>
      </c>
      <c r="D11350" s="3">
        <v>172</v>
      </c>
      <c r="E11350" s="9">
        <v>1975</v>
      </c>
      <c r="F11350" s="7" t="s">
        <v>1643</v>
      </c>
      <c r="G11350" s="7" t="s">
        <v>5401</v>
      </c>
      <c r="H11350" s="8" t="s">
        <v>5663</v>
      </c>
      <c r="I11350" s="8" t="s">
        <v>7084</v>
      </c>
      <c r="J11350" s="19">
        <v>6</v>
      </c>
      <c r="K11350" s="19" t="s">
        <v>7736</v>
      </c>
      <c r="L11350" s="11">
        <v>0.9</v>
      </c>
      <c r="M11350" s="11"/>
      <c r="N11350" s="24"/>
      <c r="P11350" s="32"/>
      <c r="T11350" s="19"/>
      <c r="U11350" s="3">
        <v>189</v>
      </c>
      <c r="X11350" t="str">
        <f t="shared" si="680"/>
        <v/>
      </c>
      <c r="Z11350" t="str">
        <f t="shared" si="681"/>
        <v/>
      </c>
      <c r="AB11350" s="9"/>
      <c r="AC11350" t="s">
        <v>5663</v>
      </c>
      <c r="AD11350">
        <f t="shared" si="682"/>
        <v>0</v>
      </c>
      <c r="AF11350" s="3"/>
      <c r="AG11350" t="s">
        <v>669</v>
      </c>
      <c r="AH11350" s="9"/>
    </row>
    <row r="11351" spans="1:34" ht="10.95" customHeight="1" outlineLevel="1" x14ac:dyDescent="0.25">
      <c r="A11351" t="s">
        <v>5783</v>
      </c>
      <c r="C11351" s="3" t="s">
        <v>12466</v>
      </c>
      <c r="D11351" s="3">
        <v>179</v>
      </c>
      <c r="E11351" s="9">
        <v>1976</v>
      </c>
      <c r="F11351" s="7" t="s">
        <v>2351</v>
      </c>
      <c r="G11351" s="7" t="s">
        <v>5401</v>
      </c>
      <c r="H11351" s="8" t="s">
        <v>7633</v>
      </c>
      <c r="I11351" s="8" t="s">
        <v>7669</v>
      </c>
      <c r="J11351" s="19">
        <v>3</v>
      </c>
      <c r="K11351" s="19" t="s">
        <v>7736</v>
      </c>
      <c r="L11351" s="11">
        <v>2.1</v>
      </c>
      <c r="M11351" s="11"/>
      <c r="N11351" s="24"/>
      <c r="P11351" s="32"/>
      <c r="T11351" s="19"/>
      <c r="U11351" s="3"/>
      <c r="X11351" t="str">
        <f t="shared" si="680"/>
        <v/>
      </c>
      <c r="Z11351" t="str">
        <f t="shared" si="681"/>
        <v/>
      </c>
      <c r="AB11351" s="9"/>
      <c r="AC11351" t="s">
        <v>7633</v>
      </c>
      <c r="AD11351">
        <f t="shared" si="682"/>
        <v>0</v>
      </c>
      <c r="AF11351" s="3"/>
      <c r="AG11351" t="s">
        <v>669</v>
      </c>
      <c r="AH11351" s="9"/>
    </row>
    <row r="11352" spans="1:34" ht="10.95" customHeight="1" outlineLevel="1" x14ac:dyDescent="0.25">
      <c r="A11352" t="s">
        <v>5783</v>
      </c>
      <c r="C11352" s="3" t="s">
        <v>12466</v>
      </c>
      <c r="D11352" s="3">
        <v>205</v>
      </c>
      <c r="E11352" s="9">
        <v>1978</v>
      </c>
      <c r="F11352" s="7" t="s">
        <v>5660</v>
      </c>
      <c r="G11352" s="7" t="s">
        <v>5401</v>
      </c>
      <c r="H11352" s="8" t="s">
        <v>6382</v>
      </c>
      <c r="I11352" s="8" t="s">
        <v>7670</v>
      </c>
      <c r="J11352" s="19">
        <v>3</v>
      </c>
      <c r="K11352" s="19" t="s">
        <v>7736</v>
      </c>
      <c r="L11352" s="11">
        <v>0.9</v>
      </c>
      <c r="M11352" s="11"/>
      <c r="N11352" s="24"/>
      <c r="P11352" s="32"/>
      <c r="T11352" s="19"/>
      <c r="U11352" s="3"/>
      <c r="X11352" t="str">
        <f t="shared" si="680"/>
        <v/>
      </c>
      <c r="Z11352" t="str">
        <f t="shared" si="681"/>
        <v/>
      </c>
      <c r="AB11352" s="9"/>
      <c r="AC11352" t="s">
        <v>6382</v>
      </c>
      <c r="AD11352">
        <f t="shared" si="682"/>
        <v>0</v>
      </c>
      <c r="AF11352" s="3"/>
      <c r="AG11352" t="s">
        <v>1663</v>
      </c>
      <c r="AH11352" s="9"/>
    </row>
    <row r="11353" spans="1:34" ht="10.95" customHeight="1" outlineLevel="1" x14ac:dyDescent="0.25">
      <c r="A11353" t="s">
        <v>5783</v>
      </c>
      <c r="C11353" s="3" t="s">
        <v>12466</v>
      </c>
      <c r="D11353" s="3">
        <v>206</v>
      </c>
      <c r="E11353" s="9">
        <v>1978</v>
      </c>
      <c r="F11353" s="7" t="s">
        <v>5143</v>
      </c>
      <c r="G11353" s="7" t="s">
        <v>5401</v>
      </c>
      <c r="H11353" s="8" t="s">
        <v>6383</v>
      </c>
      <c r="I11353" s="8" t="s">
        <v>7670</v>
      </c>
      <c r="J11353" s="19">
        <v>3</v>
      </c>
      <c r="K11353" s="19" t="s">
        <v>7736</v>
      </c>
      <c r="L11353" s="11">
        <v>0.9</v>
      </c>
      <c r="M11353" s="11"/>
      <c r="N11353" s="24"/>
      <c r="P11353" s="32"/>
      <c r="T11353" s="19"/>
      <c r="U11353" s="3">
        <v>223</v>
      </c>
      <c r="X11353" t="str">
        <f t="shared" si="680"/>
        <v/>
      </c>
      <c r="Z11353" t="str">
        <f t="shared" si="681"/>
        <v/>
      </c>
      <c r="AB11353" s="9"/>
      <c r="AC11353" t="s">
        <v>6383</v>
      </c>
      <c r="AD11353">
        <f t="shared" si="682"/>
        <v>0</v>
      </c>
      <c r="AF11353" s="3"/>
      <c r="AG11353" t="s">
        <v>1663</v>
      </c>
      <c r="AH11353" s="9"/>
    </row>
    <row r="11354" spans="1:34" ht="10.95" customHeight="1" outlineLevel="1" x14ac:dyDescent="0.25">
      <c r="A11354" t="s">
        <v>5783</v>
      </c>
      <c r="C11354" s="3" t="s">
        <v>12466</v>
      </c>
      <c r="D11354" s="3">
        <v>207</v>
      </c>
      <c r="E11354" s="9">
        <v>1978</v>
      </c>
      <c r="F11354" s="7" t="s">
        <v>1692</v>
      </c>
      <c r="G11354" s="7" t="s">
        <v>5401</v>
      </c>
      <c r="H11354" s="8" t="s">
        <v>7671</v>
      </c>
      <c r="I11354" s="8" t="s">
        <v>7670</v>
      </c>
      <c r="J11354" s="19">
        <v>3</v>
      </c>
      <c r="K11354" s="19" t="s">
        <v>7736</v>
      </c>
      <c r="L11354" s="11">
        <v>0.9</v>
      </c>
      <c r="M11354" s="11"/>
      <c r="N11354" s="24"/>
      <c r="P11354" s="32"/>
      <c r="T11354" s="19"/>
      <c r="U11354" s="3">
        <v>224</v>
      </c>
      <c r="X11354" t="str">
        <f t="shared" si="680"/>
        <v/>
      </c>
      <c r="Z11354" t="str">
        <f t="shared" si="681"/>
        <v/>
      </c>
      <c r="AB11354" s="9"/>
      <c r="AC11354" t="s">
        <v>7671</v>
      </c>
      <c r="AD11354">
        <f t="shared" si="682"/>
        <v>0</v>
      </c>
      <c r="AF11354" s="3"/>
      <c r="AG11354" t="s">
        <v>1663</v>
      </c>
      <c r="AH11354" s="9"/>
    </row>
    <row r="11355" spans="1:34" ht="10.95" customHeight="1" outlineLevel="1" x14ac:dyDescent="0.25">
      <c r="A11355" t="s">
        <v>5783</v>
      </c>
      <c r="C11355" s="3" t="s">
        <v>12466</v>
      </c>
      <c r="D11355" s="3">
        <v>208</v>
      </c>
      <c r="E11355" s="9">
        <v>1978</v>
      </c>
      <c r="F11355" s="7" t="s">
        <v>5660</v>
      </c>
      <c r="G11355" s="7" t="s">
        <v>5401</v>
      </c>
      <c r="H11355" s="8" t="s">
        <v>7673</v>
      </c>
      <c r="I11355" s="8" t="s">
        <v>7672</v>
      </c>
      <c r="J11355" s="19">
        <v>6</v>
      </c>
      <c r="K11355" s="19" t="s">
        <v>7736</v>
      </c>
      <c r="L11355" s="11">
        <v>0.8</v>
      </c>
      <c r="M11355" s="11"/>
      <c r="N11355" s="24"/>
      <c r="P11355" s="32"/>
      <c r="T11355" s="19"/>
      <c r="U11355" s="3">
        <v>225</v>
      </c>
      <c r="X11355" t="str">
        <f t="shared" si="680"/>
        <v/>
      </c>
      <c r="Z11355" t="str">
        <f t="shared" si="681"/>
        <v/>
      </c>
      <c r="AB11355" s="9"/>
      <c r="AC11355" t="s">
        <v>7673</v>
      </c>
      <c r="AD11355">
        <f t="shared" si="682"/>
        <v>0</v>
      </c>
      <c r="AF11355" s="3"/>
      <c r="AG11355" t="s">
        <v>669</v>
      </c>
      <c r="AH11355" s="9"/>
    </row>
    <row r="11356" spans="1:34" ht="10.95" customHeight="1" outlineLevel="1" x14ac:dyDescent="0.25">
      <c r="A11356" t="s">
        <v>5783</v>
      </c>
      <c r="C11356" s="3" t="s">
        <v>12466</v>
      </c>
      <c r="D11356" s="3">
        <v>209</v>
      </c>
      <c r="E11356" s="9">
        <v>1978</v>
      </c>
      <c r="F11356" s="7" t="s">
        <v>5143</v>
      </c>
      <c r="G11356" s="7" t="s">
        <v>5401</v>
      </c>
      <c r="H11356" s="8" t="s">
        <v>7673</v>
      </c>
      <c r="I11356" s="8" t="s">
        <v>7672</v>
      </c>
      <c r="J11356" s="19">
        <v>6</v>
      </c>
      <c r="K11356" s="19" t="s">
        <v>7736</v>
      </c>
      <c r="L11356" s="11">
        <v>0.8</v>
      </c>
      <c r="M11356" s="11"/>
      <c r="N11356" s="24"/>
      <c r="P11356" s="32"/>
      <c r="T11356" s="19"/>
      <c r="U11356" s="3">
        <v>226</v>
      </c>
      <c r="X11356" t="str">
        <f t="shared" si="680"/>
        <v/>
      </c>
      <c r="Z11356" t="str">
        <f t="shared" si="681"/>
        <v/>
      </c>
      <c r="AB11356" s="9"/>
      <c r="AC11356" t="s">
        <v>7673</v>
      </c>
      <c r="AD11356">
        <f t="shared" si="682"/>
        <v>0</v>
      </c>
      <c r="AF11356" s="3"/>
      <c r="AG11356" t="s">
        <v>669</v>
      </c>
      <c r="AH11356" s="9"/>
    </row>
    <row r="11357" spans="1:34" ht="10.95" customHeight="1" outlineLevel="1" x14ac:dyDescent="0.25">
      <c r="A11357" t="s">
        <v>5783</v>
      </c>
      <c r="C11357" s="3" t="s">
        <v>12466</v>
      </c>
      <c r="D11357" s="3">
        <v>210</v>
      </c>
      <c r="E11357" s="9">
        <v>1978</v>
      </c>
      <c r="F11357" s="7" t="s">
        <v>1643</v>
      </c>
      <c r="G11357" s="7" t="s">
        <v>5401</v>
      </c>
      <c r="H11357" s="8" t="s">
        <v>7673</v>
      </c>
      <c r="I11357" s="8" t="s">
        <v>7672</v>
      </c>
      <c r="J11357" s="19">
        <v>6</v>
      </c>
      <c r="K11357" s="19" t="s">
        <v>7736</v>
      </c>
      <c r="L11357" s="11">
        <v>0.8</v>
      </c>
      <c r="M11357" s="11"/>
      <c r="N11357" s="24"/>
      <c r="P11357" s="32"/>
      <c r="T11357" s="19"/>
      <c r="U11357" s="3">
        <v>227</v>
      </c>
      <c r="X11357" t="str">
        <f t="shared" si="680"/>
        <v/>
      </c>
      <c r="Z11357" t="str">
        <f t="shared" si="681"/>
        <v/>
      </c>
      <c r="AB11357" s="9"/>
      <c r="AC11357" t="s">
        <v>7673</v>
      </c>
      <c r="AD11357">
        <f t="shared" si="682"/>
        <v>0</v>
      </c>
      <c r="AF11357" s="3"/>
      <c r="AG11357" t="s">
        <v>669</v>
      </c>
      <c r="AH11357" s="9"/>
    </row>
    <row r="11358" spans="1:34" ht="10.95" customHeight="1" outlineLevel="1" x14ac:dyDescent="0.25">
      <c r="A11358" t="s">
        <v>5783</v>
      </c>
      <c r="C11358" s="3" t="s">
        <v>12466</v>
      </c>
      <c r="D11358" s="3">
        <v>211</v>
      </c>
      <c r="E11358" s="9">
        <v>1978</v>
      </c>
      <c r="F11358" s="7" t="s">
        <v>5243</v>
      </c>
      <c r="G11358" s="7" t="s">
        <v>5401</v>
      </c>
      <c r="H11358" s="8" t="s">
        <v>7673</v>
      </c>
      <c r="I11358" s="8" t="s">
        <v>7672</v>
      </c>
      <c r="J11358" s="19">
        <v>6</v>
      </c>
      <c r="K11358" s="19" t="s">
        <v>7736</v>
      </c>
      <c r="L11358" s="11">
        <v>0.8</v>
      </c>
      <c r="M11358" s="11"/>
      <c r="N11358" s="24"/>
      <c r="P11358" s="32"/>
      <c r="T11358" s="19"/>
      <c r="U11358" s="3">
        <v>228</v>
      </c>
      <c r="X11358" t="str">
        <f t="shared" si="680"/>
        <v/>
      </c>
      <c r="Z11358" t="str">
        <f t="shared" si="681"/>
        <v/>
      </c>
      <c r="AB11358" s="9"/>
      <c r="AC11358" t="s">
        <v>7673</v>
      </c>
      <c r="AD11358">
        <f t="shared" si="682"/>
        <v>0</v>
      </c>
      <c r="AF11358" s="3"/>
      <c r="AG11358" t="s">
        <v>669</v>
      </c>
      <c r="AH11358" s="9"/>
    </row>
    <row r="11359" spans="1:34" ht="10.95" customHeight="1" outlineLevel="1" x14ac:dyDescent="0.25">
      <c r="A11359" t="s">
        <v>5783</v>
      </c>
      <c r="C11359" s="3" t="s">
        <v>12466</v>
      </c>
      <c r="D11359" s="3">
        <v>214</v>
      </c>
      <c r="E11359" s="9">
        <v>1978</v>
      </c>
      <c r="F11359" s="7" t="s">
        <v>2977</v>
      </c>
      <c r="G11359" s="7" t="s">
        <v>5401</v>
      </c>
      <c r="H11359" s="8" t="s">
        <v>7599</v>
      </c>
      <c r="I11359" s="8" t="s">
        <v>7674</v>
      </c>
      <c r="J11359" s="19">
        <v>6</v>
      </c>
      <c r="K11359" s="19" t="s">
        <v>7736</v>
      </c>
      <c r="L11359" s="11">
        <v>0.8</v>
      </c>
      <c r="M11359" s="11"/>
      <c r="N11359" s="24"/>
      <c r="P11359" s="32"/>
      <c r="T11359" s="19"/>
      <c r="U11359" s="3">
        <v>231</v>
      </c>
      <c r="X11359" t="str">
        <f t="shared" si="680"/>
        <v/>
      </c>
      <c r="Z11359" t="str">
        <f t="shared" si="681"/>
        <v/>
      </c>
      <c r="AB11359" s="9"/>
      <c r="AC11359" t="s">
        <v>7599</v>
      </c>
      <c r="AD11359">
        <f t="shared" si="682"/>
        <v>0</v>
      </c>
      <c r="AF11359" s="3"/>
      <c r="AG11359" t="s">
        <v>669</v>
      </c>
      <c r="AH11359" s="9"/>
    </row>
    <row r="11360" spans="1:34" ht="10.95" customHeight="1" outlineLevel="1" x14ac:dyDescent="0.25">
      <c r="A11360" t="s">
        <v>5783</v>
      </c>
      <c r="C11360" s="3" t="s">
        <v>12466</v>
      </c>
      <c r="D11360" s="3">
        <v>215</v>
      </c>
      <c r="E11360" s="9">
        <v>1978</v>
      </c>
      <c r="F11360" s="7" t="s">
        <v>5143</v>
      </c>
      <c r="G11360" s="7" t="s">
        <v>5401</v>
      </c>
      <c r="H11360" s="8" t="s">
        <v>7599</v>
      </c>
      <c r="I11360" s="8" t="s">
        <v>7674</v>
      </c>
      <c r="J11360" s="19">
        <v>6</v>
      </c>
      <c r="K11360" s="19" t="s">
        <v>7736</v>
      </c>
      <c r="L11360" s="11">
        <v>0.8</v>
      </c>
      <c r="M11360" s="11"/>
      <c r="N11360" s="24"/>
      <c r="P11360" s="32"/>
      <c r="T11360" s="19"/>
      <c r="U11360" s="3">
        <v>232</v>
      </c>
      <c r="X11360" t="str">
        <f t="shared" si="680"/>
        <v/>
      </c>
      <c r="Z11360" t="str">
        <f t="shared" si="681"/>
        <v/>
      </c>
      <c r="AB11360" s="9"/>
      <c r="AC11360" t="s">
        <v>7599</v>
      </c>
      <c r="AD11360">
        <f t="shared" si="682"/>
        <v>0</v>
      </c>
      <c r="AF11360" s="3"/>
      <c r="AG11360" t="s">
        <v>669</v>
      </c>
      <c r="AH11360" s="9"/>
    </row>
    <row r="11361" spans="1:34" ht="10.95" customHeight="1" outlineLevel="1" x14ac:dyDescent="0.25">
      <c r="A11361" t="s">
        <v>5783</v>
      </c>
      <c r="C11361" s="3" t="s">
        <v>12466</v>
      </c>
      <c r="D11361" s="3">
        <v>216</v>
      </c>
      <c r="E11361" s="9">
        <v>1978</v>
      </c>
      <c r="F11361" s="7" t="s">
        <v>1643</v>
      </c>
      <c r="G11361" s="7" t="s">
        <v>5401</v>
      </c>
      <c r="H11361" s="8" t="s">
        <v>7599</v>
      </c>
      <c r="I11361" s="8" t="s">
        <v>7674</v>
      </c>
      <c r="J11361" s="19">
        <v>6</v>
      </c>
      <c r="K11361" s="19" t="s">
        <v>7736</v>
      </c>
      <c r="L11361" s="11">
        <v>0.8</v>
      </c>
      <c r="M11361" s="11"/>
      <c r="N11361" s="24"/>
      <c r="P11361" s="32"/>
      <c r="T11361" s="19"/>
      <c r="U11361" s="3">
        <v>233</v>
      </c>
      <c r="X11361" t="str">
        <f t="shared" si="680"/>
        <v/>
      </c>
      <c r="Z11361" t="str">
        <f t="shared" si="681"/>
        <v/>
      </c>
      <c r="AB11361" s="9"/>
      <c r="AC11361" t="s">
        <v>7599</v>
      </c>
      <c r="AD11361">
        <f t="shared" si="682"/>
        <v>0</v>
      </c>
      <c r="AF11361" s="3"/>
      <c r="AG11361" t="s">
        <v>669</v>
      </c>
      <c r="AH11361" s="9"/>
    </row>
    <row r="11362" spans="1:34" ht="10.95" customHeight="1" outlineLevel="1" x14ac:dyDescent="0.25">
      <c r="A11362" t="s">
        <v>5783</v>
      </c>
      <c r="C11362" s="3" t="s">
        <v>12466</v>
      </c>
      <c r="D11362" s="3">
        <v>217</v>
      </c>
      <c r="E11362" s="9">
        <v>1978</v>
      </c>
      <c r="F11362" s="7" t="s">
        <v>5243</v>
      </c>
      <c r="G11362" s="7" t="s">
        <v>5401</v>
      </c>
      <c r="H11362" s="8" t="s">
        <v>7599</v>
      </c>
      <c r="I11362" s="8" t="s">
        <v>7674</v>
      </c>
      <c r="J11362" s="19">
        <v>6</v>
      </c>
      <c r="K11362" s="19" t="s">
        <v>7736</v>
      </c>
      <c r="L11362" s="11">
        <v>0.8</v>
      </c>
      <c r="M11362" s="11"/>
      <c r="N11362" s="24"/>
      <c r="P11362" s="32"/>
      <c r="T11362" s="19"/>
      <c r="U11362" s="3">
        <v>234</v>
      </c>
      <c r="X11362" t="str">
        <f t="shared" si="680"/>
        <v/>
      </c>
      <c r="Z11362" t="str">
        <f t="shared" si="681"/>
        <v/>
      </c>
      <c r="AB11362" s="9"/>
      <c r="AC11362" t="s">
        <v>7599</v>
      </c>
      <c r="AD11362">
        <f t="shared" si="682"/>
        <v>0</v>
      </c>
      <c r="AF11362" s="3"/>
      <c r="AG11362" t="s">
        <v>669</v>
      </c>
      <c r="AH11362" s="9"/>
    </row>
    <row r="11363" spans="1:34" ht="10.95" customHeight="1" outlineLevel="1" x14ac:dyDescent="0.25">
      <c r="A11363" t="s">
        <v>5783</v>
      </c>
      <c r="C11363" s="3" t="s">
        <v>12466</v>
      </c>
      <c r="D11363" s="3">
        <v>232</v>
      </c>
      <c r="E11363" s="9">
        <v>1979</v>
      </c>
      <c r="F11363" s="7" t="s">
        <v>5300</v>
      </c>
      <c r="G11363" s="7" t="s">
        <v>5401</v>
      </c>
      <c r="H11363" s="8" t="s">
        <v>7654</v>
      </c>
      <c r="I11363" s="8" t="s">
        <v>7675</v>
      </c>
      <c r="J11363" s="19">
        <v>5</v>
      </c>
      <c r="K11363" s="19" t="s">
        <v>7736</v>
      </c>
      <c r="L11363" s="11">
        <v>1</v>
      </c>
      <c r="M11363" s="11"/>
      <c r="N11363" s="24"/>
      <c r="P11363" s="32"/>
      <c r="T11363" s="19"/>
      <c r="U11363" s="3"/>
      <c r="X11363" t="str">
        <f t="shared" si="680"/>
        <v/>
      </c>
      <c r="Z11363" t="str">
        <f t="shared" si="681"/>
        <v/>
      </c>
      <c r="AB11363" s="9"/>
      <c r="AC11363" t="s">
        <v>7654</v>
      </c>
      <c r="AD11363">
        <f t="shared" si="682"/>
        <v>0</v>
      </c>
      <c r="AF11363" s="3"/>
      <c r="AG11363" t="s">
        <v>669</v>
      </c>
      <c r="AH11363" s="9"/>
    </row>
    <row r="11364" spans="1:34" ht="10.95" customHeight="1" outlineLevel="1" x14ac:dyDescent="0.25">
      <c r="A11364" t="s">
        <v>5783</v>
      </c>
      <c r="C11364" s="3" t="s">
        <v>12466</v>
      </c>
      <c r="D11364" s="3" t="s">
        <v>554</v>
      </c>
      <c r="E11364" s="9">
        <v>1979</v>
      </c>
      <c r="F11364" s="7" t="s">
        <v>5300</v>
      </c>
      <c r="G11364" s="7" t="s">
        <v>5401</v>
      </c>
      <c r="H11364" s="8" t="s">
        <v>7654</v>
      </c>
      <c r="I11364" s="8" t="s">
        <v>7675</v>
      </c>
      <c r="J11364" s="19">
        <v>5</v>
      </c>
      <c r="K11364" s="19" t="s">
        <v>7736</v>
      </c>
      <c r="L11364" s="11">
        <v>1.5</v>
      </c>
      <c r="M11364" s="11"/>
      <c r="N11364" s="24"/>
      <c r="P11364" s="32"/>
      <c r="T11364" s="19"/>
      <c r="U11364" s="3"/>
      <c r="X11364" t="str">
        <f t="shared" si="680"/>
        <v/>
      </c>
      <c r="Z11364" t="str">
        <f t="shared" si="681"/>
        <v/>
      </c>
      <c r="AB11364" s="9"/>
      <c r="AC11364" t="s">
        <v>7654</v>
      </c>
      <c r="AD11364">
        <f t="shared" si="682"/>
        <v>0</v>
      </c>
      <c r="AF11364" s="3"/>
      <c r="AG11364" t="s">
        <v>669</v>
      </c>
      <c r="AH11364" s="9"/>
    </row>
    <row r="11365" spans="1:34" ht="10.95" customHeight="1" outlineLevel="1" x14ac:dyDescent="0.25">
      <c r="A11365" t="s">
        <v>5783</v>
      </c>
      <c r="C11365" s="3" t="s">
        <v>12466</v>
      </c>
      <c r="D11365" s="3">
        <v>276</v>
      </c>
      <c r="E11365" s="9">
        <v>1982</v>
      </c>
      <c r="F11365" s="7" t="s">
        <v>2891</v>
      </c>
      <c r="G11365" s="7" t="s">
        <v>5401</v>
      </c>
      <c r="H11365" s="8" t="s">
        <v>1775</v>
      </c>
      <c r="I11365" s="8" t="s">
        <v>7676</v>
      </c>
      <c r="J11365" s="19">
        <v>3</v>
      </c>
      <c r="K11365" s="19" t="s">
        <v>20093</v>
      </c>
      <c r="L11365" s="11"/>
      <c r="M11365" s="11"/>
      <c r="N11365" s="24"/>
      <c r="P11365" s="32"/>
      <c r="T11365" s="19"/>
      <c r="U11365" s="3">
        <v>288</v>
      </c>
      <c r="X11365" t="str">
        <f t="shared" si="680"/>
        <v/>
      </c>
      <c r="Z11365" t="str">
        <f t="shared" si="681"/>
        <v/>
      </c>
      <c r="AB11365" s="9"/>
      <c r="AC11365" t="s">
        <v>1775</v>
      </c>
      <c r="AD11365">
        <f t="shared" si="682"/>
        <v>0</v>
      </c>
      <c r="AF11365" s="3"/>
      <c r="AG11365" t="s">
        <v>669</v>
      </c>
      <c r="AH11365" s="9"/>
    </row>
    <row r="11366" spans="1:34" ht="10.95" customHeight="1" outlineLevel="1" x14ac:dyDescent="0.25">
      <c r="A11366" t="s">
        <v>5783</v>
      </c>
      <c r="C11366" s="3" t="s">
        <v>12466</v>
      </c>
      <c r="D11366" s="3">
        <v>277</v>
      </c>
      <c r="E11366" s="9">
        <v>1982</v>
      </c>
      <c r="F11366" s="7" t="s">
        <v>2891</v>
      </c>
      <c r="G11366" s="7" t="s">
        <v>5401</v>
      </c>
      <c r="H11366" s="8" t="s">
        <v>1775</v>
      </c>
      <c r="I11366" s="8" t="s">
        <v>7676</v>
      </c>
      <c r="J11366" s="19">
        <v>3</v>
      </c>
      <c r="K11366" s="19" t="s">
        <v>20093</v>
      </c>
      <c r="L11366" s="11"/>
      <c r="M11366" s="11"/>
      <c r="N11366" s="24"/>
      <c r="P11366" s="32"/>
      <c r="T11366" s="19"/>
      <c r="U11366" s="3"/>
      <c r="X11366" t="str">
        <f t="shared" si="680"/>
        <v/>
      </c>
      <c r="Z11366" t="str">
        <f t="shared" si="681"/>
        <v/>
      </c>
      <c r="AB11366" s="9"/>
      <c r="AC11366" t="s">
        <v>1775</v>
      </c>
      <c r="AD11366">
        <f t="shared" si="682"/>
        <v>0</v>
      </c>
      <c r="AF11366" s="3"/>
      <c r="AG11366" t="s">
        <v>669</v>
      </c>
      <c r="AH11366" s="9"/>
    </row>
    <row r="11367" spans="1:34" ht="10.95" customHeight="1" outlineLevel="1" x14ac:dyDescent="0.25">
      <c r="A11367" t="s">
        <v>5783</v>
      </c>
      <c r="C11367" s="3" t="s">
        <v>12466</v>
      </c>
      <c r="D11367" s="3">
        <v>281</v>
      </c>
      <c r="E11367" s="9">
        <v>1982</v>
      </c>
      <c r="F11367" s="7" t="s">
        <v>1643</v>
      </c>
      <c r="G11367" s="7" t="s">
        <v>5401</v>
      </c>
      <c r="H11367" s="8" t="s">
        <v>1777</v>
      </c>
      <c r="I11367" s="8" t="s">
        <v>7676</v>
      </c>
      <c r="J11367" s="19">
        <v>5</v>
      </c>
      <c r="K11367" s="19" t="s">
        <v>20093</v>
      </c>
      <c r="L11367" s="11"/>
      <c r="M11367" s="11"/>
      <c r="N11367" s="24"/>
      <c r="P11367" s="32"/>
      <c r="T11367" s="19"/>
      <c r="U11367" s="3">
        <v>289</v>
      </c>
      <c r="X11367" t="str">
        <f t="shared" si="680"/>
        <v/>
      </c>
      <c r="Z11367" t="str">
        <f t="shared" si="681"/>
        <v/>
      </c>
      <c r="AB11367" s="9"/>
      <c r="AC11367" t="s">
        <v>1777</v>
      </c>
      <c r="AD11367">
        <f t="shared" si="682"/>
        <v>0</v>
      </c>
      <c r="AF11367" s="3"/>
      <c r="AG11367" t="s">
        <v>669</v>
      </c>
      <c r="AH11367" s="9"/>
    </row>
    <row r="11368" spans="1:34" ht="10.95" customHeight="1" outlineLevel="1" x14ac:dyDescent="0.25">
      <c r="A11368" t="s">
        <v>5783</v>
      </c>
      <c r="C11368" s="3" t="s">
        <v>12466</v>
      </c>
      <c r="D11368" s="3">
        <v>282</v>
      </c>
      <c r="E11368" s="9">
        <v>1982</v>
      </c>
      <c r="F11368" s="7" t="s">
        <v>1643</v>
      </c>
      <c r="G11368" s="7" t="s">
        <v>5401</v>
      </c>
      <c r="H11368" s="8" t="s">
        <v>1777</v>
      </c>
      <c r="I11368" s="8" t="s">
        <v>7676</v>
      </c>
      <c r="J11368" s="19">
        <v>5</v>
      </c>
      <c r="K11368" s="19" t="s">
        <v>20093</v>
      </c>
      <c r="L11368" s="11"/>
      <c r="M11368" s="11"/>
      <c r="N11368" s="24"/>
      <c r="P11368" s="32"/>
      <c r="T11368" s="19"/>
      <c r="U11368" s="3"/>
      <c r="X11368" t="str">
        <f t="shared" si="680"/>
        <v/>
      </c>
      <c r="Z11368" t="str">
        <f t="shared" si="681"/>
        <v/>
      </c>
      <c r="AB11368" s="9"/>
      <c r="AC11368" t="s">
        <v>1777</v>
      </c>
      <c r="AD11368">
        <f t="shared" si="682"/>
        <v>0</v>
      </c>
      <c r="AF11368" s="3"/>
      <c r="AG11368" t="s">
        <v>669</v>
      </c>
      <c r="AH11368" s="9"/>
    </row>
    <row r="11369" spans="1:34" ht="10.95" customHeight="1" outlineLevel="1" x14ac:dyDescent="0.25">
      <c r="A11369" t="s">
        <v>5783</v>
      </c>
      <c r="C11369" s="3" t="s">
        <v>12466</v>
      </c>
      <c r="D11369" s="3" t="s">
        <v>9045</v>
      </c>
      <c r="E11369" s="9">
        <v>1982</v>
      </c>
      <c r="F11369" s="7" t="s">
        <v>9046</v>
      </c>
      <c r="G11369" s="7" t="s">
        <v>5401</v>
      </c>
      <c r="H11369" s="8" t="s">
        <v>9047</v>
      </c>
      <c r="I11369" s="8" t="s">
        <v>7676</v>
      </c>
      <c r="J11369" s="19">
        <v>3</v>
      </c>
      <c r="K11369" s="19" t="s">
        <v>7736</v>
      </c>
      <c r="L11369" s="11">
        <v>1.8</v>
      </c>
      <c r="M11369" s="11"/>
      <c r="N11369" s="24"/>
      <c r="P11369" s="32"/>
      <c r="T11369" s="19"/>
      <c r="U11369" s="3" t="s">
        <v>1776</v>
      </c>
      <c r="X11369" t="str">
        <f t="shared" si="680"/>
        <v/>
      </c>
      <c r="Z11369" t="str">
        <f t="shared" si="681"/>
        <v/>
      </c>
      <c r="AB11369" s="9"/>
      <c r="AC11369" t="s">
        <v>9047</v>
      </c>
      <c r="AD11369">
        <f t="shared" si="682"/>
        <v>0</v>
      </c>
      <c r="AF11369" s="3"/>
      <c r="AH11369" s="9"/>
    </row>
    <row r="11370" spans="1:34" ht="10.95" customHeight="1" outlineLevel="1" x14ac:dyDescent="0.25">
      <c r="A11370" t="s">
        <v>5783</v>
      </c>
      <c r="C11370" s="3" t="s">
        <v>12466</v>
      </c>
      <c r="D11370" s="3" t="s">
        <v>9048</v>
      </c>
      <c r="E11370" s="9">
        <v>1982</v>
      </c>
      <c r="F11370" s="7" t="s">
        <v>9046</v>
      </c>
      <c r="G11370" s="7" t="s">
        <v>5401</v>
      </c>
      <c r="H11370" s="8" t="s">
        <v>9047</v>
      </c>
      <c r="I11370" s="8" t="s">
        <v>7676</v>
      </c>
      <c r="J11370" s="19">
        <v>5</v>
      </c>
      <c r="K11370" s="19" t="s">
        <v>7736</v>
      </c>
      <c r="L11370" s="11">
        <v>1.8</v>
      </c>
      <c r="M11370" s="11"/>
      <c r="N11370" s="24"/>
      <c r="P11370" s="32"/>
      <c r="T11370" s="19"/>
      <c r="U11370" s="3" t="s">
        <v>1778</v>
      </c>
      <c r="X11370" t="str">
        <f t="shared" si="680"/>
        <v/>
      </c>
      <c r="Z11370" t="str">
        <f t="shared" si="681"/>
        <v/>
      </c>
      <c r="AB11370" s="9"/>
      <c r="AC11370" t="s">
        <v>9047</v>
      </c>
      <c r="AD11370">
        <f t="shared" si="682"/>
        <v>0</v>
      </c>
      <c r="AF11370" s="3"/>
      <c r="AH11370" s="9"/>
    </row>
    <row r="11371" spans="1:34" ht="10.95" customHeight="1" outlineLevel="1" x14ac:dyDescent="0.25">
      <c r="A11371" t="s">
        <v>5783</v>
      </c>
      <c r="C11371" s="3" t="s">
        <v>12466</v>
      </c>
      <c r="D11371" s="3">
        <v>390</v>
      </c>
      <c r="E11371" s="9">
        <v>1986</v>
      </c>
      <c r="F11371" s="7" t="s">
        <v>5282</v>
      </c>
      <c r="G11371" s="7" t="s">
        <v>5401</v>
      </c>
      <c r="H11371" s="8" t="s">
        <v>5064</v>
      </c>
      <c r="I11371" s="8" t="s">
        <v>7084</v>
      </c>
      <c r="J11371" s="19">
        <v>3</v>
      </c>
      <c r="K11371" s="19" t="s">
        <v>7736</v>
      </c>
      <c r="L11371" s="11">
        <v>0.7</v>
      </c>
      <c r="M11371" s="11"/>
      <c r="N11371" s="24"/>
      <c r="P11371" s="32"/>
      <c r="T11371" s="19"/>
      <c r="U11371" s="3"/>
      <c r="X11371" t="str">
        <f t="shared" si="680"/>
        <v/>
      </c>
      <c r="Z11371" t="str">
        <f t="shared" si="681"/>
        <v/>
      </c>
      <c r="AB11371" s="9"/>
      <c r="AC11371" t="s">
        <v>5064</v>
      </c>
      <c r="AD11371">
        <f t="shared" si="682"/>
        <v>0</v>
      </c>
      <c r="AF11371" s="3"/>
      <c r="AG11371" t="s">
        <v>669</v>
      </c>
      <c r="AH11371" s="9"/>
    </row>
    <row r="11372" spans="1:34" ht="10.95" customHeight="1" outlineLevel="1" x14ac:dyDescent="0.25">
      <c r="A11372" t="s">
        <v>5783</v>
      </c>
      <c r="C11372" s="3" t="s">
        <v>12466</v>
      </c>
      <c r="D11372" s="3">
        <v>391</v>
      </c>
      <c r="E11372" s="9">
        <v>1986</v>
      </c>
      <c r="F11372" s="7" t="s">
        <v>2351</v>
      </c>
      <c r="G11372" s="7" t="s">
        <v>5401</v>
      </c>
      <c r="H11372" s="8" t="s">
        <v>5064</v>
      </c>
      <c r="I11372" s="8" t="s">
        <v>7084</v>
      </c>
      <c r="J11372" s="19">
        <v>3</v>
      </c>
      <c r="K11372" s="19" t="s">
        <v>7736</v>
      </c>
      <c r="L11372" s="11">
        <v>0.7</v>
      </c>
      <c r="M11372" s="11"/>
      <c r="N11372" s="24"/>
      <c r="P11372" s="32"/>
      <c r="T11372" s="19"/>
      <c r="U11372" s="3"/>
      <c r="X11372" t="str">
        <f t="shared" si="680"/>
        <v/>
      </c>
      <c r="Z11372" t="str">
        <f t="shared" si="681"/>
        <v/>
      </c>
      <c r="AB11372" s="9"/>
      <c r="AC11372" t="s">
        <v>5064</v>
      </c>
      <c r="AD11372">
        <f t="shared" si="682"/>
        <v>0</v>
      </c>
      <c r="AF11372" s="3"/>
      <c r="AG11372" t="s">
        <v>669</v>
      </c>
      <c r="AH11372" s="9"/>
    </row>
    <row r="11373" spans="1:34" ht="10.95" customHeight="1" outlineLevel="1" x14ac:dyDescent="0.25">
      <c r="A11373" t="s">
        <v>5783</v>
      </c>
      <c r="C11373" s="3" t="s">
        <v>12466</v>
      </c>
      <c r="D11373" s="3">
        <v>392</v>
      </c>
      <c r="E11373" s="9">
        <v>1986</v>
      </c>
      <c r="F11373" s="10" t="s">
        <v>6317</v>
      </c>
      <c r="G11373" s="7" t="s">
        <v>5401</v>
      </c>
      <c r="H11373" s="8" t="s">
        <v>5064</v>
      </c>
      <c r="I11373" s="8" t="s">
        <v>7084</v>
      </c>
      <c r="J11373" s="19">
        <v>3</v>
      </c>
      <c r="K11373" s="19" t="s">
        <v>7736</v>
      </c>
      <c r="L11373" s="11">
        <v>0.7</v>
      </c>
      <c r="M11373" s="11"/>
      <c r="N11373" s="24"/>
      <c r="P11373" s="32"/>
      <c r="T11373" s="19"/>
      <c r="U11373" s="3"/>
      <c r="X11373" t="str">
        <f t="shared" si="680"/>
        <v/>
      </c>
      <c r="Z11373" t="str">
        <f t="shared" si="681"/>
        <v/>
      </c>
      <c r="AB11373" s="9"/>
      <c r="AC11373" t="s">
        <v>5064</v>
      </c>
      <c r="AD11373">
        <f t="shared" si="682"/>
        <v>0</v>
      </c>
      <c r="AF11373" s="3"/>
      <c r="AG11373" t="s">
        <v>669</v>
      </c>
      <c r="AH11373" s="9"/>
    </row>
    <row r="11374" spans="1:34" ht="10.95" customHeight="1" outlineLevel="1" x14ac:dyDescent="0.25">
      <c r="A11374" t="s">
        <v>5783</v>
      </c>
      <c r="C11374" s="3" t="s">
        <v>12466</v>
      </c>
      <c r="D11374" s="3">
        <v>402</v>
      </c>
      <c r="E11374" s="9">
        <v>1987</v>
      </c>
      <c r="F11374" s="7" t="s">
        <v>4735</v>
      </c>
      <c r="G11374" s="7" t="s">
        <v>5401</v>
      </c>
      <c r="H11374" s="8" t="s">
        <v>7677</v>
      </c>
      <c r="I11374" s="8" t="s">
        <v>6998</v>
      </c>
      <c r="J11374" s="19">
        <v>5</v>
      </c>
      <c r="K11374" s="19" t="s">
        <v>7736</v>
      </c>
      <c r="L11374" s="11">
        <v>2.1</v>
      </c>
      <c r="M11374" s="11"/>
      <c r="N11374" s="24"/>
      <c r="P11374" s="32"/>
      <c r="T11374" s="19"/>
      <c r="U11374" s="3"/>
      <c r="X11374" t="str">
        <f t="shared" si="680"/>
        <v/>
      </c>
      <c r="Z11374" t="str">
        <f t="shared" si="681"/>
        <v/>
      </c>
      <c r="AB11374" s="9"/>
      <c r="AC11374" t="s">
        <v>7677</v>
      </c>
      <c r="AD11374">
        <f t="shared" si="682"/>
        <v>0</v>
      </c>
      <c r="AF11374" s="3"/>
      <c r="AG11374" t="s">
        <v>669</v>
      </c>
      <c r="AH11374" s="9"/>
    </row>
    <row r="11375" spans="1:34" ht="10.95" customHeight="1" outlineLevel="1" x14ac:dyDescent="0.25">
      <c r="A11375" t="s">
        <v>5783</v>
      </c>
      <c r="C11375" s="3" t="s">
        <v>12466</v>
      </c>
      <c r="D11375" s="3">
        <v>404</v>
      </c>
      <c r="E11375" s="9">
        <v>1987</v>
      </c>
      <c r="F11375" s="7" t="s">
        <v>5142</v>
      </c>
      <c r="G11375" s="7" t="s">
        <v>5401</v>
      </c>
      <c r="H11375" s="8" t="s">
        <v>7678</v>
      </c>
      <c r="I11375" s="8" t="s">
        <v>6998</v>
      </c>
      <c r="J11375" s="19">
        <v>5</v>
      </c>
      <c r="K11375" s="19" t="s">
        <v>7736</v>
      </c>
      <c r="L11375" s="11">
        <v>2.1</v>
      </c>
      <c r="M11375" s="11"/>
      <c r="N11375" s="24"/>
      <c r="P11375" s="32"/>
      <c r="T11375" s="19"/>
      <c r="U11375" s="3">
        <v>404</v>
      </c>
      <c r="X11375" t="str">
        <f t="shared" si="680"/>
        <v/>
      </c>
      <c r="Z11375" t="str">
        <f t="shared" si="681"/>
        <v/>
      </c>
      <c r="AB11375" s="9"/>
      <c r="AC11375" t="s">
        <v>7678</v>
      </c>
      <c r="AD11375">
        <f t="shared" si="682"/>
        <v>0</v>
      </c>
      <c r="AF11375" s="3"/>
      <c r="AG11375" t="s">
        <v>669</v>
      </c>
      <c r="AH11375" s="9"/>
    </row>
    <row r="11376" spans="1:34" ht="10.95" customHeight="1" outlineLevel="1" x14ac:dyDescent="0.25">
      <c r="A11376" t="s">
        <v>5783</v>
      </c>
      <c r="C11376" s="3" t="s">
        <v>12466</v>
      </c>
      <c r="D11376" s="3">
        <v>415</v>
      </c>
      <c r="E11376" s="9">
        <v>1987</v>
      </c>
      <c r="F11376" s="7">
        <v>3</v>
      </c>
      <c r="G11376" s="7" t="s">
        <v>5401</v>
      </c>
      <c r="H11376" s="8" t="s">
        <v>7654</v>
      </c>
      <c r="I11376" s="8" t="s">
        <v>6998</v>
      </c>
      <c r="J11376" s="19">
        <v>5</v>
      </c>
      <c r="K11376" s="19" t="s">
        <v>7736</v>
      </c>
      <c r="L11376" s="11">
        <v>2.4</v>
      </c>
      <c r="M11376" s="11"/>
      <c r="N11376" s="24"/>
      <c r="P11376" s="32"/>
      <c r="T11376" s="19"/>
      <c r="U11376" s="3">
        <v>415</v>
      </c>
      <c r="X11376" t="str">
        <f t="shared" si="680"/>
        <v/>
      </c>
      <c r="Z11376" t="str">
        <f t="shared" si="681"/>
        <v/>
      </c>
      <c r="AB11376" s="9"/>
      <c r="AC11376" t="s">
        <v>7654</v>
      </c>
      <c r="AD11376">
        <f t="shared" si="682"/>
        <v>0</v>
      </c>
      <c r="AF11376" s="3"/>
      <c r="AG11376" t="s">
        <v>669</v>
      </c>
      <c r="AH11376" s="9"/>
    </row>
    <row r="11377" spans="1:34" ht="10.95" customHeight="1" outlineLevel="1" x14ac:dyDescent="0.25">
      <c r="A11377" t="s">
        <v>5783</v>
      </c>
      <c r="C11377" s="3" t="s">
        <v>12466</v>
      </c>
      <c r="D11377" s="3">
        <v>416</v>
      </c>
      <c r="E11377" s="9">
        <v>1987</v>
      </c>
      <c r="F11377" s="7">
        <v>5</v>
      </c>
      <c r="G11377" s="7" t="s">
        <v>5401</v>
      </c>
      <c r="H11377" s="8" t="s">
        <v>9049</v>
      </c>
      <c r="I11377" s="8" t="s">
        <v>6998</v>
      </c>
      <c r="J11377" s="19">
        <v>5</v>
      </c>
      <c r="K11377" s="19" t="s">
        <v>7738</v>
      </c>
      <c r="L11377" s="11"/>
      <c r="M11377" s="11"/>
      <c r="N11377" s="24"/>
      <c r="P11377" s="32"/>
      <c r="T11377" s="19"/>
      <c r="U11377" s="3">
        <v>416</v>
      </c>
      <c r="X11377" t="str">
        <f t="shared" si="680"/>
        <v/>
      </c>
      <c r="Z11377" t="str">
        <f t="shared" si="681"/>
        <v/>
      </c>
      <c r="AB11377" s="9"/>
      <c r="AC11377" t="s">
        <v>9049</v>
      </c>
      <c r="AD11377">
        <f t="shared" si="682"/>
        <v>0</v>
      </c>
      <c r="AF11377" s="3"/>
      <c r="AG11377" t="s">
        <v>669</v>
      </c>
      <c r="AH11377" s="9"/>
    </row>
    <row r="11378" spans="1:34" ht="10.95" customHeight="1" outlineLevel="1" x14ac:dyDescent="0.25">
      <c r="A11378" t="s">
        <v>5783</v>
      </c>
      <c r="C11378" s="3" t="s">
        <v>12466</v>
      </c>
      <c r="D11378" s="3">
        <v>460</v>
      </c>
      <c r="E11378" s="9">
        <v>1989</v>
      </c>
      <c r="F11378" s="7" t="s">
        <v>5299</v>
      </c>
      <c r="G11378" s="7" t="s">
        <v>5401</v>
      </c>
      <c r="H11378" s="8" t="s">
        <v>7679</v>
      </c>
      <c r="I11378" s="8" t="s">
        <v>7680</v>
      </c>
      <c r="J11378" s="19">
        <v>3</v>
      </c>
      <c r="K11378" s="19" t="s">
        <v>7736</v>
      </c>
      <c r="L11378" s="11">
        <v>6</v>
      </c>
      <c r="M11378" s="11"/>
      <c r="N11378" s="24"/>
      <c r="P11378" s="32"/>
      <c r="T11378" s="19"/>
      <c r="U11378" s="3"/>
      <c r="X11378" t="str">
        <f t="shared" si="680"/>
        <v/>
      </c>
      <c r="Z11378" t="str">
        <f t="shared" si="681"/>
        <v/>
      </c>
      <c r="AB11378" s="9"/>
      <c r="AC11378" t="s">
        <v>7679</v>
      </c>
      <c r="AD11378">
        <f t="shared" si="682"/>
        <v>0</v>
      </c>
      <c r="AF11378" s="3"/>
      <c r="AH11378" s="9"/>
    </row>
    <row r="11379" spans="1:34" ht="10.95" customHeight="1" outlineLevel="1" x14ac:dyDescent="0.25">
      <c r="A11379" t="s">
        <v>5783</v>
      </c>
      <c r="C11379" s="3" t="s">
        <v>12466</v>
      </c>
      <c r="D11379" s="3" t="s">
        <v>9052</v>
      </c>
      <c r="E11379" s="9">
        <v>1989</v>
      </c>
      <c r="F11379" s="7" t="s">
        <v>755</v>
      </c>
      <c r="G11379" s="7" t="s">
        <v>5401</v>
      </c>
      <c r="H11379" s="8" t="s">
        <v>7679</v>
      </c>
      <c r="I11379" s="8" t="s">
        <v>7680</v>
      </c>
      <c r="J11379" s="19">
        <v>3</v>
      </c>
      <c r="K11379" s="19" t="s">
        <v>7738</v>
      </c>
      <c r="L11379" s="11"/>
      <c r="M11379" s="11"/>
      <c r="N11379" s="24"/>
      <c r="P11379" s="32"/>
      <c r="T11379" s="19"/>
      <c r="U11379" s="3"/>
      <c r="X11379" t="str">
        <f t="shared" si="680"/>
        <v/>
      </c>
      <c r="Z11379">
        <f t="shared" si="681"/>
        <v>1</v>
      </c>
      <c r="AB11379" s="9"/>
      <c r="AC11379" t="s">
        <v>7679</v>
      </c>
      <c r="AD11379">
        <f t="shared" si="682"/>
        <v>0</v>
      </c>
      <c r="AF11379" s="3"/>
      <c r="AH11379" s="9"/>
    </row>
    <row r="11380" spans="1:34" ht="10.95" customHeight="1" outlineLevel="1" x14ac:dyDescent="0.25">
      <c r="A11380" t="s">
        <v>5783</v>
      </c>
      <c r="C11380" s="3" t="s">
        <v>12466</v>
      </c>
      <c r="D11380" s="3" t="s">
        <v>9052</v>
      </c>
      <c r="E11380" s="9">
        <v>1989</v>
      </c>
      <c r="F11380" s="7" t="s">
        <v>7034</v>
      </c>
      <c r="G11380" s="7" t="s">
        <v>5401</v>
      </c>
      <c r="H11380" s="8" t="s">
        <v>7679</v>
      </c>
      <c r="I11380" s="8" t="s">
        <v>7680</v>
      </c>
      <c r="J11380" s="19">
        <v>3</v>
      </c>
      <c r="K11380" s="19" t="s">
        <v>7736</v>
      </c>
      <c r="L11380" s="11">
        <v>3</v>
      </c>
      <c r="M11380" s="11"/>
      <c r="N11380" s="24"/>
      <c r="P11380" s="32"/>
      <c r="T11380" s="19"/>
      <c r="U11380" s="3"/>
      <c r="X11380">
        <f t="shared" si="680"/>
        <v>1</v>
      </c>
      <c r="Z11380" t="str">
        <f t="shared" si="681"/>
        <v/>
      </c>
      <c r="AB11380" s="9"/>
      <c r="AC11380" t="s">
        <v>7679</v>
      </c>
      <c r="AD11380">
        <f t="shared" si="682"/>
        <v>0</v>
      </c>
      <c r="AF11380" s="3"/>
      <c r="AH11380" s="9"/>
    </row>
    <row r="11381" spans="1:34" ht="10.95" customHeight="1" outlineLevel="1" x14ac:dyDescent="0.25">
      <c r="A11381" t="s">
        <v>5783</v>
      </c>
      <c r="C11381" s="3" t="s">
        <v>12466</v>
      </c>
      <c r="D11381" s="3">
        <v>474</v>
      </c>
      <c r="E11381" s="9">
        <v>1990</v>
      </c>
      <c r="F11381" s="7" t="s">
        <v>2624</v>
      </c>
      <c r="G11381" s="7" t="s">
        <v>5401</v>
      </c>
      <c r="H11381" s="8" t="s">
        <v>7679</v>
      </c>
      <c r="I11381" s="8" t="s">
        <v>7681</v>
      </c>
      <c r="J11381" s="19">
        <v>5</v>
      </c>
      <c r="K11381" s="19" t="s">
        <v>7736</v>
      </c>
      <c r="L11381" s="11">
        <v>2.5</v>
      </c>
      <c r="M11381" s="11"/>
      <c r="N11381" s="24"/>
      <c r="P11381" s="32"/>
      <c r="S11381">
        <v>1</v>
      </c>
      <c r="T11381" s="19"/>
      <c r="U11381" s="3"/>
      <c r="X11381" t="str">
        <f t="shared" si="680"/>
        <v/>
      </c>
      <c r="Z11381" t="str">
        <f t="shared" si="681"/>
        <v/>
      </c>
      <c r="AB11381" s="9"/>
      <c r="AC11381" t="s">
        <v>7679</v>
      </c>
      <c r="AD11381">
        <f t="shared" ref="AD11381:AD11412" si="683">COUNTIF(H11381,"*Fuji*")</f>
        <v>0</v>
      </c>
      <c r="AF11381" s="3"/>
      <c r="AH11381" s="9"/>
    </row>
    <row r="11382" spans="1:34" ht="10.95" customHeight="1" outlineLevel="1" x14ac:dyDescent="0.25">
      <c r="A11382" t="s">
        <v>5783</v>
      </c>
      <c r="C11382" s="3" t="s">
        <v>12466</v>
      </c>
      <c r="D11382" s="3">
        <v>486</v>
      </c>
      <c r="E11382" s="9">
        <v>1990</v>
      </c>
      <c r="F11382" s="7" t="s">
        <v>1959</v>
      </c>
      <c r="G11382" s="7" t="s">
        <v>5401</v>
      </c>
      <c r="H11382" s="8" t="s">
        <v>7682</v>
      </c>
      <c r="I11382" s="8" t="s">
        <v>7084</v>
      </c>
      <c r="J11382" s="19">
        <v>3</v>
      </c>
      <c r="K11382" s="19" t="s">
        <v>7736</v>
      </c>
      <c r="L11382" s="11">
        <v>6.5</v>
      </c>
      <c r="M11382" s="11"/>
      <c r="N11382" s="24"/>
      <c r="P11382" s="32"/>
      <c r="R11382">
        <v>1</v>
      </c>
      <c r="S11382">
        <v>1</v>
      </c>
      <c r="T11382" s="19"/>
      <c r="U11382" s="3"/>
      <c r="X11382" t="str">
        <f t="shared" si="680"/>
        <v/>
      </c>
      <c r="Z11382" t="str">
        <f t="shared" si="681"/>
        <v/>
      </c>
      <c r="AB11382" s="9"/>
      <c r="AC11382" t="s">
        <v>7682</v>
      </c>
      <c r="AD11382">
        <f t="shared" si="683"/>
        <v>0</v>
      </c>
      <c r="AF11382" s="3"/>
      <c r="AG11382" t="s">
        <v>669</v>
      </c>
      <c r="AH11382" s="9"/>
    </row>
    <row r="11383" spans="1:34" ht="10.95" customHeight="1" outlineLevel="1" x14ac:dyDescent="0.25">
      <c r="A11383" t="s">
        <v>5783</v>
      </c>
      <c r="C11383" s="3" t="s">
        <v>12466</v>
      </c>
      <c r="D11383" s="3">
        <v>499</v>
      </c>
      <c r="E11383" s="9">
        <v>1991</v>
      </c>
      <c r="F11383" s="7" t="s">
        <v>7613</v>
      </c>
      <c r="G11383" s="7" t="s">
        <v>5401</v>
      </c>
      <c r="H11383" s="8" t="s">
        <v>7599</v>
      </c>
      <c r="I11383" s="8" t="s">
        <v>7683</v>
      </c>
      <c r="J11383" s="19">
        <v>6</v>
      </c>
      <c r="K11383" s="19" t="s">
        <v>7736</v>
      </c>
      <c r="L11383" s="11">
        <v>3.6</v>
      </c>
      <c r="M11383" s="11"/>
      <c r="N11383" s="24"/>
      <c r="P11383" s="32"/>
      <c r="T11383" s="19"/>
      <c r="U11383" s="3">
        <v>501</v>
      </c>
      <c r="X11383" t="str">
        <f t="shared" si="680"/>
        <v/>
      </c>
      <c r="Z11383" t="str">
        <f t="shared" si="681"/>
        <v/>
      </c>
      <c r="AB11383" s="9"/>
      <c r="AC11383" t="s">
        <v>7599</v>
      </c>
      <c r="AD11383">
        <f t="shared" si="683"/>
        <v>0</v>
      </c>
      <c r="AF11383" s="3"/>
      <c r="AG11383" t="s">
        <v>669</v>
      </c>
      <c r="AH11383" s="9"/>
    </row>
    <row r="11384" spans="1:34" ht="10.95" customHeight="1" outlineLevel="1" x14ac:dyDescent="0.25">
      <c r="A11384" t="s">
        <v>5783</v>
      </c>
      <c r="C11384" s="3" t="s">
        <v>12466</v>
      </c>
      <c r="D11384" s="3">
        <v>533</v>
      </c>
      <c r="E11384" s="9">
        <v>1992</v>
      </c>
      <c r="F11384" s="7" t="s">
        <v>3776</v>
      </c>
      <c r="G11384" s="7" t="s">
        <v>5401</v>
      </c>
      <c r="H11384" s="8" t="s">
        <v>668</v>
      </c>
      <c r="I11384" s="8" t="s">
        <v>7084</v>
      </c>
      <c r="J11384" s="19">
        <v>5</v>
      </c>
      <c r="K11384" s="19" t="s">
        <v>7736</v>
      </c>
      <c r="L11384" s="11">
        <v>1.5</v>
      </c>
      <c r="M11384" s="11"/>
      <c r="N11384" s="24"/>
      <c r="P11384" s="32"/>
      <c r="T11384" s="19"/>
      <c r="U11384" s="3">
        <v>531</v>
      </c>
      <c r="X11384" t="str">
        <f t="shared" si="680"/>
        <v/>
      </c>
      <c r="Z11384" t="str">
        <f t="shared" si="681"/>
        <v/>
      </c>
      <c r="AB11384" s="9"/>
      <c r="AC11384" t="s">
        <v>668</v>
      </c>
      <c r="AD11384">
        <f t="shared" si="683"/>
        <v>0</v>
      </c>
      <c r="AF11384" s="3"/>
      <c r="AG11384" t="s">
        <v>669</v>
      </c>
      <c r="AH11384" s="9" t="s">
        <v>4925</v>
      </c>
    </row>
    <row r="11385" spans="1:34" ht="10.95" customHeight="1" outlineLevel="1" x14ac:dyDescent="0.25">
      <c r="A11385" t="s">
        <v>5783</v>
      </c>
      <c r="C11385" s="3" t="s">
        <v>12466</v>
      </c>
      <c r="D11385" s="3">
        <v>534</v>
      </c>
      <c r="E11385" s="9">
        <v>1992</v>
      </c>
      <c r="F11385" s="7" t="s">
        <v>4650</v>
      </c>
      <c r="G11385" s="7" t="s">
        <v>5401</v>
      </c>
      <c r="H11385" s="8" t="s">
        <v>4807</v>
      </c>
      <c r="I11385" s="8" t="s">
        <v>7084</v>
      </c>
      <c r="J11385" s="19">
        <v>5</v>
      </c>
      <c r="K11385" s="19" t="s">
        <v>7736</v>
      </c>
      <c r="L11385" s="11">
        <v>1.5</v>
      </c>
      <c r="M11385" s="11"/>
      <c r="N11385" s="24"/>
      <c r="P11385" s="32"/>
      <c r="T11385" s="19"/>
      <c r="U11385" s="3">
        <v>532</v>
      </c>
      <c r="X11385" t="str">
        <f t="shared" si="680"/>
        <v/>
      </c>
      <c r="Z11385" t="str">
        <f t="shared" si="681"/>
        <v/>
      </c>
      <c r="AB11385" s="9"/>
      <c r="AC11385" t="s">
        <v>4807</v>
      </c>
      <c r="AD11385">
        <f t="shared" si="683"/>
        <v>0</v>
      </c>
      <c r="AF11385" s="3"/>
      <c r="AG11385" t="s">
        <v>669</v>
      </c>
      <c r="AH11385" s="9" t="s">
        <v>4925</v>
      </c>
    </row>
    <row r="11386" spans="1:34" ht="10.95" customHeight="1" outlineLevel="1" x14ac:dyDescent="0.25">
      <c r="A11386" t="s">
        <v>5783</v>
      </c>
      <c r="C11386" s="3" t="s">
        <v>12466</v>
      </c>
      <c r="D11386" s="3" t="s">
        <v>7685</v>
      </c>
      <c r="E11386" s="9">
        <v>1993</v>
      </c>
      <c r="F11386" s="7" t="s">
        <v>7616</v>
      </c>
      <c r="G11386" s="7" t="s">
        <v>5401</v>
      </c>
      <c r="H11386" s="8" t="s">
        <v>7686</v>
      </c>
      <c r="I11386" s="8" t="s">
        <v>7684</v>
      </c>
      <c r="J11386" s="19">
        <v>3</v>
      </c>
      <c r="K11386" s="19" t="s">
        <v>7736</v>
      </c>
      <c r="L11386" s="11">
        <v>3</v>
      </c>
      <c r="M11386" s="11"/>
      <c r="N11386" s="24"/>
      <c r="P11386" s="32"/>
      <c r="T11386" s="19"/>
      <c r="U11386" s="3"/>
      <c r="X11386" t="str">
        <f t="shared" si="680"/>
        <v/>
      </c>
      <c r="Z11386" t="str">
        <f t="shared" si="681"/>
        <v/>
      </c>
      <c r="AB11386" s="9"/>
      <c r="AC11386" t="s">
        <v>7686</v>
      </c>
      <c r="AD11386">
        <f t="shared" si="683"/>
        <v>0</v>
      </c>
      <c r="AF11386" s="3"/>
      <c r="AG11386" t="s">
        <v>669</v>
      </c>
      <c r="AH11386" s="9"/>
    </row>
    <row r="11387" spans="1:34" ht="10.95" customHeight="1" outlineLevel="1" x14ac:dyDescent="0.25">
      <c r="A11387" t="s">
        <v>5783</v>
      </c>
      <c r="C11387" s="3" t="s">
        <v>12466</v>
      </c>
      <c r="D11387" s="3">
        <v>632</v>
      </c>
      <c r="E11387" s="9">
        <v>1997</v>
      </c>
      <c r="F11387" s="7" t="s">
        <v>5243</v>
      </c>
      <c r="G11387" s="7" t="s">
        <v>5401</v>
      </c>
      <c r="H11387" s="8" t="s">
        <v>4968</v>
      </c>
      <c r="I11387" s="8" t="s">
        <v>7833</v>
      </c>
      <c r="J11387" s="19">
        <v>3</v>
      </c>
      <c r="K11387" s="19" t="s">
        <v>7736</v>
      </c>
      <c r="L11387" s="11">
        <v>2</v>
      </c>
      <c r="M11387" s="11"/>
      <c r="N11387" s="24"/>
      <c r="P11387" s="32"/>
      <c r="S11387">
        <v>1</v>
      </c>
      <c r="T11387" s="19"/>
      <c r="U11387" s="3">
        <v>621</v>
      </c>
      <c r="X11387" t="str">
        <f t="shared" si="680"/>
        <v/>
      </c>
      <c r="Z11387" t="str">
        <f t="shared" si="681"/>
        <v/>
      </c>
      <c r="AB11387" s="9"/>
      <c r="AC11387" t="s">
        <v>4968</v>
      </c>
      <c r="AD11387">
        <f t="shared" si="683"/>
        <v>0</v>
      </c>
      <c r="AF11387" s="3"/>
      <c r="AG11387" t="s">
        <v>669</v>
      </c>
      <c r="AH11387" s="9" t="s">
        <v>4613</v>
      </c>
    </row>
    <row r="11388" spans="1:34" ht="10.95" customHeight="1" outlineLevel="1" x14ac:dyDescent="0.25">
      <c r="A11388" t="s">
        <v>5783</v>
      </c>
      <c r="C11388" s="3" t="s">
        <v>12466</v>
      </c>
      <c r="D11388" s="3">
        <v>635</v>
      </c>
      <c r="E11388" s="9">
        <v>1997</v>
      </c>
      <c r="F11388" s="10" t="s">
        <v>6317</v>
      </c>
      <c r="G11388" s="7" t="s">
        <v>5401</v>
      </c>
      <c r="H11388" s="8" t="s">
        <v>7654</v>
      </c>
      <c r="I11388" s="8" t="s">
        <v>7687</v>
      </c>
      <c r="J11388" s="19">
        <v>5</v>
      </c>
      <c r="K11388" s="19" t="s">
        <v>20093</v>
      </c>
      <c r="L11388" s="11"/>
      <c r="M11388" s="11"/>
      <c r="N11388" s="24"/>
      <c r="P11388" s="32"/>
      <c r="T11388" s="19"/>
      <c r="U11388" s="3">
        <v>624</v>
      </c>
      <c r="X11388" t="str">
        <f t="shared" si="680"/>
        <v/>
      </c>
      <c r="Z11388" t="str">
        <f t="shared" si="681"/>
        <v/>
      </c>
      <c r="AB11388" s="9"/>
      <c r="AC11388" t="s">
        <v>7654</v>
      </c>
      <c r="AD11388">
        <f t="shared" si="683"/>
        <v>0</v>
      </c>
      <c r="AF11388" s="3"/>
      <c r="AG11388" t="s">
        <v>669</v>
      </c>
      <c r="AH11388" s="9"/>
    </row>
    <row r="11389" spans="1:34" ht="10.95" customHeight="1" outlineLevel="1" x14ac:dyDescent="0.25">
      <c r="A11389" t="s">
        <v>5783</v>
      </c>
      <c r="C11389" s="3" t="s">
        <v>12466</v>
      </c>
      <c r="D11389" s="3">
        <v>636</v>
      </c>
      <c r="E11389" s="9">
        <v>1997</v>
      </c>
      <c r="F11389" s="10" t="s">
        <v>67</v>
      </c>
      <c r="G11389" s="7" t="s">
        <v>5401</v>
      </c>
      <c r="H11389" s="8" t="s">
        <v>7654</v>
      </c>
      <c r="I11389" s="8" t="s">
        <v>7687</v>
      </c>
      <c r="J11389" s="19">
        <v>5</v>
      </c>
      <c r="K11389" s="19" t="s">
        <v>20093</v>
      </c>
      <c r="L11389" s="11"/>
      <c r="M11389" s="11"/>
      <c r="N11389" s="24"/>
      <c r="P11389" s="32"/>
      <c r="T11389" s="19"/>
      <c r="U11389" s="3">
        <v>625</v>
      </c>
      <c r="X11389" t="str">
        <f t="shared" si="680"/>
        <v/>
      </c>
      <c r="Z11389" t="str">
        <f t="shared" si="681"/>
        <v/>
      </c>
      <c r="AB11389" s="9"/>
      <c r="AC11389" t="s">
        <v>7654</v>
      </c>
      <c r="AD11389">
        <f t="shared" si="683"/>
        <v>0</v>
      </c>
      <c r="AF11389" s="3"/>
      <c r="AG11389" t="s">
        <v>669</v>
      </c>
      <c r="AH11389" s="9"/>
    </row>
    <row r="11390" spans="1:34" ht="10.95" customHeight="1" outlineLevel="1" x14ac:dyDescent="0.25">
      <c r="A11390" t="s">
        <v>5783</v>
      </c>
      <c r="C11390" s="3" t="s">
        <v>12466</v>
      </c>
      <c r="D11390" s="3" t="s">
        <v>9051</v>
      </c>
      <c r="E11390" s="9">
        <v>1997</v>
      </c>
      <c r="F11390" s="7" t="s">
        <v>165</v>
      </c>
      <c r="G11390" s="7" t="s">
        <v>5401</v>
      </c>
      <c r="H11390" s="8" t="s">
        <v>7654</v>
      </c>
      <c r="I11390" s="8" t="s">
        <v>7687</v>
      </c>
      <c r="J11390" s="19">
        <v>5</v>
      </c>
      <c r="K11390" s="19" t="s">
        <v>7736</v>
      </c>
      <c r="L11390" s="11">
        <v>4.5</v>
      </c>
      <c r="M11390" s="11"/>
      <c r="N11390" s="24"/>
      <c r="P11390" s="32"/>
      <c r="T11390" s="19"/>
      <c r="U11390" s="3" t="s">
        <v>9050</v>
      </c>
      <c r="X11390" t="str">
        <f t="shared" si="680"/>
        <v/>
      </c>
      <c r="Z11390" t="str">
        <f t="shared" si="681"/>
        <v/>
      </c>
      <c r="AB11390" s="9"/>
      <c r="AC11390" t="s">
        <v>7654</v>
      </c>
      <c r="AD11390">
        <f t="shared" si="683"/>
        <v>0</v>
      </c>
      <c r="AF11390" s="3"/>
      <c r="AG11390" t="s">
        <v>669</v>
      </c>
      <c r="AH11390" s="9"/>
    </row>
    <row r="11391" spans="1:34" ht="10.95" customHeight="1" outlineLevel="1" x14ac:dyDescent="0.25">
      <c r="A11391" t="s">
        <v>5783</v>
      </c>
      <c r="C11391" s="3" t="s">
        <v>12466</v>
      </c>
      <c r="D11391" s="3">
        <v>637</v>
      </c>
      <c r="E11391" s="9">
        <v>1997</v>
      </c>
      <c r="F11391" s="10" t="s">
        <v>14772</v>
      </c>
      <c r="G11391" s="7" t="s">
        <v>5401</v>
      </c>
      <c r="H11391" s="8" t="s">
        <v>7654</v>
      </c>
      <c r="I11391" s="8" t="s">
        <v>7687</v>
      </c>
      <c r="J11391" s="19">
        <v>5</v>
      </c>
      <c r="K11391" s="19" t="s">
        <v>7736</v>
      </c>
      <c r="L11391" s="11">
        <v>4.5</v>
      </c>
      <c r="M11391" s="11"/>
      <c r="N11391" s="24"/>
      <c r="P11391" s="32"/>
      <c r="T11391" s="19"/>
      <c r="U11391" s="3">
        <v>626</v>
      </c>
      <c r="X11391" t="str">
        <f t="shared" si="680"/>
        <v/>
      </c>
      <c r="Z11391" t="str">
        <f t="shared" si="681"/>
        <v/>
      </c>
      <c r="AB11391" s="9"/>
      <c r="AC11391" t="s">
        <v>7654</v>
      </c>
      <c r="AD11391">
        <f t="shared" si="683"/>
        <v>0</v>
      </c>
      <c r="AF11391" s="3"/>
      <c r="AG11391" t="s">
        <v>669</v>
      </c>
      <c r="AH11391" s="9"/>
    </row>
    <row r="11392" spans="1:34" ht="10.95" customHeight="1" outlineLevel="1" x14ac:dyDescent="0.25">
      <c r="A11392" t="s">
        <v>5783</v>
      </c>
      <c r="C11392" s="3" t="s">
        <v>12466</v>
      </c>
      <c r="D11392" s="3">
        <v>732</v>
      </c>
      <c r="E11392" s="9">
        <v>2000</v>
      </c>
      <c r="F11392" s="7" t="s">
        <v>21691</v>
      </c>
      <c r="G11392" s="7" t="s">
        <v>5401</v>
      </c>
      <c r="H11392" s="8" t="s">
        <v>7599</v>
      </c>
      <c r="I11392" s="8" t="s">
        <v>7688</v>
      </c>
      <c r="J11392" s="19">
        <v>6</v>
      </c>
      <c r="K11392" s="19" t="s">
        <v>7736</v>
      </c>
      <c r="L11392" s="11">
        <v>6.5</v>
      </c>
      <c r="M11392" s="11"/>
      <c r="N11392" s="24"/>
      <c r="P11392" s="32"/>
      <c r="T11392" s="19"/>
      <c r="U11392" s="3"/>
      <c r="X11392" t="str">
        <f t="shared" si="680"/>
        <v/>
      </c>
      <c r="Z11392">
        <f t="shared" si="681"/>
        <v>1</v>
      </c>
      <c r="AB11392" s="9"/>
      <c r="AC11392" t="s">
        <v>7599</v>
      </c>
      <c r="AD11392">
        <f t="shared" si="683"/>
        <v>0</v>
      </c>
      <c r="AF11392" s="3"/>
      <c r="AG11392" t="s">
        <v>669</v>
      </c>
      <c r="AH11392" s="9"/>
    </row>
    <row r="11393" spans="1:34" ht="10.95" customHeight="1" outlineLevel="1" x14ac:dyDescent="0.25">
      <c r="A11393" t="s">
        <v>5783</v>
      </c>
      <c r="C11393" s="3" t="s">
        <v>12466</v>
      </c>
      <c r="D11393" s="3">
        <v>737</v>
      </c>
      <c r="E11393" s="9">
        <v>2000</v>
      </c>
      <c r="F11393" s="7" t="s">
        <v>5243</v>
      </c>
      <c r="G11393" s="7" t="s">
        <v>5401</v>
      </c>
      <c r="H11393" s="8" t="s">
        <v>7599</v>
      </c>
      <c r="I11393" s="8" t="s">
        <v>7690</v>
      </c>
      <c r="J11393" s="19">
        <v>6</v>
      </c>
      <c r="K11393" s="19" t="s">
        <v>7736</v>
      </c>
      <c r="L11393" s="11">
        <v>1</v>
      </c>
      <c r="M11393" s="11"/>
      <c r="N11393" s="24"/>
      <c r="P11393" s="32"/>
      <c r="T11393" s="19"/>
      <c r="U11393" s="3"/>
      <c r="X11393" t="str">
        <f t="shared" si="680"/>
        <v/>
      </c>
      <c r="Z11393" t="str">
        <f t="shared" si="681"/>
        <v/>
      </c>
      <c r="AB11393" s="9"/>
      <c r="AC11393" t="s">
        <v>7599</v>
      </c>
      <c r="AD11393">
        <f t="shared" si="683"/>
        <v>0</v>
      </c>
      <c r="AF11393" s="3"/>
      <c r="AG11393" t="s">
        <v>669</v>
      </c>
      <c r="AH11393" s="9"/>
    </row>
    <row r="11394" spans="1:34" ht="10.95" customHeight="1" outlineLevel="1" x14ac:dyDescent="0.25">
      <c r="A11394" t="s">
        <v>5783</v>
      </c>
      <c r="C11394" s="3" t="s">
        <v>12466</v>
      </c>
      <c r="D11394" s="3">
        <v>738</v>
      </c>
      <c r="E11394" s="9">
        <v>2000</v>
      </c>
      <c r="F11394" s="7" t="s">
        <v>5243</v>
      </c>
      <c r="G11394" s="7" t="s">
        <v>5401</v>
      </c>
      <c r="H11394" s="8" t="s">
        <v>7691</v>
      </c>
      <c r="I11394" s="8" t="s">
        <v>7690</v>
      </c>
      <c r="J11394" s="19">
        <v>3</v>
      </c>
      <c r="K11394" s="19" t="s">
        <v>7736</v>
      </c>
      <c r="L11394" s="11">
        <v>1</v>
      </c>
      <c r="M11394" s="11"/>
      <c r="N11394" s="24"/>
      <c r="P11394" s="32"/>
      <c r="T11394" s="19"/>
      <c r="U11394" s="3"/>
      <c r="X11394" t="str">
        <f t="shared" ref="X11394:X11457" si="684">IF(COUNTIF(F11394,"*fdc*"),1,"")</f>
        <v/>
      </c>
      <c r="Z11394" t="str">
        <f t="shared" ref="Z11394:Z11457" si="685">IF(COUNTIF(F11394,"*s/s*"),1,"")</f>
        <v/>
      </c>
      <c r="AB11394" s="9"/>
      <c r="AC11394" t="s">
        <v>7691</v>
      </c>
      <c r="AD11394">
        <f t="shared" si="683"/>
        <v>0</v>
      </c>
      <c r="AF11394" s="3"/>
      <c r="AG11394" t="s">
        <v>669</v>
      </c>
      <c r="AH11394" s="9"/>
    </row>
    <row r="11395" spans="1:34" ht="10.95" customHeight="1" outlineLevel="1" x14ac:dyDescent="0.25">
      <c r="A11395" t="s">
        <v>5783</v>
      </c>
      <c r="C11395" s="3" t="s">
        <v>12466</v>
      </c>
      <c r="D11395" s="3">
        <v>739</v>
      </c>
      <c r="E11395" s="9">
        <v>2000</v>
      </c>
      <c r="F11395" s="7" t="s">
        <v>3776</v>
      </c>
      <c r="G11395" s="7" t="s">
        <v>5401</v>
      </c>
      <c r="H11395" s="8" t="s">
        <v>7691</v>
      </c>
      <c r="I11395" s="8" t="s">
        <v>7690</v>
      </c>
      <c r="J11395" s="19">
        <v>5</v>
      </c>
      <c r="K11395" s="19" t="s">
        <v>7736</v>
      </c>
      <c r="L11395" s="11">
        <v>1</v>
      </c>
      <c r="M11395" s="11"/>
      <c r="N11395" s="24"/>
      <c r="P11395" s="32"/>
      <c r="T11395" s="19"/>
      <c r="U11395" s="3"/>
      <c r="X11395" t="str">
        <f t="shared" si="684"/>
        <v/>
      </c>
      <c r="Z11395" t="str">
        <f t="shared" si="685"/>
        <v/>
      </c>
      <c r="AB11395" s="9"/>
      <c r="AC11395" t="s">
        <v>7691</v>
      </c>
      <c r="AD11395">
        <f t="shared" si="683"/>
        <v>0</v>
      </c>
      <c r="AF11395" s="3"/>
      <c r="AG11395" t="s">
        <v>669</v>
      </c>
      <c r="AH11395" s="9"/>
    </row>
    <row r="11396" spans="1:34" ht="10.95" customHeight="1" outlineLevel="1" x14ac:dyDescent="0.25">
      <c r="A11396" t="s">
        <v>5783</v>
      </c>
      <c r="C11396" s="3" t="s">
        <v>12466</v>
      </c>
      <c r="D11396" s="3" t="s">
        <v>20861</v>
      </c>
      <c r="E11396" s="9">
        <v>2002</v>
      </c>
      <c r="F11396" s="7" t="s">
        <v>20864</v>
      </c>
      <c r="G11396" s="7" t="s">
        <v>5401</v>
      </c>
      <c r="H11396" s="8" t="s">
        <v>20862</v>
      </c>
      <c r="I11396" s="8" t="s">
        <v>20863</v>
      </c>
      <c r="J11396" s="19">
        <v>5</v>
      </c>
      <c r="K11396" s="19" t="s">
        <v>7736</v>
      </c>
      <c r="L11396" s="11">
        <v>5.15</v>
      </c>
      <c r="M11396" s="11"/>
      <c r="N11396" s="24"/>
      <c r="P11396" s="32"/>
      <c r="T11396" s="19"/>
      <c r="U11396" s="3"/>
      <c r="X11396">
        <f t="shared" si="684"/>
        <v>1</v>
      </c>
      <c r="Z11396" t="str">
        <f t="shared" si="685"/>
        <v/>
      </c>
      <c r="AB11396" s="9"/>
      <c r="AC11396" t="s">
        <v>20862</v>
      </c>
      <c r="AD11396">
        <f t="shared" si="683"/>
        <v>0</v>
      </c>
      <c r="AF11396" s="3"/>
      <c r="AG11396" t="s">
        <v>669</v>
      </c>
      <c r="AH11396" s="9"/>
    </row>
    <row r="11397" spans="1:34" ht="10.95" customHeight="1" outlineLevel="1" x14ac:dyDescent="0.25">
      <c r="A11397" t="s">
        <v>5783</v>
      </c>
      <c r="C11397" s="3" t="s">
        <v>12466</v>
      </c>
      <c r="D11397" s="3" t="s">
        <v>20861</v>
      </c>
      <c r="E11397" s="9">
        <v>2002</v>
      </c>
      <c r="F11397" s="7" t="s">
        <v>20865</v>
      </c>
      <c r="G11397" s="7" t="s">
        <v>5401</v>
      </c>
      <c r="H11397" s="8" t="s">
        <v>20862</v>
      </c>
      <c r="I11397" s="8" t="s">
        <v>20863</v>
      </c>
      <c r="J11397" s="19">
        <v>5</v>
      </c>
      <c r="K11397" s="19" t="s">
        <v>7736</v>
      </c>
      <c r="L11397" s="11">
        <v>5.15</v>
      </c>
      <c r="M11397" s="11"/>
      <c r="N11397" s="24"/>
      <c r="P11397" s="32"/>
      <c r="T11397" s="19"/>
      <c r="U11397" s="3"/>
      <c r="X11397">
        <f t="shared" si="684"/>
        <v>1</v>
      </c>
      <c r="Z11397" t="str">
        <f t="shared" si="685"/>
        <v/>
      </c>
      <c r="AB11397" s="9"/>
      <c r="AC11397" t="s">
        <v>20862</v>
      </c>
      <c r="AD11397">
        <f t="shared" si="683"/>
        <v>0</v>
      </c>
      <c r="AF11397" s="3"/>
      <c r="AG11397" t="s">
        <v>669</v>
      </c>
      <c r="AH11397" s="9"/>
    </row>
    <row r="11398" spans="1:34" ht="10.95" customHeight="1" outlineLevel="1" x14ac:dyDescent="0.25">
      <c r="A11398" t="s">
        <v>5783</v>
      </c>
      <c r="C11398" s="3" t="s">
        <v>12466</v>
      </c>
      <c r="D11398" s="3">
        <v>823</v>
      </c>
      <c r="E11398" s="9">
        <v>2003</v>
      </c>
      <c r="F11398" s="7" t="s">
        <v>3417</v>
      </c>
      <c r="G11398" s="7" t="s">
        <v>5401</v>
      </c>
      <c r="H11398" s="8" t="s">
        <v>3418</v>
      </c>
      <c r="I11398" s="8" t="s">
        <v>6998</v>
      </c>
      <c r="J11398" s="19">
        <v>5</v>
      </c>
      <c r="K11398" s="19" t="s">
        <v>7736</v>
      </c>
      <c r="L11398" s="11">
        <v>6.3</v>
      </c>
      <c r="M11398" s="11"/>
      <c r="N11398" s="24"/>
      <c r="P11398" s="32"/>
      <c r="T11398" s="19"/>
      <c r="U11398" s="3">
        <v>792</v>
      </c>
      <c r="X11398" t="str">
        <f t="shared" si="684"/>
        <v/>
      </c>
      <c r="Z11398" t="str">
        <f t="shared" si="685"/>
        <v/>
      </c>
      <c r="AB11398" s="9"/>
      <c r="AC11398" t="s">
        <v>3418</v>
      </c>
      <c r="AD11398">
        <f t="shared" si="683"/>
        <v>0</v>
      </c>
      <c r="AF11398" s="3"/>
      <c r="AG11398" t="s">
        <v>669</v>
      </c>
      <c r="AH11398" s="9" t="s">
        <v>4925</v>
      </c>
    </row>
    <row r="11399" spans="1:34" ht="10.95" customHeight="1" outlineLevel="1" x14ac:dyDescent="0.25">
      <c r="A11399" t="s">
        <v>5783</v>
      </c>
      <c r="C11399" s="3" t="s">
        <v>12466</v>
      </c>
      <c r="D11399" s="3" t="s">
        <v>7834</v>
      </c>
      <c r="E11399" s="9">
        <v>2003</v>
      </c>
      <c r="F11399" s="7" t="s">
        <v>4969</v>
      </c>
      <c r="G11399" s="7" t="s">
        <v>5401</v>
      </c>
      <c r="H11399" s="8" t="s">
        <v>4970</v>
      </c>
      <c r="I11399" s="8" t="s">
        <v>7835</v>
      </c>
      <c r="J11399" s="19">
        <v>5</v>
      </c>
      <c r="K11399" s="19" t="s">
        <v>7738</v>
      </c>
      <c r="L11399" s="11"/>
      <c r="M11399" s="11"/>
      <c r="N11399" s="24"/>
      <c r="P11399" s="32"/>
      <c r="T11399" s="19"/>
      <c r="U11399" s="3">
        <v>794</v>
      </c>
      <c r="X11399" t="str">
        <f t="shared" si="684"/>
        <v/>
      </c>
      <c r="Z11399" t="str">
        <f t="shared" si="685"/>
        <v/>
      </c>
      <c r="AB11399" s="9"/>
      <c r="AC11399" t="s">
        <v>4970</v>
      </c>
      <c r="AD11399">
        <f t="shared" si="683"/>
        <v>0</v>
      </c>
      <c r="AF11399" s="3"/>
      <c r="AG11399" t="s">
        <v>669</v>
      </c>
      <c r="AH11399" s="9" t="s">
        <v>4925</v>
      </c>
    </row>
    <row r="11400" spans="1:34" ht="10.95" customHeight="1" outlineLevel="1" x14ac:dyDescent="0.25">
      <c r="A11400" t="s">
        <v>5783</v>
      </c>
      <c r="C11400" s="3" t="s">
        <v>12466</v>
      </c>
      <c r="D11400" s="3">
        <v>853</v>
      </c>
      <c r="E11400" s="9">
        <v>2003</v>
      </c>
      <c r="F11400" s="10" t="s">
        <v>2985</v>
      </c>
      <c r="G11400" s="7" t="s">
        <v>5401</v>
      </c>
      <c r="H11400" s="8" t="s">
        <v>7693</v>
      </c>
      <c r="I11400" s="8" t="s">
        <v>7692</v>
      </c>
      <c r="J11400" s="19">
        <v>3</v>
      </c>
      <c r="K11400" s="19" t="s">
        <v>7736</v>
      </c>
      <c r="L11400" s="11">
        <v>7.5</v>
      </c>
      <c r="M11400" s="11"/>
      <c r="N11400" s="24"/>
      <c r="P11400" s="32"/>
      <c r="S11400">
        <v>1</v>
      </c>
      <c r="T11400" s="19"/>
      <c r="U11400" s="3"/>
      <c r="X11400" t="str">
        <f t="shared" si="684"/>
        <v/>
      </c>
      <c r="Z11400" t="str">
        <f t="shared" si="685"/>
        <v/>
      </c>
      <c r="AB11400" s="9"/>
      <c r="AC11400" t="s">
        <v>7693</v>
      </c>
      <c r="AD11400">
        <f t="shared" si="683"/>
        <v>0</v>
      </c>
      <c r="AF11400" s="3"/>
      <c r="AG11400" t="s">
        <v>669</v>
      </c>
      <c r="AH11400" s="9"/>
    </row>
    <row r="11401" spans="1:34" ht="10.95" customHeight="1" outlineLevel="1" x14ac:dyDescent="0.25">
      <c r="A11401" t="s">
        <v>5783</v>
      </c>
      <c r="C11401" s="3" t="s">
        <v>12466</v>
      </c>
      <c r="D11401" s="3">
        <v>858</v>
      </c>
      <c r="E11401" s="9">
        <v>2004</v>
      </c>
      <c r="F11401" s="7" t="s">
        <v>5298</v>
      </c>
      <c r="G11401" s="7" t="s">
        <v>5401</v>
      </c>
      <c r="H11401" s="8" t="s">
        <v>3419</v>
      </c>
      <c r="I11401" s="8" t="s">
        <v>6998</v>
      </c>
      <c r="J11401" s="19">
        <v>5</v>
      </c>
      <c r="K11401" s="19" t="s">
        <v>7736</v>
      </c>
      <c r="L11401" s="11">
        <v>4.2</v>
      </c>
      <c r="M11401" s="11"/>
      <c r="N11401" s="24"/>
      <c r="P11401" s="32"/>
      <c r="T11401" s="19"/>
      <c r="U11401" s="3">
        <v>806</v>
      </c>
      <c r="X11401" t="str">
        <f t="shared" si="684"/>
        <v/>
      </c>
      <c r="Z11401" t="str">
        <f t="shared" si="685"/>
        <v/>
      </c>
      <c r="AB11401" s="9"/>
      <c r="AC11401" t="s">
        <v>3419</v>
      </c>
      <c r="AD11401">
        <f t="shared" si="683"/>
        <v>0</v>
      </c>
      <c r="AF11401" s="3"/>
      <c r="AG11401" t="s">
        <v>669</v>
      </c>
      <c r="AH11401" s="9" t="s">
        <v>4925</v>
      </c>
    </row>
    <row r="11402" spans="1:34" ht="10.95" customHeight="1" outlineLevel="1" x14ac:dyDescent="0.25">
      <c r="A11402" t="s">
        <v>5783</v>
      </c>
      <c r="C11402" s="3" t="s">
        <v>12466</v>
      </c>
      <c r="D11402" s="3">
        <v>860</v>
      </c>
      <c r="E11402" s="9">
        <v>2004</v>
      </c>
      <c r="F11402" s="7" t="s">
        <v>3417</v>
      </c>
      <c r="G11402" s="7" t="s">
        <v>5401</v>
      </c>
      <c r="H11402" s="8" t="s">
        <v>2502</v>
      </c>
      <c r="I11402" s="8" t="s">
        <v>6998</v>
      </c>
      <c r="J11402" s="19">
        <v>5</v>
      </c>
      <c r="K11402" s="19" t="s">
        <v>7736</v>
      </c>
      <c r="L11402" s="11">
        <v>4.2</v>
      </c>
      <c r="M11402" s="11"/>
      <c r="N11402" s="24"/>
      <c r="P11402" s="32"/>
      <c r="T11402" s="19"/>
      <c r="U11402" s="3">
        <v>808</v>
      </c>
      <c r="X11402" t="str">
        <f t="shared" si="684"/>
        <v/>
      </c>
      <c r="Z11402" t="str">
        <f t="shared" si="685"/>
        <v/>
      </c>
      <c r="AB11402" s="9"/>
      <c r="AC11402" t="s">
        <v>2502</v>
      </c>
      <c r="AD11402">
        <f t="shared" si="683"/>
        <v>0</v>
      </c>
      <c r="AF11402" s="3"/>
      <c r="AG11402" t="s">
        <v>669</v>
      </c>
      <c r="AH11402" s="9" t="s">
        <v>4925</v>
      </c>
    </row>
    <row r="11403" spans="1:34" ht="10.95" customHeight="1" outlineLevel="1" x14ac:dyDescent="0.25">
      <c r="A11403" t="s">
        <v>5783</v>
      </c>
      <c r="C11403" s="3" t="s">
        <v>12466</v>
      </c>
      <c r="D11403" s="3">
        <v>934</v>
      </c>
      <c r="E11403" s="9">
        <v>2005</v>
      </c>
      <c r="F11403" s="7" t="s">
        <v>4971</v>
      </c>
      <c r="G11403" s="7" t="s">
        <v>5401</v>
      </c>
      <c r="H11403" s="8" t="s">
        <v>4972</v>
      </c>
      <c r="I11403" s="8" t="s">
        <v>7084</v>
      </c>
      <c r="J11403" s="19">
        <v>5</v>
      </c>
      <c r="K11403" s="19" t="s">
        <v>7736</v>
      </c>
      <c r="L11403" s="11">
        <v>2.2999999999999998</v>
      </c>
      <c r="M11403" s="11"/>
      <c r="N11403" s="24"/>
      <c r="P11403" s="32"/>
      <c r="T11403" s="19"/>
      <c r="U11403" s="3">
        <v>860</v>
      </c>
      <c r="X11403" t="str">
        <f t="shared" si="684"/>
        <v/>
      </c>
      <c r="Z11403" t="str">
        <f t="shared" si="685"/>
        <v/>
      </c>
      <c r="AB11403" s="9"/>
      <c r="AC11403" t="s">
        <v>4972</v>
      </c>
      <c r="AD11403">
        <f t="shared" si="683"/>
        <v>0</v>
      </c>
      <c r="AF11403" s="3"/>
      <c r="AG11403" t="s">
        <v>669</v>
      </c>
      <c r="AH11403" s="9" t="s">
        <v>4925</v>
      </c>
    </row>
    <row r="11404" spans="1:34" ht="10.95" customHeight="1" outlineLevel="1" x14ac:dyDescent="0.25">
      <c r="A11404" t="s">
        <v>5783</v>
      </c>
      <c r="C11404" s="3" t="s">
        <v>12466</v>
      </c>
      <c r="D11404" s="3">
        <v>935</v>
      </c>
      <c r="E11404" s="9">
        <v>2005</v>
      </c>
      <c r="F11404" s="7" t="s">
        <v>4650</v>
      </c>
      <c r="G11404" s="7" t="s">
        <v>5401</v>
      </c>
      <c r="H11404" s="8" t="s">
        <v>291</v>
      </c>
      <c r="I11404" s="8" t="s">
        <v>7084</v>
      </c>
      <c r="J11404" s="19">
        <v>5</v>
      </c>
      <c r="K11404" s="19" t="s">
        <v>7736</v>
      </c>
      <c r="L11404" s="11">
        <v>2.2999999999999998</v>
      </c>
      <c r="M11404" s="11"/>
      <c r="N11404" s="24"/>
      <c r="P11404" s="32"/>
      <c r="T11404" s="19"/>
      <c r="U11404" s="3">
        <v>861</v>
      </c>
      <c r="X11404" t="str">
        <f t="shared" si="684"/>
        <v/>
      </c>
      <c r="Z11404" t="str">
        <f t="shared" si="685"/>
        <v/>
      </c>
      <c r="AB11404" s="9"/>
      <c r="AC11404" t="s">
        <v>291</v>
      </c>
      <c r="AD11404">
        <f t="shared" si="683"/>
        <v>0</v>
      </c>
      <c r="AF11404" s="3"/>
      <c r="AG11404" t="s">
        <v>669</v>
      </c>
      <c r="AH11404" s="9" t="s">
        <v>4925</v>
      </c>
    </row>
    <row r="11405" spans="1:34" ht="10.95" customHeight="1" outlineLevel="1" x14ac:dyDescent="0.25">
      <c r="A11405" t="s">
        <v>5783</v>
      </c>
      <c r="C11405" s="3" t="s">
        <v>12466</v>
      </c>
      <c r="D11405" s="3">
        <v>936</v>
      </c>
      <c r="E11405" s="9">
        <v>2005</v>
      </c>
      <c r="F11405" s="7" t="s">
        <v>1680</v>
      </c>
      <c r="G11405" s="7" t="s">
        <v>5401</v>
      </c>
      <c r="H11405" s="8" t="s">
        <v>668</v>
      </c>
      <c r="I11405" s="8" t="s">
        <v>7084</v>
      </c>
      <c r="J11405" s="19">
        <v>5</v>
      </c>
      <c r="K11405" s="19" t="s">
        <v>7736</v>
      </c>
      <c r="L11405" s="11">
        <v>2.2999999999999998</v>
      </c>
      <c r="M11405" s="11"/>
      <c r="N11405" s="24"/>
      <c r="P11405" s="32"/>
      <c r="T11405" s="19"/>
      <c r="U11405" s="3">
        <v>862</v>
      </c>
      <c r="X11405" t="str">
        <f t="shared" si="684"/>
        <v/>
      </c>
      <c r="Z11405" t="str">
        <f t="shared" si="685"/>
        <v/>
      </c>
      <c r="AB11405" s="9"/>
      <c r="AC11405" t="s">
        <v>668</v>
      </c>
      <c r="AD11405">
        <f t="shared" si="683"/>
        <v>0</v>
      </c>
      <c r="AF11405" s="3"/>
      <c r="AG11405" t="s">
        <v>669</v>
      </c>
      <c r="AH11405" s="9" t="s">
        <v>4925</v>
      </c>
    </row>
    <row r="11406" spans="1:34" ht="10.95" customHeight="1" outlineLevel="1" x14ac:dyDescent="0.25">
      <c r="A11406" t="s">
        <v>5783</v>
      </c>
      <c r="C11406" s="3" t="s">
        <v>12466</v>
      </c>
      <c r="D11406" s="3">
        <v>946</v>
      </c>
      <c r="E11406" s="9">
        <v>2006</v>
      </c>
      <c r="F11406" s="7" t="s">
        <v>3424</v>
      </c>
      <c r="G11406" s="7" t="s">
        <v>5401</v>
      </c>
      <c r="H11406" s="8" t="s">
        <v>5599</v>
      </c>
      <c r="I11406" s="8" t="s">
        <v>7694</v>
      </c>
      <c r="J11406" s="19">
        <v>5</v>
      </c>
      <c r="K11406" s="19" t="s">
        <v>7736</v>
      </c>
      <c r="L11406" s="11">
        <v>2.1</v>
      </c>
      <c r="M11406" s="11"/>
      <c r="N11406" s="24"/>
      <c r="P11406" s="32"/>
      <c r="T11406" s="19"/>
      <c r="U11406" s="3"/>
      <c r="X11406" t="str">
        <f t="shared" si="684"/>
        <v/>
      </c>
      <c r="Z11406" t="str">
        <f t="shared" si="685"/>
        <v/>
      </c>
      <c r="AB11406" s="9"/>
      <c r="AC11406" t="s">
        <v>5599</v>
      </c>
      <c r="AD11406">
        <f t="shared" si="683"/>
        <v>0</v>
      </c>
      <c r="AF11406" s="3"/>
      <c r="AG11406" t="s">
        <v>669</v>
      </c>
      <c r="AH11406" s="9"/>
    </row>
    <row r="11407" spans="1:34" ht="10.95" customHeight="1" outlineLevel="1" x14ac:dyDescent="0.25">
      <c r="A11407" t="s">
        <v>5783</v>
      </c>
      <c r="C11407" s="3" t="s">
        <v>12466</v>
      </c>
      <c r="D11407" s="3">
        <v>948</v>
      </c>
      <c r="E11407" s="9">
        <v>2006</v>
      </c>
      <c r="F11407" s="10" t="s">
        <v>67</v>
      </c>
      <c r="G11407" s="7" t="s">
        <v>5401</v>
      </c>
      <c r="H11407" s="8" t="s">
        <v>7679</v>
      </c>
      <c r="I11407" s="8" t="s">
        <v>7694</v>
      </c>
      <c r="J11407" s="19">
        <v>3</v>
      </c>
      <c r="K11407" s="19" t="s">
        <v>7736</v>
      </c>
      <c r="L11407" s="11">
        <v>2.1</v>
      </c>
      <c r="M11407" s="11"/>
      <c r="N11407" s="24"/>
      <c r="P11407" s="32"/>
      <c r="T11407" s="19"/>
      <c r="U11407" s="3"/>
      <c r="X11407" t="str">
        <f t="shared" si="684"/>
        <v/>
      </c>
      <c r="Z11407" t="str">
        <f t="shared" si="685"/>
        <v/>
      </c>
      <c r="AB11407" s="9"/>
      <c r="AC11407" t="s">
        <v>7679</v>
      </c>
      <c r="AD11407">
        <f t="shared" si="683"/>
        <v>0</v>
      </c>
      <c r="AF11407" s="3"/>
      <c r="AH11407" s="9"/>
    </row>
    <row r="11408" spans="1:34" ht="10.95" customHeight="1" outlineLevel="1" x14ac:dyDescent="0.25">
      <c r="A11408" t="s">
        <v>5783</v>
      </c>
      <c r="C11408" s="3" t="s">
        <v>12466</v>
      </c>
      <c r="D11408" s="3">
        <v>948</v>
      </c>
      <c r="E11408" s="9">
        <v>2006</v>
      </c>
      <c r="F11408" s="10" t="s">
        <v>4650</v>
      </c>
      <c r="G11408" s="7" t="s">
        <v>5401</v>
      </c>
      <c r="H11408" s="8" t="s">
        <v>15637</v>
      </c>
      <c r="I11408" s="8" t="s">
        <v>7694</v>
      </c>
      <c r="J11408" s="19">
        <v>3</v>
      </c>
      <c r="K11408" s="19" t="s">
        <v>7736</v>
      </c>
      <c r="L11408" s="11">
        <v>2.1</v>
      </c>
      <c r="M11408" s="11"/>
      <c r="N11408" s="24"/>
      <c r="P11408" s="32"/>
      <c r="T11408" s="19"/>
      <c r="U11408" s="3"/>
      <c r="X11408" t="str">
        <f t="shared" si="684"/>
        <v/>
      </c>
      <c r="Z11408" t="str">
        <f t="shared" si="685"/>
        <v/>
      </c>
      <c r="AB11408" s="9"/>
      <c r="AC11408" t="s">
        <v>15637</v>
      </c>
      <c r="AD11408">
        <f t="shared" si="683"/>
        <v>0</v>
      </c>
      <c r="AF11408" s="3"/>
      <c r="AH11408" s="9"/>
    </row>
    <row r="11409" spans="1:34" ht="10.95" customHeight="1" outlineLevel="1" x14ac:dyDescent="0.25">
      <c r="A11409" t="s">
        <v>5783</v>
      </c>
      <c r="C11409" s="3" t="s">
        <v>12466</v>
      </c>
      <c r="D11409" s="3">
        <v>949</v>
      </c>
      <c r="E11409" s="9">
        <v>2006</v>
      </c>
      <c r="F11409" s="10" t="s">
        <v>1680</v>
      </c>
      <c r="G11409" s="7" t="s">
        <v>5401</v>
      </c>
      <c r="H11409" s="8" t="s">
        <v>5064</v>
      </c>
      <c r="I11409" s="8" t="s">
        <v>7694</v>
      </c>
      <c r="J11409" s="19">
        <v>5</v>
      </c>
      <c r="K11409" s="19" t="s">
        <v>7736</v>
      </c>
      <c r="L11409" s="11">
        <v>2.1</v>
      </c>
      <c r="M11409" s="11"/>
      <c r="N11409" s="24"/>
      <c r="P11409" s="32"/>
      <c r="T11409" s="19"/>
      <c r="U11409" s="3"/>
      <c r="X11409" t="str">
        <f t="shared" si="684"/>
        <v/>
      </c>
      <c r="Z11409" t="str">
        <f t="shared" si="685"/>
        <v/>
      </c>
      <c r="AB11409" s="9"/>
      <c r="AC11409" t="s">
        <v>5064</v>
      </c>
      <c r="AD11409">
        <f t="shared" si="683"/>
        <v>0</v>
      </c>
      <c r="AF11409" s="3"/>
      <c r="AG11409" t="s">
        <v>669</v>
      </c>
      <c r="AH11409" s="9"/>
    </row>
    <row r="11410" spans="1:34" ht="10.95" customHeight="1" outlineLevel="1" x14ac:dyDescent="0.25">
      <c r="A11410" t="s">
        <v>5783</v>
      </c>
      <c r="C11410" s="3" t="s">
        <v>12466</v>
      </c>
      <c r="D11410" s="3">
        <v>1142</v>
      </c>
      <c r="E11410" s="9">
        <v>2012</v>
      </c>
      <c r="F11410" s="7" t="s">
        <v>1349</v>
      </c>
      <c r="G11410" s="7" t="s">
        <v>5401</v>
      </c>
      <c r="H11410" s="8" t="s">
        <v>7599</v>
      </c>
      <c r="I11410" s="8" t="s">
        <v>7695</v>
      </c>
      <c r="J11410" s="19">
        <v>6</v>
      </c>
      <c r="K11410" s="19" t="s">
        <v>7738</v>
      </c>
      <c r="L11410" s="11"/>
      <c r="M11410" s="11"/>
      <c r="N11410" s="24"/>
      <c r="P11410" s="32"/>
      <c r="T11410" s="19"/>
      <c r="U11410" s="3"/>
      <c r="X11410" t="str">
        <f t="shared" si="684"/>
        <v/>
      </c>
      <c r="Z11410" t="str">
        <f t="shared" si="685"/>
        <v/>
      </c>
      <c r="AB11410" s="9"/>
      <c r="AC11410" t="s">
        <v>7599</v>
      </c>
      <c r="AD11410">
        <f t="shared" si="683"/>
        <v>0</v>
      </c>
      <c r="AF11410" s="3"/>
      <c r="AG11410" t="s">
        <v>669</v>
      </c>
      <c r="AH11410" s="9"/>
    </row>
    <row r="11411" spans="1:34" ht="10.95" customHeight="1" outlineLevel="1" x14ac:dyDescent="0.25">
      <c r="A11411" t="s">
        <v>5783</v>
      </c>
      <c r="C11411" s="3" t="s">
        <v>12466</v>
      </c>
      <c r="D11411" s="3">
        <v>1143</v>
      </c>
      <c r="E11411" s="9">
        <v>2012</v>
      </c>
      <c r="F11411" s="7" t="s">
        <v>3776</v>
      </c>
      <c r="G11411" s="7" t="s">
        <v>5401</v>
      </c>
      <c r="H11411" s="8" t="s">
        <v>7599</v>
      </c>
      <c r="I11411" s="8" t="s">
        <v>7695</v>
      </c>
      <c r="J11411" s="19">
        <v>6</v>
      </c>
      <c r="K11411" s="19" t="s">
        <v>7738</v>
      </c>
      <c r="L11411" s="11"/>
      <c r="M11411" s="11"/>
      <c r="N11411" s="24"/>
      <c r="P11411" s="32"/>
      <c r="T11411" s="19"/>
      <c r="U11411" s="3"/>
      <c r="X11411" t="str">
        <f t="shared" si="684"/>
        <v/>
      </c>
      <c r="Z11411" t="str">
        <f t="shared" si="685"/>
        <v/>
      </c>
      <c r="AB11411" s="9"/>
      <c r="AC11411" t="s">
        <v>7599</v>
      </c>
      <c r="AD11411">
        <f t="shared" si="683"/>
        <v>0</v>
      </c>
      <c r="AF11411" s="3"/>
      <c r="AG11411" t="s">
        <v>669</v>
      </c>
      <c r="AH11411" s="9"/>
    </row>
    <row r="11412" spans="1:34" ht="10.95" customHeight="1" outlineLevel="1" x14ac:dyDescent="0.25">
      <c r="A11412" t="s">
        <v>5783</v>
      </c>
      <c r="C11412" s="3" t="s">
        <v>12466</v>
      </c>
      <c r="D11412" s="3">
        <v>1144</v>
      </c>
      <c r="E11412" s="9">
        <v>2012</v>
      </c>
      <c r="F11412" s="10" t="s">
        <v>22103</v>
      </c>
      <c r="G11412" s="7" t="s">
        <v>5401</v>
      </c>
      <c r="H11412" s="8" t="s">
        <v>7599</v>
      </c>
      <c r="I11412" s="8" t="s">
        <v>7695</v>
      </c>
      <c r="J11412" s="19">
        <v>6</v>
      </c>
      <c r="K11412" s="19" t="s">
        <v>7738</v>
      </c>
      <c r="L11412" s="11"/>
      <c r="M11412" s="11"/>
      <c r="N11412" s="24"/>
      <c r="P11412" s="32"/>
      <c r="T11412" s="19"/>
      <c r="U11412" s="3"/>
      <c r="X11412" t="str">
        <f t="shared" si="684"/>
        <v/>
      </c>
      <c r="Z11412" t="str">
        <f t="shared" si="685"/>
        <v/>
      </c>
      <c r="AB11412" s="9"/>
      <c r="AC11412" t="s">
        <v>7599</v>
      </c>
      <c r="AD11412">
        <f t="shared" si="683"/>
        <v>0</v>
      </c>
      <c r="AF11412" s="3"/>
      <c r="AG11412" t="s">
        <v>669</v>
      </c>
      <c r="AH11412" s="9"/>
    </row>
    <row r="11413" spans="1:34" ht="10.95" customHeight="1" outlineLevel="1" x14ac:dyDescent="0.25">
      <c r="A11413" t="s">
        <v>5783</v>
      </c>
      <c r="C11413" s="3" t="s">
        <v>12466</v>
      </c>
      <c r="D11413" s="3">
        <v>1145</v>
      </c>
      <c r="E11413" s="9">
        <v>2012</v>
      </c>
      <c r="F11413" s="10" t="s">
        <v>22104</v>
      </c>
      <c r="G11413" s="7" t="s">
        <v>5401</v>
      </c>
      <c r="H11413" s="8" t="s">
        <v>7599</v>
      </c>
      <c r="I11413" s="8" t="s">
        <v>7695</v>
      </c>
      <c r="J11413" s="19">
        <v>6</v>
      </c>
      <c r="K11413" s="19" t="s">
        <v>7738</v>
      </c>
      <c r="L11413" s="11"/>
      <c r="M11413" s="11"/>
      <c r="N11413" s="24"/>
      <c r="P11413" s="32"/>
      <c r="T11413" s="19"/>
      <c r="U11413" s="3"/>
      <c r="X11413" t="str">
        <f t="shared" si="684"/>
        <v/>
      </c>
      <c r="Z11413" t="str">
        <f t="shared" si="685"/>
        <v/>
      </c>
      <c r="AB11413" s="9"/>
      <c r="AC11413" t="s">
        <v>7599</v>
      </c>
      <c r="AD11413">
        <f t="shared" ref="AD11413:AD11432" si="686">COUNTIF(H11413,"*Fuji*")</f>
        <v>0</v>
      </c>
      <c r="AF11413" s="3"/>
      <c r="AG11413" t="s">
        <v>669</v>
      </c>
      <c r="AH11413" s="9"/>
    </row>
    <row r="11414" spans="1:34" ht="10.95" customHeight="1" outlineLevel="1" x14ac:dyDescent="0.25">
      <c r="A11414" t="s">
        <v>5783</v>
      </c>
      <c r="C11414" s="3" t="s">
        <v>12466</v>
      </c>
      <c r="D11414" s="3">
        <v>1187</v>
      </c>
      <c r="E11414" s="9">
        <v>2013</v>
      </c>
      <c r="F11414" s="10" t="s">
        <v>67</v>
      </c>
      <c r="G11414" s="7" t="s">
        <v>5401</v>
      </c>
      <c r="H11414" s="8" t="s">
        <v>7697</v>
      </c>
      <c r="I11414" s="8" t="s">
        <v>7696</v>
      </c>
      <c r="J11414" s="19">
        <v>3</v>
      </c>
      <c r="K11414" s="19" t="s">
        <v>7736</v>
      </c>
      <c r="L11414" s="11">
        <v>5.7</v>
      </c>
      <c r="M11414" s="11"/>
      <c r="N11414" s="24"/>
      <c r="P11414" s="32"/>
      <c r="T11414" s="19"/>
      <c r="U11414" s="3"/>
      <c r="X11414" t="str">
        <f t="shared" si="684"/>
        <v/>
      </c>
      <c r="Z11414" t="str">
        <f t="shared" si="685"/>
        <v/>
      </c>
      <c r="AB11414" s="9"/>
      <c r="AC11414" t="s">
        <v>7697</v>
      </c>
      <c r="AD11414">
        <f t="shared" si="686"/>
        <v>0</v>
      </c>
      <c r="AF11414" s="3"/>
      <c r="AG11414" t="s">
        <v>669</v>
      </c>
      <c r="AH11414" s="9"/>
    </row>
    <row r="11415" spans="1:34" ht="10.95" customHeight="1" outlineLevel="1" x14ac:dyDescent="0.25">
      <c r="A11415" t="s">
        <v>5783</v>
      </c>
      <c r="C11415" s="3" t="s">
        <v>12466</v>
      </c>
      <c r="D11415" s="3">
        <v>1203</v>
      </c>
      <c r="E11415" s="9">
        <v>2014</v>
      </c>
      <c r="F11415" s="7" t="s">
        <v>2624</v>
      </c>
      <c r="G11415" s="7" t="s">
        <v>5401</v>
      </c>
      <c r="H11415" s="8" t="s">
        <v>1775</v>
      </c>
      <c r="I11415" s="8" t="s">
        <v>7698</v>
      </c>
      <c r="J11415" s="19">
        <v>5</v>
      </c>
      <c r="K11415" s="19" t="s">
        <v>7736</v>
      </c>
      <c r="L11415" s="11">
        <v>9</v>
      </c>
      <c r="M11415" s="11"/>
      <c r="N11415" s="24"/>
      <c r="P11415" s="32"/>
      <c r="T11415" s="19"/>
      <c r="U11415" s="3"/>
      <c r="X11415" t="str">
        <f t="shared" si="684"/>
        <v/>
      </c>
      <c r="Z11415" t="str">
        <f t="shared" si="685"/>
        <v/>
      </c>
      <c r="AB11415" s="9"/>
      <c r="AC11415" t="s">
        <v>1775</v>
      </c>
      <c r="AD11415">
        <f t="shared" si="686"/>
        <v>0</v>
      </c>
      <c r="AF11415" s="3"/>
      <c r="AG11415" t="s">
        <v>669</v>
      </c>
      <c r="AH11415" s="9"/>
    </row>
    <row r="11416" spans="1:34" ht="10.95" customHeight="1" outlineLevel="1" x14ac:dyDescent="0.25">
      <c r="A11416" t="s">
        <v>5783</v>
      </c>
      <c r="C11416" s="3" t="s">
        <v>12466</v>
      </c>
      <c r="D11416" s="3" t="s">
        <v>20218</v>
      </c>
      <c r="E11416" s="9">
        <v>2018</v>
      </c>
      <c r="F11416" s="7" t="s">
        <v>20217</v>
      </c>
      <c r="G11416" s="7" t="s">
        <v>5401</v>
      </c>
      <c r="H11416" s="8" t="s">
        <v>20220</v>
      </c>
      <c r="I11416" s="8" t="s">
        <v>20219</v>
      </c>
      <c r="J11416" s="19">
        <v>5</v>
      </c>
      <c r="K11416" s="19" t="s">
        <v>7736</v>
      </c>
      <c r="L11416" s="11">
        <v>5.5</v>
      </c>
      <c r="M11416" s="11"/>
      <c r="N11416" s="24"/>
      <c r="P11416" s="32"/>
      <c r="T11416" s="19"/>
      <c r="U11416" s="3"/>
      <c r="X11416" t="str">
        <f t="shared" si="684"/>
        <v/>
      </c>
      <c r="Z11416">
        <f t="shared" si="685"/>
        <v>1</v>
      </c>
      <c r="AB11416" s="9"/>
      <c r="AC11416" t="s">
        <v>20220</v>
      </c>
      <c r="AD11416">
        <f t="shared" si="686"/>
        <v>0</v>
      </c>
      <c r="AF11416" s="3"/>
      <c r="AG11416" t="s">
        <v>669</v>
      </c>
      <c r="AH11416" s="9"/>
    </row>
    <row r="11417" spans="1:34" ht="10.95" customHeight="1" outlineLevel="1" x14ac:dyDescent="0.25">
      <c r="A11417" t="s">
        <v>5783</v>
      </c>
      <c r="C11417" s="3" t="s">
        <v>12466</v>
      </c>
      <c r="D11417" s="3">
        <v>1288</v>
      </c>
      <c r="E11417" s="9">
        <v>2019</v>
      </c>
      <c r="F11417" s="10" t="s">
        <v>6023</v>
      </c>
      <c r="G11417" s="7" t="s">
        <v>5401</v>
      </c>
      <c r="H11417" s="8" t="s">
        <v>1775</v>
      </c>
      <c r="I11417" s="8" t="s">
        <v>7699</v>
      </c>
      <c r="J11417" s="19">
        <v>5</v>
      </c>
      <c r="K11417" s="19" t="s">
        <v>20093</v>
      </c>
      <c r="L11417" s="11"/>
      <c r="M11417" s="11"/>
      <c r="N11417" s="24"/>
      <c r="P11417" s="32"/>
      <c r="T11417" s="19"/>
      <c r="U11417" s="3"/>
      <c r="X11417" t="str">
        <f t="shared" si="684"/>
        <v/>
      </c>
      <c r="Z11417" t="str">
        <f t="shared" si="685"/>
        <v/>
      </c>
      <c r="AB11417" s="9"/>
      <c r="AC11417" t="s">
        <v>1775</v>
      </c>
      <c r="AD11417">
        <f t="shared" si="686"/>
        <v>0</v>
      </c>
      <c r="AF11417" s="3"/>
      <c r="AG11417" t="s">
        <v>669</v>
      </c>
      <c r="AH11417" s="9"/>
    </row>
    <row r="11418" spans="1:34" ht="10.95" customHeight="1" outlineLevel="1" x14ac:dyDescent="0.25">
      <c r="A11418" t="s">
        <v>5783</v>
      </c>
      <c r="C11418" s="3" t="s">
        <v>12466</v>
      </c>
      <c r="D11418" s="3">
        <v>1288</v>
      </c>
      <c r="E11418" s="9">
        <v>2019</v>
      </c>
      <c r="F11418" s="7" t="s">
        <v>20217</v>
      </c>
      <c r="G11418" s="7" t="s">
        <v>5401</v>
      </c>
      <c r="H11418" s="8" t="s">
        <v>1775</v>
      </c>
      <c r="I11418" s="8" t="s">
        <v>7699</v>
      </c>
      <c r="J11418" s="19">
        <v>5</v>
      </c>
      <c r="K11418" s="19" t="s">
        <v>7736</v>
      </c>
      <c r="L11418" s="11">
        <v>4</v>
      </c>
      <c r="M11418" s="11"/>
      <c r="N11418" s="24"/>
      <c r="P11418" s="32"/>
      <c r="T11418" s="19"/>
      <c r="U11418" s="3"/>
      <c r="X11418" t="str">
        <f t="shared" si="684"/>
        <v/>
      </c>
      <c r="Z11418">
        <f t="shared" si="685"/>
        <v>1</v>
      </c>
      <c r="AB11418" s="9"/>
      <c r="AC11418" t="s">
        <v>1775</v>
      </c>
      <c r="AD11418">
        <f t="shared" si="686"/>
        <v>0</v>
      </c>
      <c r="AF11418" s="3"/>
      <c r="AG11418" t="s">
        <v>669</v>
      </c>
      <c r="AH11418" s="9"/>
    </row>
    <row r="11419" spans="1:34" ht="10.95" customHeight="1" outlineLevel="1" x14ac:dyDescent="0.25">
      <c r="A11419" t="s">
        <v>5783</v>
      </c>
      <c r="C11419" s="3" t="s">
        <v>12466</v>
      </c>
      <c r="D11419" s="3">
        <v>1288</v>
      </c>
      <c r="E11419" s="9">
        <v>2019</v>
      </c>
      <c r="F11419" s="7" t="s">
        <v>20134</v>
      </c>
      <c r="G11419" s="7" t="s">
        <v>5401</v>
      </c>
      <c r="H11419" s="8" t="s">
        <v>1775</v>
      </c>
      <c r="I11419" s="8" t="s">
        <v>7699</v>
      </c>
      <c r="J11419" s="19">
        <v>5</v>
      </c>
      <c r="K11419" s="19" t="s">
        <v>7736</v>
      </c>
      <c r="L11419" s="11">
        <v>2.5</v>
      </c>
      <c r="M11419" s="11"/>
      <c r="N11419" s="24"/>
      <c r="P11419" s="32"/>
      <c r="T11419" s="19"/>
      <c r="U11419" s="3"/>
      <c r="X11419">
        <f t="shared" si="684"/>
        <v>1</v>
      </c>
      <c r="Z11419" t="str">
        <f t="shared" si="685"/>
        <v/>
      </c>
      <c r="AB11419" s="9"/>
      <c r="AC11419" t="s">
        <v>1775</v>
      </c>
      <c r="AD11419">
        <f t="shared" si="686"/>
        <v>0</v>
      </c>
      <c r="AF11419" s="3"/>
      <c r="AG11419" t="s">
        <v>669</v>
      </c>
      <c r="AH11419" s="9"/>
    </row>
    <row r="11420" spans="1:34" ht="10.95" customHeight="1" outlineLevel="1" x14ac:dyDescent="0.25">
      <c r="A11420" t="s">
        <v>5783</v>
      </c>
      <c r="C11420" s="3" t="s">
        <v>12466</v>
      </c>
      <c r="D11420" s="3" t="s">
        <v>9053</v>
      </c>
      <c r="E11420" s="9">
        <v>2019</v>
      </c>
      <c r="F11420" s="7" t="s">
        <v>755</v>
      </c>
      <c r="G11420" s="7" t="s">
        <v>5401</v>
      </c>
      <c r="H11420" s="8" t="s">
        <v>1775</v>
      </c>
      <c r="I11420" s="8" t="s">
        <v>7699</v>
      </c>
      <c r="J11420" s="19">
        <v>5</v>
      </c>
      <c r="K11420" s="19" t="s">
        <v>7736</v>
      </c>
      <c r="L11420" s="11">
        <v>4</v>
      </c>
      <c r="M11420" s="11"/>
      <c r="N11420" s="24"/>
      <c r="P11420" s="32"/>
      <c r="T11420" s="19"/>
      <c r="U11420" s="3"/>
      <c r="X11420" t="str">
        <f t="shared" si="684"/>
        <v/>
      </c>
      <c r="Z11420">
        <f t="shared" si="685"/>
        <v>1</v>
      </c>
      <c r="AB11420" s="9"/>
      <c r="AC11420" t="s">
        <v>1775</v>
      </c>
      <c r="AD11420">
        <f t="shared" si="686"/>
        <v>0</v>
      </c>
      <c r="AF11420" s="3"/>
      <c r="AG11420" t="s">
        <v>669</v>
      </c>
      <c r="AH11420" s="9"/>
    </row>
    <row r="11421" spans="1:34" ht="10.95" customHeight="1" outlineLevel="1" x14ac:dyDescent="0.25">
      <c r="A11421" t="s">
        <v>5783</v>
      </c>
      <c r="C11421" s="3" t="s">
        <v>12466</v>
      </c>
      <c r="D11421" s="3">
        <v>1307</v>
      </c>
      <c r="E11421" s="9">
        <v>2022</v>
      </c>
      <c r="F11421" s="10" t="s">
        <v>2985</v>
      </c>
      <c r="G11421" s="7" t="s">
        <v>5401</v>
      </c>
      <c r="H11421" s="8" t="s">
        <v>20019</v>
      </c>
      <c r="I11421" s="8" t="s">
        <v>20021</v>
      </c>
      <c r="J11421" s="19">
        <v>5</v>
      </c>
      <c r="K11421" s="19" t="s">
        <v>7736</v>
      </c>
      <c r="L11421" s="11">
        <v>3</v>
      </c>
      <c r="M11421" s="11"/>
      <c r="N11421" s="24"/>
      <c r="P11421" s="32"/>
      <c r="T11421" s="19"/>
      <c r="U11421" s="3"/>
      <c r="X11421" t="str">
        <f t="shared" si="684"/>
        <v/>
      </c>
      <c r="Z11421" t="str">
        <f t="shared" si="685"/>
        <v/>
      </c>
      <c r="AB11421" s="9"/>
      <c r="AC11421" t="s">
        <v>20019</v>
      </c>
      <c r="AD11421">
        <f t="shared" si="686"/>
        <v>0</v>
      </c>
      <c r="AF11421" s="3"/>
      <c r="AH11421" s="9"/>
    </row>
    <row r="11422" spans="1:34" ht="10.95" customHeight="1" outlineLevel="1" x14ac:dyDescent="0.25">
      <c r="A11422" t="s">
        <v>5783</v>
      </c>
      <c r="C11422" s="3" t="s">
        <v>12466</v>
      </c>
      <c r="D11422" s="3">
        <v>1308</v>
      </c>
      <c r="E11422" s="9">
        <v>2022</v>
      </c>
      <c r="F11422" s="10" t="s">
        <v>21341</v>
      </c>
      <c r="G11422" s="7" t="s">
        <v>5401</v>
      </c>
      <c r="H11422" s="8" t="s">
        <v>20020</v>
      </c>
      <c r="I11422" s="8" t="s">
        <v>20021</v>
      </c>
      <c r="J11422" s="19">
        <v>5</v>
      </c>
      <c r="K11422" s="19" t="s">
        <v>7736</v>
      </c>
      <c r="L11422" s="11">
        <v>3</v>
      </c>
      <c r="M11422" s="11"/>
      <c r="N11422" s="24"/>
      <c r="P11422" s="32"/>
      <c r="T11422" s="19"/>
      <c r="U11422" s="3"/>
      <c r="X11422" t="str">
        <f t="shared" si="684"/>
        <v/>
      </c>
      <c r="Z11422" t="str">
        <f t="shared" si="685"/>
        <v/>
      </c>
      <c r="AB11422" s="9"/>
      <c r="AC11422" t="s">
        <v>20020</v>
      </c>
      <c r="AD11422">
        <f t="shared" si="686"/>
        <v>0</v>
      </c>
      <c r="AF11422" s="3"/>
      <c r="AH11422" s="9"/>
    </row>
    <row r="11423" spans="1:34" ht="10.95" customHeight="1" outlineLevel="1" x14ac:dyDescent="0.25">
      <c r="A11423" t="s">
        <v>5783</v>
      </c>
      <c r="C11423" s="3" t="s">
        <v>12466</v>
      </c>
      <c r="D11423" s="3" t="s">
        <v>20018</v>
      </c>
      <c r="E11423" s="9">
        <v>2022</v>
      </c>
      <c r="F11423" s="7" t="s">
        <v>755</v>
      </c>
      <c r="G11423" s="7" t="s">
        <v>5401</v>
      </c>
      <c r="H11423" s="8" t="s">
        <v>5064</v>
      </c>
      <c r="I11423" s="8" t="s">
        <v>20021</v>
      </c>
      <c r="J11423" s="19">
        <v>5</v>
      </c>
      <c r="K11423" s="19" t="s">
        <v>7736</v>
      </c>
      <c r="L11423" s="11">
        <v>6</v>
      </c>
      <c r="M11423" s="11"/>
      <c r="N11423" s="24"/>
      <c r="P11423" s="32"/>
      <c r="T11423" s="19"/>
      <c r="U11423" s="3"/>
      <c r="X11423" t="str">
        <f t="shared" si="684"/>
        <v/>
      </c>
      <c r="Z11423">
        <f t="shared" si="685"/>
        <v>1</v>
      </c>
      <c r="AB11423" s="9"/>
      <c r="AC11423" t="s">
        <v>5064</v>
      </c>
      <c r="AD11423">
        <f t="shared" si="686"/>
        <v>0</v>
      </c>
      <c r="AF11423" s="3"/>
      <c r="AH11423" s="9"/>
    </row>
    <row r="11424" spans="1:34" ht="10.95" customHeight="1" outlineLevel="1" x14ac:dyDescent="0.25">
      <c r="A11424" t="s">
        <v>5783</v>
      </c>
      <c r="C11424" s="3" t="s">
        <v>12466</v>
      </c>
      <c r="D11424" s="3" t="s">
        <v>20018</v>
      </c>
      <c r="E11424" s="9">
        <v>2022</v>
      </c>
      <c r="F11424" s="7" t="s">
        <v>20022</v>
      </c>
      <c r="G11424" s="7" t="s">
        <v>5401</v>
      </c>
      <c r="H11424" s="8" t="s">
        <v>5064</v>
      </c>
      <c r="I11424" s="8" t="s">
        <v>20021</v>
      </c>
      <c r="J11424" s="19">
        <v>5</v>
      </c>
      <c r="K11424" s="19" t="s">
        <v>7736</v>
      </c>
      <c r="L11424" s="11">
        <v>6.6</v>
      </c>
      <c r="M11424" s="11"/>
      <c r="N11424" s="24"/>
      <c r="P11424" s="32"/>
      <c r="T11424" s="19"/>
      <c r="U11424" s="3"/>
      <c r="X11424">
        <f t="shared" si="684"/>
        <v>1</v>
      </c>
      <c r="Z11424" t="str">
        <f t="shared" si="685"/>
        <v/>
      </c>
      <c r="AB11424" s="9"/>
      <c r="AC11424" t="s">
        <v>5064</v>
      </c>
      <c r="AD11424">
        <f t="shared" si="686"/>
        <v>0</v>
      </c>
      <c r="AF11424" s="3"/>
      <c r="AH11424" s="9"/>
    </row>
    <row r="11425" spans="1:48" ht="10.95" customHeight="1" outlineLevel="1" x14ac:dyDescent="0.25">
      <c r="A11425" t="s">
        <v>5783</v>
      </c>
      <c r="C11425" s="3" t="s">
        <v>12466</v>
      </c>
      <c r="D11425" s="3">
        <v>1311</v>
      </c>
      <c r="E11425" s="9">
        <v>2022</v>
      </c>
      <c r="F11425" s="10" t="s">
        <v>2985</v>
      </c>
      <c r="G11425" s="7" t="s">
        <v>5401</v>
      </c>
      <c r="H11425" s="8" t="s">
        <v>20069</v>
      </c>
      <c r="I11425" s="8" t="s">
        <v>20070</v>
      </c>
      <c r="J11425" s="19">
        <v>6</v>
      </c>
      <c r="K11425" s="19" t="s">
        <v>7736</v>
      </c>
      <c r="L11425" s="11">
        <v>1.1000000000000001</v>
      </c>
      <c r="M11425" s="11"/>
      <c r="N11425" s="24"/>
      <c r="P11425" s="32"/>
      <c r="T11425" s="19"/>
      <c r="U11425" s="3"/>
      <c r="X11425" t="str">
        <f t="shared" si="684"/>
        <v/>
      </c>
      <c r="Z11425" t="str">
        <f t="shared" si="685"/>
        <v/>
      </c>
      <c r="AB11425" s="9"/>
      <c r="AC11425" t="s">
        <v>20069</v>
      </c>
      <c r="AD11425">
        <f t="shared" si="686"/>
        <v>0</v>
      </c>
      <c r="AF11425" s="3"/>
      <c r="AH11425" s="9"/>
    </row>
    <row r="11426" spans="1:48" ht="10.95" customHeight="1" outlineLevel="1" x14ac:dyDescent="0.25">
      <c r="A11426" t="s">
        <v>5783</v>
      </c>
      <c r="C11426" s="3" t="s">
        <v>12466</v>
      </c>
      <c r="D11426" s="3">
        <v>1312</v>
      </c>
      <c r="E11426" s="9">
        <v>2022</v>
      </c>
      <c r="F11426" s="10" t="s">
        <v>21341</v>
      </c>
      <c r="G11426" s="7" t="s">
        <v>5401</v>
      </c>
      <c r="H11426" s="8" t="s">
        <v>20069</v>
      </c>
      <c r="I11426" s="8" t="s">
        <v>20071</v>
      </c>
      <c r="J11426" s="19">
        <v>6</v>
      </c>
      <c r="K11426" s="19" t="s">
        <v>7736</v>
      </c>
      <c r="L11426" s="11">
        <v>2.2000000000000002</v>
      </c>
      <c r="M11426" s="11"/>
      <c r="N11426" s="24"/>
      <c r="P11426" s="32"/>
      <c r="T11426" s="19"/>
      <c r="U11426" s="3"/>
      <c r="X11426" t="str">
        <f t="shared" si="684"/>
        <v/>
      </c>
      <c r="Z11426" t="str">
        <f t="shared" si="685"/>
        <v/>
      </c>
      <c r="AB11426" s="9"/>
      <c r="AC11426" t="s">
        <v>20069</v>
      </c>
      <c r="AD11426">
        <f t="shared" si="686"/>
        <v>0</v>
      </c>
      <c r="AF11426" s="3"/>
      <c r="AH11426" s="9"/>
    </row>
    <row r="11427" spans="1:48" ht="10.95" customHeight="1" outlineLevel="1" x14ac:dyDescent="0.25">
      <c r="A11427" t="s">
        <v>5783</v>
      </c>
      <c r="C11427" s="3" t="s">
        <v>12466</v>
      </c>
      <c r="D11427" s="3" t="s">
        <v>20068</v>
      </c>
      <c r="E11427" s="9">
        <v>2022</v>
      </c>
      <c r="F11427" s="7" t="s">
        <v>20022</v>
      </c>
      <c r="G11427" s="7" t="s">
        <v>5401</v>
      </c>
      <c r="H11427" s="8" t="s">
        <v>20069</v>
      </c>
      <c r="I11427" s="8" t="s">
        <v>20072</v>
      </c>
      <c r="J11427" s="19">
        <v>6</v>
      </c>
      <c r="K11427" s="19" t="s">
        <v>7736</v>
      </c>
      <c r="L11427" s="11">
        <v>4</v>
      </c>
      <c r="M11427" s="11"/>
      <c r="N11427" s="24"/>
      <c r="P11427" s="32"/>
      <c r="T11427" s="19"/>
      <c r="U11427" s="3"/>
      <c r="X11427">
        <f t="shared" si="684"/>
        <v>1</v>
      </c>
      <c r="Z11427" t="str">
        <f t="shared" si="685"/>
        <v/>
      </c>
      <c r="AB11427" s="9"/>
      <c r="AC11427" t="s">
        <v>20069</v>
      </c>
      <c r="AD11427">
        <f t="shared" si="686"/>
        <v>0</v>
      </c>
      <c r="AF11427" s="3"/>
      <c r="AH11427" s="9"/>
    </row>
    <row r="11428" spans="1:48" ht="10.95" customHeight="1" outlineLevel="1" x14ac:dyDescent="0.25">
      <c r="A11428" t="s">
        <v>5783</v>
      </c>
      <c r="C11428" s="3" t="s">
        <v>12466</v>
      </c>
      <c r="D11428" s="3" t="s">
        <v>20068</v>
      </c>
      <c r="E11428" s="9">
        <v>2022</v>
      </c>
      <c r="F11428" s="7" t="s">
        <v>20074</v>
      </c>
      <c r="G11428" s="7" t="s">
        <v>5401</v>
      </c>
      <c r="H11428" s="8" t="s">
        <v>20069</v>
      </c>
      <c r="I11428" s="8" t="s">
        <v>20073</v>
      </c>
      <c r="J11428" s="19">
        <v>6</v>
      </c>
      <c r="K11428" s="19" t="s">
        <v>7736</v>
      </c>
      <c r="L11428" s="11">
        <v>4</v>
      </c>
      <c r="M11428" s="11"/>
      <c r="N11428" s="24"/>
      <c r="P11428" s="32"/>
      <c r="T11428" s="19"/>
      <c r="U11428" s="3"/>
      <c r="X11428">
        <f t="shared" si="684"/>
        <v>1</v>
      </c>
      <c r="Z11428">
        <f t="shared" si="685"/>
        <v>1</v>
      </c>
      <c r="AB11428" s="9"/>
      <c r="AC11428" t="s">
        <v>20069</v>
      </c>
      <c r="AD11428">
        <f t="shared" si="686"/>
        <v>0</v>
      </c>
      <c r="AF11428" s="3"/>
      <c r="AH11428" s="9"/>
    </row>
    <row r="11429" spans="1:48" ht="10.95" customHeight="1" outlineLevel="1" x14ac:dyDescent="0.25">
      <c r="A11429" t="s">
        <v>5783</v>
      </c>
      <c r="C11429" s="3" t="s">
        <v>12466</v>
      </c>
      <c r="D11429" s="3">
        <v>1317</v>
      </c>
      <c r="E11429" s="9">
        <v>2023</v>
      </c>
      <c r="F11429" s="10" t="s">
        <v>4650</v>
      </c>
      <c r="G11429" s="7" t="s">
        <v>5401</v>
      </c>
      <c r="H11429" s="8" t="s">
        <v>21072</v>
      </c>
      <c r="I11429" s="8" t="s">
        <v>21073</v>
      </c>
      <c r="J11429" s="19">
        <v>5</v>
      </c>
      <c r="K11429" s="19" t="s">
        <v>20093</v>
      </c>
      <c r="L11429" s="11"/>
      <c r="M11429" s="11"/>
      <c r="N11429" s="24"/>
      <c r="P11429" s="32"/>
      <c r="T11429" s="19"/>
      <c r="U11429" s="3"/>
      <c r="X11429" t="str">
        <f t="shared" si="684"/>
        <v/>
      </c>
      <c r="Z11429" t="str">
        <f t="shared" si="685"/>
        <v/>
      </c>
      <c r="AB11429" s="9"/>
      <c r="AC11429" t="s">
        <v>21072</v>
      </c>
      <c r="AD11429">
        <f t="shared" si="686"/>
        <v>0</v>
      </c>
      <c r="AF11429" s="3"/>
      <c r="AG11429" t="s">
        <v>669</v>
      </c>
      <c r="AH11429" s="9"/>
    </row>
    <row r="11430" spans="1:48" ht="10.95" customHeight="1" outlineLevel="1" x14ac:dyDescent="0.25">
      <c r="A11430" t="s">
        <v>5783</v>
      </c>
      <c r="C11430" s="3" t="s">
        <v>12466</v>
      </c>
      <c r="D11430" s="3" t="s">
        <v>21071</v>
      </c>
      <c r="E11430" s="9">
        <v>2023</v>
      </c>
      <c r="F11430" s="7" t="s">
        <v>21075</v>
      </c>
      <c r="G11430" s="7" t="s">
        <v>5401</v>
      </c>
      <c r="H11430" s="8" t="s">
        <v>21072</v>
      </c>
      <c r="I11430" s="8" t="s">
        <v>21073</v>
      </c>
      <c r="J11430" s="19">
        <v>5</v>
      </c>
      <c r="K11430" s="19" t="s">
        <v>20093</v>
      </c>
      <c r="L11430" s="11"/>
      <c r="M11430" s="11"/>
      <c r="N11430" s="24"/>
      <c r="P11430" s="32"/>
      <c r="T11430" s="19"/>
      <c r="U11430" s="3"/>
      <c r="X11430" t="str">
        <f t="shared" si="684"/>
        <v/>
      </c>
      <c r="Z11430">
        <f t="shared" si="685"/>
        <v>1</v>
      </c>
      <c r="AB11430" s="9"/>
      <c r="AC11430" t="s">
        <v>21072</v>
      </c>
      <c r="AD11430">
        <f t="shared" si="686"/>
        <v>0</v>
      </c>
      <c r="AF11430" s="3"/>
      <c r="AG11430" t="s">
        <v>669</v>
      </c>
      <c r="AH11430" s="9"/>
    </row>
    <row r="11431" spans="1:48" ht="10.95" customHeight="1" outlineLevel="1" x14ac:dyDescent="0.25">
      <c r="A11431" t="s">
        <v>5783</v>
      </c>
      <c r="C11431" s="3" t="s">
        <v>12466</v>
      </c>
      <c r="D11431" s="3" t="s">
        <v>21071</v>
      </c>
      <c r="E11431" s="9">
        <v>2023</v>
      </c>
      <c r="F11431" s="7" t="s">
        <v>21074</v>
      </c>
      <c r="G11431" s="7" t="s">
        <v>5401</v>
      </c>
      <c r="H11431" s="8" t="s">
        <v>21072</v>
      </c>
      <c r="I11431" s="8" t="s">
        <v>21073</v>
      </c>
      <c r="J11431" s="19">
        <v>5</v>
      </c>
      <c r="K11431" s="19" t="s">
        <v>7736</v>
      </c>
      <c r="L11431" s="11">
        <v>4</v>
      </c>
      <c r="M11431" s="11"/>
      <c r="N11431" s="24"/>
      <c r="P11431" s="32"/>
      <c r="T11431" s="19"/>
      <c r="U11431" s="3"/>
      <c r="X11431">
        <f t="shared" si="684"/>
        <v>1</v>
      </c>
      <c r="Z11431">
        <f t="shared" si="685"/>
        <v>1</v>
      </c>
      <c r="AB11431" s="9"/>
      <c r="AC11431" t="s">
        <v>21072</v>
      </c>
      <c r="AD11431">
        <f t="shared" si="686"/>
        <v>0</v>
      </c>
      <c r="AF11431" s="3"/>
      <c r="AG11431" t="s">
        <v>669</v>
      </c>
      <c r="AH11431" s="9"/>
    </row>
    <row r="11432" spans="1:48" ht="10.95" customHeight="1" outlineLevel="1" x14ac:dyDescent="0.25">
      <c r="A11432" t="s">
        <v>5783</v>
      </c>
      <c r="C11432" s="3" t="s">
        <v>12466</v>
      </c>
      <c r="D11432" s="3" t="s">
        <v>21071</v>
      </c>
      <c r="E11432" s="9">
        <v>2023</v>
      </c>
      <c r="F11432" s="7" t="s">
        <v>8698</v>
      </c>
      <c r="G11432" s="7" t="s">
        <v>5401</v>
      </c>
      <c r="H11432" s="8" t="s">
        <v>21072</v>
      </c>
      <c r="I11432" s="8" t="s">
        <v>21073</v>
      </c>
      <c r="J11432" s="19">
        <v>5</v>
      </c>
      <c r="K11432" s="19" t="s">
        <v>7736</v>
      </c>
      <c r="L11432" s="11">
        <v>4</v>
      </c>
      <c r="M11432" s="11"/>
      <c r="N11432" s="24"/>
      <c r="P11432" s="32"/>
      <c r="T11432" s="19"/>
      <c r="U11432" s="3"/>
      <c r="X11432">
        <f t="shared" si="684"/>
        <v>1</v>
      </c>
      <c r="Z11432" t="str">
        <f t="shared" si="685"/>
        <v/>
      </c>
      <c r="AB11432" s="9"/>
      <c r="AC11432" t="s">
        <v>21072</v>
      </c>
      <c r="AD11432">
        <f t="shared" si="686"/>
        <v>0</v>
      </c>
      <c r="AF11432" s="3"/>
      <c r="AG11432" t="s">
        <v>669</v>
      </c>
      <c r="AH11432" s="9"/>
    </row>
    <row r="11433" spans="1:48" ht="10.95" customHeight="1" x14ac:dyDescent="0.25">
      <c r="A11433" t="s">
        <v>14563</v>
      </c>
      <c r="B11433" t="s">
        <v>14564</v>
      </c>
      <c r="C11433" s="3" t="s">
        <v>12965</v>
      </c>
      <c r="E11433" s="9"/>
      <c r="F11433" s="7"/>
      <c r="G11433" s="7"/>
      <c r="H11433" s="8"/>
      <c r="I11433" s="8"/>
      <c r="J11433" s="19"/>
      <c r="K11433" s="19"/>
      <c r="L11433" s="11"/>
      <c r="M11433" s="11">
        <f>SUM(L11434:L11558)</f>
        <v>293.85000000000002</v>
      </c>
      <c r="N11433" s="24">
        <v>7129</v>
      </c>
      <c r="O11433">
        <f>COUNTIF(K11434:K11558,"*")</f>
        <v>125</v>
      </c>
      <c r="P11433" s="32">
        <f>O11433/N11433</f>
        <v>1.7534015991022583E-2</v>
      </c>
      <c r="Q11433">
        <f>COUNTIF(K11434:K11558,"Y")+COUNTIF(K11434:K11558,"S")</f>
        <v>115</v>
      </c>
      <c r="T11433" s="19" t="s">
        <v>7736</v>
      </c>
      <c r="U11433" s="3"/>
      <c r="V11433" t="s">
        <v>18628</v>
      </c>
      <c r="X11433" t="str">
        <f t="shared" si="684"/>
        <v/>
      </c>
      <c r="Z11433" t="str">
        <f t="shared" si="685"/>
        <v/>
      </c>
      <c r="AB11433" s="9"/>
      <c r="AE11433">
        <f>COUNTIF(AD11434:AD11558,"1")</f>
        <v>0</v>
      </c>
      <c r="AF11433" s="3"/>
      <c r="AH11433" s="9"/>
      <c r="AI11433">
        <f>COUNTIF($J11434:$J11558,"1")-COUNTIFS($J11434:$J11558,"1",$K11434:$K11558,"V")</f>
        <v>18</v>
      </c>
      <c r="AJ11433">
        <f>COUNTIFS($J11434:$J11558,"1",$K11434:$K11558,"Y")+COUNTIFS($J11434:$J11558,"1",$K11434:$K11558,"s")</f>
        <v>18</v>
      </c>
      <c r="AK11433">
        <f>COUNTIF($J11434:$J11558,"2")-COUNTIFS($J11434:$J11558,"2",$K11434:$K11558,"V")</f>
        <v>3</v>
      </c>
      <c r="AL11433">
        <f>COUNTIFS($J11434:$J11558,"2",$K11434:$K11558,"Y")+COUNTIFS($J11434:$J11558,"2",$K11434:$K11558,"s")</f>
        <v>3</v>
      </c>
      <c r="AM11433">
        <f>COUNTIF($J11434:$J11558,"3")-COUNTIFS($J11434:$J11558,"3",$K11434:$K11558,"V")</f>
        <v>56</v>
      </c>
      <c r="AN11433">
        <f>COUNTIFS($J11434:$J11558,"3",$K11434:$K11558,"Y")+COUNTIFS($J11434:$J11558,"3",$K11434:$K11558,"s")</f>
        <v>48</v>
      </c>
      <c r="AO11433">
        <f>COUNTIF($J11434:$J11558,"4")-COUNTIFS($J11434:$J11558,"4",$K11434:$K11558,"V")</f>
        <v>2</v>
      </c>
      <c r="AP11433">
        <f>COUNTIFS($J11434:$J11558,"4",$K11434:$K11558,"Y")+COUNTIFS($J11434:$J11558,"4",$K11434:$K11558,"s")</f>
        <v>2</v>
      </c>
      <c r="AQ11433">
        <f>COUNTIF($J11434:$J11558,"5")-COUNTIFS($J11434:$J11558,"5",$K11434:$K11558,"V")</f>
        <v>26</v>
      </c>
      <c r="AR11433">
        <f>COUNTIFS($J11434:$J11558,"5",$K11434:$K11558,"Y")+COUNTIFS($J11434:$J11558,"5",$K11434:$K11558,"s")</f>
        <v>25</v>
      </c>
      <c r="AS11433">
        <f>COUNTIF($J11434:$J11558,"6")-COUNTIFS($J11434:$J11558,"6",$K11434:$K11558,"V")</f>
        <v>1</v>
      </c>
      <c r="AT11433">
        <f>COUNTIFS($J11434:$J11558,"6",$K11434:$K11558,"Y")+COUNTIFS($J11434:$J11558,"6",$K11434:$K11558,"s")</f>
        <v>0</v>
      </c>
      <c r="AU11433">
        <f>COUNTIF($J11434:$J11558,"7")-COUNTIFS($J11434:$J11558,"7",$K11434:$K11558,"V")</f>
        <v>19</v>
      </c>
      <c r="AV11433">
        <f>COUNTIFS($J11434:$J11558,"7",$K11434:$K11558,"Y")+COUNTIFS($J11434:$J11558,"7",$K11434:$K11558,"s")</f>
        <v>19</v>
      </c>
    </row>
    <row r="11434" spans="1:48" ht="10.95" customHeight="1" outlineLevel="1" x14ac:dyDescent="0.25">
      <c r="A11434" t="s">
        <v>4066</v>
      </c>
      <c r="C11434" s="3" t="s">
        <v>12965</v>
      </c>
      <c r="D11434" s="3">
        <v>234</v>
      </c>
      <c r="E11434" s="9">
        <v>1959</v>
      </c>
      <c r="F11434" s="7" t="s">
        <v>2249</v>
      </c>
      <c r="G11434" s="7" t="s">
        <v>1583</v>
      </c>
      <c r="H11434" s="8" t="s">
        <v>4087</v>
      </c>
      <c r="I11434" s="8" t="s">
        <v>14565</v>
      </c>
      <c r="J11434" s="19">
        <v>3</v>
      </c>
      <c r="K11434" s="19" t="s">
        <v>7738</v>
      </c>
      <c r="L11434" s="11"/>
      <c r="M11434" s="11"/>
      <c r="N11434" s="24"/>
      <c r="P11434" s="32"/>
      <c r="T11434" s="19"/>
      <c r="U11434" s="3">
        <v>165</v>
      </c>
      <c r="X11434" t="str">
        <f t="shared" si="684"/>
        <v/>
      </c>
      <c r="Z11434" t="str">
        <f t="shared" si="685"/>
        <v/>
      </c>
      <c r="AB11434" s="9"/>
      <c r="AC11434" t="s">
        <v>4087</v>
      </c>
      <c r="AD11434">
        <f t="shared" ref="AD11434:AD11465" si="687">COUNTIF(H11434,"*Fuji*")</f>
        <v>0</v>
      </c>
      <c r="AF11434" s="3"/>
      <c r="AG11434" t="s">
        <v>2782</v>
      </c>
      <c r="AH11434" s="9" t="s">
        <v>4925</v>
      </c>
    </row>
    <row r="11435" spans="1:48" ht="10.95" customHeight="1" outlineLevel="1" x14ac:dyDescent="0.25">
      <c r="A11435" t="s">
        <v>4066</v>
      </c>
      <c r="C11435" s="3" t="s">
        <v>12965</v>
      </c>
      <c r="D11435" s="3" t="s">
        <v>4022</v>
      </c>
      <c r="E11435" s="9">
        <v>1959</v>
      </c>
      <c r="F11435" s="7" t="s">
        <v>4086</v>
      </c>
      <c r="G11435" s="7" t="s">
        <v>1583</v>
      </c>
      <c r="H11435" s="8" t="s">
        <v>4087</v>
      </c>
      <c r="I11435" s="8" t="s">
        <v>14565</v>
      </c>
      <c r="J11435" s="19">
        <v>3</v>
      </c>
      <c r="K11435" s="19" t="s">
        <v>7738</v>
      </c>
      <c r="L11435" s="11"/>
      <c r="M11435" s="11"/>
      <c r="N11435" s="24"/>
      <c r="P11435" s="32"/>
      <c r="T11435" s="19"/>
      <c r="U11435" s="3" t="s">
        <v>4085</v>
      </c>
      <c r="W11435" t="s">
        <v>7738</v>
      </c>
      <c r="X11435" t="str">
        <f t="shared" si="684"/>
        <v/>
      </c>
      <c r="Z11435" t="str">
        <f t="shared" si="685"/>
        <v/>
      </c>
      <c r="AB11435" s="9"/>
      <c r="AC11435" t="s">
        <v>4087</v>
      </c>
      <c r="AD11435">
        <f t="shared" si="687"/>
        <v>0</v>
      </c>
      <c r="AF11435" s="3"/>
      <c r="AG11435" t="s">
        <v>2782</v>
      </c>
      <c r="AH11435" s="9" t="s">
        <v>4623</v>
      </c>
    </row>
    <row r="11436" spans="1:48" ht="10.95" customHeight="1" outlineLevel="1" x14ac:dyDescent="0.25">
      <c r="A11436" t="s">
        <v>4066</v>
      </c>
      <c r="C11436" s="3" t="s">
        <v>12965</v>
      </c>
      <c r="D11436" s="3">
        <v>1000</v>
      </c>
      <c r="E11436" s="9">
        <v>1970</v>
      </c>
      <c r="F11436" s="7" t="s">
        <v>2249</v>
      </c>
      <c r="G11436" s="7" t="s">
        <v>2072</v>
      </c>
      <c r="H11436" s="8" t="s">
        <v>4070</v>
      </c>
      <c r="I11436" s="8" t="s">
        <v>14566</v>
      </c>
      <c r="J11436" s="19">
        <v>1</v>
      </c>
      <c r="K11436" s="19" t="s">
        <v>7736</v>
      </c>
      <c r="L11436" s="11">
        <v>0.9</v>
      </c>
      <c r="M11436" s="11"/>
      <c r="N11436" s="24"/>
      <c r="P11436" s="32"/>
      <c r="T11436" s="19"/>
      <c r="U11436" s="3">
        <v>923</v>
      </c>
      <c r="X11436" t="str">
        <f t="shared" si="684"/>
        <v/>
      </c>
      <c r="Z11436" t="str">
        <f t="shared" si="685"/>
        <v/>
      </c>
      <c r="AB11436" s="9"/>
      <c r="AC11436" t="s">
        <v>4070</v>
      </c>
      <c r="AD11436">
        <f t="shared" si="687"/>
        <v>0</v>
      </c>
      <c r="AF11436" s="3"/>
      <c r="AG11436" t="s">
        <v>2782</v>
      </c>
      <c r="AH11436" s="9" t="s">
        <v>4613</v>
      </c>
    </row>
    <row r="11437" spans="1:48" ht="10.95" customHeight="1" outlineLevel="1" x14ac:dyDescent="0.25">
      <c r="A11437" t="s">
        <v>4066</v>
      </c>
      <c r="C11437" s="3" t="s">
        <v>12965</v>
      </c>
      <c r="D11437" s="3">
        <v>1001</v>
      </c>
      <c r="E11437" s="9">
        <v>1970</v>
      </c>
      <c r="F11437" s="7" t="s">
        <v>2249</v>
      </c>
      <c r="G11437" s="7" t="s">
        <v>2073</v>
      </c>
      <c r="H11437" s="8" t="s">
        <v>4070</v>
      </c>
      <c r="I11437" s="8" t="s">
        <v>14566</v>
      </c>
      <c r="J11437" s="19">
        <v>5</v>
      </c>
      <c r="K11437" s="19" t="s">
        <v>7736</v>
      </c>
      <c r="L11437" s="11">
        <v>1.5</v>
      </c>
      <c r="M11437" s="11"/>
      <c r="N11437" s="24"/>
      <c r="P11437" s="32"/>
      <c r="T11437" s="19"/>
      <c r="U11437" s="3">
        <v>924</v>
      </c>
      <c r="X11437" t="str">
        <f t="shared" si="684"/>
        <v/>
      </c>
      <c r="Z11437" t="str">
        <f t="shared" si="685"/>
        <v/>
      </c>
      <c r="AB11437" s="9"/>
      <c r="AC11437" t="s">
        <v>4070</v>
      </c>
      <c r="AD11437">
        <f t="shared" si="687"/>
        <v>0</v>
      </c>
      <c r="AF11437" s="3"/>
      <c r="AG11437" t="s">
        <v>2782</v>
      </c>
      <c r="AH11437" s="9" t="s">
        <v>4613</v>
      </c>
    </row>
    <row r="11438" spans="1:48" ht="10.95" customHeight="1" outlineLevel="1" x14ac:dyDescent="0.25">
      <c r="A11438" t="s">
        <v>4066</v>
      </c>
      <c r="C11438" s="3" t="s">
        <v>12965</v>
      </c>
      <c r="D11438" s="3">
        <v>1002</v>
      </c>
      <c r="E11438" s="9">
        <v>1970</v>
      </c>
      <c r="F11438" s="7" t="s">
        <v>2249</v>
      </c>
      <c r="G11438" s="7" t="s">
        <v>2075</v>
      </c>
      <c r="H11438" s="8" t="s">
        <v>4070</v>
      </c>
      <c r="I11438" s="8" t="s">
        <v>14566</v>
      </c>
      <c r="J11438" s="19">
        <v>5</v>
      </c>
      <c r="K11438" s="19" t="s">
        <v>7736</v>
      </c>
      <c r="L11438" s="11">
        <v>0.9</v>
      </c>
      <c r="M11438" s="11"/>
      <c r="N11438" s="24"/>
      <c r="P11438" s="32"/>
      <c r="T11438" s="19"/>
      <c r="U11438" s="3">
        <v>925</v>
      </c>
      <c r="X11438" t="str">
        <f t="shared" si="684"/>
        <v/>
      </c>
      <c r="Z11438" t="str">
        <f t="shared" si="685"/>
        <v/>
      </c>
      <c r="AB11438" s="9"/>
      <c r="AC11438" t="s">
        <v>4070</v>
      </c>
      <c r="AD11438">
        <f t="shared" si="687"/>
        <v>0</v>
      </c>
      <c r="AF11438" s="3"/>
      <c r="AG11438" t="s">
        <v>2782</v>
      </c>
      <c r="AH11438" s="9" t="s">
        <v>4613</v>
      </c>
    </row>
    <row r="11439" spans="1:48" ht="10.95" customHeight="1" outlineLevel="1" x14ac:dyDescent="0.25">
      <c r="A11439" t="s">
        <v>4066</v>
      </c>
      <c r="C11439" s="3" t="s">
        <v>12965</v>
      </c>
      <c r="D11439" s="3">
        <v>1003</v>
      </c>
      <c r="E11439" s="9">
        <v>1970</v>
      </c>
      <c r="F11439" s="7" t="s">
        <v>2249</v>
      </c>
      <c r="G11439" s="7" t="s">
        <v>2074</v>
      </c>
      <c r="H11439" s="8" t="s">
        <v>4070</v>
      </c>
      <c r="I11439" s="8" t="s">
        <v>14566</v>
      </c>
      <c r="J11439" s="19">
        <v>5</v>
      </c>
      <c r="K11439" s="19" t="s">
        <v>7736</v>
      </c>
      <c r="L11439" s="11">
        <v>0.9</v>
      </c>
      <c r="M11439" s="11"/>
      <c r="N11439" s="24"/>
      <c r="P11439" s="32"/>
      <c r="T11439" s="19"/>
      <c r="U11439" s="3">
        <v>926</v>
      </c>
      <c r="X11439" t="str">
        <f t="shared" si="684"/>
        <v/>
      </c>
      <c r="Z11439" t="str">
        <f t="shared" si="685"/>
        <v/>
      </c>
      <c r="AB11439" s="9"/>
      <c r="AC11439" t="s">
        <v>4070</v>
      </c>
      <c r="AD11439">
        <f t="shared" si="687"/>
        <v>0</v>
      </c>
      <c r="AF11439" s="3"/>
      <c r="AG11439" t="s">
        <v>2782</v>
      </c>
      <c r="AH11439" s="9" t="s">
        <v>4613</v>
      </c>
    </row>
    <row r="11440" spans="1:48" ht="10.95" customHeight="1" outlineLevel="1" x14ac:dyDescent="0.25">
      <c r="A11440" t="s">
        <v>4066</v>
      </c>
      <c r="C11440" s="3" t="s">
        <v>12965</v>
      </c>
      <c r="D11440" s="3">
        <v>1041</v>
      </c>
      <c r="E11440" s="9">
        <v>1971</v>
      </c>
      <c r="F11440" s="7" t="s">
        <v>2864</v>
      </c>
      <c r="G11440" s="7" t="s">
        <v>5401</v>
      </c>
      <c r="H11440" s="8" t="s">
        <v>4087</v>
      </c>
      <c r="I11440" s="8" t="s">
        <v>14567</v>
      </c>
      <c r="J11440" s="19">
        <v>5</v>
      </c>
      <c r="K11440" s="19" t="s">
        <v>7736</v>
      </c>
      <c r="L11440" s="11">
        <v>1.4</v>
      </c>
      <c r="M11440" s="11"/>
      <c r="N11440" s="24"/>
      <c r="P11440" s="32"/>
      <c r="T11440" s="19"/>
      <c r="U11440" s="3">
        <v>959</v>
      </c>
      <c r="X11440" t="str">
        <f t="shared" si="684"/>
        <v/>
      </c>
      <c r="Z11440" t="str">
        <f t="shared" si="685"/>
        <v/>
      </c>
      <c r="AB11440" s="9"/>
      <c r="AC11440" t="s">
        <v>4087</v>
      </c>
      <c r="AD11440">
        <f t="shared" si="687"/>
        <v>0</v>
      </c>
      <c r="AF11440" s="3"/>
      <c r="AG11440" t="s">
        <v>2782</v>
      </c>
      <c r="AH11440" s="9" t="s">
        <v>4613</v>
      </c>
    </row>
    <row r="11441" spans="1:34" ht="10.95" customHeight="1" outlineLevel="1" x14ac:dyDescent="0.25">
      <c r="A11441" t="s">
        <v>4066</v>
      </c>
      <c r="C11441" s="3" t="s">
        <v>12965</v>
      </c>
      <c r="D11441" s="3">
        <v>1042</v>
      </c>
      <c r="E11441" s="9">
        <v>1971</v>
      </c>
      <c r="F11441" s="7" t="s">
        <v>2865</v>
      </c>
      <c r="G11441" s="7" t="s">
        <v>5401</v>
      </c>
      <c r="H11441" s="8" t="s">
        <v>2867</v>
      </c>
      <c r="I11441" s="8" t="s">
        <v>14567</v>
      </c>
      <c r="J11441" s="19">
        <v>5</v>
      </c>
      <c r="K11441" s="19" t="s">
        <v>7736</v>
      </c>
      <c r="L11441" s="11">
        <v>0.5</v>
      </c>
      <c r="M11441" s="11"/>
      <c r="N11441" s="24"/>
      <c r="P11441" s="32"/>
      <c r="T11441" s="19"/>
      <c r="U11441" s="3">
        <v>960</v>
      </c>
      <c r="X11441" t="str">
        <f t="shared" si="684"/>
        <v/>
      </c>
      <c r="Z11441" t="str">
        <f t="shared" si="685"/>
        <v/>
      </c>
      <c r="AB11441" s="9"/>
      <c r="AC11441" t="s">
        <v>2867</v>
      </c>
      <c r="AD11441">
        <f t="shared" si="687"/>
        <v>0</v>
      </c>
      <c r="AF11441" s="3"/>
      <c r="AG11441" t="s">
        <v>2782</v>
      </c>
      <c r="AH11441" s="9" t="s">
        <v>4613</v>
      </c>
    </row>
    <row r="11442" spans="1:34" ht="10.95" customHeight="1" outlineLevel="1" x14ac:dyDescent="0.25">
      <c r="A11442" t="s">
        <v>4066</v>
      </c>
      <c r="C11442" s="3" t="s">
        <v>12965</v>
      </c>
      <c r="D11442" s="3">
        <v>1043</v>
      </c>
      <c r="E11442" s="9">
        <v>1971</v>
      </c>
      <c r="F11442" s="7" t="s">
        <v>2249</v>
      </c>
      <c r="G11442" s="7" t="s">
        <v>5401</v>
      </c>
      <c r="H11442" s="8" t="s">
        <v>2868</v>
      </c>
      <c r="I11442" s="8" t="s">
        <v>14567</v>
      </c>
      <c r="J11442" s="19">
        <v>5</v>
      </c>
      <c r="K11442" s="19" t="s">
        <v>7736</v>
      </c>
      <c r="L11442" s="11">
        <v>1.4</v>
      </c>
      <c r="M11442" s="11"/>
      <c r="N11442" s="24"/>
      <c r="P11442" s="32"/>
      <c r="T11442" s="19"/>
      <c r="U11442" s="3">
        <v>961</v>
      </c>
      <c r="X11442" t="str">
        <f t="shared" si="684"/>
        <v/>
      </c>
      <c r="Z11442" t="str">
        <f t="shared" si="685"/>
        <v/>
      </c>
      <c r="AB11442" s="9"/>
      <c r="AC11442" t="s">
        <v>2868</v>
      </c>
      <c r="AD11442">
        <f t="shared" si="687"/>
        <v>0</v>
      </c>
      <c r="AF11442" s="3"/>
      <c r="AG11442" t="s">
        <v>2782</v>
      </c>
      <c r="AH11442" s="9" t="s">
        <v>4613</v>
      </c>
    </row>
    <row r="11443" spans="1:34" ht="10.95" customHeight="1" outlineLevel="1" x14ac:dyDescent="0.25">
      <c r="A11443" t="s">
        <v>4066</v>
      </c>
      <c r="C11443" s="3" t="s">
        <v>12965</v>
      </c>
      <c r="D11443" s="3">
        <v>1127</v>
      </c>
      <c r="E11443" s="9">
        <v>1972</v>
      </c>
      <c r="F11443" s="7" t="s">
        <v>2866</v>
      </c>
      <c r="G11443" s="7" t="s">
        <v>5401</v>
      </c>
      <c r="H11443" s="8" t="s">
        <v>3850</v>
      </c>
      <c r="I11443" s="8" t="s">
        <v>14568</v>
      </c>
      <c r="J11443" s="19">
        <v>2</v>
      </c>
      <c r="K11443" s="19" t="s">
        <v>7736</v>
      </c>
      <c r="L11443" s="11">
        <v>17</v>
      </c>
      <c r="M11443" s="11"/>
      <c r="N11443" s="24"/>
      <c r="P11443" s="32"/>
      <c r="T11443" s="19"/>
      <c r="U11443" s="3">
        <v>1045</v>
      </c>
      <c r="X11443" t="str">
        <f t="shared" si="684"/>
        <v/>
      </c>
      <c r="Z11443" t="str">
        <f t="shared" si="685"/>
        <v/>
      </c>
      <c r="AB11443" s="9"/>
      <c r="AC11443" t="s">
        <v>3850</v>
      </c>
      <c r="AD11443">
        <f t="shared" si="687"/>
        <v>0</v>
      </c>
      <c r="AF11443" s="3"/>
      <c r="AG11443" t="s">
        <v>2782</v>
      </c>
      <c r="AH11443" s="9" t="s">
        <v>4925</v>
      </c>
    </row>
    <row r="11444" spans="1:34" ht="10.95" customHeight="1" outlineLevel="1" x14ac:dyDescent="0.25">
      <c r="A11444" t="s">
        <v>4066</v>
      </c>
      <c r="C11444" s="3" t="s">
        <v>12965</v>
      </c>
      <c r="D11444" s="3" t="s">
        <v>18816</v>
      </c>
      <c r="E11444" s="9">
        <v>1975</v>
      </c>
      <c r="F11444" s="7" t="s">
        <v>14569</v>
      </c>
      <c r="G11444" s="7" t="s">
        <v>5401</v>
      </c>
      <c r="H11444" s="8" t="s">
        <v>4087</v>
      </c>
      <c r="I11444" s="8" t="s">
        <v>14570</v>
      </c>
      <c r="J11444" s="19">
        <v>3</v>
      </c>
      <c r="K11444" s="19" t="s">
        <v>7736</v>
      </c>
      <c r="L11444" s="11">
        <v>3.6</v>
      </c>
      <c r="M11444" s="11"/>
      <c r="N11444" s="24"/>
      <c r="P11444" s="32"/>
      <c r="T11444" s="19"/>
      <c r="U11444" s="3"/>
      <c r="X11444" t="str">
        <f t="shared" si="684"/>
        <v/>
      </c>
      <c r="Z11444" t="str">
        <f t="shared" si="685"/>
        <v/>
      </c>
      <c r="AB11444" s="9"/>
      <c r="AC11444" t="s">
        <v>4087</v>
      </c>
      <c r="AD11444">
        <f t="shared" si="687"/>
        <v>0</v>
      </c>
      <c r="AF11444" s="3"/>
      <c r="AH11444" s="9"/>
    </row>
    <row r="11445" spans="1:34" ht="10.95" customHeight="1" outlineLevel="1" x14ac:dyDescent="0.25">
      <c r="A11445" t="s">
        <v>4066</v>
      </c>
      <c r="C11445" s="3" t="s">
        <v>12965</v>
      </c>
      <c r="D11445" s="3">
        <v>1475</v>
      </c>
      <c r="E11445" s="9">
        <v>1975</v>
      </c>
      <c r="F11445" s="7" t="s">
        <v>2864</v>
      </c>
      <c r="G11445" s="7" t="s">
        <v>5401</v>
      </c>
      <c r="H11445" s="8" t="s">
        <v>3851</v>
      </c>
      <c r="I11445" s="8" t="s">
        <v>14571</v>
      </c>
      <c r="J11445" s="19">
        <v>1</v>
      </c>
      <c r="K11445" s="19" t="s">
        <v>7736</v>
      </c>
      <c r="L11445" s="11">
        <v>0.3</v>
      </c>
      <c r="M11445" s="11"/>
      <c r="N11445" s="24"/>
      <c r="P11445" s="32"/>
      <c r="T11445" s="19"/>
      <c r="U11445" s="3">
        <v>1390</v>
      </c>
      <c r="X11445" t="str">
        <f t="shared" si="684"/>
        <v/>
      </c>
      <c r="Z11445" t="str">
        <f t="shared" si="685"/>
        <v/>
      </c>
      <c r="AB11445" s="9"/>
      <c r="AC11445" t="s">
        <v>3851</v>
      </c>
      <c r="AD11445">
        <f t="shared" si="687"/>
        <v>0</v>
      </c>
      <c r="AF11445" s="3"/>
      <c r="AG11445" t="s">
        <v>2782</v>
      </c>
      <c r="AH11445" s="9" t="s">
        <v>4613</v>
      </c>
    </row>
    <row r="11446" spans="1:34" ht="10.95" customHeight="1" outlineLevel="1" x14ac:dyDescent="0.25">
      <c r="A11446" t="s">
        <v>4066</v>
      </c>
      <c r="C11446" s="3" t="s">
        <v>12965</v>
      </c>
      <c r="D11446" s="3">
        <v>1674</v>
      </c>
      <c r="E11446" s="9">
        <v>1977</v>
      </c>
      <c r="F11446" s="7" t="s">
        <v>2251</v>
      </c>
      <c r="G11446" s="7" t="s">
        <v>5401</v>
      </c>
      <c r="H11446" s="8" t="s">
        <v>4808</v>
      </c>
      <c r="I11446" s="8" t="s">
        <v>14573</v>
      </c>
      <c r="J11446" s="19">
        <v>3</v>
      </c>
      <c r="K11446" s="19" t="s">
        <v>7736</v>
      </c>
      <c r="L11446" s="11">
        <v>1.8</v>
      </c>
      <c r="M11446" s="11"/>
      <c r="N11446" s="24"/>
      <c r="P11446" s="32"/>
      <c r="T11446" s="19"/>
      <c r="U11446" s="3">
        <v>1591</v>
      </c>
      <c r="X11446" t="str">
        <f t="shared" si="684"/>
        <v/>
      </c>
      <c r="Z11446" t="str">
        <f t="shared" si="685"/>
        <v/>
      </c>
      <c r="AB11446" s="9"/>
      <c r="AC11446" t="s">
        <v>4808</v>
      </c>
      <c r="AD11446">
        <f t="shared" si="687"/>
        <v>0</v>
      </c>
      <c r="AF11446" s="3"/>
      <c r="AG11446" t="s">
        <v>2782</v>
      </c>
      <c r="AH11446" s="9" t="s">
        <v>4613</v>
      </c>
    </row>
    <row r="11447" spans="1:34" ht="10.95" customHeight="1" outlineLevel="1" x14ac:dyDescent="0.25">
      <c r="A11447" t="s">
        <v>4066</v>
      </c>
      <c r="C11447" s="3" t="s">
        <v>12965</v>
      </c>
      <c r="D11447" s="3">
        <v>1714</v>
      </c>
      <c r="E11447" s="9">
        <v>1977</v>
      </c>
      <c r="F11447" s="7" t="s">
        <v>2251</v>
      </c>
      <c r="G11447" s="7" t="s">
        <v>5401</v>
      </c>
      <c r="H11447" s="8" t="s">
        <v>4809</v>
      </c>
      <c r="I11447" s="8" t="s">
        <v>14572</v>
      </c>
      <c r="J11447" s="19">
        <v>3</v>
      </c>
      <c r="K11447" s="19" t="s">
        <v>7736</v>
      </c>
      <c r="L11447" s="11">
        <v>0.3</v>
      </c>
      <c r="M11447" s="11"/>
      <c r="N11447" s="24"/>
      <c r="P11447" s="32"/>
      <c r="T11447" s="19"/>
      <c r="U11447" s="3">
        <v>1630</v>
      </c>
      <c r="X11447" t="str">
        <f t="shared" si="684"/>
        <v/>
      </c>
      <c r="Z11447" t="str">
        <f t="shared" si="685"/>
        <v/>
      </c>
      <c r="AB11447" s="9"/>
      <c r="AC11447" t="s">
        <v>4809</v>
      </c>
      <c r="AD11447">
        <f t="shared" si="687"/>
        <v>0</v>
      </c>
      <c r="AF11447" s="3"/>
      <c r="AG11447" t="s">
        <v>2782</v>
      </c>
      <c r="AH11447" s="9" t="s">
        <v>4613</v>
      </c>
    </row>
    <row r="11448" spans="1:34" ht="10.95" customHeight="1" outlineLevel="1" x14ac:dyDescent="0.25">
      <c r="A11448" t="s">
        <v>4066</v>
      </c>
      <c r="C11448" s="3" t="s">
        <v>12965</v>
      </c>
      <c r="D11448" s="3">
        <v>1994</v>
      </c>
      <c r="E11448" s="9">
        <v>1980</v>
      </c>
      <c r="F11448" s="7" t="s">
        <v>2249</v>
      </c>
      <c r="G11448" s="7" t="s">
        <v>5401</v>
      </c>
      <c r="H11448" s="8" t="s">
        <v>3852</v>
      </c>
      <c r="I11448" s="8" t="s">
        <v>7159</v>
      </c>
      <c r="J11448" s="19">
        <v>1</v>
      </c>
      <c r="K11448" s="19" t="s">
        <v>7736</v>
      </c>
      <c r="L11448" s="11">
        <v>2</v>
      </c>
      <c r="M11448" s="11"/>
      <c r="N11448" s="24"/>
      <c r="P11448" s="32"/>
      <c r="T11448" s="19"/>
      <c r="U11448" s="3">
        <v>1903</v>
      </c>
      <c r="X11448" t="str">
        <f t="shared" si="684"/>
        <v/>
      </c>
      <c r="Z11448" t="str">
        <f t="shared" si="685"/>
        <v/>
      </c>
      <c r="AB11448" s="9"/>
      <c r="AC11448" t="s">
        <v>3852</v>
      </c>
      <c r="AD11448">
        <f t="shared" si="687"/>
        <v>0</v>
      </c>
      <c r="AF11448" s="3"/>
      <c r="AG11448" t="s">
        <v>2782</v>
      </c>
      <c r="AH11448" s="9" t="s">
        <v>4613</v>
      </c>
    </row>
    <row r="11449" spans="1:34" ht="10.95" customHeight="1" outlineLevel="1" x14ac:dyDescent="0.25">
      <c r="A11449" t="s">
        <v>4066</v>
      </c>
      <c r="C11449" s="3" t="s">
        <v>12965</v>
      </c>
      <c r="D11449" s="3" t="s">
        <v>18817</v>
      </c>
      <c r="E11449" s="9">
        <v>1980</v>
      </c>
      <c r="F11449" s="7" t="s">
        <v>16801</v>
      </c>
      <c r="G11449" s="7" t="s">
        <v>5401</v>
      </c>
      <c r="H11449" s="8" t="s">
        <v>1452</v>
      </c>
      <c r="I11449" s="8" t="s">
        <v>14574</v>
      </c>
      <c r="J11449" s="19">
        <v>4</v>
      </c>
      <c r="K11449" s="19" t="s">
        <v>7736</v>
      </c>
      <c r="L11449" s="11">
        <v>3</v>
      </c>
      <c r="M11449" s="11"/>
      <c r="N11449" s="24"/>
      <c r="P11449" s="32"/>
      <c r="T11449" s="19"/>
      <c r="U11449" s="3">
        <v>1919</v>
      </c>
      <c r="X11449" t="str">
        <f t="shared" si="684"/>
        <v/>
      </c>
      <c r="Z11449">
        <f t="shared" si="685"/>
        <v>1</v>
      </c>
      <c r="AB11449" s="9"/>
      <c r="AC11449" t="s">
        <v>1452</v>
      </c>
      <c r="AD11449">
        <f t="shared" si="687"/>
        <v>0</v>
      </c>
      <c r="AF11449" s="3"/>
      <c r="AG11449" t="s">
        <v>3357</v>
      </c>
      <c r="AH11449" s="9" t="s">
        <v>4925</v>
      </c>
    </row>
    <row r="11450" spans="1:34" ht="10.95" customHeight="1" outlineLevel="1" x14ac:dyDescent="0.25">
      <c r="A11450" t="s">
        <v>4066</v>
      </c>
      <c r="C11450" s="3" t="s">
        <v>12965</v>
      </c>
      <c r="D11450" s="3">
        <v>2010</v>
      </c>
      <c r="E11450" s="9">
        <v>1980</v>
      </c>
      <c r="F11450" s="7" t="s">
        <v>2250</v>
      </c>
      <c r="G11450" s="7" t="s">
        <v>5401</v>
      </c>
      <c r="H11450" s="8" t="s">
        <v>1452</v>
      </c>
      <c r="I11450" s="8" t="s">
        <v>14574</v>
      </c>
      <c r="J11450" s="19">
        <v>4</v>
      </c>
      <c r="K11450" s="19" t="s">
        <v>7736</v>
      </c>
      <c r="L11450" s="11">
        <v>0.6</v>
      </c>
      <c r="M11450" s="11"/>
      <c r="N11450" s="24"/>
      <c r="P11450" s="32"/>
      <c r="T11450" s="19"/>
      <c r="U11450" s="3">
        <v>1919</v>
      </c>
      <c r="X11450" t="str">
        <f t="shared" si="684"/>
        <v/>
      </c>
      <c r="Z11450" t="str">
        <f t="shared" si="685"/>
        <v/>
      </c>
      <c r="AB11450" s="9"/>
      <c r="AC11450" t="s">
        <v>1452</v>
      </c>
      <c r="AD11450">
        <f t="shared" si="687"/>
        <v>0</v>
      </c>
      <c r="AF11450" s="3"/>
      <c r="AG11450" t="s">
        <v>3357</v>
      </c>
      <c r="AH11450" s="9" t="s">
        <v>4925</v>
      </c>
    </row>
    <row r="11451" spans="1:34" ht="10.95" customHeight="1" outlineLevel="1" x14ac:dyDescent="0.25">
      <c r="A11451" t="s">
        <v>4066</v>
      </c>
      <c r="C11451" s="3" t="s">
        <v>12965</v>
      </c>
      <c r="D11451" s="3">
        <v>2733</v>
      </c>
      <c r="E11451" s="9">
        <v>1985</v>
      </c>
      <c r="F11451" s="7" t="s">
        <v>2249</v>
      </c>
      <c r="G11451" s="7" t="s">
        <v>5401</v>
      </c>
      <c r="H11451" s="8" t="s">
        <v>4087</v>
      </c>
      <c r="I11451" s="8" t="s">
        <v>14575</v>
      </c>
      <c r="J11451" s="19">
        <v>3</v>
      </c>
      <c r="K11451" s="19" t="s">
        <v>7736</v>
      </c>
      <c r="L11451" s="11">
        <v>0.9</v>
      </c>
      <c r="M11451" s="11"/>
      <c r="N11451" s="24"/>
      <c r="P11451" s="32"/>
      <c r="S11451">
        <v>1</v>
      </c>
      <c r="T11451" s="19"/>
      <c r="U11451" s="3"/>
      <c r="X11451" t="str">
        <f t="shared" si="684"/>
        <v/>
      </c>
      <c r="Z11451" t="str">
        <f t="shared" si="685"/>
        <v/>
      </c>
      <c r="AB11451" s="9"/>
      <c r="AC11451" t="s">
        <v>4087</v>
      </c>
      <c r="AD11451">
        <f t="shared" si="687"/>
        <v>0</v>
      </c>
      <c r="AF11451" s="3"/>
      <c r="AH11451" s="9"/>
    </row>
    <row r="11452" spans="1:34" ht="10.95" customHeight="1" outlineLevel="1" x14ac:dyDescent="0.25">
      <c r="A11452" t="s">
        <v>4066</v>
      </c>
      <c r="C11452" s="3" t="s">
        <v>12965</v>
      </c>
      <c r="D11452" s="3">
        <v>2740</v>
      </c>
      <c r="E11452" s="9">
        <v>1985</v>
      </c>
      <c r="F11452" s="7" t="s">
        <v>2249</v>
      </c>
      <c r="G11452" s="7" t="s">
        <v>5401</v>
      </c>
      <c r="H11452" s="8" t="s">
        <v>4087</v>
      </c>
      <c r="I11452" s="8" t="s">
        <v>14576</v>
      </c>
      <c r="J11452" s="19">
        <v>3</v>
      </c>
      <c r="K11452" s="19" t="s">
        <v>7736</v>
      </c>
      <c r="L11452" s="11">
        <v>0.5</v>
      </c>
      <c r="M11452" s="11"/>
      <c r="N11452" s="24"/>
      <c r="P11452" s="32"/>
      <c r="T11452" s="19"/>
      <c r="U11452" s="3"/>
      <c r="X11452" t="str">
        <f t="shared" si="684"/>
        <v/>
      </c>
      <c r="Z11452" t="str">
        <f t="shared" si="685"/>
        <v/>
      </c>
      <c r="AB11452" s="9"/>
      <c r="AC11452" t="s">
        <v>4087</v>
      </c>
      <c r="AD11452">
        <f t="shared" si="687"/>
        <v>0</v>
      </c>
      <c r="AF11452" s="3"/>
      <c r="AH11452" s="9"/>
    </row>
    <row r="11453" spans="1:34" ht="10.95" customHeight="1" outlineLevel="1" x14ac:dyDescent="0.25">
      <c r="A11453" t="s">
        <v>4066</v>
      </c>
      <c r="C11453" s="3" t="s">
        <v>12965</v>
      </c>
      <c r="D11453" s="3" t="s">
        <v>18818</v>
      </c>
      <c r="E11453" s="9">
        <v>1985</v>
      </c>
      <c r="F11453" s="7" t="s">
        <v>1770</v>
      </c>
      <c r="G11453" s="7" t="s">
        <v>5401</v>
      </c>
      <c r="H11453" s="8" t="s">
        <v>6627</v>
      </c>
      <c r="I11453" s="8" t="s">
        <v>14577</v>
      </c>
      <c r="J11453" s="19">
        <v>3</v>
      </c>
      <c r="K11453" s="19" t="s">
        <v>7736</v>
      </c>
      <c r="L11453" s="11">
        <v>0.8</v>
      </c>
      <c r="M11453" s="11"/>
      <c r="N11453" s="24"/>
      <c r="P11453" s="32"/>
      <c r="T11453" s="19"/>
      <c r="U11453" s="3">
        <v>2540</v>
      </c>
      <c r="X11453" t="str">
        <f t="shared" si="684"/>
        <v/>
      </c>
      <c r="Z11453" t="str">
        <f t="shared" si="685"/>
        <v/>
      </c>
      <c r="AB11453" s="9"/>
      <c r="AC11453" t="s">
        <v>6627</v>
      </c>
      <c r="AD11453">
        <f t="shared" si="687"/>
        <v>0</v>
      </c>
      <c r="AF11453" s="3"/>
      <c r="AG11453" t="s">
        <v>4390</v>
      </c>
      <c r="AH11453" s="9" t="s">
        <v>4925</v>
      </c>
    </row>
    <row r="11454" spans="1:34" ht="10.95" customHeight="1" outlineLevel="1" x14ac:dyDescent="0.25">
      <c r="A11454" t="s">
        <v>4066</v>
      </c>
      <c r="C11454" s="3" t="s">
        <v>12965</v>
      </c>
      <c r="D11454" s="3">
        <v>3168</v>
      </c>
      <c r="E11454" s="9">
        <v>1989</v>
      </c>
      <c r="F11454" s="7" t="s">
        <v>1770</v>
      </c>
      <c r="G11454" s="7" t="s">
        <v>5401</v>
      </c>
      <c r="H11454" s="8" t="s">
        <v>4070</v>
      </c>
      <c r="I11454" s="8" t="s">
        <v>14578</v>
      </c>
      <c r="J11454" s="19">
        <v>5</v>
      </c>
      <c r="K11454" s="19" t="s">
        <v>7736</v>
      </c>
      <c r="L11454" s="11">
        <v>1.9</v>
      </c>
      <c r="M11454" s="11"/>
      <c r="N11454" s="24"/>
      <c r="P11454" s="32"/>
      <c r="T11454" s="19"/>
      <c r="U11454" s="3">
        <v>2866</v>
      </c>
      <c r="X11454" t="str">
        <f t="shared" si="684"/>
        <v/>
      </c>
      <c r="Z11454" t="str">
        <f t="shared" si="685"/>
        <v/>
      </c>
      <c r="AB11454" s="9"/>
      <c r="AC11454" t="s">
        <v>4070</v>
      </c>
      <c r="AD11454">
        <f t="shared" si="687"/>
        <v>0</v>
      </c>
      <c r="AF11454" s="3"/>
      <c r="AG11454" t="s">
        <v>2782</v>
      </c>
      <c r="AH11454" s="9" t="s">
        <v>4613</v>
      </c>
    </row>
    <row r="11455" spans="1:34" ht="10.95" customHeight="1" outlineLevel="1" x14ac:dyDescent="0.25">
      <c r="A11455" t="s">
        <v>4066</v>
      </c>
      <c r="C11455" s="3" t="s">
        <v>12965</v>
      </c>
      <c r="D11455" s="3">
        <v>3195</v>
      </c>
      <c r="E11455" s="9">
        <v>1990</v>
      </c>
      <c r="F11455" s="7" t="s">
        <v>2249</v>
      </c>
      <c r="G11455" s="7" t="s">
        <v>4159</v>
      </c>
      <c r="H11455" s="8" t="s">
        <v>4160</v>
      </c>
      <c r="I11455" s="8" t="s">
        <v>14579</v>
      </c>
      <c r="J11455" s="19">
        <v>5</v>
      </c>
      <c r="K11455" s="19" t="s">
        <v>7736</v>
      </c>
      <c r="L11455" s="11">
        <v>2</v>
      </c>
      <c r="M11455" s="11"/>
      <c r="N11455" s="24"/>
      <c r="P11455" s="32"/>
      <c r="T11455" s="19"/>
      <c r="U11455" s="3">
        <v>2887</v>
      </c>
      <c r="X11455" t="str">
        <f t="shared" si="684"/>
        <v/>
      </c>
      <c r="Z11455" t="str">
        <f t="shared" si="685"/>
        <v/>
      </c>
      <c r="AB11455" s="9"/>
      <c r="AC11455" t="s">
        <v>4160</v>
      </c>
      <c r="AD11455">
        <f t="shared" si="687"/>
        <v>0</v>
      </c>
      <c r="AF11455" s="3"/>
      <c r="AG11455" t="s">
        <v>2782</v>
      </c>
      <c r="AH11455" s="9" t="s">
        <v>4613</v>
      </c>
    </row>
    <row r="11456" spans="1:34" ht="10.95" customHeight="1" outlineLevel="1" x14ac:dyDescent="0.25">
      <c r="A11456" t="s">
        <v>4066</v>
      </c>
      <c r="C11456" s="3" t="s">
        <v>12965</v>
      </c>
      <c r="D11456" s="3">
        <v>3381</v>
      </c>
      <c r="E11456" s="9">
        <v>1992</v>
      </c>
      <c r="F11456" s="7" t="s">
        <v>2249</v>
      </c>
      <c r="G11456" s="7" t="s">
        <v>5401</v>
      </c>
      <c r="H11456" s="8" t="s">
        <v>4070</v>
      </c>
      <c r="I11456" s="8" t="s">
        <v>14580</v>
      </c>
      <c r="J11456" s="19">
        <v>5</v>
      </c>
      <c r="K11456" s="19" t="s">
        <v>7736</v>
      </c>
      <c r="L11456" s="11">
        <v>0.5</v>
      </c>
      <c r="M11456" s="11"/>
      <c r="N11456" s="24"/>
      <c r="P11456" s="32"/>
      <c r="T11456" s="19"/>
      <c r="U11456" s="3">
        <v>3062</v>
      </c>
      <c r="X11456" t="str">
        <f t="shared" si="684"/>
        <v/>
      </c>
      <c r="Z11456" t="str">
        <f t="shared" si="685"/>
        <v/>
      </c>
      <c r="AB11456" s="9"/>
      <c r="AC11456" t="s">
        <v>4070</v>
      </c>
      <c r="AD11456">
        <f t="shared" si="687"/>
        <v>0</v>
      </c>
      <c r="AF11456" s="3"/>
      <c r="AG11456" t="s">
        <v>2782</v>
      </c>
      <c r="AH11456" s="9" t="s">
        <v>4613</v>
      </c>
    </row>
    <row r="11457" spans="1:34" ht="10.95" customHeight="1" outlineLevel="1" x14ac:dyDescent="0.25">
      <c r="A11457" t="s">
        <v>4066</v>
      </c>
      <c r="C11457" s="3" t="s">
        <v>12965</v>
      </c>
      <c r="D11457" s="3">
        <v>3382</v>
      </c>
      <c r="E11457" s="9">
        <v>1992</v>
      </c>
      <c r="F11457" s="7" t="s">
        <v>2248</v>
      </c>
      <c r="G11457" s="7" t="s">
        <v>5401</v>
      </c>
      <c r="H11457" s="8" t="s">
        <v>4070</v>
      </c>
      <c r="I11457" s="8" t="s">
        <v>14580</v>
      </c>
      <c r="J11457" s="19">
        <v>3</v>
      </c>
      <c r="K11457" s="19" t="s">
        <v>7736</v>
      </c>
      <c r="L11457" s="11">
        <v>0.5</v>
      </c>
      <c r="M11457" s="11"/>
      <c r="N11457" s="24"/>
      <c r="P11457" s="32"/>
      <c r="T11457" s="19"/>
      <c r="U11457" s="3">
        <v>3063</v>
      </c>
      <c r="X11457" t="str">
        <f t="shared" si="684"/>
        <v/>
      </c>
      <c r="Z11457" t="str">
        <f t="shared" si="685"/>
        <v/>
      </c>
      <c r="AB11457" s="9"/>
      <c r="AC11457" t="s">
        <v>4070</v>
      </c>
      <c r="AD11457">
        <f t="shared" si="687"/>
        <v>0</v>
      </c>
      <c r="AF11457" s="3"/>
      <c r="AG11457" t="s">
        <v>2782</v>
      </c>
      <c r="AH11457" s="9" t="s">
        <v>4613</v>
      </c>
    </row>
    <row r="11458" spans="1:34" ht="10.95" customHeight="1" outlineLevel="1" x14ac:dyDescent="0.25">
      <c r="A11458" t="s">
        <v>4066</v>
      </c>
      <c r="C11458" s="3" t="s">
        <v>12965</v>
      </c>
      <c r="D11458" s="3">
        <v>3383</v>
      </c>
      <c r="E11458" s="9">
        <v>1992</v>
      </c>
      <c r="F11458" s="7" t="s">
        <v>2250</v>
      </c>
      <c r="G11458" s="7" t="s">
        <v>5401</v>
      </c>
      <c r="H11458" s="8" t="s">
        <v>4070</v>
      </c>
      <c r="I11458" s="8" t="s">
        <v>14580</v>
      </c>
      <c r="J11458" s="19">
        <v>1</v>
      </c>
      <c r="K11458" s="19" t="s">
        <v>7736</v>
      </c>
      <c r="L11458" s="11">
        <v>0.2</v>
      </c>
      <c r="M11458" s="11"/>
      <c r="N11458" s="24"/>
      <c r="P11458" s="32"/>
      <c r="T11458" s="19"/>
      <c r="U11458" s="3">
        <v>3064</v>
      </c>
      <c r="X11458" t="str">
        <f t="shared" ref="X11458:X11521" si="688">IF(COUNTIF(F11458,"*fdc*"),1,"")</f>
        <v/>
      </c>
      <c r="Z11458" t="str">
        <f t="shared" ref="Z11458:Z11521" si="689">IF(COUNTIF(F11458,"*s/s*"),1,"")</f>
        <v/>
      </c>
      <c r="AB11458" s="9"/>
      <c r="AC11458" t="s">
        <v>4070</v>
      </c>
      <c r="AD11458">
        <f t="shared" si="687"/>
        <v>0</v>
      </c>
      <c r="AF11458" s="3"/>
      <c r="AG11458" t="s">
        <v>2782</v>
      </c>
      <c r="AH11458" s="9" t="s">
        <v>4613</v>
      </c>
    </row>
    <row r="11459" spans="1:34" ht="10.95" customHeight="1" outlineLevel="1" x14ac:dyDescent="0.25">
      <c r="A11459" t="s">
        <v>4066</v>
      </c>
      <c r="C11459" s="3" t="s">
        <v>12965</v>
      </c>
      <c r="D11459" s="3">
        <v>3384</v>
      </c>
      <c r="E11459" s="9">
        <v>1992</v>
      </c>
      <c r="F11459" s="7" t="s">
        <v>2251</v>
      </c>
      <c r="G11459" s="7" t="s">
        <v>5401</v>
      </c>
      <c r="H11459" s="8" t="s">
        <v>4070</v>
      </c>
      <c r="I11459" s="8" t="s">
        <v>14580</v>
      </c>
      <c r="J11459" s="19">
        <v>3</v>
      </c>
      <c r="K11459" s="19" t="s">
        <v>7736</v>
      </c>
      <c r="L11459" s="11">
        <v>1.7</v>
      </c>
      <c r="M11459" s="11"/>
      <c r="N11459" s="24"/>
      <c r="P11459" s="32"/>
      <c r="T11459" s="19"/>
      <c r="U11459" s="3">
        <v>3065</v>
      </c>
      <c r="X11459" t="str">
        <f t="shared" si="688"/>
        <v/>
      </c>
      <c r="Z11459" t="str">
        <f t="shared" si="689"/>
        <v/>
      </c>
      <c r="AB11459" s="9"/>
      <c r="AC11459" t="s">
        <v>4070</v>
      </c>
      <c r="AD11459">
        <f t="shared" si="687"/>
        <v>0</v>
      </c>
      <c r="AF11459" s="3"/>
      <c r="AG11459" t="s">
        <v>2782</v>
      </c>
      <c r="AH11459" s="9" t="s">
        <v>4613</v>
      </c>
    </row>
    <row r="11460" spans="1:34" ht="10.95" customHeight="1" outlineLevel="1" x14ac:dyDescent="0.25">
      <c r="A11460" t="s">
        <v>4066</v>
      </c>
      <c r="C11460" s="3" t="s">
        <v>12965</v>
      </c>
      <c r="D11460" s="3">
        <v>3385</v>
      </c>
      <c r="E11460" s="9">
        <v>1992</v>
      </c>
      <c r="F11460" s="7" t="s">
        <v>1770</v>
      </c>
      <c r="G11460" s="7" t="s">
        <v>5401</v>
      </c>
      <c r="H11460" s="8" t="s">
        <v>4070</v>
      </c>
      <c r="I11460" s="8" t="s">
        <v>14580</v>
      </c>
      <c r="J11460" s="19">
        <v>5</v>
      </c>
      <c r="K11460" s="19" t="s">
        <v>20093</v>
      </c>
      <c r="L11460" s="11"/>
      <c r="M11460" s="11"/>
      <c r="N11460" s="24"/>
      <c r="P11460" s="32"/>
      <c r="T11460" s="19"/>
      <c r="U11460" s="3">
        <v>3066</v>
      </c>
      <c r="X11460" t="str">
        <f t="shared" si="688"/>
        <v/>
      </c>
      <c r="Z11460" t="str">
        <f t="shared" si="689"/>
        <v/>
      </c>
      <c r="AB11460" s="9"/>
      <c r="AC11460" t="s">
        <v>4070</v>
      </c>
      <c r="AD11460">
        <f t="shared" si="687"/>
        <v>0</v>
      </c>
      <c r="AF11460" s="3"/>
      <c r="AG11460" t="s">
        <v>2782</v>
      </c>
      <c r="AH11460" s="9" t="s">
        <v>4613</v>
      </c>
    </row>
    <row r="11461" spans="1:34" ht="10.95" customHeight="1" outlineLevel="1" x14ac:dyDescent="0.25">
      <c r="A11461" t="s">
        <v>4066</v>
      </c>
      <c r="C11461" s="3" t="s">
        <v>12965</v>
      </c>
      <c r="D11461" s="3" t="s">
        <v>14152</v>
      </c>
      <c r="E11461" s="9">
        <v>1992</v>
      </c>
      <c r="F11461" s="7" t="s">
        <v>14581</v>
      </c>
      <c r="G11461" s="7" t="s">
        <v>5401</v>
      </c>
      <c r="H11461" s="8" t="s">
        <v>4070</v>
      </c>
      <c r="I11461" s="8" t="s">
        <v>14580</v>
      </c>
      <c r="J11461" s="19">
        <v>1</v>
      </c>
      <c r="K11461" s="19" t="s">
        <v>7736</v>
      </c>
      <c r="L11461" s="11">
        <v>2</v>
      </c>
      <c r="M11461" s="11"/>
      <c r="N11461" s="24"/>
      <c r="P11461" s="32"/>
      <c r="T11461" s="19"/>
      <c r="U11461" s="3">
        <v>3324</v>
      </c>
      <c r="X11461" t="str">
        <f t="shared" si="688"/>
        <v/>
      </c>
      <c r="Z11461">
        <f t="shared" si="689"/>
        <v>1</v>
      </c>
      <c r="AB11461" s="9"/>
      <c r="AC11461" t="s">
        <v>4070</v>
      </c>
      <c r="AD11461">
        <f t="shared" si="687"/>
        <v>0</v>
      </c>
      <c r="AF11461" s="3"/>
      <c r="AG11461" t="s">
        <v>2782</v>
      </c>
      <c r="AH11461" s="9" t="s">
        <v>4925</v>
      </c>
    </row>
    <row r="11462" spans="1:34" ht="10.95" customHeight="1" outlineLevel="1" x14ac:dyDescent="0.25">
      <c r="A11462" t="s">
        <v>4066</v>
      </c>
      <c r="C11462" s="3" t="s">
        <v>12965</v>
      </c>
      <c r="D11462" s="3" t="s">
        <v>14583</v>
      </c>
      <c r="E11462" s="9">
        <v>1994</v>
      </c>
      <c r="F11462" s="7" t="s">
        <v>14584</v>
      </c>
      <c r="G11462" s="7" t="s">
        <v>5401</v>
      </c>
      <c r="H11462" s="8" t="s">
        <v>6363</v>
      </c>
      <c r="I11462" s="8" t="s">
        <v>14582</v>
      </c>
      <c r="J11462" s="19">
        <v>5</v>
      </c>
      <c r="K11462" s="19" t="s">
        <v>7736</v>
      </c>
      <c r="L11462" s="11">
        <v>6.7</v>
      </c>
      <c r="M11462" s="11"/>
      <c r="N11462" s="24"/>
      <c r="P11462" s="32"/>
      <c r="T11462" s="19"/>
      <c r="U11462" s="3">
        <v>3330</v>
      </c>
      <c r="X11462" t="str">
        <f t="shared" si="688"/>
        <v/>
      </c>
      <c r="Z11462">
        <f t="shared" si="689"/>
        <v>1</v>
      </c>
      <c r="AB11462" s="9"/>
      <c r="AC11462" t="s">
        <v>6363</v>
      </c>
      <c r="AD11462">
        <f t="shared" si="687"/>
        <v>0</v>
      </c>
      <c r="AF11462" s="3"/>
      <c r="AG11462" t="s">
        <v>2782</v>
      </c>
      <c r="AH11462" s="9" t="s">
        <v>4925</v>
      </c>
    </row>
    <row r="11463" spans="1:34" ht="10.95" customHeight="1" outlineLevel="1" x14ac:dyDescent="0.25">
      <c r="A11463" t="s">
        <v>4066</v>
      </c>
      <c r="C11463" s="3" t="s">
        <v>12965</v>
      </c>
      <c r="D11463" s="3" t="s">
        <v>14585</v>
      </c>
      <c r="E11463" s="9">
        <v>1994</v>
      </c>
      <c r="F11463" s="7" t="s">
        <v>14586</v>
      </c>
      <c r="G11463" s="7" t="s">
        <v>5401</v>
      </c>
      <c r="H11463" s="8" t="s">
        <v>6363</v>
      </c>
      <c r="I11463" s="8" t="s">
        <v>14582</v>
      </c>
      <c r="J11463" s="19">
        <v>5</v>
      </c>
      <c r="K11463" s="19" t="s">
        <v>7736</v>
      </c>
      <c r="L11463" s="11">
        <v>5.8</v>
      </c>
      <c r="M11463" s="11"/>
      <c r="N11463" s="24"/>
      <c r="P11463" s="32"/>
      <c r="T11463" s="19"/>
      <c r="U11463" s="3" t="s">
        <v>2499</v>
      </c>
      <c r="X11463" t="str">
        <f t="shared" si="688"/>
        <v/>
      </c>
      <c r="Z11463">
        <f t="shared" si="689"/>
        <v>1</v>
      </c>
      <c r="AB11463" s="9"/>
      <c r="AC11463" t="s">
        <v>6363</v>
      </c>
      <c r="AD11463">
        <f t="shared" si="687"/>
        <v>0</v>
      </c>
      <c r="AF11463" s="3"/>
      <c r="AG11463" t="s">
        <v>2782</v>
      </c>
      <c r="AH11463" s="9" t="s">
        <v>4925</v>
      </c>
    </row>
    <row r="11464" spans="1:34" ht="10.95" customHeight="1" outlineLevel="1" x14ac:dyDescent="0.25">
      <c r="A11464" t="s">
        <v>4066</v>
      </c>
      <c r="C11464" s="3" t="s">
        <v>12965</v>
      </c>
      <c r="D11464" s="3">
        <v>3669</v>
      </c>
      <c r="E11464" s="9">
        <v>1994</v>
      </c>
      <c r="F11464" s="7" t="s">
        <v>14587</v>
      </c>
      <c r="G11464" s="7" t="s">
        <v>5401</v>
      </c>
      <c r="H11464" s="8" t="s">
        <v>6363</v>
      </c>
      <c r="I11464" s="8" t="s">
        <v>14582</v>
      </c>
      <c r="J11464" s="19">
        <v>5</v>
      </c>
      <c r="K11464" s="19" t="s">
        <v>7736</v>
      </c>
      <c r="L11464" s="11">
        <v>2</v>
      </c>
      <c r="M11464" s="11"/>
      <c r="N11464" s="24"/>
      <c r="P11464" s="32"/>
      <c r="T11464" s="19"/>
      <c r="U11464" s="3" t="s">
        <v>3853</v>
      </c>
      <c r="X11464" t="str">
        <f t="shared" si="688"/>
        <v/>
      </c>
      <c r="Z11464">
        <f t="shared" si="689"/>
        <v>1</v>
      </c>
      <c r="AB11464" s="9"/>
      <c r="AC11464" t="s">
        <v>6363</v>
      </c>
      <c r="AD11464">
        <f t="shared" si="687"/>
        <v>0</v>
      </c>
      <c r="AF11464" s="3"/>
      <c r="AG11464" t="s">
        <v>2782</v>
      </c>
      <c r="AH11464" s="9" t="s">
        <v>4925</v>
      </c>
    </row>
    <row r="11465" spans="1:34" ht="10.95" customHeight="1" outlineLevel="1" x14ac:dyDescent="0.25">
      <c r="A11465" t="s">
        <v>4066</v>
      </c>
      <c r="C11465" s="3" t="s">
        <v>12965</v>
      </c>
      <c r="D11465" s="3" t="s">
        <v>14588</v>
      </c>
      <c r="E11465" s="9">
        <v>1994</v>
      </c>
      <c r="F11465" s="7" t="s">
        <v>14589</v>
      </c>
      <c r="G11465" s="7" t="s">
        <v>5401</v>
      </c>
      <c r="H11465" s="8" t="s">
        <v>4158</v>
      </c>
      <c r="I11465" s="8" t="s">
        <v>14590</v>
      </c>
      <c r="J11465" s="19">
        <v>3</v>
      </c>
      <c r="K11465" s="19" t="s">
        <v>7736</v>
      </c>
      <c r="L11465" s="11">
        <v>4</v>
      </c>
      <c r="M11465" s="11"/>
      <c r="N11465" s="24"/>
      <c r="P11465" s="32"/>
      <c r="T11465" s="19"/>
      <c r="U11465" s="3">
        <v>3391</v>
      </c>
      <c r="X11465" t="str">
        <f t="shared" si="688"/>
        <v/>
      </c>
      <c r="Z11465">
        <f t="shared" si="689"/>
        <v>1</v>
      </c>
      <c r="AB11465" s="9"/>
      <c r="AC11465" t="s">
        <v>4158</v>
      </c>
      <c r="AD11465">
        <f t="shared" si="687"/>
        <v>0</v>
      </c>
      <c r="AF11465" s="3"/>
      <c r="AG11465" t="s">
        <v>2782</v>
      </c>
      <c r="AH11465" s="9" t="s">
        <v>4925</v>
      </c>
    </row>
    <row r="11466" spans="1:34" ht="10.95" customHeight="1" outlineLevel="1" x14ac:dyDescent="0.25">
      <c r="A11466" t="s">
        <v>4066</v>
      </c>
      <c r="C11466" s="3" t="s">
        <v>12965</v>
      </c>
      <c r="D11466" s="3" t="s">
        <v>14591</v>
      </c>
      <c r="E11466" s="9">
        <v>1994</v>
      </c>
      <c r="F11466" s="7" t="s">
        <v>14592</v>
      </c>
      <c r="G11466" s="7" t="s">
        <v>5401</v>
      </c>
      <c r="H11466" s="8" t="s">
        <v>14593</v>
      </c>
      <c r="I11466" s="8" t="s">
        <v>14594</v>
      </c>
      <c r="J11466" s="19">
        <v>1</v>
      </c>
      <c r="K11466" s="19" t="s">
        <v>7736</v>
      </c>
      <c r="L11466" s="11">
        <v>5</v>
      </c>
      <c r="M11466" s="11"/>
      <c r="N11466" s="24"/>
      <c r="P11466" s="32"/>
      <c r="T11466" s="19"/>
      <c r="U11466" s="3">
        <v>3452</v>
      </c>
      <c r="X11466" t="str">
        <f t="shared" si="688"/>
        <v/>
      </c>
      <c r="Z11466">
        <f t="shared" si="689"/>
        <v>1</v>
      </c>
      <c r="AB11466" s="9"/>
      <c r="AC11466" t="s">
        <v>14593</v>
      </c>
      <c r="AD11466">
        <f t="shared" ref="AD11466:AD11497" si="690">COUNTIF(H11466,"*Fuji*")</f>
        <v>0</v>
      </c>
      <c r="AF11466" s="3"/>
      <c r="AH11466" s="9"/>
    </row>
    <row r="11467" spans="1:34" ht="10.95" customHeight="1" outlineLevel="1" x14ac:dyDescent="0.25">
      <c r="A11467" t="s">
        <v>4066</v>
      </c>
      <c r="C11467" s="3" t="s">
        <v>12965</v>
      </c>
      <c r="D11467" s="3">
        <v>3803</v>
      </c>
      <c r="E11467" s="9">
        <v>1994</v>
      </c>
      <c r="F11467" s="7" t="s">
        <v>14595</v>
      </c>
      <c r="G11467" s="7" t="s">
        <v>5401</v>
      </c>
      <c r="H11467" s="8" t="s">
        <v>14597</v>
      </c>
      <c r="I11467" s="8" t="s">
        <v>10711</v>
      </c>
      <c r="J11467" s="19">
        <v>3</v>
      </c>
      <c r="K11467" s="19" t="s">
        <v>7736</v>
      </c>
      <c r="L11467" s="11">
        <v>1</v>
      </c>
      <c r="M11467" s="11"/>
      <c r="N11467" s="24"/>
      <c r="P11467" s="32"/>
      <c r="T11467" s="19"/>
      <c r="U11467" s="3"/>
      <c r="X11467" t="str">
        <f t="shared" si="688"/>
        <v/>
      </c>
      <c r="Z11467" t="str">
        <f t="shared" si="689"/>
        <v/>
      </c>
      <c r="AB11467" s="9"/>
      <c r="AC11467" t="s">
        <v>14597</v>
      </c>
      <c r="AD11467">
        <f t="shared" si="690"/>
        <v>0</v>
      </c>
      <c r="AF11467" s="3"/>
      <c r="AH11467" s="9"/>
    </row>
    <row r="11468" spans="1:34" ht="10.95" customHeight="1" outlineLevel="1" x14ac:dyDescent="0.25">
      <c r="A11468" t="s">
        <v>4066</v>
      </c>
      <c r="C11468" s="3" t="s">
        <v>12965</v>
      </c>
      <c r="D11468" s="3">
        <v>3804</v>
      </c>
      <c r="E11468" s="9">
        <v>1994</v>
      </c>
      <c r="F11468" s="7" t="s">
        <v>14596</v>
      </c>
      <c r="G11468" s="7" t="s">
        <v>5401</v>
      </c>
      <c r="H11468" s="8" t="s">
        <v>14597</v>
      </c>
      <c r="I11468" s="8" t="s">
        <v>10711</v>
      </c>
      <c r="J11468" s="19">
        <v>3</v>
      </c>
      <c r="K11468" s="19" t="s">
        <v>7738</v>
      </c>
      <c r="L11468" s="11"/>
      <c r="M11468" s="11"/>
      <c r="N11468" s="24"/>
      <c r="P11468" s="32"/>
      <c r="T11468" s="19"/>
      <c r="U11468" s="3"/>
      <c r="X11468" t="str">
        <f t="shared" si="688"/>
        <v/>
      </c>
      <c r="Z11468" t="str">
        <f t="shared" si="689"/>
        <v/>
      </c>
      <c r="AB11468" s="9"/>
      <c r="AC11468" t="s">
        <v>14597</v>
      </c>
      <c r="AD11468">
        <f t="shared" si="690"/>
        <v>0</v>
      </c>
      <c r="AF11468" s="3"/>
      <c r="AH11468" s="9"/>
    </row>
    <row r="11469" spans="1:34" ht="10.95" customHeight="1" outlineLevel="1" x14ac:dyDescent="0.25">
      <c r="A11469" t="s">
        <v>4066</v>
      </c>
      <c r="C11469" s="3" t="s">
        <v>12965</v>
      </c>
      <c r="D11469" s="3" t="s">
        <v>4065</v>
      </c>
      <c r="E11469" s="9">
        <v>1994</v>
      </c>
      <c r="F11469" s="7" t="s">
        <v>1688</v>
      </c>
      <c r="G11469" s="7" t="s">
        <v>5401</v>
      </c>
      <c r="H11469" s="8" t="s">
        <v>82</v>
      </c>
      <c r="I11469" s="8"/>
      <c r="J11469" s="19">
        <v>3</v>
      </c>
      <c r="K11469" s="19" t="s">
        <v>7738</v>
      </c>
      <c r="L11469" s="11"/>
      <c r="M11469" s="11"/>
      <c r="N11469" s="24"/>
      <c r="P11469" s="32"/>
      <c r="T11469" s="19"/>
      <c r="U11469" s="3">
        <v>3486</v>
      </c>
      <c r="X11469" t="str">
        <f t="shared" si="688"/>
        <v/>
      </c>
      <c r="Z11469" t="str">
        <f t="shared" si="689"/>
        <v/>
      </c>
      <c r="AB11469" s="9"/>
      <c r="AC11469" t="s">
        <v>82</v>
      </c>
      <c r="AD11469">
        <f t="shared" si="690"/>
        <v>0</v>
      </c>
      <c r="AF11469" s="3"/>
      <c r="AG11469" t="s">
        <v>3357</v>
      </c>
      <c r="AH11469" s="9" t="s">
        <v>4925</v>
      </c>
    </row>
    <row r="11470" spans="1:34" ht="10.95" customHeight="1" outlineLevel="1" x14ac:dyDescent="0.25">
      <c r="A11470" t="s">
        <v>4066</v>
      </c>
      <c r="C11470" s="3" t="s">
        <v>12965</v>
      </c>
      <c r="D11470" s="3" t="s">
        <v>4065</v>
      </c>
      <c r="E11470" s="9">
        <v>1994</v>
      </c>
      <c r="F11470" s="7" t="s">
        <v>1688</v>
      </c>
      <c r="G11470" s="7" t="s">
        <v>5401</v>
      </c>
      <c r="H11470" s="8" t="s">
        <v>82</v>
      </c>
      <c r="I11470" s="8"/>
      <c r="J11470" s="19">
        <v>3</v>
      </c>
      <c r="K11470" s="19" t="s">
        <v>7738</v>
      </c>
      <c r="L11470" s="11"/>
      <c r="M11470" s="11"/>
      <c r="N11470" s="24"/>
      <c r="P11470" s="32"/>
      <c r="T11470" s="19"/>
      <c r="U11470" s="3">
        <v>3487</v>
      </c>
      <c r="X11470" t="str">
        <f t="shared" si="688"/>
        <v/>
      </c>
      <c r="Z11470" t="str">
        <f t="shared" si="689"/>
        <v/>
      </c>
      <c r="AB11470" s="9"/>
      <c r="AC11470" t="s">
        <v>82</v>
      </c>
      <c r="AD11470">
        <f t="shared" si="690"/>
        <v>0</v>
      </c>
      <c r="AF11470" s="3"/>
      <c r="AG11470" t="s">
        <v>3357</v>
      </c>
      <c r="AH11470" s="9" t="s">
        <v>4925</v>
      </c>
    </row>
    <row r="11471" spans="1:34" ht="10.95" customHeight="1" outlineLevel="1" x14ac:dyDescent="0.25">
      <c r="A11471" t="s">
        <v>4066</v>
      </c>
      <c r="C11471" s="3" t="s">
        <v>12965</v>
      </c>
      <c r="D11471" s="3" t="s">
        <v>4065</v>
      </c>
      <c r="E11471" s="9">
        <v>1994</v>
      </c>
      <c r="F11471" s="7" t="s">
        <v>1688</v>
      </c>
      <c r="G11471" s="7" t="s">
        <v>5401</v>
      </c>
      <c r="H11471" s="8" t="s">
        <v>82</v>
      </c>
      <c r="I11471" s="8"/>
      <c r="J11471" s="19">
        <v>3</v>
      </c>
      <c r="K11471" s="19" t="s">
        <v>7738</v>
      </c>
      <c r="L11471" s="11"/>
      <c r="M11471" s="11"/>
      <c r="N11471" s="24"/>
      <c r="P11471" s="32"/>
      <c r="T11471" s="19"/>
      <c r="U11471" s="3">
        <v>3488</v>
      </c>
      <c r="X11471" t="str">
        <f t="shared" si="688"/>
        <v/>
      </c>
      <c r="Z11471" t="str">
        <f t="shared" si="689"/>
        <v/>
      </c>
      <c r="AB11471" s="9"/>
      <c r="AC11471" t="s">
        <v>82</v>
      </c>
      <c r="AD11471">
        <f t="shared" si="690"/>
        <v>0</v>
      </c>
      <c r="AF11471" s="3"/>
      <c r="AG11471" t="s">
        <v>3357</v>
      </c>
      <c r="AH11471" s="9" t="s">
        <v>4925</v>
      </c>
    </row>
    <row r="11472" spans="1:34" ht="10.95" customHeight="1" outlineLevel="1" x14ac:dyDescent="0.25">
      <c r="A11472" t="s">
        <v>4066</v>
      </c>
      <c r="C11472" s="3" t="s">
        <v>12965</v>
      </c>
      <c r="D11472" s="3">
        <v>3868</v>
      </c>
      <c r="E11472" s="9">
        <v>1995</v>
      </c>
      <c r="F11472" s="7" t="s">
        <v>2248</v>
      </c>
      <c r="G11472" s="7" t="s">
        <v>5401</v>
      </c>
      <c r="H11472" s="8" t="s">
        <v>9233</v>
      </c>
      <c r="I11472" s="8" t="s">
        <v>14598</v>
      </c>
      <c r="J11472" s="19">
        <v>7</v>
      </c>
      <c r="K11472" s="19" t="s">
        <v>7736</v>
      </c>
      <c r="L11472" s="11">
        <v>2.6</v>
      </c>
      <c r="M11472" s="11"/>
      <c r="N11472" s="24"/>
      <c r="P11472" s="32"/>
      <c r="T11472" s="19"/>
      <c r="U11472" s="3"/>
      <c r="X11472" t="str">
        <f t="shared" si="688"/>
        <v/>
      </c>
      <c r="Z11472" t="str">
        <f t="shared" si="689"/>
        <v/>
      </c>
      <c r="AB11472" s="9"/>
      <c r="AC11472" t="s">
        <v>9233</v>
      </c>
      <c r="AD11472">
        <f t="shared" si="690"/>
        <v>0</v>
      </c>
      <c r="AF11472" s="3"/>
      <c r="AH11472" s="9"/>
    </row>
    <row r="11473" spans="1:34" ht="10.95" customHeight="1" outlineLevel="1" x14ac:dyDescent="0.25">
      <c r="A11473" t="s">
        <v>4066</v>
      </c>
      <c r="C11473" s="3" t="s">
        <v>12965</v>
      </c>
      <c r="D11473" s="3" t="s">
        <v>18819</v>
      </c>
      <c r="E11473" s="9">
        <v>1996</v>
      </c>
      <c r="F11473" s="7" t="s">
        <v>14587</v>
      </c>
      <c r="G11473" s="7" t="s">
        <v>5401</v>
      </c>
      <c r="H11473" s="8" t="s">
        <v>4070</v>
      </c>
      <c r="I11473" s="8" t="s">
        <v>14599</v>
      </c>
      <c r="J11473" s="19">
        <v>3</v>
      </c>
      <c r="K11473" s="19" t="s">
        <v>7736</v>
      </c>
      <c r="L11473" s="11">
        <v>3.5</v>
      </c>
      <c r="M11473" s="11"/>
      <c r="N11473" s="24"/>
      <c r="P11473" s="32"/>
      <c r="T11473" s="19"/>
      <c r="U11473" s="3"/>
      <c r="X11473" t="str">
        <f t="shared" si="688"/>
        <v/>
      </c>
      <c r="Z11473">
        <f t="shared" si="689"/>
        <v>1</v>
      </c>
      <c r="AB11473" s="9"/>
      <c r="AC11473" t="s">
        <v>4070</v>
      </c>
      <c r="AD11473">
        <f t="shared" si="690"/>
        <v>0</v>
      </c>
      <c r="AF11473" s="3"/>
      <c r="AH11473" s="9"/>
    </row>
    <row r="11474" spans="1:34" ht="10.95" customHeight="1" outlineLevel="1" x14ac:dyDescent="0.25">
      <c r="A11474" t="s">
        <v>4066</v>
      </c>
      <c r="C11474" s="3" t="s">
        <v>12965</v>
      </c>
      <c r="D11474" s="3">
        <v>4118</v>
      </c>
      <c r="E11474" s="9">
        <v>1997</v>
      </c>
      <c r="F11474" s="7" t="s">
        <v>2251</v>
      </c>
      <c r="G11474" s="7" t="s">
        <v>5401</v>
      </c>
      <c r="H11474" s="8" t="s">
        <v>4070</v>
      </c>
      <c r="I11474" s="8" t="s">
        <v>14601</v>
      </c>
      <c r="J11474" s="19">
        <v>3</v>
      </c>
      <c r="K11474" s="19" t="s">
        <v>7736</v>
      </c>
      <c r="L11474" s="11">
        <v>0.9</v>
      </c>
      <c r="M11474" s="11"/>
      <c r="N11474" s="24"/>
      <c r="P11474" s="32"/>
      <c r="T11474" s="19"/>
      <c r="U11474" s="3"/>
      <c r="X11474" t="str">
        <f t="shared" si="688"/>
        <v/>
      </c>
      <c r="Z11474" t="str">
        <f t="shared" si="689"/>
        <v/>
      </c>
      <c r="AB11474" s="9"/>
      <c r="AC11474" t="s">
        <v>4070</v>
      </c>
      <c r="AD11474">
        <f t="shared" si="690"/>
        <v>0</v>
      </c>
      <c r="AF11474" s="3"/>
      <c r="AH11474" s="9"/>
    </row>
    <row r="11475" spans="1:34" ht="10.95" customHeight="1" outlineLevel="1" x14ac:dyDescent="0.25">
      <c r="A11475" t="s">
        <v>4066</v>
      </c>
      <c r="C11475" s="3" t="s">
        <v>12965</v>
      </c>
      <c r="D11475" s="3" t="s">
        <v>18820</v>
      </c>
      <c r="E11475" s="9">
        <v>1997</v>
      </c>
      <c r="F11475" s="7" t="s">
        <v>14600</v>
      </c>
      <c r="G11475" s="7" t="s">
        <v>5401</v>
      </c>
      <c r="H11475" s="8" t="s">
        <v>4070</v>
      </c>
      <c r="I11475" s="8" t="s">
        <v>14601</v>
      </c>
      <c r="J11475" s="19">
        <v>3</v>
      </c>
      <c r="K11475" s="19" t="s">
        <v>7736</v>
      </c>
      <c r="L11475" s="11">
        <v>6.8</v>
      </c>
      <c r="M11475" s="11"/>
      <c r="N11475" s="24"/>
      <c r="P11475" s="32"/>
      <c r="T11475" s="19"/>
      <c r="U11475" s="3"/>
      <c r="X11475" t="str">
        <f t="shared" si="688"/>
        <v/>
      </c>
      <c r="Z11475">
        <f t="shared" si="689"/>
        <v>1</v>
      </c>
      <c r="AB11475" s="9"/>
      <c r="AC11475" t="s">
        <v>4070</v>
      </c>
      <c r="AD11475">
        <f t="shared" si="690"/>
        <v>0</v>
      </c>
      <c r="AF11475" s="3"/>
      <c r="AH11475" s="9"/>
    </row>
    <row r="11476" spans="1:34" ht="10.95" customHeight="1" outlineLevel="1" x14ac:dyDescent="0.25">
      <c r="A11476" t="s">
        <v>4066</v>
      </c>
      <c r="C11476" s="3" t="s">
        <v>12965</v>
      </c>
      <c r="D11476" s="3">
        <v>4407</v>
      </c>
      <c r="E11476" s="9">
        <v>2000</v>
      </c>
      <c r="F11476" s="7" t="s">
        <v>2248</v>
      </c>
      <c r="G11476" s="7" t="s">
        <v>5401</v>
      </c>
      <c r="H11476" s="8" t="s">
        <v>4070</v>
      </c>
      <c r="I11476" s="8" t="s">
        <v>14602</v>
      </c>
      <c r="J11476" s="19">
        <v>5</v>
      </c>
      <c r="K11476" s="19" t="s">
        <v>7736</v>
      </c>
      <c r="L11476" s="11">
        <v>0.35</v>
      </c>
      <c r="M11476" s="11"/>
      <c r="N11476" s="24"/>
      <c r="P11476" s="32"/>
      <c r="T11476" s="19"/>
      <c r="U11476" s="3" t="s">
        <v>4065</v>
      </c>
      <c r="X11476" t="str">
        <f t="shared" si="688"/>
        <v/>
      </c>
      <c r="Z11476" t="str">
        <f t="shared" si="689"/>
        <v/>
      </c>
      <c r="AB11476" s="9"/>
      <c r="AC11476" t="s">
        <v>4070</v>
      </c>
      <c r="AD11476">
        <f t="shared" si="690"/>
        <v>0</v>
      </c>
      <c r="AF11476" s="3"/>
      <c r="AG11476" t="s">
        <v>2782</v>
      </c>
      <c r="AH11476" s="9"/>
    </row>
    <row r="11477" spans="1:34" ht="10.95" customHeight="1" outlineLevel="1" x14ac:dyDescent="0.25">
      <c r="A11477" t="s">
        <v>4066</v>
      </c>
      <c r="C11477" s="3" t="s">
        <v>12965</v>
      </c>
      <c r="D11477" s="3">
        <v>4408</v>
      </c>
      <c r="E11477" s="9">
        <v>2000</v>
      </c>
      <c r="F11477" s="7" t="s">
        <v>2248</v>
      </c>
      <c r="G11477" s="7" t="s">
        <v>5401</v>
      </c>
      <c r="H11477" s="8" t="s">
        <v>4070</v>
      </c>
      <c r="I11477" s="8"/>
      <c r="J11477" s="19">
        <v>5</v>
      </c>
      <c r="K11477" s="19" t="s">
        <v>7736</v>
      </c>
      <c r="L11477" s="11">
        <v>0.35</v>
      </c>
      <c r="M11477" s="11"/>
      <c r="N11477" s="24"/>
      <c r="P11477" s="32"/>
      <c r="T11477" s="19"/>
      <c r="U11477" s="3" t="s">
        <v>4065</v>
      </c>
      <c r="X11477" t="str">
        <f t="shared" si="688"/>
        <v/>
      </c>
      <c r="Z11477" t="str">
        <f t="shared" si="689"/>
        <v/>
      </c>
      <c r="AB11477" s="9"/>
      <c r="AC11477" t="s">
        <v>4070</v>
      </c>
      <c r="AD11477">
        <f t="shared" si="690"/>
        <v>0</v>
      </c>
      <c r="AF11477" s="3"/>
      <c r="AG11477" t="s">
        <v>2782</v>
      </c>
      <c r="AH11477" s="9"/>
    </row>
    <row r="11478" spans="1:34" ht="10.95" customHeight="1" outlineLevel="1" x14ac:dyDescent="0.25">
      <c r="A11478" t="s">
        <v>4066</v>
      </c>
      <c r="C11478" s="3" t="s">
        <v>12965</v>
      </c>
      <c r="D11478" s="3">
        <v>4409</v>
      </c>
      <c r="E11478" s="9">
        <v>2000</v>
      </c>
      <c r="F11478" s="7" t="s">
        <v>2248</v>
      </c>
      <c r="G11478" s="7" t="s">
        <v>5401</v>
      </c>
      <c r="H11478" s="8" t="s">
        <v>4070</v>
      </c>
      <c r="I11478" s="8"/>
      <c r="J11478" s="19">
        <v>5</v>
      </c>
      <c r="K11478" s="19" t="s">
        <v>7736</v>
      </c>
      <c r="L11478" s="11">
        <v>0.35</v>
      </c>
      <c r="M11478" s="11"/>
      <c r="N11478" s="24"/>
      <c r="P11478" s="32"/>
      <c r="T11478" s="19"/>
      <c r="U11478" s="3" t="s">
        <v>4065</v>
      </c>
      <c r="X11478" t="str">
        <f t="shared" si="688"/>
        <v/>
      </c>
      <c r="Z11478" t="str">
        <f t="shared" si="689"/>
        <v/>
      </c>
      <c r="AB11478" s="9"/>
      <c r="AC11478" t="s">
        <v>4070</v>
      </c>
      <c r="AD11478">
        <f t="shared" si="690"/>
        <v>0</v>
      </c>
      <c r="AF11478" s="3"/>
      <c r="AG11478" t="s">
        <v>2782</v>
      </c>
      <c r="AH11478" s="9"/>
    </row>
    <row r="11479" spans="1:34" ht="10.95" customHeight="1" outlineLevel="1" x14ac:dyDescent="0.25">
      <c r="A11479" t="s">
        <v>4066</v>
      </c>
      <c r="C11479" s="3" t="s">
        <v>12965</v>
      </c>
      <c r="D11479" s="3">
        <v>4521</v>
      </c>
      <c r="E11479" s="9">
        <v>2000</v>
      </c>
      <c r="F11479" s="7" t="s">
        <v>2250</v>
      </c>
      <c r="G11479" s="7" t="s">
        <v>5401</v>
      </c>
      <c r="H11479" s="8" t="s">
        <v>9233</v>
      </c>
      <c r="I11479" s="8" t="s">
        <v>7560</v>
      </c>
      <c r="J11479" s="19">
        <v>7</v>
      </c>
      <c r="K11479" s="19" t="s">
        <v>7736</v>
      </c>
      <c r="L11479" s="11">
        <v>2.6</v>
      </c>
      <c r="M11479" s="11"/>
      <c r="N11479" s="24"/>
      <c r="P11479" s="32"/>
      <c r="T11479" s="19"/>
      <c r="U11479" s="3"/>
      <c r="X11479" t="str">
        <f t="shared" si="688"/>
        <v/>
      </c>
      <c r="Z11479" t="str">
        <f t="shared" si="689"/>
        <v/>
      </c>
      <c r="AB11479" s="9"/>
      <c r="AC11479" t="s">
        <v>9233</v>
      </c>
      <c r="AD11479">
        <f t="shared" si="690"/>
        <v>0</v>
      </c>
      <c r="AF11479" s="3"/>
      <c r="AH11479" s="9"/>
    </row>
    <row r="11480" spans="1:34" ht="10.95" customHeight="1" outlineLevel="1" x14ac:dyDescent="0.25">
      <c r="A11480" t="s">
        <v>4066</v>
      </c>
      <c r="C11480" s="3" t="s">
        <v>12965</v>
      </c>
      <c r="D11480" s="3">
        <v>4522</v>
      </c>
      <c r="E11480" s="9">
        <v>2000</v>
      </c>
      <c r="F11480" s="7" t="s">
        <v>14604</v>
      </c>
      <c r="G11480" s="7" t="s">
        <v>5401</v>
      </c>
      <c r="H11480" s="8" t="s">
        <v>9233</v>
      </c>
      <c r="I11480" s="8" t="s">
        <v>7560</v>
      </c>
      <c r="J11480" s="19">
        <v>7</v>
      </c>
      <c r="K11480" s="19" t="s">
        <v>7736</v>
      </c>
      <c r="L11480" s="11">
        <v>2.6</v>
      </c>
      <c r="M11480" s="11"/>
      <c r="N11480" s="24"/>
      <c r="P11480" s="32"/>
      <c r="T11480" s="19"/>
      <c r="U11480" s="3"/>
      <c r="X11480" t="str">
        <f t="shared" si="688"/>
        <v/>
      </c>
      <c r="Z11480" t="str">
        <f t="shared" si="689"/>
        <v/>
      </c>
      <c r="AB11480" s="9"/>
      <c r="AC11480" t="s">
        <v>9233</v>
      </c>
      <c r="AD11480">
        <f t="shared" si="690"/>
        <v>0</v>
      </c>
      <c r="AF11480" s="3"/>
      <c r="AH11480" s="9"/>
    </row>
    <row r="11481" spans="1:34" ht="10.95" customHeight="1" outlineLevel="1" x14ac:dyDescent="0.25">
      <c r="A11481" t="s">
        <v>4066</v>
      </c>
      <c r="C11481" s="3" t="s">
        <v>12965</v>
      </c>
      <c r="D11481" s="3">
        <v>4523</v>
      </c>
      <c r="E11481" s="9">
        <v>2000</v>
      </c>
      <c r="F11481" s="7" t="s">
        <v>14605</v>
      </c>
      <c r="G11481" s="7" t="s">
        <v>5401</v>
      </c>
      <c r="H11481" s="8" t="s">
        <v>9233</v>
      </c>
      <c r="I11481" s="8" t="s">
        <v>7560</v>
      </c>
      <c r="J11481" s="19">
        <v>7</v>
      </c>
      <c r="K11481" s="19" t="s">
        <v>20093</v>
      </c>
      <c r="L11481" s="11"/>
      <c r="M11481" s="11"/>
      <c r="N11481" s="24"/>
      <c r="P11481" s="32"/>
      <c r="T11481" s="19"/>
      <c r="U11481" s="3"/>
      <c r="X11481" t="str">
        <f t="shared" si="688"/>
        <v/>
      </c>
      <c r="Z11481" t="str">
        <f t="shared" si="689"/>
        <v/>
      </c>
      <c r="AB11481" s="9"/>
      <c r="AC11481" t="s">
        <v>9233</v>
      </c>
      <c r="AD11481">
        <f t="shared" si="690"/>
        <v>0</v>
      </c>
      <c r="AF11481" s="3"/>
      <c r="AH11481" s="9"/>
    </row>
    <row r="11482" spans="1:34" ht="10.95" customHeight="1" outlineLevel="1" x14ac:dyDescent="0.25">
      <c r="A11482" t="s">
        <v>4066</v>
      </c>
      <c r="C11482" s="3" t="s">
        <v>12965</v>
      </c>
      <c r="D11482" s="3" t="s">
        <v>14603</v>
      </c>
      <c r="E11482" s="9">
        <v>2000</v>
      </c>
      <c r="F11482" s="7" t="s">
        <v>14606</v>
      </c>
      <c r="G11482" s="7" t="s">
        <v>5401</v>
      </c>
      <c r="H11482" s="8" t="s">
        <v>9233</v>
      </c>
      <c r="I11482" s="8" t="s">
        <v>7560</v>
      </c>
      <c r="J11482" s="19">
        <v>7</v>
      </c>
      <c r="K11482" s="19" t="s">
        <v>7736</v>
      </c>
      <c r="L11482" s="11">
        <v>5.5</v>
      </c>
      <c r="M11482" s="11"/>
      <c r="N11482" s="24"/>
      <c r="P11482" s="32"/>
      <c r="T11482" s="19"/>
      <c r="U11482" s="3"/>
      <c r="X11482" t="str">
        <f t="shared" si="688"/>
        <v/>
      </c>
      <c r="Z11482">
        <f t="shared" si="689"/>
        <v>1</v>
      </c>
      <c r="AB11482" s="9"/>
      <c r="AC11482" t="s">
        <v>9233</v>
      </c>
      <c r="AD11482">
        <f t="shared" si="690"/>
        <v>0</v>
      </c>
      <c r="AF11482" s="3"/>
      <c r="AH11482" s="9"/>
    </row>
    <row r="11483" spans="1:34" ht="10.95" customHeight="1" outlineLevel="1" x14ac:dyDescent="0.25">
      <c r="A11483" t="s">
        <v>4066</v>
      </c>
      <c r="C11483" s="3" t="s">
        <v>12965</v>
      </c>
      <c r="D11483" s="3">
        <v>4548</v>
      </c>
      <c r="E11483" s="9">
        <v>2000</v>
      </c>
      <c r="F11483" s="7" t="s">
        <v>2250</v>
      </c>
      <c r="G11483" s="7" t="s">
        <v>5401</v>
      </c>
      <c r="H11483" s="8" t="s">
        <v>4070</v>
      </c>
      <c r="I11483" s="8" t="s">
        <v>14609</v>
      </c>
      <c r="J11483" s="19">
        <v>3</v>
      </c>
      <c r="K11483" s="19" t="s">
        <v>7736</v>
      </c>
      <c r="L11483" s="11">
        <v>0.6</v>
      </c>
      <c r="M11483" s="11"/>
      <c r="N11483" s="24"/>
      <c r="P11483" s="32"/>
      <c r="T11483" s="19"/>
      <c r="U11483" s="3"/>
      <c r="X11483" t="str">
        <f t="shared" si="688"/>
        <v/>
      </c>
      <c r="Z11483" t="str">
        <f t="shared" si="689"/>
        <v/>
      </c>
      <c r="AB11483" s="9"/>
      <c r="AC11483" t="s">
        <v>4070</v>
      </c>
      <c r="AD11483">
        <f t="shared" si="690"/>
        <v>0</v>
      </c>
      <c r="AF11483" s="3"/>
      <c r="AH11483" s="9"/>
    </row>
    <row r="11484" spans="1:34" ht="10.95" customHeight="1" outlineLevel="1" x14ac:dyDescent="0.25">
      <c r="A11484" t="s">
        <v>4066</v>
      </c>
      <c r="C11484" s="3" t="s">
        <v>12965</v>
      </c>
      <c r="D11484" s="3">
        <v>4549</v>
      </c>
      <c r="E11484" s="9">
        <v>2000</v>
      </c>
      <c r="F11484" s="7" t="s">
        <v>14607</v>
      </c>
      <c r="G11484" s="7" t="s">
        <v>5401</v>
      </c>
      <c r="H11484" s="8" t="s">
        <v>4070</v>
      </c>
      <c r="I11484" s="8" t="s">
        <v>14609</v>
      </c>
      <c r="J11484" s="19">
        <v>3</v>
      </c>
      <c r="K11484" s="19" t="s">
        <v>7736</v>
      </c>
      <c r="L11484" s="11">
        <v>0.6</v>
      </c>
      <c r="M11484" s="11"/>
      <c r="N11484" s="24"/>
      <c r="P11484" s="32"/>
      <c r="T11484" s="19"/>
      <c r="U11484" s="3"/>
      <c r="X11484" t="str">
        <f t="shared" si="688"/>
        <v/>
      </c>
      <c r="Z11484" t="str">
        <f t="shared" si="689"/>
        <v/>
      </c>
      <c r="AB11484" s="9"/>
      <c r="AC11484" t="s">
        <v>4070</v>
      </c>
      <c r="AD11484">
        <f t="shared" si="690"/>
        <v>0</v>
      </c>
      <c r="AF11484" s="3"/>
      <c r="AH11484" s="9"/>
    </row>
    <row r="11485" spans="1:34" ht="10.95" customHeight="1" outlineLevel="1" x14ac:dyDescent="0.25">
      <c r="A11485" t="s">
        <v>4066</v>
      </c>
      <c r="C11485" s="3" t="s">
        <v>12965</v>
      </c>
      <c r="D11485" s="3">
        <v>4550</v>
      </c>
      <c r="E11485" s="9">
        <v>2000</v>
      </c>
      <c r="F11485" s="7" t="s">
        <v>14608</v>
      </c>
      <c r="G11485" s="7" t="s">
        <v>5401</v>
      </c>
      <c r="H11485" s="8" t="s">
        <v>4070</v>
      </c>
      <c r="I11485" s="8" t="s">
        <v>14609</v>
      </c>
      <c r="J11485" s="19">
        <v>3</v>
      </c>
      <c r="K11485" s="19" t="s">
        <v>7736</v>
      </c>
      <c r="L11485" s="11">
        <v>0.6</v>
      </c>
      <c r="M11485" s="11"/>
      <c r="N11485" s="24"/>
      <c r="P11485" s="32"/>
      <c r="T11485" s="19"/>
      <c r="U11485" s="3"/>
      <c r="X11485" t="str">
        <f t="shared" si="688"/>
        <v/>
      </c>
      <c r="Z11485" t="str">
        <f t="shared" si="689"/>
        <v/>
      </c>
      <c r="AB11485" s="9"/>
      <c r="AC11485" t="s">
        <v>4070</v>
      </c>
      <c r="AD11485">
        <f t="shared" si="690"/>
        <v>0</v>
      </c>
      <c r="AF11485" s="3"/>
      <c r="AH11485" s="9"/>
    </row>
    <row r="11486" spans="1:34" ht="10.95" customHeight="1" outlineLevel="1" x14ac:dyDescent="0.25">
      <c r="A11486" t="s">
        <v>4066</v>
      </c>
      <c r="C11486" s="3" t="s">
        <v>12965</v>
      </c>
      <c r="D11486" s="3">
        <v>4677</v>
      </c>
      <c r="E11486" s="9">
        <v>2002</v>
      </c>
      <c r="F11486" s="7" t="s">
        <v>2249</v>
      </c>
      <c r="G11486" s="7" t="s">
        <v>5401</v>
      </c>
      <c r="H11486" s="8" t="s">
        <v>4070</v>
      </c>
      <c r="I11486" s="8" t="s">
        <v>14610</v>
      </c>
      <c r="J11486" s="19">
        <v>3</v>
      </c>
      <c r="K11486" s="19" t="s">
        <v>20093</v>
      </c>
      <c r="L11486" s="11"/>
      <c r="M11486" s="11"/>
      <c r="N11486" s="24"/>
      <c r="P11486" s="32"/>
      <c r="T11486" s="19"/>
      <c r="U11486" s="3"/>
      <c r="X11486" t="str">
        <f t="shared" si="688"/>
        <v/>
      </c>
      <c r="Z11486" t="str">
        <f t="shared" si="689"/>
        <v/>
      </c>
      <c r="AB11486" s="9"/>
      <c r="AC11486" t="s">
        <v>4070</v>
      </c>
      <c r="AD11486">
        <f t="shared" si="690"/>
        <v>0</v>
      </c>
      <c r="AF11486" s="3"/>
      <c r="AH11486" s="9"/>
    </row>
    <row r="11487" spans="1:34" ht="10.95" customHeight="1" outlineLevel="1" x14ac:dyDescent="0.25">
      <c r="A11487" t="s">
        <v>4066</v>
      </c>
      <c r="C11487" s="3" t="s">
        <v>12965</v>
      </c>
      <c r="D11487" s="3">
        <v>4678</v>
      </c>
      <c r="E11487" s="9">
        <v>2002</v>
      </c>
      <c r="F11487" s="7" t="s">
        <v>2251</v>
      </c>
      <c r="G11487" s="7" t="s">
        <v>5401</v>
      </c>
      <c r="H11487" s="8" t="s">
        <v>4070</v>
      </c>
      <c r="I11487" s="8" t="s">
        <v>14610</v>
      </c>
      <c r="J11487" s="19">
        <v>3</v>
      </c>
      <c r="K11487" s="19" t="s">
        <v>20093</v>
      </c>
      <c r="L11487" s="11"/>
      <c r="M11487" s="11"/>
      <c r="N11487" s="24"/>
      <c r="P11487" s="32"/>
      <c r="T11487" s="19"/>
      <c r="U11487" s="3"/>
      <c r="X11487" t="str">
        <f t="shared" si="688"/>
        <v/>
      </c>
      <c r="Z11487" t="str">
        <f t="shared" si="689"/>
        <v/>
      </c>
      <c r="AB11487" s="9"/>
      <c r="AC11487" t="s">
        <v>4070</v>
      </c>
      <c r="AD11487">
        <f t="shared" si="690"/>
        <v>0</v>
      </c>
      <c r="AF11487" s="3"/>
      <c r="AH11487" s="9"/>
    </row>
    <row r="11488" spans="1:34" ht="10.95" customHeight="1" outlineLevel="1" x14ac:dyDescent="0.25">
      <c r="A11488" t="s">
        <v>4066</v>
      </c>
      <c r="C11488" s="3" t="s">
        <v>12965</v>
      </c>
      <c r="D11488" s="3">
        <v>4679</v>
      </c>
      <c r="E11488" s="9">
        <v>2002</v>
      </c>
      <c r="F11488" s="7" t="s">
        <v>1770</v>
      </c>
      <c r="G11488" s="7" t="s">
        <v>5401</v>
      </c>
      <c r="H11488" s="8" t="s">
        <v>4070</v>
      </c>
      <c r="I11488" s="8" t="s">
        <v>14610</v>
      </c>
      <c r="J11488" s="19">
        <v>3</v>
      </c>
      <c r="K11488" s="19" t="s">
        <v>20093</v>
      </c>
      <c r="L11488" s="11"/>
      <c r="M11488" s="11"/>
      <c r="N11488" s="24"/>
      <c r="P11488" s="32"/>
      <c r="T11488" s="19"/>
      <c r="U11488" s="3"/>
      <c r="X11488" t="str">
        <f t="shared" si="688"/>
        <v/>
      </c>
      <c r="Z11488" t="str">
        <f t="shared" si="689"/>
        <v/>
      </c>
      <c r="AB11488" s="9"/>
      <c r="AC11488" t="s">
        <v>4070</v>
      </c>
      <c r="AD11488">
        <f t="shared" si="690"/>
        <v>0</v>
      </c>
      <c r="AF11488" s="3"/>
      <c r="AH11488" s="9"/>
    </row>
    <row r="11489" spans="1:34" ht="10.95" customHeight="1" outlineLevel="1" x14ac:dyDescent="0.25">
      <c r="A11489" t="s">
        <v>4066</v>
      </c>
      <c r="C11489" s="3" t="s">
        <v>12965</v>
      </c>
      <c r="D11489" s="3">
        <v>4680</v>
      </c>
      <c r="E11489" s="9">
        <v>2002</v>
      </c>
      <c r="F11489" s="7" t="s">
        <v>14611</v>
      </c>
      <c r="G11489" s="7" t="s">
        <v>5401</v>
      </c>
      <c r="H11489" s="8" t="s">
        <v>4070</v>
      </c>
      <c r="I11489" s="8" t="s">
        <v>14610</v>
      </c>
      <c r="J11489" s="19">
        <v>3</v>
      </c>
      <c r="K11489" s="19" t="s">
        <v>20093</v>
      </c>
      <c r="L11489" s="11"/>
      <c r="M11489" s="11"/>
      <c r="N11489" s="24"/>
      <c r="P11489" s="32"/>
      <c r="T11489" s="19"/>
      <c r="U11489" s="3"/>
      <c r="X11489" t="str">
        <f t="shared" si="688"/>
        <v/>
      </c>
      <c r="Z11489" t="str">
        <f t="shared" si="689"/>
        <v/>
      </c>
      <c r="AB11489" s="9"/>
      <c r="AC11489" t="s">
        <v>4070</v>
      </c>
      <c r="AD11489">
        <f t="shared" si="690"/>
        <v>0</v>
      </c>
      <c r="AF11489" s="3"/>
      <c r="AH11489" s="9"/>
    </row>
    <row r="11490" spans="1:34" ht="10.95" customHeight="1" outlineLevel="1" x14ac:dyDescent="0.25">
      <c r="A11490" t="s">
        <v>4066</v>
      </c>
      <c r="C11490" s="3" t="s">
        <v>12965</v>
      </c>
      <c r="D11490" s="3">
        <v>4681</v>
      </c>
      <c r="E11490" s="9">
        <v>2002</v>
      </c>
      <c r="F11490" s="7" t="s">
        <v>14612</v>
      </c>
      <c r="G11490" s="7" t="s">
        <v>5401</v>
      </c>
      <c r="H11490" s="8" t="s">
        <v>4070</v>
      </c>
      <c r="I11490" s="8" t="s">
        <v>14610</v>
      </c>
      <c r="J11490" s="19">
        <v>3</v>
      </c>
      <c r="K11490" s="19" t="s">
        <v>20093</v>
      </c>
      <c r="L11490" s="11"/>
      <c r="M11490" s="11"/>
      <c r="N11490" s="24"/>
      <c r="P11490" s="32"/>
      <c r="T11490" s="19"/>
      <c r="U11490" s="3"/>
      <c r="X11490" t="str">
        <f t="shared" si="688"/>
        <v/>
      </c>
      <c r="Z11490" t="str">
        <f t="shared" si="689"/>
        <v/>
      </c>
      <c r="AB11490" s="9"/>
      <c r="AC11490" t="s">
        <v>4070</v>
      </c>
      <c r="AD11490">
        <f t="shared" si="690"/>
        <v>0</v>
      </c>
      <c r="AF11490" s="3"/>
      <c r="AH11490" s="9"/>
    </row>
    <row r="11491" spans="1:34" ht="10.95" customHeight="1" outlineLevel="1" x14ac:dyDescent="0.25">
      <c r="A11491" t="s">
        <v>4066</v>
      </c>
      <c r="C11491" s="3" t="s">
        <v>12965</v>
      </c>
      <c r="D11491" s="3" t="s">
        <v>21018</v>
      </c>
      <c r="E11491" s="9">
        <v>2002</v>
      </c>
      <c r="F11491" s="7" t="s">
        <v>21019</v>
      </c>
      <c r="G11491" s="7" t="s">
        <v>5401</v>
      </c>
      <c r="H11491" s="8" t="s">
        <v>4070</v>
      </c>
      <c r="I11491" s="8" t="s">
        <v>14610</v>
      </c>
      <c r="J11491" s="19">
        <v>3</v>
      </c>
      <c r="K11491" s="19" t="s">
        <v>7736</v>
      </c>
      <c r="L11491" s="11">
        <v>12</v>
      </c>
      <c r="M11491" s="11"/>
      <c r="N11491" s="24"/>
      <c r="P11491" s="32"/>
      <c r="T11491" s="19"/>
      <c r="U11491" s="3"/>
      <c r="X11491" t="str">
        <f t="shared" si="688"/>
        <v/>
      </c>
      <c r="Z11491">
        <f t="shared" si="689"/>
        <v>1</v>
      </c>
      <c r="AB11491" s="9"/>
      <c r="AC11491" t="s">
        <v>4070</v>
      </c>
      <c r="AD11491">
        <f t="shared" si="690"/>
        <v>0</v>
      </c>
      <c r="AF11491" s="3"/>
      <c r="AH11491" s="9"/>
    </row>
    <row r="11492" spans="1:34" ht="10.95" customHeight="1" outlineLevel="1" x14ac:dyDescent="0.25">
      <c r="A11492" t="s">
        <v>4066</v>
      </c>
      <c r="C11492" s="3" t="s">
        <v>12965</v>
      </c>
      <c r="D11492" s="3">
        <v>4745</v>
      </c>
      <c r="E11492" s="9">
        <v>2002</v>
      </c>
      <c r="F11492" s="7" t="s">
        <v>14596</v>
      </c>
      <c r="G11492" s="7" t="s">
        <v>5401</v>
      </c>
      <c r="H11492" s="8" t="s">
        <v>9233</v>
      </c>
      <c r="I11492" s="8" t="s">
        <v>7560</v>
      </c>
      <c r="J11492" s="19">
        <v>7</v>
      </c>
      <c r="K11492" s="19" t="s">
        <v>20093</v>
      </c>
      <c r="L11492" s="11"/>
      <c r="M11492" s="11"/>
      <c r="N11492" s="24"/>
      <c r="P11492" s="32"/>
      <c r="T11492" s="19"/>
      <c r="U11492" s="3"/>
      <c r="X11492" t="str">
        <f t="shared" si="688"/>
        <v/>
      </c>
      <c r="Z11492" t="str">
        <f t="shared" si="689"/>
        <v/>
      </c>
      <c r="AB11492" s="9"/>
      <c r="AC11492" t="s">
        <v>9233</v>
      </c>
      <c r="AD11492">
        <f t="shared" si="690"/>
        <v>0</v>
      </c>
      <c r="AF11492" s="3"/>
      <c r="AH11492" s="9"/>
    </row>
    <row r="11493" spans="1:34" ht="10.95" customHeight="1" outlineLevel="1" x14ac:dyDescent="0.25">
      <c r="A11493" t="s">
        <v>4066</v>
      </c>
      <c r="C11493" s="3" t="s">
        <v>12965</v>
      </c>
      <c r="D11493" s="3">
        <v>4746</v>
      </c>
      <c r="E11493" s="9">
        <v>2002</v>
      </c>
      <c r="F11493" s="7" t="s">
        <v>14613</v>
      </c>
      <c r="G11493" s="7" t="s">
        <v>5401</v>
      </c>
      <c r="H11493" s="8" t="s">
        <v>9233</v>
      </c>
      <c r="I11493" s="8" t="s">
        <v>7560</v>
      </c>
      <c r="J11493" s="19">
        <v>7</v>
      </c>
      <c r="K11493" s="19" t="s">
        <v>20093</v>
      </c>
      <c r="L11493" s="11"/>
      <c r="M11493" s="11"/>
      <c r="N11493" s="24"/>
      <c r="P11493" s="32"/>
      <c r="T11493" s="19"/>
      <c r="U11493" s="3"/>
      <c r="X11493" t="str">
        <f t="shared" si="688"/>
        <v/>
      </c>
      <c r="Z11493" t="str">
        <f t="shared" si="689"/>
        <v/>
      </c>
      <c r="AB11493" s="9"/>
      <c r="AC11493" t="s">
        <v>9233</v>
      </c>
      <c r="AD11493">
        <f t="shared" si="690"/>
        <v>0</v>
      </c>
      <c r="AF11493" s="3"/>
      <c r="AH11493" s="9"/>
    </row>
    <row r="11494" spans="1:34" ht="10.95" customHeight="1" outlineLevel="1" x14ac:dyDescent="0.25">
      <c r="A11494" t="s">
        <v>4066</v>
      </c>
      <c r="C11494" s="3" t="s">
        <v>12965</v>
      </c>
      <c r="D11494" s="3">
        <v>4747</v>
      </c>
      <c r="E11494" s="9">
        <v>2002</v>
      </c>
      <c r="F11494" s="7" t="s">
        <v>14614</v>
      </c>
      <c r="G11494" s="7" t="s">
        <v>5401</v>
      </c>
      <c r="H11494" s="8" t="s">
        <v>9233</v>
      </c>
      <c r="I11494" s="8" t="s">
        <v>7560</v>
      </c>
      <c r="J11494" s="19">
        <v>7</v>
      </c>
      <c r="K11494" s="19" t="s">
        <v>20093</v>
      </c>
      <c r="L11494" s="11"/>
      <c r="M11494" s="11"/>
      <c r="N11494" s="24"/>
      <c r="P11494" s="32"/>
      <c r="T11494" s="19"/>
      <c r="U11494" s="3"/>
      <c r="X11494" t="str">
        <f t="shared" si="688"/>
        <v/>
      </c>
      <c r="Z11494" t="str">
        <f t="shared" si="689"/>
        <v/>
      </c>
      <c r="AB11494" s="9"/>
      <c r="AC11494" t="s">
        <v>9233</v>
      </c>
      <c r="AD11494">
        <f t="shared" si="690"/>
        <v>0</v>
      </c>
      <c r="AF11494" s="3"/>
      <c r="AH11494" s="9"/>
    </row>
    <row r="11495" spans="1:34" ht="10.95" customHeight="1" outlineLevel="1" x14ac:dyDescent="0.25">
      <c r="A11495" t="s">
        <v>4066</v>
      </c>
      <c r="C11495" s="3" t="s">
        <v>12965</v>
      </c>
      <c r="D11495" s="3">
        <v>4748</v>
      </c>
      <c r="E11495" s="9">
        <v>2002</v>
      </c>
      <c r="F11495" s="7" t="s">
        <v>14615</v>
      </c>
      <c r="G11495" s="7" t="s">
        <v>5401</v>
      </c>
      <c r="H11495" s="8" t="s">
        <v>9233</v>
      </c>
      <c r="I11495" s="8" t="s">
        <v>7560</v>
      </c>
      <c r="J11495" s="19">
        <v>7</v>
      </c>
      <c r="K11495" s="19" t="s">
        <v>20093</v>
      </c>
      <c r="L11495" s="11"/>
      <c r="M11495" s="11"/>
      <c r="N11495" s="24"/>
      <c r="P11495" s="32"/>
      <c r="T11495" s="19"/>
      <c r="U11495" s="3"/>
      <c r="X11495" t="str">
        <f t="shared" si="688"/>
        <v/>
      </c>
      <c r="Z11495" t="str">
        <f t="shared" si="689"/>
        <v/>
      </c>
      <c r="AB11495" s="9"/>
      <c r="AC11495" t="s">
        <v>9233</v>
      </c>
      <c r="AD11495">
        <f t="shared" si="690"/>
        <v>0</v>
      </c>
      <c r="AF11495" s="3"/>
      <c r="AH11495" s="9"/>
    </row>
    <row r="11496" spans="1:34" ht="10.95" customHeight="1" outlineLevel="1" x14ac:dyDescent="0.25">
      <c r="A11496" t="s">
        <v>4066</v>
      </c>
      <c r="C11496" s="3" t="s">
        <v>12965</v>
      </c>
      <c r="D11496" s="3" t="s">
        <v>20908</v>
      </c>
      <c r="E11496" s="9">
        <v>2002</v>
      </c>
      <c r="F11496" s="7" t="s">
        <v>20909</v>
      </c>
      <c r="G11496" s="7" t="s">
        <v>5401</v>
      </c>
      <c r="H11496" s="8" t="s">
        <v>9233</v>
      </c>
      <c r="I11496" s="8" t="s">
        <v>7560</v>
      </c>
      <c r="J11496" s="19">
        <v>7</v>
      </c>
      <c r="K11496" s="19" t="s">
        <v>7736</v>
      </c>
      <c r="L11496" s="11">
        <v>16</v>
      </c>
      <c r="M11496" s="11"/>
      <c r="N11496" s="24"/>
      <c r="P11496" s="32"/>
      <c r="T11496" s="19"/>
      <c r="U11496" s="3"/>
      <c r="X11496" t="str">
        <f t="shared" si="688"/>
        <v/>
      </c>
      <c r="Z11496">
        <f t="shared" si="689"/>
        <v>1</v>
      </c>
      <c r="AB11496" s="9"/>
      <c r="AC11496" t="s">
        <v>9233</v>
      </c>
      <c r="AD11496">
        <f t="shared" si="690"/>
        <v>0</v>
      </c>
      <c r="AF11496" s="3"/>
      <c r="AH11496" s="9"/>
    </row>
    <row r="11497" spans="1:34" ht="10.95" customHeight="1" outlineLevel="1" x14ac:dyDescent="0.25">
      <c r="A11497" t="s">
        <v>4066</v>
      </c>
      <c r="C11497" s="3" t="s">
        <v>12965</v>
      </c>
      <c r="D11497" s="3">
        <v>4778</v>
      </c>
      <c r="E11497" s="9">
        <v>2003</v>
      </c>
      <c r="F11497" s="7" t="s">
        <v>21865</v>
      </c>
      <c r="G11497" s="7" t="s">
        <v>5401</v>
      </c>
      <c r="H11497" s="8" t="s">
        <v>4070</v>
      </c>
      <c r="I11497" s="8" t="s">
        <v>14616</v>
      </c>
      <c r="J11497" s="19">
        <v>5</v>
      </c>
      <c r="K11497" s="19" t="s">
        <v>7736</v>
      </c>
      <c r="L11497" s="11">
        <v>2</v>
      </c>
      <c r="M11497" s="11"/>
      <c r="N11497" s="24"/>
      <c r="P11497" s="32"/>
      <c r="T11497" s="19"/>
      <c r="U11497" s="3" t="s">
        <v>4065</v>
      </c>
      <c r="X11497" t="str">
        <f t="shared" si="688"/>
        <v/>
      </c>
      <c r="Z11497" t="str">
        <f t="shared" si="689"/>
        <v/>
      </c>
      <c r="AB11497" s="9"/>
      <c r="AC11497" t="s">
        <v>4070</v>
      </c>
      <c r="AD11497">
        <f t="shared" si="690"/>
        <v>0</v>
      </c>
      <c r="AF11497" s="3"/>
      <c r="AG11497" t="s">
        <v>2782</v>
      </c>
      <c r="AH11497" s="9"/>
    </row>
    <row r="11498" spans="1:34" ht="10.95" customHeight="1" outlineLevel="1" x14ac:dyDescent="0.25">
      <c r="A11498" t="s">
        <v>4066</v>
      </c>
      <c r="C11498" s="3" t="s">
        <v>12965</v>
      </c>
      <c r="D11498" s="3" t="s">
        <v>18821</v>
      </c>
      <c r="E11498" s="9">
        <v>2003</v>
      </c>
      <c r="F11498" s="7" t="s">
        <v>14617</v>
      </c>
      <c r="G11498" s="7" t="s">
        <v>5401</v>
      </c>
      <c r="H11498" s="8" t="s">
        <v>4070</v>
      </c>
      <c r="I11498" s="8" t="s">
        <v>14618</v>
      </c>
      <c r="J11498" s="19">
        <v>3</v>
      </c>
      <c r="K11498" s="19" t="s">
        <v>7738</v>
      </c>
      <c r="L11498" s="11"/>
      <c r="M11498" s="11"/>
      <c r="N11498" s="24"/>
      <c r="P11498" s="32"/>
      <c r="T11498" s="19"/>
      <c r="U11498" s="3"/>
      <c r="X11498" t="str">
        <f t="shared" si="688"/>
        <v/>
      </c>
      <c r="Z11498">
        <f t="shared" si="689"/>
        <v>1</v>
      </c>
      <c r="AB11498" s="9"/>
      <c r="AC11498" t="s">
        <v>4070</v>
      </c>
      <c r="AD11498">
        <f t="shared" ref="AD11498:AD11529" si="691">COUNTIF(H11498,"*Fuji*")</f>
        <v>0</v>
      </c>
      <c r="AF11498" s="3"/>
      <c r="AH11498" s="9"/>
    </row>
    <row r="11499" spans="1:34" ht="10.95" customHeight="1" outlineLevel="1" x14ac:dyDescent="0.25">
      <c r="A11499" t="s">
        <v>4066</v>
      </c>
      <c r="C11499" s="3" t="s">
        <v>12965</v>
      </c>
      <c r="D11499" s="3">
        <v>4816</v>
      </c>
      <c r="E11499" s="9">
        <v>2003</v>
      </c>
      <c r="F11499" s="7" t="s">
        <v>14620</v>
      </c>
      <c r="G11499" s="7" t="s">
        <v>5401</v>
      </c>
      <c r="H11499" s="8" t="s">
        <v>3465</v>
      </c>
      <c r="I11499" s="8" t="s">
        <v>14619</v>
      </c>
      <c r="J11499" s="19">
        <v>1</v>
      </c>
      <c r="K11499" s="19" t="s">
        <v>7736</v>
      </c>
      <c r="L11499" s="11">
        <v>4.5999999999999996</v>
      </c>
      <c r="M11499" s="11"/>
      <c r="N11499" s="24"/>
      <c r="P11499" s="32"/>
      <c r="T11499" s="19"/>
      <c r="U11499" s="3" t="s">
        <v>4065</v>
      </c>
      <c r="X11499" t="str">
        <f t="shared" si="688"/>
        <v/>
      </c>
      <c r="Z11499">
        <f t="shared" si="689"/>
        <v>1</v>
      </c>
      <c r="AB11499" s="9"/>
      <c r="AC11499" t="s">
        <v>3465</v>
      </c>
      <c r="AD11499">
        <f t="shared" si="691"/>
        <v>0</v>
      </c>
      <c r="AF11499" s="3"/>
      <c r="AG11499" t="s">
        <v>2782</v>
      </c>
      <c r="AH11499" s="9"/>
    </row>
    <row r="11500" spans="1:34" ht="10.95" customHeight="1" outlineLevel="1" x14ac:dyDescent="0.25">
      <c r="A11500" t="s">
        <v>4066</v>
      </c>
      <c r="C11500" s="3" t="s">
        <v>12965</v>
      </c>
      <c r="D11500" s="3" t="s">
        <v>14624</v>
      </c>
      <c r="E11500" s="9">
        <v>2004</v>
      </c>
      <c r="F11500" s="7" t="s">
        <v>14625</v>
      </c>
      <c r="G11500" s="7" t="s">
        <v>5401</v>
      </c>
      <c r="H11500" s="8" t="s">
        <v>5880</v>
      </c>
      <c r="I11500" s="8" t="s">
        <v>14626</v>
      </c>
      <c r="J11500" s="19">
        <v>5</v>
      </c>
      <c r="K11500" s="19" t="s">
        <v>7736</v>
      </c>
      <c r="L11500" s="11">
        <v>3.3</v>
      </c>
      <c r="M11500" s="11"/>
      <c r="N11500" s="24"/>
      <c r="P11500" s="32"/>
      <c r="T11500" s="19"/>
      <c r="U11500" s="3" t="s">
        <v>4065</v>
      </c>
      <c r="X11500" t="str">
        <f t="shared" si="688"/>
        <v/>
      </c>
      <c r="Z11500">
        <f t="shared" si="689"/>
        <v>1</v>
      </c>
      <c r="AB11500" s="9"/>
      <c r="AC11500" t="s">
        <v>5880</v>
      </c>
      <c r="AD11500">
        <f t="shared" si="691"/>
        <v>0</v>
      </c>
      <c r="AF11500" s="3"/>
      <c r="AG11500" t="s">
        <v>5815</v>
      </c>
      <c r="AH11500" s="9"/>
    </row>
    <row r="11501" spans="1:34" ht="10.95" customHeight="1" outlineLevel="1" x14ac:dyDescent="0.25">
      <c r="A11501" t="s">
        <v>4066</v>
      </c>
      <c r="C11501" s="3" t="s">
        <v>12965</v>
      </c>
      <c r="D11501" s="3">
        <v>4916</v>
      </c>
      <c r="E11501" s="9">
        <v>2004</v>
      </c>
      <c r="F11501" s="7" t="s">
        <v>14627</v>
      </c>
      <c r="G11501" s="7" t="s">
        <v>5401</v>
      </c>
      <c r="H11501" s="8" t="s">
        <v>5880</v>
      </c>
      <c r="I11501" s="8" t="s">
        <v>14626</v>
      </c>
      <c r="J11501" s="19">
        <v>5</v>
      </c>
      <c r="K11501" s="19" t="s">
        <v>7736</v>
      </c>
      <c r="L11501" s="11">
        <v>3</v>
      </c>
      <c r="M11501" s="11"/>
      <c r="N11501" s="24"/>
      <c r="P11501" s="32"/>
      <c r="T11501" s="19"/>
      <c r="U11501" s="3" t="s">
        <v>4065</v>
      </c>
      <c r="X11501" t="str">
        <f t="shared" si="688"/>
        <v/>
      </c>
      <c r="Z11501">
        <f t="shared" si="689"/>
        <v>1</v>
      </c>
      <c r="AB11501" s="9"/>
      <c r="AC11501" t="s">
        <v>5880</v>
      </c>
      <c r="AD11501">
        <f t="shared" si="691"/>
        <v>0</v>
      </c>
      <c r="AF11501" s="3"/>
      <c r="AG11501" t="s">
        <v>5815</v>
      </c>
      <c r="AH11501" s="9"/>
    </row>
    <row r="11502" spans="1:34" ht="10.95" customHeight="1" outlineLevel="1" x14ac:dyDescent="0.25">
      <c r="A11502" t="s">
        <v>4066</v>
      </c>
      <c r="C11502" s="3" t="s">
        <v>12965</v>
      </c>
      <c r="D11502" s="3">
        <v>5078</v>
      </c>
      <c r="E11502" s="9">
        <v>2005</v>
      </c>
      <c r="F11502" s="7" t="s">
        <v>14622</v>
      </c>
      <c r="G11502" s="7" t="s">
        <v>5401</v>
      </c>
      <c r="H11502" s="8" t="s">
        <v>4070</v>
      </c>
      <c r="I11502" s="8" t="s">
        <v>14621</v>
      </c>
      <c r="J11502" s="19">
        <v>1</v>
      </c>
      <c r="K11502" s="19" t="s">
        <v>7736</v>
      </c>
      <c r="L11502" s="11">
        <v>4</v>
      </c>
      <c r="M11502" s="11"/>
      <c r="N11502" s="24"/>
      <c r="P11502" s="32"/>
      <c r="T11502" s="19"/>
      <c r="U11502" s="3"/>
      <c r="X11502" t="str">
        <f t="shared" si="688"/>
        <v/>
      </c>
      <c r="Z11502">
        <f t="shared" si="689"/>
        <v>1</v>
      </c>
      <c r="AB11502" s="9"/>
      <c r="AC11502" t="s">
        <v>4070</v>
      </c>
      <c r="AD11502">
        <f t="shared" si="691"/>
        <v>0</v>
      </c>
      <c r="AF11502" s="3"/>
      <c r="AH11502" s="9"/>
    </row>
    <row r="11503" spans="1:34" ht="10.95" customHeight="1" outlineLevel="1" x14ac:dyDescent="0.25">
      <c r="A11503" t="s">
        <v>4066</v>
      </c>
      <c r="C11503" s="3" t="s">
        <v>12965</v>
      </c>
      <c r="D11503" s="3">
        <v>5091</v>
      </c>
      <c r="E11503" s="9">
        <v>2005</v>
      </c>
      <c r="F11503" s="7" t="s">
        <v>14596</v>
      </c>
      <c r="G11503" s="7" t="s">
        <v>5401</v>
      </c>
      <c r="H11503" s="8" t="s">
        <v>4070</v>
      </c>
      <c r="I11503" s="8" t="s">
        <v>14623</v>
      </c>
      <c r="J11503" s="19">
        <v>3</v>
      </c>
      <c r="K11503" s="19" t="s">
        <v>7736</v>
      </c>
      <c r="L11503" s="11">
        <v>3.3</v>
      </c>
      <c r="M11503" s="11"/>
      <c r="N11503" s="24"/>
      <c r="P11503" s="32"/>
      <c r="T11503" s="19"/>
      <c r="U11503" s="3"/>
      <c r="X11503" t="str">
        <f t="shared" si="688"/>
        <v/>
      </c>
      <c r="Z11503" t="str">
        <f t="shared" si="689"/>
        <v/>
      </c>
      <c r="AB11503" s="9"/>
      <c r="AC11503" t="s">
        <v>4070</v>
      </c>
      <c r="AD11503">
        <f t="shared" si="691"/>
        <v>0</v>
      </c>
      <c r="AF11503" s="3"/>
      <c r="AH11503" s="9"/>
    </row>
    <row r="11504" spans="1:34" ht="10.95" customHeight="1" outlineLevel="1" x14ac:dyDescent="0.25">
      <c r="A11504" t="s">
        <v>4066</v>
      </c>
      <c r="C11504" s="3" t="s">
        <v>12965</v>
      </c>
      <c r="D11504" s="3" t="s">
        <v>14629</v>
      </c>
      <c r="E11504" s="9">
        <v>2006</v>
      </c>
      <c r="F11504" s="7" t="s">
        <v>14630</v>
      </c>
      <c r="G11504" s="7" t="s">
        <v>5401</v>
      </c>
      <c r="H11504" s="8" t="s">
        <v>4070</v>
      </c>
      <c r="I11504" s="8" t="s">
        <v>14628</v>
      </c>
      <c r="J11504" s="19">
        <v>5</v>
      </c>
      <c r="K11504" s="19" t="s">
        <v>7738</v>
      </c>
      <c r="L11504" s="11"/>
      <c r="M11504" s="11"/>
      <c r="N11504" s="24"/>
      <c r="P11504" s="32"/>
      <c r="T11504" s="19"/>
      <c r="U11504" s="3"/>
      <c r="X11504" t="str">
        <f t="shared" si="688"/>
        <v/>
      </c>
      <c r="Z11504">
        <f t="shared" si="689"/>
        <v>1</v>
      </c>
      <c r="AB11504" s="9"/>
      <c r="AC11504" t="s">
        <v>4070</v>
      </c>
      <c r="AD11504">
        <f t="shared" si="691"/>
        <v>0</v>
      </c>
      <c r="AF11504" s="3"/>
      <c r="AH11504" s="9"/>
    </row>
    <row r="11505" spans="1:34" ht="10.95" customHeight="1" outlineLevel="1" x14ac:dyDescent="0.25">
      <c r="A11505" t="s">
        <v>4066</v>
      </c>
      <c r="C11505" s="3" t="s">
        <v>12965</v>
      </c>
      <c r="D11505" s="3" t="s">
        <v>14632</v>
      </c>
      <c r="E11505" s="9">
        <v>2007</v>
      </c>
      <c r="F11505" s="7" t="s">
        <v>14633</v>
      </c>
      <c r="G11505" s="7" t="s">
        <v>5401</v>
      </c>
      <c r="H11505" s="8" t="s">
        <v>14634</v>
      </c>
      <c r="I11505" s="8" t="s">
        <v>14631</v>
      </c>
      <c r="J11505" s="19">
        <v>1</v>
      </c>
      <c r="K11505" s="19" t="s">
        <v>7736</v>
      </c>
      <c r="L11505" s="11">
        <v>4</v>
      </c>
      <c r="M11505" s="11"/>
      <c r="N11505" s="24"/>
      <c r="P11505" s="32"/>
      <c r="S11505">
        <v>1</v>
      </c>
      <c r="T11505" s="19"/>
      <c r="U11505" s="3"/>
      <c r="X11505" t="str">
        <f t="shared" si="688"/>
        <v/>
      </c>
      <c r="Z11505">
        <f t="shared" si="689"/>
        <v>1</v>
      </c>
      <c r="AB11505" s="9"/>
      <c r="AC11505" t="s">
        <v>14634</v>
      </c>
      <c r="AD11505">
        <f t="shared" si="691"/>
        <v>0</v>
      </c>
      <c r="AF11505" s="3"/>
      <c r="AH11505" s="9"/>
    </row>
    <row r="11506" spans="1:34" ht="10.95" customHeight="1" outlineLevel="1" x14ac:dyDescent="0.25">
      <c r="A11506" t="s">
        <v>4066</v>
      </c>
      <c r="C11506" s="3" t="s">
        <v>12965</v>
      </c>
      <c r="D11506" s="3" t="s">
        <v>20040</v>
      </c>
      <c r="E11506" s="9">
        <v>2007</v>
      </c>
      <c r="F11506" s="7" t="s">
        <v>20041</v>
      </c>
      <c r="G11506" s="7" t="s">
        <v>5401</v>
      </c>
      <c r="H11506" s="8"/>
      <c r="I11506" s="8" t="s">
        <v>20042</v>
      </c>
      <c r="J11506" s="19">
        <v>3</v>
      </c>
      <c r="K11506" s="19" t="s">
        <v>7736</v>
      </c>
      <c r="L11506" s="11">
        <v>5</v>
      </c>
      <c r="M11506" s="11"/>
      <c r="N11506" s="24"/>
      <c r="P11506" s="32"/>
      <c r="T11506" s="19"/>
      <c r="U11506" s="3"/>
      <c r="X11506" t="str">
        <f t="shared" si="688"/>
        <v/>
      </c>
      <c r="Z11506">
        <f t="shared" si="689"/>
        <v>1</v>
      </c>
      <c r="AB11506" s="9"/>
      <c r="AD11506">
        <f t="shared" si="691"/>
        <v>0</v>
      </c>
      <c r="AF11506" s="3"/>
      <c r="AH11506" s="9"/>
    </row>
    <row r="11507" spans="1:34" ht="10.95" customHeight="1" outlineLevel="1" x14ac:dyDescent="0.25">
      <c r="A11507" t="s">
        <v>4066</v>
      </c>
      <c r="C11507" s="3" t="s">
        <v>12965</v>
      </c>
      <c r="D11507" s="3">
        <v>5504</v>
      </c>
      <c r="E11507" s="9">
        <v>2008</v>
      </c>
      <c r="F11507" s="7" t="s">
        <v>14613</v>
      </c>
      <c r="G11507" s="7" t="s">
        <v>5401</v>
      </c>
      <c r="H11507" s="8" t="s">
        <v>9233</v>
      </c>
      <c r="I11507" s="8" t="s">
        <v>7560</v>
      </c>
      <c r="J11507" s="19">
        <v>7</v>
      </c>
      <c r="K11507" s="19" t="s">
        <v>7736</v>
      </c>
      <c r="L11507" s="11">
        <v>1.35</v>
      </c>
      <c r="M11507" s="11"/>
      <c r="N11507" s="24"/>
      <c r="P11507" s="32"/>
      <c r="T11507" s="19"/>
      <c r="U11507" s="3"/>
      <c r="X11507" t="str">
        <f t="shared" si="688"/>
        <v/>
      </c>
      <c r="Z11507" t="str">
        <f t="shared" si="689"/>
        <v/>
      </c>
      <c r="AB11507" s="9"/>
      <c r="AC11507" t="s">
        <v>9233</v>
      </c>
      <c r="AD11507">
        <f t="shared" si="691"/>
        <v>0</v>
      </c>
      <c r="AF11507" s="3"/>
      <c r="AH11507" s="9"/>
    </row>
    <row r="11508" spans="1:34" ht="10.95" customHeight="1" outlineLevel="1" x14ac:dyDescent="0.25">
      <c r="A11508" t="s">
        <v>4066</v>
      </c>
      <c r="C11508" s="3" t="s">
        <v>12965</v>
      </c>
      <c r="D11508" s="3">
        <v>5505</v>
      </c>
      <c r="E11508" s="9">
        <v>2008</v>
      </c>
      <c r="F11508" s="7" t="s">
        <v>14635</v>
      </c>
      <c r="G11508" s="7" t="s">
        <v>5401</v>
      </c>
      <c r="H11508" s="8" t="s">
        <v>9233</v>
      </c>
      <c r="I11508" s="8" t="s">
        <v>7560</v>
      </c>
      <c r="J11508" s="19">
        <v>7</v>
      </c>
      <c r="K11508" s="19" t="s">
        <v>7736</v>
      </c>
      <c r="L11508" s="11">
        <v>1.35</v>
      </c>
      <c r="M11508" s="11"/>
      <c r="N11508" s="24"/>
      <c r="P11508" s="32"/>
      <c r="T11508" s="19"/>
      <c r="U11508" s="3"/>
      <c r="X11508" t="str">
        <f t="shared" si="688"/>
        <v/>
      </c>
      <c r="Z11508" t="str">
        <f t="shared" si="689"/>
        <v/>
      </c>
      <c r="AB11508" s="9"/>
      <c r="AC11508" t="s">
        <v>9233</v>
      </c>
      <c r="AD11508">
        <f t="shared" si="691"/>
        <v>0</v>
      </c>
      <c r="AF11508" s="3"/>
      <c r="AH11508" s="9"/>
    </row>
    <row r="11509" spans="1:34" ht="10.95" customHeight="1" outlineLevel="1" x14ac:dyDescent="0.25">
      <c r="A11509" t="s">
        <v>4066</v>
      </c>
      <c r="C11509" s="3" t="s">
        <v>12965</v>
      </c>
      <c r="D11509" s="3">
        <v>5506</v>
      </c>
      <c r="E11509" s="9">
        <v>2008</v>
      </c>
      <c r="F11509" s="7" t="s">
        <v>14636</v>
      </c>
      <c r="G11509" s="7" t="s">
        <v>5401</v>
      </c>
      <c r="H11509" s="8" t="s">
        <v>9233</v>
      </c>
      <c r="I11509" s="8" t="s">
        <v>7560</v>
      </c>
      <c r="J11509" s="19">
        <v>7</v>
      </c>
      <c r="K11509" s="19" t="s">
        <v>7736</v>
      </c>
      <c r="L11509" s="11">
        <v>1.35</v>
      </c>
      <c r="M11509" s="11"/>
      <c r="N11509" s="24"/>
      <c r="P11509" s="32"/>
      <c r="T11509" s="19"/>
      <c r="U11509" s="3"/>
      <c r="X11509" t="str">
        <f t="shared" si="688"/>
        <v/>
      </c>
      <c r="Z11509" t="str">
        <f t="shared" si="689"/>
        <v/>
      </c>
      <c r="AB11509" s="9"/>
      <c r="AC11509" t="s">
        <v>9233</v>
      </c>
      <c r="AD11509">
        <f t="shared" si="691"/>
        <v>0</v>
      </c>
      <c r="AF11509" s="3"/>
      <c r="AH11509" s="9"/>
    </row>
    <row r="11510" spans="1:34" ht="10.95" customHeight="1" outlineLevel="1" x14ac:dyDescent="0.25">
      <c r="A11510" t="s">
        <v>4066</v>
      </c>
      <c r="C11510" s="3" t="s">
        <v>12965</v>
      </c>
      <c r="D11510" s="3">
        <v>5507</v>
      </c>
      <c r="E11510" s="9">
        <v>2008</v>
      </c>
      <c r="F11510" s="7" t="s">
        <v>14637</v>
      </c>
      <c r="G11510" s="7" t="s">
        <v>5401</v>
      </c>
      <c r="H11510" s="8" t="s">
        <v>9233</v>
      </c>
      <c r="I11510" s="8" t="s">
        <v>7560</v>
      </c>
      <c r="J11510" s="19">
        <v>7</v>
      </c>
      <c r="K11510" s="19" t="s">
        <v>7736</v>
      </c>
      <c r="L11510" s="11">
        <v>1.35</v>
      </c>
      <c r="M11510" s="11"/>
      <c r="N11510" s="24"/>
      <c r="P11510" s="32"/>
      <c r="T11510" s="19"/>
      <c r="U11510" s="3"/>
      <c r="X11510" t="str">
        <f t="shared" si="688"/>
        <v/>
      </c>
      <c r="Z11510" t="str">
        <f t="shared" si="689"/>
        <v/>
      </c>
      <c r="AB11510" s="9"/>
      <c r="AC11510" t="s">
        <v>9233</v>
      </c>
      <c r="AD11510">
        <f t="shared" si="691"/>
        <v>0</v>
      </c>
      <c r="AF11510" s="3"/>
      <c r="AH11510" s="9"/>
    </row>
    <row r="11511" spans="1:34" ht="10.95" customHeight="1" outlineLevel="1" x14ac:dyDescent="0.25">
      <c r="A11511" t="s">
        <v>4066</v>
      </c>
      <c r="C11511" s="3" t="s">
        <v>12965</v>
      </c>
      <c r="D11511" s="3">
        <v>5540</v>
      </c>
      <c r="E11511" s="9">
        <v>2008</v>
      </c>
      <c r="F11511" s="7" t="s">
        <v>14639</v>
      </c>
      <c r="G11511" s="7" t="s">
        <v>5401</v>
      </c>
      <c r="H11511" s="8" t="s">
        <v>14640</v>
      </c>
      <c r="I11511" s="8" t="s">
        <v>14638</v>
      </c>
      <c r="J11511" s="19">
        <v>2</v>
      </c>
      <c r="K11511" s="19" t="s">
        <v>7736</v>
      </c>
      <c r="L11511" s="11">
        <v>6</v>
      </c>
      <c r="M11511" s="11"/>
      <c r="N11511" s="24"/>
      <c r="P11511" s="32"/>
      <c r="T11511" s="19"/>
      <c r="U11511" s="3"/>
      <c r="X11511" t="str">
        <f t="shared" si="688"/>
        <v/>
      </c>
      <c r="Z11511">
        <f t="shared" si="689"/>
        <v>1</v>
      </c>
      <c r="AB11511" s="9"/>
      <c r="AC11511" t="s">
        <v>14640</v>
      </c>
      <c r="AD11511">
        <f t="shared" si="691"/>
        <v>0</v>
      </c>
      <c r="AF11511" s="3"/>
      <c r="AH11511" s="9"/>
    </row>
    <row r="11512" spans="1:34" ht="10.95" customHeight="1" outlineLevel="1" x14ac:dyDescent="0.25">
      <c r="A11512" t="s">
        <v>4066</v>
      </c>
      <c r="C11512" s="3" t="s">
        <v>12965</v>
      </c>
      <c r="D11512" s="3">
        <v>5544</v>
      </c>
      <c r="E11512" s="9">
        <v>2008</v>
      </c>
      <c r="F11512" s="7" t="s">
        <v>14642</v>
      </c>
      <c r="G11512" s="7" t="s">
        <v>5401</v>
      </c>
      <c r="H11512" s="8" t="s">
        <v>14643</v>
      </c>
      <c r="I11512" s="8" t="s">
        <v>14641</v>
      </c>
      <c r="J11512" s="19">
        <v>5</v>
      </c>
      <c r="K11512" s="19" t="s">
        <v>7736</v>
      </c>
      <c r="L11512" s="11">
        <v>4.2</v>
      </c>
      <c r="M11512" s="11"/>
      <c r="N11512" s="24"/>
      <c r="P11512" s="32"/>
      <c r="T11512" s="19"/>
      <c r="U11512" s="3"/>
      <c r="X11512" t="str">
        <f t="shared" si="688"/>
        <v/>
      </c>
      <c r="Z11512">
        <f t="shared" si="689"/>
        <v>1</v>
      </c>
      <c r="AB11512" s="9"/>
      <c r="AC11512" t="s">
        <v>14643</v>
      </c>
      <c r="AD11512">
        <f t="shared" si="691"/>
        <v>0</v>
      </c>
      <c r="AF11512" s="3"/>
      <c r="AH11512" s="9"/>
    </row>
    <row r="11513" spans="1:34" ht="10.95" customHeight="1" outlineLevel="1" x14ac:dyDescent="0.25">
      <c r="A11513" t="s">
        <v>4066</v>
      </c>
      <c r="C11513" s="3" t="s">
        <v>12965</v>
      </c>
      <c r="D11513" s="3" t="s">
        <v>18822</v>
      </c>
      <c r="E11513" s="9">
        <v>2009</v>
      </c>
      <c r="F11513" s="7" t="s">
        <v>14645</v>
      </c>
      <c r="G11513" s="7" t="s">
        <v>5401</v>
      </c>
      <c r="H11513" s="8" t="s">
        <v>14646</v>
      </c>
      <c r="I11513" s="8" t="s">
        <v>14644</v>
      </c>
      <c r="J11513" s="19">
        <v>3</v>
      </c>
      <c r="K11513" s="19" t="s">
        <v>7736</v>
      </c>
      <c r="L11513" s="11">
        <v>6</v>
      </c>
      <c r="M11513" s="11"/>
      <c r="N11513" s="24"/>
      <c r="P11513" s="32"/>
      <c r="T11513" s="19"/>
      <c r="U11513" s="3"/>
      <c r="X11513" t="str">
        <f t="shared" si="688"/>
        <v/>
      </c>
      <c r="Z11513">
        <f t="shared" si="689"/>
        <v>1</v>
      </c>
      <c r="AB11513" s="9"/>
      <c r="AC11513" t="s">
        <v>14646</v>
      </c>
      <c r="AD11513">
        <f t="shared" si="691"/>
        <v>0</v>
      </c>
      <c r="AF11513" s="3"/>
      <c r="AH11513" s="9"/>
    </row>
    <row r="11514" spans="1:34" ht="10.95" customHeight="1" outlineLevel="1" x14ac:dyDescent="0.25">
      <c r="A11514" t="s">
        <v>4066</v>
      </c>
      <c r="C11514" s="3" t="s">
        <v>12965</v>
      </c>
      <c r="D11514" s="3" t="s">
        <v>14647</v>
      </c>
      <c r="E11514" s="9">
        <v>2010</v>
      </c>
      <c r="F11514" s="7" t="s">
        <v>14648</v>
      </c>
      <c r="G11514" s="7" t="s">
        <v>5401</v>
      </c>
      <c r="H11514" s="8" t="s">
        <v>2355</v>
      </c>
      <c r="I11514" s="8" t="s">
        <v>14353</v>
      </c>
      <c r="J11514" s="19">
        <v>1</v>
      </c>
      <c r="K11514" s="19" t="s">
        <v>7736</v>
      </c>
      <c r="L11514" s="11">
        <v>6.3</v>
      </c>
      <c r="M11514" s="11"/>
      <c r="N11514" s="24"/>
      <c r="P11514" s="32"/>
      <c r="T11514" s="19"/>
      <c r="U11514" s="3"/>
      <c r="X11514" t="str">
        <f t="shared" si="688"/>
        <v/>
      </c>
      <c r="Z11514">
        <f t="shared" si="689"/>
        <v>1</v>
      </c>
      <c r="AB11514" s="9"/>
      <c r="AC11514" t="s">
        <v>2355</v>
      </c>
      <c r="AD11514">
        <f t="shared" si="691"/>
        <v>0</v>
      </c>
      <c r="AF11514" s="3">
        <v>1</v>
      </c>
      <c r="AH11514" s="9"/>
    </row>
    <row r="11515" spans="1:34" ht="10.95" customHeight="1" outlineLevel="1" x14ac:dyDescent="0.25">
      <c r="A11515" t="s">
        <v>4066</v>
      </c>
      <c r="C11515" s="3" t="s">
        <v>12965</v>
      </c>
      <c r="D11515" s="3" t="s">
        <v>18823</v>
      </c>
      <c r="E11515" s="9">
        <v>2010</v>
      </c>
      <c r="F11515" s="7" t="s">
        <v>14650</v>
      </c>
      <c r="G11515" s="7" t="s">
        <v>5401</v>
      </c>
      <c r="H11515" s="8" t="s">
        <v>14646</v>
      </c>
      <c r="I11515" s="8" t="s">
        <v>14649</v>
      </c>
      <c r="J11515" s="19">
        <v>3</v>
      </c>
      <c r="K11515" s="19" t="s">
        <v>7736</v>
      </c>
      <c r="L11515" s="11">
        <v>3</v>
      </c>
      <c r="M11515" s="11"/>
      <c r="N11515" s="24"/>
      <c r="P11515" s="32"/>
      <c r="T11515" s="19"/>
      <c r="U11515" s="3"/>
      <c r="X11515" t="str">
        <f t="shared" si="688"/>
        <v/>
      </c>
      <c r="Z11515">
        <f t="shared" si="689"/>
        <v>1</v>
      </c>
      <c r="AB11515" s="9"/>
      <c r="AC11515" t="s">
        <v>14646</v>
      </c>
      <c r="AD11515">
        <f t="shared" si="691"/>
        <v>0</v>
      </c>
      <c r="AF11515" s="3"/>
      <c r="AH11515" s="9"/>
    </row>
    <row r="11516" spans="1:34" ht="10.95" customHeight="1" outlineLevel="1" x14ac:dyDescent="0.25">
      <c r="A11516" t="s">
        <v>4066</v>
      </c>
      <c r="C11516" s="3" t="s">
        <v>12965</v>
      </c>
      <c r="D11516" s="3">
        <v>5792</v>
      </c>
      <c r="E11516" s="9">
        <v>2010</v>
      </c>
      <c r="F11516" s="7" t="s">
        <v>20078</v>
      </c>
      <c r="G11516" s="7" t="s">
        <v>5401</v>
      </c>
      <c r="H11516" s="8" t="s">
        <v>14646</v>
      </c>
      <c r="I11516" s="8" t="s">
        <v>14651</v>
      </c>
      <c r="J11516" s="19">
        <v>3</v>
      </c>
      <c r="K11516" s="19" t="s">
        <v>20093</v>
      </c>
      <c r="L11516" s="11"/>
      <c r="M11516" s="11"/>
      <c r="N11516" s="24"/>
      <c r="P11516" s="32"/>
      <c r="T11516" s="19"/>
      <c r="U11516" s="3"/>
      <c r="X11516" t="str">
        <f t="shared" si="688"/>
        <v/>
      </c>
      <c r="Z11516" t="str">
        <f t="shared" si="689"/>
        <v/>
      </c>
      <c r="AB11516" s="9"/>
      <c r="AC11516" t="s">
        <v>14646</v>
      </c>
      <c r="AD11516">
        <f t="shared" si="691"/>
        <v>0</v>
      </c>
      <c r="AF11516" s="3"/>
      <c r="AH11516" s="9"/>
    </row>
    <row r="11517" spans="1:34" ht="10.95" customHeight="1" outlineLevel="1" x14ac:dyDescent="0.25">
      <c r="A11517" t="s">
        <v>4066</v>
      </c>
      <c r="C11517" s="3" t="s">
        <v>12965</v>
      </c>
      <c r="D11517" s="3" t="s">
        <v>20079</v>
      </c>
      <c r="E11517" s="9">
        <v>2010</v>
      </c>
      <c r="F11517" s="7" t="s">
        <v>20080</v>
      </c>
      <c r="G11517" s="7" t="s">
        <v>5401</v>
      </c>
      <c r="H11517" s="8" t="s">
        <v>14646</v>
      </c>
      <c r="I11517" s="8" t="s">
        <v>14651</v>
      </c>
      <c r="J11517" s="19">
        <v>3</v>
      </c>
      <c r="K11517" s="19" t="s">
        <v>7736</v>
      </c>
      <c r="L11517" s="11">
        <v>3</v>
      </c>
      <c r="M11517" s="11"/>
      <c r="N11517" s="24"/>
      <c r="P11517" s="32"/>
      <c r="T11517" s="19"/>
      <c r="U11517" s="3"/>
      <c r="X11517" t="str">
        <f t="shared" si="688"/>
        <v/>
      </c>
      <c r="Z11517">
        <f t="shared" si="689"/>
        <v>1</v>
      </c>
      <c r="AB11517" s="9"/>
      <c r="AC11517" t="s">
        <v>14646</v>
      </c>
      <c r="AD11517">
        <f t="shared" si="691"/>
        <v>0</v>
      </c>
      <c r="AF11517" s="3"/>
      <c r="AH11517" s="9"/>
    </row>
    <row r="11518" spans="1:34" ht="10.95" customHeight="1" outlineLevel="1" x14ac:dyDescent="0.25">
      <c r="A11518" t="s">
        <v>4066</v>
      </c>
      <c r="C11518" s="3" t="s">
        <v>12965</v>
      </c>
      <c r="D11518" s="3" t="s">
        <v>18824</v>
      </c>
      <c r="E11518" s="9">
        <v>2010</v>
      </c>
      <c r="F11518" s="7" t="s">
        <v>14652</v>
      </c>
      <c r="G11518" s="7" t="s">
        <v>5401</v>
      </c>
      <c r="H11518" s="8" t="s">
        <v>14646</v>
      </c>
      <c r="I11518" s="8" t="s">
        <v>14651</v>
      </c>
      <c r="J11518" s="19">
        <v>3</v>
      </c>
      <c r="K11518" s="19" t="s">
        <v>7736</v>
      </c>
      <c r="L11518" s="11">
        <v>2.5</v>
      </c>
      <c r="M11518" s="11"/>
      <c r="N11518" s="24"/>
      <c r="P11518" s="32"/>
      <c r="T11518" s="19"/>
      <c r="U11518" s="3"/>
      <c r="X11518" t="str">
        <f t="shared" si="688"/>
        <v/>
      </c>
      <c r="Z11518">
        <f t="shared" si="689"/>
        <v>1</v>
      </c>
      <c r="AB11518" s="9"/>
      <c r="AC11518" t="s">
        <v>14646</v>
      </c>
      <c r="AD11518">
        <f t="shared" si="691"/>
        <v>0</v>
      </c>
      <c r="AF11518" s="3"/>
      <c r="AH11518" s="9"/>
    </row>
    <row r="11519" spans="1:34" ht="10.95" customHeight="1" outlineLevel="1" x14ac:dyDescent="0.25">
      <c r="A11519" t="s">
        <v>4066</v>
      </c>
      <c r="C11519" s="3" t="s">
        <v>12965</v>
      </c>
      <c r="D11519" s="3" t="s">
        <v>14654</v>
      </c>
      <c r="E11519" s="9">
        <v>2010</v>
      </c>
      <c r="F11519" s="7" t="s">
        <v>14655</v>
      </c>
      <c r="G11519" s="7" t="s">
        <v>5401</v>
      </c>
      <c r="H11519" s="8" t="s">
        <v>14646</v>
      </c>
      <c r="I11519" s="8" t="s">
        <v>14653</v>
      </c>
      <c r="J11519" s="19">
        <v>3</v>
      </c>
      <c r="K11519" s="19" t="s">
        <v>7736</v>
      </c>
      <c r="L11519" s="11">
        <v>4.5</v>
      </c>
      <c r="M11519" s="11"/>
      <c r="N11519" s="24"/>
      <c r="P11519" s="32"/>
      <c r="T11519" s="19"/>
      <c r="U11519" s="3"/>
      <c r="X11519" t="str">
        <f t="shared" si="688"/>
        <v/>
      </c>
      <c r="Z11519">
        <f t="shared" si="689"/>
        <v>1</v>
      </c>
      <c r="AB11519" s="9"/>
      <c r="AC11519" t="s">
        <v>14646</v>
      </c>
      <c r="AD11519">
        <f t="shared" si="691"/>
        <v>0</v>
      </c>
      <c r="AF11519" s="3"/>
      <c r="AH11519" s="9"/>
    </row>
    <row r="11520" spans="1:34" ht="10.95" customHeight="1" outlineLevel="1" x14ac:dyDescent="0.25">
      <c r="A11520" t="s">
        <v>4066</v>
      </c>
      <c r="C11520" s="3" t="s">
        <v>12965</v>
      </c>
      <c r="D11520" s="3">
        <v>5827</v>
      </c>
      <c r="E11520" s="9">
        <v>2010</v>
      </c>
      <c r="F11520" s="7" t="s">
        <v>14648</v>
      </c>
      <c r="G11520" s="7" t="s">
        <v>5401</v>
      </c>
      <c r="H11520" s="8" t="s">
        <v>2355</v>
      </c>
      <c r="I11520" s="8" t="s">
        <v>14656</v>
      </c>
      <c r="J11520" s="19">
        <v>1</v>
      </c>
      <c r="K11520" s="19" t="s">
        <v>7736</v>
      </c>
      <c r="L11520" s="11">
        <v>8.3000000000000007</v>
      </c>
      <c r="M11520" s="11"/>
      <c r="N11520" s="24"/>
      <c r="P11520" s="32"/>
      <c r="T11520" s="19"/>
      <c r="U11520" s="3"/>
      <c r="X11520" t="str">
        <f t="shared" si="688"/>
        <v/>
      </c>
      <c r="Z11520">
        <f t="shared" si="689"/>
        <v>1</v>
      </c>
      <c r="AB11520" s="9"/>
      <c r="AC11520" t="s">
        <v>2355</v>
      </c>
      <c r="AD11520">
        <f t="shared" si="691"/>
        <v>0</v>
      </c>
      <c r="AF11520" s="3">
        <v>1</v>
      </c>
      <c r="AH11520" s="9"/>
    </row>
    <row r="11521" spans="1:34" ht="10.95" customHeight="1" outlineLevel="1" x14ac:dyDescent="0.25">
      <c r="A11521" t="s">
        <v>4066</v>
      </c>
      <c r="C11521" s="3" t="s">
        <v>12965</v>
      </c>
      <c r="D11521" s="3">
        <v>5999</v>
      </c>
      <c r="E11521" s="9">
        <v>2011</v>
      </c>
      <c r="F11521" s="7" t="s">
        <v>14657</v>
      </c>
      <c r="G11521" s="7" t="s">
        <v>5401</v>
      </c>
      <c r="H11521" s="8" t="s">
        <v>9233</v>
      </c>
      <c r="I11521" s="8" t="s">
        <v>7560</v>
      </c>
      <c r="J11521" s="19">
        <v>7</v>
      </c>
      <c r="K11521" s="19" t="s">
        <v>7736</v>
      </c>
      <c r="L11521" s="11">
        <v>0.9</v>
      </c>
      <c r="M11521" s="11"/>
      <c r="N11521" s="24"/>
      <c r="P11521" s="32"/>
      <c r="T11521" s="19"/>
      <c r="U11521" s="3"/>
      <c r="X11521" t="str">
        <f t="shared" si="688"/>
        <v/>
      </c>
      <c r="Z11521" t="str">
        <f t="shared" si="689"/>
        <v/>
      </c>
      <c r="AB11521" s="9"/>
      <c r="AC11521" t="s">
        <v>9233</v>
      </c>
      <c r="AD11521">
        <f t="shared" si="691"/>
        <v>0</v>
      </c>
      <c r="AF11521" s="3"/>
      <c r="AH11521" s="9"/>
    </row>
    <row r="11522" spans="1:34" ht="10.95" customHeight="1" outlineLevel="1" x14ac:dyDescent="0.25">
      <c r="A11522" t="s">
        <v>4066</v>
      </c>
      <c r="C11522" s="3" t="s">
        <v>12965</v>
      </c>
      <c r="D11522" s="3">
        <v>6000</v>
      </c>
      <c r="E11522" s="9">
        <v>2011</v>
      </c>
      <c r="F11522" s="7" t="s">
        <v>14658</v>
      </c>
      <c r="G11522" s="7" t="s">
        <v>5401</v>
      </c>
      <c r="H11522" s="8" t="s">
        <v>9233</v>
      </c>
      <c r="I11522" s="8" t="s">
        <v>7560</v>
      </c>
      <c r="J11522" s="19">
        <v>7</v>
      </c>
      <c r="K11522" s="19" t="s">
        <v>7736</v>
      </c>
      <c r="L11522" s="11">
        <v>0.9</v>
      </c>
      <c r="M11522" s="11"/>
      <c r="N11522" s="24"/>
      <c r="P11522" s="32"/>
      <c r="T11522" s="19"/>
      <c r="U11522" s="3"/>
      <c r="X11522" t="str">
        <f t="shared" ref="X11522:X11585" si="692">IF(COUNTIF(F11522,"*fdc*"),1,"")</f>
        <v/>
      </c>
      <c r="Z11522" t="str">
        <f t="shared" ref="Z11522:Z11585" si="693">IF(COUNTIF(F11522,"*s/s*"),1,"")</f>
        <v/>
      </c>
      <c r="AB11522" s="9"/>
      <c r="AC11522" t="s">
        <v>9233</v>
      </c>
      <c r="AD11522">
        <f t="shared" si="691"/>
        <v>0</v>
      </c>
      <c r="AF11522" s="3"/>
      <c r="AH11522" s="9"/>
    </row>
    <row r="11523" spans="1:34" ht="10.95" customHeight="1" outlineLevel="1" x14ac:dyDescent="0.25">
      <c r="A11523" t="s">
        <v>4066</v>
      </c>
      <c r="C11523" s="3" t="s">
        <v>12965</v>
      </c>
      <c r="D11523" s="3">
        <v>6001</v>
      </c>
      <c r="E11523" s="9">
        <v>2011</v>
      </c>
      <c r="F11523" s="7" t="s">
        <v>14659</v>
      </c>
      <c r="G11523" s="7" t="s">
        <v>5401</v>
      </c>
      <c r="H11523" s="8" t="s">
        <v>9233</v>
      </c>
      <c r="I11523" s="8" t="s">
        <v>7560</v>
      </c>
      <c r="J11523" s="19">
        <v>7</v>
      </c>
      <c r="K11523" s="19" t="s">
        <v>7736</v>
      </c>
      <c r="L11523" s="11">
        <v>0.9</v>
      </c>
      <c r="M11523" s="11"/>
      <c r="N11523" s="24"/>
      <c r="P11523" s="32"/>
      <c r="T11523" s="19"/>
      <c r="U11523" s="3"/>
      <c r="X11523" t="str">
        <f t="shared" si="692"/>
        <v/>
      </c>
      <c r="Z11523" t="str">
        <f t="shared" si="693"/>
        <v/>
      </c>
      <c r="AB11523" s="9"/>
      <c r="AC11523" t="s">
        <v>9233</v>
      </c>
      <c r="AD11523">
        <f t="shared" si="691"/>
        <v>0</v>
      </c>
      <c r="AF11523" s="3"/>
      <c r="AH11523" s="9"/>
    </row>
    <row r="11524" spans="1:34" ht="10.95" customHeight="1" outlineLevel="1" x14ac:dyDescent="0.25">
      <c r="A11524" t="s">
        <v>4066</v>
      </c>
      <c r="C11524" s="3" t="s">
        <v>12965</v>
      </c>
      <c r="D11524" s="3">
        <v>6002</v>
      </c>
      <c r="E11524" s="9">
        <v>2011</v>
      </c>
      <c r="F11524" s="7" t="s">
        <v>14660</v>
      </c>
      <c r="G11524" s="7" t="s">
        <v>5401</v>
      </c>
      <c r="H11524" s="8" t="s">
        <v>9233</v>
      </c>
      <c r="I11524" s="8" t="s">
        <v>7560</v>
      </c>
      <c r="J11524" s="19">
        <v>7</v>
      </c>
      <c r="K11524" s="19" t="s">
        <v>7736</v>
      </c>
      <c r="L11524" s="11">
        <v>0.9</v>
      </c>
      <c r="M11524" s="11"/>
      <c r="N11524" s="24"/>
      <c r="P11524" s="32"/>
      <c r="T11524" s="19"/>
      <c r="U11524" s="3"/>
      <c r="X11524" t="str">
        <f t="shared" si="692"/>
        <v/>
      </c>
      <c r="Z11524" t="str">
        <f t="shared" si="693"/>
        <v/>
      </c>
      <c r="AB11524" s="9"/>
      <c r="AC11524" t="s">
        <v>9233</v>
      </c>
      <c r="AD11524">
        <f t="shared" si="691"/>
        <v>0</v>
      </c>
      <c r="AF11524" s="3"/>
      <c r="AH11524" s="9"/>
    </row>
    <row r="11525" spans="1:34" ht="10.95" customHeight="1" outlineLevel="1" x14ac:dyDescent="0.25">
      <c r="A11525" t="s">
        <v>4066</v>
      </c>
      <c r="C11525" s="3" t="s">
        <v>12965</v>
      </c>
      <c r="D11525" s="3" t="s">
        <v>20918</v>
      </c>
      <c r="E11525" s="9">
        <v>2011</v>
      </c>
      <c r="F11525" s="7" t="s">
        <v>20919</v>
      </c>
      <c r="G11525" s="7" t="s">
        <v>5401</v>
      </c>
      <c r="H11525" s="8" t="s">
        <v>9233</v>
      </c>
      <c r="I11525" s="8" t="s">
        <v>7560</v>
      </c>
      <c r="J11525" s="19">
        <v>7</v>
      </c>
      <c r="K11525" s="19" t="s">
        <v>7736</v>
      </c>
      <c r="L11525" s="11">
        <v>10</v>
      </c>
      <c r="M11525" s="11"/>
      <c r="N11525" s="24"/>
      <c r="P11525" s="32"/>
      <c r="T11525" s="19"/>
      <c r="U11525" s="3"/>
      <c r="X11525">
        <f t="shared" si="692"/>
        <v>1</v>
      </c>
      <c r="Z11525" t="str">
        <f t="shared" si="693"/>
        <v/>
      </c>
      <c r="AB11525" s="9"/>
      <c r="AC11525" t="s">
        <v>9233</v>
      </c>
      <c r="AD11525">
        <f t="shared" si="691"/>
        <v>0</v>
      </c>
      <c r="AF11525" s="3"/>
      <c r="AH11525" s="9"/>
    </row>
    <row r="11526" spans="1:34" ht="10.95" customHeight="1" outlineLevel="1" x14ac:dyDescent="0.25">
      <c r="A11526" t="s">
        <v>4066</v>
      </c>
      <c r="C11526" s="3" t="s">
        <v>12965</v>
      </c>
      <c r="D11526" s="3">
        <v>6014</v>
      </c>
      <c r="E11526" s="9">
        <v>2012</v>
      </c>
      <c r="F11526" s="7" t="s">
        <v>5085</v>
      </c>
      <c r="G11526" s="7" t="s">
        <v>5401</v>
      </c>
      <c r="H11526" s="8" t="s">
        <v>14646</v>
      </c>
      <c r="I11526" s="8" t="s">
        <v>14602</v>
      </c>
      <c r="J11526" s="19">
        <v>3</v>
      </c>
      <c r="K11526" s="19" t="s">
        <v>7736</v>
      </c>
      <c r="L11526" s="11">
        <v>2.5</v>
      </c>
      <c r="M11526" s="11"/>
      <c r="N11526" s="24"/>
      <c r="P11526" s="32"/>
      <c r="T11526" s="19"/>
      <c r="U11526" s="3"/>
      <c r="X11526" t="str">
        <f t="shared" si="692"/>
        <v/>
      </c>
      <c r="Z11526" t="str">
        <f t="shared" si="693"/>
        <v/>
      </c>
      <c r="AB11526" s="9"/>
      <c r="AC11526" t="s">
        <v>14646</v>
      </c>
      <c r="AD11526">
        <f t="shared" si="691"/>
        <v>0</v>
      </c>
      <c r="AF11526" s="3"/>
      <c r="AH11526" s="9"/>
    </row>
    <row r="11527" spans="1:34" ht="10.95" customHeight="1" outlineLevel="1" x14ac:dyDescent="0.25">
      <c r="A11527" t="s">
        <v>4066</v>
      </c>
      <c r="C11527" s="3" t="s">
        <v>12965</v>
      </c>
      <c r="D11527" s="3">
        <v>6015</v>
      </c>
      <c r="E11527" s="9">
        <v>2012</v>
      </c>
      <c r="F11527" s="7" t="s">
        <v>14657</v>
      </c>
      <c r="G11527" s="7" t="s">
        <v>5401</v>
      </c>
      <c r="H11527" s="8" t="s">
        <v>14661</v>
      </c>
      <c r="I11527" s="8" t="s">
        <v>14602</v>
      </c>
      <c r="J11527" s="19">
        <v>1</v>
      </c>
      <c r="K11527" s="19" t="s">
        <v>7736</v>
      </c>
      <c r="L11527" s="11">
        <v>2.5</v>
      </c>
      <c r="M11527" s="11"/>
      <c r="N11527" s="24"/>
      <c r="P11527" s="32"/>
      <c r="T11527" s="19"/>
      <c r="U11527" s="3"/>
      <c r="X11527" t="str">
        <f t="shared" si="692"/>
        <v/>
      </c>
      <c r="Z11527" t="str">
        <f t="shared" si="693"/>
        <v/>
      </c>
      <c r="AB11527" s="9"/>
      <c r="AC11527" t="s">
        <v>14661</v>
      </c>
      <c r="AD11527">
        <f t="shared" si="691"/>
        <v>0</v>
      </c>
      <c r="AF11527" s="3"/>
      <c r="AH11527" s="9"/>
    </row>
    <row r="11528" spans="1:34" ht="10.95" customHeight="1" outlineLevel="1" x14ac:dyDescent="0.25">
      <c r="A11528" t="s">
        <v>4066</v>
      </c>
      <c r="C11528" s="3" t="s">
        <v>12965</v>
      </c>
      <c r="D11528" s="3" t="s">
        <v>18825</v>
      </c>
      <c r="E11528" s="9">
        <v>2012</v>
      </c>
      <c r="F11528" s="7" t="s">
        <v>14652</v>
      </c>
      <c r="G11528" s="7" t="s">
        <v>5401</v>
      </c>
      <c r="H11528" s="8" t="s">
        <v>14646</v>
      </c>
      <c r="I11528" s="8" t="s">
        <v>14662</v>
      </c>
      <c r="J11528" s="19">
        <v>3</v>
      </c>
      <c r="K11528" s="19" t="s">
        <v>7736</v>
      </c>
      <c r="L11528" s="11">
        <v>2.8</v>
      </c>
      <c r="M11528" s="11"/>
      <c r="N11528" s="24"/>
      <c r="P11528" s="32"/>
      <c r="T11528" s="19"/>
      <c r="U11528" s="3"/>
      <c r="X11528" t="str">
        <f t="shared" si="692"/>
        <v/>
      </c>
      <c r="Z11528">
        <f t="shared" si="693"/>
        <v>1</v>
      </c>
      <c r="AB11528" s="9"/>
      <c r="AC11528" t="s">
        <v>14646</v>
      </c>
      <c r="AD11528">
        <f t="shared" si="691"/>
        <v>0</v>
      </c>
      <c r="AF11528" s="3"/>
      <c r="AH11528" s="9"/>
    </row>
    <row r="11529" spans="1:34" ht="10.95" customHeight="1" outlineLevel="1" x14ac:dyDescent="0.25">
      <c r="A11529" t="s">
        <v>4066</v>
      </c>
      <c r="C11529" s="3" t="s">
        <v>12965</v>
      </c>
      <c r="D11529" s="3" t="s">
        <v>18825</v>
      </c>
      <c r="E11529" s="9">
        <v>2012</v>
      </c>
      <c r="F11529" s="7" t="s">
        <v>20084</v>
      </c>
      <c r="G11529" s="7" t="s">
        <v>5401</v>
      </c>
      <c r="H11529" s="8" t="s">
        <v>14646</v>
      </c>
      <c r="I11529" s="8" t="s">
        <v>14662</v>
      </c>
      <c r="J11529" s="19">
        <v>3</v>
      </c>
      <c r="K11529" s="19" t="s">
        <v>7736</v>
      </c>
      <c r="L11529" s="11">
        <v>2.5</v>
      </c>
      <c r="M11529" s="11"/>
      <c r="N11529" s="24"/>
      <c r="P11529" s="32"/>
      <c r="T11529" s="19"/>
      <c r="U11529" s="3"/>
      <c r="X11529">
        <f t="shared" si="692"/>
        <v>1</v>
      </c>
      <c r="Z11529">
        <f t="shared" si="693"/>
        <v>1</v>
      </c>
      <c r="AB11529" s="9"/>
      <c r="AC11529" t="s">
        <v>14646</v>
      </c>
      <c r="AD11529">
        <f t="shared" si="691"/>
        <v>0</v>
      </c>
      <c r="AF11529" s="3"/>
      <c r="AH11529" s="9"/>
    </row>
    <row r="11530" spans="1:34" ht="10.95" customHeight="1" outlineLevel="1" x14ac:dyDescent="0.25">
      <c r="A11530" t="s">
        <v>4066</v>
      </c>
      <c r="C11530" s="3" t="s">
        <v>12965</v>
      </c>
      <c r="D11530" s="3">
        <v>6081</v>
      </c>
      <c r="E11530" s="9">
        <v>2012</v>
      </c>
      <c r="F11530" s="7" t="s">
        <v>14675</v>
      </c>
      <c r="G11530" s="7" t="s">
        <v>5401</v>
      </c>
      <c r="H11530" s="8" t="s">
        <v>14646</v>
      </c>
      <c r="I11530" s="8" t="s">
        <v>14663</v>
      </c>
      <c r="J11530" s="19">
        <v>3</v>
      </c>
      <c r="K11530" s="19" t="s">
        <v>20093</v>
      </c>
      <c r="L11530" s="11"/>
      <c r="M11530" s="11"/>
      <c r="N11530" s="24"/>
      <c r="P11530" s="32"/>
      <c r="T11530" s="19"/>
      <c r="U11530" s="3"/>
      <c r="X11530" t="str">
        <f t="shared" si="692"/>
        <v/>
      </c>
      <c r="Z11530" t="str">
        <f t="shared" si="693"/>
        <v/>
      </c>
      <c r="AB11530" s="9"/>
      <c r="AC11530" t="s">
        <v>14646</v>
      </c>
      <c r="AD11530">
        <f t="shared" ref="AD11530:AD11558" si="694">COUNTIF(H11530,"*Fuji*")</f>
        <v>0</v>
      </c>
      <c r="AF11530" s="3"/>
      <c r="AH11530" s="9"/>
    </row>
    <row r="11531" spans="1:34" ht="10.95" customHeight="1" outlineLevel="1" x14ac:dyDescent="0.25">
      <c r="A11531" t="s">
        <v>4066</v>
      </c>
      <c r="C11531" s="3" t="s">
        <v>12965</v>
      </c>
      <c r="D11531" s="3" t="s">
        <v>18826</v>
      </c>
      <c r="E11531" s="9">
        <v>2012</v>
      </c>
      <c r="F11531" s="7" t="s">
        <v>14650</v>
      </c>
      <c r="G11531" s="7" t="s">
        <v>5401</v>
      </c>
      <c r="H11531" s="8" t="s">
        <v>14646</v>
      </c>
      <c r="I11531" s="8" t="s">
        <v>14663</v>
      </c>
      <c r="J11531" s="19">
        <v>3</v>
      </c>
      <c r="K11531" s="19" t="s">
        <v>7736</v>
      </c>
      <c r="L11531" s="11">
        <v>2</v>
      </c>
      <c r="M11531" s="11"/>
      <c r="N11531" s="24"/>
      <c r="P11531" s="32"/>
      <c r="T11531" s="19"/>
      <c r="U11531" s="3"/>
      <c r="X11531" t="str">
        <f t="shared" si="692"/>
        <v/>
      </c>
      <c r="Z11531">
        <f t="shared" si="693"/>
        <v>1</v>
      </c>
      <c r="AB11531" s="9"/>
      <c r="AC11531" t="s">
        <v>14646</v>
      </c>
      <c r="AD11531">
        <f t="shared" si="694"/>
        <v>0</v>
      </c>
      <c r="AF11531" s="3"/>
      <c r="AH11531" s="9"/>
    </row>
    <row r="11532" spans="1:34" ht="10.95" customHeight="1" outlineLevel="1" x14ac:dyDescent="0.25">
      <c r="A11532" t="s">
        <v>4066</v>
      </c>
      <c r="C11532" s="3" t="s">
        <v>12965</v>
      </c>
      <c r="D11532" s="3" t="s">
        <v>18827</v>
      </c>
      <c r="E11532" s="9">
        <v>2012</v>
      </c>
      <c r="F11532" s="7" t="s">
        <v>14652</v>
      </c>
      <c r="G11532" s="7" t="s">
        <v>5401</v>
      </c>
      <c r="H11532" s="8" t="s">
        <v>14646</v>
      </c>
      <c r="I11532" s="8" t="s">
        <v>14664</v>
      </c>
      <c r="J11532" s="19">
        <v>3</v>
      </c>
      <c r="K11532" s="19" t="s">
        <v>7736</v>
      </c>
      <c r="L11532" s="11">
        <v>2.5</v>
      </c>
      <c r="M11532" s="11"/>
      <c r="N11532" s="24"/>
      <c r="P11532" s="32"/>
      <c r="T11532" s="19"/>
      <c r="U11532" s="3"/>
      <c r="X11532" t="str">
        <f t="shared" si="692"/>
        <v/>
      </c>
      <c r="Z11532">
        <f t="shared" si="693"/>
        <v>1</v>
      </c>
      <c r="AB11532" s="9"/>
      <c r="AC11532" t="s">
        <v>14646</v>
      </c>
      <c r="AD11532">
        <f t="shared" si="694"/>
        <v>0</v>
      </c>
      <c r="AF11532" s="3"/>
      <c r="AH11532" s="9"/>
    </row>
    <row r="11533" spans="1:34" ht="10.95" customHeight="1" outlineLevel="1" x14ac:dyDescent="0.25">
      <c r="A11533" t="s">
        <v>4066</v>
      </c>
      <c r="C11533" s="3" t="s">
        <v>12965</v>
      </c>
      <c r="D11533" s="3">
        <v>6164</v>
      </c>
      <c r="E11533" s="9">
        <v>2013</v>
      </c>
      <c r="F11533" s="7" t="s">
        <v>2381</v>
      </c>
      <c r="G11533" s="7" t="s">
        <v>5401</v>
      </c>
      <c r="H11533" s="8" t="s">
        <v>4087</v>
      </c>
      <c r="I11533" s="8" t="s">
        <v>14602</v>
      </c>
      <c r="J11533" s="19">
        <v>5</v>
      </c>
      <c r="K11533" s="19" t="s">
        <v>20093</v>
      </c>
      <c r="L11533" s="11"/>
      <c r="M11533" s="11"/>
      <c r="N11533" s="24"/>
      <c r="P11533" s="32"/>
      <c r="T11533" s="19"/>
      <c r="U11533" s="3"/>
      <c r="X11533" t="str">
        <f t="shared" si="692"/>
        <v/>
      </c>
      <c r="Z11533" t="str">
        <f t="shared" si="693"/>
        <v/>
      </c>
      <c r="AB11533" s="9"/>
      <c r="AC11533" t="s">
        <v>4087</v>
      </c>
      <c r="AD11533">
        <f t="shared" si="694"/>
        <v>0</v>
      </c>
      <c r="AF11533" s="3"/>
      <c r="AH11533" s="9"/>
    </row>
    <row r="11534" spans="1:34" ht="10.95" customHeight="1" outlineLevel="1" x14ac:dyDescent="0.25">
      <c r="A11534" t="s">
        <v>4066</v>
      </c>
      <c r="C11534" s="3" t="s">
        <v>12965</v>
      </c>
      <c r="D11534" s="3">
        <v>6165</v>
      </c>
      <c r="E11534" s="9">
        <v>2013</v>
      </c>
      <c r="F11534" s="7" t="s">
        <v>2381</v>
      </c>
      <c r="G11534" s="7" t="s">
        <v>5401</v>
      </c>
      <c r="H11534" s="8" t="s">
        <v>4087</v>
      </c>
      <c r="I11534" s="8" t="s">
        <v>14602</v>
      </c>
      <c r="J11534" s="19">
        <v>1</v>
      </c>
      <c r="K11534" s="19" t="s">
        <v>20093</v>
      </c>
      <c r="L11534" s="11"/>
      <c r="M11534" s="11"/>
      <c r="N11534" s="24"/>
      <c r="P11534" s="32"/>
      <c r="T11534" s="19"/>
      <c r="U11534" s="3"/>
      <c r="X11534" t="str">
        <f t="shared" si="692"/>
        <v/>
      </c>
      <c r="Z11534" t="str">
        <f t="shared" si="693"/>
        <v/>
      </c>
      <c r="AB11534" s="9"/>
      <c r="AC11534" t="s">
        <v>4087</v>
      </c>
      <c r="AD11534">
        <f t="shared" si="694"/>
        <v>0</v>
      </c>
      <c r="AF11534" s="3"/>
      <c r="AH11534" s="9"/>
    </row>
    <row r="11535" spans="1:34" ht="10.95" customHeight="1" outlineLevel="1" x14ac:dyDescent="0.25">
      <c r="A11535" t="s">
        <v>4066</v>
      </c>
      <c r="C11535" s="3" t="s">
        <v>12965</v>
      </c>
      <c r="D11535" s="3">
        <v>6166</v>
      </c>
      <c r="E11535" s="9">
        <v>2013</v>
      </c>
      <c r="F11535" s="7" t="s">
        <v>2381</v>
      </c>
      <c r="G11535" s="7" t="s">
        <v>5401</v>
      </c>
      <c r="H11535" s="8" t="s">
        <v>4087</v>
      </c>
      <c r="I11535" s="8" t="s">
        <v>14602</v>
      </c>
      <c r="J11535" s="19">
        <v>5</v>
      </c>
      <c r="K11535" s="19" t="s">
        <v>20093</v>
      </c>
      <c r="L11535" s="11"/>
      <c r="M11535" s="11"/>
      <c r="N11535" s="24"/>
      <c r="P11535" s="32"/>
      <c r="T11535" s="19"/>
      <c r="U11535" s="3"/>
      <c r="X11535" t="str">
        <f t="shared" si="692"/>
        <v/>
      </c>
      <c r="Z11535" t="str">
        <f t="shared" si="693"/>
        <v/>
      </c>
      <c r="AB11535" s="9"/>
      <c r="AC11535" t="s">
        <v>4087</v>
      </c>
      <c r="AD11535">
        <f t="shared" si="694"/>
        <v>0</v>
      </c>
      <c r="AF11535" s="3"/>
      <c r="AH11535" s="9"/>
    </row>
    <row r="11536" spans="1:34" ht="10.95" customHeight="1" outlineLevel="1" collapsed="1" x14ac:dyDescent="0.25">
      <c r="A11536" t="s">
        <v>4066</v>
      </c>
      <c r="C11536" s="3" t="s">
        <v>12965</v>
      </c>
      <c r="D11536" s="3">
        <v>6167</v>
      </c>
      <c r="E11536" s="9">
        <v>2013</v>
      </c>
      <c r="F11536" s="7" t="s">
        <v>2381</v>
      </c>
      <c r="G11536" s="7" t="s">
        <v>5401</v>
      </c>
      <c r="H11536" s="8" t="s">
        <v>4087</v>
      </c>
      <c r="I11536" s="8" t="s">
        <v>14602</v>
      </c>
      <c r="J11536" s="19">
        <v>5</v>
      </c>
      <c r="K11536" s="19" t="s">
        <v>20093</v>
      </c>
      <c r="L11536" s="11"/>
      <c r="M11536" s="11"/>
      <c r="N11536" s="24"/>
      <c r="P11536" s="32"/>
      <c r="T11536" s="19"/>
      <c r="U11536" s="3"/>
      <c r="X11536" t="str">
        <f t="shared" si="692"/>
        <v/>
      </c>
      <c r="Z11536" t="str">
        <f t="shared" si="693"/>
        <v/>
      </c>
      <c r="AB11536" s="9"/>
      <c r="AC11536" t="s">
        <v>4087</v>
      </c>
      <c r="AD11536">
        <f t="shared" si="694"/>
        <v>0</v>
      </c>
      <c r="AF11536" s="3"/>
      <c r="AH11536" s="9"/>
    </row>
    <row r="11537" spans="1:34" ht="10.95" customHeight="1" outlineLevel="1" x14ac:dyDescent="0.25">
      <c r="A11537" t="s">
        <v>4066</v>
      </c>
      <c r="C11537" s="3" t="s">
        <v>12965</v>
      </c>
      <c r="D11537" s="3" t="s">
        <v>14665</v>
      </c>
      <c r="E11537" s="9">
        <v>2013</v>
      </c>
      <c r="F11537" s="7" t="s">
        <v>14666</v>
      </c>
      <c r="G11537" s="7" t="s">
        <v>5401</v>
      </c>
      <c r="H11537" s="8" t="s">
        <v>4087</v>
      </c>
      <c r="I11537" s="8" t="s">
        <v>14602</v>
      </c>
      <c r="J11537" s="19">
        <v>1</v>
      </c>
      <c r="K11537" s="19" t="s">
        <v>7736</v>
      </c>
      <c r="L11537" s="11">
        <v>3</v>
      </c>
      <c r="M11537" s="11"/>
      <c r="N11537" s="24"/>
      <c r="P11537" s="32"/>
      <c r="T11537" s="19"/>
      <c r="U11537" s="3"/>
      <c r="X11537" t="str">
        <f t="shared" si="692"/>
        <v/>
      </c>
      <c r="Z11537">
        <f t="shared" si="693"/>
        <v>1</v>
      </c>
      <c r="AB11537" s="9"/>
      <c r="AC11537" t="s">
        <v>4087</v>
      </c>
      <c r="AD11537">
        <f t="shared" si="694"/>
        <v>0</v>
      </c>
      <c r="AF11537" s="3"/>
      <c r="AH11537" s="9"/>
    </row>
    <row r="11538" spans="1:34" ht="10.95" customHeight="1" outlineLevel="1" x14ac:dyDescent="0.25">
      <c r="A11538" t="s">
        <v>4066</v>
      </c>
      <c r="C11538" s="3" t="s">
        <v>12965</v>
      </c>
      <c r="D11538" s="3">
        <v>6301</v>
      </c>
      <c r="E11538" s="9">
        <v>2014</v>
      </c>
      <c r="F11538" s="7" t="s">
        <v>14657</v>
      </c>
      <c r="G11538" s="7" t="s">
        <v>5401</v>
      </c>
      <c r="H11538" s="8" t="s">
        <v>14668</v>
      </c>
      <c r="I11538" s="8" t="s">
        <v>14667</v>
      </c>
      <c r="J11538" s="19">
        <v>6</v>
      </c>
      <c r="K11538" s="19" t="s">
        <v>7738</v>
      </c>
      <c r="L11538" s="11"/>
      <c r="M11538" s="11"/>
      <c r="N11538" s="24"/>
      <c r="P11538" s="32"/>
      <c r="T11538" s="19"/>
      <c r="U11538" s="3"/>
      <c r="X11538" t="str">
        <f t="shared" si="692"/>
        <v/>
      </c>
      <c r="Z11538" t="str">
        <f t="shared" si="693"/>
        <v/>
      </c>
      <c r="AB11538" s="9"/>
      <c r="AC11538" t="s">
        <v>14668</v>
      </c>
      <c r="AD11538">
        <f t="shared" si="694"/>
        <v>0</v>
      </c>
      <c r="AF11538" s="3"/>
      <c r="AH11538" s="9"/>
    </row>
    <row r="11539" spans="1:34" ht="10.95" customHeight="1" outlineLevel="1" x14ac:dyDescent="0.25">
      <c r="A11539" t="s">
        <v>4066</v>
      </c>
      <c r="C11539" s="3" t="s">
        <v>12965</v>
      </c>
      <c r="D11539" s="3" t="s">
        <v>18828</v>
      </c>
      <c r="E11539" s="9">
        <v>2016</v>
      </c>
      <c r="F11539" s="7" t="s">
        <v>14650</v>
      </c>
      <c r="G11539" s="7" t="s">
        <v>5401</v>
      </c>
      <c r="H11539" s="8" t="s">
        <v>14646</v>
      </c>
      <c r="I11539" s="8" t="s">
        <v>14669</v>
      </c>
      <c r="J11539" s="19">
        <v>3</v>
      </c>
      <c r="K11539" s="19" t="s">
        <v>7736</v>
      </c>
      <c r="L11539" s="11">
        <v>2</v>
      </c>
      <c r="M11539" s="11"/>
      <c r="N11539" s="24"/>
      <c r="P11539" s="32"/>
      <c r="T11539" s="19"/>
      <c r="U11539" s="3"/>
      <c r="X11539" t="str">
        <f t="shared" si="692"/>
        <v/>
      </c>
      <c r="Z11539">
        <f t="shared" si="693"/>
        <v>1</v>
      </c>
      <c r="AB11539" s="9"/>
      <c r="AC11539" t="s">
        <v>14646</v>
      </c>
      <c r="AD11539">
        <f t="shared" si="694"/>
        <v>0</v>
      </c>
      <c r="AF11539" s="3"/>
      <c r="AH11539" s="9"/>
    </row>
    <row r="11540" spans="1:34" ht="10.95" customHeight="1" outlineLevel="1" x14ac:dyDescent="0.25">
      <c r="A11540" t="s">
        <v>4066</v>
      </c>
      <c r="C11540" s="3" t="s">
        <v>12965</v>
      </c>
      <c r="D11540" s="3">
        <v>6539</v>
      </c>
      <c r="E11540" s="9">
        <v>2017</v>
      </c>
      <c r="F11540" s="7" t="s">
        <v>14675</v>
      </c>
      <c r="G11540" s="7" t="s">
        <v>5401</v>
      </c>
      <c r="H11540" s="8" t="s">
        <v>14646</v>
      </c>
      <c r="I11540" s="8" t="s">
        <v>14670</v>
      </c>
      <c r="J11540" s="19">
        <v>3</v>
      </c>
      <c r="K11540" s="19" t="s">
        <v>20093</v>
      </c>
      <c r="L11540" s="11"/>
      <c r="M11540" s="11"/>
      <c r="N11540" s="24"/>
      <c r="P11540" s="32"/>
      <c r="T11540" s="19"/>
      <c r="U11540" s="3"/>
      <c r="X11540" t="str">
        <f t="shared" si="692"/>
        <v/>
      </c>
      <c r="Z11540" t="str">
        <f t="shared" si="693"/>
        <v/>
      </c>
      <c r="AB11540" s="9"/>
      <c r="AC11540" t="s">
        <v>14646</v>
      </c>
      <c r="AD11540">
        <f t="shared" si="694"/>
        <v>0</v>
      </c>
      <c r="AF11540" s="3"/>
      <c r="AH11540" s="9"/>
    </row>
    <row r="11541" spans="1:34" ht="10.95" customHeight="1" outlineLevel="1" x14ac:dyDescent="0.25">
      <c r="A11541" t="s">
        <v>4066</v>
      </c>
      <c r="C11541" s="3" t="s">
        <v>12965</v>
      </c>
      <c r="D11541" s="3" t="s">
        <v>18829</v>
      </c>
      <c r="E11541" s="9">
        <v>2017</v>
      </c>
      <c r="F11541" s="7" t="s">
        <v>14650</v>
      </c>
      <c r="G11541" s="7" t="s">
        <v>5401</v>
      </c>
      <c r="H11541" s="8" t="s">
        <v>14646</v>
      </c>
      <c r="I11541" s="8" t="s">
        <v>14670</v>
      </c>
      <c r="J11541" s="19">
        <v>3</v>
      </c>
      <c r="K11541" s="19" t="s">
        <v>7736</v>
      </c>
      <c r="L11541" s="11">
        <v>2.2000000000000002</v>
      </c>
      <c r="M11541" s="11"/>
      <c r="N11541" s="24"/>
      <c r="P11541" s="32"/>
      <c r="T11541" s="19"/>
      <c r="U11541" s="3"/>
      <c r="X11541" t="str">
        <f t="shared" si="692"/>
        <v/>
      </c>
      <c r="Z11541">
        <f t="shared" si="693"/>
        <v>1</v>
      </c>
      <c r="AB11541" s="9"/>
      <c r="AC11541" t="s">
        <v>14646</v>
      </c>
      <c r="AD11541">
        <f t="shared" si="694"/>
        <v>0</v>
      </c>
      <c r="AF11541" s="3"/>
      <c r="AH11541" s="9"/>
    </row>
    <row r="11542" spans="1:34" ht="10.95" customHeight="1" outlineLevel="1" x14ac:dyDescent="0.25">
      <c r="A11542" t="s">
        <v>4066</v>
      </c>
      <c r="C11542" s="3" t="s">
        <v>12965</v>
      </c>
      <c r="D11542" s="3">
        <v>6595</v>
      </c>
      <c r="E11542" s="9">
        <v>2017</v>
      </c>
      <c r="F11542" s="7" t="s">
        <v>2381</v>
      </c>
      <c r="G11542" s="7" t="s">
        <v>5401</v>
      </c>
      <c r="H11542" s="8" t="s">
        <v>20076</v>
      </c>
      <c r="I11542" s="8" t="s">
        <v>7080</v>
      </c>
      <c r="J11542" s="19">
        <v>5</v>
      </c>
      <c r="K11542" s="19" t="s">
        <v>7736</v>
      </c>
      <c r="L11542" s="11">
        <v>0.9</v>
      </c>
      <c r="M11542" s="11"/>
      <c r="N11542" s="24"/>
      <c r="P11542" s="32"/>
      <c r="T11542" s="19"/>
      <c r="U11542" s="3"/>
      <c r="X11542" t="str">
        <f t="shared" si="692"/>
        <v/>
      </c>
      <c r="Z11542" t="str">
        <f t="shared" si="693"/>
        <v/>
      </c>
      <c r="AB11542" s="9"/>
      <c r="AC11542" t="s">
        <v>20076</v>
      </c>
      <c r="AD11542">
        <f t="shared" si="694"/>
        <v>0</v>
      </c>
      <c r="AF11542" s="3"/>
      <c r="AH11542" s="9"/>
    </row>
    <row r="11543" spans="1:34" ht="10.95" customHeight="1" outlineLevel="1" x14ac:dyDescent="0.25">
      <c r="A11543" t="s">
        <v>4066</v>
      </c>
      <c r="C11543" s="3" t="s">
        <v>12965</v>
      </c>
      <c r="D11543" s="3">
        <v>6596</v>
      </c>
      <c r="E11543" s="9">
        <v>2017</v>
      </c>
      <c r="F11543" s="7" t="s">
        <v>14657</v>
      </c>
      <c r="G11543" s="7" t="s">
        <v>5401</v>
      </c>
      <c r="H11543" s="8" t="s">
        <v>20077</v>
      </c>
      <c r="I11543" s="8" t="s">
        <v>7080</v>
      </c>
      <c r="J11543" s="19">
        <v>5</v>
      </c>
      <c r="K11543" s="19" t="s">
        <v>7736</v>
      </c>
      <c r="L11543" s="11">
        <v>0.9</v>
      </c>
      <c r="M11543" s="11"/>
      <c r="N11543" s="24"/>
      <c r="P11543" s="32"/>
      <c r="T11543" s="19"/>
      <c r="U11543" s="3"/>
      <c r="X11543" t="str">
        <f t="shared" si="692"/>
        <v/>
      </c>
      <c r="Z11543" t="str">
        <f t="shared" si="693"/>
        <v/>
      </c>
      <c r="AB11543" s="9"/>
      <c r="AC11543" t="s">
        <v>20077</v>
      </c>
      <c r="AD11543">
        <f t="shared" si="694"/>
        <v>0</v>
      </c>
      <c r="AF11543" s="3"/>
      <c r="AH11543" s="9"/>
    </row>
    <row r="11544" spans="1:34" ht="10.95" customHeight="1" outlineLevel="1" x14ac:dyDescent="0.25">
      <c r="A11544" t="s">
        <v>4066</v>
      </c>
      <c r="C11544" s="3" t="s">
        <v>12965</v>
      </c>
      <c r="D11544" s="3" t="s">
        <v>18830</v>
      </c>
      <c r="E11544" s="9">
        <v>2018</v>
      </c>
      <c r="F11544" s="7" t="s">
        <v>14650</v>
      </c>
      <c r="G11544" s="7" t="s">
        <v>5401</v>
      </c>
      <c r="H11544" s="8" t="s">
        <v>14646</v>
      </c>
      <c r="I11544" s="8" t="s">
        <v>14671</v>
      </c>
      <c r="J11544" s="19">
        <v>3</v>
      </c>
      <c r="K11544" s="19" t="s">
        <v>7736</v>
      </c>
      <c r="L11544" s="11">
        <v>2.5</v>
      </c>
      <c r="M11544" s="11"/>
      <c r="N11544" s="24"/>
      <c r="P11544" s="32"/>
      <c r="T11544" s="19"/>
      <c r="U11544" s="3"/>
      <c r="X11544" t="str">
        <f t="shared" si="692"/>
        <v/>
      </c>
      <c r="Z11544">
        <f t="shared" si="693"/>
        <v>1</v>
      </c>
      <c r="AB11544" s="9"/>
      <c r="AC11544" t="s">
        <v>14646</v>
      </c>
      <c r="AD11544">
        <f t="shared" si="694"/>
        <v>0</v>
      </c>
      <c r="AF11544" s="3"/>
      <c r="AH11544" s="9"/>
    </row>
    <row r="11545" spans="1:34" ht="10.95" customHeight="1" outlineLevel="1" x14ac:dyDescent="0.25">
      <c r="A11545" t="s">
        <v>4066</v>
      </c>
      <c r="C11545" s="3" t="s">
        <v>12965</v>
      </c>
      <c r="D11545" s="3">
        <v>6628</v>
      </c>
      <c r="E11545" s="9">
        <v>2018</v>
      </c>
      <c r="F11545" s="7" t="s">
        <v>2381</v>
      </c>
      <c r="G11545" s="7" t="s">
        <v>5401</v>
      </c>
      <c r="H11545" s="8" t="s">
        <v>4087</v>
      </c>
      <c r="I11545" s="8" t="s">
        <v>20081</v>
      </c>
      <c r="J11545" s="19">
        <v>3</v>
      </c>
      <c r="K11545" s="19" t="s">
        <v>7736</v>
      </c>
      <c r="L11545" s="11">
        <v>1.5</v>
      </c>
      <c r="M11545" s="11"/>
      <c r="N11545" s="24"/>
      <c r="P11545" s="32"/>
      <c r="T11545" s="19"/>
      <c r="U11545" s="3"/>
      <c r="X11545" t="str">
        <f t="shared" si="692"/>
        <v/>
      </c>
      <c r="Z11545" t="str">
        <f t="shared" si="693"/>
        <v/>
      </c>
      <c r="AB11545" s="9"/>
      <c r="AC11545" t="s">
        <v>4087</v>
      </c>
      <c r="AD11545">
        <f t="shared" si="694"/>
        <v>0</v>
      </c>
      <c r="AF11545" s="3"/>
      <c r="AH11545" s="9"/>
    </row>
    <row r="11546" spans="1:34" ht="10.95" customHeight="1" outlineLevel="1" x14ac:dyDescent="0.25">
      <c r="A11546" t="s">
        <v>4066</v>
      </c>
      <c r="C11546" s="3" t="s">
        <v>12965</v>
      </c>
      <c r="D11546" s="3" t="s">
        <v>14673</v>
      </c>
      <c r="E11546" s="9">
        <v>2018</v>
      </c>
      <c r="F11546" s="7" t="s">
        <v>14674</v>
      </c>
      <c r="G11546" s="7" t="s">
        <v>5401</v>
      </c>
      <c r="H11546" s="8" t="s">
        <v>14646</v>
      </c>
      <c r="I11546" s="8" t="s">
        <v>14672</v>
      </c>
      <c r="J11546" s="19">
        <v>3</v>
      </c>
      <c r="K11546" s="19" t="s">
        <v>7736</v>
      </c>
      <c r="L11546" s="11">
        <v>8</v>
      </c>
      <c r="M11546" s="11"/>
      <c r="N11546" s="24"/>
      <c r="P11546" s="32"/>
      <c r="T11546" s="19"/>
      <c r="U11546" s="3"/>
      <c r="X11546" t="str">
        <f t="shared" si="692"/>
        <v/>
      </c>
      <c r="Z11546">
        <f t="shared" si="693"/>
        <v>1</v>
      </c>
      <c r="AB11546" s="9"/>
      <c r="AC11546" t="s">
        <v>14646</v>
      </c>
      <c r="AD11546">
        <f t="shared" si="694"/>
        <v>0</v>
      </c>
      <c r="AF11546" s="3"/>
      <c r="AH11546" s="9"/>
    </row>
    <row r="11547" spans="1:34" ht="10.95" customHeight="1" outlineLevel="1" x14ac:dyDescent="0.25">
      <c r="A11547" t="s">
        <v>4066</v>
      </c>
      <c r="C11547" s="3" t="s">
        <v>12965</v>
      </c>
      <c r="D11547" s="3">
        <v>6799</v>
      </c>
      <c r="E11547" s="9">
        <v>2020</v>
      </c>
      <c r="F11547" s="7" t="s">
        <v>14675</v>
      </c>
      <c r="G11547" s="7" t="s">
        <v>5401</v>
      </c>
      <c r="H11547" s="8" t="s">
        <v>4087</v>
      </c>
      <c r="I11547" s="8" t="s">
        <v>5897</v>
      </c>
      <c r="J11547" s="19">
        <v>3</v>
      </c>
      <c r="K11547" s="19" t="s">
        <v>7736</v>
      </c>
      <c r="L11547" s="11">
        <v>1.25</v>
      </c>
      <c r="M11547" s="11"/>
      <c r="N11547" s="24"/>
      <c r="P11547" s="32"/>
      <c r="T11547" s="19"/>
      <c r="U11547" s="3"/>
      <c r="X11547" t="str">
        <f t="shared" si="692"/>
        <v/>
      </c>
      <c r="Z11547" t="str">
        <f t="shared" si="693"/>
        <v/>
      </c>
      <c r="AB11547" s="9"/>
      <c r="AC11547" t="s">
        <v>4087</v>
      </c>
      <c r="AD11547">
        <f t="shared" si="694"/>
        <v>0</v>
      </c>
      <c r="AF11547" s="3"/>
      <c r="AH11547" s="9"/>
    </row>
    <row r="11548" spans="1:34" ht="10.95" customHeight="1" outlineLevel="1" x14ac:dyDescent="0.25">
      <c r="A11548" t="s">
        <v>4066</v>
      </c>
      <c r="C11548" s="3" t="s">
        <v>12965</v>
      </c>
      <c r="D11548" s="3">
        <v>6800</v>
      </c>
      <c r="E11548" s="9">
        <v>2020</v>
      </c>
      <c r="F11548" s="7" t="s">
        <v>14675</v>
      </c>
      <c r="G11548" s="7" t="s">
        <v>5401</v>
      </c>
      <c r="H11548" s="8" t="s">
        <v>4087</v>
      </c>
      <c r="I11548" s="8" t="s">
        <v>5897</v>
      </c>
      <c r="J11548" s="19">
        <v>1</v>
      </c>
      <c r="K11548" s="19" t="s">
        <v>7736</v>
      </c>
      <c r="L11548" s="11">
        <v>1.25</v>
      </c>
      <c r="M11548" s="11"/>
      <c r="N11548" s="24"/>
      <c r="P11548" s="32"/>
      <c r="R11548">
        <v>1</v>
      </c>
      <c r="S11548">
        <v>1</v>
      </c>
      <c r="T11548" s="19"/>
      <c r="U11548" s="3"/>
      <c r="X11548" t="str">
        <f t="shared" si="692"/>
        <v/>
      </c>
      <c r="Z11548" t="str">
        <f t="shared" si="693"/>
        <v/>
      </c>
      <c r="AB11548" s="9"/>
      <c r="AC11548" t="s">
        <v>4087</v>
      </c>
      <c r="AD11548">
        <f t="shared" si="694"/>
        <v>0</v>
      </c>
      <c r="AF11548" s="3"/>
      <c r="AH11548" s="9"/>
    </row>
    <row r="11549" spans="1:34" ht="10.95" customHeight="1" outlineLevel="1" x14ac:dyDescent="0.25">
      <c r="A11549" t="s">
        <v>4066</v>
      </c>
      <c r="C11549" s="3" t="s">
        <v>12965</v>
      </c>
      <c r="D11549" s="3" t="s">
        <v>20925</v>
      </c>
      <c r="E11549" s="9">
        <v>2020</v>
      </c>
      <c r="F11549" s="7" t="s">
        <v>20926</v>
      </c>
      <c r="G11549" s="7" t="s">
        <v>5401</v>
      </c>
      <c r="H11549" s="8" t="s">
        <v>4087</v>
      </c>
      <c r="I11549" s="8" t="s">
        <v>5897</v>
      </c>
      <c r="J11549" s="19">
        <v>3</v>
      </c>
      <c r="K11549" s="19" t="s">
        <v>7736</v>
      </c>
      <c r="L11549" s="11">
        <v>2.8</v>
      </c>
      <c r="M11549" s="11"/>
      <c r="N11549" s="24"/>
      <c r="P11549" s="32"/>
      <c r="T11549" s="19"/>
      <c r="U11549" s="3"/>
      <c r="X11549" t="str">
        <f t="shared" si="692"/>
        <v/>
      </c>
      <c r="Z11549" t="str">
        <f t="shared" si="693"/>
        <v/>
      </c>
      <c r="AB11549" s="9"/>
      <c r="AC11549" t="s">
        <v>4087</v>
      </c>
      <c r="AD11549">
        <f t="shared" si="694"/>
        <v>0</v>
      </c>
      <c r="AF11549" s="3"/>
      <c r="AH11549" s="9"/>
    </row>
    <row r="11550" spans="1:34" ht="10.95" customHeight="1" outlineLevel="1" x14ac:dyDescent="0.25">
      <c r="A11550" t="s">
        <v>4066</v>
      </c>
      <c r="C11550" s="3" t="s">
        <v>12965</v>
      </c>
      <c r="D11550" s="3" t="s">
        <v>20927</v>
      </c>
      <c r="E11550" s="9">
        <v>2020</v>
      </c>
      <c r="F11550" s="7" t="s">
        <v>20926</v>
      </c>
      <c r="G11550" s="7" t="s">
        <v>5401</v>
      </c>
      <c r="H11550" s="8" t="s">
        <v>4087</v>
      </c>
      <c r="I11550" s="8" t="s">
        <v>5897</v>
      </c>
      <c r="J11550" s="19">
        <v>1</v>
      </c>
      <c r="K11550" s="19" t="s">
        <v>7736</v>
      </c>
      <c r="L11550" s="11">
        <v>2.8</v>
      </c>
      <c r="M11550" s="11"/>
      <c r="N11550" s="24"/>
      <c r="P11550" s="32"/>
      <c r="T11550" s="19"/>
      <c r="U11550" s="3"/>
      <c r="X11550" t="str">
        <f t="shared" si="692"/>
        <v/>
      </c>
      <c r="Z11550" t="str">
        <f t="shared" si="693"/>
        <v/>
      </c>
      <c r="AB11550" s="9"/>
      <c r="AC11550" t="s">
        <v>4087</v>
      </c>
      <c r="AD11550">
        <f t="shared" si="694"/>
        <v>0</v>
      </c>
      <c r="AF11550" s="3"/>
      <c r="AH11550" s="9"/>
    </row>
    <row r="11551" spans="1:34" ht="10.95" customHeight="1" outlineLevel="1" x14ac:dyDescent="0.25">
      <c r="A11551" t="s">
        <v>4066</v>
      </c>
      <c r="C11551" s="3" t="s">
        <v>12965</v>
      </c>
      <c r="D11551" s="3" t="s">
        <v>20082</v>
      </c>
      <c r="E11551" s="9">
        <v>2020</v>
      </c>
      <c r="F11551" s="7" t="s">
        <v>20083</v>
      </c>
      <c r="G11551" s="7" t="s">
        <v>5401</v>
      </c>
      <c r="H11551" s="8" t="s">
        <v>4087</v>
      </c>
      <c r="I11551" s="8" t="s">
        <v>5897</v>
      </c>
      <c r="J11551" s="19">
        <v>1</v>
      </c>
      <c r="K11551" s="19" t="s">
        <v>7736</v>
      </c>
      <c r="L11551" s="11">
        <v>3.5</v>
      </c>
      <c r="M11551" s="11"/>
      <c r="N11551" s="24"/>
      <c r="P11551" s="32"/>
      <c r="T11551" s="19"/>
      <c r="U11551" s="3"/>
      <c r="X11551">
        <f t="shared" si="692"/>
        <v>1</v>
      </c>
      <c r="Z11551" t="str">
        <f t="shared" si="693"/>
        <v/>
      </c>
      <c r="AB11551" s="9"/>
      <c r="AC11551" t="s">
        <v>4087</v>
      </c>
      <c r="AD11551">
        <f t="shared" si="694"/>
        <v>0</v>
      </c>
      <c r="AF11551" s="3"/>
      <c r="AH11551" s="9"/>
    </row>
    <row r="11552" spans="1:34" ht="10.95" customHeight="1" outlineLevel="1" x14ac:dyDescent="0.25">
      <c r="A11552" t="s">
        <v>4066</v>
      </c>
      <c r="C11552" s="3" t="s">
        <v>12965</v>
      </c>
      <c r="D11552" s="3">
        <v>6832</v>
      </c>
      <c r="E11552" s="9">
        <v>2020</v>
      </c>
      <c r="F11552" s="7" t="s">
        <v>4316</v>
      </c>
      <c r="G11552" s="7" t="s">
        <v>5401</v>
      </c>
      <c r="H11552" s="8" t="s">
        <v>4087</v>
      </c>
      <c r="I11552" s="8" t="s">
        <v>20007</v>
      </c>
      <c r="J11552" s="19">
        <v>3</v>
      </c>
      <c r="K11552" s="19" t="s">
        <v>7736</v>
      </c>
      <c r="L11552" s="11">
        <v>3</v>
      </c>
      <c r="M11552" s="11"/>
      <c r="N11552" s="24"/>
      <c r="P11552" s="32"/>
      <c r="T11552" s="19"/>
      <c r="U11552" s="3"/>
      <c r="X11552" t="str">
        <f t="shared" si="692"/>
        <v/>
      </c>
      <c r="Z11552" t="str">
        <f t="shared" si="693"/>
        <v/>
      </c>
      <c r="AB11552" s="9"/>
      <c r="AC11552" t="s">
        <v>4087</v>
      </c>
      <c r="AD11552">
        <f t="shared" si="694"/>
        <v>0</v>
      </c>
      <c r="AF11552" s="3"/>
      <c r="AH11552" s="9"/>
    </row>
    <row r="11553" spans="1:48" ht="10.95" customHeight="1" outlineLevel="1" x14ac:dyDescent="0.25">
      <c r="A11553" t="s">
        <v>4066</v>
      </c>
      <c r="C11553" s="3" t="s">
        <v>12965</v>
      </c>
      <c r="D11553" s="3">
        <v>6833</v>
      </c>
      <c r="E11553" s="9">
        <v>2020</v>
      </c>
      <c r="F11553" s="7" t="s">
        <v>14677</v>
      </c>
      <c r="G11553" s="7" t="s">
        <v>5401</v>
      </c>
      <c r="H11553" s="8" t="s">
        <v>20917</v>
      </c>
      <c r="I11553" s="8" t="s">
        <v>14676</v>
      </c>
      <c r="J11553" s="19">
        <v>2</v>
      </c>
      <c r="K11553" s="19" t="s">
        <v>7736</v>
      </c>
      <c r="L11553" s="11">
        <v>5.5</v>
      </c>
      <c r="M11553" s="11"/>
      <c r="N11553" s="24"/>
      <c r="P11553" s="32"/>
      <c r="T11553" s="19"/>
      <c r="U11553" s="3"/>
      <c r="X11553" t="str">
        <f t="shared" si="692"/>
        <v/>
      </c>
      <c r="Z11553">
        <f t="shared" si="693"/>
        <v>1</v>
      </c>
      <c r="AB11553" s="9"/>
      <c r="AC11553" t="s">
        <v>20917</v>
      </c>
      <c r="AD11553">
        <f t="shared" si="694"/>
        <v>0</v>
      </c>
      <c r="AF11553" s="3"/>
      <c r="AH11553" s="9"/>
    </row>
    <row r="11554" spans="1:48" ht="10.95" customHeight="1" outlineLevel="1" x14ac:dyDescent="0.25">
      <c r="A11554" t="s">
        <v>4066</v>
      </c>
      <c r="C11554" s="3" t="s">
        <v>12965</v>
      </c>
      <c r="D11554" s="3" t="s">
        <v>20008</v>
      </c>
      <c r="E11554" s="9">
        <v>2020</v>
      </c>
      <c r="F11554" s="7" t="s">
        <v>20009</v>
      </c>
      <c r="G11554" s="7" t="s">
        <v>5401</v>
      </c>
      <c r="H11554" s="8" t="s">
        <v>4087</v>
      </c>
      <c r="I11554" s="8" t="s">
        <v>20010</v>
      </c>
      <c r="J11554" s="19">
        <v>3</v>
      </c>
      <c r="K11554" s="19" t="s">
        <v>7736</v>
      </c>
      <c r="L11554" s="11">
        <v>3.5</v>
      </c>
      <c r="M11554" s="11"/>
      <c r="N11554" s="24"/>
      <c r="P11554" s="32"/>
      <c r="T11554" s="19"/>
      <c r="U11554" s="3"/>
      <c r="X11554" t="str">
        <f t="shared" si="692"/>
        <v/>
      </c>
      <c r="Z11554">
        <f t="shared" si="693"/>
        <v>1</v>
      </c>
      <c r="AB11554" s="9"/>
      <c r="AC11554" t="s">
        <v>4087</v>
      </c>
      <c r="AD11554">
        <f t="shared" si="694"/>
        <v>0</v>
      </c>
      <c r="AF11554" s="3"/>
      <c r="AH11554" s="9"/>
    </row>
    <row r="11555" spans="1:48" ht="10.95" customHeight="1" outlineLevel="1" x14ac:dyDescent="0.25">
      <c r="A11555" t="s">
        <v>4066</v>
      </c>
      <c r="C11555" s="3" t="s">
        <v>12965</v>
      </c>
      <c r="D11555" s="3" t="s">
        <v>20011</v>
      </c>
      <c r="E11555" s="9">
        <v>2020</v>
      </c>
      <c r="F11555" s="7" t="s">
        <v>20009</v>
      </c>
      <c r="G11555" s="7" t="s">
        <v>5401</v>
      </c>
      <c r="H11555" s="8" t="s">
        <v>4087</v>
      </c>
      <c r="I11555" s="8" t="s">
        <v>20010</v>
      </c>
      <c r="J11555" s="19">
        <v>3</v>
      </c>
      <c r="K11555" s="19" t="s">
        <v>7736</v>
      </c>
      <c r="L11555" s="11">
        <v>3.5</v>
      </c>
      <c r="M11555" s="11"/>
      <c r="N11555" s="24"/>
      <c r="P11555" s="32"/>
      <c r="T11555" s="19"/>
      <c r="U11555" s="3"/>
      <c r="X11555" t="str">
        <f t="shared" si="692"/>
        <v/>
      </c>
      <c r="Z11555">
        <f t="shared" si="693"/>
        <v>1</v>
      </c>
      <c r="AB11555" s="9"/>
      <c r="AC11555" t="s">
        <v>4087</v>
      </c>
      <c r="AD11555">
        <f t="shared" si="694"/>
        <v>0</v>
      </c>
      <c r="AF11555" s="3"/>
      <c r="AH11555" s="9"/>
    </row>
    <row r="11556" spans="1:48" ht="10.95" customHeight="1" outlineLevel="1" x14ac:dyDescent="0.25">
      <c r="A11556" t="s">
        <v>4066</v>
      </c>
      <c r="C11556" s="3" t="s">
        <v>12965</v>
      </c>
      <c r="D11556" s="3" t="s">
        <v>20012</v>
      </c>
      <c r="E11556" s="9">
        <v>2020</v>
      </c>
      <c r="F11556" s="7" t="s">
        <v>20013</v>
      </c>
      <c r="G11556" s="7" t="s">
        <v>5401</v>
      </c>
      <c r="H11556" s="8" t="s">
        <v>4087</v>
      </c>
      <c r="I11556" s="8" t="s">
        <v>20014</v>
      </c>
      <c r="J11556" s="19">
        <v>3</v>
      </c>
      <c r="K11556" s="19" t="s">
        <v>7738</v>
      </c>
      <c r="L11556" s="11"/>
      <c r="M11556" s="11"/>
      <c r="N11556" s="24"/>
      <c r="P11556" s="32"/>
      <c r="T11556" s="19"/>
      <c r="U11556" s="3"/>
      <c r="X11556" t="str">
        <f t="shared" si="692"/>
        <v/>
      </c>
      <c r="Z11556">
        <f t="shared" si="693"/>
        <v>1</v>
      </c>
      <c r="AB11556" s="9"/>
      <c r="AC11556" t="s">
        <v>4087</v>
      </c>
      <c r="AD11556">
        <f t="shared" si="694"/>
        <v>0</v>
      </c>
      <c r="AF11556" s="3"/>
      <c r="AH11556" s="9"/>
    </row>
    <row r="11557" spans="1:48" ht="10.95" customHeight="1" outlineLevel="1" x14ac:dyDescent="0.25">
      <c r="A11557" t="s">
        <v>4066</v>
      </c>
      <c r="C11557" s="3" t="s">
        <v>12965</v>
      </c>
      <c r="D11557" s="3">
        <v>6869</v>
      </c>
      <c r="E11557" s="9">
        <v>2020</v>
      </c>
      <c r="F11557" s="7" t="s">
        <v>20015</v>
      </c>
      <c r="G11557" s="7" t="s">
        <v>5401</v>
      </c>
      <c r="H11557" s="8" t="s">
        <v>19968</v>
      </c>
      <c r="I11557" s="8" t="s">
        <v>20016</v>
      </c>
      <c r="J11557" s="19">
        <v>1</v>
      </c>
      <c r="K11557" s="19" t="s">
        <v>7736</v>
      </c>
      <c r="L11557" s="11">
        <v>7</v>
      </c>
      <c r="M11557" s="11"/>
      <c r="N11557" s="24"/>
      <c r="P11557" s="32"/>
      <c r="T11557" s="19"/>
      <c r="U11557" s="3"/>
      <c r="X11557" t="str">
        <f t="shared" si="692"/>
        <v/>
      </c>
      <c r="Z11557" t="str">
        <f t="shared" si="693"/>
        <v/>
      </c>
      <c r="AB11557" s="9"/>
      <c r="AC11557" t="s">
        <v>19968</v>
      </c>
      <c r="AD11557">
        <f t="shared" si="694"/>
        <v>0</v>
      </c>
      <c r="AF11557" s="3">
        <v>1</v>
      </c>
      <c r="AH11557" s="9"/>
    </row>
    <row r="11558" spans="1:48" ht="10.95" customHeight="1" outlineLevel="1" x14ac:dyDescent="0.25">
      <c r="A11558" t="s">
        <v>4066</v>
      </c>
      <c r="C11558" s="3" t="s">
        <v>12965</v>
      </c>
      <c r="D11558" s="3">
        <v>6913</v>
      </c>
      <c r="E11558" s="9">
        <v>2021</v>
      </c>
      <c r="F11558" s="7" t="s">
        <v>14675</v>
      </c>
      <c r="G11558" s="7" t="s">
        <v>5401</v>
      </c>
      <c r="H11558" s="8" t="s">
        <v>14643</v>
      </c>
      <c r="I11558" s="8" t="s">
        <v>20017</v>
      </c>
      <c r="J11558" s="19">
        <v>3</v>
      </c>
      <c r="K11558" s="19" t="s">
        <v>7736</v>
      </c>
      <c r="L11558" s="11">
        <v>5</v>
      </c>
      <c r="M11558" s="11"/>
      <c r="N11558" s="24"/>
      <c r="P11558" s="32"/>
      <c r="T11558" s="19"/>
      <c r="U11558" s="3"/>
      <c r="X11558" t="str">
        <f t="shared" si="692"/>
        <v/>
      </c>
      <c r="Z11558" t="str">
        <f t="shared" si="693"/>
        <v/>
      </c>
      <c r="AB11558" s="9"/>
      <c r="AC11558" t="s">
        <v>14643</v>
      </c>
      <c r="AD11558">
        <f t="shared" si="694"/>
        <v>0</v>
      </c>
      <c r="AF11558" s="3"/>
      <c r="AH11558" s="9"/>
    </row>
    <row r="11559" spans="1:48" ht="10.95" customHeight="1" x14ac:dyDescent="0.25">
      <c r="A11559" s="6" t="s">
        <v>13302</v>
      </c>
      <c r="B11559" t="s">
        <v>14680</v>
      </c>
      <c r="C11559" s="3" t="s">
        <v>12533</v>
      </c>
      <c r="E11559" s="9"/>
      <c r="F11559" s="7"/>
      <c r="G11559" s="7"/>
      <c r="H11559" s="8"/>
      <c r="I11559" s="8"/>
      <c r="J11559" s="19"/>
      <c r="K11559" s="19"/>
      <c r="L11559" s="11"/>
      <c r="M11559" s="11">
        <f>SUM(L11560:L11563)</f>
        <v>15.7</v>
      </c>
      <c r="N11559" s="24">
        <v>2144</v>
      </c>
      <c r="O11559">
        <f>COUNTIF(K11560:K11563,"*")</f>
        <v>4</v>
      </c>
      <c r="P11559" s="32">
        <f>O11559/N11559</f>
        <v>1.8656716417910447E-3</v>
      </c>
      <c r="Q11559">
        <f>COUNTIF(K11560:K11563,"Y")+COUNTIF(K11560:K11563,"S")</f>
        <v>4</v>
      </c>
      <c r="T11559" s="19" t="s">
        <v>7736</v>
      </c>
      <c r="U11559" s="3"/>
      <c r="V11559" t="s">
        <v>18467</v>
      </c>
      <c r="X11559" t="str">
        <f t="shared" si="692"/>
        <v/>
      </c>
      <c r="Z11559" t="str">
        <f t="shared" si="693"/>
        <v/>
      </c>
      <c r="AB11559" s="9"/>
      <c r="AE11559">
        <f>COUNTIF(AD11560:AD11563,"1")</f>
        <v>0</v>
      </c>
      <c r="AF11559" s="3"/>
      <c r="AH11559" s="9"/>
      <c r="AI11559">
        <f>COUNTIF($J11560:$J11563,"1")-COUNTIFS($J11560:$J11563,"1",$K11560:$K11563,"V")</f>
        <v>1</v>
      </c>
      <c r="AJ11559">
        <f>COUNTIFS($J11560:$J11563,"1",$K11560:$K11563,"Y")+COUNTIFS($J11560:$J11563,"1",$K11560:$K11563,"s")</f>
        <v>1</v>
      </c>
      <c r="AK11559">
        <f>COUNTIF($J11560:$J11563,"2")-COUNTIFS($J11560:$J11563,"2",$K11560:$K11563,"V")</f>
        <v>0</v>
      </c>
      <c r="AL11559">
        <f>COUNTIFS($J11560:$J11563,"2",$K11560:$K11563,"Y")+COUNTIFS($J11560:$J11563,"2",$K11560:$K11563,"s")</f>
        <v>0</v>
      </c>
      <c r="AM11559">
        <f>COUNTIF($J11560:$J11563,"3")-COUNTIFS($J11560:$J11563,"3",$K11560:$K11563,"V")</f>
        <v>1</v>
      </c>
      <c r="AN11559">
        <f>COUNTIFS($J11560:$J11563,"3",$K11560:$K11563,"Y")+COUNTIFS($J11560:$J11563,"3",$K11560:$K11563,"s")</f>
        <v>1</v>
      </c>
      <c r="AO11559">
        <f>COUNTIF($J11560:$J11563,"4")-COUNTIFS($J11560:$J11563,"4",$K11560:$K11563,"V")</f>
        <v>0</v>
      </c>
      <c r="AP11559">
        <f>COUNTIFS($J11560:$J11563,"4",$K11560:$K11563,"Y")+COUNTIFS($J11560:$J11563,"4",$K11560:$K11563,"s")</f>
        <v>0</v>
      </c>
      <c r="AQ11559">
        <f>COUNTIF($J11560:$J11563,"5")-COUNTIFS($J11560:$J11563,"5",$K11560:$K11563,"V")</f>
        <v>0</v>
      </c>
      <c r="AR11559">
        <f>COUNTIFS($J11560:$J11563,"5",$K11560:$K11563,"Y")+COUNTIFS($J11560:$J11563,"5",$K11560:$K11563,"s")</f>
        <v>0</v>
      </c>
      <c r="AS11559">
        <f>COUNTIF($J11560:$J11563,"6")-COUNTIFS($J11560:$J11563,"6",$K11560:$K11563,"V")</f>
        <v>0</v>
      </c>
      <c r="AT11559">
        <f>COUNTIFS($J11560:$J11563,"6",$K11560:$K11563,"Y")+COUNTIFS($J11560:$J11563,"6",$K11560:$K11563,"s")</f>
        <v>0</v>
      </c>
      <c r="AU11559">
        <f>COUNTIF($J11560:$J11563,"7")-COUNTIFS($J11560:$J11563,"7",$K11560:$K11563,"V")</f>
        <v>2</v>
      </c>
      <c r="AV11559">
        <f>COUNTIFS($J11560:$J11563,"7",$K11560:$K11563,"Y")+COUNTIFS($J11560:$J11563,"7",$K11560:$K11563,"s")</f>
        <v>2</v>
      </c>
    </row>
    <row r="11560" spans="1:48" ht="10.95" customHeight="1" outlineLevel="1" x14ac:dyDescent="0.25">
      <c r="A11560" t="s">
        <v>4037</v>
      </c>
      <c r="C11560" s="3" t="s">
        <v>12533</v>
      </c>
      <c r="D11560" s="3">
        <v>427</v>
      </c>
      <c r="E11560" s="9">
        <v>1957</v>
      </c>
      <c r="F11560" s="7" t="s">
        <v>4040</v>
      </c>
      <c r="G11560" s="7" t="s">
        <v>1121</v>
      </c>
      <c r="H11560" s="8" t="s">
        <v>4041</v>
      </c>
      <c r="I11560" s="8" t="s">
        <v>13303</v>
      </c>
      <c r="J11560" s="19">
        <v>3</v>
      </c>
      <c r="K11560" s="19" t="s">
        <v>7736</v>
      </c>
      <c r="L11560" s="11">
        <v>3</v>
      </c>
      <c r="M11560" s="11"/>
      <c r="N11560" s="24"/>
      <c r="P11560" s="32"/>
      <c r="T11560" s="19"/>
      <c r="U11560" s="3">
        <v>355</v>
      </c>
      <c r="X11560" t="str">
        <f t="shared" si="692"/>
        <v/>
      </c>
      <c r="Z11560" t="str">
        <f t="shared" si="693"/>
        <v/>
      </c>
      <c r="AB11560" s="9"/>
      <c r="AC11560" t="s">
        <v>4041</v>
      </c>
      <c r="AD11560">
        <f>COUNTIF(H11560,"*Fuji*")</f>
        <v>0</v>
      </c>
      <c r="AF11560" s="3"/>
      <c r="AG11560" t="s">
        <v>4042</v>
      </c>
      <c r="AH11560" s="9" t="s">
        <v>4613</v>
      </c>
    </row>
    <row r="11561" spans="1:48" ht="10.95" customHeight="1" outlineLevel="1" x14ac:dyDescent="0.25">
      <c r="A11561" t="s">
        <v>4037</v>
      </c>
      <c r="C11561" s="3" t="s">
        <v>12533</v>
      </c>
      <c r="D11561" s="3">
        <v>1304</v>
      </c>
      <c r="E11561" s="9">
        <v>1998</v>
      </c>
      <c r="F11561" s="7" t="s">
        <v>13305</v>
      </c>
      <c r="G11561" s="7" t="s">
        <v>5401</v>
      </c>
      <c r="H11561" s="8" t="s">
        <v>13307</v>
      </c>
      <c r="I11561" s="8" t="s">
        <v>7560</v>
      </c>
      <c r="J11561" s="19">
        <v>7</v>
      </c>
      <c r="K11561" s="19" t="s">
        <v>7736</v>
      </c>
      <c r="L11561" s="11">
        <v>1.6</v>
      </c>
      <c r="M11561" s="11"/>
      <c r="N11561" s="24"/>
      <c r="P11561" s="32"/>
      <c r="T11561" s="19"/>
      <c r="U11561" s="3"/>
      <c r="X11561" t="str">
        <f t="shared" si="692"/>
        <v/>
      </c>
      <c r="Z11561" t="str">
        <f t="shared" si="693"/>
        <v/>
      </c>
      <c r="AB11561" s="9"/>
      <c r="AC11561" t="s">
        <v>13307</v>
      </c>
      <c r="AD11561">
        <f>COUNTIF(H11561,"*Fuji*")</f>
        <v>0</v>
      </c>
      <c r="AF11561" s="3"/>
      <c r="AH11561" s="9"/>
    </row>
    <row r="11562" spans="1:48" ht="10.95" customHeight="1" outlineLevel="1" x14ac:dyDescent="0.25">
      <c r="A11562" t="s">
        <v>4037</v>
      </c>
      <c r="C11562" s="3" t="s">
        <v>12533</v>
      </c>
      <c r="D11562" s="3">
        <v>1305</v>
      </c>
      <c r="E11562" s="9">
        <v>1998</v>
      </c>
      <c r="F11562" s="7" t="s">
        <v>13306</v>
      </c>
      <c r="G11562" s="7" t="s">
        <v>5401</v>
      </c>
      <c r="H11562" s="8" t="s">
        <v>13308</v>
      </c>
      <c r="I11562" s="8" t="s">
        <v>7560</v>
      </c>
      <c r="J11562" s="19">
        <v>7</v>
      </c>
      <c r="K11562" s="19" t="s">
        <v>7736</v>
      </c>
      <c r="L11562" s="11">
        <v>1.6</v>
      </c>
      <c r="M11562" s="11"/>
      <c r="N11562" s="24"/>
      <c r="P11562" s="32"/>
      <c r="T11562" s="19"/>
      <c r="U11562" s="3"/>
      <c r="X11562" t="str">
        <f t="shared" si="692"/>
        <v/>
      </c>
      <c r="Z11562" t="str">
        <f t="shared" si="693"/>
        <v/>
      </c>
      <c r="AB11562" s="9"/>
      <c r="AC11562" t="s">
        <v>13308</v>
      </c>
      <c r="AD11562">
        <f>COUNTIF(H11562,"*Fuji*")</f>
        <v>0</v>
      </c>
      <c r="AF11562" s="3"/>
      <c r="AH11562" s="9"/>
    </row>
    <row r="11563" spans="1:48" ht="10.95" customHeight="1" outlineLevel="1" x14ac:dyDescent="0.25">
      <c r="A11563" t="s">
        <v>4037</v>
      </c>
      <c r="C11563" s="3" t="s">
        <v>12533</v>
      </c>
      <c r="D11563" s="3">
        <v>1992</v>
      </c>
      <c r="E11563" s="9">
        <v>2020</v>
      </c>
      <c r="F11563" s="7" t="s">
        <v>12880</v>
      </c>
      <c r="G11563" s="7" t="s">
        <v>5401</v>
      </c>
      <c r="H11563" s="8" t="s">
        <v>4041</v>
      </c>
      <c r="I11563" s="8" t="s">
        <v>13304</v>
      </c>
      <c r="J11563" s="19">
        <v>1</v>
      </c>
      <c r="K11563" s="19" t="s">
        <v>7736</v>
      </c>
      <c r="L11563" s="11">
        <v>9.5</v>
      </c>
      <c r="M11563" s="11"/>
      <c r="N11563" s="24"/>
      <c r="P11563" s="32"/>
      <c r="T11563" s="19"/>
      <c r="U11563" s="3"/>
      <c r="X11563" t="str">
        <f t="shared" si="692"/>
        <v/>
      </c>
      <c r="Z11563" t="str">
        <f t="shared" si="693"/>
        <v/>
      </c>
      <c r="AB11563" s="9"/>
      <c r="AC11563" t="s">
        <v>4041</v>
      </c>
      <c r="AD11563">
        <f>COUNTIF(H11563,"*Fuji*")</f>
        <v>0</v>
      </c>
      <c r="AF11563" s="3"/>
      <c r="AH11563" s="9"/>
    </row>
    <row r="11564" spans="1:48" ht="10.95" customHeight="1" x14ac:dyDescent="0.25">
      <c r="A11564" s="6" t="s">
        <v>10437</v>
      </c>
      <c r="B11564" t="s">
        <v>12032</v>
      </c>
      <c r="C11564" s="3" t="s">
        <v>11994</v>
      </c>
      <c r="E11564" s="9"/>
      <c r="F11564" s="7"/>
      <c r="G11564" s="7"/>
      <c r="H11564" s="8"/>
      <c r="I11564" s="8"/>
      <c r="J11564" s="19"/>
      <c r="K11564" s="19"/>
      <c r="L11564" s="11"/>
      <c r="M11564" s="11">
        <f>SUM(L11565:L11570)</f>
        <v>3</v>
      </c>
      <c r="N11564" s="24">
        <v>144</v>
      </c>
      <c r="O11564">
        <f>COUNTIF(K11565:K11570,"*")</f>
        <v>6</v>
      </c>
      <c r="P11564" s="32">
        <f>O11564/N11564</f>
        <v>4.1666666666666664E-2</v>
      </c>
      <c r="Q11564">
        <f>COUNTIF(K11565:K11570,"Y")+COUNTIF(K11565:K11570,"S")</f>
        <v>5</v>
      </c>
      <c r="T11564" s="20" t="s">
        <v>7738</v>
      </c>
      <c r="U11564" s="3"/>
      <c r="V11564" t="s">
        <v>18468</v>
      </c>
      <c r="X11564" t="str">
        <f t="shared" si="692"/>
        <v/>
      </c>
      <c r="Z11564" t="str">
        <f t="shared" si="693"/>
        <v/>
      </c>
      <c r="AB11564" s="9"/>
      <c r="AE11564">
        <f>COUNTIF(AD11565:AD11570,"1")</f>
        <v>0</v>
      </c>
      <c r="AF11564" s="3"/>
      <c r="AH11564" s="9"/>
      <c r="AI11564">
        <f>COUNTIF($J11565:$J11570,"1")-COUNTIFS($J11565:$J11570,"1",$K11565:$K11570,"V")</f>
        <v>0</v>
      </c>
      <c r="AJ11564">
        <f>COUNTIFS($J11565:$J11570,"1",$K11565:$K11570,"Y")+COUNTIFS($J11565:$J11570,"1",$K11565:$K11570,"s")</f>
        <v>0</v>
      </c>
      <c r="AK11564">
        <f>COUNTIF($J11565:$J11570,"2")-COUNTIFS($J11565:$J11570,"2",$K11565:$K11570,"V")</f>
        <v>0</v>
      </c>
      <c r="AL11564">
        <f>COUNTIFS($J11565:$J11570,"2",$K11565:$K11570,"Y")+COUNTIFS($J11565:$J11570,"2",$K11565:$K11570,"s")</f>
        <v>0</v>
      </c>
      <c r="AM11564">
        <f>COUNTIF($J11565:$J11570,"3")-COUNTIFS($J11565:$J11570,"3",$K11565:$K11570,"V")</f>
        <v>5</v>
      </c>
      <c r="AN11564">
        <f>COUNTIFS($J11565:$J11570,"3",$K11565:$K11570,"Y")+COUNTIFS($J11565:$J11570,"3",$K11565:$K11570,"s")</f>
        <v>5</v>
      </c>
      <c r="AO11564">
        <f>COUNTIF($J11565:$J11570,"4")-COUNTIFS($J11565:$J11570,"4",$K11565:$K11570,"V")</f>
        <v>0</v>
      </c>
      <c r="AP11564">
        <f>COUNTIFS($J11565:$J11570,"4",$K11565:$K11570,"Y")+COUNTIFS($J11565:$J11570,"4",$K11565:$K11570,"s")</f>
        <v>0</v>
      </c>
      <c r="AQ11564">
        <f>COUNTIF($J11565:$J11570,"5")-COUNTIFS($J11565:$J11570,"5",$K11565:$K11570,"V")</f>
        <v>0</v>
      </c>
      <c r="AR11564">
        <f>COUNTIFS($J11565:$J11570,"5",$K11565:$K11570,"Y")+COUNTIFS($J11565:$J11570,"5",$K11565:$K11570,"s")</f>
        <v>0</v>
      </c>
      <c r="AS11564">
        <f>COUNTIF($J11565:$J11570,"6")-COUNTIFS($J11565:$J11570,"6",$K11565:$K11570,"V")</f>
        <v>0</v>
      </c>
      <c r="AT11564">
        <f>COUNTIFS($J11565:$J11570,"6",$K11565:$K11570,"Y")+COUNTIFS($J11565:$J11570,"6",$K11565:$K11570,"s")</f>
        <v>0</v>
      </c>
      <c r="AU11564">
        <f>COUNTIF($J11565:$J11570,"7")-COUNTIFS($J11565:$J11570,"7",$K11565:$K11570,"V")</f>
        <v>0</v>
      </c>
      <c r="AV11564">
        <f>COUNTIFS($J11565:$J11570,"7",$K11565:$K11570,"Y")+COUNTIFS($J11565:$J11570,"7",$K11565:$K11570,"s")</f>
        <v>0</v>
      </c>
    </row>
    <row r="11565" spans="1:48" ht="10.95" customHeight="1" outlineLevel="1" x14ac:dyDescent="0.25">
      <c r="A11565" t="s">
        <v>10438</v>
      </c>
      <c r="C11565" s="3" t="s">
        <v>11994</v>
      </c>
      <c r="D11565" s="3">
        <v>74</v>
      </c>
      <c r="E11565" s="9">
        <v>1945</v>
      </c>
      <c r="F11565" s="7" t="s">
        <v>1103</v>
      </c>
      <c r="G11565" s="7" t="s">
        <v>4043</v>
      </c>
      <c r="H11565" s="8" t="s">
        <v>4044</v>
      </c>
      <c r="I11565" s="8" t="s">
        <v>10435</v>
      </c>
      <c r="J11565" s="19">
        <v>3</v>
      </c>
      <c r="K11565" s="19" t="s">
        <v>7736</v>
      </c>
      <c r="L11565" s="11">
        <v>0.3</v>
      </c>
      <c r="M11565" s="11"/>
      <c r="N11565" s="24"/>
      <c r="P11565" s="32"/>
      <c r="T11565" s="19"/>
      <c r="U11565" s="3">
        <v>70</v>
      </c>
      <c r="X11565" t="str">
        <f t="shared" si="692"/>
        <v/>
      </c>
      <c r="Z11565" t="str">
        <f t="shared" si="693"/>
        <v/>
      </c>
      <c r="AB11565" s="9"/>
      <c r="AC11565" t="s">
        <v>4044</v>
      </c>
      <c r="AD11565">
        <f t="shared" ref="AD11565:AD11570" si="695">COUNTIF(H11565,"*Fuji*")</f>
        <v>0</v>
      </c>
      <c r="AF11565" s="3"/>
      <c r="AG11565" t="s">
        <v>4045</v>
      </c>
      <c r="AH11565" s="9" t="s">
        <v>4613</v>
      </c>
    </row>
    <row r="11566" spans="1:48" ht="10.95" customHeight="1" outlineLevel="1" x14ac:dyDescent="0.25">
      <c r="A11566" t="s">
        <v>10438</v>
      </c>
      <c r="C11566" s="3" t="s">
        <v>11994</v>
      </c>
      <c r="D11566" s="3">
        <v>78</v>
      </c>
      <c r="E11566" s="9">
        <v>1945</v>
      </c>
      <c r="F11566" s="7" t="s">
        <v>1109</v>
      </c>
      <c r="G11566" s="7" t="s">
        <v>1247</v>
      </c>
      <c r="H11566" s="8" t="s">
        <v>4044</v>
      </c>
      <c r="I11566" s="8" t="s">
        <v>10435</v>
      </c>
      <c r="J11566" s="19">
        <v>3</v>
      </c>
      <c r="K11566" s="19" t="s">
        <v>7736</v>
      </c>
      <c r="L11566" s="11">
        <v>0.6</v>
      </c>
      <c r="M11566" s="11"/>
      <c r="N11566" s="24"/>
      <c r="P11566" s="32"/>
      <c r="T11566" s="19"/>
      <c r="U11566" s="3">
        <v>74</v>
      </c>
      <c r="X11566" t="str">
        <f t="shared" si="692"/>
        <v/>
      </c>
      <c r="Z11566" t="str">
        <f t="shared" si="693"/>
        <v/>
      </c>
      <c r="AB11566" s="9"/>
      <c r="AC11566" t="s">
        <v>4044</v>
      </c>
      <c r="AD11566">
        <f t="shared" si="695"/>
        <v>0</v>
      </c>
      <c r="AF11566" s="3"/>
      <c r="AG11566" t="s">
        <v>4045</v>
      </c>
      <c r="AH11566" s="9" t="s">
        <v>4613</v>
      </c>
    </row>
    <row r="11567" spans="1:48" ht="10.95" customHeight="1" outlineLevel="1" x14ac:dyDescent="0.25">
      <c r="A11567" t="s">
        <v>10438</v>
      </c>
      <c r="C11567" s="3" t="s">
        <v>11994</v>
      </c>
      <c r="D11567" s="3">
        <v>103</v>
      </c>
      <c r="E11567" s="9">
        <v>1953</v>
      </c>
      <c r="F11567" s="7" t="s">
        <v>1103</v>
      </c>
      <c r="G11567" s="7" t="s">
        <v>4043</v>
      </c>
      <c r="H11567" s="8" t="s">
        <v>4044</v>
      </c>
      <c r="I11567" s="8" t="s">
        <v>8972</v>
      </c>
      <c r="J11567" s="19">
        <v>3</v>
      </c>
      <c r="K11567" s="19" t="s">
        <v>7736</v>
      </c>
      <c r="L11567" s="11">
        <v>0.5</v>
      </c>
      <c r="M11567" s="11"/>
      <c r="N11567" s="24"/>
      <c r="P11567" s="32"/>
      <c r="T11567" s="19"/>
      <c r="U11567" s="3">
        <v>99</v>
      </c>
      <c r="X11567" t="str">
        <f t="shared" si="692"/>
        <v/>
      </c>
      <c r="Z11567" t="str">
        <f t="shared" si="693"/>
        <v/>
      </c>
      <c r="AB11567" s="9"/>
      <c r="AC11567" t="s">
        <v>4044</v>
      </c>
      <c r="AD11567">
        <f t="shared" si="695"/>
        <v>0</v>
      </c>
      <c r="AF11567" s="3"/>
      <c r="AG11567" t="s">
        <v>4045</v>
      </c>
      <c r="AH11567" s="9" t="s">
        <v>4613</v>
      </c>
    </row>
    <row r="11568" spans="1:48" ht="10.95" customHeight="1" outlineLevel="1" x14ac:dyDescent="0.25">
      <c r="A11568" t="s">
        <v>10438</v>
      </c>
      <c r="C11568" s="3" t="s">
        <v>11994</v>
      </c>
      <c r="D11568" s="3">
        <v>108</v>
      </c>
      <c r="E11568" s="9">
        <v>1953</v>
      </c>
      <c r="F11568" s="7" t="s">
        <v>1109</v>
      </c>
      <c r="G11568" s="7" t="s">
        <v>1247</v>
      </c>
      <c r="H11568" s="8" t="s">
        <v>4044</v>
      </c>
      <c r="I11568" s="8" t="s">
        <v>8972</v>
      </c>
      <c r="J11568" s="19">
        <v>3</v>
      </c>
      <c r="K11568" s="19" t="s">
        <v>7736</v>
      </c>
      <c r="L11568" s="11">
        <v>0.6</v>
      </c>
      <c r="M11568" s="11"/>
      <c r="N11568" s="24"/>
      <c r="P11568" s="32"/>
      <c r="T11568" s="19"/>
      <c r="U11568" s="3">
        <v>104</v>
      </c>
      <c r="X11568" t="str">
        <f t="shared" si="692"/>
        <v/>
      </c>
      <c r="Z11568" t="str">
        <f t="shared" si="693"/>
        <v/>
      </c>
      <c r="AB11568" s="9"/>
      <c r="AC11568" t="s">
        <v>4044</v>
      </c>
      <c r="AD11568">
        <f t="shared" si="695"/>
        <v>0</v>
      </c>
      <c r="AF11568" s="3"/>
      <c r="AG11568" t="s">
        <v>4045</v>
      </c>
      <c r="AH11568" s="9" t="s">
        <v>4613</v>
      </c>
    </row>
    <row r="11569" spans="1:48" ht="10.95" customHeight="1" outlineLevel="1" x14ac:dyDescent="0.25">
      <c r="A11569" t="s">
        <v>10438</v>
      </c>
      <c r="C11569" s="3" t="s">
        <v>11994</v>
      </c>
      <c r="D11569" s="3" t="s">
        <v>3399</v>
      </c>
      <c r="E11569" s="9">
        <v>1954</v>
      </c>
      <c r="F11569" s="7" t="s">
        <v>6630</v>
      </c>
      <c r="G11569" s="7" t="s">
        <v>1247</v>
      </c>
      <c r="H11569" s="8" t="s">
        <v>4044</v>
      </c>
      <c r="I11569" s="8" t="s">
        <v>10436</v>
      </c>
      <c r="J11569" s="19">
        <v>3</v>
      </c>
      <c r="K11569" s="19" t="s">
        <v>20092</v>
      </c>
      <c r="L11569" s="11"/>
      <c r="M11569" s="11"/>
      <c r="N11569" s="24"/>
      <c r="P11569" s="32"/>
      <c r="T11569" s="19"/>
      <c r="U11569" s="3" t="s">
        <v>4046</v>
      </c>
      <c r="W11569" t="s">
        <v>7738</v>
      </c>
      <c r="X11569" t="str">
        <f t="shared" si="692"/>
        <v/>
      </c>
      <c r="Z11569" t="str">
        <f t="shared" si="693"/>
        <v/>
      </c>
      <c r="AB11569" s="9"/>
      <c r="AC11569" t="s">
        <v>4044</v>
      </c>
      <c r="AD11569">
        <f t="shared" si="695"/>
        <v>0</v>
      </c>
      <c r="AF11569" s="3"/>
      <c r="AG11569" t="s">
        <v>4045</v>
      </c>
      <c r="AH11569" s="9" t="s">
        <v>4613</v>
      </c>
    </row>
    <row r="11570" spans="1:48" ht="10.95" customHeight="1" outlineLevel="1" x14ac:dyDescent="0.25">
      <c r="A11570" t="s">
        <v>10438</v>
      </c>
      <c r="C11570" s="3" t="s">
        <v>11994</v>
      </c>
      <c r="D11570" s="3">
        <v>132</v>
      </c>
      <c r="E11570" s="9">
        <v>1964</v>
      </c>
      <c r="F11570" s="7" t="s">
        <v>1109</v>
      </c>
      <c r="G11570" s="7" t="s">
        <v>6631</v>
      </c>
      <c r="H11570" s="8" t="s">
        <v>4044</v>
      </c>
      <c r="I11570" s="8" t="s">
        <v>6998</v>
      </c>
      <c r="J11570" s="19">
        <v>3</v>
      </c>
      <c r="K11570" s="19" t="s">
        <v>7736</v>
      </c>
      <c r="L11570" s="11">
        <v>1</v>
      </c>
      <c r="M11570" s="11"/>
      <c r="N11570" s="24"/>
      <c r="P11570" s="32"/>
      <c r="T11570" s="19"/>
      <c r="U11570" s="3">
        <v>128</v>
      </c>
      <c r="X11570" t="str">
        <f t="shared" si="692"/>
        <v/>
      </c>
      <c r="Z11570" t="str">
        <f t="shared" si="693"/>
        <v/>
      </c>
      <c r="AB11570" s="9"/>
      <c r="AC11570" t="s">
        <v>4044</v>
      </c>
      <c r="AD11570">
        <f t="shared" si="695"/>
        <v>0</v>
      </c>
      <c r="AF11570" s="3"/>
      <c r="AG11570" t="s">
        <v>4045</v>
      </c>
      <c r="AH11570" s="9" t="s">
        <v>4613</v>
      </c>
    </row>
    <row r="11571" spans="1:48" ht="10.95" customHeight="1" x14ac:dyDescent="0.25">
      <c r="A11571" s="6" t="s">
        <v>16322</v>
      </c>
      <c r="B11571" t="s">
        <v>14678</v>
      </c>
      <c r="C11571" s="3" t="s">
        <v>12965</v>
      </c>
      <c r="E11571" s="9"/>
      <c r="F11571" s="7"/>
      <c r="G11571" s="7"/>
      <c r="H11571" s="8"/>
      <c r="I11571" s="8"/>
      <c r="J11571" s="19"/>
      <c r="K11571" s="19"/>
      <c r="L11571" s="11"/>
      <c r="M11571" s="11">
        <f>SUM(L11572:L11577)</f>
        <v>23</v>
      </c>
      <c r="N11571" s="24">
        <v>830</v>
      </c>
      <c r="O11571">
        <f>COUNTIF(K11572:K11577,"*")</f>
        <v>6</v>
      </c>
      <c r="P11571" s="32">
        <f>O11571/N11571</f>
        <v>7.2289156626506026E-3</v>
      </c>
      <c r="Q11571">
        <f>COUNTIF(K11572:K11577,"Y")+COUNTIF(K11572:K11577,"S")</f>
        <v>6</v>
      </c>
      <c r="T11571" s="19" t="s">
        <v>7736</v>
      </c>
      <c r="U11571" s="3"/>
      <c r="V11571" t="s">
        <v>18469</v>
      </c>
      <c r="X11571" t="str">
        <f t="shared" si="692"/>
        <v/>
      </c>
      <c r="Z11571" t="str">
        <f t="shared" si="693"/>
        <v/>
      </c>
      <c r="AB11571" s="9"/>
      <c r="AE11571">
        <f>COUNTIF(AD11576:AD11577,"1")</f>
        <v>0</v>
      </c>
      <c r="AF11571" s="3"/>
      <c r="AH11571" s="9"/>
      <c r="AI11571">
        <f>COUNTIF($J11572:$J11577,"1")-COUNTIFS($J11572:$J11577,"1",$K11572:$K11577,"V")</f>
        <v>3</v>
      </c>
      <c r="AJ11571">
        <f>COUNTIFS($J11572:$J11577,"1",$K11572:$K11577,"Y")+COUNTIFS($J11572:$J11577,"1",$K11572:$K11577,"s")</f>
        <v>3</v>
      </c>
      <c r="AK11571">
        <f>COUNTIF($J11572:$J11577,"2")-COUNTIFS($J11572:$J11577,"2",$K11572:$K11577,"V")</f>
        <v>0</v>
      </c>
      <c r="AL11571">
        <f>COUNTIFS($J11572:$J11577,"2",$K11572:$K11577,"Y")+COUNTIFS($J11572:$J11577,"2",$K11572:$K11577,"s")</f>
        <v>0</v>
      </c>
      <c r="AM11571">
        <f>COUNTIF($J11572:$J11577,"3")-COUNTIFS($J11572:$J11577,"3",$K11572:$K11577,"V")</f>
        <v>0</v>
      </c>
      <c r="AN11571">
        <f>COUNTIFS($J11572:$J11577,"3",$K11572:$K11577,"Y")+COUNTIFS($J11572:$J11577,"3",$K11572:$K11577,"s")</f>
        <v>0</v>
      </c>
      <c r="AO11571">
        <f>COUNTIF($J11572:$J11577,"4")-COUNTIFS($J11572:$J11577,"4",$K11572:$K11577,"V")</f>
        <v>2</v>
      </c>
      <c r="AP11571">
        <f>COUNTIFS($J11572:$J11577,"4",$K11572:$K11577,"Y")+COUNTIFS($J11572:$J11577,"4",$K11572:$K11577,"s")</f>
        <v>2</v>
      </c>
      <c r="AQ11571">
        <f>COUNTIF($J11572:$J11577,"5")-COUNTIFS($J11572:$J11577,"5",$K11572:$K11577,"V")</f>
        <v>0</v>
      </c>
      <c r="AR11571">
        <f>COUNTIFS($J11572:$J11577,"5",$K11572:$K11577,"Y")+COUNTIFS($J11572:$J11577,"5",$K11572:$K11577,"s")</f>
        <v>0</v>
      </c>
      <c r="AS11571">
        <f>COUNTIF($J11572:$J11577,"6")-COUNTIFS($J11572:$J11577,"6",$K11572:$K11577,"V")</f>
        <v>0</v>
      </c>
      <c r="AT11571">
        <f>COUNTIFS($J11572:$J11577,"6",$K11572:$K11577,"Y")+COUNTIFS($J11572:$J11577,"6",$K11572:$K11577,"s")</f>
        <v>0</v>
      </c>
      <c r="AU11571">
        <f>COUNTIF($J11572:$J11577,"7")-COUNTIFS($J11572:$J11577,"7",$K11572:$K11577,"V")</f>
        <v>1</v>
      </c>
      <c r="AV11571">
        <f>COUNTIFS($J11572:$J11577,"7",$K11572:$K11577,"Y")+COUNTIFS($J11572:$J11577,"7",$K11572:$K11577,"s")</f>
        <v>1</v>
      </c>
    </row>
    <row r="11572" spans="1:48" ht="10.95" customHeight="1" outlineLevel="1" x14ac:dyDescent="0.25">
      <c r="A11572" t="s">
        <v>5351</v>
      </c>
      <c r="C11572" s="3" t="s">
        <v>12965</v>
      </c>
      <c r="D11572" s="3" t="s">
        <v>4065</v>
      </c>
      <c r="E11572" s="9">
        <v>1971</v>
      </c>
      <c r="F11572" s="7" t="s">
        <v>20512</v>
      </c>
      <c r="G11572" s="7" t="s">
        <v>5401</v>
      </c>
      <c r="H11572" s="8" t="s">
        <v>5402</v>
      </c>
      <c r="I11572" s="8" t="s">
        <v>20513</v>
      </c>
      <c r="J11572" s="19">
        <v>1</v>
      </c>
      <c r="K11572" s="19" t="s">
        <v>7736</v>
      </c>
      <c r="L11572" s="11">
        <v>3.2</v>
      </c>
      <c r="M11572" s="11"/>
      <c r="N11572" s="24"/>
      <c r="P11572" s="32"/>
      <c r="T11572" s="19"/>
      <c r="U11572" s="3"/>
      <c r="X11572" t="str">
        <f t="shared" si="692"/>
        <v/>
      </c>
      <c r="Z11572" t="str">
        <f t="shared" si="693"/>
        <v/>
      </c>
      <c r="AB11572" s="9"/>
      <c r="AC11572" t="s">
        <v>5402</v>
      </c>
      <c r="AD11572">
        <f t="shared" ref="AD11572:AD11577" si="696">COUNTIF(H11572,"*Fuji*")</f>
        <v>1</v>
      </c>
      <c r="AF11572" s="3"/>
      <c r="AG11572" t="s">
        <v>4612</v>
      </c>
      <c r="AH11572" s="9" t="s">
        <v>4613</v>
      </c>
    </row>
    <row r="11573" spans="1:48" ht="10.95" customHeight="1" outlineLevel="1" x14ac:dyDescent="0.25">
      <c r="A11573" t="s">
        <v>5351</v>
      </c>
      <c r="C11573" s="3" t="s">
        <v>12965</v>
      </c>
      <c r="D11573" s="3" t="s">
        <v>4065</v>
      </c>
      <c r="E11573" s="9">
        <v>1971</v>
      </c>
      <c r="F11573" s="7" t="s">
        <v>21193</v>
      </c>
      <c r="G11573" s="7" t="s">
        <v>5401</v>
      </c>
      <c r="H11573" s="8" t="s">
        <v>5402</v>
      </c>
      <c r="I11573" s="8" t="s">
        <v>20513</v>
      </c>
      <c r="J11573" s="19">
        <v>1</v>
      </c>
      <c r="K11573" s="19" t="s">
        <v>7736</v>
      </c>
      <c r="L11573" s="11">
        <v>4.5999999999999996</v>
      </c>
      <c r="M11573" s="11"/>
      <c r="N11573" s="24"/>
      <c r="P11573" s="32"/>
      <c r="T11573" s="19"/>
      <c r="U11573" s="3"/>
      <c r="X11573" t="str">
        <f t="shared" si="692"/>
        <v/>
      </c>
      <c r="Z11573">
        <f t="shared" si="693"/>
        <v>1</v>
      </c>
      <c r="AB11573" s="9"/>
      <c r="AC11573" t="s">
        <v>21192</v>
      </c>
      <c r="AD11573">
        <f t="shared" si="696"/>
        <v>1</v>
      </c>
      <c r="AF11573" s="3"/>
      <c r="AG11573" t="s">
        <v>4612</v>
      </c>
      <c r="AH11573" s="9" t="s">
        <v>4613</v>
      </c>
    </row>
    <row r="11574" spans="1:48" ht="10.95" customHeight="1" outlineLevel="1" x14ac:dyDescent="0.25">
      <c r="A11574" t="s">
        <v>5351</v>
      </c>
      <c r="C11574" s="3" t="s">
        <v>12965</v>
      </c>
      <c r="D11574" s="3" t="s">
        <v>4065</v>
      </c>
      <c r="E11574" s="9">
        <v>1971</v>
      </c>
      <c r="F11574" s="7" t="s">
        <v>21191</v>
      </c>
      <c r="G11574" s="7" t="s">
        <v>5401</v>
      </c>
      <c r="H11574" s="8" t="s">
        <v>5402</v>
      </c>
      <c r="I11574" s="8" t="s">
        <v>20513</v>
      </c>
      <c r="J11574" s="19">
        <v>1</v>
      </c>
      <c r="K11574" s="19" t="s">
        <v>7736</v>
      </c>
      <c r="L11574" s="11">
        <v>2</v>
      </c>
      <c r="M11574" s="11"/>
      <c r="N11574" s="24"/>
      <c r="P11574" s="32"/>
      <c r="T11574" s="19"/>
      <c r="U11574" s="3"/>
      <c r="X11574" t="str">
        <f t="shared" si="692"/>
        <v/>
      </c>
      <c r="Z11574" t="str">
        <f t="shared" si="693"/>
        <v/>
      </c>
      <c r="AB11574" s="9"/>
      <c r="AC11574" t="s">
        <v>21192</v>
      </c>
      <c r="AD11574">
        <f t="shared" si="696"/>
        <v>1</v>
      </c>
      <c r="AF11574" s="3"/>
      <c r="AG11574" t="s">
        <v>4612</v>
      </c>
      <c r="AH11574" s="9" t="s">
        <v>4613</v>
      </c>
    </row>
    <row r="11575" spans="1:48" ht="10.95" customHeight="1" outlineLevel="1" x14ac:dyDescent="0.25">
      <c r="A11575" t="s">
        <v>5351</v>
      </c>
      <c r="C11575" s="3" t="s">
        <v>12965</v>
      </c>
      <c r="D11575" s="3">
        <v>139</v>
      </c>
      <c r="E11575" s="9">
        <v>1983</v>
      </c>
      <c r="F11575" s="7" t="s">
        <v>585</v>
      </c>
      <c r="G11575" s="7" t="s">
        <v>5401</v>
      </c>
      <c r="H11575" s="8" t="s">
        <v>13369</v>
      </c>
      <c r="I11575" s="8" t="s">
        <v>17185</v>
      </c>
      <c r="J11575" s="19">
        <v>7</v>
      </c>
      <c r="K11575" s="19" t="s">
        <v>7736</v>
      </c>
      <c r="L11575" s="11">
        <v>4.2</v>
      </c>
      <c r="M11575" s="11"/>
      <c r="N11575" s="24"/>
      <c r="P11575" s="32"/>
      <c r="T11575" s="19"/>
      <c r="U11575" s="3">
        <v>337</v>
      </c>
      <c r="X11575" t="str">
        <f t="shared" si="692"/>
        <v/>
      </c>
      <c r="Z11575" t="str">
        <f t="shared" si="693"/>
        <v/>
      </c>
      <c r="AB11575" s="9"/>
      <c r="AC11575" t="s">
        <v>13369</v>
      </c>
      <c r="AD11575">
        <f t="shared" si="696"/>
        <v>0</v>
      </c>
      <c r="AF11575" s="3"/>
      <c r="AG11575" t="s">
        <v>4612</v>
      </c>
      <c r="AH11575" s="9" t="s">
        <v>4613</v>
      </c>
    </row>
    <row r="11576" spans="1:48" ht="10.95" customHeight="1" outlineLevel="1" x14ac:dyDescent="0.25">
      <c r="A11576" t="s">
        <v>5351</v>
      </c>
      <c r="C11576" s="3" t="s">
        <v>12965</v>
      </c>
      <c r="D11576" s="3">
        <v>231</v>
      </c>
      <c r="E11576" s="9">
        <v>1990</v>
      </c>
      <c r="F11576" s="7" t="s">
        <v>119</v>
      </c>
      <c r="G11576" s="7" t="s">
        <v>5401</v>
      </c>
      <c r="H11576" s="8" t="s">
        <v>120</v>
      </c>
      <c r="I11576" s="8" t="s">
        <v>14679</v>
      </c>
      <c r="J11576" s="19">
        <v>4</v>
      </c>
      <c r="K11576" s="19" t="s">
        <v>7736</v>
      </c>
      <c r="L11576" s="11">
        <v>4.5</v>
      </c>
      <c r="M11576" s="11"/>
      <c r="N11576" s="24"/>
      <c r="P11576" s="32"/>
      <c r="T11576" s="19"/>
      <c r="U11576" s="3">
        <v>337</v>
      </c>
      <c r="X11576" t="str">
        <f t="shared" si="692"/>
        <v/>
      </c>
      <c r="Z11576" t="str">
        <f t="shared" si="693"/>
        <v/>
      </c>
      <c r="AB11576" s="9"/>
      <c r="AC11576" t="s">
        <v>120</v>
      </c>
      <c r="AD11576">
        <f t="shared" si="696"/>
        <v>0</v>
      </c>
      <c r="AF11576" s="3"/>
      <c r="AG11576" t="s">
        <v>4612</v>
      </c>
      <c r="AH11576" s="9" t="s">
        <v>4613</v>
      </c>
    </row>
    <row r="11577" spans="1:48" ht="10.95" customHeight="1" outlineLevel="1" x14ac:dyDescent="0.25">
      <c r="A11577" t="s">
        <v>5351</v>
      </c>
      <c r="C11577" s="3" t="s">
        <v>12965</v>
      </c>
      <c r="D11577" s="3">
        <v>232</v>
      </c>
      <c r="E11577" s="9">
        <v>1990</v>
      </c>
      <c r="F11577" s="7" t="s">
        <v>5365</v>
      </c>
      <c r="G11577" s="7" t="s">
        <v>5401</v>
      </c>
      <c r="H11577" s="8" t="s">
        <v>120</v>
      </c>
      <c r="I11577" s="8" t="s">
        <v>14679</v>
      </c>
      <c r="J11577" s="19">
        <v>4</v>
      </c>
      <c r="K11577" s="19" t="s">
        <v>7736</v>
      </c>
      <c r="L11577" s="11">
        <v>4.5</v>
      </c>
      <c r="M11577" s="11"/>
      <c r="N11577" s="24"/>
      <c r="P11577" s="32"/>
      <c r="T11577" s="19"/>
      <c r="U11577" s="3">
        <v>338</v>
      </c>
      <c r="X11577" t="str">
        <f t="shared" si="692"/>
        <v/>
      </c>
      <c r="Z11577" t="str">
        <f t="shared" si="693"/>
        <v/>
      </c>
      <c r="AB11577" s="9"/>
      <c r="AC11577" t="s">
        <v>120</v>
      </c>
      <c r="AD11577">
        <f t="shared" si="696"/>
        <v>0</v>
      </c>
      <c r="AF11577" s="3"/>
      <c r="AG11577" t="s">
        <v>4612</v>
      </c>
      <c r="AH11577" s="9" t="s">
        <v>4613</v>
      </c>
    </row>
    <row r="11578" spans="1:48" ht="10.95" customHeight="1" x14ac:dyDescent="0.25">
      <c r="A11578" s="6" t="s">
        <v>14682</v>
      </c>
      <c r="B11578" t="s">
        <v>14681</v>
      </c>
      <c r="C11578" s="3" t="s">
        <v>12965</v>
      </c>
      <c r="E11578" s="9"/>
      <c r="F11578" s="7"/>
      <c r="G11578" s="7"/>
      <c r="H11578" s="8"/>
      <c r="I11578" s="8"/>
      <c r="J11578" s="19"/>
      <c r="K11578" s="19"/>
      <c r="L11578" s="11"/>
      <c r="M11578" s="11">
        <f>SUM(L11579:L11591)</f>
        <v>19</v>
      </c>
      <c r="N11578" s="24">
        <v>1640</v>
      </c>
      <c r="O11578">
        <f>COUNTIF(K11579:K11591,"*")</f>
        <v>13</v>
      </c>
      <c r="P11578" s="32">
        <f>O11578/N11578</f>
        <v>7.926829268292683E-3</v>
      </c>
      <c r="Q11578">
        <f>COUNTIF(K11579:K11591,"Y")+COUNTIF(K11579:K11591,"S")</f>
        <v>13</v>
      </c>
      <c r="T11578" s="19" t="s">
        <v>7736</v>
      </c>
      <c r="U11578" s="3"/>
      <c r="V11578" t="s">
        <v>18471</v>
      </c>
      <c r="X11578" t="str">
        <f t="shared" si="692"/>
        <v/>
      </c>
      <c r="Z11578" t="str">
        <f t="shared" si="693"/>
        <v/>
      </c>
      <c r="AB11578" s="9"/>
      <c r="AE11578">
        <f>COUNTIF(AD11579:AD11591,"1")</f>
        <v>0</v>
      </c>
      <c r="AF11578" s="3"/>
      <c r="AH11578" s="9"/>
      <c r="AI11578">
        <f>COUNTIF($J11579:$J11591,"1")-COUNTIFS($J11579:$J11591,"1",$K11579:$K11591,"V")</f>
        <v>0</v>
      </c>
      <c r="AJ11578">
        <f>COUNTIFS($J11579:$J11591,"1",$K11579:$K11591,"Y")+COUNTIFS($J11579:$J11591,"1",$K11579:$K11591,"s")</f>
        <v>0</v>
      </c>
      <c r="AK11578">
        <f>COUNTIF($J11579:$J11591,"2")-COUNTIFS($J11579:$J11591,"2",$K11579:$K11591,"V")</f>
        <v>0</v>
      </c>
      <c r="AL11578">
        <f>COUNTIFS($J11579:$J11591,"2",$K11579:$K11591,"Y")+COUNTIFS($J11579:$J11591,"2",$K11579:$K11591,"s")</f>
        <v>0</v>
      </c>
      <c r="AM11578">
        <f>COUNTIF($J11579:$J11591,"3")-COUNTIFS($J11579:$J11591,"3",$K11579:$K11591,"V")</f>
        <v>0</v>
      </c>
      <c r="AN11578">
        <f>COUNTIFS($J11579:$J11591,"3",$K11579:$K11591,"Y")+COUNTIFS($J11579:$J11591,"3",$K11579:$K11591,"s")</f>
        <v>0</v>
      </c>
      <c r="AO11578">
        <f>COUNTIF($J11579:$J11591,"4")-COUNTIFS($J11579:$J11591,"4",$K11579:$K11591,"V")</f>
        <v>0</v>
      </c>
      <c r="AP11578">
        <f>COUNTIFS($J11579:$J11591,"4",$K11579:$K11591,"Y")+COUNTIFS($J11579:$J11591,"4",$K11579:$K11591,"s")</f>
        <v>0</v>
      </c>
      <c r="AQ11578">
        <f>COUNTIF($J11579:$J11591,"5")-COUNTIFS($J11579:$J11591,"5",$K11579:$K11591,"V")</f>
        <v>0</v>
      </c>
      <c r="AR11578">
        <f>COUNTIFS($J11579:$J11591,"5",$K11579:$K11591,"Y")+COUNTIFS($J11579:$J11591,"5",$K11579:$K11591,"s")</f>
        <v>0</v>
      </c>
      <c r="AS11578">
        <f>COUNTIF($J11579:$J11591,"6")-COUNTIFS($J11579:$J11591,"6",$K11579:$K11591,"V")</f>
        <v>0</v>
      </c>
      <c r="AT11578">
        <f>COUNTIFS($J11579:$J11591,"6",$K11579:$K11591,"Y")+COUNTIFS($J11579:$J11591,"6",$K11579:$K11591,"s")</f>
        <v>0</v>
      </c>
      <c r="AU11578">
        <f>COUNTIF($J11579:$J11591,"7")-COUNTIFS($J11579:$J11591,"7",$K11579:$K11591,"V")</f>
        <v>13</v>
      </c>
      <c r="AV11578">
        <f>COUNTIFS($J11579:$J11591,"7",$K11579:$K11591,"Y")+COUNTIFS($J11579:$J11591,"7",$K11579:$K11591,"s")</f>
        <v>13</v>
      </c>
    </row>
    <row r="11579" spans="1:48" ht="10.95" customHeight="1" outlineLevel="1" collapsed="1" x14ac:dyDescent="0.25">
      <c r="A11579" t="s">
        <v>14683</v>
      </c>
      <c r="C11579" s="3" t="s">
        <v>12965</v>
      </c>
      <c r="D11579" s="3">
        <v>1410</v>
      </c>
      <c r="E11579" s="9">
        <v>2012</v>
      </c>
      <c r="F11579" s="7" t="s">
        <v>2604</v>
      </c>
      <c r="G11579" s="7" t="s">
        <v>5401</v>
      </c>
      <c r="H11579" s="8" t="s">
        <v>9445</v>
      </c>
      <c r="I11579" s="8" t="s">
        <v>14685</v>
      </c>
      <c r="J11579" s="19">
        <v>7</v>
      </c>
      <c r="K11579" s="19" t="s">
        <v>7736</v>
      </c>
      <c r="L11579" s="11">
        <v>1.5</v>
      </c>
      <c r="M11579" s="11"/>
      <c r="N11579" s="24"/>
      <c r="P11579" s="32"/>
      <c r="T11579" s="19"/>
      <c r="U11579" s="3"/>
      <c r="X11579" t="str">
        <f t="shared" si="692"/>
        <v/>
      </c>
      <c r="Z11579" t="str">
        <f t="shared" si="693"/>
        <v/>
      </c>
      <c r="AB11579" s="9"/>
      <c r="AC11579" t="s">
        <v>9445</v>
      </c>
      <c r="AD11579">
        <f t="shared" ref="AD11579:AD11591" si="697">COUNTIF(H11579,"*Fuji*")</f>
        <v>0</v>
      </c>
      <c r="AF11579" s="3"/>
      <c r="AH11579" s="9"/>
    </row>
    <row r="11580" spans="1:48" ht="10.95" customHeight="1" outlineLevel="1" x14ac:dyDescent="0.25">
      <c r="A11580" t="s">
        <v>14683</v>
      </c>
      <c r="C11580" s="3" t="s">
        <v>12965</v>
      </c>
      <c r="D11580" s="3">
        <v>1411</v>
      </c>
      <c r="E11580" s="9">
        <v>2012</v>
      </c>
      <c r="F11580" s="7" t="s">
        <v>2604</v>
      </c>
      <c r="G11580" s="7" t="s">
        <v>5401</v>
      </c>
      <c r="H11580" s="8" t="s">
        <v>9633</v>
      </c>
      <c r="I11580" s="8" t="s">
        <v>14685</v>
      </c>
      <c r="J11580" s="19">
        <v>7</v>
      </c>
      <c r="K11580" s="19" t="s">
        <v>7736</v>
      </c>
      <c r="L11580" s="11">
        <v>1.5</v>
      </c>
      <c r="M11580" s="11"/>
      <c r="N11580" s="24"/>
      <c r="P11580" s="32"/>
      <c r="T11580" s="19"/>
      <c r="U11580" s="3"/>
      <c r="X11580" t="str">
        <f t="shared" si="692"/>
        <v/>
      </c>
      <c r="Z11580" t="str">
        <f t="shared" si="693"/>
        <v/>
      </c>
      <c r="AB11580" s="9"/>
      <c r="AC11580" t="s">
        <v>9633</v>
      </c>
      <c r="AD11580">
        <f t="shared" si="697"/>
        <v>0</v>
      </c>
      <c r="AF11580" s="3"/>
      <c r="AH11580" s="9"/>
    </row>
    <row r="11581" spans="1:48" ht="10.95" customHeight="1" outlineLevel="1" x14ac:dyDescent="0.25">
      <c r="A11581" t="s">
        <v>14683</v>
      </c>
      <c r="C11581" s="3" t="s">
        <v>12965</v>
      </c>
      <c r="D11581" s="3">
        <v>1412</v>
      </c>
      <c r="E11581" s="9">
        <v>2012</v>
      </c>
      <c r="F11581" s="7" t="s">
        <v>2604</v>
      </c>
      <c r="G11581" s="7" t="s">
        <v>5401</v>
      </c>
      <c r="H11581" s="8" t="s">
        <v>9040</v>
      </c>
      <c r="I11581" s="8" t="s">
        <v>14685</v>
      </c>
      <c r="J11581" s="19">
        <v>7</v>
      </c>
      <c r="K11581" s="19" t="s">
        <v>7736</v>
      </c>
      <c r="L11581" s="11">
        <v>1.5</v>
      </c>
      <c r="M11581" s="11"/>
      <c r="N11581" s="24"/>
      <c r="P11581" s="32"/>
      <c r="T11581" s="19"/>
      <c r="U11581" s="3"/>
      <c r="X11581" t="str">
        <f t="shared" si="692"/>
        <v/>
      </c>
      <c r="Z11581" t="str">
        <f t="shared" si="693"/>
        <v/>
      </c>
      <c r="AB11581" s="9"/>
      <c r="AC11581" t="s">
        <v>9040</v>
      </c>
      <c r="AD11581">
        <f t="shared" si="697"/>
        <v>0</v>
      </c>
      <c r="AF11581" s="3"/>
      <c r="AH11581" s="9"/>
    </row>
    <row r="11582" spans="1:48" ht="10.95" customHeight="1" outlineLevel="1" x14ac:dyDescent="0.25">
      <c r="A11582" t="s">
        <v>14683</v>
      </c>
      <c r="C11582" s="3" t="s">
        <v>12965</v>
      </c>
      <c r="D11582" s="3">
        <v>1413</v>
      </c>
      <c r="E11582" s="9">
        <v>2012</v>
      </c>
      <c r="F11582" s="7" t="s">
        <v>2604</v>
      </c>
      <c r="G11582" s="7" t="s">
        <v>5401</v>
      </c>
      <c r="H11582" s="8" t="s">
        <v>14684</v>
      </c>
      <c r="I11582" s="8" t="s">
        <v>14685</v>
      </c>
      <c r="J11582" s="19">
        <v>7</v>
      </c>
      <c r="K11582" s="19" t="s">
        <v>7736</v>
      </c>
      <c r="L11582" s="11">
        <v>1.5</v>
      </c>
      <c r="M11582" s="11"/>
      <c r="N11582" s="24"/>
      <c r="P11582" s="32"/>
      <c r="T11582" s="19"/>
      <c r="U11582" s="3"/>
      <c r="X11582" t="str">
        <f t="shared" si="692"/>
        <v/>
      </c>
      <c r="Z11582" t="str">
        <f t="shared" si="693"/>
        <v/>
      </c>
      <c r="AB11582" s="9"/>
      <c r="AC11582" t="s">
        <v>14684</v>
      </c>
      <c r="AD11582">
        <f t="shared" si="697"/>
        <v>0</v>
      </c>
      <c r="AF11582" s="3"/>
      <c r="AH11582" s="9"/>
    </row>
    <row r="11583" spans="1:48" ht="10.95" customHeight="1" outlineLevel="1" x14ac:dyDescent="0.25">
      <c r="A11583" t="s">
        <v>14683</v>
      </c>
      <c r="C11583" s="3" t="s">
        <v>12965</v>
      </c>
      <c r="D11583" s="3" t="s">
        <v>20248</v>
      </c>
      <c r="E11583" s="9">
        <v>2014</v>
      </c>
      <c r="F11583" s="7" t="s">
        <v>20249</v>
      </c>
      <c r="G11583" s="7" t="s">
        <v>5401</v>
      </c>
      <c r="H11583" s="8" t="s">
        <v>7560</v>
      </c>
      <c r="I11583" s="8" t="s">
        <v>14685</v>
      </c>
      <c r="J11583" s="19">
        <v>7</v>
      </c>
      <c r="K11583" s="19" t="s">
        <v>7736</v>
      </c>
      <c r="L11583" s="11">
        <v>13</v>
      </c>
      <c r="M11583" s="11"/>
      <c r="N11583" s="24"/>
      <c r="P11583" s="32"/>
      <c r="T11583" s="19"/>
      <c r="U11583" s="3"/>
      <c r="X11583">
        <f t="shared" si="692"/>
        <v>1</v>
      </c>
      <c r="Z11583" t="str">
        <f t="shared" si="693"/>
        <v/>
      </c>
      <c r="AB11583" s="9"/>
      <c r="AC11583" t="s">
        <v>7560</v>
      </c>
      <c r="AD11583">
        <f t="shared" si="697"/>
        <v>0</v>
      </c>
      <c r="AF11583" s="3"/>
      <c r="AH11583" s="9"/>
    </row>
    <row r="11584" spans="1:48" ht="10.95" customHeight="1" outlineLevel="1" x14ac:dyDescent="0.25">
      <c r="A11584" t="s">
        <v>14683</v>
      </c>
      <c r="C11584" s="3" t="s">
        <v>12965</v>
      </c>
      <c r="D11584" s="3">
        <v>1493</v>
      </c>
      <c r="E11584" s="9">
        <v>2014</v>
      </c>
      <c r="F11584" s="7" t="s">
        <v>1531</v>
      </c>
      <c r="G11584" s="7" t="s">
        <v>5401</v>
      </c>
      <c r="H11584" s="8" t="s">
        <v>9452</v>
      </c>
      <c r="I11584" s="8" t="s">
        <v>14685</v>
      </c>
      <c r="J11584" s="19">
        <v>7</v>
      </c>
      <c r="K11584" s="19" t="s">
        <v>20093</v>
      </c>
      <c r="L11584" s="11"/>
      <c r="M11584" s="11"/>
      <c r="N11584" s="24"/>
      <c r="P11584" s="32"/>
      <c r="T11584" s="19"/>
      <c r="U11584" s="3"/>
      <c r="X11584" t="str">
        <f t="shared" si="692"/>
        <v/>
      </c>
      <c r="Z11584" t="str">
        <f t="shared" si="693"/>
        <v/>
      </c>
      <c r="AB11584" s="9"/>
      <c r="AC11584" t="s">
        <v>9452</v>
      </c>
      <c r="AD11584">
        <f t="shared" si="697"/>
        <v>0</v>
      </c>
      <c r="AF11584" s="3"/>
      <c r="AH11584" s="9"/>
    </row>
    <row r="11585" spans="1:48" ht="10.95" customHeight="1" outlineLevel="1" x14ac:dyDescent="0.25">
      <c r="A11585" t="s">
        <v>14683</v>
      </c>
      <c r="C11585" s="3" t="s">
        <v>12965</v>
      </c>
      <c r="D11585" s="3">
        <v>1494</v>
      </c>
      <c r="E11585" s="9">
        <v>2014</v>
      </c>
      <c r="F11585" s="7" t="s">
        <v>1531</v>
      </c>
      <c r="G11585" s="7" t="s">
        <v>5401</v>
      </c>
      <c r="H11585" s="8" t="s">
        <v>10282</v>
      </c>
      <c r="I11585" s="8" t="s">
        <v>14685</v>
      </c>
      <c r="J11585" s="19">
        <v>7</v>
      </c>
      <c r="K11585" s="19" t="s">
        <v>20093</v>
      </c>
      <c r="L11585" s="11"/>
      <c r="M11585" s="11"/>
      <c r="N11585" s="24"/>
      <c r="P11585" s="32"/>
      <c r="T11585" s="19"/>
      <c r="U11585" s="3"/>
      <c r="X11585" t="str">
        <f t="shared" si="692"/>
        <v/>
      </c>
      <c r="Z11585" t="str">
        <f t="shared" si="693"/>
        <v/>
      </c>
      <c r="AB11585" s="9"/>
      <c r="AC11585" t="s">
        <v>10282</v>
      </c>
      <c r="AD11585">
        <f t="shared" si="697"/>
        <v>0</v>
      </c>
      <c r="AF11585" s="3"/>
      <c r="AH11585" s="9"/>
    </row>
    <row r="11586" spans="1:48" ht="10.95" customHeight="1" outlineLevel="1" x14ac:dyDescent="0.25">
      <c r="A11586" t="s">
        <v>14683</v>
      </c>
      <c r="C11586" s="3" t="s">
        <v>12965</v>
      </c>
      <c r="D11586" s="3">
        <v>1495</v>
      </c>
      <c r="E11586" s="9">
        <v>2014</v>
      </c>
      <c r="F11586" s="7" t="s">
        <v>1531</v>
      </c>
      <c r="G11586" s="7" t="s">
        <v>5401</v>
      </c>
      <c r="H11586" s="8" t="s">
        <v>14686</v>
      </c>
      <c r="I11586" s="8" t="s">
        <v>14685</v>
      </c>
      <c r="J11586" s="19">
        <v>7</v>
      </c>
      <c r="K11586" s="19" t="s">
        <v>20093</v>
      </c>
      <c r="L11586" s="11"/>
      <c r="M11586" s="11"/>
      <c r="N11586" s="24"/>
      <c r="P11586" s="32"/>
      <c r="T11586" s="19"/>
      <c r="U11586" s="3"/>
      <c r="X11586" t="str">
        <f t="shared" ref="X11586:X11649" si="698">IF(COUNTIF(F11586,"*fdc*"),1,"")</f>
        <v/>
      </c>
      <c r="Z11586" t="str">
        <f t="shared" ref="Z11586:Z11649" si="699">IF(COUNTIF(F11586,"*s/s*"),1,"")</f>
        <v/>
      </c>
      <c r="AB11586" s="9"/>
      <c r="AC11586" t="s">
        <v>14686</v>
      </c>
      <c r="AD11586">
        <f t="shared" si="697"/>
        <v>0</v>
      </c>
      <c r="AF11586" s="3"/>
      <c r="AH11586" s="9"/>
    </row>
    <row r="11587" spans="1:48" ht="10.95" customHeight="1" outlineLevel="1" x14ac:dyDescent="0.25">
      <c r="A11587" t="s">
        <v>14683</v>
      </c>
      <c r="C11587" s="3" t="s">
        <v>12965</v>
      </c>
      <c r="D11587" s="3">
        <v>1496</v>
      </c>
      <c r="E11587" s="9">
        <v>2014</v>
      </c>
      <c r="F11587" s="7" t="s">
        <v>1531</v>
      </c>
      <c r="G11587" s="7" t="s">
        <v>5401</v>
      </c>
      <c r="H11587" s="8" t="s">
        <v>9878</v>
      </c>
      <c r="I11587" s="8" t="s">
        <v>14685</v>
      </c>
      <c r="J11587" s="19">
        <v>7</v>
      </c>
      <c r="K11587" s="19" t="s">
        <v>20093</v>
      </c>
      <c r="L11587" s="11"/>
      <c r="M11587" s="11"/>
      <c r="N11587" s="24"/>
      <c r="P11587" s="32"/>
      <c r="T11587" s="19"/>
      <c r="U11587" s="3"/>
      <c r="X11587" t="str">
        <f t="shared" si="698"/>
        <v/>
      </c>
      <c r="Z11587" t="str">
        <f t="shared" si="699"/>
        <v/>
      </c>
      <c r="AB11587" s="9"/>
      <c r="AC11587" t="s">
        <v>9878</v>
      </c>
      <c r="AD11587">
        <f t="shared" si="697"/>
        <v>0</v>
      </c>
      <c r="AF11587" s="3"/>
      <c r="AH11587" s="9"/>
    </row>
    <row r="11588" spans="1:48" ht="10.95" customHeight="1" outlineLevel="1" x14ac:dyDescent="0.25">
      <c r="A11588" t="s">
        <v>14683</v>
      </c>
      <c r="C11588" s="3" t="s">
        <v>12965</v>
      </c>
      <c r="D11588" s="3">
        <v>1497</v>
      </c>
      <c r="E11588" s="9">
        <v>2014</v>
      </c>
      <c r="F11588" s="7" t="s">
        <v>1531</v>
      </c>
      <c r="G11588" s="7" t="s">
        <v>5401</v>
      </c>
      <c r="H11588" s="8" t="s">
        <v>13520</v>
      </c>
      <c r="I11588" s="8" t="s">
        <v>14685</v>
      </c>
      <c r="J11588" s="19">
        <v>7</v>
      </c>
      <c r="K11588" s="19" t="s">
        <v>20093</v>
      </c>
      <c r="L11588" s="11"/>
      <c r="M11588" s="11"/>
      <c r="N11588" s="24"/>
      <c r="P11588" s="32"/>
      <c r="T11588" s="19"/>
      <c r="U11588" s="3"/>
      <c r="X11588" t="str">
        <f t="shared" si="698"/>
        <v/>
      </c>
      <c r="Z11588" t="str">
        <f t="shared" si="699"/>
        <v/>
      </c>
      <c r="AB11588" s="9"/>
      <c r="AC11588" t="s">
        <v>13520</v>
      </c>
      <c r="AD11588">
        <f t="shared" si="697"/>
        <v>0</v>
      </c>
      <c r="AF11588" s="3"/>
      <c r="AH11588" s="9"/>
    </row>
    <row r="11589" spans="1:48" ht="10.95" customHeight="1" outlineLevel="1" x14ac:dyDescent="0.25">
      <c r="A11589" t="s">
        <v>14683</v>
      </c>
      <c r="C11589" s="3" t="s">
        <v>12965</v>
      </c>
      <c r="D11589" s="3">
        <v>1498</v>
      </c>
      <c r="E11589" s="9">
        <v>2014</v>
      </c>
      <c r="F11589" s="7" t="s">
        <v>1531</v>
      </c>
      <c r="G11589" s="7" t="s">
        <v>5401</v>
      </c>
      <c r="H11589" s="8" t="s">
        <v>14687</v>
      </c>
      <c r="I11589" s="8" t="s">
        <v>14685</v>
      </c>
      <c r="J11589" s="19">
        <v>7</v>
      </c>
      <c r="K11589" s="19" t="s">
        <v>20093</v>
      </c>
      <c r="L11589" s="11"/>
      <c r="M11589" s="11"/>
      <c r="N11589" s="24"/>
      <c r="P11589" s="32"/>
      <c r="T11589" s="19"/>
      <c r="U11589" s="3"/>
      <c r="X11589" t="str">
        <f t="shared" si="698"/>
        <v/>
      </c>
      <c r="Z11589" t="str">
        <f t="shared" si="699"/>
        <v/>
      </c>
      <c r="AB11589" s="9"/>
      <c r="AC11589" t="s">
        <v>14687</v>
      </c>
      <c r="AD11589">
        <f t="shared" si="697"/>
        <v>0</v>
      </c>
      <c r="AF11589" s="3"/>
      <c r="AH11589" s="9"/>
    </row>
    <row r="11590" spans="1:48" ht="10.95" customHeight="1" outlineLevel="1" x14ac:dyDescent="0.25">
      <c r="A11590" t="s">
        <v>14683</v>
      </c>
      <c r="C11590" s="3" t="s">
        <v>12965</v>
      </c>
      <c r="D11590" s="3">
        <v>1499</v>
      </c>
      <c r="E11590" s="9">
        <v>2014</v>
      </c>
      <c r="F11590" s="7" t="s">
        <v>1531</v>
      </c>
      <c r="G11590" s="7" t="s">
        <v>5401</v>
      </c>
      <c r="H11590" s="8" t="s">
        <v>10206</v>
      </c>
      <c r="I11590" s="8" t="s">
        <v>14685</v>
      </c>
      <c r="J11590" s="19">
        <v>7</v>
      </c>
      <c r="K11590" s="19" t="s">
        <v>20093</v>
      </c>
      <c r="L11590" s="11"/>
      <c r="M11590" s="11"/>
      <c r="N11590" s="24"/>
      <c r="P11590" s="32"/>
      <c r="T11590" s="19"/>
      <c r="U11590" s="3"/>
      <c r="X11590" t="str">
        <f t="shared" si="698"/>
        <v/>
      </c>
      <c r="Z11590" t="str">
        <f t="shared" si="699"/>
        <v/>
      </c>
      <c r="AB11590" s="9"/>
      <c r="AC11590" t="s">
        <v>10206</v>
      </c>
      <c r="AD11590">
        <f t="shared" si="697"/>
        <v>0</v>
      </c>
      <c r="AF11590" s="3"/>
      <c r="AH11590" s="9"/>
    </row>
    <row r="11591" spans="1:48" ht="10.95" customHeight="1" outlineLevel="1" x14ac:dyDescent="0.25">
      <c r="A11591" t="s">
        <v>14683</v>
      </c>
      <c r="C11591" s="3" t="s">
        <v>12965</v>
      </c>
      <c r="D11591" s="3">
        <v>1500</v>
      </c>
      <c r="E11591" s="9">
        <v>2014</v>
      </c>
      <c r="F11591" s="7" t="s">
        <v>1531</v>
      </c>
      <c r="G11591" s="7" t="s">
        <v>5401</v>
      </c>
      <c r="H11591" s="8" t="s">
        <v>14688</v>
      </c>
      <c r="I11591" s="8" t="s">
        <v>14685</v>
      </c>
      <c r="J11591" s="19">
        <v>7</v>
      </c>
      <c r="K11591" s="19" t="s">
        <v>20093</v>
      </c>
      <c r="L11591" s="11"/>
      <c r="M11591" s="11"/>
      <c r="N11591" s="24"/>
      <c r="P11591" s="32"/>
      <c r="T11591" s="19"/>
      <c r="U11591" s="3"/>
      <c r="X11591" t="str">
        <f t="shared" si="698"/>
        <v/>
      </c>
      <c r="Z11591" t="str">
        <f t="shared" si="699"/>
        <v/>
      </c>
      <c r="AB11591" s="9"/>
      <c r="AC11591" t="s">
        <v>14688</v>
      </c>
      <c r="AD11591">
        <f t="shared" si="697"/>
        <v>0</v>
      </c>
      <c r="AF11591" s="3"/>
      <c r="AH11591" s="9"/>
    </row>
    <row r="11592" spans="1:48" ht="10.95" customHeight="1" x14ac:dyDescent="0.25">
      <c r="A11592" t="s">
        <v>15751</v>
      </c>
      <c r="B11592" t="s">
        <v>15678</v>
      </c>
      <c r="C11592" s="3" t="s">
        <v>12466</v>
      </c>
      <c r="E11592" s="9"/>
      <c r="F11592" s="7"/>
      <c r="G11592" s="7"/>
      <c r="H11592" s="8"/>
      <c r="I11592" s="8"/>
      <c r="J11592" s="19"/>
      <c r="K11592" s="19"/>
      <c r="L11592" s="11"/>
      <c r="M11592" s="11">
        <f>SUM(L11593:L11642)</f>
        <v>98.5</v>
      </c>
      <c r="N11592" s="24">
        <v>4271</v>
      </c>
      <c r="O11592">
        <f>COUNTIF(K11593:K11642,"*")</f>
        <v>50</v>
      </c>
      <c r="P11592" s="32">
        <f>O11592/N11592</f>
        <v>1.1706860220088973E-2</v>
      </c>
      <c r="Q11592">
        <f>COUNTIF(K11593:K11642,"Y")+COUNTIF(K11593:K11642,"S")</f>
        <v>25</v>
      </c>
      <c r="T11592" s="19" t="s">
        <v>7736</v>
      </c>
      <c r="U11592" s="3"/>
      <c r="V11592" t="s">
        <v>18470</v>
      </c>
      <c r="X11592" t="str">
        <f t="shared" si="698"/>
        <v/>
      </c>
      <c r="Z11592" t="str">
        <f t="shared" si="699"/>
        <v/>
      </c>
      <c r="AB11592" s="9"/>
      <c r="AE11592">
        <f>COUNTIF(AD11593:AD11642,"1")</f>
        <v>6</v>
      </c>
      <c r="AF11592" s="3"/>
      <c r="AH11592" s="9"/>
      <c r="AI11592">
        <f>COUNTIF($J11593:$J11642,"1")-COUNTIFS($J11593:$J11642,"1",$K11593:$K11642,"V")</f>
        <v>12</v>
      </c>
      <c r="AJ11592">
        <f>COUNTIFS($J11593:$J11642,"1",$K11593:$K11642,"Y")+COUNTIFS($J11593:$J11642,"1",$K11593:$K11642,"s")</f>
        <v>9</v>
      </c>
      <c r="AK11592">
        <f>COUNTIF($J11593:$J11642,"2")-COUNTIFS($J11593:$J11642,"2",$K11593:$K11642,"V")</f>
        <v>2</v>
      </c>
      <c r="AL11592">
        <f>COUNTIFS($J11593:$J11642,"2",$K11593:$K11642,"Y")+COUNTIFS($J11593:$J11642,"2",$K11593:$K11642,"s")</f>
        <v>2</v>
      </c>
      <c r="AM11592">
        <f>COUNTIF($J11593:$J11642,"3")-COUNTIFS($J11593:$J11642,"3",$K11593:$K11642,"V")</f>
        <v>10</v>
      </c>
      <c r="AN11592">
        <f>COUNTIFS($J11593:$J11642,"3",$K11593:$K11642,"Y")+COUNTIFS($J11593:$J11642,"3",$K11593:$K11642,"s")</f>
        <v>7</v>
      </c>
      <c r="AO11592">
        <f>COUNTIF($J11593:$J11642,"4")-COUNTIFS($J11593:$J11642,"4",$K11593:$K11642,"V")</f>
        <v>3</v>
      </c>
      <c r="AP11592">
        <f>COUNTIFS($J11593:$J11642,"4",$K11593:$K11642,"Y")+COUNTIFS($J11593:$J11642,"4",$K11593:$K11642,"s")</f>
        <v>3</v>
      </c>
      <c r="AQ11592">
        <f>COUNTIF($J11593:$J11642,"5")-COUNTIFS($J11593:$J11642,"5",$K11593:$K11642,"V")</f>
        <v>6</v>
      </c>
      <c r="AR11592">
        <f>COUNTIFS($J11593:$J11642,"5",$K11593:$K11642,"Y")+COUNTIFS($J11593:$J11642,"5",$K11593:$K11642,"s")</f>
        <v>3</v>
      </c>
      <c r="AS11592">
        <f>COUNTIF($J11593:$J11642,"6")-COUNTIFS($J11593:$J11642,"6",$K11593:$K11642,"V")</f>
        <v>8</v>
      </c>
      <c r="AT11592">
        <f>COUNTIFS($J11593:$J11642,"6",$K11593:$K11642,"Y")+COUNTIFS($J11593:$J11642,"6",$K11593:$K11642,"s")</f>
        <v>1</v>
      </c>
      <c r="AU11592">
        <f>COUNTIF($J11593:$J11642,"7")-COUNTIFS($J11593:$J11642,"7",$K11593:$K11642,"V")</f>
        <v>9</v>
      </c>
      <c r="AV11592">
        <f>COUNTIFS($J11593:$J11642,"7",$K11593:$K11642,"Y")+COUNTIFS($J11593:$J11642,"7",$K11593:$K11642,"s")</f>
        <v>0</v>
      </c>
    </row>
    <row r="11593" spans="1:48" ht="10.95" customHeight="1" outlineLevel="1" x14ac:dyDescent="0.25">
      <c r="A11593" t="s">
        <v>3114</v>
      </c>
      <c r="C11593" s="3" t="s">
        <v>12466</v>
      </c>
      <c r="D11593" s="3">
        <v>51</v>
      </c>
      <c r="E11593" s="9">
        <v>1984</v>
      </c>
      <c r="F11593" s="10" t="s">
        <v>2351</v>
      </c>
      <c r="G11593" s="7" t="s">
        <v>5401</v>
      </c>
      <c r="H11593" s="8" t="s">
        <v>13027</v>
      </c>
      <c r="I11593" s="8" t="s">
        <v>15679</v>
      </c>
      <c r="J11593" s="19">
        <v>2</v>
      </c>
      <c r="K11593" s="19" t="s">
        <v>7736</v>
      </c>
      <c r="L11593" s="11">
        <v>3.9</v>
      </c>
      <c r="M11593" s="11"/>
      <c r="N11593" s="24"/>
      <c r="P11593" s="32"/>
      <c r="T11593" s="19"/>
      <c r="U11593" s="3"/>
      <c r="X11593" t="str">
        <f t="shared" si="698"/>
        <v/>
      </c>
      <c r="Z11593" t="str">
        <f t="shared" si="699"/>
        <v/>
      </c>
      <c r="AB11593" s="9"/>
      <c r="AC11593" t="s">
        <v>13027</v>
      </c>
      <c r="AD11593">
        <f t="shared" ref="AD11593:AD11624" si="700">COUNTIF(H11593,"*Fuji*")</f>
        <v>0</v>
      </c>
      <c r="AF11593" s="3"/>
      <c r="AH11593" s="9"/>
    </row>
    <row r="11594" spans="1:48" ht="10.95" customHeight="1" outlineLevel="1" x14ac:dyDescent="0.25">
      <c r="A11594" t="s">
        <v>3114</v>
      </c>
      <c r="C11594" s="3" t="s">
        <v>12466</v>
      </c>
      <c r="D11594" s="3" t="s">
        <v>15682</v>
      </c>
      <c r="E11594" s="9">
        <v>1986</v>
      </c>
      <c r="F11594" s="7" t="s">
        <v>15683</v>
      </c>
      <c r="G11594" s="7" t="s">
        <v>5401</v>
      </c>
      <c r="H11594" s="8" t="s">
        <v>15684</v>
      </c>
      <c r="I11594" s="8" t="s">
        <v>15685</v>
      </c>
      <c r="J11594" s="19">
        <v>2</v>
      </c>
      <c r="K11594" s="20" t="s">
        <v>7736</v>
      </c>
      <c r="L11594" s="11">
        <v>22</v>
      </c>
      <c r="M11594" s="11"/>
      <c r="N11594" s="24"/>
      <c r="P11594" s="32"/>
      <c r="T11594" s="19"/>
      <c r="U11594" s="3"/>
      <c r="X11594" t="str">
        <f t="shared" si="698"/>
        <v/>
      </c>
      <c r="Z11594">
        <f t="shared" si="699"/>
        <v>1</v>
      </c>
      <c r="AB11594" s="9"/>
      <c r="AC11594" t="s">
        <v>15684</v>
      </c>
      <c r="AD11594">
        <f t="shared" si="700"/>
        <v>0</v>
      </c>
      <c r="AF11594" s="3"/>
      <c r="AH11594" s="9"/>
    </row>
    <row r="11595" spans="1:48" ht="10.95" customHeight="1" outlineLevel="1" x14ac:dyDescent="0.25">
      <c r="A11595" t="s">
        <v>3114</v>
      </c>
      <c r="C11595" s="3" t="s">
        <v>12466</v>
      </c>
      <c r="D11595" s="3">
        <v>188</v>
      </c>
      <c r="E11595" s="9">
        <v>1987</v>
      </c>
      <c r="F11595" s="7" t="s">
        <v>5507</v>
      </c>
      <c r="G11595" s="7" t="s">
        <v>5401</v>
      </c>
      <c r="H11595" s="8" t="s">
        <v>14909</v>
      </c>
      <c r="I11595" s="8" t="s">
        <v>7071</v>
      </c>
      <c r="J11595" s="19">
        <v>3</v>
      </c>
      <c r="K11595" s="19" t="s">
        <v>20093</v>
      </c>
      <c r="L11595" s="11"/>
      <c r="M11595" s="11"/>
      <c r="N11595" s="24"/>
      <c r="P11595" s="32"/>
      <c r="T11595" s="19"/>
      <c r="U11595" s="3"/>
      <c r="X11595" t="str">
        <f t="shared" si="698"/>
        <v/>
      </c>
      <c r="Z11595" t="str">
        <f t="shared" si="699"/>
        <v/>
      </c>
      <c r="AB11595" s="9"/>
      <c r="AC11595" t="s">
        <v>14909</v>
      </c>
      <c r="AD11595">
        <f t="shared" si="700"/>
        <v>0</v>
      </c>
      <c r="AF11595" s="3"/>
      <c r="AH11595" s="9"/>
    </row>
    <row r="11596" spans="1:48" ht="10.95" customHeight="1" outlineLevel="1" x14ac:dyDescent="0.25">
      <c r="A11596" t="s">
        <v>3114</v>
      </c>
      <c r="C11596" s="3" t="s">
        <v>12466</v>
      </c>
      <c r="D11596" s="3" t="s">
        <v>15680</v>
      </c>
      <c r="E11596" s="9">
        <v>1987</v>
      </c>
      <c r="F11596" s="7" t="s">
        <v>15681</v>
      </c>
      <c r="G11596" s="7" t="s">
        <v>5401</v>
      </c>
      <c r="H11596" s="8" t="s">
        <v>14909</v>
      </c>
      <c r="I11596" s="8" t="s">
        <v>7071</v>
      </c>
      <c r="J11596" s="19">
        <v>3</v>
      </c>
      <c r="K11596" s="19" t="s">
        <v>7736</v>
      </c>
      <c r="L11596" s="11">
        <v>3</v>
      </c>
      <c r="M11596" s="11"/>
      <c r="N11596" s="24"/>
      <c r="P11596" s="32"/>
      <c r="T11596" s="19"/>
      <c r="U11596" s="3"/>
      <c r="X11596" t="str">
        <f t="shared" si="698"/>
        <v/>
      </c>
      <c r="Z11596">
        <f t="shared" si="699"/>
        <v>1</v>
      </c>
      <c r="AB11596" s="9"/>
      <c r="AC11596" t="s">
        <v>14909</v>
      </c>
      <c r="AD11596">
        <f t="shared" si="700"/>
        <v>0</v>
      </c>
      <c r="AF11596" s="3"/>
      <c r="AH11596" s="9"/>
    </row>
    <row r="11597" spans="1:48" ht="10.95" customHeight="1" outlineLevel="1" x14ac:dyDescent="0.25">
      <c r="A11597" t="s">
        <v>3114</v>
      </c>
      <c r="C11597" s="3" t="s">
        <v>12466</v>
      </c>
      <c r="D11597" s="3">
        <v>210</v>
      </c>
      <c r="E11597" s="9">
        <v>1987</v>
      </c>
      <c r="F11597" s="7" t="s">
        <v>15687</v>
      </c>
      <c r="G11597" s="7" t="s">
        <v>5401</v>
      </c>
      <c r="H11597" s="8" t="s">
        <v>15688</v>
      </c>
      <c r="I11597" s="8" t="s">
        <v>15686</v>
      </c>
      <c r="J11597" s="19">
        <v>5</v>
      </c>
      <c r="K11597" s="19" t="s">
        <v>7738</v>
      </c>
      <c r="L11597" s="11"/>
      <c r="M11597" s="11"/>
      <c r="N11597" s="24"/>
      <c r="P11597" s="32"/>
      <c r="T11597" s="19"/>
      <c r="U11597" s="3"/>
      <c r="X11597" t="str">
        <f t="shared" si="698"/>
        <v/>
      </c>
      <c r="Z11597">
        <f t="shared" si="699"/>
        <v>1</v>
      </c>
      <c r="AB11597" s="9"/>
      <c r="AC11597" t="s">
        <v>15688</v>
      </c>
      <c r="AD11597">
        <f t="shared" si="700"/>
        <v>0</v>
      </c>
      <c r="AF11597" s="3"/>
      <c r="AH11597" s="9"/>
    </row>
    <row r="11598" spans="1:48" ht="10.95" customHeight="1" outlineLevel="1" x14ac:dyDescent="0.25">
      <c r="A11598" t="s">
        <v>3114</v>
      </c>
      <c r="C11598" s="3" t="s">
        <v>12466</v>
      </c>
      <c r="D11598" s="3">
        <v>278</v>
      </c>
      <c r="E11598" s="9">
        <v>1989</v>
      </c>
      <c r="F11598" s="7" t="s">
        <v>7610</v>
      </c>
      <c r="G11598" s="7" t="s">
        <v>5401</v>
      </c>
      <c r="H11598" s="8" t="s">
        <v>20493</v>
      </c>
      <c r="I11598" s="8" t="s">
        <v>20492</v>
      </c>
      <c r="J11598" s="19">
        <v>5</v>
      </c>
      <c r="K11598" s="19" t="s">
        <v>7736</v>
      </c>
      <c r="L11598" s="11">
        <v>0.7</v>
      </c>
      <c r="M11598" s="11"/>
      <c r="N11598" s="24"/>
      <c r="P11598" s="32"/>
      <c r="T11598" s="19"/>
      <c r="U11598" s="3"/>
      <c r="X11598" t="str">
        <f t="shared" si="698"/>
        <v/>
      </c>
      <c r="Z11598" t="str">
        <f t="shared" si="699"/>
        <v/>
      </c>
      <c r="AB11598" s="9"/>
      <c r="AC11598" t="s">
        <v>20493</v>
      </c>
      <c r="AD11598">
        <f t="shared" si="700"/>
        <v>0</v>
      </c>
      <c r="AF11598" s="3"/>
      <c r="AH11598" s="9"/>
    </row>
    <row r="11599" spans="1:48" ht="10.95" customHeight="1" outlineLevel="1" x14ac:dyDescent="0.25">
      <c r="A11599" t="s">
        <v>3114</v>
      </c>
      <c r="C11599" s="3" t="s">
        <v>12466</v>
      </c>
      <c r="D11599" s="3">
        <v>279</v>
      </c>
      <c r="E11599" s="9">
        <v>1989</v>
      </c>
      <c r="F11599" s="7" t="s">
        <v>3656</v>
      </c>
      <c r="G11599" s="7" t="s">
        <v>5401</v>
      </c>
      <c r="H11599" s="8" t="s">
        <v>20493</v>
      </c>
      <c r="I11599" s="8" t="s">
        <v>20492</v>
      </c>
      <c r="J11599" s="19">
        <v>5</v>
      </c>
      <c r="K11599" s="19" t="s">
        <v>7736</v>
      </c>
      <c r="L11599" s="11">
        <v>0.7</v>
      </c>
      <c r="M11599" s="11"/>
      <c r="N11599" s="24"/>
      <c r="P11599" s="32"/>
      <c r="T11599" s="19"/>
      <c r="U11599" s="3"/>
      <c r="X11599" t="str">
        <f t="shared" si="698"/>
        <v/>
      </c>
      <c r="Z11599" t="str">
        <f t="shared" si="699"/>
        <v/>
      </c>
      <c r="AB11599" s="9"/>
      <c r="AC11599" t="s">
        <v>20493</v>
      </c>
      <c r="AD11599">
        <f t="shared" si="700"/>
        <v>0</v>
      </c>
      <c r="AF11599" s="3"/>
      <c r="AH11599" s="9"/>
    </row>
    <row r="11600" spans="1:48" ht="10.95" customHeight="1" outlineLevel="1" x14ac:dyDescent="0.25">
      <c r="A11600" t="s">
        <v>3114</v>
      </c>
      <c r="C11600" s="3" t="s">
        <v>12466</v>
      </c>
      <c r="D11600" s="3">
        <v>280</v>
      </c>
      <c r="E11600" s="9">
        <v>1989</v>
      </c>
      <c r="F11600" s="7" t="s">
        <v>5243</v>
      </c>
      <c r="G11600" s="7" t="s">
        <v>5401</v>
      </c>
      <c r="H11600" s="8" t="s">
        <v>20493</v>
      </c>
      <c r="I11600" s="8" t="s">
        <v>20492</v>
      </c>
      <c r="J11600" s="19">
        <v>5</v>
      </c>
      <c r="K11600" s="19" t="s">
        <v>7736</v>
      </c>
      <c r="L11600" s="11">
        <v>0.7</v>
      </c>
      <c r="M11600" s="11"/>
      <c r="N11600" s="24"/>
      <c r="P11600" s="32"/>
      <c r="T11600" s="19"/>
      <c r="U11600" s="3"/>
      <c r="X11600" t="str">
        <f t="shared" si="698"/>
        <v/>
      </c>
      <c r="Z11600" t="str">
        <f t="shared" si="699"/>
        <v/>
      </c>
      <c r="AB11600" s="9"/>
      <c r="AC11600" t="s">
        <v>20493</v>
      </c>
      <c r="AD11600">
        <f t="shared" si="700"/>
        <v>0</v>
      </c>
      <c r="AF11600" s="3"/>
      <c r="AH11600" s="9"/>
    </row>
    <row r="11601" spans="1:34" ht="10.95" customHeight="1" outlineLevel="1" x14ac:dyDescent="0.25">
      <c r="A11601" t="s">
        <v>3114</v>
      </c>
      <c r="C11601" s="3" t="s">
        <v>12466</v>
      </c>
      <c r="D11601" s="3" t="s">
        <v>15690</v>
      </c>
      <c r="E11601" s="9">
        <v>1991</v>
      </c>
      <c r="F11601" s="7" t="s">
        <v>15691</v>
      </c>
      <c r="G11601" s="7" t="s">
        <v>5401</v>
      </c>
      <c r="H11601" s="8" t="s">
        <v>15692</v>
      </c>
      <c r="I11601" s="8" t="s">
        <v>15689</v>
      </c>
      <c r="J11601" s="19">
        <v>6</v>
      </c>
      <c r="K11601" s="19" t="s">
        <v>7738</v>
      </c>
      <c r="L11601" s="11"/>
      <c r="M11601" s="11"/>
      <c r="N11601" s="24"/>
      <c r="P11601" s="32"/>
      <c r="T11601" s="19"/>
      <c r="U11601" s="3"/>
      <c r="X11601" t="str">
        <f t="shared" si="698"/>
        <v/>
      </c>
      <c r="Z11601">
        <f t="shared" si="699"/>
        <v>1</v>
      </c>
      <c r="AB11601" s="9"/>
      <c r="AC11601" t="s">
        <v>15692</v>
      </c>
      <c r="AD11601">
        <f t="shared" si="700"/>
        <v>0</v>
      </c>
      <c r="AF11601" s="3"/>
      <c r="AH11601" s="9"/>
    </row>
    <row r="11602" spans="1:34" ht="10.95" customHeight="1" outlineLevel="1" x14ac:dyDescent="0.25">
      <c r="A11602" t="s">
        <v>3114</v>
      </c>
      <c r="C11602" s="3" t="s">
        <v>12466</v>
      </c>
      <c r="D11602" s="3">
        <v>500</v>
      </c>
      <c r="E11602" s="9">
        <v>1991</v>
      </c>
      <c r="F11602" s="7" t="s">
        <v>15687</v>
      </c>
      <c r="G11602" s="7" t="s">
        <v>5401</v>
      </c>
      <c r="H11602" s="8" t="s">
        <v>15694</v>
      </c>
      <c r="I11602" s="8" t="s">
        <v>15693</v>
      </c>
      <c r="J11602" s="19">
        <v>6</v>
      </c>
      <c r="K11602" s="19" t="s">
        <v>7738</v>
      </c>
      <c r="L11602" s="11"/>
      <c r="M11602" s="11"/>
      <c r="N11602" s="24"/>
      <c r="P11602" s="32"/>
      <c r="T11602" s="19"/>
      <c r="U11602" s="3"/>
      <c r="X11602" t="str">
        <f t="shared" si="698"/>
        <v/>
      </c>
      <c r="Z11602">
        <f t="shared" si="699"/>
        <v>1</v>
      </c>
      <c r="AB11602" s="9"/>
      <c r="AC11602" t="s">
        <v>15694</v>
      </c>
      <c r="AD11602">
        <f t="shared" si="700"/>
        <v>0</v>
      </c>
      <c r="AF11602" s="3"/>
      <c r="AH11602" s="9"/>
    </row>
    <row r="11603" spans="1:34" ht="10.95" customHeight="1" outlineLevel="1" x14ac:dyDescent="0.25">
      <c r="A11603" t="s">
        <v>3114</v>
      </c>
      <c r="C11603" s="3" t="s">
        <v>12466</v>
      </c>
      <c r="D11603" s="3" t="s">
        <v>15696</v>
      </c>
      <c r="E11603" s="9">
        <v>1991</v>
      </c>
      <c r="F11603" s="7" t="s">
        <v>15697</v>
      </c>
      <c r="G11603" s="7" t="s">
        <v>5401</v>
      </c>
      <c r="H11603" s="8" t="s">
        <v>15698</v>
      </c>
      <c r="I11603" s="8" t="s">
        <v>15695</v>
      </c>
      <c r="J11603" s="19">
        <v>6</v>
      </c>
      <c r="K11603" s="19" t="s">
        <v>7738</v>
      </c>
      <c r="L11603" s="11"/>
      <c r="M11603" s="11"/>
      <c r="N11603" s="24"/>
      <c r="P11603" s="32"/>
      <c r="T11603" s="19"/>
      <c r="U11603" s="3"/>
      <c r="X11603" t="str">
        <f t="shared" si="698"/>
        <v/>
      </c>
      <c r="Z11603">
        <f t="shared" si="699"/>
        <v>1</v>
      </c>
      <c r="AB11603" s="9"/>
      <c r="AC11603" t="s">
        <v>15698</v>
      </c>
      <c r="AD11603">
        <f t="shared" si="700"/>
        <v>0</v>
      </c>
      <c r="AF11603" s="3"/>
      <c r="AH11603" s="9"/>
    </row>
    <row r="11604" spans="1:34" ht="10.95" customHeight="1" outlineLevel="1" x14ac:dyDescent="0.25">
      <c r="A11604" t="s">
        <v>3114</v>
      </c>
      <c r="C11604" s="3" t="s">
        <v>12466</v>
      </c>
      <c r="D11604" s="3">
        <v>627</v>
      </c>
      <c r="E11604" s="9">
        <v>1993</v>
      </c>
      <c r="F11604" s="7" t="s">
        <v>15507</v>
      </c>
      <c r="G11604" s="7" t="s">
        <v>5401</v>
      </c>
      <c r="H11604" s="8" t="s">
        <v>14444</v>
      </c>
      <c r="I11604" s="8" t="s">
        <v>15695</v>
      </c>
      <c r="J11604" s="19">
        <v>3</v>
      </c>
      <c r="K11604" s="19" t="s">
        <v>7738</v>
      </c>
      <c r="L11604" s="11"/>
      <c r="M11604" s="11"/>
      <c r="N11604" s="24"/>
      <c r="P11604" s="32"/>
      <c r="T11604" s="19"/>
      <c r="U11604" s="3"/>
      <c r="X11604" t="str">
        <f t="shared" si="698"/>
        <v/>
      </c>
      <c r="Z11604" t="str">
        <f t="shared" si="699"/>
        <v/>
      </c>
      <c r="AB11604" s="9"/>
      <c r="AC11604" t="s">
        <v>14444</v>
      </c>
      <c r="AD11604">
        <f t="shared" si="700"/>
        <v>0</v>
      </c>
      <c r="AF11604" s="3"/>
      <c r="AH11604" s="9"/>
    </row>
    <row r="11605" spans="1:34" ht="10.95" customHeight="1" outlineLevel="1" x14ac:dyDescent="0.25">
      <c r="A11605" t="s">
        <v>3114</v>
      </c>
      <c r="C11605" s="3" t="s">
        <v>12466</v>
      </c>
      <c r="D11605" s="3" t="s">
        <v>15699</v>
      </c>
      <c r="E11605" s="9">
        <v>1993</v>
      </c>
      <c r="F11605" s="7" t="s">
        <v>15700</v>
      </c>
      <c r="G11605" s="7" t="s">
        <v>5401</v>
      </c>
      <c r="H11605" s="8" t="s">
        <v>15698</v>
      </c>
      <c r="I11605" s="8" t="s">
        <v>15695</v>
      </c>
      <c r="J11605" s="19">
        <v>6</v>
      </c>
      <c r="K11605" s="19" t="s">
        <v>7738</v>
      </c>
      <c r="L11605" s="11"/>
      <c r="M11605" s="11"/>
      <c r="N11605" s="24"/>
      <c r="P11605" s="32"/>
      <c r="T11605" s="19"/>
      <c r="U11605" s="3"/>
      <c r="X11605" t="str">
        <f t="shared" si="698"/>
        <v/>
      </c>
      <c r="Z11605">
        <f t="shared" si="699"/>
        <v>1</v>
      </c>
      <c r="AB11605" s="9"/>
      <c r="AC11605" t="s">
        <v>15698</v>
      </c>
      <c r="AD11605">
        <f t="shared" si="700"/>
        <v>0</v>
      </c>
      <c r="AF11605" s="3"/>
      <c r="AH11605" s="9"/>
    </row>
    <row r="11606" spans="1:34" ht="10.95" customHeight="1" outlineLevel="1" x14ac:dyDescent="0.25">
      <c r="A11606" t="s">
        <v>3114</v>
      </c>
      <c r="C11606" s="3" t="s">
        <v>12466</v>
      </c>
      <c r="D11606" s="3" t="s">
        <v>15701</v>
      </c>
      <c r="E11606" s="9">
        <v>1995</v>
      </c>
      <c r="F11606" s="7" t="s">
        <v>2977</v>
      </c>
      <c r="G11606" s="7" t="s">
        <v>5401</v>
      </c>
      <c r="H11606" s="8" t="s">
        <v>15702</v>
      </c>
      <c r="I11606" s="8" t="s">
        <v>8549</v>
      </c>
      <c r="J11606" s="19">
        <v>6</v>
      </c>
      <c r="K11606" s="19" t="s">
        <v>7738</v>
      </c>
      <c r="L11606" s="11"/>
      <c r="M11606" s="11"/>
      <c r="N11606" s="24"/>
      <c r="P11606" s="32"/>
      <c r="T11606" s="19"/>
      <c r="U11606" s="3"/>
      <c r="X11606" t="str">
        <f t="shared" si="698"/>
        <v/>
      </c>
      <c r="Z11606" t="str">
        <f t="shared" si="699"/>
        <v/>
      </c>
      <c r="AB11606" s="9"/>
      <c r="AC11606" t="s">
        <v>15702</v>
      </c>
      <c r="AD11606">
        <f t="shared" si="700"/>
        <v>0</v>
      </c>
      <c r="AF11606" s="3"/>
      <c r="AH11606" s="9"/>
    </row>
    <row r="11607" spans="1:34" ht="10.95" customHeight="1" outlineLevel="1" x14ac:dyDescent="0.25">
      <c r="A11607" t="s">
        <v>3114</v>
      </c>
      <c r="C11607" s="3" t="s">
        <v>12466</v>
      </c>
      <c r="D11607" s="3">
        <v>1216</v>
      </c>
      <c r="E11607" s="9">
        <v>1997</v>
      </c>
      <c r="F11607" s="7" t="s">
        <v>6009</v>
      </c>
      <c r="G11607" s="7" t="s">
        <v>5401</v>
      </c>
      <c r="H11607" s="8" t="s">
        <v>15704</v>
      </c>
      <c r="I11607" s="8" t="s">
        <v>15703</v>
      </c>
      <c r="J11607" s="19">
        <v>3</v>
      </c>
      <c r="K11607" s="19" t="s">
        <v>20093</v>
      </c>
      <c r="L11607" s="11"/>
      <c r="M11607" s="11"/>
      <c r="N11607" s="24"/>
      <c r="P11607" s="32"/>
      <c r="S11607">
        <v>1</v>
      </c>
      <c r="T11607" s="19"/>
      <c r="U11607" s="3"/>
      <c r="X11607" t="str">
        <f t="shared" si="698"/>
        <v/>
      </c>
      <c r="Z11607" t="str">
        <f t="shared" si="699"/>
        <v/>
      </c>
      <c r="AB11607" s="9"/>
      <c r="AC11607" t="s">
        <v>15704</v>
      </c>
      <c r="AD11607">
        <f t="shared" si="700"/>
        <v>0</v>
      </c>
      <c r="AF11607" s="3"/>
      <c r="AH11607" s="9"/>
    </row>
    <row r="11608" spans="1:34" ht="10.95" customHeight="1" outlineLevel="1" x14ac:dyDescent="0.25">
      <c r="A11608" t="s">
        <v>3114</v>
      </c>
      <c r="C11608" s="3" t="s">
        <v>12466</v>
      </c>
      <c r="D11608" s="3">
        <v>1217</v>
      </c>
      <c r="E11608" s="9">
        <v>1997</v>
      </c>
      <c r="F11608" s="7" t="s">
        <v>6009</v>
      </c>
      <c r="G11608" s="7" t="s">
        <v>5401</v>
      </c>
      <c r="H11608" s="8" t="s">
        <v>15704</v>
      </c>
      <c r="I11608" s="8" t="s">
        <v>15703</v>
      </c>
      <c r="J11608" s="19">
        <v>3</v>
      </c>
      <c r="K11608" s="19" t="s">
        <v>20093</v>
      </c>
      <c r="L11608" s="11"/>
      <c r="M11608" s="11"/>
      <c r="N11608" s="24"/>
      <c r="P11608" s="32"/>
      <c r="T11608" s="19"/>
      <c r="U11608" s="3"/>
      <c r="X11608" t="str">
        <f t="shared" si="698"/>
        <v/>
      </c>
      <c r="Z11608" t="str">
        <f t="shared" si="699"/>
        <v/>
      </c>
      <c r="AB11608" s="9"/>
      <c r="AC11608" t="s">
        <v>15704</v>
      </c>
      <c r="AD11608">
        <f t="shared" si="700"/>
        <v>0</v>
      </c>
      <c r="AF11608" s="3"/>
      <c r="AH11608" s="9"/>
    </row>
    <row r="11609" spans="1:34" ht="10.95" customHeight="1" outlineLevel="1" x14ac:dyDescent="0.25">
      <c r="A11609" t="s">
        <v>3114</v>
      </c>
      <c r="C11609" s="3" t="s">
        <v>12466</v>
      </c>
      <c r="D11609" s="3">
        <v>1218</v>
      </c>
      <c r="E11609" s="9">
        <v>1997</v>
      </c>
      <c r="F11609" s="7" t="s">
        <v>6009</v>
      </c>
      <c r="G11609" s="7" t="s">
        <v>5401</v>
      </c>
      <c r="H11609" s="8" t="s">
        <v>15704</v>
      </c>
      <c r="I11609" s="8" t="s">
        <v>15703</v>
      </c>
      <c r="J11609" s="19">
        <v>4</v>
      </c>
      <c r="K11609" s="19" t="s">
        <v>20093</v>
      </c>
      <c r="L11609" s="11"/>
      <c r="M11609" s="11"/>
      <c r="N11609" s="24"/>
      <c r="P11609" s="32"/>
      <c r="T11609" s="19"/>
      <c r="U11609" s="3"/>
      <c r="X11609" t="str">
        <f t="shared" si="698"/>
        <v/>
      </c>
      <c r="Z11609" t="str">
        <f t="shared" si="699"/>
        <v/>
      </c>
      <c r="AB11609" s="9"/>
      <c r="AC11609" t="s">
        <v>15704</v>
      </c>
      <c r="AD11609">
        <f t="shared" si="700"/>
        <v>0</v>
      </c>
      <c r="AF11609" s="3"/>
      <c r="AH11609" s="9"/>
    </row>
    <row r="11610" spans="1:34" ht="10.95" customHeight="1" outlineLevel="1" x14ac:dyDescent="0.25">
      <c r="A11610" t="s">
        <v>3114</v>
      </c>
      <c r="C11610" s="3" t="s">
        <v>12466</v>
      </c>
      <c r="D11610" s="3">
        <v>1219</v>
      </c>
      <c r="E11610" s="9">
        <v>1997</v>
      </c>
      <c r="F11610" s="7" t="s">
        <v>6009</v>
      </c>
      <c r="G11610" s="7" t="s">
        <v>5401</v>
      </c>
      <c r="H11610" s="8" t="s">
        <v>15704</v>
      </c>
      <c r="I11610" s="8" t="s">
        <v>15703</v>
      </c>
      <c r="J11610" s="19">
        <v>4</v>
      </c>
      <c r="K11610" s="19" t="s">
        <v>20093</v>
      </c>
      <c r="L11610" s="11"/>
      <c r="M11610" s="11"/>
      <c r="N11610" s="24"/>
      <c r="P11610" s="32"/>
      <c r="T11610" s="19"/>
      <c r="U11610" s="3"/>
      <c r="X11610" t="str">
        <f t="shared" si="698"/>
        <v/>
      </c>
      <c r="Z11610" t="str">
        <f t="shared" si="699"/>
        <v/>
      </c>
      <c r="AB11610" s="9"/>
      <c r="AC11610" t="s">
        <v>15704</v>
      </c>
      <c r="AD11610">
        <f t="shared" si="700"/>
        <v>0</v>
      </c>
      <c r="AF11610" s="3"/>
      <c r="AH11610" s="9"/>
    </row>
    <row r="11611" spans="1:34" ht="10.95" customHeight="1" outlineLevel="1" x14ac:dyDescent="0.25">
      <c r="A11611" t="s">
        <v>3114</v>
      </c>
      <c r="C11611" s="3" t="s">
        <v>12466</v>
      </c>
      <c r="D11611" s="3">
        <v>1220</v>
      </c>
      <c r="E11611" s="9">
        <v>1997</v>
      </c>
      <c r="F11611" s="7" t="s">
        <v>6009</v>
      </c>
      <c r="G11611" s="7" t="s">
        <v>5401</v>
      </c>
      <c r="H11611" s="8" t="s">
        <v>15704</v>
      </c>
      <c r="I11611" s="8" t="s">
        <v>15703</v>
      </c>
      <c r="J11611" s="19">
        <v>3</v>
      </c>
      <c r="K11611" s="19" t="s">
        <v>20093</v>
      </c>
      <c r="L11611" s="11"/>
      <c r="M11611" s="11"/>
      <c r="N11611" s="24"/>
      <c r="P11611" s="32"/>
      <c r="T11611" s="19"/>
      <c r="U11611" s="3"/>
      <c r="X11611" t="str">
        <f t="shared" si="698"/>
        <v/>
      </c>
      <c r="Z11611" t="str">
        <f t="shared" si="699"/>
        <v/>
      </c>
      <c r="AB11611" s="9"/>
      <c r="AC11611" t="s">
        <v>15704</v>
      </c>
      <c r="AD11611">
        <f t="shared" si="700"/>
        <v>0</v>
      </c>
      <c r="AF11611" s="3"/>
      <c r="AH11611" s="9"/>
    </row>
    <row r="11612" spans="1:34" ht="10.95" customHeight="1" outlineLevel="1" x14ac:dyDescent="0.25">
      <c r="A11612" t="s">
        <v>3114</v>
      </c>
      <c r="C11612" s="3" t="s">
        <v>12466</v>
      </c>
      <c r="D11612" s="3">
        <v>1221</v>
      </c>
      <c r="E11612" s="9">
        <v>1997</v>
      </c>
      <c r="F11612" s="7" t="s">
        <v>6009</v>
      </c>
      <c r="G11612" s="7" t="s">
        <v>5401</v>
      </c>
      <c r="H11612" s="8" t="s">
        <v>15704</v>
      </c>
      <c r="I11612" s="8" t="s">
        <v>15703</v>
      </c>
      <c r="J11612" s="19">
        <v>3</v>
      </c>
      <c r="K11612" s="19" t="s">
        <v>20093</v>
      </c>
      <c r="L11612" s="11"/>
      <c r="M11612" s="11"/>
      <c r="N11612" s="24"/>
      <c r="P11612" s="32"/>
      <c r="T11612" s="19"/>
      <c r="U11612" s="3"/>
      <c r="X11612" t="str">
        <f t="shared" si="698"/>
        <v/>
      </c>
      <c r="Z11612" t="str">
        <f t="shared" si="699"/>
        <v/>
      </c>
      <c r="AB11612" s="9"/>
      <c r="AC11612" t="s">
        <v>15704</v>
      </c>
      <c r="AD11612">
        <f t="shared" si="700"/>
        <v>0</v>
      </c>
      <c r="AF11612" s="3"/>
      <c r="AH11612" s="9"/>
    </row>
    <row r="11613" spans="1:34" ht="10.95" customHeight="1" outlineLevel="1" x14ac:dyDescent="0.25">
      <c r="A11613" t="s">
        <v>3114</v>
      </c>
      <c r="C11613" s="3" t="s">
        <v>12466</v>
      </c>
      <c r="D11613" s="3" t="s">
        <v>14397</v>
      </c>
      <c r="E11613" s="9">
        <v>1997</v>
      </c>
      <c r="F11613" s="7" t="s">
        <v>15475</v>
      </c>
      <c r="G11613" s="7" t="s">
        <v>5401</v>
      </c>
      <c r="H11613" s="8" t="s">
        <v>15704</v>
      </c>
      <c r="I11613" s="8" t="s">
        <v>15703</v>
      </c>
      <c r="J11613" s="19">
        <v>4</v>
      </c>
      <c r="K11613" s="19" t="s">
        <v>7736</v>
      </c>
      <c r="L11613" s="11">
        <v>7</v>
      </c>
      <c r="M11613" s="11"/>
      <c r="N11613" s="24"/>
      <c r="P11613" s="32"/>
      <c r="T11613" s="19"/>
      <c r="U11613" s="3">
        <v>434</v>
      </c>
      <c r="X11613" t="str">
        <f t="shared" si="698"/>
        <v/>
      </c>
      <c r="Z11613">
        <f t="shared" si="699"/>
        <v>1</v>
      </c>
      <c r="AB11613" s="9"/>
      <c r="AC11613" t="s">
        <v>15704</v>
      </c>
      <c r="AD11613">
        <f t="shared" si="700"/>
        <v>0</v>
      </c>
      <c r="AF11613" s="3"/>
      <c r="AH11613" s="9"/>
    </row>
    <row r="11614" spans="1:34" ht="10.95" customHeight="1" outlineLevel="1" x14ac:dyDescent="0.25">
      <c r="A11614" t="s">
        <v>3114</v>
      </c>
      <c r="C11614" s="3" t="s">
        <v>12466</v>
      </c>
      <c r="D11614" s="3">
        <v>1463</v>
      </c>
      <c r="E11614" s="9">
        <v>1999</v>
      </c>
      <c r="F11614" s="7" t="s">
        <v>14701</v>
      </c>
      <c r="G11614" s="7" t="s">
        <v>5401</v>
      </c>
      <c r="H11614" s="8" t="s">
        <v>15706</v>
      </c>
      <c r="I11614" s="8" t="s">
        <v>15705</v>
      </c>
      <c r="J11614" s="19">
        <v>1</v>
      </c>
      <c r="K11614" s="19" t="s">
        <v>7736</v>
      </c>
      <c r="L11614" s="11">
        <v>5</v>
      </c>
      <c r="M11614" s="11"/>
      <c r="N11614" s="24"/>
      <c r="P11614" s="32"/>
      <c r="T11614" s="19"/>
      <c r="U11614" s="3"/>
      <c r="X11614" t="str">
        <f t="shared" si="698"/>
        <v/>
      </c>
      <c r="Z11614">
        <f t="shared" si="699"/>
        <v>1</v>
      </c>
      <c r="AB11614" s="9"/>
      <c r="AC11614" t="s">
        <v>15706</v>
      </c>
      <c r="AD11614">
        <f t="shared" si="700"/>
        <v>0</v>
      </c>
      <c r="AF11614" s="3"/>
      <c r="AH11614" s="9"/>
    </row>
    <row r="11615" spans="1:34" ht="10.95" customHeight="1" outlineLevel="1" x14ac:dyDescent="0.25">
      <c r="A11615" t="s">
        <v>3114</v>
      </c>
      <c r="C11615" s="3" t="s">
        <v>12466</v>
      </c>
      <c r="D11615" s="3">
        <v>1533</v>
      </c>
      <c r="E11615" s="9">
        <v>1999</v>
      </c>
      <c r="F11615" s="7" t="s">
        <v>15707</v>
      </c>
      <c r="G11615" s="7" t="s">
        <v>5401</v>
      </c>
      <c r="H11615" s="8" t="s">
        <v>615</v>
      </c>
      <c r="I11615" s="8" t="s">
        <v>8613</v>
      </c>
      <c r="J11615" s="19">
        <v>1</v>
      </c>
      <c r="K11615" s="19" t="s">
        <v>7736</v>
      </c>
      <c r="L11615" s="11">
        <v>1.5</v>
      </c>
      <c r="M11615" s="11"/>
      <c r="N11615" s="24"/>
      <c r="P11615" s="32"/>
      <c r="R11615">
        <v>1</v>
      </c>
      <c r="S11615">
        <v>1</v>
      </c>
      <c r="T11615" s="19"/>
      <c r="U11615" s="3">
        <v>515</v>
      </c>
      <c r="X11615" t="str">
        <f t="shared" si="698"/>
        <v/>
      </c>
      <c r="Z11615">
        <f t="shared" si="699"/>
        <v>1</v>
      </c>
      <c r="AB11615" s="9"/>
      <c r="AC11615" t="s">
        <v>615</v>
      </c>
      <c r="AD11615">
        <f t="shared" si="700"/>
        <v>1</v>
      </c>
      <c r="AF11615" s="3"/>
      <c r="AG11615" t="s">
        <v>4924</v>
      </c>
      <c r="AH11615" s="9" t="s">
        <v>4925</v>
      </c>
    </row>
    <row r="11616" spans="1:34" ht="10.95" customHeight="1" outlineLevel="1" x14ac:dyDescent="0.25">
      <c r="A11616" t="s">
        <v>3114</v>
      </c>
      <c r="C11616" s="3" t="s">
        <v>12466</v>
      </c>
      <c r="D11616" s="3" t="s">
        <v>18831</v>
      </c>
      <c r="E11616" s="9">
        <v>1999</v>
      </c>
      <c r="F11616" s="7" t="s">
        <v>15707</v>
      </c>
      <c r="G11616" s="7" t="s">
        <v>5401</v>
      </c>
      <c r="H11616" s="8" t="s">
        <v>621</v>
      </c>
      <c r="I11616" s="8" t="s">
        <v>8614</v>
      </c>
      <c r="J11616" s="19">
        <v>3</v>
      </c>
      <c r="K11616" s="19" t="s">
        <v>7736</v>
      </c>
      <c r="L11616" s="11">
        <v>1.5</v>
      </c>
      <c r="M11616" s="11"/>
      <c r="N11616" s="24"/>
      <c r="P11616" s="32"/>
      <c r="T11616" s="19"/>
      <c r="U11616" s="3">
        <v>516</v>
      </c>
      <c r="X11616" t="str">
        <f t="shared" si="698"/>
        <v/>
      </c>
      <c r="Z11616">
        <f t="shared" si="699"/>
        <v>1</v>
      </c>
      <c r="AB11616" s="9"/>
      <c r="AC11616" t="s">
        <v>621</v>
      </c>
      <c r="AD11616">
        <f t="shared" si="700"/>
        <v>1</v>
      </c>
      <c r="AF11616" s="3"/>
      <c r="AG11616" t="s">
        <v>4924</v>
      </c>
      <c r="AH11616" s="9" t="s">
        <v>4925</v>
      </c>
    </row>
    <row r="11617" spans="1:34" ht="10.95" customHeight="1" outlineLevel="1" x14ac:dyDescent="0.25">
      <c r="A11617" t="s">
        <v>3114</v>
      </c>
      <c r="C11617" s="3" t="s">
        <v>12466</v>
      </c>
      <c r="D11617" s="3" t="s">
        <v>15708</v>
      </c>
      <c r="E11617" s="9">
        <v>2000</v>
      </c>
      <c r="F11617" s="7" t="s">
        <v>15709</v>
      </c>
      <c r="G11617" s="7" t="s">
        <v>5401</v>
      </c>
      <c r="H11617" s="8" t="s">
        <v>5471</v>
      </c>
      <c r="I11617" s="8" t="s">
        <v>8506</v>
      </c>
      <c r="J11617" s="19">
        <v>1</v>
      </c>
      <c r="K11617" s="19" t="s">
        <v>7736</v>
      </c>
      <c r="L11617" s="11">
        <v>2.5</v>
      </c>
      <c r="M11617" s="11"/>
      <c r="N11617" s="24"/>
      <c r="P11617" s="32"/>
      <c r="T11617" s="19"/>
      <c r="U11617" s="3">
        <v>577</v>
      </c>
      <c r="X11617" t="str">
        <f t="shared" si="698"/>
        <v/>
      </c>
      <c r="Z11617">
        <f t="shared" si="699"/>
        <v>1</v>
      </c>
      <c r="AB11617" s="9"/>
      <c r="AC11617" t="s">
        <v>5471</v>
      </c>
      <c r="AD11617">
        <f t="shared" si="700"/>
        <v>0</v>
      </c>
      <c r="AF11617" s="3">
        <v>1</v>
      </c>
      <c r="AG11617" t="s">
        <v>3357</v>
      </c>
      <c r="AH11617" s="9" t="s">
        <v>4925</v>
      </c>
    </row>
    <row r="11618" spans="1:34" ht="10.95" customHeight="1" outlineLevel="1" x14ac:dyDescent="0.25">
      <c r="A11618" t="s">
        <v>3114</v>
      </c>
      <c r="C11618" s="3" t="s">
        <v>12466</v>
      </c>
      <c r="D11618" s="3">
        <v>1783</v>
      </c>
      <c r="E11618" s="9">
        <v>2000</v>
      </c>
      <c r="F11618" s="7" t="s">
        <v>14701</v>
      </c>
      <c r="G11618" s="7" t="s">
        <v>5401</v>
      </c>
      <c r="H11618" s="8" t="s">
        <v>15710</v>
      </c>
      <c r="I11618" s="8" t="s">
        <v>8506</v>
      </c>
      <c r="J11618" s="19">
        <v>1</v>
      </c>
      <c r="K11618" s="19" t="s">
        <v>7736</v>
      </c>
      <c r="L11618" s="11">
        <v>10</v>
      </c>
      <c r="M11618" s="11"/>
      <c r="N11618" s="24"/>
      <c r="P11618" s="32"/>
      <c r="T11618" s="19"/>
      <c r="U11618" s="3"/>
      <c r="X11618" t="str">
        <f t="shared" si="698"/>
        <v/>
      </c>
      <c r="Z11618">
        <f t="shared" si="699"/>
        <v>1</v>
      </c>
      <c r="AB11618" s="9"/>
      <c r="AC11618" t="s">
        <v>15710</v>
      </c>
      <c r="AD11618">
        <f t="shared" si="700"/>
        <v>0</v>
      </c>
      <c r="AF11618" s="3"/>
      <c r="AH11618" s="9"/>
    </row>
    <row r="11619" spans="1:34" ht="10.95" customHeight="1" outlineLevel="1" x14ac:dyDescent="0.25">
      <c r="A11619" t="s">
        <v>3114</v>
      </c>
      <c r="C11619" s="3" t="s">
        <v>12466</v>
      </c>
      <c r="D11619" s="3">
        <v>1813</v>
      </c>
      <c r="E11619" s="9">
        <v>2000</v>
      </c>
      <c r="F11619" s="7" t="s">
        <v>7608</v>
      </c>
      <c r="G11619" s="7" t="s">
        <v>5401</v>
      </c>
      <c r="H11619" s="8" t="s">
        <v>5244</v>
      </c>
      <c r="I11619" s="8" t="s">
        <v>15711</v>
      </c>
      <c r="J11619" s="19">
        <v>1</v>
      </c>
      <c r="K11619" s="19" t="s">
        <v>20093</v>
      </c>
      <c r="L11619" s="11"/>
      <c r="M11619" s="11"/>
      <c r="N11619" s="24"/>
      <c r="P11619" s="32"/>
      <c r="R11619">
        <v>1</v>
      </c>
      <c r="S11619">
        <v>1</v>
      </c>
      <c r="T11619" s="19"/>
      <c r="U11619" s="3"/>
      <c r="X11619" t="str">
        <f t="shared" si="698"/>
        <v/>
      </c>
      <c r="Z11619" t="str">
        <f t="shared" si="699"/>
        <v/>
      </c>
      <c r="AB11619" s="9"/>
      <c r="AC11619" t="s">
        <v>5244</v>
      </c>
      <c r="AD11619">
        <f t="shared" si="700"/>
        <v>0</v>
      </c>
      <c r="AF11619" s="3"/>
      <c r="AH11619" s="9"/>
    </row>
    <row r="11620" spans="1:34" ht="10.95" customHeight="1" outlineLevel="1" x14ac:dyDescent="0.25">
      <c r="A11620" t="s">
        <v>3114</v>
      </c>
      <c r="C11620" s="3" t="s">
        <v>12466</v>
      </c>
      <c r="D11620" s="3" t="s">
        <v>15712</v>
      </c>
      <c r="E11620" s="9">
        <v>2000</v>
      </c>
      <c r="F11620" s="7" t="s">
        <v>616</v>
      </c>
      <c r="G11620" s="7" t="s">
        <v>5401</v>
      </c>
      <c r="H11620" s="8" t="s">
        <v>5244</v>
      </c>
      <c r="I11620" s="8" t="s">
        <v>15711</v>
      </c>
      <c r="J11620" s="19">
        <v>1</v>
      </c>
      <c r="K11620" s="19" t="s">
        <v>7736</v>
      </c>
      <c r="L11620" s="11">
        <v>20</v>
      </c>
      <c r="M11620" s="11"/>
      <c r="N11620" s="24"/>
      <c r="P11620" s="32"/>
      <c r="T11620" s="19"/>
      <c r="U11620" s="3">
        <v>584</v>
      </c>
      <c r="X11620" t="str">
        <f t="shared" si="698"/>
        <v/>
      </c>
      <c r="Z11620" t="str">
        <f t="shared" si="699"/>
        <v/>
      </c>
      <c r="AB11620" s="9"/>
      <c r="AC11620" t="s">
        <v>5244</v>
      </c>
      <c r="AD11620">
        <f t="shared" si="700"/>
        <v>0</v>
      </c>
      <c r="AF11620" s="3"/>
      <c r="AG11620" t="s">
        <v>3357</v>
      </c>
      <c r="AH11620" s="9" t="s">
        <v>4623</v>
      </c>
    </row>
    <row r="11621" spans="1:34" ht="10.95" customHeight="1" outlineLevel="1" x14ac:dyDescent="0.25">
      <c r="A11621" t="s">
        <v>3114</v>
      </c>
      <c r="C11621" s="3" t="s">
        <v>12466</v>
      </c>
      <c r="D11621" s="3" t="s">
        <v>15714</v>
      </c>
      <c r="E11621" s="9">
        <v>2002</v>
      </c>
      <c r="F11621" s="7" t="s">
        <v>15715</v>
      </c>
      <c r="G11621" s="7" t="s">
        <v>5401</v>
      </c>
      <c r="H11621" s="8" t="s">
        <v>15716</v>
      </c>
      <c r="I11621" s="8" t="s">
        <v>15713</v>
      </c>
      <c r="J11621" s="19">
        <v>3</v>
      </c>
      <c r="K11621" s="19" t="s">
        <v>7738</v>
      </c>
      <c r="L11621" s="11"/>
      <c r="M11621" s="11"/>
      <c r="N11621" s="24"/>
      <c r="P11621" s="32"/>
      <c r="T11621" s="19"/>
      <c r="U11621" s="3"/>
      <c r="X11621" t="str">
        <f t="shared" si="698"/>
        <v/>
      </c>
      <c r="Z11621">
        <f t="shared" si="699"/>
        <v>1</v>
      </c>
      <c r="AB11621" s="9"/>
      <c r="AC11621" t="s">
        <v>15716</v>
      </c>
      <c r="AD11621">
        <f t="shared" si="700"/>
        <v>0</v>
      </c>
      <c r="AF11621" s="3"/>
      <c r="AH11621" s="9"/>
    </row>
    <row r="11622" spans="1:34" ht="10.95" customHeight="1" outlineLevel="1" x14ac:dyDescent="0.25">
      <c r="A11622" t="s">
        <v>3114</v>
      </c>
      <c r="C11622" s="3" t="s">
        <v>12466</v>
      </c>
      <c r="D11622" s="3" t="s">
        <v>15717</v>
      </c>
      <c r="E11622" s="9">
        <v>2002</v>
      </c>
      <c r="F11622" s="7" t="s">
        <v>15718</v>
      </c>
      <c r="G11622" s="7" t="s">
        <v>5401</v>
      </c>
      <c r="H11622" s="8" t="s">
        <v>15716</v>
      </c>
      <c r="I11622" s="8" t="s">
        <v>15713</v>
      </c>
      <c r="J11622" s="19">
        <v>3</v>
      </c>
      <c r="K11622" s="19" t="s">
        <v>7738</v>
      </c>
      <c r="L11622" s="11"/>
      <c r="M11622" s="11"/>
      <c r="N11622" s="24"/>
      <c r="P11622" s="32"/>
      <c r="T11622" s="19"/>
      <c r="U11622" s="3"/>
      <c r="X11622" t="str">
        <f t="shared" si="698"/>
        <v/>
      </c>
      <c r="Z11622">
        <f t="shared" si="699"/>
        <v>1</v>
      </c>
      <c r="AB11622" s="9"/>
      <c r="AC11622" t="s">
        <v>15716</v>
      </c>
      <c r="AD11622">
        <f t="shared" si="700"/>
        <v>0</v>
      </c>
      <c r="AF11622" s="3"/>
      <c r="AH11622" s="9"/>
    </row>
    <row r="11623" spans="1:34" ht="10.95" customHeight="1" outlineLevel="1" x14ac:dyDescent="0.25">
      <c r="A11623" t="s">
        <v>3114</v>
      </c>
      <c r="C11623" s="3" t="s">
        <v>12466</v>
      </c>
      <c r="D11623" s="3" t="s">
        <v>15719</v>
      </c>
      <c r="E11623" s="9">
        <v>2002</v>
      </c>
      <c r="F11623" s="7" t="s">
        <v>15720</v>
      </c>
      <c r="G11623" s="7" t="s">
        <v>5401</v>
      </c>
      <c r="H11623" s="8" t="s">
        <v>617</v>
      </c>
      <c r="I11623" s="8" t="s">
        <v>7143</v>
      </c>
      <c r="J11623" s="19">
        <v>1</v>
      </c>
      <c r="K11623" s="19" t="s">
        <v>7736</v>
      </c>
      <c r="L11623" s="11">
        <v>6</v>
      </c>
      <c r="M11623" s="11"/>
      <c r="N11623" s="24"/>
      <c r="P11623" s="32"/>
      <c r="T11623" s="19"/>
      <c r="U11623" s="3">
        <v>684</v>
      </c>
      <c r="X11623" t="str">
        <f t="shared" si="698"/>
        <v/>
      </c>
      <c r="Z11623">
        <f t="shared" si="699"/>
        <v>1</v>
      </c>
      <c r="AB11623" s="9"/>
      <c r="AC11623" t="s">
        <v>617</v>
      </c>
      <c r="AD11623">
        <f t="shared" si="700"/>
        <v>1</v>
      </c>
      <c r="AF11623" s="3"/>
      <c r="AG11623" t="s">
        <v>4924</v>
      </c>
      <c r="AH11623" s="9" t="s">
        <v>4925</v>
      </c>
    </row>
    <row r="11624" spans="1:34" ht="10.95" customHeight="1" outlineLevel="1" x14ac:dyDescent="0.25">
      <c r="A11624" t="s">
        <v>3114</v>
      </c>
      <c r="C11624" s="3" t="s">
        <v>12466</v>
      </c>
      <c r="D11624" s="3">
        <v>2098</v>
      </c>
      <c r="E11624" s="9">
        <v>2002</v>
      </c>
      <c r="F11624" s="7" t="s">
        <v>1692</v>
      </c>
      <c r="G11624" s="7" t="s">
        <v>5401</v>
      </c>
      <c r="H11624" s="8" t="s">
        <v>5402</v>
      </c>
      <c r="I11624" s="8" t="s">
        <v>7143</v>
      </c>
      <c r="J11624" s="19">
        <v>1</v>
      </c>
      <c r="K11624" s="19" t="s">
        <v>20093</v>
      </c>
      <c r="L11624" s="11"/>
      <c r="M11624" s="11"/>
      <c r="N11624" s="24"/>
      <c r="P11624" s="32"/>
      <c r="T11624" s="19"/>
      <c r="U11624" s="3" t="s">
        <v>2816</v>
      </c>
      <c r="X11624" t="str">
        <f t="shared" si="698"/>
        <v/>
      </c>
      <c r="Z11624" t="str">
        <f t="shared" si="699"/>
        <v/>
      </c>
      <c r="AB11624" s="9"/>
      <c r="AC11624" t="s">
        <v>5402</v>
      </c>
      <c r="AD11624">
        <f t="shared" si="700"/>
        <v>1</v>
      </c>
      <c r="AF11624" s="3"/>
      <c r="AG11624" t="s">
        <v>4924</v>
      </c>
      <c r="AH11624" s="9" t="s">
        <v>4925</v>
      </c>
    </row>
    <row r="11625" spans="1:34" ht="10.95" customHeight="1" outlineLevel="1" x14ac:dyDescent="0.25">
      <c r="A11625" t="s">
        <v>3114</v>
      </c>
      <c r="C11625" s="3" t="s">
        <v>12466</v>
      </c>
      <c r="D11625" s="3" t="s">
        <v>15721</v>
      </c>
      <c r="E11625" s="9">
        <v>2002</v>
      </c>
      <c r="F11625" s="7" t="s">
        <v>15720</v>
      </c>
      <c r="G11625" s="7" t="s">
        <v>5401</v>
      </c>
      <c r="H11625" s="8" t="s">
        <v>998</v>
      </c>
      <c r="I11625" s="8" t="s">
        <v>10027</v>
      </c>
      <c r="J11625" s="19">
        <v>1</v>
      </c>
      <c r="K11625" s="19" t="s">
        <v>7738</v>
      </c>
      <c r="L11625" s="11"/>
      <c r="M11625" s="11"/>
      <c r="N11625" s="24"/>
      <c r="P11625" s="32"/>
      <c r="T11625" s="19"/>
      <c r="U11625" s="3">
        <v>692</v>
      </c>
      <c r="X11625" t="str">
        <f t="shared" si="698"/>
        <v/>
      </c>
      <c r="Z11625">
        <f t="shared" si="699"/>
        <v>1</v>
      </c>
      <c r="AB11625" s="9"/>
      <c r="AC11625" t="s">
        <v>998</v>
      </c>
      <c r="AD11625">
        <f t="shared" ref="AD11625:AD11642" si="701">COUNTIF(H11625,"*Fuji*")</f>
        <v>1</v>
      </c>
      <c r="AF11625" s="3"/>
      <c r="AG11625" t="s">
        <v>4924</v>
      </c>
      <c r="AH11625" s="9" t="s">
        <v>4925</v>
      </c>
    </row>
    <row r="11626" spans="1:34" ht="10.95" customHeight="1" outlineLevel="1" x14ac:dyDescent="0.25">
      <c r="A11626" t="s">
        <v>3114</v>
      </c>
      <c r="C11626" s="3" t="s">
        <v>12466</v>
      </c>
      <c r="D11626" s="3">
        <v>2297</v>
      </c>
      <c r="E11626" s="9">
        <v>2004</v>
      </c>
      <c r="F11626" s="7" t="s">
        <v>5300</v>
      </c>
      <c r="G11626" s="7" t="s">
        <v>5401</v>
      </c>
      <c r="H11626" s="8" t="s">
        <v>9233</v>
      </c>
      <c r="I11626" s="8" t="s">
        <v>7560</v>
      </c>
      <c r="J11626" s="19">
        <v>7</v>
      </c>
      <c r="K11626" s="19" t="s">
        <v>7738</v>
      </c>
      <c r="L11626" s="11"/>
      <c r="M11626" s="11"/>
      <c r="N11626" s="24"/>
      <c r="P11626" s="32"/>
      <c r="T11626" s="19"/>
      <c r="U11626" s="3"/>
      <c r="X11626" t="str">
        <f t="shared" si="698"/>
        <v/>
      </c>
      <c r="Z11626" t="str">
        <f t="shared" si="699"/>
        <v/>
      </c>
      <c r="AB11626" s="9"/>
      <c r="AC11626" t="s">
        <v>9233</v>
      </c>
      <c r="AD11626">
        <f t="shared" si="701"/>
        <v>0</v>
      </c>
      <c r="AF11626" s="3"/>
      <c r="AH11626" s="9"/>
    </row>
    <row r="11627" spans="1:34" ht="10.95" customHeight="1" outlineLevel="1" x14ac:dyDescent="0.25">
      <c r="A11627" t="s">
        <v>3114</v>
      </c>
      <c r="C11627" s="3" t="s">
        <v>12466</v>
      </c>
      <c r="D11627" s="3">
        <v>2298</v>
      </c>
      <c r="E11627" s="9">
        <v>2004</v>
      </c>
      <c r="F11627" s="7" t="s">
        <v>5300</v>
      </c>
      <c r="G11627" s="7" t="s">
        <v>5401</v>
      </c>
      <c r="H11627" s="8" t="s">
        <v>9233</v>
      </c>
      <c r="I11627" s="8" t="s">
        <v>7560</v>
      </c>
      <c r="J11627" s="19">
        <v>7</v>
      </c>
      <c r="K11627" s="19" t="s">
        <v>7738</v>
      </c>
      <c r="L11627" s="11"/>
      <c r="M11627" s="11"/>
      <c r="N11627" s="24"/>
      <c r="P11627" s="32"/>
      <c r="T11627" s="19"/>
      <c r="U11627" s="3"/>
      <c r="X11627" t="str">
        <f t="shared" si="698"/>
        <v/>
      </c>
      <c r="Z11627" t="str">
        <f t="shared" si="699"/>
        <v/>
      </c>
      <c r="AB11627" s="9"/>
      <c r="AC11627" t="s">
        <v>9233</v>
      </c>
      <c r="AD11627">
        <f t="shared" si="701"/>
        <v>0</v>
      </c>
      <c r="AF11627" s="3"/>
      <c r="AH11627" s="9"/>
    </row>
    <row r="11628" spans="1:34" ht="10.95" customHeight="1" outlineLevel="1" x14ac:dyDescent="0.25">
      <c r="A11628" t="s">
        <v>3114</v>
      </c>
      <c r="C11628" s="3" t="s">
        <v>12466</v>
      </c>
      <c r="D11628" s="3">
        <v>2299</v>
      </c>
      <c r="E11628" s="9">
        <v>2004</v>
      </c>
      <c r="F11628" s="7" t="s">
        <v>5300</v>
      </c>
      <c r="G11628" s="7" t="s">
        <v>5401</v>
      </c>
      <c r="H11628" s="8" t="s">
        <v>9233</v>
      </c>
      <c r="I11628" s="8" t="s">
        <v>7560</v>
      </c>
      <c r="J11628" s="19">
        <v>7</v>
      </c>
      <c r="K11628" s="19" t="s">
        <v>7738</v>
      </c>
      <c r="L11628" s="11"/>
      <c r="M11628" s="11"/>
      <c r="N11628" s="24"/>
      <c r="P11628" s="32"/>
      <c r="T11628" s="19"/>
      <c r="U11628" s="3"/>
      <c r="X11628" t="str">
        <f t="shared" si="698"/>
        <v/>
      </c>
      <c r="Z11628" t="str">
        <f t="shared" si="699"/>
        <v/>
      </c>
      <c r="AB11628" s="9"/>
      <c r="AC11628" t="s">
        <v>9233</v>
      </c>
      <c r="AD11628">
        <f t="shared" si="701"/>
        <v>0</v>
      </c>
      <c r="AF11628" s="3"/>
      <c r="AH11628" s="9"/>
    </row>
    <row r="11629" spans="1:34" ht="10.95" customHeight="1" outlineLevel="1" x14ac:dyDescent="0.25">
      <c r="A11629" t="s">
        <v>3114</v>
      </c>
      <c r="C11629" s="3" t="s">
        <v>12466</v>
      </c>
      <c r="D11629" s="3">
        <v>2300</v>
      </c>
      <c r="E11629" s="9">
        <v>2004</v>
      </c>
      <c r="F11629" s="7" t="s">
        <v>5300</v>
      </c>
      <c r="G11629" s="7" t="s">
        <v>5401</v>
      </c>
      <c r="H11629" s="8" t="s">
        <v>9233</v>
      </c>
      <c r="I11629" s="8" t="s">
        <v>7560</v>
      </c>
      <c r="J11629" s="19">
        <v>7</v>
      </c>
      <c r="K11629" s="19" t="s">
        <v>7738</v>
      </c>
      <c r="L11629" s="11"/>
      <c r="M11629" s="11"/>
      <c r="N11629" s="24"/>
      <c r="P11629" s="32"/>
      <c r="T11629" s="19"/>
      <c r="U11629" s="3"/>
      <c r="X11629" t="str">
        <f t="shared" si="698"/>
        <v/>
      </c>
      <c r="Z11629" t="str">
        <f t="shared" si="699"/>
        <v/>
      </c>
      <c r="AB11629" s="9"/>
      <c r="AC11629" t="s">
        <v>9233</v>
      </c>
      <c r="AD11629">
        <f t="shared" si="701"/>
        <v>0</v>
      </c>
      <c r="AF11629" s="3"/>
      <c r="AH11629" s="9"/>
    </row>
    <row r="11630" spans="1:34" ht="10.95" customHeight="1" outlineLevel="1" x14ac:dyDescent="0.25">
      <c r="A11630" t="s">
        <v>3114</v>
      </c>
      <c r="C11630" s="3" t="s">
        <v>12466</v>
      </c>
      <c r="D11630" s="3">
        <v>2301</v>
      </c>
      <c r="E11630" s="9">
        <v>2004</v>
      </c>
      <c r="F11630" s="7" t="s">
        <v>5300</v>
      </c>
      <c r="G11630" s="7" t="s">
        <v>5401</v>
      </c>
      <c r="H11630" s="8" t="s">
        <v>9233</v>
      </c>
      <c r="I11630" s="8" t="s">
        <v>7560</v>
      </c>
      <c r="J11630" s="19">
        <v>7</v>
      </c>
      <c r="K11630" s="19" t="s">
        <v>7738</v>
      </c>
      <c r="L11630" s="11"/>
      <c r="M11630" s="11"/>
      <c r="N11630" s="24"/>
      <c r="P11630" s="32"/>
      <c r="T11630" s="19"/>
      <c r="U11630" s="3"/>
      <c r="X11630" t="str">
        <f t="shared" si="698"/>
        <v/>
      </c>
      <c r="Z11630" t="str">
        <f t="shared" si="699"/>
        <v/>
      </c>
      <c r="AB11630" s="9"/>
      <c r="AC11630" t="s">
        <v>9233</v>
      </c>
      <c r="AD11630">
        <f t="shared" si="701"/>
        <v>0</v>
      </c>
      <c r="AF11630" s="3"/>
      <c r="AH11630" s="9"/>
    </row>
    <row r="11631" spans="1:34" ht="10.95" customHeight="1" outlineLevel="1" x14ac:dyDescent="0.25">
      <c r="A11631" t="s">
        <v>3114</v>
      </c>
      <c r="C11631" s="3" t="s">
        <v>12466</v>
      </c>
      <c r="D11631" s="3">
        <v>2302</v>
      </c>
      <c r="E11631" s="9">
        <v>2004</v>
      </c>
      <c r="F11631" s="7" t="s">
        <v>5300</v>
      </c>
      <c r="G11631" s="7" t="s">
        <v>5401</v>
      </c>
      <c r="H11631" s="8" t="s">
        <v>9233</v>
      </c>
      <c r="I11631" s="8" t="s">
        <v>7560</v>
      </c>
      <c r="J11631" s="19">
        <v>7</v>
      </c>
      <c r="K11631" s="19" t="s">
        <v>7738</v>
      </c>
      <c r="L11631" s="11"/>
      <c r="M11631" s="11"/>
      <c r="N11631" s="24"/>
      <c r="P11631" s="32"/>
      <c r="T11631" s="19"/>
      <c r="U11631" s="3"/>
      <c r="X11631" t="str">
        <f t="shared" si="698"/>
        <v/>
      </c>
      <c r="Z11631" t="str">
        <f t="shared" si="699"/>
        <v/>
      </c>
      <c r="AB11631" s="9"/>
      <c r="AC11631" t="s">
        <v>9233</v>
      </c>
      <c r="AD11631">
        <f t="shared" si="701"/>
        <v>0</v>
      </c>
      <c r="AF11631" s="3"/>
      <c r="AH11631" s="9"/>
    </row>
    <row r="11632" spans="1:34" ht="10.95" customHeight="1" outlineLevel="1" x14ac:dyDescent="0.25">
      <c r="A11632" t="s">
        <v>3114</v>
      </c>
      <c r="C11632" s="3" t="s">
        <v>12466</v>
      </c>
      <c r="D11632" s="3" t="s">
        <v>15722</v>
      </c>
      <c r="E11632" s="9">
        <v>2004</v>
      </c>
      <c r="F11632" s="7" t="s">
        <v>15723</v>
      </c>
      <c r="G11632" s="7" t="s">
        <v>5401</v>
      </c>
      <c r="H11632" s="8" t="s">
        <v>9233</v>
      </c>
      <c r="I11632" s="8" t="s">
        <v>7560</v>
      </c>
      <c r="J11632" s="19">
        <v>7</v>
      </c>
      <c r="K11632" s="19" t="s">
        <v>7738</v>
      </c>
      <c r="L11632" s="11"/>
      <c r="M11632" s="11"/>
      <c r="N11632" s="24"/>
      <c r="P11632" s="32"/>
      <c r="T11632" s="19"/>
      <c r="U11632" s="3"/>
      <c r="X11632" t="str">
        <f t="shared" si="698"/>
        <v/>
      </c>
      <c r="Z11632">
        <f t="shared" si="699"/>
        <v>1</v>
      </c>
      <c r="AB11632" s="9"/>
      <c r="AC11632" t="s">
        <v>9233</v>
      </c>
      <c r="AD11632">
        <f t="shared" si="701"/>
        <v>0</v>
      </c>
      <c r="AF11632" s="3"/>
      <c r="AH11632" s="9"/>
    </row>
    <row r="11633" spans="1:48" ht="10.95" customHeight="1" outlineLevel="1" x14ac:dyDescent="0.25">
      <c r="A11633" t="s">
        <v>3114</v>
      </c>
      <c r="C11633" s="3" t="s">
        <v>12466</v>
      </c>
      <c r="D11633" s="3">
        <v>2303</v>
      </c>
      <c r="E11633" s="9">
        <v>2004</v>
      </c>
      <c r="F11633" s="10" t="s">
        <v>6023</v>
      </c>
      <c r="G11633" s="7" t="s">
        <v>5401</v>
      </c>
      <c r="H11633" s="8" t="s">
        <v>9233</v>
      </c>
      <c r="I11633" s="8" t="s">
        <v>7560</v>
      </c>
      <c r="J11633" s="19">
        <v>7</v>
      </c>
      <c r="K11633" s="19" t="s">
        <v>7738</v>
      </c>
      <c r="L11633" s="11"/>
      <c r="M11633" s="11"/>
      <c r="N11633" s="24"/>
      <c r="P11633" s="32"/>
      <c r="T11633" s="19"/>
      <c r="U11633" s="3"/>
      <c r="X11633" t="str">
        <f t="shared" si="698"/>
        <v/>
      </c>
      <c r="Z11633" t="str">
        <f t="shared" si="699"/>
        <v/>
      </c>
      <c r="AB11633" s="9"/>
      <c r="AC11633" t="s">
        <v>9233</v>
      </c>
      <c r="AD11633">
        <f t="shared" si="701"/>
        <v>0</v>
      </c>
      <c r="AF11633" s="3"/>
      <c r="AH11633" s="9"/>
    </row>
    <row r="11634" spans="1:48" ht="10.95" customHeight="1" outlineLevel="1" x14ac:dyDescent="0.25">
      <c r="A11634" t="s">
        <v>3114</v>
      </c>
      <c r="C11634" s="3" t="s">
        <v>12466</v>
      </c>
      <c r="D11634" s="3" t="s">
        <v>15724</v>
      </c>
      <c r="E11634" s="9">
        <v>2004</v>
      </c>
      <c r="F11634" s="7" t="s">
        <v>14701</v>
      </c>
      <c r="G11634" s="7" t="s">
        <v>5401</v>
      </c>
      <c r="H11634" s="8" t="s">
        <v>9233</v>
      </c>
      <c r="I11634" s="8" t="s">
        <v>7560</v>
      </c>
      <c r="J11634" s="19">
        <v>7</v>
      </c>
      <c r="K11634" s="19" t="s">
        <v>7738</v>
      </c>
      <c r="L11634" s="11"/>
      <c r="M11634" s="11"/>
      <c r="N11634" s="24"/>
      <c r="P11634" s="32"/>
      <c r="T11634" s="19"/>
      <c r="U11634" s="3"/>
      <c r="X11634" t="str">
        <f t="shared" si="698"/>
        <v/>
      </c>
      <c r="Z11634">
        <f t="shared" si="699"/>
        <v>1</v>
      </c>
      <c r="AB11634" s="9"/>
      <c r="AC11634" t="s">
        <v>9233</v>
      </c>
      <c r="AD11634">
        <f t="shared" si="701"/>
        <v>0</v>
      </c>
      <c r="AF11634" s="3"/>
      <c r="AH11634" s="9"/>
    </row>
    <row r="11635" spans="1:48" ht="10.95" customHeight="1" outlineLevel="1" x14ac:dyDescent="0.25">
      <c r="A11635" t="s">
        <v>3114</v>
      </c>
      <c r="C11635" s="3" t="s">
        <v>12466</v>
      </c>
      <c r="D11635" s="3" t="s">
        <v>15725</v>
      </c>
      <c r="E11635" s="9">
        <v>2004</v>
      </c>
      <c r="F11635" s="7" t="s">
        <v>15726</v>
      </c>
      <c r="G11635" s="7" t="s">
        <v>5401</v>
      </c>
      <c r="H11635" s="8" t="s">
        <v>15698</v>
      </c>
      <c r="I11635" s="8" t="s">
        <v>15727</v>
      </c>
      <c r="J11635" s="19">
        <v>6</v>
      </c>
      <c r="K11635" s="19" t="s">
        <v>7736</v>
      </c>
      <c r="L11635" s="11">
        <v>7</v>
      </c>
      <c r="M11635" s="11"/>
      <c r="N11635" s="24"/>
      <c r="P11635" s="32"/>
      <c r="T11635" s="19"/>
      <c r="U11635" s="3"/>
      <c r="X11635" t="str">
        <f t="shared" si="698"/>
        <v/>
      </c>
      <c r="Z11635">
        <f t="shared" si="699"/>
        <v>1</v>
      </c>
      <c r="AB11635" s="9"/>
      <c r="AC11635" t="s">
        <v>15698</v>
      </c>
      <c r="AD11635">
        <f t="shared" si="701"/>
        <v>0</v>
      </c>
      <c r="AF11635" s="3"/>
      <c r="AH11635" s="9"/>
    </row>
    <row r="11636" spans="1:48" ht="10.95" customHeight="1" outlineLevel="1" x14ac:dyDescent="0.25">
      <c r="A11636" t="s">
        <v>3114</v>
      </c>
      <c r="C11636" s="3" t="s">
        <v>12466</v>
      </c>
      <c r="D11636" s="3" t="s">
        <v>15728</v>
      </c>
      <c r="E11636" s="9">
        <v>2004</v>
      </c>
      <c r="F11636" s="7" t="s">
        <v>15729</v>
      </c>
      <c r="G11636" s="7" t="s">
        <v>5401</v>
      </c>
      <c r="H11636" s="8" t="s">
        <v>15702</v>
      </c>
      <c r="I11636" s="8" t="s">
        <v>15727</v>
      </c>
      <c r="J11636" s="19">
        <v>6</v>
      </c>
      <c r="K11636" s="19" t="s">
        <v>7738</v>
      </c>
      <c r="L11636" s="11"/>
      <c r="M11636" s="11"/>
      <c r="N11636" s="24"/>
      <c r="P11636" s="32"/>
      <c r="T11636" s="19"/>
      <c r="U11636" s="3"/>
      <c r="X11636" t="str">
        <f t="shared" si="698"/>
        <v/>
      </c>
      <c r="Z11636">
        <f t="shared" si="699"/>
        <v>1</v>
      </c>
      <c r="AB11636" s="9"/>
      <c r="AC11636" t="s">
        <v>15702</v>
      </c>
      <c r="AD11636">
        <f t="shared" si="701"/>
        <v>0</v>
      </c>
      <c r="AF11636" s="3"/>
      <c r="AH11636" s="9"/>
    </row>
    <row r="11637" spans="1:48" ht="10.95" customHeight="1" outlineLevel="1" x14ac:dyDescent="0.25">
      <c r="A11637" t="s">
        <v>3114</v>
      </c>
      <c r="C11637" s="3" t="s">
        <v>12466</v>
      </c>
      <c r="D11637" s="3" t="s">
        <v>15730</v>
      </c>
      <c r="E11637" s="9">
        <v>2004</v>
      </c>
      <c r="F11637" s="7" t="s">
        <v>15524</v>
      </c>
      <c r="G11637" s="7" t="s">
        <v>5401</v>
      </c>
      <c r="H11637" s="8" t="s">
        <v>15731</v>
      </c>
      <c r="I11637" s="8" t="s">
        <v>8506</v>
      </c>
      <c r="J11637" s="19">
        <v>1</v>
      </c>
      <c r="K11637" s="19" t="s">
        <v>7736</v>
      </c>
      <c r="L11637" s="11">
        <v>7</v>
      </c>
      <c r="M11637" s="11"/>
      <c r="N11637" s="24"/>
      <c r="P11637" s="32"/>
      <c r="T11637" s="19"/>
      <c r="U11637" s="3"/>
      <c r="X11637" t="str">
        <f t="shared" si="698"/>
        <v/>
      </c>
      <c r="Z11637">
        <f t="shared" si="699"/>
        <v>1</v>
      </c>
      <c r="AB11637" s="9"/>
      <c r="AC11637" t="s">
        <v>15731</v>
      </c>
      <c r="AD11637">
        <f t="shared" si="701"/>
        <v>0</v>
      </c>
      <c r="AF11637" s="3">
        <v>1</v>
      </c>
      <c r="AH11637" s="9"/>
    </row>
    <row r="11638" spans="1:48" ht="10.95" customHeight="1" outlineLevel="1" x14ac:dyDescent="0.25">
      <c r="A11638" t="s">
        <v>3114</v>
      </c>
      <c r="C11638" s="3" t="s">
        <v>12466</v>
      </c>
      <c r="D11638" s="3" t="s">
        <v>15733</v>
      </c>
      <c r="E11638" s="9">
        <v>2005</v>
      </c>
      <c r="F11638" s="7" t="s">
        <v>619</v>
      </c>
      <c r="G11638" s="7" t="s">
        <v>5401</v>
      </c>
      <c r="H11638" s="8" t="s">
        <v>620</v>
      </c>
      <c r="I11638" s="8" t="s">
        <v>15732</v>
      </c>
      <c r="J11638" s="19">
        <v>1</v>
      </c>
      <c r="K11638" s="19" t="s">
        <v>7738</v>
      </c>
      <c r="L11638" s="11"/>
      <c r="M11638" s="11"/>
      <c r="N11638" s="24"/>
      <c r="P11638" s="32"/>
      <c r="T11638" s="19"/>
      <c r="U11638" s="3" t="s">
        <v>618</v>
      </c>
      <c r="X11638" t="str">
        <f t="shared" si="698"/>
        <v/>
      </c>
      <c r="Z11638" t="str">
        <f t="shared" si="699"/>
        <v/>
      </c>
      <c r="AB11638" s="9"/>
      <c r="AC11638" t="s">
        <v>620</v>
      </c>
      <c r="AD11638">
        <f t="shared" si="701"/>
        <v>0</v>
      </c>
      <c r="AF11638" s="3"/>
      <c r="AG11638" t="s">
        <v>3357</v>
      </c>
      <c r="AH11638" s="9" t="s">
        <v>4925</v>
      </c>
    </row>
    <row r="11639" spans="1:48" ht="10.95" customHeight="1" outlineLevel="1" x14ac:dyDescent="0.25">
      <c r="A11639" t="s">
        <v>3114</v>
      </c>
      <c r="C11639" s="3" t="s">
        <v>12466</v>
      </c>
      <c r="D11639" s="3" t="s">
        <v>15735</v>
      </c>
      <c r="E11639" s="9">
        <v>2010</v>
      </c>
      <c r="F11639" s="7" t="s">
        <v>15531</v>
      </c>
      <c r="G11639" s="7" t="s">
        <v>5401</v>
      </c>
      <c r="H11639" s="8" t="s">
        <v>15702</v>
      </c>
      <c r="I11639" s="8" t="s">
        <v>15734</v>
      </c>
      <c r="J11639" s="19">
        <v>6</v>
      </c>
      <c r="K11639" s="19" t="s">
        <v>7738</v>
      </c>
      <c r="L11639" s="11"/>
      <c r="M11639" s="11"/>
      <c r="N11639" s="24"/>
      <c r="P11639" s="32"/>
      <c r="T11639" s="19"/>
      <c r="U11639" s="3"/>
      <c r="X11639" t="str">
        <f t="shared" si="698"/>
        <v/>
      </c>
      <c r="Z11639">
        <f t="shared" si="699"/>
        <v>1</v>
      </c>
      <c r="AB11639" s="9"/>
      <c r="AC11639" t="s">
        <v>15702</v>
      </c>
      <c r="AD11639">
        <f t="shared" si="701"/>
        <v>0</v>
      </c>
      <c r="AF11639" s="3"/>
      <c r="AH11639" s="9"/>
    </row>
    <row r="11640" spans="1:48" ht="10.95" customHeight="1" outlineLevel="1" x14ac:dyDescent="0.25">
      <c r="A11640" t="s">
        <v>3114</v>
      </c>
      <c r="C11640" s="3" t="s">
        <v>12466</v>
      </c>
      <c r="D11640" s="3">
        <v>3283</v>
      </c>
      <c r="E11640" s="9">
        <v>2013</v>
      </c>
      <c r="F11640" s="7" t="s">
        <v>15737</v>
      </c>
      <c r="G11640" s="7" t="s">
        <v>5401</v>
      </c>
      <c r="H11640" s="8" t="s">
        <v>15738</v>
      </c>
      <c r="I11640" s="8" t="s">
        <v>15736</v>
      </c>
      <c r="J11640" s="19">
        <v>1</v>
      </c>
      <c r="K11640" s="19" t="s">
        <v>7738</v>
      </c>
      <c r="L11640" s="11"/>
      <c r="M11640" s="11"/>
      <c r="N11640" s="24"/>
      <c r="P11640" s="32"/>
      <c r="T11640" s="19"/>
      <c r="U11640" s="3"/>
      <c r="X11640" t="str">
        <f t="shared" si="698"/>
        <v/>
      </c>
      <c r="Z11640">
        <f t="shared" si="699"/>
        <v>1</v>
      </c>
      <c r="AB11640" s="9"/>
      <c r="AC11640" t="s">
        <v>15738</v>
      </c>
      <c r="AD11640">
        <f t="shared" si="701"/>
        <v>1</v>
      </c>
      <c r="AF11640" s="3"/>
      <c r="AH11640" s="9"/>
    </row>
    <row r="11641" spans="1:48" ht="10.95" customHeight="1" outlineLevel="1" x14ac:dyDescent="0.25">
      <c r="A11641" t="s">
        <v>3114</v>
      </c>
      <c r="C11641" s="3" t="s">
        <v>12466</v>
      </c>
      <c r="D11641" s="3">
        <v>3688</v>
      </c>
      <c r="E11641" s="9">
        <v>2015</v>
      </c>
      <c r="F11641" s="7" t="s">
        <v>15740</v>
      </c>
      <c r="G11641" s="7" t="s">
        <v>5401</v>
      </c>
      <c r="H11641" s="8" t="s">
        <v>15741</v>
      </c>
      <c r="I11641" s="8" t="s">
        <v>15739</v>
      </c>
      <c r="J11641" s="19">
        <v>5</v>
      </c>
      <c r="K11641" s="19" t="s">
        <v>7738</v>
      </c>
      <c r="L11641" s="11"/>
      <c r="M11641" s="11"/>
      <c r="N11641" s="24"/>
      <c r="P11641" s="32"/>
      <c r="T11641" s="19"/>
      <c r="U11641" s="3"/>
      <c r="X11641" t="str">
        <f t="shared" si="698"/>
        <v/>
      </c>
      <c r="Z11641">
        <f t="shared" si="699"/>
        <v>1</v>
      </c>
      <c r="AB11641" s="9"/>
      <c r="AC11641" t="s">
        <v>15741</v>
      </c>
      <c r="AD11641">
        <f t="shared" si="701"/>
        <v>0</v>
      </c>
      <c r="AF11641" s="3"/>
      <c r="AH11641" s="9"/>
    </row>
    <row r="11642" spans="1:48" ht="10.95" customHeight="1" outlineLevel="1" x14ac:dyDescent="0.25">
      <c r="A11642" t="s">
        <v>3114</v>
      </c>
      <c r="C11642" s="3" t="s">
        <v>12466</v>
      </c>
      <c r="D11642" s="3" t="s">
        <v>15743</v>
      </c>
      <c r="E11642" s="9">
        <v>2018</v>
      </c>
      <c r="F11642" s="7" t="s">
        <v>15744</v>
      </c>
      <c r="G11642" s="7" t="s">
        <v>5401</v>
      </c>
      <c r="H11642" s="8" t="s">
        <v>15745</v>
      </c>
      <c r="I11642" s="8" t="s">
        <v>15742</v>
      </c>
      <c r="J11642" s="19">
        <v>5</v>
      </c>
      <c r="K11642" s="19" t="s">
        <v>7738</v>
      </c>
      <c r="L11642" s="11"/>
      <c r="M11642" s="11"/>
      <c r="N11642" s="24"/>
      <c r="P11642" s="32"/>
      <c r="T11642" s="19"/>
      <c r="U11642" s="3"/>
      <c r="X11642" t="str">
        <f t="shared" si="698"/>
        <v/>
      </c>
      <c r="Z11642">
        <f t="shared" si="699"/>
        <v>1</v>
      </c>
      <c r="AB11642" s="9"/>
      <c r="AC11642" t="s">
        <v>15745</v>
      </c>
      <c r="AD11642">
        <f t="shared" si="701"/>
        <v>0</v>
      </c>
      <c r="AF11642" s="3"/>
      <c r="AH11642" s="9"/>
    </row>
    <row r="11643" spans="1:48" ht="10.95" customHeight="1" x14ac:dyDescent="0.25">
      <c r="A11643" t="s">
        <v>9132</v>
      </c>
      <c r="B11643" t="s">
        <v>2378</v>
      </c>
      <c r="C11643" s="3" t="s">
        <v>12986</v>
      </c>
      <c r="E11643" s="9"/>
      <c r="F11643" s="7"/>
      <c r="G11643" s="7"/>
      <c r="H11643" s="8"/>
      <c r="I11643" s="8"/>
      <c r="J11643" s="19"/>
      <c r="K11643" s="19"/>
      <c r="L11643" s="11"/>
      <c r="M11643" s="11">
        <f>SUM(L11644:L11696)</f>
        <v>93.85</v>
      </c>
      <c r="N11643" s="24">
        <v>2157</v>
      </c>
      <c r="O11643">
        <f>COUNTIF(K11644:K11696,"*")</f>
        <v>53</v>
      </c>
      <c r="P11643" s="32">
        <f>O11643/N11643</f>
        <v>2.4571163653222067E-2</v>
      </c>
      <c r="Q11643">
        <f>COUNTIF(K11644:K11696,"Y")+COUNTIF(K11644:K11696,"S")</f>
        <v>32</v>
      </c>
      <c r="T11643" s="19" t="s">
        <v>7736</v>
      </c>
      <c r="U11643" s="3"/>
      <c r="V11643" t="s">
        <v>18472</v>
      </c>
      <c r="X11643" t="str">
        <f t="shared" si="698"/>
        <v/>
      </c>
      <c r="Z11643" t="str">
        <f t="shared" si="699"/>
        <v/>
      </c>
      <c r="AB11643" s="9"/>
      <c r="AE11643">
        <f>COUNTIF(AD11644:AD11696,"1")</f>
        <v>4</v>
      </c>
      <c r="AF11643" s="3"/>
      <c r="AH11643" s="9"/>
      <c r="AI11643">
        <f>COUNTIF($J11644:$J11696,"1")-COUNTIFS($J11644:$J11696,"1",$K11644:$K11696,"V")</f>
        <v>10</v>
      </c>
      <c r="AJ11643">
        <f>COUNTIFS($J11644:$J11696,"1",$K11644:$K11696,"Y")+COUNTIFS($J11644:$J11696,"1",$K11644:$K11696,"s")</f>
        <v>8</v>
      </c>
      <c r="AK11643">
        <f>COUNTIF($J11644:$J11696,"2")-COUNTIFS($J11644:$J11696,"2",$K11644:$K11696,"V")</f>
        <v>1</v>
      </c>
      <c r="AL11643">
        <f>COUNTIFS($J11644:$J11696,"2",$K11644:$K11696,"Y")+COUNTIFS($J11644:$J11696,"2",$K11644:$K11696,"s")</f>
        <v>0</v>
      </c>
      <c r="AM11643">
        <f>COUNTIF($J11644:$J11696,"3")-COUNTIFS($J11644:$J11696,"3",$K11644:$K11696,"V")</f>
        <v>39</v>
      </c>
      <c r="AN11643">
        <f>COUNTIFS($J11644:$J11696,"3",$K11644:$K11696,"Y")+COUNTIFS($J11644:$J11696,"3",$K11644:$K11696,"s")</f>
        <v>24</v>
      </c>
      <c r="AO11643">
        <f>COUNTIF($J11644:$J11696,"4")-COUNTIFS($J11644:$J11696,"4",$K11644:$K11696,"V")</f>
        <v>0</v>
      </c>
      <c r="AP11643">
        <f>COUNTIFS($J11644:$J11696,"4",$K11644:$K11696,"Y")+COUNTIFS($J11644:$J11696,"4",$K11644:$K11696,"s")</f>
        <v>0</v>
      </c>
      <c r="AQ11643">
        <f>COUNTIF($J11644:$J11696,"5")-COUNTIFS($J11644:$J11696,"5",$K11644:$K11696,"V")</f>
        <v>0</v>
      </c>
      <c r="AR11643">
        <f>COUNTIFS($J11644:$J11696,"5",$K11644:$K11696,"Y")+COUNTIFS($J11644:$J11696,"5",$K11644:$K11696,"s")</f>
        <v>0</v>
      </c>
      <c r="AS11643">
        <f>COUNTIF($J11644:$J11696,"6")-COUNTIFS($J11644:$J11696,"6",$K11644:$K11696,"V")</f>
        <v>0</v>
      </c>
      <c r="AT11643">
        <f>COUNTIFS($J11644:$J11696,"6",$K11644:$K11696,"Y")+COUNTIFS($J11644:$J11696,"6",$K11644:$K11696,"s")</f>
        <v>0</v>
      </c>
      <c r="AU11643">
        <f>COUNTIF($J11644:$J11696,"7")-COUNTIFS($J11644:$J11696,"7",$K11644:$K11696,"V")</f>
        <v>0</v>
      </c>
      <c r="AV11643">
        <f>COUNTIFS($J11644:$J11696,"7",$K11644:$K11696,"Y")+COUNTIFS($J11644:$J11696,"7",$K11644:$K11696,"s")</f>
        <v>0</v>
      </c>
    </row>
    <row r="11644" spans="1:48" ht="10.95" customHeight="1" outlineLevel="1" x14ac:dyDescent="0.25">
      <c r="A11644" t="s">
        <v>1718</v>
      </c>
      <c r="C11644" s="3" t="s">
        <v>12986</v>
      </c>
      <c r="D11644" s="3">
        <v>406</v>
      </c>
      <c r="E11644" s="9">
        <v>1942</v>
      </c>
      <c r="F11644" s="7" t="s">
        <v>5242</v>
      </c>
      <c r="G11644" s="7" t="s">
        <v>3175</v>
      </c>
      <c r="H11644" s="8" t="s">
        <v>1780</v>
      </c>
      <c r="I11644" s="8" t="s">
        <v>10819</v>
      </c>
      <c r="J11644" s="19">
        <v>3</v>
      </c>
      <c r="K11644" s="19" t="s">
        <v>7736</v>
      </c>
      <c r="L11644" s="11">
        <v>0.9</v>
      </c>
      <c r="M11644" s="11"/>
      <c r="N11644" s="24"/>
      <c r="P11644" s="32"/>
      <c r="T11644" s="19"/>
      <c r="U11644" s="3" t="s">
        <v>6141</v>
      </c>
      <c r="X11644" t="str">
        <f t="shared" si="698"/>
        <v/>
      </c>
      <c r="Z11644" t="str">
        <f t="shared" si="699"/>
        <v/>
      </c>
      <c r="AB11644" s="9"/>
      <c r="AC11644" t="s">
        <v>1780</v>
      </c>
      <c r="AD11644">
        <f t="shared" ref="AD11644:AD11675" si="702">COUNTIF(H11644,"*Fuji*")</f>
        <v>0</v>
      </c>
      <c r="AF11644" s="3"/>
      <c r="AG11644" t="s">
        <v>1781</v>
      </c>
      <c r="AH11644" s="9" t="s">
        <v>4613</v>
      </c>
    </row>
    <row r="11645" spans="1:48" ht="10.95" customHeight="1" outlineLevel="1" x14ac:dyDescent="0.25">
      <c r="A11645" t="s">
        <v>1718</v>
      </c>
      <c r="C11645" s="3" t="s">
        <v>12986</v>
      </c>
      <c r="D11645" s="3">
        <v>407</v>
      </c>
      <c r="E11645" s="9">
        <v>1942</v>
      </c>
      <c r="F11645" s="7" t="s">
        <v>5242</v>
      </c>
      <c r="G11645" s="7" t="s">
        <v>10882</v>
      </c>
      <c r="H11645" s="8" t="s">
        <v>1780</v>
      </c>
      <c r="I11645" s="8" t="s">
        <v>10819</v>
      </c>
      <c r="J11645" s="19">
        <v>3</v>
      </c>
      <c r="K11645" s="19" t="s">
        <v>7736</v>
      </c>
      <c r="L11645" s="11">
        <v>0.4</v>
      </c>
      <c r="M11645" s="11"/>
      <c r="N11645" s="24"/>
      <c r="P11645" s="32"/>
      <c r="T11645" s="19"/>
      <c r="U11645" s="3" t="s">
        <v>1784</v>
      </c>
      <c r="X11645" t="str">
        <f t="shared" si="698"/>
        <v/>
      </c>
      <c r="Z11645" t="str">
        <f t="shared" si="699"/>
        <v/>
      </c>
      <c r="AB11645" s="9"/>
      <c r="AC11645" t="s">
        <v>1780</v>
      </c>
      <c r="AD11645">
        <f t="shared" si="702"/>
        <v>0</v>
      </c>
      <c r="AF11645" s="3"/>
      <c r="AG11645" t="s">
        <v>1781</v>
      </c>
      <c r="AH11645" s="9" t="s">
        <v>4613</v>
      </c>
    </row>
    <row r="11646" spans="1:48" ht="10.95" customHeight="1" outlineLevel="1" x14ac:dyDescent="0.25">
      <c r="A11646" t="s">
        <v>1718</v>
      </c>
      <c r="C11646" s="3" t="s">
        <v>12986</v>
      </c>
      <c r="D11646" s="3">
        <v>420</v>
      </c>
      <c r="E11646" s="9">
        <v>1947</v>
      </c>
      <c r="F11646" s="7" t="s">
        <v>22007</v>
      </c>
      <c r="G11646" s="7" t="s">
        <v>3175</v>
      </c>
      <c r="H11646" s="8" t="s">
        <v>1780</v>
      </c>
      <c r="I11646" s="8" t="s">
        <v>10883</v>
      </c>
      <c r="J11646" s="19">
        <v>3</v>
      </c>
      <c r="K11646" s="19" t="s">
        <v>7736</v>
      </c>
      <c r="L11646" s="11">
        <v>0.3</v>
      </c>
      <c r="M11646" s="11"/>
      <c r="N11646" s="24"/>
      <c r="P11646" s="32"/>
      <c r="T11646" s="19"/>
      <c r="U11646" s="3" t="s">
        <v>6432</v>
      </c>
      <c r="X11646" t="str">
        <f t="shared" si="698"/>
        <v/>
      </c>
      <c r="Z11646" t="str">
        <f t="shared" si="699"/>
        <v/>
      </c>
      <c r="AB11646" s="9"/>
      <c r="AC11646" t="s">
        <v>1780</v>
      </c>
      <c r="AD11646">
        <f t="shared" si="702"/>
        <v>0</v>
      </c>
      <c r="AF11646" s="3"/>
      <c r="AG11646" t="s">
        <v>1781</v>
      </c>
      <c r="AH11646" s="9" t="s">
        <v>4613</v>
      </c>
    </row>
    <row r="11647" spans="1:48" ht="10.95" customHeight="1" outlineLevel="1" x14ac:dyDescent="0.25">
      <c r="A11647" t="s">
        <v>1718</v>
      </c>
      <c r="C11647" s="3" t="s">
        <v>12986</v>
      </c>
      <c r="D11647" s="3" t="s">
        <v>10884</v>
      </c>
      <c r="E11647" s="9">
        <v>1947</v>
      </c>
      <c r="F11647" s="7" t="s">
        <v>1783</v>
      </c>
      <c r="G11647" s="7" t="s">
        <v>3175</v>
      </c>
      <c r="H11647" s="8" t="s">
        <v>1780</v>
      </c>
      <c r="I11647" s="8" t="s">
        <v>10883</v>
      </c>
      <c r="J11647" s="19">
        <v>3</v>
      </c>
      <c r="K11647" s="19" t="s">
        <v>20092</v>
      </c>
      <c r="L11647" s="11"/>
      <c r="M11647" s="11"/>
      <c r="N11647" s="24"/>
      <c r="P11647" s="32"/>
      <c r="T11647" s="19"/>
      <c r="U11647" s="3" t="s">
        <v>1782</v>
      </c>
      <c r="W11647" t="s">
        <v>7738</v>
      </c>
      <c r="X11647" t="str">
        <f t="shared" si="698"/>
        <v/>
      </c>
      <c r="Z11647" t="str">
        <f t="shared" si="699"/>
        <v/>
      </c>
      <c r="AB11647" s="9"/>
      <c r="AC11647" t="s">
        <v>1780</v>
      </c>
      <c r="AD11647">
        <f t="shared" si="702"/>
        <v>0</v>
      </c>
      <c r="AF11647" s="3"/>
      <c r="AG11647" t="s">
        <v>1781</v>
      </c>
      <c r="AH11647" s="9" t="s">
        <v>4623</v>
      </c>
    </row>
    <row r="11648" spans="1:48" ht="10.95" customHeight="1" outlineLevel="1" x14ac:dyDescent="0.25">
      <c r="A11648" t="s">
        <v>1718</v>
      </c>
      <c r="C11648" s="3" t="s">
        <v>12986</v>
      </c>
      <c r="D11648" s="3">
        <v>452</v>
      </c>
      <c r="E11648" s="9">
        <v>1949</v>
      </c>
      <c r="F11648" s="7" t="s">
        <v>21892</v>
      </c>
      <c r="G11648" s="7" t="s">
        <v>1676</v>
      </c>
      <c r="H11648" s="8" t="s">
        <v>1719</v>
      </c>
      <c r="I11648" s="8" t="s">
        <v>10885</v>
      </c>
      <c r="J11648" s="19">
        <v>1</v>
      </c>
      <c r="K11648" s="19" t="s">
        <v>7736</v>
      </c>
      <c r="L11648" s="11">
        <v>0.4</v>
      </c>
      <c r="M11648" s="11"/>
      <c r="N11648" s="24"/>
      <c r="P11648" s="32"/>
      <c r="T11648" s="19"/>
      <c r="U11648" s="3">
        <v>366</v>
      </c>
      <c r="X11648" t="str">
        <f t="shared" si="698"/>
        <v/>
      </c>
      <c r="Z11648" t="str">
        <f t="shared" si="699"/>
        <v/>
      </c>
      <c r="AB11648" s="9"/>
      <c r="AC11648" t="s">
        <v>1719</v>
      </c>
      <c r="AD11648">
        <f t="shared" si="702"/>
        <v>0</v>
      </c>
      <c r="AF11648" s="3"/>
      <c r="AG11648" t="s">
        <v>1720</v>
      </c>
      <c r="AH11648" s="9" t="s">
        <v>4613</v>
      </c>
    </row>
    <row r="11649" spans="1:34" ht="10.95" customHeight="1" outlineLevel="1" x14ac:dyDescent="0.25">
      <c r="A11649" t="s">
        <v>1718</v>
      </c>
      <c r="C11649" s="3" t="s">
        <v>12986</v>
      </c>
      <c r="D11649" s="3">
        <v>453</v>
      </c>
      <c r="E11649" s="9">
        <v>1949</v>
      </c>
      <c r="F11649" s="7" t="s">
        <v>4735</v>
      </c>
      <c r="G11649" s="7" t="s">
        <v>1676</v>
      </c>
      <c r="H11649" s="8" t="s">
        <v>1719</v>
      </c>
      <c r="I11649" s="8" t="s">
        <v>10885</v>
      </c>
      <c r="J11649" s="19">
        <v>1</v>
      </c>
      <c r="K11649" s="19" t="s">
        <v>7736</v>
      </c>
      <c r="L11649" s="11">
        <v>1</v>
      </c>
      <c r="M11649" s="11"/>
      <c r="N11649" s="24"/>
      <c r="P11649" s="32"/>
      <c r="R11649">
        <v>1</v>
      </c>
      <c r="S11649">
        <v>1</v>
      </c>
      <c r="T11649" s="19"/>
      <c r="U11649" s="3">
        <v>367</v>
      </c>
      <c r="X11649" t="str">
        <f t="shared" si="698"/>
        <v/>
      </c>
      <c r="Z11649" t="str">
        <f t="shared" si="699"/>
        <v/>
      </c>
      <c r="AB11649" s="9"/>
      <c r="AC11649" t="s">
        <v>1719</v>
      </c>
      <c r="AD11649">
        <f t="shared" si="702"/>
        <v>0</v>
      </c>
      <c r="AF11649" s="3"/>
      <c r="AG11649" t="s">
        <v>1720</v>
      </c>
      <c r="AH11649" s="9" t="s">
        <v>4613</v>
      </c>
    </row>
    <row r="11650" spans="1:34" ht="10.95" customHeight="1" outlineLevel="1" x14ac:dyDescent="0.25">
      <c r="A11650" t="s">
        <v>1718</v>
      </c>
      <c r="C11650" s="3" t="s">
        <v>12986</v>
      </c>
      <c r="D11650" s="3" t="s">
        <v>10886</v>
      </c>
      <c r="E11650" s="9">
        <v>1949</v>
      </c>
      <c r="F11650" s="7" t="s">
        <v>1722</v>
      </c>
      <c r="G11650" s="7" t="s">
        <v>1676</v>
      </c>
      <c r="H11650" s="8" t="s">
        <v>1719</v>
      </c>
      <c r="I11650" s="8" t="s">
        <v>10885</v>
      </c>
      <c r="J11650" s="19">
        <v>1</v>
      </c>
      <c r="K11650" s="19" t="s">
        <v>20092</v>
      </c>
      <c r="L11650" s="11"/>
      <c r="M11650" s="11"/>
      <c r="N11650" s="24"/>
      <c r="P11650" s="32"/>
      <c r="T11650" s="19"/>
      <c r="U11650" s="3" t="s">
        <v>1721</v>
      </c>
      <c r="W11650" t="s">
        <v>7738</v>
      </c>
      <c r="X11650" t="str">
        <f t="shared" ref="X11650:X11713" si="703">IF(COUNTIF(F11650,"*fdc*"),1,"")</f>
        <v/>
      </c>
      <c r="Z11650" t="str">
        <f t="shared" ref="Z11650:Z11713" si="704">IF(COUNTIF(F11650,"*s/s*"),1,"")</f>
        <v/>
      </c>
      <c r="AB11650" s="9"/>
      <c r="AC11650" t="s">
        <v>1719</v>
      </c>
      <c r="AD11650">
        <f t="shared" si="702"/>
        <v>0</v>
      </c>
      <c r="AF11650" s="3"/>
      <c r="AG11650" t="s">
        <v>1720</v>
      </c>
      <c r="AH11650" s="9" t="s">
        <v>4925</v>
      </c>
    </row>
    <row r="11651" spans="1:34" ht="10.95" customHeight="1" outlineLevel="1" x14ac:dyDescent="0.25">
      <c r="A11651" t="s">
        <v>1718</v>
      </c>
      <c r="C11651" s="3" t="s">
        <v>12986</v>
      </c>
      <c r="D11651" s="3">
        <v>454</v>
      </c>
      <c r="E11651" s="9">
        <v>1949</v>
      </c>
      <c r="F11651" s="7" t="s">
        <v>4735</v>
      </c>
      <c r="G11651" s="7" t="s">
        <v>6492</v>
      </c>
      <c r="H11651" s="8" t="s">
        <v>1719</v>
      </c>
      <c r="I11651" s="8" t="s">
        <v>10885</v>
      </c>
      <c r="J11651" s="19">
        <v>1</v>
      </c>
      <c r="K11651" s="19" t="s">
        <v>7738</v>
      </c>
      <c r="L11651" s="11"/>
      <c r="M11651" s="11"/>
      <c r="N11651" s="24"/>
      <c r="P11651" s="32"/>
      <c r="T11651" s="19"/>
      <c r="U11651" s="3" t="s">
        <v>5498</v>
      </c>
      <c r="X11651" t="str">
        <f t="shared" si="703"/>
        <v/>
      </c>
      <c r="Z11651" t="str">
        <f t="shared" si="704"/>
        <v/>
      </c>
      <c r="AB11651" s="9"/>
      <c r="AC11651" t="s">
        <v>1719</v>
      </c>
      <c r="AD11651">
        <f t="shared" si="702"/>
        <v>0</v>
      </c>
      <c r="AF11651" s="3"/>
      <c r="AG11651" t="s">
        <v>1720</v>
      </c>
      <c r="AH11651" s="9" t="s">
        <v>4613</v>
      </c>
    </row>
    <row r="11652" spans="1:34" ht="10.95" customHeight="1" outlineLevel="1" x14ac:dyDescent="0.25">
      <c r="A11652" t="s">
        <v>1718</v>
      </c>
      <c r="C11652" s="3" t="s">
        <v>12986</v>
      </c>
      <c r="D11652" s="3" t="s">
        <v>6155</v>
      </c>
      <c r="E11652" s="9">
        <v>1949</v>
      </c>
      <c r="F11652" s="7" t="s">
        <v>1786</v>
      </c>
      <c r="G11652" s="7" t="s">
        <v>6492</v>
      </c>
      <c r="H11652" s="8" t="s">
        <v>1719</v>
      </c>
      <c r="I11652" s="8" t="s">
        <v>10885</v>
      </c>
      <c r="J11652" s="19">
        <v>1</v>
      </c>
      <c r="K11652" s="19" t="s">
        <v>20092</v>
      </c>
      <c r="L11652" s="11"/>
      <c r="M11652" s="11"/>
      <c r="N11652" s="24"/>
      <c r="P11652" s="32"/>
      <c r="T11652" s="19"/>
      <c r="U11652" s="3" t="s">
        <v>1785</v>
      </c>
      <c r="W11652" t="s">
        <v>7738</v>
      </c>
      <c r="X11652" t="str">
        <f t="shared" si="703"/>
        <v/>
      </c>
      <c r="Z11652" t="str">
        <f t="shared" si="704"/>
        <v/>
      </c>
      <c r="AB11652" s="9"/>
      <c r="AC11652" t="s">
        <v>1719</v>
      </c>
      <c r="AD11652">
        <f t="shared" si="702"/>
        <v>0</v>
      </c>
      <c r="AF11652" s="3"/>
      <c r="AG11652" t="s">
        <v>1720</v>
      </c>
      <c r="AH11652" s="9" t="s">
        <v>4925</v>
      </c>
    </row>
    <row r="11653" spans="1:34" ht="10.95" customHeight="1" outlineLevel="1" x14ac:dyDescent="0.25">
      <c r="A11653" t="s">
        <v>1718</v>
      </c>
      <c r="C11653" s="3" t="s">
        <v>12986</v>
      </c>
      <c r="D11653" s="3">
        <v>455</v>
      </c>
      <c r="E11653" s="9">
        <v>1949</v>
      </c>
      <c r="F11653" s="7" t="s">
        <v>5142</v>
      </c>
      <c r="G11653" s="7" t="s">
        <v>2159</v>
      </c>
      <c r="H11653" s="8" t="s">
        <v>1719</v>
      </c>
      <c r="I11653" s="8" t="s">
        <v>10885</v>
      </c>
      <c r="J11653" s="19">
        <v>1</v>
      </c>
      <c r="K11653" s="19" t="s">
        <v>7736</v>
      </c>
      <c r="L11653" s="11">
        <v>1.65</v>
      </c>
      <c r="M11653" s="11"/>
      <c r="N11653" s="24"/>
      <c r="P11653" s="32"/>
      <c r="T11653" s="19"/>
      <c r="U11653" s="3" t="s">
        <v>2657</v>
      </c>
      <c r="X11653" t="str">
        <f t="shared" si="703"/>
        <v/>
      </c>
      <c r="Z11653" t="str">
        <f t="shared" si="704"/>
        <v/>
      </c>
      <c r="AB11653" s="9"/>
      <c r="AC11653" t="s">
        <v>1719</v>
      </c>
      <c r="AD11653">
        <f t="shared" si="702"/>
        <v>0</v>
      </c>
      <c r="AF11653" s="3"/>
      <c r="AG11653" t="s">
        <v>1720</v>
      </c>
      <c r="AH11653" s="9" t="s">
        <v>4613</v>
      </c>
    </row>
    <row r="11654" spans="1:34" ht="10.95" customHeight="1" outlineLevel="1" x14ac:dyDescent="0.25">
      <c r="A11654" t="s">
        <v>1718</v>
      </c>
      <c r="C11654" s="3" t="s">
        <v>12986</v>
      </c>
      <c r="D11654" s="3">
        <v>456</v>
      </c>
      <c r="E11654" s="9">
        <v>1949</v>
      </c>
      <c r="F11654" s="7" t="s">
        <v>5242</v>
      </c>
      <c r="G11654" s="7" t="s">
        <v>549</v>
      </c>
      <c r="H11654" s="8" t="s">
        <v>1719</v>
      </c>
      <c r="I11654" s="8" t="s">
        <v>10885</v>
      </c>
      <c r="J11654" s="19">
        <v>1</v>
      </c>
      <c r="K11654" s="19" t="s">
        <v>7736</v>
      </c>
      <c r="L11654" s="11">
        <v>2</v>
      </c>
      <c r="M11654" s="11"/>
      <c r="N11654" s="24"/>
      <c r="P11654" s="32"/>
      <c r="T11654" s="19"/>
      <c r="U11654" s="3" t="s">
        <v>3065</v>
      </c>
      <c r="X11654" t="str">
        <f t="shared" si="703"/>
        <v/>
      </c>
      <c r="Z11654" t="str">
        <f t="shared" si="704"/>
        <v/>
      </c>
      <c r="AB11654" s="9"/>
      <c r="AC11654" t="s">
        <v>1719</v>
      </c>
      <c r="AD11654">
        <f t="shared" si="702"/>
        <v>0</v>
      </c>
      <c r="AF11654" s="3"/>
      <c r="AG11654" t="s">
        <v>1720</v>
      </c>
      <c r="AH11654" s="9" t="s">
        <v>4613</v>
      </c>
    </row>
    <row r="11655" spans="1:34" ht="10.95" customHeight="1" outlineLevel="1" x14ac:dyDescent="0.25">
      <c r="A11655" t="s">
        <v>1718</v>
      </c>
      <c r="C11655" s="3" t="s">
        <v>12986</v>
      </c>
      <c r="D11655" s="3">
        <v>457</v>
      </c>
      <c r="E11655" s="9">
        <v>1949</v>
      </c>
      <c r="F11655" s="7" t="s">
        <v>3424</v>
      </c>
      <c r="G11655" s="7" t="s">
        <v>590</v>
      </c>
      <c r="H11655" s="8" t="s">
        <v>1719</v>
      </c>
      <c r="I11655" s="8" t="s">
        <v>10885</v>
      </c>
      <c r="J11655" s="19">
        <v>1</v>
      </c>
      <c r="K11655" s="19" t="s">
        <v>7738</v>
      </c>
      <c r="L11655" s="11"/>
      <c r="M11655" s="11"/>
      <c r="N11655" s="24"/>
      <c r="P11655" s="32"/>
      <c r="T11655" s="19"/>
      <c r="U11655" s="3" t="s">
        <v>3070</v>
      </c>
      <c r="X11655" t="str">
        <f t="shared" si="703"/>
        <v/>
      </c>
      <c r="Z11655" t="str">
        <f t="shared" si="704"/>
        <v/>
      </c>
      <c r="AB11655" s="9"/>
      <c r="AC11655" t="s">
        <v>1719</v>
      </c>
      <c r="AD11655">
        <f t="shared" si="702"/>
        <v>0</v>
      </c>
      <c r="AF11655" s="3"/>
      <c r="AG11655" t="s">
        <v>1720</v>
      </c>
      <c r="AH11655" s="9" t="s">
        <v>4925</v>
      </c>
    </row>
    <row r="11656" spans="1:34" ht="10.95" customHeight="1" outlineLevel="1" x14ac:dyDescent="0.25">
      <c r="A11656" t="s">
        <v>1718</v>
      </c>
      <c r="C11656" s="3" t="s">
        <v>12986</v>
      </c>
      <c r="D11656" s="3">
        <v>793</v>
      </c>
      <c r="E11656" s="9">
        <v>1964</v>
      </c>
      <c r="F11656" s="7" t="s">
        <v>5142</v>
      </c>
      <c r="G11656" s="7" t="s">
        <v>5401</v>
      </c>
      <c r="H11656" s="8" t="s">
        <v>5402</v>
      </c>
      <c r="I11656" s="8" t="s">
        <v>8319</v>
      </c>
      <c r="J11656" s="19">
        <v>1</v>
      </c>
      <c r="K11656" s="19" t="s">
        <v>7736</v>
      </c>
      <c r="L11656" s="11">
        <v>1.25</v>
      </c>
      <c r="M11656" s="11"/>
      <c r="N11656" s="24"/>
      <c r="P11656" s="32"/>
      <c r="T11656" s="19"/>
      <c r="U11656" s="3" t="s">
        <v>8025</v>
      </c>
      <c r="X11656" t="str">
        <f t="shared" si="703"/>
        <v/>
      </c>
      <c r="Z11656" t="str">
        <f t="shared" si="704"/>
        <v/>
      </c>
      <c r="AB11656" s="9"/>
      <c r="AC11656" t="s">
        <v>5402</v>
      </c>
      <c r="AD11656">
        <f t="shared" si="702"/>
        <v>1</v>
      </c>
      <c r="AF11656" s="3"/>
      <c r="AG11656" t="s">
        <v>4924</v>
      </c>
      <c r="AH11656" s="9" t="s">
        <v>4613</v>
      </c>
    </row>
    <row r="11657" spans="1:34" ht="10.95" customHeight="1" outlineLevel="1" x14ac:dyDescent="0.25">
      <c r="A11657" t="s">
        <v>1718</v>
      </c>
      <c r="C11657" s="3" t="s">
        <v>12986</v>
      </c>
      <c r="D11657" s="3">
        <v>794</v>
      </c>
      <c r="E11657" s="9">
        <v>1964</v>
      </c>
      <c r="F11657" s="7" t="s">
        <v>5141</v>
      </c>
      <c r="G11657" s="7" t="s">
        <v>5401</v>
      </c>
      <c r="H11657" s="8" t="s">
        <v>5402</v>
      </c>
      <c r="I11657" s="8" t="s">
        <v>8319</v>
      </c>
      <c r="J11657" s="19">
        <v>1</v>
      </c>
      <c r="K11657" s="19" t="s">
        <v>7736</v>
      </c>
      <c r="L11657" s="11">
        <v>1.25</v>
      </c>
      <c r="M11657" s="11"/>
      <c r="N11657" s="24"/>
      <c r="P11657" s="32"/>
      <c r="T11657" s="19"/>
      <c r="U11657" s="3" t="s">
        <v>8026</v>
      </c>
      <c r="X11657" t="str">
        <f t="shared" si="703"/>
        <v/>
      </c>
      <c r="Z11657" t="str">
        <f t="shared" si="704"/>
        <v/>
      </c>
      <c r="AB11657" s="9"/>
      <c r="AC11657" t="s">
        <v>5402</v>
      </c>
      <c r="AD11657">
        <f t="shared" si="702"/>
        <v>1</v>
      </c>
      <c r="AF11657" s="3"/>
      <c r="AG11657" t="s">
        <v>4924</v>
      </c>
      <c r="AH11657" s="9" t="s">
        <v>4613</v>
      </c>
    </row>
    <row r="11658" spans="1:34" ht="10.95" customHeight="1" outlineLevel="1" x14ac:dyDescent="0.25">
      <c r="A11658" t="s">
        <v>1718</v>
      </c>
      <c r="C11658" s="3" t="s">
        <v>12986</v>
      </c>
      <c r="D11658" s="3">
        <v>795</v>
      </c>
      <c r="E11658" s="9">
        <v>1964</v>
      </c>
      <c r="F11658" s="7" t="s">
        <v>2774</v>
      </c>
      <c r="G11658" s="7" t="s">
        <v>5401</v>
      </c>
      <c r="H11658" s="8" t="s">
        <v>5402</v>
      </c>
      <c r="I11658" s="8" t="s">
        <v>8319</v>
      </c>
      <c r="J11658" s="19">
        <v>1</v>
      </c>
      <c r="K11658" s="19" t="s">
        <v>7736</v>
      </c>
      <c r="L11658" s="11">
        <v>1.25</v>
      </c>
      <c r="M11658" s="11"/>
      <c r="N11658" s="24"/>
      <c r="P11658" s="32"/>
      <c r="T11658" s="19"/>
      <c r="U11658" s="3" t="s">
        <v>8027</v>
      </c>
      <c r="X11658" t="str">
        <f t="shared" si="703"/>
        <v/>
      </c>
      <c r="Z11658" t="str">
        <f t="shared" si="704"/>
        <v/>
      </c>
      <c r="AB11658" s="9"/>
      <c r="AC11658" t="s">
        <v>5402</v>
      </c>
      <c r="AD11658">
        <f t="shared" si="702"/>
        <v>1</v>
      </c>
      <c r="AF11658" s="3"/>
      <c r="AG11658" t="s">
        <v>4924</v>
      </c>
      <c r="AH11658" s="9" t="s">
        <v>4613</v>
      </c>
    </row>
    <row r="11659" spans="1:34" ht="10.95" customHeight="1" outlineLevel="1" x14ac:dyDescent="0.25">
      <c r="A11659" t="s">
        <v>1718</v>
      </c>
      <c r="C11659" s="3" t="s">
        <v>12986</v>
      </c>
      <c r="D11659" s="3">
        <v>796</v>
      </c>
      <c r="E11659" s="9">
        <v>1964</v>
      </c>
      <c r="F11659" s="7" t="s">
        <v>3424</v>
      </c>
      <c r="G11659" s="7" t="s">
        <v>5401</v>
      </c>
      <c r="H11659" s="8" t="s">
        <v>5402</v>
      </c>
      <c r="I11659" s="8" t="s">
        <v>8319</v>
      </c>
      <c r="J11659" s="19">
        <v>1</v>
      </c>
      <c r="K11659" s="19" t="s">
        <v>7736</v>
      </c>
      <c r="L11659" s="11">
        <v>1.25</v>
      </c>
      <c r="M11659" s="11"/>
      <c r="N11659" s="24"/>
      <c r="P11659" s="32"/>
      <c r="S11659">
        <v>1</v>
      </c>
      <c r="T11659" s="19"/>
      <c r="U11659" s="3" t="s">
        <v>8028</v>
      </c>
      <c r="X11659" t="str">
        <f t="shared" si="703"/>
        <v/>
      </c>
      <c r="Z11659" t="str">
        <f t="shared" si="704"/>
        <v/>
      </c>
      <c r="AB11659" s="9"/>
      <c r="AC11659" t="s">
        <v>5402</v>
      </c>
      <c r="AD11659">
        <f t="shared" si="702"/>
        <v>1</v>
      </c>
      <c r="AF11659" s="3"/>
      <c r="AG11659" t="s">
        <v>4924</v>
      </c>
      <c r="AH11659" s="9" t="s">
        <v>4613</v>
      </c>
    </row>
    <row r="11660" spans="1:34" ht="10.95" customHeight="1" outlineLevel="1" x14ac:dyDescent="0.25">
      <c r="A11660" t="s">
        <v>1718</v>
      </c>
      <c r="C11660" s="3" t="s">
        <v>12986</v>
      </c>
      <c r="D11660" s="3">
        <v>1352</v>
      </c>
      <c r="E11660" s="9">
        <v>1976</v>
      </c>
      <c r="F11660" s="7" t="s">
        <v>2977</v>
      </c>
      <c r="G11660" s="7" t="s">
        <v>5401</v>
      </c>
      <c r="H11660" s="8" t="s">
        <v>9024</v>
      </c>
      <c r="I11660" s="8" t="s">
        <v>9028</v>
      </c>
      <c r="J11660" s="19">
        <v>3</v>
      </c>
      <c r="K11660" s="19" t="s">
        <v>7738</v>
      </c>
      <c r="L11660" s="11"/>
      <c r="M11660" s="11"/>
      <c r="N11660" s="24"/>
      <c r="P11660" s="32"/>
      <c r="T11660" s="19"/>
      <c r="U11660" s="3"/>
      <c r="X11660" t="str">
        <f t="shared" si="703"/>
        <v/>
      </c>
      <c r="Z11660" t="str">
        <f t="shared" si="704"/>
        <v/>
      </c>
      <c r="AB11660" s="9"/>
      <c r="AC11660" t="s">
        <v>9024</v>
      </c>
      <c r="AD11660">
        <f t="shared" si="702"/>
        <v>0</v>
      </c>
      <c r="AF11660" s="3"/>
      <c r="AH11660" s="9"/>
    </row>
    <row r="11661" spans="1:34" ht="10.95" customHeight="1" outlineLevel="1" x14ac:dyDescent="0.25">
      <c r="A11661" t="s">
        <v>1718</v>
      </c>
      <c r="C11661" s="3" t="s">
        <v>12986</v>
      </c>
      <c r="D11661" s="3">
        <v>1357</v>
      </c>
      <c r="E11661" s="9">
        <v>1976</v>
      </c>
      <c r="F11661" s="7" t="s">
        <v>2977</v>
      </c>
      <c r="G11661" s="7" t="s">
        <v>5401</v>
      </c>
      <c r="H11661" s="8" t="s">
        <v>9025</v>
      </c>
      <c r="I11661" s="8" t="s">
        <v>9028</v>
      </c>
      <c r="J11661" s="19">
        <v>3</v>
      </c>
      <c r="K11661" s="19" t="s">
        <v>7738</v>
      </c>
      <c r="L11661" s="11"/>
      <c r="M11661" s="11"/>
      <c r="N11661" s="24"/>
      <c r="P11661" s="32"/>
      <c r="T11661" s="19"/>
      <c r="U11661" s="3"/>
      <c r="X11661" t="str">
        <f t="shared" si="703"/>
        <v/>
      </c>
      <c r="Z11661" t="str">
        <f t="shared" si="704"/>
        <v/>
      </c>
      <c r="AB11661" s="9"/>
      <c r="AC11661" t="s">
        <v>9025</v>
      </c>
      <c r="AD11661">
        <f t="shared" si="702"/>
        <v>0</v>
      </c>
      <c r="AF11661" s="3"/>
      <c r="AH11661" s="9"/>
    </row>
    <row r="11662" spans="1:34" ht="10.95" customHeight="1" outlineLevel="1" x14ac:dyDescent="0.25">
      <c r="A11662" t="s">
        <v>1718</v>
      </c>
      <c r="C11662" s="3" t="s">
        <v>12986</v>
      </c>
      <c r="D11662" s="3">
        <v>1359</v>
      </c>
      <c r="E11662" s="9">
        <v>1976</v>
      </c>
      <c r="F11662" s="7" t="s">
        <v>2977</v>
      </c>
      <c r="G11662" s="7" t="s">
        <v>5401</v>
      </c>
      <c r="H11662" s="8" t="s">
        <v>9022</v>
      </c>
      <c r="I11662" s="8" t="s">
        <v>9028</v>
      </c>
      <c r="J11662" s="19">
        <v>3</v>
      </c>
      <c r="K11662" s="19" t="s">
        <v>7736</v>
      </c>
      <c r="L11662" s="11">
        <v>0.7</v>
      </c>
      <c r="M11662" s="11"/>
      <c r="N11662" s="24"/>
      <c r="P11662" s="32"/>
      <c r="T11662" s="19"/>
      <c r="U11662" s="3"/>
      <c r="X11662" t="str">
        <f t="shared" si="703"/>
        <v/>
      </c>
      <c r="Z11662" t="str">
        <f t="shared" si="704"/>
        <v/>
      </c>
      <c r="AB11662" s="9"/>
      <c r="AC11662" t="s">
        <v>9022</v>
      </c>
      <c r="AD11662">
        <f t="shared" si="702"/>
        <v>0</v>
      </c>
      <c r="AF11662" s="3"/>
      <c r="AH11662" s="9"/>
    </row>
    <row r="11663" spans="1:34" ht="10.95" customHeight="1" outlineLevel="1" x14ac:dyDescent="0.25">
      <c r="A11663" t="s">
        <v>1718</v>
      </c>
      <c r="C11663" s="3" t="s">
        <v>12986</v>
      </c>
      <c r="D11663" s="3">
        <v>1360</v>
      </c>
      <c r="E11663" s="9">
        <v>1976</v>
      </c>
      <c r="F11663" s="7" t="s">
        <v>2977</v>
      </c>
      <c r="G11663" s="7" t="s">
        <v>5401</v>
      </c>
      <c r="H11663" s="8" t="s">
        <v>9026</v>
      </c>
      <c r="I11663" s="8" t="s">
        <v>9028</v>
      </c>
      <c r="J11663" s="19">
        <v>3</v>
      </c>
      <c r="K11663" s="19" t="s">
        <v>7738</v>
      </c>
      <c r="L11663" s="11"/>
      <c r="M11663" s="11"/>
      <c r="N11663" s="24"/>
      <c r="P11663" s="32"/>
      <c r="T11663" s="19"/>
      <c r="U11663" s="3"/>
      <c r="X11663" t="str">
        <f t="shared" si="703"/>
        <v/>
      </c>
      <c r="Z11663" t="str">
        <f t="shared" si="704"/>
        <v/>
      </c>
      <c r="AB11663" s="9"/>
      <c r="AC11663" t="s">
        <v>9026</v>
      </c>
      <c r="AD11663">
        <f t="shared" si="702"/>
        <v>0</v>
      </c>
      <c r="AF11663" s="3"/>
      <c r="AH11663" s="9"/>
    </row>
    <row r="11664" spans="1:34" ht="10.95" customHeight="1" outlineLevel="1" x14ac:dyDescent="0.25">
      <c r="A11664" t="s">
        <v>1718</v>
      </c>
      <c r="C11664" s="3" t="s">
        <v>12986</v>
      </c>
      <c r="D11664" s="3">
        <v>1369</v>
      </c>
      <c r="E11664" s="9">
        <v>1976</v>
      </c>
      <c r="F11664" s="7" t="s">
        <v>2977</v>
      </c>
      <c r="G11664" s="7" t="s">
        <v>5401</v>
      </c>
      <c r="H11664" s="8" t="s">
        <v>9027</v>
      </c>
      <c r="I11664" s="8" t="s">
        <v>9028</v>
      </c>
      <c r="J11664" s="19">
        <v>3</v>
      </c>
      <c r="K11664" s="19" t="s">
        <v>7738</v>
      </c>
      <c r="L11664" s="11"/>
      <c r="M11664" s="11"/>
      <c r="N11664" s="24"/>
      <c r="P11664" s="32"/>
      <c r="T11664" s="19"/>
      <c r="U11664" s="3"/>
      <c r="X11664" t="str">
        <f t="shared" si="703"/>
        <v/>
      </c>
      <c r="Z11664" t="str">
        <f t="shared" si="704"/>
        <v/>
      </c>
      <c r="AB11664" s="9"/>
      <c r="AC11664" t="s">
        <v>9027</v>
      </c>
      <c r="AD11664">
        <f t="shared" si="702"/>
        <v>0</v>
      </c>
      <c r="AF11664" s="3"/>
      <c r="AH11664" s="9"/>
    </row>
    <row r="11665" spans="1:34" ht="10.95" customHeight="1" outlineLevel="1" x14ac:dyDescent="0.25">
      <c r="A11665" t="s">
        <v>1718</v>
      </c>
      <c r="C11665" s="3" t="s">
        <v>12986</v>
      </c>
      <c r="D11665" s="3" t="s">
        <v>9029</v>
      </c>
      <c r="E11665" s="9">
        <v>1976</v>
      </c>
      <c r="F11665" s="7" t="s">
        <v>21692</v>
      </c>
      <c r="G11665" s="7"/>
      <c r="H11665" s="8" t="s">
        <v>9030</v>
      </c>
      <c r="I11665" s="8" t="s">
        <v>9028</v>
      </c>
      <c r="J11665" s="19">
        <v>3</v>
      </c>
      <c r="K11665" s="19" t="s">
        <v>7738</v>
      </c>
      <c r="L11665" s="11"/>
      <c r="M11665" s="11"/>
      <c r="N11665" s="24"/>
      <c r="P11665" s="32"/>
      <c r="T11665" s="19"/>
      <c r="U11665" s="3"/>
      <c r="X11665" t="str">
        <f t="shared" si="703"/>
        <v/>
      </c>
      <c r="Z11665">
        <f t="shared" si="704"/>
        <v>1</v>
      </c>
      <c r="AB11665" s="9"/>
      <c r="AC11665" t="s">
        <v>9030</v>
      </c>
      <c r="AD11665">
        <f t="shared" si="702"/>
        <v>0</v>
      </c>
      <c r="AF11665" s="3"/>
      <c r="AH11665" s="9"/>
    </row>
    <row r="11666" spans="1:34" ht="10.95" customHeight="1" outlineLevel="1" x14ac:dyDescent="0.25">
      <c r="A11666" t="s">
        <v>1718</v>
      </c>
      <c r="C11666" s="3" t="s">
        <v>12986</v>
      </c>
      <c r="D11666" s="3">
        <v>1413</v>
      </c>
      <c r="E11666" s="9">
        <v>1980</v>
      </c>
      <c r="F11666" s="7" t="s">
        <v>2977</v>
      </c>
      <c r="G11666" s="7" t="s">
        <v>5401</v>
      </c>
      <c r="H11666" s="8" t="s">
        <v>9024</v>
      </c>
      <c r="I11666" s="8" t="s">
        <v>9021</v>
      </c>
      <c r="J11666" s="19">
        <v>3</v>
      </c>
      <c r="K11666" s="19" t="s">
        <v>7736</v>
      </c>
      <c r="L11666" s="11">
        <v>3.15</v>
      </c>
      <c r="M11666" s="11"/>
      <c r="N11666" s="24"/>
      <c r="P11666" s="32"/>
      <c r="T11666" s="19"/>
      <c r="U11666" s="3"/>
      <c r="X11666" t="str">
        <f t="shared" si="703"/>
        <v/>
      </c>
      <c r="Z11666" t="str">
        <f t="shared" si="704"/>
        <v/>
      </c>
      <c r="AB11666" s="9"/>
      <c r="AC11666" t="s">
        <v>9024</v>
      </c>
      <c r="AD11666">
        <f t="shared" si="702"/>
        <v>0</v>
      </c>
      <c r="AF11666" s="3"/>
      <c r="AH11666" s="9"/>
    </row>
    <row r="11667" spans="1:34" ht="10.95" customHeight="1" outlineLevel="1" x14ac:dyDescent="0.25">
      <c r="A11667" t="s">
        <v>1718</v>
      </c>
      <c r="C11667" s="3" t="s">
        <v>12986</v>
      </c>
      <c r="D11667" s="3">
        <v>1418</v>
      </c>
      <c r="E11667" s="9">
        <v>1980</v>
      </c>
      <c r="F11667" s="7" t="s">
        <v>2977</v>
      </c>
      <c r="G11667" s="7" t="s">
        <v>5401</v>
      </c>
      <c r="H11667" s="8" t="s">
        <v>9025</v>
      </c>
      <c r="I11667" s="8" t="s">
        <v>9021</v>
      </c>
      <c r="J11667" s="19">
        <v>3</v>
      </c>
      <c r="K11667" s="19" t="s">
        <v>7736</v>
      </c>
      <c r="L11667" s="11">
        <v>3.15</v>
      </c>
      <c r="M11667" s="11"/>
      <c r="N11667" s="24"/>
      <c r="P11667" s="32"/>
      <c r="T11667" s="19"/>
      <c r="U11667" s="3"/>
      <c r="X11667" t="str">
        <f t="shared" si="703"/>
        <v/>
      </c>
      <c r="Z11667" t="str">
        <f t="shared" si="704"/>
        <v/>
      </c>
      <c r="AB11667" s="9"/>
      <c r="AC11667" t="s">
        <v>9025</v>
      </c>
      <c r="AD11667">
        <f t="shared" si="702"/>
        <v>0</v>
      </c>
      <c r="AF11667" s="3"/>
      <c r="AH11667" s="9"/>
    </row>
    <row r="11668" spans="1:34" ht="10.95" customHeight="1" outlineLevel="1" x14ac:dyDescent="0.25">
      <c r="A11668" t="s">
        <v>1718</v>
      </c>
      <c r="C11668" s="3" t="s">
        <v>12986</v>
      </c>
      <c r="D11668" s="3">
        <v>1420</v>
      </c>
      <c r="E11668" s="9">
        <v>1980</v>
      </c>
      <c r="F11668" s="7" t="s">
        <v>2977</v>
      </c>
      <c r="G11668" s="7" t="s">
        <v>5401</v>
      </c>
      <c r="H11668" s="8" t="s">
        <v>9022</v>
      </c>
      <c r="I11668" s="8" t="s">
        <v>9021</v>
      </c>
      <c r="J11668" s="19">
        <v>3</v>
      </c>
      <c r="K11668" s="19" t="s">
        <v>7736</v>
      </c>
      <c r="L11668" s="11">
        <v>3.15</v>
      </c>
      <c r="M11668" s="11"/>
      <c r="N11668" s="24"/>
      <c r="P11668" s="32"/>
      <c r="T11668" s="19"/>
      <c r="U11668" s="3"/>
      <c r="X11668" t="str">
        <f t="shared" si="703"/>
        <v/>
      </c>
      <c r="Z11668" t="str">
        <f t="shared" si="704"/>
        <v/>
      </c>
      <c r="AB11668" s="9"/>
      <c r="AC11668" t="s">
        <v>9022</v>
      </c>
      <c r="AD11668">
        <f t="shared" si="702"/>
        <v>0</v>
      </c>
      <c r="AF11668" s="3"/>
      <c r="AH11668" s="9"/>
    </row>
    <row r="11669" spans="1:34" ht="10.95" customHeight="1" outlineLevel="1" x14ac:dyDescent="0.25">
      <c r="A11669" t="s">
        <v>1718</v>
      </c>
      <c r="C11669" s="3" t="s">
        <v>12986</v>
      </c>
      <c r="D11669" s="3">
        <v>1421</v>
      </c>
      <c r="E11669" s="9">
        <v>1980</v>
      </c>
      <c r="F11669" s="7" t="s">
        <v>2977</v>
      </c>
      <c r="G11669" s="7" t="s">
        <v>5401</v>
      </c>
      <c r="H11669" s="8" t="s">
        <v>9026</v>
      </c>
      <c r="I11669" s="8" t="s">
        <v>9021</v>
      </c>
      <c r="J11669" s="19">
        <v>3</v>
      </c>
      <c r="K11669" s="19" t="s">
        <v>7736</v>
      </c>
      <c r="L11669" s="11">
        <v>3.15</v>
      </c>
      <c r="M11669" s="11"/>
      <c r="N11669" s="24"/>
      <c r="P11669" s="32"/>
      <c r="T11669" s="19"/>
      <c r="U11669" s="3"/>
      <c r="X11669" t="str">
        <f t="shared" si="703"/>
        <v/>
      </c>
      <c r="Z11669" t="str">
        <f t="shared" si="704"/>
        <v/>
      </c>
      <c r="AB11669" s="9"/>
      <c r="AC11669" t="s">
        <v>9026</v>
      </c>
      <c r="AD11669">
        <f t="shared" si="702"/>
        <v>0</v>
      </c>
      <c r="AF11669" s="3"/>
      <c r="AH11669" s="9"/>
    </row>
    <row r="11670" spans="1:34" ht="10.95" customHeight="1" outlineLevel="1" x14ac:dyDescent="0.25">
      <c r="A11670" t="s">
        <v>1718</v>
      </c>
      <c r="C11670" s="3" t="s">
        <v>12986</v>
      </c>
      <c r="D11670" s="3">
        <v>1430</v>
      </c>
      <c r="E11670" s="9">
        <v>1980</v>
      </c>
      <c r="F11670" s="7" t="s">
        <v>2977</v>
      </c>
      <c r="G11670" s="7" t="s">
        <v>5401</v>
      </c>
      <c r="H11670" s="8" t="s">
        <v>9027</v>
      </c>
      <c r="I11670" s="8" t="s">
        <v>9021</v>
      </c>
      <c r="J11670" s="19">
        <v>3</v>
      </c>
      <c r="K11670" s="19" t="s">
        <v>7736</v>
      </c>
      <c r="L11670" s="11">
        <v>3.15</v>
      </c>
      <c r="M11670" s="11"/>
      <c r="N11670" s="24"/>
      <c r="P11670" s="32"/>
      <c r="T11670" s="19"/>
      <c r="U11670" s="3"/>
      <c r="X11670" t="str">
        <f t="shared" si="703"/>
        <v/>
      </c>
      <c r="Z11670" t="str">
        <f t="shared" si="704"/>
        <v/>
      </c>
      <c r="AB11670" s="9"/>
      <c r="AC11670" t="s">
        <v>9027</v>
      </c>
      <c r="AD11670">
        <f t="shared" si="702"/>
        <v>0</v>
      </c>
      <c r="AF11670" s="3"/>
      <c r="AH11670" s="9"/>
    </row>
    <row r="11671" spans="1:34" ht="10.95" customHeight="1" outlineLevel="1" x14ac:dyDescent="0.25">
      <c r="A11671" t="s">
        <v>1718</v>
      </c>
      <c r="C11671" s="3" t="s">
        <v>12986</v>
      </c>
      <c r="D11671" s="3" t="s">
        <v>9031</v>
      </c>
      <c r="E11671" s="9">
        <v>1980</v>
      </c>
      <c r="F11671" s="7" t="s">
        <v>21692</v>
      </c>
      <c r="G11671" s="7" t="s">
        <v>5401</v>
      </c>
      <c r="H11671" s="8" t="s">
        <v>9030</v>
      </c>
      <c r="I11671" s="8" t="s">
        <v>9021</v>
      </c>
      <c r="J11671" s="19">
        <v>3</v>
      </c>
      <c r="K11671" s="19" t="s">
        <v>7738</v>
      </c>
      <c r="L11671" s="11"/>
      <c r="M11671" s="11"/>
      <c r="N11671" s="24"/>
      <c r="P11671" s="32"/>
      <c r="T11671" s="19"/>
      <c r="U11671" s="3"/>
      <c r="X11671" t="str">
        <f t="shared" si="703"/>
        <v/>
      </c>
      <c r="Z11671">
        <f t="shared" si="704"/>
        <v>1</v>
      </c>
      <c r="AB11671" s="9"/>
      <c r="AC11671" t="s">
        <v>9030</v>
      </c>
      <c r="AD11671">
        <f t="shared" si="702"/>
        <v>0</v>
      </c>
      <c r="AF11671" s="3"/>
      <c r="AH11671" s="9"/>
    </row>
    <row r="11672" spans="1:34" ht="10.95" customHeight="1" outlineLevel="1" x14ac:dyDescent="0.25">
      <c r="A11672" t="s">
        <v>1718</v>
      </c>
      <c r="C11672" s="3" t="s">
        <v>12986</v>
      </c>
      <c r="D11672" s="3">
        <v>1446</v>
      </c>
      <c r="E11672" s="9">
        <v>1980</v>
      </c>
      <c r="F11672" s="7" t="s">
        <v>2977</v>
      </c>
      <c r="G11672" s="7" t="s">
        <v>5401</v>
      </c>
      <c r="H11672" s="8" t="s">
        <v>9025</v>
      </c>
      <c r="I11672" s="8" t="s">
        <v>9021</v>
      </c>
      <c r="J11672" s="19">
        <v>3</v>
      </c>
      <c r="K11672" s="19" t="s">
        <v>7736</v>
      </c>
      <c r="L11672" s="11">
        <v>3.15</v>
      </c>
      <c r="M11672" s="11"/>
      <c r="N11672" s="24"/>
      <c r="P11672" s="32"/>
      <c r="T11672" s="19"/>
      <c r="U11672" s="3"/>
      <c r="X11672" t="str">
        <f t="shared" si="703"/>
        <v/>
      </c>
      <c r="Z11672" t="str">
        <f t="shared" si="704"/>
        <v/>
      </c>
      <c r="AB11672" s="9"/>
      <c r="AC11672" t="s">
        <v>9025</v>
      </c>
      <c r="AD11672">
        <f t="shared" si="702"/>
        <v>0</v>
      </c>
      <c r="AF11672" s="3"/>
      <c r="AH11672" s="9"/>
    </row>
    <row r="11673" spans="1:34" ht="10.95" customHeight="1" outlineLevel="1" x14ac:dyDescent="0.25">
      <c r="A11673" t="s">
        <v>1718</v>
      </c>
      <c r="C11673" s="3" t="s">
        <v>12986</v>
      </c>
      <c r="D11673" s="3">
        <v>1447</v>
      </c>
      <c r="E11673" s="9">
        <v>1980</v>
      </c>
      <c r="F11673" s="7" t="s">
        <v>2977</v>
      </c>
      <c r="G11673" s="7" t="s">
        <v>5401</v>
      </c>
      <c r="H11673" s="8" t="s">
        <v>9027</v>
      </c>
      <c r="I11673" s="8" t="s">
        <v>9021</v>
      </c>
      <c r="J11673" s="19">
        <v>3</v>
      </c>
      <c r="K11673" s="19" t="s">
        <v>7736</v>
      </c>
      <c r="L11673" s="11">
        <v>3.15</v>
      </c>
      <c r="M11673" s="11"/>
      <c r="N11673" s="24"/>
      <c r="P11673" s="32"/>
      <c r="T11673" s="19"/>
      <c r="U11673" s="3"/>
      <c r="X11673" t="str">
        <f t="shared" si="703"/>
        <v/>
      </c>
      <c r="Z11673" t="str">
        <f t="shared" si="704"/>
        <v/>
      </c>
      <c r="AB11673" s="9"/>
      <c r="AC11673" t="s">
        <v>9027</v>
      </c>
      <c r="AD11673">
        <f t="shared" si="702"/>
        <v>0</v>
      </c>
      <c r="AF11673" s="3"/>
      <c r="AH11673" s="9"/>
    </row>
    <row r="11674" spans="1:34" ht="10.95" customHeight="1" outlineLevel="1" x14ac:dyDescent="0.25">
      <c r="A11674" t="s">
        <v>1718</v>
      </c>
      <c r="C11674" s="3" t="s">
        <v>12986</v>
      </c>
      <c r="D11674" s="3">
        <v>1453</v>
      </c>
      <c r="E11674" s="9">
        <v>1980</v>
      </c>
      <c r="F11674" s="7" t="s">
        <v>2977</v>
      </c>
      <c r="G11674" s="7" t="s">
        <v>5401</v>
      </c>
      <c r="H11674" s="8" t="s">
        <v>9022</v>
      </c>
      <c r="I11674" s="8" t="s">
        <v>9021</v>
      </c>
      <c r="J11674" s="19">
        <v>3</v>
      </c>
      <c r="K11674" s="19" t="s">
        <v>7736</v>
      </c>
      <c r="L11674" s="11">
        <v>3.15</v>
      </c>
      <c r="M11674" s="11"/>
      <c r="N11674" s="24"/>
      <c r="P11674" s="32"/>
      <c r="T11674" s="19"/>
      <c r="U11674" s="3"/>
      <c r="X11674" t="str">
        <f t="shared" si="703"/>
        <v/>
      </c>
      <c r="Z11674" t="str">
        <f t="shared" si="704"/>
        <v/>
      </c>
      <c r="AB11674" s="9"/>
      <c r="AC11674" t="s">
        <v>9022</v>
      </c>
      <c r="AD11674">
        <f t="shared" si="702"/>
        <v>0</v>
      </c>
      <c r="AF11674" s="3"/>
      <c r="AH11674" s="9"/>
    </row>
    <row r="11675" spans="1:34" ht="10.95" customHeight="1" outlineLevel="1" x14ac:dyDescent="0.25">
      <c r="A11675" t="s">
        <v>1718</v>
      </c>
      <c r="C11675" s="3" t="s">
        <v>12986</v>
      </c>
      <c r="D11675" s="3">
        <v>1460</v>
      </c>
      <c r="E11675" s="9">
        <v>1980</v>
      </c>
      <c r="F11675" s="7" t="s">
        <v>2977</v>
      </c>
      <c r="G11675" s="7" t="s">
        <v>5401</v>
      </c>
      <c r="H11675" s="8" t="s">
        <v>9026</v>
      </c>
      <c r="I11675" s="8" t="s">
        <v>9021</v>
      </c>
      <c r="J11675" s="19">
        <v>3</v>
      </c>
      <c r="K11675" s="19" t="s">
        <v>7736</v>
      </c>
      <c r="L11675" s="11">
        <v>3.15</v>
      </c>
      <c r="M11675" s="11"/>
      <c r="N11675" s="24"/>
      <c r="P11675" s="32"/>
      <c r="T11675" s="19"/>
      <c r="U11675" s="3"/>
      <c r="X11675" t="str">
        <f t="shared" si="703"/>
        <v/>
      </c>
      <c r="Z11675" t="str">
        <f t="shared" si="704"/>
        <v/>
      </c>
      <c r="AB11675" s="9"/>
      <c r="AC11675" t="s">
        <v>9026</v>
      </c>
      <c r="AD11675">
        <f t="shared" si="702"/>
        <v>0</v>
      </c>
      <c r="AF11675" s="3"/>
      <c r="AH11675" s="9"/>
    </row>
    <row r="11676" spans="1:34" ht="10.95" customHeight="1" outlineLevel="1" x14ac:dyDescent="0.25">
      <c r="A11676" t="s">
        <v>1718</v>
      </c>
      <c r="C11676" s="3" t="s">
        <v>12986</v>
      </c>
      <c r="D11676" s="3">
        <v>1463</v>
      </c>
      <c r="E11676" s="9">
        <v>1980</v>
      </c>
      <c r="F11676" s="7" t="s">
        <v>2977</v>
      </c>
      <c r="G11676" s="7" t="s">
        <v>5401</v>
      </c>
      <c r="H11676" s="8" t="s">
        <v>9024</v>
      </c>
      <c r="I11676" s="8" t="s">
        <v>9021</v>
      </c>
      <c r="J11676" s="19">
        <v>3</v>
      </c>
      <c r="K11676" s="19" t="s">
        <v>7736</v>
      </c>
      <c r="L11676" s="11">
        <v>3.15</v>
      </c>
      <c r="M11676" s="11"/>
      <c r="N11676" s="24"/>
      <c r="P11676" s="32"/>
      <c r="T11676" s="19"/>
      <c r="U11676" s="3"/>
      <c r="X11676" t="str">
        <f t="shared" si="703"/>
        <v/>
      </c>
      <c r="Z11676" t="str">
        <f t="shared" si="704"/>
        <v/>
      </c>
      <c r="AB11676" s="9"/>
      <c r="AC11676" t="s">
        <v>9024</v>
      </c>
      <c r="AD11676">
        <f t="shared" ref="AD11676:AD11696" si="705">COUNTIF(H11676,"*Fuji*")</f>
        <v>0</v>
      </c>
      <c r="AF11676" s="3"/>
      <c r="AH11676" s="9"/>
    </row>
    <row r="11677" spans="1:34" ht="10.95" customHeight="1" outlineLevel="1" x14ac:dyDescent="0.25">
      <c r="A11677" t="s">
        <v>1718</v>
      </c>
      <c r="C11677" s="3" t="s">
        <v>12986</v>
      </c>
      <c r="D11677" s="3" t="s">
        <v>9032</v>
      </c>
      <c r="E11677" s="9">
        <v>1980</v>
      </c>
      <c r="F11677" s="7" t="s">
        <v>21692</v>
      </c>
      <c r="G11677" s="7" t="s">
        <v>5401</v>
      </c>
      <c r="H11677" s="8" t="s">
        <v>9030</v>
      </c>
      <c r="I11677" s="8" t="s">
        <v>9021</v>
      </c>
      <c r="J11677" s="19">
        <v>3</v>
      </c>
      <c r="K11677" s="19" t="s">
        <v>7738</v>
      </c>
      <c r="L11677" s="11"/>
      <c r="M11677" s="11"/>
      <c r="N11677" s="24"/>
      <c r="P11677" s="32"/>
      <c r="T11677" s="19"/>
      <c r="U11677" s="3"/>
      <c r="W11677" t="s">
        <v>7738</v>
      </c>
      <c r="X11677" t="str">
        <f t="shared" si="703"/>
        <v/>
      </c>
      <c r="Z11677">
        <f t="shared" si="704"/>
        <v>1</v>
      </c>
      <c r="AB11677" s="9"/>
      <c r="AC11677" t="s">
        <v>9030</v>
      </c>
      <c r="AD11677">
        <f t="shared" si="705"/>
        <v>0</v>
      </c>
      <c r="AF11677" s="3"/>
      <c r="AH11677" s="9"/>
    </row>
    <row r="11678" spans="1:34" ht="10.95" customHeight="1" outlineLevel="1" x14ac:dyDescent="0.25">
      <c r="A11678" t="s">
        <v>1718</v>
      </c>
      <c r="C11678" s="3" t="s">
        <v>12986</v>
      </c>
      <c r="D11678" s="3">
        <v>1509</v>
      </c>
      <c r="E11678" s="9">
        <v>1980</v>
      </c>
      <c r="F11678" s="7" t="s">
        <v>2977</v>
      </c>
      <c r="G11678" s="7" t="s">
        <v>5401</v>
      </c>
      <c r="H11678" s="8" t="s">
        <v>9027</v>
      </c>
      <c r="I11678" s="8" t="s">
        <v>9023</v>
      </c>
      <c r="J11678" s="19">
        <v>3</v>
      </c>
      <c r="K11678" s="19" t="s">
        <v>7738</v>
      </c>
      <c r="L11678" s="11"/>
      <c r="M11678" s="11"/>
      <c r="N11678" s="24"/>
      <c r="P11678" s="32"/>
      <c r="T11678" s="19"/>
      <c r="U11678" s="3"/>
      <c r="X11678" t="str">
        <f t="shared" si="703"/>
        <v/>
      </c>
      <c r="Z11678" t="str">
        <f t="shared" si="704"/>
        <v/>
      </c>
      <c r="AB11678" s="9"/>
      <c r="AC11678" t="s">
        <v>9027</v>
      </c>
      <c r="AD11678">
        <f t="shared" si="705"/>
        <v>0</v>
      </c>
      <c r="AF11678" s="3"/>
      <c r="AH11678" s="9"/>
    </row>
    <row r="11679" spans="1:34" ht="10.95" customHeight="1" outlineLevel="1" x14ac:dyDescent="0.25">
      <c r="A11679" t="s">
        <v>1718</v>
      </c>
      <c r="C11679" s="3" t="s">
        <v>12986</v>
      </c>
      <c r="D11679" s="3">
        <v>1524</v>
      </c>
      <c r="E11679" s="9">
        <v>1980</v>
      </c>
      <c r="F11679" s="7" t="s">
        <v>2977</v>
      </c>
      <c r="G11679" s="7" t="s">
        <v>5401</v>
      </c>
      <c r="H11679" s="8" t="s">
        <v>9025</v>
      </c>
      <c r="I11679" s="8" t="s">
        <v>9023</v>
      </c>
      <c r="J11679" s="19">
        <v>3</v>
      </c>
      <c r="K11679" s="19" t="s">
        <v>7738</v>
      </c>
      <c r="L11679" s="11"/>
      <c r="M11679" s="11"/>
      <c r="N11679" s="24"/>
      <c r="P11679" s="32"/>
      <c r="T11679" s="19"/>
      <c r="U11679" s="3"/>
      <c r="W11679" t="s">
        <v>7738</v>
      </c>
      <c r="X11679" t="str">
        <f t="shared" si="703"/>
        <v/>
      </c>
      <c r="Z11679" t="str">
        <f t="shared" si="704"/>
        <v/>
      </c>
      <c r="AB11679" s="9"/>
      <c r="AC11679" t="s">
        <v>9025</v>
      </c>
      <c r="AD11679">
        <f t="shared" si="705"/>
        <v>0</v>
      </c>
      <c r="AF11679" s="3"/>
      <c r="AH11679" s="9"/>
    </row>
    <row r="11680" spans="1:34" ht="10.95" customHeight="1" outlineLevel="1" x14ac:dyDescent="0.25">
      <c r="A11680" t="s">
        <v>1718</v>
      </c>
      <c r="C11680" s="3" t="s">
        <v>12986</v>
      </c>
      <c r="D11680" s="3">
        <v>1530</v>
      </c>
      <c r="E11680" s="9">
        <v>1980</v>
      </c>
      <c r="F11680" s="7" t="s">
        <v>2977</v>
      </c>
      <c r="G11680" s="7" t="s">
        <v>5401</v>
      </c>
      <c r="H11680" s="8" t="s">
        <v>9024</v>
      </c>
      <c r="I11680" s="8" t="s">
        <v>9023</v>
      </c>
      <c r="J11680" s="19">
        <v>3</v>
      </c>
      <c r="K11680" s="19" t="s">
        <v>7738</v>
      </c>
      <c r="L11680" s="11"/>
      <c r="M11680" s="11"/>
      <c r="N11680" s="24"/>
      <c r="P11680" s="32"/>
      <c r="T11680" s="19"/>
      <c r="U11680" s="3"/>
      <c r="W11680" t="s">
        <v>7738</v>
      </c>
      <c r="X11680" t="str">
        <f t="shared" si="703"/>
        <v/>
      </c>
      <c r="Z11680" t="str">
        <f t="shared" si="704"/>
        <v/>
      </c>
      <c r="AB11680" s="9"/>
      <c r="AC11680" t="s">
        <v>9024</v>
      </c>
      <c r="AD11680">
        <f t="shared" si="705"/>
        <v>0</v>
      </c>
      <c r="AF11680" s="3"/>
      <c r="AH11680" s="9"/>
    </row>
    <row r="11681" spans="1:34" ht="10.95" customHeight="1" outlineLevel="1" x14ac:dyDescent="0.25">
      <c r="A11681" t="s">
        <v>1718</v>
      </c>
      <c r="C11681" s="3" t="s">
        <v>12986</v>
      </c>
      <c r="D11681" s="3">
        <v>1532</v>
      </c>
      <c r="E11681" s="9">
        <v>1980</v>
      </c>
      <c r="F11681" s="7" t="s">
        <v>2977</v>
      </c>
      <c r="G11681" s="7" t="s">
        <v>5401</v>
      </c>
      <c r="H11681" s="8" t="s">
        <v>9022</v>
      </c>
      <c r="I11681" s="8" t="s">
        <v>21138</v>
      </c>
      <c r="J11681" s="19">
        <v>3</v>
      </c>
      <c r="K11681" s="19" t="s">
        <v>7738</v>
      </c>
      <c r="L11681" s="11"/>
      <c r="M11681" s="11"/>
      <c r="N11681" s="24"/>
      <c r="P11681" s="32"/>
      <c r="T11681" s="19"/>
      <c r="U11681" s="3"/>
      <c r="X11681" t="str">
        <f t="shared" si="703"/>
        <v/>
      </c>
      <c r="Z11681" t="str">
        <f t="shared" si="704"/>
        <v/>
      </c>
      <c r="AB11681" s="9"/>
      <c r="AC11681" t="s">
        <v>9022</v>
      </c>
      <c r="AD11681">
        <f t="shared" si="705"/>
        <v>0</v>
      </c>
      <c r="AF11681" s="3"/>
      <c r="AH11681" s="9"/>
    </row>
    <row r="11682" spans="1:34" ht="10.95" customHeight="1" outlineLevel="1" x14ac:dyDescent="0.25">
      <c r="A11682" t="s">
        <v>1718</v>
      </c>
      <c r="C11682" s="3" t="s">
        <v>12986</v>
      </c>
      <c r="D11682" s="3">
        <v>1534</v>
      </c>
      <c r="E11682" s="9">
        <v>1980</v>
      </c>
      <c r="F11682" s="7" t="s">
        <v>2977</v>
      </c>
      <c r="G11682" s="7" t="s">
        <v>5401</v>
      </c>
      <c r="H11682" s="8" t="s">
        <v>9026</v>
      </c>
      <c r="I11682" s="8" t="s">
        <v>21139</v>
      </c>
      <c r="J11682" s="19">
        <v>3</v>
      </c>
      <c r="K11682" s="19" t="s">
        <v>7738</v>
      </c>
      <c r="L11682" s="11"/>
      <c r="M11682" s="11"/>
      <c r="N11682" s="24"/>
      <c r="P11682" s="32"/>
      <c r="T11682" s="19"/>
      <c r="U11682" s="3"/>
      <c r="X11682" t="str">
        <f t="shared" si="703"/>
        <v/>
      </c>
      <c r="Z11682" t="str">
        <f t="shared" si="704"/>
        <v/>
      </c>
      <c r="AB11682" s="9"/>
      <c r="AC11682" t="s">
        <v>9026</v>
      </c>
      <c r="AD11682">
        <f t="shared" si="705"/>
        <v>0</v>
      </c>
      <c r="AF11682" s="3"/>
      <c r="AH11682" s="9"/>
    </row>
    <row r="11683" spans="1:34" ht="10.95" customHeight="1" outlineLevel="1" x14ac:dyDescent="0.25">
      <c r="A11683" t="s">
        <v>1718</v>
      </c>
      <c r="C11683" s="3" t="s">
        <v>12986</v>
      </c>
      <c r="D11683" s="3" t="s">
        <v>9033</v>
      </c>
      <c r="E11683" s="9">
        <v>1980</v>
      </c>
      <c r="F11683" s="7" t="s">
        <v>21692</v>
      </c>
      <c r="G11683" s="7" t="s">
        <v>5401</v>
      </c>
      <c r="H11683" s="8" t="s">
        <v>9030</v>
      </c>
      <c r="I11683" s="8" t="s">
        <v>9023</v>
      </c>
      <c r="J11683" s="19">
        <v>3</v>
      </c>
      <c r="K11683" s="19" t="s">
        <v>7738</v>
      </c>
      <c r="L11683" s="11"/>
      <c r="M11683" s="11"/>
      <c r="N11683" s="24"/>
      <c r="P11683" s="32"/>
      <c r="T11683" s="19"/>
      <c r="U11683" s="3"/>
      <c r="W11683" t="s">
        <v>7738</v>
      </c>
      <c r="X11683" t="str">
        <f t="shared" si="703"/>
        <v/>
      </c>
      <c r="Z11683">
        <f t="shared" si="704"/>
        <v>1</v>
      </c>
      <c r="AB11683" s="9"/>
      <c r="AC11683" t="s">
        <v>9030</v>
      </c>
      <c r="AD11683">
        <f t="shared" si="705"/>
        <v>0</v>
      </c>
      <c r="AF11683" s="3"/>
      <c r="AH11683" s="9"/>
    </row>
    <row r="11684" spans="1:34" ht="10.95" customHeight="1" outlineLevel="1" x14ac:dyDescent="0.25">
      <c r="A11684" t="s">
        <v>1718</v>
      </c>
      <c r="C11684" s="3" t="s">
        <v>12986</v>
      </c>
      <c r="D11684" s="3">
        <v>1535</v>
      </c>
      <c r="E11684" s="9">
        <v>1980</v>
      </c>
      <c r="F11684" s="7" t="s">
        <v>2977</v>
      </c>
      <c r="G11684" s="7" t="s">
        <v>5401</v>
      </c>
      <c r="H11684" s="8" t="s">
        <v>9027</v>
      </c>
      <c r="I11684" s="8" t="s">
        <v>9023</v>
      </c>
      <c r="J11684" s="19">
        <v>3</v>
      </c>
      <c r="K11684" s="19" t="s">
        <v>7736</v>
      </c>
      <c r="L11684" s="11">
        <v>5</v>
      </c>
      <c r="M11684" s="11"/>
      <c r="N11684" s="24"/>
      <c r="P11684" s="32"/>
      <c r="T11684" s="19"/>
      <c r="U11684" s="3"/>
      <c r="X11684" t="str">
        <f t="shared" si="703"/>
        <v/>
      </c>
      <c r="Z11684" t="str">
        <f t="shared" si="704"/>
        <v/>
      </c>
      <c r="AB11684" s="9"/>
      <c r="AC11684" t="s">
        <v>9027</v>
      </c>
      <c r="AD11684">
        <f t="shared" si="705"/>
        <v>0</v>
      </c>
      <c r="AF11684" s="3"/>
      <c r="AH11684" s="9"/>
    </row>
    <row r="11685" spans="1:34" ht="10.95" customHeight="1" outlineLevel="1" x14ac:dyDescent="0.25">
      <c r="A11685" t="s">
        <v>1718</v>
      </c>
      <c r="C11685" s="3" t="s">
        <v>12986</v>
      </c>
      <c r="D11685" s="3">
        <v>1536</v>
      </c>
      <c r="E11685" s="9">
        <v>1980</v>
      </c>
      <c r="F11685" s="7" t="s">
        <v>2977</v>
      </c>
      <c r="G11685" s="7" t="s">
        <v>5401</v>
      </c>
      <c r="H11685" s="8" t="s">
        <v>9024</v>
      </c>
      <c r="I11685" s="8" t="s">
        <v>9023</v>
      </c>
      <c r="J11685" s="19">
        <v>3</v>
      </c>
      <c r="K11685" s="19" t="s">
        <v>7736</v>
      </c>
      <c r="L11685" s="11">
        <v>5</v>
      </c>
      <c r="M11685" s="11"/>
      <c r="N11685" s="24"/>
      <c r="P11685" s="32"/>
      <c r="T11685" s="19"/>
      <c r="U11685" s="3"/>
      <c r="X11685" t="str">
        <f t="shared" si="703"/>
        <v/>
      </c>
      <c r="Z11685" t="str">
        <f t="shared" si="704"/>
        <v/>
      </c>
      <c r="AB11685" s="9"/>
      <c r="AC11685" t="s">
        <v>9024</v>
      </c>
      <c r="AD11685">
        <f t="shared" si="705"/>
        <v>0</v>
      </c>
      <c r="AF11685" s="3"/>
      <c r="AH11685" s="9"/>
    </row>
    <row r="11686" spans="1:34" ht="10.95" customHeight="1" outlineLevel="1" x14ac:dyDescent="0.25">
      <c r="A11686" t="s">
        <v>1718</v>
      </c>
      <c r="C11686" s="3" t="s">
        <v>12986</v>
      </c>
      <c r="D11686" s="3">
        <v>1541</v>
      </c>
      <c r="E11686" s="9">
        <v>1980</v>
      </c>
      <c r="F11686" s="7" t="s">
        <v>2977</v>
      </c>
      <c r="G11686" s="7" t="s">
        <v>5401</v>
      </c>
      <c r="H11686" s="8" t="s">
        <v>9025</v>
      </c>
      <c r="I11686" s="8" t="s">
        <v>9023</v>
      </c>
      <c r="J11686" s="19">
        <v>3</v>
      </c>
      <c r="K11686" s="19" t="s">
        <v>7736</v>
      </c>
      <c r="L11686" s="11">
        <v>5</v>
      </c>
      <c r="M11686" s="11"/>
      <c r="N11686" s="24"/>
      <c r="P11686" s="32"/>
      <c r="T11686" s="19"/>
      <c r="U11686" s="3"/>
      <c r="X11686" t="str">
        <f t="shared" si="703"/>
        <v/>
      </c>
      <c r="Z11686" t="str">
        <f t="shared" si="704"/>
        <v/>
      </c>
      <c r="AB11686" s="9"/>
      <c r="AC11686" t="s">
        <v>9025</v>
      </c>
      <c r="AD11686">
        <f t="shared" si="705"/>
        <v>0</v>
      </c>
      <c r="AF11686" s="3"/>
      <c r="AH11686" s="9"/>
    </row>
    <row r="11687" spans="1:34" ht="10.95" customHeight="1" outlineLevel="1" x14ac:dyDescent="0.25">
      <c r="A11687" t="s">
        <v>1718</v>
      </c>
      <c r="C11687" s="3" t="s">
        <v>12986</v>
      </c>
      <c r="D11687" s="3">
        <v>1543</v>
      </c>
      <c r="E11687" s="9">
        <v>1980</v>
      </c>
      <c r="F11687" s="7" t="s">
        <v>2977</v>
      </c>
      <c r="G11687" s="7" t="s">
        <v>5401</v>
      </c>
      <c r="H11687" s="8" t="s">
        <v>9022</v>
      </c>
      <c r="I11687" s="8" t="s">
        <v>9023</v>
      </c>
      <c r="J11687" s="19">
        <v>3</v>
      </c>
      <c r="K11687" s="19" t="s">
        <v>7736</v>
      </c>
      <c r="L11687" s="11">
        <v>5</v>
      </c>
      <c r="M11687" s="11"/>
      <c r="N11687" s="24"/>
      <c r="P11687" s="32"/>
      <c r="T11687" s="19"/>
      <c r="U11687" s="3"/>
      <c r="X11687" t="str">
        <f t="shared" si="703"/>
        <v/>
      </c>
      <c r="Z11687" t="str">
        <f t="shared" si="704"/>
        <v/>
      </c>
      <c r="AB11687" s="9"/>
      <c r="AC11687" t="s">
        <v>9022</v>
      </c>
      <c r="AD11687">
        <f t="shared" si="705"/>
        <v>0</v>
      </c>
      <c r="AF11687" s="3"/>
      <c r="AH11687" s="9"/>
    </row>
    <row r="11688" spans="1:34" ht="10.95" customHeight="1" outlineLevel="1" x14ac:dyDescent="0.25">
      <c r="A11688" t="s">
        <v>1718</v>
      </c>
      <c r="C11688" s="3" t="s">
        <v>12986</v>
      </c>
      <c r="D11688" s="3">
        <v>1559</v>
      </c>
      <c r="E11688" s="9">
        <v>1980</v>
      </c>
      <c r="F11688" s="7" t="s">
        <v>2977</v>
      </c>
      <c r="G11688" s="7" t="s">
        <v>5401</v>
      </c>
      <c r="H11688" s="8" t="s">
        <v>9026</v>
      </c>
      <c r="I11688" s="8" t="s">
        <v>9023</v>
      </c>
      <c r="J11688" s="19">
        <v>3</v>
      </c>
      <c r="K11688" s="19" t="s">
        <v>7736</v>
      </c>
      <c r="L11688" s="11">
        <v>5</v>
      </c>
      <c r="M11688" s="11"/>
      <c r="N11688" s="24"/>
      <c r="P11688" s="32"/>
      <c r="T11688" s="19"/>
      <c r="U11688" s="3"/>
      <c r="W11688" t="s">
        <v>7738</v>
      </c>
      <c r="X11688" t="str">
        <f t="shared" si="703"/>
        <v/>
      </c>
      <c r="Z11688" t="str">
        <f t="shared" si="704"/>
        <v/>
      </c>
      <c r="AB11688" s="9"/>
      <c r="AC11688" t="s">
        <v>9026</v>
      </c>
      <c r="AD11688">
        <f t="shared" si="705"/>
        <v>0</v>
      </c>
      <c r="AF11688" s="3"/>
      <c r="AH11688" s="9"/>
    </row>
    <row r="11689" spans="1:34" ht="10.95" customHeight="1" outlineLevel="1" x14ac:dyDescent="0.25">
      <c r="A11689" t="s">
        <v>1718</v>
      </c>
      <c r="C11689" s="3" t="s">
        <v>12986</v>
      </c>
      <c r="D11689" s="3" t="s">
        <v>9034</v>
      </c>
      <c r="E11689" s="9">
        <v>1980</v>
      </c>
      <c r="F11689" s="7" t="s">
        <v>21692</v>
      </c>
      <c r="G11689" s="7" t="s">
        <v>5401</v>
      </c>
      <c r="H11689" s="8" t="s">
        <v>9030</v>
      </c>
      <c r="I11689" s="8" t="s">
        <v>9023</v>
      </c>
      <c r="J11689" s="19">
        <v>3</v>
      </c>
      <c r="K11689" s="19" t="s">
        <v>7738</v>
      </c>
      <c r="L11689" s="11"/>
      <c r="M11689" s="11"/>
      <c r="N11689" s="24"/>
      <c r="P11689" s="32"/>
      <c r="T11689" s="19"/>
      <c r="U11689" s="3"/>
      <c r="W11689" t="s">
        <v>7738</v>
      </c>
      <c r="X11689" t="str">
        <f t="shared" si="703"/>
        <v/>
      </c>
      <c r="Z11689">
        <f t="shared" si="704"/>
        <v>1</v>
      </c>
      <c r="AB11689" s="9"/>
      <c r="AC11689" t="s">
        <v>9030</v>
      </c>
      <c r="AD11689">
        <f t="shared" si="705"/>
        <v>0</v>
      </c>
      <c r="AF11689" s="3"/>
      <c r="AH11689" s="9"/>
    </row>
    <row r="11690" spans="1:34" ht="10.95" customHeight="1" outlineLevel="1" x14ac:dyDescent="0.25">
      <c r="A11690" t="s">
        <v>1718</v>
      </c>
      <c r="C11690" s="3" t="s">
        <v>12986</v>
      </c>
      <c r="D11690" s="3">
        <v>1566</v>
      </c>
      <c r="E11690" s="9">
        <v>1980</v>
      </c>
      <c r="F11690" s="7" t="s">
        <v>2977</v>
      </c>
      <c r="G11690" s="7" t="s">
        <v>5401</v>
      </c>
      <c r="H11690" s="8" t="s">
        <v>9026</v>
      </c>
      <c r="I11690" s="8" t="s">
        <v>9023</v>
      </c>
      <c r="J11690" s="19">
        <v>3</v>
      </c>
      <c r="K11690" s="19" t="s">
        <v>7736</v>
      </c>
      <c r="L11690" s="11">
        <v>5</v>
      </c>
      <c r="M11690" s="11"/>
      <c r="N11690" s="24"/>
      <c r="P11690" s="32"/>
      <c r="T11690" s="19"/>
      <c r="U11690" s="3"/>
      <c r="X11690" t="str">
        <f t="shared" si="703"/>
        <v/>
      </c>
      <c r="Z11690" t="str">
        <f t="shared" si="704"/>
        <v/>
      </c>
      <c r="AB11690" s="9"/>
      <c r="AC11690" t="s">
        <v>9026</v>
      </c>
      <c r="AD11690">
        <f t="shared" si="705"/>
        <v>0</v>
      </c>
      <c r="AF11690" s="3"/>
      <c r="AH11690" s="9"/>
    </row>
    <row r="11691" spans="1:34" ht="10.95" customHeight="1" outlineLevel="1" x14ac:dyDescent="0.25">
      <c r="A11691" t="s">
        <v>1718</v>
      </c>
      <c r="C11691" s="3" t="s">
        <v>12986</v>
      </c>
      <c r="D11691" s="3">
        <v>1576</v>
      </c>
      <c r="E11691" s="9">
        <v>1980</v>
      </c>
      <c r="F11691" s="7" t="s">
        <v>2977</v>
      </c>
      <c r="G11691" s="7" t="s">
        <v>5401</v>
      </c>
      <c r="H11691" s="8" t="s">
        <v>9024</v>
      </c>
      <c r="I11691" s="8" t="s">
        <v>9023</v>
      </c>
      <c r="J11691" s="19">
        <v>3</v>
      </c>
      <c r="K11691" s="19" t="s">
        <v>7736</v>
      </c>
      <c r="L11691" s="11">
        <v>5</v>
      </c>
      <c r="M11691" s="11"/>
      <c r="N11691" s="24"/>
      <c r="P11691" s="32"/>
      <c r="T11691" s="19"/>
      <c r="U11691" s="3"/>
      <c r="X11691" t="str">
        <f t="shared" si="703"/>
        <v/>
      </c>
      <c r="Z11691" t="str">
        <f t="shared" si="704"/>
        <v/>
      </c>
      <c r="AB11691" s="9"/>
      <c r="AC11691" t="s">
        <v>9024</v>
      </c>
      <c r="AD11691">
        <f t="shared" si="705"/>
        <v>0</v>
      </c>
      <c r="AF11691" s="3"/>
      <c r="AH11691" s="9"/>
    </row>
    <row r="11692" spans="1:34" ht="10.95" customHeight="1" outlineLevel="1" x14ac:dyDescent="0.25">
      <c r="A11692" t="s">
        <v>1718</v>
      </c>
      <c r="C11692" s="3" t="s">
        <v>12986</v>
      </c>
      <c r="D11692" s="3">
        <v>1577</v>
      </c>
      <c r="E11692" s="9">
        <v>1980</v>
      </c>
      <c r="F11692" s="7" t="s">
        <v>2977</v>
      </c>
      <c r="G11692" s="7" t="s">
        <v>5401</v>
      </c>
      <c r="H11692" s="8" t="s">
        <v>9025</v>
      </c>
      <c r="I11692" s="8" t="s">
        <v>9023</v>
      </c>
      <c r="J11692" s="19">
        <v>3</v>
      </c>
      <c r="K11692" s="19" t="s">
        <v>7736</v>
      </c>
      <c r="L11692" s="11">
        <v>5</v>
      </c>
      <c r="M11692" s="11"/>
      <c r="N11692" s="24"/>
      <c r="P11692" s="32"/>
      <c r="T11692" s="19"/>
      <c r="U11692" s="3"/>
      <c r="X11692" t="str">
        <f t="shared" si="703"/>
        <v/>
      </c>
      <c r="Z11692" t="str">
        <f t="shared" si="704"/>
        <v/>
      </c>
      <c r="AB11692" s="9"/>
      <c r="AC11692" t="s">
        <v>9025</v>
      </c>
      <c r="AD11692">
        <f t="shared" si="705"/>
        <v>0</v>
      </c>
      <c r="AF11692" s="3"/>
      <c r="AH11692" s="9"/>
    </row>
    <row r="11693" spans="1:34" ht="10.95" customHeight="1" outlineLevel="1" x14ac:dyDescent="0.25">
      <c r="A11693" t="s">
        <v>1718</v>
      </c>
      <c r="C11693" s="3" t="s">
        <v>12986</v>
      </c>
      <c r="D11693" s="3">
        <v>1589</v>
      </c>
      <c r="E11693" s="9">
        <v>1980</v>
      </c>
      <c r="F11693" s="7" t="s">
        <v>2977</v>
      </c>
      <c r="G11693" s="7" t="s">
        <v>5401</v>
      </c>
      <c r="H11693" s="8" t="s">
        <v>9022</v>
      </c>
      <c r="I11693" s="8" t="s">
        <v>9023</v>
      </c>
      <c r="J11693" s="19">
        <v>3</v>
      </c>
      <c r="K11693" s="19" t="s">
        <v>7736</v>
      </c>
      <c r="L11693" s="11">
        <v>5</v>
      </c>
      <c r="M11693" s="11"/>
      <c r="N11693" s="24"/>
      <c r="P11693" s="32"/>
      <c r="T11693" s="19"/>
      <c r="U11693" s="3"/>
      <c r="X11693" t="str">
        <f t="shared" si="703"/>
        <v/>
      </c>
      <c r="Z11693" t="str">
        <f t="shared" si="704"/>
        <v/>
      </c>
      <c r="AB11693" s="9"/>
      <c r="AC11693" t="s">
        <v>9022</v>
      </c>
      <c r="AD11693">
        <f t="shared" si="705"/>
        <v>0</v>
      </c>
      <c r="AF11693" s="3"/>
      <c r="AH11693" s="9"/>
    </row>
    <row r="11694" spans="1:34" ht="10.95" customHeight="1" outlineLevel="1" x14ac:dyDescent="0.25">
      <c r="A11694" t="s">
        <v>1718</v>
      </c>
      <c r="C11694" s="3" t="s">
        <v>12986</v>
      </c>
      <c r="D11694" s="3">
        <v>1591</v>
      </c>
      <c r="E11694" s="9">
        <v>1980</v>
      </c>
      <c r="F11694" s="7" t="s">
        <v>2977</v>
      </c>
      <c r="G11694" s="7" t="s">
        <v>5401</v>
      </c>
      <c r="H11694" s="8" t="s">
        <v>9027</v>
      </c>
      <c r="I11694" s="8" t="s">
        <v>9023</v>
      </c>
      <c r="J11694" s="19">
        <v>3</v>
      </c>
      <c r="K11694" s="19" t="s">
        <v>7736</v>
      </c>
      <c r="L11694" s="11">
        <v>5</v>
      </c>
      <c r="M11694" s="11"/>
      <c r="N11694" s="24"/>
      <c r="P11694" s="32"/>
      <c r="T11694" s="19"/>
      <c r="U11694" s="3"/>
      <c r="X11694" t="str">
        <f t="shared" si="703"/>
        <v/>
      </c>
      <c r="Z11694" t="str">
        <f t="shared" si="704"/>
        <v/>
      </c>
      <c r="AB11694" s="9"/>
      <c r="AC11694" t="s">
        <v>9027</v>
      </c>
      <c r="AD11694">
        <f t="shared" si="705"/>
        <v>0</v>
      </c>
      <c r="AF11694" s="3"/>
      <c r="AH11694" s="9"/>
    </row>
    <row r="11695" spans="1:34" ht="10.95" customHeight="1" outlineLevel="1" x14ac:dyDescent="0.25">
      <c r="A11695" t="s">
        <v>1718</v>
      </c>
      <c r="C11695" s="3" t="s">
        <v>12986</v>
      </c>
      <c r="D11695" s="3" t="s">
        <v>9035</v>
      </c>
      <c r="E11695" s="9">
        <v>1980</v>
      </c>
      <c r="F11695" s="7" t="s">
        <v>21692</v>
      </c>
      <c r="G11695" s="7" t="s">
        <v>5401</v>
      </c>
      <c r="H11695" s="8" t="s">
        <v>9030</v>
      </c>
      <c r="I11695" s="8" t="s">
        <v>9023</v>
      </c>
      <c r="J11695" s="19">
        <v>3</v>
      </c>
      <c r="K11695" s="19" t="s">
        <v>7738</v>
      </c>
      <c r="L11695" s="11"/>
      <c r="M11695" s="11"/>
      <c r="N11695" s="24"/>
      <c r="P11695" s="32"/>
      <c r="T11695" s="19"/>
      <c r="U11695" s="3"/>
      <c r="W11695" t="s">
        <v>7738</v>
      </c>
      <c r="X11695" t="str">
        <f t="shared" si="703"/>
        <v/>
      </c>
      <c r="Z11695">
        <f t="shared" si="704"/>
        <v>1</v>
      </c>
      <c r="AB11695" s="9"/>
      <c r="AC11695" t="s">
        <v>9030</v>
      </c>
      <c r="AD11695">
        <f t="shared" si="705"/>
        <v>0</v>
      </c>
      <c r="AF11695" s="3"/>
      <c r="AH11695" s="9"/>
    </row>
    <row r="11696" spans="1:34" ht="10.95" customHeight="1" outlineLevel="1" x14ac:dyDescent="0.25">
      <c r="A11696" t="s">
        <v>1718</v>
      </c>
      <c r="C11696" s="3" t="s">
        <v>12986</v>
      </c>
      <c r="D11696" s="3">
        <v>1987</v>
      </c>
      <c r="E11696" s="9">
        <v>2003</v>
      </c>
      <c r="F11696" s="7" t="s">
        <v>3972</v>
      </c>
      <c r="G11696" s="7" t="s">
        <v>5401</v>
      </c>
      <c r="H11696" s="8" t="s">
        <v>9019</v>
      </c>
      <c r="I11696" s="8" t="s">
        <v>9020</v>
      </c>
      <c r="J11696" s="19">
        <v>2</v>
      </c>
      <c r="K11696" s="19" t="s">
        <v>7738</v>
      </c>
      <c r="L11696" s="11"/>
      <c r="M11696" s="11"/>
      <c r="N11696" s="24"/>
      <c r="P11696" s="32"/>
      <c r="T11696" s="19"/>
      <c r="U11696" s="3"/>
      <c r="X11696" t="str">
        <f t="shared" si="703"/>
        <v/>
      </c>
      <c r="Z11696" t="str">
        <f t="shared" si="704"/>
        <v/>
      </c>
      <c r="AB11696" s="9"/>
      <c r="AC11696" t="s">
        <v>9019</v>
      </c>
      <c r="AD11696">
        <f t="shared" si="705"/>
        <v>0</v>
      </c>
      <c r="AF11696" s="3"/>
      <c r="AH11696" s="9"/>
    </row>
    <row r="11697" spans="1:48" ht="10.95" customHeight="1" x14ac:dyDescent="0.25">
      <c r="A11697" s="6" t="s">
        <v>8590</v>
      </c>
      <c r="B11697" t="s">
        <v>12967</v>
      </c>
      <c r="C11697" s="3" t="s">
        <v>12466</v>
      </c>
      <c r="E11697" s="9"/>
      <c r="F11697" s="7"/>
      <c r="G11697" s="7"/>
      <c r="H11697" s="8"/>
      <c r="I11697" s="8"/>
      <c r="J11697" s="19"/>
      <c r="K11697" s="19"/>
      <c r="L11697" s="11"/>
      <c r="M11697" s="11">
        <f>SUM(L11698:L11745)</f>
        <v>120.6</v>
      </c>
      <c r="N11697" s="24">
        <v>2399</v>
      </c>
      <c r="O11697">
        <f>COUNTIF(K11698:K11745,"*")</f>
        <v>48</v>
      </c>
      <c r="P11697" s="32">
        <f>O11697/N11697</f>
        <v>2.0008336807002917E-2</v>
      </c>
      <c r="Q11697">
        <f>COUNTIF(K11698:K11745,"Y")+COUNTIF(K11698:K11745,"S")</f>
        <v>48</v>
      </c>
      <c r="T11697" s="19" t="s">
        <v>7736</v>
      </c>
      <c r="U11697" s="3"/>
      <c r="V11697" t="s">
        <v>18473</v>
      </c>
      <c r="X11697" t="str">
        <f t="shared" si="703"/>
        <v/>
      </c>
      <c r="Z11697" t="str">
        <f t="shared" si="704"/>
        <v/>
      </c>
      <c r="AB11697" s="9"/>
      <c r="AE11697">
        <f>COUNTIF(AD11698:AD11745,"1")</f>
        <v>1</v>
      </c>
      <c r="AF11697" s="3"/>
      <c r="AH11697" s="9"/>
      <c r="AI11697">
        <f>COUNTIF($J11698:$J11745,"1")-COUNTIFS($J11698:$J11745,"1",$K11698:$K11745,"V")</f>
        <v>22</v>
      </c>
      <c r="AJ11697">
        <f>COUNTIFS($J11698:$J11745,"1",$K11698:$K11745,"Y")+COUNTIFS($J11698:$J11745,"1",$K11698:$K11745,"s")</f>
        <v>22</v>
      </c>
      <c r="AK11697">
        <f>COUNTIF($J11698:$J11745,"2")-COUNTIFS($J11698:$J11745,"2",$K11698:$K11745,"V")</f>
        <v>2</v>
      </c>
      <c r="AL11697">
        <f>COUNTIFS($J11698:$J11745,"2",$K11698:$K11745,"Y")+COUNTIFS($J11698:$J11745,"2",$K11698:$K11745,"s")</f>
        <v>2</v>
      </c>
      <c r="AM11697">
        <f>COUNTIF($J11698:$J11745,"3")-COUNTIFS($J11698:$J11745,"3",$K11698:$K11745,"V")</f>
        <v>10</v>
      </c>
      <c r="AN11697">
        <f>COUNTIFS($J11698:$J11745,"3",$K11698:$K11745,"Y")+COUNTIFS($J11698:$J11745,"3",$K11698:$K11745,"s")</f>
        <v>10</v>
      </c>
      <c r="AO11697">
        <f>COUNTIF($J11698:$J11745,"4")-COUNTIFS($J11698:$J11745,"4",$K11698:$K11745,"V")</f>
        <v>6</v>
      </c>
      <c r="AP11697">
        <f>COUNTIFS($J11698:$J11745,"4",$K11698:$K11745,"Y")+COUNTIFS($J11698:$J11745,"4",$K11698:$K11745,"s")</f>
        <v>6</v>
      </c>
      <c r="AQ11697">
        <f>COUNTIF($J11698:$J11745,"5")-COUNTIFS($J11698:$J11745,"5",$K11698:$K11745,"V")</f>
        <v>6</v>
      </c>
      <c r="AR11697">
        <f>COUNTIFS($J11698:$J11745,"5",$K11698:$K11745,"Y")+COUNTIFS($J11698:$J11745,"5",$K11698:$K11745,"s")</f>
        <v>6</v>
      </c>
      <c r="AS11697">
        <f>COUNTIF($J11698:$J11745,"6")-COUNTIFS($J11698:$J11745,"6",$K11698:$K11745,"V")</f>
        <v>2</v>
      </c>
      <c r="AT11697">
        <f>COUNTIFS($J11698:$J11745,"6",$K11698:$K11745,"Y")+COUNTIFS($J11698:$J11745,"6",$K11698:$K11745,"s")</f>
        <v>2</v>
      </c>
      <c r="AU11697">
        <f>COUNTIF($J11698:$J11745,"7")-COUNTIFS($J11698:$J11745,"7",$K11698:$K11745,"V")</f>
        <v>0</v>
      </c>
      <c r="AV11697">
        <f>COUNTIFS($J11698:$J11745,"7",$K11698:$K11745,"Y")+COUNTIFS($J11698:$J11745,"7",$K11698:$K11745,"s")</f>
        <v>0</v>
      </c>
    </row>
    <row r="11698" spans="1:48" ht="10.95" customHeight="1" outlineLevel="1" x14ac:dyDescent="0.25">
      <c r="A11698" t="s">
        <v>1787</v>
      </c>
      <c r="C11698" s="3" t="s">
        <v>12466</v>
      </c>
      <c r="D11698" s="3">
        <v>38</v>
      </c>
      <c r="E11698" s="9">
        <v>1961</v>
      </c>
      <c r="F11698" s="21" t="s">
        <v>4370</v>
      </c>
      <c r="G11698" s="7" t="s">
        <v>5401</v>
      </c>
      <c r="H11698" s="8" t="s">
        <v>1788</v>
      </c>
      <c r="I11698" s="8" t="s">
        <v>7837</v>
      </c>
      <c r="J11698" s="19">
        <v>1</v>
      </c>
      <c r="K11698" s="19" t="s">
        <v>7736</v>
      </c>
      <c r="L11698" s="11">
        <v>9</v>
      </c>
      <c r="M11698" s="11"/>
      <c r="N11698" s="24"/>
      <c r="P11698" s="32"/>
      <c r="T11698" s="19"/>
      <c r="U11698" s="3">
        <v>162</v>
      </c>
      <c r="X11698" t="str">
        <f t="shared" si="703"/>
        <v/>
      </c>
      <c r="Z11698" t="str">
        <f t="shared" si="704"/>
        <v/>
      </c>
      <c r="AB11698" s="9"/>
      <c r="AC11698" t="s">
        <v>1788</v>
      </c>
      <c r="AD11698">
        <f t="shared" ref="AD11698:AD11745" si="706">COUNTIF(H11698,"*Fuji*")</f>
        <v>0</v>
      </c>
      <c r="AF11698" s="3"/>
      <c r="AG11698" t="s">
        <v>2633</v>
      </c>
      <c r="AH11698" s="9" t="s">
        <v>4623</v>
      </c>
    </row>
    <row r="11699" spans="1:48" ht="10.95" customHeight="1" outlineLevel="1" x14ac:dyDescent="0.25">
      <c r="A11699" t="s">
        <v>1787</v>
      </c>
      <c r="C11699" s="3" t="s">
        <v>12466</v>
      </c>
      <c r="D11699" s="3">
        <v>179</v>
      </c>
      <c r="E11699" s="9">
        <v>1970</v>
      </c>
      <c r="F11699" s="39" t="s">
        <v>5142</v>
      </c>
      <c r="G11699" s="7" t="s">
        <v>5401</v>
      </c>
      <c r="H11699" s="8" t="s">
        <v>5548</v>
      </c>
      <c r="I11699" s="8" t="s">
        <v>7128</v>
      </c>
      <c r="J11699" s="19">
        <v>3</v>
      </c>
      <c r="K11699" s="19" t="s">
        <v>7736</v>
      </c>
      <c r="L11699" s="11">
        <v>0.2</v>
      </c>
      <c r="M11699" s="11"/>
      <c r="N11699" s="24"/>
      <c r="P11699" s="32"/>
      <c r="T11699" s="19"/>
      <c r="U11699" s="3">
        <v>305</v>
      </c>
      <c r="X11699" t="str">
        <f t="shared" si="703"/>
        <v/>
      </c>
      <c r="Z11699" t="str">
        <f t="shared" si="704"/>
        <v/>
      </c>
      <c r="AB11699" s="9"/>
      <c r="AC11699" t="s">
        <v>5548</v>
      </c>
      <c r="AD11699">
        <f t="shared" si="706"/>
        <v>0</v>
      </c>
      <c r="AF11699" s="3"/>
      <c r="AG11699" t="s">
        <v>5549</v>
      </c>
      <c r="AH11699" s="9" t="s">
        <v>4613</v>
      </c>
    </row>
    <row r="11700" spans="1:48" ht="10.95" customHeight="1" outlineLevel="1" x14ac:dyDescent="0.25">
      <c r="A11700" t="s">
        <v>1787</v>
      </c>
      <c r="C11700" s="3" t="s">
        <v>12466</v>
      </c>
      <c r="D11700" s="3">
        <v>180</v>
      </c>
      <c r="E11700" s="9">
        <v>1970</v>
      </c>
      <c r="F11700" s="21" t="s">
        <v>5142</v>
      </c>
      <c r="G11700" s="7" t="s">
        <v>5401</v>
      </c>
      <c r="H11700" s="8" t="s">
        <v>5550</v>
      </c>
      <c r="I11700" s="8" t="s">
        <v>7128</v>
      </c>
      <c r="J11700" s="19">
        <v>3</v>
      </c>
      <c r="K11700" s="19" t="s">
        <v>7736</v>
      </c>
      <c r="L11700" s="11">
        <v>0.2</v>
      </c>
      <c r="M11700" s="11"/>
      <c r="N11700" s="24"/>
      <c r="P11700" s="32"/>
      <c r="T11700" s="19"/>
      <c r="U11700" s="3">
        <v>306</v>
      </c>
      <c r="X11700" t="str">
        <f t="shared" si="703"/>
        <v/>
      </c>
      <c r="Z11700" t="str">
        <f t="shared" si="704"/>
        <v/>
      </c>
      <c r="AB11700" s="9"/>
      <c r="AC11700" t="s">
        <v>5550</v>
      </c>
      <c r="AD11700">
        <f t="shared" si="706"/>
        <v>0</v>
      </c>
      <c r="AF11700" s="3"/>
      <c r="AG11700" t="s">
        <v>5549</v>
      </c>
      <c r="AH11700" s="9" t="s">
        <v>4613</v>
      </c>
    </row>
    <row r="11701" spans="1:48" ht="10.95" customHeight="1" outlineLevel="1" x14ac:dyDescent="0.25">
      <c r="A11701" t="s">
        <v>1787</v>
      </c>
      <c r="C11701" s="3" t="s">
        <v>12466</v>
      </c>
      <c r="D11701" s="3">
        <v>181</v>
      </c>
      <c r="E11701" s="9">
        <v>1970</v>
      </c>
      <c r="F11701" s="21" t="s">
        <v>5142</v>
      </c>
      <c r="G11701" s="7" t="s">
        <v>5401</v>
      </c>
      <c r="H11701" s="8" t="s">
        <v>5551</v>
      </c>
      <c r="I11701" s="8" t="s">
        <v>7128</v>
      </c>
      <c r="J11701" s="19">
        <v>3</v>
      </c>
      <c r="K11701" s="19" t="s">
        <v>7736</v>
      </c>
      <c r="L11701" s="11">
        <v>0.2</v>
      </c>
      <c r="M11701" s="11"/>
      <c r="N11701" s="24"/>
      <c r="P11701" s="32"/>
      <c r="T11701" s="19"/>
      <c r="U11701" s="3">
        <v>307</v>
      </c>
      <c r="X11701" t="str">
        <f t="shared" si="703"/>
        <v/>
      </c>
      <c r="Z11701" t="str">
        <f t="shared" si="704"/>
        <v/>
      </c>
      <c r="AB11701" s="9"/>
      <c r="AC11701" t="s">
        <v>5551</v>
      </c>
      <c r="AD11701">
        <f t="shared" si="706"/>
        <v>0</v>
      </c>
      <c r="AF11701" s="3"/>
      <c r="AG11701" t="s">
        <v>5549</v>
      </c>
      <c r="AH11701" s="9" t="s">
        <v>4613</v>
      </c>
    </row>
    <row r="11702" spans="1:48" ht="10.95" customHeight="1" outlineLevel="1" x14ac:dyDescent="0.25">
      <c r="A11702" t="s">
        <v>1787</v>
      </c>
      <c r="C11702" s="3" t="s">
        <v>12466</v>
      </c>
      <c r="D11702" s="3">
        <v>182</v>
      </c>
      <c r="E11702" s="9">
        <v>1970</v>
      </c>
      <c r="F11702" s="21" t="s">
        <v>5142</v>
      </c>
      <c r="G11702" s="7" t="s">
        <v>5401</v>
      </c>
      <c r="H11702" s="8" t="s">
        <v>5552</v>
      </c>
      <c r="I11702" s="8" t="s">
        <v>7128</v>
      </c>
      <c r="J11702" s="19">
        <v>1</v>
      </c>
      <c r="K11702" s="19" t="s">
        <v>7736</v>
      </c>
      <c r="L11702" s="11">
        <v>0.2</v>
      </c>
      <c r="M11702" s="11"/>
      <c r="N11702" s="24"/>
      <c r="P11702" s="32"/>
      <c r="T11702" s="19"/>
      <c r="U11702" s="3">
        <v>308</v>
      </c>
      <c r="X11702" t="str">
        <f t="shared" si="703"/>
        <v/>
      </c>
      <c r="Z11702" t="str">
        <f t="shared" si="704"/>
        <v/>
      </c>
      <c r="AB11702" s="9"/>
      <c r="AC11702" t="s">
        <v>5552</v>
      </c>
      <c r="AD11702">
        <f t="shared" si="706"/>
        <v>0</v>
      </c>
      <c r="AF11702" s="3"/>
      <c r="AG11702" t="s">
        <v>5553</v>
      </c>
      <c r="AH11702" s="9" t="s">
        <v>4613</v>
      </c>
    </row>
    <row r="11703" spans="1:48" ht="10.95" customHeight="1" outlineLevel="1" x14ac:dyDescent="0.25">
      <c r="A11703" t="s">
        <v>1787</v>
      </c>
      <c r="C11703" s="3" t="s">
        <v>12466</v>
      </c>
      <c r="D11703" s="3" t="s">
        <v>7127</v>
      </c>
      <c r="E11703" s="9">
        <v>1970</v>
      </c>
      <c r="F11703" s="7" t="s">
        <v>3862</v>
      </c>
      <c r="G11703" s="7" t="s">
        <v>5401</v>
      </c>
      <c r="H11703" s="8" t="s">
        <v>5552</v>
      </c>
      <c r="I11703" s="8" t="s">
        <v>7128</v>
      </c>
      <c r="J11703" s="19">
        <v>1</v>
      </c>
      <c r="K11703" s="19" t="s">
        <v>7736</v>
      </c>
      <c r="L11703" s="11">
        <v>2</v>
      </c>
      <c r="M11703" s="11"/>
      <c r="N11703" s="24"/>
      <c r="P11703" s="32"/>
      <c r="T11703" s="19"/>
      <c r="U11703" s="3" t="s">
        <v>6872</v>
      </c>
      <c r="W11703" t="s">
        <v>7738</v>
      </c>
      <c r="X11703" t="str">
        <f t="shared" si="703"/>
        <v/>
      </c>
      <c r="Z11703" t="str">
        <f t="shared" si="704"/>
        <v/>
      </c>
      <c r="AB11703" s="9"/>
      <c r="AC11703" t="s">
        <v>5552</v>
      </c>
      <c r="AD11703">
        <f t="shared" si="706"/>
        <v>0</v>
      </c>
      <c r="AF11703" s="3"/>
      <c r="AH11703" s="9"/>
    </row>
    <row r="11704" spans="1:48" ht="10.95" customHeight="1" outlineLevel="1" x14ac:dyDescent="0.25">
      <c r="A11704" t="s">
        <v>1787</v>
      </c>
      <c r="C11704" s="3" t="s">
        <v>12466</v>
      </c>
      <c r="D11704" s="3">
        <v>183</v>
      </c>
      <c r="E11704" s="9">
        <v>1970</v>
      </c>
      <c r="F11704" s="21" t="s">
        <v>5143</v>
      </c>
      <c r="G11704" s="7" t="s">
        <v>5401</v>
      </c>
      <c r="H11704" s="8" t="s">
        <v>5554</v>
      </c>
      <c r="I11704" s="8" t="s">
        <v>7128</v>
      </c>
      <c r="J11704" s="19">
        <v>1</v>
      </c>
      <c r="K11704" s="19" t="s">
        <v>7736</v>
      </c>
      <c r="L11704" s="11">
        <v>0.2</v>
      </c>
      <c r="M11704" s="11"/>
      <c r="N11704" s="24"/>
      <c r="P11704" s="32"/>
      <c r="R11704">
        <v>1</v>
      </c>
      <c r="S11704">
        <v>1</v>
      </c>
      <c r="T11704" s="19"/>
      <c r="U11704" s="3">
        <v>309</v>
      </c>
      <c r="X11704" t="str">
        <f t="shared" si="703"/>
        <v/>
      </c>
      <c r="Z11704" t="str">
        <f t="shared" si="704"/>
        <v/>
      </c>
      <c r="AB11704" s="9"/>
      <c r="AC11704" t="s">
        <v>5554</v>
      </c>
      <c r="AD11704">
        <f t="shared" si="706"/>
        <v>0</v>
      </c>
      <c r="AF11704" s="3"/>
      <c r="AG11704" t="s">
        <v>2633</v>
      </c>
      <c r="AH11704" s="9" t="s">
        <v>4613</v>
      </c>
    </row>
    <row r="11705" spans="1:48" ht="10.95" customHeight="1" outlineLevel="1" x14ac:dyDescent="0.25">
      <c r="A11705" t="s">
        <v>1787</v>
      </c>
      <c r="C11705" s="3" t="s">
        <v>12466</v>
      </c>
      <c r="D11705" s="3">
        <v>184</v>
      </c>
      <c r="E11705" s="9">
        <v>1970</v>
      </c>
      <c r="F11705" s="21" t="s">
        <v>5282</v>
      </c>
      <c r="G11705" s="7" t="s">
        <v>5401</v>
      </c>
      <c r="H11705" s="8" t="s">
        <v>5555</v>
      </c>
      <c r="I11705" s="8" t="s">
        <v>7128</v>
      </c>
      <c r="J11705" s="19">
        <v>3</v>
      </c>
      <c r="K11705" s="19" t="s">
        <v>7736</v>
      </c>
      <c r="L11705" s="11">
        <v>0.3</v>
      </c>
      <c r="M11705" s="11"/>
      <c r="N11705" s="24"/>
      <c r="P11705" s="32"/>
      <c r="T11705" s="19"/>
      <c r="U11705" s="3">
        <v>310</v>
      </c>
      <c r="X11705" t="str">
        <f t="shared" si="703"/>
        <v/>
      </c>
      <c r="Z11705" t="str">
        <f t="shared" si="704"/>
        <v/>
      </c>
      <c r="AB11705" s="9"/>
      <c r="AC11705" t="s">
        <v>5555</v>
      </c>
      <c r="AD11705">
        <f t="shared" si="706"/>
        <v>0</v>
      </c>
      <c r="AF11705" s="3"/>
      <c r="AG11705" t="s">
        <v>5549</v>
      </c>
      <c r="AH11705" s="9" t="s">
        <v>4925</v>
      </c>
    </row>
    <row r="11706" spans="1:48" ht="10.95" customHeight="1" outlineLevel="1" x14ac:dyDescent="0.25">
      <c r="A11706" t="s">
        <v>1787</v>
      </c>
      <c r="C11706" s="3" t="s">
        <v>12466</v>
      </c>
      <c r="D11706" s="3" t="s">
        <v>8592</v>
      </c>
      <c r="E11706" s="9">
        <v>1970</v>
      </c>
      <c r="F11706" s="7" t="s">
        <v>8593</v>
      </c>
      <c r="G11706" s="7" t="s">
        <v>5401</v>
      </c>
      <c r="H11706" s="8" t="s">
        <v>7117</v>
      </c>
      <c r="I11706" s="8" t="s">
        <v>7128</v>
      </c>
      <c r="J11706" s="19">
        <v>1</v>
      </c>
      <c r="K11706" s="19" t="s">
        <v>7736</v>
      </c>
      <c r="L11706" s="11">
        <v>2</v>
      </c>
      <c r="M11706" s="11"/>
      <c r="N11706" s="24"/>
      <c r="P11706" s="32"/>
      <c r="T11706" s="19"/>
      <c r="U11706" s="3"/>
      <c r="X11706">
        <f t="shared" si="703"/>
        <v>1</v>
      </c>
      <c r="Z11706" t="str">
        <f t="shared" si="704"/>
        <v/>
      </c>
      <c r="AB11706" s="9"/>
      <c r="AC11706" t="s">
        <v>7117</v>
      </c>
      <c r="AD11706">
        <f t="shared" si="706"/>
        <v>0</v>
      </c>
      <c r="AF11706" s="3"/>
      <c r="AG11706" t="s">
        <v>5549</v>
      </c>
      <c r="AH11706" s="9" t="s">
        <v>4925</v>
      </c>
    </row>
    <row r="11707" spans="1:48" ht="10.95" customHeight="1" outlineLevel="1" x14ac:dyDescent="0.25">
      <c r="A11707" t="s">
        <v>1787</v>
      </c>
      <c r="C11707" s="3" t="s">
        <v>12466</v>
      </c>
      <c r="D11707" s="3">
        <v>234</v>
      </c>
      <c r="E11707" s="9">
        <v>1973</v>
      </c>
      <c r="F11707" s="21" t="s">
        <v>96</v>
      </c>
      <c r="G11707" s="7" t="s">
        <v>5401</v>
      </c>
      <c r="H11707" s="8" t="s">
        <v>5556</v>
      </c>
      <c r="I11707" s="8" t="s">
        <v>7129</v>
      </c>
      <c r="J11707" s="19">
        <v>5</v>
      </c>
      <c r="K11707" s="19" t="s">
        <v>7736</v>
      </c>
      <c r="L11707" s="11">
        <v>0.2</v>
      </c>
      <c r="M11707" s="11"/>
      <c r="N11707" s="24"/>
      <c r="P11707" s="32"/>
      <c r="T11707" s="19"/>
      <c r="U11707" s="3">
        <v>359</v>
      </c>
      <c r="X11707" t="str">
        <f t="shared" si="703"/>
        <v/>
      </c>
      <c r="Z11707" t="str">
        <f t="shared" si="704"/>
        <v/>
      </c>
      <c r="AB11707" s="9"/>
      <c r="AC11707" t="s">
        <v>5556</v>
      </c>
      <c r="AD11707">
        <f t="shared" si="706"/>
        <v>0</v>
      </c>
      <c r="AF11707" s="3"/>
      <c r="AG11707" t="s">
        <v>5549</v>
      </c>
      <c r="AH11707" s="9" t="s">
        <v>4613</v>
      </c>
    </row>
    <row r="11708" spans="1:48" ht="10.95" customHeight="1" outlineLevel="1" x14ac:dyDescent="0.25">
      <c r="A11708" t="s">
        <v>1787</v>
      </c>
      <c r="C11708" s="3" t="s">
        <v>12466</v>
      </c>
      <c r="D11708" s="3">
        <v>235</v>
      </c>
      <c r="E11708" s="9">
        <v>1973</v>
      </c>
      <c r="F11708" s="21" t="s">
        <v>96</v>
      </c>
      <c r="G11708" s="7" t="s">
        <v>5401</v>
      </c>
      <c r="H11708" s="8" t="s">
        <v>4277</v>
      </c>
      <c r="I11708" s="8" t="s">
        <v>7129</v>
      </c>
      <c r="J11708" s="19">
        <v>3</v>
      </c>
      <c r="K11708" s="19" t="s">
        <v>7736</v>
      </c>
      <c r="L11708" s="11">
        <v>0.2</v>
      </c>
      <c r="M11708" s="11"/>
      <c r="N11708" s="24"/>
      <c r="P11708" s="32"/>
      <c r="T11708" s="19"/>
      <c r="U11708" s="3">
        <v>360</v>
      </c>
      <c r="X11708" t="str">
        <f t="shared" si="703"/>
        <v/>
      </c>
      <c r="Z11708" t="str">
        <f t="shared" si="704"/>
        <v/>
      </c>
      <c r="AB11708" s="9"/>
      <c r="AC11708" t="s">
        <v>4277</v>
      </c>
      <c r="AD11708">
        <f t="shared" si="706"/>
        <v>0</v>
      </c>
      <c r="AF11708" s="3"/>
      <c r="AG11708" t="s">
        <v>5549</v>
      </c>
      <c r="AH11708" s="9" t="s">
        <v>4613</v>
      </c>
    </row>
    <row r="11709" spans="1:48" ht="10.95" customHeight="1" outlineLevel="1" x14ac:dyDescent="0.25">
      <c r="A11709" t="s">
        <v>1787</v>
      </c>
      <c r="C11709" s="3" t="s">
        <v>12466</v>
      </c>
      <c r="D11709" s="3">
        <v>236</v>
      </c>
      <c r="E11709" s="9">
        <v>1973</v>
      </c>
      <c r="F11709" s="21" t="s">
        <v>96</v>
      </c>
      <c r="G11709" s="7" t="s">
        <v>5401</v>
      </c>
      <c r="H11709" s="8" t="s">
        <v>4278</v>
      </c>
      <c r="I11709" s="8" t="s">
        <v>7129</v>
      </c>
      <c r="J11709" s="19">
        <v>5</v>
      </c>
      <c r="K11709" s="19" t="s">
        <v>7736</v>
      </c>
      <c r="L11709" s="11">
        <v>0.2</v>
      </c>
      <c r="M11709" s="11"/>
      <c r="N11709" s="24"/>
      <c r="P11709" s="32"/>
      <c r="T11709" s="19"/>
      <c r="U11709" s="3">
        <v>361</v>
      </c>
      <c r="X11709" t="str">
        <f t="shared" si="703"/>
        <v/>
      </c>
      <c r="Z11709" t="str">
        <f t="shared" si="704"/>
        <v/>
      </c>
      <c r="AB11709" s="9"/>
      <c r="AC11709" t="s">
        <v>4278</v>
      </c>
      <c r="AD11709">
        <f t="shared" si="706"/>
        <v>0</v>
      </c>
      <c r="AF11709" s="3"/>
      <c r="AG11709" t="s">
        <v>5549</v>
      </c>
      <c r="AH11709" s="9" t="s">
        <v>4613</v>
      </c>
    </row>
    <row r="11710" spans="1:48" ht="10.95" customHeight="1" outlineLevel="1" x14ac:dyDescent="0.25">
      <c r="A11710" t="s">
        <v>1787</v>
      </c>
      <c r="C11710" s="3" t="s">
        <v>12466</v>
      </c>
      <c r="D11710" s="3">
        <v>237</v>
      </c>
      <c r="E11710" s="9">
        <v>1973</v>
      </c>
      <c r="F11710" s="21" t="s">
        <v>96</v>
      </c>
      <c r="G11710" s="7" t="s">
        <v>5401</v>
      </c>
      <c r="H11710" s="8" t="s">
        <v>4279</v>
      </c>
      <c r="I11710" s="8" t="s">
        <v>7129</v>
      </c>
      <c r="J11710" s="19">
        <v>5</v>
      </c>
      <c r="K11710" s="19" t="s">
        <v>7736</v>
      </c>
      <c r="L11710" s="11">
        <v>0.2</v>
      </c>
      <c r="M11710" s="11"/>
      <c r="N11710" s="24"/>
      <c r="P11710" s="32"/>
      <c r="T11710" s="19"/>
      <c r="U11710" s="3">
        <v>362</v>
      </c>
      <c r="X11710" t="str">
        <f t="shared" si="703"/>
        <v/>
      </c>
      <c r="Z11710" t="str">
        <f t="shared" si="704"/>
        <v/>
      </c>
      <c r="AB11710" s="9"/>
      <c r="AC11710" t="s">
        <v>4279</v>
      </c>
      <c r="AD11710">
        <f t="shared" si="706"/>
        <v>0</v>
      </c>
      <c r="AF11710" s="3"/>
      <c r="AG11710" t="s">
        <v>5549</v>
      </c>
      <c r="AH11710" s="9" t="s">
        <v>4613</v>
      </c>
    </row>
    <row r="11711" spans="1:48" ht="10.95" customHeight="1" outlineLevel="1" x14ac:dyDescent="0.25">
      <c r="A11711" t="s">
        <v>1787</v>
      </c>
      <c r="C11711" s="3" t="s">
        <v>12466</v>
      </c>
      <c r="D11711" s="3" t="s">
        <v>7152</v>
      </c>
      <c r="E11711" s="9">
        <v>1973</v>
      </c>
      <c r="F11711" s="21" t="s">
        <v>4281</v>
      </c>
      <c r="G11711" s="7" t="s">
        <v>5401</v>
      </c>
      <c r="H11711" s="8" t="s">
        <v>4282</v>
      </c>
      <c r="I11711" s="8" t="s">
        <v>7129</v>
      </c>
      <c r="J11711" s="19">
        <v>5</v>
      </c>
      <c r="K11711" s="19" t="s">
        <v>7736</v>
      </c>
      <c r="L11711" s="11">
        <v>0.5</v>
      </c>
      <c r="M11711" s="11"/>
      <c r="N11711" s="24"/>
      <c r="P11711" s="32"/>
      <c r="T11711" s="19"/>
      <c r="U11711" s="3" t="s">
        <v>4280</v>
      </c>
      <c r="X11711" t="str">
        <f t="shared" si="703"/>
        <v/>
      </c>
      <c r="Z11711" t="str">
        <f t="shared" si="704"/>
        <v/>
      </c>
      <c r="AB11711" s="9"/>
      <c r="AC11711" t="s">
        <v>4282</v>
      </c>
      <c r="AD11711">
        <f t="shared" si="706"/>
        <v>0</v>
      </c>
      <c r="AF11711" s="3"/>
      <c r="AG11711" t="s">
        <v>5549</v>
      </c>
      <c r="AH11711" s="9" t="s">
        <v>4925</v>
      </c>
    </row>
    <row r="11712" spans="1:48" ht="10.95" customHeight="1" outlineLevel="1" x14ac:dyDescent="0.25">
      <c r="A11712" t="s">
        <v>1787</v>
      </c>
      <c r="C11712" s="3" t="s">
        <v>12466</v>
      </c>
      <c r="D11712" s="3">
        <v>239</v>
      </c>
      <c r="E11712" s="9">
        <v>1973</v>
      </c>
      <c r="F11712" s="21" t="s">
        <v>5282</v>
      </c>
      <c r="G11712" s="7" t="s">
        <v>5401</v>
      </c>
      <c r="H11712" s="8" t="s">
        <v>4283</v>
      </c>
      <c r="I11712" s="8" t="s">
        <v>7130</v>
      </c>
      <c r="J11712" s="19">
        <v>6</v>
      </c>
      <c r="K11712" s="19" t="s">
        <v>7736</v>
      </c>
      <c r="L11712" s="11">
        <v>2</v>
      </c>
      <c r="M11712" s="11"/>
      <c r="N11712" s="24"/>
      <c r="P11712" s="32"/>
      <c r="T11712" s="19"/>
      <c r="U11712" s="3">
        <v>364</v>
      </c>
      <c r="X11712" t="str">
        <f t="shared" si="703"/>
        <v/>
      </c>
      <c r="Z11712" t="str">
        <f t="shared" si="704"/>
        <v/>
      </c>
      <c r="AB11712" s="9"/>
      <c r="AC11712" t="s">
        <v>4283</v>
      </c>
      <c r="AD11712">
        <f t="shared" si="706"/>
        <v>0</v>
      </c>
      <c r="AF11712" s="3"/>
      <c r="AG11712" t="s">
        <v>5549</v>
      </c>
      <c r="AH11712" s="9" t="s">
        <v>4925</v>
      </c>
    </row>
    <row r="11713" spans="1:34" ht="10.95" customHeight="1" outlineLevel="1" x14ac:dyDescent="0.25">
      <c r="A11713" t="s">
        <v>1787</v>
      </c>
      <c r="C11713" s="3" t="s">
        <v>12466</v>
      </c>
      <c r="D11713" s="3">
        <v>246</v>
      </c>
      <c r="E11713" s="9">
        <v>1973</v>
      </c>
      <c r="F11713" s="21" t="s">
        <v>5142</v>
      </c>
      <c r="G11713" s="7" t="s">
        <v>5401</v>
      </c>
      <c r="H11713" s="8" t="s">
        <v>4284</v>
      </c>
      <c r="I11713" s="8" t="s">
        <v>7131</v>
      </c>
      <c r="J11713" s="19">
        <v>1</v>
      </c>
      <c r="K11713" s="19" t="s">
        <v>7736</v>
      </c>
      <c r="L11713" s="11">
        <v>0.2</v>
      </c>
      <c r="M11713" s="11"/>
      <c r="N11713" s="24"/>
      <c r="P11713" s="32"/>
      <c r="T11713" s="19"/>
      <c r="U11713" s="3">
        <v>371</v>
      </c>
      <c r="X11713" t="str">
        <f t="shared" si="703"/>
        <v/>
      </c>
      <c r="Z11713" t="str">
        <f t="shared" si="704"/>
        <v/>
      </c>
      <c r="AB11713" s="9"/>
      <c r="AC11713" t="s">
        <v>4284</v>
      </c>
      <c r="AD11713">
        <f t="shared" si="706"/>
        <v>0</v>
      </c>
      <c r="AF11713" s="3"/>
      <c r="AG11713" t="s">
        <v>4285</v>
      </c>
      <c r="AH11713" s="9" t="s">
        <v>4613</v>
      </c>
    </row>
    <row r="11714" spans="1:34" ht="10.95" customHeight="1" outlineLevel="1" x14ac:dyDescent="0.25">
      <c r="A11714" t="s">
        <v>1787</v>
      </c>
      <c r="C11714" s="3" t="s">
        <v>12466</v>
      </c>
      <c r="D11714" s="3">
        <v>315</v>
      </c>
      <c r="E11714" s="9">
        <v>1976</v>
      </c>
      <c r="F11714" s="21" t="s">
        <v>4286</v>
      </c>
      <c r="G11714" s="7" t="s">
        <v>5401</v>
      </c>
      <c r="H11714" s="8" t="s">
        <v>4287</v>
      </c>
      <c r="I11714" s="8" t="s">
        <v>7132</v>
      </c>
      <c r="J11714" s="19">
        <v>3</v>
      </c>
      <c r="K11714" s="19" t="s">
        <v>7736</v>
      </c>
      <c r="L11714" s="11">
        <v>1</v>
      </c>
      <c r="M11714" s="11"/>
      <c r="N11714" s="24"/>
      <c r="P11714" s="32"/>
      <c r="T11714" s="19"/>
      <c r="U11714" s="3">
        <v>441</v>
      </c>
      <c r="X11714" t="str">
        <f t="shared" ref="X11714:X11777" si="707">IF(COUNTIF(F11714,"*fdc*"),1,"")</f>
        <v/>
      </c>
      <c r="Z11714" t="str">
        <f t="shared" ref="Z11714:Z11777" si="708">IF(COUNTIF(F11714,"*s/s*"),1,"")</f>
        <v/>
      </c>
      <c r="AB11714" s="9"/>
      <c r="AC11714" t="s">
        <v>4287</v>
      </c>
      <c r="AD11714">
        <f t="shared" si="706"/>
        <v>0</v>
      </c>
      <c r="AF11714" s="3"/>
      <c r="AG11714" t="s">
        <v>5549</v>
      </c>
      <c r="AH11714" s="9" t="s">
        <v>4613</v>
      </c>
    </row>
    <row r="11715" spans="1:34" ht="10.95" customHeight="1" outlineLevel="1" x14ac:dyDescent="0.25">
      <c r="A11715" t="s">
        <v>1787</v>
      </c>
      <c r="C11715" s="3" t="s">
        <v>12466</v>
      </c>
      <c r="D11715" s="3">
        <v>417</v>
      </c>
      <c r="E11715" s="9">
        <v>1981</v>
      </c>
      <c r="F11715" s="21" t="s">
        <v>18</v>
      </c>
      <c r="G11715" s="7" t="s">
        <v>5401</v>
      </c>
      <c r="H11715" s="8" t="s">
        <v>22</v>
      </c>
      <c r="I11715" s="8" t="s">
        <v>7133</v>
      </c>
      <c r="J11715" s="19">
        <v>1</v>
      </c>
      <c r="K11715" s="19" t="s">
        <v>7736</v>
      </c>
      <c r="L11715" s="11">
        <v>1.6</v>
      </c>
      <c r="M11715" s="11"/>
      <c r="N11715" s="24"/>
      <c r="P11715" s="32"/>
      <c r="T11715" s="19"/>
      <c r="U11715" s="3">
        <v>543</v>
      </c>
      <c r="X11715" t="str">
        <f t="shared" si="707"/>
        <v/>
      </c>
      <c r="Z11715" t="str">
        <f t="shared" si="708"/>
        <v/>
      </c>
      <c r="AB11715" s="9"/>
      <c r="AC11715" t="s">
        <v>22</v>
      </c>
      <c r="AD11715">
        <f t="shared" si="706"/>
        <v>0</v>
      </c>
      <c r="AF11715" s="3"/>
      <c r="AG11715" t="s">
        <v>5549</v>
      </c>
      <c r="AH11715" s="9" t="s">
        <v>4613</v>
      </c>
    </row>
    <row r="11716" spans="1:34" ht="10.95" customHeight="1" outlineLevel="1" x14ac:dyDescent="0.25">
      <c r="A11716" t="s">
        <v>1787</v>
      </c>
      <c r="C11716" s="3" t="s">
        <v>12466</v>
      </c>
      <c r="D11716" s="3">
        <v>418</v>
      </c>
      <c r="E11716" s="9">
        <v>1981</v>
      </c>
      <c r="F11716" s="21" t="s">
        <v>19</v>
      </c>
      <c r="G11716" s="7" t="s">
        <v>5401</v>
      </c>
      <c r="H11716" s="8" t="s">
        <v>1788</v>
      </c>
      <c r="I11716" s="8" t="s">
        <v>7133</v>
      </c>
      <c r="J11716" s="19">
        <v>5</v>
      </c>
      <c r="K11716" s="19" t="s">
        <v>7736</v>
      </c>
      <c r="L11716" s="11">
        <v>1.6</v>
      </c>
      <c r="M11716" s="11"/>
      <c r="N11716" s="24"/>
      <c r="P11716" s="32"/>
      <c r="T11716" s="19"/>
      <c r="U11716" s="3">
        <v>544</v>
      </c>
      <c r="X11716" t="str">
        <f t="shared" si="707"/>
        <v/>
      </c>
      <c r="Z11716" t="str">
        <f t="shared" si="708"/>
        <v/>
      </c>
      <c r="AB11716" s="9"/>
      <c r="AC11716" t="s">
        <v>1788</v>
      </c>
      <c r="AD11716">
        <f t="shared" si="706"/>
        <v>0</v>
      </c>
      <c r="AF11716" s="3"/>
      <c r="AG11716" t="s">
        <v>2633</v>
      </c>
      <c r="AH11716" s="9" t="s">
        <v>4613</v>
      </c>
    </row>
    <row r="11717" spans="1:34" ht="10.95" customHeight="1" outlineLevel="1" x14ac:dyDescent="0.25">
      <c r="A11717" t="s">
        <v>1787</v>
      </c>
      <c r="C11717" s="3" t="s">
        <v>12466</v>
      </c>
      <c r="D11717" s="3">
        <v>474</v>
      </c>
      <c r="E11717" s="9">
        <v>1984</v>
      </c>
      <c r="F11717" s="21" t="s">
        <v>20</v>
      </c>
      <c r="G11717" s="7" t="s">
        <v>5401</v>
      </c>
      <c r="H11717" s="8" t="s">
        <v>1788</v>
      </c>
      <c r="I11717" s="8" t="s">
        <v>7134</v>
      </c>
      <c r="J11717" s="19">
        <v>5</v>
      </c>
      <c r="K11717" s="19" t="s">
        <v>7736</v>
      </c>
      <c r="L11717" s="11">
        <v>0.8</v>
      </c>
      <c r="M11717" s="11"/>
      <c r="N11717" s="24"/>
      <c r="P11717" s="32"/>
      <c r="T11717" s="19"/>
      <c r="U11717" s="3">
        <v>598</v>
      </c>
      <c r="X11717" t="str">
        <f t="shared" si="707"/>
        <v/>
      </c>
      <c r="Z11717" t="str">
        <f t="shared" si="708"/>
        <v/>
      </c>
      <c r="AB11717" s="9"/>
      <c r="AC11717" t="s">
        <v>1788</v>
      </c>
      <c r="AD11717">
        <f t="shared" si="706"/>
        <v>0</v>
      </c>
      <c r="AF11717" s="3"/>
      <c r="AG11717" t="s">
        <v>2633</v>
      </c>
      <c r="AH11717" s="9" t="s">
        <v>4613</v>
      </c>
    </row>
    <row r="11718" spans="1:34" ht="10.95" customHeight="1" outlineLevel="1" x14ac:dyDescent="0.25">
      <c r="A11718" t="s">
        <v>1787</v>
      </c>
      <c r="C11718" s="3" t="s">
        <v>12466</v>
      </c>
      <c r="D11718" s="3">
        <v>477</v>
      </c>
      <c r="E11718" s="9">
        <v>1984</v>
      </c>
      <c r="F11718" s="21" t="s">
        <v>21</v>
      </c>
      <c r="G11718" s="7" t="s">
        <v>5401</v>
      </c>
      <c r="H11718" s="8" t="s">
        <v>23</v>
      </c>
      <c r="I11718" s="8" t="s">
        <v>7134</v>
      </c>
      <c r="J11718" s="19">
        <v>3</v>
      </c>
      <c r="K11718" s="19" t="s">
        <v>7736</v>
      </c>
      <c r="L11718" s="11">
        <v>6</v>
      </c>
      <c r="M11718" s="11"/>
      <c r="N11718" s="24"/>
      <c r="P11718" s="32"/>
      <c r="T11718" s="19"/>
      <c r="U11718" s="3">
        <v>601</v>
      </c>
      <c r="X11718" t="str">
        <f t="shared" si="707"/>
        <v/>
      </c>
      <c r="Z11718" t="str">
        <f t="shared" si="708"/>
        <v/>
      </c>
      <c r="AB11718" s="9"/>
      <c r="AC11718" t="s">
        <v>23</v>
      </c>
      <c r="AD11718">
        <f t="shared" si="706"/>
        <v>0</v>
      </c>
      <c r="AF11718" s="3"/>
      <c r="AG11718" t="s">
        <v>5549</v>
      </c>
      <c r="AH11718" s="9" t="s">
        <v>4925</v>
      </c>
    </row>
    <row r="11719" spans="1:34" ht="10.95" customHeight="1" outlineLevel="1" x14ac:dyDescent="0.25">
      <c r="A11719" t="s">
        <v>1787</v>
      </c>
      <c r="C11719" s="3" t="s">
        <v>12466</v>
      </c>
      <c r="D11719" s="3" t="s">
        <v>7136</v>
      </c>
      <c r="E11719" s="9">
        <v>1984</v>
      </c>
      <c r="F11719" s="21" t="s">
        <v>24</v>
      </c>
      <c r="G11719" s="7" t="s">
        <v>5401</v>
      </c>
      <c r="H11719" s="8" t="s">
        <v>23</v>
      </c>
      <c r="I11719" s="8" t="s">
        <v>7135</v>
      </c>
      <c r="J11719" s="19">
        <v>3</v>
      </c>
      <c r="K11719" s="19" t="s">
        <v>7736</v>
      </c>
      <c r="L11719" s="11">
        <v>1</v>
      </c>
      <c r="M11719" s="11"/>
      <c r="N11719" s="24"/>
      <c r="P11719" s="32"/>
      <c r="T11719" s="19"/>
      <c r="U11719" s="3">
        <v>608</v>
      </c>
      <c r="X11719" t="str">
        <f t="shared" si="707"/>
        <v/>
      </c>
      <c r="Z11719" t="str">
        <f t="shared" si="708"/>
        <v/>
      </c>
      <c r="AB11719" s="9"/>
      <c r="AC11719" t="s">
        <v>23</v>
      </c>
      <c r="AD11719">
        <f t="shared" si="706"/>
        <v>0</v>
      </c>
      <c r="AF11719" s="3"/>
      <c r="AG11719" t="s">
        <v>5549</v>
      </c>
      <c r="AH11719" s="9" t="s">
        <v>4613</v>
      </c>
    </row>
    <row r="11720" spans="1:34" ht="10.95" customHeight="1" outlineLevel="1" x14ac:dyDescent="0.25">
      <c r="A11720" t="s">
        <v>1787</v>
      </c>
      <c r="C11720" s="3" t="s">
        <v>12466</v>
      </c>
      <c r="D11720" s="3" t="s">
        <v>7137</v>
      </c>
      <c r="E11720" s="9">
        <v>1984</v>
      </c>
      <c r="F11720" s="21" t="s">
        <v>25</v>
      </c>
      <c r="G11720" s="7" t="s">
        <v>5401</v>
      </c>
      <c r="H11720" s="8" t="s">
        <v>1788</v>
      </c>
      <c r="I11720" s="8" t="s">
        <v>7135</v>
      </c>
      <c r="J11720" s="19">
        <v>3</v>
      </c>
      <c r="K11720" s="19" t="s">
        <v>7736</v>
      </c>
      <c r="L11720" s="11">
        <v>1</v>
      </c>
      <c r="M11720" s="11"/>
      <c r="N11720" s="24"/>
      <c r="P11720" s="32"/>
      <c r="T11720" s="19"/>
      <c r="U11720" s="3">
        <v>609</v>
      </c>
      <c r="X11720" t="str">
        <f t="shared" si="707"/>
        <v/>
      </c>
      <c r="Z11720" t="str">
        <f t="shared" si="708"/>
        <v/>
      </c>
      <c r="AB11720" s="9"/>
      <c r="AC11720" t="s">
        <v>1788</v>
      </c>
      <c r="AD11720">
        <f t="shared" si="706"/>
        <v>0</v>
      </c>
      <c r="AF11720" s="3"/>
      <c r="AG11720" t="s">
        <v>2633</v>
      </c>
      <c r="AH11720" s="9" t="s">
        <v>4925</v>
      </c>
    </row>
    <row r="11721" spans="1:34" ht="10.95" customHeight="1" outlineLevel="1" x14ac:dyDescent="0.25">
      <c r="A11721" t="s">
        <v>1787</v>
      </c>
      <c r="C11721" s="3" t="s">
        <v>12466</v>
      </c>
      <c r="D11721" s="3">
        <v>488</v>
      </c>
      <c r="E11721" s="9">
        <v>1985</v>
      </c>
      <c r="F11721" s="21" t="s">
        <v>6178</v>
      </c>
      <c r="G11721" s="7" t="s">
        <v>5401</v>
      </c>
      <c r="H11721" s="8" t="s">
        <v>6179</v>
      </c>
      <c r="I11721" s="8" t="s">
        <v>7138</v>
      </c>
      <c r="J11721" s="19">
        <v>2</v>
      </c>
      <c r="K11721" s="19" t="s">
        <v>7736</v>
      </c>
      <c r="L11721" s="11">
        <v>0.8</v>
      </c>
      <c r="M11721" s="11"/>
      <c r="N11721" s="24"/>
      <c r="P11721" s="32"/>
      <c r="S11721">
        <v>1</v>
      </c>
      <c r="T11721" s="19"/>
      <c r="U11721" s="3">
        <v>610</v>
      </c>
      <c r="X11721" t="str">
        <f t="shared" si="707"/>
        <v/>
      </c>
      <c r="Z11721" t="str">
        <f t="shared" si="708"/>
        <v/>
      </c>
      <c r="AB11721" s="9"/>
      <c r="AC11721" t="s">
        <v>6179</v>
      </c>
      <c r="AD11721">
        <f t="shared" si="706"/>
        <v>0</v>
      </c>
      <c r="AF11721" s="3"/>
      <c r="AG11721" t="s">
        <v>3030</v>
      </c>
      <c r="AH11721" s="9" t="s">
        <v>4613</v>
      </c>
    </row>
    <row r="11722" spans="1:34" ht="10.95" customHeight="1" outlineLevel="1" x14ac:dyDescent="0.25">
      <c r="A11722" t="s">
        <v>1787</v>
      </c>
      <c r="C11722" s="3" t="s">
        <v>12466</v>
      </c>
      <c r="D11722" s="3" t="s">
        <v>7141</v>
      </c>
      <c r="E11722" s="9">
        <v>1995</v>
      </c>
      <c r="F11722" s="39" t="s">
        <v>22089</v>
      </c>
      <c r="G11722" s="7" t="s">
        <v>5401</v>
      </c>
      <c r="H11722" s="8" t="s">
        <v>7139</v>
      </c>
      <c r="I11722" s="8" t="s">
        <v>7140</v>
      </c>
      <c r="J11722" s="19">
        <v>3</v>
      </c>
      <c r="K11722" s="19" t="s">
        <v>7736</v>
      </c>
      <c r="L11722" s="11">
        <v>9</v>
      </c>
      <c r="M11722" s="11"/>
      <c r="N11722" s="24"/>
      <c r="P11722" s="32"/>
      <c r="T11722" s="19"/>
      <c r="U11722" s="3" t="s">
        <v>6872</v>
      </c>
      <c r="X11722" t="str">
        <f t="shared" si="707"/>
        <v/>
      </c>
      <c r="Z11722" t="str">
        <f t="shared" si="708"/>
        <v/>
      </c>
      <c r="AB11722" s="9"/>
      <c r="AC11722" t="s">
        <v>7139</v>
      </c>
      <c r="AD11722">
        <f t="shared" si="706"/>
        <v>0</v>
      </c>
      <c r="AF11722" s="3"/>
      <c r="AH11722" s="9"/>
    </row>
    <row r="11723" spans="1:34" ht="10.95" customHeight="1" outlineLevel="1" x14ac:dyDescent="0.25">
      <c r="A11723" t="s">
        <v>1787</v>
      </c>
      <c r="C11723" s="3" t="s">
        <v>12466</v>
      </c>
      <c r="D11723" s="3">
        <v>763</v>
      </c>
      <c r="E11723" s="9">
        <v>1995</v>
      </c>
      <c r="F11723" s="21" t="s">
        <v>5276</v>
      </c>
      <c r="G11723" s="7" t="s">
        <v>5401</v>
      </c>
      <c r="H11723" s="8" t="s">
        <v>1788</v>
      </c>
      <c r="I11723" s="8" t="s">
        <v>7142</v>
      </c>
      <c r="J11723" s="19">
        <v>1</v>
      </c>
      <c r="K11723" s="19" t="s">
        <v>7736</v>
      </c>
      <c r="L11723" s="11">
        <v>2</v>
      </c>
      <c r="M11723" s="11"/>
      <c r="N11723" s="24"/>
      <c r="P11723" s="32"/>
      <c r="R11723">
        <v>1</v>
      </c>
      <c r="S11723">
        <v>1</v>
      </c>
      <c r="T11723" s="19"/>
      <c r="U11723" s="3">
        <v>884</v>
      </c>
      <c r="X11723" t="str">
        <f t="shared" si="707"/>
        <v/>
      </c>
      <c r="Y11723">
        <v>1</v>
      </c>
      <c r="Z11723" t="str">
        <f t="shared" si="708"/>
        <v/>
      </c>
      <c r="AB11723" s="9"/>
      <c r="AC11723" t="s">
        <v>1788</v>
      </c>
      <c r="AD11723">
        <f t="shared" si="706"/>
        <v>0</v>
      </c>
      <c r="AF11723" s="3"/>
      <c r="AG11723" t="s">
        <v>2633</v>
      </c>
      <c r="AH11723" s="9" t="s">
        <v>4925</v>
      </c>
    </row>
    <row r="11724" spans="1:34" ht="10.95" customHeight="1" outlineLevel="1" x14ac:dyDescent="0.25">
      <c r="A11724" t="s">
        <v>1787</v>
      </c>
      <c r="C11724" s="3" t="s">
        <v>12466</v>
      </c>
      <c r="D11724" s="3" t="s">
        <v>8594</v>
      </c>
      <c r="E11724" s="9">
        <v>1995</v>
      </c>
      <c r="F11724" s="10" t="s">
        <v>22256</v>
      </c>
      <c r="G11724" s="7" t="s">
        <v>5401</v>
      </c>
      <c r="H11724" s="8" t="s">
        <v>1788</v>
      </c>
      <c r="I11724" s="8" t="s">
        <v>7142</v>
      </c>
      <c r="J11724" s="19">
        <v>1</v>
      </c>
      <c r="K11724" s="19" t="s">
        <v>7736</v>
      </c>
      <c r="L11724" s="11">
        <v>3</v>
      </c>
      <c r="M11724" s="11"/>
      <c r="N11724" s="24"/>
      <c r="P11724" s="32"/>
      <c r="T11724" s="19"/>
      <c r="U11724" s="3"/>
      <c r="X11724">
        <f t="shared" si="707"/>
        <v>1</v>
      </c>
      <c r="Y11724">
        <v>1</v>
      </c>
      <c r="Z11724" t="str">
        <f t="shared" si="708"/>
        <v/>
      </c>
      <c r="AB11724" s="9"/>
      <c r="AC11724" t="s">
        <v>1788</v>
      </c>
      <c r="AD11724">
        <f t="shared" si="706"/>
        <v>0</v>
      </c>
      <c r="AF11724" s="3"/>
      <c r="AG11724" t="s">
        <v>8595</v>
      </c>
      <c r="AH11724" s="9" t="s">
        <v>4925</v>
      </c>
    </row>
    <row r="11725" spans="1:34" ht="10.95" customHeight="1" outlineLevel="1" x14ac:dyDescent="0.25">
      <c r="A11725" t="s">
        <v>1787</v>
      </c>
      <c r="C11725" s="3" t="s">
        <v>12466</v>
      </c>
      <c r="D11725" s="3">
        <v>844</v>
      </c>
      <c r="E11725" s="9">
        <v>1998</v>
      </c>
      <c r="F11725" s="21" t="s">
        <v>6861</v>
      </c>
      <c r="G11725" s="7" t="s">
        <v>5401</v>
      </c>
      <c r="H11725" s="8" t="s">
        <v>4288</v>
      </c>
      <c r="I11725" s="8" t="s">
        <v>7084</v>
      </c>
      <c r="J11725" s="19">
        <v>6</v>
      </c>
      <c r="K11725" s="19" t="s">
        <v>7736</v>
      </c>
      <c r="L11725" s="11">
        <v>4</v>
      </c>
      <c r="M11725" s="11"/>
      <c r="N11725" s="24"/>
      <c r="P11725" s="32"/>
      <c r="T11725" s="19"/>
      <c r="U11725" s="3">
        <v>959</v>
      </c>
      <c r="X11725" t="str">
        <f t="shared" si="707"/>
        <v/>
      </c>
      <c r="Z11725" t="str">
        <f t="shared" si="708"/>
        <v/>
      </c>
      <c r="AB11725" s="9"/>
      <c r="AC11725" t="s">
        <v>4288</v>
      </c>
      <c r="AD11725">
        <f t="shared" si="706"/>
        <v>0</v>
      </c>
      <c r="AF11725" s="3"/>
      <c r="AG11725" t="s">
        <v>5549</v>
      </c>
      <c r="AH11725" s="9" t="s">
        <v>4613</v>
      </c>
    </row>
    <row r="11726" spans="1:34" ht="10.95" customHeight="1" outlineLevel="1" x14ac:dyDescent="0.25">
      <c r="A11726" t="s">
        <v>1787</v>
      </c>
      <c r="C11726" s="3" t="s">
        <v>12466</v>
      </c>
      <c r="D11726" s="3">
        <v>966</v>
      </c>
      <c r="E11726" s="9">
        <v>2002</v>
      </c>
      <c r="F11726" s="21" t="s">
        <v>622</v>
      </c>
      <c r="G11726" s="7" t="s">
        <v>5401</v>
      </c>
      <c r="H11726" s="8" t="s">
        <v>5402</v>
      </c>
      <c r="I11726" s="8" t="s">
        <v>7143</v>
      </c>
      <c r="J11726" s="19">
        <v>1</v>
      </c>
      <c r="K11726" s="19" t="s">
        <v>7736</v>
      </c>
      <c r="L11726" s="11">
        <v>4</v>
      </c>
      <c r="M11726" s="11"/>
      <c r="N11726" s="24"/>
      <c r="P11726" s="32"/>
      <c r="R11726">
        <v>1</v>
      </c>
      <c r="S11726">
        <v>1</v>
      </c>
      <c r="T11726" s="19"/>
      <c r="U11726" s="3">
        <v>1051</v>
      </c>
      <c r="X11726" t="str">
        <f t="shared" si="707"/>
        <v/>
      </c>
      <c r="Z11726" t="str">
        <f t="shared" si="708"/>
        <v/>
      </c>
      <c r="AB11726" s="9"/>
      <c r="AC11726" t="s">
        <v>5402</v>
      </c>
      <c r="AD11726">
        <f t="shared" si="706"/>
        <v>1</v>
      </c>
      <c r="AF11726" s="3"/>
      <c r="AG11726" t="s">
        <v>4924</v>
      </c>
      <c r="AH11726" s="9" t="s">
        <v>4925</v>
      </c>
    </row>
    <row r="11727" spans="1:34" ht="10.95" customHeight="1" outlineLevel="1" x14ac:dyDescent="0.25">
      <c r="A11727" t="s">
        <v>1787</v>
      </c>
      <c r="C11727" s="3" t="s">
        <v>12466</v>
      </c>
      <c r="D11727" s="3">
        <v>1351</v>
      </c>
      <c r="E11727" s="9">
        <v>2008</v>
      </c>
      <c r="F11727" s="7" t="s">
        <v>7144</v>
      </c>
      <c r="G11727" s="7" t="s">
        <v>5401</v>
      </c>
      <c r="H11727" s="8" t="s">
        <v>15748</v>
      </c>
      <c r="I11727" s="8" t="s">
        <v>15749</v>
      </c>
      <c r="J11727" s="19">
        <v>4</v>
      </c>
      <c r="K11727" s="19" t="s">
        <v>7736</v>
      </c>
      <c r="L11727" s="11">
        <v>1.75</v>
      </c>
      <c r="M11727" s="11"/>
      <c r="N11727" s="24"/>
      <c r="P11727" s="32"/>
      <c r="T11727" s="19"/>
      <c r="U11727" s="3"/>
      <c r="X11727" t="str">
        <f t="shared" si="707"/>
        <v/>
      </c>
      <c r="Z11727" t="str">
        <f t="shared" si="708"/>
        <v/>
      </c>
      <c r="AB11727" s="9"/>
      <c r="AC11727" t="s">
        <v>15748</v>
      </c>
      <c r="AD11727">
        <f t="shared" si="706"/>
        <v>0</v>
      </c>
      <c r="AF11727" s="3"/>
      <c r="AH11727" s="9"/>
    </row>
    <row r="11728" spans="1:34" ht="10.95" customHeight="1" outlineLevel="1" x14ac:dyDescent="0.25">
      <c r="A11728" t="s">
        <v>1787</v>
      </c>
      <c r="C11728" s="3" t="s">
        <v>12466</v>
      </c>
      <c r="D11728" s="3">
        <v>1352</v>
      </c>
      <c r="E11728" s="9">
        <v>2008</v>
      </c>
      <c r="F11728" s="7" t="s">
        <v>4264</v>
      </c>
      <c r="G11728" s="7" t="s">
        <v>5401</v>
      </c>
      <c r="H11728" s="8" t="s">
        <v>15748</v>
      </c>
      <c r="I11728" s="8" t="s">
        <v>15749</v>
      </c>
      <c r="J11728" s="19">
        <v>4</v>
      </c>
      <c r="K11728" s="19" t="s">
        <v>7736</v>
      </c>
      <c r="L11728" s="11">
        <v>1.75</v>
      </c>
      <c r="M11728" s="11"/>
      <c r="N11728" s="24"/>
      <c r="P11728" s="32"/>
      <c r="S11728">
        <v>1</v>
      </c>
      <c r="T11728" s="19"/>
      <c r="U11728" s="3"/>
      <c r="X11728" t="str">
        <f t="shared" si="707"/>
        <v/>
      </c>
      <c r="Z11728" t="str">
        <f t="shared" si="708"/>
        <v/>
      </c>
      <c r="AB11728" s="9"/>
      <c r="AC11728" t="s">
        <v>15748</v>
      </c>
      <c r="AD11728">
        <f t="shared" si="706"/>
        <v>0</v>
      </c>
      <c r="AF11728" s="3"/>
      <c r="AH11728" s="9"/>
    </row>
    <row r="11729" spans="1:34" ht="10.95" customHeight="1" outlineLevel="1" x14ac:dyDescent="0.25">
      <c r="A11729" t="s">
        <v>1787</v>
      </c>
      <c r="C11729" s="3" t="s">
        <v>12466</v>
      </c>
      <c r="D11729" s="3">
        <v>1353</v>
      </c>
      <c r="E11729" s="9">
        <v>2008</v>
      </c>
      <c r="F11729" s="7" t="s">
        <v>15746</v>
      </c>
      <c r="G11729" s="7" t="s">
        <v>5401</v>
      </c>
      <c r="H11729" s="8" t="s">
        <v>15748</v>
      </c>
      <c r="I11729" s="8" t="s">
        <v>15749</v>
      </c>
      <c r="J11729" s="19">
        <v>4</v>
      </c>
      <c r="K11729" s="19" t="s">
        <v>7736</v>
      </c>
      <c r="L11729" s="11">
        <v>1.75</v>
      </c>
      <c r="M11729" s="11"/>
      <c r="N11729" s="24"/>
      <c r="P11729" s="32"/>
      <c r="T11729" s="19"/>
      <c r="U11729" s="3"/>
      <c r="X11729" t="str">
        <f t="shared" si="707"/>
        <v/>
      </c>
      <c r="Z11729" t="str">
        <f t="shared" si="708"/>
        <v/>
      </c>
      <c r="AB11729" s="9"/>
      <c r="AC11729" t="s">
        <v>15748</v>
      </c>
      <c r="AD11729">
        <f t="shared" si="706"/>
        <v>0</v>
      </c>
      <c r="AF11729" s="3"/>
      <c r="AH11729" s="9"/>
    </row>
    <row r="11730" spans="1:34" ht="10.95" customHeight="1" outlineLevel="1" x14ac:dyDescent="0.25">
      <c r="A11730" t="s">
        <v>1787</v>
      </c>
      <c r="C11730" s="3" t="s">
        <v>12466</v>
      </c>
      <c r="D11730" s="3">
        <v>1354</v>
      </c>
      <c r="E11730" s="9">
        <v>2008</v>
      </c>
      <c r="F11730" s="7" t="s">
        <v>15747</v>
      </c>
      <c r="G11730" s="7" t="s">
        <v>5401</v>
      </c>
      <c r="H11730" s="8" t="s">
        <v>15748</v>
      </c>
      <c r="I11730" s="8" t="s">
        <v>15749</v>
      </c>
      <c r="J11730" s="19">
        <v>4</v>
      </c>
      <c r="K11730" s="19" t="s">
        <v>7736</v>
      </c>
      <c r="L11730" s="11">
        <v>1.75</v>
      </c>
      <c r="M11730" s="11"/>
      <c r="N11730" s="24"/>
      <c r="P11730" s="32"/>
      <c r="T11730" s="19"/>
      <c r="U11730" s="3"/>
      <c r="X11730" t="str">
        <f t="shared" si="707"/>
        <v/>
      </c>
      <c r="Z11730" t="str">
        <f t="shared" si="708"/>
        <v/>
      </c>
      <c r="AB11730" s="9"/>
      <c r="AC11730" t="s">
        <v>15748</v>
      </c>
      <c r="AD11730">
        <f t="shared" si="706"/>
        <v>0</v>
      </c>
      <c r="AF11730" s="3"/>
      <c r="AH11730" s="9"/>
    </row>
    <row r="11731" spans="1:34" ht="10.95" customHeight="1" outlineLevel="1" x14ac:dyDescent="0.25">
      <c r="A11731" t="s">
        <v>1787</v>
      </c>
      <c r="C11731" s="3" t="s">
        <v>12466</v>
      </c>
      <c r="D11731" s="3" t="s">
        <v>15750</v>
      </c>
      <c r="E11731" s="9">
        <v>2008</v>
      </c>
      <c r="F11731" s="7" t="s">
        <v>10270</v>
      </c>
      <c r="G11731" s="7" t="s">
        <v>5401</v>
      </c>
      <c r="H11731" s="8" t="s">
        <v>15748</v>
      </c>
      <c r="I11731" s="8" t="s">
        <v>15749</v>
      </c>
      <c r="J11731" s="19">
        <v>4</v>
      </c>
      <c r="K11731" s="19" t="s">
        <v>7736</v>
      </c>
      <c r="L11731" s="11">
        <v>7</v>
      </c>
      <c r="M11731" s="11"/>
      <c r="N11731" s="24"/>
      <c r="P11731" s="32"/>
      <c r="T11731" s="19"/>
      <c r="U11731" s="3"/>
      <c r="X11731" t="str">
        <f t="shared" si="707"/>
        <v/>
      </c>
      <c r="Z11731">
        <f t="shared" si="708"/>
        <v>1</v>
      </c>
      <c r="AB11731" s="9"/>
      <c r="AC11731" t="s">
        <v>15748</v>
      </c>
      <c r="AD11731">
        <f t="shared" si="706"/>
        <v>0</v>
      </c>
      <c r="AF11731" s="3"/>
      <c r="AH11731" s="9"/>
    </row>
    <row r="11732" spans="1:34" ht="10.95" customHeight="1" outlineLevel="1" x14ac:dyDescent="0.25">
      <c r="A11732" t="s">
        <v>1787</v>
      </c>
      <c r="C11732" s="3" t="s">
        <v>12466</v>
      </c>
      <c r="D11732" s="3">
        <v>1359</v>
      </c>
      <c r="E11732" s="9">
        <v>2008</v>
      </c>
      <c r="F11732" s="7" t="s">
        <v>14437</v>
      </c>
      <c r="G11732" s="7" t="s">
        <v>5401</v>
      </c>
      <c r="H11732" s="8" t="s">
        <v>15748</v>
      </c>
      <c r="I11732" s="8" t="s">
        <v>15749</v>
      </c>
      <c r="J11732" s="19">
        <v>4</v>
      </c>
      <c r="K11732" s="19" t="s">
        <v>7736</v>
      </c>
      <c r="L11732" s="11">
        <v>5</v>
      </c>
      <c r="M11732" s="11"/>
      <c r="N11732" s="24"/>
      <c r="P11732" s="32"/>
      <c r="T11732" s="19"/>
      <c r="U11732" s="3"/>
      <c r="X11732" t="str">
        <f t="shared" si="707"/>
        <v/>
      </c>
      <c r="Z11732">
        <f t="shared" si="708"/>
        <v>1</v>
      </c>
      <c r="AB11732" s="9"/>
      <c r="AC11732" t="s">
        <v>15748</v>
      </c>
      <c r="AD11732">
        <f t="shared" si="706"/>
        <v>0</v>
      </c>
      <c r="AF11732" s="3"/>
      <c r="AH11732" s="9"/>
    </row>
    <row r="11733" spans="1:34" ht="10.95" customHeight="1" outlineLevel="1" x14ac:dyDescent="0.25">
      <c r="A11733" t="s">
        <v>1787</v>
      </c>
      <c r="C11733" s="3" t="s">
        <v>12466</v>
      </c>
      <c r="D11733" s="3">
        <v>1460</v>
      </c>
      <c r="E11733" s="9">
        <v>2009</v>
      </c>
      <c r="F11733" s="21" t="s">
        <v>7144</v>
      </c>
      <c r="G11733" s="7" t="s">
        <v>5401</v>
      </c>
      <c r="H11733" s="8" t="s">
        <v>7146</v>
      </c>
      <c r="I11733" s="8" t="s">
        <v>991</v>
      </c>
      <c r="J11733" s="19">
        <v>1</v>
      </c>
      <c r="K11733" s="19" t="s">
        <v>7736</v>
      </c>
      <c r="L11733" s="11">
        <v>2</v>
      </c>
      <c r="M11733" s="11"/>
      <c r="N11733" s="24"/>
      <c r="P11733" s="32"/>
      <c r="T11733" s="19"/>
      <c r="U11733" s="3" t="s">
        <v>6872</v>
      </c>
      <c r="X11733" t="str">
        <f t="shared" si="707"/>
        <v/>
      </c>
      <c r="Z11733" t="str">
        <f t="shared" si="708"/>
        <v/>
      </c>
      <c r="AB11733" s="9"/>
      <c r="AC11733" t="s">
        <v>7146</v>
      </c>
      <c r="AD11733">
        <f t="shared" si="706"/>
        <v>0</v>
      </c>
      <c r="AF11733" s="3"/>
      <c r="AH11733" s="9"/>
    </row>
    <row r="11734" spans="1:34" ht="10.95" customHeight="1" outlineLevel="1" x14ac:dyDescent="0.25">
      <c r="A11734" t="s">
        <v>1787</v>
      </c>
      <c r="C11734" s="3" t="s">
        <v>12466</v>
      </c>
      <c r="D11734" s="3">
        <v>1461</v>
      </c>
      <c r="E11734" s="9">
        <v>2009</v>
      </c>
      <c r="F11734" s="21" t="s">
        <v>4264</v>
      </c>
      <c r="G11734" s="7" t="s">
        <v>5401</v>
      </c>
      <c r="H11734" s="8" t="s">
        <v>1788</v>
      </c>
      <c r="I11734" s="8" t="s">
        <v>991</v>
      </c>
      <c r="J11734" s="19">
        <v>1</v>
      </c>
      <c r="K11734" s="19" t="s">
        <v>7736</v>
      </c>
      <c r="L11734" s="11">
        <v>2</v>
      </c>
      <c r="M11734" s="11"/>
      <c r="N11734" s="24"/>
      <c r="P11734" s="32"/>
      <c r="T11734" s="19"/>
      <c r="U11734" s="3" t="s">
        <v>6872</v>
      </c>
      <c r="X11734" t="str">
        <f t="shared" si="707"/>
        <v/>
      </c>
      <c r="Z11734" t="str">
        <f t="shared" si="708"/>
        <v/>
      </c>
      <c r="AB11734" s="9"/>
      <c r="AC11734" t="s">
        <v>1788</v>
      </c>
      <c r="AD11734">
        <f t="shared" si="706"/>
        <v>0</v>
      </c>
      <c r="AF11734" s="3"/>
      <c r="AH11734" s="9"/>
    </row>
    <row r="11735" spans="1:34" ht="10.95" customHeight="1" outlineLevel="1" x14ac:dyDescent="0.25">
      <c r="A11735" t="s">
        <v>1787</v>
      </c>
      <c r="C11735" s="3" t="s">
        <v>12466</v>
      </c>
      <c r="D11735" s="3">
        <v>1462</v>
      </c>
      <c r="E11735" s="9">
        <v>2009</v>
      </c>
      <c r="F11735" s="21" t="s">
        <v>7145</v>
      </c>
      <c r="G11735" s="7" t="s">
        <v>5401</v>
      </c>
      <c r="H11735" s="8" t="s">
        <v>4284</v>
      </c>
      <c r="I11735" s="8" t="s">
        <v>991</v>
      </c>
      <c r="J11735" s="19">
        <v>1</v>
      </c>
      <c r="K11735" s="19" t="s">
        <v>7736</v>
      </c>
      <c r="L11735" s="11">
        <v>2</v>
      </c>
      <c r="M11735" s="11"/>
      <c r="N11735" s="24"/>
      <c r="P11735" s="32"/>
      <c r="T11735" s="19"/>
      <c r="U11735" s="3" t="s">
        <v>6872</v>
      </c>
      <c r="X11735" t="str">
        <f t="shared" si="707"/>
        <v/>
      </c>
      <c r="Z11735" t="str">
        <f t="shared" si="708"/>
        <v/>
      </c>
      <c r="AB11735" s="9"/>
      <c r="AC11735" t="s">
        <v>4284</v>
      </c>
      <c r="AD11735">
        <f t="shared" si="706"/>
        <v>0</v>
      </c>
      <c r="AF11735" s="3"/>
      <c r="AH11735" s="9"/>
    </row>
    <row r="11736" spans="1:34" ht="10.95" customHeight="1" outlineLevel="1" x14ac:dyDescent="0.25">
      <c r="A11736" t="s">
        <v>1787</v>
      </c>
      <c r="C11736" s="3" t="s">
        <v>12466</v>
      </c>
      <c r="D11736" s="3">
        <v>1463</v>
      </c>
      <c r="E11736" s="9">
        <v>2009</v>
      </c>
      <c r="F11736" s="21" t="s">
        <v>1768</v>
      </c>
      <c r="G11736" s="7" t="s">
        <v>5401</v>
      </c>
      <c r="H11736" s="8" t="s">
        <v>5552</v>
      </c>
      <c r="I11736" s="8" t="s">
        <v>991</v>
      </c>
      <c r="J11736" s="19">
        <v>1</v>
      </c>
      <c r="K11736" s="19" t="s">
        <v>7736</v>
      </c>
      <c r="L11736" s="11">
        <v>2</v>
      </c>
      <c r="M11736" s="11"/>
      <c r="N11736" s="24"/>
      <c r="P11736" s="32"/>
      <c r="T11736" s="19"/>
      <c r="U11736" s="3" t="s">
        <v>6872</v>
      </c>
      <c r="X11736" t="str">
        <f t="shared" si="707"/>
        <v/>
      </c>
      <c r="Z11736" t="str">
        <f t="shared" si="708"/>
        <v/>
      </c>
      <c r="AB11736" s="9"/>
      <c r="AC11736" t="s">
        <v>5552</v>
      </c>
      <c r="AD11736">
        <f t="shared" si="706"/>
        <v>0</v>
      </c>
      <c r="AF11736" s="3"/>
      <c r="AH11736" s="9"/>
    </row>
    <row r="11737" spans="1:34" ht="10.95" customHeight="1" outlineLevel="1" x14ac:dyDescent="0.25">
      <c r="A11737" t="s">
        <v>1787</v>
      </c>
      <c r="C11737" s="3" t="s">
        <v>12466</v>
      </c>
      <c r="D11737" s="3" t="s">
        <v>8591</v>
      </c>
      <c r="E11737" s="9">
        <v>2009</v>
      </c>
      <c r="F11737" s="7" t="s">
        <v>8053</v>
      </c>
      <c r="G11737" s="7" t="s">
        <v>5401</v>
      </c>
      <c r="H11737" s="8" t="s">
        <v>7149</v>
      </c>
      <c r="I11737" s="8" t="s">
        <v>991</v>
      </c>
      <c r="J11737" s="19">
        <v>1</v>
      </c>
      <c r="K11737" s="19" t="s">
        <v>7736</v>
      </c>
      <c r="L11737" s="11">
        <v>0</v>
      </c>
      <c r="M11737" s="11"/>
      <c r="N11737" s="24"/>
      <c r="P11737" s="32"/>
      <c r="T11737" s="19"/>
      <c r="U11737" s="3" t="s">
        <v>6872</v>
      </c>
      <c r="X11737" t="str">
        <f t="shared" si="707"/>
        <v/>
      </c>
      <c r="Z11737" t="str">
        <f t="shared" si="708"/>
        <v/>
      </c>
      <c r="AB11737" s="9"/>
      <c r="AC11737" t="s">
        <v>7149</v>
      </c>
      <c r="AD11737">
        <f t="shared" si="706"/>
        <v>0</v>
      </c>
      <c r="AF11737" s="3"/>
      <c r="AH11737" s="9"/>
    </row>
    <row r="11738" spans="1:34" ht="10.95" customHeight="1" outlineLevel="1" x14ac:dyDescent="0.25">
      <c r="A11738" t="s">
        <v>1787</v>
      </c>
      <c r="C11738" s="3" t="s">
        <v>12466</v>
      </c>
      <c r="D11738" s="3">
        <v>1464</v>
      </c>
      <c r="E11738" s="9">
        <v>2009</v>
      </c>
      <c r="F11738" s="21" t="s">
        <v>7144</v>
      </c>
      <c r="G11738" s="7" t="s">
        <v>5401</v>
      </c>
      <c r="H11738" s="8" t="s">
        <v>7149</v>
      </c>
      <c r="I11738" s="8" t="s">
        <v>991</v>
      </c>
      <c r="J11738" s="19">
        <v>1</v>
      </c>
      <c r="K11738" s="19" t="s">
        <v>7736</v>
      </c>
      <c r="L11738" s="11">
        <v>1.75</v>
      </c>
      <c r="M11738" s="11"/>
      <c r="N11738" s="24"/>
      <c r="P11738" s="32"/>
      <c r="T11738" s="19"/>
      <c r="U11738" s="3" t="s">
        <v>6872</v>
      </c>
      <c r="X11738" t="str">
        <f t="shared" si="707"/>
        <v/>
      </c>
      <c r="Z11738" t="str">
        <f t="shared" si="708"/>
        <v/>
      </c>
      <c r="AB11738" s="9"/>
      <c r="AC11738" t="s">
        <v>7149</v>
      </c>
      <c r="AD11738">
        <f t="shared" si="706"/>
        <v>0</v>
      </c>
      <c r="AF11738" s="3"/>
      <c r="AH11738" s="9"/>
    </row>
    <row r="11739" spans="1:34" ht="10.95" customHeight="1" outlineLevel="1" x14ac:dyDescent="0.25">
      <c r="A11739" t="s">
        <v>1787</v>
      </c>
      <c r="C11739" s="3" t="s">
        <v>12466</v>
      </c>
      <c r="D11739" s="3">
        <v>1465</v>
      </c>
      <c r="E11739" s="9">
        <v>2009</v>
      </c>
      <c r="F11739" s="21" t="s">
        <v>4264</v>
      </c>
      <c r="G11739" s="7" t="s">
        <v>5401</v>
      </c>
      <c r="H11739" s="8" t="s">
        <v>5552</v>
      </c>
      <c r="I11739" s="8" t="s">
        <v>991</v>
      </c>
      <c r="J11739" s="19">
        <v>1</v>
      </c>
      <c r="K11739" s="19" t="s">
        <v>7736</v>
      </c>
      <c r="L11739" s="11">
        <v>1.75</v>
      </c>
      <c r="M11739" s="11"/>
      <c r="N11739" s="24"/>
      <c r="P11739" s="32"/>
      <c r="T11739" s="19"/>
      <c r="U11739" s="3" t="s">
        <v>6872</v>
      </c>
      <c r="X11739" t="str">
        <f t="shared" si="707"/>
        <v/>
      </c>
      <c r="Z11739" t="str">
        <f t="shared" si="708"/>
        <v/>
      </c>
      <c r="AB11739" s="9"/>
      <c r="AC11739" t="s">
        <v>5552</v>
      </c>
      <c r="AD11739">
        <f t="shared" si="706"/>
        <v>0</v>
      </c>
      <c r="AF11739" s="3"/>
      <c r="AH11739" s="9"/>
    </row>
    <row r="11740" spans="1:34" ht="10.95" customHeight="1" outlineLevel="1" x14ac:dyDescent="0.25">
      <c r="A11740" t="s">
        <v>1787</v>
      </c>
      <c r="C11740" s="3" t="s">
        <v>12466</v>
      </c>
      <c r="D11740" s="3">
        <v>1466</v>
      </c>
      <c r="E11740" s="9">
        <v>2009</v>
      </c>
      <c r="F11740" s="21" t="s">
        <v>7145</v>
      </c>
      <c r="G11740" s="7" t="s">
        <v>5401</v>
      </c>
      <c r="H11740" s="8" t="s">
        <v>7149</v>
      </c>
      <c r="I11740" s="8" t="s">
        <v>991</v>
      </c>
      <c r="J11740" s="19">
        <v>1</v>
      </c>
      <c r="K11740" s="19" t="s">
        <v>7736</v>
      </c>
      <c r="L11740" s="11">
        <v>1.75</v>
      </c>
      <c r="M11740" s="11"/>
      <c r="N11740" s="24"/>
      <c r="P11740" s="32"/>
      <c r="T11740" s="19"/>
      <c r="U11740" s="3" t="s">
        <v>6872</v>
      </c>
      <c r="X11740" t="str">
        <f t="shared" si="707"/>
        <v/>
      </c>
      <c r="Z11740" t="str">
        <f t="shared" si="708"/>
        <v/>
      </c>
      <c r="AB11740" s="9"/>
      <c r="AC11740" t="s">
        <v>7149</v>
      </c>
      <c r="AD11740">
        <f t="shared" si="706"/>
        <v>0</v>
      </c>
      <c r="AF11740" s="3"/>
      <c r="AH11740" s="9"/>
    </row>
    <row r="11741" spans="1:34" ht="10.95" customHeight="1" outlineLevel="1" x14ac:dyDescent="0.25">
      <c r="A11741" t="s">
        <v>1787</v>
      </c>
      <c r="C11741" s="3" t="s">
        <v>12466</v>
      </c>
      <c r="D11741" s="3">
        <v>1467</v>
      </c>
      <c r="E11741" s="9">
        <v>2009</v>
      </c>
      <c r="F11741" s="21" t="s">
        <v>1768</v>
      </c>
      <c r="G11741" s="7" t="s">
        <v>5401</v>
      </c>
      <c r="H11741" s="8" t="s">
        <v>7150</v>
      </c>
      <c r="I11741" s="8" t="s">
        <v>991</v>
      </c>
      <c r="J11741" s="19">
        <v>1</v>
      </c>
      <c r="K11741" s="19" t="s">
        <v>7736</v>
      </c>
      <c r="L11741" s="11">
        <v>1.75</v>
      </c>
      <c r="M11741" s="11"/>
      <c r="N11741" s="24"/>
      <c r="P11741" s="32"/>
      <c r="T11741" s="19"/>
      <c r="U11741" s="3" t="s">
        <v>6872</v>
      </c>
      <c r="X11741" t="str">
        <f t="shared" si="707"/>
        <v/>
      </c>
      <c r="Z11741" t="str">
        <f t="shared" si="708"/>
        <v/>
      </c>
      <c r="AB11741" s="9"/>
      <c r="AC11741" t="s">
        <v>7150</v>
      </c>
      <c r="AD11741">
        <f t="shared" si="706"/>
        <v>0</v>
      </c>
      <c r="AF11741" s="3"/>
      <c r="AH11741" s="9"/>
    </row>
    <row r="11742" spans="1:34" ht="10.95" customHeight="1" outlineLevel="1" x14ac:dyDescent="0.25">
      <c r="A11742" t="s">
        <v>1787</v>
      </c>
      <c r="C11742" s="3" t="s">
        <v>12466</v>
      </c>
      <c r="D11742" s="3" t="s">
        <v>7147</v>
      </c>
      <c r="E11742" s="9">
        <v>2009</v>
      </c>
      <c r="F11742" s="21" t="s">
        <v>7148</v>
      </c>
      <c r="G11742" s="7" t="s">
        <v>5401</v>
      </c>
      <c r="H11742" s="8" t="s">
        <v>7151</v>
      </c>
      <c r="I11742" s="8" t="s">
        <v>991</v>
      </c>
      <c r="J11742" s="19">
        <v>1</v>
      </c>
      <c r="K11742" s="19" t="s">
        <v>7736</v>
      </c>
      <c r="L11742" s="11">
        <v>8</v>
      </c>
      <c r="M11742" s="11"/>
      <c r="N11742" s="24"/>
      <c r="P11742" s="32"/>
      <c r="T11742" s="19"/>
      <c r="U11742" s="3" t="s">
        <v>6872</v>
      </c>
      <c r="X11742" t="str">
        <f t="shared" si="707"/>
        <v/>
      </c>
      <c r="Z11742" t="str">
        <f t="shared" si="708"/>
        <v/>
      </c>
      <c r="AB11742" s="9"/>
      <c r="AC11742" t="s">
        <v>7151</v>
      </c>
      <c r="AD11742">
        <f t="shared" si="706"/>
        <v>0</v>
      </c>
      <c r="AF11742" s="3"/>
      <c r="AH11742" s="9"/>
    </row>
    <row r="11743" spans="1:34" ht="10.95" customHeight="1" outlineLevel="1" x14ac:dyDescent="0.25">
      <c r="A11743" t="s">
        <v>1787</v>
      </c>
      <c r="C11743" s="3" t="s">
        <v>12466</v>
      </c>
      <c r="D11743" s="3">
        <v>1468</v>
      </c>
      <c r="E11743" s="9">
        <v>2009</v>
      </c>
      <c r="F11743" s="21" t="s">
        <v>5968</v>
      </c>
      <c r="G11743" s="7" t="s">
        <v>5401</v>
      </c>
      <c r="H11743" s="8" t="s">
        <v>7149</v>
      </c>
      <c r="I11743" s="8" t="s">
        <v>991</v>
      </c>
      <c r="J11743" s="19">
        <v>1</v>
      </c>
      <c r="K11743" s="19" t="s">
        <v>7736</v>
      </c>
      <c r="L11743" s="11">
        <v>7</v>
      </c>
      <c r="M11743" s="11"/>
      <c r="N11743" s="24"/>
      <c r="P11743" s="32"/>
      <c r="T11743" s="19"/>
      <c r="U11743" s="3" t="s">
        <v>6872</v>
      </c>
      <c r="X11743" t="str">
        <f t="shared" si="707"/>
        <v/>
      </c>
      <c r="Z11743" t="str">
        <f t="shared" si="708"/>
        <v/>
      </c>
      <c r="AB11743" s="9"/>
      <c r="AC11743" t="s">
        <v>7149</v>
      </c>
      <c r="AD11743">
        <f t="shared" si="706"/>
        <v>0</v>
      </c>
      <c r="AF11743" s="3"/>
      <c r="AH11743" s="9"/>
    </row>
    <row r="11744" spans="1:34" ht="10.95" customHeight="1" outlineLevel="1" x14ac:dyDescent="0.25">
      <c r="A11744" t="s">
        <v>1787</v>
      </c>
      <c r="C11744" s="3" t="s">
        <v>12466</v>
      </c>
      <c r="D11744" s="3" t="s">
        <v>9036</v>
      </c>
      <c r="E11744" s="9">
        <v>2009</v>
      </c>
      <c r="F11744" s="21" t="s">
        <v>21693</v>
      </c>
      <c r="G11744" s="7" t="s">
        <v>5401</v>
      </c>
      <c r="H11744" s="8" t="s">
        <v>7149</v>
      </c>
      <c r="I11744" s="8" t="s">
        <v>991</v>
      </c>
      <c r="J11744" s="19">
        <v>1</v>
      </c>
      <c r="K11744" s="19" t="s">
        <v>7736</v>
      </c>
      <c r="L11744" s="11">
        <v>6</v>
      </c>
      <c r="M11744" s="11"/>
      <c r="N11744" s="24"/>
      <c r="P11744" s="32"/>
      <c r="T11744" s="19"/>
      <c r="U11744" s="3" t="s">
        <v>6872</v>
      </c>
      <c r="X11744" t="str">
        <f t="shared" si="707"/>
        <v/>
      </c>
      <c r="Z11744">
        <f t="shared" si="708"/>
        <v>1</v>
      </c>
      <c r="AB11744" s="9"/>
      <c r="AC11744" t="s">
        <v>7149</v>
      </c>
      <c r="AD11744">
        <f t="shared" si="706"/>
        <v>0</v>
      </c>
      <c r="AF11744" s="3"/>
      <c r="AH11744" s="9"/>
    </row>
    <row r="11745" spans="1:48" ht="10.95" customHeight="1" outlineLevel="1" x14ac:dyDescent="0.25">
      <c r="A11745" t="s">
        <v>1787</v>
      </c>
      <c r="C11745" s="3" t="s">
        <v>12466</v>
      </c>
      <c r="D11745" s="3">
        <v>1703</v>
      </c>
      <c r="E11745" s="9">
        <v>2011</v>
      </c>
      <c r="F11745" s="21" t="s">
        <v>21693</v>
      </c>
      <c r="G11745" s="7" t="s">
        <v>5401</v>
      </c>
      <c r="H11745" s="8" t="s">
        <v>1788</v>
      </c>
      <c r="I11745" s="8" t="s">
        <v>7838</v>
      </c>
      <c r="J11745" s="19">
        <v>2</v>
      </c>
      <c r="K11745" s="19" t="s">
        <v>7736</v>
      </c>
      <c r="L11745" s="11">
        <v>12</v>
      </c>
      <c r="M11745" s="11"/>
      <c r="N11745" s="24"/>
      <c r="P11745" s="32"/>
      <c r="T11745" s="19"/>
      <c r="U11745" s="3"/>
      <c r="X11745" t="str">
        <f t="shared" si="707"/>
        <v/>
      </c>
      <c r="Z11745">
        <f t="shared" si="708"/>
        <v>1</v>
      </c>
      <c r="AB11745" s="9"/>
      <c r="AC11745" t="s">
        <v>1788</v>
      </c>
      <c r="AD11745">
        <f t="shared" si="706"/>
        <v>0</v>
      </c>
      <c r="AF11745" s="3"/>
      <c r="AH11745" s="9"/>
    </row>
    <row r="11746" spans="1:48" ht="10.95" customHeight="1" x14ac:dyDescent="0.25">
      <c r="A11746" t="s">
        <v>14050</v>
      </c>
      <c r="B11746" t="s">
        <v>14051</v>
      </c>
      <c r="C11746" s="3" t="s">
        <v>12988</v>
      </c>
      <c r="E11746" s="9"/>
      <c r="F11746" s="7"/>
      <c r="G11746" s="7"/>
      <c r="H11746" s="8"/>
      <c r="I11746" s="8"/>
      <c r="J11746" s="19"/>
      <c r="K11746" s="19"/>
      <c r="L11746" s="11"/>
      <c r="M11746" s="11">
        <f>SUM(L11747:L11757)</f>
        <v>3.0000000000000004</v>
      </c>
      <c r="N11746" s="24">
        <v>5472</v>
      </c>
      <c r="O11746">
        <f>COUNTIF(K11747:K11757,"*")</f>
        <v>11</v>
      </c>
      <c r="P11746" s="32">
        <f>O11746/N11746</f>
        <v>2.0102339181286549E-3</v>
      </c>
      <c r="Q11746">
        <f>COUNTIF(K11747:K11757,"Y")+COUNTIF(K11747:K11757,"S")</f>
        <v>3</v>
      </c>
      <c r="T11746" s="19" t="s">
        <v>7736</v>
      </c>
      <c r="U11746" s="3"/>
      <c r="V11746" t="s">
        <v>18474</v>
      </c>
      <c r="X11746" t="str">
        <f t="shared" si="707"/>
        <v/>
      </c>
      <c r="Z11746" t="str">
        <f t="shared" si="708"/>
        <v/>
      </c>
      <c r="AB11746" s="9"/>
      <c r="AE11746">
        <f>COUNTIF(AD11747:AD11757,"1")</f>
        <v>5</v>
      </c>
      <c r="AF11746" s="3"/>
      <c r="AH11746" s="9"/>
      <c r="AI11746">
        <f>COUNTIF($J11747:$J11757,"1")-COUNTIFS($J11747:$J11757,"1",$K11747:$K11757,"V")</f>
        <v>5</v>
      </c>
      <c r="AJ11746">
        <f>COUNTIFS($J11747:$J11757,"1",$K11747:$K11757,"Y")+COUNTIFS($J11747:$J11757,"1",$K11747:$K11757,"s")</f>
        <v>2</v>
      </c>
      <c r="AK11746">
        <f>COUNTIF($J11747:$J11757,"2")-COUNTIFS($J11747:$J11757,"2",$K11747:$K11757,"V")</f>
        <v>0</v>
      </c>
      <c r="AL11746">
        <f>COUNTIFS($J11747:$J11757,"2",$K11747:$K11757,"Y")+COUNTIFS($J11747:$J11757,"2",$K11747:$K11757,"s")</f>
        <v>0</v>
      </c>
      <c r="AM11746">
        <f>COUNTIF($J11747:$J11757,"3")-COUNTIFS($J11747:$J11757,"3",$K11747:$K11757,"V")</f>
        <v>4</v>
      </c>
      <c r="AN11746">
        <f>COUNTIFS($J11747:$J11757,"3",$K11747:$K11757,"Y")+COUNTIFS($J11747:$J11757,"3",$K11747:$K11757,"s")</f>
        <v>1</v>
      </c>
      <c r="AO11746">
        <f>COUNTIF($J11747:$J11757,"4")-COUNTIFS($J11747:$J11757,"4",$K11747:$K11757,"V")</f>
        <v>0</v>
      </c>
      <c r="AP11746">
        <f>COUNTIFS($J11747:$J11757,"4",$K11747:$K11757,"Y")+COUNTIFS($J11747:$J11757,"4",$K11747:$K11757,"s")</f>
        <v>0</v>
      </c>
      <c r="AQ11746">
        <f>COUNTIF($J11747:$J11757,"5")-COUNTIFS($J11747:$J11757,"5",$K11747:$K11757,"V")</f>
        <v>1</v>
      </c>
      <c r="AR11746">
        <f>COUNTIFS($J11747:$J11757,"5",$K11747:$K11757,"Y")+COUNTIFS($J11747:$J11757,"5",$K11747:$K11757,"s")</f>
        <v>0</v>
      </c>
      <c r="AS11746">
        <f>COUNTIF($J11747:$J11757,"6")-COUNTIFS($J11747:$J11757,"6",$K11747:$K11757,"V")</f>
        <v>1</v>
      </c>
      <c r="AT11746">
        <f>COUNTIFS($J11747:$J11757,"6",$K11747:$K11757,"Y")+COUNTIFS($J11747:$J11757,"6",$K11747:$K11757,"s")</f>
        <v>0</v>
      </c>
      <c r="AU11746">
        <f>COUNTIF($J11747:$J11757,"7")-COUNTIFS($J11747:$J11757,"7",$K11747:$K11757,"V")</f>
        <v>0</v>
      </c>
      <c r="AV11746">
        <f>COUNTIFS($J11747:$J11757,"7",$K11747:$K11757,"Y")+COUNTIFS($J11747:$J11757,"7",$K11747:$K11757,"s")</f>
        <v>0</v>
      </c>
    </row>
    <row r="11747" spans="1:48" ht="10.95" customHeight="1" outlineLevel="1" x14ac:dyDescent="0.25">
      <c r="A11747" t="s">
        <v>4289</v>
      </c>
      <c r="C11747" s="3" t="s">
        <v>12988</v>
      </c>
      <c r="D11747" s="3">
        <v>2115</v>
      </c>
      <c r="E11747" s="9">
        <v>1970</v>
      </c>
      <c r="F11747" s="7" t="s">
        <v>4290</v>
      </c>
      <c r="G11747" s="7" t="s">
        <v>5401</v>
      </c>
      <c r="H11747" s="8" t="s">
        <v>5402</v>
      </c>
      <c r="I11747" s="44" t="s">
        <v>14039</v>
      </c>
      <c r="J11747" s="19">
        <v>1</v>
      </c>
      <c r="K11747" s="19" t="s">
        <v>7738</v>
      </c>
      <c r="L11747" s="11"/>
      <c r="M11747" s="11"/>
      <c r="N11747" s="24"/>
      <c r="P11747" s="32"/>
      <c r="R11747">
        <v>1</v>
      </c>
      <c r="S11747">
        <v>1</v>
      </c>
      <c r="T11747" s="19"/>
      <c r="U11747" s="3">
        <v>1295</v>
      </c>
      <c r="X11747" t="str">
        <f t="shared" si="707"/>
        <v/>
      </c>
      <c r="Z11747" t="str">
        <f t="shared" si="708"/>
        <v/>
      </c>
      <c r="AB11747" s="9"/>
      <c r="AC11747" t="s">
        <v>5402</v>
      </c>
      <c r="AD11747">
        <f t="shared" ref="AD11747:AD11757" si="709">COUNTIF(H11747,"*Fuji*")</f>
        <v>1</v>
      </c>
      <c r="AF11747" s="3"/>
      <c r="AG11747" t="s">
        <v>4924</v>
      </c>
      <c r="AH11747" s="9" t="s">
        <v>4613</v>
      </c>
    </row>
    <row r="11748" spans="1:48" ht="10.95" customHeight="1" outlineLevel="1" x14ac:dyDescent="0.25">
      <c r="A11748" t="s">
        <v>4289</v>
      </c>
      <c r="C11748" s="3" t="s">
        <v>12988</v>
      </c>
      <c r="D11748" s="3">
        <v>2247</v>
      </c>
      <c r="E11748" s="9">
        <v>1971</v>
      </c>
      <c r="F11748" s="7" t="s">
        <v>4290</v>
      </c>
      <c r="G11748" s="7" t="s">
        <v>5401</v>
      </c>
      <c r="H11748" s="8" t="s">
        <v>5402</v>
      </c>
      <c r="I11748" s="8" t="s">
        <v>14040</v>
      </c>
      <c r="J11748" s="19">
        <v>1</v>
      </c>
      <c r="K11748" s="19" t="s">
        <v>7738</v>
      </c>
      <c r="L11748" s="11"/>
      <c r="M11748" s="11"/>
      <c r="N11748" s="24"/>
      <c r="P11748" s="32"/>
      <c r="T11748" s="19"/>
      <c r="U11748" s="3">
        <v>1374</v>
      </c>
      <c r="X11748" t="str">
        <f t="shared" si="707"/>
        <v/>
      </c>
      <c r="Z11748" t="str">
        <f t="shared" si="708"/>
        <v/>
      </c>
      <c r="AB11748" s="9"/>
      <c r="AC11748" t="s">
        <v>5402</v>
      </c>
      <c r="AD11748">
        <f t="shared" si="709"/>
        <v>1</v>
      </c>
      <c r="AF11748" s="3"/>
      <c r="AG11748" t="s">
        <v>4924</v>
      </c>
      <c r="AH11748" s="9" t="s">
        <v>4613</v>
      </c>
    </row>
    <row r="11749" spans="1:48" ht="10.95" customHeight="1" outlineLevel="1" x14ac:dyDescent="0.25">
      <c r="A11749" t="s">
        <v>4289</v>
      </c>
      <c r="C11749" s="3" t="s">
        <v>12988</v>
      </c>
      <c r="D11749" s="3">
        <v>2297</v>
      </c>
      <c r="E11749" s="9">
        <v>1972</v>
      </c>
      <c r="F11749" s="7" t="s">
        <v>20651</v>
      </c>
      <c r="G11749" s="7" t="s">
        <v>5401</v>
      </c>
      <c r="H11749" s="8" t="s">
        <v>9146</v>
      </c>
      <c r="I11749" s="8" t="s">
        <v>7254</v>
      </c>
      <c r="J11749" s="19">
        <v>3</v>
      </c>
      <c r="K11749" s="19" t="s">
        <v>7736</v>
      </c>
      <c r="L11749" s="11">
        <v>1.3</v>
      </c>
      <c r="M11749" s="11"/>
      <c r="N11749" s="24"/>
      <c r="P11749" s="32"/>
      <c r="T11749" s="19"/>
      <c r="U11749" s="3"/>
      <c r="X11749" t="str">
        <f t="shared" si="707"/>
        <v/>
      </c>
      <c r="Z11749" t="str">
        <f t="shared" si="708"/>
        <v/>
      </c>
      <c r="AB11749" s="9"/>
      <c r="AC11749" t="s">
        <v>9146</v>
      </c>
      <c r="AD11749">
        <f t="shared" si="709"/>
        <v>0</v>
      </c>
      <c r="AF11749" s="3"/>
      <c r="AH11749" s="9"/>
    </row>
    <row r="11750" spans="1:48" ht="10.95" customHeight="1" outlineLevel="1" x14ac:dyDescent="0.25">
      <c r="A11750" t="s">
        <v>4289</v>
      </c>
      <c r="C11750" s="3" t="s">
        <v>12988</v>
      </c>
      <c r="D11750" s="3">
        <v>2300</v>
      </c>
      <c r="E11750" s="9">
        <v>1972</v>
      </c>
      <c r="F11750" s="7" t="s">
        <v>14041</v>
      </c>
      <c r="G11750" s="7" t="s">
        <v>5401</v>
      </c>
      <c r="H11750" s="8" t="s">
        <v>9146</v>
      </c>
      <c r="I11750" s="8" t="s">
        <v>7425</v>
      </c>
      <c r="J11750" s="19">
        <v>5</v>
      </c>
      <c r="K11750" s="19" t="s">
        <v>7738</v>
      </c>
      <c r="L11750" s="11"/>
      <c r="M11750" s="11"/>
      <c r="N11750" s="24"/>
      <c r="P11750" s="32"/>
      <c r="T11750" s="19"/>
      <c r="U11750" s="3"/>
      <c r="X11750" t="str">
        <f t="shared" si="707"/>
        <v/>
      </c>
      <c r="Z11750" t="str">
        <f t="shared" si="708"/>
        <v/>
      </c>
      <c r="AB11750" s="9"/>
      <c r="AC11750" t="s">
        <v>9146</v>
      </c>
      <c r="AD11750">
        <f t="shared" si="709"/>
        <v>0</v>
      </c>
      <c r="AF11750" s="3"/>
      <c r="AH11750" s="9"/>
    </row>
    <row r="11751" spans="1:48" ht="10.95" customHeight="1" outlineLevel="1" x14ac:dyDescent="0.25">
      <c r="A11751" t="s">
        <v>4289</v>
      </c>
      <c r="C11751" s="3" t="s">
        <v>12988</v>
      </c>
      <c r="D11751" s="3">
        <v>2374</v>
      </c>
      <c r="E11751" s="9">
        <v>1972</v>
      </c>
      <c r="F11751" s="7" t="s">
        <v>14044</v>
      </c>
      <c r="G11751" s="7" t="s">
        <v>5401</v>
      </c>
      <c r="H11751" s="8" t="s">
        <v>14043</v>
      </c>
      <c r="I11751" s="8" t="s">
        <v>14042</v>
      </c>
      <c r="J11751" s="19">
        <v>3</v>
      </c>
      <c r="K11751" s="19" t="s">
        <v>7738</v>
      </c>
      <c r="L11751" s="11"/>
      <c r="M11751" s="11"/>
      <c r="N11751" s="24"/>
      <c r="P11751" s="32"/>
      <c r="T11751" s="19"/>
      <c r="U11751" s="3"/>
      <c r="X11751" t="str">
        <f t="shared" si="707"/>
        <v/>
      </c>
      <c r="Z11751" t="str">
        <f t="shared" si="708"/>
        <v/>
      </c>
      <c r="AB11751" s="9"/>
      <c r="AC11751" t="s">
        <v>14043</v>
      </c>
      <c r="AD11751">
        <f t="shared" si="709"/>
        <v>0</v>
      </c>
      <c r="AF11751" s="3"/>
      <c r="AH11751" s="9"/>
    </row>
    <row r="11752" spans="1:48" ht="10.95" customHeight="1" outlineLevel="1" x14ac:dyDescent="0.25">
      <c r="A11752" t="s">
        <v>4289</v>
      </c>
      <c r="C11752" s="3" t="s">
        <v>12988</v>
      </c>
      <c r="D11752" s="3" t="s">
        <v>18832</v>
      </c>
      <c r="E11752" s="9">
        <v>1972</v>
      </c>
      <c r="F11752" s="7" t="s">
        <v>14046</v>
      </c>
      <c r="G11752" s="7" t="s">
        <v>5401</v>
      </c>
      <c r="H11752" s="8" t="s">
        <v>14043</v>
      </c>
      <c r="I11752" s="8" t="s">
        <v>14045</v>
      </c>
      <c r="J11752" s="19">
        <v>3</v>
      </c>
      <c r="K11752" s="19" t="s">
        <v>7738</v>
      </c>
      <c r="L11752" s="11"/>
      <c r="M11752" s="11"/>
      <c r="N11752" s="24"/>
      <c r="P11752" s="32"/>
      <c r="T11752" s="19"/>
      <c r="U11752" s="3"/>
      <c r="X11752" t="str">
        <f t="shared" si="707"/>
        <v/>
      </c>
      <c r="Z11752">
        <f t="shared" si="708"/>
        <v>1</v>
      </c>
      <c r="AB11752" s="9"/>
      <c r="AC11752" t="s">
        <v>14043</v>
      </c>
      <c r="AD11752">
        <f t="shared" si="709"/>
        <v>0</v>
      </c>
      <c r="AF11752" s="3"/>
      <c r="AH11752" s="9"/>
    </row>
    <row r="11753" spans="1:48" ht="10.95" customHeight="1" outlineLevel="1" x14ac:dyDescent="0.25">
      <c r="A11753" t="s">
        <v>4289</v>
      </c>
      <c r="C11753" s="3" t="s">
        <v>12988</v>
      </c>
      <c r="D11753" s="3">
        <v>2385</v>
      </c>
      <c r="E11753" s="9">
        <v>1972</v>
      </c>
      <c r="F11753" s="7" t="s">
        <v>5282</v>
      </c>
      <c r="G11753" s="7" t="s">
        <v>5401</v>
      </c>
      <c r="H11753" s="8" t="s">
        <v>5402</v>
      </c>
      <c r="I11753" s="8" t="s">
        <v>14047</v>
      </c>
      <c r="J11753" s="19">
        <v>1</v>
      </c>
      <c r="K11753" s="19" t="s">
        <v>7736</v>
      </c>
      <c r="L11753" s="11">
        <v>1.1000000000000001</v>
      </c>
      <c r="M11753" s="11"/>
      <c r="N11753" s="24"/>
      <c r="P11753" s="32"/>
      <c r="T11753" s="19"/>
      <c r="U11753" s="3">
        <v>1456</v>
      </c>
      <c r="X11753" t="str">
        <f t="shared" si="707"/>
        <v/>
      </c>
      <c r="Z11753" t="str">
        <f t="shared" si="708"/>
        <v/>
      </c>
      <c r="AB11753" s="9"/>
      <c r="AC11753" t="s">
        <v>5402</v>
      </c>
      <c r="AD11753">
        <f t="shared" si="709"/>
        <v>1</v>
      </c>
      <c r="AF11753" s="3"/>
      <c r="AG11753" t="s">
        <v>4924</v>
      </c>
      <c r="AH11753" s="9" t="s">
        <v>4613</v>
      </c>
    </row>
    <row r="11754" spans="1:48" ht="10.95" customHeight="1" outlineLevel="1" x14ac:dyDescent="0.25">
      <c r="A11754" t="s">
        <v>4289</v>
      </c>
      <c r="C11754" s="3" t="s">
        <v>12988</v>
      </c>
      <c r="D11754" s="3">
        <v>2387</v>
      </c>
      <c r="E11754" s="9">
        <v>1972</v>
      </c>
      <c r="F11754" s="10" t="s">
        <v>3776</v>
      </c>
      <c r="G11754" s="7" t="s">
        <v>5401</v>
      </c>
      <c r="H11754" s="8" t="s">
        <v>5402</v>
      </c>
      <c r="I11754" s="8" t="s">
        <v>14047</v>
      </c>
      <c r="J11754" s="19">
        <v>1</v>
      </c>
      <c r="K11754" s="19" t="s">
        <v>7736</v>
      </c>
      <c r="L11754" s="11">
        <v>0.6</v>
      </c>
      <c r="M11754" s="11"/>
      <c r="N11754" s="24"/>
      <c r="P11754" s="32"/>
      <c r="T11754" s="19"/>
      <c r="U11754" s="3">
        <v>1456</v>
      </c>
      <c r="X11754" t="str">
        <f t="shared" si="707"/>
        <v/>
      </c>
      <c r="Z11754" t="str">
        <f t="shared" si="708"/>
        <v/>
      </c>
      <c r="AB11754" s="9"/>
      <c r="AC11754" t="s">
        <v>5402</v>
      </c>
      <c r="AD11754">
        <f t="shared" si="709"/>
        <v>1</v>
      </c>
      <c r="AF11754" s="3"/>
      <c r="AG11754" t="s">
        <v>4924</v>
      </c>
      <c r="AH11754" s="9" t="s">
        <v>4613</v>
      </c>
    </row>
    <row r="11755" spans="1:48" ht="10.95" customHeight="1" outlineLevel="1" x14ac:dyDescent="0.25">
      <c r="A11755" t="s">
        <v>4289</v>
      </c>
      <c r="C11755" s="3" t="s">
        <v>12988</v>
      </c>
      <c r="D11755" s="3" t="s">
        <v>4065</v>
      </c>
      <c r="E11755" s="9">
        <v>1973</v>
      </c>
      <c r="F11755" s="7" t="s">
        <v>4271</v>
      </c>
      <c r="G11755" s="7" t="s">
        <v>5401</v>
      </c>
      <c r="H11755" s="8" t="s">
        <v>623</v>
      </c>
      <c r="I11755" s="8"/>
      <c r="J11755" s="19">
        <v>3</v>
      </c>
      <c r="K11755" s="19" t="s">
        <v>7738</v>
      </c>
      <c r="L11755" s="11"/>
      <c r="M11755" s="11"/>
      <c r="N11755" s="24"/>
      <c r="P11755" s="32"/>
      <c r="T11755" s="19"/>
      <c r="U11755" s="3" t="s">
        <v>4567</v>
      </c>
      <c r="W11755" t="s">
        <v>7738</v>
      </c>
      <c r="X11755" t="str">
        <f t="shared" si="707"/>
        <v/>
      </c>
      <c r="Z11755" t="str">
        <f t="shared" si="708"/>
        <v/>
      </c>
      <c r="AB11755" s="9"/>
      <c r="AC11755" t="s">
        <v>623</v>
      </c>
      <c r="AD11755">
        <f t="shared" si="709"/>
        <v>0</v>
      </c>
      <c r="AF11755" s="3"/>
      <c r="AG11755" t="s">
        <v>4915</v>
      </c>
      <c r="AH11755" s="9" t="s">
        <v>4613</v>
      </c>
    </row>
    <row r="11756" spans="1:48" ht="10.95" customHeight="1" outlineLevel="1" x14ac:dyDescent="0.25">
      <c r="A11756" t="s">
        <v>4289</v>
      </c>
      <c r="C11756" s="3" t="s">
        <v>12988</v>
      </c>
      <c r="D11756" s="3">
        <v>3129</v>
      </c>
      <c r="E11756" s="9">
        <v>1978</v>
      </c>
      <c r="F11756" s="7" t="s">
        <v>14049</v>
      </c>
      <c r="G11756" s="7" t="s">
        <v>5401</v>
      </c>
      <c r="H11756" s="8" t="s">
        <v>625</v>
      </c>
      <c r="I11756" s="8" t="s">
        <v>14048</v>
      </c>
      <c r="J11756" s="19">
        <v>6</v>
      </c>
      <c r="K11756" s="19" t="s">
        <v>7738</v>
      </c>
      <c r="L11756" s="11"/>
      <c r="M11756" s="11"/>
      <c r="N11756" s="24"/>
      <c r="P11756" s="32"/>
      <c r="T11756" s="19"/>
      <c r="U11756" s="3" t="s">
        <v>624</v>
      </c>
      <c r="X11756" t="str">
        <f t="shared" si="707"/>
        <v/>
      </c>
      <c r="Z11756">
        <f t="shared" si="708"/>
        <v>1</v>
      </c>
      <c r="AB11756" s="9"/>
      <c r="AC11756" t="s">
        <v>625</v>
      </c>
      <c r="AD11756">
        <f t="shared" si="709"/>
        <v>0</v>
      </c>
      <c r="AF11756" s="3"/>
      <c r="AG11756" t="s">
        <v>1663</v>
      </c>
      <c r="AH11756" s="9" t="s">
        <v>4623</v>
      </c>
    </row>
    <row r="11757" spans="1:48" ht="10.95" customHeight="1" outlineLevel="1" x14ac:dyDescent="0.25">
      <c r="A11757" t="s">
        <v>4289</v>
      </c>
      <c r="C11757" s="3" t="s">
        <v>12988</v>
      </c>
      <c r="D11757" s="3" t="s">
        <v>4065</v>
      </c>
      <c r="E11757" s="9">
        <v>1986</v>
      </c>
      <c r="F11757" s="7" t="s">
        <v>4292</v>
      </c>
      <c r="G11757" s="7" t="s">
        <v>5401</v>
      </c>
      <c r="H11757" s="8" t="s">
        <v>5402</v>
      </c>
      <c r="I11757" s="8"/>
      <c r="J11757" s="19">
        <v>1</v>
      </c>
      <c r="K11757" s="19" t="s">
        <v>7738</v>
      </c>
      <c r="L11757" s="11"/>
      <c r="M11757" s="11"/>
      <c r="N11757" s="24"/>
      <c r="P11757" s="32"/>
      <c r="T11757" s="19"/>
      <c r="U11757" s="3">
        <v>2194</v>
      </c>
      <c r="X11757" t="str">
        <f t="shared" si="707"/>
        <v/>
      </c>
      <c r="Z11757" t="str">
        <f t="shared" si="708"/>
        <v/>
      </c>
      <c r="AB11757" s="9"/>
      <c r="AC11757" t="s">
        <v>5402</v>
      </c>
      <c r="AD11757">
        <f t="shared" si="709"/>
        <v>1</v>
      </c>
      <c r="AF11757" s="3"/>
      <c r="AG11757" t="s">
        <v>4924</v>
      </c>
      <c r="AH11757" s="9" t="s">
        <v>4613</v>
      </c>
    </row>
    <row r="11758" spans="1:48" ht="10.95" customHeight="1" x14ac:dyDescent="0.25">
      <c r="A11758" t="s">
        <v>15772</v>
      </c>
      <c r="B11758" t="s">
        <v>8269</v>
      </c>
      <c r="C11758" s="3" t="s">
        <v>12466</v>
      </c>
      <c r="E11758" s="9"/>
      <c r="F11758" s="7"/>
      <c r="G11758" s="7"/>
      <c r="H11758" s="8"/>
      <c r="I11758" s="8"/>
      <c r="J11758" s="19"/>
      <c r="K11758" s="19"/>
      <c r="L11758" s="11"/>
      <c r="M11758" s="11">
        <f>SUM(L11759:L11784)</f>
        <v>96.3</v>
      </c>
      <c r="N11758" s="24">
        <v>932</v>
      </c>
      <c r="O11758">
        <f>COUNTIF(K11759:K11784,"*")</f>
        <v>26</v>
      </c>
      <c r="P11758" s="32">
        <f>O11758/N11758</f>
        <v>2.7896995708154508E-2</v>
      </c>
      <c r="Q11758">
        <f>COUNTIF(K11759:K11784,"Y")+COUNTIF(K11759:K11784,"S")</f>
        <v>15</v>
      </c>
      <c r="T11758" s="19" t="s">
        <v>7736</v>
      </c>
      <c r="U11758" s="3"/>
      <c r="V11758" t="s">
        <v>18475</v>
      </c>
      <c r="X11758" t="str">
        <f t="shared" si="707"/>
        <v/>
      </c>
      <c r="Z11758" t="str">
        <f t="shared" si="708"/>
        <v/>
      </c>
      <c r="AB11758" s="9"/>
      <c r="AE11758">
        <f>COUNTIF(AD11759:AD11784,"1")</f>
        <v>0</v>
      </c>
      <c r="AF11758" s="3"/>
      <c r="AH11758" s="9"/>
      <c r="AI11758">
        <f>COUNTIF($J11759:$J11784,"1")-COUNTIFS($J11759:$J11784,"1",$K11759:$K11784,"V")</f>
        <v>0</v>
      </c>
      <c r="AJ11758">
        <f>COUNTIFS($J11759:$J11784,"1",$K11759:$K11784,"Y")+COUNTIFS($J11759:$J11784,"1",$K11759:$K11784,"s")</f>
        <v>0</v>
      </c>
      <c r="AK11758">
        <f>COUNTIF($J11759:$J11784,"2")-COUNTIFS($J11759:$J11784,"2",$K11759:$K11784,"V")</f>
        <v>1</v>
      </c>
      <c r="AL11758">
        <f>COUNTIFS($J11759:$J11784,"2",$K11759:$K11784,"Y")+COUNTIFS($J11759:$J11784,"2",$K11759:$K11784,"s")</f>
        <v>1</v>
      </c>
      <c r="AM11758">
        <f>COUNTIF($J11759:$J11784,"3")-COUNTIFS($J11759:$J11784,"3",$K11759:$K11784,"V")</f>
        <v>6</v>
      </c>
      <c r="AN11758">
        <f>COUNTIFS($J11759:$J11784,"3",$K11759:$K11784,"Y")+COUNTIFS($J11759:$J11784,"3",$K11759:$K11784,"s")</f>
        <v>2</v>
      </c>
      <c r="AO11758">
        <f>COUNTIF($J11759:$J11784,"4")-COUNTIFS($J11759:$J11784,"4",$K11759:$K11784,"V")</f>
        <v>0</v>
      </c>
      <c r="AP11758">
        <f>COUNTIFS($J11759:$J11784,"4",$K11759:$K11784,"Y")+COUNTIFS($J11759:$J11784,"4",$K11759:$K11784,"s")</f>
        <v>0</v>
      </c>
      <c r="AQ11758">
        <f>COUNTIF($J11759:$J11784,"5")-COUNTIFS($J11759:$J11784,"5",$K11759:$K11784,"V")</f>
        <v>1</v>
      </c>
      <c r="AR11758">
        <f>COUNTIFS($J11759:$J11784,"5",$K11759:$K11784,"Y")+COUNTIFS($J11759:$J11784,"5",$K11759:$K11784,"s")</f>
        <v>0</v>
      </c>
      <c r="AS11758">
        <f>COUNTIF($J11759:$J11784,"6")-COUNTIFS($J11759:$J11784,"6",$K11759:$K11784,"V")</f>
        <v>14</v>
      </c>
      <c r="AT11758">
        <f>COUNTIFS($J11759:$J11784,"6",$K11759:$K11784,"Y")+COUNTIFS($J11759:$J11784,"6",$K11759:$K11784,"s")</f>
        <v>12</v>
      </c>
      <c r="AU11758">
        <f>COUNTIF($J11759:$J11784,"7")-COUNTIFS($J11759:$J11784,"7",$K11759:$K11784,"V")</f>
        <v>0</v>
      </c>
      <c r="AV11758">
        <f>COUNTIFS($J11759:$J11784,"7",$K11759:$K11784,"Y")+COUNTIFS($J11759:$J11784,"7",$K11759:$K11784,"s")</f>
        <v>0</v>
      </c>
    </row>
    <row r="11759" spans="1:48" ht="10.95" customHeight="1" outlineLevel="1" x14ac:dyDescent="0.25">
      <c r="A11759" t="s">
        <v>4293</v>
      </c>
      <c r="C11759" s="3" t="s">
        <v>12466</v>
      </c>
      <c r="D11759" s="3">
        <v>3</v>
      </c>
      <c r="E11759" s="9">
        <v>1902</v>
      </c>
      <c r="F11759" s="7" t="s">
        <v>15752</v>
      </c>
      <c r="G11759" s="7" t="s">
        <v>3971</v>
      </c>
      <c r="H11759" s="8" t="s">
        <v>2247</v>
      </c>
      <c r="I11759" s="8" t="s">
        <v>15641</v>
      </c>
      <c r="J11759" s="19">
        <v>3</v>
      </c>
      <c r="K11759" s="19" t="s">
        <v>7738</v>
      </c>
      <c r="L11759" s="11"/>
      <c r="M11759" s="11"/>
      <c r="N11759" s="24"/>
      <c r="P11759" s="32"/>
      <c r="T11759" s="19"/>
      <c r="U11759" s="3">
        <v>2</v>
      </c>
      <c r="X11759" t="str">
        <f t="shared" si="707"/>
        <v/>
      </c>
      <c r="Z11759" t="str">
        <f t="shared" si="708"/>
        <v/>
      </c>
      <c r="AB11759" s="9"/>
      <c r="AC11759" t="s">
        <v>2247</v>
      </c>
      <c r="AD11759">
        <f t="shared" ref="AD11759:AD11784" si="710">COUNTIF(H11759,"*Fuji*")</f>
        <v>0</v>
      </c>
      <c r="AF11759" s="3"/>
      <c r="AG11759" t="s">
        <v>1886</v>
      </c>
      <c r="AH11759" s="9" t="s">
        <v>4623</v>
      </c>
    </row>
    <row r="11760" spans="1:48" ht="10.95" customHeight="1" outlineLevel="1" x14ac:dyDescent="0.25">
      <c r="A11760" t="s">
        <v>4293</v>
      </c>
      <c r="C11760" s="3" t="s">
        <v>12466</v>
      </c>
      <c r="D11760" s="3" t="s">
        <v>3218</v>
      </c>
      <c r="E11760" s="9">
        <v>1902</v>
      </c>
      <c r="F11760" s="7" t="s">
        <v>15753</v>
      </c>
      <c r="G11760" s="7" t="s">
        <v>3971</v>
      </c>
      <c r="H11760" s="8" t="s">
        <v>2247</v>
      </c>
      <c r="I11760" s="8" t="s">
        <v>15641</v>
      </c>
      <c r="J11760" s="19">
        <v>3</v>
      </c>
      <c r="K11760" s="19" t="s">
        <v>20092</v>
      </c>
      <c r="L11760" s="11"/>
      <c r="M11760" s="11"/>
      <c r="N11760" s="24"/>
      <c r="P11760" s="32"/>
      <c r="T11760" s="19"/>
      <c r="U11760" s="3" t="s">
        <v>4734</v>
      </c>
      <c r="W11760" t="s">
        <v>7738</v>
      </c>
      <c r="X11760" t="str">
        <f t="shared" si="707"/>
        <v/>
      </c>
      <c r="Z11760" t="str">
        <f t="shared" si="708"/>
        <v/>
      </c>
      <c r="AB11760" s="9"/>
      <c r="AC11760" t="s">
        <v>2247</v>
      </c>
      <c r="AD11760">
        <f t="shared" si="710"/>
        <v>0</v>
      </c>
      <c r="AF11760" s="3"/>
      <c r="AG11760" t="s">
        <v>1886</v>
      </c>
      <c r="AH11760" s="9" t="s">
        <v>5044</v>
      </c>
    </row>
    <row r="11761" spans="1:34" ht="10.95" customHeight="1" outlineLevel="1" x14ac:dyDescent="0.25">
      <c r="A11761" t="s">
        <v>4293</v>
      </c>
      <c r="C11761" s="3" t="s">
        <v>12466</v>
      </c>
      <c r="D11761" s="3" t="s">
        <v>597</v>
      </c>
      <c r="E11761" s="9">
        <v>1902</v>
      </c>
      <c r="F11761" s="7" t="s">
        <v>15754</v>
      </c>
      <c r="G11761" s="7" t="s">
        <v>3971</v>
      </c>
      <c r="H11761" s="8" t="s">
        <v>2247</v>
      </c>
      <c r="I11761" s="8" t="s">
        <v>15641</v>
      </c>
      <c r="J11761" s="19">
        <v>3</v>
      </c>
      <c r="K11761" s="19" t="s">
        <v>20092</v>
      </c>
      <c r="L11761" s="11"/>
      <c r="M11761" s="11"/>
      <c r="N11761" s="24"/>
      <c r="P11761" s="32"/>
      <c r="T11761" s="19"/>
      <c r="U11761" s="3" t="s">
        <v>3972</v>
      </c>
      <c r="W11761" t="s">
        <v>7738</v>
      </c>
      <c r="X11761" t="str">
        <f t="shared" si="707"/>
        <v/>
      </c>
      <c r="Z11761" t="str">
        <f t="shared" si="708"/>
        <v/>
      </c>
      <c r="AB11761" s="9"/>
      <c r="AC11761" t="s">
        <v>2247</v>
      </c>
      <c r="AD11761">
        <f t="shared" si="710"/>
        <v>0</v>
      </c>
      <c r="AF11761" s="3"/>
      <c r="AG11761" t="s">
        <v>1886</v>
      </c>
      <c r="AH11761" s="9" t="s">
        <v>5044</v>
      </c>
    </row>
    <row r="11762" spans="1:34" ht="10.95" customHeight="1" outlineLevel="1" x14ac:dyDescent="0.25">
      <c r="A11762" t="s">
        <v>4293</v>
      </c>
      <c r="C11762" s="3" t="s">
        <v>12466</v>
      </c>
      <c r="D11762" s="3">
        <v>4</v>
      </c>
      <c r="E11762" s="9">
        <v>1902</v>
      </c>
      <c r="F11762" s="7" t="s">
        <v>6354</v>
      </c>
      <c r="G11762" s="7" t="s">
        <v>3971</v>
      </c>
      <c r="H11762" s="8" t="s">
        <v>2247</v>
      </c>
      <c r="I11762" s="8" t="s">
        <v>15641</v>
      </c>
      <c r="J11762" s="19">
        <v>3</v>
      </c>
      <c r="K11762" s="19" t="s">
        <v>7738</v>
      </c>
      <c r="L11762" s="11"/>
      <c r="M11762" s="11"/>
      <c r="N11762" s="24"/>
      <c r="P11762" s="32"/>
      <c r="T11762" s="19"/>
      <c r="U11762" s="3">
        <v>6</v>
      </c>
      <c r="W11762" t="s">
        <v>7738</v>
      </c>
      <c r="X11762" t="str">
        <f t="shared" si="707"/>
        <v/>
      </c>
      <c r="Z11762" t="str">
        <f t="shared" si="708"/>
        <v/>
      </c>
      <c r="AB11762" s="9"/>
      <c r="AC11762" t="s">
        <v>2247</v>
      </c>
      <c r="AD11762">
        <f t="shared" si="710"/>
        <v>0</v>
      </c>
      <c r="AF11762" s="3"/>
      <c r="AG11762" t="s">
        <v>1886</v>
      </c>
      <c r="AH11762" s="9" t="s">
        <v>4925</v>
      </c>
    </row>
    <row r="11763" spans="1:34" ht="10.95" customHeight="1" outlineLevel="1" x14ac:dyDescent="0.25">
      <c r="A11763" t="s">
        <v>4293</v>
      </c>
      <c r="C11763" s="3" t="s">
        <v>12466</v>
      </c>
      <c r="D11763" s="3" t="s">
        <v>183</v>
      </c>
      <c r="E11763" s="9">
        <v>1902</v>
      </c>
      <c r="F11763" s="7" t="s">
        <v>6355</v>
      </c>
      <c r="G11763" s="7" t="s">
        <v>3971</v>
      </c>
      <c r="H11763" s="8" t="s">
        <v>2247</v>
      </c>
      <c r="I11763" s="8" t="s">
        <v>15641</v>
      </c>
      <c r="J11763" s="19">
        <v>3</v>
      </c>
      <c r="K11763" s="19" t="s">
        <v>20092</v>
      </c>
      <c r="L11763" s="11"/>
      <c r="M11763" s="11"/>
      <c r="N11763" s="24"/>
      <c r="P11763" s="32"/>
      <c r="T11763" s="19"/>
      <c r="U11763" s="3" t="s">
        <v>6352</v>
      </c>
      <c r="W11763" t="s">
        <v>7738</v>
      </c>
      <c r="X11763" t="str">
        <f t="shared" si="707"/>
        <v/>
      </c>
      <c r="Z11763" t="str">
        <f t="shared" si="708"/>
        <v/>
      </c>
      <c r="AB11763" s="9"/>
      <c r="AC11763" t="s">
        <v>2247</v>
      </c>
      <c r="AD11763">
        <f t="shared" si="710"/>
        <v>0</v>
      </c>
      <c r="AF11763" s="3"/>
      <c r="AG11763" t="s">
        <v>1886</v>
      </c>
      <c r="AH11763" s="9" t="s">
        <v>4526</v>
      </c>
    </row>
    <row r="11764" spans="1:34" ht="10.95" customHeight="1" outlineLevel="1" x14ac:dyDescent="0.25">
      <c r="A11764" t="s">
        <v>4293</v>
      </c>
      <c r="C11764" s="3" t="s">
        <v>12466</v>
      </c>
      <c r="D11764" s="3" t="s">
        <v>3267</v>
      </c>
      <c r="E11764" s="9">
        <v>1902</v>
      </c>
      <c r="F11764" s="7" t="s">
        <v>6353</v>
      </c>
      <c r="G11764" s="7" t="s">
        <v>3971</v>
      </c>
      <c r="H11764" s="8" t="s">
        <v>2247</v>
      </c>
      <c r="I11764" s="8" t="s">
        <v>15641</v>
      </c>
      <c r="J11764" s="19">
        <v>3</v>
      </c>
      <c r="K11764" s="19" t="s">
        <v>20092</v>
      </c>
      <c r="L11764" s="11"/>
      <c r="M11764" s="11"/>
      <c r="N11764" s="24"/>
      <c r="P11764" s="32"/>
      <c r="T11764" s="19"/>
      <c r="U11764" s="3" t="s">
        <v>3973</v>
      </c>
      <c r="W11764" t="s">
        <v>7738</v>
      </c>
      <c r="X11764" t="str">
        <f t="shared" si="707"/>
        <v/>
      </c>
      <c r="Z11764" t="str">
        <f t="shared" si="708"/>
        <v/>
      </c>
      <c r="AB11764" s="9"/>
      <c r="AC11764" t="s">
        <v>2247</v>
      </c>
      <c r="AD11764">
        <f t="shared" si="710"/>
        <v>0</v>
      </c>
      <c r="AF11764" s="3"/>
      <c r="AG11764" t="s">
        <v>1886</v>
      </c>
      <c r="AH11764" s="9" t="s">
        <v>5044</v>
      </c>
    </row>
    <row r="11765" spans="1:34" ht="10.95" customHeight="1" outlineLevel="1" x14ac:dyDescent="0.25">
      <c r="A11765" t="s">
        <v>4293</v>
      </c>
      <c r="C11765" s="3" t="s">
        <v>12466</v>
      </c>
      <c r="D11765" s="3">
        <v>25</v>
      </c>
      <c r="E11765" s="9">
        <v>1920</v>
      </c>
      <c r="F11765" s="7" t="s">
        <v>4619</v>
      </c>
      <c r="G11765" s="7" t="s">
        <v>4294</v>
      </c>
      <c r="H11765" s="8" t="s">
        <v>4621</v>
      </c>
      <c r="I11765" s="8" t="s">
        <v>6998</v>
      </c>
      <c r="J11765" s="19">
        <v>5</v>
      </c>
      <c r="K11765" s="19" t="s">
        <v>7738</v>
      </c>
      <c r="L11765" s="11"/>
      <c r="M11765" s="11"/>
      <c r="N11765" s="24"/>
      <c r="P11765" s="32"/>
      <c r="T11765" s="19"/>
      <c r="U11765" s="3">
        <v>30</v>
      </c>
      <c r="X11765" t="str">
        <f t="shared" si="707"/>
        <v/>
      </c>
      <c r="Z11765" t="str">
        <f t="shared" si="708"/>
        <v/>
      </c>
      <c r="AB11765" s="9"/>
      <c r="AC11765" t="s">
        <v>4621</v>
      </c>
      <c r="AD11765">
        <f t="shared" si="710"/>
        <v>0</v>
      </c>
      <c r="AF11765" s="3"/>
      <c r="AG11765" t="s">
        <v>4622</v>
      </c>
      <c r="AH11765" s="9" t="s">
        <v>4623</v>
      </c>
    </row>
    <row r="11766" spans="1:34" ht="10.95" customHeight="1" outlineLevel="1" x14ac:dyDescent="0.25">
      <c r="A11766" t="s">
        <v>4293</v>
      </c>
      <c r="C11766" s="3" t="s">
        <v>12466</v>
      </c>
      <c r="D11766" s="3">
        <v>56</v>
      </c>
      <c r="E11766" s="9">
        <v>1974</v>
      </c>
      <c r="F11766" s="7" t="s">
        <v>5143</v>
      </c>
      <c r="G11766" s="7" t="s">
        <v>5401</v>
      </c>
      <c r="H11766" s="8" t="s">
        <v>15755</v>
      </c>
      <c r="I11766" s="8" t="s">
        <v>15756</v>
      </c>
      <c r="J11766" s="19">
        <v>6</v>
      </c>
      <c r="K11766" s="19" t="s">
        <v>7736</v>
      </c>
      <c r="L11766" s="11">
        <v>3.35</v>
      </c>
      <c r="M11766" s="11"/>
      <c r="N11766" s="24"/>
      <c r="P11766" s="32"/>
      <c r="T11766" s="19"/>
      <c r="U11766" s="3"/>
      <c r="X11766" t="str">
        <f t="shared" si="707"/>
        <v/>
      </c>
      <c r="Z11766" t="str">
        <f t="shared" si="708"/>
        <v/>
      </c>
      <c r="AB11766" s="9"/>
      <c r="AC11766" t="s">
        <v>15755</v>
      </c>
      <c r="AD11766">
        <f t="shared" si="710"/>
        <v>0</v>
      </c>
      <c r="AF11766" s="3"/>
      <c r="AH11766" s="9"/>
    </row>
    <row r="11767" spans="1:34" ht="10.95" customHeight="1" outlineLevel="1" x14ac:dyDescent="0.25">
      <c r="A11767" t="s">
        <v>4293</v>
      </c>
      <c r="C11767" s="3" t="s">
        <v>12466</v>
      </c>
      <c r="D11767" s="3">
        <v>56</v>
      </c>
      <c r="E11767" s="9">
        <v>1974</v>
      </c>
      <c r="F11767" s="7" t="s">
        <v>21167</v>
      </c>
      <c r="G11767" s="7" t="s">
        <v>5401</v>
      </c>
      <c r="H11767" s="8" t="s">
        <v>15755</v>
      </c>
      <c r="I11767" s="8" t="s">
        <v>15756</v>
      </c>
      <c r="J11767" s="19">
        <v>6</v>
      </c>
      <c r="K11767" s="19" t="s">
        <v>7736</v>
      </c>
      <c r="L11767" s="11">
        <v>5.5</v>
      </c>
      <c r="M11767" s="11"/>
      <c r="N11767" s="24"/>
      <c r="P11767" s="32"/>
      <c r="T11767" s="19"/>
      <c r="U11767" s="3"/>
      <c r="X11767" t="str">
        <f t="shared" si="707"/>
        <v/>
      </c>
      <c r="Z11767">
        <f t="shared" si="708"/>
        <v>1</v>
      </c>
      <c r="AB11767" s="9"/>
      <c r="AC11767" t="s">
        <v>15755</v>
      </c>
      <c r="AD11767">
        <f t="shared" si="710"/>
        <v>0</v>
      </c>
      <c r="AF11767" s="3"/>
      <c r="AH11767" s="9"/>
    </row>
    <row r="11768" spans="1:34" ht="10.95" customHeight="1" outlineLevel="1" x14ac:dyDescent="0.25">
      <c r="A11768" t="s">
        <v>4293</v>
      </c>
      <c r="C11768" s="3" t="s">
        <v>12466</v>
      </c>
      <c r="D11768" s="3">
        <v>57</v>
      </c>
      <c r="E11768" s="9">
        <v>1974</v>
      </c>
      <c r="F11768" s="7" t="s">
        <v>3424</v>
      </c>
      <c r="G11768" s="7" t="s">
        <v>5401</v>
      </c>
      <c r="H11768" s="8" t="s">
        <v>15755</v>
      </c>
      <c r="I11768" s="8" t="s">
        <v>15756</v>
      </c>
      <c r="J11768" s="19">
        <v>6</v>
      </c>
      <c r="K11768" s="19" t="s">
        <v>7736</v>
      </c>
      <c r="L11768" s="11">
        <v>3.35</v>
      </c>
      <c r="M11768" s="11"/>
      <c r="N11768" s="24"/>
      <c r="P11768" s="32"/>
      <c r="T11768" s="19"/>
      <c r="U11768" s="3"/>
      <c r="X11768" t="str">
        <f t="shared" si="707"/>
        <v/>
      </c>
      <c r="Z11768" t="str">
        <f t="shared" si="708"/>
        <v/>
      </c>
      <c r="AB11768" s="9"/>
      <c r="AC11768" t="s">
        <v>15755</v>
      </c>
      <c r="AD11768">
        <f t="shared" si="710"/>
        <v>0</v>
      </c>
      <c r="AF11768" s="3"/>
      <c r="AH11768" s="9"/>
    </row>
    <row r="11769" spans="1:34" ht="10.95" customHeight="1" outlineLevel="1" x14ac:dyDescent="0.25">
      <c r="A11769" t="s">
        <v>4293</v>
      </c>
      <c r="C11769" s="3" t="s">
        <v>12466</v>
      </c>
      <c r="D11769" s="3">
        <v>57</v>
      </c>
      <c r="E11769" s="9">
        <v>1974</v>
      </c>
      <c r="F11769" s="7" t="s">
        <v>21168</v>
      </c>
      <c r="G11769" s="7" t="s">
        <v>5401</v>
      </c>
      <c r="H11769" s="8" t="s">
        <v>15755</v>
      </c>
      <c r="I11769" s="8" t="s">
        <v>15756</v>
      </c>
      <c r="J11769" s="19">
        <v>6</v>
      </c>
      <c r="K11769" s="19" t="s">
        <v>7736</v>
      </c>
      <c r="L11769" s="11">
        <v>10.4</v>
      </c>
      <c r="M11769" s="11"/>
      <c r="N11769" s="24"/>
      <c r="P11769" s="32"/>
      <c r="T11769" s="19"/>
      <c r="U11769" s="3"/>
      <c r="X11769" t="str">
        <f t="shared" si="707"/>
        <v/>
      </c>
      <c r="Z11769">
        <f t="shared" si="708"/>
        <v>1</v>
      </c>
      <c r="AB11769" s="9"/>
      <c r="AC11769" t="s">
        <v>15755</v>
      </c>
      <c r="AD11769">
        <f t="shared" si="710"/>
        <v>0</v>
      </c>
      <c r="AF11769" s="3"/>
      <c r="AH11769" s="9"/>
    </row>
    <row r="11770" spans="1:34" ht="10.95" customHeight="1" outlineLevel="1" x14ac:dyDescent="0.25">
      <c r="A11770" t="s">
        <v>4293</v>
      </c>
      <c r="C11770" s="3" t="s">
        <v>12466</v>
      </c>
      <c r="D11770" s="3">
        <v>64</v>
      </c>
      <c r="E11770" s="9">
        <v>1975</v>
      </c>
      <c r="F11770" s="10" t="s">
        <v>6023</v>
      </c>
      <c r="G11770" s="7" t="s">
        <v>5401</v>
      </c>
      <c r="H11770" s="8" t="s">
        <v>15758</v>
      </c>
      <c r="I11770" s="8" t="s">
        <v>15757</v>
      </c>
      <c r="J11770" s="19">
        <v>6</v>
      </c>
      <c r="K11770" s="19" t="s">
        <v>7736</v>
      </c>
      <c r="L11770" s="11">
        <v>8.35</v>
      </c>
      <c r="M11770" s="11"/>
      <c r="N11770" s="24"/>
      <c r="P11770" s="32"/>
      <c r="T11770" s="19"/>
      <c r="U11770" s="3"/>
      <c r="X11770" t="str">
        <f t="shared" si="707"/>
        <v/>
      </c>
      <c r="Z11770" t="str">
        <f t="shared" si="708"/>
        <v/>
      </c>
      <c r="AB11770" s="9"/>
      <c r="AC11770" t="s">
        <v>15758</v>
      </c>
      <c r="AD11770">
        <f t="shared" si="710"/>
        <v>0</v>
      </c>
      <c r="AF11770" s="3"/>
      <c r="AH11770" s="9"/>
    </row>
    <row r="11771" spans="1:34" ht="10.95" customHeight="1" outlineLevel="1" x14ac:dyDescent="0.25">
      <c r="A11771" t="s">
        <v>4293</v>
      </c>
      <c r="C11771" s="3" t="s">
        <v>12466</v>
      </c>
      <c r="D11771" s="3">
        <v>65</v>
      </c>
      <c r="E11771" s="9">
        <v>1975</v>
      </c>
      <c r="F11771" s="10" t="s">
        <v>1779</v>
      </c>
      <c r="G11771" s="7" t="s">
        <v>5401</v>
      </c>
      <c r="H11771" s="8" t="s">
        <v>15759</v>
      </c>
      <c r="I11771" s="8" t="s">
        <v>15757</v>
      </c>
      <c r="J11771" s="19">
        <v>6</v>
      </c>
      <c r="K11771" s="19" t="s">
        <v>7736</v>
      </c>
      <c r="L11771" s="11">
        <v>8.35</v>
      </c>
      <c r="M11771" s="11"/>
      <c r="N11771" s="24"/>
      <c r="P11771" s="32"/>
      <c r="T11771" s="19"/>
      <c r="U11771" s="3"/>
      <c r="X11771" t="str">
        <f t="shared" si="707"/>
        <v/>
      </c>
      <c r="Z11771" t="str">
        <f t="shared" si="708"/>
        <v/>
      </c>
      <c r="AB11771" s="9"/>
      <c r="AC11771" t="s">
        <v>15759</v>
      </c>
      <c r="AD11771">
        <f t="shared" si="710"/>
        <v>0</v>
      </c>
      <c r="AF11771" s="3"/>
      <c r="AH11771" s="9"/>
    </row>
    <row r="11772" spans="1:34" ht="10.95" customHeight="1" outlineLevel="1" x14ac:dyDescent="0.25">
      <c r="A11772" t="s">
        <v>4293</v>
      </c>
      <c r="C11772" s="3" t="s">
        <v>12466</v>
      </c>
      <c r="D11772" s="3">
        <v>66</v>
      </c>
      <c r="E11772" s="9">
        <v>1975</v>
      </c>
      <c r="F11772" s="10" t="s">
        <v>1779</v>
      </c>
      <c r="G11772" s="7" t="s">
        <v>5401</v>
      </c>
      <c r="H11772" s="8" t="s">
        <v>15759</v>
      </c>
      <c r="I11772" s="8" t="s">
        <v>15760</v>
      </c>
      <c r="J11772" s="19">
        <v>6</v>
      </c>
      <c r="K11772" s="19" t="s">
        <v>7736</v>
      </c>
      <c r="L11772" s="11">
        <v>4.5</v>
      </c>
      <c r="M11772" s="11"/>
      <c r="N11772" s="24"/>
      <c r="P11772" s="32"/>
      <c r="T11772" s="19"/>
      <c r="U11772" s="3"/>
      <c r="X11772" t="str">
        <f t="shared" si="707"/>
        <v/>
      </c>
      <c r="Z11772" t="str">
        <f t="shared" si="708"/>
        <v/>
      </c>
      <c r="AB11772" s="9"/>
      <c r="AC11772" t="s">
        <v>15759</v>
      </c>
      <c r="AD11772">
        <f t="shared" si="710"/>
        <v>0</v>
      </c>
      <c r="AF11772" s="3"/>
      <c r="AH11772" s="9"/>
    </row>
    <row r="11773" spans="1:34" ht="10.95" customHeight="1" outlineLevel="1" x14ac:dyDescent="0.25">
      <c r="A11773" t="s">
        <v>4293</v>
      </c>
      <c r="C11773" s="3" t="s">
        <v>12466</v>
      </c>
      <c r="D11773" s="3">
        <v>121</v>
      </c>
      <c r="E11773" s="9">
        <v>1979</v>
      </c>
      <c r="F11773" s="7" t="s">
        <v>3776</v>
      </c>
      <c r="G11773" s="7" t="s">
        <v>5401</v>
      </c>
      <c r="H11773" s="8" t="s">
        <v>15761</v>
      </c>
      <c r="I11773" s="8" t="s">
        <v>7605</v>
      </c>
      <c r="J11773" s="19">
        <v>3</v>
      </c>
      <c r="K11773" s="19" t="s">
        <v>7736</v>
      </c>
      <c r="L11773" s="11">
        <v>7.9</v>
      </c>
      <c r="M11773" s="11"/>
      <c r="N11773" s="24"/>
      <c r="P11773" s="32"/>
      <c r="T11773" s="19"/>
      <c r="U11773" s="3"/>
      <c r="X11773" t="str">
        <f t="shared" si="707"/>
        <v/>
      </c>
      <c r="Z11773" t="str">
        <f t="shared" si="708"/>
        <v/>
      </c>
      <c r="AB11773" s="9"/>
      <c r="AC11773" t="s">
        <v>15761</v>
      </c>
      <c r="AD11773">
        <f t="shared" si="710"/>
        <v>0</v>
      </c>
      <c r="AF11773" s="3"/>
      <c r="AH11773" s="9"/>
    </row>
    <row r="11774" spans="1:34" ht="10.95" customHeight="1" outlineLevel="1" x14ac:dyDescent="0.25">
      <c r="A11774" t="s">
        <v>4293</v>
      </c>
      <c r="C11774" s="3" t="s">
        <v>12466</v>
      </c>
      <c r="D11774" s="3" t="s">
        <v>15762</v>
      </c>
      <c r="E11774" s="9">
        <v>1979</v>
      </c>
      <c r="F11774" s="7" t="s">
        <v>15763</v>
      </c>
      <c r="G11774" s="7" t="s">
        <v>5401</v>
      </c>
      <c r="H11774" s="8" t="s">
        <v>15761</v>
      </c>
      <c r="I11774" s="8" t="s">
        <v>7605</v>
      </c>
      <c r="J11774" s="19">
        <v>3</v>
      </c>
      <c r="K11774" s="19" t="s">
        <v>7736</v>
      </c>
      <c r="L11774" s="11">
        <v>6</v>
      </c>
      <c r="M11774" s="11"/>
      <c r="N11774" s="24"/>
      <c r="P11774" s="32"/>
      <c r="T11774" s="19"/>
      <c r="U11774" s="3"/>
      <c r="X11774" t="str">
        <f t="shared" si="707"/>
        <v/>
      </c>
      <c r="Z11774">
        <f t="shared" si="708"/>
        <v>1</v>
      </c>
      <c r="AB11774" s="9"/>
      <c r="AC11774" t="s">
        <v>15761</v>
      </c>
      <c r="AD11774">
        <f t="shared" si="710"/>
        <v>0</v>
      </c>
      <c r="AF11774" s="3"/>
      <c r="AH11774" s="9"/>
    </row>
    <row r="11775" spans="1:34" ht="10.95" customHeight="1" outlineLevel="1" x14ac:dyDescent="0.25">
      <c r="A11775" t="s">
        <v>4293</v>
      </c>
      <c r="C11775" s="3" t="s">
        <v>12466</v>
      </c>
      <c r="D11775" s="3">
        <v>299</v>
      </c>
      <c r="E11775" s="9">
        <v>1983</v>
      </c>
      <c r="F11775" s="7" t="s">
        <v>1349</v>
      </c>
      <c r="G11775" s="7" t="s">
        <v>5401</v>
      </c>
      <c r="H11775" s="8" t="s">
        <v>15758</v>
      </c>
      <c r="I11775" s="8" t="s">
        <v>8258</v>
      </c>
      <c r="J11775" s="19">
        <v>6</v>
      </c>
      <c r="K11775" s="19" t="s">
        <v>7736</v>
      </c>
      <c r="L11775" s="11">
        <v>1.9</v>
      </c>
      <c r="M11775" s="11"/>
      <c r="N11775" s="24"/>
      <c r="P11775" s="32"/>
      <c r="T11775" s="19"/>
      <c r="U11775" s="3"/>
      <c r="X11775" t="str">
        <f t="shared" si="707"/>
        <v/>
      </c>
      <c r="Z11775" t="str">
        <f t="shared" si="708"/>
        <v/>
      </c>
      <c r="AB11775" s="9"/>
      <c r="AC11775" t="s">
        <v>15758</v>
      </c>
      <c r="AD11775">
        <f t="shared" si="710"/>
        <v>0</v>
      </c>
      <c r="AF11775" s="3"/>
      <c r="AH11775" s="9"/>
    </row>
    <row r="11776" spans="1:34" ht="10.95" customHeight="1" outlineLevel="1" x14ac:dyDescent="0.25">
      <c r="A11776" t="s">
        <v>4293</v>
      </c>
      <c r="C11776" s="3" t="s">
        <v>12466</v>
      </c>
      <c r="D11776" s="3">
        <v>301</v>
      </c>
      <c r="E11776" s="9">
        <v>1983</v>
      </c>
      <c r="F11776" s="7" t="s">
        <v>1349</v>
      </c>
      <c r="G11776" s="7" t="s">
        <v>5401</v>
      </c>
      <c r="H11776" s="8" t="s">
        <v>21137</v>
      </c>
      <c r="I11776" s="8" t="s">
        <v>8258</v>
      </c>
      <c r="J11776" s="19">
        <v>6</v>
      </c>
      <c r="K11776" s="19" t="s">
        <v>7736</v>
      </c>
      <c r="L11776" s="11">
        <v>1.9</v>
      </c>
      <c r="M11776" s="11"/>
      <c r="N11776" s="24"/>
      <c r="P11776" s="32"/>
      <c r="T11776" s="19"/>
      <c r="U11776" s="3"/>
      <c r="X11776" t="str">
        <f t="shared" si="707"/>
        <v/>
      </c>
      <c r="Z11776" t="str">
        <f t="shared" si="708"/>
        <v/>
      </c>
      <c r="AB11776" s="9"/>
      <c r="AC11776" t="s">
        <v>21137</v>
      </c>
      <c r="AD11776">
        <f t="shared" si="710"/>
        <v>0</v>
      </c>
      <c r="AF11776" s="3"/>
      <c r="AH11776" s="9"/>
    </row>
    <row r="11777" spans="1:48" ht="10.95" customHeight="1" outlineLevel="1" x14ac:dyDescent="0.25">
      <c r="A11777" t="s">
        <v>4293</v>
      </c>
      <c r="C11777" s="3" t="s">
        <v>12466</v>
      </c>
      <c r="D11777" s="3">
        <v>395</v>
      </c>
      <c r="E11777" s="9">
        <v>1984</v>
      </c>
      <c r="F11777" s="10" t="s">
        <v>4650</v>
      </c>
      <c r="G11777" s="7" t="s">
        <v>5401</v>
      </c>
      <c r="H11777" s="8" t="s">
        <v>15759</v>
      </c>
      <c r="I11777" s="8" t="s">
        <v>15585</v>
      </c>
      <c r="J11777" s="19">
        <v>6</v>
      </c>
      <c r="K11777" s="19" t="s">
        <v>7738</v>
      </c>
      <c r="L11777" s="11"/>
      <c r="M11777" s="11"/>
      <c r="N11777" s="24"/>
      <c r="P11777" s="32"/>
      <c r="T11777" s="19"/>
      <c r="U11777" s="3"/>
      <c r="X11777" t="str">
        <f t="shared" si="707"/>
        <v/>
      </c>
      <c r="Z11777" t="str">
        <f t="shared" si="708"/>
        <v/>
      </c>
      <c r="AB11777" s="9"/>
      <c r="AC11777" t="s">
        <v>15759</v>
      </c>
      <c r="AD11777">
        <f t="shared" si="710"/>
        <v>0</v>
      </c>
      <c r="AF11777" s="3"/>
      <c r="AH11777" s="9"/>
    </row>
    <row r="11778" spans="1:48" ht="10.95" customHeight="1" outlineLevel="1" x14ac:dyDescent="0.25">
      <c r="A11778" t="s">
        <v>4293</v>
      </c>
      <c r="C11778" s="3" t="s">
        <v>12466</v>
      </c>
      <c r="D11778" s="3" t="s">
        <v>15764</v>
      </c>
      <c r="E11778" s="9">
        <v>1984</v>
      </c>
      <c r="F11778" s="7" t="s">
        <v>15765</v>
      </c>
      <c r="G11778" s="7" t="s">
        <v>5401</v>
      </c>
      <c r="H11778" s="8" t="s">
        <v>15759</v>
      </c>
      <c r="I11778" s="8" t="s">
        <v>15585</v>
      </c>
      <c r="J11778" s="19">
        <v>6</v>
      </c>
      <c r="K11778" s="19" t="s">
        <v>7736</v>
      </c>
      <c r="L11778" s="11">
        <v>2.2999999999999998</v>
      </c>
      <c r="M11778" s="11"/>
      <c r="N11778" s="24"/>
      <c r="P11778" s="32"/>
      <c r="T11778" s="19"/>
      <c r="U11778" s="3"/>
      <c r="X11778" t="str">
        <f t="shared" ref="X11778:X11841" si="711">IF(COUNTIF(F11778,"*fdc*"),1,"")</f>
        <v/>
      </c>
      <c r="Z11778">
        <f t="shared" ref="Z11778:Z11841" si="712">IF(COUNTIF(F11778,"*s/s*"),1,"")</f>
        <v>1</v>
      </c>
      <c r="AB11778" s="9"/>
      <c r="AC11778" t="s">
        <v>15759</v>
      </c>
      <c r="AD11778">
        <f t="shared" si="710"/>
        <v>0</v>
      </c>
      <c r="AF11778" s="3"/>
      <c r="AH11778" s="9"/>
    </row>
    <row r="11779" spans="1:48" ht="10.95" customHeight="1" outlineLevel="1" x14ac:dyDescent="0.25">
      <c r="A11779" t="s">
        <v>4293</v>
      </c>
      <c r="C11779" s="3" t="s">
        <v>12466</v>
      </c>
      <c r="D11779" s="3" t="s">
        <v>15767</v>
      </c>
      <c r="E11779" s="9">
        <v>1986</v>
      </c>
      <c r="F11779" s="7" t="s">
        <v>15531</v>
      </c>
      <c r="G11779" s="7" t="s">
        <v>5401</v>
      </c>
      <c r="H11779" s="8" t="s">
        <v>15759</v>
      </c>
      <c r="I11779" s="8" t="s">
        <v>15766</v>
      </c>
      <c r="J11779" s="19">
        <v>6</v>
      </c>
      <c r="K11779" s="19" t="s">
        <v>7738</v>
      </c>
      <c r="L11779" s="11"/>
      <c r="M11779" s="11"/>
      <c r="N11779" s="24"/>
      <c r="P11779" s="32"/>
      <c r="T11779" s="19"/>
      <c r="U11779" s="3"/>
      <c r="X11779" t="str">
        <f t="shared" si="711"/>
        <v/>
      </c>
      <c r="Z11779">
        <f t="shared" si="712"/>
        <v>1</v>
      </c>
      <c r="AB11779" s="9"/>
      <c r="AC11779" t="s">
        <v>15759</v>
      </c>
      <c r="AD11779">
        <f t="shared" si="710"/>
        <v>0</v>
      </c>
      <c r="AF11779" s="3"/>
      <c r="AH11779" s="9"/>
    </row>
    <row r="11780" spans="1:48" ht="10.95" customHeight="1" outlineLevel="1" x14ac:dyDescent="0.25">
      <c r="A11780" t="s">
        <v>4293</v>
      </c>
      <c r="C11780" s="3" t="s">
        <v>12466</v>
      </c>
      <c r="D11780" s="3">
        <v>475</v>
      </c>
      <c r="E11780" s="9">
        <v>1987</v>
      </c>
      <c r="F11780" s="10" t="s">
        <v>6023</v>
      </c>
      <c r="G11780" s="7" t="s">
        <v>5401</v>
      </c>
      <c r="H11780" s="8" t="s">
        <v>15758</v>
      </c>
      <c r="I11780" s="8" t="s">
        <v>15768</v>
      </c>
      <c r="J11780" s="19">
        <v>6</v>
      </c>
      <c r="K11780" s="19" t="s">
        <v>7736</v>
      </c>
      <c r="L11780" s="11">
        <v>4.5</v>
      </c>
      <c r="M11780" s="11"/>
      <c r="N11780" s="24"/>
      <c r="P11780" s="32"/>
      <c r="T11780" s="19"/>
      <c r="U11780" s="3"/>
      <c r="X11780" t="str">
        <f t="shared" si="711"/>
        <v/>
      </c>
      <c r="Z11780" t="str">
        <f t="shared" si="712"/>
        <v/>
      </c>
      <c r="AB11780" s="9"/>
      <c r="AC11780" t="s">
        <v>15758</v>
      </c>
      <c r="AD11780">
        <f t="shared" si="710"/>
        <v>0</v>
      </c>
      <c r="AF11780" s="3"/>
      <c r="AH11780" s="9"/>
    </row>
    <row r="11781" spans="1:48" ht="10.95" customHeight="1" outlineLevel="1" x14ac:dyDescent="0.25">
      <c r="A11781" t="s">
        <v>4293</v>
      </c>
      <c r="C11781" s="3" t="s">
        <v>12466</v>
      </c>
      <c r="D11781" s="3">
        <v>476</v>
      </c>
      <c r="E11781" s="9">
        <v>1987</v>
      </c>
      <c r="F11781" s="10" t="s">
        <v>1779</v>
      </c>
      <c r="G11781" s="7" t="s">
        <v>5401</v>
      </c>
      <c r="H11781" s="8" t="s">
        <v>15759</v>
      </c>
      <c r="I11781" s="8" t="s">
        <v>15768</v>
      </c>
      <c r="J11781" s="19">
        <v>6</v>
      </c>
      <c r="K11781" s="19" t="s">
        <v>7736</v>
      </c>
      <c r="L11781" s="11">
        <v>4.5</v>
      </c>
      <c r="M11781" s="11"/>
      <c r="N11781" s="24"/>
      <c r="P11781" s="32"/>
      <c r="T11781" s="19"/>
      <c r="U11781" s="3"/>
      <c r="X11781" t="str">
        <f t="shared" si="711"/>
        <v/>
      </c>
      <c r="Z11781" t="str">
        <f t="shared" si="712"/>
        <v/>
      </c>
      <c r="AB11781" s="9"/>
      <c r="AC11781" t="s">
        <v>15759</v>
      </c>
      <c r="AD11781">
        <f t="shared" si="710"/>
        <v>0</v>
      </c>
      <c r="AF11781" s="3"/>
      <c r="AH11781" s="9"/>
    </row>
    <row r="11782" spans="1:48" ht="10.95" customHeight="1" outlineLevel="1" x14ac:dyDescent="0.25">
      <c r="A11782" t="s">
        <v>4293</v>
      </c>
      <c r="C11782" s="3" t="s">
        <v>12466</v>
      </c>
      <c r="D11782" s="3" t="s">
        <v>15769</v>
      </c>
      <c r="E11782" s="9">
        <v>2011</v>
      </c>
      <c r="F11782" s="7" t="s">
        <v>15770</v>
      </c>
      <c r="G11782" s="7" t="s">
        <v>5401</v>
      </c>
      <c r="H11782" s="8" t="s">
        <v>15758</v>
      </c>
      <c r="I11782" s="8" t="s">
        <v>10630</v>
      </c>
      <c r="J11782" s="19">
        <v>2</v>
      </c>
      <c r="K11782" s="19" t="s">
        <v>7736</v>
      </c>
      <c r="L11782" s="11">
        <v>23.5</v>
      </c>
      <c r="M11782" s="11"/>
      <c r="N11782" s="24"/>
      <c r="P11782" s="32"/>
      <c r="T11782" s="19"/>
      <c r="U11782" s="3"/>
      <c r="X11782" t="str">
        <f t="shared" si="711"/>
        <v/>
      </c>
      <c r="Z11782">
        <f t="shared" si="712"/>
        <v>1</v>
      </c>
      <c r="AB11782" s="9"/>
      <c r="AC11782" t="s">
        <v>15758</v>
      </c>
      <c r="AD11782">
        <f t="shared" si="710"/>
        <v>0</v>
      </c>
      <c r="AF11782" s="3"/>
      <c r="AH11782" s="9"/>
    </row>
    <row r="11783" spans="1:48" ht="10.95" customHeight="1" outlineLevel="1" x14ac:dyDescent="0.25">
      <c r="A11783" t="s">
        <v>4293</v>
      </c>
      <c r="C11783" s="3" t="s">
        <v>12466</v>
      </c>
      <c r="D11783" s="3">
        <v>789</v>
      </c>
      <c r="E11783" s="9">
        <v>2016</v>
      </c>
      <c r="F11783" s="10" t="s">
        <v>6317</v>
      </c>
      <c r="G11783" s="7" t="s">
        <v>5401</v>
      </c>
      <c r="H11783" s="8" t="s">
        <v>15758</v>
      </c>
      <c r="I11783" s="8" t="s">
        <v>15771</v>
      </c>
      <c r="J11783" s="19">
        <v>3</v>
      </c>
      <c r="K11783" s="19" t="s">
        <v>7738</v>
      </c>
      <c r="L11783" s="11"/>
      <c r="M11783" s="11"/>
      <c r="N11783" s="24"/>
      <c r="P11783" s="32"/>
      <c r="T11783" s="19"/>
      <c r="U11783" s="3"/>
      <c r="X11783" t="str">
        <f t="shared" si="711"/>
        <v/>
      </c>
      <c r="Z11783" t="str">
        <f t="shared" si="712"/>
        <v/>
      </c>
      <c r="AB11783" s="9"/>
      <c r="AC11783" t="s">
        <v>15758</v>
      </c>
      <c r="AD11783">
        <f t="shared" si="710"/>
        <v>0</v>
      </c>
      <c r="AF11783" s="3"/>
      <c r="AH11783" s="9"/>
    </row>
    <row r="11784" spans="1:48" ht="10.95" customHeight="1" outlineLevel="1" x14ac:dyDescent="0.25">
      <c r="A11784" t="s">
        <v>4293</v>
      </c>
      <c r="C11784" s="3" t="s">
        <v>12466</v>
      </c>
      <c r="D11784" s="3" t="s">
        <v>18833</v>
      </c>
      <c r="E11784" s="9">
        <v>2016</v>
      </c>
      <c r="F11784" s="7" t="s">
        <v>10622</v>
      </c>
      <c r="G11784" s="7" t="s">
        <v>5401</v>
      </c>
      <c r="H11784" s="8" t="s">
        <v>15758</v>
      </c>
      <c r="I11784" s="8" t="s">
        <v>15771</v>
      </c>
      <c r="J11784" s="19">
        <v>3</v>
      </c>
      <c r="K11784" s="19" t="s">
        <v>7738</v>
      </c>
      <c r="L11784" s="11"/>
      <c r="M11784" s="11"/>
      <c r="N11784" s="24"/>
      <c r="P11784" s="32"/>
      <c r="T11784" s="19"/>
      <c r="U11784" s="3"/>
      <c r="X11784" t="str">
        <f t="shared" si="711"/>
        <v/>
      </c>
      <c r="Z11784">
        <f t="shared" si="712"/>
        <v>1</v>
      </c>
      <c r="AB11784" s="9"/>
      <c r="AC11784" t="s">
        <v>15758</v>
      </c>
      <c r="AD11784">
        <f t="shared" si="710"/>
        <v>0</v>
      </c>
      <c r="AF11784" s="3"/>
      <c r="AH11784" s="9"/>
    </row>
    <row r="11785" spans="1:48" ht="10.95" customHeight="1" x14ac:dyDescent="0.25">
      <c r="A11785" t="s">
        <v>14143</v>
      </c>
      <c r="B11785" t="s">
        <v>1150</v>
      </c>
      <c r="C11785" s="3" t="s">
        <v>12988</v>
      </c>
      <c r="E11785" s="9"/>
      <c r="F11785" s="7"/>
      <c r="G11785" s="7"/>
      <c r="H11785" s="8"/>
      <c r="I11785" s="8"/>
      <c r="J11785" s="19"/>
      <c r="K11785" s="19"/>
      <c r="L11785" s="11"/>
      <c r="M11785" s="11">
        <f>SUM(L11786:L11872)</f>
        <v>45.849999999999987</v>
      </c>
      <c r="N11785" s="24">
        <v>2911</v>
      </c>
      <c r="O11785">
        <f>COUNTIF(K11786:K11872,"*")</f>
        <v>87</v>
      </c>
      <c r="P11785" s="32">
        <f>O11785/N11785</f>
        <v>2.9886636894537959E-2</v>
      </c>
      <c r="Q11785">
        <f>COUNTIF(K11786:K11872,"Y")+COUNTIF(K11786:K11872,"S")</f>
        <v>29</v>
      </c>
      <c r="T11785" s="19" t="s">
        <v>7736</v>
      </c>
      <c r="U11785" s="3"/>
      <c r="V11785" t="s">
        <v>18476</v>
      </c>
      <c r="X11785" t="str">
        <f t="shared" si="711"/>
        <v/>
      </c>
      <c r="Z11785" t="str">
        <f t="shared" si="712"/>
        <v/>
      </c>
      <c r="AB11785" s="9"/>
      <c r="AE11785">
        <f>COUNTIF(AD11786:AD11872,"1")</f>
        <v>2</v>
      </c>
      <c r="AF11785" s="3"/>
      <c r="AH11785" s="9"/>
      <c r="AI11785">
        <f>COUNTIF($J11786:$J11872,"1")-COUNTIFS($J11786:$J11872,"1",$K11786:$K11872,"V")</f>
        <v>23</v>
      </c>
      <c r="AJ11785">
        <f>COUNTIFS($J11786:$J11872,"1",$K11786:$K11872,"Y")+COUNTIFS($J11786:$J11872,"1",$K11786:$K11872,"s")</f>
        <v>16</v>
      </c>
      <c r="AK11785">
        <f>COUNTIF($J11786:$J11872,"2")-COUNTIFS($J11786:$J11872,"2",$K11786:$K11872,"V")</f>
        <v>0</v>
      </c>
      <c r="AL11785">
        <f>COUNTIFS($J11786:$J11872,"2",$K11786:$K11872,"Y")+COUNTIFS($J11786:$J11872,"2",$K11786:$K11872,"s")</f>
        <v>0</v>
      </c>
      <c r="AM11785">
        <f>COUNTIF($J11786:$J11872,"3")-COUNTIFS($J11786:$J11872,"3",$K11786:$K11872,"V")</f>
        <v>12</v>
      </c>
      <c r="AN11785">
        <f>COUNTIFS($J11786:$J11872,"3",$K11786:$K11872,"Y")+COUNTIFS($J11786:$J11872,"3",$K11786:$K11872,"s")</f>
        <v>9</v>
      </c>
      <c r="AO11785">
        <f>COUNTIF($J11786:$J11872,"4")-COUNTIFS($J11786:$J11872,"4",$K11786:$K11872,"V")</f>
        <v>33</v>
      </c>
      <c r="AP11785">
        <f>COUNTIFS($J11786:$J11872,"4",$K11786:$K11872,"Y")+COUNTIFS($J11786:$J11872,"4",$K11786:$K11872,"s")</f>
        <v>4</v>
      </c>
      <c r="AQ11785">
        <f>COUNTIF($J11786:$J11872,"5")-COUNTIFS($J11786:$J11872,"5",$K11786:$K11872,"V")</f>
        <v>4</v>
      </c>
      <c r="AR11785">
        <f>COUNTIFS($J11786:$J11872,"5",$K11786:$K11872,"Y")+COUNTIFS($J11786:$J11872,"5",$K11786:$K11872,"s")</f>
        <v>0</v>
      </c>
      <c r="AS11785">
        <f>COUNTIF($J11786:$J11872,"6")-COUNTIFS($J11786:$J11872,"6",$K11786:$K11872,"V")</f>
        <v>0</v>
      </c>
      <c r="AT11785">
        <f>COUNTIFS($J11786:$J11872,"6",$K11786:$K11872,"Y")+COUNTIFS($J11786:$J11872,"6",$K11786:$K11872,"s")</f>
        <v>0</v>
      </c>
      <c r="AU11785">
        <f>COUNTIF($J11786:$J11872,"7")-COUNTIFS($J11786:$J11872,"7",$K11786:$K11872,"V")</f>
        <v>14</v>
      </c>
      <c r="AV11785">
        <f>COUNTIFS($J11786:$J11872,"7",$K11786:$K11872,"Y")+COUNTIFS($J11786:$J11872,"7",$K11786:$K11872,"s")</f>
        <v>0</v>
      </c>
    </row>
    <row r="11786" spans="1:48" ht="10.95" customHeight="1" outlineLevel="1" x14ac:dyDescent="0.25">
      <c r="A11786" t="s">
        <v>4295</v>
      </c>
      <c r="C11786" s="3" t="s">
        <v>12988</v>
      </c>
      <c r="D11786" s="3">
        <v>263</v>
      </c>
      <c r="E11786" s="9">
        <v>1932</v>
      </c>
      <c r="F11786" s="7" t="s">
        <v>4735</v>
      </c>
      <c r="G11786" s="7" t="s">
        <v>5041</v>
      </c>
      <c r="H11786" s="8" t="s">
        <v>4296</v>
      </c>
      <c r="I11786" s="8" t="s">
        <v>14052</v>
      </c>
      <c r="J11786" s="19">
        <v>1</v>
      </c>
      <c r="K11786" s="19" t="s">
        <v>7736</v>
      </c>
      <c r="L11786" s="11">
        <v>0.6</v>
      </c>
      <c r="M11786" s="11"/>
      <c r="N11786" s="24"/>
      <c r="P11786" s="32"/>
      <c r="T11786" s="19"/>
      <c r="U11786" s="3">
        <v>305</v>
      </c>
      <c r="X11786" t="str">
        <f t="shared" si="711"/>
        <v/>
      </c>
      <c r="Z11786" t="str">
        <f t="shared" si="712"/>
        <v/>
      </c>
      <c r="AB11786" s="9"/>
      <c r="AC11786" t="s">
        <v>4296</v>
      </c>
      <c r="AD11786">
        <f t="shared" ref="AD11786:AD11817" si="713">COUNTIF(H11786,"*Fuji*")</f>
        <v>0</v>
      </c>
      <c r="AF11786" s="3"/>
      <c r="AG11786" t="s">
        <v>4297</v>
      </c>
      <c r="AH11786" s="9" t="s">
        <v>4613</v>
      </c>
    </row>
    <row r="11787" spans="1:48" ht="10.95" customHeight="1" outlineLevel="1" x14ac:dyDescent="0.25">
      <c r="A11787" t="s">
        <v>4295</v>
      </c>
      <c r="C11787" s="3" t="s">
        <v>12988</v>
      </c>
      <c r="D11787" s="3">
        <v>264</v>
      </c>
      <c r="E11787" s="9">
        <v>1932</v>
      </c>
      <c r="F11787" s="7" t="s">
        <v>4735</v>
      </c>
      <c r="G11787" s="7" t="s">
        <v>4298</v>
      </c>
      <c r="H11787" s="8" t="s">
        <v>4296</v>
      </c>
      <c r="I11787" s="8" t="s">
        <v>14052</v>
      </c>
      <c r="J11787" s="19">
        <v>1</v>
      </c>
      <c r="K11787" s="19" t="s">
        <v>7736</v>
      </c>
      <c r="L11787" s="11">
        <v>0.15</v>
      </c>
      <c r="M11787" s="11"/>
      <c r="N11787" s="24"/>
      <c r="P11787" s="32"/>
      <c r="T11787" s="19"/>
      <c r="U11787" s="3">
        <v>306</v>
      </c>
      <c r="X11787" t="str">
        <f t="shared" si="711"/>
        <v/>
      </c>
      <c r="Z11787" t="str">
        <f t="shared" si="712"/>
        <v/>
      </c>
      <c r="AB11787" s="9"/>
      <c r="AC11787" t="s">
        <v>4296</v>
      </c>
      <c r="AD11787">
        <f t="shared" si="713"/>
        <v>0</v>
      </c>
      <c r="AF11787" s="3"/>
      <c r="AG11787" t="s">
        <v>4297</v>
      </c>
      <c r="AH11787" s="9" t="s">
        <v>4613</v>
      </c>
    </row>
    <row r="11788" spans="1:48" ht="10.95" customHeight="1" outlineLevel="1" x14ac:dyDescent="0.25">
      <c r="A11788" t="s">
        <v>4295</v>
      </c>
      <c r="C11788" s="3" t="s">
        <v>12988</v>
      </c>
      <c r="D11788" s="3">
        <v>266</v>
      </c>
      <c r="E11788" s="9">
        <v>1932</v>
      </c>
      <c r="F11788" s="7" t="s">
        <v>184</v>
      </c>
      <c r="G11788" s="7" t="s">
        <v>433</v>
      </c>
      <c r="H11788" s="8" t="s">
        <v>4296</v>
      </c>
      <c r="I11788" s="8" t="s">
        <v>14052</v>
      </c>
      <c r="J11788" s="19">
        <v>1</v>
      </c>
      <c r="K11788" s="19" t="s">
        <v>7736</v>
      </c>
      <c r="L11788" s="11">
        <v>0.15</v>
      </c>
      <c r="M11788" s="11"/>
      <c r="N11788" s="24"/>
      <c r="P11788" s="32"/>
      <c r="T11788" s="19"/>
      <c r="U11788" s="3">
        <v>308</v>
      </c>
      <c r="X11788" t="str">
        <f t="shared" si="711"/>
        <v/>
      </c>
      <c r="Z11788" t="str">
        <f t="shared" si="712"/>
        <v/>
      </c>
      <c r="AB11788" s="9"/>
      <c r="AC11788" t="s">
        <v>4296</v>
      </c>
      <c r="AD11788">
        <f t="shared" si="713"/>
        <v>0</v>
      </c>
      <c r="AF11788" s="3"/>
      <c r="AG11788" t="s">
        <v>4297</v>
      </c>
      <c r="AH11788" s="9" t="s">
        <v>4613</v>
      </c>
    </row>
    <row r="11789" spans="1:48" ht="10.95" customHeight="1" outlineLevel="1" x14ac:dyDescent="0.25">
      <c r="A11789" t="s">
        <v>4295</v>
      </c>
      <c r="C11789" s="3" t="s">
        <v>12988</v>
      </c>
      <c r="D11789" s="3">
        <v>265</v>
      </c>
      <c r="E11789" s="9">
        <v>1934</v>
      </c>
      <c r="F11789" s="7" t="s">
        <v>4735</v>
      </c>
      <c r="G11789" s="7" t="s">
        <v>131</v>
      </c>
      <c r="H11789" s="8" t="s">
        <v>4296</v>
      </c>
      <c r="I11789" s="8" t="s">
        <v>14052</v>
      </c>
      <c r="J11789" s="19">
        <v>1</v>
      </c>
      <c r="K11789" s="19" t="s">
        <v>7736</v>
      </c>
      <c r="L11789" s="11">
        <v>0.15</v>
      </c>
      <c r="M11789" s="11"/>
      <c r="N11789" s="24"/>
      <c r="P11789" s="32"/>
      <c r="T11789" s="19"/>
      <c r="U11789" s="3">
        <v>307</v>
      </c>
      <c r="X11789" t="str">
        <f t="shared" si="711"/>
        <v/>
      </c>
      <c r="Z11789" t="str">
        <f t="shared" si="712"/>
        <v/>
      </c>
      <c r="AB11789" s="9"/>
      <c r="AC11789" t="s">
        <v>4296</v>
      </c>
      <c r="AD11789">
        <f t="shared" si="713"/>
        <v>0</v>
      </c>
      <c r="AF11789" s="3"/>
      <c r="AG11789" t="s">
        <v>4297</v>
      </c>
      <c r="AH11789" s="9" t="s">
        <v>4613</v>
      </c>
    </row>
    <row r="11790" spans="1:48" ht="10.95" customHeight="1" outlineLevel="1" x14ac:dyDescent="0.25">
      <c r="A11790" t="s">
        <v>4295</v>
      </c>
      <c r="C11790" s="3" t="s">
        <v>12988</v>
      </c>
      <c r="D11790" s="3">
        <v>267</v>
      </c>
      <c r="E11790" s="9">
        <v>1934</v>
      </c>
      <c r="F11790" s="7" t="s">
        <v>184</v>
      </c>
      <c r="G11790" s="7" t="s">
        <v>5040</v>
      </c>
      <c r="H11790" s="8" t="s">
        <v>4296</v>
      </c>
      <c r="I11790" s="8" t="s">
        <v>14052</v>
      </c>
      <c r="J11790" s="19">
        <v>1</v>
      </c>
      <c r="K11790" s="19" t="s">
        <v>7736</v>
      </c>
      <c r="L11790" s="11">
        <v>0.5</v>
      </c>
      <c r="M11790" s="11"/>
      <c r="N11790" s="24"/>
      <c r="P11790" s="32"/>
      <c r="T11790" s="19"/>
      <c r="U11790" s="3">
        <v>309</v>
      </c>
      <c r="X11790" t="str">
        <f t="shared" si="711"/>
        <v/>
      </c>
      <c r="Z11790" t="str">
        <f t="shared" si="712"/>
        <v/>
      </c>
      <c r="AB11790" s="9"/>
      <c r="AC11790" t="s">
        <v>4296</v>
      </c>
      <c r="AD11790">
        <f t="shared" si="713"/>
        <v>0</v>
      </c>
      <c r="AF11790" s="3"/>
      <c r="AG11790" t="s">
        <v>4297</v>
      </c>
      <c r="AH11790" s="9" t="s">
        <v>4613</v>
      </c>
    </row>
    <row r="11791" spans="1:48" ht="10.95" customHeight="1" outlineLevel="1" x14ac:dyDescent="0.25">
      <c r="A11791" t="s">
        <v>4295</v>
      </c>
      <c r="C11791" s="3" t="s">
        <v>12988</v>
      </c>
      <c r="D11791" s="3">
        <v>277</v>
      </c>
      <c r="E11791" s="9">
        <v>1934</v>
      </c>
      <c r="F11791" s="7" t="s">
        <v>6000</v>
      </c>
      <c r="G11791" s="7" t="s">
        <v>5485</v>
      </c>
      <c r="H11791" s="8" t="s">
        <v>4917</v>
      </c>
      <c r="I11791" s="8" t="s">
        <v>8890</v>
      </c>
      <c r="J11791" s="19">
        <v>3</v>
      </c>
      <c r="K11791" s="19" t="s">
        <v>7736</v>
      </c>
      <c r="L11791" s="11">
        <v>0.6</v>
      </c>
      <c r="M11791" s="11"/>
      <c r="N11791" s="24"/>
      <c r="P11791" s="32"/>
      <c r="T11791" s="19"/>
      <c r="U11791" s="3" t="s">
        <v>5283</v>
      </c>
      <c r="X11791" t="str">
        <f t="shared" si="711"/>
        <v/>
      </c>
      <c r="Z11791" t="str">
        <f t="shared" si="712"/>
        <v/>
      </c>
      <c r="AB11791" s="9"/>
      <c r="AC11791" t="s">
        <v>4917</v>
      </c>
      <c r="AD11791">
        <f t="shared" si="713"/>
        <v>0</v>
      </c>
      <c r="AF11791" s="3"/>
      <c r="AG11791" t="s">
        <v>4300</v>
      </c>
      <c r="AH11791" s="9" t="s">
        <v>4613</v>
      </c>
    </row>
    <row r="11792" spans="1:48" ht="10.95" customHeight="1" outlineLevel="1" x14ac:dyDescent="0.25">
      <c r="A11792" t="s">
        <v>4295</v>
      </c>
      <c r="C11792" s="3" t="s">
        <v>12988</v>
      </c>
      <c r="D11792" s="3">
        <v>278</v>
      </c>
      <c r="E11792" s="9">
        <v>1934</v>
      </c>
      <c r="F11792" s="7" t="s">
        <v>1586</v>
      </c>
      <c r="G11792" s="7" t="s">
        <v>1661</v>
      </c>
      <c r="H11792" s="8" t="s">
        <v>4917</v>
      </c>
      <c r="I11792" s="8" t="s">
        <v>8890</v>
      </c>
      <c r="J11792" s="19">
        <v>3</v>
      </c>
      <c r="K11792" s="19" t="s">
        <v>7736</v>
      </c>
      <c r="L11792" s="11">
        <v>0.6</v>
      </c>
      <c r="M11792" s="11"/>
      <c r="N11792" s="24"/>
      <c r="P11792" s="32"/>
      <c r="T11792" s="19"/>
      <c r="U11792" s="3" t="s">
        <v>2107</v>
      </c>
      <c r="X11792" t="str">
        <f t="shared" si="711"/>
        <v/>
      </c>
      <c r="Z11792" t="str">
        <f t="shared" si="712"/>
        <v/>
      </c>
      <c r="AB11792" s="9"/>
      <c r="AC11792" t="s">
        <v>4917</v>
      </c>
      <c r="AD11792">
        <f t="shared" si="713"/>
        <v>0</v>
      </c>
      <c r="AF11792" s="3"/>
      <c r="AG11792" t="s">
        <v>4300</v>
      </c>
      <c r="AH11792" s="9" t="s">
        <v>4613</v>
      </c>
    </row>
    <row r="11793" spans="1:34" ht="10.95" customHeight="1" outlineLevel="1" x14ac:dyDescent="0.25">
      <c r="A11793" t="s">
        <v>4295</v>
      </c>
      <c r="C11793" s="3" t="s">
        <v>12988</v>
      </c>
      <c r="D11793" s="5" t="s">
        <v>4065</v>
      </c>
      <c r="E11793" s="9">
        <v>1934</v>
      </c>
      <c r="F11793" s="7" t="s">
        <v>6347</v>
      </c>
      <c r="G11793" s="7" t="s">
        <v>5509</v>
      </c>
      <c r="H11793" s="8" t="s">
        <v>4296</v>
      </c>
      <c r="I11793" s="8"/>
      <c r="J11793" s="19">
        <v>1</v>
      </c>
      <c r="K11793" s="19" t="s">
        <v>20092</v>
      </c>
      <c r="L11793" s="11"/>
      <c r="M11793" s="11"/>
      <c r="N11793" s="24"/>
      <c r="P11793" s="32"/>
      <c r="T11793" s="19"/>
      <c r="U11793" s="3" t="s">
        <v>7982</v>
      </c>
      <c r="W11793" t="s">
        <v>7738</v>
      </c>
      <c r="X11793" t="str">
        <f t="shared" si="711"/>
        <v/>
      </c>
      <c r="Z11793" t="str">
        <f t="shared" si="712"/>
        <v/>
      </c>
      <c r="AB11793" s="9"/>
      <c r="AC11793" t="s">
        <v>4296</v>
      </c>
      <c r="AD11793">
        <f t="shared" si="713"/>
        <v>0</v>
      </c>
      <c r="AF11793" s="3"/>
      <c r="AG11793" t="s">
        <v>4297</v>
      </c>
      <c r="AH11793" s="9" t="s">
        <v>4925</v>
      </c>
    </row>
    <row r="11794" spans="1:34" ht="10.95" customHeight="1" outlineLevel="1" x14ac:dyDescent="0.25">
      <c r="A11794" t="s">
        <v>4295</v>
      </c>
      <c r="C11794" s="3" t="s">
        <v>12988</v>
      </c>
      <c r="D11794" s="5" t="s">
        <v>4065</v>
      </c>
      <c r="E11794" s="9">
        <v>1934</v>
      </c>
      <c r="F11794" s="7" t="s">
        <v>4735</v>
      </c>
      <c r="G11794" s="7" t="s">
        <v>5509</v>
      </c>
      <c r="H11794" s="8" t="s">
        <v>4296</v>
      </c>
      <c r="I11794" s="8"/>
      <c r="J11794" s="19">
        <v>1</v>
      </c>
      <c r="K11794" s="19" t="s">
        <v>7736</v>
      </c>
      <c r="L11794" s="11">
        <v>0.7</v>
      </c>
      <c r="M11794" s="11"/>
      <c r="N11794" s="24"/>
      <c r="P11794" s="32"/>
      <c r="T11794" s="19"/>
      <c r="U11794" s="3" t="s">
        <v>5285</v>
      </c>
      <c r="X11794" t="str">
        <f t="shared" si="711"/>
        <v/>
      </c>
      <c r="Z11794" t="str">
        <f t="shared" si="712"/>
        <v/>
      </c>
      <c r="AB11794" s="9"/>
      <c r="AC11794" t="s">
        <v>4296</v>
      </c>
      <c r="AD11794">
        <f t="shared" si="713"/>
        <v>0</v>
      </c>
      <c r="AF11794" s="3"/>
      <c r="AG11794" t="s">
        <v>4297</v>
      </c>
      <c r="AH11794" s="9" t="s">
        <v>4613</v>
      </c>
    </row>
    <row r="11795" spans="1:34" ht="10.95" customHeight="1" outlineLevel="1" x14ac:dyDescent="0.25">
      <c r="A11795" t="s">
        <v>4295</v>
      </c>
      <c r="C11795" s="3" t="s">
        <v>12988</v>
      </c>
      <c r="D11795" s="3">
        <v>300</v>
      </c>
      <c r="E11795" s="9">
        <v>1935</v>
      </c>
      <c r="F11795" s="7" t="s">
        <v>1643</v>
      </c>
      <c r="G11795" s="7" t="s">
        <v>1661</v>
      </c>
      <c r="H11795" s="8" t="s">
        <v>5673</v>
      </c>
      <c r="I11795" s="8" t="s">
        <v>14053</v>
      </c>
      <c r="J11795" s="19">
        <v>3</v>
      </c>
      <c r="K11795" s="19" t="s">
        <v>7738</v>
      </c>
      <c r="L11795" s="11"/>
      <c r="M11795" s="11"/>
      <c r="N11795" s="24"/>
      <c r="P11795" s="32"/>
      <c r="T11795" s="19"/>
      <c r="U11795" s="3" t="s">
        <v>2109</v>
      </c>
      <c r="X11795" t="str">
        <f t="shared" si="711"/>
        <v/>
      </c>
      <c r="Z11795" t="str">
        <f t="shared" si="712"/>
        <v/>
      </c>
      <c r="AB11795" s="9"/>
      <c r="AC11795" t="s">
        <v>5673</v>
      </c>
      <c r="AD11795">
        <f t="shared" si="713"/>
        <v>0</v>
      </c>
      <c r="AF11795" s="3"/>
      <c r="AG11795" t="s">
        <v>4300</v>
      </c>
      <c r="AH11795" s="9" t="s">
        <v>4613</v>
      </c>
    </row>
    <row r="11796" spans="1:34" ht="10.95" customHeight="1" outlineLevel="1" x14ac:dyDescent="0.25">
      <c r="A11796" t="s">
        <v>4295</v>
      </c>
      <c r="C11796" s="3" t="s">
        <v>12988</v>
      </c>
      <c r="D11796" s="3">
        <v>322</v>
      </c>
      <c r="E11796" s="9">
        <v>1936</v>
      </c>
      <c r="F11796" s="7" t="s">
        <v>14056</v>
      </c>
      <c r="G11796" s="7" t="s">
        <v>1677</v>
      </c>
      <c r="H11796" s="8" t="s">
        <v>4917</v>
      </c>
      <c r="I11796" s="8" t="s">
        <v>14054</v>
      </c>
      <c r="J11796" s="19">
        <v>3</v>
      </c>
      <c r="K11796" s="19" t="s">
        <v>7736</v>
      </c>
      <c r="L11796" s="11">
        <v>1</v>
      </c>
      <c r="M11796" s="11"/>
      <c r="N11796" s="24"/>
      <c r="P11796" s="32"/>
      <c r="T11796" s="19"/>
      <c r="U11796" s="3" t="s">
        <v>4837</v>
      </c>
      <c r="X11796" t="str">
        <f t="shared" si="711"/>
        <v/>
      </c>
      <c r="Z11796" t="str">
        <f t="shared" si="712"/>
        <v/>
      </c>
      <c r="AB11796" s="9"/>
      <c r="AC11796" t="s">
        <v>4917</v>
      </c>
      <c r="AD11796">
        <f t="shared" si="713"/>
        <v>0</v>
      </c>
      <c r="AF11796" s="3"/>
      <c r="AH11796" s="9"/>
    </row>
    <row r="11797" spans="1:34" ht="10.95" customHeight="1" outlineLevel="1" x14ac:dyDescent="0.25">
      <c r="A11797" t="s">
        <v>4295</v>
      </c>
      <c r="C11797" s="3" t="s">
        <v>12988</v>
      </c>
      <c r="D11797" s="3">
        <v>323</v>
      </c>
      <c r="E11797" s="9">
        <v>1936</v>
      </c>
      <c r="F11797" s="7" t="s">
        <v>14055</v>
      </c>
      <c r="G11797" s="7"/>
      <c r="H11797" s="8" t="s">
        <v>4917</v>
      </c>
      <c r="I11797" s="8" t="s">
        <v>14054</v>
      </c>
      <c r="J11797" s="19">
        <v>3</v>
      </c>
      <c r="K11797" s="19" t="s">
        <v>7736</v>
      </c>
      <c r="L11797" s="11">
        <v>1</v>
      </c>
      <c r="M11797" s="11"/>
      <c r="N11797" s="24"/>
      <c r="P11797" s="32"/>
      <c r="T11797" s="19"/>
      <c r="U11797" s="3" t="s">
        <v>6766</v>
      </c>
      <c r="X11797" t="str">
        <f t="shared" si="711"/>
        <v/>
      </c>
      <c r="Z11797" t="str">
        <f t="shared" si="712"/>
        <v/>
      </c>
      <c r="AB11797" s="9"/>
      <c r="AC11797" t="s">
        <v>4917</v>
      </c>
      <c r="AD11797">
        <f t="shared" si="713"/>
        <v>0</v>
      </c>
      <c r="AF11797" s="3"/>
      <c r="AH11797" s="9"/>
    </row>
    <row r="11798" spans="1:34" ht="10.95" customHeight="1" outlineLevel="1" x14ac:dyDescent="0.25">
      <c r="A11798" t="s">
        <v>4295</v>
      </c>
      <c r="C11798" s="3" t="s">
        <v>12988</v>
      </c>
      <c r="D11798" s="3">
        <v>386</v>
      </c>
      <c r="E11798" s="9">
        <v>1938</v>
      </c>
      <c r="F11798" s="10" t="s">
        <v>6127</v>
      </c>
      <c r="G11798" s="7" t="s">
        <v>4034</v>
      </c>
      <c r="H11798" s="8" t="s">
        <v>4299</v>
      </c>
      <c r="I11798" s="8" t="s">
        <v>6998</v>
      </c>
      <c r="J11798" s="19">
        <v>1</v>
      </c>
      <c r="K11798" s="19" t="s">
        <v>7736</v>
      </c>
      <c r="L11798" s="11">
        <v>2</v>
      </c>
      <c r="M11798" s="11"/>
      <c r="N11798" s="24"/>
      <c r="P11798" s="32"/>
      <c r="T11798" s="19"/>
      <c r="U11798" s="3">
        <v>384</v>
      </c>
      <c r="X11798" t="str">
        <f t="shared" si="711"/>
        <v/>
      </c>
      <c r="Z11798" t="str">
        <f t="shared" si="712"/>
        <v/>
      </c>
      <c r="AB11798" s="9"/>
      <c r="AC11798" t="s">
        <v>4299</v>
      </c>
      <c r="AD11798">
        <f t="shared" si="713"/>
        <v>0</v>
      </c>
      <c r="AF11798" s="3"/>
      <c r="AG11798" t="s">
        <v>4300</v>
      </c>
      <c r="AH11798" s="9" t="s">
        <v>4623</v>
      </c>
    </row>
    <row r="11799" spans="1:34" ht="10.95" customHeight="1" outlineLevel="1" x14ac:dyDescent="0.25">
      <c r="A11799" t="s">
        <v>4295</v>
      </c>
      <c r="C11799" s="3" t="s">
        <v>12988</v>
      </c>
      <c r="D11799" s="3">
        <v>436</v>
      </c>
      <c r="E11799" s="9">
        <v>1945</v>
      </c>
      <c r="F11799" s="10" t="s">
        <v>22206</v>
      </c>
      <c r="G11799" s="7" t="s">
        <v>4034</v>
      </c>
      <c r="H11799" s="8" t="s">
        <v>4299</v>
      </c>
      <c r="I11799" s="8" t="s">
        <v>14057</v>
      </c>
      <c r="J11799" s="19">
        <v>1</v>
      </c>
      <c r="K11799" s="19" t="s">
        <v>7736</v>
      </c>
      <c r="L11799" s="11">
        <v>1</v>
      </c>
      <c r="M11799" s="11"/>
      <c r="N11799" s="24"/>
      <c r="P11799" s="32"/>
      <c r="T11799" s="19"/>
      <c r="U11799" s="3">
        <v>418</v>
      </c>
      <c r="X11799" t="str">
        <f t="shared" si="711"/>
        <v/>
      </c>
      <c r="Z11799" t="str">
        <f t="shared" si="712"/>
        <v/>
      </c>
      <c r="AB11799" s="9"/>
      <c r="AC11799" t="s">
        <v>4299</v>
      </c>
      <c r="AD11799">
        <f t="shared" si="713"/>
        <v>0</v>
      </c>
      <c r="AF11799" s="3"/>
      <c r="AG11799" t="s">
        <v>4300</v>
      </c>
      <c r="AH11799" s="9" t="s">
        <v>4925</v>
      </c>
    </row>
    <row r="11800" spans="1:34" ht="10.95" customHeight="1" outlineLevel="1" x14ac:dyDescent="0.25">
      <c r="A11800" t="s">
        <v>4295</v>
      </c>
      <c r="C11800" s="3" t="s">
        <v>12988</v>
      </c>
      <c r="D11800" s="3">
        <v>467</v>
      </c>
      <c r="E11800" s="9">
        <v>1951</v>
      </c>
      <c r="F11800" s="10" t="s">
        <v>6127</v>
      </c>
      <c r="G11800" s="7" t="s">
        <v>4301</v>
      </c>
      <c r="H11800" s="8" t="s">
        <v>4299</v>
      </c>
      <c r="I11800" s="8" t="s">
        <v>14058</v>
      </c>
      <c r="J11800" s="19">
        <v>1</v>
      </c>
      <c r="K11800" s="19" t="s">
        <v>7736</v>
      </c>
      <c r="L11800" s="11">
        <v>0.2</v>
      </c>
      <c r="M11800" s="11"/>
      <c r="N11800" s="24"/>
      <c r="P11800" s="32"/>
      <c r="T11800" s="19"/>
      <c r="U11800" s="3">
        <v>433</v>
      </c>
      <c r="X11800" t="str">
        <f t="shared" si="711"/>
        <v/>
      </c>
      <c r="Z11800" t="str">
        <f t="shared" si="712"/>
        <v/>
      </c>
      <c r="AB11800" s="9"/>
      <c r="AC11800" t="s">
        <v>4299</v>
      </c>
      <c r="AD11800">
        <f t="shared" si="713"/>
        <v>0</v>
      </c>
      <c r="AF11800" s="3"/>
      <c r="AG11800" t="s">
        <v>4300</v>
      </c>
      <c r="AH11800" s="9" t="s">
        <v>4925</v>
      </c>
    </row>
    <row r="11801" spans="1:34" ht="10.95" customHeight="1" outlineLevel="1" x14ac:dyDescent="0.25">
      <c r="A11801" t="s">
        <v>4295</v>
      </c>
      <c r="C11801" s="3" t="s">
        <v>12988</v>
      </c>
      <c r="D11801" s="3">
        <v>481</v>
      </c>
      <c r="E11801" s="9">
        <v>1951</v>
      </c>
      <c r="F11801" s="10" t="s">
        <v>4104</v>
      </c>
      <c r="G11801" s="7" t="s">
        <v>77</v>
      </c>
      <c r="H11801" s="8" t="s">
        <v>4296</v>
      </c>
      <c r="I11801" s="8" t="s">
        <v>14059</v>
      </c>
      <c r="J11801" s="19">
        <v>1</v>
      </c>
      <c r="K11801" s="19" t="s">
        <v>7736</v>
      </c>
      <c r="L11801" s="11">
        <v>0.6</v>
      </c>
      <c r="M11801" s="11"/>
      <c r="N11801" s="24"/>
      <c r="P11801" s="32"/>
      <c r="T11801" s="19"/>
      <c r="U11801" s="3" t="s">
        <v>5284</v>
      </c>
      <c r="X11801" t="str">
        <f t="shared" si="711"/>
        <v/>
      </c>
      <c r="Z11801" t="str">
        <f t="shared" si="712"/>
        <v/>
      </c>
      <c r="AB11801" s="9"/>
      <c r="AC11801" t="s">
        <v>4296</v>
      </c>
      <c r="AD11801">
        <f t="shared" si="713"/>
        <v>0</v>
      </c>
      <c r="AF11801" s="3"/>
      <c r="AG11801" t="s">
        <v>4297</v>
      </c>
      <c r="AH11801" s="9" t="s">
        <v>4613</v>
      </c>
    </row>
    <row r="11802" spans="1:34" ht="10.95" customHeight="1" outlineLevel="1" x14ac:dyDescent="0.25">
      <c r="A11802" t="s">
        <v>4295</v>
      </c>
      <c r="C11802" s="3" t="s">
        <v>12988</v>
      </c>
      <c r="D11802" s="3">
        <v>593</v>
      </c>
      <c r="E11802" s="9">
        <v>1961</v>
      </c>
      <c r="F11802" s="7" t="s">
        <v>1586</v>
      </c>
      <c r="G11802" s="7" t="s">
        <v>5401</v>
      </c>
      <c r="H11802" s="8" t="s">
        <v>12904</v>
      </c>
      <c r="I11802" s="8" t="s">
        <v>14060</v>
      </c>
      <c r="J11802" s="19">
        <v>4</v>
      </c>
      <c r="K11802" s="19" t="s">
        <v>7736</v>
      </c>
      <c r="L11802" s="11">
        <v>13</v>
      </c>
      <c r="M11802" s="11"/>
      <c r="N11802" s="24"/>
      <c r="P11802" s="32"/>
      <c r="T11802" s="19"/>
      <c r="U11802" s="3"/>
      <c r="X11802" t="str">
        <f t="shared" si="711"/>
        <v/>
      </c>
      <c r="Z11802" t="str">
        <f t="shared" si="712"/>
        <v/>
      </c>
      <c r="AB11802" s="9"/>
      <c r="AC11802" t="s">
        <v>12904</v>
      </c>
      <c r="AD11802">
        <f t="shared" si="713"/>
        <v>0</v>
      </c>
      <c r="AF11802" s="3"/>
      <c r="AH11802" s="9"/>
    </row>
    <row r="11803" spans="1:34" ht="10.95" customHeight="1" outlineLevel="1" x14ac:dyDescent="0.25">
      <c r="A11803" t="s">
        <v>4295</v>
      </c>
      <c r="C11803" s="3" t="s">
        <v>12988</v>
      </c>
      <c r="D11803" s="3">
        <v>594</v>
      </c>
      <c r="E11803" s="9">
        <v>1961</v>
      </c>
      <c r="F11803" s="7" t="s">
        <v>6127</v>
      </c>
      <c r="G11803" s="7" t="s">
        <v>5401</v>
      </c>
      <c r="H11803" s="8" t="s">
        <v>12904</v>
      </c>
      <c r="I11803" s="8" t="s">
        <v>14060</v>
      </c>
      <c r="J11803" s="19">
        <v>4</v>
      </c>
      <c r="K11803" s="19" t="s">
        <v>7738</v>
      </c>
      <c r="L11803" s="11"/>
      <c r="M11803" s="11"/>
      <c r="N11803" s="24"/>
      <c r="P11803" s="32"/>
      <c r="T11803" s="19"/>
      <c r="U11803" s="3"/>
      <c r="X11803" t="str">
        <f t="shared" si="711"/>
        <v/>
      </c>
      <c r="Z11803" t="str">
        <f t="shared" si="712"/>
        <v/>
      </c>
      <c r="AB11803" s="9"/>
      <c r="AC11803" t="s">
        <v>12904</v>
      </c>
      <c r="AD11803">
        <f t="shared" si="713"/>
        <v>0</v>
      </c>
      <c r="AF11803" s="3"/>
      <c r="AH11803" s="9"/>
    </row>
    <row r="11804" spans="1:34" ht="10.95" customHeight="1" outlineLevel="1" x14ac:dyDescent="0.25">
      <c r="A11804" t="s">
        <v>4295</v>
      </c>
      <c r="C11804" s="3" t="s">
        <v>12988</v>
      </c>
      <c r="D11804" s="3" t="s">
        <v>14061</v>
      </c>
      <c r="E11804" s="9">
        <v>1961</v>
      </c>
      <c r="F11804" s="7" t="s">
        <v>14062</v>
      </c>
      <c r="G11804" s="7" t="s">
        <v>5401</v>
      </c>
      <c r="H11804" s="8" t="s">
        <v>12904</v>
      </c>
      <c r="I11804" s="8" t="s">
        <v>14060</v>
      </c>
      <c r="J11804" s="19">
        <v>4</v>
      </c>
      <c r="K11804" s="19" t="s">
        <v>7738</v>
      </c>
      <c r="L11804" s="11"/>
      <c r="M11804" s="11"/>
      <c r="N11804" s="24"/>
      <c r="P11804" s="32"/>
      <c r="T11804" s="19"/>
      <c r="U11804" s="3"/>
      <c r="X11804" t="str">
        <f t="shared" si="711"/>
        <v/>
      </c>
      <c r="Z11804">
        <f t="shared" si="712"/>
        <v>1</v>
      </c>
      <c r="AB11804" s="9"/>
      <c r="AC11804" t="s">
        <v>12904</v>
      </c>
      <c r="AD11804">
        <f t="shared" si="713"/>
        <v>0</v>
      </c>
      <c r="AF11804" s="3"/>
      <c r="AH11804" s="9"/>
    </row>
    <row r="11805" spans="1:34" ht="10.95" customHeight="1" outlineLevel="1" x14ac:dyDescent="0.25">
      <c r="A11805" t="s">
        <v>4295</v>
      </c>
      <c r="C11805" s="3" t="s">
        <v>12988</v>
      </c>
      <c r="D11805" s="3">
        <v>720</v>
      </c>
      <c r="E11805" s="9">
        <v>1969</v>
      </c>
      <c r="F11805" s="10" t="s">
        <v>18834</v>
      </c>
      <c r="G11805" s="7" t="s">
        <v>5401</v>
      </c>
      <c r="H11805" s="8" t="s">
        <v>14063</v>
      </c>
      <c r="I11805" s="8" t="s">
        <v>14064</v>
      </c>
      <c r="J11805" s="19">
        <v>3</v>
      </c>
      <c r="K11805" s="19" t="s">
        <v>7736</v>
      </c>
      <c r="L11805" s="11">
        <v>0.4</v>
      </c>
      <c r="M11805" s="11"/>
      <c r="N11805" s="24"/>
      <c r="P11805" s="32"/>
      <c r="T11805" s="19"/>
      <c r="U11805" s="3">
        <v>519</v>
      </c>
      <c r="X11805" t="str">
        <f t="shared" si="711"/>
        <v/>
      </c>
      <c r="Z11805" t="str">
        <f t="shared" si="712"/>
        <v/>
      </c>
      <c r="AB11805" s="9"/>
      <c r="AC11805" t="s">
        <v>14063</v>
      </c>
      <c r="AD11805">
        <f t="shared" si="713"/>
        <v>0</v>
      </c>
      <c r="AF11805" s="3"/>
      <c r="AH11805" s="9"/>
    </row>
    <row r="11806" spans="1:34" ht="10.95" customHeight="1" outlineLevel="1" x14ac:dyDescent="0.25">
      <c r="A11806" t="s">
        <v>4295</v>
      </c>
      <c r="C11806" s="3" t="s">
        <v>12988</v>
      </c>
      <c r="D11806" s="3">
        <v>721</v>
      </c>
      <c r="E11806" s="9">
        <v>1969</v>
      </c>
      <c r="F11806" s="7" t="s">
        <v>1585</v>
      </c>
      <c r="G11806" s="7" t="s">
        <v>5401</v>
      </c>
      <c r="H11806" s="8" t="s">
        <v>14063</v>
      </c>
      <c r="I11806" s="8" t="s">
        <v>14064</v>
      </c>
      <c r="J11806" s="19">
        <v>3</v>
      </c>
      <c r="K11806" s="19" t="s">
        <v>7736</v>
      </c>
      <c r="L11806" s="11">
        <v>0.4</v>
      </c>
      <c r="M11806" s="11"/>
      <c r="N11806" s="24"/>
      <c r="P11806" s="32"/>
      <c r="T11806" s="19"/>
      <c r="U11806" s="3" t="s">
        <v>19260</v>
      </c>
      <c r="X11806" t="str">
        <f t="shared" si="711"/>
        <v/>
      </c>
      <c r="Z11806" t="str">
        <f t="shared" si="712"/>
        <v/>
      </c>
      <c r="AB11806" s="9"/>
      <c r="AC11806" t="s">
        <v>14063</v>
      </c>
      <c r="AD11806">
        <f t="shared" si="713"/>
        <v>0</v>
      </c>
      <c r="AF11806" s="3"/>
      <c r="AH11806" s="9"/>
    </row>
    <row r="11807" spans="1:34" ht="10.95" customHeight="1" outlineLevel="1" x14ac:dyDescent="0.25">
      <c r="A11807" t="s">
        <v>4295</v>
      </c>
      <c r="C11807" s="3" t="s">
        <v>12988</v>
      </c>
      <c r="D11807" s="3">
        <v>722</v>
      </c>
      <c r="E11807" s="9">
        <v>1969</v>
      </c>
      <c r="F11807" s="7" t="s">
        <v>679</v>
      </c>
      <c r="G11807" s="7" t="s">
        <v>5401</v>
      </c>
      <c r="H11807" s="8" t="s">
        <v>14063</v>
      </c>
      <c r="I11807" s="8" t="s">
        <v>14064</v>
      </c>
      <c r="J11807" s="19">
        <v>3</v>
      </c>
      <c r="K11807" s="19" t="s">
        <v>7736</v>
      </c>
      <c r="L11807" s="11">
        <v>0.4</v>
      </c>
      <c r="M11807" s="11"/>
      <c r="N11807" s="24"/>
      <c r="P11807" s="32"/>
      <c r="T11807" s="19"/>
      <c r="U11807" s="3" t="s">
        <v>19261</v>
      </c>
      <c r="X11807" t="str">
        <f t="shared" si="711"/>
        <v/>
      </c>
      <c r="Z11807" t="str">
        <f t="shared" si="712"/>
        <v/>
      </c>
      <c r="AB11807" s="9"/>
      <c r="AC11807" t="s">
        <v>14063</v>
      </c>
      <c r="AD11807">
        <f t="shared" si="713"/>
        <v>0</v>
      </c>
      <c r="AF11807" s="3"/>
      <c r="AH11807" s="9"/>
    </row>
    <row r="11808" spans="1:34" ht="10.95" customHeight="1" outlineLevel="1" x14ac:dyDescent="0.25">
      <c r="A11808" t="s">
        <v>4295</v>
      </c>
      <c r="C11808" s="3" t="s">
        <v>12988</v>
      </c>
      <c r="D11808" s="3" t="s">
        <v>14065</v>
      </c>
      <c r="E11808" s="9">
        <v>1970</v>
      </c>
      <c r="F11808" s="7" t="s">
        <v>9581</v>
      </c>
      <c r="G11808" s="7" t="s">
        <v>5401</v>
      </c>
      <c r="H11808" s="8" t="s">
        <v>12904</v>
      </c>
      <c r="I11808" s="8" t="s">
        <v>7080</v>
      </c>
      <c r="J11808" s="19">
        <v>4</v>
      </c>
      <c r="K11808" s="19" t="s">
        <v>7738</v>
      </c>
      <c r="L11808" s="11"/>
      <c r="M11808" s="11"/>
      <c r="N11808" s="24"/>
      <c r="P11808" s="32"/>
      <c r="T11808" s="19"/>
      <c r="U11808" s="3"/>
      <c r="X11808" t="str">
        <f t="shared" si="711"/>
        <v/>
      </c>
      <c r="Z11808">
        <f t="shared" si="712"/>
        <v>1</v>
      </c>
      <c r="AB11808" s="9"/>
      <c r="AC11808" t="s">
        <v>12904</v>
      </c>
      <c r="AD11808">
        <f t="shared" si="713"/>
        <v>0</v>
      </c>
      <c r="AF11808" s="3"/>
      <c r="AH11808" s="9"/>
    </row>
    <row r="11809" spans="1:34" ht="10.95" customHeight="1" outlineLevel="1" x14ac:dyDescent="0.25">
      <c r="A11809" t="s">
        <v>4295</v>
      </c>
      <c r="C11809" s="3" t="s">
        <v>12988</v>
      </c>
      <c r="D11809" s="3">
        <v>768</v>
      </c>
      <c r="E11809" s="9">
        <v>1970</v>
      </c>
      <c r="F11809" s="7" t="s">
        <v>6127</v>
      </c>
      <c r="G11809" s="7" t="s">
        <v>5401</v>
      </c>
      <c r="H11809" s="8" t="s">
        <v>12904</v>
      </c>
      <c r="I11809" s="8" t="s">
        <v>7080</v>
      </c>
      <c r="J11809" s="19">
        <v>4</v>
      </c>
      <c r="K11809" s="19" t="s">
        <v>7736</v>
      </c>
      <c r="L11809" s="11">
        <v>1.2</v>
      </c>
      <c r="M11809" s="11"/>
      <c r="N11809" s="24"/>
      <c r="P11809" s="32"/>
      <c r="T11809" s="19"/>
      <c r="U11809" s="3"/>
      <c r="X11809" t="str">
        <f t="shared" si="711"/>
        <v/>
      </c>
      <c r="Z11809" t="str">
        <f t="shared" si="712"/>
        <v/>
      </c>
      <c r="AB11809" s="9"/>
      <c r="AC11809" t="s">
        <v>12904</v>
      </c>
      <c r="AD11809">
        <f t="shared" si="713"/>
        <v>0</v>
      </c>
      <c r="AF11809" s="3"/>
      <c r="AH11809" s="9"/>
    </row>
    <row r="11810" spans="1:34" ht="10.95" customHeight="1" outlineLevel="1" x14ac:dyDescent="0.25">
      <c r="A11810" t="s">
        <v>4295</v>
      </c>
      <c r="C11810" s="3" t="s">
        <v>12988</v>
      </c>
      <c r="D11810" s="3">
        <v>939</v>
      </c>
      <c r="E11810" s="9">
        <v>1974</v>
      </c>
      <c r="F11810" s="10" t="s">
        <v>18834</v>
      </c>
      <c r="G11810" s="7" t="s">
        <v>5401</v>
      </c>
      <c r="H11810" s="8" t="s">
        <v>4296</v>
      </c>
      <c r="I11810" s="8" t="s">
        <v>14066</v>
      </c>
      <c r="J11810" s="19">
        <v>1</v>
      </c>
      <c r="K11810" s="19" t="s">
        <v>7736</v>
      </c>
      <c r="L11810" s="11">
        <v>0.6</v>
      </c>
      <c r="M11810" s="11"/>
      <c r="N11810" s="24"/>
      <c r="P11810" s="32"/>
      <c r="T11810" s="19"/>
      <c r="U11810" s="3" t="s">
        <v>6702</v>
      </c>
      <c r="X11810" t="str">
        <f t="shared" si="711"/>
        <v/>
      </c>
      <c r="Z11810" t="str">
        <f t="shared" si="712"/>
        <v/>
      </c>
      <c r="AB11810" s="9"/>
      <c r="AC11810" t="s">
        <v>4296</v>
      </c>
      <c r="AD11810">
        <f t="shared" si="713"/>
        <v>0</v>
      </c>
      <c r="AF11810" s="3"/>
      <c r="AG11810" t="s">
        <v>4297</v>
      </c>
      <c r="AH11810" s="9" t="s">
        <v>4613</v>
      </c>
    </row>
    <row r="11811" spans="1:34" ht="10.95" customHeight="1" outlineLevel="1" x14ac:dyDescent="0.25">
      <c r="A11811" t="s">
        <v>4295</v>
      </c>
      <c r="C11811" s="3" t="s">
        <v>12988</v>
      </c>
      <c r="D11811" s="3">
        <v>941</v>
      </c>
      <c r="E11811" s="9">
        <v>1974</v>
      </c>
      <c r="F11811" s="10" t="s">
        <v>5734</v>
      </c>
      <c r="G11811" s="7" t="s">
        <v>5401</v>
      </c>
      <c r="H11811" s="8" t="s">
        <v>4299</v>
      </c>
      <c r="I11811" s="8" t="s">
        <v>14066</v>
      </c>
      <c r="J11811" s="19">
        <v>3</v>
      </c>
      <c r="K11811" s="19" t="s">
        <v>7736</v>
      </c>
      <c r="L11811" s="11">
        <v>0.5</v>
      </c>
      <c r="M11811" s="11"/>
      <c r="N11811" s="24"/>
      <c r="P11811" s="32"/>
      <c r="T11811" s="19"/>
      <c r="U11811" s="3" t="s">
        <v>6703</v>
      </c>
      <c r="X11811" t="str">
        <f t="shared" si="711"/>
        <v/>
      </c>
      <c r="Z11811" t="str">
        <f t="shared" si="712"/>
        <v/>
      </c>
      <c r="AB11811" s="9"/>
      <c r="AC11811" t="s">
        <v>4299</v>
      </c>
      <c r="AD11811">
        <f t="shared" si="713"/>
        <v>0</v>
      </c>
      <c r="AF11811" s="3"/>
      <c r="AG11811" t="s">
        <v>4300</v>
      </c>
      <c r="AH11811" s="9" t="s">
        <v>4613</v>
      </c>
    </row>
    <row r="11812" spans="1:34" ht="10.95" customHeight="1" outlineLevel="1" x14ac:dyDescent="0.25">
      <c r="A11812" t="s">
        <v>4295</v>
      </c>
      <c r="C11812" s="3" t="s">
        <v>12988</v>
      </c>
      <c r="D11812" s="3">
        <v>978</v>
      </c>
      <c r="E11812" s="9">
        <v>1974</v>
      </c>
      <c r="F11812" s="7" t="s">
        <v>14067</v>
      </c>
      <c r="G11812" s="7" t="s">
        <v>5401</v>
      </c>
      <c r="H11812" s="8" t="s">
        <v>8496</v>
      </c>
      <c r="I11812" s="8" t="s">
        <v>14068</v>
      </c>
      <c r="J11812" s="19">
        <v>3</v>
      </c>
      <c r="K11812" s="19" t="s">
        <v>7736</v>
      </c>
      <c r="L11812" s="11">
        <v>1.2</v>
      </c>
      <c r="M11812" s="11"/>
      <c r="N11812" s="24"/>
      <c r="P11812" s="32"/>
      <c r="T11812" s="19"/>
      <c r="U11812" s="3"/>
      <c r="X11812" t="str">
        <f t="shared" si="711"/>
        <v/>
      </c>
      <c r="Z11812" t="str">
        <f t="shared" si="712"/>
        <v/>
      </c>
      <c r="AB11812" s="9"/>
      <c r="AC11812" t="s">
        <v>8496</v>
      </c>
      <c r="AD11812">
        <f t="shared" si="713"/>
        <v>0</v>
      </c>
      <c r="AF11812" s="3"/>
      <c r="AH11812" s="9"/>
    </row>
    <row r="11813" spans="1:34" ht="10.95" customHeight="1" outlineLevel="1" x14ac:dyDescent="0.25">
      <c r="A11813" t="s">
        <v>4295</v>
      </c>
      <c r="C11813" s="3" t="s">
        <v>12988</v>
      </c>
      <c r="D11813" s="3">
        <v>1160</v>
      </c>
      <c r="E11813" s="9">
        <v>1980</v>
      </c>
      <c r="F11813" s="7" t="s">
        <v>6130</v>
      </c>
      <c r="G11813" s="7" t="s">
        <v>5401</v>
      </c>
      <c r="H11813" s="8" t="s">
        <v>12904</v>
      </c>
      <c r="I11813" s="8" t="s">
        <v>14069</v>
      </c>
      <c r="J11813" s="19">
        <v>4</v>
      </c>
      <c r="K11813" s="19" t="s">
        <v>7736</v>
      </c>
      <c r="L11813" s="11">
        <v>1</v>
      </c>
      <c r="M11813" s="11"/>
      <c r="N11813" s="24"/>
      <c r="P11813" s="32"/>
      <c r="T11813" s="19"/>
      <c r="U11813" s="3"/>
      <c r="X11813" t="str">
        <f t="shared" si="711"/>
        <v/>
      </c>
      <c r="Z11813" t="str">
        <f t="shared" si="712"/>
        <v/>
      </c>
      <c r="AB11813" s="9"/>
      <c r="AC11813" t="s">
        <v>12904</v>
      </c>
      <c r="AD11813">
        <f t="shared" si="713"/>
        <v>0</v>
      </c>
      <c r="AF11813" s="3"/>
      <c r="AH11813" s="9"/>
    </row>
    <row r="11814" spans="1:34" ht="10.95" customHeight="1" outlineLevel="1" x14ac:dyDescent="0.25">
      <c r="A11814" t="s">
        <v>4295</v>
      </c>
      <c r="C11814" s="3" t="s">
        <v>12988</v>
      </c>
      <c r="D11814" s="3">
        <v>1352</v>
      </c>
      <c r="E11814" s="9">
        <v>1987</v>
      </c>
      <c r="F11814" s="7" t="s">
        <v>14070</v>
      </c>
      <c r="G11814" s="7" t="s">
        <v>5401</v>
      </c>
      <c r="H11814" s="8" t="s">
        <v>12904</v>
      </c>
      <c r="I11814" s="8" t="s">
        <v>14071</v>
      </c>
      <c r="J11814" s="19">
        <v>4</v>
      </c>
      <c r="K11814" s="19" t="s">
        <v>7736</v>
      </c>
      <c r="L11814" s="11">
        <v>1.2</v>
      </c>
      <c r="M11814" s="11"/>
      <c r="N11814" s="24"/>
      <c r="P11814" s="32"/>
      <c r="T11814" s="19"/>
      <c r="U11814" s="3"/>
      <c r="X11814" t="str">
        <f t="shared" si="711"/>
        <v/>
      </c>
      <c r="Z11814" t="str">
        <f t="shared" si="712"/>
        <v/>
      </c>
      <c r="AB11814" s="9"/>
      <c r="AC11814" t="s">
        <v>12904</v>
      </c>
      <c r="AD11814">
        <f t="shared" si="713"/>
        <v>0</v>
      </c>
      <c r="AF11814" s="3"/>
      <c r="AH11814" s="9"/>
    </row>
    <row r="11815" spans="1:34" ht="10.95" customHeight="1" outlineLevel="1" x14ac:dyDescent="0.25">
      <c r="A11815" t="s">
        <v>4295</v>
      </c>
      <c r="C11815" s="3" t="s">
        <v>12988</v>
      </c>
      <c r="D11815" s="3">
        <v>1402</v>
      </c>
      <c r="E11815" s="9">
        <v>1990</v>
      </c>
      <c r="F11815" s="7" t="s">
        <v>14072</v>
      </c>
      <c r="G11815" s="7" t="s">
        <v>5401</v>
      </c>
      <c r="H11815" s="8" t="s">
        <v>4299</v>
      </c>
      <c r="I11815" s="8" t="s">
        <v>14073</v>
      </c>
      <c r="J11815" s="19">
        <v>1</v>
      </c>
      <c r="K11815" s="19" t="s">
        <v>7736</v>
      </c>
      <c r="L11815" s="11">
        <v>1</v>
      </c>
      <c r="M11815" s="11"/>
      <c r="N11815" s="24"/>
      <c r="P11815" s="32"/>
      <c r="T11815" s="19"/>
      <c r="U11815" s="3">
        <v>976</v>
      </c>
      <c r="X11815" t="str">
        <f t="shared" si="711"/>
        <v/>
      </c>
      <c r="Z11815" t="str">
        <f t="shared" si="712"/>
        <v/>
      </c>
      <c r="AB11815" s="9"/>
      <c r="AC11815" t="s">
        <v>4299</v>
      </c>
      <c r="AD11815">
        <f t="shared" si="713"/>
        <v>0</v>
      </c>
      <c r="AF11815" s="3"/>
      <c r="AG11815" t="s">
        <v>4300</v>
      </c>
      <c r="AH11815" s="9" t="s">
        <v>4613</v>
      </c>
    </row>
    <row r="11816" spans="1:34" ht="10.95" customHeight="1" outlineLevel="1" x14ac:dyDescent="0.25">
      <c r="A11816" t="s">
        <v>4295</v>
      </c>
      <c r="C11816" s="3" t="s">
        <v>12988</v>
      </c>
      <c r="D11816" s="3">
        <v>1478</v>
      </c>
      <c r="E11816" s="9">
        <v>1993</v>
      </c>
      <c r="F11816" s="10" t="s">
        <v>4108</v>
      </c>
      <c r="G11816" s="7" t="s">
        <v>5401</v>
      </c>
      <c r="H11816" s="8" t="s">
        <v>5402</v>
      </c>
      <c r="I11816" s="8" t="s">
        <v>14074</v>
      </c>
      <c r="J11816" s="19">
        <v>1</v>
      </c>
      <c r="K11816" s="19" t="s">
        <v>7736</v>
      </c>
      <c r="L11816" s="11">
        <v>7</v>
      </c>
      <c r="M11816" s="11"/>
      <c r="N11816" s="24"/>
      <c r="P11816" s="32"/>
      <c r="R11816">
        <v>1</v>
      </c>
      <c r="S11816">
        <v>1</v>
      </c>
      <c r="T11816" s="19"/>
      <c r="U11816" s="3">
        <v>1051</v>
      </c>
      <c r="X11816" t="str">
        <f t="shared" si="711"/>
        <v/>
      </c>
      <c r="Z11816" t="str">
        <f t="shared" si="712"/>
        <v/>
      </c>
      <c r="AB11816" s="9"/>
      <c r="AC11816" t="s">
        <v>5402</v>
      </c>
      <c r="AD11816">
        <f t="shared" si="713"/>
        <v>1</v>
      </c>
      <c r="AF11816" s="3"/>
      <c r="AG11816" t="s">
        <v>4924</v>
      </c>
      <c r="AH11816" s="9" t="s">
        <v>4925</v>
      </c>
    </row>
    <row r="11817" spans="1:34" ht="10.95" customHeight="1" outlineLevel="1" x14ac:dyDescent="0.25">
      <c r="A11817" t="s">
        <v>4295</v>
      </c>
      <c r="C11817" s="3" t="s">
        <v>12988</v>
      </c>
      <c r="D11817" s="3">
        <v>1655</v>
      </c>
      <c r="E11817" s="9">
        <v>1999</v>
      </c>
      <c r="F11817" s="10" t="s">
        <v>2361</v>
      </c>
      <c r="G11817" s="7" t="s">
        <v>5401</v>
      </c>
      <c r="H11817" s="8" t="s">
        <v>4917</v>
      </c>
      <c r="I11817" s="8" t="s">
        <v>14075</v>
      </c>
      <c r="J11817" s="19">
        <v>3</v>
      </c>
      <c r="K11817" s="19" t="s">
        <v>7738</v>
      </c>
      <c r="L11817" s="11"/>
      <c r="M11817" s="11"/>
      <c r="N11817" s="24"/>
      <c r="P11817" s="32"/>
      <c r="T11817" s="19"/>
      <c r="U11817" s="3">
        <v>1208</v>
      </c>
      <c r="X11817" t="str">
        <f t="shared" si="711"/>
        <v/>
      </c>
      <c r="Z11817" t="str">
        <f t="shared" si="712"/>
        <v/>
      </c>
      <c r="AB11817" s="9"/>
      <c r="AC11817" t="s">
        <v>4917</v>
      </c>
      <c r="AD11817">
        <f t="shared" si="713"/>
        <v>0</v>
      </c>
      <c r="AF11817" s="3"/>
      <c r="AG11817" t="s">
        <v>4300</v>
      </c>
      <c r="AH11817" s="9" t="s">
        <v>4925</v>
      </c>
    </row>
    <row r="11818" spans="1:34" ht="10.95" customHeight="1" outlineLevel="1" x14ac:dyDescent="0.25">
      <c r="A11818" t="s">
        <v>4295</v>
      </c>
      <c r="C11818" s="3" t="s">
        <v>12988</v>
      </c>
      <c r="D11818" s="3">
        <v>1685</v>
      </c>
      <c r="E11818" s="9">
        <v>1999</v>
      </c>
      <c r="F11818" s="7" t="s">
        <v>14076</v>
      </c>
      <c r="G11818" s="7" t="s">
        <v>5401</v>
      </c>
      <c r="H11818" s="8" t="s">
        <v>10911</v>
      </c>
      <c r="I11818" s="8" t="s">
        <v>7560</v>
      </c>
      <c r="J11818" s="19">
        <v>7</v>
      </c>
      <c r="K11818" s="19" t="s">
        <v>7738</v>
      </c>
      <c r="L11818" s="11"/>
      <c r="M11818" s="11"/>
      <c r="N11818" s="24"/>
      <c r="P11818" s="32"/>
      <c r="T11818" s="19"/>
      <c r="U11818" s="3"/>
      <c r="X11818" t="str">
        <f t="shared" si="711"/>
        <v/>
      </c>
      <c r="Z11818" t="str">
        <f t="shared" si="712"/>
        <v/>
      </c>
      <c r="AB11818" s="9"/>
      <c r="AC11818" t="s">
        <v>10911</v>
      </c>
      <c r="AD11818">
        <f t="shared" ref="AD11818:AD11849" si="714">COUNTIF(H11818,"*Fuji*")</f>
        <v>0</v>
      </c>
      <c r="AF11818" s="3"/>
      <c r="AH11818" s="9"/>
    </row>
    <row r="11819" spans="1:34" ht="10.95" customHeight="1" outlineLevel="1" x14ac:dyDescent="0.25">
      <c r="A11819" t="s">
        <v>4295</v>
      </c>
      <c r="C11819" s="3" t="s">
        <v>12988</v>
      </c>
      <c r="D11819" s="3">
        <v>1686</v>
      </c>
      <c r="E11819" s="9">
        <v>1999</v>
      </c>
      <c r="F11819" s="7" t="s">
        <v>14077</v>
      </c>
      <c r="G11819" s="7" t="s">
        <v>5401</v>
      </c>
      <c r="H11819" s="8" t="s">
        <v>14078</v>
      </c>
      <c r="I11819" s="8" t="s">
        <v>7560</v>
      </c>
      <c r="J11819" s="19">
        <v>7</v>
      </c>
      <c r="K11819" s="19" t="s">
        <v>7738</v>
      </c>
      <c r="L11819" s="11"/>
      <c r="M11819" s="11"/>
      <c r="N11819" s="24"/>
      <c r="P11819" s="32"/>
      <c r="T11819" s="19"/>
      <c r="U11819" s="3"/>
      <c r="X11819" t="str">
        <f t="shared" si="711"/>
        <v/>
      </c>
      <c r="Z11819" t="str">
        <f t="shared" si="712"/>
        <v/>
      </c>
      <c r="AB11819" s="9"/>
      <c r="AC11819" t="s">
        <v>14078</v>
      </c>
      <c r="AD11819">
        <f t="shared" si="714"/>
        <v>0</v>
      </c>
      <c r="AF11819" s="3"/>
      <c r="AH11819" s="9"/>
    </row>
    <row r="11820" spans="1:34" ht="10.95" customHeight="1" outlineLevel="1" x14ac:dyDescent="0.25">
      <c r="A11820" t="s">
        <v>4295</v>
      </c>
      <c r="C11820" s="3" t="s">
        <v>12988</v>
      </c>
      <c r="D11820" s="3">
        <v>1687</v>
      </c>
      <c r="E11820" s="9">
        <v>1999</v>
      </c>
      <c r="F11820" s="7" t="s">
        <v>1586</v>
      </c>
      <c r="G11820" s="7" t="s">
        <v>5401</v>
      </c>
      <c r="H11820" s="8" t="s">
        <v>14079</v>
      </c>
      <c r="I11820" s="8" t="s">
        <v>7560</v>
      </c>
      <c r="J11820" s="19">
        <v>7</v>
      </c>
      <c r="K11820" s="19" t="s">
        <v>7738</v>
      </c>
      <c r="L11820" s="11"/>
      <c r="M11820" s="11"/>
      <c r="N11820" s="24"/>
      <c r="P11820" s="32"/>
      <c r="T11820" s="19"/>
      <c r="U11820" s="3"/>
      <c r="X11820" t="str">
        <f t="shared" si="711"/>
        <v/>
      </c>
      <c r="Z11820" t="str">
        <f t="shared" si="712"/>
        <v/>
      </c>
      <c r="AB11820" s="9"/>
      <c r="AC11820" t="s">
        <v>14079</v>
      </c>
      <c r="AD11820">
        <f t="shared" si="714"/>
        <v>0</v>
      </c>
      <c r="AF11820" s="3"/>
      <c r="AH11820" s="9"/>
    </row>
    <row r="11821" spans="1:34" ht="10.95" customHeight="1" outlineLevel="1" x14ac:dyDescent="0.25">
      <c r="A11821" t="s">
        <v>4295</v>
      </c>
      <c r="C11821" s="3" t="s">
        <v>12988</v>
      </c>
      <c r="D11821" s="3">
        <v>1720</v>
      </c>
      <c r="E11821" s="9">
        <v>2000</v>
      </c>
      <c r="F11821" s="7" t="s">
        <v>4864</v>
      </c>
      <c r="G11821" s="7" t="s">
        <v>5401</v>
      </c>
      <c r="H11821" s="8" t="s">
        <v>12904</v>
      </c>
      <c r="I11821" s="8" t="s">
        <v>10547</v>
      </c>
      <c r="J11821" s="19">
        <v>4</v>
      </c>
      <c r="K11821" s="19" t="s">
        <v>7738</v>
      </c>
      <c r="L11821" s="11"/>
      <c r="M11821" s="11"/>
      <c r="N11821" s="24"/>
      <c r="P11821" s="32"/>
      <c r="T11821" s="19"/>
      <c r="U11821" s="3"/>
      <c r="X11821" t="str">
        <f t="shared" si="711"/>
        <v/>
      </c>
      <c r="Z11821" t="str">
        <f t="shared" si="712"/>
        <v/>
      </c>
      <c r="AB11821" s="9"/>
      <c r="AC11821" t="s">
        <v>12904</v>
      </c>
      <c r="AD11821">
        <f t="shared" si="714"/>
        <v>0</v>
      </c>
      <c r="AF11821" s="3"/>
      <c r="AH11821" s="9"/>
    </row>
    <row r="11822" spans="1:34" ht="10.95" customHeight="1" outlineLevel="1" x14ac:dyDescent="0.25">
      <c r="A11822" t="s">
        <v>4295</v>
      </c>
      <c r="C11822" s="3" t="s">
        <v>12988</v>
      </c>
      <c r="D11822" s="3">
        <v>1725</v>
      </c>
      <c r="E11822" s="9">
        <v>2000</v>
      </c>
      <c r="F11822" s="10" t="s">
        <v>22207</v>
      </c>
      <c r="G11822" s="7" t="s">
        <v>5401</v>
      </c>
      <c r="H11822" s="8" t="s">
        <v>2151</v>
      </c>
      <c r="I11822" s="8" t="s">
        <v>14080</v>
      </c>
      <c r="J11822" s="19">
        <v>1</v>
      </c>
      <c r="K11822" s="19" t="s">
        <v>7738</v>
      </c>
      <c r="L11822" s="11"/>
      <c r="M11822" s="11"/>
      <c r="N11822" s="24"/>
      <c r="P11822" s="32"/>
      <c r="T11822" s="19"/>
      <c r="U11822" s="3">
        <v>1263</v>
      </c>
      <c r="X11822" t="str">
        <f t="shared" si="711"/>
        <v/>
      </c>
      <c r="Z11822" t="str">
        <f t="shared" si="712"/>
        <v/>
      </c>
      <c r="AB11822" s="9"/>
      <c r="AC11822" t="s">
        <v>2151</v>
      </c>
      <c r="AD11822">
        <f t="shared" si="714"/>
        <v>0</v>
      </c>
      <c r="AF11822" s="3"/>
      <c r="AG11822" t="s">
        <v>4297</v>
      </c>
      <c r="AH11822" s="9" t="s">
        <v>4925</v>
      </c>
    </row>
    <row r="11823" spans="1:34" ht="10.95" customHeight="1" outlineLevel="1" x14ac:dyDescent="0.25">
      <c r="A11823" t="s">
        <v>4295</v>
      </c>
      <c r="C11823" s="3" t="s">
        <v>12988</v>
      </c>
      <c r="D11823" s="3">
        <v>1821</v>
      </c>
      <c r="E11823" s="9">
        <v>2002</v>
      </c>
      <c r="F11823" s="10" t="s">
        <v>2361</v>
      </c>
      <c r="G11823" s="7" t="s">
        <v>5401</v>
      </c>
      <c r="H11823" s="8" t="s">
        <v>14082</v>
      </c>
      <c r="I11823" s="8" t="s">
        <v>7560</v>
      </c>
      <c r="J11823" s="19">
        <v>7</v>
      </c>
      <c r="K11823" s="19" t="s">
        <v>7738</v>
      </c>
      <c r="L11823" s="11"/>
      <c r="M11823" s="11"/>
      <c r="N11823" s="24"/>
      <c r="P11823" s="32"/>
      <c r="T11823" s="19"/>
      <c r="U11823" s="3"/>
      <c r="X11823" t="str">
        <f t="shared" si="711"/>
        <v/>
      </c>
      <c r="Z11823" t="str">
        <f t="shared" si="712"/>
        <v/>
      </c>
      <c r="AB11823" s="9"/>
      <c r="AC11823" t="s">
        <v>14082</v>
      </c>
      <c r="AD11823">
        <f t="shared" si="714"/>
        <v>0</v>
      </c>
      <c r="AF11823" s="3"/>
      <c r="AH11823" s="9"/>
    </row>
    <row r="11824" spans="1:34" ht="10.95" customHeight="1" outlineLevel="1" x14ac:dyDescent="0.25">
      <c r="A11824" t="s">
        <v>4295</v>
      </c>
      <c r="C11824" s="3" t="s">
        <v>12988</v>
      </c>
      <c r="D11824" s="3">
        <v>1822</v>
      </c>
      <c r="E11824" s="9">
        <v>2002</v>
      </c>
      <c r="F11824" s="7" t="s">
        <v>14081</v>
      </c>
      <c r="G11824" s="7" t="s">
        <v>5401</v>
      </c>
      <c r="H11824" s="8" t="s">
        <v>11183</v>
      </c>
      <c r="I11824" s="8" t="s">
        <v>7560</v>
      </c>
      <c r="J11824" s="19">
        <v>7</v>
      </c>
      <c r="K11824" s="19" t="s">
        <v>7738</v>
      </c>
      <c r="L11824" s="11"/>
      <c r="M11824" s="11"/>
      <c r="N11824" s="24"/>
      <c r="P11824" s="32"/>
      <c r="T11824" s="19"/>
      <c r="U11824" s="3"/>
      <c r="X11824" t="str">
        <f t="shared" si="711"/>
        <v/>
      </c>
      <c r="Z11824" t="str">
        <f t="shared" si="712"/>
        <v/>
      </c>
      <c r="AB11824" s="9"/>
      <c r="AC11824" t="s">
        <v>11183</v>
      </c>
      <c r="AD11824">
        <f t="shared" si="714"/>
        <v>0</v>
      </c>
      <c r="AF11824" s="3"/>
      <c r="AH11824" s="9"/>
    </row>
    <row r="11825" spans="1:34" ht="10.95" customHeight="1" outlineLevel="1" x14ac:dyDescent="0.25">
      <c r="A11825" t="s">
        <v>4295</v>
      </c>
      <c r="C11825" s="3" t="s">
        <v>12988</v>
      </c>
      <c r="D11825" s="3">
        <v>1823</v>
      </c>
      <c r="E11825" s="9">
        <v>2002</v>
      </c>
      <c r="F11825" s="7" t="s">
        <v>14081</v>
      </c>
      <c r="G11825" s="7" t="s">
        <v>5401</v>
      </c>
      <c r="H11825" s="8" t="s">
        <v>14083</v>
      </c>
      <c r="I11825" s="8" t="s">
        <v>7560</v>
      </c>
      <c r="J11825" s="19">
        <v>7</v>
      </c>
      <c r="K11825" s="19" t="s">
        <v>7738</v>
      </c>
      <c r="L11825" s="11"/>
      <c r="M11825" s="11"/>
      <c r="N11825" s="24"/>
      <c r="P11825" s="32"/>
      <c r="T11825" s="19"/>
      <c r="U11825" s="3"/>
      <c r="X11825" t="str">
        <f t="shared" si="711"/>
        <v/>
      </c>
      <c r="Z11825" t="str">
        <f t="shared" si="712"/>
        <v/>
      </c>
      <c r="AB11825" s="9"/>
      <c r="AC11825" t="s">
        <v>14083</v>
      </c>
      <c r="AD11825">
        <f t="shared" si="714"/>
        <v>0</v>
      </c>
      <c r="AF11825" s="3"/>
      <c r="AH11825" s="9"/>
    </row>
    <row r="11826" spans="1:34" ht="10.95" customHeight="1" outlineLevel="1" x14ac:dyDescent="0.25">
      <c r="A11826" t="s">
        <v>4295</v>
      </c>
      <c r="C11826" s="3" t="s">
        <v>12988</v>
      </c>
      <c r="D11826" s="3">
        <v>1859</v>
      </c>
      <c r="E11826" s="9">
        <v>2004</v>
      </c>
      <c r="F11826" s="7" t="s">
        <v>1275</v>
      </c>
      <c r="G11826" s="7" t="s">
        <v>5401</v>
      </c>
      <c r="H11826" s="8" t="s">
        <v>14085</v>
      </c>
      <c r="I11826" s="8" t="s">
        <v>7560</v>
      </c>
      <c r="J11826" s="19">
        <v>7</v>
      </c>
      <c r="K11826" s="19" t="s">
        <v>7738</v>
      </c>
      <c r="L11826" s="11"/>
      <c r="M11826" s="11"/>
      <c r="N11826" s="24"/>
      <c r="P11826" s="32"/>
      <c r="T11826" s="19"/>
      <c r="U11826" s="3"/>
      <c r="X11826" t="str">
        <f t="shared" si="711"/>
        <v/>
      </c>
      <c r="Z11826" t="str">
        <f t="shared" si="712"/>
        <v/>
      </c>
      <c r="AB11826" s="9"/>
      <c r="AC11826" t="s">
        <v>14085</v>
      </c>
      <c r="AD11826">
        <f t="shared" si="714"/>
        <v>0</v>
      </c>
      <c r="AF11826" s="3"/>
      <c r="AH11826" s="9"/>
    </row>
    <row r="11827" spans="1:34" ht="10.95" customHeight="1" outlineLevel="1" x14ac:dyDescent="0.25">
      <c r="A11827" t="s">
        <v>4295</v>
      </c>
      <c r="C11827" s="3" t="s">
        <v>12988</v>
      </c>
      <c r="D11827" s="3">
        <v>1860</v>
      </c>
      <c r="E11827" s="9">
        <v>2004</v>
      </c>
      <c r="F11827" s="7" t="s">
        <v>14084</v>
      </c>
      <c r="G11827" s="7" t="s">
        <v>5401</v>
      </c>
      <c r="H11827" s="8" t="s">
        <v>14086</v>
      </c>
      <c r="I11827" s="8" t="s">
        <v>7560</v>
      </c>
      <c r="J11827" s="19">
        <v>7</v>
      </c>
      <c r="K11827" s="19" t="s">
        <v>7738</v>
      </c>
      <c r="L11827" s="11"/>
      <c r="M11827" s="11"/>
      <c r="N11827" s="24"/>
      <c r="P11827" s="32"/>
      <c r="T11827" s="19"/>
      <c r="U11827" s="3"/>
      <c r="X11827" t="str">
        <f t="shared" si="711"/>
        <v/>
      </c>
      <c r="Z11827" t="str">
        <f t="shared" si="712"/>
        <v/>
      </c>
      <c r="AB11827" s="9"/>
      <c r="AC11827" t="s">
        <v>14086</v>
      </c>
      <c r="AD11827">
        <f t="shared" si="714"/>
        <v>0</v>
      </c>
      <c r="AF11827" s="3"/>
      <c r="AH11827" s="9"/>
    </row>
    <row r="11828" spans="1:34" ht="10.95" customHeight="1" outlineLevel="1" x14ac:dyDescent="0.25">
      <c r="A11828" t="s">
        <v>4295</v>
      </c>
      <c r="C11828" s="3" t="s">
        <v>12988</v>
      </c>
      <c r="D11828" s="3">
        <v>1887</v>
      </c>
      <c r="E11828" s="9">
        <v>2004</v>
      </c>
      <c r="F11828" s="7" t="s">
        <v>14093</v>
      </c>
      <c r="G11828" s="7" t="s">
        <v>5401</v>
      </c>
      <c r="H11828" s="8" t="s">
        <v>4299</v>
      </c>
      <c r="I11828" s="8" t="s">
        <v>14094</v>
      </c>
      <c r="J11828" s="19">
        <v>5</v>
      </c>
      <c r="K11828" s="19" t="s">
        <v>7738</v>
      </c>
      <c r="L11828" s="11"/>
      <c r="M11828" s="11"/>
      <c r="N11828" s="24"/>
      <c r="P11828" s="32"/>
      <c r="T11828" s="19"/>
      <c r="U11828" s="3">
        <v>1409</v>
      </c>
      <c r="X11828" t="str">
        <f t="shared" si="711"/>
        <v/>
      </c>
      <c r="Z11828">
        <f t="shared" si="712"/>
        <v>1</v>
      </c>
      <c r="AB11828" s="9"/>
      <c r="AC11828" t="s">
        <v>4299</v>
      </c>
      <c r="AD11828">
        <f t="shared" si="714"/>
        <v>0</v>
      </c>
      <c r="AF11828" s="3"/>
      <c r="AG11828" t="s">
        <v>4297</v>
      </c>
      <c r="AH11828" s="9" t="s">
        <v>4925</v>
      </c>
    </row>
    <row r="11829" spans="1:34" ht="10.95" customHeight="1" outlineLevel="1" x14ac:dyDescent="0.25">
      <c r="A11829" t="s">
        <v>4295</v>
      </c>
      <c r="C11829" s="3" t="s">
        <v>12988</v>
      </c>
      <c r="D11829" s="3">
        <v>1908</v>
      </c>
      <c r="E11829" s="9">
        <v>2004</v>
      </c>
      <c r="F11829" s="7" t="s">
        <v>679</v>
      </c>
      <c r="G11829" s="7" t="s">
        <v>5401</v>
      </c>
      <c r="H11829" s="8" t="s">
        <v>4296</v>
      </c>
      <c r="I11829" s="8" t="s">
        <v>7080</v>
      </c>
      <c r="J11829" s="19">
        <v>1</v>
      </c>
      <c r="K11829" s="19" t="s">
        <v>7738</v>
      </c>
      <c r="L11829" s="11"/>
      <c r="M11829" s="11"/>
      <c r="N11829" s="24"/>
      <c r="P11829" s="32"/>
      <c r="T11829" s="19"/>
      <c r="U11829" s="3"/>
      <c r="X11829" t="str">
        <f t="shared" si="711"/>
        <v/>
      </c>
      <c r="Z11829" t="str">
        <f t="shared" si="712"/>
        <v/>
      </c>
      <c r="AB11829" s="9"/>
      <c r="AC11829" t="s">
        <v>4296</v>
      </c>
      <c r="AD11829">
        <f t="shared" si="714"/>
        <v>0</v>
      </c>
      <c r="AF11829" s="3"/>
      <c r="AH11829" s="9"/>
    </row>
    <row r="11830" spans="1:34" ht="10.95" customHeight="1" outlineLevel="1" x14ac:dyDescent="0.25">
      <c r="A11830" t="s">
        <v>4295</v>
      </c>
      <c r="C11830" s="3" t="s">
        <v>12988</v>
      </c>
      <c r="D11830" s="3" t="s">
        <v>14087</v>
      </c>
      <c r="E11830" s="9">
        <v>2004</v>
      </c>
      <c r="F11830" s="7" t="s">
        <v>14088</v>
      </c>
      <c r="G11830" s="7" t="s">
        <v>5401</v>
      </c>
      <c r="H11830" s="8" t="s">
        <v>4296</v>
      </c>
      <c r="I11830" s="8" t="s">
        <v>7080</v>
      </c>
      <c r="J11830" s="19">
        <v>1</v>
      </c>
      <c r="K11830" s="19" t="s">
        <v>7738</v>
      </c>
      <c r="L11830" s="11"/>
      <c r="M11830" s="11"/>
      <c r="N11830" s="24"/>
      <c r="P11830" s="32"/>
      <c r="T11830" s="19"/>
      <c r="U11830" s="3">
        <v>1414</v>
      </c>
      <c r="X11830" t="str">
        <f t="shared" si="711"/>
        <v/>
      </c>
      <c r="Z11830">
        <f t="shared" si="712"/>
        <v>1</v>
      </c>
      <c r="AB11830" s="9"/>
      <c r="AC11830" t="s">
        <v>4296</v>
      </c>
      <c r="AD11830">
        <f t="shared" si="714"/>
        <v>0</v>
      </c>
      <c r="AF11830" s="3"/>
      <c r="AG11830" t="s">
        <v>4297</v>
      </c>
      <c r="AH11830" s="9" t="s">
        <v>4925</v>
      </c>
    </row>
    <row r="11831" spans="1:34" ht="10.95" customHeight="1" outlineLevel="1" x14ac:dyDescent="0.25">
      <c r="A11831" t="s">
        <v>4295</v>
      </c>
      <c r="C11831" s="3" t="s">
        <v>12988</v>
      </c>
      <c r="D11831" s="3">
        <v>1912</v>
      </c>
      <c r="E11831" s="9">
        <v>2004</v>
      </c>
      <c r="F11831" s="7" t="s">
        <v>14084</v>
      </c>
      <c r="G11831" s="7" t="s">
        <v>5401</v>
      </c>
      <c r="H11831" s="8" t="s">
        <v>12904</v>
      </c>
      <c r="I11831" s="44" t="s">
        <v>14089</v>
      </c>
      <c r="J11831" s="19">
        <v>4</v>
      </c>
      <c r="K11831" s="19" t="s">
        <v>7738</v>
      </c>
      <c r="L11831" s="11"/>
      <c r="M11831" s="11"/>
      <c r="N11831" s="24"/>
      <c r="P11831" s="32"/>
      <c r="R11831">
        <v>1</v>
      </c>
      <c r="S11831">
        <v>1</v>
      </c>
      <c r="T11831" s="19"/>
      <c r="U11831" s="3"/>
      <c r="X11831" t="str">
        <f t="shared" si="711"/>
        <v/>
      </c>
      <c r="Z11831" t="str">
        <f t="shared" si="712"/>
        <v/>
      </c>
      <c r="AB11831" s="9"/>
      <c r="AC11831" t="s">
        <v>12904</v>
      </c>
      <c r="AD11831">
        <f t="shared" si="714"/>
        <v>0</v>
      </c>
      <c r="AF11831" s="3"/>
      <c r="AH11831" s="9"/>
    </row>
    <row r="11832" spans="1:34" ht="10.95" customHeight="1" outlineLevel="1" x14ac:dyDescent="0.25">
      <c r="A11832" t="s">
        <v>4295</v>
      </c>
      <c r="C11832" s="3" t="s">
        <v>12988</v>
      </c>
      <c r="D11832" s="3">
        <v>1916</v>
      </c>
      <c r="E11832" s="9">
        <v>2004</v>
      </c>
      <c r="F11832" s="7" t="s">
        <v>14084</v>
      </c>
      <c r="G11832" s="7" t="s">
        <v>5401</v>
      </c>
      <c r="H11832" s="8" t="s">
        <v>12904</v>
      </c>
      <c r="I11832" s="8" t="s">
        <v>14090</v>
      </c>
      <c r="J11832" s="19">
        <v>4</v>
      </c>
      <c r="K11832" s="19" t="s">
        <v>7738</v>
      </c>
      <c r="L11832" s="11"/>
      <c r="M11832" s="11"/>
      <c r="N11832" s="24"/>
      <c r="P11832" s="32"/>
      <c r="T11832" s="19"/>
      <c r="U11832" s="3"/>
      <c r="X11832" t="str">
        <f t="shared" si="711"/>
        <v/>
      </c>
      <c r="Z11832" t="str">
        <f t="shared" si="712"/>
        <v/>
      </c>
      <c r="AB11832" s="9"/>
      <c r="AC11832" t="s">
        <v>12904</v>
      </c>
      <c r="AD11832">
        <f t="shared" si="714"/>
        <v>0</v>
      </c>
      <c r="AF11832" s="3"/>
      <c r="AH11832" s="9"/>
    </row>
    <row r="11833" spans="1:34" ht="10.95" customHeight="1" outlineLevel="1" x14ac:dyDescent="0.25">
      <c r="A11833" t="s">
        <v>4295</v>
      </c>
      <c r="C11833" s="3" t="s">
        <v>12988</v>
      </c>
      <c r="D11833" s="3">
        <v>1925</v>
      </c>
      <c r="E11833" s="9">
        <v>2004</v>
      </c>
      <c r="F11833" s="7" t="s">
        <v>14084</v>
      </c>
      <c r="G11833" s="7" t="s">
        <v>5401</v>
      </c>
      <c r="H11833" s="8" t="s">
        <v>14091</v>
      </c>
      <c r="I11833" s="8" t="s">
        <v>14092</v>
      </c>
      <c r="J11833" s="19">
        <v>4</v>
      </c>
      <c r="K11833" s="19" t="s">
        <v>7738</v>
      </c>
      <c r="L11833" s="11"/>
      <c r="M11833" s="11"/>
      <c r="N11833" s="24"/>
      <c r="P11833" s="32"/>
      <c r="T11833" s="19"/>
      <c r="U11833" s="3"/>
      <c r="X11833" t="str">
        <f t="shared" si="711"/>
        <v/>
      </c>
      <c r="Z11833" t="str">
        <f t="shared" si="712"/>
        <v/>
      </c>
      <c r="AB11833" s="9"/>
      <c r="AC11833" t="s">
        <v>14091</v>
      </c>
      <c r="AD11833">
        <f t="shared" si="714"/>
        <v>0</v>
      </c>
      <c r="AF11833" s="3"/>
      <c r="AH11833" s="9"/>
    </row>
    <row r="11834" spans="1:34" ht="10.95" customHeight="1" outlineLevel="1" x14ac:dyDescent="0.25">
      <c r="A11834" t="s">
        <v>4295</v>
      </c>
      <c r="C11834" s="3" t="s">
        <v>12988</v>
      </c>
      <c r="D11834" s="3" t="s">
        <v>4065</v>
      </c>
      <c r="E11834" s="9">
        <v>2006</v>
      </c>
      <c r="F11834" s="10" t="s">
        <v>4108</v>
      </c>
      <c r="G11834" s="7" t="s">
        <v>5401</v>
      </c>
      <c r="H11834" s="8" t="s">
        <v>5402</v>
      </c>
      <c r="I11834" s="8"/>
      <c r="J11834" s="19">
        <v>1</v>
      </c>
      <c r="K11834" s="19" t="s">
        <v>7738</v>
      </c>
      <c r="L11834" s="11"/>
      <c r="M11834" s="11"/>
      <c r="N11834" s="24"/>
      <c r="P11834" s="32"/>
      <c r="T11834" s="19"/>
      <c r="U11834" s="3" t="s">
        <v>763</v>
      </c>
      <c r="W11834" t="s">
        <v>7738</v>
      </c>
      <c r="X11834" t="str">
        <f t="shared" si="711"/>
        <v/>
      </c>
      <c r="Z11834" t="str">
        <f t="shared" si="712"/>
        <v/>
      </c>
      <c r="AB11834" s="9"/>
      <c r="AC11834" t="s">
        <v>5402</v>
      </c>
      <c r="AD11834">
        <f t="shared" si="714"/>
        <v>1</v>
      </c>
      <c r="AF11834" s="3"/>
      <c r="AG11834" t="s">
        <v>4924</v>
      </c>
      <c r="AH11834" s="9"/>
    </row>
    <row r="11835" spans="1:34" ht="10.95" customHeight="1" outlineLevel="1" x14ac:dyDescent="0.25">
      <c r="A11835" t="s">
        <v>4295</v>
      </c>
      <c r="C11835" s="3" t="s">
        <v>12988</v>
      </c>
      <c r="D11835" s="3">
        <v>2037</v>
      </c>
      <c r="E11835" s="9">
        <v>2006</v>
      </c>
      <c r="F11835" s="10" t="s">
        <v>18834</v>
      </c>
      <c r="G11835" s="7" t="s">
        <v>5401</v>
      </c>
      <c r="H11835" s="8" t="s">
        <v>765</v>
      </c>
      <c r="I11835" s="8" t="s">
        <v>14095</v>
      </c>
      <c r="J11835" s="19">
        <v>1</v>
      </c>
      <c r="K11835" s="19" t="s">
        <v>7736</v>
      </c>
      <c r="L11835" s="11">
        <v>2.9</v>
      </c>
      <c r="M11835" s="11"/>
      <c r="N11835" s="24"/>
      <c r="P11835" s="32"/>
      <c r="T11835" s="19"/>
      <c r="U11835" s="3" t="s">
        <v>369</v>
      </c>
      <c r="X11835" t="str">
        <f t="shared" si="711"/>
        <v/>
      </c>
      <c r="Z11835" t="str">
        <f t="shared" si="712"/>
        <v/>
      </c>
      <c r="AB11835" s="9"/>
      <c r="AC11835" t="s">
        <v>765</v>
      </c>
      <c r="AD11835">
        <f t="shared" si="714"/>
        <v>0</v>
      </c>
      <c r="AF11835" s="3"/>
      <c r="AG11835" t="s">
        <v>2395</v>
      </c>
      <c r="AH11835" s="9" t="s">
        <v>4925</v>
      </c>
    </row>
    <row r="11836" spans="1:34" ht="10.95" customHeight="1" outlineLevel="1" x14ac:dyDescent="0.25">
      <c r="A11836" t="s">
        <v>4295</v>
      </c>
      <c r="C11836" s="3" t="s">
        <v>12988</v>
      </c>
      <c r="D11836" s="3">
        <v>2038</v>
      </c>
      <c r="E11836" s="9">
        <v>2006</v>
      </c>
      <c r="F11836" s="10" t="s">
        <v>18834</v>
      </c>
      <c r="G11836" s="7" t="s">
        <v>5401</v>
      </c>
      <c r="H11836" s="8" t="s">
        <v>764</v>
      </c>
      <c r="I11836" s="8" t="s">
        <v>14095</v>
      </c>
      <c r="J11836" s="19">
        <v>1</v>
      </c>
      <c r="K11836" s="19" t="s">
        <v>7736</v>
      </c>
      <c r="L11836" s="11">
        <v>2.9</v>
      </c>
      <c r="M11836" s="11"/>
      <c r="N11836" s="24"/>
      <c r="P11836" s="32"/>
      <c r="T11836" s="19"/>
      <c r="U11836" s="3" t="s">
        <v>368</v>
      </c>
      <c r="X11836" t="str">
        <f t="shared" si="711"/>
        <v/>
      </c>
      <c r="Z11836" t="str">
        <f t="shared" si="712"/>
        <v/>
      </c>
      <c r="AB11836" s="9"/>
      <c r="AC11836" t="s">
        <v>764</v>
      </c>
      <c r="AD11836">
        <f t="shared" si="714"/>
        <v>0</v>
      </c>
      <c r="AF11836" s="3"/>
      <c r="AG11836" t="s">
        <v>4300</v>
      </c>
      <c r="AH11836" s="9" t="s">
        <v>4925</v>
      </c>
    </row>
    <row r="11837" spans="1:34" ht="10.95" customHeight="1" outlineLevel="1" x14ac:dyDescent="0.25">
      <c r="A11837" t="s">
        <v>4295</v>
      </c>
      <c r="C11837" s="3" t="s">
        <v>12988</v>
      </c>
      <c r="D11837" s="3">
        <v>2039</v>
      </c>
      <c r="E11837" s="9">
        <v>2006</v>
      </c>
      <c r="F11837" s="10" t="s">
        <v>18834</v>
      </c>
      <c r="G11837" s="7" t="s">
        <v>5401</v>
      </c>
      <c r="H11837" s="8" t="s">
        <v>4296</v>
      </c>
      <c r="I11837" s="8" t="s">
        <v>14095</v>
      </c>
      <c r="J11837" s="19">
        <v>1</v>
      </c>
      <c r="K11837" s="19" t="s">
        <v>7736</v>
      </c>
      <c r="L11837" s="11">
        <v>2.9</v>
      </c>
      <c r="M11837" s="11"/>
      <c r="N11837" s="24"/>
      <c r="P11837" s="32"/>
      <c r="T11837" s="19"/>
      <c r="U11837" s="3" t="s">
        <v>370</v>
      </c>
      <c r="X11837" t="str">
        <f t="shared" si="711"/>
        <v/>
      </c>
      <c r="Z11837" t="str">
        <f t="shared" si="712"/>
        <v/>
      </c>
      <c r="AB11837" s="9"/>
      <c r="AC11837" t="s">
        <v>4296</v>
      </c>
      <c r="AD11837">
        <f t="shared" si="714"/>
        <v>0</v>
      </c>
      <c r="AF11837" s="3"/>
      <c r="AG11837" t="s">
        <v>4297</v>
      </c>
      <c r="AH11837" s="9" t="s">
        <v>4925</v>
      </c>
    </row>
    <row r="11838" spans="1:34" ht="10.95" customHeight="1" outlineLevel="1" x14ac:dyDescent="0.25">
      <c r="A11838" t="s">
        <v>4295</v>
      </c>
      <c r="C11838" s="3" t="s">
        <v>12988</v>
      </c>
      <c r="D11838" s="3" t="s">
        <v>14096</v>
      </c>
      <c r="E11838" s="9">
        <v>2006</v>
      </c>
      <c r="F11838" s="10" t="s">
        <v>22208</v>
      </c>
      <c r="G11838" s="7" t="s">
        <v>5401</v>
      </c>
      <c r="H11838" s="8" t="s">
        <v>766</v>
      </c>
      <c r="I11838" s="8" t="s">
        <v>14095</v>
      </c>
      <c r="J11838" s="19">
        <v>1</v>
      </c>
      <c r="K11838" s="19" t="s">
        <v>7738</v>
      </c>
      <c r="L11838" s="11"/>
      <c r="M11838" s="11"/>
      <c r="N11838" s="24"/>
      <c r="P11838" s="32"/>
      <c r="T11838" s="19"/>
      <c r="U11838" s="3">
        <v>1494</v>
      </c>
      <c r="W11838" t="s">
        <v>7738</v>
      </c>
      <c r="X11838" t="str">
        <f t="shared" si="711"/>
        <v/>
      </c>
      <c r="Z11838" t="str">
        <f t="shared" si="712"/>
        <v/>
      </c>
      <c r="AB11838" s="9"/>
      <c r="AC11838" t="s">
        <v>766</v>
      </c>
      <c r="AD11838">
        <f t="shared" si="714"/>
        <v>0</v>
      </c>
      <c r="AF11838" s="3"/>
      <c r="AG11838" t="s">
        <v>4300</v>
      </c>
      <c r="AH11838" s="9" t="s">
        <v>4925</v>
      </c>
    </row>
    <row r="11839" spans="1:34" ht="10.95" customHeight="1" outlineLevel="1" x14ac:dyDescent="0.25">
      <c r="A11839" t="s">
        <v>4295</v>
      </c>
      <c r="C11839" s="3" t="s">
        <v>12988</v>
      </c>
      <c r="D11839" s="3">
        <v>2069</v>
      </c>
      <c r="E11839" s="9">
        <v>2006</v>
      </c>
      <c r="F11839" s="7" t="s">
        <v>5734</v>
      </c>
      <c r="G11839" s="7" t="s">
        <v>5401</v>
      </c>
      <c r="H11839" s="8" t="s">
        <v>14097</v>
      </c>
      <c r="I11839" s="8" t="s">
        <v>14098</v>
      </c>
      <c r="J11839" s="19">
        <v>7</v>
      </c>
      <c r="K11839" s="19" t="s">
        <v>7738</v>
      </c>
      <c r="L11839" s="11"/>
      <c r="M11839" s="11"/>
      <c r="N11839" s="24"/>
      <c r="P11839" s="32"/>
      <c r="T11839" s="19"/>
      <c r="U11839" s="3"/>
      <c r="X11839" t="str">
        <f t="shared" si="711"/>
        <v/>
      </c>
      <c r="Z11839" t="str">
        <f t="shared" si="712"/>
        <v/>
      </c>
      <c r="AB11839" s="9"/>
      <c r="AC11839" t="s">
        <v>14097</v>
      </c>
      <c r="AD11839">
        <f t="shared" si="714"/>
        <v>0</v>
      </c>
      <c r="AF11839" s="3"/>
      <c r="AH11839" s="9"/>
    </row>
    <row r="11840" spans="1:34" ht="10.95" customHeight="1" outlineLevel="1" x14ac:dyDescent="0.25">
      <c r="A11840" t="s">
        <v>4295</v>
      </c>
      <c r="C11840" s="3" t="s">
        <v>12988</v>
      </c>
      <c r="D11840" s="3">
        <v>2122</v>
      </c>
      <c r="E11840" s="9">
        <v>2006</v>
      </c>
      <c r="F11840" s="7" t="s">
        <v>6000</v>
      </c>
      <c r="G11840" s="7" t="s">
        <v>5401</v>
      </c>
      <c r="H11840" s="8" t="s">
        <v>12904</v>
      </c>
      <c r="I11840" s="8" t="s">
        <v>14099</v>
      </c>
      <c r="J11840" s="19">
        <v>4</v>
      </c>
      <c r="K11840" s="19" t="s">
        <v>7738</v>
      </c>
      <c r="L11840" s="11"/>
      <c r="M11840" s="11"/>
      <c r="N11840" s="24"/>
      <c r="P11840" s="32"/>
      <c r="T11840" s="19"/>
      <c r="U11840" s="3"/>
      <c r="X11840" t="str">
        <f t="shared" si="711"/>
        <v/>
      </c>
      <c r="Z11840" t="str">
        <f t="shared" si="712"/>
        <v/>
      </c>
      <c r="AB11840" s="9"/>
      <c r="AC11840" t="s">
        <v>12904</v>
      </c>
      <c r="AD11840">
        <f t="shared" si="714"/>
        <v>0</v>
      </c>
      <c r="AF11840" s="3"/>
      <c r="AH11840" s="9"/>
    </row>
    <row r="11841" spans="1:34" ht="10.95" customHeight="1" outlineLevel="1" x14ac:dyDescent="0.25">
      <c r="A11841" t="s">
        <v>4295</v>
      </c>
      <c r="C11841" s="3" t="s">
        <v>12988</v>
      </c>
      <c r="D11841" s="3">
        <v>2156</v>
      </c>
      <c r="E11841" s="9">
        <v>2007</v>
      </c>
      <c r="F11841" s="7" t="s">
        <v>5734</v>
      </c>
      <c r="G11841" s="7" t="s">
        <v>5401</v>
      </c>
      <c r="H11841" s="8" t="s">
        <v>14100</v>
      </c>
      <c r="I11841" s="8" t="s">
        <v>14101</v>
      </c>
      <c r="J11841" s="19">
        <v>4</v>
      </c>
      <c r="K11841" s="19" t="s">
        <v>7738</v>
      </c>
      <c r="L11841" s="11"/>
      <c r="M11841" s="11"/>
      <c r="N11841" s="24"/>
      <c r="P11841" s="32"/>
      <c r="T11841" s="19"/>
      <c r="U11841" s="3"/>
      <c r="X11841" t="str">
        <f t="shared" si="711"/>
        <v/>
      </c>
      <c r="Z11841" t="str">
        <f t="shared" si="712"/>
        <v/>
      </c>
      <c r="AB11841" s="9"/>
      <c r="AC11841" t="s">
        <v>14100</v>
      </c>
      <c r="AD11841">
        <f t="shared" si="714"/>
        <v>0</v>
      </c>
      <c r="AF11841" s="3"/>
      <c r="AH11841" s="9"/>
    </row>
    <row r="11842" spans="1:34" ht="10.95" customHeight="1" outlineLevel="1" x14ac:dyDescent="0.25">
      <c r="A11842" t="s">
        <v>4295</v>
      </c>
      <c r="C11842" s="3" t="s">
        <v>12988</v>
      </c>
      <c r="D11842" s="3">
        <v>2286</v>
      </c>
      <c r="E11842" s="9">
        <v>2008</v>
      </c>
      <c r="F11842" s="7" t="s">
        <v>18834</v>
      </c>
      <c r="G11842" s="7" t="s">
        <v>5401</v>
      </c>
      <c r="H11842" s="8" t="s">
        <v>12904</v>
      </c>
      <c r="I11842" s="8" t="s">
        <v>14102</v>
      </c>
      <c r="J11842" s="19">
        <v>4</v>
      </c>
      <c r="K11842" s="19" t="s">
        <v>7738</v>
      </c>
      <c r="L11842" s="11"/>
      <c r="M11842" s="11"/>
      <c r="N11842" s="24"/>
      <c r="P11842" s="32"/>
      <c r="T11842" s="19"/>
      <c r="U11842" s="3"/>
      <c r="X11842" t="str">
        <f t="shared" ref="X11842:X11905" si="715">IF(COUNTIF(F11842,"*fdc*"),1,"")</f>
        <v/>
      </c>
      <c r="Z11842" t="str">
        <f t="shared" ref="Z11842:Z11905" si="716">IF(COUNTIF(F11842,"*s/s*"),1,"")</f>
        <v/>
      </c>
      <c r="AB11842" s="9"/>
      <c r="AC11842" t="s">
        <v>12904</v>
      </c>
      <c r="AD11842">
        <f t="shared" si="714"/>
        <v>0</v>
      </c>
      <c r="AF11842" s="3"/>
      <c r="AH11842" s="9"/>
    </row>
    <row r="11843" spans="1:34" ht="10.95" customHeight="1" outlineLevel="1" x14ac:dyDescent="0.25">
      <c r="A11843" t="s">
        <v>4295</v>
      </c>
      <c r="C11843" s="3" t="s">
        <v>12988</v>
      </c>
      <c r="D11843" s="3" t="s">
        <v>14103</v>
      </c>
      <c r="E11843" s="9">
        <v>2008</v>
      </c>
      <c r="F11843" s="7" t="s">
        <v>14104</v>
      </c>
      <c r="G11843" s="7" t="s">
        <v>5401</v>
      </c>
      <c r="H11843" s="8" t="s">
        <v>12904</v>
      </c>
      <c r="I11843" s="8" t="s">
        <v>14102</v>
      </c>
      <c r="J11843" s="19">
        <v>4</v>
      </c>
      <c r="K11843" s="19" t="s">
        <v>7738</v>
      </c>
      <c r="L11843" s="11"/>
      <c r="M11843" s="11"/>
      <c r="N11843" s="24"/>
      <c r="P11843" s="32"/>
      <c r="T11843" s="19"/>
      <c r="U11843" s="3"/>
      <c r="X11843" t="str">
        <f t="shared" si="715"/>
        <v/>
      </c>
      <c r="Z11843">
        <f t="shared" si="716"/>
        <v>1</v>
      </c>
      <c r="AB11843" s="9"/>
      <c r="AC11843" t="s">
        <v>12904</v>
      </c>
      <c r="AD11843">
        <f t="shared" si="714"/>
        <v>0</v>
      </c>
      <c r="AF11843" s="3"/>
      <c r="AH11843" s="9"/>
    </row>
    <row r="11844" spans="1:34" ht="10.95" customHeight="1" outlineLevel="1" x14ac:dyDescent="0.25">
      <c r="A11844" t="s">
        <v>4295</v>
      </c>
      <c r="C11844" s="3" t="s">
        <v>12988</v>
      </c>
      <c r="D11844" s="3">
        <v>2322</v>
      </c>
      <c r="E11844" s="9">
        <v>2008</v>
      </c>
      <c r="F11844" s="7" t="s">
        <v>14106</v>
      </c>
      <c r="G11844" s="7" t="s">
        <v>5401</v>
      </c>
      <c r="H11844" s="8" t="s">
        <v>12904</v>
      </c>
      <c r="I11844" s="8" t="s">
        <v>14105</v>
      </c>
      <c r="J11844" s="19">
        <v>4</v>
      </c>
      <c r="K11844" s="19" t="s">
        <v>7738</v>
      </c>
      <c r="L11844" s="11"/>
      <c r="M11844" s="11"/>
      <c r="N11844" s="24"/>
      <c r="P11844" s="32"/>
      <c r="T11844" s="19"/>
      <c r="U11844" s="3"/>
      <c r="X11844" t="str">
        <f t="shared" si="715"/>
        <v/>
      </c>
      <c r="Z11844">
        <f t="shared" si="716"/>
        <v>1</v>
      </c>
      <c r="AB11844" s="9"/>
      <c r="AC11844" t="s">
        <v>12904</v>
      </c>
      <c r="AD11844">
        <f t="shared" si="714"/>
        <v>0</v>
      </c>
      <c r="AF11844" s="3"/>
      <c r="AH11844" s="9"/>
    </row>
    <row r="11845" spans="1:34" ht="10.95" customHeight="1" outlineLevel="1" x14ac:dyDescent="0.25">
      <c r="A11845" t="s">
        <v>4295</v>
      </c>
      <c r="C11845" s="3" t="s">
        <v>12988</v>
      </c>
      <c r="D11845" s="3">
        <v>2353</v>
      </c>
      <c r="E11845" s="9">
        <v>2009</v>
      </c>
      <c r="F11845" s="7" t="s">
        <v>6000</v>
      </c>
      <c r="G11845" s="7" t="s">
        <v>5401</v>
      </c>
      <c r="H11845" s="8" t="s">
        <v>14109</v>
      </c>
      <c r="I11845" s="8" t="s">
        <v>14108</v>
      </c>
      <c r="J11845" s="19">
        <v>5</v>
      </c>
      <c r="K11845" s="19" t="s">
        <v>7738</v>
      </c>
      <c r="L11845" s="11"/>
      <c r="M11845" s="11"/>
      <c r="N11845" s="24"/>
      <c r="P11845" s="32"/>
      <c r="T11845" s="19"/>
      <c r="U11845" s="3"/>
      <c r="X11845" t="str">
        <f t="shared" si="715"/>
        <v/>
      </c>
      <c r="Z11845" t="str">
        <f t="shared" si="716"/>
        <v/>
      </c>
      <c r="AB11845" s="9"/>
      <c r="AC11845" t="s">
        <v>14109</v>
      </c>
      <c r="AD11845">
        <f t="shared" si="714"/>
        <v>0</v>
      </c>
      <c r="AF11845" s="3"/>
      <c r="AH11845" s="9"/>
    </row>
    <row r="11846" spans="1:34" ht="10.95" customHeight="1" outlineLevel="1" x14ac:dyDescent="0.25">
      <c r="A11846" t="s">
        <v>4295</v>
      </c>
      <c r="C11846" s="3" t="s">
        <v>12988</v>
      </c>
      <c r="D11846" s="3">
        <v>2354</v>
      </c>
      <c r="E11846" s="9">
        <v>2009</v>
      </c>
      <c r="F11846" s="7" t="s">
        <v>6000</v>
      </c>
      <c r="G11846" s="7" t="s">
        <v>5401</v>
      </c>
      <c r="H11846" s="8" t="s">
        <v>14107</v>
      </c>
      <c r="I11846" s="8" t="s">
        <v>14108</v>
      </c>
      <c r="J11846" s="19">
        <v>5</v>
      </c>
      <c r="K11846" s="19" t="s">
        <v>7738</v>
      </c>
      <c r="L11846" s="11"/>
      <c r="M11846" s="11"/>
      <c r="N11846" s="24"/>
      <c r="P11846" s="32"/>
      <c r="T11846" s="19"/>
      <c r="U11846" s="3"/>
      <c r="X11846" t="str">
        <f t="shared" si="715"/>
        <v/>
      </c>
      <c r="Z11846" t="str">
        <f t="shared" si="716"/>
        <v/>
      </c>
      <c r="AB11846" s="9"/>
      <c r="AC11846" t="s">
        <v>14107</v>
      </c>
      <c r="AD11846">
        <f t="shared" si="714"/>
        <v>0</v>
      </c>
      <c r="AF11846" s="3"/>
      <c r="AH11846" s="9"/>
    </row>
    <row r="11847" spans="1:34" ht="10.95" customHeight="1" outlineLevel="1" x14ac:dyDescent="0.25">
      <c r="A11847" t="s">
        <v>4295</v>
      </c>
      <c r="C11847" s="3" t="s">
        <v>12988</v>
      </c>
      <c r="D11847" s="3">
        <v>2355</v>
      </c>
      <c r="E11847" s="9">
        <v>2009</v>
      </c>
      <c r="F11847" s="7" t="s">
        <v>6000</v>
      </c>
      <c r="G11847" s="7" t="s">
        <v>5401</v>
      </c>
      <c r="H11847" s="8" t="s">
        <v>14110</v>
      </c>
      <c r="I11847" s="8" t="s">
        <v>14108</v>
      </c>
      <c r="J11847" s="19">
        <v>5</v>
      </c>
      <c r="K11847" s="19" t="s">
        <v>7738</v>
      </c>
      <c r="L11847" s="11"/>
      <c r="M11847" s="11"/>
      <c r="N11847" s="24"/>
      <c r="P11847" s="32"/>
      <c r="T11847" s="19"/>
      <c r="U11847" s="3"/>
      <c r="X11847" t="str">
        <f t="shared" si="715"/>
        <v/>
      </c>
      <c r="Z11847" t="str">
        <f t="shared" si="716"/>
        <v/>
      </c>
      <c r="AB11847" s="9"/>
      <c r="AC11847" t="s">
        <v>14110</v>
      </c>
      <c r="AD11847">
        <f t="shared" si="714"/>
        <v>0</v>
      </c>
      <c r="AF11847" s="3"/>
      <c r="AH11847" s="9"/>
    </row>
    <row r="11848" spans="1:34" ht="10.95" customHeight="1" outlineLevel="1" x14ac:dyDescent="0.25">
      <c r="A11848" t="s">
        <v>4295</v>
      </c>
      <c r="C11848" s="3" t="s">
        <v>12988</v>
      </c>
      <c r="D11848" s="3">
        <v>2509</v>
      </c>
      <c r="E11848" s="9">
        <v>2011</v>
      </c>
      <c r="F11848" s="7" t="s">
        <v>18835</v>
      </c>
      <c r="G11848" s="7" t="s">
        <v>5401</v>
      </c>
      <c r="H11848" s="8" t="s">
        <v>12904</v>
      </c>
      <c r="I11848" s="8" t="s">
        <v>14111</v>
      </c>
      <c r="J11848" s="19">
        <v>4</v>
      </c>
      <c r="K11848" s="19" t="s">
        <v>7738</v>
      </c>
      <c r="L11848" s="11"/>
      <c r="M11848" s="11"/>
      <c r="N11848" s="24"/>
      <c r="P11848" s="32"/>
      <c r="T11848" s="19"/>
      <c r="U11848" s="3"/>
      <c r="X11848" t="str">
        <f t="shared" si="715"/>
        <v/>
      </c>
      <c r="Z11848" t="str">
        <f t="shared" si="716"/>
        <v/>
      </c>
      <c r="AB11848" s="9"/>
      <c r="AC11848" t="s">
        <v>12904</v>
      </c>
      <c r="AD11848">
        <f t="shared" si="714"/>
        <v>0</v>
      </c>
      <c r="AF11848" s="3"/>
      <c r="AH11848" s="9"/>
    </row>
    <row r="11849" spans="1:34" ht="10.95" customHeight="1" outlineLevel="1" x14ac:dyDescent="0.25">
      <c r="A11849" t="s">
        <v>4295</v>
      </c>
      <c r="C11849" s="3" t="s">
        <v>12988</v>
      </c>
      <c r="D11849" s="3" t="s">
        <v>16307</v>
      </c>
      <c r="E11849" s="9">
        <v>2011</v>
      </c>
      <c r="F11849" s="7" t="s">
        <v>14112</v>
      </c>
      <c r="G11849" s="7" t="s">
        <v>5401</v>
      </c>
      <c r="H11849" s="8" t="s">
        <v>12904</v>
      </c>
      <c r="I11849" s="8" t="s">
        <v>14111</v>
      </c>
      <c r="J11849" s="19">
        <v>4</v>
      </c>
      <c r="K11849" s="19" t="s">
        <v>7738</v>
      </c>
      <c r="L11849" s="11"/>
      <c r="M11849" s="11"/>
      <c r="N11849" s="24"/>
      <c r="P11849" s="32"/>
      <c r="T11849" s="19"/>
      <c r="U11849" s="3"/>
      <c r="X11849" t="str">
        <f t="shared" si="715"/>
        <v/>
      </c>
      <c r="Z11849">
        <f t="shared" si="716"/>
        <v>1</v>
      </c>
      <c r="AB11849" s="9"/>
      <c r="AC11849" t="s">
        <v>12904</v>
      </c>
      <c r="AD11849">
        <f t="shared" si="714"/>
        <v>0</v>
      </c>
      <c r="AF11849" s="3"/>
      <c r="AH11849" s="9"/>
    </row>
    <row r="11850" spans="1:34" ht="10.95" customHeight="1" outlineLevel="1" x14ac:dyDescent="0.25">
      <c r="A11850" t="s">
        <v>4295</v>
      </c>
      <c r="C11850" s="3" t="s">
        <v>12988</v>
      </c>
      <c r="D11850" s="3">
        <v>2575</v>
      </c>
      <c r="E11850" s="9">
        <v>2011</v>
      </c>
      <c r="F11850" s="7" t="s">
        <v>14114</v>
      </c>
      <c r="G11850" s="7" t="s">
        <v>5401</v>
      </c>
      <c r="H11850" s="8" t="s">
        <v>5623</v>
      </c>
      <c r="I11850" s="8" t="s">
        <v>14113</v>
      </c>
      <c r="J11850" s="19">
        <v>3</v>
      </c>
      <c r="K11850" s="19" t="s">
        <v>7738</v>
      </c>
      <c r="L11850" s="11"/>
      <c r="M11850" s="11"/>
      <c r="N11850" s="24"/>
      <c r="P11850" s="32"/>
      <c r="T11850" s="19"/>
      <c r="U11850" s="3"/>
      <c r="X11850" t="str">
        <f t="shared" si="715"/>
        <v/>
      </c>
      <c r="Z11850" t="str">
        <f t="shared" si="716"/>
        <v/>
      </c>
      <c r="AB11850" s="9"/>
      <c r="AC11850" t="s">
        <v>5623</v>
      </c>
      <c r="AD11850">
        <f t="shared" ref="AD11850:AD11872" si="717">COUNTIF(H11850,"*Fuji*")</f>
        <v>0</v>
      </c>
      <c r="AF11850" s="3"/>
      <c r="AH11850" s="9"/>
    </row>
    <row r="11851" spans="1:34" ht="10.95" customHeight="1" outlineLevel="1" x14ac:dyDescent="0.25">
      <c r="A11851" t="s">
        <v>4295</v>
      </c>
      <c r="C11851" s="3" t="s">
        <v>12988</v>
      </c>
      <c r="D11851" s="3">
        <v>2596</v>
      </c>
      <c r="E11851" s="9">
        <v>2013</v>
      </c>
      <c r="F11851" s="7" t="s">
        <v>14116</v>
      </c>
      <c r="G11851" s="7" t="s">
        <v>5401</v>
      </c>
      <c r="H11851" s="8" t="s">
        <v>12904</v>
      </c>
      <c r="I11851" s="8" t="s">
        <v>14115</v>
      </c>
      <c r="J11851" s="19">
        <v>4</v>
      </c>
      <c r="K11851" s="19" t="s">
        <v>7738</v>
      </c>
      <c r="L11851" s="11"/>
      <c r="M11851" s="11"/>
      <c r="N11851" s="24"/>
      <c r="P11851" s="32"/>
      <c r="T11851" s="19"/>
      <c r="U11851" s="3"/>
      <c r="X11851" t="str">
        <f t="shared" si="715"/>
        <v/>
      </c>
      <c r="Z11851" t="str">
        <f t="shared" si="716"/>
        <v/>
      </c>
      <c r="AB11851" s="9"/>
      <c r="AC11851" t="s">
        <v>12904</v>
      </c>
      <c r="AD11851">
        <f t="shared" si="717"/>
        <v>0</v>
      </c>
      <c r="AF11851" s="3"/>
      <c r="AH11851" s="9"/>
    </row>
    <row r="11852" spans="1:34" ht="10.95" customHeight="1" outlineLevel="1" x14ac:dyDescent="0.25">
      <c r="A11852" t="s">
        <v>4295</v>
      </c>
      <c r="C11852" s="3" t="s">
        <v>12988</v>
      </c>
      <c r="D11852" s="3">
        <v>2598</v>
      </c>
      <c r="E11852" s="9">
        <v>2013</v>
      </c>
      <c r="F11852" s="7" t="s">
        <v>1585</v>
      </c>
      <c r="G11852" s="7" t="s">
        <v>5401</v>
      </c>
      <c r="H11852" s="8" t="s">
        <v>14118</v>
      </c>
      <c r="I11852" s="44" t="s">
        <v>14117</v>
      </c>
      <c r="J11852" s="19">
        <v>1</v>
      </c>
      <c r="K11852" s="19" t="s">
        <v>7738</v>
      </c>
      <c r="L11852" s="11"/>
      <c r="M11852" s="11"/>
      <c r="N11852" s="24"/>
      <c r="P11852" s="32"/>
      <c r="R11852">
        <v>1</v>
      </c>
      <c r="S11852">
        <v>1</v>
      </c>
      <c r="T11852" s="19"/>
      <c r="U11852" s="3"/>
      <c r="X11852" t="str">
        <f t="shared" si="715"/>
        <v/>
      </c>
      <c r="Z11852" t="str">
        <f t="shared" si="716"/>
        <v/>
      </c>
      <c r="AB11852" s="9"/>
      <c r="AC11852" t="s">
        <v>14118</v>
      </c>
      <c r="AD11852">
        <f t="shared" si="717"/>
        <v>0</v>
      </c>
      <c r="AF11852" s="3"/>
      <c r="AH11852" s="9"/>
    </row>
    <row r="11853" spans="1:34" ht="10.95" customHeight="1" outlineLevel="1" x14ac:dyDescent="0.25">
      <c r="A11853" t="s">
        <v>4295</v>
      </c>
      <c r="C11853" s="3" t="s">
        <v>12988</v>
      </c>
      <c r="D11853" s="3">
        <v>2599</v>
      </c>
      <c r="E11853" s="9">
        <v>2013</v>
      </c>
      <c r="F11853" s="10" t="s">
        <v>22209</v>
      </c>
      <c r="G11853" s="7" t="s">
        <v>5401</v>
      </c>
      <c r="H11853" s="8" t="s">
        <v>14119</v>
      </c>
      <c r="I11853" s="44" t="s">
        <v>14117</v>
      </c>
      <c r="J11853" s="19">
        <v>1</v>
      </c>
      <c r="K11853" s="19" t="s">
        <v>7738</v>
      </c>
      <c r="L11853" s="11"/>
      <c r="M11853" s="11"/>
      <c r="N11853" s="24"/>
      <c r="P11853" s="32"/>
      <c r="R11853">
        <v>1</v>
      </c>
      <c r="S11853">
        <v>1</v>
      </c>
      <c r="T11853" s="19"/>
      <c r="U11853" s="3"/>
      <c r="X11853" t="str">
        <f t="shared" si="715"/>
        <v/>
      </c>
      <c r="Z11853" t="str">
        <f t="shared" si="716"/>
        <v/>
      </c>
      <c r="AB11853" s="9"/>
      <c r="AC11853" t="s">
        <v>14119</v>
      </c>
      <c r="AD11853">
        <f t="shared" si="717"/>
        <v>0</v>
      </c>
      <c r="AF11853" s="3"/>
      <c r="AH11853" s="9"/>
    </row>
    <row r="11854" spans="1:34" ht="10.95" customHeight="1" outlineLevel="1" x14ac:dyDescent="0.25">
      <c r="A11854" t="s">
        <v>4295</v>
      </c>
      <c r="C11854" s="3" t="s">
        <v>12988</v>
      </c>
      <c r="D11854" s="3">
        <v>2605</v>
      </c>
      <c r="E11854" s="9">
        <v>2013</v>
      </c>
      <c r="F11854" s="7" t="s">
        <v>5734</v>
      </c>
      <c r="G11854" s="7" t="s">
        <v>5401</v>
      </c>
      <c r="H11854" s="8" t="s">
        <v>12904</v>
      </c>
      <c r="I11854" s="8" t="s">
        <v>14120</v>
      </c>
      <c r="J11854" s="19">
        <v>4</v>
      </c>
      <c r="K11854" s="19" t="s">
        <v>7738</v>
      </c>
      <c r="L11854" s="11"/>
      <c r="M11854" s="11"/>
      <c r="N11854" s="24"/>
      <c r="P11854" s="32"/>
      <c r="T11854" s="19"/>
      <c r="U11854" s="3"/>
      <c r="X11854" t="str">
        <f t="shared" si="715"/>
        <v/>
      </c>
      <c r="Z11854" t="str">
        <f t="shared" si="716"/>
        <v/>
      </c>
      <c r="AB11854" s="9"/>
      <c r="AC11854" t="s">
        <v>12904</v>
      </c>
      <c r="AD11854">
        <f t="shared" si="717"/>
        <v>0</v>
      </c>
      <c r="AF11854" s="3"/>
      <c r="AH11854" s="9"/>
    </row>
    <row r="11855" spans="1:34" ht="10.95" customHeight="1" outlineLevel="1" x14ac:dyDescent="0.25">
      <c r="A11855" t="s">
        <v>4295</v>
      </c>
      <c r="C11855" s="3" t="s">
        <v>12988</v>
      </c>
      <c r="D11855" s="3">
        <v>2609</v>
      </c>
      <c r="E11855" s="9">
        <v>2013</v>
      </c>
      <c r="F11855" s="7" t="s">
        <v>2647</v>
      </c>
      <c r="G11855" s="7" t="s">
        <v>5401</v>
      </c>
      <c r="H11855" s="8" t="s">
        <v>14122</v>
      </c>
      <c r="I11855" s="8" t="s">
        <v>14121</v>
      </c>
      <c r="J11855" s="19">
        <v>7</v>
      </c>
      <c r="K11855" s="19" t="s">
        <v>7738</v>
      </c>
      <c r="L11855" s="11"/>
      <c r="M11855" s="11"/>
      <c r="N11855" s="24"/>
      <c r="P11855" s="32"/>
      <c r="T11855" s="19"/>
      <c r="U11855" s="3"/>
      <c r="X11855" t="str">
        <f t="shared" si="715"/>
        <v/>
      </c>
      <c r="Z11855" t="str">
        <f t="shared" si="716"/>
        <v/>
      </c>
      <c r="AB11855" s="9"/>
      <c r="AC11855" t="s">
        <v>14122</v>
      </c>
      <c r="AD11855">
        <f t="shared" si="717"/>
        <v>0</v>
      </c>
      <c r="AF11855" s="3"/>
      <c r="AH11855" s="9"/>
    </row>
    <row r="11856" spans="1:34" ht="10.95" customHeight="1" outlineLevel="1" x14ac:dyDescent="0.25">
      <c r="A11856" t="s">
        <v>4295</v>
      </c>
      <c r="C11856" s="3" t="s">
        <v>12988</v>
      </c>
      <c r="D11856" s="3">
        <v>2640</v>
      </c>
      <c r="E11856" s="9">
        <v>2013</v>
      </c>
      <c r="F11856" s="7" t="s">
        <v>5734</v>
      </c>
      <c r="G11856" s="7" t="s">
        <v>5401</v>
      </c>
      <c r="H11856" s="8" t="s">
        <v>12904</v>
      </c>
      <c r="I11856" s="8" t="s">
        <v>14123</v>
      </c>
      <c r="J11856" s="19">
        <v>4</v>
      </c>
      <c r="K11856" s="19" t="s">
        <v>7738</v>
      </c>
      <c r="L11856" s="11"/>
      <c r="M11856" s="11"/>
      <c r="N11856" s="24"/>
      <c r="P11856" s="32"/>
      <c r="T11856" s="19"/>
      <c r="U11856" s="3"/>
      <c r="X11856" t="str">
        <f t="shared" si="715"/>
        <v/>
      </c>
      <c r="Z11856" t="str">
        <f t="shared" si="716"/>
        <v/>
      </c>
      <c r="AB11856" s="9"/>
      <c r="AC11856" t="s">
        <v>12904</v>
      </c>
      <c r="AD11856">
        <f t="shared" si="717"/>
        <v>0</v>
      </c>
      <c r="AF11856" s="3"/>
      <c r="AH11856" s="9"/>
    </row>
    <row r="11857" spans="1:34" ht="10.95" customHeight="1" outlineLevel="1" x14ac:dyDescent="0.25">
      <c r="A11857" t="s">
        <v>4295</v>
      </c>
      <c r="C11857" s="3" t="s">
        <v>12988</v>
      </c>
      <c r="D11857" s="3">
        <v>2647</v>
      </c>
      <c r="E11857" s="9">
        <v>2013</v>
      </c>
      <c r="F11857" s="7" t="s">
        <v>6127</v>
      </c>
      <c r="G11857" s="7" t="s">
        <v>5401</v>
      </c>
      <c r="H11857" s="8" t="s">
        <v>14125</v>
      </c>
      <c r="I11857" s="8" t="s">
        <v>14124</v>
      </c>
      <c r="J11857" s="19">
        <v>4</v>
      </c>
      <c r="K11857" s="19" t="s">
        <v>7738</v>
      </c>
      <c r="L11857" s="11"/>
      <c r="M11857" s="11"/>
      <c r="N11857" s="24"/>
      <c r="P11857" s="32"/>
      <c r="T11857" s="19"/>
      <c r="U11857" s="3"/>
      <c r="X11857" t="str">
        <f t="shared" si="715"/>
        <v/>
      </c>
      <c r="Z11857" t="str">
        <f t="shared" si="716"/>
        <v/>
      </c>
      <c r="AB11857" s="9"/>
      <c r="AC11857" t="s">
        <v>14125</v>
      </c>
      <c r="AD11857">
        <f t="shared" si="717"/>
        <v>0</v>
      </c>
      <c r="AF11857" s="3"/>
      <c r="AH11857" s="9"/>
    </row>
    <row r="11858" spans="1:34" ht="10.95" customHeight="1" outlineLevel="1" x14ac:dyDescent="0.25">
      <c r="A11858" t="s">
        <v>4295</v>
      </c>
      <c r="C11858" s="3" t="s">
        <v>12988</v>
      </c>
      <c r="D11858" s="3">
        <v>2658</v>
      </c>
      <c r="E11858" s="9">
        <v>2014</v>
      </c>
      <c r="F11858" s="7" t="s">
        <v>5734</v>
      </c>
      <c r="G11858" s="7" t="s">
        <v>5401</v>
      </c>
      <c r="H11858" s="8" t="s">
        <v>14127</v>
      </c>
      <c r="I11858" s="8" t="s">
        <v>14126</v>
      </c>
      <c r="J11858" s="19">
        <v>4</v>
      </c>
      <c r="K11858" s="19" t="s">
        <v>7738</v>
      </c>
      <c r="L11858" s="11"/>
      <c r="M11858" s="11"/>
      <c r="N11858" s="24"/>
      <c r="P11858" s="32"/>
      <c r="T11858" s="19"/>
      <c r="U11858" s="3"/>
      <c r="X11858" t="str">
        <f t="shared" si="715"/>
        <v/>
      </c>
      <c r="Z11858" t="str">
        <f t="shared" si="716"/>
        <v/>
      </c>
      <c r="AB11858" s="9"/>
      <c r="AC11858" t="s">
        <v>14127</v>
      </c>
      <c r="AD11858">
        <f t="shared" si="717"/>
        <v>0</v>
      </c>
      <c r="AF11858" s="3"/>
      <c r="AH11858" s="9"/>
    </row>
    <row r="11859" spans="1:34" ht="10.95" customHeight="1" outlineLevel="1" x14ac:dyDescent="0.25">
      <c r="A11859" t="s">
        <v>4295</v>
      </c>
      <c r="C11859" s="3" t="s">
        <v>12988</v>
      </c>
      <c r="D11859" s="3">
        <v>2689</v>
      </c>
      <c r="E11859" s="9">
        <v>2014</v>
      </c>
      <c r="F11859" s="7" t="s">
        <v>5734</v>
      </c>
      <c r="G11859" s="7" t="s">
        <v>5401</v>
      </c>
      <c r="H11859" s="8" t="s">
        <v>8359</v>
      </c>
      <c r="I11859" s="8" t="s">
        <v>7560</v>
      </c>
      <c r="J11859" s="19">
        <v>7</v>
      </c>
      <c r="K11859" s="19" t="s">
        <v>7738</v>
      </c>
      <c r="L11859" s="11"/>
      <c r="M11859" s="11"/>
      <c r="N11859" s="24"/>
      <c r="P11859" s="32"/>
      <c r="T11859" s="19"/>
      <c r="U11859" s="3"/>
      <c r="X11859" t="str">
        <f t="shared" si="715"/>
        <v/>
      </c>
      <c r="Z11859" t="str">
        <f t="shared" si="716"/>
        <v/>
      </c>
      <c r="AB11859" s="9"/>
      <c r="AC11859" t="s">
        <v>8359</v>
      </c>
      <c r="AD11859">
        <f t="shared" si="717"/>
        <v>0</v>
      </c>
      <c r="AF11859" s="3"/>
      <c r="AH11859" s="9"/>
    </row>
    <row r="11860" spans="1:34" ht="10.95" customHeight="1" outlineLevel="1" x14ac:dyDescent="0.25">
      <c r="A11860" t="s">
        <v>4295</v>
      </c>
      <c r="C11860" s="3" t="s">
        <v>12988</v>
      </c>
      <c r="D11860" s="3">
        <v>2690</v>
      </c>
      <c r="E11860" s="9">
        <v>2014</v>
      </c>
      <c r="F11860" s="7" t="s">
        <v>2647</v>
      </c>
      <c r="G11860" s="7" t="s">
        <v>5401</v>
      </c>
      <c r="H11860" s="8" t="s">
        <v>13046</v>
      </c>
      <c r="I11860" s="8" t="s">
        <v>7560</v>
      </c>
      <c r="J11860" s="19">
        <v>7</v>
      </c>
      <c r="K11860" s="19" t="s">
        <v>7738</v>
      </c>
      <c r="L11860" s="11"/>
      <c r="M11860" s="11"/>
      <c r="N11860" s="24"/>
      <c r="P11860" s="32"/>
      <c r="T11860" s="19"/>
      <c r="U11860" s="3"/>
      <c r="X11860" t="str">
        <f t="shared" si="715"/>
        <v/>
      </c>
      <c r="Z11860" t="str">
        <f t="shared" si="716"/>
        <v/>
      </c>
      <c r="AB11860" s="9"/>
      <c r="AC11860" t="s">
        <v>13046</v>
      </c>
      <c r="AD11860">
        <f t="shared" si="717"/>
        <v>0</v>
      </c>
      <c r="AF11860" s="3"/>
      <c r="AH11860" s="9"/>
    </row>
    <row r="11861" spans="1:34" ht="10.95" customHeight="1" outlineLevel="1" x14ac:dyDescent="0.25">
      <c r="A11861" t="s">
        <v>4295</v>
      </c>
      <c r="C11861" s="3" t="s">
        <v>12988</v>
      </c>
      <c r="D11861" s="3" t="s">
        <v>18836</v>
      </c>
      <c r="E11861" s="9">
        <v>2016</v>
      </c>
      <c r="F11861" s="7" t="s">
        <v>18837</v>
      </c>
      <c r="G11861" s="7" t="s">
        <v>5401</v>
      </c>
      <c r="H11861" s="8" t="s">
        <v>12904</v>
      </c>
      <c r="I11861" s="8" t="s">
        <v>14129</v>
      </c>
      <c r="J11861" s="19">
        <v>4</v>
      </c>
      <c r="K11861" s="19" t="s">
        <v>7738</v>
      </c>
      <c r="L11861" s="11"/>
      <c r="M11861" s="11"/>
      <c r="N11861" s="24"/>
      <c r="P11861" s="32"/>
      <c r="T11861" s="19"/>
      <c r="U11861" s="3"/>
      <c r="X11861" t="str">
        <f t="shared" si="715"/>
        <v/>
      </c>
      <c r="Z11861" t="str">
        <f t="shared" si="716"/>
        <v/>
      </c>
      <c r="AB11861" s="9"/>
      <c r="AC11861" t="s">
        <v>12904</v>
      </c>
      <c r="AD11861">
        <f t="shared" si="717"/>
        <v>0</v>
      </c>
      <c r="AF11861" s="3"/>
      <c r="AH11861" s="9"/>
    </row>
    <row r="11862" spans="1:34" ht="10.95" customHeight="1" outlineLevel="1" x14ac:dyDescent="0.25">
      <c r="A11862" t="s">
        <v>4295</v>
      </c>
      <c r="C11862" s="3" t="s">
        <v>12988</v>
      </c>
      <c r="D11862" s="3">
        <v>2716</v>
      </c>
      <c r="E11862" s="9">
        <v>2016</v>
      </c>
      <c r="F11862" s="7" t="s">
        <v>14128</v>
      </c>
      <c r="G11862" s="7" t="s">
        <v>5401</v>
      </c>
      <c r="H11862" s="8" t="s">
        <v>12904</v>
      </c>
      <c r="I11862" s="8" t="s">
        <v>14129</v>
      </c>
      <c r="J11862" s="19">
        <v>4</v>
      </c>
      <c r="K11862" s="19" t="s">
        <v>7738</v>
      </c>
      <c r="L11862" s="11"/>
      <c r="M11862" s="11"/>
      <c r="N11862" s="24"/>
      <c r="P11862" s="32"/>
      <c r="T11862" s="19"/>
      <c r="U11862" s="3"/>
      <c r="X11862" t="str">
        <f t="shared" si="715"/>
        <v/>
      </c>
      <c r="Z11862" t="str">
        <f t="shared" si="716"/>
        <v/>
      </c>
      <c r="AB11862" s="9"/>
      <c r="AC11862" t="s">
        <v>12904</v>
      </c>
      <c r="AD11862">
        <f t="shared" si="717"/>
        <v>0</v>
      </c>
      <c r="AF11862" s="3"/>
      <c r="AH11862" s="9"/>
    </row>
    <row r="11863" spans="1:34" ht="10.95" customHeight="1" outlineLevel="1" x14ac:dyDescent="0.25">
      <c r="A11863" t="s">
        <v>4295</v>
      </c>
      <c r="C11863" s="3" t="s">
        <v>12988</v>
      </c>
      <c r="D11863" s="3">
        <v>2717</v>
      </c>
      <c r="E11863" s="9">
        <v>2016</v>
      </c>
      <c r="F11863" s="7" t="s">
        <v>679</v>
      </c>
      <c r="G11863" s="7" t="s">
        <v>5401</v>
      </c>
      <c r="H11863" s="8" t="s">
        <v>12904</v>
      </c>
      <c r="I11863" s="8" t="s">
        <v>14130</v>
      </c>
      <c r="J11863" s="19">
        <v>4</v>
      </c>
      <c r="K11863" s="19" t="s">
        <v>7738</v>
      </c>
      <c r="L11863" s="11"/>
      <c r="M11863" s="11"/>
      <c r="N11863" s="24"/>
      <c r="P11863" s="32"/>
      <c r="T11863" s="19"/>
      <c r="U11863" s="3"/>
      <c r="X11863" t="str">
        <f t="shared" si="715"/>
        <v/>
      </c>
      <c r="Z11863" t="str">
        <f t="shared" si="716"/>
        <v/>
      </c>
      <c r="AB11863" s="9"/>
      <c r="AC11863" t="s">
        <v>12904</v>
      </c>
      <c r="AD11863">
        <f t="shared" si="717"/>
        <v>0</v>
      </c>
      <c r="AF11863" s="3"/>
      <c r="AH11863" s="9"/>
    </row>
    <row r="11864" spans="1:34" ht="10.95" customHeight="1" outlineLevel="1" x14ac:dyDescent="0.25">
      <c r="A11864" t="s">
        <v>4295</v>
      </c>
      <c r="C11864" s="3" t="s">
        <v>12988</v>
      </c>
      <c r="D11864" s="3" t="s">
        <v>18838</v>
      </c>
      <c r="E11864" s="9">
        <v>2016</v>
      </c>
      <c r="F11864" s="7" t="s">
        <v>18839</v>
      </c>
      <c r="G11864" s="7" t="s">
        <v>5401</v>
      </c>
      <c r="H11864" s="8" t="s">
        <v>12904</v>
      </c>
      <c r="I11864" s="8" t="s">
        <v>14130</v>
      </c>
      <c r="J11864" s="19">
        <v>4</v>
      </c>
      <c r="K11864" s="19" t="s">
        <v>7738</v>
      </c>
      <c r="L11864" s="11"/>
      <c r="M11864" s="11"/>
      <c r="N11864" s="24"/>
      <c r="P11864" s="32"/>
      <c r="T11864" s="19"/>
      <c r="U11864" s="3"/>
      <c r="X11864" t="str">
        <f t="shared" si="715"/>
        <v/>
      </c>
      <c r="Z11864" t="str">
        <f t="shared" si="716"/>
        <v/>
      </c>
      <c r="AB11864" s="9"/>
      <c r="AC11864" t="s">
        <v>12904</v>
      </c>
      <c r="AD11864">
        <f t="shared" si="717"/>
        <v>0</v>
      </c>
      <c r="AF11864" s="3"/>
      <c r="AH11864" s="9"/>
    </row>
    <row r="11865" spans="1:34" ht="10.95" customHeight="1" outlineLevel="1" x14ac:dyDescent="0.25">
      <c r="A11865" t="s">
        <v>4295</v>
      </c>
      <c r="C11865" s="3" t="s">
        <v>12988</v>
      </c>
      <c r="D11865" s="3" t="s">
        <v>14132</v>
      </c>
      <c r="E11865" s="9">
        <v>2018</v>
      </c>
      <c r="F11865" s="7" t="s">
        <v>14133</v>
      </c>
      <c r="G11865" s="7" t="s">
        <v>5401</v>
      </c>
      <c r="H11865" s="8" t="s">
        <v>14134</v>
      </c>
      <c r="I11865" s="8" t="s">
        <v>14131</v>
      </c>
      <c r="J11865" s="19">
        <v>4</v>
      </c>
      <c r="K11865" s="19" t="s">
        <v>7738</v>
      </c>
      <c r="L11865" s="11"/>
      <c r="M11865" s="11"/>
      <c r="N11865" s="24"/>
      <c r="P11865" s="32"/>
      <c r="T11865" s="19"/>
      <c r="U11865" s="3"/>
      <c r="X11865" t="str">
        <f t="shared" si="715"/>
        <v/>
      </c>
      <c r="Z11865">
        <f t="shared" si="716"/>
        <v>1</v>
      </c>
      <c r="AB11865" s="9"/>
      <c r="AC11865" t="s">
        <v>14134</v>
      </c>
      <c r="AD11865">
        <f t="shared" si="717"/>
        <v>0</v>
      </c>
      <c r="AF11865" s="3"/>
      <c r="AH11865" s="9"/>
    </row>
    <row r="11866" spans="1:34" ht="10.95" customHeight="1" outlineLevel="1" x14ac:dyDescent="0.25">
      <c r="A11866" t="s">
        <v>4295</v>
      </c>
      <c r="C11866" s="3" t="s">
        <v>12988</v>
      </c>
      <c r="D11866" s="3">
        <v>2807</v>
      </c>
      <c r="E11866" s="9">
        <v>2018</v>
      </c>
      <c r="F11866" s="7" t="s">
        <v>6127</v>
      </c>
      <c r="G11866" s="7" t="s">
        <v>5401</v>
      </c>
      <c r="H11866" s="8" t="s">
        <v>14135</v>
      </c>
      <c r="I11866" s="8" t="s">
        <v>14098</v>
      </c>
      <c r="J11866" s="19">
        <v>7</v>
      </c>
      <c r="K11866" s="19" t="s">
        <v>7738</v>
      </c>
      <c r="L11866" s="11"/>
      <c r="M11866" s="11"/>
      <c r="N11866" s="24"/>
      <c r="P11866" s="32"/>
      <c r="T11866" s="19"/>
      <c r="U11866" s="3"/>
      <c r="X11866" t="str">
        <f t="shared" si="715"/>
        <v/>
      </c>
      <c r="Z11866" t="str">
        <f t="shared" si="716"/>
        <v/>
      </c>
      <c r="AB11866" s="9"/>
      <c r="AC11866" t="s">
        <v>14135</v>
      </c>
      <c r="AD11866">
        <f t="shared" si="717"/>
        <v>0</v>
      </c>
      <c r="AF11866" s="3"/>
      <c r="AH11866" s="9"/>
    </row>
    <row r="11867" spans="1:34" ht="10.95" customHeight="1" outlineLevel="1" x14ac:dyDescent="0.25">
      <c r="A11867" t="s">
        <v>4295</v>
      </c>
      <c r="C11867" s="3" t="s">
        <v>12988</v>
      </c>
      <c r="D11867" s="3">
        <v>2808</v>
      </c>
      <c r="E11867" s="9">
        <v>2018</v>
      </c>
      <c r="F11867" s="7" t="s">
        <v>6127</v>
      </c>
      <c r="G11867" s="7" t="s">
        <v>5401</v>
      </c>
      <c r="H11867" s="8" t="s">
        <v>9612</v>
      </c>
      <c r="I11867" s="8" t="s">
        <v>14098</v>
      </c>
      <c r="J11867" s="19">
        <v>7</v>
      </c>
      <c r="K11867" s="19" t="s">
        <v>7738</v>
      </c>
      <c r="L11867" s="11"/>
      <c r="M11867" s="11"/>
      <c r="N11867" s="24"/>
      <c r="P11867" s="32"/>
      <c r="T11867" s="19"/>
      <c r="U11867" s="3"/>
      <c r="X11867" t="str">
        <f t="shared" si="715"/>
        <v/>
      </c>
      <c r="Z11867" t="str">
        <f t="shared" si="716"/>
        <v/>
      </c>
      <c r="AB11867" s="9"/>
      <c r="AC11867" t="s">
        <v>9612</v>
      </c>
      <c r="AD11867">
        <f t="shared" si="717"/>
        <v>0</v>
      </c>
      <c r="AF11867" s="3"/>
      <c r="AH11867" s="9"/>
    </row>
    <row r="11868" spans="1:34" ht="10.95" customHeight="1" outlineLevel="1" x14ac:dyDescent="0.25">
      <c r="A11868" t="s">
        <v>4295</v>
      </c>
      <c r="C11868" s="3" t="s">
        <v>12988</v>
      </c>
      <c r="D11868" s="3" t="s">
        <v>14137</v>
      </c>
      <c r="E11868" s="9">
        <v>2018</v>
      </c>
      <c r="F11868" s="7" t="s">
        <v>14138</v>
      </c>
      <c r="G11868" s="7" t="s">
        <v>5401</v>
      </c>
      <c r="H11868" s="8" t="s">
        <v>12904</v>
      </c>
      <c r="I11868" s="8" t="s">
        <v>14136</v>
      </c>
      <c r="J11868" s="19">
        <v>4</v>
      </c>
      <c r="K11868" s="19" t="s">
        <v>7738</v>
      </c>
      <c r="L11868" s="11"/>
      <c r="M11868" s="11"/>
      <c r="N11868" s="24"/>
      <c r="P11868" s="32"/>
      <c r="T11868" s="19"/>
      <c r="U11868" s="3"/>
      <c r="X11868" t="str">
        <f t="shared" si="715"/>
        <v/>
      </c>
      <c r="Z11868">
        <f t="shared" si="716"/>
        <v>1</v>
      </c>
      <c r="AB11868" s="9"/>
      <c r="AC11868" t="s">
        <v>12904</v>
      </c>
      <c r="AD11868">
        <f t="shared" si="717"/>
        <v>0</v>
      </c>
      <c r="AF11868" s="3"/>
      <c r="AH11868" s="9"/>
    </row>
    <row r="11869" spans="1:34" ht="10.95" customHeight="1" outlineLevel="1" x14ac:dyDescent="0.25">
      <c r="A11869" t="s">
        <v>4295</v>
      </c>
      <c r="C11869" s="3" t="s">
        <v>12988</v>
      </c>
      <c r="D11869" s="3">
        <v>2845</v>
      </c>
      <c r="E11869" s="9">
        <v>2018</v>
      </c>
      <c r="F11869" s="7" t="s">
        <v>679</v>
      </c>
      <c r="G11869" s="7" t="s">
        <v>5401</v>
      </c>
      <c r="H11869" s="8" t="s">
        <v>12904</v>
      </c>
      <c r="I11869" s="8" t="s">
        <v>14139</v>
      </c>
      <c r="J11869" s="19">
        <v>4</v>
      </c>
      <c r="K11869" s="19" t="s">
        <v>7738</v>
      </c>
      <c r="L11869" s="11"/>
      <c r="M11869" s="11"/>
      <c r="N11869" s="24"/>
      <c r="P11869" s="32"/>
      <c r="T11869" s="19"/>
      <c r="U11869" s="3"/>
      <c r="X11869" t="str">
        <f t="shared" si="715"/>
        <v/>
      </c>
      <c r="Z11869" t="str">
        <f t="shared" si="716"/>
        <v/>
      </c>
      <c r="AB11869" s="9"/>
      <c r="AC11869" t="s">
        <v>12904</v>
      </c>
      <c r="AD11869">
        <f t="shared" si="717"/>
        <v>0</v>
      </c>
      <c r="AF11869" s="3"/>
      <c r="AH11869" s="9"/>
    </row>
    <row r="11870" spans="1:34" ht="10.95" customHeight="1" outlineLevel="1" x14ac:dyDescent="0.25">
      <c r="A11870" t="s">
        <v>4295</v>
      </c>
      <c r="C11870" s="3" t="s">
        <v>12988</v>
      </c>
      <c r="D11870" s="3">
        <v>2846</v>
      </c>
      <c r="E11870" s="9">
        <v>2018</v>
      </c>
      <c r="F11870" s="7" t="s">
        <v>679</v>
      </c>
      <c r="G11870" s="7" t="s">
        <v>5401</v>
      </c>
      <c r="H11870" s="8" t="s">
        <v>12904</v>
      </c>
      <c r="I11870" s="8" t="s">
        <v>14139</v>
      </c>
      <c r="J11870" s="19">
        <v>4</v>
      </c>
      <c r="K11870" s="19" t="s">
        <v>7738</v>
      </c>
      <c r="L11870" s="11"/>
      <c r="M11870" s="11"/>
      <c r="N11870" s="24"/>
      <c r="P11870" s="32"/>
      <c r="T11870" s="19"/>
      <c r="U11870" s="3"/>
      <c r="X11870" t="str">
        <f t="shared" si="715"/>
        <v/>
      </c>
      <c r="Z11870" t="str">
        <f t="shared" si="716"/>
        <v/>
      </c>
      <c r="AB11870" s="9"/>
      <c r="AC11870" t="s">
        <v>12904</v>
      </c>
      <c r="AD11870">
        <f t="shared" si="717"/>
        <v>0</v>
      </c>
      <c r="AF11870" s="3"/>
      <c r="AH11870" s="9"/>
    </row>
    <row r="11871" spans="1:34" ht="10.95" customHeight="1" outlineLevel="1" x14ac:dyDescent="0.25">
      <c r="A11871" t="s">
        <v>4295</v>
      </c>
      <c r="C11871" s="3" t="s">
        <v>12988</v>
      </c>
      <c r="D11871" s="3" t="s">
        <v>14140</v>
      </c>
      <c r="E11871" s="9">
        <v>2018</v>
      </c>
      <c r="F11871" s="7" t="s">
        <v>14141</v>
      </c>
      <c r="G11871" s="7" t="s">
        <v>5401</v>
      </c>
      <c r="H11871" s="8" t="s">
        <v>12904</v>
      </c>
      <c r="I11871" s="8" t="s">
        <v>14139</v>
      </c>
      <c r="J11871" s="19">
        <v>4</v>
      </c>
      <c r="K11871" s="19" t="s">
        <v>7738</v>
      </c>
      <c r="L11871" s="11"/>
      <c r="M11871" s="11"/>
      <c r="N11871" s="24"/>
      <c r="P11871" s="32"/>
      <c r="T11871" s="19"/>
      <c r="U11871" s="3"/>
      <c r="X11871" t="str">
        <f t="shared" si="715"/>
        <v/>
      </c>
      <c r="Z11871" t="str">
        <f t="shared" si="716"/>
        <v/>
      </c>
      <c r="AB11871" s="9"/>
      <c r="AC11871" t="s">
        <v>12904</v>
      </c>
      <c r="AD11871">
        <f t="shared" si="717"/>
        <v>0</v>
      </c>
      <c r="AF11871" s="3"/>
      <c r="AH11871" s="9"/>
    </row>
    <row r="11872" spans="1:34" ht="10.95" customHeight="1" outlineLevel="1" x14ac:dyDescent="0.25">
      <c r="A11872" t="s">
        <v>4295</v>
      </c>
      <c r="C11872" s="3" t="s">
        <v>12988</v>
      </c>
      <c r="D11872" s="3">
        <v>2874</v>
      </c>
      <c r="E11872" s="9">
        <v>2020</v>
      </c>
      <c r="F11872" s="7" t="s">
        <v>5725</v>
      </c>
      <c r="G11872" s="7" t="s">
        <v>5401</v>
      </c>
      <c r="H11872" s="8" t="s">
        <v>12904</v>
      </c>
      <c r="I11872" s="8" t="s">
        <v>14142</v>
      </c>
      <c r="J11872" s="19">
        <v>4</v>
      </c>
      <c r="K11872" s="19" t="s">
        <v>7738</v>
      </c>
      <c r="L11872" s="11"/>
      <c r="M11872" s="11"/>
      <c r="N11872" s="24"/>
      <c r="P11872" s="32"/>
      <c r="T11872" s="19"/>
      <c r="U11872" s="3"/>
      <c r="X11872" t="str">
        <f t="shared" si="715"/>
        <v/>
      </c>
      <c r="Z11872" t="str">
        <f t="shared" si="716"/>
        <v/>
      </c>
      <c r="AB11872" s="9"/>
      <c r="AC11872" t="s">
        <v>12904</v>
      </c>
      <c r="AD11872">
        <f t="shared" si="717"/>
        <v>0</v>
      </c>
      <c r="AF11872" s="3"/>
      <c r="AH11872" s="9"/>
    </row>
    <row r="11873" spans="1:48" ht="10.95" customHeight="1" x14ac:dyDescent="0.25">
      <c r="A11873" s="2" t="s">
        <v>21351</v>
      </c>
      <c r="B11873" t="s">
        <v>13283</v>
      </c>
      <c r="C11873" s="3" t="s">
        <v>12965</v>
      </c>
      <c r="E11873" s="9"/>
      <c r="F11873" s="7"/>
      <c r="G11873" s="7"/>
      <c r="H11873" s="8"/>
      <c r="I11873" s="8"/>
      <c r="J11873" s="19"/>
      <c r="K11873" s="19"/>
      <c r="L11873" s="11"/>
      <c r="M11873" s="11">
        <f>SUM(L11874:L12044)</f>
        <v>320.0499999999999</v>
      </c>
      <c r="N11873" s="24">
        <v>5673</v>
      </c>
      <c r="O11873">
        <f>COUNTIF(K11874:K12044,"*")</f>
        <v>171</v>
      </c>
      <c r="P11873" s="32">
        <f>O11873/N11873</f>
        <v>3.0142781597038603E-2</v>
      </c>
      <c r="Q11873">
        <f>COUNTIF(K11874:K12044,"Y")+COUNTIF(K11874:K12044,"S")</f>
        <v>138</v>
      </c>
      <c r="T11873" s="19" t="s">
        <v>7736</v>
      </c>
      <c r="U11873" s="3"/>
      <c r="V11873" t="s">
        <v>18477</v>
      </c>
      <c r="X11873" t="str">
        <f t="shared" si="715"/>
        <v/>
      </c>
      <c r="Z11873" t="str">
        <f t="shared" si="716"/>
        <v/>
      </c>
      <c r="AB11873" s="9"/>
      <c r="AE11873">
        <f>COUNTIF(AD11874:AD12044,"1")</f>
        <v>9</v>
      </c>
      <c r="AF11873" s="3"/>
      <c r="AH11873" s="9"/>
      <c r="AI11873">
        <f>COUNTIF($J11874:$J12044,"1")-COUNTIFS($J11874:$J12044,"1",$K11874:$K12044,"V")</f>
        <v>53</v>
      </c>
      <c r="AJ11873">
        <f>COUNTIFS($J11874:$J12044,"1",$K11874:$K12044,"Y")+COUNTIFS($J11874:$J12044,"1",$K11874:$K12044,"S")</f>
        <v>50</v>
      </c>
      <c r="AK11873">
        <f>COUNTIF($J11874:$J12044,"2")-COUNTIFS($J11874:$J12044,"2",$K11874:$K12044,"V")</f>
        <v>9</v>
      </c>
      <c r="AL11873">
        <f>COUNTIFS($J11874:$J12044,"2",$K11874:$K12044,"Y")+COUNTIFS($J11874:$J12044,"2",$K11874:$K12044,"S")</f>
        <v>7</v>
      </c>
      <c r="AM11873">
        <f>COUNTIF($J11874:$J12044,"3")-COUNTIFS($J11874:$J12044,"3",$K11874:$K12044,"V")</f>
        <v>80</v>
      </c>
      <c r="AN11873">
        <f>COUNTIFS($J11874:$J12044,"3",$K11874:$K12044,"Y")+COUNTIFS($J11874:$J12044,"3",$K11874:$K12044,"S")</f>
        <v>67</v>
      </c>
      <c r="AO11873">
        <f>COUNTIF($J11874:$J12044,"4")-COUNTIFS($J11874:$J12044,"4",$K11874:$K12044,"V")</f>
        <v>4</v>
      </c>
      <c r="AP11873">
        <f>COUNTIFS($J11874:$J12044,"4",$K11874:$K12044,"Y")+COUNTIFS($J11874:$J12044,"4",$K11874:$K12044,"S")</f>
        <v>3</v>
      </c>
      <c r="AQ11873">
        <f>COUNTIF($J11874:$J12044,"5")-COUNTIFS($J11874:$J12044,"5",$K11874:$K12044,"V")</f>
        <v>6</v>
      </c>
      <c r="AR11873">
        <f>COUNTIFS($J11874:$J12044,"5",$K11874:$K12044,"Y")+COUNTIFS($J11874:$J12044,"5",$K11874:$K12044,"S")</f>
        <v>6</v>
      </c>
      <c r="AS11873">
        <f>COUNTIF($J11874:$J12044,"6")-COUNTIFS($J11874:$J12044,"6",$K11874:$K12044,"V")</f>
        <v>0</v>
      </c>
      <c r="AT11873">
        <f>COUNTIFS($J11874:$J12044,"6",$K11874:$K12044,"Y")+COUNTIFS($J11874:$J12044,"6",$K11874:$K12044,"S")</f>
        <v>0</v>
      </c>
      <c r="AU11873">
        <f>COUNTIF($J11874:$J12044,"7")-COUNTIFS($J11874:$J12044,"7",$K11874:$K12044,"V")</f>
        <v>9</v>
      </c>
      <c r="AV11873">
        <f>COUNTIFS($J11874:$J12044,"7",$K11874:$K12044,"Y")+COUNTIFS($J11874:$J12044,"7",$K11874:$K12044,"S")</f>
        <v>5</v>
      </c>
    </row>
    <row r="11874" spans="1:48" ht="10.95" customHeight="1" outlineLevel="1" x14ac:dyDescent="0.25">
      <c r="A11874" t="s">
        <v>6704</v>
      </c>
      <c r="C11874" s="3" t="s">
        <v>12965</v>
      </c>
      <c r="D11874" s="3">
        <v>257</v>
      </c>
      <c r="E11874" s="9">
        <v>1906</v>
      </c>
      <c r="F11874" s="7" t="s">
        <v>2977</v>
      </c>
      <c r="G11874" s="7" t="s">
        <v>2293</v>
      </c>
      <c r="H11874" s="8" t="s">
        <v>6705</v>
      </c>
      <c r="I11874" s="8" t="s">
        <v>7852</v>
      </c>
      <c r="J11874" s="19">
        <v>1</v>
      </c>
      <c r="K11874" s="19" t="s">
        <v>7738</v>
      </c>
      <c r="L11874" s="11"/>
      <c r="M11874" s="11"/>
      <c r="N11874" s="24"/>
      <c r="P11874" s="32"/>
      <c r="T11874" s="19"/>
      <c r="U11874" s="3" t="s">
        <v>7983</v>
      </c>
      <c r="X11874" t="str">
        <f t="shared" si="715"/>
        <v/>
      </c>
      <c r="Z11874" t="str">
        <f t="shared" si="716"/>
        <v/>
      </c>
      <c r="AB11874" s="9"/>
      <c r="AC11874" t="s">
        <v>6705</v>
      </c>
      <c r="AD11874">
        <f t="shared" ref="AD11874:AD11905" si="718">COUNTIF(H11874,"*Fuji*")</f>
        <v>0</v>
      </c>
      <c r="AF11874" s="3"/>
      <c r="AG11874" t="s">
        <v>6706</v>
      </c>
      <c r="AH11874" s="9" t="s">
        <v>4623</v>
      </c>
    </row>
    <row r="11875" spans="1:48" ht="10.95" customHeight="1" outlineLevel="1" x14ac:dyDescent="0.25">
      <c r="A11875" t="s">
        <v>6704</v>
      </c>
      <c r="C11875" s="3" t="s">
        <v>12965</v>
      </c>
      <c r="D11875" s="3" t="s">
        <v>3603</v>
      </c>
      <c r="E11875" s="9">
        <v>1906</v>
      </c>
      <c r="F11875" s="7" t="s">
        <v>2977</v>
      </c>
      <c r="G11875" s="7" t="s">
        <v>5347</v>
      </c>
      <c r="H11875" s="8" t="s">
        <v>6705</v>
      </c>
      <c r="I11875" s="8" t="s">
        <v>7852</v>
      </c>
      <c r="J11875" s="19">
        <v>1</v>
      </c>
      <c r="K11875" s="19" t="s">
        <v>20092</v>
      </c>
      <c r="L11875" s="11"/>
      <c r="M11875" s="11"/>
      <c r="N11875" s="24"/>
      <c r="P11875" s="32"/>
      <c r="T11875" s="19"/>
      <c r="U11875" s="3" t="s">
        <v>5346</v>
      </c>
      <c r="X11875" t="str">
        <f t="shared" si="715"/>
        <v/>
      </c>
      <c r="Z11875" t="str">
        <f t="shared" si="716"/>
        <v/>
      </c>
      <c r="AB11875" s="9"/>
      <c r="AC11875" t="s">
        <v>6705</v>
      </c>
      <c r="AD11875">
        <f t="shared" si="718"/>
        <v>0</v>
      </c>
      <c r="AF11875" s="3"/>
      <c r="AG11875" t="s">
        <v>6706</v>
      </c>
      <c r="AH11875" s="9" t="s">
        <v>4623</v>
      </c>
    </row>
    <row r="11876" spans="1:48" ht="10.95" customHeight="1" outlineLevel="1" x14ac:dyDescent="0.25">
      <c r="A11876" t="s">
        <v>6704</v>
      </c>
      <c r="C11876" s="3" t="s">
        <v>12965</v>
      </c>
      <c r="D11876" s="3">
        <v>280</v>
      </c>
      <c r="E11876" s="9">
        <v>1911</v>
      </c>
      <c r="F11876" s="7" t="s">
        <v>2977</v>
      </c>
      <c r="G11876" s="7" t="s">
        <v>4261</v>
      </c>
      <c r="H11876" s="8" t="s">
        <v>6705</v>
      </c>
      <c r="I11876" s="8" t="s">
        <v>7839</v>
      </c>
      <c r="J11876" s="19">
        <v>1</v>
      </c>
      <c r="K11876" s="19" t="s">
        <v>7736</v>
      </c>
      <c r="L11876" s="11">
        <v>0.5</v>
      </c>
      <c r="M11876" s="11"/>
      <c r="N11876" s="24"/>
      <c r="P11876" s="32"/>
      <c r="T11876" s="19"/>
      <c r="U11876" s="3" t="s">
        <v>2574</v>
      </c>
      <c r="X11876" t="str">
        <f t="shared" si="715"/>
        <v/>
      </c>
      <c r="Z11876" t="str">
        <f t="shared" si="716"/>
        <v/>
      </c>
      <c r="AB11876" s="9"/>
      <c r="AC11876" t="s">
        <v>6705</v>
      </c>
      <c r="AD11876">
        <f t="shared" si="718"/>
        <v>0</v>
      </c>
      <c r="AF11876" s="3"/>
      <c r="AG11876" t="s">
        <v>6706</v>
      </c>
      <c r="AH11876" s="9" t="s">
        <v>4623</v>
      </c>
    </row>
    <row r="11877" spans="1:48" ht="10.95" customHeight="1" outlineLevel="1" x14ac:dyDescent="0.25">
      <c r="A11877" t="s">
        <v>6704</v>
      </c>
      <c r="C11877" s="3" t="s">
        <v>12965</v>
      </c>
      <c r="D11877" s="3" t="s">
        <v>814</v>
      </c>
      <c r="E11877" s="9">
        <v>1916</v>
      </c>
      <c r="F11877" s="7" t="s">
        <v>2977</v>
      </c>
      <c r="G11877" s="7" t="s">
        <v>4261</v>
      </c>
      <c r="H11877" s="8" t="s">
        <v>6705</v>
      </c>
      <c r="I11877" s="8" t="s">
        <v>7840</v>
      </c>
      <c r="J11877" s="19">
        <v>1</v>
      </c>
      <c r="K11877" s="19" t="s">
        <v>7736</v>
      </c>
      <c r="L11877" s="11">
        <v>2.5</v>
      </c>
      <c r="M11877" s="11"/>
      <c r="N11877" s="24"/>
      <c r="P11877" s="32"/>
      <c r="T11877" s="19"/>
      <c r="U11877" s="3" t="s">
        <v>2576</v>
      </c>
      <c r="X11877" t="str">
        <f t="shared" si="715"/>
        <v/>
      </c>
      <c r="Z11877" t="str">
        <f t="shared" si="716"/>
        <v/>
      </c>
      <c r="AB11877" s="9"/>
      <c r="AC11877" t="s">
        <v>6705</v>
      </c>
      <c r="AD11877">
        <f t="shared" si="718"/>
        <v>0</v>
      </c>
      <c r="AF11877" s="3"/>
      <c r="AG11877" t="s">
        <v>6706</v>
      </c>
      <c r="AH11877" s="9" t="s">
        <v>4526</v>
      </c>
    </row>
    <row r="11878" spans="1:48" ht="10.95" customHeight="1" outlineLevel="1" x14ac:dyDescent="0.25">
      <c r="A11878" t="s">
        <v>6704</v>
      </c>
      <c r="C11878" s="3" t="s">
        <v>12965</v>
      </c>
      <c r="D11878" s="3">
        <v>296</v>
      </c>
      <c r="E11878" s="9">
        <v>1919</v>
      </c>
      <c r="F11878" s="7" t="s">
        <v>2977</v>
      </c>
      <c r="G11878" s="7" t="s">
        <v>2293</v>
      </c>
      <c r="H11878" s="8" t="s">
        <v>6705</v>
      </c>
      <c r="I11878" s="8" t="s">
        <v>7841</v>
      </c>
      <c r="J11878" s="19">
        <v>1</v>
      </c>
      <c r="K11878" s="19" t="s">
        <v>7736</v>
      </c>
      <c r="L11878" s="11">
        <v>0.5</v>
      </c>
      <c r="M11878" s="11"/>
      <c r="N11878" s="24"/>
      <c r="P11878" s="32"/>
      <c r="T11878" s="19"/>
      <c r="U11878" s="3" t="s">
        <v>2578</v>
      </c>
      <c r="X11878" t="str">
        <f t="shared" si="715"/>
        <v/>
      </c>
      <c r="Z11878" t="str">
        <f t="shared" si="716"/>
        <v/>
      </c>
      <c r="AB11878" s="9"/>
      <c r="AC11878" t="s">
        <v>6705</v>
      </c>
      <c r="AD11878">
        <f t="shared" si="718"/>
        <v>0</v>
      </c>
      <c r="AF11878" s="3"/>
      <c r="AG11878" t="s">
        <v>6706</v>
      </c>
      <c r="AH11878" s="9" t="s">
        <v>4613</v>
      </c>
    </row>
    <row r="11879" spans="1:48" ht="10.95" customHeight="1" outlineLevel="1" x14ac:dyDescent="0.25">
      <c r="A11879" t="s">
        <v>6704</v>
      </c>
      <c r="C11879" s="3" t="s">
        <v>12965</v>
      </c>
      <c r="D11879" s="3" t="s">
        <v>7844</v>
      </c>
      <c r="E11879" s="9">
        <v>1919</v>
      </c>
      <c r="F11879" s="7" t="s">
        <v>2977</v>
      </c>
      <c r="G11879" s="7" t="s">
        <v>5348</v>
      </c>
      <c r="H11879" s="8" t="s">
        <v>6705</v>
      </c>
      <c r="I11879" s="8" t="s">
        <v>7842</v>
      </c>
      <c r="J11879" s="19">
        <v>1</v>
      </c>
      <c r="K11879" s="19" t="s">
        <v>20092</v>
      </c>
      <c r="L11879" s="11"/>
      <c r="M11879" s="11"/>
      <c r="N11879" s="24"/>
      <c r="P11879" s="32"/>
      <c r="T11879" s="19"/>
      <c r="U11879" s="3" t="s">
        <v>2580</v>
      </c>
      <c r="W11879" t="s">
        <v>7738</v>
      </c>
      <c r="X11879" t="str">
        <f t="shared" si="715"/>
        <v/>
      </c>
      <c r="Z11879" t="str">
        <f t="shared" si="716"/>
        <v/>
      </c>
      <c r="AB11879" s="9"/>
      <c r="AC11879" t="s">
        <v>6705</v>
      </c>
      <c r="AD11879">
        <f t="shared" si="718"/>
        <v>0</v>
      </c>
      <c r="AF11879" s="3"/>
      <c r="AG11879" t="s">
        <v>6706</v>
      </c>
      <c r="AH11879" s="9" t="s">
        <v>4613</v>
      </c>
    </row>
    <row r="11880" spans="1:48" ht="10.95" customHeight="1" outlineLevel="1" x14ac:dyDescent="0.25">
      <c r="A11880" t="s">
        <v>6704</v>
      </c>
      <c r="C11880" s="3" t="s">
        <v>12965</v>
      </c>
      <c r="D11880" s="3" t="s">
        <v>7845</v>
      </c>
      <c r="E11880" s="9">
        <v>1919</v>
      </c>
      <c r="F11880" s="7" t="s">
        <v>2977</v>
      </c>
      <c r="G11880" s="7" t="s">
        <v>6426</v>
      </c>
      <c r="H11880" s="8" t="s">
        <v>6705</v>
      </c>
      <c r="I11880" s="8" t="s">
        <v>7843</v>
      </c>
      <c r="J11880" s="19">
        <v>1</v>
      </c>
      <c r="K11880" s="19" t="s">
        <v>20092</v>
      </c>
      <c r="L11880" s="11"/>
      <c r="M11880" s="11"/>
      <c r="N11880" s="24"/>
      <c r="P11880" s="32"/>
      <c r="T11880" s="19"/>
      <c r="U11880" s="3" t="s">
        <v>5349</v>
      </c>
      <c r="W11880" t="s">
        <v>7738</v>
      </c>
      <c r="X11880" t="str">
        <f t="shared" si="715"/>
        <v/>
      </c>
      <c r="Z11880" t="str">
        <f t="shared" si="716"/>
        <v/>
      </c>
      <c r="AB11880" s="9"/>
      <c r="AC11880" t="s">
        <v>6705</v>
      </c>
      <c r="AD11880">
        <f t="shared" si="718"/>
        <v>0</v>
      </c>
      <c r="AF11880" s="3"/>
      <c r="AG11880" t="s">
        <v>6706</v>
      </c>
      <c r="AH11880" s="9" t="s">
        <v>4613</v>
      </c>
    </row>
    <row r="11881" spans="1:48" ht="10.95" customHeight="1" outlineLevel="1" x14ac:dyDescent="0.25">
      <c r="A11881" t="s">
        <v>6704</v>
      </c>
      <c r="C11881" s="3" t="s">
        <v>12965</v>
      </c>
      <c r="D11881" s="3" t="s">
        <v>7846</v>
      </c>
      <c r="E11881" s="9">
        <v>1919</v>
      </c>
      <c r="F11881" s="7" t="s">
        <v>2977</v>
      </c>
      <c r="G11881" s="7" t="s">
        <v>7082</v>
      </c>
      <c r="H11881" s="8" t="s">
        <v>6705</v>
      </c>
      <c r="I11881" s="8" t="s">
        <v>7083</v>
      </c>
      <c r="J11881" s="19">
        <v>1</v>
      </c>
      <c r="K11881" s="19" t="s">
        <v>20092</v>
      </c>
      <c r="L11881" s="11"/>
      <c r="M11881" s="11"/>
      <c r="N11881" s="24"/>
      <c r="P11881" s="32"/>
      <c r="T11881" s="19"/>
      <c r="U11881" s="3" t="s">
        <v>6872</v>
      </c>
      <c r="W11881" t="s">
        <v>7738</v>
      </c>
      <c r="X11881" t="str">
        <f t="shared" si="715"/>
        <v/>
      </c>
      <c r="Z11881" t="str">
        <f t="shared" si="716"/>
        <v/>
      </c>
      <c r="AB11881" s="9"/>
      <c r="AC11881" t="s">
        <v>6705</v>
      </c>
      <c r="AD11881">
        <f t="shared" si="718"/>
        <v>0</v>
      </c>
      <c r="AF11881" s="3"/>
      <c r="AG11881" t="s">
        <v>6706</v>
      </c>
      <c r="AH11881" s="9"/>
    </row>
    <row r="11882" spans="1:48" ht="10.95" customHeight="1" outlineLevel="1" x14ac:dyDescent="0.25">
      <c r="A11882" t="s">
        <v>6704</v>
      </c>
      <c r="C11882" s="3" t="s">
        <v>12965</v>
      </c>
      <c r="D11882" s="3" t="s">
        <v>8680</v>
      </c>
      <c r="E11882" s="9">
        <v>1931</v>
      </c>
      <c r="F11882" s="7" t="s">
        <v>2977</v>
      </c>
      <c r="G11882" s="7" t="s">
        <v>6426</v>
      </c>
      <c r="H11882" s="8" t="s">
        <v>6705</v>
      </c>
      <c r="I11882" s="8" t="s">
        <v>7848</v>
      </c>
      <c r="J11882" s="19">
        <v>1</v>
      </c>
      <c r="K11882" s="19" t="s">
        <v>7736</v>
      </c>
      <c r="L11882" s="11">
        <v>1</v>
      </c>
      <c r="M11882" s="11"/>
      <c r="N11882" s="24"/>
      <c r="P11882" s="32"/>
      <c r="R11882">
        <v>1</v>
      </c>
      <c r="S11882">
        <v>1</v>
      </c>
      <c r="T11882" s="19"/>
      <c r="U11882" s="3" t="s">
        <v>2581</v>
      </c>
      <c r="X11882" t="str">
        <f t="shared" si="715"/>
        <v/>
      </c>
      <c r="Z11882" t="str">
        <f t="shared" si="716"/>
        <v/>
      </c>
      <c r="AB11882" s="9"/>
      <c r="AC11882" t="s">
        <v>6705</v>
      </c>
      <c r="AD11882">
        <f t="shared" si="718"/>
        <v>0</v>
      </c>
      <c r="AF11882" s="3"/>
      <c r="AG11882" t="s">
        <v>6706</v>
      </c>
      <c r="AH11882" s="9" t="s">
        <v>4623</v>
      </c>
    </row>
    <row r="11883" spans="1:48" ht="10.95" customHeight="1" outlineLevel="1" x14ac:dyDescent="0.25">
      <c r="A11883" t="s">
        <v>6704</v>
      </c>
      <c r="C11883" s="3" t="s">
        <v>12965</v>
      </c>
      <c r="D11883" s="3" t="s">
        <v>8681</v>
      </c>
      <c r="E11883" s="9">
        <v>1931</v>
      </c>
      <c r="F11883" s="7" t="s">
        <v>21866</v>
      </c>
      <c r="G11883" s="7" t="s">
        <v>6426</v>
      </c>
      <c r="H11883" s="8" t="s">
        <v>6705</v>
      </c>
      <c r="I11883" s="8" t="s">
        <v>7849</v>
      </c>
      <c r="J11883" s="19">
        <v>1</v>
      </c>
      <c r="K11883" s="19" t="s">
        <v>7736</v>
      </c>
      <c r="L11883" s="11">
        <v>6</v>
      </c>
      <c r="M11883" s="11"/>
      <c r="N11883" s="24"/>
      <c r="P11883" s="32"/>
      <c r="T11883" s="19"/>
      <c r="U11883" s="3" t="s">
        <v>4935</v>
      </c>
      <c r="X11883" t="str">
        <f t="shared" si="715"/>
        <v/>
      </c>
      <c r="Z11883" t="str">
        <f t="shared" si="716"/>
        <v/>
      </c>
      <c r="AB11883" s="9"/>
      <c r="AC11883" t="s">
        <v>6705</v>
      </c>
      <c r="AD11883">
        <f t="shared" si="718"/>
        <v>0</v>
      </c>
      <c r="AF11883" s="3"/>
      <c r="AG11883" t="s">
        <v>6706</v>
      </c>
      <c r="AH11883" s="9" t="s">
        <v>4613</v>
      </c>
    </row>
    <row r="11884" spans="1:48" ht="10.95" customHeight="1" outlineLevel="1" x14ac:dyDescent="0.25">
      <c r="A11884" t="s">
        <v>6704</v>
      </c>
      <c r="C11884" s="3" t="s">
        <v>12965</v>
      </c>
      <c r="D11884" s="3" t="s">
        <v>8682</v>
      </c>
      <c r="E11884" s="9">
        <v>1931</v>
      </c>
      <c r="F11884" s="7" t="s">
        <v>8678</v>
      </c>
      <c r="G11884" s="7" t="s">
        <v>6426</v>
      </c>
      <c r="H11884" s="8" t="s">
        <v>6705</v>
      </c>
      <c r="I11884" s="8" t="s">
        <v>7850</v>
      </c>
      <c r="J11884" s="19">
        <v>1</v>
      </c>
      <c r="K11884" s="19" t="s">
        <v>20092</v>
      </c>
      <c r="L11884" s="11"/>
      <c r="M11884" s="11"/>
      <c r="N11884" s="24"/>
      <c r="P11884" s="32"/>
      <c r="T11884" s="19"/>
      <c r="U11884" s="3" t="s">
        <v>1494</v>
      </c>
      <c r="W11884" t="s">
        <v>7738</v>
      </c>
      <c r="X11884" t="str">
        <f t="shared" si="715"/>
        <v/>
      </c>
      <c r="Z11884" t="str">
        <f t="shared" si="716"/>
        <v/>
      </c>
      <c r="AB11884" s="9"/>
      <c r="AC11884" t="s">
        <v>6705</v>
      </c>
      <c r="AD11884">
        <f t="shared" si="718"/>
        <v>0</v>
      </c>
      <c r="AF11884" s="3"/>
      <c r="AG11884" t="s">
        <v>6706</v>
      </c>
      <c r="AH11884" s="9" t="s">
        <v>4623</v>
      </c>
    </row>
    <row r="11885" spans="1:48" ht="10.95" customHeight="1" outlineLevel="1" x14ac:dyDescent="0.25">
      <c r="A11885" t="s">
        <v>6704</v>
      </c>
      <c r="C11885" s="3" t="s">
        <v>12965</v>
      </c>
      <c r="D11885" s="3" t="s">
        <v>8683</v>
      </c>
      <c r="E11885" s="9">
        <v>1931</v>
      </c>
      <c r="F11885" s="7" t="s">
        <v>8679</v>
      </c>
      <c r="G11885" s="7" t="s">
        <v>6426</v>
      </c>
      <c r="H11885" s="8" t="s">
        <v>6705</v>
      </c>
      <c r="I11885" s="8" t="s">
        <v>7851</v>
      </c>
      <c r="J11885" s="19">
        <v>1</v>
      </c>
      <c r="K11885" s="19" t="s">
        <v>7736</v>
      </c>
      <c r="L11885" s="11">
        <v>1</v>
      </c>
      <c r="M11885" s="11"/>
      <c r="N11885" s="24"/>
      <c r="P11885" s="32"/>
      <c r="T11885" s="19"/>
      <c r="U11885" s="3" t="s">
        <v>1495</v>
      </c>
      <c r="X11885" t="str">
        <f t="shared" si="715"/>
        <v/>
      </c>
      <c r="Z11885" t="str">
        <f t="shared" si="716"/>
        <v/>
      </c>
      <c r="AB11885" s="9"/>
      <c r="AC11885" t="s">
        <v>6705</v>
      </c>
      <c r="AD11885">
        <f t="shared" si="718"/>
        <v>0</v>
      </c>
      <c r="AF11885" s="3"/>
      <c r="AG11885" t="s">
        <v>6706</v>
      </c>
      <c r="AH11885" s="9"/>
    </row>
    <row r="11886" spans="1:48" ht="10.95" customHeight="1" outlineLevel="1" x14ac:dyDescent="0.25">
      <c r="A11886" t="s">
        <v>6704</v>
      </c>
      <c r="C11886" s="3" t="s">
        <v>12965</v>
      </c>
      <c r="D11886" s="3">
        <v>329</v>
      </c>
      <c r="E11886" s="9">
        <v>1932</v>
      </c>
      <c r="F11886" s="7" t="s">
        <v>4735</v>
      </c>
      <c r="G11886" s="7" t="s">
        <v>6451</v>
      </c>
      <c r="H11886" s="8" t="s">
        <v>6705</v>
      </c>
      <c r="I11886" s="8" t="s">
        <v>6998</v>
      </c>
      <c r="J11886" s="19">
        <v>1</v>
      </c>
      <c r="K11886" s="19" t="s">
        <v>7736</v>
      </c>
      <c r="L11886" s="11">
        <v>0.2</v>
      </c>
      <c r="M11886" s="11"/>
      <c r="N11886" s="24"/>
      <c r="P11886" s="32"/>
      <c r="T11886" s="19"/>
      <c r="U11886" s="3">
        <v>354</v>
      </c>
      <c r="X11886" t="str">
        <f t="shared" si="715"/>
        <v/>
      </c>
      <c r="Z11886" t="str">
        <f t="shared" si="716"/>
        <v/>
      </c>
      <c r="AB11886" s="9"/>
      <c r="AC11886" t="s">
        <v>6705</v>
      </c>
      <c r="AD11886">
        <f t="shared" si="718"/>
        <v>0</v>
      </c>
      <c r="AF11886" s="3"/>
      <c r="AG11886" t="s">
        <v>6706</v>
      </c>
      <c r="AH11886" s="9" t="s">
        <v>4613</v>
      </c>
    </row>
    <row r="11887" spans="1:48" ht="10.95" customHeight="1" outlineLevel="1" x14ac:dyDescent="0.25">
      <c r="A11887" t="s">
        <v>6704</v>
      </c>
      <c r="C11887" s="3" t="s">
        <v>12965</v>
      </c>
      <c r="D11887" s="3">
        <v>336</v>
      </c>
      <c r="E11887" s="9">
        <v>1932</v>
      </c>
      <c r="F11887" s="7" t="s">
        <v>21867</v>
      </c>
      <c r="G11887" s="7" t="s">
        <v>6451</v>
      </c>
      <c r="H11887" s="8" t="s">
        <v>6705</v>
      </c>
      <c r="I11887" s="8" t="s">
        <v>7847</v>
      </c>
      <c r="J11887" s="19">
        <v>1</v>
      </c>
      <c r="K11887" s="19" t="s">
        <v>7736</v>
      </c>
      <c r="L11887" s="11">
        <v>20</v>
      </c>
      <c r="M11887" s="11"/>
      <c r="N11887" s="24"/>
      <c r="P11887" s="32"/>
      <c r="S11887">
        <v>1</v>
      </c>
      <c r="T11887" s="19"/>
      <c r="U11887" s="3" t="s">
        <v>1130</v>
      </c>
      <c r="X11887" t="str">
        <f t="shared" si="715"/>
        <v/>
      </c>
      <c r="Z11887" t="str">
        <f t="shared" si="716"/>
        <v/>
      </c>
      <c r="AB11887" s="9"/>
      <c r="AC11887" t="s">
        <v>6705</v>
      </c>
      <c r="AD11887">
        <f t="shared" si="718"/>
        <v>0</v>
      </c>
      <c r="AF11887" s="3"/>
      <c r="AG11887" t="s">
        <v>6706</v>
      </c>
      <c r="AH11887" s="9" t="s">
        <v>4613</v>
      </c>
    </row>
    <row r="11888" spans="1:48" ht="10.95" customHeight="1" outlineLevel="1" x14ac:dyDescent="0.25">
      <c r="A11888" t="s">
        <v>6704</v>
      </c>
      <c r="C11888" s="3" t="s">
        <v>12965</v>
      </c>
      <c r="D11888" s="3" t="s">
        <v>18679</v>
      </c>
      <c r="E11888" s="9">
        <v>1939</v>
      </c>
      <c r="F11888" s="7" t="s">
        <v>21868</v>
      </c>
      <c r="G11888" s="7" t="s">
        <v>856</v>
      </c>
      <c r="H11888" s="8" t="s">
        <v>6705</v>
      </c>
      <c r="I11888" s="8" t="s">
        <v>7851</v>
      </c>
      <c r="J11888" s="19">
        <v>1</v>
      </c>
      <c r="K11888" s="19" t="s">
        <v>20092</v>
      </c>
      <c r="L11888" s="11"/>
      <c r="M11888" s="11"/>
      <c r="N11888" s="24"/>
      <c r="P11888" s="32"/>
      <c r="T11888" s="19"/>
      <c r="U11888" s="3" t="s">
        <v>5350</v>
      </c>
      <c r="X11888" t="str">
        <f t="shared" si="715"/>
        <v/>
      </c>
      <c r="Z11888" t="str">
        <f t="shared" si="716"/>
        <v/>
      </c>
      <c r="AB11888" s="9"/>
      <c r="AC11888" t="s">
        <v>6705</v>
      </c>
      <c r="AD11888">
        <f t="shared" si="718"/>
        <v>0</v>
      </c>
      <c r="AF11888" s="3"/>
      <c r="AG11888" t="s">
        <v>6706</v>
      </c>
      <c r="AH11888" s="9" t="s">
        <v>4613</v>
      </c>
    </row>
    <row r="11889" spans="1:34" ht="10.95" customHeight="1" outlineLevel="1" x14ac:dyDescent="0.25">
      <c r="A11889" t="s">
        <v>6704</v>
      </c>
      <c r="C11889" s="3" t="s">
        <v>12965</v>
      </c>
      <c r="D11889" s="3">
        <v>16</v>
      </c>
      <c r="E11889" s="9">
        <v>1943</v>
      </c>
      <c r="F11889" s="7" t="s">
        <v>4735</v>
      </c>
      <c r="G11889" s="7" t="s">
        <v>770</v>
      </c>
      <c r="H11889" s="8" t="s">
        <v>6705</v>
      </c>
      <c r="I11889" s="8" t="s">
        <v>7854</v>
      </c>
      <c r="J11889" s="19">
        <v>1</v>
      </c>
      <c r="K11889" s="19" t="s">
        <v>7736</v>
      </c>
      <c r="L11889" s="11">
        <v>0.2</v>
      </c>
      <c r="M11889" s="11"/>
      <c r="N11889" s="24"/>
      <c r="P11889" s="32"/>
      <c r="T11889" s="19"/>
      <c r="U11889" s="3" t="s">
        <v>1496</v>
      </c>
      <c r="X11889" t="str">
        <f t="shared" si="715"/>
        <v/>
      </c>
      <c r="Z11889" t="str">
        <f t="shared" si="716"/>
        <v/>
      </c>
      <c r="AB11889" s="9"/>
      <c r="AC11889" t="s">
        <v>6705</v>
      </c>
      <c r="AD11889">
        <f t="shared" si="718"/>
        <v>0</v>
      </c>
      <c r="AF11889" s="3"/>
      <c r="AG11889" t="s">
        <v>6706</v>
      </c>
      <c r="AH11889" s="9" t="s">
        <v>4613</v>
      </c>
    </row>
    <row r="11890" spans="1:34" ht="10.95" customHeight="1" outlineLevel="1" x14ac:dyDescent="0.25">
      <c r="A11890" t="s">
        <v>6704</v>
      </c>
      <c r="C11890" s="3" t="s">
        <v>12965</v>
      </c>
      <c r="D11890" s="3">
        <v>18</v>
      </c>
      <c r="E11890" s="9">
        <v>1943</v>
      </c>
      <c r="F11890" s="7" t="s">
        <v>5142</v>
      </c>
      <c r="G11890" s="7" t="s">
        <v>6800</v>
      </c>
      <c r="H11890" s="8" t="s">
        <v>201</v>
      </c>
      <c r="I11890" s="8" t="s">
        <v>7854</v>
      </c>
      <c r="J11890" s="19">
        <v>1</v>
      </c>
      <c r="K11890" s="19" t="s">
        <v>7736</v>
      </c>
      <c r="L11890" s="11">
        <v>0.2</v>
      </c>
      <c r="M11890" s="11"/>
      <c r="N11890" s="24"/>
      <c r="P11890" s="32"/>
      <c r="R11890">
        <v>1</v>
      </c>
      <c r="S11890">
        <v>1</v>
      </c>
      <c r="T11890" s="19"/>
      <c r="U11890" s="3" t="s">
        <v>200</v>
      </c>
      <c r="X11890" t="str">
        <f t="shared" si="715"/>
        <v/>
      </c>
      <c r="Z11890" t="str">
        <f t="shared" si="716"/>
        <v/>
      </c>
      <c r="AB11890" s="9"/>
      <c r="AC11890" t="s">
        <v>201</v>
      </c>
      <c r="AD11890">
        <f t="shared" si="718"/>
        <v>1</v>
      </c>
      <c r="AF11890" s="3"/>
      <c r="AG11890" t="s">
        <v>6706</v>
      </c>
      <c r="AH11890" s="9" t="s">
        <v>4613</v>
      </c>
    </row>
    <row r="11891" spans="1:34" ht="10.95" customHeight="1" outlineLevel="1" x14ac:dyDescent="0.25">
      <c r="A11891" t="s">
        <v>6704</v>
      </c>
      <c r="C11891" s="3" t="s">
        <v>12965</v>
      </c>
      <c r="D11891" s="3">
        <v>18</v>
      </c>
      <c r="E11891" s="9">
        <v>1943</v>
      </c>
      <c r="F11891" s="10" t="s">
        <v>22257</v>
      </c>
      <c r="G11891" s="7" t="s">
        <v>6800</v>
      </c>
      <c r="H11891" s="8" t="s">
        <v>201</v>
      </c>
      <c r="I11891" s="8" t="s">
        <v>7854</v>
      </c>
      <c r="J11891" s="19">
        <v>1</v>
      </c>
      <c r="K11891" s="19" t="s">
        <v>7736</v>
      </c>
      <c r="L11891" s="11">
        <v>7.2</v>
      </c>
      <c r="M11891" s="11"/>
      <c r="N11891" s="24"/>
      <c r="P11891" s="32"/>
      <c r="R11891">
        <v>1</v>
      </c>
      <c r="S11891">
        <v>1</v>
      </c>
      <c r="T11891" s="19"/>
      <c r="U11891" s="3" t="s">
        <v>200</v>
      </c>
      <c r="X11891">
        <f t="shared" si="715"/>
        <v>1</v>
      </c>
      <c r="Y11891">
        <v>1</v>
      </c>
      <c r="Z11891" t="str">
        <f t="shared" si="716"/>
        <v/>
      </c>
      <c r="AB11891" s="9"/>
      <c r="AC11891" t="s">
        <v>201</v>
      </c>
      <c r="AD11891">
        <f t="shared" si="718"/>
        <v>1</v>
      </c>
      <c r="AF11891" s="3"/>
      <c r="AG11891" t="s">
        <v>6706</v>
      </c>
      <c r="AH11891" s="9" t="s">
        <v>4613</v>
      </c>
    </row>
    <row r="11892" spans="1:34" ht="10.95" customHeight="1" outlineLevel="1" x14ac:dyDescent="0.25">
      <c r="A11892" t="s">
        <v>6704</v>
      </c>
      <c r="C11892" s="3" t="s">
        <v>12965</v>
      </c>
      <c r="D11892" s="3">
        <v>19</v>
      </c>
      <c r="E11892" s="9">
        <v>1943</v>
      </c>
      <c r="F11892" s="7" t="s">
        <v>1632</v>
      </c>
      <c r="G11892" s="7" t="s">
        <v>4215</v>
      </c>
      <c r="H11892" s="8" t="s">
        <v>6705</v>
      </c>
      <c r="I11892" s="8" t="s">
        <v>7854</v>
      </c>
      <c r="J11892" s="19">
        <v>1</v>
      </c>
      <c r="K11892" s="19" t="s">
        <v>7736</v>
      </c>
      <c r="L11892" s="11">
        <v>0.4</v>
      </c>
      <c r="M11892" s="11"/>
      <c r="N11892" s="24"/>
      <c r="P11892" s="32"/>
      <c r="R11892">
        <v>1</v>
      </c>
      <c r="S11892">
        <v>1</v>
      </c>
      <c r="T11892" s="19"/>
      <c r="U11892" s="3" t="s">
        <v>1947</v>
      </c>
      <c r="X11892" t="str">
        <f t="shared" si="715"/>
        <v/>
      </c>
      <c r="Z11892" t="str">
        <f t="shared" si="716"/>
        <v/>
      </c>
      <c r="AB11892" s="9"/>
      <c r="AC11892" t="s">
        <v>6705</v>
      </c>
      <c r="AD11892">
        <f t="shared" si="718"/>
        <v>0</v>
      </c>
      <c r="AF11892" s="3"/>
      <c r="AG11892" t="s">
        <v>6706</v>
      </c>
      <c r="AH11892" s="9" t="s">
        <v>4613</v>
      </c>
    </row>
    <row r="11893" spans="1:34" ht="10.95" customHeight="1" outlineLevel="1" x14ac:dyDescent="0.25">
      <c r="A11893" t="s">
        <v>6704</v>
      </c>
      <c r="C11893" s="3" t="s">
        <v>12965</v>
      </c>
      <c r="D11893" s="3">
        <v>20</v>
      </c>
      <c r="E11893" s="9">
        <v>1943</v>
      </c>
      <c r="F11893" s="7" t="s">
        <v>5141</v>
      </c>
      <c r="G11893" s="7" t="s">
        <v>3316</v>
      </c>
      <c r="H11893" s="8" t="s">
        <v>201</v>
      </c>
      <c r="I11893" s="8" t="s">
        <v>7854</v>
      </c>
      <c r="J11893" s="19">
        <v>1</v>
      </c>
      <c r="K11893" s="19" t="s">
        <v>7736</v>
      </c>
      <c r="L11893" s="11">
        <v>0.4</v>
      </c>
      <c r="M11893" s="11"/>
      <c r="N11893" s="24"/>
      <c r="P11893" s="32"/>
      <c r="T11893" s="19"/>
      <c r="U11893" s="3" t="s">
        <v>202</v>
      </c>
      <c r="X11893" t="str">
        <f t="shared" si="715"/>
        <v/>
      </c>
      <c r="Z11893" t="str">
        <f t="shared" si="716"/>
        <v/>
      </c>
      <c r="AB11893" s="9"/>
      <c r="AC11893" t="s">
        <v>201</v>
      </c>
      <c r="AD11893">
        <f t="shared" si="718"/>
        <v>1</v>
      </c>
      <c r="AF11893" s="3"/>
      <c r="AG11893" t="s">
        <v>6706</v>
      </c>
      <c r="AH11893" s="9" t="s">
        <v>4613</v>
      </c>
    </row>
    <row r="11894" spans="1:34" ht="10.95" customHeight="1" outlineLevel="1" x14ac:dyDescent="0.25">
      <c r="A11894" t="s">
        <v>6704</v>
      </c>
      <c r="C11894" s="3" t="s">
        <v>12965</v>
      </c>
      <c r="D11894" s="3">
        <v>24</v>
      </c>
      <c r="E11894" s="9">
        <v>1943</v>
      </c>
      <c r="F11894" s="7" t="s">
        <v>2774</v>
      </c>
      <c r="G11894" s="7" t="s">
        <v>3832</v>
      </c>
      <c r="H11894" s="8" t="s">
        <v>201</v>
      </c>
      <c r="I11894" s="8" t="s">
        <v>7854</v>
      </c>
      <c r="J11894" s="19">
        <v>1</v>
      </c>
      <c r="K11894" s="19" t="s">
        <v>7736</v>
      </c>
      <c r="L11894" s="11">
        <v>2</v>
      </c>
      <c r="M11894" s="11"/>
      <c r="N11894" s="24"/>
      <c r="P11894" s="32"/>
      <c r="T11894" s="19"/>
      <c r="U11894" s="3" t="s">
        <v>203</v>
      </c>
      <c r="X11894" t="str">
        <f t="shared" si="715"/>
        <v/>
      </c>
      <c r="Z11894" t="str">
        <f t="shared" si="716"/>
        <v/>
      </c>
      <c r="AB11894" s="9"/>
      <c r="AC11894" t="s">
        <v>201</v>
      </c>
      <c r="AD11894">
        <f t="shared" si="718"/>
        <v>1</v>
      </c>
      <c r="AF11894" s="3"/>
      <c r="AG11894" t="s">
        <v>6706</v>
      </c>
      <c r="AH11894" s="9" t="s">
        <v>4613</v>
      </c>
    </row>
    <row r="11895" spans="1:34" ht="10.95" customHeight="1" outlineLevel="1" x14ac:dyDescent="0.25">
      <c r="A11895" t="s">
        <v>6704</v>
      </c>
      <c r="C11895" s="3" t="s">
        <v>12965</v>
      </c>
      <c r="D11895" s="3">
        <v>25</v>
      </c>
      <c r="E11895" s="9">
        <v>1943</v>
      </c>
      <c r="F11895" s="7" t="s">
        <v>5143</v>
      </c>
      <c r="G11895" s="7" t="s">
        <v>6595</v>
      </c>
      <c r="H11895" s="8" t="s">
        <v>1949</v>
      </c>
      <c r="I11895" s="8" t="s">
        <v>7854</v>
      </c>
      <c r="J11895" s="19">
        <v>1</v>
      </c>
      <c r="K11895" s="19" t="s">
        <v>7736</v>
      </c>
      <c r="L11895" s="11">
        <v>0.5</v>
      </c>
      <c r="M11895" s="11"/>
      <c r="N11895" s="24"/>
      <c r="P11895" s="32"/>
      <c r="T11895" s="19"/>
      <c r="U11895" s="3" t="s">
        <v>1948</v>
      </c>
      <c r="X11895" t="str">
        <f t="shared" si="715"/>
        <v/>
      </c>
      <c r="Z11895" t="str">
        <f t="shared" si="716"/>
        <v/>
      </c>
      <c r="AB11895" s="9"/>
      <c r="AC11895" t="s">
        <v>1949</v>
      </c>
      <c r="AD11895">
        <f t="shared" si="718"/>
        <v>0</v>
      </c>
      <c r="AF11895" s="3"/>
      <c r="AG11895" t="s">
        <v>6706</v>
      </c>
      <c r="AH11895" s="9" t="s">
        <v>4613</v>
      </c>
    </row>
    <row r="11896" spans="1:34" ht="10.95" customHeight="1" outlineLevel="1" x14ac:dyDescent="0.25">
      <c r="A11896" t="s">
        <v>6704</v>
      </c>
      <c r="C11896" s="3" t="s">
        <v>12965</v>
      </c>
      <c r="D11896" s="3">
        <v>26</v>
      </c>
      <c r="E11896" s="9">
        <v>1943</v>
      </c>
      <c r="F11896" s="7" t="s">
        <v>1101</v>
      </c>
      <c r="G11896" s="7" t="s">
        <v>4677</v>
      </c>
      <c r="H11896" s="8" t="s">
        <v>201</v>
      </c>
      <c r="I11896" s="8" t="s">
        <v>7854</v>
      </c>
      <c r="J11896" s="19">
        <v>1</v>
      </c>
      <c r="K11896" s="19" t="s">
        <v>7738</v>
      </c>
      <c r="L11896" s="11"/>
      <c r="M11896" s="11"/>
      <c r="N11896" s="24"/>
      <c r="P11896" s="32"/>
      <c r="T11896" s="19"/>
      <c r="U11896" s="3" t="s">
        <v>204</v>
      </c>
      <c r="X11896" t="str">
        <f t="shared" si="715"/>
        <v/>
      </c>
      <c r="Z11896" t="str">
        <f t="shared" si="716"/>
        <v/>
      </c>
      <c r="AB11896" s="9"/>
      <c r="AC11896" t="s">
        <v>201</v>
      </c>
      <c r="AD11896">
        <f t="shared" si="718"/>
        <v>1</v>
      </c>
      <c r="AF11896" s="3"/>
      <c r="AG11896" t="s">
        <v>6706</v>
      </c>
      <c r="AH11896" s="9" t="s">
        <v>4613</v>
      </c>
    </row>
    <row r="11897" spans="1:34" ht="10.95" customHeight="1" outlineLevel="1" x14ac:dyDescent="0.25">
      <c r="A11897" t="s">
        <v>6704</v>
      </c>
      <c r="C11897" s="3" t="s">
        <v>12965</v>
      </c>
      <c r="D11897" s="3">
        <v>37</v>
      </c>
      <c r="E11897" s="9">
        <v>1943</v>
      </c>
      <c r="F11897" s="7" t="s">
        <v>21869</v>
      </c>
      <c r="G11897" s="7" t="s">
        <v>1647</v>
      </c>
      <c r="H11897" s="8" t="s">
        <v>1497</v>
      </c>
      <c r="I11897" s="8" t="s">
        <v>7853</v>
      </c>
      <c r="J11897" s="19">
        <v>1</v>
      </c>
      <c r="K11897" s="19" t="s">
        <v>7736</v>
      </c>
      <c r="L11897" s="11">
        <v>0.5</v>
      </c>
      <c r="M11897" s="11"/>
      <c r="N11897" s="24"/>
      <c r="P11897" s="32"/>
      <c r="S11897">
        <v>1</v>
      </c>
      <c r="T11897" s="19"/>
      <c r="U11897" s="3" t="s">
        <v>1950</v>
      </c>
      <c r="X11897" t="str">
        <f t="shared" si="715"/>
        <v/>
      </c>
      <c r="Z11897" t="str">
        <f t="shared" si="716"/>
        <v/>
      </c>
      <c r="AB11897" s="9"/>
      <c r="AC11897" t="s">
        <v>1497</v>
      </c>
      <c r="AD11897">
        <f t="shared" si="718"/>
        <v>1</v>
      </c>
      <c r="AF11897" s="3"/>
      <c r="AG11897" t="s">
        <v>6706</v>
      </c>
      <c r="AH11897" s="9" t="s">
        <v>4613</v>
      </c>
    </row>
    <row r="11898" spans="1:34" ht="10.95" customHeight="1" outlineLevel="1" x14ac:dyDescent="0.25">
      <c r="A11898" t="s">
        <v>6704</v>
      </c>
      <c r="C11898" s="3" t="s">
        <v>12965</v>
      </c>
      <c r="D11898" s="3" t="s">
        <v>18680</v>
      </c>
      <c r="E11898" s="9">
        <v>1944</v>
      </c>
      <c r="F11898" s="7" t="s">
        <v>21870</v>
      </c>
      <c r="G11898" s="7" t="s">
        <v>6426</v>
      </c>
      <c r="H11898" s="8" t="s">
        <v>6705</v>
      </c>
      <c r="I11898" s="8" t="s">
        <v>7851</v>
      </c>
      <c r="J11898" s="19">
        <v>1</v>
      </c>
      <c r="K11898" s="19" t="s">
        <v>20092</v>
      </c>
      <c r="L11898" s="11"/>
      <c r="M11898" s="11"/>
      <c r="N11898" s="24"/>
      <c r="P11898" s="32"/>
      <c r="T11898" s="19"/>
      <c r="U11898" s="3" t="s">
        <v>2582</v>
      </c>
      <c r="W11898" t="s">
        <v>7738</v>
      </c>
      <c r="X11898" t="str">
        <f t="shared" si="715"/>
        <v/>
      </c>
      <c r="Z11898" t="str">
        <f t="shared" si="716"/>
        <v/>
      </c>
      <c r="AB11898" s="9"/>
      <c r="AC11898" t="s">
        <v>6705</v>
      </c>
      <c r="AD11898">
        <f t="shared" si="718"/>
        <v>0</v>
      </c>
      <c r="AF11898" s="3"/>
      <c r="AG11898" t="s">
        <v>6706</v>
      </c>
      <c r="AH11898" s="9" t="s">
        <v>4526</v>
      </c>
    </row>
    <row r="11899" spans="1:34" ht="10.95" customHeight="1" outlineLevel="1" x14ac:dyDescent="0.25">
      <c r="A11899" t="s">
        <v>6704</v>
      </c>
      <c r="C11899" s="3" t="s">
        <v>12965</v>
      </c>
      <c r="D11899" s="3" t="s">
        <v>18681</v>
      </c>
      <c r="E11899" s="9">
        <v>1944</v>
      </c>
      <c r="F11899" s="7" t="s">
        <v>21871</v>
      </c>
      <c r="G11899" s="7" t="s">
        <v>856</v>
      </c>
      <c r="H11899" s="8" t="s">
        <v>6705</v>
      </c>
      <c r="I11899" s="8" t="s">
        <v>7851</v>
      </c>
      <c r="J11899" s="19">
        <v>1</v>
      </c>
      <c r="K11899" s="19" t="s">
        <v>20092</v>
      </c>
      <c r="L11899" s="11"/>
      <c r="M11899" s="11"/>
      <c r="N11899" s="24"/>
      <c r="P11899" s="32"/>
      <c r="T11899" s="19"/>
      <c r="U11899" s="3" t="s">
        <v>2583</v>
      </c>
      <c r="X11899" t="str">
        <f t="shared" si="715"/>
        <v/>
      </c>
      <c r="Z11899" t="str">
        <f t="shared" si="716"/>
        <v/>
      </c>
      <c r="AB11899" s="9"/>
      <c r="AC11899" t="s">
        <v>6705</v>
      </c>
      <c r="AD11899">
        <f t="shared" si="718"/>
        <v>0</v>
      </c>
      <c r="AF11899" s="3"/>
      <c r="AG11899" t="s">
        <v>6706</v>
      </c>
      <c r="AH11899" s="9" t="s">
        <v>4526</v>
      </c>
    </row>
    <row r="11900" spans="1:34" ht="10.95" customHeight="1" outlineLevel="1" x14ac:dyDescent="0.25">
      <c r="A11900" t="s">
        <v>6704</v>
      </c>
      <c r="C11900" s="3" t="s">
        <v>12965</v>
      </c>
      <c r="D11900" s="3" t="s">
        <v>18682</v>
      </c>
      <c r="E11900" s="9">
        <v>1945</v>
      </c>
      <c r="F11900" s="7" t="s">
        <v>21872</v>
      </c>
      <c r="G11900" s="7" t="s">
        <v>856</v>
      </c>
      <c r="H11900" s="8" t="s">
        <v>6705</v>
      </c>
      <c r="I11900" s="8" t="s">
        <v>7851</v>
      </c>
      <c r="J11900" s="19">
        <v>1</v>
      </c>
      <c r="K11900" s="19" t="s">
        <v>20092</v>
      </c>
      <c r="L11900" s="11"/>
      <c r="M11900" s="11"/>
      <c r="N11900" s="24"/>
      <c r="P11900" s="32"/>
      <c r="T11900" s="19"/>
      <c r="U11900" s="3" t="s">
        <v>4933</v>
      </c>
      <c r="X11900" t="str">
        <f t="shared" si="715"/>
        <v/>
      </c>
      <c r="Z11900" t="str">
        <f t="shared" si="716"/>
        <v/>
      </c>
      <c r="AB11900" s="9"/>
      <c r="AC11900" t="s">
        <v>6705</v>
      </c>
      <c r="AD11900">
        <f t="shared" si="718"/>
        <v>0</v>
      </c>
      <c r="AF11900" s="3"/>
      <c r="AG11900" t="s">
        <v>6706</v>
      </c>
      <c r="AH11900" s="9" t="s">
        <v>4613</v>
      </c>
    </row>
    <row r="11901" spans="1:34" ht="10.95" customHeight="1" outlineLevel="1" x14ac:dyDescent="0.25">
      <c r="A11901" t="s">
        <v>6704</v>
      </c>
      <c r="C11901" s="3" t="s">
        <v>12965</v>
      </c>
      <c r="D11901" s="3" t="s">
        <v>18683</v>
      </c>
      <c r="E11901" s="9">
        <v>1945</v>
      </c>
      <c r="F11901" s="7" t="s">
        <v>21873</v>
      </c>
      <c r="G11901" s="7" t="s">
        <v>856</v>
      </c>
      <c r="H11901" s="8" t="s">
        <v>6705</v>
      </c>
      <c r="I11901" s="8" t="s">
        <v>7851</v>
      </c>
      <c r="J11901" s="19">
        <v>1</v>
      </c>
      <c r="K11901" s="19" t="s">
        <v>20092</v>
      </c>
      <c r="L11901" s="11"/>
      <c r="M11901" s="11"/>
      <c r="N11901" s="24"/>
      <c r="P11901" s="32"/>
      <c r="T11901" s="19"/>
      <c r="U11901" s="3" t="s">
        <v>4934</v>
      </c>
      <c r="X11901" t="str">
        <f t="shared" si="715"/>
        <v/>
      </c>
      <c r="Z11901" t="str">
        <f t="shared" si="716"/>
        <v/>
      </c>
      <c r="AB11901" s="9"/>
      <c r="AC11901" t="s">
        <v>6705</v>
      </c>
      <c r="AD11901">
        <f t="shared" si="718"/>
        <v>0</v>
      </c>
      <c r="AF11901" s="3"/>
      <c r="AG11901" t="s">
        <v>6706</v>
      </c>
      <c r="AH11901" s="9" t="s">
        <v>4925</v>
      </c>
    </row>
    <row r="11902" spans="1:34" ht="10.95" customHeight="1" outlineLevel="1" x14ac:dyDescent="0.25">
      <c r="A11902" t="s">
        <v>6704</v>
      </c>
      <c r="C11902" s="3" t="s">
        <v>12965</v>
      </c>
      <c r="D11902" s="3">
        <v>472</v>
      </c>
      <c r="E11902" s="9">
        <v>1947</v>
      </c>
      <c r="F11902" s="7" t="s">
        <v>2977</v>
      </c>
      <c r="G11902" s="7" t="s">
        <v>1128</v>
      </c>
      <c r="H11902" s="8" t="s">
        <v>6705</v>
      </c>
      <c r="I11902" s="8" t="s">
        <v>6998</v>
      </c>
      <c r="J11902" s="19">
        <v>1</v>
      </c>
      <c r="K11902" s="19" t="s">
        <v>7736</v>
      </c>
      <c r="L11902" s="11">
        <v>0.5</v>
      </c>
      <c r="M11902" s="11"/>
      <c r="N11902" s="24"/>
      <c r="P11902" s="32"/>
      <c r="T11902" s="19"/>
      <c r="U11902" s="3">
        <v>508</v>
      </c>
      <c r="X11902" t="str">
        <f t="shared" si="715"/>
        <v/>
      </c>
      <c r="Z11902" t="str">
        <f t="shared" si="716"/>
        <v/>
      </c>
      <c r="AB11902" s="9"/>
      <c r="AC11902" t="s">
        <v>6705</v>
      </c>
      <c r="AD11902">
        <f t="shared" si="718"/>
        <v>0</v>
      </c>
      <c r="AF11902" s="3"/>
      <c r="AG11902" t="s">
        <v>6706</v>
      </c>
      <c r="AH11902" s="9" t="s">
        <v>4613</v>
      </c>
    </row>
    <row r="11903" spans="1:34" ht="10.95" customHeight="1" outlineLevel="1" x14ac:dyDescent="0.25">
      <c r="A11903" t="s">
        <v>6704</v>
      </c>
      <c r="C11903" s="3" t="s">
        <v>12965</v>
      </c>
      <c r="D11903" s="3" t="s">
        <v>1797</v>
      </c>
      <c r="E11903" s="9">
        <v>1947</v>
      </c>
      <c r="F11903" s="7" t="s">
        <v>20104</v>
      </c>
      <c r="G11903" s="7" t="s">
        <v>1128</v>
      </c>
      <c r="H11903" s="8" t="s">
        <v>6705</v>
      </c>
      <c r="I11903" s="8" t="s">
        <v>6998</v>
      </c>
      <c r="J11903" s="19">
        <v>1</v>
      </c>
      <c r="K11903" s="19" t="s">
        <v>7736</v>
      </c>
      <c r="L11903" s="11">
        <v>0.4</v>
      </c>
      <c r="M11903" s="11"/>
      <c r="N11903" s="24"/>
      <c r="P11903" s="32"/>
      <c r="T11903" s="19"/>
      <c r="U11903" s="3"/>
      <c r="X11903" t="str">
        <f t="shared" si="715"/>
        <v/>
      </c>
      <c r="Z11903" t="str">
        <f t="shared" si="716"/>
        <v/>
      </c>
      <c r="AB11903" s="9"/>
      <c r="AC11903" t="s">
        <v>6705</v>
      </c>
      <c r="AD11903">
        <f t="shared" si="718"/>
        <v>0</v>
      </c>
      <c r="AF11903" s="3"/>
      <c r="AG11903" t="s">
        <v>6706</v>
      </c>
      <c r="AH11903" s="9" t="s">
        <v>4613</v>
      </c>
    </row>
    <row r="11904" spans="1:34" ht="10.95" customHeight="1" outlineLevel="1" x14ac:dyDescent="0.25">
      <c r="A11904" t="s">
        <v>6704</v>
      </c>
      <c r="C11904" s="3" t="s">
        <v>12965</v>
      </c>
      <c r="D11904" s="3" t="s">
        <v>20103</v>
      </c>
      <c r="E11904" s="9">
        <v>1949</v>
      </c>
      <c r="F11904" s="7" t="s">
        <v>2083</v>
      </c>
      <c r="G11904" s="7" t="s">
        <v>1128</v>
      </c>
      <c r="H11904" s="8" t="s">
        <v>6705</v>
      </c>
      <c r="I11904" s="8" t="s">
        <v>6998</v>
      </c>
      <c r="J11904" s="19">
        <v>1</v>
      </c>
      <c r="K11904" s="19" t="s">
        <v>7736</v>
      </c>
      <c r="L11904" s="11">
        <v>1.3</v>
      </c>
      <c r="M11904" s="11"/>
      <c r="N11904" s="24"/>
      <c r="P11904" s="32"/>
      <c r="T11904" s="19"/>
      <c r="U11904" s="3" t="s">
        <v>5527</v>
      </c>
      <c r="X11904" t="str">
        <f t="shared" si="715"/>
        <v/>
      </c>
      <c r="Z11904" t="str">
        <f t="shared" si="716"/>
        <v/>
      </c>
      <c r="AB11904" s="9"/>
      <c r="AC11904" t="s">
        <v>6705</v>
      </c>
      <c r="AD11904">
        <f t="shared" si="718"/>
        <v>0</v>
      </c>
      <c r="AF11904" s="3"/>
      <c r="AG11904" t="s">
        <v>6706</v>
      </c>
      <c r="AH11904" s="9" t="s">
        <v>4613</v>
      </c>
    </row>
    <row r="11905" spans="1:34" ht="10.95" customHeight="1" outlineLevel="1" x14ac:dyDescent="0.25">
      <c r="A11905" t="s">
        <v>6704</v>
      </c>
      <c r="C11905" s="3" t="s">
        <v>12965</v>
      </c>
      <c r="D11905" s="3">
        <v>543</v>
      </c>
      <c r="E11905" s="9">
        <v>1951</v>
      </c>
      <c r="F11905" s="7" t="s">
        <v>5142</v>
      </c>
      <c r="G11905" s="7" t="s">
        <v>1144</v>
      </c>
      <c r="H11905" s="8" t="s">
        <v>20247</v>
      </c>
      <c r="I11905" s="8" t="s">
        <v>7855</v>
      </c>
      <c r="J11905" s="19">
        <v>3</v>
      </c>
      <c r="K11905" s="19" t="s">
        <v>7736</v>
      </c>
      <c r="L11905" s="11">
        <v>0.7</v>
      </c>
      <c r="M11905" s="11"/>
      <c r="N11905" s="24"/>
      <c r="P11905" s="32"/>
      <c r="T11905" s="19"/>
      <c r="U11905" s="3">
        <v>554</v>
      </c>
      <c r="X11905" t="str">
        <f t="shared" si="715"/>
        <v/>
      </c>
      <c r="Z11905" t="str">
        <f t="shared" si="716"/>
        <v/>
      </c>
      <c r="AB11905" s="9"/>
      <c r="AC11905" t="s">
        <v>20247</v>
      </c>
      <c r="AD11905">
        <f t="shared" si="718"/>
        <v>0</v>
      </c>
      <c r="AF11905" s="3"/>
      <c r="AG11905" t="s">
        <v>6706</v>
      </c>
      <c r="AH11905" s="9" t="s">
        <v>4613</v>
      </c>
    </row>
    <row r="11906" spans="1:34" ht="10.95" customHeight="1" outlineLevel="1" x14ac:dyDescent="0.25">
      <c r="A11906" t="s">
        <v>6704</v>
      </c>
      <c r="C11906" s="3" t="s">
        <v>12965</v>
      </c>
      <c r="D11906" s="3">
        <v>544</v>
      </c>
      <c r="E11906" s="9">
        <v>1951</v>
      </c>
      <c r="F11906" s="7" t="s">
        <v>1632</v>
      </c>
      <c r="G11906" s="7" t="s">
        <v>1128</v>
      </c>
      <c r="H11906" s="8" t="s">
        <v>20247</v>
      </c>
      <c r="I11906" s="8" t="s">
        <v>7855</v>
      </c>
      <c r="J11906" s="19">
        <v>3</v>
      </c>
      <c r="K11906" s="19" t="s">
        <v>7736</v>
      </c>
      <c r="L11906" s="11">
        <v>0.8</v>
      </c>
      <c r="M11906" s="11"/>
      <c r="N11906" s="24"/>
      <c r="P11906" s="32"/>
      <c r="T11906" s="19"/>
      <c r="U11906" s="3">
        <v>555</v>
      </c>
      <c r="X11906" t="str">
        <f t="shared" ref="X11906:X11969" si="719">IF(COUNTIF(F11906,"*fdc*"),1,"")</f>
        <v/>
      </c>
      <c r="Z11906" t="str">
        <f t="shared" ref="Z11906:Z11969" si="720">IF(COUNTIF(F11906,"*s/s*"),1,"")</f>
        <v/>
      </c>
      <c r="AB11906" s="9"/>
      <c r="AC11906" t="s">
        <v>20247</v>
      </c>
      <c r="AD11906">
        <f t="shared" ref="AD11906:AD11937" si="721">COUNTIF(H11906,"*Fuji*")</f>
        <v>0</v>
      </c>
      <c r="AF11906" s="3"/>
      <c r="AG11906" t="s">
        <v>6706</v>
      </c>
      <c r="AH11906" s="9" t="s">
        <v>4613</v>
      </c>
    </row>
    <row r="11907" spans="1:34" ht="10.95" customHeight="1" outlineLevel="1" x14ac:dyDescent="0.25">
      <c r="A11907" t="s">
        <v>6704</v>
      </c>
      <c r="C11907" s="3" t="s">
        <v>12965</v>
      </c>
      <c r="D11907" s="3">
        <v>545</v>
      </c>
      <c r="E11907" s="9">
        <v>1951</v>
      </c>
      <c r="F11907" s="7" t="s">
        <v>5660</v>
      </c>
      <c r="G11907" s="7" t="s">
        <v>1583</v>
      </c>
      <c r="H11907" s="8" t="s">
        <v>20247</v>
      </c>
      <c r="I11907" s="8" t="s">
        <v>7855</v>
      </c>
      <c r="J11907" s="19">
        <v>3</v>
      </c>
      <c r="K11907" s="19" t="s">
        <v>7736</v>
      </c>
      <c r="L11907" s="11">
        <v>0.4</v>
      </c>
      <c r="M11907" s="11"/>
      <c r="N11907" s="24"/>
      <c r="P11907" s="32"/>
      <c r="T11907" s="19"/>
      <c r="U11907" s="3">
        <v>556</v>
      </c>
      <c r="X11907" t="str">
        <f t="shared" si="719"/>
        <v/>
      </c>
      <c r="Z11907" t="str">
        <f t="shared" si="720"/>
        <v/>
      </c>
      <c r="AB11907" s="9"/>
      <c r="AC11907" t="s">
        <v>20247</v>
      </c>
      <c r="AD11907">
        <f t="shared" si="721"/>
        <v>0</v>
      </c>
      <c r="AF11907" s="3"/>
      <c r="AG11907" t="s">
        <v>6706</v>
      </c>
      <c r="AH11907" s="9" t="s">
        <v>4613</v>
      </c>
    </row>
    <row r="11908" spans="1:34" ht="10.95" customHeight="1" outlineLevel="1" x14ac:dyDescent="0.25">
      <c r="A11908" t="s">
        <v>6704</v>
      </c>
      <c r="C11908" s="3" t="s">
        <v>12965</v>
      </c>
      <c r="D11908" s="3" t="s">
        <v>7856</v>
      </c>
      <c r="E11908" s="9">
        <v>1951</v>
      </c>
      <c r="F11908" s="7" t="s">
        <v>17058</v>
      </c>
      <c r="G11908" s="7" t="s">
        <v>1144</v>
      </c>
      <c r="H11908" s="8" t="s">
        <v>20247</v>
      </c>
      <c r="I11908" s="8" t="s">
        <v>7855</v>
      </c>
      <c r="J11908" s="19">
        <v>3</v>
      </c>
      <c r="K11908" s="19" t="s">
        <v>7736</v>
      </c>
      <c r="L11908" s="11">
        <v>1.5</v>
      </c>
      <c r="M11908" s="11"/>
      <c r="N11908" s="24"/>
      <c r="P11908" s="32"/>
      <c r="T11908" s="19"/>
      <c r="U11908" s="3" t="s">
        <v>5201</v>
      </c>
      <c r="W11908" t="s">
        <v>7738</v>
      </c>
      <c r="X11908" t="str">
        <f t="shared" si="719"/>
        <v/>
      </c>
      <c r="Z11908" t="str">
        <f t="shared" si="720"/>
        <v/>
      </c>
      <c r="AB11908" s="9"/>
      <c r="AC11908" t="s">
        <v>20247</v>
      </c>
      <c r="AD11908">
        <f t="shared" si="721"/>
        <v>0</v>
      </c>
      <c r="AF11908" s="3"/>
      <c r="AG11908" t="s">
        <v>6706</v>
      </c>
      <c r="AH11908" s="9" t="s">
        <v>4613</v>
      </c>
    </row>
    <row r="11909" spans="1:34" ht="10.95" customHeight="1" outlineLevel="1" x14ac:dyDescent="0.25">
      <c r="A11909" t="s">
        <v>6704</v>
      </c>
      <c r="C11909" s="3" t="s">
        <v>12965</v>
      </c>
      <c r="D11909" s="3" t="s">
        <v>7857</v>
      </c>
      <c r="E11909" s="9">
        <v>1951</v>
      </c>
      <c r="F11909" s="7" t="s">
        <v>21874</v>
      </c>
      <c r="G11909" s="7" t="s">
        <v>1128</v>
      </c>
      <c r="H11909" s="8" t="s">
        <v>20247</v>
      </c>
      <c r="I11909" s="8" t="s">
        <v>7855</v>
      </c>
      <c r="J11909" s="19">
        <v>3</v>
      </c>
      <c r="K11909" s="19" t="s">
        <v>7736</v>
      </c>
      <c r="L11909" s="11">
        <v>1</v>
      </c>
      <c r="M11909" s="11"/>
      <c r="N11909" s="24"/>
      <c r="P11909" s="32"/>
      <c r="T11909" s="19"/>
      <c r="U11909" s="3" t="s">
        <v>113</v>
      </c>
      <c r="W11909" t="s">
        <v>7738</v>
      </c>
      <c r="X11909" t="str">
        <f t="shared" si="719"/>
        <v/>
      </c>
      <c r="Z11909" t="str">
        <f t="shared" si="720"/>
        <v/>
      </c>
      <c r="AB11909" s="9"/>
      <c r="AC11909" t="s">
        <v>20247</v>
      </c>
      <c r="AD11909">
        <f t="shared" si="721"/>
        <v>0</v>
      </c>
      <c r="AF11909" s="3"/>
      <c r="AG11909" t="s">
        <v>6706</v>
      </c>
      <c r="AH11909" s="9" t="s">
        <v>4613</v>
      </c>
    </row>
    <row r="11910" spans="1:34" ht="10.95" customHeight="1" outlineLevel="1" x14ac:dyDescent="0.25">
      <c r="A11910" t="s">
        <v>6704</v>
      </c>
      <c r="C11910" s="3" t="s">
        <v>12965</v>
      </c>
      <c r="D11910" s="3" t="s">
        <v>237</v>
      </c>
      <c r="E11910" s="9">
        <v>1951</v>
      </c>
      <c r="F11910" s="7" t="s">
        <v>21875</v>
      </c>
      <c r="G11910" s="7" t="s">
        <v>1583</v>
      </c>
      <c r="H11910" s="8" t="s">
        <v>20247</v>
      </c>
      <c r="I11910" s="8" t="s">
        <v>7855</v>
      </c>
      <c r="J11910" s="19">
        <v>3</v>
      </c>
      <c r="K11910" s="19" t="s">
        <v>7736</v>
      </c>
      <c r="L11910" s="11">
        <v>1</v>
      </c>
      <c r="M11910" s="11"/>
      <c r="N11910" s="24"/>
      <c r="P11910" s="32"/>
      <c r="T11910" s="19"/>
      <c r="U11910" s="3" t="s">
        <v>2667</v>
      </c>
      <c r="W11910" t="s">
        <v>7738</v>
      </c>
      <c r="X11910" t="str">
        <f t="shared" si="719"/>
        <v/>
      </c>
      <c r="Z11910" t="str">
        <f t="shared" si="720"/>
        <v/>
      </c>
      <c r="AB11910" s="9"/>
      <c r="AC11910" t="s">
        <v>20247</v>
      </c>
      <c r="AD11910">
        <f t="shared" si="721"/>
        <v>0</v>
      </c>
      <c r="AF11910" s="3"/>
      <c r="AG11910" t="s">
        <v>6706</v>
      </c>
      <c r="AH11910" s="9" t="s">
        <v>4925</v>
      </c>
    </row>
    <row r="11911" spans="1:34" ht="10.95" customHeight="1" outlineLevel="1" x14ac:dyDescent="0.25">
      <c r="A11911" t="s">
        <v>6704</v>
      </c>
      <c r="C11911" s="3" t="s">
        <v>12965</v>
      </c>
      <c r="D11911" s="3">
        <v>591</v>
      </c>
      <c r="E11911" s="9">
        <v>1954</v>
      </c>
      <c r="F11911" s="7" t="s">
        <v>21876</v>
      </c>
      <c r="G11911" s="7" t="s">
        <v>1128</v>
      </c>
      <c r="H11911" s="8" t="s">
        <v>6705</v>
      </c>
      <c r="I11911" s="8" t="s">
        <v>7858</v>
      </c>
      <c r="J11911" s="19">
        <v>3</v>
      </c>
      <c r="K11911" s="19" t="s">
        <v>7736</v>
      </c>
      <c r="L11911" s="11">
        <v>0.9</v>
      </c>
      <c r="M11911" s="11"/>
      <c r="N11911" s="24"/>
      <c r="P11911" s="32"/>
      <c r="T11911" s="19"/>
      <c r="U11911" s="3">
        <v>614</v>
      </c>
      <c r="X11911" t="str">
        <f t="shared" si="719"/>
        <v/>
      </c>
      <c r="Z11911" t="str">
        <f t="shared" si="720"/>
        <v/>
      </c>
      <c r="AB11911" s="9"/>
      <c r="AC11911" t="s">
        <v>6705</v>
      </c>
      <c r="AD11911">
        <f t="shared" si="721"/>
        <v>0</v>
      </c>
      <c r="AF11911" s="3"/>
      <c r="AG11911" t="s">
        <v>6706</v>
      </c>
      <c r="AH11911" s="9" t="s">
        <v>4613</v>
      </c>
    </row>
    <row r="11912" spans="1:34" ht="10.95" customHeight="1" outlineLevel="1" x14ac:dyDescent="0.25">
      <c r="A11912" t="s">
        <v>6704</v>
      </c>
      <c r="C11912" s="3" t="s">
        <v>12965</v>
      </c>
      <c r="D11912" s="3">
        <v>595</v>
      </c>
      <c r="E11912" s="9">
        <v>1955</v>
      </c>
      <c r="F11912" s="7" t="s">
        <v>5142</v>
      </c>
      <c r="G11912" s="7" t="s">
        <v>4154</v>
      </c>
      <c r="H11912" s="8" t="s">
        <v>6705</v>
      </c>
      <c r="I11912" s="8" t="s">
        <v>7859</v>
      </c>
      <c r="J11912" s="19">
        <v>1</v>
      </c>
      <c r="K11912" s="19" t="s">
        <v>7736</v>
      </c>
      <c r="L11912" s="11">
        <v>2.5</v>
      </c>
      <c r="M11912" s="11"/>
      <c r="N11912" s="24"/>
      <c r="P11912" s="32"/>
      <c r="T11912" s="19"/>
      <c r="U11912" s="3">
        <v>618</v>
      </c>
      <c r="X11912" t="str">
        <f t="shared" si="719"/>
        <v/>
      </c>
      <c r="Z11912" t="str">
        <f t="shared" si="720"/>
        <v/>
      </c>
      <c r="AB11912" s="9"/>
      <c r="AC11912" t="s">
        <v>6705</v>
      </c>
      <c r="AD11912">
        <f t="shared" si="721"/>
        <v>0</v>
      </c>
      <c r="AF11912" s="3"/>
      <c r="AG11912" t="s">
        <v>6706</v>
      </c>
      <c r="AH11912" s="9" t="s">
        <v>4613</v>
      </c>
    </row>
    <row r="11913" spans="1:34" ht="10.95" customHeight="1" outlineLevel="1" x14ac:dyDescent="0.25">
      <c r="A11913" t="s">
        <v>6704</v>
      </c>
      <c r="C11913" s="3" t="s">
        <v>12965</v>
      </c>
      <c r="D11913" s="3">
        <v>596</v>
      </c>
      <c r="E11913" s="9">
        <v>1955</v>
      </c>
      <c r="F11913" s="7" t="s">
        <v>5660</v>
      </c>
      <c r="G11913" s="7" t="s">
        <v>4155</v>
      </c>
      <c r="H11913" s="8" t="s">
        <v>6705</v>
      </c>
      <c r="I11913" s="8" t="s">
        <v>7859</v>
      </c>
      <c r="J11913" s="19">
        <v>1</v>
      </c>
      <c r="K11913" s="19" t="s">
        <v>7736</v>
      </c>
      <c r="L11913" s="11">
        <v>2.5</v>
      </c>
      <c r="M11913" s="11"/>
      <c r="N11913" s="24"/>
      <c r="P11913" s="32"/>
      <c r="T11913" s="19"/>
      <c r="U11913" s="3">
        <v>619</v>
      </c>
      <c r="X11913" t="str">
        <f t="shared" si="719"/>
        <v/>
      </c>
      <c r="Z11913" t="str">
        <f t="shared" si="720"/>
        <v/>
      </c>
      <c r="AB11913" s="9"/>
      <c r="AC11913" t="s">
        <v>6705</v>
      </c>
      <c r="AD11913">
        <f t="shared" si="721"/>
        <v>0</v>
      </c>
      <c r="AF11913" s="3"/>
      <c r="AG11913" t="s">
        <v>6706</v>
      </c>
      <c r="AH11913" s="9" t="s">
        <v>4613</v>
      </c>
    </row>
    <row r="11914" spans="1:34" ht="10.95" customHeight="1" outlineLevel="1" x14ac:dyDescent="0.25">
      <c r="A11914" t="s">
        <v>6704</v>
      </c>
      <c r="C11914" s="3" t="s">
        <v>12965</v>
      </c>
      <c r="D11914" s="3">
        <v>597</v>
      </c>
      <c r="E11914" s="9">
        <v>1955</v>
      </c>
      <c r="F11914" s="7" t="s">
        <v>3424</v>
      </c>
      <c r="G11914" s="7" t="s">
        <v>131</v>
      </c>
      <c r="H11914" s="8" t="s">
        <v>6705</v>
      </c>
      <c r="I11914" s="8" t="s">
        <v>7859</v>
      </c>
      <c r="J11914" s="19">
        <v>1</v>
      </c>
      <c r="K11914" s="19" t="s">
        <v>7736</v>
      </c>
      <c r="L11914" s="11">
        <v>1.6</v>
      </c>
      <c r="M11914" s="11"/>
      <c r="N11914" s="24"/>
      <c r="P11914" s="32"/>
      <c r="R11914">
        <v>1</v>
      </c>
      <c r="S11914">
        <v>1</v>
      </c>
      <c r="T11914" s="19"/>
      <c r="U11914" s="3">
        <v>620</v>
      </c>
      <c r="X11914" t="str">
        <f t="shared" si="719"/>
        <v/>
      </c>
      <c r="Z11914" t="str">
        <f t="shared" si="720"/>
        <v/>
      </c>
      <c r="AB11914" s="9"/>
      <c r="AC11914" t="s">
        <v>6705</v>
      </c>
      <c r="AD11914">
        <f t="shared" si="721"/>
        <v>0</v>
      </c>
      <c r="AF11914" s="3"/>
      <c r="AG11914" t="s">
        <v>6706</v>
      </c>
      <c r="AH11914" s="9" t="s">
        <v>4613</v>
      </c>
    </row>
    <row r="11915" spans="1:34" ht="10.95" customHeight="1" outlineLevel="1" x14ac:dyDescent="0.25">
      <c r="A11915" t="s">
        <v>6704</v>
      </c>
      <c r="C11915" s="3" t="s">
        <v>12965</v>
      </c>
      <c r="D11915" s="3" t="s">
        <v>7860</v>
      </c>
      <c r="E11915" s="9">
        <v>1955</v>
      </c>
      <c r="F11915" s="7" t="s">
        <v>3424</v>
      </c>
      <c r="G11915" s="7" t="s">
        <v>3316</v>
      </c>
      <c r="H11915" s="8" t="s">
        <v>6705</v>
      </c>
      <c r="I11915" s="8" t="s">
        <v>7859</v>
      </c>
      <c r="J11915" s="19">
        <v>1</v>
      </c>
      <c r="K11915" s="19" t="s">
        <v>7736</v>
      </c>
      <c r="L11915" s="11">
        <v>1.8</v>
      </c>
      <c r="M11915" s="11"/>
      <c r="N11915" s="24"/>
      <c r="P11915" s="32"/>
      <c r="T11915" s="19"/>
      <c r="U11915" s="3" t="s">
        <v>7978</v>
      </c>
      <c r="X11915" t="str">
        <f t="shared" si="719"/>
        <v/>
      </c>
      <c r="Z11915" t="str">
        <f t="shared" si="720"/>
        <v/>
      </c>
      <c r="AB11915" s="9"/>
      <c r="AC11915" t="s">
        <v>6705</v>
      </c>
      <c r="AD11915">
        <f t="shared" si="721"/>
        <v>0</v>
      </c>
      <c r="AF11915" s="3"/>
      <c r="AG11915" t="s">
        <v>6706</v>
      </c>
      <c r="AH11915" s="9" t="s">
        <v>4925</v>
      </c>
    </row>
    <row r="11916" spans="1:34" ht="10.95" customHeight="1" outlineLevel="1" x14ac:dyDescent="0.25">
      <c r="A11916" t="s">
        <v>6704</v>
      </c>
      <c r="C11916" s="3" t="s">
        <v>12965</v>
      </c>
      <c r="D11916" s="3">
        <v>642</v>
      </c>
      <c r="E11916" s="9">
        <v>1959</v>
      </c>
      <c r="F11916" s="7" t="s">
        <v>5510</v>
      </c>
      <c r="G11916" s="7" t="s">
        <v>1123</v>
      </c>
      <c r="H11916" s="8" t="s">
        <v>6705</v>
      </c>
      <c r="I11916" s="8" t="s">
        <v>7861</v>
      </c>
      <c r="J11916" s="19">
        <v>3</v>
      </c>
      <c r="K11916" s="19" t="s">
        <v>7736</v>
      </c>
      <c r="L11916" s="11">
        <v>1</v>
      </c>
      <c r="M11916" s="11"/>
      <c r="N11916" s="24"/>
      <c r="P11916" s="32"/>
      <c r="T11916" s="19"/>
      <c r="U11916" s="3" t="s">
        <v>1863</v>
      </c>
      <c r="X11916" t="str">
        <f t="shared" si="719"/>
        <v/>
      </c>
      <c r="Z11916" t="str">
        <f t="shared" si="720"/>
        <v/>
      </c>
      <c r="AB11916" s="9"/>
      <c r="AC11916" t="s">
        <v>6705</v>
      </c>
      <c r="AD11916">
        <f t="shared" si="721"/>
        <v>0</v>
      </c>
      <c r="AF11916" s="3"/>
      <c r="AG11916" t="s">
        <v>6706</v>
      </c>
      <c r="AH11916" s="9" t="s">
        <v>4613</v>
      </c>
    </row>
    <row r="11917" spans="1:34" ht="10.95" customHeight="1" outlineLevel="1" x14ac:dyDescent="0.25">
      <c r="A11917" t="s">
        <v>6704</v>
      </c>
      <c r="C11917" s="3" t="s">
        <v>12965</v>
      </c>
      <c r="D11917" s="3">
        <v>654</v>
      </c>
      <c r="E11917" s="9">
        <v>1960</v>
      </c>
      <c r="F11917" s="7" t="s">
        <v>1632</v>
      </c>
      <c r="G11917" s="7" t="s">
        <v>5401</v>
      </c>
      <c r="H11917" s="8" t="s">
        <v>6705</v>
      </c>
      <c r="I11917" s="8" t="s">
        <v>20230</v>
      </c>
      <c r="J11917" s="19">
        <v>3</v>
      </c>
      <c r="K11917" s="19" t="s">
        <v>7736</v>
      </c>
      <c r="L11917" s="11">
        <v>2</v>
      </c>
      <c r="M11917" s="11"/>
      <c r="N11917" s="24"/>
      <c r="P11917" s="32"/>
      <c r="T11917" s="19"/>
      <c r="U11917" s="3"/>
      <c r="X11917" t="str">
        <f t="shared" si="719"/>
        <v/>
      </c>
      <c r="Z11917" t="str">
        <f t="shared" si="720"/>
        <v/>
      </c>
      <c r="AB11917" s="9"/>
      <c r="AC11917" t="s">
        <v>6705</v>
      </c>
      <c r="AD11917">
        <f t="shared" si="721"/>
        <v>0</v>
      </c>
      <c r="AF11917" s="3"/>
      <c r="AG11917" t="s">
        <v>6706</v>
      </c>
      <c r="AH11917" s="9" t="s">
        <v>4613</v>
      </c>
    </row>
    <row r="11918" spans="1:34" ht="10.95" customHeight="1" outlineLevel="1" x14ac:dyDescent="0.25">
      <c r="A11918" t="s">
        <v>6704</v>
      </c>
      <c r="C11918" s="3" t="s">
        <v>12965</v>
      </c>
      <c r="D11918" s="3">
        <v>655</v>
      </c>
      <c r="E11918" s="9">
        <v>1960</v>
      </c>
      <c r="F11918" s="7" t="s">
        <v>5282</v>
      </c>
      <c r="G11918" s="7" t="s">
        <v>5401</v>
      </c>
      <c r="H11918" s="8" t="s">
        <v>6705</v>
      </c>
      <c r="I11918" s="8" t="s">
        <v>20230</v>
      </c>
      <c r="J11918" s="19">
        <v>3</v>
      </c>
      <c r="K11918" s="19" t="s">
        <v>7736</v>
      </c>
      <c r="L11918" s="11">
        <v>2</v>
      </c>
      <c r="M11918" s="11"/>
      <c r="N11918" s="24"/>
      <c r="P11918" s="32"/>
      <c r="T11918" s="19"/>
      <c r="U11918" s="3"/>
      <c r="X11918" t="str">
        <f t="shared" si="719"/>
        <v/>
      </c>
      <c r="Z11918" t="str">
        <f t="shared" si="720"/>
        <v/>
      </c>
      <c r="AB11918" s="9"/>
      <c r="AC11918" t="s">
        <v>6705</v>
      </c>
      <c r="AD11918">
        <f t="shared" si="721"/>
        <v>0</v>
      </c>
      <c r="AF11918" s="3"/>
      <c r="AG11918" t="s">
        <v>6706</v>
      </c>
      <c r="AH11918" s="9" t="s">
        <v>4613</v>
      </c>
    </row>
    <row r="11919" spans="1:34" ht="10.95" customHeight="1" outlineLevel="1" x14ac:dyDescent="0.25">
      <c r="A11919" t="s">
        <v>6704</v>
      </c>
      <c r="C11919" s="3" t="s">
        <v>12965</v>
      </c>
      <c r="D11919" s="3">
        <v>658</v>
      </c>
      <c r="E11919" s="9">
        <v>1960</v>
      </c>
      <c r="F11919" s="7" t="s">
        <v>1632</v>
      </c>
      <c r="G11919" s="7" t="s">
        <v>5401</v>
      </c>
      <c r="H11919" s="8" t="s">
        <v>7088</v>
      </c>
      <c r="I11919" s="8" t="s">
        <v>20391</v>
      </c>
      <c r="J11919" s="19">
        <v>5</v>
      </c>
      <c r="K11919" s="19" t="s">
        <v>7736</v>
      </c>
      <c r="L11919" s="11">
        <v>1.1499999999999999</v>
      </c>
      <c r="M11919" s="11"/>
      <c r="N11919" s="24"/>
      <c r="P11919" s="32"/>
      <c r="T11919" s="19"/>
      <c r="U11919" s="3">
        <v>817</v>
      </c>
      <c r="X11919" t="str">
        <f t="shared" si="719"/>
        <v/>
      </c>
      <c r="Z11919" t="str">
        <f t="shared" si="720"/>
        <v/>
      </c>
      <c r="AB11919" s="9"/>
      <c r="AC11919" t="s">
        <v>7088</v>
      </c>
      <c r="AD11919">
        <f t="shared" si="721"/>
        <v>0</v>
      </c>
      <c r="AF11919" s="3"/>
      <c r="AG11919" t="s">
        <v>6706</v>
      </c>
      <c r="AH11919" s="9" t="s">
        <v>4613</v>
      </c>
    </row>
    <row r="11920" spans="1:34" ht="10.95" customHeight="1" outlineLevel="1" x14ac:dyDescent="0.25">
      <c r="A11920" t="s">
        <v>6704</v>
      </c>
      <c r="C11920" s="3" t="s">
        <v>12965</v>
      </c>
      <c r="D11920" s="3">
        <v>659</v>
      </c>
      <c r="E11920" s="9">
        <v>1960</v>
      </c>
      <c r="F11920" s="7" t="s">
        <v>5143</v>
      </c>
      <c r="G11920" s="7" t="s">
        <v>5401</v>
      </c>
      <c r="H11920" s="8" t="s">
        <v>7088</v>
      </c>
      <c r="I11920" s="8" t="s">
        <v>20391</v>
      </c>
      <c r="J11920" s="19">
        <v>5</v>
      </c>
      <c r="K11920" s="19" t="s">
        <v>7736</v>
      </c>
      <c r="L11920" s="11">
        <v>1.1499999999999999</v>
      </c>
      <c r="M11920" s="11"/>
      <c r="N11920" s="24"/>
      <c r="P11920" s="32"/>
      <c r="T11920" s="19"/>
      <c r="U11920" s="3">
        <v>818</v>
      </c>
      <c r="X11920" t="str">
        <f t="shared" si="719"/>
        <v/>
      </c>
      <c r="Z11920" t="str">
        <f t="shared" si="720"/>
        <v/>
      </c>
      <c r="AB11920" s="9"/>
      <c r="AC11920" t="s">
        <v>7088</v>
      </c>
      <c r="AD11920">
        <f t="shared" si="721"/>
        <v>0</v>
      </c>
      <c r="AF11920" s="3"/>
      <c r="AG11920" t="s">
        <v>6706</v>
      </c>
      <c r="AH11920" s="9" t="s">
        <v>4613</v>
      </c>
    </row>
    <row r="11921" spans="1:34" ht="10.95" customHeight="1" outlineLevel="1" x14ac:dyDescent="0.25">
      <c r="A11921" t="s">
        <v>6704</v>
      </c>
      <c r="C11921" s="3" t="s">
        <v>12965</v>
      </c>
      <c r="D11921" s="3">
        <v>663</v>
      </c>
      <c r="E11921" s="9">
        <v>1960</v>
      </c>
      <c r="F11921" s="7" t="s">
        <v>21877</v>
      </c>
      <c r="G11921" s="7" t="s">
        <v>5898</v>
      </c>
      <c r="H11921" s="8" t="s">
        <v>6705</v>
      </c>
      <c r="I11921" s="8" t="s">
        <v>7862</v>
      </c>
      <c r="J11921" s="19">
        <v>1</v>
      </c>
      <c r="K11921" s="19" t="s">
        <v>7736</v>
      </c>
      <c r="L11921" s="11">
        <v>0.4</v>
      </c>
      <c r="M11921" s="11"/>
      <c r="N11921" s="24"/>
      <c r="P11921" s="32"/>
      <c r="T11921" s="19"/>
      <c r="U11921" s="3">
        <v>821</v>
      </c>
      <c r="X11921" t="str">
        <f t="shared" si="719"/>
        <v/>
      </c>
      <c r="Z11921" t="str">
        <f t="shared" si="720"/>
        <v/>
      </c>
      <c r="AB11921" s="9"/>
      <c r="AC11921" t="s">
        <v>6705</v>
      </c>
      <c r="AD11921">
        <f t="shared" si="721"/>
        <v>0</v>
      </c>
      <c r="AF11921" s="3"/>
      <c r="AG11921" t="s">
        <v>6706</v>
      </c>
      <c r="AH11921" s="9" t="s">
        <v>4613</v>
      </c>
    </row>
    <row r="11922" spans="1:34" ht="10.95" customHeight="1" outlineLevel="1" x14ac:dyDescent="0.25">
      <c r="A11922" t="s">
        <v>6704</v>
      </c>
      <c r="C11922" s="3" t="s">
        <v>12965</v>
      </c>
      <c r="D11922" s="3">
        <v>716</v>
      </c>
      <c r="E11922" s="9">
        <v>1962</v>
      </c>
      <c r="F11922" s="7" t="s">
        <v>5734</v>
      </c>
      <c r="G11922" s="7" t="s">
        <v>5401</v>
      </c>
      <c r="H11922" s="8" t="s">
        <v>5899</v>
      </c>
      <c r="I11922" s="8" t="s">
        <v>7863</v>
      </c>
      <c r="J11922" s="19">
        <v>1</v>
      </c>
      <c r="K11922" s="19" t="s">
        <v>7736</v>
      </c>
      <c r="L11922" s="11">
        <v>0.6</v>
      </c>
      <c r="M11922" s="11"/>
      <c r="N11922" s="24"/>
      <c r="P11922" s="32"/>
      <c r="T11922" s="19"/>
      <c r="U11922" s="3">
        <v>868</v>
      </c>
      <c r="X11922" t="str">
        <f t="shared" si="719"/>
        <v/>
      </c>
      <c r="Z11922" t="str">
        <f t="shared" si="720"/>
        <v/>
      </c>
      <c r="AB11922" s="9"/>
      <c r="AC11922" t="s">
        <v>5899</v>
      </c>
      <c r="AD11922">
        <f t="shared" si="721"/>
        <v>0</v>
      </c>
      <c r="AF11922" s="3"/>
      <c r="AG11922" t="s">
        <v>5900</v>
      </c>
      <c r="AH11922" s="9" t="s">
        <v>4613</v>
      </c>
    </row>
    <row r="11923" spans="1:34" ht="10.95" customHeight="1" outlineLevel="1" x14ac:dyDescent="0.25">
      <c r="A11923" t="s">
        <v>6704</v>
      </c>
      <c r="C11923" s="3" t="s">
        <v>12965</v>
      </c>
      <c r="D11923" s="3">
        <v>717</v>
      </c>
      <c r="E11923" s="9">
        <v>1962</v>
      </c>
      <c r="F11923" s="7" t="s">
        <v>6127</v>
      </c>
      <c r="G11923" s="7" t="s">
        <v>5401</v>
      </c>
      <c r="H11923" s="8" t="s">
        <v>5899</v>
      </c>
      <c r="I11923" s="8" t="s">
        <v>7863</v>
      </c>
      <c r="J11923" s="19">
        <v>1</v>
      </c>
      <c r="K11923" s="19" t="s">
        <v>7736</v>
      </c>
      <c r="L11923" s="11">
        <v>0.6</v>
      </c>
      <c r="M11923" s="11"/>
      <c r="N11923" s="24"/>
      <c r="P11923" s="32"/>
      <c r="T11923" s="19"/>
      <c r="U11923" s="3">
        <v>869</v>
      </c>
      <c r="X11923" t="str">
        <f t="shared" si="719"/>
        <v/>
      </c>
      <c r="Z11923" t="str">
        <f t="shared" si="720"/>
        <v/>
      </c>
      <c r="AB11923" s="9"/>
      <c r="AC11923" t="s">
        <v>5899</v>
      </c>
      <c r="AD11923">
        <f t="shared" si="721"/>
        <v>0</v>
      </c>
      <c r="AF11923" s="3"/>
      <c r="AG11923" t="s">
        <v>5900</v>
      </c>
      <c r="AH11923" s="9" t="s">
        <v>4613</v>
      </c>
    </row>
    <row r="11924" spans="1:34" ht="10.95" customHeight="1" outlineLevel="1" x14ac:dyDescent="0.25">
      <c r="A11924" t="s">
        <v>6704</v>
      </c>
      <c r="C11924" s="3" t="s">
        <v>12965</v>
      </c>
      <c r="D11924" s="3">
        <v>718</v>
      </c>
      <c r="E11924" s="9">
        <v>1962</v>
      </c>
      <c r="F11924" s="7" t="s">
        <v>5901</v>
      </c>
      <c r="G11924" s="7" t="s">
        <v>5401</v>
      </c>
      <c r="H11924" s="8" t="s">
        <v>5899</v>
      </c>
      <c r="I11924" s="8" t="s">
        <v>7863</v>
      </c>
      <c r="J11924" s="19">
        <v>1</v>
      </c>
      <c r="K11924" s="19" t="s">
        <v>7736</v>
      </c>
      <c r="L11924" s="11">
        <v>0.6</v>
      </c>
      <c r="M11924" s="11"/>
      <c r="N11924" s="24"/>
      <c r="P11924" s="32"/>
      <c r="T11924" s="19"/>
      <c r="U11924" s="3">
        <v>870</v>
      </c>
      <c r="X11924" t="str">
        <f t="shared" si="719"/>
        <v/>
      </c>
      <c r="Z11924" t="str">
        <f t="shared" si="720"/>
        <v/>
      </c>
      <c r="AB11924" s="9"/>
      <c r="AC11924" t="s">
        <v>5899</v>
      </c>
      <c r="AD11924">
        <f t="shared" si="721"/>
        <v>0</v>
      </c>
      <c r="AF11924" s="3"/>
      <c r="AG11924" t="s">
        <v>5900</v>
      </c>
      <c r="AH11924" s="9" t="s">
        <v>4613</v>
      </c>
    </row>
    <row r="11925" spans="1:34" ht="10.95" customHeight="1" outlineLevel="1" x14ac:dyDescent="0.25">
      <c r="A11925" t="s">
        <v>6704</v>
      </c>
      <c r="C11925" s="3" t="s">
        <v>12965</v>
      </c>
      <c r="D11925" s="3">
        <v>810</v>
      </c>
      <c r="E11925" s="9">
        <v>1966</v>
      </c>
      <c r="F11925" s="7" t="s">
        <v>5734</v>
      </c>
      <c r="G11925" s="7" t="s">
        <v>5401</v>
      </c>
      <c r="H11925" s="8" t="s">
        <v>6705</v>
      </c>
      <c r="I11925" s="8" t="s">
        <v>7866</v>
      </c>
      <c r="J11925" s="19">
        <v>4</v>
      </c>
      <c r="K11925" s="19" t="s">
        <v>7736</v>
      </c>
      <c r="L11925" s="11">
        <v>1.5</v>
      </c>
      <c r="M11925" s="11"/>
      <c r="N11925" s="24"/>
      <c r="P11925" s="32"/>
      <c r="T11925" s="19"/>
      <c r="U11925" s="3"/>
      <c r="X11925" t="str">
        <f t="shared" si="719"/>
        <v/>
      </c>
      <c r="Z11925" t="str">
        <f t="shared" si="720"/>
        <v/>
      </c>
      <c r="AB11925" s="9"/>
      <c r="AC11925" t="s">
        <v>6705</v>
      </c>
      <c r="AD11925">
        <f t="shared" si="721"/>
        <v>0</v>
      </c>
      <c r="AF11925" s="3"/>
      <c r="AH11925" s="9"/>
    </row>
    <row r="11926" spans="1:34" ht="10.95" customHeight="1" outlineLevel="1" x14ac:dyDescent="0.25">
      <c r="A11926" t="s">
        <v>6704</v>
      </c>
      <c r="C11926" s="3" t="s">
        <v>12965</v>
      </c>
      <c r="D11926" s="3">
        <v>812</v>
      </c>
      <c r="E11926" s="9">
        <v>1966</v>
      </c>
      <c r="F11926" s="7" t="s">
        <v>5901</v>
      </c>
      <c r="G11926" s="7" t="s">
        <v>5401</v>
      </c>
      <c r="H11926" s="8" t="s">
        <v>6705</v>
      </c>
      <c r="I11926" s="8" t="s">
        <v>7866</v>
      </c>
      <c r="J11926" s="19">
        <v>3</v>
      </c>
      <c r="K11926" s="19" t="s">
        <v>20093</v>
      </c>
      <c r="L11926" s="11"/>
      <c r="M11926" s="11"/>
      <c r="N11926" s="24"/>
      <c r="P11926" s="32"/>
      <c r="T11926" s="19"/>
      <c r="U11926" s="3"/>
      <c r="X11926" t="str">
        <f t="shared" si="719"/>
        <v/>
      </c>
      <c r="Z11926" t="str">
        <f t="shared" si="720"/>
        <v/>
      </c>
      <c r="AB11926" s="9"/>
      <c r="AC11926" t="s">
        <v>21149</v>
      </c>
      <c r="AD11926">
        <f t="shared" si="721"/>
        <v>0</v>
      </c>
      <c r="AF11926" s="3"/>
      <c r="AH11926" s="9"/>
    </row>
    <row r="11927" spans="1:34" ht="10.95" customHeight="1" outlineLevel="1" x14ac:dyDescent="0.25">
      <c r="A11927" t="s">
        <v>6704</v>
      </c>
      <c r="C11927" s="3" t="s">
        <v>12965</v>
      </c>
      <c r="D11927" s="3" t="s">
        <v>20501</v>
      </c>
      <c r="E11927" s="9">
        <v>1966</v>
      </c>
      <c r="F11927" s="7" t="s">
        <v>15946</v>
      </c>
      <c r="G11927" s="7" t="s">
        <v>5401</v>
      </c>
      <c r="H11927" s="8" t="s">
        <v>6705</v>
      </c>
      <c r="I11927" s="8" t="s">
        <v>7866</v>
      </c>
      <c r="J11927" s="19">
        <v>3</v>
      </c>
      <c r="K11927" s="19" t="s">
        <v>7736</v>
      </c>
      <c r="L11927" s="11">
        <v>1.9</v>
      </c>
      <c r="M11927" s="11"/>
      <c r="N11927" s="24"/>
      <c r="P11927" s="32"/>
      <c r="T11927" s="19"/>
      <c r="U11927" s="3"/>
      <c r="X11927" t="str">
        <f t="shared" si="719"/>
        <v/>
      </c>
      <c r="Z11927">
        <f t="shared" si="720"/>
        <v>1</v>
      </c>
      <c r="AB11927" s="9"/>
      <c r="AC11927" t="s">
        <v>6705</v>
      </c>
      <c r="AD11927">
        <f t="shared" si="721"/>
        <v>0</v>
      </c>
      <c r="AF11927" s="3"/>
      <c r="AH11927" s="9"/>
    </row>
    <row r="11928" spans="1:34" ht="10.95" customHeight="1" outlineLevel="1" x14ac:dyDescent="0.25">
      <c r="A11928" t="s">
        <v>6704</v>
      </c>
      <c r="C11928" s="3" t="s">
        <v>12965</v>
      </c>
      <c r="D11928" s="3">
        <v>834</v>
      </c>
      <c r="E11928" s="9">
        <v>1967</v>
      </c>
      <c r="F11928" s="7" t="s">
        <v>5901</v>
      </c>
      <c r="G11928" s="7" t="s">
        <v>5401</v>
      </c>
      <c r="H11928" s="8" t="s">
        <v>5899</v>
      </c>
      <c r="I11928" s="8" t="s">
        <v>7865</v>
      </c>
      <c r="J11928" s="19">
        <v>1</v>
      </c>
      <c r="K11928" s="19" t="s">
        <v>7736</v>
      </c>
      <c r="L11928" s="11">
        <v>1.4</v>
      </c>
      <c r="M11928" s="11"/>
      <c r="N11928" s="24"/>
      <c r="P11928" s="32"/>
      <c r="R11928">
        <v>1</v>
      </c>
      <c r="S11928">
        <v>1</v>
      </c>
      <c r="T11928" s="19"/>
      <c r="U11928" s="3" t="s">
        <v>198</v>
      </c>
      <c r="X11928" t="str">
        <f t="shared" si="719"/>
        <v/>
      </c>
      <c r="Z11928" t="str">
        <f t="shared" si="720"/>
        <v/>
      </c>
      <c r="AB11928" s="9"/>
      <c r="AC11928" t="s">
        <v>5899</v>
      </c>
      <c r="AD11928">
        <f t="shared" si="721"/>
        <v>0</v>
      </c>
      <c r="AF11928" s="3"/>
      <c r="AG11928" t="s">
        <v>5900</v>
      </c>
      <c r="AH11928" s="9" t="s">
        <v>4613</v>
      </c>
    </row>
    <row r="11929" spans="1:34" ht="10.95" customHeight="1" outlineLevel="1" x14ac:dyDescent="0.25">
      <c r="A11929" t="s">
        <v>6704</v>
      </c>
      <c r="C11929" s="3" t="s">
        <v>12965</v>
      </c>
      <c r="D11929" s="3" t="s">
        <v>8684</v>
      </c>
      <c r="E11929" s="9">
        <v>1967</v>
      </c>
      <c r="F11929" s="10" t="s">
        <v>22258</v>
      </c>
      <c r="G11929" s="7" t="s">
        <v>5401</v>
      </c>
      <c r="H11929" s="8" t="s">
        <v>5899</v>
      </c>
      <c r="I11929" s="8" t="s">
        <v>7865</v>
      </c>
      <c r="J11929" s="19">
        <v>1</v>
      </c>
      <c r="K11929" s="19" t="s">
        <v>7736</v>
      </c>
      <c r="L11929" s="11">
        <v>4</v>
      </c>
      <c r="M11929" s="11"/>
      <c r="N11929" s="24"/>
      <c r="P11929" s="32"/>
      <c r="T11929" s="19"/>
      <c r="U11929" s="3"/>
      <c r="W11929" t="s">
        <v>7738</v>
      </c>
      <c r="X11929">
        <f t="shared" si="719"/>
        <v>1</v>
      </c>
      <c r="Y11929">
        <v>1</v>
      </c>
      <c r="Z11929" t="str">
        <f t="shared" si="720"/>
        <v/>
      </c>
      <c r="AB11929" s="9"/>
      <c r="AC11929" t="s">
        <v>5899</v>
      </c>
      <c r="AD11929">
        <f t="shared" si="721"/>
        <v>0</v>
      </c>
      <c r="AF11929" s="3"/>
      <c r="AG11929" t="s">
        <v>8685</v>
      </c>
      <c r="AH11929" s="9" t="s">
        <v>4613</v>
      </c>
    </row>
    <row r="11930" spans="1:34" ht="10.95" customHeight="1" outlineLevel="1" x14ac:dyDescent="0.25">
      <c r="A11930" t="s">
        <v>6704</v>
      </c>
      <c r="C11930" s="3" t="s">
        <v>12965</v>
      </c>
      <c r="D11930" s="3">
        <v>837</v>
      </c>
      <c r="E11930" s="9">
        <v>1967</v>
      </c>
      <c r="F11930" s="7" t="s">
        <v>6127</v>
      </c>
      <c r="G11930" s="7" t="s">
        <v>5401</v>
      </c>
      <c r="H11930" s="8" t="s">
        <v>6705</v>
      </c>
      <c r="I11930" s="8" t="s">
        <v>7084</v>
      </c>
      <c r="J11930" s="19">
        <v>1</v>
      </c>
      <c r="K11930" s="19" t="s">
        <v>7736</v>
      </c>
      <c r="L11930" s="11">
        <v>0.25</v>
      </c>
      <c r="M11930" s="11"/>
      <c r="N11930" s="24"/>
      <c r="P11930" s="32"/>
      <c r="T11930" s="19"/>
      <c r="U11930" s="3">
        <v>976</v>
      </c>
      <c r="X11930" t="str">
        <f t="shared" si="719"/>
        <v/>
      </c>
      <c r="Z11930" t="str">
        <f t="shared" si="720"/>
        <v/>
      </c>
      <c r="AB11930" s="9"/>
      <c r="AC11930" t="s">
        <v>6705</v>
      </c>
      <c r="AD11930">
        <f t="shared" si="721"/>
        <v>0</v>
      </c>
      <c r="AF11930" s="3"/>
      <c r="AG11930" t="s">
        <v>6706</v>
      </c>
      <c r="AH11930" s="9" t="s">
        <v>4613</v>
      </c>
    </row>
    <row r="11931" spans="1:34" ht="10.95" customHeight="1" outlineLevel="1" x14ac:dyDescent="0.25">
      <c r="A11931" t="s">
        <v>6704</v>
      </c>
      <c r="C11931" s="3" t="s">
        <v>12965</v>
      </c>
      <c r="D11931" s="3">
        <v>838</v>
      </c>
      <c r="E11931" s="9">
        <v>1967</v>
      </c>
      <c r="F11931" s="7" t="s">
        <v>5902</v>
      </c>
      <c r="G11931" s="7" t="s">
        <v>5401</v>
      </c>
      <c r="H11931" s="8" t="s">
        <v>6705</v>
      </c>
      <c r="I11931" s="8" t="s">
        <v>7084</v>
      </c>
      <c r="J11931" s="19">
        <v>1</v>
      </c>
      <c r="K11931" s="19" t="s">
        <v>7736</v>
      </c>
      <c r="L11931" s="11">
        <v>0.25</v>
      </c>
      <c r="M11931" s="11"/>
      <c r="N11931" s="24"/>
      <c r="P11931" s="32"/>
      <c r="R11931">
        <v>1</v>
      </c>
      <c r="S11931">
        <v>1</v>
      </c>
      <c r="T11931" s="19"/>
      <c r="U11931" s="3">
        <v>977</v>
      </c>
      <c r="X11931" t="str">
        <f t="shared" si="719"/>
        <v/>
      </c>
      <c r="Z11931" t="str">
        <f t="shared" si="720"/>
        <v/>
      </c>
      <c r="AB11931" s="9"/>
      <c r="AC11931" t="s">
        <v>6705</v>
      </c>
      <c r="AD11931">
        <f t="shared" si="721"/>
        <v>0</v>
      </c>
      <c r="AF11931" s="3"/>
      <c r="AG11931" t="s">
        <v>6706</v>
      </c>
      <c r="AH11931" s="9" t="s">
        <v>4613</v>
      </c>
    </row>
    <row r="11932" spans="1:34" ht="10.95" customHeight="1" outlineLevel="1" x14ac:dyDescent="0.25">
      <c r="A11932" t="s">
        <v>6704</v>
      </c>
      <c r="C11932" s="3" t="s">
        <v>12965</v>
      </c>
      <c r="D11932" s="3">
        <v>851</v>
      </c>
      <c r="E11932" s="9">
        <v>1968</v>
      </c>
      <c r="F11932" s="7" t="s">
        <v>5901</v>
      </c>
      <c r="G11932" s="7" t="s">
        <v>5401</v>
      </c>
      <c r="H11932" s="8" t="s">
        <v>5899</v>
      </c>
      <c r="I11932" s="8" t="s">
        <v>7864</v>
      </c>
      <c r="J11932" s="19">
        <v>1</v>
      </c>
      <c r="K11932" s="19" t="s">
        <v>7736</v>
      </c>
      <c r="L11932" s="11">
        <v>1.6</v>
      </c>
      <c r="M11932" s="11"/>
      <c r="N11932" s="24"/>
      <c r="P11932" s="32"/>
      <c r="T11932" s="19"/>
      <c r="U11932" s="3" t="s">
        <v>199</v>
      </c>
      <c r="X11932" t="str">
        <f t="shared" si="719"/>
        <v/>
      </c>
      <c r="Z11932" t="str">
        <f t="shared" si="720"/>
        <v/>
      </c>
      <c r="AB11932" s="9"/>
      <c r="AC11932" t="s">
        <v>5899</v>
      </c>
      <c r="AD11932">
        <f t="shared" si="721"/>
        <v>0</v>
      </c>
      <c r="AF11932" s="3"/>
      <c r="AG11932" t="s">
        <v>5900</v>
      </c>
      <c r="AH11932" s="9" t="s">
        <v>4613</v>
      </c>
    </row>
    <row r="11933" spans="1:34" ht="10.95" customHeight="1" outlineLevel="1" x14ac:dyDescent="0.25">
      <c r="A11933" t="s">
        <v>6704</v>
      </c>
      <c r="C11933" s="3" t="s">
        <v>12965</v>
      </c>
      <c r="D11933" s="3" t="s">
        <v>8686</v>
      </c>
      <c r="E11933" s="9">
        <v>1968</v>
      </c>
      <c r="F11933" s="10" t="s">
        <v>22258</v>
      </c>
      <c r="G11933" s="7" t="s">
        <v>5401</v>
      </c>
      <c r="H11933" s="8" t="s">
        <v>5899</v>
      </c>
      <c r="I11933" s="8" t="s">
        <v>7864</v>
      </c>
      <c r="J11933" s="19">
        <v>1</v>
      </c>
      <c r="K11933" s="19" t="s">
        <v>7736</v>
      </c>
      <c r="L11933" s="11">
        <v>2.8</v>
      </c>
      <c r="M11933" s="11"/>
      <c r="N11933" s="24"/>
      <c r="P11933" s="32"/>
      <c r="T11933" s="19"/>
      <c r="U11933" s="3"/>
      <c r="W11933" t="s">
        <v>7738</v>
      </c>
      <c r="X11933">
        <f t="shared" si="719"/>
        <v>1</v>
      </c>
      <c r="Y11933">
        <v>1</v>
      </c>
      <c r="Z11933" t="str">
        <f t="shared" si="720"/>
        <v/>
      </c>
      <c r="AB11933" s="9"/>
      <c r="AC11933" t="s">
        <v>5899</v>
      </c>
      <c r="AD11933">
        <f t="shared" si="721"/>
        <v>0</v>
      </c>
      <c r="AF11933" s="3"/>
      <c r="AG11933" t="s">
        <v>8685</v>
      </c>
      <c r="AH11933" s="9" t="s">
        <v>4613</v>
      </c>
    </row>
    <row r="11934" spans="1:34" ht="10.95" customHeight="1" outlineLevel="1" x14ac:dyDescent="0.25">
      <c r="A11934" t="s">
        <v>6704</v>
      </c>
      <c r="C11934" s="3" t="s">
        <v>12965</v>
      </c>
      <c r="D11934" s="3">
        <v>855</v>
      </c>
      <c r="E11934" s="9">
        <v>1968</v>
      </c>
      <c r="F11934" s="7" t="s">
        <v>6127</v>
      </c>
      <c r="G11934" s="7" t="s">
        <v>5401</v>
      </c>
      <c r="H11934" s="8" t="s">
        <v>6705</v>
      </c>
      <c r="I11934" s="8" t="s">
        <v>7085</v>
      </c>
      <c r="J11934" s="19">
        <v>3</v>
      </c>
      <c r="K11934" s="19" t="s">
        <v>7736</v>
      </c>
      <c r="L11934" s="11">
        <v>0.6</v>
      </c>
      <c r="M11934" s="11"/>
      <c r="N11934" s="24"/>
      <c r="P11934" s="32"/>
      <c r="T11934" s="19"/>
      <c r="U11934" s="3" t="s">
        <v>6872</v>
      </c>
      <c r="X11934" t="str">
        <f t="shared" si="719"/>
        <v/>
      </c>
      <c r="Z11934" t="str">
        <f t="shared" si="720"/>
        <v/>
      </c>
      <c r="AB11934" s="9"/>
      <c r="AC11934" t="s">
        <v>6705</v>
      </c>
      <c r="AD11934">
        <f t="shared" si="721"/>
        <v>0</v>
      </c>
      <c r="AF11934" s="3"/>
      <c r="AG11934" t="s">
        <v>6706</v>
      </c>
      <c r="AH11934" s="9" t="s">
        <v>4613</v>
      </c>
    </row>
    <row r="11935" spans="1:34" ht="10.95" customHeight="1" outlineLevel="1" x14ac:dyDescent="0.25">
      <c r="A11935" t="s">
        <v>6704</v>
      </c>
      <c r="C11935" s="3" t="s">
        <v>12965</v>
      </c>
      <c r="D11935" s="3">
        <v>856</v>
      </c>
      <c r="E11935" s="9">
        <v>1968</v>
      </c>
      <c r="F11935" s="7" t="s">
        <v>5902</v>
      </c>
      <c r="G11935" s="7" t="s">
        <v>5401</v>
      </c>
      <c r="H11935" s="8" t="s">
        <v>6705</v>
      </c>
      <c r="I11935" s="8" t="s">
        <v>7085</v>
      </c>
      <c r="J11935" s="19">
        <v>3</v>
      </c>
      <c r="K11935" s="19" t="s">
        <v>7736</v>
      </c>
      <c r="L11935" s="11">
        <v>0.6</v>
      </c>
      <c r="M11935" s="11"/>
      <c r="N11935" s="24"/>
      <c r="P11935" s="32"/>
      <c r="T11935" s="19"/>
      <c r="U11935" s="3" t="s">
        <v>6872</v>
      </c>
      <c r="X11935" t="str">
        <f t="shared" si="719"/>
        <v/>
      </c>
      <c r="Z11935" t="str">
        <f t="shared" si="720"/>
        <v/>
      </c>
      <c r="AB11935" s="9"/>
      <c r="AC11935" t="s">
        <v>6705</v>
      </c>
      <c r="AD11935">
        <f t="shared" si="721"/>
        <v>0</v>
      </c>
      <c r="AF11935" s="3"/>
      <c r="AG11935" t="s">
        <v>6706</v>
      </c>
      <c r="AH11935" s="9" t="s">
        <v>4613</v>
      </c>
    </row>
    <row r="11936" spans="1:34" ht="10.95" customHeight="1" outlineLevel="1" x14ac:dyDescent="0.25">
      <c r="A11936" t="s">
        <v>6704</v>
      </c>
      <c r="C11936" s="3" t="s">
        <v>12965</v>
      </c>
      <c r="D11936" s="3">
        <v>857</v>
      </c>
      <c r="E11936" s="9">
        <v>1968</v>
      </c>
      <c r="F11936" s="7" t="s">
        <v>5901</v>
      </c>
      <c r="G11936" s="7" t="s">
        <v>5401</v>
      </c>
      <c r="H11936" s="8" t="s">
        <v>6705</v>
      </c>
      <c r="I11936" s="8" t="s">
        <v>7085</v>
      </c>
      <c r="J11936" s="19">
        <v>3</v>
      </c>
      <c r="K11936" s="19" t="s">
        <v>7736</v>
      </c>
      <c r="L11936" s="11">
        <v>0.6</v>
      </c>
      <c r="M11936" s="11"/>
      <c r="N11936" s="24"/>
      <c r="P11936" s="32"/>
      <c r="T11936" s="19"/>
      <c r="U11936" s="3" t="s">
        <v>6872</v>
      </c>
      <c r="X11936" t="str">
        <f t="shared" si="719"/>
        <v/>
      </c>
      <c r="Z11936" t="str">
        <f t="shared" si="720"/>
        <v/>
      </c>
      <c r="AB11936" s="9"/>
      <c r="AC11936" t="s">
        <v>6705</v>
      </c>
      <c r="AD11936">
        <f t="shared" si="721"/>
        <v>0</v>
      </c>
      <c r="AF11936" s="3"/>
      <c r="AG11936" t="s">
        <v>6706</v>
      </c>
      <c r="AH11936" s="9" t="s">
        <v>4613</v>
      </c>
    </row>
    <row r="11937" spans="1:34" ht="10.95" customHeight="1" outlineLevel="1" x14ac:dyDescent="0.25">
      <c r="A11937" t="s">
        <v>6704</v>
      </c>
      <c r="C11937" s="3" t="s">
        <v>12965</v>
      </c>
      <c r="D11937" s="3">
        <v>888</v>
      </c>
      <c r="E11937" s="9">
        <v>1969</v>
      </c>
      <c r="F11937" s="7" t="s">
        <v>6127</v>
      </c>
      <c r="G11937" s="7" t="s">
        <v>5401</v>
      </c>
      <c r="H11937" s="8" t="s">
        <v>6705</v>
      </c>
      <c r="I11937" s="8" t="s">
        <v>7086</v>
      </c>
      <c r="J11937" s="19">
        <v>1</v>
      </c>
      <c r="K11937" s="19" t="s">
        <v>7736</v>
      </c>
      <c r="L11937" s="11">
        <v>1.4</v>
      </c>
      <c r="M11937" s="11"/>
      <c r="N11937" s="24"/>
      <c r="P11937" s="32"/>
      <c r="T11937" s="19"/>
      <c r="U11937" s="3">
        <v>1023</v>
      </c>
      <c r="X11937" t="str">
        <f t="shared" si="719"/>
        <v/>
      </c>
      <c r="Z11937" t="str">
        <f t="shared" si="720"/>
        <v/>
      </c>
      <c r="AB11937" s="9"/>
      <c r="AC11937" t="s">
        <v>6705</v>
      </c>
      <c r="AD11937">
        <f t="shared" si="721"/>
        <v>0</v>
      </c>
      <c r="AF11937" s="3"/>
      <c r="AG11937" t="s">
        <v>6706</v>
      </c>
      <c r="AH11937" s="9" t="s">
        <v>4613</v>
      </c>
    </row>
    <row r="11938" spans="1:34" ht="10.95" customHeight="1" outlineLevel="1" x14ac:dyDescent="0.25">
      <c r="A11938" t="s">
        <v>6704</v>
      </c>
      <c r="C11938" s="3" t="s">
        <v>12965</v>
      </c>
      <c r="D11938" s="3">
        <v>889</v>
      </c>
      <c r="E11938" s="9">
        <v>1969</v>
      </c>
      <c r="F11938" s="7" t="s">
        <v>5902</v>
      </c>
      <c r="G11938" s="7" t="s">
        <v>5401</v>
      </c>
      <c r="H11938" s="8" t="s">
        <v>6705</v>
      </c>
      <c r="I11938" s="8" t="s">
        <v>7086</v>
      </c>
      <c r="J11938" s="19">
        <v>1</v>
      </c>
      <c r="K11938" s="19" t="s">
        <v>7736</v>
      </c>
      <c r="L11938" s="11">
        <v>1.4</v>
      </c>
      <c r="M11938" s="11"/>
      <c r="N11938" s="24"/>
      <c r="P11938" s="32"/>
      <c r="T11938" s="19"/>
      <c r="U11938" s="3">
        <v>1024</v>
      </c>
      <c r="X11938" t="str">
        <f t="shared" si="719"/>
        <v/>
      </c>
      <c r="Z11938" t="str">
        <f t="shared" si="720"/>
        <v/>
      </c>
      <c r="AB11938" s="9"/>
      <c r="AC11938" t="s">
        <v>6705</v>
      </c>
      <c r="AD11938">
        <f t="shared" ref="AD11938:AD11969" si="722">COUNTIF(H11938,"*Fuji*")</f>
        <v>0</v>
      </c>
      <c r="AF11938" s="3"/>
      <c r="AG11938" t="s">
        <v>6706</v>
      </c>
      <c r="AH11938" s="9" t="s">
        <v>4613</v>
      </c>
    </row>
    <row r="11939" spans="1:34" ht="10.95" customHeight="1" outlineLevel="1" x14ac:dyDescent="0.25">
      <c r="A11939" t="s">
        <v>6704</v>
      </c>
      <c r="C11939" s="3" t="s">
        <v>12965</v>
      </c>
      <c r="D11939" s="3">
        <v>890</v>
      </c>
      <c r="E11939" s="9">
        <v>1969</v>
      </c>
      <c r="F11939" s="7" t="s">
        <v>5903</v>
      </c>
      <c r="G11939" s="7" t="s">
        <v>5401</v>
      </c>
      <c r="H11939" s="8" t="s">
        <v>6705</v>
      </c>
      <c r="I11939" s="8" t="s">
        <v>7086</v>
      </c>
      <c r="J11939" s="19">
        <v>1</v>
      </c>
      <c r="K11939" s="19" t="s">
        <v>7736</v>
      </c>
      <c r="L11939" s="11">
        <v>1.4</v>
      </c>
      <c r="M11939" s="11"/>
      <c r="N11939" s="24"/>
      <c r="P11939" s="32"/>
      <c r="T11939" s="19"/>
      <c r="U11939" s="3">
        <v>1025</v>
      </c>
      <c r="X11939" t="str">
        <f t="shared" si="719"/>
        <v/>
      </c>
      <c r="Z11939" t="str">
        <f t="shared" si="720"/>
        <v/>
      </c>
      <c r="AB11939" s="9"/>
      <c r="AC11939" t="s">
        <v>6705</v>
      </c>
      <c r="AD11939">
        <f t="shared" si="722"/>
        <v>0</v>
      </c>
      <c r="AF11939" s="3"/>
      <c r="AG11939" t="s">
        <v>6706</v>
      </c>
      <c r="AH11939" s="9" t="s">
        <v>4613</v>
      </c>
    </row>
    <row r="11940" spans="1:34" ht="10.95" customHeight="1" outlineLevel="1" x14ac:dyDescent="0.25">
      <c r="A11940" t="s">
        <v>6704</v>
      </c>
      <c r="C11940" s="3" t="s">
        <v>12965</v>
      </c>
      <c r="D11940" s="3">
        <v>927</v>
      </c>
      <c r="E11940" s="9">
        <v>1970</v>
      </c>
      <c r="F11940" s="7" t="s">
        <v>6127</v>
      </c>
      <c r="G11940" s="7" t="s">
        <v>5401</v>
      </c>
      <c r="H11940" s="8" t="s">
        <v>5828</v>
      </c>
      <c r="I11940" s="8" t="s">
        <v>7087</v>
      </c>
      <c r="J11940" s="19">
        <v>3</v>
      </c>
      <c r="K11940" s="19" t="s">
        <v>7736</v>
      </c>
      <c r="L11940" s="11">
        <v>0.6</v>
      </c>
      <c r="M11940" s="11"/>
      <c r="N11940" s="24"/>
      <c r="P11940" s="32"/>
      <c r="T11940" s="19"/>
      <c r="U11940" s="3">
        <v>1059</v>
      </c>
      <c r="X11940" t="str">
        <f t="shared" si="719"/>
        <v/>
      </c>
      <c r="Z11940" t="str">
        <f t="shared" si="720"/>
        <v/>
      </c>
      <c r="AB11940" s="9"/>
      <c r="AC11940" t="s">
        <v>5828</v>
      </c>
      <c r="AD11940">
        <f t="shared" si="722"/>
        <v>0</v>
      </c>
      <c r="AF11940" s="3"/>
      <c r="AG11940" t="s">
        <v>6706</v>
      </c>
      <c r="AH11940" s="9" t="s">
        <v>4613</v>
      </c>
    </row>
    <row r="11941" spans="1:34" ht="10.95" customHeight="1" outlineLevel="1" x14ac:dyDescent="0.25">
      <c r="A11941" t="s">
        <v>6704</v>
      </c>
      <c r="C11941" s="3" t="s">
        <v>12965</v>
      </c>
      <c r="D11941" s="3">
        <v>928</v>
      </c>
      <c r="E11941" s="9">
        <v>1970</v>
      </c>
      <c r="F11941" s="7" t="s">
        <v>5725</v>
      </c>
      <c r="G11941" s="7" t="s">
        <v>5401</v>
      </c>
      <c r="H11941" s="8" t="s">
        <v>6705</v>
      </c>
      <c r="I11941" s="8" t="s">
        <v>7087</v>
      </c>
      <c r="J11941" s="19">
        <v>3</v>
      </c>
      <c r="K11941" s="19" t="s">
        <v>7736</v>
      </c>
      <c r="L11941" s="11">
        <v>0.6</v>
      </c>
      <c r="M11941" s="11"/>
      <c r="N11941" s="24"/>
      <c r="P11941" s="32"/>
      <c r="T11941" s="19"/>
      <c r="U11941" s="3">
        <v>1060</v>
      </c>
      <c r="X11941" t="str">
        <f t="shared" si="719"/>
        <v/>
      </c>
      <c r="Z11941" t="str">
        <f t="shared" si="720"/>
        <v/>
      </c>
      <c r="AB11941" s="9"/>
      <c r="AC11941" t="s">
        <v>6705</v>
      </c>
      <c r="AD11941">
        <f t="shared" si="722"/>
        <v>0</v>
      </c>
      <c r="AF11941" s="3"/>
      <c r="AG11941" t="s">
        <v>6706</v>
      </c>
      <c r="AH11941" s="9" t="s">
        <v>4613</v>
      </c>
    </row>
    <row r="11942" spans="1:34" ht="10.95" customHeight="1" outlineLevel="1" x14ac:dyDescent="0.25">
      <c r="A11942" t="s">
        <v>6704</v>
      </c>
      <c r="C11942" s="3" t="s">
        <v>12965</v>
      </c>
      <c r="D11942" s="3">
        <v>929</v>
      </c>
      <c r="E11942" s="9">
        <v>1970</v>
      </c>
      <c r="F11942" s="7" t="s">
        <v>5904</v>
      </c>
      <c r="G11942" s="7" t="s">
        <v>5401</v>
      </c>
      <c r="H11942" s="8" t="s">
        <v>6705</v>
      </c>
      <c r="I11942" s="8" t="s">
        <v>7087</v>
      </c>
      <c r="J11942" s="19">
        <v>3</v>
      </c>
      <c r="K11942" s="19" t="s">
        <v>7736</v>
      </c>
      <c r="L11942" s="11">
        <v>0.6</v>
      </c>
      <c r="M11942" s="11"/>
      <c r="N11942" s="24"/>
      <c r="P11942" s="32"/>
      <c r="T11942" s="19"/>
      <c r="U11942" s="3">
        <v>1061</v>
      </c>
      <c r="X11942" t="str">
        <f t="shared" si="719"/>
        <v/>
      </c>
      <c r="Z11942" t="str">
        <f t="shared" si="720"/>
        <v/>
      </c>
      <c r="AB11942" s="9"/>
      <c r="AC11942" t="s">
        <v>6705</v>
      </c>
      <c r="AD11942">
        <f t="shared" si="722"/>
        <v>0</v>
      </c>
      <c r="AF11942" s="3"/>
      <c r="AG11942" t="s">
        <v>6706</v>
      </c>
      <c r="AH11942" s="9" t="s">
        <v>4613</v>
      </c>
    </row>
    <row r="11943" spans="1:34" ht="10.95" customHeight="1" outlineLevel="1" x14ac:dyDescent="0.25">
      <c r="A11943" t="s">
        <v>6704</v>
      </c>
      <c r="C11943" s="3" t="s">
        <v>12965</v>
      </c>
      <c r="D11943" s="3">
        <v>939</v>
      </c>
      <c r="E11943" s="9">
        <v>1970</v>
      </c>
      <c r="F11943" s="7" t="s">
        <v>7090</v>
      </c>
      <c r="G11943" s="7" t="s">
        <v>5401</v>
      </c>
      <c r="H11943" s="8" t="s">
        <v>6705</v>
      </c>
      <c r="I11943" s="8" t="s">
        <v>7091</v>
      </c>
      <c r="J11943" s="19">
        <v>4</v>
      </c>
      <c r="K11943" s="19" t="s">
        <v>7736</v>
      </c>
      <c r="L11943" s="11">
        <v>1.5</v>
      </c>
      <c r="M11943" s="11"/>
      <c r="N11943" s="24"/>
      <c r="P11943" s="32"/>
      <c r="T11943" s="19"/>
      <c r="U11943" s="3" t="s">
        <v>6872</v>
      </c>
      <c r="X11943" t="str">
        <f t="shared" si="719"/>
        <v/>
      </c>
      <c r="Z11943" t="str">
        <f t="shared" si="720"/>
        <v/>
      </c>
      <c r="AB11943" s="9"/>
      <c r="AC11943" t="s">
        <v>6705</v>
      </c>
      <c r="AD11943">
        <f t="shared" si="722"/>
        <v>0</v>
      </c>
      <c r="AF11943" s="3"/>
      <c r="AG11943" t="s">
        <v>6706</v>
      </c>
      <c r="AH11943" s="9" t="s">
        <v>4613</v>
      </c>
    </row>
    <row r="11944" spans="1:34" ht="10.95" customHeight="1" outlineLevel="1" x14ac:dyDescent="0.25">
      <c r="A11944" t="s">
        <v>6704</v>
      </c>
      <c r="C11944" s="3" t="s">
        <v>12965</v>
      </c>
      <c r="D11944" s="3">
        <v>942</v>
      </c>
      <c r="E11944" s="9">
        <v>1970</v>
      </c>
      <c r="F11944" s="7" t="s">
        <v>5904</v>
      </c>
      <c r="G11944" s="7" t="s">
        <v>5401</v>
      </c>
      <c r="H11944" s="8" t="s">
        <v>18855</v>
      </c>
      <c r="I11944" s="8" t="s">
        <v>7080</v>
      </c>
      <c r="J11944" s="19">
        <v>3</v>
      </c>
      <c r="K11944" s="19" t="s">
        <v>7736</v>
      </c>
      <c r="L11944" s="11">
        <v>1</v>
      </c>
      <c r="M11944" s="11"/>
      <c r="N11944" s="24"/>
      <c r="P11944" s="32"/>
      <c r="T11944" s="19"/>
      <c r="U11944" s="3">
        <v>1076</v>
      </c>
      <c r="X11944" t="str">
        <f t="shared" si="719"/>
        <v/>
      </c>
      <c r="Z11944" t="str">
        <f t="shared" si="720"/>
        <v/>
      </c>
      <c r="AB11944" s="9"/>
      <c r="AC11944" t="s">
        <v>18855</v>
      </c>
      <c r="AD11944">
        <f t="shared" si="722"/>
        <v>0</v>
      </c>
      <c r="AF11944" s="3"/>
      <c r="AG11944" t="s">
        <v>5905</v>
      </c>
      <c r="AH11944" s="9" t="s">
        <v>4613</v>
      </c>
    </row>
    <row r="11945" spans="1:34" ht="10.95" customHeight="1" outlineLevel="1" x14ac:dyDescent="0.25">
      <c r="A11945" t="s">
        <v>6704</v>
      </c>
      <c r="C11945" s="3" t="s">
        <v>12965</v>
      </c>
      <c r="D11945" s="3">
        <v>955</v>
      </c>
      <c r="E11945" s="9">
        <v>1971</v>
      </c>
      <c r="F11945" s="7" t="s">
        <v>6127</v>
      </c>
      <c r="G11945" s="7" t="s">
        <v>5401</v>
      </c>
      <c r="H11945" s="8" t="s">
        <v>6705</v>
      </c>
      <c r="I11945" s="8" t="s">
        <v>7080</v>
      </c>
      <c r="J11945" s="19">
        <v>3</v>
      </c>
      <c r="K11945" s="19" t="s">
        <v>7736</v>
      </c>
      <c r="L11945" s="11">
        <v>0.3</v>
      </c>
      <c r="M11945" s="11"/>
      <c r="N11945" s="24"/>
      <c r="P11945" s="32"/>
      <c r="T11945" s="19"/>
      <c r="U11945" s="3">
        <v>1086</v>
      </c>
      <c r="X11945" t="str">
        <f t="shared" si="719"/>
        <v/>
      </c>
      <c r="Z11945" t="str">
        <f t="shared" si="720"/>
        <v/>
      </c>
      <c r="AB11945" s="9"/>
      <c r="AC11945" t="s">
        <v>6705</v>
      </c>
      <c r="AD11945">
        <f t="shared" si="722"/>
        <v>0</v>
      </c>
      <c r="AF11945" s="3"/>
      <c r="AG11945" t="s">
        <v>6706</v>
      </c>
      <c r="AH11945" s="9" t="s">
        <v>4613</v>
      </c>
    </row>
    <row r="11946" spans="1:34" ht="10.95" customHeight="1" outlineLevel="1" x14ac:dyDescent="0.25">
      <c r="A11946" t="s">
        <v>6704</v>
      </c>
      <c r="C11946" s="3" t="s">
        <v>12965</v>
      </c>
      <c r="D11946" s="3">
        <v>961</v>
      </c>
      <c r="E11946" s="9">
        <v>1971</v>
      </c>
      <c r="F11946" s="7" t="s">
        <v>6127</v>
      </c>
      <c r="G11946" s="7" t="s">
        <v>5401</v>
      </c>
      <c r="H11946" s="8" t="s">
        <v>196</v>
      </c>
      <c r="I11946" s="8" t="s">
        <v>7080</v>
      </c>
      <c r="J11946" s="19">
        <v>3</v>
      </c>
      <c r="K11946" s="19" t="s">
        <v>7738</v>
      </c>
      <c r="L11946" s="11"/>
      <c r="M11946" s="11"/>
      <c r="N11946" s="24"/>
      <c r="P11946" s="32"/>
      <c r="T11946" s="19"/>
      <c r="U11946" s="3">
        <v>1090</v>
      </c>
      <c r="X11946" t="str">
        <f t="shared" si="719"/>
        <v/>
      </c>
      <c r="Z11946" t="str">
        <f t="shared" si="720"/>
        <v/>
      </c>
      <c r="AB11946" s="9"/>
      <c r="AC11946" t="s">
        <v>196</v>
      </c>
      <c r="AD11946">
        <f t="shared" si="722"/>
        <v>0</v>
      </c>
      <c r="AF11946" s="3"/>
      <c r="AH11946" s="9"/>
    </row>
    <row r="11947" spans="1:34" ht="10.95" customHeight="1" outlineLevel="1" x14ac:dyDescent="0.25">
      <c r="A11947" t="s">
        <v>6704</v>
      </c>
      <c r="C11947" s="3" t="s">
        <v>12965</v>
      </c>
      <c r="D11947" s="3">
        <v>962</v>
      </c>
      <c r="E11947" s="9">
        <v>1971</v>
      </c>
      <c r="F11947" s="7" t="s">
        <v>5725</v>
      </c>
      <c r="G11947" s="7" t="s">
        <v>5401</v>
      </c>
      <c r="H11947" s="8" t="s">
        <v>7867</v>
      </c>
      <c r="I11947" s="8" t="s">
        <v>7080</v>
      </c>
      <c r="J11947" s="19">
        <v>3</v>
      </c>
      <c r="K11947" s="19" t="s">
        <v>7736</v>
      </c>
      <c r="L11947" s="11">
        <v>1</v>
      </c>
      <c r="M11947" s="11"/>
      <c r="N11947" s="24"/>
      <c r="P11947" s="32"/>
      <c r="T11947" s="19"/>
      <c r="U11947" s="3">
        <v>1091</v>
      </c>
      <c r="X11947" t="str">
        <f t="shared" si="719"/>
        <v/>
      </c>
      <c r="Z11947" t="str">
        <f t="shared" si="720"/>
        <v/>
      </c>
      <c r="AB11947" s="9"/>
      <c r="AC11947" t="s">
        <v>7867</v>
      </c>
      <c r="AD11947">
        <f t="shared" si="722"/>
        <v>0</v>
      </c>
      <c r="AF11947" s="3"/>
      <c r="AH11947" s="9"/>
    </row>
    <row r="11948" spans="1:34" ht="10.95" customHeight="1" outlineLevel="1" x14ac:dyDescent="0.25">
      <c r="A11948" t="s">
        <v>6704</v>
      </c>
      <c r="C11948" s="3" t="s">
        <v>12965</v>
      </c>
      <c r="D11948" s="3">
        <v>968</v>
      </c>
      <c r="E11948" s="9">
        <v>1971</v>
      </c>
      <c r="F11948" s="7" t="s">
        <v>5901</v>
      </c>
      <c r="G11948" s="7" t="s">
        <v>5401</v>
      </c>
      <c r="H11948" s="8" t="s">
        <v>6705</v>
      </c>
      <c r="I11948" s="8" t="s">
        <v>7080</v>
      </c>
      <c r="J11948" s="19">
        <v>1</v>
      </c>
      <c r="K11948" s="19" t="s">
        <v>7736</v>
      </c>
      <c r="L11948" s="11">
        <v>0.9</v>
      </c>
      <c r="M11948" s="11"/>
      <c r="N11948" s="24"/>
      <c r="P11948" s="32"/>
      <c r="R11948">
        <v>1</v>
      </c>
      <c r="S11948">
        <v>1</v>
      </c>
      <c r="T11948" s="19"/>
      <c r="U11948" s="3">
        <v>1097</v>
      </c>
      <c r="X11948" t="str">
        <f t="shared" si="719"/>
        <v/>
      </c>
      <c r="Z11948" t="str">
        <f t="shared" si="720"/>
        <v/>
      </c>
      <c r="AB11948" s="9"/>
      <c r="AC11948" t="s">
        <v>6705</v>
      </c>
      <c r="AD11948">
        <f t="shared" si="722"/>
        <v>0</v>
      </c>
      <c r="AF11948" s="3"/>
      <c r="AG11948" t="s">
        <v>6706</v>
      </c>
      <c r="AH11948" s="9" t="s">
        <v>4613</v>
      </c>
    </row>
    <row r="11949" spans="1:34" ht="10.95" customHeight="1" outlineLevel="1" x14ac:dyDescent="0.25">
      <c r="A11949" t="s">
        <v>6704</v>
      </c>
      <c r="C11949" s="3" t="s">
        <v>12965</v>
      </c>
      <c r="D11949" s="3">
        <v>969</v>
      </c>
      <c r="E11949" s="9">
        <v>1971</v>
      </c>
      <c r="F11949" s="7" t="s">
        <v>7093</v>
      </c>
      <c r="G11949" s="7" t="s">
        <v>5401</v>
      </c>
      <c r="H11949" s="8" t="s">
        <v>6705</v>
      </c>
      <c r="I11949" s="8" t="s">
        <v>7868</v>
      </c>
      <c r="J11949" s="19">
        <v>4</v>
      </c>
      <c r="K11949" s="19" t="s">
        <v>7736</v>
      </c>
      <c r="L11949" s="11">
        <v>0.3</v>
      </c>
      <c r="M11949" s="11"/>
      <c r="N11949" s="24"/>
      <c r="P11949" s="32"/>
      <c r="T11949" s="19"/>
      <c r="U11949" s="3">
        <v>1100</v>
      </c>
      <c r="X11949" t="str">
        <f t="shared" si="719"/>
        <v/>
      </c>
      <c r="Z11949" t="str">
        <f t="shared" si="720"/>
        <v/>
      </c>
      <c r="AB11949" s="9"/>
      <c r="AC11949" t="s">
        <v>21149</v>
      </c>
      <c r="AD11949">
        <f t="shared" si="722"/>
        <v>0</v>
      </c>
      <c r="AF11949" s="3"/>
      <c r="AG11949" t="s">
        <v>6706</v>
      </c>
      <c r="AH11949" s="9"/>
    </row>
    <row r="11950" spans="1:34" ht="10.95" customHeight="1" outlineLevel="1" x14ac:dyDescent="0.25">
      <c r="A11950" t="s">
        <v>6704</v>
      </c>
      <c r="C11950" s="3" t="s">
        <v>12965</v>
      </c>
      <c r="D11950" s="3">
        <v>977</v>
      </c>
      <c r="E11950" s="9">
        <v>1971</v>
      </c>
      <c r="F11950" s="7" t="s">
        <v>6127</v>
      </c>
      <c r="G11950" s="7" t="s">
        <v>5401</v>
      </c>
      <c r="H11950" s="8" t="s">
        <v>7088</v>
      </c>
      <c r="I11950" s="8" t="s">
        <v>7089</v>
      </c>
      <c r="J11950" s="19">
        <v>3</v>
      </c>
      <c r="K11950" s="19" t="s">
        <v>7736</v>
      </c>
      <c r="L11950" s="11">
        <v>3.5</v>
      </c>
      <c r="M11950" s="11"/>
      <c r="N11950" s="24"/>
      <c r="P11950" s="32"/>
      <c r="T11950" s="19"/>
      <c r="U11950" s="3" t="s">
        <v>6872</v>
      </c>
      <c r="X11950" t="str">
        <f t="shared" si="719"/>
        <v/>
      </c>
      <c r="Z11950" t="str">
        <f t="shared" si="720"/>
        <v/>
      </c>
      <c r="AB11950" s="9"/>
      <c r="AC11950" t="s">
        <v>7088</v>
      </c>
      <c r="AD11950">
        <f t="shared" si="722"/>
        <v>0</v>
      </c>
      <c r="AF11950" s="3"/>
      <c r="AH11950" s="9"/>
    </row>
    <row r="11951" spans="1:34" ht="10.95" customHeight="1" outlineLevel="1" x14ac:dyDescent="0.25">
      <c r="A11951" t="s">
        <v>6704</v>
      </c>
      <c r="C11951" s="3" t="s">
        <v>12965</v>
      </c>
      <c r="D11951" s="3">
        <v>978</v>
      </c>
      <c r="E11951" s="9">
        <v>1971</v>
      </c>
      <c r="F11951" s="7" t="s">
        <v>5903</v>
      </c>
      <c r="G11951" s="7" t="s">
        <v>5401</v>
      </c>
      <c r="H11951" s="8" t="s">
        <v>7088</v>
      </c>
      <c r="I11951" s="8" t="s">
        <v>7089</v>
      </c>
      <c r="J11951" s="19">
        <v>3</v>
      </c>
      <c r="K11951" s="19" t="s">
        <v>7736</v>
      </c>
      <c r="L11951" s="11">
        <v>3.5</v>
      </c>
      <c r="M11951" s="11"/>
      <c r="N11951" s="24"/>
      <c r="P11951" s="32"/>
      <c r="T11951" s="19"/>
      <c r="U11951" s="3" t="s">
        <v>6872</v>
      </c>
      <c r="X11951" t="str">
        <f t="shared" si="719"/>
        <v/>
      </c>
      <c r="Z11951" t="str">
        <f t="shared" si="720"/>
        <v/>
      </c>
      <c r="AB11951" s="9"/>
      <c r="AC11951" t="s">
        <v>7088</v>
      </c>
      <c r="AD11951">
        <f t="shared" si="722"/>
        <v>0</v>
      </c>
      <c r="AF11951" s="3"/>
      <c r="AH11951" s="9"/>
    </row>
    <row r="11952" spans="1:34" ht="10.95" customHeight="1" outlineLevel="1" x14ac:dyDescent="0.25">
      <c r="A11952" t="s">
        <v>6704</v>
      </c>
      <c r="C11952" s="3" t="s">
        <v>12965</v>
      </c>
      <c r="D11952" s="3">
        <v>1082</v>
      </c>
      <c r="E11952" s="9">
        <v>1973</v>
      </c>
      <c r="F11952" s="7" t="s">
        <v>6129</v>
      </c>
      <c r="G11952" s="7" t="s">
        <v>5401</v>
      </c>
      <c r="H11952" s="8" t="s">
        <v>6705</v>
      </c>
      <c r="I11952" s="8" t="s">
        <v>7092</v>
      </c>
      <c r="J11952" s="19">
        <v>3</v>
      </c>
      <c r="K11952" s="19" t="s">
        <v>7736</v>
      </c>
      <c r="L11952" s="11">
        <v>1.7</v>
      </c>
      <c r="M11952" s="11"/>
      <c r="N11952" s="24"/>
      <c r="P11952" s="32"/>
      <c r="T11952" s="19"/>
      <c r="U11952" s="3" t="s">
        <v>6872</v>
      </c>
      <c r="X11952" t="str">
        <f t="shared" si="719"/>
        <v/>
      </c>
      <c r="Z11952" t="str">
        <f t="shared" si="720"/>
        <v/>
      </c>
      <c r="AB11952" s="9"/>
      <c r="AC11952" t="s">
        <v>6705</v>
      </c>
      <c r="AD11952">
        <f t="shared" si="722"/>
        <v>0</v>
      </c>
      <c r="AF11952" s="3"/>
      <c r="AG11952" t="s">
        <v>6706</v>
      </c>
      <c r="AH11952" s="9" t="s">
        <v>4613</v>
      </c>
    </row>
    <row r="11953" spans="1:34" ht="10.95" customHeight="1" outlineLevel="1" x14ac:dyDescent="0.25">
      <c r="A11953" t="s">
        <v>6704</v>
      </c>
      <c r="C11953" s="3" t="s">
        <v>12965</v>
      </c>
      <c r="D11953" s="3">
        <v>1083</v>
      </c>
      <c r="E11953" s="9">
        <v>1973</v>
      </c>
      <c r="F11953" s="7" t="s">
        <v>4702</v>
      </c>
      <c r="G11953" s="7" t="s">
        <v>5401</v>
      </c>
      <c r="H11953" s="8" t="s">
        <v>6705</v>
      </c>
      <c r="I11953" s="8" t="s">
        <v>7092</v>
      </c>
      <c r="J11953" s="19">
        <v>3</v>
      </c>
      <c r="K11953" s="19" t="s">
        <v>7736</v>
      </c>
      <c r="L11953" s="11">
        <v>1.7</v>
      </c>
      <c r="M11953" s="11"/>
      <c r="N11953" s="24"/>
      <c r="P11953" s="32"/>
      <c r="T11953" s="19"/>
      <c r="U11953" s="3" t="s">
        <v>6872</v>
      </c>
      <c r="X11953" t="str">
        <f t="shared" si="719"/>
        <v/>
      </c>
      <c r="Z11953" t="str">
        <f t="shared" si="720"/>
        <v/>
      </c>
      <c r="AB11953" s="9"/>
      <c r="AC11953" t="s">
        <v>6705</v>
      </c>
      <c r="AD11953">
        <f t="shared" si="722"/>
        <v>0</v>
      </c>
      <c r="AF11953" s="3"/>
      <c r="AG11953" t="s">
        <v>6706</v>
      </c>
      <c r="AH11953" s="9" t="s">
        <v>4613</v>
      </c>
    </row>
    <row r="11954" spans="1:34" ht="10.95" customHeight="1" outlineLevel="1" x14ac:dyDescent="0.25">
      <c r="A11954" t="s">
        <v>6704</v>
      </c>
      <c r="C11954" s="3" t="s">
        <v>12965</v>
      </c>
      <c r="D11954" s="3">
        <v>1084</v>
      </c>
      <c r="E11954" s="9">
        <v>1973</v>
      </c>
      <c r="F11954" s="7" t="s">
        <v>5432</v>
      </c>
      <c r="G11954" s="7" t="s">
        <v>5401</v>
      </c>
      <c r="H11954" s="8" t="s">
        <v>6705</v>
      </c>
      <c r="I11954" s="8" t="s">
        <v>7092</v>
      </c>
      <c r="J11954" s="19">
        <v>3</v>
      </c>
      <c r="K11954" s="19" t="s">
        <v>7736</v>
      </c>
      <c r="L11954" s="11">
        <v>1.7</v>
      </c>
      <c r="M11954" s="11"/>
      <c r="N11954" s="24"/>
      <c r="P11954" s="32"/>
      <c r="T11954" s="19"/>
      <c r="U11954" s="3" t="s">
        <v>6872</v>
      </c>
      <c r="X11954" t="str">
        <f t="shared" si="719"/>
        <v/>
      </c>
      <c r="Z11954" t="str">
        <f t="shared" si="720"/>
        <v/>
      </c>
      <c r="AB11954" s="9"/>
      <c r="AC11954" t="s">
        <v>6705</v>
      </c>
      <c r="AD11954">
        <f t="shared" si="722"/>
        <v>0</v>
      </c>
      <c r="AF11954" s="3"/>
      <c r="AG11954" t="s">
        <v>6706</v>
      </c>
      <c r="AH11954" s="9" t="s">
        <v>4613</v>
      </c>
    </row>
    <row r="11955" spans="1:34" ht="10.95" customHeight="1" outlineLevel="1" x14ac:dyDescent="0.25">
      <c r="A11955" t="s">
        <v>6704</v>
      </c>
      <c r="C11955" s="3" t="s">
        <v>12965</v>
      </c>
      <c r="D11955" s="3">
        <v>1108</v>
      </c>
      <c r="E11955" s="9">
        <v>1974</v>
      </c>
      <c r="F11955" s="7" t="s">
        <v>7093</v>
      </c>
      <c r="G11955" s="7" t="s">
        <v>5401</v>
      </c>
      <c r="H11955" s="8" t="s">
        <v>6705</v>
      </c>
      <c r="I11955" s="8" t="s">
        <v>7094</v>
      </c>
      <c r="J11955" s="19">
        <v>4</v>
      </c>
      <c r="K11955" s="19" t="s">
        <v>7738</v>
      </c>
      <c r="L11955" s="11"/>
      <c r="M11955" s="11"/>
      <c r="N11955" s="24"/>
      <c r="P11955" s="32"/>
      <c r="T11955" s="19"/>
      <c r="U11955" s="3" t="s">
        <v>6872</v>
      </c>
      <c r="X11955" t="str">
        <f t="shared" si="719"/>
        <v/>
      </c>
      <c r="Z11955" t="str">
        <f t="shared" si="720"/>
        <v/>
      </c>
      <c r="AB11955" s="9"/>
      <c r="AC11955" t="s">
        <v>6705</v>
      </c>
      <c r="AD11955">
        <f t="shared" si="722"/>
        <v>0</v>
      </c>
      <c r="AF11955" s="3"/>
      <c r="AG11955" t="s">
        <v>6706</v>
      </c>
      <c r="AH11955" s="9"/>
    </row>
    <row r="11956" spans="1:34" ht="10.95" customHeight="1" outlineLevel="1" x14ac:dyDescent="0.25">
      <c r="A11956" t="s">
        <v>6704</v>
      </c>
      <c r="C11956" s="3" t="s">
        <v>12965</v>
      </c>
      <c r="D11956" s="3" t="s">
        <v>8687</v>
      </c>
      <c r="E11956" s="9">
        <v>1976</v>
      </c>
      <c r="F11956" s="7" t="s">
        <v>8688</v>
      </c>
      <c r="G11956" s="7" t="s">
        <v>5401</v>
      </c>
      <c r="H11956" s="8" t="s">
        <v>6705</v>
      </c>
      <c r="I11956" s="8" t="s">
        <v>8689</v>
      </c>
      <c r="J11956" s="19">
        <v>1</v>
      </c>
      <c r="K11956" s="19" t="s">
        <v>7736</v>
      </c>
      <c r="L11956" s="11">
        <v>2</v>
      </c>
      <c r="M11956" s="11"/>
      <c r="N11956" s="24"/>
      <c r="P11956" s="32"/>
      <c r="T11956" s="19"/>
      <c r="U11956" s="3"/>
      <c r="W11956" t="s">
        <v>7738</v>
      </c>
      <c r="X11956" t="str">
        <f t="shared" si="719"/>
        <v/>
      </c>
      <c r="Z11956" t="str">
        <f t="shared" si="720"/>
        <v/>
      </c>
      <c r="AB11956" s="9"/>
      <c r="AC11956" t="s">
        <v>6705</v>
      </c>
      <c r="AD11956">
        <f t="shared" si="722"/>
        <v>0</v>
      </c>
      <c r="AF11956" s="3"/>
      <c r="AH11956" s="9"/>
    </row>
    <row r="11957" spans="1:34" ht="10.95" customHeight="1" outlineLevel="1" x14ac:dyDescent="0.25">
      <c r="A11957" t="s">
        <v>6704</v>
      </c>
      <c r="C11957" s="3" t="s">
        <v>12965</v>
      </c>
      <c r="D11957" s="3">
        <v>1173</v>
      </c>
      <c r="E11957" s="9">
        <v>1976</v>
      </c>
      <c r="F11957" s="7" t="s">
        <v>5906</v>
      </c>
      <c r="G11957" s="7" t="s">
        <v>5401</v>
      </c>
      <c r="H11957" s="8" t="s">
        <v>5907</v>
      </c>
      <c r="I11957" s="8" t="s">
        <v>7869</v>
      </c>
      <c r="J11957" s="19">
        <v>3</v>
      </c>
      <c r="K11957" s="19" t="s">
        <v>7736</v>
      </c>
      <c r="L11957" s="11">
        <v>0.5</v>
      </c>
      <c r="M11957" s="11"/>
      <c r="N11957" s="24"/>
      <c r="P11957" s="32"/>
      <c r="T11957" s="19"/>
      <c r="U11957" s="3">
        <v>1300</v>
      </c>
      <c r="X11957" t="str">
        <f t="shared" si="719"/>
        <v/>
      </c>
      <c r="Z11957" t="str">
        <f t="shared" si="720"/>
        <v/>
      </c>
      <c r="AB11957" s="9"/>
      <c r="AC11957" t="s">
        <v>5907</v>
      </c>
      <c r="AD11957">
        <f t="shared" si="722"/>
        <v>0</v>
      </c>
      <c r="AF11957" s="3"/>
      <c r="AG11957" t="s">
        <v>6706</v>
      </c>
      <c r="AH11957" s="9" t="s">
        <v>4613</v>
      </c>
    </row>
    <row r="11958" spans="1:34" ht="10.95" customHeight="1" outlineLevel="1" x14ac:dyDescent="0.25">
      <c r="A11958" t="s">
        <v>6704</v>
      </c>
      <c r="C11958" s="3" t="s">
        <v>12965</v>
      </c>
      <c r="D11958" s="3" t="s">
        <v>21065</v>
      </c>
      <c r="E11958" s="9">
        <v>1979</v>
      </c>
      <c r="F11958" s="7" t="s">
        <v>10671</v>
      </c>
      <c r="G11958" s="7" t="s">
        <v>5401</v>
      </c>
      <c r="H11958" s="8" t="s">
        <v>6705</v>
      </c>
      <c r="I11958" s="8" t="s">
        <v>20238</v>
      </c>
      <c r="J11958" s="19">
        <v>3</v>
      </c>
      <c r="K11958" s="19" t="s">
        <v>7736</v>
      </c>
      <c r="L11958" s="11">
        <v>10</v>
      </c>
      <c r="M11958" s="11"/>
      <c r="N11958" s="24"/>
      <c r="P11958" s="32"/>
      <c r="T11958" s="19"/>
      <c r="U11958" s="3" t="s">
        <v>6872</v>
      </c>
      <c r="X11958" t="str">
        <f t="shared" si="719"/>
        <v/>
      </c>
      <c r="Z11958">
        <f t="shared" si="720"/>
        <v>1</v>
      </c>
      <c r="AB11958" s="9"/>
      <c r="AC11958" t="s">
        <v>6705</v>
      </c>
      <c r="AD11958">
        <f t="shared" si="722"/>
        <v>0</v>
      </c>
      <c r="AF11958" s="3"/>
      <c r="AH11958" s="9"/>
    </row>
    <row r="11959" spans="1:34" ht="10.95" customHeight="1" outlineLevel="1" x14ac:dyDescent="0.25">
      <c r="A11959" t="s">
        <v>6704</v>
      </c>
      <c r="C11959" s="3" t="s">
        <v>12965</v>
      </c>
      <c r="D11959" s="3">
        <v>1307</v>
      </c>
      <c r="E11959" s="9">
        <v>1979</v>
      </c>
      <c r="F11959" s="7" t="s">
        <v>20237</v>
      </c>
      <c r="G11959" s="7" t="s">
        <v>5401</v>
      </c>
      <c r="H11959" s="8" t="s">
        <v>6705</v>
      </c>
      <c r="I11959" s="8" t="s">
        <v>20238</v>
      </c>
      <c r="J11959" s="19">
        <v>3</v>
      </c>
      <c r="K11959" s="19" t="s">
        <v>20093</v>
      </c>
      <c r="L11959" s="11"/>
      <c r="M11959" s="11"/>
      <c r="N11959" s="24"/>
      <c r="P11959" s="32"/>
      <c r="T11959" s="19"/>
      <c r="U11959" s="3" t="s">
        <v>6872</v>
      </c>
      <c r="X11959" t="str">
        <f t="shared" si="719"/>
        <v/>
      </c>
      <c r="Z11959" t="str">
        <f t="shared" si="720"/>
        <v/>
      </c>
      <c r="AB11959" s="9"/>
      <c r="AC11959" t="s">
        <v>6705</v>
      </c>
      <c r="AD11959">
        <f t="shared" si="722"/>
        <v>0</v>
      </c>
      <c r="AF11959" s="3"/>
      <c r="AH11959" s="9"/>
    </row>
    <row r="11960" spans="1:34" ht="10.95" customHeight="1" outlineLevel="1" x14ac:dyDescent="0.25">
      <c r="A11960" t="s">
        <v>6704</v>
      </c>
      <c r="C11960" s="3" t="s">
        <v>12965</v>
      </c>
      <c r="D11960" s="3">
        <v>1377</v>
      </c>
      <c r="E11960" s="9">
        <v>1980</v>
      </c>
      <c r="F11960" s="7" t="s">
        <v>5902</v>
      </c>
      <c r="G11960" s="7" t="s">
        <v>5401</v>
      </c>
      <c r="H11960" s="8" t="s">
        <v>6705</v>
      </c>
      <c r="I11960" s="8" t="s">
        <v>8945</v>
      </c>
      <c r="J11960" s="19">
        <v>3</v>
      </c>
      <c r="K11960" s="19" t="s">
        <v>7736</v>
      </c>
      <c r="L11960" s="11">
        <v>1.85</v>
      </c>
      <c r="M11960" s="11"/>
      <c r="N11960" s="24"/>
      <c r="P11960" s="32"/>
      <c r="T11960" s="19"/>
      <c r="U11960" s="3" t="s">
        <v>6872</v>
      </c>
      <c r="X11960" t="str">
        <f t="shared" si="719"/>
        <v/>
      </c>
      <c r="Z11960" t="str">
        <f t="shared" si="720"/>
        <v/>
      </c>
      <c r="AB11960" s="9"/>
      <c r="AC11960" t="s">
        <v>6705</v>
      </c>
      <c r="AD11960">
        <f t="shared" si="722"/>
        <v>0</v>
      </c>
      <c r="AF11960" s="3"/>
      <c r="AH11960" s="9"/>
    </row>
    <row r="11961" spans="1:34" ht="10.95" customHeight="1" outlineLevel="1" x14ac:dyDescent="0.25">
      <c r="A11961" t="s">
        <v>6704</v>
      </c>
      <c r="C11961" s="3" t="s">
        <v>12965</v>
      </c>
      <c r="D11961" s="3">
        <v>1378</v>
      </c>
      <c r="E11961" s="9">
        <v>1980</v>
      </c>
      <c r="F11961" s="7" t="s">
        <v>1101</v>
      </c>
      <c r="G11961" s="7" t="s">
        <v>5401</v>
      </c>
      <c r="H11961" s="8" t="s">
        <v>6705</v>
      </c>
      <c r="I11961" s="8" t="s">
        <v>8945</v>
      </c>
      <c r="J11961" s="19">
        <v>3</v>
      </c>
      <c r="K11961" s="19" t="s">
        <v>7736</v>
      </c>
      <c r="L11961" s="11">
        <v>1.85</v>
      </c>
      <c r="M11961" s="11"/>
      <c r="N11961" s="24"/>
      <c r="P11961" s="32"/>
      <c r="T11961" s="19"/>
      <c r="U11961" s="3" t="s">
        <v>6872</v>
      </c>
      <c r="X11961" t="str">
        <f t="shared" si="719"/>
        <v/>
      </c>
      <c r="Z11961" t="str">
        <f t="shared" si="720"/>
        <v/>
      </c>
      <c r="AB11961" s="9"/>
      <c r="AC11961" t="s">
        <v>6705</v>
      </c>
      <c r="AD11961">
        <f t="shared" si="722"/>
        <v>0</v>
      </c>
      <c r="AF11961" s="3"/>
      <c r="AH11961" s="9"/>
    </row>
    <row r="11962" spans="1:34" ht="10.95" customHeight="1" outlineLevel="1" x14ac:dyDescent="0.25">
      <c r="A11962" t="s">
        <v>6704</v>
      </c>
      <c r="C11962" s="3" t="s">
        <v>12965</v>
      </c>
      <c r="D11962" s="3">
        <v>1379</v>
      </c>
      <c r="E11962" s="9">
        <v>1980</v>
      </c>
      <c r="F11962" s="7" t="s">
        <v>639</v>
      </c>
      <c r="G11962" s="7" t="s">
        <v>5401</v>
      </c>
      <c r="H11962" s="8" t="s">
        <v>6705</v>
      </c>
      <c r="I11962" s="8" t="s">
        <v>8945</v>
      </c>
      <c r="J11962" s="19">
        <v>3</v>
      </c>
      <c r="K11962" s="19" t="s">
        <v>7736</v>
      </c>
      <c r="L11962" s="11">
        <v>1.85</v>
      </c>
      <c r="M11962" s="11"/>
      <c r="N11962" s="24"/>
      <c r="P11962" s="32"/>
      <c r="T11962" s="19"/>
      <c r="U11962" s="3" t="s">
        <v>6872</v>
      </c>
      <c r="X11962" t="str">
        <f t="shared" si="719"/>
        <v/>
      </c>
      <c r="Z11962" t="str">
        <f t="shared" si="720"/>
        <v/>
      </c>
      <c r="AB11962" s="9"/>
      <c r="AC11962" t="s">
        <v>6705</v>
      </c>
      <c r="AD11962">
        <f t="shared" si="722"/>
        <v>0</v>
      </c>
      <c r="AF11962" s="3"/>
      <c r="AH11962" s="9"/>
    </row>
    <row r="11963" spans="1:34" ht="10.95" customHeight="1" outlineLevel="1" x14ac:dyDescent="0.25">
      <c r="A11963" t="s">
        <v>6704</v>
      </c>
      <c r="C11963" s="3" t="s">
        <v>12965</v>
      </c>
      <c r="D11963" s="3">
        <v>1491</v>
      </c>
      <c r="E11963" s="9">
        <v>1982</v>
      </c>
      <c r="F11963" s="7" t="s">
        <v>5902</v>
      </c>
      <c r="G11963" s="7" t="s">
        <v>5401</v>
      </c>
      <c r="H11963" s="8" t="s">
        <v>1862</v>
      </c>
      <c r="I11963" s="8" t="s">
        <v>7095</v>
      </c>
      <c r="J11963" s="19">
        <v>3</v>
      </c>
      <c r="K11963" s="19" t="s">
        <v>7736</v>
      </c>
      <c r="L11963" s="11">
        <v>2</v>
      </c>
      <c r="M11963" s="11"/>
      <c r="N11963" s="24"/>
      <c r="P11963" s="32"/>
      <c r="T11963" s="19"/>
      <c r="U11963" s="3" t="s">
        <v>6872</v>
      </c>
      <c r="X11963" t="str">
        <f t="shared" si="719"/>
        <v/>
      </c>
      <c r="Z11963" t="str">
        <f t="shared" si="720"/>
        <v/>
      </c>
      <c r="AB11963" s="9"/>
      <c r="AC11963" t="s">
        <v>1862</v>
      </c>
      <c r="AD11963">
        <f t="shared" si="722"/>
        <v>0</v>
      </c>
      <c r="AF11963" s="3"/>
      <c r="AH11963" s="9"/>
    </row>
    <row r="11964" spans="1:34" ht="10.95" customHeight="1" outlineLevel="1" x14ac:dyDescent="0.25">
      <c r="A11964" t="s">
        <v>6704</v>
      </c>
      <c r="C11964" s="3" t="s">
        <v>12965</v>
      </c>
      <c r="D11964" s="3">
        <v>1541</v>
      </c>
      <c r="E11964" s="9">
        <v>1983</v>
      </c>
      <c r="F11964" s="7" t="s">
        <v>5902</v>
      </c>
      <c r="G11964" s="7" t="s">
        <v>5401</v>
      </c>
      <c r="H11964" s="8" t="s">
        <v>1862</v>
      </c>
      <c r="I11964" s="8" t="s">
        <v>7095</v>
      </c>
      <c r="J11964" s="19">
        <v>3</v>
      </c>
      <c r="K11964" s="19" t="s">
        <v>7736</v>
      </c>
      <c r="L11964" s="11">
        <v>2.5</v>
      </c>
      <c r="M11964" s="11"/>
      <c r="N11964" s="24"/>
      <c r="P11964" s="32"/>
      <c r="T11964" s="19"/>
      <c r="U11964" s="3" t="s">
        <v>6872</v>
      </c>
      <c r="X11964" t="str">
        <f t="shared" si="719"/>
        <v/>
      </c>
      <c r="Z11964" t="str">
        <f t="shared" si="720"/>
        <v/>
      </c>
      <c r="AB11964" s="9"/>
      <c r="AC11964" t="s">
        <v>1862</v>
      </c>
      <c r="AD11964">
        <f t="shared" si="722"/>
        <v>0</v>
      </c>
      <c r="AF11964" s="3"/>
      <c r="AH11964" s="9"/>
    </row>
    <row r="11965" spans="1:34" ht="10.95" customHeight="1" outlineLevel="1" x14ac:dyDescent="0.25">
      <c r="A11965" t="s">
        <v>6704</v>
      </c>
      <c r="C11965" s="3" t="s">
        <v>12965</v>
      </c>
      <c r="D11965" s="3" t="s">
        <v>7870</v>
      </c>
      <c r="E11965" s="9">
        <v>1983</v>
      </c>
      <c r="F11965" s="7" t="s">
        <v>7096</v>
      </c>
      <c r="G11965" s="7" t="s">
        <v>5401</v>
      </c>
      <c r="H11965" s="8" t="s">
        <v>4775</v>
      </c>
      <c r="I11965" s="8" t="s">
        <v>7097</v>
      </c>
      <c r="J11965" s="19">
        <v>3</v>
      </c>
      <c r="K11965" s="19" t="s">
        <v>7736</v>
      </c>
      <c r="L11965" s="11">
        <v>3.2</v>
      </c>
      <c r="M11965" s="11"/>
      <c r="N11965" s="24"/>
      <c r="P11965" s="32"/>
      <c r="T11965" s="19"/>
      <c r="U11965" s="3" t="s">
        <v>6872</v>
      </c>
      <c r="X11965" t="str">
        <f t="shared" si="719"/>
        <v/>
      </c>
      <c r="Z11965">
        <f t="shared" si="720"/>
        <v>1</v>
      </c>
      <c r="AB11965" s="9"/>
      <c r="AC11965" t="s">
        <v>4775</v>
      </c>
      <c r="AD11965">
        <f t="shared" si="722"/>
        <v>0</v>
      </c>
      <c r="AF11965" s="3"/>
      <c r="AH11965" s="9"/>
    </row>
    <row r="11966" spans="1:34" ht="10.95" customHeight="1" outlineLevel="1" x14ac:dyDescent="0.25">
      <c r="A11966" t="s">
        <v>6704</v>
      </c>
      <c r="C11966" s="3" t="s">
        <v>12965</v>
      </c>
      <c r="D11966" s="3">
        <v>1688</v>
      </c>
      <c r="E11966" s="9">
        <v>1985</v>
      </c>
      <c r="F11966" s="7" t="s">
        <v>4460</v>
      </c>
      <c r="G11966" s="7" t="s">
        <v>5401</v>
      </c>
      <c r="H11966" s="8" t="s">
        <v>4775</v>
      </c>
      <c r="I11966" s="8" t="s">
        <v>7098</v>
      </c>
      <c r="J11966" s="19">
        <v>3</v>
      </c>
      <c r="K11966" s="19" t="s">
        <v>7736</v>
      </c>
      <c r="L11966" s="11">
        <v>2.5</v>
      </c>
      <c r="M11966" s="11"/>
      <c r="N11966" s="24"/>
      <c r="P11966" s="32"/>
      <c r="T11966" s="19"/>
      <c r="U11966" s="3">
        <v>1754</v>
      </c>
      <c r="X11966" t="str">
        <f t="shared" si="719"/>
        <v/>
      </c>
      <c r="Z11966" t="str">
        <f t="shared" si="720"/>
        <v/>
      </c>
      <c r="AB11966" s="9"/>
      <c r="AC11966" t="s">
        <v>4775</v>
      </c>
      <c r="AD11966">
        <f t="shared" si="722"/>
        <v>0</v>
      </c>
      <c r="AF11966" s="3"/>
      <c r="AH11966" s="9"/>
    </row>
    <row r="11967" spans="1:34" ht="10.95" customHeight="1" outlineLevel="1" x14ac:dyDescent="0.25">
      <c r="A11967" t="s">
        <v>6704</v>
      </c>
      <c r="C11967" s="3" t="s">
        <v>12965</v>
      </c>
      <c r="D11967" s="3">
        <v>1712</v>
      </c>
      <c r="E11967" s="9">
        <v>1985</v>
      </c>
      <c r="F11967" s="7" t="s">
        <v>5432</v>
      </c>
      <c r="G11967" s="7" t="s">
        <v>5401</v>
      </c>
      <c r="H11967" s="8" t="s">
        <v>6705</v>
      </c>
      <c r="I11967" s="8" t="s">
        <v>20232</v>
      </c>
      <c r="J11967" s="19">
        <v>3</v>
      </c>
      <c r="K11967" s="19" t="s">
        <v>7738</v>
      </c>
      <c r="L11967" s="11"/>
      <c r="M11967" s="11"/>
      <c r="N11967" s="24"/>
      <c r="P11967" s="32"/>
      <c r="T11967" s="19"/>
      <c r="U11967" s="3">
        <v>1754</v>
      </c>
      <c r="X11967" t="str">
        <f t="shared" si="719"/>
        <v/>
      </c>
      <c r="Z11967" t="str">
        <f t="shared" si="720"/>
        <v/>
      </c>
      <c r="AB11967" s="9"/>
      <c r="AC11967" t="s">
        <v>6705</v>
      </c>
      <c r="AD11967">
        <f t="shared" si="722"/>
        <v>0</v>
      </c>
      <c r="AF11967" s="3"/>
      <c r="AH11967" s="9"/>
    </row>
    <row r="11968" spans="1:34" ht="10.95" customHeight="1" outlineLevel="1" x14ac:dyDescent="0.25">
      <c r="A11968" t="s">
        <v>6704</v>
      </c>
      <c r="C11968" s="3" t="s">
        <v>12965</v>
      </c>
      <c r="D11968" s="3">
        <v>1713</v>
      </c>
      <c r="E11968" s="9">
        <v>1985</v>
      </c>
      <c r="F11968" s="7" t="s">
        <v>1106</v>
      </c>
      <c r="G11968" s="7" t="s">
        <v>5401</v>
      </c>
      <c r="H11968" s="8" t="s">
        <v>6705</v>
      </c>
      <c r="I11968" s="8" t="s">
        <v>20232</v>
      </c>
      <c r="J11968" s="19">
        <v>3</v>
      </c>
      <c r="K11968" s="19" t="s">
        <v>7738</v>
      </c>
      <c r="L11968" s="11"/>
      <c r="M11968" s="11"/>
      <c r="N11968" s="24"/>
      <c r="P11968" s="32"/>
      <c r="T11968" s="19"/>
      <c r="U11968" s="3">
        <v>1754</v>
      </c>
      <c r="X11968" t="str">
        <f t="shared" si="719"/>
        <v/>
      </c>
      <c r="Z11968" t="str">
        <f t="shared" si="720"/>
        <v/>
      </c>
      <c r="AB11968" s="9"/>
      <c r="AC11968" t="s">
        <v>6705</v>
      </c>
      <c r="AD11968">
        <f t="shared" si="722"/>
        <v>0</v>
      </c>
      <c r="AF11968" s="3"/>
      <c r="AH11968" s="9"/>
    </row>
    <row r="11969" spans="1:34" ht="10.95" customHeight="1" outlineLevel="1" x14ac:dyDescent="0.25">
      <c r="A11969" t="s">
        <v>6704</v>
      </c>
      <c r="C11969" s="3" t="s">
        <v>12965</v>
      </c>
      <c r="D11969" s="3">
        <v>1800</v>
      </c>
      <c r="E11969" s="9">
        <v>1987</v>
      </c>
      <c r="F11969" s="7" t="s">
        <v>1101</v>
      </c>
      <c r="G11969" s="7" t="s">
        <v>5401</v>
      </c>
      <c r="H11969" s="8" t="s">
        <v>196</v>
      </c>
      <c r="I11969" s="8" t="s">
        <v>7871</v>
      </c>
      <c r="J11969" s="19">
        <v>3</v>
      </c>
      <c r="K11969" s="19" t="s">
        <v>7736</v>
      </c>
      <c r="L11969" s="11">
        <v>2</v>
      </c>
      <c r="M11969" s="11"/>
      <c r="N11969" s="24"/>
      <c r="P11969" s="32"/>
      <c r="T11969" s="19"/>
      <c r="U11969" s="3" t="s">
        <v>6872</v>
      </c>
      <c r="X11969" t="str">
        <f t="shared" si="719"/>
        <v/>
      </c>
      <c r="Z11969" t="str">
        <f t="shared" si="720"/>
        <v/>
      </c>
      <c r="AB11969" s="9"/>
      <c r="AC11969" t="s">
        <v>196</v>
      </c>
      <c r="AD11969">
        <f t="shared" si="722"/>
        <v>0</v>
      </c>
      <c r="AF11969" s="3"/>
      <c r="AH11969" s="9"/>
    </row>
    <row r="11970" spans="1:34" ht="10.95" customHeight="1" outlineLevel="1" x14ac:dyDescent="0.25">
      <c r="A11970" t="s">
        <v>6704</v>
      </c>
      <c r="C11970" s="3" t="s">
        <v>12965</v>
      </c>
      <c r="D11970" s="3">
        <v>1868</v>
      </c>
      <c r="E11970" s="9">
        <v>1988</v>
      </c>
      <c r="F11970" s="7" t="s">
        <v>195</v>
      </c>
      <c r="G11970" s="7" t="s">
        <v>5401</v>
      </c>
      <c r="H11970" s="8" t="s">
        <v>196</v>
      </c>
      <c r="I11970" s="8" t="s">
        <v>7107</v>
      </c>
      <c r="J11970" s="19">
        <v>3</v>
      </c>
      <c r="K11970" s="19" t="s">
        <v>20093</v>
      </c>
      <c r="L11970" s="11"/>
      <c r="M11970" s="11"/>
      <c r="N11970" s="24"/>
      <c r="P11970" s="32"/>
      <c r="T11970" s="19"/>
      <c r="U11970" s="3">
        <v>1936</v>
      </c>
      <c r="X11970" t="str">
        <f t="shared" ref="X11970:X12033" si="723">IF(COUNTIF(F11970,"*fdc*"),1,"")</f>
        <v/>
      </c>
      <c r="Z11970" t="str">
        <f t="shared" ref="Z11970:Z12033" si="724">IF(COUNTIF(F11970,"*s/s*"),1,"")</f>
        <v/>
      </c>
      <c r="AB11970" s="9"/>
      <c r="AC11970" t="s">
        <v>196</v>
      </c>
      <c r="AD11970">
        <f t="shared" ref="AD11970:AD12001" si="725">COUNTIF(H11970,"*Fuji*")</f>
        <v>0</v>
      </c>
      <c r="AF11970" s="3"/>
      <c r="AG11970" t="s">
        <v>197</v>
      </c>
      <c r="AH11970" s="9" t="s">
        <v>4925</v>
      </c>
    </row>
    <row r="11971" spans="1:34" ht="10.95" customHeight="1" outlineLevel="1" x14ac:dyDescent="0.25">
      <c r="A11971" t="s">
        <v>6704</v>
      </c>
      <c r="C11971" s="3" t="s">
        <v>12965</v>
      </c>
      <c r="D11971" s="3" t="s">
        <v>8692</v>
      </c>
      <c r="E11971" s="9">
        <v>1988</v>
      </c>
      <c r="F11971" s="7" t="s">
        <v>8694</v>
      </c>
      <c r="G11971" s="7" t="s">
        <v>5401</v>
      </c>
      <c r="H11971" s="8" t="s">
        <v>196</v>
      </c>
      <c r="I11971" s="8" t="s">
        <v>7107</v>
      </c>
      <c r="J11971" s="19">
        <v>3</v>
      </c>
      <c r="K11971" s="19" t="s">
        <v>7736</v>
      </c>
      <c r="L11971" s="11">
        <v>12.5</v>
      </c>
      <c r="M11971" s="11"/>
      <c r="N11971" s="24"/>
      <c r="P11971" s="32"/>
      <c r="T11971" s="19"/>
      <c r="U11971" s="3" t="s">
        <v>8690</v>
      </c>
      <c r="X11971" t="str">
        <f t="shared" si="723"/>
        <v/>
      </c>
      <c r="Z11971" t="str">
        <f t="shared" si="724"/>
        <v/>
      </c>
      <c r="AB11971" s="9"/>
      <c r="AC11971" t="s">
        <v>196</v>
      </c>
      <c r="AD11971">
        <f t="shared" si="725"/>
        <v>0</v>
      </c>
      <c r="AF11971" s="3"/>
      <c r="AH11971" s="9"/>
    </row>
    <row r="11972" spans="1:34" ht="10.95" customHeight="1" outlineLevel="1" x14ac:dyDescent="0.25">
      <c r="A11972" t="s">
        <v>6704</v>
      </c>
      <c r="C11972" s="3" t="s">
        <v>12965</v>
      </c>
      <c r="D11972" s="3" t="s">
        <v>8693</v>
      </c>
      <c r="E11972" s="9">
        <v>1988</v>
      </c>
      <c r="F11972" s="7" t="s">
        <v>8695</v>
      </c>
      <c r="G11972" s="7" t="s">
        <v>5401</v>
      </c>
      <c r="H11972" s="8" t="s">
        <v>196</v>
      </c>
      <c r="I11972" s="8" t="s">
        <v>7107</v>
      </c>
      <c r="J11972" s="19">
        <v>3</v>
      </c>
      <c r="K11972" s="19" t="s">
        <v>7736</v>
      </c>
      <c r="L11972" s="11">
        <v>12.5</v>
      </c>
      <c r="M11972" s="11"/>
      <c r="N11972" s="24"/>
      <c r="P11972" s="32"/>
      <c r="T11972" s="19"/>
      <c r="U11972" s="3" t="s">
        <v>8691</v>
      </c>
      <c r="W11972" t="s">
        <v>7738</v>
      </c>
      <c r="X11972" t="str">
        <f t="shared" si="723"/>
        <v/>
      </c>
      <c r="Z11972" t="str">
        <f t="shared" si="724"/>
        <v/>
      </c>
      <c r="AB11972" s="9"/>
      <c r="AC11972" t="s">
        <v>196</v>
      </c>
      <c r="AD11972">
        <f t="shared" si="725"/>
        <v>0</v>
      </c>
      <c r="AF11972" s="3"/>
      <c r="AH11972" s="9"/>
    </row>
    <row r="11973" spans="1:34" ht="10.95" customHeight="1" outlineLevel="1" x14ac:dyDescent="0.25">
      <c r="A11973" t="s">
        <v>6704</v>
      </c>
      <c r="C11973" s="3" t="s">
        <v>12965</v>
      </c>
      <c r="D11973" s="3">
        <v>1871</v>
      </c>
      <c r="E11973" s="9">
        <v>1988</v>
      </c>
      <c r="F11973" s="7" t="s">
        <v>7099</v>
      </c>
      <c r="G11973" s="7" t="s">
        <v>5401</v>
      </c>
      <c r="H11973" s="8" t="s">
        <v>4775</v>
      </c>
      <c r="I11973" s="8" t="s">
        <v>7100</v>
      </c>
      <c r="J11973" s="19">
        <v>3</v>
      </c>
      <c r="K11973" s="19" t="s">
        <v>7736</v>
      </c>
      <c r="L11973" s="11">
        <v>3.1</v>
      </c>
      <c r="M11973" s="11"/>
      <c r="N11973" s="24"/>
      <c r="P11973" s="32"/>
      <c r="T11973" s="19"/>
      <c r="U11973" s="3" t="s">
        <v>6872</v>
      </c>
      <c r="X11973" t="str">
        <f t="shared" si="723"/>
        <v/>
      </c>
      <c r="Z11973" t="str">
        <f t="shared" si="724"/>
        <v/>
      </c>
      <c r="AB11973" s="9"/>
      <c r="AC11973" t="s">
        <v>4775</v>
      </c>
      <c r="AD11973">
        <f t="shared" si="725"/>
        <v>0</v>
      </c>
      <c r="AF11973" s="3"/>
      <c r="AH11973" s="9"/>
    </row>
    <row r="11974" spans="1:34" ht="10.95" customHeight="1" outlineLevel="1" x14ac:dyDescent="0.25">
      <c r="A11974" t="s">
        <v>6704</v>
      </c>
      <c r="C11974" s="3" t="s">
        <v>12965</v>
      </c>
      <c r="D11974" s="3">
        <v>1873</v>
      </c>
      <c r="E11974" s="9">
        <v>1988</v>
      </c>
      <c r="F11974" s="7" t="s">
        <v>195</v>
      </c>
      <c r="G11974" s="7" t="s">
        <v>5401</v>
      </c>
      <c r="H11974" s="8" t="s">
        <v>4775</v>
      </c>
      <c r="I11974" s="8" t="s">
        <v>7100</v>
      </c>
      <c r="J11974" s="19">
        <v>3</v>
      </c>
      <c r="K11974" s="19" t="s">
        <v>7736</v>
      </c>
      <c r="L11974" s="11">
        <v>3.1</v>
      </c>
      <c r="M11974" s="11"/>
      <c r="N11974" s="24"/>
      <c r="P11974" s="32"/>
      <c r="T11974" s="19"/>
      <c r="U11974" s="3" t="s">
        <v>6872</v>
      </c>
      <c r="X11974" t="str">
        <f t="shared" si="723"/>
        <v/>
      </c>
      <c r="Z11974" t="str">
        <f t="shared" si="724"/>
        <v/>
      </c>
      <c r="AB11974" s="9"/>
      <c r="AC11974" t="s">
        <v>4775</v>
      </c>
      <c r="AD11974">
        <f t="shared" si="725"/>
        <v>0</v>
      </c>
      <c r="AF11974" s="3"/>
      <c r="AH11974" s="9"/>
    </row>
    <row r="11975" spans="1:34" ht="10.95" customHeight="1" outlineLevel="1" x14ac:dyDescent="0.25">
      <c r="A11975" t="s">
        <v>6704</v>
      </c>
      <c r="C11975" s="3" t="s">
        <v>12965</v>
      </c>
      <c r="D11975" s="3">
        <v>1930</v>
      </c>
      <c r="E11975" s="9">
        <v>1989</v>
      </c>
      <c r="F11975" s="7" t="s">
        <v>1101</v>
      </c>
      <c r="G11975" s="7" t="s">
        <v>5401</v>
      </c>
      <c r="H11975" s="8" t="s">
        <v>6705</v>
      </c>
      <c r="I11975" s="8" t="s">
        <v>20231</v>
      </c>
      <c r="J11975" s="19">
        <v>3</v>
      </c>
      <c r="K11975" s="19" t="s">
        <v>7736</v>
      </c>
      <c r="L11975" s="11">
        <v>2.2000000000000002</v>
      </c>
      <c r="M11975" s="11"/>
      <c r="N11975" s="24"/>
      <c r="P11975" s="32"/>
      <c r="T11975" s="19"/>
      <c r="U11975" s="3" t="s">
        <v>6872</v>
      </c>
      <c r="X11975" t="str">
        <f t="shared" si="723"/>
        <v/>
      </c>
      <c r="Z11975" t="str">
        <f t="shared" si="724"/>
        <v/>
      </c>
      <c r="AB11975" s="9"/>
      <c r="AC11975" t="s">
        <v>6705</v>
      </c>
      <c r="AD11975">
        <f t="shared" si="725"/>
        <v>0</v>
      </c>
      <c r="AF11975" s="3"/>
      <c r="AH11975" s="9"/>
    </row>
    <row r="11976" spans="1:34" ht="10.95" customHeight="1" outlineLevel="1" x14ac:dyDescent="0.25">
      <c r="A11976" t="s">
        <v>6704</v>
      </c>
      <c r="C11976" s="3" t="s">
        <v>12965</v>
      </c>
      <c r="D11976" s="3">
        <v>2093</v>
      </c>
      <c r="E11976" s="9">
        <v>1991</v>
      </c>
      <c r="F11976" s="7" t="s">
        <v>639</v>
      </c>
      <c r="G11976" s="7" t="s">
        <v>7872</v>
      </c>
      <c r="H11976" s="8" t="s">
        <v>5907</v>
      </c>
      <c r="I11976" s="8" t="s">
        <v>7101</v>
      </c>
      <c r="J11976" s="19">
        <v>3</v>
      </c>
      <c r="K11976" s="19" t="s">
        <v>7738</v>
      </c>
      <c r="L11976" s="11"/>
      <c r="M11976" s="11"/>
      <c r="N11976" s="24"/>
      <c r="P11976" s="32"/>
      <c r="T11976" s="19"/>
      <c r="U11976" s="3" t="s">
        <v>6872</v>
      </c>
      <c r="X11976" t="str">
        <f t="shared" si="723"/>
        <v/>
      </c>
      <c r="Z11976" t="str">
        <f t="shared" si="724"/>
        <v/>
      </c>
      <c r="AB11976" s="9"/>
      <c r="AC11976" t="s">
        <v>5907</v>
      </c>
      <c r="AD11976">
        <f t="shared" si="725"/>
        <v>0</v>
      </c>
      <c r="AF11976" s="3"/>
      <c r="AH11976" s="9"/>
    </row>
    <row r="11977" spans="1:34" ht="10.95" customHeight="1" outlineLevel="1" x14ac:dyDescent="0.25">
      <c r="A11977" t="s">
        <v>6704</v>
      </c>
      <c r="C11977" s="3" t="s">
        <v>12965</v>
      </c>
      <c r="D11977" s="3">
        <v>2097</v>
      </c>
      <c r="E11977" s="9">
        <v>1991</v>
      </c>
      <c r="F11977" s="7" t="s">
        <v>639</v>
      </c>
      <c r="G11977" s="7" t="s">
        <v>7873</v>
      </c>
      <c r="H11977" s="8" t="s">
        <v>5907</v>
      </c>
      <c r="I11977" s="8" t="s">
        <v>7101</v>
      </c>
      <c r="J11977" s="19">
        <v>3</v>
      </c>
      <c r="K11977" s="19" t="s">
        <v>7738</v>
      </c>
      <c r="L11977" s="11"/>
      <c r="M11977" s="11"/>
      <c r="N11977" s="24"/>
      <c r="P11977" s="32"/>
      <c r="T11977" s="19"/>
      <c r="U11977" s="3" t="s">
        <v>6872</v>
      </c>
      <c r="X11977" t="str">
        <f t="shared" si="723"/>
        <v/>
      </c>
      <c r="Z11977" t="str">
        <f t="shared" si="724"/>
        <v/>
      </c>
      <c r="AB11977" s="9"/>
      <c r="AC11977" t="s">
        <v>5907</v>
      </c>
      <c r="AD11977">
        <f t="shared" si="725"/>
        <v>0</v>
      </c>
      <c r="AF11977" s="3"/>
      <c r="AH11977" s="9"/>
    </row>
    <row r="11978" spans="1:34" ht="10.95" customHeight="1" outlineLevel="1" x14ac:dyDescent="0.25">
      <c r="A11978" t="s">
        <v>6704</v>
      </c>
      <c r="C11978" s="3" t="s">
        <v>12965</v>
      </c>
      <c r="D11978" s="3">
        <v>2225</v>
      </c>
      <c r="E11978" s="9">
        <v>1992</v>
      </c>
      <c r="F11978" s="7" t="s">
        <v>6130</v>
      </c>
      <c r="G11978" s="7" t="s">
        <v>5401</v>
      </c>
      <c r="H11978" s="8" t="s">
        <v>205</v>
      </c>
      <c r="I11978" s="8"/>
      <c r="J11978" s="19">
        <v>2</v>
      </c>
      <c r="K11978" s="19" t="s">
        <v>7736</v>
      </c>
      <c r="L11978" s="11">
        <v>0.35</v>
      </c>
      <c r="M11978" s="11"/>
      <c r="N11978" s="24"/>
      <c r="P11978" s="32"/>
      <c r="T11978" s="19"/>
      <c r="U11978" s="3" t="s">
        <v>827</v>
      </c>
      <c r="X11978" t="str">
        <f t="shared" si="723"/>
        <v/>
      </c>
      <c r="Z11978" t="str">
        <f t="shared" si="724"/>
        <v/>
      </c>
      <c r="AB11978" s="9"/>
      <c r="AC11978" t="s">
        <v>205</v>
      </c>
      <c r="AD11978">
        <f t="shared" si="725"/>
        <v>0</v>
      </c>
      <c r="AF11978" s="3"/>
      <c r="AG11978" t="s">
        <v>206</v>
      </c>
      <c r="AH11978" s="9" t="s">
        <v>4613</v>
      </c>
    </row>
    <row r="11979" spans="1:34" ht="10.95" customHeight="1" outlineLevel="1" x14ac:dyDescent="0.25">
      <c r="A11979" t="s">
        <v>6704</v>
      </c>
      <c r="C11979" s="3" t="s">
        <v>12965</v>
      </c>
      <c r="D11979" s="3">
        <v>2226</v>
      </c>
      <c r="E11979" s="9">
        <v>1992</v>
      </c>
      <c r="F11979" s="7" t="s">
        <v>1101</v>
      </c>
      <c r="G11979" s="7" t="s">
        <v>5401</v>
      </c>
      <c r="H11979" s="8" t="s">
        <v>205</v>
      </c>
      <c r="I11979" s="8"/>
      <c r="J11979" s="19">
        <v>2</v>
      </c>
      <c r="K11979" s="19" t="s">
        <v>7736</v>
      </c>
      <c r="L11979" s="11">
        <v>0.35</v>
      </c>
      <c r="M11979" s="11"/>
      <c r="N11979" s="24"/>
      <c r="P11979" s="32"/>
      <c r="T11979" s="19"/>
      <c r="U11979" s="3" t="s">
        <v>4966</v>
      </c>
      <c r="X11979" t="str">
        <f t="shared" si="723"/>
        <v/>
      </c>
      <c r="Z11979" t="str">
        <f t="shared" si="724"/>
        <v/>
      </c>
      <c r="AB11979" s="9"/>
      <c r="AC11979" t="s">
        <v>205</v>
      </c>
      <c r="AD11979">
        <f t="shared" si="725"/>
        <v>0</v>
      </c>
      <c r="AF11979" s="3"/>
      <c r="AG11979" t="s">
        <v>206</v>
      </c>
      <c r="AH11979" s="9" t="s">
        <v>4613</v>
      </c>
    </row>
    <row r="11980" spans="1:34" ht="10.95" customHeight="1" outlineLevel="1" x14ac:dyDescent="0.25">
      <c r="A11980" t="s">
        <v>6704</v>
      </c>
      <c r="C11980" s="3" t="s">
        <v>12965</v>
      </c>
      <c r="D11980" s="3">
        <v>2227</v>
      </c>
      <c r="E11980" s="9">
        <v>1992</v>
      </c>
      <c r="F11980" s="7" t="s">
        <v>1101</v>
      </c>
      <c r="G11980" s="7" t="s">
        <v>5401</v>
      </c>
      <c r="H11980" s="8" t="s">
        <v>205</v>
      </c>
      <c r="I11980" s="8"/>
      <c r="J11980" s="19">
        <v>2</v>
      </c>
      <c r="K11980" s="19" t="s">
        <v>7736</v>
      </c>
      <c r="L11980" s="11">
        <v>0.35</v>
      </c>
      <c r="M11980" s="11"/>
      <c r="N11980" s="24"/>
      <c r="P11980" s="32"/>
      <c r="T11980" s="19"/>
      <c r="U11980" s="3" t="s">
        <v>3858</v>
      </c>
      <c r="X11980" t="str">
        <f t="shared" si="723"/>
        <v/>
      </c>
      <c r="Z11980" t="str">
        <f t="shared" si="724"/>
        <v/>
      </c>
      <c r="AB11980" s="9"/>
      <c r="AC11980" t="s">
        <v>205</v>
      </c>
      <c r="AD11980">
        <f t="shared" si="725"/>
        <v>0</v>
      </c>
      <c r="AF11980" s="3"/>
      <c r="AG11980" t="s">
        <v>206</v>
      </c>
      <c r="AH11980" s="9" t="s">
        <v>4613</v>
      </c>
    </row>
    <row r="11981" spans="1:34" ht="10.95" customHeight="1" outlineLevel="1" x14ac:dyDescent="0.25">
      <c r="A11981" t="s">
        <v>6704</v>
      </c>
      <c r="C11981" s="3" t="s">
        <v>12965</v>
      </c>
      <c r="D11981" s="3">
        <v>2228</v>
      </c>
      <c r="E11981" s="9">
        <v>1992</v>
      </c>
      <c r="F11981" s="7" t="s">
        <v>1101</v>
      </c>
      <c r="G11981" s="7" t="s">
        <v>5401</v>
      </c>
      <c r="H11981" s="8" t="s">
        <v>205</v>
      </c>
      <c r="I11981" s="8"/>
      <c r="J11981" s="19">
        <v>2</v>
      </c>
      <c r="K11981" s="19" t="s">
        <v>7736</v>
      </c>
      <c r="L11981" s="11">
        <v>0.35</v>
      </c>
      <c r="M11981" s="11"/>
      <c r="N11981" s="24"/>
      <c r="P11981" s="32"/>
      <c r="T11981" s="19"/>
      <c r="U11981" s="3" t="s">
        <v>3859</v>
      </c>
      <c r="X11981" t="str">
        <f t="shared" si="723"/>
        <v/>
      </c>
      <c r="Z11981" t="str">
        <f t="shared" si="724"/>
        <v/>
      </c>
      <c r="AB11981" s="9"/>
      <c r="AC11981" t="s">
        <v>205</v>
      </c>
      <c r="AD11981">
        <f t="shared" si="725"/>
        <v>0</v>
      </c>
      <c r="AF11981" s="3"/>
      <c r="AG11981" t="s">
        <v>206</v>
      </c>
      <c r="AH11981" s="9" t="s">
        <v>4613</v>
      </c>
    </row>
    <row r="11982" spans="1:34" ht="10.95" customHeight="1" outlineLevel="1" x14ac:dyDescent="0.25">
      <c r="A11982" t="s">
        <v>6704</v>
      </c>
      <c r="C11982" s="3" t="s">
        <v>12965</v>
      </c>
      <c r="D11982" s="3">
        <v>2229</v>
      </c>
      <c r="E11982" s="9">
        <v>1992</v>
      </c>
      <c r="F11982" s="7" t="s">
        <v>1101</v>
      </c>
      <c r="G11982" s="7" t="s">
        <v>5401</v>
      </c>
      <c r="H11982" s="8" t="s">
        <v>205</v>
      </c>
      <c r="I11982" s="8"/>
      <c r="J11982" s="19">
        <v>2</v>
      </c>
      <c r="K11982" s="19" t="s">
        <v>7736</v>
      </c>
      <c r="L11982" s="11">
        <v>0.35</v>
      </c>
      <c r="M11982" s="11"/>
      <c r="N11982" s="24"/>
      <c r="P11982" s="32"/>
      <c r="T11982" s="19"/>
      <c r="U11982" s="3" t="s">
        <v>3860</v>
      </c>
      <c r="X11982" t="str">
        <f t="shared" si="723"/>
        <v/>
      </c>
      <c r="Z11982" t="str">
        <f t="shared" si="724"/>
        <v/>
      </c>
      <c r="AB11982" s="9"/>
      <c r="AC11982" t="s">
        <v>205</v>
      </c>
      <c r="AD11982">
        <f t="shared" si="725"/>
        <v>0</v>
      </c>
      <c r="AF11982" s="3"/>
      <c r="AG11982" t="s">
        <v>206</v>
      </c>
      <c r="AH11982" s="9" t="s">
        <v>4613</v>
      </c>
    </row>
    <row r="11983" spans="1:34" ht="10.95" customHeight="1" outlineLevel="1" x14ac:dyDescent="0.25">
      <c r="A11983" t="s">
        <v>6704</v>
      </c>
      <c r="C11983" s="3" t="s">
        <v>12965</v>
      </c>
      <c r="D11983" s="3" t="s">
        <v>7874</v>
      </c>
      <c r="E11983" s="9">
        <v>1992</v>
      </c>
      <c r="F11983" s="7" t="s">
        <v>3862</v>
      </c>
      <c r="G11983" s="7" t="s">
        <v>5401</v>
      </c>
      <c r="H11983" s="8" t="s">
        <v>205</v>
      </c>
      <c r="I11983" s="8"/>
      <c r="J11983" s="19">
        <v>2</v>
      </c>
      <c r="K11983" s="19" t="s">
        <v>7738</v>
      </c>
      <c r="L11983" s="11"/>
      <c r="M11983" s="11"/>
      <c r="N11983" s="24"/>
      <c r="P11983" s="32"/>
      <c r="T11983" s="19"/>
      <c r="U11983" s="3" t="s">
        <v>3861</v>
      </c>
      <c r="X11983" t="str">
        <f t="shared" si="723"/>
        <v/>
      </c>
      <c r="Z11983" t="str">
        <f t="shared" si="724"/>
        <v/>
      </c>
      <c r="AB11983" s="9"/>
      <c r="AC11983" t="s">
        <v>205</v>
      </c>
      <c r="AD11983">
        <f t="shared" si="725"/>
        <v>0</v>
      </c>
      <c r="AF11983" s="3"/>
      <c r="AG11983" t="s">
        <v>206</v>
      </c>
      <c r="AH11983" s="9" t="s">
        <v>4925</v>
      </c>
    </row>
    <row r="11984" spans="1:34" ht="10.95" customHeight="1" outlineLevel="1" x14ac:dyDescent="0.25">
      <c r="A11984" t="s">
        <v>6704</v>
      </c>
      <c r="C11984" s="3" t="s">
        <v>12965</v>
      </c>
      <c r="D11984" s="3">
        <v>2340</v>
      </c>
      <c r="E11984" s="9">
        <v>1993</v>
      </c>
      <c r="F11984" s="7" t="s">
        <v>1109</v>
      </c>
      <c r="G11984" s="7" t="s">
        <v>5401</v>
      </c>
      <c r="H11984" s="8" t="s">
        <v>6705</v>
      </c>
      <c r="I11984" s="8" t="s">
        <v>7102</v>
      </c>
      <c r="J11984" s="19">
        <v>1</v>
      </c>
      <c r="K11984" s="19" t="s">
        <v>7736</v>
      </c>
      <c r="L11984" s="11">
        <v>1.5</v>
      </c>
      <c r="M11984" s="11"/>
      <c r="N11984" s="24"/>
      <c r="P11984" s="32"/>
      <c r="T11984" s="19"/>
      <c r="U11984" s="3" t="s">
        <v>6872</v>
      </c>
      <c r="X11984" t="str">
        <f t="shared" si="723"/>
        <v/>
      </c>
      <c r="Z11984" t="str">
        <f t="shared" si="724"/>
        <v/>
      </c>
      <c r="AB11984" s="9"/>
      <c r="AC11984" t="s">
        <v>6705</v>
      </c>
      <c r="AD11984">
        <f t="shared" si="725"/>
        <v>0</v>
      </c>
      <c r="AF11984" s="3"/>
      <c r="AH11984" s="9"/>
    </row>
    <row r="11985" spans="1:34" ht="10.95" customHeight="1" outlineLevel="1" x14ac:dyDescent="0.25">
      <c r="A11985" t="s">
        <v>6704</v>
      </c>
      <c r="C11985" s="3" t="s">
        <v>12965</v>
      </c>
      <c r="D11985" s="3" t="s">
        <v>18852</v>
      </c>
      <c r="E11985" s="9">
        <v>1995</v>
      </c>
      <c r="F11985" s="7" t="s">
        <v>6718</v>
      </c>
      <c r="G11985" s="7" t="s">
        <v>5401</v>
      </c>
      <c r="H11985" s="8" t="s">
        <v>4775</v>
      </c>
      <c r="I11985" s="8" t="s">
        <v>7103</v>
      </c>
      <c r="J11985" s="19">
        <v>3</v>
      </c>
      <c r="K11985" s="19" t="s">
        <v>7736</v>
      </c>
      <c r="L11985" s="11">
        <v>6</v>
      </c>
      <c r="M11985" s="11"/>
      <c r="N11985" s="24"/>
      <c r="P11985" s="32"/>
      <c r="T11985" s="19"/>
      <c r="U11985" s="3" t="s">
        <v>6872</v>
      </c>
      <c r="X11985" t="str">
        <f t="shared" si="723"/>
        <v/>
      </c>
      <c r="Z11985" t="str">
        <f t="shared" si="724"/>
        <v/>
      </c>
      <c r="AB11985" s="9"/>
      <c r="AC11985" t="s">
        <v>4775</v>
      </c>
      <c r="AD11985">
        <f t="shared" si="725"/>
        <v>0</v>
      </c>
      <c r="AF11985" s="3"/>
      <c r="AH11985" s="9"/>
    </row>
    <row r="11986" spans="1:34" ht="10.95" customHeight="1" outlineLevel="1" x14ac:dyDescent="0.25">
      <c r="A11986" t="s">
        <v>6704</v>
      </c>
      <c r="C11986" s="3" t="s">
        <v>12965</v>
      </c>
      <c r="D11986" s="3">
        <v>2578</v>
      </c>
      <c r="E11986" s="9">
        <v>1995</v>
      </c>
      <c r="F11986" s="7" t="s">
        <v>639</v>
      </c>
      <c r="G11986" s="7" t="s">
        <v>5401</v>
      </c>
      <c r="H11986" s="8" t="s">
        <v>6705</v>
      </c>
      <c r="I11986" s="8" t="s">
        <v>7104</v>
      </c>
      <c r="J11986" s="19">
        <v>3</v>
      </c>
      <c r="K11986" s="19" t="s">
        <v>7736</v>
      </c>
      <c r="L11986" s="11">
        <v>4</v>
      </c>
      <c r="M11986" s="11"/>
      <c r="N11986" s="24"/>
      <c r="P11986" s="32"/>
      <c r="T11986" s="19"/>
      <c r="U11986" s="3" t="s">
        <v>6872</v>
      </c>
      <c r="X11986" t="str">
        <f t="shared" si="723"/>
        <v/>
      </c>
      <c r="Z11986" t="str">
        <f t="shared" si="724"/>
        <v/>
      </c>
      <c r="AB11986" s="9"/>
      <c r="AC11986" t="s">
        <v>6705</v>
      </c>
      <c r="AD11986">
        <f t="shared" si="725"/>
        <v>0</v>
      </c>
      <c r="AF11986" s="3"/>
      <c r="AH11986" s="9"/>
    </row>
    <row r="11987" spans="1:34" ht="10.95" customHeight="1" outlineLevel="1" x14ac:dyDescent="0.25">
      <c r="A11987" t="s">
        <v>6704</v>
      </c>
      <c r="C11987" s="3" t="s">
        <v>12965</v>
      </c>
      <c r="D11987" s="3">
        <v>2855</v>
      </c>
      <c r="E11987" s="9">
        <v>1997</v>
      </c>
      <c r="F11987" s="7" t="s">
        <v>2533</v>
      </c>
      <c r="G11987" s="7" t="s">
        <v>5401</v>
      </c>
      <c r="H11987" s="8" t="s">
        <v>196</v>
      </c>
      <c r="I11987" s="8" t="s">
        <v>9892</v>
      </c>
      <c r="J11987" s="19">
        <v>3</v>
      </c>
      <c r="K11987" s="19" t="s">
        <v>7736</v>
      </c>
      <c r="L11987" s="11">
        <v>8.9</v>
      </c>
      <c r="M11987" s="11"/>
      <c r="N11987" s="24"/>
      <c r="P11987" s="32"/>
      <c r="T11987" s="19"/>
      <c r="U11987" s="3">
        <v>2508</v>
      </c>
      <c r="X11987" t="str">
        <f t="shared" si="723"/>
        <v/>
      </c>
      <c r="Z11987" t="str">
        <f t="shared" si="724"/>
        <v/>
      </c>
      <c r="AB11987" s="9"/>
      <c r="AC11987" t="s">
        <v>196</v>
      </c>
      <c r="AD11987">
        <f t="shared" si="725"/>
        <v>0</v>
      </c>
      <c r="AF11987" s="3"/>
      <c r="AG11987" t="s">
        <v>197</v>
      </c>
      <c r="AH11987" s="9" t="s">
        <v>4613</v>
      </c>
    </row>
    <row r="11988" spans="1:34" ht="10.95" customHeight="1" outlineLevel="1" x14ac:dyDescent="0.25">
      <c r="A11988" t="s">
        <v>6704</v>
      </c>
      <c r="C11988" s="3" t="s">
        <v>12965</v>
      </c>
      <c r="D11988" s="3">
        <v>2881</v>
      </c>
      <c r="E11988" s="9">
        <v>1998</v>
      </c>
      <c r="F11988" s="7" t="s">
        <v>4883</v>
      </c>
      <c r="G11988" s="7" t="s">
        <v>5401</v>
      </c>
      <c r="H11988" s="8" t="s">
        <v>5958</v>
      </c>
      <c r="I11988" s="8" t="s">
        <v>7105</v>
      </c>
      <c r="J11988" s="19">
        <v>3</v>
      </c>
      <c r="K11988" s="19" t="s">
        <v>7736</v>
      </c>
      <c r="L11988" s="11">
        <v>5</v>
      </c>
      <c r="M11988" s="11"/>
      <c r="N11988" s="24"/>
      <c r="P11988" s="32"/>
      <c r="T11988" s="19"/>
      <c r="U11988" s="3">
        <v>2522</v>
      </c>
      <c r="X11988" t="str">
        <f t="shared" si="723"/>
        <v/>
      </c>
      <c r="Z11988" t="str">
        <f t="shared" si="724"/>
        <v/>
      </c>
      <c r="AB11988" s="9"/>
      <c r="AC11988" t="s">
        <v>5958</v>
      </c>
      <c r="AD11988">
        <f t="shared" si="725"/>
        <v>0</v>
      </c>
      <c r="AF11988" s="3"/>
      <c r="AG11988" t="s">
        <v>197</v>
      </c>
      <c r="AH11988" s="9" t="s">
        <v>4613</v>
      </c>
    </row>
    <row r="11989" spans="1:34" ht="10.95" customHeight="1" outlineLevel="1" x14ac:dyDescent="0.25">
      <c r="A11989" t="s">
        <v>6704</v>
      </c>
      <c r="C11989" s="3" t="s">
        <v>12965</v>
      </c>
      <c r="D11989" s="3">
        <v>3240</v>
      </c>
      <c r="E11989" s="9">
        <v>2001</v>
      </c>
      <c r="F11989" s="7" t="s">
        <v>5011</v>
      </c>
      <c r="G11989" s="7" t="s">
        <v>5401</v>
      </c>
      <c r="H11989" s="8" t="s">
        <v>4775</v>
      </c>
      <c r="I11989" s="8" t="s">
        <v>7106</v>
      </c>
      <c r="J11989" s="19">
        <v>1</v>
      </c>
      <c r="K11989" s="19" t="s">
        <v>7736</v>
      </c>
      <c r="L11989" s="11">
        <v>8</v>
      </c>
      <c r="M11989" s="11"/>
      <c r="N11989" s="24"/>
      <c r="P11989" s="32"/>
      <c r="T11989" s="19"/>
      <c r="U11989" s="3" t="s">
        <v>6872</v>
      </c>
      <c r="X11989" t="str">
        <f t="shared" si="723"/>
        <v/>
      </c>
      <c r="Z11989" t="str">
        <f t="shared" si="724"/>
        <v/>
      </c>
      <c r="AB11989" s="9"/>
      <c r="AC11989" t="s">
        <v>4775</v>
      </c>
      <c r="AD11989">
        <f t="shared" si="725"/>
        <v>0</v>
      </c>
      <c r="AF11989" s="3"/>
      <c r="AH11989" s="9"/>
    </row>
    <row r="11990" spans="1:34" ht="10.95" customHeight="1" outlineLevel="1" x14ac:dyDescent="0.25">
      <c r="A11990" t="s">
        <v>6704</v>
      </c>
      <c r="C11990" s="3" t="s">
        <v>12965</v>
      </c>
      <c r="D11990" s="3">
        <v>3297</v>
      </c>
      <c r="E11990" s="9">
        <v>2001</v>
      </c>
      <c r="F11990" s="7" t="s">
        <v>6715</v>
      </c>
      <c r="G11990" s="7" t="s">
        <v>5401</v>
      </c>
      <c r="H11990" s="8" t="s">
        <v>5959</v>
      </c>
      <c r="I11990" s="8" t="s">
        <v>7875</v>
      </c>
      <c r="J11990" s="19">
        <v>1</v>
      </c>
      <c r="K11990" s="19" t="s">
        <v>7736</v>
      </c>
      <c r="L11990" s="11">
        <v>5</v>
      </c>
      <c r="M11990" s="11"/>
      <c r="N11990" s="24"/>
      <c r="P11990" s="32"/>
      <c r="T11990" s="19"/>
      <c r="U11990" s="3">
        <v>2761</v>
      </c>
      <c r="X11990" t="str">
        <f t="shared" si="723"/>
        <v/>
      </c>
      <c r="Z11990" t="str">
        <f t="shared" si="724"/>
        <v/>
      </c>
      <c r="AB11990" s="9"/>
      <c r="AC11990" t="s">
        <v>5959</v>
      </c>
      <c r="AD11990">
        <f t="shared" si="725"/>
        <v>0</v>
      </c>
      <c r="AF11990" s="3"/>
      <c r="AG11990" t="s">
        <v>6706</v>
      </c>
      <c r="AH11990" s="9" t="s">
        <v>4925</v>
      </c>
    </row>
    <row r="11991" spans="1:34" ht="10.95" customHeight="1" outlineLevel="1" x14ac:dyDescent="0.25">
      <c r="A11991" t="s">
        <v>6704</v>
      </c>
      <c r="C11991" s="3" t="s">
        <v>12965</v>
      </c>
      <c r="D11991" s="3">
        <v>3414</v>
      </c>
      <c r="E11991" s="9">
        <v>2003</v>
      </c>
      <c r="F11991" s="7" t="s">
        <v>1109</v>
      </c>
      <c r="G11991" s="7" t="s">
        <v>5401</v>
      </c>
      <c r="H11991" s="8" t="s">
        <v>18853</v>
      </c>
      <c r="I11991" s="8" t="s">
        <v>5897</v>
      </c>
      <c r="J11991" s="19">
        <v>5</v>
      </c>
      <c r="K11991" s="19" t="s">
        <v>20093</v>
      </c>
      <c r="L11991" s="11"/>
      <c r="M11991" s="11"/>
      <c r="N11991" s="24"/>
      <c r="P11991" s="32"/>
      <c r="T11991" s="19"/>
      <c r="U11991" s="3"/>
      <c r="X11991" t="str">
        <f t="shared" si="723"/>
        <v/>
      </c>
      <c r="Z11991" t="str">
        <f t="shared" si="724"/>
        <v/>
      </c>
      <c r="AB11991" s="9"/>
      <c r="AC11991" t="s">
        <v>18853</v>
      </c>
      <c r="AD11991">
        <f t="shared" si="725"/>
        <v>0</v>
      </c>
      <c r="AF11991" s="3"/>
      <c r="AG11991" t="s">
        <v>5960</v>
      </c>
      <c r="AH11991" s="9" t="s">
        <v>4925</v>
      </c>
    </row>
    <row r="11992" spans="1:34" ht="10.95" customHeight="1" outlineLevel="1" x14ac:dyDescent="0.25">
      <c r="A11992" t="s">
        <v>6704</v>
      </c>
      <c r="C11992" s="3" t="s">
        <v>12965</v>
      </c>
      <c r="D11992" s="3">
        <v>3415</v>
      </c>
      <c r="E11992" s="9">
        <v>2003</v>
      </c>
      <c r="F11992" s="7" t="s">
        <v>1109</v>
      </c>
      <c r="G11992" s="7" t="s">
        <v>5401</v>
      </c>
      <c r="H11992" s="8" t="s">
        <v>18855</v>
      </c>
      <c r="I11992" s="8" t="s">
        <v>5897</v>
      </c>
      <c r="J11992" s="19">
        <v>3</v>
      </c>
      <c r="K11992" s="19" t="s">
        <v>20093</v>
      </c>
      <c r="L11992" s="11"/>
      <c r="M11992" s="11"/>
      <c r="N11992" s="24"/>
      <c r="P11992" s="32"/>
      <c r="T11992" s="19"/>
      <c r="U11992" s="3"/>
      <c r="X11992" t="str">
        <f t="shared" si="723"/>
        <v/>
      </c>
      <c r="Z11992" t="str">
        <f t="shared" si="724"/>
        <v/>
      </c>
      <c r="AB11992" s="9"/>
      <c r="AC11992" t="s">
        <v>18855</v>
      </c>
      <c r="AD11992">
        <f t="shared" si="725"/>
        <v>0</v>
      </c>
      <c r="AF11992" s="3"/>
      <c r="AG11992" t="s">
        <v>5960</v>
      </c>
      <c r="AH11992" s="9" t="s">
        <v>4925</v>
      </c>
    </row>
    <row r="11993" spans="1:34" ht="10.95" customHeight="1" outlineLevel="1" x14ac:dyDescent="0.25">
      <c r="A11993" t="s">
        <v>6704</v>
      </c>
      <c r="C11993" s="3" t="s">
        <v>12965</v>
      </c>
      <c r="D11993" s="3">
        <v>3416</v>
      </c>
      <c r="E11993" s="9">
        <v>2003</v>
      </c>
      <c r="F11993" s="7" t="s">
        <v>1109</v>
      </c>
      <c r="G11993" s="7" t="s">
        <v>5401</v>
      </c>
      <c r="H11993" s="8" t="s">
        <v>18856</v>
      </c>
      <c r="I11993" s="8" t="s">
        <v>5897</v>
      </c>
      <c r="J11993" s="19">
        <v>5</v>
      </c>
      <c r="K11993" s="19" t="s">
        <v>20093</v>
      </c>
      <c r="L11993" s="11"/>
      <c r="M11993" s="11"/>
      <c r="N11993" s="24"/>
      <c r="P11993" s="32"/>
      <c r="T11993" s="19"/>
      <c r="U11993" s="3"/>
      <c r="X11993" t="str">
        <f t="shared" si="723"/>
        <v/>
      </c>
      <c r="Z11993" t="str">
        <f t="shared" si="724"/>
        <v/>
      </c>
      <c r="AB11993" s="9"/>
      <c r="AC11993" t="s">
        <v>18856</v>
      </c>
      <c r="AD11993">
        <f t="shared" si="725"/>
        <v>0</v>
      </c>
      <c r="AF11993" s="3"/>
      <c r="AG11993" t="s">
        <v>5960</v>
      </c>
      <c r="AH11993" s="9" t="s">
        <v>4925</v>
      </c>
    </row>
    <row r="11994" spans="1:34" ht="10.95" customHeight="1" outlineLevel="1" x14ac:dyDescent="0.25">
      <c r="A11994" t="s">
        <v>6704</v>
      </c>
      <c r="C11994" s="3" t="s">
        <v>12965</v>
      </c>
      <c r="D11994" s="3">
        <v>3417</v>
      </c>
      <c r="E11994" s="9">
        <v>2003</v>
      </c>
      <c r="F11994" s="7" t="s">
        <v>1109</v>
      </c>
      <c r="G11994" s="7" t="s">
        <v>5401</v>
      </c>
      <c r="H11994" s="8" t="s">
        <v>18854</v>
      </c>
      <c r="I11994" s="8" t="s">
        <v>5897</v>
      </c>
      <c r="J11994" s="19">
        <v>5</v>
      </c>
      <c r="K11994" s="19" t="s">
        <v>20093</v>
      </c>
      <c r="L11994" s="11"/>
      <c r="M11994" s="11"/>
      <c r="N11994" s="24"/>
      <c r="P11994" s="32"/>
      <c r="T11994" s="19"/>
      <c r="U11994" s="3"/>
      <c r="X11994" t="str">
        <f t="shared" si="723"/>
        <v/>
      </c>
      <c r="Z11994" t="str">
        <f t="shared" si="724"/>
        <v/>
      </c>
      <c r="AB11994" s="9"/>
      <c r="AC11994" t="s">
        <v>18854</v>
      </c>
      <c r="AD11994">
        <f t="shared" si="725"/>
        <v>0</v>
      </c>
      <c r="AF11994" s="3"/>
      <c r="AG11994" t="s">
        <v>5960</v>
      </c>
      <c r="AH11994" s="9" t="s">
        <v>4925</v>
      </c>
    </row>
    <row r="11995" spans="1:34" ht="10.95" customHeight="1" outlineLevel="1" x14ac:dyDescent="0.25">
      <c r="A11995" t="s">
        <v>6704</v>
      </c>
      <c r="C11995" s="3" t="s">
        <v>12965</v>
      </c>
      <c r="D11995" s="3" t="s">
        <v>7876</v>
      </c>
      <c r="E11995" s="9">
        <v>2003</v>
      </c>
      <c r="F11995" s="7" t="s">
        <v>4918</v>
      </c>
      <c r="G11995" s="7" t="s">
        <v>5401</v>
      </c>
      <c r="H11995" s="8" t="s">
        <v>20235</v>
      </c>
      <c r="I11995" s="8" t="s">
        <v>5897</v>
      </c>
      <c r="J11995" s="19">
        <v>3</v>
      </c>
      <c r="K11995" s="19" t="s">
        <v>7736</v>
      </c>
      <c r="L11995" s="11">
        <v>7</v>
      </c>
      <c r="M11995" s="11"/>
      <c r="N11995" s="24"/>
      <c r="P11995" s="32"/>
      <c r="T11995" s="19"/>
      <c r="U11995" s="3">
        <v>2839</v>
      </c>
      <c r="X11995" t="str">
        <f t="shared" si="723"/>
        <v/>
      </c>
      <c r="Z11995" t="str">
        <f t="shared" si="724"/>
        <v/>
      </c>
      <c r="AB11995" s="9"/>
      <c r="AC11995" t="s">
        <v>20235</v>
      </c>
      <c r="AD11995">
        <f t="shared" si="725"/>
        <v>0</v>
      </c>
      <c r="AF11995" s="3"/>
      <c r="AG11995" t="s">
        <v>5960</v>
      </c>
      <c r="AH11995" s="9" t="s">
        <v>4925</v>
      </c>
    </row>
    <row r="11996" spans="1:34" ht="10.95" customHeight="1" outlineLevel="1" x14ac:dyDescent="0.25">
      <c r="A11996" t="s">
        <v>6704</v>
      </c>
      <c r="C11996" s="3" t="s">
        <v>12965</v>
      </c>
      <c r="D11996" s="3">
        <v>3418</v>
      </c>
      <c r="E11996" s="9">
        <v>2003</v>
      </c>
      <c r="F11996" s="7" t="s">
        <v>1109</v>
      </c>
      <c r="G11996" s="7" t="s">
        <v>5401</v>
      </c>
      <c r="H11996" s="8" t="s">
        <v>18857</v>
      </c>
      <c r="I11996" s="8" t="s">
        <v>5897</v>
      </c>
      <c r="J11996" s="19">
        <v>3</v>
      </c>
      <c r="K11996" s="19" t="s">
        <v>20093</v>
      </c>
      <c r="L11996" s="11"/>
      <c r="M11996" s="11"/>
      <c r="N11996" s="24"/>
      <c r="P11996" s="32"/>
      <c r="T11996" s="19"/>
      <c r="U11996" s="3" t="s">
        <v>20234</v>
      </c>
      <c r="X11996" t="str">
        <f t="shared" si="723"/>
        <v/>
      </c>
      <c r="Z11996" t="str">
        <f t="shared" si="724"/>
        <v/>
      </c>
      <c r="AB11996" s="9"/>
      <c r="AC11996" t="s">
        <v>18857</v>
      </c>
      <c r="AD11996">
        <f t="shared" si="725"/>
        <v>0</v>
      </c>
      <c r="AF11996" s="3"/>
      <c r="AG11996" t="s">
        <v>5960</v>
      </c>
      <c r="AH11996" s="9" t="s">
        <v>4925</v>
      </c>
    </row>
    <row r="11997" spans="1:34" ht="10.95" customHeight="1" outlineLevel="1" x14ac:dyDescent="0.25">
      <c r="A11997" t="s">
        <v>6704</v>
      </c>
      <c r="C11997" s="3" t="s">
        <v>12965</v>
      </c>
      <c r="D11997" s="3">
        <v>3419</v>
      </c>
      <c r="E11997" s="9">
        <v>2003</v>
      </c>
      <c r="F11997" s="7" t="s">
        <v>1109</v>
      </c>
      <c r="G11997" s="7" t="s">
        <v>5401</v>
      </c>
      <c r="H11997" s="8" t="s">
        <v>18858</v>
      </c>
      <c r="I11997" s="8" t="s">
        <v>5897</v>
      </c>
      <c r="J11997" s="19">
        <v>3</v>
      </c>
      <c r="K11997" s="19" t="s">
        <v>20093</v>
      </c>
      <c r="L11997" s="11"/>
      <c r="M11997" s="11"/>
      <c r="N11997" s="24"/>
      <c r="P11997" s="32"/>
      <c r="T11997" s="19"/>
      <c r="U11997" s="3" t="s">
        <v>20233</v>
      </c>
      <c r="X11997" t="str">
        <f t="shared" si="723"/>
        <v/>
      </c>
      <c r="Z11997" t="str">
        <f t="shared" si="724"/>
        <v/>
      </c>
      <c r="AB11997" s="9"/>
      <c r="AC11997" t="s">
        <v>18858</v>
      </c>
      <c r="AD11997">
        <f t="shared" si="725"/>
        <v>0</v>
      </c>
      <c r="AF11997" s="3"/>
      <c r="AG11997" t="s">
        <v>5960</v>
      </c>
      <c r="AH11997" s="9" t="s">
        <v>4925</v>
      </c>
    </row>
    <row r="11998" spans="1:34" ht="10.95" customHeight="1" outlineLevel="1" x14ac:dyDescent="0.25">
      <c r="A11998" t="s">
        <v>6704</v>
      </c>
      <c r="C11998" s="3" t="s">
        <v>12965</v>
      </c>
      <c r="D11998" s="3">
        <v>3420</v>
      </c>
      <c r="E11998" s="9">
        <v>2003</v>
      </c>
      <c r="F11998" s="7" t="s">
        <v>1109</v>
      </c>
      <c r="G11998" s="7" t="s">
        <v>5401</v>
      </c>
      <c r="H11998" s="8" t="s">
        <v>196</v>
      </c>
      <c r="I11998" s="8" t="s">
        <v>5897</v>
      </c>
      <c r="J11998" s="19">
        <v>3</v>
      </c>
      <c r="K11998" s="19" t="s">
        <v>20093</v>
      </c>
      <c r="L11998" s="11"/>
      <c r="M11998" s="11"/>
      <c r="N11998" s="24"/>
      <c r="P11998" s="32"/>
      <c r="T11998" s="19"/>
      <c r="U11998" s="3"/>
      <c r="X11998" t="str">
        <f t="shared" si="723"/>
        <v/>
      </c>
      <c r="Z11998" t="str">
        <f t="shared" si="724"/>
        <v/>
      </c>
      <c r="AB11998" s="9"/>
      <c r="AC11998" t="s">
        <v>196</v>
      </c>
      <c r="AD11998">
        <f t="shared" si="725"/>
        <v>0</v>
      </c>
      <c r="AF11998" s="3"/>
      <c r="AG11998" t="s">
        <v>5960</v>
      </c>
      <c r="AH11998" s="9" t="s">
        <v>4925</v>
      </c>
    </row>
    <row r="11999" spans="1:34" ht="10.95" customHeight="1" outlineLevel="1" x14ac:dyDescent="0.25">
      <c r="A11999" t="s">
        <v>6704</v>
      </c>
      <c r="C11999" s="3" t="s">
        <v>12965</v>
      </c>
      <c r="D11999" s="3">
        <v>3421</v>
      </c>
      <c r="E11999" s="9">
        <v>2003</v>
      </c>
      <c r="F11999" s="7" t="s">
        <v>1109</v>
      </c>
      <c r="G11999" s="7" t="s">
        <v>5401</v>
      </c>
      <c r="H11999" s="8" t="s">
        <v>18859</v>
      </c>
      <c r="I11999" s="8" t="s">
        <v>5897</v>
      </c>
      <c r="J11999" s="19">
        <v>5</v>
      </c>
      <c r="K11999" s="19" t="s">
        <v>20093</v>
      </c>
      <c r="L11999" s="11"/>
      <c r="M11999" s="11"/>
      <c r="N11999" s="24"/>
      <c r="P11999" s="32"/>
      <c r="T11999" s="19"/>
      <c r="U11999" s="3"/>
      <c r="X11999" t="str">
        <f t="shared" si="723"/>
        <v/>
      </c>
      <c r="Z11999" t="str">
        <f t="shared" si="724"/>
        <v/>
      </c>
      <c r="AB11999" s="9"/>
      <c r="AC11999" t="s">
        <v>18859</v>
      </c>
      <c r="AD11999">
        <f t="shared" si="725"/>
        <v>0</v>
      </c>
      <c r="AF11999" s="3"/>
      <c r="AG11999" t="s">
        <v>5960</v>
      </c>
      <c r="AH11999" s="9" t="s">
        <v>4925</v>
      </c>
    </row>
    <row r="12000" spans="1:34" ht="10.95" customHeight="1" outlineLevel="1" x14ac:dyDescent="0.25">
      <c r="A12000" t="s">
        <v>6704</v>
      </c>
      <c r="C12000" s="3" t="s">
        <v>12965</v>
      </c>
      <c r="D12000" s="3" t="s">
        <v>8696</v>
      </c>
      <c r="E12000" s="9">
        <v>2003</v>
      </c>
      <c r="F12000" s="7" t="s">
        <v>21694</v>
      </c>
      <c r="G12000" s="7" t="s">
        <v>5401</v>
      </c>
      <c r="H12000" s="8" t="s">
        <v>5961</v>
      </c>
      <c r="I12000" s="8" t="s">
        <v>5897</v>
      </c>
      <c r="J12000" s="19">
        <v>3</v>
      </c>
      <c r="K12000" s="19" t="s">
        <v>7736</v>
      </c>
      <c r="L12000" s="11">
        <v>4.5</v>
      </c>
      <c r="M12000" s="11"/>
      <c r="N12000" s="24"/>
      <c r="P12000" s="32"/>
      <c r="T12000" s="19"/>
      <c r="U12000" s="3">
        <v>2840</v>
      </c>
      <c r="X12000" t="str">
        <f t="shared" si="723"/>
        <v/>
      </c>
      <c r="Z12000">
        <f t="shared" si="724"/>
        <v>1</v>
      </c>
      <c r="AB12000" s="9"/>
      <c r="AC12000" t="s">
        <v>5961</v>
      </c>
      <c r="AD12000">
        <f t="shared" si="725"/>
        <v>0</v>
      </c>
      <c r="AF12000" s="3"/>
      <c r="AG12000" t="s">
        <v>5960</v>
      </c>
      <c r="AH12000" s="9" t="s">
        <v>4925</v>
      </c>
    </row>
    <row r="12001" spans="1:34" ht="10.95" customHeight="1" outlineLevel="1" x14ac:dyDescent="0.25">
      <c r="A12001" t="s">
        <v>6704</v>
      </c>
      <c r="C12001" s="3" t="s">
        <v>12965</v>
      </c>
      <c r="D12001" s="3" t="s">
        <v>4065</v>
      </c>
      <c r="E12001" s="9">
        <v>2003</v>
      </c>
      <c r="F12001" s="7" t="s">
        <v>10597</v>
      </c>
      <c r="G12001" s="7" t="s">
        <v>5401</v>
      </c>
      <c r="H12001" s="8" t="s">
        <v>6705</v>
      </c>
      <c r="I12001" s="8" t="s">
        <v>21134</v>
      </c>
      <c r="J12001" s="19">
        <v>3</v>
      </c>
      <c r="K12001" s="19" t="s">
        <v>7736</v>
      </c>
      <c r="L12001" s="11">
        <v>4.7</v>
      </c>
      <c r="M12001" s="11"/>
      <c r="N12001" s="24"/>
      <c r="P12001" s="32"/>
      <c r="T12001" s="19"/>
      <c r="U12001" s="3">
        <v>2840</v>
      </c>
      <c r="X12001" t="str">
        <f t="shared" si="723"/>
        <v/>
      </c>
      <c r="Z12001" t="str">
        <f t="shared" si="724"/>
        <v/>
      </c>
      <c r="AB12001" s="9"/>
      <c r="AC12001" t="s">
        <v>6705</v>
      </c>
      <c r="AD12001">
        <f t="shared" si="725"/>
        <v>0</v>
      </c>
      <c r="AF12001" s="3"/>
      <c r="AG12001" t="s">
        <v>5960</v>
      </c>
      <c r="AH12001" s="9" t="s">
        <v>4925</v>
      </c>
    </row>
    <row r="12002" spans="1:34" ht="10.95" customHeight="1" outlineLevel="1" x14ac:dyDescent="0.25">
      <c r="A12002" t="s">
        <v>6704</v>
      </c>
      <c r="C12002" s="3" t="s">
        <v>12965</v>
      </c>
      <c r="D12002" s="3">
        <v>3804</v>
      </c>
      <c r="E12002" s="9">
        <v>2006</v>
      </c>
      <c r="F12002" s="7" t="s">
        <v>4702</v>
      </c>
      <c r="G12002" s="7" t="s">
        <v>5401</v>
      </c>
      <c r="H12002" s="8" t="s">
        <v>5402</v>
      </c>
      <c r="I12002" s="8" t="s">
        <v>7878</v>
      </c>
      <c r="J12002" s="19">
        <v>1</v>
      </c>
      <c r="K12002" s="19" t="s">
        <v>20093</v>
      </c>
      <c r="L12002" s="11"/>
      <c r="M12002" s="11"/>
      <c r="N12002" s="24"/>
      <c r="P12002" s="32"/>
      <c r="R12002">
        <v>1</v>
      </c>
      <c r="S12002">
        <v>1</v>
      </c>
      <c r="T12002" s="19"/>
      <c r="U12002" s="3" t="s">
        <v>4698</v>
      </c>
      <c r="X12002" t="str">
        <f t="shared" si="723"/>
        <v/>
      </c>
      <c r="Z12002" t="str">
        <f t="shared" si="724"/>
        <v/>
      </c>
      <c r="AB12002" s="9"/>
      <c r="AC12002" t="s">
        <v>5402</v>
      </c>
      <c r="AD12002">
        <f t="shared" ref="AD12002:AD12033" si="726">COUNTIF(H12002,"*Fuji*")</f>
        <v>1</v>
      </c>
      <c r="AF12002" s="3"/>
      <c r="AG12002" t="s">
        <v>4924</v>
      </c>
      <c r="AH12002" s="9"/>
    </row>
    <row r="12003" spans="1:34" ht="10.95" customHeight="1" outlineLevel="1" x14ac:dyDescent="0.25">
      <c r="A12003" t="s">
        <v>6704</v>
      </c>
      <c r="C12003" s="3" t="s">
        <v>12965</v>
      </c>
      <c r="D12003" s="3">
        <v>3805</v>
      </c>
      <c r="E12003" s="9">
        <v>2006</v>
      </c>
      <c r="F12003" s="7" t="s">
        <v>4702</v>
      </c>
      <c r="G12003" s="7" t="s">
        <v>5401</v>
      </c>
      <c r="H12003" s="8" t="s">
        <v>6705</v>
      </c>
      <c r="I12003" s="8" t="s">
        <v>7878</v>
      </c>
      <c r="J12003" s="19">
        <v>1</v>
      </c>
      <c r="K12003" s="19" t="s">
        <v>20093</v>
      </c>
      <c r="L12003" s="11"/>
      <c r="M12003" s="11"/>
      <c r="N12003" s="24"/>
      <c r="P12003" s="32"/>
      <c r="T12003" s="19"/>
      <c r="U12003" s="3" t="s">
        <v>4698</v>
      </c>
      <c r="X12003" t="str">
        <f t="shared" si="723"/>
        <v/>
      </c>
      <c r="Z12003" t="str">
        <f t="shared" si="724"/>
        <v/>
      </c>
      <c r="AB12003" s="9"/>
      <c r="AC12003" t="s">
        <v>6705</v>
      </c>
      <c r="AD12003">
        <f t="shared" si="726"/>
        <v>0</v>
      </c>
      <c r="AF12003" s="3"/>
      <c r="AG12003" t="s">
        <v>6706</v>
      </c>
      <c r="AH12003" s="9"/>
    </row>
    <row r="12004" spans="1:34" ht="10.95" customHeight="1" outlineLevel="1" x14ac:dyDescent="0.25">
      <c r="A12004" t="s">
        <v>6704</v>
      </c>
      <c r="C12004" s="3" t="s">
        <v>12965</v>
      </c>
      <c r="D12004" s="3" t="s">
        <v>7877</v>
      </c>
      <c r="E12004" s="9">
        <v>2006</v>
      </c>
      <c r="F12004" s="7" t="s">
        <v>1594</v>
      </c>
      <c r="G12004" s="7" t="s">
        <v>5401</v>
      </c>
      <c r="H12004" s="8" t="s">
        <v>201</v>
      </c>
      <c r="I12004" s="8" t="s">
        <v>7878</v>
      </c>
      <c r="J12004" s="19">
        <v>1</v>
      </c>
      <c r="K12004" s="19" t="s">
        <v>7736</v>
      </c>
      <c r="L12004" s="11">
        <v>7</v>
      </c>
      <c r="M12004" s="11"/>
      <c r="N12004" s="24"/>
      <c r="P12004" s="32"/>
      <c r="T12004" s="19"/>
      <c r="U12004" s="3" t="s">
        <v>4698</v>
      </c>
      <c r="W12004" t="s">
        <v>7738</v>
      </c>
      <c r="X12004" t="str">
        <f t="shared" si="723"/>
        <v/>
      </c>
      <c r="Z12004" t="str">
        <f t="shared" si="724"/>
        <v/>
      </c>
      <c r="AB12004" s="9"/>
      <c r="AC12004" t="s">
        <v>201</v>
      </c>
      <c r="AD12004">
        <f t="shared" si="726"/>
        <v>1</v>
      </c>
      <c r="AF12004" s="3"/>
      <c r="AG12004" t="s">
        <v>6706</v>
      </c>
      <c r="AH12004" s="9"/>
    </row>
    <row r="12005" spans="1:34" ht="10.95" customHeight="1" outlineLevel="1" x14ac:dyDescent="0.25">
      <c r="A12005" t="s">
        <v>6704</v>
      </c>
      <c r="C12005" s="3" t="s">
        <v>12965</v>
      </c>
      <c r="D12005" s="3" t="s">
        <v>8697</v>
      </c>
      <c r="E12005" s="9">
        <v>2006</v>
      </c>
      <c r="F12005" s="7" t="s">
        <v>8698</v>
      </c>
      <c r="G12005" s="7" t="s">
        <v>5401</v>
      </c>
      <c r="H12005" s="8" t="s">
        <v>201</v>
      </c>
      <c r="I12005" s="8" t="s">
        <v>7878</v>
      </c>
      <c r="J12005" s="19">
        <v>1</v>
      </c>
      <c r="K12005" s="19" t="s">
        <v>7736</v>
      </c>
      <c r="L12005" s="11">
        <v>6.2</v>
      </c>
      <c r="M12005" s="11"/>
      <c r="N12005" s="24"/>
      <c r="P12005" s="32"/>
      <c r="T12005" s="19"/>
      <c r="U12005" s="3" t="s">
        <v>4698</v>
      </c>
      <c r="W12005" t="s">
        <v>7738</v>
      </c>
      <c r="X12005">
        <f t="shared" si="723"/>
        <v>1</v>
      </c>
      <c r="Z12005" t="str">
        <f t="shared" si="724"/>
        <v/>
      </c>
      <c r="AB12005" s="9"/>
      <c r="AC12005" t="s">
        <v>201</v>
      </c>
      <c r="AD12005">
        <f t="shared" si="726"/>
        <v>1</v>
      </c>
      <c r="AF12005" s="3"/>
      <c r="AG12005" t="s">
        <v>6706</v>
      </c>
      <c r="AH12005" s="9"/>
    </row>
    <row r="12006" spans="1:34" ht="10.95" customHeight="1" outlineLevel="1" x14ac:dyDescent="0.25">
      <c r="A12006" t="s">
        <v>6704</v>
      </c>
      <c r="C12006" s="3" t="s">
        <v>12965</v>
      </c>
      <c r="D12006" s="3">
        <v>4083</v>
      </c>
      <c r="E12006" s="9">
        <v>2008</v>
      </c>
      <c r="F12006" s="7" t="s">
        <v>3880</v>
      </c>
      <c r="G12006" s="7" t="s">
        <v>5401</v>
      </c>
      <c r="H12006" s="8" t="s">
        <v>4775</v>
      </c>
      <c r="I12006" s="8" t="s">
        <v>7108</v>
      </c>
      <c r="J12006" s="19">
        <v>3</v>
      </c>
      <c r="K12006" s="19" t="s">
        <v>20093</v>
      </c>
      <c r="L12006" s="11"/>
      <c r="M12006" s="11"/>
      <c r="N12006" s="24"/>
      <c r="P12006" s="32"/>
      <c r="T12006" s="19"/>
      <c r="U12006" s="3" t="s">
        <v>6872</v>
      </c>
      <c r="X12006" t="str">
        <f t="shared" si="723"/>
        <v/>
      </c>
      <c r="Z12006" t="str">
        <f t="shared" si="724"/>
        <v/>
      </c>
      <c r="AB12006" s="9"/>
      <c r="AC12006" t="s">
        <v>4775</v>
      </c>
      <c r="AD12006">
        <f t="shared" si="726"/>
        <v>0</v>
      </c>
      <c r="AF12006" s="3"/>
      <c r="AH12006" s="9"/>
    </row>
    <row r="12007" spans="1:34" ht="10.95" customHeight="1" outlineLevel="1" x14ac:dyDescent="0.25">
      <c r="A12007" t="s">
        <v>6704</v>
      </c>
      <c r="C12007" s="3" t="s">
        <v>12965</v>
      </c>
      <c r="D12007" s="3" t="s">
        <v>7879</v>
      </c>
      <c r="E12007" s="9">
        <v>2008</v>
      </c>
      <c r="F12007" s="7" t="s">
        <v>21695</v>
      </c>
      <c r="G12007" s="7" t="s">
        <v>5401</v>
      </c>
      <c r="H12007" s="8" t="s">
        <v>4775</v>
      </c>
      <c r="I12007" s="8" t="s">
        <v>7108</v>
      </c>
      <c r="J12007" s="19">
        <v>3</v>
      </c>
      <c r="K12007" s="19" t="s">
        <v>7736</v>
      </c>
      <c r="L12007" s="11">
        <v>9</v>
      </c>
      <c r="M12007" s="11"/>
      <c r="N12007" s="24"/>
      <c r="P12007" s="32"/>
      <c r="T12007" s="19"/>
      <c r="U12007" s="3"/>
      <c r="X12007" t="str">
        <f t="shared" si="723"/>
        <v/>
      </c>
      <c r="Z12007">
        <f t="shared" si="724"/>
        <v>1</v>
      </c>
      <c r="AB12007" s="9"/>
      <c r="AC12007" t="s">
        <v>4775</v>
      </c>
      <c r="AD12007">
        <f t="shared" si="726"/>
        <v>0</v>
      </c>
      <c r="AF12007" s="3"/>
      <c r="AH12007" s="9"/>
    </row>
    <row r="12008" spans="1:34" ht="10.95" customHeight="1" outlineLevel="1" x14ac:dyDescent="0.25">
      <c r="A12008" t="s">
        <v>6704</v>
      </c>
      <c r="C12008" s="3" t="s">
        <v>12965</v>
      </c>
      <c r="D12008" s="3">
        <v>4175</v>
      </c>
      <c r="E12008" s="9">
        <v>2008</v>
      </c>
      <c r="F12008" s="7" t="s">
        <v>3880</v>
      </c>
      <c r="G12008" s="7" t="s">
        <v>5401</v>
      </c>
      <c r="H12008" s="8" t="s">
        <v>6705</v>
      </c>
      <c r="I12008" s="8" t="s">
        <v>7109</v>
      </c>
      <c r="J12008" s="19">
        <v>1</v>
      </c>
      <c r="K12008" s="19" t="s">
        <v>7736</v>
      </c>
      <c r="L12008" s="11">
        <v>1</v>
      </c>
      <c r="M12008" s="11"/>
      <c r="N12008" s="24"/>
      <c r="P12008" s="32"/>
      <c r="R12008">
        <v>1</v>
      </c>
      <c r="S12008">
        <v>1</v>
      </c>
      <c r="T12008" s="19"/>
      <c r="U12008" s="3" t="s">
        <v>6872</v>
      </c>
      <c r="X12008" t="str">
        <f t="shared" si="723"/>
        <v/>
      </c>
      <c r="Z12008" t="str">
        <f t="shared" si="724"/>
        <v/>
      </c>
      <c r="AB12008" s="9"/>
      <c r="AC12008" t="s">
        <v>6705</v>
      </c>
      <c r="AD12008">
        <f t="shared" si="726"/>
        <v>0</v>
      </c>
      <c r="AF12008" s="3"/>
      <c r="AH12008" s="9"/>
    </row>
    <row r="12009" spans="1:34" ht="10.95" customHeight="1" outlineLevel="1" x14ac:dyDescent="0.25">
      <c r="A12009" t="s">
        <v>6704</v>
      </c>
      <c r="C12009" s="3" t="s">
        <v>12965</v>
      </c>
      <c r="D12009" s="3">
        <v>4244</v>
      </c>
      <c r="E12009" s="9">
        <v>2009</v>
      </c>
      <c r="F12009" s="7" t="s">
        <v>3880</v>
      </c>
      <c r="G12009" s="7" t="s">
        <v>5401</v>
      </c>
      <c r="H12009" s="8" t="s">
        <v>8359</v>
      </c>
      <c r="I12009" s="8" t="s">
        <v>7560</v>
      </c>
      <c r="J12009" s="19">
        <v>7</v>
      </c>
      <c r="K12009" s="19" t="s">
        <v>7738</v>
      </c>
      <c r="L12009" s="11"/>
      <c r="M12009" s="11"/>
      <c r="N12009" s="24"/>
      <c r="P12009" s="32"/>
      <c r="T12009" s="19"/>
      <c r="U12009" s="3"/>
      <c r="X12009" t="str">
        <f t="shared" si="723"/>
        <v/>
      </c>
      <c r="Z12009" t="str">
        <f t="shared" si="724"/>
        <v/>
      </c>
      <c r="AB12009" s="9"/>
      <c r="AC12009" t="s">
        <v>8359</v>
      </c>
      <c r="AD12009">
        <f t="shared" si="726"/>
        <v>0</v>
      </c>
      <c r="AF12009" s="3"/>
      <c r="AH12009" s="9"/>
    </row>
    <row r="12010" spans="1:34" ht="10.95" customHeight="1" outlineLevel="1" x14ac:dyDescent="0.25">
      <c r="A12010" t="s">
        <v>6704</v>
      </c>
      <c r="C12010" s="3" t="s">
        <v>12965</v>
      </c>
      <c r="D12010" s="3">
        <v>4245</v>
      </c>
      <c r="E12010" s="9">
        <v>2009</v>
      </c>
      <c r="F12010" s="7" t="s">
        <v>3880</v>
      </c>
      <c r="G12010" s="7" t="s">
        <v>5401</v>
      </c>
      <c r="H12010" s="8" t="s">
        <v>14690</v>
      </c>
      <c r="I12010" s="8" t="s">
        <v>7560</v>
      </c>
      <c r="J12010" s="19">
        <v>7</v>
      </c>
      <c r="K12010" s="19" t="s">
        <v>7738</v>
      </c>
      <c r="L12010" s="11"/>
      <c r="M12010" s="11"/>
      <c r="N12010" s="24"/>
      <c r="P12010" s="32"/>
      <c r="T12010" s="19"/>
      <c r="U12010" s="3"/>
      <c r="X12010" t="str">
        <f t="shared" si="723"/>
        <v/>
      </c>
      <c r="Z12010" t="str">
        <f t="shared" si="724"/>
        <v/>
      </c>
      <c r="AB12010" s="9"/>
      <c r="AC12010" t="s">
        <v>14690</v>
      </c>
      <c r="AD12010">
        <f t="shared" si="726"/>
        <v>0</v>
      </c>
      <c r="AF12010" s="3"/>
      <c r="AH12010" s="9"/>
    </row>
    <row r="12011" spans="1:34" ht="10.95" customHeight="1" outlineLevel="1" x14ac:dyDescent="0.25">
      <c r="A12011" t="s">
        <v>6704</v>
      </c>
      <c r="C12011" s="3" t="s">
        <v>12965</v>
      </c>
      <c r="D12011" s="3">
        <v>4246</v>
      </c>
      <c r="E12011" s="9">
        <v>2009</v>
      </c>
      <c r="F12011" s="7" t="s">
        <v>3880</v>
      </c>
      <c r="G12011" s="7" t="s">
        <v>5401</v>
      </c>
      <c r="H12011" s="8" t="s">
        <v>9376</v>
      </c>
      <c r="I12011" s="8" t="s">
        <v>7560</v>
      </c>
      <c r="J12011" s="19">
        <v>7</v>
      </c>
      <c r="K12011" s="19" t="s">
        <v>7738</v>
      </c>
      <c r="L12011" s="11"/>
      <c r="M12011" s="11"/>
      <c r="N12011" s="24"/>
      <c r="P12011" s="32"/>
      <c r="T12011" s="19"/>
      <c r="U12011" s="3"/>
      <c r="X12011" t="str">
        <f t="shared" si="723"/>
        <v/>
      </c>
      <c r="Z12011" t="str">
        <f t="shared" si="724"/>
        <v/>
      </c>
      <c r="AB12011" s="9"/>
      <c r="AC12011" t="s">
        <v>9376</v>
      </c>
      <c r="AD12011">
        <f t="shared" si="726"/>
        <v>0</v>
      </c>
      <c r="AF12011" s="3"/>
      <c r="AH12011" s="9"/>
    </row>
    <row r="12012" spans="1:34" ht="10.95" customHeight="1" outlineLevel="1" x14ac:dyDescent="0.25">
      <c r="A12012" t="s">
        <v>6704</v>
      </c>
      <c r="C12012" s="3" t="s">
        <v>12965</v>
      </c>
      <c r="D12012" s="3">
        <v>4247</v>
      </c>
      <c r="E12012" s="9">
        <v>2009</v>
      </c>
      <c r="F12012" s="7" t="s">
        <v>3880</v>
      </c>
      <c r="G12012" s="7" t="s">
        <v>5401</v>
      </c>
      <c r="H12012" s="8" t="s">
        <v>14691</v>
      </c>
      <c r="I12012" s="8" t="s">
        <v>7560</v>
      </c>
      <c r="J12012" s="19">
        <v>7</v>
      </c>
      <c r="K12012" s="19" t="s">
        <v>7738</v>
      </c>
      <c r="L12012" s="11"/>
      <c r="M12012" s="11"/>
      <c r="N12012" s="24"/>
      <c r="P12012" s="32"/>
      <c r="T12012" s="19"/>
      <c r="U12012" s="3"/>
      <c r="X12012" t="str">
        <f t="shared" si="723"/>
        <v/>
      </c>
      <c r="Z12012" t="str">
        <f t="shared" si="724"/>
        <v/>
      </c>
      <c r="AB12012" s="9"/>
      <c r="AC12012" t="s">
        <v>14691</v>
      </c>
      <c r="AD12012">
        <f t="shared" si="726"/>
        <v>0</v>
      </c>
      <c r="AF12012" s="3"/>
      <c r="AH12012" s="9"/>
    </row>
    <row r="12013" spans="1:34" ht="10.95" customHeight="1" outlineLevel="1" x14ac:dyDescent="0.25">
      <c r="A12013" t="s">
        <v>6704</v>
      </c>
      <c r="C12013" s="3" t="s">
        <v>12965</v>
      </c>
      <c r="D12013" s="3">
        <v>4248</v>
      </c>
      <c r="E12013" s="9">
        <v>2009</v>
      </c>
      <c r="F12013" s="7" t="s">
        <v>3880</v>
      </c>
      <c r="G12013" s="7" t="s">
        <v>5401</v>
      </c>
      <c r="H12013" s="8" t="s">
        <v>14269</v>
      </c>
      <c r="I12013" s="8" t="s">
        <v>7560</v>
      </c>
      <c r="J12013" s="19">
        <v>7</v>
      </c>
      <c r="K12013" s="19" t="s">
        <v>20093</v>
      </c>
      <c r="L12013" s="11"/>
      <c r="M12013" s="11"/>
      <c r="N12013" s="24"/>
      <c r="P12013" s="32"/>
      <c r="T12013" s="19"/>
      <c r="U12013" s="3"/>
      <c r="X12013" t="str">
        <f t="shared" si="723"/>
        <v/>
      </c>
      <c r="Z12013" t="str">
        <f t="shared" si="724"/>
        <v/>
      </c>
      <c r="AB12013" s="9"/>
      <c r="AC12013" t="s">
        <v>14269</v>
      </c>
      <c r="AD12013">
        <f t="shared" si="726"/>
        <v>0</v>
      </c>
      <c r="AF12013" s="3"/>
      <c r="AH12013" s="9"/>
    </row>
    <row r="12014" spans="1:34" ht="10.95" customHeight="1" outlineLevel="1" x14ac:dyDescent="0.25">
      <c r="A12014" t="s">
        <v>6704</v>
      </c>
      <c r="C12014" s="3" t="s">
        <v>12965</v>
      </c>
      <c r="D12014" s="3">
        <v>4249</v>
      </c>
      <c r="E12014" s="9">
        <v>2009</v>
      </c>
      <c r="F12014" s="7" t="s">
        <v>3880</v>
      </c>
      <c r="G12014" s="7" t="s">
        <v>5401</v>
      </c>
      <c r="H12014" s="8" t="s">
        <v>11210</v>
      </c>
      <c r="I12014" s="8" t="s">
        <v>7560</v>
      </c>
      <c r="J12014" s="19">
        <v>7</v>
      </c>
      <c r="K12014" s="19" t="s">
        <v>20093</v>
      </c>
      <c r="L12014" s="11"/>
      <c r="M12014" s="11"/>
      <c r="N12014" s="24"/>
      <c r="P12014" s="32"/>
      <c r="T12014" s="19"/>
      <c r="U12014" s="3"/>
      <c r="X12014" t="str">
        <f t="shared" si="723"/>
        <v/>
      </c>
      <c r="Z12014" t="str">
        <f t="shared" si="724"/>
        <v/>
      </c>
      <c r="AB12014" s="9"/>
      <c r="AC12014" t="s">
        <v>11210</v>
      </c>
      <c r="AD12014">
        <f t="shared" si="726"/>
        <v>0</v>
      </c>
      <c r="AF12014" s="3"/>
      <c r="AH12014" s="9"/>
    </row>
    <row r="12015" spans="1:34" ht="10.95" customHeight="1" outlineLevel="1" x14ac:dyDescent="0.25">
      <c r="A12015" t="s">
        <v>6704</v>
      </c>
      <c r="C12015" s="3" t="s">
        <v>12965</v>
      </c>
      <c r="D12015" s="3">
        <v>4250</v>
      </c>
      <c r="E12015" s="9">
        <v>2009</v>
      </c>
      <c r="F12015" s="7" t="s">
        <v>3880</v>
      </c>
      <c r="G12015" s="7" t="s">
        <v>5401</v>
      </c>
      <c r="H12015" s="8" t="s">
        <v>14694</v>
      </c>
      <c r="I12015" s="8" t="s">
        <v>7560</v>
      </c>
      <c r="J12015" s="19">
        <v>7</v>
      </c>
      <c r="K12015" s="19" t="s">
        <v>20093</v>
      </c>
      <c r="L12015" s="11"/>
      <c r="M12015" s="11"/>
      <c r="N12015" s="24"/>
      <c r="P12015" s="32"/>
      <c r="T12015" s="19"/>
      <c r="U12015" s="3"/>
      <c r="X12015" t="str">
        <f t="shared" si="723"/>
        <v/>
      </c>
      <c r="Z12015" t="str">
        <f t="shared" si="724"/>
        <v/>
      </c>
      <c r="AB12015" s="9"/>
      <c r="AC12015" t="s">
        <v>14694</v>
      </c>
      <c r="AD12015">
        <f t="shared" si="726"/>
        <v>0</v>
      </c>
      <c r="AF12015" s="3"/>
      <c r="AH12015" s="9"/>
    </row>
    <row r="12016" spans="1:34" ht="10.95" customHeight="1" outlineLevel="1" x14ac:dyDescent="0.25">
      <c r="A12016" t="s">
        <v>6704</v>
      </c>
      <c r="C12016" s="3" t="s">
        <v>12965</v>
      </c>
      <c r="D12016" s="3">
        <v>4251</v>
      </c>
      <c r="E12016" s="9">
        <v>2009</v>
      </c>
      <c r="F12016" s="7" t="s">
        <v>3880</v>
      </c>
      <c r="G12016" s="7" t="s">
        <v>5401</v>
      </c>
      <c r="H12016" s="8" t="s">
        <v>9523</v>
      </c>
      <c r="I12016" s="8" t="s">
        <v>7560</v>
      </c>
      <c r="J12016" s="19">
        <v>7</v>
      </c>
      <c r="K12016" s="19" t="s">
        <v>20093</v>
      </c>
      <c r="L12016" s="11"/>
      <c r="M12016" s="11"/>
      <c r="N12016" s="24"/>
      <c r="P12016" s="32"/>
      <c r="T12016" s="19"/>
      <c r="U12016" s="3"/>
      <c r="X12016" t="str">
        <f t="shared" si="723"/>
        <v/>
      </c>
      <c r="Z12016" t="str">
        <f t="shared" si="724"/>
        <v/>
      </c>
      <c r="AB12016" s="9"/>
      <c r="AC12016" t="s">
        <v>9523</v>
      </c>
      <c r="AD12016">
        <f t="shared" si="726"/>
        <v>0</v>
      </c>
      <c r="AF12016" s="3"/>
      <c r="AH12016" s="9"/>
    </row>
    <row r="12017" spans="1:34" ht="10.95" customHeight="1" outlineLevel="1" x14ac:dyDescent="0.25">
      <c r="A12017" t="s">
        <v>6704</v>
      </c>
      <c r="C12017" s="3" t="s">
        <v>12965</v>
      </c>
      <c r="D12017" s="3" t="s">
        <v>14692</v>
      </c>
      <c r="E12017" s="9">
        <v>2009</v>
      </c>
      <c r="F12017" s="7" t="s">
        <v>14693</v>
      </c>
      <c r="G12017" s="7" t="s">
        <v>5401</v>
      </c>
      <c r="H12017" s="8" t="s">
        <v>7560</v>
      </c>
      <c r="I12017" s="8" t="s">
        <v>7560</v>
      </c>
      <c r="J12017" s="19">
        <v>7</v>
      </c>
      <c r="K12017" s="19" t="s">
        <v>7736</v>
      </c>
      <c r="L12017" s="11">
        <v>8</v>
      </c>
      <c r="M12017" s="11"/>
      <c r="N12017" s="24"/>
      <c r="P12017" s="32"/>
      <c r="T12017" s="19"/>
      <c r="U12017" s="3"/>
      <c r="X12017" t="str">
        <f t="shared" si="723"/>
        <v/>
      </c>
      <c r="Z12017">
        <f t="shared" si="724"/>
        <v>1</v>
      </c>
      <c r="AB12017" s="9"/>
      <c r="AC12017" t="s">
        <v>7560</v>
      </c>
      <c r="AD12017">
        <f t="shared" si="726"/>
        <v>0</v>
      </c>
      <c r="AF12017" s="3"/>
      <c r="AH12017" s="9"/>
    </row>
    <row r="12018" spans="1:34" ht="10.95" customHeight="1" outlineLevel="1" x14ac:dyDescent="0.25">
      <c r="A12018" t="s">
        <v>6704</v>
      </c>
      <c r="C12018" s="3" t="s">
        <v>12965</v>
      </c>
      <c r="D12018" s="3">
        <v>4461</v>
      </c>
      <c r="E12018" s="9">
        <v>2010</v>
      </c>
      <c r="F12018" s="7" t="s">
        <v>3880</v>
      </c>
      <c r="G12018" s="7" t="s">
        <v>5401</v>
      </c>
      <c r="H12018" s="8" t="s">
        <v>20226</v>
      </c>
      <c r="I12018" s="8" t="s">
        <v>20227</v>
      </c>
      <c r="J12018" s="19">
        <v>3</v>
      </c>
      <c r="K12018" s="19" t="s">
        <v>7738</v>
      </c>
      <c r="L12018" s="11"/>
      <c r="M12018" s="11"/>
      <c r="N12018" s="24"/>
      <c r="P12018" s="32"/>
      <c r="T12018" s="19"/>
      <c r="U12018" s="3" t="s">
        <v>20225</v>
      </c>
      <c r="X12018" t="str">
        <f t="shared" si="723"/>
        <v/>
      </c>
      <c r="Z12018" t="str">
        <f t="shared" si="724"/>
        <v/>
      </c>
      <c r="AB12018" s="9"/>
      <c r="AC12018" t="s">
        <v>20226</v>
      </c>
      <c r="AD12018">
        <f t="shared" si="726"/>
        <v>0</v>
      </c>
      <c r="AF12018" s="3"/>
      <c r="AH12018" s="9"/>
    </row>
    <row r="12019" spans="1:34" ht="10.95" customHeight="1" outlineLevel="1" x14ac:dyDescent="0.25">
      <c r="A12019" t="s">
        <v>6704</v>
      </c>
      <c r="C12019" s="3" t="s">
        <v>12965</v>
      </c>
      <c r="D12019" s="3" t="s">
        <v>20228</v>
      </c>
      <c r="E12019" s="9">
        <v>2010</v>
      </c>
      <c r="F12019" s="7" t="s">
        <v>14693</v>
      </c>
      <c r="G12019" s="7" t="s">
        <v>5401</v>
      </c>
      <c r="H12019" s="8" t="s">
        <v>20226</v>
      </c>
      <c r="I12019" s="8" t="s">
        <v>20227</v>
      </c>
      <c r="J12019" s="19">
        <v>3</v>
      </c>
      <c r="K12019" s="19" t="s">
        <v>7738</v>
      </c>
      <c r="L12019" s="11"/>
      <c r="M12019" s="11"/>
      <c r="N12019" s="24"/>
      <c r="P12019" s="32"/>
      <c r="T12019" s="19"/>
      <c r="U12019" s="3" t="s">
        <v>20229</v>
      </c>
      <c r="X12019" t="str">
        <f t="shared" si="723"/>
        <v/>
      </c>
      <c r="Z12019">
        <f t="shared" si="724"/>
        <v>1</v>
      </c>
      <c r="AB12019" s="9"/>
      <c r="AC12019" t="s">
        <v>20226</v>
      </c>
      <c r="AD12019">
        <f t="shared" si="726"/>
        <v>0</v>
      </c>
      <c r="AF12019" s="3"/>
      <c r="AH12019" s="9"/>
    </row>
    <row r="12020" spans="1:34" ht="10.95" customHeight="1" outlineLevel="1" x14ac:dyDescent="0.25">
      <c r="A12020" t="s">
        <v>6704</v>
      </c>
      <c r="C12020" s="3" t="s">
        <v>12965</v>
      </c>
      <c r="D12020" s="3">
        <v>4529</v>
      </c>
      <c r="E12020" s="9">
        <v>2010</v>
      </c>
      <c r="F12020" s="7" t="s">
        <v>3880</v>
      </c>
      <c r="G12020" s="7" t="s">
        <v>5401</v>
      </c>
      <c r="H12020" s="8" t="s">
        <v>20240</v>
      </c>
      <c r="I12020" s="8" t="s">
        <v>7110</v>
      </c>
      <c r="J12020" s="19">
        <v>3</v>
      </c>
      <c r="K12020" s="19" t="s">
        <v>7736</v>
      </c>
      <c r="L12020" s="11">
        <v>3</v>
      </c>
      <c r="M12020" s="11"/>
      <c r="N12020" s="24"/>
      <c r="P12020" s="32"/>
      <c r="T12020" s="19"/>
      <c r="U12020" s="3" t="s">
        <v>6872</v>
      </c>
      <c r="X12020" t="str">
        <f t="shared" si="723"/>
        <v/>
      </c>
      <c r="Z12020" t="str">
        <f t="shared" si="724"/>
        <v/>
      </c>
      <c r="AB12020" s="9"/>
      <c r="AC12020" t="s">
        <v>20240</v>
      </c>
      <c r="AD12020">
        <f t="shared" si="726"/>
        <v>0</v>
      </c>
      <c r="AF12020" s="3"/>
      <c r="AH12020" s="9"/>
    </row>
    <row r="12021" spans="1:34" ht="10.95" customHeight="1" outlineLevel="1" x14ac:dyDescent="0.25">
      <c r="A12021" t="s">
        <v>6704</v>
      </c>
      <c r="C12021" s="3" t="s">
        <v>12965</v>
      </c>
      <c r="D12021" s="3">
        <v>4530</v>
      </c>
      <c r="E12021" s="9">
        <v>2010</v>
      </c>
      <c r="F12021" s="7" t="s">
        <v>3880</v>
      </c>
      <c r="G12021" s="7" t="s">
        <v>5401</v>
      </c>
      <c r="H12021" s="8" t="s">
        <v>20240</v>
      </c>
      <c r="I12021" s="8" t="s">
        <v>7110</v>
      </c>
      <c r="J12021" s="19">
        <v>3</v>
      </c>
      <c r="K12021" s="19" t="s">
        <v>7736</v>
      </c>
      <c r="L12021" s="11">
        <v>3</v>
      </c>
      <c r="M12021" s="11"/>
      <c r="N12021" s="24"/>
      <c r="P12021" s="32"/>
      <c r="T12021" s="19"/>
      <c r="U12021" s="3" t="s">
        <v>6872</v>
      </c>
      <c r="X12021" t="str">
        <f t="shared" si="723"/>
        <v/>
      </c>
      <c r="Z12021" t="str">
        <f t="shared" si="724"/>
        <v/>
      </c>
      <c r="AB12021" s="9"/>
      <c r="AC12021" t="s">
        <v>20240</v>
      </c>
      <c r="AD12021">
        <f t="shared" si="726"/>
        <v>0</v>
      </c>
      <c r="AF12021" s="3"/>
      <c r="AH12021" s="9"/>
    </row>
    <row r="12022" spans="1:34" ht="10.95" customHeight="1" outlineLevel="1" x14ac:dyDescent="0.25">
      <c r="A12022" t="s">
        <v>6704</v>
      </c>
      <c r="C12022" s="3" t="s">
        <v>12965</v>
      </c>
      <c r="D12022" s="3">
        <v>4741</v>
      </c>
      <c r="E12022" s="9">
        <v>2012</v>
      </c>
      <c r="F12022" s="7" t="s">
        <v>3880</v>
      </c>
      <c r="G12022" s="7" t="s">
        <v>5401</v>
      </c>
      <c r="H12022" s="8" t="s">
        <v>196</v>
      </c>
      <c r="I12022" s="8" t="s">
        <v>7112</v>
      </c>
      <c r="J12022" s="19">
        <v>1</v>
      </c>
      <c r="K12022" s="19" t="s">
        <v>7736</v>
      </c>
      <c r="L12022" s="11">
        <v>1.5</v>
      </c>
      <c r="M12022" s="11"/>
      <c r="N12022" s="24"/>
      <c r="P12022" s="32"/>
      <c r="T12022" s="19"/>
      <c r="U12022" s="3" t="s">
        <v>6872</v>
      </c>
      <c r="X12022" t="str">
        <f t="shared" si="723"/>
        <v/>
      </c>
      <c r="Z12022" t="str">
        <f t="shared" si="724"/>
        <v/>
      </c>
      <c r="AB12022" s="9"/>
      <c r="AC12022" t="s">
        <v>196</v>
      </c>
      <c r="AD12022">
        <f t="shared" si="726"/>
        <v>0</v>
      </c>
      <c r="AF12022" s="3"/>
      <c r="AH12022" s="9"/>
    </row>
    <row r="12023" spans="1:34" ht="10.95" customHeight="1" outlineLevel="1" x14ac:dyDescent="0.25">
      <c r="A12023" t="s">
        <v>6704</v>
      </c>
      <c r="C12023" s="3" t="s">
        <v>12965</v>
      </c>
      <c r="D12023" s="3">
        <v>4741</v>
      </c>
      <c r="E12023" s="9">
        <v>2012</v>
      </c>
      <c r="F12023" s="7" t="s">
        <v>20910</v>
      </c>
      <c r="G12023" s="7" t="s">
        <v>5401</v>
      </c>
      <c r="H12023" s="8" t="s">
        <v>196</v>
      </c>
      <c r="I12023" s="8" t="s">
        <v>7112</v>
      </c>
      <c r="J12023" s="19">
        <v>1</v>
      </c>
      <c r="K12023" s="19" t="s">
        <v>7736</v>
      </c>
      <c r="L12023" s="11">
        <v>10</v>
      </c>
      <c r="M12023" s="11"/>
      <c r="N12023" s="24"/>
      <c r="P12023" s="32"/>
      <c r="T12023" s="19"/>
      <c r="U12023" s="3" t="s">
        <v>6872</v>
      </c>
      <c r="X12023">
        <f t="shared" si="723"/>
        <v>1</v>
      </c>
      <c r="Z12023" t="str">
        <f t="shared" si="724"/>
        <v/>
      </c>
      <c r="AB12023" s="9"/>
      <c r="AC12023" t="s">
        <v>196</v>
      </c>
      <c r="AD12023">
        <f t="shared" si="726"/>
        <v>0</v>
      </c>
      <c r="AF12023" s="3"/>
      <c r="AH12023" s="9"/>
    </row>
    <row r="12024" spans="1:34" ht="10.95" customHeight="1" outlineLevel="1" x14ac:dyDescent="0.25">
      <c r="A12024" t="s">
        <v>6704</v>
      </c>
      <c r="C12024" s="3" t="s">
        <v>12965</v>
      </c>
      <c r="D12024" s="3">
        <v>4750</v>
      </c>
      <c r="E12024" s="9">
        <v>2012</v>
      </c>
      <c r="F12024" s="7" t="s">
        <v>3880</v>
      </c>
      <c r="G12024" s="7" t="s">
        <v>5401</v>
      </c>
      <c r="H12024" s="8" t="s">
        <v>20226</v>
      </c>
      <c r="I12024" s="8" t="s">
        <v>20241</v>
      </c>
      <c r="J12024" s="19">
        <v>1</v>
      </c>
      <c r="K12024" s="19" t="s">
        <v>7738</v>
      </c>
      <c r="L12024" s="11"/>
      <c r="M12024" s="11"/>
      <c r="N12024" s="24"/>
      <c r="P12024" s="32"/>
      <c r="T12024" s="19"/>
      <c r="U12024" s="3" t="s">
        <v>6872</v>
      </c>
      <c r="X12024" t="str">
        <f t="shared" si="723"/>
        <v/>
      </c>
      <c r="Z12024" t="str">
        <f t="shared" si="724"/>
        <v/>
      </c>
      <c r="AB12024" s="9"/>
      <c r="AC12024" t="s">
        <v>20226</v>
      </c>
      <c r="AD12024">
        <f t="shared" si="726"/>
        <v>0</v>
      </c>
      <c r="AF12024" s="3"/>
      <c r="AH12024" s="9"/>
    </row>
    <row r="12025" spans="1:34" ht="10.95" customHeight="1" outlineLevel="1" x14ac:dyDescent="0.25">
      <c r="A12025" t="s">
        <v>6704</v>
      </c>
      <c r="C12025" s="3" t="s">
        <v>12965</v>
      </c>
      <c r="D12025" s="3">
        <v>4817</v>
      </c>
      <c r="E12025" s="9">
        <v>2013</v>
      </c>
      <c r="F12025" s="7" t="s">
        <v>817</v>
      </c>
      <c r="G12025" s="7" t="s">
        <v>5401</v>
      </c>
      <c r="H12025" s="8" t="s">
        <v>7114</v>
      </c>
      <c r="I12025" s="8" t="s">
        <v>7113</v>
      </c>
      <c r="J12025" s="19">
        <v>3</v>
      </c>
      <c r="K12025" s="19" t="s">
        <v>7736</v>
      </c>
      <c r="L12025" s="11">
        <v>4</v>
      </c>
      <c r="M12025" s="11"/>
      <c r="N12025" s="24"/>
      <c r="P12025" s="32"/>
      <c r="T12025" s="19"/>
      <c r="U12025" s="3" t="s">
        <v>6872</v>
      </c>
      <c r="X12025" t="str">
        <f t="shared" si="723"/>
        <v/>
      </c>
      <c r="Z12025" t="str">
        <f t="shared" si="724"/>
        <v/>
      </c>
      <c r="AB12025" s="9"/>
      <c r="AC12025" t="s">
        <v>7114</v>
      </c>
      <c r="AD12025">
        <f t="shared" si="726"/>
        <v>0</v>
      </c>
      <c r="AF12025" s="3"/>
      <c r="AH12025" s="9"/>
    </row>
    <row r="12026" spans="1:34" ht="10.95" customHeight="1" outlineLevel="1" x14ac:dyDescent="0.25">
      <c r="A12026" t="s">
        <v>6704</v>
      </c>
      <c r="C12026" s="3" t="s">
        <v>12965</v>
      </c>
      <c r="D12026" s="3">
        <v>4967</v>
      </c>
      <c r="E12026" s="9">
        <v>2014</v>
      </c>
      <c r="F12026" s="7" t="s">
        <v>817</v>
      </c>
      <c r="G12026" s="7" t="s">
        <v>5401</v>
      </c>
      <c r="H12026" s="8" t="s">
        <v>20245</v>
      </c>
      <c r="I12026" s="8" t="s">
        <v>20246</v>
      </c>
      <c r="J12026" s="19">
        <v>3</v>
      </c>
      <c r="K12026" s="19" t="s">
        <v>7738</v>
      </c>
      <c r="L12026" s="11"/>
      <c r="M12026" s="11"/>
      <c r="N12026" s="24"/>
      <c r="P12026" s="32"/>
      <c r="T12026" s="19"/>
      <c r="U12026" s="3">
        <v>3535</v>
      </c>
      <c r="X12026" t="str">
        <f t="shared" si="723"/>
        <v/>
      </c>
      <c r="Z12026" t="str">
        <f t="shared" si="724"/>
        <v/>
      </c>
      <c r="AB12026" s="9"/>
      <c r="AC12026" t="s">
        <v>20245</v>
      </c>
      <c r="AD12026">
        <f t="shared" si="726"/>
        <v>0</v>
      </c>
      <c r="AF12026" s="3"/>
      <c r="AH12026" s="9"/>
    </row>
    <row r="12027" spans="1:34" ht="10.95" customHeight="1" outlineLevel="1" x14ac:dyDescent="0.25">
      <c r="A12027" t="s">
        <v>6704</v>
      </c>
      <c r="C12027" s="3" t="s">
        <v>12965</v>
      </c>
      <c r="D12027" s="3">
        <v>5079</v>
      </c>
      <c r="E12027" s="9">
        <v>2015</v>
      </c>
      <c r="F12027" s="7" t="s">
        <v>817</v>
      </c>
      <c r="G12027" s="7" t="s">
        <v>5401</v>
      </c>
      <c r="H12027" s="8" t="s">
        <v>20244</v>
      </c>
      <c r="I12027" s="8" t="s">
        <v>20243</v>
      </c>
      <c r="J12027" s="19">
        <v>3</v>
      </c>
      <c r="K12027" s="19" t="s">
        <v>7738</v>
      </c>
      <c r="L12027" s="11"/>
      <c r="M12027" s="11"/>
      <c r="N12027" s="24"/>
      <c r="P12027" s="32"/>
      <c r="T12027" s="19"/>
      <c r="U12027" s="3">
        <v>3605</v>
      </c>
      <c r="X12027" t="str">
        <f t="shared" si="723"/>
        <v/>
      </c>
      <c r="Z12027" t="str">
        <f t="shared" si="724"/>
        <v/>
      </c>
      <c r="AB12027" s="9"/>
      <c r="AC12027" t="s">
        <v>20244</v>
      </c>
      <c r="AD12027">
        <f t="shared" si="726"/>
        <v>0</v>
      </c>
      <c r="AF12027" s="3"/>
      <c r="AH12027" s="9"/>
    </row>
    <row r="12028" spans="1:34" ht="10.95" customHeight="1" outlineLevel="1" x14ac:dyDescent="0.25">
      <c r="A12028" t="s">
        <v>6704</v>
      </c>
      <c r="C12028" s="3" t="s">
        <v>12965</v>
      </c>
      <c r="D12028" s="3">
        <v>5081</v>
      </c>
      <c r="E12028" s="9">
        <v>2015</v>
      </c>
      <c r="F12028" s="7" t="s">
        <v>817</v>
      </c>
      <c r="G12028" s="7" t="s">
        <v>5401</v>
      </c>
      <c r="H12028" s="8" t="s">
        <v>20224</v>
      </c>
      <c r="I12028" s="8" t="s">
        <v>20223</v>
      </c>
      <c r="J12028" s="19">
        <v>3</v>
      </c>
      <c r="K12028" s="19" t="s">
        <v>7738</v>
      </c>
      <c r="L12028" s="11"/>
      <c r="M12028" s="11"/>
      <c r="N12028" s="24"/>
      <c r="P12028" s="32"/>
      <c r="T12028" s="19"/>
      <c r="U12028" s="3" t="s">
        <v>6872</v>
      </c>
      <c r="X12028" t="str">
        <f t="shared" si="723"/>
        <v/>
      </c>
      <c r="Z12028" t="str">
        <f t="shared" si="724"/>
        <v/>
      </c>
      <c r="AB12028" s="9"/>
      <c r="AC12028" t="s">
        <v>20224</v>
      </c>
      <c r="AD12028">
        <f t="shared" si="726"/>
        <v>0</v>
      </c>
      <c r="AF12028" s="3"/>
      <c r="AH12028" s="9"/>
    </row>
    <row r="12029" spans="1:34" ht="10.95" customHeight="1" outlineLevel="1" x14ac:dyDescent="0.25">
      <c r="A12029" t="s">
        <v>6704</v>
      </c>
      <c r="C12029" s="3" t="s">
        <v>12965</v>
      </c>
      <c r="D12029" s="3">
        <v>5314</v>
      </c>
      <c r="E12029" s="9">
        <v>2017</v>
      </c>
      <c r="F12029" s="7" t="s">
        <v>6718</v>
      </c>
      <c r="G12029" s="7" t="s">
        <v>5401</v>
      </c>
      <c r="H12029" s="8" t="s">
        <v>4775</v>
      </c>
      <c r="I12029" s="8" t="s">
        <v>7115</v>
      </c>
      <c r="J12029" s="19">
        <v>3</v>
      </c>
      <c r="K12029" s="19" t="s">
        <v>7736</v>
      </c>
      <c r="L12029" s="11">
        <v>7.6</v>
      </c>
      <c r="M12029" s="11"/>
      <c r="N12029" s="24"/>
      <c r="P12029" s="32"/>
      <c r="T12029" s="19"/>
      <c r="U12029" s="3" t="s">
        <v>6872</v>
      </c>
      <c r="X12029" t="str">
        <f t="shared" si="723"/>
        <v/>
      </c>
      <c r="Z12029" t="str">
        <f t="shared" si="724"/>
        <v/>
      </c>
      <c r="AB12029" s="9"/>
      <c r="AC12029" t="s">
        <v>4775</v>
      </c>
      <c r="AD12029">
        <f t="shared" si="726"/>
        <v>0</v>
      </c>
      <c r="AF12029" s="3"/>
      <c r="AH12029" s="9"/>
    </row>
    <row r="12030" spans="1:34" ht="10.95" customHeight="1" outlineLevel="1" x14ac:dyDescent="0.25">
      <c r="A12030" t="s">
        <v>6704</v>
      </c>
      <c r="C12030" s="3" t="s">
        <v>12965</v>
      </c>
      <c r="D12030" s="3" t="s">
        <v>18863</v>
      </c>
      <c r="E12030" s="9">
        <v>2017</v>
      </c>
      <c r="F12030" s="7" t="s">
        <v>18864</v>
      </c>
      <c r="G12030" s="7" t="s">
        <v>5401</v>
      </c>
      <c r="H12030" s="8" t="s">
        <v>6705</v>
      </c>
      <c r="I12030" s="8" t="s">
        <v>18865</v>
      </c>
      <c r="J12030" s="19">
        <v>2</v>
      </c>
      <c r="K12030" s="19" t="s">
        <v>7738</v>
      </c>
      <c r="L12030" s="11"/>
      <c r="M12030" s="11"/>
      <c r="N12030" s="24"/>
      <c r="P12030" s="32"/>
      <c r="T12030" s="19"/>
      <c r="U12030" s="3" t="s">
        <v>6872</v>
      </c>
      <c r="X12030" t="str">
        <f t="shared" si="723"/>
        <v/>
      </c>
      <c r="Z12030" t="str">
        <f t="shared" si="724"/>
        <v/>
      </c>
      <c r="AB12030" s="9"/>
      <c r="AC12030" t="s">
        <v>6705</v>
      </c>
      <c r="AD12030">
        <f t="shared" si="726"/>
        <v>0</v>
      </c>
      <c r="AF12030" s="3"/>
      <c r="AH12030" s="9"/>
    </row>
    <row r="12031" spans="1:34" ht="10.95" customHeight="1" outlineLevel="1" x14ac:dyDescent="0.25">
      <c r="A12031" t="s">
        <v>6704</v>
      </c>
      <c r="C12031" s="3" t="s">
        <v>12965</v>
      </c>
      <c r="D12031" s="3">
        <v>5360</v>
      </c>
      <c r="E12031" s="9">
        <v>2017</v>
      </c>
      <c r="F12031" s="10" t="s">
        <v>21230</v>
      </c>
      <c r="G12031" s="7" t="s">
        <v>5401</v>
      </c>
      <c r="H12031" s="8" t="s">
        <v>6705</v>
      </c>
      <c r="I12031" s="8" t="s">
        <v>21232</v>
      </c>
      <c r="J12031" s="19">
        <v>3</v>
      </c>
      <c r="K12031" s="19" t="s">
        <v>7736</v>
      </c>
      <c r="L12031" s="11">
        <v>6.15</v>
      </c>
      <c r="M12031" s="11"/>
      <c r="N12031" s="24"/>
      <c r="P12031" s="32"/>
      <c r="T12031" s="19"/>
      <c r="U12031" s="3" t="s">
        <v>6872</v>
      </c>
      <c r="X12031" t="str">
        <f t="shared" si="723"/>
        <v/>
      </c>
      <c r="Z12031">
        <f t="shared" si="724"/>
        <v>1</v>
      </c>
      <c r="AB12031" s="9"/>
      <c r="AC12031" s="2" t="s">
        <v>21231</v>
      </c>
      <c r="AD12031">
        <f t="shared" si="726"/>
        <v>0</v>
      </c>
      <c r="AF12031" s="3"/>
      <c r="AH12031" s="9"/>
    </row>
    <row r="12032" spans="1:34" ht="10.95" customHeight="1" outlineLevel="1" x14ac:dyDescent="0.25">
      <c r="A12032" t="s">
        <v>6704</v>
      </c>
      <c r="C12032" s="3" t="s">
        <v>12965</v>
      </c>
      <c r="D12032" s="3">
        <v>5438</v>
      </c>
      <c r="E12032" s="9">
        <v>2018</v>
      </c>
      <c r="F12032" s="7" t="s">
        <v>6718</v>
      </c>
      <c r="G12032" s="7" t="s">
        <v>5401</v>
      </c>
      <c r="H12032" s="8" t="s">
        <v>20242</v>
      </c>
      <c r="I12032" s="8" t="s">
        <v>7118</v>
      </c>
      <c r="J12032" s="19">
        <v>3</v>
      </c>
      <c r="K12032" s="19" t="s">
        <v>20093</v>
      </c>
      <c r="L12032" s="11"/>
      <c r="M12032" s="11"/>
      <c r="N12032" s="24"/>
      <c r="P12032" s="32"/>
      <c r="T12032" s="19"/>
      <c r="U12032" s="3" t="s">
        <v>6872</v>
      </c>
      <c r="X12032" t="str">
        <f t="shared" si="723"/>
        <v/>
      </c>
      <c r="Z12032" t="str">
        <f t="shared" si="724"/>
        <v/>
      </c>
      <c r="AB12032" s="9"/>
      <c r="AC12032" t="s">
        <v>20242</v>
      </c>
      <c r="AD12032">
        <f t="shared" si="726"/>
        <v>0</v>
      </c>
      <c r="AF12032" s="3"/>
      <c r="AH12032" s="9"/>
    </row>
    <row r="12033" spans="1:48" ht="10.95" customHeight="1" outlineLevel="1" x14ac:dyDescent="0.25">
      <c r="A12033" t="s">
        <v>6704</v>
      </c>
      <c r="C12033" s="3" t="s">
        <v>12965</v>
      </c>
      <c r="D12033" s="3">
        <v>5439</v>
      </c>
      <c r="E12033" s="9">
        <v>2018</v>
      </c>
      <c r="F12033" s="7" t="s">
        <v>6718</v>
      </c>
      <c r="G12033" s="7" t="s">
        <v>5401</v>
      </c>
      <c r="H12033" s="8" t="s">
        <v>205</v>
      </c>
      <c r="I12033" s="8" t="s">
        <v>7118</v>
      </c>
      <c r="J12033" s="19">
        <v>3</v>
      </c>
      <c r="K12033" s="19" t="s">
        <v>20093</v>
      </c>
      <c r="L12033" s="11"/>
      <c r="M12033" s="11"/>
      <c r="N12033" s="24"/>
      <c r="P12033" s="32"/>
      <c r="T12033" s="19"/>
      <c r="U12033" s="3" t="s">
        <v>6872</v>
      </c>
      <c r="X12033" t="str">
        <f t="shared" si="723"/>
        <v/>
      </c>
      <c r="Z12033" t="str">
        <f t="shared" si="724"/>
        <v/>
      </c>
      <c r="AB12033" s="9"/>
      <c r="AC12033" t="s">
        <v>205</v>
      </c>
      <c r="AD12033">
        <f t="shared" si="726"/>
        <v>0</v>
      </c>
      <c r="AF12033" s="3"/>
      <c r="AH12033" s="9"/>
    </row>
    <row r="12034" spans="1:48" ht="10.95" customHeight="1" outlineLevel="1" x14ac:dyDescent="0.25">
      <c r="A12034" t="s">
        <v>6704</v>
      </c>
      <c r="C12034" s="3" t="s">
        <v>12965</v>
      </c>
      <c r="D12034" s="3">
        <v>5440</v>
      </c>
      <c r="E12034" s="9">
        <v>2018</v>
      </c>
      <c r="F12034" s="7" t="s">
        <v>6718</v>
      </c>
      <c r="G12034" s="7" t="s">
        <v>5401</v>
      </c>
      <c r="H12034" s="8" t="s">
        <v>6705</v>
      </c>
      <c r="I12034" s="8" t="s">
        <v>7118</v>
      </c>
      <c r="J12034" s="19">
        <v>1</v>
      </c>
      <c r="K12034" s="19" t="s">
        <v>20093</v>
      </c>
      <c r="L12034" s="11"/>
      <c r="M12034" s="11"/>
      <c r="N12034" s="24"/>
      <c r="P12034" s="32"/>
      <c r="T12034" s="19"/>
      <c r="U12034" s="3" t="s">
        <v>6872</v>
      </c>
      <c r="X12034" t="str">
        <f t="shared" ref="X12034:X12097" si="727">IF(COUNTIF(F12034,"*fdc*"),1,"")</f>
        <v/>
      </c>
      <c r="Z12034" t="str">
        <f t="shared" ref="Z12034:Z12097" si="728">IF(COUNTIF(F12034,"*s/s*"),1,"")</f>
        <v/>
      </c>
      <c r="AB12034" s="9"/>
      <c r="AC12034" t="s">
        <v>6705</v>
      </c>
      <c r="AD12034">
        <f t="shared" ref="AD12034:AD12044" si="729">COUNTIF(H12034,"*Fuji*")</f>
        <v>0</v>
      </c>
      <c r="AF12034" s="3"/>
      <c r="AH12034" s="9"/>
    </row>
    <row r="12035" spans="1:48" ht="10.95" customHeight="1" outlineLevel="1" x14ac:dyDescent="0.25">
      <c r="A12035" t="s">
        <v>6704</v>
      </c>
      <c r="C12035" s="3" t="s">
        <v>12965</v>
      </c>
      <c r="D12035" s="3">
        <v>5441</v>
      </c>
      <c r="E12035" s="9">
        <v>2018</v>
      </c>
      <c r="F12035" s="7" t="s">
        <v>6718</v>
      </c>
      <c r="G12035" s="7" t="s">
        <v>5401</v>
      </c>
      <c r="H12035" s="8" t="s">
        <v>196</v>
      </c>
      <c r="I12035" s="8" t="s">
        <v>7118</v>
      </c>
      <c r="J12035" s="19">
        <v>2</v>
      </c>
      <c r="K12035" s="19" t="s">
        <v>20093</v>
      </c>
      <c r="L12035" s="11"/>
      <c r="M12035" s="11"/>
      <c r="N12035" s="24"/>
      <c r="P12035" s="32"/>
      <c r="T12035" s="19"/>
      <c r="U12035" s="3" t="s">
        <v>6872</v>
      </c>
      <c r="X12035" t="str">
        <f t="shared" si="727"/>
        <v/>
      </c>
      <c r="Z12035" t="str">
        <f t="shared" si="728"/>
        <v/>
      </c>
      <c r="AB12035" s="9"/>
      <c r="AC12035" t="s">
        <v>196</v>
      </c>
      <c r="AD12035">
        <f t="shared" si="729"/>
        <v>0</v>
      </c>
      <c r="AF12035" s="3"/>
      <c r="AH12035" s="9"/>
    </row>
    <row r="12036" spans="1:48" ht="10.95" customHeight="1" outlineLevel="1" x14ac:dyDescent="0.25">
      <c r="A12036" t="s">
        <v>6704</v>
      </c>
      <c r="C12036" s="3" t="s">
        <v>12965</v>
      </c>
      <c r="D12036" s="3">
        <v>5442</v>
      </c>
      <c r="E12036" s="9">
        <v>2018</v>
      </c>
      <c r="F12036" s="7" t="s">
        <v>6718</v>
      </c>
      <c r="G12036" s="7" t="s">
        <v>5401</v>
      </c>
      <c r="H12036" s="8" t="s">
        <v>20239</v>
      </c>
      <c r="I12036" s="8" t="s">
        <v>7118</v>
      </c>
      <c r="J12036" s="19">
        <v>2</v>
      </c>
      <c r="K12036" s="19" t="s">
        <v>20093</v>
      </c>
      <c r="L12036" s="11"/>
      <c r="M12036" s="11"/>
      <c r="N12036" s="24"/>
      <c r="P12036" s="32"/>
      <c r="T12036" s="19"/>
      <c r="U12036" s="3" t="s">
        <v>6872</v>
      </c>
      <c r="X12036" t="str">
        <f t="shared" si="727"/>
        <v/>
      </c>
      <c r="Z12036" t="str">
        <f t="shared" si="728"/>
        <v/>
      </c>
      <c r="AB12036" s="9"/>
      <c r="AC12036" t="s">
        <v>20239</v>
      </c>
      <c r="AD12036">
        <f t="shared" si="729"/>
        <v>0</v>
      </c>
      <c r="AF12036" s="3"/>
      <c r="AH12036" s="9"/>
    </row>
    <row r="12037" spans="1:48" ht="10.95" customHeight="1" outlineLevel="1" x14ac:dyDescent="0.25">
      <c r="A12037" t="s">
        <v>6704</v>
      </c>
      <c r="C12037" s="3" t="s">
        <v>12965</v>
      </c>
      <c r="D12037" s="3" t="s">
        <v>7886</v>
      </c>
      <c r="E12037" s="9">
        <v>2018</v>
      </c>
      <c r="F12037" s="7" t="s">
        <v>7116</v>
      </c>
      <c r="G12037" s="7" t="s">
        <v>5401</v>
      </c>
      <c r="H12037" s="8" t="s">
        <v>7117</v>
      </c>
      <c r="I12037" s="8" t="s">
        <v>7118</v>
      </c>
      <c r="J12037" s="19">
        <v>1</v>
      </c>
      <c r="K12037" s="19" t="s">
        <v>7736</v>
      </c>
      <c r="L12037" s="11">
        <v>9</v>
      </c>
      <c r="M12037" s="11"/>
      <c r="N12037" s="24"/>
      <c r="P12037" s="32"/>
      <c r="T12037" s="19"/>
      <c r="U12037" s="3" t="s">
        <v>6872</v>
      </c>
      <c r="X12037" t="str">
        <f t="shared" si="727"/>
        <v/>
      </c>
      <c r="Z12037">
        <f t="shared" si="728"/>
        <v>1</v>
      </c>
      <c r="AB12037" s="9"/>
      <c r="AC12037" t="s">
        <v>7117</v>
      </c>
      <c r="AD12037">
        <f t="shared" si="729"/>
        <v>0</v>
      </c>
      <c r="AF12037" s="3"/>
      <c r="AH12037" s="9"/>
    </row>
    <row r="12038" spans="1:48" ht="10.95" customHeight="1" outlineLevel="1" x14ac:dyDescent="0.25">
      <c r="A12038" t="s">
        <v>6704</v>
      </c>
      <c r="C12038" s="3" t="s">
        <v>12965</v>
      </c>
      <c r="D12038" s="3" t="s">
        <v>18860</v>
      </c>
      <c r="E12038" s="9">
        <v>2018</v>
      </c>
      <c r="F12038" s="7" t="s">
        <v>7119</v>
      </c>
      <c r="G12038" s="7" t="s">
        <v>5401</v>
      </c>
      <c r="H12038" s="8" t="s">
        <v>20236</v>
      </c>
      <c r="I12038" s="8" t="s">
        <v>7118</v>
      </c>
      <c r="J12038" s="19">
        <v>3</v>
      </c>
      <c r="K12038" s="19" t="s">
        <v>7736</v>
      </c>
      <c r="L12038" s="11">
        <v>9</v>
      </c>
      <c r="M12038" s="11"/>
      <c r="N12038" s="24"/>
      <c r="P12038" s="32"/>
      <c r="T12038" s="19"/>
      <c r="U12038" s="3" t="s">
        <v>6872</v>
      </c>
      <c r="X12038" t="str">
        <f t="shared" si="727"/>
        <v/>
      </c>
      <c r="Z12038">
        <f t="shared" si="728"/>
        <v>1</v>
      </c>
      <c r="AB12038" s="9"/>
      <c r="AC12038" t="s">
        <v>20236</v>
      </c>
      <c r="AD12038">
        <f t="shared" si="729"/>
        <v>0</v>
      </c>
      <c r="AF12038" s="3"/>
      <c r="AH12038" s="9"/>
    </row>
    <row r="12039" spans="1:48" ht="10.95" customHeight="1" outlineLevel="1" x14ac:dyDescent="0.25">
      <c r="A12039" t="s">
        <v>6704</v>
      </c>
      <c r="C12039" s="3" t="s">
        <v>12965</v>
      </c>
      <c r="D12039" s="3">
        <v>5452</v>
      </c>
      <c r="E12039" s="9">
        <v>2018</v>
      </c>
      <c r="F12039" s="7" t="s">
        <v>7119</v>
      </c>
      <c r="G12039" s="7" t="s">
        <v>5401</v>
      </c>
      <c r="H12039" s="8" t="s">
        <v>20236</v>
      </c>
      <c r="I12039" s="8" t="s">
        <v>7120</v>
      </c>
      <c r="J12039" s="19">
        <v>3</v>
      </c>
      <c r="K12039" s="19" t="s">
        <v>7738</v>
      </c>
      <c r="L12039" s="11"/>
      <c r="M12039" s="11"/>
      <c r="N12039" s="24"/>
      <c r="P12039" s="32"/>
      <c r="T12039" s="19"/>
      <c r="U12039" s="3" t="s">
        <v>6872</v>
      </c>
      <c r="X12039" t="str">
        <f t="shared" si="727"/>
        <v/>
      </c>
      <c r="Z12039">
        <f t="shared" si="728"/>
        <v>1</v>
      </c>
      <c r="AB12039" s="9"/>
      <c r="AC12039" t="s">
        <v>20236</v>
      </c>
      <c r="AD12039">
        <f t="shared" si="729"/>
        <v>0</v>
      </c>
      <c r="AF12039" s="3"/>
      <c r="AH12039" s="9"/>
    </row>
    <row r="12040" spans="1:48" ht="10.95" customHeight="1" outlineLevel="1" x14ac:dyDescent="0.25">
      <c r="A12040" t="s">
        <v>6704</v>
      </c>
      <c r="C12040" s="3" t="s">
        <v>12965</v>
      </c>
      <c r="D12040" s="3">
        <v>5509</v>
      </c>
      <c r="E12040" s="9">
        <v>2019</v>
      </c>
      <c r="F12040" s="7" t="s">
        <v>6718</v>
      </c>
      <c r="G12040" s="7" t="s">
        <v>5401</v>
      </c>
      <c r="H12040" s="8" t="s">
        <v>7121</v>
      </c>
      <c r="I12040" s="8" t="s">
        <v>7122</v>
      </c>
      <c r="J12040" s="19">
        <v>3</v>
      </c>
      <c r="K12040" s="19" t="s">
        <v>7736</v>
      </c>
      <c r="L12040" s="11">
        <v>2</v>
      </c>
      <c r="M12040" s="11"/>
      <c r="N12040" s="24"/>
      <c r="P12040" s="32"/>
      <c r="T12040" s="19"/>
      <c r="U12040" s="3" t="s">
        <v>6872</v>
      </c>
      <c r="X12040" t="str">
        <f t="shared" si="727"/>
        <v/>
      </c>
      <c r="Z12040" t="str">
        <f t="shared" si="728"/>
        <v/>
      </c>
      <c r="AB12040" s="9"/>
      <c r="AC12040" t="s">
        <v>7121</v>
      </c>
      <c r="AD12040">
        <f t="shared" si="729"/>
        <v>0</v>
      </c>
      <c r="AF12040" s="3"/>
      <c r="AH12040" s="9"/>
    </row>
    <row r="12041" spans="1:48" ht="10.95" customHeight="1" outlineLevel="1" x14ac:dyDescent="0.25">
      <c r="A12041" t="s">
        <v>6704</v>
      </c>
      <c r="C12041" s="3" t="s">
        <v>12965</v>
      </c>
      <c r="D12041" s="3">
        <v>5512</v>
      </c>
      <c r="E12041" s="9">
        <v>2019</v>
      </c>
      <c r="F12041" s="7" t="s">
        <v>6718</v>
      </c>
      <c r="G12041" s="7" t="s">
        <v>5401</v>
      </c>
      <c r="H12041" s="8" t="s">
        <v>7123</v>
      </c>
      <c r="I12041" s="8" t="s">
        <v>7124</v>
      </c>
      <c r="J12041" s="19">
        <v>3</v>
      </c>
      <c r="K12041" s="19" t="s">
        <v>7736</v>
      </c>
      <c r="L12041" s="11">
        <v>2</v>
      </c>
      <c r="M12041" s="11"/>
      <c r="N12041" s="24"/>
      <c r="P12041" s="32"/>
      <c r="T12041" s="19"/>
      <c r="U12041" s="3" t="s">
        <v>6872</v>
      </c>
      <c r="X12041" t="str">
        <f t="shared" si="727"/>
        <v/>
      </c>
      <c r="Z12041" t="str">
        <f t="shared" si="728"/>
        <v/>
      </c>
      <c r="AB12041" s="9"/>
      <c r="AC12041" t="s">
        <v>7123</v>
      </c>
      <c r="AD12041">
        <f t="shared" si="729"/>
        <v>0</v>
      </c>
      <c r="AF12041" s="3"/>
      <c r="AH12041" s="9"/>
    </row>
    <row r="12042" spans="1:48" ht="10.95" customHeight="1" outlineLevel="1" x14ac:dyDescent="0.25">
      <c r="A12042" t="s">
        <v>6704</v>
      </c>
      <c r="C12042" s="3" t="s">
        <v>12965</v>
      </c>
      <c r="D12042" s="3" t="s">
        <v>18861</v>
      </c>
      <c r="E12042" s="9">
        <v>2019</v>
      </c>
      <c r="F12042" s="7" t="s">
        <v>7125</v>
      </c>
      <c r="G12042" s="7" t="s">
        <v>5401</v>
      </c>
      <c r="H12042" s="8" t="s">
        <v>7123</v>
      </c>
      <c r="I12042" s="8" t="s">
        <v>7124</v>
      </c>
      <c r="J12042" s="19">
        <v>3</v>
      </c>
      <c r="K12042" s="19" t="s">
        <v>7736</v>
      </c>
      <c r="L12042" s="11">
        <v>3.5</v>
      </c>
      <c r="M12042" s="11"/>
      <c r="N12042" s="24"/>
      <c r="P12042" s="32"/>
      <c r="T12042" s="19"/>
      <c r="U12042" s="3" t="s">
        <v>6872</v>
      </c>
      <c r="X12042" t="str">
        <f t="shared" si="727"/>
        <v/>
      </c>
      <c r="Z12042" t="str">
        <f t="shared" si="728"/>
        <v/>
      </c>
      <c r="AB12042" s="9"/>
      <c r="AC12042" t="s">
        <v>7123</v>
      </c>
      <c r="AD12042">
        <f t="shared" si="729"/>
        <v>0</v>
      </c>
      <c r="AF12042" s="3"/>
      <c r="AH12042" s="9"/>
    </row>
    <row r="12043" spans="1:48" ht="10.95" customHeight="1" outlineLevel="1" x14ac:dyDescent="0.25">
      <c r="A12043" t="s">
        <v>6704</v>
      </c>
      <c r="C12043" s="3" t="s">
        <v>12965</v>
      </c>
      <c r="D12043" s="3">
        <v>5740</v>
      </c>
      <c r="E12043" s="9">
        <v>2022</v>
      </c>
      <c r="F12043" s="7" t="s">
        <v>6718</v>
      </c>
      <c r="G12043" s="7" t="s">
        <v>5401</v>
      </c>
      <c r="H12043" s="8" t="s">
        <v>7123</v>
      </c>
      <c r="I12043" s="8" t="s">
        <v>21350</v>
      </c>
      <c r="J12043" s="19">
        <v>3</v>
      </c>
      <c r="K12043" s="20" t="s">
        <v>7738</v>
      </c>
      <c r="L12043" s="11"/>
      <c r="M12043" s="11"/>
      <c r="N12043" s="24"/>
      <c r="P12043" s="32"/>
      <c r="T12043" s="19"/>
      <c r="U12043" s="3" t="s">
        <v>6872</v>
      </c>
      <c r="X12043" t="str">
        <f t="shared" si="727"/>
        <v/>
      </c>
      <c r="Z12043" t="str">
        <f t="shared" si="728"/>
        <v/>
      </c>
      <c r="AB12043" s="9"/>
      <c r="AC12043" s="2" t="s">
        <v>196</v>
      </c>
      <c r="AD12043">
        <f t="shared" si="729"/>
        <v>0</v>
      </c>
      <c r="AF12043" s="3"/>
      <c r="AH12043" s="9"/>
    </row>
    <row r="12044" spans="1:48" ht="10.95" customHeight="1" outlineLevel="1" x14ac:dyDescent="0.25">
      <c r="A12044" t="s">
        <v>6704</v>
      </c>
      <c r="C12044" s="3" t="s">
        <v>12965</v>
      </c>
      <c r="D12044" s="3">
        <v>5741</v>
      </c>
      <c r="E12044" s="9">
        <v>2022</v>
      </c>
      <c r="F12044" s="7" t="s">
        <v>6718</v>
      </c>
      <c r="G12044" s="7" t="s">
        <v>5401</v>
      </c>
      <c r="H12044" s="8" t="s">
        <v>7123</v>
      </c>
      <c r="I12044" s="8" t="s">
        <v>21350</v>
      </c>
      <c r="J12044" s="19">
        <v>3</v>
      </c>
      <c r="K12044" s="20" t="s">
        <v>7738</v>
      </c>
      <c r="L12044" s="11"/>
      <c r="M12044" s="11"/>
      <c r="N12044" s="24"/>
      <c r="P12044" s="32"/>
      <c r="T12044" s="19"/>
      <c r="U12044" s="3" t="s">
        <v>6872</v>
      </c>
      <c r="X12044" t="str">
        <f t="shared" si="727"/>
        <v/>
      </c>
      <c r="Z12044" t="str">
        <f t="shared" si="728"/>
        <v/>
      </c>
      <c r="AB12044" s="9"/>
      <c r="AC12044" s="2" t="s">
        <v>196</v>
      </c>
      <c r="AD12044">
        <f t="shared" si="729"/>
        <v>0</v>
      </c>
      <c r="AF12044" s="3"/>
      <c r="AH12044" s="9"/>
    </row>
    <row r="12045" spans="1:48" ht="10.95" customHeight="1" x14ac:dyDescent="0.25">
      <c r="A12045" t="s">
        <v>18161</v>
      </c>
      <c r="B12045" t="s">
        <v>15805</v>
      </c>
      <c r="C12045" s="3" t="s">
        <v>12466</v>
      </c>
      <c r="E12045" s="9"/>
      <c r="F12045" s="7"/>
      <c r="G12045" s="7"/>
      <c r="H12045" s="8"/>
      <c r="I12045" s="8"/>
      <c r="J12045" s="19"/>
      <c r="K12045" s="19"/>
      <c r="L12045" s="11"/>
      <c r="M12045" s="11">
        <f>SUM(L12046:L12236)</f>
        <v>439.20000000000016</v>
      </c>
      <c r="N12045" s="24">
        <v>1078</v>
      </c>
      <c r="O12045">
        <f>COUNTIF(K12046:K12236,"*")</f>
        <v>191</v>
      </c>
      <c r="P12045" s="32">
        <f>O12045/N12045</f>
        <v>0.17717996289424862</v>
      </c>
      <c r="Q12045">
        <f>COUNTIF(K12046:K12236,"Y")+COUNTIF(K12046:K12236,"S")</f>
        <v>141</v>
      </c>
      <c r="T12045" s="20" t="s">
        <v>7736</v>
      </c>
      <c r="U12045" s="3"/>
      <c r="V12045" t="s">
        <v>18478</v>
      </c>
      <c r="X12045" t="str">
        <f t="shared" si="727"/>
        <v/>
      </c>
      <c r="Z12045" t="str">
        <f t="shared" si="728"/>
        <v/>
      </c>
      <c r="AB12045" s="9"/>
      <c r="AE12045">
        <f>COUNTIF(AD12046:AD12236,"1")</f>
        <v>0</v>
      </c>
      <c r="AF12045" s="3"/>
      <c r="AH12045" s="9"/>
      <c r="AI12045">
        <f>COUNTIF($J12046:$J12236,"1")-COUNTIFS($J12046:$J12236,"1",$K12046:$K12236,"V")</f>
        <v>3</v>
      </c>
      <c r="AJ12045">
        <f>COUNTIFS($J12046:$J12236,"1",$K12046:$K12236,"Y")+COUNTIFS($J12046:$J12236,"1",$K12046:$K12236,"s")</f>
        <v>2</v>
      </c>
      <c r="AK12045">
        <f>COUNTIF($J12046:$J12236,"2")-COUNTIFS($J12046:$J12236,"2",$K12046:$K12236,"V")</f>
        <v>0</v>
      </c>
      <c r="AL12045">
        <f>COUNTIFS($J12046:$J12236,"2",$K12046:$K12236,"Y")+COUNTIFS($J12046:$J12236,"2",$K12046:$K12236,"s")</f>
        <v>0</v>
      </c>
      <c r="AM12045">
        <f>COUNTIF($J12046:$J12236,"3")-COUNTIFS($J12046:$J12236,"3",$K12046:$K12236,"V")</f>
        <v>37</v>
      </c>
      <c r="AN12045">
        <f>COUNTIFS($J12046:$J12236,"3",$K12046:$K12236,"Y")+COUNTIFS($J12046:$J12236,"3",$K12046:$K12236,"s")</f>
        <v>29</v>
      </c>
      <c r="AO12045">
        <f>COUNTIF($J12046:$J12236,"4")-COUNTIFS($J12046:$J12236,"4",$K12046:$K12236,"V")</f>
        <v>1</v>
      </c>
      <c r="AP12045">
        <f>COUNTIFS($J12046:$J12236,"4",$K12046:$K12236,"Y")+COUNTIFS($J12046:$J12236,"4",$K12046:$K12236,"s")</f>
        <v>1</v>
      </c>
      <c r="AQ12045">
        <f>COUNTIF($J12046:$J12236,"5")-COUNTIFS($J12046:$J12236,"5",$K12046:$K12236,"V")</f>
        <v>133</v>
      </c>
      <c r="AR12045">
        <f>COUNTIFS($J12046:$J12236,"5",$K12046:$K12236,"Y")+COUNTIFS($J12046:$J12236,"5",$K12046:$K12236,"s")</f>
        <v>100</v>
      </c>
      <c r="AS12045">
        <f>COUNTIF($J12046:$J12236,"6")-COUNTIFS($J12046:$J12236,"6",$K12046:$K12236,"V")</f>
        <v>17</v>
      </c>
      <c r="AT12045">
        <f>COUNTIFS($J12046:$J12236,"6",$K12046:$K12236,"Y")+COUNTIFS($J12046:$J12236,"6",$K12046:$K12236,"s")</f>
        <v>9</v>
      </c>
      <c r="AU12045">
        <f>COUNTIF($J12046:$J12236,"7")-COUNTIFS($J12046:$J12236,"7",$K12046:$K12236,"V")</f>
        <v>0</v>
      </c>
      <c r="AV12045">
        <f>COUNTIFS($J12046:$J12236,"7",$K12046:$K12236,"Y")+COUNTIFS($J12046:$J12236,"7",$K12046:$K12236,"s")</f>
        <v>0</v>
      </c>
    </row>
    <row r="12046" spans="1:48" ht="10.95" customHeight="1" outlineLevel="1" x14ac:dyDescent="0.25">
      <c r="A12046" t="s">
        <v>264</v>
      </c>
      <c r="C12046" s="3" t="s">
        <v>12466</v>
      </c>
      <c r="D12046" s="3">
        <v>2</v>
      </c>
      <c r="E12046" s="9">
        <v>1940</v>
      </c>
      <c r="F12046" s="7" t="s">
        <v>1101</v>
      </c>
      <c r="G12046" s="7" t="s">
        <v>265</v>
      </c>
      <c r="H12046" s="8" t="s">
        <v>5059</v>
      </c>
      <c r="I12046" s="8" t="s">
        <v>15773</v>
      </c>
      <c r="J12046" s="19">
        <v>3</v>
      </c>
      <c r="K12046" s="19" t="s">
        <v>7736</v>
      </c>
      <c r="L12046" s="11">
        <v>0.8</v>
      </c>
      <c r="M12046" s="11"/>
      <c r="N12046" s="24"/>
      <c r="P12046" s="32"/>
      <c r="T12046" s="19"/>
      <c r="U12046" s="3">
        <v>2</v>
      </c>
      <c r="X12046" t="str">
        <f t="shared" si="727"/>
        <v/>
      </c>
      <c r="Z12046" t="str">
        <f t="shared" si="728"/>
        <v/>
      </c>
      <c r="AB12046" s="9"/>
      <c r="AC12046" t="s">
        <v>5059</v>
      </c>
      <c r="AD12046">
        <f t="shared" ref="AD12046:AD12077" si="730">COUNTIF(H12046,"*Fuji*")</f>
        <v>0</v>
      </c>
      <c r="AF12046" s="3"/>
      <c r="AG12046" t="s">
        <v>3145</v>
      </c>
      <c r="AH12046" s="9" t="s">
        <v>4613</v>
      </c>
    </row>
    <row r="12047" spans="1:48" ht="10.95" customHeight="1" outlineLevel="1" x14ac:dyDescent="0.25">
      <c r="A12047" t="s">
        <v>264</v>
      </c>
      <c r="C12047" s="3" t="s">
        <v>12466</v>
      </c>
      <c r="D12047" s="3">
        <v>9</v>
      </c>
      <c r="E12047" s="9">
        <v>1940</v>
      </c>
      <c r="F12047" s="7" t="s">
        <v>4619</v>
      </c>
      <c r="G12047" s="7" t="s">
        <v>5060</v>
      </c>
      <c r="H12047" s="8" t="s">
        <v>5059</v>
      </c>
      <c r="I12047" s="8" t="s">
        <v>15773</v>
      </c>
      <c r="J12047" s="19">
        <v>3</v>
      </c>
      <c r="K12047" s="19" t="s">
        <v>7736</v>
      </c>
      <c r="L12047" s="11">
        <v>3.5</v>
      </c>
      <c r="M12047" s="11"/>
      <c r="N12047" s="24"/>
      <c r="P12047" s="32"/>
      <c r="R12047">
        <v>1</v>
      </c>
      <c r="S12047">
        <v>1</v>
      </c>
      <c r="T12047" s="19"/>
      <c r="U12047" s="3">
        <v>7</v>
      </c>
      <c r="X12047" t="str">
        <f t="shared" si="727"/>
        <v/>
      </c>
      <c r="Z12047" t="str">
        <f t="shared" si="728"/>
        <v/>
      </c>
      <c r="AB12047" s="9"/>
      <c r="AC12047" t="s">
        <v>5059</v>
      </c>
      <c r="AD12047">
        <f t="shared" si="730"/>
        <v>0</v>
      </c>
      <c r="AF12047" s="3"/>
      <c r="AG12047" t="s">
        <v>3145</v>
      </c>
      <c r="AH12047" s="9" t="s">
        <v>4925</v>
      </c>
    </row>
    <row r="12048" spans="1:48" ht="10.95" customHeight="1" outlineLevel="1" x14ac:dyDescent="0.25">
      <c r="A12048" t="s">
        <v>264</v>
      </c>
      <c r="C12048" s="3" t="s">
        <v>12466</v>
      </c>
      <c r="D12048" s="3">
        <v>10</v>
      </c>
      <c r="E12048" s="9">
        <v>1940</v>
      </c>
      <c r="F12048" s="7" t="s">
        <v>5983</v>
      </c>
      <c r="G12048" s="7" t="s">
        <v>14942</v>
      </c>
      <c r="H12048" s="8" t="s">
        <v>15774</v>
      </c>
      <c r="I12048" s="8" t="s">
        <v>15773</v>
      </c>
      <c r="J12048" s="19">
        <v>5</v>
      </c>
      <c r="K12048" s="19" t="s">
        <v>7736</v>
      </c>
      <c r="L12048" s="11">
        <v>7.7</v>
      </c>
      <c r="M12048" s="11"/>
      <c r="N12048" s="24"/>
      <c r="P12048" s="32"/>
      <c r="T12048" s="19"/>
      <c r="U12048" s="3"/>
      <c r="X12048" t="str">
        <f t="shared" si="727"/>
        <v/>
      </c>
      <c r="Z12048" t="str">
        <f t="shared" si="728"/>
        <v/>
      </c>
      <c r="AB12048" s="9"/>
      <c r="AC12048" t="s">
        <v>15774</v>
      </c>
      <c r="AD12048">
        <f t="shared" si="730"/>
        <v>0</v>
      </c>
      <c r="AF12048" s="3"/>
      <c r="AH12048" s="9"/>
    </row>
    <row r="12049" spans="1:34" ht="10.95" customHeight="1" outlineLevel="1" x14ac:dyDescent="0.25">
      <c r="A12049" t="s">
        <v>264</v>
      </c>
      <c r="C12049" s="3" t="s">
        <v>12466</v>
      </c>
      <c r="D12049" s="3">
        <v>18</v>
      </c>
      <c r="E12049" s="9">
        <v>1949</v>
      </c>
      <c r="F12049" s="7" t="s">
        <v>4619</v>
      </c>
      <c r="G12049" s="7" t="s">
        <v>6710</v>
      </c>
      <c r="H12049" s="8" t="s">
        <v>15775</v>
      </c>
      <c r="I12049" s="8" t="s">
        <v>15776</v>
      </c>
      <c r="J12049" s="19">
        <v>5</v>
      </c>
      <c r="K12049" s="19" t="s">
        <v>7736</v>
      </c>
      <c r="L12049" s="11">
        <v>16.3</v>
      </c>
      <c r="M12049" s="11"/>
      <c r="N12049" s="24"/>
      <c r="P12049" s="32"/>
      <c r="T12049" s="19"/>
      <c r="U12049" s="3"/>
      <c r="X12049" t="str">
        <f t="shared" si="727"/>
        <v/>
      </c>
      <c r="Z12049" t="str">
        <f t="shared" si="728"/>
        <v/>
      </c>
      <c r="AB12049" s="9"/>
      <c r="AC12049" t="s">
        <v>15775</v>
      </c>
      <c r="AD12049">
        <f t="shared" si="730"/>
        <v>0</v>
      </c>
      <c r="AF12049" s="3"/>
      <c r="AH12049" s="9"/>
    </row>
    <row r="12050" spans="1:34" ht="10.95" customHeight="1" outlineLevel="1" x14ac:dyDescent="0.25">
      <c r="A12050" t="s">
        <v>264</v>
      </c>
      <c r="C12050" s="3" t="s">
        <v>12466</v>
      </c>
      <c r="D12050" s="3">
        <v>21</v>
      </c>
      <c r="E12050" s="9">
        <v>1957</v>
      </c>
      <c r="F12050" s="7" t="s">
        <v>1101</v>
      </c>
      <c r="G12050" s="7" t="s">
        <v>5062</v>
      </c>
      <c r="H12050" s="8" t="s">
        <v>5063</v>
      </c>
      <c r="I12050" s="8" t="s">
        <v>15777</v>
      </c>
      <c r="J12050" s="19">
        <v>6</v>
      </c>
      <c r="K12050" s="19" t="s">
        <v>7736</v>
      </c>
      <c r="L12050" s="11">
        <v>2</v>
      </c>
      <c r="M12050" s="11"/>
      <c r="N12050" s="24"/>
      <c r="P12050" s="32"/>
      <c r="T12050" s="19"/>
      <c r="U12050" s="3">
        <v>21</v>
      </c>
      <c r="X12050" t="str">
        <f t="shared" si="727"/>
        <v/>
      </c>
      <c r="Z12050" t="str">
        <f t="shared" si="728"/>
        <v/>
      </c>
      <c r="AB12050" s="9"/>
      <c r="AC12050" t="s">
        <v>5063</v>
      </c>
      <c r="AD12050">
        <f t="shared" si="730"/>
        <v>0</v>
      </c>
      <c r="AF12050" s="3"/>
      <c r="AG12050" t="s">
        <v>3145</v>
      </c>
      <c r="AH12050" s="9" t="s">
        <v>4613</v>
      </c>
    </row>
    <row r="12051" spans="1:34" ht="10.95" customHeight="1" outlineLevel="1" x14ac:dyDescent="0.25">
      <c r="A12051" t="s">
        <v>264</v>
      </c>
      <c r="C12051" s="3" t="s">
        <v>12466</v>
      </c>
      <c r="D12051" s="3">
        <v>32</v>
      </c>
      <c r="E12051" s="9">
        <v>1961</v>
      </c>
      <c r="F12051" s="7" t="s">
        <v>1106</v>
      </c>
      <c r="G12051" s="7" t="s">
        <v>175</v>
      </c>
      <c r="H12051" s="8" t="s">
        <v>5059</v>
      </c>
      <c r="I12051" s="8" t="s">
        <v>15778</v>
      </c>
      <c r="J12051" s="19">
        <v>3</v>
      </c>
      <c r="K12051" s="19" t="s">
        <v>7736</v>
      </c>
      <c r="L12051" s="11">
        <v>2.5</v>
      </c>
      <c r="M12051" s="11"/>
      <c r="N12051" s="24"/>
      <c r="P12051" s="32"/>
      <c r="T12051" s="19"/>
      <c r="U12051" s="3">
        <v>32</v>
      </c>
      <c r="X12051" t="str">
        <f t="shared" si="727"/>
        <v/>
      </c>
      <c r="Z12051" t="str">
        <f t="shared" si="728"/>
        <v/>
      </c>
      <c r="AB12051" s="9"/>
      <c r="AC12051" t="s">
        <v>5059</v>
      </c>
      <c r="AD12051">
        <f t="shared" si="730"/>
        <v>0</v>
      </c>
      <c r="AF12051" s="3"/>
      <c r="AG12051" t="s">
        <v>3145</v>
      </c>
      <c r="AH12051" s="9" t="s">
        <v>4613</v>
      </c>
    </row>
    <row r="12052" spans="1:34" ht="10.95" customHeight="1" outlineLevel="1" x14ac:dyDescent="0.25">
      <c r="A12052" t="s">
        <v>264</v>
      </c>
      <c r="C12052" s="3" t="s">
        <v>12466</v>
      </c>
      <c r="D12052" s="3">
        <v>33</v>
      </c>
      <c r="E12052" s="9">
        <v>1961</v>
      </c>
      <c r="F12052" s="7" t="s">
        <v>1109</v>
      </c>
      <c r="G12052" s="7" t="s">
        <v>491</v>
      </c>
      <c r="H12052" s="8" t="s">
        <v>5063</v>
      </c>
      <c r="I12052" s="8" t="s">
        <v>15778</v>
      </c>
      <c r="J12052" s="19">
        <v>6</v>
      </c>
      <c r="K12052" s="19" t="s">
        <v>7736</v>
      </c>
      <c r="L12052" s="11">
        <v>2.5</v>
      </c>
      <c r="M12052" s="11"/>
      <c r="N12052" s="24"/>
      <c r="P12052" s="32"/>
      <c r="T12052" s="19"/>
      <c r="U12052" s="3">
        <v>33</v>
      </c>
      <c r="X12052" t="str">
        <f t="shared" si="727"/>
        <v/>
      </c>
      <c r="Z12052" t="str">
        <f t="shared" si="728"/>
        <v/>
      </c>
      <c r="AB12052" s="9"/>
      <c r="AC12052" t="s">
        <v>5063</v>
      </c>
      <c r="AD12052">
        <f t="shared" si="730"/>
        <v>0</v>
      </c>
      <c r="AF12052" s="3"/>
      <c r="AG12052" t="s">
        <v>3145</v>
      </c>
      <c r="AH12052" s="9" t="s">
        <v>4925</v>
      </c>
    </row>
    <row r="12053" spans="1:34" ht="10.95" customHeight="1" outlineLevel="1" x14ac:dyDescent="0.25">
      <c r="A12053" t="s">
        <v>264</v>
      </c>
      <c r="C12053" s="3" t="s">
        <v>12466</v>
      </c>
      <c r="D12053" s="3">
        <v>51</v>
      </c>
      <c r="E12053" s="9">
        <v>1964</v>
      </c>
      <c r="F12053" s="7" t="s">
        <v>15779</v>
      </c>
      <c r="G12053" s="7" t="s">
        <v>5401</v>
      </c>
      <c r="H12053" s="8" t="s">
        <v>15782</v>
      </c>
      <c r="I12053" s="8" t="s">
        <v>15780</v>
      </c>
      <c r="J12053" s="19">
        <v>3</v>
      </c>
      <c r="K12053" s="19" t="s">
        <v>7736</v>
      </c>
      <c r="L12053" s="11">
        <v>7</v>
      </c>
      <c r="M12053" s="11"/>
      <c r="N12053" s="24"/>
      <c r="P12053" s="32"/>
      <c r="T12053" s="19"/>
      <c r="U12053" s="3"/>
      <c r="X12053" t="str">
        <f t="shared" si="727"/>
        <v/>
      </c>
      <c r="Z12053" t="str">
        <f t="shared" si="728"/>
        <v/>
      </c>
      <c r="AB12053" s="9"/>
      <c r="AC12053" t="s">
        <v>15782</v>
      </c>
      <c r="AD12053">
        <f t="shared" si="730"/>
        <v>0</v>
      </c>
      <c r="AF12053" s="3"/>
      <c r="AH12053" s="9"/>
    </row>
    <row r="12054" spans="1:34" ht="10.95" customHeight="1" outlineLevel="1" x14ac:dyDescent="0.25">
      <c r="A12054" t="s">
        <v>264</v>
      </c>
      <c r="C12054" s="3" t="s">
        <v>12466</v>
      </c>
      <c r="D12054" s="3">
        <v>67</v>
      </c>
      <c r="E12054" s="9">
        <v>1967</v>
      </c>
      <c r="F12054" s="7" t="s">
        <v>11830</v>
      </c>
      <c r="G12054" s="7" t="s">
        <v>5401</v>
      </c>
      <c r="H12054" s="8" t="s">
        <v>15783</v>
      </c>
      <c r="I12054" s="8" t="s">
        <v>15781</v>
      </c>
      <c r="J12054" s="19">
        <v>3</v>
      </c>
      <c r="K12054" s="19" t="s">
        <v>7736</v>
      </c>
      <c r="L12054" s="11">
        <v>1.5</v>
      </c>
      <c r="M12054" s="11"/>
      <c r="N12054" s="24"/>
      <c r="P12054" s="32"/>
      <c r="T12054" s="19"/>
      <c r="U12054" s="3"/>
      <c r="X12054" t="str">
        <f t="shared" si="727"/>
        <v/>
      </c>
      <c r="Z12054" t="str">
        <f t="shared" si="728"/>
        <v/>
      </c>
      <c r="AB12054" s="9"/>
      <c r="AC12054" t="s">
        <v>15783</v>
      </c>
      <c r="AD12054">
        <f t="shared" si="730"/>
        <v>0</v>
      </c>
      <c r="AF12054" s="3"/>
      <c r="AH12054" s="9"/>
    </row>
    <row r="12055" spans="1:34" ht="10.95" customHeight="1" outlineLevel="1" x14ac:dyDescent="0.25">
      <c r="A12055" t="s">
        <v>264</v>
      </c>
      <c r="C12055" s="3" t="s">
        <v>12466</v>
      </c>
      <c r="D12055" s="3">
        <v>70</v>
      </c>
      <c r="E12055" s="9">
        <v>1967</v>
      </c>
      <c r="F12055" s="7" t="s">
        <v>4619</v>
      </c>
      <c r="G12055" s="7" t="s">
        <v>5401</v>
      </c>
      <c r="H12055" s="8" t="s">
        <v>15783</v>
      </c>
      <c r="I12055" s="8" t="s">
        <v>15781</v>
      </c>
      <c r="J12055" s="19">
        <v>5</v>
      </c>
      <c r="K12055" s="19" t="s">
        <v>7736</v>
      </c>
      <c r="L12055" s="11">
        <v>1.5</v>
      </c>
      <c r="M12055" s="11"/>
      <c r="N12055" s="24"/>
      <c r="P12055" s="32"/>
      <c r="T12055" s="19"/>
      <c r="U12055" s="3"/>
      <c r="X12055" t="str">
        <f t="shared" si="727"/>
        <v/>
      </c>
      <c r="Z12055" t="str">
        <f t="shared" si="728"/>
        <v/>
      </c>
      <c r="AB12055" s="9"/>
      <c r="AC12055" t="s">
        <v>15783</v>
      </c>
      <c r="AD12055">
        <f t="shared" si="730"/>
        <v>0</v>
      </c>
      <c r="AF12055" s="3"/>
      <c r="AH12055" s="9"/>
    </row>
    <row r="12056" spans="1:34" ht="10.95" customHeight="1" outlineLevel="1" x14ac:dyDescent="0.25">
      <c r="A12056" t="s">
        <v>264</v>
      </c>
      <c r="C12056" s="3" t="s">
        <v>12466</v>
      </c>
      <c r="D12056" s="3">
        <v>84</v>
      </c>
      <c r="E12056" s="9">
        <v>1967</v>
      </c>
      <c r="F12056" s="7" t="s">
        <v>15785</v>
      </c>
      <c r="G12056" s="7" t="s">
        <v>5401</v>
      </c>
      <c r="H12056" s="8" t="s">
        <v>15782</v>
      </c>
      <c r="I12056" s="8" t="s">
        <v>15784</v>
      </c>
      <c r="J12056" s="19">
        <v>5</v>
      </c>
      <c r="K12056" s="19" t="s">
        <v>7736</v>
      </c>
      <c r="L12056" s="11">
        <v>7</v>
      </c>
      <c r="M12056" s="11"/>
      <c r="N12056" s="24"/>
      <c r="P12056" s="32"/>
      <c r="T12056" s="19"/>
      <c r="U12056" s="3"/>
      <c r="X12056" t="str">
        <f t="shared" si="727"/>
        <v/>
      </c>
      <c r="Z12056" t="str">
        <f t="shared" si="728"/>
        <v/>
      </c>
      <c r="AB12056" s="9"/>
      <c r="AC12056" t="s">
        <v>15782</v>
      </c>
      <c r="AD12056">
        <f t="shared" si="730"/>
        <v>0</v>
      </c>
      <c r="AF12056" s="3"/>
      <c r="AH12056" s="9"/>
    </row>
    <row r="12057" spans="1:34" ht="10.95" customHeight="1" outlineLevel="1" x14ac:dyDescent="0.25">
      <c r="A12057" t="s">
        <v>264</v>
      </c>
      <c r="C12057" s="3" t="s">
        <v>12466</v>
      </c>
      <c r="D12057" s="3">
        <v>85</v>
      </c>
      <c r="E12057" s="9">
        <v>1967</v>
      </c>
      <c r="F12057" s="7" t="s">
        <v>6389</v>
      </c>
      <c r="G12057" s="7" t="s">
        <v>5401</v>
      </c>
      <c r="H12057" s="8" t="s">
        <v>15783</v>
      </c>
      <c r="I12057" s="8" t="s">
        <v>14954</v>
      </c>
      <c r="J12057" s="19">
        <v>3</v>
      </c>
      <c r="K12057" s="19" t="s">
        <v>7736</v>
      </c>
      <c r="L12057" s="11">
        <v>1.5</v>
      </c>
      <c r="M12057" s="11"/>
      <c r="N12057" s="24"/>
      <c r="P12057" s="32"/>
      <c r="T12057" s="19"/>
      <c r="U12057" s="3"/>
      <c r="X12057" t="str">
        <f t="shared" si="727"/>
        <v/>
      </c>
      <c r="Z12057" t="str">
        <f t="shared" si="728"/>
        <v/>
      </c>
      <c r="AB12057" s="9"/>
      <c r="AC12057" t="s">
        <v>15783</v>
      </c>
      <c r="AD12057">
        <f t="shared" si="730"/>
        <v>0</v>
      </c>
      <c r="AF12057" s="3"/>
      <c r="AH12057" s="9"/>
    </row>
    <row r="12058" spans="1:34" ht="10.95" customHeight="1" outlineLevel="1" x14ac:dyDescent="0.25">
      <c r="A12058" t="s">
        <v>264</v>
      </c>
      <c r="C12058" s="3" t="s">
        <v>12466</v>
      </c>
      <c r="D12058" s="3">
        <v>97</v>
      </c>
      <c r="E12058" s="9">
        <v>1969</v>
      </c>
      <c r="F12058" s="7" t="s">
        <v>6389</v>
      </c>
      <c r="G12058" s="7" t="s">
        <v>5401</v>
      </c>
      <c r="H12058" s="8" t="s">
        <v>5059</v>
      </c>
      <c r="I12058" s="8" t="s">
        <v>15786</v>
      </c>
      <c r="J12058" s="19">
        <v>3</v>
      </c>
      <c r="K12058" s="19" t="s">
        <v>7736</v>
      </c>
      <c r="L12058" s="11">
        <v>0.7</v>
      </c>
      <c r="M12058" s="11"/>
      <c r="N12058" s="24"/>
      <c r="P12058" s="32"/>
      <c r="T12058" s="19"/>
      <c r="U12058" s="3">
        <v>97</v>
      </c>
      <c r="X12058" t="str">
        <f t="shared" si="727"/>
        <v/>
      </c>
      <c r="Z12058" t="str">
        <f t="shared" si="728"/>
        <v/>
      </c>
      <c r="AB12058" s="9"/>
      <c r="AC12058" t="s">
        <v>5059</v>
      </c>
      <c r="AD12058">
        <f t="shared" si="730"/>
        <v>0</v>
      </c>
      <c r="AF12058" s="3"/>
      <c r="AG12058" t="s">
        <v>3145</v>
      </c>
      <c r="AH12058" s="9" t="s">
        <v>4613</v>
      </c>
    </row>
    <row r="12059" spans="1:34" ht="10.95" customHeight="1" outlineLevel="1" x14ac:dyDescent="0.25">
      <c r="A12059" t="s">
        <v>264</v>
      </c>
      <c r="C12059" s="3" t="s">
        <v>12466</v>
      </c>
      <c r="D12059" s="3">
        <v>102</v>
      </c>
      <c r="E12059" s="9">
        <v>1969</v>
      </c>
      <c r="F12059" s="7" t="s">
        <v>1632</v>
      </c>
      <c r="G12059" s="7" t="s">
        <v>5401</v>
      </c>
      <c r="H12059" s="8" t="s">
        <v>15788</v>
      </c>
      <c r="I12059" s="8" t="s">
        <v>15786</v>
      </c>
      <c r="J12059" s="19">
        <v>5</v>
      </c>
      <c r="K12059" s="19" t="s">
        <v>7736</v>
      </c>
      <c r="L12059" s="11">
        <v>1.8</v>
      </c>
      <c r="M12059" s="11"/>
      <c r="N12059" s="24"/>
      <c r="P12059" s="32"/>
      <c r="T12059" s="19"/>
      <c r="U12059" s="3"/>
      <c r="X12059" t="str">
        <f t="shared" si="727"/>
        <v/>
      </c>
      <c r="Z12059" t="str">
        <f t="shared" si="728"/>
        <v/>
      </c>
      <c r="AB12059" s="9"/>
      <c r="AC12059" t="s">
        <v>15788</v>
      </c>
      <c r="AD12059">
        <f t="shared" si="730"/>
        <v>0</v>
      </c>
      <c r="AF12059" s="3"/>
      <c r="AH12059" s="9"/>
    </row>
    <row r="12060" spans="1:34" ht="10.95" customHeight="1" outlineLevel="1" x14ac:dyDescent="0.25">
      <c r="A12060" t="s">
        <v>264</v>
      </c>
      <c r="C12060" s="3" t="s">
        <v>12466</v>
      </c>
      <c r="D12060" s="3">
        <v>104</v>
      </c>
      <c r="E12060" s="9">
        <v>1969</v>
      </c>
      <c r="F12060" s="7" t="s">
        <v>5141</v>
      </c>
      <c r="G12060" s="7" t="s">
        <v>5401</v>
      </c>
      <c r="H12060" s="8" t="s">
        <v>15788</v>
      </c>
      <c r="I12060" s="8" t="s">
        <v>15786</v>
      </c>
      <c r="J12060" s="19">
        <v>5</v>
      </c>
      <c r="K12060" s="19" t="s">
        <v>7736</v>
      </c>
      <c r="L12060" s="11">
        <v>3.7</v>
      </c>
      <c r="M12060" s="11"/>
      <c r="N12060" s="24"/>
      <c r="P12060" s="32"/>
      <c r="T12060" s="19"/>
      <c r="U12060" s="3"/>
      <c r="X12060" t="str">
        <f t="shared" si="727"/>
        <v/>
      </c>
      <c r="Z12060" t="str">
        <f t="shared" si="728"/>
        <v/>
      </c>
      <c r="AB12060" s="9"/>
      <c r="AC12060" t="s">
        <v>15788</v>
      </c>
      <c r="AD12060">
        <f t="shared" si="730"/>
        <v>0</v>
      </c>
      <c r="AF12060" s="3"/>
      <c r="AH12060" s="9"/>
    </row>
    <row r="12061" spans="1:34" ht="10.95" customHeight="1" outlineLevel="1" x14ac:dyDescent="0.25">
      <c r="A12061" t="s">
        <v>264</v>
      </c>
      <c r="C12061" s="3" t="s">
        <v>12466</v>
      </c>
      <c r="D12061" s="3">
        <v>105</v>
      </c>
      <c r="E12061" s="9">
        <v>1969</v>
      </c>
      <c r="F12061" s="7" t="s">
        <v>5242</v>
      </c>
      <c r="G12061" s="7" t="s">
        <v>5401</v>
      </c>
      <c r="H12061" s="8" t="s">
        <v>15788</v>
      </c>
      <c r="I12061" s="8" t="s">
        <v>15786</v>
      </c>
      <c r="J12061" s="19">
        <v>5</v>
      </c>
      <c r="K12061" s="19" t="s">
        <v>7736</v>
      </c>
      <c r="L12061" s="11">
        <v>1.2</v>
      </c>
      <c r="M12061" s="11"/>
      <c r="N12061" s="24"/>
      <c r="P12061" s="32"/>
      <c r="T12061" s="19"/>
      <c r="U12061" s="3"/>
      <c r="X12061" t="str">
        <f t="shared" si="727"/>
        <v/>
      </c>
      <c r="Z12061" t="str">
        <f t="shared" si="728"/>
        <v/>
      </c>
      <c r="AB12061" s="9"/>
      <c r="AC12061" t="s">
        <v>15788</v>
      </c>
      <c r="AD12061">
        <f t="shared" si="730"/>
        <v>0</v>
      </c>
      <c r="AF12061" s="3"/>
      <c r="AH12061" s="9"/>
    </row>
    <row r="12062" spans="1:34" ht="10.95" customHeight="1" outlineLevel="1" x14ac:dyDescent="0.25">
      <c r="A12062" t="s">
        <v>264</v>
      </c>
      <c r="C12062" s="3" t="s">
        <v>12466</v>
      </c>
      <c r="D12062" s="3">
        <v>118</v>
      </c>
      <c r="E12062" s="9">
        <v>1971</v>
      </c>
      <c r="F12062" s="7" t="s">
        <v>5141</v>
      </c>
      <c r="G12062" s="7" t="s">
        <v>5401</v>
      </c>
      <c r="H12062" s="8" t="s">
        <v>5059</v>
      </c>
      <c r="I12062" s="8" t="s">
        <v>15787</v>
      </c>
      <c r="J12062" s="19">
        <v>5</v>
      </c>
      <c r="K12062" s="19" t="s">
        <v>7736</v>
      </c>
      <c r="L12062" s="11">
        <v>4</v>
      </c>
      <c r="M12062" s="11"/>
      <c r="N12062" s="24"/>
      <c r="P12062" s="32"/>
      <c r="T12062" s="19"/>
      <c r="U12062" s="3">
        <v>118</v>
      </c>
      <c r="X12062" t="str">
        <f t="shared" si="727"/>
        <v/>
      </c>
      <c r="Z12062" t="str">
        <f t="shared" si="728"/>
        <v/>
      </c>
      <c r="AB12062" s="9"/>
      <c r="AC12062" t="s">
        <v>5059</v>
      </c>
      <c r="AD12062">
        <f t="shared" si="730"/>
        <v>0</v>
      </c>
      <c r="AF12062" s="3"/>
      <c r="AG12062" t="s">
        <v>3145</v>
      </c>
      <c r="AH12062" s="9" t="s">
        <v>4925</v>
      </c>
    </row>
    <row r="12063" spans="1:34" ht="10.95" customHeight="1" outlineLevel="1" x14ac:dyDescent="0.25">
      <c r="A12063" t="s">
        <v>264</v>
      </c>
      <c r="C12063" s="3" t="s">
        <v>12466</v>
      </c>
      <c r="D12063" s="3">
        <v>143</v>
      </c>
      <c r="E12063" s="9">
        <v>1974</v>
      </c>
      <c r="F12063" s="7" t="s">
        <v>1643</v>
      </c>
      <c r="G12063" s="7" t="s">
        <v>5401</v>
      </c>
      <c r="H12063" s="8" t="s">
        <v>20624</v>
      </c>
      <c r="I12063" s="8" t="s">
        <v>7666</v>
      </c>
      <c r="J12063" s="19">
        <v>5</v>
      </c>
      <c r="K12063" s="19" t="s">
        <v>7736</v>
      </c>
      <c r="L12063" s="11">
        <v>2.2000000000000002</v>
      </c>
      <c r="M12063" s="11"/>
      <c r="N12063" s="24"/>
      <c r="P12063" s="32"/>
      <c r="T12063" s="19"/>
      <c r="U12063" s="3"/>
      <c r="X12063" t="str">
        <f t="shared" si="727"/>
        <v/>
      </c>
      <c r="Z12063" t="str">
        <f t="shared" si="728"/>
        <v/>
      </c>
      <c r="AB12063" s="9"/>
      <c r="AC12063" t="s">
        <v>20624</v>
      </c>
      <c r="AD12063">
        <f t="shared" si="730"/>
        <v>0</v>
      </c>
      <c r="AF12063" s="3"/>
      <c r="AH12063" s="9"/>
    </row>
    <row r="12064" spans="1:34" ht="10.95" customHeight="1" outlineLevel="1" x14ac:dyDescent="0.25">
      <c r="A12064" t="s">
        <v>264</v>
      </c>
      <c r="C12064" s="3" t="s">
        <v>12466</v>
      </c>
      <c r="D12064" s="3">
        <v>172</v>
      </c>
      <c r="E12064" s="9">
        <v>1977</v>
      </c>
      <c r="F12064" s="10" t="s">
        <v>6317</v>
      </c>
      <c r="G12064" s="7" t="s">
        <v>5401</v>
      </c>
      <c r="H12064" s="8" t="s">
        <v>15788</v>
      </c>
      <c r="I12064" s="8" t="s">
        <v>15789</v>
      </c>
      <c r="J12064" s="19">
        <v>5</v>
      </c>
      <c r="K12064" s="19" t="s">
        <v>7736</v>
      </c>
      <c r="L12064" s="11">
        <v>3.3</v>
      </c>
      <c r="M12064" s="11"/>
      <c r="N12064" s="24"/>
      <c r="P12064" s="32"/>
      <c r="T12064" s="19"/>
      <c r="U12064" s="3"/>
      <c r="X12064" t="str">
        <f t="shared" si="727"/>
        <v/>
      </c>
      <c r="Z12064" t="str">
        <f t="shared" si="728"/>
        <v/>
      </c>
      <c r="AB12064" s="9"/>
      <c r="AC12064" t="s">
        <v>15788</v>
      </c>
      <c r="AD12064">
        <f t="shared" si="730"/>
        <v>0</v>
      </c>
      <c r="AF12064" s="3"/>
      <c r="AH12064" s="9"/>
    </row>
    <row r="12065" spans="1:34" ht="10.95" customHeight="1" outlineLevel="1" x14ac:dyDescent="0.25">
      <c r="A12065" t="s">
        <v>264</v>
      </c>
      <c r="C12065" s="3" t="s">
        <v>12466</v>
      </c>
      <c r="D12065" s="3">
        <v>175</v>
      </c>
      <c r="E12065" s="9">
        <v>1978</v>
      </c>
      <c r="F12065" s="7" t="s">
        <v>20089</v>
      </c>
      <c r="G12065" s="7" t="s">
        <v>5401</v>
      </c>
      <c r="H12065" s="8" t="s">
        <v>5059</v>
      </c>
      <c r="I12065" s="8" t="s">
        <v>20090</v>
      </c>
      <c r="J12065" s="19">
        <v>3</v>
      </c>
      <c r="K12065" s="19" t="s">
        <v>7736</v>
      </c>
      <c r="L12065" s="11">
        <v>0.65</v>
      </c>
      <c r="M12065" s="11"/>
      <c r="N12065" s="24"/>
      <c r="P12065" s="32"/>
      <c r="T12065" s="19"/>
      <c r="U12065" s="3"/>
      <c r="X12065">
        <f t="shared" si="727"/>
        <v>1</v>
      </c>
      <c r="Z12065" t="str">
        <f t="shared" si="728"/>
        <v/>
      </c>
      <c r="AB12065" s="9"/>
      <c r="AC12065" t="s">
        <v>5059</v>
      </c>
      <c r="AD12065">
        <f t="shared" si="730"/>
        <v>0</v>
      </c>
      <c r="AF12065" s="3"/>
      <c r="AG12065" t="s">
        <v>3145</v>
      </c>
      <c r="AH12065" s="9" t="s">
        <v>4613</v>
      </c>
    </row>
    <row r="12066" spans="1:34" ht="10.95" customHeight="1" outlineLevel="1" x14ac:dyDescent="0.25">
      <c r="A12066" t="s">
        <v>264</v>
      </c>
      <c r="C12066" s="3" t="s">
        <v>12466</v>
      </c>
      <c r="D12066" s="3">
        <v>184</v>
      </c>
      <c r="E12066" s="9">
        <v>1979</v>
      </c>
      <c r="F12066" s="7" t="s">
        <v>1632</v>
      </c>
      <c r="G12066" s="7" t="s">
        <v>5401</v>
      </c>
      <c r="H12066" s="8" t="s">
        <v>5059</v>
      </c>
      <c r="I12066" s="8" t="s">
        <v>15790</v>
      </c>
      <c r="J12066" s="19">
        <v>3</v>
      </c>
      <c r="K12066" s="19" t="s">
        <v>7736</v>
      </c>
      <c r="L12066" s="11">
        <v>0.65</v>
      </c>
      <c r="M12066" s="11"/>
      <c r="N12066" s="24"/>
      <c r="P12066" s="32"/>
      <c r="T12066" s="19"/>
      <c r="U12066" s="3">
        <v>184</v>
      </c>
      <c r="X12066" t="str">
        <f t="shared" si="727"/>
        <v/>
      </c>
      <c r="Z12066" t="str">
        <f t="shared" si="728"/>
        <v/>
      </c>
      <c r="AB12066" s="9"/>
      <c r="AC12066" t="s">
        <v>5059</v>
      </c>
      <c r="AD12066">
        <f t="shared" si="730"/>
        <v>0</v>
      </c>
      <c r="AF12066" s="3"/>
      <c r="AG12066" t="s">
        <v>3145</v>
      </c>
      <c r="AH12066" s="9" t="s">
        <v>4613</v>
      </c>
    </row>
    <row r="12067" spans="1:34" ht="10.95" customHeight="1" outlineLevel="1" x14ac:dyDescent="0.25">
      <c r="A12067" t="s">
        <v>264</v>
      </c>
      <c r="C12067" s="3" t="s">
        <v>12466</v>
      </c>
      <c r="D12067" s="3">
        <v>185</v>
      </c>
      <c r="E12067" s="9">
        <v>1979</v>
      </c>
      <c r="F12067" s="7" t="s">
        <v>5241</v>
      </c>
      <c r="G12067" s="7" t="s">
        <v>5401</v>
      </c>
      <c r="H12067" s="8" t="s">
        <v>5059</v>
      </c>
      <c r="I12067" s="8" t="s">
        <v>15790</v>
      </c>
      <c r="J12067" s="19">
        <v>5</v>
      </c>
      <c r="K12067" s="19" t="s">
        <v>7736</v>
      </c>
      <c r="L12067" s="11">
        <v>0.65</v>
      </c>
      <c r="M12067" s="11"/>
      <c r="N12067" s="24"/>
      <c r="P12067" s="32"/>
      <c r="T12067" s="19"/>
      <c r="U12067" s="3">
        <v>185</v>
      </c>
      <c r="X12067" t="str">
        <f t="shared" si="727"/>
        <v/>
      </c>
      <c r="Z12067" t="str">
        <f t="shared" si="728"/>
        <v/>
      </c>
      <c r="AB12067" s="9"/>
      <c r="AC12067" t="s">
        <v>5059</v>
      </c>
      <c r="AD12067">
        <f t="shared" si="730"/>
        <v>0</v>
      </c>
      <c r="AF12067" s="3"/>
      <c r="AG12067" t="s">
        <v>3145</v>
      </c>
      <c r="AH12067" s="9" t="s">
        <v>4613</v>
      </c>
    </row>
    <row r="12068" spans="1:34" ht="10.95" customHeight="1" outlineLevel="1" x14ac:dyDescent="0.25">
      <c r="A12068" t="s">
        <v>264</v>
      </c>
      <c r="C12068" s="3" t="s">
        <v>12466</v>
      </c>
      <c r="D12068" s="3">
        <v>186</v>
      </c>
      <c r="E12068" s="9">
        <v>1979</v>
      </c>
      <c r="F12068" s="7" t="s">
        <v>2977</v>
      </c>
      <c r="G12068" s="7" t="s">
        <v>5401</v>
      </c>
      <c r="H12068" s="8" t="s">
        <v>5059</v>
      </c>
      <c r="I12068" s="8" t="s">
        <v>15790</v>
      </c>
      <c r="J12068" s="19">
        <v>5</v>
      </c>
      <c r="K12068" s="19" t="s">
        <v>7736</v>
      </c>
      <c r="L12068" s="11">
        <v>0.65</v>
      </c>
      <c r="M12068" s="11"/>
      <c r="N12068" s="24"/>
      <c r="P12068" s="32"/>
      <c r="T12068" s="19"/>
      <c r="U12068" s="3">
        <v>186</v>
      </c>
      <c r="X12068" t="str">
        <f t="shared" si="727"/>
        <v/>
      </c>
      <c r="Z12068" t="str">
        <f t="shared" si="728"/>
        <v/>
      </c>
      <c r="AB12068" s="9"/>
      <c r="AC12068" t="s">
        <v>5059</v>
      </c>
      <c r="AD12068">
        <f t="shared" si="730"/>
        <v>0</v>
      </c>
      <c r="AF12068" s="3"/>
      <c r="AG12068" t="s">
        <v>3145</v>
      </c>
      <c r="AH12068" s="9" t="s">
        <v>4613</v>
      </c>
    </row>
    <row r="12069" spans="1:34" ht="10.95" customHeight="1" outlineLevel="1" x14ac:dyDescent="0.25">
      <c r="A12069" t="s">
        <v>264</v>
      </c>
      <c r="C12069" s="3" t="s">
        <v>12466</v>
      </c>
      <c r="D12069" s="3">
        <v>187</v>
      </c>
      <c r="E12069" s="9">
        <v>1979</v>
      </c>
      <c r="F12069" s="7" t="s">
        <v>2624</v>
      </c>
      <c r="G12069" s="7" t="s">
        <v>5401</v>
      </c>
      <c r="H12069" s="8" t="s">
        <v>5059</v>
      </c>
      <c r="I12069" s="8" t="s">
        <v>15790</v>
      </c>
      <c r="J12069" s="19">
        <v>3</v>
      </c>
      <c r="K12069" s="19" t="s">
        <v>7736</v>
      </c>
      <c r="L12069" s="11">
        <v>0.65</v>
      </c>
      <c r="M12069" s="11"/>
      <c r="N12069" s="24"/>
      <c r="P12069" s="32"/>
      <c r="T12069" s="19"/>
      <c r="U12069" s="3">
        <v>187</v>
      </c>
      <c r="X12069" t="str">
        <f t="shared" si="727"/>
        <v/>
      </c>
      <c r="Z12069" t="str">
        <f t="shared" si="728"/>
        <v/>
      </c>
      <c r="AB12069" s="9"/>
      <c r="AC12069" t="s">
        <v>5059</v>
      </c>
      <c r="AD12069">
        <f t="shared" si="730"/>
        <v>0</v>
      </c>
      <c r="AF12069" s="3"/>
      <c r="AG12069" t="s">
        <v>3145</v>
      </c>
      <c r="AH12069" s="9" t="s">
        <v>4613</v>
      </c>
    </row>
    <row r="12070" spans="1:34" ht="10.95" customHeight="1" outlineLevel="1" x14ac:dyDescent="0.25">
      <c r="A12070" t="s">
        <v>264</v>
      </c>
      <c r="C12070" s="3" t="s">
        <v>12466</v>
      </c>
      <c r="D12070" s="3">
        <v>202</v>
      </c>
      <c r="E12070" s="9">
        <v>1981</v>
      </c>
      <c r="F12070" s="7" t="s">
        <v>5241</v>
      </c>
      <c r="G12070" s="7" t="s">
        <v>5401</v>
      </c>
      <c r="H12070" s="8" t="s">
        <v>6010</v>
      </c>
      <c r="I12070" s="8" t="s">
        <v>7071</v>
      </c>
      <c r="J12070" s="19">
        <v>5</v>
      </c>
      <c r="K12070" s="19" t="s">
        <v>7736</v>
      </c>
      <c r="L12070" s="11">
        <v>1</v>
      </c>
      <c r="M12070" s="11"/>
      <c r="N12070" s="24"/>
      <c r="P12070" s="32"/>
      <c r="T12070" s="19"/>
      <c r="U12070" s="3">
        <v>199</v>
      </c>
      <c r="X12070" t="str">
        <f t="shared" si="727"/>
        <v/>
      </c>
      <c r="Z12070" t="str">
        <f t="shared" si="728"/>
        <v/>
      </c>
      <c r="AB12070" s="9"/>
      <c r="AC12070" t="s">
        <v>6010</v>
      </c>
      <c r="AD12070">
        <f t="shared" si="730"/>
        <v>0</v>
      </c>
      <c r="AF12070" s="3"/>
      <c r="AG12070" t="s">
        <v>3145</v>
      </c>
      <c r="AH12070" s="9" t="s">
        <v>4613</v>
      </c>
    </row>
    <row r="12071" spans="1:34" ht="10.95" customHeight="1" outlineLevel="1" x14ac:dyDescent="0.25">
      <c r="A12071" t="s">
        <v>264</v>
      </c>
      <c r="C12071" s="3" t="s">
        <v>12466</v>
      </c>
      <c r="D12071" s="3">
        <v>203</v>
      </c>
      <c r="E12071" s="9">
        <v>1981</v>
      </c>
      <c r="F12071" s="7" t="s">
        <v>2977</v>
      </c>
      <c r="G12071" s="7" t="s">
        <v>5401</v>
      </c>
      <c r="H12071" s="8" t="s">
        <v>6011</v>
      </c>
      <c r="I12071" s="8" t="s">
        <v>7071</v>
      </c>
      <c r="J12071" s="19">
        <v>5</v>
      </c>
      <c r="K12071" s="19" t="s">
        <v>7736</v>
      </c>
      <c r="L12071" s="11">
        <v>1</v>
      </c>
      <c r="M12071" s="11"/>
      <c r="N12071" s="24"/>
      <c r="P12071" s="32"/>
      <c r="T12071" s="19"/>
      <c r="U12071" s="3">
        <v>200</v>
      </c>
      <c r="X12071" t="str">
        <f t="shared" si="727"/>
        <v/>
      </c>
      <c r="Z12071" t="str">
        <f t="shared" si="728"/>
        <v/>
      </c>
      <c r="AB12071" s="9"/>
      <c r="AC12071" t="s">
        <v>6011</v>
      </c>
      <c r="AD12071">
        <f t="shared" si="730"/>
        <v>0</v>
      </c>
      <c r="AF12071" s="3"/>
      <c r="AG12071" t="s">
        <v>3145</v>
      </c>
      <c r="AH12071" s="9" t="s">
        <v>4613</v>
      </c>
    </row>
    <row r="12072" spans="1:34" ht="10.95" customHeight="1" outlineLevel="1" x14ac:dyDescent="0.25">
      <c r="A12072" t="s">
        <v>264</v>
      </c>
      <c r="C12072" s="3" t="s">
        <v>12466</v>
      </c>
      <c r="D12072" s="3">
        <v>204</v>
      </c>
      <c r="E12072" s="9">
        <v>1981</v>
      </c>
      <c r="F12072" s="7" t="s">
        <v>1643</v>
      </c>
      <c r="G12072" s="7" t="s">
        <v>5401</v>
      </c>
      <c r="H12072" s="8" t="s">
        <v>6012</v>
      </c>
      <c r="I12072" s="8" t="s">
        <v>7071</v>
      </c>
      <c r="J12072" s="19">
        <v>5</v>
      </c>
      <c r="K12072" s="19" t="s">
        <v>7736</v>
      </c>
      <c r="L12072" s="11">
        <v>1</v>
      </c>
      <c r="M12072" s="11"/>
      <c r="N12072" s="24"/>
      <c r="P12072" s="32"/>
      <c r="T12072" s="19"/>
      <c r="U12072" s="3">
        <v>201</v>
      </c>
      <c r="X12072" t="str">
        <f t="shared" si="727"/>
        <v/>
      </c>
      <c r="Z12072" t="str">
        <f t="shared" si="728"/>
        <v/>
      </c>
      <c r="AB12072" s="9"/>
      <c r="AC12072" t="s">
        <v>6012</v>
      </c>
      <c r="AD12072">
        <f t="shared" si="730"/>
        <v>0</v>
      </c>
      <c r="AF12072" s="3"/>
      <c r="AG12072" t="s">
        <v>3145</v>
      </c>
      <c r="AH12072" s="9" t="s">
        <v>4613</v>
      </c>
    </row>
    <row r="12073" spans="1:34" ht="10.95" customHeight="1" outlineLevel="1" x14ac:dyDescent="0.25">
      <c r="A12073" t="s">
        <v>264</v>
      </c>
      <c r="C12073" s="3" t="s">
        <v>12466</v>
      </c>
      <c r="D12073" s="3">
        <v>205</v>
      </c>
      <c r="E12073" s="9">
        <v>1981</v>
      </c>
      <c r="F12073" s="7" t="s">
        <v>2624</v>
      </c>
      <c r="G12073" s="7" t="s">
        <v>5401</v>
      </c>
      <c r="H12073" s="8" t="s">
        <v>6013</v>
      </c>
      <c r="I12073" s="8" t="s">
        <v>7071</v>
      </c>
      <c r="J12073" s="19">
        <v>5</v>
      </c>
      <c r="K12073" s="19" t="s">
        <v>7736</v>
      </c>
      <c r="L12073" s="11">
        <v>1</v>
      </c>
      <c r="M12073" s="11"/>
      <c r="N12073" s="24"/>
      <c r="P12073" s="32"/>
      <c r="T12073" s="19"/>
      <c r="U12073" s="3">
        <v>202</v>
      </c>
      <c r="X12073" t="str">
        <f t="shared" si="727"/>
        <v/>
      </c>
      <c r="Z12073" t="str">
        <f t="shared" si="728"/>
        <v/>
      </c>
      <c r="AB12073" s="9"/>
      <c r="AC12073" t="s">
        <v>6013</v>
      </c>
      <c r="AD12073">
        <f t="shared" si="730"/>
        <v>0</v>
      </c>
      <c r="AF12073" s="3"/>
      <c r="AG12073" t="s">
        <v>3145</v>
      </c>
      <c r="AH12073" s="9" t="s">
        <v>4613</v>
      </c>
    </row>
    <row r="12074" spans="1:34" ht="10.95" customHeight="1" outlineLevel="1" x14ac:dyDescent="0.25">
      <c r="A12074" t="s">
        <v>264</v>
      </c>
      <c r="C12074" s="3" t="s">
        <v>12466</v>
      </c>
      <c r="D12074" s="3">
        <v>206</v>
      </c>
      <c r="E12074" s="9">
        <v>1981</v>
      </c>
      <c r="F12074" s="7" t="s">
        <v>5241</v>
      </c>
      <c r="G12074" s="7" t="s">
        <v>5401</v>
      </c>
      <c r="H12074" s="8" t="s">
        <v>15791</v>
      </c>
      <c r="I12074" s="8" t="s">
        <v>15792</v>
      </c>
      <c r="J12074" s="19">
        <v>5</v>
      </c>
      <c r="K12074" s="19" t="s">
        <v>7736</v>
      </c>
      <c r="L12074" s="11">
        <v>0.75</v>
      </c>
      <c r="M12074" s="11"/>
      <c r="N12074" s="24"/>
      <c r="P12074" s="32"/>
      <c r="T12074" s="19"/>
      <c r="U12074" s="3"/>
      <c r="X12074" t="str">
        <f t="shared" si="727"/>
        <v/>
      </c>
      <c r="Z12074" t="str">
        <f t="shared" si="728"/>
        <v/>
      </c>
      <c r="AB12074" s="9"/>
      <c r="AC12074" t="s">
        <v>15791</v>
      </c>
      <c r="AD12074">
        <f t="shared" si="730"/>
        <v>0</v>
      </c>
      <c r="AF12074" s="3"/>
      <c r="AH12074" s="9"/>
    </row>
    <row r="12075" spans="1:34" ht="10.95" customHeight="1" outlineLevel="1" x14ac:dyDescent="0.25">
      <c r="A12075" t="s">
        <v>264</v>
      </c>
      <c r="C12075" s="3" t="s">
        <v>12466</v>
      </c>
      <c r="D12075" s="3">
        <v>207</v>
      </c>
      <c r="E12075" s="9">
        <v>1981</v>
      </c>
      <c r="F12075" s="7" t="s">
        <v>1643</v>
      </c>
      <c r="G12075" s="7" t="s">
        <v>5401</v>
      </c>
      <c r="H12075" s="8" t="s">
        <v>5064</v>
      </c>
      <c r="I12075" s="8" t="s">
        <v>15792</v>
      </c>
      <c r="J12075" s="19">
        <v>3</v>
      </c>
      <c r="K12075" s="19" t="s">
        <v>7736</v>
      </c>
      <c r="L12075" s="11">
        <v>0.75</v>
      </c>
      <c r="M12075" s="11"/>
      <c r="N12075" s="24"/>
      <c r="P12075" s="32"/>
      <c r="T12075" s="19"/>
      <c r="U12075" s="3">
        <v>204</v>
      </c>
      <c r="X12075" t="str">
        <f t="shared" si="727"/>
        <v/>
      </c>
      <c r="Z12075" t="str">
        <f t="shared" si="728"/>
        <v/>
      </c>
      <c r="AB12075" s="9"/>
      <c r="AC12075" t="s">
        <v>5064</v>
      </c>
      <c r="AD12075">
        <f t="shared" si="730"/>
        <v>0</v>
      </c>
      <c r="AF12075" s="3"/>
      <c r="AG12075" t="s">
        <v>3145</v>
      </c>
      <c r="AH12075" s="9" t="s">
        <v>4613</v>
      </c>
    </row>
    <row r="12076" spans="1:34" ht="10.95" customHeight="1" outlineLevel="1" x14ac:dyDescent="0.25">
      <c r="A12076" t="s">
        <v>264</v>
      </c>
      <c r="C12076" s="3" t="s">
        <v>12466</v>
      </c>
      <c r="D12076" s="3">
        <v>230</v>
      </c>
      <c r="E12076" s="9">
        <v>1983</v>
      </c>
      <c r="F12076" s="7" t="s">
        <v>1632</v>
      </c>
      <c r="G12076" s="7" t="s">
        <v>5401</v>
      </c>
      <c r="H12076" s="8" t="s">
        <v>2733</v>
      </c>
      <c r="I12076" s="8" t="s">
        <v>15793</v>
      </c>
      <c r="J12076" s="19">
        <v>5</v>
      </c>
      <c r="K12076" s="19" t="s">
        <v>7736</v>
      </c>
      <c r="L12076" s="11">
        <v>3</v>
      </c>
      <c r="M12076" s="11"/>
      <c r="N12076" s="24"/>
      <c r="P12076" s="32"/>
      <c r="T12076" s="19"/>
      <c r="U12076" s="3">
        <v>225</v>
      </c>
      <c r="X12076" t="str">
        <f t="shared" si="727"/>
        <v/>
      </c>
      <c r="Z12076" t="str">
        <f t="shared" si="728"/>
        <v/>
      </c>
      <c r="AB12076" s="9"/>
      <c r="AC12076" t="s">
        <v>2733</v>
      </c>
      <c r="AD12076">
        <f t="shared" si="730"/>
        <v>0</v>
      </c>
      <c r="AF12076" s="3"/>
      <c r="AG12076" t="s">
        <v>3145</v>
      </c>
      <c r="AH12076" s="9" t="s">
        <v>4613</v>
      </c>
    </row>
    <row r="12077" spans="1:34" ht="10.95" customHeight="1" outlineLevel="1" x14ac:dyDescent="0.25">
      <c r="A12077" t="s">
        <v>264</v>
      </c>
      <c r="C12077" s="3" t="s">
        <v>12466</v>
      </c>
      <c r="D12077" s="3">
        <v>257</v>
      </c>
      <c r="E12077" s="9">
        <v>1985</v>
      </c>
      <c r="F12077" s="7" t="s">
        <v>1632</v>
      </c>
      <c r="G12077" s="7" t="s">
        <v>5401</v>
      </c>
      <c r="H12077" s="8" t="s">
        <v>2811</v>
      </c>
      <c r="I12077" s="8" t="s">
        <v>15794</v>
      </c>
      <c r="J12077" s="19">
        <v>5</v>
      </c>
      <c r="K12077" s="19" t="s">
        <v>7736</v>
      </c>
      <c r="L12077" s="11">
        <v>0.75</v>
      </c>
      <c r="M12077" s="11"/>
      <c r="N12077" s="24"/>
      <c r="P12077" s="32"/>
      <c r="T12077" s="19"/>
      <c r="U12077" s="3">
        <v>249</v>
      </c>
      <c r="X12077" t="str">
        <f t="shared" si="727"/>
        <v/>
      </c>
      <c r="Z12077" t="str">
        <f t="shared" si="728"/>
        <v/>
      </c>
      <c r="AB12077" s="9"/>
      <c r="AC12077" t="s">
        <v>2811</v>
      </c>
      <c r="AD12077">
        <f t="shared" si="730"/>
        <v>0</v>
      </c>
      <c r="AF12077" s="3"/>
      <c r="AG12077" t="s">
        <v>3145</v>
      </c>
      <c r="AH12077" s="9" t="s">
        <v>4613</v>
      </c>
    </row>
    <row r="12078" spans="1:34" ht="10.95" customHeight="1" outlineLevel="1" x14ac:dyDescent="0.25">
      <c r="A12078" t="s">
        <v>264</v>
      </c>
      <c r="C12078" s="3" t="s">
        <v>12466</v>
      </c>
      <c r="D12078" s="3">
        <v>258</v>
      </c>
      <c r="E12078" s="9">
        <v>1985</v>
      </c>
      <c r="F12078" s="7" t="s">
        <v>5241</v>
      </c>
      <c r="G12078" s="7" t="s">
        <v>5401</v>
      </c>
      <c r="H12078" s="8" t="s">
        <v>2812</v>
      </c>
      <c r="I12078" s="8" t="s">
        <v>15794</v>
      </c>
      <c r="J12078" s="19">
        <v>5</v>
      </c>
      <c r="K12078" s="19" t="s">
        <v>7736</v>
      </c>
      <c r="L12078" s="11">
        <v>0.75</v>
      </c>
      <c r="M12078" s="11"/>
      <c r="N12078" s="24"/>
      <c r="P12078" s="32"/>
      <c r="T12078" s="19"/>
      <c r="U12078" s="3">
        <v>250</v>
      </c>
      <c r="X12078" t="str">
        <f t="shared" si="727"/>
        <v/>
      </c>
      <c r="Z12078" t="str">
        <f t="shared" si="728"/>
        <v/>
      </c>
      <c r="AB12078" s="9"/>
      <c r="AC12078" t="s">
        <v>2812</v>
      </c>
      <c r="AD12078">
        <f t="shared" ref="AD12078:AD12109" si="731">COUNTIF(H12078,"*Fuji*")</f>
        <v>0</v>
      </c>
      <c r="AF12078" s="3"/>
      <c r="AG12078" t="s">
        <v>3145</v>
      </c>
      <c r="AH12078" s="9" t="s">
        <v>4613</v>
      </c>
    </row>
    <row r="12079" spans="1:34" ht="10.95" customHeight="1" outlineLevel="1" x14ac:dyDescent="0.25">
      <c r="A12079" t="s">
        <v>264</v>
      </c>
      <c r="C12079" s="3" t="s">
        <v>12466</v>
      </c>
      <c r="D12079" s="3">
        <v>259</v>
      </c>
      <c r="E12079" s="9">
        <v>1985</v>
      </c>
      <c r="F12079" s="7" t="s">
        <v>1643</v>
      </c>
      <c r="G12079" s="7" t="s">
        <v>5401</v>
      </c>
      <c r="H12079" s="8" t="s">
        <v>2813</v>
      </c>
      <c r="I12079" s="8" t="s">
        <v>15794</v>
      </c>
      <c r="J12079" s="19">
        <v>3</v>
      </c>
      <c r="K12079" s="19" t="s">
        <v>7736</v>
      </c>
      <c r="L12079" s="11">
        <v>0.75</v>
      </c>
      <c r="M12079" s="11"/>
      <c r="N12079" s="24"/>
      <c r="P12079" s="32"/>
      <c r="T12079" s="19"/>
      <c r="U12079" s="3">
        <v>251</v>
      </c>
      <c r="X12079" t="str">
        <f t="shared" si="727"/>
        <v/>
      </c>
      <c r="Z12079" t="str">
        <f t="shared" si="728"/>
        <v/>
      </c>
      <c r="AB12079" s="9"/>
      <c r="AC12079" t="s">
        <v>2813</v>
      </c>
      <c r="AD12079">
        <f t="shared" si="731"/>
        <v>0</v>
      </c>
      <c r="AF12079" s="3"/>
      <c r="AG12079" t="s">
        <v>3145</v>
      </c>
      <c r="AH12079" s="9" t="s">
        <v>4613</v>
      </c>
    </row>
    <row r="12080" spans="1:34" ht="10.95" customHeight="1" outlineLevel="1" x14ac:dyDescent="0.25">
      <c r="A12080" t="s">
        <v>264</v>
      </c>
      <c r="C12080" s="3" t="s">
        <v>12466</v>
      </c>
      <c r="D12080" s="3">
        <v>260</v>
      </c>
      <c r="E12080" s="9">
        <v>1985</v>
      </c>
      <c r="F12080" s="7" t="s">
        <v>6023</v>
      </c>
      <c r="G12080" s="7" t="s">
        <v>5401</v>
      </c>
      <c r="H12080" s="8" t="s">
        <v>2814</v>
      </c>
      <c r="I12080" s="8" t="s">
        <v>15794</v>
      </c>
      <c r="J12080" s="19">
        <v>3</v>
      </c>
      <c r="K12080" s="19" t="s">
        <v>7736</v>
      </c>
      <c r="L12080" s="11">
        <v>0.75</v>
      </c>
      <c r="M12080" s="11"/>
      <c r="N12080" s="24"/>
      <c r="P12080" s="32"/>
      <c r="T12080" s="19"/>
      <c r="U12080" s="3">
        <v>252</v>
      </c>
      <c r="X12080" t="str">
        <f t="shared" si="727"/>
        <v/>
      </c>
      <c r="Z12080" t="str">
        <f t="shared" si="728"/>
        <v/>
      </c>
      <c r="AB12080" s="9"/>
      <c r="AC12080" t="s">
        <v>2814</v>
      </c>
      <c r="AD12080">
        <f t="shared" si="731"/>
        <v>0</v>
      </c>
      <c r="AF12080" s="3"/>
      <c r="AG12080" t="s">
        <v>3145</v>
      </c>
      <c r="AH12080" s="9" t="s">
        <v>4925</v>
      </c>
    </row>
    <row r="12081" spans="1:34" ht="10.95" customHeight="1" outlineLevel="1" x14ac:dyDescent="0.25">
      <c r="A12081" t="s">
        <v>264</v>
      </c>
      <c r="C12081" s="3" t="s">
        <v>12466</v>
      </c>
      <c r="D12081" s="3">
        <v>269</v>
      </c>
      <c r="E12081" s="9">
        <v>1985</v>
      </c>
      <c r="F12081" s="7" t="s">
        <v>3424</v>
      </c>
      <c r="G12081" s="7" t="s">
        <v>5401</v>
      </c>
      <c r="H12081" s="8" t="s">
        <v>2734</v>
      </c>
      <c r="I12081" s="8" t="s">
        <v>7601</v>
      </c>
      <c r="J12081" s="19">
        <v>3</v>
      </c>
      <c r="K12081" s="19" t="s">
        <v>7736</v>
      </c>
      <c r="L12081" s="11">
        <v>1</v>
      </c>
      <c r="M12081" s="11"/>
      <c r="N12081" s="24"/>
      <c r="P12081" s="32"/>
      <c r="T12081" s="19"/>
      <c r="U12081" s="3">
        <v>261</v>
      </c>
      <c r="X12081" t="str">
        <f t="shared" si="727"/>
        <v/>
      </c>
      <c r="Z12081" t="str">
        <f t="shared" si="728"/>
        <v/>
      </c>
      <c r="AB12081" s="9"/>
      <c r="AC12081" t="s">
        <v>2734</v>
      </c>
      <c r="AD12081">
        <f t="shared" si="731"/>
        <v>0</v>
      </c>
      <c r="AF12081" s="3"/>
      <c r="AG12081" t="s">
        <v>3145</v>
      </c>
      <c r="AH12081" s="9" t="s">
        <v>4925</v>
      </c>
    </row>
    <row r="12082" spans="1:34" ht="10.95" customHeight="1" outlineLevel="1" x14ac:dyDescent="0.25">
      <c r="A12082" t="s">
        <v>264</v>
      </c>
      <c r="C12082" s="3" t="s">
        <v>12466</v>
      </c>
      <c r="D12082" s="3">
        <v>275</v>
      </c>
      <c r="E12082" s="9">
        <v>1986</v>
      </c>
      <c r="F12082" s="7" t="s">
        <v>2977</v>
      </c>
      <c r="G12082" s="7" t="s">
        <v>5401</v>
      </c>
      <c r="H12082" s="8" t="s">
        <v>2735</v>
      </c>
      <c r="I12082" s="8" t="s">
        <v>15795</v>
      </c>
      <c r="J12082" s="19">
        <v>3</v>
      </c>
      <c r="K12082" s="19" t="s">
        <v>7736</v>
      </c>
      <c r="L12082" s="11">
        <v>2.5</v>
      </c>
      <c r="M12082" s="11"/>
      <c r="N12082" s="24"/>
      <c r="P12082" s="32"/>
      <c r="T12082" s="19"/>
      <c r="U12082" s="3">
        <v>267</v>
      </c>
      <c r="X12082" t="str">
        <f t="shared" si="727"/>
        <v/>
      </c>
      <c r="Z12082" t="str">
        <f t="shared" si="728"/>
        <v/>
      </c>
      <c r="AB12082" s="9"/>
      <c r="AC12082" t="s">
        <v>2735</v>
      </c>
      <c r="AD12082">
        <f t="shared" si="731"/>
        <v>0</v>
      </c>
      <c r="AF12082" s="3"/>
      <c r="AG12082" t="s">
        <v>3145</v>
      </c>
      <c r="AH12082" s="9" t="s">
        <v>4925</v>
      </c>
    </row>
    <row r="12083" spans="1:34" ht="10.95" customHeight="1" outlineLevel="1" x14ac:dyDescent="0.25">
      <c r="A12083" t="s">
        <v>264</v>
      </c>
      <c r="C12083" s="3" t="s">
        <v>12466</v>
      </c>
      <c r="D12083" s="3">
        <v>277</v>
      </c>
      <c r="E12083" s="9">
        <v>1986</v>
      </c>
      <c r="F12083" s="7" t="s">
        <v>4650</v>
      </c>
      <c r="G12083" s="7" t="s">
        <v>5401</v>
      </c>
      <c r="H12083" s="8" t="s">
        <v>2735</v>
      </c>
      <c r="I12083" s="8" t="s">
        <v>15795</v>
      </c>
      <c r="J12083" s="19">
        <v>5</v>
      </c>
      <c r="K12083" s="19" t="s">
        <v>7736</v>
      </c>
      <c r="L12083" s="11">
        <v>2.5</v>
      </c>
      <c r="M12083" s="11"/>
      <c r="N12083" s="24"/>
      <c r="P12083" s="32"/>
      <c r="T12083" s="19"/>
      <c r="U12083" s="3">
        <v>269</v>
      </c>
      <c r="X12083" t="str">
        <f t="shared" si="727"/>
        <v/>
      </c>
      <c r="Z12083" t="str">
        <f t="shared" si="728"/>
        <v/>
      </c>
      <c r="AB12083" s="9"/>
      <c r="AC12083" t="s">
        <v>2735</v>
      </c>
      <c r="AD12083">
        <f t="shared" si="731"/>
        <v>0</v>
      </c>
      <c r="AF12083" s="3"/>
      <c r="AG12083" t="s">
        <v>3145</v>
      </c>
      <c r="AH12083" s="9" t="s">
        <v>4925</v>
      </c>
    </row>
    <row r="12084" spans="1:34" ht="10.95" customHeight="1" outlineLevel="1" x14ac:dyDescent="0.25">
      <c r="A12084" t="s">
        <v>264</v>
      </c>
      <c r="C12084" s="3" t="s">
        <v>12466</v>
      </c>
      <c r="D12084" s="3">
        <v>301</v>
      </c>
      <c r="E12084" s="9">
        <v>1987</v>
      </c>
      <c r="F12084" s="7" t="s">
        <v>2977</v>
      </c>
      <c r="G12084" s="7" t="s">
        <v>5401</v>
      </c>
      <c r="H12084" s="8" t="s">
        <v>5472</v>
      </c>
      <c r="I12084" s="8" t="s">
        <v>15796</v>
      </c>
      <c r="J12084" s="19">
        <v>5</v>
      </c>
      <c r="K12084" s="19" t="s">
        <v>7736</v>
      </c>
      <c r="L12084" s="11">
        <v>1.35</v>
      </c>
      <c r="M12084" s="11"/>
      <c r="N12084" s="24"/>
      <c r="P12084" s="32"/>
      <c r="T12084" s="19"/>
      <c r="U12084" s="3">
        <v>291</v>
      </c>
      <c r="X12084" t="str">
        <f t="shared" si="727"/>
        <v/>
      </c>
      <c r="Z12084" t="str">
        <f t="shared" si="728"/>
        <v/>
      </c>
      <c r="AB12084" s="9"/>
      <c r="AC12084" t="s">
        <v>5472</v>
      </c>
      <c r="AD12084">
        <f t="shared" si="731"/>
        <v>0</v>
      </c>
      <c r="AF12084" s="3"/>
      <c r="AG12084" t="s">
        <v>3145</v>
      </c>
      <c r="AH12084" s="9" t="s">
        <v>4613</v>
      </c>
    </row>
    <row r="12085" spans="1:34" ht="10.95" customHeight="1" outlineLevel="1" x14ac:dyDescent="0.25">
      <c r="A12085" t="s">
        <v>264</v>
      </c>
      <c r="C12085" s="3" t="s">
        <v>12466</v>
      </c>
      <c r="D12085" s="3">
        <v>302</v>
      </c>
      <c r="E12085" s="9">
        <v>1987</v>
      </c>
      <c r="F12085" s="7" t="s">
        <v>2351</v>
      </c>
      <c r="G12085" s="7" t="s">
        <v>5401</v>
      </c>
      <c r="H12085" s="8" t="s">
        <v>5473</v>
      </c>
      <c r="I12085" s="8" t="s">
        <v>15797</v>
      </c>
      <c r="J12085" s="19">
        <v>5</v>
      </c>
      <c r="K12085" s="19" t="s">
        <v>7736</v>
      </c>
      <c r="L12085" s="11">
        <v>1.35</v>
      </c>
      <c r="M12085" s="11"/>
      <c r="N12085" s="24"/>
      <c r="P12085" s="32"/>
      <c r="T12085" s="19"/>
      <c r="U12085" s="3">
        <v>292</v>
      </c>
      <c r="X12085" t="str">
        <f t="shared" si="727"/>
        <v/>
      </c>
      <c r="Z12085" t="str">
        <f t="shared" si="728"/>
        <v/>
      </c>
      <c r="AB12085" s="9"/>
      <c r="AC12085" t="s">
        <v>5473</v>
      </c>
      <c r="AD12085">
        <f t="shared" si="731"/>
        <v>0</v>
      </c>
      <c r="AF12085" s="3"/>
      <c r="AG12085" t="s">
        <v>3145</v>
      </c>
      <c r="AH12085" s="9" t="s">
        <v>4925</v>
      </c>
    </row>
    <row r="12086" spans="1:34" ht="10.95" customHeight="1" outlineLevel="1" x14ac:dyDescent="0.25">
      <c r="A12086" t="s">
        <v>264</v>
      </c>
      <c r="C12086" s="3" t="s">
        <v>12466</v>
      </c>
      <c r="D12086" s="3">
        <v>303</v>
      </c>
      <c r="E12086" s="9">
        <v>1987</v>
      </c>
      <c r="F12086" s="7" t="s">
        <v>5299</v>
      </c>
      <c r="G12086" s="7" t="s">
        <v>5401</v>
      </c>
      <c r="H12086" s="8" t="s">
        <v>5474</v>
      </c>
      <c r="I12086" s="8" t="s">
        <v>15798</v>
      </c>
      <c r="J12086" s="19">
        <v>5</v>
      </c>
      <c r="K12086" s="19" t="s">
        <v>7736</v>
      </c>
      <c r="L12086" s="11">
        <v>1.35</v>
      </c>
      <c r="M12086" s="11"/>
      <c r="N12086" s="24"/>
      <c r="P12086" s="32"/>
      <c r="T12086" s="19"/>
      <c r="U12086" s="3">
        <v>293</v>
      </c>
      <c r="X12086" t="str">
        <f t="shared" si="727"/>
        <v/>
      </c>
      <c r="Z12086" t="str">
        <f t="shared" si="728"/>
        <v/>
      </c>
      <c r="AB12086" s="9"/>
      <c r="AC12086" t="s">
        <v>5474</v>
      </c>
      <c r="AD12086">
        <f t="shared" si="731"/>
        <v>0</v>
      </c>
      <c r="AF12086" s="3"/>
      <c r="AG12086" t="s">
        <v>3145</v>
      </c>
      <c r="AH12086" s="9" t="s">
        <v>4925</v>
      </c>
    </row>
    <row r="12087" spans="1:34" ht="10.95" customHeight="1" outlineLevel="1" x14ac:dyDescent="0.25">
      <c r="A12087" t="s">
        <v>264</v>
      </c>
      <c r="C12087" s="3" t="s">
        <v>12466</v>
      </c>
      <c r="D12087" s="3">
        <v>304</v>
      </c>
      <c r="E12087" s="9">
        <v>1987</v>
      </c>
      <c r="F12087" s="7" t="s">
        <v>1680</v>
      </c>
      <c r="G12087" s="7" t="s">
        <v>5401</v>
      </c>
      <c r="H12087" s="8" t="s">
        <v>5475</v>
      </c>
      <c r="I12087" s="8" t="s">
        <v>15799</v>
      </c>
      <c r="J12087" s="19">
        <v>3</v>
      </c>
      <c r="K12087" s="19" t="s">
        <v>7736</v>
      </c>
      <c r="L12087" s="11">
        <v>1</v>
      </c>
      <c r="M12087" s="11"/>
      <c r="N12087" s="24"/>
      <c r="P12087" s="32"/>
      <c r="T12087" s="19"/>
      <c r="U12087" s="3">
        <v>294</v>
      </c>
      <c r="X12087" t="str">
        <f t="shared" si="727"/>
        <v/>
      </c>
      <c r="Z12087" t="str">
        <f t="shared" si="728"/>
        <v/>
      </c>
      <c r="AB12087" s="9"/>
      <c r="AC12087" t="s">
        <v>5475</v>
      </c>
      <c r="AD12087">
        <f t="shared" si="731"/>
        <v>0</v>
      </c>
      <c r="AF12087" s="3"/>
      <c r="AG12087" t="s">
        <v>3145</v>
      </c>
      <c r="AH12087" s="9" t="s">
        <v>4925</v>
      </c>
    </row>
    <row r="12088" spans="1:34" ht="10.95" customHeight="1" outlineLevel="1" x14ac:dyDescent="0.25">
      <c r="A12088" t="s">
        <v>264</v>
      </c>
      <c r="C12088" s="3" t="s">
        <v>12466</v>
      </c>
      <c r="D12088" s="3">
        <v>308</v>
      </c>
      <c r="E12088" s="9">
        <v>1988</v>
      </c>
      <c r="F12088" s="7" t="s">
        <v>5142</v>
      </c>
      <c r="G12088" s="7" t="s">
        <v>5401</v>
      </c>
      <c r="H12088" s="8" t="s">
        <v>5092</v>
      </c>
      <c r="I12088" s="8" t="s">
        <v>7601</v>
      </c>
      <c r="J12088" s="19">
        <v>5</v>
      </c>
      <c r="K12088" s="19" t="s">
        <v>7736</v>
      </c>
      <c r="L12088" s="11">
        <v>0.9</v>
      </c>
      <c r="M12088" s="11"/>
      <c r="N12088" s="24"/>
      <c r="P12088" s="32"/>
      <c r="T12088" s="19"/>
      <c r="U12088" s="3">
        <v>298</v>
      </c>
      <c r="X12088" t="str">
        <f t="shared" si="727"/>
        <v/>
      </c>
      <c r="Z12088" t="str">
        <f t="shared" si="728"/>
        <v/>
      </c>
      <c r="AB12088" s="9"/>
      <c r="AC12088" t="s">
        <v>5092</v>
      </c>
      <c r="AD12088">
        <f t="shared" si="731"/>
        <v>0</v>
      </c>
      <c r="AF12088" s="3"/>
      <c r="AG12088" t="s">
        <v>3145</v>
      </c>
      <c r="AH12088" s="9" t="s">
        <v>4613</v>
      </c>
    </row>
    <row r="12089" spans="1:34" ht="10.95" customHeight="1" outlineLevel="1" x14ac:dyDescent="0.25">
      <c r="A12089" t="s">
        <v>264</v>
      </c>
      <c r="C12089" s="3" t="s">
        <v>12466</v>
      </c>
      <c r="D12089" s="3">
        <v>309</v>
      </c>
      <c r="E12089" s="9">
        <v>1988</v>
      </c>
      <c r="F12089" s="7" t="s">
        <v>5141</v>
      </c>
      <c r="G12089" s="7" t="s">
        <v>5401</v>
      </c>
      <c r="H12089" s="8" t="s">
        <v>5093</v>
      </c>
      <c r="I12089" s="8" t="s">
        <v>7601</v>
      </c>
      <c r="J12089" s="19">
        <v>5</v>
      </c>
      <c r="K12089" s="19" t="s">
        <v>7736</v>
      </c>
      <c r="L12089" s="11">
        <v>0.9</v>
      </c>
      <c r="M12089" s="11"/>
      <c r="N12089" s="24"/>
      <c r="P12089" s="32"/>
      <c r="T12089" s="19"/>
      <c r="U12089" s="3">
        <v>299</v>
      </c>
      <c r="X12089" t="str">
        <f t="shared" si="727"/>
        <v/>
      </c>
      <c r="Z12089" t="str">
        <f t="shared" si="728"/>
        <v/>
      </c>
      <c r="AB12089" s="9"/>
      <c r="AC12089" t="s">
        <v>5093</v>
      </c>
      <c r="AD12089">
        <f t="shared" si="731"/>
        <v>0</v>
      </c>
      <c r="AF12089" s="3"/>
      <c r="AG12089" t="s">
        <v>3145</v>
      </c>
      <c r="AH12089" s="9" t="s">
        <v>4613</v>
      </c>
    </row>
    <row r="12090" spans="1:34" ht="10.95" customHeight="1" outlineLevel="1" x14ac:dyDescent="0.25">
      <c r="A12090" t="s">
        <v>264</v>
      </c>
      <c r="C12090" s="3" t="s">
        <v>12466</v>
      </c>
      <c r="D12090" s="3">
        <v>331</v>
      </c>
      <c r="E12090" s="9">
        <v>1989</v>
      </c>
      <c r="F12090" s="7" t="s">
        <v>2977</v>
      </c>
      <c r="G12090" s="7" t="s">
        <v>5401</v>
      </c>
      <c r="H12090" s="8" t="s">
        <v>11716</v>
      </c>
      <c r="I12090" s="8" t="s">
        <v>15800</v>
      </c>
      <c r="J12090" s="19">
        <v>5</v>
      </c>
      <c r="K12090" s="19" t="s">
        <v>20093</v>
      </c>
      <c r="L12090" s="11"/>
      <c r="M12090" s="11"/>
      <c r="N12090" s="24"/>
      <c r="P12090" s="32"/>
      <c r="T12090" s="19"/>
      <c r="U12090" s="3"/>
      <c r="X12090" t="str">
        <f t="shared" si="727"/>
        <v/>
      </c>
      <c r="Z12090" t="str">
        <f t="shared" si="728"/>
        <v/>
      </c>
      <c r="AB12090" s="9"/>
      <c r="AC12090" t="s">
        <v>11716</v>
      </c>
      <c r="AD12090">
        <f t="shared" si="731"/>
        <v>0</v>
      </c>
      <c r="AF12090" s="3"/>
      <c r="AH12090" s="9"/>
    </row>
    <row r="12091" spans="1:34" ht="10.95" customHeight="1" outlineLevel="1" x14ac:dyDescent="0.25">
      <c r="A12091" t="s">
        <v>264</v>
      </c>
      <c r="C12091" s="3" t="s">
        <v>12466</v>
      </c>
      <c r="D12091" s="3">
        <v>332</v>
      </c>
      <c r="E12091" s="9">
        <v>1989</v>
      </c>
      <c r="F12091" s="7" t="s">
        <v>2977</v>
      </c>
      <c r="G12091" s="7" t="s">
        <v>5401</v>
      </c>
      <c r="H12091" s="8" t="s">
        <v>11716</v>
      </c>
      <c r="I12091" s="8" t="s">
        <v>15800</v>
      </c>
      <c r="J12091" s="19">
        <v>5</v>
      </c>
      <c r="K12091" s="19" t="s">
        <v>20093</v>
      </c>
      <c r="L12091" s="11"/>
      <c r="M12091" s="11"/>
      <c r="N12091" s="24"/>
      <c r="P12091" s="32"/>
      <c r="T12091" s="19"/>
      <c r="U12091" s="3"/>
      <c r="X12091" t="str">
        <f t="shared" si="727"/>
        <v/>
      </c>
      <c r="Z12091" t="str">
        <f t="shared" si="728"/>
        <v/>
      </c>
      <c r="AB12091" s="9"/>
      <c r="AC12091" t="s">
        <v>11716</v>
      </c>
      <c r="AD12091">
        <f t="shared" si="731"/>
        <v>0</v>
      </c>
      <c r="AF12091" s="3"/>
      <c r="AH12091" s="9"/>
    </row>
    <row r="12092" spans="1:34" ht="10.95" customHeight="1" outlineLevel="1" x14ac:dyDescent="0.25">
      <c r="A12092" t="s">
        <v>264</v>
      </c>
      <c r="C12092" s="3" t="s">
        <v>12466</v>
      </c>
      <c r="D12092" s="3" t="s">
        <v>15395</v>
      </c>
      <c r="E12092" s="9">
        <v>1989</v>
      </c>
      <c r="F12092" s="7" t="s">
        <v>19258</v>
      </c>
      <c r="G12092" s="7" t="s">
        <v>5401</v>
      </c>
      <c r="H12092" s="8" t="s">
        <v>11716</v>
      </c>
      <c r="I12092" s="8" t="s">
        <v>15800</v>
      </c>
      <c r="J12092" s="19">
        <v>5</v>
      </c>
      <c r="K12092" s="19" t="s">
        <v>7736</v>
      </c>
      <c r="L12092" s="11">
        <v>5</v>
      </c>
      <c r="M12092" s="11"/>
      <c r="N12092" s="24"/>
      <c r="P12092" s="32"/>
      <c r="T12092" s="19"/>
      <c r="U12092" s="3"/>
      <c r="X12092" t="str">
        <f t="shared" si="727"/>
        <v/>
      </c>
      <c r="Z12092">
        <f t="shared" si="728"/>
        <v>1</v>
      </c>
      <c r="AB12092" s="9"/>
      <c r="AC12092" t="s">
        <v>11716</v>
      </c>
      <c r="AD12092">
        <f t="shared" si="731"/>
        <v>0</v>
      </c>
      <c r="AF12092" s="3"/>
      <c r="AH12092" s="9"/>
    </row>
    <row r="12093" spans="1:34" ht="10.95" customHeight="1" outlineLevel="1" x14ac:dyDescent="0.25">
      <c r="A12093" t="s">
        <v>264</v>
      </c>
      <c r="C12093" s="3" t="s">
        <v>12466</v>
      </c>
      <c r="D12093" s="3">
        <v>334</v>
      </c>
      <c r="E12093" s="9">
        <v>1989</v>
      </c>
      <c r="F12093" s="7" t="s">
        <v>5299</v>
      </c>
      <c r="G12093" s="7" t="s">
        <v>5401</v>
      </c>
      <c r="H12093" s="8" t="s">
        <v>11716</v>
      </c>
      <c r="I12093" s="8" t="s">
        <v>15800</v>
      </c>
      <c r="J12093" s="19">
        <v>5</v>
      </c>
      <c r="K12093" s="19" t="s">
        <v>20093</v>
      </c>
      <c r="L12093" s="11"/>
      <c r="M12093" s="11"/>
      <c r="N12093" s="24"/>
      <c r="P12093" s="32"/>
      <c r="T12093" s="19"/>
      <c r="U12093" s="3"/>
      <c r="X12093" t="str">
        <f t="shared" si="727"/>
        <v/>
      </c>
      <c r="Z12093" t="str">
        <f t="shared" si="728"/>
        <v/>
      </c>
      <c r="AB12093" s="9"/>
      <c r="AC12093" t="s">
        <v>11716</v>
      </c>
      <c r="AD12093">
        <f t="shared" si="731"/>
        <v>0</v>
      </c>
      <c r="AF12093" s="3"/>
      <c r="AH12093" s="9"/>
    </row>
    <row r="12094" spans="1:34" ht="10.95" customHeight="1" outlineLevel="1" x14ac:dyDescent="0.25">
      <c r="A12094" t="s">
        <v>264</v>
      </c>
      <c r="C12094" s="3" t="s">
        <v>12466</v>
      </c>
      <c r="D12094" s="3">
        <v>339</v>
      </c>
      <c r="E12094" s="9">
        <v>1989</v>
      </c>
      <c r="F12094" s="7" t="s">
        <v>5299</v>
      </c>
      <c r="G12094" s="7" t="s">
        <v>5401</v>
      </c>
      <c r="H12094" s="8" t="s">
        <v>11716</v>
      </c>
      <c r="I12094" s="8" t="s">
        <v>15800</v>
      </c>
      <c r="J12094" s="19">
        <v>5</v>
      </c>
      <c r="K12094" s="19" t="s">
        <v>20093</v>
      </c>
      <c r="L12094" s="11"/>
      <c r="M12094" s="11"/>
      <c r="N12094" s="24"/>
      <c r="P12094" s="32"/>
      <c r="T12094" s="19"/>
      <c r="U12094" s="3"/>
      <c r="X12094" t="str">
        <f t="shared" si="727"/>
        <v/>
      </c>
      <c r="Z12094" t="str">
        <f t="shared" si="728"/>
        <v/>
      </c>
      <c r="AB12094" s="9"/>
      <c r="AC12094" t="s">
        <v>11716</v>
      </c>
      <c r="AD12094">
        <f t="shared" si="731"/>
        <v>0</v>
      </c>
      <c r="AF12094" s="3"/>
      <c r="AH12094" s="9"/>
    </row>
    <row r="12095" spans="1:34" ht="10.95" customHeight="1" outlineLevel="1" x14ac:dyDescent="0.25">
      <c r="A12095" t="s">
        <v>264</v>
      </c>
      <c r="C12095" s="3" t="s">
        <v>12466</v>
      </c>
      <c r="D12095" s="3" t="s">
        <v>20166</v>
      </c>
      <c r="E12095" s="9">
        <v>1989</v>
      </c>
      <c r="F12095" s="7" t="s">
        <v>16094</v>
      </c>
      <c r="G12095" s="7" t="s">
        <v>5401</v>
      </c>
      <c r="H12095" s="8" t="s">
        <v>11716</v>
      </c>
      <c r="I12095" s="8" t="s">
        <v>15800</v>
      </c>
      <c r="J12095" s="19">
        <v>5</v>
      </c>
      <c r="K12095" s="19" t="s">
        <v>7736</v>
      </c>
      <c r="L12095" s="11">
        <v>8</v>
      </c>
      <c r="M12095" s="11"/>
      <c r="N12095" s="24"/>
      <c r="P12095" s="32"/>
      <c r="T12095" s="19"/>
      <c r="U12095" s="3"/>
      <c r="X12095" t="str">
        <f t="shared" si="727"/>
        <v/>
      </c>
      <c r="Z12095">
        <f t="shared" si="728"/>
        <v>1</v>
      </c>
      <c r="AB12095" s="9"/>
      <c r="AC12095" t="s">
        <v>11716</v>
      </c>
      <c r="AD12095">
        <f t="shared" si="731"/>
        <v>0</v>
      </c>
      <c r="AF12095" s="3"/>
      <c r="AH12095" s="9"/>
    </row>
    <row r="12096" spans="1:34" ht="10.95" customHeight="1" outlineLevel="1" x14ac:dyDescent="0.25">
      <c r="A12096" t="s">
        <v>264</v>
      </c>
      <c r="C12096" s="3" t="s">
        <v>12466</v>
      </c>
      <c r="D12096" s="3" t="s">
        <v>19259</v>
      </c>
      <c r="E12096" s="9">
        <v>1989</v>
      </c>
      <c r="F12096" s="7" t="s">
        <v>15801</v>
      </c>
      <c r="G12096" s="7" t="s">
        <v>5401</v>
      </c>
      <c r="H12096" s="8" t="s">
        <v>11716</v>
      </c>
      <c r="I12096" s="8" t="s">
        <v>15800</v>
      </c>
      <c r="J12096" s="19">
        <v>5</v>
      </c>
      <c r="K12096" s="19" t="s">
        <v>7736</v>
      </c>
      <c r="L12096" s="11">
        <v>5.6</v>
      </c>
      <c r="M12096" s="11"/>
      <c r="N12096" s="24"/>
      <c r="P12096" s="32"/>
      <c r="T12096" s="19"/>
      <c r="U12096" s="3"/>
      <c r="X12096" t="str">
        <f t="shared" si="727"/>
        <v/>
      </c>
      <c r="Z12096">
        <f t="shared" si="728"/>
        <v>1</v>
      </c>
      <c r="AB12096" s="9"/>
      <c r="AC12096" t="s">
        <v>11716</v>
      </c>
      <c r="AD12096">
        <f t="shared" si="731"/>
        <v>0</v>
      </c>
      <c r="AF12096" s="3"/>
      <c r="AH12096" s="9"/>
    </row>
    <row r="12097" spans="1:34" ht="10.95" customHeight="1" outlineLevel="1" x14ac:dyDescent="0.25">
      <c r="A12097" t="s">
        <v>264</v>
      </c>
      <c r="C12097" s="3" t="s">
        <v>12466</v>
      </c>
      <c r="D12097" s="3">
        <v>346</v>
      </c>
      <c r="E12097" s="9">
        <v>1989</v>
      </c>
      <c r="F12097" s="7" t="s">
        <v>5242</v>
      </c>
      <c r="G12097" s="7" t="s">
        <v>5401</v>
      </c>
      <c r="H12097" s="8" t="s">
        <v>15802</v>
      </c>
      <c r="I12097" s="8" t="s">
        <v>15806</v>
      </c>
      <c r="J12097" s="19">
        <v>5</v>
      </c>
      <c r="K12097" s="19" t="s">
        <v>7736</v>
      </c>
      <c r="L12097" s="11">
        <v>1</v>
      </c>
      <c r="M12097" s="11"/>
      <c r="N12097" s="24"/>
      <c r="P12097" s="32"/>
      <c r="T12097" s="19"/>
      <c r="U12097" s="3"/>
      <c r="X12097" t="str">
        <f t="shared" si="727"/>
        <v/>
      </c>
      <c r="Z12097" t="str">
        <f t="shared" si="728"/>
        <v/>
      </c>
      <c r="AB12097" s="9"/>
      <c r="AC12097" t="s">
        <v>15802</v>
      </c>
      <c r="AD12097">
        <f t="shared" si="731"/>
        <v>0</v>
      </c>
      <c r="AF12097" s="3"/>
      <c r="AH12097" s="9"/>
    </row>
    <row r="12098" spans="1:34" ht="10.95" customHeight="1" outlineLevel="1" x14ac:dyDescent="0.25">
      <c r="A12098" t="s">
        <v>264</v>
      </c>
      <c r="C12098" s="3" t="s">
        <v>12466</v>
      </c>
      <c r="D12098" s="3">
        <v>347</v>
      </c>
      <c r="E12098" s="9">
        <v>1989</v>
      </c>
      <c r="F12098" s="7" t="s">
        <v>5299</v>
      </c>
      <c r="G12098" s="7" t="s">
        <v>5401</v>
      </c>
      <c r="H12098" s="8" t="s">
        <v>15803</v>
      </c>
      <c r="I12098" s="8" t="s">
        <v>15806</v>
      </c>
      <c r="J12098" s="19">
        <v>5</v>
      </c>
      <c r="K12098" s="19" t="s">
        <v>7736</v>
      </c>
      <c r="L12098" s="11">
        <v>1</v>
      </c>
      <c r="M12098" s="11"/>
      <c r="N12098" s="24"/>
      <c r="P12098" s="32"/>
      <c r="T12098" s="19"/>
      <c r="U12098" s="3"/>
      <c r="X12098" t="str">
        <f t="shared" ref="X12098:X12161" si="732">IF(COUNTIF(F12098,"*fdc*"),1,"")</f>
        <v/>
      </c>
      <c r="Z12098" t="str">
        <f t="shared" ref="Z12098:Z12161" si="733">IF(COUNTIF(F12098,"*s/s*"),1,"")</f>
        <v/>
      </c>
      <c r="AB12098" s="9"/>
      <c r="AC12098" t="s">
        <v>15803</v>
      </c>
      <c r="AD12098">
        <f t="shared" si="731"/>
        <v>0</v>
      </c>
      <c r="AF12098" s="3"/>
      <c r="AH12098" s="9"/>
    </row>
    <row r="12099" spans="1:34" ht="10.95" customHeight="1" outlineLevel="1" x14ac:dyDescent="0.25">
      <c r="A12099" t="s">
        <v>264</v>
      </c>
      <c r="C12099" s="3" t="s">
        <v>12466</v>
      </c>
      <c r="D12099" s="3">
        <v>348</v>
      </c>
      <c r="E12099" s="9">
        <v>1989</v>
      </c>
      <c r="F12099" s="10" t="s">
        <v>22073</v>
      </c>
      <c r="G12099" s="7" t="s">
        <v>5401</v>
      </c>
      <c r="H12099" s="8" t="s">
        <v>15804</v>
      </c>
      <c r="I12099" s="8" t="s">
        <v>15806</v>
      </c>
      <c r="J12099" s="19">
        <v>5</v>
      </c>
      <c r="K12099" s="19" t="s">
        <v>7736</v>
      </c>
      <c r="L12099" s="11">
        <v>1</v>
      </c>
      <c r="M12099" s="11"/>
      <c r="N12099" s="24"/>
      <c r="P12099" s="32"/>
      <c r="T12099" s="19"/>
      <c r="U12099" s="3"/>
      <c r="X12099" t="str">
        <f t="shared" si="732"/>
        <v/>
      </c>
      <c r="Z12099" t="str">
        <f t="shared" si="733"/>
        <v/>
      </c>
      <c r="AB12099" s="9"/>
      <c r="AC12099" t="s">
        <v>15804</v>
      </c>
      <c r="AD12099">
        <f t="shared" si="731"/>
        <v>0</v>
      </c>
      <c r="AF12099" s="3"/>
      <c r="AH12099" s="9"/>
    </row>
    <row r="12100" spans="1:34" ht="10.95" customHeight="1" outlineLevel="1" x14ac:dyDescent="0.25">
      <c r="A12100" t="s">
        <v>264</v>
      </c>
      <c r="C12100" s="3" t="s">
        <v>12466</v>
      </c>
      <c r="D12100" s="3">
        <v>349</v>
      </c>
      <c r="E12100" s="9">
        <v>1989</v>
      </c>
      <c r="F12100" s="10" t="s">
        <v>1678</v>
      </c>
      <c r="G12100" s="7" t="s">
        <v>5401</v>
      </c>
      <c r="H12100" s="8" t="s">
        <v>15805</v>
      </c>
      <c r="I12100" s="8" t="s">
        <v>15806</v>
      </c>
      <c r="J12100" s="19">
        <v>5</v>
      </c>
      <c r="K12100" s="19" t="s">
        <v>7736</v>
      </c>
      <c r="L12100" s="11">
        <v>1</v>
      </c>
      <c r="M12100" s="11"/>
      <c r="N12100" s="24"/>
      <c r="P12100" s="32"/>
      <c r="T12100" s="19"/>
      <c r="U12100" s="3">
        <v>330</v>
      </c>
      <c r="X12100" t="str">
        <f t="shared" si="732"/>
        <v/>
      </c>
      <c r="Z12100" t="str">
        <f t="shared" si="733"/>
        <v/>
      </c>
      <c r="AB12100" s="9"/>
      <c r="AC12100" t="s">
        <v>15805</v>
      </c>
      <c r="AD12100">
        <f t="shared" si="731"/>
        <v>0</v>
      </c>
      <c r="AF12100" s="3"/>
      <c r="AG12100" t="s">
        <v>3145</v>
      </c>
      <c r="AH12100" s="9" t="s">
        <v>4925</v>
      </c>
    </row>
    <row r="12101" spans="1:34" ht="10.95" customHeight="1" outlineLevel="1" x14ac:dyDescent="0.25">
      <c r="A12101" t="s">
        <v>264</v>
      </c>
      <c r="C12101" s="3" t="s">
        <v>12466</v>
      </c>
      <c r="D12101" s="3" t="s">
        <v>15807</v>
      </c>
      <c r="E12101" s="9">
        <v>1990</v>
      </c>
      <c r="F12101" s="7" t="s">
        <v>15808</v>
      </c>
      <c r="G12101" s="7" t="s">
        <v>5401</v>
      </c>
      <c r="H12101" s="8" t="s">
        <v>15809</v>
      </c>
      <c r="I12101" s="8" t="s">
        <v>15800</v>
      </c>
      <c r="J12101" s="19">
        <v>5</v>
      </c>
      <c r="K12101" s="19" t="s">
        <v>7736</v>
      </c>
      <c r="L12101" s="11">
        <v>3.5</v>
      </c>
      <c r="M12101" s="11"/>
      <c r="N12101" s="24"/>
      <c r="P12101" s="32"/>
      <c r="T12101" s="19"/>
      <c r="U12101" s="3"/>
      <c r="X12101" t="str">
        <f t="shared" si="732"/>
        <v/>
      </c>
      <c r="Z12101">
        <f t="shared" si="733"/>
        <v>1</v>
      </c>
      <c r="AB12101" s="9"/>
      <c r="AC12101" t="s">
        <v>15809</v>
      </c>
      <c r="AD12101">
        <f t="shared" si="731"/>
        <v>0</v>
      </c>
      <c r="AF12101" s="3"/>
      <c r="AH12101" s="9"/>
    </row>
    <row r="12102" spans="1:34" ht="10.95" customHeight="1" outlineLevel="1" x14ac:dyDescent="0.25">
      <c r="A12102" t="s">
        <v>264</v>
      </c>
      <c r="C12102" s="3" t="s">
        <v>12466</v>
      </c>
      <c r="D12102" s="3">
        <v>356</v>
      </c>
      <c r="E12102" s="9">
        <v>1990</v>
      </c>
      <c r="F12102" s="7" t="s">
        <v>1692</v>
      </c>
      <c r="G12102" s="7" t="s">
        <v>5401</v>
      </c>
      <c r="H12102" s="8" t="s">
        <v>11716</v>
      </c>
      <c r="I12102" s="8" t="s">
        <v>15810</v>
      </c>
      <c r="J12102" s="19">
        <v>5</v>
      </c>
      <c r="K12102" s="19" t="s">
        <v>7736</v>
      </c>
      <c r="L12102" s="11">
        <v>4</v>
      </c>
      <c r="M12102" s="11"/>
      <c r="N12102" s="24"/>
      <c r="P12102" s="32"/>
      <c r="T12102" s="19"/>
      <c r="U12102" s="3"/>
      <c r="X12102" t="str">
        <f t="shared" si="732"/>
        <v/>
      </c>
      <c r="Z12102" t="str">
        <f t="shared" si="733"/>
        <v/>
      </c>
      <c r="AB12102" s="9"/>
      <c r="AC12102" t="s">
        <v>11716</v>
      </c>
      <c r="AD12102">
        <f t="shared" si="731"/>
        <v>0</v>
      </c>
      <c r="AF12102" s="3"/>
      <c r="AH12102" s="9"/>
    </row>
    <row r="12103" spans="1:34" ht="10.95" customHeight="1" outlineLevel="1" x14ac:dyDescent="0.25">
      <c r="A12103" t="s">
        <v>264</v>
      </c>
      <c r="C12103" s="3" t="s">
        <v>12466</v>
      </c>
      <c r="D12103" s="3">
        <v>362</v>
      </c>
      <c r="E12103" s="9">
        <v>1990</v>
      </c>
      <c r="F12103" s="7" t="s">
        <v>2977</v>
      </c>
      <c r="G12103" s="7" t="s">
        <v>5401</v>
      </c>
      <c r="H12103" s="8" t="s">
        <v>15811</v>
      </c>
      <c r="I12103" s="8" t="s">
        <v>15812</v>
      </c>
      <c r="J12103" s="19">
        <v>3</v>
      </c>
      <c r="K12103" s="19" t="s">
        <v>7736</v>
      </c>
      <c r="L12103" s="11">
        <v>1.5</v>
      </c>
      <c r="M12103" s="11"/>
      <c r="N12103" s="24"/>
      <c r="P12103" s="32"/>
      <c r="R12103">
        <v>1</v>
      </c>
      <c r="S12103">
        <v>1</v>
      </c>
      <c r="T12103" s="19"/>
      <c r="U12103" s="3">
        <v>338</v>
      </c>
      <c r="X12103" t="str">
        <f t="shared" si="732"/>
        <v/>
      </c>
      <c r="Z12103" t="str">
        <f t="shared" si="733"/>
        <v/>
      </c>
      <c r="AB12103" s="9"/>
      <c r="AC12103" t="s">
        <v>15811</v>
      </c>
      <c r="AD12103">
        <f t="shared" si="731"/>
        <v>0</v>
      </c>
      <c r="AF12103" s="3"/>
      <c r="AG12103" t="s">
        <v>3145</v>
      </c>
      <c r="AH12103" s="9" t="s">
        <v>4613</v>
      </c>
    </row>
    <row r="12104" spans="1:34" ht="10.95" customHeight="1" outlineLevel="1" x14ac:dyDescent="0.25">
      <c r="A12104" t="s">
        <v>264</v>
      </c>
      <c r="C12104" s="3" t="s">
        <v>12466</v>
      </c>
      <c r="D12104" s="3">
        <v>365</v>
      </c>
      <c r="E12104" s="9">
        <v>1990</v>
      </c>
      <c r="F12104" s="10" t="s">
        <v>22073</v>
      </c>
      <c r="G12104" s="7" t="s">
        <v>5401</v>
      </c>
      <c r="H12104" s="8" t="s">
        <v>15811</v>
      </c>
      <c r="I12104" s="8" t="s">
        <v>15812</v>
      </c>
      <c r="J12104" s="19">
        <v>5</v>
      </c>
      <c r="K12104" s="19" t="s">
        <v>7736</v>
      </c>
      <c r="L12104" s="11">
        <v>1.5</v>
      </c>
      <c r="M12104" s="11"/>
      <c r="N12104" s="24"/>
      <c r="P12104" s="32"/>
      <c r="T12104" s="19"/>
      <c r="U12104" s="3"/>
      <c r="X12104" t="str">
        <f t="shared" si="732"/>
        <v/>
      </c>
      <c r="Z12104" t="str">
        <f t="shared" si="733"/>
        <v/>
      </c>
      <c r="AB12104" s="9"/>
      <c r="AC12104" t="s">
        <v>15811</v>
      </c>
      <c r="AD12104">
        <f t="shared" si="731"/>
        <v>0</v>
      </c>
      <c r="AF12104" s="3"/>
      <c r="AH12104" s="9"/>
    </row>
    <row r="12105" spans="1:34" ht="10.95" customHeight="1" outlineLevel="1" x14ac:dyDescent="0.25">
      <c r="A12105" t="s">
        <v>264</v>
      </c>
      <c r="C12105" s="3" t="s">
        <v>12466</v>
      </c>
      <c r="D12105" s="3">
        <v>377</v>
      </c>
      <c r="E12105" s="9">
        <v>1991</v>
      </c>
      <c r="F12105" s="7" t="s">
        <v>5242</v>
      </c>
      <c r="G12105" s="7" t="s">
        <v>5401</v>
      </c>
      <c r="H12105" s="8" t="s">
        <v>15813</v>
      </c>
      <c r="I12105" s="8" t="s">
        <v>15813</v>
      </c>
      <c r="J12105" s="19">
        <v>5</v>
      </c>
      <c r="K12105" s="19" t="s">
        <v>7736</v>
      </c>
      <c r="L12105" s="11">
        <v>1.3</v>
      </c>
      <c r="M12105" s="11"/>
      <c r="N12105" s="24"/>
      <c r="P12105" s="32"/>
      <c r="T12105" s="19"/>
      <c r="U12105" s="3"/>
      <c r="X12105" t="str">
        <f t="shared" si="732"/>
        <v/>
      </c>
      <c r="Z12105" t="str">
        <f t="shared" si="733"/>
        <v/>
      </c>
      <c r="AB12105" s="9"/>
      <c r="AC12105" t="s">
        <v>15813</v>
      </c>
      <c r="AD12105">
        <f t="shared" si="731"/>
        <v>0</v>
      </c>
      <c r="AF12105" s="3"/>
      <c r="AH12105" s="9"/>
    </row>
    <row r="12106" spans="1:34" ht="10.95" customHeight="1" outlineLevel="1" x14ac:dyDescent="0.25">
      <c r="A12106" t="s">
        <v>264</v>
      </c>
      <c r="C12106" s="3" t="s">
        <v>12466</v>
      </c>
      <c r="D12106" s="3">
        <v>378</v>
      </c>
      <c r="E12106" s="9">
        <v>1991</v>
      </c>
      <c r="F12106" s="7" t="s">
        <v>1692</v>
      </c>
      <c r="G12106" s="7" t="s">
        <v>5401</v>
      </c>
      <c r="H12106" s="8" t="s">
        <v>15813</v>
      </c>
      <c r="I12106" s="8" t="s">
        <v>15813</v>
      </c>
      <c r="J12106" s="19">
        <v>5</v>
      </c>
      <c r="K12106" s="19" t="s">
        <v>7736</v>
      </c>
      <c r="L12106" s="11">
        <v>1.3</v>
      </c>
      <c r="M12106" s="11"/>
      <c r="N12106" s="24"/>
      <c r="P12106" s="32"/>
      <c r="T12106" s="19"/>
      <c r="U12106" s="3"/>
      <c r="X12106" t="str">
        <f t="shared" si="732"/>
        <v/>
      </c>
      <c r="Z12106" t="str">
        <f t="shared" si="733"/>
        <v/>
      </c>
      <c r="AB12106" s="9"/>
      <c r="AC12106" t="s">
        <v>15813</v>
      </c>
      <c r="AD12106">
        <f t="shared" si="731"/>
        <v>0</v>
      </c>
      <c r="AF12106" s="3"/>
      <c r="AH12106" s="9"/>
    </row>
    <row r="12107" spans="1:34" ht="10.95" customHeight="1" outlineLevel="1" x14ac:dyDescent="0.25">
      <c r="A12107" t="s">
        <v>264</v>
      </c>
      <c r="C12107" s="3" t="s">
        <v>12466</v>
      </c>
      <c r="D12107" s="3">
        <v>379</v>
      </c>
      <c r="E12107" s="9">
        <v>1991</v>
      </c>
      <c r="F12107" s="10" t="s">
        <v>1678</v>
      </c>
      <c r="G12107" s="7" t="s">
        <v>5401</v>
      </c>
      <c r="H12107" s="8" t="s">
        <v>15813</v>
      </c>
      <c r="I12107" s="8" t="s">
        <v>15813</v>
      </c>
      <c r="J12107" s="19">
        <v>5</v>
      </c>
      <c r="K12107" s="19" t="s">
        <v>7736</v>
      </c>
      <c r="L12107" s="11">
        <v>1.3</v>
      </c>
      <c r="M12107" s="11"/>
      <c r="N12107" s="24"/>
      <c r="P12107" s="32"/>
      <c r="T12107" s="19"/>
      <c r="U12107" s="3"/>
      <c r="X12107" t="str">
        <f t="shared" si="732"/>
        <v/>
      </c>
      <c r="Z12107" t="str">
        <f t="shared" si="733"/>
        <v/>
      </c>
      <c r="AB12107" s="9"/>
      <c r="AC12107" t="s">
        <v>15813</v>
      </c>
      <c r="AD12107">
        <f t="shared" si="731"/>
        <v>0</v>
      </c>
      <c r="AF12107" s="3"/>
      <c r="AH12107" s="9"/>
    </row>
    <row r="12108" spans="1:34" ht="10.95" customHeight="1" outlineLevel="1" x14ac:dyDescent="0.25">
      <c r="A12108" t="s">
        <v>264</v>
      </c>
      <c r="C12108" s="3" t="s">
        <v>12466</v>
      </c>
      <c r="D12108" s="3">
        <v>380</v>
      </c>
      <c r="E12108" s="9">
        <v>1991</v>
      </c>
      <c r="F12108" s="10" t="s">
        <v>1680</v>
      </c>
      <c r="G12108" s="7" t="s">
        <v>5401</v>
      </c>
      <c r="H12108" s="8" t="s">
        <v>15813</v>
      </c>
      <c r="I12108" s="8" t="s">
        <v>15813</v>
      </c>
      <c r="J12108" s="19">
        <v>5</v>
      </c>
      <c r="K12108" s="19" t="s">
        <v>7736</v>
      </c>
      <c r="L12108" s="11">
        <v>1.3</v>
      </c>
      <c r="M12108" s="11"/>
      <c r="N12108" s="24"/>
      <c r="P12108" s="32"/>
      <c r="T12108" s="19"/>
      <c r="U12108" s="3"/>
      <c r="X12108" t="str">
        <f t="shared" si="732"/>
        <v/>
      </c>
      <c r="Z12108" t="str">
        <f t="shared" si="733"/>
        <v/>
      </c>
      <c r="AB12108" s="9"/>
      <c r="AC12108" t="s">
        <v>15813</v>
      </c>
      <c r="AD12108">
        <f t="shared" si="731"/>
        <v>0</v>
      </c>
      <c r="AF12108" s="3"/>
      <c r="AH12108" s="9"/>
    </row>
    <row r="12109" spans="1:34" ht="10.95" customHeight="1" outlineLevel="1" x14ac:dyDescent="0.25">
      <c r="A12109" t="s">
        <v>264</v>
      </c>
      <c r="C12109" s="3" t="s">
        <v>12466</v>
      </c>
      <c r="D12109" s="3">
        <v>391</v>
      </c>
      <c r="E12109" s="9">
        <v>1992</v>
      </c>
      <c r="F12109" s="7" t="s">
        <v>2977</v>
      </c>
      <c r="G12109" s="7" t="s">
        <v>5401</v>
      </c>
      <c r="H12109" s="8" t="s">
        <v>15814</v>
      </c>
      <c r="I12109" s="8" t="s">
        <v>13970</v>
      </c>
      <c r="J12109" s="19">
        <v>5</v>
      </c>
      <c r="K12109" s="19" t="s">
        <v>7736</v>
      </c>
      <c r="L12109" s="11">
        <v>1.5</v>
      </c>
      <c r="M12109" s="11"/>
      <c r="N12109" s="24"/>
      <c r="P12109" s="32"/>
      <c r="T12109" s="19"/>
      <c r="U12109" s="3"/>
      <c r="X12109" t="str">
        <f t="shared" si="732"/>
        <v/>
      </c>
      <c r="Z12109" t="str">
        <f t="shared" si="733"/>
        <v/>
      </c>
      <c r="AB12109" s="9"/>
      <c r="AC12109" t="s">
        <v>15814</v>
      </c>
      <c r="AD12109">
        <f t="shared" si="731"/>
        <v>0</v>
      </c>
      <c r="AF12109" s="3"/>
      <c r="AH12109" s="9"/>
    </row>
    <row r="12110" spans="1:34" ht="10.95" customHeight="1" outlineLevel="1" x14ac:dyDescent="0.25">
      <c r="A12110" t="s">
        <v>264</v>
      </c>
      <c r="C12110" s="3" t="s">
        <v>12466</v>
      </c>
      <c r="D12110" s="3">
        <v>392</v>
      </c>
      <c r="E12110" s="9">
        <v>1992</v>
      </c>
      <c r="F12110" s="7" t="s">
        <v>1349</v>
      </c>
      <c r="G12110" s="7" t="s">
        <v>5401</v>
      </c>
      <c r="H12110" s="8" t="s">
        <v>15814</v>
      </c>
      <c r="I12110" s="8" t="s">
        <v>13970</v>
      </c>
      <c r="J12110" s="19">
        <v>5</v>
      </c>
      <c r="K12110" s="19" t="s">
        <v>7736</v>
      </c>
      <c r="L12110" s="11">
        <v>1.5</v>
      </c>
      <c r="M12110" s="11"/>
      <c r="N12110" s="24"/>
      <c r="P12110" s="32"/>
      <c r="T12110" s="19"/>
      <c r="U12110" s="3"/>
      <c r="X12110" t="str">
        <f t="shared" si="732"/>
        <v/>
      </c>
      <c r="Z12110" t="str">
        <f t="shared" si="733"/>
        <v/>
      </c>
      <c r="AB12110" s="9"/>
      <c r="AC12110" t="s">
        <v>15814</v>
      </c>
      <c r="AD12110">
        <f t="shared" ref="AD12110:AD12141" si="734">COUNTIF(H12110,"*Fuji*")</f>
        <v>0</v>
      </c>
      <c r="AF12110" s="3"/>
      <c r="AH12110" s="9"/>
    </row>
    <row r="12111" spans="1:34" ht="10.95" customHeight="1" outlineLevel="1" x14ac:dyDescent="0.25">
      <c r="A12111" t="s">
        <v>264</v>
      </c>
      <c r="C12111" s="3" t="s">
        <v>12466</v>
      </c>
      <c r="D12111" s="3">
        <v>393</v>
      </c>
      <c r="E12111" s="9">
        <v>1992</v>
      </c>
      <c r="F12111" s="7" t="s">
        <v>5299</v>
      </c>
      <c r="G12111" s="7" t="s">
        <v>5401</v>
      </c>
      <c r="H12111" s="8" t="s">
        <v>15814</v>
      </c>
      <c r="I12111" s="8" t="s">
        <v>13970</v>
      </c>
      <c r="J12111" s="19">
        <v>5</v>
      </c>
      <c r="K12111" s="19" t="s">
        <v>7736</v>
      </c>
      <c r="L12111" s="11">
        <v>1.5</v>
      </c>
      <c r="M12111" s="11"/>
      <c r="N12111" s="24"/>
      <c r="P12111" s="32"/>
      <c r="T12111" s="19"/>
      <c r="U12111" s="3"/>
      <c r="X12111" t="str">
        <f t="shared" si="732"/>
        <v/>
      </c>
      <c r="Z12111" t="str">
        <f t="shared" si="733"/>
        <v/>
      </c>
      <c r="AB12111" s="9"/>
      <c r="AC12111" t="s">
        <v>15814</v>
      </c>
      <c r="AD12111">
        <f t="shared" si="734"/>
        <v>0</v>
      </c>
      <c r="AF12111" s="3"/>
      <c r="AH12111" s="9"/>
    </row>
    <row r="12112" spans="1:34" ht="10.95" customHeight="1" outlineLevel="1" x14ac:dyDescent="0.25">
      <c r="A12112" t="s">
        <v>264</v>
      </c>
      <c r="C12112" s="3" t="s">
        <v>12466</v>
      </c>
      <c r="D12112" s="3">
        <v>408</v>
      </c>
      <c r="E12112" s="9">
        <v>1993</v>
      </c>
      <c r="F12112" s="7" t="s">
        <v>5242</v>
      </c>
      <c r="G12112" s="7" t="s">
        <v>5401</v>
      </c>
      <c r="H12112" s="8" t="s">
        <v>15815</v>
      </c>
      <c r="I12112" s="8" t="s">
        <v>15816</v>
      </c>
      <c r="J12112" s="19">
        <v>5</v>
      </c>
      <c r="K12112" s="19" t="s">
        <v>7736</v>
      </c>
      <c r="L12112" s="11">
        <v>2.1</v>
      </c>
      <c r="M12112" s="11"/>
      <c r="N12112" s="24"/>
      <c r="P12112" s="32"/>
      <c r="T12112" s="19"/>
      <c r="U12112" s="3"/>
      <c r="X12112" t="str">
        <f t="shared" si="732"/>
        <v/>
      </c>
      <c r="Z12112" t="str">
        <f t="shared" si="733"/>
        <v/>
      </c>
      <c r="AB12112" s="9"/>
      <c r="AC12112" t="s">
        <v>15815</v>
      </c>
      <c r="AD12112">
        <f t="shared" si="734"/>
        <v>0</v>
      </c>
      <c r="AF12112" s="3"/>
      <c r="AH12112" s="9"/>
    </row>
    <row r="12113" spans="1:34" ht="10.95" customHeight="1" outlineLevel="1" x14ac:dyDescent="0.25">
      <c r="A12113" t="s">
        <v>264</v>
      </c>
      <c r="C12113" s="3" t="s">
        <v>12466</v>
      </c>
      <c r="D12113" s="3">
        <v>409</v>
      </c>
      <c r="E12113" s="9">
        <v>1993</v>
      </c>
      <c r="F12113" s="7" t="s">
        <v>2977</v>
      </c>
      <c r="G12113" s="7" t="s">
        <v>5401</v>
      </c>
      <c r="H12113" s="8" t="s">
        <v>15815</v>
      </c>
      <c r="I12113" s="8" t="s">
        <v>15816</v>
      </c>
      <c r="J12113" s="19">
        <v>5</v>
      </c>
      <c r="K12113" s="19" t="s">
        <v>7736</v>
      </c>
      <c r="L12113" s="11">
        <v>2.1</v>
      </c>
      <c r="M12113" s="11"/>
      <c r="N12113" s="24"/>
      <c r="P12113" s="32"/>
      <c r="T12113" s="19"/>
      <c r="U12113" s="3"/>
      <c r="X12113" t="str">
        <f t="shared" si="732"/>
        <v/>
      </c>
      <c r="Z12113" t="str">
        <f t="shared" si="733"/>
        <v/>
      </c>
      <c r="AB12113" s="9"/>
      <c r="AC12113" t="s">
        <v>15815</v>
      </c>
      <c r="AD12113">
        <f t="shared" si="734"/>
        <v>0</v>
      </c>
      <c r="AF12113" s="3"/>
      <c r="AH12113" s="9"/>
    </row>
    <row r="12114" spans="1:34" ht="10.95" customHeight="1" outlineLevel="1" x14ac:dyDescent="0.25">
      <c r="A12114" t="s">
        <v>264</v>
      </c>
      <c r="C12114" s="3" t="s">
        <v>12466</v>
      </c>
      <c r="D12114" s="3">
        <v>410</v>
      </c>
      <c r="E12114" s="9">
        <v>1993</v>
      </c>
      <c r="F12114" s="10" t="s">
        <v>1680</v>
      </c>
      <c r="G12114" s="7" t="s">
        <v>5401</v>
      </c>
      <c r="H12114" s="8" t="s">
        <v>15815</v>
      </c>
      <c r="I12114" s="8" t="s">
        <v>15816</v>
      </c>
      <c r="J12114" s="19">
        <v>5</v>
      </c>
      <c r="K12114" s="19" t="s">
        <v>7736</v>
      </c>
      <c r="L12114" s="11">
        <v>2.1</v>
      </c>
      <c r="M12114" s="11"/>
      <c r="N12114" s="24"/>
      <c r="P12114" s="32"/>
      <c r="T12114" s="19"/>
      <c r="U12114" s="3"/>
      <c r="X12114" t="str">
        <f t="shared" si="732"/>
        <v/>
      </c>
      <c r="Z12114" t="str">
        <f t="shared" si="733"/>
        <v/>
      </c>
      <c r="AB12114" s="9"/>
      <c r="AC12114" t="s">
        <v>15815</v>
      </c>
      <c r="AD12114">
        <f t="shared" si="734"/>
        <v>0</v>
      </c>
      <c r="AF12114" s="3"/>
      <c r="AH12114" s="9"/>
    </row>
    <row r="12115" spans="1:34" ht="10.95" customHeight="1" outlineLevel="1" x14ac:dyDescent="0.25">
      <c r="A12115" t="s">
        <v>264</v>
      </c>
      <c r="C12115" s="3" t="s">
        <v>12466</v>
      </c>
      <c r="D12115" s="3">
        <v>413</v>
      </c>
      <c r="E12115" s="9">
        <v>1993</v>
      </c>
      <c r="F12115" s="7" t="s">
        <v>5141</v>
      </c>
      <c r="G12115" s="7" t="s">
        <v>5401</v>
      </c>
      <c r="H12115" s="8" t="s">
        <v>6012</v>
      </c>
      <c r="I12115" s="8" t="s">
        <v>10630</v>
      </c>
      <c r="J12115" s="19">
        <v>5</v>
      </c>
      <c r="K12115" s="19" t="s">
        <v>7736</v>
      </c>
      <c r="L12115" s="11">
        <v>0.8</v>
      </c>
      <c r="M12115" s="11"/>
      <c r="N12115" s="24"/>
      <c r="P12115" s="32"/>
      <c r="T12115" s="19"/>
      <c r="U12115" s="3">
        <v>384</v>
      </c>
      <c r="X12115" t="str">
        <f t="shared" si="732"/>
        <v/>
      </c>
      <c r="Z12115" t="str">
        <f t="shared" si="733"/>
        <v/>
      </c>
      <c r="AB12115" s="9"/>
      <c r="AC12115" t="s">
        <v>6012</v>
      </c>
      <c r="AD12115">
        <f t="shared" si="734"/>
        <v>0</v>
      </c>
      <c r="AF12115" s="3"/>
      <c r="AG12115" t="s">
        <v>3145</v>
      </c>
      <c r="AH12115" s="9" t="s">
        <v>4613</v>
      </c>
    </row>
    <row r="12116" spans="1:34" ht="10.95" customHeight="1" outlineLevel="1" x14ac:dyDescent="0.25">
      <c r="A12116" t="s">
        <v>264</v>
      </c>
      <c r="C12116" s="3" t="s">
        <v>12466</v>
      </c>
      <c r="D12116" s="3">
        <v>414</v>
      </c>
      <c r="E12116" s="9">
        <v>1993</v>
      </c>
      <c r="F12116" s="7" t="s">
        <v>5299</v>
      </c>
      <c r="G12116" s="7" t="s">
        <v>5401</v>
      </c>
      <c r="H12116" s="8" t="s">
        <v>4919</v>
      </c>
      <c r="I12116" s="8" t="s">
        <v>10630</v>
      </c>
      <c r="J12116" s="19">
        <v>5</v>
      </c>
      <c r="K12116" s="19" t="s">
        <v>7736</v>
      </c>
      <c r="L12116" s="11">
        <v>0.8</v>
      </c>
      <c r="M12116" s="11"/>
      <c r="N12116" s="24"/>
      <c r="P12116" s="32"/>
      <c r="T12116" s="19"/>
      <c r="U12116" s="3">
        <v>385</v>
      </c>
      <c r="X12116" t="str">
        <f t="shared" si="732"/>
        <v/>
      </c>
      <c r="Z12116" t="str">
        <f t="shared" si="733"/>
        <v/>
      </c>
      <c r="AB12116" s="9"/>
      <c r="AC12116" t="s">
        <v>4919</v>
      </c>
      <c r="AD12116">
        <f t="shared" si="734"/>
        <v>0</v>
      </c>
      <c r="AF12116" s="3"/>
      <c r="AG12116" t="s">
        <v>3145</v>
      </c>
      <c r="AH12116" s="9" t="s">
        <v>4925</v>
      </c>
    </row>
    <row r="12117" spans="1:34" ht="10.95" customHeight="1" outlineLevel="1" x14ac:dyDescent="0.25">
      <c r="A12117" t="s">
        <v>264</v>
      </c>
      <c r="C12117" s="3" t="s">
        <v>12466</v>
      </c>
      <c r="D12117" s="3">
        <v>415</v>
      </c>
      <c r="E12117" s="9">
        <v>1993</v>
      </c>
      <c r="F12117" s="7" t="s">
        <v>4650</v>
      </c>
      <c r="G12117" s="7" t="s">
        <v>5401</v>
      </c>
      <c r="H12117" s="8" t="s">
        <v>4920</v>
      </c>
      <c r="I12117" s="8" t="s">
        <v>10630</v>
      </c>
      <c r="J12117" s="19">
        <v>5</v>
      </c>
      <c r="K12117" s="19" t="s">
        <v>7736</v>
      </c>
      <c r="L12117" s="11">
        <v>0.8</v>
      </c>
      <c r="M12117" s="11"/>
      <c r="N12117" s="24"/>
      <c r="P12117" s="32"/>
      <c r="T12117" s="19"/>
      <c r="U12117" s="3">
        <v>386</v>
      </c>
      <c r="X12117" t="str">
        <f t="shared" si="732"/>
        <v/>
      </c>
      <c r="Z12117" t="str">
        <f t="shared" si="733"/>
        <v/>
      </c>
      <c r="AB12117" s="9"/>
      <c r="AC12117" t="s">
        <v>4920</v>
      </c>
      <c r="AD12117">
        <f t="shared" si="734"/>
        <v>0</v>
      </c>
      <c r="AF12117" s="3"/>
      <c r="AG12117" t="s">
        <v>3145</v>
      </c>
      <c r="AH12117" s="9" t="s">
        <v>4925</v>
      </c>
    </row>
    <row r="12118" spans="1:34" ht="10.95" customHeight="1" outlineLevel="1" x14ac:dyDescent="0.25">
      <c r="A12118" t="s">
        <v>264</v>
      </c>
      <c r="C12118" s="3" t="s">
        <v>12466</v>
      </c>
      <c r="D12118" s="3">
        <v>416</v>
      </c>
      <c r="E12118" s="9">
        <v>1993</v>
      </c>
      <c r="F12118" s="7" t="s">
        <v>67</v>
      </c>
      <c r="G12118" s="7" t="s">
        <v>5401</v>
      </c>
      <c r="H12118" s="8" t="s">
        <v>4921</v>
      </c>
      <c r="I12118" s="8" t="s">
        <v>10630</v>
      </c>
      <c r="J12118" s="19">
        <v>5</v>
      </c>
      <c r="K12118" s="19" t="s">
        <v>7736</v>
      </c>
      <c r="L12118" s="11">
        <v>0.8</v>
      </c>
      <c r="M12118" s="11"/>
      <c r="N12118" s="24"/>
      <c r="P12118" s="32"/>
      <c r="T12118" s="19"/>
      <c r="U12118" s="3">
        <v>387</v>
      </c>
      <c r="X12118" t="str">
        <f t="shared" si="732"/>
        <v/>
      </c>
      <c r="Z12118" t="str">
        <f t="shared" si="733"/>
        <v/>
      </c>
      <c r="AB12118" s="9"/>
      <c r="AC12118" t="s">
        <v>4921</v>
      </c>
      <c r="AD12118">
        <f t="shared" si="734"/>
        <v>0</v>
      </c>
      <c r="AF12118" s="3"/>
      <c r="AG12118" t="s">
        <v>3145</v>
      </c>
      <c r="AH12118" s="9" t="s">
        <v>4925</v>
      </c>
    </row>
    <row r="12119" spans="1:34" ht="10.95" customHeight="1" outlineLevel="1" x14ac:dyDescent="0.25">
      <c r="A12119" t="s">
        <v>264</v>
      </c>
      <c r="C12119" s="3" t="s">
        <v>12466</v>
      </c>
      <c r="D12119" s="3">
        <v>417</v>
      </c>
      <c r="E12119" s="9">
        <v>1993</v>
      </c>
      <c r="F12119" s="7" t="s">
        <v>1680</v>
      </c>
      <c r="G12119" s="7" t="s">
        <v>5401</v>
      </c>
      <c r="H12119" s="8" t="s">
        <v>3305</v>
      </c>
      <c r="I12119" s="8" t="s">
        <v>10630</v>
      </c>
      <c r="J12119" s="19">
        <v>5</v>
      </c>
      <c r="K12119" s="19" t="s">
        <v>7736</v>
      </c>
      <c r="L12119" s="11">
        <v>0.8</v>
      </c>
      <c r="M12119" s="11"/>
      <c r="N12119" s="24"/>
      <c r="P12119" s="32"/>
      <c r="T12119" s="19"/>
      <c r="U12119" s="3">
        <v>388</v>
      </c>
      <c r="X12119" t="str">
        <f t="shared" si="732"/>
        <v/>
      </c>
      <c r="Z12119" t="str">
        <f t="shared" si="733"/>
        <v/>
      </c>
      <c r="AB12119" s="9"/>
      <c r="AC12119" t="s">
        <v>3305</v>
      </c>
      <c r="AD12119">
        <f t="shared" si="734"/>
        <v>0</v>
      </c>
      <c r="AF12119" s="3"/>
      <c r="AG12119" t="s">
        <v>3145</v>
      </c>
      <c r="AH12119" s="9" t="s">
        <v>4925</v>
      </c>
    </row>
    <row r="12120" spans="1:34" ht="10.95" customHeight="1" outlineLevel="1" x14ac:dyDescent="0.25">
      <c r="A12120" t="s">
        <v>264</v>
      </c>
      <c r="C12120" s="3" t="s">
        <v>12466</v>
      </c>
      <c r="D12120" s="3">
        <v>433</v>
      </c>
      <c r="E12120" s="9">
        <v>1994</v>
      </c>
      <c r="F12120" s="7" t="s">
        <v>5299</v>
      </c>
      <c r="G12120" s="7" t="s">
        <v>5401</v>
      </c>
      <c r="H12120" s="8" t="s">
        <v>2815</v>
      </c>
      <c r="I12120" s="8" t="s">
        <v>12234</v>
      </c>
      <c r="J12120" s="19">
        <v>5</v>
      </c>
      <c r="K12120" s="19" t="s">
        <v>7736</v>
      </c>
      <c r="L12120" s="11">
        <v>6.4</v>
      </c>
      <c r="M12120" s="11"/>
      <c r="N12120" s="24"/>
      <c r="P12120" s="32"/>
      <c r="T12120" s="19"/>
      <c r="U12120" s="3">
        <v>404</v>
      </c>
      <c r="X12120" t="str">
        <f t="shared" si="732"/>
        <v/>
      </c>
      <c r="Z12120" t="str">
        <f t="shared" si="733"/>
        <v/>
      </c>
      <c r="AB12120" s="9"/>
      <c r="AC12120" t="s">
        <v>2815</v>
      </c>
      <c r="AD12120">
        <f t="shared" si="734"/>
        <v>0</v>
      </c>
      <c r="AF12120" s="3"/>
      <c r="AG12120" t="s">
        <v>3145</v>
      </c>
      <c r="AH12120" s="9" t="s">
        <v>4925</v>
      </c>
    </row>
    <row r="12121" spans="1:34" ht="10.95" customHeight="1" outlineLevel="1" x14ac:dyDescent="0.25">
      <c r="A12121" t="s">
        <v>264</v>
      </c>
      <c r="C12121" s="3" t="s">
        <v>12466</v>
      </c>
      <c r="D12121" s="3">
        <v>469</v>
      </c>
      <c r="E12121" s="9">
        <v>1996</v>
      </c>
      <c r="F12121" s="7" t="s">
        <v>2977</v>
      </c>
      <c r="G12121" s="7" t="s">
        <v>5401</v>
      </c>
      <c r="H12121" s="8" t="s">
        <v>2433</v>
      </c>
      <c r="I12121" s="8" t="s">
        <v>15817</v>
      </c>
      <c r="J12121" s="19">
        <v>5</v>
      </c>
      <c r="K12121" s="19" t="s">
        <v>7736</v>
      </c>
      <c r="L12121" s="11">
        <v>2.25</v>
      </c>
      <c r="M12121" s="11"/>
      <c r="N12121" s="24"/>
      <c r="P12121" s="32"/>
      <c r="T12121" s="19"/>
      <c r="U12121" s="3">
        <v>440</v>
      </c>
      <c r="X12121" t="str">
        <f t="shared" si="732"/>
        <v/>
      </c>
      <c r="Z12121" t="str">
        <f t="shared" si="733"/>
        <v/>
      </c>
      <c r="AB12121" s="9"/>
      <c r="AC12121" t="s">
        <v>2433</v>
      </c>
      <c r="AD12121">
        <f t="shared" si="734"/>
        <v>0</v>
      </c>
      <c r="AF12121" s="3"/>
      <c r="AG12121" t="s">
        <v>3145</v>
      </c>
      <c r="AH12121" s="9" t="s">
        <v>4613</v>
      </c>
    </row>
    <row r="12122" spans="1:34" ht="10.95" customHeight="1" outlineLevel="1" x14ac:dyDescent="0.25">
      <c r="A12122" t="s">
        <v>264</v>
      </c>
      <c r="C12122" s="3" t="s">
        <v>12466</v>
      </c>
      <c r="D12122" s="3">
        <v>471</v>
      </c>
      <c r="E12122" s="9">
        <v>1996</v>
      </c>
      <c r="F12122" s="7" t="s">
        <v>5299</v>
      </c>
      <c r="G12122" s="7" t="s">
        <v>5401</v>
      </c>
      <c r="H12122" s="8" t="s">
        <v>2434</v>
      </c>
      <c r="I12122" s="8" t="s">
        <v>15817</v>
      </c>
      <c r="J12122" s="19">
        <v>5</v>
      </c>
      <c r="K12122" s="19" t="s">
        <v>7736</v>
      </c>
      <c r="L12122" s="11">
        <v>2.25</v>
      </c>
      <c r="M12122" s="11"/>
      <c r="N12122" s="24"/>
      <c r="P12122" s="32"/>
      <c r="T12122" s="19"/>
      <c r="U12122" s="3">
        <v>442</v>
      </c>
      <c r="X12122" t="str">
        <f t="shared" si="732"/>
        <v/>
      </c>
      <c r="Z12122" t="str">
        <f t="shared" si="733"/>
        <v/>
      </c>
      <c r="AB12122" s="9"/>
      <c r="AC12122" t="s">
        <v>2434</v>
      </c>
      <c r="AD12122">
        <f t="shared" si="734"/>
        <v>0</v>
      </c>
      <c r="AF12122" s="3"/>
      <c r="AG12122" t="s">
        <v>3145</v>
      </c>
      <c r="AH12122" s="9" t="s">
        <v>4925</v>
      </c>
    </row>
    <row r="12123" spans="1:34" ht="10.95" customHeight="1" outlineLevel="1" x14ac:dyDescent="0.25">
      <c r="A12123" t="s">
        <v>264</v>
      </c>
      <c r="C12123" s="3" t="s">
        <v>12466</v>
      </c>
      <c r="D12123" s="3">
        <v>472</v>
      </c>
      <c r="E12123" s="9">
        <v>1996</v>
      </c>
      <c r="F12123" s="7" t="s">
        <v>6317</v>
      </c>
      <c r="G12123" s="7" t="s">
        <v>5401</v>
      </c>
      <c r="H12123" s="8" t="s">
        <v>2435</v>
      </c>
      <c r="I12123" s="8" t="s">
        <v>15817</v>
      </c>
      <c r="J12123" s="19">
        <v>5</v>
      </c>
      <c r="K12123" s="19" t="s">
        <v>7736</v>
      </c>
      <c r="L12123" s="11">
        <v>2.25</v>
      </c>
      <c r="M12123" s="11"/>
      <c r="N12123" s="24"/>
      <c r="P12123" s="32"/>
      <c r="T12123" s="19"/>
      <c r="U12123" s="3">
        <v>443</v>
      </c>
      <c r="X12123" t="str">
        <f t="shared" si="732"/>
        <v/>
      </c>
      <c r="Z12123" t="str">
        <f t="shared" si="733"/>
        <v/>
      </c>
      <c r="AB12123" s="9"/>
      <c r="AC12123" t="s">
        <v>2435</v>
      </c>
      <c r="AD12123">
        <f t="shared" si="734"/>
        <v>0</v>
      </c>
      <c r="AF12123" s="3"/>
      <c r="AG12123" t="s">
        <v>3145</v>
      </c>
      <c r="AH12123" s="9" t="s">
        <v>4925</v>
      </c>
    </row>
    <row r="12124" spans="1:34" ht="10.95" customHeight="1" outlineLevel="1" x14ac:dyDescent="0.25">
      <c r="A12124" t="s">
        <v>264</v>
      </c>
      <c r="C12124" s="3" t="s">
        <v>12466</v>
      </c>
      <c r="D12124" s="3">
        <v>474</v>
      </c>
      <c r="E12124" s="9">
        <v>1996</v>
      </c>
      <c r="F12124" s="7" t="s">
        <v>1680</v>
      </c>
      <c r="G12124" s="7" t="s">
        <v>5401</v>
      </c>
      <c r="H12124" s="8" t="s">
        <v>2436</v>
      </c>
      <c r="I12124" s="8" t="s">
        <v>15817</v>
      </c>
      <c r="J12124" s="19">
        <v>5</v>
      </c>
      <c r="K12124" s="19" t="s">
        <v>7736</v>
      </c>
      <c r="L12124" s="11">
        <v>2.25</v>
      </c>
      <c r="M12124" s="11"/>
      <c r="N12124" s="24"/>
      <c r="P12124" s="32"/>
      <c r="T12124" s="19"/>
      <c r="U12124" s="3">
        <v>445</v>
      </c>
      <c r="X12124" t="str">
        <f t="shared" si="732"/>
        <v/>
      </c>
      <c r="Z12124" t="str">
        <f t="shared" si="733"/>
        <v/>
      </c>
      <c r="AB12124" s="9"/>
      <c r="AC12124" t="s">
        <v>2436</v>
      </c>
      <c r="AD12124">
        <f t="shared" si="734"/>
        <v>0</v>
      </c>
      <c r="AF12124" s="3"/>
      <c r="AG12124" t="s">
        <v>3145</v>
      </c>
      <c r="AH12124" s="9" t="s">
        <v>4925</v>
      </c>
    </row>
    <row r="12125" spans="1:34" ht="10.95" customHeight="1" outlineLevel="1" x14ac:dyDescent="0.25">
      <c r="A12125" t="s">
        <v>264</v>
      </c>
      <c r="C12125" s="3" t="s">
        <v>12466</v>
      </c>
      <c r="D12125" s="3">
        <v>475</v>
      </c>
      <c r="E12125" s="9">
        <v>1996</v>
      </c>
      <c r="F12125" s="7" t="s">
        <v>2977</v>
      </c>
      <c r="G12125" s="7" t="s">
        <v>5401</v>
      </c>
      <c r="H12125" s="8" t="s">
        <v>2437</v>
      </c>
      <c r="I12125" s="8" t="s">
        <v>11903</v>
      </c>
      <c r="J12125" s="19">
        <v>5</v>
      </c>
      <c r="K12125" s="19" t="s">
        <v>7736</v>
      </c>
      <c r="L12125" s="11">
        <v>1.75</v>
      </c>
      <c r="M12125" s="11"/>
      <c r="N12125" s="24"/>
      <c r="P12125" s="32"/>
      <c r="T12125" s="19"/>
      <c r="U12125" s="3">
        <v>446</v>
      </c>
      <c r="X12125" t="str">
        <f t="shared" si="732"/>
        <v/>
      </c>
      <c r="Z12125" t="str">
        <f t="shared" si="733"/>
        <v/>
      </c>
      <c r="AB12125" s="9"/>
      <c r="AC12125" t="s">
        <v>2437</v>
      </c>
      <c r="AD12125">
        <f t="shared" si="734"/>
        <v>0</v>
      </c>
      <c r="AF12125" s="3"/>
      <c r="AG12125" t="s">
        <v>3145</v>
      </c>
      <c r="AH12125" s="9" t="s">
        <v>4613</v>
      </c>
    </row>
    <row r="12126" spans="1:34" ht="10.95" customHeight="1" outlineLevel="1" x14ac:dyDescent="0.25">
      <c r="A12126" t="s">
        <v>264</v>
      </c>
      <c r="C12126" s="3" t="s">
        <v>12466</v>
      </c>
      <c r="D12126" s="3">
        <v>476</v>
      </c>
      <c r="E12126" s="9">
        <v>1996</v>
      </c>
      <c r="F12126" s="7" t="s">
        <v>5299</v>
      </c>
      <c r="G12126" s="7" t="s">
        <v>5401</v>
      </c>
      <c r="H12126" s="8" t="s">
        <v>2438</v>
      </c>
      <c r="I12126" s="8" t="s">
        <v>11903</v>
      </c>
      <c r="J12126" s="19">
        <v>5</v>
      </c>
      <c r="K12126" s="19" t="s">
        <v>7736</v>
      </c>
      <c r="L12126" s="11">
        <v>1.75</v>
      </c>
      <c r="M12126" s="11"/>
      <c r="N12126" s="24"/>
      <c r="P12126" s="32"/>
      <c r="T12126" s="19"/>
      <c r="U12126" s="3">
        <v>447</v>
      </c>
      <c r="X12126" t="str">
        <f t="shared" si="732"/>
        <v/>
      </c>
      <c r="Z12126" t="str">
        <f t="shared" si="733"/>
        <v/>
      </c>
      <c r="AB12126" s="9"/>
      <c r="AC12126" t="s">
        <v>2438</v>
      </c>
      <c r="AD12126">
        <f t="shared" si="734"/>
        <v>0</v>
      </c>
      <c r="AF12126" s="3"/>
      <c r="AG12126" t="s">
        <v>3145</v>
      </c>
      <c r="AH12126" s="9" t="s">
        <v>4925</v>
      </c>
    </row>
    <row r="12127" spans="1:34" ht="10.95" customHeight="1" outlineLevel="1" x14ac:dyDescent="0.25">
      <c r="A12127" t="s">
        <v>264</v>
      </c>
      <c r="C12127" s="3" t="s">
        <v>12466</v>
      </c>
      <c r="D12127" s="3">
        <v>477</v>
      </c>
      <c r="E12127" s="9">
        <v>1996</v>
      </c>
      <c r="F12127" s="7" t="s">
        <v>1680</v>
      </c>
      <c r="G12127" s="7" t="s">
        <v>5401</v>
      </c>
      <c r="H12127" s="8" t="s">
        <v>2439</v>
      </c>
      <c r="I12127" s="8" t="s">
        <v>11903</v>
      </c>
      <c r="J12127" s="19">
        <v>5</v>
      </c>
      <c r="K12127" s="19" t="s">
        <v>7736</v>
      </c>
      <c r="L12127" s="11">
        <v>1.75</v>
      </c>
      <c r="M12127" s="11"/>
      <c r="N12127" s="24"/>
      <c r="P12127" s="32"/>
      <c r="T12127" s="19"/>
      <c r="U12127" s="3">
        <v>448</v>
      </c>
      <c r="X12127" t="str">
        <f t="shared" si="732"/>
        <v/>
      </c>
      <c r="Z12127" t="str">
        <f t="shared" si="733"/>
        <v/>
      </c>
      <c r="AB12127" s="9"/>
      <c r="AC12127" t="s">
        <v>2439</v>
      </c>
      <c r="AD12127">
        <f t="shared" si="734"/>
        <v>0</v>
      </c>
      <c r="AF12127" s="3"/>
      <c r="AG12127" t="s">
        <v>3145</v>
      </c>
      <c r="AH12127" s="9" t="s">
        <v>4925</v>
      </c>
    </row>
    <row r="12128" spans="1:34" ht="10.95" customHeight="1" outlineLevel="1" x14ac:dyDescent="0.25">
      <c r="A12128" t="s">
        <v>264</v>
      </c>
      <c r="C12128" s="3" t="s">
        <v>12466</v>
      </c>
      <c r="D12128" s="3">
        <v>478</v>
      </c>
      <c r="E12128" s="9">
        <v>1996</v>
      </c>
      <c r="F12128" s="7" t="s">
        <v>70</v>
      </c>
      <c r="G12128" s="7" t="s">
        <v>5401</v>
      </c>
      <c r="H12128" s="8" t="s">
        <v>4919</v>
      </c>
      <c r="I12128" s="8" t="s">
        <v>11903</v>
      </c>
      <c r="J12128" s="19">
        <v>5</v>
      </c>
      <c r="K12128" s="19" t="s">
        <v>7736</v>
      </c>
      <c r="L12128" s="11">
        <v>1.75</v>
      </c>
      <c r="M12128" s="11"/>
      <c r="N12128" s="24"/>
      <c r="P12128" s="32"/>
      <c r="T12128" s="19"/>
      <c r="U12128" s="3">
        <v>449</v>
      </c>
      <c r="X12128" t="str">
        <f t="shared" si="732"/>
        <v/>
      </c>
      <c r="Z12128" t="str">
        <f t="shared" si="733"/>
        <v/>
      </c>
      <c r="AB12128" s="9"/>
      <c r="AC12128" t="s">
        <v>4919</v>
      </c>
      <c r="AD12128">
        <f t="shared" si="734"/>
        <v>0</v>
      </c>
      <c r="AF12128" s="3"/>
      <c r="AG12128" t="s">
        <v>3145</v>
      </c>
      <c r="AH12128" s="9" t="s">
        <v>4925</v>
      </c>
    </row>
    <row r="12129" spans="1:34" ht="10.95" customHeight="1" outlineLevel="1" x14ac:dyDescent="0.25">
      <c r="A12129" t="s">
        <v>264</v>
      </c>
      <c r="C12129" s="3" t="s">
        <v>12466</v>
      </c>
      <c r="D12129" s="3">
        <v>483</v>
      </c>
      <c r="E12129" s="9">
        <v>1996</v>
      </c>
      <c r="F12129" s="7" t="s">
        <v>2977</v>
      </c>
      <c r="G12129" s="7" t="s">
        <v>5401</v>
      </c>
      <c r="H12129" s="8" t="s">
        <v>3306</v>
      </c>
      <c r="I12129" s="8" t="s">
        <v>15818</v>
      </c>
      <c r="J12129" s="19">
        <v>3</v>
      </c>
      <c r="K12129" s="19" t="s">
        <v>7736</v>
      </c>
      <c r="L12129" s="11">
        <v>7.3</v>
      </c>
      <c r="M12129" s="11"/>
      <c r="N12129" s="24"/>
      <c r="P12129" s="32"/>
      <c r="T12129" s="19"/>
      <c r="U12129" s="3">
        <v>453</v>
      </c>
      <c r="X12129" t="str">
        <f t="shared" si="732"/>
        <v/>
      </c>
      <c r="Z12129" t="str">
        <f t="shared" si="733"/>
        <v/>
      </c>
      <c r="AB12129" s="9"/>
      <c r="AC12129" t="s">
        <v>3306</v>
      </c>
      <c r="AD12129">
        <f t="shared" si="734"/>
        <v>0</v>
      </c>
      <c r="AF12129" s="3"/>
      <c r="AG12129" t="s">
        <v>3145</v>
      </c>
      <c r="AH12129" s="9" t="s">
        <v>4613</v>
      </c>
    </row>
    <row r="12130" spans="1:34" ht="10.95" customHeight="1" outlineLevel="1" x14ac:dyDescent="0.25">
      <c r="A12130" t="s">
        <v>264</v>
      </c>
      <c r="C12130" s="3" t="s">
        <v>12466</v>
      </c>
      <c r="D12130" s="3" t="s">
        <v>15820</v>
      </c>
      <c r="E12130" s="9">
        <v>1997</v>
      </c>
      <c r="F12130" s="7" t="s">
        <v>15821</v>
      </c>
      <c r="G12130" s="7" t="s">
        <v>5401</v>
      </c>
      <c r="H12130" s="8" t="s">
        <v>2428</v>
      </c>
      <c r="I12130" s="8" t="s">
        <v>15819</v>
      </c>
      <c r="J12130" s="19">
        <v>3</v>
      </c>
      <c r="K12130" s="19" t="s">
        <v>7736</v>
      </c>
      <c r="L12130" s="11">
        <v>6.5</v>
      </c>
      <c r="M12130" s="11"/>
      <c r="N12130" s="24"/>
      <c r="P12130" s="32"/>
      <c r="T12130" s="19"/>
      <c r="U12130" s="3">
        <v>464</v>
      </c>
      <c r="X12130" t="str">
        <f t="shared" si="732"/>
        <v/>
      </c>
      <c r="Z12130">
        <f t="shared" si="733"/>
        <v>1</v>
      </c>
      <c r="AB12130" s="9"/>
      <c r="AC12130" t="s">
        <v>2428</v>
      </c>
      <c r="AD12130">
        <f t="shared" si="734"/>
        <v>0</v>
      </c>
      <c r="AF12130" s="3"/>
      <c r="AG12130" t="s">
        <v>3145</v>
      </c>
      <c r="AH12130" s="9" t="s">
        <v>4623</v>
      </c>
    </row>
    <row r="12131" spans="1:34" ht="10.95" customHeight="1" outlineLevel="1" x14ac:dyDescent="0.25">
      <c r="A12131" t="s">
        <v>264</v>
      </c>
      <c r="C12131" s="3" t="s">
        <v>12466</v>
      </c>
      <c r="D12131" s="3">
        <v>506</v>
      </c>
      <c r="E12131" s="9">
        <v>1997</v>
      </c>
      <c r="F12131" s="7" t="s">
        <v>2977</v>
      </c>
      <c r="G12131" s="7" t="s">
        <v>5401</v>
      </c>
      <c r="H12131" s="8" t="s">
        <v>5059</v>
      </c>
      <c r="I12131" s="8" t="s">
        <v>7084</v>
      </c>
      <c r="J12131" s="19">
        <v>3</v>
      </c>
      <c r="K12131" s="19" t="s">
        <v>7736</v>
      </c>
      <c r="L12131" s="11">
        <v>7</v>
      </c>
      <c r="M12131" s="11"/>
      <c r="N12131" s="24"/>
      <c r="P12131" s="32"/>
      <c r="T12131" s="19"/>
      <c r="U12131" s="3">
        <v>475</v>
      </c>
      <c r="X12131" t="str">
        <f t="shared" si="732"/>
        <v/>
      </c>
      <c r="Z12131" t="str">
        <f t="shared" si="733"/>
        <v/>
      </c>
      <c r="AB12131" s="9"/>
      <c r="AC12131" t="s">
        <v>5059</v>
      </c>
      <c r="AD12131">
        <f t="shared" si="734"/>
        <v>0</v>
      </c>
      <c r="AF12131" s="3"/>
      <c r="AG12131" t="s">
        <v>3145</v>
      </c>
      <c r="AH12131" s="9" t="s">
        <v>4613</v>
      </c>
    </row>
    <row r="12132" spans="1:34" ht="10.95" customHeight="1" outlineLevel="1" x14ac:dyDescent="0.25">
      <c r="A12132" t="s">
        <v>264</v>
      </c>
      <c r="C12132" s="3" t="s">
        <v>12466</v>
      </c>
      <c r="D12132" s="3">
        <v>510</v>
      </c>
      <c r="E12132" s="9">
        <v>1998</v>
      </c>
      <c r="F12132" s="7" t="s">
        <v>5142</v>
      </c>
      <c r="G12132" s="7" t="s">
        <v>5401</v>
      </c>
      <c r="H12132" s="8" t="s">
        <v>2429</v>
      </c>
      <c r="I12132" s="8" t="s">
        <v>15822</v>
      </c>
      <c r="J12132" s="19">
        <v>5</v>
      </c>
      <c r="K12132" s="19" t="s">
        <v>7736</v>
      </c>
      <c r="L12132" s="11">
        <v>1.75</v>
      </c>
      <c r="M12132" s="11"/>
      <c r="N12132" s="24"/>
      <c r="P12132" s="32"/>
      <c r="T12132" s="19"/>
      <c r="U12132" s="3">
        <v>479</v>
      </c>
      <c r="X12132" t="str">
        <f t="shared" si="732"/>
        <v/>
      </c>
      <c r="Z12132" t="str">
        <f t="shared" si="733"/>
        <v/>
      </c>
      <c r="AB12132" s="9"/>
      <c r="AC12132" t="s">
        <v>2429</v>
      </c>
      <c r="AD12132">
        <f t="shared" si="734"/>
        <v>0</v>
      </c>
      <c r="AF12132" s="3"/>
      <c r="AG12132" t="s">
        <v>3145</v>
      </c>
      <c r="AH12132" s="9" t="s">
        <v>4613</v>
      </c>
    </row>
    <row r="12133" spans="1:34" ht="10.95" customHeight="1" outlineLevel="1" x14ac:dyDescent="0.25">
      <c r="A12133" t="s">
        <v>264</v>
      </c>
      <c r="C12133" s="3" t="s">
        <v>12466</v>
      </c>
      <c r="D12133" s="3">
        <v>511</v>
      </c>
      <c r="E12133" s="9">
        <v>1998</v>
      </c>
      <c r="F12133" s="7" t="s">
        <v>2977</v>
      </c>
      <c r="G12133" s="7" t="s">
        <v>5401</v>
      </c>
      <c r="H12133" s="8" t="s">
        <v>2430</v>
      </c>
      <c r="I12133" s="8" t="s">
        <v>15822</v>
      </c>
      <c r="J12133" s="19">
        <v>5</v>
      </c>
      <c r="K12133" s="19" t="s">
        <v>7736</v>
      </c>
      <c r="L12133" s="11">
        <v>1.75</v>
      </c>
      <c r="M12133" s="11"/>
      <c r="N12133" s="24"/>
      <c r="P12133" s="32"/>
      <c r="T12133" s="19"/>
      <c r="U12133" s="3">
        <v>480</v>
      </c>
      <c r="X12133" t="str">
        <f t="shared" si="732"/>
        <v/>
      </c>
      <c r="Z12133" t="str">
        <f t="shared" si="733"/>
        <v/>
      </c>
      <c r="AB12133" s="9"/>
      <c r="AC12133" t="s">
        <v>2430</v>
      </c>
      <c r="AD12133">
        <f t="shared" si="734"/>
        <v>0</v>
      </c>
      <c r="AF12133" s="3"/>
      <c r="AG12133" t="s">
        <v>3145</v>
      </c>
      <c r="AH12133" s="9" t="s">
        <v>4613</v>
      </c>
    </row>
    <row r="12134" spans="1:34" ht="10.95" customHeight="1" outlineLevel="1" x14ac:dyDescent="0.25">
      <c r="A12134" t="s">
        <v>264</v>
      </c>
      <c r="C12134" s="3" t="s">
        <v>12466</v>
      </c>
      <c r="D12134" s="3">
        <v>512</v>
      </c>
      <c r="E12134" s="9">
        <v>1998</v>
      </c>
      <c r="F12134" s="7" t="s">
        <v>1643</v>
      </c>
      <c r="G12134" s="7" t="s">
        <v>5401</v>
      </c>
      <c r="H12134" s="8" t="s">
        <v>2431</v>
      </c>
      <c r="I12134" s="8" t="s">
        <v>15822</v>
      </c>
      <c r="J12134" s="19">
        <v>5</v>
      </c>
      <c r="K12134" s="19" t="s">
        <v>7736</v>
      </c>
      <c r="L12134" s="11">
        <v>1.75</v>
      </c>
      <c r="M12134" s="11"/>
      <c r="N12134" s="24"/>
      <c r="P12134" s="32"/>
      <c r="T12134" s="19"/>
      <c r="U12134" s="3">
        <v>481</v>
      </c>
      <c r="X12134" t="str">
        <f t="shared" si="732"/>
        <v/>
      </c>
      <c r="Z12134" t="str">
        <f t="shared" si="733"/>
        <v/>
      </c>
      <c r="AB12134" s="9"/>
      <c r="AC12134" t="s">
        <v>2431</v>
      </c>
      <c r="AD12134">
        <f t="shared" si="734"/>
        <v>0</v>
      </c>
      <c r="AF12134" s="3"/>
      <c r="AG12134" t="s">
        <v>3145</v>
      </c>
      <c r="AH12134" s="9" t="s">
        <v>4613</v>
      </c>
    </row>
    <row r="12135" spans="1:34" ht="10.95" customHeight="1" outlineLevel="1" x14ac:dyDescent="0.25">
      <c r="A12135" t="s">
        <v>264</v>
      </c>
      <c r="C12135" s="3" t="s">
        <v>12466</v>
      </c>
      <c r="D12135" s="3">
        <v>513</v>
      </c>
      <c r="E12135" s="9">
        <v>1998</v>
      </c>
      <c r="F12135" s="7" t="s">
        <v>1779</v>
      </c>
      <c r="G12135" s="7" t="s">
        <v>5401</v>
      </c>
      <c r="H12135" s="8" t="s">
        <v>2432</v>
      </c>
      <c r="I12135" s="8" t="s">
        <v>15822</v>
      </c>
      <c r="J12135" s="19">
        <v>5</v>
      </c>
      <c r="K12135" s="19" t="s">
        <v>7736</v>
      </c>
      <c r="L12135" s="11">
        <v>1.75</v>
      </c>
      <c r="M12135" s="11"/>
      <c r="N12135" s="24"/>
      <c r="P12135" s="32"/>
      <c r="T12135" s="19"/>
      <c r="U12135" s="3">
        <v>482</v>
      </c>
      <c r="X12135" t="str">
        <f t="shared" si="732"/>
        <v/>
      </c>
      <c r="Z12135" t="str">
        <f t="shared" si="733"/>
        <v/>
      </c>
      <c r="AB12135" s="9"/>
      <c r="AC12135" t="s">
        <v>2432</v>
      </c>
      <c r="AD12135">
        <f t="shared" si="734"/>
        <v>0</v>
      </c>
      <c r="AF12135" s="3"/>
      <c r="AG12135" t="s">
        <v>3145</v>
      </c>
      <c r="AH12135" s="9" t="s">
        <v>4925</v>
      </c>
    </row>
    <row r="12136" spans="1:34" ht="10.95" customHeight="1" outlineLevel="1" x14ac:dyDescent="0.25">
      <c r="A12136" t="s">
        <v>264</v>
      </c>
      <c r="C12136" s="3" t="s">
        <v>12466</v>
      </c>
      <c r="D12136" s="3">
        <v>514</v>
      </c>
      <c r="E12136" s="9">
        <v>1998</v>
      </c>
      <c r="F12136" s="7" t="s">
        <v>2977</v>
      </c>
      <c r="G12136" s="7" t="s">
        <v>5401</v>
      </c>
      <c r="H12136" s="8" t="s">
        <v>2440</v>
      </c>
      <c r="I12136" s="8" t="s">
        <v>15823</v>
      </c>
      <c r="J12136" s="19">
        <v>5</v>
      </c>
      <c r="K12136" s="19" t="s">
        <v>7736</v>
      </c>
      <c r="L12136" s="11">
        <v>1.25</v>
      </c>
      <c r="M12136" s="11"/>
      <c r="N12136" s="24"/>
      <c r="P12136" s="32"/>
      <c r="T12136" s="19"/>
      <c r="U12136" s="3">
        <v>483</v>
      </c>
      <c r="X12136" t="str">
        <f t="shared" si="732"/>
        <v/>
      </c>
      <c r="Z12136" t="str">
        <f t="shared" si="733"/>
        <v/>
      </c>
      <c r="AB12136" s="9"/>
      <c r="AC12136" t="s">
        <v>2440</v>
      </c>
      <c r="AD12136">
        <f t="shared" si="734"/>
        <v>0</v>
      </c>
      <c r="AF12136" s="3"/>
      <c r="AG12136" t="s">
        <v>3145</v>
      </c>
      <c r="AH12136" s="9" t="s">
        <v>4613</v>
      </c>
    </row>
    <row r="12137" spans="1:34" ht="10.95" customHeight="1" outlineLevel="1" x14ac:dyDescent="0.25">
      <c r="A12137" t="s">
        <v>264</v>
      </c>
      <c r="C12137" s="3" t="s">
        <v>12466</v>
      </c>
      <c r="D12137" s="3">
        <v>515</v>
      </c>
      <c r="E12137" s="9">
        <v>1998</v>
      </c>
      <c r="F12137" s="7" t="s">
        <v>5299</v>
      </c>
      <c r="G12137" s="7" t="s">
        <v>5401</v>
      </c>
      <c r="H12137" s="8" t="s">
        <v>6866</v>
      </c>
      <c r="I12137" s="8" t="s">
        <v>15823</v>
      </c>
      <c r="J12137" s="19">
        <v>5</v>
      </c>
      <c r="K12137" s="19" t="s">
        <v>7736</v>
      </c>
      <c r="L12137" s="11">
        <v>1.25</v>
      </c>
      <c r="M12137" s="11"/>
      <c r="N12137" s="24"/>
      <c r="P12137" s="32"/>
      <c r="T12137" s="19"/>
      <c r="U12137" s="3">
        <v>484</v>
      </c>
      <c r="X12137" t="str">
        <f t="shared" si="732"/>
        <v/>
      </c>
      <c r="Z12137" t="str">
        <f t="shared" si="733"/>
        <v/>
      </c>
      <c r="AB12137" s="9"/>
      <c r="AC12137" t="s">
        <v>6866</v>
      </c>
      <c r="AD12137">
        <f t="shared" si="734"/>
        <v>0</v>
      </c>
      <c r="AF12137" s="3"/>
      <c r="AG12137" t="s">
        <v>3145</v>
      </c>
      <c r="AH12137" s="9" t="s">
        <v>4925</v>
      </c>
    </row>
    <row r="12138" spans="1:34" ht="10.95" customHeight="1" outlineLevel="1" x14ac:dyDescent="0.25">
      <c r="A12138" t="s">
        <v>264</v>
      </c>
      <c r="C12138" s="3" t="s">
        <v>12466</v>
      </c>
      <c r="D12138" s="3">
        <v>516</v>
      </c>
      <c r="E12138" s="9">
        <v>1998</v>
      </c>
      <c r="F12138" s="7" t="s">
        <v>1680</v>
      </c>
      <c r="G12138" s="7" t="s">
        <v>5401</v>
      </c>
      <c r="H12138" s="8" t="s">
        <v>6867</v>
      </c>
      <c r="I12138" s="8" t="s">
        <v>15823</v>
      </c>
      <c r="J12138" s="19">
        <v>3</v>
      </c>
      <c r="K12138" s="19" t="s">
        <v>7736</v>
      </c>
      <c r="L12138" s="11">
        <v>1.25</v>
      </c>
      <c r="M12138" s="11"/>
      <c r="N12138" s="24"/>
      <c r="P12138" s="32"/>
      <c r="T12138" s="19"/>
      <c r="U12138" s="3">
        <v>485</v>
      </c>
      <c r="X12138" t="str">
        <f t="shared" si="732"/>
        <v/>
      </c>
      <c r="Z12138" t="str">
        <f t="shared" si="733"/>
        <v/>
      </c>
      <c r="AB12138" s="9"/>
      <c r="AC12138" t="s">
        <v>6867</v>
      </c>
      <c r="AD12138">
        <f t="shared" si="734"/>
        <v>0</v>
      </c>
      <c r="AF12138" s="3"/>
      <c r="AG12138" t="s">
        <v>3145</v>
      </c>
      <c r="AH12138" s="9" t="s">
        <v>4925</v>
      </c>
    </row>
    <row r="12139" spans="1:34" ht="10.95" customHeight="1" outlineLevel="1" x14ac:dyDescent="0.25">
      <c r="A12139" t="s">
        <v>264</v>
      </c>
      <c r="C12139" s="3" t="s">
        <v>12466</v>
      </c>
      <c r="D12139" s="3">
        <v>517</v>
      </c>
      <c r="E12139" s="9">
        <v>1998</v>
      </c>
      <c r="F12139" s="7" t="s">
        <v>70</v>
      </c>
      <c r="G12139" s="7" t="s">
        <v>5401</v>
      </c>
      <c r="H12139" s="8" t="s">
        <v>6868</v>
      </c>
      <c r="I12139" s="8" t="s">
        <v>15823</v>
      </c>
      <c r="J12139" s="19">
        <v>3</v>
      </c>
      <c r="K12139" s="19" t="s">
        <v>7736</v>
      </c>
      <c r="L12139" s="11">
        <v>1.25</v>
      </c>
      <c r="M12139" s="11"/>
      <c r="N12139" s="24"/>
      <c r="P12139" s="32"/>
      <c r="T12139" s="19"/>
      <c r="U12139" s="3">
        <v>486</v>
      </c>
      <c r="X12139" t="str">
        <f t="shared" si="732"/>
        <v/>
      </c>
      <c r="Z12139" t="str">
        <f t="shared" si="733"/>
        <v/>
      </c>
      <c r="AB12139" s="9"/>
      <c r="AC12139" t="s">
        <v>6868</v>
      </c>
      <c r="AD12139">
        <f t="shared" si="734"/>
        <v>0</v>
      </c>
      <c r="AF12139" s="3"/>
      <c r="AG12139" t="s">
        <v>3145</v>
      </c>
      <c r="AH12139" s="9" t="s">
        <v>4925</v>
      </c>
    </row>
    <row r="12140" spans="1:34" ht="10.95" customHeight="1" outlineLevel="1" x14ac:dyDescent="0.25">
      <c r="A12140" t="s">
        <v>264</v>
      </c>
      <c r="C12140" s="3" t="s">
        <v>12466</v>
      </c>
      <c r="D12140" s="3" t="s">
        <v>15824</v>
      </c>
      <c r="E12140" s="9">
        <v>1998</v>
      </c>
      <c r="F12140" s="7" t="s">
        <v>1498</v>
      </c>
      <c r="G12140" s="7" t="s">
        <v>5401</v>
      </c>
      <c r="H12140" s="8" t="s">
        <v>6869</v>
      </c>
      <c r="I12140" s="8" t="s">
        <v>10350</v>
      </c>
      <c r="J12140" s="19">
        <v>5</v>
      </c>
      <c r="K12140" s="19" t="s">
        <v>7736</v>
      </c>
      <c r="L12140" s="11">
        <v>6.6</v>
      </c>
      <c r="M12140" s="11"/>
      <c r="N12140" s="24"/>
      <c r="P12140" s="32"/>
      <c r="T12140" s="19"/>
      <c r="U12140" s="3">
        <v>500</v>
      </c>
      <c r="X12140" t="str">
        <f t="shared" si="732"/>
        <v/>
      </c>
      <c r="Z12140" t="str">
        <f t="shared" si="733"/>
        <v/>
      </c>
      <c r="AB12140" s="9"/>
      <c r="AC12140" t="s">
        <v>6869</v>
      </c>
      <c r="AD12140">
        <f t="shared" si="734"/>
        <v>0</v>
      </c>
      <c r="AF12140" s="3"/>
      <c r="AG12140" t="s">
        <v>3145</v>
      </c>
      <c r="AH12140" s="9" t="s">
        <v>4925</v>
      </c>
    </row>
    <row r="12141" spans="1:34" ht="10.95" customHeight="1" outlineLevel="1" x14ac:dyDescent="0.25">
      <c r="A12141" t="s">
        <v>264</v>
      </c>
      <c r="C12141" s="3" t="s">
        <v>12466</v>
      </c>
      <c r="D12141" s="3" t="s">
        <v>15825</v>
      </c>
      <c r="E12141" s="9">
        <v>1999</v>
      </c>
      <c r="F12141" s="7" t="s">
        <v>15826</v>
      </c>
      <c r="G12141" s="7" t="s">
        <v>5401</v>
      </c>
      <c r="H12141" s="8" t="s">
        <v>6869</v>
      </c>
      <c r="I12141" s="8" t="s">
        <v>15827</v>
      </c>
      <c r="J12141" s="19">
        <v>3</v>
      </c>
      <c r="K12141" s="19" t="s">
        <v>7736</v>
      </c>
      <c r="L12141" s="11">
        <v>6</v>
      </c>
      <c r="M12141" s="11"/>
      <c r="N12141" s="24"/>
      <c r="P12141" s="32"/>
      <c r="T12141" s="19"/>
      <c r="U12141" s="3">
        <v>500</v>
      </c>
      <c r="X12141" t="str">
        <f t="shared" si="732"/>
        <v/>
      </c>
      <c r="Z12141">
        <f t="shared" si="733"/>
        <v>1</v>
      </c>
      <c r="AB12141" s="9"/>
      <c r="AC12141" t="s">
        <v>6869</v>
      </c>
      <c r="AD12141">
        <f t="shared" si="734"/>
        <v>0</v>
      </c>
      <c r="AF12141" s="3"/>
      <c r="AH12141" s="9"/>
    </row>
    <row r="12142" spans="1:34" ht="10.95" customHeight="1" outlineLevel="1" x14ac:dyDescent="0.25">
      <c r="A12142" t="s">
        <v>264</v>
      </c>
      <c r="C12142" s="3" t="s">
        <v>12466</v>
      </c>
      <c r="D12142" s="3">
        <v>538</v>
      </c>
      <c r="E12142" s="9">
        <v>1999</v>
      </c>
      <c r="F12142" s="7" t="s">
        <v>2977</v>
      </c>
      <c r="G12142" s="7" t="s">
        <v>5401</v>
      </c>
      <c r="H12142" s="8" t="s">
        <v>6290</v>
      </c>
      <c r="I12142" s="8" t="s">
        <v>15828</v>
      </c>
      <c r="J12142" s="19">
        <v>5</v>
      </c>
      <c r="K12142" s="19" t="s">
        <v>7736</v>
      </c>
      <c r="L12142" s="11">
        <v>2.1</v>
      </c>
      <c r="M12142" s="11"/>
      <c r="N12142" s="24"/>
      <c r="P12142" s="32"/>
      <c r="T12142" s="19"/>
      <c r="U12142" s="3">
        <v>501</v>
      </c>
      <c r="X12142" t="str">
        <f t="shared" si="732"/>
        <v/>
      </c>
      <c r="Z12142" t="str">
        <f t="shared" si="733"/>
        <v/>
      </c>
      <c r="AB12142" s="9"/>
      <c r="AC12142" t="s">
        <v>6290</v>
      </c>
      <c r="AD12142">
        <f t="shared" ref="AD12142:AD12173" si="735">COUNTIF(H12142,"*Fuji*")</f>
        <v>0</v>
      </c>
      <c r="AF12142" s="3"/>
      <c r="AG12142" t="s">
        <v>3145</v>
      </c>
      <c r="AH12142" s="9" t="s">
        <v>4613</v>
      </c>
    </row>
    <row r="12143" spans="1:34" ht="10.95" customHeight="1" outlineLevel="1" x14ac:dyDescent="0.25">
      <c r="A12143" t="s">
        <v>264</v>
      </c>
      <c r="C12143" s="3" t="s">
        <v>12466</v>
      </c>
      <c r="D12143" s="3">
        <v>539</v>
      </c>
      <c r="E12143" s="9">
        <v>1999</v>
      </c>
      <c r="F12143" s="7" t="s">
        <v>5299</v>
      </c>
      <c r="G12143" s="7" t="s">
        <v>5401</v>
      </c>
      <c r="H12143" s="8" t="s">
        <v>20645</v>
      </c>
      <c r="I12143" s="8" t="s">
        <v>15828</v>
      </c>
      <c r="J12143" s="19">
        <v>5</v>
      </c>
      <c r="K12143" s="19" t="s">
        <v>7736</v>
      </c>
      <c r="L12143" s="11">
        <v>2.1</v>
      </c>
      <c r="M12143" s="11"/>
      <c r="N12143" s="24"/>
      <c r="P12143" s="32"/>
      <c r="T12143" s="19"/>
      <c r="U12143" s="3">
        <v>504</v>
      </c>
      <c r="X12143" t="str">
        <f t="shared" si="732"/>
        <v/>
      </c>
      <c r="Z12143" t="str">
        <f t="shared" si="733"/>
        <v/>
      </c>
      <c r="AB12143" s="9"/>
      <c r="AC12143" t="s">
        <v>20645</v>
      </c>
      <c r="AD12143">
        <f t="shared" si="735"/>
        <v>0</v>
      </c>
      <c r="AF12143" s="3"/>
      <c r="AG12143" t="s">
        <v>3145</v>
      </c>
      <c r="AH12143" s="9" t="s">
        <v>4925</v>
      </c>
    </row>
    <row r="12144" spans="1:34" ht="10.95" customHeight="1" outlineLevel="1" x14ac:dyDescent="0.25">
      <c r="A12144" t="s">
        <v>264</v>
      </c>
      <c r="C12144" s="3" t="s">
        <v>12466</v>
      </c>
      <c r="D12144" s="3">
        <v>540</v>
      </c>
      <c r="E12144" s="9">
        <v>1999</v>
      </c>
      <c r="F12144" s="10" t="s">
        <v>1680</v>
      </c>
      <c r="G12144" s="7" t="s">
        <v>5401</v>
      </c>
      <c r="H12144" s="8" t="s">
        <v>5064</v>
      </c>
      <c r="I12144" s="8" t="s">
        <v>15828</v>
      </c>
      <c r="J12144" s="19">
        <v>5</v>
      </c>
      <c r="K12144" s="19" t="s">
        <v>7736</v>
      </c>
      <c r="L12144" s="11">
        <v>2.1</v>
      </c>
      <c r="M12144" s="11"/>
      <c r="N12144" s="24"/>
      <c r="P12144" s="32"/>
      <c r="T12144" s="19"/>
      <c r="U12144" s="3">
        <v>504</v>
      </c>
      <c r="X12144" t="str">
        <f t="shared" si="732"/>
        <v/>
      </c>
      <c r="Z12144" t="str">
        <f t="shared" si="733"/>
        <v/>
      </c>
      <c r="AB12144" s="9"/>
      <c r="AC12144" t="s">
        <v>5064</v>
      </c>
      <c r="AD12144">
        <f t="shared" si="735"/>
        <v>0</v>
      </c>
      <c r="AF12144" s="3"/>
      <c r="AG12144" t="s">
        <v>3145</v>
      </c>
      <c r="AH12144" s="9" t="s">
        <v>4925</v>
      </c>
    </row>
    <row r="12145" spans="1:34" ht="10.95" customHeight="1" outlineLevel="1" x14ac:dyDescent="0.25">
      <c r="A12145" t="s">
        <v>264</v>
      </c>
      <c r="C12145" s="3" t="s">
        <v>12466</v>
      </c>
      <c r="D12145" s="3">
        <v>541</v>
      </c>
      <c r="E12145" s="9">
        <v>1999</v>
      </c>
      <c r="F12145" s="7" t="s">
        <v>70</v>
      </c>
      <c r="G12145" s="7" t="s">
        <v>5401</v>
      </c>
      <c r="H12145" s="8" t="s">
        <v>6106</v>
      </c>
      <c r="I12145" s="8" t="s">
        <v>15828</v>
      </c>
      <c r="J12145" s="19">
        <v>5</v>
      </c>
      <c r="K12145" s="19" t="s">
        <v>7736</v>
      </c>
      <c r="L12145" s="11">
        <v>2.1</v>
      </c>
      <c r="M12145" s="11"/>
      <c r="N12145" s="24"/>
      <c r="P12145" s="32"/>
      <c r="T12145" s="19"/>
      <c r="U12145" s="3">
        <v>504</v>
      </c>
      <c r="X12145" t="str">
        <f t="shared" si="732"/>
        <v/>
      </c>
      <c r="Z12145" t="str">
        <f t="shared" si="733"/>
        <v/>
      </c>
      <c r="AB12145" s="9"/>
      <c r="AC12145" t="s">
        <v>6106</v>
      </c>
      <c r="AD12145">
        <f t="shared" si="735"/>
        <v>0</v>
      </c>
      <c r="AF12145" s="3"/>
      <c r="AG12145" t="s">
        <v>3145</v>
      </c>
      <c r="AH12145" s="9" t="s">
        <v>4925</v>
      </c>
    </row>
    <row r="12146" spans="1:34" ht="10.95" customHeight="1" outlineLevel="1" x14ac:dyDescent="0.25">
      <c r="A12146" t="s">
        <v>264</v>
      </c>
      <c r="C12146" s="3" t="s">
        <v>12466</v>
      </c>
      <c r="D12146" s="3">
        <v>544</v>
      </c>
      <c r="E12146" s="9">
        <v>1999</v>
      </c>
      <c r="F12146" s="7" t="s">
        <v>20643</v>
      </c>
      <c r="G12146" s="7" t="s">
        <v>5401</v>
      </c>
      <c r="H12146" s="8" t="s">
        <v>15831</v>
      </c>
      <c r="I12146" s="8" t="s">
        <v>15832</v>
      </c>
      <c r="J12146" s="19">
        <v>5</v>
      </c>
      <c r="K12146" s="19" t="s">
        <v>7736</v>
      </c>
      <c r="L12146" s="11">
        <v>2.1</v>
      </c>
      <c r="M12146" s="11"/>
      <c r="N12146" s="24"/>
      <c r="P12146" s="32"/>
      <c r="T12146" s="19"/>
      <c r="U12146" s="3"/>
      <c r="X12146" t="str">
        <f t="shared" si="732"/>
        <v/>
      </c>
      <c r="Z12146">
        <f t="shared" si="733"/>
        <v>1</v>
      </c>
      <c r="AB12146" s="9"/>
      <c r="AC12146" t="s">
        <v>15831</v>
      </c>
      <c r="AD12146">
        <f t="shared" si="735"/>
        <v>0</v>
      </c>
      <c r="AF12146" s="3"/>
      <c r="AH12146" s="9"/>
    </row>
    <row r="12147" spans="1:34" ht="10.95" customHeight="1" outlineLevel="1" x14ac:dyDescent="0.25">
      <c r="A12147" t="s">
        <v>264</v>
      </c>
      <c r="C12147" s="3" t="s">
        <v>12466</v>
      </c>
      <c r="D12147" s="3">
        <v>545</v>
      </c>
      <c r="E12147" s="9">
        <v>1999</v>
      </c>
      <c r="F12147" s="7" t="s">
        <v>15457</v>
      </c>
      <c r="G12147" s="7" t="s">
        <v>5401</v>
      </c>
      <c r="H12147" s="8" t="s">
        <v>15831</v>
      </c>
      <c r="I12147" s="8" t="s">
        <v>15832</v>
      </c>
      <c r="J12147" s="19">
        <v>5</v>
      </c>
      <c r="K12147" s="19" t="s">
        <v>7736</v>
      </c>
      <c r="L12147" s="11">
        <v>6.9</v>
      </c>
      <c r="M12147" s="11"/>
      <c r="N12147" s="24"/>
      <c r="P12147" s="32"/>
      <c r="T12147" s="19"/>
      <c r="U12147" s="3"/>
      <c r="X12147" t="str">
        <f t="shared" si="732"/>
        <v/>
      </c>
      <c r="Z12147">
        <f t="shared" si="733"/>
        <v>1</v>
      </c>
      <c r="AB12147" s="9"/>
      <c r="AC12147" t="s">
        <v>15831</v>
      </c>
      <c r="AD12147">
        <f t="shared" si="735"/>
        <v>0</v>
      </c>
      <c r="AF12147" s="3"/>
      <c r="AH12147" s="9"/>
    </row>
    <row r="12148" spans="1:34" ht="10.95" customHeight="1" outlineLevel="1" x14ac:dyDescent="0.25">
      <c r="A12148" t="s">
        <v>264</v>
      </c>
      <c r="C12148" s="3" t="s">
        <v>12466</v>
      </c>
      <c r="D12148" s="3">
        <v>546</v>
      </c>
      <c r="E12148" s="9">
        <v>1999</v>
      </c>
      <c r="F12148" s="7" t="s">
        <v>20644</v>
      </c>
      <c r="G12148" s="7" t="s">
        <v>5401</v>
      </c>
      <c r="H12148" s="8" t="s">
        <v>15831</v>
      </c>
      <c r="I12148" s="8" t="s">
        <v>15832</v>
      </c>
      <c r="J12148" s="19">
        <v>5</v>
      </c>
      <c r="K12148" s="19" t="s">
        <v>7736</v>
      </c>
      <c r="L12148" s="11">
        <v>2.1</v>
      </c>
      <c r="M12148" s="11"/>
      <c r="N12148" s="24"/>
      <c r="P12148" s="32"/>
      <c r="T12148" s="19"/>
      <c r="U12148" s="3"/>
      <c r="X12148" t="str">
        <f t="shared" si="732"/>
        <v/>
      </c>
      <c r="Z12148">
        <f t="shared" si="733"/>
        <v>1</v>
      </c>
      <c r="AB12148" s="9"/>
      <c r="AC12148" t="s">
        <v>15831</v>
      </c>
      <c r="AD12148">
        <f t="shared" si="735"/>
        <v>0</v>
      </c>
      <c r="AF12148" s="3"/>
      <c r="AH12148" s="9"/>
    </row>
    <row r="12149" spans="1:34" ht="10.95" customHeight="1" outlineLevel="1" x14ac:dyDescent="0.25">
      <c r="A12149" t="s">
        <v>264</v>
      </c>
      <c r="C12149" s="3" t="s">
        <v>12466</v>
      </c>
      <c r="D12149" s="3">
        <v>547</v>
      </c>
      <c r="E12149" s="9">
        <v>1999</v>
      </c>
      <c r="F12149" s="7" t="s">
        <v>15846</v>
      </c>
      <c r="G12149" s="7" t="s">
        <v>5401</v>
      </c>
      <c r="H12149" s="8" t="s">
        <v>15831</v>
      </c>
      <c r="I12149" s="8" t="s">
        <v>15832</v>
      </c>
      <c r="J12149" s="19">
        <v>5</v>
      </c>
      <c r="K12149" s="19" t="s">
        <v>7736</v>
      </c>
      <c r="L12149" s="11">
        <v>2.1</v>
      </c>
      <c r="M12149" s="11"/>
      <c r="N12149" s="24"/>
      <c r="P12149" s="32"/>
      <c r="T12149" s="19"/>
      <c r="U12149" s="3"/>
      <c r="X12149" t="str">
        <f t="shared" si="732"/>
        <v/>
      </c>
      <c r="Z12149">
        <f t="shared" si="733"/>
        <v>1</v>
      </c>
      <c r="AB12149" s="9"/>
      <c r="AC12149" t="s">
        <v>15831</v>
      </c>
      <c r="AD12149">
        <f t="shared" si="735"/>
        <v>0</v>
      </c>
      <c r="AF12149" s="3"/>
      <c r="AH12149" s="9"/>
    </row>
    <row r="12150" spans="1:34" ht="10.95" customHeight="1" outlineLevel="1" x14ac:dyDescent="0.25">
      <c r="A12150" t="s">
        <v>264</v>
      </c>
      <c r="C12150" s="3" t="s">
        <v>12466</v>
      </c>
      <c r="D12150" s="3" t="s">
        <v>15829</v>
      </c>
      <c r="E12150" s="9">
        <v>1999</v>
      </c>
      <c r="F12150" s="7" t="s">
        <v>15830</v>
      </c>
      <c r="G12150" s="7" t="s">
        <v>5401</v>
      </c>
      <c r="H12150" s="8" t="s">
        <v>15831</v>
      </c>
      <c r="I12150" s="8" t="s">
        <v>15832</v>
      </c>
      <c r="J12150" s="19">
        <v>5</v>
      </c>
      <c r="K12150" s="19" t="s">
        <v>7738</v>
      </c>
      <c r="L12150" s="11"/>
      <c r="M12150" s="11"/>
      <c r="N12150" s="24"/>
      <c r="P12150" s="32"/>
      <c r="T12150" s="19"/>
      <c r="U12150" s="3"/>
      <c r="X12150" t="str">
        <f t="shared" si="732"/>
        <v/>
      </c>
      <c r="Z12150">
        <f t="shared" si="733"/>
        <v>1</v>
      </c>
      <c r="AB12150" s="9"/>
      <c r="AC12150" t="s">
        <v>15831</v>
      </c>
      <c r="AD12150">
        <f t="shared" si="735"/>
        <v>0</v>
      </c>
      <c r="AF12150" s="3"/>
      <c r="AH12150" s="9"/>
    </row>
    <row r="12151" spans="1:34" ht="10.95" customHeight="1" outlineLevel="1" x14ac:dyDescent="0.25">
      <c r="A12151" t="s">
        <v>264</v>
      </c>
      <c r="C12151" s="3" t="s">
        <v>12466</v>
      </c>
      <c r="D12151" s="3">
        <v>565</v>
      </c>
      <c r="E12151" s="9">
        <v>2000</v>
      </c>
      <c r="F12151" s="7" t="s">
        <v>5299</v>
      </c>
      <c r="G12151" s="7" t="s">
        <v>5401</v>
      </c>
      <c r="H12151" s="8" t="s">
        <v>11716</v>
      </c>
      <c r="I12151" s="8" t="s">
        <v>15833</v>
      </c>
      <c r="J12151" s="19">
        <v>5</v>
      </c>
      <c r="K12151" s="19" t="s">
        <v>7736</v>
      </c>
      <c r="L12151" s="11">
        <v>3.3</v>
      </c>
      <c r="M12151" s="11"/>
      <c r="N12151" s="24"/>
      <c r="P12151" s="32"/>
      <c r="T12151" s="19"/>
      <c r="U12151" s="3"/>
      <c r="X12151" t="str">
        <f t="shared" si="732"/>
        <v/>
      </c>
      <c r="Z12151" t="str">
        <f t="shared" si="733"/>
        <v/>
      </c>
      <c r="AB12151" s="9"/>
      <c r="AC12151" t="s">
        <v>11716</v>
      </c>
      <c r="AD12151">
        <f t="shared" si="735"/>
        <v>0</v>
      </c>
      <c r="AF12151" s="3"/>
      <c r="AH12151" s="9"/>
    </row>
    <row r="12152" spans="1:34" ht="10.95" customHeight="1" outlineLevel="1" x14ac:dyDescent="0.25">
      <c r="A12152" t="s">
        <v>264</v>
      </c>
      <c r="C12152" s="3" t="s">
        <v>12466</v>
      </c>
      <c r="D12152" s="3">
        <v>566</v>
      </c>
      <c r="E12152" s="9">
        <v>2000</v>
      </c>
      <c r="F12152" s="7" t="s">
        <v>1680</v>
      </c>
      <c r="G12152" s="7" t="s">
        <v>5401</v>
      </c>
      <c r="H12152" s="8" t="s">
        <v>11716</v>
      </c>
      <c r="I12152" s="8" t="s">
        <v>15833</v>
      </c>
      <c r="J12152" s="19">
        <v>5</v>
      </c>
      <c r="K12152" s="19" t="s">
        <v>7736</v>
      </c>
      <c r="L12152" s="11">
        <v>3.3</v>
      </c>
      <c r="M12152" s="11"/>
      <c r="N12152" s="24"/>
      <c r="P12152" s="32"/>
      <c r="T12152" s="19"/>
      <c r="U12152" s="3"/>
      <c r="X12152" t="str">
        <f t="shared" si="732"/>
        <v/>
      </c>
      <c r="Z12152" t="str">
        <f t="shared" si="733"/>
        <v/>
      </c>
      <c r="AB12152" s="9"/>
      <c r="AC12152" t="s">
        <v>11716</v>
      </c>
      <c r="AD12152">
        <f t="shared" si="735"/>
        <v>0</v>
      </c>
      <c r="AF12152" s="3"/>
      <c r="AH12152" s="9"/>
    </row>
    <row r="12153" spans="1:34" ht="10.95" customHeight="1" outlineLevel="1" x14ac:dyDescent="0.25">
      <c r="A12153" t="s">
        <v>264</v>
      </c>
      <c r="C12153" s="3" t="s">
        <v>12466</v>
      </c>
      <c r="D12153" s="3" t="s">
        <v>15834</v>
      </c>
      <c r="E12153" s="9">
        <v>2000</v>
      </c>
      <c r="F12153" s="7" t="s">
        <v>15835</v>
      </c>
      <c r="G12153" s="7" t="s">
        <v>5401</v>
      </c>
      <c r="H12153" s="8" t="s">
        <v>15836</v>
      </c>
      <c r="I12153" s="8" t="s">
        <v>15837</v>
      </c>
      <c r="J12153" s="19">
        <v>6</v>
      </c>
      <c r="K12153" s="19" t="s">
        <v>7736</v>
      </c>
      <c r="L12153" s="11">
        <v>6.8</v>
      </c>
      <c r="M12153" s="11"/>
      <c r="N12153" s="24"/>
      <c r="P12153" s="32"/>
      <c r="T12153" s="19"/>
      <c r="U12153" s="3"/>
      <c r="X12153" t="str">
        <f t="shared" si="732"/>
        <v/>
      </c>
      <c r="Z12153">
        <f t="shared" si="733"/>
        <v>1</v>
      </c>
      <c r="AB12153" s="9"/>
      <c r="AC12153" t="s">
        <v>15836</v>
      </c>
      <c r="AD12153">
        <f t="shared" si="735"/>
        <v>0</v>
      </c>
      <c r="AF12153" s="3"/>
      <c r="AH12153" s="9"/>
    </row>
    <row r="12154" spans="1:34" ht="10.95" customHeight="1" outlineLevel="1" x14ac:dyDescent="0.25">
      <c r="A12154" t="s">
        <v>264</v>
      </c>
      <c r="C12154" s="3" t="s">
        <v>12466</v>
      </c>
      <c r="D12154" s="3">
        <v>627</v>
      </c>
      <c r="E12154" s="9">
        <v>2003</v>
      </c>
      <c r="F12154" s="7" t="s">
        <v>13102</v>
      </c>
      <c r="G12154" s="7" t="s">
        <v>5401</v>
      </c>
      <c r="H12154" s="8" t="s">
        <v>15838</v>
      </c>
      <c r="I12154" s="8" t="s">
        <v>15839</v>
      </c>
      <c r="J12154" s="19">
        <v>5</v>
      </c>
      <c r="K12154" s="19" t="s">
        <v>7736</v>
      </c>
      <c r="L12154" s="11">
        <v>9.1999999999999993</v>
      </c>
      <c r="M12154" s="11"/>
      <c r="N12154" s="24"/>
      <c r="P12154" s="32"/>
      <c r="T12154" s="19"/>
      <c r="U12154" s="3"/>
      <c r="X12154" t="str">
        <f t="shared" si="732"/>
        <v/>
      </c>
      <c r="Z12154">
        <f t="shared" si="733"/>
        <v>1</v>
      </c>
      <c r="AB12154" s="9"/>
      <c r="AC12154" t="s">
        <v>15838</v>
      </c>
      <c r="AD12154">
        <f t="shared" si="735"/>
        <v>0</v>
      </c>
      <c r="AF12154" s="3"/>
      <c r="AH12154" s="9"/>
    </row>
    <row r="12155" spans="1:34" ht="10.95" customHeight="1" outlineLevel="1" x14ac:dyDescent="0.25">
      <c r="A12155" t="s">
        <v>264</v>
      </c>
      <c r="C12155" s="3" t="s">
        <v>12466</v>
      </c>
      <c r="D12155" s="3" t="s">
        <v>15840</v>
      </c>
      <c r="E12155" s="9">
        <v>2003</v>
      </c>
      <c r="F12155" s="7" t="s">
        <v>3483</v>
      </c>
      <c r="G12155" s="7" t="s">
        <v>5401</v>
      </c>
      <c r="H12155" s="8" t="s">
        <v>15841</v>
      </c>
      <c r="I12155" s="8" t="s">
        <v>15842</v>
      </c>
      <c r="J12155" s="19">
        <v>6</v>
      </c>
      <c r="K12155" s="19" t="s">
        <v>7736</v>
      </c>
      <c r="L12155" s="11">
        <v>7.4</v>
      </c>
      <c r="M12155" s="11"/>
      <c r="N12155" s="24"/>
      <c r="P12155" s="32"/>
      <c r="T12155" s="19"/>
      <c r="U12155" s="3"/>
      <c r="X12155" t="str">
        <f t="shared" si="732"/>
        <v/>
      </c>
      <c r="Z12155" t="str">
        <f t="shared" si="733"/>
        <v/>
      </c>
      <c r="AB12155" s="9"/>
      <c r="AC12155" t="s">
        <v>15841</v>
      </c>
      <c r="AD12155">
        <f t="shared" si="735"/>
        <v>0</v>
      </c>
      <c r="AF12155" s="3"/>
      <c r="AH12155" s="9"/>
    </row>
    <row r="12156" spans="1:34" ht="10.95" customHeight="1" outlineLevel="1" x14ac:dyDescent="0.25">
      <c r="A12156" t="s">
        <v>264</v>
      </c>
      <c r="C12156" s="3" t="s">
        <v>12466</v>
      </c>
      <c r="D12156" s="3">
        <v>655</v>
      </c>
      <c r="E12156" s="9">
        <v>2004</v>
      </c>
      <c r="F12156" s="7" t="s">
        <v>3424</v>
      </c>
      <c r="G12156" s="7" t="s">
        <v>5401</v>
      </c>
      <c r="H12156" s="8" t="s">
        <v>6291</v>
      </c>
      <c r="I12156" s="8" t="s">
        <v>15843</v>
      </c>
      <c r="J12156" s="19">
        <v>5</v>
      </c>
      <c r="K12156" s="19" t="s">
        <v>7736</v>
      </c>
      <c r="L12156" s="11">
        <v>1.75</v>
      </c>
      <c r="M12156" s="11"/>
      <c r="N12156" s="24"/>
      <c r="P12156" s="32"/>
      <c r="T12156" s="19"/>
      <c r="U12156" s="3">
        <v>595</v>
      </c>
      <c r="X12156" t="str">
        <f t="shared" si="732"/>
        <v/>
      </c>
      <c r="Z12156" t="str">
        <f t="shared" si="733"/>
        <v/>
      </c>
      <c r="AB12156" s="9"/>
      <c r="AC12156" t="s">
        <v>6291</v>
      </c>
      <c r="AD12156">
        <f t="shared" si="735"/>
        <v>0</v>
      </c>
      <c r="AF12156" s="3"/>
      <c r="AG12156" t="s">
        <v>3145</v>
      </c>
      <c r="AH12156" s="9" t="s">
        <v>4925</v>
      </c>
    </row>
    <row r="12157" spans="1:34" ht="10.95" customHeight="1" outlineLevel="1" x14ac:dyDescent="0.25">
      <c r="A12157" t="s">
        <v>264</v>
      </c>
      <c r="C12157" s="3" t="s">
        <v>12466</v>
      </c>
      <c r="D12157" s="3">
        <v>656</v>
      </c>
      <c r="E12157" s="9">
        <v>2004</v>
      </c>
      <c r="F12157" s="7" t="s">
        <v>6317</v>
      </c>
      <c r="G12157" s="7" t="s">
        <v>5401</v>
      </c>
      <c r="H12157" s="8" t="s">
        <v>6292</v>
      </c>
      <c r="I12157" s="8" t="s">
        <v>15843</v>
      </c>
      <c r="J12157" s="19">
        <v>5</v>
      </c>
      <c r="K12157" s="19" t="s">
        <v>7736</v>
      </c>
      <c r="L12157" s="11">
        <v>1.75</v>
      </c>
      <c r="M12157" s="11"/>
      <c r="N12157" s="24"/>
      <c r="P12157" s="32"/>
      <c r="T12157" s="19"/>
      <c r="U12157" s="3">
        <v>596</v>
      </c>
      <c r="X12157" t="str">
        <f t="shared" si="732"/>
        <v/>
      </c>
      <c r="Z12157" t="str">
        <f t="shared" si="733"/>
        <v/>
      </c>
      <c r="AB12157" s="9"/>
      <c r="AC12157" t="s">
        <v>6292</v>
      </c>
      <c r="AD12157">
        <f t="shared" si="735"/>
        <v>0</v>
      </c>
      <c r="AF12157" s="3"/>
      <c r="AG12157" t="s">
        <v>3145</v>
      </c>
      <c r="AH12157" s="9" t="s">
        <v>4925</v>
      </c>
    </row>
    <row r="12158" spans="1:34" ht="10.95" customHeight="1" outlineLevel="1" x14ac:dyDescent="0.25">
      <c r="A12158" t="s">
        <v>264</v>
      </c>
      <c r="C12158" s="3" t="s">
        <v>12466</v>
      </c>
      <c r="D12158" s="3">
        <v>657</v>
      </c>
      <c r="E12158" s="9">
        <v>2004</v>
      </c>
      <c r="F12158" s="7" t="s">
        <v>67</v>
      </c>
      <c r="G12158" s="7" t="s">
        <v>5401</v>
      </c>
      <c r="H12158" s="8" t="s">
        <v>6293</v>
      </c>
      <c r="I12158" s="8" t="s">
        <v>15843</v>
      </c>
      <c r="J12158" s="19">
        <v>5</v>
      </c>
      <c r="K12158" s="19" t="s">
        <v>7736</v>
      </c>
      <c r="L12158" s="11">
        <v>1.75</v>
      </c>
      <c r="M12158" s="11"/>
      <c r="N12158" s="24"/>
      <c r="P12158" s="32"/>
      <c r="T12158" s="19"/>
      <c r="U12158" s="3">
        <v>597</v>
      </c>
      <c r="X12158" t="str">
        <f t="shared" si="732"/>
        <v/>
      </c>
      <c r="Z12158" t="str">
        <f t="shared" si="733"/>
        <v/>
      </c>
      <c r="AB12158" s="9"/>
      <c r="AC12158" t="s">
        <v>6293</v>
      </c>
      <c r="AD12158">
        <f t="shared" si="735"/>
        <v>0</v>
      </c>
      <c r="AF12158" s="3"/>
      <c r="AG12158" t="s">
        <v>3145</v>
      </c>
      <c r="AH12158" s="9" t="s">
        <v>4925</v>
      </c>
    </row>
    <row r="12159" spans="1:34" ht="10.95" customHeight="1" outlineLevel="1" x14ac:dyDescent="0.25">
      <c r="A12159" t="s">
        <v>264</v>
      </c>
      <c r="C12159" s="3" t="s">
        <v>12466</v>
      </c>
      <c r="D12159" s="3">
        <v>658</v>
      </c>
      <c r="E12159" s="9">
        <v>2004</v>
      </c>
      <c r="F12159" s="7" t="s">
        <v>541</v>
      </c>
      <c r="G12159" s="7" t="s">
        <v>5401</v>
      </c>
      <c r="H12159" s="8" t="s">
        <v>4921</v>
      </c>
      <c r="I12159" s="8" t="s">
        <v>15843</v>
      </c>
      <c r="J12159" s="19">
        <v>5</v>
      </c>
      <c r="K12159" s="19" t="s">
        <v>7736</v>
      </c>
      <c r="L12159" s="11">
        <v>1.75</v>
      </c>
      <c r="M12159" s="11"/>
      <c r="N12159" s="24"/>
      <c r="P12159" s="32"/>
      <c r="T12159" s="19"/>
      <c r="U12159" s="3">
        <v>598</v>
      </c>
      <c r="X12159" t="str">
        <f t="shared" si="732"/>
        <v/>
      </c>
      <c r="Z12159" t="str">
        <f t="shared" si="733"/>
        <v/>
      </c>
      <c r="AB12159" s="9"/>
      <c r="AC12159" t="s">
        <v>4921</v>
      </c>
      <c r="AD12159">
        <f t="shared" si="735"/>
        <v>0</v>
      </c>
      <c r="AF12159" s="3"/>
      <c r="AG12159" t="s">
        <v>3145</v>
      </c>
      <c r="AH12159" s="9" t="s">
        <v>4925</v>
      </c>
    </row>
    <row r="12160" spans="1:34" ht="10.95" customHeight="1" outlineLevel="1" x14ac:dyDescent="0.25">
      <c r="A12160" t="s">
        <v>264</v>
      </c>
      <c r="C12160" s="3" t="s">
        <v>12466</v>
      </c>
      <c r="D12160" s="3">
        <v>662</v>
      </c>
      <c r="E12160" s="9">
        <v>2004</v>
      </c>
      <c r="F12160" s="10" t="s">
        <v>6317</v>
      </c>
      <c r="G12160" s="7" t="s">
        <v>5401</v>
      </c>
      <c r="H12160" s="8" t="s">
        <v>13027</v>
      </c>
      <c r="I12160" s="8" t="s">
        <v>15844</v>
      </c>
      <c r="J12160" s="19">
        <v>5</v>
      </c>
      <c r="K12160" s="19" t="s">
        <v>7738</v>
      </c>
      <c r="L12160" s="11"/>
      <c r="M12160" s="11"/>
      <c r="N12160" s="24"/>
      <c r="P12160" s="32"/>
      <c r="T12160" s="19"/>
      <c r="U12160" s="3"/>
      <c r="X12160" t="str">
        <f t="shared" si="732"/>
        <v/>
      </c>
      <c r="Z12160" t="str">
        <f t="shared" si="733"/>
        <v/>
      </c>
      <c r="AB12160" s="9"/>
      <c r="AC12160" t="s">
        <v>13027</v>
      </c>
      <c r="AD12160">
        <f t="shared" si="735"/>
        <v>0</v>
      </c>
      <c r="AF12160" s="3"/>
      <c r="AH12160" s="9"/>
    </row>
    <row r="12161" spans="1:34" ht="10.95" customHeight="1" outlineLevel="1" x14ac:dyDescent="0.25">
      <c r="A12161" t="s">
        <v>264</v>
      </c>
      <c r="C12161" s="3" t="s">
        <v>12466</v>
      </c>
      <c r="D12161" s="3">
        <v>663</v>
      </c>
      <c r="E12161" s="9">
        <v>2004</v>
      </c>
      <c r="F12161" s="7" t="s">
        <v>15737</v>
      </c>
      <c r="G12161" s="7" t="s">
        <v>5401</v>
      </c>
      <c r="H12161" s="8" t="s">
        <v>13027</v>
      </c>
      <c r="I12161" s="8" t="s">
        <v>15844</v>
      </c>
      <c r="J12161" s="19">
        <v>5</v>
      </c>
      <c r="K12161" s="19" t="s">
        <v>7738</v>
      </c>
      <c r="L12161" s="11"/>
      <c r="M12161" s="11"/>
      <c r="N12161" s="24"/>
      <c r="P12161" s="32"/>
      <c r="T12161" s="19"/>
      <c r="U12161" s="3"/>
      <c r="X12161" t="str">
        <f t="shared" si="732"/>
        <v/>
      </c>
      <c r="Z12161">
        <f t="shared" si="733"/>
        <v>1</v>
      </c>
      <c r="AB12161" s="9"/>
      <c r="AC12161" t="s">
        <v>13027</v>
      </c>
      <c r="AD12161">
        <f t="shared" si="735"/>
        <v>0</v>
      </c>
      <c r="AF12161" s="3"/>
      <c r="AH12161" s="9"/>
    </row>
    <row r="12162" spans="1:34" ht="10.95" customHeight="1" outlineLevel="1" x14ac:dyDescent="0.25">
      <c r="A12162" t="s">
        <v>264</v>
      </c>
      <c r="C12162" s="3" t="s">
        <v>12466</v>
      </c>
      <c r="D12162" s="3">
        <v>683</v>
      </c>
      <c r="E12162" s="9">
        <v>2005</v>
      </c>
      <c r="F12162" s="7" t="s">
        <v>4650</v>
      </c>
      <c r="G12162" s="7" t="s">
        <v>5401</v>
      </c>
      <c r="H12162" s="8" t="s">
        <v>2482</v>
      </c>
      <c r="I12162" s="8" t="s">
        <v>15845</v>
      </c>
      <c r="J12162" s="19">
        <v>5</v>
      </c>
      <c r="K12162" s="19" t="s">
        <v>7738</v>
      </c>
      <c r="L12162" s="11"/>
      <c r="M12162" s="11"/>
      <c r="N12162" s="24"/>
      <c r="P12162" s="32"/>
      <c r="T12162" s="19"/>
      <c r="U12162" s="3">
        <v>620</v>
      </c>
      <c r="X12162" t="str">
        <f t="shared" ref="X12162:X12225" si="736">IF(COUNTIF(F12162,"*fdc*"),1,"")</f>
        <v/>
      </c>
      <c r="Z12162" t="str">
        <f t="shared" ref="Z12162:Z12225" si="737">IF(COUNTIF(F12162,"*s/s*"),1,"")</f>
        <v/>
      </c>
      <c r="AB12162" s="9"/>
      <c r="AC12162" t="s">
        <v>2482</v>
      </c>
      <c r="AD12162">
        <f t="shared" si="735"/>
        <v>0</v>
      </c>
      <c r="AF12162" s="3"/>
      <c r="AG12162" t="s">
        <v>3145</v>
      </c>
      <c r="AH12162" s="9" t="s">
        <v>4925</v>
      </c>
    </row>
    <row r="12163" spans="1:34" ht="10.95" customHeight="1" outlineLevel="1" x14ac:dyDescent="0.25">
      <c r="A12163" t="s">
        <v>264</v>
      </c>
      <c r="C12163" s="3" t="s">
        <v>12466</v>
      </c>
      <c r="D12163" s="3">
        <v>684</v>
      </c>
      <c r="E12163" s="9">
        <v>2005</v>
      </c>
      <c r="F12163" s="7" t="s">
        <v>15846</v>
      </c>
      <c r="G12163" s="7" t="s">
        <v>5401</v>
      </c>
      <c r="H12163" s="8" t="s">
        <v>5063</v>
      </c>
      <c r="I12163" s="8" t="s">
        <v>15845</v>
      </c>
      <c r="J12163" s="19">
        <v>6</v>
      </c>
      <c r="K12163" s="19" t="s">
        <v>7738</v>
      </c>
      <c r="L12163" s="11"/>
      <c r="M12163" s="11"/>
      <c r="N12163" s="24"/>
      <c r="P12163" s="32"/>
      <c r="T12163" s="19"/>
      <c r="U12163" s="3" t="s">
        <v>2481</v>
      </c>
      <c r="X12163" t="str">
        <f t="shared" si="736"/>
        <v/>
      </c>
      <c r="Z12163">
        <f t="shared" si="737"/>
        <v>1</v>
      </c>
      <c r="AB12163" s="9"/>
      <c r="AC12163" t="s">
        <v>5063</v>
      </c>
      <c r="AD12163">
        <f t="shared" si="735"/>
        <v>0</v>
      </c>
      <c r="AF12163" s="3"/>
      <c r="AG12163" t="s">
        <v>3145</v>
      </c>
      <c r="AH12163" s="9" t="s">
        <v>4925</v>
      </c>
    </row>
    <row r="12164" spans="1:34" ht="10.95" customHeight="1" outlineLevel="1" x14ac:dyDescent="0.25">
      <c r="A12164" t="s">
        <v>264</v>
      </c>
      <c r="C12164" s="3" t="s">
        <v>12466</v>
      </c>
      <c r="D12164" s="3">
        <v>698</v>
      </c>
      <c r="E12164" s="9">
        <v>2006</v>
      </c>
      <c r="F12164" s="10" t="s">
        <v>67</v>
      </c>
      <c r="G12164" s="7" t="s">
        <v>5401</v>
      </c>
      <c r="H12164" s="8" t="s">
        <v>15847</v>
      </c>
      <c r="I12164" s="8" t="s">
        <v>15848</v>
      </c>
      <c r="J12164" s="19">
        <v>5</v>
      </c>
      <c r="K12164" s="19" t="s">
        <v>7738</v>
      </c>
      <c r="L12164" s="11"/>
      <c r="M12164" s="11"/>
      <c r="N12164" s="24"/>
      <c r="P12164" s="32"/>
      <c r="T12164" s="19"/>
      <c r="U12164" s="3"/>
      <c r="X12164" t="str">
        <f t="shared" si="736"/>
        <v/>
      </c>
      <c r="Z12164" t="str">
        <f t="shared" si="737"/>
        <v/>
      </c>
      <c r="AB12164" s="9"/>
      <c r="AC12164" t="s">
        <v>15847</v>
      </c>
      <c r="AD12164">
        <f t="shared" si="735"/>
        <v>0</v>
      </c>
      <c r="AF12164" s="3"/>
      <c r="AH12164" s="9"/>
    </row>
    <row r="12165" spans="1:34" ht="10.95" customHeight="1" outlineLevel="1" x14ac:dyDescent="0.25">
      <c r="A12165" t="s">
        <v>264</v>
      </c>
      <c r="C12165" s="3" t="s">
        <v>12466</v>
      </c>
      <c r="D12165" s="3" t="s">
        <v>15850</v>
      </c>
      <c r="E12165" s="9">
        <v>2006</v>
      </c>
      <c r="F12165" s="7" t="s">
        <v>3483</v>
      </c>
      <c r="G12165" s="7" t="s">
        <v>5401</v>
      </c>
      <c r="H12165" s="8" t="s">
        <v>15851</v>
      </c>
      <c r="I12165" s="8" t="s">
        <v>15849</v>
      </c>
      <c r="J12165" s="19">
        <v>6</v>
      </c>
      <c r="K12165" s="19" t="s">
        <v>7738</v>
      </c>
      <c r="L12165" s="11"/>
      <c r="M12165" s="11"/>
      <c r="N12165" s="24"/>
      <c r="P12165" s="32"/>
      <c r="T12165" s="19"/>
      <c r="U12165" s="3"/>
      <c r="X12165" t="str">
        <f t="shared" si="736"/>
        <v/>
      </c>
      <c r="Z12165" t="str">
        <f t="shared" si="737"/>
        <v/>
      </c>
      <c r="AB12165" s="9"/>
      <c r="AC12165" t="s">
        <v>15851</v>
      </c>
      <c r="AD12165">
        <f t="shared" si="735"/>
        <v>0</v>
      </c>
      <c r="AF12165" s="3"/>
      <c r="AH12165" s="9"/>
    </row>
    <row r="12166" spans="1:34" ht="10.95" customHeight="1" outlineLevel="1" x14ac:dyDescent="0.25">
      <c r="A12166" t="s">
        <v>264</v>
      </c>
      <c r="C12166" s="3" t="s">
        <v>12466</v>
      </c>
      <c r="D12166" s="3" t="s">
        <v>15852</v>
      </c>
      <c r="E12166" s="9">
        <v>2006</v>
      </c>
      <c r="F12166" s="7" t="s">
        <v>15853</v>
      </c>
      <c r="G12166" s="7" t="s">
        <v>5401</v>
      </c>
      <c r="H12166" s="8" t="s">
        <v>15803</v>
      </c>
      <c r="I12166" s="8" t="s">
        <v>15854</v>
      </c>
      <c r="J12166" s="19">
        <v>5</v>
      </c>
      <c r="K12166" s="19" t="s">
        <v>7738</v>
      </c>
      <c r="L12166" s="11"/>
      <c r="M12166" s="11"/>
      <c r="N12166" s="24"/>
      <c r="P12166" s="32"/>
      <c r="T12166" s="19"/>
      <c r="U12166" s="3"/>
      <c r="X12166" t="str">
        <f t="shared" si="736"/>
        <v/>
      </c>
      <c r="Z12166">
        <f t="shared" si="737"/>
        <v>1</v>
      </c>
      <c r="AB12166" s="9"/>
      <c r="AC12166" t="s">
        <v>15803</v>
      </c>
      <c r="AD12166">
        <f t="shared" si="735"/>
        <v>0</v>
      </c>
      <c r="AF12166" s="3"/>
      <c r="AH12166" s="9"/>
    </row>
    <row r="12167" spans="1:34" ht="10.95" customHeight="1" outlineLevel="1" x14ac:dyDescent="0.25">
      <c r="A12167" t="s">
        <v>264</v>
      </c>
      <c r="C12167" s="3" t="s">
        <v>12466</v>
      </c>
      <c r="D12167" s="3">
        <v>715</v>
      </c>
      <c r="E12167" s="9">
        <v>2006</v>
      </c>
      <c r="F12167" s="10" t="s">
        <v>2845</v>
      </c>
      <c r="G12167" s="7" t="s">
        <v>5401</v>
      </c>
      <c r="H12167" s="8" t="s">
        <v>15856</v>
      </c>
      <c r="I12167" s="8" t="s">
        <v>15855</v>
      </c>
      <c r="J12167" s="19">
        <v>5</v>
      </c>
      <c r="K12167" s="19" t="s">
        <v>7736</v>
      </c>
      <c r="L12167" s="11">
        <v>9.1999999999999993</v>
      </c>
      <c r="M12167" s="11"/>
      <c r="N12167" s="24"/>
      <c r="P12167" s="32"/>
      <c r="T12167" s="19"/>
      <c r="U12167" s="3"/>
      <c r="X12167" t="str">
        <f t="shared" si="736"/>
        <v/>
      </c>
      <c r="Z12167" t="str">
        <f t="shared" si="737"/>
        <v/>
      </c>
      <c r="AB12167" s="9"/>
      <c r="AC12167" t="s">
        <v>15856</v>
      </c>
      <c r="AD12167">
        <f t="shared" si="735"/>
        <v>0</v>
      </c>
      <c r="AF12167" s="3"/>
      <c r="AH12167" s="9"/>
    </row>
    <row r="12168" spans="1:34" ht="10.95" customHeight="1" outlineLevel="1" x14ac:dyDescent="0.25">
      <c r="A12168" t="s">
        <v>264</v>
      </c>
      <c r="C12168" s="3" t="s">
        <v>12466</v>
      </c>
      <c r="D12168" s="3" t="s">
        <v>15858</v>
      </c>
      <c r="E12168" s="9">
        <v>2007</v>
      </c>
      <c r="F12168" s="7" t="s">
        <v>15859</v>
      </c>
      <c r="G12168" s="7" t="s">
        <v>5401</v>
      </c>
      <c r="H12168" s="8" t="s">
        <v>15860</v>
      </c>
      <c r="I12168" s="8" t="s">
        <v>15857</v>
      </c>
      <c r="J12168" s="19">
        <v>4</v>
      </c>
      <c r="K12168" s="19" t="s">
        <v>7736</v>
      </c>
      <c r="L12168" s="11">
        <v>12.5</v>
      </c>
      <c r="M12168" s="11"/>
      <c r="N12168" s="24"/>
      <c r="P12168" s="32"/>
      <c r="T12168" s="19"/>
      <c r="U12168" s="3"/>
      <c r="X12168" t="str">
        <f t="shared" si="736"/>
        <v/>
      </c>
      <c r="Z12168">
        <f t="shared" si="737"/>
        <v>1</v>
      </c>
      <c r="AB12168" s="9"/>
      <c r="AC12168" t="s">
        <v>15860</v>
      </c>
      <c r="AD12168">
        <f t="shared" si="735"/>
        <v>0</v>
      </c>
      <c r="AF12168" s="3"/>
      <c r="AH12168" s="9"/>
    </row>
    <row r="12169" spans="1:34" ht="10.95" customHeight="1" outlineLevel="1" x14ac:dyDescent="0.25">
      <c r="A12169" t="s">
        <v>264</v>
      </c>
      <c r="C12169" s="3" t="s">
        <v>12466</v>
      </c>
      <c r="D12169" s="3" t="s">
        <v>15861</v>
      </c>
      <c r="E12169" s="9">
        <v>2007</v>
      </c>
      <c r="F12169" s="7" t="s">
        <v>15862</v>
      </c>
      <c r="G12169" s="7" t="s">
        <v>5401</v>
      </c>
      <c r="H12169" s="8" t="s">
        <v>15863</v>
      </c>
      <c r="I12169" s="8" t="s">
        <v>15864</v>
      </c>
      <c r="J12169" s="19">
        <v>5</v>
      </c>
      <c r="K12169" s="19" t="s">
        <v>7736</v>
      </c>
      <c r="L12169" s="11">
        <v>7</v>
      </c>
      <c r="M12169" s="11"/>
      <c r="N12169" s="24"/>
      <c r="P12169" s="32"/>
      <c r="T12169" s="19"/>
      <c r="U12169" s="3"/>
      <c r="X12169" t="str">
        <f t="shared" si="736"/>
        <v/>
      </c>
      <c r="Z12169" t="str">
        <f t="shared" si="737"/>
        <v/>
      </c>
      <c r="AB12169" s="9"/>
      <c r="AC12169" t="s">
        <v>15863</v>
      </c>
      <c r="AD12169">
        <f t="shared" si="735"/>
        <v>0</v>
      </c>
      <c r="AF12169" s="3"/>
      <c r="AH12169" s="9"/>
    </row>
    <row r="12170" spans="1:34" ht="10.95" customHeight="1" outlineLevel="1" x14ac:dyDescent="0.25">
      <c r="A12170" t="s">
        <v>264</v>
      </c>
      <c r="C12170" s="3" t="s">
        <v>12466</v>
      </c>
      <c r="D12170" s="3">
        <v>749</v>
      </c>
      <c r="E12170" s="9">
        <v>2008</v>
      </c>
      <c r="F12170" s="7" t="s">
        <v>1349</v>
      </c>
      <c r="G12170" s="7" t="s">
        <v>5401</v>
      </c>
      <c r="H12170" s="8" t="s">
        <v>15866</v>
      </c>
      <c r="I12170" s="8" t="s">
        <v>15865</v>
      </c>
      <c r="J12170" s="19">
        <v>6</v>
      </c>
      <c r="K12170" s="19" t="s">
        <v>7736</v>
      </c>
      <c r="L12170" s="11">
        <v>2.25</v>
      </c>
      <c r="M12170" s="11"/>
      <c r="N12170" s="24"/>
      <c r="P12170" s="32"/>
      <c r="T12170" s="19"/>
      <c r="U12170" s="3"/>
      <c r="X12170" t="str">
        <f t="shared" si="736"/>
        <v/>
      </c>
      <c r="Z12170" t="str">
        <f t="shared" si="737"/>
        <v/>
      </c>
      <c r="AB12170" s="9"/>
      <c r="AC12170" t="s">
        <v>15866</v>
      </c>
      <c r="AD12170">
        <f t="shared" si="735"/>
        <v>0</v>
      </c>
      <c r="AF12170" s="3"/>
      <c r="AH12170" s="9"/>
    </row>
    <row r="12171" spans="1:34" ht="10.95" customHeight="1" outlineLevel="1" x14ac:dyDescent="0.25">
      <c r="A12171" t="s">
        <v>264</v>
      </c>
      <c r="C12171" s="3" t="s">
        <v>12466</v>
      </c>
      <c r="D12171" s="3">
        <v>750</v>
      </c>
      <c r="E12171" s="9">
        <v>2008</v>
      </c>
      <c r="F12171" s="10" t="s">
        <v>6317</v>
      </c>
      <c r="G12171" s="7" t="s">
        <v>5401</v>
      </c>
      <c r="H12171" s="8" t="s">
        <v>15866</v>
      </c>
      <c r="I12171" s="8" t="s">
        <v>15865</v>
      </c>
      <c r="J12171" s="19">
        <v>6</v>
      </c>
      <c r="K12171" s="19" t="s">
        <v>7736</v>
      </c>
      <c r="L12171" s="11">
        <v>2.25</v>
      </c>
      <c r="M12171" s="11"/>
      <c r="N12171" s="24"/>
      <c r="P12171" s="32"/>
      <c r="T12171" s="19"/>
      <c r="U12171" s="3"/>
      <c r="X12171" t="str">
        <f t="shared" si="736"/>
        <v/>
      </c>
      <c r="Z12171" t="str">
        <f t="shared" si="737"/>
        <v/>
      </c>
      <c r="AB12171" s="9"/>
      <c r="AC12171" t="s">
        <v>15866</v>
      </c>
      <c r="AD12171">
        <f t="shared" si="735"/>
        <v>0</v>
      </c>
      <c r="AF12171" s="3"/>
      <c r="AH12171" s="9"/>
    </row>
    <row r="12172" spans="1:34" ht="10.95" customHeight="1" outlineLevel="1" x14ac:dyDescent="0.25">
      <c r="A12172" t="s">
        <v>264</v>
      </c>
      <c r="C12172" s="3" t="s">
        <v>12466</v>
      </c>
      <c r="D12172" s="3">
        <v>751</v>
      </c>
      <c r="E12172" s="9">
        <v>2008</v>
      </c>
      <c r="F12172" s="10" t="s">
        <v>6023</v>
      </c>
      <c r="G12172" s="7" t="s">
        <v>5401</v>
      </c>
      <c r="H12172" s="8" t="s">
        <v>15866</v>
      </c>
      <c r="I12172" s="8" t="s">
        <v>15865</v>
      </c>
      <c r="J12172" s="19">
        <v>6</v>
      </c>
      <c r="K12172" s="19" t="s">
        <v>7736</v>
      </c>
      <c r="L12172" s="11">
        <v>2.25</v>
      </c>
      <c r="M12172" s="11"/>
      <c r="N12172" s="24"/>
      <c r="P12172" s="32"/>
      <c r="T12172" s="19"/>
      <c r="U12172" s="3"/>
      <c r="X12172" t="str">
        <f t="shared" si="736"/>
        <v/>
      </c>
      <c r="Z12172" t="str">
        <f t="shared" si="737"/>
        <v/>
      </c>
      <c r="AB12172" s="9"/>
      <c r="AC12172" t="s">
        <v>15866</v>
      </c>
      <c r="AD12172">
        <f t="shared" si="735"/>
        <v>0</v>
      </c>
      <c r="AF12172" s="3"/>
      <c r="AH12172" s="9"/>
    </row>
    <row r="12173" spans="1:34" ht="10.95" customHeight="1" outlineLevel="1" x14ac:dyDescent="0.25">
      <c r="A12173" t="s">
        <v>264</v>
      </c>
      <c r="C12173" s="3" t="s">
        <v>12466</v>
      </c>
      <c r="D12173" s="3">
        <v>752</v>
      </c>
      <c r="E12173" s="9">
        <v>2008</v>
      </c>
      <c r="F12173" s="10" t="s">
        <v>541</v>
      </c>
      <c r="G12173" s="7" t="s">
        <v>5401</v>
      </c>
      <c r="H12173" s="8" t="s">
        <v>15866</v>
      </c>
      <c r="I12173" s="8" t="s">
        <v>15865</v>
      </c>
      <c r="J12173" s="19">
        <v>6</v>
      </c>
      <c r="K12173" s="19" t="s">
        <v>7736</v>
      </c>
      <c r="L12173" s="11">
        <v>2.25</v>
      </c>
      <c r="M12173" s="11"/>
      <c r="N12173" s="24"/>
      <c r="P12173" s="32"/>
      <c r="T12173" s="19"/>
      <c r="U12173" s="3"/>
      <c r="X12173" t="str">
        <f t="shared" si="736"/>
        <v/>
      </c>
      <c r="Z12173" t="str">
        <f t="shared" si="737"/>
        <v/>
      </c>
      <c r="AB12173" s="9"/>
      <c r="AC12173" t="s">
        <v>15866</v>
      </c>
      <c r="AD12173">
        <f t="shared" si="735"/>
        <v>0</v>
      </c>
      <c r="AF12173" s="3"/>
      <c r="AH12173" s="9"/>
    </row>
    <row r="12174" spans="1:34" ht="10.95" customHeight="1" outlineLevel="1" x14ac:dyDescent="0.25">
      <c r="A12174" t="s">
        <v>264</v>
      </c>
      <c r="C12174" s="3" t="s">
        <v>12466</v>
      </c>
      <c r="D12174" s="3">
        <v>764</v>
      </c>
      <c r="E12174" s="9">
        <v>2008</v>
      </c>
      <c r="F12174" s="10" t="s">
        <v>6317</v>
      </c>
      <c r="G12174" s="7" t="s">
        <v>5401</v>
      </c>
      <c r="H12174" s="8" t="s">
        <v>15868</v>
      </c>
      <c r="I12174" s="8" t="s">
        <v>15867</v>
      </c>
      <c r="J12174" s="19">
        <v>5</v>
      </c>
      <c r="K12174" s="19" t="s">
        <v>7736</v>
      </c>
      <c r="L12174" s="11">
        <v>3.5</v>
      </c>
      <c r="M12174" s="11"/>
      <c r="N12174" s="24"/>
      <c r="P12174" s="32"/>
      <c r="T12174" s="19"/>
      <c r="U12174" s="3"/>
      <c r="X12174" t="str">
        <f t="shared" si="736"/>
        <v/>
      </c>
      <c r="Z12174" t="str">
        <f t="shared" si="737"/>
        <v/>
      </c>
      <c r="AB12174" s="9"/>
      <c r="AC12174" t="s">
        <v>15868</v>
      </c>
      <c r="AD12174">
        <f t="shared" ref="AD12174:AD12205" si="738">COUNTIF(H12174,"*Fuji*")</f>
        <v>0</v>
      </c>
      <c r="AF12174" s="3"/>
      <c r="AH12174" s="9"/>
    </row>
    <row r="12175" spans="1:34" ht="10.95" customHeight="1" outlineLevel="1" x14ac:dyDescent="0.25">
      <c r="A12175" t="s">
        <v>264</v>
      </c>
      <c r="C12175" s="3" t="s">
        <v>12466</v>
      </c>
      <c r="D12175" s="3">
        <v>765</v>
      </c>
      <c r="E12175" s="9">
        <v>2008</v>
      </c>
      <c r="F12175" s="10" t="s">
        <v>6023</v>
      </c>
      <c r="G12175" s="7" t="s">
        <v>5401</v>
      </c>
      <c r="H12175" s="8" t="s">
        <v>15868</v>
      </c>
      <c r="I12175" s="8" t="s">
        <v>15867</v>
      </c>
      <c r="J12175" s="19">
        <v>5</v>
      </c>
      <c r="K12175" s="19" t="s">
        <v>7736</v>
      </c>
      <c r="L12175" s="11">
        <v>3.5</v>
      </c>
      <c r="M12175" s="11"/>
      <c r="N12175" s="24"/>
      <c r="P12175" s="32"/>
      <c r="T12175" s="19"/>
      <c r="U12175" s="3"/>
      <c r="X12175" t="str">
        <f t="shared" si="736"/>
        <v/>
      </c>
      <c r="Z12175" t="str">
        <f t="shared" si="737"/>
        <v/>
      </c>
      <c r="AB12175" s="9"/>
      <c r="AC12175" t="s">
        <v>15868</v>
      </c>
      <c r="AD12175">
        <f t="shared" si="738"/>
        <v>0</v>
      </c>
      <c r="AF12175" s="3"/>
      <c r="AH12175" s="9"/>
    </row>
    <row r="12176" spans="1:34" ht="10.95" customHeight="1" outlineLevel="1" x14ac:dyDescent="0.25">
      <c r="A12176" t="s">
        <v>264</v>
      </c>
      <c r="C12176" s="3" t="s">
        <v>12466</v>
      </c>
      <c r="D12176" s="3">
        <v>766</v>
      </c>
      <c r="E12176" s="9">
        <v>2008</v>
      </c>
      <c r="F12176" s="10" t="s">
        <v>541</v>
      </c>
      <c r="G12176" s="7" t="s">
        <v>5401</v>
      </c>
      <c r="H12176" s="8" t="s">
        <v>15868</v>
      </c>
      <c r="I12176" s="8" t="s">
        <v>15867</v>
      </c>
      <c r="J12176" s="19">
        <v>5</v>
      </c>
      <c r="K12176" s="19" t="s">
        <v>7736</v>
      </c>
      <c r="L12176" s="11">
        <v>3.5</v>
      </c>
      <c r="M12176" s="11"/>
      <c r="N12176" s="24"/>
      <c r="P12176" s="32"/>
      <c r="T12176" s="19"/>
      <c r="U12176" s="3"/>
      <c r="X12176" t="str">
        <f t="shared" si="736"/>
        <v/>
      </c>
      <c r="Z12176" t="str">
        <f t="shared" si="737"/>
        <v/>
      </c>
      <c r="AB12176" s="9"/>
      <c r="AC12176" t="s">
        <v>15868</v>
      </c>
      <c r="AD12176">
        <f t="shared" si="738"/>
        <v>0</v>
      </c>
      <c r="AF12176" s="3"/>
      <c r="AH12176" s="9"/>
    </row>
    <row r="12177" spans="1:34" ht="10.95" customHeight="1" outlineLevel="1" x14ac:dyDescent="0.25">
      <c r="A12177" t="s">
        <v>264</v>
      </c>
      <c r="C12177" s="3" t="s">
        <v>12466</v>
      </c>
      <c r="D12177" s="3">
        <v>767</v>
      </c>
      <c r="E12177" s="9">
        <v>2008</v>
      </c>
      <c r="F12177" s="7" t="s">
        <v>13102</v>
      </c>
      <c r="G12177" s="7" t="s">
        <v>5401</v>
      </c>
      <c r="H12177" s="8" t="s">
        <v>15841</v>
      </c>
      <c r="I12177" s="8" t="s">
        <v>15869</v>
      </c>
      <c r="J12177" s="19">
        <v>6</v>
      </c>
      <c r="K12177" s="19" t="s">
        <v>7738</v>
      </c>
      <c r="L12177" s="11"/>
      <c r="M12177" s="11"/>
      <c r="N12177" s="24"/>
      <c r="P12177" s="32"/>
      <c r="T12177" s="19"/>
      <c r="U12177" s="3"/>
      <c r="X12177" t="str">
        <f t="shared" si="736"/>
        <v/>
      </c>
      <c r="Z12177">
        <f t="shared" si="737"/>
        <v>1</v>
      </c>
      <c r="AB12177" s="9"/>
      <c r="AC12177" t="s">
        <v>15841</v>
      </c>
      <c r="AD12177">
        <f t="shared" si="738"/>
        <v>0</v>
      </c>
      <c r="AF12177" s="3"/>
      <c r="AH12177" s="9"/>
    </row>
    <row r="12178" spans="1:34" ht="10.95" customHeight="1" outlineLevel="1" x14ac:dyDescent="0.25">
      <c r="A12178" t="s">
        <v>264</v>
      </c>
      <c r="C12178" s="3" t="s">
        <v>12466</v>
      </c>
      <c r="D12178" s="3" t="s">
        <v>15871</v>
      </c>
      <c r="E12178" s="9">
        <v>2009</v>
      </c>
      <c r="F12178" s="7" t="s">
        <v>3483</v>
      </c>
      <c r="G12178" s="7" t="s">
        <v>5401</v>
      </c>
      <c r="H12178" s="8" t="s">
        <v>15775</v>
      </c>
      <c r="I12178" s="8" t="s">
        <v>15870</v>
      </c>
      <c r="J12178" s="19">
        <v>3</v>
      </c>
      <c r="K12178" s="19" t="s">
        <v>7736</v>
      </c>
      <c r="L12178" s="11">
        <v>6</v>
      </c>
      <c r="M12178" s="11"/>
      <c r="N12178" s="24"/>
      <c r="P12178" s="32"/>
      <c r="T12178" s="19"/>
      <c r="U12178" s="3"/>
      <c r="X12178" t="str">
        <f t="shared" si="736"/>
        <v/>
      </c>
      <c r="Z12178" t="str">
        <f t="shared" si="737"/>
        <v/>
      </c>
      <c r="AB12178" s="9"/>
      <c r="AC12178" t="s">
        <v>15775</v>
      </c>
      <c r="AD12178">
        <f t="shared" si="738"/>
        <v>0</v>
      </c>
      <c r="AF12178" s="3"/>
      <c r="AH12178" s="9"/>
    </row>
    <row r="12179" spans="1:34" ht="10.95" customHeight="1" outlineLevel="1" x14ac:dyDescent="0.25">
      <c r="A12179" t="s">
        <v>264</v>
      </c>
      <c r="C12179" s="3" t="s">
        <v>12466</v>
      </c>
      <c r="D12179" s="3">
        <v>785</v>
      </c>
      <c r="E12179" s="9">
        <v>2009</v>
      </c>
      <c r="F12179" s="10" t="s">
        <v>6317</v>
      </c>
      <c r="G12179" s="7" t="s">
        <v>5401</v>
      </c>
      <c r="H12179" s="8" t="s">
        <v>15872</v>
      </c>
      <c r="I12179" s="8" t="s">
        <v>9219</v>
      </c>
      <c r="J12179" s="19">
        <v>5</v>
      </c>
      <c r="K12179" s="19" t="s">
        <v>7736</v>
      </c>
      <c r="L12179" s="11">
        <v>2.5</v>
      </c>
      <c r="M12179" s="11"/>
      <c r="N12179" s="24"/>
      <c r="P12179" s="32"/>
      <c r="T12179" s="19"/>
      <c r="U12179" s="3"/>
      <c r="X12179" t="str">
        <f t="shared" si="736"/>
        <v/>
      </c>
      <c r="Z12179" t="str">
        <f t="shared" si="737"/>
        <v/>
      </c>
      <c r="AB12179" s="9"/>
      <c r="AC12179" t="s">
        <v>15872</v>
      </c>
      <c r="AD12179">
        <f t="shared" si="738"/>
        <v>0</v>
      </c>
      <c r="AF12179" s="3"/>
      <c r="AH12179" s="9"/>
    </row>
    <row r="12180" spans="1:34" ht="10.95" customHeight="1" outlineLevel="1" x14ac:dyDescent="0.25">
      <c r="A12180" t="s">
        <v>264</v>
      </c>
      <c r="C12180" s="3" t="s">
        <v>12466</v>
      </c>
      <c r="D12180" s="3">
        <v>786</v>
      </c>
      <c r="E12180" s="9">
        <v>2009</v>
      </c>
      <c r="F12180" s="10" t="s">
        <v>67</v>
      </c>
      <c r="G12180" s="7" t="s">
        <v>5401</v>
      </c>
      <c r="H12180" s="8" t="s">
        <v>15872</v>
      </c>
      <c r="I12180" s="8" t="s">
        <v>9219</v>
      </c>
      <c r="J12180" s="19">
        <v>5</v>
      </c>
      <c r="K12180" s="19" t="s">
        <v>7736</v>
      </c>
      <c r="L12180" s="11">
        <v>2.5</v>
      </c>
      <c r="M12180" s="11"/>
      <c r="N12180" s="24"/>
      <c r="P12180" s="32"/>
      <c r="T12180" s="19"/>
      <c r="U12180" s="3"/>
      <c r="X12180" t="str">
        <f t="shared" si="736"/>
        <v/>
      </c>
      <c r="Z12180" t="str">
        <f t="shared" si="737"/>
        <v/>
      </c>
      <c r="AB12180" s="9"/>
      <c r="AC12180" t="s">
        <v>15872</v>
      </c>
      <c r="AD12180">
        <f t="shared" si="738"/>
        <v>0</v>
      </c>
      <c r="AF12180" s="3"/>
      <c r="AH12180" s="9"/>
    </row>
    <row r="12181" spans="1:34" ht="10.95" customHeight="1" outlineLevel="1" x14ac:dyDescent="0.25">
      <c r="A12181" t="s">
        <v>264</v>
      </c>
      <c r="C12181" s="3" t="s">
        <v>12466</v>
      </c>
      <c r="D12181" s="3">
        <v>787</v>
      </c>
      <c r="E12181" s="9">
        <v>2009</v>
      </c>
      <c r="F12181" s="10" t="s">
        <v>1680</v>
      </c>
      <c r="G12181" s="7" t="s">
        <v>5401</v>
      </c>
      <c r="H12181" s="8" t="s">
        <v>15872</v>
      </c>
      <c r="I12181" s="8" t="s">
        <v>9219</v>
      </c>
      <c r="J12181" s="19">
        <v>3</v>
      </c>
      <c r="K12181" s="19" t="s">
        <v>7736</v>
      </c>
      <c r="L12181" s="11">
        <v>2.5</v>
      </c>
      <c r="M12181" s="11"/>
      <c r="N12181" s="24"/>
      <c r="P12181" s="32"/>
      <c r="R12181">
        <v>1</v>
      </c>
      <c r="S12181">
        <v>1</v>
      </c>
      <c r="T12181" s="19"/>
      <c r="U12181" s="3"/>
      <c r="X12181" t="str">
        <f t="shared" si="736"/>
        <v/>
      </c>
      <c r="Z12181" t="str">
        <f t="shared" si="737"/>
        <v/>
      </c>
      <c r="AB12181" s="9"/>
      <c r="AC12181" t="s">
        <v>15872</v>
      </c>
      <c r="AD12181">
        <f t="shared" si="738"/>
        <v>0</v>
      </c>
      <c r="AF12181" s="3"/>
      <c r="AH12181" s="9"/>
    </row>
    <row r="12182" spans="1:34" ht="10.95" customHeight="1" outlineLevel="1" x14ac:dyDescent="0.25">
      <c r="A12182" t="s">
        <v>264</v>
      </c>
      <c r="C12182" s="3" t="s">
        <v>12466</v>
      </c>
      <c r="D12182" s="3">
        <v>788</v>
      </c>
      <c r="E12182" s="9">
        <v>2009</v>
      </c>
      <c r="F12182" s="10" t="s">
        <v>541</v>
      </c>
      <c r="G12182" s="7" t="s">
        <v>5401</v>
      </c>
      <c r="H12182" s="8" t="s">
        <v>15872</v>
      </c>
      <c r="I12182" s="8" t="s">
        <v>9219</v>
      </c>
      <c r="J12182" s="19">
        <v>5</v>
      </c>
      <c r="K12182" s="19" t="s">
        <v>7736</v>
      </c>
      <c r="L12182" s="11">
        <v>2.5</v>
      </c>
      <c r="M12182" s="11"/>
      <c r="N12182" s="24"/>
      <c r="P12182" s="32"/>
      <c r="T12182" s="19"/>
      <c r="U12182" s="3"/>
      <c r="X12182" t="str">
        <f t="shared" si="736"/>
        <v/>
      </c>
      <c r="Z12182" t="str">
        <f t="shared" si="737"/>
        <v/>
      </c>
      <c r="AB12182" s="9"/>
      <c r="AC12182" t="s">
        <v>15872</v>
      </c>
      <c r="AD12182">
        <f t="shared" si="738"/>
        <v>0</v>
      </c>
      <c r="AF12182" s="3"/>
      <c r="AH12182" s="9"/>
    </row>
    <row r="12183" spans="1:34" ht="10.95" customHeight="1" outlineLevel="1" x14ac:dyDescent="0.25">
      <c r="A12183" t="s">
        <v>264</v>
      </c>
      <c r="C12183" s="3" t="s">
        <v>12466</v>
      </c>
      <c r="D12183" s="3" t="s">
        <v>15874</v>
      </c>
      <c r="E12183" s="9">
        <v>2009</v>
      </c>
      <c r="F12183" s="7" t="s">
        <v>15875</v>
      </c>
      <c r="G12183" s="7" t="s">
        <v>5401</v>
      </c>
      <c r="H12183" s="8" t="s">
        <v>15876</v>
      </c>
      <c r="I12183" s="8" t="s">
        <v>15873</v>
      </c>
      <c r="J12183" s="19">
        <v>3</v>
      </c>
      <c r="K12183" s="19" t="s">
        <v>7736</v>
      </c>
      <c r="L12183" s="11">
        <v>10.5</v>
      </c>
      <c r="M12183" s="11"/>
      <c r="N12183" s="24"/>
      <c r="P12183" s="32"/>
      <c r="T12183" s="19"/>
      <c r="U12183" s="3"/>
      <c r="X12183" t="str">
        <f t="shared" si="736"/>
        <v/>
      </c>
      <c r="Z12183">
        <f t="shared" si="737"/>
        <v>1</v>
      </c>
      <c r="AB12183" s="9"/>
      <c r="AC12183" t="s">
        <v>15876</v>
      </c>
      <c r="AD12183">
        <f t="shared" si="738"/>
        <v>0</v>
      </c>
      <c r="AF12183" s="3"/>
      <c r="AH12183" s="9"/>
    </row>
    <row r="12184" spans="1:34" ht="10.95" customHeight="1" outlineLevel="1" x14ac:dyDescent="0.25">
      <c r="A12184" t="s">
        <v>264</v>
      </c>
      <c r="C12184" s="3" t="s">
        <v>12466</v>
      </c>
      <c r="D12184" s="3" t="s">
        <v>15877</v>
      </c>
      <c r="E12184" s="9">
        <v>2010</v>
      </c>
      <c r="F12184" s="7" t="s">
        <v>15878</v>
      </c>
      <c r="G12184" s="7" t="s">
        <v>5401</v>
      </c>
      <c r="H12184" s="8" t="s">
        <v>15880</v>
      </c>
      <c r="I12184" s="8" t="s">
        <v>15879</v>
      </c>
      <c r="J12184" s="19">
        <v>5</v>
      </c>
      <c r="K12184" s="19" t="s">
        <v>7738</v>
      </c>
      <c r="L12184" s="11"/>
      <c r="M12184" s="11"/>
      <c r="N12184" s="24"/>
      <c r="P12184" s="32"/>
      <c r="T12184" s="19"/>
      <c r="U12184" s="3"/>
      <c r="X12184" t="str">
        <f t="shared" si="736"/>
        <v/>
      </c>
      <c r="Z12184">
        <f t="shared" si="737"/>
        <v>1</v>
      </c>
      <c r="AB12184" s="9"/>
      <c r="AC12184" t="s">
        <v>15880</v>
      </c>
      <c r="AD12184">
        <f t="shared" si="738"/>
        <v>0</v>
      </c>
      <c r="AF12184" s="3"/>
      <c r="AH12184" s="9"/>
    </row>
    <row r="12185" spans="1:34" ht="10.95" customHeight="1" outlineLevel="1" x14ac:dyDescent="0.25">
      <c r="A12185" t="s">
        <v>264</v>
      </c>
      <c r="C12185" s="3" t="s">
        <v>12466</v>
      </c>
      <c r="D12185" s="3" t="s">
        <v>15882</v>
      </c>
      <c r="E12185" s="9">
        <v>2010</v>
      </c>
      <c r="F12185" s="7" t="s">
        <v>3483</v>
      </c>
      <c r="G12185" s="7" t="s">
        <v>5401</v>
      </c>
      <c r="H12185" s="8" t="s">
        <v>15883</v>
      </c>
      <c r="I12185" s="8" t="s">
        <v>15881</v>
      </c>
      <c r="J12185" s="19">
        <v>1</v>
      </c>
      <c r="K12185" s="19" t="s">
        <v>7736</v>
      </c>
      <c r="L12185" s="11">
        <v>8.1</v>
      </c>
      <c r="M12185" s="11"/>
      <c r="N12185" s="24"/>
      <c r="P12185" s="32"/>
      <c r="T12185" s="19"/>
      <c r="U12185" s="3"/>
      <c r="X12185" t="str">
        <f t="shared" si="736"/>
        <v/>
      </c>
      <c r="Z12185" t="str">
        <f t="shared" si="737"/>
        <v/>
      </c>
      <c r="AB12185" s="9"/>
      <c r="AC12185" t="s">
        <v>15883</v>
      </c>
      <c r="AD12185">
        <f t="shared" si="738"/>
        <v>0</v>
      </c>
      <c r="AF12185" s="3"/>
      <c r="AH12185" s="9"/>
    </row>
    <row r="12186" spans="1:34" ht="10.95" customHeight="1" outlineLevel="1" x14ac:dyDescent="0.25">
      <c r="A12186" t="s">
        <v>264</v>
      </c>
      <c r="C12186" s="3" t="s">
        <v>12466</v>
      </c>
      <c r="D12186" s="3" t="s">
        <v>15882</v>
      </c>
      <c r="E12186" s="9">
        <v>2010</v>
      </c>
      <c r="F12186" s="10" t="s">
        <v>22228</v>
      </c>
      <c r="G12186" s="7" t="s">
        <v>5401</v>
      </c>
      <c r="H12186" s="8" t="s">
        <v>15883</v>
      </c>
      <c r="I12186" s="8" t="s">
        <v>15881</v>
      </c>
      <c r="J12186" s="19">
        <v>1</v>
      </c>
      <c r="K12186" s="19" t="s">
        <v>7736</v>
      </c>
      <c r="L12186" s="11">
        <v>9.6</v>
      </c>
      <c r="M12186" s="11"/>
      <c r="N12186" s="24"/>
      <c r="P12186" s="32"/>
      <c r="T12186" s="19"/>
      <c r="U12186" s="3"/>
      <c r="W12186" t="s">
        <v>7738</v>
      </c>
      <c r="X12186">
        <f t="shared" si="736"/>
        <v>1</v>
      </c>
      <c r="Y12186">
        <v>1</v>
      </c>
      <c r="Z12186" t="str">
        <f t="shared" si="737"/>
        <v/>
      </c>
      <c r="AB12186" s="9"/>
      <c r="AC12186" t="s">
        <v>15883</v>
      </c>
      <c r="AD12186">
        <f t="shared" si="738"/>
        <v>0</v>
      </c>
      <c r="AF12186" s="3"/>
      <c r="AH12186" s="9"/>
    </row>
    <row r="12187" spans="1:34" ht="10.95" customHeight="1" outlineLevel="1" x14ac:dyDescent="0.25">
      <c r="A12187" t="s">
        <v>264</v>
      </c>
      <c r="C12187" s="3" t="s">
        <v>12466</v>
      </c>
      <c r="D12187" s="3" t="s">
        <v>15884</v>
      </c>
      <c r="E12187" s="9">
        <v>2010</v>
      </c>
      <c r="F12187" s="7" t="s">
        <v>15885</v>
      </c>
      <c r="G12187" s="7" t="s">
        <v>5401</v>
      </c>
      <c r="H12187" s="8" t="s">
        <v>15876</v>
      </c>
      <c r="I12187" s="8" t="s">
        <v>15873</v>
      </c>
      <c r="J12187" s="19">
        <v>5</v>
      </c>
      <c r="K12187" s="19" t="s">
        <v>7738</v>
      </c>
      <c r="L12187" s="11"/>
      <c r="M12187" s="11"/>
      <c r="N12187" s="24"/>
      <c r="P12187" s="32"/>
      <c r="T12187" s="19"/>
      <c r="U12187" s="3"/>
      <c r="X12187" t="str">
        <f t="shared" si="736"/>
        <v/>
      </c>
      <c r="Z12187">
        <f t="shared" si="737"/>
        <v>1</v>
      </c>
      <c r="AB12187" s="9"/>
      <c r="AC12187" t="s">
        <v>15876</v>
      </c>
      <c r="AD12187">
        <f t="shared" si="738"/>
        <v>0</v>
      </c>
      <c r="AF12187" s="3"/>
      <c r="AH12187" s="9"/>
    </row>
    <row r="12188" spans="1:34" ht="10.95" customHeight="1" outlineLevel="1" x14ac:dyDescent="0.25">
      <c r="A12188" t="s">
        <v>264</v>
      </c>
      <c r="C12188" s="3" t="s">
        <v>12466</v>
      </c>
      <c r="D12188" s="3">
        <v>841</v>
      </c>
      <c r="E12188" s="9">
        <v>2011</v>
      </c>
      <c r="F12188" s="10" t="s">
        <v>67</v>
      </c>
      <c r="G12188" s="7" t="s">
        <v>5401</v>
      </c>
      <c r="H12188" s="8" t="s">
        <v>15775</v>
      </c>
      <c r="I12188" s="8" t="s">
        <v>15886</v>
      </c>
      <c r="J12188" s="19">
        <v>5</v>
      </c>
      <c r="K12188" s="19" t="s">
        <v>7738</v>
      </c>
      <c r="L12188" s="11"/>
      <c r="M12188" s="11"/>
      <c r="N12188" s="24"/>
      <c r="P12188" s="32"/>
      <c r="T12188" s="19"/>
      <c r="U12188" s="3"/>
      <c r="X12188" t="str">
        <f t="shared" si="736"/>
        <v/>
      </c>
      <c r="Z12188" t="str">
        <f t="shared" si="737"/>
        <v/>
      </c>
      <c r="AB12188" s="9"/>
      <c r="AC12188" t="s">
        <v>15775</v>
      </c>
      <c r="AD12188">
        <f t="shared" si="738"/>
        <v>0</v>
      </c>
      <c r="AF12188" s="3"/>
      <c r="AH12188" s="9"/>
    </row>
    <row r="12189" spans="1:34" ht="10.95" customHeight="1" outlineLevel="1" x14ac:dyDescent="0.25">
      <c r="A12189" t="s">
        <v>264</v>
      </c>
      <c r="C12189" s="3" t="s">
        <v>12466</v>
      </c>
      <c r="D12189" s="3" t="s">
        <v>15888</v>
      </c>
      <c r="E12189" s="9">
        <v>2012</v>
      </c>
      <c r="F12189" s="7" t="s">
        <v>15889</v>
      </c>
      <c r="G12189" s="7" t="s">
        <v>5401</v>
      </c>
      <c r="H12189" s="8" t="s">
        <v>15890</v>
      </c>
      <c r="I12189" s="8" t="s">
        <v>15887</v>
      </c>
      <c r="J12189" s="19">
        <v>3</v>
      </c>
      <c r="K12189" s="19" t="s">
        <v>7736</v>
      </c>
      <c r="L12189" s="11">
        <v>8</v>
      </c>
      <c r="M12189" s="11"/>
      <c r="N12189" s="24"/>
      <c r="P12189" s="32"/>
      <c r="S12189">
        <v>1</v>
      </c>
      <c r="T12189" s="19"/>
      <c r="U12189" s="3"/>
      <c r="X12189" t="str">
        <f t="shared" si="736"/>
        <v/>
      </c>
      <c r="Z12189">
        <f t="shared" si="737"/>
        <v>1</v>
      </c>
      <c r="AB12189" s="9"/>
      <c r="AC12189" t="s">
        <v>15890</v>
      </c>
      <c r="AD12189">
        <f t="shared" si="738"/>
        <v>0</v>
      </c>
      <c r="AF12189" s="3"/>
      <c r="AH12189" s="9"/>
    </row>
    <row r="12190" spans="1:34" ht="10.95" customHeight="1" outlineLevel="1" x14ac:dyDescent="0.25">
      <c r="A12190" t="s">
        <v>264</v>
      </c>
      <c r="C12190" s="3" t="s">
        <v>12466</v>
      </c>
      <c r="D12190" s="3">
        <v>861</v>
      </c>
      <c r="E12190" s="9">
        <v>2012</v>
      </c>
      <c r="F12190" s="7" t="s">
        <v>15892</v>
      </c>
      <c r="G12190" s="7" t="s">
        <v>5401</v>
      </c>
      <c r="H12190" s="8" t="s">
        <v>15893</v>
      </c>
      <c r="I12190" s="8" t="s">
        <v>15891</v>
      </c>
      <c r="J12190" s="19">
        <v>5</v>
      </c>
      <c r="K12190" s="19" t="s">
        <v>7738</v>
      </c>
      <c r="L12190" s="11"/>
      <c r="M12190" s="11"/>
      <c r="N12190" s="24"/>
      <c r="P12190" s="32"/>
      <c r="T12190" s="19"/>
      <c r="U12190" s="3"/>
      <c r="X12190" t="str">
        <f t="shared" si="736"/>
        <v/>
      </c>
      <c r="Z12190">
        <f t="shared" si="737"/>
        <v>1</v>
      </c>
      <c r="AB12190" s="9"/>
      <c r="AC12190" t="s">
        <v>15893</v>
      </c>
      <c r="AD12190">
        <f t="shared" si="738"/>
        <v>0</v>
      </c>
      <c r="AF12190" s="3"/>
      <c r="AH12190" s="9"/>
    </row>
    <row r="12191" spans="1:34" ht="10.95" customHeight="1" outlineLevel="1" x14ac:dyDescent="0.25">
      <c r="A12191" t="s">
        <v>264</v>
      </c>
      <c r="C12191" s="3" t="s">
        <v>12466</v>
      </c>
      <c r="D12191" s="3">
        <v>877</v>
      </c>
      <c r="E12191" s="9">
        <v>2013</v>
      </c>
      <c r="F12191" s="10" t="s">
        <v>6023</v>
      </c>
      <c r="G12191" s="7" t="s">
        <v>5401</v>
      </c>
      <c r="H12191" s="8" t="s">
        <v>15895</v>
      </c>
      <c r="I12191" s="8" t="s">
        <v>15894</v>
      </c>
      <c r="J12191" s="19">
        <v>5</v>
      </c>
      <c r="K12191" s="19" t="s">
        <v>20093</v>
      </c>
      <c r="L12191" s="11"/>
      <c r="M12191" s="11"/>
      <c r="N12191" s="24"/>
      <c r="P12191" s="32"/>
      <c r="T12191" s="19"/>
      <c r="U12191" s="3"/>
      <c r="X12191" t="str">
        <f t="shared" si="736"/>
        <v/>
      </c>
      <c r="Z12191" t="str">
        <f t="shared" si="737"/>
        <v/>
      </c>
      <c r="AB12191" s="9"/>
      <c r="AC12191" t="s">
        <v>15895</v>
      </c>
      <c r="AD12191">
        <f t="shared" si="738"/>
        <v>0</v>
      </c>
      <c r="AF12191" s="3"/>
      <c r="AH12191" s="9"/>
    </row>
    <row r="12192" spans="1:34" ht="10.95" customHeight="1" outlineLevel="1" x14ac:dyDescent="0.25">
      <c r="A12192" t="s">
        <v>264</v>
      </c>
      <c r="C12192" s="3" t="s">
        <v>12466</v>
      </c>
      <c r="D12192" s="3">
        <v>878</v>
      </c>
      <c r="E12192" s="9">
        <v>2013</v>
      </c>
      <c r="F12192" s="10" t="s">
        <v>6023</v>
      </c>
      <c r="G12192" s="7" t="s">
        <v>5401</v>
      </c>
      <c r="H12192" s="8" t="s">
        <v>15895</v>
      </c>
      <c r="I12192" s="8" t="s">
        <v>15894</v>
      </c>
      <c r="J12192" s="19">
        <v>5</v>
      </c>
      <c r="K12192" s="19" t="s">
        <v>20093</v>
      </c>
      <c r="L12192" s="11"/>
      <c r="M12192" s="11"/>
      <c r="N12192" s="24"/>
      <c r="P12192" s="32"/>
      <c r="T12192" s="19"/>
      <c r="U12192" s="3"/>
      <c r="X12192" t="str">
        <f t="shared" si="736"/>
        <v/>
      </c>
      <c r="Z12192" t="str">
        <f t="shared" si="737"/>
        <v/>
      </c>
      <c r="AB12192" s="9"/>
      <c r="AC12192" t="s">
        <v>15895</v>
      </c>
      <c r="AD12192">
        <f t="shared" si="738"/>
        <v>0</v>
      </c>
      <c r="AF12192" s="3"/>
      <c r="AH12192" s="9"/>
    </row>
    <row r="12193" spans="1:34" ht="10.95" customHeight="1" outlineLevel="1" x14ac:dyDescent="0.25">
      <c r="A12193" t="s">
        <v>264</v>
      </c>
      <c r="C12193" s="3" t="s">
        <v>12466</v>
      </c>
      <c r="D12193" s="3">
        <v>879</v>
      </c>
      <c r="E12193" s="9">
        <v>2013</v>
      </c>
      <c r="F12193" s="10" t="s">
        <v>6023</v>
      </c>
      <c r="G12193" s="7" t="s">
        <v>5401</v>
      </c>
      <c r="H12193" s="8" t="s">
        <v>15895</v>
      </c>
      <c r="I12193" s="8" t="s">
        <v>15894</v>
      </c>
      <c r="J12193" s="19">
        <v>5</v>
      </c>
      <c r="K12193" s="19" t="s">
        <v>20093</v>
      </c>
      <c r="L12193" s="11"/>
      <c r="M12193" s="11"/>
      <c r="N12193" s="24"/>
      <c r="P12193" s="32"/>
      <c r="T12193" s="19"/>
      <c r="U12193" s="3"/>
      <c r="X12193" t="str">
        <f t="shared" si="736"/>
        <v/>
      </c>
      <c r="Z12193" t="str">
        <f t="shared" si="737"/>
        <v/>
      </c>
      <c r="AB12193" s="9"/>
      <c r="AC12193" t="s">
        <v>15895</v>
      </c>
      <c r="AD12193">
        <f t="shared" si="738"/>
        <v>0</v>
      </c>
      <c r="AF12193" s="3"/>
      <c r="AH12193" s="9"/>
    </row>
    <row r="12194" spans="1:34" ht="10.95" customHeight="1" outlineLevel="1" x14ac:dyDescent="0.25">
      <c r="A12194" t="s">
        <v>264</v>
      </c>
      <c r="C12194" s="3" t="s">
        <v>12466</v>
      </c>
      <c r="D12194" s="3">
        <v>880</v>
      </c>
      <c r="E12194" s="9">
        <v>2013</v>
      </c>
      <c r="F12194" s="10" t="s">
        <v>6023</v>
      </c>
      <c r="G12194" s="7" t="s">
        <v>5401</v>
      </c>
      <c r="H12194" s="8" t="s">
        <v>15895</v>
      </c>
      <c r="I12194" s="8" t="s">
        <v>15894</v>
      </c>
      <c r="J12194" s="19">
        <v>3</v>
      </c>
      <c r="K12194" s="19" t="s">
        <v>20093</v>
      </c>
      <c r="L12194" s="11"/>
      <c r="M12194" s="11"/>
      <c r="N12194" s="24"/>
      <c r="P12194" s="32"/>
      <c r="S12194">
        <v>1</v>
      </c>
      <c r="T12194" s="19"/>
      <c r="U12194" s="3"/>
      <c r="X12194" t="str">
        <f t="shared" si="736"/>
        <v/>
      </c>
      <c r="Z12194" t="str">
        <f t="shared" si="737"/>
        <v/>
      </c>
      <c r="AB12194" s="9"/>
      <c r="AC12194" t="s">
        <v>15895</v>
      </c>
      <c r="AD12194">
        <f t="shared" si="738"/>
        <v>0</v>
      </c>
      <c r="AF12194" s="3"/>
      <c r="AH12194" s="9"/>
    </row>
    <row r="12195" spans="1:34" ht="10.95" customHeight="1" outlineLevel="1" x14ac:dyDescent="0.25">
      <c r="A12195" t="s">
        <v>264</v>
      </c>
      <c r="C12195" s="3" t="s">
        <v>12466</v>
      </c>
      <c r="D12195" s="3" t="s">
        <v>21011</v>
      </c>
      <c r="E12195" s="9">
        <v>2013</v>
      </c>
      <c r="F12195" s="7" t="s">
        <v>21012</v>
      </c>
      <c r="G12195" s="7" t="s">
        <v>5401</v>
      </c>
      <c r="H12195" s="8" t="s">
        <v>15895</v>
      </c>
      <c r="I12195" s="8" t="s">
        <v>15894</v>
      </c>
      <c r="J12195" s="19">
        <v>3</v>
      </c>
      <c r="K12195" s="19" t="s">
        <v>7736</v>
      </c>
      <c r="L12195" s="11">
        <v>7</v>
      </c>
      <c r="M12195" s="11"/>
      <c r="N12195" s="24"/>
      <c r="P12195" s="32"/>
      <c r="T12195" s="19"/>
      <c r="U12195" s="3"/>
      <c r="X12195">
        <f t="shared" si="736"/>
        <v>1</v>
      </c>
      <c r="Z12195" t="str">
        <f t="shared" si="737"/>
        <v/>
      </c>
      <c r="AB12195" s="9"/>
      <c r="AC12195" t="s">
        <v>15895</v>
      </c>
      <c r="AD12195">
        <f t="shared" si="738"/>
        <v>0</v>
      </c>
      <c r="AF12195" s="3"/>
      <c r="AH12195" s="9"/>
    </row>
    <row r="12196" spans="1:34" ht="10.95" customHeight="1" outlineLevel="1" x14ac:dyDescent="0.25">
      <c r="A12196" t="s">
        <v>264</v>
      </c>
      <c r="C12196" s="3" t="s">
        <v>12466</v>
      </c>
      <c r="D12196" s="3">
        <v>895</v>
      </c>
      <c r="E12196" s="9">
        <v>2013</v>
      </c>
      <c r="F12196" s="7" t="s">
        <v>2351</v>
      </c>
      <c r="G12196" s="7" t="s">
        <v>5401</v>
      </c>
      <c r="H12196" s="8" t="s">
        <v>15897</v>
      </c>
      <c r="I12196" s="8" t="s">
        <v>15896</v>
      </c>
      <c r="J12196" s="19">
        <v>5</v>
      </c>
      <c r="K12196" s="19" t="s">
        <v>7738</v>
      </c>
      <c r="L12196" s="11"/>
      <c r="M12196" s="11"/>
      <c r="N12196" s="24"/>
      <c r="P12196" s="32"/>
      <c r="T12196" s="19"/>
      <c r="U12196" s="3"/>
      <c r="X12196" t="str">
        <f t="shared" si="736"/>
        <v/>
      </c>
      <c r="Z12196" t="str">
        <f t="shared" si="737"/>
        <v/>
      </c>
      <c r="AB12196" s="9"/>
      <c r="AC12196" t="s">
        <v>15897</v>
      </c>
      <c r="AD12196">
        <f t="shared" si="738"/>
        <v>0</v>
      </c>
      <c r="AF12196" s="3"/>
      <c r="AH12196" s="9"/>
    </row>
    <row r="12197" spans="1:34" ht="10.95" customHeight="1" outlineLevel="1" x14ac:dyDescent="0.25">
      <c r="A12197" t="s">
        <v>264</v>
      </c>
      <c r="C12197" s="3" t="s">
        <v>12466</v>
      </c>
      <c r="D12197" s="3">
        <v>896</v>
      </c>
      <c r="E12197" s="9">
        <v>2013</v>
      </c>
      <c r="F12197" s="10" t="s">
        <v>6317</v>
      </c>
      <c r="G12197" s="7" t="s">
        <v>5401</v>
      </c>
      <c r="H12197" s="8" t="s">
        <v>15897</v>
      </c>
      <c r="I12197" s="8" t="s">
        <v>15896</v>
      </c>
      <c r="J12197" s="19">
        <v>5</v>
      </c>
      <c r="K12197" s="19" t="s">
        <v>7738</v>
      </c>
      <c r="L12197" s="11"/>
      <c r="M12197" s="11"/>
      <c r="N12197" s="24"/>
      <c r="P12197" s="32"/>
      <c r="T12197" s="19"/>
      <c r="U12197" s="3"/>
      <c r="X12197" t="str">
        <f t="shared" si="736"/>
        <v/>
      </c>
      <c r="Z12197" t="str">
        <f t="shared" si="737"/>
        <v/>
      </c>
      <c r="AB12197" s="9"/>
      <c r="AC12197" t="s">
        <v>15897</v>
      </c>
      <c r="AD12197">
        <f t="shared" si="738"/>
        <v>0</v>
      </c>
      <c r="AF12197" s="3"/>
      <c r="AH12197" s="9"/>
    </row>
    <row r="12198" spans="1:34" ht="10.95" customHeight="1" outlineLevel="1" x14ac:dyDescent="0.25">
      <c r="A12198" t="s">
        <v>264</v>
      </c>
      <c r="C12198" s="3" t="s">
        <v>12466</v>
      </c>
      <c r="D12198" s="3">
        <v>897</v>
      </c>
      <c r="E12198" s="9">
        <v>2013</v>
      </c>
      <c r="F12198" s="10" t="s">
        <v>6317</v>
      </c>
      <c r="G12198" s="7" t="s">
        <v>5401</v>
      </c>
      <c r="H12198" s="8" t="s">
        <v>15897</v>
      </c>
      <c r="I12198" s="8" t="s">
        <v>15896</v>
      </c>
      <c r="J12198" s="19">
        <v>5</v>
      </c>
      <c r="K12198" s="19" t="s">
        <v>7738</v>
      </c>
      <c r="L12198" s="11"/>
      <c r="M12198" s="11"/>
      <c r="N12198" s="24"/>
      <c r="P12198" s="32"/>
      <c r="T12198" s="19"/>
      <c r="U12198" s="3"/>
      <c r="X12198" t="str">
        <f t="shared" si="736"/>
        <v/>
      </c>
      <c r="Z12198" t="str">
        <f t="shared" si="737"/>
        <v/>
      </c>
      <c r="AB12198" s="9"/>
      <c r="AC12198" t="s">
        <v>15897</v>
      </c>
      <c r="AD12198">
        <f t="shared" si="738"/>
        <v>0</v>
      </c>
      <c r="AF12198" s="3"/>
      <c r="AH12198" s="9"/>
    </row>
    <row r="12199" spans="1:34" ht="10.95" customHeight="1" outlineLevel="1" x14ac:dyDescent="0.25">
      <c r="A12199" t="s">
        <v>264</v>
      </c>
      <c r="C12199" s="3" t="s">
        <v>12466</v>
      </c>
      <c r="D12199" s="3">
        <v>898</v>
      </c>
      <c r="E12199" s="9">
        <v>2013</v>
      </c>
      <c r="F12199" s="10" t="s">
        <v>6023</v>
      </c>
      <c r="G12199" s="7" t="s">
        <v>5401</v>
      </c>
      <c r="H12199" s="8" t="s">
        <v>15897</v>
      </c>
      <c r="I12199" s="8" t="s">
        <v>15896</v>
      </c>
      <c r="J12199" s="19">
        <v>5</v>
      </c>
      <c r="K12199" s="19" t="s">
        <v>7738</v>
      </c>
      <c r="L12199" s="11"/>
      <c r="M12199" s="11"/>
      <c r="N12199" s="24"/>
      <c r="P12199" s="32"/>
      <c r="T12199" s="19"/>
      <c r="U12199" s="3"/>
      <c r="X12199" t="str">
        <f t="shared" si="736"/>
        <v/>
      </c>
      <c r="Z12199" t="str">
        <f t="shared" si="737"/>
        <v/>
      </c>
      <c r="AB12199" s="9"/>
      <c r="AC12199" t="s">
        <v>15897</v>
      </c>
      <c r="AD12199">
        <f t="shared" si="738"/>
        <v>0</v>
      </c>
      <c r="AF12199" s="3"/>
      <c r="AH12199" s="9"/>
    </row>
    <row r="12200" spans="1:34" ht="10.95" customHeight="1" outlineLevel="1" x14ac:dyDescent="0.25">
      <c r="A12200" t="s">
        <v>264</v>
      </c>
      <c r="C12200" s="3" t="s">
        <v>12466</v>
      </c>
      <c r="D12200" s="3">
        <v>899</v>
      </c>
      <c r="E12200" s="9">
        <v>2013</v>
      </c>
      <c r="F12200" s="10" t="s">
        <v>6023</v>
      </c>
      <c r="G12200" s="7" t="s">
        <v>5401</v>
      </c>
      <c r="H12200" s="8" t="s">
        <v>15897</v>
      </c>
      <c r="I12200" s="8" t="s">
        <v>15896</v>
      </c>
      <c r="J12200" s="19">
        <v>5</v>
      </c>
      <c r="K12200" s="19" t="s">
        <v>7738</v>
      </c>
      <c r="L12200" s="11"/>
      <c r="M12200" s="11"/>
      <c r="N12200" s="24"/>
      <c r="P12200" s="32"/>
      <c r="T12200" s="19"/>
      <c r="U12200" s="3"/>
      <c r="X12200" t="str">
        <f t="shared" si="736"/>
        <v/>
      </c>
      <c r="Z12200" t="str">
        <f t="shared" si="737"/>
        <v/>
      </c>
      <c r="AB12200" s="9"/>
      <c r="AC12200" t="s">
        <v>15897</v>
      </c>
      <c r="AD12200">
        <f t="shared" si="738"/>
        <v>0</v>
      </c>
      <c r="AF12200" s="3"/>
      <c r="AH12200" s="9"/>
    </row>
    <row r="12201" spans="1:34" ht="10.95" customHeight="1" outlineLevel="1" x14ac:dyDescent="0.25">
      <c r="A12201" t="s">
        <v>264</v>
      </c>
      <c r="C12201" s="3" t="s">
        <v>12466</v>
      </c>
      <c r="D12201" s="3">
        <v>900</v>
      </c>
      <c r="E12201" s="9">
        <v>2013</v>
      </c>
      <c r="F12201" s="10" t="s">
        <v>22074</v>
      </c>
      <c r="G12201" s="7" t="s">
        <v>5401</v>
      </c>
      <c r="H12201" s="8" t="s">
        <v>15897</v>
      </c>
      <c r="I12201" s="8" t="s">
        <v>15896</v>
      </c>
      <c r="J12201" s="19">
        <v>5</v>
      </c>
      <c r="K12201" s="19" t="s">
        <v>7738</v>
      </c>
      <c r="L12201" s="11"/>
      <c r="M12201" s="11"/>
      <c r="N12201" s="24"/>
      <c r="P12201" s="32"/>
      <c r="T12201" s="19"/>
      <c r="U12201" s="3"/>
      <c r="X12201" t="str">
        <f t="shared" si="736"/>
        <v/>
      </c>
      <c r="Z12201" t="str">
        <f t="shared" si="737"/>
        <v/>
      </c>
      <c r="AB12201" s="9"/>
      <c r="AC12201" t="s">
        <v>15897</v>
      </c>
      <c r="AD12201">
        <f t="shared" si="738"/>
        <v>0</v>
      </c>
      <c r="AF12201" s="3"/>
      <c r="AH12201" s="9"/>
    </row>
    <row r="12202" spans="1:34" ht="10.95" customHeight="1" outlineLevel="1" x14ac:dyDescent="0.25">
      <c r="A12202" t="s">
        <v>264</v>
      </c>
      <c r="C12202" s="3" t="s">
        <v>12466</v>
      </c>
      <c r="D12202" s="3">
        <v>907</v>
      </c>
      <c r="E12202" s="9">
        <v>2014</v>
      </c>
      <c r="F12202" s="10" t="s">
        <v>70</v>
      </c>
      <c r="G12202" s="7" t="s">
        <v>5401</v>
      </c>
      <c r="H12202" s="8" t="s">
        <v>15899</v>
      </c>
      <c r="I12202" s="8" t="s">
        <v>15898</v>
      </c>
      <c r="J12202" s="19">
        <v>5</v>
      </c>
      <c r="K12202" s="19" t="s">
        <v>7738</v>
      </c>
      <c r="L12202" s="11"/>
      <c r="M12202" s="11"/>
      <c r="N12202" s="24"/>
      <c r="P12202" s="32"/>
      <c r="T12202" s="19"/>
      <c r="U12202" s="3"/>
      <c r="X12202" t="str">
        <f t="shared" si="736"/>
        <v/>
      </c>
      <c r="Z12202" t="str">
        <f t="shared" si="737"/>
        <v/>
      </c>
      <c r="AB12202" s="9"/>
      <c r="AC12202" t="s">
        <v>15899</v>
      </c>
      <c r="AD12202">
        <f t="shared" si="738"/>
        <v>0</v>
      </c>
      <c r="AF12202" s="3"/>
      <c r="AH12202" s="9"/>
    </row>
    <row r="12203" spans="1:34" ht="10.95" customHeight="1" outlineLevel="1" x14ac:dyDescent="0.25">
      <c r="A12203" t="s">
        <v>264</v>
      </c>
      <c r="C12203" s="3" t="s">
        <v>12466</v>
      </c>
      <c r="D12203" s="3">
        <v>917</v>
      </c>
      <c r="E12203" s="9">
        <v>2014</v>
      </c>
      <c r="F12203" s="7" t="s">
        <v>2977</v>
      </c>
      <c r="G12203" s="7" t="s">
        <v>5401</v>
      </c>
      <c r="H12203" s="8" t="s">
        <v>15903</v>
      </c>
      <c r="I12203" s="8" t="s">
        <v>15900</v>
      </c>
      <c r="J12203" s="19">
        <v>5</v>
      </c>
      <c r="K12203" s="19" t="s">
        <v>7738</v>
      </c>
      <c r="L12203" s="11"/>
      <c r="M12203" s="11"/>
      <c r="N12203" s="24"/>
      <c r="P12203" s="32"/>
      <c r="T12203" s="19"/>
      <c r="U12203" s="3"/>
      <c r="X12203" t="str">
        <f t="shared" si="736"/>
        <v/>
      </c>
      <c r="Z12203" t="str">
        <f t="shared" si="737"/>
        <v/>
      </c>
      <c r="AB12203" s="9"/>
      <c r="AC12203" t="s">
        <v>15903</v>
      </c>
      <c r="AD12203">
        <f t="shared" si="738"/>
        <v>0</v>
      </c>
      <c r="AF12203" s="3"/>
      <c r="AH12203" s="9"/>
    </row>
    <row r="12204" spans="1:34" ht="10.95" customHeight="1" outlineLevel="1" x14ac:dyDescent="0.25">
      <c r="A12204" t="s">
        <v>264</v>
      </c>
      <c r="C12204" s="3" t="s">
        <v>12466</v>
      </c>
      <c r="D12204" s="3">
        <v>918</v>
      </c>
      <c r="E12204" s="9">
        <v>2014</v>
      </c>
      <c r="F12204" s="10" t="s">
        <v>6317</v>
      </c>
      <c r="G12204" s="7" t="s">
        <v>5401</v>
      </c>
      <c r="H12204" s="8" t="s">
        <v>15903</v>
      </c>
      <c r="I12204" s="8" t="s">
        <v>15901</v>
      </c>
      <c r="J12204" s="19">
        <v>5</v>
      </c>
      <c r="K12204" s="19" t="s">
        <v>7738</v>
      </c>
      <c r="L12204" s="11"/>
      <c r="M12204" s="11"/>
      <c r="N12204" s="24"/>
      <c r="P12204" s="32"/>
      <c r="T12204" s="19"/>
      <c r="U12204" s="3"/>
      <c r="X12204" t="str">
        <f t="shared" si="736"/>
        <v/>
      </c>
      <c r="Z12204" t="str">
        <f t="shared" si="737"/>
        <v/>
      </c>
      <c r="AB12204" s="9"/>
      <c r="AC12204" t="s">
        <v>15903</v>
      </c>
      <c r="AD12204">
        <f t="shared" si="738"/>
        <v>0</v>
      </c>
      <c r="AF12204" s="3"/>
      <c r="AH12204" s="9"/>
    </row>
    <row r="12205" spans="1:34" ht="10.95" customHeight="1" outlineLevel="1" x14ac:dyDescent="0.25">
      <c r="A12205" t="s">
        <v>264</v>
      </c>
      <c r="C12205" s="3" t="s">
        <v>12466</v>
      </c>
      <c r="D12205" s="3">
        <v>920</v>
      </c>
      <c r="E12205" s="9">
        <v>2014</v>
      </c>
      <c r="F12205" s="10" t="s">
        <v>21343</v>
      </c>
      <c r="G12205" s="7" t="s">
        <v>5401</v>
      </c>
      <c r="H12205" s="8" t="s">
        <v>15903</v>
      </c>
      <c r="I12205" s="8" t="s">
        <v>15902</v>
      </c>
      <c r="J12205" s="19">
        <v>3</v>
      </c>
      <c r="K12205" s="19" t="s">
        <v>7738</v>
      </c>
      <c r="L12205" s="11"/>
      <c r="M12205" s="11"/>
      <c r="N12205" s="24"/>
      <c r="P12205" s="32"/>
      <c r="T12205" s="19"/>
      <c r="U12205" s="3"/>
      <c r="X12205" t="str">
        <f t="shared" si="736"/>
        <v/>
      </c>
      <c r="Z12205" t="str">
        <f t="shared" si="737"/>
        <v/>
      </c>
      <c r="AB12205" s="9"/>
      <c r="AC12205" t="s">
        <v>15903</v>
      </c>
      <c r="AD12205">
        <f t="shared" si="738"/>
        <v>0</v>
      </c>
      <c r="AF12205" s="3"/>
      <c r="AH12205" s="9"/>
    </row>
    <row r="12206" spans="1:34" ht="10.95" customHeight="1" outlineLevel="1" x14ac:dyDescent="0.25">
      <c r="A12206" t="s">
        <v>264</v>
      </c>
      <c r="C12206" s="3" t="s">
        <v>12466</v>
      </c>
      <c r="D12206" s="3">
        <v>933</v>
      </c>
      <c r="E12206" s="9">
        <v>2015</v>
      </c>
      <c r="F12206" s="10" t="s">
        <v>6317</v>
      </c>
      <c r="G12206" s="7" t="s">
        <v>5401</v>
      </c>
      <c r="H12206" s="8" t="s">
        <v>15905</v>
      </c>
      <c r="I12206" s="8" t="s">
        <v>15904</v>
      </c>
      <c r="J12206" s="19">
        <v>5</v>
      </c>
      <c r="K12206" s="19" t="s">
        <v>7738</v>
      </c>
      <c r="L12206" s="11"/>
      <c r="M12206" s="11"/>
      <c r="N12206" s="24"/>
      <c r="P12206" s="32"/>
      <c r="T12206" s="19"/>
      <c r="U12206" s="3"/>
      <c r="X12206" t="str">
        <f t="shared" si="736"/>
        <v/>
      </c>
      <c r="Z12206" t="str">
        <f t="shared" si="737"/>
        <v/>
      </c>
      <c r="AB12206" s="9"/>
      <c r="AC12206" t="s">
        <v>15905</v>
      </c>
      <c r="AD12206">
        <f t="shared" ref="AD12206:AD12236" si="739">COUNTIF(H12206,"*Fuji*")</f>
        <v>0</v>
      </c>
      <c r="AF12206" s="3"/>
      <c r="AH12206" s="9"/>
    </row>
    <row r="12207" spans="1:34" ht="10.95" customHeight="1" outlineLevel="1" x14ac:dyDescent="0.25">
      <c r="A12207" t="s">
        <v>264</v>
      </c>
      <c r="C12207" s="3" t="s">
        <v>12466</v>
      </c>
      <c r="D12207" s="3">
        <v>934</v>
      </c>
      <c r="E12207" s="9">
        <v>2015</v>
      </c>
      <c r="F12207" s="10" t="s">
        <v>6023</v>
      </c>
      <c r="G12207" s="7" t="s">
        <v>5401</v>
      </c>
      <c r="H12207" s="8" t="s">
        <v>15905</v>
      </c>
      <c r="I12207" s="8" t="s">
        <v>15904</v>
      </c>
      <c r="J12207" s="19">
        <v>3</v>
      </c>
      <c r="K12207" s="19" t="s">
        <v>7738</v>
      </c>
      <c r="L12207" s="11"/>
      <c r="M12207" s="11"/>
      <c r="N12207" s="24"/>
      <c r="P12207" s="32"/>
      <c r="T12207" s="19"/>
      <c r="U12207" s="3"/>
      <c r="X12207" t="str">
        <f t="shared" si="736"/>
        <v/>
      </c>
      <c r="Z12207" t="str">
        <f t="shared" si="737"/>
        <v/>
      </c>
      <c r="AB12207" s="9"/>
      <c r="AC12207" t="s">
        <v>15905</v>
      </c>
      <c r="AD12207">
        <f t="shared" si="739"/>
        <v>0</v>
      </c>
      <c r="AF12207" s="3"/>
      <c r="AH12207" s="9"/>
    </row>
    <row r="12208" spans="1:34" ht="10.95" customHeight="1" outlineLevel="1" x14ac:dyDescent="0.25">
      <c r="A12208" t="s">
        <v>264</v>
      </c>
      <c r="C12208" s="3" t="s">
        <v>12466</v>
      </c>
      <c r="D12208" s="3">
        <v>935</v>
      </c>
      <c r="E12208" s="9">
        <v>2015</v>
      </c>
      <c r="F12208" s="10" t="s">
        <v>22074</v>
      </c>
      <c r="G12208" s="7" t="s">
        <v>5401</v>
      </c>
      <c r="H12208" s="8" t="s">
        <v>15905</v>
      </c>
      <c r="I12208" s="8" t="s">
        <v>15904</v>
      </c>
      <c r="J12208" s="19">
        <v>5</v>
      </c>
      <c r="K12208" s="19" t="s">
        <v>7738</v>
      </c>
      <c r="L12208" s="11"/>
      <c r="M12208" s="11"/>
      <c r="N12208" s="24"/>
      <c r="P12208" s="32"/>
      <c r="T12208" s="19"/>
      <c r="U12208" s="3"/>
      <c r="X12208" t="str">
        <f t="shared" si="736"/>
        <v/>
      </c>
      <c r="Z12208" t="str">
        <f t="shared" si="737"/>
        <v/>
      </c>
      <c r="AB12208" s="9"/>
      <c r="AC12208" t="s">
        <v>15905</v>
      </c>
      <c r="AD12208">
        <f t="shared" si="739"/>
        <v>0</v>
      </c>
      <c r="AF12208" s="3"/>
      <c r="AH12208" s="9"/>
    </row>
    <row r="12209" spans="1:34" ht="10.95" customHeight="1" outlineLevel="1" x14ac:dyDescent="0.25">
      <c r="A12209" t="s">
        <v>264</v>
      </c>
      <c r="C12209" s="3" t="s">
        <v>12466</v>
      </c>
      <c r="D12209" s="3">
        <v>936</v>
      </c>
      <c r="E12209" s="9">
        <v>2015</v>
      </c>
      <c r="F12209" s="10" t="s">
        <v>70</v>
      </c>
      <c r="G12209" s="7" t="s">
        <v>5401</v>
      </c>
      <c r="H12209" s="8" t="s">
        <v>15905</v>
      </c>
      <c r="I12209" s="8" t="s">
        <v>15904</v>
      </c>
      <c r="J12209" s="19">
        <v>5</v>
      </c>
      <c r="K12209" s="19" t="s">
        <v>7738</v>
      </c>
      <c r="L12209" s="11"/>
      <c r="M12209" s="11"/>
      <c r="N12209" s="24"/>
      <c r="P12209" s="32"/>
      <c r="T12209" s="19"/>
      <c r="U12209" s="3"/>
      <c r="X12209" t="str">
        <f t="shared" si="736"/>
        <v/>
      </c>
      <c r="Z12209" t="str">
        <f t="shared" si="737"/>
        <v/>
      </c>
      <c r="AB12209" s="9"/>
      <c r="AC12209" t="s">
        <v>15905</v>
      </c>
      <c r="AD12209">
        <f t="shared" si="739"/>
        <v>0</v>
      </c>
      <c r="AF12209" s="3"/>
      <c r="AH12209" s="9"/>
    </row>
    <row r="12210" spans="1:34" ht="10.95" customHeight="1" outlineLevel="1" x14ac:dyDescent="0.25">
      <c r="A12210" t="s">
        <v>264</v>
      </c>
      <c r="C12210" s="3" t="s">
        <v>12466</v>
      </c>
      <c r="D12210" s="3" t="s">
        <v>16276</v>
      </c>
      <c r="E12210" s="9">
        <v>2015</v>
      </c>
      <c r="F12210" s="10" t="s">
        <v>22228</v>
      </c>
      <c r="G12210" s="7" t="s">
        <v>5401</v>
      </c>
      <c r="H12210" s="8" t="s">
        <v>15905</v>
      </c>
      <c r="I12210" s="8" t="s">
        <v>15904</v>
      </c>
      <c r="J12210" s="19">
        <v>5</v>
      </c>
      <c r="K12210" s="19" t="s">
        <v>7736</v>
      </c>
      <c r="L12210" s="11">
        <v>10</v>
      </c>
      <c r="M12210" s="11"/>
      <c r="N12210" s="24"/>
      <c r="P12210" s="32"/>
      <c r="T12210" s="19"/>
      <c r="U12210" s="3"/>
      <c r="X12210">
        <f t="shared" si="736"/>
        <v>1</v>
      </c>
      <c r="Y12210">
        <v>1</v>
      </c>
      <c r="Z12210" t="str">
        <f t="shared" si="737"/>
        <v/>
      </c>
      <c r="AB12210" s="9"/>
      <c r="AC12210" t="s">
        <v>15905</v>
      </c>
      <c r="AD12210">
        <f t="shared" si="739"/>
        <v>0</v>
      </c>
      <c r="AF12210" s="3"/>
      <c r="AH12210" s="9"/>
    </row>
    <row r="12211" spans="1:34" ht="10.95" customHeight="1" outlineLevel="1" x14ac:dyDescent="0.25">
      <c r="A12211" t="s">
        <v>264</v>
      </c>
      <c r="C12211" s="3" t="s">
        <v>12466</v>
      </c>
      <c r="D12211" s="3">
        <v>945</v>
      </c>
      <c r="E12211" s="9">
        <v>2015</v>
      </c>
      <c r="F12211" s="7" t="s">
        <v>2351</v>
      </c>
      <c r="G12211" s="7" t="s">
        <v>5401</v>
      </c>
      <c r="H12211" s="8" t="s">
        <v>15775</v>
      </c>
      <c r="I12211" s="8" t="s">
        <v>15906</v>
      </c>
      <c r="J12211" s="19">
        <v>3</v>
      </c>
      <c r="K12211" s="19" t="s">
        <v>7738</v>
      </c>
      <c r="L12211" s="11"/>
      <c r="M12211" s="11"/>
      <c r="N12211" s="24"/>
      <c r="P12211" s="32"/>
      <c r="T12211" s="19"/>
      <c r="U12211" s="3"/>
      <c r="X12211" t="str">
        <f t="shared" si="736"/>
        <v/>
      </c>
      <c r="Z12211" t="str">
        <f t="shared" si="737"/>
        <v/>
      </c>
      <c r="AB12211" s="9"/>
      <c r="AC12211" t="s">
        <v>15775</v>
      </c>
      <c r="AD12211">
        <f t="shared" si="739"/>
        <v>0</v>
      </c>
      <c r="AF12211" s="3"/>
      <c r="AH12211" s="9"/>
    </row>
    <row r="12212" spans="1:34" ht="10.95" customHeight="1" outlineLevel="1" x14ac:dyDescent="0.25">
      <c r="A12212" t="s">
        <v>264</v>
      </c>
      <c r="C12212" s="3" t="s">
        <v>12466</v>
      </c>
      <c r="D12212" s="3">
        <v>947</v>
      </c>
      <c r="E12212" s="9">
        <v>2015</v>
      </c>
      <c r="F12212" s="7" t="s">
        <v>1692</v>
      </c>
      <c r="G12212" s="7" t="s">
        <v>5401</v>
      </c>
      <c r="H12212" s="8" t="s">
        <v>15841</v>
      </c>
      <c r="I12212" s="8" t="s">
        <v>15906</v>
      </c>
      <c r="J12212" s="19">
        <v>6</v>
      </c>
      <c r="K12212" s="19" t="s">
        <v>7738</v>
      </c>
      <c r="L12212" s="11"/>
      <c r="M12212" s="11"/>
      <c r="N12212" s="24"/>
      <c r="P12212" s="32"/>
      <c r="T12212" s="19"/>
      <c r="U12212" s="3"/>
      <c r="X12212" t="str">
        <f t="shared" si="736"/>
        <v/>
      </c>
      <c r="Z12212" t="str">
        <f t="shared" si="737"/>
        <v/>
      </c>
      <c r="AB12212" s="9"/>
      <c r="AC12212" t="s">
        <v>15841</v>
      </c>
      <c r="AD12212">
        <f t="shared" si="739"/>
        <v>0</v>
      </c>
      <c r="AF12212" s="3"/>
      <c r="AH12212" s="9"/>
    </row>
    <row r="12213" spans="1:34" ht="10.95" customHeight="1" outlineLevel="1" x14ac:dyDescent="0.25">
      <c r="A12213" t="s">
        <v>264</v>
      </c>
      <c r="C12213" s="3" t="s">
        <v>12466</v>
      </c>
      <c r="D12213" s="3" t="s">
        <v>16277</v>
      </c>
      <c r="E12213" s="9">
        <v>2015</v>
      </c>
      <c r="F12213" s="7" t="s">
        <v>8677</v>
      </c>
      <c r="G12213" s="7" t="s">
        <v>5401</v>
      </c>
      <c r="H12213" s="8" t="s">
        <v>15841</v>
      </c>
      <c r="I12213" s="8" t="s">
        <v>15906</v>
      </c>
      <c r="J12213" s="19">
        <v>6</v>
      </c>
      <c r="K12213" s="19" t="s">
        <v>7736</v>
      </c>
      <c r="L12213" s="11">
        <v>15</v>
      </c>
      <c r="M12213" s="11"/>
      <c r="N12213" s="24"/>
      <c r="P12213" s="32"/>
      <c r="T12213" s="19"/>
      <c r="U12213" s="3"/>
      <c r="X12213">
        <f t="shared" si="736"/>
        <v>1</v>
      </c>
      <c r="Z12213" t="str">
        <f t="shared" si="737"/>
        <v/>
      </c>
      <c r="AB12213" s="9"/>
      <c r="AC12213" t="s">
        <v>15841</v>
      </c>
      <c r="AD12213">
        <f t="shared" si="739"/>
        <v>0</v>
      </c>
      <c r="AF12213" s="3"/>
      <c r="AH12213" s="9"/>
    </row>
    <row r="12214" spans="1:34" ht="10.95" customHeight="1" outlineLevel="1" x14ac:dyDescent="0.25">
      <c r="A12214" t="s">
        <v>264</v>
      </c>
      <c r="C12214" s="3" t="s">
        <v>12466</v>
      </c>
      <c r="D12214" s="3">
        <v>952</v>
      </c>
      <c r="E12214" s="9">
        <v>2015</v>
      </c>
      <c r="F12214" s="10" t="s">
        <v>544</v>
      </c>
      <c r="G12214" s="7" t="s">
        <v>5401</v>
      </c>
      <c r="H12214" s="8" t="s">
        <v>15775</v>
      </c>
      <c r="I12214" s="8" t="s">
        <v>15906</v>
      </c>
      <c r="J12214" s="19">
        <v>3</v>
      </c>
      <c r="K12214" s="19" t="s">
        <v>7738</v>
      </c>
      <c r="L12214" s="11"/>
      <c r="M12214" s="11"/>
      <c r="N12214" s="24"/>
      <c r="P12214" s="32"/>
      <c r="T12214" s="19"/>
      <c r="U12214" s="3"/>
      <c r="X12214" t="str">
        <f t="shared" si="736"/>
        <v/>
      </c>
      <c r="Z12214" t="str">
        <f t="shared" si="737"/>
        <v/>
      </c>
      <c r="AB12214" s="9"/>
      <c r="AC12214" t="s">
        <v>15775</v>
      </c>
      <c r="AD12214">
        <f t="shared" si="739"/>
        <v>0</v>
      </c>
      <c r="AF12214" s="3"/>
      <c r="AH12214" s="9"/>
    </row>
    <row r="12215" spans="1:34" ht="10.95" customHeight="1" outlineLevel="1" x14ac:dyDescent="0.25">
      <c r="A12215" t="s">
        <v>264</v>
      </c>
      <c r="C12215" s="3" t="s">
        <v>12466</v>
      </c>
      <c r="D12215" s="3">
        <v>953</v>
      </c>
      <c r="E12215" s="9">
        <v>2015</v>
      </c>
      <c r="F12215" s="10" t="s">
        <v>5855</v>
      </c>
      <c r="G12215" s="7" t="s">
        <v>5401</v>
      </c>
      <c r="H12215" s="8" t="s">
        <v>15880</v>
      </c>
      <c r="I12215" s="8" t="s">
        <v>15906</v>
      </c>
      <c r="J12215" s="19">
        <v>5</v>
      </c>
      <c r="K12215" s="19" t="s">
        <v>7738</v>
      </c>
      <c r="L12215" s="11"/>
      <c r="M12215" s="11"/>
      <c r="N12215" s="24"/>
      <c r="P12215" s="32"/>
      <c r="T12215" s="19"/>
      <c r="U12215" s="3"/>
      <c r="X12215" t="str">
        <f t="shared" si="736"/>
        <v/>
      </c>
      <c r="Z12215" t="str">
        <f t="shared" si="737"/>
        <v/>
      </c>
      <c r="AB12215" s="9"/>
      <c r="AC12215" t="s">
        <v>15880</v>
      </c>
      <c r="AD12215">
        <f t="shared" si="739"/>
        <v>0</v>
      </c>
      <c r="AF12215" s="3"/>
      <c r="AH12215" s="9"/>
    </row>
    <row r="12216" spans="1:34" ht="10.95" customHeight="1" outlineLevel="1" x14ac:dyDescent="0.25">
      <c r="A12216" t="s">
        <v>264</v>
      </c>
      <c r="C12216" s="3" t="s">
        <v>12466</v>
      </c>
      <c r="D12216" s="3" t="s">
        <v>16278</v>
      </c>
      <c r="E12216" s="9">
        <v>2015</v>
      </c>
      <c r="F12216" s="7" t="s">
        <v>8677</v>
      </c>
      <c r="G12216" s="7" t="s">
        <v>5401</v>
      </c>
      <c r="H12216" s="8" t="s">
        <v>15880</v>
      </c>
      <c r="I12216" s="8" t="s">
        <v>15906</v>
      </c>
      <c r="J12216" s="19">
        <v>5</v>
      </c>
      <c r="K12216" s="19" t="s">
        <v>7736</v>
      </c>
      <c r="L12216" s="11">
        <v>15</v>
      </c>
      <c r="M12216" s="11"/>
      <c r="N12216" s="24"/>
      <c r="P12216" s="32"/>
      <c r="T12216" s="19"/>
      <c r="U12216" s="3"/>
      <c r="X12216">
        <f t="shared" si="736"/>
        <v>1</v>
      </c>
      <c r="Z12216" t="str">
        <f t="shared" si="737"/>
        <v/>
      </c>
      <c r="AB12216" s="9"/>
      <c r="AC12216" t="s">
        <v>15880</v>
      </c>
      <c r="AD12216">
        <f t="shared" si="739"/>
        <v>0</v>
      </c>
      <c r="AF12216" s="3"/>
      <c r="AH12216" s="9"/>
    </row>
    <row r="12217" spans="1:34" ht="10.95" customHeight="1" outlineLevel="1" x14ac:dyDescent="0.25">
      <c r="A12217" t="s">
        <v>264</v>
      </c>
      <c r="C12217" s="3" t="s">
        <v>12466</v>
      </c>
      <c r="D12217" s="3" t="s">
        <v>15908</v>
      </c>
      <c r="E12217" s="9">
        <v>2016</v>
      </c>
      <c r="F12217" s="7" t="s">
        <v>15909</v>
      </c>
      <c r="G12217" s="7" t="s">
        <v>5401</v>
      </c>
      <c r="H12217" s="8" t="s">
        <v>15880</v>
      </c>
      <c r="I12217" s="8" t="s">
        <v>15907</v>
      </c>
      <c r="J12217" s="19">
        <v>5</v>
      </c>
      <c r="K12217" s="19" t="s">
        <v>7738</v>
      </c>
      <c r="L12217" s="11"/>
      <c r="M12217" s="11"/>
      <c r="N12217" s="24"/>
      <c r="P12217" s="32"/>
      <c r="T12217" s="19"/>
      <c r="U12217" s="3"/>
      <c r="X12217" t="str">
        <f t="shared" si="736"/>
        <v/>
      </c>
      <c r="Z12217" t="str">
        <f t="shared" si="737"/>
        <v/>
      </c>
      <c r="AB12217" s="9"/>
      <c r="AC12217" t="s">
        <v>15880</v>
      </c>
      <c r="AD12217">
        <f t="shared" si="739"/>
        <v>0</v>
      </c>
      <c r="AF12217" s="3"/>
      <c r="AH12217" s="9"/>
    </row>
    <row r="12218" spans="1:34" ht="10.95" customHeight="1" outlineLevel="1" x14ac:dyDescent="0.25">
      <c r="A12218" t="s">
        <v>264</v>
      </c>
      <c r="C12218" s="3" t="s">
        <v>12466</v>
      </c>
      <c r="D12218" s="3" t="s">
        <v>15908</v>
      </c>
      <c r="E12218" s="9">
        <v>2016</v>
      </c>
      <c r="F12218" s="7" t="s">
        <v>8593</v>
      </c>
      <c r="G12218" s="7" t="s">
        <v>5401</v>
      </c>
      <c r="H12218" s="8" t="s">
        <v>15880</v>
      </c>
      <c r="I12218" s="8" t="s">
        <v>15907</v>
      </c>
      <c r="J12218" s="19">
        <v>5</v>
      </c>
      <c r="K12218" s="19" t="s">
        <v>7736</v>
      </c>
      <c r="L12218" s="11">
        <v>14</v>
      </c>
      <c r="M12218" s="11"/>
      <c r="N12218" s="24"/>
      <c r="P12218" s="32"/>
      <c r="T12218" s="19"/>
      <c r="U12218" s="3"/>
      <c r="X12218">
        <f t="shared" si="736"/>
        <v>1</v>
      </c>
      <c r="Z12218" t="str">
        <f t="shared" si="737"/>
        <v/>
      </c>
      <c r="AB12218" s="9"/>
      <c r="AC12218" t="s">
        <v>15880</v>
      </c>
      <c r="AD12218">
        <f t="shared" si="739"/>
        <v>0</v>
      </c>
      <c r="AF12218" s="3"/>
      <c r="AH12218" s="9"/>
    </row>
    <row r="12219" spans="1:34" ht="10.95" customHeight="1" outlineLevel="1" x14ac:dyDescent="0.25">
      <c r="A12219" t="s">
        <v>264</v>
      </c>
      <c r="C12219" s="3" t="s">
        <v>12466</v>
      </c>
      <c r="D12219" s="3">
        <v>976</v>
      </c>
      <c r="E12219" s="9">
        <v>2016</v>
      </c>
      <c r="F12219" s="7" t="s">
        <v>2977</v>
      </c>
      <c r="G12219" s="7" t="s">
        <v>5401</v>
      </c>
      <c r="H12219" s="8" t="s">
        <v>15880</v>
      </c>
      <c r="I12219" s="8" t="s">
        <v>15910</v>
      </c>
      <c r="J12219" s="19">
        <v>5</v>
      </c>
      <c r="K12219" s="19" t="s">
        <v>7738</v>
      </c>
      <c r="L12219" s="11"/>
      <c r="M12219" s="11"/>
      <c r="N12219" s="24"/>
      <c r="P12219" s="32"/>
      <c r="T12219" s="19"/>
      <c r="U12219" s="3"/>
      <c r="X12219" t="str">
        <f t="shared" si="736"/>
        <v/>
      </c>
      <c r="Z12219" t="str">
        <f t="shared" si="737"/>
        <v/>
      </c>
      <c r="AB12219" s="9"/>
      <c r="AC12219" t="s">
        <v>15880</v>
      </c>
      <c r="AD12219">
        <f t="shared" si="739"/>
        <v>0</v>
      </c>
      <c r="AF12219" s="3"/>
      <c r="AH12219" s="9"/>
    </row>
    <row r="12220" spans="1:34" ht="10.95" customHeight="1" outlineLevel="1" x14ac:dyDescent="0.25">
      <c r="A12220" t="s">
        <v>264</v>
      </c>
      <c r="C12220" s="3" t="s">
        <v>12466</v>
      </c>
      <c r="D12220" s="3">
        <v>977</v>
      </c>
      <c r="E12220" s="9">
        <v>2016</v>
      </c>
      <c r="F12220" s="10" t="s">
        <v>6317</v>
      </c>
      <c r="G12220" s="7" t="s">
        <v>5401</v>
      </c>
      <c r="H12220" s="8" t="s">
        <v>15880</v>
      </c>
      <c r="I12220" s="8" t="s">
        <v>15910</v>
      </c>
      <c r="J12220" s="19">
        <v>5</v>
      </c>
      <c r="K12220" s="19" t="s">
        <v>7738</v>
      </c>
      <c r="L12220" s="11"/>
      <c r="M12220" s="11"/>
      <c r="N12220" s="24"/>
      <c r="P12220" s="32"/>
      <c r="T12220" s="19"/>
      <c r="U12220" s="3"/>
      <c r="X12220" t="str">
        <f t="shared" si="736"/>
        <v/>
      </c>
      <c r="Z12220" t="str">
        <f t="shared" si="737"/>
        <v/>
      </c>
      <c r="AB12220" s="9"/>
      <c r="AC12220" t="s">
        <v>15880</v>
      </c>
      <c r="AD12220">
        <f t="shared" si="739"/>
        <v>0</v>
      </c>
      <c r="AF12220" s="3"/>
      <c r="AH12220" s="9"/>
    </row>
    <row r="12221" spans="1:34" ht="10.95" customHeight="1" outlineLevel="1" x14ac:dyDescent="0.25">
      <c r="A12221" t="s">
        <v>264</v>
      </c>
      <c r="C12221" s="3" t="s">
        <v>12466</v>
      </c>
      <c r="D12221" s="3">
        <v>978</v>
      </c>
      <c r="E12221" s="9">
        <v>2016</v>
      </c>
      <c r="F12221" s="10" t="s">
        <v>6023</v>
      </c>
      <c r="G12221" s="7" t="s">
        <v>5401</v>
      </c>
      <c r="H12221" s="8" t="s">
        <v>15880</v>
      </c>
      <c r="I12221" s="8" t="s">
        <v>15910</v>
      </c>
      <c r="J12221" s="19">
        <v>5</v>
      </c>
      <c r="K12221" s="19" t="s">
        <v>7738</v>
      </c>
      <c r="L12221" s="11"/>
      <c r="M12221" s="11"/>
      <c r="N12221" s="24"/>
      <c r="P12221" s="32"/>
      <c r="T12221" s="19"/>
      <c r="U12221" s="3"/>
      <c r="X12221" t="str">
        <f t="shared" si="736"/>
        <v/>
      </c>
      <c r="Z12221" t="str">
        <f t="shared" si="737"/>
        <v/>
      </c>
      <c r="AB12221" s="9"/>
      <c r="AC12221" t="s">
        <v>15880</v>
      </c>
      <c r="AD12221">
        <f t="shared" si="739"/>
        <v>0</v>
      </c>
      <c r="AF12221" s="3"/>
      <c r="AH12221" s="9"/>
    </row>
    <row r="12222" spans="1:34" ht="10.95" customHeight="1" outlineLevel="1" x14ac:dyDescent="0.25">
      <c r="A12222" t="s">
        <v>264</v>
      </c>
      <c r="C12222" s="3" t="s">
        <v>12466</v>
      </c>
      <c r="D12222" s="3">
        <v>979</v>
      </c>
      <c r="E12222" s="9">
        <v>2016</v>
      </c>
      <c r="F12222" s="10" t="s">
        <v>22105</v>
      </c>
      <c r="G12222" s="7" t="s">
        <v>5401</v>
      </c>
      <c r="H12222" s="8" t="s">
        <v>15880</v>
      </c>
      <c r="I12222" s="8" t="s">
        <v>15910</v>
      </c>
      <c r="J12222" s="19">
        <v>5</v>
      </c>
      <c r="K12222" s="19" t="s">
        <v>7738</v>
      </c>
      <c r="L12222" s="11"/>
      <c r="M12222" s="11"/>
      <c r="N12222" s="24"/>
      <c r="P12222" s="32"/>
      <c r="T12222" s="19"/>
      <c r="U12222" s="3"/>
      <c r="X12222" t="str">
        <f t="shared" si="736"/>
        <v/>
      </c>
      <c r="Z12222" t="str">
        <f t="shared" si="737"/>
        <v/>
      </c>
      <c r="AB12222" s="9"/>
      <c r="AC12222" t="s">
        <v>15880</v>
      </c>
      <c r="AD12222">
        <f t="shared" si="739"/>
        <v>0</v>
      </c>
      <c r="AF12222" s="3"/>
      <c r="AH12222" s="9"/>
    </row>
    <row r="12223" spans="1:34" ht="10.95" customHeight="1" outlineLevel="1" x14ac:dyDescent="0.25">
      <c r="A12223" t="s">
        <v>264</v>
      </c>
      <c r="C12223" s="3" t="s">
        <v>12466</v>
      </c>
      <c r="D12223" s="3" t="s">
        <v>15911</v>
      </c>
      <c r="E12223" s="9">
        <v>2017</v>
      </c>
      <c r="F12223" s="7" t="s">
        <v>15912</v>
      </c>
      <c r="G12223" s="7" t="s">
        <v>5401</v>
      </c>
      <c r="H12223" s="8" t="s">
        <v>15913</v>
      </c>
      <c r="I12223" s="8" t="s">
        <v>15914</v>
      </c>
      <c r="J12223" s="19">
        <v>5</v>
      </c>
      <c r="K12223" s="19" t="s">
        <v>7738</v>
      </c>
      <c r="L12223" s="11"/>
      <c r="M12223" s="11"/>
      <c r="N12223" s="24"/>
      <c r="P12223" s="32"/>
      <c r="T12223" s="19"/>
      <c r="U12223" s="3"/>
      <c r="X12223" t="str">
        <f t="shared" si="736"/>
        <v/>
      </c>
      <c r="Z12223">
        <f t="shared" si="737"/>
        <v>1</v>
      </c>
      <c r="AB12223" s="9"/>
      <c r="AC12223" t="s">
        <v>15913</v>
      </c>
      <c r="AD12223">
        <f t="shared" si="739"/>
        <v>0</v>
      </c>
      <c r="AF12223" s="3"/>
      <c r="AH12223" s="9"/>
    </row>
    <row r="12224" spans="1:34" ht="10.95" customHeight="1" outlineLevel="1" x14ac:dyDescent="0.25">
      <c r="A12224" t="s">
        <v>264</v>
      </c>
      <c r="C12224" s="3" t="s">
        <v>12466</v>
      </c>
      <c r="D12224" s="3">
        <v>999</v>
      </c>
      <c r="E12224" s="9">
        <v>2017</v>
      </c>
      <c r="F12224" s="7" t="s">
        <v>2977</v>
      </c>
      <c r="G12224" s="7" t="s">
        <v>5401</v>
      </c>
      <c r="H12224" s="8" t="s">
        <v>15841</v>
      </c>
      <c r="I12224" s="8" t="s">
        <v>15915</v>
      </c>
      <c r="J12224" s="19">
        <v>6</v>
      </c>
      <c r="K12224" s="19" t="s">
        <v>7738</v>
      </c>
      <c r="L12224" s="11"/>
      <c r="M12224" s="11"/>
      <c r="N12224" s="24"/>
      <c r="P12224" s="32"/>
      <c r="T12224" s="19"/>
      <c r="U12224" s="3"/>
      <c r="X12224" t="str">
        <f t="shared" si="736"/>
        <v/>
      </c>
      <c r="Z12224" t="str">
        <f t="shared" si="737"/>
        <v/>
      </c>
      <c r="AB12224" s="9"/>
      <c r="AC12224" t="s">
        <v>15841</v>
      </c>
      <c r="AD12224">
        <f t="shared" si="739"/>
        <v>0</v>
      </c>
      <c r="AF12224" s="3"/>
      <c r="AH12224" s="9"/>
    </row>
    <row r="12225" spans="1:48" ht="10.95" customHeight="1" outlineLevel="1" x14ac:dyDescent="0.25">
      <c r="A12225" t="s">
        <v>264</v>
      </c>
      <c r="C12225" s="3" t="s">
        <v>12466</v>
      </c>
      <c r="D12225" s="3">
        <v>1000</v>
      </c>
      <c r="E12225" s="9">
        <v>2017</v>
      </c>
      <c r="F12225" s="10" t="s">
        <v>6317</v>
      </c>
      <c r="G12225" s="7" t="s">
        <v>5401</v>
      </c>
      <c r="H12225" s="8" t="s">
        <v>15841</v>
      </c>
      <c r="I12225" s="8" t="s">
        <v>15915</v>
      </c>
      <c r="J12225" s="19">
        <v>6</v>
      </c>
      <c r="K12225" s="19" t="s">
        <v>7738</v>
      </c>
      <c r="L12225" s="11"/>
      <c r="M12225" s="11"/>
      <c r="N12225" s="24"/>
      <c r="P12225" s="32"/>
      <c r="T12225" s="19"/>
      <c r="U12225" s="3"/>
      <c r="X12225" t="str">
        <f t="shared" si="736"/>
        <v/>
      </c>
      <c r="Z12225" t="str">
        <f t="shared" si="737"/>
        <v/>
      </c>
      <c r="AB12225" s="9"/>
      <c r="AC12225" t="s">
        <v>15841</v>
      </c>
      <c r="AD12225">
        <f t="shared" si="739"/>
        <v>0</v>
      </c>
      <c r="AF12225" s="3"/>
      <c r="AH12225" s="9"/>
    </row>
    <row r="12226" spans="1:48" ht="10.95" customHeight="1" outlineLevel="1" x14ac:dyDescent="0.25">
      <c r="A12226" t="s">
        <v>264</v>
      </c>
      <c r="C12226" s="3" t="s">
        <v>12466</v>
      </c>
      <c r="D12226" s="3">
        <v>1001</v>
      </c>
      <c r="E12226" s="9">
        <v>2017</v>
      </c>
      <c r="F12226" s="10" t="s">
        <v>22074</v>
      </c>
      <c r="G12226" s="7" t="s">
        <v>5401</v>
      </c>
      <c r="H12226" s="8" t="s">
        <v>15841</v>
      </c>
      <c r="I12226" s="8" t="s">
        <v>15915</v>
      </c>
      <c r="J12226" s="19">
        <v>6</v>
      </c>
      <c r="K12226" s="19" t="s">
        <v>7738</v>
      </c>
      <c r="L12226" s="11"/>
      <c r="M12226" s="11"/>
      <c r="N12226" s="24"/>
      <c r="P12226" s="32"/>
      <c r="T12226" s="19"/>
      <c r="U12226" s="3"/>
      <c r="X12226" t="str">
        <f t="shared" ref="X12226:X12289" si="740">IF(COUNTIF(F12226,"*fdc*"),1,"")</f>
        <v/>
      </c>
      <c r="Z12226" t="str">
        <f t="shared" ref="Z12226:Z12289" si="741">IF(COUNTIF(F12226,"*s/s*"),1,"")</f>
        <v/>
      </c>
      <c r="AB12226" s="9"/>
      <c r="AC12226" t="s">
        <v>15841</v>
      </c>
      <c r="AD12226">
        <f t="shared" si="739"/>
        <v>0</v>
      </c>
      <c r="AF12226" s="3"/>
      <c r="AH12226" s="9"/>
    </row>
    <row r="12227" spans="1:48" ht="10.95" customHeight="1" outlineLevel="1" x14ac:dyDescent="0.25">
      <c r="A12227" t="s">
        <v>264</v>
      </c>
      <c r="C12227" s="3" t="s">
        <v>12466</v>
      </c>
      <c r="D12227" s="3">
        <v>1002</v>
      </c>
      <c r="E12227" s="9">
        <v>2017</v>
      </c>
      <c r="F12227" s="10" t="s">
        <v>22106</v>
      </c>
      <c r="G12227" s="7" t="s">
        <v>5401</v>
      </c>
      <c r="H12227" s="8" t="s">
        <v>15841</v>
      </c>
      <c r="I12227" s="8" t="s">
        <v>15915</v>
      </c>
      <c r="J12227" s="19">
        <v>6</v>
      </c>
      <c r="K12227" s="19" t="s">
        <v>7738</v>
      </c>
      <c r="L12227" s="11"/>
      <c r="M12227" s="11"/>
      <c r="N12227" s="24"/>
      <c r="P12227" s="32"/>
      <c r="T12227" s="19"/>
      <c r="U12227" s="3"/>
      <c r="X12227" t="str">
        <f t="shared" si="740"/>
        <v/>
      </c>
      <c r="Z12227" t="str">
        <f t="shared" si="741"/>
        <v/>
      </c>
      <c r="AB12227" s="9"/>
      <c r="AC12227" t="s">
        <v>15841</v>
      </c>
      <c r="AD12227">
        <f t="shared" si="739"/>
        <v>0</v>
      </c>
      <c r="AF12227" s="3"/>
      <c r="AH12227" s="9"/>
    </row>
    <row r="12228" spans="1:48" ht="10.95" customHeight="1" outlineLevel="1" x14ac:dyDescent="0.25">
      <c r="A12228" t="s">
        <v>264</v>
      </c>
      <c r="C12228" s="3" t="s">
        <v>12466</v>
      </c>
      <c r="D12228" s="3" t="s">
        <v>15917</v>
      </c>
      <c r="E12228" s="9">
        <v>2017</v>
      </c>
      <c r="F12228" s="7" t="s">
        <v>15918</v>
      </c>
      <c r="G12228" s="7" t="s">
        <v>5401</v>
      </c>
      <c r="H12228" s="8" t="s">
        <v>15919</v>
      </c>
      <c r="I12228" s="8" t="s">
        <v>15916</v>
      </c>
      <c r="J12228" s="19">
        <v>3</v>
      </c>
      <c r="K12228" s="19" t="s">
        <v>7738</v>
      </c>
      <c r="L12228" s="11"/>
      <c r="M12228" s="11"/>
      <c r="N12228" s="24"/>
      <c r="P12228" s="32"/>
      <c r="T12228" s="19"/>
      <c r="U12228" s="3"/>
      <c r="X12228" t="str">
        <f t="shared" si="740"/>
        <v/>
      </c>
      <c r="Z12228">
        <f t="shared" si="741"/>
        <v>1</v>
      </c>
      <c r="AB12228" s="9"/>
      <c r="AC12228" t="s">
        <v>15919</v>
      </c>
      <c r="AD12228">
        <f t="shared" si="739"/>
        <v>0</v>
      </c>
      <c r="AF12228" s="3"/>
      <c r="AH12228" s="9"/>
    </row>
    <row r="12229" spans="1:48" ht="10.95" customHeight="1" outlineLevel="1" x14ac:dyDescent="0.25">
      <c r="A12229" t="s">
        <v>264</v>
      </c>
      <c r="C12229" s="3" t="s">
        <v>12466</v>
      </c>
      <c r="D12229" s="3" t="s">
        <v>15322</v>
      </c>
      <c r="E12229" s="9">
        <v>2017</v>
      </c>
      <c r="F12229" s="7" t="s">
        <v>6862</v>
      </c>
      <c r="G12229" s="7" t="s">
        <v>5401</v>
      </c>
      <c r="H12229" s="8" t="s">
        <v>15775</v>
      </c>
      <c r="I12229" s="8" t="s">
        <v>15920</v>
      </c>
      <c r="J12229" s="19">
        <v>5</v>
      </c>
      <c r="K12229" s="19" t="s">
        <v>7738</v>
      </c>
      <c r="L12229" s="11"/>
      <c r="M12229" s="11"/>
      <c r="N12229" s="24"/>
      <c r="P12229" s="32"/>
      <c r="T12229" s="19"/>
      <c r="U12229" s="3"/>
      <c r="X12229" t="str">
        <f t="shared" si="740"/>
        <v/>
      </c>
      <c r="Z12229" t="str">
        <f t="shared" si="741"/>
        <v/>
      </c>
      <c r="AB12229" s="9"/>
      <c r="AC12229" t="s">
        <v>15775</v>
      </c>
      <c r="AD12229">
        <f t="shared" si="739"/>
        <v>0</v>
      </c>
      <c r="AF12229" s="3"/>
      <c r="AH12229" s="9"/>
    </row>
    <row r="12230" spans="1:48" ht="10.95" customHeight="1" outlineLevel="1" x14ac:dyDescent="0.25">
      <c r="A12230" t="s">
        <v>264</v>
      </c>
      <c r="C12230" s="3" t="s">
        <v>12466</v>
      </c>
      <c r="D12230" s="3" t="s">
        <v>15922</v>
      </c>
      <c r="E12230" s="9">
        <v>2018</v>
      </c>
      <c r="F12230" s="7" t="s">
        <v>15744</v>
      </c>
      <c r="G12230" s="7" t="s">
        <v>5401</v>
      </c>
      <c r="H12230" s="8" t="s">
        <v>15775</v>
      </c>
      <c r="I12230" s="8" t="s">
        <v>15921</v>
      </c>
      <c r="J12230" s="19">
        <v>5</v>
      </c>
      <c r="K12230" s="19" t="s">
        <v>7738</v>
      </c>
      <c r="L12230" s="11"/>
      <c r="M12230" s="11"/>
      <c r="N12230" s="24"/>
      <c r="P12230" s="32"/>
      <c r="T12230" s="19"/>
      <c r="U12230" s="3"/>
      <c r="X12230" t="str">
        <f t="shared" si="740"/>
        <v/>
      </c>
      <c r="Z12230">
        <f t="shared" si="741"/>
        <v>1</v>
      </c>
      <c r="AB12230" s="9"/>
      <c r="AC12230" t="s">
        <v>15775</v>
      </c>
      <c r="AD12230">
        <f t="shared" si="739"/>
        <v>0</v>
      </c>
      <c r="AF12230" s="3"/>
      <c r="AH12230" s="9"/>
    </row>
    <row r="12231" spans="1:48" ht="10.95" customHeight="1" outlineLevel="1" x14ac:dyDescent="0.25">
      <c r="A12231" t="s">
        <v>264</v>
      </c>
      <c r="C12231" s="3" t="s">
        <v>12466</v>
      </c>
      <c r="D12231" s="3">
        <v>1044</v>
      </c>
      <c r="E12231" s="9">
        <v>2018</v>
      </c>
      <c r="F12231" s="7" t="s">
        <v>2977</v>
      </c>
      <c r="G12231" s="7" t="s">
        <v>5401</v>
      </c>
      <c r="H12231" s="8" t="s">
        <v>15775</v>
      </c>
      <c r="I12231" s="8" t="s">
        <v>15923</v>
      </c>
      <c r="J12231" s="19">
        <v>3</v>
      </c>
      <c r="K12231" s="19" t="s">
        <v>7738</v>
      </c>
      <c r="L12231" s="11"/>
      <c r="M12231" s="11"/>
      <c r="N12231" s="24"/>
      <c r="P12231" s="32"/>
      <c r="T12231" s="19"/>
      <c r="U12231" s="3"/>
      <c r="X12231" t="str">
        <f t="shared" si="740"/>
        <v/>
      </c>
      <c r="Z12231" t="str">
        <f t="shared" si="741"/>
        <v/>
      </c>
      <c r="AB12231" s="9"/>
      <c r="AC12231" t="s">
        <v>15775</v>
      </c>
      <c r="AD12231">
        <f t="shared" si="739"/>
        <v>0</v>
      </c>
      <c r="AF12231" s="3"/>
      <c r="AH12231" s="9"/>
    </row>
    <row r="12232" spans="1:48" ht="10.95" customHeight="1" outlineLevel="1" x14ac:dyDescent="0.25">
      <c r="A12232" t="s">
        <v>264</v>
      </c>
      <c r="C12232" s="3" t="s">
        <v>12466</v>
      </c>
      <c r="D12232" s="3">
        <v>1045</v>
      </c>
      <c r="E12232" s="9">
        <v>2018</v>
      </c>
      <c r="F12232" s="10" t="s">
        <v>6317</v>
      </c>
      <c r="G12232" s="7" t="s">
        <v>5401</v>
      </c>
      <c r="H12232" s="8" t="s">
        <v>15775</v>
      </c>
      <c r="I12232" s="8" t="s">
        <v>15923</v>
      </c>
      <c r="J12232" s="19">
        <v>1</v>
      </c>
      <c r="K12232" s="19" t="s">
        <v>7738</v>
      </c>
      <c r="L12232" s="11"/>
      <c r="M12232" s="11"/>
      <c r="N12232" s="24"/>
      <c r="P12232" s="32"/>
      <c r="T12232" s="19"/>
      <c r="U12232" s="3"/>
      <c r="X12232" t="str">
        <f t="shared" si="740"/>
        <v/>
      </c>
      <c r="Z12232" t="str">
        <f t="shared" si="741"/>
        <v/>
      </c>
      <c r="AB12232" s="9"/>
      <c r="AC12232" t="s">
        <v>15775</v>
      </c>
      <c r="AD12232">
        <f t="shared" si="739"/>
        <v>0</v>
      </c>
      <c r="AF12232" s="3"/>
      <c r="AH12232" s="9"/>
    </row>
    <row r="12233" spans="1:48" ht="10.95" customHeight="1" outlineLevel="1" x14ac:dyDescent="0.25">
      <c r="A12233" t="s">
        <v>264</v>
      </c>
      <c r="C12233" s="3" t="s">
        <v>12466</v>
      </c>
      <c r="D12233" s="3">
        <v>1046</v>
      </c>
      <c r="E12233" s="9">
        <v>2018</v>
      </c>
      <c r="F12233" s="10" t="s">
        <v>70</v>
      </c>
      <c r="G12233" s="7" t="s">
        <v>5401</v>
      </c>
      <c r="H12233" s="8" t="s">
        <v>15775</v>
      </c>
      <c r="I12233" s="8" t="s">
        <v>15923</v>
      </c>
      <c r="J12233" s="19">
        <v>5</v>
      </c>
      <c r="K12233" s="19" t="s">
        <v>7738</v>
      </c>
      <c r="L12233" s="11"/>
      <c r="M12233" s="11"/>
      <c r="N12233" s="24"/>
      <c r="P12233" s="32"/>
      <c r="T12233" s="19"/>
      <c r="U12233" s="3"/>
      <c r="X12233" t="str">
        <f t="shared" si="740"/>
        <v/>
      </c>
      <c r="Z12233" t="str">
        <f t="shared" si="741"/>
        <v/>
      </c>
      <c r="AB12233" s="9"/>
      <c r="AC12233" t="s">
        <v>15775</v>
      </c>
      <c r="AD12233">
        <f t="shared" si="739"/>
        <v>0</v>
      </c>
      <c r="AF12233" s="3"/>
      <c r="AH12233" s="9"/>
    </row>
    <row r="12234" spans="1:48" ht="10.95" customHeight="1" outlineLevel="1" x14ac:dyDescent="0.25">
      <c r="A12234" t="s">
        <v>264</v>
      </c>
      <c r="C12234" s="3" t="s">
        <v>12466</v>
      </c>
      <c r="D12234" s="3">
        <v>1047</v>
      </c>
      <c r="E12234" s="9">
        <v>2018</v>
      </c>
      <c r="F12234" s="10" t="s">
        <v>22107</v>
      </c>
      <c r="G12234" s="7" t="s">
        <v>5401</v>
      </c>
      <c r="H12234" s="8" t="s">
        <v>15775</v>
      </c>
      <c r="I12234" s="8" t="s">
        <v>15923</v>
      </c>
      <c r="J12234" s="19">
        <v>5</v>
      </c>
      <c r="K12234" s="19" t="s">
        <v>7738</v>
      </c>
      <c r="L12234" s="11"/>
      <c r="M12234" s="11"/>
      <c r="N12234" s="24"/>
      <c r="P12234" s="32"/>
      <c r="T12234" s="19"/>
      <c r="U12234" s="3"/>
      <c r="X12234" t="str">
        <f t="shared" si="740"/>
        <v/>
      </c>
      <c r="Z12234" t="str">
        <f t="shared" si="741"/>
        <v/>
      </c>
      <c r="AB12234" s="9"/>
      <c r="AC12234" t="s">
        <v>15775</v>
      </c>
      <c r="AD12234">
        <f t="shared" si="739"/>
        <v>0</v>
      </c>
      <c r="AF12234" s="3"/>
      <c r="AH12234" s="9"/>
    </row>
    <row r="12235" spans="1:48" ht="10.95" customHeight="1" outlineLevel="1" x14ac:dyDescent="0.25">
      <c r="A12235" t="s">
        <v>264</v>
      </c>
      <c r="C12235" s="3" t="s">
        <v>12466</v>
      </c>
      <c r="D12235" s="3" t="s">
        <v>15925</v>
      </c>
      <c r="E12235" s="9">
        <v>2019</v>
      </c>
      <c r="F12235" s="7" t="s">
        <v>15830</v>
      </c>
      <c r="G12235" s="7" t="s">
        <v>5401</v>
      </c>
      <c r="H12235" s="8" t="s">
        <v>15926</v>
      </c>
      <c r="I12235" s="8" t="s">
        <v>15924</v>
      </c>
      <c r="J12235" s="19">
        <v>3</v>
      </c>
      <c r="K12235" s="19" t="s">
        <v>7738</v>
      </c>
      <c r="L12235" s="11"/>
      <c r="M12235" s="11"/>
      <c r="N12235" s="24"/>
      <c r="P12235" s="32"/>
      <c r="T12235" s="19"/>
      <c r="U12235" s="3"/>
      <c r="X12235" t="str">
        <f t="shared" si="740"/>
        <v/>
      </c>
      <c r="Z12235">
        <f t="shared" si="741"/>
        <v>1</v>
      </c>
      <c r="AB12235" s="9"/>
      <c r="AC12235" t="s">
        <v>15926</v>
      </c>
      <c r="AD12235">
        <f t="shared" si="739"/>
        <v>0</v>
      </c>
      <c r="AF12235" s="3"/>
      <c r="AH12235" s="9"/>
    </row>
    <row r="12236" spans="1:48" ht="10.95" customHeight="1" outlineLevel="1" x14ac:dyDescent="0.25">
      <c r="A12236" t="s">
        <v>264</v>
      </c>
      <c r="C12236" s="3" t="s">
        <v>12466</v>
      </c>
      <c r="D12236" s="3" t="s">
        <v>15928</v>
      </c>
      <c r="E12236" s="9">
        <v>2019</v>
      </c>
      <c r="F12236" s="7" t="s">
        <v>6862</v>
      </c>
      <c r="G12236" s="7" t="s">
        <v>5401</v>
      </c>
      <c r="H12236" s="8" t="s">
        <v>15929</v>
      </c>
      <c r="I12236" s="8" t="s">
        <v>15927</v>
      </c>
      <c r="J12236" s="19">
        <v>3</v>
      </c>
      <c r="K12236" s="19" t="s">
        <v>7738</v>
      </c>
      <c r="L12236" s="11"/>
      <c r="M12236" s="11"/>
      <c r="N12236" s="24"/>
      <c r="P12236" s="32"/>
      <c r="T12236" s="19"/>
      <c r="U12236" s="3"/>
      <c r="X12236" t="str">
        <f t="shared" si="740"/>
        <v/>
      </c>
      <c r="Z12236" t="str">
        <f t="shared" si="741"/>
        <v/>
      </c>
      <c r="AB12236" s="9"/>
      <c r="AC12236" t="s">
        <v>15929</v>
      </c>
      <c r="AD12236">
        <f t="shared" si="739"/>
        <v>0</v>
      </c>
      <c r="AF12236" s="3"/>
      <c r="AH12236" s="9"/>
    </row>
    <row r="12237" spans="1:48" ht="10.95" customHeight="1" x14ac:dyDescent="0.25">
      <c r="A12237" s="6" t="s">
        <v>13310</v>
      </c>
      <c r="B12237" t="s">
        <v>12961</v>
      </c>
      <c r="C12237" s="3" t="s">
        <v>12533</v>
      </c>
      <c r="E12237" s="9"/>
      <c r="F12237" s="7"/>
      <c r="G12237" s="7"/>
      <c r="H12237" s="8"/>
      <c r="I12237" s="8"/>
      <c r="J12237" s="19"/>
      <c r="K12237" s="19"/>
      <c r="L12237" s="11"/>
      <c r="M12237" s="11">
        <f>SUM(L12238:L12245)</f>
        <v>10.199999999999999</v>
      </c>
      <c r="N12237" s="24">
        <v>5398</v>
      </c>
      <c r="O12237">
        <f>COUNTIF(K12238:K12245,"*")</f>
        <v>8</v>
      </c>
      <c r="P12237" s="32">
        <f>O12237/N12237</f>
        <v>1.4820303816228233E-3</v>
      </c>
      <c r="Q12237">
        <f>COUNTIF(K12238:K12245,"Y")+COUNTIF(K12238:K12245,"S")</f>
        <v>8</v>
      </c>
      <c r="T12237" s="19" t="s">
        <v>7736</v>
      </c>
      <c r="U12237" s="3"/>
      <c r="V12237" t="s">
        <v>18479</v>
      </c>
      <c r="X12237" t="str">
        <f t="shared" si="740"/>
        <v/>
      </c>
      <c r="Z12237" t="str">
        <f t="shared" si="741"/>
        <v/>
      </c>
      <c r="AB12237" s="9"/>
      <c r="AE12237">
        <f>COUNTIF(AD12238:AD12245,"1")</f>
        <v>0</v>
      </c>
      <c r="AF12237" s="3"/>
      <c r="AH12237" s="9"/>
      <c r="AI12237">
        <f>COUNTIF($J12238:$J12245,"1")-COUNTIFS($J12238:$J12245,"1",$K12238:$K12245,"V")</f>
        <v>0</v>
      </c>
      <c r="AJ12237">
        <f>COUNTIFS($J12238:$J12245,"1",$K12238:$K12245,"Y")+COUNTIFS($J12238:$J12245,"1",$K12238:$K12245,"s")</f>
        <v>0</v>
      </c>
      <c r="AK12237">
        <f>COUNTIF($J12238:$J12245,"2")-COUNTIFS($J12238:$J12245,"2",$K12238:$K12245,"V")</f>
        <v>0</v>
      </c>
      <c r="AL12237">
        <f>COUNTIFS($J12238:$J12245,"2",$K12238:$K12245,"Y")+COUNTIFS($J12238:$J12245,"2",$K12238:$K12245,"s")</f>
        <v>0</v>
      </c>
      <c r="AM12237">
        <f>COUNTIF($J12238:$J12245,"3")-COUNTIFS($J12238:$J12245,"3",$K12238:$K12245,"V")</f>
        <v>0</v>
      </c>
      <c r="AN12237">
        <f>COUNTIFS($J12238:$J12245,"3",$K12238:$K12245,"Y")+COUNTIFS($J12238:$J12245,"3",$K12238:$K12245,"s")</f>
        <v>0</v>
      </c>
      <c r="AO12237">
        <f>COUNTIF($J12238:$J12245,"4")-COUNTIFS($J12238:$J12245,"4",$K12238:$K12245,"V")</f>
        <v>0</v>
      </c>
      <c r="AP12237">
        <f>COUNTIFS($J12238:$J12245,"4",$K12238:$K12245,"Y")+COUNTIFS($J12238:$J12245,"4",$K12238:$K12245,"s")</f>
        <v>0</v>
      </c>
      <c r="AQ12237">
        <f>COUNTIF($J12238:$J12245,"5")-COUNTIFS($J12238:$J12245,"5",$K12238:$K12245,"V")</f>
        <v>0</v>
      </c>
      <c r="AR12237">
        <f>COUNTIFS($J12238:$J12245,"5",$K12238:$K12245,"Y")+COUNTIFS($J12238:$J12245,"5",$K12238:$K12245,"s")</f>
        <v>0</v>
      </c>
      <c r="AS12237">
        <f>COUNTIF($J12238:$J12245,"6")-COUNTIFS($J12238:$J12245,"6",$K12238:$K12245,"V")</f>
        <v>0</v>
      </c>
      <c r="AT12237">
        <f>COUNTIFS($J12238:$J12245,"6",$K12238:$K12245,"Y")+COUNTIFS($J12238:$J12245,"6",$K12238:$K12245,"s")</f>
        <v>0</v>
      </c>
      <c r="AU12237">
        <f>COUNTIF($J12238:$J12245,"7")-COUNTIFS($J12238:$J12245,"7",$K12238:$K12245,"V")</f>
        <v>8</v>
      </c>
      <c r="AV12237">
        <f>COUNTIFS($J12238:$J12245,"7",$K12238:$K12245,"Y")+COUNTIFS($J12238:$J12245,"7",$K12238:$K12245,"s")</f>
        <v>8</v>
      </c>
    </row>
    <row r="12238" spans="1:48" ht="10.95" customHeight="1" outlineLevel="1" x14ac:dyDescent="0.25">
      <c r="A12238" t="s">
        <v>13309</v>
      </c>
      <c r="C12238" s="3" t="s">
        <v>12533</v>
      </c>
      <c r="D12238" s="3">
        <v>4500</v>
      </c>
      <c r="E12238" s="9">
        <v>2010</v>
      </c>
      <c r="F12238" s="7" t="s">
        <v>13315</v>
      </c>
      <c r="G12238" s="7" t="s">
        <v>5401</v>
      </c>
      <c r="H12238" s="8" t="s">
        <v>11183</v>
      </c>
      <c r="I12238" s="8" t="s">
        <v>13314</v>
      </c>
      <c r="J12238" s="19">
        <v>7</v>
      </c>
      <c r="K12238" s="19" t="s">
        <v>7736</v>
      </c>
      <c r="L12238" s="11">
        <v>1.3</v>
      </c>
      <c r="M12238" s="11"/>
      <c r="N12238" s="24"/>
      <c r="P12238" s="32"/>
      <c r="T12238" s="19"/>
      <c r="U12238" s="3"/>
      <c r="X12238" t="str">
        <f t="shared" si="740"/>
        <v/>
      </c>
      <c r="Z12238" t="str">
        <f t="shared" si="741"/>
        <v/>
      </c>
      <c r="AB12238" s="9"/>
      <c r="AC12238" t="s">
        <v>11183</v>
      </c>
      <c r="AD12238">
        <f t="shared" ref="AD12238:AD12245" si="742">COUNTIF(H12238,"*Fuji*")</f>
        <v>0</v>
      </c>
      <c r="AF12238" s="3"/>
      <c r="AG12238" t="s">
        <v>4924</v>
      </c>
      <c r="AH12238" s="9" t="s">
        <v>4613</v>
      </c>
    </row>
    <row r="12239" spans="1:48" ht="10.95" customHeight="1" outlineLevel="1" x14ac:dyDescent="0.25">
      <c r="A12239" t="s">
        <v>13309</v>
      </c>
      <c r="C12239" s="3" t="s">
        <v>12533</v>
      </c>
      <c r="D12239" s="3">
        <v>4501</v>
      </c>
      <c r="E12239" s="9">
        <v>2010</v>
      </c>
      <c r="F12239" s="7" t="s">
        <v>13316</v>
      </c>
      <c r="G12239" s="7" t="s">
        <v>5401</v>
      </c>
      <c r="H12239" s="8" t="s">
        <v>9811</v>
      </c>
      <c r="I12239" s="8" t="s">
        <v>13314</v>
      </c>
      <c r="J12239" s="19">
        <v>7</v>
      </c>
      <c r="K12239" s="19" t="s">
        <v>7736</v>
      </c>
      <c r="L12239" s="11">
        <v>1.3</v>
      </c>
      <c r="M12239" s="11"/>
      <c r="N12239" s="24"/>
      <c r="P12239" s="32"/>
      <c r="T12239" s="19"/>
      <c r="U12239" s="3"/>
      <c r="X12239" t="str">
        <f t="shared" si="740"/>
        <v/>
      </c>
      <c r="Z12239" t="str">
        <f t="shared" si="741"/>
        <v/>
      </c>
      <c r="AB12239" s="9"/>
      <c r="AC12239" t="s">
        <v>9811</v>
      </c>
      <c r="AD12239">
        <f t="shared" si="742"/>
        <v>0</v>
      </c>
      <c r="AF12239" s="3"/>
      <c r="AG12239" t="s">
        <v>4924</v>
      </c>
      <c r="AH12239" s="9" t="s">
        <v>4925</v>
      </c>
    </row>
    <row r="12240" spans="1:48" ht="10.95" customHeight="1" outlineLevel="1" x14ac:dyDescent="0.25">
      <c r="A12240" t="s">
        <v>13309</v>
      </c>
      <c r="C12240" s="3" t="s">
        <v>12533</v>
      </c>
      <c r="D12240" s="3">
        <v>4502</v>
      </c>
      <c r="E12240" s="9">
        <v>2010</v>
      </c>
      <c r="F12240" s="7" t="s">
        <v>13317</v>
      </c>
      <c r="G12240" s="7" t="s">
        <v>5401</v>
      </c>
      <c r="H12240" s="8" t="s">
        <v>9038</v>
      </c>
      <c r="I12240" s="8" t="s">
        <v>13314</v>
      </c>
      <c r="J12240" s="19">
        <v>7</v>
      </c>
      <c r="K12240" s="19" t="s">
        <v>7736</v>
      </c>
      <c r="L12240" s="11">
        <v>1.3</v>
      </c>
      <c r="M12240" s="11"/>
      <c r="N12240" s="24"/>
      <c r="P12240" s="32"/>
      <c r="T12240" s="19"/>
      <c r="U12240" s="3"/>
      <c r="X12240" t="str">
        <f t="shared" si="740"/>
        <v/>
      </c>
      <c r="Z12240" t="str">
        <f t="shared" si="741"/>
        <v/>
      </c>
      <c r="AB12240" s="9"/>
      <c r="AC12240" t="s">
        <v>9038</v>
      </c>
      <c r="AD12240">
        <f t="shared" si="742"/>
        <v>0</v>
      </c>
      <c r="AF12240" s="3"/>
      <c r="AG12240" t="s">
        <v>4924</v>
      </c>
      <c r="AH12240" s="9" t="s">
        <v>4925</v>
      </c>
    </row>
    <row r="12241" spans="1:48" ht="10.95" customHeight="1" outlineLevel="1" x14ac:dyDescent="0.25">
      <c r="A12241" t="s">
        <v>13309</v>
      </c>
      <c r="C12241" s="3" t="s">
        <v>12533</v>
      </c>
      <c r="D12241" s="3">
        <v>4503</v>
      </c>
      <c r="E12241" s="9">
        <v>2010</v>
      </c>
      <c r="F12241" s="7" t="s">
        <v>13318</v>
      </c>
      <c r="G12241" s="7" t="s">
        <v>5401</v>
      </c>
      <c r="H12241" s="8" t="s">
        <v>13319</v>
      </c>
      <c r="I12241" s="8" t="s">
        <v>13314</v>
      </c>
      <c r="J12241" s="19">
        <v>7</v>
      </c>
      <c r="K12241" s="19" t="s">
        <v>7736</v>
      </c>
      <c r="L12241" s="11">
        <v>1.3</v>
      </c>
      <c r="M12241" s="11"/>
      <c r="N12241" s="24"/>
      <c r="P12241" s="32"/>
      <c r="T12241" s="19"/>
      <c r="U12241" s="3"/>
      <c r="X12241" t="str">
        <f t="shared" si="740"/>
        <v/>
      </c>
      <c r="Z12241" t="str">
        <f t="shared" si="741"/>
        <v/>
      </c>
      <c r="AB12241" s="9"/>
      <c r="AC12241" t="s">
        <v>13319</v>
      </c>
      <c r="AD12241">
        <f t="shared" si="742"/>
        <v>0</v>
      </c>
      <c r="AF12241" s="3"/>
      <c r="AG12241" t="s">
        <v>4924</v>
      </c>
      <c r="AH12241" s="9" t="s">
        <v>4925</v>
      </c>
    </row>
    <row r="12242" spans="1:48" ht="10.95" customHeight="1" outlineLevel="1" x14ac:dyDescent="0.25">
      <c r="A12242" t="s">
        <v>13309</v>
      </c>
      <c r="C12242" s="3" t="s">
        <v>12533</v>
      </c>
      <c r="D12242" s="3">
        <v>4640</v>
      </c>
      <c r="E12242" s="9">
        <v>2013</v>
      </c>
      <c r="F12242" s="7" t="s">
        <v>13311</v>
      </c>
      <c r="G12242" s="7" t="s">
        <v>5401</v>
      </c>
      <c r="H12242" s="8" t="s">
        <v>9233</v>
      </c>
      <c r="I12242" s="8" t="s">
        <v>13313</v>
      </c>
      <c r="J12242" s="19">
        <v>7</v>
      </c>
      <c r="K12242" s="19" t="s">
        <v>7736</v>
      </c>
      <c r="L12242" s="11">
        <v>1</v>
      </c>
      <c r="M12242" s="11"/>
      <c r="N12242" s="24"/>
      <c r="P12242" s="32"/>
      <c r="T12242" s="19"/>
      <c r="U12242" s="3"/>
      <c r="X12242" t="str">
        <f t="shared" si="740"/>
        <v/>
      </c>
      <c r="Z12242" t="str">
        <f t="shared" si="741"/>
        <v/>
      </c>
      <c r="AB12242" s="9"/>
      <c r="AC12242" t="s">
        <v>9233</v>
      </c>
      <c r="AD12242">
        <f t="shared" si="742"/>
        <v>0</v>
      </c>
      <c r="AF12242" s="3"/>
      <c r="AH12242" s="9"/>
    </row>
    <row r="12243" spans="1:48" ht="10.95" customHeight="1" outlineLevel="1" x14ac:dyDescent="0.25">
      <c r="A12243" t="s">
        <v>13309</v>
      </c>
      <c r="C12243" s="3" t="s">
        <v>12533</v>
      </c>
      <c r="D12243" s="3">
        <v>4641</v>
      </c>
      <c r="E12243" s="9">
        <v>2013</v>
      </c>
      <c r="F12243" s="7" t="s">
        <v>13311</v>
      </c>
      <c r="G12243" s="7" t="s">
        <v>5401</v>
      </c>
      <c r="H12243" s="8" t="s">
        <v>9233</v>
      </c>
      <c r="I12243" s="8" t="s">
        <v>13313</v>
      </c>
      <c r="J12243" s="19">
        <v>7</v>
      </c>
      <c r="K12243" s="19" t="s">
        <v>7736</v>
      </c>
      <c r="L12243" s="11">
        <v>1</v>
      </c>
      <c r="M12243" s="11"/>
      <c r="N12243" s="24"/>
      <c r="P12243" s="32"/>
      <c r="T12243" s="19"/>
      <c r="U12243" s="3"/>
      <c r="X12243" t="str">
        <f t="shared" si="740"/>
        <v/>
      </c>
      <c r="Z12243" t="str">
        <f t="shared" si="741"/>
        <v/>
      </c>
      <c r="AB12243" s="9"/>
      <c r="AC12243" t="s">
        <v>9233</v>
      </c>
      <c r="AD12243">
        <f t="shared" si="742"/>
        <v>0</v>
      </c>
      <c r="AF12243" s="3"/>
      <c r="AH12243" s="9"/>
    </row>
    <row r="12244" spans="1:48" ht="10.95" customHeight="1" outlineLevel="1" x14ac:dyDescent="0.25">
      <c r="A12244" t="s">
        <v>13309</v>
      </c>
      <c r="C12244" s="3" t="s">
        <v>12533</v>
      </c>
      <c r="D12244" s="3">
        <v>4642</v>
      </c>
      <c r="E12244" s="9">
        <v>2013</v>
      </c>
      <c r="F12244" s="7" t="s">
        <v>13312</v>
      </c>
      <c r="G12244" s="7" t="s">
        <v>5401</v>
      </c>
      <c r="H12244" s="8" t="s">
        <v>9233</v>
      </c>
      <c r="I12244" s="8" t="s">
        <v>13313</v>
      </c>
      <c r="J12244" s="19">
        <v>7</v>
      </c>
      <c r="K12244" s="19" t="s">
        <v>7736</v>
      </c>
      <c r="L12244" s="11">
        <v>1.5</v>
      </c>
      <c r="M12244" s="11"/>
      <c r="N12244" s="24"/>
      <c r="P12244" s="32"/>
      <c r="T12244" s="19"/>
      <c r="U12244" s="3"/>
      <c r="X12244" t="str">
        <f t="shared" si="740"/>
        <v/>
      </c>
      <c r="Z12244" t="str">
        <f t="shared" si="741"/>
        <v/>
      </c>
      <c r="AB12244" s="9"/>
      <c r="AC12244" t="s">
        <v>9233</v>
      </c>
      <c r="AD12244">
        <f t="shared" si="742"/>
        <v>0</v>
      </c>
      <c r="AF12244" s="3"/>
      <c r="AH12244" s="9"/>
    </row>
    <row r="12245" spans="1:48" ht="10.95" customHeight="1" outlineLevel="1" x14ac:dyDescent="0.25">
      <c r="A12245" t="s">
        <v>13309</v>
      </c>
      <c r="C12245" s="3" t="s">
        <v>12533</v>
      </c>
      <c r="D12245" s="3">
        <v>4643</v>
      </c>
      <c r="E12245" s="9">
        <v>2013</v>
      </c>
      <c r="F12245" s="7" t="s">
        <v>13312</v>
      </c>
      <c r="G12245" s="7" t="s">
        <v>5401</v>
      </c>
      <c r="H12245" s="8" t="s">
        <v>9233</v>
      </c>
      <c r="I12245" s="8" t="s">
        <v>13313</v>
      </c>
      <c r="J12245" s="19">
        <v>7</v>
      </c>
      <c r="K12245" s="19" t="s">
        <v>7736</v>
      </c>
      <c r="L12245" s="11">
        <v>1.5</v>
      </c>
      <c r="M12245" s="11"/>
      <c r="N12245" s="24"/>
      <c r="P12245" s="32"/>
      <c r="T12245" s="19"/>
      <c r="U12245" s="3"/>
      <c r="X12245" t="str">
        <f t="shared" si="740"/>
        <v/>
      </c>
      <c r="Z12245" t="str">
        <f t="shared" si="741"/>
        <v/>
      </c>
      <c r="AB12245" s="9"/>
      <c r="AC12245" t="s">
        <v>9233</v>
      </c>
      <c r="AD12245">
        <f t="shared" si="742"/>
        <v>0</v>
      </c>
      <c r="AF12245" s="3"/>
      <c r="AH12245" s="9"/>
    </row>
    <row r="12246" spans="1:48" ht="10.95" customHeight="1" x14ac:dyDescent="0.25">
      <c r="A12246" t="s">
        <v>21017</v>
      </c>
      <c r="B12246" t="s">
        <v>13360</v>
      </c>
      <c r="C12246" s="3" t="s">
        <v>12533</v>
      </c>
      <c r="E12246" s="9"/>
      <c r="F12246" s="7"/>
      <c r="G12246" s="7"/>
      <c r="H12246" s="8"/>
      <c r="I12246" s="8"/>
      <c r="J12246" s="19"/>
      <c r="K12246" s="19"/>
      <c r="L12246" s="11"/>
      <c r="M12246" s="11">
        <f>SUM(L12247:L12285)</f>
        <v>109.40000000000002</v>
      </c>
      <c r="N12246" s="24">
        <v>4925</v>
      </c>
      <c r="O12246">
        <f>COUNTIF(K12247:K12285,"*")</f>
        <v>39</v>
      </c>
      <c r="P12246" s="32">
        <f>O12246/N12246</f>
        <v>7.9187817258883249E-3</v>
      </c>
      <c r="Q12246">
        <f>COUNTIF(K12247:K12285,"Y")+COUNTIF(K12247:K12285,"S")</f>
        <v>36</v>
      </c>
      <c r="T12246" s="19" t="s">
        <v>7736</v>
      </c>
      <c r="U12246" s="3"/>
      <c r="V12246" t="s">
        <v>18480</v>
      </c>
      <c r="X12246" t="str">
        <f t="shared" si="740"/>
        <v/>
      </c>
      <c r="Z12246" t="str">
        <f t="shared" si="741"/>
        <v/>
      </c>
      <c r="AB12246" s="9"/>
      <c r="AE12246">
        <f>COUNTIF(AD12247:AD12285,"1")</f>
        <v>0</v>
      </c>
      <c r="AF12246" s="3"/>
      <c r="AH12246" s="9"/>
      <c r="AI12246">
        <f>COUNTIF($J12247:$J12285,"1")-COUNTIFS($J12247:$J12285,"1",$K12247:$K12285,"V")</f>
        <v>4</v>
      </c>
      <c r="AJ12246">
        <f>COUNTIFS($J12247:$J12285,"1",$K12247:$K12285,"Y")+COUNTIFS($J12247:$J12285,"1",$K12247:$K12285,"s")</f>
        <v>4</v>
      </c>
      <c r="AK12246">
        <f>COUNTIF($J12247:$J12285,"2")-COUNTIFS($J12247:$J12285,"2",$K12247:$K12285,"V")</f>
        <v>1</v>
      </c>
      <c r="AL12246">
        <f>COUNTIFS($J12247:$J12285,"2",$K12247:$K12285,"Y")+COUNTIFS($J12247:$J12285,"2",$K12247:$K12285,"s")</f>
        <v>1</v>
      </c>
      <c r="AM12246">
        <f>COUNTIF($J12247:$J12285,"3")-COUNTIFS($J12247:$J12285,"3",$K12247:$K12285,"V")</f>
        <v>0</v>
      </c>
      <c r="AN12246">
        <f>COUNTIFS($J12247:$J12285,"3",$K12247:$K12285,"Y")+COUNTIFS($J12247:$J12285,"3",$K12247:$K12285,"s")</f>
        <v>0</v>
      </c>
      <c r="AO12246">
        <f>COUNTIF($J12247:$J12285,"4")-COUNTIFS($J12247:$J12285,"4",$K12247:$K12285,"V")</f>
        <v>2</v>
      </c>
      <c r="AP12246">
        <f>COUNTIFS($J12247:$J12285,"4",$K12247:$K12285,"Y")+COUNTIFS($J12247:$J12285,"4",$K12247:$K12285,"s")</f>
        <v>2</v>
      </c>
      <c r="AQ12246">
        <f>COUNTIF($J12247:$J12285,"5")-COUNTIFS($J12247:$J12285,"5",$K12247:$K12285,"V")</f>
        <v>20</v>
      </c>
      <c r="AR12246">
        <f>COUNTIFS($J12247:$J12285,"5",$K12247:$K12285,"Y")+COUNTIFS($J12247:$J12285,"5",$K12247:$K12285,"s")</f>
        <v>17</v>
      </c>
      <c r="AS12246">
        <f>COUNTIF($J12247:$J12285,"6")-COUNTIFS($J12247:$J12285,"6",$K12247:$K12285,"V")</f>
        <v>4</v>
      </c>
      <c r="AT12246">
        <f>COUNTIFS($J12247:$J12285,"6",$K12247:$K12285,"Y")+COUNTIFS($J12247:$J12285,"6",$K12247:$K12285,"s")</f>
        <v>4</v>
      </c>
      <c r="AU12246">
        <f>COUNTIF($J12247:$J12285,"7")-COUNTIFS($J12247:$J12285,"7",$K12247:$K12285,"V")</f>
        <v>8</v>
      </c>
      <c r="AV12246">
        <f>COUNTIFS($J12247:$J12285,"7",$K12247:$K12285,"Y")+COUNTIFS($J12247:$J12285,"7",$K12247:$K12285,"s")</f>
        <v>8</v>
      </c>
    </row>
    <row r="12247" spans="1:48" ht="10.95" customHeight="1" outlineLevel="1" x14ac:dyDescent="0.25">
      <c r="A12247" t="s">
        <v>13321</v>
      </c>
      <c r="C12247" s="3" t="s">
        <v>12533</v>
      </c>
      <c r="D12247" s="3">
        <v>1128</v>
      </c>
      <c r="E12247" s="9">
        <v>1971</v>
      </c>
      <c r="F12247" s="7" t="s">
        <v>13338</v>
      </c>
      <c r="G12247" s="7" t="s">
        <v>5401</v>
      </c>
      <c r="H12247" s="8" t="s">
        <v>14270</v>
      </c>
      <c r="I12247" s="8" t="s">
        <v>13340</v>
      </c>
      <c r="J12247" s="19">
        <v>7</v>
      </c>
      <c r="K12247" s="19" t="s">
        <v>7736</v>
      </c>
      <c r="L12247" s="11">
        <v>1.1000000000000001</v>
      </c>
      <c r="M12247" s="11"/>
      <c r="N12247" s="24"/>
      <c r="P12247" s="32"/>
      <c r="T12247" s="19"/>
      <c r="U12247" s="3"/>
      <c r="X12247" t="str">
        <f t="shared" si="740"/>
        <v/>
      </c>
      <c r="Z12247" t="str">
        <f t="shared" si="741"/>
        <v/>
      </c>
      <c r="AB12247" s="9"/>
      <c r="AC12247" t="s">
        <v>14270</v>
      </c>
      <c r="AD12247">
        <f t="shared" ref="AD12247:AD12285" si="743">COUNTIF(H12247,"*Fuji*")</f>
        <v>0</v>
      </c>
      <c r="AF12247" s="3"/>
      <c r="AG12247" t="s">
        <v>4924</v>
      </c>
      <c r="AH12247" s="9" t="s">
        <v>4613</v>
      </c>
    </row>
    <row r="12248" spans="1:48" ht="10.95" customHeight="1" outlineLevel="1" x14ac:dyDescent="0.25">
      <c r="A12248" t="s">
        <v>13321</v>
      </c>
      <c r="C12248" s="3" t="s">
        <v>12533</v>
      </c>
      <c r="D12248" s="3">
        <v>1129</v>
      </c>
      <c r="E12248" s="9">
        <v>1971</v>
      </c>
      <c r="F12248" s="7" t="s">
        <v>3830</v>
      </c>
      <c r="G12248" s="7" t="s">
        <v>5401</v>
      </c>
      <c r="H12248" s="8" t="s">
        <v>18017</v>
      </c>
      <c r="I12248" s="8" t="s">
        <v>13340</v>
      </c>
      <c r="J12248" s="19">
        <v>7</v>
      </c>
      <c r="K12248" s="19" t="s">
        <v>7736</v>
      </c>
      <c r="L12248" s="11">
        <v>1.1000000000000001</v>
      </c>
      <c r="M12248" s="11"/>
      <c r="N12248" s="24"/>
      <c r="P12248" s="32"/>
      <c r="T12248" s="19"/>
      <c r="U12248" s="3"/>
      <c r="X12248" t="str">
        <f t="shared" si="740"/>
        <v/>
      </c>
      <c r="Z12248" t="str">
        <f t="shared" si="741"/>
        <v/>
      </c>
      <c r="AB12248" s="9"/>
      <c r="AC12248" t="s">
        <v>18017</v>
      </c>
      <c r="AD12248">
        <f t="shared" si="743"/>
        <v>0</v>
      </c>
      <c r="AF12248" s="3"/>
      <c r="AG12248" t="s">
        <v>786</v>
      </c>
      <c r="AH12248" s="9" t="s">
        <v>4613</v>
      </c>
    </row>
    <row r="12249" spans="1:48" ht="10.95" customHeight="1" outlineLevel="1" x14ac:dyDescent="0.25">
      <c r="A12249" t="s">
        <v>13321</v>
      </c>
      <c r="C12249" s="3" t="s">
        <v>12533</v>
      </c>
      <c r="D12249" s="3">
        <v>1130</v>
      </c>
      <c r="E12249" s="9">
        <v>1971</v>
      </c>
      <c r="F12249" s="7" t="s">
        <v>11197</v>
      </c>
      <c r="G12249" s="7" t="s">
        <v>5401</v>
      </c>
      <c r="H12249" s="8" t="s">
        <v>9455</v>
      </c>
      <c r="I12249" s="8" t="s">
        <v>13340</v>
      </c>
      <c r="J12249" s="19">
        <v>7</v>
      </c>
      <c r="K12249" s="19" t="s">
        <v>7736</v>
      </c>
      <c r="L12249" s="11">
        <v>1.1000000000000001</v>
      </c>
      <c r="M12249" s="11"/>
      <c r="N12249" s="24"/>
      <c r="P12249" s="32"/>
      <c r="T12249" s="19"/>
      <c r="U12249" s="3"/>
      <c r="X12249" t="str">
        <f t="shared" si="740"/>
        <v/>
      </c>
      <c r="Z12249" t="str">
        <f t="shared" si="741"/>
        <v/>
      </c>
      <c r="AB12249" s="9"/>
      <c r="AC12249" t="s">
        <v>9455</v>
      </c>
      <c r="AD12249">
        <f t="shared" si="743"/>
        <v>0</v>
      </c>
      <c r="AF12249" s="3"/>
      <c r="AG12249" t="s">
        <v>6298</v>
      </c>
      <c r="AH12249" s="9" t="s">
        <v>4613</v>
      </c>
    </row>
    <row r="12250" spans="1:48" ht="10.95" customHeight="1" outlineLevel="1" x14ac:dyDescent="0.25">
      <c r="A12250" t="s">
        <v>13321</v>
      </c>
      <c r="C12250" s="3" t="s">
        <v>12533</v>
      </c>
      <c r="D12250" s="3">
        <v>1131</v>
      </c>
      <c r="E12250" s="9">
        <v>1971</v>
      </c>
      <c r="F12250" s="7" t="s">
        <v>13339</v>
      </c>
      <c r="G12250" s="7" t="s">
        <v>5401</v>
      </c>
      <c r="H12250" s="8" t="s">
        <v>18018</v>
      </c>
      <c r="I12250" s="8" t="s">
        <v>13340</v>
      </c>
      <c r="J12250" s="19">
        <v>7</v>
      </c>
      <c r="K12250" s="19" t="s">
        <v>7736</v>
      </c>
      <c r="L12250" s="11">
        <v>1.1000000000000001</v>
      </c>
      <c r="M12250" s="11"/>
      <c r="N12250" s="24"/>
      <c r="P12250" s="32"/>
      <c r="T12250" s="19"/>
      <c r="U12250" s="3"/>
      <c r="X12250" t="str">
        <f t="shared" si="740"/>
        <v/>
      </c>
      <c r="Z12250" t="str">
        <f t="shared" si="741"/>
        <v/>
      </c>
      <c r="AB12250" s="9"/>
      <c r="AC12250" t="s">
        <v>18018</v>
      </c>
      <c r="AD12250">
        <f t="shared" si="743"/>
        <v>0</v>
      </c>
      <c r="AF12250" s="3"/>
      <c r="AG12250" t="s">
        <v>240</v>
      </c>
      <c r="AH12250" s="9" t="s">
        <v>4613</v>
      </c>
    </row>
    <row r="12251" spans="1:48" ht="10.95" customHeight="1" outlineLevel="1" x14ac:dyDescent="0.25">
      <c r="A12251" t="s">
        <v>13321</v>
      </c>
      <c r="C12251" s="3" t="s">
        <v>12533</v>
      </c>
      <c r="D12251" s="3">
        <v>1359</v>
      </c>
      <c r="E12251" s="9">
        <v>1977</v>
      </c>
      <c r="F12251" s="7" t="s">
        <v>2797</v>
      </c>
      <c r="G12251" s="7" t="s">
        <v>5401</v>
      </c>
      <c r="H12251" s="8" t="s">
        <v>7560</v>
      </c>
      <c r="I12251" s="8" t="s">
        <v>20466</v>
      </c>
      <c r="J12251" s="19">
        <v>7</v>
      </c>
      <c r="K12251" s="19" t="s">
        <v>7736</v>
      </c>
      <c r="L12251" s="11">
        <v>1.4</v>
      </c>
      <c r="M12251" s="11"/>
      <c r="N12251" s="24"/>
      <c r="P12251" s="32"/>
      <c r="T12251" s="19"/>
      <c r="U12251" s="3"/>
      <c r="X12251" t="str">
        <f t="shared" si="740"/>
        <v/>
      </c>
      <c r="Z12251" t="str">
        <f t="shared" si="741"/>
        <v/>
      </c>
      <c r="AB12251" s="9"/>
      <c r="AC12251" t="s">
        <v>8358</v>
      </c>
      <c r="AD12251">
        <f t="shared" si="743"/>
        <v>0</v>
      </c>
      <c r="AF12251" s="3"/>
      <c r="AG12251" t="s">
        <v>240</v>
      </c>
      <c r="AH12251" s="9" t="s">
        <v>4613</v>
      </c>
    </row>
    <row r="12252" spans="1:48" ht="10.95" customHeight="1" outlineLevel="1" x14ac:dyDescent="0.25">
      <c r="A12252" t="s">
        <v>13321</v>
      </c>
      <c r="C12252" s="3" t="s">
        <v>12533</v>
      </c>
      <c r="D12252" s="3">
        <v>1360</v>
      </c>
      <c r="E12252" s="9">
        <v>1977</v>
      </c>
      <c r="F12252" s="7" t="s">
        <v>5176</v>
      </c>
      <c r="G12252" s="7" t="s">
        <v>5401</v>
      </c>
      <c r="H12252" s="8" t="s">
        <v>7560</v>
      </c>
      <c r="I12252" s="8" t="s">
        <v>20466</v>
      </c>
      <c r="J12252" s="19">
        <v>7</v>
      </c>
      <c r="K12252" s="19" t="s">
        <v>7736</v>
      </c>
      <c r="L12252" s="11">
        <v>1.4</v>
      </c>
      <c r="M12252" s="11"/>
      <c r="N12252" s="24"/>
      <c r="P12252" s="32"/>
      <c r="T12252" s="19"/>
      <c r="U12252" s="3"/>
      <c r="X12252" t="str">
        <f t="shared" si="740"/>
        <v/>
      </c>
      <c r="Z12252" t="str">
        <f t="shared" si="741"/>
        <v/>
      </c>
      <c r="AB12252" s="9"/>
      <c r="AC12252" t="s">
        <v>20467</v>
      </c>
      <c r="AD12252">
        <f t="shared" si="743"/>
        <v>0</v>
      </c>
      <c r="AF12252" s="3"/>
      <c r="AG12252" t="s">
        <v>240</v>
      </c>
      <c r="AH12252" s="9" t="s">
        <v>4613</v>
      </c>
    </row>
    <row r="12253" spans="1:48" ht="10.95" customHeight="1" outlineLevel="1" x14ac:dyDescent="0.25">
      <c r="A12253" t="s">
        <v>13321</v>
      </c>
      <c r="C12253" s="3" t="s">
        <v>12533</v>
      </c>
      <c r="D12253" s="3">
        <v>1361</v>
      </c>
      <c r="E12253" s="9">
        <v>1977</v>
      </c>
      <c r="F12253" s="7" t="s">
        <v>5758</v>
      </c>
      <c r="G12253" s="7" t="s">
        <v>5401</v>
      </c>
      <c r="H12253" s="8" t="s">
        <v>7560</v>
      </c>
      <c r="I12253" s="8" t="s">
        <v>20466</v>
      </c>
      <c r="J12253" s="19">
        <v>7</v>
      </c>
      <c r="K12253" s="19" t="s">
        <v>7736</v>
      </c>
      <c r="L12253" s="11">
        <v>1.4</v>
      </c>
      <c r="M12253" s="11"/>
      <c r="N12253" s="24"/>
      <c r="P12253" s="32"/>
      <c r="T12253" s="19"/>
      <c r="U12253" s="3"/>
      <c r="X12253" t="str">
        <f t="shared" si="740"/>
        <v/>
      </c>
      <c r="Z12253" t="str">
        <f t="shared" si="741"/>
        <v/>
      </c>
      <c r="AB12253" s="9"/>
      <c r="AC12253" t="s">
        <v>9878</v>
      </c>
      <c r="AD12253">
        <f t="shared" si="743"/>
        <v>0</v>
      </c>
      <c r="AF12253" s="3"/>
      <c r="AG12253" t="s">
        <v>240</v>
      </c>
      <c r="AH12253" s="9" t="s">
        <v>4613</v>
      </c>
    </row>
    <row r="12254" spans="1:48" ht="10.95" customHeight="1" outlineLevel="1" x14ac:dyDescent="0.25">
      <c r="A12254" t="s">
        <v>13321</v>
      </c>
      <c r="C12254" s="3" t="s">
        <v>12533</v>
      </c>
      <c r="D12254" s="3">
        <v>1362</v>
      </c>
      <c r="E12254" s="9">
        <v>1977</v>
      </c>
      <c r="F12254" s="7" t="s">
        <v>4815</v>
      </c>
      <c r="G12254" s="7" t="s">
        <v>5401</v>
      </c>
      <c r="H12254" s="8" t="s">
        <v>7560</v>
      </c>
      <c r="I12254" s="8" t="s">
        <v>20466</v>
      </c>
      <c r="J12254" s="19">
        <v>7</v>
      </c>
      <c r="K12254" s="19" t="s">
        <v>7736</v>
      </c>
      <c r="L12254" s="11">
        <v>1.4</v>
      </c>
      <c r="M12254" s="11"/>
      <c r="N12254" s="24"/>
      <c r="P12254" s="32"/>
      <c r="T12254" s="19"/>
      <c r="U12254" s="3"/>
      <c r="X12254" t="str">
        <f t="shared" si="740"/>
        <v/>
      </c>
      <c r="Z12254" t="str">
        <f t="shared" si="741"/>
        <v/>
      </c>
      <c r="AB12254" s="9"/>
      <c r="AC12254" t="s">
        <v>20468</v>
      </c>
      <c r="AD12254">
        <f t="shared" si="743"/>
        <v>0</v>
      </c>
      <c r="AF12254" s="3"/>
      <c r="AG12254" t="s">
        <v>240</v>
      </c>
      <c r="AH12254" s="9" t="s">
        <v>4613</v>
      </c>
    </row>
    <row r="12255" spans="1:48" ht="10.95" customHeight="1" outlineLevel="1" x14ac:dyDescent="0.25">
      <c r="A12255" t="s">
        <v>13321</v>
      </c>
      <c r="C12255" s="3" t="s">
        <v>12533</v>
      </c>
      <c r="D12255" s="3">
        <v>2116</v>
      </c>
      <c r="E12255" s="9">
        <v>1996</v>
      </c>
      <c r="F12255" s="7" t="s">
        <v>6157</v>
      </c>
      <c r="G12255" s="7" t="s">
        <v>5401</v>
      </c>
      <c r="H12255" s="8" t="s">
        <v>5066</v>
      </c>
      <c r="I12255" s="8" t="s">
        <v>13341</v>
      </c>
      <c r="J12255" s="19">
        <v>6</v>
      </c>
      <c r="K12255" s="19" t="s">
        <v>7736</v>
      </c>
      <c r="L12255" s="11">
        <v>2.2000000000000002</v>
      </c>
      <c r="M12255" s="11"/>
      <c r="N12255" s="24"/>
      <c r="P12255" s="32"/>
      <c r="T12255" s="19"/>
      <c r="U12255" s="3"/>
      <c r="X12255" t="str">
        <f t="shared" si="740"/>
        <v/>
      </c>
      <c r="Z12255" t="str">
        <f t="shared" si="741"/>
        <v/>
      </c>
      <c r="AB12255" s="9"/>
      <c r="AC12255" t="s">
        <v>5066</v>
      </c>
      <c r="AD12255">
        <f t="shared" si="743"/>
        <v>0</v>
      </c>
      <c r="AF12255" s="3"/>
      <c r="AG12255" t="s">
        <v>13322</v>
      </c>
      <c r="AH12255" s="9" t="s">
        <v>4613</v>
      </c>
    </row>
    <row r="12256" spans="1:48" ht="10.95" customHeight="1" outlineLevel="1" x14ac:dyDescent="0.25">
      <c r="A12256" t="s">
        <v>13321</v>
      </c>
      <c r="C12256" s="3" t="s">
        <v>12533</v>
      </c>
      <c r="D12256" s="3">
        <v>2117</v>
      </c>
      <c r="E12256" s="9">
        <v>1996</v>
      </c>
      <c r="F12256" s="7" t="s">
        <v>13342</v>
      </c>
      <c r="G12256" s="7" t="s">
        <v>5401</v>
      </c>
      <c r="H12256" s="8" t="s">
        <v>5066</v>
      </c>
      <c r="I12256" s="8" t="s">
        <v>13341</v>
      </c>
      <c r="J12256" s="19">
        <v>6</v>
      </c>
      <c r="K12256" s="19" t="s">
        <v>7736</v>
      </c>
      <c r="L12256" s="11">
        <v>5.5</v>
      </c>
      <c r="M12256" s="11"/>
      <c r="N12256" s="24"/>
      <c r="P12256" s="32"/>
      <c r="T12256" s="19"/>
      <c r="U12256" s="3"/>
      <c r="X12256" t="str">
        <f t="shared" si="740"/>
        <v/>
      </c>
      <c r="Z12256">
        <f t="shared" si="741"/>
        <v>1</v>
      </c>
      <c r="AB12256" s="9"/>
      <c r="AC12256" t="s">
        <v>5066</v>
      </c>
      <c r="AD12256">
        <f t="shared" si="743"/>
        <v>0</v>
      </c>
      <c r="AF12256" s="3"/>
      <c r="AG12256" t="s">
        <v>13322</v>
      </c>
      <c r="AH12256" s="9" t="s">
        <v>4613</v>
      </c>
    </row>
    <row r="12257" spans="1:51" ht="10.95" customHeight="1" outlineLevel="1" x14ac:dyDescent="0.25">
      <c r="A12257" t="s">
        <v>13321</v>
      </c>
      <c r="C12257" s="3" t="s">
        <v>12533</v>
      </c>
      <c r="D12257" s="3">
        <v>3253</v>
      </c>
      <c r="E12257" s="9">
        <v>2008</v>
      </c>
      <c r="F12257" s="22">
        <v>0.61</v>
      </c>
      <c r="G12257" s="7" t="s">
        <v>5401</v>
      </c>
      <c r="H12257" s="8" t="s">
        <v>13344</v>
      </c>
      <c r="I12257" s="8" t="s">
        <v>13343</v>
      </c>
      <c r="J12257" s="19">
        <v>1</v>
      </c>
      <c r="K12257" s="19" t="s">
        <v>7736</v>
      </c>
      <c r="L12257" s="11">
        <v>6.1</v>
      </c>
      <c r="M12257" s="11"/>
      <c r="N12257" s="24"/>
      <c r="P12257" s="32"/>
      <c r="S12257">
        <v>1</v>
      </c>
      <c r="T12257" s="19"/>
      <c r="U12257" s="3"/>
      <c r="X12257" t="str">
        <f t="shared" si="740"/>
        <v/>
      </c>
      <c r="Z12257" t="str">
        <f t="shared" si="741"/>
        <v/>
      </c>
      <c r="AB12257" s="9"/>
      <c r="AC12257" t="s">
        <v>13344</v>
      </c>
      <c r="AD12257">
        <f t="shared" si="743"/>
        <v>0</v>
      </c>
      <c r="AF12257" s="3"/>
      <c r="AG12257" t="s">
        <v>161</v>
      </c>
      <c r="AH12257" s="9" t="s">
        <v>4613</v>
      </c>
    </row>
    <row r="12258" spans="1:51" ht="10.95" customHeight="1" outlineLevel="1" x14ac:dyDescent="0.25">
      <c r="A12258" t="s">
        <v>13321</v>
      </c>
      <c r="C12258" s="3" t="s">
        <v>12533</v>
      </c>
      <c r="D12258" s="3">
        <v>3443</v>
      </c>
      <c r="E12258" s="9">
        <v>2009</v>
      </c>
      <c r="F12258" s="22">
        <v>0.32</v>
      </c>
      <c r="G12258" s="7" t="s">
        <v>5401</v>
      </c>
      <c r="H12258" s="8" t="s">
        <v>13346</v>
      </c>
      <c r="I12258" s="8" t="s">
        <v>13345</v>
      </c>
      <c r="J12258" s="19">
        <v>1</v>
      </c>
      <c r="K12258" s="19" t="s">
        <v>7736</v>
      </c>
      <c r="L12258" s="11">
        <v>4.5</v>
      </c>
      <c r="M12258" s="11"/>
      <c r="N12258" s="24"/>
      <c r="P12258" s="32"/>
      <c r="T12258" s="19"/>
      <c r="U12258" s="3"/>
      <c r="X12258" t="str">
        <f t="shared" si="740"/>
        <v/>
      </c>
      <c r="Z12258" t="str">
        <f t="shared" si="741"/>
        <v/>
      </c>
      <c r="AB12258" s="9"/>
      <c r="AC12258" t="s">
        <v>13346</v>
      </c>
      <c r="AD12258">
        <f t="shared" si="743"/>
        <v>0</v>
      </c>
      <c r="AF12258" s="3"/>
      <c r="AG12258" t="s">
        <v>13323</v>
      </c>
      <c r="AH12258" s="9" t="s">
        <v>4613</v>
      </c>
    </row>
    <row r="12259" spans="1:51" ht="10.95" customHeight="1" outlineLevel="1" x14ac:dyDescent="0.25">
      <c r="A12259" t="s">
        <v>13321</v>
      </c>
      <c r="C12259" s="3" t="s">
        <v>12533</v>
      </c>
      <c r="D12259" s="3">
        <v>3984</v>
      </c>
      <c r="E12259" s="9">
        <v>2014</v>
      </c>
      <c r="F12259" s="22">
        <v>0.42</v>
      </c>
      <c r="G12259" s="7" t="s">
        <v>5401</v>
      </c>
      <c r="H12259" s="8" t="s">
        <v>13348</v>
      </c>
      <c r="I12259" s="8" t="s">
        <v>13347</v>
      </c>
      <c r="J12259" s="19">
        <v>2</v>
      </c>
      <c r="K12259" s="19" t="s">
        <v>7736</v>
      </c>
      <c r="L12259" s="11">
        <v>5</v>
      </c>
      <c r="M12259" s="11"/>
      <c r="N12259" s="24"/>
      <c r="P12259" s="32"/>
      <c r="T12259" s="19"/>
      <c r="U12259" s="3"/>
      <c r="X12259" t="str">
        <f t="shared" si="740"/>
        <v/>
      </c>
      <c r="Z12259" t="str">
        <f t="shared" si="741"/>
        <v/>
      </c>
      <c r="AB12259" s="9"/>
      <c r="AC12259" t="s">
        <v>13348</v>
      </c>
      <c r="AD12259">
        <f t="shared" si="743"/>
        <v>0</v>
      </c>
      <c r="AF12259" s="3"/>
      <c r="AG12259" t="s">
        <v>79</v>
      </c>
      <c r="AH12259" s="9" t="s">
        <v>4613</v>
      </c>
      <c r="AW12259" t="s">
        <v>18393</v>
      </c>
      <c r="AX12259" t="s">
        <v>18394</v>
      </c>
      <c r="AY12259" t="s">
        <v>18395</v>
      </c>
    </row>
    <row r="12260" spans="1:51" ht="10.95" customHeight="1" outlineLevel="1" x14ac:dyDescent="0.25">
      <c r="A12260" t="s">
        <v>13321</v>
      </c>
      <c r="C12260" s="3" t="s">
        <v>12533</v>
      </c>
      <c r="D12260" s="3">
        <v>4217</v>
      </c>
      <c r="E12260" s="9">
        <v>2017</v>
      </c>
      <c r="F12260" s="22">
        <v>0.47</v>
      </c>
      <c r="G12260" s="7" t="s">
        <v>5401</v>
      </c>
      <c r="H12260" s="8" t="s">
        <v>12904</v>
      </c>
      <c r="I12260" s="8" t="s">
        <v>13349</v>
      </c>
      <c r="J12260" s="19">
        <v>4</v>
      </c>
      <c r="K12260" s="19" t="s">
        <v>7736</v>
      </c>
      <c r="L12260" s="11">
        <v>8</v>
      </c>
      <c r="M12260" s="11"/>
      <c r="N12260" s="24"/>
      <c r="P12260" s="32"/>
      <c r="T12260" s="19"/>
      <c r="U12260" s="3"/>
      <c r="X12260" t="str">
        <f t="shared" si="740"/>
        <v/>
      </c>
      <c r="Z12260" t="str">
        <f t="shared" si="741"/>
        <v/>
      </c>
      <c r="AB12260" s="9"/>
      <c r="AC12260" t="s">
        <v>12904</v>
      </c>
      <c r="AD12260">
        <f t="shared" si="743"/>
        <v>0</v>
      </c>
      <c r="AF12260" s="3"/>
      <c r="AG12260" t="s">
        <v>5635</v>
      </c>
      <c r="AH12260" s="9" t="s">
        <v>4613</v>
      </c>
    </row>
    <row r="12261" spans="1:51" ht="10.95" customHeight="1" outlineLevel="1" x14ac:dyDescent="0.25">
      <c r="A12261" t="s">
        <v>13321</v>
      </c>
      <c r="C12261" s="3" t="s">
        <v>12533</v>
      </c>
      <c r="D12261" s="3">
        <v>4316</v>
      </c>
      <c r="E12261" s="9">
        <v>2017</v>
      </c>
      <c r="F12261" s="22">
        <v>0.5</v>
      </c>
      <c r="G12261" s="7" t="s">
        <v>5401</v>
      </c>
      <c r="H12261" s="8" t="s">
        <v>2088</v>
      </c>
      <c r="I12261" s="8" t="s">
        <v>13333</v>
      </c>
      <c r="J12261" s="19">
        <v>5</v>
      </c>
      <c r="K12261" s="19" t="s">
        <v>7736</v>
      </c>
      <c r="L12261" s="11">
        <v>1.6</v>
      </c>
      <c r="M12261" s="11"/>
      <c r="N12261" s="24"/>
      <c r="P12261" s="32"/>
      <c r="T12261" s="19"/>
      <c r="U12261" s="3"/>
      <c r="X12261" t="str">
        <f t="shared" si="740"/>
        <v/>
      </c>
      <c r="Z12261" t="str">
        <f t="shared" si="741"/>
        <v/>
      </c>
      <c r="AB12261" s="9"/>
      <c r="AC12261" t="s">
        <v>2088</v>
      </c>
      <c r="AD12261">
        <f t="shared" si="743"/>
        <v>0</v>
      </c>
      <c r="AF12261" s="3"/>
      <c r="AG12261" t="s">
        <v>13325</v>
      </c>
      <c r="AH12261" s="9" t="s">
        <v>4613</v>
      </c>
    </row>
    <row r="12262" spans="1:51" ht="10.95" customHeight="1" outlineLevel="1" x14ac:dyDescent="0.25">
      <c r="A12262" t="s">
        <v>13321</v>
      </c>
      <c r="C12262" s="3" t="s">
        <v>12533</v>
      </c>
      <c r="D12262" s="3">
        <v>4317</v>
      </c>
      <c r="E12262" s="9">
        <v>2017</v>
      </c>
      <c r="F12262" s="22">
        <v>0.8</v>
      </c>
      <c r="G12262" s="7" t="s">
        <v>5401</v>
      </c>
      <c r="H12262" s="8" t="s">
        <v>13334</v>
      </c>
      <c r="I12262" s="8" t="s">
        <v>13333</v>
      </c>
      <c r="J12262" s="19">
        <v>5</v>
      </c>
      <c r="K12262" s="19" t="s">
        <v>7736</v>
      </c>
      <c r="L12262" s="11">
        <v>1.6</v>
      </c>
      <c r="M12262" s="11"/>
      <c r="N12262" s="24"/>
      <c r="P12262" s="32"/>
      <c r="T12262" s="19"/>
      <c r="U12262" s="3"/>
      <c r="X12262" t="str">
        <f t="shared" si="740"/>
        <v/>
      </c>
      <c r="Z12262" t="str">
        <f t="shared" si="741"/>
        <v/>
      </c>
      <c r="AB12262" s="9"/>
      <c r="AC12262" t="s">
        <v>13334</v>
      </c>
      <c r="AD12262">
        <f t="shared" si="743"/>
        <v>0</v>
      </c>
      <c r="AF12262" s="3"/>
      <c r="AG12262" t="s">
        <v>5297</v>
      </c>
      <c r="AH12262" s="9" t="s">
        <v>4613</v>
      </c>
    </row>
    <row r="12263" spans="1:51" ht="10.95" customHeight="1" outlineLevel="1" x14ac:dyDescent="0.25">
      <c r="A12263" t="s">
        <v>13321</v>
      </c>
      <c r="C12263" s="3" t="s">
        <v>12533</v>
      </c>
      <c r="D12263" s="3">
        <v>4318</v>
      </c>
      <c r="E12263" s="9">
        <v>2017</v>
      </c>
      <c r="F12263" s="22">
        <v>0.85</v>
      </c>
      <c r="G12263" s="7" t="s">
        <v>5401</v>
      </c>
      <c r="H12263" s="8" t="s">
        <v>12616</v>
      </c>
      <c r="I12263" s="8" t="s">
        <v>13333</v>
      </c>
      <c r="J12263" s="19">
        <v>1</v>
      </c>
      <c r="K12263" s="19" t="s">
        <v>7736</v>
      </c>
      <c r="L12263" s="11">
        <v>1.6</v>
      </c>
      <c r="M12263" s="11"/>
      <c r="N12263" s="24"/>
      <c r="P12263" s="32"/>
      <c r="T12263" s="19"/>
      <c r="U12263" s="3"/>
      <c r="X12263" t="str">
        <f t="shared" si="740"/>
        <v/>
      </c>
      <c r="Z12263" t="str">
        <f t="shared" si="741"/>
        <v/>
      </c>
      <c r="AB12263" s="9"/>
      <c r="AC12263" t="s">
        <v>12616</v>
      </c>
      <c r="AD12263">
        <f t="shared" si="743"/>
        <v>0</v>
      </c>
      <c r="AF12263" s="3"/>
      <c r="AG12263" t="s">
        <v>2066</v>
      </c>
      <c r="AH12263" s="9" t="s">
        <v>4613</v>
      </c>
    </row>
    <row r="12264" spans="1:51" ht="10.95" customHeight="1" outlineLevel="1" x14ac:dyDescent="0.25">
      <c r="A12264" t="s">
        <v>13321</v>
      </c>
      <c r="C12264" s="3" t="s">
        <v>12533</v>
      </c>
      <c r="D12264" s="3">
        <v>4319</v>
      </c>
      <c r="E12264" s="9">
        <v>2017</v>
      </c>
      <c r="F12264" s="22">
        <v>1</v>
      </c>
      <c r="G12264" s="7" t="s">
        <v>5401</v>
      </c>
      <c r="H12264" s="8" t="s">
        <v>13335</v>
      </c>
      <c r="I12264" s="8" t="s">
        <v>13333</v>
      </c>
      <c r="J12264" s="19">
        <v>5</v>
      </c>
      <c r="K12264" s="19" t="s">
        <v>7736</v>
      </c>
      <c r="L12264" s="11">
        <v>1.6</v>
      </c>
      <c r="M12264" s="11"/>
      <c r="N12264" s="24"/>
      <c r="P12264" s="32"/>
      <c r="T12264" s="19"/>
      <c r="U12264" s="3"/>
      <c r="X12264" t="str">
        <f t="shared" si="740"/>
        <v/>
      </c>
      <c r="Z12264" t="str">
        <f t="shared" si="741"/>
        <v/>
      </c>
      <c r="AB12264" s="9"/>
      <c r="AC12264" t="s">
        <v>13335</v>
      </c>
      <c r="AD12264">
        <f t="shared" si="743"/>
        <v>0</v>
      </c>
      <c r="AF12264" s="3"/>
      <c r="AG12264" t="s">
        <v>13326</v>
      </c>
      <c r="AH12264" s="9" t="s">
        <v>4613</v>
      </c>
    </row>
    <row r="12265" spans="1:51" ht="10.95" customHeight="1" outlineLevel="1" x14ac:dyDescent="0.25">
      <c r="A12265" t="s">
        <v>13321</v>
      </c>
      <c r="C12265" s="3" t="s">
        <v>12533</v>
      </c>
      <c r="D12265" s="3">
        <v>4320</v>
      </c>
      <c r="E12265" s="9">
        <v>2017</v>
      </c>
      <c r="F12265" s="22">
        <v>0.85</v>
      </c>
      <c r="G12265" s="7" t="s">
        <v>5401</v>
      </c>
      <c r="H12265" s="8" t="s">
        <v>13336</v>
      </c>
      <c r="I12265" s="8" t="s">
        <v>13333</v>
      </c>
      <c r="J12265" s="19">
        <v>5</v>
      </c>
      <c r="K12265" s="19" t="s">
        <v>20093</v>
      </c>
      <c r="L12265" s="11"/>
      <c r="M12265" s="11"/>
      <c r="N12265" s="24"/>
      <c r="P12265" s="32"/>
      <c r="T12265" s="19"/>
      <c r="U12265" s="3"/>
      <c r="X12265" t="str">
        <f t="shared" si="740"/>
        <v/>
      </c>
      <c r="Z12265" t="str">
        <f t="shared" si="741"/>
        <v/>
      </c>
      <c r="AB12265" s="9"/>
      <c r="AC12265" t="s">
        <v>13336</v>
      </c>
      <c r="AD12265">
        <f t="shared" si="743"/>
        <v>0</v>
      </c>
      <c r="AF12265" s="3"/>
      <c r="AG12265" t="s">
        <v>13327</v>
      </c>
      <c r="AH12265" s="9" t="s">
        <v>4613</v>
      </c>
    </row>
    <row r="12266" spans="1:51" ht="10.95" customHeight="1" outlineLevel="1" x14ac:dyDescent="0.25">
      <c r="A12266" t="s">
        <v>13321</v>
      </c>
      <c r="C12266" s="3" t="s">
        <v>12533</v>
      </c>
      <c r="D12266" s="3">
        <v>4321</v>
      </c>
      <c r="E12266" s="9">
        <v>2017</v>
      </c>
      <c r="F12266" s="22">
        <v>1</v>
      </c>
      <c r="G12266" s="7" t="s">
        <v>5401</v>
      </c>
      <c r="H12266" s="8" t="s">
        <v>13337</v>
      </c>
      <c r="I12266" s="8" t="s">
        <v>13333</v>
      </c>
      <c r="J12266" s="19">
        <v>5</v>
      </c>
      <c r="K12266" s="19" t="s">
        <v>20093</v>
      </c>
      <c r="L12266" s="11"/>
      <c r="M12266" s="11"/>
      <c r="N12266" s="24"/>
      <c r="P12266" s="32"/>
      <c r="T12266" s="19"/>
      <c r="U12266" s="3"/>
      <c r="X12266" t="str">
        <f t="shared" si="740"/>
        <v/>
      </c>
      <c r="Z12266" t="str">
        <f t="shared" si="741"/>
        <v/>
      </c>
      <c r="AB12266" s="9"/>
      <c r="AC12266" t="s">
        <v>13337</v>
      </c>
      <c r="AD12266">
        <f t="shared" si="743"/>
        <v>0</v>
      </c>
      <c r="AF12266" s="3"/>
      <c r="AG12266" t="s">
        <v>13328</v>
      </c>
      <c r="AH12266" s="9" t="s">
        <v>4613</v>
      </c>
    </row>
    <row r="12267" spans="1:51" ht="10.95" customHeight="1" outlineLevel="1" x14ac:dyDescent="0.25">
      <c r="A12267" t="s">
        <v>13321</v>
      </c>
      <c r="C12267" s="3" t="s">
        <v>12533</v>
      </c>
      <c r="D12267" s="3" t="s">
        <v>13332</v>
      </c>
      <c r="E12267" s="9">
        <v>2017</v>
      </c>
      <c r="F12267" s="10" t="s">
        <v>21615</v>
      </c>
      <c r="G12267" s="7" t="s">
        <v>5401</v>
      </c>
      <c r="H12267" s="8" t="s">
        <v>5068</v>
      </c>
      <c r="I12267" s="8" t="s">
        <v>13333</v>
      </c>
      <c r="J12267" s="19">
        <v>6</v>
      </c>
      <c r="K12267" s="19" t="s">
        <v>7736</v>
      </c>
      <c r="L12267" s="11">
        <v>5.7</v>
      </c>
      <c r="M12267" s="11"/>
      <c r="N12267" s="24"/>
      <c r="P12267" s="32"/>
      <c r="T12267" s="19"/>
      <c r="U12267" s="3"/>
      <c r="X12267" t="str">
        <f t="shared" si="740"/>
        <v/>
      </c>
      <c r="Z12267">
        <f t="shared" si="741"/>
        <v>1</v>
      </c>
      <c r="AB12267" s="9"/>
      <c r="AC12267" t="s">
        <v>5068</v>
      </c>
      <c r="AD12267">
        <f t="shared" si="743"/>
        <v>0</v>
      </c>
      <c r="AF12267" s="3"/>
      <c r="AG12267" t="s">
        <v>13329</v>
      </c>
      <c r="AH12267" s="9" t="s">
        <v>4613</v>
      </c>
    </row>
    <row r="12268" spans="1:51" ht="10.95" customHeight="1" outlineLevel="1" x14ac:dyDescent="0.25">
      <c r="A12268" t="s">
        <v>13321</v>
      </c>
      <c r="C12268" s="3" t="s">
        <v>12533</v>
      </c>
      <c r="D12268" s="3">
        <v>4341</v>
      </c>
      <c r="E12268" s="9">
        <v>2017</v>
      </c>
      <c r="F12268" s="22">
        <v>0.5</v>
      </c>
      <c r="G12268" s="7" t="s">
        <v>5401</v>
      </c>
      <c r="H12268" s="8" t="s">
        <v>19988</v>
      </c>
      <c r="I12268" s="8" t="s">
        <v>13331</v>
      </c>
      <c r="J12268" s="19">
        <v>5</v>
      </c>
      <c r="K12268" s="19" t="s">
        <v>7736</v>
      </c>
      <c r="L12268" s="11">
        <v>1</v>
      </c>
      <c r="M12268" s="11"/>
      <c r="N12268" s="24"/>
      <c r="P12268" s="32"/>
      <c r="T12268" s="19"/>
      <c r="U12268" s="3"/>
      <c r="X12268" t="str">
        <f t="shared" si="740"/>
        <v/>
      </c>
      <c r="Z12268" t="str">
        <f t="shared" si="741"/>
        <v/>
      </c>
      <c r="AB12268" s="9"/>
      <c r="AC12268" t="s">
        <v>19988</v>
      </c>
      <c r="AD12268">
        <f t="shared" si="743"/>
        <v>0</v>
      </c>
      <c r="AF12268" s="3"/>
      <c r="AH12268" s="9"/>
    </row>
    <row r="12269" spans="1:51" ht="10.95" customHeight="1" outlineLevel="1" x14ac:dyDescent="0.25">
      <c r="A12269" t="s">
        <v>13321</v>
      </c>
      <c r="C12269" s="3" t="s">
        <v>12533</v>
      </c>
      <c r="D12269" s="3">
        <v>4342</v>
      </c>
      <c r="E12269" s="9">
        <v>2017</v>
      </c>
      <c r="F12269" s="22">
        <v>0.8</v>
      </c>
      <c r="G12269" s="7" t="s">
        <v>5401</v>
      </c>
      <c r="H12269" s="8" t="s">
        <v>19989</v>
      </c>
      <c r="I12269" s="8" t="s">
        <v>13331</v>
      </c>
      <c r="J12269" s="19">
        <v>5</v>
      </c>
      <c r="K12269" s="19" t="s">
        <v>7736</v>
      </c>
      <c r="L12269" s="11">
        <v>1</v>
      </c>
      <c r="M12269" s="11"/>
      <c r="N12269" s="24"/>
      <c r="P12269" s="32"/>
      <c r="T12269" s="19"/>
      <c r="U12269" s="3"/>
      <c r="X12269" t="str">
        <f t="shared" si="740"/>
        <v/>
      </c>
      <c r="Z12269" t="str">
        <f t="shared" si="741"/>
        <v/>
      </c>
      <c r="AB12269" s="9"/>
      <c r="AC12269" t="s">
        <v>19989</v>
      </c>
      <c r="AD12269">
        <f t="shared" si="743"/>
        <v>0</v>
      </c>
      <c r="AF12269" s="3"/>
      <c r="AH12269" s="9"/>
    </row>
    <row r="12270" spans="1:51" ht="10.95" customHeight="1" outlineLevel="1" x14ac:dyDescent="0.25">
      <c r="A12270" t="s">
        <v>13321</v>
      </c>
      <c r="C12270" s="3" t="s">
        <v>12533</v>
      </c>
      <c r="D12270" s="3">
        <v>4343</v>
      </c>
      <c r="E12270" s="9">
        <v>2017</v>
      </c>
      <c r="F12270" s="22">
        <v>0.85</v>
      </c>
      <c r="G12270" s="7" t="s">
        <v>5401</v>
      </c>
      <c r="H12270" s="8" t="s">
        <v>19990</v>
      </c>
      <c r="I12270" s="8" t="s">
        <v>13331</v>
      </c>
      <c r="J12270" s="19">
        <v>5</v>
      </c>
      <c r="K12270" s="19" t="s">
        <v>7736</v>
      </c>
      <c r="L12270" s="11">
        <v>1</v>
      </c>
      <c r="M12270" s="11"/>
      <c r="N12270" s="24"/>
      <c r="P12270" s="32"/>
      <c r="T12270" s="19"/>
      <c r="U12270" s="3"/>
      <c r="X12270" t="str">
        <f t="shared" si="740"/>
        <v/>
      </c>
      <c r="Z12270" t="str">
        <f t="shared" si="741"/>
        <v/>
      </c>
      <c r="AB12270" s="9"/>
      <c r="AC12270" t="s">
        <v>19990</v>
      </c>
      <c r="AD12270">
        <f t="shared" si="743"/>
        <v>0</v>
      </c>
      <c r="AF12270" s="3"/>
      <c r="AH12270" s="9"/>
    </row>
    <row r="12271" spans="1:51" ht="10.95" customHeight="1" outlineLevel="1" x14ac:dyDescent="0.25">
      <c r="A12271" t="s">
        <v>13321</v>
      </c>
      <c r="C12271" s="3" t="s">
        <v>12533</v>
      </c>
      <c r="D12271" s="3">
        <v>4344</v>
      </c>
      <c r="E12271" s="9">
        <v>2017</v>
      </c>
      <c r="F12271" s="22">
        <v>1</v>
      </c>
      <c r="G12271" s="7" t="s">
        <v>5401</v>
      </c>
      <c r="H12271" s="8" t="s">
        <v>19991</v>
      </c>
      <c r="I12271" s="8" t="s">
        <v>13331</v>
      </c>
      <c r="J12271" s="19">
        <v>5</v>
      </c>
      <c r="K12271" s="19" t="s">
        <v>7736</v>
      </c>
      <c r="L12271" s="11">
        <v>1</v>
      </c>
      <c r="M12271" s="11"/>
      <c r="N12271" s="24"/>
      <c r="P12271" s="32"/>
      <c r="T12271" s="19"/>
      <c r="U12271" s="3"/>
      <c r="X12271" t="str">
        <f t="shared" si="740"/>
        <v/>
      </c>
      <c r="Z12271" t="str">
        <f t="shared" si="741"/>
        <v/>
      </c>
      <c r="AB12271" s="9"/>
      <c r="AC12271" t="s">
        <v>19991</v>
      </c>
      <c r="AD12271">
        <f t="shared" si="743"/>
        <v>0</v>
      </c>
      <c r="AF12271" s="3"/>
      <c r="AH12271" s="9"/>
    </row>
    <row r="12272" spans="1:51" ht="10.95" customHeight="1" outlineLevel="1" x14ac:dyDescent="0.25">
      <c r="A12272" t="s">
        <v>13321</v>
      </c>
      <c r="C12272" s="3" t="s">
        <v>12533</v>
      </c>
      <c r="D12272" s="3">
        <v>4345</v>
      </c>
      <c r="E12272" s="9">
        <v>2017</v>
      </c>
      <c r="F12272" s="22">
        <v>0.85</v>
      </c>
      <c r="G12272" s="7" t="s">
        <v>5401</v>
      </c>
      <c r="H12272" s="8" t="s">
        <v>13268</v>
      </c>
      <c r="I12272" s="8" t="s">
        <v>13331</v>
      </c>
      <c r="J12272" s="19">
        <v>5</v>
      </c>
      <c r="K12272" s="19" t="s">
        <v>20093</v>
      </c>
      <c r="L12272" s="11"/>
      <c r="M12272" s="11"/>
      <c r="N12272" s="24"/>
      <c r="P12272" s="32"/>
      <c r="T12272" s="19"/>
      <c r="U12272" s="3"/>
      <c r="X12272" t="str">
        <f t="shared" si="740"/>
        <v/>
      </c>
      <c r="Z12272" t="str">
        <f t="shared" si="741"/>
        <v/>
      </c>
      <c r="AB12272" s="9"/>
      <c r="AC12272" t="s">
        <v>13268</v>
      </c>
      <c r="AD12272">
        <f t="shared" si="743"/>
        <v>0</v>
      </c>
      <c r="AF12272" s="3"/>
      <c r="AH12272" s="9"/>
    </row>
    <row r="12273" spans="1:48" ht="10.95" customHeight="1" outlineLevel="1" x14ac:dyDescent="0.25">
      <c r="A12273" t="s">
        <v>13321</v>
      </c>
      <c r="C12273" s="3" t="s">
        <v>12533</v>
      </c>
      <c r="D12273" s="3">
        <v>4346</v>
      </c>
      <c r="E12273" s="9">
        <v>2017</v>
      </c>
      <c r="F12273" s="22">
        <v>1</v>
      </c>
      <c r="G12273" s="7" t="s">
        <v>5401</v>
      </c>
      <c r="H12273" s="8" t="s">
        <v>13268</v>
      </c>
      <c r="I12273" s="8" t="s">
        <v>13331</v>
      </c>
      <c r="J12273" s="19">
        <v>5</v>
      </c>
      <c r="K12273" s="19" t="s">
        <v>20093</v>
      </c>
      <c r="L12273" s="11"/>
      <c r="M12273" s="11"/>
      <c r="N12273" s="24"/>
      <c r="P12273" s="32"/>
      <c r="T12273" s="19"/>
      <c r="U12273" s="3"/>
      <c r="X12273" t="str">
        <f t="shared" si="740"/>
        <v/>
      </c>
      <c r="Z12273" t="str">
        <f t="shared" si="741"/>
        <v/>
      </c>
      <c r="AB12273" s="9"/>
      <c r="AC12273" t="s">
        <v>13268</v>
      </c>
      <c r="AD12273">
        <f t="shared" si="743"/>
        <v>0</v>
      </c>
      <c r="AF12273" s="3"/>
      <c r="AH12273" s="9"/>
    </row>
    <row r="12274" spans="1:48" ht="10.95" customHeight="1" outlineLevel="1" x14ac:dyDescent="0.25">
      <c r="A12274" t="s">
        <v>13321</v>
      </c>
      <c r="C12274" s="3" t="s">
        <v>12533</v>
      </c>
      <c r="D12274" s="3" t="s">
        <v>13330</v>
      </c>
      <c r="E12274" s="9">
        <v>2017</v>
      </c>
      <c r="F12274" s="10" t="s">
        <v>21615</v>
      </c>
      <c r="G12274" s="7" t="s">
        <v>5401</v>
      </c>
      <c r="H12274" s="8" t="s">
        <v>13268</v>
      </c>
      <c r="I12274" s="8" t="s">
        <v>13331</v>
      </c>
      <c r="J12274" s="19">
        <v>5</v>
      </c>
      <c r="K12274" s="19" t="s">
        <v>7736</v>
      </c>
      <c r="L12274" s="11">
        <v>6</v>
      </c>
      <c r="M12274" s="11"/>
      <c r="N12274" s="24"/>
      <c r="P12274" s="32"/>
      <c r="T12274" s="19"/>
      <c r="U12274" s="3"/>
      <c r="X12274" t="str">
        <f t="shared" si="740"/>
        <v/>
      </c>
      <c r="Z12274">
        <f t="shared" si="741"/>
        <v>1</v>
      </c>
      <c r="AB12274" s="9"/>
      <c r="AC12274" t="s">
        <v>13268</v>
      </c>
      <c r="AD12274">
        <f t="shared" si="743"/>
        <v>0</v>
      </c>
      <c r="AF12274" s="3"/>
      <c r="AH12274" s="9"/>
    </row>
    <row r="12275" spans="1:48" ht="10.95" customHeight="1" outlineLevel="1" x14ac:dyDescent="0.25">
      <c r="A12275" t="s">
        <v>13321</v>
      </c>
      <c r="C12275" s="3" t="s">
        <v>12533</v>
      </c>
      <c r="D12275" s="3">
        <v>4374</v>
      </c>
      <c r="E12275" s="9">
        <v>2018</v>
      </c>
      <c r="F12275" s="10" t="s">
        <v>21616</v>
      </c>
      <c r="G12275" s="7" t="s">
        <v>5401</v>
      </c>
      <c r="H12275" s="8" t="s">
        <v>8768</v>
      </c>
      <c r="I12275" s="8" t="s">
        <v>13350</v>
      </c>
      <c r="J12275" s="19">
        <v>4</v>
      </c>
      <c r="K12275" s="19" t="s">
        <v>7736</v>
      </c>
      <c r="L12275" s="11">
        <v>7.8</v>
      </c>
      <c r="M12275" s="11"/>
      <c r="N12275" s="24"/>
      <c r="P12275" s="32"/>
      <c r="S12275">
        <v>1</v>
      </c>
      <c r="T12275" s="19"/>
      <c r="U12275" s="3"/>
      <c r="X12275" t="str">
        <f t="shared" si="740"/>
        <v/>
      </c>
      <c r="Z12275" t="str">
        <f t="shared" si="741"/>
        <v/>
      </c>
      <c r="AB12275" s="9"/>
      <c r="AC12275" t="s">
        <v>8768</v>
      </c>
      <c r="AD12275">
        <f t="shared" si="743"/>
        <v>0</v>
      </c>
      <c r="AF12275" s="3"/>
      <c r="AG12275" t="s">
        <v>3484</v>
      </c>
      <c r="AH12275" s="9" t="s">
        <v>4613</v>
      </c>
    </row>
    <row r="12276" spans="1:48" ht="10.95" customHeight="1" outlineLevel="1" x14ac:dyDescent="0.25">
      <c r="A12276" t="s">
        <v>13321</v>
      </c>
      <c r="C12276" s="3" t="s">
        <v>12533</v>
      </c>
      <c r="D12276" s="3">
        <v>4411</v>
      </c>
      <c r="E12276" s="9">
        <v>2018</v>
      </c>
      <c r="F12276" s="22">
        <v>0.53</v>
      </c>
      <c r="G12276" s="7" t="s">
        <v>5401</v>
      </c>
      <c r="H12276" s="8" t="s">
        <v>13351</v>
      </c>
      <c r="I12276" s="8" t="s">
        <v>13352</v>
      </c>
      <c r="J12276" s="19">
        <v>5</v>
      </c>
      <c r="K12276" s="19" t="s">
        <v>7736</v>
      </c>
      <c r="L12276" s="11">
        <v>2.25</v>
      </c>
      <c r="M12276" s="11"/>
      <c r="N12276" s="24"/>
      <c r="P12276" s="32"/>
      <c r="T12276" s="19"/>
      <c r="U12276" s="3"/>
      <c r="X12276" t="str">
        <f t="shared" si="740"/>
        <v/>
      </c>
      <c r="Z12276" t="str">
        <f t="shared" si="741"/>
        <v/>
      </c>
      <c r="AB12276" s="9"/>
      <c r="AC12276" t="s">
        <v>13351</v>
      </c>
      <c r="AD12276">
        <f t="shared" si="743"/>
        <v>0</v>
      </c>
      <c r="AF12276" s="3"/>
      <c r="AG12276" t="s">
        <v>997</v>
      </c>
      <c r="AH12276" s="9" t="s">
        <v>4613</v>
      </c>
    </row>
    <row r="12277" spans="1:48" ht="10.95" customHeight="1" outlineLevel="1" x14ac:dyDescent="0.25">
      <c r="A12277" t="s">
        <v>13321</v>
      </c>
      <c r="C12277" s="3" t="s">
        <v>12533</v>
      </c>
      <c r="D12277" s="3">
        <v>4412</v>
      </c>
      <c r="E12277" s="9">
        <v>2018</v>
      </c>
      <c r="F12277" s="22">
        <v>0.53</v>
      </c>
      <c r="G12277" s="7" t="s">
        <v>5401</v>
      </c>
      <c r="H12277" s="8" t="s">
        <v>13351</v>
      </c>
      <c r="I12277" s="8" t="s">
        <v>13352</v>
      </c>
      <c r="J12277" s="19">
        <v>5</v>
      </c>
      <c r="K12277" s="19" t="s">
        <v>7736</v>
      </c>
      <c r="L12277" s="11">
        <v>2.25</v>
      </c>
      <c r="M12277" s="11"/>
      <c r="N12277" s="24"/>
      <c r="P12277" s="32"/>
      <c r="T12277" s="19"/>
      <c r="U12277" s="3"/>
      <c r="X12277" t="str">
        <f t="shared" si="740"/>
        <v/>
      </c>
      <c r="Z12277" t="str">
        <f t="shared" si="741"/>
        <v/>
      </c>
      <c r="AB12277" s="9"/>
      <c r="AC12277" t="s">
        <v>13351</v>
      </c>
      <c r="AD12277">
        <f t="shared" si="743"/>
        <v>0</v>
      </c>
      <c r="AF12277" s="3"/>
      <c r="AG12277" t="s">
        <v>750</v>
      </c>
      <c r="AH12277" s="9" t="s">
        <v>4613</v>
      </c>
    </row>
    <row r="12278" spans="1:48" ht="10.95" customHeight="1" outlineLevel="1" x14ac:dyDescent="0.25">
      <c r="A12278" t="s">
        <v>13321</v>
      </c>
      <c r="C12278" s="3" t="s">
        <v>12533</v>
      </c>
      <c r="D12278" s="3">
        <v>4413</v>
      </c>
      <c r="E12278" s="9">
        <v>2018</v>
      </c>
      <c r="F12278" s="22">
        <v>0.86</v>
      </c>
      <c r="G12278" s="7" t="s">
        <v>5401</v>
      </c>
      <c r="H12278" s="8" t="s">
        <v>13351</v>
      </c>
      <c r="I12278" s="8" t="s">
        <v>13352</v>
      </c>
      <c r="J12278" s="19">
        <v>5</v>
      </c>
      <c r="K12278" s="19" t="s">
        <v>7736</v>
      </c>
      <c r="L12278" s="11">
        <v>2.25</v>
      </c>
      <c r="M12278" s="11"/>
      <c r="N12278" s="24"/>
      <c r="P12278" s="32"/>
      <c r="T12278" s="19"/>
      <c r="U12278" s="3"/>
      <c r="X12278" t="str">
        <f t="shared" si="740"/>
        <v/>
      </c>
      <c r="Z12278" t="str">
        <f t="shared" si="741"/>
        <v/>
      </c>
      <c r="AB12278" s="9"/>
      <c r="AC12278" t="s">
        <v>13351</v>
      </c>
      <c r="AD12278">
        <f t="shared" si="743"/>
        <v>0</v>
      </c>
      <c r="AF12278" s="3"/>
      <c r="AG12278" t="s">
        <v>4407</v>
      </c>
      <c r="AH12278" s="9" t="s">
        <v>4613</v>
      </c>
    </row>
    <row r="12279" spans="1:48" ht="10.95" customHeight="1" outlineLevel="1" x14ac:dyDescent="0.25">
      <c r="A12279" t="s">
        <v>13321</v>
      </c>
      <c r="C12279" s="3" t="s">
        <v>12533</v>
      </c>
      <c r="D12279" s="3">
        <v>4414</v>
      </c>
      <c r="E12279" s="9">
        <v>2018</v>
      </c>
      <c r="F12279" s="22">
        <v>0.91</v>
      </c>
      <c r="G12279" s="7" t="s">
        <v>5401</v>
      </c>
      <c r="H12279" s="8" t="s">
        <v>13351</v>
      </c>
      <c r="I12279" s="8" t="s">
        <v>13352</v>
      </c>
      <c r="J12279" s="19">
        <v>5</v>
      </c>
      <c r="K12279" s="19" t="s">
        <v>7736</v>
      </c>
      <c r="L12279" s="11">
        <v>2.25</v>
      </c>
      <c r="M12279" s="11"/>
      <c r="N12279" s="24"/>
      <c r="P12279" s="32"/>
      <c r="T12279" s="19"/>
      <c r="U12279" s="3"/>
      <c r="X12279" t="str">
        <f t="shared" si="740"/>
        <v/>
      </c>
      <c r="Z12279" t="str">
        <f t="shared" si="741"/>
        <v/>
      </c>
      <c r="AB12279" s="9"/>
      <c r="AC12279" t="s">
        <v>13351</v>
      </c>
      <c r="AD12279">
        <f t="shared" si="743"/>
        <v>0</v>
      </c>
      <c r="AF12279" s="3"/>
      <c r="AG12279" t="s">
        <v>13324</v>
      </c>
      <c r="AH12279" s="9" t="s">
        <v>4613</v>
      </c>
    </row>
    <row r="12280" spans="1:48" ht="10.95" customHeight="1" outlineLevel="1" x14ac:dyDescent="0.25">
      <c r="A12280" t="s">
        <v>13321</v>
      </c>
      <c r="C12280" s="3" t="s">
        <v>12533</v>
      </c>
      <c r="D12280" s="3">
        <v>4415</v>
      </c>
      <c r="E12280" s="9">
        <v>2018</v>
      </c>
      <c r="F12280" s="10" t="s">
        <v>13354</v>
      </c>
      <c r="G12280" s="7" t="s">
        <v>5401</v>
      </c>
      <c r="H12280" s="8" t="s">
        <v>13353</v>
      </c>
      <c r="I12280" s="8" t="s">
        <v>13352</v>
      </c>
      <c r="J12280" s="19">
        <v>6</v>
      </c>
      <c r="K12280" s="19" t="s">
        <v>7736</v>
      </c>
      <c r="L12280" s="11">
        <v>5.2</v>
      </c>
      <c r="M12280" s="11"/>
      <c r="N12280" s="24"/>
      <c r="P12280" s="32"/>
      <c r="T12280" s="19"/>
      <c r="U12280" s="3"/>
      <c r="X12280" t="str">
        <f t="shared" si="740"/>
        <v/>
      </c>
      <c r="Z12280">
        <f t="shared" si="741"/>
        <v>1</v>
      </c>
      <c r="AB12280" s="9"/>
      <c r="AC12280" t="s">
        <v>13353</v>
      </c>
      <c r="AD12280">
        <f t="shared" si="743"/>
        <v>0</v>
      </c>
      <c r="AF12280" s="3"/>
      <c r="AG12280" t="s">
        <v>4924</v>
      </c>
      <c r="AH12280" s="9" t="s">
        <v>4925</v>
      </c>
    </row>
    <row r="12281" spans="1:48" ht="10.95" customHeight="1" outlineLevel="1" x14ac:dyDescent="0.25">
      <c r="A12281" t="s">
        <v>13321</v>
      </c>
      <c r="C12281" s="3" t="s">
        <v>12533</v>
      </c>
      <c r="D12281" s="3">
        <v>4538</v>
      </c>
      <c r="E12281" s="9">
        <v>2019</v>
      </c>
      <c r="F12281" s="22">
        <v>0.53</v>
      </c>
      <c r="G12281" s="7" t="s">
        <v>5401</v>
      </c>
      <c r="H12281" s="8" t="s">
        <v>13356</v>
      </c>
      <c r="I12281" s="43" t="s">
        <v>13355</v>
      </c>
      <c r="J12281" s="19">
        <v>5</v>
      </c>
      <c r="K12281" s="19" t="s">
        <v>7738</v>
      </c>
      <c r="L12281" s="11"/>
      <c r="M12281" s="11"/>
      <c r="N12281" s="24"/>
      <c r="P12281" s="32"/>
      <c r="T12281" s="19"/>
      <c r="U12281" s="3"/>
      <c r="X12281" t="str">
        <f t="shared" si="740"/>
        <v/>
      </c>
      <c r="Z12281" t="str">
        <f t="shared" si="741"/>
        <v/>
      </c>
      <c r="AB12281" s="9"/>
      <c r="AC12281" t="s">
        <v>13356</v>
      </c>
      <c r="AD12281">
        <f t="shared" si="743"/>
        <v>0</v>
      </c>
      <c r="AF12281" s="3"/>
      <c r="AH12281" s="9"/>
    </row>
    <row r="12282" spans="1:48" ht="10.95" customHeight="1" outlineLevel="1" x14ac:dyDescent="0.25">
      <c r="A12282" t="s">
        <v>13321</v>
      </c>
      <c r="C12282" s="3" t="s">
        <v>12533</v>
      </c>
      <c r="D12282" s="3">
        <v>4539</v>
      </c>
      <c r="E12282" s="9">
        <v>2019</v>
      </c>
      <c r="F12282" s="22">
        <v>0.86</v>
      </c>
      <c r="G12282" s="7" t="s">
        <v>5401</v>
      </c>
      <c r="H12282" s="8" t="s">
        <v>13356</v>
      </c>
      <c r="I12282" s="8" t="s">
        <v>13355</v>
      </c>
      <c r="J12282" s="19">
        <v>5</v>
      </c>
      <c r="K12282" s="19" t="s">
        <v>7738</v>
      </c>
      <c r="L12282" s="11"/>
      <c r="M12282" s="11"/>
      <c r="N12282" s="24"/>
      <c r="P12282" s="32"/>
      <c r="T12282" s="19"/>
      <c r="U12282" s="3"/>
      <c r="X12282" t="str">
        <f t="shared" si="740"/>
        <v/>
      </c>
      <c r="Z12282" t="str">
        <f t="shared" si="741"/>
        <v/>
      </c>
      <c r="AB12282" s="9"/>
      <c r="AC12282" t="s">
        <v>13356</v>
      </c>
      <c r="AD12282">
        <f t="shared" si="743"/>
        <v>0</v>
      </c>
      <c r="AF12282" s="3"/>
      <c r="AG12282" t="s">
        <v>4125</v>
      </c>
      <c r="AH12282" s="9" t="s">
        <v>4613</v>
      </c>
    </row>
    <row r="12283" spans="1:48" ht="10.95" customHeight="1" outlineLevel="1" x14ac:dyDescent="0.25">
      <c r="A12283" t="s">
        <v>13321</v>
      </c>
      <c r="C12283" s="3" t="s">
        <v>12533</v>
      </c>
      <c r="D12283" s="3">
        <v>4540</v>
      </c>
      <c r="E12283" s="9">
        <v>2019</v>
      </c>
      <c r="F12283" s="22">
        <v>0.91</v>
      </c>
      <c r="G12283" s="7" t="s">
        <v>5401</v>
      </c>
      <c r="H12283" s="8" t="s">
        <v>13356</v>
      </c>
      <c r="I12283" s="8" t="s">
        <v>13355</v>
      </c>
      <c r="J12283" s="19">
        <v>5</v>
      </c>
      <c r="K12283" s="19" t="s">
        <v>7738</v>
      </c>
      <c r="L12283" s="11"/>
      <c r="M12283" s="11"/>
      <c r="N12283" s="24"/>
      <c r="P12283" s="32"/>
      <c r="T12283" s="19"/>
      <c r="U12283" s="3"/>
      <c r="X12283" t="str">
        <f t="shared" si="740"/>
        <v/>
      </c>
      <c r="Z12283" t="str">
        <f t="shared" si="741"/>
        <v/>
      </c>
      <c r="AB12283" s="9"/>
      <c r="AC12283" t="s">
        <v>13356</v>
      </c>
      <c r="AD12283">
        <f t="shared" si="743"/>
        <v>0</v>
      </c>
      <c r="AF12283" s="3"/>
      <c r="AG12283" t="s">
        <v>1323</v>
      </c>
      <c r="AH12283" s="9" t="s">
        <v>4613</v>
      </c>
    </row>
    <row r="12284" spans="1:48" ht="10.95" customHeight="1" outlineLevel="1" x14ac:dyDescent="0.25">
      <c r="A12284" t="s">
        <v>13321</v>
      </c>
      <c r="C12284" s="3" t="s">
        <v>12533</v>
      </c>
      <c r="D12284" s="3">
        <v>4545</v>
      </c>
      <c r="E12284" s="9">
        <v>2019</v>
      </c>
      <c r="F12284" s="10" t="s">
        <v>13357</v>
      </c>
      <c r="G12284" s="7" t="s">
        <v>5401</v>
      </c>
      <c r="H12284" s="8" t="s">
        <v>13358</v>
      </c>
      <c r="I12284" s="8" t="s">
        <v>13359</v>
      </c>
      <c r="J12284" s="19">
        <v>5</v>
      </c>
      <c r="K12284" s="19" t="s">
        <v>7736</v>
      </c>
      <c r="L12284" s="11">
        <v>9</v>
      </c>
      <c r="M12284" s="11"/>
      <c r="N12284" s="24"/>
      <c r="P12284" s="32"/>
      <c r="T12284" s="19"/>
      <c r="U12284" s="3"/>
      <c r="X12284" t="str">
        <f t="shared" si="740"/>
        <v/>
      </c>
      <c r="Z12284">
        <f t="shared" si="741"/>
        <v>1</v>
      </c>
      <c r="AB12284" s="9"/>
      <c r="AC12284" t="s">
        <v>13358</v>
      </c>
      <c r="AD12284">
        <f t="shared" si="743"/>
        <v>0</v>
      </c>
      <c r="AF12284" s="3"/>
      <c r="AH12284" s="9"/>
    </row>
    <row r="12285" spans="1:48" ht="10.95" customHeight="1" outlineLevel="1" x14ac:dyDescent="0.25">
      <c r="A12285" t="s">
        <v>13321</v>
      </c>
      <c r="C12285" s="3" t="s">
        <v>12533</v>
      </c>
      <c r="D12285" s="3" t="s">
        <v>21014</v>
      </c>
      <c r="E12285" s="9">
        <v>2022</v>
      </c>
      <c r="F12285" s="7" t="s">
        <v>21015</v>
      </c>
      <c r="G12285" s="7" t="s">
        <v>5401</v>
      </c>
      <c r="H12285" s="8" t="s">
        <v>21016</v>
      </c>
      <c r="I12285" s="8" t="s">
        <v>21013</v>
      </c>
      <c r="J12285" s="19">
        <v>1</v>
      </c>
      <c r="K12285" s="19" t="s">
        <v>7736</v>
      </c>
      <c r="L12285" s="11">
        <v>15</v>
      </c>
      <c r="M12285" s="11"/>
      <c r="N12285" s="24"/>
      <c r="P12285" s="32"/>
      <c r="T12285" s="19"/>
      <c r="U12285" s="3"/>
      <c r="X12285" t="str">
        <f t="shared" si="740"/>
        <v/>
      </c>
      <c r="Z12285">
        <f t="shared" si="741"/>
        <v>1</v>
      </c>
      <c r="AB12285" s="9"/>
      <c r="AC12285" t="s">
        <v>21013</v>
      </c>
      <c r="AD12285">
        <f t="shared" si="743"/>
        <v>0</v>
      </c>
      <c r="AF12285" s="3"/>
      <c r="AH12285" s="9"/>
    </row>
    <row r="12286" spans="1:48" ht="10.95" customHeight="1" x14ac:dyDescent="0.25">
      <c r="A12286" t="s">
        <v>14696</v>
      </c>
      <c r="B12286" t="s">
        <v>17257</v>
      </c>
      <c r="C12286" s="3" t="s">
        <v>12965</v>
      </c>
      <c r="E12286" s="9"/>
      <c r="F12286" s="7"/>
      <c r="G12286" s="7"/>
      <c r="H12286" s="8"/>
      <c r="I12286" s="8"/>
      <c r="J12286" s="19"/>
      <c r="K12286" s="19"/>
      <c r="L12286" s="11"/>
      <c r="M12286" s="11">
        <f>SUM(L12287:L12289)</f>
        <v>11</v>
      </c>
      <c r="N12286" s="24">
        <v>1539</v>
      </c>
      <c r="O12286">
        <f>COUNTIF(K12287:K12289,"*")</f>
        <v>3</v>
      </c>
      <c r="P12286" s="32">
        <f>O12286/N12286</f>
        <v>1.9493177387914229E-3</v>
      </c>
      <c r="Q12286">
        <f>COUNTIF(K12287:K12289,"Y")+COUNTIF(K12287:K12289,"S")</f>
        <v>1</v>
      </c>
      <c r="T12286" s="19" t="s">
        <v>7736</v>
      </c>
      <c r="U12286" s="3"/>
      <c r="V12286" t="s">
        <v>18481</v>
      </c>
      <c r="X12286" t="str">
        <f t="shared" si="740"/>
        <v/>
      </c>
      <c r="Z12286" t="str">
        <f t="shared" si="741"/>
        <v/>
      </c>
      <c r="AB12286" s="9"/>
      <c r="AE12286">
        <f>COUNTIF(AD12287:AD12289,"1")</f>
        <v>3</v>
      </c>
      <c r="AF12286" s="3"/>
      <c r="AH12286" s="9"/>
      <c r="AI12286">
        <f>COUNTIF($J12287:$J12289,"1")-COUNTIFS($J12287:$J12289,"1",$K12287:$K12289,"V")</f>
        <v>3</v>
      </c>
      <c r="AJ12286">
        <f>COUNTIFS($J12287:$J12289,"1",$K12287:$K12289,"Y")+COUNTIFS($J12287:$J12289,"1",$K12287:$K12289,"s")</f>
        <v>1</v>
      </c>
      <c r="AK12286">
        <f>COUNTIF($J12287:$J12289,"2")-COUNTIFS($J12287:$J12289,"2",$K12287:$K12289,"V")</f>
        <v>0</v>
      </c>
      <c r="AL12286">
        <f>COUNTIFS($J12287:$J12289,"2",$K12287:$K12289,"Y")+COUNTIFS($J12287:$J12289,"2",$K12287:$K12289,"s")</f>
        <v>0</v>
      </c>
      <c r="AM12286">
        <f>COUNTIF($J12287:$J12289,"3")-COUNTIFS($J12287:$J12289,"3",$K12287:$K12289,"V")</f>
        <v>0</v>
      </c>
      <c r="AN12286">
        <f>COUNTIFS($J12287:$J12289,"3",$K12287:$K12289,"Y")+COUNTIFS($J12287:$J12289,"3",$K12287:$K12289,"s")</f>
        <v>0</v>
      </c>
      <c r="AO12286">
        <f>COUNTIF($J12287:$J12289,"4")-COUNTIFS($J12287:$J12289,"4",$K12287:$K12289,"V")</f>
        <v>0</v>
      </c>
      <c r="AP12286">
        <f>COUNTIFS($J12287:$J12289,"4",$K12287:$K12289,"Y")+COUNTIFS($J12287:$J12289,"4",$K12287:$K12289,"s")</f>
        <v>0</v>
      </c>
      <c r="AQ12286">
        <f>COUNTIF($J12287:$J12289,"5")-COUNTIFS($J12287:$J12289,"5",$K12287:$K12289,"V")</f>
        <v>0</v>
      </c>
      <c r="AR12286">
        <f>COUNTIFS($J12287:$J12289,"5",$K12287:$K12289,"Y")+COUNTIFS($J12287:$J12289,"5",$K12287:$K12289,"s")</f>
        <v>0</v>
      </c>
      <c r="AS12286">
        <f>COUNTIF($J12287:$J12289,"6")-COUNTIFS($J12287:$J12289,"6",$K12287:$K12289,"V")</f>
        <v>0</v>
      </c>
      <c r="AT12286">
        <f>COUNTIFS($J12287:$J12289,"6",$K12287:$K12289,"Y")+COUNTIFS($J12287:$J12289,"6",$K12287:$K12289,"s")</f>
        <v>0</v>
      </c>
      <c r="AU12286">
        <f>COUNTIF($J12287:$J12289,"7")-COUNTIFS($J12287:$J12289,"7",$K12287:$K12289,"V")</f>
        <v>0</v>
      </c>
      <c r="AV12286">
        <f>COUNTIFS($J12287:$J12289,"7",$K12287:$K12289,"Y")+COUNTIFS($J12287:$J12289,"7",$K12287:$K12289,"s")</f>
        <v>0</v>
      </c>
    </row>
    <row r="12287" spans="1:48" ht="10.95" customHeight="1" outlineLevel="1" x14ac:dyDescent="0.25">
      <c r="A12287" t="s">
        <v>270</v>
      </c>
      <c r="C12287" s="3" t="s">
        <v>12965</v>
      </c>
      <c r="D12287" s="3">
        <v>440</v>
      </c>
      <c r="E12287" s="9">
        <v>1970</v>
      </c>
      <c r="F12287" s="7" t="s">
        <v>4002</v>
      </c>
      <c r="G12287" s="7" t="s">
        <v>5401</v>
      </c>
      <c r="H12287" s="8" t="s">
        <v>5402</v>
      </c>
      <c r="I12287" s="8" t="s">
        <v>14695</v>
      </c>
      <c r="J12287" s="19">
        <v>1</v>
      </c>
      <c r="K12287" s="19" t="s">
        <v>7736</v>
      </c>
      <c r="L12287" s="11">
        <v>11</v>
      </c>
      <c r="M12287" s="11"/>
      <c r="N12287" s="24"/>
      <c r="P12287" s="32"/>
      <c r="T12287" s="19"/>
      <c r="U12287" s="3">
        <v>223</v>
      </c>
      <c r="X12287" t="str">
        <f t="shared" si="740"/>
        <v/>
      </c>
      <c r="Z12287" t="str">
        <f t="shared" si="741"/>
        <v/>
      </c>
      <c r="AB12287" s="9"/>
      <c r="AC12287" t="s">
        <v>5402</v>
      </c>
      <c r="AD12287">
        <f>COUNTIF(H12287,"*Fuji*")</f>
        <v>1</v>
      </c>
      <c r="AF12287" s="3"/>
      <c r="AG12287" t="s">
        <v>4924</v>
      </c>
      <c r="AH12287" s="9" t="s">
        <v>4613</v>
      </c>
    </row>
    <row r="12288" spans="1:48" ht="10.95" customHeight="1" outlineLevel="1" x14ac:dyDescent="0.25">
      <c r="A12288" t="s">
        <v>270</v>
      </c>
      <c r="C12288" s="3" t="s">
        <v>12965</v>
      </c>
      <c r="D12288" s="3" t="s">
        <v>10786</v>
      </c>
      <c r="E12288" s="9">
        <v>1970</v>
      </c>
      <c r="F12288" s="7" t="s">
        <v>755</v>
      </c>
      <c r="G12288" s="7" t="s">
        <v>5401</v>
      </c>
      <c r="H12288" s="8" t="s">
        <v>5402</v>
      </c>
      <c r="I12288" s="8" t="s">
        <v>14695</v>
      </c>
      <c r="J12288" s="19">
        <v>1</v>
      </c>
      <c r="K12288" s="19" t="s">
        <v>7738</v>
      </c>
      <c r="L12288" s="11"/>
      <c r="M12288" s="11"/>
      <c r="N12288" s="24"/>
      <c r="P12288" s="32"/>
      <c r="T12288" s="19"/>
      <c r="U12288" s="3" t="s">
        <v>271</v>
      </c>
      <c r="W12288" t="s">
        <v>7738</v>
      </c>
      <c r="X12288" t="str">
        <f t="shared" si="740"/>
        <v/>
      </c>
      <c r="Z12288">
        <f t="shared" si="741"/>
        <v>1</v>
      </c>
      <c r="AB12288" s="9"/>
      <c r="AC12288" t="s">
        <v>5402</v>
      </c>
      <c r="AD12288">
        <f>COUNTIF(H12288,"*Fuji*")</f>
        <v>1</v>
      </c>
      <c r="AF12288" s="3"/>
      <c r="AG12288" t="s">
        <v>4924</v>
      </c>
      <c r="AH12288" s="9" t="s">
        <v>4925</v>
      </c>
    </row>
    <row r="12289" spans="1:48" ht="10.95" customHeight="1" outlineLevel="1" x14ac:dyDescent="0.25">
      <c r="A12289" t="s">
        <v>270</v>
      </c>
      <c r="C12289" s="3" t="s">
        <v>12965</v>
      </c>
      <c r="D12289" s="3">
        <v>442</v>
      </c>
      <c r="E12289" s="9">
        <v>1970</v>
      </c>
      <c r="F12289" s="7" t="s">
        <v>4689</v>
      </c>
      <c r="G12289" s="7" t="s">
        <v>5401</v>
      </c>
      <c r="H12289" s="8" t="s">
        <v>5402</v>
      </c>
      <c r="I12289" s="8" t="s">
        <v>14695</v>
      </c>
      <c r="J12289" s="19">
        <v>1</v>
      </c>
      <c r="K12289" s="19" t="s">
        <v>7738</v>
      </c>
      <c r="L12289" s="11"/>
      <c r="M12289" s="11"/>
      <c r="N12289" s="24"/>
      <c r="P12289" s="32"/>
      <c r="T12289" s="19"/>
      <c r="U12289" s="3">
        <v>225</v>
      </c>
      <c r="X12289" t="str">
        <f t="shared" si="740"/>
        <v/>
      </c>
      <c r="Z12289" t="str">
        <f t="shared" si="741"/>
        <v/>
      </c>
      <c r="AB12289" s="9"/>
      <c r="AC12289" t="s">
        <v>5402</v>
      </c>
      <c r="AD12289">
        <f>COUNTIF(H12289,"*Fuji*")</f>
        <v>1</v>
      </c>
      <c r="AF12289" s="3"/>
      <c r="AG12289" t="s">
        <v>4924</v>
      </c>
      <c r="AH12289" s="9" t="s">
        <v>4925</v>
      </c>
    </row>
    <row r="12290" spans="1:48" ht="10.95" customHeight="1" x14ac:dyDescent="0.25">
      <c r="A12290" s="6" t="s">
        <v>14845</v>
      </c>
      <c r="B12290" t="s">
        <v>8269</v>
      </c>
      <c r="C12290" s="3" t="s">
        <v>12466</v>
      </c>
      <c r="E12290" s="9"/>
      <c r="F12290" s="7"/>
      <c r="G12290" s="7"/>
      <c r="H12290" s="8"/>
      <c r="I12290" s="8"/>
      <c r="J12290" s="19"/>
      <c r="K12290" s="19"/>
      <c r="L12290" s="11"/>
      <c r="M12290" s="11">
        <f>SUM(L12291:L12301)</f>
        <v>72.599999999999994</v>
      </c>
      <c r="N12290" s="24">
        <v>156</v>
      </c>
      <c r="O12290">
        <f>COUNTIF(K12291:K12301,"*")</f>
        <v>11</v>
      </c>
      <c r="P12290" s="32">
        <f>O12290/N12290</f>
        <v>7.0512820512820512E-2</v>
      </c>
      <c r="Q12290">
        <f>COUNTIF(K12291:K12301,"Y")+COUNTIF(K12291:K12301,"S")</f>
        <v>11</v>
      </c>
      <c r="T12290" s="19" t="s">
        <v>7736</v>
      </c>
      <c r="U12290" s="3"/>
      <c r="V12290" t="s">
        <v>18672</v>
      </c>
      <c r="X12290" t="str">
        <f t="shared" ref="X12290:X12353" si="744">IF(COUNTIF(F12290,"*fdc*"),1,"")</f>
        <v/>
      </c>
      <c r="Z12290" t="str">
        <f t="shared" ref="Z12290:Z12353" si="745">IF(COUNTIF(F12290,"*s/s*"),1,"")</f>
        <v/>
      </c>
      <c r="AB12290" s="9"/>
      <c r="AE12290">
        <f>COUNTIF(AD12291:AD12301,"1")</f>
        <v>0</v>
      </c>
      <c r="AF12290" s="3"/>
      <c r="AH12290" s="9"/>
      <c r="AI12290">
        <f>COUNTIF($J12291:$J12301,"1")-COUNTIFS($J12291:$J12301,"1",$K12291:$K12301,"V")</f>
        <v>3</v>
      </c>
      <c r="AJ12290">
        <f>COUNTIFS($J12291:$J12301,"1",$K12291:$K12301,"Y")+COUNTIFS($J12291:$J12301,"1",$K12291:$K12301,"s")</f>
        <v>3</v>
      </c>
      <c r="AK12290">
        <f>COUNTIF($J12291:$J12301,"2")-COUNTIFS($J12291:$J12301,"2",$K12291:$K12301,"V")</f>
        <v>0</v>
      </c>
      <c r="AL12290">
        <f>COUNTIFS($J12291:$J12301,"2",$K12291:$K12301,"Y")+COUNTIFS($J12291:$J12301,"2",$K12291:$K12301,"s")</f>
        <v>0</v>
      </c>
      <c r="AM12290">
        <f>COUNTIF($J12291:$J12301,"3")-COUNTIFS($J12291:$J12301,"3",$K12291:$K12301,"V")</f>
        <v>3</v>
      </c>
      <c r="AN12290">
        <f>COUNTIFS($J12291:$J12301,"3",$K12291:$K12301,"Y")+COUNTIFS($J12291:$J12301,"3",$K12291:$K12301,"s")</f>
        <v>3</v>
      </c>
      <c r="AO12290">
        <f>COUNTIF($J12291:$J12301,"4")-COUNTIFS($J12291:$J12301,"4",$K12291:$K12301,"V")</f>
        <v>0</v>
      </c>
      <c r="AP12290">
        <f>COUNTIFS($J12291:$J12301,"4",$K12291:$K12301,"Y")+COUNTIFS($J12291:$J12301,"4",$K12291:$K12301,"s")</f>
        <v>0</v>
      </c>
      <c r="AQ12290">
        <f>COUNTIF($J12291:$J12301,"5")-COUNTIFS($J12291:$J12301,"5",$K12291:$K12301,"V")</f>
        <v>5</v>
      </c>
      <c r="AR12290">
        <f>COUNTIFS($J12291:$J12301,"5",$K12291:$K12301,"Y")+COUNTIFS($J12291:$J12301,"5",$K12291:$K12301,"s")</f>
        <v>5</v>
      </c>
      <c r="AS12290">
        <f>COUNTIF($J12291:$J12301,"6")-COUNTIFS($J12291:$J12301,"6",$K12291:$K12301,"V")</f>
        <v>0</v>
      </c>
      <c r="AT12290">
        <f>COUNTIFS($J12291:$J12301,"6",$K12291:$K12301,"Y")+COUNTIFS($J12291:$J12301,"6",$K12291:$K12301,"s")</f>
        <v>0</v>
      </c>
      <c r="AU12290">
        <f>COUNTIF($J12291:$J12301,"7")-COUNTIFS($J12291:$J12301,"7",$K12291:$K12301,"V")</f>
        <v>0</v>
      </c>
      <c r="AV12290">
        <f>COUNTIFS($J12291:$J12301,"7",$K12291:$K12301,"Y")+COUNTIFS($J12291:$J12301,"7",$K12291:$K12301,"s")</f>
        <v>0</v>
      </c>
    </row>
    <row r="12291" spans="1:48" ht="10.95" customHeight="1" outlineLevel="1" x14ac:dyDescent="0.25">
      <c r="A12291" t="s">
        <v>14846</v>
      </c>
      <c r="C12291" s="3" t="s">
        <v>12466</v>
      </c>
      <c r="D12291" s="3">
        <v>2</v>
      </c>
      <c r="E12291" s="9">
        <v>1919</v>
      </c>
      <c r="F12291" s="7" t="s">
        <v>1101</v>
      </c>
      <c r="G12291" s="7" t="s">
        <v>3971</v>
      </c>
      <c r="H12291" s="8" t="s">
        <v>2247</v>
      </c>
      <c r="I12291" s="8" t="s">
        <v>14847</v>
      </c>
      <c r="J12291" s="19">
        <v>3</v>
      </c>
      <c r="K12291" s="19" t="s">
        <v>7736</v>
      </c>
      <c r="L12291" s="11">
        <v>0.9</v>
      </c>
      <c r="M12291" s="11"/>
      <c r="N12291" s="24"/>
      <c r="P12291" s="32"/>
      <c r="T12291" s="19"/>
      <c r="U12291" s="3"/>
      <c r="X12291" t="str">
        <f t="shared" si="744"/>
        <v/>
      </c>
      <c r="Z12291" t="str">
        <f t="shared" si="745"/>
        <v/>
      </c>
      <c r="AB12291" s="9"/>
      <c r="AC12291" t="s">
        <v>2247</v>
      </c>
      <c r="AD12291">
        <f t="shared" ref="AD12291:AD12301" si="746">COUNTIF(H12291,"*Fuji*")</f>
        <v>0</v>
      </c>
      <c r="AF12291" s="3"/>
      <c r="AH12291" s="9"/>
    </row>
    <row r="12292" spans="1:48" ht="10.95" customHeight="1" outlineLevel="1" x14ac:dyDescent="0.25">
      <c r="A12292" t="s">
        <v>14846</v>
      </c>
      <c r="C12292" s="3" t="s">
        <v>12466</v>
      </c>
      <c r="D12292" s="3">
        <v>14</v>
      </c>
      <c r="E12292" s="9">
        <v>1920</v>
      </c>
      <c r="F12292" s="7" t="s">
        <v>1533</v>
      </c>
      <c r="G12292" s="7" t="s">
        <v>14848</v>
      </c>
      <c r="H12292" s="8" t="s">
        <v>14850</v>
      </c>
      <c r="I12292" s="8" t="s">
        <v>7008</v>
      </c>
      <c r="J12292" s="19">
        <v>5</v>
      </c>
      <c r="K12292" s="19" t="s">
        <v>7736</v>
      </c>
      <c r="L12292" s="11">
        <v>1.8</v>
      </c>
      <c r="M12292" s="11"/>
      <c r="N12292" s="24"/>
      <c r="P12292" s="32"/>
      <c r="T12292" s="19"/>
      <c r="U12292" s="3"/>
      <c r="X12292" t="str">
        <f t="shared" si="744"/>
        <v/>
      </c>
      <c r="Z12292" t="str">
        <f t="shared" si="745"/>
        <v/>
      </c>
      <c r="AB12292" s="9"/>
      <c r="AC12292" t="s">
        <v>14850</v>
      </c>
      <c r="AD12292">
        <f t="shared" si="746"/>
        <v>0</v>
      </c>
      <c r="AF12292" s="3"/>
      <c r="AH12292" s="9"/>
    </row>
    <row r="12293" spans="1:48" ht="10.95" customHeight="1" outlineLevel="1" x14ac:dyDescent="0.25">
      <c r="A12293" t="s">
        <v>14846</v>
      </c>
      <c r="C12293" s="3" t="s">
        <v>12466</v>
      </c>
      <c r="D12293" s="3">
        <v>19</v>
      </c>
      <c r="E12293" s="9">
        <v>1920</v>
      </c>
      <c r="F12293" s="7" t="s">
        <v>4619</v>
      </c>
      <c r="G12293" s="7" t="s">
        <v>14849</v>
      </c>
      <c r="H12293" s="8" t="s">
        <v>14850</v>
      </c>
      <c r="I12293" s="8" t="s">
        <v>7008</v>
      </c>
      <c r="J12293" s="19">
        <v>5</v>
      </c>
      <c r="K12293" s="19" t="s">
        <v>7736</v>
      </c>
      <c r="L12293" s="11">
        <v>9.5</v>
      </c>
      <c r="M12293" s="11"/>
      <c r="N12293" s="24"/>
      <c r="P12293" s="32"/>
      <c r="T12293" s="19"/>
      <c r="U12293" s="3"/>
      <c r="X12293" t="str">
        <f t="shared" si="744"/>
        <v/>
      </c>
      <c r="Z12293" t="str">
        <f t="shared" si="745"/>
        <v/>
      </c>
      <c r="AB12293" s="9"/>
      <c r="AC12293" t="s">
        <v>14850</v>
      </c>
      <c r="AD12293">
        <f t="shared" si="746"/>
        <v>0</v>
      </c>
      <c r="AF12293" s="3"/>
      <c r="AH12293" s="9"/>
    </row>
    <row r="12294" spans="1:48" ht="10.95" customHeight="1" outlineLevel="1" x14ac:dyDescent="0.25">
      <c r="A12294" t="s">
        <v>14846</v>
      </c>
      <c r="C12294" s="3" t="s">
        <v>12466</v>
      </c>
      <c r="D12294" s="3">
        <v>20</v>
      </c>
      <c r="E12294" s="9">
        <v>1925</v>
      </c>
      <c r="F12294" s="7" t="s">
        <v>1533</v>
      </c>
      <c r="G12294" s="7" t="s">
        <v>14852</v>
      </c>
      <c r="H12294" s="8" t="s">
        <v>14850</v>
      </c>
      <c r="I12294" s="8" t="s">
        <v>14851</v>
      </c>
      <c r="J12294" s="19">
        <v>5</v>
      </c>
      <c r="K12294" s="19" t="s">
        <v>7736</v>
      </c>
      <c r="L12294" s="11">
        <v>19</v>
      </c>
      <c r="M12294" s="11"/>
      <c r="N12294" s="24"/>
      <c r="P12294" s="32"/>
      <c r="T12294" s="19"/>
      <c r="U12294" s="3"/>
      <c r="X12294" t="str">
        <f t="shared" si="744"/>
        <v/>
      </c>
      <c r="Z12294" t="str">
        <f t="shared" si="745"/>
        <v/>
      </c>
      <c r="AB12294" s="9"/>
      <c r="AC12294" t="s">
        <v>14850</v>
      </c>
      <c r="AD12294">
        <f t="shared" si="746"/>
        <v>0</v>
      </c>
      <c r="AF12294" s="3"/>
      <c r="AH12294" s="9"/>
    </row>
    <row r="12295" spans="1:48" ht="10.95" customHeight="1" outlineLevel="1" x14ac:dyDescent="0.25">
      <c r="A12295" t="s">
        <v>14846</v>
      </c>
      <c r="C12295" s="3" t="s">
        <v>12466</v>
      </c>
      <c r="D12295" s="3">
        <v>26</v>
      </c>
      <c r="E12295" s="9">
        <v>1927</v>
      </c>
      <c r="F12295" s="7" t="s">
        <v>4883</v>
      </c>
      <c r="G12295" s="7" t="s">
        <v>14853</v>
      </c>
      <c r="H12295" s="8" t="s">
        <v>14850</v>
      </c>
      <c r="I12295" s="8" t="s">
        <v>7008</v>
      </c>
      <c r="J12295" s="19">
        <v>1</v>
      </c>
      <c r="K12295" s="19" t="s">
        <v>7736</v>
      </c>
      <c r="L12295" s="11">
        <v>11.9</v>
      </c>
      <c r="M12295" s="11"/>
      <c r="N12295" s="24"/>
      <c r="P12295" s="32"/>
      <c r="T12295" s="19"/>
      <c r="U12295" s="3"/>
      <c r="X12295" t="str">
        <f t="shared" si="744"/>
        <v/>
      </c>
      <c r="Z12295" t="str">
        <f t="shared" si="745"/>
        <v/>
      </c>
      <c r="AB12295" s="9"/>
      <c r="AC12295" t="s">
        <v>14850</v>
      </c>
      <c r="AD12295">
        <f t="shared" si="746"/>
        <v>0</v>
      </c>
      <c r="AF12295" s="3"/>
      <c r="AH12295" s="9"/>
    </row>
    <row r="12296" spans="1:48" ht="10.95" customHeight="1" outlineLevel="1" x14ac:dyDescent="0.25">
      <c r="A12296" t="s">
        <v>14846</v>
      </c>
      <c r="C12296" s="3" t="s">
        <v>12466</v>
      </c>
      <c r="D12296" s="3">
        <v>32</v>
      </c>
      <c r="E12296" s="9">
        <v>2011</v>
      </c>
      <c r="F12296" s="7" t="s">
        <v>2624</v>
      </c>
      <c r="G12296" s="7" t="s">
        <v>5401</v>
      </c>
      <c r="H12296" s="8" t="s">
        <v>14850</v>
      </c>
      <c r="I12296" s="8" t="s">
        <v>14854</v>
      </c>
      <c r="J12296" s="19">
        <v>3</v>
      </c>
      <c r="K12296" s="19" t="s">
        <v>20093</v>
      </c>
      <c r="L12296" s="11"/>
      <c r="M12296" s="11"/>
      <c r="N12296" s="24"/>
      <c r="P12296" s="32"/>
      <c r="T12296" s="19"/>
      <c r="U12296" s="3"/>
      <c r="X12296" t="str">
        <f t="shared" si="744"/>
        <v/>
      </c>
      <c r="Z12296" t="str">
        <f t="shared" si="745"/>
        <v/>
      </c>
      <c r="AB12296" s="9"/>
      <c r="AC12296" t="s">
        <v>14850</v>
      </c>
      <c r="AD12296">
        <f t="shared" si="746"/>
        <v>0</v>
      </c>
      <c r="AF12296" s="3"/>
      <c r="AH12296" s="9"/>
    </row>
    <row r="12297" spans="1:48" ht="10.95" customHeight="1" outlineLevel="1" x14ac:dyDescent="0.25">
      <c r="A12297" t="s">
        <v>14846</v>
      </c>
      <c r="C12297" s="3" t="s">
        <v>12466</v>
      </c>
      <c r="D12297" s="3">
        <v>36</v>
      </c>
      <c r="E12297" s="9">
        <v>2011</v>
      </c>
      <c r="F12297" s="10" t="s">
        <v>2985</v>
      </c>
      <c r="G12297" s="7" t="s">
        <v>5401</v>
      </c>
      <c r="H12297" s="8" t="s">
        <v>14850</v>
      </c>
      <c r="I12297" s="8" t="s">
        <v>14854</v>
      </c>
      <c r="J12297" s="19">
        <v>5</v>
      </c>
      <c r="K12297" s="19" t="s">
        <v>20093</v>
      </c>
      <c r="L12297" s="11"/>
      <c r="M12297" s="11"/>
      <c r="N12297" s="24"/>
      <c r="P12297" s="32"/>
      <c r="T12297" s="19"/>
      <c r="U12297" s="3"/>
      <c r="X12297" t="str">
        <f t="shared" si="744"/>
        <v/>
      </c>
      <c r="Z12297" t="str">
        <f t="shared" si="745"/>
        <v/>
      </c>
      <c r="AB12297" s="9"/>
      <c r="AC12297" t="s">
        <v>14850</v>
      </c>
      <c r="AD12297">
        <f t="shared" si="746"/>
        <v>0</v>
      </c>
      <c r="AF12297" s="3"/>
      <c r="AH12297" s="9"/>
    </row>
    <row r="12298" spans="1:48" ht="10.95" customHeight="1" outlineLevel="1" x14ac:dyDescent="0.25">
      <c r="A12298" t="s">
        <v>14846</v>
      </c>
      <c r="C12298" s="3" t="s">
        <v>12466</v>
      </c>
      <c r="D12298" s="3">
        <v>40</v>
      </c>
      <c r="E12298" s="9">
        <v>2011</v>
      </c>
      <c r="F12298" s="10" t="s">
        <v>70</v>
      </c>
      <c r="G12298" s="7" t="s">
        <v>5401</v>
      </c>
      <c r="H12298" s="8" t="s">
        <v>14850</v>
      </c>
      <c r="I12298" s="8" t="s">
        <v>14854</v>
      </c>
      <c r="J12298" s="19">
        <v>5</v>
      </c>
      <c r="K12298" s="19" t="s">
        <v>20093</v>
      </c>
      <c r="L12298" s="11"/>
      <c r="M12298" s="11"/>
      <c r="N12298" s="24"/>
      <c r="P12298" s="32"/>
      <c r="T12298" s="19"/>
      <c r="U12298" s="3"/>
      <c r="X12298" t="str">
        <f t="shared" si="744"/>
        <v/>
      </c>
      <c r="Z12298" t="str">
        <f t="shared" si="745"/>
        <v/>
      </c>
      <c r="AB12298" s="9"/>
      <c r="AC12298" t="s">
        <v>14850</v>
      </c>
      <c r="AD12298">
        <f t="shared" si="746"/>
        <v>0</v>
      </c>
      <c r="AF12298" s="3"/>
      <c r="AH12298" s="9"/>
    </row>
    <row r="12299" spans="1:48" ht="10.95" customHeight="1" outlineLevel="1" x14ac:dyDescent="0.25">
      <c r="A12299" t="s">
        <v>14846</v>
      </c>
      <c r="C12299" s="3" t="s">
        <v>12466</v>
      </c>
      <c r="D12299" s="3">
        <v>42</v>
      </c>
      <c r="E12299" s="9">
        <v>2011</v>
      </c>
      <c r="F12299" s="10" t="s">
        <v>1779</v>
      </c>
      <c r="G12299" s="7" t="s">
        <v>5401</v>
      </c>
      <c r="H12299" s="8" t="s">
        <v>14850</v>
      </c>
      <c r="I12299" s="8" t="s">
        <v>14854</v>
      </c>
      <c r="J12299" s="19">
        <v>1</v>
      </c>
      <c r="K12299" s="19" t="s">
        <v>20093</v>
      </c>
      <c r="L12299" s="11"/>
      <c r="M12299" s="11"/>
      <c r="N12299" s="24"/>
      <c r="P12299" s="32"/>
      <c r="T12299" s="19"/>
      <c r="U12299" s="3"/>
      <c r="X12299" t="str">
        <f t="shared" si="744"/>
        <v/>
      </c>
      <c r="Z12299" t="str">
        <f t="shared" si="745"/>
        <v/>
      </c>
      <c r="AB12299" s="9"/>
      <c r="AC12299" t="s">
        <v>14850</v>
      </c>
      <c r="AD12299">
        <f t="shared" si="746"/>
        <v>0</v>
      </c>
      <c r="AF12299" s="3"/>
      <c r="AH12299" s="9"/>
    </row>
    <row r="12300" spans="1:48" ht="10.95" customHeight="1" outlineLevel="1" x14ac:dyDescent="0.25">
      <c r="A12300" t="s">
        <v>14846</v>
      </c>
      <c r="C12300" s="3" t="s">
        <v>12466</v>
      </c>
      <c r="D12300" s="3" t="s">
        <v>14855</v>
      </c>
      <c r="E12300" s="9">
        <v>2011</v>
      </c>
      <c r="F12300" s="7" t="s">
        <v>14856</v>
      </c>
      <c r="G12300" s="7" t="s">
        <v>5401</v>
      </c>
      <c r="H12300" s="8" t="s">
        <v>14850</v>
      </c>
      <c r="I12300" s="8" t="s">
        <v>14854</v>
      </c>
      <c r="J12300" s="19">
        <v>1</v>
      </c>
      <c r="K12300" s="19" t="s">
        <v>7736</v>
      </c>
      <c r="L12300" s="11">
        <v>16</v>
      </c>
      <c r="M12300" s="11"/>
      <c r="N12300" s="24"/>
      <c r="P12300" s="32"/>
      <c r="T12300" s="19"/>
      <c r="U12300" s="3"/>
      <c r="X12300" t="str">
        <f t="shared" si="744"/>
        <v/>
      </c>
      <c r="Z12300">
        <f t="shared" si="745"/>
        <v>1</v>
      </c>
      <c r="AB12300" s="9"/>
      <c r="AC12300" t="s">
        <v>14850</v>
      </c>
      <c r="AD12300">
        <f t="shared" si="746"/>
        <v>0</v>
      </c>
      <c r="AF12300" s="3"/>
      <c r="AH12300" s="9"/>
    </row>
    <row r="12301" spans="1:48" ht="10.95" customHeight="1" outlineLevel="1" x14ac:dyDescent="0.25">
      <c r="A12301" t="s">
        <v>14846</v>
      </c>
      <c r="C12301" s="3" t="s">
        <v>12466</v>
      </c>
      <c r="D12301" s="3" t="s">
        <v>14858</v>
      </c>
      <c r="E12301" s="9">
        <v>2016</v>
      </c>
      <c r="F12301" s="7" t="s">
        <v>14859</v>
      </c>
      <c r="G12301" s="7" t="s">
        <v>5401</v>
      </c>
      <c r="H12301" s="8" t="s">
        <v>14860</v>
      </c>
      <c r="I12301" s="8" t="s">
        <v>14857</v>
      </c>
      <c r="J12301" s="19">
        <v>3</v>
      </c>
      <c r="K12301" s="19" t="s">
        <v>7736</v>
      </c>
      <c r="L12301" s="11">
        <v>13.5</v>
      </c>
      <c r="M12301" s="11"/>
      <c r="N12301" s="24"/>
      <c r="P12301" s="32"/>
      <c r="T12301" s="19"/>
      <c r="U12301" s="3"/>
      <c r="X12301" t="str">
        <f t="shared" si="744"/>
        <v/>
      </c>
      <c r="Z12301">
        <f t="shared" si="745"/>
        <v>1</v>
      </c>
      <c r="AB12301" s="9"/>
      <c r="AC12301" t="s">
        <v>14860</v>
      </c>
      <c r="AD12301">
        <f t="shared" si="746"/>
        <v>0</v>
      </c>
      <c r="AF12301" s="3"/>
      <c r="AH12301" s="9"/>
    </row>
    <row r="12302" spans="1:48" ht="10.95" customHeight="1" x14ac:dyDescent="0.25">
      <c r="A12302" s="6" t="s">
        <v>14810</v>
      </c>
      <c r="B12302" t="s">
        <v>13096</v>
      </c>
      <c r="C12302" s="3" t="s">
        <v>12965</v>
      </c>
      <c r="E12302" s="9"/>
      <c r="F12302" s="7"/>
      <c r="G12302" s="7"/>
      <c r="H12302" s="8"/>
      <c r="I12302" s="8"/>
      <c r="J12302" s="19"/>
      <c r="K12302" s="19"/>
      <c r="L12302" s="11"/>
      <c r="M12302" s="11">
        <f>SUM(L12303:L12317)</f>
        <v>67</v>
      </c>
      <c r="N12302" s="24">
        <v>951</v>
      </c>
      <c r="O12302">
        <f>COUNTIF(K12303:K12317,"*")</f>
        <v>15</v>
      </c>
      <c r="P12302" s="32">
        <f>O12302/N12302</f>
        <v>1.5772870662460567E-2</v>
      </c>
      <c r="Q12302">
        <f>COUNTIF(K12303:K12317,"Y")+COUNTIF(K12303:K12317,"S")</f>
        <v>15</v>
      </c>
      <c r="T12302" s="20" t="s">
        <v>7738</v>
      </c>
      <c r="U12302" s="3"/>
      <c r="V12302" t="s">
        <v>18671</v>
      </c>
      <c r="X12302" t="str">
        <f t="shared" si="744"/>
        <v/>
      </c>
      <c r="Z12302" t="str">
        <f t="shared" si="745"/>
        <v/>
      </c>
      <c r="AB12302" s="9"/>
      <c r="AE12302">
        <f>COUNTIF(AD12303:AD12317,"1")</f>
        <v>5</v>
      </c>
      <c r="AF12302" s="3"/>
      <c r="AH12302" s="9"/>
      <c r="AI12302">
        <f>COUNTIF($J12303:$J12317,"1")-COUNTIFS($J12303:$J12317,"1",$K12303:$K12317,"V")</f>
        <v>5</v>
      </c>
      <c r="AJ12302">
        <f>COUNTIFS($J12303:$J12317,"1",$K12303:$K12317,"Y")+COUNTIFS($J12303:$J12317,"1",$K12303:$K12317,"s")</f>
        <v>5</v>
      </c>
      <c r="AK12302">
        <f>COUNTIF($J12303:$J12317,"2")-COUNTIFS($J12303:$J12317,"2",$K12303:$K12317,"V")</f>
        <v>0</v>
      </c>
      <c r="AL12302">
        <f>COUNTIFS($J12303:$J12317,"2",$K12303:$K12317,"Y")+COUNTIFS($J12303:$J12317,"2",$K12303:$K12317,"s")</f>
        <v>0</v>
      </c>
      <c r="AM12302">
        <f>COUNTIF($J12303:$J12317,"3")-COUNTIFS($J12303:$J12317,"3",$K12303:$K12317,"V")</f>
        <v>9</v>
      </c>
      <c r="AN12302">
        <f>COUNTIFS($J12303:$J12317,"3",$K12303:$K12317,"Y")+COUNTIFS($J12303:$J12317,"3",$K12303:$K12317,"s")</f>
        <v>9</v>
      </c>
      <c r="AO12302">
        <f>COUNTIF($J12303:$J12317,"4")-COUNTIFS($J12303:$J12317,"4",$K12303:$K12317,"V")</f>
        <v>0</v>
      </c>
      <c r="AP12302">
        <f>COUNTIFS($J12303:$J12317,"4",$K12303:$K12317,"Y")+COUNTIFS($J12303:$J12317,"4",$K12303:$K12317,"s")</f>
        <v>0</v>
      </c>
      <c r="AQ12302">
        <f>COUNTIF($J12303:$J12317,"5")-COUNTIFS($J12303:$J12317,"5",$K12303:$K12317,"V")</f>
        <v>1</v>
      </c>
      <c r="AR12302">
        <f>COUNTIFS($J12303:$J12317,"5",$K12303:$K12317,"Y")+COUNTIFS($J12303:$J12317,"5",$K12303:$K12317,"s")</f>
        <v>1</v>
      </c>
      <c r="AS12302">
        <f>COUNTIF($J12303:$J12317,"6")-COUNTIFS($J12303:$J12317,"6",$K12303:$K12317,"V")</f>
        <v>0</v>
      </c>
      <c r="AT12302">
        <f>COUNTIFS($J12303:$J12317,"6",$K12303:$K12317,"Y")+COUNTIFS($J12303:$J12317,"6",$K12303:$K12317,"s")</f>
        <v>0</v>
      </c>
      <c r="AU12302">
        <f>COUNTIF($J12303:$J12317,"7")-COUNTIFS($J12303:$J12317,"7",$K12303:$K12317,"V")</f>
        <v>0</v>
      </c>
      <c r="AV12302">
        <f>COUNTIFS($J12303:$J12317,"7",$K12303:$K12317,"Y")+COUNTIFS($J12303:$J12317,"7",$K12303:$K12317,"s")</f>
        <v>0</v>
      </c>
    </row>
    <row r="12303" spans="1:48" ht="10.95" customHeight="1" outlineLevel="1" x14ac:dyDescent="0.25">
      <c r="A12303" t="s">
        <v>186</v>
      </c>
      <c r="C12303" s="3" t="s">
        <v>12965</v>
      </c>
      <c r="D12303" s="3">
        <v>407</v>
      </c>
      <c r="E12303" s="9">
        <v>1970</v>
      </c>
      <c r="F12303" s="7" t="s">
        <v>6646</v>
      </c>
      <c r="G12303" s="7" t="s">
        <v>5401</v>
      </c>
      <c r="H12303" s="8" t="s">
        <v>7452</v>
      </c>
      <c r="I12303" s="8" t="s">
        <v>16318</v>
      </c>
      <c r="J12303" s="19">
        <v>3</v>
      </c>
      <c r="K12303" s="19" t="s">
        <v>7736</v>
      </c>
      <c r="L12303" s="11">
        <v>1</v>
      </c>
      <c r="M12303" s="11"/>
      <c r="N12303" s="24"/>
      <c r="P12303" s="32"/>
      <c r="T12303" s="19"/>
      <c r="U12303" s="3"/>
      <c r="X12303" t="str">
        <f t="shared" si="744"/>
        <v/>
      </c>
      <c r="Z12303" t="str">
        <f t="shared" si="745"/>
        <v/>
      </c>
      <c r="AB12303" s="9"/>
      <c r="AC12303" t="s">
        <v>7452</v>
      </c>
      <c r="AD12303">
        <f t="shared" ref="AD12303:AD12317" si="747">COUNTIF(H12303,"*Fuji*")</f>
        <v>0</v>
      </c>
      <c r="AF12303" s="3"/>
      <c r="AH12303" s="9"/>
    </row>
    <row r="12304" spans="1:48" ht="10.95" customHeight="1" outlineLevel="1" x14ac:dyDescent="0.25">
      <c r="A12304" t="s">
        <v>186</v>
      </c>
      <c r="C12304" s="3" t="s">
        <v>12965</v>
      </c>
      <c r="D12304" s="3">
        <v>408</v>
      </c>
      <c r="E12304" s="9">
        <v>1970</v>
      </c>
      <c r="F12304" s="7" t="s">
        <v>4689</v>
      </c>
      <c r="G12304" s="7" t="s">
        <v>5401</v>
      </c>
      <c r="H12304" s="8" t="s">
        <v>7452</v>
      </c>
      <c r="I12304" s="8" t="s">
        <v>14818</v>
      </c>
      <c r="J12304" s="19">
        <v>3</v>
      </c>
      <c r="K12304" s="19" t="s">
        <v>7736</v>
      </c>
      <c r="L12304" s="11">
        <v>2</v>
      </c>
      <c r="M12304" s="11"/>
      <c r="N12304" s="24"/>
      <c r="P12304" s="32"/>
      <c r="T12304" s="19"/>
      <c r="U12304" s="3"/>
      <c r="X12304" t="str">
        <f t="shared" si="744"/>
        <v/>
      </c>
      <c r="Z12304" t="str">
        <f t="shared" si="745"/>
        <v/>
      </c>
      <c r="AB12304" s="9"/>
      <c r="AC12304" t="s">
        <v>7452</v>
      </c>
      <c r="AD12304">
        <f t="shared" si="747"/>
        <v>0</v>
      </c>
      <c r="AF12304" s="3"/>
      <c r="AH12304" s="9"/>
    </row>
    <row r="12305" spans="1:48" ht="10.95" customHeight="1" outlineLevel="1" x14ac:dyDescent="0.25">
      <c r="A12305" t="s">
        <v>186</v>
      </c>
      <c r="C12305" s="3" t="s">
        <v>12965</v>
      </c>
      <c r="D12305" s="3" t="s">
        <v>14803</v>
      </c>
      <c r="E12305" s="9">
        <v>1970</v>
      </c>
      <c r="F12305" s="7" t="s">
        <v>14804</v>
      </c>
      <c r="G12305" s="7" t="s">
        <v>5401</v>
      </c>
      <c r="H12305" s="8" t="s">
        <v>5402</v>
      </c>
      <c r="I12305" s="8" t="s">
        <v>8285</v>
      </c>
      <c r="J12305" s="19">
        <v>1</v>
      </c>
      <c r="K12305" s="19" t="s">
        <v>7736</v>
      </c>
      <c r="L12305" s="11">
        <v>16</v>
      </c>
      <c r="M12305" s="11"/>
      <c r="N12305" s="24"/>
      <c r="P12305" s="32"/>
      <c r="T12305" s="19"/>
      <c r="U12305" s="3" t="s">
        <v>4063</v>
      </c>
      <c r="X12305" t="str">
        <f t="shared" si="744"/>
        <v/>
      </c>
      <c r="Z12305">
        <f t="shared" si="745"/>
        <v>1</v>
      </c>
      <c r="AB12305" s="9"/>
      <c r="AC12305" t="s">
        <v>5402</v>
      </c>
      <c r="AD12305">
        <f t="shared" si="747"/>
        <v>1</v>
      </c>
      <c r="AF12305" s="3"/>
      <c r="AG12305" t="s">
        <v>4924</v>
      </c>
      <c r="AH12305" s="9"/>
    </row>
    <row r="12306" spans="1:48" ht="10.95" customHeight="1" outlineLevel="1" x14ac:dyDescent="0.25">
      <c r="A12306" t="s">
        <v>186</v>
      </c>
      <c r="C12306" s="3" t="s">
        <v>12965</v>
      </c>
      <c r="D12306" s="3">
        <v>413</v>
      </c>
      <c r="E12306" s="9">
        <v>1970</v>
      </c>
      <c r="F12306" s="7" t="s">
        <v>11761</v>
      </c>
      <c r="G12306" s="7" t="s">
        <v>5401</v>
      </c>
      <c r="H12306" s="8" t="s">
        <v>9146</v>
      </c>
      <c r="I12306" s="8" t="s">
        <v>8285</v>
      </c>
      <c r="J12306" s="19">
        <v>5</v>
      </c>
      <c r="K12306" s="19" t="s">
        <v>7736</v>
      </c>
      <c r="L12306" s="11">
        <v>12</v>
      </c>
      <c r="M12306" s="11"/>
      <c r="N12306" s="24"/>
      <c r="P12306" s="32"/>
      <c r="T12306" s="19"/>
      <c r="U12306" s="3"/>
      <c r="X12306" t="str">
        <f t="shared" si="744"/>
        <v/>
      </c>
      <c r="Z12306">
        <f t="shared" si="745"/>
        <v>1</v>
      </c>
      <c r="AB12306" s="9"/>
      <c r="AC12306" t="s">
        <v>9146</v>
      </c>
      <c r="AD12306">
        <f t="shared" si="747"/>
        <v>0</v>
      </c>
      <c r="AF12306" s="3"/>
      <c r="AH12306" s="9"/>
    </row>
    <row r="12307" spans="1:48" ht="10.95" customHeight="1" outlineLevel="1" x14ac:dyDescent="0.25">
      <c r="A12307" t="s">
        <v>186</v>
      </c>
      <c r="C12307" s="3" t="s">
        <v>12965</v>
      </c>
      <c r="D12307" s="3">
        <v>451</v>
      </c>
      <c r="E12307" s="9">
        <v>1970</v>
      </c>
      <c r="F12307" s="7" t="s">
        <v>14805</v>
      </c>
      <c r="G12307" s="7" t="s">
        <v>5401</v>
      </c>
      <c r="H12307" s="8" t="s">
        <v>5402</v>
      </c>
      <c r="I12307" s="8" t="s">
        <v>14695</v>
      </c>
      <c r="J12307" s="19">
        <v>3</v>
      </c>
      <c r="K12307" s="19" t="s">
        <v>7736</v>
      </c>
      <c r="L12307" s="11">
        <v>1</v>
      </c>
      <c r="M12307" s="11"/>
      <c r="N12307" s="24"/>
      <c r="P12307" s="32"/>
      <c r="T12307" s="19"/>
      <c r="U12307" s="3"/>
      <c r="X12307" t="str">
        <f t="shared" si="744"/>
        <v/>
      </c>
      <c r="Z12307" t="str">
        <f t="shared" si="745"/>
        <v/>
      </c>
      <c r="AB12307" s="9"/>
      <c r="AC12307" t="s">
        <v>5402</v>
      </c>
      <c r="AD12307">
        <f t="shared" si="747"/>
        <v>1</v>
      </c>
      <c r="AF12307" s="3"/>
      <c r="AH12307" s="9"/>
    </row>
    <row r="12308" spans="1:48" ht="10.95" customHeight="1" outlineLevel="1" x14ac:dyDescent="0.25">
      <c r="A12308" t="s">
        <v>186</v>
      </c>
      <c r="C12308" s="3" t="s">
        <v>12965</v>
      </c>
      <c r="D12308" s="3">
        <v>467</v>
      </c>
      <c r="E12308" s="9">
        <v>1970</v>
      </c>
      <c r="F12308" s="7" t="s">
        <v>1531</v>
      </c>
      <c r="G12308" s="7" t="s">
        <v>5401</v>
      </c>
      <c r="H12308" s="8" t="s">
        <v>13138</v>
      </c>
      <c r="I12308" s="8" t="s">
        <v>12139</v>
      </c>
      <c r="J12308" s="19">
        <v>1</v>
      </c>
      <c r="K12308" s="19" t="s">
        <v>7736</v>
      </c>
      <c r="L12308" s="11">
        <v>3</v>
      </c>
      <c r="M12308" s="11"/>
      <c r="N12308" s="24"/>
      <c r="P12308" s="32"/>
      <c r="T12308" s="19"/>
      <c r="U12308" s="3" t="s">
        <v>4062</v>
      </c>
      <c r="X12308" t="str">
        <f t="shared" si="744"/>
        <v/>
      </c>
      <c r="Z12308" t="str">
        <f t="shared" si="745"/>
        <v/>
      </c>
      <c r="AB12308" s="9"/>
      <c r="AC12308" t="s">
        <v>13138</v>
      </c>
      <c r="AD12308">
        <f t="shared" si="747"/>
        <v>1</v>
      </c>
      <c r="AF12308" s="3"/>
      <c r="AG12308" t="s">
        <v>4924</v>
      </c>
      <c r="AH12308" s="9"/>
    </row>
    <row r="12309" spans="1:48" ht="10.95" customHeight="1" outlineLevel="1" x14ac:dyDescent="0.25">
      <c r="A12309" t="s">
        <v>186</v>
      </c>
      <c r="C12309" s="3" t="s">
        <v>12965</v>
      </c>
      <c r="D12309" s="3">
        <v>553</v>
      </c>
      <c r="E12309" s="9">
        <v>1971</v>
      </c>
      <c r="F12309" s="7" t="s">
        <v>4496</v>
      </c>
      <c r="G12309" s="7" t="s">
        <v>5401</v>
      </c>
      <c r="H12309" s="8" t="s">
        <v>5402</v>
      </c>
      <c r="I12309" s="8" t="s">
        <v>14806</v>
      </c>
      <c r="J12309" s="19">
        <v>1</v>
      </c>
      <c r="K12309" s="19" t="s">
        <v>7736</v>
      </c>
      <c r="L12309" s="11">
        <v>1.5</v>
      </c>
      <c r="M12309" s="11"/>
      <c r="N12309" s="24"/>
      <c r="P12309" s="32"/>
      <c r="R12309">
        <v>1</v>
      </c>
      <c r="S12309">
        <v>1</v>
      </c>
      <c r="T12309" s="19"/>
      <c r="U12309" s="3"/>
      <c r="X12309" t="str">
        <f t="shared" si="744"/>
        <v/>
      </c>
      <c r="Z12309" t="str">
        <f t="shared" si="745"/>
        <v/>
      </c>
      <c r="AB12309" s="9"/>
      <c r="AC12309" t="s">
        <v>5402</v>
      </c>
      <c r="AD12309">
        <f t="shared" si="747"/>
        <v>1</v>
      </c>
      <c r="AF12309" s="3"/>
      <c r="AH12309" s="9"/>
    </row>
    <row r="12310" spans="1:48" ht="10.95" customHeight="1" outlineLevel="1" x14ac:dyDescent="0.25">
      <c r="A12310" t="s">
        <v>186</v>
      </c>
      <c r="C12310" s="3" t="s">
        <v>12965</v>
      </c>
      <c r="D12310" s="3">
        <v>569</v>
      </c>
      <c r="E12310" s="9">
        <v>1971</v>
      </c>
      <c r="F12310" s="7" t="s">
        <v>6646</v>
      </c>
      <c r="G12310" s="7" t="s">
        <v>5401</v>
      </c>
      <c r="H12310" s="8" t="s">
        <v>7452</v>
      </c>
      <c r="I12310" s="8" t="s">
        <v>16317</v>
      </c>
      <c r="J12310" s="19">
        <v>3</v>
      </c>
      <c r="K12310" s="19" t="s">
        <v>7736</v>
      </c>
      <c r="L12310" s="11">
        <v>3</v>
      </c>
      <c r="M12310" s="11"/>
      <c r="N12310" s="24"/>
      <c r="P12310" s="32"/>
      <c r="T12310" s="19"/>
      <c r="U12310" s="3"/>
      <c r="X12310" t="str">
        <f t="shared" si="744"/>
        <v/>
      </c>
      <c r="Z12310" t="str">
        <f t="shared" si="745"/>
        <v/>
      </c>
      <c r="AB12310" s="9"/>
      <c r="AC12310" t="s">
        <v>7452</v>
      </c>
      <c r="AD12310">
        <f t="shared" si="747"/>
        <v>0</v>
      </c>
      <c r="AF12310" s="3"/>
      <c r="AH12310" s="9"/>
    </row>
    <row r="12311" spans="1:48" ht="10.95" customHeight="1" outlineLevel="1" x14ac:dyDescent="0.25">
      <c r="A12311" t="s">
        <v>186</v>
      </c>
      <c r="C12311" s="3" t="s">
        <v>12965</v>
      </c>
      <c r="D12311" s="3">
        <v>570</v>
      </c>
      <c r="E12311" s="9">
        <v>1971</v>
      </c>
      <c r="F12311" s="7" t="s">
        <v>4689</v>
      </c>
      <c r="G12311" s="7" t="s">
        <v>5401</v>
      </c>
      <c r="H12311" s="8" t="s">
        <v>7452</v>
      </c>
      <c r="I12311" s="8" t="s">
        <v>16317</v>
      </c>
      <c r="J12311" s="19">
        <v>3</v>
      </c>
      <c r="K12311" s="19" t="s">
        <v>7736</v>
      </c>
      <c r="L12311" s="11">
        <v>3</v>
      </c>
      <c r="M12311" s="11"/>
      <c r="N12311" s="24"/>
      <c r="P12311" s="32"/>
      <c r="T12311" s="19"/>
      <c r="U12311" s="3"/>
      <c r="X12311" t="str">
        <f t="shared" si="744"/>
        <v/>
      </c>
      <c r="Z12311" t="str">
        <f t="shared" si="745"/>
        <v/>
      </c>
      <c r="AB12311" s="9"/>
      <c r="AC12311" t="s">
        <v>7452</v>
      </c>
      <c r="AD12311">
        <f t="shared" si="747"/>
        <v>0</v>
      </c>
      <c r="AF12311" s="3"/>
      <c r="AH12311" s="9"/>
    </row>
    <row r="12312" spans="1:48" ht="10.95" customHeight="1" outlineLevel="1" x14ac:dyDescent="0.25">
      <c r="A12312" t="s">
        <v>186</v>
      </c>
      <c r="C12312" s="3" t="s">
        <v>12965</v>
      </c>
      <c r="D12312" s="3">
        <v>582</v>
      </c>
      <c r="E12312" s="9">
        <v>1971</v>
      </c>
      <c r="F12312" s="7" t="s">
        <v>11761</v>
      </c>
      <c r="G12312" s="7" t="s">
        <v>5401</v>
      </c>
      <c r="H12312" s="8" t="s">
        <v>7452</v>
      </c>
      <c r="I12312" s="8" t="s">
        <v>16320</v>
      </c>
      <c r="J12312" s="19">
        <v>3</v>
      </c>
      <c r="K12312" s="19" t="s">
        <v>7736</v>
      </c>
      <c r="L12312" s="11">
        <v>8</v>
      </c>
      <c r="M12312" s="11"/>
      <c r="N12312" s="24"/>
      <c r="P12312" s="32"/>
      <c r="T12312" s="19"/>
      <c r="U12312" s="3"/>
      <c r="W12312" t="s">
        <v>7738</v>
      </c>
      <c r="X12312" t="str">
        <f t="shared" si="744"/>
        <v/>
      </c>
      <c r="Z12312">
        <f t="shared" si="745"/>
        <v>1</v>
      </c>
      <c r="AB12312" s="9"/>
      <c r="AC12312" t="s">
        <v>7452</v>
      </c>
      <c r="AD12312">
        <f t="shared" si="747"/>
        <v>0</v>
      </c>
      <c r="AF12312" s="3"/>
      <c r="AH12312" s="9"/>
    </row>
    <row r="12313" spans="1:48" ht="10.95" customHeight="1" outlineLevel="1" x14ac:dyDescent="0.25">
      <c r="A12313" t="s">
        <v>186</v>
      </c>
      <c r="C12313" s="3" t="s">
        <v>12965</v>
      </c>
      <c r="D12313" s="3">
        <v>598</v>
      </c>
      <c r="E12313" s="9">
        <v>1971</v>
      </c>
      <c r="F12313" s="7" t="s">
        <v>14807</v>
      </c>
      <c r="G12313" s="7" t="s">
        <v>5401</v>
      </c>
      <c r="H12313" s="8" t="s">
        <v>4364</v>
      </c>
      <c r="I12313" s="8" t="s">
        <v>14808</v>
      </c>
      <c r="J12313" s="19">
        <v>1</v>
      </c>
      <c r="K12313" s="19" t="s">
        <v>7736</v>
      </c>
      <c r="L12313" s="11">
        <v>3</v>
      </c>
      <c r="M12313" s="11"/>
      <c r="N12313" s="24"/>
      <c r="P12313" s="32"/>
      <c r="T12313" s="19"/>
      <c r="U12313" s="3"/>
      <c r="X12313" t="str">
        <f t="shared" si="744"/>
        <v/>
      </c>
      <c r="Z12313" t="str">
        <f t="shared" si="745"/>
        <v/>
      </c>
      <c r="AB12313" s="9"/>
      <c r="AC12313" t="s">
        <v>4364</v>
      </c>
      <c r="AD12313">
        <f t="shared" si="747"/>
        <v>1</v>
      </c>
      <c r="AF12313" s="3"/>
      <c r="AH12313" s="9"/>
    </row>
    <row r="12314" spans="1:48" ht="10.95" customHeight="1" outlineLevel="1" x14ac:dyDescent="0.25">
      <c r="A12314" t="s">
        <v>186</v>
      </c>
      <c r="C12314" s="3" t="s">
        <v>12965</v>
      </c>
      <c r="D12314" s="3">
        <v>645</v>
      </c>
      <c r="E12314" s="9">
        <v>1972</v>
      </c>
      <c r="F12314" s="7" t="s">
        <v>187</v>
      </c>
      <c r="G12314" s="7" t="s">
        <v>5401</v>
      </c>
      <c r="H12314" s="8" t="s">
        <v>5714</v>
      </c>
      <c r="I12314" s="8" t="s">
        <v>7425</v>
      </c>
      <c r="J12314" s="19">
        <v>1</v>
      </c>
      <c r="K12314" s="19" t="s">
        <v>7736</v>
      </c>
      <c r="L12314" s="11">
        <v>1.5</v>
      </c>
      <c r="M12314" s="11"/>
      <c r="N12314" s="24"/>
      <c r="P12314" s="32"/>
      <c r="T12314" s="19"/>
      <c r="U12314" s="3" t="s">
        <v>4067</v>
      </c>
      <c r="X12314" t="str">
        <f t="shared" si="744"/>
        <v/>
      </c>
      <c r="Z12314" t="str">
        <f t="shared" si="745"/>
        <v/>
      </c>
      <c r="AB12314" s="9"/>
      <c r="AC12314" t="s">
        <v>5714</v>
      </c>
      <c r="AD12314">
        <f t="shared" si="747"/>
        <v>0</v>
      </c>
      <c r="AF12314" s="3"/>
      <c r="AG12314" t="s">
        <v>5715</v>
      </c>
      <c r="AH12314" s="9"/>
    </row>
    <row r="12315" spans="1:48" ht="10.95" customHeight="1" outlineLevel="1" x14ac:dyDescent="0.25">
      <c r="A12315" t="s">
        <v>186</v>
      </c>
      <c r="C12315" s="3" t="s">
        <v>12965</v>
      </c>
      <c r="D12315" s="3">
        <v>649</v>
      </c>
      <c r="E12315" s="9">
        <v>1972</v>
      </c>
      <c r="F12315" s="7" t="s">
        <v>14809</v>
      </c>
      <c r="G12315" s="7" t="s">
        <v>5401</v>
      </c>
      <c r="H12315" s="8" t="s">
        <v>7452</v>
      </c>
      <c r="I12315" s="8" t="s">
        <v>7254</v>
      </c>
      <c r="J12315" s="19">
        <v>3</v>
      </c>
      <c r="K12315" s="19" t="s">
        <v>7736</v>
      </c>
      <c r="L12315" s="11">
        <v>2</v>
      </c>
      <c r="M12315" s="11"/>
      <c r="N12315" s="24"/>
      <c r="P12315" s="32"/>
      <c r="T12315" s="19"/>
      <c r="U12315" s="3"/>
      <c r="X12315" t="str">
        <f t="shared" si="744"/>
        <v/>
      </c>
      <c r="Z12315" t="str">
        <f t="shared" si="745"/>
        <v/>
      </c>
      <c r="AB12315" s="9"/>
      <c r="AC12315" t="s">
        <v>7452</v>
      </c>
      <c r="AD12315">
        <f t="shared" si="747"/>
        <v>0</v>
      </c>
      <c r="AF12315" s="3"/>
      <c r="AH12315" s="9"/>
    </row>
    <row r="12316" spans="1:48" ht="10.95" customHeight="1" outlineLevel="1" x14ac:dyDescent="0.25">
      <c r="A12316" t="s">
        <v>186</v>
      </c>
      <c r="C12316" s="3" t="s">
        <v>12965</v>
      </c>
      <c r="D12316" s="3">
        <v>650</v>
      </c>
      <c r="E12316" s="9">
        <v>1972</v>
      </c>
      <c r="F12316" s="7" t="s">
        <v>16319</v>
      </c>
      <c r="G12316" s="7" t="s">
        <v>5401</v>
      </c>
      <c r="H12316" s="8" t="s">
        <v>7452</v>
      </c>
      <c r="I12316" s="8" t="s">
        <v>7254</v>
      </c>
      <c r="J12316" s="19">
        <v>3</v>
      </c>
      <c r="K12316" s="19" t="s">
        <v>7736</v>
      </c>
      <c r="L12316" s="11">
        <v>2</v>
      </c>
      <c r="M12316" s="11"/>
      <c r="N12316" s="24"/>
      <c r="P12316" s="32"/>
      <c r="T12316" s="19"/>
      <c r="U12316" s="3"/>
      <c r="X12316" t="str">
        <f t="shared" si="744"/>
        <v/>
      </c>
      <c r="Z12316" t="str">
        <f t="shared" si="745"/>
        <v/>
      </c>
      <c r="AB12316" s="9"/>
      <c r="AC12316" t="s">
        <v>7452</v>
      </c>
      <c r="AD12316">
        <f t="shared" si="747"/>
        <v>0</v>
      </c>
      <c r="AF12316" s="3"/>
      <c r="AH12316" s="9"/>
    </row>
    <row r="12317" spans="1:48" ht="10.95" customHeight="1" outlineLevel="1" x14ac:dyDescent="0.25">
      <c r="A12317" t="s">
        <v>186</v>
      </c>
      <c r="C12317" s="3" t="s">
        <v>12965</v>
      </c>
      <c r="D12317" s="3">
        <v>654</v>
      </c>
      <c r="E12317" s="9">
        <v>1972</v>
      </c>
      <c r="F12317" s="7" t="s">
        <v>11761</v>
      </c>
      <c r="G12317" s="7" t="s">
        <v>5401</v>
      </c>
      <c r="H12317" s="8" t="s">
        <v>7452</v>
      </c>
      <c r="I12317" s="8" t="s">
        <v>7425</v>
      </c>
      <c r="J12317" s="19">
        <v>3</v>
      </c>
      <c r="K12317" s="19" t="s">
        <v>7736</v>
      </c>
      <c r="L12317" s="11">
        <v>8</v>
      </c>
      <c r="M12317" s="11"/>
      <c r="N12317" s="24"/>
      <c r="P12317" s="32"/>
      <c r="T12317" s="19"/>
      <c r="U12317" s="3"/>
      <c r="X12317" t="str">
        <f t="shared" si="744"/>
        <v/>
      </c>
      <c r="Z12317">
        <f t="shared" si="745"/>
        <v>1</v>
      </c>
      <c r="AB12317" s="9"/>
      <c r="AC12317" t="s">
        <v>7452</v>
      </c>
      <c r="AD12317">
        <f t="shared" si="747"/>
        <v>0</v>
      </c>
      <c r="AF12317" s="3"/>
      <c r="AH12317" s="9"/>
    </row>
    <row r="12318" spans="1:48" ht="10.95" customHeight="1" x14ac:dyDescent="0.25">
      <c r="A12318" t="s">
        <v>11461</v>
      </c>
      <c r="B12318" t="s">
        <v>12043</v>
      </c>
      <c r="C12318" s="3" t="s">
        <v>11994</v>
      </c>
      <c r="E12318" s="9"/>
      <c r="F12318" s="7"/>
      <c r="G12318" s="7"/>
      <c r="H12318" s="8"/>
      <c r="I12318" s="8"/>
      <c r="J12318" s="19"/>
      <c r="K12318" s="19"/>
      <c r="L12318" s="11"/>
      <c r="M12318" s="11">
        <f>SUM(L12319:L12505)</f>
        <v>189.74999999999997</v>
      </c>
      <c r="N12318" s="24">
        <v>522</v>
      </c>
      <c r="O12318">
        <f>COUNTIF(K12319:K12505,"*")</f>
        <v>187</v>
      </c>
      <c r="P12318" s="32">
        <f>O12318/N12318</f>
        <v>0.35823754789272033</v>
      </c>
      <c r="Q12318">
        <f>COUNTIF(K12319:K12505,"Y")+COUNTIF(K12319:K12505,"S")</f>
        <v>154</v>
      </c>
      <c r="T12318" s="20" t="s">
        <v>7738</v>
      </c>
      <c r="U12318" s="3"/>
      <c r="V12318" t="s">
        <v>18609</v>
      </c>
      <c r="X12318" t="str">
        <f t="shared" si="744"/>
        <v/>
      </c>
      <c r="Z12318" t="str">
        <f t="shared" si="745"/>
        <v/>
      </c>
      <c r="AB12318" s="9"/>
      <c r="AE12318">
        <f>COUNTIF(AD12319:AD12505,"1")</f>
        <v>0</v>
      </c>
      <c r="AF12318" s="3"/>
      <c r="AH12318" s="9"/>
      <c r="AI12318">
        <f>COUNTIF($J12319:$J12505,"1")-COUNTIFS($J12319:$J12505,"1",$K12319:$K12505,"V")</f>
        <v>0</v>
      </c>
      <c r="AJ12318">
        <f>COUNTIFS($J12319:$J12505,"1",$K12319:$K12505,"Y")+COUNTIFS($J12319:$J12505,"1",$K12319:$K12505,"s")</f>
        <v>0</v>
      </c>
      <c r="AK12318">
        <f>COUNTIF($J12319:$J12505,"2")-COUNTIFS($J12319:$J12505,"2",$K12319:$K12505,"V")</f>
        <v>0</v>
      </c>
      <c r="AL12318">
        <f>COUNTIFS($J12319:$J12505,"2",$K12319:$K12505,"Y")+COUNTIFS($J12319:$J12505,"2",$K12319:$K12505,"s")</f>
        <v>0</v>
      </c>
      <c r="AM12318">
        <f>COUNTIF($J12319:$J12505,"3")-COUNTIFS($J12319:$J12505,"3",$K12319:$K12505,"V")</f>
        <v>76</v>
      </c>
      <c r="AN12318">
        <f>COUNTIFS($J12319:$J12505,"3",$K12319:$K12505,"Y")+COUNTIFS($J12319:$J12505,"3",$K12319:$K12505,"s")</f>
        <v>57</v>
      </c>
      <c r="AO12318">
        <f>COUNTIF($J12319:$J12505,"4")-COUNTIFS($J12319:$J12505,"4",$K12319:$K12505,"V")</f>
        <v>0</v>
      </c>
      <c r="AP12318">
        <f>COUNTIFS($J12319:$J12505,"4",$K12319:$K12505,"Y")+COUNTIFS($J12319:$J12505,"4",$K12319:$K12505,"s")</f>
        <v>0</v>
      </c>
      <c r="AQ12318">
        <f>COUNTIF($J12319:$J12505,"5")-COUNTIFS($J12319:$J12505,"5",$K12319:$K12505,"V")</f>
        <v>81</v>
      </c>
      <c r="AR12318">
        <f>COUNTIFS($J12319:$J12505,"5",$K12319:$K12505,"Y")+COUNTIFS($J12319:$J12505,"5",$K12319:$K12505,"s")</f>
        <v>76</v>
      </c>
      <c r="AS12318">
        <f>COUNTIF($J12319:$J12505,"6")-COUNTIFS($J12319:$J12505,"6",$K12319:$K12505,"V")</f>
        <v>20</v>
      </c>
      <c r="AT12318">
        <f>COUNTIFS($J12319:$J12505,"6",$K12319:$K12505,"Y")+COUNTIFS($J12319:$J12505,"6",$K12319:$K12505,"s")</f>
        <v>18</v>
      </c>
      <c r="AU12318">
        <f>COUNTIF($J12319:$J12505,"7")-COUNTIFS($J12319:$J12505,"7",$K12319:$K12505,"V")</f>
        <v>3</v>
      </c>
      <c r="AV12318">
        <f>COUNTIFS($J12319:$J12505,"7",$K12319:$K12505,"Y")+COUNTIFS($J12319:$J12505,"7",$K12319:$K12505,"s")</f>
        <v>3</v>
      </c>
    </row>
    <row r="12319" spans="1:48" ht="10.95" customHeight="1" outlineLevel="1" x14ac:dyDescent="0.25">
      <c r="A12319" t="s">
        <v>3696</v>
      </c>
      <c r="C12319" s="3" t="s">
        <v>11994</v>
      </c>
      <c r="D12319" s="3">
        <v>56</v>
      </c>
      <c r="E12319" s="9">
        <v>1907</v>
      </c>
      <c r="F12319" s="10" t="s">
        <v>6389</v>
      </c>
      <c r="G12319" s="7" t="s">
        <v>3697</v>
      </c>
      <c r="H12319" s="8" t="s">
        <v>3698</v>
      </c>
      <c r="I12319" s="8" t="s">
        <v>11386</v>
      </c>
      <c r="J12319" s="19">
        <v>6</v>
      </c>
      <c r="K12319" s="19" t="s">
        <v>7736</v>
      </c>
      <c r="L12319" s="11">
        <v>0.2</v>
      </c>
      <c r="M12319" s="11"/>
      <c r="N12319" s="24"/>
      <c r="P12319" s="32"/>
      <c r="T12319" s="19"/>
      <c r="U12319" s="3">
        <v>60</v>
      </c>
      <c r="X12319" t="str">
        <f t="shared" si="744"/>
        <v/>
      </c>
      <c r="Z12319" t="str">
        <f t="shared" si="745"/>
        <v/>
      </c>
      <c r="AB12319" s="9"/>
      <c r="AC12319" t="s">
        <v>3698</v>
      </c>
      <c r="AD12319">
        <f t="shared" ref="AD12319:AD12350" si="748">COUNTIF(H12319,"*Fuji*")</f>
        <v>0</v>
      </c>
      <c r="AF12319" s="3"/>
      <c r="AG12319" t="s">
        <v>3699</v>
      </c>
      <c r="AH12319" s="9" t="s">
        <v>4613</v>
      </c>
    </row>
    <row r="12320" spans="1:48" ht="10.95" customHeight="1" outlineLevel="1" x14ac:dyDescent="0.25">
      <c r="A12320" t="s">
        <v>3696</v>
      </c>
      <c r="C12320" s="3" t="s">
        <v>11994</v>
      </c>
      <c r="D12320" s="3">
        <v>57</v>
      </c>
      <c r="E12320" s="9">
        <v>1907</v>
      </c>
      <c r="F12320" s="7" t="s">
        <v>4735</v>
      </c>
      <c r="G12320" s="7" t="s">
        <v>6277</v>
      </c>
      <c r="H12320" s="8" t="s">
        <v>3698</v>
      </c>
      <c r="I12320" s="8" t="s">
        <v>11386</v>
      </c>
      <c r="J12320" s="19">
        <v>6</v>
      </c>
      <c r="K12320" s="19" t="s">
        <v>7736</v>
      </c>
      <c r="L12320" s="11">
        <v>0.2</v>
      </c>
      <c r="M12320" s="11"/>
      <c r="N12320" s="24"/>
      <c r="P12320" s="32"/>
      <c r="T12320" s="19"/>
      <c r="U12320" s="3">
        <v>61</v>
      </c>
      <c r="X12320" t="str">
        <f t="shared" si="744"/>
        <v/>
      </c>
      <c r="Z12320" t="str">
        <f t="shared" si="745"/>
        <v/>
      </c>
      <c r="AB12320" s="9"/>
      <c r="AC12320" t="s">
        <v>3698</v>
      </c>
      <c r="AD12320">
        <f t="shared" si="748"/>
        <v>0</v>
      </c>
      <c r="AF12320" s="3"/>
      <c r="AG12320" t="s">
        <v>3699</v>
      </c>
      <c r="AH12320" s="9" t="s">
        <v>4613</v>
      </c>
    </row>
    <row r="12321" spans="1:34" ht="10.95" customHeight="1" outlineLevel="1" x14ac:dyDescent="0.25">
      <c r="A12321" t="s">
        <v>3696</v>
      </c>
      <c r="C12321" s="3" t="s">
        <v>11994</v>
      </c>
      <c r="D12321" s="3">
        <v>58</v>
      </c>
      <c r="E12321" s="9">
        <v>1907</v>
      </c>
      <c r="F12321" s="7" t="s">
        <v>184</v>
      </c>
      <c r="G12321" s="7" t="s">
        <v>6278</v>
      </c>
      <c r="H12321" s="8" t="s">
        <v>3698</v>
      </c>
      <c r="I12321" s="8" t="s">
        <v>11386</v>
      </c>
      <c r="J12321" s="19">
        <v>6</v>
      </c>
      <c r="K12321" s="19" t="s">
        <v>7736</v>
      </c>
      <c r="L12321" s="11">
        <v>0.3</v>
      </c>
      <c r="M12321" s="11"/>
      <c r="N12321" s="24"/>
      <c r="P12321" s="32"/>
      <c r="T12321" s="19"/>
      <c r="U12321" s="3">
        <v>62</v>
      </c>
      <c r="X12321" t="str">
        <f t="shared" si="744"/>
        <v/>
      </c>
      <c r="Z12321" t="str">
        <f t="shared" si="745"/>
        <v/>
      </c>
      <c r="AB12321" s="9"/>
      <c r="AC12321" t="s">
        <v>3698</v>
      </c>
      <c r="AD12321">
        <f t="shared" si="748"/>
        <v>0</v>
      </c>
      <c r="AF12321" s="3"/>
      <c r="AG12321" t="s">
        <v>3699</v>
      </c>
      <c r="AH12321" s="9" t="s">
        <v>4613</v>
      </c>
    </row>
    <row r="12322" spans="1:34" ht="10.95" customHeight="1" outlineLevel="1" x14ac:dyDescent="0.25">
      <c r="A12322" t="s">
        <v>3696</v>
      </c>
      <c r="C12322" s="3" t="s">
        <v>11994</v>
      </c>
      <c r="D12322" s="3">
        <v>59</v>
      </c>
      <c r="E12322" s="9">
        <v>1907</v>
      </c>
      <c r="F12322" s="7" t="s">
        <v>5142</v>
      </c>
      <c r="G12322" s="7" t="s">
        <v>6279</v>
      </c>
      <c r="H12322" s="8" t="s">
        <v>3698</v>
      </c>
      <c r="I12322" s="8" t="s">
        <v>11386</v>
      </c>
      <c r="J12322" s="19">
        <v>6</v>
      </c>
      <c r="K12322" s="19" t="s">
        <v>7736</v>
      </c>
      <c r="L12322" s="11">
        <v>0.2</v>
      </c>
      <c r="M12322" s="11"/>
      <c r="N12322" s="24"/>
      <c r="P12322" s="32"/>
      <c r="T12322" s="19"/>
      <c r="U12322" s="3">
        <v>63</v>
      </c>
      <c r="X12322" t="str">
        <f t="shared" si="744"/>
        <v/>
      </c>
      <c r="Z12322" t="str">
        <f t="shared" si="745"/>
        <v/>
      </c>
      <c r="AB12322" s="9"/>
      <c r="AC12322" t="s">
        <v>3698</v>
      </c>
      <c r="AD12322">
        <f t="shared" si="748"/>
        <v>0</v>
      </c>
      <c r="AF12322" s="3"/>
      <c r="AG12322" t="s">
        <v>3699</v>
      </c>
      <c r="AH12322" s="9" t="s">
        <v>4613</v>
      </c>
    </row>
    <row r="12323" spans="1:34" ht="10.95" customHeight="1" outlineLevel="1" x14ac:dyDescent="0.25">
      <c r="A12323" t="s">
        <v>3696</v>
      </c>
      <c r="C12323" s="3" t="s">
        <v>11994</v>
      </c>
      <c r="D12323" s="3">
        <v>60</v>
      </c>
      <c r="E12323" s="9">
        <v>1907</v>
      </c>
      <c r="F12323" s="7" t="s">
        <v>5141</v>
      </c>
      <c r="G12323" s="7" t="s">
        <v>4078</v>
      </c>
      <c r="H12323" s="8" t="s">
        <v>3698</v>
      </c>
      <c r="I12323" s="8" t="s">
        <v>11386</v>
      </c>
      <c r="J12323" s="19">
        <v>6</v>
      </c>
      <c r="K12323" s="19" t="s">
        <v>7736</v>
      </c>
      <c r="L12323" s="11">
        <v>0.2</v>
      </c>
      <c r="M12323" s="11"/>
      <c r="N12323" s="24"/>
      <c r="P12323" s="32"/>
      <c r="T12323" s="19"/>
      <c r="U12323" s="3">
        <v>65</v>
      </c>
      <c r="X12323" t="str">
        <f t="shared" si="744"/>
        <v/>
      </c>
      <c r="Z12323" t="str">
        <f t="shared" si="745"/>
        <v/>
      </c>
      <c r="AB12323" s="9"/>
      <c r="AC12323" t="s">
        <v>3698</v>
      </c>
      <c r="AD12323">
        <f t="shared" si="748"/>
        <v>0</v>
      </c>
      <c r="AF12323" s="3"/>
      <c r="AG12323" t="s">
        <v>3699</v>
      </c>
      <c r="AH12323" s="9" t="s">
        <v>4613</v>
      </c>
    </row>
    <row r="12324" spans="1:34" ht="10.95" customHeight="1" outlineLevel="1" x14ac:dyDescent="0.25">
      <c r="A12324" t="s">
        <v>3696</v>
      </c>
      <c r="C12324" s="3" t="s">
        <v>11994</v>
      </c>
      <c r="D12324" s="3">
        <v>61</v>
      </c>
      <c r="E12324" s="9">
        <v>1907</v>
      </c>
      <c r="F12324" s="7" t="s">
        <v>5242</v>
      </c>
      <c r="G12324" s="7" t="s">
        <v>4034</v>
      </c>
      <c r="H12324" s="8" t="s">
        <v>3698</v>
      </c>
      <c r="I12324" s="8" t="s">
        <v>11386</v>
      </c>
      <c r="J12324" s="19">
        <v>6</v>
      </c>
      <c r="K12324" s="19" t="s">
        <v>7736</v>
      </c>
      <c r="L12324" s="11">
        <v>1</v>
      </c>
      <c r="M12324" s="11"/>
      <c r="N12324" s="24"/>
      <c r="P12324" s="32"/>
      <c r="T12324" s="19"/>
      <c r="U12324" s="3">
        <v>68</v>
      </c>
      <c r="X12324" t="str">
        <f t="shared" si="744"/>
        <v/>
      </c>
      <c r="Z12324" t="str">
        <f t="shared" si="745"/>
        <v/>
      </c>
      <c r="AB12324" s="9"/>
      <c r="AC12324" t="s">
        <v>3698</v>
      </c>
      <c r="AD12324">
        <f t="shared" si="748"/>
        <v>0</v>
      </c>
      <c r="AF12324" s="3"/>
      <c r="AG12324" t="s">
        <v>3699</v>
      </c>
      <c r="AH12324" s="9" t="s">
        <v>4613</v>
      </c>
    </row>
    <row r="12325" spans="1:34" ht="10.95" customHeight="1" outlineLevel="1" x14ac:dyDescent="0.25">
      <c r="A12325" t="s">
        <v>3696</v>
      </c>
      <c r="C12325" s="3" t="s">
        <v>11994</v>
      </c>
      <c r="D12325" s="3">
        <v>62</v>
      </c>
      <c r="E12325" s="9">
        <v>1907</v>
      </c>
      <c r="F12325" s="7" t="s">
        <v>2977</v>
      </c>
      <c r="G12325" s="7" t="s">
        <v>1919</v>
      </c>
      <c r="H12325" s="8" t="s">
        <v>11393</v>
      </c>
      <c r="I12325" s="8" t="s">
        <v>11393</v>
      </c>
      <c r="J12325" s="19">
        <v>5</v>
      </c>
      <c r="K12325" s="19" t="s">
        <v>7736</v>
      </c>
      <c r="L12325" s="11">
        <v>0.3</v>
      </c>
      <c r="M12325" s="11"/>
      <c r="N12325" s="24"/>
      <c r="P12325" s="32"/>
      <c r="T12325" s="19"/>
      <c r="U12325" s="3"/>
      <c r="X12325" t="str">
        <f t="shared" si="744"/>
        <v/>
      </c>
      <c r="Z12325" t="str">
        <f t="shared" si="745"/>
        <v/>
      </c>
      <c r="AB12325" s="9"/>
      <c r="AC12325" t="s">
        <v>11393</v>
      </c>
      <c r="AD12325">
        <f t="shared" si="748"/>
        <v>0</v>
      </c>
      <c r="AF12325" s="3"/>
      <c r="AH12325" s="9"/>
    </row>
    <row r="12326" spans="1:34" ht="10.95" customHeight="1" outlineLevel="1" x14ac:dyDescent="0.25">
      <c r="A12326" t="s">
        <v>3696</v>
      </c>
      <c r="C12326" s="3" t="s">
        <v>11994</v>
      </c>
      <c r="D12326" s="3">
        <v>63</v>
      </c>
      <c r="E12326" s="9">
        <v>1907</v>
      </c>
      <c r="F12326" s="7" t="s">
        <v>5143</v>
      </c>
      <c r="G12326" s="7" t="s">
        <v>11387</v>
      </c>
      <c r="H12326" s="8" t="s">
        <v>11393</v>
      </c>
      <c r="I12326" s="8" t="s">
        <v>11393</v>
      </c>
      <c r="J12326" s="19">
        <v>5</v>
      </c>
      <c r="K12326" s="19" t="s">
        <v>7736</v>
      </c>
      <c r="L12326" s="11">
        <v>1.2</v>
      </c>
      <c r="M12326" s="11"/>
      <c r="N12326" s="24"/>
      <c r="P12326" s="32"/>
      <c r="T12326" s="19"/>
      <c r="U12326" s="3"/>
      <c r="X12326" t="str">
        <f t="shared" si="744"/>
        <v/>
      </c>
      <c r="Z12326" t="str">
        <f t="shared" si="745"/>
        <v/>
      </c>
      <c r="AB12326" s="9"/>
      <c r="AC12326" t="s">
        <v>11393</v>
      </c>
      <c r="AD12326">
        <f t="shared" si="748"/>
        <v>0</v>
      </c>
      <c r="AF12326" s="3"/>
      <c r="AH12326" s="9"/>
    </row>
    <row r="12327" spans="1:34" ht="10.95" customHeight="1" outlineLevel="1" x14ac:dyDescent="0.25">
      <c r="A12327" t="s">
        <v>3696</v>
      </c>
      <c r="C12327" s="3" t="s">
        <v>11994</v>
      </c>
      <c r="D12327" s="3">
        <v>64</v>
      </c>
      <c r="E12327" s="9">
        <v>1907</v>
      </c>
      <c r="F12327" s="7" t="s">
        <v>5282</v>
      </c>
      <c r="G12327" s="7" t="s">
        <v>11388</v>
      </c>
      <c r="H12327" s="8" t="s">
        <v>11393</v>
      </c>
      <c r="I12327" s="8" t="s">
        <v>11393</v>
      </c>
      <c r="J12327" s="19">
        <v>5</v>
      </c>
      <c r="K12327" s="19" t="s">
        <v>7736</v>
      </c>
      <c r="L12327" s="11">
        <v>0.8</v>
      </c>
      <c r="M12327" s="11"/>
      <c r="N12327" s="24"/>
      <c r="P12327" s="32"/>
      <c r="T12327" s="19"/>
      <c r="U12327" s="3"/>
      <c r="X12327" t="str">
        <f t="shared" si="744"/>
        <v/>
      </c>
      <c r="Z12327" t="str">
        <f t="shared" si="745"/>
        <v/>
      </c>
      <c r="AB12327" s="9"/>
      <c r="AC12327" t="s">
        <v>11393</v>
      </c>
      <c r="AD12327">
        <f t="shared" si="748"/>
        <v>0</v>
      </c>
      <c r="AF12327" s="3"/>
      <c r="AH12327" s="9"/>
    </row>
    <row r="12328" spans="1:34" ht="10.95" customHeight="1" outlineLevel="1" x14ac:dyDescent="0.25">
      <c r="A12328" t="s">
        <v>3696</v>
      </c>
      <c r="C12328" s="3" t="s">
        <v>11994</v>
      </c>
      <c r="D12328" s="3">
        <v>65</v>
      </c>
      <c r="E12328" s="9">
        <v>1907</v>
      </c>
      <c r="F12328" s="7" t="s">
        <v>1643</v>
      </c>
      <c r="G12328" s="7" t="s">
        <v>11389</v>
      </c>
      <c r="H12328" s="8" t="s">
        <v>11393</v>
      </c>
      <c r="I12328" s="8" t="s">
        <v>11393</v>
      </c>
      <c r="J12328" s="19">
        <v>5</v>
      </c>
      <c r="K12328" s="19" t="s">
        <v>7736</v>
      </c>
      <c r="L12328" s="11">
        <v>0.7</v>
      </c>
      <c r="M12328" s="11"/>
      <c r="N12328" s="24"/>
      <c r="P12328" s="32"/>
      <c r="T12328" s="19"/>
      <c r="U12328" s="3"/>
      <c r="X12328" t="str">
        <f t="shared" si="744"/>
        <v/>
      </c>
      <c r="Z12328" t="str">
        <f t="shared" si="745"/>
        <v/>
      </c>
      <c r="AB12328" s="9"/>
      <c r="AC12328" t="s">
        <v>11393</v>
      </c>
      <c r="AD12328">
        <f t="shared" si="748"/>
        <v>0</v>
      </c>
      <c r="AF12328" s="3"/>
      <c r="AH12328" s="9"/>
    </row>
    <row r="12329" spans="1:34" ht="10.95" customHeight="1" outlineLevel="1" x14ac:dyDescent="0.25">
      <c r="A12329" t="s">
        <v>3696</v>
      </c>
      <c r="C12329" s="3" t="s">
        <v>11994</v>
      </c>
      <c r="D12329" s="3">
        <v>66</v>
      </c>
      <c r="E12329" s="9">
        <v>1907</v>
      </c>
      <c r="F12329" s="7" t="s">
        <v>5243</v>
      </c>
      <c r="G12329" s="7" t="s">
        <v>11390</v>
      </c>
      <c r="H12329" s="8" t="s">
        <v>11393</v>
      </c>
      <c r="I12329" s="8" t="s">
        <v>11393</v>
      </c>
      <c r="J12329" s="19">
        <v>5</v>
      </c>
      <c r="K12329" s="19" t="s">
        <v>7736</v>
      </c>
      <c r="L12329" s="11">
        <v>1.5</v>
      </c>
      <c r="M12329" s="11"/>
      <c r="N12329" s="24"/>
      <c r="P12329" s="32"/>
      <c r="T12329" s="19"/>
      <c r="U12329" s="3"/>
      <c r="X12329" t="str">
        <f t="shared" si="744"/>
        <v/>
      </c>
      <c r="Z12329" t="str">
        <f t="shared" si="745"/>
        <v/>
      </c>
      <c r="AB12329" s="9"/>
      <c r="AC12329" t="s">
        <v>11393</v>
      </c>
      <c r="AD12329">
        <f t="shared" si="748"/>
        <v>0</v>
      </c>
      <c r="AF12329" s="3"/>
      <c r="AH12329" s="9"/>
    </row>
    <row r="12330" spans="1:34" ht="10.95" customHeight="1" outlineLevel="1" x14ac:dyDescent="0.25">
      <c r="A12330" t="s">
        <v>3696</v>
      </c>
      <c r="C12330" s="3" t="s">
        <v>11994</v>
      </c>
      <c r="D12330" s="3">
        <v>67</v>
      </c>
      <c r="E12330" s="9">
        <v>1907</v>
      </c>
      <c r="F12330" s="7" t="s">
        <v>3424</v>
      </c>
      <c r="G12330" s="7" t="s">
        <v>11391</v>
      </c>
      <c r="H12330" s="8" t="s">
        <v>11393</v>
      </c>
      <c r="I12330" s="8" t="s">
        <v>11393</v>
      </c>
      <c r="J12330" s="19">
        <v>5</v>
      </c>
      <c r="K12330" s="19" t="s">
        <v>7736</v>
      </c>
      <c r="L12330" s="11">
        <v>1.3</v>
      </c>
      <c r="M12330" s="11"/>
      <c r="N12330" s="24"/>
      <c r="P12330" s="32"/>
      <c r="T12330" s="19"/>
      <c r="U12330" s="3"/>
      <c r="X12330" t="str">
        <f t="shared" si="744"/>
        <v/>
      </c>
      <c r="Z12330" t="str">
        <f t="shared" si="745"/>
        <v/>
      </c>
      <c r="AB12330" s="9"/>
      <c r="AC12330" t="s">
        <v>11393</v>
      </c>
      <c r="AD12330">
        <f t="shared" si="748"/>
        <v>0</v>
      </c>
      <c r="AF12330" s="3"/>
      <c r="AH12330" s="9"/>
    </row>
    <row r="12331" spans="1:34" ht="10.95" customHeight="1" outlineLevel="1" x14ac:dyDescent="0.25">
      <c r="A12331" t="s">
        <v>3696</v>
      </c>
      <c r="C12331" s="3" t="s">
        <v>11994</v>
      </c>
      <c r="D12331" s="3">
        <v>68</v>
      </c>
      <c r="E12331" s="9">
        <v>1907</v>
      </c>
      <c r="F12331" s="7" t="s">
        <v>3776</v>
      </c>
      <c r="G12331" s="7" t="s">
        <v>11392</v>
      </c>
      <c r="H12331" s="8" t="s">
        <v>11393</v>
      </c>
      <c r="I12331" s="8" t="s">
        <v>11393</v>
      </c>
      <c r="J12331" s="19">
        <v>5</v>
      </c>
      <c r="K12331" s="19" t="s">
        <v>7736</v>
      </c>
      <c r="L12331" s="11">
        <v>0.4</v>
      </c>
      <c r="M12331" s="11"/>
      <c r="N12331" s="24"/>
      <c r="P12331" s="32"/>
      <c r="T12331" s="19"/>
      <c r="U12331" s="3"/>
      <c r="X12331" t="str">
        <f t="shared" si="744"/>
        <v/>
      </c>
      <c r="Z12331" t="str">
        <f t="shared" si="745"/>
        <v/>
      </c>
      <c r="AB12331" s="9"/>
      <c r="AC12331" t="s">
        <v>11393</v>
      </c>
      <c r="AD12331">
        <f t="shared" si="748"/>
        <v>0</v>
      </c>
      <c r="AF12331" s="3"/>
      <c r="AH12331" s="9"/>
    </row>
    <row r="12332" spans="1:34" ht="10.95" customHeight="1" outlineLevel="1" x14ac:dyDescent="0.25">
      <c r="A12332" t="s">
        <v>3696</v>
      </c>
      <c r="C12332" s="3" t="s">
        <v>11994</v>
      </c>
      <c r="D12332" s="3">
        <v>69</v>
      </c>
      <c r="E12332" s="9">
        <v>1907</v>
      </c>
      <c r="F12332" s="7" t="s">
        <v>1657</v>
      </c>
      <c r="G12332" s="7" t="s">
        <v>6568</v>
      </c>
      <c r="H12332" s="8" t="s">
        <v>1658</v>
      </c>
      <c r="I12332" s="8" t="s">
        <v>11394</v>
      </c>
      <c r="J12332" s="19">
        <v>3</v>
      </c>
      <c r="K12332" s="19" t="s">
        <v>7736</v>
      </c>
      <c r="L12332" s="11">
        <v>0.5</v>
      </c>
      <c r="M12332" s="11"/>
      <c r="N12332" s="24"/>
      <c r="P12332" s="32"/>
      <c r="T12332" s="19"/>
      <c r="U12332" s="3">
        <v>91</v>
      </c>
      <c r="X12332" t="str">
        <f t="shared" si="744"/>
        <v/>
      </c>
      <c r="Z12332" t="str">
        <f t="shared" si="745"/>
        <v/>
      </c>
      <c r="AB12332" s="9"/>
      <c r="AC12332" t="s">
        <v>1658</v>
      </c>
      <c r="AD12332">
        <f t="shared" si="748"/>
        <v>0</v>
      </c>
      <c r="AF12332" s="3"/>
      <c r="AG12332" t="s">
        <v>1902</v>
      </c>
      <c r="AH12332" s="9" t="s">
        <v>4613</v>
      </c>
    </row>
    <row r="12333" spans="1:34" ht="10.95" customHeight="1" outlineLevel="1" x14ac:dyDescent="0.25">
      <c r="A12333" t="s">
        <v>3696</v>
      </c>
      <c r="C12333" s="3" t="s">
        <v>11994</v>
      </c>
      <c r="D12333" s="3">
        <v>70</v>
      </c>
      <c r="E12333" s="9">
        <v>1907</v>
      </c>
      <c r="F12333" s="7" t="s">
        <v>5697</v>
      </c>
      <c r="G12333" s="7" t="s">
        <v>5698</v>
      </c>
      <c r="H12333" s="8" t="s">
        <v>1658</v>
      </c>
      <c r="I12333" s="8" t="s">
        <v>11394</v>
      </c>
      <c r="J12333" s="19">
        <v>3</v>
      </c>
      <c r="K12333" s="19" t="s">
        <v>7736</v>
      </c>
      <c r="L12333" s="11">
        <v>0.6</v>
      </c>
      <c r="M12333" s="11"/>
      <c r="N12333" s="24"/>
      <c r="P12333" s="32"/>
      <c r="T12333" s="19"/>
      <c r="U12333" s="3">
        <v>96</v>
      </c>
      <c r="X12333" t="str">
        <f t="shared" si="744"/>
        <v/>
      </c>
      <c r="Z12333" t="str">
        <f t="shared" si="745"/>
        <v/>
      </c>
      <c r="AB12333" s="9"/>
      <c r="AC12333" t="s">
        <v>1658</v>
      </c>
      <c r="AD12333">
        <f t="shared" si="748"/>
        <v>0</v>
      </c>
      <c r="AF12333" s="3"/>
      <c r="AG12333" t="s">
        <v>1902</v>
      </c>
      <c r="AH12333" s="9" t="s">
        <v>4925</v>
      </c>
    </row>
    <row r="12334" spans="1:34" ht="10.95" customHeight="1" outlineLevel="1" x14ac:dyDescent="0.25">
      <c r="A12334" t="s">
        <v>3696</v>
      </c>
      <c r="C12334" s="3" t="s">
        <v>11994</v>
      </c>
      <c r="D12334" s="3">
        <v>71</v>
      </c>
      <c r="E12334" s="9">
        <v>1907</v>
      </c>
      <c r="F12334" s="7" t="s">
        <v>5699</v>
      </c>
      <c r="G12334" s="7" t="s">
        <v>5700</v>
      </c>
      <c r="H12334" s="8" t="s">
        <v>1658</v>
      </c>
      <c r="I12334" s="8" t="s">
        <v>11394</v>
      </c>
      <c r="J12334" s="19">
        <v>3</v>
      </c>
      <c r="K12334" s="19" t="s">
        <v>7736</v>
      </c>
      <c r="L12334" s="11">
        <v>6.3</v>
      </c>
      <c r="M12334" s="11"/>
      <c r="N12334" s="24"/>
      <c r="P12334" s="32"/>
      <c r="T12334" s="19"/>
      <c r="U12334" s="3">
        <v>98</v>
      </c>
      <c r="X12334" t="str">
        <f t="shared" si="744"/>
        <v/>
      </c>
      <c r="Z12334" t="str">
        <f t="shared" si="745"/>
        <v/>
      </c>
      <c r="AB12334" s="9"/>
      <c r="AC12334" t="s">
        <v>1658</v>
      </c>
      <c r="AD12334">
        <f t="shared" si="748"/>
        <v>0</v>
      </c>
      <c r="AF12334" s="3"/>
      <c r="AG12334" t="s">
        <v>1902</v>
      </c>
      <c r="AH12334" s="9" t="s">
        <v>4925</v>
      </c>
    </row>
    <row r="12335" spans="1:34" ht="10.95" customHeight="1" outlineLevel="1" x14ac:dyDescent="0.25">
      <c r="A12335" t="s">
        <v>3696</v>
      </c>
      <c r="C12335" s="3" t="s">
        <v>11994</v>
      </c>
      <c r="D12335" s="3" t="s">
        <v>4065</v>
      </c>
      <c r="E12335" s="9">
        <v>1915</v>
      </c>
      <c r="F12335" s="7" t="s">
        <v>21764</v>
      </c>
      <c r="G12335" s="7" t="s">
        <v>4078</v>
      </c>
      <c r="H12335" s="8" t="s">
        <v>3698</v>
      </c>
      <c r="I12335" s="8"/>
      <c r="J12335" s="19">
        <v>6</v>
      </c>
      <c r="K12335" s="19" t="s">
        <v>7738</v>
      </c>
      <c r="L12335" s="11"/>
      <c r="M12335" s="11"/>
      <c r="N12335" s="24"/>
      <c r="P12335" s="32"/>
      <c r="T12335" s="19"/>
      <c r="U12335" s="3" t="s">
        <v>3446</v>
      </c>
      <c r="X12335" t="str">
        <f t="shared" si="744"/>
        <v/>
      </c>
      <c r="Z12335" t="str">
        <f t="shared" si="745"/>
        <v/>
      </c>
      <c r="AB12335" s="9"/>
      <c r="AC12335" t="s">
        <v>3698</v>
      </c>
      <c r="AD12335">
        <f t="shared" si="748"/>
        <v>0</v>
      </c>
      <c r="AF12335" s="3"/>
      <c r="AG12335" t="s">
        <v>3699</v>
      </c>
      <c r="AH12335" s="9" t="s">
        <v>4623</v>
      </c>
    </row>
    <row r="12336" spans="1:34" ht="10.95" customHeight="1" outlineLevel="1" x14ac:dyDescent="0.25">
      <c r="A12336" t="s">
        <v>3696</v>
      </c>
      <c r="C12336" s="3" t="s">
        <v>11994</v>
      </c>
      <c r="D12336" s="3" t="s">
        <v>4065</v>
      </c>
      <c r="E12336" s="9">
        <v>1915</v>
      </c>
      <c r="F12336" s="7" t="s">
        <v>21764</v>
      </c>
      <c r="G12336" s="7" t="s">
        <v>4078</v>
      </c>
      <c r="H12336" s="8" t="s">
        <v>5585</v>
      </c>
      <c r="I12336" s="8"/>
      <c r="J12336" s="19">
        <v>6</v>
      </c>
      <c r="K12336" s="19" t="s">
        <v>20092</v>
      </c>
      <c r="L12336" s="11"/>
      <c r="M12336" s="11"/>
      <c r="N12336" s="24"/>
      <c r="P12336" s="32"/>
      <c r="T12336" s="19"/>
      <c r="U12336" s="3" t="s">
        <v>3447</v>
      </c>
      <c r="X12336" t="str">
        <f t="shared" si="744"/>
        <v/>
      </c>
      <c r="Z12336" t="str">
        <f t="shared" si="745"/>
        <v/>
      </c>
      <c r="AB12336" s="9"/>
      <c r="AC12336" t="s">
        <v>5585</v>
      </c>
      <c r="AD12336">
        <f t="shared" si="748"/>
        <v>0</v>
      </c>
      <c r="AF12336" s="3"/>
      <c r="AG12336" t="s">
        <v>3699</v>
      </c>
      <c r="AH12336" s="9" t="s">
        <v>4623</v>
      </c>
    </row>
    <row r="12337" spans="1:34" ht="10.95" customHeight="1" outlineLevel="1" x14ac:dyDescent="0.25">
      <c r="A12337" t="s">
        <v>3696</v>
      </c>
      <c r="C12337" s="3" t="s">
        <v>11994</v>
      </c>
      <c r="D12337" s="3">
        <v>88</v>
      </c>
      <c r="E12337" s="9">
        <v>1915</v>
      </c>
      <c r="F12337" s="7" t="s">
        <v>21765</v>
      </c>
      <c r="G12337" s="7" t="s">
        <v>4078</v>
      </c>
      <c r="H12337" s="8" t="s">
        <v>5586</v>
      </c>
      <c r="I12337" s="8" t="s">
        <v>11395</v>
      </c>
      <c r="J12337" s="19">
        <v>6</v>
      </c>
      <c r="K12337" s="19" t="s">
        <v>20092</v>
      </c>
      <c r="L12337" s="11"/>
      <c r="M12337" s="11"/>
      <c r="N12337" s="24"/>
      <c r="P12337" s="32"/>
      <c r="T12337" s="19"/>
      <c r="U12337" s="3" t="s">
        <v>2979</v>
      </c>
      <c r="X12337" t="str">
        <f t="shared" si="744"/>
        <v/>
      </c>
      <c r="Z12337" t="str">
        <f t="shared" si="745"/>
        <v/>
      </c>
      <c r="AB12337" s="9"/>
      <c r="AC12337" t="s">
        <v>5586</v>
      </c>
      <c r="AD12337">
        <f t="shared" si="748"/>
        <v>0</v>
      </c>
      <c r="AF12337" s="3"/>
      <c r="AG12337" t="s">
        <v>3699</v>
      </c>
      <c r="AH12337" s="9" t="s">
        <v>4613</v>
      </c>
    </row>
    <row r="12338" spans="1:34" ht="10.95" customHeight="1" outlineLevel="1" x14ac:dyDescent="0.25">
      <c r="A12338" t="s">
        <v>3696</v>
      </c>
      <c r="C12338" s="3" t="s">
        <v>11994</v>
      </c>
      <c r="D12338" s="3">
        <v>89</v>
      </c>
      <c r="E12338" s="9">
        <v>1915</v>
      </c>
      <c r="F12338" s="7" t="s">
        <v>21765</v>
      </c>
      <c r="G12338" s="7" t="s">
        <v>4078</v>
      </c>
      <c r="H12338" s="8" t="s">
        <v>5585</v>
      </c>
      <c r="I12338" s="8" t="s">
        <v>11395</v>
      </c>
      <c r="J12338" s="19">
        <v>6</v>
      </c>
      <c r="K12338" s="19" t="s">
        <v>7736</v>
      </c>
      <c r="L12338" s="11">
        <v>0.2</v>
      </c>
      <c r="M12338" s="11"/>
      <c r="N12338" s="24"/>
      <c r="P12338" s="32"/>
      <c r="T12338" s="19"/>
      <c r="U12338" s="3" t="s">
        <v>5587</v>
      </c>
      <c r="X12338" t="str">
        <f t="shared" si="744"/>
        <v/>
      </c>
      <c r="Z12338" t="str">
        <f t="shared" si="745"/>
        <v/>
      </c>
      <c r="AB12338" s="9"/>
      <c r="AC12338" t="s">
        <v>5585</v>
      </c>
      <c r="AD12338">
        <f t="shared" si="748"/>
        <v>0</v>
      </c>
      <c r="AF12338" s="3"/>
      <c r="AG12338" t="s">
        <v>3699</v>
      </c>
      <c r="AH12338" s="9" t="s">
        <v>4623</v>
      </c>
    </row>
    <row r="12339" spans="1:34" ht="10.95" customHeight="1" outlineLevel="1" x14ac:dyDescent="0.25">
      <c r="A12339" t="s">
        <v>3696</v>
      </c>
      <c r="C12339" s="3" t="s">
        <v>11994</v>
      </c>
      <c r="D12339" s="3">
        <v>90</v>
      </c>
      <c r="E12339" s="9">
        <v>1916</v>
      </c>
      <c r="F12339" s="7" t="s">
        <v>21765</v>
      </c>
      <c r="G12339" s="7" t="s">
        <v>4078</v>
      </c>
      <c r="H12339" s="8" t="s">
        <v>5586</v>
      </c>
      <c r="I12339" s="8" t="s">
        <v>11396</v>
      </c>
      <c r="J12339" s="19">
        <v>6</v>
      </c>
      <c r="K12339" s="19" t="s">
        <v>7736</v>
      </c>
      <c r="L12339" s="11">
        <v>0.6</v>
      </c>
      <c r="M12339" s="11"/>
      <c r="N12339" s="24"/>
      <c r="P12339" s="32"/>
      <c r="T12339" s="19"/>
      <c r="U12339" s="3" t="s">
        <v>5588</v>
      </c>
      <c r="X12339" t="str">
        <f t="shared" si="744"/>
        <v/>
      </c>
      <c r="Z12339" t="str">
        <f t="shared" si="745"/>
        <v/>
      </c>
      <c r="AB12339" s="9"/>
      <c r="AC12339" t="s">
        <v>5586</v>
      </c>
      <c r="AD12339">
        <f t="shared" si="748"/>
        <v>0</v>
      </c>
      <c r="AF12339" s="3"/>
      <c r="AG12339" t="s">
        <v>3699</v>
      </c>
      <c r="AH12339" s="9" t="s">
        <v>4613</v>
      </c>
    </row>
    <row r="12340" spans="1:34" ht="10.95" customHeight="1" outlineLevel="1" x14ac:dyDescent="0.25">
      <c r="A12340" t="s">
        <v>3696</v>
      </c>
      <c r="C12340" s="3" t="s">
        <v>11994</v>
      </c>
      <c r="D12340" s="3">
        <v>91</v>
      </c>
      <c r="E12340" s="9">
        <v>1917</v>
      </c>
      <c r="F12340" s="7" t="s">
        <v>21766</v>
      </c>
      <c r="G12340" s="7" t="s">
        <v>6278</v>
      </c>
      <c r="H12340" s="8" t="s">
        <v>3698</v>
      </c>
      <c r="I12340" s="8" t="s">
        <v>11397</v>
      </c>
      <c r="J12340" s="19">
        <v>6</v>
      </c>
      <c r="K12340" s="19" t="s">
        <v>7736</v>
      </c>
      <c r="L12340" s="11">
        <v>1.3</v>
      </c>
      <c r="M12340" s="11"/>
      <c r="N12340" s="24"/>
      <c r="P12340" s="32"/>
      <c r="T12340" s="19"/>
      <c r="U12340" s="3">
        <v>107</v>
      </c>
      <c r="X12340" t="str">
        <f t="shared" si="744"/>
        <v/>
      </c>
      <c r="Z12340" t="str">
        <f t="shared" si="745"/>
        <v/>
      </c>
      <c r="AB12340" s="9"/>
      <c r="AC12340" t="s">
        <v>3698</v>
      </c>
      <c r="AD12340">
        <f t="shared" si="748"/>
        <v>0</v>
      </c>
      <c r="AF12340" s="3"/>
      <c r="AG12340" t="s">
        <v>3699</v>
      </c>
      <c r="AH12340" s="9" t="s">
        <v>4613</v>
      </c>
    </row>
    <row r="12341" spans="1:34" ht="10.95" customHeight="1" outlineLevel="1" x14ac:dyDescent="0.25">
      <c r="A12341" t="s">
        <v>3696</v>
      </c>
      <c r="C12341" s="3" t="s">
        <v>11994</v>
      </c>
      <c r="D12341" s="3" t="s">
        <v>2243</v>
      </c>
      <c r="E12341" s="9">
        <v>1917</v>
      </c>
      <c r="F12341" s="7" t="s">
        <v>6471</v>
      </c>
      <c r="G12341" s="7" t="s">
        <v>6278</v>
      </c>
      <c r="H12341" s="8" t="s">
        <v>3698</v>
      </c>
      <c r="I12341" s="8" t="s">
        <v>11397</v>
      </c>
      <c r="J12341" s="19">
        <v>6</v>
      </c>
      <c r="K12341" s="19" t="s">
        <v>20092</v>
      </c>
      <c r="L12341" s="11"/>
      <c r="M12341" s="11"/>
      <c r="N12341" s="24"/>
      <c r="P12341" s="32"/>
      <c r="T12341" s="19"/>
      <c r="U12341" s="3" t="s">
        <v>6470</v>
      </c>
      <c r="X12341" t="str">
        <f t="shared" si="744"/>
        <v/>
      </c>
      <c r="Z12341" t="str">
        <f t="shared" si="745"/>
        <v/>
      </c>
      <c r="AB12341" s="9"/>
      <c r="AC12341" t="s">
        <v>3698</v>
      </c>
      <c r="AD12341">
        <f t="shared" si="748"/>
        <v>0</v>
      </c>
      <c r="AF12341" s="3"/>
      <c r="AG12341" t="s">
        <v>3699</v>
      </c>
      <c r="AH12341" s="9" t="s">
        <v>4623</v>
      </c>
    </row>
    <row r="12342" spans="1:34" ht="10.95" customHeight="1" outlineLevel="1" x14ac:dyDescent="0.25">
      <c r="A12342" t="s">
        <v>3696</v>
      </c>
      <c r="C12342" s="3" t="s">
        <v>11994</v>
      </c>
      <c r="D12342" s="3" t="s">
        <v>11398</v>
      </c>
      <c r="E12342" s="9">
        <v>1917</v>
      </c>
      <c r="F12342" s="7" t="s">
        <v>6473</v>
      </c>
      <c r="G12342" s="7" t="s">
        <v>6278</v>
      </c>
      <c r="H12342" s="8" t="s">
        <v>3698</v>
      </c>
      <c r="I12342" s="8" t="s">
        <v>11397</v>
      </c>
      <c r="J12342" s="19">
        <v>6</v>
      </c>
      <c r="K12342" s="19" t="s">
        <v>20092</v>
      </c>
      <c r="L12342" s="11"/>
      <c r="M12342" s="11"/>
      <c r="N12342" s="24"/>
      <c r="P12342" s="32"/>
      <c r="T12342" s="19"/>
      <c r="U12342" s="3" t="s">
        <v>6472</v>
      </c>
      <c r="X12342" t="str">
        <f t="shared" si="744"/>
        <v/>
      </c>
      <c r="Z12342" t="str">
        <f t="shared" si="745"/>
        <v/>
      </c>
      <c r="AB12342" s="9"/>
      <c r="AC12342" t="s">
        <v>3698</v>
      </c>
      <c r="AD12342">
        <f t="shared" si="748"/>
        <v>0</v>
      </c>
      <c r="AF12342" s="3"/>
      <c r="AG12342" t="s">
        <v>3699</v>
      </c>
      <c r="AH12342" s="9" t="s">
        <v>4623</v>
      </c>
    </row>
    <row r="12343" spans="1:34" ht="10.95" customHeight="1" outlineLevel="1" x14ac:dyDescent="0.25">
      <c r="A12343" t="s">
        <v>3696</v>
      </c>
      <c r="C12343" s="3" t="s">
        <v>11994</v>
      </c>
      <c r="D12343" s="3">
        <v>92</v>
      </c>
      <c r="E12343" s="9">
        <v>1924</v>
      </c>
      <c r="F12343" s="7" t="s">
        <v>21767</v>
      </c>
      <c r="G12343" s="7" t="s">
        <v>5700</v>
      </c>
      <c r="H12343" s="8" t="s">
        <v>1658</v>
      </c>
      <c r="I12343" s="8" t="s">
        <v>11400</v>
      </c>
      <c r="J12343" s="19">
        <v>3</v>
      </c>
      <c r="K12343" s="19" t="s">
        <v>7736</v>
      </c>
      <c r="L12343" s="11">
        <v>0.9</v>
      </c>
      <c r="M12343" s="11"/>
      <c r="N12343" s="24"/>
      <c r="P12343" s="32"/>
      <c r="T12343" s="19"/>
      <c r="U12343" s="3">
        <v>116</v>
      </c>
      <c r="X12343" t="str">
        <f t="shared" si="744"/>
        <v/>
      </c>
      <c r="Z12343" t="str">
        <f t="shared" si="745"/>
        <v/>
      </c>
      <c r="AB12343" s="9"/>
      <c r="AC12343" t="s">
        <v>1658</v>
      </c>
      <c r="AD12343">
        <f t="shared" si="748"/>
        <v>0</v>
      </c>
      <c r="AF12343" s="3"/>
      <c r="AG12343" t="s">
        <v>1902</v>
      </c>
      <c r="AH12343" s="9" t="s">
        <v>4613</v>
      </c>
    </row>
    <row r="12344" spans="1:34" ht="10.95" customHeight="1" outlineLevel="1" x14ac:dyDescent="0.25">
      <c r="A12344" t="s">
        <v>3696</v>
      </c>
      <c r="C12344" s="3" t="s">
        <v>11994</v>
      </c>
      <c r="D12344" s="3" t="s">
        <v>11399</v>
      </c>
      <c r="E12344" s="9">
        <v>1924</v>
      </c>
      <c r="F12344" s="7" t="s">
        <v>21768</v>
      </c>
      <c r="G12344" s="7" t="s">
        <v>5700</v>
      </c>
      <c r="H12344" s="8" t="s">
        <v>1658</v>
      </c>
      <c r="I12344" s="8" t="s">
        <v>11400</v>
      </c>
      <c r="J12344" s="19">
        <v>3</v>
      </c>
      <c r="K12344" s="19" t="s">
        <v>20092</v>
      </c>
      <c r="L12344" s="11"/>
      <c r="M12344" s="11"/>
      <c r="N12344" s="24"/>
      <c r="P12344" s="32"/>
      <c r="T12344" s="19"/>
      <c r="U12344" s="3" t="s">
        <v>6474</v>
      </c>
      <c r="W12344" t="s">
        <v>7738</v>
      </c>
      <c r="X12344" t="str">
        <f t="shared" si="744"/>
        <v/>
      </c>
      <c r="Z12344" t="str">
        <f t="shared" si="745"/>
        <v/>
      </c>
      <c r="AB12344" s="9"/>
      <c r="AC12344" t="s">
        <v>1658</v>
      </c>
      <c r="AD12344">
        <f t="shared" si="748"/>
        <v>0</v>
      </c>
      <c r="AF12344" s="3"/>
      <c r="AG12344" t="s">
        <v>1902</v>
      </c>
      <c r="AH12344" s="9" t="s">
        <v>4623</v>
      </c>
    </row>
    <row r="12345" spans="1:34" ht="10.95" customHeight="1" outlineLevel="1" x14ac:dyDescent="0.25">
      <c r="A12345" t="s">
        <v>3696</v>
      </c>
      <c r="C12345" s="3" t="s">
        <v>11994</v>
      </c>
      <c r="D12345" s="3">
        <v>93</v>
      </c>
      <c r="E12345" s="9">
        <v>1924</v>
      </c>
      <c r="F12345" s="7" t="s">
        <v>11401</v>
      </c>
      <c r="G12345" s="7" t="s">
        <v>11402</v>
      </c>
      <c r="H12345" s="8" t="s">
        <v>11393</v>
      </c>
      <c r="I12345" s="8" t="s">
        <v>11400</v>
      </c>
      <c r="J12345" s="19">
        <v>5</v>
      </c>
      <c r="K12345" s="19" t="s">
        <v>7736</v>
      </c>
      <c r="L12345" s="11">
        <v>0.5</v>
      </c>
      <c r="M12345" s="11"/>
      <c r="N12345" s="24"/>
      <c r="P12345" s="32"/>
      <c r="T12345" s="19"/>
      <c r="U12345" s="3"/>
      <c r="X12345" t="str">
        <f t="shared" si="744"/>
        <v/>
      </c>
      <c r="Z12345" t="str">
        <f t="shared" si="745"/>
        <v/>
      </c>
      <c r="AB12345" s="9"/>
      <c r="AC12345" t="s">
        <v>11393</v>
      </c>
      <c r="AD12345">
        <f t="shared" si="748"/>
        <v>0</v>
      </c>
      <c r="AF12345" s="3"/>
      <c r="AH12345" s="9"/>
    </row>
    <row r="12346" spans="1:34" ht="10.95" customHeight="1" outlineLevel="1" x14ac:dyDescent="0.25">
      <c r="A12346" t="s">
        <v>3696</v>
      </c>
      <c r="C12346" s="3" t="s">
        <v>11994</v>
      </c>
      <c r="D12346" s="3">
        <v>94</v>
      </c>
      <c r="E12346" s="9">
        <v>1924</v>
      </c>
      <c r="F12346" s="7" t="s">
        <v>11403</v>
      </c>
      <c r="G12346" s="7" t="s">
        <v>11392</v>
      </c>
      <c r="H12346" s="8" t="s">
        <v>11393</v>
      </c>
      <c r="I12346" s="8" t="s">
        <v>11400</v>
      </c>
      <c r="J12346" s="19">
        <v>5</v>
      </c>
      <c r="K12346" s="19" t="s">
        <v>7736</v>
      </c>
      <c r="L12346" s="11">
        <v>0.5</v>
      </c>
      <c r="M12346" s="11"/>
      <c r="N12346" s="24"/>
      <c r="P12346" s="32"/>
      <c r="T12346" s="19"/>
      <c r="U12346" s="3"/>
      <c r="X12346" t="str">
        <f t="shared" si="744"/>
        <v/>
      </c>
      <c r="Z12346" t="str">
        <f t="shared" si="745"/>
        <v/>
      </c>
      <c r="AB12346" s="9"/>
      <c r="AC12346" t="s">
        <v>11393</v>
      </c>
      <c r="AD12346">
        <f t="shared" si="748"/>
        <v>0</v>
      </c>
      <c r="AF12346" s="3"/>
      <c r="AH12346" s="9"/>
    </row>
    <row r="12347" spans="1:34" ht="10.95" customHeight="1" outlineLevel="1" x14ac:dyDescent="0.25">
      <c r="A12347" t="s">
        <v>3696</v>
      </c>
      <c r="C12347" s="3" t="s">
        <v>11994</v>
      </c>
      <c r="D12347" s="3">
        <v>95</v>
      </c>
      <c r="E12347" s="9">
        <v>1925</v>
      </c>
      <c r="F12347" s="7" t="s">
        <v>21769</v>
      </c>
      <c r="G12347" s="7" t="s">
        <v>4034</v>
      </c>
      <c r="H12347" s="8" t="s">
        <v>3698</v>
      </c>
      <c r="I12347" s="8" t="s">
        <v>11400</v>
      </c>
      <c r="J12347" s="19">
        <v>6</v>
      </c>
      <c r="K12347" s="19" t="s">
        <v>7736</v>
      </c>
      <c r="L12347" s="11">
        <v>5.3</v>
      </c>
      <c r="M12347" s="11"/>
      <c r="N12347" s="24"/>
      <c r="P12347" s="32"/>
      <c r="T12347" s="19"/>
      <c r="U12347" s="3">
        <v>112</v>
      </c>
      <c r="X12347" t="str">
        <f t="shared" si="744"/>
        <v/>
      </c>
      <c r="Z12347" t="str">
        <f t="shared" si="745"/>
        <v/>
      </c>
      <c r="AB12347" s="9"/>
      <c r="AC12347" t="s">
        <v>3698</v>
      </c>
      <c r="AD12347">
        <f t="shared" si="748"/>
        <v>0</v>
      </c>
      <c r="AF12347" s="3"/>
      <c r="AG12347" t="s">
        <v>3699</v>
      </c>
      <c r="AH12347" s="9" t="s">
        <v>4613</v>
      </c>
    </row>
    <row r="12348" spans="1:34" ht="10.95" customHeight="1" outlineLevel="1" x14ac:dyDescent="0.25">
      <c r="A12348" t="s">
        <v>3696</v>
      </c>
      <c r="C12348" s="3" t="s">
        <v>11994</v>
      </c>
      <c r="D12348" s="3">
        <v>96</v>
      </c>
      <c r="E12348" s="9">
        <v>1925</v>
      </c>
      <c r="F12348" s="7" t="s">
        <v>21770</v>
      </c>
      <c r="G12348" s="7" t="s">
        <v>4034</v>
      </c>
      <c r="H12348" s="8" t="s">
        <v>3698</v>
      </c>
      <c r="I12348" s="8" t="s">
        <v>11400</v>
      </c>
      <c r="J12348" s="19">
        <v>6</v>
      </c>
      <c r="K12348" s="19" t="s">
        <v>7736</v>
      </c>
      <c r="L12348" s="11">
        <v>2.8</v>
      </c>
      <c r="M12348" s="11"/>
      <c r="N12348" s="24"/>
      <c r="P12348" s="32"/>
      <c r="T12348" s="19"/>
      <c r="U12348" s="3">
        <v>113</v>
      </c>
      <c r="X12348" t="str">
        <f t="shared" si="744"/>
        <v/>
      </c>
      <c r="Z12348" t="str">
        <f t="shared" si="745"/>
        <v/>
      </c>
      <c r="AB12348" s="9"/>
      <c r="AC12348" t="s">
        <v>3698</v>
      </c>
      <c r="AD12348">
        <f t="shared" si="748"/>
        <v>0</v>
      </c>
      <c r="AF12348" s="3"/>
      <c r="AG12348" t="s">
        <v>3699</v>
      </c>
      <c r="AH12348" s="9" t="s">
        <v>4613</v>
      </c>
    </row>
    <row r="12349" spans="1:34" ht="10.95" customHeight="1" outlineLevel="1" x14ac:dyDescent="0.25">
      <c r="A12349" t="s">
        <v>3696</v>
      </c>
      <c r="C12349" s="3" t="s">
        <v>11994</v>
      </c>
      <c r="D12349" s="3">
        <v>97</v>
      </c>
      <c r="E12349" s="9">
        <v>1925</v>
      </c>
      <c r="F12349" s="7" t="s">
        <v>11404</v>
      </c>
      <c r="G12349" s="7" t="s">
        <v>11392</v>
      </c>
      <c r="H12349" s="8" t="s">
        <v>11393</v>
      </c>
      <c r="I12349" s="8" t="s">
        <v>11400</v>
      </c>
      <c r="J12349" s="19">
        <v>5</v>
      </c>
      <c r="K12349" s="19" t="s">
        <v>7736</v>
      </c>
      <c r="L12349" s="11">
        <v>1.5</v>
      </c>
      <c r="M12349" s="11"/>
      <c r="N12349" s="24"/>
      <c r="P12349" s="32"/>
      <c r="T12349" s="19"/>
      <c r="U12349" s="3"/>
      <c r="X12349" t="str">
        <f t="shared" si="744"/>
        <v/>
      </c>
      <c r="Z12349" t="str">
        <f t="shared" si="745"/>
        <v/>
      </c>
      <c r="AB12349" s="9"/>
      <c r="AC12349" t="s">
        <v>11393</v>
      </c>
      <c r="AD12349">
        <f t="shared" si="748"/>
        <v>0</v>
      </c>
      <c r="AF12349" s="3"/>
      <c r="AH12349" s="9"/>
    </row>
    <row r="12350" spans="1:34" ht="10.95" customHeight="1" outlineLevel="1" x14ac:dyDescent="0.25">
      <c r="A12350" t="s">
        <v>3696</v>
      </c>
      <c r="C12350" s="3" t="s">
        <v>11994</v>
      </c>
      <c r="D12350" s="3">
        <v>98</v>
      </c>
      <c r="E12350" s="9">
        <v>1922</v>
      </c>
      <c r="F12350" s="7" t="s">
        <v>5142</v>
      </c>
      <c r="G12350" s="7" t="s">
        <v>4077</v>
      </c>
      <c r="H12350" s="8" t="s">
        <v>3698</v>
      </c>
      <c r="I12350" s="8" t="s">
        <v>11405</v>
      </c>
      <c r="J12350" s="19">
        <v>6</v>
      </c>
      <c r="K12350" s="19" t="s">
        <v>7736</v>
      </c>
      <c r="L12350" s="11">
        <v>0.2</v>
      </c>
      <c r="M12350" s="11"/>
      <c r="N12350" s="24"/>
      <c r="P12350" s="32"/>
      <c r="T12350" s="19"/>
      <c r="U12350" s="3">
        <v>64</v>
      </c>
      <c r="X12350" t="str">
        <f t="shared" si="744"/>
        <v/>
      </c>
      <c r="Z12350" t="str">
        <f t="shared" si="745"/>
        <v/>
      </c>
      <c r="AB12350" s="9"/>
      <c r="AC12350" t="s">
        <v>3698</v>
      </c>
      <c r="AD12350">
        <f t="shared" si="748"/>
        <v>0</v>
      </c>
      <c r="AF12350" s="3"/>
      <c r="AG12350" t="s">
        <v>3699</v>
      </c>
      <c r="AH12350" s="9" t="s">
        <v>4613</v>
      </c>
    </row>
    <row r="12351" spans="1:34" ht="10.95" customHeight="1" outlineLevel="1" x14ac:dyDescent="0.25">
      <c r="A12351" t="s">
        <v>3696</v>
      </c>
      <c r="C12351" s="3" t="s">
        <v>11994</v>
      </c>
      <c r="D12351" s="3">
        <v>99</v>
      </c>
      <c r="E12351" s="9">
        <v>1922</v>
      </c>
      <c r="F12351" s="7" t="s">
        <v>5141</v>
      </c>
      <c r="G12351" s="7" t="s">
        <v>131</v>
      </c>
      <c r="H12351" s="8" t="s">
        <v>3698</v>
      </c>
      <c r="I12351" s="8" t="s">
        <v>11406</v>
      </c>
      <c r="J12351" s="19">
        <v>6</v>
      </c>
      <c r="K12351" s="19" t="s">
        <v>7736</v>
      </c>
      <c r="L12351" s="11">
        <v>0.2</v>
      </c>
      <c r="M12351" s="11"/>
      <c r="N12351" s="24"/>
      <c r="P12351" s="32"/>
      <c r="T12351" s="19"/>
      <c r="U12351" s="3">
        <v>66</v>
      </c>
      <c r="X12351" t="str">
        <f t="shared" si="744"/>
        <v/>
      </c>
      <c r="Z12351" t="str">
        <f t="shared" si="745"/>
        <v/>
      </c>
      <c r="AB12351" s="9"/>
      <c r="AC12351" t="s">
        <v>3698</v>
      </c>
      <c r="AD12351">
        <f t="shared" ref="AD12351:AD12382" si="749">COUNTIF(H12351,"*Fuji*")</f>
        <v>0</v>
      </c>
      <c r="AF12351" s="3"/>
      <c r="AG12351" t="s">
        <v>3699</v>
      </c>
      <c r="AH12351" s="9" t="s">
        <v>4613</v>
      </c>
    </row>
    <row r="12352" spans="1:34" ht="10.95" customHeight="1" outlineLevel="1" x14ac:dyDescent="0.25">
      <c r="A12352" t="s">
        <v>3696</v>
      </c>
      <c r="C12352" s="3" t="s">
        <v>11994</v>
      </c>
      <c r="D12352" s="3">
        <v>100</v>
      </c>
      <c r="E12352" s="9">
        <v>1926</v>
      </c>
      <c r="F12352" s="7" t="s">
        <v>5141</v>
      </c>
      <c r="G12352" s="7" t="s">
        <v>4033</v>
      </c>
      <c r="H12352" s="8" t="s">
        <v>3698</v>
      </c>
      <c r="I12352" s="8" t="s">
        <v>11406</v>
      </c>
      <c r="J12352" s="19">
        <v>6</v>
      </c>
      <c r="K12352" s="19" t="s">
        <v>7736</v>
      </c>
      <c r="L12352" s="11">
        <v>0.7</v>
      </c>
      <c r="M12352" s="11"/>
      <c r="N12352" s="24"/>
      <c r="P12352" s="32"/>
      <c r="T12352" s="19"/>
      <c r="U12352" s="3">
        <v>67</v>
      </c>
      <c r="X12352" t="str">
        <f t="shared" si="744"/>
        <v/>
      </c>
      <c r="Z12352" t="str">
        <f t="shared" si="745"/>
        <v/>
      </c>
      <c r="AB12352" s="9"/>
      <c r="AC12352" t="s">
        <v>3698</v>
      </c>
      <c r="AD12352">
        <f t="shared" si="749"/>
        <v>0</v>
      </c>
      <c r="AF12352" s="3"/>
      <c r="AG12352" t="s">
        <v>3699</v>
      </c>
      <c r="AH12352" s="9" t="s">
        <v>4613</v>
      </c>
    </row>
    <row r="12353" spans="1:34" ht="10.95" customHeight="1" outlineLevel="1" x14ac:dyDescent="0.25">
      <c r="A12353" t="s">
        <v>3696</v>
      </c>
      <c r="C12353" s="3" t="s">
        <v>11994</v>
      </c>
      <c r="D12353" s="3">
        <v>101</v>
      </c>
      <c r="E12353" s="9">
        <v>1926</v>
      </c>
      <c r="F12353" s="7" t="s">
        <v>5242</v>
      </c>
      <c r="G12353" s="7" t="s">
        <v>4035</v>
      </c>
      <c r="H12353" s="8" t="s">
        <v>3698</v>
      </c>
      <c r="I12353" s="8" t="s">
        <v>11406</v>
      </c>
      <c r="J12353" s="19">
        <v>6</v>
      </c>
      <c r="K12353" s="19" t="s">
        <v>7736</v>
      </c>
      <c r="L12353" s="11">
        <v>0.5</v>
      </c>
      <c r="M12353" s="11"/>
      <c r="N12353" s="24"/>
      <c r="P12353" s="32"/>
      <c r="T12353" s="19"/>
      <c r="U12353" s="3">
        <v>69</v>
      </c>
      <c r="X12353" t="str">
        <f t="shared" si="744"/>
        <v/>
      </c>
      <c r="Z12353" t="str">
        <f t="shared" si="745"/>
        <v/>
      </c>
      <c r="AB12353" s="9"/>
      <c r="AC12353" t="s">
        <v>3698</v>
      </c>
      <c r="AD12353">
        <f t="shared" si="749"/>
        <v>0</v>
      </c>
      <c r="AF12353" s="3"/>
      <c r="AG12353" t="s">
        <v>3699</v>
      </c>
      <c r="AH12353" s="9" t="s">
        <v>4613</v>
      </c>
    </row>
    <row r="12354" spans="1:34" ht="10.95" customHeight="1" outlineLevel="1" x14ac:dyDescent="0.25">
      <c r="A12354" t="s">
        <v>3696</v>
      </c>
      <c r="C12354" s="3" t="s">
        <v>11994</v>
      </c>
      <c r="D12354" s="3">
        <v>102</v>
      </c>
      <c r="E12354" s="9">
        <v>1928</v>
      </c>
      <c r="F12354" s="7" t="s">
        <v>5242</v>
      </c>
      <c r="G12354" s="7" t="s">
        <v>1656</v>
      </c>
      <c r="H12354" s="8" t="s">
        <v>3698</v>
      </c>
      <c r="I12354" s="8" t="s">
        <v>11406</v>
      </c>
      <c r="J12354" s="19">
        <v>6</v>
      </c>
      <c r="K12354" s="19" t="s">
        <v>7736</v>
      </c>
      <c r="L12354" s="11">
        <v>0.3</v>
      </c>
      <c r="M12354" s="11"/>
      <c r="N12354" s="24"/>
      <c r="P12354" s="32"/>
      <c r="T12354" s="19"/>
      <c r="U12354" s="3">
        <v>70</v>
      </c>
      <c r="X12354" t="str">
        <f t="shared" ref="X12354:X12417" si="750">IF(COUNTIF(F12354,"*fdc*"),1,"")</f>
        <v/>
      </c>
      <c r="Z12354" t="str">
        <f t="shared" ref="Z12354:Z12417" si="751">IF(COUNTIF(F12354,"*s/s*"),1,"")</f>
        <v/>
      </c>
      <c r="AB12354" s="9"/>
      <c r="AC12354" t="s">
        <v>3698</v>
      </c>
      <c r="AD12354">
        <f t="shared" si="749"/>
        <v>0</v>
      </c>
      <c r="AF12354" s="3"/>
      <c r="AG12354" t="s">
        <v>3699</v>
      </c>
      <c r="AH12354" s="9" t="s">
        <v>4613</v>
      </c>
    </row>
    <row r="12355" spans="1:34" ht="10.95" customHeight="1" outlineLevel="1" x14ac:dyDescent="0.25">
      <c r="A12355" t="s">
        <v>3696</v>
      </c>
      <c r="C12355" s="3" t="s">
        <v>11994</v>
      </c>
      <c r="D12355" s="3">
        <v>103</v>
      </c>
      <c r="E12355" s="9">
        <v>1926</v>
      </c>
      <c r="F12355" s="7" t="s">
        <v>5143</v>
      </c>
      <c r="G12355" s="7" t="s">
        <v>8867</v>
      </c>
      <c r="H12355" s="8"/>
      <c r="I12355" s="8" t="s">
        <v>11408</v>
      </c>
      <c r="J12355" s="19">
        <v>5</v>
      </c>
      <c r="K12355" s="19" t="s">
        <v>7736</v>
      </c>
      <c r="L12355" s="11">
        <v>0.3</v>
      </c>
      <c r="M12355" s="11"/>
      <c r="N12355" s="24"/>
      <c r="P12355" s="32"/>
      <c r="T12355" s="19"/>
      <c r="U12355" s="3"/>
      <c r="X12355" t="str">
        <f t="shared" si="750"/>
        <v/>
      </c>
      <c r="Z12355" t="str">
        <f t="shared" si="751"/>
        <v/>
      </c>
      <c r="AB12355" s="9"/>
      <c r="AD12355">
        <f t="shared" si="749"/>
        <v>0</v>
      </c>
      <c r="AF12355" s="3"/>
      <c r="AH12355" s="9"/>
    </row>
    <row r="12356" spans="1:34" ht="10.95" customHeight="1" outlineLevel="1" x14ac:dyDescent="0.25">
      <c r="A12356" t="s">
        <v>3696</v>
      </c>
      <c r="C12356" s="3" t="s">
        <v>11994</v>
      </c>
      <c r="D12356" s="3">
        <v>104</v>
      </c>
      <c r="E12356" s="9">
        <v>1926</v>
      </c>
      <c r="F12356" s="7" t="s">
        <v>5282</v>
      </c>
      <c r="G12356" s="7" t="s">
        <v>11409</v>
      </c>
      <c r="H12356" s="8"/>
      <c r="I12356" s="8" t="s">
        <v>11408</v>
      </c>
      <c r="J12356" s="19">
        <v>5</v>
      </c>
      <c r="K12356" s="19" t="s">
        <v>7736</v>
      </c>
      <c r="L12356" s="11">
        <v>2.8</v>
      </c>
      <c r="M12356" s="11"/>
      <c r="N12356" s="24"/>
      <c r="P12356" s="32"/>
      <c r="T12356" s="19"/>
      <c r="U12356" s="3"/>
      <c r="X12356" t="str">
        <f t="shared" si="750"/>
        <v/>
      </c>
      <c r="Z12356" t="str">
        <f t="shared" si="751"/>
        <v/>
      </c>
      <c r="AB12356" s="9"/>
      <c r="AD12356">
        <f t="shared" si="749"/>
        <v>0</v>
      </c>
      <c r="AF12356" s="3"/>
      <c r="AH12356" s="9"/>
    </row>
    <row r="12357" spans="1:34" ht="10.95" customHeight="1" outlineLevel="1" x14ac:dyDescent="0.25">
      <c r="A12357" t="s">
        <v>3696</v>
      </c>
      <c r="C12357" s="3" t="s">
        <v>11994</v>
      </c>
      <c r="D12357" s="3">
        <v>105</v>
      </c>
      <c r="E12357" s="9">
        <v>1926</v>
      </c>
      <c r="F12357" s="7" t="s">
        <v>5282</v>
      </c>
      <c r="G12357" s="7" t="s">
        <v>11410</v>
      </c>
      <c r="H12357" s="8"/>
      <c r="I12357" s="8" t="s">
        <v>11408</v>
      </c>
      <c r="J12357" s="19">
        <v>5</v>
      </c>
      <c r="K12357" s="19" t="s">
        <v>7736</v>
      </c>
      <c r="L12357" s="11">
        <v>0.3</v>
      </c>
      <c r="M12357" s="11"/>
      <c r="N12357" s="24"/>
      <c r="P12357" s="32"/>
      <c r="T12357" s="19"/>
      <c r="U12357" s="3"/>
      <c r="X12357" t="str">
        <f t="shared" si="750"/>
        <v/>
      </c>
      <c r="Z12357" t="str">
        <f t="shared" si="751"/>
        <v/>
      </c>
      <c r="AB12357" s="9"/>
      <c r="AD12357">
        <f t="shared" si="749"/>
        <v>0</v>
      </c>
      <c r="AF12357" s="3"/>
      <c r="AH12357" s="9"/>
    </row>
    <row r="12358" spans="1:34" ht="10.95" customHeight="1" outlineLevel="1" x14ac:dyDescent="0.25">
      <c r="A12358" t="s">
        <v>3696</v>
      </c>
      <c r="C12358" s="3" t="s">
        <v>11994</v>
      </c>
      <c r="D12358" s="3">
        <v>106</v>
      </c>
      <c r="E12358" s="9">
        <v>1926</v>
      </c>
      <c r="F12358" s="7" t="s">
        <v>5282</v>
      </c>
      <c r="G12358" s="7" t="s">
        <v>11411</v>
      </c>
      <c r="H12358" s="8"/>
      <c r="I12358" s="8" t="s">
        <v>11408</v>
      </c>
      <c r="J12358" s="19">
        <v>5</v>
      </c>
      <c r="K12358" s="19" t="s">
        <v>7736</v>
      </c>
      <c r="L12358" s="11">
        <v>1.2</v>
      </c>
      <c r="M12358" s="11"/>
      <c r="N12358" s="24"/>
      <c r="P12358" s="32"/>
      <c r="T12358" s="19"/>
      <c r="U12358" s="3"/>
      <c r="X12358" t="str">
        <f t="shared" si="750"/>
        <v/>
      </c>
      <c r="Z12358" t="str">
        <f t="shared" si="751"/>
        <v/>
      </c>
      <c r="AB12358" s="9"/>
      <c r="AD12358">
        <f t="shared" si="749"/>
        <v>0</v>
      </c>
      <c r="AF12358" s="3"/>
      <c r="AH12358" s="9"/>
    </row>
    <row r="12359" spans="1:34" ht="10.95" customHeight="1" outlineLevel="1" x14ac:dyDescent="0.25">
      <c r="A12359" t="s">
        <v>3696</v>
      </c>
      <c r="C12359" s="3" t="s">
        <v>11994</v>
      </c>
      <c r="D12359" s="3">
        <v>107</v>
      </c>
      <c r="E12359" s="9">
        <v>1926</v>
      </c>
      <c r="F12359" s="7" t="s">
        <v>2351</v>
      </c>
      <c r="G12359" s="7" t="s">
        <v>11412</v>
      </c>
      <c r="H12359" s="8"/>
      <c r="I12359" s="8" t="s">
        <v>11408</v>
      </c>
      <c r="J12359" s="19">
        <v>5</v>
      </c>
      <c r="K12359" s="19" t="s">
        <v>7736</v>
      </c>
      <c r="L12359" s="11">
        <v>1.3</v>
      </c>
      <c r="M12359" s="11"/>
      <c r="N12359" s="24"/>
      <c r="P12359" s="32"/>
      <c r="T12359" s="19"/>
      <c r="U12359" s="3"/>
      <c r="X12359" t="str">
        <f t="shared" si="750"/>
        <v/>
      </c>
      <c r="Z12359" t="str">
        <f t="shared" si="751"/>
        <v/>
      </c>
      <c r="AB12359" s="9"/>
      <c r="AD12359">
        <f t="shared" si="749"/>
        <v>0</v>
      </c>
      <c r="AF12359" s="3"/>
      <c r="AH12359" s="9"/>
    </row>
    <row r="12360" spans="1:34" ht="10.95" customHeight="1" outlineLevel="1" x14ac:dyDescent="0.25">
      <c r="A12360" t="s">
        <v>3696</v>
      </c>
      <c r="C12360" s="3" t="s">
        <v>11994</v>
      </c>
      <c r="D12360" s="3">
        <v>108</v>
      </c>
      <c r="E12360" s="9">
        <v>1926</v>
      </c>
      <c r="F12360" s="7" t="s">
        <v>5243</v>
      </c>
      <c r="G12360" s="7" t="s">
        <v>11413</v>
      </c>
      <c r="H12360" s="8"/>
      <c r="I12360" s="8" t="s">
        <v>11408</v>
      </c>
      <c r="J12360" s="19">
        <v>5</v>
      </c>
      <c r="K12360" s="19" t="s">
        <v>7736</v>
      </c>
      <c r="L12360" s="11">
        <v>0.8</v>
      </c>
      <c r="M12360" s="11"/>
      <c r="N12360" s="24"/>
      <c r="P12360" s="32"/>
      <c r="T12360" s="19"/>
      <c r="U12360" s="3"/>
      <c r="X12360" t="str">
        <f t="shared" si="750"/>
        <v/>
      </c>
      <c r="Z12360" t="str">
        <f t="shared" si="751"/>
        <v/>
      </c>
      <c r="AB12360" s="9"/>
      <c r="AD12360">
        <f t="shared" si="749"/>
        <v>0</v>
      </c>
      <c r="AF12360" s="3"/>
      <c r="AH12360" s="9"/>
    </row>
    <row r="12361" spans="1:34" ht="10.95" customHeight="1" outlineLevel="1" x14ac:dyDescent="0.25">
      <c r="A12361" t="s">
        <v>3696</v>
      </c>
      <c r="C12361" s="3" t="s">
        <v>11994</v>
      </c>
      <c r="D12361" s="3">
        <v>109</v>
      </c>
      <c r="E12361" s="9">
        <v>1926</v>
      </c>
      <c r="F12361" s="7" t="s">
        <v>5243</v>
      </c>
      <c r="G12361" s="7" t="s">
        <v>11414</v>
      </c>
      <c r="H12361" s="8"/>
      <c r="I12361" s="8" t="s">
        <v>11408</v>
      </c>
      <c r="J12361" s="19">
        <v>5</v>
      </c>
      <c r="K12361" s="19" t="s">
        <v>7736</v>
      </c>
      <c r="L12361" s="11">
        <v>1.5</v>
      </c>
      <c r="M12361" s="11"/>
      <c r="N12361" s="24"/>
      <c r="P12361" s="32"/>
      <c r="T12361" s="19"/>
      <c r="U12361" s="3"/>
      <c r="X12361" t="str">
        <f t="shared" si="750"/>
        <v/>
      </c>
      <c r="Z12361" t="str">
        <f t="shared" si="751"/>
        <v/>
      </c>
      <c r="AB12361" s="9"/>
      <c r="AD12361">
        <f t="shared" si="749"/>
        <v>0</v>
      </c>
      <c r="AF12361" s="3"/>
      <c r="AH12361" s="9"/>
    </row>
    <row r="12362" spans="1:34" ht="10.95" customHeight="1" outlineLevel="1" x14ac:dyDescent="0.25">
      <c r="A12362" t="s">
        <v>3696</v>
      </c>
      <c r="C12362" s="3" t="s">
        <v>11994</v>
      </c>
      <c r="D12362" s="3">
        <v>110</v>
      </c>
      <c r="E12362" s="9">
        <v>1926</v>
      </c>
      <c r="F12362" s="7" t="s">
        <v>3424</v>
      </c>
      <c r="G12362" s="7" t="s">
        <v>11415</v>
      </c>
      <c r="H12362" s="8"/>
      <c r="I12362" s="8" t="s">
        <v>11408</v>
      </c>
      <c r="J12362" s="19">
        <v>5</v>
      </c>
      <c r="K12362" s="19" t="s">
        <v>7736</v>
      </c>
      <c r="L12362" s="11">
        <v>0.2</v>
      </c>
      <c r="M12362" s="11"/>
      <c r="N12362" s="24"/>
      <c r="P12362" s="32"/>
      <c r="T12362" s="19"/>
      <c r="U12362" s="3"/>
      <c r="X12362" t="str">
        <f t="shared" si="750"/>
        <v/>
      </c>
      <c r="Z12362" t="str">
        <f t="shared" si="751"/>
        <v/>
      </c>
      <c r="AB12362" s="9"/>
      <c r="AD12362">
        <f t="shared" si="749"/>
        <v>0</v>
      </c>
      <c r="AF12362" s="3"/>
      <c r="AH12362" s="9"/>
    </row>
    <row r="12363" spans="1:34" ht="10.95" customHeight="1" outlineLevel="1" x14ac:dyDescent="0.25">
      <c r="A12363" t="s">
        <v>3696</v>
      </c>
      <c r="C12363" s="3" t="s">
        <v>11994</v>
      </c>
      <c r="D12363" s="3">
        <v>111</v>
      </c>
      <c r="E12363" s="9">
        <v>1926</v>
      </c>
      <c r="F12363" s="7" t="s">
        <v>3424</v>
      </c>
      <c r="G12363" s="7" t="s">
        <v>11416</v>
      </c>
      <c r="H12363" s="8"/>
      <c r="I12363" s="8" t="s">
        <v>11408</v>
      </c>
      <c r="J12363" s="19">
        <v>5</v>
      </c>
      <c r="K12363" s="19" t="s">
        <v>7736</v>
      </c>
      <c r="L12363" s="11">
        <v>0.4</v>
      </c>
      <c r="M12363" s="11"/>
      <c r="N12363" s="24"/>
      <c r="P12363" s="32"/>
      <c r="T12363" s="19"/>
      <c r="U12363" s="3"/>
      <c r="X12363" t="str">
        <f t="shared" si="750"/>
        <v/>
      </c>
      <c r="Z12363" t="str">
        <f t="shared" si="751"/>
        <v/>
      </c>
      <c r="AB12363" s="9"/>
      <c r="AD12363">
        <f t="shared" si="749"/>
        <v>0</v>
      </c>
      <c r="AF12363" s="3"/>
      <c r="AH12363" s="9"/>
    </row>
    <row r="12364" spans="1:34" ht="10.95" customHeight="1" outlineLevel="1" x14ac:dyDescent="0.25">
      <c r="A12364" t="s">
        <v>3696</v>
      </c>
      <c r="C12364" s="3" t="s">
        <v>11994</v>
      </c>
      <c r="D12364" s="3">
        <v>112</v>
      </c>
      <c r="E12364" s="9">
        <v>1926</v>
      </c>
      <c r="F12364" s="7" t="s">
        <v>1349</v>
      </c>
      <c r="G12364" s="7" t="s">
        <v>11417</v>
      </c>
      <c r="H12364" s="8"/>
      <c r="I12364" s="8" t="s">
        <v>11408</v>
      </c>
      <c r="J12364" s="19">
        <v>5</v>
      </c>
      <c r="K12364" s="19" t="s">
        <v>7736</v>
      </c>
      <c r="L12364" s="11">
        <v>0.3</v>
      </c>
      <c r="M12364" s="11"/>
      <c r="N12364" s="24"/>
      <c r="P12364" s="32"/>
      <c r="T12364" s="19"/>
      <c r="U12364" s="3"/>
      <c r="X12364" t="str">
        <f t="shared" si="750"/>
        <v/>
      </c>
      <c r="Z12364" t="str">
        <f t="shared" si="751"/>
        <v/>
      </c>
      <c r="AB12364" s="9"/>
      <c r="AD12364">
        <f t="shared" si="749"/>
        <v>0</v>
      </c>
      <c r="AF12364" s="3"/>
      <c r="AH12364" s="9"/>
    </row>
    <row r="12365" spans="1:34" ht="10.95" customHeight="1" outlineLevel="1" x14ac:dyDescent="0.25">
      <c r="A12365" t="s">
        <v>3696</v>
      </c>
      <c r="C12365" s="3" t="s">
        <v>11994</v>
      </c>
      <c r="D12365" s="3">
        <v>113</v>
      </c>
      <c r="E12365" s="9">
        <v>1926</v>
      </c>
      <c r="F12365" s="7" t="s">
        <v>1959</v>
      </c>
      <c r="G12365" s="7" t="s">
        <v>11418</v>
      </c>
      <c r="H12365" s="8"/>
      <c r="I12365" s="8" t="s">
        <v>11408</v>
      </c>
      <c r="J12365" s="19">
        <v>5</v>
      </c>
      <c r="K12365" s="19" t="s">
        <v>7736</v>
      </c>
      <c r="L12365" s="11">
        <v>0.7</v>
      </c>
      <c r="M12365" s="11"/>
      <c r="N12365" s="24"/>
      <c r="P12365" s="32"/>
      <c r="T12365" s="19"/>
      <c r="U12365" s="3"/>
      <c r="X12365" t="str">
        <f t="shared" si="750"/>
        <v/>
      </c>
      <c r="Z12365" t="str">
        <f t="shared" si="751"/>
        <v/>
      </c>
      <c r="AB12365" s="9"/>
      <c r="AD12365">
        <f t="shared" si="749"/>
        <v>0</v>
      </c>
      <c r="AF12365" s="3"/>
      <c r="AH12365" s="9"/>
    </row>
    <row r="12366" spans="1:34" ht="10.95" customHeight="1" outlineLevel="1" x14ac:dyDescent="0.25">
      <c r="A12366" t="s">
        <v>3696</v>
      </c>
      <c r="C12366" s="3" t="s">
        <v>11994</v>
      </c>
      <c r="D12366" s="3">
        <v>114</v>
      </c>
      <c r="E12366" s="9">
        <v>1926</v>
      </c>
      <c r="F12366" s="7" t="s">
        <v>3776</v>
      </c>
      <c r="G12366" s="7" t="s">
        <v>11419</v>
      </c>
      <c r="H12366" s="8"/>
      <c r="I12366" s="8" t="s">
        <v>11408</v>
      </c>
      <c r="J12366" s="19">
        <v>5</v>
      </c>
      <c r="K12366" s="19" t="s">
        <v>7738</v>
      </c>
      <c r="L12366" s="11"/>
      <c r="M12366" s="11"/>
      <c r="N12366" s="24"/>
      <c r="P12366" s="32"/>
      <c r="T12366" s="19"/>
      <c r="U12366" s="3"/>
      <c r="X12366" t="str">
        <f t="shared" si="750"/>
        <v/>
      </c>
      <c r="Z12366" t="str">
        <f t="shared" si="751"/>
        <v/>
      </c>
      <c r="AB12366" s="9"/>
      <c r="AD12366">
        <f t="shared" si="749"/>
        <v>0</v>
      </c>
      <c r="AF12366" s="3"/>
      <c r="AH12366" s="9"/>
    </row>
    <row r="12367" spans="1:34" ht="10.95" customHeight="1" outlineLevel="1" x14ac:dyDescent="0.25">
      <c r="A12367" t="s">
        <v>3696</v>
      </c>
      <c r="C12367" s="3" t="s">
        <v>11994</v>
      </c>
      <c r="D12367" s="3">
        <v>115</v>
      </c>
      <c r="E12367" s="9">
        <v>1926</v>
      </c>
      <c r="F12367" s="7" t="s">
        <v>5299</v>
      </c>
      <c r="G12367" s="7" t="s">
        <v>11420</v>
      </c>
      <c r="H12367" s="8"/>
      <c r="I12367" s="8" t="s">
        <v>11408</v>
      </c>
      <c r="J12367" s="19">
        <v>5</v>
      </c>
      <c r="K12367" s="19" t="s">
        <v>7738</v>
      </c>
      <c r="L12367" s="11"/>
      <c r="M12367" s="11"/>
      <c r="N12367" s="24"/>
      <c r="P12367" s="32"/>
      <c r="T12367" s="19"/>
      <c r="U12367" s="3"/>
      <c r="X12367" t="str">
        <f t="shared" si="750"/>
        <v/>
      </c>
      <c r="Z12367" t="str">
        <f t="shared" si="751"/>
        <v/>
      </c>
      <c r="AB12367" s="9"/>
      <c r="AD12367">
        <f t="shared" si="749"/>
        <v>0</v>
      </c>
      <c r="AF12367" s="3"/>
      <c r="AH12367" s="9"/>
    </row>
    <row r="12368" spans="1:34" ht="10.95" customHeight="1" outlineLevel="1" x14ac:dyDescent="0.25">
      <c r="A12368" t="s">
        <v>3696</v>
      </c>
      <c r="C12368" s="3" t="s">
        <v>11994</v>
      </c>
      <c r="D12368" s="3">
        <v>116</v>
      </c>
      <c r="E12368" s="9">
        <v>1926</v>
      </c>
      <c r="F12368" s="7" t="s">
        <v>1657</v>
      </c>
      <c r="G12368" s="7" t="s">
        <v>2159</v>
      </c>
      <c r="H12368" s="8" t="s">
        <v>1658</v>
      </c>
      <c r="I12368" s="8" t="s">
        <v>11407</v>
      </c>
      <c r="J12368" s="19">
        <v>3</v>
      </c>
      <c r="K12368" s="19" t="s">
        <v>7736</v>
      </c>
      <c r="L12368" s="11">
        <v>0.3</v>
      </c>
      <c r="M12368" s="11"/>
      <c r="N12368" s="24"/>
      <c r="P12368" s="32"/>
      <c r="T12368" s="19"/>
      <c r="U12368" s="3">
        <v>92</v>
      </c>
      <c r="X12368" t="str">
        <f t="shared" si="750"/>
        <v/>
      </c>
      <c r="Z12368" t="str">
        <f t="shared" si="751"/>
        <v/>
      </c>
      <c r="AB12368" s="9"/>
      <c r="AC12368" t="s">
        <v>1658</v>
      </c>
      <c r="AD12368">
        <f t="shared" si="749"/>
        <v>0</v>
      </c>
      <c r="AF12368" s="3"/>
      <c r="AG12368" t="s">
        <v>1902</v>
      </c>
      <c r="AH12368" s="9" t="s">
        <v>4613</v>
      </c>
    </row>
    <row r="12369" spans="1:34" ht="10.95" customHeight="1" outlineLevel="1" x14ac:dyDescent="0.25">
      <c r="A12369" t="s">
        <v>3696</v>
      </c>
      <c r="C12369" s="3" t="s">
        <v>11994</v>
      </c>
      <c r="D12369" s="3">
        <v>117</v>
      </c>
      <c r="E12369" s="9">
        <v>1926</v>
      </c>
      <c r="F12369" s="7" t="s">
        <v>1657</v>
      </c>
      <c r="G12369" s="7" t="s">
        <v>2159</v>
      </c>
      <c r="H12369" s="8" t="s">
        <v>1658</v>
      </c>
      <c r="I12369" s="8" t="s">
        <v>11407</v>
      </c>
      <c r="J12369" s="19">
        <v>3</v>
      </c>
      <c r="K12369" s="19" t="s">
        <v>7736</v>
      </c>
      <c r="L12369" s="11">
        <v>2</v>
      </c>
      <c r="M12369" s="11"/>
      <c r="N12369" s="24"/>
      <c r="P12369" s="32"/>
      <c r="T12369" s="19"/>
      <c r="U12369" s="3">
        <v>93</v>
      </c>
      <c r="X12369" t="str">
        <f t="shared" si="750"/>
        <v/>
      </c>
      <c r="Z12369" t="str">
        <f t="shared" si="751"/>
        <v/>
      </c>
      <c r="AB12369" s="9"/>
      <c r="AC12369" t="s">
        <v>1658</v>
      </c>
      <c r="AD12369">
        <f t="shared" si="749"/>
        <v>0</v>
      </c>
      <c r="AF12369" s="3"/>
      <c r="AG12369" t="s">
        <v>1902</v>
      </c>
      <c r="AH12369" s="9" t="s">
        <v>4613</v>
      </c>
    </row>
    <row r="12370" spans="1:34" ht="10.95" customHeight="1" outlineLevel="1" x14ac:dyDescent="0.25">
      <c r="A12370" t="s">
        <v>3696</v>
      </c>
      <c r="C12370" s="3" t="s">
        <v>11994</v>
      </c>
      <c r="D12370" s="3">
        <v>118</v>
      </c>
      <c r="E12370" s="9">
        <v>1926</v>
      </c>
      <c r="F12370" s="7" t="s">
        <v>1903</v>
      </c>
      <c r="G12370" s="7" t="s">
        <v>2159</v>
      </c>
      <c r="H12370" s="8" t="s">
        <v>1658</v>
      </c>
      <c r="I12370" s="8" t="s">
        <v>11407</v>
      </c>
      <c r="J12370" s="19">
        <v>3</v>
      </c>
      <c r="K12370" s="19" t="s">
        <v>7736</v>
      </c>
      <c r="L12370" s="11">
        <v>0.2</v>
      </c>
      <c r="M12370" s="11"/>
      <c r="N12370" s="24"/>
      <c r="P12370" s="32"/>
      <c r="T12370" s="19"/>
      <c r="U12370" s="3">
        <v>94</v>
      </c>
      <c r="X12370" t="str">
        <f t="shared" si="750"/>
        <v/>
      </c>
      <c r="Z12370" t="str">
        <f t="shared" si="751"/>
        <v/>
      </c>
      <c r="AB12370" s="9"/>
      <c r="AC12370" t="s">
        <v>1658</v>
      </c>
      <c r="AD12370">
        <f t="shared" si="749"/>
        <v>0</v>
      </c>
      <c r="AF12370" s="3"/>
      <c r="AG12370" t="s">
        <v>1902</v>
      </c>
      <c r="AH12370" s="9" t="s">
        <v>4613</v>
      </c>
    </row>
    <row r="12371" spans="1:34" ht="10.95" customHeight="1" outlineLevel="1" x14ac:dyDescent="0.25">
      <c r="A12371" t="s">
        <v>3696</v>
      </c>
      <c r="C12371" s="3" t="s">
        <v>11994</v>
      </c>
      <c r="D12371" s="3">
        <v>119</v>
      </c>
      <c r="E12371" s="9">
        <v>1926</v>
      </c>
      <c r="F12371" s="7" t="s">
        <v>5696</v>
      </c>
      <c r="G12371" s="7" t="s">
        <v>2159</v>
      </c>
      <c r="H12371" s="8" t="s">
        <v>1658</v>
      </c>
      <c r="I12371" s="8" t="s">
        <v>11407</v>
      </c>
      <c r="J12371" s="19">
        <v>3</v>
      </c>
      <c r="K12371" s="19" t="s">
        <v>7738</v>
      </c>
      <c r="L12371" s="11"/>
      <c r="M12371" s="11"/>
      <c r="N12371" s="24"/>
      <c r="P12371" s="32"/>
      <c r="T12371" s="19"/>
      <c r="U12371" s="3">
        <v>95</v>
      </c>
      <c r="X12371" t="str">
        <f t="shared" si="750"/>
        <v/>
      </c>
      <c r="Z12371" t="str">
        <f t="shared" si="751"/>
        <v/>
      </c>
      <c r="AB12371" s="9"/>
      <c r="AC12371" t="s">
        <v>1658</v>
      </c>
      <c r="AD12371">
        <f t="shared" si="749"/>
        <v>0</v>
      </c>
      <c r="AF12371" s="3"/>
      <c r="AG12371" t="s">
        <v>1902</v>
      </c>
      <c r="AH12371" s="9" t="s">
        <v>4613</v>
      </c>
    </row>
    <row r="12372" spans="1:34" ht="10.95" customHeight="1" outlineLevel="1" x14ac:dyDescent="0.25">
      <c r="A12372" t="s">
        <v>3696</v>
      </c>
      <c r="C12372" s="3" t="s">
        <v>11994</v>
      </c>
      <c r="D12372" s="3">
        <v>120</v>
      </c>
      <c r="E12372" s="9">
        <v>1926</v>
      </c>
      <c r="F12372" s="7" t="s">
        <v>108</v>
      </c>
      <c r="G12372" s="7" t="s">
        <v>2159</v>
      </c>
      <c r="H12372" s="8" t="s">
        <v>1658</v>
      </c>
      <c r="I12372" s="8" t="s">
        <v>11407</v>
      </c>
      <c r="J12372" s="19">
        <v>3</v>
      </c>
      <c r="K12372" s="19" t="s">
        <v>7738</v>
      </c>
      <c r="L12372" s="11"/>
      <c r="M12372" s="11"/>
      <c r="N12372" s="24"/>
      <c r="P12372" s="32"/>
      <c r="T12372" s="19"/>
      <c r="U12372" s="3">
        <v>97</v>
      </c>
      <c r="X12372" t="str">
        <f t="shared" si="750"/>
        <v/>
      </c>
      <c r="Z12372" t="str">
        <f t="shared" si="751"/>
        <v/>
      </c>
      <c r="AB12372" s="9"/>
      <c r="AC12372" t="s">
        <v>1658</v>
      </c>
      <c r="AD12372">
        <f t="shared" si="749"/>
        <v>0</v>
      </c>
      <c r="AF12372" s="3"/>
      <c r="AG12372" t="s">
        <v>1902</v>
      </c>
      <c r="AH12372" s="9" t="s">
        <v>4613</v>
      </c>
    </row>
    <row r="12373" spans="1:34" ht="10.95" customHeight="1" outlineLevel="1" x14ac:dyDescent="0.25">
      <c r="A12373" t="s">
        <v>3696</v>
      </c>
      <c r="C12373" s="3" t="s">
        <v>11994</v>
      </c>
      <c r="D12373" s="3">
        <v>121</v>
      </c>
      <c r="E12373" s="9">
        <v>1926</v>
      </c>
      <c r="F12373" s="7" t="s">
        <v>11450</v>
      </c>
      <c r="G12373" s="7" t="s">
        <v>8388</v>
      </c>
      <c r="H12373" s="8" t="s">
        <v>1658</v>
      </c>
      <c r="I12373" s="8" t="s">
        <v>11421</v>
      </c>
      <c r="J12373" s="19">
        <v>5</v>
      </c>
      <c r="K12373" s="19" t="s">
        <v>7736</v>
      </c>
      <c r="L12373" s="11">
        <v>1.8</v>
      </c>
      <c r="M12373" s="11"/>
      <c r="N12373" s="24"/>
      <c r="P12373" s="32"/>
      <c r="T12373" s="19"/>
      <c r="U12373" s="3"/>
      <c r="X12373" t="str">
        <f t="shared" si="750"/>
        <v/>
      </c>
      <c r="Z12373" t="str">
        <f t="shared" si="751"/>
        <v/>
      </c>
      <c r="AB12373" s="9"/>
      <c r="AC12373" t="s">
        <v>1658</v>
      </c>
      <c r="AD12373">
        <f t="shared" si="749"/>
        <v>0</v>
      </c>
      <c r="AF12373" s="3"/>
      <c r="AH12373" s="9"/>
    </row>
    <row r="12374" spans="1:34" ht="10.95" customHeight="1" outlineLevel="1" x14ac:dyDescent="0.25">
      <c r="A12374" t="s">
        <v>3696</v>
      </c>
      <c r="C12374" s="3" t="s">
        <v>11994</v>
      </c>
      <c r="D12374" s="3">
        <v>122</v>
      </c>
      <c r="E12374" s="9">
        <v>1926</v>
      </c>
      <c r="F12374" s="7" t="s">
        <v>6475</v>
      </c>
      <c r="G12374" s="7" t="s">
        <v>2159</v>
      </c>
      <c r="H12374" s="8" t="s">
        <v>1658</v>
      </c>
      <c r="I12374" s="8" t="s">
        <v>11425</v>
      </c>
      <c r="J12374" s="19">
        <v>3</v>
      </c>
      <c r="K12374" s="19" t="s">
        <v>7736</v>
      </c>
      <c r="L12374" s="11">
        <v>0.4</v>
      </c>
      <c r="M12374" s="11"/>
      <c r="N12374" s="24"/>
      <c r="P12374" s="32"/>
      <c r="T12374" s="19"/>
      <c r="U12374" s="3">
        <v>117</v>
      </c>
      <c r="X12374" t="str">
        <f t="shared" si="750"/>
        <v/>
      </c>
      <c r="Z12374" t="str">
        <f t="shared" si="751"/>
        <v/>
      </c>
      <c r="AB12374" s="9"/>
      <c r="AC12374" t="s">
        <v>1658</v>
      </c>
      <c r="AD12374">
        <f t="shared" si="749"/>
        <v>0</v>
      </c>
      <c r="AF12374" s="3"/>
      <c r="AG12374" t="s">
        <v>1902</v>
      </c>
      <c r="AH12374" s="9" t="s">
        <v>4613</v>
      </c>
    </row>
    <row r="12375" spans="1:34" ht="10.95" customHeight="1" outlineLevel="1" x14ac:dyDescent="0.25">
      <c r="A12375" t="s">
        <v>3696</v>
      </c>
      <c r="C12375" s="3" t="s">
        <v>11994</v>
      </c>
      <c r="D12375" s="3" t="s">
        <v>8030</v>
      </c>
      <c r="E12375" s="9">
        <v>1926</v>
      </c>
      <c r="F12375" s="7" t="s">
        <v>867</v>
      </c>
      <c r="G12375" s="7" t="s">
        <v>2159</v>
      </c>
      <c r="H12375" s="8" t="s">
        <v>1658</v>
      </c>
      <c r="I12375" s="8" t="s">
        <v>11426</v>
      </c>
      <c r="J12375" s="19">
        <v>3</v>
      </c>
      <c r="K12375" s="19" t="s">
        <v>20092</v>
      </c>
      <c r="L12375" s="11"/>
      <c r="M12375" s="11"/>
      <c r="N12375" s="24"/>
      <c r="P12375" s="32"/>
      <c r="T12375" s="19"/>
      <c r="U12375" s="3" t="s">
        <v>6476</v>
      </c>
      <c r="X12375" t="str">
        <f t="shared" si="750"/>
        <v/>
      </c>
      <c r="Z12375" t="str">
        <f t="shared" si="751"/>
        <v/>
      </c>
      <c r="AB12375" s="9"/>
      <c r="AC12375" t="s">
        <v>1658</v>
      </c>
      <c r="AD12375">
        <f t="shared" si="749"/>
        <v>0</v>
      </c>
      <c r="AF12375" s="3"/>
      <c r="AG12375" t="s">
        <v>1902</v>
      </c>
      <c r="AH12375" s="9" t="s">
        <v>4623</v>
      </c>
    </row>
    <row r="12376" spans="1:34" ht="10.95" customHeight="1" outlineLevel="1" x14ac:dyDescent="0.25">
      <c r="A12376" t="s">
        <v>3696</v>
      </c>
      <c r="C12376" s="3" t="s">
        <v>11994</v>
      </c>
      <c r="D12376" s="3">
        <v>123</v>
      </c>
      <c r="E12376" s="9">
        <v>1927</v>
      </c>
      <c r="F12376" s="7" t="s">
        <v>6477</v>
      </c>
      <c r="G12376" s="7" t="s">
        <v>6478</v>
      </c>
      <c r="H12376" s="8" t="s">
        <v>1658</v>
      </c>
      <c r="I12376" s="8" t="s">
        <v>11421</v>
      </c>
      <c r="J12376" s="19">
        <v>3</v>
      </c>
      <c r="K12376" s="19" t="s">
        <v>7736</v>
      </c>
      <c r="L12376" s="11">
        <v>0.7</v>
      </c>
      <c r="M12376" s="11"/>
      <c r="N12376" s="24"/>
      <c r="P12376" s="32"/>
      <c r="T12376" s="19"/>
      <c r="U12376" s="3">
        <v>118</v>
      </c>
      <c r="X12376" t="str">
        <f t="shared" si="750"/>
        <v/>
      </c>
      <c r="Z12376" t="str">
        <f t="shared" si="751"/>
        <v/>
      </c>
      <c r="AB12376" s="9"/>
      <c r="AC12376" t="s">
        <v>1658</v>
      </c>
      <c r="AD12376">
        <f t="shared" si="749"/>
        <v>0</v>
      </c>
      <c r="AF12376" s="3"/>
      <c r="AG12376" t="s">
        <v>1902</v>
      </c>
      <c r="AH12376" s="9" t="s">
        <v>4613</v>
      </c>
    </row>
    <row r="12377" spans="1:34" ht="10.95" customHeight="1" outlineLevel="1" x14ac:dyDescent="0.25">
      <c r="A12377" t="s">
        <v>3696</v>
      </c>
      <c r="C12377" s="3" t="s">
        <v>11994</v>
      </c>
      <c r="D12377" s="3" t="s">
        <v>8032</v>
      </c>
      <c r="E12377" s="9">
        <v>1927</v>
      </c>
      <c r="F12377" s="7" t="s">
        <v>868</v>
      </c>
      <c r="G12377" s="7" t="s">
        <v>6478</v>
      </c>
      <c r="H12377" s="8" t="s">
        <v>1658</v>
      </c>
      <c r="I12377" s="8"/>
      <c r="J12377" s="19">
        <v>3</v>
      </c>
      <c r="K12377" s="19" t="s">
        <v>20092</v>
      </c>
      <c r="L12377" s="11"/>
      <c r="M12377" s="11"/>
      <c r="N12377" s="24"/>
      <c r="P12377" s="32"/>
      <c r="T12377" s="19"/>
      <c r="U12377" s="3" t="s">
        <v>6479</v>
      </c>
      <c r="X12377" t="str">
        <f t="shared" si="750"/>
        <v/>
      </c>
      <c r="Z12377" t="str">
        <f t="shared" si="751"/>
        <v/>
      </c>
      <c r="AB12377" s="9"/>
      <c r="AC12377" t="s">
        <v>1658</v>
      </c>
      <c r="AD12377">
        <f t="shared" si="749"/>
        <v>0</v>
      </c>
      <c r="AF12377" s="3"/>
      <c r="AG12377" t="s">
        <v>1902</v>
      </c>
      <c r="AH12377" s="9" t="s">
        <v>4623</v>
      </c>
    </row>
    <row r="12378" spans="1:34" ht="10.95" customHeight="1" outlineLevel="1" x14ac:dyDescent="0.25">
      <c r="A12378" t="s">
        <v>3696</v>
      </c>
      <c r="C12378" s="3" t="s">
        <v>11994</v>
      </c>
      <c r="D12378" s="3">
        <v>124</v>
      </c>
      <c r="E12378" s="9">
        <v>1927</v>
      </c>
      <c r="F12378" s="7" t="s">
        <v>6480</v>
      </c>
      <c r="G12378" s="7" t="s">
        <v>6481</v>
      </c>
      <c r="H12378" s="8" t="s">
        <v>1658</v>
      </c>
      <c r="I12378" s="8" t="s">
        <v>11422</v>
      </c>
      <c r="J12378" s="19">
        <v>3</v>
      </c>
      <c r="K12378" s="19" t="s">
        <v>7738</v>
      </c>
      <c r="L12378" s="11"/>
      <c r="M12378" s="11"/>
      <c r="N12378" s="24"/>
      <c r="P12378" s="32"/>
      <c r="T12378" s="19"/>
      <c r="U12378" s="3">
        <v>119</v>
      </c>
      <c r="X12378" t="str">
        <f t="shared" si="750"/>
        <v/>
      </c>
      <c r="Z12378" t="str">
        <f t="shared" si="751"/>
        <v/>
      </c>
      <c r="AB12378" s="9"/>
      <c r="AC12378" t="s">
        <v>1658</v>
      </c>
      <c r="AD12378">
        <f t="shared" si="749"/>
        <v>0</v>
      </c>
      <c r="AF12378" s="3"/>
      <c r="AG12378" t="s">
        <v>1902</v>
      </c>
      <c r="AH12378" s="9" t="s">
        <v>4925</v>
      </c>
    </row>
    <row r="12379" spans="1:34" ht="10.95" customHeight="1" outlineLevel="1" x14ac:dyDescent="0.25">
      <c r="A12379" t="s">
        <v>3696</v>
      </c>
      <c r="C12379" s="3" t="s">
        <v>11994</v>
      </c>
      <c r="D12379" s="3">
        <v>125</v>
      </c>
      <c r="E12379" s="9">
        <v>1927</v>
      </c>
      <c r="F12379" s="7" t="s">
        <v>6482</v>
      </c>
      <c r="G12379" s="7" t="s">
        <v>6483</v>
      </c>
      <c r="H12379" s="8" t="s">
        <v>1658</v>
      </c>
      <c r="I12379" s="8" t="s">
        <v>11423</v>
      </c>
      <c r="J12379" s="19">
        <v>3</v>
      </c>
      <c r="K12379" s="19" t="s">
        <v>7738</v>
      </c>
      <c r="L12379" s="11"/>
      <c r="M12379" s="11"/>
      <c r="N12379" s="24"/>
      <c r="P12379" s="32"/>
      <c r="T12379" s="19"/>
      <c r="U12379" s="3">
        <v>120</v>
      </c>
      <c r="X12379" t="str">
        <f t="shared" si="750"/>
        <v/>
      </c>
      <c r="Z12379" t="str">
        <f t="shared" si="751"/>
        <v/>
      </c>
      <c r="AB12379" s="9"/>
      <c r="AC12379" t="s">
        <v>1658</v>
      </c>
      <c r="AD12379">
        <f t="shared" si="749"/>
        <v>0</v>
      </c>
      <c r="AF12379" s="3"/>
      <c r="AG12379" t="s">
        <v>1902</v>
      </c>
      <c r="AH12379" s="9" t="s">
        <v>4925</v>
      </c>
    </row>
    <row r="12380" spans="1:34" ht="10.95" customHeight="1" outlineLevel="1" x14ac:dyDescent="0.25">
      <c r="A12380" t="s">
        <v>3696</v>
      </c>
      <c r="C12380" s="3" t="s">
        <v>11994</v>
      </c>
      <c r="D12380" s="3">
        <v>126</v>
      </c>
      <c r="E12380" s="9">
        <v>1927</v>
      </c>
      <c r="F12380" s="7" t="s">
        <v>6484</v>
      </c>
      <c r="G12380" s="7" t="s">
        <v>6485</v>
      </c>
      <c r="H12380" s="8" t="s">
        <v>1658</v>
      </c>
      <c r="I12380" s="8" t="s">
        <v>11424</v>
      </c>
      <c r="J12380" s="19">
        <v>3</v>
      </c>
      <c r="K12380" s="19" t="s">
        <v>7738</v>
      </c>
      <c r="L12380" s="11"/>
      <c r="M12380" s="11"/>
      <c r="N12380" s="24"/>
      <c r="P12380" s="32"/>
      <c r="T12380" s="19"/>
      <c r="U12380" s="3">
        <v>121</v>
      </c>
      <c r="X12380" t="str">
        <f t="shared" si="750"/>
        <v/>
      </c>
      <c r="Z12380" t="str">
        <f t="shared" si="751"/>
        <v/>
      </c>
      <c r="AB12380" s="9"/>
      <c r="AC12380" t="s">
        <v>1658</v>
      </c>
      <c r="AD12380">
        <f t="shared" si="749"/>
        <v>0</v>
      </c>
      <c r="AF12380" s="3"/>
      <c r="AG12380" t="s">
        <v>1902</v>
      </c>
      <c r="AH12380" s="9" t="s">
        <v>4925</v>
      </c>
    </row>
    <row r="12381" spans="1:34" ht="10.95" customHeight="1" outlineLevel="1" x14ac:dyDescent="0.25">
      <c r="A12381" t="s">
        <v>3696</v>
      </c>
      <c r="C12381" s="3" t="s">
        <v>11994</v>
      </c>
      <c r="D12381" s="3">
        <v>131</v>
      </c>
      <c r="E12381" s="9">
        <v>1933</v>
      </c>
      <c r="F12381" s="7" t="s">
        <v>11447</v>
      </c>
      <c r="G12381" s="7" t="s">
        <v>7657</v>
      </c>
      <c r="H12381" s="8" t="s">
        <v>1658</v>
      </c>
      <c r="I12381" s="8" t="s">
        <v>11446</v>
      </c>
      <c r="J12381" s="19">
        <v>5</v>
      </c>
      <c r="K12381" s="19" t="s">
        <v>7736</v>
      </c>
      <c r="L12381" s="11">
        <v>0.4</v>
      </c>
      <c r="M12381" s="11"/>
      <c r="N12381" s="24"/>
      <c r="P12381" s="32"/>
      <c r="T12381" s="19"/>
      <c r="U12381" s="3"/>
      <c r="X12381" t="str">
        <f t="shared" si="750"/>
        <v/>
      </c>
      <c r="Z12381" t="str">
        <f t="shared" si="751"/>
        <v/>
      </c>
      <c r="AB12381" s="9"/>
      <c r="AC12381" t="s">
        <v>1658</v>
      </c>
      <c r="AD12381">
        <f t="shared" si="749"/>
        <v>0</v>
      </c>
      <c r="AF12381" s="3"/>
      <c r="AH12381" s="9"/>
    </row>
    <row r="12382" spans="1:34" ht="10.95" customHeight="1" outlineLevel="1" x14ac:dyDescent="0.25">
      <c r="A12382" t="s">
        <v>3696</v>
      </c>
      <c r="C12382" s="3" t="s">
        <v>11994</v>
      </c>
      <c r="D12382" s="3">
        <v>132</v>
      </c>
      <c r="E12382" s="9">
        <v>1933</v>
      </c>
      <c r="F12382" s="7" t="s">
        <v>11448</v>
      </c>
      <c r="G12382" s="7" t="s">
        <v>11449</v>
      </c>
      <c r="H12382" s="8" t="s">
        <v>1658</v>
      </c>
      <c r="I12382" s="8" t="s">
        <v>11446</v>
      </c>
      <c r="J12382" s="19">
        <v>5</v>
      </c>
      <c r="K12382" s="19" t="s">
        <v>7736</v>
      </c>
      <c r="L12382" s="11">
        <v>2.1</v>
      </c>
      <c r="M12382" s="11"/>
      <c r="N12382" s="24"/>
      <c r="P12382" s="32"/>
      <c r="T12382" s="19"/>
      <c r="U12382" s="3"/>
      <c r="X12382" t="str">
        <f t="shared" si="750"/>
        <v/>
      </c>
      <c r="Z12382" t="str">
        <f t="shared" si="751"/>
        <v/>
      </c>
      <c r="AB12382" s="9"/>
      <c r="AC12382" t="s">
        <v>1658</v>
      </c>
      <c r="AD12382">
        <f t="shared" si="749"/>
        <v>0</v>
      </c>
      <c r="AF12382" s="3"/>
      <c r="AH12382" s="9"/>
    </row>
    <row r="12383" spans="1:34" ht="10.95" customHeight="1" outlineLevel="1" x14ac:dyDescent="0.25">
      <c r="A12383" t="s">
        <v>3696</v>
      </c>
      <c r="C12383" s="3" t="s">
        <v>11994</v>
      </c>
      <c r="D12383" s="3">
        <v>133</v>
      </c>
      <c r="E12383" s="9">
        <v>1933</v>
      </c>
      <c r="F12383" s="7" t="s">
        <v>6389</v>
      </c>
      <c r="G12383" s="7" t="s">
        <v>1647</v>
      </c>
      <c r="H12383" s="8" t="s">
        <v>6486</v>
      </c>
      <c r="I12383" s="8" t="s">
        <v>11427</v>
      </c>
      <c r="J12383" s="19">
        <v>5</v>
      </c>
      <c r="K12383" s="19" t="s">
        <v>7736</v>
      </c>
      <c r="L12383" s="11">
        <v>0.2</v>
      </c>
      <c r="M12383" s="11"/>
      <c r="N12383" s="24"/>
      <c r="P12383" s="32"/>
      <c r="T12383" s="19"/>
      <c r="U12383" s="3">
        <v>126</v>
      </c>
      <c r="X12383" t="str">
        <f t="shared" si="750"/>
        <v/>
      </c>
      <c r="Z12383" t="str">
        <f t="shared" si="751"/>
        <v/>
      </c>
      <c r="AB12383" s="9"/>
      <c r="AC12383" t="s">
        <v>6486</v>
      </c>
      <c r="AD12383">
        <f t="shared" ref="AD12383:AD12414" si="752">COUNTIF(H12383,"*Fuji*")</f>
        <v>0</v>
      </c>
      <c r="AF12383" s="3"/>
      <c r="AG12383" t="s">
        <v>3699</v>
      </c>
      <c r="AH12383" s="9" t="s">
        <v>4613</v>
      </c>
    </row>
    <row r="12384" spans="1:34" ht="10.95" customHeight="1" outlineLevel="1" x14ac:dyDescent="0.25">
      <c r="A12384" t="s">
        <v>3696</v>
      </c>
      <c r="C12384" s="3" t="s">
        <v>11994</v>
      </c>
      <c r="D12384" s="3">
        <v>134</v>
      </c>
      <c r="E12384" s="9">
        <v>1933</v>
      </c>
      <c r="F12384" s="7" t="s">
        <v>4735</v>
      </c>
      <c r="G12384" s="7" t="s">
        <v>433</v>
      </c>
      <c r="H12384" s="8" t="s">
        <v>6486</v>
      </c>
      <c r="I12384" s="8" t="s">
        <v>11427</v>
      </c>
      <c r="J12384" s="19">
        <v>5</v>
      </c>
      <c r="K12384" s="19" t="s">
        <v>7736</v>
      </c>
      <c r="L12384" s="11">
        <v>1.2</v>
      </c>
      <c r="M12384" s="11"/>
      <c r="N12384" s="24"/>
      <c r="P12384" s="32"/>
      <c r="T12384" s="19"/>
      <c r="U12384" s="3">
        <v>127</v>
      </c>
      <c r="X12384" t="str">
        <f t="shared" si="750"/>
        <v/>
      </c>
      <c r="Z12384" t="str">
        <f t="shared" si="751"/>
        <v/>
      </c>
      <c r="AB12384" s="9"/>
      <c r="AC12384" t="s">
        <v>6486</v>
      </c>
      <c r="AD12384">
        <f t="shared" si="752"/>
        <v>0</v>
      </c>
      <c r="AF12384" s="3"/>
      <c r="AG12384" t="s">
        <v>3699</v>
      </c>
      <c r="AH12384" s="9" t="s">
        <v>4613</v>
      </c>
    </row>
    <row r="12385" spans="1:34" ht="10.95" customHeight="1" outlineLevel="1" x14ac:dyDescent="0.25">
      <c r="A12385" t="s">
        <v>3696</v>
      </c>
      <c r="C12385" s="3" t="s">
        <v>11994</v>
      </c>
      <c r="D12385" s="3">
        <v>135</v>
      </c>
      <c r="E12385" s="9">
        <v>1933</v>
      </c>
      <c r="F12385" s="7" t="s">
        <v>184</v>
      </c>
      <c r="G12385" s="7" t="s">
        <v>684</v>
      </c>
      <c r="H12385" s="8" t="s">
        <v>6486</v>
      </c>
      <c r="I12385" s="8" t="s">
        <v>11427</v>
      </c>
      <c r="J12385" s="19">
        <v>5</v>
      </c>
      <c r="K12385" s="19" t="s">
        <v>7736</v>
      </c>
      <c r="L12385" s="11">
        <v>1.2</v>
      </c>
      <c r="M12385" s="11"/>
      <c r="N12385" s="24"/>
      <c r="P12385" s="32"/>
      <c r="T12385" s="19"/>
      <c r="U12385" s="3">
        <v>129</v>
      </c>
      <c r="X12385" t="str">
        <f t="shared" si="750"/>
        <v/>
      </c>
      <c r="Z12385" t="str">
        <f t="shared" si="751"/>
        <v/>
      </c>
      <c r="AB12385" s="9"/>
      <c r="AC12385" t="s">
        <v>6486</v>
      </c>
      <c r="AD12385">
        <f t="shared" si="752"/>
        <v>0</v>
      </c>
      <c r="AF12385" s="3"/>
      <c r="AG12385" t="s">
        <v>3699</v>
      </c>
      <c r="AH12385" s="9" t="s">
        <v>4613</v>
      </c>
    </row>
    <row r="12386" spans="1:34" ht="10.95" customHeight="1" outlineLevel="1" x14ac:dyDescent="0.25">
      <c r="A12386" t="s">
        <v>3696</v>
      </c>
      <c r="C12386" s="3" t="s">
        <v>11994</v>
      </c>
      <c r="D12386" s="3" t="s">
        <v>778</v>
      </c>
      <c r="E12386" s="9">
        <v>1933</v>
      </c>
      <c r="F12386" s="7" t="s">
        <v>21771</v>
      </c>
      <c r="G12386" s="7" t="s">
        <v>684</v>
      </c>
      <c r="H12386" s="8" t="s">
        <v>6486</v>
      </c>
      <c r="I12386" s="8" t="s">
        <v>11427</v>
      </c>
      <c r="J12386" s="19">
        <v>5</v>
      </c>
      <c r="K12386" s="19" t="s">
        <v>7736</v>
      </c>
      <c r="L12386" s="11">
        <v>0.8</v>
      </c>
      <c r="M12386" s="11"/>
      <c r="N12386" s="24"/>
      <c r="P12386" s="32"/>
      <c r="T12386" s="19"/>
      <c r="U12386" s="3">
        <v>129</v>
      </c>
      <c r="X12386" t="str">
        <f t="shared" si="750"/>
        <v/>
      </c>
      <c r="Z12386" t="str">
        <f t="shared" si="751"/>
        <v/>
      </c>
      <c r="AB12386" s="9"/>
      <c r="AC12386" t="s">
        <v>6486</v>
      </c>
      <c r="AD12386">
        <f t="shared" si="752"/>
        <v>0</v>
      </c>
      <c r="AF12386" s="3"/>
      <c r="AG12386" t="s">
        <v>3699</v>
      </c>
      <c r="AH12386" s="9" t="s">
        <v>4613</v>
      </c>
    </row>
    <row r="12387" spans="1:34" ht="10.95" customHeight="1" outlineLevel="1" x14ac:dyDescent="0.25">
      <c r="A12387" t="s">
        <v>3696</v>
      </c>
      <c r="C12387" s="3" t="s">
        <v>11994</v>
      </c>
      <c r="D12387" s="3">
        <v>136</v>
      </c>
      <c r="E12387" s="9">
        <v>1933</v>
      </c>
      <c r="F12387" s="7" t="s">
        <v>5142</v>
      </c>
      <c r="G12387" s="7" t="s">
        <v>5483</v>
      </c>
      <c r="H12387" s="8" t="s">
        <v>6486</v>
      </c>
      <c r="I12387" s="8" t="s">
        <v>11427</v>
      </c>
      <c r="J12387" s="19">
        <v>5</v>
      </c>
      <c r="K12387" s="19" t="s">
        <v>7736</v>
      </c>
      <c r="L12387" s="11">
        <v>0.2</v>
      </c>
      <c r="M12387" s="11"/>
      <c r="N12387" s="24"/>
      <c r="P12387" s="32"/>
      <c r="T12387" s="19"/>
      <c r="U12387" s="3">
        <v>130</v>
      </c>
      <c r="X12387" t="str">
        <f t="shared" si="750"/>
        <v/>
      </c>
      <c r="Z12387" t="str">
        <f t="shared" si="751"/>
        <v/>
      </c>
      <c r="AB12387" s="9"/>
      <c r="AC12387" t="s">
        <v>6486</v>
      </c>
      <c r="AD12387">
        <f t="shared" si="752"/>
        <v>0</v>
      </c>
      <c r="AF12387" s="3"/>
      <c r="AG12387" t="s">
        <v>3699</v>
      </c>
      <c r="AH12387" s="9" t="s">
        <v>4613</v>
      </c>
    </row>
    <row r="12388" spans="1:34" ht="10.95" customHeight="1" outlineLevel="1" x14ac:dyDescent="0.25">
      <c r="A12388" t="s">
        <v>3696</v>
      </c>
      <c r="C12388" s="3" t="s">
        <v>11994</v>
      </c>
      <c r="D12388" s="3">
        <v>137</v>
      </c>
      <c r="E12388" s="9">
        <v>1933</v>
      </c>
      <c r="F12388" s="7" t="s">
        <v>5141</v>
      </c>
      <c r="G12388" s="7" t="s">
        <v>2293</v>
      </c>
      <c r="H12388" s="8" t="s">
        <v>6486</v>
      </c>
      <c r="I12388" s="8" t="s">
        <v>11427</v>
      </c>
      <c r="J12388" s="19">
        <v>5</v>
      </c>
      <c r="K12388" s="19" t="s">
        <v>7736</v>
      </c>
      <c r="L12388" s="11">
        <v>0.2</v>
      </c>
      <c r="M12388" s="11"/>
      <c r="N12388" s="24"/>
      <c r="P12388" s="32"/>
      <c r="T12388" s="19"/>
      <c r="U12388" s="3">
        <v>131</v>
      </c>
      <c r="X12388" t="str">
        <f t="shared" si="750"/>
        <v/>
      </c>
      <c r="Z12388" t="str">
        <f t="shared" si="751"/>
        <v/>
      </c>
      <c r="AB12388" s="9"/>
      <c r="AC12388" t="s">
        <v>6486</v>
      </c>
      <c r="AD12388">
        <f t="shared" si="752"/>
        <v>0</v>
      </c>
      <c r="AF12388" s="3"/>
      <c r="AG12388" t="s">
        <v>3699</v>
      </c>
      <c r="AH12388" s="9" t="s">
        <v>4613</v>
      </c>
    </row>
    <row r="12389" spans="1:34" ht="10.95" customHeight="1" outlineLevel="1" x14ac:dyDescent="0.25">
      <c r="A12389" t="s">
        <v>3696</v>
      </c>
      <c r="C12389" s="3" t="s">
        <v>11994</v>
      </c>
      <c r="D12389" s="3">
        <v>138</v>
      </c>
      <c r="E12389" s="9">
        <v>1933</v>
      </c>
      <c r="F12389" s="7" t="s">
        <v>5242</v>
      </c>
      <c r="G12389" s="7" t="s">
        <v>5041</v>
      </c>
      <c r="H12389" s="8" t="s">
        <v>6486</v>
      </c>
      <c r="I12389" s="8" t="s">
        <v>11427</v>
      </c>
      <c r="J12389" s="19">
        <v>5</v>
      </c>
      <c r="K12389" s="19" t="s">
        <v>7736</v>
      </c>
      <c r="L12389" s="11">
        <v>0.2</v>
      </c>
      <c r="M12389" s="11"/>
      <c r="N12389" s="24"/>
      <c r="P12389" s="32"/>
      <c r="T12389" s="19"/>
      <c r="U12389" s="3">
        <v>132</v>
      </c>
      <c r="X12389" t="str">
        <f t="shared" si="750"/>
        <v/>
      </c>
      <c r="Z12389" t="str">
        <f t="shared" si="751"/>
        <v/>
      </c>
      <c r="AB12389" s="9"/>
      <c r="AC12389" t="s">
        <v>6486</v>
      </c>
      <c r="AD12389">
        <f t="shared" si="752"/>
        <v>0</v>
      </c>
      <c r="AF12389" s="3"/>
      <c r="AG12389" t="s">
        <v>3699</v>
      </c>
      <c r="AH12389" s="9" t="s">
        <v>4613</v>
      </c>
    </row>
    <row r="12390" spans="1:34" ht="10.95" customHeight="1" outlineLevel="1" x14ac:dyDescent="0.25">
      <c r="A12390" t="s">
        <v>3696</v>
      </c>
      <c r="C12390" s="3" t="s">
        <v>11994</v>
      </c>
      <c r="D12390" s="3">
        <v>139</v>
      </c>
      <c r="E12390" s="9">
        <v>1933</v>
      </c>
      <c r="F12390" s="7" t="s">
        <v>2977</v>
      </c>
      <c r="G12390" s="7" t="s">
        <v>6140</v>
      </c>
      <c r="H12390" s="8" t="s">
        <v>6486</v>
      </c>
      <c r="I12390" s="8" t="s">
        <v>11427</v>
      </c>
      <c r="J12390" s="19">
        <v>5</v>
      </c>
      <c r="K12390" s="19" t="s">
        <v>7736</v>
      </c>
      <c r="L12390" s="11">
        <v>1.2</v>
      </c>
      <c r="M12390" s="11"/>
      <c r="N12390" s="24"/>
      <c r="P12390" s="32"/>
      <c r="T12390" s="19"/>
      <c r="U12390" s="3">
        <v>133</v>
      </c>
      <c r="X12390" t="str">
        <f t="shared" si="750"/>
        <v/>
      </c>
      <c r="Z12390" t="str">
        <f t="shared" si="751"/>
        <v/>
      </c>
      <c r="AB12390" s="9"/>
      <c r="AC12390" t="s">
        <v>6486</v>
      </c>
      <c r="AD12390">
        <f t="shared" si="752"/>
        <v>0</v>
      </c>
      <c r="AF12390" s="3"/>
      <c r="AG12390" t="s">
        <v>3699</v>
      </c>
      <c r="AH12390" s="9" t="s">
        <v>4613</v>
      </c>
    </row>
    <row r="12391" spans="1:34" ht="10.95" customHeight="1" outlineLevel="1" x14ac:dyDescent="0.25">
      <c r="A12391" t="s">
        <v>3696</v>
      </c>
      <c r="C12391" s="3" t="s">
        <v>11994</v>
      </c>
      <c r="D12391" s="3">
        <v>140</v>
      </c>
      <c r="E12391" s="9">
        <v>1933</v>
      </c>
      <c r="F12391" s="7" t="s">
        <v>5143</v>
      </c>
      <c r="G12391" s="7" t="s">
        <v>1125</v>
      </c>
      <c r="H12391" s="8" t="s">
        <v>6486</v>
      </c>
      <c r="I12391" s="8" t="s">
        <v>11427</v>
      </c>
      <c r="J12391" s="19">
        <v>5</v>
      </c>
      <c r="K12391" s="19" t="s">
        <v>7736</v>
      </c>
      <c r="L12391" s="11">
        <v>0.5</v>
      </c>
      <c r="M12391" s="11"/>
      <c r="N12391" s="24"/>
      <c r="P12391" s="32"/>
      <c r="T12391" s="19"/>
      <c r="U12391" s="3">
        <v>134</v>
      </c>
      <c r="X12391" t="str">
        <f t="shared" si="750"/>
        <v/>
      </c>
      <c r="Z12391" t="str">
        <f t="shared" si="751"/>
        <v/>
      </c>
      <c r="AB12391" s="9"/>
      <c r="AC12391" t="s">
        <v>6486</v>
      </c>
      <c r="AD12391">
        <f t="shared" si="752"/>
        <v>0</v>
      </c>
      <c r="AF12391" s="3"/>
      <c r="AG12391" t="s">
        <v>3699</v>
      </c>
      <c r="AH12391" s="9" t="s">
        <v>4613</v>
      </c>
    </row>
    <row r="12392" spans="1:34" ht="10.95" customHeight="1" outlineLevel="1" x14ac:dyDescent="0.25">
      <c r="A12392" t="s">
        <v>3696</v>
      </c>
      <c r="C12392" s="3" t="s">
        <v>11994</v>
      </c>
      <c r="D12392" s="3">
        <v>141</v>
      </c>
      <c r="E12392" s="9">
        <v>1933</v>
      </c>
      <c r="F12392" s="7" t="s">
        <v>5282</v>
      </c>
      <c r="G12392" s="7" t="s">
        <v>3833</v>
      </c>
      <c r="H12392" s="8" t="s">
        <v>6486</v>
      </c>
      <c r="I12392" s="8" t="s">
        <v>11427</v>
      </c>
      <c r="J12392" s="19">
        <v>5</v>
      </c>
      <c r="K12392" s="19" t="s">
        <v>7736</v>
      </c>
      <c r="L12392" s="11">
        <v>0.55000000000000004</v>
      </c>
      <c r="M12392" s="11"/>
      <c r="N12392" s="24"/>
      <c r="P12392" s="32"/>
      <c r="T12392" s="19"/>
      <c r="U12392" s="3">
        <v>135</v>
      </c>
      <c r="X12392" t="str">
        <f t="shared" si="750"/>
        <v/>
      </c>
      <c r="Z12392" t="str">
        <f t="shared" si="751"/>
        <v/>
      </c>
      <c r="AB12392" s="9"/>
      <c r="AC12392" t="s">
        <v>6486</v>
      </c>
      <c r="AD12392">
        <f t="shared" si="752"/>
        <v>0</v>
      </c>
      <c r="AF12392" s="3"/>
      <c r="AG12392" t="s">
        <v>3699</v>
      </c>
      <c r="AH12392" s="9" t="s">
        <v>4613</v>
      </c>
    </row>
    <row r="12393" spans="1:34" ht="10.95" customHeight="1" outlineLevel="1" x14ac:dyDescent="0.25">
      <c r="A12393" t="s">
        <v>3696</v>
      </c>
      <c r="C12393" s="3" t="s">
        <v>11994</v>
      </c>
      <c r="D12393" s="3">
        <v>142</v>
      </c>
      <c r="E12393" s="9">
        <v>1933</v>
      </c>
      <c r="F12393" s="7" t="s">
        <v>2351</v>
      </c>
      <c r="G12393" s="7" t="s">
        <v>6488</v>
      </c>
      <c r="H12393" s="8" t="s">
        <v>6487</v>
      </c>
      <c r="I12393" s="8" t="s">
        <v>11428</v>
      </c>
      <c r="J12393" s="19">
        <v>3</v>
      </c>
      <c r="K12393" s="19" t="s">
        <v>7736</v>
      </c>
      <c r="L12393" s="11">
        <v>0.35</v>
      </c>
      <c r="M12393" s="11"/>
      <c r="N12393" s="24"/>
      <c r="P12393" s="32"/>
      <c r="T12393" s="19"/>
      <c r="U12393" s="3">
        <v>137</v>
      </c>
      <c r="X12393" t="str">
        <f t="shared" si="750"/>
        <v/>
      </c>
      <c r="Z12393" t="str">
        <f t="shared" si="751"/>
        <v/>
      </c>
      <c r="AB12393" s="9"/>
      <c r="AC12393" t="s">
        <v>6487</v>
      </c>
      <c r="AD12393">
        <f t="shared" si="752"/>
        <v>0</v>
      </c>
      <c r="AF12393" s="3"/>
      <c r="AG12393" t="s">
        <v>3699</v>
      </c>
      <c r="AH12393" s="9" t="s">
        <v>4613</v>
      </c>
    </row>
    <row r="12394" spans="1:34" ht="10.95" customHeight="1" outlineLevel="1" x14ac:dyDescent="0.25">
      <c r="A12394" t="s">
        <v>3696</v>
      </c>
      <c r="C12394" s="3" t="s">
        <v>11994</v>
      </c>
      <c r="D12394" s="3">
        <v>143</v>
      </c>
      <c r="E12394" s="9">
        <v>1933</v>
      </c>
      <c r="F12394" s="7" t="s">
        <v>5243</v>
      </c>
      <c r="G12394" s="7" t="s">
        <v>4371</v>
      </c>
      <c r="H12394" s="8" t="s">
        <v>6487</v>
      </c>
      <c r="I12394" s="8" t="s">
        <v>11428</v>
      </c>
      <c r="J12394" s="19">
        <v>3</v>
      </c>
      <c r="K12394" s="19" t="s">
        <v>7736</v>
      </c>
      <c r="L12394" s="11">
        <v>0.8</v>
      </c>
      <c r="M12394" s="11"/>
      <c r="N12394" s="24"/>
      <c r="P12394" s="32"/>
      <c r="T12394" s="19"/>
      <c r="U12394" s="3">
        <v>139</v>
      </c>
      <c r="X12394" t="str">
        <f t="shared" si="750"/>
        <v/>
      </c>
      <c r="Z12394" t="str">
        <f t="shared" si="751"/>
        <v/>
      </c>
      <c r="AB12394" s="9"/>
      <c r="AC12394" t="s">
        <v>6487</v>
      </c>
      <c r="AD12394">
        <f t="shared" si="752"/>
        <v>0</v>
      </c>
      <c r="AF12394" s="3"/>
      <c r="AG12394" t="s">
        <v>3699</v>
      </c>
      <c r="AH12394" s="9" t="s">
        <v>4613</v>
      </c>
    </row>
    <row r="12395" spans="1:34" ht="10.95" customHeight="1" outlineLevel="1" x14ac:dyDescent="0.25">
      <c r="A12395" t="s">
        <v>3696</v>
      </c>
      <c r="C12395" s="3" t="s">
        <v>11994</v>
      </c>
      <c r="D12395" s="3">
        <v>144</v>
      </c>
      <c r="E12395" s="9">
        <v>1933</v>
      </c>
      <c r="F12395" s="7" t="s">
        <v>3424</v>
      </c>
      <c r="G12395" s="7" t="s">
        <v>3834</v>
      </c>
      <c r="H12395" s="8" t="s">
        <v>6487</v>
      </c>
      <c r="I12395" s="8" t="s">
        <v>11428</v>
      </c>
      <c r="J12395" s="19">
        <v>3</v>
      </c>
      <c r="K12395" s="19" t="s">
        <v>7736</v>
      </c>
      <c r="L12395" s="11">
        <v>0.2</v>
      </c>
      <c r="M12395" s="11"/>
      <c r="N12395" s="24"/>
      <c r="P12395" s="32"/>
      <c r="T12395" s="19"/>
      <c r="U12395" s="3">
        <v>141</v>
      </c>
      <c r="X12395" t="str">
        <f t="shared" si="750"/>
        <v/>
      </c>
      <c r="Z12395" t="str">
        <f t="shared" si="751"/>
        <v/>
      </c>
      <c r="AB12395" s="9"/>
      <c r="AC12395" t="s">
        <v>6487</v>
      </c>
      <c r="AD12395">
        <f t="shared" si="752"/>
        <v>0</v>
      </c>
      <c r="AF12395" s="3"/>
      <c r="AG12395" t="s">
        <v>3699</v>
      </c>
      <c r="AH12395" s="9" t="s">
        <v>4613</v>
      </c>
    </row>
    <row r="12396" spans="1:34" ht="10.95" customHeight="1" outlineLevel="1" x14ac:dyDescent="0.25">
      <c r="A12396" t="s">
        <v>3696</v>
      </c>
      <c r="C12396" s="3" t="s">
        <v>11994</v>
      </c>
      <c r="D12396" s="3">
        <v>145</v>
      </c>
      <c r="E12396" s="9">
        <v>1933</v>
      </c>
      <c r="F12396" s="7" t="s">
        <v>1959</v>
      </c>
      <c r="G12396" s="7" t="s">
        <v>684</v>
      </c>
      <c r="H12396" s="8" t="s">
        <v>6487</v>
      </c>
      <c r="I12396" s="8" t="s">
        <v>11428</v>
      </c>
      <c r="J12396" s="19">
        <v>3</v>
      </c>
      <c r="K12396" s="19" t="s">
        <v>7736</v>
      </c>
      <c r="L12396" s="11">
        <v>0.35</v>
      </c>
      <c r="M12396" s="11"/>
      <c r="N12396" s="24"/>
      <c r="P12396" s="32"/>
      <c r="T12396" s="19"/>
      <c r="U12396" s="3">
        <v>144</v>
      </c>
      <c r="X12396" t="str">
        <f t="shared" si="750"/>
        <v/>
      </c>
      <c r="Z12396" t="str">
        <f t="shared" si="751"/>
        <v/>
      </c>
      <c r="AB12396" s="9"/>
      <c r="AC12396" t="s">
        <v>6487</v>
      </c>
      <c r="AD12396">
        <f t="shared" si="752"/>
        <v>0</v>
      </c>
      <c r="AF12396" s="3"/>
      <c r="AG12396" t="s">
        <v>3699</v>
      </c>
      <c r="AH12396" s="9" t="s">
        <v>4613</v>
      </c>
    </row>
    <row r="12397" spans="1:34" ht="10.95" customHeight="1" outlineLevel="1" x14ac:dyDescent="0.25">
      <c r="A12397" t="s">
        <v>3696</v>
      </c>
      <c r="C12397" s="3" t="s">
        <v>11994</v>
      </c>
      <c r="D12397" s="3">
        <v>146</v>
      </c>
      <c r="E12397" s="9">
        <v>1933</v>
      </c>
      <c r="F12397" s="7" t="s">
        <v>3776</v>
      </c>
      <c r="G12397" s="7" t="s">
        <v>433</v>
      </c>
      <c r="H12397" s="8" t="s">
        <v>6487</v>
      </c>
      <c r="I12397" s="8" t="s">
        <v>11428</v>
      </c>
      <c r="J12397" s="19">
        <v>3</v>
      </c>
      <c r="K12397" s="19" t="s">
        <v>7738</v>
      </c>
      <c r="L12397" s="11"/>
      <c r="M12397" s="11"/>
      <c r="N12397" s="24"/>
      <c r="P12397" s="32"/>
      <c r="T12397" s="19"/>
      <c r="U12397" s="3">
        <v>146</v>
      </c>
      <c r="X12397" t="str">
        <f t="shared" si="750"/>
        <v/>
      </c>
      <c r="Z12397" t="str">
        <f t="shared" si="751"/>
        <v/>
      </c>
      <c r="AB12397" s="9"/>
      <c r="AC12397" t="s">
        <v>6487</v>
      </c>
      <c r="AD12397">
        <f t="shared" si="752"/>
        <v>0</v>
      </c>
      <c r="AF12397" s="3"/>
      <c r="AG12397" t="s">
        <v>3699</v>
      </c>
      <c r="AH12397" s="9" t="s">
        <v>4925</v>
      </c>
    </row>
    <row r="12398" spans="1:34" ht="10.95" customHeight="1" outlineLevel="1" x14ac:dyDescent="0.25">
      <c r="A12398" t="s">
        <v>3696</v>
      </c>
      <c r="C12398" s="3" t="s">
        <v>11994</v>
      </c>
      <c r="D12398" s="3">
        <v>147</v>
      </c>
      <c r="E12398" s="9">
        <v>1933</v>
      </c>
      <c r="F12398" s="7" t="s">
        <v>5299</v>
      </c>
      <c r="G12398" s="7" t="s">
        <v>6492</v>
      </c>
      <c r="H12398" s="8" t="s">
        <v>6487</v>
      </c>
      <c r="I12398" s="8" t="s">
        <v>11428</v>
      </c>
      <c r="J12398" s="19">
        <v>3</v>
      </c>
      <c r="K12398" s="19" t="s">
        <v>7738</v>
      </c>
      <c r="L12398" s="11"/>
      <c r="M12398" s="11"/>
      <c r="N12398" s="24"/>
      <c r="P12398" s="32"/>
      <c r="T12398" s="19"/>
      <c r="U12398" s="3">
        <v>148</v>
      </c>
      <c r="X12398" t="str">
        <f t="shared" si="750"/>
        <v/>
      </c>
      <c r="Z12398" t="str">
        <f t="shared" si="751"/>
        <v/>
      </c>
      <c r="AB12398" s="9"/>
      <c r="AC12398" t="s">
        <v>6487</v>
      </c>
      <c r="AD12398">
        <f t="shared" si="752"/>
        <v>0</v>
      </c>
      <c r="AF12398" s="3"/>
      <c r="AG12398" t="s">
        <v>3699</v>
      </c>
      <c r="AH12398" s="9" t="s">
        <v>4613</v>
      </c>
    </row>
    <row r="12399" spans="1:34" ht="10.95" customHeight="1" outlineLevel="1" x14ac:dyDescent="0.25">
      <c r="A12399" t="s">
        <v>3696</v>
      </c>
      <c r="C12399" s="3" t="s">
        <v>11994</v>
      </c>
      <c r="D12399" s="3">
        <v>148</v>
      </c>
      <c r="E12399" s="9">
        <v>1933</v>
      </c>
      <c r="F12399" s="7" t="s">
        <v>1657</v>
      </c>
      <c r="G12399" s="7" t="s">
        <v>131</v>
      </c>
      <c r="H12399" s="8" t="s">
        <v>6487</v>
      </c>
      <c r="I12399" s="8" t="s">
        <v>11428</v>
      </c>
      <c r="J12399" s="19">
        <v>3</v>
      </c>
      <c r="K12399" s="19" t="s">
        <v>7736</v>
      </c>
      <c r="L12399" s="11">
        <v>0.35</v>
      </c>
      <c r="M12399" s="11"/>
      <c r="N12399" s="24"/>
      <c r="P12399" s="32"/>
      <c r="T12399" s="19"/>
      <c r="U12399" s="3">
        <v>150</v>
      </c>
      <c r="X12399" t="str">
        <f t="shared" si="750"/>
        <v/>
      </c>
      <c r="Z12399" t="str">
        <f t="shared" si="751"/>
        <v/>
      </c>
      <c r="AB12399" s="9"/>
      <c r="AC12399" t="s">
        <v>6487</v>
      </c>
      <c r="AD12399">
        <f t="shared" si="752"/>
        <v>0</v>
      </c>
      <c r="AF12399" s="3"/>
      <c r="AG12399" t="s">
        <v>3699</v>
      </c>
      <c r="AH12399" s="9" t="s">
        <v>4613</v>
      </c>
    </row>
    <row r="12400" spans="1:34" ht="10.95" customHeight="1" outlineLevel="1" x14ac:dyDescent="0.25">
      <c r="A12400" t="s">
        <v>3696</v>
      </c>
      <c r="C12400" s="3" t="s">
        <v>11994</v>
      </c>
      <c r="D12400" s="3" t="s">
        <v>4065</v>
      </c>
      <c r="E12400" s="9">
        <v>1933</v>
      </c>
      <c r="F12400" s="7" t="s">
        <v>5142</v>
      </c>
      <c r="G12400" s="7" t="s">
        <v>3131</v>
      </c>
      <c r="H12400" s="8" t="s">
        <v>3132</v>
      </c>
      <c r="I12400" s="8"/>
      <c r="J12400" s="19">
        <v>3</v>
      </c>
      <c r="K12400" s="19" t="s">
        <v>7736</v>
      </c>
      <c r="L12400" s="11">
        <v>0.25</v>
      </c>
      <c r="M12400" s="11"/>
      <c r="N12400" s="24"/>
      <c r="P12400" s="32"/>
      <c r="T12400" s="19"/>
      <c r="U12400" s="3" t="s">
        <v>3130</v>
      </c>
      <c r="X12400" t="str">
        <f t="shared" si="750"/>
        <v/>
      </c>
      <c r="Z12400" t="str">
        <f t="shared" si="751"/>
        <v/>
      </c>
      <c r="AB12400" s="9"/>
      <c r="AC12400" t="s">
        <v>3132</v>
      </c>
      <c r="AD12400">
        <f t="shared" si="752"/>
        <v>0</v>
      </c>
      <c r="AF12400" s="3"/>
      <c r="AG12400" t="s">
        <v>1902</v>
      </c>
      <c r="AH12400" s="9" t="s">
        <v>4613</v>
      </c>
    </row>
    <row r="12401" spans="1:34" ht="10.95" customHeight="1" outlineLevel="1" x14ac:dyDescent="0.25">
      <c r="A12401" t="s">
        <v>3696</v>
      </c>
      <c r="C12401" s="3" t="s">
        <v>11994</v>
      </c>
      <c r="D12401" s="3" t="s">
        <v>4065</v>
      </c>
      <c r="E12401" s="9">
        <v>1933</v>
      </c>
      <c r="F12401" s="7" t="s">
        <v>5141</v>
      </c>
      <c r="G12401" s="7" t="s">
        <v>1123</v>
      </c>
      <c r="H12401" s="8" t="s">
        <v>3132</v>
      </c>
      <c r="I12401" s="8"/>
      <c r="J12401" s="19">
        <v>3</v>
      </c>
      <c r="K12401" s="19" t="s">
        <v>7736</v>
      </c>
      <c r="L12401" s="11">
        <v>0.25</v>
      </c>
      <c r="M12401" s="11"/>
      <c r="N12401" s="24"/>
      <c r="P12401" s="32"/>
      <c r="T12401" s="19"/>
      <c r="U12401" s="3" t="s">
        <v>3133</v>
      </c>
      <c r="X12401" t="str">
        <f t="shared" si="750"/>
        <v/>
      </c>
      <c r="Z12401" t="str">
        <f t="shared" si="751"/>
        <v/>
      </c>
      <c r="AB12401" s="9"/>
      <c r="AC12401" t="s">
        <v>3132</v>
      </c>
      <c r="AD12401">
        <f t="shared" si="752"/>
        <v>0</v>
      </c>
      <c r="AF12401" s="3"/>
      <c r="AG12401" t="s">
        <v>1902</v>
      </c>
      <c r="AH12401" s="9" t="s">
        <v>4613</v>
      </c>
    </row>
    <row r="12402" spans="1:34" ht="10.95" customHeight="1" outlineLevel="1" x14ac:dyDescent="0.25">
      <c r="A12402" t="s">
        <v>3696</v>
      </c>
      <c r="C12402" s="3" t="s">
        <v>11994</v>
      </c>
      <c r="D12402" s="3" t="s">
        <v>4065</v>
      </c>
      <c r="E12402" s="9">
        <v>1933</v>
      </c>
      <c r="F12402" s="7" t="s">
        <v>5242</v>
      </c>
      <c r="G12402" s="7" t="s">
        <v>6800</v>
      </c>
      <c r="H12402" s="8" t="s">
        <v>3132</v>
      </c>
      <c r="I12402" s="8"/>
      <c r="J12402" s="19">
        <v>3</v>
      </c>
      <c r="K12402" s="19" t="s">
        <v>7736</v>
      </c>
      <c r="L12402" s="11">
        <v>0.25</v>
      </c>
      <c r="M12402" s="11"/>
      <c r="N12402" s="24"/>
      <c r="P12402" s="32"/>
      <c r="T12402" s="19"/>
      <c r="U12402" s="3" t="s">
        <v>3134</v>
      </c>
      <c r="X12402" t="str">
        <f t="shared" si="750"/>
        <v/>
      </c>
      <c r="Z12402" t="str">
        <f t="shared" si="751"/>
        <v/>
      </c>
      <c r="AB12402" s="9"/>
      <c r="AC12402" t="s">
        <v>3132</v>
      </c>
      <c r="AD12402">
        <f t="shared" si="752"/>
        <v>0</v>
      </c>
      <c r="AF12402" s="3"/>
      <c r="AG12402" t="s">
        <v>1902</v>
      </c>
      <c r="AH12402" s="9" t="s">
        <v>4613</v>
      </c>
    </row>
    <row r="12403" spans="1:34" ht="10.95" customHeight="1" outlineLevel="1" x14ac:dyDescent="0.25">
      <c r="A12403" t="s">
        <v>3696</v>
      </c>
      <c r="C12403" s="3" t="s">
        <v>11994</v>
      </c>
      <c r="D12403" s="3" t="s">
        <v>4065</v>
      </c>
      <c r="E12403" s="9">
        <v>1933</v>
      </c>
      <c r="F12403" s="7" t="s">
        <v>2977</v>
      </c>
      <c r="G12403" s="7" t="s">
        <v>6128</v>
      </c>
      <c r="H12403" s="8" t="s">
        <v>3132</v>
      </c>
      <c r="I12403" s="8"/>
      <c r="J12403" s="19">
        <v>3</v>
      </c>
      <c r="K12403" s="19" t="s">
        <v>7736</v>
      </c>
      <c r="L12403" s="11">
        <v>0.25</v>
      </c>
      <c r="M12403" s="11"/>
      <c r="N12403" s="24"/>
      <c r="P12403" s="32"/>
      <c r="T12403" s="19"/>
      <c r="U12403" s="3" t="s">
        <v>3135</v>
      </c>
      <c r="X12403" t="str">
        <f t="shared" si="750"/>
        <v/>
      </c>
      <c r="Z12403" t="str">
        <f t="shared" si="751"/>
        <v/>
      </c>
      <c r="AB12403" s="9"/>
      <c r="AC12403" t="s">
        <v>3132</v>
      </c>
      <c r="AD12403">
        <f t="shared" si="752"/>
        <v>0</v>
      </c>
      <c r="AF12403" s="3"/>
      <c r="AG12403" t="s">
        <v>1902</v>
      </c>
      <c r="AH12403" s="9" t="s">
        <v>4613</v>
      </c>
    </row>
    <row r="12404" spans="1:34" ht="10.95" customHeight="1" outlineLevel="1" x14ac:dyDescent="0.25">
      <c r="A12404" t="s">
        <v>3696</v>
      </c>
      <c r="C12404" s="3" t="s">
        <v>11994</v>
      </c>
      <c r="D12404" s="3" t="s">
        <v>4065</v>
      </c>
      <c r="E12404" s="9">
        <v>1933</v>
      </c>
      <c r="F12404" s="7" t="s">
        <v>5282</v>
      </c>
      <c r="G12404" s="7" t="s">
        <v>684</v>
      </c>
      <c r="H12404" s="8" t="s">
        <v>3132</v>
      </c>
      <c r="I12404" s="8"/>
      <c r="J12404" s="19">
        <v>3</v>
      </c>
      <c r="K12404" s="19" t="s">
        <v>7738</v>
      </c>
      <c r="L12404" s="11"/>
      <c r="M12404" s="11"/>
      <c r="N12404" s="24"/>
      <c r="P12404" s="32"/>
      <c r="T12404" s="19"/>
      <c r="U12404" s="3" t="s">
        <v>3136</v>
      </c>
      <c r="X12404" t="str">
        <f t="shared" si="750"/>
        <v/>
      </c>
      <c r="Z12404" t="str">
        <f t="shared" si="751"/>
        <v/>
      </c>
      <c r="AB12404" s="9"/>
      <c r="AC12404" t="s">
        <v>3132</v>
      </c>
      <c r="AD12404">
        <f t="shared" si="752"/>
        <v>0</v>
      </c>
      <c r="AF12404" s="3"/>
      <c r="AG12404" t="s">
        <v>1902</v>
      </c>
      <c r="AH12404" s="9" t="s">
        <v>4613</v>
      </c>
    </row>
    <row r="12405" spans="1:34" ht="10.95" customHeight="1" outlineLevel="1" x14ac:dyDescent="0.25">
      <c r="A12405" t="s">
        <v>3696</v>
      </c>
      <c r="C12405" s="3" t="s">
        <v>11994</v>
      </c>
      <c r="D12405" s="3" t="s">
        <v>4065</v>
      </c>
      <c r="E12405" s="9">
        <v>1933</v>
      </c>
      <c r="F12405" s="7" t="s">
        <v>3424</v>
      </c>
      <c r="G12405" s="7" t="s">
        <v>2293</v>
      </c>
      <c r="H12405" s="8" t="s">
        <v>3132</v>
      </c>
      <c r="I12405" s="8"/>
      <c r="J12405" s="19">
        <v>3</v>
      </c>
      <c r="K12405" s="19" t="s">
        <v>7738</v>
      </c>
      <c r="L12405" s="11"/>
      <c r="M12405" s="11"/>
      <c r="N12405" s="24"/>
      <c r="P12405" s="32"/>
      <c r="T12405" s="19"/>
      <c r="U12405" s="3" t="s">
        <v>3137</v>
      </c>
      <c r="X12405" t="str">
        <f t="shared" si="750"/>
        <v/>
      </c>
      <c r="Z12405" t="str">
        <f t="shared" si="751"/>
        <v/>
      </c>
      <c r="AB12405" s="9"/>
      <c r="AC12405" t="s">
        <v>3132</v>
      </c>
      <c r="AD12405">
        <f t="shared" si="752"/>
        <v>0</v>
      </c>
      <c r="AF12405" s="3"/>
      <c r="AG12405" t="s">
        <v>1902</v>
      </c>
      <c r="AH12405" s="9" t="s">
        <v>4613</v>
      </c>
    </row>
    <row r="12406" spans="1:34" ht="10.95" customHeight="1" outlineLevel="1" x14ac:dyDescent="0.25">
      <c r="A12406" t="s">
        <v>3696</v>
      </c>
      <c r="C12406" s="3" t="s">
        <v>11994</v>
      </c>
      <c r="D12406" s="3" t="s">
        <v>4065</v>
      </c>
      <c r="E12406" s="9">
        <v>1933</v>
      </c>
      <c r="F12406" s="7" t="s">
        <v>1349</v>
      </c>
      <c r="G12406" s="7" t="s">
        <v>6132</v>
      </c>
      <c r="H12406" s="8" t="s">
        <v>3132</v>
      </c>
      <c r="I12406" s="8"/>
      <c r="J12406" s="19">
        <v>3</v>
      </c>
      <c r="K12406" s="19" t="s">
        <v>7738</v>
      </c>
      <c r="L12406" s="11"/>
      <c r="M12406" s="11"/>
      <c r="N12406" s="24"/>
      <c r="P12406" s="32"/>
      <c r="T12406" s="19"/>
      <c r="U12406" s="3" t="s">
        <v>3138</v>
      </c>
      <c r="X12406" t="str">
        <f t="shared" si="750"/>
        <v/>
      </c>
      <c r="Z12406" t="str">
        <f t="shared" si="751"/>
        <v/>
      </c>
      <c r="AB12406" s="9"/>
      <c r="AC12406" t="s">
        <v>3132</v>
      </c>
      <c r="AD12406">
        <f t="shared" si="752"/>
        <v>0</v>
      </c>
      <c r="AF12406" s="3"/>
      <c r="AG12406" t="s">
        <v>1902</v>
      </c>
      <c r="AH12406" s="9" t="s">
        <v>4613</v>
      </c>
    </row>
    <row r="12407" spans="1:34" ht="10.95" customHeight="1" outlineLevel="1" x14ac:dyDescent="0.25">
      <c r="A12407" t="s">
        <v>3696</v>
      </c>
      <c r="C12407" s="3" t="s">
        <v>11994</v>
      </c>
      <c r="D12407" s="3" t="s">
        <v>4065</v>
      </c>
      <c r="E12407" s="9">
        <v>1933</v>
      </c>
      <c r="F12407" s="7" t="s">
        <v>1657</v>
      </c>
      <c r="G12407" s="7" t="s">
        <v>3140</v>
      </c>
      <c r="H12407" s="8" t="s">
        <v>3132</v>
      </c>
      <c r="I12407" s="8"/>
      <c r="J12407" s="19">
        <v>3</v>
      </c>
      <c r="K12407" s="19" t="s">
        <v>7738</v>
      </c>
      <c r="L12407" s="11"/>
      <c r="M12407" s="11"/>
      <c r="N12407" s="24"/>
      <c r="P12407" s="32"/>
      <c r="T12407" s="19"/>
      <c r="U12407" s="3" t="s">
        <v>3139</v>
      </c>
      <c r="X12407" t="str">
        <f t="shared" si="750"/>
        <v/>
      </c>
      <c r="Z12407" t="str">
        <f t="shared" si="751"/>
        <v/>
      </c>
      <c r="AB12407" s="9"/>
      <c r="AC12407" t="s">
        <v>3132</v>
      </c>
      <c r="AD12407">
        <f t="shared" si="752"/>
        <v>0</v>
      </c>
      <c r="AF12407" s="3"/>
      <c r="AG12407" t="s">
        <v>1902</v>
      </c>
      <c r="AH12407" s="9" t="s">
        <v>4613</v>
      </c>
    </row>
    <row r="12408" spans="1:34" ht="10.95" customHeight="1" outlineLevel="1" x14ac:dyDescent="0.25">
      <c r="A12408" t="s">
        <v>3696</v>
      </c>
      <c r="C12408" s="3" t="s">
        <v>11994</v>
      </c>
      <c r="D12408" s="3" t="s">
        <v>4065</v>
      </c>
      <c r="E12408" s="9">
        <v>1933</v>
      </c>
      <c r="F12408" s="7" t="s">
        <v>5697</v>
      </c>
      <c r="G12408" s="7" t="s">
        <v>4461</v>
      </c>
      <c r="H12408" s="8" t="s">
        <v>3132</v>
      </c>
      <c r="I12408" s="8"/>
      <c r="J12408" s="19">
        <v>3</v>
      </c>
      <c r="K12408" s="19" t="s">
        <v>7738</v>
      </c>
      <c r="L12408" s="11"/>
      <c r="M12408" s="11"/>
      <c r="N12408" s="24"/>
      <c r="P12408" s="32"/>
      <c r="T12408" s="19"/>
      <c r="U12408" s="3" t="s">
        <v>3141</v>
      </c>
      <c r="X12408" t="str">
        <f t="shared" si="750"/>
        <v/>
      </c>
      <c r="Z12408" t="str">
        <f t="shared" si="751"/>
        <v/>
      </c>
      <c r="AB12408" s="9"/>
      <c r="AC12408" t="s">
        <v>3132</v>
      </c>
      <c r="AD12408">
        <f t="shared" si="752"/>
        <v>0</v>
      </c>
      <c r="AF12408" s="3"/>
      <c r="AG12408" t="s">
        <v>1902</v>
      </c>
      <c r="AH12408" s="9" t="s">
        <v>4613</v>
      </c>
    </row>
    <row r="12409" spans="1:34" ht="10.95" customHeight="1" outlineLevel="1" x14ac:dyDescent="0.25">
      <c r="A12409" t="s">
        <v>3696</v>
      </c>
      <c r="C12409" s="3" t="s">
        <v>11994</v>
      </c>
      <c r="D12409" s="3" t="s">
        <v>4065</v>
      </c>
      <c r="E12409" s="9">
        <v>1933</v>
      </c>
      <c r="F12409" s="7" t="s">
        <v>108</v>
      </c>
      <c r="G12409" s="7" t="s">
        <v>6492</v>
      </c>
      <c r="H12409" s="8" t="s">
        <v>3132</v>
      </c>
      <c r="I12409" s="8"/>
      <c r="J12409" s="19">
        <v>3</v>
      </c>
      <c r="K12409" s="19" t="s">
        <v>7738</v>
      </c>
      <c r="L12409" s="11"/>
      <c r="M12409" s="11"/>
      <c r="N12409" s="24"/>
      <c r="P12409" s="32"/>
      <c r="T12409" s="19"/>
      <c r="U12409" s="3" t="s">
        <v>3142</v>
      </c>
      <c r="X12409" t="str">
        <f t="shared" si="750"/>
        <v/>
      </c>
      <c r="Z12409" t="str">
        <f t="shared" si="751"/>
        <v/>
      </c>
      <c r="AB12409" s="9"/>
      <c r="AC12409" t="s">
        <v>3132</v>
      </c>
      <c r="AD12409">
        <f t="shared" si="752"/>
        <v>0</v>
      </c>
      <c r="AF12409" s="3"/>
      <c r="AG12409" t="s">
        <v>1902</v>
      </c>
      <c r="AH12409" s="9" t="s">
        <v>4613</v>
      </c>
    </row>
    <row r="12410" spans="1:34" ht="10.95" customHeight="1" outlineLevel="1" x14ac:dyDescent="0.25">
      <c r="A12410" t="s">
        <v>3696</v>
      </c>
      <c r="C12410" s="3" t="s">
        <v>11994</v>
      </c>
      <c r="D12410" s="3">
        <v>157</v>
      </c>
      <c r="E12410" s="9">
        <v>1937</v>
      </c>
      <c r="F12410" s="7" t="s">
        <v>2990</v>
      </c>
      <c r="G12410" s="7" t="s">
        <v>3834</v>
      </c>
      <c r="H12410" s="8" t="s">
        <v>6167</v>
      </c>
      <c r="I12410" s="8" t="s">
        <v>11429</v>
      </c>
      <c r="J12410" s="19">
        <v>3</v>
      </c>
      <c r="K12410" s="19" t="s">
        <v>7738</v>
      </c>
      <c r="L12410" s="11"/>
      <c r="M12410" s="11"/>
      <c r="N12410" s="24"/>
      <c r="P12410" s="32"/>
      <c r="T12410" s="19"/>
      <c r="U12410" s="3" t="s">
        <v>2989</v>
      </c>
      <c r="X12410" t="str">
        <f t="shared" si="750"/>
        <v/>
      </c>
      <c r="Z12410" t="str">
        <f t="shared" si="751"/>
        <v/>
      </c>
      <c r="AB12410" s="9"/>
      <c r="AC12410" t="s">
        <v>6167</v>
      </c>
      <c r="AD12410">
        <f t="shared" si="752"/>
        <v>0</v>
      </c>
      <c r="AF12410" s="3"/>
      <c r="AG12410" t="s">
        <v>3699</v>
      </c>
      <c r="AH12410" s="9" t="s">
        <v>4526</v>
      </c>
    </row>
    <row r="12411" spans="1:34" ht="10.95" customHeight="1" outlineLevel="1" x14ac:dyDescent="0.25">
      <c r="A12411" t="s">
        <v>3696</v>
      </c>
      <c r="C12411" s="3" t="s">
        <v>11994</v>
      </c>
      <c r="D12411" s="3">
        <v>165</v>
      </c>
      <c r="E12411" s="9">
        <v>1938</v>
      </c>
      <c r="F12411" s="7" t="s">
        <v>6559</v>
      </c>
      <c r="G12411" s="7" t="s">
        <v>6560</v>
      </c>
      <c r="H12411" s="8" t="s">
        <v>6486</v>
      </c>
      <c r="I12411" s="8" t="s">
        <v>11430</v>
      </c>
      <c r="J12411" s="19">
        <v>5</v>
      </c>
      <c r="K12411" s="19" t="s">
        <v>7736</v>
      </c>
      <c r="L12411" s="11">
        <v>0.7</v>
      </c>
      <c r="M12411" s="11"/>
      <c r="N12411" s="24"/>
      <c r="P12411" s="32"/>
      <c r="T12411" s="19"/>
      <c r="U12411" s="3" t="s">
        <v>2654</v>
      </c>
      <c r="X12411" t="str">
        <f t="shared" si="750"/>
        <v/>
      </c>
      <c r="Z12411" t="str">
        <f t="shared" si="751"/>
        <v/>
      </c>
      <c r="AB12411" s="9"/>
      <c r="AC12411" t="s">
        <v>6486</v>
      </c>
      <c r="AD12411">
        <f t="shared" si="752"/>
        <v>0</v>
      </c>
      <c r="AF12411" s="3"/>
      <c r="AG12411" t="s">
        <v>3699</v>
      </c>
      <c r="AH12411" s="9" t="s">
        <v>4613</v>
      </c>
    </row>
    <row r="12412" spans="1:34" ht="10.95" customHeight="1" outlineLevel="1" x14ac:dyDescent="0.25">
      <c r="A12412" t="s">
        <v>3696</v>
      </c>
      <c r="C12412" s="3" t="s">
        <v>11994</v>
      </c>
      <c r="D12412" s="3">
        <v>166</v>
      </c>
      <c r="E12412" s="9">
        <v>1938</v>
      </c>
      <c r="F12412" s="7" t="s">
        <v>6561</v>
      </c>
      <c r="G12412" s="7" t="s">
        <v>1133</v>
      </c>
      <c r="H12412" s="8" t="s">
        <v>6486</v>
      </c>
      <c r="I12412" s="8" t="s">
        <v>11430</v>
      </c>
      <c r="J12412" s="19">
        <v>5</v>
      </c>
      <c r="K12412" s="19" t="s">
        <v>7736</v>
      </c>
      <c r="L12412" s="11">
        <v>0.7</v>
      </c>
      <c r="M12412" s="11"/>
      <c r="N12412" s="24"/>
      <c r="P12412" s="32"/>
      <c r="T12412" s="19"/>
      <c r="U12412" s="3" t="s">
        <v>2106</v>
      </c>
      <c r="X12412" t="str">
        <f t="shared" si="750"/>
        <v/>
      </c>
      <c r="Z12412" t="str">
        <f t="shared" si="751"/>
        <v/>
      </c>
      <c r="AB12412" s="9"/>
      <c r="AC12412" t="s">
        <v>6486</v>
      </c>
      <c r="AD12412">
        <f t="shared" si="752"/>
        <v>0</v>
      </c>
      <c r="AF12412" s="3"/>
      <c r="AG12412" t="s">
        <v>3699</v>
      </c>
      <c r="AH12412" s="9" t="s">
        <v>4613</v>
      </c>
    </row>
    <row r="12413" spans="1:34" ht="10.95" customHeight="1" outlineLevel="1" x14ac:dyDescent="0.25">
      <c r="A12413" t="s">
        <v>3696</v>
      </c>
      <c r="C12413" s="3" t="s">
        <v>11994</v>
      </c>
      <c r="D12413" s="3">
        <v>167</v>
      </c>
      <c r="E12413" s="9">
        <v>1938</v>
      </c>
      <c r="F12413" s="7" t="s">
        <v>1134</v>
      </c>
      <c r="G12413" s="7" t="s">
        <v>4834</v>
      </c>
      <c r="H12413" s="8" t="s">
        <v>6486</v>
      </c>
      <c r="I12413" s="8" t="s">
        <v>11430</v>
      </c>
      <c r="J12413" s="19">
        <v>5</v>
      </c>
      <c r="K12413" s="19" t="s">
        <v>7736</v>
      </c>
      <c r="L12413" s="11">
        <v>0.7</v>
      </c>
      <c r="M12413" s="11"/>
      <c r="N12413" s="24"/>
      <c r="P12413" s="32"/>
      <c r="T12413" s="19"/>
      <c r="U12413" s="3" t="s">
        <v>5283</v>
      </c>
      <c r="X12413" t="str">
        <f t="shared" si="750"/>
        <v/>
      </c>
      <c r="Z12413" t="str">
        <f t="shared" si="751"/>
        <v/>
      </c>
      <c r="AB12413" s="9"/>
      <c r="AC12413" t="s">
        <v>6486</v>
      </c>
      <c r="AD12413">
        <f t="shared" si="752"/>
        <v>0</v>
      </c>
      <c r="AF12413" s="3"/>
      <c r="AG12413" t="s">
        <v>3699</v>
      </c>
      <c r="AH12413" s="9" t="s">
        <v>4613</v>
      </c>
    </row>
    <row r="12414" spans="1:34" ht="10.95" customHeight="1" outlineLevel="1" x14ac:dyDescent="0.25">
      <c r="A12414" t="s">
        <v>3696</v>
      </c>
      <c r="C12414" s="3" t="s">
        <v>11994</v>
      </c>
      <c r="D12414" s="3">
        <v>168</v>
      </c>
      <c r="E12414" s="9">
        <v>1938</v>
      </c>
      <c r="F12414" s="7" t="s">
        <v>4835</v>
      </c>
      <c r="G12414" s="7" t="s">
        <v>4836</v>
      </c>
      <c r="H12414" s="8" t="s">
        <v>6486</v>
      </c>
      <c r="I12414" s="8" t="s">
        <v>11430</v>
      </c>
      <c r="J12414" s="19">
        <v>5</v>
      </c>
      <c r="K12414" s="19" t="s">
        <v>7736</v>
      </c>
      <c r="L12414" s="11">
        <v>0.7</v>
      </c>
      <c r="M12414" s="11"/>
      <c r="N12414" s="24"/>
      <c r="P12414" s="32"/>
      <c r="T12414" s="19"/>
      <c r="U12414" s="3" t="s">
        <v>2107</v>
      </c>
      <c r="X12414" t="str">
        <f t="shared" si="750"/>
        <v/>
      </c>
      <c r="Z12414" t="str">
        <f t="shared" si="751"/>
        <v/>
      </c>
      <c r="AB12414" s="9"/>
      <c r="AC12414" t="s">
        <v>6486</v>
      </c>
      <c r="AD12414">
        <f t="shared" si="752"/>
        <v>0</v>
      </c>
      <c r="AF12414" s="3"/>
      <c r="AG12414" t="s">
        <v>3699</v>
      </c>
      <c r="AH12414" s="9" t="s">
        <v>4613</v>
      </c>
    </row>
    <row r="12415" spans="1:34" ht="10.95" customHeight="1" outlineLevel="1" x14ac:dyDescent="0.25">
      <c r="A12415" t="s">
        <v>3696</v>
      </c>
      <c r="C12415" s="3" t="s">
        <v>11994</v>
      </c>
      <c r="D12415" s="3">
        <v>169</v>
      </c>
      <c r="E12415" s="9">
        <v>1938</v>
      </c>
      <c r="F12415" s="7" t="s">
        <v>1643</v>
      </c>
      <c r="G12415" s="7" t="s">
        <v>131</v>
      </c>
      <c r="H12415" s="8" t="s">
        <v>6487</v>
      </c>
      <c r="I12415" s="8" t="s">
        <v>11431</v>
      </c>
      <c r="J12415" s="19">
        <v>3</v>
      </c>
      <c r="K12415" s="19" t="s">
        <v>7736</v>
      </c>
      <c r="L12415" s="11">
        <f>7/5</f>
        <v>1.4</v>
      </c>
      <c r="M12415" s="11"/>
      <c r="N12415" s="24"/>
      <c r="P12415" s="32"/>
      <c r="T12415" s="19"/>
      <c r="U12415" s="3">
        <v>136</v>
      </c>
      <c r="X12415" t="str">
        <f t="shared" si="750"/>
        <v/>
      </c>
      <c r="Z12415" t="str">
        <f t="shared" si="751"/>
        <v/>
      </c>
      <c r="AB12415" s="9"/>
      <c r="AC12415" t="s">
        <v>6487</v>
      </c>
      <c r="AD12415">
        <f t="shared" ref="AD12415:AD12446" si="753">COUNTIF(H12415,"*Fuji*")</f>
        <v>0</v>
      </c>
      <c r="AF12415" s="3"/>
      <c r="AG12415" t="s">
        <v>3699</v>
      </c>
      <c r="AH12415" s="9" t="s">
        <v>4613</v>
      </c>
    </row>
    <row r="12416" spans="1:34" ht="10.95" customHeight="1" outlineLevel="1" x14ac:dyDescent="0.25">
      <c r="A12416" t="s">
        <v>3696</v>
      </c>
      <c r="C12416" s="3" t="s">
        <v>11994</v>
      </c>
      <c r="D12416" s="3">
        <v>170</v>
      </c>
      <c r="E12416" s="9">
        <v>1938</v>
      </c>
      <c r="F12416" s="7" t="s">
        <v>5300</v>
      </c>
      <c r="G12416" s="7" t="s">
        <v>4561</v>
      </c>
      <c r="H12416" s="8" t="s">
        <v>6487</v>
      </c>
      <c r="I12416" s="8" t="s">
        <v>11431</v>
      </c>
      <c r="J12416" s="19">
        <v>3</v>
      </c>
      <c r="K12416" s="19" t="s">
        <v>7736</v>
      </c>
      <c r="L12416" s="11">
        <f>7/5</f>
        <v>1.4</v>
      </c>
      <c r="M12416" s="11"/>
      <c r="N12416" s="24"/>
      <c r="P12416" s="32"/>
      <c r="T12416" s="19"/>
      <c r="U12416" s="3">
        <v>142</v>
      </c>
      <c r="X12416" t="str">
        <f t="shared" si="750"/>
        <v/>
      </c>
      <c r="Z12416" t="str">
        <f t="shared" si="751"/>
        <v/>
      </c>
      <c r="AB12416" s="9"/>
      <c r="AC12416" t="s">
        <v>6487</v>
      </c>
      <c r="AD12416">
        <f t="shared" si="753"/>
        <v>0</v>
      </c>
      <c r="AF12416" s="3"/>
      <c r="AG12416" t="s">
        <v>3699</v>
      </c>
      <c r="AH12416" s="9" t="s">
        <v>4613</v>
      </c>
    </row>
    <row r="12417" spans="1:34" ht="10.95" customHeight="1" outlineLevel="1" x14ac:dyDescent="0.25">
      <c r="A12417" t="s">
        <v>3696</v>
      </c>
      <c r="C12417" s="3" t="s">
        <v>11994</v>
      </c>
      <c r="D12417" s="3">
        <v>171</v>
      </c>
      <c r="E12417" s="9">
        <v>1938</v>
      </c>
      <c r="F12417" s="7" t="s">
        <v>1692</v>
      </c>
      <c r="G12417" s="7" t="s">
        <v>5041</v>
      </c>
      <c r="H12417" s="8" t="s">
        <v>6487</v>
      </c>
      <c r="I12417" s="8" t="s">
        <v>11431</v>
      </c>
      <c r="J12417" s="19">
        <v>3</v>
      </c>
      <c r="K12417" s="19" t="s">
        <v>7736</v>
      </c>
      <c r="L12417" s="11">
        <f>7/5</f>
        <v>1.4</v>
      </c>
      <c r="M12417" s="11"/>
      <c r="N12417" s="24"/>
      <c r="P12417" s="32"/>
      <c r="T12417" s="19"/>
      <c r="U12417" s="3">
        <v>147</v>
      </c>
      <c r="X12417" t="str">
        <f t="shared" si="750"/>
        <v/>
      </c>
      <c r="Z12417" t="str">
        <f t="shared" si="751"/>
        <v/>
      </c>
      <c r="AB12417" s="9"/>
      <c r="AC12417" t="s">
        <v>6487</v>
      </c>
      <c r="AD12417">
        <f t="shared" si="753"/>
        <v>0</v>
      </c>
      <c r="AF12417" s="3"/>
      <c r="AG12417" t="s">
        <v>3699</v>
      </c>
      <c r="AH12417" s="9" t="s">
        <v>4613</v>
      </c>
    </row>
    <row r="12418" spans="1:34" ht="10.95" customHeight="1" outlineLevel="1" x14ac:dyDescent="0.25">
      <c r="A12418" t="s">
        <v>3696</v>
      </c>
      <c r="C12418" s="3" t="s">
        <v>11994</v>
      </c>
      <c r="D12418" s="3">
        <v>172</v>
      </c>
      <c r="E12418" s="9">
        <v>1938</v>
      </c>
      <c r="F12418" s="7" t="s">
        <v>1657</v>
      </c>
      <c r="G12418" s="7" t="s">
        <v>6144</v>
      </c>
      <c r="H12418" s="8" t="s">
        <v>6487</v>
      </c>
      <c r="I12418" s="8" t="s">
        <v>11431</v>
      </c>
      <c r="J12418" s="19">
        <v>3</v>
      </c>
      <c r="K12418" s="19" t="s">
        <v>7736</v>
      </c>
      <c r="L12418" s="11">
        <f>7/5</f>
        <v>1.4</v>
      </c>
      <c r="M12418" s="11"/>
      <c r="N12418" s="24"/>
      <c r="P12418" s="32"/>
      <c r="T12418" s="19"/>
      <c r="U12418" s="3">
        <v>151</v>
      </c>
      <c r="X12418" t="str">
        <f t="shared" ref="X12418:X12481" si="754">IF(COUNTIF(F12418,"*fdc*"),1,"")</f>
        <v/>
      </c>
      <c r="Z12418" t="str">
        <f t="shared" ref="Z12418:Z12481" si="755">IF(COUNTIF(F12418,"*s/s*"),1,"")</f>
        <v/>
      </c>
      <c r="AB12418" s="9"/>
      <c r="AC12418" t="s">
        <v>6487</v>
      </c>
      <c r="AD12418">
        <f t="shared" si="753"/>
        <v>0</v>
      </c>
      <c r="AF12418" s="3"/>
      <c r="AG12418" t="s">
        <v>3699</v>
      </c>
      <c r="AH12418" s="9" t="s">
        <v>4613</v>
      </c>
    </row>
    <row r="12419" spans="1:34" ht="10.95" customHeight="1" outlineLevel="1" x14ac:dyDescent="0.25">
      <c r="A12419" t="s">
        <v>3696</v>
      </c>
      <c r="C12419" s="3" t="s">
        <v>11994</v>
      </c>
      <c r="D12419" s="3">
        <v>173</v>
      </c>
      <c r="E12419" s="9">
        <v>1938</v>
      </c>
      <c r="F12419" s="7" t="s">
        <v>3430</v>
      </c>
      <c r="G12419" s="7" t="s">
        <v>3431</v>
      </c>
      <c r="H12419" s="8" t="s">
        <v>6486</v>
      </c>
      <c r="I12419" s="8" t="s">
        <v>11431</v>
      </c>
      <c r="J12419" s="19">
        <v>5</v>
      </c>
      <c r="K12419" s="19" t="s">
        <v>7736</v>
      </c>
      <c r="L12419" s="11">
        <v>0.55000000000000004</v>
      </c>
      <c r="M12419" s="11"/>
      <c r="N12419" s="24"/>
      <c r="P12419" s="32"/>
      <c r="T12419" s="19"/>
      <c r="U12419" s="3">
        <v>159</v>
      </c>
      <c r="X12419" t="str">
        <f t="shared" si="754"/>
        <v/>
      </c>
      <c r="Z12419" t="str">
        <f t="shared" si="755"/>
        <v/>
      </c>
      <c r="AB12419" s="9"/>
      <c r="AC12419" t="s">
        <v>6486</v>
      </c>
      <c r="AD12419">
        <f t="shared" si="753"/>
        <v>0</v>
      </c>
      <c r="AF12419" s="3"/>
      <c r="AG12419" t="s">
        <v>3699</v>
      </c>
      <c r="AH12419" s="9" t="s">
        <v>4613</v>
      </c>
    </row>
    <row r="12420" spans="1:34" ht="10.95" customHeight="1" outlineLevel="1" x14ac:dyDescent="0.25">
      <c r="A12420" t="s">
        <v>3696</v>
      </c>
      <c r="C12420" s="3" t="s">
        <v>11994</v>
      </c>
      <c r="D12420" s="3">
        <v>183</v>
      </c>
      <c r="E12420" s="9">
        <v>1939</v>
      </c>
      <c r="F12420" s="7" t="s">
        <v>5299</v>
      </c>
      <c r="G12420" s="7" t="s">
        <v>6493</v>
      </c>
      <c r="H12420" s="8" t="s">
        <v>6487</v>
      </c>
      <c r="I12420" s="8" t="s">
        <v>11431</v>
      </c>
      <c r="J12420" s="19">
        <v>3</v>
      </c>
      <c r="K12420" s="19" t="s">
        <v>7736</v>
      </c>
      <c r="L12420" s="11">
        <v>0.3</v>
      </c>
      <c r="M12420" s="11"/>
      <c r="N12420" s="24"/>
      <c r="P12420" s="32"/>
      <c r="T12420" s="19"/>
      <c r="U12420" s="3">
        <v>149</v>
      </c>
      <c r="X12420" t="str">
        <f t="shared" si="754"/>
        <v/>
      </c>
      <c r="Z12420" t="str">
        <f t="shared" si="755"/>
        <v/>
      </c>
      <c r="AB12420" s="9"/>
      <c r="AC12420" t="s">
        <v>6487</v>
      </c>
      <c r="AD12420">
        <f t="shared" si="753"/>
        <v>0</v>
      </c>
      <c r="AF12420" s="3"/>
      <c r="AG12420" t="s">
        <v>3699</v>
      </c>
      <c r="AH12420" s="9" t="s">
        <v>4613</v>
      </c>
    </row>
    <row r="12421" spans="1:34" ht="10.95" customHeight="1" outlineLevel="1" x14ac:dyDescent="0.25">
      <c r="A12421" t="s">
        <v>3696</v>
      </c>
      <c r="C12421" s="3" t="s">
        <v>11994</v>
      </c>
      <c r="D12421" s="3">
        <v>185</v>
      </c>
      <c r="E12421" s="9">
        <v>1939</v>
      </c>
      <c r="F12421" s="7" t="s">
        <v>3432</v>
      </c>
      <c r="G12421" s="7" t="s">
        <v>3433</v>
      </c>
      <c r="H12421" s="8" t="s">
        <v>6486</v>
      </c>
      <c r="I12421" s="8" t="s">
        <v>11431</v>
      </c>
      <c r="J12421" s="19">
        <v>5</v>
      </c>
      <c r="K12421" s="19" t="s">
        <v>7736</v>
      </c>
      <c r="L12421" s="11">
        <v>4.5</v>
      </c>
      <c r="M12421" s="11"/>
      <c r="N12421" s="24"/>
      <c r="P12421" s="32"/>
      <c r="T12421" s="19"/>
      <c r="U12421" s="3">
        <v>161</v>
      </c>
      <c r="X12421" t="str">
        <f t="shared" si="754"/>
        <v/>
      </c>
      <c r="Z12421" t="str">
        <f t="shared" si="755"/>
        <v/>
      </c>
      <c r="AB12421" s="9"/>
      <c r="AC12421" t="s">
        <v>6486</v>
      </c>
      <c r="AD12421">
        <f t="shared" si="753"/>
        <v>0</v>
      </c>
      <c r="AF12421" s="3"/>
      <c r="AG12421" t="s">
        <v>3699</v>
      </c>
      <c r="AH12421" s="9" t="s">
        <v>4613</v>
      </c>
    </row>
    <row r="12422" spans="1:34" ht="10.95" customHeight="1" outlineLevel="1" x14ac:dyDescent="0.25">
      <c r="A12422" t="s">
        <v>3696</v>
      </c>
      <c r="C12422" s="3" t="s">
        <v>11994</v>
      </c>
      <c r="D12422" s="3">
        <v>186</v>
      </c>
      <c r="E12422" s="9">
        <v>1940</v>
      </c>
      <c r="F12422" s="7" t="s">
        <v>3220</v>
      </c>
      <c r="G12422" s="7" t="s">
        <v>1580</v>
      </c>
      <c r="H12422" s="8" t="s">
        <v>6486</v>
      </c>
      <c r="I12422" s="8" t="s">
        <v>11431</v>
      </c>
      <c r="J12422" s="19">
        <v>5</v>
      </c>
      <c r="K12422" s="19" t="s">
        <v>7736</v>
      </c>
      <c r="L12422" s="11">
        <v>1</v>
      </c>
      <c r="M12422" s="11"/>
      <c r="N12422" s="24"/>
      <c r="P12422" s="32"/>
      <c r="T12422" s="19"/>
      <c r="U12422" s="3">
        <v>128</v>
      </c>
      <c r="X12422" t="str">
        <f t="shared" si="754"/>
        <v/>
      </c>
      <c r="Z12422" t="str">
        <f t="shared" si="755"/>
        <v/>
      </c>
      <c r="AB12422" s="9"/>
      <c r="AC12422" t="s">
        <v>6486</v>
      </c>
      <c r="AD12422">
        <f t="shared" si="753"/>
        <v>0</v>
      </c>
      <c r="AF12422" s="3"/>
      <c r="AG12422" t="s">
        <v>3699</v>
      </c>
      <c r="AH12422" s="9" t="s">
        <v>4613</v>
      </c>
    </row>
    <row r="12423" spans="1:34" ht="10.95" customHeight="1" outlineLevel="1" x14ac:dyDescent="0.25">
      <c r="A12423" t="s">
        <v>3696</v>
      </c>
      <c r="C12423" s="3" t="s">
        <v>11994</v>
      </c>
      <c r="D12423" s="3">
        <v>187</v>
      </c>
      <c r="E12423" s="9">
        <v>1940</v>
      </c>
      <c r="F12423" s="7" t="s">
        <v>2351</v>
      </c>
      <c r="G12423" s="7" t="s">
        <v>6489</v>
      </c>
      <c r="H12423" s="8" t="s">
        <v>6487</v>
      </c>
      <c r="I12423" s="8" t="s">
        <v>11431</v>
      </c>
      <c r="J12423" s="19">
        <v>3</v>
      </c>
      <c r="K12423" s="19" t="s">
        <v>7736</v>
      </c>
      <c r="L12423" s="11">
        <v>1</v>
      </c>
      <c r="M12423" s="11"/>
      <c r="N12423" s="24"/>
      <c r="P12423" s="32"/>
      <c r="T12423" s="19"/>
      <c r="U12423" s="3">
        <v>138</v>
      </c>
      <c r="X12423" t="str">
        <f t="shared" si="754"/>
        <v/>
      </c>
      <c r="Z12423" t="str">
        <f t="shared" si="755"/>
        <v/>
      </c>
      <c r="AB12423" s="9"/>
      <c r="AC12423" t="s">
        <v>6487</v>
      </c>
      <c r="AD12423">
        <f t="shared" si="753"/>
        <v>0</v>
      </c>
      <c r="AF12423" s="3"/>
      <c r="AG12423" t="s">
        <v>3699</v>
      </c>
      <c r="AH12423" s="9" t="s">
        <v>4613</v>
      </c>
    </row>
    <row r="12424" spans="1:34" ht="10.95" customHeight="1" outlineLevel="1" x14ac:dyDescent="0.25">
      <c r="A12424" t="s">
        <v>3696</v>
      </c>
      <c r="C12424" s="3" t="s">
        <v>11994</v>
      </c>
      <c r="D12424" s="3">
        <v>188</v>
      </c>
      <c r="E12424" s="9">
        <v>1940</v>
      </c>
      <c r="F12424" s="7" t="s">
        <v>5243</v>
      </c>
      <c r="G12424" s="7" t="s">
        <v>131</v>
      </c>
      <c r="H12424" s="8" t="s">
        <v>6487</v>
      </c>
      <c r="I12424" s="8" t="s">
        <v>11431</v>
      </c>
      <c r="J12424" s="19">
        <v>3</v>
      </c>
      <c r="K12424" s="19" t="s">
        <v>7736</v>
      </c>
      <c r="L12424" s="11">
        <v>1</v>
      </c>
      <c r="M12424" s="11"/>
      <c r="N12424" s="24"/>
      <c r="P12424" s="32"/>
      <c r="T12424" s="19"/>
      <c r="U12424" s="3">
        <v>140</v>
      </c>
      <c r="X12424" t="str">
        <f t="shared" si="754"/>
        <v/>
      </c>
      <c r="Z12424" t="str">
        <f t="shared" si="755"/>
        <v/>
      </c>
      <c r="AB12424" s="9"/>
      <c r="AC12424" t="s">
        <v>6487</v>
      </c>
      <c r="AD12424">
        <f t="shared" si="753"/>
        <v>0</v>
      </c>
      <c r="AF12424" s="3"/>
      <c r="AG12424" t="s">
        <v>3699</v>
      </c>
      <c r="AH12424" s="9" t="s">
        <v>4613</v>
      </c>
    </row>
    <row r="12425" spans="1:34" ht="10.95" customHeight="1" outlineLevel="1" x14ac:dyDescent="0.25">
      <c r="A12425" t="s">
        <v>3696</v>
      </c>
      <c r="C12425" s="3" t="s">
        <v>11994</v>
      </c>
      <c r="D12425" s="3">
        <v>189</v>
      </c>
      <c r="E12425" s="9">
        <v>1940</v>
      </c>
      <c r="F12425" s="7" t="s">
        <v>1349</v>
      </c>
      <c r="G12425" s="7" t="s">
        <v>6490</v>
      </c>
      <c r="H12425" s="8" t="s">
        <v>6487</v>
      </c>
      <c r="I12425" s="8" t="s">
        <v>11431</v>
      </c>
      <c r="J12425" s="19">
        <v>3</v>
      </c>
      <c r="K12425" s="19" t="s">
        <v>7736</v>
      </c>
      <c r="L12425" s="11">
        <v>1</v>
      </c>
      <c r="M12425" s="11"/>
      <c r="N12425" s="24"/>
      <c r="P12425" s="32"/>
      <c r="T12425" s="19"/>
      <c r="U12425" s="3">
        <v>143</v>
      </c>
      <c r="X12425" t="str">
        <f t="shared" si="754"/>
        <v/>
      </c>
      <c r="Z12425" t="str">
        <f t="shared" si="755"/>
        <v/>
      </c>
      <c r="AB12425" s="9"/>
      <c r="AC12425" t="s">
        <v>6487</v>
      </c>
      <c r="AD12425">
        <f t="shared" si="753"/>
        <v>0</v>
      </c>
      <c r="AF12425" s="3"/>
      <c r="AG12425" t="s">
        <v>3699</v>
      </c>
      <c r="AH12425" s="9" t="s">
        <v>4613</v>
      </c>
    </row>
    <row r="12426" spans="1:34" ht="10.95" customHeight="1" outlineLevel="1" x14ac:dyDescent="0.25">
      <c r="A12426" t="s">
        <v>3696</v>
      </c>
      <c r="C12426" s="3" t="s">
        <v>11994</v>
      </c>
      <c r="D12426" s="3">
        <v>190</v>
      </c>
      <c r="E12426" s="9">
        <v>1940</v>
      </c>
      <c r="F12426" s="7" t="s">
        <v>2624</v>
      </c>
      <c r="G12426" s="7" t="s">
        <v>6491</v>
      </c>
      <c r="H12426" s="8" t="s">
        <v>6487</v>
      </c>
      <c r="I12426" s="8" t="s">
        <v>11431</v>
      </c>
      <c r="J12426" s="19">
        <v>3</v>
      </c>
      <c r="K12426" s="19" t="s">
        <v>7736</v>
      </c>
      <c r="L12426" s="11">
        <v>1</v>
      </c>
      <c r="M12426" s="11"/>
      <c r="N12426" s="24"/>
      <c r="P12426" s="32"/>
      <c r="T12426" s="19"/>
      <c r="U12426" s="3">
        <v>145</v>
      </c>
      <c r="X12426" t="str">
        <f t="shared" si="754"/>
        <v/>
      </c>
      <c r="Z12426" t="str">
        <f t="shared" si="755"/>
        <v/>
      </c>
      <c r="AB12426" s="9"/>
      <c r="AC12426" t="s">
        <v>6487</v>
      </c>
      <c r="AD12426">
        <f t="shared" si="753"/>
        <v>0</v>
      </c>
      <c r="AF12426" s="3"/>
      <c r="AG12426" t="s">
        <v>3699</v>
      </c>
      <c r="AH12426" s="9" t="s">
        <v>4613</v>
      </c>
    </row>
    <row r="12427" spans="1:34" ht="10.95" customHeight="1" outlineLevel="1" x14ac:dyDescent="0.25">
      <c r="A12427" t="s">
        <v>3696</v>
      </c>
      <c r="C12427" s="3" t="s">
        <v>11994</v>
      </c>
      <c r="D12427" s="3">
        <v>191</v>
      </c>
      <c r="E12427" s="9">
        <v>1940</v>
      </c>
      <c r="F12427" s="7" t="s">
        <v>1657</v>
      </c>
      <c r="G12427" s="7" t="s">
        <v>5041</v>
      </c>
      <c r="H12427" s="8" t="s">
        <v>6487</v>
      </c>
      <c r="I12427" s="8" t="s">
        <v>11431</v>
      </c>
      <c r="J12427" s="19">
        <v>3</v>
      </c>
      <c r="K12427" s="19" t="s">
        <v>7736</v>
      </c>
      <c r="L12427" s="11">
        <v>1</v>
      </c>
      <c r="M12427" s="11"/>
      <c r="N12427" s="24"/>
      <c r="P12427" s="32"/>
      <c r="T12427" s="19"/>
      <c r="U12427" s="3">
        <v>152</v>
      </c>
      <c r="X12427" t="str">
        <f t="shared" si="754"/>
        <v/>
      </c>
      <c r="Z12427" t="str">
        <f t="shared" si="755"/>
        <v/>
      </c>
      <c r="AB12427" s="9"/>
      <c r="AC12427" t="s">
        <v>6487</v>
      </c>
      <c r="AD12427">
        <f t="shared" si="753"/>
        <v>0</v>
      </c>
      <c r="AF12427" s="3"/>
      <c r="AG12427" t="s">
        <v>3699</v>
      </c>
      <c r="AH12427" s="9" t="s">
        <v>4613</v>
      </c>
    </row>
    <row r="12428" spans="1:34" ht="10.95" customHeight="1" outlineLevel="1" x14ac:dyDescent="0.25">
      <c r="A12428" t="s">
        <v>3696</v>
      </c>
      <c r="C12428" s="3" t="s">
        <v>11994</v>
      </c>
      <c r="D12428" s="3">
        <v>192</v>
      </c>
      <c r="E12428" s="9">
        <v>1940</v>
      </c>
      <c r="F12428" s="7" t="s">
        <v>6494</v>
      </c>
      <c r="G12428" s="7" t="s">
        <v>6495</v>
      </c>
      <c r="H12428" s="8" t="s">
        <v>6486</v>
      </c>
      <c r="I12428" s="8" t="s">
        <v>11431</v>
      </c>
      <c r="J12428" s="19">
        <v>5</v>
      </c>
      <c r="K12428" s="19" t="s">
        <v>7736</v>
      </c>
      <c r="L12428" s="11">
        <v>1</v>
      </c>
      <c r="M12428" s="11"/>
      <c r="N12428" s="24"/>
      <c r="P12428" s="32"/>
      <c r="T12428" s="19"/>
      <c r="U12428" s="3">
        <v>155</v>
      </c>
      <c r="X12428" t="str">
        <f t="shared" si="754"/>
        <v/>
      </c>
      <c r="Z12428" t="str">
        <f t="shared" si="755"/>
        <v/>
      </c>
      <c r="AB12428" s="9"/>
      <c r="AC12428" t="s">
        <v>6486</v>
      </c>
      <c r="AD12428">
        <f t="shared" si="753"/>
        <v>0</v>
      </c>
      <c r="AF12428" s="3"/>
      <c r="AG12428" t="s">
        <v>3699</v>
      </c>
      <c r="AH12428" s="9" t="s">
        <v>4613</v>
      </c>
    </row>
    <row r="12429" spans="1:34" ht="10.95" customHeight="1" outlineLevel="1" x14ac:dyDescent="0.25">
      <c r="A12429" t="s">
        <v>3696</v>
      </c>
      <c r="C12429" s="3" t="s">
        <v>11994</v>
      </c>
      <c r="D12429" s="3">
        <v>193</v>
      </c>
      <c r="E12429" s="9">
        <v>1940</v>
      </c>
      <c r="F12429" s="7" t="s">
        <v>6496</v>
      </c>
      <c r="G12429" s="7" t="s">
        <v>6322</v>
      </c>
      <c r="H12429" s="8" t="s">
        <v>6486</v>
      </c>
      <c r="I12429" s="8" t="s">
        <v>11431</v>
      </c>
      <c r="J12429" s="19">
        <v>5</v>
      </c>
      <c r="K12429" s="19" t="s">
        <v>7736</v>
      </c>
      <c r="L12429" s="11">
        <v>1</v>
      </c>
      <c r="M12429" s="11"/>
      <c r="N12429" s="24"/>
      <c r="P12429" s="32"/>
      <c r="T12429" s="19"/>
      <c r="U12429" s="3">
        <v>157</v>
      </c>
      <c r="X12429" t="str">
        <f t="shared" si="754"/>
        <v/>
      </c>
      <c r="Z12429" t="str">
        <f t="shared" si="755"/>
        <v/>
      </c>
      <c r="AB12429" s="9"/>
      <c r="AC12429" t="s">
        <v>6486</v>
      </c>
      <c r="AD12429">
        <f t="shared" si="753"/>
        <v>0</v>
      </c>
      <c r="AF12429" s="3"/>
      <c r="AG12429" t="s">
        <v>3699</v>
      </c>
      <c r="AH12429" s="9" t="s">
        <v>4613</v>
      </c>
    </row>
    <row r="12430" spans="1:34" ht="10.95" customHeight="1" outlineLevel="1" x14ac:dyDescent="0.25">
      <c r="A12430" t="s">
        <v>3696</v>
      </c>
      <c r="C12430" s="3" t="s">
        <v>11994</v>
      </c>
      <c r="D12430" s="3">
        <v>194</v>
      </c>
      <c r="E12430" s="9">
        <v>1940</v>
      </c>
      <c r="F12430" s="7" t="s">
        <v>1839</v>
      </c>
      <c r="G12430" s="7" t="s">
        <v>1581</v>
      </c>
      <c r="H12430" s="8" t="s">
        <v>6486</v>
      </c>
      <c r="I12430" s="8" t="s">
        <v>11431</v>
      </c>
      <c r="J12430" s="19">
        <v>5</v>
      </c>
      <c r="K12430" s="19" t="s">
        <v>7736</v>
      </c>
      <c r="L12430" s="11">
        <v>1</v>
      </c>
      <c r="M12430" s="11"/>
      <c r="N12430" s="24"/>
      <c r="P12430" s="32"/>
      <c r="T12430" s="19"/>
      <c r="U12430" s="3">
        <v>162</v>
      </c>
      <c r="X12430" t="str">
        <f t="shared" si="754"/>
        <v/>
      </c>
      <c r="Z12430" t="str">
        <f t="shared" si="755"/>
        <v/>
      </c>
      <c r="AB12430" s="9"/>
      <c r="AC12430" t="s">
        <v>6486</v>
      </c>
      <c r="AD12430">
        <f t="shared" si="753"/>
        <v>0</v>
      </c>
      <c r="AF12430" s="3"/>
      <c r="AG12430" t="s">
        <v>3699</v>
      </c>
      <c r="AH12430" s="9" t="s">
        <v>4613</v>
      </c>
    </row>
    <row r="12431" spans="1:34" ht="10.95" customHeight="1" outlineLevel="1" x14ac:dyDescent="0.25">
      <c r="A12431" t="s">
        <v>3696</v>
      </c>
      <c r="C12431" s="3" t="s">
        <v>11994</v>
      </c>
      <c r="D12431" s="3">
        <v>198</v>
      </c>
      <c r="E12431" s="9">
        <v>1941</v>
      </c>
      <c r="F12431" s="7" t="s">
        <v>1657</v>
      </c>
      <c r="G12431" s="7" t="s">
        <v>2294</v>
      </c>
      <c r="H12431" s="8" t="s">
        <v>11444</v>
      </c>
      <c r="I12431" s="8" t="s">
        <v>11443</v>
      </c>
      <c r="J12431" s="19">
        <v>5</v>
      </c>
      <c r="K12431" s="19" t="s">
        <v>7736</v>
      </c>
      <c r="L12431" s="11">
        <v>0.5</v>
      </c>
      <c r="M12431" s="11"/>
      <c r="N12431" s="24"/>
      <c r="P12431" s="32"/>
      <c r="T12431" s="19"/>
      <c r="U12431" s="3"/>
      <c r="X12431" t="str">
        <f t="shared" si="754"/>
        <v/>
      </c>
      <c r="Z12431" t="str">
        <f t="shared" si="755"/>
        <v/>
      </c>
      <c r="AB12431" s="9"/>
      <c r="AC12431" t="s">
        <v>11444</v>
      </c>
      <c r="AD12431">
        <f t="shared" si="753"/>
        <v>0</v>
      </c>
      <c r="AF12431" s="3"/>
      <c r="AH12431" s="9"/>
    </row>
    <row r="12432" spans="1:34" ht="10.95" customHeight="1" outlineLevel="1" x14ac:dyDescent="0.25">
      <c r="A12432" t="s">
        <v>3696</v>
      </c>
      <c r="C12432" s="3" t="s">
        <v>11994</v>
      </c>
      <c r="D12432" s="3">
        <v>199</v>
      </c>
      <c r="E12432" s="9">
        <v>1941</v>
      </c>
      <c r="F12432" s="7" t="s">
        <v>1839</v>
      </c>
      <c r="G12432" s="7" t="s">
        <v>1677</v>
      </c>
      <c r="H12432" s="8" t="s">
        <v>11444</v>
      </c>
      <c r="I12432" s="8" t="s">
        <v>11443</v>
      </c>
      <c r="J12432" s="19">
        <v>5</v>
      </c>
      <c r="K12432" s="19" t="s">
        <v>7736</v>
      </c>
      <c r="L12432" s="11">
        <v>0.5</v>
      </c>
      <c r="M12432" s="11"/>
      <c r="N12432" s="24"/>
      <c r="P12432" s="32"/>
      <c r="T12432" s="19"/>
      <c r="U12432" s="3"/>
      <c r="X12432" t="str">
        <f t="shared" si="754"/>
        <v/>
      </c>
      <c r="Z12432" t="str">
        <f t="shared" si="755"/>
        <v/>
      </c>
      <c r="AB12432" s="9"/>
      <c r="AC12432" t="s">
        <v>11444</v>
      </c>
      <c r="AD12432">
        <f t="shared" si="753"/>
        <v>0</v>
      </c>
      <c r="AF12432" s="3"/>
      <c r="AH12432" s="9"/>
    </row>
    <row r="12433" spans="1:34" ht="10.95" customHeight="1" outlineLevel="1" x14ac:dyDescent="0.25">
      <c r="A12433" t="s">
        <v>3696</v>
      </c>
      <c r="C12433" s="3" t="s">
        <v>11994</v>
      </c>
      <c r="D12433" s="3">
        <v>203</v>
      </c>
      <c r="E12433" s="9">
        <v>1942</v>
      </c>
      <c r="F12433" s="7" t="s">
        <v>3424</v>
      </c>
      <c r="G12433" s="7" t="s">
        <v>11437</v>
      </c>
      <c r="H12433" s="8" t="s">
        <v>11442</v>
      </c>
      <c r="I12433" s="8" t="s">
        <v>11430</v>
      </c>
      <c r="J12433" s="19">
        <v>5</v>
      </c>
      <c r="K12433" s="19" t="s">
        <v>7736</v>
      </c>
      <c r="L12433" s="11">
        <v>0.55000000000000004</v>
      </c>
      <c r="M12433" s="11"/>
      <c r="N12433" s="24"/>
      <c r="P12433" s="32"/>
      <c r="T12433" s="19"/>
      <c r="U12433" s="3"/>
      <c r="X12433" t="str">
        <f t="shared" si="754"/>
        <v/>
      </c>
      <c r="Z12433" t="str">
        <f t="shared" si="755"/>
        <v/>
      </c>
      <c r="AB12433" s="9"/>
      <c r="AC12433" t="s">
        <v>11442</v>
      </c>
      <c r="AD12433">
        <f t="shared" si="753"/>
        <v>0</v>
      </c>
      <c r="AF12433" s="3"/>
      <c r="AH12433" s="9"/>
    </row>
    <row r="12434" spans="1:34" ht="10.95" customHeight="1" outlineLevel="1" x14ac:dyDescent="0.25">
      <c r="A12434" t="s">
        <v>3696</v>
      </c>
      <c r="C12434" s="3" t="s">
        <v>11994</v>
      </c>
      <c r="D12434" s="3">
        <v>204</v>
      </c>
      <c r="E12434" s="9">
        <v>1942</v>
      </c>
      <c r="F12434" s="7" t="s">
        <v>1657</v>
      </c>
      <c r="G12434" s="7" t="s">
        <v>11438</v>
      </c>
      <c r="H12434" s="8" t="s">
        <v>11442</v>
      </c>
      <c r="I12434" s="8" t="s">
        <v>11430</v>
      </c>
      <c r="J12434" s="19">
        <v>5</v>
      </c>
      <c r="K12434" s="19" t="s">
        <v>7736</v>
      </c>
      <c r="L12434" s="11">
        <v>0.55000000000000004</v>
      </c>
      <c r="M12434" s="11"/>
      <c r="N12434" s="24"/>
      <c r="P12434" s="32"/>
      <c r="T12434" s="19"/>
      <c r="U12434" s="3"/>
      <c r="X12434" t="str">
        <f t="shared" si="754"/>
        <v/>
      </c>
      <c r="Z12434" t="str">
        <f t="shared" si="755"/>
        <v/>
      </c>
      <c r="AB12434" s="9"/>
      <c r="AC12434" t="s">
        <v>11442</v>
      </c>
      <c r="AD12434">
        <f t="shared" si="753"/>
        <v>0</v>
      </c>
      <c r="AF12434" s="3"/>
      <c r="AH12434" s="9"/>
    </row>
    <row r="12435" spans="1:34" ht="10.95" customHeight="1" outlineLevel="1" x14ac:dyDescent="0.25">
      <c r="A12435" t="s">
        <v>3696</v>
      </c>
      <c r="C12435" s="3" t="s">
        <v>11994</v>
      </c>
      <c r="D12435" s="3">
        <v>205</v>
      </c>
      <c r="E12435" s="9">
        <v>1942</v>
      </c>
      <c r="F12435" s="7" t="s">
        <v>5697</v>
      </c>
      <c r="G12435" s="7" t="s">
        <v>11439</v>
      </c>
      <c r="H12435" s="8" t="s">
        <v>11442</v>
      </c>
      <c r="I12435" s="8" t="s">
        <v>11430</v>
      </c>
      <c r="J12435" s="19">
        <v>5</v>
      </c>
      <c r="K12435" s="19" t="s">
        <v>7736</v>
      </c>
      <c r="L12435" s="11">
        <v>0.55000000000000004</v>
      </c>
      <c r="M12435" s="11"/>
      <c r="N12435" s="24"/>
      <c r="P12435" s="32"/>
      <c r="T12435" s="19"/>
      <c r="U12435" s="3"/>
      <c r="X12435" t="str">
        <f t="shared" si="754"/>
        <v/>
      </c>
      <c r="Z12435" t="str">
        <f t="shared" si="755"/>
        <v/>
      </c>
      <c r="AB12435" s="9"/>
      <c r="AC12435" t="s">
        <v>11442</v>
      </c>
      <c r="AD12435">
        <f t="shared" si="753"/>
        <v>0</v>
      </c>
      <c r="AF12435" s="3"/>
      <c r="AH12435" s="9"/>
    </row>
    <row r="12436" spans="1:34" ht="10.95" customHeight="1" outlineLevel="1" x14ac:dyDescent="0.25">
      <c r="A12436" t="s">
        <v>3696</v>
      </c>
      <c r="C12436" s="3" t="s">
        <v>11994</v>
      </c>
      <c r="D12436" s="3">
        <v>206</v>
      </c>
      <c r="E12436" s="9">
        <v>1942</v>
      </c>
      <c r="F12436" s="7" t="s">
        <v>108</v>
      </c>
      <c r="G12436" s="7" t="s">
        <v>11440</v>
      </c>
      <c r="H12436" s="8" t="s">
        <v>11442</v>
      </c>
      <c r="I12436" s="8" t="s">
        <v>11430</v>
      </c>
      <c r="J12436" s="19">
        <v>5</v>
      </c>
      <c r="K12436" s="19" t="s">
        <v>7736</v>
      </c>
      <c r="L12436" s="11">
        <v>0.55000000000000004</v>
      </c>
      <c r="M12436" s="11"/>
      <c r="N12436" s="24"/>
      <c r="P12436" s="32"/>
      <c r="T12436" s="19"/>
      <c r="U12436" s="3"/>
      <c r="X12436" t="str">
        <f t="shared" si="754"/>
        <v/>
      </c>
      <c r="Z12436" t="str">
        <f t="shared" si="755"/>
        <v/>
      </c>
      <c r="AB12436" s="9"/>
      <c r="AC12436" t="s">
        <v>11442</v>
      </c>
      <c r="AD12436">
        <f t="shared" si="753"/>
        <v>0</v>
      </c>
      <c r="AF12436" s="3"/>
      <c r="AH12436" s="9"/>
    </row>
    <row r="12437" spans="1:34" ht="10.95" customHeight="1" outlineLevel="1" x14ac:dyDescent="0.25">
      <c r="A12437" t="s">
        <v>3696</v>
      </c>
      <c r="C12437" s="3" t="s">
        <v>11994</v>
      </c>
      <c r="D12437" s="3">
        <v>207</v>
      </c>
      <c r="E12437" s="9">
        <v>1942</v>
      </c>
      <c r="F12437" s="7" t="s">
        <v>5699</v>
      </c>
      <c r="G12437" s="7" t="s">
        <v>11441</v>
      </c>
      <c r="H12437" s="8" t="s">
        <v>11442</v>
      </c>
      <c r="I12437" s="8" t="s">
        <v>11430</v>
      </c>
      <c r="J12437" s="19">
        <v>5</v>
      </c>
      <c r="K12437" s="19" t="s">
        <v>7736</v>
      </c>
      <c r="L12437" s="11">
        <v>0.55000000000000004</v>
      </c>
      <c r="M12437" s="11"/>
      <c r="N12437" s="24"/>
      <c r="P12437" s="32"/>
      <c r="T12437" s="19"/>
      <c r="U12437" s="3"/>
      <c r="X12437" t="str">
        <f t="shared" si="754"/>
        <v/>
      </c>
      <c r="Z12437" t="str">
        <f t="shared" si="755"/>
        <v/>
      </c>
      <c r="AB12437" s="9"/>
      <c r="AC12437" t="s">
        <v>11442</v>
      </c>
      <c r="AD12437">
        <f t="shared" si="753"/>
        <v>0</v>
      </c>
      <c r="AF12437" s="3"/>
      <c r="AH12437" s="9"/>
    </row>
    <row r="12438" spans="1:34" ht="10.95" customHeight="1" outlineLevel="1" x14ac:dyDescent="0.25">
      <c r="A12438" t="s">
        <v>3696</v>
      </c>
      <c r="C12438" s="3" t="s">
        <v>11994</v>
      </c>
      <c r="D12438" s="3">
        <v>208</v>
      </c>
      <c r="E12438" s="9">
        <v>1942</v>
      </c>
      <c r="F12438" s="7" t="s">
        <v>3440</v>
      </c>
      <c r="G12438" s="7" t="s">
        <v>5401</v>
      </c>
      <c r="H12438" s="8" t="s">
        <v>6486</v>
      </c>
      <c r="I12438" s="8" t="s">
        <v>11430</v>
      </c>
      <c r="J12438" s="19">
        <v>5</v>
      </c>
      <c r="K12438" s="19" t="s">
        <v>7736</v>
      </c>
      <c r="L12438" s="11">
        <v>0.55000000000000004</v>
      </c>
      <c r="M12438" s="11"/>
      <c r="N12438" s="24"/>
      <c r="P12438" s="32"/>
      <c r="T12438" s="19"/>
      <c r="U12438" s="3" t="s">
        <v>7974</v>
      </c>
      <c r="X12438" t="str">
        <f t="shared" si="754"/>
        <v/>
      </c>
      <c r="Z12438" t="str">
        <f t="shared" si="755"/>
        <v/>
      </c>
      <c r="AB12438" s="9"/>
      <c r="AC12438" t="s">
        <v>6486</v>
      </c>
      <c r="AD12438">
        <f t="shared" si="753"/>
        <v>0</v>
      </c>
      <c r="AF12438" s="3"/>
      <c r="AG12438" t="s">
        <v>3699</v>
      </c>
      <c r="AH12438" s="9" t="s">
        <v>4613</v>
      </c>
    </row>
    <row r="12439" spans="1:34" ht="10.95" customHeight="1" outlineLevel="1" x14ac:dyDescent="0.25">
      <c r="A12439" t="s">
        <v>3696</v>
      </c>
      <c r="C12439" s="3" t="s">
        <v>11994</v>
      </c>
      <c r="D12439" s="3">
        <v>209</v>
      </c>
      <c r="E12439" s="9">
        <v>1942</v>
      </c>
      <c r="F12439" s="7" t="s">
        <v>5764</v>
      </c>
      <c r="G12439" s="7" t="s">
        <v>5401</v>
      </c>
      <c r="H12439" s="8" t="s">
        <v>6486</v>
      </c>
      <c r="I12439" s="8" t="s">
        <v>11430</v>
      </c>
      <c r="J12439" s="19">
        <v>5</v>
      </c>
      <c r="K12439" s="19" t="s">
        <v>7736</v>
      </c>
      <c r="L12439" s="11">
        <v>0.55000000000000004</v>
      </c>
      <c r="M12439" s="11"/>
      <c r="N12439" s="24"/>
      <c r="P12439" s="32"/>
      <c r="T12439" s="19"/>
      <c r="U12439" s="3" t="s">
        <v>7975</v>
      </c>
      <c r="X12439" t="str">
        <f t="shared" si="754"/>
        <v/>
      </c>
      <c r="Z12439" t="str">
        <f t="shared" si="755"/>
        <v/>
      </c>
      <c r="AB12439" s="9"/>
      <c r="AC12439" t="s">
        <v>6486</v>
      </c>
      <c r="AD12439">
        <f t="shared" si="753"/>
        <v>0</v>
      </c>
      <c r="AF12439" s="3"/>
      <c r="AG12439" t="s">
        <v>3699</v>
      </c>
      <c r="AH12439" s="9" t="s">
        <v>4613</v>
      </c>
    </row>
    <row r="12440" spans="1:34" ht="10.95" customHeight="1" outlineLevel="1" x14ac:dyDescent="0.25">
      <c r="A12440" t="s">
        <v>3696</v>
      </c>
      <c r="C12440" s="3" t="s">
        <v>11994</v>
      </c>
      <c r="D12440" s="3">
        <v>210</v>
      </c>
      <c r="E12440" s="9">
        <v>1942</v>
      </c>
      <c r="F12440" s="7" t="s">
        <v>1017</v>
      </c>
      <c r="G12440" s="7" t="s">
        <v>5401</v>
      </c>
      <c r="H12440" s="8" t="s">
        <v>6486</v>
      </c>
      <c r="I12440" s="8" t="s">
        <v>11430</v>
      </c>
      <c r="J12440" s="19">
        <v>5</v>
      </c>
      <c r="K12440" s="19" t="s">
        <v>7736</v>
      </c>
      <c r="L12440" s="11">
        <v>0.55000000000000004</v>
      </c>
      <c r="M12440" s="11"/>
      <c r="N12440" s="24"/>
      <c r="P12440" s="32"/>
      <c r="T12440" s="19"/>
      <c r="U12440" s="3" t="s">
        <v>2516</v>
      </c>
      <c r="X12440" t="str">
        <f t="shared" si="754"/>
        <v/>
      </c>
      <c r="Z12440" t="str">
        <f t="shared" si="755"/>
        <v/>
      </c>
      <c r="AB12440" s="9"/>
      <c r="AC12440" t="s">
        <v>6486</v>
      </c>
      <c r="AD12440">
        <f t="shared" si="753"/>
        <v>0</v>
      </c>
      <c r="AF12440" s="3"/>
      <c r="AG12440" t="s">
        <v>3699</v>
      </c>
      <c r="AH12440" s="9" t="s">
        <v>4613</v>
      </c>
    </row>
    <row r="12441" spans="1:34" ht="10.95" customHeight="1" outlineLevel="1" x14ac:dyDescent="0.25">
      <c r="A12441" t="s">
        <v>3696</v>
      </c>
      <c r="C12441" s="3" t="s">
        <v>11994</v>
      </c>
      <c r="D12441" s="3">
        <v>223</v>
      </c>
      <c r="E12441" s="9">
        <v>1943</v>
      </c>
      <c r="F12441" s="7" t="s">
        <v>4163</v>
      </c>
      <c r="G12441" s="7" t="s">
        <v>684</v>
      </c>
      <c r="H12441" s="8" t="s">
        <v>6487</v>
      </c>
      <c r="I12441" s="8" t="s">
        <v>11445</v>
      </c>
      <c r="J12441" s="19">
        <v>3</v>
      </c>
      <c r="K12441" s="19" t="s">
        <v>7736</v>
      </c>
      <c r="L12441" s="11">
        <v>0.3</v>
      </c>
      <c r="M12441" s="11"/>
      <c r="N12441" s="24"/>
      <c r="P12441" s="32"/>
      <c r="T12441" s="19"/>
      <c r="U12441" s="3" t="s">
        <v>2036</v>
      </c>
      <c r="X12441" t="str">
        <f t="shared" si="754"/>
        <v/>
      </c>
      <c r="Z12441" t="str">
        <f t="shared" si="755"/>
        <v/>
      </c>
      <c r="AB12441" s="9"/>
      <c r="AC12441" t="s">
        <v>6487</v>
      </c>
      <c r="AD12441">
        <f t="shared" si="753"/>
        <v>0</v>
      </c>
      <c r="AF12441" s="3"/>
      <c r="AH12441" s="9"/>
    </row>
    <row r="12442" spans="1:34" ht="10.95" customHeight="1" outlineLevel="1" x14ac:dyDescent="0.25">
      <c r="A12442" t="s">
        <v>3696</v>
      </c>
      <c r="C12442" s="3" t="s">
        <v>11994</v>
      </c>
      <c r="D12442" s="3">
        <v>224</v>
      </c>
      <c r="E12442" s="9">
        <v>1943</v>
      </c>
      <c r="F12442" s="7" t="s">
        <v>184</v>
      </c>
      <c r="G12442" s="7" t="s">
        <v>3434</v>
      </c>
      <c r="H12442" s="8" t="s">
        <v>3698</v>
      </c>
      <c r="I12442" s="8" t="s">
        <v>11436</v>
      </c>
      <c r="J12442" s="19">
        <v>6</v>
      </c>
      <c r="K12442" s="19" t="s">
        <v>7738</v>
      </c>
      <c r="L12442" s="11"/>
      <c r="M12442" s="11"/>
      <c r="N12442" s="24"/>
      <c r="P12442" s="32"/>
      <c r="T12442" s="19"/>
      <c r="U12442" s="3">
        <v>178</v>
      </c>
      <c r="X12442" t="str">
        <f t="shared" si="754"/>
        <v/>
      </c>
      <c r="Z12442" t="str">
        <f t="shared" si="755"/>
        <v/>
      </c>
      <c r="AB12442" s="9"/>
      <c r="AC12442" t="s">
        <v>3698</v>
      </c>
      <c r="AD12442">
        <f t="shared" si="753"/>
        <v>0</v>
      </c>
      <c r="AF12442" s="3"/>
      <c r="AG12442" t="s">
        <v>3699</v>
      </c>
      <c r="AH12442" s="9" t="s">
        <v>4925</v>
      </c>
    </row>
    <row r="12443" spans="1:34" ht="10.95" customHeight="1" outlineLevel="1" x14ac:dyDescent="0.25">
      <c r="A12443" t="s">
        <v>3696</v>
      </c>
      <c r="C12443" s="3" t="s">
        <v>11994</v>
      </c>
      <c r="D12443" s="3">
        <v>225</v>
      </c>
      <c r="E12443" s="9">
        <v>1943</v>
      </c>
      <c r="F12443" s="7" t="s">
        <v>3776</v>
      </c>
      <c r="G12443" s="7" t="s">
        <v>11392</v>
      </c>
      <c r="H12443" s="8" t="s">
        <v>1658</v>
      </c>
      <c r="I12443" s="8" t="s">
        <v>11436</v>
      </c>
      <c r="J12443" s="19">
        <v>5</v>
      </c>
      <c r="K12443" s="19" t="s">
        <v>7736</v>
      </c>
      <c r="L12443" s="11">
        <v>3.5</v>
      </c>
      <c r="M12443" s="11"/>
      <c r="N12443" s="24"/>
      <c r="P12443" s="32"/>
      <c r="T12443" s="19"/>
      <c r="U12443" s="3"/>
      <c r="X12443" t="str">
        <f t="shared" si="754"/>
        <v/>
      </c>
      <c r="Z12443" t="str">
        <f t="shared" si="755"/>
        <v/>
      </c>
      <c r="AB12443" s="9"/>
      <c r="AC12443" t="s">
        <v>1658</v>
      </c>
      <c r="AD12443">
        <f t="shared" si="753"/>
        <v>0</v>
      </c>
      <c r="AF12443" s="3"/>
      <c r="AH12443" s="9"/>
    </row>
    <row r="12444" spans="1:34" ht="10.95" customHeight="1" outlineLevel="1" x14ac:dyDescent="0.25">
      <c r="A12444" t="s">
        <v>3696</v>
      </c>
      <c r="C12444" s="3" t="s">
        <v>11994</v>
      </c>
      <c r="D12444" s="3">
        <v>226</v>
      </c>
      <c r="E12444" s="9">
        <v>1943</v>
      </c>
      <c r="F12444" s="7" t="s">
        <v>5699</v>
      </c>
      <c r="G12444" s="7" t="s">
        <v>5700</v>
      </c>
      <c r="H12444" s="8" t="s">
        <v>1658</v>
      </c>
      <c r="I12444" s="8" t="s">
        <v>11436</v>
      </c>
      <c r="J12444" s="19">
        <v>3</v>
      </c>
      <c r="K12444" s="19" t="s">
        <v>7738</v>
      </c>
      <c r="L12444" s="11"/>
      <c r="M12444" s="11"/>
      <c r="N12444" s="24"/>
      <c r="P12444" s="32"/>
      <c r="T12444" s="19"/>
      <c r="U12444" s="3">
        <v>180</v>
      </c>
      <c r="X12444" t="str">
        <f t="shared" si="754"/>
        <v/>
      </c>
      <c r="Z12444" t="str">
        <f t="shared" si="755"/>
        <v/>
      </c>
      <c r="AB12444" s="9"/>
      <c r="AC12444" t="s">
        <v>1658</v>
      </c>
      <c r="AD12444">
        <f t="shared" si="753"/>
        <v>0</v>
      </c>
      <c r="AF12444" s="3"/>
      <c r="AG12444" t="s">
        <v>1902</v>
      </c>
      <c r="AH12444" s="9" t="s">
        <v>4623</v>
      </c>
    </row>
    <row r="12445" spans="1:34" ht="10.95" customHeight="1" outlineLevel="1" x14ac:dyDescent="0.25">
      <c r="A12445" t="s">
        <v>3696</v>
      </c>
      <c r="C12445" s="3" t="s">
        <v>11994</v>
      </c>
      <c r="D12445" s="3">
        <v>227</v>
      </c>
      <c r="E12445" s="9">
        <v>1943</v>
      </c>
      <c r="F12445" s="7" t="s">
        <v>1643</v>
      </c>
      <c r="G12445" s="7" t="s">
        <v>131</v>
      </c>
      <c r="H12445" s="8" t="s">
        <v>6487</v>
      </c>
      <c r="I12445" s="8" t="s">
        <v>11435</v>
      </c>
      <c r="J12445" s="19">
        <v>3</v>
      </c>
      <c r="K12445" s="19" t="s">
        <v>7736</v>
      </c>
      <c r="L12445" s="11">
        <v>0.25</v>
      </c>
      <c r="M12445" s="11"/>
      <c r="N12445" s="24"/>
      <c r="P12445" s="32"/>
      <c r="T12445" s="19"/>
      <c r="U12445" s="3">
        <v>191</v>
      </c>
      <c r="X12445" t="str">
        <f t="shared" si="754"/>
        <v/>
      </c>
      <c r="Z12445" t="str">
        <f t="shared" si="755"/>
        <v/>
      </c>
      <c r="AB12445" s="9"/>
      <c r="AC12445" t="s">
        <v>6487</v>
      </c>
      <c r="AD12445">
        <f t="shared" si="753"/>
        <v>0</v>
      </c>
      <c r="AF12445" s="3"/>
      <c r="AG12445" t="s">
        <v>3699</v>
      </c>
      <c r="AH12445" s="9" t="s">
        <v>4613</v>
      </c>
    </row>
    <row r="12446" spans="1:34" ht="10.95" customHeight="1" outlineLevel="1" x14ac:dyDescent="0.25">
      <c r="A12446" t="s">
        <v>3696</v>
      </c>
      <c r="C12446" s="3" t="s">
        <v>11994</v>
      </c>
      <c r="D12446" s="3">
        <v>228</v>
      </c>
      <c r="E12446" s="9">
        <v>1943</v>
      </c>
      <c r="F12446" s="7" t="s">
        <v>2351</v>
      </c>
      <c r="G12446" s="7" t="s">
        <v>6488</v>
      </c>
      <c r="H12446" s="8" t="s">
        <v>6487</v>
      </c>
      <c r="I12446" s="8" t="s">
        <v>11435</v>
      </c>
      <c r="J12446" s="19">
        <v>3</v>
      </c>
      <c r="K12446" s="19" t="s">
        <v>7736</v>
      </c>
      <c r="L12446" s="11">
        <v>0.25</v>
      </c>
      <c r="M12446" s="11"/>
      <c r="N12446" s="24"/>
      <c r="P12446" s="32"/>
      <c r="T12446" s="19"/>
      <c r="U12446" s="3">
        <v>192</v>
      </c>
      <c r="X12446" t="str">
        <f t="shared" si="754"/>
        <v/>
      </c>
      <c r="Z12446" t="str">
        <f t="shared" si="755"/>
        <v/>
      </c>
      <c r="AB12446" s="9"/>
      <c r="AC12446" t="s">
        <v>6487</v>
      </c>
      <c r="AD12446">
        <f t="shared" si="753"/>
        <v>0</v>
      </c>
      <c r="AF12446" s="3"/>
      <c r="AG12446" t="s">
        <v>3699</v>
      </c>
      <c r="AH12446" s="9" t="s">
        <v>4613</v>
      </c>
    </row>
    <row r="12447" spans="1:34" ht="10.95" customHeight="1" outlineLevel="1" x14ac:dyDescent="0.25">
      <c r="A12447" t="s">
        <v>3696</v>
      </c>
      <c r="C12447" s="3" t="s">
        <v>11994</v>
      </c>
      <c r="D12447" s="3">
        <v>229</v>
      </c>
      <c r="E12447" s="9">
        <v>1943</v>
      </c>
      <c r="F12447" s="7" t="s">
        <v>2351</v>
      </c>
      <c r="G12447" s="7" t="s">
        <v>6489</v>
      </c>
      <c r="H12447" s="8" t="s">
        <v>6487</v>
      </c>
      <c r="I12447" s="8" t="s">
        <v>11435</v>
      </c>
      <c r="J12447" s="19">
        <v>3</v>
      </c>
      <c r="K12447" s="19" t="s">
        <v>7736</v>
      </c>
      <c r="L12447" s="11">
        <v>0.6</v>
      </c>
      <c r="M12447" s="11"/>
      <c r="N12447" s="24"/>
      <c r="P12447" s="32"/>
      <c r="T12447" s="19"/>
      <c r="U12447" s="3">
        <v>193</v>
      </c>
      <c r="X12447" t="str">
        <f t="shared" si="754"/>
        <v/>
      </c>
      <c r="Z12447" t="str">
        <f t="shared" si="755"/>
        <v/>
      </c>
      <c r="AB12447" s="9"/>
      <c r="AC12447" t="s">
        <v>6487</v>
      </c>
      <c r="AD12447">
        <f t="shared" ref="AD12447:AD12478" si="756">COUNTIF(H12447,"*Fuji*")</f>
        <v>0</v>
      </c>
      <c r="AF12447" s="3"/>
      <c r="AG12447" t="s">
        <v>3699</v>
      </c>
      <c r="AH12447" s="9" t="s">
        <v>4613</v>
      </c>
    </row>
    <row r="12448" spans="1:34" ht="10.95" customHeight="1" outlineLevel="1" x14ac:dyDescent="0.25">
      <c r="A12448" t="s">
        <v>3696</v>
      </c>
      <c r="C12448" s="3" t="s">
        <v>11994</v>
      </c>
      <c r="D12448" s="3">
        <v>230</v>
      </c>
      <c r="E12448" s="9">
        <v>1943</v>
      </c>
      <c r="F12448" s="7" t="s">
        <v>5243</v>
      </c>
      <c r="G12448" s="7" t="s">
        <v>4371</v>
      </c>
      <c r="H12448" s="8" t="s">
        <v>6487</v>
      </c>
      <c r="I12448" s="8" t="s">
        <v>11435</v>
      </c>
      <c r="J12448" s="19">
        <v>3</v>
      </c>
      <c r="K12448" s="19" t="s">
        <v>7736</v>
      </c>
      <c r="L12448" s="11">
        <v>1.5</v>
      </c>
      <c r="M12448" s="11"/>
      <c r="N12448" s="24"/>
      <c r="P12448" s="32"/>
      <c r="T12448" s="19"/>
      <c r="U12448" s="3">
        <v>194</v>
      </c>
      <c r="X12448" t="str">
        <f t="shared" si="754"/>
        <v/>
      </c>
      <c r="Z12448" t="str">
        <f t="shared" si="755"/>
        <v/>
      </c>
      <c r="AB12448" s="9"/>
      <c r="AC12448" t="s">
        <v>6487</v>
      </c>
      <c r="AD12448">
        <f t="shared" si="756"/>
        <v>0</v>
      </c>
      <c r="AF12448" s="3"/>
      <c r="AG12448" t="s">
        <v>3699</v>
      </c>
      <c r="AH12448" s="9" t="s">
        <v>4613</v>
      </c>
    </row>
    <row r="12449" spans="1:34" ht="10.95" customHeight="1" outlineLevel="1" x14ac:dyDescent="0.25">
      <c r="A12449" t="s">
        <v>3696</v>
      </c>
      <c r="C12449" s="3" t="s">
        <v>11994</v>
      </c>
      <c r="D12449" s="3">
        <v>231</v>
      </c>
      <c r="E12449" s="9">
        <v>1943</v>
      </c>
      <c r="F12449" s="7" t="s">
        <v>5243</v>
      </c>
      <c r="G12449" s="7" t="s">
        <v>131</v>
      </c>
      <c r="H12449" s="8" t="s">
        <v>6487</v>
      </c>
      <c r="I12449" s="8" t="s">
        <v>11435</v>
      </c>
      <c r="J12449" s="19">
        <v>3</v>
      </c>
      <c r="K12449" s="19" t="s">
        <v>7736</v>
      </c>
      <c r="L12449" s="11">
        <v>1.3</v>
      </c>
      <c r="M12449" s="11"/>
      <c r="N12449" s="24"/>
      <c r="P12449" s="32"/>
      <c r="T12449" s="19"/>
      <c r="U12449" s="3">
        <v>195</v>
      </c>
      <c r="X12449" t="str">
        <f t="shared" si="754"/>
        <v/>
      </c>
      <c r="Z12449" t="str">
        <f t="shared" si="755"/>
        <v/>
      </c>
      <c r="AB12449" s="9"/>
      <c r="AC12449" t="s">
        <v>6487</v>
      </c>
      <c r="AD12449">
        <f t="shared" si="756"/>
        <v>0</v>
      </c>
      <c r="AF12449" s="3"/>
      <c r="AG12449" t="s">
        <v>3699</v>
      </c>
      <c r="AH12449" s="9" t="s">
        <v>4613</v>
      </c>
    </row>
    <row r="12450" spans="1:34" ht="10.95" customHeight="1" outlineLevel="1" x14ac:dyDescent="0.25">
      <c r="A12450" t="s">
        <v>3696</v>
      </c>
      <c r="C12450" s="3" t="s">
        <v>11994</v>
      </c>
      <c r="D12450" s="3">
        <v>232</v>
      </c>
      <c r="E12450" s="9">
        <v>1943</v>
      </c>
      <c r="F12450" s="7" t="s">
        <v>3424</v>
      </c>
      <c r="G12450" s="7" t="s">
        <v>3834</v>
      </c>
      <c r="H12450" s="8" t="s">
        <v>6487</v>
      </c>
      <c r="I12450" s="8" t="s">
        <v>11435</v>
      </c>
      <c r="J12450" s="19">
        <v>3</v>
      </c>
      <c r="K12450" s="19" t="s">
        <v>7736</v>
      </c>
      <c r="L12450" s="11">
        <v>2.5</v>
      </c>
      <c r="M12450" s="11"/>
      <c r="N12450" s="24"/>
      <c r="P12450" s="32"/>
      <c r="T12450" s="19"/>
      <c r="U12450" s="3">
        <v>196</v>
      </c>
      <c r="X12450" t="str">
        <f t="shared" si="754"/>
        <v/>
      </c>
      <c r="Z12450" t="str">
        <f t="shared" si="755"/>
        <v/>
      </c>
      <c r="AB12450" s="9"/>
      <c r="AC12450" t="s">
        <v>6487</v>
      </c>
      <c r="AD12450">
        <f t="shared" si="756"/>
        <v>0</v>
      </c>
      <c r="AF12450" s="3"/>
      <c r="AG12450" t="s">
        <v>3699</v>
      </c>
      <c r="AH12450" s="9" t="s">
        <v>4613</v>
      </c>
    </row>
    <row r="12451" spans="1:34" ht="10.95" customHeight="1" outlineLevel="1" x14ac:dyDescent="0.25">
      <c r="A12451" t="s">
        <v>3696</v>
      </c>
      <c r="C12451" s="3" t="s">
        <v>11994</v>
      </c>
      <c r="D12451" s="3">
        <v>233</v>
      </c>
      <c r="E12451" s="9">
        <v>1943</v>
      </c>
      <c r="F12451" s="7" t="s">
        <v>5300</v>
      </c>
      <c r="G12451" s="7" t="s">
        <v>4561</v>
      </c>
      <c r="H12451" s="8" t="s">
        <v>6487</v>
      </c>
      <c r="I12451" s="8" t="s">
        <v>11435</v>
      </c>
      <c r="J12451" s="19">
        <v>3</v>
      </c>
      <c r="K12451" s="19" t="s">
        <v>7736</v>
      </c>
      <c r="L12451" s="11">
        <v>0.9</v>
      </c>
      <c r="M12451" s="11"/>
      <c r="N12451" s="24"/>
      <c r="P12451" s="32"/>
      <c r="T12451" s="19"/>
      <c r="U12451" s="3">
        <v>197</v>
      </c>
      <c r="X12451" t="str">
        <f t="shared" si="754"/>
        <v/>
      </c>
      <c r="Z12451" t="str">
        <f t="shared" si="755"/>
        <v/>
      </c>
      <c r="AB12451" s="9"/>
      <c r="AC12451" t="s">
        <v>6487</v>
      </c>
      <c r="AD12451">
        <f t="shared" si="756"/>
        <v>0</v>
      </c>
      <c r="AF12451" s="3"/>
      <c r="AG12451" t="s">
        <v>3699</v>
      </c>
      <c r="AH12451" s="9" t="s">
        <v>4613</v>
      </c>
    </row>
    <row r="12452" spans="1:34" ht="10.95" customHeight="1" outlineLevel="1" x14ac:dyDescent="0.25">
      <c r="A12452" t="s">
        <v>3696</v>
      </c>
      <c r="C12452" s="3" t="s">
        <v>11994</v>
      </c>
      <c r="D12452" s="3">
        <v>234</v>
      </c>
      <c r="E12452" s="9">
        <v>1943</v>
      </c>
      <c r="F12452" s="7" t="s">
        <v>1349</v>
      </c>
      <c r="G12452" s="7" t="s">
        <v>6490</v>
      </c>
      <c r="H12452" s="8" t="s">
        <v>6487</v>
      </c>
      <c r="I12452" s="8" t="s">
        <v>11435</v>
      </c>
      <c r="J12452" s="19">
        <v>3</v>
      </c>
      <c r="K12452" s="19" t="s">
        <v>7736</v>
      </c>
      <c r="L12452" s="11">
        <v>4.2</v>
      </c>
      <c r="M12452" s="11"/>
      <c r="N12452" s="24"/>
      <c r="P12452" s="32"/>
      <c r="T12452" s="19"/>
      <c r="U12452" s="3">
        <v>198</v>
      </c>
      <c r="X12452" t="str">
        <f t="shared" si="754"/>
        <v/>
      </c>
      <c r="Z12452" t="str">
        <f t="shared" si="755"/>
        <v/>
      </c>
      <c r="AB12452" s="9"/>
      <c r="AC12452" t="s">
        <v>6487</v>
      </c>
      <c r="AD12452">
        <f t="shared" si="756"/>
        <v>0</v>
      </c>
      <c r="AF12452" s="3"/>
      <c r="AG12452" t="s">
        <v>3699</v>
      </c>
      <c r="AH12452" s="9" t="s">
        <v>4613</v>
      </c>
    </row>
    <row r="12453" spans="1:34" ht="10.95" customHeight="1" outlineLevel="1" x14ac:dyDescent="0.25">
      <c r="A12453" t="s">
        <v>3696</v>
      </c>
      <c r="C12453" s="3" t="s">
        <v>11994</v>
      </c>
      <c r="D12453" s="3">
        <v>235</v>
      </c>
      <c r="E12453" s="9">
        <v>1943</v>
      </c>
      <c r="F12453" s="7" t="s">
        <v>1959</v>
      </c>
      <c r="G12453" s="7" t="s">
        <v>684</v>
      </c>
      <c r="H12453" s="8" t="s">
        <v>6487</v>
      </c>
      <c r="I12453" s="8" t="s">
        <v>11435</v>
      </c>
      <c r="J12453" s="19">
        <v>3</v>
      </c>
      <c r="K12453" s="19" t="s">
        <v>7736</v>
      </c>
      <c r="L12453" s="11">
        <v>2.5</v>
      </c>
      <c r="M12453" s="11"/>
      <c r="N12453" s="24"/>
      <c r="P12453" s="32"/>
      <c r="T12453" s="19"/>
      <c r="U12453" s="3">
        <v>199</v>
      </c>
      <c r="X12453" t="str">
        <f t="shared" si="754"/>
        <v/>
      </c>
      <c r="Z12453" t="str">
        <f t="shared" si="755"/>
        <v/>
      </c>
      <c r="AB12453" s="9"/>
      <c r="AC12453" t="s">
        <v>6487</v>
      </c>
      <c r="AD12453">
        <f t="shared" si="756"/>
        <v>0</v>
      </c>
      <c r="AF12453" s="3"/>
      <c r="AG12453" t="s">
        <v>3699</v>
      </c>
      <c r="AH12453" s="9" t="s">
        <v>4613</v>
      </c>
    </row>
    <row r="12454" spans="1:34" ht="10.95" customHeight="1" outlineLevel="1" x14ac:dyDescent="0.25">
      <c r="A12454" t="s">
        <v>3696</v>
      </c>
      <c r="C12454" s="3" t="s">
        <v>11994</v>
      </c>
      <c r="D12454" s="3">
        <v>236</v>
      </c>
      <c r="E12454" s="9">
        <v>1943</v>
      </c>
      <c r="F12454" s="7" t="s">
        <v>2624</v>
      </c>
      <c r="G12454" s="7" t="s">
        <v>6491</v>
      </c>
      <c r="H12454" s="8" t="s">
        <v>6487</v>
      </c>
      <c r="I12454" s="8" t="s">
        <v>11435</v>
      </c>
      <c r="J12454" s="19">
        <v>3</v>
      </c>
      <c r="K12454" s="19" t="s">
        <v>7738</v>
      </c>
      <c r="L12454" s="11"/>
      <c r="M12454" s="11"/>
      <c r="N12454" s="24"/>
      <c r="P12454" s="32"/>
      <c r="T12454" s="19"/>
      <c r="U12454" s="3">
        <v>200</v>
      </c>
      <c r="X12454" t="str">
        <f t="shared" si="754"/>
        <v/>
      </c>
      <c r="Z12454" t="str">
        <f t="shared" si="755"/>
        <v/>
      </c>
      <c r="AB12454" s="9"/>
      <c r="AC12454" t="s">
        <v>6487</v>
      </c>
      <c r="AD12454">
        <f t="shared" si="756"/>
        <v>0</v>
      </c>
      <c r="AF12454" s="3"/>
      <c r="AG12454" t="s">
        <v>3699</v>
      </c>
      <c r="AH12454" s="9" t="s">
        <v>4613</v>
      </c>
    </row>
    <row r="12455" spans="1:34" ht="10.95" customHeight="1" outlineLevel="1" x14ac:dyDescent="0.25">
      <c r="A12455" t="s">
        <v>3696</v>
      </c>
      <c r="C12455" s="3" t="s">
        <v>11994</v>
      </c>
      <c r="D12455" s="3">
        <v>237</v>
      </c>
      <c r="E12455" s="9">
        <v>1943</v>
      </c>
      <c r="F12455" s="7" t="s">
        <v>3776</v>
      </c>
      <c r="G12455" s="7" t="s">
        <v>433</v>
      </c>
      <c r="H12455" s="8" t="s">
        <v>6487</v>
      </c>
      <c r="I12455" s="8" t="s">
        <v>11435</v>
      </c>
      <c r="J12455" s="19">
        <v>3</v>
      </c>
      <c r="K12455" s="19" t="s">
        <v>7738</v>
      </c>
      <c r="L12455" s="11"/>
      <c r="M12455" s="11"/>
      <c r="N12455" s="24"/>
      <c r="P12455" s="32"/>
      <c r="T12455" s="19"/>
      <c r="U12455" s="3">
        <v>201</v>
      </c>
      <c r="X12455" t="str">
        <f t="shared" si="754"/>
        <v/>
      </c>
      <c r="Z12455" t="str">
        <f t="shared" si="755"/>
        <v/>
      </c>
      <c r="AB12455" s="9"/>
      <c r="AC12455" t="s">
        <v>6487</v>
      </c>
      <c r="AD12455">
        <f t="shared" si="756"/>
        <v>0</v>
      </c>
      <c r="AF12455" s="3"/>
      <c r="AG12455" t="s">
        <v>3699</v>
      </c>
      <c r="AH12455" s="9" t="s">
        <v>4925</v>
      </c>
    </row>
    <row r="12456" spans="1:34" ht="10.95" customHeight="1" outlineLevel="1" x14ac:dyDescent="0.25">
      <c r="A12456" t="s">
        <v>3696</v>
      </c>
      <c r="C12456" s="3" t="s">
        <v>11994</v>
      </c>
      <c r="D12456" s="3">
        <v>238</v>
      </c>
      <c r="E12456" s="9">
        <v>1943</v>
      </c>
      <c r="F12456" s="7" t="s">
        <v>1692</v>
      </c>
      <c r="G12456" s="7" t="s">
        <v>5041</v>
      </c>
      <c r="H12456" s="8" t="s">
        <v>6487</v>
      </c>
      <c r="I12456" s="8" t="s">
        <v>11435</v>
      </c>
      <c r="J12456" s="19">
        <v>3</v>
      </c>
      <c r="K12456" s="19" t="s">
        <v>7736</v>
      </c>
      <c r="L12456" s="11">
        <v>0.8</v>
      </c>
      <c r="M12456" s="11"/>
      <c r="N12456" s="24"/>
      <c r="P12456" s="32"/>
      <c r="T12456" s="19"/>
      <c r="U12456" s="3">
        <v>202</v>
      </c>
      <c r="X12456" t="str">
        <f t="shared" si="754"/>
        <v/>
      </c>
      <c r="Z12456" t="str">
        <f t="shared" si="755"/>
        <v/>
      </c>
      <c r="AB12456" s="9"/>
      <c r="AC12456" t="s">
        <v>6487</v>
      </c>
      <c r="AD12456">
        <f t="shared" si="756"/>
        <v>0</v>
      </c>
      <c r="AF12456" s="3"/>
      <c r="AG12456" t="s">
        <v>3699</v>
      </c>
      <c r="AH12456" s="9" t="s">
        <v>4613</v>
      </c>
    </row>
    <row r="12457" spans="1:34" ht="10.95" customHeight="1" outlineLevel="1" x14ac:dyDescent="0.25">
      <c r="A12457" t="s">
        <v>3696</v>
      </c>
      <c r="C12457" s="3" t="s">
        <v>11994</v>
      </c>
      <c r="D12457" s="3">
        <v>239</v>
      </c>
      <c r="E12457" s="9">
        <v>1943</v>
      </c>
      <c r="F12457" s="7" t="s">
        <v>5299</v>
      </c>
      <c r="G12457" s="7" t="s">
        <v>6493</v>
      </c>
      <c r="H12457" s="8" t="s">
        <v>6487</v>
      </c>
      <c r="I12457" s="8" t="s">
        <v>11435</v>
      </c>
      <c r="J12457" s="19">
        <v>3</v>
      </c>
      <c r="K12457" s="19" t="s">
        <v>7736</v>
      </c>
      <c r="L12457" s="11">
        <v>0.25</v>
      </c>
      <c r="M12457" s="11"/>
      <c r="N12457" s="24"/>
      <c r="P12457" s="32"/>
      <c r="T12457" s="19"/>
      <c r="U12457" s="3">
        <v>203</v>
      </c>
      <c r="X12457" t="str">
        <f t="shared" si="754"/>
        <v/>
      </c>
      <c r="Z12457" t="str">
        <f t="shared" si="755"/>
        <v/>
      </c>
      <c r="AB12457" s="9"/>
      <c r="AC12457" t="s">
        <v>6487</v>
      </c>
      <c r="AD12457">
        <f t="shared" si="756"/>
        <v>0</v>
      </c>
      <c r="AF12457" s="3"/>
      <c r="AG12457" t="s">
        <v>3699</v>
      </c>
      <c r="AH12457" s="9" t="s">
        <v>4613</v>
      </c>
    </row>
    <row r="12458" spans="1:34" ht="10.95" customHeight="1" outlineLevel="1" x14ac:dyDescent="0.25">
      <c r="A12458" t="s">
        <v>3696</v>
      </c>
      <c r="C12458" s="3" t="s">
        <v>11994</v>
      </c>
      <c r="D12458" s="3">
        <v>240</v>
      </c>
      <c r="E12458" s="9">
        <v>1943</v>
      </c>
      <c r="F12458" s="7" t="s">
        <v>1657</v>
      </c>
      <c r="G12458" s="7" t="s">
        <v>131</v>
      </c>
      <c r="H12458" s="8" t="s">
        <v>6487</v>
      </c>
      <c r="I12458" s="8" t="s">
        <v>11435</v>
      </c>
      <c r="J12458" s="19">
        <v>3</v>
      </c>
      <c r="K12458" s="19" t="s">
        <v>7738</v>
      </c>
      <c r="L12458" s="11"/>
      <c r="M12458" s="11"/>
      <c r="N12458" s="24"/>
      <c r="P12458" s="32"/>
      <c r="T12458" s="19"/>
      <c r="U12458" s="3">
        <v>204</v>
      </c>
      <c r="X12458" t="str">
        <f t="shared" si="754"/>
        <v/>
      </c>
      <c r="Z12458" t="str">
        <f t="shared" si="755"/>
        <v/>
      </c>
      <c r="AB12458" s="9"/>
      <c r="AC12458" t="s">
        <v>6487</v>
      </c>
      <c r="AD12458">
        <f t="shared" si="756"/>
        <v>0</v>
      </c>
      <c r="AF12458" s="3"/>
      <c r="AG12458" t="s">
        <v>3699</v>
      </c>
      <c r="AH12458" s="9" t="s">
        <v>4613</v>
      </c>
    </row>
    <row r="12459" spans="1:34" ht="10.95" customHeight="1" outlineLevel="1" x14ac:dyDescent="0.25">
      <c r="A12459" t="s">
        <v>3696</v>
      </c>
      <c r="C12459" s="3" t="s">
        <v>11994</v>
      </c>
      <c r="D12459" s="3">
        <v>241</v>
      </c>
      <c r="E12459" s="9">
        <v>1943</v>
      </c>
      <c r="F12459" s="7" t="s">
        <v>1657</v>
      </c>
      <c r="G12459" s="7" t="s">
        <v>6144</v>
      </c>
      <c r="H12459" s="8" t="s">
        <v>6487</v>
      </c>
      <c r="I12459" s="8" t="s">
        <v>11435</v>
      </c>
      <c r="J12459" s="19">
        <v>3</v>
      </c>
      <c r="K12459" s="19" t="s">
        <v>7736</v>
      </c>
      <c r="L12459" s="11">
        <v>1.3</v>
      </c>
      <c r="M12459" s="11"/>
      <c r="N12459" s="24"/>
      <c r="P12459" s="32"/>
      <c r="T12459" s="19"/>
      <c r="U12459" s="3">
        <v>205</v>
      </c>
      <c r="X12459" t="str">
        <f t="shared" si="754"/>
        <v/>
      </c>
      <c r="Z12459" t="str">
        <f t="shared" si="755"/>
        <v/>
      </c>
      <c r="AB12459" s="9"/>
      <c r="AC12459" t="s">
        <v>6487</v>
      </c>
      <c r="AD12459">
        <f t="shared" si="756"/>
        <v>0</v>
      </c>
      <c r="AF12459" s="3"/>
      <c r="AG12459" t="s">
        <v>3699</v>
      </c>
      <c r="AH12459" s="9" t="s">
        <v>4613</v>
      </c>
    </row>
    <row r="12460" spans="1:34" ht="10.95" customHeight="1" outlineLevel="1" x14ac:dyDescent="0.25">
      <c r="A12460" t="s">
        <v>3696</v>
      </c>
      <c r="C12460" s="3" t="s">
        <v>11994</v>
      </c>
      <c r="D12460" s="3">
        <v>242</v>
      </c>
      <c r="E12460" s="9">
        <v>1943</v>
      </c>
      <c r="F12460" s="7" t="s">
        <v>1657</v>
      </c>
      <c r="G12460" s="7" t="s">
        <v>5041</v>
      </c>
      <c r="H12460" s="8" t="s">
        <v>6487</v>
      </c>
      <c r="I12460" s="8" t="s">
        <v>11435</v>
      </c>
      <c r="J12460" s="19">
        <v>3</v>
      </c>
      <c r="K12460" s="19" t="s">
        <v>7738</v>
      </c>
      <c r="L12460" s="11"/>
      <c r="M12460" s="11"/>
      <c r="N12460" s="24"/>
      <c r="P12460" s="32"/>
      <c r="T12460" s="19"/>
      <c r="U12460" s="3">
        <v>206</v>
      </c>
      <c r="X12460" t="str">
        <f t="shared" si="754"/>
        <v/>
      </c>
      <c r="Z12460" t="str">
        <f t="shared" si="755"/>
        <v/>
      </c>
      <c r="AB12460" s="9"/>
      <c r="AC12460" t="s">
        <v>6487</v>
      </c>
      <c r="AD12460">
        <f t="shared" si="756"/>
        <v>0</v>
      </c>
      <c r="AF12460" s="3"/>
      <c r="AG12460" t="s">
        <v>3699</v>
      </c>
      <c r="AH12460" s="9" t="s">
        <v>4613</v>
      </c>
    </row>
    <row r="12461" spans="1:34" ht="10.95" customHeight="1" outlineLevel="1" x14ac:dyDescent="0.25">
      <c r="A12461" t="s">
        <v>3696</v>
      </c>
      <c r="C12461" s="3" t="s">
        <v>11994</v>
      </c>
      <c r="D12461" s="3">
        <v>243</v>
      </c>
      <c r="E12461" s="9">
        <v>1943</v>
      </c>
      <c r="F12461" s="7" t="s">
        <v>4163</v>
      </c>
      <c r="G12461" s="7" t="s">
        <v>3436</v>
      </c>
      <c r="H12461" s="8" t="s">
        <v>6487</v>
      </c>
      <c r="I12461" s="8" t="s">
        <v>11435</v>
      </c>
      <c r="J12461" s="19">
        <v>3</v>
      </c>
      <c r="K12461" s="19" t="s">
        <v>7736</v>
      </c>
      <c r="L12461" s="11">
        <v>0.25</v>
      </c>
      <c r="M12461" s="11"/>
      <c r="N12461" s="24"/>
      <c r="P12461" s="32"/>
      <c r="T12461" s="19"/>
      <c r="U12461" s="3">
        <v>223</v>
      </c>
      <c r="X12461" t="str">
        <f t="shared" si="754"/>
        <v/>
      </c>
      <c r="Z12461" t="str">
        <f t="shared" si="755"/>
        <v/>
      </c>
      <c r="AB12461" s="9"/>
      <c r="AC12461" t="s">
        <v>6487</v>
      </c>
      <c r="AD12461">
        <f t="shared" si="756"/>
        <v>0</v>
      </c>
      <c r="AF12461" s="3"/>
      <c r="AG12461" t="s">
        <v>3699</v>
      </c>
      <c r="AH12461" s="9" t="s">
        <v>4613</v>
      </c>
    </row>
    <row r="12462" spans="1:34" ht="10.95" customHeight="1" outlineLevel="1" x14ac:dyDescent="0.25">
      <c r="A12462" t="s">
        <v>3696</v>
      </c>
      <c r="C12462" s="3" t="s">
        <v>11994</v>
      </c>
      <c r="D12462" s="3">
        <v>253</v>
      </c>
      <c r="E12462" s="9">
        <v>1943</v>
      </c>
      <c r="F12462" s="7" t="s">
        <v>6389</v>
      </c>
      <c r="G12462" s="7" t="s">
        <v>1580</v>
      </c>
      <c r="H12462" s="8" t="s">
        <v>6486</v>
      </c>
      <c r="I12462" s="8" t="s">
        <v>11435</v>
      </c>
      <c r="J12462" s="19">
        <v>5</v>
      </c>
      <c r="K12462" s="19" t="s">
        <v>7736</v>
      </c>
      <c r="L12462" s="11">
        <v>0.55000000000000004</v>
      </c>
      <c r="M12462" s="11"/>
      <c r="N12462" s="24"/>
      <c r="P12462" s="32"/>
      <c r="T12462" s="19"/>
      <c r="U12462" s="3">
        <v>181</v>
      </c>
      <c r="X12462" t="str">
        <f t="shared" si="754"/>
        <v/>
      </c>
      <c r="Z12462" t="str">
        <f t="shared" si="755"/>
        <v/>
      </c>
      <c r="AB12462" s="9"/>
      <c r="AC12462" t="s">
        <v>6486</v>
      </c>
      <c r="AD12462">
        <f t="shared" si="756"/>
        <v>0</v>
      </c>
      <c r="AF12462" s="3"/>
      <c r="AG12462" t="s">
        <v>3699</v>
      </c>
      <c r="AH12462" s="9" t="s">
        <v>4613</v>
      </c>
    </row>
    <row r="12463" spans="1:34" ht="10.95" customHeight="1" outlineLevel="1" x14ac:dyDescent="0.25">
      <c r="A12463" t="s">
        <v>3696</v>
      </c>
      <c r="C12463" s="3" t="s">
        <v>11994</v>
      </c>
      <c r="D12463" s="3">
        <v>254</v>
      </c>
      <c r="E12463" s="9">
        <v>1943</v>
      </c>
      <c r="F12463" s="7" t="s">
        <v>4735</v>
      </c>
      <c r="G12463" s="7" t="s">
        <v>6485</v>
      </c>
      <c r="H12463" s="8" t="s">
        <v>6486</v>
      </c>
      <c r="I12463" s="8" t="s">
        <v>11435</v>
      </c>
      <c r="J12463" s="19">
        <v>5</v>
      </c>
      <c r="K12463" s="19" t="s">
        <v>7736</v>
      </c>
      <c r="L12463" s="11">
        <v>0.8</v>
      </c>
      <c r="M12463" s="11"/>
      <c r="N12463" s="24"/>
      <c r="P12463" s="32"/>
      <c r="T12463" s="19"/>
      <c r="U12463" s="3">
        <v>182</v>
      </c>
      <c r="X12463" t="str">
        <f t="shared" si="754"/>
        <v/>
      </c>
      <c r="Z12463" t="str">
        <f t="shared" si="755"/>
        <v/>
      </c>
      <c r="AB12463" s="9"/>
      <c r="AC12463" t="s">
        <v>6486</v>
      </c>
      <c r="AD12463">
        <f t="shared" si="756"/>
        <v>0</v>
      </c>
      <c r="AF12463" s="3"/>
      <c r="AG12463" t="s">
        <v>3699</v>
      </c>
      <c r="AH12463" s="9" t="s">
        <v>4613</v>
      </c>
    </row>
    <row r="12464" spans="1:34" ht="10.95" customHeight="1" outlineLevel="1" x14ac:dyDescent="0.25">
      <c r="A12464" t="s">
        <v>3696</v>
      </c>
      <c r="C12464" s="3" t="s">
        <v>11994</v>
      </c>
      <c r="D12464" s="3">
        <v>255</v>
      </c>
      <c r="E12464" s="9">
        <v>1943</v>
      </c>
      <c r="F12464" s="7" t="s">
        <v>3220</v>
      </c>
      <c r="G12464" s="7" t="s">
        <v>1580</v>
      </c>
      <c r="H12464" s="8" t="s">
        <v>6486</v>
      </c>
      <c r="I12464" s="8" t="s">
        <v>11435</v>
      </c>
      <c r="J12464" s="19">
        <v>5</v>
      </c>
      <c r="K12464" s="19" t="s">
        <v>7736</v>
      </c>
      <c r="L12464" s="11">
        <v>0.55000000000000004</v>
      </c>
      <c r="M12464" s="11"/>
      <c r="N12464" s="24"/>
      <c r="P12464" s="32"/>
      <c r="T12464" s="19"/>
      <c r="U12464" s="3">
        <v>183</v>
      </c>
      <c r="X12464" t="str">
        <f t="shared" si="754"/>
        <v/>
      </c>
      <c r="Z12464" t="str">
        <f t="shared" si="755"/>
        <v/>
      </c>
      <c r="AB12464" s="9"/>
      <c r="AC12464" t="s">
        <v>6486</v>
      </c>
      <c r="AD12464">
        <f t="shared" si="756"/>
        <v>0</v>
      </c>
      <c r="AF12464" s="3"/>
      <c r="AG12464" t="s">
        <v>3699</v>
      </c>
      <c r="AH12464" s="9" t="s">
        <v>4613</v>
      </c>
    </row>
    <row r="12465" spans="1:34" ht="10.95" customHeight="1" outlineLevel="1" x14ac:dyDescent="0.25">
      <c r="A12465" t="s">
        <v>3696</v>
      </c>
      <c r="C12465" s="3" t="s">
        <v>11994</v>
      </c>
      <c r="D12465" s="3">
        <v>256</v>
      </c>
      <c r="E12465" s="9">
        <v>1943</v>
      </c>
      <c r="F12465" s="7" t="s">
        <v>184</v>
      </c>
      <c r="G12465" s="7" t="s">
        <v>3435</v>
      </c>
      <c r="H12465" s="8" t="s">
        <v>6486</v>
      </c>
      <c r="I12465" s="8" t="s">
        <v>11435</v>
      </c>
      <c r="J12465" s="19">
        <v>5</v>
      </c>
      <c r="K12465" s="19" t="s">
        <v>7736</v>
      </c>
      <c r="L12465" s="11">
        <v>1.3</v>
      </c>
      <c r="M12465" s="11"/>
      <c r="N12465" s="24"/>
      <c r="P12465" s="32"/>
      <c r="T12465" s="19"/>
      <c r="U12465" s="3">
        <v>184</v>
      </c>
      <c r="X12465" t="str">
        <f t="shared" si="754"/>
        <v/>
      </c>
      <c r="Z12465" t="str">
        <f t="shared" si="755"/>
        <v/>
      </c>
      <c r="AB12465" s="9"/>
      <c r="AC12465" t="s">
        <v>6486</v>
      </c>
      <c r="AD12465">
        <f t="shared" si="756"/>
        <v>0</v>
      </c>
      <c r="AF12465" s="3"/>
      <c r="AG12465" t="s">
        <v>3699</v>
      </c>
      <c r="AH12465" s="9" t="s">
        <v>4613</v>
      </c>
    </row>
    <row r="12466" spans="1:34" ht="10.95" customHeight="1" outlineLevel="1" x14ac:dyDescent="0.25">
      <c r="A12466" t="s">
        <v>3696</v>
      </c>
      <c r="C12466" s="3" t="s">
        <v>11994</v>
      </c>
      <c r="D12466" s="3">
        <v>257</v>
      </c>
      <c r="E12466" s="9">
        <v>1943</v>
      </c>
      <c r="F12466" s="7" t="s">
        <v>5142</v>
      </c>
      <c r="G12466" s="7" t="s">
        <v>5483</v>
      </c>
      <c r="H12466" s="8" t="s">
        <v>6486</v>
      </c>
      <c r="I12466" s="8" t="s">
        <v>11435</v>
      </c>
      <c r="J12466" s="19">
        <v>5</v>
      </c>
      <c r="K12466" s="19" t="s">
        <v>7736</v>
      </c>
      <c r="L12466" s="11">
        <v>1.8</v>
      </c>
      <c r="M12466" s="11"/>
      <c r="N12466" s="24"/>
      <c r="P12466" s="32"/>
      <c r="T12466" s="19"/>
      <c r="U12466" s="3">
        <v>185</v>
      </c>
      <c r="X12466" t="str">
        <f t="shared" si="754"/>
        <v/>
      </c>
      <c r="Z12466" t="str">
        <f t="shared" si="755"/>
        <v/>
      </c>
      <c r="AB12466" s="9"/>
      <c r="AC12466" t="s">
        <v>6486</v>
      </c>
      <c r="AD12466">
        <f t="shared" si="756"/>
        <v>0</v>
      </c>
      <c r="AF12466" s="3"/>
      <c r="AG12466" t="s">
        <v>3699</v>
      </c>
      <c r="AH12466" s="9" t="s">
        <v>4613</v>
      </c>
    </row>
    <row r="12467" spans="1:34" ht="10.95" customHeight="1" outlineLevel="1" x14ac:dyDescent="0.25">
      <c r="A12467" t="s">
        <v>3696</v>
      </c>
      <c r="C12467" s="3" t="s">
        <v>11994</v>
      </c>
      <c r="D12467" s="3">
        <v>258</v>
      </c>
      <c r="E12467" s="9">
        <v>1943</v>
      </c>
      <c r="F12467" s="7" t="s">
        <v>5141</v>
      </c>
      <c r="G12467" s="7" t="s">
        <v>2293</v>
      </c>
      <c r="H12467" s="8" t="s">
        <v>6486</v>
      </c>
      <c r="I12467" s="8" t="s">
        <v>11435</v>
      </c>
      <c r="J12467" s="19">
        <v>5</v>
      </c>
      <c r="K12467" s="19" t="s">
        <v>7736</v>
      </c>
      <c r="L12467" s="11">
        <v>0.2</v>
      </c>
      <c r="M12467" s="11"/>
      <c r="N12467" s="24"/>
      <c r="P12467" s="32"/>
      <c r="T12467" s="19"/>
      <c r="U12467" s="3">
        <v>186</v>
      </c>
      <c r="X12467" t="str">
        <f t="shared" si="754"/>
        <v/>
      </c>
      <c r="Z12467" t="str">
        <f t="shared" si="755"/>
        <v/>
      </c>
      <c r="AB12467" s="9"/>
      <c r="AC12467" t="s">
        <v>6486</v>
      </c>
      <c r="AD12467">
        <f t="shared" si="756"/>
        <v>0</v>
      </c>
      <c r="AF12467" s="3"/>
      <c r="AG12467" t="s">
        <v>3699</v>
      </c>
      <c r="AH12467" s="9" t="s">
        <v>4613</v>
      </c>
    </row>
    <row r="12468" spans="1:34" ht="10.95" customHeight="1" outlineLevel="1" x14ac:dyDescent="0.25">
      <c r="A12468" t="s">
        <v>3696</v>
      </c>
      <c r="C12468" s="3" t="s">
        <v>11994</v>
      </c>
      <c r="D12468" s="3">
        <v>259</v>
      </c>
      <c r="E12468" s="9">
        <v>1943</v>
      </c>
      <c r="F12468" s="7" t="s">
        <v>5242</v>
      </c>
      <c r="G12468" s="7" t="s">
        <v>5041</v>
      </c>
      <c r="H12468" s="8" t="s">
        <v>6486</v>
      </c>
      <c r="I12468" s="8" t="s">
        <v>11435</v>
      </c>
      <c r="J12468" s="19">
        <v>5</v>
      </c>
      <c r="K12468" s="19" t="s">
        <v>7736</v>
      </c>
      <c r="L12468" s="11">
        <v>0.2</v>
      </c>
      <c r="M12468" s="11"/>
      <c r="N12468" s="24"/>
      <c r="P12468" s="32"/>
      <c r="T12468" s="19"/>
      <c r="U12468" s="3">
        <v>187</v>
      </c>
      <c r="X12468" t="str">
        <f t="shared" si="754"/>
        <v/>
      </c>
      <c r="Z12468" t="str">
        <f t="shared" si="755"/>
        <v/>
      </c>
      <c r="AB12468" s="9"/>
      <c r="AC12468" t="s">
        <v>6486</v>
      </c>
      <c r="AD12468">
        <f t="shared" si="756"/>
        <v>0</v>
      </c>
      <c r="AF12468" s="3"/>
      <c r="AG12468" t="s">
        <v>3699</v>
      </c>
      <c r="AH12468" s="9" t="s">
        <v>4613</v>
      </c>
    </row>
    <row r="12469" spans="1:34" ht="10.95" customHeight="1" outlineLevel="1" x14ac:dyDescent="0.25">
      <c r="A12469" t="s">
        <v>3696</v>
      </c>
      <c r="C12469" s="3" t="s">
        <v>11994</v>
      </c>
      <c r="D12469" s="3">
        <v>260</v>
      </c>
      <c r="E12469" s="9">
        <v>1943</v>
      </c>
      <c r="F12469" s="7" t="s">
        <v>2977</v>
      </c>
      <c r="G12469" s="7" t="s">
        <v>6140</v>
      </c>
      <c r="H12469" s="8" t="s">
        <v>6486</v>
      </c>
      <c r="I12469" s="8" t="s">
        <v>11435</v>
      </c>
      <c r="J12469" s="19">
        <v>5</v>
      </c>
      <c r="K12469" s="19" t="s">
        <v>7736</v>
      </c>
      <c r="L12469" s="11">
        <v>1.4</v>
      </c>
      <c r="M12469" s="11"/>
      <c r="N12469" s="24"/>
      <c r="P12469" s="32"/>
      <c r="T12469" s="19"/>
      <c r="U12469" s="3">
        <v>188</v>
      </c>
      <c r="X12469" t="str">
        <f t="shared" si="754"/>
        <v/>
      </c>
      <c r="Z12469" t="str">
        <f t="shared" si="755"/>
        <v/>
      </c>
      <c r="AB12469" s="9"/>
      <c r="AC12469" t="s">
        <v>6486</v>
      </c>
      <c r="AD12469">
        <f t="shared" si="756"/>
        <v>0</v>
      </c>
      <c r="AF12469" s="3"/>
      <c r="AG12469" t="s">
        <v>3699</v>
      </c>
      <c r="AH12469" s="9" t="s">
        <v>4613</v>
      </c>
    </row>
    <row r="12470" spans="1:34" ht="10.95" customHeight="1" outlineLevel="1" x14ac:dyDescent="0.25">
      <c r="A12470" t="s">
        <v>3696</v>
      </c>
      <c r="C12470" s="3" t="s">
        <v>11994</v>
      </c>
      <c r="D12470" s="3">
        <v>261</v>
      </c>
      <c r="E12470" s="9">
        <v>1943</v>
      </c>
      <c r="F12470" s="7" t="s">
        <v>5143</v>
      </c>
      <c r="G12470" s="7" t="s">
        <v>1125</v>
      </c>
      <c r="H12470" s="8" t="s">
        <v>6486</v>
      </c>
      <c r="I12470" s="8" t="s">
        <v>11435</v>
      </c>
      <c r="J12470" s="19">
        <v>5</v>
      </c>
      <c r="K12470" s="19" t="s">
        <v>7736</v>
      </c>
      <c r="L12470" s="11">
        <v>0.7</v>
      </c>
      <c r="M12470" s="11"/>
      <c r="N12470" s="24"/>
      <c r="P12470" s="32"/>
      <c r="T12470" s="19"/>
      <c r="U12470" s="3">
        <v>189</v>
      </c>
      <c r="X12470" t="str">
        <f t="shared" si="754"/>
        <v/>
      </c>
      <c r="Z12470" t="str">
        <f t="shared" si="755"/>
        <v/>
      </c>
      <c r="AB12470" s="9"/>
      <c r="AC12470" t="s">
        <v>6486</v>
      </c>
      <c r="AD12470">
        <f t="shared" si="756"/>
        <v>0</v>
      </c>
      <c r="AF12470" s="3"/>
      <c r="AG12470" t="s">
        <v>3699</v>
      </c>
      <c r="AH12470" s="9" t="s">
        <v>4613</v>
      </c>
    </row>
    <row r="12471" spans="1:34" ht="10.95" customHeight="1" outlineLevel="1" x14ac:dyDescent="0.25">
      <c r="A12471" t="s">
        <v>3696</v>
      </c>
      <c r="C12471" s="3" t="s">
        <v>11994</v>
      </c>
      <c r="D12471" s="3">
        <v>262</v>
      </c>
      <c r="E12471" s="9">
        <v>1943</v>
      </c>
      <c r="F12471" s="7" t="s">
        <v>5282</v>
      </c>
      <c r="G12471" s="7" t="s">
        <v>3833</v>
      </c>
      <c r="H12471" s="8" t="s">
        <v>6486</v>
      </c>
      <c r="I12471" s="8" t="s">
        <v>11435</v>
      </c>
      <c r="J12471" s="19">
        <v>5</v>
      </c>
      <c r="K12471" s="19" t="s">
        <v>7736</v>
      </c>
      <c r="L12471" s="11">
        <v>1.1000000000000001</v>
      </c>
      <c r="M12471" s="11"/>
      <c r="N12471" s="24"/>
      <c r="P12471" s="32"/>
      <c r="T12471" s="19"/>
      <c r="U12471" s="3">
        <v>190</v>
      </c>
      <c r="X12471" t="str">
        <f t="shared" si="754"/>
        <v/>
      </c>
      <c r="Z12471" t="str">
        <f t="shared" si="755"/>
        <v/>
      </c>
      <c r="AB12471" s="9"/>
      <c r="AC12471" t="s">
        <v>6486</v>
      </c>
      <c r="AD12471">
        <f t="shared" si="756"/>
        <v>0</v>
      </c>
      <c r="AF12471" s="3"/>
      <c r="AG12471" t="s">
        <v>3699</v>
      </c>
      <c r="AH12471" s="9" t="s">
        <v>4613</v>
      </c>
    </row>
    <row r="12472" spans="1:34" ht="10.95" customHeight="1" outlineLevel="1" x14ac:dyDescent="0.25">
      <c r="A12472" t="s">
        <v>3696</v>
      </c>
      <c r="C12472" s="3" t="s">
        <v>11994</v>
      </c>
      <c r="D12472" s="3">
        <v>263</v>
      </c>
      <c r="E12472" s="9">
        <v>1943</v>
      </c>
      <c r="F12472" s="7" t="s">
        <v>6494</v>
      </c>
      <c r="G12472" s="7" t="s">
        <v>6495</v>
      </c>
      <c r="H12472" s="8" t="s">
        <v>6486</v>
      </c>
      <c r="I12472" s="8" t="s">
        <v>11451</v>
      </c>
      <c r="J12472" s="19">
        <v>5</v>
      </c>
      <c r="K12472" s="19" t="s">
        <v>7736</v>
      </c>
      <c r="L12472" s="11">
        <v>3.7</v>
      </c>
      <c r="M12472" s="11"/>
      <c r="N12472" s="24"/>
      <c r="P12472" s="32"/>
      <c r="T12472" s="19"/>
      <c r="U12472" s="3">
        <v>209</v>
      </c>
      <c r="X12472" t="str">
        <f t="shared" si="754"/>
        <v/>
      </c>
      <c r="Z12472" t="str">
        <f t="shared" si="755"/>
        <v/>
      </c>
      <c r="AB12472" s="9"/>
      <c r="AC12472" t="s">
        <v>6486</v>
      </c>
      <c r="AD12472">
        <f t="shared" si="756"/>
        <v>0</v>
      </c>
      <c r="AF12472" s="3"/>
      <c r="AG12472" t="s">
        <v>3699</v>
      </c>
      <c r="AH12472" s="9" t="s">
        <v>4613</v>
      </c>
    </row>
    <row r="12473" spans="1:34" ht="10.95" customHeight="1" outlineLevel="1" x14ac:dyDescent="0.25">
      <c r="A12473" t="s">
        <v>3696</v>
      </c>
      <c r="C12473" s="3" t="s">
        <v>11994</v>
      </c>
      <c r="D12473" s="3">
        <v>264</v>
      </c>
      <c r="E12473" s="9">
        <v>1943</v>
      </c>
      <c r="F12473" s="7" t="s">
        <v>6496</v>
      </c>
      <c r="G12473" s="7" t="s">
        <v>6322</v>
      </c>
      <c r="H12473" s="8" t="s">
        <v>6486</v>
      </c>
      <c r="I12473" s="8" t="s">
        <v>11451</v>
      </c>
      <c r="J12473" s="19">
        <v>5</v>
      </c>
      <c r="K12473" s="19" t="s">
        <v>7736</v>
      </c>
      <c r="L12473" s="11">
        <v>1.5</v>
      </c>
      <c r="M12473" s="11"/>
      <c r="N12473" s="24"/>
      <c r="P12473" s="32"/>
      <c r="T12473" s="19"/>
      <c r="U12473" s="3">
        <v>211</v>
      </c>
      <c r="X12473" t="str">
        <f t="shared" si="754"/>
        <v/>
      </c>
      <c r="Z12473" t="str">
        <f t="shared" si="755"/>
        <v/>
      </c>
      <c r="AB12473" s="9"/>
      <c r="AC12473" t="s">
        <v>6486</v>
      </c>
      <c r="AD12473">
        <f t="shared" si="756"/>
        <v>0</v>
      </c>
      <c r="AF12473" s="3"/>
      <c r="AG12473" t="s">
        <v>3699</v>
      </c>
      <c r="AH12473" s="9" t="s">
        <v>4613</v>
      </c>
    </row>
    <row r="12474" spans="1:34" ht="10.95" customHeight="1" outlineLevel="1" x14ac:dyDescent="0.25">
      <c r="A12474" t="s">
        <v>3696</v>
      </c>
      <c r="C12474" s="3" t="s">
        <v>11994</v>
      </c>
      <c r="D12474" s="3">
        <v>265</v>
      </c>
      <c r="E12474" s="9">
        <v>1943</v>
      </c>
      <c r="F12474" s="7" t="s">
        <v>3430</v>
      </c>
      <c r="G12474" s="7" t="s">
        <v>3431</v>
      </c>
      <c r="H12474" s="8" t="s">
        <v>6486</v>
      </c>
      <c r="I12474" s="8" t="s">
        <v>11451</v>
      </c>
      <c r="J12474" s="19">
        <v>5</v>
      </c>
      <c r="K12474" s="19" t="s">
        <v>7736</v>
      </c>
      <c r="L12474" s="11">
        <v>2.4</v>
      </c>
      <c r="M12474" s="11"/>
      <c r="N12474" s="24"/>
      <c r="P12474" s="32"/>
      <c r="T12474" s="19"/>
      <c r="U12474" s="3">
        <v>213</v>
      </c>
      <c r="X12474" t="str">
        <f t="shared" si="754"/>
        <v/>
      </c>
      <c r="Z12474" t="str">
        <f t="shared" si="755"/>
        <v/>
      </c>
      <c r="AB12474" s="9"/>
      <c r="AC12474" t="s">
        <v>6486</v>
      </c>
      <c r="AD12474">
        <f t="shared" si="756"/>
        <v>0</v>
      </c>
      <c r="AF12474" s="3"/>
      <c r="AG12474" t="s">
        <v>3699</v>
      </c>
      <c r="AH12474" s="9" t="s">
        <v>4925</v>
      </c>
    </row>
    <row r="12475" spans="1:34" ht="10.95" customHeight="1" outlineLevel="1" x14ac:dyDescent="0.25">
      <c r="A12475" t="s">
        <v>3696</v>
      </c>
      <c r="C12475" s="3" t="s">
        <v>11994</v>
      </c>
      <c r="D12475" s="3">
        <v>266</v>
      </c>
      <c r="E12475" s="9">
        <v>1943</v>
      </c>
      <c r="F12475" s="7" t="s">
        <v>3432</v>
      </c>
      <c r="G12475" s="7" t="s">
        <v>3433</v>
      </c>
      <c r="H12475" s="8" t="s">
        <v>6486</v>
      </c>
      <c r="I12475" s="8" t="s">
        <v>11451</v>
      </c>
      <c r="J12475" s="19">
        <v>5</v>
      </c>
      <c r="K12475" s="19" t="s">
        <v>7736</v>
      </c>
      <c r="L12475" s="11">
        <v>2.4</v>
      </c>
      <c r="M12475" s="11"/>
      <c r="N12475" s="24"/>
      <c r="P12475" s="32"/>
      <c r="T12475" s="19"/>
      <c r="U12475" s="3">
        <v>215</v>
      </c>
      <c r="X12475" t="str">
        <f t="shared" si="754"/>
        <v/>
      </c>
      <c r="Z12475" t="str">
        <f t="shared" si="755"/>
        <v/>
      </c>
      <c r="AB12475" s="9"/>
      <c r="AC12475" t="s">
        <v>6486</v>
      </c>
      <c r="AD12475">
        <f t="shared" si="756"/>
        <v>0</v>
      </c>
      <c r="AF12475" s="3"/>
      <c r="AG12475" t="s">
        <v>3699</v>
      </c>
      <c r="AH12475" s="9" t="s">
        <v>4613</v>
      </c>
    </row>
    <row r="12476" spans="1:34" ht="10.95" customHeight="1" outlineLevel="1" x14ac:dyDescent="0.25">
      <c r="A12476" t="s">
        <v>3696</v>
      </c>
      <c r="C12476" s="3" t="s">
        <v>11994</v>
      </c>
      <c r="D12476" s="3">
        <v>267</v>
      </c>
      <c r="E12476" s="9">
        <v>1943</v>
      </c>
      <c r="F12476" s="7" t="s">
        <v>1839</v>
      </c>
      <c r="G12476" s="7" t="s">
        <v>1581</v>
      </c>
      <c r="H12476" s="8" t="s">
        <v>6486</v>
      </c>
      <c r="I12476" s="8" t="s">
        <v>11451</v>
      </c>
      <c r="J12476" s="19">
        <v>5</v>
      </c>
      <c r="K12476" s="19" t="s">
        <v>7738</v>
      </c>
      <c r="L12476" s="11"/>
      <c r="M12476" s="11"/>
      <c r="N12476" s="24"/>
      <c r="P12476" s="32"/>
      <c r="T12476" s="19"/>
      <c r="U12476" s="3">
        <v>216</v>
      </c>
      <c r="X12476" t="str">
        <f t="shared" si="754"/>
        <v/>
      </c>
      <c r="Z12476" t="str">
        <f t="shared" si="755"/>
        <v/>
      </c>
      <c r="AB12476" s="9"/>
      <c r="AC12476" t="s">
        <v>6486</v>
      </c>
      <c r="AD12476">
        <f t="shared" si="756"/>
        <v>0</v>
      </c>
      <c r="AF12476" s="3"/>
      <c r="AG12476" t="s">
        <v>3699</v>
      </c>
      <c r="AH12476" s="9" t="s">
        <v>4925</v>
      </c>
    </row>
    <row r="12477" spans="1:34" ht="10.95" customHeight="1" outlineLevel="1" x14ac:dyDescent="0.25">
      <c r="A12477" t="s">
        <v>3696</v>
      </c>
      <c r="C12477" s="3" t="s">
        <v>11994</v>
      </c>
      <c r="D12477" s="3">
        <v>268</v>
      </c>
      <c r="E12477" s="9">
        <v>1943</v>
      </c>
      <c r="F12477" s="7" t="s">
        <v>6559</v>
      </c>
      <c r="G12477" s="7" t="s">
        <v>6560</v>
      </c>
      <c r="H12477" s="8" t="s">
        <v>6486</v>
      </c>
      <c r="I12477" s="8" t="s">
        <v>11452</v>
      </c>
      <c r="J12477" s="19">
        <v>5</v>
      </c>
      <c r="K12477" s="19" t="s">
        <v>7736</v>
      </c>
      <c r="L12477" s="11">
        <v>6.9</v>
      </c>
      <c r="M12477" s="11"/>
      <c r="N12477" s="24"/>
      <c r="P12477" s="32"/>
      <c r="T12477" s="19"/>
      <c r="U12477" s="3" t="s">
        <v>4837</v>
      </c>
      <c r="X12477" t="str">
        <f t="shared" si="754"/>
        <v/>
      </c>
      <c r="Z12477" t="str">
        <f t="shared" si="755"/>
        <v/>
      </c>
      <c r="AB12477" s="9"/>
      <c r="AC12477" t="s">
        <v>6486</v>
      </c>
      <c r="AD12477">
        <f t="shared" si="756"/>
        <v>0</v>
      </c>
      <c r="AF12477" s="3"/>
      <c r="AG12477" t="s">
        <v>3699</v>
      </c>
      <c r="AH12477" s="9" t="s">
        <v>4925</v>
      </c>
    </row>
    <row r="12478" spans="1:34" ht="10.95" customHeight="1" outlineLevel="1" x14ac:dyDescent="0.25">
      <c r="A12478" t="s">
        <v>3696</v>
      </c>
      <c r="C12478" s="3" t="s">
        <v>11994</v>
      </c>
      <c r="D12478" s="3">
        <v>269</v>
      </c>
      <c r="E12478" s="9">
        <v>1943</v>
      </c>
      <c r="F12478" s="7" t="s">
        <v>6561</v>
      </c>
      <c r="G12478" s="7" t="s">
        <v>1133</v>
      </c>
      <c r="H12478" s="8" t="s">
        <v>6486</v>
      </c>
      <c r="I12478" s="8" t="s">
        <v>11452</v>
      </c>
      <c r="J12478" s="19">
        <v>5</v>
      </c>
      <c r="K12478" s="19" t="s">
        <v>7738</v>
      </c>
      <c r="L12478" s="11"/>
      <c r="M12478" s="11"/>
      <c r="N12478" s="24"/>
      <c r="P12478" s="32"/>
      <c r="T12478" s="19"/>
      <c r="U12478" s="3" t="s">
        <v>6766</v>
      </c>
      <c r="X12478" t="str">
        <f t="shared" si="754"/>
        <v/>
      </c>
      <c r="Z12478" t="str">
        <f t="shared" si="755"/>
        <v/>
      </c>
      <c r="AB12478" s="9"/>
      <c r="AC12478" t="s">
        <v>6486</v>
      </c>
      <c r="AD12478">
        <f t="shared" si="756"/>
        <v>0</v>
      </c>
      <c r="AF12478" s="3"/>
      <c r="AG12478" t="s">
        <v>3699</v>
      </c>
      <c r="AH12478" s="9" t="s">
        <v>4925</v>
      </c>
    </row>
    <row r="12479" spans="1:34" ht="10.95" customHeight="1" outlineLevel="1" x14ac:dyDescent="0.25">
      <c r="A12479" t="s">
        <v>3696</v>
      </c>
      <c r="C12479" s="3" t="s">
        <v>11994</v>
      </c>
      <c r="D12479" s="3">
        <v>270</v>
      </c>
      <c r="E12479" s="9">
        <v>1943</v>
      </c>
      <c r="F12479" s="7" t="s">
        <v>1134</v>
      </c>
      <c r="G12479" s="7" t="s">
        <v>4834</v>
      </c>
      <c r="H12479" s="8" t="s">
        <v>6486</v>
      </c>
      <c r="I12479" s="8" t="s">
        <v>11452</v>
      </c>
      <c r="J12479" s="19">
        <v>5</v>
      </c>
      <c r="K12479" s="19" t="s">
        <v>7738</v>
      </c>
      <c r="L12479" s="11"/>
      <c r="M12479" s="11"/>
      <c r="N12479" s="24"/>
      <c r="P12479" s="32"/>
      <c r="T12479" s="19"/>
      <c r="U12479" s="3" t="s">
        <v>6767</v>
      </c>
      <c r="X12479" t="str">
        <f t="shared" si="754"/>
        <v/>
      </c>
      <c r="Z12479" t="str">
        <f t="shared" si="755"/>
        <v/>
      </c>
      <c r="AB12479" s="9"/>
      <c r="AC12479" t="s">
        <v>6486</v>
      </c>
      <c r="AD12479">
        <f t="shared" ref="AD12479:AD12505" si="757">COUNTIF(H12479,"*Fuji*")</f>
        <v>0</v>
      </c>
      <c r="AF12479" s="3"/>
      <c r="AG12479" t="s">
        <v>3699</v>
      </c>
      <c r="AH12479" s="9" t="s">
        <v>4925</v>
      </c>
    </row>
    <row r="12480" spans="1:34" ht="10.95" customHeight="1" outlineLevel="1" x14ac:dyDescent="0.25">
      <c r="A12480" t="s">
        <v>3696</v>
      </c>
      <c r="C12480" s="3" t="s">
        <v>11994</v>
      </c>
      <c r="D12480" s="3">
        <v>271</v>
      </c>
      <c r="E12480" s="9">
        <v>1943</v>
      </c>
      <c r="F12480" s="7" t="s">
        <v>4835</v>
      </c>
      <c r="G12480" s="7" t="s">
        <v>4836</v>
      </c>
      <c r="H12480" s="8" t="s">
        <v>6486</v>
      </c>
      <c r="I12480" s="8" t="s">
        <v>11452</v>
      </c>
      <c r="J12480" s="19">
        <v>5</v>
      </c>
      <c r="K12480" s="19" t="s">
        <v>7736</v>
      </c>
      <c r="L12480" s="11">
        <v>1.2</v>
      </c>
      <c r="M12480" s="11"/>
      <c r="N12480" s="24"/>
      <c r="P12480" s="32"/>
      <c r="T12480" s="19"/>
      <c r="U12480" s="3" t="s">
        <v>6768</v>
      </c>
      <c r="X12480" t="str">
        <f t="shared" si="754"/>
        <v/>
      </c>
      <c r="Z12480" t="str">
        <f t="shared" si="755"/>
        <v/>
      </c>
      <c r="AB12480" s="9"/>
      <c r="AC12480" t="s">
        <v>6486</v>
      </c>
      <c r="AD12480">
        <f t="shared" si="757"/>
        <v>0</v>
      </c>
      <c r="AF12480" s="3"/>
      <c r="AG12480" t="s">
        <v>3699</v>
      </c>
      <c r="AH12480" s="9" t="s">
        <v>4925</v>
      </c>
    </row>
    <row r="12481" spans="1:34" ht="10.95" customHeight="1" outlineLevel="1" x14ac:dyDescent="0.25">
      <c r="A12481" t="s">
        <v>3696</v>
      </c>
      <c r="C12481" s="3" t="s">
        <v>11994</v>
      </c>
      <c r="D12481" s="3">
        <v>288</v>
      </c>
      <c r="E12481" s="9">
        <v>1943</v>
      </c>
      <c r="F12481" s="7" t="s">
        <v>1349</v>
      </c>
      <c r="G12481" s="7" t="s">
        <v>1677</v>
      </c>
      <c r="H12481" s="8" t="s">
        <v>6487</v>
      </c>
      <c r="I12481" s="8" t="s">
        <v>11453</v>
      </c>
      <c r="J12481" s="19">
        <v>3</v>
      </c>
      <c r="K12481" s="19" t="s">
        <v>7736</v>
      </c>
      <c r="L12481" s="11">
        <v>3.7</v>
      </c>
      <c r="M12481" s="11"/>
      <c r="N12481" s="24"/>
      <c r="P12481" s="32"/>
      <c r="T12481" s="19"/>
      <c r="U12481" s="3"/>
      <c r="X12481" t="str">
        <f t="shared" si="754"/>
        <v/>
      </c>
      <c r="Z12481" t="str">
        <f t="shared" si="755"/>
        <v/>
      </c>
      <c r="AB12481" s="9"/>
      <c r="AC12481" t="s">
        <v>6487</v>
      </c>
      <c r="AD12481">
        <f t="shared" si="757"/>
        <v>0</v>
      </c>
      <c r="AF12481" s="3"/>
      <c r="AH12481" s="9"/>
    </row>
    <row r="12482" spans="1:34" ht="10.95" customHeight="1" outlineLevel="1" x14ac:dyDescent="0.25">
      <c r="A12482" t="s">
        <v>3696</v>
      </c>
      <c r="C12482" s="3" t="s">
        <v>11994</v>
      </c>
      <c r="D12482" s="3">
        <v>289</v>
      </c>
      <c r="E12482" s="9">
        <v>1943</v>
      </c>
      <c r="F12482" s="7" t="s">
        <v>1657</v>
      </c>
      <c r="G12482" s="7" t="s">
        <v>11439</v>
      </c>
      <c r="H12482" s="8" t="s">
        <v>6487</v>
      </c>
      <c r="I12482" s="8" t="s">
        <v>11453</v>
      </c>
      <c r="J12482" s="19">
        <v>3</v>
      </c>
      <c r="K12482" s="19" t="s">
        <v>7736</v>
      </c>
      <c r="L12482" s="11">
        <v>2</v>
      </c>
      <c r="M12482" s="11"/>
      <c r="N12482" s="24"/>
      <c r="P12482" s="32"/>
      <c r="T12482" s="19"/>
      <c r="U12482" s="3"/>
      <c r="X12482" t="str">
        <f t="shared" ref="X12482:X12545" si="758">IF(COUNTIF(F12482,"*fdc*"),1,"")</f>
        <v/>
      </c>
      <c r="Z12482" t="str">
        <f t="shared" ref="Z12482:Z12545" si="759">IF(COUNTIF(F12482,"*s/s*"),1,"")</f>
        <v/>
      </c>
      <c r="AB12482" s="9"/>
      <c r="AC12482" t="s">
        <v>6487</v>
      </c>
      <c r="AD12482">
        <f t="shared" si="757"/>
        <v>0</v>
      </c>
      <c r="AF12482" s="3"/>
      <c r="AH12482" s="9"/>
    </row>
    <row r="12483" spans="1:34" ht="10.95" customHeight="1" outlineLevel="1" x14ac:dyDescent="0.25">
      <c r="A12483" t="s">
        <v>3696</v>
      </c>
      <c r="C12483" s="3" t="s">
        <v>11994</v>
      </c>
      <c r="D12483" s="3">
        <v>290</v>
      </c>
      <c r="E12483" s="9">
        <v>1944</v>
      </c>
      <c r="F12483" s="7" t="s">
        <v>11454</v>
      </c>
      <c r="G12483" s="7" t="s">
        <v>1677</v>
      </c>
      <c r="H12483" s="8" t="s">
        <v>11444</v>
      </c>
      <c r="I12483" s="8" t="s">
        <v>11456</v>
      </c>
      <c r="J12483" s="19">
        <v>5</v>
      </c>
      <c r="K12483" s="19" t="s">
        <v>7736</v>
      </c>
      <c r="L12483" s="11">
        <v>0.7</v>
      </c>
      <c r="M12483" s="11"/>
      <c r="N12483" s="24"/>
      <c r="P12483" s="32"/>
      <c r="T12483" s="19"/>
      <c r="U12483" s="3"/>
      <c r="X12483" t="str">
        <f t="shared" si="758"/>
        <v/>
      </c>
      <c r="Z12483" t="str">
        <f t="shared" si="759"/>
        <v/>
      </c>
      <c r="AB12483" s="9"/>
      <c r="AC12483" t="s">
        <v>11444</v>
      </c>
      <c r="AD12483">
        <f t="shared" si="757"/>
        <v>0</v>
      </c>
      <c r="AF12483" s="3"/>
      <c r="AH12483" s="9"/>
    </row>
    <row r="12484" spans="1:34" ht="10.95" customHeight="1" outlineLevel="1" x14ac:dyDescent="0.25">
      <c r="A12484" t="s">
        <v>3696</v>
      </c>
      <c r="C12484" s="3" t="s">
        <v>11994</v>
      </c>
      <c r="D12484" s="3">
        <v>291</v>
      </c>
      <c r="E12484" s="9">
        <v>1944</v>
      </c>
      <c r="F12484" s="7" t="s">
        <v>11455</v>
      </c>
      <c r="G12484" s="7" t="s">
        <v>2294</v>
      </c>
      <c r="H12484" s="8" t="s">
        <v>11444</v>
      </c>
      <c r="I12484" s="8" t="s">
        <v>11456</v>
      </c>
      <c r="J12484" s="19">
        <v>5</v>
      </c>
      <c r="K12484" s="19" t="s">
        <v>7736</v>
      </c>
      <c r="L12484" s="11">
        <v>0.7</v>
      </c>
      <c r="M12484" s="11"/>
      <c r="N12484" s="24"/>
      <c r="P12484" s="32"/>
      <c r="T12484" s="19"/>
      <c r="U12484" s="3"/>
      <c r="X12484" t="str">
        <f t="shared" si="758"/>
        <v/>
      </c>
      <c r="Z12484" t="str">
        <f t="shared" si="759"/>
        <v/>
      </c>
      <c r="AB12484" s="9"/>
      <c r="AC12484" t="s">
        <v>11444</v>
      </c>
      <c r="AD12484">
        <f t="shared" si="757"/>
        <v>0</v>
      </c>
      <c r="AF12484" s="3"/>
      <c r="AH12484" s="9"/>
    </row>
    <row r="12485" spans="1:34" ht="10.95" customHeight="1" outlineLevel="1" x14ac:dyDescent="0.25">
      <c r="A12485" t="s">
        <v>3696</v>
      </c>
      <c r="C12485" s="3" t="s">
        <v>11994</v>
      </c>
      <c r="D12485" s="3">
        <v>317</v>
      </c>
      <c r="E12485" s="9">
        <v>1947</v>
      </c>
      <c r="F12485" s="7" t="s">
        <v>5141</v>
      </c>
      <c r="G12485" s="7" t="s">
        <v>11457</v>
      </c>
      <c r="H12485" s="8" t="s">
        <v>11459</v>
      </c>
      <c r="I12485" s="8" t="s">
        <v>6998</v>
      </c>
      <c r="J12485" s="19">
        <v>5</v>
      </c>
      <c r="K12485" s="19" t="s">
        <v>7736</v>
      </c>
      <c r="L12485" s="11">
        <v>0.2</v>
      </c>
      <c r="M12485" s="11"/>
      <c r="N12485" s="24"/>
      <c r="P12485" s="32"/>
      <c r="T12485" s="19"/>
      <c r="U12485" s="3"/>
      <c r="X12485" t="str">
        <f t="shared" si="758"/>
        <v/>
      </c>
      <c r="Z12485" t="str">
        <f t="shared" si="759"/>
        <v/>
      </c>
      <c r="AB12485" s="9"/>
      <c r="AC12485" t="s">
        <v>11459</v>
      </c>
      <c r="AD12485">
        <f t="shared" si="757"/>
        <v>0</v>
      </c>
      <c r="AF12485" s="3"/>
      <c r="AH12485" s="9"/>
    </row>
    <row r="12486" spans="1:34" ht="10.95" customHeight="1" outlineLevel="1" x14ac:dyDescent="0.25">
      <c r="A12486" t="s">
        <v>3696</v>
      </c>
      <c r="C12486" s="3" t="s">
        <v>11994</v>
      </c>
      <c r="D12486" s="3">
        <v>318</v>
      </c>
      <c r="E12486" s="9">
        <v>1947</v>
      </c>
      <c r="F12486" s="7" t="s">
        <v>5282</v>
      </c>
      <c r="G12486" s="7" t="s">
        <v>11458</v>
      </c>
      <c r="H12486" s="8" t="s">
        <v>11459</v>
      </c>
      <c r="I12486" s="8" t="s">
        <v>6998</v>
      </c>
      <c r="J12486" s="19">
        <v>5</v>
      </c>
      <c r="K12486" s="19" t="s">
        <v>7736</v>
      </c>
      <c r="L12486" s="11">
        <v>0.2</v>
      </c>
      <c r="M12486" s="11"/>
      <c r="N12486" s="24"/>
      <c r="P12486" s="32"/>
      <c r="T12486" s="19"/>
      <c r="U12486" s="3"/>
      <c r="X12486" t="str">
        <f t="shared" si="758"/>
        <v/>
      </c>
      <c r="Z12486" t="str">
        <f t="shared" si="759"/>
        <v/>
      </c>
      <c r="AB12486" s="9"/>
      <c r="AC12486" t="s">
        <v>11459</v>
      </c>
      <c r="AD12486">
        <f t="shared" si="757"/>
        <v>0</v>
      </c>
      <c r="AF12486" s="3"/>
      <c r="AH12486" s="9"/>
    </row>
    <row r="12487" spans="1:34" ht="10.95" customHeight="1" outlineLevel="1" x14ac:dyDescent="0.25">
      <c r="A12487" t="s">
        <v>3696</v>
      </c>
      <c r="C12487" s="3" t="s">
        <v>11994</v>
      </c>
      <c r="D12487" s="3">
        <v>319</v>
      </c>
      <c r="E12487" s="9">
        <v>1947</v>
      </c>
      <c r="F12487" s="7" t="s">
        <v>2351</v>
      </c>
      <c r="G12487" s="7" t="s">
        <v>1924</v>
      </c>
      <c r="H12487" s="8" t="s">
        <v>11459</v>
      </c>
      <c r="I12487" s="8" t="s">
        <v>6998</v>
      </c>
      <c r="J12487" s="19">
        <v>5</v>
      </c>
      <c r="K12487" s="19" t="s">
        <v>7736</v>
      </c>
      <c r="L12487" s="11">
        <v>0.2</v>
      </c>
      <c r="M12487" s="11"/>
      <c r="N12487" s="24"/>
      <c r="P12487" s="32"/>
      <c r="T12487" s="19"/>
      <c r="U12487" s="3"/>
      <c r="X12487" t="str">
        <f t="shared" si="758"/>
        <v/>
      </c>
      <c r="Z12487" t="str">
        <f t="shared" si="759"/>
        <v/>
      </c>
      <c r="AB12487" s="9"/>
      <c r="AC12487" t="s">
        <v>11459</v>
      </c>
      <c r="AD12487">
        <f t="shared" si="757"/>
        <v>0</v>
      </c>
      <c r="AF12487" s="3"/>
      <c r="AH12487" s="9"/>
    </row>
    <row r="12488" spans="1:34" ht="10.95" customHeight="1" outlineLevel="1" x14ac:dyDescent="0.25">
      <c r="A12488" t="s">
        <v>3696</v>
      </c>
      <c r="C12488" s="3" t="s">
        <v>11994</v>
      </c>
      <c r="D12488" s="3">
        <v>323</v>
      </c>
      <c r="E12488" s="9">
        <v>1947</v>
      </c>
      <c r="F12488" s="7" t="s">
        <v>1657</v>
      </c>
      <c r="G12488" s="7" t="s">
        <v>21108</v>
      </c>
      <c r="H12488" s="8" t="s">
        <v>21110</v>
      </c>
      <c r="I12488" s="8" t="s">
        <v>6998</v>
      </c>
      <c r="J12488" s="19">
        <v>3</v>
      </c>
      <c r="K12488" s="19" t="s">
        <v>7736</v>
      </c>
      <c r="L12488" s="11">
        <v>0.8</v>
      </c>
      <c r="M12488" s="11"/>
      <c r="N12488" s="24"/>
      <c r="P12488" s="32"/>
      <c r="T12488" s="19"/>
      <c r="U12488" s="3">
        <v>258</v>
      </c>
      <c r="X12488" t="str">
        <f t="shared" si="758"/>
        <v/>
      </c>
      <c r="Z12488" t="str">
        <f t="shared" si="759"/>
        <v/>
      </c>
      <c r="AB12488" s="9"/>
      <c r="AC12488" t="s">
        <v>21110</v>
      </c>
      <c r="AD12488">
        <f t="shared" si="757"/>
        <v>0</v>
      </c>
      <c r="AF12488" s="3"/>
      <c r="AG12488" t="s">
        <v>3699</v>
      </c>
      <c r="AH12488" s="9" t="s">
        <v>4613</v>
      </c>
    </row>
    <row r="12489" spans="1:34" ht="10.95" customHeight="1" outlineLevel="1" x14ac:dyDescent="0.25">
      <c r="A12489" t="s">
        <v>3696</v>
      </c>
      <c r="C12489" s="3" t="s">
        <v>11994</v>
      </c>
      <c r="D12489" s="3">
        <v>324</v>
      </c>
      <c r="E12489" s="9">
        <v>1947</v>
      </c>
      <c r="F12489" s="7" t="s">
        <v>21107</v>
      </c>
      <c r="G12489" s="7" t="s">
        <v>6507</v>
      </c>
      <c r="H12489" s="8" t="s">
        <v>21110</v>
      </c>
      <c r="I12489" s="8" t="s">
        <v>6998</v>
      </c>
      <c r="J12489" s="19">
        <v>3</v>
      </c>
      <c r="K12489" s="19" t="s">
        <v>7736</v>
      </c>
      <c r="L12489" s="11">
        <v>1.2</v>
      </c>
      <c r="M12489" s="11"/>
      <c r="N12489" s="24"/>
      <c r="P12489" s="32"/>
      <c r="T12489" s="19"/>
      <c r="U12489" s="3">
        <v>259</v>
      </c>
      <c r="X12489" t="str">
        <f t="shared" si="758"/>
        <v/>
      </c>
      <c r="Z12489" t="str">
        <f t="shared" si="759"/>
        <v/>
      </c>
      <c r="AB12489" s="9"/>
      <c r="AC12489" t="s">
        <v>21110</v>
      </c>
      <c r="AD12489">
        <f t="shared" si="757"/>
        <v>0</v>
      </c>
      <c r="AF12489" s="3"/>
      <c r="AG12489" t="s">
        <v>3699</v>
      </c>
      <c r="AH12489" s="9" t="s">
        <v>4613</v>
      </c>
    </row>
    <row r="12490" spans="1:34" ht="10.95" customHeight="1" outlineLevel="1" x14ac:dyDescent="0.25">
      <c r="A12490" t="s">
        <v>3696</v>
      </c>
      <c r="C12490" s="3" t="s">
        <v>11994</v>
      </c>
      <c r="D12490" s="3">
        <v>325</v>
      </c>
      <c r="E12490" s="9">
        <v>1947</v>
      </c>
      <c r="F12490" s="7" t="s">
        <v>5696</v>
      </c>
      <c r="G12490" s="7" t="s">
        <v>21109</v>
      </c>
      <c r="H12490" s="8" t="s">
        <v>21110</v>
      </c>
      <c r="I12490" s="8" t="s">
        <v>6998</v>
      </c>
      <c r="J12490" s="19">
        <v>3</v>
      </c>
      <c r="K12490" s="19" t="s">
        <v>7736</v>
      </c>
      <c r="L12490" s="11">
        <v>3.8</v>
      </c>
      <c r="M12490" s="11"/>
      <c r="N12490" s="24"/>
      <c r="P12490" s="32"/>
      <c r="T12490" s="19"/>
      <c r="U12490" s="3">
        <v>260</v>
      </c>
      <c r="X12490" t="str">
        <f t="shared" si="758"/>
        <v/>
      </c>
      <c r="Z12490" t="str">
        <f t="shared" si="759"/>
        <v/>
      </c>
      <c r="AB12490" s="9"/>
      <c r="AC12490" t="s">
        <v>21110</v>
      </c>
      <c r="AD12490">
        <f t="shared" si="757"/>
        <v>0</v>
      </c>
      <c r="AF12490" s="3"/>
      <c r="AG12490" t="s">
        <v>3699</v>
      </c>
      <c r="AH12490" s="9" t="s">
        <v>4613</v>
      </c>
    </row>
    <row r="12491" spans="1:34" ht="10.95" customHeight="1" outlineLevel="1" x14ac:dyDescent="0.25">
      <c r="A12491" t="s">
        <v>3696</v>
      </c>
      <c r="C12491" s="3" t="s">
        <v>11994</v>
      </c>
      <c r="D12491" s="3">
        <v>326</v>
      </c>
      <c r="E12491" s="9">
        <v>1947</v>
      </c>
      <c r="F12491" s="7" t="s">
        <v>5697</v>
      </c>
      <c r="G12491" s="7" t="s">
        <v>1746</v>
      </c>
      <c r="H12491" s="8" t="s">
        <v>6486</v>
      </c>
      <c r="I12491" s="8" t="s">
        <v>6998</v>
      </c>
      <c r="J12491" s="19">
        <v>3</v>
      </c>
      <c r="K12491" s="19" t="s">
        <v>7736</v>
      </c>
      <c r="L12491" s="11">
        <v>0.8</v>
      </c>
      <c r="M12491" s="11"/>
      <c r="N12491" s="24"/>
      <c r="P12491" s="32"/>
      <c r="T12491" s="19"/>
      <c r="U12491" s="3">
        <v>258</v>
      </c>
      <c r="X12491" t="str">
        <f t="shared" si="758"/>
        <v/>
      </c>
      <c r="Z12491" t="str">
        <f t="shared" si="759"/>
        <v/>
      </c>
      <c r="AB12491" s="9"/>
      <c r="AC12491" t="s">
        <v>6486</v>
      </c>
      <c r="AD12491">
        <f t="shared" si="757"/>
        <v>0</v>
      </c>
      <c r="AF12491" s="3"/>
      <c r="AG12491" t="s">
        <v>3699</v>
      </c>
      <c r="AH12491" s="9" t="s">
        <v>4613</v>
      </c>
    </row>
    <row r="12492" spans="1:34" ht="10.95" customHeight="1" outlineLevel="1" x14ac:dyDescent="0.25">
      <c r="A12492" t="s">
        <v>3696</v>
      </c>
      <c r="C12492" s="3" t="s">
        <v>11994</v>
      </c>
      <c r="D12492" s="3">
        <v>327</v>
      </c>
      <c r="E12492" s="9">
        <v>1947</v>
      </c>
      <c r="F12492" s="7" t="s">
        <v>108</v>
      </c>
      <c r="G12492" s="7" t="s">
        <v>1747</v>
      </c>
      <c r="H12492" s="8" t="s">
        <v>6486</v>
      </c>
      <c r="I12492" s="8" t="s">
        <v>6998</v>
      </c>
      <c r="J12492" s="19">
        <v>3</v>
      </c>
      <c r="K12492" s="19" t="s">
        <v>7736</v>
      </c>
      <c r="L12492" s="11">
        <v>1.2</v>
      </c>
      <c r="M12492" s="11"/>
      <c r="N12492" s="24"/>
      <c r="P12492" s="32"/>
      <c r="T12492" s="19"/>
      <c r="U12492" s="3">
        <v>259</v>
      </c>
      <c r="X12492" t="str">
        <f t="shared" si="758"/>
        <v/>
      </c>
      <c r="Z12492" t="str">
        <f t="shared" si="759"/>
        <v/>
      </c>
      <c r="AB12492" s="9"/>
      <c r="AC12492" t="s">
        <v>6486</v>
      </c>
      <c r="AD12492">
        <f t="shared" si="757"/>
        <v>0</v>
      </c>
      <c r="AF12492" s="3"/>
      <c r="AG12492" t="s">
        <v>3699</v>
      </c>
      <c r="AH12492" s="9" t="s">
        <v>4613</v>
      </c>
    </row>
    <row r="12493" spans="1:34" ht="10.95" customHeight="1" outlineLevel="1" x14ac:dyDescent="0.25">
      <c r="A12493" t="s">
        <v>3696</v>
      </c>
      <c r="C12493" s="3" t="s">
        <v>11994</v>
      </c>
      <c r="D12493" s="3">
        <v>328</v>
      </c>
      <c r="E12493" s="9">
        <v>1947</v>
      </c>
      <c r="F12493" s="7" t="s">
        <v>1745</v>
      </c>
      <c r="G12493" s="7" t="s">
        <v>1748</v>
      </c>
      <c r="H12493" s="8" t="s">
        <v>6486</v>
      </c>
      <c r="I12493" s="8" t="s">
        <v>6998</v>
      </c>
      <c r="J12493" s="19">
        <v>3</v>
      </c>
      <c r="K12493" s="19" t="s">
        <v>7736</v>
      </c>
      <c r="L12493" s="11">
        <v>3.8</v>
      </c>
      <c r="M12493" s="11"/>
      <c r="N12493" s="24"/>
      <c r="P12493" s="32"/>
      <c r="T12493" s="19"/>
      <c r="U12493" s="3">
        <v>260</v>
      </c>
      <c r="X12493" t="str">
        <f t="shared" si="758"/>
        <v/>
      </c>
      <c r="Z12493" t="str">
        <f t="shared" si="759"/>
        <v/>
      </c>
      <c r="AB12493" s="9"/>
      <c r="AC12493" t="s">
        <v>6486</v>
      </c>
      <c r="AD12493">
        <f t="shared" si="757"/>
        <v>0</v>
      </c>
      <c r="AF12493" s="3"/>
      <c r="AG12493" t="s">
        <v>3699</v>
      </c>
      <c r="AH12493" s="9" t="s">
        <v>4613</v>
      </c>
    </row>
    <row r="12494" spans="1:34" ht="10.95" customHeight="1" outlineLevel="1" x14ac:dyDescent="0.25">
      <c r="A12494" t="s">
        <v>3696</v>
      </c>
      <c r="C12494" s="3" t="s">
        <v>11994</v>
      </c>
      <c r="D12494" s="3">
        <v>329</v>
      </c>
      <c r="E12494" s="9">
        <v>1947</v>
      </c>
      <c r="F12494" s="7" t="s">
        <v>1208</v>
      </c>
      <c r="G12494" s="7" t="s">
        <v>1749</v>
      </c>
      <c r="H12494" s="8" t="s">
        <v>6486</v>
      </c>
      <c r="I12494" s="8" t="s">
        <v>6998</v>
      </c>
      <c r="J12494" s="19">
        <v>3</v>
      </c>
      <c r="K12494" s="19" t="s">
        <v>7736</v>
      </c>
      <c r="L12494" s="11">
        <v>2.8</v>
      </c>
      <c r="M12494" s="11"/>
      <c r="N12494" s="24"/>
      <c r="P12494" s="32"/>
      <c r="T12494" s="19"/>
      <c r="U12494" s="3">
        <v>261</v>
      </c>
      <c r="X12494" t="str">
        <f t="shared" si="758"/>
        <v/>
      </c>
      <c r="Z12494" t="str">
        <f t="shared" si="759"/>
        <v/>
      </c>
      <c r="AB12494" s="9"/>
      <c r="AC12494" t="s">
        <v>6486</v>
      </c>
      <c r="AD12494">
        <f t="shared" si="757"/>
        <v>0</v>
      </c>
      <c r="AF12494" s="3"/>
      <c r="AG12494" t="s">
        <v>3699</v>
      </c>
      <c r="AH12494" s="9" t="s">
        <v>4613</v>
      </c>
    </row>
    <row r="12495" spans="1:34" ht="10.95" customHeight="1" outlineLevel="1" x14ac:dyDescent="0.25">
      <c r="A12495" t="s">
        <v>3696</v>
      </c>
      <c r="C12495" s="3" t="s">
        <v>11994</v>
      </c>
      <c r="D12495" s="3">
        <v>330</v>
      </c>
      <c r="E12495" s="9">
        <v>1947</v>
      </c>
      <c r="F12495" s="7" t="s">
        <v>5699</v>
      </c>
      <c r="G12495" s="7" t="s">
        <v>3437</v>
      </c>
      <c r="H12495" s="8" t="s">
        <v>6486</v>
      </c>
      <c r="I12495" s="8" t="s">
        <v>6998</v>
      </c>
      <c r="J12495" s="19">
        <v>3</v>
      </c>
      <c r="K12495" s="19" t="s">
        <v>7736</v>
      </c>
      <c r="L12495" s="11">
        <v>0.4</v>
      </c>
      <c r="M12495" s="11"/>
      <c r="N12495" s="24"/>
      <c r="P12495" s="32"/>
      <c r="T12495" s="19"/>
      <c r="U12495" s="3">
        <v>262</v>
      </c>
      <c r="X12495" t="str">
        <f t="shared" si="758"/>
        <v/>
      </c>
      <c r="Z12495" t="str">
        <f t="shared" si="759"/>
        <v/>
      </c>
      <c r="AB12495" s="9"/>
      <c r="AC12495" t="s">
        <v>6486</v>
      </c>
      <c r="AD12495">
        <f t="shared" si="757"/>
        <v>0</v>
      </c>
      <c r="AF12495" s="3"/>
      <c r="AG12495" t="s">
        <v>3699</v>
      </c>
      <c r="AH12495" s="9" t="s">
        <v>4613</v>
      </c>
    </row>
    <row r="12496" spans="1:34" ht="10.95" customHeight="1" outlineLevel="1" x14ac:dyDescent="0.25">
      <c r="A12496" t="s">
        <v>3696</v>
      </c>
      <c r="C12496" s="3" t="s">
        <v>11994</v>
      </c>
      <c r="D12496" s="3">
        <v>331</v>
      </c>
      <c r="E12496" s="9">
        <v>1947</v>
      </c>
      <c r="F12496" s="7" t="s">
        <v>3438</v>
      </c>
      <c r="G12496" s="7" t="s">
        <v>3439</v>
      </c>
      <c r="H12496" s="8" t="s">
        <v>6486</v>
      </c>
      <c r="I12496" s="8" t="s">
        <v>6998</v>
      </c>
      <c r="J12496" s="19">
        <v>3</v>
      </c>
      <c r="K12496" s="19" t="s">
        <v>7736</v>
      </c>
      <c r="L12496" s="11">
        <v>3.8</v>
      </c>
      <c r="M12496" s="11"/>
      <c r="N12496" s="24"/>
      <c r="P12496" s="32"/>
      <c r="T12496" s="19"/>
      <c r="U12496" s="3">
        <v>263</v>
      </c>
      <c r="X12496" t="str">
        <f t="shared" si="758"/>
        <v/>
      </c>
      <c r="Z12496" t="str">
        <f t="shared" si="759"/>
        <v/>
      </c>
      <c r="AB12496" s="9"/>
      <c r="AC12496" t="s">
        <v>6486</v>
      </c>
      <c r="AD12496">
        <f t="shared" si="757"/>
        <v>0</v>
      </c>
      <c r="AF12496" s="3"/>
      <c r="AG12496" t="s">
        <v>3699</v>
      </c>
      <c r="AH12496" s="9" t="s">
        <v>4613</v>
      </c>
    </row>
    <row r="12497" spans="1:48" ht="10.95" customHeight="1" outlineLevel="1" x14ac:dyDescent="0.25">
      <c r="A12497" t="s">
        <v>3696</v>
      </c>
      <c r="C12497" s="3" t="s">
        <v>11994</v>
      </c>
      <c r="D12497" s="3">
        <v>332</v>
      </c>
      <c r="E12497" s="9">
        <v>1947</v>
      </c>
      <c r="F12497" s="7" t="s">
        <v>3440</v>
      </c>
      <c r="G12497" s="7" t="s">
        <v>3441</v>
      </c>
      <c r="H12497" s="8" t="s">
        <v>6486</v>
      </c>
      <c r="I12497" s="8" t="s">
        <v>6998</v>
      </c>
      <c r="J12497" s="19">
        <v>3</v>
      </c>
      <c r="K12497" s="19" t="s">
        <v>7736</v>
      </c>
      <c r="L12497" s="11">
        <v>3.8</v>
      </c>
      <c r="M12497" s="11"/>
      <c r="N12497" s="24"/>
      <c r="P12497" s="32"/>
      <c r="T12497" s="19"/>
      <c r="U12497" s="3">
        <v>264</v>
      </c>
      <c r="X12497" t="str">
        <f t="shared" si="758"/>
        <v/>
      </c>
      <c r="Z12497" t="str">
        <f t="shared" si="759"/>
        <v/>
      </c>
      <c r="AB12497" s="9"/>
      <c r="AC12497" t="s">
        <v>6486</v>
      </c>
      <c r="AD12497">
        <f t="shared" si="757"/>
        <v>0</v>
      </c>
      <c r="AF12497" s="3"/>
      <c r="AG12497" t="s">
        <v>3699</v>
      </c>
      <c r="AH12497" s="9" t="s">
        <v>4613</v>
      </c>
    </row>
    <row r="12498" spans="1:48" ht="10.95" customHeight="1" outlineLevel="1" x14ac:dyDescent="0.25">
      <c r="A12498" t="s">
        <v>3696</v>
      </c>
      <c r="C12498" s="3" t="s">
        <v>11994</v>
      </c>
      <c r="D12498" s="3">
        <v>333</v>
      </c>
      <c r="E12498" s="9">
        <v>1947</v>
      </c>
      <c r="F12498" s="7" t="s">
        <v>3442</v>
      </c>
      <c r="G12498" s="7" t="s">
        <v>3443</v>
      </c>
      <c r="H12498" s="8" t="s">
        <v>3698</v>
      </c>
      <c r="I12498" s="8" t="s">
        <v>6998</v>
      </c>
      <c r="J12498" s="19">
        <v>7</v>
      </c>
      <c r="K12498" s="19" t="s">
        <v>7736</v>
      </c>
      <c r="L12498" s="11">
        <v>3.8</v>
      </c>
      <c r="M12498" s="11"/>
      <c r="N12498" s="24"/>
      <c r="P12498" s="32"/>
      <c r="T12498" s="19"/>
      <c r="U12498" s="3">
        <v>265</v>
      </c>
      <c r="X12498" t="str">
        <f t="shared" si="758"/>
        <v/>
      </c>
      <c r="Z12498" t="str">
        <f t="shared" si="759"/>
        <v/>
      </c>
      <c r="AB12498" s="9"/>
      <c r="AC12498" t="s">
        <v>3698</v>
      </c>
      <c r="AD12498">
        <f t="shared" si="757"/>
        <v>0</v>
      </c>
      <c r="AF12498" s="3"/>
      <c r="AG12498" t="s">
        <v>3699</v>
      </c>
      <c r="AH12498" s="9" t="s">
        <v>4925</v>
      </c>
    </row>
    <row r="12499" spans="1:48" ht="10.95" customHeight="1" outlineLevel="1" x14ac:dyDescent="0.25">
      <c r="A12499" t="s">
        <v>3696</v>
      </c>
      <c r="C12499" s="3" t="s">
        <v>11994</v>
      </c>
      <c r="D12499" s="3">
        <v>334</v>
      </c>
      <c r="E12499" s="9">
        <v>1947</v>
      </c>
      <c r="F12499" s="7" t="s">
        <v>5764</v>
      </c>
      <c r="G12499" s="7" t="s">
        <v>3444</v>
      </c>
      <c r="H12499" s="8" t="s">
        <v>3698</v>
      </c>
      <c r="I12499" s="8" t="s">
        <v>6998</v>
      </c>
      <c r="J12499" s="19">
        <v>7</v>
      </c>
      <c r="K12499" s="19" t="s">
        <v>7736</v>
      </c>
      <c r="L12499" s="11">
        <v>3.8</v>
      </c>
      <c r="M12499" s="11"/>
      <c r="N12499" s="24"/>
      <c r="P12499" s="32"/>
      <c r="T12499" s="19"/>
      <c r="U12499" s="3">
        <v>266</v>
      </c>
      <c r="X12499" t="str">
        <f t="shared" si="758"/>
        <v/>
      </c>
      <c r="Z12499" t="str">
        <f t="shared" si="759"/>
        <v/>
      </c>
      <c r="AB12499" s="9"/>
      <c r="AC12499" t="s">
        <v>3698</v>
      </c>
      <c r="AD12499">
        <f t="shared" si="757"/>
        <v>0</v>
      </c>
      <c r="AF12499" s="3"/>
      <c r="AG12499" t="s">
        <v>3699</v>
      </c>
      <c r="AH12499" s="9" t="s">
        <v>4925</v>
      </c>
    </row>
    <row r="12500" spans="1:48" ht="10.95" customHeight="1" outlineLevel="1" x14ac:dyDescent="0.25">
      <c r="A12500" t="s">
        <v>3696</v>
      </c>
      <c r="C12500" s="3" t="s">
        <v>11994</v>
      </c>
      <c r="D12500" s="3">
        <v>335</v>
      </c>
      <c r="E12500" s="9">
        <v>1947</v>
      </c>
      <c r="F12500" s="7" t="s">
        <v>3445</v>
      </c>
      <c r="G12500" s="7" t="s">
        <v>3437</v>
      </c>
      <c r="H12500" s="8" t="s">
        <v>3698</v>
      </c>
      <c r="I12500" s="8" t="s">
        <v>6998</v>
      </c>
      <c r="J12500" s="19">
        <v>7</v>
      </c>
      <c r="K12500" s="19" t="s">
        <v>7736</v>
      </c>
      <c r="L12500" s="11">
        <v>3.8</v>
      </c>
      <c r="M12500" s="11"/>
      <c r="N12500" s="24"/>
      <c r="P12500" s="32"/>
      <c r="T12500" s="19"/>
      <c r="U12500" s="3">
        <v>267</v>
      </c>
      <c r="X12500" t="str">
        <f t="shared" si="758"/>
        <v/>
      </c>
      <c r="Z12500" t="str">
        <f t="shared" si="759"/>
        <v/>
      </c>
      <c r="AB12500" s="9"/>
      <c r="AC12500" t="s">
        <v>3698</v>
      </c>
      <c r="AD12500">
        <f t="shared" si="757"/>
        <v>0</v>
      </c>
      <c r="AF12500" s="3"/>
      <c r="AG12500" t="s">
        <v>3699</v>
      </c>
      <c r="AH12500" s="9" t="s">
        <v>4925</v>
      </c>
    </row>
    <row r="12501" spans="1:48" ht="10.95" customHeight="1" outlineLevel="1" x14ac:dyDescent="0.25">
      <c r="A12501" t="s">
        <v>3696</v>
      </c>
      <c r="C12501" s="3" t="s">
        <v>11994</v>
      </c>
      <c r="D12501" s="3">
        <v>336</v>
      </c>
      <c r="E12501" s="9">
        <v>1947</v>
      </c>
      <c r="F12501" s="7" t="s">
        <v>1017</v>
      </c>
      <c r="G12501" s="7" t="s">
        <v>6770</v>
      </c>
      <c r="H12501" s="8" t="s">
        <v>3126</v>
      </c>
      <c r="I12501" s="8" t="s">
        <v>11460</v>
      </c>
      <c r="J12501" s="19">
        <v>3</v>
      </c>
      <c r="K12501" s="19" t="s">
        <v>7736</v>
      </c>
      <c r="L12501" s="11">
        <v>4.2</v>
      </c>
      <c r="M12501" s="11"/>
      <c r="N12501" s="24"/>
      <c r="P12501" s="32"/>
      <c r="T12501" s="19"/>
      <c r="U12501" s="3" t="s">
        <v>6769</v>
      </c>
      <c r="X12501" t="str">
        <f t="shared" si="758"/>
        <v/>
      </c>
      <c r="Z12501" t="str">
        <f t="shared" si="759"/>
        <v/>
      </c>
      <c r="AB12501" s="9"/>
      <c r="AC12501" t="s">
        <v>3126</v>
      </c>
      <c r="AD12501">
        <f t="shared" si="757"/>
        <v>0</v>
      </c>
      <c r="AF12501" s="3"/>
      <c r="AG12501" t="s">
        <v>3699</v>
      </c>
      <c r="AH12501" s="9" t="s">
        <v>4925</v>
      </c>
    </row>
    <row r="12502" spans="1:48" ht="10.95" customHeight="1" outlineLevel="1" x14ac:dyDescent="0.25">
      <c r="A12502" t="s">
        <v>3696</v>
      </c>
      <c r="C12502" s="3" t="s">
        <v>11994</v>
      </c>
      <c r="D12502" s="3">
        <v>337</v>
      </c>
      <c r="E12502" s="9">
        <v>1947</v>
      </c>
      <c r="F12502" s="7" t="s">
        <v>5768</v>
      </c>
      <c r="G12502" s="7" t="s">
        <v>3127</v>
      </c>
      <c r="H12502" s="8" t="s">
        <v>3126</v>
      </c>
      <c r="I12502" s="8" t="s">
        <v>11460</v>
      </c>
      <c r="J12502" s="19">
        <v>6</v>
      </c>
      <c r="K12502" s="19" t="s">
        <v>7736</v>
      </c>
      <c r="L12502" s="11">
        <v>4.2</v>
      </c>
      <c r="M12502" s="11"/>
      <c r="N12502" s="24"/>
      <c r="P12502" s="32"/>
      <c r="T12502" s="19"/>
      <c r="U12502" s="3" t="s">
        <v>2461</v>
      </c>
      <c r="X12502" t="str">
        <f t="shared" si="758"/>
        <v/>
      </c>
      <c r="Z12502" t="str">
        <f t="shared" si="759"/>
        <v/>
      </c>
      <c r="AB12502" s="9"/>
      <c r="AC12502" t="s">
        <v>3126</v>
      </c>
      <c r="AD12502">
        <f t="shared" si="757"/>
        <v>0</v>
      </c>
      <c r="AF12502" s="3"/>
      <c r="AG12502" t="s">
        <v>3699</v>
      </c>
      <c r="AH12502" s="9" t="s">
        <v>4925</v>
      </c>
    </row>
    <row r="12503" spans="1:48" ht="10.95" customHeight="1" outlineLevel="1" x14ac:dyDescent="0.25">
      <c r="A12503" t="s">
        <v>3696</v>
      </c>
      <c r="C12503" s="3" t="s">
        <v>11994</v>
      </c>
      <c r="D12503" s="3">
        <v>338</v>
      </c>
      <c r="E12503" s="9">
        <v>1947</v>
      </c>
      <c r="F12503" s="7" t="s">
        <v>3128</v>
      </c>
      <c r="G12503" s="7" t="s">
        <v>3129</v>
      </c>
      <c r="H12503" s="8" t="s">
        <v>3126</v>
      </c>
      <c r="I12503" s="8" t="s">
        <v>11460</v>
      </c>
      <c r="J12503" s="19">
        <v>6</v>
      </c>
      <c r="K12503" s="19" t="s">
        <v>7736</v>
      </c>
      <c r="L12503" s="11">
        <v>4.2</v>
      </c>
      <c r="M12503" s="11"/>
      <c r="N12503" s="24"/>
      <c r="P12503" s="32"/>
      <c r="T12503" s="19"/>
      <c r="U12503" s="3" t="s">
        <v>7981</v>
      </c>
      <c r="X12503" t="str">
        <f t="shared" si="758"/>
        <v/>
      </c>
      <c r="Z12503" t="str">
        <f t="shared" si="759"/>
        <v/>
      </c>
      <c r="AB12503" s="9"/>
      <c r="AC12503" t="s">
        <v>3126</v>
      </c>
      <c r="AD12503">
        <f t="shared" si="757"/>
        <v>0</v>
      </c>
      <c r="AF12503" s="3"/>
      <c r="AG12503" t="s">
        <v>3699</v>
      </c>
      <c r="AH12503" s="9" t="s">
        <v>4925</v>
      </c>
    </row>
    <row r="12504" spans="1:48" ht="10.95" customHeight="1" outlineLevel="1" x14ac:dyDescent="0.25">
      <c r="A12504" t="s">
        <v>3696</v>
      </c>
      <c r="C12504" s="3" t="s">
        <v>11994</v>
      </c>
      <c r="D12504" s="3">
        <v>419</v>
      </c>
      <c r="E12504" s="9">
        <v>1960</v>
      </c>
      <c r="F12504" s="7" t="s">
        <v>11433</v>
      </c>
      <c r="G12504" s="7" t="s">
        <v>5401</v>
      </c>
      <c r="H12504" s="8" t="s">
        <v>11434</v>
      </c>
      <c r="I12504" s="8" t="s">
        <v>11432</v>
      </c>
      <c r="J12504" s="19">
        <v>3</v>
      </c>
      <c r="K12504" s="19" t="s">
        <v>7736</v>
      </c>
      <c r="L12504" s="11">
        <v>0.7</v>
      </c>
      <c r="M12504" s="11"/>
      <c r="N12504" s="24"/>
      <c r="P12504" s="32"/>
      <c r="T12504" s="19"/>
      <c r="U12504" s="3"/>
      <c r="X12504" t="str">
        <f t="shared" si="758"/>
        <v/>
      </c>
      <c r="Z12504" t="str">
        <f t="shared" si="759"/>
        <v/>
      </c>
      <c r="AB12504" s="9"/>
      <c r="AC12504" t="s">
        <v>11434</v>
      </c>
      <c r="AD12504">
        <f t="shared" si="757"/>
        <v>0</v>
      </c>
      <c r="AF12504" s="3"/>
      <c r="AH12504" s="9"/>
    </row>
    <row r="12505" spans="1:48" ht="10.95" customHeight="1" outlineLevel="1" x14ac:dyDescent="0.25">
      <c r="A12505" t="s">
        <v>3696</v>
      </c>
      <c r="C12505" s="3" t="s">
        <v>11994</v>
      </c>
      <c r="D12505" s="3">
        <v>441</v>
      </c>
      <c r="E12505" s="9">
        <v>1964</v>
      </c>
      <c r="F12505" s="7" t="s">
        <v>12478</v>
      </c>
      <c r="G12505" s="7" t="s">
        <v>5401</v>
      </c>
      <c r="H12505" s="8" t="s">
        <v>12479</v>
      </c>
      <c r="I12505" s="8" t="s">
        <v>12480</v>
      </c>
      <c r="J12505" s="19">
        <v>3</v>
      </c>
      <c r="K12505" s="19" t="s">
        <v>7736</v>
      </c>
      <c r="L12505" s="11">
        <v>1.5</v>
      </c>
      <c r="M12505" s="11"/>
      <c r="N12505" s="24"/>
      <c r="P12505" s="32"/>
      <c r="T12505" s="19"/>
      <c r="U12505" s="3"/>
      <c r="X12505" t="str">
        <f t="shared" si="758"/>
        <v/>
      </c>
      <c r="Z12505" t="str">
        <f t="shared" si="759"/>
        <v/>
      </c>
      <c r="AB12505" s="9"/>
      <c r="AC12505" t="s">
        <v>12479</v>
      </c>
      <c r="AD12505">
        <f t="shared" si="757"/>
        <v>0</v>
      </c>
      <c r="AF12505" s="3"/>
      <c r="AH12505" s="9"/>
    </row>
    <row r="12506" spans="1:48" ht="10.95" customHeight="1" x14ac:dyDescent="0.25">
      <c r="A12506" s="6" t="s">
        <v>12452</v>
      </c>
      <c r="B12506" t="s">
        <v>12451</v>
      </c>
      <c r="C12506" s="3" t="s">
        <v>11994</v>
      </c>
      <c r="E12506" s="9"/>
      <c r="F12506" s="7"/>
      <c r="G12506" s="7"/>
      <c r="H12506" s="8"/>
      <c r="I12506" s="8"/>
      <c r="J12506" s="19"/>
      <c r="K12506" s="19"/>
      <c r="L12506" s="11"/>
      <c r="M12506" s="11">
        <f>SUM(L12507:L12519)</f>
        <v>19.249999999999996</v>
      </c>
      <c r="N12506" s="24">
        <v>226</v>
      </c>
      <c r="O12506">
        <f>COUNTIF(K12507:K12519,"*")</f>
        <v>13</v>
      </c>
      <c r="P12506" s="32">
        <f>O12506/N12506</f>
        <v>5.7522123893805309E-2</v>
      </c>
      <c r="Q12506">
        <f>COUNTIF(K12507:K12519,"Y")+COUNTIF(K12507:K12519,"S")</f>
        <v>13</v>
      </c>
      <c r="T12506" s="20" t="s">
        <v>7738</v>
      </c>
      <c r="U12506" s="3"/>
      <c r="V12506" t="s">
        <v>18482</v>
      </c>
      <c r="X12506" t="str">
        <f t="shared" si="758"/>
        <v/>
      </c>
      <c r="Z12506" t="str">
        <f t="shared" si="759"/>
        <v/>
      </c>
      <c r="AB12506" s="9"/>
      <c r="AE12506">
        <f>COUNTIF(AD12507:AD12519,"1")</f>
        <v>0</v>
      </c>
      <c r="AF12506" s="3"/>
      <c r="AH12506" s="9"/>
      <c r="AI12506">
        <f>COUNTIF($J12507:$J12519,"1")-COUNTIFS($J12507:$J12519,"1",$K12507:$K12519,"V")</f>
        <v>0</v>
      </c>
      <c r="AJ12506">
        <f>COUNTIFS($J12507:$J12519,"1",$K12507:$K12519,"Y")+COUNTIFS($J12507:$J12519,"1",$K12507:$K12519,"s")</f>
        <v>0</v>
      </c>
      <c r="AK12506">
        <f>COUNTIF($J12507:$J12519,"2")-COUNTIFS($J12507:$J12519,"2",$K12507:$K12519,"V")</f>
        <v>0</v>
      </c>
      <c r="AL12506">
        <f>COUNTIFS($J12507:$J12519,"2",$K12507:$K12519,"Y")+COUNTIFS($J12507:$J12519,"2",$K12507:$K12519,"s")</f>
        <v>0</v>
      </c>
      <c r="AM12506">
        <f>COUNTIF($J12507:$J12519,"3")-COUNTIFS($J12507:$J12519,"3",$K12507:$K12519,"V")</f>
        <v>0</v>
      </c>
      <c r="AN12506">
        <f>COUNTIFS($J12507:$J12519,"3",$K12507:$K12519,"Y")+COUNTIFS($J12507:$J12519,"3",$K12507:$K12519,"s")</f>
        <v>0</v>
      </c>
      <c r="AO12506">
        <f>COUNTIF($J12507:$J12519,"4")-COUNTIFS($J12507:$J12519,"4",$K12507:$K12519,"V")</f>
        <v>0</v>
      </c>
      <c r="AP12506">
        <f>COUNTIFS($J12507:$J12519,"4",$K12507:$K12519,"Y")+COUNTIFS($J12507:$J12519,"4",$K12507:$K12519,"s")</f>
        <v>0</v>
      </c>
      <c r="AQ12506">
        <f>COUNTIF($J12507:$J12519,"5")-COUNTIFS($J12507:$J12519,"5",$K12507:$K12519,"V")</f>
        <v>0</v>
      </c>
      <c r="AR12506">
        <f>COUNTIFS($J12507:$J12519,"5",$K12507:$K12519,"Y")+COUNTIFS($J12507:$J12519,"5",$K12507:$K12519,"s")</f>
        <v>0</v>
      </c>
      <c r="AS12506">
        <f>COUNTIF($J12507:$J12519,"6")-COUNTIFS($J12507:$J12519,"6",$K12507:$K12519,"V")</f>
        <v>0</v>
      </c>
      <c r="AT12506">
        <f>COUNTIFS($J12507:$J12519,"6",$K12507:$K12519,"Y")+COUNTIFS($J12507:$J12519,"6",$K12507:$K12519,"s")</f>
        <v>0</v>
      </c>
      <c r="AU12506">
        <f>COUNTIF($J12507:$J12519,"7")-COUNTIFS($J12507:$J12519,"7",$K12507:$K12519,"V")</f>
        <v>13</v>
      </c>
      <c r="AV12506">
        <f>COUNTIFS($J12507:$J12519,"7",$K12507:$K12519,"Y")+COUNTIFS($J12507:$J12519,"7",$K12507:$K12519,"s")</f>
        <v>13</v>
      </c>
    </row>
    <row r="12507" spans="1:48" ht="10.95" customHeight="1" outlineLevel="1" x14ac:dyDescent="0.25">
      <c r="A12507" t="s">
        <v>12453</v>
      </c>
      <c r="C12507" s="3" t="s">
        <v>11994</v>
      </c>
      <c r="D12507" s="3">
        <v>16</v>
      </c>
      <c r="E12507" s="9">
        <v>1966</v>
      </c>
      <c r="F12507" s="7" t="s">
        <v>4619</v>
      </c>
      <c r="G12507" s="7" t="s">
        <v>5401</v>
      </c>
      <c r="H12507" s="8" t="s">
        <v>12457</v>
      </c>
      <c r="I12507" s="8" t="s">
        <v>12458</v>
      </c>
      <c r="J12507" s="19">
        <v>7</v>
      </c>
      <c r="K12507" s="19" t="s">
        <v>7736</v>
      </c>
      <c r="L12507" s="11">
        <v>1</v>
      </c>
      <c r="M12507" s="11"/>
      <c r="N12507" s="24"/>
      <c r="P12507" s="32"/>
      <c r="T12507" s="19"/>
      <c r="U12507" s="3"/>
      <c r="X12507" t="str">
        <f t="shared" si="758"/>
        <v/>
      </c>
      <c r="Z12507" t="str">
        <f t="shared" si="759"/>
        <v/>
      </c>
      <c r="AB12507" s="9"/>
      <c r="AC12507" t="s">
        <v>12457</v>
      </c>
      <c r="AD12507">
        <f t="shared" ref="AD12507:AD12519" si="760">COUNTIF(H12507,"*Fuji*")</f>
        <v>0</v>
      </c>
      <c r="AF12507" s="3"/>
      <c r="AH12507" s="9"/>
    </row>
    <row r="12508" spans="1:48" ht="10.95" customHeight="1" outlineLevel="1" x14ac:dyDescent="0.25">
      <c r="A12508" t="s">
        <v>12453</v>
      </c>
      <c r="C12508" s="3" t="s">
        <v>11994</v>
      </c>
      <c r="D12508" s="3">
        <v>27</v>
      </c>
      <c r="E12508" s="9">
        <v>1966</v>
      </c>
      <c r="F12508" s="7" t="s">
        <v>4883</v>
      </c>
      <c r="G12508" s="7" t="s">
        <v>5401</v>
      </c>
      <c r="H12508" s="8" t="s">
        <v>12457</v>
      </c>
      <c r="I12508" s="8" t="s">
        <v>6998</v>
      </c>
      <c r="J12508" s="19">
        <v>7</v>
      </c>
      <c r="K12508" s="19" t="s">
        <v>7736</v>
      </c>
      <c r="L12508" s="11">
        <v>0.3</v>
      </c>
      <c r="M12508" s="11"/>
      <c r="N12508" s="24"/>
      <c r="P12508" s="32"/>
      <c r="T12508" s="19"/>
      <c r="U12508" s="3"/>
      <c r="X12508" t="str">
        <f t="shared" si="758"/>
        <v/>
      </c>
      <c r="Z12508" t="str">
        <f t="shared" si="759"/>
        <v/>
      </c>
      <c r="AB12508" s="9"/>
      <c r="AC12508" t="s">
        <v>12457</v>
      </c>
      <c r="AD12508">
        <f t="shared" si="760"/>
        <v>0</v>
      </c>
      <c r="AF12508" s="3"/>
      <c r="AH12508" s="9"/>
    </row>
    <row r="12509" spans="1:48" ht="10.95" customHeight="1" outlineLevel="1" x14ac:dyDescent="0.25">
      <c r="A12509" t="s">
        <v>12453</v>
      </c>
      <c r="C12509" s="3" t="s">
        <v>11994</v>
      </c>
      <c r="D12509" s="3">
        <v>49</v>
      </c>
      <c r="E12509" s="9">
        <v>1968</v>
      </c>
      <c r="F12509" s="7" t="s">
        <v>4883</v>
      </c>
      <c r="G12509" s="7" t="s">
        <v>5401</v>
      </c>
      <c r="H12509" s="8" t="s">
        <v>12457</v>
      </c>
      <c r="I12509" s="8" t="s">
        <v>20053</v>
      </c>
      <c r="J12509" s="19">
        <v>7</v>
      </c>
      <c r="K12509" s="19" t="s">
        <v>7736</v>
      </c>
      <c r="L12509" s="11">
        <v>0.8</v>
      </c>
      <c r="M12509" s="11"/>
      <c r="N12509" s="24"/>
      <c r="P12509" s="32"/>
      <c r="T12509" s="19"/>
      <c r="U12509" s="3"/>
      <c r="X12509" t="str">
        <f t="shared" si="758"/>
        <v/>
      </c>
      <c r="Z12509" t="str">
        <f t="shared" si="759"/>
        <v/>
      </c>
      <c r="AB12509" s="9"/>
      <c r="AC12509" t="s">
        <v>12457</v>
      </c>
      <c r="AD12509">
        <f t="shared" si="760"/>
        <v>0</v>
      </c>
      <c r="AF12509" s="3"/>
      <c r="AH12509" s="9"/>
    </row>
    <row r="12510" spans="1:48" ht="10.95" customHeight="1" outlineLevel="1" x14ac:dyDescent="0.25">
      <c r="A12510" t="s">
        <v>12453</v>
      </c>
      <c r="C12510" s="3" t="s">
        <v>11994</v>
      </c>
      <c r="D12510" s="3">
        <v>114</v>
      </c>
      <c r="E12510" s="9">
        <v>1971</v>
      </c>
      <c r="F12510" s="7" t="s">
        <v>6390</v>
      </c>
      <c r="G12510" s="7" t="s">
        <v>5401</v>
      </c>
      <c r="H12510" s="8" t="s">
        <v>12455</v>
      </c>
      <c r="I12510" s="8" t="s">
        <v>12456</v>
      </c>
      <c r="J12510" s="19">
        <v>7</v>
      </c>
      <c r="K12510" s="19" t="s">
        <v>7736</v>
      </c>
      <c r="L12510" s="11">
        <v>1.4</v>
      </c>
      <c r="M12510" s="11"/>
      <c r="N12510" s="24"/>
      <c r="P12510" s="32"/>
      <c r="T12510" s="19"/>
      <c r="U12510" s="3"/>
      <c r="X12510" t="str">
        <f t="shared" si="758"/>
        <v/>
      </c>
      <c r="Z12510" t="str">
        <f t="shared" si="759"/>
        <v/>
      </c>
      <c r="AB12510" s="9"/>
      <c r="AC12510" t="s">
        <v>12455</v>
      </c>
      <c r="AD12510">
        <f t="shared" si="760"/>
        <v>0</v>
      </c>
      <c r="AF12510" s="3"/>
      <c r="AH12510" s="9"/>
    </row>
    <row r="12511" spans="1:48" ht="10.95" customHeight="1" outlineLevel="1" x14ac:dyDescent="0.25">
      <c r="A12511" t="s">
        <v>12453</v>
      </c>
      <c r="C12511" s="3" t="s">
        <v>11994</v>
      </c>
      <c r="D12511" s="3">
        <v>115</v>
      </c>
      <c r="E12511" s="9">
        <v>1971</v>
      </c>
      <c r="F12511" s="7" t="s">
        <v>6989</v>
      </c>
      <c r="G12511" s="7" t="s">
        <v>5401</v>
      </c>
      <c r="H12511" s="8" t="s">
        <v>12455</v>
      </c>
      <c r="I12511" s="8" t="s">
        <v>12456</v>
      </c>
      <c r="J12511" s="19">
        <v>7</v>
      </c>
      <c r="K12511" s="19" t="s">
        <v>7736</v>
      </c>
      <c r="L12511" s="11">
        <v>1.4</v>
      </c>
      <c r="M12511" s="11"/>
      <c r="N12511" s="24"/>
      <c r="P12511" s="32"/>
      <c r="T12511" s="19"/>
      <c r="U12511" s="3"/>
      <c r="X12511" t="str">
        <f t="shared" si="758"/>
        <v/>
      </c>
      <c r="Z12511" t="str">
        <f t="shared" si="759"/>
        <v/>
      </c>
      <c r="AB12511" s="9"/>
      <c r="AC12511" t="s">
        <v>12455</v>
      </c>
      <c r="AD12511">
        <f t="shared" si="760"/>
        <v>0</v>
      </c>
      <c r="AF12511" s="3"/>
      <c r="AH12511" s="9"/>
    </row>
    <row r="12512" spans="1:48" ht="10.95" customHeight="1" outlineLevel="1" x14ac:dyDescent="0.25">
      <c r="A12512" t="s">
        <v>12453</v>
      </c>
      <c r="C12512" s="3" t="s">
        <v>11994</v>
      </c>
      <c r="D12512" s="3">
        <v>116</v>
      </c>
      <c r="E12512" s="9">
        <v>1971</v>
      </c>
      <c r="F12512" s="7" t="s">
        <v>5242</v>
      </c>
      <c r="G12512" s="7" t="s">
        <v>5401</v>
      </c>
      <c r="H12512" s="8" t="s">
        <v>12455</v>
      </c>
      <c r="I12512" s="8" t="s">
        <v>12456</v>
      </c>
      <c r="J12512" s="19">
        <v>7</v>
      </c>
      <c r="K12512" s="19" t="s">
        <v>7736</v>
      </c>
      <c r="L12512" s="11">
        <v>1.4</v>
      </c>
      <c r="M12512" s="11"/>
      <c r="N12512" s="24"/>
      <c r="P12512" s="32"/>
      <c r="T12512" s="19"/>
      <c r="U12512" s="3"/>
      <c r="X12512" t="str">
        <f t="shared" si="758"/>
        <v/>
      </c>
      <c r="Z12512" t="str">
        <f t="shared" si="759"/>
        <v/>
      </c>
      <c r="AB12512" s="9"/>
      <c r="AC12512" t="s">
        <v>12455</v>
      </c>
      <c r="AD12512">
        <f t="shared" si="760"/>
        <v>0</v>
      </c>
      <c r="AF12512" s="3"/>
      <c r="AH12512" s="9"/>
    </row>
    <row r="12513" spans="1:48" ht="10.95" customHeight="1" outlineLevel="1" x14ac:dyDescent="0.25">
      <c r="A12513" t="s">
        <v>12453</v>
      </c>
      <c r="C12513" s="3" t="s">
        <v>11994</v>
      </c>
      <c r="D12513" s="3">
        <v>117</v>
      </c>
      <c r="E12513" s="9">
        <v>1971</v>
      </c>
      <c r="F12513" s="7" t="s">
        <v>5143</v>
      </c>
      <c r="G12513" s="7" t="s">
        <v>5401</v>
      </c>
      <c r="H12513" s="8" t="s">
        <v>12455</v>
      </c>
      <c r="I12513" s="8" t="s">
        <v>12456</v>
      </c>
      <c r="J12513" s="19">
        <v>7</v>
      </c>
      <c r="K12513" s="19" t="s">
        <v>7736</v>
      </c>
      <c r="L12513" s="11">
        <v>1.4</v>
      </c>
      <c r="M12513" s="11"/>
      <c r="N12513" s="24"/>
      <c r="P12513" s="32"/>
      <c r="T12513" s="19"/>
      <c r="U12513" s="3"/>
      <c r="X12513" t="str">
        <f t="shared" si="758"/>
        <v/>
      </c>
      <c r="Z12513" t="str">
        <f t="shared" si="759"/>
        <v/>
      </c>
      <c r="AB12513" s="9"/>
      <c r="AC12513" t="s">
        <v>12455</v>
      </c>
      <c r="AD12513">
        <f t="shared" si="760"/>
        <v>0</v>
      </c>
      <c r="AF12513" s="3"/>
      <c r="AH12513" s="9"/>
    </row>
    <row r="12514" spans="1:48" ht="10.95" customHeight="1" outlineLevel="1" x14ac:dyDescent="0.25">
      <c r="A12514" t="s">
        <v>12453</v>
      </c>
      <c r="C12514" s="3" t="s">
        <v>11994</v>
      </c>
      <c r="D12514" s="3">
        <v>206</v>
      </c>
      <c r="E12514" s="9">
        <v>1978</v>
      </c>
      <c r="F12514" s="7" t="s">
        <v>6389</v>
      </c>
      <c r="G12514" s="7" t="s">
        <v>5401</v>
      </c>
      <c r="H12514" s="8" t="s">
        <v>9233</v>
      </c>
      <c r="I12514" s="8" t="s">
        <v>12454</v>
      </c>
      <c r="J12514" s="19">
        <v>7</v>
      </c>
      <c r="K12514" s="19" t="s">
        <v>7736</v>
      </c>
      <c r="L12514" s="11">
        <v>0.95</v>
      </c>
      <c r="M12514" s="11"/>
      <c r="N12514" s="24"/>
      <c r="P12514" s="32"/>
      <c r="T12514" s="19"/>
      <c r="U12514" s="3"/>
      <c r="X12514" t="str">
        <f t="shared" si="758"/>
        <v/>
      </c>
      <c r="Z12514" t="str">
        <f t="shared" si="759"/>
        <v/>
      </c>
      <c r="AB12514" s="9"/>
      <c r="AC12514" t="s">
        <v>9233</v>
      </c>
      <c r="AD12514">
        <f t="shared" si="760"/>
        <v>0</v>
      </c>
      <c r="AF12514" s="3"/>
      <c r="AH12514" s="9"/>
    </row>
    <row r="12515" spans="1:48" ht="10.95" customHeight="1" outlineLevel="1" x14ac:dyDescent="0.25">
      <c r="A12515" t="s">
        <v>12453</v>
      </c>
      <c r="C12515" s="3" t="s">
        <v>11994</v>
      </c>
      <c r="D12515" s="3">
        <v>207</v>
      </c>
      <c r="E12515" s="9">
        <v>1978</v>
      </c>
      <c r="F12515" s="7" t="s">
        <v>3220</v>
      </c>
      <c r="G12515" s="7" t="s">
        <v>5401</v>
      </c>
      <c r="H12515" s="8" t="s">
        <v>9233</v>
      </c>
      <c r="I12515" s="8" t="s">
        <v>12454</v>
      </c>
      <c r="J12515" s="19">
        <v>7</v>
      </c>
      <c r="K12515" s="19" t="s">
        <v>7736</v>
      </c>
      <c r="L12515" s="11">
        <v>0.95</v>
      </c>
      <c r="M12515" s="11"/>
      <c r="N12515" s="24"/>
      <c r="P12515" s="32"/>
      <c r="T12515" s="19"/>
      <c r="U12515" s="3"/>
      <c r="X12515" t="str">
        <f t="shared" si="758"/>
        <v/>
      </c>
      <c r="Z12515" t="str">
        <f t="shared" si="759"/>
        <v/>
      </c>
      <c r="AB12515" s="9"/>
      <c r="AC12515" t="s">
        <v>9233</v>
      </c>
      <c r="AD12515">
        <f t="shared" si="760"/>
        <v>0</v>
      </c>
      <c r="AF12515" s="3"/>
      <c r="AH12515" s="9"/>
    </row>
    <row r="12516" spans="1:48" ht="10.95" customHeight="1" outlineLevel="1" x14ac:dyDescent="0.25">
      <c r="A12516" t="s">
        <v>12453</v>
      </c>
      <c r="C12516" s="3" t="s">
        <v>11994</v>
      </c>
      <c r="D12516" s="3">
        <v>208</v>
      </c>
      <c r="E12516" s="9">
        <v>1978</v>
      </c>
      <c r="F12516" s="7" t="s">
        <v>184</v>
      </c>
      <c r="G12516" s="7" t="s">
        <v>5401</v>
      </c>
      <c r="H12516" s="8" t="s">
        <v>9233</v>
      </c>
      <c r="I12516" s="8" t="s">
        <v>12454</v>
      </c>
      <c r="J12516" s="19">
        <v>7</v>
      </c>
      <c r="K12516" s="19" t="s">
        <v>7736</v>
      </c>
      <c r="L12516" s="11">
        <v>0.95</v>
      </c>
      <c r="M12516" s="11"/>
      <c r="N12516" s="24"/>
      <c r="P12516" s="32"/>
      <c r="T12516" s="19"/>
      <c r="U12516" s="3"/>
      <c r="X12516" t="str">
        <f t="shared" si="758"/>
        <v/>
      </c>
      <c r="Z12516" t="str">
        <f t="shared" si="759"/>
        <v/>
      </c>
      <c r="AB12516" s="9"/>
      <c r="AC12516" t="s">
        <v>9233</v>
      </c>
      <c r="AD12516">
        <f t="shared" si="760"/>
        <v>0</v>
      </c>
      <c r="AF12516" s="3"/>
      <c r="AH12516" s="9"/>
    </row>
    <row r="12517" spans="1:48" ht="10.95" customHeight="1" outlineLevel="1" x14ac:dyDescent="0.25">
      <c r="A12517" t="s">
        <v>12453</v>
      </c>
      <c r="C12517" s="3" t="s">
        <v>11994</v>
      </c>
      <c r="D12517" s="3">
        <v>209</v>
      </c>
      <c r="E12517" s="9">
        <v>1978</v>
      </c>
      <c r="F12517" s="7" t="s">
        <v>5142</v>
      </c>
      <c r="G12517" s="7" t="s">
        <v>5401</v>
      </c>
      <c r="H12517" s="8" t="s">
        <v>9233</v>
      </c>
      <c r="I12517" s="8" t="s">
        <v>12454</v>
      </c>
      <c r="J12517" s="19">
        <v>7</v>
      </c>
      <c r="K12517" s="19" t="s">
        <v>7736</v>
      </c>
      <c r="L12517" s="11">
        <v>0.95</v>
      </c>
      <c r="M12517" s="11"/>
      <c r="N12517" s="24"/>
      <c r="P12517" s="32"/>
      <c r="T12517" s="19"/>
      <c r="U12517" s="3"/>
      <c r="X12517" t="str">
        <f t="shared" si="758"/>
        <v/>
      </c>
      <c r="Z12517" t="str">
        <f t="shared" si="759"/>
        <v/>
      </c>
      <c r="AB12517" s="9"/>
      <c r="AC12517" t="s">
        <v>9233</v>
      </c>
      <c r="AD12517">
        <f t="shared" si="760"/>
        <v>0</v>
      </c>
      <c r="AF12517" s="3"/>
      <c r="AH12517" s="9"/>
    </row>
    <row r="12518" spans="1:48" ht="10.95" customHeight="1" outlineLevel="1" x14ac:dyDescent="0.25">
      <c r="A12518" t="s">
        <v>12453</v>
      </c>
      <c r="C12518" s="3" t="s">
        <v>11994</v>
      </c>
      <c r="D12518" s="3">
        <v>210</v>
      </c>
      <c r="E12518" s="9">
        <v>1978</v>
      </c>
      <c r="F12518" s="7" t="s">
        <v>96</v>
      </c>
      <c r="G12518" s="7" t="s">
        <v>5401</v>
      </c>
      <c r="H12518" s="8" t="s">
        <v>9233</v>
      </c>
      <c r="I12518" s="8" t="s">
        <v>12454</v>
      </c>
      <c r="J12518" s="19">
        <v>7</v>
      </c>
      <c r="K12518" s="19" t="s">
        <v>7736</v>
      </c>
      <c r="L12518" s="11">
        <v>0.95</v>
      </c>
      <c r="M12518" s="11"/>
      <c r="N12518" s="24"/>
      <c r="P12518" s="32"/>
      <c r="T12518" s="19"/>
      <c r="U12518" s="3"/>
      <c r="X12518" t="str">
        <f t="shared" si="758"/>
        <v/>
      </c>
      <c r="Z12518" t="str">
        <f t="shared" si="759"/>
        <v/>
      </c>
      <c r="AB12518" s="9"/>
      <c r="AC12518" t="s">
        <v>9233</v>
      </c>
      <c r="AD12518">
        <f t="shared" si="760"/>
        <v>0</v>
      </c>
      <c r="AF12518" s="3"/>
      <c r="AH12518" s="9"/>
    </row>
    <row r="12519" spans="1:48" ht="10.95" customHeight="1" outlineLevel="1" x14ac:dyDescent="0.25">
      <c r="A12519" t="s">
        <v>12453</v>
      </c>
      <c r="C12519" s="3" t="s">
        <v>11994</v>
      </c>
      <c r="D12519" s="3" t="s">
        <v>21094</v>
      </c>
      <c r="E12519" s="9">
        <v>1978</v>
      </c>
      <c r="F12519" s="7" t="s">
        <v>21095</v>
      </c>
      <c r="G12519" s="7" t="s">
        <v>5401</v>
      </c>
      <c r="H12519" s="8" t="s">
        <v>7560</v>
      </c>
      <c r="I12519" s="8" t="s">
        <v>12454</v>
      </c>
      <c r="J12519" s="19">
        <v>7</v>
      </c>
      <c r="K12519" s="19" t="s">
        <v>7736</v>
      </c>
      <c r="L12519" s="11">
        <v>6.8</v>
      </c>
      <c r="M12519" s="11"/>
      <c r="N12519" s="24"/>
      <c r="P12519" s="32"/>
      <c r="T12519" s="19"/>
      <c r="U12519" s="3"/>
      <c r="X12519">
        <f t="shared" si="758"/>
        <v>1</v>
      </c>
      <c r="Z12519" t="str">
        <f t="shared" si="759"/>
        <v/>
      </c>
      <c r="AB12519" s="9"/>
      <c r="AC12519" t="s">
        <v>7560</v>
      </c>
      <c r="AD12519">
        <f t="shared" si="760"/>
        <v>0</v>
      </c>
      <c r="AF12519" s="3"/>
      <c r="AH12519" s="9"/>
    </row>
    <row r="12520" spans="1:48" ht="10.95" customHeight="1" x14ac:dyDescent="0.25">
      <c r="A12520" s="6" t="s">
        <v>11171</v>
      </c>
      <c r="B12520" t="s">
        <v>12459</v>
      </c>
      <c r="C12520" s="3" t="s">
        <v>11994</v>
      </c>
      <c r="E12520" s="9"/>
      <c r="F12520" s="7"/>
      <c r="G12520" s="7"/>
      <c r="H12520" s="8"/>
      <c r="I12520" s="8"/>
      <c r="J12520" s="19"/>
      <c r="K12520" s="19"/>
      <c r="L12520" s="11"/>
      <c r="M12520" s="11">
        <f>SUM(L12521:L12521)</f>
        <v>9</v>
      </c>
      <c r="N12520" s="24">
        <v>53</v>
      </c>
      <c r="O12520">
        <f>COUNTIF(K12521:K12521,"*")</f>
        <v>1</v>
      </c>
      <c r="P12520" s="32">
        <f>O12520/N12520</f>
        <v>1.8867924528301886E-2</v>
      </c>
      <c r="Q12520">
        <f>COUNTIF(K12521:K12521,"Y")+COUNTIF(K12521:K12521,"S")</f>
        <v>1</v>
      </c>
      <c r="T12520" s="20" t="s">
        <v>7738</v>
      </c>
      <c r="U12520" s="3"/>
      <c r="V12520" t="s">
        <v>18627</v>
      </c>
      <c r="X12520" t="str">
        <f t="shared" si="758"/>
        <v/>
      </c>
      <c r="Z12520" t="str">
        <f t="shared" si="759"/>
        <v/>
      </c>
      <c r="AB12520" s="9"/>
      <c r="AE12520">
        <f>COUNTIF(AD12521:AD12521,"1")</f>
        <v>0</v>
      </c>
      <c r="AF12520" s="3"/>
      <c r="AH12520" s="9"/>
      <c r="AI12520">
        <f>COUNTIF($J12521:$J12521,"1")-COUNTIFS($J12521:$J12521,"1",$K12521:$K12521,"V")</f>
        <v>0</v>
      </c>
      <c r="AJ12520">
        <f>COUNTIFS($J12521:$J12521,"1",$K12521:$K12521,"Y")+COUNTIFS($J12521:$J12521,"1",$K12521:$K12521,"s")</f>
        <v>0</v>
      </c>
      <c r="AK12520">
        <f>COUNTIF($J12521:$J12521,"2")-COUNTIFS($J12521:$J12521,"2",$K12521:$K12521,"V")</f>
        <v>0</v>
      </c>
      <c r="AL12520">
        <f>COUNTIFS($J12521:$J12521,"2",$K12521:$K12521,"Y")+COUNTIFS($J12521:$J12521,"2",$K12521:$K12521,"s")</f>
        <v>0</v>
      </c>
      <c r="AM12520">
        <f>COUNTIF($J12521:$J12521,"3")-COUNTIFS($J12521:$J12521,"3",$K12521:$K12521,"V")</f>
        <v>1</v>
      </c>
      <c r="AN12520">
        <f>COUNTIFS($J12521:$J12521,"3",$K12521:$K12521,"Y")+COUNTIFS($J12521:$J12521,"3",$K12521:$K12521,"s")</f>
        <v>1</v>
      </c>
      <c r="AO12520">
        <f>COUNTIF($J12521:$J12521,"4")-COUNTIFS($J12521:$J12521,"4",$K12521:$K12521,"V")</f>
        <v>0</v>
      </c>
      <c r="AP12520">
        <f>COUNTIFS($J12521:$J12521,"4",$K12521:$K12521,"Y")+COUNTIFS($J12521:$J12521,"4",$K12521:$K12521,"s")</f>
        <v>0</v>
      </c>
      <c r="AQ12520">
        <f>COUNTIF($J12521:$J12521,"5")-COUNTIFS($J12521:$J12521,"5",$K12521:$K12521,"V")</f>
        <v>0</v>
      </c>
      <c r="AR12520">
        <f>COUNTIFS($J12521:$J12521,"5",$K12521:$K12521,"Y")+COUNTIFS($J12521:$J12521,"5",$K12521:$K12521,"s")</f>
        <v>0</v>
      </c>
      <c r="AS12520">
        <f>COUNTIF($J12521:$J12521,"6")-COUNTIFS($J12521:$J12521,"6",$K12521:$K12521,"V")</f>
        <v>0</v>
      </c>
      <c r="AT12520">
        <f>COUNTIFS($J12521:$J12521,"6",$K12521:$K12521,"Y")+COUNTIFS($J12521:$J12521,"6",$K12521:$K12521,"s")</f>
        <v>0</v>
      </c>
      <c r="AU12520">
        <f>COUNTIF($J12521:$J12521,"7")-COUNTIFS($J12521:$J12521,"7",$K12521:$K12521,"V")</f>
        <v>0</v>
      </c>
      <c r="AV12520">
        <f>COUNTIFS($J12521:$J12521,"7",$K12521:$K12521,"Y")+COUNTIFS($J12521:$J12521,"7",$K12521:$K12521,"s")</f>
        <v>0</v>
      </c>
    </row>
    <row r="12521" spans="1:48" ht="10.95" customHeight="1" outlineLevel="1" x14ac:dyDescent="0.25">
      <c r="A12521" t="s">
        <v>6341</v>
      </c>
      <c r="C12521" s="3" t="s">
        <v>11994</v>
      </c>
      <c r="D12521" s="3">
        <v>32</v>
      </c>
      <c r="E12521" s="9">
        <v>1959</v>
      </c>
      <c r="F12521" s="7" t="s">
        <v>4370</v>
      </c>
      <c r="G12521" s="7" t="s">
        <v>6342</v>
      </c>
      <c r="H12521" s="8" t="s">
        <v>4044</v>
      </c>
      <c r="I12521" s="8" t="s">
        <v>11161</v>
      </c>
      <c r="J12521" s="19">
        <v>3</v>
      </c>
      <c r="K12521" s="19" t="s">
        <v>7736</v>
      </c>
      <c r="L12521" s="11">
        <v>9</v>
      </c>
      <c r="M12521" s="11"/>
      <c r="N12521" s="24"/>
      <c r="P12521" s="32"/>
      <c r="T12521" s="19"/>
      <c r="U12521" s="3">
        <v>170</v>
      </c>
      <c r="X12521" t="str">
        <f t="shared" si="758"/>
        <v/>
      </c>
      <c r="Z12521" t="str">
        <f t="shared" si="759"/>
        <v/>
      </c>
      <c r="AB12521" s="9"/>
      <c r="AC12521" t="s">
        <v>4044</v>
      </c>
      <c r="AD12521">
        <f>COUNTIF(H12521,"*Fuji*")</f>
        <v>0</v>
      </c>
      <c r="AF12521" s="3"/>
      <c r="AG12521" t="s">
        <v>4045</v>
      </c>
      <c r="AH12521" s="9" t="s">
        <v>4623</v>
      </c>
    </row>
    <row r="12522" spans="1:48" ht="10.95" customHeight="1" x14ac:dyDescent="0.25">
      <c r="A12522" s="6" t="s">
        <v>13362</v>
      </c>
      <c r="B12522" t="s">
        <v>12668</v>
      </c>
      <c r="C12522" s="3" t="s">
        <v>12533</v>
      </c>
      <c r="E12522" s="9"/>
      <c r="F12522" s="7"/>
      <c r="G12522" s="7"/>
      <c r="H12522" s="8"/>
      <c r="I12522" s="8"/>
      <c r="J12522" s="19"/>
      <c r="K12522" s="19"/>
      <c r="L12522" s="11"/>
      <c r="M12522" s="11">
        <f>SUM(L12523:L12547)</f>
        <v>52</v>
      </c>
      <c r="N12522" s="24">
        <v>7872</v>
      </c>
      <c r="O12522">
        <f>COUNTIF(K12523:K12547,"*")</f>
        <v>25</v>
      </c>
      <c r="P12522" s="32">
        <f>O12522/N12522</f>
        <v>3.1758130081300812E-3</v>
      </c>
      <c r="Q12522">
        <f>COUNTIF(K12523:K12547,"Y")+COUNTIF(K12523:K12547,"S")</f>
        <v>25</v>
      </c>
      <c r="T12522" s="19" t="s">
        <v>7736</v>
      </c>
      <c r="U12522" s="3"/>
      <c r="V12522" t="s">
        <v>18483</v>
      </c>
      <c r="X12522" t="str">
        <f t="shared" si="758"/>
        <v/>
      </c>
      <c r="Z12522" t="str">
        <f t="shared" si="759"/>
        <v/>
      </c>
      <c r="AB12522" s="9"/>
      <c r="AE12522">
        <f>COUNTIF(AD12523:AD12547,"1")</f>
        <v>0</v>
      </c>
      <c r="AF12522" s="3"/>
      <c r="AH12522" s="9"/>
      <c r="AI12522">
        <f>COUNTIF($J12523:$J12547,"1")-COUNTIFS($J12523:$J12547,"1",$K12523:$K12547,"V")</f>
        <v>1</v>
      </c>
      <c r="AJ12522">
        <f>COUNTIFS($J12523:$J12547,"1",$K12523:$K12547,"Y")+COUNTIFS($J12523:$J12547,"1",$K12523:$K12547,"s")</f>
        <v>1</v>
      </c>
      <c r="AK12522">
        <f>COUNTIF($J12523:$J12547,"2")-COUNTIFS($J12523:$J12547,"2",$K12523:$K12547,"V")</f>
        <v>0</v>
      </c>
      <c r="AL12522">
        <f>COUNTIFS($J12523:$J12547,"2",$K12523:$K12547,"Y")+COUNTIFS($J12523:$J12547,"2",$K12523:$K12547,"s")</f>
        <v>0</v>
      </c>
      <c r="AM12522">
        <f>COUNTIF($J12523:$J12547,"3")-COUNTIFS($J12523:$J12547,"3",$K12523:$K12547,"V")</f>
        <v>3</v>
      </c>
      <c r="AN12522">
        <f>COUNTIFS($J12523:$J12547,"3",$K12523:$K12547,"Y")+COUNTIFS($J12523:$J12547,"3",$K12523:$K12547,"s")</f>
        <v>3</v>
      </c>
      <c r="AO12522">
        <f>COUNTIF($J12523:$J12547,"4")-COUNTIFS($J12523:$J12547,"4",$K12523:$K12547,"V")</f>
        <v>0</v>
      </c>
      <c r="AP12522">
        <f>COUNTIFS($J12523:$J12547,"4",$K12523:$K12547,"Y")+COUNTIFS($J12523:$J12547,"4",$K12523:$K12547,"s")</f>
        <v>0</v>
      </c>
      <c r="AQ12522">
        <f>COUNTIF($J12523:$J12547,"5")-COUNTIFS($J12523:$J12547,"5",$K12523:$K12547,"V")</f>
        <v>0</v>
      </c>
      <c r="AR12522">
        <f>COUNTIFS($J12523:$J12547,"5",$K12523:$K12547,"Y")+COUNTIFS($J12523:$J12547,"5",$K12523:$K12547,"s")</f>
        <v>0</v>
      </c>
      <c r="AS12522">
        <f>COUNTIF($J12523:$J12547,"6")-COUNTIFS($J12523:$J12547,"6",$K12523:$K12547,"V")</f>
        <v>0</v>
      </c>
      <c r="AT12522">
        <f>COUNTIFS($J12523:$J12547,"6",$K12523:$K12547,"Y")+COUNTIFS($J12523:$J12547,"6",$K12523:$K12547,"s")</f>
        <v>0</v>
      </c>
      <c r="AU12522">
        <f>COUNTIF($J12523:$J12547,"7")-COUNTIFS($J12523:$J12547,"7",$K12523:$K12547,"V")</f>
        <v>21</v>
      </c>
      <c r="AV12522">
        <f>COUNTIFS($J12523:$J12547,"7",$K12523:$K12547,"Y")+COUNTIFS($J12523:$J12547,"7",$K12523:$K12547,"s")</f>
        <v>21</v>
      </c>
    </row>
    <row r="12523" spans="1:48" ht="10.95" customHeight="1" outlineLevel="1" x14ac:dyDescent="0.25">
      <c r="A12523" t="s">
        <v>13361</v>
      </c>
      <c r="C12523" s="3" t="s">
        <v>12533</v>
      </c>
      <c r="D12523" s="3">
        <v>4190</v>
      </c>
      <c r="E12523" s="9">
        <v>1985</v>
      </c>
      <c r="F12523" s="10" t="s">
        <v>585</v>
      </c>
      <c r="G12523" s="7" t="s">
        <v>5401</v>
      </c>
      <c r="H12523" s="8" t="s">
        <v>13368</v>
      </c>
      <c r="I12523" s="8" t="s">
        <v>7560</v>
      </c>
      <c r="J12523" s="19">
        <v>7</v>
      </c>
      <c r="K12523" s="19" t="s">
        <v>7736</v>
      </c>
      <c r="L12523" s="11">
        <v>0.5</v>
      </c>
      <c r="M12523" s="11"/>
      <c r="N12523" s="24"/>
      <c r="P12523" s="32"/>
      <c r="T12523" s="19"/>
      <c r="U12523" s="3"/>
      <c r="X12523" t="str">
        <f t="shared" si="758"/>
        <v/>
      </c>
      <c r="Z12523" t="str">
        <f t="shared" si="759"/>
        <v/>
      </c>
      <c r="AB12523" s="9"/>
      <c r="AC12523" t="s">
        <v>13368</v>
      </c>
      <c r="AD12523">
        <f>COUNTIF(H12524,"*Fuji*")</f>
        <v>0</v>
      </c>
      <c r="AF12523" s="3"/>
      <c r="AH12523" s="9"/>
    </row>
    <row r="12524" spans="1:48" ht="10.95" customHeight="1" outlineLevel="1" x14ac:dyDescent="0.25">
      <c r="A12524" t="s">
        <v>13361</v>
      </c>
      <c r="C12524" s="3" t="s">
        <v>12533</v>
      </c>
      <c r="D12524" s="3">
        <v>4191</v>
      </c>
      <c r="E12524" s="9">
        <v>1985</v>
      </c>
      <c r="F12524" s="7" t="s">
        <v>13363</v>
      </c>
      <c r="G12524" s="7" t="s">
        <v>5401</v>
      </c>
      <c r="H12524" s="8" t="s">
        <v>13369</v>
      </c>
      <c r="I12524" s="8" t="s">
        <v>7560</v>
      </c>
      <c r="J12524" s="19">
        <v>7</v>
      </c>
      <c r="K12524" s="19" t="s">
        <v>7736</v>
      </c>
      <c r="L12524" s="11">
        <v>0.5</v>
      </c>
      <c r="M12524" s="11"/>
      <c r="N12524" s="24"/>
      <c r="P12524" s="32"/>
      <c r="T12524" s="19"/>
      <c r="U12524" s="3"/>
      <c r="X12524" t="str">
        <f t="shared" si="758"/>
        <v/>
      </c>
      <c r="Z12524" t="str">
        <f t="shared" si="759"/>
        <v/>
      </c>
      <c r="AB12524" s="9"/>
      <c r="AC12524" t="s">
        <v>13369</v>
      </c>
      <c r="AD12524">
        <f>COUNTIF(H12525,"*Fuji*")</f>
        <v>0</v>
      </c>
      <c r="AF12524" s="3"/>
      <c r="AH12524" s="9"/>
    </row>
    <row r="12525" spans="1:48" ht="10.95" customHeight="1" outlineLevel="1" x14ac:dyDescent="0.25">
      <c r="A12525" t="s">
        <v>13361</v>
      </c>
      <c r="C12525" s="3" t="s">
        <v>12533</v>
      </c>
      <c r="D12525" s="3">
        <v>4192</v>
      </c>
      <c r="E12525" s="9">
        <v>1985</v>
      </c>
      <c r="F12525" s="7" t="s">
        <v>13364</v>
      </c>
      <c r="G12525" s="7" t="s">
        <v>5401</v>
      </c>
      <c r="H12525" s="8" t="s">
        <v>9811</v>
      </c>
      <c r="I12525" s="8" t="s">
        <v>7560</v>
      </c>
      <c r="J12525" s="19">
        <v>7</v>
      </c>
      <c r="K12525" s="19" t="s">
        <v>7736</v>
      </c>
      <c r="L12525" s="11">
        <v>0.5</v>
      </c>
      <c r="M12525" s="11"/>
      <c r="N12525" s="24"/>
      <c r="P12525" s="32"/>
      <c r="T12525" s="19"/>
      <c r="U12525" s="3"/>
      <c r="X12525" t="str">
        <f t="shared" si="758"/>
        <v/>
      </c>
      <c r="Z12525" t="str">
        <f t="shared" si="759"/>
        <v/>
      </c>
      <c r="AB12525" s="9"/>
      <c r="AC12525" t="s">
        <v>9811</v>
      </c>
      <c r="AD12525">
        <f>COUNTIF(H12526,"*Fuji*")</f>
        <v>0</v>
      </c>
      <c r="AF12525" s="3"/>
      <c r="AH12525" s="9"/>
    </row>
    <row r="12526" spans="1:48" ht="10.95" customHeight="1" outlineLevel="1" x14ac:dyDescent="0.25">
      <c r="A12526" t="s">
        <v>13361</v>
      </c>
      <c r="C12526" s="3" t="s">
        <v>12533</v>
      </c>
      <c r="D12526" s="3">
        <v>4193</v>
      </c>
      <c r="E12526" s="9">
        <v>1985</v>
      </c>
      <c r="F12526" s="7" t="s">
        <v>13365</v>
      </c>
      <c r="G12526" s="7" t="s">
        <v>5401</v>
      </c>
      <c r="H12526" s="8" t="s">
        <v>8359</v>
      </c>
      <c r="I12526" s="8" t="s">
        <v>7560</v>
      </c>
      <c r="J12526" s="19">
        <v>7</v>
      </c>
      <c r="K12526" s="19" t="s">
        <v>7736</v>
      </c>
      <c r="L12526" s="11">
        <v>0.5</v>
      </c>
      <c r="M12526" s="11"/>
      <c r="N12526" s="24"/>
      <c r="P12526" s="32"/>
      <c r="T12526" s="19"/>
      <c r="U12526" s="3"/>
      <c r="X12526" t="str">
        <f t="shared" si="758"/>
        <v/>
      </c>
      <c r="Z12526" t="str">
        <f t="shared" si="759"/>
        <v/>
      </c>
      <c r="AB12526" s="9"/>
      <c r="AC12526" t="s">
        <v>8359</v>
      </c>
      <c r="AD12526">
        <f>COUNTIF(H12527,"*Fuji*")</f>
        <v>0</v>
      </c>
      <c r="AF12526" s="3"/>
      <c r="AH12526" s="9"/>
    </row>
    <row r="12527" spans="1:48" ht="10.95" customHeight="1" outlineLevel="1" x14ac:dyDescent="0.25">
      <c r="A12527" t="s">
        <v>13361</v>
      </c>
      <c r="C12527" s="3" t="s">
        <v>12533</v>
      </c>
      <c r="D12527" s="3">
        <v>4194</v>
      </c>
      <c r="E12527" s="9">
        <v>1985</v>
      </c>
      <c r="F12527" s="7" t="s">
        <v>13366</v>
      </c>
      <c r="G12527" s="7" t="s">
        <v>5401</v>
      </c>
      <c r="H12527" s="8" t="s">
        <v>13370</v>
      </c>
      <c r="I12527" s="8" t="s">
        <v>7560</v>
      </c>
      <c r="J12527" s="19">
        <v>7</v>
      </c>
      <c r="K12527" s="19" t="s">
        <v>7736</v>
      </c>
      <c r="L12527" s="11">
        <v>0.5</v>
      </c>
      <c r="M12527" s="11"/>
      <c r="N12527" s="24"/>
      <c r="P12527" s="32"/>
      <c r="T12527" s="19"/>
      <c r="U12527" s="3"/>
      <c r="X12527" t="str">
        <f t="shared" si="758"/>
        <v/>
      </c>
      <c r="Z12527" t="str">
        <f t="shared" si="759"/>
        <v/>
      </c>
      <c r="AB12527" s="9"/>
      <c r="AC12527" t="s">
        <v>13370</v>
      </c>
      <c r="AD12527">
        <f>COUNTIF(H12528,"*Fuji*")</f>
        <v>0</v>
      </c>
      <c r="AF12527" s="3"/>
      <c r="AH12527" s="9"/>
    </row>
    <row r="12528" spans="1:48" ht="10.95" customHeight="1" outlineLevel="1" x14ac:dyDescent="0.25">
      <c r="A12528" t="s">
        <v>13361</v>
      </c>
      <c r="C12528" s="3" t="s">
        <v>12533</v>
      </c>
      <c r="D12528" s="3">
        <v>4195</v>
      </c>
      <c r="E12528" s="9">
        <v>1985</v>
      </c>
      <c r="F12528" s="7" t="s">
        <v>13367</v>
      </c>
      <c r="G12528" s="7" t="s">
        <v>5401</v>
      </c>
      <c r="H12528" s="8" t="s">
        <v>13371</v>
      </c>
      <c r="I12528" s="8" t="s">
        <v>7560</v>
      </c>
      <c r="J12528" s="19">
        <v>7</v>
      </c>
      <c r="K12528" s="19" t="s">
        <v>7736</v>
      </c>
      <c r="L12528" s="11">
        <v>0.5</v>
      </c>
      <c r="M12528" s="11"/>
      <c r="N12528" s="24"/>
      <c r="P12528" s="32"/>
      <c r="T12528" s="19"/>
      <c r="U12528" s="3"/>
      <c r="X12528" t="str">
        <f t="shared" si="758"/>
        <v/>
      </c>
      <c r="Z12528" t="str">
        <f t="shared" si="759"/>
        <v/>
      </c>
      <c r="AB12528" s="9"/>
      <c r="AC12528" t="s">
        <v>13371</v>
      </c>
      <c r="AD12528">
        <f>COUNTIF(H12532,"*Fuji*")</f>
        <v>0</v>
      </c>
      <c r="AF12528" s="3"/>
      <c r="AH12528" s="9"/>
    </row>
    <row r="12529" spans="1:34" ht="10.95" customHeight="1" outlineLevel="1" x14ac:dyDescent="0.25">
      <c r="A12529" t="s">
        <v>13361</v>
      </c>
      <c r="C12529" s="3" t="s">
        <v>12533</v>
      </c>
      <c r="D12529" s="3" t="s">
        <v>4065</v>
      </c>
      <c r="E12529" s="9">
        <v>2005</v>
      </c>
      <c r="F12529" s="7" t="s">
        <v>13388</v>
      </c>
      <c r="G12529" s="7" t="s">
        <v>5401</v>
      </c>
      <c r="H12529" s="8" t="s">
        <v>13387</v>
      </c>
      <c r="I12529" s="8"/>
      <c r="J12529" s="19">
        <v>1</v>
      </c>
      <c r="K12529" s="19" t="s">
        <v>7736</v>
      </c>
      <c r="L12529" s="11">
        <v>3.3</v>
      </c>
      <c r="M12529" s="11"/>
      <c r="N12529" s="24"/>
      <c r="P12529" s="32"/>
      <c r="T12529" s="19"/>
      <c r="U12529" s="3"/>
      <c r="W12529" t="s">
        <v>7738</v>
      </c>
      <c r="X12529" t="str">
        <f t="shared" si="758"/>
        <v/>
      </c>
      <c r="Z12529" t="str">
        <f t="shared" si="759"/>
        <v/>
      </c>
      <c r="AB12529" s="9"/>
      <c r="AC12529" t="s">
        <v>13387</v>
      </c>
      <c r="AD12529">
        <f t="shared" ref="AD12529:AD12547" si="761">COUNTIF(H12529,"*Fuji*")</f>
        <v>0</v>
      </c>
      <c r="AF12529" s="3"/>
      <c r="AH12529" s="9"/>
    </row>
    <row r="12530" spans="1:34" ht="10.95" customHeight="1" outlineLevel="1" x14ac:dyDescent="0.25">
      <c r="A12530" t="s">
        <v>13361</v>
      </c>
      <c r="C12530" s="3" t="s">
        <v>12533</v>
      </c>
      <c r="D12530" s="3" t="s">
        <v>4065</v>
      </c>
      <c r="E12530" s="9">
        <v>2005</v>
      </c>
      <c r="F12530" s="7" t="s">
        <v>13388</v>
      </c>
      <c r="G12530" s="7" t="s">
        <v>5401</v>
      </c>
      <c r="H12530" s="8" t="s">
        <v>13387</v>
      </c>
      <c r="I12530" s="8"/>
      <c r="J12530" s="19">
        <v>3</v>
      </c>
      <c r="K12530" s="19" t="s">
        <v>7736</v>
      </c>
      <c r="L12530" s="11">
        <v>3.3</v>
      </c>
      <c r="M12530" s="11"/>
      <c r="N12530" s="24"/>
      <c r="P12530" s="32"/>
      <c r="T12530" s="19"/>
      <c r="U12530" s="3"/>
      <c r="W12530" t="s">
        <v>7738</v>
      </c>
      <c r="X12530" t="str">
        <f t="shared" si="758"/>
        <v/>
      </c>
      <c r="Z12530" t="str">
        <f t="shared" si="759"/>
        <v/>
      </c>
      <c r="AB12530" s="9"/>
      <c r="AC12530" t="s">
        <v>13387</v>
      </c>
      <c r="AD12530">
        <f t="shared" si="761"/>
        <v>0</v>
      </c>
      <c r="AF12530" s="3"/>
      <c r="AH12530" s="9"/>
    </row>
    <row r="12531" spans="1:34" ht="10.95" customHeight="1" outlineLevel="1" x14ac:dyDescent="0.25">
      <c r="A12531" t="s">
        <v>13361</v>
      </c>
      <c r="C12531" s="3" t="s">
        <v>12533</v>
      </c>
      <c r="D12531" s="3" t="s">
        <v>4065</v>
      </c>
      <c r="E12531" s="9">
        <v>2005</v>
      </c>
      <c r="F12531" s="7" t="s">
        <v>13388</v>
      </c>
      <c r="G12531" s="7" t="s">
        <v>5401</v>
      </c>
      <c r="H12531" s="8" t="s">
        <v>13387</v>
      </c>
      <c r="I12531" s="8"/>
      <c r="J12531" s="19">
        <v>3</v>
      </c>
      <c r="K12531" s="19" t="s">
        <v>7736</v>
      </c>
      <c r="L12531" s="11">
        <v>3.3</v>
      </c>
      <c r="M12531" s="11"/>
      <c r="N12531" s="24"/>
      <c r="P12531" s="32"/>
      <c r="T12531" s="19"/>
      <c r="U12531" s="3"/>
      <c r="W12531" t="s">
        <v>7738</v>
      </c>
      <c r="X12531" t="str">
        <f t="shared" si="758"/>
        <v/>
      </c>
      <c r="Z12531" t="str">
        <f t="shared" si="759"/>
        <v/>
      </c>
      <c r="AB12531" s="9"/>
      <c r="AC12531" t="s">
        <v>13387</v>
      </c>
      <c r="AD12531">
        <f t="shared" si="761"/>
        <v>0</v>
      </c>
      <c r="AF12531" s="3"/>
      <c r="AH12531" s="9"/>
    </row>
    <row r="12532" spans="1:34" ht="10.95" customHeight="1" outlineLevel="1" x14ac:dyDescent="0.25">
      <c r="A12532" t="s">
        <v>13361</v>
      </c>
      <c r="C12532" s="3" t="s">
        <v>12533</v>
      </c>
      <c r="D12532" s="3">
        <v>6088</v>
      </c>
      <c r="E12532" s="9">
        <v>2006</v>
      </c>
      <c r="F12532" s="7" t="s">
        <v>6107</v>
      </c>
      <c r="G12532" s="7" t="s">
        <v>5401</v>
      </c>
      <c r="H12532" s="8" t="s">
        <v>7704</v>
      </c>
      <c r="I12532" s="8" t="s">
        <v>7560</v>
      </c>
      <c r="J12532" s="19">
        <v>7</v>
      </c>
      <c r="K12532" s="19" t="s">
        <v>7736</v>
      </c>
      <c r="L12532" s="11">
        <v>1.1000000000000001</v>
      </c>
      <c r="M12532" s="11"/>
      <c r="N12532" s="24"/>
      <c r="P12532" s="32"/>
      <c r="T12532" s="19"/>
      <c r="U12532" s="3"/>
      <c r="X12532" t="str">
        <f t="shared" si="758"/>
        <v/>
      </c>
      <c r="Z12532" t="str">
        <f t="shared" si="759"/>
        <v/>
      </c>
      <c r="AB12532" s="9"/>
      <c r="AC12532" t="s">
        <v>7704</v>
      </c>
      <c r="AD12532">
        <f t="shared" si="761"/>
        <v>0</v>
      </c>
      <c r="AF12532" s="3"/>
      <c r="AH12532" s="9"/>
    </row>
    <row r="12533" spans="1:34" ht="10.95" customHeight="1" outlineLevel="1" x14ac:dyDescent="0.25">
      <c r="A12533" t="s">
        <v>13361</v>
      </c>
      <c r="C12533" s="3" t="s">
        <v>12533</v>
      </c>
      <c r="D12533" s="3">
        <v>6089</v>
      </c>
      <c r="E12533" s="9">
        <v>2006</v>
      </c>
      <c r="F12533" s="7" t="s">
        <v>585</v>
      </c>
      <c r="G12533" s="7" t="s">
        <v>5401</v>
      </c>
      <c r="H12533" s="8" t="s">
        <v>8359</v>
      </c>
      <c r="I12533" s="8" t="s">
        <v>7560</v>
      </c>
      <c r="J12533" s="19">
        <v>7</v>
      </c>
      <c r="K12533" s="19" t="s">
        <v>7736</v>
      </c>
      <c r="L12533" s="11">
        <v>1.1000000000000001</v>
      </c>
      <c r="M12533" s="11"/>
      <c r="N12533" s="24"/>
      <c r="P12533" s="32"/>
      <c r="T12533" s="19"/>
      <c r="U12533" s="3"/>
      <c r="X12533" t="str">
        <f t="shared" si="758"/>
        <v/>
      </c>
      <c r="Z12533" t="str">
        <f t="shared" si="759"/>
        <v/>
      </c>
      <c r="AB12533" s="9"/>
      <c r="AC12533" t="s">
        <v>8359</v>
      </c>
      <c r="AD12533">
        <f t="shared" si="761"/>
        <v>0</v>
      </c>
      <c r="AF12533" s="3"/>
      <c r="AH12533" s="9"/>
    </row>
    <row r="12534" spans="1:34" ht="10.95" customHeight="1" outlineLevel="1" x14ac:dyDescent="0.25">
      <c r="A12534" t="s">
        <v>13361</v>
      </c>
      <c r="C12534" s="3" t="s">
        <v>12533</v>
      </c>
      <c r="D12534" s="3">
        <v>6090</v>
      </c>
      <c r="E12534" s="9">
        <v>2006</v>
      </c>
      <c r="F12534" s="7" t="s">
        <v>13372</v>
      </c>
      <c r="G12534" s="7" t="s">
        <v>5401</v>
      </c>
      <c r="H12534" s="8" t="s">
        <v>9038</v>
      </c>
      <c r="I12534" s="8" t="s">
        <v>7560</v>
      </c>
      <c r="J12534" s="19">
        <v>7</v>
      </c>
      <c r="K12534" s="19" t="s">
        <v>7736</v>
      </c>
      <c r="L12534" s="11">
        <v>1.1000000000000001</v>
      </c>
      <c r="M12534" s="11"/>
      <c r="N12534" s="24"/>
      <c r="P12534" s="32"/>
      <c r="T12534" s="19"/>
      <c r="U12534" s="3"/>
      <c r="X12534" t="str">
        <f t="shared" si="758"/>
        <v/>
      </c>
      <c r="Z12534" t="str">
        <f t="shared" si="759"/>
        <v/>
      </c>
      <c r="AB12534" s="9"/>
      <c r="AC12534" t="s">
        <v>9038</v>
      </c>
      <c r="AD12534">
        <f t="shared" si="761"/>
        <v>0</v>
      </c>
      <c r="AF12534" s="3"/>
      <c r="AH12534" s="9"/>
    </row>
    <row r="12535" spans="1:34" ht="10.95" customHeight="1" outlineLevel="1" x14ac:dyDescent="0.25">
      <c r="A12535" t="s">
        <v>13361</v>
      </c>
      <c r="C12535" s="3" t="s">
        <v>12533</v>
      </c>
      <c r="D12535" s="3">
        <v>6091</v>
      </c>
      <c r="E12535" s="9">
        <v>2006</v>
      </c>
      <c r="F12535" s="7" t="s">
        <v>13373</v>
      </c>
      <c r="G12535" s="7" t="s">
        <v>5401</v>
      </c>
      <c r="H12535" s="8" t="s">
        <v>13376</v>
      </c>
      <c r="I12535" s="8" t="s">
        <v>7560</v>
      </c>
      <c r="J12535" s="19">
        <v>7</v>
      </c>
      <c r="K12535" s="19" t="s">
        <v>7736</v>
      </c>
      <c r="L12535" s="11">
        <v>1.1000000000000001</v>
      </c>
      <c r="M12535" s="11"/>
      <c r="N12535" s="24"/>
      <c r="P12535" s="32"/>
      <c r="T12535" s="19"/>
      <c r="U12535" s="3"/>
      <c r="X12535" t="str">
        <f t="shared" si="758"/>
        <v/>
      </c>
      <c r="Z12535" t="str">
        <f t="shared" si="759"/>
        <v/>
      </c>
      <c r="AB12535" s="9"/>
      <c r="AC12535" t="s">
        <v>13376</v>
      </c>
      <c r="AD12535">
        <f t="shared" si="761"/>
        <v>0</v>
      </c>
      <c r="AF12535" s="3"/>
      <c r="AH12535" s="9"/>
    </row>
    <row r="12536" spans="1:34" ht="10.95" customHeight="1" outlineLevel="1" x14ac:dyDescent="0.25">
      <c r="A12536" t="s">
        <v>13361</v>
      </c>
      <c r="C12536" s="3" t="s">
        <v>12533</v>
      </c>
      <c r="D12536" s="3">
        <v>6092</v>
      </c>
      <c r="E12536" s="9">
        <v>2006</v>
      </c>
      <c r="F12536" s="7" t="s">
        <v>13374</v>
      </c>
      <c r="G12536" s="7" t="s">
        <v>5401</v>
      </c>
      <c r="H12536" s="8" t="s">
        <v>9373</v>
      </c>
      <c r="I12536" s="8" t="s">
        <v>7560</v>
      </c>
      <c r="J12536" s="19">
        <v>7</v>
      </c>
      <c r="K12536" s="19" t="s">
        <v>7736</v>
      </c>
      <c r="L12536" s="11">
        <v>1.1000000000000001</v>
      </c>
      <c r="M12536" s="11"/>
      <c r="N12536" s="24"/>
      <c r="P12536" s="32"/>
      <c r="T12536" s="19"/>
      <c r="U12536" s="3"/>
      <c r="X12536" t="str">
        <f t="shared" si="758"/>
        <v/>
      </c>
      <c r="Z12536" t="str">
        <f t="shared" si="759"/>
        <v/>
      </c>
      <c r="AB12536" s="9"/>
      <c r="AC12536" t="s">
        <v>9373</v>
      </c>
      <c r="AD12536">
        <f t="shared" si="761"/>
        <v>0</v>
      </c>
      <c r="AF12536" s="3"/>
      <c r="AH12536" s="9"/>
    </row>
    <row r="12537" spans="1:34" ht="10.95" customHeight="1" outlineLevel="1" x14ac:dyDescent="0.25">
      <c r="A12537" t="s">
        <v>13361</v>
      </c>
      <c r="C12537" s="3" t="s">
        <v>12533</v>
      </c>
      <c r="D12537" s="3">
        <v>6093</v>
      </c>
      <c r="E12537" s="9">
        <v>2006</v>
      </c>
      <c r="F12537" s="7" t="s">
        <v>13375</v>
      </c>
      <c r="G12537" s="7" t="s">
        <v>5401</v>
      </c>
      <c r="H12537" s="8" t="s">
        <v>13377</v>
      </c>
      <c r="I12537" s="8" t="s">
        <v>7560</v>
      </c>
      <c r="J12537" s="19">
        <v>7</v>
      </c>
      <c r="K12537" s="19" t="s">
        <v>7736</v>
      </c>
      <c r="L12537" s="11">
        <v>1.1000000000000001</v>
      </c>
      <c r="M12537" s="11"/>
      <c r="N12537" s="24"/>
      <c r="P12537" s="32"/>
      <c r="T12537" s="19"/>
      <c r="U12537" s="3"/>
      <c r="X12537" t="str">
        <f t="shared" si="758"/>
        <v/>
      </c>
      <c r="Z12537" t="str">
        <f t="shared" si="759"/>
        <v/>
      </c>
      <c r="AB12537" s="9"/>
      <c r="AC12537" t="s">
        <v>13377</v>
      </c>
      <c r="AD12537">
        <f t="shared" si="761"/>
        <v>0</v>
      </c>
      <c r="AF12537" s="3"/>
      <c r="AH12537" s="9"/>
    </row>
    <row r="12538" spans="1:34" ht="10.95" customHeight="1" outlineLevel="1" x14ac:dyDescent="0.25">
      <c r="A12538" t="s">
        <v>13361</v>
      </c>
      <c r="C12538" s="3" t="s">
        <v>12533</v>
      </c>
      <c r="D12538" s="3">
        <v>6423</v>
      </c>
      <c r="E12538" s="9">
        <v>2010</v>
      </c>
      <c r="F12538" s="7" t="s">
        <v>585</v>
      </c>
      <c r="G12538" s="7" t="s">
        <v>5401</v>
      </c>
      <c r="H12538" s="8" t="s">
        <v>9380</v>
      </c>
      <c r="I12538" s="8" t="s">
        <v>7560</v>
      </c>
      <c r="J12538" s="19">
        <v>7</v>
      </c>
      <c r="K12538" s="19" t="s">
        <v>7736</v>
      </c>
      <c r="L12538" s="11">
        <v>2.7</v>
      </c>
      <c r="M12538" s="11"/>
      <c r="N12538" s="24"/>
      <c r="P12538" s="32"/>
      <c r="T12538" s="19"/>
      <c r="U12538" s="3"/>
      <c r="X12538" t="str">
        <f t="shared" si="758"/>
        <v/>
      </c>
      <c r="Z12538" t="str">
        <f t="shared" si="759"/>
        <v/>
      </c>
      <c r="AB12538" s="9"/>
      <c r="AC12538" t="s">
        <v>9380</v>
      </c>
      <c r="AD12538">
        <f t="shared" si="761"/>
        <v>0</v>
      </c>
      <c r="AF12538" s="3"/>
      <c r="AH12538" s="9"/>
    </row>
    <row r="12539" spans="1:34" ht="10.95" customHeight="1" outlineLevel="1" x14ac:dyDescent="0.25">
      <c r="A12539" t="s">
        <v>13361</v>
      </c>
      <c r="C12539" s="3" t="s">
        <v>12533</v>
      </c>
      <c r="D12539" s="3">
        <v>6424</v>
      </c>
      <c r="E12539" s="9">
        <v>2010</v>
      </c>
      <c r="F12539" s="7" t="s">
        <v>13378</v>
      </c>
      <c r="G12539" s="7" t="s">
        <v>5401</v>
      </c>
      <c r="H12539" s="8" t="s">
        <v>8359</v>
      </c>
      <c r="I12539" s="8" t="s">
        <v>7560</v>
      </c>
      <c r="J12539" s="19">
        <v>7</v>
      </c>
      <c r="K12539" s="19" t="s">
        <v>7736</v>
      </c>
      <c r="L12539" s="11">
        <v>2.7</v>
      </c>
      <c r="M12539" s="11"/>
      <c r="N12539" s="24"/>
      <c r="P12539" s="32"/>
      <c r="T12539" s="19"/>
      <c r="U12539" s="3"/>
      <c r="X12539" t="str">
        <f t="shared" si="758"/>
        <v/>
      </c>
      <c r="Z12539" t="str">
        <f t="shared" si="759"/>
        <v/>
      </c>
      <c r="AB12539" s="9"/>
      <c r="AC12539" t="s">
        <v>8359</v>
      </c>
      <c r="AD12539">
        <f t="shared" si="761"/>
        <v>0</v>
      </c>
      <c r="AF12539" s="3"/>
      <c r="AH12539" s="9"/>
    </row>
    <row r="12540" spans="1:34" ht="10.95" customHeight="1" outlineLevel="1" x14ac:dyDescent="0.25">
      <c r="A12540" t="s">
        <v>13361</v>
      </c>
      <c r="C12540" s="3" t="s">
        <v>12533</v>
      </c>
      <c r="D12540" s="3">
        <v>6425</v>
      </c>
      <c r="E12540" s="9">
        <v>2010</v>
      </c>
      <c r="F12540" s="7" t="s">
        <v>13379</v>
      </c>
      <c r="G12540" s="7" t="s">
        <v>5401</v>
      </c>
      <c r="H12540" s="8" t="s">
        <v>13382</v>
      </c>
      <c r="I12540" s="8" t="s">
        <v>7560</v>
      </c>
      <c r="J12540" s="19">
        <v>7</v>
      </c>
      <c r="K12540" s="19" t="s">
        <v>7736</v>
      </c>
      <c r="L12540" s="11">
        <v>2.7</v>
      </c>
      <c r="M12540" s="11"/>
      <c r="N12540" s="24"/>
      <c r="P12540" s="32"/>
      <c r="T12540" s="19"/>
      <c r="U12540" s="3"/>
      <c r="X12540" t="str">
        <f t="shared" si="758"/>
        <v/>
      </c>
      <c r="Z12540" t="str">
        <f t="shared" si="759"/>
        <v/>
      </c>
      <c r="AB12540" s="9"/>
      <c r="AC12540" t="s">
        <v>13382</v>
      </c>
      <c r="AD12540">
        <f t="shared" si="761"/>
        <v>0</v>
      </c>
      <c r="AF12540" s="3"/>
      <c r="AH12540" s="9"/>
    </row>
    <row r="12541" spans="1:34" ht="10.95" customHeight="1" outlineLevel="1" x14ac:dyDescent="0.25">
      <c r="A12541" t="s">
        <v>13361</v>
      </c>
      <c r="C12541" s="3" t="s">
        <v>12533</v>
      </c>
      <c r="D12541" s="3">
        <v>6426</v>
      </c>
      <c r="E12541" s="9">
        <v>2010</v>
      </c>
      <c r="F12541" s="7" t="s">
        <v>13380</v>
      </c>
      <c r="G12541" s="7" t="s">
        <v>5401</v>
      </c>
      <c r="H12541" s="8" t="s">
        <v>9380</v>
      </c>
      <c r="I12541" s="8" t="s">
        <v>7560</v>
      </c>
      <c r="J12541" s="19">
        <v>7</v>
      </c>
      <c r="K12541" s="19" t="s">
        <v>7736</v>
      </c>
      <c r="L12541" s="11">
        <v>2.7</v>
      </c>
      <c r="M12541" s="11"/>
      <c r="N12541" s="24"/>
      <c r="P12541" s="32"/>
      <c r="T12541" s="19"/>
      <c r="U12541" s="3"/>
      <c r="X12541" t="str">
        <f t="shared" si="758"/>
        <v/>
      </c>
      <c r="Z12541" t="str">
        <f t="shared" si="759"/>
        <v/>
      </c>
      <c r="AB12541" s="9"/>
      <c r="AC12541" t="s">
        <v>9380</v>
      </c>
      <c r="AD12541">
        <f t="shared" si="761"/>
        <v>0</v>
      </c>
      <c r="AF12541" s="3"/>
      <c r="AH12541" s="9"/>
    </row>
    <row r="12542" spans="1:34" ht="10.95" customHeight="1" outlineLevel="1" x14ac:dyDescent="0.25">
      <c r="A12542" t="s">
        <v>13361</v>
      </c>
      <c r="C12542" s="3" t="s">
        <v>12533</v>
      </c>
      <c r="D12542" s="3">
        <v>6427</v>
      </c>
      <c r="E12542" s="9">
        <v>2010</v>
      </c>
      <c r="F12542" s="7" t="s">
        <v>13381</v>
      </c>
      <c r="G12542" s="7" t="s">
        <v>5401</v>
      </c>
      <c r="H12542" s="8" t="s">
        <v>13383</v>
      </c>
      <c r="I12542" s="8" t="s">
        <v>7560</v>
      </c>
      <c r="J12542" s="19">
        <v>7</v>
      </c>
      <c r="K12542" s="19" t="s">
        <v>7736</v>
      </c>
      <c r="L12542" s="11">
        <v>2.7</v>
      </c>
      <c r="M12542" s="11"/>
      <c r="N12542" s="24"/>
      <c r="P12542" s="32"/>
      <c r="T12542" s="19"/>
      <c r="U12542" s="3"/>
      <c r="X12542" t="str">
        <f t="shared" si="758"/>
        <v/>
      </c>
      <c r="Z12542" t="str">
        <f t="shared" si="759"/>
        <v/>
      </c>
      <c r="AB12542" s="9"/>
      <c r="AC12542" t="s">
        <v>13383</v>
      </c>
      <c r="AD12542">
        <f t="shared" si="761"/>
        <v>0</v>
      </c>
      <c r="AF12542" s="3"/>
      <c r="AH12542" s="9"/>
    </row>
    <row r="12543" spans="1:34" ht="10.95" customHeight="1" outlineLevel="1" x14ac:dyDescent="0.25">
      <c r="A12543" t="s">
        <v>13361</v>
      </c>
      <c r="C12543" s="3" t="s">
        <v>12533</v>
      </c>
      <c r="D12543" s="3">
        <v>6451</v>
      </c>
      <c r="E12543" s="9">
        <v>2010</v>
      </c>
      <c r="F12543" s="7" t="s">
        <v>13386</v>
      </c>
      <c r="G12543" s="7" t="s">
        <v>5401</v>
      </c>
      <c r="H12543" s="8" t="s">
        <v>13384</v>
      </c>
      <c r="I12543" s="8" t="s">
        <v>13385</v>
      </c>
      <c r="J12543" s="19">
        <v>3</v>
      </c>
      <c r="K12543" s="19" t="s">
        <v>7736</v>
      </c>
      <c r="L12543" s="11">
        <v>3</v>
      </c>
      <c r="M12543" s="11"/>
      <c r="N12543" s="24"/>
      <c r="P12543" s="32"/>
      <c r="T12543" s="19"/>
      <c r="U12543" s="3"/>
      <c r="X12543" t="str">
        <f t="shared" si="758"/>
        <v/>
      </c>
      <c r="Z12543" t="str">
        <f t="shared" si="759"/>
        <v/>
      </c>
      <c r="AB12543" s="9"/>
      <c r="AC12543" t="s">
        <v>13384</v>
      </c>
      <c r="AD12543">
        <f t="shared" si="761"/>
        <v>0</v>
      </c>
      <c r="AF12543" s="3"/>
      <c r="AH12543" s="9"/>
    </row>
    <row r="12544" spans="1:34" ht="10.95" customHeight="1" outlineLevel="1" x14ac:dyDescent="0.25">
      <c r="A12544" t="s">
        <v>13361</v>
      </c>
      <c r="C12544" s="3" t="s">
        <v>12533</v>
      </c>
      <c r="D12544" s="3">
        <v>7394</v>
      </c>
      <c r="E12544" s="9">
        <v>2018</v>
      </c>
      <c r="F12544" s="7" t="s">
        <v>13364</v>
      </c>
      <c r="G12544" s="7" t="s">
        <v>5401</v>
      </c>
      <c r="H12544" s="8" t="s">
        <v>8358</v>
      </c>
      <c r="I12544" s="8" t="s">
        <v>13391</v>
      </c>
      <c r="J12544" s="19">
        <v>7</v>
      </c>
      <c r="K12544" s="19" t="s">
        <v>7736</v>
      </c>
      <c r="L12544" s="11">
        <v>4</v>
      </c>
      <c r="M12544" s="11"/>
      <c r="N12544" s="24"/>
      <c r="P12544" s="32"/>
      <c r="T12544" s="19"/>
      <c r="U12544" s="3"/>
      <c r="X12544" t="str">
        <f t="shared" si="758"/>
        <v/>
      </c>
      <c r="Z12544" t="str">
        <f t="shared" si="759"/>
        <v/>
      </c>
      <c r="AB12544" s="9"/>
      <c r="AC12544" t="s">
        <v>8358</v>
      </c>
      <c r="AD12544">
        <f t="shared" si="761"/>
        <v>0</v>
      </c>
      <c r="AF12544" s="3"/>
      <c r="AH12544" s="9"/>
    </row>
    <row r="12545" spans="1:48" ht="10.95" customHeight="1" outlineLevel="1" x14ac:dyDescent="0.25">
      <c r="A12545" t="s">
        <v>13361</v>
      </c>
      <c r="C12545" s="3" t="s">
        <v>12533</v>
      </c>
      <c r="D12545" s="3">
        <v>7395</v>
      </c>
      <c r="E12545" s="9">
        <v>2018</v>
      </c>
      <c r="F12545" s="7" t="s">
        <v>13367</v>
      </c>
      <c r="G12545" s="7" t="s">
        <v>5401</v>
      </c>
      <c r="H12545" s="8" t="s">
        <v>10911</v>
      </c>
      <c r="I12545" s="8" t="s">
        <v>13391</v>
      </c>
      <c r="J12545" s="19">
        <v>7</v>
      </c>
      <c r="K12545" s="19" t="s">
        <v>7736</v>
      </c>
      <c r="L12545" s="11">
        <v>4</v>
      </c>
      <c r="M12545" s="11"/>
      <c r="N12545" s="24"/>
      <c r="P12545" s="32"/>
      <c r="T12545" s="19"/>
      <c r="U12545" s="3"/>
      <c r="X12545" t="str">
        <f t="shared" si="758"/>
        <v/>
      </c>
      <c r="Z12545" t="str">
        <f t="shared" si="759"/>
        <v/>
      </c>
      <c r="AB12545" s="9"/>
      <c r="AC12545" t="s">
        <v>10911</v>
      </c>
      <c r="AD12545">
        <f t="shared" si="761"/>
        <v>0</v>
      </c>
      <c r="AF12545" s="3"/>
      <c r="AH12545" s="9"/>
    </row>
    <row r="12546" spans="1:48" ht="10.95" customHeight="1" outlineLevel="1" x14ac:dyDescent="0.25">
      <c r="A12546" t="s">
        <v>13361</v>
      </c>
      <c r="C12546" s="3" t="s">
        <v>12533</v>
      </c>
      <c r="D12546" s="3">
        <v>7396</v>
      </c>
      <c r="E12546" s="9">
        <v>2018</v>
      </c>
      <c r="F12546" s="7" t="s">
        <v>13389</v>
      </c>
      <c r="G12546" s="7" t="s">
        <v>5401</v>
      </c>
      <c r="H12546" s="8" t="s">
        <v>9811</v>
      </c>
      <c r="I12546" s="8" t="s">
        <v>13391</v>
      </c>
      <c r="J12546" s="19">
        <v>7</v>
      </c>
      <c r="K12546" s="19" t="s">
        <v>7736</v>
      </c>
      <c r="L12546" s="11">
        <v>4</v>
      </c>
      <c r="M12546" s="11"/>
      <c r="N12546" s="24"/>
      <c r="P12546" s="32"/>
      <c r="T12546" s="19"/>
      <c r="U12546" s="3"/>
      <c r="X12546" t="str">
        <f t="shared" ref="X12546:X12609" si="762">IF(COUNTIF(F12546,"*fdc*"),1,"")</f>
        <v/>
      </c>
      <c r="Z12546" t="str">
        <f t="shared" ref="Z12546:Z12609" si="763">IF(COUNTIF(F12546,"*s/s*"),1,"")</f>
        <v/>
      </c>
      <c r="AB12546" s="9"/>
      <c r="AC12546" t="s">
        <v>9811</v>
      </c>
      <c r="AD12546">
        <f t="shared" si="761"/>
        <v>0</v>
      </c>
      <c r="AF12546" s="3"/>
      <c r="AH12546" s="9"/>
    </row>
    <row r="12547" spans="1:48" ht="10.95" customHeight="1" outlineLevel="1" x14ac:dyDescent="0.25">
      <c r="A12547" t="s">
        <v>13361</v>
      </c>
      <c r="C12547" s="3" t="s">
        <v>12533</v>
      </c>
      <c r="D12547" s="3">
        <v>7397</v>
      </c>
      <c r="E12547" s="9">
        <v>2018</v>
      </c>
      <c r="F12547" s="7" t="s">
        <v>13390</v>
      </c>
      <c r="G12547" s="7" t="s">
        <v>5401</v>
      </c>
      <c r="H12547" s="8" t="s">
        <v>8359</v>
      </c>
      <c r="I12547" s="8" t="s">
        <v>13391</v>
      </c>
      <c r="J12547" s="19">
        <v>7</v>
      </c>
      <c r="K12547" s="19" t="s">
        <v>7736</v>
      </c>
      <c r="L12547" s="11">
        <v>4</v>
      </c>
      <c r="M12547" s="11"/>
      <c r="N12547" s="24"/>
      <c r="P12547" s="32"/>
      <c r="T12547" s="19"/>
      <c r="U12547" s="3"/>
      <c r="X12547" t="str">
        <f t="shared" si="762"/>
        <v/>
      </c>
      <c r="Z12547" t="str">
        <f t="shared" si="763"/>
        <v/>
      </c>
      <c r="AB12547" s="9"/>
      <c r="AC12547" t="s">
        <v>8359</v>
      </c>
      <c r="AD12547">
        <f t="shared" si="761"/>
        <v>0</v>
      </c>
      <c r="AF12547" s="3"/>
      <c r="AH12547" s="9"/>
    </row>
    <row r="12548" spans="1:48" ht="10.95" customHeight="1" x14ac:dyDescent="0.25">
      <c r="A12548" s="6" t="s">
        <v>13392</v>
      </c>
      <c r="B12548" t="s">
        <v>12885</v>
      </c>
      <c r="C12548" s="3" t="s">
        <v>12533</v>
      </c>
      <c r="E12548" s="9"/>
      <c r="F12548" s="7"/>
      <c r="G12548" s="7"/>
      <c r="H12548" s="8"/>
      <c r="I12548" s="8"/>
      <c r="J12548" s="19"/>
      <c r="K12548" s="19"/>
      <c r="L12548" s="11"/>
      <c r="M12548" s="11">
        <f>SUM(L12549:L12566)</f>
        <v>49.29999999999999</v>
      </c>
      <c r="N12548" s="24">
        <v>3118</v>
      </c>
      <c r="O12548">
        <f>COUNTIF(K12549:K12566,"*")</f>
        <v>18</v>
      </c>
      <c r="P12548" s="32">
        <f>O12548/N12548</f>
        <v>5.7729313662604233E-3</v>
      </c>
      <c r="Q12548">
        <f>COUNTIF(K12549:K12566,"Y")+COUNTIF(K12549:K12566,"S")</f>
        <v>18</v>
      </c>
      <c r="T12548" s="19" t="s">
        <v>7736</v>
      </c>
      <c r="U12548" s="3"/>
      <c r="V12548" t="s">
        <v>18484</v>
      </c>
      <c r="X12548" t="str">
        <f t="shared" si="762"/>
        <v/>
      </c>
      <c r="Z12548" t="str">
        <f t="shared" si="763"/>
        <v/>
      </c>
      <c r="AB12548" s="9"/>
      <c r="AE12548">
        <f>COUNTIF(AD12549:AD12566,"1")</f>
        <v>0</v>
      </c>
      <c r="AF12548" s="3"/>
      <c r="AH12548" s="9"/>
      <c r="AI12548">
        <f>COUNTIF($J12549:$J12566,"1")-COUNTIFS($J12549:$J12566,"1",$K12549:$K12566,"V")</f>
        <v>3</v>
      </c>
      <c r="AJ12548">
        <f>COUNTIFS($J12549:$J12566,"1",$K12549:$K12566,"Y")+COUNTIFS($J12549:$J12566,"1",$K12549:$K12566,"s")</f>
        <v>3</v>
      </c>
      <c r="AK12548">
        <f>COUNTIF($J12549:$J12566,"2")-COUNTIFS($J12549:$J12566,"2",$K12549:$K12566,"V")</f>
        <v>3</v>
      </c>
      <c r="AL12548">
        <f>COUNTIFS($J12549:$J12566,"2",$K12549:$K12566,"Y")+COUNTIFS($J12549:$J12566,"2",$K12549:$K12566,"s")</f>
        <v>3</v>
      </c>
      <c r="AM12548">
        <f>COUNTIF($J12549:$J12566,"3")-COUNTIFS($J12549:$J12566,"3",$K12549:$K12566,"V")</f>
        <v>5</v>
      </c>
      <c r="AN12548">
        <f>COUNTIFS($J12549:$J12566,"3",$K12549:$K12566,"Y")+COUNTIFS($J12549:$J12566,"3",$K12549:$K12566,"s")</f>
        <v>5</v>
      </c>
      <c r="AO12548">
        <f>COUNTIF($J12549:$J12566,"4")-COUNTIFS($J12549:$J12566,"4",$K12549:$K12566,"V")</f>
        <v>0</v>
      </c>
      <c r="AP12548">
        <f>COUNTIFS($J12549:$J12566,"4",$K12549:$K12566,"Y")+COUNTIFS($J12549:$J12566,"4",$K12549:$K12566,"s")</f>
        <v>0</v>
      </c>
      <c r="AQ12548">
        <f>COUNTIF($J12549:$J12566,"5")-COUNTIFS($J12549:$J12566,"5",$K12549:$K12566,"V")</f>
        <v>2</v>
      </c>
      <c r="AR12548">
        <f>COUNTIFS($J12549:$J12566,"5",$K12549:$K12566,"Y")+COUNTIFS($J12549:$J12566,"5",$K12549:$K12566,"s")</f>
        <v>2</v>
      </c>
      <c r="AS12548">
        <f>COUNTIF($J12549:$J12566,"6")-COUNTIFS($J12549:$J12566,"6",$K12549:$K12566,"V")</f>
        <v>0</v>
      </c>
      <c r="AT12548">
        <f>COUNTIFS($J12549:$J12566,"6",$K12549:$K12566,"Y")+COUNTIFS($J12549:$J12566,"6",$K12549:$K12566,"s")</f>
        <v>0</v>
      </c>
      <c r="AU12548">
        <f>COUNTIF($J12549:$J12566,"7")-COUNTIFS($J12549:$J12566,"7",$K12549:$K12566,"V")</f>
        <v>5</v>
      </c>
      <c r="AV12548">
        <f>COUNTIFS($J12549:$J12566,"7",$K12549:$K12566,"Y")+COUNTIFS($J12549:$J12566,"7",$K12549:$K12566,"s")</f>
        <v>5</v>
      </c>
    </row>
    <row r="12549" spans="1:48" ht="10.95" customHeight="1" outlineLevel="1" x14ac:dyDescent="0.25">
      <c r="A12549" t="s">
        <v>1754</v>
      </c>
      <c r="C12549" s="3" t="s">
        <v>12533</v>
      </c>
      <c r="D12549" s="3">
        <v>595</v>
      </c>
      <c r="E12549" s="9">
        <v>1997</v>
      </c>
      <c r="F12549" s="7" t="s">
        <v>2588</v>
      </c>
      <c r="G12549" s="7" t="s">
        <v>5401</v>
      </c>
      <c r="H12549" s="8" t="s">
        <v>5919</v>
      </c>
      <c r="I12549" s="8" t="s">
        <v>13393</v>
      </c>
      <c r="J12549" s="19">
        <v>3</v>
      </c>
      <c r="K12549" s="19" t="s">
        <v>7736</v>
      </c>
      <c r="L12549" s="11">
        <v>5.5</v>
      </c>
      <c r="M12549" s="11"/>
      <c r="N12549" s="24"/>
      <c r="P12549" s="32"/>
      <c r="T12549" s="19"/>
      <c r="U12549" s="3">
        <v>6402</v>
      </c>
      <c r="X12549" t="str">
        <f t="shared" si="762"/>
        <v/>
      </c>
      <c r="Z12549" t="str">
        <f t="shared" si="763"/>
        <v/>
      </c>
      <c r="AB12549" s="9"/>
      <c r="AC12549" t="s">
        <v>5919</v>
      </c>
      <c r="AD12549">
        <f t="shared" ref="AD12549:AD12566" si="764">COUNTIF(H12549,"*Fuji*")</f>
        <v>0</v>
      </c>
      <c r="AF12549" s="3"/>
      <c r="AG12549" t="s">
        <v>435</v>
      </c>
      <c r="AH12549" s="9" t="s">
        <v>4613</v>
      </c>
    </row>
    <row r="12550" spans="1:48" ht="10.95" customHeight="1" outlineLevel="1" x14ac:dyDescent="0.25">
      <c r="A12550" t="s">
        <v>1754</v>
      </c>
      <c r="C12550" s="3" t="s">
        <v>12533</v>
      </c>
      <c r="D12550" s="3">
        <v>644</v>
      </c>
      <c r="E12550" s="9">
        <v>1998</v>
      </c>
      <c r="F12550" s="7" t="s">
        <v>3986</v>
      </c>
      <c r="G12550" s="7" t="s">
        <v>5401</v>
      </c>
      <c r="H12550" s="8" t="s">
        <v>2948</v>
      </c>
      <c r="I12550" s="8" t="s">
        <v>13394</v>
      </c>
      <c r="J12550" s="19">
        <v>2</v>
      </c>
      <c r="K12550" s="19" t="s">
        <v>7736</v>
      </c>
      <c r="L12550" s="11">
        <v>3.2</v>
      </c>
      <c r="M12550" s="11"/>
      <c r="N12550" s="24"/>
      <c r="P12550" s="32"/>
      <c r="T12550" s="19"/>
      <c r="U12550" s="3">
        <v>6446</v>
      </c>
      <c r="X12550" t="str">
        <f t="shared" si="762"/>
        <v/>
      </c>
      <c r="Z12550" t="str">
        <f t="shared" si="763"/>
        <v/>
      </c>
      <c r="AB12550" s="9"/>
      <c r="AC12550" t="s">
        <v>2948</v>
      </c>
      <c r="AD12550">
        <f t="shared" si="764"/>
        <v>0</v>
      </c>
      <c r="AF12550" s="3"/>
      <c r="AG12550" t="s">
        <v>858</v>
      </c>
      <c r="AH12550" s="9" t="s">
        <v>4613</v>
      </c>
    </row>
    <row r="12551" spans="1:48" ht="10.95" customHeight="1" outlineLevel="1" x14ac:dyDescent="0.25">
      <c r="A12551" t="s">
        <v>1754</v>
      </c>
      <c r="C12551" s="3" t="s">
        <v>12533</v>
      </c>
      <c r="D12551" s="3" t="s">
        <v>13395</v>
      </c>
      <c r="E12551" s="9">
        <v>1998</v>
      </c>
      <c r="F12551" s="7" t="s">
        <v>13396</v>
      </c>
      <c r="G12551" s="7" t="s">
        <v>5401</v>
      </c>
      <c r="H12551" s="8" t="s">
        <v>2948</v>
      </c>
      <c r="I12551" s="8" t="s">
        <v>13394</v>
      </c>
      <c r="J12551" s="19">
        <v>2</v>
      </c>
      <c r="K12551" s="19" t="s">
        <v>7736</v>
      </c>
      <c r="L12551" s="11">
        <v>15</v>
      </c>
      <c r="M12551" s="11"/>
      <c r="N12551" s="24"/>
      <c r="P12551" s="32"/>
      <c r="T12551" s="19"/>
      <c r="U12551" s="3" t="s">
        <v>5228</v>
      </c>
      <c r="X12551" t="str">
        <f t="shared" si="762"/>
        <v/>
      </c>
      <c r="Z12551">
        <f t="shared" si="763"/>
        <v>1</v>
      </c>
      <c r="AB12551" s="9"/>
      <c r="AC12551" t="s">
        <v>2948</v>
      </c>
      <c r="AD12551">
        <f t="shared" si="764"/>
        <v>0</v>
      </c>
      <c r="AF12551" s="3"/>
      <c r="AG12551" t="s">
        <v>858</v>
      </c>
      <c r="AH12551" s="9" t="s">
        <v>4925</v>
      </c>
    </row>
    <row r="12552" spans="1:48" ht="10.95" customHeight="1" outlineLevel="1" x14ac:dyDescent="0.25">
      <c r="A12552" t="s">
        <v>1754</v>
      </c>
      <c r="C12552" s="3" t="s">
        <v>12533</v>
      </c>
      <c r="D12552" s="3" t="s">
        <v>4905</v>
      </c>
      <c r="E12552" s="9">
        <v>2000</v>
      </c>
      <c r="F12552" s="7" t="s">
        <v>11772</v>
      </c>
      <c r="G12552" s="7" t="s">
        <v>5401</v>
      </c>
      <c r="H12552" s="8" t="s">
        <v>5920</v>
      </c>
      <c r="I12552" s="8" t="s">
        <v>13397</v>
      </c>
      <c r="J12552" s="19">
        <v>3</v>
      </c>
      <c r="K12552" s="19" t="s">
        <v>7736</v>
      </c>
      <c r="L12552" s="11">
        <v>3.4</v>
      </c>
      <c r="M12552" s="11"/>
      <c r="N12552" s="24"/>
      <c r="P12552" s="32"/>
      <c r="T12552" s="19"/>
      <c r="U12552" s="3">
        <v>6577</v>
      </c>
      <c r="X12552" t="str">
        <f t="shared" si="762"/>
        <v/>
      </c>
      <c r="Z12552">
        <f t="shared" si="763"/>
        <v>1</v>
      </c>
      <c r="AB12552" s="9"/>
      <c r="AC12552" t="s">
        <v>5920</v>
      </c>
      <c r="AD12552">
        <f t="shared" si="764"/>
        <v>0</v>
      </c>
      <c r="AF12552" s="3"/>
      <c r="AG12552" t="s">
        <v>435</v>
      </c>
      <c r="AH12552" s="9" t="s">
        <v>4613</v>
      </c>
    </row>
    <row r="12553" spans="1:48" ht="10.95" customHeight="1" outlineLevel="1" x14ac:dyDescent="0.25">
      <c r="A12553" t="s">
        <v>1754</v>
      </c>
      <c r="C12553" s="3" t="s">
        <v>12533</v>
      </c>
      <c r="D12553" s="3">
        <v>839</v>
      </c>
      <c r="E12553" s="9">
        <v>2000</v>
      </c>
      <c r="F12553" s="7" t="s">
        <v>6646</v>
      </c>
      <c r="G12553" s="7" t="s">
        <v>5401</v>
      </c>
      <c r="H12553" s="8" t="s">
        <v>13398</v>
      </c>
      <c r="I12553" s="8" t="s">
        <v>13401</v>
      </c>
      <c r="J12553" s="19">
        <v>7</v>
      </c>
      <c r="K12553" s="19" t="s">
        <v>7736</v>
      </c>
      <c r="L12553" s="11">
        <v>0.5</v>
      </c>
      <c r="M12553" s="11"/>
      <c r="N12553" s="24"/>
      <c r="P12553" s="32"/>
      <c r="T12553" s="19"/>
      <c r="U12553" s="3"/>
      <c r="X12553" t="str">
        <f t="shared" si="762"/>
        <v/>
      </c>
      <c r="Z12553" t="str">
        <f t="shared" si="763"/>
        <v/>
      </c>
      <c r="AB12553" s="9"/>
      <c r="AC12553" t="s">
        <v>13398</v>
      </c>
      <c r="AD12553">
        <f t="shared" si="764"/>
        <v>0</v>
      </c>
      <c r="AF12553" s="3"/>
      <c r="AH12553" s="9"/>
    </row>
    <row r="12554" spans="1:48" ht="10.95" customHeight="1" outlineLevel="1" x14ac:dyDescent="0.25">
      <c r="A12554" t="s">
        <v>1754</v>
      </c>
      <c r="C12554" s="3" t="s">
        <v>12533</v>
      </c>
      <c r="D12554" s="3">
        <v>840</v>
      </c>
      <c r="E12554" s="9">
        <v>2000</v>
      </c>
      <c r="F12554" s="7" t="s">
        <v>4689</v>
      </c>
      <c r="G12554" s="7" t="s">
        <v>5401</v>
      </c>
      <c r="H12554" s="8" t="s">
        <v>13399</v>
      </c>
      <c r="I12554" s="8" t="s">
        <v>13401</v>
      </c>
      <c r="J12554" s="19">
        <v>7</v>
      </c>
      <c r="K12554" s="19" t="s">
        <v>7736</v>
      </c>
      <c r="L12554" s="11">
        <v>0.5</v>
      </c>
      <c r="M12554" s="11"/>
      <c r="N12554" s="24"/>
      <c r="P12554" s="32"/>
      <c r="T12554" s="19"/>
      <c r="U12554" s="3"/>
      <c r="X12554" t="str">
        <f t="shared" si="762"/>
        <v/>
      </c>
      <c r="Z12554" t="str">
        <f t="shared" si="763"/>
        <v/>
      </c>
      <c r="AB12554" s="9"/>
      <c r="AC12554" t="s">
        <v>13399</v>
      </c>
      <c r="AD12554">
        <f t="shared" si="764"/>
        <v>0</v>
      </c>
      <c r="AF12554" s="3"/>
      <c r="AH12554" s="9"/>
    </row>
    <row r="12555" spans="1:48" ht="10.95" customHeight="1" outlineLevel="1" x14ac:dyDescent="0.25">
      <c r="A12555" t="s">
        <v>1754</v>
      </c>
      <c r="C12555" s="3" t="s">
        <v>12533</v>
      </c>
      <c r="D12555" s="3">
        <v>841</v>
      </c>
      <c r="E12555" s="9">
        <v>2000</v>
      </c>
      <c r="F12555" s="7" t="s">
        <v>2600</v>
      </c>
      <c r="G12555" s="7" t="s">
        <v>5401</v>
      </c>
      <c r="H12555" s="8" t="s">
        <v>13400</v>
      </c>
      <c r="I12555" s="8" t="s">
        <v>13401</v>
      </c>
      <c r="J12555" s="19">
        <v>7</v>
      </c>
      <c r="K12555" s="19" t="s">
        <v>7736</v>
      </c>
      <c r="L12555" s="11">
        <v>0.5</v>
      </c>
      <c r="M12555" s="11"/>
      <c r="N12555" s="24"/>
      <c r="P12555" s="32"/>
      <c r="T12555" s="19"/>
      <c r="U12555" s="3"/>
      <c r="X12555" t="str">
        <f t="shared" si="762"/>
        <v/>
      </c>
      <c r="Z12555" t="str">
        <f t="shared" si="763"/>
        <v/>
      </c>
      <c r="AB12555" s="9"/>
      <c r="AC12555" t="s">
        <v>13400</v>
      </c>
      <c r="AD12555">
        <f t="shared" si="764"/>
        <v>0</v>
      </c>
      <c r="AF12555" s="3"/>
      <c r="AH12555" s="9"/>
    </row>
    <row r="12556" spans="1:48" ht="10.95" customHeight="1" outlineLevel="1" x14ac:dyDescent="0.25">
      <c r="A12556" t="s">
        <v>1754</v>
      </c>
      <c r="C12556" s="3" t="s">
        <v>12533</v>
      </c>
      <c r="D12556" s="3">
        <v>842</v>
      </c>
      <c r="E12556" s="9">
        <v>2000</v>
      </c>
      <c r="F12556" s="7" t="s">
        <v>4691</v>
      </c>
      <c r="G12556" s="7" t="s">
        <v>5401</v>
      </c>
      <c r="H12556" s="8" t="s">
        <v>9612</v>
      </c>
      <c r="I12556" s="8" t="s">
        <v>13401</v>
      </c>
      <c r="J12556" s="19">
        <v>7</v>
      </c>
      <c r="K12556" s="19" t="s">
        <v>7736</v>
      </c>
      <c r="L12556" s="11">
        <v>0.5</v>
      </c>
      <c r="M12556" s="11"/>
      <c r="N12556" s="24"/>
      <c r="P12556" s="32"/>
      <c r="T12556" s="19"/>
      <c r="U12556" s="3"/>
      <c r="X12556" t="str">
        <f t="shared" si="762"/>
        <v/>
      </c>
      <c r="Z12556" t="str">
        <f t="shared" si="763"/>
        <v/>
      </c>
      <c r="AB12556" s="9"/>
      <c r="AC12556" t="s">
        <v>9612</v>
      </c>
      <c r="AD12556">
        <f t="shared" si="764"/>
        <v>0</v>
      </c>
      <c r="AF12556" s="3"/>
      <c r="AH12556" s="9"/>
    </row>
    <row r="12557" spans="1:48" ht="10.95" customHeight="1" outlineLevel="1" x14ac:dyDescent="0.25">
      <c r="A12557" t="s">
        <v>1754</v>
      </c>
      <c r="C12557" s="3" t="s">
        <v>12533</v>
      </c>
      <c r="D12557" s="3">
        <v>945</v>
      </c>
      <c r="E12557" s="9">
        <v>2002</v>
      </c>
      <c r="F12557" s="7" t="s">
        <v>2600</v>
      </c>
      <c r="G12557" s="7" t="s">
        <v>5401</v>
      </c>
      <c r="H12557" s="8" t="s">
        <v>4513</v>
      </c>
      <c r="I12557" s="8" t="s">
        <v>13402</v>
      </c>
      <c r="J12557" s="19">
        <v>5</v>
      </c>
      <c r="K12557" s="19" t="s">
        <v>7736</v>
      </c>
      <c r="L12557" s="11">
        <v>0.9</v>
      </c>
      <c r="M12557" s="11"/>
      <c r="N12557" s="24"/>
      <c r="P12557" s="32"/>
      <c r="T12557" s="19"/>
      <c r="U12557" s="3">
        <v>6678</v>
      </c>
      <c r="X12557" t="str">
        <f t="shared" si="762"/>
        <v/>
      </c>
      <c r="Z12557" t="str">
        <f t="shared" si="763"/>
        <v/>
      </c>
      <c r="AB12557" s="9"/>
      <c r="AC12557" t="s">
        <v>4513</v>
      </c>
      <c r="AD12557">
        <f t="shared" si="764"/>
        <v>0</v>
      </c>
      <c r="AF12557" s="3"/>
      <c r="AG12557" t="s">
        <v>4985</v>
      </c>
      <c r="AH12557" s="9" t="s">
        <v>4613</v>
      </c>
    </row>
    <row r="12558" spans="1:48" ht="10.95" customHeight="1" outlineLevel="1" x14ac:dyDescent="0.25">
      <c r="A12558" t="s">
        <v>1754</v>
      </c>
      <c r="C12558" s="3" t="s">
        <v>12533</v>
      </c>
      <c r="D12558" s="3">
        <v>948</v>
      </c>
      <c r="E12558" s="9">
        <v>2002</v>
      </c>
      <c r="F12558" s="7" t="s">
        <v>2600</v>
      </c>
      <c r="G12558" s="7" t="s">
        <v>5401</v>
      </c>
      <c r="H12558" s="8" t="s">
        <v>4999</v>
      </c>
      <c r="I12558" s="8" t="s">
        <v>13402</v>
      </c>
      <c r="J12558" s="19">
        <v>5</v>
      </c>
      <c r="K12558" s="19" t="s">
        <v>7736</v>
      </c>
      <c r="L12558" s="11">
        <v>0.9</v>
      </c>
      <c r="M12558" s="11"/>
      <c r="N12558" s="24"/>
      <c r="P12558" s="32"/>
      <c r="T12558" s="19"/>
      <c r="U12558" s="3">
        <v>6677</v>
      </c>
      <c r="X12558" t="str">
        <f t="shared" si="762"/>
        <v/>
      </c>
      <c r="Z12558" t="str">
        <f t="shared" si="763"/>
        <v/>
      </c>
      <c r="AB12558" s="9"/>
      <c r="AC12558" t="s">
        <v>4999</v>
      </c>
      <c r="AD12558">
        <f t="shared" si="764"/>
        <v>0</v>
      </c>
      <c r="AF12558" s="3"/>
      <c r="AG12558" t="s">
        <v>435</v>
      </c>
      <c r="AH12558" s="9" t="s">
        <v>4613</v>
      </c>
    </row>
    <row r="12559" spans="1:48" ht="10.95" customHeight="1" outlineLevel="1" x14ac:dyDescent="0.25">
      <c r="A12559" t="s">
        <v>1754</v>
      </c>
      <c r="C12559" s="3" t="s">
        <v>12533</v>
      </c>
      <c r="D12559" s="3">
        <v>984</v>
      </c>
      <c r="E12559" s="9">
        <v>2002</v>
      </c>
      <c r="F12559" s="7" t="s">
        <v>6646</v>
      </c>
      <c r="G12559" s="7" t="s">
        <v>5401</v>
      </c>
      <c r="H12559" s="8" t="s">
        <v>5721</v>
      </c>
      <c r="I12559" s="8" t="s">
        <v>13403</v>
      </c>
      <c r="J12559" s="19">
        <v>2</v>
      </c>
      <c r="K12559" s="19" t="s">
        <v>7736</v>
      </c>
      <c r="L12559" s="11">
        <v>1</v>
      </c>
      <c r="M12559" s="11"/>
      <c r="N12559" s="24"/>
      <c r="P12559" s="32"/>
      <c r="T12559" s="19"/>
      <c r="U12559" s="3" t="s">
        <v>5717</v>
      </c>
      <c r="X12559" t="str">
        <f t="shared" si="762"/>
        <v/>
      </c>
      <c r="Z12559" t="str">
        <f t="shared" si="763"/>
        <v/>
      </c>
      <c r="AB12559" s="9"/>
      <c r="AC12559" t="s">
        <v>5721</v>
      </c>
      <c r="AD12559">
        <f t="shared" si="764"/>
        <v>0</v>
      </c>
      <c r="AF12559" s="3"/>
      <c r="AG12559" t="s">
        <v>435</v>
      </c>
      <c r="AH12559" s="9" t="s">
        <v>4613</v>
      </c>
    </row>
    <row r="12560" spans="1:48" ht="10.95" customHeight="1" outlineLevel="1" x14ac:dyDescent="0.25">
      <c r="A12560" t="s">
        <v>1754</v>
      </c>
      <c r="C12560" s="3" t="s">
        <v>12533</v>
      </c>
      <c r="D12560" s="3">
        <v>985</v>
      </c>
      <c r="E12560" s="9">
        <v>2002</v>
      </c>
      <c r="F12560" s="7" t="s">
        <v>4689</v>
      </c>
      <c r="G12560" s="7" t="s">
        <v>5401</v>
      </c>
      <c r="H12560" s="8" t="s">
        <v>5722</v>
      </c>
      <c r="I12560" s="8" t="s">
        <v>13403</v>
      </c>
      <c r="J12560" s="19">
        <v>1</v>
      </c>
      <c r="K12560" s="19" t="s">
        <v>7736</v>
      </c>
      <c r="L12560" s="11">
        <v>1</v>
      </c>
      <c r="M12560" s="11"/>
      <c r="N12560" s="24"/>
      <c r="P12560" s="32"/>
      <c r="T12560" s="19"/>
      <c r="U12560" s="3" t="s">
        <v>5718</v>
      </c>
      <c r="X12560" t="str">
        <f t="shared" si="762"/>
        <v/>
      </c>
      <c r="Z12560" t="str">
        <f t="shared" si="763"/>
        <v/>
      </c>
      <c r="AB12560" s="9"/>
      <c r="AC12560" t="s">
        <v>5722</v>
      </c>
      <c r="AD12560">
        <f t="shared" si="764"/>
        <v>0</v>
      </c>
      <c r="AF12560" s="3"/>
      <c r="AG12560" t="s">
        <v>435</v>
      </c>
      <c r="AH12560" s="9" t="s">
        <v>4613</v>
      </c>
    </row>
    <row r="12561" spans="1:48" ht="10.95" customHeight="1" outlineLevel="1" x14ac:dyDescent="0.25">
      <c r="A12561" t="s">
        <v>1754</v>
      </c>
      <c r="C12561" s="3" t="s">
        <v>12533</v>
      </c>
      <c r="D12561" s="3">
        <v>986</v>
      </c>
      <c r="E12561" s="9">
        <v>2002</v>
      </c>
      <c r="F12561" s="7" t="s">
        <v>2600</v>
      </c>
      <c r="G12561" s="7" t="s">
        <v>5401</v>
      </c>
      <c r="H12561" s="8" t="s">
        <v>3660</v>
      </c>
      <c r="I12561" s="8" t="s">
        <v>13403</v>
      </c>
      <c r="J12561" s="19">
        <v>1</v>
      </c>
      <c r="K12561" s="19" t="s">
        <v>7736</v>
      </c>
      <c r="L12561" s="11">
        <v>1</v>
      </c>
      <c r="M12561" s="11"/>
      <c r="N12561" s="24"/>
      <c r="P12561" s="32"/>
      <c r="R12561">
        <v>1</v>
      </c>
      <c r="S12561">
        <v>1</v>
      </c>
      <c r="T12561" s="19"/>
      <c r="U12561" s="3" t="s">
        <v>5719</v>
      </c>
      <c r="X12561" t="str">
        <f t="shared" si="762"/>
        <v/>
      </c>
      <c r="Z12561" t="str">
        <f t="shared" si="763"/>
        <v/>
      </c>
      <c r="AB12561" s="9"/>
      <c r="AC12561" t="s">
        <v>3660</v>
      </c>
      <c r="AD12561">
        <f t="shared" si="764"/>
        <v>0</v>
      </c>
      <c r="AF12561" s="3"/>
      <c r="AG12561" t="s">
        <v>1764</v>
      </c>
      <c r="AH12561" s="9" t="s">
        <v>4613</v>
      </c>
    </row>
    <row r="12562" spans="1:48" ht="10.95" customHeight="1" outlineLevel="1" x14ac:dyDescent="0.25">
      <c r="A12562" t="s">
        <v>1754</v>
      </c>
      <c r="C12562" s="3" t="s">
        <v>12533</v>
      </c>
      <c r="D12562" s="3">
        <v>987</v>
      </c>
      <c r="E12562" s="9">
        <v>2002</v>
      </c>
      <c r="F12562" s="7" t="s">
        <v>5324</v>
      </c>
      <c r="G12562" s="7" t="s">
        <v>5401</v>
      </c>
      <c r="H12562" s="8" t="s">
        <v>5723</v>
      </c>
      <c r="I12562" s="8" t="s">
        <v>13403</v>
      </c>
      <c r="J12562" s="19">
        <v>1</v>
      </c>
      <c r="K12562" s="19" t="s">
        <v>7736</v>
      </c>
      <c r="L12562" s="11">
        <v>1</v>
      </c>
      <c r="M12562" s="11"/>
      <c r="N12562" s="24"/>
      <c r="P12562" s="32"/>
      <c r="T12562" s="19"/>
      <c r="U12562" s="3" t="s">
        <v>5720</v>
      </c>
      <c r="X12562" t="str">
        <f t="shared" si="762"/>
        <v/>
      </c>
      <c r="Z12562" t="str">
        <f t="shared" si="763"/>
        <v/>
      </c>
      <c r="AB12562" s="9"/>
      <c r="AC12562" t="s">
        <v>5723</v>
      </c>
      <c r="AD12562">
        <f t="shared" si="764"/>
        <v>0</v>
      </c>
      <c r="AF12562" s="3"/>
      <c r="AG12562" t="s">
        <v>4984</v>
      </c>
      <c r="AH12562" s="9" t="s">
        <v>4613</v>
      </c>
    </row>
    <row r="12563" spans="1:48" ht="10.95" customHeight="1" outlineLevel="1" x14ac:dyDescent="0.25">
      <c r="A12563" t="s">
        <v>1754</v>
      </c>
      <c r="C12563" s="3" t="s">
        <v>12533</v>
      </c>
      <c r="D12563" s="3">
        <v>1203</v>
      </c>
      <c r="E12563" s="9">
        <v>2004</v>
      </c>
      <c r="F12563" s="7" t="s">
        <v>4691</v>
      </c>
      <c r="G12563" s="7" t="s">
        <v>5401</v>
      </c>
      <c r="H12563" s="8" t="s">
        <v>13405</v>
      </c>
      <c r="I12563" s="8" t="s">
        <v>13404</v>
      </c>
      <c r="J12563" s="19">
        <v>3</v>
      </c>
      <c r="K12563" s="19" t="s">
        <v>7736</v>
      </c>
      <c r="L12563" s="11">
        <v>0.9</v>
      </c>
      <c r="M12563" s="11"/>
      <c r="N12563" s="24"/>
      <c r="P12563" s="32"/>
      <c r="R12563">
        <v>1</v>
      </c>
      <c r="S12563">
        <v>1</v>
      </c>
      <c r="T12563" s="19"/>
      <c r="U12563" s="3"/>
      <c r="X12563" t="str">
        <f t="shared" si="762"/>
        <v/>
      </c>
      <c r="Z12563" t="str">
        <f t="shared" si="763"/>
        <v/>
      </c>
      <c r="AB12563" s="9"/>
      <c r="AC12563" t="s">
        <v>13405</v>
      </c>
      <c r="AD12563">
        <f t="shared" si="764"/>
        <v>0</v>
      </c>
      <c r="AF12563" s="3"/>
      <c r="AH12563" s="9"/>
    </row>
    <row r="12564" spans="1:48" ht="10.95" customHeight="1" outlineLevel="1" x14ac:dyDescent="0.25">
      <c r="A12564" t="s">
        <v>1754</v>
      </c>
      <c r="C12564" s="3" t="s">
        <v>12533</v>
      </c>
      <c r="D12564" s="3">
        <v>1218</v>
      </c>
      <c r="E12564" s="9">
        <v>2005</v>
      </c>
      <c r="F12564" s="7" t="s">
        <v>5324</v>
      </c>
      <c r="G12564" s="7" t="s">
        <v>5401</v>
      </c>
      <c r="H12564" s="8" t="s">
        <v>5001</v>
      </c>
      <c r="I12564" s="8" t="s">
        <v>13402</v>
      </c>
      <c r="J12564" s="19">
        <v>3</v>
      </c>
      <c r="K12564" s="19" t="s">
        <v>7736</v>
      </c>
      <c r="L12564" s="11">
        <v>3.5</v>
      </c>
      <c r="M12564" s="11"/>
      <c r="N12564" s="24"/>
      <c r="P12564" s="32"/>
      <c r="T12564" s="19"/>
      <c r="U12564" s="3">
        <v>6879</v>
      </c>
      <c r="X12564" t="str">
        <f t="shared" si="762"/>
        <v/>
      </c>
      <c r="Z12564" t="str">
        <f t="shared" si="763"/>
        <v/>
      </c>
      <c r="AB12564" s="9"/>
      <c r="AC12564" t="s">
        <v>5001</v>
      </c>
      <c r="AD12564">
        <f t="shared" si="764"/>
        <v>0</v>
      </c>
      <c r="AF12564" s="3"/>
      <c r="AG12564" t="s">
        <v>435</v>
      </c>
      <c r="AH12564" s="9" t="s">
        <v>4613</v>
      </c>
    </row>
    <row r="12565" spans="1:48" ht="10.95" customHeight="1" outlineLevel="1" x14ac:dyDescent="0.25">
      <c r="A12565" t="s">
        <v>1754</v>
      </c>
      <c r="C12565" s="3" t="s">
        <v>12533</v>
      </c>
      <c r="D12565" s="3">
        <v>1223</v>
      </c>
      <c r="E12565" s="9">
        <v>2005</v>
      </c>
      <c r="F12565" s="7" t="s">
        <v>5324</v>
      </c>
      <c r="G12565" s="7" t="s">
        <v>5401</v>
      </c>
      <c r="H12565" s="8" t="s">
        <v>5000</v>
      </c>
      <c r="I12565" s="8" t="s">
        <v>13402</v>
      </c>
      <c r="J12565" s="19">
        <v>3</v>
      </c>
      <c r="K12565" s="19" t="s">
        <v>7736</v>
      </c>
      <c r="L12565" s="11">
        <v>3.5</v>
      </c>
      <c r="M12565" s="11"/>
      <c r="N12565" s="24"/>
      <c r="P12565" s="32"/>
      <c r="T12565" s="19"/>
      <c r="U12565" s="3">
        <v>6878</v>
      </c>
      <c r="X12565" t="str">
        <f t="shared" si="762"/>
        <v/>
      </c>
      <c r="Z12565" t="str">
        <f t="shared" si="763"/>
        <v/>
      </c>
      <c r="AB12565" s="9"/>
      <c r="AC12565" t="s">
        <v>5000</v>
      </c>
      <c r="AD12565">
        <f t="shared" si="764"/>
        <v>0</v>
      </c>
      <c r="AF12565" s="3"/>
      <c r="AG12565" t="s">
        <v>4986</v>
      </c>
      <c r="AH12565" s="9" t="s">
        <v>4613</v>
      </c>
    </row>
    <row r="12566" spans="1:48" ht="10.95" customHeight="1" outlineLevel="1" x14ac:dyDescent="0.25">
      <c r="A12566" t="s">
        <v>21223</v>
      </c>
      <c r="C12566" s="3" t="s">
        <v>12533</v>
      </c>
      <c r="D12566" s="3" t="s">
        <v>20178</v>
      </c>
      <c r="E12566" s="9">
        <v>1992</v>
      </c>
      <c r="F12566" s="7" t="s">
        <v>21224</v>
      </c>
      <c r="G12566" s="7" t="s">
        <v>5401</v>
      </c>
      <c r="H12566" s="8" t="s">
        <v>7560</v>
      </c>
      <c r="I12566" s="8" t="s">
        <v>21225</v>
      </c>
      <c r="J12566" s="19">
        <v>7</v>
      </c>
      <c r="K12566" s="19" t="s">
        <v>7736</v>
      </c>
      <c r="L12566" s="11">
        <v>6.5</v>
      </c>
      <c r="M12566" s="11"/>
      <c r="N12566" s="24"/>
      <c r="P12566" s="32"/>
      <c r="T12566" s="19"/>
      <c r="U12566" s="3">
        <v>6878</v>
      </c>
      <c r="X12566" t="str">
        <f t="shared" si="762"/>
        <v/>
      </c>
      <c r="Z12566">
        <f t="shared" si="763"/>
        <v>1</v>
      </c>
      <c r="AB12566" s="9"/>
      <c r="AC12566" t="s">
        <v>7560</v>
      </c>
      <c r="AD12566">
        <f t="shared" si="764"/>
        <v>0</v>
      </c>
      <c r="AF12566" s="3"/>
      <c r="AG12566" t="s">
        <v>4986</v>
      </c>
      <c r="AH12566" s="9" t="s">
        <v>4613</v>
      </c>
    </row>
    <row r="12567" spans="1:48" ht="10.95" customHeight="1" x14ac:dyDescent="0.25">
      <c r="A12567" s="6" t="s">
        <v>11470</v>
      </c>
      <c r="B12567" t="s">
        <v>12044</v>
      </c>
      <c r="C12567" s="3" t="s">
        <v>11994</v>
      </c>
      <c r="E12567" s="9"/>
      <c r="F12567" s="7"/>
      <c r="G12567" s="7"/>
      <c r="H12567" s="8"/>
      <c r="I12567" s="8"/>
      <c r="J12567" s="19"/>
      <c r="K12567" s="19"/>
      <c r="L12567" s="11"/>
      <c r="M12567" s="11">
        <f>SUM(L12568:L12584)</f>
        <v>70.099999999999994</v>
      </c>
      <c r="N12567" s="24">
        <v>1488</v>
      </c>
      <c r="O12567">
        <f>COUNTIF(K12568:K12584,"*")</f>
        <v>17</v>
      </c>
      <c r="P12567" s="32">
        <f>O12567/N12567</f>
        <v>1.1424731182795699E-2</v>
      </c>
      <c r="Q12567">
        <f>COUNTIF(K12568:K12584,"Y")+COUNTIF(K12568:K12584,"S")</f>
        <v>17</v>
      </c>
      <c r="T12567" s="19" t="s">
        <v>7736</v>
      </c>
      <c r="U12567" s="3"/>
      <c r="V12567" t="s">
        <v>18485</v>
      </c>
      <c r="X12567" t="str">
        <f t="shared" si="762"/>
        <v/>
      </c>
      <c r="Z12567" t="str">
        <f t="shared" si="763"/>
        <v/>
      </c>
      <c r="AB12567" s="9"/>
      <c r="AE12567">
        <f>COUNTIF(AD12568:AD12584,"1")</f>
        <v>1</v>
      </c>
      <c r="AF12567" s="3"/>
      <c r="AH12567" s="9"/>
      <c r="AI12567">
        <f>COUNTIF($J12568:$J12584,"1")-COUNTIFS($J12568:$J12584,"1",$K12568:$K12584,"V")</f>
        <v>2</v>
      </c>
      <c r="AJ12567">
        <f>COUNTIFS($J12568:$J12584,"1",$K12568:$K12584,"Y")+COUNTIFS($J12568:$J12584,"1",$K12568:$K12584,"s")</f>
        <v>2</v>
      </c>
      <c r="AK12567">
        <f>COUNTIF($J12568:$J12584,"2")-COUNTIFS($J12568:$J12584,"2",$K12568:$K12584,"V")</f>
        <v>0</v>
      </c>
      <c r="AL12567">
        <f>COUNTIFS($J12568:$J12584,"2",$K12568:$K12584,"Y")+COUNTIFS($J12568:$J12584,"2",$K12568:$K12584,"s")</f>
        <v>0</v>
      </c>
      <c r="AM12567">
        <f>COUNTIF($J12568:$J12584,"3")-COUNTIFS($J12568:$J12584,"3",$K12568:$K12584,"V")</f>
        <v>14</v>
      </c>
      <c r="AN12567">
        <f>COUNTIFS($J12568:$J12584,"3",$K12568:$K12584,"Y")+COUNTIFS($J12568:$J12584,"3",$K12568:$K12584,"s")</f>
        <v>14</v>
      </c>
      <c r="AO12567">
        <f>COUNTIF($J12568:$J12584,"4")-COUNTIFS($J12568:$J12584,"4",$K12568:$K12584,"V")</f>
        <v>0</v>
      </c>
      <c r="AP12567">
        <f>COUNTIFS($J12568:$J12584,"4",$K12568:$K12584,"Y")+COUNTIFS($J12568:$J12584,"4",$K12568:$K12584,"s")</f>
        <v>0</v>
      </c>
      <c r="AQ12567">
        <f>COUNTIF($J12568:$J12584,"5")-COUNTIFS($J12568:$J12584,"5",$K12568:$K12584,"V")</f>
        <v>1</v>
      </c>
      <c r="AR12567">
        <f>COUNTIFS($J12568:$J12584,"5",$K12568:$K12584,"Y")+COUNTIFS($J12568:$J12584,"5",$K12568:$K12584,"s")</f>
        <v>1</v>
      </c>
      <c r="AS12567">
        <f>COUNTIF($J12568:$J12584,"6")-COUNTIFS($J12568:$J12584,"6",$K12568:$K12584,"V")</f>
        <v>0</v>
      </c>
      <c r="AT12567">
        <f>COUNTIFS($J12568:$J12584,"6",$K12568:$K12584,"Y")+COUNTIFS($J12568:$J12584,"6",$K12568:$K12584,"s")</f>
        <v>0</v>
      </c>
      <c r="AU12567">
        <f>COUNTIF($J12568:$J12584,"7")-COUNTIFS($J12568:$J12584,"7",$K12568:$K12584,"V")</f>
        <v>0</v>
      </c>
      <c r="AV12567">
        <f>COUNTIFS($J12568:$J12584,"7",$K12568:$K12584,"Y")+COUNTIFS($J12568:$J12584,"7",$K12568:$K12584,"s")</f>
        <v>0</v>
      </c>
    </row>
    <row r="12568" spans="1:48" ht="10.95" customHeight="1" outlineLevel="1" x14ac:dyDescent="0.25">
      <c r="A12568" t="s">
        <v>442</v>
      </c>
      <c r="C12568" s="3" t="s">
        <v>11994</v>
      </c>
      <c r="D12568" s="3">
        <v>128</v>
      </c>
      <c r="E12568" s="9">
        <v>1965</v>
      </c>
      <c r="F12568" s="7" t="s">
        <v>4403</v>
      </c>
      <c r="G12568" s="7" t="s">
        <v>2831</v>
      </c>
      <c r="H12568" s="8" t="s">
        <v>2935</v>
      </c>
      <c r="I12568" s="8" t="s">
        <v>11462</v>
      </c>
      <c r="J12568" s="19">
        <v>3</v>
      </c>
      <c r="K12568" s="19" t="s">
        <v>7736</v>
      </c>
      <c r="L12568" s="11">
        <v>1.5</v>
      </c>
      <c r="M12568" s="11"/>
      <c r="N12568" s="24"/>
      <c r="P12568" s="32"/>
      <c r="T12568" s="19"/>
      <c r="U12568" s="3">
        <v>129</v>
      </c>
      <c r="X12568" t="str">
        <f t="shared" si="762"/>
        <v/>
      </c>
      <c r="Z12568" t="str">
        <f t="shared" si="763"/>
        <v/>
      </c>
      <c r="AB12568" s="9"/>
      <c r="AC12568" t="s">
        <v>2935</v>
      </c>
      <c r="AD12568">
        <f t="shared" ref="AD12568:AD12584" si="765">COUNTIF(H12568,"*Fuji*")</f>
        <v>0</v>
      </c>
      <c r="AF12568" s="3"/>
      <c r="AG12568" t="s">
        <v>2289</v>
      </c>
      <c r="AH12568" s="9" t="s">
        <v>4613</v>
      </c>
    </row>
    <row r="12569" spans="1:48" ht="10.95" customHeight="1" outlineLevel="1" x14ac:dyDescent="0.25">
      <c r="A12569" t="s">
        <v>442</v>
      </c>
      <c r="C12569" s="3" t="s">
        <v>11994</v>
      </c>
      <c r="D12569" s="3">
        <v>189</v>
      </c>
      <c r="E12569" s="9">
        <v>1966</v>
      </c>
      <c r="F12569" s="10" t="s">
        <v>5141</v>
      </c>
      <c r="G12569" s="7" t="s">
        <v>131</v>
      </c>
      <c r="H12569" s="8" t="s">
        <v>443</v>
      </c>
      <c r="I12569" s="8" t="s">
        <v>11463</v>
      </c>
      <c r="J12569" s="19">
        <v>3</v>
      </c>
      <c r="K12569" s="19" t="s">
        <v>7736</v>
      </c>
      <c r="L12569" s="11">
        <v>1</v>
      </c>
      <c r="M12569" s="11"/>
      <c r="N12569" s="24"/>
      <c r="P12569" s="32"/>
      <c r="T12569" s="19"/>
      <c r="U12569" s="3">
        <v>182</v>
      </c>
      <c r="X12569" t="str">
        <f t="shared" si="762"/>
        <v/>
      </c>
      <c r="Z12569" t="str">
        <f t="shared" si="763"/>
        <v/>
      </c>
      <c r="AB12569" s="9"/>
      <c r="AC12569" t="s">
        <v>443</v>
      </c>
      <c r="AD12569">
        <f t="shared" si="765"/>
        <v>0</v>
      </c>
      <c r="AF12569" s="3"/>
      <c r="AG12569" t="s">
        <v>1842</v>
      </c>
      <c r="AH12569" s="9" t="s">
        <v>4613</v>
      </c>
    </row>
    <row r="12570" spans="1:48" ht="10.95" customHeight="1" outlineLevel="1" x14ac:dyDescent="0.25">
      <c r="A12570" t="s">
        <v>442</v>
      </c>
      <c r="C12570" s="3" t="s">
        <v>11994</v>
      </c>
      <c r="D12570" s="3">
        <v>191</v>
      </c>
      <c r="E12570" s="9">
        <v>1966</v>
      </c>
      <c r="F12570" s="7" t="s">
        <v>444</v>
      </c>
      <c r="G12570" s="7" t="s">
        <v>1583</v>
      </c>
      <c r="H12570" s="8" t="s">
        <v>445</v>
      </c>
      <c r="I12570" s="8" t="s">
        <v>11463</v>
      </c>
      <c r="J12570" s="19">
        <v>3</v>
      </c>
      <c r="K12570" s="19" t="s">
        <v>7736</v>
      </c>
      <c r="L12570" s="11">
        <v>1</v>
      </c>
      <c r="M12570" s="11"/>
      <c r="N12570" s="24"/>
      <c r="P12570" s="32"/>
      <c r="S12570">
        <v>1</v>
      </c>
      <c r="T12570" s="19"/>
      <c r="U12570" s="3">
        <v>184</v>
      </c>
      <c r="X12570" t="str">
        <f t="shared" si="762"/>
        <v/>
      </c>
      <c r="Z12570" t="str">
        <f t="shared" si="763"/>
        <v/>
      </c>
      <c r="AB12570" s="9"/>
      <c r="AC12570" t="s">
        <v>445</v>
      </c>
      <c r="AD12570">
        <f t="shared" si="765"/>
        <v>0</v>
      </c>
      <c r="AF12570" s="3"/>
      <c r="AG12570" t="s">
        <v>3664</v>
      </c>
      <c r="AH12570" s="9" t="s">
        <v>4613</v>
      </c>
    </row>
    <row r="12571" spans="1:48" ht="10.95" customHeight="1" outlineLevel="1" x14ac:dyDescent="0.25">
      <c r="A12571" t="s">
        <v>442</v>
      </c>
      <c r="C12571" s="3" t="s">
        <v>11994</v>
      </c>
      <c r="D12571" s="3" t="s">
        <v>18866</v>
      </c>
      <c r="E12571" s="9">
        <v>1967</v>
      </c>
      <c r="F12571" s="7" t="s">
        <v>5768</v>
      </c>
      <c r="G12571" s="7" t="s">
        <v>1442</v>
      </c>
      <c r="H12571" s="8" t="s">
        <v>857</v>
      </c>
      <c r="I12571" s="8" t="s">
        <v>11464</v>
      </c>
      <c r="J12571" s="19">
        <v>1</v>
      </c>
      <c r="K12571" s="19" t="s">
        <v>7736</v>
      </c>
      <c r="L12571" s="11">
        <v>7</v>
      </c>
      <c r="M12571" s="11"/>
      <c r="N12571" s="24"/>
      <c r="P12571" s="32"/>
      <c r="T12571" s="19"/>
      <c r="U12571" s="3">
        <v>208</v>
      </c>
      <c r="X12571" t="str">
        <f t="shared" si="762"/>
        <v/>
      </c>
      <c r="Z12571" t="str">
        <f t="shared" si="763"/>
        <v/>
      </c>
      <c r="AB12571" s="9"/>
      <c r="AC12571" t="s">
        <v>857</v>
      </c>
      <c r="AD12571">
        <f t="shared" si="765"/>
        <v>0</v>
      </c>
      <c r="AF12571" s="3"/>
      <c r="AG12571" t="s">
        <v>858</v>
      </c>
      <c r="AH12571" s="9" t="s">
        <v>4925</v>
      </c>
    </row>
    <row r="12572" spans="1:48" ht="10.95" customHeight="1" outlineLevel="1" x14ac:dyDescent="0.25">
      <c r="A12572" t="s">
        <v>442</v>
      </c>
      <c r="C12572" s="3" t="s">
        <v>11994</v>
      </c>
      <c r="D12572" s="3">
        <v>216</v>
      </c>
      <c r="E12572" s="9">
        <v>1967</v>
      </c>
      <c r="F12572" s="7" t="s">
        <v>5768</v>
      </c>
      <c r="G12572" s="7" t="s">
        <v>4334</v>
      </c>
      <c r="H12572" s="8" t="s">
        <v>857</v>
      </c>
      <c r="I12572" s="8" t="s">
        <v>11464</v>
      </c>
      <c r="J12572" s="19">
        <v>5</v>
      </c>
      <c r="K12572" s="19" t="s">
        <v>7736</v>
      </c>
      <c r="L12572" s="11">
        <v>7</v>
      </c>
      <c r="M12572" s="11"/>
      <c r="N12572" s="24"/>
      <c r="P12572" s="32"/>
      <c r="T12572" s="19"/>
      <c r="U12572" s="3">
        <v>209</v>
      </c>
      <c r="X12572" t="str">
        <f t="shared" si="762"/>
        <v/>
      </c>
      <c r="Z12572" t="str">
        <f t="shared" si="763"/>
        <v/>
      </c>
      <c r="AB12572" s="9"/>
      <c r="AC12572" t="s">
        <v>857</v>
      </c>
      <c r="AD12572">
        <f t="shared" si="765"/>
        <v>0</v>
      </c>
      <c r="AF12572" s="3"/>
      <c r="AG12572" t="s">
        <v>858</v>
      </c>
      <c r="AH12572" s="9" t="s">
        <v>4925</v>
      </c>
    </row>
    <row r="12573" spans="1:48" ht="10.95" customHeight="1" outlineLevel="1" x14ac:dyDescent="0.25">
      <c r="A12573" t="s">
        <v>442</v>
      </c>
      <c r="C12573" s="3" t="s">
        <v>11994</v>
      </c>
      <c r="D12573" s="3">
        <v>283</v>
      </c>
      <c r="E12573" s="9">
        <v>1968</v>
      </c>
      <c r="F12573" s="7" t="s">
        <v>2351</v>
      </c>
      <c r="G12573" s="7" t="s">
        <v>5401</v>
      </c>
      <c r="H12573" s="8" t="s">
        <v>5402</v>
      </c>
      <c r="I12573" s="8" t="s">
        <v>12486</v>
      </c>
      <c r="J12573" s="19">
        <v>1</v>
      </c>
      <c r="K12573" s="19" t="s">
        <v>7736</v>
      </c>
      <c r="L12573" s="11">
        <v>0.8</v>
      </c>
      <c r="M12573" s="11"/>
      <c r="N12573" s="24"/>
      <c r="P12573" s="32"/>
      <c r="R12573">
        <v>1</v>
      </c>
      <c r="S12573">
        <v>1</v>
      </c>
      <c r="T12573" s="19"/>
      <c r="U12573" s="3"/>
      <c r="X12573" t="str">
        <f t="shared" si="762"/>
        <v/>
      </c>
      <c r="Z12573" t="str">
        <f t="shared" si="763"/>
        <v/>
      </c>
      <c r="AB12573" s="9"/>
      <c r="AC12573" t="s">
        <v>5402</v>
      </c>
      <c r="AD12573">
        <f t="shared" si="765"/>
        <v>1</v>
      </c>
      <c r="AF12573" s="3"/>
      <c r="AH12573" s="9"/>
    </row>
    <row r="12574" spans="1:48" ht="10.95" customHeight="1" outlineLevel="1" x14ac:dyDescent="0.25">
      <c r="A12574" t="s">
        <v>442</v>
      </c>
      <c r="C12574" s="3" t="s">
        <v>11994</v>
      </c>
      <c r="D12574" s="3">
        <v>374</v>
      </c>
      <c r="E12574" s="9">
        <v>1970</v>
      </c>
      <c r="F12574" s="7" t="s">
        <v>5768</v>
      </c>
      <c r="G12574" s="7" t="s">
        <v>4335</v>
      </c>
      <c r="H12574" s="8" t="s">
        <v>857</v>
      </c>
      <c r="I12574" s="8" t="s">
        <v>11465</v>
      </c>
      <c r="J12574" s="19">
        <v>3</v>
      </c>
      <c r="K12574" s="19" t="s">
        <v>20093</v>
      </c>
      <c r="L12574" s="11"/>
      <c r="M12574" s="11"/>
      <c r="N12574" s="24"/>
      <c r="P12574" s="32"/>
      <c r="T12574" s="19"/>
      <c r="U12574" s="3">
        <v>334</v>
      </c>
      <c r="X12574" t="str">
        <f t="shared" si="762"/>
        <v/>
      </c>
      <c r="Z12574" t="str">
        <f t="shared" si="763"/>
        <v/>
      </c>
      <c r="AB12574" s="9"/>
      <c r="AC12574" t="s">
        <v>857</v>
      </c>
      <c r="AD12574">
        <f t="shared" si="765"/>
        <v>0</v>
      </c>
      <c r="AF12574" s="3"/>
      <c r="AG12574" t="s">
        <v>858</v>
      </c>
      <c r="AH12574" s="9" t="s">
        <v>4925</v>
      </c>
    </row>
    <row r="12575" spans="1:48" ht="10.95" customHeight="1" outlineLevel="1" x14ac:dyDescent="0.25">
      <c r="A12575" t="s">
        <v>442</v>
      </c>
      <c r="C12575" s="3" t="s">
        <v>11994</v>
      </c>
      <c r="D12575" s="3" t="s">
        <v>18867</v>
      </c>
      <c r="E12575" s="9">
        <v>1970</v>
      </c>
      <c r="F12575" s="7" t="s">
        <v>11467</v>
      </c>
      <c r="G12575" s="7" t="s">
        <v>4335</v>
      </c>
      <c r="H12575" s="8" t="s">
        <v>857</v>
      </c>
      <c r="I12575" s="8" t="s">
        <v>11465</v>
      </c>
      <c r="J12575" s="19">
        <v>3</v>
      </c>
      <c r="K12575" s="19" t="s">
        <v>7736</v>
      </c>
      <c r="L12575" s="11">
        <v>10</v>
      </c>
      <c r="M12575" s="11"/>
      <c r="N12575" s="24"/>
      <c r="P12575" s="32"/>
      <c r="T12575" s="19"/>
      <c r="U12575" s="3">
        <v>334</v>
      </c>
      <c r="X12575" t="str">
        <f t="shared" si="762"/>
        <v/>
      </c>
      <c r="Z12575">
        <f t="shared" si="763"/>
        <v>1</v>
      </c>
      <c r="AB12575" s="9"/>
      <c r="AC12575" t="s">
        <v>857</v>
      </c>
      <c r="AD12575">
        <f t="shared" si="765"/>
        <v>0</v>
      </c>
      <c r="AF12575" s="3"/>
      <c r="AG12575" t="s">
        <v>858</v>
      </c>
      <c r="AH12575" s="9" t="s">
        <v>4925</v>
      </c>
    </row>
    <row r="12576" spans="1:48" ht="10.95" customHeight="1" outlineLevel="1" x14ac:dyDescent="0.25">
      <c r="A12576" t="s">
        <v>442</v>
      </c>
      <c r="C12576" s="3" t="s">
        <v>11994</v>
      </c>
      <c r="D12576" s="3">
        <v>596</v>
      </c>
      <c r="E12576" s="9">
        <v>1973</v>
      </c>
      <c r="F12576" s="7" t="s">
        <v>18868</v>
      </c>
      <c r="G12576" s="7" t="s">
        <v>4335</v>
      </c>
      <c r="H12576" s="8" t="s">
        <v>857</v>
      </c>
      <c r="I12576" s="8" t="s">
        <v>11466</v>
      </c>
      <c r="J12576" s="19">
        <v>3</v>
      </c>
      <c r="K12576" s="19" t="s">
        <v>20093</v>
      </c>
      <c r="L12576" s="11"/>
      <c r="M12576" s="11"/>
      <c r="N12576" s="24"/>
      <c r="P12576" s="32"/>
      <c r="T12576" s="19"/>
      <c r="U12576" s="3"/>
      <c r="X12576" t="str">
        <f t="shared" si="762"/>
        <v/>
      </c>
      <c r="Z12576" t="str">
        <f t="shared" si="763"/>
        <v/>
      </c>
      <c r="AB12576" s="9"/>
      <c r="AC12576" t="s">
        <v>857</v>
      </c>
      <c r="AD12576">
        <f t="shared" si="765"/>
        <v>0</v>
      </c>
      <c r="AF12576" s="3"/>
      <c r="AH12576" s="9"/>
    </row>
    <row r="12577" spans="1:48" ht="10.95" customHeight="1" outlineLevel="1" x14ac:dyDescent="0.25">
      <c r="A12577" t="s">
        <v>442</v>
      </c>
      <c r="C12577" s="3" t="s">
        <v>11994</v>
      </c>
      <c r="D12577" s="3" t="s">
        <v>6161</v>
      </c>
      <c r="E12577" s="9">
        <v>1973</v>
      </c>
      <c r="F12577" s="7" t="s">
        <v>11467</v>
      </c>
      <c r="G12577" s="7" t="s">
        <v>4335</v>
      </c>
      <c r="H12577" s="8" t="s">
        <v>857</v>
      </c>
      <c r="I12577" s="8" t="s">
        <v>11466</v>
      </c>
      <c r="J12577" s="19">
        <v>3</v>
      </c>
      <c r="K12577" s="19" t="s">
        <v>20093</v>
      </c>
      <c r="L12577" s="11"/>
      <c r="M12577" s="11"/>
      <c r="N12577" s="24"/>
      <c r="P12577" s="32"/>
      <c r="T12577" s="19"/>
      <c r="U12577" s="3"/>
      <c r="X12577" t="str">
        <f t="shared" si="762"/>
        <v/>
      </c>
      <c r="Z12577">
        <f t="shared" si="763"/>
        <v>1</v>
      </c>
      <c r="AB12577" s="9"/>
      <c r="AC12577" t="s">
        <v>857</v>
      </c>
      <c r="AD12577">
        <f t="shared" si="765"/>
        <v>0</v>
      </c>
      <c r="AF12577" s="3"/>
      <c r="AH12577" s="9"/>
    </row>
    <row r="12578" spans="1:48" ht="10.95" customHeight="1" outlineLevel="1" x14ac:dyDescent="0.25">
      <c r="A12578" t="s">
        <v>442</v>
      </c>
      <c r="C12578" s="3" t="s">
        <v>11994</v>
      </c>
      <c r="D12578" s="3" t="s">
        <v>6161</v>
      </c>
      <c r="E12578" s="9">
        <v>1973</v>
      </c>
      <c r="F12578" s="7" t="s">
        <v>20221</v>
      </c>
      <c r="G12578" s="7" t="s">
        <v>4335</v>
      </c>
      <c r="H12578" s="8" t="s">
        <v>857</v>
      </c>
      <c r="I12578" s="8" t="s">
        <v>11466</v>
      </c>
      <c r="J12578" s="19">
        <v>3</v>
      </c>
      <c r="K12578" s="19" t="s">
        <v>7736</v>
      </c>
      <c r="L12578" s="11">
        <v>13</v>
      </c>
      <c r="M12578" s="11"/>
      <c r="N12578" s="24"/>
      <c r="P12578" s="32"/>
      <c r="T12578" s="19"/>
      <c r="U12578" s="3"/>
      <c r="X12578">
        <f t="shared" si="762"/>
        <v>1</v>
      </c>
      <c r="Z12578">
        <f t="shared" si="763"/>
        <v>1</v>
      </c>
      <c r="AB12578" s="9"/>
      <c r="AC12578" t="s">
        <v>857</v>
      </c>
      <c r="AD12578">
        <f t="shared" si="765"/>
        <v>0</v>
      </c>
      <c r="AF12578" s="3"/>
      <c r="AH12578" s="9"/>
    </row>
    <row r="12579" spans="1:48" ht="10.95" customHeight="1" outlineLevel="1" x14ac:dyDescent="0.25">
      <c r="A12579" t="s">
        <v>442</v>
      </c>
      <c r="C12579" s="3" t="s">
        <v>11994</v>
      </c>
      <c r="D12579" s="3">
        <v>597</v>
      </c>
      <c r="E12579" s="9">
        <v>1974</v>
      </c>
      <c r="F12579" s="7" t="s">
        <v>18868</v>
      </c>
      <c r="G12579" s="7" t="s">
        <v>4335</v>
      </c>
      <c r="H12579" s="8" t="s">
        <v>857</v>
      </c>
      <c r="I12579" s="8" t="s">
        <v>11466</v>
      </c>
      <c r="J12579" s="19">
        <v>3</v>
      </c>
      <c r="K12579" s="19" t="s">
        <v>20093</v>
      </c>
      <c r="L12579" s="11"/>
      <c r="M12579" s="11"/>
      <c r="N12579" s="24"/>
      <c r="P12579" s="32"/>
      <c r="T12579" s="19"/>
      <c r="U12579" s="3"/>
      <c r="X12579" t="str">
        <f t="shared" si="762"/>
        <v/>
      </c>
      <c r="Z12579" t="str">
        <f t="shared" si="763"/>
        <v/>
      </c>
      <c r="AB12579" s="9"/>
      <c r="AC12579" t="s">
        <v>857</v>
      </c>
      <c r="AD12579">
        <f t="shared" si="765"/>
        <v>0</v>
      </c>
      <c r="AF12579" s="3"/>
      <c r="AH12579" s="9"/>
    </row>
    <row r="12580" spans="1:48" ht="10.95" customHeight="1" outlineLevel="1" x14ac:dyDescent="0.25">
      <c r="A12580" t="s">
        <v>442</v>
      </c>
      <c r="C12580" s="3" t="s">
        <v>11994</v>
      </c>
      <c r="D12580" s="3" t="s">
        <v>7860</v>
      </c>
      <c r="E12580" s="9">
        <v>1974</v>
      </c>
      <c r="F12580" s="7" t="s">
        <v>11467</v>
      </c>
      <c r="G12580" s="7" t="s">
        <v>4335</v>
      </c>
      <c r="H12580" s="8" t="s">
        <v>857</v>
      </c>
      <c r="I12580" s="8" t="s">
        <v>11466</v>
      </c>
      <c r="J12580" s="19">
        <v>3</v>
      </c>
      <c r="K12580" s="19" t="s">
        <v>20093</v>
      </c>
      <c r="L12580" s="11"/>
      <c r="M12580" s="11"/>
      <c r="N12580" s="24"/>
      <c r="P12580" s="32"/>
      <c r="T12580" s="19"/>
      <c r="U12580" s="3"/>
      <c r="X12580" t="str">
        <f t="shared" si="762"/>
        <v/>
      </c>
      <c r="Z12580">
        <f t="shared" si="763"/>
        <v>1</v>
      </c>
      <c r="AB12580" s="9"/>
      <c r="AC12580" t="s">
        <v>857</v>
      </c>
      <c r="AD12580">
        <f t="shared" si="765"/>
        <v>0</v>
      </c>
      <c r="AF12580" s="3"/>
      <c r="AH12580" s="9"/>
    </row>
    <row r="12581" spans="1:48" ht="10.95" customHeight="1" outlineLevel="1" x14ac:dyDescent="0.25">
      <c r="A12581" t="s">
        <v>442</v>
      </c>
      <c r="C12581" s="3" t="s">
        <v>11994</v>
      </c>
      <c r="D12581" s="3" t="s">
        <v>7860</v>
      </c>
      <c r="E12581" s="9">
        <v>1974</v>
      </c>
      <c r="F12581" s="7" t="s">
        <v>20221</v>
      </c>
      <c r="G12581" s="7" t="s">
        <v>4335</v>
      </c>
      <c r="H12581" s="8" t="s">
        <v>857</v>
      </c>
      <c r="I12581" s="8" t="s">
        <v>11466</v>
      </c>
      <c r="J12581" s="19">
        <v>3</v>
      </c>
      <c r="K12581" s="19" t="s">
        <v>7736</v>
      </c>
      <c r="L12581" s="11">
        <v>13</v>
      </c>
      <c r="M12581" s="11"/>
      <c r="N12581" s="24"/>
      <c r="P12581" s="32"/>
      <c r="T12581" s="19"/>
      <c r="U12581" s="3"/>
      <c r="X12581">
        <f t="shared" si="762"/>
        <v>1</v>
      </c>
      <c r="Z12581">
        <f t="shared" si="763"/>
        <v>1</v>
      </c>
      <c r="AB12581" s="9"/>
      <c r="AC12581" t="s">
        <v>857</v>
      </c>
      <c r="AD12581">
        <f t="shared" si="765"/>
        <v>0</v>
      </c>
      <c r="AF12581" s="3"/>
      <c r="AH12581" s="9"/>
    </row>
    <row r="12582" spans="1:48" ht="10.95" customHeight="1" outlineLevel="1" x14ac:dyDescent="0.25">
      <c r="A12582" t="s">
        <v>442</v>
      </c>
      <c r="C12582" s="3" t="s">
        <v>11994</v>
      </c>
      <c r="D12582" s="3">
        <v>750</v>
      </c>
      <c r="E12582" s="9">
        <v>1975</v>
      </c>
      <c r="F12582" s="7" t="s">
        <v>5768</v>
      </c>
      <c r="G12582" s="7" t="s">
        <v>5401</v>
      </c>
      <c r="H12582" s="8" t="s">
        <v>4336</v>
      </c>
      <c r="I12582" s="8" t="s">
        <v>11468</v>
      </c>
      <c r="J12582" s="19">
        <v>3</v>
      </c>
      <c r="K12582" s="19" t="s">
        <v>7736</v>
      </c>
      <c r="L12582" s="11">
        <v>7</v>
      </c>
      <c r="M12582" s="11"/>
      <c r="N12582" s="24"/>
      <c r="P12582" s="32"/>
      <c r="T12582" s="19"/>
      <c r="U12582" s="3">
        <v>692</v>
      </c>
      <c r="X12582" t="str">
        <f t="shared" si="762"/>
        <v/>
      </c>
      <c r="Z12582" t="str">
        <f t="shared" si="763"/>
        <v/>
      </c>
      <c r="AB12582" s="9"/>
      <c r="AC12582" t="s">
        <v>4336</v>
      </c>
      <c r="AD12582">
        <f t="shared" si="765"/>
        <v>0</v>
      </c>
      <c r="AF12582" s="3"/>
      <c r="AG12582" t="s">
        <v>4045</v>
      </c>
      <c r="AH12582" s="9" t="s">
        <v>4925</v>
      </c>
    </row>
    <row r="12583" spans="1:48" ht="10.95" customHeight="1" outlineLevel="1" x14ac:dyDescent="0.25">
      <c r="A12583" t="s">
        <v>442</v>
      </c>
      <c r="C12583" s="3" t="s">
        <v>11994</v>
      </c>
      <c r="D12583" s="3">
        <v>871</v>
      </c>
      <c r="E12583" s="9">
        <v>1977</v>
      </c>
      <c r="F12583" s="7" t="s">
        <v>5768</v>
      </c>
      <c r="G12583" s="7" t="s">
        <v>5401</v>
      </c>
      <c r="H12583" s="8" t="s">
        <v>4336</v>
      </c>
      <c r="I12583" s="8" t="s">
        <v>11469</v>
      </c>
      <c r="J12583" s="19">
        <v>3</v>
      </c>
      <c r="K12583" s="19" t="s">
        <v>7736</v>
      </c>
      <c r="L12583" s="11">
        <v>8</v>
      </c>
      <c r="M12583" s="11"/>
      <c r="N12583" s="24"/>
      <c r="P12583" s="32"/>
      <c r="T12583" s="19"/>
      <c r="U12583" s="3">
        <v>808</v>
      </c>
      <c r="X12583" t="str">
        <f t="shared" si="762"/>
        <v/>
      </c>
      <c r="Z12583" t="str">
        <f t="shared" si="763"/>
        <v/>
      </c>
      <c r="AB12583" s="9"/>
      <c r="AC12583" t="s">
        <v>4336</v>
      </c>
      <c r="AD12583">
        <f t="shared" si="765"/>
        <v>0</v>
      </c>
      <c r="AF12583" s="3"/>
      <c r="AG12583" t="s">
        <v>4045</v>
      </c>
      <c r="AH12583" s="9" t="s">
        <v>4925</v>
      </c>
    </row>
    <row r="12584" spans="1:48" ht="10.95" customHeight="1" outlineLevel="1" x14ac:dyDescent="0.25">
      <c r="A12584" t="s">
        <v>442</v>
      </c>
      <c r="C12584" s="3" t="s">
        <v>11994</v>
      </c>
      <c r="D12584" s="3">
        <v>1467</v>
      </c>
      <c r="E12584" s="9">
        <v>1995</v>
      </c>
      <c r="F12584" s="7" t="s">
        <v>3080</v>
      </c>
      <c r="G12584" s="7" t="s">
        <v>5401</v>
      </c>
      <c r="H12584" s="8" t="s">
        <v>12488</v>
      </c>
      <c r="I12584" s="8" t="s">
        <v>12487</v>
      </c>
      <c r="J12584" s="19">
        <v>3</v>
      </c>
      <c r="K12584" s="19" t="s">
        <v>7736</v>
      </c>
      <c r="L12584" s="11">
        <v>0.8</v>
      </c>
      <c r="M12584" s="11"/>
      <c r="N12584" s="24"/>
      <c r="P12584" s="32"/>
      <c r="T12584" s="19"/>
      <c r="U12584" s="3"/>
      <c r="X12584" t="str">
        <f t="shared" si="762"/>
        <v/>
      </c>
      <c r="Z12584" t="str">
        <f t="shared" si="763"/>
        <v/>
      </c>
      <c r="AB12584" s="9"/>
      <c r="AC12584" t="s">
        <v>12488</v>
      </c>
      <c r="AD12584">
        <f t="shared" si="765"/>
        <v>0</v>
      </c>
      <c r="AF12584" s="3"/>
      <c r="AH12584" s="9"/>
    </row>
    <row r="12585" spans="1:48" ht="10.95" customHeight="1" x14ac:dyDescent="0.25">
      <c r="A12585" t="s">
        <v>18162</v>
      </c>
      <c r="B12585" t="s">
        <v>13269</v>
      </c>
      <c r="C12585" s="3" t="s">
        <v>12965</v>
      </c>
      <c r="E12585" s="9"/>
      <c r="F12585" s="7"/>
      <c r="G12585" s="7"/>
      <c r="H12585" s="8"/>
      <c r="I12585" s="8"/>
      <c r="J12585" s="19"/>
      <c r="K12585" s="19"/>
      <c r="L12585" s="11"/>
      <c r="M12585" s="11">
        <f>SUM(L12586:L12610)</f>
        <v>7.0000000000000009</v>
      </c>
      <c r="N12585" s="24">
        <v>264</v>
      </c>
      <c r="O12585">
        <f>COUNTIF(K12586:K12610,"*")</f>
        <v>25</v>
      </c>
      <c r="P12585" s="32">
        <f>O12585/N12585</f>
        <v>9.4696969696969696E-2</v>
      </c>
      <c r="Q12585">
        <f>COUNTIF(K12586:K12610,"Y")+COUNTIF(K12586:K12610,"S")</f>
        <v>9</v>
      </c>
      <c r="T12585" s="20" t="s">
        <v>7738</v>
      </c>
      <c r="U12585" s="3"/>
      <c r="V12585" t="s">
        <v>18486</v>
      </c>
      <c r="X12585" t="str">
        <f t="shared" si="762"/>
        <v/>
      </c>
      <c r="Z12585" t="str">
        <f t="shared" si="763"/>
        <v/>
      </c>
      <c r="AB12585" s="9"/>
      <c r="AE12585">
        <f>COUNTIF(AD12586:AD12610,"1")</f>
        <v>16</v>
      </c>
      <c r="AF12585" s="3"/>
      <c r="AH12585" s="9"/>
      <c r="AI12585">
        <f>COUNTIF($J12586:$J12610,"1")-COUNTIFS($J12586:$J12610,"1",$K12586:$K12610,"V")</f>
        <v>16</v>
      </c>
      <c r="AJ12585">
        <f>COUNTIFS($J12586:$J12610,"1",$K12586:$K12610,"Y")+COUNTIFS($J12586:$J12610,"1",$K12586:$K12610,"s")</f>
        <v>0</v>
      </c>
      <c r="AK12585">
        <f>COUNTIF($J12586:$J12610,"2")-COUNTIFS($J12586:$J12610,"2",$K12586:$K12610,"V")</f>
        <v>0</v>
      </c>
      <c r="AL12585">
        <f>COUNTIFS($J12586:$J12610,"2",$K12586:$K12610,"Y")+COUNTIFS($J12586:$J12610,"2",$K12586:$K12610,"s")</f>
        <v>0</v>
      </c>
      <c r="AM12585">
        <f>COUNTIF($J12586:$J12610,"3")-COUNTIFS($J12586:$J12610,"3",$K12586:$K12610,"V")</f>
        <v>2</v>
      </c>
      <c r="AN12585">
        <f>COUNTIFS($J12586:$J12610,"3",$K12586:$K12610,"Y")+COUNTIFS($J12586:$J12610,"3",$K12586:$K12610,"s")</f>
        <v>2</v>
      </c>
      <c r="AO12585">
        <f>COUNTIF($J12586:$J12610,"4")-COUNTIFS($J12586:$J12610,"4",$K12586:$K12610,"V")</f>
        <v>0</v>
      </c>
      <c r="AP12585">
        <f>COUNTIFS($J12586:$J12610,"4",$K12586:$K12610,"Y")+COUNTIFS($J12586:$J12610,"4",$K12586:$K12610,"s")</f>
        <v>0</v>
      </c>
      <c r="AQ12585">
        <f>COUNTIF($J12586:$J12610,"5")-COUNTIFS($J12586:$J12610,"5",$K12586:$K12610,"V")</f>
        <v>6</v>
      </c>
      <c r="AR12585">
        <f>COUNTIFS($J12586:$J12610,"5",$K12586:$K12610,"Y")+COUNTIFS($J12586:$J12610,"5",$K12586:$K12610,"s")</f>
        <v>6</v>
      </c>
      <c r="AS12585">
        <f>COUNTIF($J12586:$J12610,"6")-COUNTIFS($J12586:$J12610,"6",$K12586:$K12610,"V")</f>
        <v>1</v>
      </c>
      <c r="AT12585">
        <f>COUNTIFS($J12586:$J12610,"6",$K12586:$K12610,"Y")+COUNTIFS($J12586:$J12610,"6",$K12586:$K12610,"s")</f>
        <v>1</v>
      </c>
      <c r="AU12585">
        <f>COUNTIF($J12586:$J12610,"7")-COUNTIFS($J12586:$J12610,"7",$K12586:$K12610,"V")</f>
        <v>0</v>
      </c>
      <c r="AV12585">
        <f>COUNTIFS($J12586:$J12610,"7",$K12586:$K12610,"Y")+COUNTIFS($J12586:$J12610,"7",$K12586:$K12610,"s")</f>
        <v>0</v>
      </c>
    </row>
    <row r="12586" spans="1:48" ht="10.95" customHeight="1" outlineLevel="1" x14ac:dyDescent="0.25">
      <c r="A12586" s="2" t="s">
        <v>7739</v>
      </c>
      <c r="C12586" s="3" t="s">
        <v>12965</v>
      </c>
      <c r="D12586" s="3" t="s">
        <v>4065</v>
      </c>
      <c r="E12586" s="9">
        <v>1947</v>
      </c>
      <c r="F12586" s="7" t="s">
        <v>5725</v>
      </c>
      <c r="G12586" s="7" t="s">
        <v>6488</v>
      </c>
      <c r="H12586" s="8" t="s">
        <v>5402</v>
      </c>
      <c r="I12586" s="8"/>
      <c r="J12586" s="19">
        <v>1</v>
      </c>
      <c r="K12586" s="19" t="s">
        <v>7738</v>
      </c>
      <c r="L12586" s="11"/>
      <c r="M12586" s="11"/>
      <c r="N12586" s="24"/>
      <c r="P12586" s="32"/>
      <c r="T12586" s="19"/>
      <c r="U12586" s="3" t="s">
        <v>3120</v>
      </c>
      <c r="W12586" t="s">
        <v>7738</v>
      </c>
      <c r="X12586" t="str">
        <f t="shared" si="762"/>
        <v/>
      </c>
      <c r="Z12586" t="str">
        <f t="shared" si="763"/>
        <v/>
      </c>
      <c r="AB12586" s="9"/>
      <c r="AC12586" t="s">
        <v>5402</v>
      </c>
      <c r="AD12586">
        <f t="shared" ref="AD12586:AD12610" si="766">COUNTIF(H12586,"*Fuji*")</f>
        <v>1</v>
      </c>
      <c r="AF12586" s="3"/>
      <c r="AG12586" t="s">
        <v>4924</v>
      </c>
      <c r="AH12586" s="9" t="s">
        <v>5044</v>
      </c>
    </row>
    <row r="12587" spans="1:48" ht="10.95" customHeight="1" outlineLevel="1" x14ac:dyDescent="0.25">
      <c r="A12587" t="s">
        <v>7739</v>
      </c>
      <c r="C12587" s="3" t="s">
        <v>12965</v>
      </c>
      <c r="D12587" s="3" t="s">
        <v>4065</v>
      </c>
      <c r="E12587" s="9">
        <v>1947</v>
      </c>
      <c r="F12587" s="7" t="s">
        <v>5725</v>
      </c>
      <c r="G12587" s="7" t="s">
        <v>1677</v>
      </c>
      <c r="H12587" s="8" t="s">
        <v>5402</v>
      </c>
      <c r="I12587" s="8"/>
      <c r="J12587" s="19">
        <v>1</v>
      </c>
      <c r="K12587" s="19" t="s">
        <v>7738</v>
      </c>
      <c r="L12587" s="11"/>
      <c r="M12587" s="11"/>
      <c r="N12587" s="24"/>
      <c r="P12587" s="32"/>
      <c r="T12587" s="19"/>
      <c r="U12587" s="3" t="s">
        <v>3121</v>
      </c>
      <c r="W12587" t="s">
        <v>7738</v>
      </c>
      <c r="X12587" t="str">
        <f t="shared" si="762"/>
        <v/>
      </c>
      <c r="Z12587" t="str">
        <f t="shared" si="763"/>
        <v/>
      </c>
      <c r="AB12587" s="9"/>
      <c r="AC12587" t="s">
        <v>5402</v>
      </c>
      <c r="AD12587">
        <f t="shared" si="766"/>
        <v>1</v>
      </c>
      <c r="AF12587" s="3"/>
      <c r="AG12587" t="s">
        <v>4924</v>
      </c>
      <c r="AH12587" s="9" t="s">
        <v>4526</v>
      </c>
    </row>
    <row r="12588" spans="1:48" ht="10.95" customHeight="1" outlineLevel="1" x14ac:dyDescent="0.25">
      <c r="A12588" t="s">
        <v>7739</v>
      </c>
      <c r="C12588" s="3" t="s">
        <v>12965</v>
      </c>
      <c r="D12588" s="3" t="s">
        <v>4065</v>
      </c>
      <c r="E12588" s="9">
        <v>1947</v>
      </c>
      <c r="F12588" s="7" t="s">
        <v>1341</v>
      </c>
      <c r="G12588" s="7" t="s">
        <v>3612</v>
      </c>
      <c r="H12588" s="8" t="s">
        <v>5402</v>
      </c>
      <c r="I12588" s="8"/>
      <c r="J12588" s="19">
        <v>1</v>
      </c>
      <c r="K12588" s="19" t="s">
        <v>7738</v>
      </c>
      <c r="L12588" s="11"/>
      <c r="M12588" s="11"/>
      <c r="N12588" s="24"/>
      <c r="P12588" s="32"/>
      <c r="T12588" s="19"/>
      <c r="U12588" s="3" t="s">
        <v>5303</v>
      </c>
      <c r="W12588" t="s">
        <v>7738</v>
      </c>
      <c r="X12588" t="str">
        <f t="shared" si="762"/>
        <v/>
      </c>
      <c r="Z12588" t="str">
        <f t="shared" si="763"/>
        <v/>
      </c>
      <c r="AB12588" s="9"/>
      <c r="AC12588" t="s">
        <v>5402</v>
      </c>
      <c r="AD12588">
        <f t="shared" si="766"/>
        <v>1</v>
      </c>
      <c r="AF12588" s="3"/>
      <c r="AG12588" t="s">
        <v>4924</v>
      </c>
      <c r="AH12588" s="9"/>
    </row>
    <row r="12589" spans="1:48" ht="10.95" customHeight="1" outlineLevel="1" x14ac:dyDescent="0.25">
      <c r="A12589" t="s">
        <v>7739</v>
      </c>
      <c r="C12589" s="3" t="s">
        <v>12965</v>
      </c>
      <c r="D12589" s="3" t="s">
        <v>4065</v>
      </c>
      <c r="E12589" s="9">
        <v>1947</v>
      </c>
      <c r="F12589" s="7" t="s">
        <v>679</v>
      </c>
      <c r="G12589" s="7" t="s">
        <v>593</v>
      </c>
      <c r="H12589" s="8" t="s">
        <v>5402</v>
      </c>
      <c r="I12589" s="8"/>
      <c r="J12589" s="19">
        <v>1</v>
      </c>
      <c r="K12589" s="19" t="s">
        <v>7738</v>
      </c>
      <c r="L12589" s="11"/>
      <c r="M12589" s="11"/>
      <c r="N12589" s="24"/>
      <c r="P12589" s="32"/>
      <c r="T12589" s="19"/>
      <c r="U12589" s="3" t="s">
        <v>3118</v>
      </c>
      <c r="W12589" t="s">
        <v>7738</v>
      </c>
      <c r="X12589" t="str">
        <f t="shared" si="762"/>
        <v/>
      </c>
      <c r="Z12589" t="str">
        <f t="shared" si="763"/>
        <v/>
      </c>
      <c r="AB12589" s="9"/>
      <c r="AC12589" t="s">
        <v>5402</v>
      </c>
      <c r="AD12589">
        <f t="shared" si="766"/>
        <v>1</v>
      </c>
      <c r="AF12589" s="3"/>
      <c r="AG12589" t="s">
        <v>4924</v>
      </c>
      <c r="AH12589" s="9" t="s">
        <v>4526</v>
      </c>
    </row>
    <row r="12590" spans="1:48" ht="10.95" customHeight="1" outlineLevel="1" x14ac:dyDescent="0.25">
      <c r="A12590" t="s">
        <v>7739</v>
      </c>
      <c r="C12590" s="3" t="s">
        <v>12965</v>
      </c>
      <c r="D12590" s="3" t="s">
        <v>4065</v>
      </c>
      <c r="E12590" s="9">
        <v>1948</v>
      </c>
      <c r="F12590" s="7" t="s">
        <v>6127</v>
      </c>
      <c r="G12590" s="7" t="s">
        <v>5483</v>
      </c>
      <c r="H12590" s="8" t="s">
        <v>5402</v>
      </c>
      <c r="I12590" s="8"/>
      <c r="J12590" s="19">
        <v>1</v>
      </c>
      <c r="K12590" s="19" t="s">
        <v>7738</v>
      </c>
      <c r="L12590" s="11"/>
      <c r="M12590" s="11"/>
      <c r="N12590" s="24"/>
      <c r="P12590" s="32"/>
      <c r="T12590" s="19"/>
      <c r="U12590" s="3" t="s">
        <v>3119</v>
      </c>
      <c r="W12590" t="s">
        <v>7738</v>
      </c>
      <c r="X12590" t="str">
        <f t="shared" si="762"/>
        <v/>
      </c>
      <c r="Z12590" t="str">
        <f t="shared" si="763"/>
        <v/>
      </c>
      <c r="AB12590" s="9"/>
      <c r="AC12590" t="s">
        <v>5402</v>
      </c>
      <c r="AD12590">
        <f t="shared" si="766"/>
        <v>1</v>
      </c>
      <c r="AF12590" s="3"/>
      <c r="AG12590" t="s">
        <v>4924</v>
      </c>
      <c r="AH12590" s="9" t="s">
        <v>5044</v>
      </c>
    </row>
    <row r="12591" spans="1:48" ht="10.95" customHeight="1" outlineLevel="1" x14ac:dyDescent="0.25">
      <c r="A12591" t="s">
        <v>7739</v>
      </c>
      <c r="C12591" s="3" t="s">
        <v>12965</v>
      </c>
      <c r="D12591" s="3" t="s">
        <v>4065</v>
      </c>
      <c r="E12591" s="9">
        <v>1948</v>
      </c>
      <c r="F12591" s="7" t="s">
        <v>6465</v>
      </c>
      <c r="G12591" s="7" t="s">
        <v>6488</v>
      </c>
      <c r="H12591" s="8" t="s">
        <v>5402</v>
      </c>
      <c r="I12591" s="8"/>
      <c r="J12591" s="19">
        <v>1</v>
      </c>
      <c r="K12591" s="19" t="s">
        <v>7738</v>
      </c>
      <c r="L12591" s="11"/>
      <c r="M12591" s="11"/>
      <c r="N12591" s="24"/>
      <c r="P12591" s="32"/>
      <c r="T12591" s="19"/>
      <c r="U12591" s="3" t="s">
        <v>3122</v>
      </c>
      <c r="W12591" t="s">
        <v>7738</v>
      </c>
      <c r="X12591" t="str">
        <f t="shared" si="762"/>
        <v/>
      </c>
      <c r="Z12591" t="str">
        <f t="shared" si="763"/>
        <v/>
      </c>
      <c r="AB12591" s="9"/>
      <c r="AC12591" t="s">
        <v>5402</v>
      </c>
      <c r="AD12591">
        <f t="shared" si="766"/>
        <v>1</v>
      </c>
      <c r="AF12591" s="3"/>
      <c r="AG12591" t="s">
        <v>4924</v>
      </c>
      <c r="AH12591" s="9" t="s">
        <v>5044</v>
      </c>
    </row>
    <row r="12592" spans="1:48" ht="10.95" customHeight="1" outlineLevel="1" x14ac:dyDescent="0.25">
      <c r="A12592" t="s">
        <v>7740</v>
      </c>
      <c r="C12592" s="3" t="s">
        <v>12965</v>
      </c>
      <c r="D12592" s="3" t="s">
        <v>4065</v>
      </c>
      <c r="E12592" s="9">
        <v>1947</v>
      </c>
      <c r="F12592" s="7" t="s">
        <v>6127</v>
      </c>
      <c r="G12592" s="7" t="s">
        <v>5483</v>
      </c>
      <c r="H12592" s="8" t="s">
        <v>5402</v>
      </c>
      <c r="I12592" s="8"/>
      <c r="J12592" s="19">
        <v>1</v>
      </c>
      <c r="K12592" s="19" t="s">
        <v>7738</v>
      </c>
      <c r="L12592" s="11"/>
      <c r="M12592" s="11"/>
      <c r="N12592" s="24"/>
      <c r="P12592" s="32"/>
      <c r="T12592" s="19"/>
      <c r="U12592" s="3" t="s">
        <v>3613</v>
      </c>
      <c r="X12592" t="str">
        <f t="shared" si="762"/>
        <v/>
      </c>
      <c r="Z12592" t="str">
        <f t="shared" si="763"/>
        <v/>
      </c>
      <c r="AB12592" s="9"/>
      <c r="AC12592" t="s">
        <v>5402</v>
      </c>
      <c r="AD12592">
        <f t="shared" si="766"/>
        <v>1</v>
      </c>
      <c r="AF12592" s="3"/>
      <c r="AG12592" t="s">
        <v>4924</v>
      </c>
      <c r="AH12592" s="9" t="s">
        <v>4526</v>
      </c>
    </row>
    <row r="12593" spans="1:34" ht="10.95" customHeight="1" outlineLevel="1" x14ac:dyDescent="0.25">
      <c r="A12593" t="s">
        <v>7740</v>
      </c>
      <c r="C12593" s="3" t="s">
        <v>12965</v>
      </c>
      <c r="D12593" s="3" t="s">
        <v>4065</v>
      </c>
      <c r="E12593" s="9">
        <v>1947</v>
      </c>
      <c r="F12593" s="7" t="s">
        <v>3617</v>
      </c>
      <c r="G12593" s="7" t="s">
        <v>6488</v>
      </c>
      <c r="H12593" s="8" t="s">
        <v>5402</v>
      </c>
      <c r="I12593" s="8"/>
      <c r="J12593" s="19">
        <v>1</v>
      </c>
      <c r="K12593" s="19" t="s">
        <v>7738</v>
      </c>
      <c r="L12593" s="11"/>
      <c r="M12593" s="11"/>
      <c r="N12593" s="24"/>
      <c r="P12593" s="32"/>
      <c r="T12593" s="19"/>
      <c r="U12593" s="3" t="s">
        <v>3614</v>
      </c>
      <c r="W12593" t="s">
        <v>7738</v>
      </c>
      <c r="X12593" t="str">
        <f t="shared" si="762"/>
        <v/>
      </c>
      <c r="Z12593" t="str">
        <f t="shared" si="763"/>
        <v/>
      </c>
      <c r="AB12593" s="9"/>
      <c r="AC12593" t="s">
        <v>5402</v>
      </c>
      <c r="AD12593">
        <f t="shared" si="766"/>
        <v>1</v>
      </c>
      <c r="AF12593" s="3"/>
      <c r="AG12593" t="s">
        <v>4924</v>
      </c>
      <c r="AH12593" s="9"/>
    </row>
    <row r="12594" spans="1:34" ht="10.95" customHeight="1" outlineLevel="1" x14ac:dyDescent="0.25">
      <c r="A12594" t="s">
        <v>7740</v>
      </c>
      <c r="C12594" s="3" t="s">
        <v>12965</v>
      </c>
      <c r="D12594" s="3" t="s">
        <v>4065</v>
      </c>
      <c r="E12594" s="9">
        <v>1947</v>
      </c>
      <c r="F12594" s="7" t="s">
        <v>5725</v>
      </c>
      <c r="G12594" s="7" t="s">
        <v>1677</v>
      </c>
      <c r="H12594" s="8" t="s">
        <v>5402</v>
      </c>
      <c r="I12594" s="8"/>
      <c r="J12594" s="19">
        <v>1</v>
      </c>
      <c r="K12594" s="19" t="s">
        <v>7738</v>
      </c>
      <c r="L12594" s="11"/>
      <c r="M12594" s="11"/>
      <c r="N12594" s="24"/>
      <c r="P12594" s="32"/>
      <c r="T12594" s="19"/>
      <c r="U12594" s="3" t="s">
        <v>3615</v>
      </c>
      <c r="X12594" t="str">
        <f t="shared" si="762"/>
        <v/>
      </c>
      <c r="Z12594" t="str">
        <f t="shared" si="763"/>
        <v/>
      </c>
      <c r="AB12594" s="9"/>
      <c r="AC12594" t="s">
        <v>5402</v>
      </c>
      <c r="AD12594">
        <f t="shared" si="766"/>
        <v>1</v>
      </c>
      <c r="AF12594" s="3"/>
      <c r="AG12594" t="s">
        <v>4924</v>
      </c>
      <c r="AH12594" s="9" t="s">
        <v>4623</v>
      </c>
    </row>
    <row r="12595" spans="1:34" ht="10.95" customHeight="1" outlineLevel="1" x14ac:dyDescent="0.25">
      <c r="A12595" t="s">
        <v>7740</v>
      </c>
      <c r="C12595" s="3" t="s">
        <v>12965</v>
      </c>
      <c r="D12595" s="3" t="s">
        <v>4065</v>
      </c>
      <c r="E12595" s="9">
        <v>1947</v>
      </c>
      <c r="F12595" s="7" t="s">
        <v>6465</v>
      </c>
      <c r="G12595" s="7" t="s">
        <v>6488</v>
      </c>
      <c r="H12595" s="8" t="s">
        <v>5402</v>
      </c>
      <c r="I12595" s="8"/>
      <c r="J12595" s="19">
        <v>1</v>
      </c>
      <c r="K12595" s="19" t="s">
        <v>7738</v>
      </c>
      <c r="L12595" s="11"/>
      <c r="M12595" s="11"/>
      <c r="N12595" s="24"/>
      <c r="P12595" s="32"/>
      <c r="T12595" s="19"/>
      <c r="U12595" s="3" t="s">
        <v>3616</v>
      </c>
      <c r="X12595" t="str">
        <f t="shared" si="762"/>
        <v/>
      </c>
      <c r="Z12595" t="str">
        <f t="shared" si="763"/>
        <v/>
      </c>
      <c r="AB12595" s="9"/>
      <c r="AC12595" t="s">
        <v>5402</v>
      </c>
      <c r="AD12595">
        <f t="shared" si="766"/>
        <v>1</v>
      </c>
      <c r="AF12595" s="3"/>
      <c r="AG12595" t="s">
        <v>4924</v>
      </c>
      <c r="AH12595" s="9" t="s">
        <v>4526</v>
      </c>
    </row>
    <row r="12596" spans="1:34" ht="10.95" customHeight="1" outlineLevel="1" x14ac:dyDescent="0.25">
      <c r="A12596" t="s">
        <v>7740</v>
      </c>
      <c r="C12596" s="3" t="s">
        <v>12965</v>
      </c>
      <c r="D12596" s="3" t="s">
        <v>4065</v>
      </c>
      <c r="E12596" s="9">
        <v>1947</v>
      </c>
      <c r="F12596" s="7" t="s">
        <v>1341</v>
      </c>
      <c r="G12596" s="7" t="s">
        <v>3612</v>
      </c>
      <c r="H12596" s="8" t="s">
        <v>5402</v>
      </c>
      <c r="I12596" s="8"/>
      <c r="J12596" s="19">
        <v>1</v>
      </c>
      <c r="K12596" s="19" t="s">
        <v>7738</v>
      </c>
      <c r="L12596" s="11"/>
      <c r="M12596" s="11"/>
      <c r="N12596" s="24"/>
      <c r="P12596" s="32"/>
      <c r="T12596" s="19"/>
      <c r="U12596" s="3" t="s">
        <v>3618</v>
      </c>
      <c r="X12596" t="str">
        <f t="shared" si="762"/>
        <v/>
      </c>
      <c r="Z12596" t="str">
        <f t="shared" si="763"/>
        <v/>
      </c>
      <c r="AB12596" s="9"/>
      <c r="AC12596" t="s">
        <v>5402</v>
      </c>
      <c r="AD12596">
        <f t="shared" si="766"/>
        <v>1</v>
      </c>
      <c r="AF12596" s="3"/>
      <c r="AG12596" t="s">
        <v>4924</v>
      </c>
      <c r="AH12596" s="9" t="s">
        <v>5044</v>
      </c>
    </row>
    <row r="12597" spans="1:34" ht="10.95" customHeight="1" outlineLevel="1" x14ac:dyDescent="0.25">
      <c r="A12597" t="s">
        <v>7740</v>
      </c>
      <c r="C12597" s="3" t="s">
        <v>12965</v>
      </c>
      <c r="D12597" s="3" t="s">
        <v>4065</v>
      </c>
      <c r="E12597" s="9">
        <v>1948</v>
      </c>
      <c r="F12597" s="7" t="s">
        <v>5725</v>
      </c>
      <c r="G12597" s="7" t="s">
        <v>1677</v>
      </c>
      <c r="H12597" s="8" t="s">
        <v>5402</v>
      </c>
      <c r="I12597" s="8"/>
      <c r="J12597" s="19">
        <v>1</v>
      </c>
      <c r="K12597" s="19" t="s">
        <v>7738</v>
      </c>
      <c r="L12597" s="11"/>
      <c r="M12597" s="11"/>
      <c r="N12597" s="24"/>
      <c r="P12597" s="32"/>
      <c r="T12597" s="19"/>
      <c r="U12597" s="3" t="s">
        <v>2037</v>
      </c>
      <c r="X12597" t="str">
        <f t="shared" si="762"/>
        <v/>
      </c>
      <c r="Z12597" t="str">
        <f t="shared" si="763"/>
        <v/>
      </c>
      <c r="AB12597" s="9"/>
      <c r="AC12597" t="s">
        <v>5402</v>
      </c>
      <c r="AD12597">
        <f t="shared" si="766"/>
        <v>1</v>
      </c>
      <c r="AF12597" s="3"/>
      <c r="AG12597" t="s">
        <v>4924</v>
      </c>
      <c r="AH12597" s="9" t="s">
        <v>4623</v>
      </c>
    </row>
    <row r="12598" spans="1:34" ht="10.95" customHeight="1" outlineLevel="1" x14ac:dyDescent="0.25">
      <c r="A12598" t="s">
        <v>7741</v>
      </c>
      <c r="C12598" s="3" t="s">
        <v>12965</v>
      </c>
      <c r="D12598" s="3" t="s">
        <v>4065</v>
      </c>
      <c r="E12598" s="9">
        <v>1947</v>
      </c>
      <c r="F12598" s="7" t="s">
        <v>6127</v>
      </c>
      <c r="G12598" s="7" t="s">
        <v>5483</v>
      </c>
      <c r="H12598" s="8" t="s">
        <v>5402</v>
      </c>
      <c r="I12598" s="8"/>
      <c r="J12598" s="19">
        <v>1</v>
      </c>
      <c r="K12598" s="19" t="s">
        <v>7738</v>
      </c>
      <c r="L12598" s="11"/>
      <c r="M12598" s="11"/>
      <c r="N12598" s="24"/>
      <c r="P12598" s="32"/>
      <c r="T12598" s="19"/>
      <c r="U12598" s="3" t="s">
        <v>3619</v>
      </c>
      <c r="W12598" t="s">
        <v>7738</v>
      </c>
      <c r="X12598" t="str">
        <f t="shared" si="762"/>
        <v/>
      </c>
      <c r="Z12598" t="str">
        <f t="shared" si="763"/>
        <v/>
      </c>
      <c r="AB12598" s="9"/>
      <c r="AC12598" t="s">
        <v>5402</v>
      </c>
      <c r="AD12598">
        <f t="shared" si="766"/>
        <v>1</v>
      </c>
      <c r="AF12598" s="3"/>
      <c r="AG12598" t="s">
        <v>4924</v>
      </c>
      <c r="AH12598" s="9" t="s">
        <v>5044</v>
      </c>
    </row>
    <row r="12599" spans="1:34" ht="10.95" customHeight="1" outlineLevel="1" x14ac:dyDescent="0.25">
      <c r="A12599" t="s">
        <v>7741</v>
      </c>
      <c r="C12599" s="3" t="s">
        <v>12965</v>
      </c>
      <c r="D12599" s="3" t="s">
        <v>4065</v>
      </c>
      <c r="E12599" s="9">
        <v>1947</v>
      </c>
      <c r="F12599" s="7" t="s">
        <v>5725</v>
      </c>
      <c r="G12599" s="7" t="s">
        <v>6488</v>
      </c>
      <c r="H12599" s="8" t="s">
        <v>5402</v>
      </c>
      <c r="I12599" s="8"/>
      <c r="J12599" s="19">
        <v>1</v>
      </c>
      <c r="K12599" s="19" t="s">
        <v>7738</v>
      </c>
      <c r="L12599" s="11"/>
      <c r="M12599" s="11"/>
      <c r="N12599" s="24"/>
      <c r="P12599" s="32"/>
      <c r="T12599" s="19"/>
      <c r="U12599" s="3" t="s">
        <v>3620</v>
      </c>
      <c r="X12599" t="str">
        <f t="shared" si="762"/>
        <v/>
      </c>
      <c r="Z12599" t="str">
        <f t="shared" si="763"/>
        <v/>
      </c>
      <c r="AB12599" s="9"/>
      <c r="AC12599" t="s">
        <v>5402</v>
      </c>
      <c r="AD12599">
        <f t="shared" si="766"/>
        <v>1</v>
      </c>
      <c r="AF12599" s="3"/>
      <c r="AG12599" t="s">
        <v>4924</v>
      </c>
      <c r="AH12599" s="9" t="s">
        <v>5044</v>
      </c>
    </row>
    <row r="12600" spans="1:34" ht="10.95" customHeight="1" outlineLevel="1" x14ac:dyDescent="0.25">
      <c r="A12600" t="s">
        <v>7741</v>
      </c>
      <c r="C12600" s="3" t="s">
        <v>12965</v>
      </c>
      <c r="D12600" s="3" t="s">
        <v>4065</v>
      </c>
      <c r="E12600" s="9">
        <v>1947</v>
      </c>
      <c r="F12600" s="7" t="s">
        <v>1341</v>
      </c>
      <c r="G12600" s="7" t="s">
        <v>3612</v>
      </c>
      <c r="H12600" s="8" t="s">
        <v>5402</v>
      </c>
      <c r="I12600" s="8"/>
      <c r="J12600" s="19">
        <v>1</v>
      </c>
      <c r="K12600" s="19" t="s">
        <v>7738</v>
      </c>
      <c r="L12600" s="11"/>
      <c r="M12600" s="11"/>
      <c r="N12600" s="24"/>
      <c r="P12600" s="32"/>
      <c r="T12600" s="19"/>
      <c r="U12600" s="3" t="s">
        <v>3621</v>
      </c>
      <c r="W12600" t="s">
        <v>7738</v>
      </c>
      <c r="X12600" t="str">
        <f t="shared" si="762"/>
        <v/>
      </c>
      <c r="Z12600" t="str">
        <f t="shared" si="763"/>
        <v/>
      </c>
      <c r="AB12600" s="9"/>
      <c r="AC12600" t="s">
        <v>5402</v>
      </c>
      <c r="AD12600">
        <f t="shared" si="766"/>
        <v>1</v>
      </c>
      <c r="AF12600" s="3"/>
      <c r="AG12600" t="s">
        <v>4924</v>
      </c>
      <c r="AH12600" s="9" t="s">
        <v>5044</v>
      </c>
    </row>
    <row r="12601" spans="1:34" ht="10.95" customHeight="1" outlineLevel="1" x14ac:dyDescent="0.25">
      <c r="A12601" t="s">
        <v>7742</v>
      </c>
      <c r="C12601" s="3" t="s">
        <v>12965</v>
      </c>
      <c r="D12601" s="3" t="s">
        <v>4065</v>
      </c>
      <c r="E12601" s="9">
        <v>1947</v>
      </c>
      <c r="F12601" s="7" t="s">
        <v>5725</v>
      </c>
      <c r="G12601" s="7" t="s">
        <v>6488</v>
      </c>
      <c r="H12601" s="8" t="s">
        <v>5402</v>
      </c>
      <c r="I12601" s="8"/>
      <c r="J12601" s="19">
        <v>1</v>
      </c>
      <c r="K12601" s="19" t="s">
        <v>7738</v>
      </c>
      <c r="L12601" s="11"/>
      <c r="M12601" s="11"/>
      <c r="N12601" s="24"/>
      <c r="P12601" s="32"/>
      <c r="T12601" s="19"/>
      <c r="U12601" s="3" t="s">
        <v>5202</v>
      </c>
      <c r="X12601" t="str">
        <f t="shared" si="762"/>
        <v/>
      </c>
      <c r="Z12601" t="str">
        <f t="shared" si="763"/>
        <v/>
      </c>
      <c r="AB12601" s="9"/>
      <c r="AC12601" t="s">
        <v>5402</v>
      </c>
      <c r="AD12601">
        <f t="shared" si="766"/>
        <v>1</v>
      </c>
      <c r="AF12601" s="3"/>
      <c r="AG12601" t="s">
        <v>4924</v>
      </c>
      <c r="AH12601" s="9" t="s">
        <v>4526</v>
      </c>
    </row>
    <row r="12602" spans="1:34" ht="10.95" customHeight="1" outlineLevel="1" x14ac:dyDescent="0.25">
      <c r="A12602" t="s">
        <v>1951</v>
      </c>
      <c r="C12602" s="3" t="s">
        <v>12965</v>
      </c>
      <c r="D12602" s="3">
        <v>77</v>
      </c>
      <c r="E12602" s="9">
        <v>1959</v>
      </c>
      <c r="F12602" s="7" t="s">
        <v>3220</v>
      </c>
      <c r="G12602" s="7" t="s">
        <v>5401</v>
      </c>
      <c r="H12602" s="8" t="s">
        <v>101</v>
      </c>
      <c r="I12602" s="8" t="s">
        <v>7418</v>
      </c>
      <c r="J12602" s="19">
        <v>3</v>
      </c>
      <c r="K12602" s="19" t="s">
        <v>7736</v>
      </c>
      <c r="L12602" s="11">
        <v>1</v>
      </c>
      <c r="M12602" s="11"/>
      <c r="N12602" s="24"/>
      <c r="P12602" s="32"/>
      <c r="T12602" s="19"/>
      <c r="U12602" s="3">
        <v>56</v>
      </c>
      <c r="X12602" t="str">
        <f t="shared" si="762"/>
        <v/>
      </c>
      <c r="Z12602" t="str">
        <f t="shared" si="763"/>
        <v/>
      </c>
      <c r="AB12602" s="9"/>
      <c r="AC12602" t="s">
        <v>101</v>
      </c>
      <c r="AD12602">
        <f t="shared" si="766"/>
        <v>0</v>
      </c>
      <c r="AF12602" s="3"/>
      <c r="AG12602" t="s">
        <v>1952</v>
      </c>
      <c r="AH12602" s="9" t="s">
        <v>4613</v>
      </c>
    </row>
    <row r="12603" spans="1:34" ht="10.95" customHeight="1" outlineLevel="1" x14ac:dyDescent="0.25">
      <c r="A12603" t="s">
        <v>1951</v>
      </c>
      <c r="C12603" s="3" t="s">
        <v>12965</v>
      </c>
      <c r="D12603" s="3">
        <v>144</v>
      </c>
      <c r="E12603" s="9">
        <v>1963</v>
      </c>
      <c r="F12603" s="7" t="s">
        <v>3220</v>
      </c>
      <c r="G12603" s="7" t="s">
        <v>5401</v>
      </c>
      <c r="H12603" s="8" t="s">
        <v>1953</v>
      </c>
      <c r="I12603" s="8" t="s">
        <v>7419</v>
      </c>
      <c r="J12603" s="19">
        <v>3</v>
      </c>
      <c r="K12603" s="19" t="s">
        <v>7736</v>
      </c>
      <c r="L12603" s="11">
        <v>1.3</v>
      </c>
      <c r="M12603" s="11"/>
      <c r="N12603" s="24"/>
      <c r="P12603" s="32"/>
      <c r="T12603" s="19"/>
      <c r="U12603" s="3">
        <v>109</v>
      </c>
      <c r="X12603" t="str">
        <f t="shared" si="762"/>
        <v/>
      </c>
      <c r="Z12603" t="str">
        <f t="shared" si="763"/>
        <v/>
      </c>
      <c r="AB12603" s="9"/>
      <c r="AC12603" t="s">
        <v>1953</v>
      </c>
      <c r="AD12603">
        <f t="shared" si="766"/>
        <v>0</v>
      </c>
      <c r="AF12603" s="3"/>
      <c r="AG12603" t="s">
        <v>1952</v>
      </c>
      <c r="AH12603" s="9" t="s">
        <v>4925</v>
      </c>
    </row>
    <row r="12604" spans="1:34" ht="10.95" customHeight="1" outlineLevel="1" x14ac:dyDescent="0.25">
      <c r="A12604" t="s">
        <v>1951</v>
      </c>
      <c r="C12604" s="3" t="s">
        <v>12965</v>
      </c>
      <c r="D12604" s="3">
        <v>145</v>
      </c>
      <c r="E12604" s="9">
        <v>1963</v>
      </c>
      <c r="F12604" s="7" t="s">
        <v>3220</v>
      </c>
      <c r="G12604" s="7" t="s">
        <v>5401</v>
      </c>
      <c r="H12604" s="8" t="s">
        <v>4019</v>
      </c>
      <c r="I12604" s="8" t="s">
        <v>7421</v>
      </c>
      <c r="J12604" s="19">
        <v>5</v>
      </c>
      <c r="K12604" s="19" t="s">
        <v>7736</v>
      </c>
      <c r="L12604" s="11">
        <v>1.3</v>
      </c>
      <c r="M12604" s="11"/>
      <c r="N12604" s="24"/>
      <c r="P12604" s="32"/>
      <c r="T12604" s="19"/>
      <c r="U12604" s="3">
        <v>110</v>
      </c>
      <c r="X12604" t="str">
        <f t="shared" si="762"/>
        <v/>
      </c>
      <c r="Z12604" t="str">
        <f t="shared" si="763"/>
        <v/>
      </c>
      <c r="AB12604" s="9"/>
      <c r="AC12604" t="s">
        <v>4019</v>
      </c>
      <c r="AD12604">
        <f t="shared" si="766"/>
        <v>0</v>
      </c>
      <c r="AF12604" s="3"/>
      <c r="AG12604" t="s">
        <v>1952</v>
      </c>
      <c r="AH12604" s="9" t="s">
        <v>4613</v>
      </c>
    </row>
    <row r="12605" spans="1:34" ht="10.95" customHeight="1" outlineLevel="1" x14ac:dyDescent="0.25">
      <c r="A12605" t="s">
        <v>1951</v>
      </c>
      <c r="C12605" s="3" t="s">
        <v>12965</v>
      </c>
      <c r="D12605" s="3">
        <v>146</v>
      </c>
      <c r="E12605" s="9">
        <v>1963</v>
      </c>
      <c r="F12605" s="7" t="s">
        <v>3220</v>
      </c>
      <c r="G12605" s="7" t="s">
        <v>5401</v>
      </c>
      <c r="H12605" s="8" t="s">
        <v>4020</v>
      </c>
      <c r="I12605" s="8" t="s">
        <v>7420</v>
      </c>
      <c r="J12605" s="19">
        <v>5</v>
      </c>
      <c r="K12605" s="19" t="s">
        <v>7736</v>
      </c>
      <c r="L12605" s="11">
        <v>1.3</v>
      </c>
      <c r="M12605" s="11"/>
      <c r="N12605" s="24"/>
      <c r="P12605" s="32"/>
      <c r="T12605" s="19"/>
      <c r="U12605" s="3">
        <v>111</v>
      </c>
      <c r="X12605" t="str">
        <f t="shared" si="762"/>
        <v/>
      </c>
      <c r="Z12605" t="str">
        <f t="shared" si="763"/>
        <v/>
      </c>
      <c r="AB12605" s="9"/>
      <c r="AC12605" t="s">
        <v>4020</v>
      </c>
      <c r="AD12605">
        <f t="shared" si="766"/>
        <v>0</v>
      </c>
      <c r="AF12605" s="3"/>
      <c r="AG12605" t="s">
        <v>1952</v>
      </c>
      <c r="AH12605" s="9" t="s">
        <v>4613</v>
      </c>
    </row>
    <row r="12606" spans="1:34" ht="10.95" customHeight="1" outlineLevel="1" x14ac:dyDescent="0.25">
      <c r="A12606" t="s">
        <v>1951</v>
      </c>
      <c r="C12606" s="3" t="s">
        <v>12965</v>
      </c>
      <c r="D12606" s="3">
        <v>226</v>
      </c>
      <c r="E12606" s="9">
        <v>1969</v>
      </c>
      <c r="F12606" s="7" t="s">
        <v>3220</v>
      </c>
      <c r="G12606" s="7" t="s">
        <v>5401</v>
      </c>
      <c r="H12606" s="8" t="s">
        <v>909</v>
      </c>
      <c r="I12606" s="8" t="s">
        <v>7422</v>
      </c>
      <c r="J12606" s="19">
        <v>6</v>
      </c>
      <c r="K12606" s="19" t="s">
        <v>7736</v>
      </c>
      <c r="L12606" s="11">
        <v>0.4</v>
      </c>
      <c r="M12606" s="11"/>
      <c r="N12606" s="24"/>
      <c r="P12606" s="32"/>
      <c r="T12606" s="19"/>
      <c r="U12606" s="3">
        <v>192</v>
      </c>
      <c r="X12606" t="str">
        <f t="shared" si="762"/>
        <v/>
      </c>
      <c r="Z12606" t="str">
        <f t="shared" si="763"/>
        <v/>
      </c>
      <c r="AB12606" s="9"/>
      <c r="AC12606" t="s">
        <v>909</v>
      </c>
      <c r="AD12606">
        <f t="shared" si="766"/>
        <v>0</v>
      </c>
      <c r="AF12606" s="3"/>
      <c r="AG12606" t="s">
        <v>1952</v>
      </c>
      <c r="AH12606" s="9" t="s">
        <v>4613</v>
      </c>
    </row>
    <row r="12607" spans="1:34" ht="10.95" customHeight="1" outlineLevel="1" x14ac:dyDescent="0.25">
      <c r="A12607" t="s">
        <v>1951</v>
      </c>
      <c r="C12607" s="3" t="s">
        <v>12965</v>
      </c>
      <c r="D12607" s="3">
        <v>252</v>
      </c>
      <c r="E12607" s="9">
        <v>1971</v>
      </c>
      <c r="F12607" s="7" t="s">
        <v>3220</v>
      </c>
      <c r="G12607" s="7" t="s">
        <v>5401</v>
      </c>
      <c r="H12607" s="8" t="s">
        <v>1954</v>
      </c>
      <c r="I12607" s="8" t="s">
        <v>7423</v>
      </c>
      <c r="J12607" s="19">
        <v>5</v>
      </c>
      <c r="K12607" s="19" t="s">
        <v>7736</v>
      </c>
      <c r="L12607" s="11">
        <v>0.4</v>
      </c>
      <c r="M12607" s="11"/>
      <c r="N12607" s="24"/>
      <c r="P12607" s="32"/>
      <c r="T12607" s="19"/>
      <c r="U12607" s="3">
        <v>217</v>
      </c>
      <c r="X12607" t="str">
        <f t="shared" si="762"/>
        <v/>
      </c>
      <c r="Z12607" t="str">
        <f t="shared" si="763"/>
        <v/>
      </c>
      <c r="AB12607" s="9"/>
      <c r="AC12607" t="s">
        <v>1954</v>
      </c>
      <c r="AD12607">
        <f t="shared" si="766"/>
        <v>0</v>
      </c>
      <c r="AF12607" s="3"/>
      <c r="AG12607" t="s">
        <v>1952</v>
      </c>
      <c r="AH12607" s="9" t="s">
        <v>4613</v>
      </c>
    </row>
    <row r="12608" spans="1:34" ht="10.95" customHeight="1" outlineLevel="1" x14ac:dyDescent="0.25">
      <c r="A12608" t="s">
        <v>1951</v>
      </c>
      <c r="C12608" s="3" t="s">
        <v>12965</v>
      </c>
      <c r="D12608" s="3">
        <v>253</v>
      </c>
      <c r="E12608" s="9">
        <v>1971</v>
      </c>
      <c r="F12608" s="7" t="s">
        <v>3220</v>
      </c>
      <c r="G12608" s="7" t="s">
        <v>5401</v>
      </c>
      <c r="H12608" s="8" t="s">
        <v>1955</v>
      </c>
      <c r="I12608" s="8" t="s">
        <v>7423</v>
      </c>
      <c r="J12608" s="19">
        <v>5</v>
      </c>
      <c r="K12608" s="19" t="s">
        <v>7736</v>
      </c>
      <c r="L12608" s="11">
        <v>0.4</v>
      </c>
      <c r="M12608" s="11"/>
      <c r="N12608" s="24"/>
      <c r="P12608" s="32"/>
      <c r="T12608" s="19"/>
      <c r="U12608" s="3">
        <v>218</v>
      </c>
      <c r="X12608" t="str">
        <f t="shared" si="762"/>
        <v/>
      </c>
      <c r="Z12608" t="str">
        <f t="shared" si="763"/>
        <v/>
      </c>
      <c r="AB12608" s="9"/>
      <c r="AC12608" t="s">
        <v>1955</v>
      </c>
      <c r="AD12608">
        <f t="shared" si="766"/>
        <v>0</v>
      </c>
      <c r="AF12608" s="3"/>
      <c r="AG12608" t="s">
        <v>1952</v>
      </c>
      <c r="AH12608" s="9" t="s">
        <v>4613</v>
      </c>
    </row>
    <row r="12609" spans="1:48" ht="10.95" customHeight="1" outlineLevel="1" x14ac:dyDescent="0.25">
      <c r="A12609" t="s">
        <v>1951</v>
      </c>
      <c r="C12609" s="3" t="s">
        <v>12965</v>
      </c>
      <c r="D12609" s="3">
        <v>259</v>
      </c>
      <c r="E12609" s="9">
        <v>1972</v>
      </c>
      <c r="F12609" s="7" t="s">
        <v>184</v>
      </c>
      <c r="G12609" s="7" t="s">
        <v>5401</v>
      </c>
      <c r="H12609" s="8" t="s">
        <v>1956</v>
      </c>
      <c r="I12609" s="8" t="s">
        <v>7423</v>
      </c>
      <c r="J12609" s="19">
        <v>5</v>
      </c>
      <c r="K12609" s="19" t="s">
        <v>7736</v>
      </c>
      <c r="L12609" s="11">
        <v>0.4</v>
      </c>
      <c r="M12609" s="11"/>
      <c r="N12609" s="24"/>
      <c r="P12609" s="32"/>
      <c r="T12609" s="19"/>
      <c r="U12609" s="3">
        <v>219</v>
      </c>
      <c r="X12609" t="str">
        <f t="shared" si="762"/>
        <v/>
      </c>
      <c r="Z12609" t="str">
        <f t="shared" si="763"/>
        <v/>
      </c>
      <c r="AB12609" s="9"/>
      <c r="AC12609" t="s">
        <v>1956</v>
      </c>
      <c r="AD12609">
        <f t="shared" si="766"/>
        <v>0</v>
      </c>
      <c r="AF12609" s="3"/>
      <c r="AG12609" t="s">
        <v>1952</v>
      </c>
      <c r="AH12609" s="9" t="s">
        <v>4613</v>
      </c>
    </row>
    <row r="12610" spans="1:48" ht="10.95" customHeight="1" outlineLevel="1" x14ac:dyDescent="0.25">
      <c r="A12610" t="s">
        <v>1951</v>
      </c>
      <c r="C12610" s="3" t="s">
        <v>12965</v>
      </c>
      <c r="D12610" s="3">
        <v>262</v>
      </c>
      <c r="E12610" s="9">
        <v>1972</v>
      </c>
      <c r="F12610" s="7" t="s">
        <v>5142</v>
      </c>
      <c r="G12610" s="7" t="s">
        <v>5401</v>
      </c>
      <c r="H12610" s="8" t="s">
        <v>1957</v>
      </c>
      <c r="I12610" s="8" t="s">
        <v>7424</v>
      </c>
      <c r="J12610" s="19">
        <v>5</v>
      </c>
      <c r="K12610" s="19" t="s">
        <v>7736</v>
      </c>
      <c r="L12610" s="11">
        <v>0.5</v>
      </c>
      <c r="M12610" s="11"/>
      <c r="N12610" s="24"/>
      <c r="P12610" s="32"/>
      <c r="T12610" s="19"/>
      <c r="U12610" s="3">
        <v>224</v>
      </c>
      <c r="X12610" t="str">
        <f t="shared" ref="X12610:X12673" si="767">IF(COUNTIF(F12610,"*fdc*"),1,"")</f>
        <v/>
      </c>
      <c r="Z12610" t="str">
        <f t="shared" ref="Z12610:Z12673" si="768">IF(COUNTIF(F12610,"*s/s*"),1,"")</f>
        <v/>
      </c>
      <c r="AB12610" s="9"/>
      <c r="AC12610" t="s">
        <v>1957</v>
      </c>
      <c r="AD12610">
        <f t="shared" si="766"/>
        <v>0</v>
      </c>
      <c r="AF12610" s="3"/>
      <c r="AG12610" t="s">
        <v>1952</v>
      </c>
      <c r="AH12610" s="9" t="s">
        <v>4613</v>
      </c>
    </row>
    <row r="12611" spans="1:48" ht="10.95" customHeight="1" x14ac:dyDescent="0.25">
      <c r="A12611" s="6" t="s">
        <v>20463</v>
      </c>
      <c r="B12611" t="s">
        <v>12004</v>
      </c>
      <c r="C12611" s="3" t="s">
        <v>11994</v>
      </c>
      <c r="E12611" s="9"/>
      <c r="F12611" s="7"/>
      <c r="G12611" s="7"/>
      <c r="H12611" s="8"/>
      <c r="I12611" s="8"/>
      <c r="J12611" s="19"/>
      <c r="K12611" s="19"/>
      <c r="L12611" s="11"/>
      <c r="M12611" s="11">
        <f>SUM(L12612:L12619)</f>
        <v>14.1</v>
      </c>
      <c r="N12611" s="24">
        <v>99</v>
      </c>
      <c r="O12611">
        <f>COUNTIF(K12612:K12619,"*")</f>
        <v>8</v>
      </c>
      <c r="P12611" s="32">
        <f>O12611/N12611</f>
        <v>8.0808080808080815E-2</v>
      </c>
      <c r="Q12611">
        <f>COUNTIF(K12612:K12619,"Y")+COUNTIF(K12612:K12619,"S")</f>
        <v>8</v>
      </c>
      <c r="T12611" s="20" t="s">
        <v>7738</v>
      </c>
      <c r="U12611" s="3" t="s">
        <v>16329</v>
      </c>
      <c r="V12611" t="s">
        <v>18487</v>
      </c>
      <c r="X12611" t="str">
        <f t="shared" si="767"/>
        <v/>
      </c>
      <c r="Z12611" t="str">
        <f t="shared" si="768"/>
        <v/>
      </c>
      <c r="AB12611" s="9"/>
      <c r="AE12611">
        <f>COUNTIF(AD12612:AD12619,"1")</f>
        <v>1</v>
      </c>
      <c r="AF12611" s="3"/>
      <c r="AH12611" s="9"/>
      <c r="AI12611">
        <f>COUNTIF($J12612:$J12619,"1")-COUNTIFS($J12612:$J12619,"1",$K12612:$K12619,"V")</f>
        <v>1</v>
      </c>
      <c r="AJ12611">
        <f>COUNTIFS($J12612:$J12619,"1",$K12612:$K12619,"Y")+COUNTIFS($J12612:$J12619,"1",$K12612:$K12619,"s")</f>
        <v>1</v>
      </c>
      <c r="AK12611">
        <f>COUNTIF($J12612:$J12619,"2")-COUNTIFS($J12612:$J12619,"2",$K12612:$K12619,"V")</f>
        <v>0</v>
      </c>
      <c r="AL12611">
        <f>COUNTIFS($J12612:$J12619,"2",$K12612:$K12619,"Y")+COUNTIFS($J12612:$J12619,"2",$K12612:$K12619,"s")</f>
        <v>0</v>
      </c>
      <c r="AM12611">
        <f>COUNTIF($J12612:$J12619,"3")-COUNTIFS($J12612:$J12619,"3",$K12612:$K12619,"V")</f>
        <v>0</v>
      </c>
      <c r="AN12611">
        <f>COUNTIFS($J12612:$J12619,"3",$K12612:$K12619,"Y")+COUNTIFS($J12612:$J12619,"3",$K12612:$K12619,"s")</f>
        <v>0</v>
      </c>
      <c r="AO12611">
        <f>COUNTIF($J12612:$J12619,"4")-COUNTIFS($J12612:$J12619,"4",$K12612:$K12619,"V")</f>
        <v>0</v>
      </c>
      <c r="AP12611">
        <f>COUNTIFS($J12612:$J12619,"4",$K12612:$K12619,"Y")+COUNTIFS($J12612:$J12619,"4",$K12612:$K12619,"s")</f>
        <v>0</v>
      </c>
      <c r="AQ12611">
        <f>COUNTIF($J12612:$J12619,"5")-COUNTIFS($J12612:$J12619,"5",$K12612:$K12619,"V")</f>
        <v>0</v>
      </c>
      <c r="AR12611">
        <f>COUNTIFS($J12612:$J12619,"5",$K12612:$K12619,"Y")+COUNTIFS($J12612:$J12619,"5",$K12612:$K12619,"s")</f>
        <v>0</v>
      </c>
      <c r="AS12611">
        <f>COUNTIF($J12612:$J12619,"6")-COUNTIFS($J12612:$J12619,"6",$K12612:$K12619,"V")</f>
        <v>0</v>
      </c>
      <c r="AT12611">
        <f>COUNTIFS($J12612:$J12619,"6",$K12612:$K12619,"Y")+COUNTIFS($J12612:$J12619,"6",$K12612:$K12619,"s")</f>
        <v>0</v>
      </c>
      <c r="AU12611">
        <f>COUNTIF($J12612:$J12619,"7")-COUNTIFS($J12612:$J12619,"7",$K12612:$K12619,"V")</f>
        <v>7</v>
      </c>
      <c r="AV12611">
        <f>COUNTIFS($J12612:$J12619,"7",$K12612:$K12619,"Y")+COUNTIFS($J12612:$J12619,"7",$K12612:$K12619,"s")</f>
        <v>7</v>
      </c>
    </row>
    <row r="12612" spans="1:48" ht="10.95" customHeight="1" outlineLevel="1" x14ac:dyDescent="0.25">
      <c r="A12612" t="s">
        <v>16328</v>
      </c>
      <c r="C12612" s="3" t="s">
        <v>11994</v>
      </c>
      <c r="D12612" s="5" t="s">
        <v>4065</v>
      </c>
      <c r="E12612" s="9">
        <v>1998</v>
      </c>
      <c r="F12612" s="7" t="s">
        <v>21772</v>
      </c>
      <c r="G12612" s="7" t="s">
        <v>5401</v>
      </c>
      <c r="H12612" s="8" t="s">
        <v>9233</v>
      </c>
      <c r="I12612" s="8"/>
      <c r="J12612" s="19">
        <v>7</v>
      </c>
      <c r="K12612" s="19" t="s">
        <v>7736</v>
      </c>
      <c r="L12612" s="11">
        <v>0.85</v>
      </c>
      <c r="M12612" s="11"/>
      <c r="N12612" s="24"/>
      <c r="P12612" s="32"/>
      <c r="R12612">
        <v>1</v>
      </c>
      <c r="S12612">
        <v>1</v>
      </c>
      <c r="T12612" s="19"/>
      <c r="U12612" s="3"/>
      <c r="X12612" t="str">
        <f t="shared" si="767"/>
        <v/>
      </c>
      <c r="Z12612" t="str">
        <f t="shared" si="768"/>
        <v/>
      </c>
      <c r="AB12612" s="9"/>
      <c r="AC12612" t="s">
        <v>9233</v>
      </c>
      <c r="AD12612">
        <f t="shared" ref="AD12612:AD12619" si="769">COUNTIF(H12612,"*Fuji*")</f>
        <v>0</v>
      </c>
      <c r="AF12612" s="3"/>
      <c r="AG12612" t="s">
        <v>4924</v>
      </c>
      <c r="AH12612" s="9" t="s">
        <v>5044</v>
      </c>
    </row>
    <row r="12613" spans="1:48" ht="10.95" customHeight="1" outlineLevel="1" x14ac:dyDescent="0.25">
      <c r="A12613" t="s">
        <v>16328</v>
      </c>
      <c r="C12613" s="3" t="s">
        <v>11994</v>
      </c>
      <c r="D12613" s="5" t="s">
        <v>4065</v>
      </c>
      <c r="E12613" s="9">
        <v>1998</v>
      </c>
      <c r="F12613" s="7" t="s">
        <v>21773</v>
      </c>
      <c r="G12613" s="7" t="s">
        <v>5401</v>
      </c>
      <c r="H12613" s="8" t="s">
        <v>9233</v>
      </c>
      <c r="I12613" s="8"/>
      <c r="J12613" s="19">
        <v>7</v>
      </c>
      <c r="K12613" s="19" t="s">
        <v>7736</v>
      </c>
      <c r="L12613" s="11">
        <v>0.85</v>
      </c>
      <c r="M12613" s="11"/>
      <c r="N12613" s="24"/>
      <c r="P12613" s="32"/>
      <c r="T12613" s="19"/>
      <c r="U12613" s="3"/>
      <c r="X12613" t="str">
        <f t="shared" si="767"/>
        <v/>
      </c>
      <c r="Z12613" t="str">
        <f t="shared" si="768"/>
        <v/>
      </c>
      <c r="AB12613" s="9"/>
      <c r="AC12613" t="s">
        <v>9233</v>
      </c>
      <c r="AD12613">
        <f t="shared" si="769"/>
        <v>0</v>
      </c>
      <c r="AF12613" s="3"/>
      <c r="AG12613" t="s">
        <v>4924</v>
      </c>
      <c r="AH12613" s="9" t="s">
        <v>4526</v>
      </c>
    </row>
    <row r="12614" spans="1:48" ht="10.95" customHeight="1" outlineLevel="1" x14ac:dyDescent="0.25">
      <c r="A12614" t="s">
        <v>16328</v>
      </c>
      <c r="C12614" s="3" t="s">
        <v>11994</v>
      </c>
      <c r="D12614" s="5" t="s">
        <v>4065</v>
      </c>
      <c r="E12614" s="9">
        <v>1998</v>
      </c>
      <c r="F12614" s="7" t="s">
        <v>21774</v>
      </c>
      <c r="G12614" s="7" t="s">
        <v>5401</v>
      </c>
      <c r="H12614" s="8" t="s">
        <v>9233</v>
      </c>
      <c r="I12614" s="8"/>
      <c r="J12614" s="19">
        <v>7</v>
      </c>
      <c r="K12614" s="19" t="s">
        <v>7736</v>
      </c>
      <c r="L12614" s="11">
        <v>0.85</v>
      </c>
      <c r="M12614" s="11"/>
      <c r="N12614" s="24"/>
      <c r="P12614" s="32"/>
      <c r="T12614" s="19"/>
      <c r="U12614" s="3"/>
      <c r="X12614" t="str">
        <f t="shared" si="767"/>
        <v/>
      </c>
      <c r="Z12614" t="str">
        <f t="shared" si="768"/>
        <v/>
      </c>
      <c r="AB12614" s="9"/>
      <c r="AC12614" t="s">
        <v>9233</v>
      </c>
      <c r="AD12614">
        <f t="shared" si="769"/>
        <v>0</v>
      </c>
      <c r="AF12614" s="3"/>
      <c r="AG12614" t="s">
        <v>4924</v>
      </c>
      <c r="AH12614" s="9"/>
    </row>
    <row r="12615" spans="1:48" ht="10.95" customHeight="1" outlineLevel="1" x14ac:dyDescent="0.25">
      <c r="A12615" t="s">
        <v>16328</v>
      </c>
      <c r="C12615" s="3" t="s">
        <v>11994</v>
      </c>
      <c r="D12615" s="5" t="s">
        <v>4065</v>
      </c>
      <c r="E12615" s="9">
        <v>1998</v>
      </c>
      <c r="F12615" s="7" t="s">
        <v>21775</v>
      </c>
      <c r="G12615" s="7" t="s">
        <v>5401</v>
      </c>
      <c r="H12615" s="8" t="s">
        <v>9233</v>
      </c>
      <c r="I12615" s="8"/>
      <c r="J12615" s="19">
        <v>7</v>
      </c>
      <c r="K12615" s="19" t="s">
        <v>7736</v>
      </c>
      <c r="L12615" s="11">
        <v>0.85</v>
      </c>
      <c r="M12615" s="11"/>
      <c r="N12615" s="24"/>
      <c r="P12615" s="32"/>
      <c r="T12615" s="19"/>
      <c r="U12615" s="3"/>
      <c r="X12615" t="str">
        <f t="shared" si="767"/>
        <v/>
      </c>
      <c r="Z12615" t="str">
        <f t="shared" si="768"/>
        <v/>
      </c>
      <c r="AB12615" s="9"/>
      <c r="AC12615" t="s">
        <v>9233</v>
      </c>
      <c r="AD12615">
        <f t="shared" si="769"/>
        <v>0</v>
      </c>
      <c r="AF12615" s="3"/>
      <c r="AG12615" t="s">
        <v>4924</v>
      </c>
      <c r="AH12615" s="9" t="s">
        <v>4526</v>
      </c>
    </row>
    <row r="12616" spans="1:48" ht="10.95" customHeight="1" outlineLevel="1" x14ac:dyDescent="0.25">
      <c r="A12616" t="s">
        <v>16328</v>
      </c>
      <c r="C12616" s="3" t="s">
        <v>11994</v>
      </c>
      <c r="D12616" s="5" t="s">
        <v>4065</v>
      </c>
      <c r="E12616" s="9">
        <v>1998</v>
      </c>
      <c r="F12616" s="7" t="s">
        <v>21776</v>
      </c>
      <c r="G12616" s="7" t="s">
        <v>5401</v>
      </c>
      <c r="H12616" s="8" t="s">
        <v>9233</v>
      </c>
      <c r="I12616" s="8"/>
      <c r="J12616" s="19">
        <v>7</v>
      </c>
      <c r="K12616" s="19" t="s">
        <v>7736</v>
      </c>
      <c r="L12616" s="11">
        <v>0.85</v>
      </c>
      <c r="M12616" s="11"/>
      <c r="N12616" s="24"/>
      <c r="P12616" s="32"/>
      <c r="T12616" s="19"/>
      <c r="U12616" s="3"/>
      <c r="X12616" t="str">
        <f t="shared" si="767"/>
        <v/>
      </c>
      <c r="Z12616" t="str">
        <f t="shared" si="768"/>
        <v/>
      </c>
      <c r="AB12616" s="9"/>
      <c r="AC12616" t="s">
        <v>9233</v>
      </c>
      <c r="AD12616">
        <f t="shared" si="769"/>
        <v>0</v>
      </c>
      <c r="AF12616" s="3"/>
      <c r="AG12616" t="s">
        <v>4924</v>
      </c>
      <c r="AH12616" s="9" t="s">
        <v>5044</v>
      </c>
    </row>
    <row r="12617" spans="1:48" ht="10.95" customHeight="1" outlineLevel="1" x14ac:dyDescent="0.25">
      <c r="A12617" t="s">
        <v>16328</v>
      </c>
      <c r="C12617" s="3" t="s">
        <v>11994</v>
      </c>
      <c r="D12617" s="5" t="s">
        <v>4065</v>
      </c>
      <c r="E12617" s="9">
        <v>1998</v>
      </c>
      <c r="F12617" s="7" t="s">
        <v>21777</v>
      </c>
      <c r="G12617" s="7" t="s">
        <v>5401</v>
      </c>
      <c r="H12617" s="8" t="s">
        <v>9233</v>
      </c>
      <c r="I12617" s="8"/>
      <c r="J12617" s="19">
        <v>7</v>
      </c>
      <c r="K12617" s="19" t="s">
        <v>7736</v>
      </c>
      <c r="L12617" s="11">
        <v>0.85</v>
      </c>
      <c r="M12617" s="11"/>
      <c r="N12617" s="24"/>
      <c r="P12617" s="32"/>
      <c r="T12617" s="19"/>
      <c r="U12617" s="3"/>
      <c r="X12617" t="str">
        <f t="shared" si="767"/>
        <v/>
      </c>
      <c r="Z12617" t="str">
        <f t="shared" si="768"/>
        <v/>
      </c>
      <c r="AB12617" s="9"/>
      <c r="AC12617" t="s">
        <v>9233</v>
      </c>
      <c r="AD12617">
        <f t="shared" si="769"/>
        <v>0</v>
      </c>
      <c r="AF12617" s="3"/>
      <c r="AG12617" t="s">
        <v>4924</v>
      </c>
      <c r="AH12617" s="9" t="s">
        <v>5044</v>
      </c>
    </row>
    <row r="12618" spans="1:48" ht="10.95" customHeight="1" outlineLevel="1" x14ac:dyDescent="0.25">
      <c r="A12618" t="s">
        <v>16328</v>
      </c>
      <c r="C12618" s="3" t="s">
        <v>11994</v>
      </c>
      <c r="D12618" s="5" t="s">
        <v>4065</v>
      </c>
      <c r="E12618" s="9">
        <v>1998</v>
      </c>
      <c r="F12618" s="7" t="s">
        <v>21778</v>
      </c>
      <c r="G12618" s="7" t="s">
        <v>5401</v>
      </c>
      <c r="H12618" s="8" t="s">
        <v>9233</v>
      </c>
      <c r="I12618" s="8"/>
      <c r="J12618" s="19">
        <v>7</v>
      </c>
      <c r="K12618" s="19" t="s">
        <v>7736</v>
      </c>
      <c r="L12618" s="11">
        <v>4.5</v>
      </c>
      <c r="M12618" s="11"/>
      <c r="N12618" s="24"/>
      <c r="P12618" s="32"/>
      <c r="T12618" s="19"/>
      <c r="U12618" s="3"/>
      <c r="X12618" t="str">
        <f t="shared" si="767"/>
        <v/>
      </c>
      <c r="Z12618">
        <f t="shared" si="768"/>
        <v>1</v>
      </c>
      <c r="AB12618" s="9"/>
      <c r="AC12618" t="s">
        <v>9233</v>
      </c>
      <c r="AD12618">
        <f t="shared" si="769"/>
        <v>0</v>
      </c>
      <c r="AF12618" s="3"/>
      <c r="AG12618" t="s">
        <v>4924</v>
      </c>
      <c r="AH12618" s="9"/>
    </row>
    <row r="12619" spans="1:48" ht="10.95" customHeight="1" outlineLevel="1" x14ac:dyDescent="0.25">
      <c r="A12619" s="2" t="s">
        <v>16328</v>
      </c>
      <c r="C12619" s="3" t="s">
        <v>11994</v>
      </c>
      <c r="D12619" s="5" t="s">
        <v>4065</v>
      </c>
      <c r="E12619" s="9">
        <v>2000</v>
      </c>
      <c r="F12619" s="7" t="s">
        <v>21777</v>
      </c>
      <c r="G12619" s="7" t="s">
        <v>5401</v>
      </c>
      <c r="H12619" s="8" t="s">
        <v>16330</v>
      </c>
      <c r="I12619" s="8"/>
      <c r="J12619" s="19">
        <v>1</v>
      </c>
      <c r="K12619" s="19" t="s">
        <v>7736</v>
      </c>
      <c r="L12619" s="11">
        <v>4.5</v>
      </c>
      <c r="M12619" s="11"/>
      <c r="N12619" s="24"/>
      <c r="P12619" s="32"/>
      <c r="T12619" s="19"/>
      <c r="U12619" s="3"/>
      <c r="X12619" t="str">
        <f t="shared" si="767"/>
        <v/>
      </c>
      <c r="Z12619" t="str">
        <f t="shared" si="768"/>
        <v/>
      </c>
      <c r="AB12619" s="9"/>
      <c r="AC12619" t="s">
        <v>16330</v>
      </c>
      <c r="AD12619">
        <f t="shared" si="769"/>
        <v>1</v>
      </c>
      <c r="AF12619" s="3"/>
      <c r="AG12619" t="s">
        <v>4924</v>
      </c>
      <c r="AH12619" s="9" t="s">
        <v>4623</v>
      </c>
    </row>
    <row r="12620" spans="1:48" ht="10.95" customHeight="1" x14ac:dyDescent="0.25">
      <c r="A12620" t="s">
        <v>15993</v>
      </c>
      <c r="B12620" t="s">
        <v>6850</v>
      </c>
      <c r="C12620" s="3" t="s">
        <v>12466</v>
      </c>
      <c r="E12620" s="9"/>
      <c r="F12620" s="7"/>
      <c r="G12620" s="7"/>
      <c r="H12620" s="8"/>
      <c r="I12620" s="8"/>
      <c r="J12620" s="19"/>
      <c r="K12620" s="19"/>
      <c r="L12620" s="11"/>
      <c r="M12620" s="11">
        <f>SUM(L12621:L12699)</f>
        <v>135.80000000000001</v>
      </c>
      <c r="N12620" s="24">
        <v>1378</v>
      </c>
      <c r="O12620">
        <f>COUNTIF(K12621:K12699,"*")</f>
        <v>79</v>
      </c>
      <c r="P12620" s="32">
        <f>O12620/N12620</f>
        <v>5.7329462989840346E-2</v>
      </c>
      <c r="Q12620">
        <f>COUNTIF(K12621:K12699,"Y")+COUNTIF(K12621:K12699,"S")</f>
        <v>62</v>
      </c>
      <c r="T12620" s="19" t="s">
        <v>7736</v>
      </c>
      <c r="U12620" s="3"/>
      <c r="V12620" t="s">
        <v>18623</v>
      </c>
      <c r="X12620" t="str">
        <f t="shared" si="767"/>
        <v/>
      </c>
      <c r="Z12620" t="str">
        <f t="shared" si="768"/>
        <v/>
      </c>
      <c r="AB12620" s="9"/>
      <c r="AE12620">
        <f>COUNTIF(AD12621:AD12699,"1")</f>
        <v>0</v>
      </c>
      <c r="AF12620" s="3"/>
      <c r="AH12620" s="9"/>
      <c r="AI12620">
        <f>COUNTIF($J12621:$J12699,"1")-COUNTIFS($J12621:$J12699,"1",$K12621:$K12699,"V")</f>
        <v>0</v>
      </c>
      <c r="AJ12620">
        <f>COUNTIFS($J12621:$J12699,"1",$K12621:$K12699,"Y")+COUNTIFS($J12621:$J12699,"1",$K12621:$K12699,"s")</f>
        <v>0</v>
      </c>
      <c r="AK12620">
        <f>COUNTIF($J12621:$J12699,"2")-COUNTIFS($J12621:$J12699,"2",$K12621:$K12699,"V")</f>
        <v>0</v>
      </c>
      <c r="AL12620">
        <f>COUNTIFS($J12621:$J12699,"2",$K12621:$K12699,"Y")+COUNTIFS($J12621:$J12699,"2",$K12621:$K12699,"s")</f>
        <v>0</v>
      </c>
      <c r="AM12620">
        <f>COUNTIF($J12621:$J12699,"3")-COUNTIFS($J12621:$J12699,"3",$K12621:$K12699,"V")</f>
        <v>10</v>
      </c>
      <c r="AN12620">
        <f>COUNTIFS($J12621:$J12699,"3",$K12621:$K12699,"Y")+COUNTIFS($J12621:$J12699,"3",$K12621:$K12699,"s")</f>
        <v>10</v>
      </c>
      <c r="AO12620">
        <f>COUNTIF($J12621:$J12699,"4")-COUNTIFS($J12621:$J12699,"4",$K12621:$K12699,"V")</f>
        <v>0</v>
      </c>
      <c r="AP12620">
        <f>COUNTIFS($J12621:$J12699,"4",$K12621:$K12699,"Y")+COUNTIFS($J12621:$J12699,"4",$K12621:$K12699,"s")</f>
        <v>0</v>
      </c>
      <c r="AQ12620">
        <f>COUNTIF($J12621:$J12699,"5")-COUNTIFS($J12621:$J12699,"5",$K12621:$K12699,"V")</f>
        <v>49</v>
      </c>
      <c r="AR12620">
        <f>COUNTIFS($J12621:$J12699,"5",$K12621:$K12699,"Y")+COUNTIFS($J12621:$J12699,"5",$K12621:$K12699,"s")</f>
        <v>33</v>
      </c>
      <c r="AS12620">
        <f>COUNTIF($J12621:$J12699,"6")-COUNTIFS($J12621:$J12699,"6",$K12621:$K12699,"V")</f>
        <v>20</v>
      </c>
      <c r="AT12620">
        <f>COUNTIFS($J12621:$J12699,"6",$K12621:$K12699,"Y")+COUNTIFS($J12621:$J12699,"6",$K12621:$K12699,"s")</f>
        <v>19</v>
      </c>
      <c r="AU12620">
        <f>COUNTIF($J12621:$J12699,"7")-COUNTIFS($J12621:$J12699,"7",$K12621:$K12699,"V")</f>
        <v>0</v>
      </c>
      <c r="AV12620">
        <f>COUNTIFS($J12621:$J12699,"7",$K12621:$K12699,"Y")+COUNTIFS($J12621:$J12699,"7",$K12621:$K12699,"s")</f>
        <v>0</v>
      </c>
    </row>
    <row r="12621" spans="1:48" ht="10.95" customHeight="1" outlineLevel="1" x14ac:dyDescent="0.25">
      <c r="A12621" t="s">
        <v>844</v>
      </c>
      <c r="C12621" s="3" t="s">
        <v>12466</v>
      </c>
      <c r="D12621" s="3">
        <v>45</v>
      </c>
      <c r="E12621" s="9">
        <v>1914</v>
      </c>
      <c r="F12621" s="7" t="s">
        <v>1101</v>
      </c>
      <c r="G12621" s="7" t="s">
        <v>3971</v>
      </c>
      <c r="H12621" s="8" t="s">
        <v>2247</v>
      </c>
      <c r="I12621" s="8" t="s">
        <v>15930</v>
      </c>
      <c r="J12621" s="19">
        <v>3</v>
      </c>
      <c r="K12621" s="19" t="s">
        <v>7736</v>
      </c>
      <c r="L12621" s="11">
        <v>1.4</v>
      </c>
      <c r="M12621" s="11"/>
      <c r="N12621" s="24"/>
      <c r="P12621" s="32"/>
      <c r="T12621" s="19"/>
      <c r="U12621" s="3">
        <v>115</v>
      </c>
      <c r="X12621" t="str">
        <f t="shared" si="767"/>
        <v/>
      </c>
      <c r="Z12621" t="str">
        <f t="shared" si="768"/>
        <v/>
      </c>
      <c r="AB12621" s="9"/>
      <c r="AC12621" t="s">
        <v>2247</v>
      </c>
      <c r="AD12621">
        <f t="shared" ref="AD12621:AD12652" si="770">COUNTIF(H12621,"*Fuji*")</f>
        <v>0</v>
      </c>
      <c r="AF12621" s="3"/>
      <c r="AG12621" t="s">
        <v>1886</v>
      </c>
      <c r="AH12621" s="9" t="s">
        <v>4613</v>
      </c>
    </row>
    <row r="12622" spans="1:48" ht="10.95" customHeight="1" outlineLevel="1" x14ac:dyDescent="0.25">
      <c r="A12622" t="s">
        <v>844</v>
      </c>
      <c r="C12622" s="3" t="s">
        <v>12466</v>
      </c>
      <c r="D12622" s="3">
        <v>85</v>
      </c>
      <c r="E12622" s="9">
        <v>1935</v>
      </c>
      <c r="F12622" s="7" t="s">
        <v>1101</v>
      </c>
      <c r="G12622" s="7" t="s">
        <v>1908</v>
      </c>
      <c r="H12622" s="8" t="s">
        <v>1909</v>
      </c>
      <c r="I12622" s="8" t="s">
        <v>7008</v>
      </c>
      <c r="J12622" s="19">
        <v>3</v>
      </c>
      <c r="K12622" s="19" t="s">
        <v>7736</v>
      </c>
      <c r="L12622" s="11">
        <v>2.2000000000000002</v>
      </c>
      <c r="M12622" s="11"/>
      <c r="N12622" s="24"/>
      <c r="P12622" s="32"/>
      <c r="T12622" s="19"/>
      <c r="U12622" s="3">
        <v>167</v>
      </c>
      <c r="X12622" t="str">
        <f t="shared" si="767"/>
        <v/>
      </c>
      <c r="Z12622" t="str">
        <f t="shared" si="768"/>
        <v/>
      </c>
      <c r="AB12622" s="9"/>
      <c r="AC12622" t="s">
        <v>1909</v>
      </c>
      <c r="AD12622">
        <f t="shared" si="770"/>
        <v>0</v>
      </c>
      <c r="AF12622" s="3"/>
      <c r="AG12622" t="s">
        <v>1910</v>
      </c>
      <c r="AH12622" s="9" t="s">
        <v>4613</v>
      </c>
    </row>
    <row r="12623" spans="1:48" ht="10.95" customHeight="1" outlineLevel="1" x14ac:dyDescent="0.25">
      <c r="A12623" t="s">
        <v>844</v>
      </c>
      <c r="C12623" s="3" t="s">
        <v>12466</v>
      </c>
      <c r="D12623" s="3">
        <v>91</v>
      </c>
      <c r="E12623" s="9">
        <v>1935</v>
      </c>
      <c r="F12623" s="7" t="s">
        <v>2661</v>
      </c>
      <c r="G12623" s="7" t="s">
        <v>1596</v>
      </c>
      <c r="H12623" s="8" t="s">
        <v>1597</v>
      </c>
      <c r="I12623" s="8" t="s">
        <v>7008</v>
      </c>
      <c r="J12623" s="19">
        <v>5</v>
      </c>
      <c r="K12623" s="20" t="s">
        <v>7736</v>
      </c>
      <c r="L12623" s="11">
        <v>4.25</v>
      </c>
      <c r="M12623" s="11"/>
      <c r="N12623" s="24"/>
      <c r="P12623" s="32"/>
      <c r="T12623" s="19"/>
      <c r="U12623" s="3">
        <v>173</v>
      </c>
      <c r="X12623" t="str">
        <f t="shared" si="767"/>
        <v/>
      </c>
      <c r="Z12623" t="str">
        <f t="shared" si="768"/>
        <v/>
      </c>
      <c r="AB12623" s="9"/>
      <c r="AC12623" t="s">
        <v>1597</v>
      </c>
      <c r="AD12623">
        <f t="shared" si="770"/>
        <v>0</v>
      </c>
      <c r="AF12623" s="3"/>
      <c r="AG12623" t="s">
        <v>1910</v>
      </c>
      <c r="AH12623" s="9" t="s">
        <v>4925</v>
      </c>
    </row>
    <row r="12624" spans="1:48" ht="10.95" customHeight="1" outlineLevel="1" x14ac:dyDescent="0.25">
      <c r="A12624" t="s">
        <v>844</v>
      </c>
      <c r="C12624" s="3" t="s">
        <v>12466</v>
      </c>
      <c r="D12624" s="3">
        <v>92</v>
      </c>
      <c r="E12624" s="9">
        <v>1935</v>
      </c>
      <c r="F12624" s="10" t="s">
        <v>2663</v>
      </c>
      <c r="G12624" s="10" t="s">
        <v>21257</v>
      </c>
      <c r="H12624" s="43" t="s">
        <v>21258</v>
      </c>
      <c r="I12624" s="8" t="s">
        <v>7008</v>
      </c>
      <c r="J12624" s="19">
        <v>5</v>
      </c>
      <c r="K12624" s="20" t="s">
        <v>7736</v>
      </c>
      <c r="L12624" s="11">
        <v>4.25</v>
      </c>
      <c r="M12624" s="11"/>
      <c r="N12624" s="24"/>
      <c r="P12624" s="32"/>
      <c r="T12624" s="19"/>
      <c r="U12624" s="3">
        <v>173</v>
      </c>
      <c r="X12624" t="str">
        <f t="shared" si="767"/>
        <v/>
      </c>
      <c r="Z12624" t="str">
        <f t="shared" si="768"/>
        <v/>
      </c>
      <c r="AB12624" s="9"/>
      <c r="AC12624" s="2" t="s">
        <v>21258</v>
      </c>
      <c r="AD12624">
        <f t="shared" si="770"/>
        <v>0</v>
      </c>
      <c r="AF12624" s="3"/>
      <c r="AG12624" t="s">
        <v>1910</v>
      </c>
      <c r="AH12624" s="9" t="s">
        <v>4925</v>
      </c>
    </row>
    <row r="12625" spans="1:34" ht="10.95" customHeight="1" outlineLevel="1" x14ac:dyDescent="0.25">
      <c r="A12625" t="s">
        <v>844</v>
      </c>
      <c r="C12625" s="3" t="s">
        <v>12466</v>
      </c>
      <c r="D12625" s="3">
        <v>94</v>
      </c>
      <c r="E12625" s="9">
        <v>1939</v>
      </c>
      <c r="F12625" s="7" t="s">
        <v>1103</v>
      </c>
      <c r="G12625" s="7" t="s">
        <v>1911</v>
      </c>
      <c r="H12625" s="8" t="s">
        <v>1912</v>
      </c>
      <c r="I12625" s="8" t="s">
        <v>15931</v>
      </c>
      <c r="J12625" s="19">
        <v>6</v>
      </c>
      <c r="K12625" s="20" t="s">
        <v>7736</v>
      </c>
      <c r="L12625" s="11">
        <v>7</v>
      </c>
      <c r="M12625" s="11"/>
      <c r="N12625" s="24"/>
      <c r="P12625" s="32"/>
      <c r="T12625" s="19"/>
      <c r="U12625" s="3">
        <v>182</v>
      </c>
      <c r="X12625" t="str">
        <f t="shared" si="767"/>
        <v/>
      </c>
      <c r="Z12625" t="str">
        <f t="shared" si="768"/>
        <v/>
      </c>
      <c r="AB12625" s="9"/>
      <c r="AC12625" t="s">
        <v>1912</v>
      </c>
      <c r="AD12625">
        <f t="shared" si="770"/>
        <v>0</v>
      </c>
      <c r="AF12625" s="3"/>
      <c r="AG12625" t="s">
        <v>1910</v>
      </c>
      <c r="AH12625" s="9" t="s">
        <v>4613</v>
      </c>
    </row>
    <row r="12626" spans="1:34" ht="10.95" customHeight="1" outlineLevel="1" x14ac:dyDescent="0.25">
      <c r="A12626" t="s">
        <v>844</v>
      </c>
      <c r="C12626" s="3" t="s">
        <v>12466</v>
      </c>
      <c r="D12626" s="3">
        <v>120</v>
      </c>
      <c r="E12626" s="9">
        <v>1958</v>
      </c>
      <c r="F12626" s="7" t="s">
        <v>4619</v>
      </c>
      <c r="G12626" s="7" t="s">
        <v>1913</v>
      </c>
      <c r="H12626" s="8" t="s">
        <v>1912</v>
      </c>
      <c r="I12626" s="8" t="s">
        <v>15932</v>
      </c>
      <c r="J12626" s="19">
        <v>6</v>
      </c>
      <c r="K12626" s="19" t="s">
        <v>7738</v>
      </c>
      <c r="L12626" s="11"/>
      <c r="M12626" s="11"/>
      <c r="N12626" s="24"/>
      <c r="P12626" s="32"/>
      <c r="T12626" s="19"/>
      <c r="U12626" s="3">
        <v>222</v>
      </c>
      <c r="X12626" t="str">
        <f t="shared" si="767"/>
        <v/>
      </c>
      <c r="Z12626" t="str">
        <f t="shared" si="768"/>
        <v/>
      </c>
      <c r="AB12626" s="9"/>
      <c r="AC12626" t="s">
        <v>1912</v>
      </c>
      <c r="AD12626">
        <f t="shared" si="770"/>
        <v>0</v>
      </c>
      <c r="AF12626" s="3"/>
      <c r="AG12626" t="s">
        <v>1910</v>
      </c>
      <c r="AH12626" s="9" t="s">
        <v>4613</v>
      </c>
    </row>
    <row r="12627" spans="1:34" ht="10.95" customHeight="1" outlineLevel="1" x14ac:dyDescent="0.25">
      <c r="A12627" t="s">
        <v>844</v>
      </c>
      <c r="C12627" s="3" t="s">
        <v>12466</v>
      </c>
      <c r="D12627" s="3">
        <v>125</v>
      </c>
      <c r="E12627" s="9">
        <v>1962</v>
      </c>
      <c r="F12627" s="7" t="s">
        <v>1109</v>
      </c>
      <c r="G12627" s="7" t="s">
        <v>5401</v>
      </c>
      <c r="H12627" s="8" t="s">
        <v>1912</v>
      </c>
      <c r="I12627" s="8" t="s">
        <v>15933</v>
      </c>
      <c r="J12627" s="19">
        <v>6</v>
      </c>
      <c r="K12627" s="19" t="s">
        <v>7736</v>
      </c>
      <c r="L12627" s="11">
        <v>2.2000000000000002</v>
      </c>
      <c r="M12627" s="11"/>
      <c r="N12627" s="24"/>
      <c r="P12627" s="32"/>
      <c r="T12627" s="19"/>
      <c r="U12627" s="3">
        <v>227</v>
      </c>
      <c r="X12627" t="str">
        <f t="shared" si="767"/>
        <v/>
      </c>
      <c r="Z12627" t="str">
        <f t="shared" si="768"/>
        <v/>
      </c>
      <c r="AB12627" s="9"/>
      <c r="AC12627" t="s">
        <v>1912</v>
      </c>
      <c r="AD12627">
        <f t="shared" si="770"/>
        <v>0</v>
      </c>
      <c r="AF12627" s="3"/>
      <c r="AG12627" t="s">
        <v>1910</v>
      </c>
      <c r="AH12627" s="9" t="s">
        <v>4613</v>
      </c>
    </row>
    <row r="12628" spans="1:34" ht="10.95" customHeight="1" outlineLevel="1" x14ac:dyDescent="0.25">
      <c r="A12628" t="s">
        <v>844</v>
      </c>
      <c r="C12628" s="3" t="s">
        <v>12466</v>
      </c>
      <c r="D12628" s="3">
        <v>141</v>
      </c>
      <c r="E12628" s="9">
        <v>1965</v>
      </c>
      <c r="F12628" s="7" t="s">
        <v>1111</v>
      </c>
      <c r="G12628" s="7" t="s">
        <v>5401</v>
      </c>
      <c r="H12628" s="8" t="s">
        <v>1912</v>
      </c>
      <c r="I12628" s="8" t="s">
        <v>15933</v>
      </c>
      <c r="J12628" s="19">
        <v>6</v>
      </c>
      <c r="K12628" s="20" t="s">
        <v>7736</v>
      </c>
      <c r="L12628" s="11">
        <v>4.95</v>
      </c>
      <c r="M12628" s="11"/>
      <c r="N12628" s="24"/>
      <c r="P12628" s="32"/>
      <c r="T12628" s="19"/>
      <c r="U12628" s="3"/>
      <c r="X12628" t="str">
        <f t="shared" si="767"/>
        <v/>
      </c>
      <c r="Z12628" t="str">
        <f t="shared" si="768"/>
        <v/>
      </c>
      <c r="AB12628" s="9"/>
      <c r="AC12628" t="s">
        <v>1912</v>
      </c>
      <c r="AD12628">
        <f t="shared" si="770"/>
        <v>0</v>
      </c>
      <c r="AF12628" s="3"/>
      <c r="AH12628" s="9"/>
    </row>
    <row r="12629" spans="1:34" ht="10.95" customHeight="1" outlineLevel="1" x14ac:dyDescent="0.25">
      <c r="A12629" t="s">
        <v>844</v>
      </c>
      <c r="C12629" s="3" t="s">
        <v>12466</v>
      </c>
      <c r="D12629" s="3">
        <v>142</v>
      </c>
      <c r="E12629" s="9">
        <v>1965</v>
      </c>
      <c r="F12629" s="7" t="s">
        <v>4619</v>
      </c>
      <c r="G12629" s="7" t="s">
        <v>5401</v>
      </c>
      <c r="H12629" s="8" t="s">
        <v>6846</v>
      </c>
      <c r="I12629" s="8" t="s">
        <v>15933</v>
      </c>
      <c r="J12629" s="19">
        <v>3</v>
      </c>
      <c r="K12629" s="20" t="s">
        <v>7736</v>
      </c>
      <c r="L12629" s="11">
        <v>4.95</v>
      </c>
      <c r="M12629" s="11"/>
      <c r="N12629" s="24"/>
      <c r="P12629" s="32"/>
      <c r="T12629" s="19"/>
      <c r="U12629" s="3"/>
      <c r="X12629" t="str">
        <f t="shared" si="767"/>
        <v/>
      </c>
      <c r="Z12629" t="str">
        <f t="shared" si="768"/>
        <v/>
      </c>
      <c r="AB12629" s="9"/>
      <c r="AC12629" t="s">
        <v>6846</v>
      </c>
      <c r="AD12629">
        <f t="shared" si="770"/>
        <v>0</v>
      </c>
      <c r="AF12629" s="3"/>
      <c r="AH12629" s="9"/>
    </row>
    <row r="12630" spans="1:34" ht="10.95" customHeight="1" outlineLevel="1" x14ac:dyDescent="0.25">
      <c r="A12630" t="s">
        <v>844</v>
      </c>
      <c r="C12630" s="3" t="s">
        <v>12466</v>
      </c>
      <c r="D12630" s="3">
        <v>147</v>
      </c>
      <c r="E12630" s="9">
        <v>1966</v>
      </c>
      <c r="F12630" s="7" t="s">
        <v>1111</v>
      </c>
      <c r="G12630" s="7" t="s">
        <v>5401</v>
      </c>
      <c r="H12630" s="8" t="s">
        <v>1909</v>
      </c>
      <c r="I12630" s="8" t="s">
        <v>15934</v>
      </c>
      <c r="J12630" s="19">
        <v>5</v>
      </c>
      <c r="K12630" s="19" t="s">
        <v>7736</v>
      </c>
      <c r="L12630" s="11">
        <v>1.65</v>
      </c>
      <c r="M12630" s="11"/>
      <c r="N12630" s="24"/>
      <c r="P12630" s="32"/>
      <c r="T12630" s="19"/>
      <c r="U12630" s="3">
        <v>252</v>
      </c>
      <c r="X12630" t="str">
        <f t="shared" si="767"/>
        <v/>
      </c>
      <c r="Z12630" t="str">
        <f t="shared" si="768"/>
        <v/>
      </c>
      <c r="AB12630" s="9"/>
      <c r="AC12630" t="s">
        <v>1909</v>
      </c>
      <c r="AD12630">
        <f t="shared" si="770"/>
        <v>0</v>
      </c>
      <c r="AF12630" s="3"/>
      <c r="AG12630" t="s">
        <v>1910</v>
      </c>
      <c r="AH12630" s="9" t="s">
        <v>4613</v>
      </c>
    </row>
    <row r="12631" spans="1:34" ht="10.95" customHeight="1" outlineLevel="1" x14ac:dyDescent="0.25">
      <c r="A12631" t="s">
        <v>844</v>
      </c>
      <c r="C12631" s="3" t="s">
        <v>12466</v>
      </c>
      <c r="D12631" s="3">
        <v>148</v>
      </c>
      <c r="E12631" s="9">
        <v>1966</v>
      </c>
      <c r="F12631" s="7" t="s">
        <v>2661</v>
      </c>
      <c r="G12631" s="7" t="s">
        <v>5401</v>
      </c>
      <c r="H12631" s="8" t="s">
        <v>1909</v>
      </c>
      <c r="I12631" s="8" t="s">
        <v>15934</v>
      </c>
      <c r="J12631" s="19">
        <v>5</v>
      </c>
      <c r="K12631" s="19" t="s">
        <v>7736</v>
      </c>
      <c r="L12631" s="11">
        <v>1.65</v>
      </c>
      <c r="M12631" s="11"/>
      <c r="N12631" s="24"/>
      <c r="P12631" s="32"/>
      <c r="T12631" s="19"/>
      <c r="U12631" s="3">
        <v>253</v>
      </c>
      <c r="X12631" t="str">
        <f t="shared" si="767"/>
        <v/>
      </c>
      <c r="Z12631" t="str">
        <f t="shared" si="768"/>
        <v/>
      </c>
      <c r="AB12631" s="9"/>
      <c r="AC12631" t="s">
        <v>1909</v>
      </c>
      <c r="AD12631">
        <f t="shared" si="770"/>
        <v>0</v>
      </c>
      <c r="AF12631" s="3"/>
      <c r="AG12631" t="s">
        <v>1910</v>
      </c>
      <c r="AH12631" s="9" t="s">
        <v>4613</v>
      </c>
    </row>
    <row r="12632" spans="1:34" ht="10.95" customHeight="1" outlineLevel="1" x14ac:dyDescent="0.25">
      <c r="A12632" t="s">
        <v>844</v>
      </c>
      <c r="C12632" s="3" t="s">
        <v>12466</v>
      </c>
      <c r="D12632" s="3">
        <v>154</v>
      </c>
      <c r="E12632" s="9">
        <v>1966</v>
      </c>
      <c r="F12632" s="7" t="s">
        <v>15935</v>
      </c>
      <c r="G12632" s="7" t="s">
        <v>5401</v>
      </c>
      <c r="H12632" s="8" t="s">
        <v>6846</v>
      </c>
      <c r="I12632" s="8" t="s">
        <v>15936</v>
      </c>
      <c r="J12632" s="19">
        <v>3</v>
      </c>
      <c r="K12632" s="19" t="s">
        <v>7736</v>
      </c>
      <c r="L12632" s="11">
        <v>1.7</v>
      </c>
      <c r="M12632" s="11"/>
      <c r="N12632" s="24"/>
      <c r="P12632" s="32"/>
      <c r="T12632" s="19"/>
      <c r="U12632" s="3"/>
      <c r="X12632" t="str">
        <f t="shared" si="767"/>
        <v/>
      </c>
      <c r="Z12632" t="str">
        <f t="shared" si="768"/>
        <v/>
      </c>
      <c r="AB12632" s="9"/>
      <c r="AC12632" t="s">
        <v>6846</v>
      </c>
      <c r="AD12632">
        <f t="shared" si="770"/>
        <v>0</v>
      </c>
      <c r="AF12632" s="3"/>
      <c r="AH12632" s="9"/>
    </row>
    <row r="12633" spans="1:34" ht="10.95" customHeight="1" outlineLevel="1" x14ac:dyDescent="0.25">
      <c r="A12633" t="s">
        <v>844</v>
      </c>
      <c r="C12633" s="3" t="s">
        <v>12466</v>
      </c>
      <c r="D12633" s="3">
        <v>184</v>
      </c>
      <c r="E12633" s="9">
        <v>1968</v>
      </c>
      <c r="F12633" s="7" t="s">
        <v>5725</v>
      </c>
      <c r="G12633" s="7" t="s">
        <v>5401</v>
      </c>
      <c r="H12633" s="8" t="s">
        <v>11716</v>
      </c>
      <c r="I12633" s="8" t="s">
        <v>15937</v>
      </c>
      <c r="J12633" s="19">
        <v>5</v>
      </c>
      <c r="K12633" s="19" t="s">
        <v>7736</v>
      </c>
      <c r="L12633" s="11">
        <v>1.05</v>
      </c>
      <c r="M12633" s="11"/>
      <c r="N12633" s="24"/>
      <c r="P12633" s="32"/>
      <c r="T12633" s="19"/>
      <c r="U12633" s="3"/>
      <c r="X12633" t="str">
        <f t="shared" si="767"/>
        <v/>
      </c>
      <c r="Z12633" t="str">
        <f t="shared" si="768"/>
        <v/>
      </c>
      <c r="AB12633" s="9"/>
      <c r="AC12633" t="s">
        <v>11716</v>
      </c>
      <c r="AD12633">
        <f t="shared" si="770"/>
        <v>0</v>
      </c>
      <c r="AF12633" s="3"/>
      <c r="AH12633" s="9"/>
    </row>
    <row r="12634" spans="1:34" ht="10.95" customHeight="1" outlineLevel="1" x14ac:dyDescent="0.25">
      <c r="A12634" t="s">
        <v>844</v>
      </c>
      <c r="C12634" s="3" t="s">
        <v>12466</v>
      </c>
      <c r="D12634" s="3">
        <v>185</v>
      </c>
      <c r="E12634" s="9">
        <v>1968</v>
      </c>
      <c r="F12634" s="7" t="s">
        <v>6130</v>
      </c>
      <c r="G12634" s="7" t="s">
        <v>5401</v>
      </c>
      <c r="H12634" s="8" t="s">
        <v>11716</v>
      </c>
      <c r="I12634" s="8" t="s">
        <v>15937</v>
      </c>
      <c r="J12634" s="19">
        <v>5</v>
      </c>
      <c r="K12634" s="19" t="s">
        <v>7736</v>
      </c>
      <c r="L12634" s="11">
        <v>1.05</v>
      </c>
      <c r="M12634" s="11"/>
      <c r="N12634" s="24"/>
      <c r="P12634" s="32"/>
      <c r="T12634" s="19"/>
      <c r="U12634" s="3"/>
      <c r="X12634" t="str">
        <f t="shared" si="767"/>
        <v/>
      </c>
      <c r="Z12634" t="str">
        <f t="shared" si="768"/>
        <v/>
      </c>
      <c r="AB12634" s="9"/>
      <c r="AC12634" t="s">
        <v>11716</v>
      </c>
      <c r="AD12634">
        <f t="shared" si="770"/>
        <v>0</v>
      </c>
      <c r="AF12634" s="3"/>
      <c r="AH12634" s="9"/>
    </row>
    <row r="12635" spans="1:34" ht="10.95" customHeight="1" outlineLevel="1" x14ac:dyDescent="0.25">
      <c r="A12635" t="s">
        <v>844</v>
      </c>
      <c r="C12635" s="3" t="s">
        <v>12466</v>
      </c>
      <c r="D12635" s="3">
        <v>187</v>
      </c>
      <c r="E12635" s="9">
        <v>1968</v>
      </c>
      <c r="F12635" s="10" t="s">
        <v>1585</v>
      </c>
      <c r="G12635" s="7" t="s">
        <v>6348</v>
      </c>
      <c r="H12635" s="8" t="s">
        <v>1912</v>
      </c>
      <c r="I12635" s="8" t="s">
        <v>15938</v>
      </c>
      <c r="J12635" s="19">
        <v>6</v>
      </c>
      <c r="K12635" s="19" t="s">
        <v>7736</v>
      </c>
      <c r="L12635" s="11">
        <v>1.5</v>
      </c>
      <c r="M12635" s="11"/>
      <c r="N12635" s="24"/>
      <c r="P12635" s="32"/>
      <c r="T12635" s="19"/>
      <c r="U12635" s="3">
        <v>290</v>
      </c>
      <c r="X12635" t="str">
        <f t="shared" si="767"/>
        <v/>
      </c>
      <c r="Z12635" t="str">
        <f t="shared" si="768"/>
        <v/>
      </c>
      <c r="AB12635" s="9"/>
      <c r="AC12635" t="s">
        <v>1912</v>
      </c>
      <c r="AD12635">
        <f t="shared" si="770"/>
        <v>0</v>
      </c>
      <c r="AF12635" s="3"/>
      <c r="AG12635" t="s">
        <v>1910</v>
      </c>
      <c r="AH12635" s="9" t="s">
        <v>4613</v>
      </c>
    </row>
    <row r="12636" spans="1:34" ht="10.95" customHeight="1" outlineLevel="1" x14ac:dyDescent="0.25">
      <c r="A12636" t="s">
        <v>844</v>
      </c>
      <c r="C12636" s="3" t="s">
        <v>12466</v>
      </c>
      <c r="D12636" s="3">
        <v>190</v>
      </c>
      <c r="E12636" s="9">
        <v>1968</v>
      </c>
      <c r="F12636" s="10" t="s">
        <v>6130</v>
      </c>
      <c r="G12636" s="7" t="s">
        <v>5401</v>
      </c>
      <c r="H12636" s="8" t="s">
        <v>13027</v>
      </c>
      <c r="I12636" s="8" t="s">
        <v>15938</v>
      </c>
      <c r="J12636" s="19">
        <v>3</v>
      </c>
      <c r="K12636" s="19" t="s">
        <v>7736</v>
      </c>
      <c r="L12636" s="11">
        <v>1.5</v>
      </c>
      <c r="M12636" s="11"/>
      <c r="N12636" s="24"/>
      <c r="P12636" s="32"/>
      <c r="T12636" s="19"/>
      <c r="U12636" s="3">
        <v>293</v>
      </c>
      <c r="X12636" t="str">
        <f t="shared" si="767"/>
        <v/>
      </c>
      <c r="Z12636" t="str">
        <f t="shared" si="768"/>
        <v/>
      </c>
      <c r="AB12636" s="9"/>
      <c r="AC12636" t="s">
        <v>13027</v>
      </c>
      <c r="AD12636">
        <f t="shared" si="770"/>
        <v>0</v>
      </c>
      <c r="AF12636" s="3"/>
      <c r="AH12636" s="9"/>
    </row>
    <row r="12637" spans="1:34" ht="10.95" customHeight="1" outlineLevel="1" x14ac:dyDescent="0.25">
      <c r="A12637" t="s">
        <v>844</v>
      </c>
      <c r="C12637" s="3" t="s">
        <v>12466</v>
      </c>
      <c r="D12637" s="3">
        <v>213</v>
      </c>
      <c r="E12637" s="9">
        <v>1969</v>
      </c>
      <c r="F12637" s="10" t="s">
        <v>4916</v>
      </c>
      <c r="G12637" s="7" t="s">
        <v>5401</v>
      </c>
      <c r="H12637" s="8" t="s">
        <v>5843</v>
      </c>
      <c r="I12637" s="8" t="s">
        <v>15939</v>
      </c>
      <c r="J12637" s="19">
        <v>6</v>
      </c>
      <c r="K12637" s="19" t="s">
        <v>7736</v>
      </c>
      <c r="L12637" s="11">
        <v>0.5</v>
      </c>
      <c r="M12637" s="11"/>
      <c r="N12637" s="24"/>
      <c r="P12637" s="32"/>
      <c r="T12637" s="19"/>
      <c r="U12637" s="3">
        <v>315</v>
      </c>
      <c r="X12637" t="str">
        <f t="shared" si="767"/>
        <v/>
      </c>
      <c r="Z12637" t="str">
        <f t="shared" si="768"/>
        <v/>
      </c>
      <c r="AB12637" s="9"/>
      <c r="AC12637" t="s">
        <v>5843</v>
      </c>
      <c r="AD12637">
        <f t="shared" si="770"/>
        <v>0</v>
      </c>
      <c r="AF12637" s="3"/>
      <c r="AG12637" t="s">
        <v>1910</v>
      </c>
      <c r="AH12637" s="9" t="s">
        <v>4613</v>
      </c>
    </row>
    <row r="12638" spans="1:34" ht="10.95" customHeight="1" outlineLevel="1" x14ac:dyDescent="0.25">
      <c r="A12638" t="s">
        <v>844</v>
      </c>
      <c r="C12638" s="3" t="s">
        <v>12466</v>
      </c>
      <c r="D12638" s="3">
        <v>214</v>
      </c>
      <c r="E12638" s="9">
        <v>1969</v>
      </c>
      <c r="F12638" s="10" t="s">
        <v>5725</v>
      </c>
      <c r="G12638" s="7" t="s">
        <v>5401</v>
      </c>
      <c r="H12638" s="8" t="s">
        <v>5843</v>
      </c>
      <c r="I12638" s="8" t="s">
        <v>15939</v>
      </c>
      <c r="J12638" s="19">
        <v>6</v>
      </c>
      <c r="K12638" s="19" t="s">
        <v>7736</v>
      </c>
      <c r="L12638" s="11">
        <v>0.5</v>
      </c>
      <c r="M12638" s="11"/>
      <c r="N12638" s="24"/>
      <c r="P12638" s="32"/>
      <c r="T12638" s="19"/>
      <c r="U12638" s="3">
        <v>316</v>
      </c>
      <c r="X12638" t="str">
        <f t="shared" si="767"/>
        <v/>
      </c>
      <c r="Z12638" t="str">
        <f t="shared" si="768"/>
        <v/>
      </c>
      <c r="AB12638" s="9"/>
      <c r="AC12638" t="s">
        <v>5843</v>
      </c>
      <c r="AD12638">
        <f t="shared" si="770"/>
        <v>0</v>
      </c>
      <c r="AF12638" s="3"/>
      <c r="AG12638" t="s">
        <v>1910</v>
      </c>
      <c r="AH12638" s="9" t="s">
        <v>4613</v>
      </c>
    </row>
    <row r="12639" spans="1:34" ht="10.95" customHeight="1" outlineLevel="1" x14ac:dyDescent="0.25">
      <c r="A12639" t="s">
        <v>844</v>
      </c>
      <c r="C12639" s="3" t="s">
        <v>12466</v>
      </c>
      <c r="D12639" s="3">
        <v>229</v>
      </c>
      <c r="E12639" s="9">
        <v>1970</v>
      </c>
      <c r="F12639" s="7" t="s">
        <v>418</v>
      </c>
      <c r="G12639" s="7" t="s">
        <v>5401</v>
      </c>
      <c r="H12639" s="8" t="s">
        <v>419</v>
      </c>
      <c r="I12639" s="8" t="s">
        <v>15940</v>
      </c>
      <c r="J12639" s="19">
        <v>3</v>
      </c>
      <c r="K12639" s="19" t="s">
        <v>7736</v>
      </c>
      <c r="L12639" s="11">
        <v>2.2000000000000002</v>
      </c>
      <c r="M12639" s="11"/>
      <c r="N12639" s="24"/>
      <c r="P12639" s="32"/>
      <c r="T12639" s="19"/>
      <c r="U12639" s="3" t="s">
        <v>2107</v>
      </c>
      <c r="X12639" t="str">
        <f t="shared" si="767"/>
        <v/>
      </c>
      <c r="Z12639" t="str">
        <f t="shared" si="768"/>
        <v/>
      </c>
      <c r="AB12639" s="9"/>
      <c r="AC12639" t="s">
        <v>419</v>
      </c>
      <c r="AD12639">
        <f t="shared" si="770"/>
        <v>0</v>
      </c>
      <c r="AF12639" s="3"/>
      <c r="AG12639" t="s">
        <v>1910</v>
      </c>
      <c r="AH12639" s="9" t="s">
        <v>4613</v>
      </c>
    </row>
    <row r="12640" spans="1:34" ht="10.95" customHeight="1" outlineLevel="1" x14ac:dyDescent="0.25">
      <c r="A12640" t="s">
        <v>844</v>
      </c>
      <c r="C12640" s="3" t="s">
        <v>12466</v>
      </c>
      <c r="D12640" s="3">
        <v>238</v>
      </c>
      <c r="E12640" s="9">
        <v>1970</v>
      </c>
      <c r="F12640" s="7" t="s">
        <v>5904</v>
      </c>
      <c r="G12640" s="7" t="s">
        <v>5401</v>
      </c>
      <c r="H12640" s="8" t="s">
        <v>1912</v>
      </c>
      <c r="I12640" s="8" t="s">
        <v>15941</v>
      </c>
      <c r="J12640" s="19">
        <v>6</v>
      </c>
      <c r="K12640" s="19" t="s">
        <v>7736</v>
      </c>
      <c r="L12640" s="11">
        <v>2.2000000000000002</v>
      </c>
      <c r="M12640" s="11"/>
      <c r="N12640" s="24"/>
      <c r="P12640" s="32"/>
      <c r="T12640" s="19"/>
      <c r="U12640" s="3"/>
      <c r="X12640" t="str">
        <f t="shared" si="767"/>
        <v/>
      </c>
      <c r="Z12640" t="str">
        <f t="shared" si="768"/>
        <v/>
      </c>
      <c r="AB12640" s="9"/>
      <c r="AC12640" t="s">
        <v>1912</v>
      </c>
      <c r="AD12640">
        <f t="shared" si="770"/>
        <v>0</v>
      </c>
      <c r="AF12640" s="3"/>
      <c r="AH12640" s="9"/>
    </row>
    <row r="12641" spans="1:34" ht="10.95" customHeight="1" outlineLevel="1" x14ac:dyDescent="0.25">
      <c r="A12641" t="s">
        <v>844</v>
      </c>
      <c r="C12641" s="3" t="s">
        <v>12466</v>
      </c>
      <c r="D12641" s="3">
        <v>244</v>
      </c>
      <c r="E12641" s="9">
        <v>1971</v>
      </c>
      <c r="F12641" s="10" t="s">
        <v>15945</v>
      </c>
      <c r="G12641" s="7" t="s">
        <v>5401</v>
      </c>
      <c r="H12641" s="8" t="s">
        <v>6846</v>
      </c>
      <c r="I12641" s="8" t="s">
        <v>15942</v>
      </c>
      <c r="J12641" s="19">
        <v>5</v>
      </c>
      <c r="K12641" s="19" t="s">
        <v>7736</v>
      </c>
      <c r="L12641" s="11">
        <v>2.1</v>
      </c>
      <c r="M12641" s="11"/>
      <c r="N12641" s="24"/>
      <c r="P12641" s="32"/>
      <c r="T12641" s="19"/>
      <c r="U12641" s="3"/>
      <c r="X12641" t="str">
        <f t="shared" si="767"/>
        <v/>
      </c>
      <c r="Z12641" t="str">
        <f t="shared" si="768"/>
        <v/>
      </c>
      <c r="AB12641" s="9"/>
      <c r="AC12641" t="s">
        <v>6846</v>
      </c>
      <c r="AD12641">
        <f t="shared" si="770"/>
        <v>0</v>
      </c>
      <c r="AF12641" s="3"/>
      <c r="AG12641" t="s">
        <v>1910</v>
      </c>
      <c r="AH12641" s="9" t="s">
        <v>4613</v>
      </c>
    </row>
    <row r="12642" spans="1:34" ht="10.95" customHeight="1" outlineLevel="1" x14ac:dyDescent="0.25">
      <c r="A12642" t="s">
        <v>844</v>
      </c>
      <c r="C12642" s="3" t="s">
        <v>12466</v>
      </c>
      <c r="D12642" s="3">
        <v>245</v>
      </c>
      <c r="E12642" s="9">
        <v>1971</v>
      </c>
      <c r="F12642" s="7" t="s">
        <v>15946</v>
      </c>
      <c r="G12642" s="7" t="s">
        <v>5401</v>
      </c>
      <c r="H12642" s="8" t="s">
        <v>1909</v>
      </c>
      <c r="I12642" s="8" t="s">
        <v>15947</v>
      </c>
      <c r="J12642" s="19">
        <v>5</v>
      </c>
      <c r="K12642" s="19" t="s">
        <v>7736</v>
      </c>
      <c r="L12642" s="11">
        <v>0.9</v>
      </c>
      <c r="M12642" s="11"/>
      <c r="N12642" s="24"/>
      <c r="P12642" s="32"/>
      <c r="T12642" s="19"/>
      <c r="U12642" s="3">
        <v>343</v>
      </c>
      <c r="X12642" t="str">
        <f t="shared" si="767"/>
        <v/>
      </c>
      <c r="Z12642">
        <f t="shared" si="768"/>
        <v>1</v>
      </c>
      <c r="AB12642" s="9"/>
      <c r="AC12642" t="s">
        <v>1909</v>
      </c>
      <c r="AD12642">
        <f t="shared" si="770"/>
        <v>0</v>
      </c>
      <c r="AF12642" s="3"/>
      <c r="AH12642" s="9"/>
    </row>
    <row r="12643" spans="1:34" ht="10.95" customHeight="1" outlineLevel="1" x14ac:dyDescent="0.25">
      <c r="A12643" t="s">
        <v>844</v>
      </c>
      <c r="C12643" s="3" t="s">
        <v>12466</v>
      </c>
      <c r="D12643" s="3">
        <v>253</v>
      </c>
      <c r="E12643" s="9">
        <v>1971</v>
      </c>
      <c r="F12643" s="7" t="s">
        <v>15945</v>
      </c>
      <c r="G12643" s="7" t="s">
        <v>5401</v>
      </c>
      <c r="H12643" s="8" t="s">
        <v>15943</v>
      </c>
      <c r="I12643" s="8" t="s">
        <v>15944</v>
      </c>
      <c r="J12643" s="19">
        <v>3</v>
      </c>
      <c r="K12643" s="19" t="s">
        <v>7736</v>
      </c>
      <c r="L12643" s="11">
        <v>1</v>
      </c>
      <c r="M12643" s="11"/>
      <c r="N12643" s="24"/>
      <c r="P12643" s="32"/>
      <c r="T12643" s="19"/>
      <c r="U12643" s="3">
        <v>351</v>
      </c>
      <c r="X12643" t="str">
        <f t="shared" si="767"/>
        <v/>
      </c>
      <c r="Z12643" t="str">
        <f t="shared" si="768"/>
        <v/>
      </c>
      <c r="AB12643" s="9"/>
      <c r="AC12643" t="s">
        <v>15943</v>
      </c>
      <c r="AD12643">
        <f t="shared" si="770"/>
        <v>0</v>
      </c>
      <c r="AF12643" s="3"/>
      <c r="AH12643" s="9"/>
    </row>
    <row r="12644" spans="1:34" ht="10.95" customHeight="1" outlineLevel="1" x14ac:dyDescent="0.25">
      <c r="A12644" t="s">
        <v>844</v>
      </c>
      <c r="C12644" s="3" t="s">
        <v>12466</v>
      </c>
      <c r="D12644" s="3">
        <v>262</v>
      </c>
      <c r="E12644" s="9">
        <v>1972</v>
      </c>
      <c r="F12644" s="10" t="s">
        <v>6127</v>
      </c>
      <c r="G12644" s="7" t="s">
        <v>5401</v>
      </c>
      <c r="H12644" s="8" t="s">
        <v>1912</v>
      </c>
      <c r="I12644" s="8" t="s">
        <v>15948</v>
      </c>
      <c r="J12644" s="19">
        <v>6</v>
      </c>
      <c r="K12644" s="19" t="s">
        <v>7736</v>
      </c>
      <c r="L12644" s="11">
        <v>0.8</v>
      </c>
      <c r="M12644" s="11"/>
      <c r="N12644" s="24"/>
      <c r="P12644" s="32"/>
      <c r="T12644" s="19"/>
      <c r="U12644" s="3">
        <v>356</v>
      </c>
      <c r="X12644" t="str">
        <f t="shared" si="767"/>
        <v/>
      </c>
      <c r="Z12644" t="str">
        <f t="shared" si="768"/>
        <v/>
      </c>
      <c r="AB12644" s="9"/>
      <c r="AC12644" t="s">
        <v>1912</v>
      </c>
      <c r="AD12644">
        <f t="shared" si="770"/>
        <v>0</v>
      </c>
      <c r="AF12644" s="3"/>
      <c r="AG12644" t="s">
        <v>1910</v>
      </c>
      <c r="AH12644" s="9" t="s">
        <v>4613</v>
      </c>
    </row>
    <row r="12645" spans="1:34" ht="10.95" customHeight="1" outlineLevel="1" x14ac:dyDescent="0.25">
      <c r="A12645" t="s">
        <v>844</v>
      </c>
      <c r="C12645" s="3" t="s">
        <v>12466</v>
      </c>
      <c r="D12645" s="3">
        <v>266</v>
      </c>
      <c r="E12645" s="9">
        <v>1972</v>
      </c>
      <c r="F12645" s="10" t="s">
        <v>6127</v>
      </c>
      <c r="G12645" s="7" t="s">
        <v>5401</v>
      </c>
      <c r="H12645" s="8" t="s">
        <v>5843</v>
      </c>
      <c r="I12645" s="8" t="s">
        <v>15553</v>
      </c>
      <c r="J12645" s="19">
        <v>6</v>
      </c>
      <c r="K12645" s="19" t="s">
        <v>7736</v>
      </c>
      <c r="L12645" s="11">
        <v>1.8</v>
      </c>
      <c r="M12645" s="11"/>
      <c r="N12645" s="24"/>
      <c r="P12645" s="32"/>
      <c r="T12645" s="19"/>
      <c r="U12645" s="3">
        <v>364</v>
      </c>
      <c r="X12645" t="str">
        <f t="shared" si="767"/>
        <v/>
      </c>
      <c r="Z12645" t="str">
        <f t="shared" si="768"/>
        <v/>
      </c>
      <c r="AB12645" s="9"/>
      <c r="AC12645" t="s">
        <v>5843</v>
      </c>
      <c r="AD12645">
        <f t="shared" si="770"/>
        <v>0</v>
      </c>
      <c r="AF12645" s="3"/>
      <c r="AG12645" t="s">
        <v>1910</v>
      </c>
      <c r="AH12645" s="9" t="s">
        <v>4613</v>
      </c>
    </row>
    <row r="12646" spans="1:34" ht="10.95" customHeight="1" outlineLevel="1" x14ac:dyDescent="0.25">
      <c r="A12646" t="s">
        <v>844</v>
      </c>
      <c r="C12646" s="3" t="s">
        <v>12466</v>
      </c>
      <c r="D12646" s="3">
        <v>270</v>
      </c>
      <c r="E12646" s="9">
        <v>1972</v>
      </c>
      <c r="F12646" s="10" t="s">
        <v>5904</v>
      </c>
      <c r="G12646" s="7" t="s">
        <v>5401</v>
      </c>
      <c r="H12646" s="8" t="s">
        <v>5843</v>
      </c>
      <c r="I12646" s="8" t="s">
        <v>15949</v>
      </c>
      <c r="J12646" s="19">
        <v>6</v>
      </c>
      <c r="K12646" s="19" t="s">
        <v>7736</v>
      </c>
      <c r="L12646" s="11">
        <v>1.4</v>
      </c>
      <c r="M12646" s="11"/>
      <c r="N12646" s="24"/>
      <c r="P12646" s="32"/>
      <c r="T12646" s="19"/>
      <c r="U12646" s="3">
        <v>368</v>
      </c>
      <c r="X12646" t="str">
        <f t="shared" si="767"/>
        <v/>
      </c>
      <c r="Z12646" t="str">
        <f t="shared" si="768"/>
        <v/>
      </c>
      <c r="AB12646" s="9"/>
      <c r="AC12646" t="s">
        <v>5843</v>
      </c>
      <c r="AD12646">
        <f t="shared" si="770"/>
        <v>0</v>
      </c>
      <c r="AF12646" s="3"/>
      <c r="AG12646" t="s">
        <v>1910</v>
      </c>
      <c r="AH12646" s="9" t="s">
        <v>4925</v>
      </c>
    </row>
    <row r="12647" spans="1:34" ht="10.95" customHeight="1" outlineLevel="1" x14ac:dyDescent="0.25">
      <c r="A12647" t="s">
        <v>844</v>
      </c>
      <c r="C12647" s="3" t="s">
        <v>12466</v>
      </c>
      <c r="D12647" s="3">
        <v>290</v>
      </c>
      <c r="E12647" s="9">
        <v>1973</v>
      </c>
      <c r="F12647" s="7" t="s">
        <v>421</v>
      </c>
      <c r="G12647" s="7" t="s">
        <v>5401</v>
      </c>
      <c r="H12647" s="8" t="s">
        <v>15958</v>
      </c>
      <c r="I12647" s="8" t="s">
        <v>15950</v>
      </c>
      <c r="J12647" s="19">
        <v>3</v>
      </c>
      <c r="K12647" s="19" t="s">
        <v>7736</v>
      </c>
      <c r="L12647" s="11">
        <v>0.5</v>
      </c>
      <c r="M12647" s="11"/>
      <c r="N12647" s="24"/>
      <c r="P12647" s="32"/>
      <c r="T12647" s="19"/>
      <c r="U12647" s="3" t="s">
        <v>2110</v>
      </c>
      <c r="X12647" t="str">
        <f t="shared" si="767"/>
        <v/>
      </c>
      <c r="Z12647" t="str">
        <f t="shared" si="768"/>
        <v/>
      </c>
      <c r="AB12647" s="9"/>
      <c r="AC12647" t="s">
        <v>15958</v>
      </c>
      <c r="AD12647">
        <f t="shared" si="770"/>
        <v>0</v>
      </c>
      <c r="AF12647" s="3"/>
      <c r="AG12647" t="s">
        <v>1910</v>
      </c>
      <c r="AH12647" s="9" t="s">
        <v>4613</v>
      </c>
    </row>
    <row r="12648" spans="1:34" ht="10.95" customHeight="1" outlineLevel="1" x14ac:dyDescent="0.25">
      <c r="A12648" t="s">
        <v>844</v>
      </c>
      <c r="C12648" s="3" t="s">
        <v>12466</v>
      </c>
      <c r="D12648" s="3">
        <v>291</v>
      </c>
      <c r="E12648" s="9">
        <v>1973</v>
      </c>
      <c r="F12648" s="7" t="s">
        <v>422</v>
      </c>
      <c r="G12648" s="7" t="s">
        <v>5401</v>
      </c>
      <c r="H12648" s="8" t="s">
        <v>15958</v>
      </c>
      <c r="I12648" s="8" t="s">
        <v>15950</v>
      </c>
      <c r="J12648" s="19">
        <v>3</v>
      </c>
      <c r="K12648" s="19" t="s">
        <v>7736</v>
      </c>
      <c r="L12648" s="11">
        <v>0.5</v>
      </c>
      <c r="M12648" s="11"/>
      <c r="N12648" s="24"/>
      <c r="P12648" s="32"/>
      <c r="T12648" s="19"/>
      <c r="U12648" s="3" t="s">
        <v>420</v>
      </c>
      <c r="X12648" t="str">
        <f t="shared" si="767"/>
        <v/>
      </c>
      <c r="Z12648" t="str">
        <f t="shared" si="768"/>
        <v/>
      </c>
      <c r="AB12648" s="9"/>
      <c r="AC12648" t="s">
        <v>15958</v>
      </c>
      <c r="AD12648">
        <f t="shared" si="770"/>
        <v>0</v>
      </c>
      <c r="AF12648" s="3"/>
      <c r="AG12648" t="s">
        <v>1910</v>
      </c>
      <c r="AH12648" s="9" t="s">
        <v>4613</v>
      </c>
    </row>
    <row r="12649" spans="1:34" ht="10.95" customHeight="1" outlineLevel="1" x14ac:dyDescent="0.25">
      <c r="A12649" t="s">
        <v>844</v>
      </c>
      <c r="C12649" s="3" t="s">
        <v>12466</v>
      </c>
      <c r="D12649" s="3">
        <v>298</v>
      </c>
      <c r="E12649" s="9">
        <v>1973</v>
      </c>
      <c r="F12649" s="10" t="s">
        <v>1585</v>
      </c>
      <c r="G12649" s="7" t="s">
        <v>5401</v>
      </c>
      <c r="H12649" s="8" t="s">
        <v>909</v>
      </c>
      <c r="I12649" s="8" t="s">
        <v>15951</v>
      </c>
      <c r="J12649" s="19">
        <v>6</v>
      </c>
      <c r="K12649" s="19" t="s">
        <v>7736</v>
      </c>
      <c r="L12649" s="11">
        <v>2</v>
      </c>
      <c r="M12649" s="11"/>
      <c r="N12649" s="24"/>
      <c r="P12649" s="32"/>
      <c r="T12649" s="19"/>
      <c r="U12649" s="3"/>
      <c r="X12649" t="str">
        <f t="shared" si="767"/>
        <v/>
      </c>
      <c r="Z12649" t="str">
        <f t="shared" si="768"/>
        <v/>
      </c>
      <c r="AB12649" s="9"/>
      <c r="AC12649" t="s">
        <v>909</v>
      </c>
      <c r="AD12649">
        <f t="shared" si="770"/>
        <v>0</v>
      </c>
      <c r="AF12649" s="3"/>
      <c r="AH12649" s="9"/>
    </row>
    <row r="12650" spans="1:34" ht="10.95" customHeight="1" outlineLevel="1" x14ac:dyDescent="0.25">
      <c r="A12650" t="s">
        <v>844</v>
      </c>
      <c r="C12650" s="3" t="s">
        <v>12466</v>
      </c>
      <c r="D12650" s="3">
        <v>312</v>
      </c>
      <c r="E12650" s="9">
        <v>1974</v>
      </c>
      <c r="F12650" s="7" t="s">
        <v>20593</v>
      </c>
      <c r="G12650" s="7" t="s">
        <v>5401</v>
      </c>
      <c r="H12650" s="8" t="s">
        <v>15952</v>
      </c>
      <c r="I12650" s="8" t="s">
        <v>7666</v>
      </c>
      <c r="J12650" s="19">
        <v>5</v>
      </c>
      <c r="K12650" s="19" t="s">
        <v>7736</v>
      </c>
      <c r="L12650" s="11">
        <v>1</v>
      </c>
      <c r="M12650" s="11"/>
      <c r="N12650" s="24"/>
      <c r="P12650" s="32"/>
      <c r="T12650" s="19"/>
      <c r="U12650" s="3"/>
      <c r="X12650" t="str">
        <f t="shared" si="767"/>
        <v/>
      </c>
      <c r="Z12650">
        <f t="shared" si="768"/>
        <v>1</v>
      </c>
      <c r="AB12650" s="9"/>
      <c r="AC12650" t="s">
        <v>15952</v>
      </c>
      <c r="AD12650">
        <f t="shared" si="770"/>
        <v>0</v>
      </c>
      <c r="AF12650" s="3"/>
      <c r="AH12650" s="9"/>
    </row>
    <row r="12651" spans="1:34" ht="10.95" customHeight="1" outlineLevel="1" x14ac:dyDescent="0.25">
      <c r="A12651" t="s">
        <v>844</v>
      </c>
      <c r="C12651" s="3" t="s">
        <v>12466</v>
      </c>
      <c r="D12651" s="3">
        <v>324</v>
      </c>
      <c r="E12651" s="9">
        <v>1975</v>
      </c>
      <c r="F12651" s="7" t="s">
        <v>2647</v>
      </c>
      <c r="G12651" s="7" t="s">
        <v>5401</v>
      </c>
      <c r="H12651" s="8" t="s">
        <v>909</v>
      </c>
      <c r="I12651" s="8" t="s">
        <v>15953</v>
      </c>
      <c r="J12651" s="19">
        <v>6</v>
      </c>
      <c r="K12651" s="19" t="s">
        <v>7736</v>
      </c>
      <c r="L12651" s="11">
        <v>2.6</v>
      </c>
      <c r="M12651" s="11"/>
      <c r="N12651" s="24"/>
      <c r="P12651" s="32"/>
      <c r="T12651" s="19"/>
      <c r="U12651" s="3"/>
      <c r="X12651" t="str">
        <f t="shared" si="767"/>
        <v/>
      </c>
      <c r="Z12651" t="str">
        <f t="shared" si="768"/>
        <v/>
      </c>
      <c r="AB12651" s="9"/>
      <c r="AC12651" t="s">
        <v>909</v>
      </c>
      <c r="AD12651">
        <f t="shared" si="770"/>
        <v>0</v>
      </c>
      <c r="AF12651" s="3"/>
      <c r="AH12651" s="9"/>
    </row>
    <row r="12652" spans="1:34" ht="10.95" customHeight="1" outlineLevel="1" x14ac:dyDescent="0.25">
      <c r="A12652" t="s">
        <v>844</v>
      </c>
      <c r="C12652" s="3" t="s">
        <v>12466</v>
      </c>
      <c r="D12652" s="3">
        <v>357</v>
      </c>
      <c r="E12652" s="9">
        <v>1977</v>
      </c>
      <c r="F12652" s="7" t="s">
        <v>6853</v>
      </c>
      <c r="G12652" s="7" t="s">
        <v>5401</v>
      </c>
      <c r="H12652" s="8" t="s">
        <v>15954</v>
      </c>
      <c r="I12652" s="8" t="s">
        <v>15955</v>
      </c>
      <c r="J12652" s="19">
        <v>5</v>
      </c>
      <c r="K12652" s="19" t="s">
        <v>7736</v>
      </c>
      <c r="L12652" s="11">
        <v>2.2000000000000002</v>
      </c>
      <c r="M12652" s="11"/>
      <c r="N12652" s="24"/>
      <c r="P12652" s="32"/>
      <c r="T12652" s="19"/>
      <c r="U12652" s="3"/>
      <c r="X12652" t="str">
        <f t="shared" si="767"/>
        <v/>
      </c>
      <c r="Z12652" t="str">
        <f t="shared" si="768"/>
        <v/>
      </c>
      <c r="AB12652" s="9"/>
      <c r="AC12652" t="s">
        <v>15954</v>
      </c>
      <c r="AD12652">
        <f t="shared" si="770"/>
        <v>0</v>
      </c>
      <c r="AF12652" s="3"/>
      <c r="AH12652" s="9"/>
    </row>
    <row r="12653" spans="1:34" ht="10.95" customHeight="1" outlineLevel="1" x14ac:dyDescent="0.25">
      <c r="A12653" t="s">
        <v>844</v>
      </c>
      <c r="C12653" s="3" t="s">
        <v>12466</v>
      </c>
      <c r="D12653" s="3">
        <v>375</v>
      </c>
      <c r="E12653" s="9">
        <v>1978</v>
      </c>
      <c r="F12653" s="7" t="s">
        <v>6632</v>
      </c>
      <c r="G12653" s="7" t="s">
        <v>5401</v>
      </c>
      <c r="H12653" s="8" t="s">
        <v>15956</v>
      </c>
      <c r="I12653" s="8" t="s">
        <v>15957</v>
      </c>
      <c r="J12653" s="19">
        <v>3</v>
      </c>
      <c r="K12653" s="19" t="s">
        <v>7736</v>
      </c>
      <c r="L12653" s="11">
        <v>2.6</v>
      </c>
      <c r="M12653" s="11"/>
      <c r="N12653" s="24"/>
      <c r="P12653" s="32"/>
      <c r="T12653" s="19"/>
      <c r="U12653" s="3"/>
      <c r="X12653" t="str">
        <f t="shared" si="767"/>
        <v/>
      </c>
      <c r="Z12653" t="str">
        <f t="shared" si="768"/>
        <v/>
      </c>
      <c r="AB12653" s="9"/>
      <c r="AC12653" t="s">
        <v>15956</v>
      </c>
      <c r="AD12653">
        <f t="shared" ref="AD12653:AD12684" si="771">COUNTIF(H12653,"*Fuji*")</f>
        <v>0</v>
      </c>
      <c r="AF12653" s="3"/>
      <c r="AH12653" s="9"/>
    </row>
    <row r="12654" spans="1:34" ht="10.95" customHeight="1" outlineLevel="1" x14ac:dyDescent="0.25">
      <c r="A12654" t="s">
        <v>844</v>
      </c>
      <c r="C12654" s="3" t="s">
        <v>12466</v>
      </c>
      <c r="D12654" s="3">
        <v>388</v>
      </c>
      <c r="E12654" s="9">
        <v>1978</v>
      </c>
      <c r="F12654" s="10" t="s">
        <v>4702</v>
      </c>
      <c r="G12654" s="7" t="s">
        <v>5401</v>
      </c>
      <c r="H12654" s="8" t="s">
        <v>6848</v>
      </c>
      <c r="I12654" s="8" t="s">
        <v>9138</v>
      </c>
      <c r="J12654" s="19">
        <v>6</v>
      </c>
      <c r="K12654" s="19" t="s">
        <v>7736</v>
      </c>
      <c r="L12654" s="11">
        <v>3</v>
      </c>
      <c r="M12654" s="11"/>
      <c r="N12654" s="24"/>
      <c r="P12654" s="32"/>
      <c r="T12654" s="19"/>
      <c r="U12654" s="3">
        <v>477</v>
      </c>
      <c r="X12654" t="str">
        <f t="shared" si="767"/>
        <v/>
      </c>
      <c r="Z12654" t="str">
        <f t="shared" si="768"/>
        <v/>
      </c>
      <c r="AB12654" s="9"/>
      <c r="AC12654" t="s">
        <v>6848</v>
      </c>
      <c r="AD12654">
        <f t="shared" si="771"/>
        <v>0</v>
      </c>
      <c r="AF12654" s="3"/>
      <c r="AG12654" t="s">
        <v>1910</v>
      </c>
      <c r="AH12654" s="9" t="s">
        <v>4925</v>
      </c>
    </row>
    <row r="12655" spans="1:34" ht="10.95" customHeight="1" outlineLevel="1" x14ac:dyDescent="0.25">
      <c r="A12655" t="s">
        <v>844</v>
      </c>
      <c r="C12655" s="3" t="s">
        <v>12466</v>
      </c>
      <c r="D12655" s="3">
        <v>439</v>
      </c>
      <c r="E12655" s="9">
        <v>1980</v>
      </c>
      <c r="F12655" s="10" t="s">
        <v>6632</v>
      </c>
      <c r="G12655" s="7" t="s">
        <v>5401</v>
      </c>
      <c r="H12655" s="8" t="s">
        <v>1912</v>
      </c>
      <c r="I12655" s="8" t="s">
        <v>11884</v>
      </c>
      <c r="J12655" s="19">
        <v>6</v>
      </c>
      <c r="K12655" s="19" t="s">
        <v>7736</v>
      </c>
      <c r="L12655" s="11">
        <v>3</v>
      </c>
      <c r="M12655" s="11"/>
      <c r="N12655" s="24"/>
      <c r="P12655" s="32"/>
      <c r="T12655" s="19"/>
      <c r="U12655" s="3">
        <v>525</v>
      </c>
      <c r="X12655" t="str">
        <f t="shared" si="767"/>
        <v/>
      </c>
      <c r="Z12655" t="str">
        <f t="shared" si="768"/>
        <v/>
      </c>
      <c r="AB12655" s="9"/>
      <c r="AC12655" t="s">
        <v>1912</v>
      </c>
      <c r="AD12655">
        <f t="shared" si="771"/>
        <v>0</v>
      </c>
      <c r="AF12655" s="3"/>
      <c r="AG12655" t="s">
        <v>1910</v>
      </c>
      <c r="AH12655" s="9" t="s">
        <v>4613</v>
      </c>
    </row>
    <row r="12656" spans="1:34" ht="10.95" customHeight="1" outlineLevel="1" x14ac:dyDescent="0.25">
      <c r="A12656" t="s">
        <v>844</v>
      </c>
      <c r="C12656" s="3" t="s">
        <v>12466</v>
      </c>
      <c r="D12656" s="3">
        <v>448</v>
      </c>
      <c r="E12656" s="9">
        <v>1980</v>
      </c>
      <c r="F12656" s="10" t="s">
        <v>22108</v>
      </c>
      <c r="G12656" s="7" t="s">
        <v>5401</v>
      </c>
      <c r="H12656" s="8" t="s">
        <v>6849</v>
      </c>
      <c r="I12656" s="8" t="s">
        <v>15959</v>
      </c>
      <c r="J12656" s="19">
        <v>6</v>
      </c>
      <c r="K12656" s="19" t="s">
        <v>7736</v>
      </c>
      <c r="L12656" s="11">
        <v>2.6</v>
      </c>
      <c r="M12656" s="11"/>
      <c r="N12656" s="24"/>
      <c r="P12656" s="32"/>
      <c r="T12656" s="19"/>
      <c r="U12656" s="3">
        <v>536</v>
      </c>
      <c r="X12656" t="str">
        <f t="shared" si="767"/>
        <v/>
      </c>
      <c r="Z12656" t="str">
        <f t="shared" si="768"/>
        <v/>
      </c>
      <c r="AB12656" s="9"/>
      <c r="AC12656" t="s">
        <v>6849</v>
      </c>
      <c r="AD12656">
        <f t="shared" si="771"/>
        <v>0</v>
      </c>
      <c r="AF12656" s="3"/>
      <c r="AG12656" t="s">
        <v>1910</v>
      </c>
      <c r="AH12656" s="9" t="s">
        <v>4613</v>
      </c>
    </row>
    <row r="12657" spans="1:34" ht="10.95" customHeight="1" outlineLevel="1" x14ac:dyDescent="0.25">
      <c r="A12657" t="s">
        <v>844</v>
      </c>
      <c r="C12657" s="3" t="s">
        <v>12466</v>
      </c>
      <c r="D12657" s="3">
        <v>450</v>
      </c>
      <c r="E12657" s="9">
        <v>1980</v>
      </c>
      <c r="F12657" s="7" t="s">
        <v>14701</v>
      </c>
      <c r="G12657" s="7" t="s">
        <v>5401</v>
      </c>
      <c r="H12657" s="8" t="s">
        <v>15961</v>
      </c>
      <c r="I12657" s="8" t="s">
        <v>15960</v>
      </c>
      <c r="J12657" s="19">
        <v>6</v>
      </c>
      <c r="K12657" s="19" t="s">
        <v>7736</v>
      </c>
      <c r="L12657" s="11">
        <v>2.1</v>
      </c>
      <c r="M12657" s="11"/>
      <c r="N12657" s="24"/>
      <c r="P12657" s="32"/>
      <c r="T12657" s="19"/>
      <c r="U12657" s="3">
        <v>538</v>
      </c>
      <c r="X12657" t="str">
        <f t="shared" si="767"/>
        <v/>
      </c>
      <c r="Z12657">
        <f t="shared" si="768"/>
        <v>1</v>
      </c>
      <c r="AB12657" s="9"/>
      <c r="AC12657" t="s">
        <v>15961</v>
      </c>
      <c r="AD12657">
        <f t="shared" si="771"/>
        <v>0</v>
      </c>
      <c r="AF12657" s="3"/>
      <c r="AG12657" t="s">
        <v>1910</v>
      </c>
      <c r="AH12657" s="9" t="s">
        <v>4925</v>
      </c>
    </row>
    <row r="12658" spans="1:34" ht="10.95" customHeight="1" outlineLevel="1" x14ac:dyDescent="0.25">
      <c r="A12658" t="s">
        <v>844</v>
      </c>
      <c r="C12658" s="3" t="s">
        <v>12466</v>
      </c>
      <c r="D12658" s="3">
        <v>548</v>
      </c>
      <c r="E12658" s="9">
        <v>1984</v>
      </c>
      <c r="F12658" s="7" t="s">
        <v>6851</v>
      </c>
      <c r="G12658" s="7" t="s">
        <v>5401</v>
      </c>
      <c r="H12658" s="8" t="s">
        <v>6852</v>
      </c>
      <c r="I12658" s="8" t="s">
        <v>6998</v>
      </c>
      <c r="J12658" s="19">
        <v>5</v>
      </c>
      <c r="K12658" s="19" t="s">
        <v>7736</v>
      </c>
      <c r="L12658" s="11">
        <v>3.2</v>
      </c>
      <c r="M12658" s="11"/>
      <c r="N12658" s="24"/>
      <c r="P12658" s="32"/>
      <c r="T12658" s="19"/>
      <c r="U12658" s="3">
        <v>623</v>
      </c>
      <c r="X12658" t="str">
        <f t="shared" si="767"/>
        <v/>
      </c>
      <c r="Z12658" t="str">
        <f t="shared" si="768"/>
        <v/>
      </c>
      <c r="AB12658" s="9"/>
      <c r="AC12658" t="s">
        <v>6852</v>
      </c>
      <c r="AD12658">
        <f t="shared" si="771"/>
        <v>0</v>
      </c>
      <c r="AF12658" s="3"/>
      <c r="AG12658" t="s">
        <v>1910</v>
      </c>
      <c r="AH12658" s="9" t="s">
        <v>4613</v>
      </c>
    </row>
    <row r="12659" spans="1:34" ht="10.95" customHeight="1" outlineLevel="1" x14ac:dyDescent="0.25">
      <c r="A12659" t="s">
        <v>844</v>
      </c>
      <c r="C12659" s="3" t="s">
        <v>12466</v>
      </c>
      <c r="D12659" s="3">
        <v>549</v>
      </c>
      <c r="E12659" s="9">
        <v>1984</v>
      </c>
      <c r="F12659" s="7" t="s">
        <v>6853</v>
      </c>
      <c r="G12659" s="7" t="s">
        <v>5401</v>
      </c>
      <c r="H12659" s="8" t="s">
        <v>1909</v>
      </c>
      <c r="I12659" s="8" t="s">
        <v>15962</v>
      </c>
      <c r="J12659" s="19">
        <v>5</v>
      </c>
      <c r="K12659" s="19" t="s">
        <v>7736</v>
      </c>
      <c r="L12659" s="11">
        <v>1</v>
      </c>
      <c r="M12659" s="11"/>
      <c r="N12659" s="24"/>
      <c r="P12659" s="32"/>
      <c r="T12659" s="19"/>
      <c r="U12659" s="3">
        <v>624</v>
      </c>
      <c r="X12659" t="str">
        <f t="shared" si="767"/>
        <v/>
      </c>
      <c r="Z12659" t="str">
        <f t="shared" si="768"/>
        <v/>
      </c>
      <c r="AB12659" s="9"/>
      <c r="AC12659" t="s">
        <v>1909</v>
      </c>
      <c r="AD12659">
        <f t="shared" si="771"/>
        <v>0</v>
      </c>
      <c r="AF12659" s="3"/>
      <c r="AG12659" t="s">
        <v>1910</v>
      </c>
      <c r="AH12659" s="9" t="s">
        <v>4613</v>
      </c>
    </row>
    <row r="12660" spans="1:34" ht="10.95" customHeight="1" outlineLevel="1" x14ac:dyDescent="0.25">
      <c r="A12660" t="s">
        <v>844</v>
      </c>
      <c r="C12660" s="3" t="s">
        <v>12466</v>
      </c>
      <c r="D12660" s="3">
        <v>616</v>
      </c>
      <c r="E12660" s="9">
        <v>1987</v>
      </c>
      <c r="F12660" s="7" t="s">
        <v>6129</v>
      </c>
      <c r="G12660" s="7" t="s">
        <v>5401</v>
      </c>
      <c r="H12660" s="8" t="s">
        <v>1912</v>
      </c>
      <c r="I12660" s="8" t="s">
        <v>11534</v>
      </c>
      <c r="J12660" s="19">
        <v>6</v>
      </c>
      <c r="K12660" s="19" t="s">
        <v>7736</v>
      </c>
      <c r="L12660" s="11">
        <v>1.3</v>
      </c>
      <c r="M12660" s="11"/>
      <c r="N12660" s="24"/>
      <c r="P12660" s="32"/>
      <c r="T12660" s="19"/>
      <c r="U12660" s="3">
        <v>687</v>
      </c>
      <c r="X12660" t="str">
        <f t="shared" si="767"/>
        <v/>
      </c>
      <c r="Z12660" t="str">
        <f t="shared" si="768"/>
        <v/>
      </c>
      <c r="AB12660" s="9"/>
      <c r="AC12660" t="s">
        <v>1912</v>
      </c>
      <c r="AD12660">
        <f t="shared" si="771"/>
        <v>0</v>
      </c>
      <c r="AF12660" s="3"/>
      <c r="AG12660" t="s">
        <v>1910</v>
      </c>
      <c r="AH12660" s="9" t="s">
        <v>4613</v>
      </c>
    </row>
    <row r="12661" spans="1:34" ht="10.95" customHeight="1" outlineLevel="1" x14ac:dyDescent="0.25">
      <c r="A12661" t="s">
        <v>844</v>
      </c>
      <c r="C12661" s="3" t="s">
        <v>12466</v>
      </c>
      <c r="D12661" s="3">
        <v>626</v>
      </c>
      <c r="E12661" s="9">
        <v>1987</v>
      </c>
      <c r="F12661" s="7" t="s">
        <v>2501</v>
      </c>
      <c r="G12661" s="7" t="s">
        <v>5401</v>
      </c>
      <c r="H12661" s="8" t="s">
        <v>5431</v>
      </c>
      <c r="I12661" s="8" t="s">
        <v>6998</v>
      </c>
      <c r="J12661" s="19">
        <v>5</v>
      </c>
      <c r="K12661" s="19" t="s">
        <v>7736</v>
      </c>
      <c r="L12661" s="11">
        <v>1.25</v>
      </c>
      <c r="M12661" s="11"/>
      <c r="N12661" s="24"/>
      <c r="P12661" s="32"/>
      <c r="T12661" s="19"/>
      <c r="U12661" s="3">
        <v>697</v>
      </c>
      <c r="X12661" t="str">
        <f t="shared" si="767"/>
        <v/>
      </c>
      <c r="Z12661" t="str">
        <f t="shared" si="768"/>
        <v/>
      </c>
      <c r="AB12661" s="9"/>
      <c r="AC12661" t="s">
        <v>5431</v>
      </c>
      <c r="AD12661">
        <f t="shared" si="771"/>
        <v>0</v>
      </c>
      <c r="AF12661" s="3"/>
      <c r="AG12661" t="s">
        <v>1910</v>
      </c>
      <c r="AH12661" s="9" t="s">
        <v>4613</v>
      </c>
    </row>
    <row r="12662" spans="1:34" ht="10.95" customHeight="1" outlineLevel="1" x14ac:dyDescent="0.25">
      <c r="A12662" t="s">
        <v>844</v>
      </c>
      <c r="C12662" s="3" t="s">
        <v>12466</v>
      </c>
      <c r="D12662" s="3">
        <v>627</v>
      </c>
      <c r="E12662" s="9">
        <v>1987</v>
      </c>
      <c r="F12662" s="7" t="s">
        <v>5432</v>
      </c>
      <c r="G12662" s="7" t="s">
        <v>5401</v>
      </c>
      <c r="H12662" s="8" t="s">
        <v>5433</v>
      </c>
      <c r="I12662" s="8" t="s">
        <v>6998</v>
      </c>
      <c r="J12662" s="19">
        <v>5</v>
      </c>
      <c r="K12662" s="19" t="s">
        <v>7736</v>
      </c>
      <c r="L12662" s="11">
        <v>1.25</v>
      </c>
      <c r="M12662" s="11"/>
      <c r="N12662" s="24"/>
      <c r="P12662" s="32"/>
      <c r="T12662" s="19"/>
      <c r="U12662" s="3">
        <v>698</v>
      </c>
      <c r="X12662" t="str">
        <f t="shared" si="767"/>
        <v/>
      </c>
      <c r="Z12662" t="str">
        <f t="shared" si="768"/>
        <v/>
      </c>
      <c r="AB12662" s="9"/>
      <c r="AC12662" t="s">
        <v>5433</v>
      </c>
      <c r="AD12662">
        <f t="shared" si="771"/>
        <v>0</v>
      </c>
      <c r="AF12662" s="3"/>
      <c r="AG12662" t="s">
        <v>1910</v>
      </c>
      <c r="AH12662" s="9" t="s">
        <v>4613</v>
      </c>
    </row>
    <row r="12663" spans="1:34" ht="10.95" customHeight="1" outlineLevel="1" x14ac:dyDescent="0.25">
      <c r="A12663" t="s">
        <v>844</v>
      </c>
      <c r="C12663" s="3" t="s">
        <v>12466</v>
      </c>
      <c r="D12663" s="3">
        <v>628</v>
      </c>
      <c r="E12663" s="9">
        <v>1987</v>
      </c>
      <c r="F12663" s="7" t="s">
        <v>5901</v>
      </c>
      <c r="G12663" s="7" t="s">
        <v>5401</v>
      </c>
      <c r="H12663" s="8" t="s">
        <v>5431</v>
      </c>
      <c r="I12663" s="8" t="s">
        <v>6998</v>
      </c>
      <c r="J12663" s="19">
        <v>5</v>
      </c>
      <c r="K12663" s="19" t="s">
        <v>7736</v>
      </c>
      <c r="L12663" s="11">
        <v>1.25</v>
      </c>
      <c r="M12663" s="11"/>
      <c r="N12663" s="24"/>
      <c r="P12663" s="32"/>
      <c r="T12663" s="19"/>
      <c r="U12663" s="3">
        <v>699</v>
      </c>
      <c r="X12663" t="str">
        <f t="shared" si="767"/>
        <v/>
      </c>
      <c r="Z12663" t="str">
        <f t="shared" si="768"/>
        <v/>
      </c>
      <c r="AB12663" s="9"/>
      <c r="AC12663" t="s">
        <v>5431</v>
      </c>
      <c r="AD12663">
        <f t="shared" si="771"/>
        <v>0</v>
      </c>
      <c r="AF12663" s="3"/>
      <c r="AG12663" t="s">
        <v>1910</v>
      </c>
      <c r="AH12663" s="9" t="s">
        <v>4613</v>
      </c>
    </row>
    <row r="12664" spans="1:34" ht="10.95" customHeight="1" outlineLevel="1" x14ac:dyDescent="0.25">
      <c r="A12664" t="s">
        <v>844</v>
      </c>
      <c r="C12664" s="3" t="s">
        <v>12466</v>
      </c>
      <c r="D12664" s="3">
        <v>629</v>
      </c>
      <c r="E12664" s="9">
        <v>1987</v>
      </c>
      <c r="F12664" s="7" t="s">
        <v>6023</v>
      </c>
      <c r="G12664" s="7" t="s">
        <v>5401</v>
      </c>
      <c r="H12664" s="8" t="s">
        <v>5433</v>
      </c>
      <c r="I12664" s="8" t="s">
        <v>6998</v>
      </c>
      <c r="J12664" s="19">
        <v>5</v>
      </c>
      <c r="K12664" s="19" t="s">
        <v>7736</v>
      </c>
      <c r="L12664" s="11">
        <v>1.25</v>
      </c>
      <c r="M12664" s="11"/>
      <c r="N12664" s="24"/>
      <c r="P12664" s="32"/>
      <c r="T12664" s="19"/>
      <c r="U12664" s="3">
        <v>700</v>
      </c>
      <c r="X12664" t="str">
        <f t="shared" si="767"/>
        <v/>
      </c>
      <c r="Z12664" t="str">
        <f t="shared" si="768"/>
        <v/>
      </c>
      <c r="AB12664" s="9"/>
      <c r="AC12664" t="s">
        <v>5433</v>
      </c>
      <c r="AD12664">
        <f t="shared" si="771"/>
        <v>0</v>
      </c>
      <c r="AF12664" s="3"/>
      <c r="AG12664" t="s">
        <v>1910</v>
      </c>
      <c r="AH12664" s="9" t="s">
        <v>4925</v>
      </c>
    </row>
    <row r="12665" spans="1:34" ht="10.95" customHeight="1" outlineLevel="1" x14ac:dyDescent="0.25">
      <c r="A12665" t="s">
        <v>844</v>
      </c>
      <c r="C12665" s="3" t="s">
        <v>12466</v>
      </c>
      <c r="D12665" s="3">
        <v>634</v>
      </c>
      <c r="E12665" s="9">
        <v>1987</v>
      </c>
      <c r="F12665" s="7" t="s">
        <v>14701</v>
      </c>
      <c r="G12665" s="7" t="s">
        <v>5401</v>
      </c>
      <c r="H12665" s="8" t="s">
        <v>6849</v>
      </c>
      <c r="I12665" s="8" t="s">
        <v>20592</v>
      </c>
      <c r="J12665" s="19">
        <v>5</v>
      </c>
      <c r="K12665" s="19" t="s">
        <v>7736</v>
      </c>
      <c r="L12665" s="11">
        <v>3.2</v>
      </c>
      <c r="M12665" s="11"/>
      <c r="N12665" s="24"/>
      <c r="P12665" s="32"/>
      <c r="T12665" s="19"/>
      <c r="U12665" s="3">
        <v>700</v>
      </c>
      <c r="X12665" t="str">
        <f t="shared" si="767"/>
        <v/>
      </c>
      <c r="Z12665">
        <f t="shared" si="768"/>
        <v>1</v>
      </c>
      <c r="AB12665" s="9"/>
      <c r="AC12665" t="s">
        <v>6849</v>
      </c>
      <c r="AD12665">
        <f t="shared" si="771"/>
        <v>0</v>
      </c>
      <c r="AF12665" s="3"/>
      <c r="AG12665" t="s">
        <v>1910</v>
      </c>
      <c r="AH12665" s="9" t="s">
        <v>4925</v>
      </c>
    </row>
    <row r="12666" spans="1:34" ht="10.95" customHeight="1" outlineLevel="1" x14ac:dyDescent="0.25">
      <c r="A12666" t="s">
        <v>844</v>
      </c>
      <c r="C12666" s="3" t="s">
        <v>12466</v>
      </c>
      <c r="D12666" s="3">
        <v>653</v>
      </c>
      <c r="E12666" s="9">
        <v>1988</v>
      </c>
      <c r="F12666" s="7" t="s">
        <v>15846</v>
      </c>
      <c r="G12666" s="7" t="s">
        <v>5401</v>
      </c>
      <c r="H12666" s="8" t="s">
        <v>15964</v>
      </c>
      <c r="I12666" s="8" t="s">
        <v>15963</v>
      </c>
      <c r="J12666" s="19">
        <v>5</v>
      </c>
      <c r="K12666" s="19" t="s">
        <v>7736</v>
      </c>
      <c r="L12666" s="11">
        <v>4</v>
      </c>
      <c r="M12666" s="11"/>
      <c r="N12666" s="24"/>
      <c r="P12666" s="32"/>
      <c r="T12666" s="19"/>
      <c r="U12666" s="3"/>
      <c r="X12666" t="str">
        <f t="shared" si="767"/>
        <v/>
      </c>
      <c r="Z12666">
        <f t="shared" si="768"/>
        <v>1</v>
      </c>
      <c r="AB12666" s="9"/>
      <c r="AC12666" t="s">
        <v>15964</v>
      </c>
      <c r="AD12666">
        <f t="shared" si="771"/>
        <v>0</v>
      </c>
      <c r="AF12666" s="3"/>
      <c r="AH12666" s="9"/>
    </row>
    <row r="12667" spans="1:34" ht="10.95" customHeight="1" outlineLevel="1" x14ac:dyDescent="0.25">
      <c r="A12667" t="s">
        <v>844</v>
      </c>
      <c r="C12667" s="3" t="s">
        <v>12466</v>
      </c>
      <c r="D12667" s="3">
        <v>672</v>
      </c>
      <c r="E12667" s="9">
        <v>1988</v>
      </c>
      <c r="F12667" s="7" t="s">
        <v>5432</v>
      </c>
      <c r="G12667" s="7" t="s">
        <v>5401</v>
      </c>
      <c r="H12667" s="8" t="s">
        <v>15965</v>
      </c>
      <c r="I12667" s="8" t="s">
        <v>15966</v>
      </c>
      <c r="J12667" s="19">
        <v>5</v>
      </c>
      <c r="K12667" s="19" t="s">
        <v>7736</v>
      </c>
      <c r="L12667" s="11">
        <v>5.5</v>
      </c>
      <c r="M12667" s="11"/>
      <c r="N12667" s="24"/>
      <c r="P12667" s="32"/>
      <c r="T12667" s="19"/>
      <c r="U12667" s="3"/>
      <c r="X12667" t="str">
        <f t="shared" si="767"/>
        <v/>
      </c>
      <c r="Z12667" t="str">
        <f t="shared" si="768"/>
        <v/>
      </c>
      <c r="AB12667" s="9"/>
      <c r="AC12667" t="s">
        <v>15965</v>
      </c>
      <c r="AD12667">
        <f t="shared" si="771"/>
        <v>0</v>
      </c>
      <c r="AF12667" s="3"/>
      <c r="AH12667" s="9"/>
    </row>
    <row r="12668" spans="1:34" ht="10.95" customHeight="1" outlineLevel="1" collapsed="1" x14ac:dyDescent="0.25">
      <c r="A12668" t="s">
        <v>844</v>
      </c>
      <c r="C12668" s="3" t="s">
        <v>12466</v>
      </c>
      <c r="D12668" s="3">
        <v>708</v>
      </c>
      <c r="E12668" s="9">
        <v>1990</v>
      </c>
      <c r="F12668" s="10" t="s">
        <v>70</v>
      </c>
      <c r="G12668" s="7" t="s">
        <v>5401</v>
      </c>
      <c r="H12668" s="8" t="s">
        <v>15952</v>
      </c>
      <c r="I12668" s="8" t="s">
        <v>15967</v>
      </c>
      <c r="J12668" s="19">
        <v>5</v>
      </c>
      <c r="K12668" s="19" t="s">
        <v>7736</v>
      </c>
      <c r="L12668" s="11">
        <v>6.1</v>
      </c>
      <c r="M12668" s="11"/>
      <c r="N12668" s="24"/>
      <c r="P12668" s="32"/>
      <c r="T12668" s="19"/>
      <c r="U12668" s="3"/>
      <c r="X12668" t="str">
        <f t="shared" si="767"/>
        <v/>
      </c>
      <c r="Z12668" t="str">
        <f t="shared" si="768"/>
        <v/>
      </c>
      <c r="AB12668" s="9"/>
      <c r="AC12668" t="s">
        <v>15952</v>
      </c>
      <c r="AD12668">
        <f t="shared" si="771"/>
        <v>0</v>
      </c>
      <c r="AF12668" s="3"/>
      <c r="AH12668" s="9"/>
    </row>
    <row r="12669" spans="1:34" ht="10.95" customHeight="1" outlineLevel="1" x14ac:dyDescent="0.25">
      <c r="A12669" t="s">
        <v>844</v>
      </c>
      <c r="C12669" s="3" t="s">
        <v>12466</v>
      </c>
      <c r="D12669" s="3">
        <v>802</v>
      </c>
      <c r="E12669" s="9">
        <v>1995</v>
      </c>
      <c r="F12669" s="7" t="s">
        <v>1586</v>
      </c>
      <c r="G12669" s="7" t="s">
        <v>5401</v>
      </c>
      <c r="H12669" s="8" t="s">
        <v>5118</v>
      </c>
      <c r="I12669" s="8" t="s">
        <v>6998</v>
      </c>
      <c r="J12669" s="19">
        <v>5</v>
      </c>
      <c r="K12669" s="19" t="s">
        <v>7736</v>
      </c>
      <c r="L12669" s="11">
        <v>0.5</v>
      </c>
      <c r="M12669" s="11"/>
      <c r="N12669" s="24"/>
      <c r="P12669" s="32"/>
      <c r="T12669" s="19"/>
      <c r="U12669" s="3">
        <v>866</v>
      </c>
      <c r="X12669" t="str">
        <f t="shared" si="767"/>
        <v/>
      </c>
      <c r="Z12669" t="str">
        <f t="shared" si="768"/>
        <v/>
      </c>
      <c r="AB12669" s="9"/>
      <c r="AC12669" t="s">
        <v>5118</v>
      </c>
      <c r="AD12669">
        <f t="shared" si="771"/>
        <v>0</v>
      </c>
      <c r="AF12669" s="3"/>
      <c r="AG12669" t="s">
        <v>1910</v>
      </c>
      <c r="AH12669" s="9" t="s">
        <v>4613</v>
      </c>
    </row>
    <row r="12670" spans="1:34" ht="10.95" customHeight="1" outlineLevel="1" x14ac:dyDescent="0.25">
      <c r="A12670" t="s">
        <v>844</v>
      </c>
      <c r="C12670" s="3" t="s">
        <v>12466</v>
      </c>
      <c r="D12670" s="3">
        <v>803</v>
      </c>
      <c r="E12670" s="9">
        <v>1995</v>
      </c>
      <c r="F12670" s="7" t="s">
        <v>6127</v>
      </c>
      <c r="G12670" s="7" t="s">
        <v>5401</v>
      </c>
      <c r="H12670" s="8" t="s">
        <v>6852</v>
      </c>
      <c r="I12670" s="8" t="s">
        <v>6998</v>
      </c>
      <c r="J12670" s="19">
        <v>5</v>
      </c>
      <c r="K12670" s="19" t="s">
        <v>7736</v>
      </c>
      <c r="L12670" s="11">
        <v>0.5</v>
      </c>
      <c r="M12670" s="11"/>
      <c r="N12670" s="24"/>
      <c r="P12670" s="32"/>
      <c r="T12670" s="19"/>
      <c r="U12670" s="3">
        <v>867</v>
      </c>
      <c r="X12670" t="str">
        <f t="shared" si="767"/>
        <v/>
      </c>
      <c r="Z12670" t="str">
        <f t="shared" si="768"/>
        <v/>
      </c>
      <c r="AB12670" s="9"/>
      <c r="AC12670" t="s">
        <v>6852</v>
      </c>
      <c r="AD12670">
        <f t="shared" si="771"/>
        <v>0</v>
      </c>
      <c r="AF12670" s="3"/>
      <c r="AG12670" t="s">
        <v>1910</v>
      </c>
      <c r="AH12670" s="9" t="s">
        <v>4613</v>
      </c>
    </row>
    <row r="12671" spans="1:34" ht="10.95" customHeight="1" outlineLevel="1" x14ac:dyDescent="0.25">
      <c r="A12671" t="s">
        <v>844</v>
      </c>
      <c r="C12671" s="3" t="s">
        <v>12466</v>
      </c>
      <c r="D12671" s="3">
        <v>804</v>
      </c>
      <c r="E12671" s="9">
        <v>1995</v>
      </c>
      <c r="F12671" s="7" t="s">
        <v>5115</v>
      </c>
      <c r="G12671" s="7" t="s">
        <v>5401</v>
      </c>
      <c r="H12671" s="8" t="s">
        <v>5119</v>
      </c>
      <c r="I12671" s="8" t="s">
        <v>6998</v>
      </c>
      <c r="J12671" s="19">
        <v>5</v>
      </c>
      <c r="K12671" s="19" t="s">
        <v>7736</v>
      </c>
      <c r="L12671" s="11">
        <v>0.5</v>
      </c>
      <c r="M12671" s="11"/>
      <c r="N12671" s="24"/>
      <c r="P12671" s="32"/>
      <c r="T12671" s="19"/>
      <c r="U12671" s="3">
        <v>871</v>
      </c>
      <c r="X12671" t="str">
        <f t="shared" si="767"/>
        <v/>
      </c>
      <c r="Z12671" t="str">
        <f t="shared" si="768"/>
        <v/>
      </c>
      <c r="AB12671" s="9"/>
      <c r="AC12671" t="s">
        <v>5119</v>
      </c>
      <c r="AD12671">
        <f t="shared" si="771"/>
        <v>0</v>
      </c>
      <c r="AF12671" s="3"/>
      <c r="AG12671" t="s">
        <v>1910</v>
      </c>
      <c r="AH12671" s="9" t="s">
        <v>4613</v>
      </c>
    </row>
    <row r="12672" spans="1:34" ht="10.95" customHeight="1" outlineLevel="1" x14ac:dyDescent="0.25">
      <c r="A12672" t="s">
        <v>844</v>
      </c>
      <c r="C12672" s="3" t="s">
        <v>12466</v>
      </c>
      <c r="D12672" s="3">
        <v>805</v>
      </c>
      <c r="E12672" s="9">
        <v>1995</v>
      </c>
      <c r="F12672" s="7" t="s">
        <v>5116</v>
      </c>
      <c r="G12672" s="7" t="s">
        <v>5401</v>
      </c>
      <c r="H12672" s="8" t="s">
        <v>5120</v>
      </c>
      <c r="I12672" s="8" t="s">
        <v>6998</v>
      </c>
      <c r="J12672" s="19">
        <v>5</v>
      </c>
      <c r="K12672" s="19" t="s">
        <v>7736</v>
      </c>
      <c r="L12672" s="11">
        <v>0.5</v>
      </c>
      <c r="M12672" s="11"/>
      <c r="N12672" s="24"/>
      <c r="P12672" s="32"/>
      <c r="T12672" s="19"/>
      <c r="U12672" s="3">
        <v>874</v>
      </c>
      <c r="X12672" t="str">
        <f t="shared" si="767"/>
        <v/>
      </c>
      <c r="Z12672" t="str">
        <f t="shared" si="768"/>
        <v/>
      </c>
      <c r="AB12672" s="9"/>
      <c r="AC12672" t="s">
        <v>5120</v>
      </c>
      <c r="AD12672">
        <f t="shared" si="771"/>
        <v>0</v>
      </c>
      <c r="AF12672" s="3"/>
      <c r="AG12672" t="s">
        <v>1910</v>
      </c>
      <c r="AH12672" s="9" t="s">
        <v>4613</v>
      </c>
    </row>
    <row r="12673" spans="1:34" ht="10.95" customHeight="1" outlineLevel="1" x14ac:dyDescent="0.25">
      <c r="A12673" t="s">
        <v>844</v>
      </c>
      <c r="C12673" s="3" t="s">
        <v>12466</v>
      </c>
      <c r="D12673" s="3">
        <v>806</v>
      </c>
      <c r="E12673" s="9">
        <v>1995</v>
      </c>
      <c r="F12673" s="7" t="s">
        <v>5432</v>
      </c>
      <c r="G12673" s="7" t="s">
        <v>5401</v>
      </c>
      <c r="H12673" s="8" t="s">
        <v>5121</v>
      </c>
      <c r="I12673" s="8" t="s">
        <v>6998</v>
      </c>
      <c r="J12673" s="19">
        <v>5</v>
      </c>
      <c r="K12673" s="19" t="s">
        <v>7736</v>
      </c>
      <c r="L12673" s="11">
        <v>0.5</v>
      </c>
      <c r="M12673" s="11"/>
      <c r="N12673" s="24"/>
      <c r="P12673" s="32"/>
      <c r="T12673" s="19"/>
      <c r="U12673" s="3">
        <v>875</v>
      </c>
      <c r="X12673" t="str">
        <f t="shared" si="767"/>
        <v/>
      </c>
      <c r="Z12673" t="str">
        <f t="shared" si="768"/>
        <v/>
      </c>
      <c r="AB12673" s="9"/>
      <c r="AC12673" t="s">
        <v>5121</v>
      </c>
      <c r="AD12673">
        <f t="shared" si="771"/>
        <v>0</v>
      </c>
      <c r="AF12673" s="3"/>
      <c r="AG12673" t="s">
        <v>1910</v>
      </c>
      <c r="AH12673" s="9" t="s">
        <v>4613</v>
      </c>
    </row>
    <row r="12674" spans="1:34" ht="10.95" customHeight="1" outlineLevel="1" x14ac:dyDescent="0.25">
      <c r="A12674" t="s">
        <v>844</v>
      </c>
      <c r="C12674" s="3" t="s">
        <v>12466</v>
      </c>
      <c r="D12674" s="3">
        <v>807</v>
      </c>
      <c r="E12674" s="9">
        <v>1995</v>
      </c>
      <c r="F12674" s="7" t="s">
        <v>5901</v>
      </c>
      <c r="G12674" s="7" t="s">
        <v>5401</v>
      </c>
      <c r="H12674" s="8" t="s">
        <v>5122</v>
      </c>
      <c r="I12674" s="8" t="s">
        <v>6998</v>
      </c>
      <c r="J12674" s="19">
        <v>5</v>
      </c>
      <c r="K12674" s="19" t="s">
        <v>7736</v>
      </c>
      <c r="L12674" s="11">
        <v>0.5</v>
      </c>
      <c r="M12674" s="11"/>
      <c r="N12674" s="24"/>
      <c r="P12674" s="32"/>
      <c r="T12674" s="19"/>
      <c r="U12674" s="3">
        <v>876</v>
      </c>
      <c r="X12674" t="str">
        <f t="shared" ref="X12674:X12737" si="772">IF(COUNTIF(F12674,"*fdc*"),1,"")</f>
        <v/>
      </c>
      <c r="Z12674" t="str">
        <f t="shared" ref="Z12674:Z12737" si="773">IF(COUNTIF(F12674,"*s/s*"),1,"")</f>
        <v/>
      </c>
      <c r="AB12674" s="9"/>
      <c r="AC12674" t="s">
        <v>5122</v>
      </c>
      <c r="AD12674">
        <f t="shared" si="771"/>
        <v>0</v>
      </c>
      <c r="AF12674" s="3"/>
      <c r="AG12674" t="s">
        <v>1910</v>
      </c>
      <c r="AH12674" s="9" t="s">
        <v>4613</v>
      </c>
    </row>
    <row r="12675" spans="1:34" ht="10.95" customHeight="1" outlineLevel="1" x14ac:dyDescent="0.25">
      <c r="A12675" t="s">
        <v>844</v>
      </c>
      <c r="C12675" s="3" t="s">
        <v>12466</v>
      </c>
      <c r="D12675" s="3">
        <v>808</v>
      </c>
      <c r="E12675" s="9">
        <v>1995</v>
      </c>
      <c r="F12675" s="7" t="s">
        <v>5906</v>
      </c>
      <c r="G12675" s="7" t="s">
        <v>5401</v>
      </c>
      <c r="H12675" s="8" t="s">
        <v>5123</v>
      </c>
      <c r="I12675" s="8" t="s">
        <v>6998</v>
      </c>
      <c r="J12675" s="19">
        <v>5</v>
      </c>
      <c r="K12675" s="19" t="s">
        <v>7736</v>
      </c>
      <c r="L12675" s="11">
        <v>0.5</v>
      </c>
      <c r="M12675" s="11"/>
      <c r="N12675" s="24"/>
      <c r="P12675" s="32"/>
      <c r="T12675" s="19"/>
      <c r="U12675" s="3">
        <v>877</v>
      </c>
      <c r="X12675" t="str">
        <f t="shared" si="772"/>
        <v/>
      </c>
      <c r="Z12675" t="str">
        <f t="shared" si="773"/>
        <v/>
      </c>
      <c r="AB12675" s="9"/>
      <c r="AC12675" t="s">
        <v>5123</v>
      </c>
      <c r="AD12675">
        <f t="shared" si="771"/>
        <v>0</v>
      </c>
      <c r="AF12675" s="3"/>
      <c r="AG12675" t="s">
        <v>1910</v>
      </c>
      <c r="AH12675" s="9" t="s">
        <v>4613</v>
      </c>
    </row>
    <row r="12676" spans="1:34" ht="10.95" customHeight="1" outlineLevel="1" x14ac:dyDescent="0.25">
      <c r="A12676" t="s">
        <v>844</v>
      </c>
      <c r="C12676" s="3" t="s">
        <v>12466</v>
      </c>
      <c r="D12676" s="3">
        <v>809</v>
      </c>
      <c r="E12676" s="9">
        <v>1995</v>
      </c>
      <c r="F12676" s="7" t="s">
        <v>2745</v>
      </c>
      <c r="G12676" s="7" t="s">
        <v>5401</v>
      </c>
      <c r="H12676" s="8" t="s">
        <v>5124</v>
      </c>
      <c r="I12676" s="8" t="s">
        <v>6998</v>
      </c>
      <c r="J12676" s="19">
        <v>5</v>
      </c>
      <c r="K12676" s="19" t="s">
        <v>7736</v>
      </c>
      <c r="L12676" s="11">
        <v>0.5</v>
      </c>
      <c r="M12676" s="11"/>
      <c r="N12676" s="24"/>
      <c r="P12676" s="32"/>
      <c r="T12676" s="19"/>
      <c r="U12676" s="3">
        <v>878</v>
      </c>
      <c r="X12676" t="str">
        <f t="shared" si="772"/>
        <v/>
      </c>
      <c r="Z12676" t="str">
        <f t="shared" si="773"/>
        <v/>
      </c>
      <c r="AB12676" s="9"/>
      <c r="AC12676" t="s">
        <v>5124</v>
      </c>
      <c r="AD12676">
        <f t="shared" si="771"/>
        <v>0</v>
      </c>
      <c r="AF12676" s="3"/>
      <c r="AG12676" t="s">
        <v>1910</v>
      </c>
      <c r="AH12676" s="9" t="s">
        <v>4613</v>
      </c>
    </row>
    <row r="12677" spans="1:34" ht="10.95" customHeight="1" outlineLevel="1" x14ac:dyDescent="0.25">
      <c r="A12677" t="s">
        <v>844</v>
      </c>
      <c r="C12677" s="3" t="s">
        <v>12466</v>
      </c>
      <c r="D12677" s="3">
        <v>923</v>
      </c>
      <c r="E12677" s="9">
        <v>2000</v>
      </c>
      <c r="F12677" s="7" t="s">
        <v>5901</v>
      </c>
      <c r="G12677" s="7" t="s">
        <v>5401</v>
      </c>
      <c r="H12677" s="8" t="s">
        <v>5125</v>
      </c>
      <c r="I12677" s="8" t="s">
        <v>8561</v>
      </c>
      <c r="J12677" s="19">
        <v>5</v>
      </c>
      <c r="K12677" s="19" t="s">
        <v>20093</v>
      </c>
      <c r="L12677" s="11"/>
      <c r="M12677" s="11"/>
      <c r="N12677" s="24"/>
      <c r="P12677" s="32"/>
      <c r="T12677" s="19"/>
      <c r="U12677" s="3">
        <v>987</v>
      </c>
      <c r="X12677" t="str">
        <f t="shared" si="772"/>
        <v/>
      </c>
      <c r="Z12677" t="str">
        <f t="shared" si="773"/>
        <v/>
      </c>
      <c r="AB12677" s="9"/>
      <c r="AC12677" t="s">
        <v>5125</v>
      </c>
      <c r="AD12677">
        <f t="shared" si="771"/>
        <v>0</v>
      </c>
      <c r="AF12677" s="3"/>
      <c r="AG12677" t="s">
        <v>1910</v>
      </c>
      <c r="AH12677" s="9" t="s">
        <v>4613</v>
      </c>
    </row>
    <row r="12678" spans="1:34" ht="10.95" customHeight="1" outlineLevel="1" x14ac:dyDescent="0.25">
      <c r="A12678" t="s">
        <v>844</v>
      </c>
      <c r="C12678" s="3" t="s">
        <v>12466</v>
      </c>
      <c r="D12678" s="3">
        <v>924</v>
      </c>
      <c r="E12678" s="9">
        <v>2000</v>
      </c>
      <c r="F12678" s="7" t="s">
        <v>5901</v>
      </c>
      <c r="G12678" s="7" t="s">
        <v>5401</v>
      </c>
      <c r="H12678" s="8" t="s">
        <v>5126</v>
      </c>
      <c r="I12678" s="8" t="s">
        <v>8561</v>
      </c>
      <c r="J12678" s="19">
        <v>5</v>
      </c>
      <c r="K12678" s="19" t="s">
        <v>20093</v>
      </c>
      <c r="L12678" s="11"/>
      <c r="M12678" s="11"/>
      <c r="N12678" s="24"/>
      <c r="P12678" s="32"/>
      <c r="T12678" s="19"/>
      <c r="U12678" s="3">
        <v>988</v>
      </c>
      <c r="X12678" t="str">
        <f t="shared" si="772"/>
        <v/>
      </c>
      <c r="Z12678" t="str">
        <f t="shared" si="773"/>
        <v/>
      </c>
      <c r="AB12678" s="9"/>
      <c r="AC12678" t="s">
        <v>5126</v>
      </c>
      <c r="AD12678">
        <f t="shared" si="771"/>
        <v>0</v>
      </c>
      <c r="AF12678" s="3"/>
      <c r="AG12678" t="s">
        <v>1910</v>
      </c>
      <c r="AH12678" s="9" t="s">
        <v>4613</v>
      </c>
    </row>
    <row r="12679" spans="1:34" ht="10.95" customHeight="1" outlineLevel="1" x14ac:dyDescent="0.25">
      <c r="A12679" t="s">
        <v>844</v>
      </c>
      <c r="C12679" s="3" t="s">
        <v>12466</v>
      </c>
      <c r="D12679" s="3" t="s">
        <v>15968</v>
      </c>
      <c r="E12679" s="9">
        <v>2000</v>
      </c>
      <c r="F12679" s="7" t="s">
        <v>4880</v>
      </c>
      <c r="G12679" s="7" t="s">
        <v>5401</v>
      </c>
      <c r="H12679" s="8" t="s">
        <v>5127</v>
      </c>
      <c r="I12679" s="8" t="s">
        <v>8561</v>
      </c>
      <c r="J12679" s="19">
        <v>5</v>
      </c>
      <c r="K12679" s="19" t="s">
        <v>7736</v>
      </c>
      <c r="L12679" s="11">
        <v>3.2</v>
      </c>
      <c r="M12679" s="11"/>
      <c r="N12679" s="24"/>
      <c r="P12679" s="32"/>
      <c r="T12679" s="19"/>
      <c r="U12679" s="3" t="s">
        <v>5739</v>
      </c>
      <c r="X12679" t="str">
        <f t="shared" si="772"/>
        <v/>
      </c>
      <c r="Z12679" t="str">
        <f t="shared" si="773"/>
        <v/>
      </c>
      <c r="AB12679" s="9"/>
      <c r="AC12679" t="s">
        <v>5127</v>
      </c>
      <c r="AD12679">
        <f t="shared" si="771"/>
        <v>0</v>
      </c>
      <c r="AF12679" s="3"/>
      <c r="AG12679" t="s">
        <v>1910</v>
      </c>
      <c r="AH12679" s="9" t="s">
        <v>4925</v>
      </c>
    </row>
    <row r="12680" spans="1:34" ht="10.95" customHeight="1" outlineLevel="1" x14ac:dyDescent="0.25">
      <c r="A12680" t="s">
        <v>844</v>
      </c>
      <c r="C12680" s="3" t="s">
        <v>12466</v>
      </c>
      <c r="D12680" s="3">
        <v>968</v>
      </c>
      <c r="E12680" s="9">
        <v>2002</v>
      </c>
      <c r="F12680" s="7" t="s">
        <v>5117</v>
      </c>
      <c r="G12680" s="7" t="s">
        <v>5401</v>
      </c>
      <c r="H12680" s="8" t="s">
        <v>5128</v>
      </c>
      <c r="I12680" s="8" t="s">
        <v>6998</v>
      </c>
      <c r="J12680" s="19">
        <v>5</v>
      </c>
      <c r="K12680" s="19" t="s">
        <v>7736</v>
      </c>
      <c r="L12680" s="11">
        <v>9.1999999999999993</v>
      </c>
      <c r="M12680" s="11"/>
      <c r="N12680" s="24"/>
      <c r="P12680" s="32"/>
      <c r="T12680" s="19"/>
      <c r="U12680" s="3">
        <v>1020</v>
      </c>
      <c r="X12680" t="str">
        <f t="shared" si="772"/>
        <v/>
      </c>
      <c r="Z12680" t="str">
        <f t="shared" si="773"/>
        <v/>
      </c>
      <c r="AB12680" s="9"/>
      <c r="AC12680" t="s">
        <v>5128</v>
      </c>
      <c r="AD12680">
        <f t="shared" si="771"/>
        <v>0</v>
      </c>
      <c r="AF12680" s="3"/>
      <c r="AG12680" t="s">
        <v>1910</v>
      </c>
      <c r="AH12680" s="9" t="s">
        <v>4613</v>
      </c>
    </row>
    <row r="12681" spans="1:34" ht="10.95" customHeight="1" outlineLevel="1" x14ac:dyDescent="0.25">
      <c r="A12681" t="s">
        <v>844</v>
      </c>
      <c r="C12681" s="3" t="s">
        <v>12466</v>
      </c>
      <c r="D12681" s="3" t="s">
        <v>15969</v>
      </c>
      <c r="E12681" s="9">
        <v>2004</v>
      </c>
      <c r="F12681" s="7" t="s">
        <v>15970</v>
      </c>
      <c r="G12681" s="7" t="s">
        <v>5401</v>
      </c>
      <c r="H12681" s="8" t="s">
        <v>9283</v>
      </c>
      <c r="I12681" s="8" t="s">
        <v>7614</v>
      </c>
      <c r="J12681" s="19">
        <v>5</v>
      </c>
      <c r="K12681" s="19" t="s">
        <v>7738</v>
      </c>
      <c r="L12681" s="11"/>
      <c r="M12681" s="11"/>
      <c r="N12681" s="24"/>
      <c r="P12681" s="32"/>
      <c r="T12681" s="19"/>
      <c r="U12681" s="3"/>
      <c r="X12681" t="str">
        <f t="shared" si="772"/>
        <v/>
      </c>
      <c r="Z12681" t="str">
        <f t="shared" si="773"/>
        <v/>
      </c>
      <c r="AB12681" s="9"/>
      <c r="AC12681" t="s">
        <v>9283</v>
      </c>
      <c r="AD12681">
        <f t="shared" si="771"/>
        <v>0</v>
      </c>
      <c r="AF12681" s="3"/>
      <c r="AH12681" s="9"/>
    </row>
    <row r="12682" spans="1:34" ht="10.95" customHeight="1" outlineLevel="1" x14ac:dyDescent="0.25">
      <c r="A12682" t="s">
        <v>844</v>
      </c>
      <c r="C12682" s="3" t="s">
        <v>12466</v>
      </c>
      <c r="D12682" s="3">
        <v>1017</v>
      </c>
      <c r="E12682" s="9">
        <v>2005</v>
      </c>
      <c r="F12682" s="7" t="s">
        <v>4776</v>
      </c>
      <c r="G12682" s="7" t="s">
        <v>5401</v>
      </c>
      <c r="H12682" s="8" t="s">
        <v>5129</v>
      </c>
      <c r="I12682" s="8" t="s">
        <v>15971</v>
      </c>
      <c r="J12682" s="19">
        <v>5</v>
      </c>
      <c r="K12682" s="19" t="s">
        <v>7738</v>
      </c>
      <c r="L12682" s="11"/>
      <c r="M12682" s="11"/>
      <c r="N12682" s="24"/>
      <c r="P12682" s="32"/>
      <c r="T12682" s="19"/>
      <c r="U12682" s="3">
        <v>1069</v>
      </c>
      <c r="X12682" t="str">
        <f t="shared" si="772"/>
        <v/>
      </c>
      <c r="Z12682" t="str">
        <f t="shared" si="773"/>
        <v/>
      </c>
      <c r="AB12682" s="9"/>
      <c r="AC12682" t="s">
        <v>5129</v>
      </c>
      <c r="AD12682">
        <f t="shared" si="771"/>
        <v>0</v>
      </c>
      <c r="AF12682" s="3"/>
      <c r="AG12682" t="s">
        <v>1910</v>
      </c>
      <c r="AH12682" s="9" t="s">
        <v>4925</v>
      </c>
    </row>
    <row r="12683" spans="1:34" ht="10.95" customHeight="1" outlineLevel="1" x14ac:dyDescent="0.25">
      <c r="A12683" t="s">
        <v>844</v>
      </c>
      <c r="C12683" s="3" t="s">
        <v>12466</v>
      </c>
      <c r="D12683" s="3" t="s">
        <v>15972</v>
      </c>
      <c r="E12683" s="9">
        <v>2005</v>
      </c>
      <c r="F12683" s="7" t="s">
        <v>15973</v>
      </c>
      <c r="G12683" s="7" t="s">
        <v>5401</v>
      </c>
      <c r="H12683" s="8" t="s">
        <v>15974</v>
      </c>
      <c r="I12683" s="8" t="s">
        <v>15975</v>
      </c>
      <c r="J12683" s="19">
        <v>5</v>
      </c>
      <c r="K12683" s="19" t="s">
        <v>7738</v>
      </c>
      <c r="L12683" s="11"/>
      <c r="M12683" s="11"/>
      <c r="N12683" s="24"/>
      <c r="P12683" s="32"/>
      <c r="T12683" s="19"/>
      <c r="U12683" s="3"/>
      <c r="X12683" t="str">
        <f t="shared" si="772"/>
        <v/>
      </c>
      <c r="Z12683">
        <f t="shared" si="773"/>
        <v>1</v>
      </c>
      <c r="AB12683" s="9"/>
      <c r="AC12683" t="s">
        <v>15974</v>
      </c>
      <c r="AD12683">
        <f t="shared" si="771"/>
        <v>0</v>
      </c>
      <c r="AF12683" s="3"/>
      <c r="AH12683" s="9"/>
    </row>
    <row r="12684" spans="1:34" ht="10.95" customHeight="1" outlineLevel="1" x14ac:dyDescent="0.25">
      <c r="A12684" t="s">
        <v>844</v>
      </c>
      <c r="C12684" s="3" t="s">
        <v>12466</v>
      </c>
      <c r="D12684" s="3">
        <v>1033</v>
      </c>
      <c r="E12684" s="9">
        <v>2006</v>
      </c>
      <c r="F12684" s="7" t="s">
        <v>5432</v>
      </c>
      <c r="G12684" s="7" t="s">
        <v>5401</v>
      </c>
      <c r="H12684" s="8" t="s">
        <v>15976</v>
      </c>
      <c r="I12684" s="8" t="s">
        <v>15977</v>
      </c>
      <c r="J12684" s="19">
        <v>5</v>
      </c>
      <c r="K12684" s="20" t="s">
        <v>7736</v>
      </c>
      <c r="L12684" s="11">
        <v>8</v>
      </c>
      <c r="M12684" s="11"/>
      <c r="N12684" s="24"/>
      <c r="P12684" s="32"/>
      <c r="T12684" s="19"/>
      <c r="U12684" s="3"/>
      <c r="X12684" t="str">
        <f t="shared" si="772"/>
        <v/>
      </c>
      <c r="Z12684" t="str">
        <f t="shared" si="773"/>
        <v/>
      </c>
      <c r="AB12684" s="9"/>
      <c r="AC12684" t="s">
        <v>15976</v>
      </c>
      <c r="AD12684">
        <f t="shared" si="771"/>
        <v>0</v>
      </c>
      <c r="AF12684" s="3"/>
      <c r="AH12684" s="9"/>
    </row>
    <row r="12685" spans="1:34" ht="10.95" customHeight="1" outlineLevel="1" x14ac:dyDescent="0.25">
      <c r="A12685" t="s">
        <v>844</v>
      </c>
      <c r="C12685" s="3" t="s">
        <v>12466</v>
      </c>
      <c r="D12685" s="3" t="s">
        <v>15978</v>
      </c>
      <c r="E12685" s="9">
        <v>2011</v>
      </c>
      <c r="F12685" s="7" t="s">
        <v>4645</v>
      </c>
      <c r="G12685" s="7" t="s">
        <v>5401</v>
      </c>
      <c r="H12685" s="8" t="s">
        <v>15979</v>
      </c>
      <c r="I12685" s="8" t="s">
        <v>15980</v>
      </c>
      <c r="J12685" s="19">
        <v>6</v>
      </c>
      <c r="K12685" s="20" t="s">
        <v>20093</v>
      </c>
      <c r="L12685" s="11"/>
      <c r="M12685" s="11"/>
      <c r="N12685" s="24"/>
      <c r="P12685" s="32"/>
      <c r="T12685" s="19"/>
      <c r="U12685" s="3"/>
      <c r="X12685" t="str">
        <f t="shared" si="772"/>
        <v/>
      </c>
      <c r="Z12685" t="str">
        <f t="shared" si="773"/>
        <v/>
      </c>
      <c r="AB12685" s="9"/>
      <c r="AC12685" t="s">
        <v>15979</v>
      </c>
      <c r="AD12685">
        <f t="shared" ref="AD12685:AD12699" si="774">COUNTIF(H12685,"*Fuji*")</f>
        <v>0</v>
      </c>
      <c r="AF12685" s="3"/>
      <c r="AH12685" s="9"/>
    </row>
    <row r="12686" spans="1:34" ht="10.95" customHeight="1" outlineLevel="1" x14ac:dyDescent="0.25">
      <c r="A12686" t="s">
        <v>844</v>
      </c>
      <c r="C12686" s="3" t="s">
        <v>12466</v>
      </c>
      <c r="D12686" s="3" t="s">
        <v>15978</v>
      </c>
      <c r="E12686" s="9">
        <v>2011</v>
      </c>
      <c r="F12686" s="7" t="s">
        <v>8852</v>
      </c>
      <c r="G12686" s="7" t="s">
        <v>5401</v>
      </c>
      <c r="H12686" s="8" t="s">
        <v>15979</v>
      </c>
      <c r="I12686" s="8" t="s">
        <v>15980</v>
      </c>
      <c r="J12686" s="19">
        <v>6</v>
      </c>
      <c r="K12686" s="19" t="s">
        <v>7736</v>
      </c>
      <c r="L12686" s="11">
        <v>5.3</v>
      </c>
      <c r="M12686" s="11"/>
      <c r="N12686" s="24"/>
      <c r="P12686" s="32"/>
      <c r="T12686" s="19"/>
      <c r="U12686" s="3"/>
      <c r="X12686">
        <f t="shared" si="772"/>
        <v>1</v>
      </c>
      <c r="Z12686" t="str">
        <f t="shared" si="773"/>
        <v/>
      </c>
      <c r="AB12686" s="9"/>
      <c r="AC12686" t="s">
        <v>15979</v>
      </c>
      <c r="AD12686">
        <f t="shared" si="774"/>
        <v>0</v>
      </c>
      <c r="AF12686" s="3"/>
      <c r="AH12686" s="9"/>
    </row>
    <row r="12687" spans="1:34" ht="10.95" customHeight="1" outlineLevel="1" x14ac:dyDescent="0.25">
      <c r="A12687" t="s">
        <v>844</v>
      </c>
      <c r="C12687" s="3" t="s">
        <v>12466</v>
      </c>
      <c r="D12687" s="3">
        <v>1087</v>
      </c>
      <c r="E12687" s="9">
        <v>2012</v>
      </c>
      <c r="F12687" s="10" t="s">
        <v>6023</v>
      </c>
      <c r="G12687" s="7" t="s">
        <v>5401</v>
      </c>
      <c r="H12687" s="8" t="s">
        <v>11716</v>
      </c>
      <c r="I12687" s="8" t="s">
        <v>10552</v>
      </c>
      <c r="J12687" s="19">
        <v>5</v>
      </c>
      <c r="K12687" s="19" t="s">
        <v>7738</v>
      </c>
      <c r="L12687" s="11"/>
      <c r="M12687" s="11"/>
      <c r="N12687" s="24"/>
      <c r="P12687" s="32"/>
      <c r="T12687" s="19"/>
      <c r="U12687" s="3"/>
      <c r="X12687" t="str">
        <f t="shared" si="772"/>
        <v/>
      </c>
      <c r="Z12687" t="str">
        <f t="shared" si="773"/>
        <v/>
      </c>
      <c r="AB12687" s="9"/>
      <c r="AC12687" t="s">
        <v>11716</v>
      </c>
      <c r="AD12687">
        <f t="shared" si="774"/>
        <v>0</v>
      </c>
      <c r="AF12687" s="3"/>
      <c r="AH12687" s="9"/>
    </row>
    <row r="12688" spans="1:34" ht="10.95" customHeight="1" outlineLevel="1" x14ac:dyDescent="0.25">
      <c r="A12688" t="s">
        <v>844</v>
      </c>
      <c r="C12688" s="3" t="s">
        <v>12466</v>
      </c>
      <c r="D12688" s="3">
        <v>1104</v>
      </c>
      <c r="E12688" s="9">
        <v>2013</v>
      </c>
      <c r="F12688" s="10" t="s">
        <v>22074</v>
      </c>
      <c r="G12688" s="7" t="s">
        <v>5401</v>
      </c>
      <c r="H12688" s="8" t="s">
        <v>8934</v>
      </c>
      <c r="I12688" s="8" t="s">
        <v>15981</v>
      </c>
      <c r="J12688" s="19">
        <v>5</v>
      </c>
      <c r="K12688" s="19" t="s">
        <v>7738</v>
      </c>
      <c r="L12688" s="11"/>
      <c r="M12688" s="11"/>
      <c r="N12688" s="24"/>
      <c r="P12688" s="32"/>
      <c r="T12688" s="19"/>
      <c r="U12688" s="3"/>
      <c r="X12688" t="str">
        <f t="shared" si="772"/>
        <v/>
      </c>
      <c r="Z12688" t="str">
        <f t="shared" si="773"/>
        <v/>
      </c>
      <c r="AB12688" s="9"/>
      <c r="AC12688" t="s">
        <v>8934</v>
      </c>
      <c r="AD12688">
        <f t="shared" si="774"/>
        <v>0</v>
      </c>
      <c r="AF12688" s="3"/>
      <c r="AH12688" s="9"/>
    </row>
    <row r="12689" spans="1:48" ht="10.95" customHeight="1" outlineLevel="1" x14ac:dyDescent="0.25">
      <c r="A12689" t="s">
        <v>844</v>
      </c>
      <c r="C12689" s="3" t="s">
        <v>12466</v>
      </c>
      <c r="D12689" s="3">
        <v>1105</v>
      </c>
      <c r="E12689" s="9">
        <v>2013</v>
      </c>
      <c r="F12689" s="7" t="s">
        <v>13143</v>
      </c>
      <c r="G12689" s="7" t="s">
        <v>5401</v>
      </c>
      <c r="H12689" s="8" t="s">
        <v>8934</v>
      </c>
      <c r="I12689" s="8" t="s">
        <v>15981</v>
      </c>
      <c r="J12689" s="19">
        <v>5</v>
      </c>
      <c r="K12689" s="19" t="s">
        <v>7738</v>
      </c>
      <c r="L12689" s="11"/>
      <c r="M12689" s="11"/>
      <c r="N12689" s="24"/>
      <c r="P12689" s="32"/>
      <c r="T12689" s="19"/>
      <c r="U12689" s="3"/>
      <c r="X12689" t="str">
        <f t="shared" si="772"/>
        <v/>
      </c>
      <c r="Z12689">
        <f t="shared" si="773"/>
        <v>1</v>
      </c>
      <c r="AB12689" s="9"/>
      <c r="AC12689" t="s">
        <v>8934</v>
      </c>
      <c r="AD12689">
        <f t="shared" si="774"/>
        <v>0</v>
      </c>
      <c r="AF12689" s="3"/>
      <c r="AH12689" s="9"/>
    </row>
    <row r="12690" spans="1:48" ht="10.95" customHeight="1" outlineLevel="1" x14ac:dyDescent="0.25">
      <c r="A12690" t="s">
        <v>844</v>
      </c>
      <c r="C12690" s="3" t="s">
        <v>12466</v>
      </c>
      <c r="D12690" s="3">
        <v>1118</v>
      </c>
      <c r="E12690" s="9">
        <v>2013</v>
      </c>
      <c r="F12690" s="10" t="s">
        <v>22109</v>
      </c>
      <c r="G12690" s="7" t="s">
        <v>5401</v>
      </c>
      <c r="H12690" s="8" t="s">
        <v>8934</v>
      </c>
      <c r="I12690" s="8" t="s">
        <v>15982</v>
      </c>
      <c r="J12690" s="19">
        <v>5</v>
      </c>
      <c r="K12690" s="19" t="s">
        <v>7738</v>
      </c>
      <c r="L12690" s="11"/>
      <c r="M12690" s="11"/>
      <c r="N12690" s="24"/>
      <c r="P12690" s="32"/>
      <c r="T12690" s="19"/>
      <c r="U12690" s="3"/>
      <c r="X12690" t="str">
        <f t="shared" si="772"/>
        <v/>
      </c>
      <c r="Z12690" t="str">
        <f t="shared" si="773"/>
        <v/>
      </c>
      <c r="AB12690" s="9"/>
      <c r="AC12690" t="s">
        <v>8934</v>
      </c>
      <c r="AD12690">
        <f t="shared" si="774"/>
        <v>0</v>
      </c>
      <c r="AF12690" s="3"/>
      <c r="AH12690" s="9"/>
    </row>
    <row r="12691" spans="1:48" ht="10.95" customHeight="1" outlineLevel="1" x14ac:dyDescent="0.25">
      <c r="A12691" t="s">
        <v>844</v>
      </c>
      <c r="C12691" s="3" t="s">
        <v>12466</v>
      </c>
      <c r="D12691" s="3">
        <v>1119</v>
      </c>
      <c r="E12691" s="9">
        <v>2013</v>
      </c>
      <c r="F12691" s="7" t="s">
        <v>15983</v>
      </c>
      <c r="G12691" s="7" t="s">
        <v>5401</v>
      </c>
      <c r="H12691" s="8" t="s">
        <v>8934</v>
      </c>
      <c r="I12691" s="8" t="s">
        <v>15982</v>
      </c>
      <c r="J12691" s="19">
        <v>5</v>
      </c>
      <c r="K12691" s="19" t="s">
        <v>7738</v>
      </c>
      <c r="L12691" s="11"/>
      <c r="M12691" s="11"/>
      <c r="N12691" s="24"/>
      <c r="P12691" s="32"/>
      <c r="T12691" s="19"/>
      <c r="U12691" s="3"/>
      <c r="X12691" t="str">
        <f t="shared" si="772"/>
        <v/>
      </c>
      <c r="Z12691">
        <f t="shared" si="773"/>
        <v>1</v>
      </c>
      <c r="AB12691" s="9"/>
      <c r="AC12691" t="s">
        <v>8934</v>
      </c>
      <c r="AD12691">
        <f t="shared" si="774"/>
        <v>0</v>
      </c>
      <c r="AF12691" s="3"/>
      <c r="AH12691" s="9"/>
    </row>
    <row r="12692" spans="1:48" ht="10.95" customHeight="1" outlineLevel="1" x14ac:dyDescent="0.25">
      <c r="A12692" t="s">
        <v>844</v>
      </c>
      <c r="C12692" s="3" t="s">
        <v>12466</v>
      </c>
      <c r="D12692" s="3">
        <v>1169</v>
      </c>
      <c r="E12692" s="9">
        <v>2014</v>
      </c>
      <c r="F12692" s="7" t="s">
        <v>3424</v>
      </c>
      <c r="G12692" s="7" t="s">
        <v>5401</v>
      </c>
      <c r="H12692" s="8" t="s">
        <v>1056</v>
      </c>
      <c r="I12692" s="8" t="s">
        <v>15984</v>
      </c>
      <c r="J12692" s="19">
        <v>5</v>
      </c>
      <c r="K12692" s="19" t="s">
        <v>7738</v>
      </c>
      <c r="L12692" s="11"/>
      <c r="M12692" s="11"/>
      <c r="N12692" s="24"/>
      <c r="P12692" s="32"/>
      <c r="T12692" s="19"/>
      <c r="U12692" s="3"/>
      <c r="X12692" t="str">
        <f t="shared" si="772"/>
        <v/>
      </c>
      <c r="Z12692" t="str">
        <f t="shared" si="773"/>
        <v/>
      </c>
      <c r="AB12692" s="9"/>
      <c r="AC12692" t="s">
        <v>1056</v>
      </c>
      <c r="AD12692">
        <f t="shared" si="774"/>
        <v>0</v>
      </c>
      <c r="AF12692" s="3"/>
      <c r="AH12692" s="9"/>
    </row>
    <row r="12693" spans="1:48" ht="10.95" customHeight="1" outlineLevel="1" x14ac:dyDescent="0.25">
      <c r="A12693" t="s">
        <v>844</v>
      </c>
      <c r="C12693" s="3" t="s">
        <v>12466</v>
      </c>
      <c r="D12693" s="3" t="s">
        <v>15985</v>
      </c>
      <c r="E12693" s="9">
        <v>2014</v>
      </c>
      <c r="F12693" s="7" t="s">
        <v>15986</v>
      </c>
      <c r="G12693" s="7" t="s">
        <v>5401</v>
      </c>
      <c r="H12693" s="8" t="s">
        <v>1056</v>
      </c>
      <c r="I12693" s="8" t="s">
        <v>15984</v>
      </c>
      <c r="J12693" s="19">
        <v>5</v>
      </c>
      <c r="K12693" s="19" t="s">
        <v>7738</v>
      </c>
      <c r="L12693" s="11"/>
      <c r="M12693" s="11"/>
      <c r="N12693" s="24"/>
      <c r="P12693" s="32"/>
      <c r="T12693" s="19"/>
      <c r="U12693" s="3"/>
      <c r="X12693" t="str">
        <f t="shared" si="772"/>
        <v/>
      </c>
      <c r="Z12693">
        <f t="shared" si="773"/>
        <v>1</v>
      </c>
      <c r="AB12693" s="9"/>
      <c r="AC12693" t="s">
        <v>1056</v>
      </c>
      <c r="AD12693">
        <f t="shared" si="774"/>
        <v>0</v>
      </c>
      <c r="AF12693" s="3"/>
      <c r="AH12693" s="9"/>
    </row>
    <row r="12694" spans="1:48" ht="10.95" customHeight="1" outlineLevel="1" x14ac:dyDescent="0.25">
      <c r="A12694" t="s">
        <v>844</v>
      </c>
      <c r="C12694" s="3" t="s">
        <v>12466</v>
      </c>
      <c r="D12694" s="3">
        <v>1289</v>
      </c>
      <c r="E12694" s="9">
        <v>2016</v>
      </c>
      <c r="F12694" s="7" t="s">
        <v>15988</v>
      </c>
      <c r="G12694" s="7" t="s">
        <v>5401</v>
      </c>
      <c r="H12694" s="8" t="s">
        <v>5126</v>
      </c>
      <c r="I12694" s="8" t="s">
        <v>15987</v>
      </c>
      <c r="J12694" s="19">
        <v>5</v>
      </c>
      <c r="K12694" s="19" t="s">
        <v>7738</v>
      </c>
      <c r="L12694" s="11"/>
      <c r="M12694" s="11"/>
      <c r="N12694" s="24"/>
      <c r="P12694" s="32"/>
      <c r="T12694" s="19"/>
      <c r="U12694" s="3"/>
      <c r="X12694" t="str">
        <f t="shared" si="772"/>
        <v/>
      </c>
      <c r="Z12694" t="str">
        <f t="shared" si="773"/>
        <v/>
      </c>
      <c r="AB12694" s="9"/>
      <c r="AC12694" t="s">
        <v>5126</v>
      </c>
      <c r="AD12694">
        <f t="shared" si="774"/>
        <v>0</v>
      </c>
      <c r="AF12694" s="3"/>
      <c r="AH12694" s="9"/>
    </row>
    <row r="12695" spans="1:48" ht="10.95" customHeight="1" outlineLevel="1" x14ac:dyDescent="0.25">
      <c r="A12695" t="s">
        <v>844</v>
      </c>
      <c r="C12695" s="3" t="s">
        <v>12466</v>
      </c>
      <c r="D12695" s="3">
        <v>1290</v>
      </c>
      <c r="E12695" s="9">
        <v>2016</v>
      </c>
      <c r="F12695" s="7" t="s">
        <v>15988</v>
      </c>
      <c r="G12695" s="7" t="s">
        <v>5401</v>
      </c>
      <c r="H12695" s="8" t="s">
        <v>5127</v>
      </c>
      <c r="I12695" s="8" t="s">
        <v>15987</v>
      </c>
      <c r="J12695" s="19">
        <v>5</v>
      </c>
      <c r="K12695" s="19" t="s">
        <v>7738</v>
      </c>
      <c r="L12695" s="11"/>
      <c r="M12695" s="11"/>
      <c r="N12695" s="24"/>
      <c r="P12695" s="32"/>
      <c r="T12695" s="19"/>
      <c r="U12695" s="3"/>
      <c r="X12695" t="str">
        <f t="shared" si="772"/>
        <v/>
      </c>
      <c r="Z12695" t="str">
        <f t="shared" si="773"/>
        <v/>
      </c>
      <c r="AB12695" s="9"/>
      <c r="AC12695" t="s">
        <v>5127</v>
      </c>
      <c r="AD12695">
        <f t="shared" si="774"/>
        <v>0</v>
      </c>
      <c r="AF12695" s="3"/>
      <c r="AH12695" s="9"/>
    </row>
    <row r="12696" spans="1:48" ht="10.95" customHeight="1" outlineLevel="1" x14ac:dyDescent="0.25">
      <c r="A12696" t="s">
        <v>844</v>
      </c>
      <c r="C12696" s="3" t="s">
        <v>12466</v>
      </c>
      <c r="D12696" s="3">
        <v>1291</v>
      </c>
      <c r="E12696" s="9">
        <v>2016</v>
      </c>
      <c r="F12696" s="7" t="s">
        <v>15989</v>
      </c>
      <c r="G12696" s="7" t="s">
        <v>5401</v>
      </c>
      <c r="H12696" s="8" t="s">
        <v>5128</v>
      </c>
      <c r="I12696" s="8" t="s">
        <v>15987</v>
      </c>
      <c r="J12696" s="19">
        <v>5</v>
      </c>
      <c r="K12696" s="19" t="s">
        <v>7738</v>
      </c>
      <c r="L12696" s="11"/>
      <c r="M12696" s="11"/>
      <c r="N12696" s="24"/>
      <c r="P12696" s="32"/>
      <c r="T12696" s="19"/>
      <c r="U12696" s="3"/>
      <c r="X12696" t="str">
        <f t="shared" si="772"/>
        <v/>
      </c>
      <c r="Z12696" t="str">
        <f t="shared" si="773"/>
        <v/>
      </c>
      <c r="AB12696" s="9"/>
      <c r="AC12696" t="s">
        <v>5128</v>
      </c>
      <c r="AD12696">
        <f t="shared" si="774"/>
        <v>0</v>
      </c>
      <c r="AF12696" s="3"/>
      <c r="AH12696" s="9"/>
    </row>
    <row r="12697" spans="1:48" ht="10.95" customHeight="1" outlineLevel="1" x14ac:dyDescent="0.25">
      <c r="A12697" t="s">
        <v>844</v>
      </c>
      <c r="C12697" s="3" t="s">
        <v>12466</v>
      </c>
      <c r="D12697" s="3">
        <v>1325</v>
      </c>
      <c r="E12697" s="9">
        <v>2016</v>
      </c>
      <c r="F12697" s="7" t="s">
        <v>3424</v>
      </c>
      <c r="G12697" s="7" t="s">
        <v>5401</v>
      </c>
      <c r="H12697" s="8" t="s">
        <v>8934</v>
      </c>
      <c r="I12697" s="8" t="s">
        <v>15990</v>
      </c>
      <c r="J12697" s="19">
        <v>5</v>
      </c>
      <c r="K12697" s="19" t="s">
        <v>7738</v>
      </c>
      <c r="L12697" s="11"/>
      <c r="M12697" s="11"/>
      <c r="N12697" s="24"/>
      <c r="P12697" s="32"/>
      <c r="T12697" s="19"/>
      <c r="U12697" s="3"/>
      <c r="X12697" t="str">
        <f t="shared" si="772"/>
        <v/>
      </c>
      <c r="Z12697" t="str">
        <f t="shared" si="773"/>
        <v/>
      </c>
      <c r="AB12697" s="9"/>
      <c r="AC12697" t="s">
        <v>8934</v>
      </c>
      <c r="AD12697">
        <f t="shared" si="774"/>
        <v>0</v>
      </c>
      <c r="AF12697" s="3"/>
      <c r="AH12697" s="9"/>
    </row>
    <row r="12698" spans="1:48" ht="10.95" customHeight="1" outlineLevel="1" x14ac:dyDescent="0.25">
      <c r="A12698" t="s">
        <v>844</v>
      </c>
      <c r="C12698" s="3" t="s">
        <v>12466</v>
      </c>
      <c r="D12698" s="3">
        <v>1334</v>
      </c>
      <c r="E12698" s="9">
        <v>2016</v>
      </c>
      <c r="F12698" s="10" t="s">
        <v>4776</v>
      </c>
      <c r="G12698" s="7" t="s">
        <v>5401</v>
      </c>
      <c r="H12698" s="8" t="s">
        <v>15991</v>
      </c>
      <c r="I12698" s="8" t="s">
        <v>15990</v>
      </c>
      <c r="J12698" s="19">
        <v>5</v>
      </c>
      <c r="K12698" s="19" t="s">
        <v>7738</v>
      </c>
      <c r="L12698" s="11"/>
      <c r="M12698" s="11"/>
      <c r="N12698" s="24"/>
      <c r="P12698" s="32"/>
      <c r="T12698" s="19"/>
      <c r="U12698" s="3"/>
      <c r="X12698" t="str">
        <f t="shared" si="772"/>
        <v/>
      </c>
      <c r="Z12698" t="str">
        <f t="shared" si="773"/>
        <v/>
      </c>
      <c r="AB12698" s="9"/>
      <c r="AC12698" t="s">
        <v>15991</v>
      </c>
      <c r="AD12698">
        <f t="shared" si="774"/>
        <v>0</v>
      </c>
      <c r="AF12698" s="3"/>
      <c r="AH12698" s="9"/>
    </row>
    <row r="12699" spans="1:48" ht="10.95" customHeight="1" outlineLevel="1" x14ac:dyDescent="0.25">
      <c r="A12699" t="s">
        <v>844</v>
      </c>
      <c r="C12699" s="3" t="s">
        <v>12466</v>
      </c>
      <c r="D12699" s="3">
        <v>1337</v>
      </c>
      <c r="E12699" s="9">
        <v>2016</v>
      </c>
      <c r="F12699" s="10" t="s">
        <v>1508</v>
      </c>
      <c r="G12699" s="7" t="s">
        <v>5401</v>
      </c>
      <c r="H12699" s="8" t="s">
        <v>15992</v>
      </c>
      <c r="I12699" s="8" t="s">
        <v>15990</v>
      </c>
      <c r="J12699" s="19">
        <v>5</v>
      </c>
      <c r="K12699" s="19" t="s">
        <v>7738</v>
      </c>
      <c r="L12699" s="11"/>
      <c r="M12699" s="11"/>
      <c r="N12699" s="24"/>
      <c r="P12699" s="32"/>
      <c r="T12699" s="19"/>
      <c r="U12699" s="3"/>
      <c r="X12699" t="str">
        <f t="shared" si="772"/>
        <v/>
      </c>
      <c r="Z12699" t="str">
        <f t="shared" si="773"/>
        <v/>
      </c>
      <c r="AB12699" s="9"/>
      <c r="AC12699" t="s">
        <v>15992</v>
      </c>
      <c r="AD12699">
        <f t="shared" si="774"/>
        <v>0</v>
      </c>
      <c r="AF12699" s="3"/>
      <c r="AH12699" s="9"/>
    </row>
    <row r="12700" spans="1:48" ht="10.95" customHeight="1" x14ac:dyDescent="0.25">
      <c r="A12700" s="6" t="s">
        <v>13445</v>
      </c>
      <c r="B12700" t="s">
        <v>13446</v>
      </c>
      <c r="C12700" s="3" t="s">
        <v>12533</v>
      </c>
      <c r="E12700" s="9"/>
      <c r="F12700" s="7"/>
      <c r="G12700" s="7"/>
      <c r="H12700" s="8"/>
      <c r="I12700" s="8"/>
      <c r="J12700" s="19"/>
      <c r="K12700" s="19"/>
      <c r="L12700" s="11"/>
      <c r="M12700" s="11">
        <f>SUM(L12701:L12708)</f>
        <v>18.599999999999998</v>
      </c>
      <c r="N12700" s="24">
        <v>2858</v>
      </c>
      <c r="O12700">
        <f>COUNTIF(K12701:K12708,"*")</f>
        <v>8</v>
      </c>
      <c r="P12700" s="32">
        <f>O12700/N12700</f>
        <v>2.7991602519244225E-3</v>
      </c>
      <c r="Q12700">
        <f>COUNTIF(K12701:K12708,"Y")+COUNTIF(K12701:K12708,"S")</f>
        <v>8</v>
      </c>
      <c r="T12700" s="19" t="s">
        <v>7736</v>
      </c>
      <c r="U12700" s="3"/>
      <c r="V12700" t="s">
        <v>18488</v>
      </c>
      <c r="X12700" t="str">
        <f t="shared" si="772"/>
        <v/>
      </c>
      <c r="Z12700" t="str">
        <f t="shared" si="773"/>
        <v/>
      </c>
      <c r="AB12700" s="9"/>
      <c r="AE12700">
        <f>COUNTIF(AD12701:AD12708,"1")</f>
        <v>1</v>
      </c>
      <c r="AF12700" s="3"/>
      <c r="AH12700" s="9"/>
      <c r="AI12700">
        <f>COUNTIF($J12701:$J12708,"1")-COUNTIFS($J12701:$J12708,"1",$K12701:$K12708,"V")</f>
        <v>4</v>
      </c>
      <c r="AJ12700">
        <f>COUNTIFS($J12701:$J12708,"1",$K12701:$K12708,"Y")+COUNTIFS($J12701:$J12708,"1",$K12701:$K12708,"s")</f>
        <v>4</v>
      </c>
      <c r="AK12700">
        <f>COUNTIF($J12701:$J12708,"2")-COUNTIFS($J12701:$J12708,"2",$K12701:$K12708,"V")</f>
        <v>1</v>
      </c>
      <c r="AL12700">
        <f>COUNTIFS($J12701:$J12708,"2",$K12701:$K12708,"Y")+COUNTIFS($J12701:$J12708,"2",$K12701:$K12708,"s")</f>
        <v>1</v>
      </c>
      <c r="AM12700">
        <f>COUNTIF($J12701:$J12708,"3")-COUNTIFS($J12701:$J12708,"3",$K12701:$K12708,"V")</f>
        <v>3</v>
      </c>
      <c r="AN12700">
        <f>COUNTIFS($J12701:$J12708,"3",$K12701:$K12708,"Y")+COUNTIFS($J12701:$J12708,"3",$K12701:$K12708,"s")</f>
        <v>3</v>
      </c>
      <c r="AO12700">
        <f>COUNTIF($J12701:$J12708,"4")-COUNTIFS($J12701:$J12708,"4",$K12701:$K12708,"V")</f>
        <v>0</v>
      </c>
      <c r="AP12700">
        <f>COUNTIFS($J12701:$J12708,"4",$K12701:$K12708,"Y")+COUNTIFS($J12701:$J12708,"4",$K12701:$K12708,"s")</f>
        <v>0</v>
      </c>
      <c r="AQ12700">
        <f>COUNTIF($J12701:$J12708,"5")-COUNTIFS($J12701:$J12708,"5",$K12701:$K12708,"V")</f>
        <v>0</v>
      </c>
      <c r="AR12700">
        <f>COUNTIFS($J12701:$J12708,"5",$K12701:$K12708,"Y")+COUNTIFS($J12701:$J12708,"5",$K12701:$K12708,"s")</f>
        <v>0</v>
      </c>
      <c r="AS12700">
        <f>COUNTIF($J12701:$J12708,"6")-COUNTIFS($J12701:$J12708,"6",$K12701:$K12708,"V")</f>
        <v>0</v>
      </c>
      <c r="AT12700">
        <f>COUNTIFS($J12701:$J12708,"6",$K12701:$K12708,"Y")+COUNTIFS($J12701:$J12708,"6",$K12701:$K12708,"s")</f>
        <v>0</v>
      </c>
      <c r="AU12700">
        <f>COUNTIF($J12701:$J12708,"7")-COUNTIFS($J12701:$J12708,"7",$K12701:$K12708,"V")</f>
        <v>0</v>
      </c>
      <c r="AV12700">
        <f>COUNTIFS($J12701:$J12708,"7",$K12701:$K12708,"Y")+COUNTIFS($J12701:$J12708,"7",$K12701:$K12708,"s")</f>
        <v>0</v>
      </c>
    </row>
    <row r="12701" spans="1:48" ht="10.95" customHeight="1" outlineLevel="1" x14ac:dyDescent="0.25">
      <c r="A12701" t="s">
        <v>5434</v>
      </c>
      <c r="C12701" s="3" t="s">
        <v>12533</v>
      </c>
      <c r="D12701" s="3">
        <v>613</v>
      </c>
      <c r="E12701" s="9">
        <v>1958</v>
      </c>
      <c r="F12701" s="7" t="s">
        <v>5435</v>
      </c>
      <c r="G12701" s="7" t="s">
        <v>267</v>
      </c>
      <c r="H12701" s="8" t="s">
        <v>857</v>
      </c>
      <c r="I12701" s="8" t="s">
        <v>13437</v>
      </c>
      <c r="J12701" s="19">
        <v>1</v>
      </c>
      <c r="K12701" s="19" t="s">
        <v>7736</v>
      </c>
      <c r="L12701" s="11">
        <v>1</v>
      </c>
      <c r="M12701" s="11"/>
      <c r="N12701" s="24"/>
      <c r="P12701" s="32"/>
      <c r="T12701" s="19"/>
      <c r="U12701" s="3">
        <v>426</v>
      </c>
      <c r="X12701" t="str">
        <f t="shared" si="772"/>
        <v/>
      </c>
      <c r="Z12701" t="str">
        <f t="shared" si="773"/>
        <v/>
      </c>
      <c r="AB12701" s="9"/>
      <c r="AC12701" t="s">
        <v>857</v>
      </c>
      <c r="AD12701">
        <f t="shared" ref="AD12701:AD12708" si="775">COUNTIF(H12701,"*Fuji*")</f>
        <v>0</v>
      </c>
      <c r="AF12701" s="3"/>
      <c r="AG12701" t="s">
        <v>858</v>
      </c>
      <c r="AH12701" s="9" t="s">
        <v>4613</v>
      </c>
    </row>
    <row r="12702" spans="1:48" ht="10.95" customHeight="1" outlineLevel="1" x14ac:dyDescent="0.25">
      <c r="A12702" t="s">
        <v>5434</v>
      </c>
      <c r="C12702" s="3" t="s">
        <v>12533</v>
      </c>
      <c r="D12702" s="3">
        <v>614</v>
      </c>
      <c r="E12702" s="9">
        <v>1958</v>
      </c>
      <c r="F12702" s="7" t="s">
        <v>274</v>
      </c>
      <c r="G12702" s="7" t="s">
        <v>275</v>
      </c>
      <c r="H12702" s="8" t="s">
        <v>857</v>
      </c>
      <c r="I12702" s="8" t="s">
        <v>13437</v>
      </c>
      <c r="J12702" s="19">
        <v>1</v>
      </c>
      <c r="K12702" s="19" t="s">
        <v>7736</v>
      </c>
      <c r="L12702" s="11">
        <v>1</v>
      </c>
      <c r="M12702" s="11"/>
      <c r="N12702" s="24"/>
      <c r="P12702" s="32"/>
      <c r="R12702">
        <v>1</v>
      </c>
      <c r="S12702">
        <v>1</v>
      </c>
      <c r="T12702" s="19"/>
      <c r="U12702" s="3" t="s">
        <v>891</v>
      </c>
      <c r="X12702" t="str">
        <f t="shared" si="772"/>
        <v/>
      </c>
      <c r="Z12702" t="str">
        <f t="shared" si="773"/>
        <v/>
      </c>
      <c r="AB12702" s="9"/>
      <c r="AC12702" t="s">
        <v>857</v>
      </c>
      <c r="AD12702">
        <f t="shared" si="775"/>
        <v>0</v>
      </c>
      <c r="AF12702" s="3"/>
      <c r="AG12702" t="s">
        <v>858</v>
      </c>
      <c r="AH12702" s="9" t="s">
        <v>4925</v>
      </c>
    </row>
    <row r="12703" spans="1:48" ht="10.95" customHeight="1" outlineLevel="1" x14ac:dyDescent="0.25">
      <c r="A12703" t="s">
        <v>5434</v>
      </c>
      <c r="C12703" s="3" t="s">
        <v>12533</v>
      </c>
      <c r="D12703" s="3">
        <v>642</v>
      </c>
      <c r="E12703" s="9">
        <v>1959</v>
      </c>
      <c r="F12703" s="7" t="s">
        <v>268</v>
      </c>
      <c r="G12703" s="7" t="s">
        <v>5401</v>
      </c>
      <c r="H12703" s="8" t="s">
        <v>2595</v>
      </c>
      <c r="I12703" s="8" t="s">
        <v>13438</v>
      </c>
      <c r="J12703" s="19">
        <v>3</v>
      </c>
      <c r="K12703" s="19" t="s">
        <v>7736</v>
      </c>
      <c r="L12703" s="11">
        <v>1</v>
      </c>
      <c r="M12703" s="11"/>
      <c r="N12703" s="24"/>
      <c r="P12703" s="32"/>
      <c r="T12703" s="19"/>
      <c r="U12703" s="3">
        <v>445</v>
      </c>
      <c r="X12703" t="str">
        <f t="shared" si="772"/>
        <v/>
      </c>
      <c r="Z12703" t="str">
        <f t="shared" si="773"/>
        <v/>
      </c>
      <c r="AB12703" s="9"/>
      <c r="AC12703" t="s">
        <v>2595</v>
      </c>
      <c r="AD12703">
        <f t="shared" si="775"/>
        <v>0</v>
      </c>
      <c r="AF12703" s="3"/>
      <c r="AG12703" t="s">
        <v>2596</v>
      </c>
      <c r="AH12703" s="9" t="s">
        <v>4613</v>
      </c>
    </row>
    <row r="12704" spans="1:48" ht="10.95" customHeight="1" outlineLevel="1" x14ac:dyDescent="0.25">
      <c r="A12704" t="s">
        <v>5434</v>
      </c>
      <c r="C12704" s="3" t="s">
        <v>12533</v>
      </c>
      <c r="D12704" s="3">
        <v>963</v>
      </c>
      <c r="E12704" s="9">
        <v>1970</v>
      </c>
      <c r="F12704" s="7" t="s">
        <v>273</v>
      </c>
      <c r="G12704" s="7" t="s">
        <v>5401</v>
      </c>
      <c r="H12704" s="8" t="s">
        <v>857</v>
      </c>
      <c r="I12704" s="8" t="s">
        <v>13439</v>
      </c>
      <c r="J12704" s="19">
        <v>3</v>
      </c>
      <c r="K12704" s="19" t="s">
        <v>7736</v>
      </c>
      <c r="L12704" s="11">
        <v>1.1000000000000001</v>
      </c>
      <c r="M12704" s="11"/>
      <c r="N12704" s="24"/>
      <c r="P12704" s="32"/>
      <c r="T12704" s="19"/>
      <c r="U12704" s="3">
        <v>728</v>
      </c>
      <c r="X12704" t="str">
        <f t="shared" si="772"/>
        <v/>
      </c>
      <c r="Z12704" t="str">
        <f t="shared" si="773"/>
        <v/>
      </c>
      <c r="AB12704" s="9"/>
      <c r="AC12704" t="s">
        <v>857</v>
      </c>
      <c r="AD12704">
        <f t="shared" si="775"/>
        <v>0</v>
      </c>
      <c r="AF12704" s="3"/>
      <c r="AG12704" t="s">
        <v>858</v>
      </c>
      <c r="AH12704" s="9" t="s">
        <v>4613</v>
      </c>
    </row>
    <row r="12705" spans="1:48" ht="10.95" customHeight="1" outlineLevel="1" x14ac:dyDescent="0.25">
      <c r="A12705" t="s">
        <v>5434</v>
      </c>
      <c r="C12705" s="3" t="s">
        <v>12533</v>
      </c>
      <c r="D12705" s="3">
        <v>1218</v>
      </c>
      <c r="E12705" s="9">
        <v>1980</v>
      </c>
      <c r="F12705" s="7" t="s">
        <v>4132</v>
      </c>
      <c r="G12705" s="7" t="s">
        <v>5401</v>
      </c>
      <c r="H12705" s="8" t="s">
        <v>857</v>
      </c>
      <c r="I12705" s="8" t="s">
        <v>13440</v>
      </c>
      <c r="J12705" s="19">
        <v>1</v>
      </c>
      <c r="K12705" s="19" t="s">
        <v>7736</v>
      </c>
      <c r="L12705" s="11">
        <v>0.6</v>
      </c>
      <c r="M12705" s="11"/>
      <c r="N12705" s="24"/>
      <c r="P12705" s="32"/>
      <c r="S12705">
        <v>1</v>
      </c>
      <c r="T12705" s="19"/>
      <c r="U12705" s="3">
        <v>982</v>
      </c>
      <c r="X12705" t="str">
        <f t="shared" si="772"/>
        <v/>
      </c>
      <c r="Z12705" t="str">
        <f t="shared" si="773"/>
        <v/>
      </c>
      <c r="AB12705" s="9"/>
      <c r="AC12705" t="s">
        <v>857</v>
      </c>
      <c r="AD12705">
        <f t="shared" si="775"/>
        <v>0</v>
      </c>
      <c r="AF12705" s="3"/>
      <c r="AG12705" t="s">
        <v>858</v>
      </c>
      <c r="AH12705" s="9" t="s">
        <v>4613</v>
      </c>
    </row>
    <row r="12706" spans="1:48" ht="10.95" customHeight="1" outlineLevel="1" x14ac:dyDescent="0.25">
      <c r="A12706" t="s">
        <v>5434</v>
      </c>
      <c r="C12706" s="3" t="s">
        <v>12533</v>
      </c>
      <c r="D12706" s="3">
        <v>2191</v>
      </c>
      <c r="E12706" s="9">
        <v>2005</v>
      </c>
      <c r="F12706" s="22">
        <v>1.5</v>
      </c>
      <c r="G12706" s="7" t="s">
        <v>5401</v>
      </c>
      <c r="H12706" s="8" t="s">
        <v>5893</v>
      </c>
      <c r="I12706" s="8" t="s">
        <v>13441</v>
      </c>
      <c r="J12706" s="19">
        <v>3</v>
      </c>
      <c r="K12706" s="19" t="s">
        <v>7736</v>
      </c>
      <c r="L12706" s="11">
        <v>4.7</v>
      </c>
      <c r="M12706" s="11"/>
      <c r="N12706" s="24"/>
      <c r="P12706" s="32"/>
      <c r="T12706" s="19"/>
      <c r="U12706" s="3">
        <v>1624</v>
      </c>
      <c r="X12706" t="str">
        <f t="shared" si="772"/>
        <v/>
      </c>
      <c r="Z12706" t="str">
        <f t="shared" si="773"/>
        <v/>
      </c>
      <c r="AB12706" s="9"/>
      <c r="AC12706" t="s">
        <v>5893</v>
      </c>
      <c r="AD12706">
        <f t="shared" si="775"/>
        <v>1</v>
      </c>
      <c r="AF12706" s="3"/>
      <c r="AG12706" t="s">
        <v>4924</v>
      </c>
      <c r="AH12706" s="9" t="s">
        <v>4925</v>
      </c>
    </row>
    <row r="12707" spans="1:48" ht="10.95" customHeight="1" outlineLevel="1" x14ac:dyDescent="0.25">
      <c r="A12707" t="s">
        <v>5434</v>
      </c>
      <c r="C12707" s="3" t="s">
        <v>12533</v>
      </c>
      <c r="D12707" s="3">
        <v>2367</v>
      </c>
      <c r="E12707" s="9">
        <v>2008</v>
      </c>
      <c r="F12707" s="22">
        <v>0.6</v>
      </c>
      <c r="G12707" s="7" t="s">
        <v>5401</v>
      </c>
      <c r="H12707" s="8" t="s">
        <v>1696</v>
      </c>
      <c r="I12707" s="8" t="s">
        <v>13442</v>
      </c>
      <c r="J12707" s="19">
        <v>1</v>
      </c>
      <c r="K12707" s="19" t="s">
        <v>7736</v>
      </c>
      <c r="L12707" s="11">
        <v>5.2</v>
      </c>
      <c r="M12707" s="11"/>
      <c r="N12707" s="24"/>
      <c r="P12707" s="32"/>
      <c r="T12707" s="19"/>
      <c r="U12707" s="3"/>
      <c r="X12707" t="str">
        <f t="shared" si="772"/>
        <v/>
      </c>
      <c r="Z12707" t="str">
        <f t="shared" si="773"/>
        <v/>
      </c>
      <c r="AB12707" s="9"/>
      <c r="AC12707" t="s">
        <v>1696</v>
      </c>
      <c r="AD12707">
        <f t="shared" si="775"/>
        <v>0</v>
      </c>
      <c r="AF12707" s="3"/>
      <c r="AH12707" s="9"/>
    </row>
    <row r="12708" spans="1:48" ht="10.95" customHeight="1" outlineLevel="1" x14ac:dyDescent="0.25">
      <c r="A12708" t="s">
        <v>5434</v>
      </c>
      <c r="C12708" s="3" t="s">
        <v>12533</v>
      </c>
      <c r="D12708" s="3">
        <v>2525</v>
      </c>
      <c r="E12708" s="9">
        <v>2012</v>
      </c>
      <c r="F12708" s="22">
        <v>0.5</v>
      </c>
      <c r="G12708" s="7" t="s">
        <v>5401</v>
      </c>
      <c r="H12708" s="8" t="s">
        <v>13444</v>
      </c>
      <c r="I12708" s="8" t="s">
        <v>13443</v>
      </c>
      <c r="J12708" s="19">
        <v>2</v>
      </c>
      <c r="K12708" s="19" t="s">
        <v>7736</v>
      </c>
      <c r="L12708" s="11">
        <v>4</v>
      </c>
      <c r="M12708" s="11"/>
      <c r="N12708" s="24"/>
      <c r="P12708" s="32"/>
      <c r="T12708" s="19"/>
      <c r="U12708" s="3"/>
      <c r="X12708" t="str">
        <f t="shared" si="772"/>
        <v/>
      </c>
      <c r="Z12708" t="str">
        <f t="shared" si="773"/>
        <v/>
      </c>
      <c r="AB12708" s="9"/>
      <c r="AC12708" t="s">
        <v>13444</v>
      </c>
      <c r="AD12708">
        <f t="shared" si="775"/>
        <v>0</v>
      </c>
      <c r="AF12708" s="3"/>
      <c r="AH12708" s="9"/>
    </row>
    <row r="12709" spans="1:48" ht="10.95" customHeight="1" x14ac:dyDescent="0.25">
      <c r="A12709" t="s">
        <v>11712</v>
      </c>
      <c r="B12709" t="s">
        <v>12046</v>
      </c>
      <c r="C12709" s="3" t="s">
        <v>11994</v>
      </c>
      <c r="E12709" s="9"/>
      <c r="F12709" s="7"/>
      <c r="G12709" s="7"/>
      <c r="H12709" s="8"/>
      <c r="I12709" s="8"/>
      <c r="J12709" s="19"/>
      <c r="K12709" s="19"/>
      <c r="L12709" s="11"/>
      <c r="M12709" s="11">
        <f>SUM(L12710:L13023)</f>
        <v>274.00000000000011</v>
      </c>
      <c r="N12709" s="24">
        <v>8959</v>
      </c>
      <c r="O12709">
        <f>COUNTIF(K12710:K13023,"*")</f>
        <v>314</v>
      </c>
      <c r="P12709" s="32">
        <f>O12709/N12709</f>
        <v>3.5048554526174794E-2</v>
      </c>
      <c r="Q12709">
        <f>COUNTIF(K12710:K13023,"Y")+COUNTIF(K12710:K13023,"S")</f>
        <v>180</v>
      </c>
      <c r="T12709" s="19" t="s">
        <v>7736</v>
      </c>
      <c r="U12709" s="3"/>
      <c r="V12709" t="s">
        <v>18489</v>
      </c>
      <c r="X12709" t="str">
        <f t="shared" si="772"/>
        <v/>
      </c>
      <c r="Z12709" t="str">
        <f t="shared" si="773"/>
        <v/>
      </c>
      <c r="AB12709" s="9"/>
      <c r="AE12709">
        <f>COUNTIF(AD12710:AD13023,"1")</f>
        <v>24</v>
      </c>
      <c r="AF12709" s="3"/>
      <c r="AH12709" s="9"/>
      <c r="AI12709">
        <f>COUNTIF($J12710:$J13023,"1")-COUNTIFS($J12710:$J13023,"1",$K12710:$K13023,"V")</f>
        <v>81</v>
      </c>
      <c r="AJ12709">
        <f>COUNTIFS($J12710:$J13023,"1",$K12710:$K13023,"Y")+COUNTIFS($J12710:$J13023,"1",$K12710:$K13023,"s")</f>
        <v>65</v>
      </c>
      <c r="AK12709">
        <f>COUNTIF($J12710:$J13023,"2")-COUNTIFS($J12710:$J13023,"2",$K12710:$K13023,"V")</f>
        <v>0</v>
      </c>
      <c r="AL12709">
        <f>COUNTIFS($J12710:$J13023,"2",$K12710:$K13023,"Y")+COUNTIFS($J12710:$J13023,"2",$K12710:$K13023,"s")</f>
        <v>0</v>
      </c>
      <c r="AM12709">
        <f>COUNTIF($J12710:$J13023,"3")-COUNTIFS($J12710:$J13023,"3",$K12710:$K13023,"V")</f>
        <v>47</v>
      </c>
      <c r="AN12709">
        <f>COUNTIFS($J12710:$J13023,"3",$K12710:$K13023,"Y")+COUNTIFS($J12710:$J13023,"3",$K12710:$K13023,"s")</f>
        <v>14</v>
      </c>
      <c r="AO12709">
        <f>COUNTIF($J12710:$J13023,"4")-COUNTIFS($J12710:$J13023,"4",$K12710:$K13023,"V")</f>
        <v>6</v>
      </c>
      <c r="AP12709">
        <f>COUNTIFS($J12710:$J13023,"4",$K12710:$K13023,"Y")+COUNTIFS($J12710:$J13023,"4",$K12710:$K13023,"s")</f>
        <v>6</v>
      </c>
      <c r="AQ12709">
        <f>COUNTIF($J12710:$J13023,"5")-COUNTIFS($J12710:$J13023,"5",$K12710:$K13023,"V")</f>
        <v>8</v>
      </c>
      <c r="AR12709">
        <f>COUNTIFS($J12710:$J13023,"5",$K12710:$K13023,"Y")+COUNTIFS($J12710:$J13023,"5",$K12710:$K13023,"s")</f>
        <v>2</v>
      </c>
      <c r="AS12709">
        <f>COUNTIF($J12710:$J13023,"6")-COUNTIFS($J12710:$J13023,"6",$K12710:$K13023,"V")</f>
        <v>23</v>
      </c>
      <c r="AT12709">
        <f>COUNTIFS($J12710:$J13023,"6",$K12710:$K13023,"Y")+COUNTIFS($J12710:$J13023,"6",$K12710:$K13023,"s")</f>
        <v>9</v>
      </c>
      <c r="AU12709">
        <f>COUNTIF($J12710:$J13023,"7")-COUNTIFS($J12710:$J13023,"7",$K12710:$K13023,"V")</f>
        <v>149</v>
      </c>
      <c r="AV12709">
        <f>COUNTIFS($J12710:$J13023,"7",$K12710:$K13023,"Y")+COUNTIFS($J12710:$J13023,"7",$K12710:$K13023,"s")</f>
        <v>84</v>
      </c>
    </row>
    <row r="12710" spans="1:48" ht="10.95" customHeight="1" outlineLevel="1" x14ac:dyDescent="0.25">
      <c r="A12710" t="s">
        <v>11471</v>
      </c>
      <c r="C12710" s="3" t="s">
        <v>11994</v>
      </c>
      <c r="D12710" s="3">
        <v>409</v>
      </c>
      <c r="E12710" s="9">
        <v>1960</v>
      </c>
      <c r="F12710" s="7" t="s">
        <v>1014</v>
      </c>
      <c r="G12710" s="7" t="s">
        <v>5401</v>
      </c>
      <c r="H12710" s="8" t="s">
        <v>11473</v>
      </c>
      <c r="I12710" s="8" t="s">
        <v>11472</v>
      </c>
      <c r="J12710" s="19">
        <v>3</v>
      </c>
      <c r="K12710" s="19" t="s">
        <v>7738</v>
      </c>
      <c r="L12710" s="11"/>
      <c r="M12710" s="11"/>
      <c r="N12710" s="24"/>
      <c r="P12710" s="32"/>
      <c r="T12710" s="19"/>
      <c r="U12710" s="3"/>
      <c r="X12710" t="str">
        <f t="shared" si="772"/>
        <v/>
      </c>
      <c r="Z12710" t="str">
        <f t="shared" si="773"/>
        <v/>
      </c>
      <c r="AB12710" s="9"/>
      <c r="AC12710" t="s">
        <v>11473</v>
      </c>
      <c r="AD12710">
        <f t="shared" ref="AD12710:AD12773" si="776">COUNTIF(H12710,"*Fuji*")</f>
        <v>0</v>
      </c>
      <c r="AF12710" s="3"/>
      <c r="AH12710" s="9"/>
    </row>
    <row r="12711" spans="1:48" ht="10.95" customHeight="1" outlineLevel="1" x14ac:dyDescent="0.25">
      <c r="A12711" t="s">
        <v>11471</v>
      </c>
      <c r="C12711" s="3" t="s">
        <v>11994</v>
      </c>
      <c r="D12711" s="3">
        <v>433</v>
      </c>
      <c r="E12711" s="9">
        <v>1969</v>
      </c>
      <c r="F12711" s="7" t="s">
        <v>2448</v>
      </c>
      <c r="G12711" s="7" t="s">
        <v>5401</v>
      </c>
      <c r="H12711" s="8" t="s">
        <v>11475</v>
      </c>
      <c r="I12711" s="8" t="s">
        <v>11474</v>
      </c>
      <c r="J12711" s="19">
        <v>6</v>
      </c>
      <c r="K12711" s="19" t="s">
        <v>7736</v>
      </c>
      <c r="L12711" s="11">
        <v>0.6</v>
      </c>
      <c r="M12711" s="11"/>
      <c r="N12711" s="24"/>
      <c r="P12711" s="32"/>
      <c r="T12711" s="19"/>
      <c r="U12711" s="3"/>
      <c r="X12711" t="str">
        <f t="shared" si="772"/>
        <v/>
      </c>
      <c r="Z12711" t="str">
        <f t="shared" si="773"/>
        <v/>
      </c>
      <c r="AB12711" s="9"/>
      <c r="AC12711" t="s">
        <v>11475</v>
      </c>
      <c r="AD12711">
        <f t="shared" si="776"/>
        <v>0</v>
      </c>
      <c r="AF12711" s="3"/>
      <c r="AH12711" s="9"/>
    </row>
    <row r="12712" spans="1:48" ht="10.95" customHeight="1" outlineLevel="1" x14ac:dyDescent="0.25">
      <c r="A12712" t="s">
        <v>11471</v>
      </c>
      <c r="C12712" s="3" t="s">
        <v>11994</v>
      </c>
      <c r="D12712" s="3">
        <v>437</v>
      </c>
      <c r="E12712" s="9">
        <v>1970</v>
      </c>
      <c r="F12712" s="7" t="s">
        <v>3830</v>
      </c>
      <c r="G12712" s="7" t="s">
        <v>5401</v>
      </c>
      <c r="H12712" s="8" t="s">
        <v>11475</v>
      </c>
      <c r="I12712" s="8" t="s">
        <v>17263</v>
      </c>
      <c r="J12712" s="19">
        <v>6</v>
      </c>
      <c r="K12712" s="19" t="s">
        <v>7738</v>
      </c>
      <c r="L12712" s="11"/>
      <c r="M12712" s="11"/>
      <c r="N12712" s="24"/>
      <c r="P12712" s="32"/>
      <c r="T12712" s="19"/>
      <c r="U12712" s="3">
        <v>401</v>
      </c>
      <c r="X12712" t="str">
        <f t="shared" si="772"/>
        <v/>
      </c>
      <c r="Z12712" t="str">
        <f t="shared" si="773"/>
        <v/>
      </c>
      <c r="AB12712" s="9"/>
      <c r="AC12712" t="s">
        <v>11475</v>
      </c>
      <c r="AD12712">
        <f t="shared" si="776"/>
        <v>0</v>
      </c>
      <c r="AF12712" s="3"/>
      <c r="AH12712" s="9"/>
    </row>
    <row r="12713" spans="1:48" ht="10.95" customHeight="1" outlineLevel="1" x14ac:dyDescent="0.25">
      <c r="A12713" t="s">
        <v>11471</v>
      </c>
      <c r="C12713" s="3" t="s">
        <v>11994</v>
      </c>
      <c r="D12713" s="3">
        <v>443</v>
      </c>
      <c r="E12713" s="9">
        <v>1972</v>
      </c>
      <c r="F12713" s="7" t="s">
        <v>4815</v>
      </c>
      <c r="G12713" s="7" t="s">
        <v>5401</v>
      </c>
      <c r="H12713" s="8" t="s">
        <v>11478</v>
      </c>
      <c r="I12713" s="8" t="s">
        <v>11476</v>
      </c>
      <c r="J12713" s="19">
        <v>3</v>
      </c>
      <c r="K12713" s="19" t="s">
        <v>7738</v>
      </c>
      <c r="L12713" s="11"/>
      <c r="M12713" s="11"/>
      <c r="N12713" s="24"/>
      <c r="P12713" s="32"/>
      <c r="T12713" s="19"/>
      <c r="U12713" s="3"/>
      <c r="X12713" t="str">
        <f t="shared" si="772"/>
        <v/>
      </c>
      <c r="Z12713" t="str">
        <f t="shared" si="773"/>
        <v/>
      </c>
      <c r="AB12713" s="9"/>
      <c r="AC12713" t="s">
        <v>11478</v>
      </c>
      <c r="AD12713">
        <f t="shared" si="776"/>
        <v>0</v>
      </c>
      <c r="AF12713" s="3"/>
      <c r="AH12713" s="9"/>
    </row>
    <row r="12714" spans="1:48" ht="10.95" customHeight="1" outlineLevel="1" x14ac:dyDescent="0.25">
      <c r="A12714" t="s">
        <v>11471</v>
      </c>
      <c r="C12714" s="3" t="s">
        <v>11994</v>
      </c>
      <c r="D12714" s="3">
        <v>445</v>
      </c>
      <c r="E12714" s="9">
        <v>1972</v>
      </c>
      <c r="F12714" s="7" t="s">
        <v>3830</v>
      </c>
      <c r="G12714" s="7" t="s">
        <v>5401</v>
      </c>
      <c r="H12714" s="8" t="s">
        <v>1003</v>
      </c>
      <c r="I12714" s="8" t="s">
        <v>11477</v>
      </c>
      <c r="J12714" s="19">
        <v>3</v>
      </c>
      <c r="K12714" s="19" t="s">
        <v>7738</v>
      </c>
      <c r="L12714" s="11"/>
      <c r="M12714" s="11"/>
      <c r="N12714" s="24"/>
      <c r="P12714" s="32"/>
      <c r="T12714" s="19"/>
      <c r="U12714" s="3">
        <v>409</v>
      </c>
      <c r="X12714" t="str">
        <f t="shared" si="772"/>
        <v/>
      </c>
      <c r="Z12714" t="str">
        <f t="shared" si="773"/>
        <v/>
      </c>
      <c r="AB12714" s="9"/>
      <c r="AC12714" t="s">
        <v>1003</v>
      </c>
      <c r="AD12714">
        <f t="shared" si="776"/>
        <v>0</v>
      </c>
      <c r="AF12714" s="3"/>
      <c r="AH12714" s="9"/>
    </row>
    <row r="12715" spans="1:48" ht="10.95" customHeight="1" outlineLevel="1" x14ac:dyDescent="0.25">
      <c r="A12715" t="s">
        <v>11471</v>
      </c>
      <c r="C12715" s="3" t="s">
        <v>11994</v>
      </c>
      <c r="D12715" s="3">
        <v>447</v>
      </c>
      <c r="E12715" s="9">
        <v>1975</v>
      </c>
      <c r="F12715" s="7" t="s">
        <v>11195</v>
      </c>
      <c r="G12715" s="7" t="s">
        <v>5401</v>
      </c>
      <c r="H12715" s="8" t="s">
        <v>11480</v>
      </c>
      <c r="I12715" s="8" t="s">
        <v>11479</v>
      </c>
      <c r="J12715" s="19">
        <v>3</v>
      </c>
      <c r="K12715" s="19" t="s">
        <v>7738</v>
      </c>
      <c r="L12715" s="11"/>
      <c r="M12715" s="11"/>
      <c r="N12715" s="24"/>
      <c r="P12715" s="32"/>
      <c r="T12715" s="19"/>
      <c r="U12715" s="3"/>
      <c r="X12715" t="str">
        <f t="shared" si="772"/>
        <v/>
      </c>
      <c r="Z12715" t="str">
        <f t="shared" si="773"/>
        <v/>
      </c>
      <c r="AB12715" s="9"/>
      <c r="AC12715" t="s">
        <v>11480</v>
      </c>
      <c r="AD12715">
        <f t="shared" si="776"/>
        <v>0</v>
      </c>
      <c r="AF12715" s="3"/>
      <c r="AH12715" s="9"/>
    </row>
    <row r="12716" spans="1:48" ht="10.95" customHeight="1" outlineLevel="1" x14ac:dyDescent="0.25">
      <c r="A12716" t="s">
        <v>11471</v>
      </c>
      <c r="C12716" s="3" t="s">
        <v>11994</v>
      </c>
      <c r="D12716" s="3">
        <v>448</v>
      </c>
      <c r="E12716" s="9">
        <v>1975</v>
      </c>
      <c r="F12716" s="7" t="s">
        <v>5758</v>
      </c>
      <c r="G12716" s="7" t="s">
        <v>5401</v>
      </c>
      <c r="H12716" s="8" t="s">
        <v>11480</v>
      </c>
      <c r="I12716" s="8" t="s">
        <v>11479</v>
      </c>
      <c r="J12716" s="19">
        <v>3</v>
      </c>
      <c r="K12716" s="19" t="s">
        <v>7738</v>
      </c>
      <c r="L12716" s="11"/>
      <c r="M12716" s="11"/>
      <c r="N12716" s="24"/>
      <c r="P12716" s="32"/>
      <c r="T12716" s="19"/>
      <c r="U12716" s="3"/>
      <c r="X12716" t="str">
        <f t="shared" si="772"/>
        <v/>
      </c>
      <c r="Z12716" t="str">
        <f t="shared" si="773"/>
        <v/>
      </c>
      <c r="AB12716" s="9"/>
      <c r="AC12716" t="s">
        <v>11480</v>
      </c>
      <c r="AD12716">
        <f t="shared" si="776"/>
        <v>0</v>
      </c>
      <c r="AF12716" s="3"/>
      <c r="AH12716" s="9"/>
    </row>
    <row r="12717" spans="1:48" ht="10.95" customHeight="1" outlineLevel="1" x14ac:dyDescent="0.25">
      <c r="A12717" t="s">
        <v>11471</v>
      </c>
      <c r="C12717" s="3" t="s">
        <v>11994</v>
      </c>
      <c r="D12717" s="3">
        <v>449</v>
      </c>
      <c r="E12717" s="9">
        <v>1975</v>
      </c>
      <c r="F12717" s="7" t="s">
        <v>4815</v>
      </c>
      <c r="G12717" s="7" t="s">
        <v>5401</v>
      </c>
      <c r="H12717" s="8" t="s">
        <v>11480</v>
      </c>
      <c r="I12717" s="8" t="s">
        <v>11479</v>
      </c>
      <c r="J12717" s="19">
        <v>3</v>
      </c>
      <c r="K12717" s="19" t="s">
        <v>7738</v>
      </c>
      <c r="L12717" s="11"/>
      <c r="M12717" s="11"/>
      <c r="N12717" s="24"/>
      <c r="P12717" s="32"/>
      <c r="T12717" s="19"/>
      <c r="U12717" s="3"/>
      <c r="X12717" t="str">
        <f t="shared" si="772"/>
        <v/>
      </c>
      <c r="Z12717" t="str">
        <f t="shared" si="773"/>
        <v/>
      </c>
      <c r="AB12717" s="9"/>
      <c r="AC12717" t="s">
        <v>11480</v>
      </c>
      <c r="AD12717">
        <f t="shared" si="776"/>
        <v>0</v>
      </c>
      <c r="AF12717" s="3"/>
      <c r="AH12717" s="9"/>
    </row>
    <row r="12718" spans="1:48" ht="10.95" customHeight="1" outlineLevel="1" x14ac:dyDescent="0.25">
      <c r="A12718" t="s">
        <v>11471</v>
      </c>
      <c r="C12718" s="3" t="s">
        <v>11994</v>
      </c>
      <c r="D12718" s="3">
        <v>450</v>
      </c>
      <c r="E12718" s="9">
        <v>1975</v>
      </c>
      <c r="F12718" s="7" t="s">
        <v>9280</v>
      </c>
      <c r="G12718" s="7" t="s">
        <v>5401</v>
      </c>
      <c r="H12718" s="8" t="s">
        <v>11480</v>
      </c>
      <c r="I12718" s="8" t="s">
        <v>11479</v>
      </c>
      <c r="J12718" s="19">
        <v>3</v>
      </c>
      <c r="K12718" s="19" t="s">
        <v>7738</v>
      </c>
      <c r="L12718" s="11"/>
      <c r="M12718" s="11"/>
      <c r="N12718" s="24"/>
      <c r="P12718" s="32"/>
      <c r="T12718" s="19"/>
      <c r="U12718" s="3"/>
      <c r="X12718" t="str">
        <f t="shared" si="772"/>
        <v/>
      </c>
      <c r="Z12718" t="str">
        <f t="shared" si="773"/>
        <v/>
      </c>
      <c r="AB12718" s="9"/>
      <c r="AC12718" t="s">
        <v>11480</v>
      </c>
      <c r="AD12718">
        <f t="shared" si="776"/>
        <v>0</v>
      </c>
      <c r="AF12718" s="3"/>
      <c r="AH12718" s="9"/>
    </row>
    <row r="12719" spans="1:48" ht="10.95" customHeight="1" outlineLevel="1" x14ac:dyDescent="0.25">
      <c r="A12719" t="s">
        <v>11471</v>
      </c>
      <c r="C12719" s="3" t="s">
        <v>11994</v>
      </c>
      <c r="D12719" s="3">
        <v>534</v>
      </c>
      <c r="E12719" s="9">
        <v>1978</v>
      </c>
      <c r="F12719" s="7" t="s">
        <v>11482</v>
      </c>
      <c r="G12719" s="7" t="s">
        <v>5401</v>
      </c>
      <c r="H12719" s="8" t="s">
        <v>11475</v>
      </c>
      <c r="I12719" s="8" t="s">
        <v>11481</v>
      </c>
      <c r="J12719" s="19">
        <v>6</v>
      </c>
      <c r="K12719" s="19" t="s">
        <v>7736</v>
      </c>
      <c r="L12719" s="11">
        <v>2</v>
      </c>
      <c r="M12719" s="11"/>
      <c r="N12719" s="24"/>
      <c r="P12719" s="32"/>
      <c r="T12719" s="19"/>
      <c r="U12719" s="3" t="s">
        <v>3829</v>
      </c>
      <c r="X12719" t="str">
        <f t="shared" si="772"/>
        <v/>
      </c>
      <c r="Z12719" t="str">
        <f t="shared" si="773"/>
        <v/>
      </c>
      <c r="AB12719" s="9"/>
      <c r="AC12719" t="s">
        <v>11475</v>
      </c>
      <c r="AD12719">
        <f t="shared" si="776"/>
        <v>0</v>
      </c>
      <c r="AF12719" s="3"/>
      <c r="AH12719" s="9"/>
    </row>
    <row r="12720" spans="1:48" ht="10.95" customHeight="1" outlineLevel="1" x14ac:dyDescent="0.25">
      <c r="A12720" t="s">
        <v>11471</v>
      </c>
      <c r="C12720" s="3" t="s">
        <v>11994</v>
      </c>
      <c r="D12720" s="3">
        <v>537</v>
      </c>
      <c r="E12720" s="9">
        <v>1978</v>
      </c>
      <c r="F12720" s="7" t="s">
        <v>11483</v>
      </c>
      <c r="G12720" s="7" t="s">
        <v>5401</v>
      </c>
      <c r="H12720" s="8" t="s">
        <v>11485</v>
      </c>
      <c r="I12720" s="8" t="s">
        <v>11481</v>
      </c>
      <c r="J12720" s="19">
        <v>6</v>
      </c>
      <c r="K12720" s="19" t="s">
        <v>7738</v>
      </c>
      <c r="L12720" s="11"/>
      <c r="M12720" s="11"/>
      <c r="N12720" s="24"/>
      <c r="P12720" s="32"/>
      <c r="T12720" s="19"/>
      <c r="U12720" s="3"/>
      <c r="X12720" t="str">
        <f t="shared" si="772"/>
        <v/>
      </c>
      <c r="Z12720" t="str">
        <f t="shared" si="773"/>
        <v/>
      </c>
      <c r="AB12720" s="9"/>
      <c r="AC12720" t="s">
        <v>11485</v>
      </c>
      <c r="AD12720">
        <f t="shared" si="776"/>
        <v>0</v>
      </c>
      <c r="AF12720" s="3"/>
      <c r="AH12720" s="9"/>
    </row>
    <row r="12721" spans="1:34" ht="10.95" customHeight="1" outlineLevel="1" x14ac:dyDescent="0.25">
      <c r="A12721" t="s">
        <v>11471</v>
      </c>
      <c r="C12721" s="3" t="s">
        <v>11994</v>
      </c>
      <c r="D12721" s="3" t="s">
        <v>18869</v>
      </c>
      <c r="E12721" s="9">
        <v>1978</v>
      </c>
      <c r="F12721" s="7" t="s">
        <v>11488</v>
      </c>
      <c r="G12721" s="7" t="s">
        <v>5401</v>
      </c>
      <c r="H12721" s="8" t="s">
        <v>11487</v>
      </c>
      <c r="I12721" s="8" t="s">
        <v>11486</v>
      </c>
      <c r="J12721" s="19">
        <v>3</v>
      </c>
      <c r="K12721" s="19" t="s">
        <v>7738</v>
      </c>
      <c r="L12721" s="11"/>
      <c r="M12721" s="11"/>
      <c r="N12721" s="24"/>
      <c r="P12721" s="32"/>
      <c r="T12721" s="19"/>
      <c r="U12721" s="3"/>
      <c r="X12721" t="str">
        <f t="shared" si="772"/>
        <v/>
      </c>
      <c r="Z12721" t="str">
        <f t="shared" si="773"/>
        <v/>
      </c>
      <c r="AB12721" s="9"/>
      <c r="AC12721" t="s">
        <v>11487</v>
      </c>
      <c r="AD12721">
        <f t="shared" si="776"/>
        <v>0</v>
      </c>
      <c r="AF12721" s="3"/>
      <c r="AH12721" s="9"/>
    </row>
    <row r="12722" spans="1:34" ht="10.95" customHeight="1" outlineLevel="1" x14ac:dyDescent="0.25">
      <c r="A12722" t="s">
        <v>11471</v>
      </c>
      <c r="C12722" s="3" t="s">
        <v>11994</v>
      </c>
      <c r="D12722" s="3">
        <v>609</v>
      </c>
      <c r="E12722" s="9">
        <v>1979</v>
      </c>
      <c r="F12722" s="7" t="s">
        <v>11488</v>
      </c>
      <c r="G12722" s="7" t="s">
        <v>5401</v>
      </c>
      <c r="H12722" s="8" t="s">
        <v>11490</v>
      </c>
      <c r="I12722" s="8" t="s">
        <v>11489</v>
      </c>
      <c r="J12722" s="19">
        <v>5</v>
      </c>
      <c r="K12722" s="19" t="s">
        <v>20093</v>
      </c>
      <c r="L12722" s="11"/>
      <c r="M12722" s="11"/>
      <c r="N12722" s="24"/>
      <c r="P12722" s="32"/>
      <c r="T12722" s="19"/>
      <c r="U12722" s="3"/>
      <c r="X12722" t="str">
        <f t="shared" si="772"/>
        <v/>
      </c>
      <c r="Z12722" t="str">
        <f t="shared" si="773"/>
        <v/>
      </c>
      <c r="AB12722" s="9"/>
      <c r="AC12722" t="s">
        <v>11490</v>
      </c>
      <c r="AD12722">
        <f t="shared" si="776"/>
        <v>0</v>
      </c>
      <c r="AF12722" s="3"/>
      <c r="AH12722" s="9"/>
    </row>
    <row r="12723" spans="1:34" ht="10.95" customHeight="1" outlineLevel="1" x14ac:dyDescent="0.25">
      <c r="A12723" t="s">
        <v>11471</v>
      </c>
      <c r="C12723" s="3" t="s">
        <v>11994</v>
      </c>
      <c r="D12723" s="3" t="s">
        <v>11491</v>
      </c>
      <c r="E12723" s="9">
        <v>1979</v>
      </c>
      <c r="F12723" s="7" t="s">
        <v>11492</v>
      </c>
      <c r="G12723" s="7" t="s">
        <v>5401</v>
      </c>
      <c r="H12723" s="8" t="s">
        <v>11475</v>
      </c>
      <c r="I12723" s="8" t="s">
        <v>11493</v>
      </c>
      <c r="J12723" s="19">
        <v>6</v>
      </c>
      <c r="K12723" s="19" t="s">
        <v>7736</v>
      </c>
      <c r="L12723" s="11">
        <v>9</v>
      </c>
      <c r="M12723" s="11"/>
      <c r="N12723" s="24"/>
      <c r="P12723" s="32"/>
      <c r="T12723" s="19"/>
      <c r="U12723" s="3"/>
      <c r="X12723" t="str">
        <f t="shared" si="772"/>
        <v/>
      </c>
      <c r="Z12723">
        <f t="shared" si="773"/>
        <v>1</v>
      </c>
      <c r="AB12723" s="9"/>
      <c r="AC12723" t="s">
        <v>11475</v>
      </c>
      <c r="AD12723">
        <f t="shared" si="776"/>
        <v>0</v>
      </c>
      <c r="AF12723" s="3"/>
      <c r="AH12723" s="9"/>
    </row>
    <row r="12724" spans="1:34" ht="10.95" customHeight="1" outlineLevel="1" x14ac:dyDescent="0.25">
      <c r="A12724" t="s">
        <v>11471</v>
      </c>
      <c r="C12724" s="3" t="s">
        <v>11994</v>
      </c>
      <c r="D12724" s="3" t="s">
        <v>11341</v>
      </c>
      <c r="E12724" s="9">
        <v>1979</v>
      </c>
      <c r="F12724" s="7" t="s">
        <v>11492</v>
      </c>
      <c r="G12724" s="7" t="s">
        <v>5401</v>
      </c>
      <c r="H12724" s="8" t="s">
        <v>2198</v>
      </c>
      <c r="I12724" s="8" t="s">
        <v>11494</v>
      </c>
      <c r="J12724" s="19">
        <v>3</v>
      </c>
      <c r="K12724" s="19" t="s">
        <v>7736</v>
      </c>
      <c r="L12724" s="11">
        <v>5</v>
      </c>
      <c r="M12724" s="11"/>
      <c r="N12724" s="24"/>
      <c r="P12724" s="32"/>
      <c r="S12724">
        <v>1</v>
      </c>
      <c r="T12724" s="19"/>
      <c r="U12724" s="3">
        <v>519</v>
      </c>
      <c r="X12724" t="str">
        <f t="shared" si="772"/>
        <v/>
      </c>
      <c r="Z12724">
        <f t="shared" si="773"/>
        <v>1</v>
      </c>
      <c r="AB12724" s="9"/>
      <c r="AC12724" t="s">
        <v>2198</v>
      </c>
      <c r="AD12724">
        <f t="shared" si="776"/>
        <v>0</v>
      </c>
      <c r="AF12724" s="3"/>
      <c r="AH12724" s="9"/>
    </row>
    <row r="12725" spans="1:34" ht="10.95" customHeight="1" outlineLevel="1" x14ac:dyDescent="0.25">
      <c r="A12725" t="s">
        <v>11471</v>
      </c>
      <c r="C12725" s="3" t="s">
        <v>11994</v>
      </c>
      <c r="D12725" s="3">
        <v>630</v>
      </c>
      <c r="E12725" s="9">
        <v>1979</v>
      </c>
      <c r="F12725" s="7" t="s">
        <v>11488</v>
      </c>
      <c r="G12725" s="7" t="s">
        <v>5401</v>
      </c>
      <c r="H12725" s="8" t="s">
        <v>11475</v>
      </c>
      <c r="I12725" s="8" t="s">
        <v>11496</v>
      </c>
      <c r="J12725" s="19">
        <v>6</v>
      </c>
      <c r="K12725" s="19" t="s">
        <v>7736</v>
      </c>
      <c r="L12725" s="11">
        <v>4.2</v>
      </c>
      <c r="M12725" s="11"/>
      <c r="N12725" s="24"/>
      <c r="P12725" s="32"/>
      <c r="T12725" s="19"/>
      <c r="U12725" s="3">
        <v>540</v>
      </c>
      <c r="X12725" t="str">
        <f t="shared" si="772"/>
        <v/>
      </c>
      <c r="Z12725" t="str">
        <f t="shared" si="773"/>
        <v/>
      </c>
      <c r="AB12725" s="9"/>
      <c r="AC12725" t="s">
        <v>11475</v>
      </c>
      <c r="AD12725">
        <f t="shared" si="776"/>
        <v>0</v>
      </c>
      <c r="AF12725" s="3"/>
      <c r="AH12725" s="9"/>
    </row>
    <row r="12726" spans="1:34" ht="10.95" customHeight="1" outlineLevel="1" x14ac:dyDescent="0.25">
      <c r="A12726" t="s">
        <v>11471</v>
      </c>
      <c r="C12726" s="3" t="s">
        <v>11994</v>
      </c>
      <c r="D12726" s="3">
        <v>637</v>
      </c>
      <c r="E12726" s="9">
        <v>1979</v>
      </c>
      <c r="F12726" s="7" t="s">
        <v>11492</v>
      </c>
      <c r="G12726" s="7" t="s">
        <v>5401</v>
      </c>
      <c r="H12726" s="8" t="s">
        <v>11497</v>
      </c>
      <c r="I12726" s="8" t="s">
        <v>8497</v>
      </c>
      <c r="J12726" s="19">
        <v>1</v>
      </c>
      <c r="K12726" s="19" t="s">
        <v>7736</v>
      </c>
      <c r="L12726" s="11">
        <v>2</v>
      </c>
      <c r="M12726" s="11"/>
      <c r="N12726" s="24"/>
      <c r="P12726" s="32"/>
      <c r="T12726" s="19"/>
      <c r="U12726" s="3"/>
      <c r="X12726" t="str">
        <f t="shared" si="772"/>
        <v/>
      </c>
      <c r="Z12726">
        <f t="shared" si="773"/>
        <v>1</v>
      </c>
      <c r="AB12726" s="9"/>
      <c r="AC12726" t="s">
        <v>11497</v>
      </c>
      <c r="AD12726">
        <f t="shared" si="776"/>
        <v>0</v>
      </c>
      <c r="AF12726" s="3"/>
      <c r="AH12726" s="9"/>
    </row>
    <row r="12727" spans="1:34" ht="10.95" customHeight="1" outlineLevel="1" x14ac:dyDescent="0.25">
      <c r="A12727" t="s">
        <v>11471</v>
      </c>
      <c r="C12727" s="3" t="s">
        <v>11994</v>
      </c>
      <c r="D12727" s="3">
        <v>657</v>
      </c>
      <c r="E12727" s="9">
        <v>1979</v>
      </c>
      <c r="F12727" s="7" t="s">
        <v>11499</v>
      </c>
      <c r="G12727" s="7" t="s">
        <v>5401</v>
      </c>
      <c r="H12727" s="8" t="s">
        <v>11495</v>
      </c>
      <c r="I12727" s="8" t="s">
        <v>11498</v>
      </c>
      <c r="J12727" s="19">
        <v>3</v>
      </c>
      <c r="K12727" s="19" t="s">
        <v>7736</v>
      </c>
      <c r="L12727" s="11">
        <v>2</v>
      </c>
      <c r="M12727" s="11"/>
      <c r="N12727" s="24"/>
      <c r="P12727" s="32"/>
      <c r="T12727" s="19"/>
      <c r="U12727" s="3"/>
      <c r="X12727" t="str">
        <f t="shared" si="772"/>
        <v/>
      </c>
      <c r="Z12727" t="str">
        <f t="shared" si="773"/>
        <v/>
      </c>
      <c r="AB12727" s="9"/>
      <c r="AC12727" t="s">
        <v>11495</v>
      </c>
      <c r="AD12727">
        <f t="shared" si="776"/>
        <v>0</v>
      </c>
      <c r="AF12727" s="3"/>
      <c r="AH12727" s="9"/>
    </row>
    <row r="12728" spans="1:34" ht="10.95" customHeight="1" outlineLevel="1" x14ac:dyDescent="0.25">
      <c r="A12728" t="s">
        <v>11471</v>
      </c>
      <c r="C12728" s="3" t="s">
        <v>11994</v>
      </c>
      <c r="D12728" s="3">
        <v>817</v>
      </c>
      <c r="E12728" s="9">
        <v>1982</v>
      </c>
      <c r="F12728" s="7" t="s">
        <v>11499</v>
      </c>
      <c r="G12728" s="7" t="s">
        <v>5401</v>
      </c>
      <c r="H12728" s="8" t="s">
        <v>11475</v>
      </c>
      <c r="I12728" s="8" t="s">
        <v>11500</v>
      </c>
      <c r="J12728" s="19">
        <v>6</v>
      </c>
      <c r="K12728" s="19" t="s">
        <v>7738</v>
      </c>
      <c r="L12728" s="11"/>
      <c r="M12728" s="11"/>
      <c r="N12728" s="24"/>
      <c r="P12728" s="32"/>
      <c r="T12728" s="19"/>
      <c r="U12728" s="3"/>
      <c r="X12728" t="str">
        <f t="shared" si="772"/>
        <v/>
      </c>
      <c r="Z12728" t="str">
        <f t="shared" si="773"/>
        <v/>
      </c>
      <c r="AB12728" s="9"/>
      <c r="AC12728" t="s">
        <v>11475</v>
      </c>
      <c r="AD12728">
        <f t="shared" si="776"/>
        <v>0</v>
      </c>
      <c r="AF12728" s="3"/>
      <c r="AH12728" s="9"/>
    </row>
    <row r="12729" spans="1:34" ht="10.95" customHeight="1" outlineLevel="1" x14ac:dyDescent="0.25">
      <c r="A12729" t="s">
        <v>11471</v>
      </c>
      <c r="C12729" s="3" t="s">
        <v>11994</v>
      </c>
      <c r="D12729" s="3">
        <v>818</v>
      </c>
      <c r="E12729" s="9">
        <v>1982</v>
      </c>
      <c r="F12729" s="7" t="s">
        <v>11501</v>
      </c>
      <c r="G12729" s="7" t="s">
        <v>5401</v>
      </c>
      <c r="H12729" s="8" t="s">
        <v>11475</v>
      </c>
      <c r="I12729" s="8" t="s">
        <v>11500</v>
      </c>
      <c r="J12729" s="19">
        <v>6</v>
      </c>
      <c r="K12729" s="19" t="s">
        <v>7738</v>
      </c>
      <c r="L12729" s="11"/>
      <c r="M12729" s="11"/>
      <c r="N12729" s="24"/>
      <c r="P12729" s="32"/>
      <c r="T12729" s="19"/>
      <c r="U12729" s="3"/>
      <c r="X12729" t="str">
        <f t="shared" si="772"/>
        <v/>
      </c>
      <c r="Z12729" t="str">
        <f t="shared" si="773"/>
        <v/>
      </c>
      <c r="AB12729" s="9"/>
      <c r="AC12729" t="s">
        <v>11475</v>
      </c>
      <c r="AD12729">
        <f t="shared" si="776"/>
        <v>0</v>
      </c>
      <c r="AF12729" s="3"/>
      <c r="AH12729" s="9"/>
    </row>
    <row r="12730" spans="1:34" ht="10.95" customHeight="1" outlineLevel="1" x14ac:dyDescent="0.25">
      <c r="A12730" t="s">
        <v>11471</v>
      </c>
      <c r="C12730" s="3" t="s">
        <v>11994</v>
      </c>
      <c r="D12730" s="3">
        <v>819</v>
      </c>
      <c r="E12730" s="9">
        <v>1982</v>
      </c>
      <c r="F12730" s="7" t="s">
        <v>11502</v>
      </c>
      <c r="G12730" s="7" t="s">
        <v>5401</v>
      </c>
      <c r="H12730" s="8" t="s">
        <v>11475</v>
      </c>
      <c r="I12730" s="8" t="s">
        <v>11500</v>
      </c>
      <c r="J12730" s="19">
        <v>6</v>
      </c>
      <c r="K12730" s="19" t="s">
        <v>7738</v>
      </c>
      <c r="L12730" s="11"/>
      <c r="M12730" s="11"/>
      <c r="N12730" s="24"/>
      <c r="P12730" s="32"/>
      <c r="T12730" s="19"/>
      <c r="U12730" s="3"/>
      <c r="X12730" t="str">
        <f t="shared" si="772"/>
        <v/>
      </c>
      <c r="Z12730" t="str">
        <f t="shared" si="773"/>
        <v/>
      </c>
      <c r="AB12730" s="9"/>
      <c r="AC12730" t="s">
        <v>11475</v>
      </c>
      <c r="AD12730">
        <f t="shared" si="776"/>
        <v>0</v>
      </c>
      <c r="AF12730" s="3"/>
      <c r="AH12730" s="9"/>
    </row>
    <row r="12731" spans="1:34" ht="10.95" customHeight="1" outlineLevel="1" x14ac:dyDescent="0.25">
      <c r="A12731" t="s">
        <v>11471</v>
      </c>
      <c r="C12731" s="3" t="s">
        <v>11994</v>
      </c>
      <c r="D12731" s="3">
        <v>820</v>
      </c>
      <c r="E12731" s="9">
        <v>1982</v>
      </c>
      <c r="F12731" s="7" t="s">
        <v>11503</v>
      </c>
      <c r="G12731" s="7" t="s">
        <v>5401</v>
      </c>
      <c r="H12731" s="8" t="s">
        <v>11475</v>
      </c>
      <c r="I12731" s="8" t="s">
        <v>11500</v>
      </c>
      <c r="J12731" s="19">
        <v>6</v>
      </c>
      <c r="K12731" s="19" t="s">
        <v>7738</v>
      </c>
      <c r="L12731" s="11"/>
      <c r="M12731" s="11"/>
      <c r="N12731" s="24"/>
      <c r="P12731" s="32"/>
      <c r="T12731" s="19"/>
      <c r="U12731" s="3"/>
      <c r="X12731" t="str">
        <f t="shared" si="772"/>
        <v/>
      </c>
      <c r="Z12731" t="str">
        <f t="shared" si="773"/>
        <v/>
      </c>
      <c r="AB12731" s="9"/>
      <c r="AC12731" t="s">
        <v>11475</v>
      </c>
      <c r="AD12731">
        <f t="shared" si="776"/>
        <v>0</v>
      </c>
      <c r="AF12731" s="3"/>
      <c r="AH12731" s="9"/>
    </row>
    <row r="12732" spans="1:34" ht="10.95" customHeight="1" outlineLevel="1" x14ac:dyDescent="0.25">
      <c r="A12732" t="s">
        <v>11471</v>
      </c>
      <c r="C12732" s="3" t="s">
        <v>11994</v>
      </c>
      <c r="D12732" s="3" t="s">
        <v>18870</v>
      </c>
      <c r="E12732" s="9">
        <v>1983</v>
      </c>
      <c r="F12732" s="7" t="s">
        <v>11492</v>
      </c>
      <c r="G12732" s="7" t="s">
        <v>5401</v>
      </c>
      <c r="H12732" s="8" t="s">
        <v>2199</v>
      </c>
      <c r="I12732" s="8" t="s">
        <v>11504</v>
      </c>
      <c r="J12732" s="19">
        <v>3</v>
      </c>
      <c r="K12732" s="19" t="s">
        <v>123</v>
      </c>
      <c r="L12732" s="11"/>
      <c r="M12732" s="11"/>
      <c r="N12732" s="24"/>
      <c r="P12732" s="32"/>
      <c r="R12732">
        <v>1</v>
      </c>
      <c r="S12732">
        <v>1</v>
      </c>
      <c r="T12732" s="19"/>
      <c r="U12732" s="3">
        <v>700</v>
      </c>
      <c r="X12732" t="str">
        <f t="shared" si="772"/>
        <v/>
      </c>
      <c r="Z12732">
        <f t="shared" si="773"/>
        <v>1</v>
      </c>
      <c r="AB12732" s="9"/>
      <c r="AC12732" t="s">
        <v>2199</v>
      </c>
      <c r="AD12732">
        <f t="shared" si="776"/>
        <v>0</v>
      </c>
      <c r="AF12732" s="3"/>
      <c r="AH12732" s="9"/>
    </row>
    <row r="12733" spans="1:34" ht="10.95" customHeight="1" outlineLevel="1" x14ac:dyDescent="0.25">
      <c r="A12733" t="s">
        <v>11471</v>
      </c>
      <c r="C12733" s="3" t="s">
        <v>11994</v>
      </c>
      <c r="D12733" s="3">
        <v>927</v>
      </c>
      <c r="E12733" s="9">
        <v>1984</v>
      </c>
      <c r="F12733" s="7" t="s">
        <v>20885</v>
      </c>
      <c r="G12733" s="7" t="s">
        <v>5401</v>
      </c>
      <c r="H12733" s="8" t="s">
        <v>20884</v>
      </c>
      <c r="I12733" s="8" t="s">
        <v>11505</v>
      </c>
      <c r="J12733" s="19">
        <v>3</v>
      </c>
      <c r="K12733" s="19" t="s">
        <v>20093</v>
      </c>
      <c r="L12733" s="11"/>
      <c r="M12733" s="11"/>
      <c r="N12733" s="24"/>
      <c r="P12733" s="32"/>
      <c r="T12733" s="19"/>
      <c r="U12733" s="3"/>
      <c r="X12733" t="str">
        <f t="shared" si="772"/>
        <v/>
      </c>
      <c r="Z12733" t="str">
        <f t="shared" si="773"/>
        <v/>
      </c>
      <c r="AB12733" s="9"/>
      <c r="AC12733" t="s">
        <v>20884</v>
      </c>
      <c r="AD12733">
        <f t="shared" si="776"/>
        <v>0</v>
      </c>
      <c r="AF12733" s="3"/>
      <c r="AH12733" s="9"/>
    </row>
    <row r="12734" spans="1:34" ht="10.95" customHeight="1" outlineLevel="1" x14ac:dyDescent="0.25">
      <c r="A12734" t="s">
        <v>11471</v>
      </c>
      <c r="C12734" s="3" t="s">
        <v>11994</v>
      </c>
      <c r="D12734" s="3" t="s">
        <v>20882</v>
      </c>
      <c r="E12734" s="9">
        <v>1984</v>
      </c>
      <c r="F12734" s="7" t="s">
        <v>20883</v>
      </c>
      <c r="G12734" s="7" t="s">
        <v>5401</v>
      </c>
      <c r="H12734" s="8" t="s">
        <v>20884</v>
      </c>
      <c r="I12734" s="8" t="s">
        <v>11505</v>
      </c>
      <c r="J12734" s="19">
        <v>3</v>
      </c>
      <c r="K12734" s="19" t="s">
        <v>7736</v>
      </c>
      <c r="L12734" s="11">
        <v>2.2000000000000002</v>
      </c>
      <c r="M12734" s="11"/>
      <c r="N12734" s="24"/>
      <c r="P12734" s="32"/>
      <c r="T12734" s="19"/>
      <c r="U12734" s="3"/>
      <c r="X12734" t="str">
        <f t="shared" si="772"/>
        <v/>
      </c>
      <c r="Z12734">
        <f t="shared" si="773"/>
        <v>1</v>
      </c>
      <c r="AB12734" s="9"/>
      <c r="AC12734" t="s">
        <v>20884</v>
      </c>
      <c r="AD12734">
        <f t="shared" si="776"/>
        <v>0</v>
      </c>
      <c r="AF12734" s="3"/>
      <c r="AH12734" s="9"/>
    </row>
    <row r="12735" spans="1:34" ht="10.95" customHeight="1" outlineLevel="1" x14ac:dyDescent="0.25">
      <c r="A12735" t="s">
        <v>11471</v>
      </c>
      <c r="C12735" s="3" t="s">
        <v>11994</v>
      </c>
      <c r="D12735" s="3" t="s">
        <v>10675</v>
      </c>
      <c r="E12735" s="9">
        <v>1984</v>
      </c>
      <c r="F12735" s="7" t="s">
        <v>11506</v>
      </c>
      <c r="G12735" s="7" t="s">
        <v>5401</v>
      </c>
      <c r="H12735" s="8" t="s">
        <v>11507</v>
      </c>
      <c r="I12735" s="8" t="s">
        <v>11505</v>
      </c>
      <c r="J12735" s="19">
        <v>3</v>
      </c>
      <c r="K12735" s="19" t="s">
        <v>7738</v>
      </c>
      <c r="L12735" s="11"/>
      <c r="M12735" s="11"/>
      <c r="N12735" s="24"/>
      <c r="P12735" s="32"/>
      <c r="T12735" s="19"/>
      <c r="U12735" s="3"/>
      <c r="X12735" t="str">
        <f t="shared" si="772"/>
        <v/>
      </c>
      <c r="Z12735">
        <f t="shared" si="773"/>
        <v>1</v>
      </c>
      <c r="AB12735" s="9"/>
      <c r="AC12735" t="s">
        <v>11507</v>
      </c>
      <c r="AD12735">
        <f t="shared" si="776"/>
        <v>0</v>
      </c>
      <c r="AF12735" s="3"/>
      <c r="AH12735" s="9"/>
    </row>
    <row r="12736" spans="1:34" ht="10.95" customHeight="1" outlineLevel="1" x14ac:dyDescent="0.25">
      <c r="A12736" t="s">
        <v>11471</v>
      </c>
      <c r="C12736" s="3" t="s">
        <v>11994</v>
      </c>
      <c r="D12736" s="3">
        <v>955</v>
      </c>
      <c r="E12736" s="9">
        <v>1984</v>
      </c>
      <c r="F12736" s="7" t="s">
        <v>11508</v>
      </c>
      <c r="G12736" s="7" t="s">
        <v>5401</v>
      </c>
      <c r="H12736" s="8" t="s">
        <v>11509</v>
      </c>
      <c r="I12736" s="8" t="s">
        <v>10858</v>
      </c>
      <c r="J12736" s="19">
        <v>3</v>
      </c>
      <c r="K12736" s="19" t="s">
        <v>7738</v>
      </c>
      <c r="L12736" s="11"/>
      <c r="M12736" s="11"/>
      <c r="N12736" s="24"/>
      <c r="P12736" s="32"/>
      <c r="T12736" s="19"/>
      <c r="U12736" s="3"/>
      <c r="X12736" t="str">
        <f t="shared" si="772"/>
        <v/>
      </c>
      <c r="Z12736" t="str">
        <f t="shared" si="773"/>
        <v/>
      </c>
      <c r="AB12736" s="9"/>
      <c r="AC12736" t="s">
        <v>11509</v>
      </c>
      <c r="AD12736">
        <f t="shared" si="776"/>
        <v>0</v>
      </c>
      <c r="AF12736" s="3"/>
      <c r="AH12736" s="9"/>
    </row>
    <row r="12737" spans="1:34" ht="10.95" customHeight="1" outlineLevel="1" x14ac:dyDescent="0.25">
      <c r="A12737" t="s">
        <v>11471</v>
      </c>
      <c r="C12737" s="3" t="s">
        <v>11994</v>
      </c>
      <c r="D12737" s="3">
        <v>956</v>
      </c>
      <c r="E12737" s="9">
        <v>1984</v>
      </c>
      <c r="F12737" s="7" t="s">
        <v>11510</v>
      </c>
      <c r="G12737" s="7" t="s">
        <v>5401</v>
      </c>
      <c r="H12737" s="8" t="s">
        <v>11509</v>
      </c>
      <c r="I12737" s="8" t="s">
        <v>10858</v>
      </c>
      <c r="J12737" s="19">
        <v>5</v>
      </c>
      <c r="K12737" s="19" t="s">
        <v>7738</v>
      </c>
      <c r="L12737" s="11"/>
      <c r="M12737" s="11"/>
      <c r="N12737" s="24"/>
      <c r="P12737" s="32"/>
      <c r="T12737" s="19"/>
      <c r="U12737" s="3"/>
      <c r="X12737" t="str">
        <f t="shared" si="772"/>
        <v/>
      </c>
      <c r="Z12737">
        <f t="shared" si="773"/>
        <v>1</v>
      </c>
      <c r="AB12737" s="9"/>
      <c r="AC12737" t="s">
        <v>11509</v>
      </c>
      <c r="AD12737">
        <f t="shared" si="776"/>
        <v>0</v>
      </c>
      <c r="AF12737" s="3"/>
      <c r="AH12737" s="9"/>
    </row>
    <row r="12738" spans="1:34" ht="10.95" customHeight="1" outlineLevel="1" x14ac:dyDescent="0.25">
      <c r="A12738" t="s">
        <v>11471</v>
      </c>
      <c r="C12738" s="3" t="s">
        <v>11994</v>
      </c>
      <c r="D12738" s="3">
        <v>965</v>
      </c>
      <c r="E12738" s="9">
        <v>1985</v>
      </c>
      <c r="F12738" s="7" t="s">
        <v>11503</v>
      </c>
      <c r="G12738" s="7" t="s">
        <v>5401</v>
      </c>
      <c r="H12738" s="8" t="s">
        <v>11490</v>
      </c>
      <c r="I12738" s="8" t="s">
        <v>11511</v>
      </c>
      <c r="J12738" s="19">
        <v>3</v>
      </c>
      <c r="K12738" s="19" t="s">
        <v>7738</v>
      </c>
      <c r="L12738" s="11"/>
      <c r="M12738" s="11"/>
      <c r="N12738" s="24"/>
      <c r="P12738" s="32"/>
      <c r="T12738" s="19"/>
      <c r="U12738" s="3"/>
      <c r="X12738" t="str">
        <f t="shared" ref="X12738:X12801" si="777">IF(COUNTIF(F12738,"*fdc*"),1,"")</f>
        <v/>
      </c>
      <c r="Z12738" t="str">
        <f t="shared" ref="Z12738:Z12801" si="778">IF(COUNTIF(F12738,"*s/s*"),1,"")</f>
        <v/>
      </c>
      <c r="AB12738" s="9"/>
      <c r="AC12738" t="s">
        <v>11490</v>
      </c>
      <c r="AD12738">
        <f t="shared" si="776"/>
        <v>0</v>
      </c>
      <c r="AF12738" s="3"/>
      <c r="AH12738" s="9"/>
    </row>
    <row r="12739" spans="1:34" ht="10.95" customHeight="1" outlineLevel="1" x14ac:dyDescent="0.25">
      <c r="A12739" t="s">
        <v>11471</v>
      </c>
      <c r="C12739" s="3" t="s">
        <v>11994</v>
      </c>
      <c r="D12739" s="3">
        <v>966</v>
      </c>
      <c r="E12739" s="9">
        <v>1985</v>
      </c>
      <c r="F12739" s="7" t="s">
        <v>11483</v>
      </c>
      <c r="G12739" s="7" t="s">
        <v>5401</v>
      </c>
      <c r="H12739" s="8" t="s">
        <v>11490</v>
      </c>
      <c r="I12739" s="8" t="s">
        <v>11511</v>
      </c>
      <c r="J12739" s="19">
        <v>3</v>
      </c>
      <c r="K12739" s="19" t="s">
        <v>7738</v>
      </c>
      <c r="L12739" s="11"/>
      <c r="M12739" s="11"/>
      <c r="N12739" s="24"/>
      <c r="P12739" s="32"/>
      <c r="T12739" s="19"/>
      <c r="U12739" s="3"/>
      <c r="X12739" t="str">
        <f t="shared" si="777"/>
        <v/>
      </c>
      <c r="Z12739" t="str">
        <f t="shared" si="778"/>
        <v/>
      </c>
      <c r="AB12739" s="9"/>
      <c r="AC12739" t="s">
        <v>11490</v>
      </c>
      <c r="AD12739">
        <f t="shared" si="776"/>
        <v>0</v>
      </c>
      <c r="AF12739" s="3"/>
      <c r="AH12739" s="9"/>
    </row>
    <row r="12740" spans="1:34" ht="10.95" customHeight="1" outlineLevel="1" x14ac:dyDescent="0.25">
      <c r="A12740" t="s">
        <v>11471</v>
      </c>
      <c r="C12740" s="3" t="s">
        <v>11994</v>
      </c>
      <c r="D12740" s="3" t="s">
        <v>11512</v>
      </c>
      <c r="E12740" s="9">
        <v>1985</v>
      </c>
      <c r="F12740" s="7" t="s">
        <v>11484</v>
      </c>
      <c r="G12740" s="7" t="s">
        <v>5401</v>
      </c>
      <c r="H12740" s="8" t="s">
        <v>11490</v>
      </c>
      <c r="I12740" s="8" t="s">
        <v>11511</v>
      </c>
      <c r="J12740" s="19">
        <v>3</v>
      </c>
      <c r="K12740" s="19" t="s">
        <v>7738</v>
      </c>
      <c r="L12740" s="11"/>
      <c r="M12740" s="11"/>
      <c r="N12740" s="24"/>
      <c r="P12740" s="32"/>
      <c r="T12740" s="19"/>
      <c r="U12740" s="3"/>
      <c r="X12740" t="str">
        <f t="shared" si="777"/>
        <v/>
      </c>
      <c r="Z12740">
        <f t="shared" si="778"/>
        <v>1</v>
      </c>
      <c r="AB12740" s="9"/>
      <c r="AC12740" t="s">
        <v>11490</v>
      </c>
      <c r="AD12740">
        <f t="shared" si="776"/>
        <v>0</v>
      </c>
      <c r="AF12740" s="3"/>
      <c r="AH12740" s="9"/>
    </row>
    <row r="12741" spans="1:34" ht="10.95" customHeight="1" outlineLevel="1" x14ac:dyDescent="0.25">
      <c r="A12741" t="s">
        <v>11471</v>
      </c>
      <c r="C12741" s="3" t="s">
        <v>11994</v>
      </c>
      <c r="D12741" s="3">
        <v>1032</v>
      </c>
      <c r="E12741" s="9">
        <v>1987</v>
      </c>
      <c r="F12741" s="7" t="s">
        <v>11514</v>
      </c>
      <c r="G12741" s="7" t="s">
        <v>5401</v>
      </c>
      <c r="H12741" s="8" t="s">
        <v>5669</v>
      </c>
      <c r="I12741" s="8" t="s">
        <v>11513</v>
      </c>
      <c r="J12741" s="19">
        <v>6</v>
      </c>
      <c r="K12741" s="19" t="s">
        <v>7736</v>
      </c>
      <c r="L12741" s="11">
        <v>2.1</v>
      </c>
      <c r="M12741" s="11"/>
      <c r="N12741" s="24"/>
      <c r="P12741" s="32"/>
      <c r="T12741" s="19"/>
      <c r="U12741" s="3">
        <v>808</v>
      </c>
      <c r="X12741" t="str">
        <f t="shared" si="777"/>
        <v/>
      </c>
      <c r="Z12741">
        <f t="shared" si="778"/>
        <v>1</v>
      </c>
      <c r="AB12741" s="9"/>
      <c r="AC12741" t="s">
        <v>5669</v>
      </c>
      <c r="AD12741">
        <f t="shared" si="776"/>
        <v>0</v>
      </c>
      <c r="AF12741" s="3"/>
      <c r="AH12741" s="9"/>
    </row>
    <row r="12742" spans="1:34" ht="10.95" customHeight="1" outlineLevel="1" x14ac:dyDescent="0.25">
      <c r="A12742" t="s">
        <v>11471</v>
      </c>
      <c r="C12742" s="3" t="s">
        <v>11994</v>
      </c>
      <c r="D12742" s="3">
        <v>1087</v>
      </c>
      <c r="E12742" s="9">
        <v>1988</v>
      </c>
      <c r="F12742" s="7" t="s">
        <v>11488</v>
      </c>
      <c r="G12742" s="7" t="s">
        <v>5401</v>
      </c>
      <c r="H12742" s="8" t="s">
        <v>11475</v>
      </c>
      <c r="I12742" s="8" t="s">
        <v>11515</v>
      </c>
      <c r="J12742" s="19">
        <v>6</v>
      </c>
      <c r="K12742" s="19" t="s">
        <v>7738</v>
      </c>
      <c r="L12742" s="11"/>
      <c r="M12742" s="11"/>
      <c r="N12742" s="24"/>
      <c r="P12742" s="32"/>
      <c r="T12742" s="19"/>
      <c r="U12742" s="3">
        <v>833</v>
      </c>
      <c r="X12742" t="str">
        <f t="shared" si="777"/>
        <v/>
      </c>
      <c r="Z12742" t="str">
        <f t="shared" si="778"/>
        <v/>
      </c>
      <c r="AB12742" s="9"/>
      <c r="AC12742" t="s">
        <v>11475</v>
      </c>
      <c r="AD12742">
        <f t="shared" si="776"/>
        <v>0</v>
      </c>
      <c r="AF12742" s="3"/>
      <c r="AH12742" s="9"/>
    </row>
    <row r="12743" spans="1:34" ht="10.95" customHeight="1" outlineLevel="1" x14ac:dyDescent="0.25">
      <c r="A12743" t="s">
        <v>11471</v>
      </c>
      <c r="C12743" s="3" t="s">
        <v>11994</v>
      </c>
      <c r="D12743" s="3" t="s">
        <v>18871</v>
      </c>
      <c r="E12743" s="9">
        <v>1990</v>
      </c>
      <c r="F12743" s="7" t="s">
        <v>11484</v>
      </c>
      <c r="G12743" s="7" t="s">
        <v>5401</v>
      </c>
      <c r="H12743" s="8" t="s">
        <v>11517</v>
      </c>
      <c r="I12743" s="8" t="s">
        <v>11516</v>
      </c>
      <c r="J12743" s="19">
        <v>3</v>
      </c>
      <c r="K12743" s="19" t="s">
        <v>7738</v>
      </c>
      <c r="L12743" s="11"/>
      <c r="M12743" s="11"/>
      <c r="N12743" s="24"/>
      <c r="P12743" s="32"/>
      <c r="T12743" s="19"/>
      <c r="U12743" s="3">
        <v>916</v>
      </c>
      <c r="X12743" t="str">
        <f t="shared" si="777"/>
        <v/>
      </c>
      <c r="Z12743">
        <f t="shared" si="778"/>
        <v>1</v>
      </c>
      <c r="AB12743" s="9"/>
      <c r="AC12743" t="s">
        <v>11517</v>
      </c>
      <c r="AD12743">
        <f t="shared" si="776"/>
        <v>0</v>
      </c>
      <c r="AF12743" s="3"/>
      <c r="AH12743" s="9"/>
    </row>
    <row r="12744" spans="1:34" ht="10.95" customHeight="1" outlineLevel="1" x14ac:dyDescent="0.25">
      <c r="A12744" t="s">
        <v>11471</v>
      </c>
      <c r="C12744" s="3" t="s">
        <v>11994</v>
      </c>
      <c r="D12744" s="3">
        <v>1299</v>
      </c>
      <c r="E12744" s="9">
        <v>1991</v>
      </c>
      <c r="F12744" s="7" t="s">
        <v>11519</v>
      </c>
      <c r="G12744" s="7" t="s">
        <v>5401</v>
      </c>
      <c r="H12744" s="8" t="s">
        <v>11520</v>
      </c>
      <c r="I12744" s="8" t="s">
        <v>11518</v>
      </c>
      <c r="J12744" s="19">
        <v>5</v>
      </c>
      <c r="K12744" s="19" t="s">
        <v>7738</v>
      </c>
      <c r="L12744" s="11"/>
      <c r="M12744" s="11"/>
      <c r="N12744" s="24"/>
      <c r="P12744" s="32"/>
      <c r="T12744" s="19"/>
      <c r="U12744" s="3"/>
      <c r="X12744" t="str">
        <f t="shared" si="777"/>
        <v/>
      </c>
      <c r="Z12744">
        <f t="shared" si="778"/>
        <v>1</v>
      </c>
      <c r="AB12744" s="9"/>
      <c r="AC12744" t="s">
        <v>11520</v>
      </c>
      <c r="AD12744">
        <f t="shared" si="776"/>
        <v>0</v>
      </c>
      <c r="AF12744" s="3"/>
      <c r="AH12744" s="9"/>
    </row>
    <row r="12745" spans="1:34" ht="10.95" customHeight="1" outlineLevel="1" x14ac:dyDescent="0.25">
      <c r="A12745" t="s">
        <v>11471</v>
      </c>
      <c r="C12745" s="3" t="s">
        <v>11994</v>
      </c>
      <c r="D12745" s="3">
        <v>1667</v>
      </c>
      <c r="E12745" s="9">
        <v>1995</v>
      </c>
      <c r="F12745" s="7" t="s">
        <v>11522</v>
      </c>
      <c r="G12745" s="7" t="s">
        <v>5401</v>
      </c>
      <c r="H12745" s="8" t="s">
        <v>11523</v>
      </c>
      <c r="I12745" s="8" t="s">
        <v>11521</v>
      </c>
      <c r="J12745" s="19">
        <v>5</v>
      </c>
      <c r="K12745" s="19" t="s">
        <v>7738</v>
      </c>
      <c r="L12745" s="11"/>
      <c r="M12745" s="11"/>
      <c r="N12745" s="24"/>
      <c r="P12745" s="32"/>
      <c r="T12745" s="19"/>
      <c r="U12745" s="3"/>
      <c r="X12745" t="str">
        <f t="shared" si="777"/>
        <v/>
      </c>
      <c r="Z12745" t="str">
        <f t="shared" si="778"/>
        <v/>
      </c>
      <c r="AB12745" s="9"/>
      <c r="AC12745" t="s">
        <v>11523</v>
      </c>
      <c r="AD12745">
        <f t="shared" si="776"/>
        <v>0</v>
      </c>
      <c r="AF12745" s="3"/>
      <c r="AH12745" s="9"/>
    </row>
    <row r="12746" spans="1:34" ht="10.95" customHeight="1" outlineLevel="1" x14ac:dyDescent="0.25">
      <c r="A12746" t="s">
        <v>11471</v>
      </c>
      <c r="C12746" s="3" t="s">
        <v>11994</v>
      </c>
      <c r="D12746" s="3">
        <v>1669</v>
      </c>
      <c r="E12746" s="9">
        <v>1995</v>
      </c>
      <c r="F12746" s="7" t="s">
        <v>11522</v>
      </c>
      <c r="G12746" s="7" t="s">
        <v>5401</v>
      </c>
      <c r="H12746" s="8" t="s">
        <v>11523</v>
      </c>
      <c r="I12746" s="8" t="s">
        <v>11521</v>
      </c>
      <c r="J12746" s="19">
        <v>5</v>
      </c>
      <c r="K12746" s="19" t="s">
        <v>7738</v>
      </c>
      <c r="L12746" s="11"/>
      <c r="M12746" s="11"/>
      <c r="N12746" s="24"/>
      <c r="P12746" s="32"/>
      <c r="T12746" s="19"/>
      <c r="U12746" s="3"/>
      <c r="X12746" t="str">
        <f t="shared" si="777"/>
        <v/>
      </c>
      <c r="Z12746" t="str">
        <f t="shared" si="778"/>
        <v/>
      </c>
      <c r="AB12746" s="9"/>
      <c r="AC12746" t="s">
        <v>11523</v>
      </c>
      <c r="AD12746">
        <f t="shared" si="776"/>
        <v>0</v>
      </c>
      <c r="AF12746" s="3"/>
      <c r="AH12746" s="9"/>
    </row>
    <row r="12747" spans="1:34" ht="10.95" customHeight="1" outlineLevel="1" x14ac:dyDescent="0.25">
      <c r="A12747" t="s">
        <v>11471</v>
      </c>
      <c r="C12747" s="3" t="s">
        <v>11994</v>
      </c>
      <c r="D12747" s="3">
        <v>1811</v>
      </c>
      <c r="E12747" s="9">
        <v>1998</v>
      </c>
      <c r="F12747" s="7" t="s">
        <v>11525</v>
      </c>
      <c r="G12747" s="7" t="s">
        <v>5401</v>
      </c>
      <c r="H12747" s="8" t="s">
        <v>11526</v>
      </c>
      <c r="I12747" s="8" t="s">
        <v>11524</v>
      </c>
      <c r="J12747" s="19">
        <v>3</v>
      </c>
      <c r="K12747" s="19" t="s">
        <v>7738</v>
      </c>
      <c r="L12747" s="11"/>
      <c r="M12747" s="11"/>
      <c r="N12747" s="24"/>
      <c r="P12747" s="32"/>
      <c r="T12747" s="19"/>
      <c r="U12747" s="3"/>
      <c r="X12747" t="str">
        <f t="shared" si="777"/>
        <v/>
      </c>
      <c r="Z12747" t="str">
        <f t="shared" si="778"/>
        <v/>
      </c>
      <c r="AB12747" s="9"/>
      <c r="AC12747" t="s">
        <v>11526</v>
      </c>
      <c r="AD12747">
        <f t="shared" si="776"/>
        <v>0</v>
      </c>
      <c r="AF12747" s="3"/>
      <c r="AH12747" s="9"/>
    </row>
    <row r="12748" spans="1:34" ht="10.95" customHeight="1" outlineLevel="1" x14ac:dyDescent="0.25">
      <c r="A12748" t="s">
        <v>11471</v>
      </c>
      <c r="C12748" s="3" t="s">
        <v>11994</v>
      </c>
      <c r="D12748" s="3">
        <v>1812</v>
      </c>
      <c r="E12748" s="9">
        <v>1998</v>
      </c>
      <c r="F12748" s="7" t="s">
        <v>11525</v>
      </c>
      <c r="G12748" s="7" t="s">
        <v>5401</v>
      </c>
      <c r="H12748" s="8" t="s">
        <v>11526</v>
      </c>
      <c r="I12748" s="8" t="s">
        <v>11524</v>
      </c>
      <c r="J12748" s="19">
        <v>3</v>
      </c>
      <c r="K12748" s="19" t="s">
        <v>7738</v>
      </c>
      <c r="L12748" s="11"/>
      <c r="M12748" s="11"/>
      <c r="N12748" s="24"/>
      <c r="P12748" s="32"/>
      <c r="T12748" s="19"/>
      <c r="U12748" s="3"/>
      <c r="X12748" t="str">
        <f t="shared" si="777"/>
        <v/>
      </c>
      <c r="Z12748" t="str">
        <f t="shared" si="778"/>
        <v/>
      </c>
      <c r="AB12748" s="9"/>
      <c r="AC12748" t="s">
        <v>11526</v>
      </c>
      <c r="AD12748">
        <f t="shared" si="776"/>
        <v>0</v>
      </c>
      <c r="AF12748" s="3"/>
      <c r="AH12748" s="9"/>
    </row>
    <row r="12749" spans="1:34" ht="10.95" customHeight="1" outlineLevel="1" x14ac:dyDescent="0.25">
      <c r="A12749" t="s">
        <v>11471</v>
      </c>
      <c r="C12749" s="3" t="s">
        <v>11994</v>
      </c>
      <c r="D12749" s="3">
        <v>1813</v>
      </c>
      <c r="E12749" s="9">
        <v>1998</v>
      </c>
      <c r="F12749" s="7" t="s">
        <v>11525</v>
      </c>
      <c r="G12749" s="7" t="s">
        <v>5401</v>
      </c>
      <c r="H12749" s="8" t="s">
        <v>11526</v>
      </c>
      <c r="I12749" s="8" t="s">
        <v>11524</v>
      </c>
      <c r="J12749" s="19">
        <v>5</v>
      </c>
      <c r="K12749" s="19" t="s">
        <v>7738</v>
      </c>
      <c r="L12749" s="11"/>
      <c r="M12749" s="11"/>
      <c r="N12749" s="24"/>
      <c r="P12749" s="32"/>
      <c r="T12749" s="19"/>
      <c r="U12749" s="3"/>
      <c r="X12749" t="str">
        <f t="shared" si="777"/>
        <v/>
      </c>
      <c r="Z12749" t="str">
        <f t="shared" si="778"/>
        <v/>
      </c>
      <c r="AB12749" s="9"/>
      <c r="AC12749" t="s">
        <v>11526</v>
      </c>
      <c r="AD12749">
        <f t="shared" si="776"/>
        <v>0</v>
      </c>
      <c r="AF12749" s="3"/>
      <c r="AH12749" s="9"/>
    </row>
    <row r="12750" spans="1:34" ht="10.95" customHeight="1" outlineLevel="1" x14ac:dyDescent="0.25">
      <c r="A12750" t="s">
        <v>11471</v>
      </c>
      <c r="C12750" s="3" t="s">
        <v>11994</v>
      </c>
      <c r="D12750" s="3">
        <v>1814</v>
      </c>
      <c r="E12750" s="9">
        <v>1998</v>
      </c>
      <c r="F12750" s="7" t="s">
        <v>11525</v>
      </c>
      <c r="G12750" s="7" t="s">
        <v>5401</v>
      </c>
      <c r="H12750" s="8" t="s">
        <v>11526</v>
      </c>
      <c r="I12750" s="8" t="s">
        <v>11524</v>
      </c>
      <c r="J12750" s="19">
        <v>5</v>
      </c>
      <c r="K12750" s="19" t="s">
        <v>7738</v>
      </c>
      <c r="L12750" s="11"/>
      <c r="M12750" s="11"/>
      <c r="N12750" s="24"/>
      <c r="P12750" s="32"/>
      <c r="T12750" s="19"/>
      <c r="U12750" s="3"/>
      <c r="X12750" t="str">
        <f t="shared" si="777"/>
        <v/>
      </c>
      <c r="Z12750" t="str">
        <f t="shared" si="778"/>
        <v/>
      </c>
      <c r="AB12750" s="9"/>
      <c r="AC12750" t="s">
        <v>11526</v>
      </c>
      <c r="AD12750">
        <f t="shared" si="776"/>
        <v>0</v>
      </c>
      <c r="AF12750" s="3"/>
      <c r="AH12750" s="9"/>
    </row>
    <row r="12751" spans="1:34" ht="10.95" customHeight="1" outlineLevel="1" x14ac:dyDescent="0.25">
      <c r="A12751" t="s">
        <v>11471</v>
      </c>
      <c r="C12751" s="3" t="s">
        <v>11994</v>
      </c>
      <c r="D12751" s="3">
        <v>1816</v>
      </c>
      <c r="E12751" s="9">
        <v>1998</v>
      </c>
      <c r="F12751" s="7" t="s">
        <v>11528</v>
      </c>
      <c r="G12751" s="7" t="s">
        <v>5401</v>
      </c>
      <c r="H12751" s="8" t="s">
        <v>11475</v>
      </c>
      <c r="I12751" s="8" t="s">
        <v>11524</v>
      </c>
      <c r="J12751" s="19">
        <v>6</v>
      </c>
      <c r="K12751" s="19" t="s">
        <v>7738</v>
      </c>
      <c r="L12751" s="11"/>
      <c r="M12751" s="11"/>
      <c r="N12751" s="24"/>
      <c r="P12751" s="32"/>
      <c r="T12751" s="19"/>
      <c r="U12751" s="3">
        <v>1331</v>
      </c>
      <c r="X12751" t="str">
        <f t="shared" si="777"/>
        <v/>
      </c>
      <c r="Z12751" t="str">
        <f t="shared" si="778"/>
        <v/>
      </c>
      <c r="AB12751" s="9"/>
      <c r="AC12751" t="s">
        <v>11475</v>
      </c>
      <c r="AD12751">
        <f t="shared" si="776"/>
        <v>0</v>
      </c>
      <c r="AF12751" s="3"/>
      <c r="AH12751" s="9"/>
    </row>
    <row r="12752" spans="1:34" ht="10.95" customHeight="1" outlineLevel="1" x14ac:dyDescent="0.25">
      <c r="A12752" t="s">
        <v>11471</v>
      </c>
      <c r="C12752" s="3" t="s">
        <v>11994</v>
      </c>
      <c r="D12752" s="3" t="s">
        <v>11527</v>
      </c>
      <c r="E12752" s="9">
        <v>1998</v>
      </c>
      <c r="F12752" s="7" t="s">
        <v>11529</v>
      </c>
      <c r="G12752" s="7" t="s">
        <v>5401</v>
      </c>
      <c r="H12752" s="8" t="s">
        <v>11475</v>
      </c>
      <c r="I12752" s="8" t="s">
        <v>11524</v>
      </c>
      <c r="J12752" s="19">
        <v>6</v>
      </c>
      <c r="K12752" s="19" t="s">
        <v>7738</v>
      </c>
      <c r="L12752" s="11"/>
      <c r="M12752" s="11"/>
      <c r="N12752" s="24"/>
      <c r="P12752" s="32"/>
      <c r="T12752" s="19"/>
      <c r="U12752" s="3"/>
      <c r="X12752" t="str">
        <f t="shared" si="777"/>
        <v/>
      </c>
      <c r="Z12752">
        <f t="shared" si="778"/>
        <v>1</v>
      </c>
      <c r="AB12752" s="9"/>
      <c r="AC12752" t="s">
        <v>11475</v>
      </c>
      <c r="AD12752">
        <f t="shared" si="776"/>
        <v>0</v>
      </c>
      <c r="AF12752" s="3"/>
      <c r="AH12752" s="9"/>
    </row>
    <row r="12753" spans="1:34" ht="10.95" customHeight="1" outlineLevel="1" x14ac:dyDescent="0.25">
      <c r="A12753" t="s">
        <v>11471</v>
      </c>
      <c r="C12753" s="3" t="s">
        <v>11994</v>
      </c>
      <c r="D12753" s="3">
        <v>1876</v>
      </c>
      <c r="E12753" s="9">
        <v>1998</v>
      </c>
      <c r="F12753" s="7" t="s">
        <v>11532</v>
      </c>
      <c r="G12753" s="7" t="s">
        <v>5401</v>
      </c>
      <c r="H12753" s="8" t="s">
        <v>11475</v>
      </c>
      <c r="I12753" s="8" t="s">
        <v>11530</v>
      </c>
      <c r="J12753" s="19">
        <v>6</v>
      </c>
      <c r="K12753" s="19" t="s">
        <v>7738</v>
      </c>
      <c r="L12753" s="11"/>
      <c r="M12753" s="11"/>
      <c r="N12753" s="24"/>
      <c r="P12753" s="32"/>
      <c r="T12753" s="19"/>
      <c r="U12753" s="3"/>
      <c r="X12753" t="str">
        <f t="shared" si="777"/>
        <v/>
      </c>
      <c r="Z12753" t="str">
        <f t="shared" si="778"/>
        <v/>
      </c>
      <c r="AB12753" s="9"/>
      <c r="AC12753" t="s">
        <v>11475</v>
      </c>
      <c r="AD12753">
        <f t="shared" si="776"/>
        <v>0</v>
      </c>
      <c r="AF12753" s="3"/>
      <c r="AH12753" s="9"/>
    </row>
    <row r="12754" spans="1:34" ht="10.95" customHeight="1" outlineLevel="1" x14ac:dyDescent="0.25">
      <c r="A12754" t="s">
        <v>11471</v>
      </c>
      <c r="C12754" s="3" t="s">
        <v>11994</v>
      </c>
      <c r="D12754" s="3" t="s">
        <v>11531</v>
      </c>
      <c r="E12754" s="9">
        <v>1998</v>
      </c>
      <c r="F12754" s="7" t="s">
        <v>11533</v>
      </c>
      <c r="G12754" s="7" t="s">
        <v>5401</v>
      </c>
      <c r="H12754" s="8" t="s">
        <v>11475</v>
      </c>
      <c r="I12754" s="8" t="s">
        <v>11530</v>
      </c>
      <c r="J12754" s="19">
        <v>6</v>
      </c>
      <c r="K12754" s="19" t="s">
        <v>7738</v>
      </c>
      <c r="L12754" s="11"/>
      <c r="M12754" s="11"/>
      <c r="N12754" s="24"/>
      <c r="P12754" s="32"/>
      <c r="T12754" s="19"/>
      <c r="U12754" s="3"/>
      <c r="X12754" t="str">
        <f t="shared" si="777"/>
        <v/>
      </c>
      <c r="Z12754">
        <f t="shared" si="778"/>
        <v>1</v>
      </c>
      <c r="AB12754" s="9"/>
      <c r="AC12754" t="s">
        <v>11475</v>
      </c>
      <c r="AD12754">
        <f t="shared" si="776"/>
        <v>0</v>
      </c>
      <c r="AF12754" s="3"/>
      <c r="AH12754" s="9"/>
    </row>
    <row r="12755" spans="1:34" ht="10.95" customHeight="1" outlineLevel="1" x14ac:dyDescent="0.25">
      <c r="A12755" t="s">
        <v>11471</v>
      </c>
      <c r="C12755" s="3" t="s">
        <v>11994</v>
      </c>
      <c r="D12755" s="3">
        <v>1908</v>
      </c>
      <c r="E12755" s="9">
        <v>2000</v>
      </c>
      <c r="F12755" s="7" t="s">
        <v>11536</v>
      </c>
      <c r="G12755" s="7" t="s">
        <v>5401</v>
      </c>
      <c r="H12755" s="8" t="s">
        <v>11540</v>
      </c>
      <c r="I12755" s="8" t="s">
        <v>11534</v>
      </c>
      <c r="J12755" s="19">
        <v>3</v>
      </c>
      <c r="K12755" s="19" t="s">
        <v>7738</v>
      </c>
      <c r="L12755" s="11"/>
      <c r="M12755" s="11"/>
      <c r="N12755" s="24"/>
      <c r="P12755" s="32"/>
      <c r="T12755" s="19"/>
      <c r="U12755" s="3"/>
      <c r="X12755" t="str">
        <f t="shared" si="777"/>
        <v/>
      </c>
      <c r="Z12755" t="str">
        <f t="shared" si="778"/>
        <v/>
      </c>
      <c r="AB12755" s="9"/>
      <c r="AC12755" t="s">
        <v>11540</v>
      </c>
      <c r="AD12755">
        <f t="shared" si="776"/>
        <v>0</v>
      </c>
      <c r="AF12755" s="3"/>
      <c r="AH12755" s="9"/>
    </row>
    <row r="12756" spans="1:34" ht="10.95" customHeight="1" outlineLevel="1" x14ac:dyDescent="0.25">
      <c r="A12756" t="s">
        <v>11471</v>
      </c>
      <c r="C12756" s="3" t="s">
        <v>11994</v>
      </c>
      <c r="D12756" s="3">
        <v>1909</v>
      </c>
      <c r="E12756" s="9">
        <v>2000</v>
      </c>
      <c r="F12756" s="7" t="s">
        <v>11537</v>
      </c>
      <c r="G12756" s="7" t="s">
        <v>5401</v>
      </c>
      <c r="H12756" s="8" t="s">
        <v>11540</v>
      </c>
      <c r="I12756" s="8" t="s">
        <v>11534</v>
      </c>
      <c r="J12756" s="19">
        <v>3</v>
      </c>
      <c r="K12756" s="19" t="s">
        <v>7738</v>
      </c>
      <c r="L12756" s="11"/>
      <c r="M12756" s="11"/>
      <c r="N12756" s="24"/>
      <c r="P12756" s="32"/>
      <c r="T12756" s="19"/>
      <c r="U12756" s="3"/>
      <c r="X12756" t="str">
        <f t="shared" si="777"/>
        <v/>
      </c>
      <c r="Z12756" t="str">
        <f t="shared" si="778"/>
        <v/>
      </c>
      <c r="AB12756" s="9"/>
      <c r="AC12756" t="s">
        <v>11540</v>
      </c>
      <c r="AD12756">
        <f t="shared" si="776"/>
        <v>0</v>
      </c>
      <c r="AF12756" s="3"/>
      <c r="AH12756" s="9"/>
    </row>
    <row r="12757" spans="1:34" ht="10.95" customHeight="1" outlineLevel="1" x14ac:dyDescent="0.25">
      <c r="A12757" t="s">
        <v>11471</v>
      </c>
      <c r="C12757" s="3" t="s">
        <v>11994</v>
      </c>
      <c r="D12757" s="3">
        <v>1910</v>
      </c>
      <c r="E12757" s="9">
        <v>2000</v>
      </c>
      <c r="F12757" s="7" t="s">
        <v>11532</v>
      </c>
      <c r="G12757" s="7" t="s">
        <v>5401</v>
      </c>
      <c r="H12757" s="8" t="s">
        <v>11540</v>
      </c>
      <c r="I12757" s="8" t="s">
        <v>11534</v>
      </c>
      <c r="J12757" s="19">
        <v>3</v>
      </c>
      <c r="K12757" s="19" t="s">
        <v>7738</v>
      </c>
      <c r="L12757" s="11"/>
      <c r="M12757" s="11"/>
      <c r="N12757" s="24"/>
      <c r="P12757" s="32"/>
      <c r="T12757" s="19"/>
      <c r="U12757" s="3"/>
      <c r="X12757" t="str">
        <f t="shared" si="777"/>
        <v/>
      </c>
      <c r="Z12757" t="str">
        <f t="shared" si="778"/>
        <v/>
      </c>
      <c r="AB12757" s="9"/>
      <c r="AC12757" t="s">
        <v>11540</v>
      </c>
      <c r="AD12757">
        <f t="shared" si="776"/>
        <v>0</v>
      </c>
      <c r="AF12757" s="3"/>
      <c r="AH12757" s="9"/>
    </row>
    <row r="12758" spans="1:34" ht="10.95" customHeight="1" outlineLevel="1" x14ac:dyDescent="0.25">
      <c r="A12758" t="s">
        <v>11471</v>
      </c>
      <c r="C12758" s="3" t="s">
        <v>11994</v>
      </c>
      <c r="D12758" s="3">
        <v>1911</v>
      </c>
      <c r="E12758" s="9">
        <v>2000</v>
      </c>
      <c r="F12758" s="7" t="s">
        <v>11538</v>
      </c>
      <c r="G12758" s="7" t="s">
        <v>5401</v>
      </c>
      <c r="H12758" s="8" t="s">
        <v>11540</v>
      </c>
      <c r="I12758" s="8" t="s">
        <v>11534</v>
      </c>
      <c r="J12758" s="19">
        <v>3</v>
      </c>
      <c r="K12758" s="19" t="s">
        <v>7738</v>
      </c>
      <c r="L12758" s="11"/>
      <c r="M12758" s="11"/>
      <c r="N12758" s="24"/>
      <c r="P12758" s="32"/>
      <c r="T12758" s="19"/>
      <c r="U12758" s="3"/>
      <c r="X12758" t="str">
        <f t="shared" si="777"/>
        <v/>
      </c>
      <c r="Z12758" t="str">
        <f t="shared" si="778"/>
        <v/>
      </c>
      <c r="AB12758" s="9"/>
      <c r="AC12758" t="s">
        <v>11540</v>
      </c>
      <c r="AD12758">
        <f t="shared" si="776"/>
        <v>0</v>
      </c>
      <c r="AF12758" s="3"/>
      <c r="AH12758" s="9"/>
    </row>
    <row r="12759" spans="1:34" ht="10.95" customHeight="1" outlineLevel="1" x14ac:dyDescent="0.25">
      <c r="A12759" t="s">
        <v>11471</v>
      </c>
      <c r="C12759" s="3" t="s">
        <v>11994</v>
      </c>
      <c r="D12759" s="3" t="s">
        <v>11535</v>
      </c>
      <c r="E12759" s="9">
        <v>2000</v>
      </c>
      <c r="F12759" s="7" t="s">
        <v>11539</v>
      </c>
      <c r="G12759" s="7" t="s">
        <v>5401</v>
      </c>
      <c r="H12759" s="8" t="s">
        <v>11540</v>
      </c>
      <c r="I12759" s="8" t="s">
        <v>11534</v>
      </c>
      <c r="J12759" s="19">
        <v>3</v>
      </c>
      <c r="K12759" s="19" t="s">
        <v>7738</v>
      </c>
      <c r="L12759" s="11"/>
      <c r="M12759" s="11"/>
      <c r="N12759" s="24"/>
      <c r="P12759" s="32"/>
      <c r="T12759" s="19"/>
      <c r="U12759" s="3"/>
      <c r="X12759" t="str">
        <f t="shared" si="777"/>
        <v/>
      </c>
      <c r="Z12759">
        <f t="shared" si="778"/>
        <v>1</v>
      </c>
      <c r="AB12759" s="9"/>
      <c r="AC12759" t="s">
        <v>11540</v>
      </c>
      <c r="AD12759">
        <f t="shared" si="776"/>
        <v>0</v>
      </c>
      <c r="AF12759" s="3"/>
      <c r="AH12759" s="9"/>
    </row>
    <row r="12760" spans="1:34" ht="10.95" customHeight="1" outlineLevel="1" collapsed="1" x14ac:dyDescent="0.25">
      <c r="A12760" t="s">
        <v>11471</v>
      </c>
      <c r="C12760" s="3" t="s">
        <v>11994</v>
      </c>
      <c r="D12760" s="3">
        <v>2017</v>
      </c>
      <c r="E12760" s="9">
        <v>2003</v>
      </c>
      <c r="F12760" s="7" t="s">
        <v>11522</v>
      </c>
      <c r="G12760" s="7" t="s">
        <v>5401</v>
      </c>
      <c r="H12760" s="8" t="s">
        <v>20658</v>
      </c>
      <c r="I12760" s="8" t="s">
        <v>20657</v>
      </c>
      <c r="J12760" s="19">
        <v>1</v>
      </c>
      <c r="K12760" s="19" t="s">
        <v>20093</v>
      </c>
      <c r="L12760" s="11"/>
      <c r="M12760" s="11"/>
      <c r="N12760" s="24"/>
      <c r="P12760" s="32"/>
      <c r="T12760" s="19"/>
      <c r="U12760" s="3"/>
      <c r="X12760" t="str">
        <f t="shared" si="777"/>
        <v/>
      </c>
      <c r="Z12760" t="str">
        <f t="shared" si="778"/>
        <v/>
      </c>
      <c r="AB12760" s="9"/>
      <c r="AC12760" t="s">
        <v>20658</v>
      </c>
      <c r="AD12760">
        <f t="shared" si="776"/>
        <v>0</v>
      </c>
      <c r="AF12760" s="3">
        <v>1</v>
      </c>
      <c r="AH12760" s="9"/>
    </row>
    <row r="12761" spans="1:34" ht="10.95" customHeight="1" outlineLevel="1" x14ac:dyDescent="0.25">
      <c r="A12761" t="s">
        <v>11471</v>
      </c>
      <c r="C12761" s="3" t="s">
        <v>11994</v>
      </c>
      <c r="D12761" s="3">
        <v>2018</v>
      </c>
      <c r="E12761" s="9">
        <v>2003</v>
      </c>
      <c r="F12761" s="7" t="s">
        <v>11543</v>
      </c>
      <c r="G12761" s="7" t="s">
        <v>5401</v>
      </c>
      <c r="H12761" s="8" t="s">
        <v>20658</v>
      </c>
      <c r="I12761" s="8" t="s">
        <v>20657</v>
      </c>
      <c r="J12761" s="19">
        <v>1</v>
      </c>
      <c r="K12761" s="19" t="s">
        <v>20093</v>
      </c>
      <c r="L12761" s="11"/>
      <c r="M12761" s="11"/>
      <c r="N12761" s="24"/>
      <c r="P12761" s="32"/>
      <c r="T12761" s="19"/>
      <c r="U12761" s="3"/>
      <c r="X12761" t="str">
        <f t="shared" si="777"/>
        <v/>
      </c>
      <c r="Z12761" t="str">
        <f t="shared" si="778"/>
        <v/>
      </c>
      <c r="AB12761" s="9"/>
      <c r="AC12761" t="s">
        <v>20658</v>
      </c>
      <c r="AD12761">
        <f t="shared" si="776"/>
        <v>0</v>
      </c>
      <c r="AF12761" s="3">
        <v>1</v>
      </c>
      <c r="AH12761" s="9"/>
    </row>
    <row r="12762" spans="1:34" ht="10.95" customHeight="1" outlineLevel="1" x14ac:dyDescent="0.25">
      <c r="A12762" t="s">
        <v>11471</v>
      </c>
      <c r="C12762" s="3" t="s">
        <v>11994</v>
      </c>
      <c r="D12762" s="3">
        <v>2019</v>
      </c>
      <c r="E12762" s="9">
        <v>2003</v>
      </c>
      <c r="F12762" s="7" t="s">
        <v>11544</v>
      </c>
      <c r="G12762" s="7" t="s">
        <v>5401</v>
      </c>
      <c r="H12762" s="8" t="s">
        <v>20658</v>
      </c>
      <c r="I12762" s="8" t="s">
        <v>20657</v>
      </c>
      <c r="J12762" s="19">
        <v>1</v>
      </c>
      <c r="K12762" s="19" t="s">
        <v>20093</v>
      </c>
      <c r="L12762" s="11"/>
      <c r="M12762" s="11"/>
      <c r="N12762" s="24"/>
      <c r="P12762" s="32"/>
      <c r="T12762" s="19"/>
      <c r="U12762" s="3"/>
      <c r="X12762" t="str">
        <f t="shared" si="777"/>
        <v/>
      </c>
      <c r="Z12762" t="str">
        <f t="shared" si="778"/>
        <v/>
      </c>
      <c r="AB12762" s="9"/>
      <c r="AC12762" t="s">
        <v>20658</v>
      </c>
      <c r="AD12762">
        <f t="shared" si="776"/>
        <v>0</v>
      </c>
      <c r="AF12762" s="3">
        <v>1</v>
      </c>
      <c r="AH12762" s="9"/>
    </row>
    <row r="12763" spans="1:34" ht="10.95" customHeight="1" outlineLevel="1" x14ac:dyDescent="0.25">
      <c r="A12763" t="s">
        <v>11471</v>
      </c>
      <c r="C12763" s="3" t="s">
        <v>11994</v>
      </c>
      <c r="D12763" s="3">
        <v>2020</v>
      </c>
      <c r="E12763" s="9">
        <v>2003</v>
      </c>
      <c r="F12763" s="7" t="s">
        <v>11536</v>
      </c>
      <c r="G12763" s="7" t="s">
        <v>5401</v>
      </c>
      <c r="H12763" s="8" t="s">
        <v>20658</v>
      </c>
      <c r="I12763" s="8" t="s">
        <v>20657</v>
      </c>
      <c r="J12763" s="19">
        <v>1</v>
      </c>
      <c r="K12763" s="19" t="s">
        <v>20093</v>
      </c>
      <c r="L12763" s="11"/>
      <c r="M12763" s="11"/>
      <c r="N12763" s="24"/>
      <c r="P12763" s="32"/>
      <c r="T12763" s="19"/>
      <c r="U12763" s="3"/>
      <c r="X12763" t="str">
        <f t="shared" si="777"/>
        <v/>
      </c>
      <c r="Z12763" t="str">
        <f t="shared" si="778"/>
        <v/>
      </c>
      <c r="AB12763" s="9"/>
      <c r="AC12763" t="s">
        <v>20658</v>
      </c>
      <c r="AD12763">
        <f t="shared" si="776"/>
        <v>0</v>
      </c>
      <c r="AF12763" s="3">
        <v>1</v>
      </c>
      <c r="AH12763" s="9"/>
    </row>
    <row r="12764" spans="1:34" ht="10.95" customHeight="1" outlineLevel="1" x14ac:dyDescent="0.25">
      <c r="A12764" t="s">
        <v>11471</v>
      </c>
      <c r="C12764" s="3" t="s">
        <v>11994</v>
      </c>
      <c r="D12764" s="3">
        <v>2021</v>
      </c>
      <c r="E12764" s="9">
        <v>2003</v>
      </c>
      <c r="F12764" s="7" t="s">
        <v>11537</v>
      </c>
      <c r="G12764" s="7" t="s">
        <v>5401</v>
      </c>
      <c r="H12764" s="8" t="s">
        <v>20658</v>
      </c>
      <c r="I12764" s="8" t="s">
        <v>20657</v>
      </c>
      <c r="J12764" s="19">
        <v>1</v>
      </c>
      <c r="K12764" s="19" t="s">
        <v>20093</v>
      </c>
      <c r="L12764" s="11"/>
      <c r="M12764" s="11"/>
      <c r="N12764" s="24"/>
      <c r="P12764" s="32"/>
      <c r="T12764" s="19"/>
      <c r="U12764" s="3"/>
      <c r="X12764" t="str">
        <f t="shared" si="777"/>
        <v/>
      </c>
      <c r="Z12764" t="str">
        <f t="shared" si="778"/>
        <v/>
      </c>
      <c r="AB12764" s="9"/>
      <c r="AC12764" t="s">
        <v>20658</v>
      </c>
      <c r="AD12764">
        <f t="shared" si="776"/>
        <v>0</v>
      </c>
      <c r="AF12764" s="3">
        <v>1</v>
      </c>
      <c r="AH12764" s="9"/>
    </row>
    <row r="12765" spans="1:34" ht="10.95" customHeight="1" outlineLevel="1" x14ac:dyDescent="0.25">
      <c r="A12765" t="s">
        <v>11471</v>
      </c>
      <c r="C12765" s="3" t="s">
        <v>11994</v>
      </c>
      <c r="D12765" s="3">
        <v>2022</v>
      </c>
      <c r="E12765" s="9">
        <v>2003</v>
      </c>
      <c r="F12765" s="7" t="s">
        <v>11545</v>
      </c>
      <c r="G12765" s="7" t="s">
        <v>5401</v>
      </c>
      <c r="H12765" s="8" t="s">
        <v>20658</v>
      </c>
      <c r="I12765" s="8" t="s">
        <v>20657</v>
      </c>
      <c r="J12765" s="19">
        <v>1</v>
      </c>
      <c r="K12765" s="19" t="s">
        <v>20093</v>
      </c>
      <c r="L12765" s="11"/>
      <c r="M12765" s="11"/>
      <c r="N12765" s="24"/>
      <c r="P12765" s="32"/>
      <c r="T12765" s="19"/>
      <c r="U12765" s="3"/>
      <c r="X12765" t="str">
        <f t="shared" si="777"/>
        <v/>
      </c>
      <c r="Z12765" t="str">
        <f t="shared" si="778"/>
        <v/>
      </c>
      <c r="AB12765" s="9"/>
      <c r="AC12765" t="s">
        <v>20658</v>
      </c>
      <c r="AD12765">
        <f t="shared" si="776"/>
        <v>0</v>
      </c>
      <c r="AF12765" s="3">
        <v>1</v>
      </c>
      <c r="AH12765" s="9"/>
    </row>
    <row r="12766" spans="1:34" ht="10.95" customHeight="1" outlineLevel="1" x14ac:dyDescent="0.25">
      <c r="A12766" t="s">
        <v>11471</v>
      </c>
      <c r="C12766" s="3" t="s">
        <v>11994</v>
      </c>
      <c r="D12766" s="3" t="s">
        <v>20655</v>
      </c>
      <c r="E12766" s="9">
        <v>2003</v>
      </c>
      <c r="F12766" s="7" t="s">
        <v>11547</v>
      </c>
      <c r="G12766" s="7" t="s">
        <v>5401</v>
      </c>
      <c r="H12766" s="8" t="s">
        <v>20658</v>
      </c>
      <c r="I12766" s="8" t="s">
        <v>20657</v>
      </c>
      <c r="J12766" s="19">
        <v>1</v>
      </c>
      <c r="K12766" s="19" t="s">
        <v>7736</v>
      </c>
      <c r="L12766" s="11">
        <v>1.65</v>
      </c>
      <c r="M12766" s="11"/>
      <c r="N12766" s="24"/>
      <c r="P12766" s="32"/>
      <c r="T12766" s="19"/>
      <c r="U12766" s="3">
        <v>1469</v>
      </c>
      <c r="X12766" t="str">
        <f t="shared" si="777"/>
        <v/>
      </c>
      <c r="Z12766">
        <f t="shared" si="778"/>
        <v>1</v>
      </c>
      <c r="AB12766" s="9"/>
      <c r="AC12766" t="s">
        <v>20658</v>
      </c>
      <c r="AD12766">
        <f t="shared" si="776"/>
        <v>0</v>
      </c>
      <c r="AF12766" s="3">
        <v>1</v>
      </c>
      <c r="AH12766" s="9"/>
    </row>
    <row r="12767" spans="1:34" ht="10.95" customHeight="1" outlineLevel="1" x14ac:dyDescent="0.25">
      <c r="A12767" t="s">
        <v>11471</v>
      </c>
      <c r="C12767" s="3" t="s">
        <v>11994</v>
      </c>
      <c r="D12767" s="3">
        <v>2023</v>
      </c>
      <c r="E12767" s="9">
        <v>2003</v>
      </c>
      <c r="F12767" s="7" t="s">
        <v>11546</v>
      </c>
      <c r="G12767" s="7" t="s">
        <v>5401</v>
      </c>
      <c r="H12767" s="8" t="s">
        <v>20658</v>
      </c>
      <c r="I12767" s="8" t="s">
        <v>20657</v>
      </c>
      <c r="J12767" s="19">
        <v>1</v>
      </c>
      <c r="K12767" s="19" t="s">
        <v>20093</v>
      </c>
      <c r="L12767" s="11"/>
      <c r="M12767" s="11"/>
      <c r="N12767" s="24"/>
      <c r="P12767" s="32"/>
      <c r="T12767" s="19"/>
      <c r="U12767" s="3" t="s">
        <v>17267</v>
      </c>
      <c r="X12767" t="str">
        <f t="shared" si="777"/>
        <v/>
      </c>
      <c r="Z12767" t="str">
        <f t="shared" si="778"/>
        <v/>
      </c>
      <c r="AB12767" s="9"/>
      <c r="AC12767" t="s">
        <v>20658</v>
      </c>
      <c r="AD12767">
        <f t="shared" si="776"/>
        <v>0</v>
      </c>
      <c r="AF12767" s="3">
        <v>1</v>
      </c>
      <c r="AH12767" s="9"/>
    </row>
    <row r="12768" spans="1:34" ht="10.95" customHeight="1" outlineLevel="1" x14ac:dyDescent="0.25">
      <c r="A12768" t="s">
        <v>11471</v>
      </c>
      <c r="C12768" s="3" t="s">
        <v>11994</v>
      </c>
      <c r="D12768" s="3" t="s">
        <v>20656</v>
      </c>
      <c r="E12768" s="9">
        <v>2003</v>
      </c>
      <c r="F12768" s="7" t="s">
        <v>11548</v>
      </c>
      <c r="G12768" s="7" t="s">
        <v>5401</v>
      </c>
      <c r="H12768" s="8" t="s">
        <v>20658</v>
      </c>
      <c r="I12768" s="8" t="s">
        <v>20657</v>
      </c>
      <c r="J12768" s="19">
        <v>1</v>
      </c>
      <c r="K12768" s="19" t="s">
        <v>7736</v>
      </c>
      <c r="L12768" s="11">
        <v>1.65</v>
      </c>
      <c r="M12768" s="11"/>
      <c r="N12768" s="24"/>
      <c r="P12768" s="32"/>
      <c r="T12768" s="19"/>
      <c r="U12768" s="3">
        <v>1473</v>
      </c>
      <c r="X12768" t="str">
        <f t="shared" si="777"/>
        <v/>
      </c>
      <c r="Z12768">
        <f t="shared" si="778"/>
        <v>1</v>
      </c>
      <c r="AB12768" s="9"/>
      <c r="AC12768" t="s">
        <v>20658</v>
      </c>
      <c r="AD12768">
        <f t="shared" si="776"/>
        <v>0</v>
      </c>
      <c r="AF12768" s="3">
        <v>1</v>
      </c>
      <c r="AH12768" s="9"/>
    </row>
    <row r="12769" spans="1:34" ht="10.95" customHeight="1" outlineLevel="1" collapsed="1" x14ac:dyDescent="0.25">
      <c r="A12769" t="s">
        <v>11471</v>
      </c>
      <c r="C12769" s="3" t="s">
        <v>11994</v>
      </c>
      <c r="D12769" s="3">
        <v>2024</v>
      </c>
      <c r="E12769" s="9">
        <v>2003</v>
      </c>
      <c r="F12769" s="7" t="s">
        <v>11522</v>
      </c>
      <c r="G12769" s="7" t="s">
        <v>5401</v>
      </c>
      <c r="H12769" s="8" t="s">
        <v>11549</v>
      </c>
      <c r="I12769" s="8" t="s">
        <v>20654</v>
      </c>
      <c r="J12769" s="19">
        <v>1</v>
      </c>
      <c r="K12769" s="19" t="s">
        <v>7736</v>
      </c>
      <c r="L12769" s="11">
        <v>1</v>
      </c>
      <c r="M12769" s="11"/>
      <c r="N12769" s="24"/>
      <c r="P12769" s="32"/>
      <c r="T12769" s="19"/>
      <c r="U12769" s="3"/>
      <c r="X12769" t="str">
        <f t="shared" si="777"/>
        <v/>
      </c>
      <c r="Z12769" t="str">
        <f t="shared" si="778"/>
        <v/>
      </c>
      <c r="AB12769" s="9"/>
      <c r="AC12769" t="s">
        <v>11549</v>
      </c>
      <c r="AD12769">
        <f t="shared" si="776"/>
        <v>0</v>
      </c>
      <c r="AF12769" s="3"/>
      <c r="AH12769" s="9"/>
    </row>
    <row r="12770" spans="1:34" ht="10.95" customHeight="1" outlineLevel="1" x14ac:dyDescent="0.25">
      <c r="A12770" t="s">
        <v>11471</v>
      </c>
      <c r="C12770" s="3" t="s">
        <v>11994</v>
      </c>
      <c r="D12770" s="3">
        <v>2025</v>
      </c>
      <c r="E12770" s="9">
        <v>2003</v>
      </c>
      <c r="F12770" s="7" t="s">
        <v>11543</v>
      </c>
      <c r="G12770" s="7" t="s">
        <v>5401</v>
      </c>
      <c r="H12770" s="8" t="s">
        <v>11549</v>
      </c>
      <c r="I12770" s="8" t="s">
        <v>20654</v>
      </c>
      <c r="J12770" s="19">
        <v>1</v>
      </c>
      <c r="K12770" s="19" t="s">
        <v>7736</v>
      </c>
      <c r="L12770" s="11">
        <v>1</v>
      </c>
      <c r="M12770" s="11"/>
      <c r="N12770" s="24"/>
      <c r="P12770" s="32"/>
      <c r="T12770" s="19"/>
      <c r="U12770" s="3"/>
      <c r="X12770" t="str">
        <f t="shared" si="777"/>
        <v/>
      </c>
      <c r="Z12770" t="str">
        <f t="shared" si="778"/>
        <v/>
      </c>
      <c r="AB12770" s="9"/>
      <c r="AC12770" t="s">
        <v>11549</v>
      </c>
      <c r="AD12770">
        <f t="shared" si="776"/>
        <v>0</v>
      </c>
      <c r="AF12770" s="3"/>
      <c r="AH12770" s="9"/>
    </row>
    <row r="12771" spans="1:34" ht="10.95" customHeight="1" outlineLevel="1" x14ac:dyDescent="0.25">
      <c r="A12771" t="s">
        <v>11471</v>
      </c>
      <c r="C12771" s="3" t="s">
        <v>11994</v>
      </c>
      <c r="D12771" s="3">
        <v>2026</v>
      </c>
      <c r="E12771" s="9">
        <v>2003</v>
      </c>
      <c r="F12771" s="7" t="s">
        <v>11544</v>
      </c>
      <c r="G12771" s="7" t="s">
        <v>5401</v>
      </c>
      <c r="H12771" s="8" t="s">
        <v>11549</v>
      </c>
      <c r="I12771" s="8" t="s">
        <v>20654</v>
      </c>
      <c r="J12771" s="19">
        <v>1</v>
      </c>
      <c r="K12771" s="19" t="s">
        <v>7736</v>
      </c>
      <c r="L12771" s="11">
        <v>1</v>
      </c>
      <c r="M12771" s="11"/>
      <c r="N12771" s="24"/>
      <c r="P12771" s="32"/>
      <c r="T12771" s="19"/>
      <c r="U12771" s="3"/>
      <c r="X12771" t="str">
        <f t="shared" si="777"/>
        <v/>
      </c>
      <c r="Z12771" t="str">
        <f t="shared" si="778"/>
        <v/>
      </c>
      <c r="AB12771" s="9"/>
      <c r="AC12771" t="s">
        <v>11549</v>
      </c>
      <c r="AD12771">
        <f t="shared" si="776"/>
        <v>0</v>
      </c>
      <c r="AF12771" s="3"/>
      <c r="AH12771" s="9"/>
    </row>
    <row r="12772" spans="1:34" ht="10.95" customHeight="1" outlineLevel="1" x14ac:dyDescent="0.25">
      <c r="A12772" t="s">
        <v>11471</v>
      </c>
      <c r="C12772" s="3" t="s">
        <v>11994</v>
      </c>
      <c r="D12772" s="3">
        <v>2027</v>
      </c>
      <c r="E12772" s="9">
        <v>2003</v>
      </c>
      <c r="F12772" s="7" t="s">
        <v>11536</v>
      </c>
      <c r="G12772" s="7" t="s">
        <v>5401</v>
      </c>
      <c r="H12772" s="8" t="s">
        <v>11549</v>
      </c>
      <c r="I12772" s="8" t="s">
        <v>20654</v>
      </c>
      <c r="J12772" s="19">
        <v>1</v>
      </c>
      <c r="K12772" s="19" t="s">
        <v>7736</v>
      </c>
      <c r="L12772" s="11">
        <v>1</v>
      </c>
      <c r="M12772" s="11"/>
      <c r="N12772" s="24"/>
      <c r="P12772" s="32"/>
      <c r="T12772" s="19"/>
      <c r="U12772" s="3"/>
      <c r="X12772" t="str">
        <f t="shared" si="777"/>
        <v/>
      </c>
      <c r="Z12772" t="str">
        <f t="shared" si="778"/>
        <v/>
      </c>
      <c r="AB12772" s="9"/>
      <c r="AC12772" t="s">
        <v>11549</v>
      </c>
      <c r="AD12772">
        <f t="shared" si="776"/>
        <v>0</v>
      </c>
      <c r="AF12772" s="3"/>
      <c r="AH12772" s="9"/>
    </row>
    <row r="12773" spans="1:34" ht="10.95" customHeight="1" outlineLevel="1" x14ac:dyDescent="0.25">
      <c r="A12773" t="s">
        <v>11471</v>
      </c>
      <c r="C12773" s="3" t="s">
        <v>11994</v>
      </c>
      <c r="D12773" s="3">
        <v>2028</v>
      </c>
      <c r="E12773" s="9">
        <v>2003</v>
      </c>
      <c r="F12773" s="7" t="s">
        <v>11537</v>
      </c>
      <c r="G12773" s="7" t="s">
        <v>5401</v>
      </c>
      <c r="H12773" s="8" t="s">
        <v>11549</v>
      </c>
      <c r="I12773" s="8" t="s">
        <v>20654</v>
      </c>
      <c r="J12773" s="19">
        <v>1</v>
      </c>
      <c r="K12773" s="19" t="s">
        <v>7736</v>
      </c>
      <c r="L12773" s="11">
        <v>1</v>
      </c>
      <c r="M12773" s="11"/>
      <c r="N12773" s="24"/>
      <c r="P12773" s="32"/>
      <c r="T12773" s="19"/>
      <c r="U12773" s="3"/>
      <c r="X12773" t="str">
        <f t="shared" si="777"/>
        <v/>
      </c>
      <c r="Z12773" t="str">
        <f t="shared" si="778"/>
        <v/>
      </c>
      <c r="AB12773" s="9"/>
      <c r="AC12773" t="s">
        <v>11549</v>
      </c>
      <c r="AD12773">
        <f t="shared" si="776"/>
        <v>0</v>
      </c>
      <c r="AF12773" s="3"/>
      <c r="AH12773" s="9"/>
    </row>
    <row r="12774" spans="1:34" ht="10.95" customHeight="1" outlineLevel="1" x14ac:dyDescent="0.25">
      <c r="A12774" t="s">
        <v>11471</v>
      </c>
      <c r="C12774" s="3" t="s">
        <v>11994</v>
      </c>
      <c r="D12774" s="3">
        <v>2029</v>
      </c>
      <c r="E12774" s="9">
        <v>2003</v>
      </c>
      <c r="F12774" s="7" t="s">
        <v>11545</v>
      </c>
      <c r="G12774" s="7" t="s">
        <v>5401</v>
      </c>
      <c r="H12774" s="8" t="s">
        <v>11549</v>
      </c>
      <c r="I12774" s="8" t="s">
        <v>20654</v>
      </c>
      <c r="J12774" s="19">
        <v>1</v>
      </c>
      <c r="K12774" s="19" t="s">
        <v>7736</v>
      </c>
      <c r="L12774" s="11">
        <v>1</v>
      </c>
      <c r="M12774" s="11"/>
      <c r="N12774" s="24"/>
      <c r="P12774" s="32"/>
      <c r="T12774" s="19"/>
      <c r="U12774" s="3"/>
      <c r="X12774" t="str">
        <f t="shared" si="777"/>
        <v/>
      </c>
      <c r="Z12774" t="str">
        <f t="shared" si="778"/>
        <v/>
      </c>
      <c r="AB12774" s="9"/>
      <c r="AC12774" t="s">
        <v>11549</v>
      </c>
      <c r="AD12774">
        <f t="shared" ref="AD12774:AD12837" si="779">COUNTIF(H12774,"*Fuji*")</f>
        <v>0</v>
      </c>
      <c r="AF12774" s="3"/>
      <c r="AH12774" s="9"/>
    </row>
    <row r="12775" spans="1:34" ht="10.95" customHeight="1" outlineLevel="1" x14ac:dyDescent="0.25">
      <c r="A12775" t="s">
        <v>11471</v>
      </c>
      <c r="C12775" s="3" t="s">
        <v>11994</v>
      </c>
      <c r="D12775" s="3" t="s">
        <v>11541</v>
      </c>
      <c r="E12775" s="9">
        <v>2003</v>
      </c>
      <c r="F12775" s="7" t="s">
        <v>11547</v>
      </c>
      <c r="G12775" s="7" t="s">
        <v>5401</v>
      </c>
      <c r="H12775" s="8" t="s">
        <v>17264</v>
      </c>
      <c r="I12775" s="8" t="s">
        <v>20654</v>
      </c>
      <c r="J12775" s="19">
        <v>1</v>
      </c>
      <c r="K12775" s="19" t="s">
        <v>7736</v>
      </c>
      <c r="L12775" s="11">
        <v>13</v>
      </c>
      <c r="M12775" s="11"/>
      <c r="N12775" s="24"/>
      <c r="P12775" s="32"/>
      <c r="T12775" s="19"/>
      <c r="U12775" s="3">
        <v>1469</v>
      </c>
      <c r="X12775" t="str">
        <f t="shared" si="777"/>
        <v/>
      </c>
      <c r="Z12775">
        <f t="shared" si="778"/>
        <v>1</v>
      </c>
      <c r="AB12775" s="9"/>
      <c r="AC12775" t="s">
        <v>17264</v>
      </c>
      <c r="AD12775">
        <f t="shared" si="779"/>
        <v>0</v>
      </c>
      <c r="AF12775" s="3"/>
      <c r="AH12775" s="9"/>
    </row>
    <row r="12776" spans="1:34" ht="10.95" customHeight="1" outlineLevel="1" x14ac:dyDescent="0.25">
      <c r="A12776" t="s">
        <v>11471</v>
      </c>
      <c r="C12776" s="3" t="s">
        <v>11994</v>
      </c>
      <c r="D12776" s="3">
        <v>2030</v>
      </c>
      <c r="E12776" s="9">
        <v>2003</v>
      </c>
      <c r="F12776" s="7" t="s">
        <v>11546</v>
      </c>
      <c r="G12776" s="7" t="s">
        <v>5401</v>
      </c>
      <c r="H12776" s="8" t="s">
        <v>17264</v>
      </c>
      <c r="I12776" s="8" t="s">
        <v>20654</v>
      </c>
      <c r="J12776" s="19">
        <v>1</v>
      </c>
      <c r="K12776" s="19" t="s">
        <v>20093</v>
      </c>
      <c r="L12776" s="11"/>
      <c r="M12776" s="11"/>
      <c r="N12776" s="24"/>
      <c r="P12776" s="32"/>
      <c r="T12776" s="19"/>
      <c r="U12776" s="3" t="s">
        <v>17267</v>
      </c>
      <c r="X12776" t="str">
        <f t="shared" si="777"/>
        <v/>
      </c>
      <c r="Z12776" t="str">
        <f t="shared" si="778"/>
        <v/>
      </c>
      <c r="AB12776" s="9"/>
      <c r="AC12776" t="s">
        <v>17264</v>
      </c>
      <c r="AD12776">
        <f t="shared" si="779"/>
        <v>0</v>
      </c>
      <c r="AF12776" s="3"/>
      <c r="AH12776" s="9"/>
    </row>
    <row r="12777" spans="1:34" ht="10.95" customHeight="1" outlineLevel="1" x14ac:dyDescent="0.25">
      <c r="A12777" t="s">
        <v>11471</v>
      </c>
      <c r="C12777" s="3" t="s">
        <v>11994</v>
      </c>
      <c r="D12777" s="3" t="s">
        <v>11542</v>
      </c>
      <c r="E12777" s="9">
        <v>2003</v>
      </c>
      <c r="F12777" s="7" t="s">
        <v>11548</v>
      </c>
      <c r="G12777" s="7" t="s">
        <v>5401</v>
      </c>
      <c r="H12777" s="8" t="s">
        <v>17264</v>
      </c>
      <c r="I12777" s="8" t="s">
        <v>20654</v>
      </c>
      <c r="J12777" s="19">
        <v>1</v>
      </c>
      <c r="K12777" s="19" t="s">
        <v>7736</v>
      </c>
      <c r="L12777" s="11">
        <v>11</v>
      </c>
      <c r="M12777" s="11"/>
      <c r="N12777" s="24"/>
      <c r="P12777" s="32"/>
      <c r="R12777">
        <v>1</v>
      </c>
      <c r="S12777">
        <v>1</v>
      </c>
      <c r="T12777" s="19"/>
      <c r="U12777" s="3">
        <v>1473</v>
      </c>
      <c r="X12777" t="str">
        <f t="shared" si="777"/>
        <v/>
      </c>
      <c r="Z12777">
        <f t="shared" si="778"/>
        <v>1</v>
      </c>
      <c r="AB12777" s="9"/>
      <c r="AC12777" t="s">
        <v>17264</v>
      </c>
      <c r="AD12777">
        <f t="shared" si="779"/>
        <v>0</v>
      </c>
      <c r="AF12777" s="3"/>
      <c r="AH12777" s="9"/>
    </row>
    <row r="12778" spans="1:34" ht="10.95" customHeight="1" outlineLevel="1" x14ac:dyDescent="0.25">
      <c r="A12778" t="s">
        <v>11471</v>
      </c>
      <c r="C12778" s="3" t="s">
        <v>11994</v>
      </c>
      <c r="D12778" s="3">
        <v>2031</v>
      </c>
      <c r="E12778" s="9">
        <v>2003</v>
      </c>
      <c r="F12778" s="7" t="s">
        <v>11522</v>
      </c>
      <c r="G12778" s="7" t="s">
        <v>5401</v>
      </c>
      <c r="H12778" s="8" t="s">
        <v>11549</v>
      </c>
      <c r="I12778" s="8" t="s">
        <v>20654</v>
      </c>
      <c r="J12778" s="19">
        <v>1</v>
      </c>
      <c r="K12778" s="19" t="s">
        <v>20093</v>
      </c>
      <c r="L12778" s="11"/>
      <c r="M12778" s="11"/>
      <c r="N12778" s="24"/>
      <c r="P12778" s="32"/>
      <c r="T12778" s="19"/>
      <c r="U12778" s="3"/>
      <c r="X12778" t="str">
        <f t="shared" si="777"/>
        <v/>
      </c>
      <c r="Z12778" t="str">
        <f t="shared" si="778"/>
        <v/>
      </c>
      <c r="AB12778" s="9"/>
      <c r="AC12778" t="s">
        <v>11549</v>
      </c>
      <c r="AD12778">
        <f t="shared" si="779"/>
        <v>0</v>
      </c>
      <c r="AF12778" s="3"/>
      <c r="AH12778" s="9"/>
    </row>
    <row r="12779" spans="1:34" ht="10.95" customHeight="1" outlineLevel="1" x14ac:dyDescent="0.25">
      <c r="A12779" t="s">
        <v>11471</v>
      </c>
      <c r="C12779" s="3" t="s">
        <v>11994</v>
      </c>
      <c r="D12779" s="3">
        <v>2032</v>
      </c>
      <c r="E12779" s="9">
        <v>2003</v>
      </c>
      <c r="F12779" s="7" t="s">
        <v>11543</v>
      </c>
      <c r="G12779" s="7" t="s">
        <v>5401</v>
      </c>
      <c r="H12779" s="8" t="s">
        <v>11549</v>
      </c>
      <c r="I12779" s="8" t="s">
        <v>20654</v>
      </c>
      <c r="J12779" s="19">
        <v>1</v>
      </c>
      <c r="K12779" s="19" t="s">
        <v>20093</v>
      </c>
      <c r="L12779" s="11"/>
      <c r="M12779" s="11"/>
      <c r="N12779" s="24"/>
      <c r="P12779" s="32"/>
      <c r="T12779" s="19"/>
      <c r="U12779" s="3"/>
      <c r="X12779" t="str">
        <f t="shared" si="777"/>
        <v/>
      </c>
      <c r="Z12779" t="str">
        <f t="shared" si="778"/>
        <v/>
      </c>
      <c r="AB12779" s="9"/>
      <c r="AC12779" t="s">
        <v>11549</v>
      </c>
      <c r="AD12779">
        <f t="shared" si="779"/>
        <v>0</v>
      </c>
      <c r="AF12779" s="3"/>
      <c r="AH12779" s="9"/>
    </row>
    <row r="12780" spans="1:34" ht="10.95" customHeight="1" outlineLevel="1" x14ac:dyDescent="0.25">
      <c r="A12780" t="s">
        <v>11471</v>
      </c>
      <c r="C12780" s="3" t="s">
        <v>11994</v>
      </c>
      <c r="D12780" s="3">
        <v>2033</v>
      </c>
      <c r="E12780" s="9">
        <v>2003</v>
      </c>
      <c r="F12780" s="7" t="s">
        <v>11544</v>
      </c>
      <c r="G12780" s="7" t="s">
        <v>5401</v>
      </c>
      <c r="H12780" s="8" t="s">
        <v>11549</v>
      </c>
      <c r="I12780" s="8" t="s">
        <v>20654</v>
      </c>
      <c r="J12780" s="19">
        <v>1</v>
      </c>
      <c r="K12780" s="19" t="s">
        <v>20093</v>
      </c>
      <c r="L12780" s="11"/>
      <c r="M12780" s="11"/>
      <c r="N12780" s="24"/>
      <c r="P12780" s="32"/>
      <c r="T12780" s="19"/>
      <c r="U12780" s="3"/>
      <c r="X12780" t="str">
        <f t="shared" si="777"/>
        <v/>
      </c>
      <c r="Z12780" t="str">
        <f t="shared" si="778"/>
        <v/>
      </c>
      <c r="AB12780" s="9"/>
      <c r="AC12780" t="s">
        <v>11549</v>
      </c>
      <c r="AD12780">
        <f t="shared" si="779"/>
        <v>0</v>
      </c>
      <c r="AF12780" s="3"/>
      <c r="AH12780" s="9"/>
    </row>
    <row r="12781" spans="1:34" ht="10.95" customHeight="1" outlineLevel="1" x14ac:dyDescent="0.25">
      <c r="A12781" t="s">
        <v>11471</v>
      </c>
      <c r="C12781" s="3" t="s">
        <v>11994</v>
      </c>
      <c r="D12781" s="3">
        <v>2034</v>
      </c>
      <c r="E12781" s="9">
        <v>2003</v>
      </c>
      <c r="F12781" s="7" t="s">
        <v>11536</v>
      </c>
      <c r="G12781" s="7" t="s">
        <v>5401</v>
      </c>
      <c r="H12781" s="8" t="s">
        <v>11549</v>
      </c>
      <c r="I12781" s="8" t="s">
        <v>20654</v>
      </c>
      <c r="J12781" s="19">
        <v>1</v>
      </c>
      <c r="K12781" s="19" t="s">
        <v>20093</v>
      </c>
      <c r="L12781" s="11"/>
      <c r="M12781" s="11"/>
      <c r="N12781" s="24"/>
      <c r="P12781" s="32"/>
      <c r="T12781" s="19"/>
      <c r="U12781" s="3"/>
      <c r="X12781" t="str">
        <f t="shared" si="777"/>
        <v/>
      </c>
      <c r="Z12781" t="str">
        <f t="shared" si="778"/>
        <v/>
      </c>
      <c r="AB12781" s="9"/>
      <c r="AC12781" t="s">
        <v>11549</v>
      </c>
      <c r="AD12781">
        <f t="shared" si="779"/>
        <v>0</v>
      </c>
      <c r="AF12781" s="3"/>
      <c r="AH12781" s="9"/>
    </row>
    <row r="12782" spans="1:34" ht="10.95" customHeight="1" outlineLevel="1" x14ac:dyDescent="0.25">
      <c r="A12782" t="s">
        <v>11471</v>
      </c>
      <c r="C12782" s="3" t="s">
        <v>11994</v>
      </c>
      <c r="D12782" s="3">
        <v>2035</v>
      </c>
      <c r="E12782" s="9">
        <v>2003</v>
      </c>
      <c r="F12782" s="7" t="s">
        <v>11537</v>
      </c>
      <c r="G12782" s="7" t="s">
        <v>5401</v>
      </c>
      <c r="H12782" s="8" t="s">
        <v>11549</v>
      </c>
      <c r="I12782" s="8" t="s">
        <v>20654</v>
      </c>
      <c r="J12782" s="19">
        <v>1</v>
      </c>
      <c r="K12782" s="19" t="s">
        <v>20093</v>
      </c>
      <c r="L12782" s="11"/>
      <c r="M12782" s="11"/>
      <c r="N12782" s="24"/>
      <c r="P12782" s="32"/>
      <c r="T12782" s="19"/>
      <c r="U12782" s="3"/>
      <c r="X12782" t="str">
        <f t="shared" si="777"/>
        <v/>
      </c>
      <c r="Z12782" t="str">
        <f t="shared" si="778"/>
        <v/>
      </c>
      <c r="AB12782" s="9"/>
      <c r="AC12782" t="s">
        <v>11549</v>
      </c>
      <c r="AD12782">
        <f t="shared" si="779"/>
        <v>0</v>
      </c>
      <c r="AF12782" s="3"/>
      <c r="AH12782" s="9"/>
    </row>
    <row r="12783" spans="1:34" ht="10.95" customHeight="1" outlineLevel="1" x14ac:dyDescent="0.25">
      <c r="A12783" t="s">
        <v>11471</v>
      </c>
      <c r="C12783" s="3" t="s">
        <v>11994</v>
      </c>
      <c r="D12783" s="3">
        <v>2036</v>
      </c>
      <c r="E12783" s="9">
        <v>2003</v>
      </c>
      <c r="F12783" s="7" t="s">
        <v>11545</v>
      </c>
      <c r="G12783" s="7" t="s">
        <v>5401</v>
      </c>
      <c r="H12783" s="8" t="s">
        <v>11549</v>
      </c>
      <c r="I12783" s="8" t="s">
        <v>20654</v>
      </c>
      <c r="J12783" s="19">
        <v>1</v>
      </c>
      <c r="K12783" s="19" t="s">
        <v>20093</v>
      </c>
      <c r="L12783" s="11"/>
      <c r="M12783" s="11"/>
      <c r="N12783" s="24"/>
      <c r="P12783" s="32"/>
      <c r="S12783">
        <v>1</v>
      </c>
      <c r="T12783" s="19"/>
      <c r="U12783" s="3"/>
      <c r="X12783" t="str">
        <f t="shared" si="777"/>
        <v/>
      </c>
      <c r="Z12783" t="str">
        <f t="shared" si="778"/>
        <v/>
      </c>
      <c r="AB12783" s="9"/>
      <c r="AC12783" t="s">
        <v>11549</v>
      </c>
      <c r="AD12783">
        <f t="shared" si="779"/>
        <v>0</v>
      </c>
      <c r="AF12783" s="3"/>
      <c r="AH12783" s="9"/>
    </row>
    <row r="12784" spans="1:34" ht="10.95" customHeight="1" outlineLevel="1" x14ac:dyDescent="0.25">
      <c r="A12784" t="s">
        <v>11471</v>
      </c>
      <c r="C12784" s="3" t="s">
        <v>11994</v>
      </c>
      <c r="D12784" s="3" t="s">
        <v>11550</v>
      </c>
      <c r="E12784" s="9">
        <v>2003</v>
      </c>
      <c r="F12784" s="7" t="s">
        <v>11547</v>
      </c>
      <c r="G12784" s="7" t="s">
        <v>5401</v>
      </c>
      <c r="H12784" s="8" t="s">
        <v>17266</v>
      </c>
      <c r="I12784" s="8" t="s">
        <v>20654</v>
      </c>
      <c r="J12784" s="19">
        <v>1</v>
      </c>
      <c r="K12784" s="19" t="s">
        <v>7736</v>
      </c>
      <c r="L12784" s="11">
        <v>13</v>
      </c>
      <c r="M12784" s="11"/>
      <c r="N12784" s="24"/>
      <c r="P12784" s="32"/>
      <c r="T12784" s="19"/>
      <c r="U12784" s="3">
        <v>1470</v>
      </c>
      <c r="X12784" t="str">
        <f t="shared" si="777"/>
        <v/>
      </c>
      <c r="Z12784">
        <f t="shared" si="778"/>
        <v>1</v>
      </c>
      <c r="AB12784" s="9"/>
      <c r="AC12784" t="s">
        <v>17266</v>
      </c>
      <c r="AD12784">
        <f t="shared" si="779"/>
        <v>0</v>
      </c>
      <c r="AF12784" s="3"/>
      <c r="AH12784" s="9"/>
    </row>
    <row r="12785" spans="1:34" ht="10.95" customHeight="1" outlineLevel="1" x14ac:dyDescent="0.25">
      <c r="A12785" t="s">
        <v>11471</v>
      </c>
      <c r="C12785" s="3" t="s">
        <v>11994</v>
      </c>
      <c r="D12785" s="3">
        <v>2037</v>
      </c>
      <c r="E12785" s="9">
        <v>2003</v>
      </c>
      <c r="F12785" s="7" t="s">
        <v>11546</v>
      </c>
      <c r="G12785" s="7" t="s">
        <v>5401</v>
      </c>
      <c r="H12785" s="8" t="s">
        <v>17266</v>
      </c>
      <c r="I12785" s="8" t="s">
        <v>20654</v>
      </c>
      <c r="J12785" s="19">
        <v>1</v>
      </c>
      <c r="K12785" s="19" t="s">
        <v>7738</v>
      </c>
      <c r="L12785" s="11"/>
      <c r="M12785" s="11"/>
      <c r="N12785" s="24"/>
      <c r="P12785" s="32"/>
      <c r="T12785" s="19"/>
      <c r="U12785" s="3" t="s">
        <v>17265</v>
      </c>
      <c r="X12785" t="str">
        <f t="shared" si="777"/>
        <v/>
      </c>
      <c r="Z12785" t="str">
        <f t="shared" si="778"/>
        <v/>
      </c>
      <c r="AB12785" s="9"/>
      <c r="AC12785" t="s">
        <v>17266</v>
      </c>
      <c r="AD12785">
        <f t="shared" si="779"/>
        <v>0</v>
      </c>
      <c r="AF12785" s="3"/>
      <c r="AH12785" s="9"/>
    </row>
    <row r="12786" spans="1:34" ht="10.95" customHeight="1" outlineLevel="1" x14ac:dyDescent="0.25">
      <c r="A12786" t="s">
        <v>11471</v>
      </c>
      <c r="C12786" s="3" t="s">
        <v>11994</v>
      </c>
      <c r="D12786" s="3" t="s">
        <v>11551</v>
      </c>
      <c r="E12786" s="9">
        <v>2003</v>
      </c>
      <c r="F12786" s="7" t="s">
        <v>11548</v>
      </c>
      <c r="G12786" s="7" t="s">
        <v>5401</v>
      </c>
      <c r="H12786" s="8" t="s">
        <v>17266</v>
      </c>
      <c r="I12786" s="8" t="s">
        <v>20654</v>
      </c>
      <c r="J12786" s="19">
        <v>1</v>
      </c>
      <c r="K12786" s="19" t="s">
        <v>7738</v>
      </c>
      <c r="L12786" s="11"/>
      <c r="M12786" s="11"/>
      <c r="N12786" s="24"/>
      <c r="P12786" s="32"/>
      <c r="T12786" s="19"/>
      <c r="U12786" s="3">
        <v>1474</v>
      </c>
      <c r="X12786" t="str">
        <f t="shared" si="777"/>
        <v/>
      </c>
      <c r="Z12786">
        <f t="shared" si="778"/>
        <v>1</v>
      </c>
      <c r="AB12786" s="9"/>
      <c r="AC12786" t="s">
        <v>17266</v>
      </c>
      <c r="AD12786">
        <f t="shared" si="779"/>
        <v>0</v>
      </c>
      <c r="AF12786" s="3"/>
      <c r="AH12786" s="9"/>
    </row>
    <row r="12787" spans="1:34" ht="10.95" customHeight="1" outlineLevel="1" x14ac:dyDescent="0.25">
      <c r="A12787" t="s">
        <v>11471</v>
      </c>
      <c r="C12787" s="3" t="s">
        <v>11994</v>
      </c>
      <c r="D12787" s="3">
        <v>2550</v>
      </c>
      <c r="E12787" s="9">
        <v>2004</v>
      </c>
      <c r="F12787" s="7" t="s">
        <v>11536</v>
      </c>
      <c r="G12787" s="7" t="s">
        <v>5401</v>
      </c>
      <c r="H12787" s="8" t="s">
        <v>9233</v>
      </c>
      <c r="I12787" s="8" t="s">
        <v>7560</v>
      </c>
      <c r="J12787" s="19">
        <v>7</v>
      </c>
      <c r="K12787" s="19" t="s">
        <v>7738</v>
      </c>
      <c r="L12787" s="11"/>
      <c r="M12787" s="11"/>
      <c r="N12787" s="24"/>
      <c r="P12787" s="32"/>
      <c r="T12787" s="19"/>
      <c r="U12787" s="3"/>
      <c r="X12787" t="str">
        <f t="shared" si="777"/>
        <v/>
      </c>
      <c r="Z12787" t="str">
        <f t="shared" si="778"/>
        <v/>
      </c>
      <c r="AB12787" s="9"/>
      <c r="AC12787" t="s">
        <v>9233</v>
      </c>
      <c r="AD12787">
        <f t="shared" si="779"/>
        <v>0</v>
      </c>
      <c r="AF12787" s="3"/>
      <c r="AH12787" s="9"/>
    </row>
    <row r="12788" spans="1:34" ht="10.95" customHeight="1" outlineLevel="1" x14ac:dyDescent="0.25">
      <c r="A12788" t="s">
        <v>11471</v>
      </c>
      <c r="C12788" s="3" t="s">
        <v>11994</v>
      </c>
      <c r="D12788" s="3">
        <v>2551</v>
      </c>
      <c r="E12788" s="9">
        <v>2004</v>
      </c>
      <c r="F12788" s="7" t="s">
        <v>11532</v>
      </c>
      <c r="G12788" s="7" t="s">
        <v>5401</v>
      </c>
      <c r="H12788" s="8" t="s">
        <v>9233</v>
      </c>
      <c r="I12788" s="8" t="s">
        <v>7560</v>
      </c>
      <c r="J12788" s="19">
        <v>7</v>
      </c>
      <c r="K12788" s="19" t="s">
        <v>7738</v>
      </c>
      <c r="L12788" s="11"/>
      <c r="M12788" s="11"/>
      <c r="N12788" s="24"/>
      <c r="P12788" s="32"/>
      <c r="T12788" s="19"/>
      <c r="U12788" s="3"/>
      <c r="X12788" t="str">
        <f t="shared" si="777"/>
        <v/>
      </c>
      <c r="Z12788" t="str">
        <f t="shared" si="778"/>
        <v/>
      </c>
      <c r="AB12788" s="9"/>
      <c r="AC12788" t="s">
        <v>9233</v>
      </c>
      <c r="AD12788">
        <f t="shared" si="779"/>
        <v>0</v>
      </c>
      <c r="AF12788" s="3"/>
      <c r="AH12788" s="9"/>
    </row>
    <row r="12789" spans="1:34" ht="10.95" customHeight="1" outlineLevel="1" x14ac:dyDescent="0.25">
      <c r="A12789" t="s">
        <v>11471</v>
      </c>
      <c r="C12789" s="3" t="s">
        <v>11994</v>
      </c>
      <c r="D12789" s="3">
        <v>2552</v>
      </c>
      <c r="E12789" s="9">
        <v>2004</v>
      </c>
      <c r="F12789" s="7" t="s">
        <v>11538</v>
      </c>
      <c r="G12789" s="7" t="s">
        <v>5401</v>
      </c>
      <c r="H12789" s="8" t="s">
        <v>9233</v>
      </c>
      <c r="I12789" s="8" t="s">
        <v>7560</v>
      </c>
      <c r="J12789" s="19">
        <v>7</v>
      </c>
      <c r="K12789" s="19" t="s">
        <v>7738</v>
      </c>
      <c r="L12789" s="11"/>
      <c r="M12789" s="11"/>
      <c r="N12789" s="24"/>
      <c r="P12789" s="32"/>
      <c r="T12789" s="19"/>
      <c r="U12789" s="3"/>
      <c r="X12789" t="str">
        <f t="shared" si="777"/>
        <v/>
      </c>
      <c r="Z12789" t="str">
        <f t="shared" si="778"/>
        <v/>
      </c>
      <c r="AB12789" s="9"/>
      <c r="AC12789" t="s">
        <v>9233</v>
      </c>
      <c r="AD12789">
        <f t="shared" si="779"/>
        <v>0</v>
      </c>
      <c r="AF12789" s="3"/>
      <c r="AH12789" s="9"/>
    </row>
    <row r="12790" spans="1:34" ht="10.95" customHeight="1" outlineLevel="1" x14ac:dyDescent="0.25">
      <c r="A12790" t="s">
        <v>11471</v>
      </c>
      <c r="C12790" s="3" t="s">
        <v>11994</v>
      </c>
      <c r="D12790" s="3">
        <v>2553</v>
      </c>
      <c r="E12790" s="9">
        <v>2004</v>
      </c>
      <c r="F12790" s="7" t="s">
        <v>11545</v>
      </c>
      <c r="G12790" s="7" t="s">
        <v>5401</v>
      </c>
      <c r="H12790" s="8" t="s">
        <v>9233</v>
      </c>
      <c r="I12790" s="8" t="s">
        <v>7560</v>
      </c>
      <c r="J12790" s="19">
        <v>7</v>
      </c>
      <c r="K12790" s="19" t="s">
        <v>7738</v>
      </c>
      <c r="L12790" s="11"/>
      <c r="M12790" s="11"/>
      <c r="N12790" s="24"/>
      <c r="P12790" s="32"/>
      <c r="T12790" s="19"/>
      <c r="U12790" s="3"/>
      <c r="X12790" t="str">
        <f t="shared" si="777"/>
        <v/>
      </c>
      <c r="Z12790" t="str">
        <f t="shared" si="778"/>
        <v/>
      </c>
      <c r="AB12790" s="9"/>
      <c r="AC12790" t="s">
        <v>9233</v>
      </c>
      <c r="AD12790">
        <f t="shared" si="779"/>
        <v>0</v>
      </c>
      <c r="AF12790" s="3"/>
      <c r="AH12790" s="9"/>
    </row>
    <row r="12791" spans="1:34" ht="10.95" customHeight="1" outlineLevel="1" x14ac:dyDescent="0.25">
      <c r="A12791" t="s">
        <v>11471</v>
      </c>
      <c r="C12791" s="3" t="s">
        <v>11994</v>
      </c>
      <c r="D12791" s="3" t="s">
        <v>11552</v>
      </c>
      <c r="E12791" s="9">
        <v>2004</v>
      </c>
      <c r="F12791" s="7" t="s">
        <v>11556</v>
      </c>
      <c r="G12791" s="7" t="s">
        <v>5401</v>
      </c>
      <c r="H12791" s="8" t="s">
        <v>9233</v>
      </c>
      <c r="I12791" s="8" t="s">
        <v>7560</v>
      </c>
      <c r="J12791" s="19">
        <v>7</v>
      </c>
      <c r="K12791" s="19" t="s">
        <v>7738</v>
      </c>
      <c r="L12791" s="11"/>
      <c r="M12791" s="11"/>
      <c r="N12791" s="24"/>
      <c r="P12791" s="32"/>
      <c r="T12791" s="19"/>
      <c r="U12791" s="3"/>
      <c r="X12791" t="str">
        <f t="shared" si="777"/>
        <v/>
      </c>
      <c r="Z12791">
        <f t="shared" si="778"/>
        <v>1</v>
      </c>
      <c r="AB12791" s="9"/>
      <c r="AC12791" t="s">
        <v>9233</v>
      </c>
      <c r="AD12791">
        <f t="shared" si="779"/>
        <v>0</v>
      </c>
      <c r="AF12791" s="3"/>
      <c r="AH12791" s="9"/>
    </row>
    <row r="12792" spans="1:34" ht="10.95" customHeight="1" outlineLevel="1" x14ac:dyDescent="0.25">
      <c r="A12792" t="s">
        <v>11471</v>
      </c>
      <c r="C12792" s="3" t="s">
        <v>11994</v>
      </c>
      <c r="D12792" s="3">
        <v>2554</v>
      </c>
      <c r="E12792" s="9">
        <v>2004</v>
      </c>
      <c r="F12792" s="7" t="s">
        <v>11554</v>
      </c>
      <c r="G12792" s="7" t="s">
        <v>5401</v>
      </c>
      <c r="H12792" s="8" t="s">
        <v>9233</v>
      </c>
      <c r="I12792" s="8" t="s">
        <v>7560</v>
      </c>
      <c r="J12792" s="19">
        <v>7</v>
      </c>
      <c r="K12792" s="19" t="s">
        <v>7738</v>
      </c>
      <c r="L12792" s="11"/>
      <c r="M12792" s="11"/>
      <c r="N12792" s="24"/>
      <c r="P12792" s="32"/>
      <c r="T12792" s="19"/>
      <c r="U12792" s="3"/>
      <c r="X12792" t="str">
        <f t="shared" si="777"/>
        <v/>
      </c>
      <c r="Z12792" t="str">
        <f t="shared" si="778"/>
        <v/>
      </c>
      <c r="AB12792" s="9"/>
      <c r="AC12792" t="s">
        <v>9233</v>
      </c>
      <c r="AD12792">
        <f t="shared" si="779"/>
        <v>0</v>
      </c>
      <c r="AF12792" s="3"/>
      <c r="AH12792" s="9"/>
    </row>
    <row r="12793" spans="1:34" ht="10.95" customHeight="1" outlineLevel="1" x14ac:dyDescent="0.25">
      <c r="A12793" t="s">
        <v>11471</v>
      </c>
      <c r="C12793" s="3" t="s">
        <v>11994</v>
      </c>
      <c r="D12793" s="3" t="s">
        <v>11553</v>
      </c>
      <c r="E12793" s="9">
        <v>2004</v>
      </c>
      <c r="F12793" s="7" t="s">
        <v>11555</v>
      </c>
      <c r="G12793" s="7" t="s">
        <v>5401</v>
      </c>
      <c r="H12793" s="8" t="s">
        <v>9233</v>
      </c>
      <c r="I12793" s="8" t="s">
        <v>7560</v>
      </c>
      <c r="J12793" s="19">
        <v>7</v>
      </c>
      <c r="K12793" s="19" t="s">
        <v>7738</v>
      </c>
      <c r="L12793" s="11"/>
      <c r="M12793" s="11"/>
      <c r="N12793" s="24"/>
      <c r="P12793" s="32"/>
      <c r="T12793" s="19"/>
      <c r="U12793" s="3"/>
      <c r="X12793" t="str">
        <f t="shared" si="777"/>
        <v/>
      </c>
      <c r="Z12793">
        <f t="shared" si="778"/>
        <v>1</v>
      </c>
      <c r="AB12793" s="9"/>
      <c r="AC12793" t="s">
        <v>9233</v>
      </c>
      <c r="AD12793">
        <f t="shared" si="779"/>
        <v>0</v>
      </c>
      <c r="AF12793" s="3"/>
      <c r="AH12793" s="9"/>
    </row>
    <row r="12794" spans="1:34" ht="10.95" customHeight="1" outlineLevel="1" x14ac:dyDescent="0.25">
      <c r="A12794" t="s">
        <v>11471</v>
      </c>
      <c r="C12794" s="3" t="s">
        <v>11994</v>
      </c>
      <c r="D12794" s="3">
        <v>2576</v>
      </c>
      <c r="E12794" s="9">
        <v>2004</v>
      </c>
      <c r="F12794" s="7" t="s">
        <v>11532</v>
      </c>
      <c r="G12794" s="7" t="s">
        <v>5401</v>
      </c>
      <c r="H12794" s="8" t="s">
        <v>9719</v>
      </c>
      <c r="I12794" s="8" t="s">
        <v>10112</v>
      </c>
      <c r="J12794" s="19">
        <v>1</v>
      </c>
      <c r="K12794" s="19" t="s">
        <v>7736</v>
      </c>
      <c r="L12794" s="11">
        <v>9</v>
      </c>
      <c r="M12794" s="11"/>
      <c r="N12794" s="24"/>
      <c r="P12794" s="32"/>
      <c r="S12794">
        <v>1</v>
      </c>
      <c r="T12794" s="19"/>
      <c r="U12794" s="3"/>
      <c r="X12794" t="str">
        <f t="shared" si="777"/>
        <v/>
      </c>
      <c r="Z12794" t="str">
        <f t="shared" si="778"/>
        <v/>
      </c>
      <c r="AB12794" s="9"/>
      <c r="AC12794" t="s">
        <v>9719</v>
      </c>
      <c r="AD12794">
        <f t="shared" si="779"/>
        <v>0</v>
      </c>
      <c r="AF12794" s="3"/>
      <c r="AH12794" s="9"/>
    </row>
    <row r="12795" spans="1:34" ht="10.95" customHeight="1" outlineLevel="1" x14ac:dyDescent="0.25">
      <c r="A12795" t="s">
        <v>11471</v>
      </c>
      <c r="C12795" s="3" t="s">
        <v>11994</v>
      </c>
      <c r="D12795" s="3">
        <v>2830</v>
      </c>
      <c r="E12795" s="9">
        <v>2006</v>
      </c>
      <c r="F12795" s="7" t="s">
        <v>11532</v>
      </c>
      <c r="G12795" s="7" t="s">
        <v>5401</v>
      </c>
      <c r="H12795" s="8" t="s">
        <v>9965</v>
      </c>
      <c r="I12795" s="8" t="s">
        <v>11557</v>
      </c>
      <c r="J12795" s="19">
        <v>7</v>
      </c>
      <c r="K12795" s="19" t="s">
        <v>20093</v>
      </c>
      <c r="L12795" s="11"/>
      <c r="M12795" s="11"/>
      <c r="N12795" s="24"/>
      <c r="P12795" s="32"/>
      <c r="T12795" s="19"/>
      <c r="U12795" s="3"/>
      <c r="X12795" t="str">
        <f t="shared" si="777"/>
        <v/>
      </c>
      <c r="Z12795" t="str">
        <f t="shared" si="778"/>
        <v/>
      </c>
      <c r="AB12795" s="9"/>
      <c r="AC12795" t="s">
        <v>9965</v>
      </c>
      <c r="AD12795">
        <f t="shared" si="779"/>
        <v>0</v>
      </c>
      <c r="AF12795" s="3">
        <v>1</v>
      </c>
      <c r="AH12795" s="9"/>
    </row>
    <row r="12796" spans="1:34" ht="10.95" customHeight="1" outlineLevel="1" x14ac:dyDescent="0.25">
      <c r="A12796" t="s">
        <v>11471</v>
      </c>
      <c r="C12796" s="3" t="s">
        <v>11994</v>
      </c>
      <c r="D12796" s="3">
        <v>2831</v>
      </c>
      <c r="E12796" s="9">
        <v>2006</v>
      </c>
      <c r="F12796" s="7" t="s">
        <v>11559</v>
      </c>
      <c r="G12796" s="7" t="s">
        <v>5401</v>
      </c>
      <c r="H12796" s="8" t="s">
        <v>9965</v>
      </c>
      <c r="I12796" s="8" t="s">
        <v>11557</v>
      </c>
      <c r="J12796" s="19">
        <v>7</v>
      </c>
      <c r="K12796" s="19" t="s">
        <v>20093</v>
      </c>
      <c r="L12796" s="11"/>
      <c r="M12796" s="11"/>
      <c r="N12796" s="24"/>
      <c r="P12796" s="32"/>
      <c r="T12796" s="19"/>
      <c r="U12796" s="3"/>
      <c r="X12796" t="str">
        <f t="shared" si="777"/>
        <v/>
      </c>
      <c r="Z12796" t="str">
        <f t="shared" si="778"/>
        <v/>
      </c>
      <c r="AB12796" s="9"/>
      <c r="AC12796" t="s">
        <v>9965</v>
      </c>
      <c r="AD12796">
        <f t="shared" si="779"/>
        <v>0</v>
      </c>
      <c r="AF12796" s="3">
        <v>1</v>
      </c>
      <c r="AH12796" s="9"/>
    </row>
    <row r="12797" spans="1:34" ht="10.95" customHeight="1" outlineLevel="1" x14ac:dyDescent="0.25">
      <c r="A12797" t="s">
        <v>11471</v>
      </c>
      <c r="C12797" s="3" t="s">
        <v>11994</v>
      </c>
      <c r="D12797" s="3">
        <v>2832</v>
      </c>
      <c r="E12797" s="9">
        <v>2006</v>
      </c>
      <c r="F12797" s="7" t="s">
        <v>11538</v>
      </c>
      <c r="G12797" s="7" t="s">
        <v>5401</v>
      </c>
      <c r="H12797" s="8" t="s">
        <v>9965</v>
      </c>
      <c r="I12797" s="8" t="s">
        <v>11557</v>
      </c>
      <c r="J12797" s="19">
        <v>7</v>
      </c>
      <c r="K12797" s="19" t="s">
        <v>20093</v>
      </c>
      <c r="L12797" s="11"/>
      <c r="M12797" s="11"/>
      <c r="N12797" s="24"/>
      <c r="P12797" s="32"/>
      <c r="T12797" s="19"/>
      <c r="U12797" s="3"/>
      <c r="X12797" t="str">
        <f t="shared" si="777"/>
        <v/>
      </c>
      <c r="Z12797" t="str">
        <f t="shared" si="778"/>
        <v/>
      </c>
      <c r="AB12797" s="9"/>
      <c r="AC12797" t="s">
        <v>9965</v>
      </c>
      <c r="AD12797">
        <f t="shared" si="779"/>
        <v>0</v>
      </c>
      <c r="AF12797" s="3">
        <v>1</v>
      </c>
      <c r="AH12797" s="9"/>
    </row>
    <row r="12798" spans="1:34" ht="10.95" customHeight="1" outlineLevel="1" x14ac:dyDescent="0.25">
      <c r="A12798" t="s">
        <v>11471</v>
      </c>
      <c r="C12798" s="3" t="s">
        <v>11994</v>
      </c>
      <c r="D12798" s="3">
        <v>2833</v>
      </c>
      <c r="E12798" s="9">
        <v>2006</v>
      </c>
      <c r="F12798" s="7" t="s">
        <v>11560</v>
      </c>
      <c r="G12798" s="7" t="s">
        <v>5401</v>
      </c>
      <c r="H12798" s="8" t="s">
        <v>9965</v>
      </c>
      <c r="I12798" s="8" t="s">
        <v>11557</v>
      </c>
      <c r="J12798" s="19">
        <v>7</v>
      </c>
      <c r="K12798" s="19" t="s">
        <v>20093</v>
      </c>
      <c r="L12798" s="11"/>
      <c r="M12798" s="11"/>
      <c r="N12798" s="24"/>
      <c r="P12798" s="32"/>
      <c r="T12798" s="19"/>
      <c r="U12798" s="3"/>
      <c r="X12798" t="str">
        <f t="shared" si="777"/>
        <v/>
      </c>
      <c r="Z12798" t="str">
        <f t="shared" si="778"/>
        <v/>
      </c>
      <c r="AB12798" s="9"/>
      <c r="AC12798" t="s">
        <v>9965</v>
      </c>
      <c r="AD12798">
        <f t="shared" si="779"/>
        <v>0</v>
      </c>
      <c r="AF12798" s="3">
        <v>1</v>
      </c>
      <c r="AH12798" s="9"/>
    </row>
    <row r="12799" spans="1:34" ht="10.95" customHeight="1" outlineLevel="1" x14ac:dyDescent="0.25">
      <c r="A12799" t="s">
        <v>11471</v>
      </c>
      <c r="C12799" s="3" t="s">
        <v>11994</v>
      </c>
      <c r="D12799" s="3" t="s">
        <v>11558</v>
      </c>
      <c r="E12799" s="9">
        <v>2006</v>
      </c>
      <c r="F12799" s="7" t="s">
        <v>11561</v>
      </c>
      <c r="G12799" s="7" t="s">
        <v>5401</v>
      </c>
      <c r="H12799" s="8" t="s">
        <v>9965</v>
      </c>
      <c r="I12799" s="8" t="s">
        <v>11557</v>
      </c>
      <c r="J12799" s="19">
        <v>7</v>
      </c>
      <c r="K12799" s="19" t="s">
        <v>7736</v>
      </c>
      <c r="L12799" s="11">
        <v>1.65</v>
      </c>
      <c r="M12799" s="11"/>
      <c r="N12799" s="24"/>
      <c r="P12799" s="32"/>
      <c r="T12799" s="19"/>
      <c r="U12799" s="3"/>
      <c r="X12799" t="str">
        <f t="shared" si="777"/>
        <v/>
      </c>
      <c r="Z12799">
        <f t="shared" si="778"/>
        <v>1</v>
      </c>
      <c r="AB12799" s="9"/>
      <c r="AC12799" t="s">
        <v>9965</v>
      </c>
      <c r="AD12799">
        <f t="shared" si="779"/>
        <v>0</v>
      </c>
      <c r="AF12799" s="3">
        <v>1</v>
      </c>
      <c r="AH12799" s="9"/>
    </row>
    <row r="12800" spans="1:34" ht="10.95" customHeight="1" outlineLevel="1" x14ac:dyDescent="0.25">
      <c r="A12800" t="s">
        <v>11471</v>
      </c>
      <c r="C12800" s="3" t="s">
        <v>11994</v>
      </c>
      <c r="D12800" s="3">
        <v>2834</v>
      </c>
      <c r="E12800" s="9">
        <v>2006</v>
      </c>
      <c r="F12800" s="7" t="s">
        <v>11562</v>
      </c>
      <c r="G12800" s="7" t="s">
        <v>5401</v>
      </c>
      <c r="H12800" s="8" t="s">
        <v>9965</v>
      </c>
      <c r="I12800" s="8" t="s">
        <v>11557</v>
      </c>
      <c r="J12800" s="19">
        <v>7</v>
      </c>
      <c r="K12800" s="19" t="s">
        <v>20093</v>
      </c>
      <c r="L12800" s="11"/>
      <c r="M12800" s="11"/>
      <c r="N12800" s="24"/>
      <c r="P12800" s="32"/>
      <c r="T12800" s="19"/>
      <c r="U12800" s="3"/>
      <c r="X12800" t="str">
        <f t="shared" si="777"/>
        <v/>
      </c>
      <c r="Z12800" t="str">
        <f t="shared" si="778"/>
        <v/>
      </c>
      <c r="AB12800" s="9"/>
      <c r="AC12800" t="s">
        <v>9965</v>
      </c>
      <c r="AD12800">
        <f t="shared" si="779"/>
        <v>0</v>
      </c>
      <c r="AF12800" s="3">
        <v>1</v>
      </c>
      <c r="AH12800" s="9"/>
    </row>
    <row r="12801" spans="1:34" ht="10.95" customHeight="1" outlineLevel="1" x14ac:dyDescent="0.25">
      <c r="A12801" t="s">
        <v>11471</v>
      </c>
      <c r="C12801" s="3" t="s">
        <v>11994</v>
      </c>
      <c r="D12801" s="3" t="s">
        <v>11564</v>
      </c>
      <c r="E12801" s="9">
        <v>2006</v>
      </c>
      <c r="F12801" s="7" t="s">
        <v>11563</v>
      </c>
      <c r="G12801" s="7" t="s">
        <v>5401</v>
      </c>
      <c r="H12801" s="8" t="s">
        <v>9965</v>
      </c>
      <c r="I12801" s="8" t="s">
        <v>11557</v>
      </c>
      <c r="J12801" s="19">
        <v>7</v>
      </c>
      <c r="K12801" s="19" t="s">
        <v>7736</v>
      </c>
      <c r="L12801" s="11">
        <v>1.65</v>
      </c>
      <c r="M12801" s="11"/>
      <c r="N12801" s="24"/>
      <c r="P12801" s="32"/>
      <c r="T12801" s="19"/>
      <c r="U12801" s="3"/>
      <c r="X12801" t="str">
        <f t="shared" si="777"/>
        <v/>
      </c>
      <c r="Z12801">
        <f t="shared" si="778"/>
        <v>1</v>
      </c>
      <c r="AB12801" s="9"/>
      <c r="AC12801" t="s">
        <v>9965</v>
      </c>
      <c r="AD12801">
        <f t="shared" si="779"/>
        <v>0</v>
      </c>
      <c r="AF12801" s="3">
        <v>1</v>
      </c>
      <c r="AH12801" s="9"/>
    </row>
    <row r="12802" spans="1:34" ht="10.95" customHeight="1" outlineLevel="1" x14ac:dyDescent="0.25">
      <c r="A12802" t="s">
        <v>11471</v>
      </c>
      <c r="C12802" s="3" t="s">
        <v>11994</v>
      </c>
      <c r="D12802" s="3">
        <v>2908</v>
      </c>
      <c r="E12802" s="9">
        <v>2006</v>
      </c>
      <c r="F12802" s="7" t="s">
        <v>11560</v>
      </c>
      <c r="G12802" s="7" t="s">
        <v>5401</v>
      </c>
      <c r="H12802" s="8" t="s">
        <v>5402</v>
      </c>
      <c r="I12802" s="8" t="s">
        <v>11565</v>
      </c>
      <c r="J12802" s="19">
        <v>3</v>
      </c>
      <c r="K12802" s="19" t="s">
        <v>20093</v>
      </c>
      <c r="L12802" s="11"/>
      <c r="M12802" s="11"/>
      <c r="N12802" s="24"/>
      <c r="P12802" s="32"/>
      <c r="T12802" s="19"/>
      <c r="U12802" s="3"/>
      <c r="X12802" t="str">
        <f t="shared" ref="X12802:X12865" si="780">IF(COUNTIF(F12802,"*fdc*"),1,"")</f>
        <v/>
      </c>
      <c r="Z12802" t="str">
        <f t="shared" ref="Z12802:Z12865" si="781">IF(COUNTIF(F12802,"*s/s*"),1,"")</f>
        <v/>
      </c>
      <c r="AB12802" s="9"/>
      <c r="AC12802" t="s">
        <v>5402</v>
      </c>
      <c r="AD12802">
        <f t="shared" si="779"/>
        <v>1</v>
      </c>
      <c r="AF12802" s="3"/>
      <c r="AH12802" s="9"/>
    </row>
    <row r="12803" spans="1:34" ht="10.95" customHeight="1" outlineLevel="1" collapsed="1" x14ac:dyDescent="0.25">
      <c r="A12803" t="s">
        <v>11471</v>
      </c>
      <c r="C12803" s="3" t="s">
        <v>11994</v>
      </c>
      <c r="D12803" s="3" t="s">
        <v>11566</v>
      </c>
      <c r="E12803" s="9">
        <v>2006</v>
      </c>
      <c r="F12803" s="7" t="s">
        <v>11561</v>
      </c>
      <c r="G12803" s="7" t="s">
        <v>5401</v>
      </c>
      <c r="H12803" s="8" t="s">
        <v>5402</v>
      </c>
      <c r="I12803" s="8" t="s">
        <v>11565</v>
      </c>
      <c r="J12803" s="19">
        <v>3</v>
      </c>
      <c r="K12803" s="19" t="s">
        <v>7736</v>
      </c>
      <c r="L12803" s="11">
        <v>1.65</v>
      </c>
      <c r="M12803" s="11"/>
      <c r="N12803" s="24"/>
      <c r="P12803" s="32"/>
      <c r="T12803" s="19"/>
      <c r="U12803" s="3"/>
      <c r="X12803" t="str">
        <f t="shared" si="780"/>
        <v/>
      </c>
      <c r="Z12803">
        <f t="shared" si="781"/>
        <v>1</v>
      </c>
      <c r="AB12803" s="9"/>
      <c r="AC12803" t="s">
        <v>5402</v>
      </c>
      <c r="AD12803">
        <f t="shared" si="779"/>
        <v>1</v>
      </c>
      <c r="AF12803" s="3"/>
      <c r="AH12803" s="9"/>
    </row>
    <row r="12804" spans="1:34" ht="10.95" customHeight="1" outlineLevel="1" x14ac:dyDescent="0.25">
      <c r="A12804" t="s">
        <v>11471</v>
      </c>
      <c r="C12804" s="3" t="s">
        <v>11994</v>
      </c>
      <c r="D12804" s="3">
        <v>2909</v>
      </c>
      <c r="E12804" s="9">
        <v>2006</v>
      </c>
      <c r="F12804" s="7" t="s">
        <v>11563</v>
      </c>
      <c r="G12804" s="7" t="s">
        <v>5401</v>
      </c>
      <c r="H12804" s="8" t="s">
        <v>5402</v>
      </c>
      <c r="I12804" s="8" t="s">
        <v>11565</v>
      </c>
      <c r="J12804" s="19">
        <v>1</v>
      </c>
      <c r="K12804" s="19" t="s">
        <v>7736</v>
      </c>
      <c r="L12804" s="11">
        <v>1.65</v>
      </c>
      <c r="M12804" s="11"/>
      <c r="N12804" s="24"/>
      <c r="P12804" s="32"/>
      <c r="T12804" s="19"/>
      <c r="U12804" s="3"/>
      <c r="X12804" t="str">
        <f t="shared" si="780"/>
        <v/>
      </c>
      <c r="Z12804">
        <f t="shared" si="781"/>
        <v>1</v>
      </c>
      <c r="AB12804" s="9"/>
      <c r="AC12804" t="s">
        <v>5402</v>
      </c>
      <c r="AD12804">
        <f t="shared" si="779"/>
        <v>1</v>
      </c>
      <c r="AF12804" s="3"/>
      <c r="AH12804" s="9"/>
    </row>
    <row r="12805" spans="1:34" ht="10.95" customHeight="1" outlineLevel="1" x14ac:dyDescent="0.25">
      <c r="A12805" t="s">
        <v>11471</v>
      </c>
      <c r="C12805" s="3" t="s">
        <v>11994</v>
      </c>
      <c r="D12805" s="3">
        <v>2923</v>
      </c>
      <c r="E12805" s="9">
        <v>2006</v>
      </c>
      <c r="F12805" s="7" t="s">
        <v>11568</v>
      </c>
      <c r="G12805" s="7" t="s">
        <v>5401</v>
      </c>
      <c r="H12805" s="8" t="s">
        <v>9233</v>
      </c>
      <c r="I12805" s="8" t="s">
        <v>11567</v>
      </c>
      <c r="J12805" s="19">
        <v>7</v>
      </c>
      <c r="K12805" s="19" t="s">
        <v>7738</v>
      </c>
      <c r="L12805" s="11"/>
      <c r="M12805" s="11"/>
      <c r="N12805" s="24"/>
      <c r="P12805" s="32"/>
      <c r="T12805" s="19"/>
      <c r="U12805" s="3"/>
      <c r="X12805" t="str">
        <f t="shared" si="780"/>
        <v/>
      </c>
      <c r="Z12805">
        <f t="shared" si="781"/>
        <v>1</v>
      </c>
      <c r="AB12805" s="9"/>
      <c r="AC12805" t="s">
        <v>9233</v>
      </c>
      <c r="AD12805">
        <f t="shared" si="779"/>
        <v>0</v>
      </c>
      <c r="AF12805" s="3"/>
      <c r="AH12805" s="9"/>
    </row>
    <row r="12806" spans="1:34" ht="10.95" customHeight="1" outlineLevel="1" x14ac:dyDescent="0.25">
      <c r="A12806" t="s">
        <v>11471</v>
      </c>
      <c r="C12806" s="3" t="s">
        <v>11994</v>
      </c>
      <c r="D12806" s="3">
        <v>2924</v>
      </c>
      <c r="E12806" s="9">
        <v>2006</v>
      </c>
      <c r="F12806" s="7" t="s">
        <v>11568</v>
      </c>
      <c r="G12806" s="7" t="s">
        <v>5401</v>
      </c>
      <c r="H12806" s="8" t="s">
        <v>9373</v>
      </c>
      <c r="I12806" s="8" t="s">
        <v>11567</v>
      </c>
      <c r="J12806" s="19">
        <v>7</v>
      </c>
      <c r="K12806" s="19" t="s">
        <v>7738</v>
      </c>
      <c r="L12806" s="11"/>
      <c r="M12806" s="11"/>
      <c r="N12806" s="24"/>
      <c r="P12806" s="32"/>
      <c r="T12806" s="19"/>
      <c r="U12806" s="3"/>
      <c r="X12806" t="str">
        <f t="shared" si="780"/>
        <v/>
      </c>
      <c r="Z12806">
        <f t="shared" si="781"/>
        <v>1</v>
      </c>
      <c r="AB12806" s="9"/>
      <c r="AC12806" t="s">
        <v>9373</v>
      </c>
      <c r="AD12806">
        <f t="shared" si="779"/>
        <v>0</v>
      </c>
      <c r="AF12806" s="3"/>
      <c r="AH12806" s="9"/>
    </row>
    <row r="12807" spans="1:34" ht="10.95" customHeight="1" outlineLevel="1" x14ac:dyDescent="0.25">
      <c r="A12807" t="s">
        <v>11471</v>
      </c>
      <c r="C12807" s="3" t="s">
        <v>11994</v>
      </c>
      <c r="D12807" s="3">
        <v>3025</v>
      </c>
      <c r="E12807" s="9">
        <v>2007</v>
      </c>
      <c r="F12807" s="7" t="s">
        <v>11532</v>
      </c>
      <c r="G12807" s="7" t="s">
        <v>5401</v>
      </c>
      <c r="H12807" s="8" t="s">
        <v>11570</v>
      </c>
      <c r="I12807" s="8" t="s">
        <v>7560</v>
      </c>
      <c r="J12807" s="19">
        <v>7</v>
      </c>
      <c r="K12807" s="19" t="s">
        <v>20093</v>
      </c>
      <c r="L12807" s="11"/>
      <c r="M12807" s="11"/>
      <c r="N12807" s="24"/>
      <c r="P12807" s="32"/>
      <c r="T12807" s="19"/>
      <c r="U12807" s="3"/>
      <c r="X12807" t="str">
        <f t="shared" si="780"/>
        <v/>
      </c>
      <c r="Z12807" t="str">
        <f t="shared" si="781"/>
        <v/>
      </c>
      <c r="AB12807" s="9"/>
      <c r="AC12807" t="s">
        <v>11570</v>
      </c>
      <c r="AD12807">
        <f t="shared" si="779"/>
        <v>0</v>
      </c>
      <c r="AF12807" s="3"/>
      <c r="AH12807" s="9"/>
    </row>
    <row r="12808" spans="1:34" ht="10.95" customHeight="1" outlineLevel="1" x14ac:dyDescent="0.25">
      <c r="A12808" t="s">
        <v>11471</v>
      </c>
      <c r="C12808" s="3" t="s">
        <v>11994</v>
      </c>
      <c r="D12808" s="3">
        <v>3026</v>
      </c>
      <c r="E12808" s="9">
        <v>2007</v>
      </c>
      <c r="F12808" s="7" t="s">
        <v>11559</v>
      </c>
      <c r="G12808" s="7" t="s">
        <v>5401</v>
      </c>
      <c r="H12808" s="8" t="s">
        <v>9376</v>
      </c>
      <c r="I12808" s="8" t="s">
        <v>7560</v>
      </c>
      <c r="J12808" s="19">
        <v>7</v>
      </c>
      <c r="K12808" s="19" t="s">
        <v>20093</v>
      </c>
      <c r="L12808" s="11"/>
      <c r="M12808" s="11"/>
      <c r="N12808" s="24"/>
      <c r="P12808" s="32"/>
      <c r="T12808" s="19"/>
      <c r="U12808" s="3"/>
      <c r="X12808" t="str">
        <f t="shared" si="780"/>
        <v/>
      </c>
      <c r="Z12808" t="str">
        <f t="shared" si="781"/>
        <v/>
      </c>
      <c r="AB12808" s="9"/>
      <c r="AC12808" t="s">
        <v>9376</v>
      </c>
      <c r="AD12808">
        <f t="shared" si="779"/>
        <v>0</v>
      </c>
      <c r="AF12808" s="3"/>
      <c r="AH12808" s="9"/>
    </row>
    <row r="12809" spans="1:34" ht="10.95" customHeight="1" outlineLevel="1" x14ac:dyDescent="0.25">
      <c r="A12809" t="s">
        <v>11471</v>
      </c>
      <c r="C12809" s="3" t="s">
        <v>11994</v>
      </c>
      <c r="D12809" s="3">
        <v>3027</v>
      </c>
      <c r="E12809" s="9">
        <v>2007</v>
      </c>
      <c r="F12809" s="7" t="s">
        <v>11538</v>
      </c>
      <c r="G12809" s="7" t="s">
        <v>5401</v>
      </c>
      <c r="H12809" s="8" t="s">
        <v>20659</v>
      </c>
      <c r="I12809" s="8" t="s">
        <v>7560</v>
      </c>
      <c r="J12809" s="19">
        <v>7</v>
      </c>
      <c r="K12809" s="19" t="s">
        <v>20093</v>
      </c>
      <c r="L12809" s="11"/>
      <c r="M12809" s="11"/>
      <c r="N12809" s="24"/>
      <c r="P12809" s="32"/>
      <c r="T12809" s="19"/>
      <c r="U12809" s="3"/>
      <c r="X12809" t="str">
        <f t="shared" si="780"/>
        <v/>
      </c>
      <c r="Z12809" t="str">
        <f t="shared" si="781"/>
        <v/>
      </c>
      <c r="AB12809" s="9"/>
      <c r="AC12809" t="s">
        <v>20659</v>
      </c>
      <c r="AD12809">
        <f t="shared" si="779"/>
        <v>0</v>
      </c>
      <c r="AF12809" s="3"/>
      <c r="AH12809" s="9"/>
    </row>
    <row r="12810" spans="1:34" ht="10.95" customHeight="1" outlineLevel="1" x14ac:dyDescent="0.25">
      <c r="A12810" t="s">
        <v>11471</v>
      </c>
      <c r="C12810" s="3" t="s">
        <v>11994</v>
      </c>
      <c r="D12810" s="3">
        <v>2028</v>
      </c>
      <c r="E12810" s="9">
        <v>2007</v>
      </c>
      <c r="F12810" s="7" t="s">
        <v>11560</v>
      </c>
      <c r="G12810" s="7" t="s">
        <v>5401</v>
      </c>
      <c r="H12810" s="8" t="s">
        <v>11571</v>
      </c>
      <c r="I12810" s="8" t="s">
        <v>7560</v>
      </c>
      <c r="J12810" s="19">
        <v>7</v>
      </c>
      <c r="K12810" s="19" t="s">
        <v>20093</v>
      </c>
      <c r="L12810" s="11"/>
      <c r="M12810" s="11"/>
      <c r="N12810" s="24"/>
      <c r="P12810" s="32"/>
      <c r="T12810" s="19"/>
      <c r="U12810" s="3"/>
      <c r="X12810" t="str">
        <f t="shared" si="780"/>
        <v/>
      </c>
      <c r="Z12810" t="str">
        <f t="shared" si="781"/>
        <v/>
      </c>
      <c r="AB12810" s="9"/>
      <c r="AC12810" t="s">
        <v>11571</v>
      </c>
      <c r="AD12810">
        <f t="shared" si="779"/>
        <v>0</v>
      </c>
      <c r="AF12810" s="3"/>
      <c r="AH12810" s="9"/>
    </row>
    <row r="12811" spans="1:34" ht="10.95" customHeight="1" outlineLevel="1" x14ac:dyDescent="0.25">
      <c r="A12811" t="s">
        <v>11471</v>
      </c>
      <c r="C12811" s="3" t="s">
        <v>11994</v>
      </c>
      <c r="D12811" s="3" t="s">
        <v>11569</v>
      </c>
      <c r="E12811" s="9">
        <v>2007</v>
      </c>
      <c r="F12811" s="7" t="s">
        <v>11561</v>
      </c>
      <c r="G12811" s="7" t="s">
        <v>5401</v>
      </c>
      <c r="H12811" s="8" t="s">
        <v>7560</v>
      </c>
      <c r="I12811" s="8" t="s">
        <v>7560</v>
      </c>
      <c r="J12811" s="19">
        <v>7</v>
      </c>
      <c r="K12811" s="19" t="s">
        <v>7736</v>
      </c>
      <c r="L12811" s="11">
        <v>1.65</v>
      </c>
      <c r="M12811" s="11"/>
      <c r="N12811" s="24"/>
      <c r="P12811" s="32"/>
      <c r="T12811" s="19"/>
      <c r="U12811" s="3"/>
      <c r="X12811" t="str">
        <f t="shared" si="780"/>
        <v/>
      </c>
      <c r="Z12811">
        <f t="shared" si="781"/>
        <v>1</v>
      </c>
      <c r="AB12811" s="9"/>
      <c r="AC12811" t="s">
        <v>7560</v>
      </c>
      <c r="AD12811">
        <f t="shared" si="779"/>
        <v>0</v>
      </c>
      <c r="AF12811" s="3"/>
      <c r="AH12811" s="9"/>
    </row>
    <row r="12812" spans="1:34" ht="10.95" customHeight="1" outlineLevel="1" x14ac:dyDescent="0.25">
      <c r="A12812" t="s">
        <v>11471</v>
      </c>
      <c r="C12812" s="3" t="s">
        <v>11994</v>
      </c>
      <c r="D12812" s="3">
        <v>3037</v>
      </c>
      <c r="E12812" s="9">
        <v>2007</v>
      </c>
      <c r="F12812" s="7" t="s">
        <v>11532</v>
      </c>
      <c r="G12812" s="7" t="s">
        <v>5401</v>
      </c>
      <c r="H12812" s="8" t="s">
        <v>11574</v>
      </c>
      <c r="I12812" s="8" t="s">
        <v>11572</v>
      </c>
      <c r="J12812" s="19">
        <v>7</v>
      </c>
      <c r="K12812" s="19" t="s">
        <v>20093</v>
      </c>
      <c r="L12812" s="11"/>
      <c r="M12812" s="11"/>
      <c r="N12812" s="24"/>
      <c r="P12812" s="32"/>
      <c r="T12812" s="19"/>
      <c r="U12812" s="3"/>
      <c r="X12812" t="str">
        <f t="shared" si="780"/>
        <v/>
      </c>
      <c r="Z12812" t="str">
        <f t="shared" si="781"/>
        <v/>
      </c>
      <c r="AB12812" s="9"/>
      <c r="AC12812" t="s">
        <v>11574</v>
      </c>
      <c r="AD12812">
        <f t="shared" si="779"/>
        <v>0</v>
      </c>
      <c r="AF12812" s="3"/>
      <c r="AH12812" s="9"/>
    </row>
    <row r="12813" spans="1:34" ht="10.95" customHeight="1" outlineLevel="1" x14ac:dyDescent="0.25">
      <c r="A12813" t="s">
        <v>11471</v>
      </c>
      <c r="C12813" s="3" t="s">
        <v>11994</v>
      </c>
      <c r="D12813" s="3">
        <v>3038</v>
      </c>
      <c r="E12813" s="9">
        <v>2007</v>
      </c>
      <c r="F12813" s="7" t="s">
        <v>11559</v>
      </c>
      <c r="G12813" s="7" t="s">
        <v>5401</v>
      </c>
      <c r="H12813" s="8" t="s">
        <v>11574</v>
      </c>
      <c r="I12813" s="8" t="s">
        <v>11572</v>
      </c>
      <c r="J12813" s="19">
        <v>7</v>
      </c>
      <c r="K12813" s="19" t="s">
        <v>20093</v>
      </c>
      <c r="L12813" s="11"/>
      <c r="M12813" s="11"/>
      <c r="N12813" s="24"/>
      <c r="P12813" s="32"/>
      <c r="T12813" s="19"/>
      <c r="U12813" s="3"/>
      <c r="X12813" t="str">
        <f t="shared" si="780"/>
        <v/>
      </c>
      <c r="Z12813" t="str">
        <f t="shared" si="781"/>
        <v/>
      </c>
      <c r="AB12813" s="9"/>
      <c r="AC12813" t="s">
        <v>11574</v>
      </c>
      <c r="AD12813">
        <f t="shared" si="779"/>
        <v>0</v>
      </c>
      <c r="AF12813" s="3"/>
      <c r="AH12813" s="9"/>
    </row>
    <row r="12814" spans="1:34" ht="10.95" customHeight="1" outlineLevel="1" x14ac:dyDescent="0.25">
      <c r="A12814" t="s">
        <v>11471</v>
      </c>
      <c r="C12814" s="3" t="s">
        <v>11994</v>
      </c>
      <c r="D12814" s="3">
        <v>3039</v>
      </c>
      <c r="E12814" s="9">
        <v>2007</v>
      </c>
      <c r="F12814" s="7" t="s">
        <v>11538</v>
      </c>
      <c r="G12814" s="7" t="s">
        <v>5401</v>
      </c>
      <c r="H12814" s="8" t="s">
        <v>11574</v>
      </c>
      <c r="I12814" s="8" t="s">
        <v>11572</v>
      </c>
      <c r="J12814" s="19">
        <v>7</v>
      </c>
      <c r="K12814" s="19" t="s">
        <v>20093</v>
      </c>
      <c r="L12814" s="11"/>
      <c r="M12814" s="11"/>
      <c r="N12814" s="24"/>
      <c r="P12814" s="32"/>
      <c r="T12814" s="19"/>
      <c r="U12814" s="3"/>
      <c r="X12814" t="str">
        <f t="shared" si="780"/>
        <v/>
      </c>
      <c r="Z12814" t="str">
        <f t="shared" si="781"/>
        <v/>
      </c>
      <c r="AB12814" s="9"/>
      <c r="AC12814" t="s">
        <v>11574</v>
      </c>
      <c r="AD12814">
        <f t="shared" si="779"/>
        <v>0</v>
      </c>
      <c r="AF12814" s="3"/>
      <c r="AH12814" s="9"/>
    </row>
    <row r="12815" spans="1:34" ht="10.95" customHeight="1" outlineLevel="1" x14ac:dyDescent="0.25">
      <c r="A12815" t="s">
        <v>11471</v>
      </c>
      <c r="C12815" s="3" t="s">
        <v>11994</v>
      </c>
      <c r="D12815" s="3">
        <v>3040</v>
      </c>
      <c r="E12815" s="9">
        <v>2007</v>
      </c>
      <c r="F12815" s="7" t="s">
        <v>11560</v>
      </c>
      <c r="G12815" s="7" t="s">
        <v>5401</v>
      </c>
      <c r="H12815" s="8" t="s">
        <v>11574</v>
      </c>
      <c r="I12815" s="8" t="s">
        <v>11572</v>
      </c>
      <c r="J12815" s="19">
        <v>7</v>
      </c>
      <c r="K12815" s="19" t="s">
        <v>20093</v>
      </c>
      <c r="L12815" s="11"/>
      <c r="M12815" s="11"/>
      <c r="N12815" s="24"/>
      <c r="P12815" s="32"/>
      <c r="T12815" s="19"/>
      <c r="U12815" s="3"/>
      <c r="X12815" t="str">
        <f t="shared" si="780"/>
        <v/>
      </c>
      <c r="Z12815" t="str">
        <f t="shared" si="781"/>
        <v/>
      </c>
      <c r="AB12815" s="9"/>
      <c r="AC12815" t="s">
        <v>11574</v>
      </c>
      <c r="AD12815">
        <f t="shared" si="779"/>
        <v>0</v>
      </c>
      <c r="AF12815" s="3"/>
      <c r="AH12815" s="9"/>
    </row>
    <row r="12816" spans="1:34" ht="10.95" customHeight="1" outlineLevel="1" x14ac:dyDescent="0.25">
      <c r="A12816" t="s">
        <v>11471</v>
      </c>
      <c r="C12816" s="3" t="s">
        <v>11994</v>
      </c>
      <c r="D12816" s="3" t="s">
        <v>11573</v>
      </c>
      <c r="E12816" s="9">
        <v>2007</v>
      </c>
      <c r="F12816" s="7" t="s">
        <v>11561</v>
      </c>
      <c r="G12816" s="7" t="s">
        <v>5401</v>
      </c>
      <c r="H12816" s="8" t="s">
        <v>11574</v>
      </c>
      <c r="I12816" s="8" t="s">
        <v>11572</v>
      </c>
      <c r="J12816" s="19">
        <v>7</v>
      </c>
      <c r="K12816" s="19" t="s">
        <v>7736</v>
      </c>
      <c r="L12816" s="11">
        <v>1.65</v>
      </c>
      <c r="M12816" s="11"/>
      <c r="N12816" s="24"/>
      <c r="P12816" s="32"/>
      <c r="T12816" s="19"/>
      <c r="U12816" s="3"/>
      <c r="X12816" t="str">
        <f t="shared" si="780"/>
        <v/>
      </c>
      <c r="Z12816">
        <f t="shared" si="781"/>
        <v>1</v>
      </c>
      <c r="AB12816" s="9"/>
      <c r="AC12816" t="s">
        <v>11574</v>
      </c>
      <c r="AD12816">
        <f t="shared" si="779"/>
        <v>0</v>
      </c>
      <c r="AF12816" s="3"/>
      <c r="AH12816" s="9"/>
    </row>
    <row r="12817" spans="1:34" ht="10.95" customHeight="1" outlineLevel="1" x14ac:dyDescent="0.25">
      <c r="A12817" t="s">
        <v>11471</v>
      </c>
      <c r="C12817" s="3" t="s">
        <v>11994</v>
      </c>
      <c r="D12817" s="3">
        <v>3159</v>
      </c>
      <c r="E12817" s="9">
        <v>2007</v>
      </c>
      <c r="F12817" s="7" t="s">
        <v>11532</v>
      </c>
      <c r="G12817" s="7" t="s">
        <v>5401</v>
      </c>
      <c r="H12817" s="8" t="s">
        <v>9233</v>
      </c>
      <c r="I12817" s="8" t="s">
        <v>7560</v>
      </c>
      <c r="J12817" s="19">
        <v>7</v>
      </c>
      <c r="K12817" s="19" t="s">
        <v>20093</v>
      </c>
      <c r="L12817" s="11"/>
      <c r="M12817" s="11"/>
      <c r="N12817" s="24"/>
      <c r="P12817" s="32"/>
      <c r="T12817" s="19"/>
      <c r="U12817" s="3"/>
      <c r="X12817" t="str">
        <f t="shared" si="780"/>
        <v/>
      </c>
      <c r="Z12817" t="str">
        <f t="shared" si="781"/>
        <v/>
      </c>
      <c r="AB12817" s="9"/>
      <c r="AC12817" t="s">
        <v>9233</v>
      </c>
      <c r="AD12817">
        <f t="shared" si="779"/>
        <v>0</v>
      </c>
      <c r="AF12817" s="3"/>
      <c r="AH12817" s="9"/>
    </row>
    <row r="12818" spans="1:34" ht="10.95" customHeight="1" outlineLevel="1" x14ac:dyDescent="0.25">
      <c r="A12818" t="s">
        <v>11471</v>
      </c>
      <c r="C12818" s="3" t="s">
        <v>11994</v>
      </c>
      <c r="D12818" s="3">
        <v>3160</v>
      </c>
      <c r="E12818" s="9">
        <v>2007</v>
      </c>
      <c r="F12818" s="7" t="s">
        <v>11559</v>
      </c>
      <c r="G12818" s="7" t="s">
        <v>5401</v>
      </c>
      <c r="H12818" s="8" t="s">
        <v>9233</v>
      </c>
      <c r="I12818" s="8" t="s">
        <v>7560</v>
      </c>
      <c r="J12818" s="19">
        <v>7</v>
      </c>
      <c r="K12818" s="19" t="s">
        <v>20093</v>
      </c>
      <c r="L12818" s="11"/>
      <c r="M12818" s="11"/>
      <c r="N12818" s="24"/>
      <c r="P12818" s="32"/>
      <c r="T12818" s="19"/>
      <c r="U12818" s="3"/>
      <c r="X12818" t="str">
        <f t="shared" si="780"/>
        <v/>
      </c>
      <c r="Z12818" t="str">
        <f t="shared" si="781"/>
        <v/>
      </c>
      <c r="AB12818" s="9"/>
      <c r="AC12818" t="s">
        <v>9233</v>
      </c>
      <c r="AD12818">
        <f t="shared" si="779"/>
        <v>0</v>
      </c>
      <c r="AF12818" s="3"/>
      <c r="AH12818" s="9"/>
    </row>
    <row r="12819" spans="1:34" ht="10.95" customHeight="1" outlineLevel="1" x14ac:dyDescent="0.25">
      <c r="A12819" t="s">
        <v>11471</v>
      </c>
      <c r="C12819" s="3" t="s">
        <v>11994</v>
      </c>
      <c r="D12819" s="3">
        <v>3161</v>
      </c>
      <c r="E12819" s="9">
        <v>2007</v>
      </c>
      <c r="F12819" s="7" t="s">
        <v>11538</v>
      </c>
      <c r="G12819" s="7" t="s">
        <v>5401</v>
      </c>
      <c r="H12819" s="8" t="s">
        <v>9233</v>
      </c>
      <c r="I12819" s="8" t="s">
        <v>7560</v>
      </c>
      <c r="J12819" s="19">
        <v>7</v>
      </c>
      <c r="K12819" s="19" t="s">
        <v>20093</v>
      </c>
      <c r="L12819" s="11"/>
      <c r="M12819" s="11"/>
      <c r="N12819" s="24"/>
      <c r="P12819" s="32"/>
      <c r="T12819" s="19"/>
      <c r="U12819" s="3"/>
      <c r="X12819" t="str">
        <f t="shared" si="780"/>
        <v/>
      </c>
      <c r="Z12819" t="str">
        <f t="shared" si="781"/>
        <v/>
      </c>
      <c r="AB12819" s="9"/>
      <c r="AC12819" t="s">
        <v>9233</v>
      </c>
      <c r="AD12819">
        <f t="shared" si="779"/>
        <v>0</v>
      </c>
      <c r="AF12819" s="3"/>
      <c r="AH12819" s="9"/>
    </row>
    <row r="12820" spans="1:34" ht="10.95" customHeight="1" outlineLevel="1" x14ac:dyDescent="0.25">
      <c r="A12820" t="s">
        <v>11471</v>
      </c>
      <c r="C12820" s="3" t="s">
        <v>11994</v>
      </c>
      <c r="D12820" s="3">
        <v>3162</v>
      </c>
      <c r="E12820" s="9">
        <v>2007</v>
      </c>
      <c r="F12820" s="7" t="s">
        <v>11560</v>
      </c>
      <c r="G12820" s="7" t="s">
        <v>5401</v>
      </c>
      <c r="H12820" s="8" t="s">
        <v>9233</v>
      </c>
      <c r="I12820" s="8" t="s">
        <v>7560</v>
      </c>
      <c r="J12820" s="19">
        <v>7</v>
      </c>
      <c r="K12820" s="19" t="s">
        <v>20093</v>
      </c>
      <c r="L12820" s="11"/>
      <c r="M12820" s="11"/>
      <c r="N12820" s="24"/>
      <c r="P12820" s="32"/>
      <c r="T12820" s="19"/>
      <c r="U12820" s="3"/>
      <c r="X12820" t="str">
        <f t="shared" si="780"/>
        <v/>
      </c>
      <c r="Z12820" t="str">
        <f t="shared" si="781"/>
        <v/>
      </c>
      <c r="AB12820" s="9"/>
      <c r="AC12820" t="s">
        <v>9233</v>
      </c>
      <c r="AD12820">
        <f t="shared" si="779"/>
        <v>0</v>
      </c>
      <c r="AF12820" s="3"/>
      <c r="AH12820" s="9"/>
    </row>
    <row r="12821" spans="1:34" ht="10.95" customHeight="1" outlineLevel="1" x14ac:dyDescent="0.25">
      <c r="A12821" t="s">
        <v>11471</v>
      </c>
      <c r="C12821" s="3" t="s">
        <v>11994</v>
      </c>
      <c r="D12821" s="3" t="s">
        <v>11575</v>
      </c>
      <c r="E12821" s="9">
        <v>2007</v>
      </c>
      <c r="F12821" s="7" t="s">
        <v>11561</v>
      </c>
      <c r="G12821" s="7" t="s">
        <v>5401</v>
      </c>
      <c r="H12821" s="8" t="s">
        <v>9233</v>
      </c>
      <c r="I12821" s="8" t="s">
        <v>7560</v>
      </c>
      <c r="J12821" s="19">
        <v>7</v>
      </c>
      <c r="K12821" s="19" t="s">
        <v>7736</v>
      </c>
      <c r="L12821" s="11">
        <v>1.65</v>
      </c>
      <c r="M12821" s="11"/>
      <c r="N12821" s="24"/>
      <c r="P12821" s="32"/>
      <c r="T12821" s="19"/>
      <c r="U12821" s="3"/>
      <c r="X12821" t="str">
        <f t="shared" si="780"/>
        <v/>
      </c>
      <c r="Z12821">
        <f t="shared" si="781"/>
        <v>1</v>
      </c>
      <c r="AB12821" s="9"/>
      <c r="AC12821" t="s">
        <v>9233</v>
      </c>
      <c r="AD12821">
        <f t="shared" si="779"/>
        <v>0</v>
      </c>
      <c r="AF12821" s="3"/>
      <c r="AH12821" s="9"/>
    </row>
    <row r="12822" spans="1:34" ht="10.95" customHeight="1" outlineLevel="1" x14ac:dyDescent="0.25">
      <c r="A12822" t="s">
        <v>11471</v>
      </c>
      <c r="C12822" s="3" t="s">
        <v>11994</v>
      </c>
      <c r="D12822" s="3">
        <v>3163</v>
      </c>
      <c r="E12822" s="9">
        <v>2007</v>
      </c>
      <c r="F12822" s="7" t="s">
        <v>11562</v>
      </c>
      <c r="G12822" s="7" t="s">
        <v>5401</v>
      </c>
      <c r="H12822" s="8" t="s">
        <v>9233</v>
      </c>
      <c r="I12822" s="8" t="s">
        <v>7560</v>
      </c>
      <c r="J12822" s="19">
        <v>7</v>
      </c>
      <c r="K12822" s="19" t="s">
        <v>20093</v>
      </c>
      <c r="L12822" s="11"/>
      <c r="M12822" s="11"/>
      <c r="N12822" s="24"/>
      <c r="P12822" s="32"/>
      <c r="T12822" s="19"/>
      <c r="U12822" s="3"/>
      <c r="X12822" t="str">
        <f t="shared" si="780"/>
        <v/>
      </c>
      <c r="Z12822" t="str">
        <f t="shared" si="781"/>
        <v/>
      </c>
      <c r="AB12822" s="9"/>
      <c r="AC12822" t="s">
        <v>9233</v>
      </c>
      <c r="AD12822">
        <f t="shared" si="779"/>
        <v>0</v>
      </c>
      <c r="AF12822" s="3"/>
      <c r="AH12822" s="9"/>
    </row>
    <row r="12823" spans="1:34" ht="10.95" customHeight="1" outlineLevel="1" x14ac:dyDescent="0.25">
      <c r="A12823" t="s">
        <v>11471</v>
      </c>
      <c r="C12823" s="3" t="s">
        <v>11994</v>
      </c>
      <c r="D12823" s="3" t="s">
        <v>11576</v>
      </c>
      <c r="E12823" s="9">
        <v>2007</v>
      </c>
      <c r="F12823" s="7" t="s">
        <v>11563</v>
      </c>
      <c r="G12823" s="7" t="s">
        <v>5401</v>
      </c>
      <c r="H12823" s="8" t="s">
        <v>9233</v>
      </c>
      <c r="I12823" s="8" t="s">
        <v>7560</v>
      </c>
      <c r="J12823" s="19">
        <v>7</v>
      </c>
      <c r="K12823" s="19" t="s">
        <v>7736</v>
      </c>
      <c r="L12823" s="11">
        <v>1.65</v>
      </c>
      <c r="M12823" s="11"/>
      <c r="N12823" s="24"/>
      <c r="P12823" s="32"/>
      <c r="T12823" s="19"/>
      <c r="U12823" s="3"/>
      <c r="X12823" t="str">
        <f t="shared" si="780"/>
        <v/>
      </c>
      <c r="Z12823">
        <f t="shared" si="781"/>
        <v>1</v>
      </c>
      <c r="AB12823" s="9"/>
      <c r="AC12823" t="s">
        <v>9233</v>
      </c>
      <c r="AD12823">
        <f t="shared" si="779"/>
        <v>0</v>
      </c>
      <c r="AF12823" s="3"/>
      <c r="AH12823" s="9"/>
    </row>
    <row r="12824" spans="1:34" ht="10.95" customHeight="1" outlineLevel="1" x14ac:dyDescent="0.25">
      <c r="A12824" t="s">
        <v>11471</v>
      </c>
      <c r="C12824" s="3" t="s">
        <v>11994</v>
      </c>
      <c r="D12824" s="3">
        <v>3321</v>
      </c>
      <c r="E12824" s="9">
        <v>2007</v>
      </c>
      <c r="F12824" s="7" t="s">
        <v>11563</v>
      </c>
      <c r="G12824" s="7" t="s">
        <v>5401</v>
      </c>
      <c r="H12824" s="8" t="s">
        <v>10020</v>
      </c>
      <c r="I12824" s="8" t="s">
        <v>11577</v>
      </c>
      <c r="J12824" s="19">
        <v>7</v>
      </c>
      <c r="K12824" s="19" t="s">
        <v>7736</v>
      </c>
      <c r="L12824" s="11">
        <v>1.65</v>
      </c>
      <c r="M12824" s="11"/>
      <c r="N12824" s="24"/>
      <c r="P12824" s="32"/>
      <c r="T12824" s="19"/>
      <c r="U12824" s="3"/>
      <c r="X12824" t="str">
        <f t="shared" si="780"/>
        <v/>
      </c>
      <c r="Z12824">
        <f t="shared" si="781"/>
        <v>1</v>
      </c>
      <c r="AB12824" s="9"/>
      <c r="AC12824" t="s">
        <v>10020</v>
      </c>
      <c r="AD12824">
        <f t="shared" si="779"/>
        <v>0</v>
      </c>
      <c r="AF12824" s="3"/>
      <c r="AH12824" s="9"/>
    </row>
    <row r="12825" spans="1:34" ht="10.95" customHeight="1" outlineLevel="1" x14ac:dyDescent="0.25">
      <c r="A12825" t="s">
        <v>11471</v>
      </c>
      <c r="C12825" s="3" t="s">
        <v>11994</v>
      </c>
      <c r="D12825" s="3">
        <v>3566</v>
      </c>
      <c r="E12825" s="9">
        <v>2008</v>
      </c>
      <c r="F12825" s="7" t="s">
        <v>11536</v>
      </c>
      <c r="G12825" s="7" t="s">
        <v>5401</v>
      </c>
      <c r="H12825" s="8" t="s">
        <v>10111</v>
      </c>
      <c r="I12825" s="8" t="s">
        <v>11578</v>
      </c>
      <c r="J12825" s="19">
        <v>1</v>
      </c>
      <c r="K12825" s="19" t="s">
        <v>7736</v>
      </c>
      <c r="L12825" s="11">
        <v>5.5</v>
      </c>
      <c r="M12825" s="11"/>
      <c r="N12825" s="24"/>
      <c r="P12825" s="32"/>
      <c r="T12825" s="19"/>
      <c r="U12825" s="3"/>
      <c r="X12825" t="str">
        <f t="shared" si="780"/>
        <v/>
      </c>
      <c r="Z12825" t="str">
        <f t="shared" si="781"/>
        <v/>
      </c>
      <c r="AB12825" s="9"/>
      <c r="AC12825" t="s">
        <v>10111</v>
      </c>
      <c r="AD12825">
        <f t="shared" si="779"/>
        <v>0</v>
      </c>
      <c r="AF12825" s="3"/>
      <c r="AH12825" s="9"/>
    </row>
    <row r="12826" spans="1:34" ht="10.95" customHeight="1" outlineLevel="1" x14ac:dyDescent="0.25">
      <c r="A12826" t="s">
        <v>11471</v>
      </c>
      <c r="C12826" s="3" t="s">
        <v>11994</v>
      </c>
      <c r="D12826" s="3" t="s">
        <v>11579</v>
      </c>
      <c r="E12826" s="9">
        <v>2008</v>
      </c>
      <c r="F12826" s="7" t="s">
        <v>11580</v>
      </c>
      <c r="G12826" s="7" t="s">
        <v>5401</v>
      </c>
      <c r="H12826" s="8" t="s">
        <v>10111</v>
      </c>
      <c r="I12826" s="8" t="s">
        <v>11578</v>
      </c>
      <c r="J12826" s="19">
        <v>1</v>
      </c>
      <c r="K12826" s="19" t="s">
        <v>7738</v>
      </c>
      <c r="L12826" s="11"/>
      <c r="M12826" s="11"/>
      <c r="N12826" s="24"/>
      <c r="P12826" s="32"/>
      <c r="T12826" s="19"/>
      <c r="U12826" s="3"/>
      <c r="X12826" t="str">
        <f t="shared" si="780"/>
        <v/>
      </c>
      <c r="Z12826">
        <f t="shared" si="781"/>
        <v>1</v>
      </c>
      <c r="AB12826" s="9"/>
      <c r="AC12826" t="s">
        <v>10111</v>
      </c>
      <c r="AD12826">
        <f t="shared" si="779"/>
        <v>0</v>
      </c>
      <c r="AF12826" s="3"/>
      <c r="AH12826" s="9"/>
    </row>
    <row r="12827" spans="1:34" ht="10.95" customHeight="1" outlineLevel="1" x14ac:dyDescent="0.25">
      <c r="A12827" t="s">
        <v>11471</v>
      </c>
      <c r="C12827" s="3" t="s">
        <v>11994</v>
      </c>
      <c r="D12827" s="3" t="s">
        <v>11582</v>
      </c>
      <c r="E12827" s="9">
        <v>2008</v>
      </c>
      <c r="F12827" s="7" t="s">
        <v>11583</v>
      </c>
      <c r="G12827" s="7" t="s">
        <v>5401</v>
      </c>
      <c r="H12827" s="8" t="s">
        <v>12484</v>
      </c>
      <c r="I12827" s="8" t="s">
        <v>11581</v>
      </c>
      <c r="J12827" s="19">
        <v>1</v>
      </c>
      <c r="K12827" s="19" t="s">
        <v>7736</v>
      </c>
      <c r="L12827" s="11">
        <v>16</v>
      </c>
      <c r="M12827" s="11"/>
      <c r="N12827" s="24"/>
      <c r="P12827" s="32"/>
      <c r="T12827" s="19"/>
      <c r="U12827" s="3"/>
      <c r="X12827" t="str">
        <f t="shared" si="780"/>
        <v/>
      </c>
      <c r="Z12827">
        <f t="shared" si="781"/>
        <v>1</v>
      </c>
      <c r="AB12827" s="9"/>
      <c r="AC12827" t="s">
        <v>12484</v>
      </c>
      <c r="AD12827">
        <f t="shared" si="779"/>
        <v>0</v>
      </c>
      <c r="AF12827" s="3"/>
      <c r="AH12827" s="9"/>
    </row>
    <row r="12828" spans="1:34" ht="10.95" customHeight="1" outlineLevel="1" x14ac:dyDescent="0.25">
      <c r="A12828" t="s">
        <v>11471</v>
      </c>
      <c r="C12828" s="3" t="s">
        <v>11994</v>
      </c>
      <c r="D12828" s="3">
        <v>3626</v>
      </c>
      <c r="E12828" s="9">
        <v>2008</v>
      </c>
      <c r="F12828" s="7" t="s">
        <v>11560</v>
      </c>
      <c r="G12828" s="7" t="s">
        <v>5401</v>
      </c>
      <c r="H12828" s="8" t="s">
        <v>11589</v>
      </c>
      <c r="I12828" s="8" t="s">
        <v>11584</v>
      </c>
      <c r="J12828" s="19">
        <v>7</v>
      </c>
      <c r="K12828" s="19" t="s">
        <v>20093</v>
      </c>
      <c r="L12828" s="11"/>
      <c r="M12828" s="11"/>
      <c r="N12828" s="24"/>
      <c r="P12828" s="32"/>
      <c r="T12828" s="19"/>
      <c r="U12828" s="3"/>
      <c r="X12828" t="str">
        <f t="shared" si="780"/>
        <v/>
      </c>
      <c r="Z12828" t="str">
        <f t="shared" si="781"/>
        <v/>
      </c>
      <c r="AB12828" s="9"/>
      <c r="AC12828" t="s">
        <v>11589</v>
      </c>
      <c r="AD12828">
        <f t="shared" si="779"/>
        <v>0</v>
      </c>
      <c r="AF12828" s="3"/>
      <c r="AH12828" s="9"/>
    </row>
    <row r="12829" spans="1:34" ht="10.95" customHeight="1" outlineLevel="1" x14ac:dyDescent="0.25">
      <c r="A12829" t="s">
        <v>11471</v>
      </c>
      <c r="C12829" s="3" t="s">
        <v>11994</v>
      </c>
      <c r="D12829" s="3">
        <v>3627</v>
      </c>
      <c r="E12829" s="9">
        <v>2008</v>
      </c>
      <c r="F12829" s="7" t="s">
        <v>11587</v>
      </c>
      <c r="G12829" s="7" t="s">
        <v>5401</v>
      </c>
      <c r="H12829" s="8" t="s">
        <v>11589</v>
      </c>
      <c r="I12829" s="8" t="s">
        <v>11584</v>
      </c>
      <c r="J12829" s="19">
        <v>7</v>
      </c>
      <c r="K12829" s="19" t="s">
        <v>20093</v>
      </c>
      <c r="L12829" s="11"/>
      <c r="M12829" s="11"/>
      <c r="N12829" s="24"/>
      <c r="P12829" s="32"/>
      <c r="T12829" s="19"/>
      <c r="U12829" s="3"/>
      <c r="X12829" t="str">
        <f t="shared" si="780"/>
        <v/>
      </c>
      <c r="Z12829" t="str">
        <f t="shared" si="781"/>
        <v/>
      </c>
      <c r="AB12829" s="9"/>
      <c r="AC12829" t="s">
        <v>11589</v>
      </c>
      <c r="AD12829">
        <f t="shared" si="779"/>
        <v>0</v>
      </c>
      <c r="AF12829" s="3"/>
      <c r="AH12829" s="9"/>
    </row>
    <row r="12830" spans="1:34" ht="10.95" customHeight="1" outlineLevel="1" x14ac:dyDescent="0.25">
      <c r="A12830" t="s">
        <v>11471</v>
      </c>
      <c r="C12830" s="3" t="s">
        <v>11994</v>
      </c>
      <c r="D12830" s="3">
        <v>3628</v>
      </c>
      <c r="E12830" s="9">
        <v>2008</v>
      </c>
      <c r="F12830" s="7" t="s">
        <v>11587</v>
      </c>
      <c r="G12830" s="7" t="s">
        <v>5401</v>
      </c>
      <c r="H12830" s="8" t="s">
        <v>11589</v>
      </c>
      <c r="I12830" s="8" t="s">
        <v>11584</v>
      </c>
      <c r="J12830" s="19">
        <v>7</v>
      </c>
      <c r="K12830" s="19" t="s">
        <v>20093</v>
      </c>
      <c r="L12830" s="11"/>
      <c r="M12830" s="11"/>
      <c r="N12830" s="24"/>
      <c r="P12830" s="32"/>
      <c r="T12830" s="19"/>
      <c r="U12830" s="3"/>
      <c r="X12830" t="str">
        <f t="shared" si="780"/>
        <v/>
      </c>
      <c r="Z12830" t="str">
        <f t="shared" si="781"/>
        <v/>
      </c>
      <c r="AB12830" s="9"/>
      <c r="AC12830" t="s">
        <v>11589</v>
      </c>
      <c r="AD12830">
        <f t="shared" si="779"/>
        <v>0</v>
      </c>
      <c r="AF12830" s="3"/>
      <c r="AH12830" s="9"/>
    </row>
    <row r="12831" spans="1:34" ht="10.95" customHeight="1" outlineLevel="1" x14ac:dyDescent="0.25">
      <c r="A12831" t="s">
        <v>11471</v>
      </c>
      <c r="C12831" s="3" t="s">
        <v>11994</v>
      </c>
      <c r="D12831" s="3">
        <v>3629</v>
      </c>
      <c r="E12831" s="9">
        <v>2008</v>
      </c>
      <c r="F12831" s="7" t="s">
        <v>11587</v>
      </c>
      <c r="G12831" s="7" t="s">
        <v>5401</v>
      </c>
      <c r="H12831" s="8" t="s">
        <v>11589</v>
      </c>
      <c r="I12831" s="8" t="s">
        <v>11584</v>
      </c>
      <c r="J12831" s="19">
        <v>7</v>
      </c>
      <c r="K12831" s="19" t="s">
        <v>20093</v>
      </c>
      <c r="L12831" s="11"/>
      <c r="M12831" s="11"/>
      <c r="N12831" s="24"/>
      <c r="P12831" s="32"/>
      <c r="T12831" s="19"/>
      <c r="U12831" s="3"/>
      <c r="X12831" t="str">
        <f t="shared" si="780"/>
        <v/>
      </c>
      <c r="Z12831" t="str">
        <f t="shared" si="781"/>
        <v/>
      </c>
      <c r="AB12831" s="9"/>
      <c r="AC12831" t="s">
        <v>11589</v>
      </c>
      <c r="AD12831">
        <f t="shared" si="779"/>
        <v>0</v>
      </c>
      <c r="AF12831" s="3"/>
      <c r="AH12831" s="9"/>
    </row>
    <row r="12832" spans="1:34" ht="10.95" customHeight="1" outlineLevel="1" x14ac:dyDescent="0.25">
      <c r="A12832" t="s">
        <v>11471</v>
      </c>
      <c r="C12832" s="3" t="s">
        <v>11994</v>
      </c>
      <c r="D12832" s="3" t="s">
        <v>11585</v>
      </c>
      <c r="E12832" s="9">
        <v>2008</v>
      </c>
      <c r="F12832" s="7" t="s">
        <v>11588</v>
      </c>
      <c r="G12832" s="7" t="s">
        <v>5401</v>
      </c>
      <c r="H12832" s="8" t="s">
        <v>11589</v>
      </c>
      <c r="I12832" s="8" t="s">
        <v>11584</v>
      </c>
      <c r="J12832" s="19">
        <v>7</v>
      </c>
      <c r="K12832" s="19" t="s">
        <v>7736</v>
      </c>
      <c r="L12832" s="11">
        <v>1.65</v>
      </c>
      <c r="M12832" s="11"/>
      <c r="N12832" s="24"/>
      <c r="P12832" s="32"/>
      <c r="T12832" s="19"/>
      <c r="U12832" s="3"/>
      <c r="X12832" t="str">
        <f t="shared" si="780"/>
        <v/>
      </c>
      <c r="Z12832">
        <f t="shared" si="781"/>
        <v>1</v>
      </c>
      <c r="AB12832" s="9"/>
      <c r="AC12832" t="s">
        <v>11589</v>
      </c>
      <c r="AD12832">
        <f t="shared" si="779"/>
        <v>0</v>
      </c>
      <c r="AF12832" s="3"/>
      <c r="AH12832" s="9"/>
    </row>
    <row r="12833" spans="1:34" ht="10.95" customHeight="1" outlineLevel="1" x14ac:dyDescent="0.25">
      <c r="A12833" t="s">
        <v>11471</v>
      </c>
      <c r="C12833" s="3" t="s">
        <v>11994</v>
      </c>
      <c r="D12833" s="3">
        <v>3630</v>
      </c>
      <c r="E12833" s="9">
        <v>2008</v>
      </c>
      <c r="F12833" s="7" t="s">
        <v>11590</v>
      </c>
      <c r="G12833" s="7" t="s">
        <v>5401</v>
      </c>
      <c r="H12833" s="8" t="s">
        <v>11589</v>
      </c>
      <c r="I12833" s="8" t="s">
        <v>11584</v>
      </c>
      <c r="J12833" s="19">
        <v>7</v>
      </c>
      <c r="K12833" s="19" t="s">
        <v>20093</v>
      </c>
      <c r="L12833" s="11"/>
      <c r="M12833" s="11"/>
      <c r="N12833" s="24"/>
      <c r="P12833" s="32"/>
      <c r="T12833" s="19"/>
      <c r="U12833" s="3"/>
      <c r="X12833" t="str">
        <f t="shared" si="780"/>
        <v/>
      </c>
      <c r="Z12833" t="str">
        <f t="shared" si="781"/>
        <v/>
      </c>
      <c r="AB12833" s="9"/>
      <c r="AC12833" t="s">
        <v>11589</v>
      </c>
      <c r="AD12833">
        <f t="shared" si="779"/>
        <v>0</v>
      </c>
      <c r="AF12833" s="3"/>
      <c r="AH12833" s="9"/>
    </row>
    <row r="12834" spans="1:34" ht="10.95" customHeight="1" outlineLevel="1" x14ac:dyDescent="0.25">
      <c r="A12834" t="s">
        <v>11471</v>
      </c>
      <c r="C12834" s="3" t="s">
        <v>11994</v>
      </c>
      <c r="D12834" s="3" t="s">
        <v>11586</v>
      </c>
      <c r="E12834" s="9">
        <v>2008</v>
      </c>
      <c r="F12834" s="7" t="s">
        <v>11591</v>
      </c>
      <c r="G12834" s="7" t="s">
        <v>5401</v>
      </c>
      <c r="H12834" s="8" t="s">
        <v>11589</v>
      </c>
      <c r="I12834" s="8" t="s">
        <v>11584</v>
      </c>
      <c r="J12834" s="19">
        <v>7</v>
      </c>
      <c r="K12834" s="19" t="s">
        <v>7736</v>
      </c>
      <c r="L12834" s="11">
        <v>1.65</v>
      </c>
      <c r="M12834" s="11"/>
      <c r="N12834" s="24"/>
      <c r="P12834" s="32"/>
      <c r="T12834" s="19"/>
      <c r="U12834" s="3"/>
      <c r="X12834" t="str">
        <f t="shared" si="780"/>
        <v/>
      </c>
      <c r="Z12834">
        <f t="shared" si="781"/>
        <v>1</v>
      </c>
      <c r="AB12834" s="9"/>
      <c r="AC12834" t="s">
        <v>11589</v>
      </c>
      <c r="AD12834">
        <f t="shared" si="779"/>
        <v>0</v>
      </c>
      <c r="AF12834" s="3"/>
      <c r="AH12834" s="9"/>
    </row>
    <row r="12835" spans="1:34" ht="10.95" customHeight="1" outlineLevel="1" x14ac:dyDescent="0.25">
      <c r="A12835" t="s">
        <v>11471</v>
      </c>
      <c r="C12835" s="3" t="s">
        <v>11994</v>
      </c>
      <c r="D12835" s="3">
        <v>3800</v>
      </c>
      <c r="E12835" s="9">
        <v>2008</v>
      </c>
      <c r="F12835" s="7" t="s">
        <v>11593</v>
      </c>
      <c r="G12835" s="7" t="s">
        <v>5401</v>
      </c>
      <c r="H12835" s="8" t="s">
        <v>11595</v>
      </c>
      <c r="I12835" s="8" t="s">
        <v>11246</v>
      </c>
      <c r="J12835" s="19">
        <v>4</v>
      </c>
      <c r="K12835" s="19" t="s">
        <v>20093</v>
      </c>
      <c r="L12835" s="11"/>
      <c r="M12835" s="11"/>
      <c r="N12835" s="24"/>
      <c r="P12835" s="32"/>
      <c r="T12835" s="19"/>
      <c r="U12835" s="3"/>
      <c r="X12835" t="str">
        <f t="shared" si="780"/>
        <v/>
      </c>
      <c r="Z12835" t="str">
        <f t="shared" si="781"/>
        <v/>
      </c>
      <c r="AB12835" s="9"/>
      <c r="AC12835" t="s">
        <v>11595</v>
      </c>
      <c r="AD12835">
        <f t="shared" si="779"/>
        <v>0</v>
      </c>
      <c r="AF12835" s="3"/>
      <c r="AH12835" s="9"/>
    </row>
    <row r="12836" spans="1:34" ht="10.95" customHeight="1" outlineLevel="1" x14ac:dyDescent="0.25">
      <c r="A12836" t="s">
        <v>11471</v>
      </c>
      <c r="C12836" s="3" t="s">
        <v>11994</v>
      </c>
      <c r="D12836" s="3">
        <v>3801</v>
      </c>
      <c r="E12836" s="9">
        <v>2008</v>
      </c>
      <c r="F12836" s="7" t="s">
        <v>11593</v>
      </c>
      <c r="G12836" s="7" t="s">
        <v>5401</v>
      </c>
      <c r="H12836" s="8" t="s">
        <v>11595</v>
      </c>
      <c r="I12836" s="8" t="s">
        <v>11246</v>
      </c>
      <c r="J12836" s="19">
        <v>4</v>
      </c>
      <c r="K12836" s="19" t="s">
        <v>20093</v>
      </c>
      <c r="L12836" s="11"/>
      <c r="M12836" s="11"/>
      <c r="N12836" s="24"/>
      <c r="P12836" s="32"/>
      <c r="T12836" s="19"/>
      <c r="U12836" s="3"/>
      <c r="X12836" t="str">
        <f t="shared" si="780"/>
        <v/>
      </c>
      <c r="Z12836" t="str">
        <f t="shared" si="781"/>
        <v/>
      </c>
      <c r="AB12836" s="9"/>
      <c r="AC12836" t="s">
        <v>11595</v>
      </c>
      <c r="AD12836">
        <f t="shared" si="779"/>
        <v>0</v>
      </c>
      <c r="AF12836" s="3"/>
      <c r="AH12836" s="9"/>
    </row>
    <row r="12837" spans="1:34" ht="10.95" customHeight="1" outlineLevel="1" x14ac:dyDescent="0.25">
      <c r="A12837" t="s">
        <v>11471</v>
      </c>
      <c r="C12837" s="3" t="s">
        <v>11994</v>
      </c>
      <c r="D12837" s="3">
        <v>3802</v>
      </c>
      <c r="E12837" s="9">
        <v>2008</v>
      </c>
      <c r="F12837" s="7" t="s">
        <v>11593</v>
      </c>
      <c r="G12837" s="7" t="s">
        <v>5401</v>
      </c>
      <c r="H12837" s="8" t="s">
        <v>11595</v>
      </c>
      <c r="I12837" s="8" t="s">
        <v>11246</v>
      </c>
      <c r="J12837" s="19">
        <v>4</v>
      </c>
      <c r="K12837" s="19" t="s">
        <v>20093</v>
      </c>
      <c r="L12837" s="11"/>
      <c r="M12837" s="11"/>
      <c r="N12837" s="24"/>
      <c r="P12837" s="32"/>
      <c r="T12837" s="19"/>
      <c r="U12837" s="3"/>
      <c r="X12837" t="str">
        <f t="shared" si="780"/>
        <v/>
      </c>
      <c r="Z12837" t="str">
        <f t="shared" si="781"/>
        <v/>
      </c>
      <c r="AB12837" s="9"/>
      <c r="AC12837" t="s">
        <v>11595</v>
      </c>
      <c r="AD12837">
        <f t="shared" si="779"/>
        <v>0</v>
      </c>
      <c r="AF12837" s="3"/>
      <c r="AH12837" s="9"/>
    </row>
    <row r="12838" spans="1:34" ht="10.95" customHeight="1" outlineLevel="1" x14ac:dyDescent="0.25">
      <c r="A12838" t="s">
        <v>11471</v>
      </c>
      <c r="C12838" s="3" t="s">
        <v>11994</v>
      </c>
      <c r="D12838" s="3">
        <v>3803</v>
      </c>
      <c r="E12838" s="9">
        <v>2008</v>
      </c>
      <c r="F12838" s="7" t="s">
        <v>11562</v>
      </c>
      <c r="G12838" s="7" t="s">
        <v>5401</v>
      </c>
      <c r="H12838" s="8" t="s">
        <v>11595</v>
      </c>
      <c r="I12838" s="8" t="s">
        <v>11246</v>
      </c>
      <c r="J12838" s="19">
        <v>4</v>
      </c>
      <c r="K12838" s="19" t="s">
        <v>20093</v>
      </c>
      <c r="L12838" s="11"/>
      <c r="M12838" s="11"/>
      <c r="N12838" s="24"/>
      <c r="P12838" s="32"/>
      <c r="T12838" s="19"/>
      <c r="U12838" s="3"/>
      <c r="X12838" t="str">
        <f t="shared" si="780"/>
        <v/>
      </c>
      <c r="Z12838" t="str">
        <f t="shared" si="781"/>
        <v/>
      </c>
      <c r="AB12838" s="9"/>
      <c r="AC12838" t="s">
        <v>11595</v>
      </c>
      <c r="AD12838">
        <f t="shared" ref="AD12838:AD12901" si="782">COUNTIF(H12838,"*Fuji*")</f>
        <v>0</v>
      </c>
      <c r="AF12838" s="3"/>
      <c r="AH12838" s="9"/>
    </row>
    <row r="12839" spans="1:34" ht="10.95" customHeight="1" outlineLevel="1" x14ac:dyDescent="0.25">
      <c r="A12839" t="s">
        <v>11471</v>
      </c>
      <c r="C12839" s="3" t="s">
        <v>11994</v>
      </c>
      <c r="D12839" s="3" t="s">
        <v>11592</v>
      </c>
      <c r="E12839" s="9">
        <v>2008</v>
      </c>
      <c r="F12839" s="7" t="s">
        <v>11594</v>
      </c>
      <c r="G12839" s="7" t="s">
        <v>5401</v>
      </c>
      <c r="H12839" s="8" t="s">
        <v>11595</v>
      </c>
      <c r="I12839" s="8" t="s">
        <v>11246</v>
      </c>
      <c r="J12839" s="19">
        <v>4</v>
      </c>
      <c r="K12839" s="19" t="s">
        <v>7736</v>
      </c>
      <c r="L12839" s="11">
        <v>1.65</v>
      </c>
      <c r="M12839" s="11"/>
      <c r="N12839" s="24"/>
      <c r="P12839" s="32"/>
      <c r="T12839" s="19"/>
      <c r="U12839" s="3"/>
      <c r="X12839" t="str">
        <f t="shared" si="780"/>
        <v/>
      </c>
      <c r="Z12839">
        <f t="shared" si="781"/>
        <v>1</v>
      </c>
      <c r="AB12839" s="9"/>
      <c r="AC12839" t="s">
        <v>11595</v>
      </c>
      <c r="AD12839">
        <f t="shared" si="782"/>
        <v>0</v>
      </c>
      <c r="AF12839" s="3"/>
      <c r="AH12839" s="9"/>
    </row>
    <row r="12840" spans="1:34" ht="10.95" customHeight="1" outlineLevel="1" x14ac:dyDescent="0.25">
      <c r="A12840" t="s">
        <v>11471</v>
      </c>
      <c r="C12840" s="3" t="s">
        <v>11994</v>
      </c>
      <c r="D12840" s="3">
        <v>3955</v>
      </c>
      <c r="E12840" s="9">
        <v>2009</v>
      </c>
      <c r="F12840" s="7" t="s">
        <v>11587</v>
      </c>
      <c r="G12840" s="7" t="s">
        <v>5401</v>
      </c>
      <c r="H12840" s="8" t="s">
        <v>5402</v>
      </c>
      <c r="I12840" s="8" t="s">
        <v>11596</v>
      </c>
      <c r="J12840" s="19">
        <v>3</v>
      </c>
      <c r="K12840" s="19" t="s">
        <v>20093</v>
      </c>
      <c r="L12840" s="11"/>
      <c r="M12840" s="11"/>
      <c r="N12840" s="24"/>
      <c r="P12840" s="32"/>
      <c r="T12840" s="19"/>
      <c r="U12840" s="3"/>
      <c r="X12840" t="str">
        <f t="shared" si="780"/>
        <v/>
      </c>
      <c r="Z12840" t="str">
        <f t="shared" si="781"/>
        <v/>
      </c>
      <c r="AB12840" s="9"/>
      <c r="AC12840" t="s">
        <v>5402</v>
      </c>
      <c r="AD12840">
        <f t="shared" si="782"/>
        <v>1</v>
      </c>
      <c r="AF12840" s="3"/>
      <c r="AH12840" s="9"/>
    </row>
    <row r="12841" spans="1:34" ht="10.95" customHeight="1" outlineLevel="1" x14ac:dyDescent="0.25">
      <c r="A12841" t="s">
        <v>11471</v>
      </c>
      <c r="C12841" s="3" t="s">
        <v>11994</v>
      </c>
      <c r="D12841" s="3" t="s">
        <v>11598</v>
      </c>
      <c r="E12841" s="9">
        <v>2009</v>
      </c>
      <c r="F12841" s="7" t="s">
        <v>11583</v>
      </c>
      <c r="G12841" s="7" t="s">
        <v>5401</v>
      </c>
      <c r="H12841" s="8" t="s">
        <v>5402</v>
      </c>
      <c r="I12841" s="8" t="s">
        <v>11597</v>
      </c>
      <c r="J12841" s="19">
        <v>3</v>
      </c>
      <c r="K12841" s="19" t="s">
        <v>7736</v>
      </c>
      <c r="L12841" s="11">
        <v>1.65</v>
      </c>
      <c r="M12841" s="11"/>
      <c r="N12841" s="24"/>
      <c r="P12841" s="32"/>
      <c r="T12841" s="19"/>
      <c r="U12841" s="3"/>
      <c r="X12841" t="str">
        <f t="shared" si="780"/>
        <v/>
      </c>
      <c r="Z12841">
        <f t="shared" si="781"/>
        <v>1</v>
      </c>
      <c r="AB12841" s="9"/>
      <c r="AC12841" t="s">
        <v>5402</v>
      </c>
      <c r="AD12841">
        <f t="shared" si="782"/>
        <v>1</v>
      </c>
      <c r="AF12841" s="3"/>
      <c r="AH12841" s="9"/>
    </row>
    <row r="12842" spans="1:34" ht="10.95" customHeight="1" outlineLevel="1" x14ac:dyDescent="0.25">
      <c r="A12842" t="s">
        <v>11471</v>
      </c>
      <c r="C12842" s="3" t="s">
        <v>11994</v>
      </c>
      <c r="D12842" s="3">
        <v>3962</v>
      </c>
      <c r="E12842" s="9">
        <v>2009</v>
      </c>
      <c r="F12842" s="7" t="s">
        <v>11587</v>
      </c>
      <c r="G12842" s="7" t="s">
        <v>5401</v>
      </c>
      <c r="H12842" s="8" t="s">
        <v>11475</v>
      </c>
      <c r="I12842" s="8" t="s">
        <v>11599</v>
      </c>
      <c r="J12842" s="19">
        <v>6</v>
      </c>
      <c r="K12842" s="19" t="s">
        <v>7738</v>
      </c>
      <c r="L12842" s="11"/>
      <c r="M12842" s="11"/>
      <c r="N12842" s="24"/>
      <c r="P12842" s="32"/>
      <c r="T12842" s="19"/>
      <c r="U12842" s="3"/>
      <c r="X12842" t="str">
        <f t="shared" si="780"/>
        <v/>
      </c>
      <c r="Z12842" t="str">
        <f t="shared" si="781"/>
        <v/>
      </c>
      <c r="AB12842" s="9"/>
      <c r="AC12842" t="s">
        <v>11475</v>
      </c>
      <c r="AD12842">
        <f t="shared" si="782"/>
        <v>0</v>
      </c>
      <c r="AF12842" s="3"/>
      <c r="AH12842" s="9"/>
    </row>
    <row r="12843" spans="1:34" ht="10.95" customHeight="1" outlineLevel="1" x14ac:dyDescent="0.25">
      <c r="A12843" t="s">
        <v>11471</v>
      </c>
      <c r="C12843" s="3" t="s">
        <v>11994</v>
      </c>
      <c r="D12843" s="3">
        <v>3963</v>
      </c>
      <c r="E12843" s="9">
        <v>2009</v>
      </c>
      <c r="F12843" s="7" t="s">
        <v>11600</v>
      </c>
      <c r="G12843" s="7" t="s">
        <v>5401</v>
      </c>
      <c r="H12843" s="8" t="s">
        <v>11475</v>
      </c>
      <c r="I12843" s="8" t="s">
        <v>11599</v>
      </c>
      <c r="J12843" s="19">
        <v>6</v>
      </c>
      <c r="K12843" s="19" t="s">
        <v>7738</v>
      </c>
      <c r="L12843" s="11"/>
      <c r="M12843" s="11"/>
      <c r="N12843" s="24"/>
      <c r="P12843" s="32"/>
      <c r="T12843" s="19"/>
      <c r="U12843" s="3"/>
      <c r="X12843" t="str">
        <f t="shared" si="780"/>
        <v/>
      </c>
      <c r="Z12843" t="str">
        <f t="shared" si="781"/>
        <v/>
      </c>
      <c r="AB12843" s="9"/>
      <c r="AC12843" t="s">
        <v>11475</v>
      </c>
      <c r="AD12843">
        <f t="shared" si="782"/>
        <v>0</v>
      </c>
      <c r="AF12843" s="3"/>
      <c r="AH12843" s="9"/>
    </row>
    <row r="12844" spans="1:34" ht="10.95" customHeight="1" outlineLevel="1" x14ac:dyDescent="0.25">
      <c r="A12844" t="s">
        <v>11471</v>
      </c>
      <c r="C12844" s="3" t="s">
        <v>11994</v>
      </c>
      <c r="D12844" s="3" t="s">
        <v>11601</v>
      </c>
      <c r="E12844" s="9">
        <v>2009</v>
      </c>
      <c r="F12844" s="7" t="s">
        <v>11602</v>
      </c>
      <c r="G12844" s="7" t="s">
        <v>5401</v>
      </c>
      <c r="H12844" s="8" t="s">
        <v>11475</v>
      </c>
      <c r="I12844" s="8" t="s">
        <v>11599</v>
      </c>
      <c r="J12844" s="19">
        <v>6</v>
      </c>
      <c r="K12844" s="19" t="s">
        <v>7738</v>
      </c>
      <c r="L12844" s="11"/>
      <c r="M12844" s="11"/>
      <c r="N12844" s="24"/>
      <c r="P12844" s="32"/>
      <c r="T12844" s="19"/>
      <c r="U12844" s="3"/>
      <c r="X12844" t="str">
        <f t="shared" si="780"/>
        <v/>
      </c>
      <c r="Z12844">
        <f t="shared" si="781"/>
        <v>1</v>
      </c>
      <c r="AB12844" s="9"/>
      <c r="AC12844" t="s">
        <v>11475</v>
      </c>
      <c r="AD12844">
        <f t="shared" si="782"/>
        <v>0</v>
      </c>
      <c r="AF12844" s="3"/>
      <c r="AH12844" s="9"/>
    </row>
    <row r="12845" spans="1:34" ht="10.95" customHeight="1" outlineLevel="1" x14ac:dyDescent="0.25">
      <c r="A12845" t="s">
        <v>11471</v>
      </c>
      <c r="C12845" s="3" t="s">
        <v>11994</v>
      </c>
      <c r="D12845" s="3">
        <v>4093</v>
      </c>
      <c r="E12845" s="9">
        <v>2009</v>
      </c>
      <c r="F12845" s="7" t="s">
        <v>11606</v>
      </c>
      <c r="G12845" s="7" t="s">
        <v>5401</v>
      </c>
      <c r="H12845" s="8" t="s">
        <v>10111</v>
      </c>
      <c r="I12845" s="8" t="s">
        <v>11603</v>
      </c>
      <c r="J12845" s="19">
        <v>1</v>
      </c>
      <c r="K12845" s="19" t="s">
        <v>20093</v>
      </c>
      <c r="L12845" s="11"/>
      <c r="M12845" s="11"/>
      <c r="N12845" s="24"/>
      <c r="P12845" s="32"/>
      <c r="T12845" s="19"/>
      <c r="U12845" s="3"/>
      <c r="X12845" t="str">
        <f t="shared" si="780"/>
        <v/>
      </c>
      <c r="Z12845" t="str">
        <f t="shared" si="781"/>
        <v/>
      </c>
      <c r="AB12845" s="9"/>
      <c r="AC12845" t="s">
        <v>10111</v>
      </c>
      <c r="AD12845">
        <f t="shared" si="782"/>
        <v>0</v>
      </c>
      <c r="AF12845" s="3"/>
      <c r="AH12845" s="9"/>
    </row>
    <row r="12846" spans="1:34" ht="10.95" customHeight="1" outlineLevel="1" x14ac:dyDescent="0.25">
      <c r="A12846" t="s">
        <v>11471</v>
      </c>
      <c r="C12846" s="3" t="s">
        <v>11994</v>
      </c>
      <c r="D12846" s="3" t="s">
        <v>11605</v>
      </c>
      <c r="E12846" s="9">
        <v>2009</v>
      </c>
      <c r="F12846" s="7" t="s">
        <v>11607</v>
      </c>
      <c r="G12846" s="7" t="s">
        <v>5401</v>
      </c>
      <c r="H12846" s="8" t="s">
        <v>10111</v>
      </c>
      <c r="I12846" s="8" t="s">
        <v>11604</v>
      </c>
      <c r="J12846" s="19">
        <v>1</v>
      </c>
      <c r="K12846" s="19" t="s">
        <v>7736</v>
      </c>
      <c r="L12846" s="11">
        <v>1.65</v>
      </c>
      <c r="M12846" s="11"/>
      <c r="N12846" s="24"/>
      <c r="P12846" s="32"/>
      <c r="T12846" s="19"/>
      <c r="U12846" s="3"/>
      <c r="X12846" t="str">
        <f t="shared" si="780"/>
        <v/>
      </c>
      <c r="Z12846">
        <f t="shared" si="781"/>
        <v>1</v>
      </c>
      <c r="AB12846" s="9"/>
      <c r="AC12846" t="s">
        <v>10111</v>
      </c>
      <c r="AD12846">
        <f t="shared" si="782"/>
        <v>0</v>
      </c>
      <c r="AF12846" s="3"/>
      <c r="AH12846" s="9"/>
    </row>
    <row r="12847" spans="1:34" ht="10.95" customHeight="1" outlineLevel="1" x14ac:dyDescent="0.25">
      <c r="A12847" t="s">
        <v>11471</v>
      </c>
      <c r="C12847" s="3" t="s">
        <v>11994</v>
      </c>
      <c r="D12847" s="3">
        <v>4120</v>
      </c>
      <c r="E12847" s="9">
        <v>2009</v>
      </c>
      <c r="F12847" s="7" t="s">
        <v>11606</v>
      </c>
      <c r="G12847" s="7" t="s">
        <v>5401</v>
      </c>
      <c r="H12847" s="8" t="s">
        <v>11611</v>
      </c>
      <c r="I12847" s="8" t="s">
        <v>11608</v>
      </c>
      <c r="J12847" s="19">
        <v>3</v>
      </c>
      <c r="K12847" s="19" t="s">
        <v>20093</v>
      </c>
      <c r="L12847" s="11"/>
      <c r="M12847" s="11"/>
      <c r="N12847" s="24"/>
      <c r="P12847" s="32"/>
      <c r="T12847" s="19"/>
      <c r="U12847" s="3"/>
      <c r="X12847" t="str">
        <f t="shared" si="780"/>
        <v/>
      </c>
      <c r="Z12847" t="str">
        <f t="shared" si="781"/>
        <v/>
      </c>
      <c r="AB12847" s="9"/>
      <c r="AC12847" t="s">
        <v>11611</v>
      </c>
      <c r="AD12847">
        <f t="shared" si="782"/>
        <v>0</v>
      </c>
      <c r="AF12847" s="3"/>
      <c r="AH12847" s="9"/>
    </row>
    <row r="12848" spans="1:34" ht="10.95" customHeight="1" outlineLevel="1" x14ac:dyDescent="0.25">
      <c r="A12848" t="s">
        <v>11471</v>
      </c>
      <c r="C12848" s="3" t="s">
        <v>11994</v>
      </c>
      <c r="D12848" s="3" t="s">
        <v>11610</v>
      </c>
      <c r="E12848" s="9">
        <v>2009</v>
      </c>
      <c r="F12848" s="7" t="s">
        <v>11607</v>
      </c>
      <c r="G12848" s="7" t="s">
        <v>5401</v>
      </c>
      <c r="H12848" s="8" t="s">
        <v>11611</v>
      </c>
      <c r="I12848" s="8" t="s">
        <v>11609</v>
      </c>
      <c r="J12848" s="19">
        <v>3</v>
      </c>
      <c r="K12848" s="19" t="s">
        <v>7736</v>
      </c>
      <c r="L12848" s="11">
        <v>1.65</v>
      </c>
      <c r="M12848" s="11"/>
      <c r="N12848" s="24"/>
      <c r="P12848" s="32"/>
      <c r="T12848" s="19"/>
      <c r="U12848" s="3"/>
      <c r="X12848" t="str">
        <f t="shared" si="780"/>
        <v/>
      </c>
      <c r="Z12848">
        <f t="shared" si="781"/>
        <v>1</v>
      </c>
      <c r="AB12848" s="9"/>
      <c r="AC12848" t="s">
        <v>11611</v>
      </c>
      <c r="AD12848">
        <f t="shared" si="782"/>
        <v>0</v>
      </c>
      <c r="AF12848" s="3"/>
      <c r="AH12848" s="9"/>
    </row>
    <row r="12849" spans="1:34" ht="10.95" customHeight="1" outlineLevel="1" x14ac:dyDescent="0.25">
      <c r="A12849" t="s">
        <v>11471</v>
      </c>
      <c r="C12849" s="3" t="s">
        <v>11994</v>
      </c>
      <c r="D12849" s="3">
        <v>4123</v>
      </c>
      <c r="E12849" s="9">
        <v>2009</v>
      </c>
      <c r="F12849" s="7" t="s">
        <v>11591</v>
      </c>
      <c r="G12849" s="7" t="s">
        <v>5401</v>
      </c>
      <c r="H12849" s="8" t="s">
        <v>11611</v>
      </c>
      <c r="I12849" s="8" t="s">
        <v>11612</v>
      </c>
      <c r="J12849" s="19">
        <v>5</v>
      </c>
      <c r="K12849" s="19" t="s">
        <v>7736</v>
      </c>
      <c r="L12849" s="11">
        <v>1.65</v>
      </c>
      <c r="M12849" s="11"/>
      <c r="N12849" s="24"/>
      <c r="P12849" s="32"/>
      <c r="T12849" s="19"/>
      <c r="U12849" s="3"/>
      <c r="X12849" t="str">
        <f t="shared" si="780"/>
        <v/>
      </c>
      <c r="Z12849">
        <f t="shared" si="781"/>
        <v>1</v>
      </c>
      <c r="AB12849" s="9"/>
      <c r="AC12849" t="s">
        <v>11611</v>
      </c>
      <c r="AD12849">
        <f t="shared" si="782"/>
        <v>0</v>
      </c>
      <c r="AF12849" s="3"/>
      <c r="AH12849" s="9"/>
    </row>
    <row r="12850" spans="1:34" ht="10.95" customHeight="1" outlineLevel="1" x14ac:dyDescent="0.25">
      <c r="A12850" t="s">
        <v>11471</v>
      </c>
      <c r="C12850" s="3" t="s">
        <v>11994</v>
      </c>
      <c r="D12850" s="3" t="s">
        <v>11614</v>
      </c>
      <c r="E12850" s="9">
        <v>2009</v>
      </c>
      <c r="F12850" s="7" t="s">
        <v>11615</v>
      </c>
      <c r="G12850" s="7" t="s">
        <v>5401</v>
      </c>
      <c r="H12850" s="8" t="s">
        <v>11616</v>
      </c>
      <c r="I12850" s="8" t="s">
        <v>11613</v>
      </c>
      <c r="J12850" s="19">
        <v>3</v>
      </c>
      <c r="K12850" s="19" t="s">
        <v>7738</v>
      </c>
      <c r="L12850" s="11"/>
      <c r="M12850" s="11"/>
      <c r="N12850" s="24"/>
      <c r="P12850" s="32"/>
      <c r="T12850" s="19"/>
      <c r="U12850" s="3"/>
      <c r="X12850" t="str">
        <f t="shared" si="780"/>
        <v/>
      </c>
      <c r="Z12850">
        <f t="shared" si="781"/>
        <v>1</v>
      </c>
      <c r="AB12850" s="9"/>
      <c r="AC12850" t="s">
        <v>11616</v>
      </c>
      <c r="AD12850">
        <f t="shared" si="782"/>
        <v>1</v>
      </c>
      <c r="AF12850" s="3"/>
      <c r="AH12850" s="9"/>
    </row>
    <row r="12851" spans="1:34" ht="10.95" customHeight="1" outlineLevel="1" x14ac:dyDescent="0.25">
      <c r="A12851" t="s">
        <v>11471</v>
      </c>
      <c r="C12851" s="3" t="s">
        <v>11994</v>
      </c>
      <c r="D12851" s="3">
        <v>4164</v>
      </c>
      <c r="E12851" s="9">
        <v>2009</v>
      </c>
      <c r="F12851" s="7" t="s">
        <v>11587</v>
      </c>
      <c r="G12851" s="7" t="s">
        <v>5401</v>
      </c>
      <c r="H12851" s="8" t="s">
        <v>9965</v>
      </c>
      <c r="I12851" s="8" t="s">
        <v>10049</v>
      </c>
      <c r="J12851" s="19">
        <v>7</v>
      </c>
      <c r="K12851" s="19" t="s">
        <v>20093</v>
      </c>
      <c r="L12851" s="11"/>
      <c r="M12851" s="11"/>
      <c r="N12851" s="24"/>
      <c r="P12851" s="32"/>
      <c r="T12851" s="19"/>
      <c r="U12851" s="3"/>
      <c r="X12851" t="str">
        <f t="shared" si="780"/>
        <v/>
      </c>
      <c r="Z12851" t="str">
        <f t="shared" si="781"/>
        <v/>
      </c>
      <c r="AB12851" s="9"/>
      <c r="AC12851" t="s">
        <v>9965</v>
      </c>
      <c r="AD12851">
        <f t="shared" si="782"/>
        <v>0</v>
      </c>
      <c r="AF12851" s="3">
        <v>1</v>
      </c>
      <c r="AH12851" s="9"/>
    </row>
    <row r="12852" spans="1:34" ht="10.95" customHeight="1" outlineLevel="1" x14ac:dyDescent="0.25">
      <c r="A12852" t="s">
        <v>11471</v>
      </c>
      <c r="C12852" s="3" t="s">
        <v>11994</v>
      </c>
      <c r="D12852" s="3">
        <v>4165</v>
      </c>
      <c r="E12852" s="9">
        <v>2009</v>
      </c>
      <c r="F12852" s="7" t="s">
        <v>11587</v>
      </c>
      <c r="G12852" s="7" t="s">
        <v>5401</v>
      </c>
      <c r="H12852" s="8" t="s">
        <v>9965</v>
      </c>
      <c r="I12852" s="8" t="s">
        <v>10049</v>
      </c>
      <c r="J12852" s="19">
        <v>7</v>
      </c>
      <c r="K12852" s="19" t="s">
        <v>20093</v>
      </c>
      <c r="L12852" s="11"/>
      <c r="M12852" s="11"/>
      <c r="N12852" s="24"/>
      <c r="P12852" s="32"/>
      <c r="T12852" s="19"/>
      <c r="U12852" s="3"/>
      <c r="X12852" t="str">
        <f t="shared" si="780"/>
        <v/>
      </c>
      <c r="Z12852" t="str">
        <f t="shared" si="781"/>
        <v/>
      </c>
      <c r="AB12852" s="9"/>
      <c r="AC12852" t="s">
        <v>9965</v>
      </c>
      <c r="AD12852">
        <f t="shared" si="782"/>
        <v>0</v>
      </c>
      <c r="AF12852" s="3">
        <v>1</v>
      </c>
      <c r="AH12852" s="9"/>
    </row>
    <row r="12853" spans="1:34" ht="10.95" customHeight="1" outlineLevel="1" x14ac:dyDescent="0.25">
      <c r="A12853" t="s">
        <v>11471</v>
      </c>
      <c r="C12853" s="3" t="s">
        <v>11994</v>
      </c>
      <c r="D12853" s="3">
        <v>4166</v>
      </c>
      <c r="E12853" s="9">
        <v>2009</v>
      </c>
      <c r="F12853" s="7" t="s">
        <v>11587</v>
      </c>
      <c r="G12853" s="7" t="s">
        <v>5401</v>
      </c>
      <c r="H12853" s="8" t="s">
        <v>9965</v>
      </c>
      <c r="I12853" s="8" t="s">
        <v>10049</v>
      </c>
      <c r="J12853" s="19">
        <v>7</v>
      </c>
      <c r="K12853" s="19" t="s">
        <v>20093</v>
      </c>
      <c r="L12853" s="11"/>
      <c r="M12853" s="11"/>
      <c r="N12853" s="24"/>
      <c r="P12853" s="32"/>
      <c r="T12853" s="19"/>
      <c r="U12853" s="3"/>
      <c r="X12853" t="str">
        <f t="shared" si="780"/>
        <v/>
      </c>
      <c r="Z12853" t="str">
        <f t="shared" si="781"/>
        <v/>
      </c>
      <c r="AB12853" s="9"/>
      <c r="AC12853" t="s">
        <v>9965</v>
      </c>
      <c r="AD12853">
        <f t="shared" si="782"/>
        <v>0</v>
      </c>
      <c r="AF12853" s="3">
        <v>1</v>
      </c>
      <c r="AH12853" s="9"/>
    </row>
    <row r="12854" spans="1:34" ht="10.95" customHeight="1" outlineLevel="1" x14ac:dyDescent="0.25">
      <c r="A12854" t="s">
        <v>11471</v>
      </c>
      <c r="C12854" s="3" t="s">
        <v>11994</v>
      </c>
      <c r="D12854" s="3">
        <v>4167</v>
      </c>
      <c r="E12854" s="9">
        <v>2009</v>
      </c>
      <c r="F12854" s="7" t="s">
        <v>11600</v>
      </c>
      <c r="G12854" s="7" t="s">
        <v>5401</v>
      </c>
      <c r="H12854" s="8" t="s">
        <v>9965</v>
      </c>
      <c r="I12854" s="8" t="s">
        <v>10049</v>
      </c>
      <c r="J12854" s="19">
        <v>7</v>
      </c>
      <c r="K12854" s="19" t="s">
        <v>20093</v>
      </c>
      <c r="L12854" s="11"/>
      <c r="M12854" s="11"/>
      <c r="N12854" s="24"/>
      <c r="P12854" s="32"/>
      <c r="T12854" s="19"/>
      <c r="U12854" s="3"/>
      <c r="X12854" t="str">
        <f t="shared" si="780"/>
        <v/>
      </c>
      <c r="Z12854" t="str">
        <f t="shared" si="781"/>
        <v/>
      </c>
      <c r="AB12854" s="9"/>
      <c r="AC12854" t="s">
        <v>9965</v>
      </c>
      <c r="AD12854">
        <f t="shared" si="782"/>
        <v>0</v>
      </c>
      <c r="AF12854" s="3">
        <v>1</v>
      </c>
      <c r="AH12854" s="9"/>
    </row>
    <row r="12855" spans="1:34" ht="10.95" customHeight="1" outlineLevel="1" x14ac:dyDescent="0.25">
      <c r="A12855" t="s">
        <v>11471</v>
      </c>
      <c r="C12855" s="3" t="s">
        <v>11994</v>
      </c>
      <c r="D12855" s="3" t="s">
        <v>11617</v>
      </c>
      <c r="E12855" s="9">
        <v>2009</v>
      </c>
      <c r="F12855" s="7" t="s">
        <v>11602</v>
      </c>
      <c r="G12855" s="7" t="s">
        <v>5401</v>
      </c>
      <c r="H12855" s="8" t="s">
        <v>9965</v>
      </c>
      <c r="I12855" s="8" t="s">
        <v>10049</v>
      </c>
      <c r="J12855" s="19">
        <v>7</v>
      </c>
      <c r="K12855" s="19" t="s">
        <v>7736</v>
      </c>
      <c r="L12855" s="11">
        <v>3</v>
      </c>
      <c r="M12855" s="11"/>
      <c r="N12855" s="24"/>
      <c r="P12855" s="32"/>
      <c r="T12855" s="19"/>
      <c r="U12855" s="3"/>
      <c r="X12855" t="str">
        <f t="shared" si="780"/>
        <v/>
      </c>
      <c r="Z12855">
        <f t="shared" si="781"/>
        <v>1</v>
      </c>
      <c r="AB12855" s="9"/>
      <c r="AC12855" t="s">
        <v>9965</v>
      </c>
      <c r="AD12855">
        <f t="shared" si="782"/>
        <v>0</v>
      </c>
      <c r="AF12855" s="3">
        <v>1</v>
      </c>
      <c r="AH12855" s="9"/>
    </row>
    <row r="12856" spans="1:34" ht="10.95" customHeight="1" outlineLevel="1" x14ac:dyDescent="0.25">
      <c r="A12856" t="s">
        <v>11471</v>
      </c>
      <c r="C12856" s="3" t="s">
        <v>11994</v>
      </c>
      <c r="D12856" s="3">
        <v>4168</v>
      </c>
      <c r="E12856" s="9">
        <v>2009</v>
      </c>
      <c r="F12856" s="7" t="s">
        <v>11619</v>
      </c>
      <c r="G12856" s="7" t="s">
        <v>5401</v>
      </c>
      <c r="H12856" s="8" t="s">
        <v>9965</v>
      </c>
      <c r="I12856" s="8" t="s">
        <v>10049</v>
      </c>
      <c r="J12856" s="19">
        <v>7</v>
      </c>
      <c r="K12856" s="19" t="s">
        <v>7736</v>
      </c>
      <c r="L12856" s="11">
        <v>4</v>
      </c>
      <c r="M12856" s="11"/>
      <c r="N12856" s="24"/>
      <c r="P12856" s="32"/>
      <c r="T12856" s="19"/>
      <c r="U12856" s="3"/>
      <c r="X12856" t="str">
        <f t="shared" si="780"/>
        <v/>
      </c>
      <c r="Z12856" t="str">
        <f t="shared" si="781"/>
        <v/>
      </c>
      <c r="AB12856" s="9"/>
      <c r="AC12856" t="s">
        <v>9965</v>
      </c>
      <c r="AD12856">
        <f t="shared" si="782"/>
        <v>0</v>
      </c>
      <c r="AF12856" s="3">
        <v>1</v>
      </c>
      <c r="AH12856" s="9"/>
    </row>
    <row r="12857" spans="1:34" ht="10.95" customHeight="1" outlineLevel="1" x14ac:dyDescent="0.25">
      <c r="A12857" t="s">
        <v>11471</v>
      </c>
      <c r="C12857" s="3" t="s">
        <v>11994</v>
      </c>
      <c r="D12857" s="3" t="s">
        <v>11618</v>
      </c>
      <c r="E12857" s="9">
        <v>2009</v>
      </c>
      <c r="F12857" s="7" t="s">
        <v>11620</v>
      </c>
      <c r="G12857" s="7" t="s">
        <v>5401</v>
      </c>
      <c r="H12857" s="8" t="s">
        <v>9965</v>
      </c>
      <c r="I12857" s="8" t="s">
        <v>10049</v>
      </c>
      <c r="J12857" s="19">
        <v>7</v>
      </c>
      <c r="K12857" s="19" t="s">
        <v>7736</v>
      </c>
      <c r="L12857" s="11">
        <v>1.65</v>
      </c>
      <c r="M12857" s="11"/>
      <c r="N12857" s="24"/>
      <c r="P12857" s="32"/>
      <c r="T12857" s="19"/>
      <c r="U12857" s="3"/>
      <c r="X12857" t="str">
        <f t="shared" si="780"/>
        <v/>
      </c>
      <c r="Z12857">
        <f t="shared" si="781"/>
        <v>1</v>
      </c>
      <c r="AB12857" s="9"/>
      <c r="AC12857" t="s">
        <v>9965</v>
      </c>
      <c r="AD12857">
        <f t="shared" si="782"/>
        <v>0</v>
      </c>
      <c r="AF12857" s="3">
        <v>1</v>
      </c>
      <c r="AH12857" s="9"/>
    </row>
    <row r="12858" spans="1:34" ht="10.95" customHeight="1" outlineLevel="1" x14ac:dyDescent="0.25">
      <c r="A12858" t="s">
        <v>11471</v>
      </c>
      <c r="C12858" s="3" t="s">
        <v>11994</v>
      </c>
      <c r="D12858" s="5" t="s">
        <v>21233</v>
      </c>
      <c r="E12858" s="9">
        <v>2009</v>
      </c>
      <c r="F12858" s="10" t="s">
        <v>11583</v>
      </c>
      <c r="G12858" s="7" t="s">
        <v>5401</v>
      </c>
      <c r="H12858" s="43" t="s">
        <v>205</v>
      </c>
      <c r="I12858" s="43" t="s">
        <v>18240</v>
      </c>
      <c r="J12858" s="19">
        <v>1</v>
      </c>
      <c r="K12858" s="19" t="s">
        <v>7736</v>
      </c>
      <c r="L12858" s="11">
        <v>8.6</v>
      </c>
      <c r="M12858" s="11"/>
      <c r="N12858" s="24"/>
      <c r="P12858" s="32"/>
      <c r="T12858" s="19"/>
      <c r="U12858" s="3"/>
      <c r="X12858" t="str">
        <f t="shared" si="780"/>
        <v/>
      </c>
      <c r="Z12858">
        <f t="shared" si="781"/>
        <v>1</v>
      </c>
      <c r="AB12858" s="9"/>
      <c r="AC12858" s="2" t="s">
        <v>21234</v>
      </c>
      <c r="AD12858">
        <f t="shared" si="782"/>
        <v>0</v>
      </c>
      <c r="AF12858" s="3"/>
      <c r="AH12858" s="9"/>
    </row>
    <row r="12859" spans="1:34" ht="10.95" customHeight="1" outlineLevel="1" x14ac:dyDescent="0.25">
      <c r="A12859" t="s">
        <v>11471</v>
      </c>
      <c r="C12859" s="3" t="s">
        <v>11994</v>
      </c>
      <c r="D12859" s="5">
        <v>4225</v>
      </c>
      <c r="E12859" s="9">
        <v>2009</v>
      </c>
      <c r="F12859" s="10" t="s">
        <v>11591</v>
      </c>
      <c r="G12859" s="7" t="s">
        <v>5401</v>
      </c>
      <c r="H12859" s="43" t="s">
        <v>6463</v>
      </c>
      <c r="I12859" s="43" t="s">
        <v>18240</v>
      </c>
      <c r="J12859" s="19">
        <v>3</v>
      </c>
      <c r="K12859" s="19" t="s">
        <v>7736</v>
      </c>
      <c r="L12859" s="11">
        <v>8.6</v>
      </c>
      <c r="M12859" s="11"/>
      <c r="N12859" s="24"/>
      <c r="P12859" s="32"/>
      <c r="T12859" s="19"/>
      <c r="U12859" s="3"/>
      <c r="X12859" t="str">
        <f t="shared" si="780"/>
        <v/>
      </c>
      <c r="Z12859">
        <f t="shared" si="781"/>
        <v>1</v>
      </c>
      <c r="AB12859" s="9"/>
      <c r="AC12859" s="2" t="s">
        <v>21235</v>
      </c>
      <c r="AD12859">
        <f t="shared" si="782"/>
        <v>0</v>
      </c>
      <c r="AF12859" s="3"/>
      <c r="AH12859" s="9"/>
    </row>
    <row r="12860" spans="1:34" ht="10.95" customHeight="1" outlineLevel="1" x14ac:dyDescent="0.25">
      <c r="A12860" t="s">
        <v>11471</v>
      </c>
      <c r="C12860" s="3" t="s">
        <v>11994</v>
      </c>
      <c r="D12860" s="3" t="s">
        <v>18872</v>
      </c>
      <c r="E12860" s="9">
        <v>2009</v>
      </c>
      <c r="F12860" s="7" t="s">
        <v>11591</v>
      </c>
      <c r="G12860" s="7" t="s">
        <v>5401</v>
      </c>
      <c r="H12860" s="8" t="s">
        <v>9092</v>
      </c>
      <c r="I12860" s="8" t="s">
        <v>11621</v>
      </c>
      <c r="J12860" s="19">
        <v>4</v>
      </c>
      <c r="K12860" s="19" t="s">
        <v>7736</v>
      </c>
      <c r="L12860" s="11">
        <v>1.65</v>
      </c>
      <c r="M12860" s="11"/>
      <c r="N12860" s="24"/>
      <c r="P12860" s="32"/>
      <c r="T12860" s="19"/>
      <c r="U12860" s="3"/>
      <c r="X12860" t="str">
        <f t="shared" si="780"/>
        <v/>
      </c>
      <c r="Z12860">
        <f t="shared" si="781"/>
        <v>1</v>
      </c>
      <c r="AB12860" s="9"/>
      <c r="AC12860" t="s">
        <v>9092</v>
      </c>
      <c r="AD12860">
        <f t="shared" si="782"/>
        <v>0</v>
      </c>
      <c r="AF12860" s="3"/>
      <c r="AH12860" s="9"/>
    </row>
    <row r="12861" spans="1:34" ht="10.95" customHeight="1" outlineLevel="1" x14ac:dyDescent="0.25">
      <c r="A12861" t="s">
        <v>11471</v>
      </c>
      <c r="C12861" s="3" t="s">
        <v>11994</v>
      </c>
      <c r="D12861" s="3">
        <v>4368</v>
      </c>
      <c r="E12861" s="9">
        <v>2010</v>
      </c>
      <c r="F12861" s="7" t="s">
        <v>11619</v>
      </c>
      <c r="G12861" s="7" t="s">
        <v>5401</v>
      </c>
      <c r="H12861" s="8" t="s">
        <v>20661</v>
      </c>
      <c r="I12861" s="8" t="s">
        <v>20660</v>
      </c>
      <c r="J12861" s="19">
        <v>3</v>
      </c>
      <c r="K12861" s="19" t="s">
        <v>7738</v>
      </c>
      <c r="L12861" s="11"/>
      <c r="M12861" s="11"/>
      <c r="N12861" s="24"/>
      <c r="P12861" s="32"/>
      <c r="T12861" s="19"/>
      <c r="U12861" s="3"/>
      <c r="X12861" t="str">
        <f t="shared" si="780"/>
        <v/>
      </c>
      <c r="Z12861" t="str">
        <f t="shared" si="781"/>
        <v/>
      </c>
      <c r="AB12861" s="9"/>
      <c r="AC12861" t="s">
        <v>20661</v>
      </c>
      <c r="AD12861">
        <f t="shared" si="782"/>
        <v>0</v>
      </c>
      <c r="AF12861" s="3">
        <v>1</v>
      </c>
      <c r="AH12861" s="9"/>
    </row>
    <row r="12862" spans="1:34" ht="10.95" customHeight="1" outlineLevel="1" x14ac:dyDescent="0.25">
      <c r="A12862" t="s">
        <v>11471</v>
      </c>
      <c r="C12862" s="3" t="s">
        <v>11994</v>
      </c>
      <c r="D12862" s="3">
        <v>4607</v>
      </c>
      <c r="E12862" s="9">
        <v>2010</v>
      </c>
      <c r="F12862" s="7" t="s">
        <v>11593</v>
      </c>
      <c r="G12862" s="7" t="s">
        <v>5401</v>
      </c>
      <c r="H12862" s="8" t="s">
        <v>20662</v>
      </c>
      <c r="I12862" s="8" t="s">
        <v>9686</v>
      </c>
      <c r="J12862" s="19">
        <v>3</v>
      </c>
      <c r="K12862" s="19" t="s">
        <v>7736</v>
      </c>
      <c r="L12862" s="11">
        <v>1.65</v>
      </c>
      <c r="M12862" s="11"/>
      <c r="N12862" s="24"/>
      <c r="P12862" s="32"/>
      <c r="T12862" s="19"/>
      <c r="U12862" s="3"/>
      <c r="X12862" t="str">
        <f t="shared" si="780"/>
        <v/>
      </c>
      <c r="Z12862" t="str">
        <f t="shared" si="781"/>
        <v/>
      </c>
      <c r="AB12862" s="9"/>
      <c r="AC12862" t="s">
        <v>20662</v>
      </c>
      <c r="AD12862">
        <f t="shared" si="782"/>
        <v>0</v>
      </c>
      <c r="AF12862" s="3">
        <v>1</v>
      </c>
      <c r="AH12862" s="9"/>
    </row>
    <row r="12863" spans="1:34" ht="10.95" customHeight="1" outlineLevel="1" x14ac:dyDescent="0.25">
      <c r="A12863" t="s">
        <v>11471</v>
      </c>
      <c r="C12863" s="3" t="s">
        <v>11994</v>
      </c>
      <c r="D12863" s="3">
        <v>4823</v>
      </c>
      <c r="E12863" s="9">
        <v>2010</v>
      </c>
      <c r="F12863" s="7" t="s">
        <v>11538</v>
      </c>
      <c r="G12863" s="7" t="s">
        <v>5401</v>
      </c>
      <c r="H12863" s="8" t="s">
        <v>11475</v>
      </c>
      <c r="I12863" s="8" t="s">
        <v>11622</v>
      </c>
      <c r="J12863" s="19">
        <v>6</v>
      </c>
      <c r="K12863" s="19" t="s">
        <v>20093</v>
      </c>
      <c r="L12863" s="11"/>
      <c r="M12863" s="11"/>
      <c r="N12863" s="24"/>
      <c r="P12863" s="32"/>
      <c r="T12863" s="19"/>
      <c r="U12863" s="3"/>
      <c r="X12863" t="str">
        <f t="shared" si="780"/>
        <v/>
      </c>
      <c r="Z12863" t="str">
        <f t="shared" si="781"/>
        <v/>
      </c>
      <c r="AB12863" s="9"/>
      <c r="AC12863" t="s">
        <v>11475</v>
      </c>
      <c r="AD12863">
        <f t="shared" si="782"/>
        <v>0</v>
      </c>
      <c r="AF12863" s="3"/>
      <c r="AH12863" s="9"/>
    </row>
    <row r="12864" spans="1:34" ht="10.95" customHeight="1" outlineLevel="1" x14ac:dyDescent="0.25">
      <c r="A12864" t="s">
        <v>11471</v>
      </c>
      <c r="C12864" s="3" t="s">
        <v>11994</v>
      </c>
      <c r="D12864" s="3">
        <v>4825</v>
      </c>
      <c r="E12864" s="9">
        <v>2010</v>
      </c>
      <c r="F12864" s="7" t="s">
        <v>11545</v>
      </c>
      <c r="G12864" s="7" t="s">
        <v>5401</v>
      </c>
      <c r="H12864" s="8" t="s">
        <v>11475</v>
      </c>
      <c r="I12864" s="8" t="s">
        <v>11622</v>
      </c>
      <c r="J12864" s="19">
        <v>6</v>
      </c>
      <c r="K12864" s="19" t="s">
        <v>20093</v>
      </c>
      <c r="L12864" s="11"/>
      <c r="M12864" s="11"/>
      <c r="N12864" s="24"/>
      <c r="P12864" s="32"/>
      <c r="T12864" s="19"/>
      <c r="U12864" s="3"/>
      <c r="X12864" t="str">
        <f t="shared" si="780"/>
        <v/>
      </c>
      <c r="Z12864" t="str">
        <f t="shared" si="781"/>
        <v/>
      </c>
      <c r="AB12864" s="9"/>
      <c r="AC12864" t="s">
        <v>11475</v>
      </c>
      <c r="AD12864">
        <f t="shared" si="782"/>
        <v>0</v>
      </c>
      <c r="AF12864" s="3"/>
      <c r="AH12864" s="9"/>
    </row>
    <row r="12865" spans="1:34" ht="10.95" customHeight="1" outlineLevel="1" x14ac:dyDescent="0.25">
      <c r="A12865" t="s">
        <v>11471</v>
      </c>
      <c r="C12865" s="3" t="s">
        <v>11994</v>
      </c>
      <c r="D12865" s="3">
        <v>4826</v>
      </c>
      <c r="E12865" s="9">
        <v>2010</v>
      </c>
      <c r="F12865" s="7" t="s">
        <v>11545</v>
      </c>
      <c r="G12865" s="7" t="s">
        <v>5401</v>
      </c>
      <c r="H12865" s="8" t="s">
        <v>11475</v>
      </c>
      <c r="I12865" s="8" t="s">
        <v>11622</v>
      </c>
      <c r="J12865" s="19">
        <v>6</v>
      </c>
      <c r="K12865" s="19" t="s">
        <v>20093</v>
      </c>
      <c r="L12865" s="11"/>
      <c r="M12865" s="11"/>
      <c r="N12865" s="24"/>
      <c r="P12865" s="32"/>
      <c r="T12865" s="19"/>
      <c r="U12865" s="3"/>
      <c r="X12865" t="str">
        <f t="shared" si="780"/>
        <v/>
      </c>
      <c r="Z12865" t="str">
        <f t="shared" si="781"/>
        <v/>
      </c>
      <c r="AB12865" s="9"/>
      <c r="AC12865" t="s">
        <v>11475</v>
      </c>
      <c r="AD12865">
        <f t="shared" si="782"/>
        <v>0</v>
      </c>
      <c r="AF12865" s="3"/>
      <c r="AH12865" s="9"/>
    </row>
    <row r="12866" spans="1:34" ht="10.95" customHeight="1" outlineLevel="1" x14ac:dyDescent="0.25">
      <c r="A12866" t="s">
        <v>11471</v>
      </c>
      <c r="C12866" s="3" t="s">
        <v>11994</v>
      </c>
      <c r="D12866" s="3" t="s">
        <v>11623</v>
      </c>
      <c r="E12866" s="9">
        <v>2010</v>
      </c>
      <c r="F12866" s="7" t="s">
        <v>11587</v>
      </c>
      <c r="G12866" s="7" t="s">
        <v>5401</v>
      </c>
      <c r="H12866" s="8" t="s">
        <v>11475</v>
      </c>
      <c r="I12866" s="8" t="s">
        <v>11622</v>
      </c>
      <c r="J12866" s="19">
        <v>6</v>
      </c>
      <c r="K12866" s="19" t="s">
        <v>7736</v>
      </c>
      <c r="L12866" s="11">
        <v>1.65</v>
      </c>
      <c r="M12866" s="11"/>
      <c r="N12866" s="24"/>
      <c r="P12866" s="32"/>
      <c r="T12866" s="19"/>
      <c r="U12866" s="3"/>
      <c r="X12866" t="str">
        <f t="shared" ref="X12866:X12929" si="783">IF(COUNTIF(F12866,"*fdc*"),1,"")</f>
        <v/>
      </c>
      <c r="Z12866" t="str">
        <f t="shared" ref="Z12866:Z12929" si="784">IF(COUNTIF(F12866,"*s/s*"),1,"")</f>
        <v/>
      </c>
      <c r="AB12866" s="9"/>
      <c r="AC12866" t="s">
        <v>11475</v>
      </c>
      <c r="AD12866">
        <f t="shared" si="782"/>
        <v>0</v>
      </c>
      <c r="AF12866" s="3"/>
      <c r="AH12866" s="9"/>
    </row>
    <row r="12867" spans="1:34" ht="10.95" customHeight="1" outlineLevel="1" x14ac:dyDescent="0.25">
      <c r="A12867" t="s">
        <v>11471</v>
      </c>
      <c r="C12867" s="3" t="s">
        <v>11994</v>
      </c>
      <c r="D12867" s="3">
        <v>4901</v>
      </c>
      <c r="E12867" s="9">
        <v>2011</v>
      </c>
      <c r="F12867" s="7" t="s">
        <v>11626</v>
      </c>
      <c r="G12867" s="7" t="s">
        <v>5401</v>
      </c>
      <c r="H12867" s="8" t="s">
        <v>5402</v>
      </c>
      <c r="I12867" s="8" t="s">
        <v>11624</v>
      </c>
      <c r="J12867" s="19">
        <v>1</v>
      </c>
      <c r="K12867" s="19" t="s">
        <v>20093</v>
      </c>
      <c r="L12867" s="11"/>
      <c r="M12867" s="11"/>
      <c r="N12867" s="24"/>
      <c r="P12867" s="32"/>
      <c r="R12867">
        <v>1</v>
      </c>
      <c r="S12867">
        <v>1</v>
      </c>
      <c r="T12867" s="19"/>
      <c r="U12867" s="3"/>
      <c r="X12867" t="str">
        <f t="shared" si="783"/>
        <v/>
      </c>
      <c r="Z12867" t="str">
        <f t="shared" si="784"/>
        <v/>
      </c>
      <c r="AB12867" s="9"/>
      <c r="AC12867" t="s">
        <v>5402</v>
      </c>
      <c r="AD12867">
        <f t="shared" si="782"/>
        <v>1</v>
      </c>
      <c r="AF12867" s="3"/>
      <c r="AH12867" s="9"/>
    </row>
    <row r="12868" spans="1:34" ht="10.95" customHeight="1" outlineLevel="1" x14ac:dyDescent="0.25">
      <c r="A12868" t="s">
        <v>11471</v>
      </c>
      <c r="C12868" s="3" t="s">
        <v>11994</v>
      </c>
      <c r="D12868" s="3" t="s">
        <v>11625</v>
      </c>
      <c r="E12868" s="9">
        <v>2011</v>
      </c>
      <c r="F12868" s="7" t="s">
        <v>11627</v>
      </c>
      <c r="G12868" s="7" t="s">
        <v>5401</v>
      </c>
      <c r="H12868" s="8" t="s">
        <v>5402</v>
      </c>
      <c r="I12868" s="8" t="s">
        <v>11624</v>
      </c>
      <c r="J12868" s="19">
        <v>1</v>
      </c>
      <c r="K12868" s="19" t="s">
        <v>7736</v>
      </c>
      <c r="L12868" s="11">
        <v>8.6999999999999993</v>
      </c>
      <c r="M12868" s="11"/>
      <c r="N12868" s="24"/>
      <c r="P12868" s="32"/>
      <c r="T12868" s="19"/>
      <c r="U12868" s="3"/>
      <c r="X12868" t="str">
        <f t="shared" si="783"/>
        <v/>
      </c>
      <c r="Z12868">
        <f t="shared" si="784"/>
        <v>1</v>
      </c>
      <c r="AB12868" s="9"/>
      <c r="AC12868" t="s">
        <v>5402</v>
      </c>
      <c r="AD12868">
        <f t="shared" si="782"/>
        <v>1</v>
      </c>
      <c r="AF12868" s="3"/>
      <c r="AH12868" s="9"/>
    </row>
    <row r="12869" spans="1:34" ht="10.95" customHeight="1" outlineLevel="1" x14ac:dyDescent="0.25">
      <c r="A12869" t="s">
        <v>11471</v>
      </c>
      <c r="C12869" s="3" t="s">
        <v>11994</v>
      </c>
      <c r="D12869" s="3">
        <v>4925</v>
      </c>
      <c r="E12869" s="9">
        <v>2011</v>
      </c>
      <c r="F12869" s="7" t="s">
        <v>11626</v>
      </c>
      <c r="G12869" s="7" t="s">
        <v>5401</v>
      </c>
      <c r="H12869" s="8" t="s">
        <v>6219</v>
      </c>
      <c r="I12869" s="8" t="s">
        <v>11628</v>
      </c>
      <c r="J12869" s="19">
        <v>3</v>
      </c>
      <c r="K12869" s="19" t="s">
        <v>7738</v>
      </c>
      <c r="L12869" s="11"/>
      <c r="M12869" s="11"/>
      <c r="N12869" s="24"/>
      <c r="P12869" s="32"/>
      <c r="T12869" s="19"/>
      <c r="U12869" s="3"/>
      <c r="X12869" t="str">
        <f t="shared" si="783"/>
        <v/>
      </c>
      <c r="Z12869" t="str">
        <f t="shared" si="784"/>
        <v/>
      </c>
      <c r="AB12869" s="9"/>
      <c r="AC12869" t="s">
        <v>6219</v>
      </c>
      <c r="AD12869">
        <f t="shared" si="782"/>
        <v>0</v>
      </c>
      <c r="AF12869" s="3"/>
      <c r="AH12869" s="9"/>
    </row>
    <row r="12870" spans="1:34" ht="10.95" customHeight="1" outlineLevel="1" x14ac:dyDescent="0.25">
      <c r="A12870" t="s">
        <v>11471</v>
      </c>
      <c r="C12870" s="3" t="s">
        <v>11994</v>
      </c>
      <c r="D12870" s="3" t="s">
        <v>11629</v>
      </c>
      <c r="E12870" s="9">
        <v>2011</v>
      </c>
      <c r="F12870" s="7" t="s">
        <v>11627</v>
      </c>
      <c r="G12870" s="7" t="s">
        <v>5401</v>
      </c>
      <c r="H12870" s="8" t="s">
        <v>6219</v>
      </c>
      <c r="I12870" s="8" t="s">
        <v>11628</v>
      </c>
      <c r="J12870" s="19">
        <v>3</v>
      </c>
      <c r="K12870" s="19" t="s">
        <v>7738</v>
      </c>
      <c r="L12870" s="11"/>
      <c r="M12870" s="11"/>
      <c r="N12870" s="24"/>
      <c r="P12870" s="32"/>
      <c r="T12870" s="19"/>
      <c r="U12870" s="3"/>
      <c r="X12870" t="str">
        <f t="shared" si="783"/>
        <v/>
      </c>
      <c r="Z12870">
        <f t="shared" si="784"/>
        <v>1</v>
      </c>
      <c r="AB12870" s="9"/>
      <c r="AC12870" t="s">
        <v>6219</v>
      </c>
      <c r="AD12870">
        <f t="shared" si="782"/>
        <v>0</v>
      </c>
      <c r="AF12870" s="3"/>
      <c r="AH12870" s="9"/>
    </row>
    <row r="12871" spans="1:34" ht="10.95" customHeight="1" outlineLevel="1" x14ac:dyDescent="0.25">
      <c r="A12871" t="s">
        <v>11471</v>
      </c>
      <c r="C12871" s="3" t="s">
        <v>11994</v>
      </c>
      <c r="D12871" s="3" t="s">
        <v>20663</v>
      </c>
      <c r="E12871" s="9">
        <v>2011</v>
      </c>
      <c r="F12871" s="7" t="s">
        <v>20664</v>
      </c>
      <c r="G12871" s="7" t="s">
        <v>5401</v>
      </c>
      <c r="H12871" s="8" t="s">
        <v>20662</v>
      </c>
      <c r="I12871" s="8" t="s">
        <v>20665</v>
      </c>
      <c r="J12871" s="19">
        <v>3</v>
      </c>
      <c r="K12871" s="19" t="s">
        <v>7736</v>
      </c>
      <c r="L12871" s="11">
        <v>1.65</v>
      </c>
      <c r="M12871" s="11"/>
      <c r="N12871" s="24"/>
      <c r="P12871" s="32"/>
      <c r="T12871" s="19"/>
      <c r="U12871" s="3"/>
      <c r="X12871" t="str">
        <f t="shared" si="783"/>
        <v/>
      </c>
      <c r="Z12871">
        <f t="shared" si="784"/>
        <v>1</v>
      </c>
      <c r="AB12871" s="9"/>
      <c r="AC12871" t="s">
        <v>20662</v>
      </c>
      <c r="AD12871">
        <f t="shared" si="782"/>
        <v>0</v>
      </c>
      <c r="AF12871" s="3">
        <v>1</v>
      </c>
      <c r="AH12871" s="9"/>
    </row>
    <row r="12872" spans="1:34" ht="10.95" customHeight="1" outlineLevel="1" x14ac:dyDescent="0.25">
      <c r="A12872" t="s">
        <v>11471</v>
      </c>
      <c r="C12872" s="3" t="s">
        <v>11994</v>
      </c>
      <c r="D12872" s="3">
        <v>5016</v>
      </c>
      <c r="E12872" s="9">
        <v>2011</v>
      </c>
      <c r="F12872" s="7" t="s">
        <v>11631</v>
      </c>
      <c r="G12872" s="7" t="s">
        <v>5401</v>
      </c>
      <c r="H12872" s="8" t="s">
        <v>9233</v>
      </c>
      <c r="I12872" s="8" t="s">
        <v>7560</v>
      </c>
      <c r="J12872" s="19">
        <v>7</v>
      </c>
      <c r="K12872" s="19" t="s">
        <v>20093</v>
      </c>
      <c r="L12872" s="11"/>
      <c r="M12872" s="11"/>
      <c r="N12872" s="24"/>
      <c r="P12872" s="32"/>
      <c r="T12872" s="19"/>
      <c r="U12872" s="3"/>
      <c r="X12872" t="str">
        <f t="shared" si="783"/>
        <v/>
      </c>
      <c r="Z12872" t="str">
        <f t="shared" si="784"/>
        <v/>
      </c>
      <c r="AB12872" s="9"/>
      <c r="AC12872" t="s">
        <v>9233</v>
      </c>
      <c r="AD12872">
        <f t="shared" si="782"/>
        <v>0</v>
      </c>
      <c r="AF12872" s="3"/>
      <c r="AH12872" s="9"/>
    </row>
    <row r="12873" spans="1:34" ht="10.95" customHeight="1" outlineLevel="1" x14ac:dyDescent="0.25">
      <c r="A12873" t="s">
        <v>11471</v>
      </c>
      <c r="C12873" s="3" t="s">
        <v>11994</v>
      </c>
      <c r="D12873" s="3">
        <v>5017</v>
      </c>
      <c r="E12873" s="9">
        <v>2011</v>
      </c>
      <c r="F12873" s="7" t="s">
        <v>11631</v>
      </c>
      <c r="G12873" s="7" t="s">
        <v>5401</v>
      </c>
      <c r="H12873" s="8" t="s">
        <v>9233</v>
      </c>
      <c r="I12873" s="8" t="s">
        <v>7560</v>
      </c>
      <c r="J12873" s="19">
        <v>7</v>
      </c>
      <c r="K12873" s="19" t="s">
        <v>20093</v>
      </c>
      <c r="L12873" s="11"/>
      <c r="M12873" s="11"/>
      <c r="N12873" s="24"/>
      <c r="P12873" s="32"/>
      <c r="T12873" s="19"/>
      <c r="U12873" s="3"/>
      <c r="X12873" t="str">
        <f t="shared" si="783"/>
        <v/>
      </c>
      <c r="Z12873" t="str">
        <f t="shared" si="784"/>
        <v/>
      </c>
      <c r="AB12873" s="9"/>
      <c r="AC12873" t="s">
        <v>9233</v>
      </c>
      <c r="AD12873">
        <f t="shared" si="782"/>
        <v>0</v>
      </c>
      <c r="AF12873" s="3"/>
      <c r="AH12873" s="9"/>
    </row>
    <row r="12874" spans="1:34" ht="10.95" customHeight="1" outlineLevel="1" x14ac:dyDescent="0.25">
      <c r="A12874" t="s">
        <v>11471</v>
      </c>
      <c r="C12874" s="3" t="s">
        <v>11994</v>
      </c>
      <c r="D12874" s="3" t="s">
        <v>11630</v>
      </c>
      <c r="E12874" s="9">
        <v>2011</v>
      </c>
      <c r="F12874" s="7" t="s">
        <v>11632</v>
      </c>
      <c r="G12874" s="7" t="s">
        <v>5401</v>
      </c>
      <c r="H12874" s="8" t="s">
        <v>9233</v>
      </c>
      <c r="I12874" s="8" t="s">
        <v>7560</v>
      </c>
      <c r="J12874" s="19">
        <v>7</v>
      </c>
      <c r="K12874" s="19" t="s">
        <v>7736</v>
      </c>
      <c r="L12874" s="11">
        <v>1.65</v>
      </c>
      <c r="M12874" s="11"/>
      <c r="N12874" s="24"/>
      <c r="P12874" s="32"/>
      <c r="T12874" s="19"/>
      <c r="U12874" s="3"/>
      <c r="X12874" t="str">
        <f t="shared" si="783"/>
        <v/>
      </c>
      <c r="Z12874">
        <f t="shared" si="784"/>
        <v>1</v>
      </c>
      <c r="AB12874" s="9"/>
      <c r="AC12874" t="s">
        <v>9233</v>
      </c>
      <c r="AD12874">
        <f t="shared" si="782"/>
        <v>0</v>
      </c>
      <c r="AF12874" s="3"/>
      <c r="AH12874" s="9"/>
    </row>
    <row r="12875" spans="1:34" ht="10.95" customHeight="1" outlineLevel="1" x14ac:dyDescent="0.25">
      <c r="A12875" t="s">
        <v>11471</v>
      </c>
      <c r="C12875" s="3" t="s">
        <v>11994</v>
      </c>
      <c r="D12875" s="3" t="s">
        <v>18873</v>
      </c>
      <c r="E12875" s="9">
        <v>2013</v>
      </c>
      <c r="F12875" s="7" t="s">
        <v>11634</v>
      </c>
      <c r="G12875" s="7" t="s">
        <v>5401</v>
      </c>
      <c r="H12875" s="8" t="s">
        <v>11635</v>
      </c>
      <c r="I12875" s="8" t="s">
        <v>11633</v>
      </c>
      <c r="J12875" s="19">
        <v>3</v>
      </c>
      <c r="K12875" s="19" t="s">
        <v>7738</v>
      </c>
      <c r="L12875" s="11"/>
      <c r="M12875" s="11"/>
      <c r="N12875" s="24"/>
      <c r="P12875" s="32"/>
      <c r="T12875" s="19"/>
      <c r="U12875" s="3"/>
      <c r="X12875" t="str">
        <f t="shared" si="783"/>
        <v/>
      </c>
      <c r="Z12875" t="str">
        <f t="shared" si="784"/>
        <v/>
      </c>
      <c r="AB12875" s="9"/>
      <c r="AC12875" t="s">
        <v>11635</v>
      </c>
      <c r="AD12875">
        <f t="shared" si="782"/>
        <v>0</v>
      </c>
      <c r="AF12875" s="3"/>
      <c r="AH12875" s="9"/>
    </row>
    <row r="12876" spans="1:34" ht="10.95" customHeight="1" outlineLevel="1" x14ac:dyDescent="0.25">
      <c r="A12876" t="s">
        <v>11471</v>
      </c>
      <c r="C12876" s="3" t="s">
        <v>11994</v>
      </c>
      <c r="D12876" s="3">
        <v>5257</v>
      </c>
      <c r="E12876" s="9">
        <v>2013</v>
      </c>
      <c r="F12876" s="7" t="s">
        <v>11587</v>
      </c>
      <c r="G12876" s="7" t="s">
        <v>5401</v>
      </c>
      <c r="H12876" s="8" t="s">
        <v>9945</v>
      </c>
      <c r="I12876" s="8" t="s">
        <v>9689</v>
      </c>
      <c r="J12876" s="19">
        <v>7</v>
      </c>
      <c r="K12876" s="19" t="s">
        <v>20093</v>
      </c>
      <c r="L12876" s="11"/>
      <c r="M12876" s="11"/>
      <c r="N12876" s="24"/>
      <c r="P12876" s="32"/>
      <c r="T12876" s="19"/>
      <c r="U12876" s="3"/>
      <c r="X12876" t="str">
        <f t="shared" si="783"/>
        <v/>
      </c>
      <c r="Z12876" t="str">
        <f t="shared" si="784"/>
        <v/>
      </c>
      <c r="AB12876" s="9"/>
      <c r="AC12876" t="s">
        <v>9945</v>
      </c>
      <c r="AD12876">
        <f t="shared" si="782"/>
        <v>0</v>
      </c>
      <c r="AF12876" s="3"/>
      <c r="AH12876" s="9"/>
    </row>
    <row r="12877" spans="1:34" ht="10.95" customHeight="1" outlineLevel="1" x14ac:dyDescent="0.25">
      <c r="A12877" t="s">
        <v>11471</v>
      </c>
      <c r="C12877" s="3" t="s">
        <v>11994</v>
      </c>
      <c r="D12877" s="3">
        <v>5258</v>
      </c>
      <c r="E12877" s="9">
        <v>2013</v>
      </c>
      <c r="F12877" s="7" t="s">
        <v>11587</v>
      </c>
      <c r="G12877" s="7" t="s">
        <v>5401</v>
      </c>
      <c r="H12877" s="8" t="s">
        <v>9945</v>
      </c>
      <c r="I12877" s="8" t="s">
        <v>9689</v>
      </c>
      <c r="J12877" s="19">
        <v>7</v>
      </c>
      <c r="K12877" s="19" t="s">
        <v>20093</v>
      </c>
      <c r="L12877" s="11"/>
      <c r="M12877" s="11"/>
      <c r="N12877" s="24"/>
      <c r="P12877" s="32"/>
      <c r="T12877" s="19"/>
      <c r="U12877" s="3"/>
      <c r="X12877" t="str">
        <f t="shared" si="783"/>
        <v/>
      </c>
      <c r="Z12877" t="str">
        <f t="shared" si="784"/>
        <v/>
      </c>
      <c r="AB12877" s="9"/>
      <c r="AC12877" t="s">
        <v>9945</v>
      </c>
      <c r="AD12877">
        <f t="shared" si="782"/>
        <v>0</v>
      </c>
      <c r="AF12877" s="3"/>
      <c r="AH12877" s="9"/>
    </row>
    <row r="12878" spans="1:34" ht="10.95" customHeight="1" outlineLevel="1" x14ac:dyDescent="0.25">
      <c r="A12878" t="s">
        <v>11471</v>
      </c>
      <c r="C12878" s="3" t="s">
        <v>11994</v>
      </c>
      <c r="D12878" s="3">
        <v>5259</v>
      </c>
      <c r="E12878" s="9">
        <v>2013</v>
      </c>
      <c r="F12878" s="7" t="s">
        <v>11587</v>
      </c>
      <c r="G12878" s="7" t="s">
        <v>5401</v>
      </c>
      <c r="H12878" s="8" t="s">
        <v>9945</v>
      </c>
      <c r="I12878" s="8" t="s">
        <v>9689</v>
      </c>
      <c r="J12878" s="19">
        <v>7</v>
      </c>
      <c r="K12878" s="19" t="s">
        <v>20093</v>
      </c>
      <c r="L12878" s="11"/>
      <c r="M12878" s="11"/>
      <c r="N12878" s="24"/>
      <c r="P12878" s="32"/>
      <c r="T12878" s="19"/>
      <c r="U12878" s="3"/>
      <c r="X12878" t="str">
        <f t="shared" si="783"/>
        <v/>
      </c>
      <c r="Z12878" t="str">
        <f t="shared" si="784"/>
        <v/>
      </c>
      <c r="AB12878" s="9"/>
      <c r="AC12878" t="s">
        <v>9945</v>
      </c>
      <c r="AD12878">
        <f t="shared" si="782"/>
        <v>0</v>
      </c>
      <c r="AF12878" s="3"/>
      <c r="AH12878" s="9"/>
    </row>
    <row r="12879" spans="1:34" ht="10.95" customHeight="1" outlineLevel="1" x14ac:dyDescent="0.25">
      <c r="A12879" t="s">
        <v>11471</v>
      </c>
      <c r="C12879" s="3" t="s">
        <v>11994</v>
      </c>
      <c r="D12879" s="3">
        <v>5260</v>
      </c>
      <c r="E12879" s="9">
        <v>2013</v>
      </c>
      <c r="F12879" s="7" t="s">
        <v>11587</v>
      </c>
      <c r="G12879" s="7" t="s">
        <v>5401</v>
      </c>
      <c r="H12879" s="8" t="s">
        <v>9945</v>
      </c>
      <c r="I12879" s="8" t="s">
        <v>9689</v>
      </c>
      <c r="J12879" s="19">
        <v>7</v>
      </c>
      <c r="K12879" s="19" t="s">
        <v>20093</v>
      </c>
      <c r="L12879" s="11"/>
      <c r="M12879" s="11"/>
      <c r="N12879" s="24"/>
      <c r="P12879" s="32"/>
      <c r="T12879" s="19"/>
      <c r="U12879" s="3"/>
      <c r="X12879" t="str">
        <f t="shared" si="783"/>
        <v/>
      </c>
      <c r="Z12879" t="str">
        <f t="shared" si="784"/>
        <v/>
      </c>
      <c r="AB12879" s="9"/>
      <c r="AC12879" t="s">
        <v>9945</v>
      </c>
      <c r="AD12879">
        <f t="shared" si="782"/>
        <v>0</v>
      </c>
      <c r="AF12879" s="3"/>
      <c r="AH12879" s="9"/>
    </row>
    <row r="12880" spans="1:34" ht="10.95" customHeight="1" outlineLevel="1" x14ac:dyDescent="0.25">
      <c r="A12880" t="s">
        <v>11471</v>
      </c>
      <c r="C12880" s="3" t="s">
        <v>11994</v>
      </c>
      <c r="D12880" s="3" t="s">
        <v>11636</v>
      </c>
      <c r="E12880" s="9">
        <v>2013</v>
      </c>
      <c r="F12880" s="7" t="s">
        <v>11583</v>
      </c>
      <c r="G12880" s="7" t="s">
        <v>5401</v>
      </c>
      <c r="H12880" s="8" t="s">
        <v>9945</v>
      </c>
      <c r="I12880" s="8" t="s">
        <v>9689</v>
      </c>
      <c r="J12880" s="19">
        <v>7</v>
      </c>
      <c r="K12880" s="19" t="s">
        <v>7736</v>
      </c>
      <c r="L12880" s="11">
        <v>2.5</v>
      </c>
      <c r="M12880" s="11"/>
      <c r="N12880" s="24"/>
      <c r="P12880" s="32"/>
      <c r="T12880" s="19"/>
      <c r="U12880" s="3"/>
      <c r="X12880" t="str">
        <f t="shared" si="783"/>
        <v/>
      </c>
      <c r="Z12880">
        <f t="shared" si="784"/>
        <v>1</v>
      </c>
      <c r="AB12880" s="9"/>
      <c r="AC12880" t="s">
        <v>9945</v>
      </c>
      <c r="AD12880">
        <f t="shared" si="782"/>
        <v>0</v>
      </c>
      <c r="AF12880" s="3"/>
      <c r="AH12880" s="9"/>
    </row>
    <row r="12881" spans="1:34" ht="10.95" customHeight="1" outlineLevel="1" x14ac:dyDescent="0.25">
      <c r="A12881" t="s">
        <v>11471</v>
      </c>
      <c r="C12881" s="3" t="s">
        <v>11994</v>
      </c>
      <c r="D12881" s="3">
        <v>5261</v>
      </c>
      <c r="E12881" s="9">
        <v>2013</v>
      </c>
      <c r="F12881" s="7" t="s">
        <v>11634</v>
      </c>
      <c r="G12881" s="7" t="s">
        <v>5401</v>
      </c>
      <c r="H12881" s="8" t="s">
        <v>9945</v>
      </c>
      <c r="I12881" s="8" t="s">
        <v>9689</v>
      </c>
      <c r="J12881" s="19">
        <v>7</v>
      </c>
      <c r="K12881" s="19" t="s">
        <v>20093</v>
      </c>
      <c r="L12881" s="11"/>
      <c r="M12881" s="11"/>
      <c r="N12881" s="24"/>
      <c r="P12881" s="32"/>
      <c r="T12881" s="19"/>
      <c r="U12881" s="3"/>
      <c r="X12881" t="str">
        <f t="shared" si="783"/>
        <v/>
      </c>
      <c r="Z12881" t="str">
        <f t="shared" si="784"/>
        <v/>
      </c>
      <c r="AB12881" s="9"/>
      <c r="AC12881" t="s">
        <v>9945</v>
      </c>
      <c r="AD12881">
        <f t="shared" si="782"/>
        <v>0</v>
      </c>
      <c r="AF12881" s="3"/>
      <c r="AH12881" s="9"/>
    </row>
    <row r="12882" spans="1:34" ht="10.95" customHeight="1" outlineLevel="1" x14ac:dyDescent="0.25">
      <c r="A12882" t="s">
        <v>11471</v>
      </c>
      <c r="C12882" s="3" t="s">
        <v>11994</v>
      </c>
      <c r="D12882" s="3" t="s">
        <v>11637</v>
      </c>
      <c r="E12882" s="9">
        <v>2013</v>
      </c>
      <c r="F12882" s="7" t="s">
        <v>11638</v>
      </c>
      <c r="G12882" s="7" t="s">
        <v>5401</v>
      </c>
      <c r="H12882" s="8" t="s">
        <v>9945</v>
      </c>
      <c r="I12882" s="8" t="s">
        <v>9689</v>
      </c>
      <c r="J12882" s="19">
        <v>7</v>
      </c>
      <c r="K12882" s="19" t="s">
        <v>7736</v>
      </c>
      <c r="L12882" s="11">
        <v>2.5</v>
      </c>
      <c r="M12882" s="11"/>
      <c r="N12882" s="24"/>
      <c r="P12882" s="32"/>
      <c r="T12882" s="19"/>
      <c r="U12882" s="3"/>
      <c r="X12882" t="str">
        <f t="shared" si="783"/>
        <v/>
      </c>
      <c r="Z12882">
        <f t="shared" si="784"/>
        <v>1</v>
      </c>
      <c r="AB12882" s="9"/>
      <c r="AC12882" t="s">
        <v>9945</v>
      </c>
      <c r="AD12882">
        <f t="shared" si="782"/>
        <v>0</v>
      </c>
      <c r="AF12882" s="3"/>
      <c r="AH12882" s="9"/>
    </row>
    <row r="12883" spans="1:34" ht="10.95" customHeight="1" outlineLevel="1" x14ac:dyDescent="0.25">
      <c r="A12883" t="s">
        <v>11471</v>
      </c>
      <c r="C12883" s="3" t="s">
        <v>11994</v>
      </c>
      <c r="D12883" s="3">
        <v>5408</v>
      </c>
      <c r="E12883" s="9">
        <v>2013</v>
      </c>
      <c r="F12883" s="7" t="s">
        <v>11587</v>
      </c>
      <c r="G12883" s="7" t="s">
        <v>5401</v>
      </c>
      <c r="H12883" s="8" t="s">
        <v>10111</v>
      </c>
      <c r="I12883" s="8" t="s">
        <v>11639</v>
      </c>
      <c r="J12883" s="19">
        <v>1</v>
      </c>
      <c r="K12883" s="19" t="s">
        <v>20093</v>
      </c>
      <c r="L12883" s="11"/>
      <c r="M12883" s="11"/>
      <c r="N12883" s="24"/>
      <c r="P12883" s="32"/>
      <c r="T12883" s="19"/>
      <c r="U12883" s="3"/>
      <c r="X12883" t="str">
        <f t="shared" si="783"/>
        <v/>
      </c>
      <c r="Z12883" t="str">
        <f t="shared" si="784"/>
        <v/>
      </c>
      <c r="AB12883" s="9"/>
      <c r="AC12883" t="s">
        <v>10111</v>
      </c>
      <c r="AD12883">
        <f t="shared" si="782"/>
        <v>0</v>
      </c>
      <c r="AF12883" s="3"/>
      <c r="AH12883" s="9"/>
    </row>
    <row r="12884" spans="1:34" ht="10.95" customHeight="1" outlineLevel="1" x14ac:dyDescent="0.25">
      <c r="A12884" t="s">
        <v>11471</v>
      </c>
      <c r="C12884" s="3" t="s">
        <v>11994</v>
      </c>
      <c r="D12884" s="3">
        <v>5409</v>
      </c>
      <c r="E12884" s="9">
        <v>2013</v>
      </c>
      <c r="F12884" s="7" t="s">
        <v>11587</v>
      </c>
      <c r="G12884" s="7" t="s">
        <v>5401</v>
      </c>
      <c r="H12884" s="8" t="s">
        <v>1698</v>
      </c>
      <c r="I12884" s="8" t="s">
        <v>11640</v>
      </c>
      <c r="J12884" s="19">
        <v>1</v>
      </c>
      <c r="K12884" s="19" t="s">
        <v>20093</v>
      </c>
      <c r="L12884" s="11"/>
      <c r="M12884" s="11"/>
      <c r="N12884" s="24"/>
      <c r="P12884" s="32"/>
      <c r="T12884" s="19"/>
      <c r="U12884" s="3"/>
      <c r="X12884" t="str">
        <f t="shared" si="783"/>
        <v/>
      </c>
      <c r="Z12884" t="str">
        <f t="shared" si="784"/>
        <v/>
      </c>
      <c r="AB12884" s="9"/>
      <c r="AC12884" t="s">
        <v>1698</v>
      </c>
      <c r="AD12884">
        <f t="shared" si="782"/>
        <v>0</v>
      </c>
      <c r="AF12884" s="3">
        <v>1</v>
      </c>
      <c r="AH12884" s="9"/>
    </row>
    <row r="12885" spans="1:34" ht="10.95" customHeight="1" outlineLevel="1" x14ac:dyDescent="0.25">
      <c r="A12885" t="s">
        <v>11471</v>
      </c>
      <c r="C12885" s="3" t="s">
        <v>11994</v>
      </c>
      <c r="D12885" s="3">
        <v>5410</v>
      </c>
      <c r="E12885" s="9">
        <v>2013</v>
      </c>
      <c r="F12885" s="7" t="s">
        <v>11587</v>
      </c>
      <c r="G12885" s="7" t="s">
        <v>5401</v>
      </c>
      <c r="H12885" s="8" t="s">
        <v>10111</v>
      </c>
      <c r="I12885" s="8" t="s">
        <v>11641</v>
      </c>
      <c r="J12885" s="19">
        <v>1</v>
      </c>
      <c r="K12885" s="19" t="s">
        <v>20093</v>
      </c>
      <c r="L12885" s="11"/>
      <c r="M12885" s="11"/>
      <c r="N12885" s="24"/>
      <c r="P12885" s="32"/>
      <c r="T12885" s="19"/>
      <c r="U12885" s="3"/>
      <c r="X12885" t="str">
        <f t="shared" si="783"/>
        <v/>
      </c>
      <c r="Z12885" t="str">
        <f t="shared" si="784"/>
        <v/>
      </c>
      <c r="AB12885" s="9"/>
      <c r="AC12885" t="s">
        <v>10111</v>
      </c>
      <c r="AD12885">
        <f t="shared" si="782"/>
        <v>0</v>
      </c>
      <c r="AF12885" s="3"/>
      <c r="AH12885" s="9"/>
    </row>
    <row r="12886" spans="1:34" ht="10.95" customHeight="1" outlineLevel="1" x14ac:dyDescent="0.25">
      <c r="A12886" t="s">
        <v>11471</v>
      </c>
      <c r="C12886" s="3" t="s">
        <v>11994</v>
      </c>
      <c r="D12886" s="3">
        <v>5411</v>
      </c>
      <c r="E12886" s="9">
        <v>2013</v>
      </c>
      <c r="F12886" s="7" t="s">
        <v>11587</v>
      </c>
      <c r="G12886" s="7" t="s">
        <v>5401</v>
      </c>
      <c r="H12886" s="8" t="s">
        <v>1698</v>
      </c>
      <c r="I12886" s="8" t="s">
        <v>11642</v>
      </c>
      <c r="J12886" s="19">
        <v>1</v>
      </c>
      <c r="K12886" s="19" t="s">
        <v>20093</v>
      </c>
      <c r="L12886" s="11"/>
      <c r="M12886" s="11"/>
      <c r="N12886" s="24"/>
      <c r="P12886" s="32"/>
      <c r="T12886" s="19"/>
      <c r="U12886" s="3"/>
      <c r="X12886" t="str">
        <f t="shared" si="783"/>
        <v/>
      </c>
      <c r="Z12886" t="str">
        <f t="shared" si="784"/>
        <v/>
      </c>
      <c r="AB12886" s="9"/>
      <c r="AC12886" t="s">
        <v>1698</v>
      </c>
      <c r="AD12886">
        <f t="shared" si="782"/>
        <v>0</v>
      </c>
      <c r="AF12886" s="3">
        <v>1</v>
      </c>
      <c r="AH12886" s="9"/>
    </row>
    <row r="12887" spans="1:34" ht="10.95" customHeight="1" outlineLevel="1" x14ac:dyDescent="0.25">
      <c r="A12887" t="s">
        <v>11471</v>
      </c>
      <c r="C12887" s="3" t="s">
        <v>11994</v>
      </c>
      <c r="D12887" s="3" t="s">
        <v>11646</v>
      </c>
      <c r="E12887" s="9">
        <v>2013</v>
      </c>
      <c r="F12887" s="7" t="s">
        <v>11583</v>
      </c>
      <c r="G12887" s="7" t="s">
        <v>5401</v>
      </c>
      <c r="H12887" s="8" t="s">
        <v>10111</v>
      </c>
      <c r="I12887" s="8" t="s">
        <v>11643</v>
      </c>
      <c r="J12887" s="19">
        <v>1</v>
      </c>
      <c r="K12887" s="19" t="s">
        <v>7736</v>
      </c>
      <c r="L12887" s="11">
        <v>4.4000000000000004</v>
      </c>
      <c r="M12887" s="11"/>
      <c r="N12887" s="24"/>
      <c r="P12887" s="32"/>
      <c r="T12887" s="19"/>
      <c r="U12887" s="3"/>
      <c r="X12887" t="str">
        <f t="shared" si="783"/>
        <v/>
      </c>
      <c r="Z12887">
        <f t="shared" si="784"/>
        <v>1</v>
      </c>
      <c r="AB12887" s="9"/>
      <c r="AC12887" t="s">
        <v>10111</v>
      </c>
      <c r="AD12887">
        <f t="shared" si="782"/>
        <v>0</v>
      </c>
      <c r="AF12887" s="3"/>
      <c r="AH12887" s="9"/>
    </row>
    <row r="12888" spans="1:34" ht="10.95" customHeight="1" outlineLevel="1" x14ac:dyDescent="0.25">
      <c r="A12888" t="s">
        <v>11471</v>
      </c>
      <c r="C12888" s="3" t="s">
        <v>11994</v>
      </c>
      <c r="D12888" s="3">
        <v>5412</v>
      </c>
      <c r="E12888" s="9">
        <v>2013</v>
      </c>
      <c r="F12888" s="7" t="s">
        <v>11634</v>
      </c>
      <c r="G12888" s="7" t="s">
        <v>5401</v>
      </c>
      <c r="H12888" s="8" t="s">
        <v>10111</v>
      </c>
      <c r="I12888" s="8" t="s">
        <v>11644</v>
      </c>
      <c r="J12888" s="19">
        <v>1</v>
      </c>
      <c r="K12888" s="19" t="s">
        <v>20093</v>
      </c>
      <c r="L12888" s="11"/>
      <c r="M12888" s="11"/>
      <c r="N12888" s="24"/>
      <c r="P12888" s="32"/>
      <c r="T12888" s="19"/>
      <c r="U12888" s="3"/>
      <c r="X12888" t="str">
        <f t="shared" si="783"/>
        <v/>
      </c>
      <c r="Z12888" t="str">
        <f t="shared" si="784"/>
        <v/>
      </c>
      <c r="AB12888" s="9"/>
      <c r="AC12888" t="s">
        <v>10111</v>
      </c>
      <c r="AD12888">
        <f t="shared" si="782"/>
        <v>0</v>
      </c>
      <c r="AF12888" s="3"/>
      <c r="AH12888" s="9"/>
    </row>
    <row r="12889" spans="1:34" ht="10.95" customHeight="1" outlineLevel="1" x14ac:dyDescent="0.25">
      <c r="A12889" t="s">
        <v>11471</v>
      </c>
      <c r="C12889" s="3" t="s">
        <v>11994</v>
      </c>
      <c r="D12889" s="3" t="s">
        <v>11647</v>
      </c>
      <c r="E12889" s="9">
        <v>2013</v>
      </c>
      <c r="F12889" s="7" t="s">
        <v>11638</v>
      </c>
      <c r="G12889" s="7" t="s">
        <v>5401</v>
      </c>
      <c r="H12889" s="8" t="s">
        <v>10111</v>
      </c>
      <c r="I12889" s="8" t="s">
        <v>11645</v>
      </c>
      <c r="J12889" s="19">
        <v>1</v>
      </c>
      <c r="K12889" s="19" t="s">
        <v>7736</v>
      </c>
      <c r="L12889" s="11">
        <v>12</v>
      </c>
      <c r="M12889" s="11"/>
      <c r="N12889" s="24"/>
      <c r="P12889" s="32"/>
      <c r="T12889" s="19"/>
      <c r="U12889" s="3"/>
      <c r="X12889" t="str">
        <f t="shared" si="783"/>
        <v/>
      </c>
      <c r="Z12889">
        <f t="shared" si="784"/>
        <v>1</v>
      </c>
      <c r="AB12889" s="9"/>
      <c r="AC12889" t="s">
        <v>10111</v>
      </c>
      <c r="AD12889">
        <f t="shared" si="782"/>
        <v>0</v>
      </c>
      <c r="AF12889" s="3"/>
      <c r="AH12889" s="9"/>
    </row>
    <row r="12890" spans="1:34" ht="10.95" customHeight="1" outlineLevel="1" x14ac:dyDescent="0.25">
      <c r="A12890" t="s">
        <v>11471</v>
      </c>
      <c r="C12890" s="3" t="s">
        <v>11994</v>
      </c>
      <c r="D12890" s="3">
        <v>5484</v>
      </c>
      <c r="E12890" s="9">
        <v>2013</v>
      </c>
      <c r="F12890" s="7" t="s">
        <v>11587</v>
      </c>
      <c r="G12890" s="7" t="s">
        <v>5401</v>
      </c>
      <c r="H12890" s="8" t="s">
        <v>11616</v>
      </c>
      <c r="I12890" s="8" t="s">
        <v>9403</v>
      </c>
      <c r="J12890" s="19">
        <v>1</v>
      </c>
      <c r="K12890" s="19" t="s">
        <v>7738</v>
      </c>
      <c r="L12890" s="11"/>
      <c r="M12890" s="11"/>
      <c r="N12890" s="24"/>
      <c r="P12890" s="32"/>
      <c r="T12890" s="19"/>
      <c r="U12890" s="3"/>
      <c r="X12890" t="str">
        <f t="shared" si="783"/>
        <v/>
      </c>
      <c r="Z12890" t="str">
        <f t="shared" si="784"/>
        <v/>
      </c>
      <c r="AB12890" s="9"/>
      <c r="AC12890" t="s">
        <v>11616</v>
      </c>
      <c r="AD12890">
        <f t="shared" si="782"/>
        <v>1</v>
      </c>
      <c r="AF12890" s="3"/>
      <c r="AH12890" s="9"/>
    </row>
    <row r="12891" spans="1:34" ht="10.95" customHeight="1" outlineLevel="1" x14ac:dyDescent="0.25">
      <c r="A12891" t="s">
        <v>11471</v>
      </c>
      <c r="C12891" s="3" t="s">
        <v>11994</v>
      </c>
      <c r="D12891" s="3" t="s">
        <v>11648</v>
      </c>
      <c r="E12891" s="9">
        <v>2013</v>
      </c>
      <c r="F12891" s="7" t="s">
        <v>11583</v>
      </c>
      <c r="G12891" s="7" t="s">
        <v>5401</v>
      </c>
      <c r="H12891" s="8" t="s">
        <v>11616</v>
      </c>
      <c r="I12891" s="8" t="s">
        <v>9403</v>
      </c>
      <c r="J12891" s="19">
        <v>1</v>
      </c>
      <c r="K12891" s="19" t="s">
        <v>7738</v>
      </c>
      <c r="L12891" s="11"/>
      <c r="M12891" s="11"/>
      <c r="N12891" s="24"/>
      <c r="P12891" s="32"/>
      <c r="T12891" s="19"/>
      <c r="U12891" s="3"/>
      <c r="X12891" t="str">
        <f t="shared" si="783"/>
        <v/>
      </c>
      <c r="Z12891">
        <f t="shared" si="784"/>
        <v>1</v>
      </c>
      <c r="AB12891" s="9"/>
      <c r="AC12891" t="s">
        <v>11616</v>
      </c>
      <c r="AD12891">
        <f t="shared" si="782"/>
        <v>1</v>
      </c>
      <c r="AF12891" s="3"/>
      <c r="AH12891" s="9"/>
    </row>
    <row r="12892" spans="1:34" ht="10.95" customHeight="1" outlineLevel="1" x14ac:dyDescent="0.25">
      <c r="A12892" t="s">
        <v>11471</v>
      </c>
      <c r="C12892" s="3" t="s">
        <v>11994</v>
      </c>
      <c r="D12892" s="3" t="s">
        <v>20666</v>
      </c>
      <c r="E12892" s="9">
        <v>2014</v>
      </c>
      <c r="F12892" s="7" t="s">
        <v>11583</v>
      </c>
      <c r="G12892" s="7" t="s">
        <v>5401</v>
      </c>
      <c r="H12892" s="8" t="s">
        <v>9905</v>
      </c>
      <c r="I12892" s="8" t="s">
        <v>9686</v>
      </c>
      <c r="J12892" s="19">
        <v>3</v>
      </c>
      <c r="K12892" s="19" t="s">
        <v>7736</v>
      </c>
      <c r="L12892" s="11">
        <v>2.5</v>
      </c>
      <c r="M12892" s="11"/>
      <c r="N12892" s="24"/>
      <c r="P12892" s="32"/>
      <c r="T12892" s="19"/>
      <c r="U12892" s="3"/>
      <c r="X12892" t="str">
        <f t="shared" si="783"/>
        <v/>
      </c>
      <c r="Z12892">
        <f t="shared" si="784"/>
        <v>1</v>
      </c>
      <c r="AB12892" s="9"/>
      <c r="AC12892" t="s">
        <v>9905</v>
      </c>
      <c r="AD12892">
        <f t="shared" si="782"/>
        <v>0</v>
      </c>
      <c r="AF12892" s="3">
        <v>1</v>
      </c>
      <c r="AH12892" s="9"/>
    </row>
    <row r="12893" spans="1:34" ht="10.95" customHeight="1" outlineLevel="1" x14ac:dyDescent="0.25">
      <c r="A12893" t="s">
        <v>11471</v>
      </c>
      <c r="C12893" s="3" t="s">
        <v>11994</v>
      </c>
      <c r="D12893" s="3">
        <v>5673</v>
      </c>
      <c r="E12893" s="9">
        <v>2014</v>
      </c>
      <c r="F12893" s="7" t="s">
        <v>11587</v>
      </c>
      <c r="G12893" s="7" t="s">
        <v>5401</v>
      </c>
      <c r="H12893" s="8" t="s">
        <v>9233</v>
      </c>
      <c r="I12893" s="8" t="s">
        <v>7560</v>
      </c>
      <c r="J12893" s="19">
        <v>7</v>
      </c>
      <c r="K12893" s="19" t="s">
        <v>20093</v>
      </c>
      <c r="L12893" s="11"/>
      <c r="M12893" s="11"/>
      <c r="N12893" s="24"/>
      <c r="P12893" s="32"/>
      <c r="T12893" s="19"/>
      <c r="U12893" s="3"/>
      <c r="X12893" t="str">
        <f t="shared" si="783"/>
        <v/>
      </c>
      <c r="Z12893" t="str">
        <f t="shared" si="784"/>
        <v/>
      </c>
      <c r="AB12893" s="9"/>
      <c r="AC12893" t="s">
        <v>9233</v>
      </c>
      <c r="AD12893">
        <f t="shared" si="782"/>
        <v>0</v>
      </c>
      <c r="AF12893" s="3"/>
      <c r="AH12893" s="9"/>
    </row>
    <row r="12894" spans="1:34" ht="10.95" customHeight="1" outlineLevel="1" x14ac:dyDescent="0.25">
      <c r="A12894" t="s">
        <v>11471</v>
      </c>
      <c r="C12894" s="3" t="s">
        <v>11994</v>
      </c>
      <c r="D12894" s="3">
        <v>5674</v>
      </c>
      <c r="E12894" s="9">
        <v>2014</v>
      </c>
      <c r="F12894" s="7" t="s">
        <v>11587</v>
      </c>
      <c r="G12894" s="7" t="s">
        <v>5401</v>
      </c>
      <c r="H12894" s="8" t="s">
        <v>9233</v>
      </c>
      <c r="I12894" s="8" t="s">
        <v>7560</v>
      </c>
      <c r="J12894" s="19">
        <v>7</v>
      </c>
      <c r="K12894" s="19" t="s">
        <v>20093</v>
      </c>
      <c r="L12894" s="11"/>
      <c r="M12894" s="11"/>
      <c r="N12894" s="24"/>
      <c r="P12894" s="32"/>
      <c r="T12894" s="19"/>
      <c r="U12894" s="3"/>
      <c r="X12894" t="str">
        <f t="shared" si="783"/>
        <v/>
      </c>
      <c r="Z12894" t="str">
        <f t="shared" si="784"/>
        <v/>
      </c>
      <c r="AB12894" s="9"/>
      <c r="AC12894" t="s">
        <v>9233</v>
      </c>
      <c r="AD12894">
        <f t="shared" si="782"/>
        <v>0</v>
      </c>
      <c r="AF12894" s="3"/>
      <c r="AH12894" s="9"/>
    </row>
    <row r="12895" spans="1:34" ht="10.95" customHeight="1" outlineLevel="1" x14ac:dyDescent="0.25">
      <c r="A12895" t="s">
        <v>11471</v>
      </c>
      <c r="C12895" s="3" t="s">
        <v>11994</v>
      </c>
      <c r="D12895" s="3">
        <v>5675</v>
      </c>
      <c r="E12895" s="9">
        <v>2014</v>
      </c>
      <c r="F12895" s="7" t="s">
        <v>11587</v>
      </c>
      <c r="G12895" s="7" t="s">
        <v>5401</v>
      </c>
      <c r="H12895" s="8" t="s">
        <v>9233</v>
      </c>
      <c r="I12895" s="8" t="s">
        <v>7560</v>
      </c>
      <c r="J12895" s="19">
        <v>7</v>
      </c>
      <c r="K12895" s="19" t="s">
        <v>20093</v>
      </c>
      <c r="L12895" s="11"/>
      <c r="M12895" s="11"/>
      <c r="N12895" s="24"/>
      <c r="P12895" s="32"/>
      <c r="T12895" s="19"/>
      <c r="U12895" s="3"/>
      <c r="X12895" t="str">
        <f t="shared" si="783"/>
        <v/>
      </c>
      <c r="Z12895" t="str">
        <f t="shared" si="784"/>
        <v/>
      </c>
      <c r="AB12895" s="9"/>
      <c r="AC12895" t="s">
        <v>9233</v>
      </c>
      <c r="AD12895">
        <f t="shared" si="782"/>
        <v>0</v>
      </c>
      <c r="AF12895" s="3"/>
      <c r="AH12895" s="9"/>
    </row>
    <row r="12896" spans="1:34" ht="10.95" customHeight="1" outlineLevel="1" x14ac:dyDescent="0.25">
      <c r="A12896" t="s">
        <v>11471</v>
      </c>
      <c r="C12896" s="3" t="s">
        <v>11994</v>
      </c>
      <c r="D12896" s="3">
        <v>5676</v>
      </c>
      <c r="E12896" s="9">
        <v>2014</v>
      </c>
      <c r="F12896" s="7" t="s">
        <v>11587</v>
      </c>
      <c r="G12896" s="7" t="s">
        <v>5401</v>
      </c>
      <c r="H12896" s="8" t="s">
        <v>9233</v>
      </c>
      <c r="I12896" s="8" t="s">
        <v>7560</v>
      </c>
      <c r="J12896" s="19">
        <v>7</v>
      </c>
      <c r="K12896" s="19" t="s">
        <v>20093</v>
      </c>
      <c r="L12896" s="11"/>
      <c r="M12896" s="11"/>
      <c r="N12896" s="24"/>
      <c r="P12896" s="32"/>
      <c r="T12896" s="19"/>
      <c r="U12896" s="3"/>
      <c r="X12896" t="str">
        <f t="shared" si="783"/>
        <v/>
      </c>
      <c r="Z12896" t="str">
        <f t="shared" si="784"/>
        <v/>
      </c>
      <c r="AB12896" s="9"/>
      <c r="AC12896" t="s">
        <v>9233</v>
      </c>
      <c r="AD12896">
        <f t="shared" si="782"/>
        <v>0</v>
      </c>
      <c r="AF12896" s="3"/>
      <c r="AH12896" s="9"/>
    </row>
    <row r="12897" spans="1:34" ht="10.95" customHeight="1" outlineLevel="1" x14ac:dyDescent="0.25">
      <c r="A12897" t="s">
        <v>11471</v>
      </c>
      <c r="C12897" s="3" t="s">
        <v>11994</v>
      </c>
      <c r="D12897" s="3" t="s">
        <v>11649</v>
      </c>
      <c r="E12897" s="9">
        <v>2014</v>
      </c>
      <c r="F12897" s="7" t="s">
        <v>11583</v>
      </c>
      <c r="G12897" s="7" t="s">
        <v>5401</v>
      </c>
      <c r="H12897" s="8" t="s">
        <v>9233</v>
      </c>
      <c r="I12897" s="8" t="s">
        <v>7560</v>
      </c>
      <c r="J12897" s="19">
        <v>7</v>
      </c>
      <c r="K12897" s="19" t="s">
        <v>7736</v>
      </c>
      <c r="L12897" s="11">
        <v>3</v>
      </c>
      <c r="M12897" s="11"/>
      <c r="N12897" s="24"/>
      <c r="P12897" s="32"/>
      <c r="T12897" s="19"/>
      <c r="U12897" s="3"/>
      <c r="X12897" t="str">
        <f t="shared" si="783"/>
        <v/>
      </c>
      <c r="Z12897">
        <f t="shared" si="784"/>
        <v>1</v>
      </c>
      <c r="AB12897" s="9"/>
      <c r="AC12897" t="s">
        <v>9233</v>
      </c>
      <c r="AD12897">
        <f t="shared" si="782"/>
        <v>0</v>
      </c>
      <c r="AF12897" s="3"/>
      <c r="AH12897" s="9"/>
    </row>
    <row r="12898" spans="1:34" ht="10.95" customHeight="1" outlineLevel="1" x14ac:dyDescent="0.25">
      <c r="A12898" t="s">
        <v>11471</v>
      </c>
      <c r="C12898" s="3" t="s">
        <v>11994</v>
      </c>
      <c r="D12898" s="3">
        <v>5677</v>
      </c>
      <c r="E12898" s="9">
        <v>2014</v>
      </c>
      <c r="F12898" s="7" t="s">
        <v>11634</v>
      </c>
      <c r="G12898" s="7" t="s">
        <v>5401</v>
      </c>
      <c r="H12898" s="8" t="s">
        <v>9233</v>
      </c>
      <c r="I12898" s="8" t="s">
        <v>7560</v>
      </c>
      <c r="J12898" s="19">
        <v>7</v>
      </c>
      <c r="K12898" s="19" t="s">
        <v>20093</v>
      </c>
      <c r="L12898" s="11"/>
      <c r="M12898" s="11"/>
      <c r="N12898" s="24"/>
      <c r="P12898" s="32"/>
      <c r="T12898" s="19"/>
      <c r="U12898" s="3"/>
      <c r="X12898" t="str">
        <f t="shared" si="783"/>
        <v/>
      </c>
      <c r="Z12898" t="str">
        <f t="shared" si="784"/>
        <v/>
      </c>
      <c r="AB12898" s="9"/>
      <c r="AC12898" t="s">
        <v>9233</v>
      </c>
      <c r="AD12898">
        <f t="shared" si="782"/>
        <v>0</v>
      </c>
      <c r="AF12898" s="3"/>
      <c r="AH12898" s="9"/>
    </row>
    <row r="12899" spans="1:34" ht="10.95" customHeight="1" outlineLevel="1" x14ac:dyDescent="0.25">
      <c r="A12899" t="s">
        <v>11471</v>
      </c>
      <c r="C12899" s="3" t="s">
        <v>11994</v>
      </c>
      <c r="D12899" s="3" t="s">
        <v>11650</v>
      </c>
      <c r="E12899" s="9">
        <v>2014</v>
      </c>
      <c r="F12899" s="7" t="s">
        <v>11638</v>
      </c>
      <c r="G12899" s="7" t="s">
        <v>5401</v>
      </c>
      <c r="H12899" s="8" t="s">
        <v>9233</v>
      </c>
      <c r="I12899" s="8" t="s">
        <v>7560</v>
      </c>
      <c r="J12899" s="19">
        <v>7</v>
      </c>
      <c r="K12899" s="19" t="s">
        <v>7736</v>
      </c>
      <c r="L12899" s="11">
        <v>3</v>
      </c>
      <c r="M12899" s="11"/>
      <c r="N12899" s="24"/>
      <c r="P12899" s="32"/>
      <c r="T12899" s="19"/>
      <c r="U12899" s="3"/>
      <c r="X12899" t="str">
        <f t="shared" si="783"/>
        <v/>
      </c>
      <c r="Z12899">
        <f t="shared" si="784"/>
        <v>1</v>
      </c>
      <c r="AB12899" s="9"/>
      <c r="AC12899" t="s">
        <v>9233</v>
      </c>
      <c r="AD12899">
        <f t="shared" si="782"/>
        <v>0</v>
      </c>
      <c r="AF12899" s="3"/>
      <c r="AH12899" s="9"/>
    </row>
    <row r="12900" spans="1:34" ht="10.95" customHeight="1" outlineLevel="1" x14ac:dyDescent="0.25">
      <c r="A12900" t="s">
        <v>11471</v>
      </c>
      <c r="C12900" s="3" t="s">
        <v>11994</v>
      </c>
      <c r="D12900" s="3">
        <v>5889</v>
      </c>
      <c r="E12900" s="9">
        <v>2014</v>
      </c>
      <c r="F12900" s="7" t="s">
        <v>11587</v>
      </c>
      <c r="G12900" s="7" t="s">
        <v>5401</v>
      </c>
      <c r="H12900" s="8" t="s">
        <v>9233</v>
      </c>
      <c r="I12900" s="8" t="s">
        <v>7560</v>
      </c>
      <c r="J12900" s="19">
        <v>7</v>
      </c>
      <c r="K12900" s="19" t="s">
        <v>20093</v>
      </c>
      <c r="L12900" s="11"/>
      <c r="M12900" s="11"/>
      <c r="N12900" s="24"/>
      <c r="P12900" s="32"/>
      <c r="T12900" s="19"/>
      <c r="U12900" s="3"/>
      <c r="X12900" t="str">
        <f t="shared" si="783"/>
        <v/>
      </c>
      <c r="Z12900" t="str">
        <f t="shared" si="784"/>
        <v/>
      </c>
      <c r="AB12900" s="9"/>
      <c r="AC12900" t="s">
        <v>9233</v>
      </c>
      <c r="AD12900">
        <f t="shared" si="782"/>
        <v>0</v>
      </c>
      <c r="AF12900" s="3"/>
      <c r="AH12900" s="9"/>
    </row>
    <row r="12901" spans="1:34" ht="10.95" customHeight="1" outlineLevel="1" x14ac:dyDescent="0.25">
      <c r="A12901" t="s">
        <v>11471</v>
      </c>
      <c r="C12901" s="3" t="s">
        <v>11994</v>
      </c>
      <c r="D12901" s="3">
        <v>5890</v>
      </c>
      <c r="E12901" s="9">
        <v>2014</v>
      </c>
      <c r="F12901" s="7" t="s">
        <v>11587</v>
      </c>
      <c r="G12901" s="7" t="s">
        <v>5401</v>
      </c>
      <c r="H12901" s="8" t="s">
        <v>9233</v>
      </c>
      <c r="I12901" s="8" t="s">
        <v>7560</v>
      </c>
      <c r="J12901" s="19">
        <v>7</v>
      </c>
      <c r="K12901" s="19" t="s">
        <v>20093</v>
      </c>
      <c r="L12901" s="11"/>
      <c r="M12901" s="11"/>
      <c r="N12901" s="24"/>
      <c r="P12901" s="32"/>
      <c r="T12901" s="19"/>
      <c r="U12901" s="3"/>
      <c r="X12901" t="str">
        <f t="shared" si="783"/>
        <v/>
      </c>
      <c r="Z12901" t="str">
        <f t="shared" si="784"/>
        <v/>
      </c>
      <c r="AB12901" s="9"/>
      <c r="AC12901" t="s">
        <v>9233</v>
      </c>
      <c r="AD12901">
        <f t="shared" si="782"/>
        <v>0</v>
      </c>
      <c r="AF12901" s="3"/>
      <c r="AH12901" s="9"/>
    </row>
    <row r="12902" spans="1:34" ht="10.95" customHeight="1" outlineLevel="1" x14ac:dyDescent="0.25">
      <c r="A12902" t="s">
        <v>11471</v>
      </c>
      <c r="C12902" s="3" t="s">
        <v>11994</v>
      </c>
      <c r="D12902" s="3">
        <v>5891</v>
      </c>
      <c r="E12902" s="9">
        <v>2014</v>
      </c>
      <c r="F12902" s="7" t="s">
        <v>11587</v>
      </c>
      <c r="G12902" s="7" t="s">
        <v>5401</v>
      </c>
      <c r="H12902" s="8" t="s">
        <v>9233</v>
      </c>
      <c r="I12902" s="8" t="s">
        <v>7560</v>
      </c>
      <c r="J12902" s="19">
        <v>7</v>
      </c>
      <c r="K12902" s="19" t="s">
        <v>20093</v>
      </c>
      <c r="L12902" s="11"/>
      <c r="M12902" s="11"/>
      <c r="N12902" s="24"/>
      <c r="P12902" s="32"/>
      <c r="T12902" s="19"/>
      <c r="U12902" s="3"/>
      <c r="X12902" t="str">
        <f t="shared" si="783"/>
        <v/>
      </c>
      <c r="Z12902" t="str">
        <f t="shared" si="784"/>
        <v/>
      </c>
      <c r="AB12902" s="9"/>
      <c r="AC12902" t="s">
        <v>9233</v>
      </c>
      <c r="AD12902">
        <f t="shared" ref="AD12902:AD12965" si="785">COUNTIF(H12902,"*Fuji*")</f>
        <v>0</v>
      </c>
      <c r="AF12902" s="3"/>
      <c r="AH12902" s="9"/>
    </row>
    <row r="12903" spans="1:34" ht="10.95" customHeight="1" outlineLevel="1" x14ac:dyDescent="0.25">
      <c r="A12903" t="s">
        <v>11471</v>
      </c>
      <c r="C12903" s="3" t="s">
        <v>11994</v>
      </c>
      <c r="D12903" s="3">
        <v>5892</v>
      </c>
      <c r="E12903" s="9">
        <v>2014</v>
      </c>
      <c r="F12903" s="7" t="s">
        <v>11587</v>
      </c>
      <c r="G12903" s="7" t="s">
        <v>5401</v>
      </c>
      <c r="H12903" s="8" t="s">
        <v>9233</v>
      </c>
      <c r="I12903" s="8" t="s">
        <v>7560</v>
      </c>
      <c r="J12903" s="19">
        <v>7</v>
      </c>
      <c r="K12903" s="19" t="s">
        <v>20093</v>
      </c>
      <c r="L12903" s="11"/>
      <c r="M12903" s="11"/>
      <c r="N12903" s="24"/>
      <c r="P12903" s="32"/>
      <c r="T12903" s="19"/>
      <c r="U12903" s="3"/>
      <c r="X12903" t="str">
        <f t="shared" si="783"/>
        <v/>
      </c>
      <c r="Z12903" t="str">
        <f t="shared" si="784"/>
        <v/>
      </c>
      <c r="AB12903" s="9"/>
      <c r="AC12903" t="s">
        <v>9233</v>
      </c>
      <c r="AD12903">
        <f t="shared" si="785"/>
        <v>0</v>
      </c>
      <c r="AF12903" s="3"/>
      <c r="AH12903" s="9"/>
    </row>
    <row r="12904" spans="1:34" ht="10.95" customHeight="1" outlineLevel="1" x14ac:dyDescent="0.25">
      <c r="A12904" t="s">
        <v>11471</v>
      </c>
      <c r="C12904" s="3" t="s">
        <v>11994</v>
      </c>
      <c r="D12904" s="3" t="s">
        <v>11651</v>
      </c>
      <c r="E12904" s="9">
        <v>2014</v>
      </c>
      <c r="F12904" s="7" t="s">
        <v>11583</v>
      </c>
      <c r="G12904" s="7" t="s">
        <v>5401</v>
      </c>
      <c r="H12904" s="8" t="s">
        <v>9233</v>
      </c>
      <c r="I12904" s="8" t="s">
        <v>7560</v>
      </c>
      <c r="J12904" s="19">
        <v>7</v>
      </c>
      <c r="K12904" s="19" t="s">
        <v>7736</v>
      </c>
      <c r="L12904" s="11">
        <v>2.5</v>
      </c>
      <c r="M12904" s="11"/>
      <c r="N12904" s="24"/>
      <c r="P12904" s="32"/>
      <c r="T12904" s="19"/>
      <c r="U12904" s="3"/>
      <c r="X12904" t="str">
        <f t="shared" si="783"/>
        <v/>
      </c>
      <c r="Z12904">
        <f t="shared" si="784"/>
        <v>1</v>
      </c>
      <c r="AB12904" s="9"/>
      <c r="AC12904" t="s">
        <v>9233</v>
      </c>
      <c r="AD12904">
        <f t="shared" si="785"/>
        <v>0</v>
      </c>
      <c r="AF12904" s="3"/>
      <c r="AH12904" s="9"/>
    </row>
    <row r="12905" spans="1:34" ht="10.95" customHeight="1" outlineLevel="1" x14ac:dyDescent="0.25">
      <c r="A12905" t="s">
        <v>11471</v>
      </c>
      <c r="C12905" s="3" t="s">
        <v>11994</v>
      </c>
      <c r="D12905" s="3">
        <v>5893</v>
      </c>
      <c r="E12905" s="9">
        <v>2014</v>
      </c>
      <c r="F12905" s="7" t="s">
        <v>11634</v>
      </c>
      <c r="G12905" s="7" t="s">
        <v>5401</v>
      </c>
      <c r="H12905" s="8" t="s">
        <v>9233</v>
      </c>
      <c r="I12905" s="8" t="s">
        <v>7560</v>
      </c>
      <c r="J12905" s="19">
        <v>7</v>
      </c>
      <c r="K12905" s="19" t="s">
        <v>20093</v>
      </c>
      <c r="L12905" s="11"/>
      <c r="M12905" s="11"/>
      <c r="N12905" s="24"/>
      <c r="P12905" s="32"/>
      <c r="T12905" s="19"/>
      <c r="U12905" s="3"/>
      <c r="X12905" t="str">
        <f t="shared" si="783"/>
        <v/>
      </c>
      <c r="Z12905" t="str">
        <f t="shared" si="784"/>
        <v/>
      </c>
      <c r="AB12905" s="9"/>
      <c r="AC12905" t="s">
        <v>9233</v>
      </c>
      <c r="AD12905">
        <f t="shared" si="785"/>
        <v>0</v>
      </c>
      <c r="AF12905" s="3"/>
      <c r="AH12905" s="9"/>
    </row>
    <row r="12906" spans="1:34" ht="10.95" customHeight="1" outlineLevel="1" x14ac:dyDescent="0.25">
      <c r="A12906" t="s">
        <v>11471</v>
      </c>
      <c r="C12906" s="3" t="s">
        <v>11994</v>
      </c>
      <c r="D12906" s="3" t="s">
        <v>11652</v>
      </c>
      <c r="E12906" s="9">
        <v>2014</v>
      </c>
      <c r="F12906" s="7" t="s">
        <v>11638</v>
      </c>
      <c r="G12906" s="7" t="s">
        <v>5401</v>
      </c>
      <c r="H12906" s="8" t="s">
        <v>9233</v>
      </c>
      <c r="I12906" s="8" t="s">
        <v>7560</v>
      </c>
      <c r="J12906" s="19">
        <v>7</v>
      </c>
      <c r="K12906" s="19" t="s">
        <v>7736</v>
      </c>
      <c r="L12906" s="11">
        <v>2.5</v>
      </c>
      <c r="M12906" s="11"/>
      <c r="N12906" s="24"/>
      <c r="P12906" s="32"/>
      <c r="T12906" s="19"/>
      <c r="U12906" s="3"/>
      <c r="X12906" t="str">
        <f t="shared" si="783"/>
        <v/>
      </c>
      <c r="Z12906">
        <f t="shared" si="784"/>
        <v>1</v>
      </c>
      <c r="AB12906" s="9"/>
      <c r="AC12906" t="s">
        <v>9233</v>
      </c>
      <c r="AD12906">
        <f t="shared" si="785"/>
        <v>0</v>
      </c>
      <c r="AF12906" s="3"/>
      <c r="AH12906" s="9"/>
    </row>
    <row r="12907" spans="1:34" ht="10.95" customHeight="1" outlineLevel="1" x14ac:dyDescent="0.25">
      <c r="A12907" t="s">
        <v>11471</v>
      </c>
      <c r="C12907" s="3" t="s">
        <v>11994</v>
      </c>
      <c r="D12907" s="3">
        <v>5984</v>
      </c>
      <c r="E12907" s="9">
        <v>2014</v>
      </c>
      <c r="F12907" s="7" t="s">
        <v>11587</v>
      </c>
      <c r="G12907" s="7" t="s">
        <v>5401</v>
      </c>
      <c r="H12907" s="8" t="s">
        <v>11616</v>
      </c>
      <c r="I12907" s="8" t="s">
        <v>9403</v>
      </c>
      <c r="J12907" s="19">
        <v>3</v>
      </c>
      <c r="K12907" s="19" t="s">
        <v>7738</v>
      </c>
      <c r="L12907" s="11"/>
      <c r="M12907" s="11"/>
      <c r="N12907" s="24"/>
      <c r="P12907" s="32"/>
      <c r="T12907" s="19"/>
      <c r="U12907" s="3"/>
      <c r="X12907" t="str">
        <f t="shared" si="783"/>
        <v/>
      </c>
      <c r="Z12907" t="str">
        <f t="shared" si="784"/>
        <v/>
      </c>
      <c r="AB12907" s="9"/>
      <c r="AC12907" t="s">
        <v>11616</v>
      </c>
      <c r="AD12907">
        <f t="shared" si="785"/>
        <v>1</v>
      </c>
      <c r="AF12907" s="3"/>
      <c r="AH12907" s="9"/>
    </row>
    <row r="12908" spans="1:34" ht="10.95" customHeight="1" outlineLevel="1" x14ac:dyDescent="0.25">
      <c r="A12908" t="s">
        <v>11471</v>
      </c>
      <c r="C12908" s="3" t="s">
        <v>11994</v>
      </c>
      <c r="D12908" s="3" t="s">
        <v>11653</v>
      </c>
      <c r="E12908" s="9">
        <v>2014</v>
      </c>
      <c r="F12908" s="7" t="s">
        <v>11583</v>
      </c>
      <c r="G12908" s="7" t="s">
        <v>5401</v>
      </c>
      <c r="H12908" s="8" t="s">
        <v>11616</v>
      </c>
      <c r="I12908" s="8" t="s">
        <v>9403</v>
      </c>
      <c r="J12908" s="19">
        <v>3</v>
      </c>
      <c r="K12908" s="19" t="s">
        <v>7738</v>
      </c>
      <c r="L12908" s="11"/>
      <c r="M12908" s="11"/>
      <c r="N12908" s="24"/>
      <c r="P12908" s="32"/>
      <c r="T12908" s="19"/>
      <c r="U12908" s="3"/>
      <c r="X12908" t="str">
        <f t="shared" si="783"/>
        <v/>
      </c>
      <c r="Z12908">
        <f t="shared" si="784"/>
        <v>1</v>
      </c>
      <c r="AB12908" s="9"/>
      <c r="AC12908" t="s">
        <v>11616</v>
      </c>
      <c r="AD12908">
        <f t="shared" si="785"/>
        <v>1</v>
      </c>
      <c r="AF12908" s="3"/>
      <c r="AH12908" s="9"/>
    </row>
    <row r="12909" spans="1:34" ht="10.95" customHeight="1" outlineLevel="1" x14ac:dyDescent="0.25">
      <c r="A12909" t="s">
        <v>11471</v>
      </c>
      <c r="C12909" s="3" t="s">
        <v>11994</v>
      </c>
      <c r="D12909" s="3">
        <v>5988</v>
      </c>
      <c r="E12909" s="9">
        <v>2014</v>
      </c>
      <c r="F12909" s="7" t="s">
        <v>11634</v>
      </c>
      <c r="G12909" s="7" t="s">
        <v>5401</v>
      </c>
      <c r="H12909" s="8" t="s">
        <v>11616</v>
      </c>
      <c r="I12909" s="8" t="s">
        <v>9403</v>
      </c>
      <c r="J12909" s="19">
        <v>1</v>
      </c>
      <c r="K12909" s="19" t="s">
        <v>7738</v>
      </c>
      <c r="L12909" s="11"/>
      <c r="M12909" s="11"/>
      <c r="N12909" s="24"/>
      <c r="P12909" s="32"/>
      <c r="T12909" s="19"/>
      <c r="U12909" s="3"/>
      <c r="X12909" t="str">
        <f t="shared" si="783"/>
        <v/>
      </c>
      <c r="Z12909" t="str">
        <f t="shared" si="784"/>
        <v/>
      </c>
      <c r="AB12909" s="9"/>
      <c r="AC12909" t="s">
        <v>11616</v>
      </c>
      <c r="AD12909">
        <f t="shared" si="785"/>
        <v>1</v>
      </c>
      <c r="AF12909" s="3"/>
      <c r="AH12909" s="9"/>
    </row>
    <row r="12910" spans="1:34" ht="10.95" customHeight="1" outlineLevel="1" x14ac:dyDescent="0.25">
      <c r="A12910" t="s">
        <v>11471</v>
      </c>
      <c r="C12910" s="3" t="s">
        <v>11994</v>
      </c>
      <c r="D12910" s="3" t="s">
        <v>11654</v>
      </c>
      <c r="E12910" s="9">
        <v>2014</v>
      </c>
      <c r="F12910" s="7" t="s">
        <v>11638</v>
      </c>
      <c r="G12910" s="7" t="s">
        <v>5401</v>
      </c>
      <c r="H12910" s="8" t="s">
        <v>11616</v>
      </c>
      <c r="I12910" s="8" t="s">
        <v>9403</v>
      </c>
      <c r="J12910" s="19">
        <v>1</v>
      </c>
      <c r="K12910" s="19" t="s">
        <v>7738</v>
      </c>
      <c r="L12910" s="11"/>
      <c r="M12910" s="11"/>
      <c r="N12910" s="24"/>
      <c r="P12910" s="32"/>
      <c r="T12910" s="19"/>
      <c r="U12910" s="3"/>
      <c r="X12910" t="str">
        <f t="shared" si="783"/>
        <v/>
      </c>
      <c r="Z12910">
        <f t="shared" si="784"/>
        <v>1</v>
      </c>
      <c r="AB12910" s="9"/>
      <c r="AC12910" t="s">
        <v>11616</v>
      </c>
      <c r="AD12910">
        <f t="shared" si="785"/>
        <v>1</v>
      </c>
      <c r="AF12910" s="3"/>
      <c r="AH12910" s="9"/>
    </row>
    <row r="12911" spans="1:34" ht="10.95" customHeight="1" outlineLevel="1" x14ac:dyDescent="0.25">
      <c r="A12911" t="s">
        <v>11471</v>
      </c>
      <c r="C12911" s="3" t="s">
        <v>11994</v>
      </c>
      <c r="D12911" s="3">
        <v>6165</v>
      </c>
      <c r="E12911" s="9">
        <v>2015</v>
      </c>
      <c r="F12911" s="7" t="s">
        <v>11657</v>
      </c>
      <c r="G12911" s="7" t="s">
        <v>5401</v>
      </c>
      <c r="H12911" s="8" t="s">
        <v>9233</v>
      </c>
      <c r="I12911" s="8" t="s">
        <v>7560</v>
      </c>
      <c r="J12911" s="19">
        <v>7</v>
      </c>
      <c r="K12911" s="19" t="s">
        <v>7738</v>
      </c>
      <c r="L12911" s="11"/>
      <c r="M12911" s="11"/>
      <c r="N12911" s="24"/>
      <c r="P12911" s="32"/>
      <c r="T12911" s="19"/>
      <c r="U12911" s="3"/>
      <c r="X12911" t="str">
        <f t="shared" si="783"/>
        <v/>
      </c>
      <c r="Z12911" t="str">
        <f t="shared" si="784"/>
        <v/>
      </c>
      <c r="AB12911" s="9"/>
      <c r="AC12911" t="s">
        <v>9233</v>
      </c>
      <c r="AD12911">
        <f t="shared" si="785"/>
        <v>0</v>
      </c>
      <c r="AF12911" s="3"/>
      <c r="AH12911" s="9"/>
    </row>
    <row r="12912" spans="1:34" ht="10.95" customHeight="1" outlineLevel="1" x14ac:dyDescent="0.25">
      <c r="A12912" t="s">
        <v>11471</v>
      </c>
      <c r="C12912" s="3" t="s">
        <v>11994</v>
      </c>
      <c r="D12912" s="3">
        <v>6166</v>
      </c>
      <c r="E12912" s="9">
        <v>2015</v>
      </c>
      <c r="F12912" s="7" t="s">
        <v>11657</v>
      </c>
      <c r="G12912" s="7" t="s">
        <v>5401</v>
      </c>
      <c r="H12912" s="8" t="s">
        <v>9233</v>
      </c>
      <c r="I12912" s="8" t="s">
        <v>7560</v>
      </c>
      <c r="J12912" s="19">
        <v>7</v>
      </c>
      <c r="K12912" s="19" t="s">
        <v>7738</v>
      </c>
      <c r="L12912" s="11"/>
      <c r="M12912" s="11"/>
      <c r="N12912" s="24"/>
      <c r="P12912" s="32"/>
      <c r="T12912" s="19"/>
      <c r="U12912" s="3"/>
      <c r="X12912" t="str">
        <f t="shared" si="783"/>
        <v/>
      </c>
      <c r="Z12912" t="str">
        <f t="shared" si="784"/>
        <v/>
      </c>
      <c r="AB12912" s="9"/>
      <c r="AC12912" t="s">
        <v>9233</v>
      </c>
      <c r="AD12912">
        <f t="shared" si="785"/>
        <v>0</v>
      </c>
      <c r="AF12912" s="3"/>
      <c r="AH12912" s="9"/>
    </row>
    <row r="12913" spans="1:34" ht="10.95" customHeight="1" outlineLevel="1" x14ac:dyDescent="0.25">
      <c r="A12913" t="s">
        <v>11471</v>
      </c>
      <c r="C12913" s="3" t="s">
        <v>11994</v>
      </c>
      <c r="D12913" s="3">
        <v>6167</v>
      </c>
      <c r="E12913" s="9">
        <v>2015</v>
      </c>
      <c r="F12913" s="7" t="s">
        <v>11657</v>
      </c>
      <c r="G12913" s="7" t="s">
        <v>5401</v>
      </c>
      <c r="H12913" s="8" t="s">
        <v>9233</v>
      </c>
      <c r="I12913" s="8" t="s">
        <v>7560</v>
      </c>
      <c r="J12913" s="19">
        <v>7</v>
      </c>
      <c r="K12913" s="19" t="s">
        <v>7738</v>
      </c>
      <c r="L12913" s="11"/>
      <c r="M12913" s="11"/>
      <c r="N12913" s="24"/>
      <c r="P12913" s="32"/>
      <c r="T12913" s="19"/>
      <c r="U12913" s="3"/>
      <c r="X12913" t="str">
        <f t="shared" si="783"/>
        <v/>
      </c>
      <c r="Z12913" t="str">
        <f t="shared" si="784"/>
        <v/>
      </c>
      <c r="AB12913" s="9"/>
      <c r="AC12913" t="s">
        <v>9233</v>
      </c>
      <c r="AD12913">
        <f t="shared" si="785"/>
        <v>0</v>
      </c>
      <c r="AF12913" s="3"/>
      <c r="AH12913" s="9"/>
    </row>
    <row r="12914" spans="1:34" ht="10.95" customHeight="1" outlineLevel="1" x14ac:dyDescent="0.25">
      <c r="A12914" t="s">
        <v>11471</v>
      </c>
      <c r="C12914" s="3" t="s">
        <v>11994</v>
      </c>
      <c r="D12914" s="3">
        <v>6168</v>
      </c>
      <c r="E12914" s="9">
        <v>2015</v>
      </c>
      <c r="F12914" s="7" t="s">
        <v>11657</v>
      </c>
      <c r="G12914" s="7" t="s">
        <v>5401</v>
      </c>
      <c r="H12914" s="8" t="s">
        <v>9233</v>
      </c>
      <c r="I12914" s="8" t="s">
        <v>7560</v>
      </c>
      <c r="J12914" s="19">
        <v>7</v>
      </c>
      <c r="K12914" s="19" t="s">
        <v>7738</v>
      </c>
      <c r="L12914" s="11"/>
      <c r="M12914" s="11"/>
      <c r="N12914" s="24"/>
      <c r="P12914" s="32"/>
      <c r="T12914" s="19"/>
      <c r="U12914" s="3"/>
      <c r="X12914" t="str">
        <f t="shared" si="783"/>
        <v/>
      </c>
      <c r="Z12914" t="str">
        <f t="shared" si="784"/>
        <v/>
      </c>
      <c r="AB12914" s="9"/>
      <c r="AC12914" t="s">
        <v>9233</v>
      </c>
      <c r="AD12914">
        <f t="shared" si="785"/>
        <v>0</v>
      </c>
      <c r="AF12914" s="3"/>
      <c r="AH12914" s="9"/>
    </row>
    <row r="12915" spans="1:34" ht="10.95" customHeight="1" outlineLevel="1" collapsed="1" x14ac:dyDescent="0.25">
      <c r="A12915" t="s">
        <v>11471</v>
      </c>
      <c r="C12915" s="3" t="s">
        <v>11994</v>
      </c>
      <c r="D12915" s="3" t="s">
        <v>11655</v>
      </c>
      <c r="E12915" s="9">
        <v>2015</v>
      </c>
      <c r="F12915" s="7" t="s">
        <v>11658</v>
      </c>
      <c r="G12915" s="7" t="s">
        <v>5401</v>
      </c>
      <c r="H12915" s="8" t="s">
        <v>9233</v>
      </c>
      <c r="I12915" s="8" t="s">
        <v>7560</v>
      </c>
      <c r="J12915" s="19">
        <v>7</v>
      </c>
      <c r="K12915" s="19" t="s">
        <v>7738</v>
      </c>
      <c r="L12915" s="11"/>
      <c r="M12915" s="11"/>
      <c r="N12915" s="24"/>
      <c r="P12915" s="32"/>
      <c r="T12915" s="19"/>
      <c r="U12915" s="3"/>
      <c r="X12915" t="str">
        <f t="shared" si="783"/>
        <v/>
      </c>
      <c r="Z12915">
        <f t="shared" si="784"/>
        <v>1</v>
      </c>
      <c r="AB12915" s="9"/>
      <c r="AC12915" t="s">
        <v>9233</v>
      </c>
      <c r="AD12915">
        <f t="shared" si="785"/>
        <v>0</v>
      </c>
      <c r="AF12915" s="3"/>
      <c r="AH12915" s="9"/>
    </row>
    <row r="12916" spans="1:34" ht="10.95" customHeight="1" outlineLevel="1" x14ac:dyDescent="0.25">
      <c r="A12916" t="s">
        <v>11471</v>
      </c>
      <c r="C12916" s="3" t="s">
        <v>11994</v>
      </c>
      <c r="D12916" s="3">
        <v>6169</v>
      </c>
      <c r="E12916" s="9">
        <v>2015</v>
      </c>
      <c r="F12916" s="7" t="s">
        <v>11659</v>
      </c>
      <c r="G12916" s="7" t="s">
        <v>5401</v>
      </c>
      <c r="H12916" s="8" t="s">
        <v>9233</v>
      </c>
      <c r="I12916" s="8" t="s">
        <v>7560</v>
      </c>
      <c r="J12916" s="19">
        <v>7</v>
      </c>
      <c r="K12916" s="19" t="s">
        <v>7738</v>
      </c>
      <c r="L12916" s="11"/>
      <c r="M12916" s="11"/>
      <c r="N12916" s="24"/>
      <c r="P12916" s="32"/>
      <c r="T12916" s="19"/>
      <c r="U12916" s="3"/>
      <c r="X12916" t="str">
        <f t="shared" si="783"/>
        <v/>
      </c>
      <c r="Z12916" t="str">
        <f t="shared" si="784"/>
        <v/>
      </c>
      <c r="AB12916" s="9"/>
      <c r="AC12916" t="s">
        <v>9233</v>
      </c>
      <c r="AD12916">
        <f t="shared" si="785"/>
        <v>0</v>
      </c>
      <c r="AF12916" s="3"/>
      <c r="AH12916" s="9"/>
    </row>
    <row r="12917" spans="1:34" ht="10.95" customHeight="1" outlineLevel="1" x14ac:dyDescent="0.25">
      <c r="A12917" t="s">
        <v>11471</v>
      </c>
      <c r="C12917" s="3" t="s">
        <v>11994</v>
      </c>
      <c r="D12917" s="3" t="s">
        <v>11656</v>
      </c>
      <c r="E12917" s="9">
        <v>2015</v>
      </c>
      <c r="F12917" s="7" t="s">
        <v>11660</v>
      </c>
      <c r="G12917" s="7" t="s">
        <v>5401</v>
      </c>
      <c r="H12917" s="8" t="s">
        <v>9233</v>
      </c>
      <c r="I12917" s="8" t="s">
        <v>7560</v>
      </c>
      <c r="J12917" s="19">
        <v>7</v>
      </c>
      <c r="K12917" s="19" t="s">
        <v>7738</v>
      </c>
      <c r="L12917" s="11"/>
      <c r="M12917" s="11"/>
      <c r="N12917" s="24"/>
      <c r="P12917" s="32"/>
      <c r="T12917" s="19"/>
      <c r="U12917" s="3"/>
      <c r="X12917" t="str">
        <f t="shared" si="783"/>
        <v/>
      </c>
      <c r="Z12917">
        <f t="shared" si="784"/>
        <v>1</v>
      </c>
      <c r="AB12917" s="9"/>
      <c r="AC12917" t="s">
        <v>9233</v>
      </c>
      <c r="AD12917">
        <f t="shared" si="785"/>
        <v>0</v>
      </c>
      <c r="AF12917" s="3"/>
      <c r="AH12917" s="9"/>
    </row>
    <row r="12918" spans="1:34" ht="10.95" customHeight="1" outlineLevel="1" x14ac:dyDescent="0.25">
      <c r="A12918" t="s">
        <v>11471</v>
      </c>
      <c r="C12918" s="3" t="s">
        <v>11994</v>
      </c>
      <c r="D12918" s="3" t="s">
        <v>18874</v>
      </c>
      <c r="E12918" s="9">
        <v>2015</v>
      </c>
      <c r="F12918" s="7" t="s">
        <v>11660</v>
      </c>
      <c r="G12918" s="7" t="s">
        <v>5401</v>
      </c>
      <c r="H12918" s="8" t="s">
        <v>11635</v>
      </c>
      <c r="I12918" s="8" t="s">
        <v>11661</v>
      </c>
      <c r="J12918" s="19">
        <v>3</v>
      </c>
      <c r="K12918" s="19" t="s">
        <v>7738</v>
      </c>
      <c r="L12918" s="11"/>
      <c r="M12918" s="11"/>
      <c r="N12918" s="24"/>
      <c r="P12918" s="32"/>
      <c r="T12918" s="19"/>
      <c r="U12918" s="3"/>
      <c r="X12918" t="str">
        <f t="shared" si="783"/>
        <v/>
      </c>
      <c r="Z12918">
        <f t="shared" si="784"/>
        <v>1</v>
      </c>
      <c r="AB12918" s="9"/>
      <c r="AC12918" t="s">
        <v>11635</v>
      </c>
      <c r="AD12918">
        <f t="shared" si="785"/>
        <v>0</v>
      </c>
      <c r="AF12918" s="3"/>
      <c r="AH12918" s="9"/>
    </row>
    <row r="12919" spans="1:34" ht="10.95" customHeight="1" outlineLevel="1" x14ac:dyDescent="0.25">
      <c r="A12919" t="s">
        <v>11471</v>
      </c>
      <c r="C12919" s="3" t="s">
        <v>11994</v>
      </c>
      <c r="D12919" s="3">
        <v>6352</v>
      </c>
      <c r="E12919" s="9">
        <v>2015</v>
      </c>
      <c r="F12919" s="7" t="s">
        <v>11664</v>
      </c>
      <c r="G12919" s="7" t="s">
        <v>5401</v>
      </c>
      <c r="H12919" s="8" t="s">
        <v>9233</v>
      </c>
      <c r="I12919" s="8" t="s">
        <v>7560</v>
      </c>
      <c r="J12919" s="19">
        <v>7</v>
      </c>
      <c r="K12919" s="19" t="s">
        <v>7738</v>
      </c>
      <c r="L12919" s="11"/>
      <c r="M12919" s="11"/>
      <c r="N12919" s="24"/>
      <c r="P12919" s="32"/>
      <c r="T12919" s="19"/>
      <c r="U12919" s="3"/>
      <c r="X12919" t="str">
        <f t="shared" si="783"/>
        <v/>
      </c>
      <c r="Z12919" t="str">
        <f t="shared" si="784"/>
        <v/>
      </c>
      <c r="AB12919" s="9"/>
      <c r="AC12919" t="s">
        <v>9233</v>
      </c>
      <c r="AD12919">
        <f t="shared" si="785"/>
        <v>0</v>
      </c>
      <c r="AF12919" s="3"/>
      <c r="AH12919" s="9"/>
    </row>
    <row r="12920" spans="1:34" ht="10.95" customHeight="1" outlineLevel="1" x14ac:dyDescent="0.25">
      <c r="A12920" t="s">
        <v>11471</v>
      </c>
      <c r="C12920" s="3" t="s">
        <v>11994</v>
      </c>
      <c r="D12920" s="3">
        <v>6353</v>
      </c>
      <c r="E12920" s="9">
        <v>2015</v>
      </c>
      <c r="F12920" s="7" t="s">
        <v>11664</v>
      </c>
      <c r="G12920" s="7" t="s">
        <v>5401</v>
      </c>
      <c r="H12920" s="8" t="s">
        <v>9233</v>
      </c>
      <c r="I12920" s="8" t="s">
        <v>7560</v>
      </c>
      <c r="J12920" s="19">
        <v>7</v>
      </c>
      <c r="K12920" s="19" t="s">
        <v>7738</v>
      </c>
      <c r="L12920" s="11"/>
      <c r="M12920" s="11"/>
      <c r="N12920" s="24"/>
      <c r="P12920" s="32"/>
      <c r="T12920" s="19"/>
      <c r="U12920" s="3"/>
      <c r="X12920" t="str">
        <f t="shared" si="783"/>
        <v/>
      </c>
      <c r="Z12920" t="str">
        <f t="shared" si="784"/>
        <v/>
      </c>
      <c r="AB12920" s="9"/>
      <c r="AC12920" t="s">
        <v>9233</v>
      </c>
      <c r="AD12920">
        <f t="shared" si="785"/>
        <v>0</v>
      </c>
      <c r="AF12920" s="3"/>
      <c r="AH12920" s="9"/>
    </row>
    <row r="12921" spans="1:34" ht="10.95" customHeight="1" outlineLevel="1" x14ac:dyDescent="0.25">
      <c r="A12921" t="s">
        <v>11471</v>
      </c>
      <c r="C12921" s="3" t="s">
        <v>11994</v>
      </c>
      <c r="D12921" s="3">
        <v>6354</v>
      </c>
      <c r="E12921" s="9">
        <v>2015</v>
      </c>
      <c r="F12921" s="7" t="s">
        <v>11664</v>
      </c>
      <c r="G12921" s="7" t="s">
        <v>5401</v>
      </c>
      <c r="H12921" s="8" t="s">
        <v>9233</v>
      </c>
      <c r="I12921" s="8" t="s">
        <v>7560</v>
      </c>
      <c r="J12921" s="19">
        <v>7</v>
      </c>
      <c r="K12921" s="19" t="s">
        <v>7738</v>
      </c>
      <c r="L12921" s="11"/>
      <c r="M12921" s="11"/>
      <c r="N12921" s="24"/>
      <c r="P12921" s="32"/>
      <c r="T12921" s="19"/>
      <c r="U12921" s="3"/>
      <c r="X12921" t="str">
        <f t="shared" si="783"/>
        <v/>
      </c>
      <c r="Z12921" t="str">
        <f t="shared" si="784"/>
        <v/>
      </c>
      <c r="AB12921" s="9"/>
      <c r="AC12921" t="s">
        <v>9233</v>
      </c>
      <c r="AD12921">
        <f t="shared" si="785"/>
        <v>0</v>
      </c>
      <c r="AF12921" s="3"/>
      <c r="AH12921" s="9"/>
    </row>
    <row r="12922" spans="1:34" ht="10.95" customHeight="1" outlineLevel="1" x14ac:dyDescent="0.25">
      <c r="A12922" t="s">
        <v>11471</v>
      </c>
      <c r="C12922" s="3" t="s">
        <v>11994</v>
      </c>
      <c r="D12922" s="3">
        <v>6355</v>
      </c>
      <c r="E12922" s="9">
        <v>2015</v>
      </c>
      <c r="F12922" s="7" t="s">
        <v>11664</v>
      </c>
      <c r="G12922" s="7" t="s">
        <v>5401</v>
      </c>
      <c r="H12922" s="8" t="s">
        <v>9233</v>
      </c>
      <c r="I12922" s="8" t="s">
        <v>7560</v>
      </c>
      <c r="J12922" s="19">
        <v>7</v>
      </c>
      <c r="K12922" s="19" t="s">
        <v>7738</v>
      </c>
      <c r="L12922" s="11"/>
      <c r="M12922" s="11"/>
      <c r="N12922" s="24"/>
      <c r="P12922" s="32"/>
      <c r="T12922" s="19"/>
      <c r="U12922" s="3"/>
      <c r="X12922" t="str">
        <f t="shared" si="783"/>
        <v/>
      </c>
      <c r="Z12922" t="str">
        <f t="shared" si="784"/>
        <v/>
      </c>
      <c r="AB12922" s="9"/>
      <c r="AC12922" t="s">
        <v>9233</v>
      </c>
      <c r="AD12922">
        <f t="shared" si="785"/>
        <v>0</v>
      </c>
      <c r="AF12922" s="3"/>
      <c r="AH12922" s="9"/>
    </row>
    <row r="12923" spans="1:34" ht="10.95" customHeight="1" outlineLevel="1" x14ac:dyDescent="0.25">
      <c r="A12923" t="s">
        <v>11471</v>
      </c>
      <c r="C12923" s="3" t="s">
        <v>11994</v>
      </c>
      <c r="D12923" s="3" t="s">
        <v>11662</v>
      </c>
      <c r="E12923" s="9">
        <v>2015</v>
      </c>
      <c r="F12923" s="7" t="s">
        <v>11665</v>
      </c>
      <c r="G12923" s="7" t="s">
        <v>5401</v>
      </c>
      <c r="H12923" s="8" t="s">
        <v>9233</v>
      </c>
      <c r="I12923" s="8" t="s">
        <v>7560</v>
      </c>
      <c r="J12923" s="19">
        <v>7</v>
      </c>
      <c r="K12923" s="19" t="s">
        <v>7738</v>
      </c>
      <c r="L12923" s="11"/>
      <c r="M12923" s="11"/>
      <c r="N12923" s="24"/>
      <c r="P12923" s="32"/>
      <c r="T12923" s="19"/>
      <c r="U12923" s="3"/>
      <c r="X12923" t="str">
        <f t="shared" si="783"/>
        <v/>
      </c>
      <c r="Z12923">
        <f t="shared" si="784"/>
        <v>1</v>
      </c>
      <c r="AB12923" s="9"/>
      <c r="AC12923" t="s">
        <v>9233</v>
      </c>
      <c r="AD12923">
        <f t="shared" si="785"/>
        <v>0</v>
      </c>
      <c r="AF12923" s="3"/>
      <c r="AH12923" s="9"/>
    </row>
    <row r="12924" spans="1:34" ht="10.95" customHeight="1" outlineLevel="1" x14ac:dyDescent="0.25">
      <c r="A12924" t="s">
        <v>11471</v>
      </c>
      <c r="C12924" s="3" t="s">
        <v>11994</v>
      </c>
      <c r="D12924" s="3">
        <v>6356</v>
      </c>
      <c r="E12924" s="9">
        <v>2015</v>
      </c>
      <c r="F12924" s="7" t="s">
        <v>11634</v>
      </c>
      <c r="G12924" s="7" t="s">
        <v>5401</v>
      </c>
      <c r="H12924" s="8" t="s">
        <v>9233</v>
      </c>
      <c r="I12924" s="8" t="s">
        <v>7560</v>
      </c>
      <c r="J12924" s="19">
        <v>7</v>
      </c>
      <c r="K12924" s="19" t="s">
        <v>7738</v>
      </c>
      <c r="L12924" s="11"/>
      <c r="M12924" s="11"/>
      <c r="N12924" s="24"/>
      <c r="P12924" s="32"/>
      <c r="T12924" s="19"/>
      <c r="U12924" s="3"/>
      <c r="X12924" t="str">
        <f t="shared" si="783"/>
        <v/>
      </c>
      <c r="Z12924" t="str">
        <f t="shared" si="784"/>
        <v/>
      </c>
      <c r="AB12924" s="9"/>
      <c r="AC12924" t="s">
        <v>9233</v>
      </c>
      <c r="AD12924">
        <f t="shared" si="785"/>
        <v>0</v>
      </c>
      <c r="AF12924" s="3"/>
      <c r="AH12924" s="9"/>
    </row>
    <row r="12925" spans="1:34" ht="10.95" customHeight="1" outlineLevel="1" x14ac:dyDescent="0.25">
      <c r="A12925" t="s">
        <v>11471</v>
      </c>
      <c r="C12925" s="3" t="s">
        <v>11994</v>
      </c>
      <c r="D12925" s="3" t="s">
        <v>11663</v>
      </c>
      <c r="E12925" s="9">
        <v>2015</v>
      </c>
      <c r="F12925" s="7" t="s">
        <v>11638</v>
      </c>
      <c r="G12925" s="7" t="s">
        <v>5401</v>
      </c>
      <c r="H12925" s="8" t="s">
        <v>9233</v>
      </c>
      <c r="I12925" s="8" t="s">
        <v>7560</v>
      </c>
      <c r="J12925" s="19">
        <v>7</v>
      </c>
      <c r="K12925" s="19" t="s">
        <v>7738</v>
      </c>
      <c r="L12925" s="11"/>
      <c r="M12925" s="11"/>
      <c r="N12925" s="24"/>
      <c r="P12925" s="32"/>
      <c r="T12925" s="19"/>
      <c r="U12925" s="3"/>
      <c r="X12925" t="str">
        <f t="shared" si="783"/>
        <v/>
      </c>
      <c r="Z12925">
        <f t="shared" si="784"/>
        <v>1</v>
      </c>
      <c r="AB12925" s="9"/>
      <c r="AC12925" t="s">
        <v>9233</v>
      </c>
      <c r="AD12925">
        <f t="shared" si="785"/>
        <v>0</v>
      </c>
      <c r="AF12925" s="3"/>
      <c r="AH12925" s="9"/>
    </row>
    <row r="12926" spans="1:34" ht="10.95" customHeight="1" outlineLevel="1" x14ac:dyDescent="0.25">
      <c r="A12926" t="s">
        <v>11471</v>
      </c>
      <c r="C12926" s="3" t="s">
        <v>11994</v>
      </c>
      <c r="D12926" s="3">
        <v>6460</v>
      </c>
      <c r="E12926" s="9">
        <v>2015</v>
      </c>
      <c r="F12926" s="7" t="s">
        <v>11664</v>
      </c>
      <c r="G12926" s="7" t="s">
        <v>5401</v>
      </c>
      <c r="H12926" s="8" t="s">
        <v>1698</v>
      </c>
      <c r="I12926" s="8" t="s">
        <v>8541</v>
      </c>
      <c r="J12926" s="19">
        <v>1</v>
      </c>
      <c r="K12926" s="19" t="s">
        <v>7738</v>
      </c>
      <c r="L12926" s="11"/>
      <c r="M12926" s="11"/>
      <c r="N12926" s="24"/>
      <c r="P12926" s="32"/>
      <c r="T12926" s="19"/>
      <c r="U12926" s="3"/>
      <c r="X12926" t="str">
        <f t="shared" si="783"/>
        <v/>
      </c>
      <c r="Z12926" t="str">
        <f t="shared" si="784"/>
        <v/>
      </c>
      <c r="AB12926" s="9"/>
      <c r="AC12926" t="s">
        <v>1698</v>
      </c>
      <c r="AD12926">
        <f t="shared" si="785"/>
        <v>0</v>
      </c>
      <c r="AF12926" s="3">
        <v>1</v>
      </c>
      <c r="AH12926" s="9"/>
    </row>
    <row r="12927" spans="1:34" ht="10.95" customHeight="1" outlineLevel="1" x14ac:dyDescent="0.25">
      <c r="A12927" t="s">
        <v>11471</v>
      </c>
      <c r="C12927" s="3" t="s">
        <v>11994</v>
      </c>
      <c r="D12927" s="3" t="s">
        <v>11666</v>
      </c>
      <c r="E12927" s="9">
        <v>2015</v>
      </c>
      <c r="F12927" s="7" t="s">
        <v>11665</v>
      </c>
      <c r="G12927" s="7" t="s">
        <v>5401</v>
      </c>
      <c r="H12927" s="8" t="s">
        <v>1698</v>
      </c>
      <c r="I12927" s="8" t="s">
        <v>8541</v>
      </c>
      <c r="J12927" s="19">
        <v>1</v>
      </c>
      <c r="K12927" s="19" t="s">
        <v>7738</v>
      </c>
      <c r="L12927" s="11"/>
      <c r="M12927" s="11"/>
      <c r="N12927" s="24"/>
      <c r="P12927" s="32"/>
      <c r="T12927" s="19"/>
      <c r="U12927" s="3"/>
      <c r="X12927" t="str">
        <f t="shared" si="783"/>
        <v/>
      </c>
      <c r="Z12927">
        <f t="shared" si="784"/>
        <v>1</v>
      </c>
      <c r="AB12927" s="9"/>
      <c r="AC12927" t="s">
        <v>1698</v>
      </c>
      <c r="AD12927">
        <f t="shared" si="785"/>
        <v>0</v>
      </c>
      <c r="AF12927" s="3">
        <v>1</v>
      </c>
      <c r="AH12927" s="9"/>
    </row>
    <row r="12928" spans="1:34" ht="10.95" customHeight="1" outlineLevel="1" x14ac:dyDescent="0.25">
      <c r="A12928" t="s">
        <v>11471</v>
      </c>
      <c r="C12928" s="3" t="s">
        <v>11994</v>
      </c>
      <c r="D12928" s="3">
        <v>6469</v>
      </c>
      <c r="E12928" s="9">
        <v>2015</v>
      </c>
      <c r="F12928" s="7" t="s">
        <v>11664</v>
      </c>
      <c r="G12928" s="7" t="s">
        <v>5401</v>
      </c>
      <c r="H12928" s="8" t="s">
        <v>11616</v>
      </c>
      <c r="I12928" s="8" t="s">
        <v>9403</v>
      </c>
      <c r="J12928" s="19">
        <v>1</v>
      </c>
      <c r="K12928" s="19" t="s">
        <v>7738</v>
      </c>
      <c r="L12928" s="11"/>
      <c r="M12928" s="11"/>
      <c r="N12928" s="24"/>
      <c r="P12928" s="32"/>
      <c r="T12928" s="19"/>
      <c r="U12928" s="3"/>
      <c r="X12928" t="str">
        <f t="shared" si="783"/>
        <v/>
      </c>
      <c r="Z12928" t="str">
        <f t="shared" si="784"/>
        <v/>
      </c>
      <c r="AB12928" s="9"/>
      <c r="AC12928" t="s">
        <v>11616</v>
      </c>
      <c r="AD12928">
        <f t="shared" si="785"/>
        <v>1</v>
      </c>
      <c r="AF12928" s="3"/>
      <c r="AH12928" s="9"/>
    </row>
    <row r="12929" spans="1:34" ht="10.95" customHeight="1" outlineLevel="1" x14ac:dyDescent="0.25">
      <c r="A12929" t="s">
        <v>11471</v>
      </c>
      <c r="C12929" s="3" t="s">
        <v>11994</v>
      </c>
      <c r="D12929" s="3" t="s">
        <v>11667</v>
      </c>
      <c r="E12929" s="9">
        <v>2015</v>
      </c>
      <c r="F12929" s="7" t="s">
        <v>11665</v>
      </c>
      <c r="G12929" s="7" t="s">
        <v>5401</v>
      </c>
      <c r="H12929" s="8" t="s">
        <v>11616</v>
      </c>
      <c r="I12929" s="8" t="s">
        <v>9403</v>
      </c>
      <c r="J12929" s="19">
        <v>1</v>
      </c>
      <c r="K12929" s="19" t="s">
        <v>7738</v>
      </c>
      <c r="L12929" s="11"/>
      <c r="M12929" s="11"/>
      <c r="N12929" s="24"/>
      <c r="P12929" s="32"/>
      <c r="T12929" s="19"/>
      <c r="U12929" s="3"/>
      <c r="X12929" t="str">
        <f t="shared" si="783"/>
        <v/>
      </c>
      <c r="Z12929">
        <f t="shared" si="784"/>
        <v>1</v>
      </c>
      <c r="AB12929" s="9"/>
      <c r="AC12929" t="s">
        <v>11616</v>
      </c>
      <c r="AD12929">
        <f t="shared" si="785"/>
        <v>1</v>
      </c>
      <c r="AF12929" s="3"/>
      <c r="AH12929" s="9"/>
    </row>
    <row r="12930" spans="1:34" ht="10.95" customHeight="1" outlineLevel="1" x14ac:dyDescent="0.25">
      <c r="A12930" t="s">
        <v>11471</v>
      </c>
      <c r="C12930" s="3" t="s">
        <v>11994</v>
      </c>
      <c r="D12930" s="3">
        <v>6471</v>
      </c>
      <c r="E12930" s="9">
        <v>2015</v>
      </c>
      <c r="F12930" s="7" t="s">
        <v>11634</v>
      </c>
      <c r="G12930" s="7" t="s">
        <v>5401</v>
      </c>
      <c r="H12930" s="8" t="s">
        <v>11616</v>
      </c>
      <c r="I12930" s="8" t="s">
        <v>9403</v>
      </c>
      <c r="J12930" s="19">
        <v>3</v>
      </c>
      <c r="K12930" s="19" t="s">
        <v>7738</v>
      </c>
      <c r="L12930" s="11"/>
      <c r="M12930" s="11"/>
      <c r="N12930" s="24"/>
      <c r="P12930" s="32"/>
      <c r="T12930" s="19"/>
      <c r="U12930" s="3"/>
      <c r="X12930" t="str">
        <f t="shared" ref="X12930:X12993" si="786">IF(COUNTIF(F12930,"*fdc*"),1,"")</f>
        <v/>
      </c>
      <c r="Z12930" t="str">
        <f t="shared" ref="Z12930:Z12993" si="787">IF(COUNTIF(F12930,"*s/s*"),1,"")</f>
        <v/>
      </c>
      <c r="AB12930" s="9"/>
      <c r="AC12930" t="s">
        <v>11616</v>
      </c>
      <c r="AD12930">
        <f t="shared" si="785"/>
        <v>1</v>
      </c>
      <c r="AF12930" s="3"/>
      <c r="AH12930" s="9"/>
    </row>
    <row r="12931" spans="1:34" ht="10.95" customHeight="1" outlineLevel="1" x14ac:dyDescent="0.25">
      <c r="A12931" t="s">
        <v>11471</v>
      </c>
      <c r="C12931" s="3" t="s">
        <v>11994</v>
      </c>
      <c r="D12931" s="3" t="s">
        <v>11668</v>
      </c>
      <c r="E12931" s="9">
        <v>2015</v>
      </c>
      <c r="F12931" s="7" t="s">
        <v>11638</v>
      </c>
      <c r="G12931" s="7" t="s">
        <v>5401</v>
      </c>
      <c r="H12931" s="8" t="s">
        <v>11616</v>
      </c>
      <c r="I12931" s="8" t="s">
        <v>9403</v>
      </c>
      <c r="J12931" s="19">
        <v>3</v>
      </c>
      <c r="K12931" s="19" t="s">
        <v>7738</v>
      </c>
      <c r="L12931" s="11"/>
      <c r="M12931" s="11"/>
      <c r="N12931" s="24"/>
      <c r="P12931" s="32"/>
      <c r="T12931" s="19"/>
      <c r="U12931" s="3"/>
      <c r="X12931" t="str">
        <f t="shared" si="786"/>
        <v/>
      </c>
      <c r="Z12931">
        <f t="shared" si="787"/>
        <v>1</v>
      </c>
      <c r="AB12931" s="9"/>
      <c r="AC12931" t="s">
        <v>11616</v>
      </c>
      <c r="AD12931">
        <f t="shared" si="785"/>
        <v>1</v>
      </c>
      <c r="AF12931" s="3"/>
      <c r="AH12931" s="9"/>
    </row>
    <row r="12932" spans="1:34" ht="10.95" customHeight="1" outlineLevel="1" x14ac:dyDescent="0.25">
      <c r="A12932" t="s">
        <v>11471</v>
      </c>
      <c r="C12932" s="3" t="s">
        <v>11994</v>
      </c>
      <c r="D12932" s="3">
        <v>6652</v>
      </c>
      <c r="E12932" s="9">
        <v>2016</v>
      </c>
      <c r="F12932" s="7" t="s">
        <v>11664</v>
      </c>
      <c r="G12932" s="7" t="s">
        <v>5401</v>
      </c>
      <c r="H12932" s="8" t="s">
        <v>9233</v>
      </c>
      <c r="I12932" s="8" t="s">
        <v>7560</v>
      </c>
      <c r="J12932" s="19">
        <v>7</v>
      </c>
      <c r="K12932" s="19" t="s">
        <v>20093</v>
      </c>
      <c r="L12932" s="11"/>
      <c r="M12932" s="11"/>
      <c r="N12932" s="24"/>
      <c r="P12932" s="32"/>
      <c r="T12932" s="19"/>
      <c r="U12932" s="3"/>
      <c r="X12932" t="str">
        <f t="shared" si="786"/>
        <v/>
      </c>
      <c r="Z12932" t="str">
        <f t="shared" si="787"/>
        <v/>
      </c>
      <c r="AB12932" s="9"/>
      <c r="AC12932" t="s">
        <v>9233</v>
      </c>
      <c r="AD12932">
        <f t="shared" si="785"/>
        <v>0</v>
      </c>
      <c r="AF12932" s="3"/>
      <c r="AH12932" s="9"/>
    </row>
    <row r="12933" spans="1:34" ht="10.95" customHeight="1" outlineLevel="1" x14ac:dyDescent="0.25">
      <c r="A12933" t="s">
        <v>11471</v>
      </c>
      <c r="C12933" s="3" t="s">
        <v>11994</v>
      </c>
      <c r="D12933" s="3">
        <v>6653</v>
      </c>
      <c r="E12933" s="9">
        <v>2016</v>
      </c>
      <c r="F12933" s="7" t="s">
        <v>11664</v>
      </c>
      <c r="G12933" s="7" t="s">
        <v>5401</v>
      </c>
      <c r="H12933" s="8" t="s">
        <v>9233</v>
      </c>
      <c r="I12933" s="8" t="s">
        <v>7560</v>
      </c>
      <c r="J12933" s="19">
        <v>7</v>
      </c>
      <c r="K12933" s="19" t="s">
        <v>20093</v>
      </c>
      <c r="L12933" s="11"/>
      <c r="M12933" s="11"/>
      <c r="N12933" s="24"/>
      <c r="P12933" s="32"/>
      <c r="T12933" s="19"/>
      <c r="U12933" s="3"/>
      <c r="X12933" t="str">
        <f t="shared" si="786"/>
        <v/>
      </c>
      <c r="Z12933" t="str">
        <f t="shared" si="787"/>
        <v/>
      </c>
      <c r="AB12933" s="9"/>
      <c r="AC12933" t="s">
        <v>9233</v>
      </c>
      <c r="AD12933">
        <f t="shared" si="785"/>
        <v>0</v>
      </c>
      <c r="AF12933" s="3"/>
      <c r="AH12933" s="9"/>
    </row>
    <row r="12934" spans="1:34" ht="10.95" customHeight="1" outlineLevel="1" x14ac:dyDescent="0.25">
      <c r="A12934" t="s">
        <v>11471</v>
      </c>
      <c r="C12934" s="3" t="s">
        <v>11994</v>
      </c>
      <c r="D12934" s="3">
        <v>6654</v>
      </c>
      <c r="E12934" s="9">
        <v>2016</v>
      </c>
      <c r="F12934" s="7" t="s">
        <v>11664</v>
      </c>
      <c r="G12934" s="7" t="s">
        <v>5401</v>
      </c>
      <c r="H12934" s="8" t="s">
        <v>9233</v>
      </c>
      <c r="I12934" s="8" t="s">
        <v>7560</v>
      </c>
      <c r="J12934" s="19">
        <v>7</v>
      </c>
      <c r="K12934" s="19" t="s">
        <v>20093</v>
      </c>
      <c r="L12934" s="11"/>
      <c r="M12934" s="11"/>
      <c r="N12934" s="24"/>
      <c r="P12934" s="32"/>
      <c r="T12934" s="19"/>
      <c r="U12934" s="3"/>
      <c r="X12934" t="str">
        <f t="shared" si="786"/>
        <v/>
      </c>
      <c r="Z12934" t="str">
        <f t="shared" si="787"/>
        <v/>
      </c>
      <c r="AB12934" s="9"/>
      <c r="AC12934" t="s">
        <v>9233</v>
      </c>
      <c r="AD12934">
        <f t="shared" si="785"/>
        <v>0</v>
      </c>
      <c r="AF12934" s="3"/>
      <c r="AH12934" s="9"/>
    </row>
    <row r="12935" spans="1:34" ht="10.95" customHeight="1" outlineLevel="1" x14ac:dyDescent="0.25">
      <c r="A12935" t="s">
        <v>11471</v>
      </c>
      <c r="C12935" s="3" t="s">
        <v>11994</v>
      </c>
      <c r="D12935" s="3">
        <v>6655</v>
      </c>
      <c r="E12935" s="9">
        <v>2016</v>
      </c>
      <c r="F12935" s="7" t="s">
        <v>11664</v>
      </c>
      <c r="G12935" s="7" t="s">
        <v>5401</v>
      </c>
      <c r="H12935" s="8" t="s">
        <v>9233</v>
      </c>
      <c r="I12935" s="8" t="s">
        <v>7560</v>
      </c>
      <c r="J12935" s="19">
        <v>7</v>
      </c>
      <c r="K12935" s="19" t="s">
        <v>20093</v>
      </c>
      <c r="L12935" s="11"/>
      <c r="M12935" s="11"/>
      <c r="N12935" s="24"/>
      <c r="P12935" s="32"/>
      <c r="T12935" s="19"/>
      <c r="U12935" s="3"/>
      <c r="X12935" t="str">
        <f t="shared" si="786"/>
        <v/>
      </c>
      <c r="Z12935" t="str">
        <f t="shared" si="787"/>
        <v/>
      </c>
      <c r="AB12935" s="9"/>
      <c r="AC12935" t="s">
        <v>9233</v>
      </c>
      <c r="AD12935">
        <f t="shared" si="785"/>
        <v>0</v>
      </c>
      <c r="AF12935" s="3"/>
      <c r="AH12935" s="9"/>
    </row>
    <row r="12936" spans="1:34" ht="10.95" customHeight="1" outlineLevel="1" x14ac:dyDescent="0.25">
      <c r="A12936" t="s">
        <v>11471</v>
      </c>
      <c r="C12936" s="3" t="s">
        <v>11994</v>
      </c>
      <c r="D12936" s="3" t="s">
        <v>11669</v>
      </c>
      <c r="E12936" s="9">
        <v>2016</v>
      </c>
      <c r="F12936" s="7" t="s">
        <v>11665</v>
      </c>
      <c r="G12936" s="7" t="s">
        <v>5401</v>
      </c>
      <c r="H12936" s="8" t="s">
        <v>9233</v>
      </c>
      <c r="I12936" s="8" t="s">
        <v>7560</v>
      </c>
      <c r="J12936" s="19">
        <v>7</v>
      </c>
      <c r="K12936" s="19" t="s">
        <v>7736</v>
      </c>
      <c r="L12936" s="11">
        <v>2.5</v>
      </c>
      <c r="M12936" s="11"/>
      <c r="N12936" s="24"/>
      <c r="P12936" s="32"/>
      <c r="T12936" s="19"/>
      <c r="U12936" s="3"/>
      <c r="X12936" t="str">
        <f t="shared" si="786"/>
        <v/>
      </c>
      <c r="Z12936">
        <f t="shared" si="787"/>
        <v>1</v>
      </c>
      <c r="AB12936" s="9"/>
      <c r="AC12936" t="s">
        <v>9233</v>
      </c>
      <c r="AD12936">
        <f t="shared" si="785"/>
        <v>0</v>
      </c>
      <c r="AF12936" s="3"/>
      <c r="AH12936" s="9"/>
    </row>
    <row r="12937" spans="1:34" ht="10.95" customHeight="1" outlineLevel="1" x14ac:dyDescent="0.25">
      <c r="A12937" t="s">
        <v>11471</v>
      </c>
      <c r="C12937" s="3" t="s">
        <v>11994</v>
      </c>
      <c r="D12937" s="3">
        <v>6656</v>
      </c>
      <c r="E12937" s="9">
        <v>2016</v>
      </c>
      <c r="F12937" s="7" t="s">
        <v>11634</v>
      </c>
      <c r="G12937" s="7" t="s">
        <v>5401</v>
      </c>
      <c r="H12937" s="8" t="s">
        <v>9233</v>
      </c>
      <c r="I12937" s="8" t="s">
        <v>7560</v>
      </c>
      <c r="J12937" s="19">
        <v>7</v>
      </c>
      <c r="K12937" s="19" t="s">
        <v>20093</v>
      </c>
      <c r="L12937" s="11"/>
      <c r="M12937" s="11"/>
      <c r="N12937" s="24"/>
      <c r="P12937" s="32"/>
      <c r="T12937" s="19"/>
      <c r="U12937" s="3"/>
      <c r="X12937" t="str">
        <f t="shared" si="786"/>
        <v/>
      </c>
      <c r="Z12937" t="str">
        <f t="shared" si="787"/>
        <v/>
      </c>
      <c r="AB12937" s="9"/>
      <c r="AC12937" t="s">
        <v>9233</v>
      </c>
      <c r="AD12937">
        <f t="shared" si="785"/>
        <v>0</v>
      </c>
      <c r="AF12937" s="3"/>
      <c r="AH12937" s="9"/>
    </row>
    <row r="12938" spans="1:34" ht="10.95" customHeight="1" outlineLevel="1" x14ac:dyDescent="0.25">
      <c r="A12938" t="s">
        <v>11471</v>
      </c>
      <c r="C12938" s="3" t="s">
        <v>11994</v>
      </c>
      <c r="D12938" s="3" t="s">
        <v>11670</v>
      </c>
      <c r="E12938" s="9">
        <v>2016</v>
      </c>
      <c r="F12938" s="7" t="s">
        <v>11638</v>
      </c>
      <c r="G12938" s="7" t="s">
        <v>5401</v>
      </c>
      <c r="H12938" s="8" t="s">
        <v>9233</v>
      </c>
      <c r="I12938" s="8" t="s">
        <v>7560</v>
      </c>
      <c r="J12938" s="19">
        <v>7</v>
      </c>
      <c r="K12938" s="19" t="s">
        <v>7736</v>
      </c>
      <c r="L12938" s="11">
        <v>2.5</v>
      </c>
      <c r="M12938" s="11"/>
      <c r="N12938" s="24"/>
      <c r="P12938" s="32"/>
      <c r="T12938" s="19"/>
      <c r="U12938" s="3"/>
      <c r="X12938" t="str">
        <f t="shared" si="786"/>
        <v/>
      </c>
      <c r="Z12938">
        <f t="shared" si="787"/>
        <v>1</v>
      </c>
      <c r="AB12938" s="9"/>
      <c r="AC12938" t="s">
        <v>9233</v>
      </c>
      <c r="AD12938">
        <f t="shared" si="785"/>
        <v>0</v>
      </c>
      <c r="AF12938" s="3"/>
      <c r="AH12938" s="9"/>
    </row>
    <row r="12939" spans="1:34" ht="10.95" customHeight="1" outlineLevel="1" x14ac:dyDescent="0.25">
      <c r="A12939" t="s">
        <v>11471</v>
      </c>
      <c r="C12939" s="3" t="s">
        <v>11994</v>
      </c>
      <c r="D12939" s="3">
        <v>6802</v>
      </c>
      <c r="E12939" s="9">
        <v>2016</v>
      </c>
      <c r="F12939" s="7" t="s">
        <v>11664</v>
      </c>
      <c r="G12939" s="7" t="s">
        <v>5401</v>
      </c>
      <c r="H12939" s="8" t="s">
        <v>11673</v>
      </c>
      <c r="I12939" s="8" t="s">
        <v>9416</v>
      </c>
      <c r="J12939" s="19">
        <v>1</v>
      </c>
      <c r="K12939" s="19" t="s">
        <v>20093</v>
      </c>
      <c r="L12939" s="11"/>
      <c r="M12939" s="11"/>
      <c r="N12939" s="24"/>
      <c r="P12939" s="32"/>
      <c r="T12939" s="19"/>
      <c r="U12939" s="3"/>
      <c r="X12939" t="str">
        <f t="shared" si="786"/>
        <v/>
      </c>
      <c r="Z12939" t="str">
        <f t="shared" si="787"/>
        <v/>
      </c>
      <c r="AB12939" s="9"/>
      <c r="AC12939" t="s">
        <v>11673</v>
      </c>
      <c r="AD12939">
        <f t="shared" si="785"/>
        <v>0</v>
      </c>
      <c r="AF12939" s="3"/>
      <c r="AH12939" s="9"/>
    </row>
    <row r="12940" spans="1:34" ht="10.95" customHeight="1" outlineLevel="1" x14ac:dyDescent="0.25">
      <c r="A12940" t="s">
        <v>11471</v>
      </c>
      <c r="C12940" s="3" t="s">
        <v>11994</v>
      </c>
      <c r="D12940" s="3">
        <v>6803</v>
      </c>
      <c r="E12940" s="9">
        <v>2016</v>
      </c>
      <c r="F12940" s="7" t="s">
        <v>11664</v>
      </c>
      <c r="G12940" s="7" t="s">
        <v>5401</v>
      </c>
      <c r="H12940" s="8" t="s">
        <v>11674</v>
      </c>
      <c r="I12940" s="8" t="s">
        <v>9416</v>
      </c>
      <c r="J12940" s="19">
        <v>1</v>
      </c>
      <c r="K12940" s="19" t="s">
        <v>20093</v>
      </c>
      <c r="L12940" s="11"/>
      <c r="M12940" s="11"/>
      <c r="N12940" s="24"/>
      <c r="P12940" s="32"/>
      <c r="T12940" s="19"/>
      <c r="U12940" s="3"/>
      <c r="X12940" t="str">
        <f t="shared" si="786"/>
        <v/>
      </c>
      <c r="Z12940" t="str">
        <f t="shared" si="787"/>
        <v/>
      </c>
      <c r="AB12940" s="9"/>
      <c r="AC12940" t="s">
        <v>11674</v>
      </c>
      <c r="AD12940">
        <f t="shared" si="785"/>
        <v>0</v>
      </c>
      <c r="AF12940" s="3"/>
      <c r="AH12940" s="9"/>
    </row>
    <row r="12941" spans="1:34" ht="10.95" customHeight="1" outlineLevel="1" x14ac:dyDescent="0.25">
      <c r="A12941" t="s">
        <v>11471</v>
      </c>
      <c r="C12941" s="3" t="s">
        <v>11994</v>
      </c>
      <c r="D12941" s="3">
        <v>6804</v>
      </c>
      <c r="E12941" s="9">
        <v>2016</v>
      </c>
      <c r="F12941" s="7" t="s">
        <v>11664</v>
      </c>
      <c r="G12941" s="7" t="s">
        <v>5401</v>
      </c>
      <c r="H12941" s="8" t="s">
        <v>10156</v>
      </c>
      <c r="I12941" s="8" t="s">
        <v>9416</v>
      </c>
      <c r="J12941" s="19">
        <v>1</v>
      </c>
      <c r="K12941" s="19" t="s">
        <v>20093</v>
      </c>
      <c r="L12941" s="11"/>
      <c r="M12941" s="11"/>
      <c r="N12941" s="24"/>
      <c r="P12941" s="32"/>
      <c r="T12941" s="19"/>
      <c r="U12941" s="3"/>
      <c r="X12941" t="str">
        <f t="shared" si="786"/>
        <v/>
      </c>
      <c r="Z12941" t="str">
        <f t="shared" si="787"/>
        <v/>
      </c>
      <c r="AB12941" s="9"/>
      <c r="AC12941" t="s">
        <v>10156</v>
      </c>
      <c r="AD12941">
        <f t="shared" si="785"/>
        <v>0</v>
      </c>
      <c r="AF12941" s="3"/>
      <c r="AH12941" s="9"/>
    </row>
    <row r="12942" spans="1:34" ht="10.95" customHeight="1" outlineLevel="1" x14ac:dyDescent="0.25">
      <c r="A12942" t="s">
        <v>11471</v>
      </c>
      <c r="C12942" s="3" t="s">
        <v>11994</v>
      </c>
      <c r="D12942" s="3">
        <v>6805</v>
      </c>
      <c r="E12942" s="9">
        <v>2016</v>
      </c>
      <c r="F12942" s="7" t="s">
        <v>11664</v>
      </c>
      <c r="G12942" s="7" t="s">
        <v>5401</v>
      </c>
      <c r="H12942" s="8" t="s">
        <v>11675</v>
      </c>
      <c r="I12942" s="8" t="s">
        <v>9416</v>
      </c>
      <c r="J12942" s="19">
        <v>1</v>
      </c>
      <c r="K12942" s="19" t="s">
        <v>20093</v>
      </c>
      <c r="L12942" s="11"/>
      <c r="M12942" s="11"/>
      <c r="N12942" s="24"/>
      <c r="P12942" s="32"/>
      <c r="T12942" s="19"/>
      <c r="U12942" s="3"/>
      <c r="X12942" t="str">
        <f t="shared" si="786"/>
        <v/>
      </c>
      <c r="Z12942" t="str">
        <f t="shared" si="787"/>
        <v/>
      </c>
      <c r="AB12942" s="9"/>
      <c r="AC12942" t="s">
        <v>11675</v>
      </c>
      <c r="AD12942">
        <f t="shared" si="785"/>
        <v>0</v>
      </c>
      <c r="AF12942" s="3"/>
      <c r="AH12942" s="9"/>
    </row>
    <row r="12943" spans="1:34" ht="10.95" customHeight="1" outlineLevel="1" x14ac:dyDescent="0.25">
      <c r="A12943" t="s">
        <v>11471</v>
      </c>
      <c r="C12943" s="3" t="s">
        <v>11994</v>
      </c>
      <c r="D12943" s="3" t="s">
        <v>11671</v>
      </c>
      <c r="E12943" s="9">
        <v>2016</v>
      </c>
      <c r="F12943" s="7" t="s">
        <v>11665</v>
      </c>
      <c r="G12943" s="7" t="s">
        <v>5401</v>
      </c>
      <c r="H12943" s="8" t="s">
        <v>10109</v>
      </c>
      <c r="I12943" s="8" t="s">
        <v>9416</v>
      </c>
      <c r="J12943" s="19">
        <v>1</v>
      </c>
      <c r="K12943" s="19" t="s">
        <v>7736</v>
      </c>
      <c r="L12943" s="11">
        <v>2.5</v>
      </c>
      <c r="M12943" s="11"/>
      <c r="N12943" s="24"/>
      <c r="P12943" s="32"/>
      <c r="T12943" s="19"/>
      <c r="U12943" s="3"/>
      <c r="X12943" t="str">
        <f t="shared" si="786"/>
        <v/>
      </c>
      <c r="Z12943">
        <f t="shared" si="787"/>
        <v>1</v>
      </c>
      <c r="AB12943" s="9"/>
      <c r="AC12943" t="s">
        <v>10109</v>
      </c>
      <c r="AD12943">
        <f t="shared" si="785"/>
        <v>0</v>
      </c>
      <c r="AF12943" s="3"/>
      <c r="AH12943" s="9"/>
    </row>
    <row r="12944" spans="1:34" ht="10.95" customHeight="1" outlineLevel="1" x14ac:dyDescent="0.25">
      <c r="A12944" t="s">
        <v>11471</v>
      </c>
      <c r="C12944" s="3" t="s">
        <v>11994</v>
      </c>
      <c r="D12944" s="3">
        <v>6806</v>
      </c>
      <c r="E12944" s="9">
        <v>2016</v>
      </c>
      <c r="F12944" s="7" t="s">
        <v>11634</v>
      </c>
      <c r="G12944" s="7" t="s">
        <v>5401</v>
      </c>
      <c r="H12944" s="8" t="s">
        <v>11676</v>
      </c>
      <c r="I12944" s="8" t="s">
        <v>9416</v>
      </c>
      <c r="J12944" s="19">
        <v>1</v>
      </c>
      <c r="K12944" s="19" t="s">
        <v>20093</v>
      </c>
      <c r="L12944" s="11"/>
      <c r="M12944" s="11"/>
      <c r="N12944" s="24"/>
      <c r="P12944" s="32"/>
      <c r="T12944" s="19"/>
      <c r="U12944" s="3"/>
      <c r="X12944" t="str">
        <f t="shared" si="786"/>
        <v/>
      </c>
      <c r="Z12944" t="str">
        <f t="shared" si="787"/>
        <v/>
      </c>
      <c r="AB12944" s="9"/>
      <c r="AC12944" t="s">
        <v>11676</v>
      </c>
      <c r="AD12944">
        <f t="shared" si="785"/>
        <v>0</v>
      </c>
      <c r="AF12944" s="3"/>
      <c r="AH12944" s="9"/>
    </row>
    <row r="12945" spans="1:34" ht="10.95" customHeight="1" outlineLevel="1" x14ac:dyDescent="0.25">
      <c r="A12945" t="s">
        <v>11471</v>
      </c>
      <c r="C12945" s="3" t="s">
        <v>11994</v>
      </c>
      <c r="D12945" s="3" t="s">
        <v>11672</v>
      </c>
      <c r="E12945" s="9">
        <v>2016</v>
      </c>
      <c r="F12945" s="7" t="s">
        <v>11638</v>
      </c>
      <c r="G12945" s="7" t="s">
        <v>5401</v>
      </c>
      <c r="H12945" s="8" t="s">
        <v>11676</v>
      </c>
      <c r="I12945" s="8" t="s">
        <v>9416</v>
      </c>
      <c r="J12945" s="19">
        <v>1</v>
      </c>
      <c r="K12945" s="19" t="s">
        <v>7736</v>
      </c>
      <c r="L12945" s="11">
        <v>2.5</v>
      </c>
      <c r="M12945" s="11"/>
      <c r="N12945" s="24"/>
      <c r="P12945" s="32"/>
      <c r="T12945" s="19"/>
      <c r="U12945" s="3"/>
      <c r="X12945" t="str">
        <f t="shared" si="786"/>
        <v/>
      </c>
      <c r="Z12945">
        <f t="shared" si="787"/>
        <v>1</v>
      </c>
      <c r="AB12945" s="9"/>
      <c r="AC12945" t="s">
        <v>11676</v>
      </c>
      <c r="AD12945">
        <f t="shared" si="785"/>
        <v>0</v>
      </c>
      <c r="AF12945" s="3"/>
      <c r="AH12945" s="9"/>
    </row>
    <row r="12946" spans="1:34" ht="10.95" customHeight="1" outlineLevel="1" x14ac:dyDescent="0.25">
      <c r="A12946" t="s">
        <v>11471</v>
      </c>
      <c r="C12946" s="3" t="s">
        <v>11994</v>
      </c>
      <c r="D12946" s="3">
        <v>7029</v>
      </c>
      <c r="E12946" s="9">
        <v>2017</v>
      </c>
      <c r="F12946" s="7" t="s">
        <v>11664</v>
      </c>
      <c r="G12946" s="7" t="s">
        <v>5401</v>
      </c>
      <c r="H12946" s="8" t="s">
        <v>9233</v>
      </c>
      <c r="I12946" s="8" t="s">
        <v>7560</v>
      </c>
      <c r="J12946" s="19">
        <v>7</v>
      </c>
      <c r="K12946" s="19" t="s">
        <v>20093</v>
      </c>
      <c r="L12946" s="11"/>
      <c r="M12946" s="11"/>
      <c r="N12946" s="24"/>
      <c r="P12946" s="32"/>
      <c r="T12946" s="19"/>
      <c r="U12946" s="3"/>
      <c r="X12946" t="str">
        <f t="shared" si="786"/>
        <v/>
      </c>
      <c r="Z12946" t="str">
        <f t="shared" si="787"/>
        <v/>
      </c>
      <c r="AB12946" s="9"/>
      <c r="AC12946" t="s">
        <v>9233</v>
      </c>
      <c r="AD12946">
        <f t="shared" si="785"/>
        <v>0</v>
      </c>
      <c r="AF12946" s="3"/>
      <c r="AH12946" s="9"/>
    </row>
    <row r="12947" spans="1:34" ht="10.95" customHeight="1" outlineLevel="1" x14ac:dyDescent="0.25">
      <c r="A12947" t="s">
        <v>11471</v>
      </c>
      <c r="C12947" s="3" t="s">
        <v>11994</v>
      </c>
      <c r="D12947" s="3">
        <v>7030</v>
      </c>
      <c r="E12947" s="9">
        <v>2017</v>
      </c>
      <c r="F12947" s="7" t="s">
        <v>11664</v>
      </c>
      <c r="G12947" s="7" t="s">
        <v>5401</v>
      </c>
      <c r="H12947" s="8" t="s">
        <v>9233</v>
      </c>
      <c r="I12947" s="8" t="s">
        <v>7560</v>
      </c>
      <c r="J12947" s="19">
        <v>7</v>
      </c>
      <c r="K12947" s="19" t="s">
        <v>20093</v>
      </c>
      <c r="L12947" s="11"/>
      <c r="M12947" s="11"/>
      <c r="N12947" s="24"/>
      <c r="P12947" s="32"/>
      <c r="T12947" s="19"/>
      <c r="U12947" s="3"/>
      <c r="X12947" t="str">
        <f t="shared" si="786"/>
        <v/>
      </c>
      <c r="Z12947" t="str">
        <f t="shared" si="787"/>
        <v/>
      </c>
      <c r="AB12947" s="9"/>
      <c r="AC12947" t="s">
        <v>9233</v>
      </c>
      <c r="AD12947">
        <f t="shared" si="785"/>
        <v>0</v>
      </c>
      <c r="AF12947" s="3"/>
      <c r="AH12947" s="9"/>
    </row>
    <row r="12948" spans="1:34" ht="10.95" customHeight="1" outlineLevel="1" x14ac:dyDescent="0.25">
      <c r="A12948" t="s">
        <v>11471</v>
      </c>
      <c r="C12948" s="3" t="s">
        <v>11994</v>
      </c>
      <c r="D12948" s="3">
        <v>7031</v>
      </c>
      <c r="E12948" s="9">
        <v>2017</v>
      </c>
      <c r="F12948" s="7" t="s">
        <v>11664</v>
      </c>
      <c r="G12948" s="7" t="s">
        <v>5401</v>
      </c>
      <c r="H12948" s="8" t="s">
        <v>9233</v>
      </c>
      <c r="I12948" s="8" t="s">
        <v>7560</v>
      </c>
      <c r="J12948" s="19">
        <v>7</v>
      </c>
      <c r="K12948" s="19" t="s">
        <v>20093</v>
      </c>
      <c r="L12948" s="11"/>
      <c r="M12948" s="11"/>
      <c r="N12948" s="24"/>
      <c r="P12948" s="32"/>
      <c r="T12948" s="19"/>
      <c r="U12948" s="3"/>
      <c r="X12948" t="str">
        <f t="shared" si="786"/>
        <v/>
      </c>
      <c r="Z12948" t="str">
        <f t="shared" si="787"/>
        <v/>
      </c>
      <c r="AB12948" s="9"/>
      <c r="AC12948" t="s">
        <v>9233</v>
      </c>
      <c r="AD12948">
        <f t="shared" si="785"/>
        <v>0</v>
      </c>
      <c r="AF12948" s="3"/>
      <c r="AH12948" s="9"/>
    </row>
    <row r="12949" spans="1:34" ht="10.95" customHeight="1" outlineLevel="1" x14ac:dyDescent="0.25">
      <c r="A12949" t="s">
        <v>11471</v>
      </c>
      <c r="C12949" s="3" t="s">
        <v>11994</v>
      </c>
      <c r="D12949" s="3">
        <v>7032</v>
      </c>
      <c r="E12949" s="9">
        <v>2017</v>
      </c>
      <c r="F12949" s="7" t="s">
        <v>11664</v>
      </c>
      <c r="G12949" s="7" t="s">
        <v>5401</v>
      </c>
      <c r="H12949" s="8" t="s">
        <v>9233</v>
      </c>
      <c r="I12949" s="8" t="s">
        <v>7560</v>
      </c>
      <c r="J12949" s="19">
        <v>7</v>
      </c>
      <c r="K12949" s="19" t="s">
        <v>20093</v>
      </c>
      <c r="L12949" s="11"/>
      <c r="M12949" s="11"/>
      <c r="N12949" s="24"/>
      <c r="P12949" s="32"/>
      <c r="T12949" s="19"/>
      <c r="U12949" s="3"/>
      <c r="X12949" t="str">
        <f t="shared" si="786"/>
        <v/>
      </c>
      <c r="Z12949" t="str">
        <f t="shared" si="787"/>
        <v/>
      </c>
      <c r="AB12949" s="9"/>
      <c r="AC12949" t="s">
        <v>9233</v>
      </c>
      <c r="AD12949">
        <f t="shared" si="785"/>
        <v>0</v>
      </c>
      <c r="AF12949" s="3"/>
      <c r="AH12949" s="9"/>
    </row>
    <row r="12950" spans="1:34" ht="10.95" customHeight="1" outlineLevel="1" x14ac:dyDescent="0.25">
      <c r="A12950" t="s">
        <v>11471</v>
      </c>
      <c r="C12950" s="3" t="s">
        <v>11994</v>
      </c>
      <c r="D12950" s="3" t="s">
        <v>11677</v>
      </c>
      <c r="E12950" s="9">
        <v>2017</v>
      </c>
      <c r="F12950" s="7" t="s">
        <v>11665</v>
      </c>
      <c r="G12950" s="7" t="s">
        <v>5401</v>
      </c>
      <c r="H12950" s="8" t="s">
        <v>9233</v>
      </c>
      <c r="I12950" s="8" t="s">
        <v>7560</v>
      </c>
      <c r="J12950" s="19">
        <v>7</v>
      </c>
      <c r="K12950" s="19" t="s">
        <v>7736</v>
      </c>
      <c r="L12950" s="11">
        <v>2.5</v>
      </c>
      <c r="M12950" s="11"/>
      <c r="N12950" s="24"/>
      <c r="P12950" s="32"/>
      <c r="T12950" s="19"/>
      <c r="U12950" s="3"/>
      <c r="X12950" t="str">
        <f t="shared" si="786"/>
        <v/>
      </c>
      <c r="Z12950">
        <f t="shared" si="787"/>
        <v>1</v>
      </c>
      <c r="AB12950" s="9"/>
      <c r="AC12950" t="s">
        <v>9233</v>
      </c>
      <c r="AD12950">
        <f t="shared" si="785"/>
        <v>0</v>
      </c>
      <c r="AF12950" s="3"/>
      <c r="AH12950" s="9"/>
    </row>
    <row r="12951" spans="1:34" ht="10.95" customHeight="1" outlineLevel="1" x14ac:dyDescent="0.25">
      <c r="A12951" t="s">
        <v>11471</v>
      </c>
      <c r="C12951" s="3" t="s">
        <v>11994</v>
      </c>
      <c r="D12951" s="3">
        <v>7033</v>
      </c>
      <c r="E12951" s="9">
        <v>2017</v>
      </c>
      <c r="F12951" s="7" t="s">
        <v>11679</v>
      </c>
      <c r="G12951" s="7" t="s">
        <v>5401</v>
      </c>
      <c r="H12951" s="8" t="s">
        <v>9233</v>
      </c>
      <c r="I12951" s="8" t="s">
        <v>7560</v>
      </c>
      <c r="J12951" s="19">
        <v>7</v>
      </c>
      <c r="K12951" s="19" t="s">
        <v>20093</v>
      </c>
      <c r="L12951" s="11"/>
      <c r="M12951" s="11"/>
      <c r="N12951" s="24"/>
      <c r="P12951" s="32"/>
      <c r="T12951" s="19"/>
      <c r="U12951" s="3"/>
      <c r="X12951" t="str">
        <f t="shared" si="786"/>
        <v/>
      </c>
      <c r="Z12951" t="str">
        <f t="shared" si="787"/>
        <v/>
      </c>
      <c r="AB12951" s="9"/>
      <c r="AC12951" t="s">
        <v>9233</v>
      </c>
      <c r="AD12951">
        <f t="shared" si="785"/>
        <v>0</v>
      </c>
      <c r="AF12951" s="3"/>
      <c r="AH12951" s="9"/>
    </row>
    <row r="12952" spans="1:34" ht="10.95" customHeight="1" outlineLevel="1" x14ac:dyDescent="0.25">
      <c r="A12952" t="s">
        <v>11471</v>
      </c>
      <c r="C12952" s="3" t="s">
        <v>11994</v>
      </c>
      <c r="D12952" s="3" t="s">
        <v>11678</v>
      </c>
      <c r="E12952" s="9">
        <v>2017</v>
      </c>
      <c r="F12952" s="7" t="s">
        <v>11680</v>
      </c>
      <c r="G12952" s="7" t="s">
        <v>5401</v>
      </c>
      <c r="H12952" s="8" t="s">
        <v>9233</v>
      </c>
      <c r="I12952" s="8" t="s">
        <v>7560</v>
      </c>
      <c r="J12952" s="19">
        <v>7</v>
      </c>
      <c r="K12952" s="19" t="s">
        <v>7736</v>
      </c>
      <c r="L12952" s="11">
        <v>2.5</v>
      </c>
      <c r="M12952" s="11"/>
      <c r="N12952" s="24"/>
      <c r="P12952" s="32"/>
      <c r="T12952" s="19"/>
      <c r="U12952" s="3"/>
      <c r="X12952" t="str">
        <f t="shared" si="786"/>
        <v/>
      </c>
      <c r="Z12952">
        <f t="shared" si="787"/>
        <v>1</v>
      </c>
      <c r="AB12952" s="9"/>
      <c r="AC12952" t="s">
        <v>9233</v>
      </c>
      <c r="AD12952">
        <f t="shared" si="785"/>
        <v>0</v>
      </c>
      <c r="AF12952" s="3"/>
      <c r="AH12952" s="9"/>
    </row>
    <row r="12953" spans="1:34" ht="10.95" customHeight="1" outlineLevel="1" x14ac:dyDescent="0.25">
      <c r="A12953" t="s">
        <v>11471</v>
      </c>
      <c r="C12953" s="3" t="s">
        <v>11994</v>
      </c>
      <c r="D12953" s="3">
        <v>7275</v>
      </c>
      <c r="E12953" s="9">
        <v>2017</v>
      </c>
      <c r="F12953" s="7" t="s">
        <v>11664</v>
      </c>
      <c r="G12953" s="7" t="s">
        <v>5401</v>
      </c>
      <c r="H12953" s="8" t="s">
        <v>20667</v>
      </c>
      <c r="I12953" s="8" t="s">
        <v>991</v>
      </c>
      <c r="J12953" s="19">
        <v>1</v>
      </c>
      <c r="K12953" s="19" t="s">
        <v>20093</v>
      </c>
      <c r="L12953" s="11"/>
      <c r="M12953" s="11"/>
      <c r="N12953" s="24"/>
      <c r="P12953" s="32"/>
      <c r="T12953" s="19"/>
      <c r="U12953" s="3"/>
      <c r="X12953" t="str">
        <f t="shared" si="786"/>
        <v/>
      </c>
      <c r="Z12953" t="str">
        <f t="shared" si="787"/>
        <v/>
      </c>
      <c r="AB12953" s="9"/>
      <c r="AC12953" t="s">
        <v>20667</v>
      </c>
      <c r="AD12953">
        <f t="shared" si="785"/>
        <v>0</v>
      </c>
      <c r="AF12953" s="3"/>
      <c r="AH12953" s="9"/>
    </row>
    <row r="12954" spans="1:34" ht="10.95" customHeight="1" outlineLevel="1" x14ac:dyDescent="0.25">
      <c r="A12954" t="s">
        <v>11471</v>
      </c>
      <c r="C12954" s="3" t="s">
        <v>11994</v>
      </c>
      <c r="D12954" s="3">
        <v>7276</v>
      </c>
      <c r="E12954" s="9">
        <v>2017</v>
      </c>
      <c r="F12954" s="7" t="s">
        <v>11664</v>
      </c>
      <c r="G12954" s="7" t="s">
        <v>5401</v>
      </c>
      <c r="H12954" s="8" t="s">
        <v>20668</v>
      </c>
      <c r="I12954" s="8" t="s">
        <v>991</v>
      </c>
      <c r="J12954" s="19">
        <v>1</v>
      </c>
      <c r="K12954" s="19" t="s">
        <v>20093</v>
      </c>
      <c r="L12954" s="11"/>
      <c r="M12954" s="11"/>
      <c r="N12954" s="24"/>
      <c r="P12954" s="32"/>
      <c r="T12954" s="19"/>
      <c r="U12954" s="3"/>
      <c r="X12954" t="str">
        <f t="shared" si="786"/>
        <v/>
      </c>
      <c r="Z12954" t="str">
        <f t="shared" si="787"/>
        <v/>
      </c>
      <c r="AB12954" s="9"/>
      <c r="AC12954" t="s">
        <v>20668</v>
      </c>
      <c r="AD12954">
        <f t="shared" si="785"/>
        <v>0</v>
      </c>
      <c r="AF12954" s="3"/>
      <c r="AH12954" s="9"/>
    </row>
    <row r="12955" spans="1:34" ht="10.95" customHeight="1" outlineLevel="1" x14ac:dyDescent="0.25">
      <c r="A12955" t="s">
        <v>11471</v>
      </c>
      <c r="C12955" s="3" t="s">
        <v>11994</v>
      </c>
      <c r="D12955" s="3">
        <v>7277</v>
      </c>
      <c r="E12955" s="9">
        <v>2017</v>
      </c>
      <c r="F12955" s="7" t="s">
        <v>11664</v>
      </c>
      <c r="G12955" s="7" t="s">
        <v>5401</v>
      </c>
      <c r="H12955" s="8" t="s">
        <v>20669</v>
      </c>
      <c r="I12955" s="8" t="s">
        <v>991</v>
      </c>
      <c r="J12955" s="19">
        <v>1</v>
      </c>
      <c r="K12955" s="19" t="s">
        <v>20093</v>
      </c>
      <c r="L12955" s="11"/>
      <c r="M12955" s="11"/>
      <c r="N12955" s="24"/>
      <c r="P12955" s="32"/>
      <c r="S12955">
        <v>1</v>
      </c>
      <c r="T12955" s="19"/>
      <c r="U12955" s="3"/>
      <c r="X12955" t="str">
        <f t="shared" si="786"/>
        <v/>
      </c>
      <c r="Z12955" t="str">
        <f t="shared" si="787"/>
        <v/>
      </c>
      <c r="AB12955" s="9"/>
      <c r="AC12955" t="s">
        <v>20669</v>
      </c>
      <c r="AD12955">
        <f t="shared" si="785"/>
        <v>0</v>
      </c>
      <c r="AF12955" s="3"/>
      <c r="AH12955" s="9"/>
    </row>
    <row r="12956" spans="1:34" ht="10.95" customHeight="1" outlineLevel="1" x14ac:dyDescent="0.25">
      <c r="A12956" t="s">
        <v>11471</v>
      </c>
      <c r="C12956" s="3" t="s">
        <v>11994</v>
      </c>
      <c r="D12956" s="3">
        <v>7278</v>
      </c>
      <c r="E12956" s="9">
        <v>2017</v>
      </c>
      <c r="F12956" s="7" t="s">
        <v>11664</v>
      </c>
      <c r="G12956" s="7" t="s">
        <v>5401</v>
      </c>
      <c r="H12956" s="8" t="s">
        <v>20670</v>
      </c>
      <c r="I12956" s="8" t="s">
        <v>991</v>
      </c>
      <c r="J12956" s="19">
        <v>1</v>
      </c>
      <c r="K12956" s="19" t="s">
        <v>20093</v>
      </c>
      <c r="L12956" s="11"/>
      <c r="M12956" s="11"/>
      <c r="N12956" s="24"/>
      <c r="P12956" s="32"/>
      <c r="S12956">
        <v>1</v>
      </c>
      <c r="T12956" s="19"/>
      <c r="U12956" s="3"/>
      <c r="X12956" t="str">
        <f t="shared" si="786"/>
        <v/>
      </c>
      <c r="Z12956" t="str">
        <f t="shared" si="787"/>
        <v/>
      </c>
      <c r="AB12956" s="9"/>
      <c r="AC12956" t="s">
        <v>20670</v>
      </c>
      <c r="AD12956">
        <f t="shared" si="785"/>
        <v>0</v>
      </c>
      <c r="AF12956" s="3"/>
      <c r="AH12956" s="9"/>
    </row>
    <row r="12957" spans="1:34" ht="10.95" customHeight="1" outlineLevel="1" x14ac:dyDescent="0.25">
      <c r="A12957" t="s">
        <v>11471</v>
      </c>
      <c r="C12957" s="3" t="s">
        <v>11994</v>
      </c>
      <c r="D12957" s="3" t="s">
        <v>11683</v>
      </c>
      <c r="E12957" s="9">
        <v>2017</v>
      </c>
      <c r="F12957" s="7" t="s">
        <v>11665</v>
      </c>
      <c r="G12957" s="7" t="s">
        <v>5401</v>
      </c>
      <c r="H12957" s="8" t="s">
        <v>5623</v>
      </c>
      <c r="I12957" s="8" t="s">
        <v>991</v>
      </c>
      <c r="J12957" s="19">
        <v>1</v>
      </c>
      <c r="K12957" s="19" t="s">
        <v>7736</v>
      </c>
      <c r="L12957" s="11">
        <v>2.5</v>
      </c>
      <c r="M12957" s="11"/>
      <c r="N12957" s="24"/>
      <c r="P12957" s="32"/>
      <c r="T12957" s="19"/>
      <c r="U12957" s="3"/>
      <c r="X12957" t="str">
        <f t="shared" si="786"/>
        <v/>
      </c>
      <c r="Z12957">
        <f t="shared" si="787"/>
        <v>1</v>
      </c>
      <c r="AB12957" s="9"/>
      <c r="AC12957" t="s">
        <v>5623</v>
      </c>
      <c r="AD12957">
        <f t="shared" si="785"/>
        <v>0</v>
      </c>
      <c r="AF12957" s="3"/>
      <c r="AH12957" s="9"/>
    </row>
    <row r="12958" spans="1:34" ht="10.95" customHeight="1" outlineLevel="1" x14ac:dyDescent="0.25">
      <c r="A12958" t="s">
        <v>11471</v>
      </c>
      <c r="C12958" s="3" t="s">
        <v>11994</v>
      </c>
      <c r="D12958" s="3">
        <v>7279</v>
      </c>
      <c r="E12958" s="9">
        <v>2017</v>
      </c>
      <c r="F12958" s="7" t="s">
        <v>11679</v>
      </c>
      <c r="G12958" s="7" t="s">
        <v>5401</v>
      </c>
      <c r="H12958" s="8" t="s">
        <v>11682</v>
      </c>
      <c r="I12958" s="8" t="s">
        <v>991</v>
      </c>
      <c r="J12958" s="19">
        <v>1</v>
      </c>
      <c r="K12958" s="19" t="s">
        <v>20093</v>
      </c>
      <c r="L12958" s="11"/>
      <c r="M12958" s="11"/>
      <c r="N12958" s="24"/>
      <c r="P12958" s="32"/>
      <c r="T12958" s="19"/>
      <c r="U12958" s="3"/>
      <c r="X12958" t="str">
        <f t="shared" si="786"/>
        <v/>
      </c>
      <c r="Z12958" t="str">
        <f t="shared" si="787"/>
        <v/>
      </c>
      <c r="AB12958" s="9"/>
      <c r="AC12958" t="s">
        <v>11682</v>
      </c>
      <c r="AD12958">
        <f t="shared" si="785"/>
        <v>0</v>
      </c>
      <c r="AF12958" s="3"/>
      <c r="AH12958" s="9"/>
    </row>
    <row r="12959" spans="1:34" ht="10.95" customHeight="1" outlineLevel="1" x14ac:dyDescent="0.25">
      <c r="A12959" t="s">
        <v>11471</v>
      </c>
      <c r="C12959" s="3" t="s">
        <v>11994</v>
      </c>
      <c r="D12959" s="3" t="s">
        <v>11681</v>
      </c>
      <c r="E12959" s="9">
        <v>2017</v>
      </c>
      <c r="F12959" s="7" t="s">
        <v>11680</v>
      </c>
      <c r="G12959" s="7" t="s">
        <v>5401</v>
      </c>
      <c r="H12959" s="8" t="s">
        <v>11682</v>
      </c>
      <c r="I12959" s="8" t="s">
        <v>991</v>
      </c>
      <c r="J12959" s="19">
        <v>1</v>
      </c>
      <c r="K12959" s="19" t="s">
        <v>7736</v>
      </c>
      <c r="L12959" s="11">
        <v>2.5</v>
      </c>
      <c r="M12959" s="11"/>
      <c r="N12959" s="24"/>
      <c r="P12959" s="32"/>
      <c r="R12959">
        <v>1</v>
      </c>
      <c r="S12959">
        <v>1</v>
      </c>
      <c r="T12959" s="19"/>
      <c r="U12959" s="3"/>
      <c r="X12959" t="str">
        <f t="shared" si="786"/>
        <v/>
      </c>
      <c r="Z12959">
        <f t="shared" si="787"/>
        <v>1</v>
      </c>
      <c r="AB12959" s="9"/>
      <c r="AC12959" t="s">
        <v>11682</v>
      </c>
      <c r="AD12959">
        <f t="shared" si="785"/>
        <v>0</v>
      </c>
      <c r="AF12959" s="3"/>
      <c r="AH12959" s="9"/>
    </row>
    <row r="12960" spans="1:34" ht="10.95" customHeight="1" outlineLevel="1" x14ac:dyDescent="0.25">
      <c r="A12960" t="s">
        <v>11471</v>
      </c>
      <c r="C12960" s="3" t="s">
        <v>11994</v>
      </c>
      <c r="D12960" s="3">
        <v>7419</v>
      </c>
      <c r="E12960" s="9">
        <v>2017</v>
      </c>
      <c r="F12960" s="10" t="s">
        <v>11664</v>
      </c>
      <c r="G12960" s="7" t="s">
        <v>5401</v>
      </c>
      <c r="H12960" s="8" t="s">
        <v>9233</v>
      </c>
      <c r="I12960" s="8" t="s">
        <v>7560</v>
      </c>
      <c r="J12960" s="19">
        <v>7</v>
      </c>
      <c r="K12960" s="19" t="s">
        <v>20093</v>
      </c>
      <c r="L12960" s="11"/>
      <c r="M12960" s="11"/>
      <c r="N12960" s="24"/>
      <c r="P12960" s="32"/>
      <c r="T12960" s="19"/>
      <c r="U12960" s="3"/>
      <c r="X12960" t="str">
        <f t="shared" si="786"/>
        <v/>
      </c>
      <c r="Z12960" t="str">
        <f t="shared" si="787"/>
        <v/>
      </c>
      <c r="AB12960" s="9"/>
      <c r="AC12960" t="s">
        <v>9233</v>
      </c>
      <c r="AD12960">
        <f t="shared" si="785"/>
        <v>0</v>
      </c>
      <c r="AF12960" s="3"/>
      <c r="AH12960" s="9"/>
    </row>
    <row r="12961" spans="1:34" ht="10.95" customHeight="1" outlineLevel="1" x14ac:dyDescent="0.25">
      <c r="A12961" t="s">
        <v>11471</v>
      </c>
      <c r="C12961" s="3" t="s">
        <v>11994</v>
      </c>
      <c r="D12961" s="3">
        <v>7420</v>
      </c>
      <c r="E12961" s="9">
        <v>2017</v>
      </c>
      <c r="F12961" s="10" t="s">
        <v>11664</v>
      </c>
      <c r="G12961" s="7" t="s">
        <v>5401</v>
      </c>
      <c r="H12961" s="8" t="s">
        <v>9233</v>
      </c>
      <c r="I12961" s="8" t="s">
        <v>7560</v>
      </c>
      <c r="J12961" s="19">
        <v>7</v>
      </c>
      <c r="K12961" s="19" t="s">
        <v>20093</v>
      </c>
      <c r="L12961" s="11"/>
      <c r="M12961" s="11"/>
      <c r="N12961" s="24"/>
      <c r="P12961" s="32"/>
      <c r="T12961" s="19"/>
      <c r="U12961" s="3"/>
      <c r="X12961" t="str">
        <f t="shared" si="786"/>
        <v/>
      </c>
      <c r="Z12961" t="str">
        <f t="shared" si="787"/>
        <v/>
      </c>
      <c r="AB12961" s="9"/>
      <c r="AC12961" t="s">
        <v>9233</v>
      </c>
      <c r="AD12961">
        <f t="shared" si="785"/>
        <v>0</v>
      </c>
      <c r="AF12961" s="3"/>
      <c r="AH12961" s="9"/>
    </row>
    <row r="12962" spans="1:34" ht="10.95" customHeight="1" outlineLevel="1" x14ac:dyDescent="0.25">
      <c r="A12962" t="s">
        <v>11471</v>
      </c>
      <c r="C12962" s="3" t="s">
        <v>11994</v>
      </c>
      <c r="D12962" s="3">
        <v>7421</v>
      </c>
      <c r="E12962" s="9">
        <v>2017</v>
      </c>
      <c r="F12962" s="10" t="s">
        <v>11664</v>
      </c>
      <c r="G12962" s="7" t="s">
        <v>5401</v>
      </c>
      <c r="H12962" s="8" t="s">
        <v>9233</v>
      </c>
      <c r="I12962" s="8" t="s">
        <v>7560</v>
      </c>
      <c r="J12962" s="19">
        <v>7</v>
      </c>
      <c r="K12962" s="19" t="s">
        <v>20093</v>
      </c>
      <c r="L12962" s="11"/>
      <c r="M12962" s="11"/>
      <c r="N12962" s="24"/>
      <c r="P12962" s="32"/>
      <c r="T12962" s="19"/>
      <c r="U12962" s="3"/>
      <c r="X12962" t="str">
        <f t="shared" si="786"/>
        <v/>
      </c>
      <c r="Z12962" t="str">
        <f t="shared" si="787"/>
        <v/>
      </c>
      <c r="AB12962" s="9"/>
      <c r="AC12962" t="s">
        <v>9233</v>
      </c>
      <c r="AD12962">
        <f t="shared" si="785"/>
        <v>0</v>
      </c>
      <c r="AF12962" s="3"/>
      <c r="AH12962" s="9"/>
    </row>
    <row r="12963" spans="1:34" ht="10.95" customHeight="1" outlineLevel="1" x14ac:dyDescent="0.25">
      <c r="A12963" t="s">
        <v>11471</v>
      </c>
      <c r="C12963" s="3" t="s">
        <v>11994</v>
      </c>
      <c r="D12963" s="3">
        <v>7422</v>
      </c>
      <c r="E12963" s="9">
        <v>2017</v>
      </c>
      <c r="F12963" s="10" t="s">
        <v>11664</v>
      </c>
      <c r="G12963" s="7" t="s">
        <v>5401</v>
      </c>
      <c r="H12963" s="8" t="s">
        <v>9233</v>
      </c>
      <c r="I12963" s="8" t="s">
        <v>7560</v>
      </c>
      <c r="J12963" s="19">
        <v>7</v>
      </c>
      <c r="K12963" s="19" t="s">
        <v>20093</v>
      </c>
      <c r="L12963" s="11"/>
      <c r="M12963" s="11"/>
      <c r="N12963" s="24"/>
      <c r="P12963" s="32"/>
      <c r="T12963" s="19"/>
      <c r="U12963" s="3"/>
      <c r="X12963" t="str">
        <f t="shared" si="786"/>
        <v/>
      </c>
      <c r="Z12963" t="str">
        <f t="shared" si="787"/>
        <v/>
      </c>
      <c r="AB12963" s="9"/>
      <c r="AC12963" t="s">
        <v>9233</v>
      </c>
      <c r="AD12963">
        <f t="shared" si="785"/>
        <v>0</v>
      </c>
      <c r="AF12963" s="3"/>
      <c r="AH12963" s="9"/>
    </row>
    <row r="12964" spans="1:34" ht="10.95" customHeight="1" outlineLevel="1" x14ac:dyDescent="0.25">
      <c r="A12964" t="s">
        <v>11471</v>
      </c>
      <c r="C12964" s="3" t="s">
        <v>11994</v>
      </c>
      <c r="D12964" s="3" t="s">
        <v>11684</v>
      </c>
      <c r="E12964" s="9">
        <v>2017</v>
      </c>
      <c r="F12964" s="10" t="s">
        <v>11665</v>
      </c>
      <c r="G12964" s="7" t="s">
        <v>5401</v>
      </c>
      <c r="H12964" s="8" t="s">
        <v>9233</v>
      </c>
      <c r="I12964" s="8" t="s">
        <v>7560</v>
      </c>
      <c r="J12964" s="19">
        <v>7</v>
      </c>
      <c r="K12964" s="19" t="s">
        <v>7736</v>
      </c>
      <c r="L12964" s="11">
        <v>2.5</v>
      </c>
      <c r="M12964" s="11"/>
      <c r="N12964" s="24"/>
      <c r="P12964" s="32"/>
      <c r="T12964" s="19"/>
      <c r="U12964" s="3"/>
      <c r="X12964" t="str">
        <f t="shared" si="786"/>
        <v/>
      </c>
      <c r="Z12964">
        <f t="shared" si="787"/>
        <v>1</v>
      </c>
      <c r="AB12964" s="9"/>
      <c r="AC12964" t="s">
        <v>9233</v>
      </c>
      <c r="AD12964">
        <f t="shared" si="785"/>
        <v>0</v>
      </c>
      <c r="AF12964" s="3"/>
      <c r="AH12964" s="9"/>
    </row>
    <row r="12965" spans="1:34" ht="10.95" customHeight="1" outlineLevel="1" x14ac:dyDescent="0.25">
      <c r="A12965" t="s">
        <v>11471</v>
      </c>
      <c r="C12965" s="3" t="s">
        <v>11994</v>
      </c>
      <c r="D12965" s="3">
        <v>7423</v>
      </c>
      <c r="E12965" s="9">
        <v>2017</v>
      </c>
      <c r="F12965" s="10" t="s">
        <v>11679</v>
      </c>
      <c r="G12965" s="7" t="s">
        <v>5401</v>
      </c>
      <c r="H12965" s="8" t="s">
        <v>9233</v>
      </c>
      <c r="I12965" s="8" t="s">
        <v>7560</v>
      </c>
      <c r="J12965" s="19">
        <v>7</v>
      </c>
      <c r="K12965" s="19" t="s">
        <v>20093</v>
      </c>
      <c r="L12965" s="11"/>
      <c r="M12965" s="11"/>
      <c r="N12965" s="24"/>
      <c r="P12965" s="32"/>
      <c r="T12965" s="19"/>
      <c r="U12965" s="3"/>
      <c r="X12965" t="str">
        <f t="shared" si="786"/>
        <v/>
      </c>
      <c r="Z12965" t="str">
        <f t="shared" si="787"/>
        <v/>
      </c>
      <c r="AB12965" s="9"/>
      <c r="AC12965" t="s">
        <v>9233</v>
      </c>
      <c r="AD12965">
        <f t="shared" si="785"/>
        <v>0</v>
      </c>
      <c r="AF12965" s="3"/>
      <c r="AH12965" s="9"/>
    </row>
    <row r="12966" spans="1:34" ht="10.95" customHeight="1" outlineLevel="1" x14ac:dyDescent="0.25">
      <c r="A12966" t="s">
        <v>11471</v>
      </c>
      <c r="C12966" s="3" t="s">
        <v>11994</v>
      </c>
      <c r="D12966" s="3" t="s">
        <v>11685</v>
      </c>
      <c r="E12966" s="9">
        <v>2017</v>
      </c>
      <c r="F12966" s="10" t="s">
        <v>11680</v>
      </c>
      <c r="G12966" s="7" t="s">
        <v>5401</v>
      </c>
      <c r="H12966" s="8" t="s">
        <v>9233</v>
      </c>
      <c r="I12966" s="8" t="s">
        <v>7560</v>
      </c>
      <c r="J12966" s="19">
        <v>7</v>
      </c>
      <c r="K12966" s="19" t="s">
        <v>7736</v>
      </c>
      <c r="L12966" s="11">
        <v>2.5</v>
      </c>
      <c r="M12966" s="11"/>
      <c r="N12966" s="24"/>
      <c r="P12966" s="32"/>
      <c r="T12966" s="19"/>
      <c r="U12966" s="3"/>
      <c r="X12966" t="str">
        <f t="shared" si="786"/>
        <v/>
      </c>
      <c r="Z12966">
        <f t="shared" si="787"/>
        <v>1</v>
      </c>
      <c r="AB12966" s="9"/>
      <c r="AC12966" t="s">
        <v>9233</v>
      </c>
      <c r="AD12966">
        <f t="shared" ref="AD12966:AD13023" si="788">COUNTIF(H12966,"*Fuji*")</f>
        <v>0</v>
      </c>
      <c r="AF12966" s="3"/>
      <c r="AH12966" s="9"/>
    </row>
    <row r="12967" spans="1:34" ht="10.95" customHeight="1" outlineLevel="1" x14ac:dyDescent="0.25">
      <c r="A12967" t="s">
        <v>11471</v>
      </c>
      <c r="C12967" s="3" t="s">
        <v>11994</v>
      </c>
      <c r="D12967" s="3">
        <v>7708</v>
      </c>
      <c r="E12967" s="9">
        <v>2018</v>
      </c>
      <c r="F12967" s="7" t="s">
        <v>21781</v>
      </c>
      <c r="G12967" s="7" t="s">
        <v>5401</v>
      </c>
      <c r="H12967" s="8" t="s">
        <v>1698</v>
      </c>
      <c r="I12967" s="8" t="s">
        <v>8541</v>
      </c>
      <c r="J12967" s="19">
        <v>1</v>
      </c>
      <c r="K12967" s="19" t="s">
        <v>20093</v>
      </c>
      <c r="L12967" s="11"/>
      <c r="M12967" s="11"/>
      <c r="N12967" s="24"/>
      <c r="P12967" s="32"/>
      <c r="T12967" s="19"/>
      <c r="U12967" s="3"/>
      <c r="X12967" t="str">
        <f t="shared" si="786"/>
        <v/>
      </c>
      <c r="Z12967" t="str">
        <f t="shared" si="787"/>
        <v/>
      </c>
      <c r="AB12967" s="9"/>
      <c r="AC12967" t="s">
        <v>1698</v>
      </c>
      <c r="AD12967">
        <f t="shared" si="788"/>
        <v>0</v>
      </c>
      <c r="AF12967" s="3">
        <v>1</v>
      </c>
      <c r="AH12967" s="9"/>
    </row>
    <row r="12968" spans="1:34" ht="10.95" customHeight="1" outlineLevel="1" x14ac:dyDescent="0.25">
      <c r="A12968" t="s">
        <v>11471</v>
      </c>
      <c r="C12968" s="3" t="s">
        <v>11994</v>
      </c>
      <c r="D12968" s="3" t="s">
        <v>11686</v>
      </c>
      <c r="E12968" s="9">
        <v>2018</v>
      </c>
      <c r="F12968" s="7" t="s">
        <v>21782</v>
      </c>
      <c r="G12968" s="7" t="s">
        <v>5401</v>
      </c>
      <c r="H12968" s="8" t="s">
        <v>1698</v>
      </c>
      <c r="I12968" s="8" t="s">
        <v>8541</v>
      </c>
      <c r="J12968" s="19">
        <v>1</v>
      </c>
      <c r="K12968" s="19" t="s">
        <v>7736</v>
      </c>
      <c r="L12968" s="11">
        <v>13</v>
      </c>
      <c r="M12968" s="11"/>
      <c r="N12968" s="24"/>
      <c r="P12968" s="32"/>
      <c r="R12968">
        <v>1</v>
      </c>
      <c r="S12968">
        <v>1</v>
      </c>
      <c r="T12968" s="19"/>
      <c r="U12968" s="3"/>
      <c r="X12968" t="str">
        <f t="shared" si="786"/>
        <v/>
      </c>
      <c r="Z12968">
        <f t="shared" si="787"/>
        <v>1</v>
      </c>
      <c r="AB12968" s="9"/>
      <c r="AC12968" t="s">
        <v>1698</v>
      </c>
      <c r="AD12968">
        <f t="shared" si="788"/>
        <v>0</v>
      </c>
      <c r="AF12968" s="3">
        <v>1</v>
      </c>
      <c r="AH12968" s="9"/>
    </row>
    <row r="12969" spans="1:34" ht="10.95" customHeight="1" outlineLevel="1" x14ac:dyDescent="0.25">
      <c r="A12969" t="s">
        <v>11471</v>
      </c>
      <c r="C12969" s="3" t="s">
        <v>11994</v>
      </c>
      <c r="D12969" s="3">
        <v>7719</v>
      </c>
      <c r="E12969" s="9">
        <v>2018</v>
      </c>
      <c r="F12969" s="7" t="s">
        <v>21779</v>
      </c>
      <c r="G12969" s="7" t="s">
        <v>5401</v>
      </c>
      <c r="H12969" s="8" t="s">
        <v>9233</v>
      </c>
      <c r="I12969" s="8" t="s">
        <v>7560</v>
      </c>
      <c r="J12969" s="19">
        <v>7</v>
      </c>
      <c r="K12969" s="19" t="s">
        <v>7738</v>
      </c>
      <c r="L12969" s="11"/>
      <c r="M12969" s="11"/>
      <c r="N12969" s="24"/>
      <c r="P12969" s="32"/>
      <c r="T12969" s="19"/>
      <c r="U12969" s="3"/>
      <c r="X12969" t="str">
        <f t="shared" si="786"/>
        <v/>
      </c>
      <c r="Z12969" t="str">
        <f t="shared" si="787"/>
        <v/>
      </c>
      <c r="AB12969" s="9"/>
      <c r="AC12969" t="s">
        <v>9233</v>
      </c>
      <c r="AD12969">
        <f t="shared" si="788"/>
        <v>0</v>
      </c>
      <c r="AF12969" s="3"/>
      <c r="AH12969" s="9"/>
    </row>
    <row r="12970" spans="1:34" ht="10.95" customHeight="1" outlineLevel="1" x14ac:dyDescent="0.25">
      <c r="A12970" t="s">
        <v>11471</v>
      </c>
      <c r="C12970" s="3" t="s">
        <v>11994</v>
      </c>
      <c r="D12970" s="3">
        <v>7720</v>
      </c>
      <c r="E12970" s="9">
        <v>2018</v>
      </c>
      <c r="F12970" s="7" t="s">
        <v>21779</v>
      </c>
      <c r="G12970" s="7" t="s">
        <v>5401</v>
      </c>
      <c r="H12970" s="8" t="s">
        <v>9233</v>
      </c>
      <c r="I12970" s="8" t="s">
        <v>7560</v>
      </c>
      <c r="J12970" s="19">
        <v>7</v>
      </c>
      <c r="K12970" s="19" t="s">
        <v>7738</v>
      </c>
      <c r="L12970" s="11"/>
      <c r="M12970" s="11"/>
      <c r="N12970" s="24"/>
      <c r="P12970" s="32"/>
      <c r="T12970" s="19"/>
      <c r="U12970" s="3"/>
      <c r="X12970" t="str">
        <f t="shared" si="786"/>
        <v/>
      </c>
      <c r="Z12970" t="str">
        <f t="shared" si="787"/>
        <v/>
      </c>
      <c r="AB12970" s="9"/>
      <c r="AC12970" t="s">
        <v>9233</v>
      </c>
      <c r="AD12970">
        <f t="shared" si="788"/>
        <v>0</v>
      </c>
      <c r="AF12970" s="3"/>
      <c r="AH12970" s="9"/>
    </row>
    <row r="12971" spans="1:34" ht="10.95" customHeight="1" outlineLevel="1" x14ac:dyDescent="0.25">
      <c r="A12971" t="s">
        <v>11471</v>
      </c>
      <c r="C12971" s="3" t="s">
        <v>11994</v>
      </c>
      <c r="D12971" s="3">
        <v>7721</v>
      </c>
      <c r="E12971" s="9">
        <v>2018</v>
      </c>
      <c r="F12971" s="7" t="s">
        <v>21779</v>
      </c>
      <c r="G12971" s="7" t="s">
        <v>5401</v>
      </c>
      <c r="H12971" s="8" t="s">
        <v>9233</v>
      </c>
      <c r="I12971" s="8" t="s">
        <v>7560</v>
      </c>
      <c r="J12971" s="19">
        <v>7</v>
      </c>
      <c r="K12971" s="19" t="s">
        <v>7738</v>
      </c>
      <c r="L12971" s="11"/>
      <c r="M12971" s="11"/>
      <c r="N12971" s="24"/>
      <c r="P12971" s="32"/>
      <c r="T12971" s="19"/>
      <c r="U12971" s="3"/>
      <c r="X12971" t="str">
        <f t="shared" si="786"/>
        <v/>
      </c>
      <c r="Z12971" t="str">
        <f t="shared" si="787"/>
        <v/>
      </c>
      <c r="AB12971" s="9"/>
      <c r="AC12971" t="s">
        <v>9233</v>
      </c>
      <c r="AD12971">
        <f t="shared" si="788"/>
        <v>0</v>
      </c>
      <c r="AF12971" s="3"/>
      <c r="AH12971" s="9"/>
    </row>
    <row r="12972" spans="1:34" ht="10.95" customHeight="1" outlineLevel="1" x14ac:dyDescent="0.25">
      <c r="A12972" t="s">
        <v>11471</v>
      </c>
      <c r="C12972" s="3" t="s">
        <v>11994</v>
      </c>
      <c r="D12972" s="3">
        <v>7722</v>
      </c>
      <c r="E12972" s="9">
        <v>2018</v>
      </c>
      <c r="F12972" s="7" t="s">
        <v>21779</v>
      </c>
      <c r="G12972" s="7" t="s">
        <v>5401</v>
      </c>
      <c r="H12972" s="8" t="s">
        <v>9233</v>
      </c>
      <c r="I12972" s="8" t="s">
        <v>7560</v>
      </c>
      <c r="J12972" s="19">
        <v>7</v>
      </c>
      <c r="K12972" s="19" t="s">
        <v>7738</v>
      </c>
      <c r="L12972" s="11"/>
      <c r="M12972" s="11"/>
      <c r="N12972" s="24"/>
      <c r="P12972" s="32"/>
      <c r="T12972" s="19"/>
      <c r="U12972" s="3"/>
      <c r="X12972" t="str">
        <f t="shared" si="786"/>
        <v/>
      </c>
      <c r="Z12972" t="str">
        <f t="shared" si="787"/>
        <v/>
      </c>
      <c r="AB12972" s="9"/>
      <c r="AC12972" t="s">
        <v>9233</v>
      </c>
      <c r="AD12972">
        <f t="shared" si="788"/>
        <v>0</v>
      </c>
      <c r="AF12972" s="3"/>
      <c r="AH12972" s="9"/>
    </row>
    <row r="12973" spans="1:34" ht="10.95" customHeight="1" outlineLevel="1" x14ac:dyDescent="0.25">
      <c r="A12973" t="s">
        <v>11471</v>
      </c>
      <c r="C12973" s="3" t="s">
        <v>11994</v>
      </c>
      <c r="D12973" s="3" t="s">
        <v>11687</v>
      </c>
      <c r="E12973" s="9">
        <v>2018</v>
      </c>
      <c r="F12973" s="7" t="s">
        <v>21780</v>
      </c>
      <c r="G12973" s="7" t="s">
        <v>5401</v>
      </c>
      <c r="H12973" s="8" t="s">
        <v>9233</v>
      </c>
      <c r="I12973" s="8" t="s">
        <v>7560</v>
      </c>
      <c r="J12973" s="19">
        <v>7</v>
      </c>
      <c r="K12973" s="19" t="s">
        <v>7738</v>
      </c>
      <c r="L12973" s="11"/>
      <c r="M12973" s="11"/>
      <c r="N12973" s="24"/>
      <c r="P12973" s="32"/>
      <c r="T12973" s="19"/>
      <c r="U12973" s="3"/>
      <c r="X12973" t="str">
        <f t="shared" si="786"/>
        <v/>
      </c>
      <c r="Z12973">
        <f t="shared" si="787"/>
        <v>1</v>
      </c>
      <c r="AB12973" s="9"/>
      <c r="AC12973" t="s">
        <v>9233</v>
      </c>
      <c r="AD12973">
        <f t="shared" si="788"/>
        <v>0</v>
      </c>
      <c r="AF12973" s="3"/>
      <c r="AH12973" s="9"/>
    </row>
    <row r="12974" spans="1:34" ht="10.95" customHeight="1" outlineLevel="1" x14ac:dyDescent="0.25">
      <c r="A12974" t="s">
        <v>11471</v>
      </c>
      <c r="C12974" s="3" t="s">
        <v>11994</v>
      </c>
      <c r="D12974" s="3">
        <v>7723</v>
      </c>
      <c r="E12974" s="9">
        <v>2018</v>
      </c>
      <c r="F12974" s="7" t="s">
        <v>21781</v>
      </c>
      <c r="G12974" s="7" t="s">
        <v>5401</v>
      </c>
      <c r="H12974" s="8" t="s">
        <v>9233</v>
      </c>
      <c r="I12974" s="8" t="s">
        <v>7560</v>
      </c>
      <c r="J12974" s="19">
        <v>7</v>
      </c>
      <c r="K12974" s="19" t="s">
        <v>7738</v>
      </c>
      <c r="L12974" s="11"/>
      <c r="M12974" s="11"/>
      <c r="N12974" s="24"/>
      <c r="P12974" s="32"/>
      <c r="T12974" s="19"/>
      <c r="U12974" s="3"/>
      <c r="X12974" t="str">
        <f t="shared" si="786"/>
        <v/>
      </c>
      <c r="Z12974" t="str">
        <f t="shared" si="787"/>
        <v/>
      </c>
      <c r="AB12974" s="9"/>
      <c r="AC12974" t="s">
        <v>9233</v>
      </c>
      <c r="AD12974">
        <f t="shared" si="788"/>
        <v>0</v>
      </c>
      <c r="AF12974" s="3"/>
      <c r="AH12974" s="9"/>
    </row>
    <row r="12975" spans="1:34" ht="10.95" customHeight="1" outlineLevel="1" x14ac:dyDescent="0.25">
      <c r="A12975" t="s">
        <v>11471</v>
      </c>
      <c r="C12975" s="3" t="s">
        <v>11994</v>
      </c>
      <c r="D12975" s="3" t="s">
        <v>11688</v>
      </c>
      <c r="E12975" s="9">
        <v>2018</v>
      </c>
      <c r="F12975" s="7" t="s">
        <v>21782</v>
      </c>
      <c r="G12975" s="7" t="s">
        <v>5401</v>
      </c>
      <c r="H12975" s="8" t="s">
        <v>9233</v>
      </c>
      <c r="I12975" s="8" t="s">
        <v>7560</v>
      </c>
      <c r="J12975" s="19">
        <v>7</v>
      </c>
      <c r="K12975" s="19" t="s">
        <v>7738</v>
      </c>
      <c r="L12975" s="11"/>
      <c r="M12975" s="11"/>
      <c r="N12975" s="24"/>
      <c r="P12975" s="32"/>
      <c r="T12975" s="19"/>
      <c r="U12975" s="3"/>
      <c r="X12975" t="str">
        <f t="shared" si="786"/>
        <v/>
      </c>
      <c r="Z12975">
        <f t="shared" si="787"/>
        <v>1</v>
      </c>
      <c r="AB12975" s="9"/>
      <c r="AC12975" t="s">
        <v>9233</v>
      </c>
      <c r="AD12975">
        <f t="shared" si="788"/>
        <v>0</v>
      </c>
      <c r="AF12975" s="3"/>
      <c r="AH12975" s="9"/>
    </row>
    <row r="12976" spans="1:34" ht="10.95" customHeight="1" outlineLevel="1" x14ac:dyDescent="0.25">
      <c r="A12976" t="s">
        <v>11471</v>
      </c>
      <c r="C12976" s="3" t="s">
        <v>11994</v>
      </c>
      <c r="D12976" s="3">
        <v>7986</v>
      </c>
      <c r="E12976" s="9">
        <v>2018</v>
      </c>
      <c r="F12976" s="7" t="s">
        <v>21779</v>
      </c>
      <c r="G12976" s="7" t="s">
        <v>5401</v>
      </c>
      <c r="H12976" s="8" t="s">
        <v>9233</v>
      </c>
      <c r="I12976" s="8" t="s">
        <v>7560</v>
      </c>
      <c r="J12976" s="19">
        <v>7</v>
      </c>
      <c r="K12976" s="19" t="s">
        <v>7738</v>
      </c>
      <c r="L12976" s="11"/>
      <c r="M12976" s="11"/>
      <c r="N12976" s="24"/>
      <c r="P12976" s="32"/>
      <c r="T12976" s="19"/>
      <c r="U12976" s="3"/>
      <c r="X12976" t="str">
        <f t="shared" si="786"/>
        <v/>
      </c>
      <c r="Z12976" t="str">
        <f t="shared" si="787"/>
        <v/>
      </c>
      <c r="AB12976" s="9"/>
      <c r="AC12976" t="s">
        <v>9233</v>
      </c>
      <c r="AD12976">
        <f t="shared" si="788"/>
        <v>0</v>
      </c>
      <c r="AF12976" s="3"/>
      <c r="AH12976" s="9"/>
    </row>
    <row r="12977" spans="1:34" ht="10.95" customHeight="1" outlineLevel="1" x14ac:dyDescent="0.25">
      <c r="A12977" t="s">
        <v>11471</v>
      </c>
      <c r="C12977" s="3" t="s">
        <v>11994</v>
      </c>
      <c r="D12977" s="3">
        <v>7987</v>
      </c>
      <c r="E12977" s="9">
        <v>2018</v>
      </c>
      <c r="F12977" s="7" t="s">
        <v>21779</v>
      </c>
      <c r="G12977" s="7" t="s">
        <v>5401</v>
      </c>
      <c r="H12977" s="8" t="s">
        <v>9233</v>
      </c>
      <c r="I12977" s="8" t="s">
        <v>7560</v>
      </c>
      <c r="J12977" s="19">
        <v>7</v>
      </c>
      <c r="K12977" s="19" t="s">
        <v>7738</v>
      </c>
      <c r="L12977" s="11"/>
      <c r="M12977" s="11"/>
      <c r="N12977" s="24"/>
      <c r="P12977" s="32"/>
      <c r="T12977" s="19"/>
      <c r="U12977" s="3"/>
      <c r="X12977" t="str">
        <f t="shared" si="786"/>
        <v/>
      </c>
      <c r="Z12977" t="str">
        <f t="shared" si="787"/>
        <v/>
      </c>
      <c r="AB12977" s="9"/>
      <c r="AC12977" t="s">
        <v>9233</v>
      </c>
      <c r="AD12977">
        <f t="shared" si="788"/>
        <v>0</v>
      </c>
      <c r="AF12977" s="3"/>
      <c r="AH12977" s="9"/>
    </row>
    <row r="12978" spans="1:34" ht="10.95" customHeight="1" outlineLevel="1" x14ac:dyDescent="0.25">
      <c r="A12978" t="s">
        <v>11471</v>
      </c>
      <c r="C12978" s="3" t="s">
        <v>11994</v>
      </c>
      <c r="D12978" s="3">
        <v>7988</v>
      </c>
      <c r="E12978" s="9">
        <v>2018</v>
      </c>
      <c r="F12978" s="7" t="s">
        <v>21779</v>
      </c>
      <c r="G12978" s="7" t="s">
        <v>5401</v>
      </c>
      <c r="H12978" s="8" t="s">
        <v>9233</v>
      </c>
      <c r="I12978" s="8" t="s">
        <v>7560</v>
      </c>
      <c r="J12978" s="19">
        <v>7</v>
      </c>
      <c r="K12978" s="19" t="s">
        <v>7738</v>
      </c>
      <c r="L12978" s="11"/>
      <c r="M12978" s="11"/>
      <c r="N12978" s="24"/>
      <c r="P12978" s="32"/>
      <c r="T12978" s="19"/>
      <c r="U12978" s="3"/>
      <c r="X12978" t="str">
        <f t="shared" si="786"/>
        <v/>
      </c>
      <c r="Z12978" t="str">
        <f t="shared" si="787"/>
        <v/>
      </c>
      <c r="AB12978" s="9"/>
      <c r="AC12978" t="s">
        <v>9233</v>
      </c>
      <c r="AD12978">
        <f t="shared" si="788"/>
        <v>0</v>
      </c>
      <c r="AF12978" s="3"/>
      <c r="AH12978" s="9"/>
    </row>
    <row r="12979" spans="1:34" ht="10.95" customHeight="1" outlineLevel="1" x14ac:dyDescent="0.25">
      <c r="A12979" t="s">
        <v>11471</v>
      </c>
      <c r="C12979" s="3" t="s">
        <v>11994</v>
      </c>
      <c r="D12979" s="3">
        <v>7989</v>
      </c>
      <c r="E12979" s="9">
        <v>2018</v>
      </c>
      <c r="F12979" s="7" t="s">
        <v>21779</v>
      </c>
      <c r="G12979" s="7" t="s">
        <v>5401</v>
      </c>
      <c r="H12979" s="8" t="s">
        <v>9233</v>
      </c>
      <c r="I12979" s="8" t="s">
        <v>7560</v>
      </c>
      <c r="J12979" s="19">
        <v>7</v>
      </c>
      <c r="K12979" s="19" t="s">
        <v>7738</v>
      </c>
      <c r="L12979" s="11"/>
      <c r="M12979" s="11"/>
      <c r="N12979" s="24"/>
      <c r="P12979" s="32"/>
      <c r="T12979" s="19"/>
      <c r="U12979" s="3"/>
      <c r="X12979" t="str">
        <f t="shared" si="786"/>
        <v/>
      </c>
      <c r="Z12979" t="str">
        <f t="shared" si="787"/>
        <v/>
      </c>
      <c r="AB12979" s="9"/>
      <c r="AC12979" t="s">
        <v>9233</v>
      </c>
      <c r="AD12979">
        <f t="shared" si="788"/>
        <v>0</v>
      </c>
      <c r="AF12979" s="3"/>
      <c r="AH12979" s="9"/>
    </row>
    <row r="12980" spans="1:34" ht="10.95" customHeight="1" outlineLevel="1" x14ac:dyDescent="0.25">
      <c r="A12980" t="s">
        <v>11471</v>
      </c>
      <c r="C12980" s="3" t="s">
        <v>11994</v>
      </c>
      <c r="D12980" s="3" t="s">
        <v>11689</v>
      </c>
      <c r="E12980" s="9">
        <v>2018</v>
      </c>
      <c r="F12980" s="7" t="s">
        <v>21780</v>
      </c>
      <c r="G12980" s="7" t="s">
        <v>5401</v>
      </c>
      <c r="H12980" s="8" t="s">
        <v>9233</v>
      </c>
      <c r="I12980" s="8" t="s">
        <v>7560</v>
      </c>
      <c r="J12980" s="19">
        <v>7</v>
      </c>
      <c r="K12980" s="19" t="s">
        <v>7738</v>
      </c>
      <c r="L12980" s="11"/>
      <c r="M12980" s="11"/>
      <c r="N12980" s="24"/>
      <c r="P12980" s="32"/>
      <c r="T12980" s="19"/>
      <c r="U12980" s="3"/>
      <c r="X12980" t="str">
        <f t="shared" si="786"/>
        <v/>
      </c>
      <c r="Z12980">
        <f t="shared" si="787"/>
        <v>1</v>
      </c>
      <c r="AB12980" s="9"/>
      <c r="AC12980" t="s">
        <v>9233</v>
      </c>
      <c r="AD12980">
        <f t="shared" si="788"/>
        <v>0</v>
      </c>
      <c r="AF12980" s="3"/>
      <c r="AH12980" s="9"/>
    </row>
    <row r="12981" spans="1:34" ht="10.95" customHeight="1" outlineLevel="1" x14ac:dyDescent="0.25">
      <c r="A12981" t="s">
        <v>11471</v>
      </c>
      <c r="C12981" s="3" t="s">
        <v>11994</v>
      </c>
      <c r="D12981" s="3">
        <v>7990</v>
      </c>
      <c r="E12981" s="9">
        <v>2018</v>
      </c>
      <c r="F12981" s="7" t="s">
        <v>21781</v>
      </c>
      <c r="G12981" s="7" t="s">
        <v>5401</v>
      </c>
      <c r="H12981" s="8" t="s">
        <v>9233</v>
      </c>
      <c r="I12981" s="8" t="s">
        <v>7560</v>
      </c>
      <c r="J12981" s="19">
        <v>7</v>
      </c>
      <c r="K12981" s="19" t="s">
        <v>7738</v>
      </c>
      <c r="L12981" s="11"/>
      <c r="M12981" s="11"/>
      <c r="N12981" s="24"/>
      <c r="P12981" s="32"/>
      <c r="T12981" s="19"/>
      <c r="U12981" s="3"/>
      <c r="X12981" t="str">
        <f t="shared" si="786"/>
        <v/>
      </c>
      <c r="Z12981" t="str">
        <f t="shared" si="787"/>
        <v/>
      </c>
      <c r="AB12981" s="9"/>
      <c r="AC12981" t="s">
        <v>9233</v>
      </c>
      <c r="AD12981">
        <f t="shared" si="788"/>
        <v>0</v>
      </c>
      <c r="AF12981" s="3"/>
      <c r="AH12981" s="9"/>
    </row>
    <row r="12982" spans="1:34" ht="10.95" customHeight="1" outlineLevel="1" x14ac:dyDescent="0.25">
      <c r="A12982" t="s">
        <v>11471</v>
      </c>
      <c r="C12982" s="3" t="s">
        <v>11994</v>
      </c>
      <c r="D12982" s="3" t="s">
        <v>11690</v>
      </c>
      <c r="E12982" s="9">
        <v>2018</v>
      </c>
      <c r="F12982" s="7" t="s">
        <v>21782</v>
      </c>
      <c r="G12982" s="7" t="s">
        <v>5401</v>
      </c>
      <c r="H12982" s="8" t="s">
        <v>9233</v>
      </c>
      <c r="I12982" s="8" t="s">
        <v>7560</v>
      </c>
      <c r="J12982" s="19">
        <v>7</v>
      </c>
      <c r="K12982" s="19" t="s">
        <v>7738</v>
      </c>
      <c r="L12982" s="11"/>
      <c r="M12982" s="11"/>
      <c r="N12982" s="24"/>
      <c r="P12982" s="32"/>
      <c r="T12982" s="19"/>
      <c r="U12982" s="3"/>
      <c r="X12982" t="str">
        <f t="shared" si="786"/>
        <v/>
      </c>
      <c r="Z12982">
        <f t="shared" si="787"/>
        <v>1</v>
      </c>
      <c r="AB12982" s="9"/>
      <c r="AC12982" t="s">
        <v>9233</v>
      </c>
      <c r="AD12982">
        <f t="shared" si="788"/>
        <v>0</v>
      </c>
      <c r="AF12982" s="3"/>
      <c r="AH12982" s="9"/>
    </row>
    <row r="12983" spans="1:34" ht="10.95" customHeight="1" outlineLevel="1" x14ac:dyDescent="0.25">
      <c r="A12983" t="s">
        <v>11471</v>
      </c>
      <c r="C12983" s="3" t="s">
        <v>11994</v>
      </c>
      <c r="D12983" s="3">
        <v>8075</v>
      </c>
      <c r="E12983" s="9">
        <v>2018</v>
      </c>
      <c r="F12983" s="7" t="s">
        <v>21782</v>
      </c>
      <c r="G12983" s="7" t="s">
        <v>5401</v>
      </c>
      <c r="H12983" s="8" t="s">
        <v>11692</v>
      </c>
      <c r="I12983" s="8" t="s">
        <v>11691</v>
      </c>
      <c r="J12983" s="19">
        <v>1</v>
      </c>
      <c r="K12983" s="19" t="s">
        <v>7738</v>
      </c>
      <c r="L12983" s="11"/>
      <c r="M12983" s="11"/>
      <c r="N12983" s="24"/>
      <c r="P12983" s="32"/>
      <c r="T12983" s="19"/>
      <c r="U12983" s="3"/>
      <c r="X12983" t="str">
        <f t="shared" si="786"/>
        <v/>
      </c>
      <c r="Z12983">
        <f t="shared" si="787"/>
        <v>1</v>
      </c>
      <c r="AB12983" s="9"/>
      <c r="AC12983" t="s">
        <v>11692</v>
      </c>
      <c r="AD12983">
        <f t="shared" si="788"/>
        <v>1</v>
      </c>
      <c r="AF12983" s="3"/>
      <c r="AH12983" s="9"/>
    </row>
    <row r="12984" spans="1:34" ht="10.95" customHeight="1" outlineLevel="1" x14ac:dyDescent="0.25">
      <c r="A12984" t="s">
        <v>11471</v>
      </c>
      <c r="C12984" s="3" t="s">
        <v>11994</v>
      </c>
      <c r="D12984" s="3">
        <v>8206</v>
      </c>
      <c r="E12984" s="9">
        <v>2019</v>
      </c>
      <c r="F12984" s="7" t="s">
        <v>21779</v>
      </c>
      <c r="G12984" s="7" t="s">
        <v>5401</v>
      </c>
      <c r="H12984" s="8" t="s">
        <v>9233</v>
      </c>
      <c r="I12984" s="8" t="s">
        <v>7560</v>
      </c>
      <c r="J12984" s="19">
        <v>7</v>
      </c>
      <c r="K12984" s="19" t="s">
        <v>7738</v>
      </c>
      <c r="L12984" s="11"/>
      <c r="M12984" s="11"/>
      <c r="N12984" s="24"/>
      <c r="P12984" s="32"/>
      <c r="T12984" s="19"/>
      <c r="U12984" s="3"/>
      <c r="X12984" t="str">
        <f t="shared" si="786"/>
        <v/>
      </c>
      <c r="Z12984" t="str">
        <f t="shared" si="787"/>
        <v/>
      </c>
      <c r="AB12984" s="9"/>
      <c r="AC12984" t="s">
        <v>9233</v>
      </c>
      <c r="AD12984">
        <f t="shared" si="788"/>
        <v>0</v>
      </c>
      <c r="AF12984" s="3"/>
      <c r="AH12984" s="9"/>
    </row>
    <row r="12985" spans="1:34" ht="10.95" customHeight="1" outlineLevel="1" x14ac:dyDescent="0.25">
      <c r="A12985" t="s">
        <v>11471</v>
      </c>
      <c r="C12985" s="3" t="s">
        <v>11994</v>
      </c>
      <c r="D12985" s="3">
        <v>8207</v>
      </c>
      <c r="E12985" s="9">
        <v>2019</v>
      </c>
      <c r="F12985" s="7" t="s">
        <v>21779</v>
      </c>
      <c r="G12985" s="7" t="s">
        <v>5401</v>
      </c>
      <c r="H12985" s="8" t="s">
        <v>9233</v>
      </c>
      <c r="I12985" s="8" t="s">
        <v>7560</v>
      </c>
      <c r="J12985" s="19">
        <v>7</v>
      </c>
      <c r="K12985" s="19" t="s">
        <v>7738</v>
      </c>
      <c r="L12985" s="11"/>
      <c r="M12985" s="11"/>
      <c r="N12985" s="24"/>
      <c r="P12985" s="32"/>
      <c r="T12985" s="19"/>
      <c r="U12985" s="3"/>
      <c r="X12985" t="str">
        <f t="shared" si="786"/>
        <v/>
      </c>
      <c r="Z12985" t="str">
        <f t="shared" si="787"/>
        <v/>
      </c>
      <c r="AB12985" s="9"/>
      <c r="AC12985" t="s">
        <v>9233</v>
      </c>
      <c r="AD12985">
        <f t="shared" si="788"/>
        <v>0</v>
      </c>
      <c r="AF12985" s="3"/>
      <c r="AH12985" s="9"/>
    </row>
    <row r="12986" spans="1:34" ht="10.95" customHeight="1" outlineLevel="1" x14ac:dyDescent="0.25">
      <c r="A12986" t="s">
        <v>11471</v>
      </c>
      <c r="C12986" s="3" t="s">
        <v>11994</v>
      </c>
      <c r="D12986" s="3">
        <v>8208</v>
      </c>
      <c r="E12986" s="9">
        <v>2019</v>
      </c>
      <c r="F12986" s="7" t="s">
        <v>21779</v>
      </c>
      <c r="G12986" s="7" t="s">
        <v>5401</v>
      </c>
      <c r="H12986" s="8" t="s">
        <v>9233</v>
      </c>
      <c r="I12986" s="8" t="s">
        <v>7560</v>
      </c>
      <c r="J12986" s="19">
        <v>7</v>
      </c>
      <c r="K12986" s="19" t="s">
        <v>7738</v>
      </c>
      <c r="L12986" s="11"/>
      <c r="M12986" s="11"/>
      <c r="N12986" s="24"/>
      <c r="P12986" s="32"/>
      <c r="T12986" s="19"/>
      <c r="U12986" s="3"/>
      <c r="X12986" t="str">
        <f t="shared" si="786"/>
        <v/>
      </c>
      <c r="Z12986" t="str">
        <f t="shared" si="787"/>
        <v/>
      </c>
      <c r="AB12986" s="9"/>
      <c r="AC12986" t="s">
        <v>9233</v>
      </c>
      <c r="AD12986">
        <f t="shared" si="788"/>
        <v>0</v>
      </c>
      <c r="AF12986" s="3"/>
      <c r="AH12986" s="9"/>
    </row>
    <row r="12987" spans="1:34" ht="10.95" customHeight="1" outlineLevel="1" x14ac:dyDescent="0.25">
      <c r="A12987" t="s">
        <v>11471</v>
      </c>
      <c r="C12987" s="3" t="s">
        <v>11994</v>
      </c>
      <c r="D12987" s="3">
        <v>8209</v>
      </c>
      <c r="E12987" s="9">
        <v>2019</v>
      </c>
      <c r="F12987" s="7" t="s">
        <v>21779</v>
      </c>
      <c r="G12987" s="7" t="s">
        <v>5401</v>
      </c>
      <c r="H12987" s="8" t="s">
        <v>9233</v>
      </c>
      <c r="I12987" s="8" t="s">
        <v>7560</v>
      </c>
      <c r="J12987" s="19">
        <v>7</v>
      </c>
      <c r="K12987" s="19" t="s">
        <v>7738</v>
      </c>
      <c r="L12987" s="11"/>
      <c r="M12987" s="11"/>
      <c r="N12987" s="24"/>
      <c r="P12987" s="32"/>
      <c r="T12987" s="19"/>
      <c r="U12987" s="3"/>
      <c r="X12987" t="str">
        <f t="shared" si="786"/>
        <v/>
      </c>
      <c r="Z12987" t="str">
        <f t="shared" si="787"/>
        <v/>
      </c>
      <c r="AB12987" s="9"/>
      <c r="AC12987" t="s">
        <v>9233</v>
      </c>
      <c r="AD12987">
        <f t="shared" si="788"/>
        <v>0</v>
      </c>
      <c r="AF12987" s="3"/>
      <c r="AH12987" s="9"/>
    </row>
    <row r="12988" spans="1:34" ht="10.95" customHeight="1" outlineLevel="1" x14ac:dyDescent="0.25">
      <c r="A12988" t="s">
        <v>11471</v>
      </c>
      <c r="C12988" s="3" t="s">
        <v>11994</v>
      </c>
      <c r="D12988" s="3" t="s">
        <v>11693</v>
      </c>
      <c r="E12988" s="9">
        <v>2019</v>
      </c>
      <c r="F12988" s="7" t="s">
        <v>21780</v>
      </c>
      <c r="G12988" s="7" t="s">
        <v>5401</v>
      </c>
      <c r="H12988" s="8" t="s">
        <v>9233</v>
      </c>
      <c r="I12988" s="8" t="s">
        <v>7560</v>
      </c>
      <c r="J12988" s="19">
        <v>7</v>
      </c>
      <c r="K12988" s="19" t="s">
        <v>7738</v>
      </c>
      <c r="L12988" s="11"/>
      <c r="M12988" s="11"/>
      <c r="N12988" s="24"/>
      <c r="P12988" s="32"/>
      <c r="T12988" s="19"/>
      <c r="U12988" s="3"/>
      <c r="X12988" t="str">
        <f t="shared" si="786"/>
        <v/>
      </c>
      <c r="Z12988">
        <f t="shared" si="787"/>
        <v>1</v>
      </c>
      <c r="AB12988" s="9"/>
      <c r="AC12988" t="s">
        <v>9233</v>
      </c>
      <c r="AD12988">
        <f t="shared" si="788"/>
        <v>0</v>
      </c>
      <c r="AF12988" s="3"/>
      <c r="AH12988" s="9"/>
    </row>
    <row r="12989" spans="1:34" ht="10.95" customHeight="1" outlineLevel="1" x14ac:dyDescent="0.25">
      <c r="A12989" t="s">
        <v>11471</v>
      </c>
      <c r="C12989" s="3" t="s">
        <v>11994</v>
      </c>
      <c r="D12989" s="3">
        <v>8210</v>
      </c>
      <c r="E12989" s="9">
        <v>2019</v>
      </c>
      <c r="F12989" s="7" t="s">
        <v>21781</v>
      </c>
      <c r="G12989" s="7" t="s">
        <v>5401</v>
      </c>
      <c r="H12989" s="8" t="s">
        <v>9233</v>
      </c>
      <c r="I12989" s="8" t="s">
        <v>7560</v>
      </c>
      <c r="J12989" s="19">
        <v>7</v>
      </c>
      <c r="K12989" s="19" t="s">
        <v>7738</v>
      </c>
      <c r="L12989" s="11"/>
      <c r="M12989" s="11"/>
      <c r="N12989" s="24"/>
      <c r="P12989" s="32"/>
      <c r="T12989" s="19"/>
      <c r="U12989" s="3"/>
      <c r="X12989" t="str">
        <f t="shared" si="786"/>
        <v/>
      </c>
      <c r="Z12989" t="str">
        <f t="shared" si="787"/>
        <v/>
      </c>
      <c r="AB12989" s="9"/>
      <c r="AC12989" t="s">
        <v>9233</v>
      </c>
      <c r="AD12989">
        <f t="shared" si="788"/>
        <v>0</v>
      </c>
      <c r="AF12989" s="3"/>
      <c r="AH12989" s="9"/>
    </row>
    <row r="12990" spans="1:34" ht="10.95" customHeight="1" outlineLevel="1" x14ac:dyDescent="0.25">
      <c r="A12990" t="s">
        <v>11471</v>
      </c>
      <c r="C12990" s="3" t="s">
        <v>11994</v>
      </c>
      <c r="D12990" s="3" t="s">
        <v>11694</v>
      </c>
      <c r="E12990" s="9">
        <v>2019</v>
      </c>
      <c r="F12990" s="7" t="s">
        <v>21782</v>
      </c>
      <c r="G12990" s="7" t="s">
        <v>5401</v>
      </c>
      <c r="H12990" s="8" t="s">
        <v>9233</v>
      </c>
      <c r="I12990" s="8" t="s">
        <v>7560</v>
      </c>
      <c r="J12990" s="19">
        <v>7</v>
      </c>
      <c r="K12990" s="19" t="s">
        <v>7738</v>
      </c>
      <c r="L12990" s="11"/>
      <c r="M12990" s="11"/>
      <c r="N12990" s="24"/>
      <c r="P12990" s="32"/>
      <c r="T12990" s="19"/>
      <c r="U12990" s="3"/>
      <c r="X12990" t="str">
        <f t="shared" si="786"/>
        <v/>
      </c>
      <c r="Z12990">
        <f t="shared" si="787"/>
        <v>1</v>
      </c>
      <c r="AB12990" s="9"/>
      <c r="AC12990" t="s">
        <v>9233</v>
      </c>
      <c r="AD12990">
        <f t="shared" si="788"/>
        <v>0</v>
      </c>
      <c r="AF12990" s="3"/>
      <c r="AH12990" s="9"/>
    </row>
    <row r="12991" spans="1:34" ht="10.95" customHeight="1" outlineLevel="1" x14ac:dyDescent="0.25">
      <c r="A12991" t="s">
        <v>11471</v>
      </c>
      <c r="C12991" s="3" t="s">
        <v>11994</v>
      </c>
      <c r="D12991" s="3">
        <v>8299</v>
      </c>
      <c r="E12991" s="9">
        <v>2019</v>
      </c>
      <c r="F12991" s="7" t="s">
        <v>21779</v>
      </c>
      <c r="G12991" s="7" t="s">
        <v>5401</v>
      </c>
      <c r="H12991" s="8" t="s">
        <v>9233</v>
      </c>
      <c r="I12991" s="8" t="s">
        <v>7560</v>
      </c>
      <c r="J12991" s="19">
        <v>7</v>
      </c>
      <c r="K12991" s="19" t="s">
        <v>7738</v>
      </c>
      <c r="L12991" s="11"/>
      <c r="M12991" s="11"/>
      <c r="N12991" s="24"/>
      <c r="P12991" s="32"/>
      <c r="T12991" s="19"/>
      <c r="U12991" s="3"/>
      <c r="X12991" t="str">
        <f t="shared" si="786"/>
        <v/>
      </c>
      <c r="Z12991" t="str">
        <f t="shared" si="787"/>
        <v/>
      </c>
      <c r="AB12991" s="9"/>
      <c r="AC12991" t="s">
        <v>9233</v>
      </c>
      <c r="AD12991">
        <f t="shared" si="788"/>
        <v>0</v>
      </c>
      <c r="AF12991" s="3"/>
      <c r="AH12991" s="9"/>
    </row>
    <row r="12992" spans="1:34" ht="10.95" customHeight="1" outlineLevel="1" x14ac:dyDescent="0.25">
      <c r="A12992" t="s">
        <v>11471</v>
      </c>
      <c r="C12992" s="3" t="s">
        <v>11994</v>
      </c>
      <c r="D12992" s="3">
        <v>8300</v>
      </c>
      <c r="E12992" s="9">
        <v>2019</v>
      </c>
      <c r="F12992" s="7" t="s">
        <v>21779</v>
      </c>
      <c r="G12992" s="7" t="s">
        <v>5401</v>
      </c>
      <c r="H12992" s="8" t="s">
        <v>9233</v>
      </c>
      <c r="I12992" s="8" t="s">
        <v>7560</v>
      </c>
      <c r="J12992" s="19">
        <v>7</v>
      </c>
      <c r="K12992" s="19" t="s">
        <v>7738</v>
      </c>
      <c r="L12992" s="11"/>
      <c r="M12992" s="11"/>
      <c r="N12992" s="24"/>
      <c r="P12992" s="32"/>
      <c r="T12992" s="19"/>
      <c r="U12992" s="3"/>
      <c r="X12992" t="str">
        <f t="shared" si="786"/>
        <v/>
      </c>
      <c r="Z12992" t="str">
        <f t="shared" si="787"/>
        <v/>
      </c>
      <c r="AB12992" s="9"/>
      <c r="AC12992" t="s">
        <v>9233</v>
      </c>
      <c r="AD12992">
        <f t="shared" si="788"/>
        <v>0</v>
      </c>
      <c r="AF12992" s="3"/>
      <c r="AH12992" s="9"/>
    </row>
    <row r="12993" spans="1:34" ht="10.95" customHeight="1" outlineLevel="1" x14ac:dyDescent="0.25">
      <c r="A12993" t="s">
        <v>11471</v>
      </c>
      <c r="C12993" s="3" t="s">
        <v>11994</v>
      </c>
      <c r="D12993" s="3">
        <v>8301</v>
      </c>
      <c r="E12993" s="9">
        <v>2019</v>
      </c>
      <c r="F12993" s="7" t="s">
        <v>21779</v>
      </c>
      <c r="G12993" s="7" t="s">
        <v>5401</v>
      </c>
      <c r="H12993" s="8" t="s">
        <v>9233</v>
      </c>
      <c r="I12993" s="8" t="s">
        <v>7560</v>
      </c>
      <c r="J12993" s="19">
        <v>7</v>
      </c>
      <c r="K12993" s="19" t="s">
        <v>7738</v>
      </c>
      <c r="L12993" s="11"/>
      <c r="M12993" s="11"/>
      <c r="N12993" s="24"/>
      <c r="P12993" s="32"/>
      <c r="T12993" s="19"/>
      <c r="U12993" s="3"/>
      <c r="X12993" t="str">
        <f t="shared" si="786"/>
        <v/>
      </c>
      <c r="Z12993" t="str">
        <f t="shared" si="787"/>
        <v/>
      </c>
      <c r="AB12993" s="9"/>
      <c r="AC12993" t="s">
        <v>9233</v>
      </c>
      <c r="AD12993">
        <f t="shared" si="788"/>
        <v>0</v>
      </c>
      <c r="AF12993" s="3"/>
      <c r="AH12993" s="9"/>
    </row>
    <row r="12994" spans="1:34" ht="10.95" customHeight="1" outlineLevel="1" x14ac:dyDescent="0.25">
      <c r="A12994" t="s">
        <v>11471</v>
      </c>
      <c r="C12994" s="3" t="s">
        <v>11994</v>
      </c>
      <c r="D12994" s="3">
        <v>8302</v>
      </c>
      <c r="E12994" s="9">
        <v>2019</v>
      </c>
      <c r="F12994" s="7" t="s">
        <v>21779</v>
      </c>
      <c r="G12994" s="7" t="s">
        <v>5401</v>
      </c>
      <c r="H12994" s="8" t="s">
        <v>9233</v>
      </c>
      <c r="I12994" s="8" t="s">
        <v>7560</v>
      </c>
      <c r="J12994" s="19">
        <v>7</v>
      </c>
      <c r="K12994" s="19" t="s">
        <v>7738</v>
      </c>
      <c r="L12994" s="11"/>
      <c r="M12994" s="11"/>
      <c r="N12994" s="24"/>
      <c r="P12994" s="32"/>
      <c r="T12994" s="19"/>
      <c r="U12994" s="3"/>
      <c r="X12994" t="str">
        <f t="shared" ref="X12994:X13057" si="789">IF(COUNTIF(F12994,"*fdc*"),1,"")</f>
        <v/>
      </c>
      <c r="Z12994" t="str">
        <f t="shared" ref="Z12994:Z13057" si="790">IF(COUNTIF(F12994,"*s/s*"),1,"")</f>
        <v/>
      </c>
      <c r="AB12994" s="9"/>
      <c r="AC12994" t="s">
        <v>9233</v>
      </c>
      <c r="AD12994">
        <f t="shared" si="788"/>
        <v>0</v>
      </c>
      <c r="AF12994" s="3"/>
      <c r="AH12994" s="9"/>
    </row>
    <row r="12995" spans="1:34" ht="10.95" customHeight="1" outlineLevel="1" x14ac:dyDescent="0.25">
      <c r="A12995" t="s">
        <v>11471</v>
      </c>
      <c r="C12995" s="3" t="s">
        <v>11994</v>
      </c>
      <c r="D12995" s="3" t="s">
        <v>11695</v>
      </c>
      <c r="E12995" s="9">
        <v>2019</v>
      </c>
      <c r="F12995" s="7" t="s">
        <v>21780</v>
      </c>
      <c r="G12995" s="7" t="s">
        <v>5401</v>
      </c>
      <c r="H12995" s="8" t="s">
        <v>9233</v>
      </c>
      <c r="I12995" s="8" t="s">
        <v>7560</v>
      </c>
      <c r="J12995" s="19">
        <v>7</v>
      </c>
      <c r="K12995" s="19" t="s">
        <v>7738</v>
      </c>
      <c r="L12995" s="11"/>
      <c r="M12995" s="11"/>
      <c r="N12995" s="24"/>
      <c r="P12995" s="32"/>
      <c r="T12995" s="19"/>
      <c r="U12995" s="3"/>
      <c r="X12995" t="str">
        <f t="shared" si="789"/>
        <v/>
      </c>
      <c r="Z12995">
        <f t="shared" si="790"/>
        <v>1</v>
      </c>
      <c r="AB12995" s="9"/>
      <c r="AC12995" t="s">
        <v>9233</v>
      </c>
      <c r="AD12995">
        <f t="shared" si="788"/>
        <v>0</v>
      </c>
      <c r="AF12995" s="3"/>
      <c r="AH12995" s="9"/>
    </row>
    <row r="12996" spans="1:34" ht="10.95" customHeight="1" outlineLevel="1" x14ac:dyDescent="0.25">
      <c r="A12996" t="s">
        <v>11471</v>
      </c>
      <c r="C12996" s="3" t="s">
        <v>11994</v>
      </c>
      <c r="D12996" s="3">
        <v>8303</v>
      </c>
      <c r="E12996" s="9">
        <v>2019</v>
      </c>
      <c r="F12996" s="7" t="s">
        <v>21781</v>
      </c>
      <c r="G12996" s="7" t="s">
        <v>5401</v>
      </c>
      <c r="H12996" s="8" t="s">
        <v>9233</v>
      </c>
      <c r="I12996" s="8" t="s">
        <v>7560</v>
      </c>
      <c r="J12996" s="19">
        <v>7</v>
      </c>
      <c r="K12996" s="19" t="s">
        <v>7738</v>
      </c>
      <c r="L12996" s="11"/>
      <c r="M12996" s="11"/>
      <c r="N12996" s="24"/>
      <c r="P12996" s="32"/>
      <c r="T12996" s="19"/>
      <c r="U12996" s="3"/>
      <c r="X12996" t="str">
        <f t="shared" si="789"/>
        <v/>
      </c>
      <c r="Z12996" t="str">
        <f t="shared" si="790"/>
        <v/>
      </c>
      <c r="AB12996" s="9"/>
      <c r="AC12996" t="s">
        <v>9233</v>
      </c>
      <c r="AD12996">
        <f t="shared" si="788"/>
        <v>0</v>
      </c>
      <c r="AF12996" s="3"/>
      <c r="AH12996" s="9"/>
    </row>
    <row r="12997" spans="1:34" ht="10.95" customHeight="1" outlineLevel="1" x14ac:dyDescent="0.25">
      <c r="A12997" t="s">
        <v>11471</v>
      </c>
      <c r="C12997" s="3" t="s">
        <v>11994</v>
      </c>
      <c r="D12997" s="3" t="s">
        <v>11696</v>
      </c>
      <c r="E12997" s="9">
        <v>2019</v>
      </c>
      <c r="F12997" s="7" t="s">
        <v>21782</v>
      </c>
      <c r="G12997" s="7" t="s">
        <v>5401</v>
      </c>
      <c r="H12997" s="8" t="s">
        <v>9233</v>
      </c>
      <c r="I12997" s="8" t="s">
        <v>7560</v>
      </c>
      <c r="J12997" s="19">
        <v>7</v>
      </c>
      <c r="K12997" s="19" t="s">
        <v>7738</v>
      </c>
      <c r="L12997" s="11"/>
      <c r="M12997" s="11"/>
      <c r="N12997" s="24"/>
      <c r="P12997" s="32"/>
      <c r="T12997" s="19"/>
      <c r="U12997" s="3"/>
      <c r="X12997" t="str">
        <f t="shared" si="789"/>
        <v/>
      </c>
      <c r="Z12997">
        <f t="shared" si="790"/>
        <v>1</v>
      </c>
      <c r="AB12997" s="9"/>
      <c r="AC12997" t="s">
        <v>9233</v>
      </c>
      <c r="AD12997">
        <f t="shared" si="788"/>
        <v>0</v>
      </c>
      <c r="AF12997" s="3"/>
      <c r="AH12997" s="9"/>
    </row>
    <row r="12998" spans="1:34" ht="10.95" customHeight="1" outlineLevel="1" x14ac:dyDescent="0.25">
      <c r="A12998" t="s">
        <v>11471</v>
      </c>
      <c r="C12998" s="3" t="s">
        <v>11994</v>
      </c>
      <c r="D12998" s="3">
        <v>8349</v>
      </c>
      <c r="E12998" s="9">
        <v>2019</v>
      </c>
      <c r="F12998" s="7" t="s">
        <v>21779</v>
      </c>
      <c r="G12998" s="7" t="s">
        <v>5401</v>
      </c>
      <c r="H12998" s="8" t="s">
        <v>4364</v>
      </c>
      <c r="I12998" s="8" t="s">
        <v>9442</v>
      </c>
      <c r="J12998" s="19">
        <v>1</v>
      </c>
      <c r="K12998" s="19" t="s">
        <v>7738</v>
      </c>
      <c r="L12998" s="11"/>
      <c r="M12998" s="11"/>
      <c r="N12998" s="24"/>
      <c r="P12998" s="32"/>
      <c r="T12998" s="19"/>
      <c r="U12998" s="3"/>
      <c r="X12998" t="str">
        <f t="shared" si="789"/>
        <v/>
      </c>
      <c r="Z12998" t="str">
        <f t="shared" si="790"/>
        <v/>
      </c>
      <c r="AB12998" s="9"/>
      <c r="AC12998" t="s">
        <v>4364</v>
      </c>
      <c r="AD12998">
        <f t="shared" si="788"/>
        <v>1</v>
      </c>
      <c r="AF12998" s="3"/>
      <c r="AH12998" s="9"/>
    </row>
    <row r="12999" spans="1:34" ht="10.95" customHeight="1" outlineLevel="1" x14ac:dyDescent="0.25">
      <c r="A12999" t="s">
        <v>11471</v>
      </c>
      <c r="C12999" s="3" t="s">
        <v>11994</v>
      </c>
      <c r="D12999" s="3">
        <v>8350</v>
      </c>
      <c r="E12999" s="9">
        <v>2019</v>
      </c>
      <c r="F12999" s="7" t="s">
        <v>21779</v>
      </c>
      <c r="G12999" s="7" t="s">
        <v>5401</v>
      </c>
      <c r="H12999" s="8" t="s">
        <v>4364</v>
      </c>
      <c r="I12999" s="8" t="s">
        <v>9442</v>
      </c>
      <c r="J12999" s="19">
        <v>3</v>
      </c>
      <c r="K12999" s="19" t="s">
        <v>7738</v>
      </c>
      <c r="L12999" s="11"/>
      <c r="M12999" s="11"/>
      <c r="N12999" s="24"/>
      <c r="P12999" s="32"/>
      <c r="T12999" s="19"/>
      <c r="U12999" s="3"/>
      <c r="X12999" t="str">
        <f t="shared" si="789"/>
        <v/>
      </c>
      <c r="Z12999" t="str">
        <f t="shared" si="790"/>
        <v/>
      </c>
      <c r="AB12999" s="9"/>
      <c r="AC12999" t="s">
        <v>4364</v>
      </c>
      <c r="AD12999">
        <f t="shared" si="788"/>
        <v>1</v>
      </c>
      <c r="AF12999" s="3"/>
      <c r="AH12999" s="9"/>
    </row>
    <row r="13000" spans="1:34" ht="10.95" customHeight="1" outlineLevel="1" x14ac:dyDescent="0.25">
      <c r="A13000" t="s">
        <v>11471</v>
      </c>
      <c r="C13000" s="3" t="s">
        <v>11994</v>
      </c>
      <c r="D13000" s="3">
        <v>8352</v>
      </c>
      <c r="E13000" s="9">
        <v>2019</v>
      </c>
      <c r="F13000" s="7" t="s">
        <v>21779</v>
      </c>
      <c r="G13000" s="7" t="s">
        <v>5401</v>
      </c>
      <c r="H13000" s="8" t="s">
        <v>4364</v>
      </c>
      <c r="I13000" s="8" t="s">
        <v>9442</v>
      </c>
      <c r="J13000" s="19">
        <v>1</v>
      </c>
      <c r="K13000" s="19" t="s">
        <v>7738</v>
      </c>
      <c r="L13000" s="11"/>
      <c r="M13000" s="11"/>
      <c r="N13000" s="24"/>
      <c r="P13000" s="32"/>
      <c r="T13000" s="19"/>
      <c r="U13000" s="3"/>
      <c r="X13000" t="str">
        <f t="shared" si="789"/>
        <v/>
      </c>
      <c r="Z13000" t="str">
        <f t="shared" si="790"/>
        <v/>
      </c>
      <c r="AB13000" s="9"/>
      <c r="AC13000" t="s">
        <v>4364</v>
      </c>
      <c r="AD13000">
        <f t="shared" si="788"/>
        <v>1</v>
      </c>
      <c r="AF13000" s="3"/>
      <c r="AH13000" s="9"/>
    </row>
    <row r="13001" spans="1:34" ht="10.95" customHeight="1" outlineLevel="1" x14ac:dyDescent="0.25">
      <c r="A13001" t="s">
        <v>11471</v>
      </c>
      <c r="C13001" s="3" t="s">
        <v>11994</v>
      </c>
      <c r="D13001" s="3" t="s">
        <v>11697</v>
      </c>
      <c r="E13001" s="9">
        <v>2019</v>
      </c>
      <c r="F13001" s="7" t="s">
        <v>21780</v>
      </c>
      <c r="G13001" s="7" t="s">
        <v>5401</v>
      </c>
      <c r="H13001" s="8" t="s">
        <v>4364</v>
      </c>
      <c r="I13001" s="8" t="s">
        <v>9442</v>
      </c>
      <c r="J13001" s="19">
        <v>1</v>
      </c>
      <c r="K13001" s="19" t="s">
        <v>7738</v>
      </c>
      <c r="L13001" s="11"/>
      <c r="M13001" s="11"/>
      <c r="N13001" s="24"/>
      <c r="P13001" s="32"/>
      <c r="T13001" s="19"/>
      <c r="U13001" s="3"/>
      <c r="X13001" t="str">
        <f t="shared" si="789"/>
        <v/>
      </c>
      <c r="Z13001">
        <f t="shared" si="790"/>
        <v>1</v>
      </c>
      <c r="AB13001" s="9"/>
      <c r="AC13001" t="s">
        <v>4364</v>
      </c>
      <c r="AD13001">
        <f t="shared" si="788"/>
        <v>1</v>
      </c>
      <c r="AF13001" s="3"/>
      <c r="AH13001" s="9"/>
    </row>
    <row r="13002" spans="1:34" ht="10.95" customHeight="1" outlineLevel="1" x14ac:dyDescent="0.25">
      <c r="A13002" t="s">
        <v>11471</v>
      </c>
      <c r="C13002" s="3" t="s">
        <v>11994</v>
      </c>
      <c r="D13002" s="3">
        <v>8353</v>
      </c>
      <c r="E13002" s="9">
        <v>2019</v>
      </c>
      <c r="F13002" s="7" t="s">
        <v>21782</v>
      </c>
      <c r="G13002" s="7" t="s">
        <v>5401</v>
      </c>
      <c r="H13002" s="8" t="s">
        <v>4364</v>
      </c>
      <c r="I13002" s="8" t="s">
        <v>9442</v>
      </c>
      <c r="J13002" s="19">
        <v>1</v>
      </c>
      <c r="K13002" s="19" t="s">
        <v>7738</v>
      </c>
      <c r="L13002" s="11"/>
      <c r="M13002" s="11"/>
      <c r="N13002" s="24"/>
      <c r="P13002" s="32"/>
      <c r="T13002" s="19"/>
      <c r="U13002" s="3"/>
      <c r="X13002" t="str">
        <f t="shared" si="789"/>
        <v/>
      </c>
      <c r="Z13002">
        <f t="shared" si="790"/>
        <v>1</v>
      </c>
      <c r="AB13002" s="9"/>
      <c r="AC13002" t="s">
        <v>4364</v>
      </c>
      <c r="AD13002">
        <f t="shared" si="788"/>
        <v>1</v>
      </c>
      <c r="AF13002" s="3"/>
      <c r="AH13002" s="9"/>
    </row>
    <row r="13003" spans="1:34" ht="10.95" customHeight="1" outlineLevel="1" x14ac:dyDescent="0.25">
      <c r="A13003" t="s">
        <v>11471</v>
      </c>
      <c r="C13003" s="3" t="s">
        <v>11994</v>
      </c>
      <c r="D13003" s="3">
        <v>8482</v>
      </c>
      <c r="E13003" s="9">
        <v>2019</v>
      </c>
      <c r="F13003" s="7" t="s">
        <v>21779</v>
      </c>
      <c r="G13003" s="7" t="s">
        <v>5401</v>
      </c>
      <c r="H13003" s="8" t="s">
        <v>11701</v>
      </c>
      <c r="I13003" s="8" t="s">
        <v>11698</v>
      </c>
      <c r="J13003" s="19">
        <v>1</v>
      </c>
      <c r="K13003" s="19" t="s">
        <v>20093</v>
      </c>
      <c r="L13003" s="11"/>
      <c r="M13003" s="11"/>
      <c r="N13003" s="24"/>
      <c r="P13003" s="32"/>
      <c r="T13003" s="19"/>
      <c r="U13003" s="3"/>
      <c r="X13003" t="str">
        <f t="shared" si="789"/>
        <v/>
      </c>
      <c r="Z13003" t="str">
        <f t="shared" si="790"/>
        <v/>
      </c>
      <c r="AB13003" s="9"/>
      <c r="AC13003" t="s">
        <v>11701</v>
      </c>
      <c r="AD13003">
        <f t="shared" si="788"/>
        <v>0</v>
      </c>
      <c r="AF13003" s="3"/>
      <c r="AH13003" s="9"/>
    </row>
    <row r="13004" spans="1:34" ht="10.95" customHeight="1" outlineLevel="1" x14ac:dyDescent="0.25">
      <c r="A13004" t="s">
        <v>11471</v>
      </c>
      <c r="C13004" s="3" t="s">
        <v>11994</v>
      </c>
      <c r="D13004" s="3">
        <v>8483</v>
      </c>
      <c r="E13004" s="9">
        <v>2019</v>
      </c>
      <c r="F13004" s="7" t="s">
        <v>21779</v>
      </c>
      <c r="G13004" s="7" t="s">
        <v>5401</v>
      </c>
      <c r="H13004" s="8" t="s">
        <v>9365</v>
      </c>
      <c r="I13004" s="8" t="s">
        <v>11698</v>
      </c>
      <c r="J13004" s="19">
        <v>1</v>
      </c>
      <c r="K13004" s="19" t="s">
        <v>20093</v>
      </c>
      <c r="L13004" s="11"/>
      <c r="M13004" s="11"/>
      <c r="N13004" s="24"/>
      <c r="P13004" s="32"/>
      <c r="S13004">
        <v>1</v>
      </c>
      <c r="T13004" s="19"/>
      <c r="U13004" s="3"/>
      <c r="X13004" t="str">
        <f t="shared" si="789"/>
        <v/>
      </c>
      <c r="Z13004" t="str">
        <f t="shared" si="790"/>
        <v/>
      </c>
      <c r="AB13004" s="9"/>
      <c r="AC13004" t="s">
        <v>9365</v>
      </c>
      <c r="AD13004">
        <f t="shared" si="788"/>
        <v>0</v>
      </c>
      <c r="AF13004" s="3"/>
      <c r="AH13004" s="9"/>
    </row>
    <row r="13005" spans="1:34" ht="10.95" customHeight="1" outlineLevel="1" x14ac:dyDescent="0.25">
      <c r="A13005" t="s">
        <v>11471</v>
      </c>
      <c r="C13005" s="3" t="s">
        <v>11994</v>
      </c>
      <c r="D13005" s="3">
        <v>8484</v>
      </c>
      <c r="E13005" s="9">
        <v>2019</v>
      </c>
      <c r="F13005" s="7" t="s">
        <v>21779</v>
      </c>
      <c r="G13005" s="7" t="s">
        <v>5401</v>
      </c>
      <c r="H13005" s="8" t="s">
        <v>1679</v>
      </c>
      <c r="I13005" s="8" t="s">
        <v>11698</v>
      </c>
      <c r="J13005" s="19">
        <v>1</v>
      </c>
      <c r="K13005" s="19" t="s">
        <v>20093</v>
      </c>
      <c r="L13005" s="11"/>
      <c r="M13005" s="11"/>
      <c r="N13005" s="24"/>
      <c r="P13005" s="32"/>
      <c r="T13005" s="19"/>
      <c r="U13005" s="3"/>
      <c r="X13005" t="str">
        <f t="shared" si="789"/>
        <v/>
      </c>
      <c r="Z13005" t="str">
        <f t="shared" si="790"/>
        <v/>
      </c>
      <c r="AB13005" s="9"/>
      <c r="AC13005" t="s">
        <v>1679</v>
      </c>
      <c r="AD13005">
        <f t="shared" si="788"/>
        <v>0</v>
      </c>
      <c r="AF13005" s="3"/>
      <c r="AH13005" s="9"/>
    </row>
    <row r="13006" spans="1:34" ht="10.95" customHeight="1" outlineLevel="1" x14ac:dyDescent="0.25">
      <c r="A13006" t="s">
        <v>11471</v>
      </c>
      <c r="C13006" s="3" t="s">
        <v>11994</v>
      </c>
      <c r="D13006" s="3">
        <v>8485</v>
      </c>
      <c r="E13006" s="9">
        <v>2019</v>
      </c>
      <c r="F13006" s="7" t="s">
        <v>21779</v>
      </c>
      <c r="G13006" s="7" t="s">
        <v>5401</v>
      </c>
      <c r="H13006" s="8" t="s">
        <v>746</v>
      </c>
      <c r="I13006" s="8" t="s">
        <v>11698</v>
      </c>
      <c r="J13006" s="19">
        <v>1</v>
      </c>
      <c r="K13006" s="19" t="s">
        <v>20093</v>
      </c>
      <c r="L13006" s="11"/>
      <c r="M13006" s="11"/>
      <c r="N13006" s="24"/>
      <c r="P13006" s="32"/>
      <c r="T13006" s="19"/>
      <c r="U13006" s="3"/>
      <c r="X13006" t="str">
        <f t="shared" si="789"/>
        <v/>
      </c>
      <c r="Z13006" t="str">
        <f t="shared" si="790"/>
        <v/>
      </c>
      <c r="AB13006" s="9"/>
      <c r="AC13006" t="s">
        <v>746</v>
      </c>
      <c r="AD13006">
        <f t="shared" si="788"/>
        <v>0</v>
      </c>
      <c r="AF13006" s="3"/>
      <c r="AH13006" s="9"/>
    </row>
    <row r="13007" spans="1:34" ht="10.95" customHeight="1" outlineLevel="1" x14ac:dyDescent="0.25">
      <c r="A13007" t="s">
        <v>11471</v>
      </c>
      <c r="C13007" s="3" t="s">
        <v>11994</v>
      </c>
      <c r="D13007" s="3" t="s">
        <v>11699</v>
      </c>
      <c r="E13007" s="9">
        <v>2019</v>
      </c>
      <c r="F13007" s="7" t="s">
        <v>21780</v>
      </c>
      <c r="G13007" s="7" t="s">
        <v>5401</v>
      </c>
      <c r="H13007" s="8" t="s">
        <v>11702</v>
      </c>
      <c r="I13007" s="8" t="s">
        <v>11698</v>
      </c>
      <c r="J13007" s="19">
        <v>1</v>
      </c>
      <c r="K13007" s="19" t="s">
        <v>7736</v>
      </c>
      <c r="L13007" s="11">
        <v>13</v>
      </c>
      <c r="M13007" s="11"/>
      <c r="N13007" s="24"/>
      <c r="P13007" s="32"/>
      <c r="T13007" s="19"/>
      <c r="U13007" s="3"/>
      <c r="X13007" t="str">
        <f t="shared" si="789"/>
        <v/>
      </c>
      <c r="Z13007">
        <f t="shared" si="790"/>
        <v>1</v>
      </c>
      <c r="AB13007" s="9"/>
      <c r="AC13007" t="s">
        <v>11702</v>
      </c>
      <c r="AD13007">
        <f t="shared" si="788"/>
        <v>0</v>
      </c>
      <c r="AF13007" s="3"/>
      <c r="AH13007" s="9"/>
    </row>
    <row r="13008" spans="1:34" ht="10.95" customHeight="1" outlineLevel="1" x14ac:dyDescent="0.25">
      <c r="A13008" t="s">
        <v>11471</v>
      </c>
      <c r="C13008" s="3" t="s">
        <v>11994</v>
      </c>
      <c r="D13008" s="3">
        <v>8486</v>
      </c>
      <c r="E13008" s="9">
        <v>2019</v>
      </c>
      <c r="F13008" s="7" t="s">
        <v>21781</v>
      </c>
      <c r="G13008" s="7" t="s">
        <v>5401</v>
      </c>
      <c r="H13008" s="8" t="s">
        <v>6219</v>
      </c>
      <c r="I13008" s="8" t="s">
        <v>11698</v>
      </c>
      <c r="J13008" s="19">
        <v>1</v>
      </c>
      <c r="K13008" s="19" t="s">
        <v>20093</v>
      </c>
      <c r="L13008" s="11"/>
      <c r="M13008" s="11"/>
      <c r="N13008" s="24"/>
      <c r="P13008" s="32"/>
      <c r="T13008" s="19"/>
      <c r="U13008" s="3"/>
      <c r="X13008" t="str">
        <f t="shared" si="789"/>
        <v/>
      </c>
      <c r="Z13008" t="str">
        <f t="shared" si="790"/>
        <v/>
      </c>
      <c r="AB13008" s="9"/>
      <c r="AC13008" t="s">
        <v>6219</v>
      </c>
      <c r="AD13008">
        <f t="shared" si="788"/>
        <v>0</v>
      </c>
      <c r="AF13008" s="3"/>
      <c r="AH13008" s="9"/>
    </row>
    <row r="13009" spans="1:48" ht="10.95" customHeight="1" outlineLevel="1" x14ac:dyDescent="0.25">
      <c r="A13009" t="s">
        <v>11471</v>
      </c>
      <c r="C13009" s="3" t="s">
        <v>11994</v>
      </c>
      <c r="D13009" s="3" t="s">
        <v>11700</v>
      </c>
      <c r="E13009" s="9">
        <v>2019</v>
      </c>
      <c r="F13009" s="7" t="s">
        <v>21782</v>
      </c>
      <c r="G13009" s="7" t="s">
        <v>5401</v>
      </c>
      <c r="H13009" s="8" t="s">
        <v>11703</v>
      </c>
      <c r="I13009" s="8" t="s">
        <v>11698</v>
      </c>
      <c r="J13009" s="19">
        <v>1</v>
      </c>
      <c r="K13009" s="19" t="s">
        <v>7736</v>
      </c>
      <c r="L13009" s="11">
        <v>13</v>
      </c>
      <c r="M13009" s="11"/>
      <c r="N13009" s="24"/>
      <c r="P13009" s="32"/>
      <c r="R13009">
        <v>1</v>
      </c>
      <c r="S13009">
        <v>1</v>
      </c>
      <c r="T13009" s="19"/>
      <c r="U13009" s="3"/>
      <c r="X13009" t="str">
        <f t="shared" si="789"/>
        <v/>
      </c>
      <c r="Z13009">
        <f t="shared" si="790"/>
        <v>1</v>
      </c>
      <c r="AB13009" s="9"/>
      <c r="AC13009" t="s">
        <v>11703</v>
      </c>
      <c r="AD13009">
        <f t="shared" si="788"/>
        <v>0</v>
      </c>
      <c r="AF13009" s="3"/>
      <c r="AH13009" s="9"/>
    </row>
    <row r="13010" spans="1:48" ht="10.95" customHeight="1" outlineLevel="1" x14ac:dyDescent="0.25">
      <c r="A13010" t="s">
        <v>11471</v>
      </c>
      <c r="C13010" s="3" t="s">
        <v>11994</v>
      </c>
      <c r="D13010" s="3">
        <v>8487</v>
      </c>
      <c r="E13010" s="9">
        <v>2019</v>
      </c>
      <c r="F13010" s="7" t="s">
        <v>21779</v>
      </c>
      <c r="G13010" s="7" t="s">
        <v>5401</v>
      </c>
      <c r="H13010" s="8" t="s">
        <v>9233</v>
      </c>
      <c r="I13010" s="8" t="s">
        <v>7560</v>
      </c>
      <c r="J13010" s="19">
        <v>7</v>
      </c>
      <c r="K13010" s="19" t="s">
        <v>7738</v>
      </c>
      <c r="L13010" s="11"/>
      <c r="M13010" s="11"/>
      <c r="N13010" s="24"/>
      <c r="P13010" s="32"/>
      <c r="T13010" s="19"/>
      <c r="U13010" s="3"/>
      <c r="X13010" t="str">
        <f t="shared" si="789"/>
        <v/>
      </c>
      <c r="Z13010" t="str">
        <f t="shared" si="790"/>
        <v/>
      </c>
      <c r="AB13010" s="9"/>
      <c r="AC13010" t="s">
        <v>9233</v>
      </c>
      <c r="AD13010">
        <f t="shared" si="788"/>
        <v>0</v>
      </c>
      <c r="AF13010" s="3"/>
      <c r="AH13010" s="9"/>
    </row>
    <row r="13011" spans="1:48" ht="10.95" customHeight="1" outlineLevel="1" x14ac:dyDescent="0.25">
      <c r="A13011" t="s">
        <v>11471</v>
      </c>
      <c r="C13011" s="3" t="s">
        <v>11994</v>
      </c>
      <c r="D13011" s="3">
        <v>8488</v>
      </c>
      <c r="E13011" s="9">
        <v>2019</v>
      </c>
      <c r="F13011" s="7" t="s">
        <v>21779</v>
      </c>
      <c r="G13011" s="7" t="s">
        <v>5401</v>
      </c>
      <c r="H13011" s="8" t="s">
        <v>9233</v>
      </c>
      <c r="I13011" s="8" t="s">
        <v>7560</v>
      </c>
      <c r="J13011" s="19">
        <v>7</v>
      </c>
      <c r="K13011" s="19" t="s">
        <v>7738</v>
      </c>
      <c r="L13011" s="11"/>
      <c r="M13011" s="11"/>
      <c r="N13011" s="24"/>
      <c r="P13011" s="32"/>
      <c r="T13011" s="19"/>
      <c r="U13011" s="3"/>
      <c r="X13011" t="str">
        <f t="shared" si="789"/>
        <v/>
      </c>
      <c r="Z13011" t="str">
        <f t="shared" si="790"/>
        <v/>
      </c>
      <c r="AB13011" s="9"/>
      <c r="AC13011" t="s">
        <v>9233</v>
      </c>
      <c r="AD13011">
        <f t="shared" si="788"/>
        <v>0</v>
      </c>
      <c r="AF13011" s="3"/>
      <c r="AH13011" s="9"/>
    </row>
    <row r="13012" spans="1:48" ht="10.95" customHeight="1" outlineLevel="1" x14ac:dyDescent="0.25">
      <c r="A13012" t="s">
        <v>11471</v>
      </c>
      <c r="C13012" s="3" t="s">
        <v>11994</v>
      </c>
      <c r="D13012" s="3">
        <v>8489</v>
      </c>
      <c r="E13012" s="9">
        <v>2019</v>
      </c>
      <c r="F13012" s="7" t="s">
        <v>21779</v>
      </c>
      <c r="G13012" s="7" t="s">
        <v>5401</v>
      </c>
      <c r="H13012" s="8" t="s">
        <v>9233</v>
      </c>
      <c r="I13012" s="8" t="s">
        <v>7560</v>
      </c>
      <c r="J13012" s="19">
        <v>7</v>
      </c>
      <c r="K13012" s="19" t="s">
        <v>7738</v>
      </c>
      <c r="L13012" s="11"/>
      <c r="M13012" s="11"/>
      <c r="N13012" s="24"/>
      <c r="P13012" s="32"/>
      <c r="T13012" s="19"/>
      <c r="U13012" s="3"/>
      <c r="X13012" t="str">
        <f t="shared" si="789"/>
        <v/>
      </c>
      <c r="Z13012" t="str">
        <f t="shared" si="790"/>
        <v/>
      </c>
      <c r="AB13012" s="9"/>
      <c r="AC13012" t="s">
        <v>9233</v>
      </c>
      <c r="AD13012">
        <f t="shared" si="788"/>
        <v>0</v>
      </c>
      <c r="AF13012" s="3"/>
      <c r="AH13012" s="9"/>
    </row>
    <row r="13013" spans="1:48" ht="10.95" customHeight="1" outlineLevel="1" x14ac:dyDescent="0.25">
      <c r="A13013" t="s">
        <v>11471</v>
      </c>
      <c r="C13013" s="3" t="s">
        <v>11994</v>
      </c>
      <c r="D13013" s="3">
        <v>8490</v>
      </c>
      <c r="E13013" s="9">
        <v>2019</v>
      </c>
      <c r="F13013" s="7" t="s">
        <v>21779</v>
      </c>
      <c r="G13013" s="7" t="s">
        <v>5401</v>
      </c>
      <c r="H13013" s="8" t="s">
        <v>9233</v>
      </c>
      <c r="I13013" s="8" t="s">
        <v>7560</v>
      </c>
      <c r="J13013" s="19">
        <v>7</v>
      </c>
      <c r="K13013" s="19" t="s">
        <v>7738</v>
      </c>
      <c r="L13013" s="11"/>
      <c r="M13013" s="11"/>
      <c r="N13013" s="24"/>
      <c r="P13013" s="32"/>
      <c r="T13013" s="19"/>
      <c r="U13013" s="3"/>
      <c r="X13013" t="str">
        <f t="shared" si="789"/>
        <v/>
      </c>
      <c r="Z13013" t="str">
        <f t="shared" si="790"/>
        <v/>
      </c>
      <c r="AB13013" s="9"/>
      <c r="AC13013" t="s">
        <v>9233</v>
      </c>
      <c r="AD13013">
        <f t="shared" si="788"/>
        <v>0</v>
      </c>
      <c r="AF13013" s="3"/>
      <c r="AH13013" s="9"/>
    </row>
    <row r="13014" spans="1:48" ht="10.95" customHeight="1" outlineLevel="1" x14ac:dyDescent="0.25">
      <c r="A13014" t="s">
        <v>11471</v>
      </c>
      <c r="C13014" s="3" t="s">
        <v>11994</v>
      </c>
      <c r="D13014" s="3" t="s">
        <v>11704</v>
      </c>
      <c r="E13014" s="9">
        <v>2019</v>
      </c>
      <c r="F13014" s="7" t="s">
        <v>21780</v>
      </c>
      <c r="G13014" s="7" t="s">
        <v>5401</v>
      </c>
      <c r="H13014" s="8" t="s">
        <v>9233</v>
      </c>
      <c r="I13014" s="8" t="s">
        <v>7560</v>
      </c>
      <c r="J13014" s="19">
        <v>7</v>
      </c>
      <c r="K13014" s="19" t="s">
        <v>7738</v>
      </c>
      <c r="L13014" s="11"/>
      <c r="M13014" s="11"/>
      <c r="N13014" s="24"/>
      <c r="P13014" s="32"/>
      <c r="T13014" s="19"/>
      <c r="U13014" s="3"/>
      <c r="X13014" t="str">
        <f t="shared" si="789"/>
        <v/>
      </c>
      <c r="Z13014">
        <f t="shared" si="790"/>
        <v>1</v>
      </c>
      <c r="AB13014" s="9"/>
      <c r="AC13014" t="s">
        <v>9233</v>
      </c>
      <c r="AD13014">
        <f t="shared" si="788"/>
        <v>0</v>
      </c>
      <c r="AF13014" s="3"/>
      <c r="AH13014" s="9"/>
    </row>
    <row r="13015" spans="1:48" ht="10.95" customHeight="1" outlineLevel="1" x14ac:dyDescent="0.25">
      <c r="A13015" t="s">
        <v>11471</v>
      </c>
      <c r="C13015" s="3" t="s">
        <v>11994</v>
      </c>
      <c r="D13015" s="3">
        <v>8491</v>
      </c>
      <c r="E13015" s="9">
        <v>2019</v>
      </c>
      <c r="F13015" s="7" t="s">
        <v>21781</v>
      </c>
      <c r="G13015" s="7" t="s">
        <v>5401</v>
      </c>
      <c r="H13015" s="8" t="s">
        <v>9233</v>
      </c>
      <c r="I13015" s="8" t="s">
        <v>7560</v>
      </c>
      <c r="J13015" s="19">
        <v>7</v>
      </c>
      <c r="K13015" s="19" t="s">
        <v>7738</v>
      </c>
      <c r="L13015" s="11"/>
      <c r="M13015" s="11"/>
      <c r="N13015" s="24"/>
      <c r="P13015" s="32"/>
      <c r="T13015" s="19"/>
      <c r="U13015" s="3"/>
      <c r="X13015" t="str">
        <f t="shared" si="789"/>
        <v/>
      </c>
      <c r="Z13015" t="str">
        <f t="shared" si="790"/>
        <v/>
      </c>
      <c r="AB13015" s="9"/>
      <c r="AC13015" t="s">
        <v>9233</v>
      </c>
      <c r="AD13015">
        <f t="shared" si="788"/>
        <v>0</v>
      </c>
      <c r="AF13015" s="3"/>
      <c r="AH13015" s="9"/>
    </row>
    <row r="13016" spans="1:48" ht="10.95" customHeight="1" outlineLevel="1" x14ac:dyDescent="0.25">
      <c r="A13016" t="s">
        <v>11471</v>
      </c>
      <c r="C13016" s="3" t="s">
        <v>11994</v>
      </c>
      <c r="D13016" s="3" t="s">
        <v>11705</v>
      </c>
      <c r="E13016" s="9">
        <v>2019</v>
      </c>
      <c r="F13016" s="7" t="s">
        <v>21782</v>
      </c>
      <c r="G13016" s="7" t="s">
        <v>5401</v>
      </c>
      <c r="H13016" s="8" t="s">
        <v>9233</v>
      </c>
      <c r="I13016" s="8" t="s">
        <v>7560</v>
      </c>
      <c r="J13016" s="19">
        <v>7</v>
      </c>
      <c r="K13016" s="19" t="s">
        <v>7738</v>
      </c>
      <c r="L13016" s="11"/>
      <c r="M13016" s="11"/>
      <c r="N13016" s="24"/>
      <c r="P13016" s="32"/>
      <c r="T13016" s="19"/>
      <c r="U13016" s="3"/>
      <c r="X13016" t="str">
        <f t="shared" si="789"/>
        <v/>
      </c>
      <c r="Z13016">
        <f t="shared" si="790"/>
        <v>1</v>
      </c>
      <c r="AB13016" s="9"/>
      <c r="AC13016" t="s">
        <v>9233</v>
      </c>
      <c r="AD13016">
        <f t="shared" si="788"/>
        <v>0</v>
      </c>
      <c r="AF13016" s="3"/>
      <c r="AH13016" s="9"/>
    </row>
    <row r="13017" spans="1:48" ht="10.95" customHeight="1" outlineLevel="1" x14ac:dyDescent="0.25">
      <c r="A13017" t="s">
        <v>11471</v>
      </c>
      <c r="C13017" s="3" t="s">
        <v>11994</v>
      </c>
      <c r="D13017" s="3">
        <v>8754</v>
      </c>
      <c r="E13017" s="9">
        <v>2020</v>
      </c>
      <c r="F13017" s="7" t="s">
        <v>21779</v>
      </c>
      <c r="G13017" s="7" t="s">
        <v>5401</v>
      </c>
      <c r="H13017" s="8" t="s">
        <v>9233</v>
      </c>
      <c r="I13017" s="8" t="s">
        <v>7560</v>
      </c>
      <c r="J13017" s="19">
        <v>7</v>
      </c>
      <c r="K13017" s="19" t="s">
        <v>7738</v>
      </c>
      <c r="L13017" s="11"/>
      <c r="M13017" s="11"/>
      <c r="N13017" s="24"/>
      <c r="P13017" s="32"/>
      <c r="T13017" s="19"/>
      <c r="U13017" s="3"/>
      <c r="X13017" t="str">
        <f t="shared" si="789"/>
        <v/>
      </c>
      <c r="Z13017" t="str">
        <f t="shared" si="790"/>
        <v/>
      </c>
      <c r="AB13017" s="9"/>
      <c r="AC13017" t="s">
        <v>9233</v>
      </c>
      <c r="AD13017">
        <f t="shared" si="788"/>
        <v>0</v>
      </c>
      <c r="AF13017" s="3"/>
      <c r="AH13017" s="9"/>
    </row>
    <row r="13018" spans="1:48" ht="10.95" customHeight="1" outlineLevel="1" x14ac:dyDescent="0.25">
      <c r="A13018" t="s">
        <v>11471</v>
      </c>
      <c r="C13018" s="3" t="s">
        <v>11994</v>
      </c>
      <c r="D13018" s="3">
        <v>8755</v>
      </c>
      <c r="E13018" s="9">
        <v>2020</v>
      </c>
      <c r="F13018" s="7" t="s">
        <v>21779</v>
      </c>
      <c r="G13018" s="7" t="s">
        <v>5401</v>
      </c>
      <c r="H13018" s="8" t="s">
        <v>9233</v>
      </c>
      <c r="I13018" s="8" t="s">
        <v>7560</v>
      </c>
      <c r="J13018" s="19">
        <v>7</v>
      </c>
      <c r="K13018" s="19" t="s">
        <v>7738</v>
      </c>
      <c r="L13018" s="11"/>
      <c r="M13018" s="11"/>
      <c r="N13018" s="24"/>
      <c r="P13018" s="32"/>
      <c r="T13018" s="19"/>
      <c r="U13018" s="3"/>
      <c r="X13018" t="str">
        <f t="shared" si="789"/>
        <v/>
      </c>
      <c r="Z13018" t="str">
        <f t="shared" si="790"/>
        <v/>
      </c>
      <c r="AB13018" s="9"/>
      <c r="AC13018" t="s">
        <v>9233</v>
      </c>
      <c r="AD13018">
        <f t="shared" si="788"/>
        <v>0</v>
      </c>
      <c r="AF13018" s="3"/>
      <c r="AH13018" s="9"/>
    </row>
    <row r="13019" spans="1:48" ht="10.95" customHeight="1" outlineLevel="1" x14ac:dyDescent="0.25">
      <c r="A13019" t="s">
        <v>11471</v>
      </c>
      <c r="C13019" s="3" t="s">
        <v>11994</v>
      </c>
      <c r="D13019" s="3">
        <v>8756</v>
      </c>
      <c r="E13019" s="9">
        <v>2020</v>
      </c>
      <c r="F13019" s="7" t="s">
        <v>21779</v>
      </c>
      <c r="G13019" s="7" t="s">
        <v>5401</v>
      </c>
      <c r="H13019" s="8" t="s">
        <v>9233</v>
      </c>
      <c r="I13019" s="8" t="s">
        <v>7560</v>
      </c>
      <c r="J13019" s="19">
        <v>7</v>
      </c>
      <c r="K13019" s="19" t="s">
        <v>7738</v>
      </c>
      <c r="L13019" s="11"/>
      <c r="M13019" s="11"/>
      <c r="N13019" s="24"/>
      <c r="P13019" s="32"/>
      <c r="T13019" s="19"/>
      <c r="U13019" s="3"/>
      <c r="X13019" t="str">
        <f t="shared" si="789"/>
        <v/>
      </c>
      <c r="Z13019" t="str">
        <f t="shared" si="790"/>
        <v/>
      </c>
      <c r="AB13019" s="9"/>
      <c r="AC13019" t="s">
        <v>9233</v>
      </c>
      <c r="AD13019">
        <f t="shared" si="788"/>
        <v>0</v>
      </c>
      <c r="AF13019" s="3"/>
      <c r="AH13019" s="9"/>
    </row>
    <row r="13020" spans="1:48" ht="10.95" customHeight="1" outlineLevel="1" x14ac:dyDescent="0.25">
      <c r="A13020" t="s">
        <v>11471</v>
      </c>
      <c r="C13020" s="3" t="s">
        <v>11994</v>
      </c>
      <c r="D13020" s="3">
        <v>8757</v>
      </c>
      <c r="E13020" s="9">
        <v>2020</v>
      </c>
      <c r="F13020" s="7" t="s">
        <v>21779</v>
      </c>
      <c r="G13020" s="7" t="s">
        <v>5401</v>
      </c>
      <c r="H13020" s="8" t="s">
        <v>9233</v>
      </c>
      <c r="I13020" s="8" t="s">
        <v>7560</v>
      </c>
      <c r="J13020" s="19">
        <v>7</v>
      </c>
      <c r="K13020" s="19" t="s">
        <v>7738</v>
      </c>
      <c r="L13020" s="11"/>
      <c r="M13020" s="11"/>
      <c r="N13020" s="24"/>
      <c r="P13020" s="32"/>
      <c r="T13020" s="19"/>
      <c r="U13020" s="3"/>
      <c r="X13020" t="str">
        <f t="shared" si="789"/>
        <v/>
      </c>
      <c r="Z13020" t="str">
        <f t="shared" si="790"/>
        <v/>
      </c>
      <c r="AB13020" s="9"/>
      <c r="AC13020" t="s">
        <v>9233</v>
      </c>
      <c r="AD13020">
        <f t="shared" si="788"/>
        <v>0</v>
      </c>
      <c r="AF13020" s="3"/>
      <c r="AH13020" s="9"/>
    </row>
    <row r="13021" spans="1:48" ht="10.95" customHeight="1" outlineLevel="1" x14ac:dyDescent="0.25">
      <c r="A13021" t="s">
        <v>11471</v>
      </c>
      <c r="C13021" s="3" t="s">
        <v>11994</v>
      </c>
      <c r="D13021" s="3" t="s">
        <v>11706</v>
      </c>
      <c r="E13021" s="9">
        <v>2020</v>
      </c>
      <c r="F13021" s="7" t="s">
        <v>21780</v>
      </c>
      <c r="G13021" s="7" t="s">
        <v>5401</v>
      </c>
      <c r="H13021" s="8" t="s">
        <v>9233</v>
      </c>
      <c r="I13021" s="8" t="s">
        <v>7560</v>
      </c>
      <c r="J13021" s="19">
        <v>7</v>
      </c>
      <c r="K13021" s="19" t="s">
        <v>7738</v>
      </c>
      <c r="L13021" s="11"/>
      <c r="M13021" s="11"/>
      <c r="N13021" s="24"/>
      <c r="P13021" s="32"/>
      <c r="T13021" s="19"/>
      <c r="U13021" s="3"/>
      <c r="X13021" t="str">
        <f t="shared" si="789"/>
        <v/>
      </c>
      <c r="Z13021">
        <f t="shared" si="790"/>
        <v>1</v>
      </c>
      <c r="AB13021" s="9"/>
      <c r="AC13021" t="s">
        <v>9233</v>
      </c>
      <c r="AD13021">
        <f t="shared" si="788"/>
        <v>0</v>
      </c>
      <c r="AF13021" s="3"/>
      <c r="AH13021" s="9"/>
    </row>
    <row r="13022" spans="1:48" ht="10.95" customHeight="1" outlineLevel="1" x14ac:dyDescent="0.25">
      <c r="A13022" t="s">
        <v>11471</v>
      </c>
      <c r="C13022" s="3" t="s">
        <v>11994</v>
      </c>
      <c r="D13022" s="3">
        <v>8758</v>
      </c>
      <c r="E13022" s="9">
        <v>2020</v>
      </c>
      <c r="F13022" s="7" t="s">
        <v>21781</v>
      </c>
      <c r="G13022" s="7" t="s">
        <v>5401</v>
      </c>
      <c r="H13022" s="8" t="s">
        <v>9233</v>
      </c>
      <c r="I13022" s="8" t="s">
        <v>7560</v>
      </c>
      <c r="J13022" s="19">
        <v>7</v>
      </c>
      <c r="K13022" s="19" t="s">
        <v>7738</v>
      </c>
      <c r="L13022" s="11"/>
      <c r="M13022" s="11"/>
      <c r="N13022" s="24"/>
      <c r="P13022" s="32"/>
      <c r="T13022" s="19"/>
      <c r="U13022" s="3"/>
      <c r="X13022" t="str">
        <f t="shared" si="789"/>
        <v/>
      </c>
      <c r="Z13022" t="str">
        <f t="shared" si="790"/>
        <v/>
      </c>
      <c r="AB13022" s="9"/>
      <c r="AC13022" t="s">
        <v>9233</v>
      </c>
      <c r="AD13022">
        <f t="shared" si="788"/>
        <v>0</v>
      </c>
      <c r="AF13022" s="3"/>
      <c r="AH13022" s="9"/>
    </row>
    <row r="13023" spans="1:48" ht="10.95" customHeight="1" outlineLevel="1" x14ac:dyDescent="0.25">
      <c r="A13023" t="s">
        <v>11471</v>
      </c>
      <c r="C13023" s="3" t="s">
        <v>11994</v>
      </c>
      <c r="D13023" s="3" t="s">
        <v>11707</v>
      </c>
      <c r="E13023" s="9">
        <v>2020</v>
      </c>
      <c r="F13023" s="7" t="s">
        <v>21782</v>
      </c>
      <c r="G13023" s="7" t="s">
        <v>5401</v>
      </c>
      <c r="H13023" s="8" t="s">
        <v>9233</v>
      </c>
      <c r="I13023" s="8" t="s">
        <v>7560</v>
      </c>
      <c r="J13023" s="19">
        <v>7</v>
      </c>
      <c r="K13023" s="19" t="s">
        <v>7738</v>
      </c>
      <c r="L13023" s="11"/>
      <c r="M13023" s="11"/>
      <c r="N13023" s="24"/>
      <c r="P13023" s="32"/>
      <c r="T13023" s="19"/>
      <c r="U13023" s="3"/>
      <c r="X13023" t="str">
        <f t="shared" si="789"/>
        <v/>
      </c>
      <c r="Z13023">
        <f t="shared" si="790"/>
        <v>1</v>
      </c>
      <c r="AB13023" s="9"/>
      <c r="AC13023" t="s">
        <v>9233</v>
      </c>
      <c r="AD13023">
        <f t="shared" si="788"/>
        <v>0</v>
      </c>
      <c r="AF13023" s="3"/>
      <c r="AH13023" s="9"/>
    </row>
    <row r="13024" spans="1:48" ht="10.95" customHeight="1" x14ac:dyDescent="0.25">
      <c r="A13024" s="6" t="s">
        <v>14699</v>
      </c>
      <c r="B13024" t="s">
        <v>14697</v>
      </c>
      <c r="C13024" s="3" t="s">
        <v>12965</v>
      </c>
      <c r="E13024" s="9"/>
      <c r="F13024" s="7"/>
      <c r="G13024" s="7"/>
      <c r="H13024" s="8"/>
      <c r="I13024" s="8"/>
      <c r="J13024" s="19"/>
      <c r="K13024" s="19"/>
      <c r="L13024" s="11"/>
      <c r="M13024" s="11">
        <f>SUM(L13025:L13026)</f>
        <v>2</v>
      </c>
      <c r="N13024" s="24">
        <v>1783</v>
      </c>
      <c r="O13024">
        <f>COUNTIF(K13025:K13026,"*")</f>
        <v>2</v>
      </c>
      <c r="P13024" s="32">
        <f>O13024/N13024</f>
        <v>1.1217049915872126E-3</v>
      </c>
      <c r="Q13024">
        <f>COUNTIF(K13025:K13026,"Y")+COUNTIF(K13025:K13026,"S")</f>
        <v>2</v>
      </c>
      <c r="T13024" s="19" t="s">
        <v>7736</v>
      </c>
      <c r="U13024" s="3"/>
      <c r="V13024" t="s">
        <v>18490</v>
      </c>
      <c r="X13024" t="str">
        <f t="shared" si="789"/>
        <v/>
      </c>
      <c r="Z13024" t="str">
        <f t="shared" si="790"/>
        <v/>
      </c>
      <c r="AB13024" s="9"/>
      <c r="AE13024">
        <f>COUNTIF(AD13025:AD13026,"1")</f>
        <v>0</v>
      </c>
      <c r="AF13024" s="3"/>
      <c r="AH13024" s="9"/>
      <c r="AI13024">
        <f>COUNTIF($J13025:$J13026,"1")-COUNTIFS($J13025:$J13026,"1",$K13025:$K13026,"V")</f>
        <v>0</v>
      </c>
      <c r="AJ13024">
        <f>COUNTIFS($J13025:$J13026,"1",$K13025:$K13026,"Y")+COUNTIFS($J13025:$J13026,"1",$K13025:$K13026,"s")</f>
        <v>0</v>
      </c>
      <c r="AK13024">
        <f>COUNTIF($J13025:$J13026,"2")-COUNTIFS($J13025:$J13026,"2",$K13025:$K13026,"V")</f>
        <v>0</v>
      </c>
      <c r="AL13024">
        <f>COUNTIFS($J13025:$J13026,"2",$K13025:$K13026,"Y")+COUNTIFS($J13025:$J13026,"2",$K13025:$K13026,"s")</f>
        <v>0</v>
      </c>
      <c r="AM13024">
        <f>COUNTIF($J13025:$J13026,"3")-COUNTIFS($J13025:$J13026,"3",$K13025:$K13026,"V")</f>
        <v>0</v>
      </c>
      <c r="AN13024">
        <f>COUNTIFS($J13025:$J13026,"3",$K13025:$K13026,"Y")+COUNTIFS($J13025:$J13026,"3",$K13025:$K13026,"s")</f>
        <v>0</v>
      </c>
      <c r="AO13024">
        <f>COUNTIF($J13025:$J13026,"4")-COUNTIFS($J13025:$J13026,"4",$K13025:$K13026,"V")</f>
        <v>2</v>
      </c>
      <c r="AP13024">
        <f>COUNTIFS($J13025:$J13026,"4",$K13025:$K13026,"Y")+COUNTIFS($J13025:$J13026,"4",$K13025:$K13026,"s")</f>
        <v>2</v>
      </c>
      <c r="AQ13024">
        <f>COUNTIF($J13025:$J13026,"5")-COUNTIFS($J13025:$J13026,"5",$K13025:$K13026,"V")</f>
        <v>0</v>
      </c>
      <c r="AR13024">
        <f>COUNTIFS($J13025:$J13026,"5",$K13025:$K13026,"Y")+COUNTIFS($J13025:$J13026,"5",$K13025:$K13026,"s")</f>
        <v>0</v>
      </c>
      <c r="AS13024">
        <f>COUNTIF($J13025:$J13026,"6")-COUNTIFS($J13025:$J13026,"6",$K13025:$K13026,"V")</f>
        <v>0</v>
      </c>
      <c r="AT13024">
        <f>COUNTIFS($J13025:$J13026,"6",$K13025:$K13026,"Y")+COUNTIFS($J13025:$J13026,"6",$K13025:$K13026,"s")</f>
        <v>0</v>
      </c>
      <c r="AU13024">
        <f>COUNTIF($J13025:$J13026,"7")-COUNTIFS($J13025:$J13026,"7",$K13025:$K13026,"V")</f>
        <v>0</v>
      </c>
      <c r="AV13024">
        <f>COUNTIFS($J13025:$J13026,"7",$K13025:$K13026,"Y")+COUNTIFS($J13025:$J13026,"7",$K13025:$K13026,"s")</f>
        <v>0</v>
      </c>
    </row>
    <row r="13025" spans="1:48" ht="10.95" customHeight="1" outlineLevel="1" x14ac:dyDescent="0.25">
      <c r="A13025" t="s">
        <v>425</v>
      </c>
      <c r="C13025" s="3" t="s">
        <v>12965</v>
      </c>
      <c r="D13025" s="3">
        <v>985</v>
      </c>
      <c r="E13025" s="9">
        <v>1991</v>
      </c>
      <c r="F13025" s="7" t="s">
        <v>426</v>
      </c>
      <c r="G13025" s="7" t="s">
        <v>5401</v>
      </c>
      <c r="H13025" s="8" t="s">
        <v>427</v>
      </c>
      <c r="I13025" s="8" t="s">
        <v>14698</v>
      </c>
      <c r="J13025" s="19">
        <v>4</v>
      </c>
      <c r="K13025" s="19" t="s">
        <v>7736</v>
      </c>
      <c r="L13025" s="11">
        <v>1</v>
      </c>
      <c r="M13025" s="11"/>
      <c r="N13025" s="24"/>
      <c r="P13025" s="32"/>
      <c r="T13025" s="19"/>
      <c r="U13025" s="3">
        <v>1141</v>
      </c>
      <c r="X13025" t="str">
        <f t="shared" si="789"/>
        <v/>
      </c>
      <c r="Z13025" t="str">
        <f t="shared" si="790"/>
        <v/>
      </c>
      <c r="AB13025" s="9"/>
      <c r="AC13025" t="s">
        <v>427</v>
      </c>
      <c r="AD13025">
        <f>COUNTIF(H13025,"*Fuji*")</f>
        <v>0</v>
      </c>
      <c r="AF13025" s="3"/>
      <c r="AG13025" t="s">
        <v>3357</v>
      </c>
      <c r="AH13025" s="9" t="s">
        <v>4613</v>
      </c>
    </row>
    <row r="13026" spans="1:48" ht="10.95" customHeight="1" outlineLevel="1" x14ac:dyDescent="0.25">
      <c r="A13026" t="s">
        <v>425</v>
      </c>
      <c r="C13026" s="3" t="s">
        <v>12965</v>
      </c>
      <c r="D13026" s="3">
        <v>986</v>
      </c>
      <c r="E13026" s="9">
        <v>1991</v>
      </c>
      <c r="F13026" s="7" t="s">
        <v>428</v>
      </c>
      <c r="G13026" s="7" t="s">
        <v>5401</v>
      </c>
      <c r="H13026" s="8" t="s">
        <v>427</v>
      </c>
      <c r="I13026" s="8" t="s">
        <v>14698</v>
      </c>
      <c r="J13026" s="19">
        <v>4</v>
      </c>
      <c r="K13026" s="19" t="s">
        <v>7736</v>
      </c>
      <c r="L13026" s="11">
        <v>1</v>
      </c>
      <c r="M13026" s="11"/>
      <c r="N13026" s="24"/>
      <c r="P13026" s="32"/>
      <c r="S13026">
        <v>1</v>
      </c>
      <c r="T13026" s="19"/>
      <c r="U13026" s="3">
        <v>1142</v>
      </c>
      <c r="X13026" t="str">
        <f t="shared" si="789"/>
        <v/>
      </c>
      <c r="Z13026" t="str">
        <f t="shared" si="790"/>
        <v/>
      </c>
      <c r="AB13026" s="9"/>
      <c r="AC13026" t="s">
        <v>427</v>
      </c>
      <c r="AD13026">
        <f>COUNTIF(H13026,"*Fuji*")</f>
        <v>0</v>
      </c>
      <c r="AF13026" s="3"/>
      <c r="AG13026" t="s">
        <v>3357</v>
      </c>
      <c r="AH13026" s="9" t="s">
        <v>4613</v>
      </c>
    </row>
    <row r="13027" spans="1:48" ht="10.95" customHeight="1" x14ac:dyDescent="0.25">
      <c r="A13027" s="6" t="s">
        <v>11711</v>
      </c>
      <c r="B13027" t="s">
        <v>12047</v>
      </c>
      <c r="C13027" s="3" t="s">
        <v>11994</v>
      </c>
      <c r="E13027" s="9"/>
      <c r="F13027" s="7"/>
      <c r="G13027" s="7"/>
      <c r="H13027" s="8"/>
      <c r="I13027" s="8"/>
      <c r="J13027" s="19"/>
      <c r="K13027" s="19"/>
      <c r="L13027" s="11"/>
      <c r="M13027" s="11">
        <f>SUM(L13028:L13030)</f>
        <v>19.5</v>
      </c>
      <c r="N13027" s="24">
        <v>2290</v>
      </c>
      <c r="O13027">
        <f>COUNTIF(K13028:K13030,"*")</f>
        <v>3</v>
      </c>
      <c r="P13027" s="32">
        <f>O13027/N13027</f>
        <v>1.3100436681222707E-3</v>
      </c>
      <c r="Q13027">
        <f>COUNTIF(K13028:K13030,"Y")+COUNTIF(K13028:K13030,"S")</f>
        <v>3</v>
      </c>
      <c r="T13027" s="19" t="s">
        <v>7736</v>
      </c>
      <c r="U13027" s="3"/>
      <c r="V13027" t="s">
        <v>18491</v>
      </c>
      <c r="X13027" t="str">
        <f t="shared" si="789"/>
        <v/>
      </c>
      <c r="Z13027" t="str">
        <f t="shared" si="790"/>
        <v/>
      </c>
      <c r="AB13027" s="9"/>
      <c r="AE13027">
        <f>COUNTIF(AD13028:AD13030,"1")</f>
        <v>2</v>
      </c>
      <c r="AF13027" s="3"/>
      <c r="AH13027" s="9"/>
      <c r="AI13027">
        <f>COUNTIF($J13028:$J13030,"1")-COUNTIFS($J13028:$J13030,"1",$K13028:$K13030,"V")</f>
        <v>2</v>
      </c>
      <c r="AJ13027">
        <f>COUNTIFS($J13028:$J13030,"1",$K13028:$K13030,"Y")+COUNTIFS($J13028:$J13030,"1",$K13028:$K13030,"s")</f>
        <v>2</v>
      </c>
      <c r="AK13027">
        <f>COUNTIF($J13028:$J13030,"2")-COUNTIFS($J13028:$J13030,"2",$K13028:$K13030,"V")</f>
        <v>0</v>
      </c>
      <c r="AL13027">
        <f>COUNTIFS($J13028:$J13030,"2",$K13028:$K13030,"Y")+COUNTIFS($J13028:$J13030,"2",$K13028:$K13030,"s")</f>
        <v>0</v>
      </c>
      <c r="AM13027">
        <f>COUNTIF($J13028:$J13030,"3")-COUNTIFS($J13028:$J13030,"3",$K13028:$K13030,"V")</f>
        <v>1</v>
      </c>
      <c r="AN13027">
        <f>COUNTIFS($J13028:$J13030,"3",$K13028:$K13030,"Y")+COUNTIFS($J13028:$J13030,"3",$K13028:$K13030,"s")</f>
        <v>1</v>
      </c>
      <c r="AO13027">
        <f>COUNTIF($J13028:$J13030,"4")-COUNTIFS($J13028:$J13030,"4",$K13028:$K13030,"V")</f>
        <v>0</v>
      </c>
      <c r="AP13027">
        <f>COUNTIFS($J13028:$J13030,"4",$K13028:$K13030,"Y")+COUNTIFS($J13028:$J13030,"4",$K13028:$K13030,"s")</f>
        <v>0</v>
      </c>
      <c r="AQ13027">
        <f>COUNTIF($J13028:$J13030,"5")-COUNTIFS($J13028:$J13030,"5",$K13028:$K13030,"V")</f>
        <v>0</v>
      </c>
      <c r="AR13027">
        <f>COUNTIFS($J13028:$J13030,"5",$K13028:$K13030,"Y")+COUNTIFS($J13028:$J13030,"5",$K13028:$K13030,"s")</f>
        <v>0</v>
      </c>
      <c r="AS13027">
        <f>COUNTIF($J13028:$J13030,"6")-COUNTIFS($J13028:$J13030,"6",$K13028:$K13030,"V")</f>
        <v>0</v>
      </c>
      <c r="AT13027">
        <f>COUNTIFS($J13028:$J13030,"6",$K13028:$K13030,"Y")+COUNTIFS($J13028:$J13030,"6",$K13028:$K13030,"s")</f>
        <v>0</v>
      </c>
      <c r="AU13027">
        <f>COUNTIF($J13028:$J13030,"7")-COUNTIFS($J13028:$J13030,"7",$K13028:$K13030,"V")</f>
        <v>0</v>
      </c>
      <c r="AV13027">
        <f>COUNTIFS($J13028:$J13030,"7",$K13028:$K13030,"Y")+COUNTIFS($J13028:$J13030,"7",$K13028:$K13030,"s")</f>
        <v>0</v>
      </c>
    </row>
    <row r="13028" spans="1:48" ht="10.95" customHeight="1" outlineLevel="1" x14ac:dyDescent="0.25">
      <c r="A13028" t="s">
        <v>276</v>
      </c>
      <c r="C13028" s="3" t="s">
        <v>11994</v>
      </c>
      <c r="D13028" s="3">
        <v>429</v>
      </c>
      <c r="E13028" s="9">
        <v>1970</v>
      </c>
      <c r="F13028" s="7" t="s">
        <v>5768</v>
      </c>
      <c r="G13028" s="7" t="s">
        <v>5401</v>
      </c>
      <c r="H13028" s="8" t="s">
        <v>857</v>
      </c>
      <c r="I13028" s="8" t="s">
        <v>11708</v>
      </c>
      <c r="J13028" s="19">
        <v>3</v>
      </c>
      <c r="K13028" s="19" t="s">
        <v>7736</v>
      </c>
      <c r="L13028" s="11">
        <v>3</v>
      </c>
      <c r="M13028" s="11"/>
      <c r="N13028" s="24"/>
      <c r="P13028" s="32"/>
      <c r="T13028" s="19"/>
      <c r="U13028" s="3" t="s">
        <v>6431</v>
      </c>
      <c r="X13028" t="str">
        <f t="shared" si="789"/>
        <v/>
      </c>
      <c r="Z13028" t="str">
        <f t="shared" si="790"/>
        <v/>
      </c>
      <c r="AB13028" s="9"/>
      <c r="AC13028" t="s">
        <v>857</v>
      </c>
      <c r="AD13028">
        <f>COUNTIF(H13028,"*Fuji*")</f>
        <v>0</v>
      </c>
      <c r="AF13028" s="3"/>
      <c r="AG13028" t="s">
        <v>858</v>
      </c>
      <c r="AH13028" s="9" t="s">
        <v>4613</v>
      </c>
    </row>
    <row r="13029" spans="1:48" ht="10.95" customHeight="1" outlineLevel="1" x14ac:dyDescent="0.25">
      <c r="A13029" t="s">
        <v>276</v>
      </c>
      <c r="C13029" s="3" t="s">
        <v>11994</v>
      </c>
      <c r="D13029" s="3">
        <v>436</v>
      </c>
      <c r="E13029" s="9">
        <v>1970</v>
      </c>
      <c r="F13029" s="7" t="s">
        <v>277</v>
      </c>
      <c r="G13029" s="7" t="s">
        <v>5401</v>
      </c>
      <c r="H13029" s="8" t="s">
        <v>5402</v>
      </c>
      <c r="I13029" s="8" t="s">
        <v>11709</v>
      </c>
      <c r="J13029" s="19">
        <v>1</v>
      </c>
      <c r="K13029" s="19" t="s">
        <v>7736</v>
      </c>
      <c r="L13029" s="11">
        <v>6.5</v>
      </c>
      <c r="M13029" s="11"/>
      <c r="N13029" s="24"/>
      <c r="P13029" s="32"/>
      <c r="R13029">
        <v>1</v>
      </c>
      <c r="S13029">
        <v>1</v>
      </c>
      <c r="T13029" s="19"/>
      <c r="U13029" s="3" t="s">
        <v>587</v>
      </c>
      <c r="X13029" t="str">
        <f t="shared" si="789"/>
        <v/>
      </c>
      <c r="Z13029" t="str">
        <f t="shared" si="790"/>
        <v/>
      </c>
      <c r="AB13029" s="9"/>
      <c r="AC13029" t="s">
        <v>5402</v>
      </c>
      <c r="AD13029">
        <f>COUNTIF(H13029,"*Fuji*")</f>
        <v>1</v>
      </c>
      <c r="AF13029" s="3"/>
      <c r="AG13029" t="s">
        <v>4291</v>
      </c>
      <c r="AH13029" s="9" t="s">
        <v>4613</v>
      </c>
    </row>
    <row r="13030" spans="1:48" ht="10.95" customHeight="1" outlineLevel="1" x14ac:dyDescent="0.25">
      <c r="A13030" t="s">
        <v>276</v>
      </c>
      <c r="C13030" s="3" t="s">
        <v>11994</v>
      </c>
      <c r="D13030" s="3">
        <v>474</v>
      </c>
      <c r="E13030" s="9">
        <v>1971</v>
      </c>
      <c r="F13030" s="7" t="s">
        <v>277</v>
      </c>
      <c r="G13030" s="7" t="s">
        <v>5401</v>
      </c>
      <c r="H13030" s="8" t="s">
        <v>5402</v>
      </c>
      <c r="I13030" s="8" t="s">
        <v>11710</v>
      </c>
      <c r="J13030" s="19">
        <v>1</v>
      </c>
      <c r="K13030" s="19" t="s">
        <v>7736</v>
      </c>
      <c r="L13030" s="11">
        <v>10</v>
      </c>
      <c r="M13030" s="11"/>
      <c r="N13030" s="24"/>
      <c r="P13030" s="32"/>
      <c r="R13030">
        <v>1</v>
      </c>
      <c r="S13030">
        <v>1</v>
      </c>
      <c r="T13030" s="19"/>
      <c r="U13030" s="3">
        <v>349</v>
      </c>
      <c r="X13030" t="str">
        <f t="shared" si="789"/>
        <v/>
      </c>
      <c r="Z13030" t="str">
        <f t="shared" si="790"/>
        <v/>
      </c>
      <c r="AB13030" s="9"/>
      <c r="AC13030" t="s">
        <v>5402</v>
      </c>
      <c r="AD13030">
        <f>COUNTIF(H13030,"*Fuji*")</f>
        <v>1</v>
      </c>
      <c r="AF13030" s="3"/>
      <c r="AG13030" t="s">
        <v>4291</v>
      </c>
      <c r="AH13030" s="9" t="s">
        <v>4613</v>
      </c>
    </row>
    <row r="13031" spans="1:48" ht="10.95" customHeight="1" x14ac:dyDescent="0.25">
      <c r="A13031" t="s">
        <v>11713</v>
      </c>
      <c r="B13031" t="s">
        <v>12048</v>
      </c>
      <c r="C13031" s="3" t="s">
        <v>11994</v>
      </c>
      <c r="E13031" s="9"/>
      <c r="F13031" s="7"/>
      <c r="G13031" s="7"/>
      <c r="H13031" s="8"/>
      <c r="I13031" s="8"/>
      <c r="J13031" s="19"/>
      <c r="K13031" s="19"/>
      <c r="L13031" s="11"/>
      <c r="M13031" s="11">
        <f>SUM(L13032:L13126)</f>
        <v>166.1</v>
      </c>
      <c r="N13031" s="24">
        <v>947</v>
      </c>
      <c r="O13031">
        <f>COUNTIF(K13032:K13126,"*")</f>
        <v>95</v>
      </c>
      <c r="P13031" s="32">
        <f>O13031/N13031</f>
        <v>0.1003167898627244</v>
      </c>
      <c r="Q13031">
        <f>COUNTIF(K13032:K13126,"Y")+COUNTIF(K13032:K13126,"S")</f>
        <v>65</v>
      </c>
      <c r="T13031" s="19" t="s">
        <v>7736</v>
      </c>
      <c r="U13031" s="3"/>
      <c r="V13031" t="s">
        <v>18493</v>
      </c>
      <c r="X13031" t="str">
        <f t="shared" si="789"/>
        <v/>
      </c>
      <c r="Z13031" t="str">
        <f t="shared" si="790"/>
        <v/>
      </c>
      <c r="AB13031" s="9"/>
      <c r="AE13031">
        <f>COUNTIF(AD13032:AD13126,"1")</f>
        <v>0</v>
      </c>
      <c r="AF13031" s="3"/>
      <c r="AH13031" s="9"/>
      <c r="AI13031">
        <f>COUNTIF($J13032:$J13126,"1")-COUNTIFS($J13032:$J13126,"1",$K13032:$K13126,"V")</f>
        <v>1</v>
      </c>
      <c r="AJ13031">
        <f>COUNTIFS($J13032:$J13126,"1",$K13032:$K13126,"Y")+COUNTIFS($J13032:$J13126,"1",$K13032:$K13126,"s")</f>
        <v>1</v>
      </c>
      <c r="AK13031">
        <f>COUNTIF($J13032:$J13126,"2")-COUNTIFS($J13032:$J13126,"2",$K13032:$K13126,"V")</f>
        <v>0</v>
      </c>
      <c r="AL13031">
        <f>COUNTIFS($J13032:$J13126,"2",$K13032:$K13126,"Y")+COUNTIFS($J13032:$J13126,"2",$K13032:$K13126,"s")</f>
        <v>0</v>
      </c>
      <c r="AM13031">
        <f>COUNTIF($J13032:$J13126,"3")-COUNTIFS($J13032:$J13126,"3",$K13032:$K13126,"V")</f>
        <v>32</v>
      </c>
      <c r="AN13031">
        <f>COUNTIFS($J13032:$J13126,"3",$K13032:$K13126,"Y")+COUNTIFS($J13032:$J13126,"3",$K13032:$K13126,"s")</f>
        <v>27</v>
      </c>
      <c r="AO13031">
        <f>COUNTIF($J13032:$J13126,"4")-COUNTIFS($J13032:$J13126,"4",$K13032:$K13126,"V")</f>
        <v>0</v>
      </c>
      <c r="AP13031">
        <f>COUNTIFS($J13032:$J13126,"4",$K13032:$K13126,"Y")+COUNTIFS($J13032:$J13126,"4",$K13032:$K13126,"s")</f>
        <v>0</v>
      </c>
      <c r="AQ13031">
        <f>COUNTIF($J13032:$J13126,"5")-COUNTIFS($J13032:$J13126,"5",$K13032:$K13126,"V")</f>
        <v>41</v>
      </c>
      <c r="AR13031">
        <f>COUNTIFS($J13032:$J13126,"5",$K13032:$K13126,"Y")+COUNTIFS($J13032:$J13126,"5",$K13032:$K13126,"s")</f>
        <v>26</v>
      </c>
      <c r="AS13031">
        <f>COUNTIF($J13032:$J13126,"6")-COUNTIFS($J13032:$J13126,"6",$K13032:$K13126,"V")</f>
        <v>21</v>
      </c>
      <c r="AT13031">
        <f>COUNTIFS($J13032:$J13126,"6",$K13032:$K13126,"Y")+COUNTIFS($J13032:$J13126,"6",$K13032:$K13126,"s")</f>
        <v>11</v>
      </c>
      <c r="AU13031">
        <f>COUNTIF($J13032:$J13126,"7")-COUNTIFS($J13032:$J13126,"7",$K13032:$K13126,"V")</f>
        <v>0</v>
      </c>
      <c r="AV13031">
        <f>COUNTIFS($J13032:$J13126,"7",$K13032:$K13126,"Y")+COUNTIFS($J13032:$J13126,"7",$K13032:$K13126,"s")</f>
        <v>0</v>
      </c>
    </row>
    <row r="13032" spans="1:48" ht="10.95" customHeight="1" outlineLevel="1" x14ac:dyDescent="0.25">
      <c r="A13032" t="s">
        <v>11714</v>
      </c>
      <c r="C13032" s="3" t="s">
        <v>11994</v>
      </c>
      <c r="D13032" s="3">
        <v>199</v>
      </c>
      <c r="E13032" s="9">
        <v>1962</v>
      </c>
      <c r="F13032" s="7" t="s">
        <v>5143</v>
      </c>
      <c r="G13032" s="7" t="s">
        <v>5401</v>
      </c>
      <c r="H13032" s="8" t="s">
        <v>11716</v>
      </c>
      <c r="I13032" s="8" t="s">
        <v>11023</v>
      </c>
      <c r="J13032" s="19">
        <v>3</v>
      </c>
      <c r="K13032" s="19" t="s">
        <v>7736</v>
      </c>
      <c r="L13032" s="11">
        <v>1</v>
      </c>
      <c r="M13032" s="11"/>
      <c r="N13032" s="24"/>
      <c r="P13032" s="32"/>
      <c r="T13032" s="19"/>
      <c r="U13032" s="3"/>
      <c r="X13032" t="str">
        <f t="shared" si="789"/>
        <v/>
      </c>
      <c r="Z13032" t="str">
        <f t="shared" si="790"/>
        <v/>
      </c>
      <c r="AB13032" s="9"/>
      <c r="AC13032" t="s">
        <v>11716</v>
      </c>
      <c r="AD13032">
        <f t="shared" ref="AD13032:AD13063" si="791">COUNTIF(H13032,"*Fuji*")</f>
        <v>0</v>
      </c>
      <c r="AF13032" s="3"/>
      <c r="AH13032" s="9"/>
    </row>
    <row r="13033" spans="1:48" ht="10.95" customHeight="1" outlineLevel="1" x14ac:dyDescent="0.25">
      <c r="A13033" t="s">
        <v>11714</v>
      </c>
      <c r="C13033" s="3" t="s">
        <v>11994</v>
      </c>
      <c r="D13033" s="3">
        <v>200</v>
      </c>
      <c r="E13033" s="9">
        <v>1962</v>
      </c>
      <c r="F13033" s="7" t="s">
        <v>1643</v>
      </c>
      <c r="G13033" s="7" t="s">
        <v>5401</v>
      </c>
      <c r="H13033" s="8" t="s">
        <v>11716</v>
      </c>
      <c r="I13033" s="8" t="s">
        <v>11023</v>
      </c>
      <c r="J13033" s="19">
        <v>5</v>
      </c>
      <c r="K13033" s="19" t="s">
        <v>7736</v>
      </c>
      <c r="L13033" s="11">
        <v>1.7</v>
      </c>
      <c r="M13033" s="11"/>
      <c r="N13033" s="24"/>
      <c r="P13033" s="32"/>
      <c r="T13033" s="19"/>
      <c r="U13033" s="3"/>
      <c r="X13033" t="str">
        <f t="shared" si="789"/>
        <v/>
      </c>
      <c r="Z13033" t="str">
        <f t="shared" si="790"/>
        <v/>
      </c>
      <c r="AB13033" s="9"/>
      <c r="AC13033" t="s">
        <v>11716</v>
      </c>
      <c r="AD13033">
        <f t="shared" si="791"/>
        <v>0</v>
      </c>
      <c r="AF13033" s="3"/>
      <c r="AH13033" s="9"/>
    </row>
    <row r="13034" spans="1:48" ht="10.95" customHeight="1" outlineLevel="1" x14ac:dyDescent="0.25">
      <c r="A13034" t="s">
        <v>11714</v>
      </c>
      <c r="C13034" s="3" t="s">
        <v>11994</v>
      </c>
      <c r="D13034" s="3">
        <v>211</v>
      </c>
      <c r="E13034" s="9">
        <v>1962</v>
      </c>
      <c r="F13034" s="7" t="s">
        <v>1531</v>
      </c>
      <c r="G13034" s="7" t="s">
        <v>5401</v>
      </c>
      <c r="H13034" s="8" t="s">
        <v>11716</v>
      </c>
      <c r="I13034" s="8" t="s">
        <v>11023</v>
      </c>
      <c r="J13034" s="19">
        <v>3</v>
      </c>
      <c r="K13034" s="19" t="s">
        <v>7738</v>
      </c>
      <c r="L13034" s="11"/>
      <c r="M13034" s="11"/>
      <c r="N13034" s="24"/>
      <c r="P13034" s="32"/>
      <c r="T13034" s="19"/>
      <c r="U13034" s="3"/>
      <c r="X13034" t="str">
        <f t="shared" si="789"/>
        <v/>
      </c>
      <c r="Z13034" t="str">
        <f t="shared" si="790"/>
        <v/>
      </c>
      <c r="AB13034" s="9"/>
      <c r="AC13034" t="s">
        <v>11716</v>
      </c>
      <c r="AD13034">
        <f t="shared" si="791"/>
        <v>0</v>
      </c>
      <c r="AF13034" s="3"/>
      <c r="AH13034" s="9"/>
    </row>
    <row r="13035" spans="1:48" ht="10.95" customHeight="1" outlineLevel="1" x14ac:dyDescent="0.25">
      <c r="A13035" t="s">
        <v>11714</v>
      </c>
      <c r="C13035" s="3" t="s">
        <v>11994</v>
      </c>
      <c r="D13035" s="3">
        <v>216</v>
      </c>
      <c r="E13035" s="9">
        <v>1965</v>
      </c>
      <c r="F13035" s="7" t="s">
        <v>11715</v>
      </c>
      <c r="G13035" s="7" t="s">
        <v>5401</v>
      </c>
      <c r="H13035" s="8" t="s">
        <v>11716</v>
      </c>
      <c r="I13035" s="8" t="s">
        <v>11717</v>
      </c>
      <c r="J13035" s="19">
        <v>5</v>
      </c>
      <c r="K13035" s="19" t="s">
        <v>7736</v>
      </c>
      <c r="L13035" s="11">
        <v>0.8</v>
      </c>
      <c r="M13035" s="11"/>
      <c r="N13035" s="24"/>
      <c r="P13035" s="32"/>
      <c r="T13035" s="19"/>
      <c r="U13035" s="3"/>
      <c r="X13035" t="str">
        <f t="shared" si="789"/>
        <v/>
      </c>
      <c r="Z13035" t="str">
        <f t="shared" si="790"/>
        <v/>
      </c>
      <c r="AB13035" s="9"/>
      <c r="AC13035" t="s">
        <v>11716</v>
      </c>
      <c r="AD13035">
        <f t="shared" si="791"/>
        <v>0</v>
      </c>
      <c r="AF13035" s="3"/>
      <c r="AH13035" s="9"/>
    </row>
    <row r="13036" spans="1:48" ht="10.95" customHeight="1" outlineLevel="1" x14ac:dyDescent="0.25">
      <c r="A13036" t="s">
        <v>11714</v>
      </c>
      <c r="C13036" s="3" t="s">
        <v>11994</v>
      </c>
      <c r="D13036" s="3">
        <v>243</v>
      </c>
      <c r="E13036" s="9">
        <v>1968</v>
      </c>
      <c r="F13036" s="7" t="s">
        <v>5282</v>
      </c>
      <c r="G13036" s="7" t="s">
        <v>5401</v>
      </c>
      <c r="H13036" s="8" t="s">
        <v>11716</v>
      </c>
      <c r="I13036" s="8" t="s">
        <v>11717</v>
      </c>
      <c r="J13036" s="19">
        <v>5</v>
      </c>
      <c r="K13036" s="19" t="s">
        <v>7736</v>
      </c>
      <c r="L13036" s="11">
        <v>4</v>
      </c>
      <c r="M13036" s="11"/>
      <c r="N13036" s="24"/>
      <c r="P13036" s="32"/>
      <c r="T13036" s="19"/>
      <c r="U13036" s="3"/>
      <c r="X13036" t="str">
        <f t="shared" si="789"/>
        <v/>
      </c>
      <c r="Z13036" t="str">
        <f t="shared" si="790"/>
        <v/>
      </c>
      <c r="AB13036" s="9"/>
      <c r="AC13036" t="s">
        <v>11716</v>
      </c>
      <c r="AD13036">
        <f t="shared" si="791"/>
        <v>0</v>
      </c>
      <c r="AF13036" s="3"/>
      <c r="AH13036" s="9"/>
    </row>
    <row r="13037" spans="1:48" ht="10.95" customHeight="1" outlineLevel="1" collapsed="1" x14ac:dyDescent="0.25">
      <c r="A13037" t="s">
        <v>11714</v>
      </c>
      <c r="C13037" s="3" t="s">
        <v>11994</v>
      </c>
      <c r="D13037" s="3">
        <v>257</v>
      </c>
      <c r="E13037" s="9">
        <v>1969</v>
      </c>
      <c r="F13037" s="7" t="s">
        <v>5075</v>
      </c>
      <c r="G13037" s="7" t="s">
        <v>5401</v>
      </c>
      <c r="H13037" s="8" t="s">
        <v>11716</v>
      </c>
      <c r="I13037" s="8" t="s">
        <v>11718</v>
      </c>
      <c r="J13037" s="19">
        <v>3</v>
      </c>
      <c r="K13037" s="19" t="s">
        <v>7736</v>
      </c>
      <c r="L13037" s="11">
        <v>1</v>
      </c>
      <c r="M13037" s="11"/>
      <c r="N13037" s="24"/>
      <c r="P13037" s="32"/>
      <c r="S13037">
        <v>1</v>
      </c>
      <c r="T13037" s="19"/>
      <c r="U13037" s="3"/>
      <c r="X13037" t="str">
        <f t="shared" si="789"/>
        <v/>
      </c>
      <c r="Z13037" t="str">
        <f t="shared" si="790"/>
        <v/>
      </c>
      <c r="AB13037" s="9"/>
      <c r="AC13037" t="s">
        <v>11716</v>
      </c>
      <c r="AD13037">
        <f t="shared" si="791"/>
        <v>0</v>
      </c>
      <c r="AF13037" s="3"/>
      <c r="AH13037" s="9"/>
    </row>
    <row r="13038" spans="1:48" ht="10.95" customHeight="1" outlineLevel="1" x14ac:dyDescent="0.25">
      <c r="A13038" t="s">
        <v>11714</v>
      </c>
      <c r="C13038" s="3" t="s">
        <v>11994</v>
      </c>
      <c r="D13038" s="3">
        <v>259</v>
      </c>
      <c r="E13038" s="9">
        <v>1969</v>
      </c>
      <c r="F13038" s="7" t="s">
        <v>5142</v>
      </c>
      <c r="G13038" s="7" t="s">
        <v>5401</v>
      </c>
      <c r="H13038" s="8" t="s">
        <v>11716</v>
      </c>
      <c r="I13038" s="8" t="s">
        <v>11719</v>
      </c>
      <c r="J13038" s="19">
        <v>3</v>
      </c>
      <c r="K13038" s="19" t="s">
        <v>7736</v>
      </c>
      <c r="L13038" s="11">
        <v>0.3</v>
      </c>
      <c r="M13038" s="11"/>
      <c r="N13038" s="24"/>
      <c r="P13038" s="32"/>
      <c r="T13038" s="19"/>
      <c r="U13038" s="3"/>
      <c r="X13038" t="str">
        <f t="shared" si="789"/>
        <v/>
      </c>
      <c r="Z13038" t="str">
        <f t="shared" si="790"/>
        <v/>
      </c>
      <c r="AB13038" s="9"/>
      <c r="AC13038" t="s">
        <v>11716</v>
      </c>
      <c r="AD13038">
        <f t="shared" si="791"/>
        <v>0</v>
      </c>
      <c r="AF13038" s="3"/>
      <c r="AH13038" s="9"/>
    </row>
    <row r="13039" spans="1:48" ht="10.95" customHeight="1" outlineLevel="1" x14ac:dyDescent="0.25">
      <c r="A13039" t="s">
        <v>11714</v>
      </c>
      <c r="C13039" s="3" t="s">
        <v>11994</v>
      </c>
      <c r="D13039" s="3">
        <v>260</v>
      </c>
      <c r="E13039" s="9">
        <v>1969</v>
      </c>
      <c r="F13039" s="7" t="s">
        <v>5141</v>
      </c>
      <c r="G13039" s="7" t="s">
        <v>5401</v>
      </c>
      <c r="H13039" s="8" t="s">
        <v>11716</v>
      </c>
      <c r="I13039" s="8" t="s">
        <v>11719</v>
      </c>
      <c r="J13039" s="19">
        <v>3</v>
      </c>
      <c r="K13039" s="19" t="s">
        <v>7736</v>
      </c>
      <c r="L13039" s="11">
        <v>0.3</v>
      </c>
      <c r="M13039" s="11"/>
      <c r="N13039" s="24"/>
      <c r="P13039" s="32"/>
      <c r="T13039" s="19"/>
      <c r="U13039" s="3"/>
      <c r="X13039" t="str">
        <f t="shared" si="789"/>
        <v/>
      </c>
      <c r="Z13039" t="str">
        <f t="shared" si="790"/>
        <v/>
      </c>
      <c r="AB13039" s="9"/>
      <c r="AC13039" t="s">
        <v>11716</v>
      </c>
      <c r="AD13039">
        <f t="shared" si="791"/>
        <v>0</v>
      </c>
      <c r="AF13039" s="3"/>
      <c r="AH13039" s="9"/>
    </row>
    <row r="13040" spans="1:48" ht="10.95" customHeight="1" outlineLevel="1" x14ac:dyDescent="0.25">
      <c r="A13040" t="s">
        <v>11714</v>
      </c>
      <c r="C13040" s="3" t="s">
        <v>11994</v>
      </c>
      <c r="D13040" s="3">
        <v>262</v>
      </c>
      <c r="E13040" s="9">
        <v>1969</v>
      </c>
      <c r="F13040" s="7" t="s">
        <v>2977</v>
      </c>
      <c r="G13040" s="7" t="s">
        <v>5401</v>
      </c>
      <c r="H13040" s="8" t="s">
        <v>11716</v>
      </c>
      <c r="I13040" s="8" t="s">
        <v>11719</v>
      </c>
      <c r="J13040" s="19">
        <v>5</v>
      </c>
      <c r="K13040" s="19" t="s">
        <v>7736</v>
      </c>
      <c r="L13040" s="11">
        <v>0.2</v>
      </c>
      <c r="M13040" s="11"/>
      <c r="N13040" s="24"/>
      <c r="P13040" s="32"/>
      <c r="T13040" s="19"/>
      <c r="U13040" s="3"/>
      <c r="X13040" t="str">
        <f t="shared" si="789"/>
        <v/>
      </c>
      <c r="Z13040" t="str">
        <f t="shared" si="790"/>
        <v/>
      </c>
      <c r="AB13040" s="9"/>
      <c r="AC13040" t="s">
        <v>11716</v>
      </c>
      <c r="AD13040">
        <f t="shared" si="791"/>
        <v>0</v>
      </c>
      <c r="AF13040" s="3"/>
      <c r="AH13040" s="9"/>
    </row>
    <row r="13041" spans="1:34" ht="10.95" customHeight="1" outlineLevel="1" x14ac:dyDescent="0.25">
      <c r="A13041" t="s">
        <v>11714</v>
      </c>
      <c r="C13041" s="3" t="s">
        <v>11994</v>
      </c>
      <c r="D13041" s="3">
        <v>268</v>
      </c>
      <c r="E13041" s="9">
        <v>1969</v>
      </c>
      <c r="F13041" s="7" t="s">
        <v>6646</v>
      </c>
      <c r="G13041" s="7" t="s">
        <v>5401</v>
      </c>
      <c r="H13041" s="8" t="s">
        <v>11716</v>
      </c>
      <c r="I13041" s="8" t="s">
        <v>11719</v>
      </c>
      <c r="J13041" s="19">
        <v>3</v>
      </c>
      <c r="K13041" s="19" t="s">
        <v>7736</v>
      </c>
      <c r="L13041" s="11">
        <v>0.2</v>
      </c>
      <c r="M13041" s="11"/>
      <c r="N13041" s="24"/>
      <c r="P13041" s="32"/>
      <c r="T13041" s="19"/>
      <c r="U13041" s="3"/>
      <c r="X13041" t="str">
        <f t="shared" si="789"/>
        <v/>
      </c>
      <c r="Z13041" t="str">
        <f t="shared" si="790"/>
        <v/>
      </c>
      <c r="AB13041" s="9"/>
      <c r="AC13041" t="s">
        <v>11716</v>
      </c>
      <c r="AD13041">
        <f t="shared" si="791"/>
        <v>0</v>
      </c>
      <c r="AF13041" s="3"/>
      <c r="AH13041" s="9"/>
    </row>
    <row r="13042" spans="1:34" ht="10.95" customHeight="1" outlineLevel="1" collapsed="1" x14ac:dyDescent="0.25">
      <c r="A13042" t="s">
        <v>11714</v>
      </c>
      <c r="C13042" s="3" t="s">
        <v>11994</v>
      </c>
      <c r="D13042" s="3">
        <v>269</v>
      </c>
      <c r="E13042" s="9">
        <v>1969</v>
      </c>
      <c r="F13042" s="7" t="s">
        <v>3986</v>
      </c>
      <c r="G13042" s="7" t="s">
        <v>5401</v>
      </c>
      <c r="H13042" s="8" t="s">
        <v>11716</v>
      </c>
      <c r="I13042" s="8" t="s">
        <v>11719</v>
      </c>
      <c r="J13042" s="19">
        <v>3</v>
      </c>
      <c r="K13042" s="19" t="s">
        <v>7736</v>
      </c>
      <c r="L13042" s="11">
        <v>5.5</v>
      </c>
      <c r="M13042" s="11"/>
      <c r="N13042" s="24"/>
      <c r="P13042" s="32"/>
      <c r="T13042" s="19"/>
      <c r="U13042" s="3"/>
      <c r="X13042" t="str">
        <f t="shared" si="789"/>
        <v/>
      </c>
      <c r="Z13042" t="str">
        <f t="shared" si="790"/>
        <v/>
      </c>
      <c r="AB13042" s="9"/>
      <c r="AC13042" t="s">
        <v>11716</v>
      </c>
      <c r="AD13042">
        <f t="shared" si="791"/>
        <v>0</v>
      </c>
      <c r="AF13042" s="3"/>
      <c r="AH13042" s="9"/>
    </row>
    <row r="13043" spans="1:34" ht="10.95" customHeight="1" outlineLevel="1" x14ac:dyDescent="0.25">
      <c r="A13043" t="s">
        <v>11714</v>
      </c>
      <c r="C13043" s="3" t="s">
        <v>11994</v>
      </c>
      <c r="D13043" s="3">
        <v>273</v>
      </c>
      <c r="E13043" s="9">
        <v>1969</v>
      </c>
      <c r="F13043" s="7" t="s">
        <v>6892</v>
      </c>
      <c r="G13043" s="7" t="s">
        <v>5401</v>
      </c>
      <c r="H13043" s="8" t="s">
        <v>11716</v>
      </c>
      <c r="I13043" s="8" t="s">
        <v>11719</v>
      </c>
      <c r="J13043" s="19">
        <v>3</v>
      </c>
      <c r="K13043" s="19" t="s">
        <v>7738</v>
      </c>
      <c r="L13043" s="11"/>
      <c r="M13043" s="11"/>
      <c r="N13043" s="24"/>
      <c r="P13043" s="32"/>
      <c r="T13043" s="19"/>
      <c r="U13043" s="3"/>
      <c r="X13043" t="str">
        <f t="shared" si="789"/>
        <v/>
      </c>
      <c r="Z13043" t="str">
        <f t="shared" si="790"/>
        <v/>
      </c>
      <c r="AB13043" s="9"/>
      <c r="AC13043" t="s">
        <v>11716</v>
      </c>
      <c r="AD13043">
        <f t="shared" si="791"/>
        <v>0</v>
      </c>
      <c r="AF13043" s="3"/>
      <c r="AH13043" s="9"/>
    </row>
    <row r="13044" spans="1:34" ht="10.95" customHeight="1" outlineLevel="1" x14ac:dyDescent="0.25">
      <c r="A13044" t="s">
        <v>11714</v>
      </c>
      <c r="C13044" s="3" t="s">
        <v>11994</v>
      </c>
      <c r="D13044" s="3">
        <v>274</v>
      </c>
      <c r="E13044" s="9">
        <v>1970</v>
      </c>
      <c r="F13044" s="7" t="s">
        <v>2977</v>
      </c>
      <c r="G13044" s="7" t="s">
        <v>5401</v>
      </c>
      <c r="H13044" s="8" t="s">
        <v>11716</v>
      </c>
      <c r="I13044" s="8" t="s">
        <v>11720</v>
      </c>
      <c r="J13044" s="19">
        <v>3</v>
      </c>
      <c r="K13044" s="19" t="s">
        <v>7736</v>
      </c>
      <c r="L13044" s="11">
        <v>4</v>
      </c>
      <c r="M13044" s="11"/>
      <c r="N13044" s="24"/>
      <c r="P13044" s="32"/>
      <c r="S13044">
        <v>1</v>
      </c>
      <c r="T13044" s="19"/>
      <c r="U13044" s="3"/>
      <c r="X13044" t="str">
        <f t="shared" si="789"/>
        <v/>
      </c>
      <c r="Z13044" t="str">
        <f t="shared" si="790"/>
        <v/>
      </c>
      <c r="AB13044" s="9"/>
      <c r="AC13044" t="s">
        <v>11716</v>
      </c>
      <c r="AD13044">
        <f t="shared" si="791"/>
        <v>0</v>
      </c>
      <c r="AF13044" s="3"/>
      <c r="AH13044" s="9"/>
    </row>
    <row r="13045" spans="1:34" ht="10.95" customHeight="1" outlineLevel="1" x14ac:dyDescent="0.25">
      <c r="A13045" t="s">
        <v>11714</v>
      </c>
      <c r="C13045" s="3" t="s">
        <v>11994</v>
      </c>
      <c r="D13045" s="3">
        <v>275</v>
      </c>
      <c r="E13045" s="9">
        <v>1970</v>
      </c>
      <c r="F13045" s="7" t="s">
        <v>3424</v>
      </c>
      <c r="G13045" s="7" t="s">
        <v>5401</v>
      </c>
      <c r="H13045" s="8" t="s">
        <v>11716</v>
      </c>
      <c r="I13045" s="8" t="s">
        <v>11720</v>
      </c>
      <c r="J13045" s="19">
        <v>3</v>
      </c>
      <c r="K13045" s="19" t="s">
        <v>7736</v>
      </c>
      <c r="L13045" s="11">
        <v>1</v>
      </c>
      <c r="M13045" s="11"/>
      <c r="N13045" s="24"/>
      <c r="P13045" s="32"/>
      <c r="T13045" s="19"/>
      <c r="U13045" s="3"/>
      <c r="X13045" t="str">
        <f t="shared" si="789"/>
        <v/>
      </c>
      <c r="Z13045" t="str">
        <f t="shared" si="790"/>
        <v/>
      </c>
      <c r="AB13045" s="9"/>
      <c r="AC13045" t="s">
        <v>11716</v>
      </c>
      <c r="AD13045">
        <f t="shared" si="791"/>
        <v>0</v>
      </c>
      <c r="AF13045" s="3"/>
      <c r="AH13045" s="9"/>
    </row>
    <row r="13046" spans="1:34" ht="10.95" customHeight="1" outlineLevel="1" x14ac:dyDescent="0.25">
      <c r="A13046" t="s">
        <v>11714</v>
      </c>
      <c r="C13046" s="3" t="s">
        <v>11994</v>
      </c>
      <c r="D13046" s="3">
        <v>276</v>
      </c>
      <c r="E13046" s="9">
        <v>1970</v>
      </c>
      <c r="F13046" s="7" t="s">
        <v>5075</v>
      </c>
      <c r="G13046" s="7" t="s">
        <v>5401</v>
      </c>
      <c r="H13046" s="8" t="s">
        <v>11721</v>
      </c>
      <c r="I13046" s="8" t="s">
        <v>11720</v>
      </c>
      <c r="J13046" s="19">
        <v>6</v>
      </c>
      <c r="K13046" s="19" t="s">
        <v>7736</v>
      </c>
      <c r="L13046" s="11">
        <v>1</v>
      </c>
      <c r="M13046" s="11"/>
      <c r="N13046" s="24"/>
      <c r="P13046" s="32"/>
      <c r="T13046" s="19"/>
      <c r="U13046" s="3"/>
      <c r="X13046" t="str">
        <f t="shared" si="789"/>
        <v/>
      </c>
      <c r="Z13046" t="str">
        <f t="shared" si="790"/>
        <v/>
      </c>
      <c r="AB13046" s="9"/>
      <c r="AC13046" t="s">
        <v>11721</v>
      </c>
      <c r="AD13046">
        <f t="shared" si="791"/>
        <v>0</v>
      </c>
      <c r="AF13046" s="3"/>
      <c r="AH13046" s="9"/>
    </row>
    <row r="13047" spans="1:34" ht="10.95" customHeight="1" outlineLevel="1" x14ac:dyDescent="0.25">
      <c r="A13047" t="s">
        <v>11714</v>
      </c>
      <c r="C13047" s="3" t="s">
        <v>11994</v>
      </c>
      <c r="D13047" s="3">
        <v>286</v>
      </c>
      <c r="E13047" s="9">
        <v>1971</v>
      </c>
      <c r="F13047" s="7" t="s">
        <v>5324</v>
      </c>
      <c r="G13047" s="7" t="s">
        <v>5401</v>
      </c>
      <c r="H13047" s="8" t="s">
        <v>11724</v>
      </c>
      <c r="I13047" s="8" t="s">
        <v>11722</v>
      </c>
      <c r="J13047" s="19">
        <v>6</v>
      </c>
      <c r="K13047" s="19" t="s">
        <v>20093</v>
      </c>
      <c r="L13047" s="11"/>
      <c r="M13047" s="11"/>
      <c r="N13047" s="24"/>
      <c r="P13047" s="32"/>
      <c r="T13047" s="19"/>
      <c r="U13047" s="3"/>
      <c r="X13047" t="str">
        <f t="shared" si="789"/>
        <v/>
      </c>
      <c r="Z13047" t="str">
        <f t="shared" si="790"/>
        <v/>
      </c>
      <c r="AB13047" s="9"/>
      <c r="AC13047" t="s">
        <v>11724</v>
      </c>
      <c r="AD13047">
        <f t="shared" si="791"/>
        <v>0</v>
      </c>
      <c r="AF13047" s="3"/>
      <c r="AH13047" s="9"/>
    </row>
    <row r="13048" spans="1:34" ht="10.95" customHeight="1" outlineLevel="1" x14ac:dyDescent="0.25">
      <c r="A13048" t="s">
        <v>11714</v>
      </c>
      <c r="C13048" s="3" t="s">
        <v>11994</v>
      </c>
      <c r="D13048" s="3" t="s">
        <v>6282</v>
      </c>
      <c r="E13048" s="9">
        <v>1971</v>
      </c>
      <c r="F13048" s="7" t="s">
        <v>11723</v>
      </c>
      <c r="G13048" s="7" t="s">
        <v>5401</v>
      </c>
      <c r="H13048" s="8" t="s">
        <v>11724</v>
      </c>
      <c r="I13048" s="8" t="s">
        <v>11722</v>
      </c>
      <c r="J13048" s="19">
        <v>6</v>
      </c>
      <c r="K13048" s="19" t="s">
        <v>7736</v>
      </c>
      <c r="L13048" s="11">
        <v>8.3000000000000007</v>
      </c>
      <c r="M13048" s="11"/>
      <c r="N13048" s="24"/>
      <c r="P13048" s="32"/>
      <c r="T13048" s="19"/>
      <c r="U13048" s="3"/>
      <c r="X13048" t="str">
        <f t="shared" si="789"/>
        <v/>
      </c>
      <c r="Z13048">
        <f t="shared" si="790"/>
        <v>1</v>
      </c>
      <c r="AB13048" s="9"/>
      <c r="AC13048" t="s">
        <v>11724</v>
      </c>
      <c r="AD13048">
        <f t="shared" si="791"/>
        <v>0</v>
      </c>
      <c r="AF13048" s="3"/>
      <c r="AH13048" s="9"/>
    </row>
    <row r="13049" spans="1:34" ht="10.95" customHeight="1" outlineLevel="1" collapsed="1" x14ac:dyDescent="0.25">
      <c r="A13049" t="s">
        <v>11714</v>
      </c>
      <c r="C13049" s="3" t="s">
        <v>11994</v>
      </c>
      <c r="D13049" s="3">
        <v>295</v>
      </c>
      <c r="E13049" s="9">
        <v>1971</v>
      </c>
      <c r="F13049" s="7" t="s">
        <v>2600</v>
      </c>
      <c r="G13049" s="7" t="s">
        <v>5401</v>
      </c>
      <c r="H13049" s="8" t="s">
        <v>11725</v>
      </c>
      <c r="I13049" s="8" t="s">
        <v>7084</v>
      </c>
      <c r="J13049" s="19">
        <v>3</v>
      </c>
      <c r="K13049" s="19" t="s">
        <v>7736</v>
      </c>
      <c r="L13049" s="11">
        <v>2</v>
      </c>
      <c r="M13049" s="11"/>
      <c r="N13049" s="24"/>
      <c r="P13049" s="32"/>
      <c r="T13049" s="19"/>
      <c r="U13049" s="3"/>
      <c r="X13049" t="str">
        <f t="shared" si="789"/>
        <v/>
      </c>
      <c r="Z13049" t="str">
        <f t="shared" si="790"/>
        <v/>
      </c>
      <c r="AB13049" s="9"/>
      <c r="AC13049" t="s">
        <v>11725</v>
      </c>
      <c r="AD13049">
        <f t="shared" si="791"/>
        <v>0</v>
      </c>
      <c r="AF13049" s="3"/>
      <c r="AH13049" s="9"/>
    </row>
    <row r="13050" spans="1:34" ht="10.95" customHeight="1" outlineLevel="1" x14ac:dyDescent="0.25">
      <c r="A13050" t="s">
        <v>11714</v>
      </c>
      <c r="C13050" s="3" t="s">
        <v>11994</v>
      </c>
      <c r="D13050" s="3">
        <v>299</v>
      </c>
      <c r="E13050" s="9">
        <v>1972</v>
      </c>
      <c r="F13050" s="7" t="s">
        <v>2977</v>
      </c>
      <c r="G13050" s="7" t="s">
        <v>5401</v>
      </c>
      <c r="H13050" s="8" t="s">
        <v>11716</v>
      </c>
      <c r="I13050" s="8" t="s">
        <v>11726</v>
      </c>
      <c r="J13050" s="19">
        <v>3</v>
      </c>
      <c r="K13050" s="19" t="s">
        <v>7736</v>
      </c>
      <c r="L13050" s="11">
        <v>0.8</v>
      </c>
      <c r="M13050" s="11"/>
      <c r="N13050" s="24"/>
      <c r="P13050" s="32"/>
      <c r="T13050" s="19"/>
      <c r="U13050" s="3"/>
      <c r="X13050" t="str">
        <f t="shared" si="789"/>
        <v/>
      </c>
      <c r="Z13050" t="str">
        <f t="shared" si="790"/>
        <v/>
      </c>
      <c r="AB13050" s="9"/>
      <c r="AC13050" t="s">
        <v>11716</v>
      </c>
      <c r="AD13050">
        <f t="shared" si="791"/>
        <v>0</v>
      </c>
      <c r="AF13050" s="3"/>
      <c r="AH13050" s="9"/>
    </row>
    <row r="13051" spans="1:34" ht="10.95" customHeight="1" outlineLevel="1" x14ac:dyDescent="0.25">
      <c r="A13051" t="s">
        <v>11714</v>
      </c>
      <c r="C13051" s="3" t="s">
        <v>11994</v>
      </c>
      <c r="D13051" s="3">
        <v>328</v>
      </c>
      <c r="E13051" s="9">
        <v>1975</v>
      </c>
      <c r="F13051" s="7" t="s">
        <v>2977</v>
      </c>
      <c r="G13051" s="7" t="s">
        <v>5401</v>
      </c>
      <c r="H13051" s="8" t="s">
        <v>11716</v>
      </c>
      <c r="I13051" s="8" t="s">
        <v>11727</v>
      </c>
      <c r="J13051" s="19">
        <v>3</v>
      </c>
      <c r="K13051" s="19" t="s">
        <v>7736</v>
      </c>
      <c r="L13051" s="11">
        <v>4.2</v>
      </c>
      <c r="M13051" s="11"/>
      <c r="N13051" s="24"/>
      <c r="P13051" s="32"/>
      <c r="T13051" s="19"/>
      <c r="U13051" s="3"/>
      <c r="X13051" t="str">
        <f t="shared" si="789"/>
        <v/>
      </c>
      <c r="Z13051" t="str">
        <f t="shared" si="790"/>
        <v/>
      </c>
      <c r="AB13051" s="9"/>
      <c r="AC13051" t="s">
        <v>11716</v>
      </c>
      <c r="AD13051">
        <f t="shared" si="791"/>
        <v>0</v>
      </c>
      <c r="AF13051" s="3"/>
      <c r="AH13051" s="9"/>
    </row>
    <row r="13052" spans="1:34" ht="10.95" customHeight="1" outlineLevel="1" collapsed="1" x14ac:dyDescent="0.25">
      <c r="A13052" t="s">
        <v>11714</v>
      </c>
      <c r="C13052" s="3" t="s">
        <v>11994</v>
      </c>
      <c r="D13052" s="3">
        <v>332</v>
      </c>
      <c r="E13052" s="9">
        <v>1975</v>
      </c>
      <c r="F13052" s="7" t="s">
        <v>2977</v>
      </c>
      <c r="G13052" s="7" t="s">
        <v>5401</v>
      </c>
      <c r="H13052" s="8" t="s">
        <v>11716</v>
      </c>
      <c r="I13052" s="8" t="s">
        <v>11728</v>
      </c>
      <c r="J13052" s="19">
        <v>3</v>
      </c>
      <c r="K13052" s="19" t="s">
        <v>7736</v>
      </c>
      <c r="L13052" s="11">
        <v>2.65</v>
      </c>
      <c r="M13052" s="11"/>
      <c r="N13052" s="24"/>
      <c r="P13052" s="32"/>
      <c r="T13052" s="19"/>
      <c r="U13052" s="3"/>
      <c r="X13052" t="str">
        <f t="shared" si="789"/>
        <v/>
      </c>
      <c r="Z13052" t="str">
        <f t="shared" si="790"/>
        <v/>
      </c>
      <c r="AB13052" s="9"/>
      <c r="AC13052" t="s">
        <v>11716</v>
      </c>
      <c r="AD13052">
        <f t="shared" si="791"/>
        <v>0</v>
      </c>
      <c r="AF13052" s="3"/>
      <c r="AH13052" s="9"/>
    </row>
    <row r="13053" spans="1:34" ht="10.95" customHeight="1" outlineLevel="1" x14ac:dyDescent="0.25">
      <c r="A13053" t="s">
        <v>11714</v>
      </c>
      <c r="C13053" s="3" t="s">
        <v>11994</v>
      </c>
      <c r="D13053" s="3">
        <v>334</v>
      </c>
      <c r="E13053" s="9">
        <v>1975</v>
      </c>
      <c r="F13053" s="7" t="s">
        <v>6646</v>
      </c>
      <c r="G13053" s="7" t="s">
        <v>5401</v>
      </c>
      <c r="H13053" s="8" t="s">
        <v>11716</v>
      </c>
      <c r="I13053" s="8" t="s">
        <v>11728</v>
      </c>
      <c r="J13053" s="19">
        <v>3</v>
      </c>
      <c r="K13053" s="19" t="s">
        <v>7736</v>
      </c>
      <c r="L13053" s="11">
        <v>2.65</v>
      </c>
      <c r="M13053" s="11"/>
      <c r="N13053" s="24"/>
      <c r="P13053" s="32"/>
      <c r="T13053" s="19"/>
      <c r="U13053" s="3"/>
      <c r="X13053" t="str">
        <f t="shared" si="789"/>
        <v/>
      </c>
      <c r="Z13053" t="str">
        <f t="shared" si="790"/>
        <v/>
      </c>
      <c r="AB13053" s="9"/>
      <c r="AC13053" t="s">
        <v>11716</v>
      </c>
      <c r="AD13053">
        <f t="shared" si="791"/>
        <v>0</v>
      </c>
      <c r="AF13053" s="3"/>
      <c r="AH13053" s="9"/>
    </row>
    <row r="13054" spans="1:34" ht="10.95" customHeight="1" outlineLevel="1" x14ac:dyDescent="0.25">
      <c r="A13054" t="s">
        <v>11714</v>
      </c>
      <c r="C13054" s="3" t="s">
        <v>11994</v>
      </c>
      <c r="D13054" s="3">
        <v>344</v>
      </c>
      <c r="E13054" s="9">
        <v>1976</v>
      </c>
      <c r="F13054" s="7" t="s">
        <v>2977</v>
      </c>
      <c r="G13054" s="7" t="s">
        <v>5401</v>
      </c>
      <c r="H13054" s="8" t="s">
        <v>11721</v>
      </c>
      <c r="I13054" s="8" t="s">
        <v>11729</v>
      </c>
      <c r="J13054" s="19">
        <v>6</v>
      </c>
      <c r="K13054" s="19" t="s">
        <v>7736</v>
      </c>
      <c r="L13054" s="11">
        <v>0.45</v>
      </c>
      <c r="M13054" s="11"/>
      <c r="N13054" s="24"/>
      <c r="P13054" s="32"/>
      <c r="T13054" s="19"/>
      <c r="U13054" s="3"/>
      <c r="X13054" t="str">
        <f t="shared" si="789"/>
        <v/>
      </c>
      <c r="Z13054" t="str">
        <f t="shared" si="790"/>
        <v/>
      </c>
      <c r="AB13054" s="9"/>
      <c r="AC13054" t="s">
        <v>11721</v>
      </c>
      <c r="AD13054">
        <f t="shared" si="791"/>
        <v>0</v>
      </c>
      <c r="AF13054" s="3"/>
      <c r="AH13054" s="9"/>
    </row>
    <row r="13055" spans="1:34" ht="10.95" customHeight="1" outlineLevel="1" x14ac:dyDescent="0.25">
      <c r="A13055" t="s">
        <v>11714</v>
      </c>
      <c r="C13055" s="3" t="s">
        <v>11994</v>
      </c>
      <c r="D13055" s="3">
        <v>345</v>
      </c>
      <c r="E13055" s="9">
        <v>1976</v>
      </c>
      <c r="F13055" s="7" t="s">
        <v>1959</v>
      </c>
      <c r="G13055" s="7" t="s">
        <v>5401</v>
      </c>
      <c r="H13055" s="8" t="s">
        <v>11721</v>
      </c>
      <c r="I13055" s="8" t="s">
        <v>11729</v>
      </c>
      <c r="J13055" s="19">
        <v>6</v>
      </c>
      <c r="K13055" s="19" t="s">
        <v>7736</v>
      </c>
      <c r="L13055" s="11">
        <v>0.45</v>
      </c>
      <c r="M13055" s="11"/>
      <c r="N13055" s="24"/>
      <c r="P13055" s="32"/>
      <c r="T13055" s="19"/>
      <c r="U13055" s="3"/>
      <c r="X13055" t="str">
        <f t="shared" si="789"/>
        <v/>
      </c>
      <c r="Z13055" t="str">
        <f t="shared" si="790"/>
        <v/>
      </c>
      <c r="AB13055" s="9"/>
      <c r="AC13055" t="s">
        <v>11721</v>
      </c>
      <c r="AD13055">
        <f t="shared" si="791"/>
        <v>0</v>
      </c>
      <c r="AF13055" s="3"/>
      <c r="AH13055" s="9"/>
    </row>
    <row r="13056" spans="1:34" ht="10.95" customHeight="1" outlineLevel="1" x14ac:dyDescent="0.25">
      <c r="A13056" t="s">
        <v>11714</v>
      </c>
      <c r="C13056" s="3" t="s">
        <v>11994</v>
      </c>
      <c r="D13056" s="3">
        <v>346</v>
      </c>
      <c r="E13056" s="9">
        <v>1976</v>
      </c>
      <c r="F13056" s="7" t="s">
        <v>6646</v>
      </c>
      <c r="G13056" s="7" t="s">
        <v>5401</v>
      </c>
      <c r="H13056" s="8" t="s">
        <v>11721</v>
      </c>
      <c r="I13056" s="8" t="s">
        <v>11729</v>
      </c>
      <c r="J13056" s="19">
        <v>6</v>
      </c>
      <c r="K13056" s="19" t="s">
        <v>7736</v>
      </c>
      <c r="L13056" s="11">
        <v>0.45</v>
      </c>
      <c r="M13056" s="11"/>
      <c r="N13056" s="24"/>
      <c r="P13056" s="32"/>
      <c r="T13056" s="19"/>
      <c r="U13056" s="3"/>
      <c r="X13056" t="str">
        <f t="shared" si="789"/>
        <v/>
      </c>
      <c r="Z13056" t="str">
        <f t="shared" si="790"/>
        <v/>
      </c>
      <c r="AB13056" s="9"/>
      <c r="AC13056" t="s">
        <v>11721</v>
      </c>
      <c r="AD13056">
        <f t="shared" si="791"/>
        <v>0</v>
      </c>
      <c r="AF13056" s="3"/>
      <c r="AH13056" s="9"/>
    </row>
    <row r="13057" spans="1:34" ht="10.95" customHeight="1" outlineLevel="1" x14ac:dyDescent="0.25">
      <c r="A13057" t="s">
        <v>11714</v>
      </c>
      <c r="C13057" s="3" t="s">
        <v>11994</v>
      </c>
      <c r="D13057" s="3">
        <v>347</v>
      </c>
      <c r="E13057" s="9">
        <v>1976</v>
      </c>
      <c r="F13057" s="7" t="s">
        <v>3986</v>
      </c>
      <c r="G13057" s="7" t="s">
        <v>5401</v>
      </c>
      <c r="H13057" s="8" t="s">
        <v>11721</v>
      </c>
      <c r="I13057" s="8" t="s">
        <v>11729</v>
      </c>
      <c r="J13057" s="19">
        <v>6</v>
      </c>
      <c r="K13057" s="19" t="s">
        <v>7736</v>
      </c>
      <c r="L13057" s="11">
        <v>0.45</v>
      </c>
      <c r="M13057" s="11"/>
      <c r="N13057" s="24"/>
      <c r="P13057" s="32"/>
      <c r="T13057" s="19"/>
      <c r="U13057" s="3"/>
      <c r="X13057" t="str">
        <f t="shared" si="789"/>
        <v/>
      </c>
      <c r="Z13057" t="str">
        <f t="shared" si="790"/>
        <v/>
      </c>
      <c r="AB13057" s="9"/>
      <c r="AC13057" t="s">
        <v>11721</v>
      </c>
      <c r="AD13057">
        <f t="shared" si="791"/>
        <v>0</v>
      </c>
      <c r="AF13057" s="3"/>
      <c r="AH13057" s="9"/>
    </row>
    <row r="13058" spans="1:34" ht="10.95" customHeight="1" outlineLevel="1" x14ac:dyDescent="0.25">
      <c r="A13058" t="s">
        <v>11714</v>
      </c>
      <c r="C13058" s="3" t="s">
        <v>11994</v>
      </c>
      <c r="D13058" s="3">
        <v>348</v>
      </c>
      <c r="E13058" s="9">
        <v>1976</v>
      </c>
      <c r="F13058" s="7" t="s">
        <v>2977</v>
      </c>
      <c r="G13058" s="7" t="s">
        <v>5401</v>
      </c>
      <c r="H13058" s="8" t="s">
        <v>11716</v>
      </c>
      <c r="I13058" s="8" t="s">
        <v>11730</v>
      </c>
      <c r="J13058" s="19">
        <v>5</v>
      </c>
      <c r="K13058" s="19" t="s">
        <v>7736</v>
      </c>
      <c r="L13058" s="11">
        <v>0.8</v>
      </c>
      <c r="M13058" s="11"/>
      <c r="N13058" s="24"/>
      <c r="P13058" s="32"/>
      <c r="T13058" s="19"/>
      <c r="U13058" s="3"/>
      <c r="X13058" t="str">
        <f t="shared" ref="X13058:X13121" si="792">IF(COUNTIF(F13058,"*fdc*"),1,"")</f>
        <v/>
      </c>
      <c r="Z13058" t="str">
        <f t="shared" ref="Z13058:Z13121" si="793">IF(COUNTIF(F13058,"*s/s*"),1,"")</f>
        <v/>
      </c>
      <c r="AB13058" s="9"/>
      <c r="AC13058" t="s">
        <v>11716</v>
      </c>
      <c r="AD13058">
        <f t="shared" si="791"/>
        <v>0</v>
      </c>
      <c r="AF13058" s="3"/>
      <c r="AH13058" s="9"/>
    </row>
    <row r="13059" spans="1:34" ht="10.95" customHeight="1" outlineLevel="1" x14ac:dyDescent="0.25">
      <c r="A13059" t="s">
        <v>11714</v>
      </c>
      <c r="C13059" s="3" t="s">
        <v>11994</v>
      </c>
      <c r="D13059" s="3">
        <v>350</v>
      </c>
      <c r="E13059" s="9">
        <v>1976</v>
      </c>
      <c r="F13059" s="7" t="s">
        <v>2351</v>
      </c>
      <c r="G13059" s="7" t="s">
        <v>5401</v>
      </c>
      <c r="H13059" s="8" t="s">
        <v>11716</v>
      </c>
      <c r="I13059" s="8" t="s">
        <v>11730</v>
      </c>
      <c r="J13059" s="19">
        <v>5</v>
      </c>
      <c r="K13059" s="19" t="s">
        <v>7738</v>
      </c>
      <c r="L13059" s="11"/>
      <c r="M13059" s="11"/>
      <c r="N13059" s="24"/>
      <c r="P13059" s="32"/>
      <c r="T13059" s="19"/>
      <c r="U13059" s="3"/>
      <c r="X13059" t="str">
        <f t="shared" si="792"/>
        <v/>
      </c>
      <c r="Z13059" t="str">
        <f t="shared" si="793"/>
        <v/>
      </c>
      <c r="AB13059" s="9"/>
      <c r="AC13059" t="s">
        <v>11716</v>
      </c>
      <c r="AD13059">
        <f t="shared" si="791"/>
        <v>0</v>
      </c>
      <c r="AF13059" s="3"/>
      <c r="AH13059" s="9"/>
    </row>
    <row r="13060" spans="1:34" ht="10.95" customHeight="1" outlineLevel="1" x14ac:dyDescent="0.25">
      <c r="A13060" t="s">
        <v>11714</v>
      </c>
      <c r="C13060" s="3" t="s">
        <v>11994</v>
      </c>
      <c r="D13060" s="3">
        <v>366</v>
      </c>
      <c r="E13060" s="9">
        <v>1976</v>
      </c>
      <c r="F13060" s="7" t="s">
        <v>2977</v>
      </c>
      <c r="G13060" s="7" t="s">
        <v>5401</v>
      </c>
      <c r="H13060" s="8" t="s">
        <v>11716</v>
      </c>
      <c r="I13060" s="8" t="s">
        <v>11731</v>
      </c>
      <c r="J13060" s="19">
        <v>3</v>
      </c>
      <c r="K13060" s="19" t="s">
        <v>7738</v>
      </c>
      <c r="L13060" s="11"/>
      <c r="M13060" s="11"/>
      <c r="N13060" s="24"/>
      <c r="P13060" s="32"/>
      <c r="T13060" s="19"/>
      <c r="U13060" s="3"/>
      <c r="X13060" t="str">
        <f t="shared" si="792"/>
        <v/>
      </c>
      <c r="Z13060" t="str">
        <f t="shared" si="793"/>
        <v/>
      </c>
      <c r="AB13060" s="9"/>
      <c r="AC13060" t="s">
        <v>11716</v>
      </c>
      <c r="AD13060">
        <f t="shared" si="791"/>
        <v>0</v>
      </c>
      <c r="AF13060" s="3"/>
      <c r="AH13060" s="9"/>
    </row>
    <row r="13061" spans="1:34" ht="10.95" customHeight="1" outlineLevel="1" x14ac:dyDescent="0.25">
      <c r="A13061" t="s">
        <v>11714</v>
      </c>
      <c r="C13061" s="3" t="s">
        <v>11994</v>
      </c>
      <c r="D13061" s="3">
        <v>369</v>
      </c>
      <c r="E13061" s="9">
        <v>1976</v>
      </c>
      <c r="F13061" s="7" t="s">
        <v>6646</v>
      </c>
      <c r="G13061" s="7" t="s">
        <v>5401</v>
      </c>
      <c r="H13061" s="8" t="s">
        <v>11716</v>
      </c>
      <c r="I13061" s="8" t="s">
        <v>11731</v>
      </c>
      <c r="J13061" s="19">
        <v>3</v>
      </c>
      <c r="K13061" s="19" t="s">
        <v>7738</v>
      </c>
      <c r="L13061" s="11"/>
      <c r="M13061" s="11"/>
      <c r="N13061" s="24"/>
      <c r="P13061" s="32"/>
      <c r="T13061" s="19"/>
      <c r="U13061" s="3"/>
      <c r="X13061" t="str">
        <f t="shared" si="792"/>
        <v/>
      </c>
      <c r="Z13061" t="str">
        <f t="shared" si="793"/>
        <v/>
      </c>
      <c r="AB13061" s="9"/>
      <c r="AC13061" t="s">
        <v>11716</v>
      </c>
      <c r="AD13061">
        <f t="shared" si="791"/>
        <v>0</v>
      </c>
      <c r="AF13061" s="3"/>
      <c r="AH13061" s="9"/>
    </row>
    <row r="13062" spans="1:34" ht="10.95" customHeight="1" outlineLevel="1" x14ac:dyDescent="0.25">
      <c r="A13062" t="s">
        <v>11714</v>
      </c>
      <c r="C13062" s="3" t="s">
        <v>11994</v>
      </c>
      <c r="D13062" s="3">
        <v>372</v>
      </c>
      <c r="E13062" s="9">
        <v>1976</v>
      </c>
      <c r="F13062" s="7" t="s">
        <v>1531</v>
      </c>
      <c r="G13062" s="7" t="s">
        <v>5401</v>
      </c>
      <c r="H13062" s="8" t="s">
        <v>11721</v>
      </c>
      <c r="I13062" s="8" t="s">
        <v>11731</v>
      </c>
      <c r="J13062" s="19">
        <v>6</v>
      </c>
      <c r="K13062" s="19" t="s">
        <v>7738</v>
      </c>
      <c r="L13062" s="11"/>
      <c r="M13062" s="11"/>
      <c r="N13062" s="24"/>
      <c r="P13062" s="32"/>
      <c r="T13062" s="19"/>
      <c r="U13062" s="3"/>
      <c r="X13062" t="str">
        <f t="shared" si="792"/>
        <v/>
      </c>
      <c r="Z13062" t="str">
        <f t="shared" si="793"/>
        <v/>
      </c>
      <c r="AB13062" s="9"/>
      <c r="AC13062" t="s">
        <v>11721</v>
      </c>
      <c r="AD13062">
        <f t="shared" si="791"/>
        <v>0</v>
      </c>
      <c r="AF13062" s="3"/>
      <c r="AH13062" s="9"/>
    </row>
    <row r="13063" spans="1:34" ht="10.95" customHeight="1" outlineLevel="1" x14ac:dyDescent="0.25">
      <c r="A13063" t="s">
        <v>11714</v>
      </c>
      <c r="C13063" s="3" t="s">
        <v>11994</v>
      </c>
      <c r="D13063" s="3">
        <v>385</v>
      </c>
      <c r="E13063" s="9">
        <v>1977</v>
      </c>
      <c r="F13063" s="7" t="s">
        <v>2977</v>
      </c>
      <c r="G13063" s="7" t="s">
        <v>5401</v>
      </c>
      <c r="H13063" s="8" t="s">
        <v>11716</v>
      </c>
      <c r="I13063" s="8" t="s">
        <v>11732</v>
      </c>
      <c r="J13063" s="19">
        <v>3</v>
      </c>
      <c r="K13063" s="19" t="s">
        <v>7736</v>
      </c>
      <c r="L13063" s="11">
        <v>1.2</v>
      </c>
      <c r="M13063" s="11"/>
      <c r="N13063" s="24"/>
      <c r="P13063" s="32"/>
      <c r="T13063" s="19"/>
      <c r="U13063" s="3"/>
      <c r="X13063" t="str">
        <f t="shared" si="792"/>
        <v/>
      </c>
      <c r="Z13063" t="str">
        <f t="shared" si="793"/>
        <v/>
      </c>
      <c r="AB13063" s="9"/>
      <c r="AC13063" t="s">
        <v>11716</v>
      </c>
      <c r="AD13063">
        <f t="shared" si="791"/>
        <v>0</v>
      </c>
      <c r="AF13063" s="3"/>
      <c r="AH13063" s="9"/>
    </row>
    <row r="13064" spans="1:34" ht="10.95" customHeight="1" outlineLevel="1" x14ac:dyDescent="0.25">
      <c r="A13064" t="s">
        <v>11714</v>
      </c>
      <c r="C13064" s="3" t="s">
        <v>11994</v>
      </c>
      <c r="D13064" s="3">
        <v>386</v>
      </c>
      <c r="E13064" s="9">
        <v>1977</v>
      </c>
      <c r="F13064" s="7" t="s">
        <v>2351</v>
      </c>
      <c r="G13064" s="7" t="s">
        <v>5401</v>
      </c>
      <c r="H13064" s="8" t="s">
        <v>11716</v>
      </c>
      <c r="I13064" s="8" t="s">
        <v>11732</v>
      </c>
      <c r="J13064" s="19">
        <v>3</v>
      </c>
      <c r="K13064" s="19" t="s">
        <v>7736</v>
      </c>
      <c r="L13064" s="11">
        <v>1.2</v>
      </c>
      <c r="M13064" s="11"/>
      <c r="N13064" s="24"/>
      <c r="P13064" s="32"/>
      <c r="T13064" s="19"/>
      <c r="U13064" s="3"/>
      <c r="X13064" t="str">
        <f t="shared" si="792"/>
        <v/>
      </c>
      <c r="Z13064" t="str">
        <f t="shared" si="793"/>
        <v/>
      </c>
      <c r="AB13064" s="9"/>
      <c r="AC13064" t="s">
        <v>11716</v>
      </c>
      <c r="AD13064">
        <f t="shared" ref="AD13064:AD13095" si="794">COUNTIF(H13064,"*Fuji*")</f>
        <v>0</v>
      </c>
      <c r="AF13064" s="3"/>
      <c r="AH13064" s="9"/>
    </row>
    <row r="13065" spans="1:34" ht="10.95" customHeight="1" outlineLevel="1" collapsed="1" x14ac:dyDescent="0.25">
      <c r="A13065" t="s">
        <v>11714</v>
      </c>
      <c r="C13065" s="3" t="s">
        <v>11994</v>
      </c>
      <c r="D13065" s="3">
        <v>391</v>
      </c>
      <c r="E13065" s="9">
        <v>1977</v>
      </c>
      <c r="F13065" s="7" t="s">
        <v>5324</v>
      </c>
      <c r="G13065" s="7" t="s">
        <v>5401</v>
      </c>
      <c r="H13065" s="8" t="s">
        <v>11716</v>
      </c>
      <c r="I13065" s="8" t="s">
        <v>11732</v>
      </c>
      <c r="J13065" s="19">
        <v>3</v>
      </c>
      <c r="K13065" s="19" t="s">
        <v>7736</v>
      </c>
      <c r="L13065" s="11">
        <v>1.2</v>
      </c>
      <c r="M13065" s="11"/>
      <c r="N13065" s="24"/>
      <c r="P13065" s="32"/>
      <c r="T13065" s="19"/>
      <c r="U13065" s="3"/>
      <c r="X13065" t="str">
        <f t="shared" si="792"/>
        <v/>
      </c>
      <c r="Z13065" t="str">
        <f t="shared" si="793"/>
        <v/>
      </c>
      <c r="AB13065" s="9"/>
      <c r="AC13065" t="s">
        <v>11716</v>
      </c>
      <c r="AD13065">
        <f t="shared" si="794"/>
        <v>0</v>
      </c>
      <c r="AF13065" s="3"/>
      <c r="AH13065" s="9"/>
    </row>
    <row r="13066" spans="1:34" ht="10.95" customHeight="1" outlineLevel="1" x14ac:dyDescent="0.25">
      <c r="A13066" t="s">
        <v>11714</v>
      </c>
      <c r="C13066" s="3" t="s">
        <v>11994</v>
      </c>
      <c r="D13066" s="3">
        <v>392</v>
      </c>
      <c r="E13066" s="9">
        <v>1977</v>
      </c>
      <c r="F13066" s="7" t="s">
        <v>1531</v>
      </c>
      <c r="G13066" s="7" t="s">
        <v>5401</v>
      </c>
      <c r="H13066" s="8" t="s">
        <v>11716</v>
      </c>
      <c r="I13066" s="8" t="s">
        <v>11732</v>
      </c>
      <c r="J13066" s="19">
        <v>3</v>
      </c>
      <c r="K13066" s="19" t="s">
        <v>7736</v>
      </c>
      <c r="L13066" s="11">
        <v>1.2</v>
      </c>
      <c r="M13066" s="11"/>
      <c r="N13066" s="24"/>
      <c r="P13066" s="32"/>
      <c r="S13066">
        <v>1</v>
      </c>
      <c r="T13066" s="19"/>
      <c r="U13066" s="3"/>
      <c r="X13066" t="str">
        <f t="shared" si="792"/>
        <v/>
      </c>
      <c r="Z13066" t="str">
        <f t="shared" si="793"/>
        <v/>
      </c>
      <c r="AB13066" s="9"/>
      <c r="AC13066" t="s">
        <v>11716</v>
      </c>
      <c r="AD13066">
        <f t="shared" si="794"/>
        <v>0</v>
      </c>
      <c r="AF13066" s="3"/>
      <c r="AH13066" s="9"/>
    </row>
    <row r="13067" spans="1:34" ht="10.95" customHeight="1" outlineLevel="1" x14ac:dyDescent="0.25">
      <c r="A13067" t="s">
        <v>11714</v>
      </c>
      <c r="C13067" s="3" t="s">
        <v>11994</v>
      </c>
      <c r="D13067" s="3" t="s">
        <v>20052</v>
      </c>
      <c r="E13067" s="9">
        <v>1977</v>
      </c>
      <c r="F13067" s="7" t="s">
        <v>21637</v>
      </c>
      <c r="G13067" s="7" t="s">
        <v>5401</v>
      </c>
      <c r="H13067" s="8" t="s">
        <v>11716</v>
      </c>
      <c r="I13067" s="8" t="s">
        <v>11732</v>
      </c>
      <c r="J13067" s="19">
        <v>3</v>
      </c>
      <c r="K13067" s="19" t="s">
        <v>7736</v>
      </c>
      <c r="L13067" s="11">
        <v>6.6</v>
      </c>
      <c r="M13067" s="11"/>
      <c r="N13067" s="24"/>
      <c r="P13067" s="32"/>
      <c r="T13067" s="19"/>
      <c r="U13067" s="3"/>
      <c r="X13067">
        <f t="shared" si="792"/>
        <v>1</v>
      </c>
      <c r="Z13067" t="str">
        <f t="shared" si="793"/>
        <v/>
      </c>
      <c r="AB13067" s="9"/>
      <c r="AC13067" t="s">
        <v>11716</v>
      </c>
      <c r="AD13067">
        <f t="shared" si="794"/>
        <v>0</v>
      </c>
      <c r="AF13067" s="3"/>
      <c r="AH13067" s="9"/>
    </row>
    <row r="13068" spans="1:34" ht="10.95" customHeight="1" outlineLevel="1" x14ac:dyDescent="0.25">
      <c r="A13068" t="s">
        <v>11714</v>
      </c>
      <c r="C13068" s="3" t="s">
        <v>11994</v>
      </c>
      <c r="D13068" s="3">
        <v>411</v>
      </c>
      <c r="E13068" s="9">
        <v>1977</v>
      </c>
      <c r="F13068" s="7" t="s">
        <v>6646</v>
      </c>
      <c r="G13068" s="7" t="s">
        <v>5401</v>
      </c>
      <c r="H13068" s="8" t="s">
        <v>11716</v>
      </c>
      <c r="I13068" s="8" t="s">
        <v>7084</v>
      </c>
      <c r="J13068" s="19">
        <v>5</v>
      </c>
      <c r="K13068" s="19" t="s">
        <v>7736</v>
      </c>
      <c r="L13068" s="11">
        <v>0.8</v>
      </c>
      <c r="M13068" s="11"/>
      <c r="N13068" s="24"/>
      <c r="P13068" s="32"/>
      <c r="T13068" s="19"/>
      <c r="U13068" s="3"/>
      <c r="X13068" t="str">
        <f t="shared" si="792"/>
        <v/>
      </c>
      <c r="Z13068" t="str">
        <f t="shared" si="793"/>
        <v/>
      </c>
      <c r="AB13068" s="9"/>
      <c r="AC13068" t="s">
        <v>11716</v>
      </c>
      <c r="AD13068">
        <f t="shared" si="794"/>
        <v>0</v>
      </c>
      <c r="AF13068" s="3"/>
      <c r="AH13068" s="9"/>
    </row>
    <row r="13069" spans="1:34" ht="10.95" customHeight="1" outlineLevel="1" x14ac:dyDescent="0.25">
      <c r="A13069" t="s">
        <v>11714</v>
      </c>
      <c r="C13069" s="3" t="s">
        <v>11994</v>
      </c>
      <c r="D13069" s="3">
        <v>456</v>
      </c>
      <c r="E13069" s="9">
        <v>1980</v>
      </c>
      <c r="F13069" s="7" t="s">
        <v>11735</v>
      </c>
      <c r="G13069" s="7" t="s">
        <v>5401</v>
      </c>
      <c r="H13069" s="8" t="s">
        <v>11737</v>
      </c>
      <c r="I13069" s="8" t="s">
        <v>11733</v>
      </c>
      <c r="J13069" s="19">
        <v>5</v>
      </c>
      <c r="K13069" s="19" t="s">
        <v>20093</v>
      </c>
      <c r="L13069" s="11"/>
      <c r="M13069" s="11"/>
      <c r="N13069" s="24"/>
      <c r="P13069" s="32"/>
      <c r="T13069" s="19"/>
      <c r="U13069" s="3"/>
      <c r="X13069" t="str">
        <f t="shared" si="792"/>
        <v/>
      </c>
      <c r="Z13069" t="str">
        <f t="shared" si="793"/>
        <v/>
      </c>
      <c r="AB13069" s="9"/>
      <c r="AC13069" t="s">
        <v>11737</v>
      </c>
      <c r="AD13069">
        <f t="shared" si="794"/>
        <v>0</v>
      </c>
      <c r="AF13069" s="3"/>
      <c r="AH13069" s="9"/>
    </row>
    <row r="13070" spans="1:34" ht="10.95" customHeight="1" outlineLevel="1" x14ac:dyDescent="0.25">
      <c r="A13070" t="s">
        <v>11714</v>
      </c>
      <c r="C13070" s="3" t="s">
        <v>11994</v>
      </c>
      <c r="D13070" s="3" t="s">
        <v>11734</v>
      </c>
      <c r="E13070" s="9">
        <v>1980</v>
      </c>
      <c r="F13070" s="7" t="s">
        <v>11736</v>
      </c>
      <c r="G13070" s="7" t="s">
        <v>5401</v>
      </c>
      <c r="H13070" s="8" t="s">
        <v>11737</v>
      </c>
      <c r="I13070" s="8" t="s">
        <v>11733</v>
      </c>
      <c r="J13070" s="19">
        <v>5</v>
      </c>
      <c r="K13070" s="19" t="s">
        <v>7736</v>
      </c>
      <c r="L13070" s="11">
        <v>6</v>
      </c>
      <c r="M13070" s="11"/>
      <c r="N13070" s="24"/>
      <c r="P13070" s="32"/>
      <c r="T13070" s="19"/>
      <c r="U13070" s="3"/>
      <c r="X13070" t="str">
        <f t="shared" si="792"/>
        <v/>
      </c>
      <c r="Z13070" t="str">
        <f t="shared" si="793"/>
        <v/>
      </c>
      <c r="AB13070" s="9"/>
      <c r="AC13070" t="s">
        <v>11737</v>
      </c>
      <c r="AD13070">
        <f t="shared" si="794"/>
        <v>0</v>
      </c>
      <c r="AF13070" s="3"/>
      <c r="AH13070" s="9"/>
    </row>
    <row r="13071" spans="1:34" ht="10.95" customHeight="1" outlineLevel="1" x14ac:dyDescent="0.25">
      <c r="A13071" t="s">
        <v>11714</v>
      </c>
      <c r="C13071" s="3" t="s">
        <v>11994</v>
      </c>
      <c r="D13071" s="3">
        <v>465</v>
      </c>
      <c r="E13071" s="9">
        <v>1980</v>
      </c>
      <c r="F13071" s="7" t="s">
        <v>2351</v>
      </c>
      <c r="G13071" s="7" t="s">
        <v>5401</v>
      </c>
      <c r="H13071" s="8" t="s">
        <v>11716</v>
      </c>
      <c r="I13071" s="8" t="s">
        <v>11738</v>
      </c>
      <c r="J13071" s="19">
        <v>3</v>
      </c>
      <c r="K13071" s="19" t="s">
        <v>7736</v>
      </c>
      <c r="L13071" s="11">
        <v>1.7</v>
      </c>
      <c r="M13071" s="11"/>
      <c r="N13071" s="24"/>
      <c r="P13071" s="32"/>
      <c r="T13071" s="19"/>
      <c r="U13071" s="3"/>
      <c r="X13071" t="str">
        <f t="shared" si="792"/>
        <v/>
      </c>
      <c r="Z13071" t="str">
        <f t="shared" si="793"/>
        <v/>
      </c>
      <c r="AB13071" s="9"/>
      <c r="AC13071" t="s">
        <v>11716</v>
      </c>
      <c r="AD13071">
        <f t="shared" si="794"/>
        <v>0</v>
      </c>
      <c r="AF13071" s="3"/>
      <c r="AH13071" s="9"/>
    </row>
    <row r="13072" spans="1:34" ht="10.95" customHeight="1" outlineLevel="1" x14ac:dyDescent="0.25">
      <c r="A13072" t="s">
        <v>11714</v>
      </c>
      <c r="C13072" s="3" t="s">
        <v>11994</v>
      </c>
      <c r="D13072" s="3">
        <v>468</v>
      </c>
      <c r="E13072" s="9">
        <v>1980</v>
      </c>
      <c r="F13072" s="7" t="s">
        <v>5324</v>
      </c>
      <c r="G13072" s="7" t="s">
        <v>5401</v>
      </c>
      <c r="H13072" s="8" t="s">
        <v>11716</v>
      </c>
      <c r="I13072" s="8" t="s">
        <v>11738</v>
      </c>
      <c r="J13072" s="19">
        <v>5</v>
      </c>
      <c r="K13072" s="19" t="s">
        <v>7736</v>
      </c>
      <c r="L13072" s="11">
        <v>2</v>
      </c>
      <c r="M13072" s="11"/>
      <c r="N13072" s="24"/>
      <c r="P13072" s="32"/>
      <c r="T13072" s="19"/>
      <c r="U13072" s="3"/>
      <c r="X13072" t="str">
        <f t="shared" si="792"/>
        <v/>
      </c>
      <c r="Z13072" t="str">
        <f t="shared" si="793"/>
        <v/>
      </c>
      <c r="AB13072" s="9"/>
      <c r="AC13072" t="s">
        <v>11716</v>
      </c>
      <c r="AD13072">
        <f t="shared" si="794"/>
        <v>0</v>
      </c>
      <c r="AF13072" s="3"/>
      <c r="AH13072" s="9"/>
    </row>
    <row r="13073" spans="1:34" ht="10.95" customHeight="1" outlineLevel="1" x14ac:dyDescent="0.25">
      <c r="A13073" t="s">
        <v>11714</v>
      </c>
      <c r="C13073" s="3" t="s">
        <v>11994</v>
      </c>
      <c r="D13073" s="3">
        <v>490</v>
      </c>
      <c r="E13073" s="9">
        <v>1981</v>
      </c>
      <c r="F13073" s="7" t="s">
        <v>2351</v>
      </c>
      <c r="G13073" s="7" t="s">
        <v>5401</v>
      </c>
      <c r="H13073" s="8" t="s">
        <v>11716</v>
      </c>
      <c r="I13073" s="8" t="s">
        <v>11739</v>
      </c>
      <c r="J13073" s="19">
        <v>5</v>
      </c>
      <c r="K13073" s="19" t="s">
        <v>7736</v>
      </c>
      <c r="L13073" s="11">
        <v>1.5</v>
      </c>
      <c r="M13073" s="11"/>
      <c r="N13073" s="24"/>
      <c r="P13073" s="32"/>
      <c r="T13073" s="19"/>
      <c r="U13073" s="3"/>
      <c r="X13073" t="str">
        <f t="shared" si="792"/>
        <v/>
      </c>
      <c r="Z13073" t="str">
        <f t="shared" si="793"/>
        <v/>
      </c>
      <c r="AB13073" s="9"/>
      <c r="AC13073" t="s">
        <v>11716</v>
      </c>
      <c r="AD13073">
        <f t="shared" si="794"/>
        <v>0</v>
      </c>
      <c r="AF13073" s="3"/>
      <c r="AH13073" s="9"/>
    </row>
    <row r="13074" spans="1:34" ht="10.95" customHeight="1" outlineLevel="1" x14ac:dyDescent="0.25">
      <c r="A13074" t="s">
        <v>11714</v>
      </c>
      <c r="C13074" s="3" t="s">
        <v>11994</v>
      </c>
      <c r="D13074" s="3">
        <v>491</v>
      </c>
      <c r="E13074" s="9">
        <v>1981</v>
      </c>
      <c r="F13074" s="7" t="s">
        <v>11740</v>
      </c>
      <c r="G13074" s="7" t="s">
        <v>5401</v>
      </c>
      <c r="H13074" s="8" t="s">
        <v>11716</v>
      </c>
      <c r="I13074" s="8" t="s">
        <v>11739</v>
      </c>
      <c r="J13074" s="19">
        <v>5</v>
      </c>
      <c r="K13074" s="19" t="s">
        <v>7736</v>
      </c>
      <c r="L13074" s="11">
        <v>1.5</v>
      </c>
      <c r="M13074" s="11"/>
      <c r="N13074" s="24"/>
      <c r="P13074" s="32"/>
      <c r="T13074" s="19"/>
      <c r="U13074" s="3"/>
      <c r="X13074" t="str">
        <f t="shared" si="792"/>
        <v/>
      </c>
      <c r="Z13074" t="str">
        <f t="shared" si="793"/>
        <v/>
      </c>
      <c r="AB13074" s="9"/>
      <c r="AC13074" t="s">
        <v>11716</v>
      </c>
      <c r="AD13074">
        <f t="shared" si="794"/>
        <v>0</v>
      </c>
      <c r="AF13074" s="3"/>
      <c r="AH13074" s="9"/>
    </row>
    <row r="13075" spans="1:34" ht="10.95" customHeight="1" outlineLevel="1" x14ac:dyDescent="0.25">
      <c r="A13075" t="s">
        <v>11714</v>
      </c>
      <c r="C13075" s="3" t="s">
        <v>11994</v>
      </c>
      <c r="D13075" s="3">
        <v>492</v>
      </c>
      <c r="E13075" s="9">
        <v>1981</v>
      </c>
      <c r="F13075" s="7" t="s">
        <v>11741</v>
      </c>
      <c r="G13075" s="7" t="s">
        <v>5401</v>
      </c>
      <c r="H13075" s="8" t="s">
        <v>11716</v>
      </c>
      <c r="I13075" s="8" t="s">
        <v>11739</v>
      </c>
      <c r="J13075" s="19">
        <v>5</v>
      </c>
      <c r="K13075" s="19" t="s">
        <v>7736</v>
      </c>
      <c r="L13075" s="11">
        <v>1.5</v>
      </c>
      <c r="M13075" s="11"/>
      <c r="N13075" s="24"/>
      <c r="P13075" s="32"/>
      <c r="T13075" s="19"/>
      <c r="U13075" s="3"/>
      <c r="X13075" t="str">
        <f t="shared" si="792"/>
        <v/>
      </c>
      <c r="Z13075" t="str">
        <f t="shared" si="793"/>
        <v/>
      </c>
      <c r="AB13075" s="9"/>
      <c r="AC13075" t="s">
        <v>11716</v>
      </c>
      <c r="AD13075">
        <f t="shared" si="794"/>
        <v>0</v>
      </c>
      <c r="AF13075" s="3"/>
      <c r="AH13075" s="9"/>
    </row>
    <row r="13076" spans="1:34" ht="10.95" customHeight="1" outlineLevel="1" x14ac:dyDescent="0.25">
      <c r="A13076" t="s">
        <v>11714</v>
      </c>
      <c r="C13076" s="3" t="s">
        <v>11994</v>
      </c>
      <c r="D13076" s="3">
        <v>493</v>
      </c>
      <c r="E13076" s="9">
        <v>1981</v>
      </c>
      <c r="F13076" s="7" t="s">
        <v>5324</v>
      </c>
      <c r="G13076" s="7" t="s">
        <v>5401</v>
      </c>
      <c r="H13076" s="8" t="s">
        <v>11716</v>
      </c>
      <c r="I13076" s="8" t="s">
        <v>11739</v>
      </c>
      <c r="J13076" s="19">
        <v>5</v>
      </c>
      <c r="K13076" s="19" t="s">
        <v>7736</v>
      </c>
      <c r="L13076" s="11">
        <v>1.5</v>
      </c>
      <c r="M13076" s="11"/>
      <c r="N13076" s="24"/>
      <c r="P13076" s="32"/>
      <c r="T13076" s="19"/>
      <c r="U13076" s="3"/>
      <c r="X13076" t="str">
        <f t="shared" si="792"/>
        <v/>
      </c>
      <c r="Z13076" t="str">
        <f t="shared" si="793"/>
        <v/>
      </c>
      <c r="AB13076" s="9"/>
      <c r="AC13076" t="s">
        <v>11716</v>
      </c>
      <c r="AD13076">
        <f t="shared" si="794"/>
        <v>0</v>
      </c>
      <c r="AF13076" s="3"/>
      <c r="AH13076" s="9"/>
    </row>
    <row r="13077" spans="1:34" ht="10.95" customHeight="1" outlineLevel="1" x14ac:dyDescent="0.25">
      <c r="A13077" t="s">
        <v>11714</v>
      </c>
      <c r="C13077" s="3" t="s">
        <v>11994</v>
      </c>
      <c r="D13077" s="3">
        <v>503</v>
      </c>
      <c r="E13077" s="9">
        <v>1982</v>
      </c>
      <c r="F13077" s="7" t="s">
        <v>2351</v>
      </c>
      <c r="G13077" s="7" t="s">
        <v>5401</v>
      </c>
      <c r="H13077" s="8" t="s">
        <v>11721</v>
      </c>
      <c r="I13077" s="8" t="s">
        <v>11742</v>
      </c>
      <c r="J13077" s="19">
        <v>6</v>
      </c>
      <c r="K13077" s="19" t="s">
        <v>7736</v>
      </c>
      <c r="L13077" s="11">
        <v>2.8</v>
      </c>
      <c r="M13077" s="11"/>
      <c r="N13077" s="24"/>
      <c r="P13077" s="32"/>
      <c r="T13077" s="19"/>
      <c r="U13077" s="3"/>
      <c r="X13077" t="str">
        <f t="shared" si="792"/>
        <v/>
      </c>
      <c r="Z13077" t="str">
        <f t="shared" si="793"/>
        <v/>
      </c>
      <c r="AB13077" s="9"/>
      <c r="AC13077" t="s">
        <v>11721</v>
      </c>
      <c r="AD13077">
        <f t="shared" si="794"/>
        <v>0</v>
      </c>
      <c r="AF13077" s="3"/>
      <c r="AH13077" s="9"/>
    </row>
    <row r="13078" spans="1:34" ht="10.95" customHeight="1" outlineLevel="1" x14ac:dyDescent="0.25">
      <c r="A13078" t="s">
        <v>11714</v>
      </c>
      <c r="C13078" s="3" t="s">
        <v>11994</v>
      </c>
      <c r="D13078" s="3">
        <v>504</v>
      </c>
      <c r="E13078" s="9">
        <v>1982</v>
      </c>
      <c r="F13078" s="7" t="s">
        <v>3986</v>
      </c>
      <c r="G13078" s="7" t="s">
        <v>5401</v>
      </c>
      <c r="H13078" s="8" t="s">
        <v>11721</v>
      </c>
      <c r="I13078" s="8" t="s">
        <v>11742</v>
      </c>
      <c r="J13078" s="19">
        <v>6</v>
      </c>
      <c r="K13078" s="19" t="s">
        <v>7736</v>
      </c>
      <c r="L13078" s="11">
        <v>2.8</v>
      </c>
      <c r="M13078" s="11"/>
      <c r="N13078" s="24"/>
      <c r="P13078" s="32"/>
      <c r="T13078" s="19"/>
      <c r="U13078" s="3"/>
      <c r="X13078" t="str">
        <f t="shared" si="792"/>
        <v/>
      </c>
      <c r="Z13078" t="str">
        <f t="shared" si="793"/>
        <v/>
      </c>
      <c r="AB13078" s="9"/>
      <c r="AC13078" t="s">
        <v>11721</v>
      </c>
      <c r="AD13078">
        <f t="shared" si="794"/>
        <v>0</v>
      </c>
      <c r="AF13078" s="3"/>
      <c r="AH13078" s="9"/>
    </row>
    <row r="13079" spans="1:34" ht="10.95" customHeight="1" outlineLevel="1" x14ac:dyDescent="0.25">
      <c r="A13079" t="s">
        <v>11714</v>
      </c>
      <c r="C13079" s="3" t="s">
        <v>11994</v>
      </c>
      <c r="D13079" s="3">
        <v>505</v>
      </c>
      <c r="E13079" s="9">
        <v>1982</v>
      </c>
      <c r="F13079" s="7" t="s">
        <v>11744</v>
      </c>
      <c r="G13079" s="7" t="s">
        <v>5401</v>
      </c>
      <c r="H13079" s="8" t="s">
        <v>11721</v>
      </c>
      <c r="I13079" s="8" t="s">
        <v>11742</v>
      </c>
      <c r="J13079" s="19">
        <v>6</v>
      </c>
      <c r="K13079" s="19" t="s">
        <v>7736</v>
      </c>
      <c r="L13079" s="11">
        <v>2.8</v>
      </c>
      <c r="M13079" s="11"/>
      <c r="N13079" s="24"/>
      <c r="P13079" s="32"/>
      <c r="T13079" s="19"/>
      <c r="U13079" s="3"/>
      <c r="X13079" t="str">
        <f t="shared" si="792"/>
        <v/>
      </c>
      <c r="Z13079" t="str">
        <f t="shared" si="793"/>
        <v/>
      </c>
      <c r="AB13079" s="9"/>
      <c r="AC13079" t="s">
        <v>11721</v>
      </c>
      <c r="AD13079">
        <f t="shared" si="794"/>
        <v>0</v>
      </c>
      <c r="AF13079" s="3"/>
      <c r="AH13079" s="9"/>
    </row>
    <row r="13080" spans="1:34" ht="10.95" customHeight="1" outlineLevel="1" x14ac:dyDescent="0.25">
      <c r="A13080" t="s">
        <v>11714</v>
      </c>
      <c r="C13080" s="3" t="s">
        <v>11994</v>
      </c>
      <c r="D13080" s="3">
        <v>506</v>
      </c>
      <c r="E13080" s="9">
        <v>1982</v>
      </c>
      <c r="F13080" s="7" t="s">
        <v>477</v>
      </c>
      <c r="G13080" s="7" t="s">
        <v>5401</v>
      </c>
      <c r="H13080" s="8" t="s">
        <v>11721</v>
      </c>
      <c r="I13080" s="8" t="s">
        <v>11742</v>
      </c>
      <c r="J13080" s="19">
        <v>6</v>
      </c>
      <c r="K13080" s="19" t="s">
        <v>7736</v>
      </c>
      <c r="L13080" s="11">
        <v>2.8</v>
      </c>
      <c r="M13080" s="11"/>
      <c r="N13080" s="24"/>
      <c r="P13080" s="32"/>
      <c r="T13080" s="19"/>
      <c r="U13080" s="3"/>
      <c r="X13080" t="str">
        <f t="shared" si="792"/>
        <v/>
      </c>
      <c r="Z13080" t="str">
        <f t="shared" si="793"/>
        <v/>
      </c>
      <c r="AB13080" s="9"/>
      <c r="AC13080" t="s">
        <v>11721</v>
      </c>
      <c r="AD13080">
        <f t="shared" si="794"/>
        <v>0</v>
      </c>
      <c r="AF13080" s="3"/>
      <c r="AH13080" s="9"/>
    </row>
    <row r="13081" spans="1:34" ht="10.95" customHeight="1" outlineLevel="1" x14ac:dyDescent="0.25">
      <c r="A13081" t="s">
        <v>11714</v>
      </c>
      <c r="C13081" s="3" t="s">
        <v>11994</v>
      </c>
      <c r="D13081" s="3" t="s">
        <v>11743</v>
      </c>
      <c r="E13081" s="9">
        <v>1982</v>
      </c>
      <c r="F13081" s="7" t="s">
        <v>10270</v>
      </c>
      <c r="G13081" s="7" t="s">
        <v>5401</v>
      </c>
      <c r="H13081" s="8" t="s">
        <v>11721</v>
      </c>
      <c r="I13081" s="8" t="s">
        <v>11742</v>
      </c>
      <c r="J13081" s="19">
        <v>6</v>
      </c>
      <c r="K13081" s="19" t="s">
        <v>7738</v>
      </c>
      <c r="L13081" s="11"/>
      <c r="M13081" s="11"/>
      <c r="N13081" s="24"/>
      <c r="P13081" s="32"/>
      <c r="T13081" s="19"/>
      <c r="U13081" s="3"/>
      <c r="X13081" t="str">
        <f t="shared" si="792"/>
        <v/>
      </c>
      <c r="Z13081">
        <f t="shared" si="793"/>
        <v>1</v>
      </c>
      <c r="AB13081" s="9"/>
      <c r="AC13081" t="s">
        <v>11721</v>
      </c>
      <c r="AD13081">
        <f t="shared" si="794"/>
        <v>0</v>
      </c>
      <c r="AF13081" s="3"/>
      <c r="AH13081" s="9"/>
    </row>
    <row r="13082" spans="1:34" ht="10.95" customHeight="1" outlineLevel="1" x14ac:dyDescent="0.25">
      <c r="A13082" t="s">
        <v>11714</v>
      </c>
      <c r="C13082" s="3" t="s">
        <v>11994</v>
      </c>
      <c r="D13082" s="3">
        <v>518</v>
      </c>
      <c r="E13082" s="9">
        <v>1982</v>
      </c>
      <c r="F13082" s="7" t="s">
        <v>11745</v>
      </c>
      <c r="G13082" s="7" t="s">
        <v>5401</v>
      </c>
      <c r="H13082" s="8" t="s">
        <v>11716</v>
      </c>
      <c r="I13082" s="8" t="s">
        <v>7080</v>
      </c>
      <c r="J13082" s="19">
        <v>5</v>
      </c>
      <c r="K13082" s="19" t="s">
        <v>7736</v>
      </c>
      <c r="L13082" s="11">
        <v>6.7</v>
      </c>
      <c r="M13082" s="11"/>
      <c r="N13082" s="24"/>
      <c r="P13082" s="32"/>
      <c r="T13082" s="19"/>
      <c r="U13082" s="3"/>
      <c r="X13082" t="str">
        <f t="shared" si="792"/>
        <v/>
      </c>
      <c r="Z13082" t="str">
        <f t="shared" si="793"/>
        <v/>
      </c>
      <c r="AB13082" s="9"/>
      <c r="AC13082" t="s">
        <v>11716</v>
      </c>
      <c r="AD13082">
        <f t="shared" si="794"/>
        <v>0</v>
      </c>
      <c r="AF13082" s="3"/>
      <c r="AH13082" s="9"/>
    </row>
    <row r="13083" spans="1:34" ht="10.95" customHeight="1" outlineLevel="1" x14ac:dyDescent="0.25">
      <c r="A13083" t="s">
        <v>11714</v>
      </c>
      <c r="C13083" s="3" t="s">
        <v>11994</v>
      </c>
      <c r="D13083" s="3">
        <v>520</v>
      </c>
      <c r="E13083" s="9">
        <v>1982</v>
      </c>
      <c r="F13083" s="7" t="s">
        <v>11745</v>
      </c>
      <c r="G13083" s="7" t="s">
        <v>5401</v>
      </c>
      <c r="H13083" s="8" t="s">
        <v>11716</v>
      </c>
      <c r="I13083" s="8" t="s">
        <v>11746</v>
      </c>
      <c r="J13083" s="19">
        <v>5</v>
      </c>
      <c r="K13083" s="19" t="s">
        <v>7736</v>
      </c>
      <c r="L13083" s="11">
        <v>1.5</v>
      </c>
      <c r="M13083" s="11"/>
      <c r="N13083" s="24"/>
      <c r="P13083" s="32"/>
      <c r="T13083" s="19"/>
      <c r="U13083" s="3"/>
      <c r="X13083" t="str">
        <f t="shared" si="792"/>
        <v/>
      </c>
      <c r="Z13083" t="str">
        <f t="shared" si="793"/>
        <v/>
      </c>
      <c r="AB13083" s="9"/>
      <c r="AC13083" t="s">
        <v>11716</v>
      </c>
      <c r="AD13083">
        <f t="shared" si="794"/>
        <v>0</v>
      </c>
      <c r="AF13083" s="3"/>
      <c r="AH13083" s="9"/>
    </row>
    <row r="13084" spans="1:34" ht="10.95" customHeight="1" outlineLevel="1" x14ac:dyDescent="0.25">
      <c r="A13084" t="s">
        <v>11714</v>
      </c>
      <c r="C13084" s="3" t="s">
        <v>11994</v>
      </c>
      <c r="D13084" s="3">
        <v>521</v>
      </c>
      <c r="E13084" s="9">
        <v>1982</v>
      </c>
      <c r="F13084" s="7" t="s">
        <v>11744</v>
      </c>
      <c r="G13084" s="7" t="s">
        <v>5401</v>
      </c>
      <c r="H13084" s="8" t="s">
        <v>11716</v>
      </c>
      <c r="I13084" s="8" t="s">
        <v>11746</v>
      </c>
      <c r="J13084" s="19">
        <v>5</v>
      </c>
      <c r="K13084" s="19" t="s">
        <v>7736</v>
      </c>
      <c r="L13084" s="11">
        <v>1.5</v>
      </c>
      <c r="M13084" s="11"/>
      <c r="N13084" s="24"/>
      <c r="P13084" s="32"/>
      <c r="T13084" s="19"/>
      <c r="U13084" s="3"/>
      <c r="X13084" t="str">
        <f t="shared" si="792"/>
        <v/>
      </c>
      <c r="Z13084" t="str">
        <f t="shared" si="793"/>
        <v/>
      </c>
      <c r="AB13084" s="9"/>
      <c r="AC13084" t="s">
        <v>11716</v>
      </c>
      <c r="AD13084">
        <f t="shared" si="794"/>
        <v>0</v>
      </c>
      <c r="AF13084" s="3"/>
      <c r="AH13084" s="9"/>
    </row>
    <row r="13085" spans="1:34" ht="10.95" customHeight="1" outlineLevel="1" x14ac:dyDescent="0.25">
      <c r="A13085" t="s">
        <v>11714</v>
      </c>
      <c r="C13085" s="3" t="s">
        <v>11994</v>
      </c>
      <c r="D13085" s="3">
        <v>539</v>
      </c>
      <c r="E13085" s="9">
        <v>1983</v>
      </c>
      <c r="F13085" s="7" t="s">
        <v>4689</v>
      </c>
      <c r="G13085" s="7" t="s">
        <v>5401</v>
      </c>
      <c r="H13085" s="8" t="s">
        <v>11716</v>
      </c>
      <c r="I13085" s="8" t="s">
        <v>11747</v>
      </c>
      <c r="J13085" s="19">
        <v>5</v>
      </c>
      <c r="K13085" s="19" t="s">
        <v>7736</v>
      </c>
      <c r="L13085" s="11">
        <v>3.5</v>
      </c>
      <c r="M13085" s="11"/>
      <c r="N13085" s="24"/>
      <c r="P13085" s="32"/>
      <c r="T13085" s="19"/>
      <c r="U13085" s="3"/>
      <c r="X13085" t="str">
        <f t="shared" si="792"/>
        <v/>
      </c>
      <c r="Z13085" t="str">
        <f t="shared" si="793"/>
        <v/>
      </c>
      <c r="AB13085" s="9"/>
      <c r="AC13085" t="s">
        <v>11716</v>
      </c>
      <c r="AD13085">
        <f t="shared" si="794"/>
        <v>0</v>
      </c>
      <c r="AF13085" s="3"/>
      <c r="AH13085" s="9"/>
    </row>
    <row r="13086" spans="1:34" ht="10.95" customHeight="1" outlineLevel="1" x14ac:dyDescent="0.25">
      <c r="A13086" t="s">
        <v>11714</v>
      </c>
      <c r="C13086" s="3" t="s">
        <v>11994</v>
      </c>
      <c r="D13086" s="3">
        <v>554</v>
      </c>
      <c r="E13086" s="9">
        <v>1984</v>
      </c>
      <c r="F13086" s="7" t="s">
        <v>3424</v>
      </c>
      <c r="G13086" s="7" t="s">
        <v>5401</v>
      </c>
      <c r="H13086" s="8" t="s">
        <v>11716</v>
      </c>
      <c r="I13086" s="8" t="s">
        <v>11748</v>
      </c>
      <c r="J13086" s="19">
        <v>5</v>
      </c>
      <c r="K13086" s="19" t="s">
        <v>7736</v>
      </c>
      <c r="L13086" s="11">
        <v>1.2</v>
      </c>
      <c r="M13086" s="11"/>
      <c r="N13086" s="24"/>
      <c r="P13086" s="32"/>
      <c r="T13086" s="19"/>
      <c r="U13086" s="3"/>
      <c r="X13086" t="str">
        <f t="shared" si="792"/>
        <v/>
      </c>
      <c r="Z13086" t="str">
        <f t="shared" si="793"/>
        <v/>
      </c>
      <c r="AB13086" s="9"/>
      <c r="AC13086" t="s">
        <v>11716</v>
      </c>
      <c r="AD13086">
        <f t="shared" si="794"/>
        <v>0</v>
      </c>
      <c r="AF13086" s="3"/>
      <c r="AH13086" s="9"/>
    </row>
    <row r="13087" spans="1:34" ht="10.95" customHeight="1" outlineLevel="1" x14ac:dyDescent="0.25">
      <c r="A13087" t="s">
        <v>11714</v>
      </c>
      <c r="C13087" s="3" t="s">
        <v>11994</v>
      </c>
      <c r="D13087" s="3">
        <v>558</v>
      </c>
      <c r="E13087" s="9">
        <v>1984</v>
      </c>
      <c r="F13087" s="7" t="s">
        <v>3424</v>
      </c>
      <c r="G13087" s="7" t="s">
        <v>5401</v>
      </c>
      <c r="H13087" s="8" t="s">
        <v>11716</v>
      </c>
      <c r="I13087" s="8" t="s">
        <v>11750</v>
      </c>
      <c r="J13087" s="19">
        <v>5</v>
      </c>
      <c r="K13087" s="19" t="s">
        <v>7738</v>
      </c>
      <c r="L13087" s="11"/>
      <c r="M13087" s="11"/>
      <c r="N13087" s="24"/>
      <c r="P13087" s="32"/>
      <c r="T13087" s="19"/>
      <c r="U13087" s="3"/>
      <c r="X13087" t="str">
        <f t="shared" si="792"/>
        <v/>
      </c>
      <c r="Z13087" t="str">
        <f t="shared" si="793"/>
        <v/>
      </c>
      <c r="AB13087" s="9"/>
      <c r="AC13087" t="s">
        <v>11716</v>
      </c>
      <c r="AD13087">
        <f t="shared" si="794"/>
        <v>0</v>
      </c>
      <c r="AF13087" s="3"/>
      <c r="AH13087" s="9"/>
    </row>
    <row r="13088" spans="1:34" ht="10.95" customHeight="1" outlineLevel="1" x14ac:dyDescent="0.25">
      <c r="A13088" t="s">
        <v>11714</v>
      </c>
      <c r="C13088" s="3" t="s">
        <v>11994</v>
      </c>
      <c r="D13088" s="3">
        <v>560</v>
      </c>
      <c r="E13088" s="9">
        <v>1984</v>
      </c>
      <c r="F13088" s="7" t="s">
        <v>2600</v>
      </c>
      <c r="G13088" s="7" t="s">
        <v>5401</v>
      </c>
      <c r="H13088" s="8" t="s">
        <v>11716</v>
      </c>
      <c r="I13088" s="8" t="s">
        <v>11750</v>
      </c>
      <c r="J13088" s="19">
        <v>5</v>
      </c>
      <c r="K13088" s="19" t="s">
        <v>7738</v>
      </c>
      <c r="L13088" s="11"/>
      <c r="M13088" s="11"/>
      <c r="N13088" s="24"/>
      <c r="P13088" s="32"/>
      <c r="T13088" s="19"/>
      <c r="U13088" s="3"/>
      <c r="X13088" t="str">
        <f t="shared" si="792"/>
        <v/>
      </c>
      <c r="Z13088" t="str">
        <f t="shared" si="793"/>
        <v/>
      </c>
      <c r="AB13088" s="9"/>
      <c r="AC13088" t="s">
        <v>11716</v>
      </c>
      <c r="AD13088">
        <f t="shared" si="794"/>
        <v>0</v>
      </c>
      <c r="AF13088" s="3"/>
      <c r="AH13088" s="9"/>
    </row>
    <row r="13089" spans="1:34" ht="10.95" customHeight="1" outlineLevel="1" x14ac:dyDescent="0.25">
      <c r="A13089" t="s">
        <v>11714</v>
      </c>
      <c r="C13089" s="3" t="s">
        <v>11994</v>
      </c>
      <c r="D13089" s="3">
        <v>568</v>
      </c>
      <c r="E13089" s="9">
        <v>1984</v>
      </c>
      <c r="F13089" s="7" t="s">
        <v>4689</v>
      </c>
      <c r="G13089" s="7" t="s">
        <v>5401</v>
      </c>
      <c r="H13089" s="8" t="s">
        <v>11716</v>
      </c>
      <c r="I13089" s="8" t="s">
        <v>11749</v>
      </c>
      <c r="J13089" s="19">
        <v>5</v>
      </c>
      <c r="K13089" s="19" t="s">
        <v>7738</v>
      </c>
      <c r="L13089" s="11"/>
      <c r="M13089" s="11"/>
      <c r="N13089" s="24"/>
      <c r="P13089" s="32"/>
      <c r="T13089" s="19"/>
      <c r="U13089" s="3"/>
      <c r="X13089" t="str">
        <f t="shared" si="792"/>
        <v/>
      </c>
      <c r="Z13089" t="str">
        <f t="shared" si="793"/>
        <v/>
      </c>
      <c r="AB13089" s="9"/>
      <c r="AC13089" t="s">
        <v>11716</v>
      </c>
      <c r="AD13089">
        <f t="shared" si="794"/>
        <v>0</v>
      </c>
      <c r="AF13089" s="3"/>
      <c r="AH13089" s="9"/>
    </row>
    <row r="13090" spans="1:34" ht="10.95" customHeight="1" outlineLevel="1" x14ac:dyDescent="0.25">
      <c r="A13090" t="s">
        <v>11714</v>
      </c>
      <c r="C13090" s="3" t="s">
        <v>11994</v>
      </c>
      <c r="D13090" s="3">
        <v>569</v>
      </c>
      <c r="E13090" s="9">
        <v>1984</v>
      </c>
      <c r="F13090" s="7" t="s">
        <v>2600</v>
      </c>
      <c r="G13090" s="7" t="s">
        <v>5401</v>
      </c>
      <c r="H13090" s="8" t="s">
        <v>11716</v>
      </c>
      <c r="I13090" s="8" t="s">
        <v>11749</v>
      </c>
      <c r="J13090" s="19">
        <v>5</v>
      </c>
      <c r="K13090" s="19" t="s">
        <v>7738</v>
      </c>
      <c r="L13090" s="11"/>
      <c r="M13090" s="11"/>
      <c r="N13090" s="24"/>
      <c r="P13090" s="32"/>
      <c r="T13090" s="19"/>
      <c r="U13090" s="3"/>
      <c r="X13090" t="str">
        <f t="shared" si="792"/>
        <v/>
      </c>
      <c r="Z13090" t="str">
        <f t="shared" si="793"/>
        <v/>
      </c>
      <c r="AB13090" s="9"/>
      <c r="AC13090" t="s">
        <v>11716</v>
      </c>
      <c r="AD13090">
        <f t="shared" si="794"/>
        <v>0</v>
      </c>
      <c r="AF13090" s="3"/>
      <c r="AH13090" s="9"/>
    </row>
    <row r="13091" spans="1:34" ht="10.95" customHeight="1" outlineLevel="1" x14ac:dyDescent="0.25">
      <c r="A13091" t="s">
        <v>11714</v>
      </c>
      <c r="C13091" s="3" t="s">
        <v>11994</v>
      </c>
      <c r="D13091" s="3">
        <v>570</v>
      </c>
      <c r="E13091" s="9">
        <v>1984</v>
      </c>
      <c r="F13091" s="7" t="s">
        <v>1531</v>
      </c>
      <c r="G13091" s="7" t="s">
        <v>5401</v>
      </c>
      <c r="H13091" s="8" t="s">
        <v>11716</v>
      </c>
      <c r="I13091" s="8" t="s">
        <v>11749</v>
      </c>
      <c r="J13091" s="19">
        <v>5</v>
      </c>
      <c r="K13091" s="19" t="s">
        <v>7738</v>
      </c>
      <c r="L13091" s="11"/>
      <c r="M13091" s="11"/>
      <c r="N13091" s="24"/>
      <c r="P13091" s="32"/>
      <c r="T13091" s="19"/>
      <c r="U13091" s="3"/>
      <c r="X13091" t="str">
        <f t="shared" si="792"/>
        <v/>
      </c>
      <c r="Z13091" t="str">
        <f t="shared" si="793"/>
        <v/>
      </c>
      <c r="AB13091" s="9"/>
      <c r="AC13091" t="s">
        <v>11716</v>
      </c>
      <c r="AD13091">
        <f t="shared" si="794"/>
        <v>0</v>
      </c>
      <c r="AF13091" s="3"/>
      <c r="AH13091" s="9"/>
    </row>
    <row r="13092" spans="1:34" ht="10.95" customHeight="1" outlineLevel="1" x14ac:dyDescent="0.25">
      <c r="A13092" t="s">
        <v>11714</v>
      </c>
      <c r="C13092" s="3" t="s">
        <v>11994</v>
      </c>
      <c r="D13092" s="3">
        <v>613</v>
      </c>
      <c r="E13092" s="9">
        <v>1986</v>
      </c>
      <c r="F13092" s="7" t="s">
        <v>3424</v>
      </c>
      <c r="G13092" s="7" t="s">
        <v>5401</v>
      </c>
      <c r="H13092" s="8" t="s">
        <v>11716</v>
      </c>
      <c r="I13092" s="8" t="s">
        <v>11751</v>
      </c>
      <c r="J13092" s="19">
        <v>5</v>
      </c>
      <c r="K13092" s="19" t="s">
        <v>7736</v>
      </c>
      <c r="L13092" s="11">
        <v>2</v>
      </c>
      <c r="M13092" s="11"/>
      <c r="N13092" s="24"/>
      <c r="P13092" s="32"/>
      <c r="T13092" s="19"/>
      <c r="U13092" s="3"/>
      <c r="X13092" t="str">
        <f t="shared" si="792"/>
        <v/>
      </c>
      <c r="Z13092" t="str">
        <f t="shared" si="793"/>
        <v/>
      </c>
      <c r="AB13092" s="9"/>
      <c r="AC13092" t="s">
        <v>11716</v>
      </c>
      <c r="AD13092">
        <f t="shared" si="794"/>
        <v>0</v>
      </c>
      <c r="AF13092" s="3"/>
      <c r="AH13092" s="9"/>
    </row>
    <row r="13093" spans="1:34" ht="10.95" customHeight="1" outlineLevel="1" x14ac:dyDescent="0.25">
      <c r="A13093" t="s">
        <v>11714</v>
      </c>
      <c r="C13093" s="3" t="s">
        <v>11994</v>
      </c>
      <c r="D13093" s="3">
        <v>616</v>
      </c>
      <c r="E13093" s="9">
        <v>1986</v>
      </c>
      <c r="F13093" s="7" t="s">
        <v>477</v>
      </c>
      <c r="G13093" s="7" t="s">
        <v>5401</v>
      </c>
      <c r="H13093" s="8" t="s">
        <v>11716</v>
      </c>
      <c r="I13093" s="8" t="s">
        <v>11751</v>
      </c>
      <c r="J13093" s="19">
        <v>3</v>
      </c>
      <c r="K13093" s="19" t="s">
        <v>7736</v>
      </c>
      <c r="L13093" s="11">
        <v>11.3</v>
      </c>
      <c r="M13093" s="11"/>
      <c r="N13093" s="24"/>
      <c r="P13093" s="32"/>
      <c r="T13093" s="19"/>
      <c r="U13093" s="3"/>
      <c r="X13093" t="str">
        <f t="shared" si="792"/>
        <v/>
      </c>
      <c r="Z13093" t="str">
        <f t="shared" si="793"/>
        <v/>
      </c>
      <c r="AB13093" s="9"/>
      <c r="AC13093" t="s">
        <v>11716</v>
      </c>
      <c r="AD13093">
        <f t="shared" si="794"/>
        <v>0</v>
      </c>
      <c r="AF13093" s="3"/>
      <c r="AH13093" s="9"/>
    </row>
    <row r="13094" spans="1:34" ht="10.95" customHeight="1" outlineLevel="1" x14ac:dyDescent="0.25">
      <c r="A13094" t="s">
        <v>11714</v>
      </c>
      <c r="C13094" s="3" t="s">
        <v>11994</v>
      </c>
      <c r="D13094" s="3" t="s">
        <v>11753</v>
      </c>
      <c r="E13094" s="9">
        <v>1986</v>
      </c>
      <c r="F13094" s="7" t="s">
        <v>11754</v>
      </c>
      <c r="G13094" s="7" t="s">
        <v>5401</v>
      </c>
      <c r="H13094" s="8" t="s">
        <v>11721</v>
      </c>
      <c r="I13094" s="8" t="s">
        <v>11752</v>
      </c>
      <c r="J13094" s="19">
        <v>6</v>
      </c>
      <c r="K13094" s="19" t="s">
        <v>7738</v>
      </c>
      <c r="L13094" s="11"/>
      <c r="M13094" s="11"/>
      <c r="N13094" s="24"/>
      <c r="P13094" s="32"/>
      <c r="T13094" s="19"/>
      <c r="U13094" s="3"/>
      <c r="X13094" t="str">
        <f t="shared" si="792"/>
        <v/>
      </c>
      <c r="Z13094">
        <f t="shared" si="793"/>
        <v>1</v>
      </c>
      <c r="AB13094" s="9"/>
      <c r="AC13094" t="s">
        <v>11721</v>
      </c>
      <c r="AD13094">
        <f t="shared" si="794"/>
        <v>0</v>
      </c>
      <c r="AF13094" s="3"/>
      <c r="AH13094" s="9"/>
    </row>
    <row r="13095" spans="1:34" ht="10.95" customHeight="1" outlineLevel="1" x14ac:dyDescent="0.25">
      <c r="A13095" t="s">
        <v>11714</v>
      </c>
      <c r="C13095" s="3" t="s">
        <v>11994</v>
      </c>
      <c r="D13095" s="3">
        <v>650</v>
      </c>
      <c r="E13095" s="9">
        <v>1987</v>
      </c>
      <c r="F13095" s="7" t="s">
        <v>4689</v>
      </c>
      <c r="G13095" s="7" t="s">
        <v>5401</v>
      </c>
      <c r="H13095" s="8" t="s">
        <v>11716</v>
      </c>
      <c r="I13095" s="8" t="s">
        <v>11755</v>
      </c>
      <c r="J13095" s="19">
        <v>3</v>
      </c>
      <c r="K13095" s="19" t="s">
        <v>7736</v>
      </c>
      <c r="L13095" s="11">
        <v>2</v>
      </c>
      <c r="M13095" s="11"/>
      <c r="N13095" s="24"/>
      <c r="P13095" s="32"/>
      <c r="T13095" s="19"/>
      <c r="U13095" s="3"/>
      <c r="X13095" t="str">
        <f t="shared" si="792"/>
        <v/>
      </c>
      <c r="Z13095" t="str">
        <f t="shared" si="793"/>
        <v/>
      </c>
      <c r="AB13095" s="9"/>
      <c r="AC13095" t="s">
        <v>11716</v>
      </c>
      <c r="AD13095">
        <f t="shared" si="794"/>
        <v>0</v>
      </c>
      <c r="AF13095" s="3"/>
      <c r="AH13095" s="9"/>
    </row>
    <row r="13096" spans="1:34" ht="10.95" customHeight="1" outlineLevel="1" x14ac:dyDescent="0.25">
      <c r="A13096" t="s">
        <v>11714</v>
      </c>
      <c r="C13096" s="3" t="s">
        <v>11994</v>
      </c>
      <c r="D13096" s="3">
        <v>653</v>
      </c>
      <c r="E13096" s="9">
        <v>1988</v>
      </c>
      <c r="F13096" s="7" t="s">
        <v>6646</v>
      </c>
      <c r="G13096" s="7" t="s">
        <v>5401</v>
      </c>
      <c r="H13096" s="8" t="s">
        <v>11716</v>
      </c>
      <c r="I13096" s="8" t="s">
        <v>7080</v>
      </c>
      <c r="J13096" s="19">
        <v>5</v>
      </c>
      <c r="K13096" s="19" t="s">
        <v>7736</v>
      </c>
      <c r="L13096" s="11">
        <v>2.7</v>
      </c>
      <c r="M13096" s="11"/>
      <c r="N13096" s="24"/>
      <c r="P13096" s="32"/>
      <c r="T13096" s="19"/>
      <c r="U13096" s="3"/>
      <c r="X13096" t="str">
        <f t="shared" si="792"/>
        <v/>
      </c>
      <c r="Z13096" t="str">
        <f t="shared" si="793"/>
        <v/>
      </c>
      <c r="AB13096" s="9"/>
      <c r="AC13096" t="s">
        <v>11716</v>
      </c>
      <c r="AD13096">
        <f t="shared" ref="AD13096:AD13126" si="795">COUNTIF(H13096,"*Fuji*")</f>
        <v>0</v>
      </c>
      <c r="AF13096" s="3"/>
      <c r="AH13096" s="9"/>
    </row>
    <row r="13097" spans="1:34" ht="10.95" customHeight="1" outlineLevel="1" x14ac:dyDescent="0.25">
      <c r="A13097" t="s">
        <v>11714</v>
      </c>
      <c r="C13097" s="3" t="s">
        <v>11994</v>
      </c>
      <c r="D13097" s="3">
        <v>654</v>
      </c>
      <c r="E13097" s="9">
        <v>1988</v>
      </c>
      <c r="F13097" s="7" t="s">
        <v>4689</v>
      </c>
      <c r="G13097" s="7" t="s">
        <v>5401</v>
      </c>
      <c r="H13097" s="8" t="s">
        <v>11716</v>
      </c>
      <c r="I13097" s="8" t="s">
        <v>7080</v>
      </c>
      <c r="J13097" s="19">
        <v>5</v>
      </c>
      <c r="K13097" s="19" t="s">
        <v>7736</v>
      </c>
      <c r="L13097" s="11">
        <v>2.7</v>
      </c>
      <c r="M13097" s="11"/>
      <c r="N13097" s="24"/>
      <c r="P13097" s="32"/>
      <c r="T13097" s="19"/>
      <c r="U13097" s="3"/>
      <c r="X13097" t="str">
        <f t="shared" si="792"/>
        <v/>
      </c>
      <c r="Z13097" t="str">
        <f t="shared" si="793"/>
        <v/>
      </c>
      <c r="AB13097" s="9"/>
      <c r="AC13097" t="s">
        <v>11716</v>
      </c>
      <c r="AD13097">
        <f t="shared" si="795"/>
        <v>0</v>
      </c>
      <c r="AF13097" s="3"/>
      <c r="AH13097" s="9"/>
    </row>
    <row r="13098" spans="1:34" ht="10.95" customHeight="1" outlineLevel="1" x14ac:dyDescent="0.25">
      <c r="A13098" t="s">
        <v>11714</v>
      </c>
      <c r="C13098" s="3" t="s">
        <v>11994</v>
      </c>
      <c r="D13098" s="3">
        <v>655</v>
      </c>
      <c r="E13098" s="9">
        <v>1988</v>
      </c>
      <c r="F13098" s="7" t="s">
        <v>2600</v>
      </c>
      <c r="G13098" s="7" t="s">
        <v>5401</v>
      </c>
      <c r="H13098" s="8" t="s">
        <v>11716</v>
      </c>
      <c r="I13098" s="8" t="s">
        <v>7080</v>
      </c>
      <c r="J13098" s="19">
        <v>3</v>
      </c>
      <c r="K13098" s="19" t="s">
        <v>7736</v>
      </c>
      <c r="L13098" s="11">
        <v>2.7</v>
      </c>
      <c r="M13098" s="11"/>
      <c r="N13098" s="24"/>
      <c r="P13098" s="32"/>
      <c r="T13098" s="19"/>
      <c r="U13098" s="3"/>
      <c r="X13098" t="str">
        <f t="shared" si="792"/>
        <v/>
      </c>
      <c r="Z13098" t="str">
        <f t="shared" si="793"/>
        <v/>
      </c>
      <c r="AB13098" s="9"/>
      <c r="AC13098" t="s">
        <v>11716</v>
      </c>
      <c r="AD13098">
        <f t="shared" si="795"/>
        <v>0</v>
      </c>
      <c r="AF13098" s="3"/>
      <c r="AH13098" s="9"/>
    </row>
    <row r="13099" spans="1:34" ht="10.95" customHeight="1" outlineLevel="1" x14ac:dyDescent="0.25">
      <c r="A13099" t="s">
        <v>11714</v>
      </c>
      <c r="C13099" s="3" t="s">
        <v>11994</v>
      </c>
      <c r="D13099" s="3">
        <v>656</v>
      </c>
      <c r="E13099" s="9">
        <v>1988</v>
      </c>
      <c r="F13099" s="7" t="s">
        <v>1531</v>
      </c>
      <c r="G13099" s="7" t="s">
        <v>5401</v>
      </c>
      <c r="H13099" s="8" t="s">
        <v>11716</v>
      </c>
      <c r="I13099" s="8" t="s">
        <v>7080</v>
      </c>
      <c r="J13099" s="19">
        <v>5</v>
      </c>
      <c r="K13099" s="19" t="s">
        <v>7736</v>
      </c>
      <c r="L13099" s="11">
        <v>2.7</v>
      </c>
      <c r="M13099" s="11"/>
      <c r="N13099" s="24"/>
      <c r="P13099" s="32"/>
      <c r="T13099" s="19"/>
      <c r="U13099" s="3"/>
      <c r="X13099" t="str">
        <f t="shared" si="792"/>
        <v/>
      </c>
      <c r="Z13099" t="str">
        <f t="shared" si="793"/>
        <v/>
      </c>
      <c r="AB13099" s="9"/>
      <c r="AC13099" t="s">
        <v>11716</v>
      </c>
      <c r="AD13099">
        <f t="shared" si="795"/>
        <v>0</v>
      </c>
      <c r="AF13099" s="3"/>
      <c r="AH13099" s="9"/>
    </row>
    <row r="13100" spans="1:34" ht="10.95" customHeight="1" outlineLevel="1" x14ac:dyDescent="0.25">
      <c r="A13100" t="s">
        <v>11714</v>
      </c>
      <c r="C13100" s="3" t="s">
        <v>11994</v>
      </c>
      <c r="D13100" s="3">
        <v>676</v>
      </c>
      <c r="E13100" s="9">
        <v>1988</v>
      </c>
      <c r="F13100" s="7" t="s">
        <v>6646</v>
      </c>
      <c r="G13100" s="7" t="s">
        <v>5401</v>
      </c>
      <c r="H13100" s="8" t="s">
        <v>11716</v>
      </c>
      <c r="I13100" s="8" t="s">
        <v>11756</v>
      </c>
      <c r="J13100" s="19">
        <v>3</v>
      </c>
      <c r="K13100" s="19" t="s">
        <v>7736</v>
      </c>
      <c r="L13100" s="11">
        <v>4.2</v>
      </c>
      <c r="M13100" s="11"/>
      <c r="N13100" s="24"/>
      <c r="P13100" s="32"/>
      <c r="T13100" s="19"/>
      <c r="U13100" s="3"/>
      <c r="X13100" t="str">
        <f t="shared" si="792"/>
        <v/>
      </c>
      <c r="Z13100" t="str">
        <f t="shared" si="793"/>
        <v/>
      </c>
      <c r="AB13100" s="9"/>
      <c r="AC13100" t="s">
        <v>11716</v>
      </c>
      <c r="AD13100">
        <f t="shared" si="795"/>
        <v>0</v>
      </c>
      <c r="AF13100" s="3"/>
      <c r="AH13100" s="9"/>
    </row>
    <row r="13101" spans="1:34" ht="10.95" customHeight="1" outlineLevel="1" x14ac:dyDescent="0.25">
      <c r="A13101" t="s">
        <v>11714</v>
      </c>
      <c r="C13101" s="3" t="s">
        <v>11994</v>
      </c>
      <c r="D13101" s="3">
        <v>678</v>
      </c>
      <c r="E13101" s="9">
        <v>1988</v>
      </c>
      <c r="F13101" s="7" t="s">
        <v>2600</v>
      </c>
      <c r="G13101" s="7" t="s">
        <v>5401</v>
      </c>
      <c r="H13101" s="8" t="s">
        <v>11716</v>
      </c>
      <c r="I13101" s="8" t="s">
        <v>11756</v>
      </c>
      <c r="J13101" s="19">
        <v>5</v>
      </c>
      <c r="K13101" s="19" t="s">
        <v>7738</v>
      </c>
      <c r="L13101" s="11"/>
      <c r="M13101" s="11"/>
      <c r="N13101" s="24"/>
      <c r="P13101" s="32"/>
      <c r="T13101" s="19"/>
      <c r="U13101" s="3"/>
      <c r="X13101" t="str">
        <f t="shared" si="792"/>
        <v/>
      </c>
      <c r="Z13101" t="str">
        <f t="shared" si="793"/>
        <v/>
      </c>
      <c r="AB13101" s="9"/>
      <c r="AC13101" t="s">
        <v>11716</v>
      </c>
      <c r="AD13101">
        <f t="shared" si="795"/>
        <v>0</v>
      </c>
      <c r="AF13101" s="3"/>
      <c r="AH13101" s="9"/>
    </row>
    <row r="13102" spans="1:34" ht="10.95" customHeight="1" outlineLevel="1" x14ac:dyDescent="0.25">
      <c r="A13102" t="s">
        <v>11714</v>
      </c>
      <c r="C13102" s="3" t="s">
        <v>11994</v>
      </c>
      <c r="D13102" s="3">
        <v>691</v>
      </c>
      <c r="E13102" s="9">
        <v>1989</v>
      </c>
      <c r="F13102" s="7" t="s">
        <v>4689</v>
      </c>
      <c r="G13102" s="7" t="s">
        <v>5401</v>
      </c>
      <c r="H13102" s="8" t="s">
        <v>11716</v>
      </c>
      <c r="I13102" s="8" t="s">
        <v>11757</v>
      </c>
      <c r="J13102" s="19">
        <v>5</v>
      </c>
      <c r="K13102" s="19" t="s">
        <v>7738</v>
      </c>
      <c r="L13102" s="11"/>
      <c r="M13102" s="11"/>
      <c r="N13102" s="24"/>
      <c r="P13102" s="32"/>
      <c r="T13102" s="19"/>
      <c r="U13102" s="3"/>
      <c r="X13102" t="str">
        <f t="shared" si="792"/>
        <v/>
      </c>
      <c r="Z13102" t="str">
        <f t="shared" si="793"/>
        <v/>
      </c>
      <c r="AB13102" s="9"/>
      <c r="AC13102" t="s">
        <v>11716</v>
      </c>
      <c r="AD13102">
        <f t="shared" si="795"/>
        <v>0</v>
      </c>
      <c r="AF13102" s="3"/>
      <c r="AH13102" s="9"/>
    </row>
    <row r="13103" spans="1:34" ht="10.95" customHeight="1" outlineLevel="1" x14ac:dyDescent="0.25">
      <c r="A13103" t="s">
        <v>11714</v>
      </c>
      <c r="C13103" s="3" t="s">
        <v>11994</v>
      </c>
      <c r="D13103" s="3">
        <v>703</v>
      </c>
      <c r="E13103" s="9">
        <v>1989</v>
      </c>
      <c r="F13103" s="7" t="s">
        <v>3424</v>
      </c>
      <c r="G13103" s="7" t="s">
        <v>5401</v>
      </c>
      <c r="H13103" s="8" t="s">
        <v>11721</v>
      </c>
      <c r="I13103" s="8" t="s">
        <v>11758</v>
      </c>
      <c r="J13103" s="19">
        <v>6</v>
      </c>
      <c r="K13103" s="19" t="s">
        <v>7738</v>
      </c>
      <c r="L13103" s="11"/>
      <c r="M13103" s="11"/>
      <c r="N13103" s="24"/>
      <c r="P13103" s="32"/>
      <c r="T13103" s="19"/>
      <c r="U13103" s="3"/>
      <c r="X13103" t="str">
        <f t="shared" si="792"/>
        <v/>
      </c>
      <c r="Z13103" t="str">
        <f t="shared" si="793"/>
        <v/>
      </c>
      <c r="AB13103" s="9"/>
      <c r="AC13103" t="s">
        <v>11721</v>
      </c>
      <c r="AD13103">
        <f t="shared" si="795"/>
        <v>0</v>
      </c>
      <c r="AF13103" s="3"/>
      <c r="AH13103" s="9"/>
    </row>
    <row r="13104" spans="1:34" ht="10.95" customHeight="1" outlineLevel="1" x14ac:dyDescent="0.25">
      <c r="A13104" t="s">
        <v>11714</v>
      </c>
      <c r="C13104" s="3" t="s">
        <v>11994</v>
      </c>
      <c r="D13104" s="3">
        <v>704</v>
      </c>
      <c r="E13104" s="9">
        <v>1989</v>
      </c>
      <c r="F13104" s="7" t="s">
        <v>4689</v>
      </c>
      <c r="G13104" s="7" t="s">
        <v>5401</v>
      </c>
      <c r="H13104" s="8" t="s">
        <v>11721</v>
      </c>
      <c r="I13104" s="8" t="s">
        <v>11758</v>
      </c>
      <c r="J13104" s="19">
        <v>6</v>
      </c>
      <c r="K13104" s="19" t="s">
        <v>7738</v>
      </c>
      <c r="L13104" s="11"/>
      <c r="M13104" s="11"/>
      <c r="N13104" s="24"/>
      <c r="P13104" s="32"/>
      <c r="T13104" s="19"/>
      <c r="U13104" s="3"/>
      <c r="X13104" t="str">
        <f t="shared" si="792"/>
        <v/>
      </c>
      <c r="Z13104" t="str">
        <f t="shared" si="793"/>
        <v/>
      </c>
      <c r="AB13104" s="9"/>
      <c r="AC13104" t="s">
        <v>11721</v>
      </c>
      <c r="AD13104">
        <f t="shared" si="795"/>
        <v>0</v>
      </c>
      <c r="AF13104" s="3"/>
      <c r="AH13104" s="9"/>
    </row>
    <row r="13105" spans="1:34" ht="10.95" customHeight="1" outlineLevel="1" x14ac:dyDescent="0.25">
      <c r="A13105" t="s">
        <v>11714</v>
      </c>
      <c r="C13105" s="3" t="s">
        <v>11994</v>
      </c>
      <c r="D13105" s="3">
        <v>705</v>
      </c>
      <c r="E13105" s="9">
        <v>1989</v>
      </c>
      <c r="F13105" s="7" t="s">
        <v>2600</v>
      </c>
      <c r="G13105" s="7" t="s">
        <v>5401</v>
      </c>
      <c r="H13105" s="8" t="s">
        <v>11721</v>
      </c>
      <c r="I13105" s="8" t="s">
        <v>11758</v>
      </c>
      <c r="J13105" s="19">
        <v>6</v>
      </c>
      <c r="K13105" s="19" t="s">
        <v>7738</v>
      </c>
      <c r="L13105" s="11"/>
      <c r="M13105" s="11"/>
      <c r="N13105" s="24"/>
      <c r="P13105" s="32"/>
      <c r="T13105" s="19"/>
      <c r="U13105" s="3"/>
      <c r="X13105" t="str">
        <f t="shared" si="792"/>
        <v/>
      </c>
      <c r="Z13105" t="str">
        <f t="shared" si="793"/>
        <v/>
      </c>
      <c r="AB13105" s="9"/>
      <c r="AC13105" t="s">
        <v>11721</v>
      </c>
      <c r="AD13105">
        <f t="shared" si="795"/>
        <v>0</v>
      </c>
      <c r="AF13105" s="3"/>
      <c r="AH13105" s="9"/>
    </row>
    <row r="13106" spans="1:34" ht="10.95" customHeight="1" outlineLevel="1" x14ac:dyDescent="0.25">
      <c r="A13106" t="s">
        <v>11714</v>
      </c>
      <c r="C13106" s="3" t="s">
        <v>11994</v>
      </c>
      <c r="D13106" s="3">
        <v>706</v>
      </c>
      <c r="E13106" s="9">
        <v>1989</v>
      </c>
      <c r="F13106" s="7" t="s">
        <v>5324</v>
      </c>
      <c r="G13106" s="7" t="s">
        <v>5401</v>
      </c>
      <c r="H13106" s="8" t="s">
        <v>11721</v>
      </c>
      <c r="I13106" s="8" t="s">
        <v>11758</v>
      </c>
      <c r="J13106" s="19">
        <v>6</v>
      </c>
      <c r="K13106" s="19" t="s">
        <v>7738</v>
      </c>
      <c r="L13106" s="11"/>
      <c r="M13106" s="11"/>
      <c r="N13106" s="24"/>
      <c r="P13106" s="32"/>
      <c r="T13106" s="19"/>
      <c r="U13106" s="3"/>
      <c r="X13106" t="str">
        <f t="shared" si="792"/>
        <v/>
      </c>
      <c r="Z13106" t="str">
        <f t="shared" si="793"/>
        <v/>
      </c>
      <c r="AB13106" s="9"/>
      <c r="AC13106" t="s">
        <v>11721</v>
      </c>
      <c r="AD13106">
        <f t="shared" si="795"/>
        <v>0</v>
      </c>
      <c r="AF13106" s="3"/>
      <c r="AH13106" s="9"/>
    </row>
    <row r="13107" spans="1:34" ht="10.95" customHeight="1" outlineLevel="1" x14ac:dyDescent="0.25">
      <c r="A13107" t="s">
        <v>11714</v>
      </c>
      <c r="C13107" s="3" t="s">
        <v>11994</v>
      </c>
      <c r="D13107" s="3" t="s">
        <v>11759</v>
      </c>
      <c r="E13107" s="9">
        <v>1989</v>
      </c>
      <c r="F13107" s="7" t="s">
        <v>11754</v>
      </c>
      <c r="G13107" s="7" t="s">
        <v>5401</v>
      </c>
      <c r="H13107" s="8" t="s">
        <v>11721</v>
      </c>
      <c r="I13107" s="8" t="s">
        <v>11758</v>
      </c>
      <c r="J13107" s="19">
        <v>6</v>
      </c>
      <c r="K13107" s="19" t="s">
        <v>7738</v>
      </c>
      <c r="L13107" s="11"/>
      <c r="M13107" s="11"/>
      <c r="N13107" s="24"/>
      <c r="P13107" s="32"/>
      <c r="T13107" s="19"/>
      <c r="U13107" s="3"/>
      <c r="X13107" t="str">
        <f t="shared" si="792"/>
        <v/>
      </c>
      <c r="Z13107">
        <f t="shared" si="793"/>
        <v>1</v>
      </c>
      <c r="AB13107" s="9"/>
      <c r="AC13107" t="s">
        <v>11721</v>
      </c>
      <c r="AD13107">
        <f t="shared" si="795"/>
        <v>0</v>
      </c>
      <c r="AF13107" s="3"/>
      <c r="AH13107" s="9"/>
    </row>
    <row r="13108" spans="1:34" ht="10.95" customHeight="1" outlineLevel="1" x14ac:dyDescent="0.25">
      <c r="A13108" t="s">
        <v>11714</v>
      </c>
      <c r="C13108" s="3" t="s">
        <v>11994</v>
      </c>
      <c r="D13108" s="3" t="s">
        <v>18875</v>
      </c>
      <c r="E13108" s="9">
        <v>1989</v>
      </c>
      <c r="F13108" s="7" t="s">
        <v>11761</v>
      </c>
      <c r="G13108" s="7" t="s">
        <v>5401</v>
      </c>
      <c r="H13108" s="8" t="s">
        <v>11716</v>
      </c>
      <c r="I13108" s="8" t="s">
        <v>11760</v>
      </c>
      <c r="J13108" s="19">
        <v>3</v>
      </c>
      <c r="K13108" s="19" t="s">
        <v>7736</v>
      </c>
      <c r="L13108" s="11">
        <v>11</v>
      </c>
      <c r="M13108" s="11"/>
      <c r="N13108" s="24"/>
      <c r="P13108" s="32"/>
      <c r="R13108">
        <v>1</v>
      </c>
      <c r="S13108">
        <v>1</v>
      </c>
      <c r="T13108" s="19"/>
      <c r="U13108" s="3"/>
      <c r="X13108" t="str">
        <f t="shared" si="792"/>
        <v/>
      </c>
      <c r="Z13108">
        <f t="shared" si="793"/>
        <v>1</v>
      </c>
      <c r="AB13108" s="9"/>
      <c r="AC13108" t="s">
        <v>11716</v>
      </c>
      <c r="AD13108">
        <f t="shared" si="795"/>
        <v>0</v>
      </c>
      <c r="AF13108" s="3"/>
      <c r="AH13108" s="9"/>
    </row>
    <row r="13109" spans="1:34" ht="10.95" customHeight="1" outlineLevel="1" x14ac:dyDescent="0.25">
      <c r="A13109" t="s">
        <v>11714</v>
      </c>
      <c r="C13109" s="3" t="s">
        <v>11994</v>
      </c>
      <c r="D13109" s="3">
        <v>712</v>
      </c>
      <c r="E13109" s="9">
        <v>1989</v>
      </c>
      <c r="F13109" s="7" t="s">
        <v>2600</v>
      </c>
      <c r="G13109" s="7" t="s">
        <v>5401</v>
      </c>
      <c r="H13109" s="8" t="s">
        <v>11716</v>
      </c>
      <c r="I13109" s="8" t="s">
        <v>11762</v>
      </c>
      <c r="J13109" s="19">
        <v>5</v>
      </c>
      <c r="K13109" s="19" t="s">
        <v>7738</v>
      </c>
      <c r="L13109" s="11"/>
      <c r="M13109" s="11"/>
      <c r="N13109" s="24"/>
      <c r="P13109" s="32"/>
      <c r="T13109" s="19"/>
      <c r="U13109" s="3"/>
      <c r="X13109" t="str">
        <f t="shared" si="792"/>
        <v/>
      </c>
      <c r="Z13109" t="str">
        <f t="shared" si="793"/>
        <v/>
      </c>
      <c r="AB13109" s="9"/>
      <c r="AC13109" t="s">
        <v>11716</v>
      </c>
      <c r="AD13109">
        <f t="shared" si="795"/>
        <v>0</v>
      </c>
      <c r="AF13109" s="3"/>
      <c r="AH13109" s="9"/>
    </row>
    <row r="13110" spans="1:34" ht="10.95" customHeight="1" outlineLevel="1" x14ac:dyDescent="0.25">
      <c r="A13110" t="s">
        <v>11714</v>
      </c>
      <c r="C13110" s="3" t="s">
        <v>11994</v>
      </c>
      <c r="D13110" s="3">
        <v>713</v>
      </c>
      <c r="E13110" s="9">
        <v>1989</v>
      </c>
      <c r="F13110" s="7" t="s">
        <v>1531</v>
      </c>
      <c r="G13110" s="7" t="s">
        <v>5401</v>
      </c>
      <c r="H13110" s="8" t="s">
        <v>11716</v>
      </c>
      <c r="I13110" s="8" t="s">
        <v>11762</v>
      </c>
      <c r="J13110" s="19">
        <v>5</v>
      </c>
      <c r="K13110" s="19" t="s">
        <v>7738</v>
      </c>
      <c r="L13110" s="11"/>
      <c r="M13110" s="11"/>
      <c r="N13110" s="24"/>
      <c r="P13110" s="32"/>
      <c r="T13110" s="19"/>
      <c r="U13110" s="3"/>
      <c r="X13110" t="str">
        <f t="shared" si="792"/>
        <v/>
      </c>
      <c r="Z13110" t="str">
        <f t="shared" si="793"/>
        <v/>
      </c>
      <c r="AB13110" s="9"/>
      <c r="AC13110" t="s">
        <v>11716</v>
      </c>
      <c r="AD13110">
        <f t="shared" si="795"/>
        <v>0</v>
      </c>
      <c r="AF13110" s="3"/>
      <c r="AH13110" s="9"/>
    </row>
    <row r="13111" spans="1:34" ht="10.95" customHeight="1" outlineLevel="1" x14ac:dyDescent="0.25">
      <c r="A13111" t="s">
        <v>11714</v>
      </c>
      <c r="C13111" s="3" t="s">
        <v>11994</v>
      </c>
      <c r="D13111" s="3" t="s">
        <v>11764</v>
      </c>
      <c r="E13111" s="9">
        <v>1990</v>
      </c>
      <c r="F13111" s="7" t="s">
        <v>11765</v>
      </c>
      <c r="G13111" s="7" t="s">
        <v>5401</v>
      </c>
      <c r="H13111" s="8" t="s">
        <v>11721</v>
      </c>
      <c r="I13111" s="8" t="s">
        <v>11763</v>
      </c>
      <c r="J13111" s="19">
        <v>6</v>
      </c>
      <c r="K13111" s="19" t="s">
        <v>7738</v>
      </c>
      <c r="L13111" s="11"/>
      <c r="M13111" s="11"/>
      <c r="N13111" s="24"/>
      <c r="P13111" s="32"/>
      <c r="T13111" s="19"/>
      <c r="U13111" s="3"/>
      <c r="X13111" t="str">
        <f t="shared" si="792"/>
        <v/>
      </c>
      <c r="Z13111">
        <f t="shared" si="793"/>
        <v>1</v>
      </c>
      <c r="AB13111" s="9"/>
      <c r="AC13111" t="s">
        <v>11721</v>
      </c>
      <c r="AD13111">
        <f t="shared" si="795"/>
        <v>0</v>
      </c>
      <c r="AF13111" s="3"/>
      <c r="AH13111" s="9"/>
    </row>
    <row r="13112" spans="1:34" ht="10.95" customHeight="1" outlineLevel="1" x14ac:dyDescent="0.25">
      <c r="A13112" t="s">
        <v>11714</v>
      </c>
      <c r="C13112" s="3" t="s">
        <v>11994</v>
      </c>
      <c r="D13112" s="3">
        <v>727</v>
      </c>
      <c r="E13112" s="9">
        <v>1990</v>
      </c>
      <c r="F13112" s="7" t="s">
        <v>2600</v>
      </c>
      <c r="G13112" s="7" t="s">
        <v>5401</v>
      </c>
      <c r="H13112" s="8" t="s">
        <v>11716</v>
      </c>
      <c r="I13112" s="8" t="s">
        <v>11766</v>
      </c>
      <c r="J13112" s="19">
        <v>3</v>
      </c>
      <c r="K13112" s="19" t="s">
        <v>7736</v>
      </c>
      <c r="L13112" s="11">
        <v>2.2999999999999998</v>
      </c>
      <c r="M13112" s="11"/>
      <c r="N13112" s="24"/>
      <c r="P13112" s="32"/>
      <c r="T13112" s="19"/>
      <c r="U13112" s="3"/>
      <c r="X13112" t="str">
        <f t="shared" si="792"/>
        <v/>
      </c>
      <c r="Z13112" t="str">
        <f t="shared" si="793"/>
        <v/>
      </c>
      <c r="AB13112" s="9"/>
      <c r="AC13112" t="s">
        <v>11716</v>
      </c>
      <c r="AD13112">
        <f t="shared" si="795"/>
        <v>0</v>
      </c>
      <c r="AF13112" s="3"/>
      <c r="AH13112" s="9"/>
    </row>
    <row r="13113" spans="1:34" ht="10.95" customHeight="1" outlineLevel="1" x14ac:dyDescent="0.25">
      <c r="A13113" t="s">
        <v>11714</v>
      </c>
      <c r="C13113" s="3" t="s">
        <v>11994</v>
      </c>
      <c r="D13113" s="3">
        <v>757</v>
      </c>
      <c r="E13113" s="9">
        <v>1992</v>
      </c>
      <c r="F13113" s="7" t="s">
        <v>6646</v>
      </c>
      <c r="G13113" s="7" t="s">
        <v>5401</v>
      </c>
      <c r="H13113" s="8" t="s">
        <v>11716</v>
      </c>
      <c r="I13113" s="8" t="s">
        <v>10655</v>
      </c>
      <c r="J13113" s="19">
        <v>3</v>
      </c>
      <c r="K13113" s="19" t="s">
        <v>7736</v>
      </c>
      <c r="L13113" s="11">
        <v>4.5999999999999996</v>
      </c>
      <c r="M13113" s="11"/>
      <c r="N13113" s="24"/>
      <c r="P13113" s="32"/>
      <c r="T13113" s="19"/>
      <c r="U13113" s="3"/>
      <c r="X13113" t="str">
        <f t="shared" si="792"/>
        <v/>
      </c>
      <c r="Z13113" t="str">
        <f t="shared" si="793"/>
        <v/>
      </c>
      <c r="AB13113" s="9"/>
      <c r="AC13113" t="s">
        <v>11716</v>
      </c>
      <c r="AD13113">
        <f t="shared" si="795"/>
        <v>0</v>
      </c>
      <c r="AF13113" s="3"/>
      <c r="AH13113" s="9"/>
    </row>
    <row r="13114" spans="1:34" ht="10.95" customHeight="1" outlineLevel="1" collapsed="1" x14ac:dyDescent="0.25">
      <c r="A13114" t="s">
        <v>11714</v>
      </c>
      <c r="C13114" s="3" t="s">
        <v>11994</v>
      </c>
      <c r="D13114" s="3">
        <v>759</v>
      </c>
      <c r="E13114" s="9">
        <v>1992</v>
      </c>
      <c r="F13114" s="7" t="s">
        <v>2600</v>
      </c>
      <c r="G13114" s="7" t="s">
        <v>5401</v>
      </c>
      <c r="H13114" s="8" t="s">
        <v>11716</v>
      </c>
      <c r="I13114" s="8" t="s">
        <v>10655</v>
      </c>
      <c r="J13114" s="19">
        <v>5</v>
      </c>
      <c r="K13114" s="19" t="s">
        <v>7736</v>
      </c>
      <c r="L13114" s="11">
        <v>4.5999999999999996</v>
      </c>
      <c r="M13114" s="11"/>
      <c r="N13114" s="24"/>
      <c r="P13114" s="32"/>
      <c r="T13114" s="19"/>
      <c r="U13114" s="3"/>
      <c r="X13114" t="str">
        <f t="shared" si="792"/>
        <v/>
      </c>
      <c r="Z13114" t="str">
        <f t="shared" si="793"/>
        <v/>
      </c>
      <c r="AB13114" s="9"/>
      <c r="AC13114" t="s">
        <v>11716</v>
      </c>
      <c r="AD13114">
        <f t="shared" si="795"/>
        <v>0</v>
      </c>
      <c r="AF13114" s="3"/>
      <c r="AH13114" s="9"/>
    </row>
    <row r="13115" spans="1:34" ht="10.95" customHeight="1" outlineLevel="1" x14ac:dyDescent="0.25">
      <c r="A13115" t="s">
        <v>11714</v>
      </c>
      <c r="C13115" s="3" t="s">
        <v>11994</v>
      </c>
      <c r="D13115" s="3">
        <v>782</v>
      </c>
      <c r="E13115" s="9">
        <v>1993</v>
      </c>
      <c r="F13115" s="7" t="s">
        <v>6646</v>
      </c>
      <c r="G13115" s="7" t="s">
        <v>5401</v>
      </c>
      <c r="H13115" s="8" t="s">
        <v>11716</v>
      </c>
      <c r="I13115" s="8" t="s">
        <v>11767</v>
      </c>
      <c r="J13115" s="19">
        <v>3</v>
      </c>
      <c r="K13115" s="19" t="s">
        <v>7736</v>
      </c>
      <c r="L13115" s="11">
        <v>2</v>
      </c>
      <c r="M13115" s="11"/>
      <c r="N13115" s="24"/>
      <c r="P13115" s="32"/>
      <c r="T13115" s="19"/>
      <c r="U13115" s="3"/>
      <c r="X13115" t="str">
        <f t="shared" si="792"/>
        <v/>
      </c>
      <c r="Z13115" t="str">
        <f t="shared" si="793"/>
        <v/>
      </c>
      <c r="AB13115" s="9"/>
      <c r="AC13115" t="s">
        <v>11716</v>
      </c>
      <c r="AD13115">
        <f t="shared" si="795"/>
        <v>0</v>
      </c>
      <c r="AF13115" s="3"/>
      <c r="AH13115" s="9"/>
    </row>
    <row r="13116" spans="1:34" ht="10.95" customHeight="1" outlineLevel="1" x14ac:dyDescent="0.25">
      <c r="A13116" t="s">
        <v>11714</v>
      </c>
      <c r="C13116" s="3" t="s">
        <v>11994</v>
      </c>
      <c r="D13116" s="3">
        <v>783</v>
      </c>
      <c r="E13116" s="9">
        <v>1993</v>
      </c>
      <c r="F13116" s="7" t="s">
        <v>2600</v>
      </c>
      <c r="G13116" s="7" t="s">
        <v>5401</v>
      </c>
      <c r="H13116" s="8" t="s">
        <v>11716</v>
      </c>
      <c r="I13116" s="8" t="s">
        <v>11767</v>
      </c>
      <c r="J13116" s="19">
        <v>5</v>
      </c>
      <c r="K13116" s="19" t="s">
        <v>7736</v>
      </c>
      <c r="L13116" s="11">
        <v>2.2000000000000002</v>
      </c>
      <c r="M13116" s="11"/>
      <c r="N13116" s="24"/>
      <c r="P13116" s="32"/>
      <c r="T13116" s="19"/>
      <c r="U13116" s="3"/>
      <c r="X13116" t="str">
        <f t="shared" si="792"/>
        <v/>
      </c>
      <c r="Z13116" t="str">
        <f t="shared" si="793"/>
        <v/>
      </c>
      <c r="AB13116" s="9"/>
      <c r="AC13116" t="s">
        <v>11716</v>
      </c>
      <c r="AD13116">
        <f t="shared" si="795"/>
        <v>0</v>
      </c>
      <c r="AF13116" s="3"/>
      <c r="AH13116" s="9"/>
    </row>
    <row r="13117" spans="1:34" ht="10.95" customHeight="1" outlineLevel="1" x14ac:dyDescent="0.25">
      <c r="A13117" t="s">
        <v>11714</v>
      </c>
      <c r="C13117" s="3" t="s">
        <v>11994</v>
      </c>
      <c r="D13117" s="3">
        <v>784</v>
      </c>
      <c r="E13117" s="9">
        <v>1993</v>
      </c>
      <c r="F13117" s="7" t="s">
        <v>4691</v>
      </c>
      <c r="G13117" s="7" t="s">
        <v>5401</v>
      </c>
      <c r="H13117" s="8" t="s">
        <v>11716</v>
      </c>
      <c r="I13117" s="8" t="s">
        <v>11767</v>
      </c>
      <c r="J13117" s="19">
        <v>5</v>
      </c>
      <c r="K13117" s="19" t="s">
        <v>7736</v>
      </c>
      <c r="L13117" s="11">
        <v>2.2000000000000002</v>
      </c>
      <c r="M13117" s="11"/>
      <c r="N13117" s="24"/>
      <c r="P13117" s="32"/>
      <c r="T13117" s="19"/>
      <c r="U13117" s="3"/>
      <c r="X13117" t="str">
        <f t="shared" si="792"/>
        <v/>
      </c>
      <c r="Z13117" t="str">
        <f t="shared" si="793"/>
        <v/>
      </c>
      <c r="AB13117" s="9"/>
      <c r="AC13117" t="s">
        <v>11716</v>
      </c>
      <c r="AD13117">
        <f t="shared" si="795"/>
        <v>0</v>
      </c>
      <c r="AF13117" s="3"/>
      <c r="AH13117" s="9"/>
    </row>
    <row r="13118" spans="1:34" ht="10.95" customHeight="1" outlineLevel="1" x14ac:dyDescent="0.25">
      <c r="A13118" t="s">
        <v>11714</v>
      </c>
      <c r="C13118" s="3" t="s">
        <v>11994</v>
      </c>
      <c r="D13118" s="3">
        <v>785</v>
      </c>
      <c r="E13118" s="9">
        <v>1993</v>
      </c>
      <c r="F13118" s="7" t="s">
        <v>1531</v>
      </c>
      <c r="G13118" s="7" t="s">
        <v>5401</v>
      </c>
      <c r="H13118" s="8" t="s">
        <v>11716</v>
      </c>
      <c r="I13118" s="8" t="s">
        <v>11767</v>
      </c>
      <c r="J13118" s="19">
        <v>5</v>
      </c>
      <c r="K13118" s="19" t="s">
        <v>7736</v>
      </c>
      <c r="L13118" s="11">
        <v>2.2000000000000002</v>
      </c>
      <c r="M13118" s="11"/>
      <c r="N13118" s="24"/>
      <c r="P13118" s="32"/>
      <c r="T13118" s="19"/>
      <c r="U13118" s="3"/>
      <c r="X13118" t="str">
        <f t="shared" si="792"/>
        <v/>
      </c>
      <c r="Z13118" t="str">
        <f t="shared" si="793"/>
        <v/>
      </c>
      <c r="AB13118" s="9"/>
      <c r="AC13118" t="s">
        <v>11716</v>
      </c>
      <c r="AD13118">
        <f t="shared" si="795"/>
        <v>0</v>
      </c>
      <c r="AF13118" s="3"/>
      <c r="AH13118" s="9"/>
    </row>
    <row r="13119" spans="1:34" ht="10.95" customHeight="1" outlineLevel="1" x14ac:dyDescent="0.25">
      <c r="A13119" t="s">
        <v>11714</v>
      </c>
      <c r="C13119" s="3" t="s">
        <v>11994</v>
      </c>
      <c r="D13119" s="3">
        <v>829</v>
      </c>
      <c r="E13119" s="9">
        <v>1998</v>
      </c>
      <c r="F13119" s="7" t="s">
        <v>11769</v>
      </c>
      <c r="G13119" s="7" t="s">
        <v>5401</v>
      </c>
      <c r="H13119" s="8" t="s">
        <v>11716</v>
      </c>
      <c r="I13119" s="8" t="s">
        <v>11768</v>
      </c>
      <c r="J13119" s="19">
        <v>5</v>
      </c>
      <c r="K13119" s="19" t="s">
        <v>7738</v>
      </c>
      <c r="L13119" s="11"/>
      <c r="M13119" s="11"/>
      <c r="N13119" s="24"/>
      <c r="P13119" s="32"/>
      <c r="T13119" s="19"/>
      <c r="U13119" s="3"/>
      <c r="X13119" t="str">
        <f t="shared" si="792"/>
        <v/>
      </c>
      <c r="Z13119">
        <f t="shared" si="793"/>
        <v>1</v>
      </c>
      <c r="AB13119" s="9"/>
      <c r="AC13119" t="s">
        <v>11716</v>
      </c>
      <c r="AD13119">
        <f t="shared" si="795"/>
        <v>0</v>
      </c>
      <c r="AF13119" s="3"/>
      <c r="AH13119" s="9"/>
    </row>
    <row r="13120" spans="1:34" ht="10.95" customHeight="1" outlineLevel="1" x14ac:dyDescent="0.25">
      <c r="A13120" t="s">
        <v>11714</v>
      </c>
      <c r="C13120" s="3" t="s">
        <v>11994</v>
      </c>
      <c r="D13120" s="3">
        <v>850</v>
      </c>
      <c r="E13120" s="9">
        <v>2001</v>
      </c>
      <c r="F13120" s="7" t="s">
        <v>6646</v>
      </c>
      <c r="G13120" s="7" t="s">
        <v>5401</v>
      </c>
      <c r="H13120" s="8" t="s">
        <v>11716</v>
      </c>
      <c r="I13120" s="8" t="s">
        <v>11770</v>
      </c>
      <c r="J13120" s="19">
        <v>5</v>
      </c>
      <c r="K13120" s="19" t="s">
        <v>7738</v>
      </c>
      <c r="L13120" s="11"/>
      <c r="M13120" s="11"/>
      <c r="N13120" s="24"/>
      <c r="P13120" s="32"/>
      <c r="T13120" s="19"/>
      <c r="U13120" s="3"/>
      <c r="X13120" t="str">
        <f t="shared" si="792"/>
        <v/>
      </c>
      <c r="Z13120" t="str">
        <f t="shared" si="793"/>
        <v/>
      </c>
      <c r="AB13120" s="9"/>
      <c r="AC13120" t="s">
        <v>11716</v>
      </c>
      <c r="AD13120">
        <f t="shared" si="795"/>
        <v>0</v>
      </c>
      <c r="AF13120" s="3"/>
      <c r="AH13120" s="9"/>
    </row>
    <row r="13121" spans="1:48" ht="10.95" customHeight="1" outlineLevel="1" x14ac:dyDescent="0.25">
      <c r="A13121" t="s">
        <v>11714</v>
      </c>
      <c r="C13121" s="3" t="s">
        <v>11994</v>
      </c>
      <c r="D13121" s="3">
        <v>851</v>
      </c>
      <c r="E13121" s="9">
        <v>2001</v>
      </c>
      <c r="F13121" s="7" t="s">
        <v>3986</v>
      </c>
      <c r="G13121" s="7" t="s">
        <v>5401</v>
      </c>
      <c r="H13121" s="8" t="s">
        <v>11716</v>
      </c>
      <c r="I13121" s="8" t="s">
        <v>11770</v>
      </c>
      <c r="J13121" s="19">
        <v>5</v>
      </c>
      <c r="K13121" s="19" t="s">
        <v>7738</v>
      </c>
      <c r="L13121" s="11"/>
      <c r="M13121" s="11"/>
      <c r="N13121" s="24"/>
      <c r="P13121" s="32"/>
      <c r="T13121" s="19"/>
      <c r="U13121" s="3"/>
      <c r="X13121" t="str">
        <f t="shared" si="792"/>
        <v/>
      </c>
      <c r="Z13121" t="str">
        <f t="shared" si="793"/>
        <v/>
      </c>
      <c r="AB13121" s="9"/>
      <c r="AC13121" t="s">
        <v>11716</v>
      </c>
      <c r="AD13121">
        <f t="shared" si="795"/>
        <v>0</v>
      </c>
      <c r="AF13121" s="3"/>
      <c r="AH13121" s="9"/>
    </row>
    <row r="13122" spans="1:48" ht="10.95" customHeight="1" outlineLevel="1" x14ac:dyDescent="0.25">
      <c r="A13122" t="s">
        <v>11714</v>
      </c>
      <c r="C13122" s="3" t="s">
        <v>11994</v>
      </c>
      <c r="D13122" s="3">
        <v>852</v>
      </c>
      <c r="E13122" s="9">
        <v>2001</v>
      </c>
      <c r="F13122" s="7" t="s">
        <v>2600</v>
      </c>
      <c r="G13122" s="7" t="s">
        <v>5401</v>
      </c>
      <c r="H13122" s="8" t="s">
        <v>11716</v>
      </c>
      <c r="I13122" s="8" t="s">
        <v>11770</v>
      </c>
      <c r="J13122" s="19">
        <v>5</v>
      </c>
      <c r="K13122" s="19" t="s">
        <v>7738</v>
      </c>
      <c r="L13122" s="11"/>
      <c r="M13122" s="11"/>
      <c r="N13122" s="24"/>
      <c r="P13122" s="32"/>
      <c r="T13122" s="19"/>
      <c r="U13122" s="3"/>
      <c r="X13122" t="str">
        <f t="shared" ref="X13122:X13185" si="796">IF(COUNTIF(F13122,"*fdc*"),1,"")</f>
        <v/>
      </c>
      <c r="Z13122" t="str">
        <f t="shared" ref="Z13122:Z13185" si="797">IF(COUNTIF(F13122,"*s/s*"),1,"")</f>
        <v/>
      </c>
      <c r="AB13122" s="9"/>
      <c r="AC13122" t="s">
        <v>11716</v>
      </c>
      <c r="AD13122">
        <f t="shared" si="795"/>
        <v>0</v>
      </c>
      <c r="AF13122" s="3"/>
      <c r="AH13122" s="9"/>
    </row>
    <row r="13123" spans="1:48" ht="10.95" customHeight="1" outlineLevel="1" x14ac:dyDescent="0.25">
      <c r="A13123" t="s">
        <v>11714</v>
      </c>
      <c r="C13123" s="3" t="s">
        <v>11994</v>
      </c>
      <c r="D13123" s="3">
        <v>854</v>
      </c>
      <c r="E13123" s="9">
        <v>2001</v>
      </c>
      <c r="F13123" s="7" t="s">
        <v>1531</v>
      </c>
      <c r="G13123" s="7" t="s">
        <v>5401</v>
      </c>
      <c r="H13123" s="8" t="s">
        <v>11716</v>
      </c>
      <c r="I13123" s="8" t="s">
        <v>11770</v>
      </c>
      <c r="J13123" s="19">
        <v>5</v>
      </c>
      <c r="K13123" s="19" t="s">
        <v>7738</v>
      </c>
      <c r="L13123" s="11"/>
      <c r="M13123" s="11"/>
      <c r="N13123" s="24"/>
      <c r="P13123" s="32"/>
      <c r="T13123" s="19"/>
      <c r="U13123" s="3"/>
      <c r="X13123" t="str">
        <f t="shared" si="796"/>
        <v/>
      </c>
      <c r="Z13123" t="str">
        <f t="shared" si="797"/>
        <v/>
      </c>
      <c r="AB13123" s="9"/>
      <c r="AC13123" t="s">
        <v>11716</v>
      </c>
      <c r="AD13123">
        <f t="shared" si="795"/>
        <v>0</v>
      </c>
      <c r="AF13123" s="3"/>
      <c r="AH13123" s="9"/>
    </row>
    <row r="13124" spans="1:48" ht="10.95" customHeight="1" outlineLevel="1" x14ac:dyDescent="0.25">
      <c r="A13124" t="s">
        <v>11714</v>
      </c>
      <c r="C13124" s="3" t="s">
        <v>11994</v>
      </c>
      <c r="D13124" s="3" t="s">
        <v>17091</v>
      </c>
      <c r="E13124" s="9">
        <v>2009</v>
      </c>
      <c r="F13124" s="7" t="s">
        <v>11772</v>
      </c>
      <c r="G13124" s="7" t="s">
        <v>5401</v>
      </c>
      <c r="H13124" s="8" t="s">
        <v>11716</v>
      </c>
      <c r="I13124" s="8" t="s">
        <v>11771</v>
      </c>
      <c r="J13124" s="19">
        <v>3</v>
      </c>
      <c r="K13124" s="19" t="s">
        <v>7738</v>
      </c>
      <c r="L13124" s="11"/>
      <c r="M13124" s="11"/>
      <c r="N13124" s="24"/>
      <c r="P13124" s="32"/>
      <c r="T13124" s="19"/>
      <c r="U13124" s="3"/>
      <c r="X13124" t="str">
        <f t="shared" si="796"/>
        <v/>
      </c>
      <c r="Z13124">
        <f t="shared" si="797"/>
        <v>1</v>
      </c>
      <c r="AB13124" s="9"/>
      <c r="AC13124" t="s">
        <v>11716</v>
      </c>
      <c r="AD13124">
        <f t="shared" si="795"/>
        <v>0</v>
      </c>
      <c r="AF13124" s="3"/>
      <c r="AH13124" s="9"/>
    </row>
    <row r="13125" spans="1:48" ht="10.95" customHeight="1" outlineLevel="1" x14ac:dyDescent="0.25">
      <c r="A13125" t="s">
        <v>11714</v>
      </c>
      <c r="C13125" s="3" t="s">
        <v>11994</v>
      </c>
      <c r="D13125" s="3">
        <v>945</v>
      </c>
      <c r="E13125" s="9">
        <v>2017</v>
      </c>
      <c r="F13125" s="7" t="s">
        <v>5324</v>
      </c>
      <c r="G13125" s="7" t="s">
        <v>5401</v>
      </c>
      <c r="H13125" s="8" t="s">
        <v>11721</v>
      </c>
      <c r="I13125" s="8" t="s">
        <v>11773</v>
      </c>
      <c r="J13125" s="19">
        <v>6</v>
      </c>
      <c r="K13125" s="19" t="s">
        <v>7738</v>
      </c>
      <c r="L13125" s="11"/>
      <c r="M13125" s="11"/>
      <c r="N13125" s="24"/>
      <c r="P13125" s="32"/>
      <c r="T13125" s="19"/>
      <c r="U13125" s="3"/>
      <c r="X13125" t="str">
        <f t="shared" si="796"/>
        <v/>
      </c>
      <c r="Z13125" t="str">
        <f t="shared" si="797"/>
        <v/>
      </c>
      <c r="AB13125" s="9"/>
      <c r="AC13125" t="s">
        <v>11721</v>
      </c>
      <c r="AD13125">
        <f t="shared" si="795"/>
        <v>0</v>
      </c>
      <c r="AF13125" s="3"/>
      <c r="AH13125" s="9"/>
    </row>
    <row r="13126" spans="1:48" ht="10.95" customHeight="1" outlineLevel="1" x14ac:dyDescent="0.25">
      <c r="A13126" t="s">
        <v>11714</v>
      </c>
      <c r="C13126" s="3" t="s">
        <v>11994</v>
      </c>
      <c r="D13126" s="3">
        <v>947</v>
      </c>
      <c r="E13126" s="9">
        <v>2020</v>
      </c>
      <c r="F13126" s="7" t="s">
        <v>481</v>
      </c>
      <c r="G13126" s="7" t="s">
        <v>5401</v>
      </c>
      <c r="H13126" s="8" t="s">
        <v>11716</v>
      </c>
      <c r="I13126" s="8" t="s">
        <v>11774</v>
      </c>
      <c r="J13126" s="19">
        <v>1</v>
      </c>
      <c r="K13126" s="19" t="s">
        <v>7736</v>
      </c>
      <c r="L13126" s="11">
        <v>7</v>
      </c>
      <c r="M13126" s="11"/>
      <c r="N13126" s="24"/>
      <c r="P13126" s="32"/>
      <c r="R13126">
        <v>1</v>
      </c>
      <c r="S13126">
        <v>1</v>
      </c>
      <c r="T13126" s="19"/>
      <c r="U13126" s="3"/>
      <c r="X13126" t="str">
        <f t="shared" si="796"/>
        <v/>
      </c>
      <c r="Z13126" t="str">
        <f t="shared" si="797"/>
        <v/>
      </c>
      <c r="AB13126" s="9"/>
      <c r="AC13126" t="s">
        <v>11716</v>
      </c>
      <c r="AD13126">
        <f t="shared" si="795"/>
        <v>0</v>
      </c>
      <c r="AF13126" s="3"/>
      <c r="AH13126" s="9"/>
    </row>
    <row r="13127" spans="1:48" ht="10.95" customHeight="1" x14ac:dyDescent="0.25">
      <c r="A13127" t="s">
        <v>14817</v>
      </c>
      <c r="B13127" t="s">
        <v>13096</v>
      </c>
      <c r="C13127" s="3" t="s">
        <v>12965</v>
      </c>
      <c r="E13127" s="9"/>
      <c r="F13127" s="7"/>
      <c r="G13127" s="7"/>
      <c r="H13127" s="8"/>
      <c r="I13127" s="8"/>
      <c r="J13127" s="19"/>
      <c r="K13127" s="19"/>
      <c r="L13127" s="11"/>
      <c r="M13127" s="11">
        <f>SUM(L13128:L13138)</f>
        <v>30.900000000000002</v>
      </c>
      <c r="N13127" s="24">
        <v>1496</v>
      </c>
      <c r="O13127">
        <f>COUNTIF(K13128:K13138,"*")</f>
        <v>11</v>
      </c>
      <c r="P13127" s="32">
        <f>O13127/N13127</f>
        <v>7.3529411764705881E-3</v>
      </c>
      <c r="Q13127">
        <f>COUNTIF(K13128:K13138,"Y")+COUNTIF(K13128:K13138,"S")</f>
        <v>9</v>
      </c>
      <c r="T13127" s="20" t="s">
        <v>7738</v>
      </c>
      <c r="U13127" s="3"/>
      <c r="V13127" t="s">
        <v>18494</v>
      </c>
      <c r="X13127" t="str">
        <f t="shared" si="796"/>
        <v/>
      </c>
      <c r="Z13127" t="str">
        <f t="shared" si="797"/>
        <v/>
      </c>
      <c r="AB13127" s="9"/>
      <c r="AE13127">
        <f>COUNTIF(AD13128:AD13138,"1")</f>
        <v>7</v>
      </c>
      <c r="AF13127" s="3"/>
      <c r="AH13127" s="9"/>
      <c r="AI13127">
        <f>COUNTIF($J13128:$J13138,"1")-COUNTIFS($J13128:$J13138,"1",$K13128:$K13138,"V")</f>
        <v>3</v>
      </c>
      <c r="AJ13127">
        <f>COUNTIFS($J13128:$J13138,"1",$K13128:$K13138,"Y")+COUNTIFS($J13128:$J13138,"1",$K13128:$K13138,"s")</f>
        <v>3</v>
      </c>
      <c r="AK13127">
        <f>COUNTIF($J13128:$J13138,"2")-COUNTIFS($J13128:$J13138,"2",$K13128:$K13138,"V")</f>
        <v>0</v>
      </c>
      <c r="AL13127">
        <f>COUNTIFS($J13128:$J13138,"2",$K13128:$K13138,"Y")+COUNTIFS($J13128:$J13138,"2",$K13128:$K13138,"s")</f>
        <v>0</v>
      </c>
      <c r="AM13127">
        <f>COUNTIF($J13128:$J13138,"3")-COUNTIFS($J13128:$J13138,"3",$K13128:$K13138,"V")</f>
        <v>8</v>
      </c>
      <c r="AN13127">
        <f>COUNTIFS($J13128:$J13138,"3",$K13128:$K13138,"Y")+COUNTIFS($J13128:$J13138,"3",$K13128:$K13138,"s")</f>
        <v>6</v>
      </c>
      <c r="AO13127">
        <f>COUNTIF($J13128:$J13138,"4")-COUNTIFS($J13128:$J13138,"4",$K13128:$K13138,"V")</f>
        <v>0</v>
      </c>
      <c r="AP13127">
        <f>COUNTIFS($J13128:$J13138,"4",$K13128:$K13138,"Y")+COUNTIFS($J13128:$J13138,"4",$K13128:$K13138,"s")</f>
        <v>0</v>
      </c>
      <c r="AQ13127">
        <f>COUNTIF($J13128:$J13138,"5")-COUNTIFS($J13128:$J13138,"5",$K13128:$K13138,"V")</f>
        <v>0</v>
      </c>
      <c r="AR13127">
        <f>COUNTIFS($J13128:$J13138,"5",$K13128:$K13138,"Y")+COUNTIFS($J13128:$J13138,"5",$K13128:$K13138,"s")</f>
        <v>0</v>
      </c>
      <c r="AS13127">
        <f>COUNTIF($J13128:$J13138,"6")-COUNTIFS($J13128:$J13138,"6",$K13128:$K13138,"V")</f>
        <v>0</v>
      </c>
      <c r="AT13127">
        <f>COUNTIFS($J13128:$J13138,"6",$K13128:$K13138,"Y")+COUNTIFS($J13128:$J13138,"6",$K13128:$K13138,"s")</f>
        <v>0</v>
      </c>
      <c r="AU13127">
        <f>COUNTIF($J13128:$J13138,"7")-COUNTIFS($J13128:$J13138,"7",$K13128:$K13138,"V")</f>
        <v>0</v>
      </c>
      <c r="AV13127">
        <f>COUNTIFS($J13128:$J13138,"7",$K13128:$K13138,"Y")+COUNTIFS($J13128:$J13138,"7",$K13128:$K13138,"s")</f>
        <v>0</v>
      </c>
    </row>
    <row r="13128" spans="1:48" ht="10.95" customHeight="1" outlineLevel="1" x14ac:dyDescent="0.25">
      <c r="A13128" t="s">
        <v>2014</v>
      </c>
      <c r="C13128" s="3" t="s">
        <v>12965</v>
      </c>
      <c r="D13128" s="3">
        <v>891</v>
      </c>
      <c r="E13128" s="9">
        <v>1971</v>
      </c>
      <c r="F13128" s="7" t="s">
        <v>14811</v>
      </c>
      <c r="G13128" s="7" t="s">
        <v>5401</v>
      </c>
      <c r="H13128" s="8" t="s">
        <v>4364</v>
      </c>
      <c r="I13128" s="8" t="s">
        <v>8654</v>
      </c>
      <c r="J13128" s="19">
        <v>1</v>
      </c>
      <c r="K13128" s="19" t="s">
        <v>7736</v>
      </c>
      <c r="L13128" s="11">
        <v>7</v>
      </c>
      <c r="M13128" s="11"/>
      <c r="N13128" s="24"/>
      <c r="P13128" s="32"/>
      <c r="T13128" s="19"/>
      <c r="U13128" s="3"/>
      <c r="X13128" t="str">
        <f t="shared" si="796"/>
        <v/>
      </c>
      <c r="Z13128">
        <f t="shared" si="797"/>
        <v>1</v>
      </c>
      <c r="AB13128" s="9"/>
      <c r="AC13128" t="s">
        <v>4364</v>
      </c>
      <c r="AD13128">
        <f t="shared" ref="AD13128:AD13138" si="798">COUNTIF(H13128,"*Fuji*")</f>
        <v>1</v>
      </c>
      <c r="AF13128" s="3"/>
      <c r="AH13128" s="9"/>
    </row>
    <row r="13129" spans="1:48" ht="10.95" customHeight="1" outlineLevel="1" x14ac:dyDescent="0.25">
      <c r="A13129" t="s">
        <v>2014</v>
      </c>
      <c r="C13129" s="3" t="s">
        <v>12965</v>
      </c>
      <c r="D13129" s="3">
        <v>904</v>
      </c>
      <c r="E13129" s="9">
        <v>1971</v>
      </c>
      <c r="F13129" s="7" t="s">
        <v>14812</v>
      </c>
      <c r="G13129" s="7" t="s">
        <v>5401</v>
      </c>
      <c r="H13129" s="8" t="s">
        <v>5402</v>
      </c>
      <c r="I13129" s="8" t="s">
        <v>7254</v>
      </c>
      <c r="J13129" s="19">
        <v>1</v>
      </c>
      <c r="K13129" s="19" t="s">
        <v>7736</v>
      </c>
      <c r="L13129" s="11">
        <v>3.8</v>
      </c>
      <c r="M13129" s="11"/>
      <c r="N13129" s="24"/>
      <c r="P13129" s="32"/>
      <c r="T13129" s="19"/>
      <c r="U13129" s="3"/>
      <c r="X13129" t="str">
        <f t="shared" si="796"/>
        <v/>
      </c>
      <c r="Z13129" t="str">
        <f t="shared" si="797"/>
        <v/>
      </c>
      <c r="AB13129" s="9"/>
      <c r="AC13129" t="s">
        <v>5402</v>
      </c>
      <c r="AD13129">
        <f t="shared" si="798"/>
        <v>1</v>
      </c>
      <c r="AF13129" s="3"/>
      <c r="AH13129" s="9"/>
    </row>
    <row r="13130" spans="1:48" ht="10.95" customHeight="1" outlineLevel="1" x14ac:dyDescent="0.25">
      <c r="A13130" t="s">
        <v>2014</v>
      </c>
      <c r="C13130" s="3" t="s">
        <v>12965</v>
      </c>
      <c r="D13130" s="3">
        <v>909</v>
      </c>
      <c r="E13130" s="9">
        <v>1971</v>
      </c>
      <c r="F13130" s="7" t="s">
        <v>4495</v>
      </c>
      <c r="G13130" s="7" t="s">
        <v>5401</v>
      </c>
      <c r="H13130" s="8" t="s">
        <v>5402</v>
      </c>
      <c r="I13130" s="8" t="s">
        <v>7425</v>
      </c>
      <c r="J13130" s="19">
        <v>1</v>
      </c>
      <c r="K13130" s="19" t="s">
        <v>7736</v>
      </c>
      <c r="L13130" s="11">
        <v>3.8</v>
      </c>
      <c r="M13130" s="11"/>
      <c r="N13130" s="24"/>
      <c r="P13130" s="32"/>
      <c r="T13130" s="19"/>
      <c r="U13130" s="3"/>
      <c r="X13130" t="str">
        <f t="shared" si="796"/>
        <v/>
      </c>
      <c r="Z13130" t="str">
        <f t="shared" si="797"/>
        <v/>
      </c>
      <c r="AB13130" s="9"/>
      <c r="AC13130" t="s">
        <v>5402</v>
      </c>
      <c r="AD13130">
        <f t="shared" si="798"/>
        <v>1</v>
      </c>
      <c r="AF13130" s="3"/>
      <c r="AH13130" s="9"/>
    </row>
    <row r="13131" spans="1:48" ht="10.95" customHeight="1" outlineLevel="1" x14ac:dyDescent="0.25">
      <c r="A13131" t="s">
        <v>2014</v>
      </c>
      <c r="C13131" s="3" t="s">
        <v>12965</v>
      </c>
      <c r="D13131" s="3">
        <v>913</v>
      </c>
      <c r="E13131" s="9">
        <v>1971</v>
      </c>
      <c r="F13131" s="7" t="s">
        <v>4691</v>
      </c>
      <c r="G13131" s="7" t="s">
        <v>5401</v>
      </c>
      <c r="H13131" s="8" t="s">
        <v>9146</v>
      </c>
      <c r="I13131" s="8" t="s">
        <v>7425</v>
      </c>
      <c r="J13131" s="19">
        <v>3</v>
      </c>
      <c r="K13131" s="19" t="s">
        <v>20093</v>
      </c>
      <c r="L13131" s="11"/>
      <c r="M13131" s="11"/>
      <c r="N13131" s="24"/>
      <c r="P13131" s="32"/>
      <c r="T13131" s="19"/>
      <c r="U13131" s="3"/>
      <c r="X13131" t="str">
        <f t="shared" si="796"/>
        <v/>
      </c>
      <c r="Z13131" t="str">
        <f t="shared" si="797"/>
        <v/>
      </c>
      <c r="AB13131" s="9"/>
      <c r="AC13131" t="s">
        <v>9146</v>
      </c>
      <c r="AD13131">
        <f t="shared" si="798"/>
        <v>0</v>
      </c>
      <c r="AF13131" s="3"/>
      <c r="AH13131" s="9"/>
    </row>
    <row r="13132" spans="1:48" ht="10.95" customHeight="1" outlineLevel="1" x14ac:dyDescent="0.25">
      <c r="A13132" t="s">
        <v>2014</v>
      </c>
      <c r="C13132" s="3" t="s">
        <v>12965</v>
      </c>
      <c r="D13132" s="3" t="s">
        <v>18876</v>
      </c>
      <c r="E13132" s="9">
        <v>1971</v>
      </c>
      <c r="F13132" s="7" t="s">
        <v>14446</v>
      </c>
      <c r="G13132" s="7" t="s">
        <v>5401</v>
      </c>
      <c r="H13132" s="8" t="s">
        <v>9146</v>
      </c>
      <c r="I13132" s="8" t="s">
        <v>7425</v>
      </c>
      <c r="J13132" s="19">
        <v>3</v>
      </c>
      <c r="K13132" s="19" t="s">
        <v>7736</v>
      </c>
      <c r="L13132" s="11">
        <v>6.5</v>
      </c>
      <c r="M13132" s="11"/>
      <c r="N13132" s="24"/>
      <c r="P13132" s="32"/>
      <c r="T13132" s="19"/>
      <c r="U13132" s="3"/>
      <c r="X13132" t="str">
        <f t="shared" si="796"/>
        <v/>
      </c>
      <c r="Z13132">
        <f t="shared" si="797"/>
        <v>1</v>
      </c>
      <c r="AB13132" s="9"/>
      <c r="AC13132" t="s">
        <v>9146</v>
      </c>
      <c r="AD13132">
        <f t="shared" si="798"/>
        <v>0</v>
      </c>
      <c r="AF13132" s="3"/>
      <c r="AH13132" s="9"/>
    </row>
    <row r="13133" spans="1:48" ht="10.95" customHeight="1" outlineLevel="1" x14ac:dyDescent="0.25">
      <c r="A13133" t="s">
        <v>2014</v>
      </c>
      <c r="C13133" s="3" t="s">
        <v>12965</v>
      </c>
      <c r="D13133" s="3">
        <v>990</v>
      </c>
      <c r="E13133" s="9">
        <v>1971</v>
      </c>
      <c r="F13133" s="7" t="s">
        <v>14807</v>
      </c>
      <c r="G13133" s="7" t="s">
        <v>5401</v>
      </c>
      <c r="H13133" s="8" t="s">
        <v>5402</v>
      </c>
      <c r="I13133" s="8" t="s">
        <v>14813</v>
      </c>
      <c r="J13133" s="19">
        <v>3</v>
      </c>
      <c r="K13133" s="19" t="s">
        <v>7736</v>
      </c>
      <c r="L13133" s="11">
        <v>1.5</v>
      </c>
      <c r="M13133" s="11"/>
      <c r="N13133" s="24"/>
      <c r="P13133" s="32"/>
      <c r="S13133">
        <v>1</v>
      </c>
      <c r="T13133" s="19"/>
      <c r="U13133" s="3"/>
      <c r="X13133" t="str">
        <f t="shared" si="796"/>
        <v/>
      </c>
      <c r="Z13133" t="str">
        <f t="shared" si="797"/>
        <v/>
      </c>
      <c r="AB13133" s="9"/>
      <c r="AC13133" t="s">
        <v>5402</v>
      </c>
      <c r="AD13133">
        <f t="shared" si="798"/>
        <v>1</v>
      </c>
      <c r="AF13133" s="3"/>
      <c r="AH13133" s="9"/>
    </row>
    <row r="13134" spans="1:48" ht="10.95" customHeight="1" outlineLevel="1" x14ac:dyDescent="0.25">
      <c r="A13134" t="s">
        <v>2014</v>
      </c>
      <c r="C13134" s="3" t="s">
        <v>12965</v>
      </c>
      <c r="D13134" s="3">
        <v>995</v>
      </c>
      <c r="E13134" s="9">
        <v>1971</v>
      </c>
      <c r="F13134" s="7" t="s">
        <v>4689</v>
      </c>
      <c r="G13134" s="7" t="s">
        <v>5401</v>
      </c>
      <c r="H13134" s="8" t="s">
        <v>5402</v>
      </c>
      <c r="I13134" s="8" t="s">
        <v>14814</v>
      </c>
      <c r="J13134" s="19">
        <v>3</v>
      </c>
      <c r="K13134" s="19" t="s">
        <v>7738</v>
      </c>
      <c r="L13134" s="11"/>
      <c r="M13134" s="11"/>
      <c r="N13134" s="24"/>
      <c r="P13134" s="32"/>
      <c r="T13134" s="19"/>
      <c r="U13134" s="3"/>
      <c r="W13134" t="s">
        <v>7738</v>
      </c>
      <c r="X13134" t="str">
        <f t="shared" si="796"/>
        <v/>
      </c>
      <c r="Z13134" t="str">
        <f t="shared" si="797"/>
        <v/>
      </c>
      <c r="AB13134" s="9"/>
      <c r="AC13134" t="s">
        <v>5402</v>
      </c>
      <c r="AD13134">
        <f t="shared" si="798"/>
        <v>1</v>
      </c>
      <c r="AF13134" s="3"/>
      <c r="AH13134" s="9"/>
    </row>
    <row r="13135" spans="1:48" ht="10.95" customHeight="1" outlineLevel="1" x14ac:dyDescent="0.25">
      <c r="A13135" t="s">
        <v>2014</v>
      </c>
      <c r="C13135" s="3" t="s">
        <v>12965</v>
      </c>
      <c r="D13135" s="3">
        <v>997</v>
      </c>
      <c r="E13135" s="9">
        <v>1971</v>
      </c>
      <c r="F13135" s="7" t="s">
        <v>14815</v>
      </c>
      <c r="G13135" s="7" t="s">
        <v>5401</v>
      </c>
      <c r="H13135" s="8" t="s">
        <v>5402</v>
      </c>
      <c r="I13135" s="8" t="s">
        <v>14814</v>
      </c>
      <c r="J13135" s="19">
        <v>3</v>
      </c>
      <c r="K13135" s="19" t="s">
        <v>7736</v>
      </c>
      <c r="L13135" s="11">
        <v>6</v>
      </c>
      <c r="M13135" s="11"/>
      <c r="N13135" s="24"/>
      <c r="P13135" s="32"/>
      <c r="T13135" s="19"/>
      <c r="U13135" s="3"/>
      <c r="X13135" t="str">
        <f t="shared" si="796"/>
        <v/>
      </c>
      <c r="Z13135">
        <f t="shared" si="797"/>
        <v>1</v>
      </c>
      <c r="AB13135" s="9"/>
      <c r="AC13135" t="s">
        <v>5402</v>
      </c>
      <c r="AD13135">
        <f t="shared" si="798"/>
        <v>1</v>
      </c>
      <c r="AF13135" s="3"/>
      <c r="AH13135" s="9"/>
    </row>
    <row r="13136" spans="1:48" ht="10.95" customHeight="1" outlineLevel="1" x14ac:dyDescent="0.25">
      <c r="A13136" t="s">
        <v>2014</v>
      </c>
      <c r="C13136" s="3" t="s">
        <v>12965</v>
      </c>
      <c r="D13136" s="3">
        <v>998</v>
      </c>
      <c r="E13136" s="9">
        <v>1971</v>
      </c>
      <c r="F13136" s="7" t="s">
        <v>14446</v>
      </c>
      <c r="G13136" s="7" t="s">
        <v>5401</v>
      </c>
      <c r="H13136" s="8" t="s">
        <v>5402</v>
      </c>
      <c r="I13136" s="8" t="s">
        <v>14814</v>
      </c>
      <c r="J13136" s="19">
        <v>3</v>
      </c>
      <c r="K13136" s="19" t="s">
        <v>7738</v>
      </c>
      <c r="L13136" s="11"/>
      <c r="M13136" s="11"/>
      <c r="N13136" s="24"/>
      <c r="P13136" s="32"/>
      <c r="T13136" s="19"/>
      <c r="U13136" s="3"/>
      <c r="X13136" t="str">
        <f t="shared" si="796"/>
        <v/>
      </c>
      <c r="Z13136">
        <f t="shared" si="797"/>
        <v>1</v>
      </c>
      <c r="AB13136" s="9"/>
      <c r="AC13136" t="s">
        <v>5402</v>
      </c>
      <c r="AD13136">
        <f t="shared" si="798"/>
        <v>1</v>
      </c>
      <c r="AF13136" s="3"/>
      <c r="AH13136" s="9"/>
    </row>
    <row r="13137" spans="1:48" ht="10.95" customHeight="1" outlineLevel="1" x14ac:dyDescent="0.25">
      <c r="A13137" t="s">
        <v>2014</v>
      </c>
      <c r="C13137" s="3" t="s">
        <v>12965</v>
      </c>
      <c r="D13137" s="3">
        <v>1016</v>
      </c>
      <c r="E13137" s="9">
        <v>1971</v>
      </c>
      <c r="F13137" s="7" t="s">
        <v>2600</v>
      </c>
      <c r="G13137" s="7" t="s">
        <v>5401</v>
      </c>
      <c r="H13137" s="8" t="s">
        <v>9146</v>
      </c>
      <c r="I13137" s="8" t="s">
        <v>14816</v>
      </c>
      <c r="J13137" s="19">
        <v>3</v>
      </c>
      <c r="K13137" s="19" t="s">
        <v>20093</v>
      </c>
      <c r="L13137" s="11"/>
      <c r="M13137" s="11"/>
      <c r="N13137" s="24"/>
      <c r="P13137" s="32"/>
      <c r="T13137" s="19"/>
      <c r="U13137" s="3"/>
      <c r="X13137" t="str">
        <f t="shared" si="796"/>
        <v/>
      </c>
      <c r="Z13137" t="str">
        <f t="shared" si="797"/>
        <v/>
      </c>
      <c r="AB13137" s="9"/>
      <c r="AC13137" t="s">
        <v>9146</v>
      </c>
      <c r="AD13137">
        <f t="shared" si="798"/>
        <v>0</v>
      </c>
      <c r="AF13137" s="3"/>
      <c r="AH13137" s="9"/>
    </row>
    <row r="13138" spans="1:48" ht="10.95" customHeight="1" outlineLevel="1" x14ac:dyDescent="0.25">
      <c r="A13138" t="s">
        <v>2014</v>
      </c>
      <c r="C13138" s="3" t="s">
        <v>12965</v>
      </c>
      <c r="D13138" s="3" t="s">
        <v>18877</v>
      </c>
      <c r="E13138" s="9">
        <v>1971</v>
      </c>
      <c r="F13138" s="7" t="s">
        <v>13396</v>
      </c>
      <c r="G13138" s="7" t="s">
        <v>5401</v>
      </c>
      <c r="H13138" s="8" t="s">
        <v>9146</v>
      </c>
      <c r="I13138" s="8" t="s">
        <v>14816</v>
      </c>
      <c r="J13138" s="19">
        <v>3</v>
      </c>
      <c r="K13138" s="19" t="s">
        <v>7736</v>
      </c>
      <c r="L13138" s="11">
        <v>2.2999999999999998</v>
      </c>
      <c r="M13138" s="11"/>
      <c r="N13138" s="24"/>
      <c r="P13138" s="32"/>
      <c r="T13138" s="19"/>
      <c r="U13138" s="3"/>
      <c r="X13138" t="str">
        <f t="shared" si="796"/>
        <v/>
      </c>
      <c r="Z13138">
        <f t="shared" si="797"/>
        <v>1</v>
      </c>
      <c r="AB13138" s="9"/>
      <c r="AC13138" t="s">
        <v>9146</v>
      </c>
      <c r="AD13138">
        <f t="shared" si="798"/>
        <v>0</v>
      </c>
      <c r="AF13138" s="3"/>
      <c r="AH13138" s="9"/>
    </row>
    <row r="13139" spans="1:48" ht="10.95" customHeight="1" x14ac:dyDescent="0.25">
      <c r="A13139" t="s">
        <v>11821</v>
      </c>
      <c r="B13139" t="s">
        <v>12049</v>
      </c>
      <c r="C13139" s="3" t="s">
        <v>11994</v>
      </c>
      <c r="E13139" s="9"/>
      <c r="F13139" s="7"/>
      <c r="G13139" s="7"/>
      <c r="H13139" s="8"/>
      <c r="I13139" s="8"/>
      <c r="J13139" s="19"/>
      <c r="K13139" s="19"/>
      <c r="L13139" s="11"/>
      <c r="M13139" s="11">
        <f>SUM(L13140:L13281)</f>
        <v>284.4500000000001</v>
      </c>
      <c r="N13139" s="24">
        <v>10022</v>
      </c>
      <c r="O13139">
        <f>COUNTIF(K13140:K13281,"*")</f>
        <v>142</v>
      </c>
      <c r="P13139" s="32">
        <f>O13139/N13139</f>
        <v>1.4168828577130314E-2</v>
      </c>
      <c r="Q13139">
        <f>COUNTIF(K13140:K13281,"Y")+COUNTIF(K13140:K13281,"S")</f>
        <v>102</v>
      </c>
      <c r="T13139" s="19" t="s">
        <v>7736</v>
      </c>
      <c r="U13139" s="3"/>
      <c r="V13139" t="s">
        <v>18495</v>
      </c>
      <c r="X13139" t="str">
        <f t="shared" si="796"/>
        <v/>
      </c>
      <c r="Z13139" t="str">
        <f t="shared" si="797"/>
        <v/>
      </c>
      <c r="AB13139" s="9"/>
      <c r="AE13139">
        <f>COUNTIF(AD13140:AD13205,"1")</f>
        <v>24</v>
      </c>
      <c r="AF13139" s="3"/>
      <c r="AH13139" s="9"/>
      <c r="AI13139">
        <f>COUNTIF($J13140:$J13281,"1")-COUNTIFS($J13140:$J13281,"1",$K13140:$K13281,"V")</f>
        <v>51</v>
      </c>
      <c r="AJ13139">
        <f>COUNTIFS($J13140:$J13281,"1",$K13140:$K13281,"Y")+COUNTIFS($J13140:$J13281,"1",$K13140:$K13281,"s")</f>
        <v>42</v>
      </c>
      <c r="AK13139">
        <f>COUNTIF($J13140:$J13281,"2")-COUNTIFS($J13140:$J13281,"2",$K13140:$K13281,"V")</f>
        <v>0</v>
      </c>
      <c r="AL13139">
        <f>COUNTIFS($J13140:$J13281,"2",$K13140:$K13281,"Y")+COUNTIFS($J13140:$J13281,"2",$K13140:$K13281,"s")</f>
        <v>0</v>
      </c>
      <c r="AM13139">
        <f>COUNTIF($J13140:$J13281,"3")-COUNTIFS($J13140:$J13281,"3",$K13140:$K13281,"V")</f>
        <v>27</v>
      </c>
      <c r="AN13139">
        <f>COUNTIFS($J13140:$J13281,"3",$K13140:$K13281,"Y")+COUNTIFS($J13140:$J13281,"3",$K13140:$K13281,"s")</f>
        <v>17</v>
      </c>
      <c r="AO13139">
        <f>COUNTIF($J13140:$J13281,"4")-COUNTIFS($J13140:$J13281,"4",$K13140:$K13281,"V")</f>
        <v>0</v>
      </c>
      <c r="AP13139">
        <f>COUNTIFS($J13140:$J13281,"4",$K13140:$K13281,"Y")+COUNTIFS($J13140:$J13281,"4",$K13140:$K13281,"s")</f>
        <v>0</v>
      </c>
      <c r="AQ13139">
        <f>COUNTIF($J13140:$J13281,"5")-COUNTIFS($J13140:$J13281,"5",$K13140:$K13281,"V")</f>
        <v>5</v>
      </c>
      <c r="AR13139">
        <f>COUNTIFS($J13140:$J13281,"5",$K13140:$K13281,"Y")+COUNTIFS($J13140:$J13281,"5",$K13140:$K13281,"s")</f>
        <v>4</v>
      </c>
      <c r="AS13139">
        <f>COUNTIF($J13140:$J13281,"6")-COUNTIFS($J13140:$J13281,"6",$K13140:$K13281,"V")</f>
        <v>0</v>
      </c>
      <c r="AT13139">
        <f>COUNTIFS($J13140:$J13281,"6",$K13140:$K13281,"Y")+COUNTIFS($J13140:$J13281,"6",$K13140:$K13281,"s")</f>
        <v>0</v>
      </c>
      <c r="AU13139">
        <f>COUNTIF($J13140:$J13281,"7")-COUNTIFS($J13140:$J13281,"7",$K13140:$K13281,"V")</f>
        <v>59</v>
      </c>
      <c r="AV13139">
        <f>COUNTIFS($J13140:$J13281,"7",$K13140:$K13281,"Y")+COUNTIFS($J13140:$J13281,"7",$K13140:$K13281,"s")</f>
        <v>39</v>
      </c>
    </row>
    <row r="13140" spans="1:48" ht="10.95" customHeight="1" outlineLevel="1" x14ac:dyDescent="0.25">
      <c r="A13140" t="s">
        <v>278</v>
      </c>
      <c r="C13140" s="3" t="s">
        <v>11994</v>
      </c>
      <c r="D13140" s="3">
        <v>1149</v>
      </c>
      <c r="E13140" s="9">
        <v>1988</v>
      </c>
      <c r="F13140" s="7" t="s">
        <v>6570</v>
      </c>
      <c r="G13140" s="7" t="s">
        <v>5401</v>
      </c>
      <c r="H13140" s="8" t="s">
        <v>5402</v>
      </c>
      <c r="I13140" s="8" t="s">
        <v>11775</v>
      </c>
      <c r="J13140" s="19">
        <v>1</v>
      </c>
      <c r="K13140" s="19" t="s">
        <v>7736</v>
      </c>
      <c r="L13140" s="11">
        <v>6</v>
      </c>
      <c r="M13140" s="11"/>
      <c r="N13140" s="24"/>
      <c r="P13140" s="32"/>
      <c r="R13140">
        <v>1</v>
      </c>
      <c r="S13140">
        <v>1</v>
      </c>
      <c r="T13140" s="19"/>
      <c r="U13140" s="3">
        <v>1007</v>
      </c>
      <c r="X13140" t="str">
        <f t="shared" si="796"/>
        <v/>
      </c>
      <c r="Z13140" t="str">
        <f t="shared" si="797"/>
        <v/>
      </c>
      <c r="AB13140" s="9"/>
      <c r="AC13140" t="s">
        <v>5402</v>
      </c>
      <c r="AD13140">
        <f t="shared" ref="AD13140:AD13171" si="799">COUNTIF(H13140,"*Fuji*")</f>
        <v>1</v>
      </c>
      <c r="AF13140" s="3"/>
      <c r="AG13140" t="s">
        <v>4924</v>
      </c>
      <c r="AH13140" s="9"/>
    </row>
    <row r="13141" spans="1:48" ht="10.95" customHeight="1" outlineLevel="1" x14ac:dyDescent="0.25">
      <c r="A13141" t="s">
        <v>278</v>
      </c>
      <c r="C13141" s="3" t="s">
        <v>11994</v>
      </c>
      <c r="D13141" s="3">
        <v>1309</v>
      </c>
      <c r="E13141" s="9">
        <v>1989</v>
      </c>
      <c r="F13141" s="7" t="s">
        <v>279</v>
      </c>
      <c r="G13141" s="7" t="s">
        <v>5401</v>
      </c>
      <c r="H13141" s="8" t="s">
        <v>280</v>
      </c>
      <c r="I13141" s="8" t="s">
        <v>11776</v>
      </c>
      <c r="J13141" s="19">
        <v>3</v>
      </c>
      <c r="K13141" s="19" t="s">
        <v>7736</v>
      </c>
      <c r="L13141" s="11">
        <v>2.8</v>
      </c>
      <c r="M13141" s="11"/>
      <c r="N13141" s="24"/>
      <c r="P13141" s="32"/>
      <c r="T13141" s="19"/>
      <c r="U13141" s="3">
        <v>1117</v>
      </c>
      <c r="X13141" t="str">
        <f t="shared" si="796"/>
        <v/>
      </c>
      <c r="Z13141" t="str">
        <f t="shared" si="797"/>
        <v/>
      </c>
      <c r="AB13141" s="9"/>
      <c r="AC13141" t="s">
        <v>280</v>
      </c>
      <c r="AD13141">
        <f t="shared" si="799"/>
        <v>0</v>
      </c>
      <c r="AF13141" s="3"/>
      <c r="AG13141" t="s">
        <v>1330</v>
      </c>
      <c r="AH13141" s="9" t="s">
        <v>4623</v>
      </c>
    </row>
    <row r="13142" spans="1:48" ht="10.95" customHeight="1" outlineLevel="1" x14ac:dyDescent="0.25">
      <c r="A13142" t="s">
        <v>278</v>
      </c>
      <c r="C13142" s="3" t="s">
        <v>11994</v>
      </c>
      <c r="D13142" s="3">
        <v>1313</v>
      </c>
      <c r="E13142" s="9">
        <v>1989</v>
      </c>
      <c r="F13142" s="7" t="s">
        <v>279</v>
      </c>
      <c r="G13142" s="7" t="s">
        <v>5401</v>
      </c>
      <c r="H13142" s="8" t="s">
        <v>5402</v>
      </c>
      <c r="I13142" s="8" t="s">
        <v>11776</v>
      </c>
      <c r="J13142" s="19">
        <v>3</v>
      </c>
      <c r="K13142" s="19" t="s">
        <v>7736</v>
      </c>
      <c r="L13142" s="11">
        <v>2.8</v>
      </c>
      <c r="M13142" s="11"/>
      <c r="N13142" s="24"/>
      <c r="P13142" s="32"/>
      <c r="T13142" s="19"/>
      <c r="U13142" s="3">
        <v>1119</v>
      </c>
      <c r="X13142" t="str">
        <f t="shared" si="796"/>
        <v/>
      </c>
      <c r="Z13142" t="str">
        <f t="shared" si="797"/>
        <v/>
      </c>
      <c r="AB13142" s="9"/>
      <c r="AC13142" t="s">
        <v>5402</v>
      </c>
      <c r="AD13142">
        <f t="shared" si="799"/>
        <v>1</v>
      </c>
      <c r="AF13142" s="3"/>
      <c r="AG13142" t="s">
        <v>4291</v>
      </c>
      <c r="AH13142" s="9" t="s">
        <v>4623</v>
      </c>
    </row>
    <row r="13143" spans="1:48" ht="10.95" customHeight="1" outlineLevel="1" x14ac:dyDescent="0.25">
      <c r="A13143" t="s">
        <v>278</v>
      </c>
      <c r="C13143" s="3" t="s">
        <v>11994</v>
      </c>
      <c r="D13143" s="3">
        <v>1319</v>
      </c>
      <c r="E13143" s="9">
        <v>1989</v>
      </c>
      <c r="F13143" s="7" t="s">
        <v>279</v>
      </c>
      <c r="G13143" s="7" t="s">
        <v>5401</v>
      </c>
      <c r="H13143" s="8" t="s">
        <v>5402</v>
      </c>
      <c r="I13143" s="8" t="s">
        <v>11776</v>
      </c>
      <c r="J13143" s="19">
        <v>1</v>
      </c>
      <c r="K13143" s="19" t="s">
        <v>7738</v>
      </c>
      <c r="L13143" s="11"/>
      <c r="M13143" s="11"/>
      <c r="N13143" s="24"/>
      <c r="P13143" s="32"/>
      <c r="T13143" s="19"/>
      <c r="U13143" s="3"/>
      <c r="X13143" t="str">
        <f t="shared" si="796"/>
        <v/>
      </c>
      <c r="Z13143" t="str">
        <f t="shared" si="797"/>
        <v/>
      </c>
      <c r="AB13143" s="9"/>
      <c r="AC13143" t="s">
        <v>5402</v>
      </c>
      <c r="AD13143">
        <f t="shared" si="799"/>
        <v>1</v>
      </c>
      <c r="AF13143" s="3"/>
      <c r="AG13143" t="s">
        <v>11777</v>
      </c>
      <c r="AH13143" s="9" t="s">
        <v>4623</v>
      </c>
    </row>
    <row r="13144" spans="1:48" ht="10.95" customHeight="1" outlineLevel="1" x14ac:dyDescent="0.25">
      <c r="A13144" t="s">
        <v>278</v>
      </c>
      <c r="C13144" s="3" t="s">
        <v>11994</v>
      </c>
      <c r="D13144" s="3">
        <v>1325</v>
      </c>
      <c r="E13144" s="9">
        <v>1989</v>
      </c>
      <c r="F13144" s="7" t="s">
        <v>279</v>
      </c>
      <c r="G13144" s="7" t="s">
        <v>5401</v>
      </c>
      <c r="H13144" s="8" t="s">
        <v>5402</v>
      </c>
      <c r="I13144" s="8" t="s">
        <v>11776</v>
      </c>
      <c r="J13144" s="19">
        <v>3</v>
      </c>
      <c r="K13144" s="19" t="s">
        <v>7736</v>
      </c>
      <c r="L13144" s="11">
        <v>1.2</v>
      </c>
      <c r="M13144" s="11"/>
      <c r="N13144" s="24"/>
      <c r="P13144" s="32"/>
      <c r="T13144" s="19"/>
      <c r="U13144" s="3"/>
      <c r="X13144" t="str">
        <f t="shared" si="796"/>
        <v/>
      </c>
      <c r="Z13144" t="str">
        <f t="shared" si="797"/>
        <v/>
      </c>
      <c r="AB13144" s="9"/>
      <c r="AC13144" t="s">
        <v>5402</v>
      </c>
      <c r="AD13144">
        <f t="shared" si="799"/>
        <v>1</v>
      </c>
      <c r="AF13144" s="3"/>
      <c r="AG13144" t="s">
        <v>11778</v>
      </c>
      <c r="AH13144" s="9" t="s">
        <v>4623</v>
      </c>
    </row>
    <row r="13145" spans="1:48" ht="10.95" customHeight="1" outlineLevel="1" x14ac:dyDescent="0.25">
      <c r="A13145" t="s">
        <v>278</v>
      </c>
      <c r="C13145" s="3" t="s">
        <v>11994</v>
      </c>
      <c r="D13145" s="3">
        <v>1332</v>
      </c>
      <c r="E13145" s="9">
        <v>1989</v>
      </c>
      <c r="F13145" s="7" t="s">
        <v>279</v>
      </c>
      <c r="G13145" s="7" t="s">
        <v>5401</v>
      </c>
      <c r="H13145" s="8" t="s">
        <v>5402</v>
      </c>
      <c r="I13145" s="8" t="s">
        <v>11776</v>
      </c>
      <c r="J13145" s="19">
        <v>3</v>
      </c>
      <c r="K13145" s="19" t="s">
        <v>7738</v>
      </c>
      <c r="L13145" s="11"/>
      <c r="M13145" s="11"/>
      <c r="N13145" s="24"/>
      <c r="P13145" s="32"/>
      <c r="T13145" s="19"/>
      <c r="U13145" s="3"/>
      <c r="X13145" t="str">
        <f t="shared" si="796"/>
        <v/>
      </c>
      <c r="Z13145" t="str">
        <f t="shared" si="797"/>
        <v/>
      </c>
      <c r="AB13145" s="9"/>
      <c r="AC13145" t="s">
        <v>5402</v>
      </c>
      <c r="AD13145">
        <f t="shared" si="799"/>
        <v>1</v>
      </c>
      <c r="AF13145" s="3"/>
      <c r="AG13145" t="s">
        <v>11779</v>
      </c>
      <c r="AH13145" s="9" t="s">
        <v>4623</v>
      </c>
    </row>
    <row r="13146" spans="1:48" ht="10.95" customHeight="1" outlineLevel="1" x14ac:dyDescent="0.25">
      <c r="A13146" t="s">
        <v>278</v>
      </c>
      <c r="C13146" s="3" t="s">
        <v>11994</v>
      </c>
      <c r="D13146" s="3">
        <v>1335</v>
      </c>
      <c r="E13146" s="9">
        <v>1989</v>
      </c>
      <c r="F13146" s="7" t="s">
        <v>279</v>
      </c>
      <c r="G13146" s="7" t="s">
        <v>5401</v>
      </c>
      <c r="H13146" s="8" t="s">
        <v>5402</v>
      </c>
      <c r="I13146" s="8" t="s">
        <v>11776</v>
      </c>
      <c r="J13146" s="19">
        <v>3</v>
      </c>
      <c r="K13146" s="19" t="s">
        <v>7738</v>
      </c>
      <c r="L13146" s="11"/>
      <c r="M13146" s="11"/>
      <c r="N13146" s="24"/>
      <c r="P13146" s="32"/>
      <c r="T13146" s="19"/>
      <c r="U13146" s="3"/>
      <c r="X13146" t="str">
        <f t="shared" si="796"/>
        <v/>
      </c>
      <c r="Z13146" t="str">
        <f t="shared" si="797"/>
        <v/>
      </c>
      <c r="AB13146" s="9"/>
      <c r="AC13146" t="s">
        <v>5402</v>
      </c>
      <c r="AD13146">
        <f t="shared" si="799"/>
        <v>1</v>
      </c>
      <c r="AF13146" s="3"/>
      <c r="AG13146" t="s">
        <v>11780</v>
      </c>
      <c r="AH13146" s="9" t="s">
        <v>4623</v>
      </c>
    </row>
    <row r="13147" spans="1:48" ht="10.95" customHeight="1" outlineLevel="1" x14ac:dyDescent="0.25">
      <c r="A13147" t="s">
        <v>278</v>
      </c>
      <c r="C13147" s="3" t="s">
        <v>11994</v>
      </c>
      <c r="D13147" s="3">
        <v>1338</v>
      </c>
      <c r="E13147" s="9">
        <v>1989</v>
      </c>
      <c r="F13147" s="7" t="s">
        <v>279</v>
      </c>
      <c r="G13147" s="7" t="s">
        <v>5401</v>
      </c>
      <c r="H13147" s="8" t="s">
        <v>5402</v>
      </c>
      <c r="I13147" s="8" t="s">
        <v>11776</v>
      </c>
      <c r="J13147" s="19">
        <v>3</v>
      </c>
      <c r="K13147" s="19" t="s">
        <v>7738</v>
      </c>
      <c r="L13147" s="11"/>
      <c r="M13147" s="11"/>
      <c r="N13147" s="24"/>
      <c r="P13147" s="32"/>
      <c r="T13147" s="19"/>
      <c r="U13147" s="3"/>
      <c r="X13147" t="str">
        <f t="shared" si="796"/>
        <v/>
      </c>
      <c r="Z13147" t="str">
        <f t="shared" si="797"/>
        <v/>
      </c>
      <c r="AB13147" s="9"/>
      <c r="AC13147" t="s">
        <v>5402</v>
      </c>
      <c r="AD13147">
        <f t="shared" si="799"/>
        <v>1</v>
      </c>
      <c r="AF13147" s="3"/>
      <c r="AG13147" t="s">
        <v>11781</v>
      </c>
      <c r="AH13147" s="9" t="s">
        <v>4623</v>
      </c>
    </row>
    <row r="13148" spans="1:48" ht="10.95" customHeight="1" outlineLevel="1" x14ac:dyDescent="0.25">
      <c r="A13148" t="s">
        <v>278</v>
      </c>
      <c r="C13148" s="3" t="s">
        <v>11994</v>
      </c>
      <c r="D13148" s="3">
        <v>1385</v>
      </c>
      <c r="E13148" s="9">
        <v>1990</v>
      </c>
      <c r="F13148" s="7" t="s">
        <v>1423</v>
      </c>
      <c r="G13148" s="7" t="s">
        <v>5401</v>
      </c>
      <c r="H13148" s="8" t="s">
        <v>1424</v>
      </c>
      <c r="I13148" s="8" t="s">
        <v>11782</v>
      </c>
      <c r="J13148" s="19">
        <v>1</v>
      </c>
      <c r="K13148" s="20" t="s">
        <v>20093</v>
      </c>
      <c r="L13148" s="11"/>
      <c r="M13148" s="11"/>
      <c r="N13148" s="24"/>
      <c r="P13148" s="32"/>
      <c r="R13148">
        <v>1</v>
      </c>
      <c r="S13148">
        <v>1</v>
      </c>
      <c r="T13148" s="19"/>
      <c r="U13148" s="3" t="s">
        <v>281</v>
      </c>
      <c r="X13148" t="str">
        <f t="shared" si="796"/>
        <v/>
      </c>
      <c r="Z13148" t="str">
        <f t="shared" si="797"/>
        <v/>
      </c>
      <c r="AB13148" s="9"/>
      <c r="AC13148" t="s">
        <v>1424</v>
      </c>
      <c r="AD13148">
        <f t="shared" si="799"/>
        <v>0</v>
      </c>
      <c r="AF13148" s="3"/>
      <c r="AG13148" t="s">
        <v>5418</v>
      </c>
      <c r="AH13148" s="9" t="s">
        <v>4623</v>
      </c>
    </row>
    <row r="13149" spans="1:48" ht="10.95" customHeight="1" outlineLevel="1" x14ac:dyDescent="0.25">
      <c r="A13149" t="s">
        <v>278</v>
      </c>
      <c r="C13149" s="3" t="s">
        <v>11994</v>
      </c>
      <c r="D13149" s="3" t="s">
        <v>11783</v>
      </c>
      <c r="E13149" s="9">
        <v>1990</v>
      </c>
      <c r="F13149" s="7" t="s">
        <v>11784</v>
      </c>
      <c r="G13149" s="7" t="s">
        <v>5401</v>
      </c>
      <c r="H13149" s="8" t="s">
        <v>1424</v>
      </c>
      <c r="I13149" s="8" t="s">
        <v>11782</v>
      </c>
      <c r="J13149" s="19">
        <v>1</v>
      </c>
      <c r="K13149" s="20" t="s">
        <v>7736</v>
      </c>
      <c r="L13149" s="11">
        <v>37</v>
      </c>
      <c r="M13149" s="11"/>
      <c r="N13149" s="24"/>
      <c r="P13149" s="32"/>
      <c r="T13149" s="19"/>
      <c r="U13149" s="3"/>
      <c r="X13149" t="str">
        <f t="shared" si="796"/>
        <v/>
      </c>
      <c r="Z13149">
        <f t="shared" si="797"/>
        <v>1</v>
      </c>
      <c r="AB13149" s="9"/>
      <c r="AC13149" t="s">
        <v>1424</v>
      </c>
      <c r="AD13149">
        <f t="shared" si="799"/>
        <v>0</v>
      </c>
      <c r="AF13149" s="3"/>
      <c r="AG13149" t="s">
        <v>5418</v>
      </c>
      <c r="AH13149" s="9" t="s">
        <v>4623</v>
      </c>
    </row>
    <row r="13150" spans="1:48" ht="10.95" customHeight="1" outlineLevel="1" x14ac:dyDescent="0.25">
      <c r="A13150" t="s">
        <v>278</v>
      </c>
      <c r="C13150" s="3" t="s">
        <v>11994</v>
      </c>
      <c r="D13150" s="3">
        <v>1400</v>
      </c>
      <c r="E13150" s="9">
        <v>1990</v>
      </c>
      <c r="F13150" s="7" t="s">
        <v>1423</v>
      </c>
      <c r="G13150" s="7" t="s">
        <v>5401</v>
      </c>
      <c r="H13150" s="8" t="s">
        <v>5417</v>
      </c>
      <c r="I13150" s="8" t="s">
        <v>11782</v>
      </c>
      <c r="J13150" s="19">
        <v>1</v>
      </c>
      <c r="K13150" s="20" t="s">
        <v>20093</v>
      </c>
      <c r="L13150" s="11"/>
      <c r="M13150" s="11"/>
      <c r="N13150" s="24"/>
      <c r="P13150" s="32"/>
      <c r="S13150">
        <v>1</v>
      </c>
      <c r="T13150" s="19"/>
      <c r="U13150" s="3" t="s">
        <v>1425</v>
      </c>
      <c r="X13150" t="str">
        <f t="shared" si="796"/>
        <v/>
      </c>
      <c r="Z13150" t="str">
        <f t="shared" si="797"/>
        <v/>
      </c>
      <c r="AB13150" s="9"/>
      <c r="AC13150" t="s">
        <v>5417</v>
      </c>
      <c r="AD13150">
        <f t="shared" si="799"/>
        <v>0</v>
      </c>
      <c r="AF13150" s="3"/>
      <c r="AG13150" t="s">
        <v>5418</v>
      </c>
      <c r="AH13150" s="9" t="s">
        <v>4623</v>
      </c>
    </row>
    <row r="13151" spans="1:48" ht="10.95" customHeight="1" outlineLevel="1" x14ac:dyDescent="0.25">
      <c r="A13151" t="s">
        <v>278</v>
      </c>
      <c r="C13151" s="3" t="s">
        <v>11994</v>
      </c>
      <c r="D13151" s="3" t="s">
        <v>11785</v>
      </c>
      <c r="E13151" s="9">
        <v>1990</v>
      </c>
      <c r="F13151" s="7" t="s">
        <v>11784</v>
      </c>
      <c r="G13151" s="7" t="s">
        <v>5401</v>
      </c>
      <c r="H13151" s="8" t="s">
        <v>5417</v>
      </c>
      <c r="I13151" s="8" t="s">
        <v>11782</v>
      </c>
      <c r="J13151" s="19">
        <v>1</v>
      </c>
      <c r="K13151" s="20" t="s">
        <v>7736</v>
      </c>
      <c r="L13151" s="11">
        <v>37</v>
      </c>
      <c r="M13151" s="11"/>
      <c r="N13151" s="24"/>
      <c r="P13151" s="32"/>
      <c r="T13151" s="19"/>
      <c r="U13151" s="3"/>
      <c r="X13151" t="str">
        <f t="shared" si="796"/>
        <v/>
      </c>
      <c r="Z13151">
        <f t="shared" si="797"/>
        <v>1</v>
      </c>
      <c r="AB13151" s="9"/>
      <c r="AC13151" t="s">
        <v>5417</v>
      </c>
      <c r="AD13151">
        <f t="shared" si="799"/>
        <v>0</v>
      </c>
      <c r="AF13151" s="3"/>
      <c r="AG13151" t="s">
        <v>5418</v>
      </c>
      <c r="AH13151" s="9" t="s">
        <v>4623</v>
      </c>
    </row>
    <row r="13152" spans="1:48" ht="10.95" customHeight="1" outlineLevel="1" x14ac:dyDescent="0.25">
      <c r="A13152" t="s">
        <v>278</v>
      </c>
      <c r="C13152" s="3" t="s">
        <v>11994</v>
      </c>
      <c r="D13152" s="3">
        <v>2293</v>
      </c>
      <c r="E13152" s="9">
        <v>1995</v>
      </c>
      <c r="F13152" s="7" t="s">
        <v>11814</v>
      </c>
      <c r="G13152" s="7" t="s">
        <v>5401</v>
      </c>
      <c r="H13152" s="8" t="s">
        <v>2355</v>
      </c>
      <c r="I13152" s="8" t="s">
        <v>8506</v>
      </c>
      <c r="J13152" s="19">
        <v>1</v>
      </c>
      <c r="K13152" s="19" t="s">
        <v>20093</v>
      </c>
      <c r="L13152" s="11"/>
      <c r="M13152" s="11"/>
      <c r="N13152" s="24"/>
      <c r="P13152" s="32"/>
      <c r="T13152" s="19"/>
      <c r="U13152" s="3"/>
      <c r="X13152" t="str">
        <f t="shared" si="796"/>
        <v/>
      </c>
      <c r="Z13152" t="str">
        <f t="shared" si="797"/>
        <v/>
      </c>
      <c r="AB13152" s="9"/>
      <c r="AC13152" t="s">
        <v>2355</v>
      </c>
      <c r="AD13152">
        <f t="shared" si="799"/>
        <v>0</v>
      </c>
      <c r="AF13152" s="3">
        <v>1</v>
      </c>
      <c r="AH13152" s="9"/>
    </row>
    <row r="13153" spans="1:34" ht="10.95" customHeight="1" outlineLevel="1" x14ac:dyDescent="0.25">
      <c r="A13153" t="s">
        <v>278</v>
      </c>
      <c r="C13153" s="3" t="s">
        <v>11994</v>
      </c>
      <c r="D13153" s="3" t="s">
        <v>11813</v>
      </c>
      <c r="E13153" s="9">
        <v>1995</v>
      </c>
      <c r="F13153" s="7" t="s">
        <v>11815</v>
      </c>
      <c r="G13153" s="7" t="s">
        <v>5401</v>
      </c>
      <c r="H13153" s="8" t="s">
        <v>2355</v>
      </c>
      <c r="I13153" s="8" t="s">
        <v>8506</v>
      </c>
      <c r="J13153" s="19">
        <v>1</v>
      </c>
      <c r="K13153" s="19" t="s">
        <v>7736</v>
      </c>
      <c r="L13153" s="11">
        <v>11</v>
      </c>
      <c r="M13153" s="11"/>
      <c r="N13153" s="24"/>
      <c r="P13153" s="32"/>
      <c r="T13153" s="19"/>
      <c r="U13153" s="3"/>
      <c r="X13153" t="str">
        <f t="shared" si="796"/>
        <v/>
      </c>
      <c r="Z13153">
        <f t="shared" si="797"/>
        <v>1</v>
      </c>
      <c r="AB13153" s="9"/>
      <c r="AC13153" t="s">
        <v>2355</v>
      </c>
      <c r="AD13153">
        <f t="shared" si="799"/>
        <v>0</v>
      </c>
      <c r="AF13153" s="3">
        <v>1</v>
      </c>
      <c r="AH13153" s="9"/>
    </row>
    <row r="13154" spans="1:34" ht="10.95" customHeight="1" outlineLevel="1" x14ac:dyDescent="0.25">
      <c r="A13154" t="s">
        <v>278</v>
      </c>
      <c r="C13154" s="3" t="s">
        <v>11994</v>
      </c>
      <c r="D13154" s="3">
        <v>2831</v>
      </c>
      <c r="E13154" s="9">
        <v>1997</v>
      </c>
      <c r="F13154" s="7" t="s">
        <v>11818</v>
      </c>
      <c r="G13154" s="7" t="s">
        <v>5401</v>
      </c>
      <c r="H13154" s="8" t="s">
        <v>6219</v>
      </c>
      <c r="I13154" s="8" t="s">
        <v>11816</v>
      </c>
      <c r="J13154" s="19">
        <v>3</v>
      </c>
      <c r="K13154" s="19" t="s">
        <v>7738</v>
      </c>
      <c r="L13154" s="11"/>
      <c r="M13154" s="11"/>
      <c r="N13154" s="24"/>
      <c r="P13154" s="32"/>
      <c r="T13154" s="19"/>
      <c r="U13154" s="3"/>
      <c r="X13154" t="str">
        <f t="shared" si="796"/>
        <v/>
      </c>
      <c r="Z13154" t="str">
        <f t="shared" si="797"/>
        <v/>
      </c>
      <c r="AB13154" s="9"/>
      <c r="AC13154" t="s">
        <v>6219</v>
      </c>
      <c r="AD13154">
        <f t="shared" si="799"/>
        <v>0</v>
      </c>
      <c r="AF13154" s="3"/>
      <c r="AG13154" t="s">
        <v>10881</v>
      </c>
      <c r="AH13154" s="9" t="s">
        <v>4925</v>
      </c>
    </row>
    <row r="13155" spans="1:34" ht="10.95" customHeight="1" outlineLevel="1" x14ac:dyDescent="0.25">
      <c r="A13155" t="s">
        <v>278</v>
      </c>
      <c r="C13155" s="3" t="s">
        <v>11994</v>
      </c>
      <c r="D13155" s="3" t="s">
        <v>11817</v>
      </c>
      <c r="E13155" s="9">
        <v>1997</v>
      </c>
      <c r="F13155" s="7" t="s">
        <v>11819</v>
      </c>
      <c r="G13155" s="7" t="s">
        <v>5401</v>
      </c>
      <c r="H13155" s="8" t="s">
        <v>6219</v>
      </c>
      <c r="I13155" s="8" t="s">
        <v>11816</v>
      </c>
      <c r="J13155" s="19">
        <v>5</v>
      </c>
      <c r="K13155" s="19" t="s">
        <v>7738</v>
      </c>
      <c r="L13155" s="11"/>
      <c r="M13155" s="11"/>
      <c r="N13155" s="24"/>
      <c r="P13155" s="32"/>
      <c r="T13155" s="19"/>
      <c r="U13155" s="3">
        <v>1997</v>
      </c>
      <c r="X13155" t="str">
        <f t="shared" si="796"/>
        <v/>
      </c>
      <c r="Z13155">
        <f t="shared" si="797"/>
        <v>1</v>
      </c>
      <c r="AB13155" s="9"/>
      <c r="AC13155" t="s">
        <v>6219</v>
      </c>
      <c r="AD13155">
        <f t="shared" si="799"/>
        <v>0</v>
      </c>
      <c r="AF13155" s="3"/>
      <c r="AG13155" t="s">
        <v>6220</v>
      </c>
      <c r="AH13155" s="9" t="s">
        <v>4925</v>
      </c>
    </row>
    <row r="13156" spans="1:34" ht="10.95" customHeight="1" outlineLevel="1" x14ac:dyDescent="0.25">
      <c r="A13156" t="s">
        <v>278</v>
      </c>
      <c r="C13156" s="3" t="s">
        <v>11994</v>
      </c>
      <c r="D13156" s="3" t="s">
        <v>20478</v>
      </c>
      <c r="E13156" s="9">
        <v>1998</v>
      </c>
      <c r="F13156" s="7" t="s">
        <v>11820</v>
      </c>
      <c r="G13156" s="7" t="s">
        <v>5401</v>
      </c>
      <c r="H13156" s="8" t="s">
        <v>5273</v>
      </c>
      <c r="I13156" s="8" t="s">
        <v>8506</v>
      </c>
      <c r="J13156" s="19">
        <v>1</v>
      </c>
      <c r="K13156" s="19" t="s">
        <v>7736</v>
      </c>
      <c r="L13156" s="11">
        <v>8</v>
      </c>
      <c r="M13156" s="11"/>
      <c r="N13156" s="24"/>
      <c r="P13156" s="32"/>
      <c r="T13156" s="19"/>
      <c r="U13156" s="3">
        <v>2114</v>
      </c>
      <c r="X13156" t="str">
        <f t="shared" si="796"/>
        <v/>
      </c>
      <c r="Z13156">
        <f t="shared" si="797"/>
        <v>1</v>
      </c>
      <c r="AB13156" s="9"/>
      <c r="AC13156" t="s">
        <v>5273</v>
      </c>
      <c r="AD13156">
        <f t="shared" si="799"/>
        <v>0</v>
      </c>
      <c r="AF13156" s="3">
        <v>1</v>
      </c>
      <c r="AG13156" t="s">
        <v>3357</v>
      </c>
      <c r="AH13156" s="9" t="s">
        <v>4925</v>
      </c>
    </row>
    <row r="13157" spans="1:34" ht="10.95" customHeight="1" outlineLevel="1" x14ac:dyDescent="0.25">
      <c r="A13157" t="s">
        <v>278</v>
      </c>
      <c r="C13157" s="3" t="s">
        <v>11994</v>
      </c>
      <c r="D13157" s="3" t="s">
        <v>18684</v>
      </c>
      <c r="E13157" s="9">
        <v>1998</v>
      </c>
      <c r="F13157" s="7" t="s">
        <v>11820</v>
      </c>
      <c r="G13157" s="7" t="s">
        <v>5401</v>
      </c>
      <c r="H13157" s="8" t="s">
        <v>5273</v>
      </c>
      <c r="I13157" s="8" t="s">
        <v>8506</v>
      </c>
      <c r="J13157" s="19">
        <v>1</v>
      </c>
      <c r="K13157" s="19" t="s">
        <v>7736</v>
      </c>
      <c r="L13157" s="11">
        <v>15</v>
      </c>
      <c r="M13157" s="11"/>
      <c r="N13157" s="24"/>
      <c r="P13157" s="32"/>
      <c r="R13157">
        <v>1</v>
      </c>
      <c r="S13157">
        <v>1</v>
      </c>
      <c r="T13157" s="19"/>
      <c r="U13157" s="3">
        <v>2114</v>
      </c>
      <c r="X13157" t="str">
        <f t="shared" si="796"/>
        <v/>
      </c>
      <c r="Z13157">
        <f t="shared" si="797"/>
        <v>1</v>
      </c>
      <c r="AB13157" s="9"/>
      <c r="AC13157" t="s">
        <v>5273</v>
      </c>
      <c r="AD13157">
        <f t="shared" si="799"/>
        <v>0</v>
      </c>
      <c r="AF13157" s="3">
        <v>1</v>
      </c>
      <c r="AG13157" t="s">
        <v>3357</v>
      </c>
      <c r="AH13157" s="9" t="s">
        <v>4925</v>
      </c>
    </row>
    <row r="13158" spans="1:34" ht="10.95" customHeight="1" outlineLevel="1" x14ac:dyDescent="0.25">
      <c r="A13158" t="s">
        <v>278</v>
      </c>
      <c r="C13158" s="3" t="s">
        <v>11994</v>
      </c>
      <c r="D13158" s="3">
        <v>3336</v>
      </c>
      <c r="E13158" s="9">
        <v>1999</v>
      </c>
      <c r="F13158" s="7" t="s">
        <v>11788</v>
      </c>
      <c r="G13158" s="7" t="s">
        <v>5401</v>
      </c>
      <c r="H13158" s="8" t="s">
        <v>5402</v>
      </c>
      <c r="I13158" s="8" t="s">
        <v>11789</v>
      </c>
      <c r="J13158" s="19">
        <v>3</v>
      </c>
      <c r="K13158" s="19" t="s">
        <v>20093</v>
      </c>
      <c r="L13158" s="11"/>
      <c r="M13158" s="11"/>
      <c r="N13158" s="24"/>
      <c r="P13158" s="32"/>
      <c r="T13158" s="19"/>
      <c r="U13158" s="3"/>
      <c r="X13158" t="str">
        <f t="shared" si="796"/>
        <v/>
      </c>
      <c r="Z13158" t="str">
        <f t="shared" si="797"/>
        <v/>
      </c>
      <c r="AB13158" s="9"/>
      <c r="AC13158" t="s">
        <v>5402</v>
      </c>
      <c r="AD13158">
        <f t="shared" si="799"/>
        <v>1</v>
      </c>
      <c r="AF13158" s="3"/>
      <c r="AH13158" s="9"/>
    </row>
    <row r="13159" spans="1:34" ht="10.95" customHeight="1" outlineLevel="1" x14ac:dyDescent="0.25">
      <c r="A13159" t="s">
        <v>278</v>
      </c>
      <c r="C13159" s="3" t="s">
        <v>11994</v>
      </c>
      <c r="D13159" s="3">
        <v>3337</v>
      </c>
      <c r="E13159" s="9">
        <v>1999</v>
      </c>
      <c r="F13159" s="7" t="s">
        <v>11788</v>
      </c>
      <c r="G13159" s="7" t="s">
        <v>5401</v>
      </c>
      <c r="H13159" s="8" t="s">
        <v>5402</v>
      </c>
      <c r="I13159" s="8" t="s">
        <v>11790</v>
      </c>
      <c r="J13159" s="19">
        <v>3</v>
      </c>
      <c r="K13159" s="19" t="s">
        <v>20093</v>
      </c>
      <c r="L13159" s="11"/>
      <c r="M13159" s="11"/>
      <c r="N13159" s="24"/>
      <c r="P13159" s="32"/>
      <c r="T13159" s="19"/>
      <c r="U13159" s="3"/>
      <c r="X13159" t="str">
        <f t="shared" si="796"/>
        <v/>
      </c>
      <c r="Z13159" t="str">
        <f t="shared" si="797"/>
        <v/>
      </c>
      <c r="AB13159" s="9"/>
      <c r="AC13159" t="s">
        <v>5402</v>
      </c>
      <c r="AD13159">
        <f t="shared" si="799"/>
        <v>1</v>
      </c>
      <c r="AF13159" s="3"/>
      <c r="AH13159" s="9"/>
    </row>
    <row r="13160" spans="1:34" ht="10.95" customHeight="1" outlineLevel="1" x14ac:dyDescent="0.25">
      <c r="A13160" t="s">
        <v>278</v>
      </c>
      <c r="C13160" s="3" t="s">
        <v>11994</v>
      </c>
      <c r="D13160" s="3">
        <v>3341</v>
      </c>
      <c r="E13160" s="9">
        <v>1999</v>
      </c>
      <c r="F13160" s="7" t="s">
        <v>11788</v>
      </c>
      <c r="G13160" s="7" t="s">
        <v>5401</v>
      </c>
      <c r="H13160" s="8" t="s">
        <v>5402</v>
      </c>
      <c r="I13160" s="8" t="s">
        <v>11791</v>
      </c>
      <c r="J13160" s="19">
        <v>1</v>
      </c>
      <c r="K13160" s="19" t="s">
        <v>20093</v>
      </c>
      <c r="L13160" s="11"/>
      <c r="M13160" s="11"/>
      <c r="N13160" s="24"/>
      <c r="P13160" s="32"/>
      <c r="T13160" s="19"/>
      <c r="U13160" s="3"/>
      <c r="X13160" t="str">
        <f t="shared" si="796"/>
        <v/>
      </c>
      <c r="Z13160" t="str">
        <f t="shared" si="797"/>
        <v/>
      </c>
      <c r="AB13160" s="9"/>
      <c r="AC13160" t="s">
        <v>5402</v>
      </c>
      <c r="AD13160">
        <f t="shared" si="799"/>
        <v>1</v>
      </c>
      <c r="AF13160" s="3"/>
      <c r="AH13160" s="9"/>
    </row>
    <row r="13161" spans="1:34" ht="10.95" customHeight="1" outlineLevel="1" x14ac:dyDescent="0.25">
      <c r="A13161" t="s">
        <v>278</v>
      </c>
      <c r="C13161" s="3" t="s">
        <v>11994</v>
      </c>
      <c r="D13161" s="3" t="s">
        <v>11786</v>
      </c>
      <c r="E13161" s="9">
        <v>1999</v>
      </c>
      <c r="F13161" s="7" t="s">
        <v>11787</v>
      </c>
      <c r="G13161" s="7" t="s">
        <v>5401</v>
      </c>
      <c r="H13161" s="8" t="s">
        <v>5131</v>
      </c>
      <c r="I13161" s="8" t="s">
        <v>11792</v>
      </c>
      <c r="J13161" s="19">
        <v>1</v>
      </c>
      <c r="K13161" s="19" t="s">
        <v>7736</v>
      </c>
      <c r="L13161" s="11">
        <v>8.4</v>
      </c>
      <c r="M13161" s="11"/>
      <c r="N13161" s="24"/>
      <c r="P13161" s="32"/>
      <c r="T13161" s="19"/>
      <c r="U13161" s="3">
        <v>2226</v>
      </c>
      <c r="X13161" t="str">
        <f t="shared" si="796"/>
        <v/>
      </c>
      <c r="Z13161">
        <f t="shared" si="797"/>
        <v>1</v>
      </c>
      <c r="AB13161" s="9"/>
      <c r="AC13161" t="s">
        <v>5131</v>
      </c>
      <c r="AD13161">
        <f t="shared" si="799"/>
        <v>1</v>
      </c>
      <c r="AF13161" s="3"/>
      <c r="AG13161" t="s">
        <v>4924</v>
      </c>
      <c r="AH13161" s="9" t="s">
        <v>4925</v>
      </c>
    </row>
    <row r="13162" spans="1:34" ht="10.95" customHeight="1" outlineLevel="1" x14ac:dyDescent="0.25">
      <c r="A13162" t="s">
        <v>278</v>
      </c>
      <c r="C13162" s="3" t="s">
        <v>11994</v>
      </c>
      <c r="D13162" s="3">
        <v>3343</v>
      </c>
      <c r="E13162" s="9">
        <v>1999</v>
      </c>
      <c r="F13162" s="7" t="s">
        <v>11788</v>
      </c>
      <c r="G13162" s="7" t="s">
        <v>5401</v>
      </c>
      <c r="H13162" s="8" t="s">
        <v>5402</v>
      </c>
      <c r="I13162" s="8" t="s">
        <v>11793</v>
      </c>
      <c r="J13162" s="19">
        <v>3</v>
      </c>
      <c r="K13162" s="19" t="s">
        <v>20093</v>
      </c>
      <c r="L13162" s="11"/>
      <c r="M13162" s="11"/>
      <c r="N13162" s="24"/>
      <c r="P13162" s="32"/>
      <c r="T13162" s="19"/>
      <c r="U13162" s="3"/>
      <c r="X13162" t="str">
        <f t="shared" si="796"/>
        <v/>
      </c>
      <c r="Z13162" t="str">
        <f t="shared" si="797"/>
        <v/>
      </c>
      <c r="AB13162" s="9"/>
      <c r="AC13162" t="s">
        <v>5402</v>
      </c>
      <c r="AD13162">
        <f t="shared" si="799"/>
        <v>1</v>
      </c>
      <c r="AF13162" s="3"/>
      <c r="AH13162" s="9"/>
    </row>
    <row r="13163" spans="1:34" ht="10.95" customHeight="1" outlineLevel="1" x14ac:dyDescent="0.25">
      <c r="A13163" t="s">
        <v>278</v>
      </c>
      <c r="C13163" s="3" t="s">
        <v>11994</v>
      </c>
      <c r="D13163" s="3">
        <v>3346</v>
      </c>
      <c r="E13163" s="9">
        <v>1999</v>
      </c>
      <c r="F13163" s="7" t="s">
        <v>11788</v>
      </c>
      <c r="G13163" s="7" t="s">
        <v>5401</v>
      </c>
      <c r="H13163" s="8" t="s">
        <v>5402</v>
      </c>
      <c r="I13163" s="8" t="s">
        <v>11794</v>
      </c>
      <c r="J13163" s="19">
        <v>3</v>
      </c>
      <c r="K13163" s="19" t="s">
        <v>20093</v>
      </c>
      <c r="L13163" s="11"/>
      <c r="M13163" s="11"/>
      <c r="N13163" s="24"/>
      <c r="P13163" s="32"/>
      <c r="T13163" s="19"/>
      <c r="U13163" s="3"/>
      <c r="X13163" t="str">
        <f t="shared" si="796"/>
        <v/>
      </c>
      <c r="Z13163" t="str">
        <f t="shared" si="797"/>
        <v/>
      </c>
      <c r="AB13163" s="9"/>
      <c r="AC13163" t="s">
        <v>5402</v>
      </c>
      <c r="AD13163">
        <f t="shared" si="799"/>
        <v>1</v>
      </c>
      <c r="AF13163" s="3"/>
      <c r="AH13163" s="9"/>
    </row>
    <row r="13164" spans="1:34" ht="10.95" customHeight="1" outlineLevel="1" collapsed="1" x14ac:dyDescent="0.25">
      <c r="A13164" t="s">
        <v>278</v>
      </c>
      <c r="C13164" s="3" t="s">
        <v>11994</v>
      </c>
      <c r="D13164" s="3">
        <v>3347</v>
      </c>
      <c r="E13164" s="9">
        <v>1999</v>
      </c>
      <c r="F13164" s="7" t="s">
        <v>11788</v>
      </c>
      <c r="G13164" s="7" t="s">
        <v>5401</v>
      </c>
      <c r="H13164" s="8" t="s">
        <v>5402</v>
      </c>
      <c r="I13164" s="8" t="s">
        <v>11795</v>
      </c>
      <c r="J13164" s="19">
        <v>3</v>
      </c>
      <c r="K13164" s="19" t="s">
        <v>20093</v>
      </c>
      <c r="L13164" s="11"/>
      <c r="M13164" s="11"/>
      <c r="N13164" s="24"/>
      <c r="P13164" s="32"/>
      <c r="T13164" s="19"/>
      <c r="U13164" s="3"/>
      <c r="X13164" t="str">
        <f t="shared" si="796"/>
        <v/>
      </c>
      <c r="Z13164" t="str">
        <f t="shared" si="797"/>
        <v/>
      </c>
      <c r="AB13164" s="9"/>
      <c r="AC13164" t="s">
        <v>5402</v>
      </c>
      <c r="AD13164">
        <f t="shared" si="799"/>
        <v>1</v>
      </c>
      <c r="AF13164" s="3"/>
      <c r="AH13164" s="9"/>
    </row>
    <row r="13165" spans="1:34" ht="10.95" customHeight="1" outlineLevel="1" x14ac:dyDescent="0.25">
      <c r="A13165" t="s">
        <v>278</v>
      </c>
      <c r="C13165" s="3" t="s">
        <v>11994</v>
      </c>
      <c r="D13165" s="3" t="s">
        <v>18878</v>
      </c>
      <c r="E13165" s="9">
        <v>1999</v>
      </c>
      <c r="F13165" s="7" t="s">
        <v>11787</v>
      </c>
      <c r="G13165" s="7" t="s">
        <v>5401</v>
      </c>
      <c r="H13165" s="8" t="s">
        <v>6177</v>
      </c>
      <c r="I13165" s="8" t="s">
        <v>11796</v>
      </c>
      <c r="J13165" s="19">
        <v>3</v>
      </c>
      <c r="K13165" s="19" t="s">
        <v>7736</v>
      </c>
      <c r="L13165" s="11">
        <v>8.4</v>
      </c>
      <c r="M13165" s="11"/>
      <c r="N13165" s="24"/>
      <c r="P13165" s="32"/>
      <c r="T13165" s="19"/>
      <c r="U13165" s="3">
        <v>2225</v>
      </c>
      <c r="X13165" t="str">
        <f t="shared" si="796"/>
        <v/>
      </c>
      <c r="Z13165">
        <f t="shared" si="797"/>
        <v>1</v>
      </c>
      <c r="AB13165" s="9"/>
      <c r="AC13165" t="s">
        <v>6177</v>
      </c>
      <c r="AD13165">
        <f t="shared" si="799"/>
        <v>0</v>
      </c>
      <c r="AF13165" s="3"/>
      <c r="AG13165" t="s">
        <v>4924</v>
      </c>
      <c r="AH13165" s="9" t="s">
        <v>4925</v>
      </c>
    </row>
    <row r="13166" spans="1:34" ht="10.95" customHeight="1" outlineLevel="1" x14ac:dyDescent="0.25">
      <c r="A13166" t="s">
        <v>278</v>
      </c>
      <c r="C13166" s="3" t="s">
        <v>11994</v>
      </c>
      <c r="D13166" s="3">
        <v>3348</v>
      </c>
      <c r="E13166" s="9">
        <v>1999</v>
      </c>
      <c r="F13166" s="7" t="s">
        <v>11797</v>
      </c>
      <c r="G13166" s="7" t="s">
        <v>5401</v>
      </c>
      <c r="H13166" s="8" t="s">
        <v>3865</v>
      </c>
      <c r="I13166" s="8" t="s">
        <v>11798</v>
      </c>
      <c r="J13166" s="19">
        <v>1</v>
      </c>
      <c r="K13166" s="19" t="s">
        <v>7736</v>
      </c>
      <c r="L13166" s="11">
        <v>10.65</v>
      </c>
      <c r="M13166" s="11"/>
      <c r="N13166" s="24"/>
      <c r="P13166" s="32"/>
      <c r="T13166" s="19"/>
      <c r="U13166" s="3">
        <v>2227</v>
      </c>
      <c r="X13166" t="str">
        <f t="shared" si="796"/>
        <v/>
      </c>
      <c r="Z13166">
        <f t="shared" si="797"/>
        <v>1</v>
      </c>
      <c r="AB13166" s="9"/>
      <c r="AC13166" t="s">
        <v>3865</v>
      </c>
      <c r="AD13166">
        <f t="shared" si="799"/>
        <v>1</v>
      </c>
      <c r="AF13166" s="3"/>
      <c r="AG13166" t="s">
        <v>4924</v>
      </c>
      <c r="AH13166" s="9" t="s">
        <v>4925</v>
      </c>
    </row>
    <row r="13167" spans="1:34" ht="10.95" customHeight="1" outlineLevel="1" x14ac:dyDescent="0.25">
      <c r="A13167" t="s">
        <v>278</v>
      </c>
      <c r="C13167" s="3" t="s">
        <v>11994</v>
      </c>
      <c r="D13167" s="3">
        <v>3349</v>
      </c>
      <c r="E13167" s="9">
        <v>1999</v>
      </c>
      <c r="F13167" s="7" t="s">
        <v>5130</v>
      </c>
      <c r="G13167" s="7" t="s">
        <v>5401</v>
      </c>
      <c r="H13167" s="8" t="s">
        <v>3866</v>
      </c>
      <c r="I13167" s="8" t="s">
        <v>11799</v>
      </c>
      <c r="J13167" s="19">
        <v>1</v>
      </c>
      <c r="K13167" s="19" t="s">
        <v>7736</v>
      </c>
      <c r="L13167" s="11">
        <v>10</v>
      </c>
      <c r="M13167" s="11"/>
      <c r="N13167" s="24"/>
      <c r="P13167" s="32"/>
      <c r="T13167" s="19"/>
      <c r="U13167" s="3">
        <v>2228</v>
      </c>
      <c r="X13167" t="str">
        <f t="shared" si="796"/>
        <v/>
      </c>
      <c r="Z13167" t="str">
        <f t="shared" si="797"/>
        <v/>
      </c>
      <c r="AB13167" s="9"/>
      <c r="AC13167" t="s">
        <v>3866</v>
      </c>
      <c r="AD13167">
        <f t="shared" si="799"/>
        <v>0</v>
      </c>
      <c r="AF13167" s="3"/>
      <c r="AG13167" t="s">
        <v>4924</v>
      </c>
      <c r="AH13167" s="9" t="s">
        <v>4925</v>
      </c>
    </row>
    <row r="13168" spans="1:34" ht="10.95" customHeight="1" outlineLevel="1" x14ac:dyDescent="0.25">
      <c r="A13168" t="s">
        <v>278</v>
      </c>
      <c r="C13168" s="3" t="s">
        <v>11994</v>
      </c>
      <c r="D13168" s="3">
        <v>4309</v>
      </c>
      <c r="E13168" s="9">
        <v>2002</v>
      </c>
      <c r="F13168" s="7" t="s">
        <v>3867</v>
      </c>
      <c r="G13168" s="7" t="s">
        <v>5401</v>
      </c>
      <c r="H13168" s="8" t="s">
        <v>2595</v>
      </c>
      <c r="I13168" s="8" t="s">
        <v>7143</v>
      </c>
      <c r="J13168" s="19">
        <v>1</v>
      </c>
      <c r="K13168" s="19" t="s">
        <v>20093</v>
      </c>
      <c r="L13168" s="11"/>
      <c r="M13168" s="11"/>
      <c r="N13168" s="24"/>
      <c r="P13168" s="32"/>
      <c r="T13168" s="19"/>
      <c r="U13168" s="3" t="s">
        <v>5740</v>
      </c>
      <c r="X13168" t="str">
        <f t="shared" si="796"/>
        <v/>
      </c>
      <c r="Z13168" t="str">
        <f t="shared" si="797"/>
        <v/>
      </c>
      <c r="AB13168" s="9"/>
      <c r="AC13168" t="s">
        <v>2595</v>
      </c>
      <c r="AD13168">
        <f t="shared" si="799"/>
        <v>0</v>
      </c>
      <c r="AF13168" s="3"/>
      <c r="AG13168" t="s">
        <v>2596</v>
      </c>
      <c r="AH13168" s="9" t="s">
        <v>4925</v>
      </c>
    </row>
    <row r="13169" spans="1:34" ht="10.95" customHeight="1" outlineLevel="1" x14ac:dyDescent="0.25">
      <c r="A13169" t="s">
        <v>278</v>
      </c>
      <c r="C13169" s="3" t="s">
        <v>11994</v>
      </c>
      <c r="D13169" s="3">
        <v>4310</v>
      </c>
      <c r="E13169" s="9">
        <v>2002</v>
      </c>
      <c r="F13169" s="7" t="s">
        <v>3867</v>
      </c>
      <c r="G13169" s="7" t="s">
        <v>5401</v>
      </c>
      <c r="H13169" s="8" t="s">
        <v>4105</v>
      </c>
      <c r="I13169" s="8" t="s">
        <v>7143</v>
      </c>
      <c r="J13169" s="19">
        <v>1</v>
      </c>
      <c r="K13169" s="19" t="s">
        <v>20093</v>
      </c>
      <c r="L13169" s="11"/>
      <c r="M13169" s="11"/>
      <c r="N13169" s="24"/>
      <c r="P13169" s="32"/>
      <c r="T13169" s="19"/>
      <c r="U13169" s="3" t="s">
        <v>5741</v>
      </c>
      <c r="X13169" t="str">
        <f t="shared" si="796"/>
        <v/>
      </c>
      <c r="Z13169" t="str">
        <f t="shared" si="797"/>
        <v/>
      </c>
      <c r="AB13169" s="9"/>
      <c r="AC13169" t="s">
        <v>4105</v>
      </c>
      <c r="AD13169">
        <f t="shared" si="799"/>
        <v>0</v>
      </c>
      <c r="AF13169" s="3"/>
      <c r="AG13169" t="s">
        <v>4106</v>
      </c>
      <c r="AH13169" s="9" t="s">
        <v>4925</v>
      </c>
    </row>
    <row r="13170" spans="1:34" ht="10.95" customHeight="1" outlineLevel="1" x14ac:dyDescent="0.25">
      <c r="A13170" t="s">
        <v>278</v>
      </c>
      <c r="C13170" s="3" t="s">
        <v>11994</v>
      </c>
      <c r="D13170" s="3">
        <v>4312</v>
      </c>
      <c r="E13170" s="9">
        <v>2002</v>
      </c>
      <c r="F13170" s="7" t="s">
        <v>3867</v>
      </c>
      <c r="G13170" s="7" t="s">
        <v>5401</v>
      </c>
      <c r="H13170" s="8" t="s">
        <v>5420</v>
      </c>
      <c r="I13170" s="8" t="s">
        <v>7143</v>
      </c>
      <c r="J13170" s="19">
        <v>1</v>
      </c>
      <c r="K13170" s="19" t="s">
        <v>20093</v>
      </c>
      <c r="L13170" s="11"/>
      <c r="M13170" s="11"/>
      <c r="N13170" s="24"/>
      <c r="P13170" s="32"/>
      <c r="T13170" s="19"/>
      <c r="U13170" s="3" t="s">
        <v>5742</v>
      </c>
      <c r="X13170" t="str">
        <f t="shared" si="796"/>
        <v/>
      </c>
      <c r="Z13170" t="str">
        <f t="shared" si="797"/>
        <v/>
      </c>
      <c r="AB13170" s="9"/>
      <c r="AC13170" t="s">
        <v>5420</v>
      </c>
      <c r="AD13170">
        <f t="shared" si="799"/>
        <v>0</v>
      </c>
      <c r="AF13170" s="3"/>
      <c r="AG13170" t="s">
        <v>4390</v>
      </c>
      <c r="AH13170" s="9" t="s">
        <v>4925</v>
      </c>
    </row>
    <row r="13171" spans="1:34" ht="10.95" customHeight="1" outlineLevel="1" x14ac:dyDescent="0.25">
      <c r="A13171" t="s">
        <v>278</v>
      </c>
      <c r="C13171" s="3" t="s">
        <v>11994</v>
      </c>
      <c r="D13171" s="3" t="s">
        <v>11800</v>
      </c>
      <c r="E13171" s="9">
        <v>2002</v>
      </c>
      <c r="F13171" s="7" t="s">
        <v>11801</v>
      </c>
      <c r="G13171" s="7" t="s">
        <v>5401</v>
      </c>
      <c r="H13171" s="8" t="s">
        <v>991</v>
      </c>
      <c r="I13171" s="8" t="s">
        <v>7143</v>
      </c>
      <c r="J13171" s="19">
        <v>1</v>
      </c>
      <c r="K13171" s="20" t="s">
        <v>7736</v>
      </c>
      <c r="L13171" s="11">
        <v>10</v>
      </c>
      <c r="M13171" s="11"/>
      <c r="N13171" s="24"/>
      <c r="P13171" s="32"/>
      <c r="T13171" s="19"/>
      <c r="U13171" s="3">
        <v>2555</v>
      </c>
      <c r="X13171" t="str">
        <f t="shared" si="796"/>
        <v/>
      </c>
      <c r="Z13171">
        <f t="shared" si="797"/>
        <v>1</v>
      </c>
      <c r="AB13171" s="9"/>
      <c r="AC13171" t="s">
        <v>991</v>
      </c>
      <c r="AD13171">
        <f t="shared" si="799"/>
        <v>0</v>
      </c>
      <c r="AF13171" s="3"/>
      <c r="AG13171" t="s">
        <v>3357</v>
      </c>
      <c r="AH13171" s="9" t="s">
        <v>4925</v>
      </c>
    </row>
    <row r="13172" spans="1:34" ht="10.95" customHeight="1" outlineLevel="1" x14ac:dyDescent="0.25">
      <c r="A13172" t="s">
        <v>278</v>
      </c>
      <c r="C13172" s="3" t="s">
        <v>11994</v>
      </c>
      <c r="D13172" s="3">
        <v>4823</v>
      </c>
      <c r="E13172" s="9">
        <v>2004</v>
      </c>
      <c r="F13172" s="7" t="s">
        <v>6622</v>
      </c>
      <c r="G13172" s="7" t="s">
        <v>5401</v>
      </c>
      <c r="H13172" s="8" t="s">
        <v>6623</v>
      </c>
      <c r="I13172" s="8" t="s">
        <v>11812</v>
      </c>
      <c r="J13172" s="19">
        <v>1</v>
      </c>
      <c r="K13172" s="19" t="s">
        <v>7738</v>
      </c>
      <c r="L13172" s="11"/>
      <c r="M13172" s="11"/>
      <c r="N13172" s="24"/>
      <c r="P13172" s="32"/>
      <c r="T13172" s="19"/>
      <c r="U13172" s="3">
        <v>2786</v>
      </c>
      <c r="X13172" t="str">
        <f t="shared" si="796"/>
        <v/>
      </c>
      <c r="Z13172" t="str">
        <f t="shared" si="797"/>
        <v/>
      </c>
      <c r="AB13172" s="9"/>
      <c r="AC13172" t="s">
        <v>6623</v>
      </c>
      <c r="AD13172">
        <f t="shared" ref="AD13172:AD13203" si="800">COUNTIF(H13172,"*Fuji*")</f>
        <v>1</v>
      </c>
      <c r="AF13172" s="3"/>
      <c r="AG13172" t="s">
        <v>4924</v>
      </c>
      <c r="AH13172" s="9" t="s">
        <v>4925</v>
      </c>
    </row>
    <row r="13173" spans="1:34" ht="10.95" customHeight="1" outlineLevel="1" x14ac:dyDescent="0.25">
      <c r="A13173" t="s">
        <v>278</v>
      </c>
      <c r="C13173" s="3" t="s">
        <v>11994</v>
      </c>
      <c r="D13173" s="3" t="s">
        <v>12510</v>
      </c>
      <c r="E13173" s="9">
        <v>2014</v>
      </c>
      <c r="F13173" s="7" t="s">
        <v>20110</v>
      </c>
      <c r="G13173" s="7" t="s">
        <v>5401</v>
      </c>
      <c r="H13173" s="8" t="s">
        <v>6219</v>
      </c>
      <c r="I13173" s="8" t="s">
        <v>10383</v>
      </c>
      <c r="J13173" s="19">
        <v>1</v>
      </c>
      <c r="K13173" s="19" t="s">
        <v>7736</v>
      </c>
      <c r="L13173" s="11">
        <v>11</v>
      </c>
      <c r="M13173" s="11"/>
      <c r="N13173" s="24"/>
      <c r="P13173" s="32"/>
      <c r="T13173" s="19"/>
      <c r="U13173" s="3"/>
      <c r="X13173" t="str">
        <f t="shared" si="796"/>
        <v/>
      </c>
      <c r="Z13173">
        <f t="shared" si="797"/>
        <v>1</v>
      </c>
      <c r="AB13173" s="9"/>
      <c r="AC13173" t="s">
        <v>6219</v>
      </c>
      <c r="AD13173">
        <f t="shared" si="800"/>
        <v>0</v>
      </c>
      <c r="AF13173" s="3"/>
      <c r="AH13173" s="9"/>
    </row>
    <row r="13174" spans="1:34" ht="10.95" customHeight="1" outlineLevel="1" x14ac:dyDescent="0.25">
      <c r="A13174" t="s">
        <v>278</v>
      </c>
      <c r="C13174" s="3" t="s">
        <v>11994</v>
      </c>
      <c r="D13174" s="3" t="s">
        <v>12510</v>
      </c>
      <c r="E13174" s="9">
        <v>2014</v>
      </c>
      <c r="F13174" s="7" t="s">
        <v>20110</v>
      </c>
      <c r="G13174" s="7" t="s">
        <v>5401</v>
      </c>
      <c r="H13174" s="8" t="s">
        <v>6219</v>
      </c>
      <c r="I13174" s="8" t="s">
        <v>10383</v>
      </c>
      <c r="J13174" s="19">
        <v>1</v>
      </c>
      <c r="K13174" s="19" t="s">
        <v>7736</v>
      </c>
      <c r="L13174" s="11">
        <v>11</v>
      </c>
      <c r="M13174" s="11"/>
      <c r="N13174" s="24"/>
      <c r="P13174" s="32"/>
      <c r="T13174" s="19"/>
      <c r="U13174" s="3"/>
      <c r="X13174" t="str">
        <f t="shared" si="796"/>
        <v/>
      </c>
      <c r="Z13174">
        <f t="shared" si="797"/>
        <v>1</v>
      </c>
      <c r="AB13174" s="9"/>
      <c r="AC13174" t="s">
        <v>6219</v>
      </c>
      <c r="AD13174">
        <f t="shared" si="800"/>
        <v>0</v>
      </c>
      <c r="AF13174" s="3"/>
      <c r="AH13174" s="9"/>
    </row>
    <row r="13175" spans="1:34" ht="10.95" customHeight="1" outlineLevel="1" x14ac:dyDescent="0.25">
      <c r="A13175" t="s">
        <v>278</v>
      </c>
      <c r="C13175" s="3" t="s">
        <v>11994</v>
      </c>
      <c r="D13175" s="3">
        <v>6243</v>
      </c>
      <c r="E13175" s="9">
        <v>2015</v>
      </c>
      <c r="F13175" s="7" t="s">
        <v>11804</v>
      </c>
      <c r="G13175" s="7" t="s">
        <v>5401</v>
      </c>
      <c r="H13175" s="8" t="s">
        <v>6623</v>
      </c>
      <c r="I13175" s="8" t="s">
        <v>11810</v>
      </c>
      <c r="J13175" s="19">
        <v>1</v>
      </c>
      <c r="K13175" s="19" t="s">
        <v>20093</v>
      </c>
      <c r="L13175" s="11"/>
      <c r="M13175" s="11"/>
      <c r="N13175" s="24"/>
      <c r="P13175" s="32"/>
      <c r="T13175" s="19"/>
      <c r="U13175" s="3"/>
      <c r="X13175" t="str">
        <f t="shared" si="796"/>
        <v/>
      </c>
      <c r="Z13175" t="str">
        <f t="shared" si="797"/>
        <v/>
      </c>
      <c r="AB13175" s="9"/>
      <c r="AC13175" t="s">
        <v>6623</v>
      </c>
      <c r="AD13175">
        <f t="shared" si="800"/>
        <v>1</v>
      </c>
      <c r="AF13175" s="3"/>
      <c r="AH13175" s="9"/>
    </row>
    <row r="13176" spans="1:34" ht="10.95" customHeight="1" outlineLevel="1" collapsed="1" x14ac:dyDescent="0.25">
      <c r="A13176" t="s">
        <v>278</v>
      </c>
      <c r="C13176" s="3" t="s">
        <v>11994</v>
      </c>
      <c r="D13176" s="3" t="s">
        <v>11809</v>
      </c>
      <c r="E13176" s="9">
        <v>2015</v>
      </c>
      <c r="F13176" s="7" t="s">
        <v>11805</v>
      </c>
      <c r="G13176" s="7" t="s">
        <v>5401</v>
      </c>
      <c r="H13176" s="8" t="s">
        <v>6623</v>
      </c>
      <c r="I13176" s="8" t="s">
        <v>11810</v>
      </c>
      <c r="J13176" s="19">
        <v>1</v>
      </c>
      <c r="K13176" s="19" t="s">
        <v>7736</v>
      </c>
      <c r="L13176" s="11">
        <v>2.5</v>
      </c>
      <c r="M13176" s="11"/>
      <c r="N13176" s="24"/>
      <c r="P13176" s="32"/>
      <c r="T13176" s="19"/>
      <c r="U13176" s="3"/>
      <c r="X13176" t="str">
        <f t="shared" si="796"/>
        <v/>
      </c>
      <c r="Z13176">
        <f t="shared" si="797"/>
        <v>1</v>
      </c>
      <c r="AB13176" s="9"/>
      <c r="AC13176" t="s">
        <v>6623</v>
      </c>
      <c r="AD13176">
        <f t="shared" si="800"/>
        <v>1</v>
      </c>
      <c r="AF13176" s="3"/>
      <c r="AH13176" s="9"/>
    </row>
    <row r="13177" spans="1:34" ht="10.95" customHeight="1" outlineLevel="1" x14ac:dyDescent="0.25">
      <c r="A13177" t="s">
        <v>278</v>
      </c>
      <c r="C13177" s="3" t="s">
        <v>11994</v>
      </c>
      <c r="D13177" s="3">
        <v>6247</v>
      </c>
      <c r="E13177" s="9">
        <v>2015</v>
      </c>
      <c r="F13177" s="7" t="s">
        <v>11806</v>
      </c>
      <c r="G13177" s="7" t="s">
        <v>5401</v>
      </c>
      <c r="H13177" s="8" t="s">
        <v>6623</v>
      </c>
      <c r="I13177" s="8" t="s">
        <v>11810</v>
      </c>
      <c r="J13177" s="19">
        <v>1</v>
      </c>
      <c r="K13177" s="19" t="s">
        <v>20093</v>
      </c>
      <c r="L13177" s="11"/>
      <c r="M13177" s="11"/>
      <c r="N13177" s="24"/>
      <c r="P13177" s="32"/>
      <c r="T13177" s="19"/>
      <c r="U13177" s="3"/>
      <c r="X13177" t="str">
        <f t="shared" si="796"/>
        <v/>
      </c>
      <c r="Z13177" t="str">
        <f t="shared" si="797"/>
        <v/>
      </c>
      <c r="AB13177" s="9"/>
      <c r="AC13177" t="s">
        <v>6623</v>
      </c>
      <c r="AD13177">
        <f t="shared" si="800"/>
        <v>1</v>
      </c>
      <c r="AF13177" s="3"/>
      <c r="AH13177" s="9"/>
    </row>
    <row r="13178" spans="1:34" ht="10.95" customHeight="1" outlineLevel="1" x14ac:dyDescent="0.25">
      <c r="A13178" t="s">
        <v>278</v>
      </c>
      <c r="C13178" s="3" t="s">
        <v>11994</v>
      </c>
      <c r="D13178" s="3" t="s">
        <v>11811</v>
      </c>
      <c r="E13178" s="9">
        <v>2015</v>
      </c>
      <c r="F13178" s="7" t="s">
        <v>11807</v>
      </c>
      <c r="G13178" s="7" t="s">
        <v>5401</v>
      </c>
      <c r="H13178" s="8" t="s">
        <v>6623</v>
      </c>
      <c r="I13178" s="8" t="s">
        <v>11810</v>
      </c>
      <c r="J13178" s="19">
        <v>1</v>
      </c>
      <c r="K13178" s="19" t="s">
        <v>7736</v>
      </c>
      <c r="L13178" s="11">
        <v>2.5</v>
      </c>
      <c r="M13178" s="11"/>
      <c r="N13178" s="24"/>
      <c r="P13178" s="32"/>
      <c r="T13178" s="19"/>
      <c r="U13178" s="3"/>
      <c r="X13178" t="str">
        <f t="shared" si="796"/>
        <v/>
      </c>
      <c r="Z13178">
        <f t="shared" si="797"/>
        <v>1</v>
      </c>
      <c r="AB13178" s="9"/>
      <c r="AC13178" t="s">
        <v>6623</v>
      </c>
      <c r="AD13178">
        <f t="shared" si="800"/>
        <v>1</v>
      </c>
      <c r="AF13178" s="3"/>
      <c r="AH13178" s="9"/>
    </row>
    <row r="13179" spans="1:34" ht="10.95" customHeight="1" outlineLevel="1" x14ac:dyDescent="0.25">
      <c r="A13179" t="s">
        <v>278</v>
      </c>
      <c r="C13179" s="3" t="s">
        <v>11994</v>
      </c>
      <c r="D13179" s="3">
        <v>6795</v>
      </c>
      <c r="E13179" s="9">
        <v>2015</v>
      </c>
      <c r="F13179" s="7" t="s">
        <v>20114</v>
      </c>
      <c r="G13179" s="7" t="s">
        <v>5401</v>
      </c>
      <c r="H13179" s="8" t="s">
        <v>20809</v>
      </c>
      <c r="I13179" s="8" t="s">
        <v>20806</v>
      </c>
      <c r="J13179" s="19">
        <v>3</v>
      </c>
      <c r="K13179" s="19" t="s">
        <v>20093</v>
      </c>
      <c r="L13179" s="11"/>
      <c r="M13179" s="11"/>
      <c r="N13179" s="24"/>
      <c r="P13179" s="32"/>
      <c r="T13179" s="19"/>
      <c r="U13179" s="3"/>
      <c r="X13179" t="str">
        <f t="shared" si="796"/>
        <v/>
      </c>
      <c r="Z13179" t="str">
        <f t="shared" si="797"/>
        <v/>
      </c>
      <c r="AB13179" s="9"/>
      <c r="AC13179" t="s">
        <v>20809</v>
      </c>
      <c r="AD13179">
        <f t="shared" si="800"/>
        <v>1</v>
      </c>
      <c r="AF13179" s="3"/>
      <c r="AH13179" s="9"/>
    </row>
    <row r="13180" spans="1:34" ht="10.95" customHeight="1" outlineLevel="1" collapsed="1" x14ac:dyDescent="0.25">
      <c r="A13180" t="s">
        <v>278</v>
      </c>
      <c r="C13180" s="3" t="s">
        <v>11994</v>
      </c>
      <c r="D13180" s="3" t="s">
        <v>20869</v>
      </c>
      <c r="E13180" s="9">
        <v>2015</v>
      </c>
      <c r="F13180" s="7" t="s">
        <v>20115</v>
      </c>
      <c r="G13180" s="7" t="s">
        <v>5401</v>
      </c>
      <c r="H13180" s="8" t="s">
        <v>20809</v>
      </c>
      <c r="I13180" s="8" t="s">
        <v>20806</v>
      </c>
      <c r="J13180" s="19">
        <v>3</v>
      </c>
      <c r="K13180" s="19" t="s">
        <v>7736</v>
      </c>
      <c r="L13180" s="11">
        <v>3.3</v>
      </c>
      <c r="M13180" s="11"/>
      <c r="N13180" s="24"/>
      <c r="P13180" s="32"/>
      <c r="T13180" s="19"/>
      <c r="U13180" s="3"/>
      <c r="X13180" t="str">
        <f t="shared" si="796"/>
        <v/>
      </c>
      <c r="Z13180">
        <f t="shared" si="797"/>
        <v>1</v>
      </c>
      <c r="AB13180" s="9"/>
      <c r="AC13180" t="s">
        <v>20809</v>
      </c>
      <c r="AD13180">
        <f t="shared" si="800"/>
        <v>1</v>
      </c>
      <c r="AF13180" s="3"/>
      <c r="AH13180" s="9"/>
    </row>
    <row r="13181" spans="1:34" ht="10.95" customHeight="1" outlineLevel="1" x14ac:dyDescent="0.25">
      <c r="A13181" t="s">
        <v>278</v>
      </c>
      <c r="C13181" s="3" t="s">
        <v>11994</v>
      </c>
      <c r="D13181" s="3">
        <v>6797</v>
      </c>
      <c r="E13181" s="9">
        <v>2015</v>
      </c>
      <c r="F13181" s="7" t="s">
        <v>20808</v>
      </c>
      <c r="G13181" s="7" t="s">
        <v>5401</v>
      </c>
      <c r="H13181" s="8" t="s">
        <v>20809</v>
      </c>
      <c r="I13181" s="8" t="s">
        <v>20806</v>
      </c>
      <c r="J13181" s="19">
        <v>3</v>
      </c>
      <c r="K13181" s="19" t="s">
        <v>20093</v>
      </c>
      <c r="L13181" s="11"/>
      <c r="M13181" s="11"/>
      <c r="N13181" s="24"/>
      <c r="P13181" s="32"/>
      <c r="T13181" s="19"/>
      <c r="U13181" s="3"/>
      <c r="X13181" t="str">
        <f t="shared" si="796"/>
        <v/>
      </c>
      <c r="Z13181" t="str">
        <f t="shared" si="797"/>
        <v/>
      </c>
      <c r="AB13181" s="9"/>
      <c r="AC13181" t="s">
        <v>20809</v>
      </c>
      <c r="AD13181">
        <f t="shared" si="800"/>
        <v>1</v>
      </c>
      <c r="AF13181" s="3"/>
      <c r="AH13181" s="9"/>
    </row>
    <row r="13182" spans="1:34" ht="10.95" customHeight="1" outlineLevel="1" x14ac:dyDescent="0.25">
      <c r="A13182" t="s">
        <v>278</v>
      </c>
      <c r="C13182" s="3" t="s">
        <v>11994</v>
      </c>
      <c r="D13182" s="3" t="s">
        <v>20807</v>
      </c>
      <c r="E13182" s="9">
        <v>2015</v>
      </c>
      <c r="F13182" s="7" t="s">
        <v>20116</v>
      </c>
      <c r="G13182" s="7" t="s">
        <v>5401</v>
      </c>
      <c r="H13182" s="8" t="s">
        <v>20809</v>
      </c>
      <c r="I13182" s="8" t="s">
        <v>20806</v>
      </c>
      <c r="J13182" s="19">
        <v>3</v>
      </c>
      <c r="K13182" s="19" t="s">
        <v>7736</v>
      </c>
      <c r="L13182" s="11">
        <v>3.3</v>
      </c>
      <c r="M13182" s="11"/>
      <c r="N13182" s="24"/>
      <c r="P13182" s="32"/>
      <c r="T13182" s="19"/>
      <c r="U13182" s="3"/>
      <c r="X13182" t="str">
        <f t="shared" si="796"/>
        <v/>
      </c>
      <c r="Z13182">
        <f t="shared" si="797"/>
        <v>1</v>
      </c>
      <c r="AB13182" s="9"/>
      <c r="AC13182" t="s">
        <v>20809</v>
      </c>
      <c r="AD13182">
        <f t="shared" si="800"/>
        <v>1</v>
      </c>
      <c r="AF13182" s="3"/>
      <c r="AH13182" s="9"/>
    </row>
    <row r="13183" spans="1:34" ht="10.95" customHeight="1" outlineLevel="1" x14ac:dyDescent="0.25">
      <c r="A13183" t="s">
        <v>278</v>
      </c>
      <c r="C13183" s="3" t="s">
        <v>11994</v>
      </c>
      <c r="D13183" s="3">
        <v>6843</v>
      </c>
      <c r="E13183" s="9">
        <v>2015</v>
      </c>
      <c r="F13183" s="7" t="s">
        <v>20114</v>
      </c>
      <c r="G13183" s="7" t="s">
        <v>5401</v>
      </c>
      <c r="H13183" s="8" t="s">
        <v>20113</v>
      </c>
      <c r="I13183" s="8" t="s">
        <v>20112</v>
      </c>
      <c r="J13183" s="19">
        <v>7</v>
      </c>
      <c r="K13183" s="19" t="s">
        <v>7738</v>
      </c>
      <c r="L13183" s="11"/>
      <c r="M13183" s="11"/>
      <c r="N13183" s="24"/>
      <c r="P13183" s="32"/>
      <c r="T13183" s="19"/>
      <c r="U13183" s="3"/>
      <c r="X13183" t="str">
        <f t="shared" si="796"/>
        <v/>
      </c>
      <c r="Z13183" t="str">
        <f t="shared" si="797"/>
        <v/>
      </c>
      <c r="AB13183" s="9"/>
      <c r="AC13183" t="s">
        <v>20113</v>
      </c>
      <c r="AD13183">
        <f t="shared" si="800"/>
        <v>0</v>
      </c>
      <c r="AF13183" s="3"/>
      <c r="AH13183" s="9"/>
    </row>
    <row r="13184" spans="1:34" ht="10.95" customHeight="1" outlineLevel="1" x14ac:dyDescent="0.25">
      <c r="A13184" t="s">
        <v>278</v>
      </c>
      <c r="C13184" s="3" t="s">
        <v>11994</v>
      </c>
      <c r="D13184" s="3">
        <v>6844</v>
      </c>
      <c r="E13184" s="9">
        <v>2015</v>
      </c>
      <c r="F13184" s="7" t="s">
        <v>20114</v>
      </c>
      <c r="G13184" s="7" t="s">
        <v>5401</v>
      </c>
      <c r="H13184" s="8" t="s">
        <v>20113</v>
      </c>
      <c r="I13184" s="8" t="s">
        <v>20112</v>
      </c>
      <c r="J13184" s="19">
        <v>7</v>
      </c>
      <c r="K13184" s="19" t="s">
        <v>7738</v>
      </c>
      <c r="L13184" s="11"/>
      <c r="M13184" s="11"/>
      <c r="N13184" s="24"/>
      <c r="P13184" s="32"/>
      <c r="T13184" s="19"/>
      <c r="U13184" s="3"/>
      <c r="X13184" t="str">
        <f t="shared" si="796"/>
        <v/>
      </c>
      <c r="Z13184" t="str">
        <f t="shared" si="797"/>
        <v/>
      </c>
      <c r="AB13184" s="9"/>
      <c r="AC13184" t="s">
        <v>20113</v>
      </c>
      <c r="AD13184">
        <f t="shared" si="800"/>
        <v>0</v>
      </c>
      <c r="AF13184" s="3"/>
      <c r="AH13184" s="9"/>
    </row>
    <row r="13185" spans="1:34" ht="10.95" customHeight="1" outlineLevel="1" x14ac:dyDescent="0.25">
      <c r="A13185" t="s">
        <v>278</v>
      </c>
      <c r="C13185" s="3" t="s">
        <v>11994</v>
      </c>
      <c r="D13185" s="3">
        <v>6845</v>
      </c>
      <c r="E13185" s="9">
        <v>2015</v>
      </c>
      <c r="F13185" s="7" t="s">
        <v>20114</v>
      </c>
      <c r="G13185" s="7" t="s">
        <v>5401</v>
      </c>
      <c r="H13185" s="8" t="s">
        <v>20113</v>
      </c>
      <c r="I13185" s="8" t="s">
        <v>20112</v>
      </c>
      <c r="J13185" s="19">
        <v>7</v>
      </c>
      <c r="K13185" s="19" t="s">
        <v>7738</v>
      </c>
      <c r="L13185" s="11"/>
      <c r="M13185" s="11"/>
      <c r="N13185" s="24"/>
      <c r="P13185" s="32"/>
      <c r="T13185" s="19"/>
      <c r="U13185" s="3"/>
      <c r="X13185" t="str">
        <f t="shared" si="796"/>
        <v/>
      </c>
      <c r="Z13185" t="str">
        <f t="shared" si="797"/>
        <v/>
      </c>
      <c r="AB13185" s="9"/>
      <c r="AC13185" t="s">
        <v>20113</v>
      </c>
      <c r="AD13185">
        <f t="shared" si="800"/>
        <v>0</v>
      </c>
      <c r="AF13185" s="3"/>
      <c r="AH13185" s="9"/>
    </row>
    <row r="13186" spans="1:34" ht="10.95" customHeight="1" outlineLevel="1" x14ac:dyDescent="0.25">
      <c r="A13186" t="s">
        <v>278</v>
      </c>
      <c r="C13186" s="3" t="s">
        <v>11994</v>
      </c>
      <c r="D13186" s="3">
        <v>6846</v>
      </c>
      <c r="E13186" s="9">
        <v>2015</v>
      </c>
      <c r="F13186" s="7" t="s">
        <v>20114</v>
      </c>
      <c r="G13186" s="7" t="s">
        <v>5401</v>
      </c>
      <c r="H13186" s="8" t="s">
        <v>20113</v>
      </c>
      <c r="I13186" s="8" t="s">
        <v>20112</v>
      </c>
      <c r="J13186" s="19">
        <v>7</v>
      </c>
      <c r="K13186" s="19" t="s">
        <v>7738</v>
      </c>
      <c r="L13186" s="11"/>
      <c r="M13186" s="11"/>
      <c r="N13186" s="24"/>
      <c r="P13186" s="32"/>
      <c r="T13186" s="19"/>
      <c r="U13186" s="3"/>
      <c r="X13186" t="str">
        <f t="shared" ref="X13186:X13249" si="801">IF(COUNTIF(F13186,"*fdc*"),1,"")</f>
        <v/>
      </c>
      <c r="Z13186" t="str">
        <f t="shared" ref="Z13186:Z13249" si="802">IF(COUNTIF(F13186,"*s/s*"),1,"")</f>
        <v/>
      </c>
      <c r="AB13186" s="9"/>
      <c r="AC13186" t="s">
        <v>20113</v>
      </c>
      <c r="AD13186">
        <f t="shared" si="800"/>
        <v>0</v>
      </c>
      <c r="AF13186" s="3"/>
      <c r="AH13186" s="9"/>
    </row>
    <row r="13187" spans="1:34" ht="10.95" customHeight="1" outlineLevel="1" x14ac:dyDescent="0.25">
      <c r="A13187" t="s">
        <v>278</v>
      </c>
      <c r="C13187" s="3" t="s">
        <v>11994</v>
      </c>
      <c r="D13187" s="3" t="s">
        <v>20111</v>
      </c>
      <c r="E13187" s="9">
        <v>2015</v>
      </c>
      <c r="F13187" s="7" t="s">
        <v>20115</v>
      </c>
      <c r="G13187" s="7" t="s">
        <v>5401</v>
      </c>
      <c r="H13187" s="8" t="s">
        <v>20113</v>
      </c>
      <c r="I13187" s="8" t="s">
        <v>20112</v>
      </c>
      <c r="J13187" s="19">
        <v>7</v>
      </c>
      <c r="K13187" s="19" t="s">
        <v>7738</v>
      </c>
      <c r="L13187" s="11"/>
      <c r="M13187" s="11"/>
      <c r="N13187" s="24"/>
      <c r="P13187" s="32"/>
      <c r="T13187" s="19"/>
      <c r="U13187" s="3"/>
      <c r="X13187" t="str">
        <f t="shared" si="801"/>
        <v/>
      </c>
      <c r="Z13187">
        <f t="shared" si="802"/>
        <v>1</v>
      </c>
      <c r="AB13187" s="9"/>
      <c r="AC13187" t="s">
        <v>20113</v>
      </c>
      <c r="AD13187">
        <f t="shared" si="800"/>
        <v>0</v>
      </c>
      <c r="AF13187" s="3"/>
      <c r="AH13187" s="9"/>
    </row>
    <row r="13188" spans="1:34" ht="10.95" customHeight="1" outlineLevel="1" x14ac:dyDescent="0.25">
      <c r="A13188" t="s">
        <v>278</v>
      </c>
      <c r="C13188" s="3" t="s">
        <v>11994</v>
      </c>
      <c r="D13188" s="3">
        <v>6847</v>
      </c>
      <c r="E13188" s="9">
        <v>2015</v>
      </c>
      <c r="F13188" s="7" t="s">
        <v>20116</v>
      </c>
      <c r="G13188" s="7" t="s">
        <v>5401</v>
      </c>
      <c r="H13188" s="8" t="s">
        <v>20113</v>
      </c>
      <c r="I13188" s="8" t="s">
        <v>20112</v>
      </c>
      <c r="J13188" s="19">
        <v>7</v>
      </c>
      <c r="K13188" s="19" t="s">
        <v>7738</v>
      </c>
      <c r="L13188" s="11"/>
      <c r="M13188" s="11"/>
      <c r="N13188" s="24"/>
      <c r="P13188" s="32"/>
      <c r="T13188" s="19"/>
      <c r="U13188" s="3"/>
      <c r="X13188" t="str">
        <f t="shared" si="801"/>
        <v/>
      </c>
      <c r="Z13188">
        <f t="shared" si="802"/>
        <v>1</v>
      </c>
      <c r="AB13188" s="9"/>
      <c r="AC13188" t="s">
        <v>20113</v>
      </c>
      <c r="AD13188">
        <f t="shared" si="800"/>
        <v>0</v>
      </c>
      <c r="AF13188" s="3"/>
      <c r="AH13188" s="9"/>
    </row>
    <row r="13189" spans="1:34" ht="10.95" customHeight="1" outlineLevel="1" x14ac:dyDescent="0.25">
      <c r="A13189" t="s">
        <v>278</v>
      </c>
      <c r="C13189" s="3" t="s">
        <v>11994</v>
      </c>
      <c r="D13189" s="3">
        <v>7382</v>
      </c>
      <c r="E13189" s="9">
        <v>2016</v>
      </c>
      <c r="F13189" s="7" t="s">
        <v>11806</v>
      </c>
      <c r="G13189" s="7" t="s">
        <v>5401</v>
      </c>
      <c r="H13189" s="8" t="s">
        <v>6219</v>
      </c>
      <c r="I13189" s="8" t="s">
        <v>20734</v>
      </c>
      <c r="J13189" s="19">
        <v>3</v>
      </c>
      <c r="K13189" s="19" t="s">
        <v>7738</v>
      </c>
      <c r="L13189" s="11"/>
      <c r="M13189" s="11"/>
      <c r="N13189" s="24"/>
      <c r="P13189" s="32"/>
      <c r="T13189" s="19"/>
      <c r="U13189" s="3"/>
      <c r="X13189" t="str">
        <f t="shared" si="801"/>
        <v/>
      </c>
      <c r="Z13189" t="str">
        <f t="shared" si="802"/>
        <v/>
      </c>
      <c r="AB13189" s="9"/>
      <c r="AC13189" t="s">
        <v>6219</v>
      </c>
      <c r="AD13189">
        <f t="shared" si="800"/>
        <v>0</v>
      </c>
      <c r="AF13189" s="3"/>
      <c r="AH13189" s="9"/>
    </row>
    <row r="13190" spans="1:34" ht="10.95" customHeight="1" outlineLevel="1" x14ac:dyDescent="0.25">
      <c r="A13190" t="s">
        <v>278</v>
      </c>
      <c r="C13190" s="3" t="s">
        <v>11994</v>
      </c>
      <c r="D13190" s="3" t="s">
        <v>20735</v>
      </c>
      <c r="E13190" s="9">
        <v>2016</v>
      </c>
      <c r="F13190" s="7" t="s">
        <v>11807</v>
      </c>
      <c r="G13190" s="7" t="s">
        <v>5401</v>
      </c>
      <c r="H13190" s="8" t="s">
        <v>6219</v>
      </c>
      <c r="I13190" s="8" t="s">
        <v>20734</v>
      </c>
      <c r="J13190" s="19">
        <v>3</v>
      </c>
      <c r="K13190" s="19" t="s">
        <v>7738</v>
      </c>
      <c r="L13190" s="11"/>
      <c r="M13190" s="11"/>
      <c r="N13190" s="24"/>
      <c r="P13190" s="32"/>
      <c r="T13190" s="19"/>
      <c r="U13190" s="3"/>
      <c r="X13190" t="str">
        <f t="shared" si="801"/>
        <v/>
      </c>
      <c r="Z13190">
        <f t="shared" si="802"/>
        <v>1</v>
      </c>
      <c r="AB13190" s="9"/>
      <c r="AC13190" t="s">
        <v>6219</v>
      </c>
      <c r="AD13190">
        <f t="shared" si="800"/>
        <v>0</v>
      </c>
      <c r="AF13190" s="3"/>
      <c r="AH13190" s="9"/>
    </row>
    <row r="13191" spans="1:34" ht="10.95" customHeight="1" outlineLevel="1" x14ac:dyDescent="0.25">
      <c r="A13191" t="s">
        <v>278</v>
      </c>
      <c r="C13191" s="3" t="s">
        <v>11994</v>
      </c>
      <c r="D13191" s="3">
        <v>7464</v>
      </c>
      <c r="E13191" s="9">
        <v>2016</v>
      </c>
      <c r="F13191" s="7" t="s">
        <v>11804</v>
      </c>
      <c r="G13191" s="7" t="s">
        <v>5401</v>
      </c>
      <c r="H13191" s="8" t="s">
        <v>20739</v>
      </c>
      <c r="I13191" s="8" t="s">
        <v>20736</v>
      </c>
      <c r="J13191" s="19">
        <v>3</v>
      </c>
      <c r="K13191" s="19" t="s">
        <v>20093</v>
      </c>
      <c r="L13191" s="11"/>
      <c r="M13191" s="11"/>
      <c r="N13191" s="24"/>
      <c r="P13191" s="32"/>
      <c r="T13191" s="19"/>
      <c r="U13191" s="3"/>
      <c r="X13191" t="str">
        <f t="shared" si="801"/>
        <v/>
      </c>
      <c r="Z13191" t="str">
        <f t="shared" si="802"/>
        <v/>
      </c>
      <c r="AB13191" s="9"/>
      <c r="AC13191" t="s">
        <v>20739</v>
      </c>
      <c r="AD13191">
        <f t="shared" si="800"/>
        <v>0</v>
      </c>
      <c r="AF13191" s="3"/>
      <c r="AH13191" s="9"/>
    </row>
    <row r="13192" spans="1:34" ht="10.95" customHeight="1" outlineLevel="1" x14ac:dyDescent="0.25">
      <c r="A13192" t="s">
        <v>278</v>
      </c>
      <c r="C13192" s="3" t="s">
        <v>11994</v>
      </c>
      <c r="D13192" s="3" t="s">
        <v>20737</v>
      </c>
      <c r="E13192" s="9">
        <v>2016</v>
      </c>
      <c r="F13192" s="7" t="s">
        <v>11805</v>
      </c>
      <c r="G13192" s="7" t="s">
        <v>5401</v>
      </c>
      <c r="H13192" s="8" t="s">
        <v>20739</v>
      </c>
      <c r="I13192" s="8" t="s">
        <v>20736</v>
      </c>
      <c r="J13192" s="19">
        <v>3</v>
      </c>
      <c r="K13192" s="19" t="s">
        <v>7736</v>
      </c>
      <c r="L13192" s="11">
        <v>2.5</v>
      </c>
      <c r="M13192" s="11"/>
      <c r="N13192" s="24"/>
      <c r="P13192" s="32"/>
      <c r="T13192" s="19"/>
      <c r="U13192" s="3"/>
      <c r="X13192" t="str">
        <f t="shared" si="801"/>
        <v/>
      </c>
      <c r="Z13192">
        <f t="shared" si="802"/>
        <v>1</v>
      </c>
      <c r="AB13192" s="9"/>
      <c r="AC13192" t="s">
        <v>20739</v>
      </c>
      <c r="AD13192">
        <f t="shared" si="800"/>
        <v>0</v>
      </c>
      <c r="AF13192" s="3"/>
      <c r="AH13192" s="9"/>
    </row>
    <row r="13193" spans="1:34" ht="10.95" customHeight="1" outlineLevel="1" x14ac:dyDescent="0.25">
      <c r="A13193" t="s">
        <v>278</v>
      </c>
      <c r="C13193" s="3" t="s">
        <v>11994</v>
      </c>
      <c r="D13193" s="3">
        <v>7467</v>
      </c>
      <c r="E13193" s="9">
        <v>2016</v>
      </c>
      <c r="F13193" s="7" t="s">
        <v>11806</v>
      </c>
      <c r="G13193" s="7" t="s">
        <v>5401</v>
      </c>
      <c r="H13193" s="8" t="s">
        <v>20739</v>
      </c>
      <c r="I13193" s="8" t="s">
        <v>20736</v>
      </c>
      <c r="J13193" s="19">
        <v>3</v>
      </c>
      <c r="K13193" s="19" t="s">
        <v>20093</v>
      </c>
      <c r="L13193" s="11"/>
      <c r="M13193" s="11"/>
      <c r="N13193" s="24"/>
      <c r="P13193" s="32"/>
      <c r="T13193" s="19"/>
      <c r="U13193" s="3"/>
      <c r="X13193" t="str">
        <f t="shared" si="801"/>
        <v/>
      </c>
      <c r="Z13193" t="str">
        <f t="shared" si="802"/>
        <v/>
      </c>
      <c r="AB13193" s="9"/>
      <c r="AC13193" t="s">
        <v>20739</v>
      </c>
      <c r="AD13193">
        <f t="shared" si="800"/>
        <v>0</v>
      </c>
      <c r="AF13193" s="3"/>
      <c r="AH13193" s="9"/>
    </row>
    <row r="13194" spans="1:34" ht="10.95" customHeight="1" outlineLevel="1" x14ac:dyDescent="0.25">
      <c r="A13194" t="s">
        <v>278</v>
      </c>
      <c r="C13194" s="3" t="s">
        <v>11994</v>
      </c>
      <c r="D13194" s="3" t="s">
        <v>20738</v>
      </c>
      <c r="E13194" s="9">
        <v>2016</v>
      </c>
      <c r="F13194" s="7" t="s">
        <v>11807</v>
      </c>
      <c r="G13194" s="7" t="s">
        <v>5401</v>
      </c>
      <c r="H13194" s="8" t="s">
        <v>20739</v>
      </c>
      <c r="I13194" s="8" t="s">
        <v>20736</v>
      </c>
      <c r="J13194" s="19">
        <v>3</v>
      </c>
      <c r="K13194" s="19" t="s">
        <v>7736</v>
      </c>
      <c r="L13194" s="11">
        <v>2.5</v>
      </c>
      <c r="M13194" s="11"/>
      <c r="N13194" s="24"/>
      <c r="P13194" s="32"/>
      <c r="T13194" s="19"/>
      <c r="U13194" s="3"/>
      <c r="X13194" t="str">
        <f t="shared" si="801"/>
        <v/>
      </c>
      <c r="Z13194">
        <f t="shared" si="802"/>
        <v>1</v>
      </c>
      <c r="AB13194" s="9"/>
      <c r="AC13194" t="s">
        <v>20739</v>
      </c>
      <c r="AD13194">
        <f t="shared" si="800"/>
        <v>0</v>
      </c>
      <c r="AF13194" s="3"/>
      <c r="AH13194" s="9"/>
    </row>
    <row r="13195" spans="1:34" ht="10.95" customHeight="1" outlineLevel="1" x14ac:dyDescent="0.25">
      <c r="A13195" t="s">
        <v>278</v>
      </c>
      <c r="C13195" s="3" t="s">
        <v>11994</v>
      </c>
      <c r="D13195" s="3">
        <v>7609</v>
      </c>
      <c r="E13195" s="9">
        <v>2016</v>
      </c>
      <c r="F13195" s="7" t="s">
        <v>11804</v>
      </c>
      <c r="G13195" s="7" t="s">
        <v>5401</v>
      </c>
      <c r="H13195" s="8" t="s">
        <v>8359</v>
      </c>
      <c r="I13195" s="8" t="s">
        <v>20626</v>
      </c>
      <c r="J13195" s="19">
        <v>7</v>
      </c>
      <c r="K13195" s="19" t="s">
        <v>20093</v>
      </c>
      <c r="L13195" s="11"/>
      <c r="M13195" s="11"/>
      <c r="N13195" s="24"/>
      <c r="P13195" s="32"/>
      <c r="T13195" s="19"/>
      <c r="U13195" s="3"/>
      <c r="X13195" t="str">
        <f t="shared" si="801"/>
        <v/>
      </c>
      <c r="Z13195" t="str">
        <f t="shared" si="802"/>
        <v/>
      </c>
      <c r="AB13195" s="9"/>
      <c r="AC13195" t="s">
        <v>8359</v>
      </c>
      <c r="AD13195">
        <f t="shared" si="800"/>
        <v>0</v>
      </c>
      <c r="AF13195" s="3">
        <v>1</v>
      </c>
      <c r="AH13195" s="9"/>
    </row>
    <row r="13196" spans="1:34" ht="10.95" customHeight="1" outlineLevel="1" x14ac:dyDescent="0.25">
      <c r="A13196" t="s">
        <v>278</v>
      </c>
      <c r="C13196" s="3" t="s">
        <v>11994</v>
      </c>
      <c r="D13196" s="3">
        <v>7610</v>
      </c>
      <c r="E13196" s="9">
        <v>2016</v>
      </c>
      <c r="F13196" s="7" t="s">
        <v>11804</v>
      </c>
      <c r="G13196" s="7" t="s">
        <v>5401</v>
      </c>
      <c r="H13196" s="8" t="s">
        <v>10281</v>
      </c>
      <c r="I13196" s="8" t="s">
        <v>20626</v>
      </c>
      <c r="J13196" s="19">
        <v>7</v>
      </c>
      <c r="K13196" s="19" t="s">
        <v>20093</v>
      </c>
      <c r="L13196" s="11"/>
      <c r="M13196" s="11"/>
      <c r="N13196" s="24"/>
      <c r="P13196" s="32"/>
      <c r="T13196" s="19"/>
      <c r="U13196" s="3"/>
      <c r="X13196" t="str">
        <f t="shared" si="801"/>
        <v/>
      </c>
      <c r="Z13196" t="str">
        <f t="shared" si="802"/>
        <v/>
      </c>
      <c r="AB13196" s="9"/>
      <c r="AC13196" t="s">
        <v>10281</v>
      </c>
      <c r="AD13196">
        <f t="shared" si="800"/>
        <v>0</v>
      </c>
      <c r="AF13196" s="3">
        <v>1</v>
      </c>
      <c r="AH13196" s="9"/>
    </row>
    <row r="13197" spans="1:34" ht="10.95" customHeight="1" outlineLevel="1" x14ac:dyDescent="0.25">
      <c r="A13197" t="s">
        <v>278</v>
      </c>
      <c r="C13197" s="3" t="s">
        <v>11994</v>
      </c>
      <c r="D13197" s="3" t="s">
        <v>20625</v>
      </c>
      <c r="E13197" s="9">
        <v>2016</v>
      </c>
      <c r="F13197" s="7" t="s">
        <v>11805</v>
      </c>
      <c r="G13197" s="7" t="s">
        <v>5401</v>
      </c>
      <c r="H13197" s="8" t="s">
        <v>20627</v>
      </c>
      <c r="I13197" s="8" t="s">
        <v>20626</v>
      </c>
      <c r="J13197" s="19">
        <v>7</v>
      </c>
      <c r="K13197" s="19" t="s">
        <v>7736</v>
      </c>
      <c r="L13197" s="11">
        <v>5</v>
      </c>
      <c r="M13197" s="11"/>
      <c r="N13197" s="24"/>
      <c r="P13197" s="32"/>
      <c r="T13197" s="19"/>
      <c r="U13197" s="3"/>
      <c r="X13197" t="str">
        <f t="shared" si="801"/>
        <v/>
      </c>
      <c r="Z13197">
        <f t="shared" si="802"/>
        <v>1</v>
      </c>
      <c r="AB13197" s="9"/>
      <c r="AC13197" t="s">
        <v>20627</v>
      </c>
      <c r="AD13197">
        <f t="shared" si="800"/>
        <v>0</v>
      </c>
      <c r="AF13197" s="3">
        <v>1</v>
      </c>
      <c r="AH13197" s="9"/>
    </row>
    <row r="13198" spans="1:34" ht="10.95" customHeight="1" outlineLevel="1" x14ac:dyDescent="0.25">
      <c r="A13198" t="s">
        <v>278</v>
      </c>
      <c r="C13198" s="3" t="s">
        <v>11994</v>
      </c>
      <c r="D13198" s="3">
        <v>7612</v>
      </c>
      <c r="E13198" s="9">
        <v>2016</v>
      </c>
      <c r="F13198" s="7" t="s">
        <v>11807</v>
      </c>
      <c r="G13198" s="7" t="s">
        <v>5401</v>
      </c>
      <c r="H13198" s="8" t="s">
        <v>20627</v>
      </c>
      <c r="I13198" s="8" t="s">
        <v>20626</v>
      </c>
      <c r="J13198" s="19">
        <v>7</v>
      </c>
      <c r="K13198" s="19" t="s">
        <v>7736</v>
      </c>
      <c r="L13198" s="11">
        <v>2.5</v>
      </c>
      <c r="M13198" s="11"/>
      <c r="N13198" s="24"/>
      <c r="P13198" s="32"/>
      <c r="T13198" s="19"/>
      <c r="U13198" s="3"/>
      <c r="X13198" t="str">
        <f t="shared" si="801"/>
        <v/>
      </c>
      <c r="Z13198">
        <f t="shared" si="802"/>
        <v>1</v>
      </c>
      <c r="AB13198" s="9"/>
      <c r="AC13198" t="s">
        <v>20627</v>
      </c>
      <c r="AD13198">
        <f t="shared" si="800"/>
        <v>0</v>
      </c>
      <c r="AF13198" s="3">
        <v>1</v>
      </c>
      <c r="AH13198" s="9"/>
    </row>
    <row r="13199" spans="1:34" ht="10.95" customHeight="1" outlineLevel="1" x14ac:dyDescent="0.25">
      <c r="A13199" t="s">
        <v>278</v>
      </c>
      <c r="C13199" s="3" t="s">
        <v>11994</v>
      </c>
      <c r="D13199" s="3">
        <v>7863</v>
      </c>
      <c r="E13199" s="9">
        <v>2016</v>
      </c>
      <c r="F13199" s="7" t="s">
        <v>11804</v>
      </c>
      <c r="G13199" s="7" t="s">
        <v>5401</v>
      </c>
      <c r="H13199" s="8" t="s">
        <v>8295</v>
      </c>
      <c r="I13199" s="8" t="s">
        <v>9296</v>
      </c>
      <c r="J13199" s="19">
        <v>1</v>
      </c>
      <c r="K13199" s="19" t="s">
        <v>20093</v>
      </c>
      <c r="L13199" s="11"/>
      <c r="M13199" s="11"/>
      <c r="N13199" s="24"/>
      <c r="P13199" s="32"/>
      <c r="R13199">
        <v>1</v>
      </c>
      <c r="S13199">
        <v>1</v>
      </c>
      <c r="T13199" s="19"/>
      <c r="U13199" s="3"/>
      <c r="X13199" t="str">
        <f t="shared" si="801"/>
        <v/>
      </c>
      <c r="Z13199" t="str">
        <f t="shared" si="802"/>
        <v/>
      </c>
      <c r="AB13199" s="9"/>
      <c r="AC13199" t="s">
        <v>8295</v>
      </c>
      <c r="AD13199">
        <f t="shared" si="800"/>
        <v>0</v>
      </c>
      <c r="AF13199" s="3"/>
      <c r="AH13199" s="9"/>
    </row>
    <row r="13200" spans="1:34" ht="10.95" customHeight="1" outlineLevel="1" x14ac:dyDescent="0.25">
      <c r="A13200" t="s">
        <v>278</v>
      </c>
      <c r="C13200" s="3" t="s">
        <v>11994</v>
      </c>
      <c r="D13200" s="3">
        <v>7864</v>
      </c>
      <c r="E13200" s="9">
        <v>2016</v>
      </c>
      <c r="F13200" s="7" t="s">
        <v>11804</v>
      </c>
      <c r="G13200" s="7" t="s">
        <v>5401</v>
      </c>
      <c r="H13200" s="8" t="s">
        <v>11682</v>
      </c>
      <c r="I13200" s="8" t="s">
        <v>9296</v>
      </c>
      <c r="J13200" s="19">
        <v>1</v>
      </c>
      <c r="K13200" s="19" t="s">
        <v>20093</v>
      </c>
      <c r="L13200" s="11"/>
      <c r="M13200" s="11"/>
      <c r="N13200" s="24"/>
      <c r="P13200" s="32"/>
      <c r="T13200" s="19"/>
      <c r="U13200" s="3"/>
      <c r="X13200" t="str">
        <f t="shared" si="801"/>
        <v/>
      </c>
      <c r="Z13200" t="str">
        <f t="shared" si="802"/>
        <v/>
      </c>
      <c r="AB13200" s="9"/>
      <c r="AC13200" t="s">
        <v>11682</v>
      </c>
      <c r="AD13200">
        <f t="shared" si="800"/>
        <v>0</v>
      </c>
      <c r="AF13200" s="3"/>
      <c r="AH13200" s="9"/>
    </row>
    <row r="13201" spans="1:34" ht="10.95" customHeight="1" outlineLevel="1" x14ac:dyDescent="0.25">
      <c r="A13201" t="s">
        <v>278</v>
      </c>
      <c r="C13201" s="3" t="s">
        <v>11994</v>
      </c>
      <c r="D13201" s="3">
        <v>7865</v>
      </c>
      <c r="E13201" s="9">
        <v>2016</v>
      </c>
      <c r="F13201" s="7" t="s">
        <v>11804</v>
      </c>
      <c r="G13201" s="7" t="s">
        <v>5401</v>
      </c>
      <c r="H13201" s="8" t="s">
        <v>3988</v>
      </c>
      <c r="I13201" s="8" t="s">
        <v>9296</v>
      </c>
      <c r="J13201" s="19">
        <v>1</v>
      </c>
      <c r="K13201" s="19" t="s">
        <v>20093</v>
      </c>
      <c r="L13201" s="11"/>
      <c r="M13201" s="11"/>
      <c r="N13201" s="24"/>
      <c r="P13201" s="32"/>
      <c r="T13201" s="19"/>
      <c r="U13201" s="3"/>
      <c r="X13201" t="str">
        <f t="shared" si="801"/>
        <v/>
      </c>
      <c r="Z13201" t="str">
        <f t="shared" si="802"/>
        <v/>
      </c>
      <c r="AB13201" s="9"/>
      <c r="AC13201" t="s">
        <v>3988</v>
      </c>
      <c r="AD13201">
        <f t="shared" si="800"/>
        <v>0</v>
      </c>
      <c r="AF13201" s="3"/>
      <c r="AH13201" s="9"/>
    </row>
    <row r="13202" spans="1:34" ht="10.95" customHeight="1" outlineLevel="1" x14ac:dyDescent="0.25">
      <c r="A13202" t="s">
        <v>278</v>
      </c>
      <c r="C13202" s="3" t="s">
        <v>11994</v>
      </c>
      <c r="D13202" s="3">
        <v>7866</v>
      </c>
      <c r="E13202" s="9">
        <v>2016</v>
      </c>
      <c r="F13202" s="7" t="s">
        <v>11804</v>
      </c>
      <c r="G13202" s="7" t="s">
        <v>5401</v>
      </c>
      <c r="H13202" s="8" t="s">
        <v>12485</v>
      </c>
      <c r="I13202" s="8" t="s">
        <v>9296</v>
      </c>
      <c r="J13202" s="19">
        <v>1</v>
      </c>
      <c r="K13202" s="19" t="s">
        <v>20093</v>
      </c>
      <c r="L13202" s="11"/>
      <c r="M13202" s="11"/>
      <c r="N13202" s="24"/>
      <c r="P13202" s="32"/>
      <c r="T13202" s="19"/>
      <c r="U13202" s="3"/>
      <c r="X13202" t="str">
        <f t="shared" si="801"/>
        <v/>
      </c>
      <c r="Z13202" t="str">
        <f t="shared" si="802"/>
        <v/>
      </c>
      <c r="AB13202" s="9"/>
      <c r="AC13202" t="s">
        <v>12485</v>
      </c>
      <c r="AD13202">
        <f t="shared" si="800"/>
        <v>0</v>
      </c>
      <c r="AF13202" s="3"/>
      <c r="AH13202" s="9"/>
    </row>
    <row r="13203" spans="1:34" ht="10.95" customHeight="1" outlineLevel="1" x14ac:dyDescent="0.25">
      <c r="A13203" t="s">
        <v>278</v>
      </c>
      <c r="C13203" s="3" t="s">
        <v>11994</v>
      </c>
      <c r="D13203" s="3" t="s">
        <v>11802</v>
      </c>
      <c r="E13203" s="9">
        <v>2016</v>
      </c>
      <c r="F13203" s="7" t="s">
        <v>11805</v>
      </c>
      <c r="G13203" s="7" t="s">
        <v>5401</v>
      </c>
      <c r="H13203" s="8" t="s">
        <v>991</v>
      </c>
      <c r="I13203" s="8" t="s">
        <v>9296</v>
      </c>
      <c r="J13203" s="19">
        <v>1</v>
      </c>
      <c r="K13203" s="19" t="s">
        <v>7736</v>
      </c>
      <c r="L13203" s="11">
        <v>11</v>
      </c>
      <c r="M13203" s="11"/>
      <c r="N13203" s="24"/>
      <c r="P13203" s="32"/>
      <c r="T13203" s="19"/>
      <c r="U13203" s="3"/>
      <c r="X13203" t="str">
        <f t="shared" si="801"/>
        <v/>
      </c>
      <c r="Z13203">
        <f t="shared" si="802"/>
        <v>1</v>
      </c>
      <c r="AB13203" s="9"/>
      <c r="AC13203" t="s">
        <v>991</v>
      </c>
      <c r="AD13203">
        <f t="shared" si="800"/>
        <v>0</v>
      </c>
      <c r="AF13203" s="3"/>
      <c r="AH13203" s="9"/>
    </row>
    <row r="13204" spans="1:34" ht="10.95" customHeight="1" outlineLevel="1" x14ac:dyDescent="0.25">
      <c r="A13204" t="s">
        <v>278</v>
      </c>
      <c r="C13204" s="3" t="s">
        <v>11994</v>
      </c>
      <c r="D13204" s="3">
        <v>7867</v>
      </c>
      <c r="E13204" s="9">
        <v>2016</v>
      </c>
      <c r="F13204" s="7" t="s">
        <v>11806</v>
      </c>
      <c r="G13204" s="7" t="s">
        <v>5401</v>
      </c>
      <c r="H13204" s="8" t="s">
        <v>9364</v>
      </c>
      <c r="I13204" s="8" t="s">
        <v>9296</v>
      </c>
      <c r="J13204" s="19">
        <v>1</v>
      </c>
      <c r="K13204" s="19" t="s">
        <v>20093</v>
      </c>
      <c r="L13204" s="11"/>
      <c r="M13204" s="11"/>
      <c r="N13204" s="24"/>
      <c r="P13204" s="32"/>
      <c r="T13204" s="19"/>
      <c r="U13204" s="3"/>
      <c r="X13204" t="str">
        <f t="shared" si="801"/>
        <v/>
      </c>
      <c r="Z13204" t="str">
        <f t="shared" si="802"/>
        <v/>
      </c>
      <c r="AB13204" s="9"/>
      <c r="AC13204" t="s">
        <v>9364</v>
      </c>
      <c r="AD13204">
        <f t="shared" ref="AD13204:AD13235" si="803">COUNTIF(H13204,"*Fuji*")</f>
        <v>0</v>
      </c>
      <c r="AF13204" s="3"/>
      <c r="AH13204" s="9"/>
    </row>
    <row r="13205" spans="1:34" ht="10.95" customHeight="1" outlineLevel="1" x14ac:dyDescent="0.25">
      <c r="A13205" t="s">
        <v>278</v>
      </c>
      <c r="C13205" s="3" t="s">
        <v>11994</v>
      </c>
      <c r="D13205" s="3" t="s">
        <v>11803</v>
      </c>
      <c r="E13205" s="9">
        <v>2016</v>
      </c>
      <c r="F13205" s="7" t="s">
        <v>11807</v>
      </c>
      <c r="G13205" s="7" t="s">
        <v>5401</v>
      </c>
      <c r="H13205" s="8" t="s">
        <v>11808</v>
      </c>
      <c r="I13205" s="8" t="s">
        <v>9296</v>
      </c>
      <c r="J13205" s="19">
        <v>1</v>
      </c>
      <c r="K13205" s="19" t="s">
        <v>7736</v>
      </c>
      <c r="L13205" s="11">
        <v>11</v>
      </c>
      <c r="M13205" s="11"/>
      <c r="N13205" s="24"/>
      <c r="P13205" s="32"/>
      <c r="S13205">
        <v>1</v>
      </c>
      <c r="T13205" s="19"/>
      <c r="U13205" s="3"/>
      <c r="X13205" t="str">
        <f t="shared" si="801"/>
        <v/>
      </c>
      <c r="Z13205">
        <f t="shared" si="802"/>
        <v>1</v>
      </c>
      <c r="AB13205" s="9"/>
      <c r="AC13205" t="s">
        <v>11808</v>
      </c>
      <c r="AD13205">
        <f t="shared" si="803"/>
        <v>0</v>
      </c>
      <c r="AF13205" s="3"/>
      <c r="AH13205" s="9"/>
    </row>
    <row r="13206" spans="1:34" ht="10.95" customHeight="1" outlineLevel="1" x14ac:dyDescent="0.25">
      <c r="A13206" t="s">
        <v>278</v>
      </c>
      <c r="C13206" s="3" t="s">
        <v>11994</v>
      </c>
      <c r="D13206" s="3">
        <v>7953</v>
      </c>
      <c r="E13206" s="9">
        <v>2016</v>
      </c>
      <c r="F13206" s="7" t="s">
        <v>11804</v>
      </c>
      <c r="G13206" s="7" t="s">
        <v>5401</v>
      </c>
      <c r="H13206" s="8" t="s">
        <v>20743</v>
      </c>
      <c r="I13206" s="8" t="s">
        <v>20740</v>
      </c>
      <c r="J13206" s="19">
        <v>7</v>
      </c>
      <c r="K13206" s="19" t="s">
        <v>20093</v>
      </c>
      <c r="L13206" s="11"/>
      <c r="M13206" s="11"/>
      <c r="N13206" s="24"/>
      <c r="P13206" s="32"/>
      <c r="T13206" s="19"/>
      <c r="U13206" s="3"/>
      <c r="X13206" t="str">
        <f t="shared" si="801"/>
        <v/>
      </c>
      <c r="Z13206" t="str">
        <f t="shared" si="802"/>
        <v/>
      </c>
      <c r="AB13206" s="9"/>
      <c r="AC13206" t="s">
        <v>20743</v>
      </c>
      <c r="AD13206">
        <f t="shared" si="803"/>
        <v>0</v>
      </c>
      <c r="AF13206" s="3"/>
      <c r="AH13206" s="9"/>
    </row>
    <row r="13207" spans="1:34" ht="10.95" customHeight="1" outlineLevel="1" x14ac:dyDescent="0.25">
      <c r="A13207" t="s">
        <v>278</v>
      </c>
      <c r="C13207" s="3" t="s">
        <v>11994</v>
      </c>
      <c r="D13207" s="3">
        <v>7954</v>
      </c>
      <c r="E13207" s="9">
        <v>2016</v>
      </c>
      <c r="F13207" s="7" t="s">
        <v>11804</v>
      </c>
      <c r="G13207" s="7" t="s">
        <v>5401</v>
      </c>
      <c r="H13207" s="8" t="s">
        <v>20743</v>
      </c>
      <c r="I13207" s="8" t="s">
        <v>20740</v>
      </c>
      <c r="J13207" s="19">
        <v>7</v>
      </c>
      <c r="K13207" s="19" t="s">
        <v>20093</v>
      </c>
      <c r="L13207" s="11"/>
      <c r="M13207" s="11"/>
      <c r="N13207" s="24"/>
      <c r="P13207" s="32"/>
      <c r="T13207" s="19"/>
      <c r="U13207" s="3"/>
      <c r="X13207" t="str">
        <f t="shared" si="801"/>
        <v/>
      </c>
      <c r="Z13207" t="str">
        <f t="shared" si="802"/>
        <v/>
      </c>
      <c r="AB13207" s="9"/>
      <c r="AC13207" t="s">
        <v>20743</v>
      </c>
      <c r="AD13207">
        <f t="shared" si="803"/>
        <v>0</v>
      </c>
      <c r="AF13207" s="3"/>
      <c r="AH13207" s="9"/>
    </row>
    <row r="13208" spans="1:34" ht="10.95" customHeight="1" outlineLevel="1" x14ac:dyDescent="0.25">
      <c r="A13208" t="s">
        <v>278</v>
      </c>
      <c r="C13208" s="3" t="s">
        <v>11994</v>
      </c>
      <c r="D13208" s="3">
        <v>7955</v>
      </c>
      <c r="E13208" s="9">
        <v>2016</v>
      </c>
      <c r="F13208" s="7" t="s">
        <v>11804</v>
      </c>
      <c r="G13208" s="7" t="s">
        <v>5401</v>
      </c>
      <c r="H13208" s="8" t="s">
        <v>20743</v>
      </c>
      <c r="I13208" s="8" t="s">
        <v>20740</v>
      </c>
      <c r="J13208" s="19">
        <v>7</v>
      </c>
      <c r="K13208" s="19" t="s">
        <v>20093</v>
      </c>
      <c r="L13208" s="11"/>
      <c r="M13208" s="11"/>
      <c r="N13208" s="24"/>
      <c r="P13208" s="32"/>
      <c r="T13208" s="19"/>
      <c r="U13208" s="3"/>
      <c r="X13208" t="str">
        <f t="shared" si="801"/>
        <v/>
      </c>
      <c r="Z13208" t="str">
        <f t="shared" si="802"/>
        <v/>
      </c>
      <c r="AB13208" s="9"/>
      <c r="AC13208" t="s">
        <v>20743</v>
      </c>
      <c r="AD13208">
        <f t="shared" si="803"/>
        <v>0</v>
      </c>
      <c r="AF13208" s="3"/>
      <c r="AH13208" s="9"/>
    </row>
    <row r="13209" spans="1:34" ht="10.95" customHeight="1" outlineLevel="1" x14ac:dyDescent="0.25">
      <c r="A13209" t="s">
        <v>278</v>
      </c>
      <c r="C13209" s="3" t="s">
        <v>11994</v>
      </c>
      <c r="D13209" s="3">
        <v>7956</v>
      </c>
      <c r="E13209" s="9">
        <v>2016</v>
      </c>
      <c r="F13209" s="7" t="s">
        <v>11804</v>
      </c>
      <c r="G13209" s="7" t="s">
        <v>5401</v>
      </c>
      <c r="H13209" s="8" t="s">
        <v>20743</v>
      </c>
      <c r="I13209" s="8" t="s">
        <v>20740</v>
      </c>
      <c r="J13209" s="19">
        <v>7</v>
      </c>
      <c r="K13209" s="19" t="s">
        <v>20093</v>
      </c>
      <c r="L13209" s="11"/>
      <c r="M13209" s="11"/>
      <c r="N13209" s="24"/>
      <c r="P13209" s="32"/>
      <c r="T13209" s="19"/>
      <c r="U13209" s="3"/>
      <c r="X13209" t="str">
        <f t="shared" si="801"/>
        <v/>
      </c>
      <c r="Z13209" t="str">
        <f t="shared" si="802"/>
        <v/>
      </c>
      <c r="AB13209" s="9"/>
      <c r="AC13209" t="s">
        <v>20743</v>
      </c>
      <c r="AD13209">
        <f t="shared" si="803"/>
        <v>0</v>
      </c>
      <c r="AF13209" s="3"/>
      <c r="AH13209" s="9"/>
    </row>
    <row r="13210" spans="1:34" ht="10.95" customHeight="1" outlineLevel="1" x14ac:dyDescent="0.25">
      <c r="A13210" t="s">
        <v>278</v>
      </c>
      <c r="C13210" s="3" t="s">
        <v>11994</v>
      </c>
      <c r="D13210" s="3" t="s">
        <v>20741</v>
      </c>
      <c r="E13210" s="9">
        <v>2016</v>
      </c>
      <c r="F13210" s="7" t="s">
        <v>11805</v>
      </c>
      <c r="G13210" s="7" t="s">
        <v>5401</v>
      </c>
      <c r="H13210" s="8" t="s">
        <v>20743</v>
      </c>
      <c r="I13210" s="8" t="s">
        <v>20740</v>
      </c>
      <c r="J13210" s="19">
        <v>7</v>
      </c>
      <c r="K13210" s="19" t="s">
        <v>7736</v>
      </c>
      <c r="L13210" s="11">
        <v>2.5</v>
      </c>
      <c r="M13210" s="11"/>
      <c r="N13210" s="24"/>
      <c r="P13210" s="32"/>
      <c r="T13210" s="19"/>
      <c r="U13210" s="3"/>
      <c r="X13210" t="str">
        <f t="shared" si="801"/>
        <v/>
      </c>
      <c r="Z13210">
        <f t="shared" si="802"/>
        <v>1</v>
      </c>
      <c r="AB13210" s="9"/>
      <c r="AC13210" t="s">
        <v>20743</v>
      </c>
      <c r="AD13210">
        <f t="shared" si="803"/>
        <v>0</v>
      </c>
      <c r="AF13210" s="3"/>
      <c r="AH13210" s="9"/>
    </row>
    <row r="13211" spans="1:34" ht="10.95" customHeight="1" outlineLevel="1" x14ac:dyDescent="0.25">
      <c r="A13211" t="s">
        <v>278</v>
      </c>
      <c r="C13211" s="3" t="s">
        <v>11994</v>
      </c>
      <c r="D13211" s="3">
        <v>7957</v>
      </c>
      <c r="E13211" s="9">
        <v>2016</v>
      </c>
      <c r="F13211" s="7" t="s">
        <v>11806</v>
      </c>
      <c r="G13211" s="7" t="s">
        <v>5401</v>
      </c>
      <c r="H13211" s="8" t="s">
        <v>20743</v>
      </c>
      <c r="I13211" s="8" t="s">
        <v>20740</v>
      </c>
      <c r="J13211" s="19">
        <v>7</v>
      </c>
      <c r="K13211" s="19" t="s">
        <v>20093</v>
      </c>
      <c r="L13211" s="11"/>
      <c r="M13211" s="11"/>
      <c r="N13211" s="24"/>
      <c r="P13211" s="32"/>
      <c r="T13211" s="19"/>
      <c r="U13211" s="3"/>
      <c r="X13211" t="str">
        <f t="shared" si="801"/>
        <v/>
      </c>
      <c r="Z13211" t="str">
        <f t="shared" si="802"/>
        <v/>
      </c>
      <c r="AB13211" s="9"/>
      <c r="AC13211" t="s">
        <v>20743</v>
      </c>
      <c r="AD13211">
        <f t="shared" si="803"/>
        <v>0</v>
      </c>
      <c r="AF13211" s="3"/>
      <c r="AH13211" s="9"/>
    </row>
    <row r="13212" spans="1:34" ht="10.95" customHeight="1" outlineLevel="1" x14ac:dyDescent="0.25">
      <c r="A13212" t="s">
        <v>278</v>
      </c>
      <c r="C13212" s="3" t="s">
        <v>11994</v>
      </c>
      <c r="D13212" s="3" t="s">
        <v>20742</v>
      </c>
      <c r="E13212" s="9">
        <v>2016</v>
      </c>
      <c r="F13212" s="7" t="s">
        <v>11807</v>
      </c>
      <c r="G13212" s="7" t="s">
        <v>5401</v>
      </c>
      <c r="H13212" s="8" t="s">
        <v>20743</v>
      </c>
      <c r="I13212" s="8" t="s">
        <v>20740</v>
      </c>
      <c r="J13212" s="19">
        <v>7</v>
      </c>
      <c r="K13212" s="19" t="s">
        <v>7736</v>
      </c>
      <c r="L13212" s="11">
        <v>2.5</v>
      </c>
      <c r="M13212" s="11"/>
      <c r="N13212" s="24"/>
      <c r="P13212" s="32"/>
      <c r="T13212" s="19"/>
      <c r="U13212" s="3"/>
      <c r="X13212" t="str">
        <f t="shared" si="801"/>
        <v/>
      </c>
      <c r="Z13212">
        <f t="shared" si="802"/>
        <v>1</v>
      </c>
      <c r="AB13212" s="9"/>
      <c r="AC13212" t="s">
        <v>20743</v>
      </c>
      <c r="AD13212">
        <f t="shared" si="803"/>
        <v>0</v>
      </c>
      <c r="AF13212" s="3"/>
      <c r="AH13212" s="9"/>
    </row>
    <row r="13213" spans="1:34" ht="10.95" customHeight="1" outlineLevel="1" x14ac:dyDescent="0.25">
      <c r="A13213" t="s">
        <v>278</v>
      </c>
      <c r="C13213" s="3" t="s">
        <v>11994</v>
      </c>
      <c r="D13213" s="3">
        <v>8323</v>
      </c>
      <c r="E13213" s="9">
        <v>2017</v>
      </c>
      <c r="F13213" s="7" t="s">
        <v>20746</v>
      </c>
      <c r="G13213" s="7" t="s">
        <v>5401</v>
      </c>
      <c r="H13213" s="8" t="s">
        <v>20750</v>
      </c>
      <c r="I13213" s="8" t="s">
        <v>7560</v>
      </c>
      <c r="J13213" s="19">
        <v>7</v>
      </c>
      <c r="K13213" s="19" t="s">
        <v>20093</v>
      </c>
      <c r="L13213" s="11"/>
      <c r="M13213" s="11"/>
      <c r="N13213" s="24"/>
      <c r="P13213" s="32"/>
      <c r="T13213" s="19"/>
      <c r="U13213" s="3"/>
      <c r="X13213" t="str">
        <f t="shared" si="801"/>
        <v/>
      </c>
      <c r="Z13213" t="str">
        <f t="shared" si="802"/>
        <v/>
      </c>
      <c r="AB13213" s="9"/>
      <c r="AC13213" t="s">
        <v>20750</v>
      </c>
      <c r="AD13213">
        <f t="shared" si="803"/>
        <v>0</v>
      </c>
      <c r="AF13213" s="3"/>
      <c r="AH13213" s="9"/>
    </row>
    <row r="13214" spans="1:34" ht="10.95" customHeight="1" outlineLevel="1" x14ac:dyDescent="0.25">
      <c r="A13214" t="s">
        <v>278</v>
      </c>
      <c r="C13214" s="3" t="s">
        <v>11994</v>
      </c>
      <c r="D13214" s="3">
        <v>8324</v>
      </c>
      <c r="E13214" s="9">
        <v>2017</v>
      </c>
      <c r="F13214" s="7" t="s">
        <v>20746</v>
      </c>
      <c r="G13214" s="7" t="s">
        <v>5401</v>
      </c>
      <c r="H13214" s="8" t="s">
        <v>20751</v>
      </c>
      <c r="I13214" s="8" t="s">
        <v>7560</v>
      </c>
      <c r="J13214" s="19">
        <v>7</v>
      </c>
      <c r="K13214" s="19" t="s">
        <v>20093</v>
      </c>
      <c r="L13214" s="11"/>
      <c r="M13214" s="11"/>
      <c r="N13214" s="24"/>
      <c r="P13214" s="32"/>
      <c r="T13214" s="19"/>
      <c r="U13214" s="3"/>
      <c r="X13214" t="str">
        <f t="shared" si="801"/>
        <v/>
      </c>
      <c r="Z13214" t="str">
        <f t="shared" si="802"/>
        <v/>
      </c>
      <c r="AB13214" s="9"/>
      <c r="AC13214" t="s">
        <v>20751</v>
      </c>
      <c r="AD13214">
        <f t="shared" si="803"/>
        <v>0</v>
      </c>
      <c r="AF13214" s="3"/>
      <c r="AH13214" s="9"/>
    </row>
    <row r="13215" spans="1:34" ht="10.95" customHeight="1" outlineLevel="1" x14ac:dyDescent="0.25">
      <c r="A13215" t="s">
        <v>278</v>
      </c>
      <c r="C13215" s="3" t="s">
        <v>11994</v>
      </c>
      <c r="D13215" s="3">
        <v>8325</v>
      </c>
      <c r="E13215" s="9">
        <v>2017</v>
      </c>
      <c r="F13215" s="7" t="s">
        <v>20746</v>
      </c>
      <c r="G13215" s="7" t="s">
        <v>5401</v>
      </c>
      <c r="H13215" s="8" t="s">
        <v>20752</v>
      </c>
      <c r="I13215" s="8" t="s">
        <v>7560</v>
      </c>
      <c r="J13215" s="19">
        <v>7</v>
      </c>
      <c r="K13215" s="19" t="s">
        <v>20093</v>
      </c>
      <c r="L13215" s="11"/>
      <c r="M13215" s="11"/>
      <c r="N13215" s="24"/>
      <c r="P13215" s="32"/>
      <c r="T13215" s="19"/>
      <c r="U13215" s="3"/>
      <c r="X13215" t="str">
        <f t="shared" si="801"/>
        <v/>
      </c>
      <c r="Z13215" t="str">
        <f t="shared" si="802"/>
        <v/>
      </c>
      <c r="AB13215" s="9"/>
      <c r="AC13215" t="s">
        <v>20752</v>
      </c>
      <c r="AD13215">
        <f t="shared" si="803"/>
        <v>0</v>
      </c>
      <c r="AF13215" s="3"/>
      <c r="AH13215" s="9"/>
    </row>
    <row r="13216" spans="1:34" ht="10.95" customHeight="1" outlineLevel="1" x14ac:dyDescent="0.25">
      <c r="A13216" t="s">
        <v>278</v>
      </c>
      <c r="C13216" s="3" t="s">
        <v>11994</v>
      </c>
      <c r="D13216" s="3">
        <v>8326</v>
      </c>
      <c r="E13216" s="9">
        <v>2017</v>
      </c>
      <c r="F13216" s="7" t="s">
        <v>20746</v>
      </c>
      <c r="G13216" s="7" t="s">
        <v>5401</v>
      </c>
      <c r="H13216" s="8" t="s">
        <v>20753</v>
      </c>
      <c r="I13216" s="8" t="s">
        <v>7560</v>
      </c>
      <c r="J13216" s="19">
        <v>7</v>
      </c>
      <c r="K13216" s="19" t="s">
        <v>20093</v>
      </c>
      <c r="L13216" s="11"/>
      <c r="M13216" s="11"/>
      <c r="N13216" s="24"/>
      <c r="P13216" s="32"/>
      <c r="T13216" s="19"/>
      <c r="U13216" s="3"/>
      <c r="X13216" t="str">
        <f t="shared" si="801"/>
        <v/>
      </c>
      <c r="Z13216" t="str">
        <f t="shared" si="802"/>
        <v/>
      </c>
      <c r="AB13216" s="9"/>
      <c r="AC13216" t="s">
        <v>20753</v>
      </c>
      <c r="AD13216">
        <f t="shared" si="803"/>
        <v>0</v>
      </c>
      <c r="AF13216" s="3"/>
      <c r="AH13216" s="9"/>
    </row>
    <row r="13217" spans="1:34" ht="10.95" customHeight="1" outlineLevel="1" x14ac:dyDescent="0.25">
      <c r="A13217" t="s">
        <v>278</v>
      </c>
      <c r="C13217" s="3" t="s">
        <v>11994</v>
      </c>
      <c r="D13217" s="3" t="s">
        <v>20744</v>
      </c>
      <c r="E13217" s="9">
        <v>2017</v>
      </c>
      <c r="F13217" s="7" t="s">
        <v>20747</v>
      </c>
      <c r="G13217" s="7" t="s">
        <v>5401</v>
      </c>
      <c r="H13217" s="8" t="s">
        <v>7560</v>
      </c>
      <c r="I13217" s="8" t="s">
        <v>7560</v>
      </c>
      <c r="J13217" s="19">
        <v>7</v>
      </c>
      <c r="K13217" s="19" t="s">
        <v>7736</v>
      </c>
      <c r="L13217" s="11">
        <v>2.5</v>
      </c>
      <c r="M13217" s="11"/>
      <c r="N13217" s="24"/>
      <c r="P13217" s="32"/>
      <c r="T13217" s="19"/>
      <c r="U13217" s="3"/>
      <c r="X13217" t="str">
        <f t="shared" si="801"/>
        <v/>
      </c>
      <c r="Z13217">
        <f t="shared" si="802"/>
        <v>1</v>
      </c>
      <c r="AB13217" s="9"/>
      <c r="AC13217" t="s">
        <v>7560</v>
      </c>
      <c r="AD13217">
        <f t="shared" si="803"/>
        <v>0</v>
      </c>
      <c r="AF13217" s="3"/>
      <c r="AH13217" s="9"/>
    </row>
    <row r="13218" spans="1:34" ht="10.95" customHeight="1" outlineLevel="1" x14ac:dyDescent="0.25">
      <c r="A13218" t="s">
        <v>278</v>
      </c>
      <c r="C13218" s="3" t="s">
        <v>11994</v>
      </c>
      <c r="D13218" s="3">
        <v>8327</v>
      </c>
      <c r="E13218" s="9">
        <v>2017</v>
      </c>
      <c r="F13218" s="7" t="s">
        <v>20748</v>
      </c>
      <c r="G13218" s="7" t="s">
        <v>5401</v>
      </c>
      <c r="H13218" s="8" t="s">
        <v>20754</v>
      </c>
      <c r="I13218" s="8" t="s">
        <v>7560</v>
      </c>
      <c r="J13218" s="19">
        <v>7</v>
      </c>
      <c r="K13218" s="19" t="s">
        <v>20093</v>
      </c>
      <c r="L13218" s="11"/>
      <c r="M13218" s="11"/>
      <c r="N13218" s="24"/>
      <c r="P13218" s="32"/>
      <c r="T13218" s="19"/>
      <c r="U13218" s="3"/>
      <c r="X13218" t="str">
        <f t="shared" si="801"/>
        <v/>
      </c>
      <c r="Z13218" t="str">
        <f t="shared" si="802"/>
        <v/>
      </c>
      <c r="AB13218" s="9"/>
      <c r="AC13218" t="s">
        <v>20754</v>
      </c>
      <c r="AD13218">
        <f t="shared" si="803"/>
        <v>0</v>
      </c>
      <c r="AF13218" s="3"/>
      <c r="AH13218" s="9"/>
    </row>
    <row r="13219" spans="1:34" ht="10.95" customHeight="1" outlineLevel="1" x14ac:dyDescent="0.25">
      <c r="A13219" t="s">
        <v>278</v>
      </c>
      <c r="C13219" s="3" t="s">
        <v>11994</v>
      </c>
      <c r="D13219" s="3" t="s">
        <v>20745</v>
      </c>
      <c r="E13219" s="9">
        <v>2017</v>
      </c>
      <c r="F13219" s="7" t="s">
        <v>20749</v>
      </c>
      <c r="G13219" s="7" t="s">
        <v>5401</v>
      </c>
      <c r="H13219" s="8" t="s">
        <v>20754</v>
      </c>
      <c r="I13219" s="8" t="s">
        <v>7560</v>
      </c>
      <c r="J13219" s="19">
        <v>7</v>
      </c>
      <c r="K13219" s="19" t="s">
        <v>7736</v>
      </c>
      <c r="L13219" s="11">
        <v>2.5</v>
      </c>
      <c r="M13219" s="11"/>
      <c r="N13219" s="24"/>
      <c r="P13219" s="32"/>
      <c r="T13219" s="19"/>
      <c r="U13219" s="3"/>
      <c r="X13219" t="str">
        <f t="shared" si="801"/>
        <v/>
      </c>
      <c r="Z13219">
        <f t="shared" si="802"/>
        <v>1</v>
      </c>
      <c r="AB13219" s="9"/>
      <c r="AC13219" t="s">
        <v>20754</v>
      </c>
      <c r="AD13219">
        <f t="shared" si="803"/>
        <v>0</v>
      </c>
      <c r="AF13219" s="3"/>
      <c r="AH13219" s="9"/>
    </row>
    <row r="13220" spans="1:34" ht="10.95" customHeight="1" outlineLevel="1" x14ac:dyDescent="0.25">
      <c r="A13220" t="s">
        <v>278</v>
      </c>
      <c r="C13220" s="3" t="s">
        <v>11994</v>
      </c>
      <c r="D13220" s="3">
        <v>8479</v>
      </c>
      <c r="E13220" s="9">
        <v>2017</v>
      </c>
      <c r="F13220" s="7" t="s">
        <v>20746</v>
      </c>
      <c r="G13220" s="7" t="s">
        <v>5401</v>
      </c>
      <c r="H13220" s="8" t="s">
        <v>20750</v>
      </c>
      <c r="I13220" s="8" t="s">
        <v>7560</v>
      </c>
      <c r="J13220" s="19">
        <v>7</v>
      </c>
      <c r="K13220" s="19" t="s">
        <v>20093</v>
      </c>
      <c r="L13220" s="11"/>
      <c r="M13220" s="11"/>
      <c r="N13220" s="24"/>
      <c r="P13220" s="32"/>
      <c r="T13220" s="19"/>
      <c r="U13220" s="3"/>
      <c r="X13220" t="str">
        <f t="shared" si="801"/>
        <v/>
      </c>
      <c r="Z13220" t="str">
        <f t="shared" si="802"/>
        <v/>
      </c>
      <c r="AB13220" s="9"/>
      <c r="AC13220" t="s">
        <v>20750</v>
      </c>
      <c r="AD13220">
        <f t="shared" si="803"/>
        <v>0</v>
      </c>
      <c r="AF13220" s="3"/>
      <c r="AH13220" s="9"/>
    </row>
    <row r="13221" spans="1:34" ht="10.95" customHeight="1" outlineLevel="1" x14ac:dyDescent="0.25">
      <c r="A13221" t="s">
        <v>278</v>
      </c>
      <c r="C13221" s="3" t="s">
        <v>11994</v>
      </c>
      <c r="D13221" s="3">
        <v>8480</v>
      </c>
      <c r="E13221" s="9">
        <v>2017</v>
      </c>
      <c r="F13221" s="7" t="s">
        <v>20746</v>
      </c>
      <c r="G13221" s="7" t="s">
        <v>5401</v>
      </c>
      <c r="H13221" s="8" t="s">
        <v>20751</v>
      </c>
      <c r="I13221" s="8" t="s">
        <v>7560</v>
      </c>
      <c r="J13221" s="19">
        <v>7</v>
      </c>
      <c r="K13221" s="19" t="s">
        <v>20093</v>
      </c>
      <c r="L13221" s="11"/>
      <c r="M13221" s="11"/>
      <c r="N13221" s="24"/>
      <c r="P13221" s="32"/>
      <c r="T13221" s="19"/>
      <c r="U13221" s="3"/>
      <c r="X13221" t="str">
        <f t="shared" si="801"/>
        <v/>
      </c>
      <c r="Z13221" t="str">
        <f t="shared" si="802"/>
        <v/>
      </c>
      <c r="AB13221" s="9"/>
      <c r="AC13221" t="s">
        <v>20751</v>
      </c>
      <c r="AD13221">
        <f t="shared" si="803"/>
        <v>0</v>
      </c>
      <c r="AF13221" s="3"/>
      <c r="AH13221" s="9"/>
    </row>
    <row r="13222" spans="1:34" ht="10.95" customHeight="1" outlineLevel="1" x14ac:dyDescent="0.25">
      <c r="A13222" t="s">
        <v>278</v>
      </c>
      <c r="C13222" s="3" t="s">
        <v>11994</v>
      </c>
      <c r="D13222" s="3">
        <v>8481</v>
      </c>
      <c r="E13222" s="9">
        <v>2017</v>
      </c>
      <c r="F13222" s="7" t="s">
        <v>20746</v>
      </c>
      <c r="G13222" s="7" t="s">
        <v>5401</v>
      </c>
      <c r="H13222" s="8" t="s">
        <v>20752</v>
      </c>
      <c r="I13222" s="8" t="s">
        <v>7560</v>
      </c>
      <c r="J13222" s="19">
        <v>7</v>
      </c>
      <c r="K13222" s="19" t="s">
        <v>20093</v>
      </c>
      <c r="L13222" s="11"/>
      <c r="M13222" s="11"/>
      <c r="N13222" s="24"/>
      <c r="P13222" s="32"/>
      <c r="T13222" s="19"/>
      <c r="U13222" s="3"/>
      <c r="X13222" t="str">
        <f t="shared" si="801"/>
        <v/>
      </c>
      <c r="Z13222" t="str">
        <f t="shared" si="802"/>
        <v/>
      </c>
      <c r="AB13222" s="9"/>
      <c r="AC13222" t="s">
        <v>20752</v>
      </c>
      <c r="AD13222">
        <f t="shared" si="803"/>
        <v>0</v>
      </c>
      <c r="AF13222" s="3"/>
      <c r="AH13222" s="9"/>
    </row>
    <row r="13223" spans="1:34" ht="10.95" customHeight="1" outlineLevel="1" x14ac:dyDescent="0.25">
      <c r="A13223" t="s">
        <v>278</v>
      </c>
      <c r="C13223" s="3" t="s">
        <v>11994</v>
      </c>
      <c r="D13223" s="3">
        <v>8482</v>
      </c>
      <c r="E13223" s="9">
        <v>2017</v>
      </c>
      <c r="F13223" s="7" t="s">
        <v>20746</v>
      </c>
      <c r="G13223" s="7" t="s">
        <v>5401</v>
      </c>
      <c r="H13223" s="8" t="s">
        <v>20753</v>
      </c>
      <c r="I13223" s="8" t="s">
        <v>7560</v>
      </c>
      <c r="J13223" s="19">
        <v>7</v>
      </c>
      <c r="K13223" s="19" t="s">
        <v>20093</v>
      </c>
      <c r="L13223" s="11"/>
      <c r="M13223" s="11"/>
      <c r="N13223" s="24"/>
      <c r="P13223" s="32"/>
      <c r="T13223" s="19"/>
      <c r="U13223" s="3"/>
      <c r="X13223" t="str">
        <f t="shared" si="801"/>
        <v/>
      </c>
      <c r="Z13223" t="str">
        <f t="shared" si="802"/>
        <v/>
      </c>
      <c r="AB13223" s="9"/>
      <c r="AC13223" t="s">
        <v>20753</v>
      </c>
      <c r="AD13223">
        <f t="shared" si="803"/>
        <v>0</v>
      </c>
      <c r="AF13223" s="3"/>
      <c r="AH13223" s="9"/>
    </row>
    <row r="13224" spans="1:34" ht="10.95" customHeight="1" outlineLevel="1" x14ac:dyDescent="0.25">
      <c r="A13224" t="s">
        <v>278</v>
      </c>
      <c r="C13224" s="3" t="s">
        <v>11994</v>
      </c>
      <c r="D13224" s="3" t="s">
        <v>20755</v>
      </c>
      <c r="E13224" s="9">
        <v>2017</v>
      </c>
      <c r="F13224" s="7" t="s">
        <v>20747</v>
      </c>
      <c r="G13224" s="7" t="s">
        <v>5401</v>
      </c>
      <c r="H13224" s="8" t="s">
        <v>7560</v>
      </c>
      <c r="I13224" s="8" t="s">
        <v>7560</v>
      </c>
      <c r="J13224" s="19">
        <v>7</v>
      </c>
      <c r="K13224" s="19" t="s">
        <v>7736</v>
      </c>
      <c r="L13224" s="11">
        <v>2.5</v>
      </c>
      <c r="M13224" s="11"/>
      <c r="N13224" s="24"/>
      <c r="P13224" s="32"/>
      <c r="T13224" s="19"/>
      <c r="U13224" s="3"/>
      <c r="X13224" t="str">
        <f t="shared" si="801"/>
        <v/>
      </c>
      <c r="Z13224">
        <f t="shared" si="802"/>
        <v>1</v>
      </c>
      <c r="AB13224" s="9"/>
      <c r="AC13224" t="s">
        <v>7560</v>
      </c>
      <c r="AD13224">
        <f t="shared" si="803"/>
        <v>0</v>
      </c>
      <c r="AF13224" s="3"/>
      <c r="AH13224" s="9"/>
    </row>
    <row r="13225" spans="1:34" ht="10.95" customHeight="1" outlineLevel="1" x14ac:dyDescent="0.25">
      <c r="A13225" t="s">
        <v>278</v>
      </c>
      <c r="C13225" s="3" t="s">
        <v>11994</v>
      </c>
      <c r="D13225" s="3">
        <v>8483</v>
      </c>
      <c r="E13225" s="9">
        <v>2017</v>
      </c>
      <c r="F13225" s="7" t="s">
        <v>20748</v>
      </c>
      <c r="G13225" s="7" t="s">
        <v>5401</v>
      </c>
      <c r="H13225" s="8" t="s">
        <v>20754</v>
      </c>
      <c r="I13225" s="8" t="s">
        <v>7560</v>
      </c>
      <c r="J13225" s="19">
        <v>7</v>
      </c>
      <c r="K13225" s="19" t="s">
        <v>20093</v>
      </c>
      <c r="L13225" s="11"/>
      <c r="M13225" s="11"/>
      <c r="N13225" s="24"/>
      <c r="P13225" s="32"/>
      <c r="T13225" s="19"/>
      <c r="U13225" s="3"/>
      <c r="X13225" t="str">
        <f t="shared" si="801"/>
        <v/>
      </c>
      <c r="Z13225" t="str">
        <f t="shared" si="802"/>
        <v/>
      </c>
      <c r="AB13225" s="9"/>
      <c r="AC13225" t="s">
        <v>20754</v>
      </c>
      <c r="AD13225">
        <f t="shared" si="803"/>
        <v>0</v>
      </c>
      <c r="AF13225" s="3"/>
      <c r="AH13225" s="9"/>
    </row>
    <row r="13226" spans="1:34" ht="10.95" customHeight="1" outlineLevel="1" x14ac:dyDescent="0.25">
      <c r="A13226" t="s">
        <v>278</v>
      </c>
      <c r="C13226" s="3" t="s">
        <v>11994</v>
      </c>
      <c r="D13226" s="3" t="s">
        <v>20756</v>
      </c>
      <c r="E13226" s="9">
        <v>2017</v>
      </c>
      <c r="F13226" s="7" t="s">
        <v>20749</v>
      </c>
      <c r="G13226" s="7" t="s">
        <v>5401</v>
      </c>
      <c r="H13226" s="8" t="s">
        <v>20754</v>
      </c>
      <c r="I13226" s="8" t="s">
        <v>7560</v>
      </c>
      <c r="J13226" s="19">
        <v>7</v>
      </c>
      <c r="K13226" s="19" t="s">
        <v>7736</v>
      </c>
      <c r="L13226" s="11">
        <v>2.5</v>
      </c>
      <c r="M13226" s="11"/>
      <c r="N13226" s="24"/>
      <c r="P13226" s="32"/>
      <c r="T13226" s="19"/>
      <c r="U13226" s="3"/>
      <c r="X13226" t="str">
        <f t="shared" si="801"/>
        <v/>
      </c>
      <c r="Z13226">
        <f t="shared" si="802"/>
        <v>1</v>
      </c>
      <c r="AB13226" s="9"/>
      <c r="AC13226" t="s">
        <v>20754</v>
      </c>
      <c r="AD13226">
        <f t="shared" si="803"/>
        <v>0</v>
      </c>
      <c r="AF13226" s="3"/>
      <c r="AH13226" s="9"/>
    </row>
    <row r="13227" spans="1:34" ht="10.95" customHeight="1" outlineLevel="1" x14ac:dyDescent="0.25">
      <c r="A13227" t="s">
        <v>278</v>
      </c>
      <c r="C13227" s="3" t="s">
        <v>11994</v>
      </c>
      <c r="D13227" s="3">
        <v>8663</v>
      </c>
      <c r="E13227" s="9">
        <v>2017</v>
      </c>
      <c r="F13227" s="7" t="s">
        <v>20746</v>
      </c>
      <c r="G13227" s="7" t="s">
        <v>5401</v>
      </c>
      <c r="H13227" s="8" t="s">
        <v>20759</v>
      </c>
      <c r="I13227" s="8" t="s">
        <v>7560</v>
      </c>
      <c r="J13227" s="19">
        <v>7</v>
      </c>
      <c r="K13227" s="19" t="s">
        <v>20093</v>
      </c>
      <c r="L13227" s="11"/>
      <c r="M13227" s="11"/>
      <c r="N13227" s="24"/>
      <c r="P13227" s="32"/>
      <c r="T13227" s="19"/>
      <c r="U13227" s="3"/>
      <c r="X13227" t="str">
        <f t="shared" si="801"/>
        <v/>
      </c>
      <c r="Z13227" t="str">
        <f t="shared" si="802"/>
        <v/>
      </c>
      <c r="AB13227" s="9"/>
      <c r="AC13227" t="s">
        <v>20759</v>
      </c>
      <c r="AD13227">
        <f t="shared" si="803"/>
        <v>0</v>
      </c>
      <c r="AF13227" s="3"/>
      <c r="AH13227" s="9"/>
    </row>
    <row r="13228" spans="1:34" ht="10.95" customHeight="1" outlineLevel="1" x14ac:dyDescent="0.25">
      <c r="A13228" t="s">
        <v>278</v>
      </c>
      <c r="C13228" s="3" t="s">
        <v>11994</v>
      </c>
      <c r="D13228" s="3">
        <v>8664</v>
      </c>
      <c r="E13228" s="9">
        <v>2017</v>
      </c>
      <c r="F13228" s="7" t="s">
        <v>20746</v>
      </c>
      <c r="G13228" s="7" t="s">
        <v>5401</v>
      </c>
      <c r="H13228" s="8" t="s">
        <v>20760</v>
      </c>
      <c r="I13228" s="8" t="s">
        <v>7560</v>
      </c>
      <c r="J13228" s="19">
        <v>7</v>
      </c>
      <c r="K13228" s="19" t="s">
        <v>20093</v>
      </c>
      <c r="L13228" s="11"/>
      <c r="M13228" s="11"/>
      <c r="N13228" s="24"/>
      <c r="P13228" s="32"/>
      <c r="T13228" s="19"/>
      <c r="U13228" s="3"/>
      <c r="X13228" t="str">
        <f t="shared" si="801"/>
        <v/>
      </c>
      <c r="Z13228" t="str">
        <f t="shared" si="802"/>
        <v/>
      </c>
      <c r="AB13228" s="9"/>
      <c r="AC13228" t="s">
        <v>20760</v>
      </c>
      <c r="AD13228">
        <f t="shared" si="803"/>
        <v>0</v>
      </c>
      <c r="AF13228" s="3"/>
      <c r="AH13228" s="9"/>
    </row>
    <row r="13229" spans="1:34" ht="10.95" customHeight="1" outlineLevel="1" x14ac:dyDescent="0.25">
      <c r="A13229" t="s">
        <v>278</v>
      </c>
      <c r="C13229" s="3" t="s">
        <v>11994</v>
      </c>
      <c r="D13229" s="3">
        <v>8665</v>
      </c>
      <c r="E13229" s="9">
        <v>2017</v>
      </c>
      <c r="F13229" s="7" t="s">
        <v>20746</v>
      </c>
      <c r="G13229" s="7" t="s">
        <v>5401</v>
      </c>
      <c r="H13229" s="8" t="s">
        <v>20761</v>
      </c>
      <c r="I13229" s="8" t="s">
        <v>7560</v>
      </c>
      <c r="J13229" s="19">
        <v>7</v>
      </c>
      <c r="K13229" s="19" t="s">
        <v>20093</v>
      </c>
      <c r="L13229" s="11"/>
      <c r="M13229" s="11"/>
      <c r="N13229" s="24"/>
      <c r="P13229" s="32"/>
      <c r="T13229" s="19"/>
      <c r="U13229" s="3"/>
      <c r="X13229" t="str">
        <f t="shared" si="801"/>
        <v/>
      </c>
      <c r="Z13229" t="str">
        <f t="shared" si="802"/>
        <v/>
      </c>
      <c r="AB13229" s="9"/>
      <c r="AC13229" t="s">
        <v>20761</v>
      </c>
      <c r="AD13229">
        <f t="shared" si="803"/>
        <v>0</v>
      </c>
      <c r="AF13229" s="3"/>
      <c r="AH13229" s="9"/>
    </row>
    <row r="13230" spans="1:34" ht="10.95" customHeight="1" outlineLevel="1" x14ac:dyDescent="0.25">
      <c r="A13230" t="s">
        <v>278</v>
      </c>
      <c r="C13230" s="3" t="s">
        <v>11994</v>
      </c>
      <c r="D13230" s="3">
        <v>8666</v>
      </c>
      <c r="E13230" s="9">
        <v>2017</v>
      </c>
      <c r="F13230" s="7" t="s">
        <v>20746</v>
      </c>
      <c r="G13230" s="7" t="s">
        <v>5401</v>
      </c>
      <c r="H13230" s="8" t="s">
        <v>20762</v>
      </c>
      <c r="I13230" s="8" t="s">
        <v>7560</v>
      </c>
      <c r="J13230" s="19">
        <v>7</v>
      </c>
      <c r="K13230" s="19" t="s">
        <v>20093</v>
      </c>
      <c r="L13230" s="11"/>
      <c r="M13230" s="11"/>
      <c r="N13230" s="24"/>
      <c r="P13230" s="32"/>
      <c r="T13230" s="19"/>
      <c r="U13230" s="3"/>
      <c r="X13230" t="str">
        <f t="shared" si="801"/>
        <v/>
      </c>
      <c r="Z13230" t="str">
        <f t="shared" si="802"/>
        <v/>
      </c>
      <c r="AB13230" s="9"/>
      <c r="AC13230" t="s">
        <v>20762</v>
      </c>
      <c r="AD13230">
        <f t="shared" si="803"/>
        <v>0</v>
      </c>
      <c r="AF13230" s="3"/>
      <c r="AH13230" s="9"/>
    </row>
    <row r="13231" spans="1:34" ht="10.95" customHeight="1" outlineLevel="1" x14ac:dyDescent="0.25">
      <c r="A13231" t="s">
        <v>278</v>
      </c>
      <c r="C13231" s="3" t="s">
        <v>11994</v>
      </c>
      <c r="D13231" s="3" t="s">
        <v>20757</v>
      </c>
      <c r="E13231" s="9">
        <v>2017</v>
      </c>
      <c r="F13231" s="7" t="s">
        <v>20747</v>
      </c>
      <c r="G13231" s="7" t="s">
        <v>5401</v>
      </c>
      <c r="H13231" s="8" t="s">
        <v>7560</v>
      </c>
      <c r="I13231" s="8" t="s">
        <v>7560</v>
      </c>
      <c r="J13231" s="19">
        <v>7</v>
      </c>
      <c r="K13231" s="19" t="s">
        <v>7736</v>
      </c>
      <c r="L13231" s="11">
        <v>2.5</v>
      </c>
      <c r="M13231" s="11"/>
      <c r="N13231" s="24"/>
      <c r="P13231" s="32"/>
      <c r="T13231" s="19"/>
      <c r="U13231" s="3"/>
      <c r="X13231" t="str">
        <f t="shared" si="801"/>
        <v/>
      </c>
      <c r="Z13231">
        <f t="shared" si="802"/>
        <v>1</v>
      </c>
      <c r="AB13231" s="9"/>
      <c r="AC13231" t="s">
        <v>7560</v>
      </c>
      <c r="AD13231">
        <f t="shared" si="803"/>
        <v>0</v>
      </c>
      <c r="AF13231" s="3"/>
      <c r="AH13231" s="9"/>
    </row>
    <row r="13232" spans="1:34" ht="10.95" customHeight="1" outlineLevel="1" x14ac:dyDescent="0.25">
      <c r="A13232" t="s">
        <v>278</v>
      </c>
      <c r="C13232" s="3" t="s">
        <v>11994</v>
      </c>
      <c r="D13232" s="3">
        <v>8667</v>
      </c>
      <c r="E13232" s="9">
        <v>2017</v>
      </c>
      <c r="F13232" s="7" t="s">
        <v>20748</v>
      </c>
      <c r="G13232" s="7" t="s">
        <v>5401</v>
      </c>
      <c r="H13232" s="8" t="s">
        <v>20763</v>
      </c>
      <c r="I13232" s="8" t="s">
        <v>7560</v>
      </c>
      <c r="J13232" s="19">
        <v>7</v>
      </c>
      <c r="K13232" s="19" t="s">
        <v>20093</v>
      </c>
      <c r="L13232" s="11"/>
      <c r="M13232" s="11"/>
      <c r="N13232" s="24"/>
      <c r="P13232" s="32"/>
      <c r="T13232" s="19"/>
      <c r="U13232" s="3"/>
      <c r="X13232" t="str">
        <f t="shared" si="801"/>
        <v/>
      </c>
      <c r="Z13232" t="str">
        <f t="shared" si="802"/>
        <v/>
      </c>
      <c r="AB13232" s="9"/>
      <c r="AC13232" t="s">
        <v>20763</v>
      </c>
      <c r="AD13232">
        <f t="shared" si="803"/>
        <v>0</v>
      </c>
      <c r="AF13232" s="3"/>
      <c r="AH13232" s="9"/>
    </row>
    <row r="13233" spans="1:34" ht="10.95" customHeight="1" outlineLevel="1" x14ac:dyDescent="0.25">
      <c r="A13233" t="s">
        <v>278</v>
      </c>
      <c r="C13233" s="3" t="s">
        <v>11994</v>
      </c>
      <c r="D13233" s="3" t="s">
        <v>20758</v>
      </c>
      <c r="E13233" s="9">
        <v>2017</v>
      </c>
      <c r="F13233" s="7" t="s">
        <v>20749</v>
      </c>
      <c r="G13233" s="7" t="s">
        <v>5401</v>
      </c>
      <c r="H13233" s="8" t="s">
        <v>20763</v>
      </c>
      <c r="I13233" s="8" t="s">
        <v>7560</v>
      </c>
      <c r="J13233" s="19">
        <v>7</v>
      </c>
      <c r="K13233" s="19" t="s">
        <v>7736</v>
      </c>
      <c r="L13233" s="11">
        <v>2.5</v>
      </c>
      <c r="M13233" s="11"/>
      <c r="N13233" s="24"/>
      <c r="P13233" s="32"/>
      <c r="T13233" s="19"/>
      <c r="U13233" s="3"/>
      <c r="X13233" t="str">
        <f t="shared" si="801"/>
        <v/>
      </c>
      <c r="Z13233">
        <f t="shared" si="802"/>
        <v>1</v>
      </c>
      <c r="AB13233" s="9"/>
      <c r="AC13233" t="s">
        <v>20763</v>
      </c>
      <c r="AD13233">
        <f t="shared" si="803"/>
        <v>0</v>
      </c>
      <c r="AF13233" s="3"/>
      <c r="AH13233" s="9"/>
    </row>
    <row r="13234" spans="1:34" ht="10.95" customHeight="1" outlineLevel="1" x14ac:dyDescent="0.25">
      <c r="A13234" t="s">
        <v>278</v>
      </c>
      <c r="C13234" s="3" t="s">
        <v>11994</v>
      </c>
      <c r="D13234" s="3" t="s">
        <v>20764</v>
      </c>
      <c r="E13234" s="9">
        <v>2017</v>
      </c>
      <c r="F13234" s="7" t="s">
        <v>20749</v>
      </c>
      <c r="G13234" s="7" t="s">
        <v>5401</v>
      </c>
      <c r="H13234" s="8" t="s">
        <v>5273</v>
      </c>
      <c r="I13234" s="8" t="s">
        <v>8541</v>
      </c>
      <c r="J13234" s="19">
        <v>1</v>
      </c>
      <c r="K13234" s="19" t="s">
        <v>7736</v>
      </c>
      <c r="L13234" s="11">
        <v>3.3</v>
      </c>
      <c r="M13234" s="11"/>
      <c r="N13234" s="24"/>
      <c r="P13234" s="32"/>
      <c r="T13234" s="19"/>
      <c r="U13234" s="3"/>
      <c r="X13234" t="str">
        <f t="shared" si="801"/>
        <v/>
      </c>
      <c r="Z13234">
        <f t="shared" si="802"/>
        <v>1</v>
      </c>
      <c r="AB13234" s="9"/>
      <c r="AC13234" t="s">
        <v>5273</v>
      </c>
      <c r="AD13234">
        <f t="shared" si="803"/>
        <v>0</v>
      </c>
      <c r="AF13234" s="3">
        <v>1</v>
      </c>
      <c r="AH13234" s="9"/>
    </row>
    <row r="13235" spans="1:34" ht="10.95" customHeight="1" outlineLevel="1" x14ac:dyDescent="0.25">
      <c r="A13235" t="s">
        <v>278</v>
      </c>
      <c r="C13235" s="3" t="s">
        <v>11994</v>
      </c>
      <c r="D13235" s="3">
        <v>8798</v>
      </c>
      <c r="E13235" s="9">
        <v>2017</v>
      </c>
      <c r="F13235" s="7" t="s">
        <v>20746</v>
      </c>
      <c r="G13235" s="7" t="s">
        <v>5401</v>
      </c>
      <c r="H13235" s="8" t="s">
        <v>5623</v>
      </c>
      <c r="I13235" s="8" t="s">
        <v>9296</v>
      </c>
      <c r="J13235" s="19">
        <v>1</v>
      </c>
      <c r="K13235" s="19" t="s">
        <v>20093</v>
      </c>
      <c r="L13235" s="11"/>
      <c r="M13235" s="11"/>
      <c r="N13235" s="24"/>
      <c r="P13235" s="32"/>
      <c r="T13235" s="19"/>
      <c r="U13235" s="3"/>
      <c r="X13235" t="str">
        <f t="shared" si="801"/>
        <v/>
      </c>
      <c r="Z13235" t="str">
        <f t="shared" si="802"/>
        <v/>
      </c>
      <c r="AB13235" s="9"/>
      <c r="AC13235" t="s">
        <v>5623</v>
      </c>
      <c r="AD13235">
        <f t="shared" si="803"/>
        <v>0</v>
      </c>
      <c r="AF13235" s="3"/>
      <c r="AH13235" s="9"/>
    </row>
    <row r="13236" spans="1:34" ht="10.95" customHeight="1" outlineLevel="1" x14ac:dyDescent="0.25">
      <c r="A13236" t="s">
        <v>278</v>
      </c>
      <c r="C13236" s="3" t="s">
        <v>11994</v>
      </c>
      <c r="D13236" s="3">
        <v>8799</v>
      </c>
      <c r="E13236" s="9">
        <v>2017</v>
      </c>
      <c r="F13236" s="7" t="s">
        <v>20746</v>
      </c>
      <c r="G13236" s="7" t="s">
        <v>5401</v>
      </c>
      <c r="H13236" s="8" t="s">
        <v>5623</v>
      </c>
      <c r="I13236" s="8" t="s">
        <v>9296</v>
      </c>
      <c r="J13236" s="19">
        <v>1</v>
      </c>
      <c r="K13236" s="19" t="s">
        <v>20093</v>
      </c>
      <c r="L13236" s="11"/>
      <c r="M13236" s="11"/>
      <c r="N13236" s="24"/>
      <c r="P13236" s="32"/>
      <c r="T13236" s="19"/>
      <c r="U13236" s="3"/>
      <c r="X13236" t="str">
        <f t="shared" si="801"/>
        <v/>
      </c>
      <c r="Z13236" t="str">
        <f t="shared" si="802"/>
        <v/>
      </c>
      <c r="AB13236" s="9"/>
      <c r="AC13236" t="s">
        <v>5623</v>
      </c>
      <c r="AD13236">
        <f t="shared" ref="AD13236:AD13267" si="804">COUNTIF(H13236,"*Fuji*")</f>
        <v>0</v>
      </c>
      <c r="AF13236" s="3"/>
      <c r="AH13236" s="9"/>
    </row>
    <row r="13237" spans="1:34" ht="10.95" customHeight="1" outlineLevel="1" x14ac:dyDescent="0.25">
      <c r="A13237" t="s">
        <v>278</v>
      </c>
      <c r="C13237" s="3" t="s">
        <v>11994</v>
      </c>
      <c r="D13237" s="3">
        <v>8800</v>
      </c>
      <c r="E13237" s="9">
        <v>2017</v>
      </c>
      <c r="F13237" s="7" t="s">
        <v>20746</v>
      </c>
      <c r="G13237" s="7" t="s">
        <v>5401</v>
      </c>
      <c r="H13237" s="8" t="s">
        <v>5623</v>
      </c>
      <c r="I13237" s="8" t="s">
        <v>9296</v>
      </c>
      <c r="J13237" s="19">
        <v>1</v>
      </c>
      <c r="K13237" s="19" t="s">
        <v>20093</v>
      </c>
      <c r="L13237" s="11"/>
      <c r="M13237" s="11"/>
      <c r="N13237" s="24"/>
      <c r="P13237" s="32"/>
      <c r="T13237" s="19"/>
      <c r="U13237" s="3"/>
      <c r="X13237" t="str">
        <f t="shared" si="801"/>
        <v/>
      </c>
      <c r="Z13237" t="str">
        <f t="shared" si="802"/>
        <v/>
      </c>
      <c r="AB13237" s="9"/>
      <c r="AC13237" t="s">
        <v>5623</v>
      </c>
      <c r="AD13237">
        <f t="shared" si="804"/>
        <v>0</v>
      </c>
      <c r="AF13237" s="3"/>
      <c r="AH13237" s="9"/>
    </row>
    <row r="13238" spans="1:34" ht="10.95" customHeight="1" outlineLevel="1" x14ac:dyDescent="0.25">
      <c r="A13238" t="s">
        <v>278</v>
      </c>
      <c r="C13238" s="3" t="s">
        <v>11994</v>
      </c>
      <c r="D13238" s="3">
        <v>8801</v>
      </c>
      <c r="E13238" s="9">
        <v>2017</v>
      </c>
      <c r="F13238" s="7" t="s">
        <v>20746</v>
      </c>
      <c r="G13238" s="7" t="s">
        <v>5401</v>
      </c>
      <c r="H13238" s="8" t="s">
        <v>5623</v>
      </c>
      <c r="I13238" s="8" t="s">
        <v>9296</v>
      </c>
      <c r="J13238" s="19">
        <v>1</v>
      </c>
      <c r="K13238" s="19" t="s">
        <v>20093</v>
      </c>
      <c r="L13238" s="11"/>
      <c r="M13238" s="11"/>
      <c r="N13238" s="24"/>
      <c r="P13238" s="32"/>
      <c r="T13238" s="19"/>
      <c r="U13238" s="3"/>
      <c r="X13238" t="str">
        <f t="shared" si="801"/>
        <v/>
      </c>
      <c r="Z13238" t="str">
        <f t="shared" si="802"/>
        <v/>
      </c>
      <c r="AB13238" s="9"/>
      <c r="AC13238" t="s">
        <v>5623</v>
      </c>
      <c r="AD13238">
        <f t="shared" si="804"/>
        <v>0</v>
      </c>
      <c r="AF13238" s="3"/>
      <c r="AH13238" s="9"/>
    </row>
    <row r="13239" spans="1:34" ht="10.95" customHeight="1" outlineLevel="1" x14ac:dyDescent="0.25">
      <c r="A13239" t="s">
        <v>278</v>
      </c>
      <c r="C13239" s="3" t="s">
        <v>11994</v>
      </c>
      <c r="D13239" s="3" t="s">
        <v>20765</v>
      </c>
      <c r="E13239" s="9">
        <v>2017</v>
      </c>
      <c r="F13239" s="7" t="s">
        <v>20747</v>
      </c>
      <c r="G13239" s="7" t="s">
        <v>5401</v>
      </c>
      <c r="H13239" s="8" t="s">
        <v>5623</v>
      </c>
      <c r="I13239" s="8" t="s">
        <v>9296</v>
      </c>
      <c r="J13239" s="19">
        <v>1</v>
      </c>
      <c r="K13239" s="19" t="s">
        <v>7736</v>
      </c>
      <c r="L13239" s="11">
        <v>3.3</v>
      </c>
      <c r="M13239" s="11"/>
      <c r="N13239" s="24"/>
      <c r="P13239" s="32"/>
      <c r="T13239" s="19"/>
      <c r="U13239" s="3"/>
      <c r="X13239" t="str">
        <f t="shared" si="801"/>
        <v/>
      </c>
      <c r="Z13239">
        <f t="shared" si="802"/>
        <v>1</v>
      </c>
      <c r="AB13239" s="9"/>
      <c r="AC13239" t="s">
        <v>5623</v>
      </c>
      <c r="AD13239">
        <f t="shared" si="804"/>
        <v>0</v>
      </c>
      <c r="AF13239" s="3"/>
      <c r="AH13239" s="9"/>
    </row>
    <row r="13240" spans="1:34" ht="10.95" customHeight="1" outlineLevel="1" x14ac:dyDescent="0.25">
      <c r="A13240" t="s">
        <v>278</v>
      </c>
      <c r="C13240" s="3" t="s">
        <v>11994</v>
      </c>
      <c r="D13240" s="3">
        <v>8802</v>
      </c>
      <c r="E13240" s="9">
        <v>2017</v>
      </c>
      <c r="F13240" s="7" t="s">
        <v>20748</v>
      </c>
      <c r="G13240" s="7" t="s">
        <v>5401</v>
      </c>
      <c r="H13240" s="8" t="s">
        <v>5623</v>
      </c>
      <c r="I13240" s="8" t="s">
        <v>9296</v>
      </c>
      <c r="J13240" s="19">
        <v>1</v>
      </c>
      <c r="K13240" s="19" t="s">
        <v>20093</v>
      </c>
      <c r="L13240" s="11"/>
      <c r="M13240" s="11"/>
      <c r="N13240" s="24"/>
      <c r="P13240" s="32"/>
      <c r="T13240" s="19"/>
      <c r="U13240" s="3"/>
      <c r="X13240" t="str">
        <f t="shared" si="801"/>
        <v/>
      </c>
      <c r="Z13240" t="str">
        <f t="shared" si="802"/>
        <v/>
      </c>
      <c r="AB13240" s="9"/>
      <c r="AC13240" t="s">
        <v>5623</v>
      </c>
      <c r="AD13240">
        <f t="shared" si="804"/>
        <v>0</v>
      </c>
      <c r="AF13240" s="3"/>
      <c r="AH13240" s="9"/>
    </row>
    <row r="13241" spans="1:34" ht="10.95" customHeight="1" outlineLevel="1" x14ac:dyDescent="0.25">
      <c r="A13241" t="s">
        <v>278</v>
      </c>
      <c r="C13241" s="3" t="s">
        <v>11994</v>
      </c>
      <c r="D13241" s="3" t="s">
        <v>20766</v>
      </c>
      <c r="E13241" s="9">
        <v>2017</v>
      </c>
      <c r="F13241" s="7" t="s">
        <v>20749</v>
      </c>
      <c r="G13241" s="7" t="s">
        <v>5401</v>
      </c>
      <c r="H13241" s="8" t="s">
        <v>5623</v>
      </c>
      <c r="I13241" s="8" t="s">
        <v>9296</v>
      </c>
      <c r="J13241" s="19">
        <v>1</v>
      </c>
      <c r="K13241" s="19" t="s">
        <v>7736</v>
      </c>
      <c r="L13241" s="11">
        <v>3.3</v>
      </c>
      <c r="M13241" s="11"/>
      <c r="N13241" s="24"/>
      <c r="P13241" s="32"/>
      <c r="T13241" s="19"/>
      <c r="U13241" s="3"/>
      <c r="X13241" t="str">
        <f t="shared" si="801"/>
        <v/>
      </c>
      <c r="Z13241">
        <f t="shared" si="802"/>
        <v>1</v>
      </c>
      <c r="AB13241" s="9"/>
      <c r="AC13241" t="s">
        <v>5623</v>
      </c>
      <c r="AD13241">
        <f t="shared" si="804"/>
        <v>0</v>
      </c>
      <c r="AF13241" s="3"/>
      <c r="AH13241" s="9"/>
    </row>
    <row r="13242" spans="1:34" ht="10.95" customHeight="1" outlineLevel="1" x14ac:dyDescent="0.25">
      <c r="A13242" t="s">
        <v>278</v>
      </c>
      <c r="C13242" s="3" t="s">
        <v>11994</v>
      </c>
      <c r="D13242" s="3">
        <v>8878</v>
      </c>
      <c r="E13242" s="9">
        <v>2017</v>
      </c>
      <c r="F13242" s="7" t="s">
        <v>20746</v>
      </c>
      <c r="G13242" s="7" t="s">
        <v>5401</v>
      </c>
      <c r="H13242" s="8" t="s">
        <v>13857</v>
      </c>
      <c r="I13242" s="8" t="s">
        <v>20767</v>
      </c>
      <c r="J13242" s="19">
        <v>5</v>
      </c>
      <c r="K13242" s="19" t="s">
        <v>20093</v>
      </c>
      <c r="L13242" s="11"/>
      <c r="M13242" s="11"/>
      <c r="N13242" s="24"/>
      <c r="P13242" s="32"/>
      <c r="T13242" s="19"/>
      <c r="U13242" s="3"/>
      <c r="X13242" t="str">
        <f t="shared" si="801"/>
        <v/>
      </c>
      <c r="Z13242" t="str">
        <f t="shared" si="802"/>
        <v/>
      </c>
      <c r="AB13242" s="9"/>
      <c r="AC13242" t="s">
        <v>13857</v>
      </c>
      <c r="AD13242">
        <f t="shared" si="804"/>
        <v>0</v>
      </c>
      <c r="AF13242" s="3"/>
      <c r="AH13242" s="9"/>
    </row>
    <row r="13243" spans="1:34" ht="10.95" customHeight="1" outlineLevel="1" x14ac:dyDescent="0.25">
      <c r="A13243" t="s">
        <v>278</v>
      </c>
      <c r="C13243" s="3" t="s">
        <v>11994</v>
      </c>
      <c r="D13243" s="3">
        <v>8880</v>
      </c>
      <c r="E13243" s="9">
        <v>2017</v>
      </c>
      <c r="F13243" s="7" t="s">
        <v>20746</v>
      </c>
      <c r="G13243" s="7" t="s">
        <v>5401</v>
      </c>
      <c r="H13243" s="8" t="s">
        <v>13857</v>
      </c>
      <c r="I13243" s="8" t="s">
        <v>20768</v>
      </c>
      <c r="J13243" s="19">
        <v>5</v>
      </c>
      <c r="K13243" s="19" t="s">
        <v>20093</v>
      </c>
      <c r="L13243" s="11"/>
      <c r="M13243" s="11"/>
      <c r="N13243" s="24"/>
      <c r="P13243" s="32"/>
      <c r="T13243" s="19"/>
      <c r="U13243" s="3"/>
      <c r="X13243" t="str">
        <f t="shared" si="801"/>
        <v/>
      </c>
      <c r="Z13243" t="str">
        <f t="shared" si="802"/>
        <v/>
      </c>
      <c r="AB13243" s="9"/>
      <c r="AC13243" t="s">
        <v>13857</v>
      </c>
      <c r="AD13243">
        <f t="shared" si="804"/>
        <v>0</v>
      </c>
      <c r="AF13243" s="3"/>
      <c r="AH13243" s="9"/>
    </row>
    <row r="13244" spans="1:34" ht="10.95" customHeight="1" outlineLevel="1" x14ac:dyDescent="0.25">
      <c r="A13244" t="s">
        <v>278</v>
      </c>
      <c r="C13244" s="3" t="s">
        <v>11994</v>
      </c>
      <c r="D13244" s="3" t="s">
        <v>20771</v>
      </c>
      <c r="E13244" s="9">
        <v>2017</v>
      </c>
      <c r="F13244" s="7" t="s">
        <v>20747</v>
      </c>
      <c r="G13244" s="7" t="s">
        <v>5401</v>
      </c>
      <c r="H13244" s="8" t="s">
        <v>13857</v>
      </c>
      <c r="I13244" s="8" t="s">
        <v>20769</v>
      </c>
      <c r="J13244" s="19">
        <v>5</v>
      </c>
      <c r="K13244" s="19" t="s">
        <v>7736</v>
      </c>
      <c r="L13244" s="11">
        <v>3.3</v>
      </c>
      <c r="M13244" s="11"/>
      <c r="N13244" s="24"/>
      <c r="P13244" s="32"/>
      <c r="T13244" s="19"/>
      <c r="U13244" s="3"/>
      <c r="X13244" t="str">
        <f t="shared" si="801"/>
        <v/>
      </c>
      <c r="Z13244">
        <f t="shared" si="802"/>
        <v>1</v>
      </c>
      <c r="AB13244" s="9"/>
      <c r="AC13244" t="s">
        <v>13857</v>
      </c>
      <c r="AD13244">
        <f t="shared" si="804"/>
        <v>0</v>
      </c>
      <c r="AF13244" s="3"/>
      <c r="AH13244" s="9"/>
    </row>
    <row r="13245" spans="1:34" ht="10.95" customHeight="1" outlineLevel="1" x14ac:dyDescent="0.25">
      <c r="A13245" t="s">
        <v>278</v>
      </c>
      <c r="C13245" s="3" t="s">
        <v>11994</v>
      </c>
      <c r="D13245" s="3" t="s">
        <v>20772</v>
      </c>
      <c r="E13245" s="9">
        <v>2017</v>
      </c>
      <c r="F13245" s="7" t="s">
        <v>20749</v>
      </c>
      <c r="G13245" s="7" t="s">
        <v>5401</v>
      </c>
      <c r="H13245" s="8" t="s">
        <v>13857</v>
      </c>
      <c r="I13245" s="8" t="s">
        <v>20770</v>
      </c>
      <c r="J13245" s="19">
        <v>5</v>
      </c>
      <c r="K13245" s="19" t="s">
        <v>7736</v>
      </c>
      <c r="L13245" s="11">
        <v>3.3</v>
      </c>
      <c r="M13245" s="11"/>
      <c r="N13245" s="24"/>
      <c r="P13245" s="32"/>
      <c r="T13245" s="19"/>
      <c r="U13245" s="3"/>
      <c r="X13245" t="str">
        <f t="shared" si="801"/>
        <v/>
      </c>
      <c r="Z13245">
        <f t="shared" si="802"/>
        <v>1</v>
      </c>
      <c r="AB13245" s="9"/>
      <c r="AC13245" t="s">
        <v>13857</v>
      </c>
      <c r="AD13245">
        <f t="shared" si="804"/>
        <v>0</v>
      </c>
      <c r="AF13245" s="3"/>
      <c r="AH13245" s="9"/>
    </row>
    <row r="13246" spans="1:34" ht="10.95" customHeight="1" outlineLevel="1" x14ac:dyDescent="0.25">
      <c r="A13246" t="s">
        <v>278</v>
      </c>
      <c r="C13246" s="3" t="s">
        <v>11994</v>
      </c>
      <c r="D13246" s="3">
        <v>8898</v>
      </c>
      <c r="E13246" s="9">
        <v>2017</v>
      </c>
      <c r="F13246" s="7" t="s">
        <v>20746</v>
      </c>
      <c r="G13246" s="7" t="s">
        <v>5401</v>
      </c>
      <c r="H13246" s="8" t="s">
        <v>20775</v>
      </c>
      <c r="I13246" s="8" t="s">
        <v>7560</v>
      </c>
      <c r="J13246" s="19">
        <v>7</v>
      </c>
      <c r="K13246" s="19" t="s">
        <v>20093</v>
      </c>
      <c r="L13246" s="11"/>
      <c r="M13246" s="11"/>
      <c r="N13246" s="24"/>
      <c r="P13246" s="32"/>
      <c r="T13246" s="19"/>
      <c r="U13246" s="3"/>
      <c r="X13246" t="str">
        <f t="shared" si="801"/>
        <v/>
      </c>
      <c r="Z13246" t="str">
        <f t="shared" si="802"/>
        <v/>
      </c>
      <c r="AB13246" s="9"/>
      <c r="AC13246" t="s">
        <v>20775</v>
      </c>
      <c r="AD13246">
        <f t="shared" si="804"/>
        <v>0</v>
      </c>
      <c r="AF13246" s="3"/>
      <c r="AH13246" s="9"/>
    </row>
    <row r="13247" spans="1:34" ht="10.95" customHeight="1" outlineLevel="1" x14ac:dyDescent="0.25">
      <c r="A13247" t="s">
        <v>278</v>
      </c>
      <c r="C13247" s="3" t="s">
        <v>11994</v>
      </c>
      <c r="D13247" s="3">
        <v>8899</v>
      </c>
      <c r="E13247" s="9">
        <v>2017</v>
      </c>
      <c r="F13247" s="7" t="s">
        <v>20746</v>
      </c>
      <c r="G13247" s="7" t="s">
        <v>5401</v>
      </c>
      <c r="H13247" s="8" t="s">
        <v>20776</v>
      </c>
      <c r="I13247" s="8" t="s">
        <v>7560</v>
      </c>
      <c r="J13247" s="19">
        <v>7</v>
      </c>
      <c r="K13247" s="19" t="s">
        <v>20093</v>
      </c>
      <c r="L13247" s="11"/>
      <c r="M13247" s="11"/>
      <c r="N13247" s="24"/>
      <c r="P13247" s="32"/>
      <c r="T13247" s="19"/>
      <c r="U13247" s="3"/>
      <c r="X13247" t="str">
        <f t="shared" si="801"/>
        <v/>
      </c>
      <c r="Z13247" t="str">
        <f t="shared" si="802"/>
        <v/>
      </c>
      <c r="AB13247" s="9"/>
      <c r="AC13247" t="s">
        <v>20776</v>
      </c>
      <c r="AD13247">
        <f t="shared" si="804"/>
        <v>0</v>
      </c>
      <c r="AF13247" s="3"/>
      <c r="AH13247" s="9"/>
    </row>
    <row r="13248" spans="1:34" ht="10.95" customHeight="1" outlineLevel="1" x14ac:dyDescent="0.25">
      <c r="A13248" t="s">
        <v>278</v>
      </c>
      <c r="C13248" s="3" t="s">
        <v>11994</v>
      </c>
      <c r="D13248" s="3">
        <v>8900</v>
      </c>
      <c r="E13248" s="9">
        <v>2017</v>
      </c>
      <c r="F13248" s="7" t="s">
        <v>20746</v>
      </c>
      <c r="G13248" s="7" t="s">
        <v>5401</v>
      </c>
      <c r="H13248" s="8" t="s">
        <v>20777</v>
      </c>
      <c r="I13248" s="8" t="s">
        <v>7560</v>
      </c>
      <c r="J13248" s="19">
        <v>7</v>
      </c>
      <c r="K13248" s="19" t="s">
        <v>20093</v>
      </c>
      <c r="L13248" s="11"/>
      <c r="M13248" s="11"/>
      <c r="N13248" s="24"/>
      <c r="P13248" s="32"/>
      <c r="T13248" s="19"/>
      <c r="U13248" s="3"/>
      <c r="X13248" t="str">
        <f t="shared" si="801"/>
        <v/>
      </c>
      <c r="Z13248" t="str">
        <f t="shared" si="802"/>
        <v/>
      </c>
      <c r="AB13248" s="9"/>
      <c r="AC13248" t="s">
        <v>20777</v>
      </c>
      <c r="AD13248">
        <f t="shared" si="804"/>
        <v>0</v>
      </c>
      <c r="AF13248" s="3"/>
      <c r="AH13248" s="9"/>
    </row>
    <row r="13249" spans="1:34" ht="10.95" customHeight="1" outlineLevel="1" x14ac:dyDescent="0.25">
      <c r="A13249" t="s">
        <v>278</v>
      </c>
      <c r="C13249" s="3" t="s">
        <v>11994</v>
      </c>
      <c r="D13249" s="3">
        <v>8901</v>
      </c>
      <c r="E13249" s="9">
        <v>2017</v>
      </c>
      <c r="F13249" s="7" t="s">
        <v>20746</v>
      </c>
      <c r="G13249" s="7" t="s">
        <v>5401</v>
      </c>
      <c r="H13249" s="8" t="s">
        <v>20778</v>
      </c>
      <c r="I13249" s="8" t="s">
        <v>7560</v>
      </c>
      <c r="J13249" s="19">
        <v>7</v>
      </c>
      <c r="K13249" s="19" t="s">
        <v>20093</v>
      </c>
      <c r="L13249" s="11"/>
      <c r="M13249" s="11"/>
      <c r="N13249" s="24"/>
      <c r="P13249" s="32"/>
      <c r="T13249" s="19"/>
      <c r="U13249" s="3"/>
      <c r="X13249" t="str">
        <f t="shared" si="801"/>
        <v/>
      </c>
      <c r="Z13249" t="str">
        <f t="shared" si="802"/>
        <v/>
      </c>
      <c r="AB13249" s="9"/>
      <c r="AC13249" t="s">
        <v>20778</v>
      </c>
      <c r="AD13249">
        <f t="shared" si="804"/>
        <v>0</v>
      </c>
      <c r="AF13249" s="3"/>
      <c r="AH13249" s="9"/>
    </row>
    <row r="13250" spans="1:34" ht="10.95" customHeight="1" outlineLevel="1" x14ac:dyDescent="0.25">
      <c r="A13250" t="s">
        <v>278</v>
      </c>
      <c r="C13250" s="3" t="s">
        <v>11994</v>
      </c>
      <c r="D13250" s="3" t="s">
        <v>20773</v>
      </c>
      <c r="E13250" s="9">
        <v>2017</v>
      </c>
      <c r="F13250" s="7" t="s">
        <v>20747</v>
      </c>
      <c r="G13250" s="7" t="s">
        <v>5401</v>
      </c>
      <c r="H13250" s="8" t="s">
        <v>7560</v>
      </c>
      <c r="I13250" s="8" t="s">
        <v>7560</v>
      </c>
      <c r="J13250" s="19">
        <v>7</v>
      </c>
      <c r="K13250" s="19" t="s">
        <v>7736</v>
      </c>
      <c r="L13250" s="11">
        <v>2.5</v>
      </c>
      <c r="M13250" s="11"/>
      <c r="N13250" s="24"/>
      <c r="P13250" s="32"/>
      <c r="T13250" s="19"/>
      <c r="U13250" s="3"/>
      <c r="X13250" t="str">
        <f t="shared" ref="X13250:X13313" si="805">IF(COUNTIF(F13250,"*fdc*"),1,"")</f>
        <v/>
      </c>
      <c r="Z13250">
        <f t="shared" ref="Z13250:Z13313" si="806">IF(COUNTIF(F13250,"*s/s*"),1,"")</f>
        <v>1</v>
      </c>
      <c r="AB13250" s="9"/>
      <c r="AC13250" t="s">
        <v>7560</v>
      </c>
      <c r="AD13250">
        <f t="shared" si="804"/>
        <v>0</v>
      </c>
      <c r="AF13250" s="3"/>
      <c r="AH13250" s="9"/>
    </row>
    <row r="13251" spans="1:34" ht="10.95" customHeight="1" outlineLevel="1" x14ac:dyDescent="0.25">
      <c r="A13251" t="s">
        <v>278</v>
      </c>
      <c r="C13251" s="3" t="s">
        <v>11994</v>
      </c>
      <c r="D13251" s="3">
        <v>8902</v>
      </c>
      <c r="E13251" s="9">
        <v>2017</v>
      </c>
      <c r="F13251" s="7" t="s">
        <v>20748</v>
      </c>
      <c r="G13251" s="7" t="s">
        <v>5401</v>
      </c>
      <c r="H13251" s="8" t="s">
        <v>20779</v>
      </c>
      <c r="I13251" s="8" t="s">
        <v>7560</v>
      </c>
      <c r="J13251" s="19">
        <v>7</v>
      </c>
      <c r="K13251" s="19" t="s">
        <v>20093</v>
      </c>
      <c r="L13251" s="11"/>
      <c r="M13251" s="11"/>
      <c r="N13251" s="24"/>
      <c r="P13251" s="32"/>
      <c r="T13251" s="19"/>
      <c r="U13251" s="3"/>
      <c r="X13251" t="str">
        <f t="shared" si="805"/>
        <v/>
      </c>
      <c r="Z13251" t="str">
        <f t="shared" si="806"/>
        <v/>
      </c>
      <c r="AB13251" s="9"/>
      <c r="AC13251" t="s">
        <v>20779</v>
      </c>
      <c r="AD13251">
        <f t="shared" si="804"/>
        <v>0</v>
      </c>
      <c r="AF13251" s="3"/>
      <c r="AH13251" s="9"/>
    </row>
    <row r="13252" spans="1:34" ht="10.95" customHeight="1" outlineLevel="1" x14ac:dyDescent="0.25">
      <c r="A13252" t="s">
        <v>278</v>
      </c>
      <c r="C13252" s="3" t="s">
        <v>11994</v>
      </c>
      <c r="D13252" s="3" t="s">
        <v>20774</v>
      </c>
      <c r="E13252" s="9">
        <v>2017</v>
      </c>
      <c r="F13252" s="7" t="s">
        <v>20749</v>
      </c>
      <c r="G13252" s="7" t="s">
        <v>5401</v>
      </c>
      <c r="H13252" s="8" t="s">
        <v>20779</v>
      </c>
      <c r="I13252" s="8" t="s">
        <v>7560</v>
      </c>
      <c r="J13252" s="19">
        <v>7</v>
      </c>
      <c r="K13252" s="19" t="s">
        <v>7736</v>
      </c>
      <c r="L13252" s="11">
        <v>2.5</v>
      </c>
      <c r="M13252" s="11"/>
      <c r="N13252" s="24"/>
      <c r="P13252" s="32"/>
      <c r="T13252" s="19"/>
      <c r="U13252" s="3"/>
      <c r="X13252" t="str">
        <f t="shared" si="805"/>
        <v/>
      </c>
      <c r="Z13252">
        <f t="shared" si="806"/>
        <v>1</v>
      </c>
      <c r="AB13252" s="9"/>
      <c r="AC13252" t="s">
        <v>20779</v>
      </c>
      <c r="AD13252">
        <f t="shared" si="804"/>
        <v>0</v>
      </c>
      <c r="AF13252" s="3"/>
      <c r="AH13252" s="9"/>
    </row>
    <row r="13253" spans="1:34" ht="10.95" customHeight="1" outlineLevel="1" x14ac:dyDescent="0.25">
      <c r="A13253" t="s">
        <v>278</v>
      </c>
      <c r="C13253" s="3" t="s">
        <v>11994</v>
      </c>
      <c r="D13253" s="3">
        <v>8918</v>
      </c>
      <c r="E13253" s="9">
        <v>2017</v>
      </c>
      <c r="F13253" s="7" t="s">
        <v>20746</v>
      </c>
      <c r="G13253" s="7" t="s">
        <v>5401</v>
      </c>
      <c r="H13253" s="8" t="s">
        <v>5273</v>
      </c>
      <c r="I13253" s="8" t="s">
        <v>8541</v>
      </c>
      <c r="J13253" s="19">
        <v>1</v>
      </c>
      <c r="K13253" s="19" t="s">
        <v>20093</v>
      </c>
      <c r="L13253" s="11"/>
      <c r="M13253" s="11"/>
      <c r="N13253" s="24"/>
      <c r="P13253" s="32"/>
      <c r="T13253" s="19"/>
      <c r="U13253" s="3"/>
      <c r="X13253" t="str">
        <f t="shared" si="805"/>
        <v/>
      </c>
      <c r="Z13253" t="str">
        <f t="shared" si="806"/>
        <v/>
      </c>
      <c r="AB13253" s="9"/>
      <c r="AC13253" t="s">
        <v>5273</v>
      </c>
      <c r="AD13253">
        <f t="shared" si="804"/>
        <v>0</v>
      </c>
      <c r="AF13253" s="3">
        <v>1</v>
      </c>
      <c r="AH13253" s="9"/>
    </row>
    <row r="13254" spans="1:34" ht="10.95" customHeight="1" outlineLevel="1" x14ac:dyDescent="0.25">
      <c r="A13254" t="s">
        <v>278</v>
      </c>
      <c r="C13254" s="3" t="s">
        <v>11994</v>
      </c>
      <c r="D13254" s="3">
        <v>8920</v>
      </c>
      <c r="E13254" s="9">
        <v>2017</v>
      </c>
      <c r="F13254" s="7" t="s">
        <v>20746</v>
      </c>
      <c r="G13254" s="7" t="s">
        <v>5401</v>
      </c>
      <c r="H13254" s="8" t="s">
        <v>5273</v>
      </c>
      <c r="I13254" s="8" t="s">
        <v>8541</v>
      </c>
      <c r="J13254" s="19">
        <v>1</v>
      </c>
      <c r="K13254" s="19" t="s">
        <v>20093</v>
      </c>
      <c r="L13254" s="11"/>
      <c r="M13254" s="11"/>
      <c r="N13254" s="24"/>
      <c r="P13254" s="32"/>
      <c r="T13254" s="19"/>
      <c r="U13254" s="3"/>
      <c r="X13254" t="str">
        <f t="shared" si="805"/>
        <v/>
      </c>
      <c r="Z13254" t="str">
        <f t="shared" si="806"/>
        <v/>
      </c>
      <c r="AB13254" s="9"/>
      <c r="AC13254" t="s">
        <v>5273</v>
      </c>
      <c r="AD13254">
        <f t="shared" si="804"/>
        <v>0</v>
      </c>
      <c r="AF13254" s="3">
        <v>1</v>
      </c>
      <c r="AH13254" s="9"/>
    </row>
    <row r="13255" spans="1:34" ht="10.95" customHeight="1" outlineLevel="1" x14ac:dyDescent="0.25">
      <c r="A13255" t="s">
        <v>278</v>
      </c>
      <c r="C13255" s="3" t="s">
        <v>11994</v>
      </c>
      <c r="D13255" s="3" t="s">
        <v>20780</v>
      </c>
      <c r="E13255" s="9">
        <v>2017</v>
      </c>
      <c r="F13255" s="7" t="s">
        <v>20747</v>
      </c>
      <c r="G13255" s="7" t="s">
        <v>5401</v>
      </c>
      <c r="H13255" s="8" t="s">
        <v>5273</v>
      </c>
      <c r="I13255" s="8" t="s">
        <v>8541</v>
      </c>
      <c r="J13255" s="19">
        <v>1</v>
      </c>
      <c r="K13255" s="19" t="s">
        <v>7736</v>
      </c>
      <c r="L13255" s="11">
        <v>3.3</v>
      </c>
      <c r="M13255" s="11"/>
      <c r="N13255" s="24"/>
      <c r="P13255" s="32"/>
      <c r="T13255" s="19"/>
      <c r="U13255" s="3"/>
      <c r="X13255" t="str">
        <f t="shared" si="805"/>
        <v/>
      </c>
      <c r="Z13255">
        <f t="shared" si="806"/>
        <v>1</v>
      </c>
      <c r="AB13255" s="9"/>
      <c r="AC13255" t="s">
        <v>5273</v>
      </c>
      <c r="AD13255">
        <f t="shared" si="804"/>
        <v>0</v>
      </c>
      <c r="AF13255" s="3">
        <v>1</v>
      </c>
      <c r="AH13255" s="9"/>
    </row>
    <row r="13256" spans="1:34" ht="10.95" customHeight="1" outlineLevel="1" x14ac:dyDescent="0.25">
      <c r="A13256" t="s">
        <v>278</v>
      </c>
      <c r="C13256" s="3" t="s">
        <v>11994</v>
      </c>
      <c r="D13256" s="3" t="s">
        <v>20781</v>
      </c>
      <c r="E13256" s="9">
        <v>2017</v>
      </c>
      <c r="F13256" s="7" t="s">
        <v>20749</v>
      </c>
      <c r="G13256" s="7" t="s">
        <v>5401</v>
      </c>
      <c r="H13256" s="8" t="s">
        <v>5273</v>
      </c>
      <c r="I13256" s="8" t="s">
        <v>8541</v>
      </c>
      <c r="J13256" s="19">
        <v>1</v>
      </c>
      <c r="K13256" s="19" t="s">
        <v>7736</v>
      </c>
      <c r="L13256" s="11">
        <v>3.3</v>
      </c>
      <c r="M13256" s="11"/>
      <c r="N13256" s="24"/>
      <c r="P13256" s="32"/>
      <c r="T13256" s="19"/>
      <c r="U13256" s="3"/>
      <c r="X13256" t="str">
        <f t="shared" si="805"/>
        <v/>
      </c>
      <c r="Z13256">
        <f t="shared" si="806"/>
        <v>1</v>
      </c>
      <c r="AB13256" s="9"/>
      <c r="AC13256" t="s">
        <v>5273</v>
      </c>
      <c r="AD13256">
        <f t="shared" si="804"/>
        <v>0</v>
      </c>
      <c r="AF13256" s="3">
        <v>1</v>
      </c>
      <c r="AH13256" s="9"/>
    </row>
    <row r="13257" spans="1:34" ht="10.95" customHeight="1" outlineLevel="1" x14ac:dyDescent="0.25">
      <c r="A13257" t="s">
        <v>278</v>
      </c>
      <c r="C13257" s="3" t="s">
        <v>11994</v>
      </c>
      <c r="D13257" s="3">
        <v>9323</v>
      </c>
      <c r="E13257" s="9">
        <v>2018</v>
      </c>
      <c r="F13257" s="7" t="s">
        <v>20746</v>
      </c>
      <c r="G13257" s="7" t="s">
        <v>5401</v>
      </c>
      <c r="H13257" s="8" t="s">
        <v>20782</v>
      </c>
      <c r="I13257" s="8" t="s">
        <v>7560</v>
      </c>
      <c r="J13257" s="19">
        <v>7</v>
      </c>
      <c r="K13257" s="19" t="s">
        <v>7738</v>
      </c>
      <c r="L13257" s="11"/>
      <c r="M13257" s="11"/>
      <c r="N13257" s="24"/>
      <c r="P13257" s="32"/>
      <c r="T13257" s="19"/>
      <c r="U13257" s="3"/>
      <c r="X13257" t="str">
        <f t="shared" si="805"/>
        <v/>
      </c>
      <c r="Z13257" t="str">
        <f t="shared" si="806"/>
        <v/>
      </c>
      <c r="AB13257" s="9"/>
      <c r="AC13257" t="s">
        <v>20782</v>
      </c>
      <c r="AD13257">
        <f t="shared" si="804"/>
        <v>0</v>
      </c>
      <c r="AF13257" s="3"/>
      <c r="AH13257" s="9"/>
    </row>
    <row r="13258" spans="1:34" ht="10.95" customHeight="1" outlineLevel="1" x14ac:dyDescent="0.25">
      <c r="A13258" t="s">
        <v>278</v>
      </c>
      <c r="C13258" s="3" t="s">
        <v>11994</v>
      </c>
      <c r="D13258" s="3">
        <v>9324</v>
      </c>
      <c r="E13258" s="9">
        <v>2018</v>
      </c>
      <c r="F13258" s="7" t="s">
        <v>20746</v>
      </c>
      <c r="G13258" s="7" t="s">
        <v>5401</v>
      </c>
      <c r="H13258" s="8" t="s">
        <v>20783</v>
      </c>
      <c r="I13258" s="8" t="s">
        <v>7560</v>
      </c>
      <c r="J13258" s="19">
        <v>7</v>
      </c>
      <c r="K13258" s="19" t="s">
        <v>7738</v>
      </c>
      <c r="L13258" s="11"/>
      <c r="M13258" s="11"/>
      <c r="N13258" s="24"/>
      <c r="P13258" s="32"/>
      <c r="T13258" s="19"/>
      <c r="U13258" s="3"/>
      <c r="X13258" t="str">
        <f t="shared" si="805"/>
        <v/>
      </c>
      <c r="Z13258" t="str">
        <f t="shared" si="806"/>
        <v/>
      </c>
      <c r="AB13258" s="9"/>
      <c r="AC13258" t="s">
        <v>20783</v>
      </c>
      <c r="AD13258">
        <f t="shared" si="804"/>
        <v>0</v>
      </c>
      <c r="AF13258" s="3"/>
      <c r="AH13258" s="9"/>
    </row>
    <row r="13259" spans="1:34" ht="10.95" customHeight="1" outlineLevel="1" x14ac:dyDescent="0.25">
      <c r="A13259" t="s">
        <v>278</v>
      </c>
      <c r="C13259" s="3" t="s">
        <v>11994</v>
      </c>
      <c r="D13259" s="3">
        <v>9325</v>
      </c>
      <c r="E13259" s="9">
        <v>2018</v>
      </c>
      <c r="F13259" s="7" t="s">
        <v>20746</v>
      </c>
      <c r="G13259" s="7" t="s">
        <v>5401</v>
      </c>
      <c r="H13259" s="8" t="s">
        <v>20784</v>
      </c>
      <c r="I13259" s="8" t="s">
        <v>7560</v>
      </c>
      <c r="J13259" s="19">
        <v>7</v>
      </c>
      <c r="K13259" s="19" t="s">
        <v>7738</v>
      </c>
      <c r="L13259" s="11"/>
      <c r="M13259" s="11"/>
      <c r="N13259" s="24"/>
      <c r="P13259" s="32"/>
      <c r="T13259" s="19"/>
      <c r="U13259" s="3"/>
      <c r="X13259" t="str">
        <f t="shared" si="805"/>
        <v/>
      </c>
      <c r="Z13259" t="str">
        <f t="shared" si="806"/>
        <v/>
      </c>
      <c r="AB13259" s="9"/>
      <c r="AC13259" t="s">
        <v>20784</v>
      </c>
      <c r="AD13259">
        <f t="shared" si="804"/>
        <v>0</v>
      </c>
      <c r="AF13259" s="3"/>
      <c r="AH13259" s="9"/>
    </row>
    <row r="13260" spans="1:34" ht="10.95" customHeight="1" outlineLevel="1" x14ac:dyDescent="0.25">
      <c r="A13260" t="s">
        <v>278</v>
      </c>
      <c r="C13260" s="3" t="s">
        <v>11994</v>
      </c>
      <c r="D13260" s="3">
        <v>9326</v>
      </c>
      <c r="E13260" s="9">
        <v>2018</v>
      </c>
      <c r="F13260" s="7" t="s">
        <v>20746</v>
      </c>
      <c r="G13260" s="7" t="s">
        <v>5401</v>
      </c>
      <c r="H13260" s="8" t="s">
        <v>20785</v>
      </c>
      <c r="I13260" s="8" t="s">
        <v>7560</v>
      </c>
      <c r="J13260" s="19">
        <v>7</v>
      </c>
      <c r="K13260" s="19" t="s">
        <v>7738</v>
      </c>
      <c r="L13260" s="11"/>
      <c r="M13260" s="11"/>
      <c r="N13260" s="24"/>
      <c r="P13260" s="32"/>
      <c r="T13260" s="19"/>
      <c r="U13260" s="3"/>
      <c r="X13260" t="str">
        <f t="shared" si="805"/>
        <v/>
      </c>
      <c r="Z13260" t="str">
        <f t="shared" si="806"/>
        <v/>
      </c>
      <c r="AB13260" s="9"/>
      <c r="AC13260" t="s">
        <v>20785</v>
      </c>
      <c r="AD13260">
        <f t="shared" si="804"/>
        <v>0</v>
      </c>
      <c r="AF13260" s="3"/>
      <c r="AH13260" s="9"/>
    </row>
    <row r="13261" spans="1:34" ht="10.95" customHeight="1" outlineLevel="1" x14ac:dyDescent="0.25">
      <c r="A13261" t="s">
        <v>278</v>
      </c>
      <c r="C13261" s="3" t="s">
        <v>11994</v>
      </c>
      <c r="D13261" s="3" t="s">
        <v>20787</v>
      </c>
      <c r="E13261" s="9">
        <v>2018</v>
      </c>
      <c r="F13261" s="7" t="s">
        <v>20747</v>
      </c>
      <c r="G13261" s="7" t="s">
        <v>5401</v>
      </c>
      <c r="H13261" s="8" t="s">
        <v>7560</v>
      </c>
      <c r="I13261" s="8" t="s">
        <v>7560</v>
      </c>
      <c r="J13261" s="19">
        <v>7</v>
      </c>
      <c r="K13261" s="19" t="s">
        <v>7738</v>
      </c>
      <c r="L13261" s="11"/>
      <c r="M13261" s="11"/>
      <c r="N13261" s="24"/>
      <c r="P13261" s="32"/>
      <c r="T13261" s="19"/>
      <c r="U13261" s="3"/>
      <c r="X13261" t="str">
        <f t="shared" si="805"/>
        <v/>
      </c>
      <c r="Z13261">
        <f t="shared" si="806"/>
        <v>1</v>
      </c>
      <c r="AB13261" s="9"/>
      <c r="AC13261" t="s">
        <v>7560</v>
      </c>
      <c r="AD13261">
        <f t="shared" si="804"/>
        <v>0</v>
      </c>
      <c r="AF13261" s="3"/>
      <c r="AH13261" s="9"/>
    </row>
    <row r="13262" spans="1:34" ht="10.95" customHeight="1" outlineLevel="1" x14ac:dyDescent="0.25">
      <c r="A13262" t="s">
        <v>278</v>
      </c>
      <c r="C13262" s="3" t="s">
        <v>11994</v>
      </c>
      <c r="D13262" s="3">
        <v>9327</v>
      </c>
      <c r="E13262" s="9">
        <v>2018</v>
      </c>
      <c r="F13262" s="7" t="s">
        <v>20748</v>
      </c>
      <c r="G13262" s="7" t="s">
        <v>5401</v>
      </c>
      <c r="H13262" s="8" t="s">
        <v>20786</v>
      </c>
      <c r="I13262" s="8" t="s">
        <v>7560</v>
      </c>
      <c r="J13262" s="19">
        <v>7</v>
      </c>
      <c r="K13262" s="19" t="s">
        <v>7738</v>
      </c>
      <c r="L13262" s="11"/>
      <c r="M13262" s="11"/>
      <c r="N13262" s="24"/>
      <c r="P13262" s="32"/>
      <c r="T13262" s="19"/>
      <c r="U13262" s="3"/>
      <c r="X13262" t="str">
        <f t="shared" si="805"/>
        <v/>
      </c>
      <c r="Z13262" t="str">
        <f t="shared" si="806"/>
        <v/>
      </c>
      <c r="AB13262" s="9"/>
      <c r="AC13262" t="s">
        <v>20786</v>
      </c>
      <c r="AD13262">
        <f t="shared" si="804"/>
        <v>0</v>
      </c>
      <c r="AF13262" s="3"/>
      <c r="AH13262" s="9"/>
    </row>
    <row r="13263" spans="1:34" ht="10.95" customHeight="1" outlineLevel="1" x14ac:dyDescent="0.25">
      <c r="A13263" t="s">
        <v>278</v>
      </c>
      <c r="C13263" s="3" t="s">
        <v>11994</v>
      </c>
      <c r="D13263" s="3" t="s">
        <v>20788</v>
      </c>
      <c r="E13263" s="9">
        <v>2018</v>
      </c>
      <c r="F13263" s="7" t="s">
        <v>20749</v>
      </c>
      <c r="G13263" s="7" t="s">
        <v>5401</v>
      </c>
      <c r="H13263" s="8" t="s">
        <v>20786</v>
      </c>
      <c r="I13263" s="8" t="s">
        <v>7560</v>
      </c>
      <c r="J13263" s="19">
        <v>7</v>
      </c>
      <c r="K13263" s="19" t="s">
        <v>7738</v>
      </c>
      <c r="L13263" s="11"/>
      <c r="M13263" s="11"/>
      <c r="N13263" s="24"/>
      <c r="P13263" s="32"/>
      <c r="T13263" s="19"/>
      <c r="U13263" s="3"/>
      <c r="X13263" t="str">
        <f t="shared" si="805"/>
        <v/>
      </c>
      <c r="Z13263">
        <f t="shared" si="806"/>
        <v>1</v>
      </c>
      <c r="AB13263" s="9"/>
      <c r="AC13263" t="s">
        <v>20786</v>
      </c>
      <c r="AD13263">
        <f t="shared" si="804"/>
        <v>0</v>
      </c>
      <c r="AF13263" s="3"/>
      <c r="AH13263" s="9"/>
    </row>
    <row r="13264" spans="1:34" ht="10.95" customHeight="1" outlineLevel="1" x14ac:dyDescent="0.25">
      <c r="A13264" t="s">
        <v>278</v>
      </c>
      <c r="C13264" s="3" t="s">
        <v>11994</v>
      </c>
      <c r="D13264" s="3">
        <v>9536</v>
      </c>
      <c r="E13264" s="9">
        <v>2018</v>
      </c>
      <c r="F13264" s="7" t="s">
        <v>20748</v>
      </c>
      <c r="G13264" s="7" t="s">
        <v>5401</v>
      </c>
      <c r="H13264" s="8" t="s">
        <v>5273</v>
      </c>
      <c r="I13264" s="8" t="s">
        <v>8541</v>
      </c>
      <c r="J13264" s="19">
        <v>3</v>
      </c>
      <c r="K13264" s="19" t="s">
        <v>7738</v>
      </c>
      <c r="L13264" s="11"/>
      <c r="M13264" s="11"/>
      <c r="N13264" s="24"/>
      <c r="P13264" s="32"/>
      <c r="T13264" s="19"/>
      <c r="U13264" s="3"/>
      <c r="X13264" t="str">
        <f t="shared" si="805"/>
        <v/>
      </c>
      <c r="Z13264" t="str">
        <f t="shared" si="806"/>
        <v/>
      </c>
      <c r="AB13264" s="9"/>
      <c r="AC13264" t="s">
        <v>5273</v>
      </c>
      <c r="AD13264">
        <f t="shared" si="804"/>
        <v>0</v>
      </c>
      <c r="AF13264" s="3">
        <v>1</v>
      </c>
      <c r="AH13264" s="9"/>
    </row>
    <row r="13265" spans="1:34" ht="10.95" customHeight="1" outlineLevel="1" x14ac:dyDescent="0.25">
      <c r="A13265" t="s">
        <v>278</v>
      </c>
      <c r="C13265" s="3" t="s">
        <v>11994</v>
      </c>
      <c r="D13265" s="3" t="s">
        <v>20789</v>
      </c>
      <c r="E13265" s="9">
        <v>2018</v>
      </c>
      <c r="F13265" s="7" t="s">
        <v>20749</v>
      </c>
      <c r="G13265" s="7" t="s">
        <v>5401</v>
      </c>
      <c r="H13265" s="8" t="s">
        <v>5273</v>
      </c>
      <c r="I13265" s="8" t="s">
        <v>8541</v>
      </c>
      <c r="J13265" s="19">
        <v>3</v>
      </c>
      <c r="K13265" s="19" t="s">
        <v>7738</v>
      </c>
      <c r="L13265" s="11"/>
      <c r="M13265" s="11"/>
      <c r="N13265" s="24"/>
      <c r="P13265" s="32"/>
      <c r="T13265" s="19"/>
      <c r="U13265" s="3"/>
      <c r="X13265" t="str">
        <f t="shared" si="805"/>
        <v/>
      </c>
      <c r="Z13265">
        <f t="shared" si="806"/>
        <v>1</v>
      </c>
      <c r="AB13265" s="9"/>
      <c r="AC13265" t="s">
        <v>5273</v>
      </c>
      <c r="AD13265">
        <f t="shared" si="804"/>
        <v>0</v>
      </c>
      <c r="AF13265" s="3">
        <v>1</v>
      </c>
      <c r="AH13265" s="9"/>
    </row>
    <row r="13266" spans="1:34" ht="10.95" customHeight="1" outlineLevel="1" x14ac:dyDescent="0.25">
      <c r="A13266" t="s">
        <v>278</v>
      </c>
      <c r="C13266" s="3" t="s">
        <v>11994</v>
      </c>
      <c r="D13266" s="3">
        <v>9707</v>
      </c>
      <c r="E13266" s="9">
        <v>2018</v>
      </c>
      <c r="F13266" s="7" t="s">
        <v>20746</v>
      </c>
      <c r="G13266" s="7" t="s">
        <v>5401</v>
      </c>
      <c r="H13266" s="8" t="s">
        <v>20790</v>
      </c>
      <c r="I13266" s="8" t="s">
        <v>7560</v>
      </c>
      <c r="J13266" s="19">
        <v>7</v>
      </c>
      <c r="K13266" s="19" t="s">
        <v>7738</v>
      </c>
      <c r="L13266" s="11"/>
      <c r="M13266" s="11"/>
      <c r="N13266" s="24"/>
      <c r="P13266" s="32"/>
      <c r="T13266" s="19"/>
      <c r="U13266" s="3"/>
      <c r="X13266" t="str">
        <f t="shared" si="805"/>
        <v/>
      </c>
      <c r="Z13266" t="str">
        <f t="shared" si="806"/>
        <v/>
      </c>
      <c r="AB13266" s="9"/>
      <c r="AC13266" t="s">
        <v>20790</v>
      </c>
      <c r="AD13266">
        <f t="shared" si="804"/>
        <v>0</v>
      </c>
      <c r="AF13266" s="3"/>
      <c r="AH13266" s="9"/>
    </row>
    <row r="13267" spans="1:34" ht="10.95" customHeight="1" outlineLevel="1" x14ac:dyDescent="0.25">
      <c r="A13267" t="s">
        <v>278</v>
      </c>
      <c r="C13267" s="3" t="s">
        <v>11994</v>
      </c>
      <c r="D13267" s="3">
        <v>9708</v>
      </c>
      <c r="E13267" s="9">
        <v>2018</v>
      </c>
      <c r="F13267" s="7" t="s">
        <v>20746</v>
      </c>
      <c r="G13267" s="7" t="s">
        <v>5401</v>
      </c>
      <c r="H13267" s="8" t="s">
        <v>20791</v>
      </c>
      <c r="I13267" s="8" t="s">
        <v>7560</v>
      </c>
      <c r="J13267" s="19">
        <v>7</v>
      </c>
      <c r="K13267" s="19" t="s">
        <v>7738</v>
      </c>
      <c r="L13267" s="11"/>
      <c r="M13267" s="11"/>
      <c r="N13267" s="24"/>
      <c r="P13267" s="32"/>
      <c r="T13267" s="19"/>
      <c r="U13267" s="3"/>
      <c r="X13267" t="str">
        <f t="shared" si="805"/>
        <v/>
      </c>
      <c r="Z13267" t="str">
        <f t="shared" si="806"/>
        <v/>
      </c>
      <c r="AB13267" s="9"/>
      <c r="AC13267" t="s">
        <v>20791</v>
      </c>
      <c r="AD13267">
        <f t="shared" si="804"/>
        <v>0</v>
      </c>
      <c r="AF13267" s="3"/>
      <c r="AH13267" s="9"/>
    </row>
    <row r="13268" spans="1:34" ht="10.95" customHeight="1" outlineLevel="1" x14ac:dyDescent="0.25">
      <c r="A13268" t="s">
        <v>278</v>
      </c>
      <c r="C13268" s="3" t="s">
        <v>11994</v>
      </c>
      <c r="D13268" s="3">
        <v>9709</v>
      </c>
      <c r="E13268" s="9">
        <v>2018</v>
      </c>
      <c r="F13268" s="7" t="s">
        <v>20746</v>
      </c>
      <c r="G13268" s="7" t="s">
        <v>5401</v>
      </c>
      <c r="H13268" s="8" t="s">
        <v>20792</v>
      </c>
      <c r="I13268" s="8" t="s">
        <v>7560</v>
      </c>
      <c r="J13268" s="19">
        <v>7</v>
      </c>
      <c r="K13268" s="19" t="s">
        <v>7738</v>
      </c>
      <c r="L13268" s="11"/>
      <c r="M13268" s="11"/>
      <c r="N13268" s="24"/>
      <c r="P13268" s="32"/>
      <c r="T13268" s="19"/>
      <c r="U13268" s="3"/>
      <c r="X13268" t="str">
        <f t="shared" si="805"/>
        <v/>
      </c>
      <c r="Z13268" t="str">
        <f t="shared" si="806"/>
        <v/>
      </c>
      <c r="AB13268" s="9"/>
      <c r="AC13268" t="s">
        <v>20792</v>
      </c>
      <c r="AD13268">
        <f t="shared" ref="AD13268:AD13281" si="807">COUNTIF(H13268,"*Fuji*")</f>
        <v>0</v>
      </c>
      <c r="AF13268" s="3"/>
      <c r="AH13268" s="9"/>
    </row>
    <row r="13269" spans="1:34" ht="10.95" customHeight="1" outlineLevel="1" x14ac:dyDescent="0.25">
      <c r="A13269" t="s">
        <v>278</v>
      </c>
      <c r="C13269" s="3" t="s">
        <v>11994</v>
      </c>
      <c r="D13269" s="3">
        <v>9710</v>
      </c>
      <c r="E13269" s="9">
        <v>2018</v>
      </c>
      <c r="F13269" s="7" t="s">
        <v>20746</v>
      </c>
      <c r="G13269" s="7" t="s">
        <v>5401</v>
      </c>
      <c r="H13269" s="8" t="s">
        <v>20793</v>
      </c>
      <c r="I13269" s="8" t="s">
        <v>7560</v>
      </c>
      <c r="J13269" s="19">
        <v>7</v>
      </c>
      <c r="K13269" s="19" t="s">
        <v>7738</v>
      </c>
      <c r="L13269" s="11"/>
      <c r="M13269" s="11"/>
      <c r="N13269" s="24"/>
      <c r="P13269" s="32"/>
      <c r="T13269" s="19"/>
      <c r="U13269" s="3"/>
      <c r="X13269" t="str">
        <f t="shared" si="805"/>
        <v/>
      </c>
      <c r="Z13269" t="str">
        <f t="shared" si="806"/>
        <v/>
      </c>
      <c r="AB13269" s="9"/>
      <c r="AC13269" t="s">
        <v>20793</v>
      </c>
      <c r="AD13269">
        <f t="shared" si="807"/>
        <v>0</v>
      </c>
      <c r="AF13269" s="3"/>
      <c r="AH13269" s="9"/>
    </row>
    <row r="13270" spans="1:34" ht="10.95" customHeight="1" outlineLevel="1" x14ac:dyDescent="0.25">
      <c r="A13270" t="s">
        <v>278</v>
      </c>
      <c r="C13270" s="3" t="s">
        <v>11994</v>
      </c>
      <c r="D13270" s="3" t="s">
        <v>20795</v>
      </c>
      <c r="E13270" s="9">
        <v>2018</v>
      </c>
      <c r="F13270" s="7" t="s">
        <v>20747</v>
      </c>
      <c r="G13270" s="7" t="s">
        <v>5401</v>
      </c>
      <c r="H13270" s="8" t="s">
        <v>7560</v>
      </c>
      <c r="I13270" s="8" t="s">
        <v>7560</v>
      </c>
      <c r="J13270" s="19">
        <v>7</v>
      </c>
      <c r="K13270" s="19" t="s">
        <v>7738</v>
      </c>
      <c r="L13270" s="11"/>
      <c r="M13270" s="11"/>
      <c r="N13270" s="24"/>
      <c r="P13270" s="32"/>
      <c r="T13270" s="19"/>
      <c r="U13270" s="3"/>
      <c r="X13270" t="str">
        <f t="shared" si="805"/>
        <v/>
      </c>
      <c r="Z13270">
        <f t="shared" si="806"/>
        <v>1</v>
      </c>
      <c r="AB13270" s="9"/>
      <c r="AC13270" t="s">
        <v>7560</v>
      </c>
      <c r="AD13270">
        <f t="shared" si="807"/>
        <v>0</v>
      </c>
      <c r="AF13270" s="3"/>
      <c r="AH13270" s="9"/>
    </row>
    <row r="13271" spans="1:34" ht="10.95" customHeight="1" outlineLevel="1" x14ac:dyDescent="0.25">
      <c r="A13271" t="s">
        <v>278</v>
      </c>
      <c r="C13271" s="3" t="s">
        <v>11994</v>
      </c>
      <c r="D13271" s="3">
        <v>9711</v>
      </c>
      <c r="E13271" s="9">
        <v>2018</v>
      </c>
      <c r="F13271" s="7" t="s">
        <v>20748</v>
      </c>
      <c r="G13271" s="7" t="s">
        <v>5401</v>
      </c>
      <c r="H13271" s="8" t="s">
        <v>20794</v>
      </c>
      <c r="I13271" s="8" t="s">
        <v>7560</v>
      </c>
      <c r="J13271" s="19">
        <v>7</v>
      </c>
      <c r="K13271" s="19" t="s">
        <v>7738</v>
      </c>
      <c r="L13271" s="11"/>
      <c r="M13271" s="11"/>
      <c r="N13271" s="24"/>
      <c r="P13271" s="32"/>
      <c r="T13271" s="19"/>
      <c r="U13271" s="3"/>
      <c r="X13271" t="str">
        <f t="shared" si="805"/>
        <v/>
      </c>
      <c r="Z13271" t="str">
        <f t="shared" si="806"/>
        <v/>
      </c>
      <c r="AB13271" s="9"/>
      <c r="AC13271" t="s">
        <v>20794</v>
      </c>
      <c r="AD13271">
        <f t="shared" si="807"/>
        <v>0</v>
      </c>
      <c r="AF13271" s="3"/>
      <c r="AH13271" s="9"/>
    </row>
    <row r="13272" spans="1:34" ht="10.95" customHeight="1" outlineLevel="1" x14ac:dyDescent="0.25">
      <c r="A13272" t="s">
        <v>278</v>
      </c>
      <c r="C13272" s="3" t="s">
        <v>11994</v>
      </c>
      <c r="D13272" s="3" t="s">
        <v>20796</v>
      </c>
      <c r="E13272" s="9">
        <v>2018</v>
      </c>
      <c r="F13272" s="7" t="s">
        <v>20749</v>
      </c>
      <c r="G13272" s="7" t="s">
        <v>5401</v>
      </c>
      <c r="H13272" s="8" t="s">
        <v>20794</v>
      </c>
      <c r="I13272" s="8" t="s">
        <v>7560</v>
      </c>
      <c r="J13272" s="19">
        <v>7</v>
      </c>
      <c r="K13272" s="19" t="s">
        <v>7738</v>
      </c>
      <c r="L13272" s="11"/>
      <c r="M13272" s="11"/>
      <c r="N13272" s="24"/>
      <c r="P13272" s="32"/>
      <c r="T13272" s="19"/>
      <c r="U13272" s="3"/>
      <c r="X13272" t="str">
        <f t="shared" si="805"/>
        <v/>
      </c>
      <c r="Z13272">
        <f t="shared" si="806"/>
        <v>1</v>
      </c>
      <c r="AB13272" s="9"/>
      <c r="AC13272" t="s">
        <v>20794</v>
      </c>
      <c r="AD13272">
        <f t="shared" si="807"/>
        <v>0</v>
      </c>
      <c r="AF13272" s="3"/>
      <c r="AH13272" s="9"/>
    </row>
    <row r="13273" spans="1:34" ht="10.95" customHeight="1" outlineLevel="1" x14ac:dyDescent="0.25">
      <c r="A13273" t="s">
        <v>278</v>
      </c>
      <c r="C13273" s="3" t="s">
        <v>11994</v>
      </c>
      <c r="D13273" s="3">
        <v>9957</v>
      </c>
      <c r="E13273" s="9">
        <v>2018</v>
      </c>
      <c r="F13273" s="7" t="s">
        <v>20746</v>
      </c>
      <c r="G13273" s="7" t="s">
        <v>5401</v>
      </c>
      <c r="H13273" s="8" t="s">
        <v>20797</v>
      </c>
      <c r="I13273" s="8" t="s">
        <v>991</v>
      </c>
      <c r="J13273" s="19">
        <v>1</v>
      </c>
      <c r="K13273" s="19" t="s">
        <v>7738</v>
      </c>
      <c r="L13273" s="11"/>
      <c r="M13273" s="11"/>
      <c r="N13273" s="24"/>
      <c r="P13273" s="32"/>
      <c r="T13273" s="19"/>
      <c r="U13273" s="3"/>
      <c r="X13273" t="str">
        <f t="shared" si="805"/>
        <v/>
      </c>
      <c r="Z13273" t="str">
        <f t="shared" si="806"/>
        <v/>
      </c>
      <c r="AB13273" s="9"/>
      <c r="AC13273" t="s">
        <v>20797</v>
      </c>
      <c r="AD13273">
        <f t="shared" si="807"/>
        <v>0</v>
      </c>
      <c r="AF13273" s="3"/>
      <c r="AH13273" s="9"/>
    </row>
    <row r="13274" spans="1:34" ht="10.95" customHeight="1" outlineLevel="1" x14ac:dyDescent="0.25">
      <c r="A13274" t="s">
        <v>278</v>
      </c>
      <c r="C13274" s="3" t="s">
        <v>11994</v>
      </c>
      <c r="D13274" s="3">
        <v>9958</v>
      </c>
      <c r="E13274" s="9">
        <v>2018</v>
      </c>
      <c r="F13274" s="7" t="s">
        <v>20746</v>
      </c>
      <c r="G13274" s="7" t="s">
        <v>5401</v>
      </c>
      <c r="H13274" s="8" t="s">
        <v>20800</v>
      </c>
      <c r="I13274" s="8" t="s">
        <v>991</v>
      </c>
      <c r="J13274" s="19">
        <v>1</v>
      </c>
      <c r="K13274" s="19" t="s">
        <v>7738</v>
      </c>
      <c r="L13274" s="11"/>
      <c r="M13274" s="11"/>
      <c r="N13274" s="24"/>
      <c r="P13274" s="32"/>
      <c r="T13274" s="19"/>
      <c r="U13274" s="3"/>
      <c r="X13274" t="str">
        <f t="shared" si="805"/>
        <v/>
      </c>
      <c r="Z13274" t="str">
        <f t="shared" si="806"/>
        <v/>
      </c>
      <c r="AB13274" s="9"/>
      <c r="AC13274" t="s">
        <v>20800</v>
      </c>
      <c r="AD13274">
        <f t="shared" si="807"/>
        <v>0</v>
      </c>
      <c r="AF13274" s="3"/>
      <c r="AH13274" s="9"/>
    </row>
    <row r="13275" spans="1:34" ht="10.95" customHeight="1" outlineLevel="1" x14ac:dyDescent="0.25">
      <c r="A13275" t="s">
        <v>278</v>
      </c>
      <c r="C13275" s="3" t="s">
        <v>11994</v>
      </c>
      <c r="D13275" s="3">
        <v>9959</v>
      </c>
      <c r="E13275" s="9">
        <v>2018</v>
      </c>
      <c r="F13275" s="7" t="s">
        <v>20746</v>
      </c>
      <c r="G13275" s="7" t="s">
        <v>5401</v>
      </c>
      <c r="H13275" s="8" t="s">
        <v>20801</v>
      </c>
      <c r="I13275" s="8" t="s">
        <v>991</v>
      </c>
      <c r="J13275" s="19">
        <v>1</v>
      </c>
      <c r="K13275" s="19" t="s">
        <v>7738</v>
      </c>
      <c r="L13275" s="11"/>
      <c r="M13275" s="11"/>
      <c r="N13275" s="24"/>
      <c r="P13275" s="32"/>
      <c r="T13275" s="19"/>
      <c r="U13275" s="3"/>
      <c r="X13275" t="str">
        <f t="shared" si="805"/>
        <v/>
      </c>
      <c r="Z13275" t="str">
        <f t="shared" si="806"/>
        <v/>
      </c>
      <c r="AB13275" s="9"/>
      <c r="AC13275" t="s">
        <v>20801</v>
      </c>
      <c r="AD13275">
        <f t="shared" si="807"/>
        <v>0</v>
      </c>
      <c r="AF13275" s="3"/>
      <c r="AH13275" s="9"/>
    </row>
    <row r="13276" spans="1:34" ht="10.95" customHeight="1" outlineLevel="1" x14ac:dyDescent="0.25">
      <c r="A13276" t="s">
        <v>278</v>
      </c>
      <c r="C13276" s="3" t="s">
        <v>11994</v>
      </c>
      <c r="D13276" s="3">
        <v>9960</v>
      </c>
      <c r="E13276" s="9">
        <v>2018</v>
      </c>
      <c r="F13276" s="7" t="s">
        <v>20746</v>
      </c>
      <c r="G13276" s="7" t="s">
        <v>5401</v>
      </c>
      <c r="H13276" s="8" t="s">
        <v>20802</v>
      </c>
      <c r="I13276" s="8" t="s">
        <v>991</v>
      </c>
      <c r="J13276" s="19">
        <v>1</v>
      </c>
      <c r="K13276" s="19" t="s">
        <v>7738</v>
      </c>
      <c r="L13276" s="11"/>
      <c r="M13276" s="11"/>
      <c r="N13276" s="24"/>
      <c r="P13276" s="32"/>
      <c r="T13276" s="19"/>
      <c r="U13276" s="3"/>
      <c r="X13276" t="str">
        <f t="shared" si="805"/>
        <v/>
      </c>
      <c r="Z13276" t="str">
        <f t="shared" si="806"/>
        <v/>
      </c>
      <c r="AB13276" s="9"/>
      <c r="AC13276" t="s">
        <v>20802</v>
      </c>
      <c r="AD13276">
        <f t="shared" si="807"/>
        <v>0</v>
      </c>
      <c r="AF13276" s="3"/>
      <c r="AH13276" s="9"/>
    </row>
    <row r="13277" spans="1:34" ht="10.95" customHeight="1" outlineLevel="1" x14ac:dyDescent="0.25">
      <c r="A13277" t="s">
        <v>278</v>
      </c>
      <c r="C13277" s="3" t="s">
        <v>11994</v>
      </c>
      <c r="D13277" s="3" t="s">
        <v>20798</v>
      </c>
      <c r="E13277" s="9">
        <v>2018</v>
      </c>
      <c r="F13277" s="7" t="s">
        <v>20747</v>
      </c>
      <c r="G13277" s="7" t="s">
        <v>5401</v>
      </c>
      <c r="H13277" s="8" t="s">
        <v>991</v>
      </c>
      <c r="I13277" s="8" t="s">
        <v>991</v>
      </c>
      <c r="J13277" s="19">
        <v>1</v>
      </c>
      <c r="K13277" s="19" t="s">
        <v>7738</v>
      </c>
      <c r="L13277" s="11"/>
      <c r="M13277" s="11"/>
      <c r="N13277" s="24"/>
      <c r="P13277" s="32"/>
      <c r="T13277" s="19"/>
      <c r="U13277" s="3"/>
      <c r="X13277" t="str">
        <f t="shared" si="805"/>
        <v/>
      </c>
      <c r="Z13277">
        <f t="shared" si="806"/>
        <v>1</v>
      </c>
      <c r="AB13277" s="9"/>
      <c r="AC13277" t="s">
        <v>991</v>
      </c>
      <c r="AD13277">
        <f t="shared" si="807"/>
        <v>0</v>
      </c>
      <c r="AF13277" s="3"/>
      <c r="AH13277" s="9"/>
    </row>
    <row r="13278" spans="1:34" ht="10.95" customHeight="1" outlineLevel="1" x14ac:dyDescent="0.25">
      <c r="A13278" t="s">
        <v>278</v>
      </c>
      <c r="C13278" s="3" t="s">
        <v>11994</v>
      </c>
      <c r="D13278" s="3">
        <v>9961</v>
      </c>
      <c r="E13278" s="9">
        <v>2018</v>
      </c>
      <c r="F13278" s="7" t="s">
        <v>20748</v>
      </c>
      <c r="G13278" s="7" t="s">
        <v>5401</v>
      </c>
      <c r="H13278" s="8" t="s">
        <v>20803</v>
      </c>
      <c r="I13278" s="8" t="s">
        <v>991</v>
      </c>
      <c r="J13278" s="19">
        <v>1</v>
      </c>
      <c r="K13278" s="19" t="s">
        <v>7738</v>
      </c>
      <c r="L13278" s="11"/>
      <c r="M13278" s="11"/>
      <c r="N13278" s="24"/>
      <c r="P13278" s="32"/>
      <c r="T13278" s="19"/>
      <c r="U13278" s="3"/>
      <c r="X13278" t="str">
        <f t="shared" si="805"/>
        <v/>
      </c>
      <c r="Z13278" t="str">
        <f t="shared" si="806"/>
        <v/>
      </c>
      <c r="AB13278" s="9"/>
      <c r="AC13278" t="s">
        <v>20803</v>
      </c>
      <c r="AD13278">
        <f t="shared" si="807"/>
        <v>0</v>
      </c>
      <c r="AF13278" s="3"/>
      <c r="AH13278" s="9"/>
    </row>
    <row r="13279" spans="1:34" ht="10.95" customHeight="1" outlineLevel="1" x14ac:dyDescent="0.25">
      <c r="A13279" t="s">
        <v>278</v>
      </c>
      <c r="C13279" s="3" t="s">
        <v>11994</v>
      </c>
      <c r="D13279" s="3" t="s">
        <v>20799</v>
      </c>
      <c r="E13279" s="9">
        <v>2018</v>
      </c>
      <c r="F13279" s="7" t="s">
        <v>20749</v>
      </c>
      <c r="G13279" s="7" t="s">
        <v>5401</v>
      </c>
      <c r="H13279" s="8" t="s">
        <v>20804</v>
      </c>
      <c r="I13279" s="8" t="s">
        <v>991</v>
      </c>
      <c r="J13279" s="19">
        <v>1</v>
      </c>
      <c r="K13279" s="19" t="s">
        <v>7738</v>
      </c>
      <c r="L13279" s="11"/>
      <c r="M13279" s="11"/>
      <c r="N13279" s="24"/>
      <c r="P13279" s="32"/>
      <c r="T13279" s="19"/>
      <c r="U13279" s="3"/>
      <c r="X13279" t="str">
        <f t="shared" si="805"/>
        <v/>
      </c>
      <c r="Z13279">
        <f t="shared" si="806"/>
        <v>1</v>
      </c>
      <c r="AB13279" s="9"/>
      <c r="AC13279" t="s">
        <v>20804</v>
      </c>
      <c r="AD13279">
        <f t="shared" si="807"/>
        <v>0</v>
      </c>
      <c r="AF13279" s="3"/>
      <c r="AH13279" s="9"/>
    </row>
    <row r="13280" spans="1:34" ht="10.95" customHeight="1" outlineLevel="1" x14ac:dyDescent="0.25">
      <c r="A13280" t="s">
        <v>278</v>
      </c>
      <c r="C13280" s="3" t="s">
        <v>11994</v>
      </c>
      <c r="D13280" s="3">
        <v>9986</v>
      </c>
      <c r="E13280" s="9">
        <v>2018</v>
      </c>
      <c r="F13280" s="7" t="s">
        <v>20748</v>
      </c>
      <c r="G13280" s="7" t="s">
        <v>5401</v>
      </c>
      <c r="H13280" s="8" t="s">
        <v>5402</v>
      </c>
      <c r="I13280" s="8" t="s">
        <v>11322</v>
      </c>
      <c r="J13280" s="19">
        <v>3</v>
      </c>
      <c r="K13280" s="19" t="s">
        <v>7738</v>
      </c>
      <c r="L13280" s="11"/>
      <c r="M13280" s="11"/>
      <c r="N13280" s="24"/>
      <c r="P13280" s="32"/>
      <c r="T13280" s="19"/>
      <c r="U13280" s="3"/>
      <c r="X13280" t="str">
        <f t="shared" si="805"/>
        <v/>
      </c>
      <c r="Z13280" t="str">
        <f t="shared" si="806"/>
        <v/>
      </c>
      <c r="AB13280" s="9"/>
      <c r="AC13280" t="s">
        <v>5402</v>
      </c>
      <c r="AD13280">
        <f t="shared" si="807"/>
        <v>1</v>
      </c>
      <c r="AF13280" s="3"/>
      <c r="AH13280" s="9"/>
    </row>
    <row r="13281" spans="1:48" ht="10.95" customHeight="1" outlineLevel="1" x14ac:dyDescent="0.25">
      <c r="A13281" t="s">
        <v>278</v>
      </c>
      <c r="C13281" s="3" t="s">
        <v>11994</v>
      </c>
      <c r="D13281" s="3" t="s">
        <v>20805</v>
      </c>
      <c r="E13281" s="9">
        <v>2018</v>
      </c>
      <c r="F13281" s="7" t="s">
        <v>20749</v>
      </c>
      <c r="G13281" s="7" t="s">
        <v>5401</v>
      </c>
      <c r="H13281" s="8" t="s">
        <v>5402</v>
      </c>
      <c r="I13281" s="8" t="s">
        <v>11322</v>
      </c>
      <c r="J13281" s="19">
        <v>3</v>
      </c>
      <c r="K13281" s="19" t="s">
        <v>7738</v>
      </c>
      <c r="L13281" s="11"/>
      <c r="M13281" s="11"/>
      <c r="N13281" s="24"/>
      <c r="P13281" s="32"/>
      <c r="T13281" s="19"/>
      <c r="U13281" s="3"/>
      <c r="X13281" t="str">
        <f t="shared" si="805"/>
        <v/>
      </c>
      <c r="Z13281">
        <f t="shared" si="806"/>
        <v>1</v>
      </c>
      <c r="AB13281" s="9"/>
      <c r="AC13281" t="s">
        <v>5402</v>
      </c>
      <c r="AD13281">
        <f t="shared" si="807"/>
        <v>1</v>
      </c>
      <c r="AF13281" s="3"/>
      <c r="AH13281" s="9"/>
    </row>
    <row r="13282" spans="1:48" ht="10.95" customHeight="1" x14ac:dyDescent="0.25">
      <c r="A13282" s="6" t="s">
        <v>14702</v>
      </c>
      <c r="B13282" t="s">
        <v>17258</v>
      </c>
      <c r="C13282" s="3" t="s">
        <v>12965</v>
      </c>
      <c r="E13282" s="9"/>
      <c r="F13282" s="7"/>
      <c r="G13282" s="7"/>
      <c r="H13282" s="8"/>
      <c r="I13282" s="8"/>
      <c r="J13282" s="19"/>
      <c r="K13282" s="19"/>
      <c r="L13282" s="11"/>
      <c r="M13282" s="11">
        <f>SUM(L13283:L13283)</f>
        <v>9</v>
      </c>
      <c r="N13282" s="24">
        <v>2526</v>
      </c>
      <c r="O13282">
        <f>COUNTIF(K13283:K13283,"*")</f>
        <v>1</v>
      </c>
      <c r="P13282" s="32">
        <f>O13282/N13282</f>
        <v>3.9588281868566902E-4</v>
      </c>
      <c r="Q13282">
        <f>COUNTIF(K13283:K13283,"Y")+COUNTIF(K13283:K13283,"S")</f>
        <v>1</v>
      </c>
      <c r="T13282" s="19" t="s">
        <v>7736</v>
      </c>
      <c r="U13282" s="3"/>
      <c r="V13282" t="s">
        <v>18496</v>
      </c>
      <c r="X13282" t="str">
        <f t="shared" si="805"/>
        <v/>
      </c>
      <c r="Z13282" t="str">
        <f t="shared" si="806"/>
        <v/>
      </c>
      <c r="AB13282" s="9"/>
      <c r="AE13282">
        <f>COUNTIF(AD13283:AD13283,"1")</f>
        <v>1</v>
      </c>
      <c r="AF13282" s="3"/>
      <c r="AH13282" s="9"/>
      <c r="AI13282">
        <f>COUNTIF($J13283:$J13283,"1")-COUNTIFS($J13283:$J13283,"1",$K13283:$K13283,"V")</f>
        <v>1</v>
      </c>
      <c r="AJ13282">
        <f>COUNTIFS($J13283:$J13283,"1",$K13283:$K13283,"Y")+COUNTIFS($J13283:$J13283,"1",$K13283:$K13283,"s")</f>
        <v>1</v>
      </c>
      <c r="AK13282">
        <f>COUNTIF($J13283:$J13283,"2")-COUNTIFS($J13283:$J13283,"2",$K13283:$K13283,"V")</f>
        <v>0</v>
      </c>
      <c r="AL13282">
        <f>COUNTIFS($J13283:$J13283,"2",$K13283:$K13283,"Y")+COUNTIFS($J13283:$J13283,"2",$K13283:$K13283,"s")</f>
        <v>0</v>
      </c>
      <c r="AM13282">
        <f>COUNTIF($J13283:$J13283,"3")-COUNTIFS($J13283:$J13283,"3",$K13283:$K13283,"V")</f>
        <v>0</v>
      </c>
      <c r="AN13282">
        <f>COUNTIFS($J13283:$J13283,"3",$K13283:$K13283,"Y")+COUNTIFS($J13283:$J13283,"3",$K13283:$K13283,"s")</f>
        <v>0</v>
      </c>
      <c r="AO13282">
        <f>COUNTIF($J13283:$J13283,"4")-COUNTIFS($J13283:$J13283,"4",$K13283:$K13283,"V")</f>
        <v>0</v>
      </c>
      <c r="AP13282">
        <f>COUNTIFS($J13283:$J13283,"4",$K13283:$K13283,"Y")+COUNTIFS($J13283:$J13283,"4",$K13283:$K13283,"s")</f>
        <v>0</v>
      </c>
      <c r="AQ13282">
        <f>COUNTIF($J13283:$J13283,"5")-COUNTIFS($J13283:$J13283,"5",$K13283:$K13283,"V")</f>
        <v>0</v>
      </c>
      <c r="AR13282">
        <f>COUNTIFS($J13283:$J13283,"5",$K13283:$K13283,"Y")+COUNTIFS($J13283:$J13283,"5",$K13283:$K13283,"s")</f>
        <v>0</v>
      </c>
      <c r="AS13282">
        <f>COUNTIF($J13283:$J13283,"6")-COUNTIFS($J13283:$J13283,"6",$K13283:$K13283,"V")</f>
        <v>0</v>
      </c>
      <c r="AT13282">
        <f>COUNTIFS($J13283:$J13283,"6",$K13283:$K13283,"Y")+COUNTIFS($J13283:$J13283,"6",$K13283:$K13283,"s")</f>
        <v>0</v>
      </c>
      <c r="AU13282">
        <f>COUNTIF($J13283:$J13283,"7")-COUNTIFS($J13283:$J13283,"7",$K13283:$K13283,"V")</f>
        <v>0</v>
      </c>
      <c r="AV13282">
        <f>COUNTIFS($J13283:$J13283,"7",$K13283:$K13283,"Y")+COUNTIFS($J13283:$J13283,"7",$K13283:$K13283,"s")</f>
        <v>0</v>
      </c>
    </row>
    <row r="13283" spans="1:48" ht="10.95" customHeight="1" outlineLevel="1" x14ac:dyDescent="0.25">
      <c r="A13283" t="s">
        <v>5743</v>
      </c>
      <c r="C13283" s="3" t="s">
        <v>12965</v>
      </c>
      <c r="D13283" s="3">
        <v>1101</v>
      </c>
      <c r="E13283" s="9">
        <v>2001</v>
      </c>
      <c r="F13283" s="7" t="s">
        <v>14701</v>
      </c>
      <c r="G13283" s="7" t="s">
        <v>5401</v>
      </c>
      <c r="H13283" s="8" t="s">
        <v>5402</v>
      </c>
      <c r="I13283" s="8" t="s">
        <v>14700</v>
      </c>
      <c r="J13283" s="19">
        <v>1</v>
      </c>
      <c r="K13283" s="19" t="s">
        <v>7736</v>
      </c>
      <c r="L13283" s="11">
        <v>9</v>
      </c>
      <c r="M13283" s="11"/>
      <c r="N13283" s="24"/>
      <c r="P13283" s="32"/>
      <c r="T13283" s="19"/>
      <c r="U13283" s="3" t="s">
        <v>5744</v>
      </c>
      <c r="X13283" t="str">
        <f t="shared" si="805"/>
        <v/>
      </c>
      <c r="Z13283">
        <f t="shared" si="806"/>
        <v>1</v>
      </c>
      <c r="AB13283" s="9"/>
      <c r="AC13283" t="s">
        <v>5402</v>
      </c>
      <c r="AD13283">
        <f>COUNTIF(H13283,"*Fuji*")</f>
        <v>1</v>
      </c>
      <c r="AF13283" s="3"/>
      <c r="AG13283" t="s">
        <v>4924</v>
      </c>
      <c r="AH13283" s="9" t="s">
        <v>4925</v>
      </c>
    </row>
    <row r="13284" spans="1:48" ht="10.95" customHeight="1" x14ac:dyDescent="0.25">
      <c r="A13284" s="6" t="s">
        <v>13456</v>
      </c>
      <c r="B13284" t="s">
        <v>13448</v>
      </c>
      <c r="C13284" s="3" t="s">
        <v>12533</v>
      </c>
      <c r="E13284" s="9"/>
      <c r="F13284" s="7"/>
      <c r="G13284" s="7"/>
      <c r="H13284" s="8"/>
      <c r="I13284" s="8"/>
      <c r="J13284" s="19"/>
      <c r="K13284" s="19"/>
      <c r="L13284" s="11"/>
      <c r="M13284" s="11">
        <f>SUM(L13285:L13291)</f>
        <v>17.7</v>
      </c>
      <c r="N13284" s="24">
        <v>909</v>
      </c>
      <c r="O13284">
        <f>COUNTIF(K13285:K13291,"*")</f>
        <v>7</v>
      </c>
      <c r="P13284" s="32">
        <f>O13284/N13284</f>
        <v>7.7007700770077006E-3</v>
      </c>
      <c r="Q13284">
        <f>COUNTIF(K13285:K13291,"Y")+COUNTIF(K13285:K13291,"S")</f>
        <v>7</v>
      </c>
      <c r="T13284" s="19" t="s">
        <v>7736</v>
      </c>
      <c r="U13284" s="3"/>
      <c r="V13284" t="s">
        <v>18498</v>
      </c>
      <c r="X13284" t="str">
        <f t="shared" si="805"/>
        <v/>
      </c>
      <c r="Z13284" t="str">
        <f t="shared" si="806"/>
        <v/>
      </c>
      <c r="AB13284" s="9"/>
      <c r="AE13284">
        <f>COUNTIF(AD13285:AD13291,"1")</f>
        <v>0</v>
      </c>
      <c r="AF13284" s="3"/>
      <c r="AH13284" s="9"/>
      <c r="AI13284">
        <f>COUNTIF($J13285:$J13291,"1")-COUNTIFS($J13285:$J13291,"1",$K13285:$K13291,"V")</f>
        <v>0</v>
      </c>
      <c r="AJ13284">
        <f>COUNTIFS($J13285:$J13291,"1",$K13285:$K13291,"Y")+COUNTIFS($J13285:$J13291,"1",$K13285:$K13291,"s")</f>
        <v>0</v>
      </c>
      <c r="AK13284">
        <f>COUNTIF($J13285:$J13291,"2")-COUNTIFS($J13285:$J13291,"2",$K13285:$K13291,"V")</f>
        <v>2</v>
      </c>
      <c r="AL13284">
        <f>COUNTIFS($J13285:$J13291,"2",$K13285:$K13291,"Y")+COUNTIFS($J13285:$J13291,"2",$K13285:$K13291,"s")</f>
        <v>2</v>
      </c>
      <c r="AM13284">
        <f>COUNTIF($J13285:$J13291,"3")-COUNTIFS($J13285:$J13291,"3",$K13285:$K13291,"V")</f>
        <v>0</v>
      </c>
      <c r="AN13284">
        <f>COUNTIFS($J13285:$J13291,"3",$K13285:$K13291,"Y")+COUNTIFS($J13285:$J13291,"3",$K13285:$K13291,"s")</f>
        <v>0</v>
      </c>
      <c r="AO13284">
        <f>COUNTIF($J13285:$J13291,"4")-COUNTIFS($J13285:$J13291,"4",$K13285:$K13291,"V")</f>
        <v>0</v>
      </c>
      <c r="AP13284">
        <f>COUNTIFS($J13285:$J13291,"4",$K13285:$K13291,"Y")+COUNTIFS($J13285:$J13291,"4",$K13285:$K13291,"s")</f>
        <v>0</v>
      </c>
      <c r="AQ13284">
        <f>COUNTIF($J13285:$J13291,"5")-COUNTIFS($J13285:$J13291,"5",$K13285:$K13291,"V")</f>
        <v>1</v>
      </c>
      <c r="AR13284">
        <f>COUNTIFS($J13285:$J13291,"5",$K13285:$K13291,"Y")+COUNTIFS($J13285:$J13291,"5",$K13285:$K13291,"s")</f>
        <v>1</v>
      </c>
      <c r="AS13284">
        <f>COUNTIF($J13285:$J13291,"6")-COUNTIFS($J13285:$J13291,"6",$K13285:$K13291,"V")</f>
        <v>0</v>
      </c>
      <c r="AT13284">
        <f>COUNTIFS($J13285:$J13291,"6",$K13285:$K13291,"Y")+COUNTIFS($J13285:$J13291,"6",$K13285:$K13291,"s")</f>
        <v>0</v>
      </c>
      <c r="AU13284">
        <f>COUNTIF($J13285:$J13291,"7")-COUNTIFS($J13285:$J13291,"7",$K13285:$K13291,"V")</f>
        <v>4</v>
      </c>
      <c r="AV13284">
        <f>COUNTIFS($J13285:$J13291,"7",$K13285:$K13291,"Y")+COUNTIFS($J13285:$J13291,"7",$K13285:$K13291,"s")</f>
        <v>4</v>
      </c>
    </row>
    <row r="13285" spans="1:48" ht="10.95" customHeight="1" outlineLevel="1" x14ac:dyDescent="0.25">
      <c r="A13285" t="s">
        <v>2472</v>
      </c>
      <c r="C13285" s="3" t="s">
        <v>12533</v>
      </c>
      <c r="D13285" s="3">
        <v>12</v>
      </c>
      <c r="E13285" s="9">
        <v>1939</v>
      </c>
      <c r="F13285" s="10" t="s">
        <v>21617</v>
      </c>
      <c r="G13285" s="7" t="s">
        <v>586</v>
      </c>
      <c r="H13285" s="8" t="s">
        <v>2470</v>
      </c>
      <c r="I13285" s="8" t="s">
        <v>13449</v>
      </c>
      <c r="J13285" s="19">
        <v>5</v>
      </c>
      <c r="K13285" s="19" t="s">
        <v>7736</v>
      </c>
      <c r="L13285" s="11">
        <v>1</v>
      </c>
      <c r="M13285" s="11"/>
      <c r="N13285" s="24"/>
      <c r="P13285" s="32"/>
      <c r="T13285" s="19"/>
      <c r="U13285" s="3">
        <v>13</v>
      </c>
      <c r="X13285" t="str">
        <f t="shared" si="805"/>
        <v/>
      </c>
      <c r="Z13285" t="str">
        <f t="shared" si="806"/>
        <v/>
      </c>
      <c r="AB13285" s="9"/>
      <c r="AC13285" t="s">
        <v>2470</v>
      </c>
      <c r="AD13285">
        <f t="shared" ref="AD13285:AD13291" si="808">COUNTIF(H13285,"*Fuji*")</f>
        <v>0</v>
      </c>
      <c r="AF13285" s="3"/>
      <c r="AG13285" t="s">
        <v>671</v>
      </c>
      <c r="AH13285" s="9" t="s">
        <v>4925</v>
      </c>
    </row>
    <row r="13286" spans="1:48" ht="10.95" customHeight="1" outlineLevel="1" x14ac:dyDescent="0.25">
      <c r="A13286" t="s">
        <v>2472</v>
      </c>
      <c r="C13286" s="3" t="s">
        <v>12533</v>
      </c>
      <c r="D13286" s="3">
        <v>543</v>
      </c>
      <c r="E13286" s="9">
        <v>2006</v>
      </c>
      <c r="F13286" s="7" t="s">
        <v>13450</v>
      </c>
      <c r="G13286" s="7" t="s">
        <v>5401</v>
      </c>
      <c r="H13286" s="8" t="s">
        <v>13451</v>
      </c>
      <c r="I13286" s="8" t="s">
        <v>13452</v>
      </c>
      <c r="J13286" s="19">
        <v>2</v>
      </c>
      <c r="K13286" s="19" t="s">
        <v>20093</v>
      </c>
      <c r="L13286" s="11"/>
      <c r="M13286" s="11"/>
      <c r="N13286" s="24"/>
      <c r="P13286" s="32"/>
      <c r="R13286">
        <v>1</v>
      </c>
      <c r="S13286">
        <v>1</v>
      </c>
      <c r="T13286" s="19"/>
      <c r="U13286" s="3"/>
      <c r="X13286" t="str">
        <f t="shared" si="805"/>
        <v/>
      </c>
      <c r="Z13286" t="str">
        <f t="shared" si="806"/>
        <v/>
      </c>
      <c r="AB13286" s="9"/>
      <c r="AC13286" t="s">
        <v>13451</v>
      </c>
      <c r="AD13286">
        <f t="shared" si="808"/>
        <v>0</v>
      </c>
      <c r="AF13286" s="3"/>
      <c r="AH13286" s="9"/>
    </row>
    <row r="13287" spans="1:48" ht="10.95" customHeight="1" outlineLevel="1" x14ac:dyDescent="0.25">
      <c r="A13287" t="s">
        <v>2472</v>
      </c>
      <c r="C13287" s="3" t="s">
        <v>12533</v>
      </c>
      <c r="D13287" s="3" t="s">
        <v>13453</v>
      </c>
      <c r="E13287" s="9">
        <v>2006</v>
      </c>
      <c r="F13287" s="10" t="s">
        <v>21618</v>
      </c>
      <c r="G13287" s="7" t="s">
        <v>5401</v>
      </c>
      <c r="H13287" s="8" t="s">
        <v>13451</v>
      </c>
      <c r="I13287" s="8" t="s">
        <v>13452</v>
      </c>
      <c r="J13287" s="19">
        <v>2</v>
      </c>
      <c r="K13287" s="19" t="s">
        <v>7736</v>
      </c>
      <c r="L13287" s="11">
        <v>8</v>
      </c>
      <c r="M13287" s="11"/>
      <c r="N13287" s="24"/>
      <c r="P13287" s="32"/>
      <c r="T13287" s="19"/>
      <c r="U13287" s="3"/>
      <c r="X13287" t="str">
        <f t="shared" si="805"/>
        <v/>
      </c>
      <c r="Z13287">
        <f t="shared" si="806"/>
        <v>1</v>
      </c>
      <c r="AB13287" s="9"/>
      <c r="AC13287" t="s">
        <v>13451</v>
      </c>
      <c r="AD13287">
        <f t="shared" si="808"/>
        <v>0</v>
      </c>
      <c r="AF13287" s="3"/>
      <c r="AH13287" s="9"/>
    </row>
    <row r="13288" spans="1:48" ht="10.95" customHeight="1" outlineLevel="1" x14ac:dyDescent="0.25">
      <c r="A13288" t="s">
        <v>2472</v>
      </c>
      <c r="C13288" s="3" t="s">
        <v>12533</v>
      </c>
      <c r="D13288" s="3">
        <v>717</v>
      </c>
      <c r="E13288" s="9">
        <v>2013</v>
      </c>
      <c r="F13288" s="22">
        <v>0.6</v>
      </c>
      <c r="G13288" s="7" t="s">
        <v>5401</v>
      </c>
      <c r="H13288" s="8" t="s">
        <v>9233</v>
      </c>
      <c r="I13288" s="8" t="s">
        <v>13454</v>
      </c>
      <c r="J13288" s="19">
        <v>7</v>
      </c>
      <c r="K13288" s="19" t="s">
        <v>7736</v>
      </c>
      <c r="L13288" s="11">
        <v>0.6</v>
      </c>
      <c r="M13288" s="11"/>
      <c r="N13288" s="24"/>
      <c r="P13288" s="32"/>
      <c r="T13288" s="19"/>
      <c r="U13288" s="3"/>
      <c r="X13288" t="str">
        <f t="shared" si="805"/>
        <v/>
      </c>
      <c r="Z13288" t="str">
        <f t="shared" si="806"/>
        <v/>
      </c>
      <c r="AB13288" s="9"/>
      <c r="AC13288" t="s">
        <v>9233</v>
      </c>
      <c r="AD13288">
        <f t="shared" si="808"/>
        <v>0</v>
      </c>
      <c r="AF13288" s="3"/>
      <c r="AH13288" s="9"/>
    </row>
    <row r="13289" spans="1:48" ht="10.95" customHeight="1" outlineLevel="1" x14ac:dyDescent="0.25">
      <c r="A13289" t="s">
        <v>2472</v>
      </c>
      <c r="C13289" s="3" t="s">
        <v>12533</v>
      </c>
      <c r="D13289" s="3">
        <v>718</v>
      </c>
      <c r="E13289" s="9">
        <v>2013</v>
      </c>
      <c r="F13289" s="22">
        <v>0.6</v>
      </c>
      <c r="G13289" s="7" t="s">
        <v>5401</v>
      </c>
      <c r="H13289" s="8" t="s">
        <v>9233</v>
      </c>
      <c r="I13289" s="8" t="s">
        <v>13454</v>
      </c>
      <c r="J13289" s="19">
        <v>7</v>
      </c>
      <c r="K13289" s="19" t="s">
        <v>7736</v>
      </c>
      <c r="L13289" s="11">
        <v>0.6</v>
      </c>
      <c r="M13289" s="11"/>
      <c r="N13289" s="24"/>
      <c r="P13289" s="32"/>
      <c r="T13289" s="19"/>
      <c r="U13289" s="3"/>
      <c r="X13289" t="str">
        <f t="shared" si="805"/>
        <v/>
      </c>
      <c r="Z13289" t="str">
        <f t="shared" si="806"/>
        <v/>
      </c>
      <c r="AB13289" s="9"/>
      <c r="AC13289" t="s">
        <v>9233</v>
      </c>
      <c r="AD13289">
        <f t="shared" si="808"/>
        <v>0</v>
      </c>
      <c r="AF13289" s="3"/>
      <c r="AH13289" s="9"/>
    </row>
    <row r="13290" spans="1:48" ht="10.95" customHeight="1" outlineLevel="1" x14ac:dyDescent="0.25">
      <c r="A13290" t="s">
        <v>2472</v>
      </c>
      <c r="C13290" s="3" t="s">
        <v>12533</v>
      </c>
      <c r="D13290" s="3">
        <v>838</v>
      </c>
      <c r="E13290" s="9">
        <v>2018</v>
      </c>
      <c r="F13290" s="22">
        <v>1.65</v>
      </c>
      <c r="G13290" s="7" t="s">
        <v>5401</v>
      </c>
      <c r="H13290" s="8" t="s">
        <v>9233</v>
      </c>
      <c r="I13290" s="8" t="s">
        <v>13455</v>
      </c>
      <c r="J13290" s="19">
        <v>7</v>
      </c>
      <c r="K13290" s="19" t="s">
        <v>7736</v>
      </c>
      <c r="L13290" s="11">
        <v>3.75</v>
      </c>
      <c r="M13290" s="11"/>
      <c r="N13290" s="24"/>
      <c r="P13290" s="32"/>
      <c r="T13290" s="19"/>
      <c r="U13290" s="3"/>
      <c r="X13290" t="str">
        <f t="shared" si="805"/>
        <v/>
      </c>
      <c r="Z13290" t="str">
        <f t="shared" si="806"/>
        <v/>
      </c>
      <c r="AB13290" s="9"/>
      <c r="AC13290" t="s">
        <v>9233</v>
      </c>
      <c r="AD13290">
        <f t="shared" si="808"/>
        <v>0</v>
      </c>
      <c r="AF13290" s="3"/>
      <c r="AH13290" s="9"/>
    </row>
    <row r="13291" spans="1:48" ht="10.95" customHeight="1" outlineLevel="1" x14ac:dyDescent="0.25">
      <c r="A13291" t="s">
        <v>2472</v>
      </c>
      <c r="C13291" s="3" t="s">
        <v>12533</v>
      </c>
      <c r="D13291" s="3">
        <v>839</v>
      </c>
      <c r="E13291" s="9">
        <v>2018</v>
      </c>
      <c r="F13291" s="22">
        <v>1.65</v>
      </c>
      <c r="G13291" s="7" t="s">
        <v>5401</v>
      </c>
      <c r="H13291" s="8" t="s">
        <v>9233</v>
      </c>
      <c r="I13291" s="8" t="s">
        <v>13455</v>
      </c>
      <c r="J13291" s="19">
        <v>7</v>
      </c>
      <c r="K13291" s="19" t="s">
        <v>7736</v>
      </c>
      <c r="L13291" s="11">
        <v>3.75</v>
      </c>
      <c r="M13291" s="11"/>
      <c r="N13291" s="24"/>
      <c r="P13291" s="32"/>
      <c r="T13291" s="19"/>
      <c r="U13291" s="3"/>
      <c r="X13291" t="str">
        <f t="shared" si="805"/>
        <v/>
      </c>
      <c r="Z13291" t="str">
        <f t="shared" si="806"/>
        <v/>
      </c>
      <c r="AB13291" s="9"/>
      <c r="AC13291" t="s">
        <v>9233</v>
      </c>
      <c r="AD13291">
        <f t="shared" si="808"/>
        <v>0</v>
      </c>
      <c r="AF13291" s="3"/>
      <c r="AH13291" s="9"/>
    </row>
    <row r="13292" spans="1:48" ht="10.95" customHeight="1" x14ac:dyDescent="0.25">
      <c r="A13292" s="6" t="s">
        <v>13457</v>
      </c>
      <c r="B13292" t="s">
        <v>13208</v>
      </c>
      <c r="C13292" s="3" t="s">
        <v>12533</v>
      </c>
      <c r="E13292" s="9"/>
      <c r="F13292" s="7"/>
      <c r="G13292" s="7"/>
      <c r="H13292" s="8"/>
      <c r="I13292" s="8"/>
      <c r="J13292" s="19"/>
      <c r="K13292" s="19"/>
      <c r="L13292" s="11"/>
      <c r="M13292" s="11">
        <f>SUM(L13293:L13301)</f>
        <v>32.6</v>
      </c>
      <c r="N13292" s="24">
        <v>1300</v>
      </c>
      <c r="O13292">
        <f>COUNTIF(K13293:K13301,"*")</f>
        <v>9</v>
      </c>
      <c r="P13292" s="32">
        <f>O13292/N13292</f>
        <v>6.9230769230769233E-3</v>
      </c>
      <c r="Q13292">
        <f>COUNTIF(K13293:K13301,"Y")+COUNTIF(K13293:K13301,"S")</f>
        <v>9</v>
      </c>
      <c r="T13292" s="19" t="s">
        <v>7736</v>
      </c>
      <c r="U13292" s="3"/>
      <c r="V13292" t="s">
        <v>18497</v>
      </c>
      <c r="X13292" t="str">
        <f t="shared" si="805"/>
        <v/>
      </c>
      <c r="Z13292" t="str">
        <f t="shared" si="806"/>
        <v/>
      </c>
      <c r="AB13292" s="9"/>
      <c r="AE13292">
        <f>COUNTIF(AD13293:AD13301,"1")</f>
        <v>0</v>
      </c>
      <c r="AF13292" s="3"/>
      <c r="AH13292" s="9"/>
      <c r="AI13292">
        <f>COUNTIF($J13293:$J13301,"1")-COUNTIFS($J13293:$J13301,"1",$K13293:$K13301,"V")</f>
        <v>1</v>
      </c>
      <c r="AJ13292">
        <f>COUNTIFS($J13293:$J13301,"1",$K13293:$K13301,"Y")+COUNTIFS($J13293:$J13301,"1",$K13293:$K13301,"s")</f>
        <v>1</v>
      </c>
      <c r="AK13292">
        <f>COUNTIF($J13293:$J13301,"2")-COUNTIFS($J13293:$J13301,"2",$K13293:$K13301,"V")</f>
        <v>0</v>
      </c>
      <c r="AL13292">
        <f>COUNTIFS($J13293:$J13301,"2",$K13293:$K13301,"Y")+COUNTIFS($J13293:$J13301,"2",$K13293:$K13301,"s")</f>
        <v>0</v>
      </c>
      <c r="AM13292">
        <f>COUNTIF($J13293:$J13301,"3")-COUNTIFS($J13293:$J13301,"3",$K13293:$K13301,"V")</f>
        <v>0</v>
      </c>
      <c r="AN13292">
        <f>COUNTIFS($J13293:$J13301,"3",$K13293:$K13301,"Y")+COUNTIFS($J13293:$J13301,"3",$K13293:$K13301,"s")</f>
        <v>0</v>
      </c>
      <c r="AO13292">
        <f>COUNTIF($J13293:$J13301,"4")-COUNTIFS($J13293:$J13301,"4",$K13293:$K13301,"V")</f>
        <v>0</v>
      </c>
      <c r="AP13292">
        <f>COUNTIFS($J13293:$J13301,"4",$K13293:$K13301,"Y")+COUNTIFS($J13293:$J13301,"4",$K13293:$K13301,"s")</f>
        <v>0</v>
      </c>
      <c r="AQ13292">
        <f>COUNTIF($J13293:$J13301,"5")-COUNTIFS($J13293:$J13301,"5",$K13293:$K13301,"V")</f>
        <v>0</v>
      </c>
      <c r="AR13292">
        <f>COUNTIFS($J13293:$J13301,"5",$K13293:$K13301,"Y")+COUNTIFS($J13293:$J13301,"5",$K13293:$K13301,"s")</f>
        <v>0</v>
      </c>
      <c r="AS13292">
        <f>COUNTIF($J13293:$J13301,"6")-COUNTIFS($J13293:$J13301,"6",$K13293:$K13301,"V")</f>
        <v>0</v>
      </c>
      <c r="AT13292">
        <f>COUNTIFS($J13293:$J13301,"6",$K13293:$K13301,"Y")+COUNTIFS($J13293:$J13301,"6",$K13293:$K13301,"s")</f>
        <v>0</v>
      </c>
      <c r="AU13292">
        <f>COUNTIF($J13293:$J13301,"7")-COUNTIFS($J13293:$J13301,"7",$K13293:$K13301,"V")</f>
        <v>8</v>
      </c>
      <c r="AV13292">
        <f>COUNTIFS($J13293:$J13301,"7",$K13293:$K13301,"Y")+COUNTIFS($J13293:$J13301,"7",$K13293:$K13301,"s")</f>
        <v>8</v>
      </c>
    </row>
    <row r="13293" spans="1:48" ht="10.95" customHeight="1" outlineLevel="1" x14ac:dyDescent="0.25">
      <c r="A13293" t="s">
        <v>13458</v>
      </c>
      <c r="C13293" s="3" t="s">
        <v>12533</v>
      </c>
      <c r="D13293" s="3">
        <v>187</v>
      </c>
      <c r="E13293" s="9">
        <v>1997</v>
      </c>
      <c r="F13293" s="7" t="s">
        <v>5906</v>
      </c>
      <c r="G13293" s="7" t="s">
        <v>5401</v>
      </c>
      <c r="H13293" s="8" t="s">
        <v>9233</v>
      </c>
      <c r="I13293" s="8" t="s">
        <v>7560</v>
      </c>
      <c r="J13293" s="19">
        <v>7</v>
      </c>
      <c r="K13293" s="19" t="s">
        <v>7736</v>
      </c>
      <c r="L13293" s="11">
        <v>3</v>
      </c>
      <c r="M13293" s="11"/>
      <c r="N13293" s="24"/>
      <c r="P13293" s="32"/>
      <c r="T13293" s="19"/>
      <c r="U13293" s="3"/>
      <c r="X13293" t="str">
        <f t="shared" si="805"/>
        <v/>
      </c>
      <c r="Z13293" t="str">
        <f t="shared" si="806"/>
        <v/>
      </c>
      <c r="AB13293" s="9"/>
      <c r="AC13293" t="s">
        <v>9233</v>
      </c>
      <c r="AD13293">
        <f t="shared" ref="AD13293:AD13301" si="809">COUNTIF(H13293,"*Fuji*")</f>
        <v>0</v>
      </c>
      <c r="AF13293" s="3"/>
      <c r="AH13293" s="9"/>
    </row>
    <row r="13294" spans="1:48" ht="10.95" customHeight="1" outlineLevel="1" x14ac:dyDescent="0.25">
      <c r="A13294" t="s">
        <v>13458</v>
      </c>
      <c r="C13294" s="3" t="s">
        <v>12533</v>
      </c>
      <c r="D13294" s="3" t="s">
        <v>8405</v>
      </c>
      <c r="E13294" s="9">
        <v>1998</v>
      </c>
      <c r="F13294" s="7" t="s">
        <v>13459</v>
      </c>
      <c r="G13294" s="7" t="s">
        <v>5401</v>
      </c>
      <c r="H13294" s="8" t="s">
        <v>13460</v>
      </c>
      <c r="I13294" s="8" t="s">
        <v>13461</v>
      </c>
      <c r="J13294" s="19">
        <v>1</v>
      </c>
      <c r="K13294" s="19" t="s">
        <v>7736</v>
      </c>
      <c r="L13294" s="11">
        <v>6.4</v>
      </c>
      <c r="M13294" s="11"/>
      <c r="N13294" s="24"/>
      <c r="P13294" s="32"/>
      <c r="T13294" s="19"/>
      <c r="U13294" s="3"/>
      <c r="X13294" t="str">
        <f t="shared" si="805"/>
        <v/>
      </c>
      <c r="Z13294">
        <f t="shared" si="806"/>
        <v>1</v>
      </c>
      <c r="AB13294" s="9"/>
      <c r="AC13294" t="s">
        <v>13460</v>
      </c>
      <c r="AD13294">
        <f t="shared" si="809"/>
        <v>0</v>
      </c>
      <c r="AF13294" s="3">
        <v>1</v>
      </c>
      <c r="AH13294" s="9"/>
    </row>
    <row r="13295" spans="1:48" ht="10.95" customHeight="1" outlineLevel="1" x14ac:dyDescent="0.25">
      <c r="A13295" t="s">
        <v>13458</v>
      </c>
      <c r="C13295" s="3" t="s">
        <v>12533</v>
      </c>
      <c r="D13295" s="3">
        <v>257</v>
      </c>
      <c r="E13295" s="9">
        <v>1999</v>
      </c>
      <c r="F13295" s="7" t="s">
        <v>5906</v>
      </c>
      <c r="G13295" s="7" t="s">
        <v>5401</v>
      </c>
      <c r="H13295" s="8" t="s">
        <v>9233</v>
      </c>
      <c r="I13295" s="8" t="s">
        <v>7560</v>
      </c>
      <c r="J13295" s="19">
        <v>7</v>
      </c>
      <c r="K13295" s="19" t="s">
        <v>7736</v>
      </c>
      <c r="L13295" s="11">
        <v>2.7</v>
      </c>
      <c r="M13295" s="11"/>
      <c r="N13295" s="24"/>
      <c r="P13295" s="32"/>
      <c r="T13295" s="19"/>
      <c r="U13295" s="3"/>
      <c r="X13295" t="str">
        <f t="shared" si="805"/>
        <v/>
      </c>
      <c r="Z13295" t="str">
        <f t="shared" si="806"/>
        <v/>
      </c>
      <c r="AB13295" s="9"/>
      <c r="AC13295" t="s">
        <v>9233</v>
      </c>
      <c r="AD13295">
        <f t="shared" si="809"/>
        <v>0</v>
      </c>
      <c r="AF13295" s="3"/>
      <c r="AH13295" s="9"/>
    </row>
    <row r="13296" spans="1:48" ht="10.95" customHeight="1" outlineLevel="1" x14ac:dyDescent="0.25">
      <c r="A13296" t="s">
        <v>13458</v>
      </c>
      <c r="C13296" s="3" t="s">
        <v>12533</v>
      </c>
      <c r="D13296" s="3">
        <v>257</v>
      </c>
      <c r="E13296" s="9">
        <v>1999</v>
      </c>
      <c r="F13296" s="7" t="s">
        <v>21217</v>
      </c>
      <c r="G13296" s="7" t="s">
        <v>5401</v>
      </c>
      <c r="H13296" s="8" t="s">
        <v>9233</v>
      </c>
      <c r="I13296" s="8" t="s">
        <v>7560</v>
      </c>
      <c r="J13296" s="19">
        <v>7</v>
      </c>
      <c r="K13296" s="19" t="s">
        <v>7736</v>
      </c>
      <c r="L13296" s="11">
        <v>3</v>
      </c>
      <c r="M13296" s="11"/>
      <c r="N13296" s="24"/>
      <c r="P13296" s="32"/>
      <c r="S13296">
        <v>1</v>
      </c>
      <c r="T13296" s="19"/>
      <c r="U13296" s="3"/>
      <c r="X13296">
        <f t="shared" si="805"/>
        <v>1</v>
      </c>
      <c r="Z13296" t="str">
        <f t="shared" si="806"/>
        <v/>
      </c>
      <c r="AB13296" s="9"/>
      <c r="AC13296" t="s">
        <v>9233</v>
      </c>
      <c r="AD13296">
        <f t="shared" si="809"/>
        <v>0</v>
      </c>
      <c r="AF13296" s="3"/>
      <c r="AH13296" s="9"/>
    </row>
    <row r="13297" spans="1:48" ht="10.95" customHeight="1" outlineLevel="1" collapsed="1" x14ac:dyDescent="0.25">
      <c r="A13297" t="s">
        <v>13458</v>
      </c>
      <c r="C13297" s="3" t="s">
        <v>12533</v>
      </c>
      <c r="D13297" s="3">
        <v>338</v>
      </c>
      <c r="E13297" s="9">
        <v>2001</v>
      </c>
      <c r="F13297" s="7" t="s">
        <v>5117</v>
      </c>
      <c r="G13297" s="7" t="s">
        <v>5401</v>
      </c>
      <c r="H13297" s="8" t="s">
        <v>9233</v>
      </c>
      <c r="I13297" s="8" t="s">
        <v>7560</v>
      </c>
      <c r="J13297" s="19">
        <v>7</v>
      </c>
      <c r="K13297" s="19" t="s">
        <v>7736</v>
      </c>
      <c r="L13297" s="11">
        <v>2.5</v>
      </c>
      <c r="M13297" s="11"/>
      <c r="N13297" s="24"/>
      <c r="P13297" s="32"/>
      <c r="T13297" s="19"/>
      <c r="U13297" s="3"/>
      <c r="X13297" t="str">
        <f t="shared" si="805"/>
        <v/>
      </c>
      <c r="Z13297" t="str">
        <f t="shared" si="806"/>
        <v/>
      </c>
      <c r="AB13297" s="9"/>
      <c r="AC13297" t="s">
        <v>9233</v>
      </c>
      <c r="AD13297">
        <f t="shared" si="809"/>
        <v>0</v>
      </c>
      <c r="AF13297" s="3"/>
      <c r="AH13297" s="9"/>
    </row>
    <row r="13298" spans="1:48" ht="10.95" customHeight="1" outlineLevel="1" x14ac:dyDescent="0.25">
      <c r="A13298" t="s">
        <v>13458</v>
      </c>
      <c r="C13298" s="3" t="s">
        <v>12533</v>
      </c>
      <c r="D13298" s="3">
        <v>339</v>
      </c>
      <c r="E13298" s="9">
        <v>2001</v>
      </c>
      <c r="F13298" s="7" t="s">
        <v>5117</v>
      </c>
      <c r="G13298" s="7" t="s">
        <v>5401</v>
      </c>
      <c r="H13298" s="8" t="s">
        <v>9233</v>
      </c>
      <c r="I13298" s="8" t="s">
        <v>7560</v>
      </c>
      <c r="J13298" s="19">
        <v>7</v>
      </c>
      <c r="K13298" s="19" t="s">
        <v>7736</v>
      </c>
      <c r="L13298" s="11">
        <v>2.5</v>
      </c>
      <c r="M13298" s="11"/>
      <c r="N13298" s="24"/>
      <c r="P13298" s="32"/>
      <c r="T13298" s="19"/>
      <c r="U13298" s="3"/>
      <c r="X13298" t="str">
        <f t="shared" si="805"/>
        <v/>
      </c>
      <c r="Z13298" t="str">
        <f t="shared" si="806"/>
        <v/>
      </c>
      <c r="AB13298" s="9"/>
      <c r="AC13298" t="s">
        <v>9233</v>
      </c>
      <c r="AD13298">
        <f t="shared" si="809"/>
        <v>0</v>
      </c>
      <c r="AF13298" s="3"/>
      <c r="AH13298" s="9"/>
    </row>
    <row r="13299" spans="1:48" ht="10.95" customHeight="1" outlineLevel="1" x14ac:dyDescent="0.25">
      <c r="A13299" t="s">
        <v>13458</v>
      </c>
      <c r="C13299" s="3" t="s">
        <v>12533</v>
      </c>
      <c r="D13299" s="3">
        <v>406</v>
      </c>
      <c r="E13299" s="9">
        <v>2003</v>
      </c>
      <c r="F13299" s="7" t="s">
        <v>13462</v>
      </c>
      <c r="G13299" s="7" t="s">
        <v>5401</v>
      </c>
      <c r="H13299" s="8" t="s">
        <v>13463</v>
      </c>
      <c r="I13299" s="8" t="s">
        <v>7560</v>
      </c>
      <c r="J13299" s="19">
        <v>7</v>
      </c>
      <c r="K13299" s="19" t="s">
        <v>7736</v>
      </c>
      <c r="L13299" s="11">
        <v>6</v>
      </c>
      <c r="M13299" s="11"/>
      <c r="N13299" s="24"/>
      <c r="P13299" s="32"/>
      <c r="T13299" s="19"/>
      <c r="U13299" s="3"/>
      <c r="X13299" t="str">
        <f t="shared" si="805"/>
        <v/>
      </c>
      <c r="Z13299" t="str">
        <f t="shared" si="806"/>
        <v/>
      </c>
      <c r="AB13299" s="9"/>
      <c r="AC13299" t="s">
        <v>13463</v>
      </c>
      <c r="AD13299">
        <f t="shared" si="809"/>
        <v>0</v>
      </c>
      <c r="AF13299" s="3"/>
      <c r="AH13299" s="9"/>
    </row>
    <row r="13300" spans="1:48" ht="10.95" customHeight="1" outlineLevel="1" x14ac:dyDescent="0.25">
      <c r="A13300" t="s">
        <v>13458</v>
      </c>
      <c r="C13300" s="3" t="s">
        <v>12533</v>
      </c>
      <c r="D13300" s="3">
        <v>483</v>
      </c>
      <c r="E13300" s="9">
        <v>2005</v>
      </c>
      <c r="F13300" s="7" t="s">
        <v>13462</v>
      </c>
      <c r="G13300" s="7" t="s">
        <v>5401</v>
      </c>
      <c r="H13300" s="8" t="s">
        <v>13464</v>
      </c>
      <c r="I13300" s="8" t="s">
        <v>7560</v>
      </c>
      <c r="J13300" s="19">
        <v>7</v>
      </c>
      <c r="K13300" s="19" t="s">
        <v>7736</v>
      </c>
      <c r="L13300" s="11">
        <v>3.5</v>
      </c>
      <c r="M13300" s="11"/>
      <c r="N13300" s="24"/>
      <c r="P13300" s="32"/>
      <c r="T13300" s="19"/>
      <c r="U13300" s="3"/>
      <c r="X13300" t="str">
        <f t="shared" si="805"/>
        <v/>
      </c>
      <c r="Z13300" t="str">
        <f t="shared" si="806"/>
        <v/>
      </c>
      <c r="AB13300" s="9"/>
      <c r="AC13300" t="s">
        <v>13464</v>
      </c>
      <c r="AD13300">
        <f t="shared" si="809"/>
        <v>0</v>
      </c>
      <c r="AF13300" s="3"/>
      <c r="AH13300" s="9"/>
    </row>
    <row r="13301" spans="1:48" ht="10.95" customHeight="1" outlineLevel="1" x14ac:dyDescent="0.25">
      <c r="A13301" t="s">
        <v>13458</v>
      </c>
      <c r="C13301" s="3" t="s">
        <v>12533</v>
      </c>
      <c r="D13301" s="3">
        <v>570</v>
      </c>
      <c r="E13301" s="9">
        <v>2007</v>
      </c>
      <c r="F13301" s="22">
        <v>0.45</v>
      </c>
      <c r="G13301" s="7" t="s">
        <v>5401</v>
      </c>
      <c r="H13301" s="8" t="s">
        <v>10208</v>
      </c>
      <c r="I13301" s="8" t="s">
        <v>7560</v>
      </c>
      <c r="J13301" s="19">
        <v>7</v>
      </c>
      <c r="K13301" s="19" t="s">
        <v>7736</v>
      </c>
      <c r="L13301" s="11">
        <v>3</v>
      </c>
      <c r="M13301" s="11"/>
      <c r="N13301" s="24"/>
      <c r="P13301" s="32"/>
      <c r="T13301" s="19"/>
      <c r="U13301" s="3"/>
      <c r="X13301" t="str">
        <f t="shared" si="805"/>
        <v/>
      </c>
      <c r="Z13301" t="str">
        <f t="shared" si="806"/>
        <v/>
      </c>
      <c r="AB13301" s="9"/>
      <c r="AC13301" t="s">
        <v>10208</v>
      </c>
      <c r="AD13301">
        <f t="shared" si="809"/>
        <v>0</v>
      </c>
      <c r="AF13301" s="3"/>
      <c r="AH13301" s="9"/>
    </row>
    <row r="13302" spans="1:48" ht="10.95" customHeight="1" x14ac:dyDescent="0.25">
      <c r="A13302" t="s">
        <v>8546</v>
      </c>
      <c r="B13302" t="s">
        <v>13286</v>
      </c>
      <c r="C13302" s="3" t="s">
        <v>12466</v>
      </c>
      <c r="E13302" s="9"/>
      <c r="F13302" s="7"/>
      <c r="G13302" s="7"/>
      <c r="H13302" s="8"/>
      <c r="I13302" s="8"/>
      <c r="J13302" s="19"/>
      <c r="K13302" s="19"/>
      <c r="L13302" s="11"/>
      <c r="M13302" s="11">
        <f>SUM(L13303:L13386)</f>
        <v>206.7</v>
      </c>
      <c r="N13302" s="24">
        <v>4838</v>
      </c>
      <c r="O13302">
        <f>COUNTIF(K13303:K13386,"*")</f>
        <v>84</v>
      </c>
      <c r="P13302" s="32">
        <f>O13302/N13302</f>
        <v>1.7362546506821001E-2</v>
      </c>
      <c r="Q13302">
        <f>COUNTIF(K13303:K13386,"Y")+COUNTIF(K13303:K13386,"S")</f>
        <v>83</v>
      </c>
      <c r="T13302" s="19" t="s">
        <v>7736</v>
      </c>
      <c r="U13302" s="3"/>
      <c r="V13302" t="s">
        <v>18499</v>
      </c>
      <c r="X13302" t="str">
        <f t="shared" si="805"/>
        <v/>
      </c>
      <c r="Z13302" t="str">
        <f t="shared" si="806"/>
        <v/>
      </c>
      <c r="AB13302" s="9"/>
      <c r="AE13302">
        <f>COUNTIF(AD13303:AD13386,"1")</f>
        <v>8</v>
      </c>
      <c r="AF13302" s="3"/>
      <c r="AH13302" s="9"/>
      <c r="AI13302">
        <f>COUNTIF($J13303:$J13386,"1")-COUNTIFS($J13303:$J13386,"1",$K13303:$K13386,"V")</f>
        <v>28</v>
      </c>
      <c r="AJ13302">
        <f>COUNTIFS($J13303:$J13386,"1",$K13303:$K13386,"Y")+COUNTIFS($J13303:$J13386,"1",$K13303:$K13386,"s")</f>
        <v>28</v>
      </c>
      <c r="AK13302">
        <f>COUNTIF($J13303:$J13386,"2")-COUNTIFS($J13303:$J13386,"2",$K13303:$K13386,"V")</f>
        <v>1</v>
      </c>
      <c r="AL13302">
        <f>COUNTIFS($J13303:$J13386,"2",$K13303:$K13386,"Y")+COUNTIFS($J13303:$J13386,"2",$K13303:$K13386,"s")</f>
        <v>1</v>
      </c>
      <c r="AM13302">
        <f>COUNTIF($J13303:$J13386,"3")-COUNTIFS($J13303:$J13386,"3",$K13303:$K13386,"V")</f>
        <v>20</v>
      </c>
      <c r="AN13302">
        <f>COUNTIFS($J13303:$J13386,"3",$K13303:$K13386,"Y")+COUNTIFS($J13303:$J13386,"3",$K13303:$K13386,"s")</f>
        <v>20</v>
      </c>
      <c r="AO13302">
        <f>COUNTIF($J13303:$J13386,"4")-COUNTIFS($J13303:$J13386,"4",$K13303:$K13386,"V")</f>
        <v>0</v>
      </c>
      <c r="AP13302">
        <f>COUNTIFS($J13303:$J13386,"4",$K13303:$K13386,"Y")+COUNTIFS($J13303:$J13386,"4",$K13303:$K13386,"s")</f>
        <v>0</v>
      </c>
      <c r="AQ13302">
        <f>COUNTIF($J13303:$J13386,"5")-COUNTIFS($J13303:$J13386,"5",$K13303:$K13386,"V")</f>
        <v>0</v>
      </c>
      <c r="AR13302">
        <f>COUNTIFS($J13303:$J13386,"5",$K13303:$K13386,"Y")+COUNTIFS($J13303:$J13386,"5",$K13303:$K13386,"s")</f>
        <v>0</v>
      </c>
      <c r="AS13302">
        <f>COUNTIF($J13303:$J13386,"6")-COUNTIFS($J13303:$J13386,"6",$K13303:$K13386,"V")</f>
        <v>18</v>
      </c>
      <c r="AT13302">
        <f>COUNTIFS($J13303:$J13386,"6",$K13303:$K13386,"Y")+COUNTIFS($J13303:$J13386,"6",$K13303:$K13386,"s")</f>
        <v>17</v>
      </c>
      <c r="AU13302">
        <f>COUNTIF($J13303:$J13386,"7")-COUNTIFS($J13303:$J13386,"7",$K13303:$K13386,"V")</f>
        <v>17</v>
      </c>
      <c r="AV13302">
        <f>COUNTIFS($J13303:$J13386,"7",$K13303:$K13386,"Y")+COUNTIFS($J13303:$J13386,"7",$K13303:$K13386,"s")</f>
        <v>17</v>
      </c>
    </row>
    <row r="13303" spans="1:48" ht="10.95" customHeight="1" outlineLevel="1" x14ac:dyDescent="0.25">
      <c r="A13303" t="s">
        <v>1426</v>
      </c>
      <c r="C13303" s="3" t="s">
        <v>12466</v>
      </c>
      <c r="D13303" s="3">
        <v>68</v>
      </c>
      <c r="E13303" s="9" t="s">
        <v>1427</v>
      </c>
      <c r="F13303" s="7" t="s">
        <v>2661</v>
      </c>
      <c r="G13303" s="7" t="s">
        <v>1428</v>
      </c>
      <c r="H13303" s="8" t="s">
        <v>1429</v>
      </c>
      <c r="I13303" s="8" t="s">
        <v>8478</v>
      </c>
      <c r="J13303" s="19">
        <v>1</v>
      </c>
      <c r="K13303" s="19" t="s">
        <v>7736</v>
      </c>
      <c r="L13303" s="11">
        <v>7.1</v>
      </c>
      <c r="M13303" s="11"/>
      <c r="N13303" s="24"/>
      <c r="P13303" s="32"/>
      <c r="R13303">
        <v>1</v>
      </c>
      <c r="S13303">
        <v>1</v>
      </c>
      <c r="T13303" s="19"/>
      <c r="U13303" s="3">
        <v>76</v>
      </c>
      <c r="X13303" t="str">
        <f t="shared" si="805"/>
        <v/>
      </c>
      <c r="Z13303" t="str">
        <f t="shared" si="806"/>
        <v/>
      </c>
      <c r="AB13303" s="9"/>
      <c r="AC13303" t="s">
        <v>1429</v>
      </c>
      <c r="AD13303">
        <f t="shared" ref="AD13303:AD13334" si="810">COUNTIF(H13303,"*Fuji*")</f>
        <v>0</v>
      </c>
      <c r="AF13303" s="3"/>
      <c r="AG13303" t="s">
        <v>1430</v>
      </c>
      <c r="AH13303" s="9" t="s">
        <v>4925</v>
      </c>
    </row>
    <row r="13304" spans="1:48" ht="10.95" customHeight="1" outlineLevel="1" x14ac:dyDescent="0.25">
      <c r="A13304" t="s">
        <v>1426</v>
      </c>
      <c r="C13304" s="3" t="s">
        <v>12466</v>
      </c>
      <c r="D13304" s="3">
        <v>69</v>
      </c>
      <c r="E13304" s="9">
        <v>1942</v>
      </c>
      <c r="F13304" s="7" t="s">
        <v>8480</v>
      </c>
      <c r="G13304" s="7" t="s">
        <v>8481</v>
      </c>
      <c r="H13304" s="8" t="s">
        <v>8482</v>
      </c>
      <c r="I13304" s="8" t="s">
        <v>8479</v>
      </c>
      <c r="J13304" s="19">
        <v>2</v>
      </c>
      <c r="K13304" s="19" t="s">
        <v>7736</v>
      </c>
      <c r="L13304" s="11">
        <v>13.3</v>
      </c>
      <c r="M13304" s="11"/>
      <c r="N13304" s="24"/>
      <c r="P13304" s="32"/>
      <c r="T13304" s="19"/>
      <c r="U13304" s="3"/>
      <c r="X13304" t="str">
        <f t="shared" si="805"/>
        <v/>
      </c>
      <c r="Z13304" t="str">
        <f t="shared" si="806"/>
        <v/>
      </c>
      <c r="AB13304" s="9"/>
      <c r="AC13304" t="s">
        <v>8482</v>
      </c>
      <c r="AD13304">
        <f t="shared" si="810"/>
        <v>0</v>
      </c>
      <c r="AF13304" s="3"/>
      <c r="AH13304" s="9"/>
    </row>
    <row r="13305" spans="1:48" ht="10.95" customHeight="1" outlineLevel="1" x14ac:dyDescent="0.25">
      <c r="A13305" t="s">
        <v>1426</v>
      </c>
      <c r="C13305" s="3" t="s">
        <v>12466</v>
      </c>
      <c r="D13305" s="3">
        <v>87</v>
      </c>
      <c r="E13305" s="9" t="s">
        <v>1431</v>
      </c>
      <c r="F13305" s="7" t="s">
        <v>1019</v>
      </c>
      <c r="G13305" s="7" t="s">
        <v>1432</v>
      </c>
      <c r="H13305" s="8" t="s">
        <v>252</v>
      </c>
      <c r="I13305" s="8" t="s">
        <v>8483</v>
      </c>
      <c r="J13305" s="19">
        <v>6</v>
      </c>
      <c r="K13305" s="19" t="s">
        <v>7738</v>
      </c>
      <c r="L13305" s="11"/>
      <c r="M13305" s="11"/>
      <c r="N13305" s="24"/>
      <c r="P13305" s="32"/>
      <c r="T13305" s="19"/>
      <c r="U13305" s="3">
        <v>95</v>
      </c>
      <c r="X13305" t="str">
        <f t="shared" si="805"/>
        <v/>
      </c>
      <c r="Z13305" t="str">
        <f t="shared" si="806"/>
        <v/>
      </c>
      <c r="AB13305" s="9"/>
      <c r="AC13305" t="s">
        <v>252</v>
      </c>
      <c r="AD13305">
        <f t="shared" si="810"/>
        <v>0</v>
      </c>
      <c r="AF13305" s="3"/>
      <c r="AG13305" t="s">
        <v>253</v>
      </c>
      <c r="AH13305" s="9" t="s">
        <v>4613</v>
      </c>
    </row>
    <row r="13306" spans="1:48" ht="10.95" customHeight="1" outlineLevel="1" x14ac:dyDescent="0.25">
      <c r="A13306" t="s">
        <v>1426</v>
      </c>
      <c r="C13306" s="3" t="s">
        <v>12466</v>
      </c>
      <c r="D13306" s="3">
        <v>92</v>
      </c>
      <c r="E13306" s="9" t="s">
        <v>1431</v>
      </c>
      <c r="F13306" s="7" t="s">
        <v>254</v>
      </c>
      <c r="G13306" s="7" t="s">
        <v>5229</v>
      </c>
      <c r="H13306" s="8" t="s">
        <v>252</v>
      </c>
      <c r="I13306" s="8" t="s">
        <v>8483</v>
      </c>
      <c r="J13306" s="19">
        <v>6</v>
      </c>
      <c r="K13306" s="19" t="s">
        <v>7736</v>
      </c>
      <c r="L13306" s="11">
        <v>4</v>
      </c>
      <c r="M13306" s="11"/>
      <c r="N13306" s="24"/>
      <c r="P13306" s="32"/>
      <c r="T13306" s="19"/>
      <c r="U13306" s="3">
        <v>100</v>
      </c>
      <c r="X13306" t="str">
        <f t="shared" si="805"/>
        <v/>
      </c>
      <c r="Z13306" t="str">
        <f t="shared" si="806"/>
        <v/>
      </c>
      <c r="AB13306" s="9"/>
      <c r="AC13306" t="s">
        <v>252</v>
      </c>
      <c r="AD13306">
        <f t="shared" si="810"/>
        <v>0</v>
      </c>
      <c r="AF13306" s="3"/>
      <c r="AG13306" t="s">
        <v>253</v>
      </c>
      <c r="AH13306" s="9" t="s">
        <v>4925</v>
      </c>
    </row>
    <row r="13307" spans="1:48" ht="10.95" customHeight="1" outlineLevel="1" x14ac:dyDescent="0.25">
      <c r="A13307" t="s">
        <v>1426</v>
      </c>
      <c r="C13307" s="3" t="s">
        <v>12466</v>
      </c>
      <c r="D13307" s="3">
        <v>93</v>
      </c>
      <c r="E13307" s="9" t="s">
        <v>1431</v>
      </c>
      <c r="F13307" s="7" t="s">
        <v>2661</v>
      </c>
      <c r="G13307" s="7" t="s">
        <v>5240</v>
      </c>
      <c r="H13307" s="8" t="s">
        <v>1429</v>
      </c>
      <c r="I13307" s="8" t="s">
        <v>8484</v>
      </c>
      <c r="J13307" s="19">
        <v>1</v>
      </c>
      <c r="K13307" s="19" t="s">
        <v>7736</v>
      </c>
      <c r="L13307" s="11">
        <v>6.2</v>
      </c>
      <c r="M13307" s="11"/>
      <c r="N13307" s="24"/>
      <c r="P13307" s="32"/>
      <c r="T13307" s="19"/>
      <c r="U13307" s="3">
        <v>101</v>
      </c>
      <c r="X13307" t="str">
        <f t="shared" si="805"/>
        <v/>
      </c>
      <c r="Z13307" t="str">
        <f t="shared" si="806"/>
        <v/>
      </c>
      <c r="AB13307" s="9"/>
      <c r="AC13307" t="s">
        <v>1429</v>
      </c>
      <c r="AD13307">
        <f t="shared" si="810"/>
        <v>0</v>
      </c>
      <c r="AF13307" s="3"/>
      <c r="AG13307" t="s">
        <v>1430</v>
      </c>
      <c r="AH13307" s="9" t="s">
        <v>4925</v>
      </c>
    </row>
    <row r="13308" spans="1:48" ht="10.95" customHeight="1" outlineLevel="1" x14ac:dyDescent="0.25">
      <c r="A13308" t="s">
        <v>1426</v>
      </c>
      <c r="C13308" s="3" t="s">
        <v>12466</v>
      </c>
      <c r="D13308" s="3">
        <v>110</v>
      </c>
      <c r="E13308" s="9" t="s">
        <v>6446</v>
      </c>
      <c r="F13308" s="10" t="s">
        <v>22110</v>
      </c>
      <c r="G13308" s="7" t="s">
        <v>1432</v>
      </c>
      <c r="H13308" s="8" t="s">
        <v>252</v>
      </c>
      <c r="I13308" s="8" t="s">
        <v>8485</v>
      </c>
      <c r="J13308" s="19">
        <v>6</v>
      </c>
      <c r="K13308" s="19" t="s">
        <v>7736</v>
      </c>
      <c r="L13308" s="11">
        <v>7.3</v>
      </c>
      <c r="M13308" s="11"/>
      <c r="N13308" s="24"/>
      <c r="P13308" s="32"/>
      <c r="T13308" s="19"/>
      <c r="U13308" s="3">
        <v>123</v>
      </c>
      <c r="X13308" t="str">
        <f t="shared" si="805"/>
        <v/>
      </c>
      <c r="Z13308" t="str">
        <f t="shared" si="806"/>
        <v/>
      </c>
      <c r="AB13308" s="9"/>
      <c r="AC13308" t="s">
        <v>252</v>
      </c>
      <c r="AD13308">
        <f t="shared" si="810"/>
        <v>0</v>
      </c>
      <c r="AF13308" s="3"/>
      <c r="AG13308" t="s">
        <v>253</v>
      </c>
      <c r="AH13308" s="9" t="s">
        <v>4925</v>
      </c>
    </row>
    <row r="13309" spans="1:48" ht="10.95" customHeight="1" outlineLevel="1" x14ac:dyDescent="0.25">
      <c r="A13309" t="s">
        <v>1426</v>
      </c>
      <c r="C13309" s="3" t="s">
        <v>12466</v>
      </c>
      <c r="D13309" s="3">
        <v>111</v>
      </c>
      <c r="E13309" s="9" t="s">
        <v>6446</v>
      </c>
      <c r="F13309" s="7" t="s">
        <v>2661</v>
      </c>
      <c r="G13309" s="7" t="s">
        <v>5240</v>
      </c>
      <c r="H13309" s="8" t="s">
        <v>1429</v>
      </c>
      <c r="I13309" s="8" t="s">
        <v>8486</v>
      </c>
      <c r="J13309" s="19">
        <v>1</v>
      </c>
      <c r="K13309" s="19" t="s">
        <v>7736</v>
      </c>
      <c r="L13309" s="11">
        <v>1.8</v>
      </c>
      <c r="M13309" s="11"/>
      <c r="N13309" s="24"/>
      <c r="P13309" s="32"/>
      <c r="T13309" s="19"/>
      <c r="U13309" s="3">
        <v>124</v>
      </c>
      <c r="X13309" t="str">
        <f t="shared" si="805"/>
        <v/>
      </c>
      <c r="Z13309" t="str">
        <f t="shared" si="806"/>
        <v/>
      </c>
      <c r="AB13309" s="9"/>
      <c r="AC13309" t="s">
        <v>1429</v>
      </c>
      <c r="AD13309">
        <f t="shared" si="810"/>
        <v>0</v>
      </c>
      <c r="AF13309" s="3"/>
      <c r="AG13309" t="s">
        <v>1430</v>
      </c>
      <c r="AH13309" s="9" t="s">
        <v>4925</v>
      </c>
    </row>
    <row r="13310" spans="1:48" ht="10.95" customHeight="1" outlineLevel="1" x14ac:dyDescent="0.25">
      <c r="A13310" t="s">
        <v>1426</v>
      </c>
      <c r="C13310" s="3" t="s">
        <v>12466</v>
      </c>
      <c r="D13310" s="3">
        <v>163</v>
      </c>
      <c r="E13310" s="9">
        <v>1968</v>
      </c>
      <c r="F13310" s="7" t="s">
        <v>3220</v>
      </c>
      <c r="G13310" s="7" t="s">
        <v>5401</v>
      </c>
      <c r="H13310" s="8" t="s">
        <v>2242</v>
      </c>
      <c r="I13310" s="8" t="s">
        <v>8488</v>
      </c>
      <c r="J13310" s="19">
        <v>3</v>
      </c>
      <c r="K13310" s="19" t="s">
        <v>7736</v>
      </c>
      <c r="L13310" s="11">
        <v>1</v>
      </c>
      <c r="M13310" s="11"/>
      <c r="N13310" s="24"/>
      <c r="P13310" s="32"/>
      <c r="T13310" s="19"/>
      <c r="U13310" s="3">
        <v>176</v>
      </c>
      <c r="X13310" t="str">
        <f t="shared" si="805"/>
        <v/>
      </c>
      <c r="Z13310" t="str">
        <f t="shared" si="806"/>
        <v/>
      </c>
      <c r="AB13310" s="9"/>
      <c r="AC13310" t="s">
        <v>2242</v>
      </c>
      <c r="AD13310">
        <f t="shared" si="810"/>
        <v>0</v>
      </c>
      <c r="AF13310" s="3"/>
      <c r="AG13310" t="s">
        <v>253</v>
      </c>
      <c r="AH13310" s="9" t="s">
        <v>4613</v>
      </c>
    </row>
    <row r="13311" spans="1:48" ht="10.95" customHeight="1" outlineLevel="1" x14ac:dyDescent="0.25">
      <c r="A13311" t="s">
        <v>1426</v>
      </c>
      <c r="C13311" s="3" t="s">
        <v>12466</v>
      </c>
      <c r="D13311" s="3">
        <v>181</v>
      </c>
      <c r="E13311" s="9">
        <v>1968</v>
      </c>
      <c r="F13311" s="7" t="s">
        <v>6023</v>
      </c>
      <c r="G13311" s="7" t="s">
        <v>5401</v>
      </c>
      <c r="H13311" s="8" t="s">
        <v>252</v>
      </c>
      <c r="I13311" s="8" t="s">
        <v>8487</v>
      </c>
      <c r="J13311" s="19">
        <v>6</v>
      </c>
      <c r="K13311" s="20" t="s">
        <v>7736</v>
      </c>
      <c r="L13311" s="11">
        <v>10.6</v>
      </c>
      <c r="M13311" s="11"/>
      <c r="N13311" s="24"/>
      <c r="P13311" s="32"/>
      <c r="T13311" s="19"/>
      <c r="U13311" s="3">
        <v>194</v>
      </c>
      <c r="X13311" t="str">
        <f t="shared" si="805"/>
        <v/>
      </c>
      <c r="Z13311" t="str">
        <f t="shared" si="806"/>
        <v/>
      </c>
      <c r="AB13311" s="9"/>
      <c r="AC13311" t="s">
        <v>252</v>
      </c>
      <c r="AD13311">
        <f t="shared" si="810"/>
        <v>0</v>
      </c>
      <c r="AF13311" s="3"/>
      <c r="AG13311" t="s">
        <v>253</v>
      </c>
      <c r="AH13311" s="9" t="s">
        <v>4925</v>
      </c>
    </row>
    <row r="13312" spans="1:48" ht="10.95" customHeight="1" outlineLevel="1" x14ac:dyDescent="0.25">
      <c r="A13312" t="s">
        <v>1426</v>
      </c>
      <c r="C13312" s="3" t="s">
        <v>12466</v>
      </c>
      <c r="D13312" s="3">
        <v>196</v>
      </c>
      <c r="E13312" s="9">
        <v>1970</v>
      </c>
      <c r="F13312" s="7" t="s">
        <v>1643</v>
      </c>
      <c r="G13312" s="7" t="s">
        <v>5401</v>
      </c>
      <c r="H13312" s="8" t="s">
        <v>252</v>
      </c>
      <c r="I13312" s="8" t="s">
        <v>8489</v>
      </c>
      <c r="J13312" s="19">
        <v>6</v>
      </c>
      <c r="K13312" s="19" t="s">
        <v>7736</v>
      </c>
      <c r="L13312" s="11">
        <v>2.5</v>
      </c>
      <c r="M13312" s="11"/>
      <c r="N13312" s="24"/>
      <c r="P13312" s="32"/>
      <c r="T13312" s="19"/>
      <c r="U13312" s="3">
        <v>209</v>
      </c>
      <c r="X13312" t="str">
        <f t="shared" si="805"/>
        <v/>
      </c>
      <c r="Z13312" t="str">
        <f t="shared" si="806"/>
        <v/>
      </c>
      <c r="AB13312" s="9"/>
      <c r="AC13312" t="s">
        <v>252</v>
      </c>
      <c r="AD13312">
        <f t="shared" si="810"/>
        <v>0</v>
      </c>
      <c r="AF13312" s="3"/>
      <c r="AG13312" t="s">
        <v>253</v>
      </c>
      <c r="AH13312" s="9" t="s">
        <v>4925</v>
      </c>
    </row>
    <row r="13313" spans="1:34" ht="10.95" customHeight="1" outlineLevel="1" x14ac:dyDescent="0.25">
      <c r="A13313" t="s">
        <v>1426</v>
      </c>
      <c r="C13313" s="3" t="s">
        <v>12466</v>
      </c>
      <c r="D13313" s="3">
        <v>251</v>
      </c>
      <c r="E13313" s="9">
        <v>1974</v>
      </c>
      <c r="F13313" s="7" t="s">
        <v>184</v>
      </c>
      <c r="G13313" s="7" t="s">
        <v>5401</v>
      </c>
      <c r="H13313" s="8" t="s">
        <v>252</v>
      </c>
      <c r="I13313" s="8" t="s">
        <v>8490</v>
      </c>
      <c r="J13313" s="19">
        <v>6</v>
      </c>
      <c r="K13313" s="19" t="s">
        <v>7736</v>
      </c>
      <c r="L13313" s="11">
        <v>0.8</v>
      </c>
      <c r="M13313" s="11"/>
      <c r="N13313" s="24"/>
      <c r="P13313" s="32"/>
      <c r="T13313" s="19"/>
      <c r="U13313" s="3">
        <v>264</v>
      </c>
      <c r="X13313" t="str">
        <f t="shared" si="805"/>
        <v/>
      </c>
      <c r="Z13313" t="str">
        <f t="shared" si="806"/>
        <v/>
      </c>
      <c r="AB13313" s="9"/>
      <c r="AC13313" t="s">
        <v>252</v>
      </c>
      <c r="AD13313">
        <f t="shared" si="810"/>
        <v>0</v>
      </c>
      <c r="AF13313" s="3"/>
      <c r="AG13313" t="s">
        <v>253</v>
      </c>
      <c r="AH13313" s="9" t="s">
        <v>4613</v>
      </c>
    </row>
    <row r="13314" spans="1:34" ht="10.95" customHeight="1" outlineLevel="1" x14ac:dyDescent="0.25">
      <c r="A13314" t="s">
        <v>1426</v>
      </c>
      <c r="C13314" s="3" t="s">
        <v>12466</v>
      </c>
      <c r="D13314" s="3">
        <v>252</v>
      </c>
      <c r="E13314" s="9">
        <v>1974</v>
      </c>
      <c r="F13314" s="7" t="s">
        <v>5241</v>
      </c>
      <c r="G13314" s="7" t="s">
        <v>5401</v>
      </c>
      <c r="H13314" s="8" t="s">
        <v>252</v>
      </c>
      <c r="I13314" s="8" t="s">
        <v>8490</v>
      </c>
      <c r="J13314" s="19">
        <v>6</v>
      </c>
      <c r="K13314" s="19" t="s">
        <v>7736</v>
      </c>
      <c r="L13314" s="11">
        <v>0.8</v>
      </c>
      <c r="M13314" s="11"/>
      <c r="N13314" s="24"/>
      <c r="P13314" s="32"/>
      <c r="T13314" s="19"/>
      <c r="U13314" s="3">
        <v>265</v>
      </c>
      <c r="X13314" t="str">
        <f t="shared" ref="X13314:X13377" si="811">IF(COUNTIF(F13314,"*fdc*"),1,"")</f>
        <v/>
      </c>
      <c r="Z13314" t="str">
        <f t="shared" ref="Z13314:Z13377" si="812">IF(COUNTIF(F13314,"*s/s*"),1,"")</f>
        <v/>
      </c>
      <c r="AB13314" s="9"/>
      <c r="AC13314" t="s">
        <v>252</v>
      </c>
      <c r="AD13314">
        <f t="shared" si="810"/>
        <v>0</v>
      </c>
      <c r="AF13314" s="3"/>
      <c r="AG13314" t="s">
        <v>253</v>
      </c>
      <c r="AH13314" s="9" t="s">
        <v>4613</v>
      </c>
    </row>
    <row r="13315" spans="1:34" ht="10.95" customHeight="1" outlineLevel="1" x14ac:dyDescent="0.25">
      <c r="A13315" t="s">
        <v>1426</v>
      </c>
      <c r="C13315" s="3" t="s">
        <v>12466</v>
      </c>
      <c r="D13315" s="3">
        <v>253</v>
      </c>
      <c r="E13315" s="9">
        <v>1974</v>
      </c>
      <c r="F13315" s="7" t="s">
        <v>5242</v>
      </c>
      <c r="G13315" s="7" t="s">
        <v>5401</v>
      </c>
      <c r="H13315" s="8" t="s">
        <v>252</v>
      </c>
      <c r="I13315" s="8" t="s">
        <v>8490</v>
      </c>
      <c r="J13315" s="19">
        <v>6</v>
      </c>
      <c r="K13315" s="19" t="s">
        <v>7736</v>
      </c>
      <c r="L13315" s="11">
        <v>0.8</v>
      </c>
      <c r="M13315" s="11"/>
      <c r="N13315" s="24"/>
      <c r="P13315" s="32"/>
      <c r="T13315" s="19"/>
      <c r="U13315" s="3">
        <v>266</v>
      </c>
      <c r="X13315" t="str">
        <f t="shared" si="811"/>
        <v/>
      </c>
      <c r="Z13315" t="str">
        <f t="shared" si="812"/>
        <v/>
      </c>
      <c r="AB13315" s="9"/>
      <c r="AC13315" t="s">
        <v>252</v>
      </c>
      <c r="AD13315">
        <f t="shared" si="810"/>
        <v>0</v>
      </c>
      <c r="AF13315" s="3"/>
      <c r="AG13315" t="s">
        <v>253</v>
      </c>
      <c r="AH13315" s="9" t="s">
        <v>4613</v>
      </c>
    </row>
    <row r="13316" spans="1:34" ht="10.95" customHeight="1" outlineLevel="1" x14ac:dyDescent="0.25">
      <c r="A13316" t="s">
        <v>1426</v>
      </c>
      <c r="C13316" s="3" t="s">
        <v>12466</v>
      </c>
      <c r="D13316" s="3">
        <v>254</v>
      </c>
      <c r="E13316" s="9">
        <v>1974</v>
      </c>
      <c r="F13316" s="7" t="s">
        <v>1643</v>
      </c>
      <c r="G13316" s="7" t="s">
        <v>5401</v>
      </c>
      <c r="H13316" s="8" t="s">
        <v>252</v>
      </c>
      <c r="I13316" s="8" t="s">
        <v>8490</v>
      </c>
      <c r="J13316" s="19">
        <v>6</v>
      </c>
      <c r="K13316" s="19" t="s">
        <v>7736</v>
      </c>
      <c r="L13316" s="11">
        <v>0.8</v>
      </c>
      <c r="M13316" s="11"/>
      <c r="N13316" s="24"/>
      <c r="P13316" s="32"/>
      <c r="T13316" s="19"/>
      <c r="U13316" s="3">
        <v>267</v>
      </c>
      <c r="X13316" t="str">
        <f t="shared" si="811"/>
        <v/>
      </c>
      <c r="Z13316" t="str">
        <f t="shared" si="812"/>
        <v/>
      </c>
      <c r="AB13316" s="9"/>
      <c r="AC13316" t="s">
        <v>252</v>
      </c>
      <c r="AD13316">
        <f t="shared" si="810"/>
        <v>0</v>
      </c>
      <c r="AF13316" s="3"/>
      <c r="AG13316" t="s">
        <v>253</v>
      </c>
      <c r="AH13316" s="9" t="s">
        <v>4925</v>
      </c>
    </row>
    <row r="13317" spans="1:34" ht="10.95" customHeight="1" outlineLevel="1" x14ac:dyDescent="0.25">
      <c r="A13317" t="s">
        <v>1426</v>
      </c>
      <c r="C13317" s="3" t="s">
        <v>12466</v>
      </c>
      <c r="D13317" s="3">
        <v>259</v>
      </c>
      <c r="E13317" s="9">
        <v>1974</v>
      </c>
      <c r="F13317" s="7" t="s">
        <v>184</v>
      </c>
      <c r="G13317" s="7" t="s">
        <v>5401</v>
      </c>
      <c r="H13317" s="8" t="s">
        <v>252</v>
      </c>
      <c r="I13317" s="8" t="s">
        <v>7666</v>
      </c>
      <c r="J13317" s="19">
        <v>6</v>
      </c>
      <c r="K13317" s="19" t="s">
        <v>7736</v>
      </c>
      <c r="L13317" s="11">
        <v>0.8</v>
      </c>
      <c r="M13317" s="11"/>
      <c r="N13317" s="24"/>
      <c r="P13317" s="32"/>
      <c r="T13317" s="19"/>
      <c r="U13317" s="3">
        <v>272</v>
      </c>
      <c r="X13317" t="str">
        <f t="shared" si="811"/>
        <v/>
      </c>
      <c r="Z13317" t="str">
        <f t="shared" si="812"/>
        <v/>
      </c>
      <c r="AB13317" s="9"/>
      <c r="AC13317" t="s">
        <v>252</v>
      </c>
      <c r="AD13317">
        <f t="shared" si="810"/>
        <v>0</v>
      </c>
      <c r="AF13317" s="3"/>
      <c r="AG13317" t="s">
        <v>253</v>
      </c>
      <c r="AH13317" s="9" t="s">
        <v>4613</v>
      </c>
    </row>
    <row r="13318" spans="1:34" ht="10.95" customHeight="1" outlineLevel="1" x14ac:dyDescent="0.25">
      <c r="A13318" t="s">
        <v>1426</v>
      </c>
      <c r="C13318" s="3" t="s">
        <v>12466</v>
      </c>
      <c r="D13318" s="3">
        <v>260</v>
      </c>
      <c r="E13318" s="9">
        <v>1974</v>
      </c>
      <c r="F13318" s="7" t="s">
        <v>5241</v>
      </c>
      <c r="G13318" s="7" t="s">
        <v>5401</v>
      </c>
      <c r="H13318" s="8" t="s">
        <v>252</v>
      </c>
      <c r="I13318" s="8" t="s">
        <v>7666</v>
      </c>
      <c r="J13318" s="19">
        <v>6</v>
      </c>
      <c r="K13318" s="19" t="s">
        <v>7736</v>
      </c>
      <c r="L13318" s="11">
        <v>0.8</v>
      </c>
      <c r="M13318" s="11"/>
      <c r="N13318" s="24"/>
      <c r="P13318" s="32"/>
      <c r="T13318" s="19"/>
      <c r="U13318" s="3">
        <v>273</v>
      </c>
      <c r="X13318" t="str">
        <f t="shared" si="811"/>
        <v/>
      </c>
      <c r="Z13318" t="str">
        <f t="shared" si="812"/>
        <v/>
      </c>
      <c r="AB13318" s="9"/>
      <c r="AC13318" t="s">
        <v>252</v>
      </c>
      <c r="AD13318">
        <f t="shared" si="810"/>
        <v>0</v>
      </c>
      <c r="AF13318" s="3"/>
      <c r="AG13318" t="s">
        <v>253</v>
      </c>
      <c r="AH13318" s="9" t="s">
        <v>4613</v>
      </c>
    </row>
    <row r="13319" spans="1:34" ht="10.95" customHeight="1" outlineLevel="1" x14ac:dyDescent="0.25">
      <c r="A13319" t="s">
        <v>1426</v>
      </c>
      <c r="C13319" s="3" t="s">
        <v>12466</v>
      </c>
      <c r="D13319" s="3">
        <v>261</v>
      </c>
      <c r="E13319" s="9">
        <v>1974</v>
      </c>
      <c r="F13319" s="7" t="s">
        <v>5242</v>
      </c>
      <c r="G13319" s="7" t="s">
        <v>5401</v>
      </c>
      <c r="H13319" s="8" t="s">
        <v>252</v>
      </c>
      <c r="I13319" s="8" t="s">
        <v>7666</v>
      </c>
      <c r="J13319" s="19">
        <v>6</v>
      </c>
      <c r="K13319" s="19" t="s">
        <v>7736</v>
      </c>
      <c r="L13319" s="11">
        <v>0.8</v>
      </c>
      <c r="M13319" s="11"/>
      <c r="N13319" s="24"/>
      <c r="P13319" s="32"/>
      <c r="T13319" s="19"/>
      <c r="U13319" s="3">
        <v>274</v>
      </c>
      <c r="X13319" t="str">
        <f t="shared" si="811"/>
        <v/>
      </c>
      <c r="Z13319" t="str">
        <f t="shared" si="812"/>
        <v/>
      </c>
      <c r="AB13319" s="9"/>
      <c r="AC13319" t="s">
        <v>252</v>
      </c>
      <c r="AD13319">
        <f t="shared" si="810"/>
        <v>0</v>
      </c>
      <c r="AF13319" s="3"/>
      <c r="AG13319" t="s">
        <v>253</v>
      </c>
      <c r="AH13319" s="9" t="s">
        <v>4613</v>
      </c>
    </row>
    <row r="13320" spans="1:34" ht="10.95" customHeight="1" outlineLevel="1" x14ac:dyDescent="0.25">
      <c r="A13320" t="s">
        <v>1426</v>
      </c>
      <c r="C13320" s="3" t="s">
        <v>12466</v>
      </c>
      <c r="D13320" s="3">
        <v>262</v>
      </c>
      <c r="E13320" s="9">
        <v>1974</v>
      </c>
      <c r="F13320" s="7" t="s">
        <v>5243</v>
      </c>
      <c r="G13320" s="7" t="s">
        <v>5401</v>
      </c>
      <c r="H13320" s="8" t="s">
        <v>252</v>
      </c>
      <c r="I13320" s="8" t="s">
        <v>7666</v>
      </c>
      <c r="J13320" s="19">
        <v>6</v>
      </c>
      <c r="K13320" s="19" t="s">
        <v>7736</v>
      </c>
      <c r="L13320" s="11">
        <v>0.8</v>
      </c>
      <c r="M13320" s="11"/>
      <c r="N13320" s="24"/>
      <c r="P13320" s="32"/>
      <c r="T13320" s="19"/>
      <c r="U13320" s="3">
        <v>275</v>
      </c>
      <c r="X13320" t="str">
        <f t="shared" si="811"/>
        <v/>
      </c>
      <c r="Z13320" t="str">
        <f t="shared" si="812"/>
        <v/>
      </c>
      <c r="AB13320" s="9"/>
      <c r="AC13320" t="s">
        <v>252</v>
      </c>
      <c r="AD13320">
        <f t="shared" si="810"/>
        <v>0</v>
      </c>
      <c r="AF13320" s="3"/>
      <c r="AG13320" t="s">
        <v>253</v>
      </c>
      <c r="AH13320" s="9" t="s">
        <v>4925</v>
      </c>
    </row>
    <row r="13321" spans="1:34" ht="10.95" customHeight="1" outlineLevel="1" x14ac:dyDescent="0.25">
      <c r="A13321" t="s">
        <v>1426</v>
      </c>
      <c r="C13321" s="3" t="s">
        <v>12466</v>
      </c>
      <c r="D13321" s="3" t="s">
        <v>8491</v>
      </c>
      <c r="E13321" s="9">
        <v>1976</v>
      </c>
      <c r="F13321" s="7" t="s">
        <v>755</v>
      </c>
      <c r="G13321" s="7" t="s">
        <v>5401</v>
      </c>
      <c r="H13321" s="8" t="s">
        <v>8492</v>
      </c>
      <c r="I13321" s="8" t="s">
        <v>7669</v>
      </c>
      <c r="J13321" s="19">
        <v>6</v>
      </c>
      <c r="K13321" s="19" t="s">
        <v>7736</v>
      </c>
      <c r="L13321" s="11">
        <v>7</v>
      </c>
      <c r="M13321" s="11"/>
      <c r="N13321" s="24"/>
      <c r="P13321" s="32"/>
      <c r="T13321" s="19"/>
      <c r="U13321" s="3"/>
      <c r="X13321" t="str">
        <f t="shared" si="811"/>
        <v/>
      </c>
      <c r="Z13321">
        <f t="shared" si="812"/>
        <v>1</v>
      </c>
      <c r="AB13321" s="9"/>
      <c r="AC13321" t="s">
        <v>8492</v>
      </c>
      <c r="AD13321">
        <f t="shared" si="810"/>
        <v>0</v>
      </c>
      <c r="AF13321" s="3"/>
      <c r="AH13321" s="9"/>
    </row>
    <row r="13322" spans="1:34" ht="10.95" customHeight="1" outlineLevel="1" x14ac:dyDescent="0.25">
      <c r="A13322" t="s">
        <v>1426</v>
      </c>
      <c r="C13322" s="3" t="s">
        <v>12466</v>
      </c>
      <c r="D13322" s="3">
        <v>431</v>
      </c>
      <c r="E13322" s="9">
        <v>1981</v>
      </c>
      <c r="F13322" s="7" t="s">
        <v>5141</v>
      </c>
      <c r="G13322" s="7" t="s">
        <v>5401</v>
      </c>
      <c r="H13322" s="8" t="s">
        <v>252</v>
      </c>
      <c r="I13322" s="8" t="s">
        <v>8493</v>
      </c>
      <c r="J13322" s="19">
        <v>6</v>
      </c>
      <c r="K13322" s="19" t="s">
        <v>7736</v>
      </c>
      <c r="L13322" s="11">
        <v>0.5</v>
      </c>
      <c r="M13322" s="11"/>
      <c r="N13322" s="24"/>
      <c r="P13322" s="32"/>
      <c r="T13322" s="19"/>
      <c r="U13322" s="3">
        <v>440</v>
      </c>
      <c r="X13322" t="str">
        <f t="shared" si="811"/>
        <v/>
      </c>
      <c r="Z13322" t="str">
        <f t="shared" si="812"/>
        <v/>
      </c>
      <c r="AB13322" s="9"/>
      <c r="AC13322" t="s">
        <v>252</v>
      </c>
      <c r="AD13322">
        <f t="shared" si="810"/>
        <v>0</v>
      </c>
      <c r="AF13322" s="3"/>
      <c r="AG13322" t="s">
        <v>253</v>
      </c>
      <c r="AH13322" s="9" t="s">
        <v>4613</v>
      </c>
    </row>
    <row r="13323" spans="1:34" ht="10.95" customHeight="1" outlineLevel="1" x14ac:dyDescent="0.25">
      <c r="A13323" t="s">
        <v>1426</v>
      </c>
      <c r="C13323" s="3" t="s">
        <v>12466</v>
      </c>
      <c r="D13323" s="3">
        <v>784</v>
      </c>
      <c r="E13323" s="9">
        <v>1992</v>
      </c>
      <c r="F13323" s="7" t="s">
        <v>5143</v>
      </c>
      <c r="G13323" s="7" t="s">
        <v>5401</v>
      </c>
      <c r="H13323" s="8" t="s">
        <v>252</v>
      </c>
      <c r="I13323" s="8" t="s">
        <v>8494</v>
      </c>
      <c r="J13323" s="19">
        <v>6</v>
      </c>
      <c r="K13323" s="19" t="s">
        <v>7736</v>
      </c>
      <c r="L13323" s="11">
        <v>1.8</v>
      </c>
      <c r="M13323" s="11"/>
      <c r="N13323" s="24"/>
      <c r="P13323" s="32"/>
      <c r="T13323" s="19"/>
      <c r="U13323" s="3">
        <v>723</v>
      </c>
      <c r="X13323" t="str">
        <f t="shared" si="811"/>
        <v/>
      </c>
      <c r="Z13323" t="str">
        <f t="shared" si="812"/>
        <v/>
      </c>
      <c r="AB13323" s="9"/>
      <c r="AC13323" t="s">
        <v>252</v>
      </c>
      <c r="AD13323">
        <f t="shared" si="810"/>
        <v>0</v>
      </c>
      <c r="AF13323" s="3"/>
      <c r="AG13323" t="s">
        <v>253</v>
      </c>
      <c r="AH13323" s="9" t="s">
        <v>4613</v>
      </c>
    </row>
    <row r="13324" spans="1:34" ht="10.95" customHeight="1" outlineLevel="1" x14ac:dyDescent="0.25">
      <c r="A13324" t="s">
        <v>1426</v>
      </c>
      <c r="C13324" s="3" t="s">
        <v>12466</v>
      </c>
      <c r="D13324" s="3" t="s">
        <v>19997</v>
      </c>
      <c r="E13324" s="9">
        <v>1992</v>
      </c>
      <c r="F13324" s="7" t="s">
        <v>1594</v>
      </c>
      <c r="G13324" s="7" t="s">
        <v>5401</v>
      </c>
      <c r="H13324" s="8" t="s">
        <v>252</v>
      </c>
      <c r="I13324" s="8" t="s">
        <v>8494</v>
      </c>
      <c r="J13324" s="19">
        <v>6</v>
      </c>
      <c r="K13324" s="19" t="s">
        <v>7736</v>
      </c>
      <c r="L13324" s="11">
        <v>5</v>
      </c>
      <c r="M13324" s="11"/>
      <c r="N13324" s="24"/>
      <c r="P13324" s="32"/>
      <c r="T13324" s="19"/>
      <c r="U13324" s="3" t="s">
        <v>6503</v>
      </c>
      <c r="X13324" t="str">
        <f t="shared" si="811"/>
        <v/>
      </c>
      <c r="Z13324" t="str">
        <f t="shared" si="812"/>
        <v/>
      </c>
      <c r="AB13324" s="9"/>
      <c r="AC13324" t="s">
        <v>252</v>
      </c>
      <c r="AD13324">
        <f t="shared" si="810"/>
        <v>0</v>
      </c>
      <c r="AF13324" s="3"/>
      <c r="AG13324" t="s">
        <v>253</v>
      </c>
      <c r="AH13324" s="9" t="s">
        <v>4925</v>
      </c>
    </row>
    <row r="13325" spans="1:34" ht="10.95" customHeight="1" outlineLevel="1" x14ac:dyDescent="0.25">
      <c r="A13325" t="s">
        <v>1426</v>
      </c>
      <c r="C13325" s="3" t="s">
        <v>12466</v>
      </c>
      <c r="D13325" s="3">
        <v>865</v>
      </c>
      <c r="E13325" s="9">
        <v>1994</v>
      </c>
      <c r="F13325" s="7" t="s">
        <v>5282</v>
      </c>
      <c r="G13325" s="7" t="s">
        <v>5401</v>
      </c>
      <c r="H13325" s="8" t="s">
        <v>5247</v>
      </c>
      <c r="I13325" s="8" t="s">
        <v>991</v>
      </c>
      <c r="J13325" s="19">
        <v>1</v>
      </c>
      <c r="K13325" s="19" t="s">
        <v>7736</v>
      </c>
      <c r="L13325" s="11">
        <v>1</v>
      </c>
      <c r="M13325" s="11"/>
      <c r="N13325" s="24"/>
      <c r="P13325" s="32"/>
      <c r="T13325" s="19"/>
      <c r="U13325" s="3">
        <v>779</v>
      </c>
      <c r="X13325" t="str">
        <f t="shared" si="811"/>
        <v/>
      </c>
      <c r="Z13325" t="str">
        <f t="shared" si="812"/>
        <v/>
      </c>
      <c r="AB13325" s="9"/>
      <c r="AC13325" t="s">
        <v>5247</v>
      </c>
      <c r="AD13325">
        <f t="shared" si="810"/>
        <v>0</v>
      </c>
      <c r="AF13325" s="3"/>
      <c r="AG13325" t="s">
        <v>5248</v>
      </c>
      <c r="AH13325" s="9" t="s">
        <v>4613</v>
      </c>
    </row>
    <row r="13326" spans="1:34" ht="10.95" customHeight="1" outlineLevel="1" x14ac:dyDescent="0.25">
      <c r="A13326" t="s">
        <v>1426</v>
      </c>
      <c r="C13326" s="3" t="s">
        <v>12466</v>
      </c>
      <c r="D13326" s="3">
        <v>866</v>
      </c>
      <c r="E13326" s="9">
        <v>1994</v>
      </c>
      <c r="F13326" s="7" t="s">
        <v>2624</v>
      </c>
      <c r="G13326" s="7" t="s">
        <v>5401</v>
      </c>
      <c r="H13326" s="8" t="s">
        <v>5249</v>
      </c>
      <c r="I13326" s="8" t="s">
        <v>991</v>
      </c>
      <c r="J13326" s="19">
        <v>1</v>
      </c>
      <c r="K13326" s="19" t="s">
        <v>7736</v>
      </c>
      <c r="L13326" s="11">
        <v>1</v>
      </c>
      <c r="M13326" s="11"/>
      <c r="N13326" s="24"/>
      <c r="P13326" s="32"/>
      <c r="T13326" s="19"/>
      <c r="U13326" s="3">
        <v>780</v>
      </c>
      <c r="X13326" t="str">
        <f t="shared" si="811"/>
        <v/>
      </c>
      <c r="Z13326" t="str">
        <f t="shared" si="812"/>
        <v/>
      </c>
      <c r="AB13326" s="9"/>
      <c r="AC13326" t="s">
        <v>5249</v>
      </c>
      <c r="AD13326">
        <f t="shared" si="810"/>
        <v>0</v>
      </c>
      <c r="AF13326" s="3"/>
      <c r="AG13326" t="s">
        <v>4117</v>
      </c>
      <c r="AH13326" s="9" t="s">
        <v>4613</v>
      </c>
    </row>
    <row r="13327" spans="1:34" ht="10.95" customHeight="1" outlineLevel="1" x14ac:dyDescent="0.25">
      <c r="A13327" t="s">
        <v>1426</v>
      </c>
      <c r="C13327" s="3" t="s">
        <v>12466</v>
      </c>
      <c r="D13327" s="3">
        <v>867</v>
      </c>
      <c r="E13327" s="9">
        <v>1994</v>
      </c>
      <c r="F13327" s="7" t="s">
        <v>1692</v>
      </c>
      <c r="G13327" s="7" t="s">
        <v>5401</v>
      </c>
      <c r="H13327" s="8" t="s">
        <v>5249</v>
      </c>
      <c r="I13327" s="8" t="s">
        <v>991</v>
      </c>
      <c r="J13327" s="19">
        <v>1</v>
      </c>
      <c r="K13327" s="19" t="s">
        <v>7736</v>
      </c>
      <c r="L13327" s="11">
        <v>1</v>
      </c>
      <c r="M13327" s="11"/>
      <c r="N13327" s="24"/>
      <c r="P13327" s="32"/>
      <c r="T13327" s="19"/>
      <c r="U13327" s="3">
        <v>781</v>
      </c>
      <c r="X13327" t="str">
        <f t="shared" si="811"/>
        <v/>
      </c>
      <c r="Z13327" t="str">
        <f t="shared" si="812"/>
        <v/>
      </c>
      <c r="AB13327" s="9"/>
      <c r="AC13327" t="s">
        <v>5249</v>
      </c>
      <c r="AD13327">
        <f t="shared" si="810"/>
        <v>0</v>
      </c>
      <c r="AF13327" s="3"/>
      <c r="AG13327" t="s">
        <v>4117</v>
      </c>
      <c r="AH13327" s="9" t="s">
        <v>4613</v>
      </c>
    </row>
    <row r="13328" spans="1:34" ht="10.95" customHeight="1" outlineLevel="1" x14ac:dyDescent="0.25">
      <c r="A13328" t="s">
        <v>1426</v>
      </c>
      <c r="C13328" s="3" t="s">
        <v>12466</v>
      </c>
      <c r="D13328" s="3">
        <v>868</v>
      </c>
      <c r="E13328" s="9">
        <v>1994</v>
      </c>
      <c r="F13328" s="7" t="s">
        <v>5298</v>
      </c>
      <c r="G13328" s="7" t="s">
        <v>5401</v>
      </c>
      <c r="H13328" s="8" t="s">
        <v>1429</v>
      </c>
      <c r="I13328" s="8" t="s">
        <v>991</v>
      </c>
      <c r="J13328" s="19">
        <v>1</v>
      </c>
      <c r="K13328" s="19" t="s">
        <v>7736</v>
      </c>
      <c r="L13328" s="11">
        <v>1</v>
      </c>
      <c r="M13328" s="11"/>
      <c r="N13328" s="24"/>
      <c r="P13328" s="32"/>
      <c r="T13328" s="19"/>
      <c r="U13328" s="3">
        <v>782</v>
      </c>
      <c r="X13328" t="str">
        <f t="shared" si="811"/>
        <v/>
      </c>
      <c r="Z13328" t="str">
        <f t="shared" si="812"/>
        <v/>
      </c>
      <c r="AB13328" s="9"/>
      <c r="AC13328" t="s">
        <v>1429</v>
      </c>
      <c r="AD13328">
        <f t="shared" si="810"/>
        <v>0</v>
      </c>
      <c r="AF13328" s="3"/>
      <c r="AG13328" t="s">
        <v>1430</v>
      </c>
      <c r="AH13328" s="9" t="s">
        <v>4613</v>
      </c>
    </row>
    <row r="13329" spans="1:34" ht="10.95" customHeight="1" outlineLevel="1" x14ac:dyDescent="0.25">
      <c r="A13329" t="s">
        <v>1426</v>
      </c>
      <c r="C13329" s="3" t="s">
        <v>12466</v>
      </c>
      <c r="D13329" s="3">
        <v>869</v>
      </c>
      <c r="E13329" s="9">
        <v>1994</v>
      </c>
      <c r="F13329" s="10" t="s">
        <v>6023</v>
      </c>
      <c r="G13329" s="7" t="s">
        <v>5401</v>
      </c>
      <c r="H13329" s="8" t="s">
        <v>4118</v>
      </c>
      <c r="I13329" s="8" t="s">
        <v>991</v>
      </c>
      <c r="J13329" s="19">
        <v>6</v>
      </c>
      <c r="K13329" s="19" t="s">
        <v>7736</v>
      </c>
      <c r="L13329" s="11">
        <v>1.5</v>
      </c>
      <c r="M13329" s="11"/>
      <c r="N13329" s="24"/>
      <c r="P13329" s="32"/>
      <c r="T13329" s="19"/>
      <c r="U13329" s="3"/>
      <c r="X13329" t="str">
        <f t="shared" si="811"/>
        <v/>
      </c>
      <c r="Z13329" t="str">
        <f t="shared" si="812"/>
        <v/>
      </c>
      <c r="AB13329" s="9"/>
      <c r="AC13329" t="s">
        <v>4118</v>
      </c>
      <c r="AD13329">
        <f t="shared" si="810"/>
        <v>0</v>
      </c>
      <c r="AF13329" s="3"/>
      <c r="AG13329" t="s">
        <v>253</v>
      </c>
      <c r="AH13329" s="9"/>
    </row>
    <row r="13330" spans="1:34" ht="10.95" customHeight="1" outlineLevel="1" x14ac:dyDescent="0.25">
      <c r="A13330" t="s">
        <v>1426</v>
      </c>
      <c r="C13330" s="3" t="s">
        <v>12466</v>
      </c>
      <c r="D13330" s="3">
        <v>870</v>
      </c>
      <c r="E13330" s="9">
        <v>1994</v>
      </c>
      <c r="F13330" s="10" t="s">
        <v>6023</v>
      </c>
      <c r="G13330" s="7" t="s">
        <v>5401</v>
      </c>
      <c r="H13330" s="8" t="s">
        <v>4118</v>
      </c>
      <c r="I13330" s="8" t="s">
        <v>991</v>
      </c>
      <c r="J13330" s="19">
        <v>1</v>
      </c>
      <c r="K13330" s="19" t="s">
        <v>20093</v>
      </c>
      <c r="L13330" s="11"/>
      <c r="M13330" s="11"/>
      <c r="N13330" s="24"/>
      <c r="P13330" s="32"/>
      <c r="R13330">
        <v>1</v>
      </c>
      <c r="S13330">
        <v>1</v>
      </c>
      <c r="T13330" s="19"/>
      <c r="U13330" s="3"/>
      <c r="X13330" t="str">
        <f t="shared" si="811"/>
        <v/>
      </c>
      <c r="Z13330" t="str">
        <f t="shared" si="812"/>
        <v/>
      </c>
      <c r="AB13330" s="9"/>
      <c r="AC13330" t="s">
        <v>4118</v>
      </c>
      <c r="AD13330">
        <f t="shared" si="810"/>
        <v>0</v>
      </c>
      <c r="AF13330" s="3"/>
      <c r="AG13330" t="s">
        <v>253</v>
      </c>
      <c r="AH13330" s="9"/>
    </row>
    <row r="13331" spans="1:34" ht="10.95" customHeight="1" outlineLevel="1" x14ac:dyDescent="0.25">
      <c r="A13331" t="s">
        <v>1426</v>
      </c>
      <c r="C13331" s="3" t="s">
        <v>12466</v>
      </c>
      <c r="D13331" s="3" t="s">
        <v>8495</v>
      </c>
      <c r="E13331" s="9">
        <v>1994</v>
      </c>
      <c r="F13331" s="7" t="s">
        <v>21696</v>
      </c>
      <c r="G13331" s="7" t="s">
        <v>5401</v>
      </c>
      <c r="H13331" s="8" t="s">
        <v>4118</v>
      </c>
      <c r="I13331" s="8" t="s">
        <v>991</v>
      </c>
      <c r="J13331" s="19">
        <v>1</v>
      </c>
      <c r="K13331" s="19" t="s">
        <v>7736</v>
      </c>
      <c r="L13331" s="11">
        <v>5</v>
      </c>
      <c r="M13331" s="11"/>
      <c r="N13331" s="24"/>
      <c r="P13331" s="32"/>
      <c r="R13331">
        <v>1</v>
      </c>
      <c r="S13331">
        <v>1</v>
      </c>
      <c r="T13331" s="19"/>
      <c r="U13331" s="3">
        <v>783</v>
      </c>
      <c r="X13331" t="str">
        <f t="shared" si="811"/>
        <v/>
      </c>
      <c r="Z13331">
        <f t="shared" si="812"/>
        <v>1</v>
      </c>
      <c r="AB13331" s="9"/>
      <c r="AC13331" t="s">
        <v>4118</v>
      </c>
      <c r="AD13331">
        <f t="shared" si="810"/>
        <v>0</v>
      </c>
      <c r="AF13331" s="3"/>
      <c r="AG13331" t="s">
        <v>253</v>
      </c>
      <c r="AH13331" s="9" t="s">
        <v>4925</v>
      </c>
    </row>
    <row r="13332" spans="1:34" ht="10.95" customHeight="1" outlineLevel="1" x14ac:dyDescent="0.25">
      <c r="A13332" t="s">
        <v>1426</v>
      </c>
      <c r="C13332" s="3" t="s">
        <v>12466</v>
      </c>
      <c r="D13332" s="3">
        <v>909</v>
      </c>
      <c r="E13332" s="9">
        <v>1996</v>
      </c>
      <c r="F13332" s="7" t="s">
        <v>21697</v>
      </c>
      <c r="G13332" s="7" t="s">
        <v>5401</v>
      </c>
      <c r="H13332" s="8" t="s">
        <v>8500</v>
      </c>
      <c r="I13332" s="8" t="s">
        <v>8497</v>
      </c>
      <c r="J13332" s="19">
        <v>3</v>
      </c>
      <c r="K13332" s="19" t="s">
        <v>7736</v>
      </c>
      <c r="L13332" s="11">
        <v>0.8</v>
      </c>
      <c r="M13332" s="11"/>
      <c r="N13332" s="24"/>
      <c r="P13332" s="32"/>
      <c r="T13332" s="19"/>
      <c r="U13332" s="3"/>
      <c r="X13332" t="str">
        <f t="shared" si="811"/>
        <v/>
      </c>
      <c r="Z13332">
        <f t="shared" si="812"/>
        <v>1</v>
      </c>
      <c r="AB13332" s="9"/>
      <c r="AC13332" t="s">
        <v>8500</v>
      </c>
      <c r="AD13332">
        <f t="shared" si="810"/>
        <v>0</v>
      </c>
      <c r="AF13332" s="3"/>
      <c r="AH13332" s="9"/>
    </row>
    <row r="13333" spans="1:34" ht="10.95" customHeight="1" outlineLevel="1" x14ac:dyDescent="0.25">
      <c r="A13333" t="s">
        <v>1426</v>
      </c>
      <c r="C13333" s="3" t="s">
        <v>12466</v>
      </c>
      <c r="D13333" s="3" t="s">
        <v>8498</v>
      </c>
      <c r="E13333" s="9">
        <v>1996</v>
      </c>
      <c r="F13333" s="7" t="s">
        <v>7034</v>
      </c>
      <c r="G13333" s="7" t="s">
        <v>5401</v>
      </c>
      <c r="H13333" s="8" t="s">
        <v>8500</v>
      </c>
      <c r="I13333" s="8" t="s">
        <v>8497</v>
      </c>
      <c r="J13333" s="19">
        <v>3</v>
      </c>
      <c r="K13333" s="19" t="s">
        <v>7736</v>
      </c>
      <c r="L13333" s="11">
        <v>1.5</v>
      </c>
      <c r="M13333" s="11"/>
      <c r="N13333" s="24"/>
      <c r="P13333" s="32"/>
      <c r="T13333" s="19"/>
      <c r="U13333" s="3"/>
      <c r="W13333" t="s">
        <v>7738</v>
      </c>
      <c r="X13333">
        <f t="shared" si="811"/>
        <v>1</v>
      </c>
      <c r="Z13333" t="str">
        <f t="shared" si="812"/>
        <v/>
      </c>
      <c r="AB13333" s="9"/>
      <c r="AC13333" t="s">
        <v>8500</v>
      </c>
      <c r="AD13333">
        <f t="shared" si="810"/>
        <v>0</v>
      </c>
      <c r="AF13333" s="3"/>
      <c r="AH13333" s="9"/>
    </row>
    <row r="13334" spans="1:34" ht="10.95" customHeight="1" outlineLevel="1" x14ac:dyDescent="0.25">
      <c r="A13334" t="s">
        <v>1426</v>
      </c>
      <c r="C13334" s="3" t="s">
        <v>12466</v>
      </c>
      <c r="D13334" s="3">
        <v>942</v>
      </c>
      <c r="E13334" s="9">
        <v>1997</v>
      </c>
      <c r="F13334" s="7" t="s">
        <v>6023</v>
      </c>
      <c r="G13334" s="7" t="s">
        <v>5401</v>
      </c>
      <c r="H13334" s="8" t="s">
        <v>8501</v>
      </c>
      <c r="I13334" s="8" t="s">
        <v>8499</v>
      </c>
      <c r="J13334" s="19">
        <v>3</v>
      </c>
      <c r="K13334" s="19" t="s">
        <v>20093</v>
      </c>
      <c r="L13334" s="11"/>
      <c r="M13334" s="11"/>
      <c r="N13334" s="24"/>
      <c r="P13334" s="32"/>
      <c r="R13334">
        <v>1</v>
      </c>
      <c r="S13334">
        <v>1</v>
      </c>
      <c r="T13334" s="19"/>
      <c r="U13334" s="3">
        <v>847</v>
      </c>
      <c r="X13334" t="str">
        <f t="shared" si="811"/>
        <v/>
      </c>
      <c r="Z13334" t="str">
        <f t="shared" si="812"/>
        <v/>
      </c>
      <c r="AB13334" s="9"/>
      <c r="AC13334" t="s">
        <v>8501</v>
      </c>
      <c r="AD13334">
        <f t="shared" si="810"/>
        <v>0</v>
      </c>
      <c r="AF13334" s="3"/>
      <c r="AH13334" s="9"/>
    </row>
    <row r="13335" spans="1:34" ht="10.95" customHeight="1" outlineLevel="1" x14ac:dyDescent="0.25">
      <c r="A13335" t="s">
        <v>1426</v>
      </c>
      <c r="C13335" s="3" t="s">
        <v>12466</v>
      </c>
      <c r="D13335" s="3" t="s">
        <v>18879</v>
      </c>
      <c r="E13335" s="9">
        <v>1997</v>
      </c>
      <c r="F13335" s="7" t="s">
        <v>2241</v>
      </c>
      <c r="G13335" s="7" t="s">
        <v>5401</v>
      </c>
      <c r="H13335" s="8" t="s">
        <v>8501</v>
      </c>
      <c r="I13335" s="8" t="s">
        <v>8499</v>
      </c>
      <c r="J13335" s="19">
        <v>3</v>
      </c>
      <c r="K13335" s="19" t="s">
        <v>7736</v>
      </c>
      <c r="L13335" s="11">
        <v>4.5</v>
      </c>
      <c r="M13335" s="11"/>
      <c r="N13335" s="24"/>
      <c r="P13335" s="32"/>
      <c r="T13335" s="19"/>
      <c r="U13335" s="3">
        <v>847</v>
      </c>
      <c r="X13335" t="str">
        <f t="shared" si="811"/>
        <v/>
      </c>
      <c r="Z13335" t="str">
        <f t="shared" si="812"/>
        <v/>
      </c>
      <c r="AB13335" s="9"/>
      <c r="AC13335" t="s">
        <v>8501</v>
      </c>
      <c r="AD13335">
        <f t="shared" ref="AD13335:AD13366" si="813">COUNTIF(H13335,"*Fuji*")</f>
        <v>0</v>
      </c>
      <c r="AF13335" s="3"/>
      <c r="AH13335" s="9"/>
    </row>
    <row r="13336" spans="1:34" ht="10.95" customHeight="1" outlineLevel="1" x14ac:dyDescent="0.25">
      <c r="A13336" t="s">
        <v>1426</v>
      </c>
      <c r="C13336" s="3" t="s">
        <v>12466</v>
      </c>
      <c r="D13336" s="3" t="s">
        <v>18880</v>
      </c>
      <c r="E13336" s="9">
        <v>1998</v>
      </c>
      <c r="F13336" s="7" t="s">
        <v>14701</v>
      </c>
      <c r="G13336" s="7" t="s">
        <v>5401</v>
      </c>
      <c r="H13336" s="8" t="s">
        <v>8504</v>
      </c>
      <c r="I13336" s="8" t="s">
        <v>8502</v>
      </c>
      <c r="J13336" s="19">
        <v>3</v>
      </c>
      <c r="K13336" s="19" t="s">
        <v>7736</v>
      </c>
      <c r="L13336" s="11">
        <v>1</v>
      </c>
      <c r="M13336" s="11"/>
      <c r="N13336" s="24"/>
      <c r="P13336" s="32"/>
      <c r="T13336" s="19"/>
      <c r="U13336" s="3"/>
      <c r="X13336" t="str">
        <f t="shared" si="811"/>
        <v/>
      </c>
      <c r="Z13336">
        <f t="shared" si="812"/>
        <v>1</v>
      </c>
      <c r="AB13336" s="9"/>
      <c r="AC13336" t="s">
        <v>8504</v>
      </c>
      <c r="AD13336">
        <f t="shared" si="813"/>
        <v>0</v>
      </c>
      <c r="AF13336" s="3"/>
      <c r="AH13336" s="9"/>
    </row>
    <row r="13337" spans="1:34" ht="10.95" customHeight="1" outlineLevel="1" x14ac:dyDescent="0.25">
      <c r="A13337" t="s">
        <v>1426</v>
      </c>
      <c r="C13337" s="3" t="s">
        <v>12466</v>
      </c>
      <c r="D13337" s="3" t="s">
        <v>8505</v>
      </c>
      <c r="E13337" s="9">
        <v>2002</v>
      </c>
      <c r="F13337" s="7" t="s">
        <v>21698</v>
      </c>
      <c r="G13337" s="7" t="s">
        <v>5401</v>
      </c>
      <c r="H13337" s="8" t="s">
        <v>8503</v>
      </c>
      <c r="I13337" s="8" t="s">
        <v>6929</v>
      </c>
      <c r="J13337" s="19">
        <v>3</v>
      </c>
      <c r="K13337" s="19" t="s">
        <v>7736</v>
      </c>
      <c r="L13337" s="11">
        <v>1.4</v>
      </c>
      <c r="M13337" s="11"/>
      <c r="N13337" s="24"/>
      <c r="P13337" s="32"/>
      <c r="T13337" s="19"/>
      <c r="U13337" s="3"/>
      <c r="X13337" t="str">
        <f t="shared" si="811"/>
        <v/>
      </c>
      <c r="Z13337">
        <f t="shared" si="812"/>
        <v>1</v>
      </c>
      <c r="AB13337" s="9"/>
      <c r="AC13337" t="s">
        <v>8503</v>
      </c>
      <c r="AD13337">
        <f t="shared" si="813"/>
        <v>0</v>
      </c>
      <c r="AF13337" s="3"/>
      <c r="AH13337" s="9"/>
    </row>
    <row r="13338" spans="1:34" ht="10.95" customHeight="1" outlineLevel="1" x14ac:dyDescent="0.25">
      <c r="A13338" t="s">
        <v>1426</v>
      </c>
      <c r="C13338" s="3" t="s">
        <v>12466</v>
      </c>
      <c r="D13338" s="3">
        <v>1319</v>
      </c>
      <c r="E13338" s="9">
        <v>2006</v>
      </c>
      <c r="F13338" s="7" t="s">
        <v>5141</v>
      </c>
      <c r="G13338" s="7" t="s">
        <v>5401</v>
      </c>
      <c r="H13338" s="8" t="s">
        <v>8507</v>
      </c>
      <c r="I13338" s="8" t="s">
        <v>8506</v>
      </c>
      <c r="J13338" s="19">
        <v>3</v>
      </c>
      <c r="K13338" s="19" t="s">
        <v>20093</v>
      </c>
      <c r="L13338" s="11"/>
      <c r="M13338" s="11"/>
      <c r="N13338" s="24"/>
      <c r="P13338" s="32"/>
      <c r="T13338" s="19"/>
      <c r="U13338" s="3"/>
      <c r="X13338" t="str">
        <f t="shared" si="811"/>
        <v/>
      </c>
      <c r="Z13338" t="str">
        <f t="shared" si="812"/>
        <v/>
      </c>
      <c r="AB13338" s="9"/>
      <c r="AC13338" t="s">
        <v>8507</v>
      </c>
      <c r="AD13338">
        <f t="shared" si="813"/>
        <v>0</v>
      </c>
      <c r="AF13338" s="3">
        <v>1</v>
      </c>
      <c r="AH13338" s="9"/>
    </row>
    <row r="13339" spans="1:34" ht="10.95" customHeight="1" outlineLevel="1" x14ac:dyDescent="0.25">
      <c r="A13339" t="s">
        <v>1426</v>
      </c>
      <c r="C13339" s="3" t="s">
        <v>12466</v>
      </c>
      <c r="D13339" s="3" t="s">
        <v>8508</v>
      </c>
      <c r="E13339" s="9">
        <v>2006</v>
      </c>
      <c r="F13339" s="7" t="s">
        <v>8509</v>
      </c>
      <c r="G13339" s="7" t="s">
        <v>5401</v>
      </c>
      <c r="H13339" s="8" t="s">
        <v>8507</v>
      </c>
      <c r="I13339" s="8" t="s">
        <v>8506</v>
      </c>
      <c r="J13339" s="19">
        <v>3</v>
      </c>
      <c r="K13339" s="19" t="s">
        <v>7736</v>
      </c>
      <c r="L13339" s="11">
        <v>6</v>
      </c>
      <c r="M13339" s="11"/>
      <c r="N13339" s="24"/>
      <c r="P13339" s="32"/>
      <c r="T13339" s="19"/>
      <c r="U13339" s="3"/>
      <c r="X13339">
        <f t="shared" si="811"/>
        <v>1</v>
      </c>
      <c r="Z13339" t="str">
        <f t="shared" si="812"/>
        <v/>
      </c>
      <c r="AB13339" s="9"/>
      <c r="AC13339" t="s">
        <v>8507</v>
      </c>
      <c r="AD13339">
        <f t="shared" si="813"/>
        <v>0</v>
      </c>
      <c r="AF13339" s="3">
        <v>1</v>
      </c>
      <c r="AH13339" s="9"/>
    </row>
    <row r="13340" spans="1:34" ht="10.95" customHeight="1" outlineLevel="1" x14ac:dyDescent="0.25">
      <c r="A13340" t="s">
        <v>1426</v>
      </c>
      <c r="C13340" s="3" t="s">
        <v>12466</v>
      </c>
      <c r="D13340" s="3">
        <v>1464</v>
      </c>
      <c r="E13340" s="9">
        <v>2012</v>
      </c>
      <c r="F13340" s="10" t="s">
        <v>14776</v>
      </c>
      <c r="G13340" s="7" t="s">
        <v>5401</v>
      </c>
      <c r="H13340" s="8" t="s">
        <v>8515</v>
      </c>
      <c r="I13340" s="8" t="s">
        <v>8510</v>
      </c>
      <c r="J13340" s="19">
        <v>1</v>
      </c>
      <c r="K13340" s="19" t="s">
        <v>20093</v>
      </c>
      <c r="L13340" s="11"/>
      <c r="M13340" s="11"/>
      <c r="N13340" s="24"/>
      <c r="P13340" s="32"/>
      <c r="T13340" s="19"/>
      <c r="U13340" s="3"/>
      <c r="X13340" t="str">
        <f t="shared" si="811"/>
        <v/>
      </c>
      <c r="Z13340" t="str">
        <f t="shared" si="812"/>
        <v/>
      </c>
      <c r="AB13340" s="9"/>
      <c r="AC13340" t="s">
        <v>8515</v>
      </c>
      <c r="AD13340">
        <f t="shared" si="813"/>
        <v>0</v>
      </c>
      <c r="AF13340" s="3"/>
      <c r="AH13340" s="9"/>
    </row>
    <row r="13341" spans="1:34" ht="10.95" customHeight="1" outlineLevel="1" x14ac:dyDescent="0.25">
      <c r="A13341" t="s">
        <v>1426</v>
      </c>
      <c r="C13341" s="3" t="s">
        <v>12466</v>
      </c>
      <c r="D13341" s="3">
        <v>1465</v>
      </c>
      <c r="E13341" s="9">
        <v>2012</v>
      </c>
      <c r="F13341" s="10" t="s">
        <v>14776</v>
      </c>
      <c r="G13341" s="7" t="s">
        <v>5401</v>
      </c>
      <c r="H13341" s="8" t="s">
        <v>8515</v>
      </c>
      <c r="I13341" s="8" t="s">
        <v>8510</v>
      </c>
      <c r="J13341" s="19">
        <v>1</v>
      </c>
      <c r="K13341" s="19" t="s">
        <v>20093</v>
      </c>
      <c r="L13341" s="11"/>
      <c r="M13341" s="11"/>
      <c r="N13341" s="24"/>
      <c r="P13341" s="32"/>
      <c r="T13341" s="19"/>
      <c r="U13341" s="3"/>
      <c r="X13341" t="str">
        <f t="shared" si="811"/>
        <v/>
      </c>
      <c r="Z13341" t="str">
        <f t="shared" si="812"/>
        <v/>
      </c>
      <c r="AB13341" s="9"/>
      <c r="AC13341" t="s">
        <v>8515</v>
      </c>
      <c r="AD13341">
        <f t="shared" si="813"/>
        <v>0</v>
      </c>
      <c r="AF13341" s="3"/>
      <c r="AH13341" s="9"/>
    </row>
    <row r="13342" spans="1:34" ht="10.95" customHeight="1" outlineLevel="1" x14ac:dyDescent="0.25">
      <c r="A13342" t="s">
        <v>1426</v>
      </c>
      <c r="C13342" s="3" t="s">
        <v>12466</v>
      </c>
      <c r="D13342" s="3">
        <v>1466</v>
      </c>
      <c r="E13342" s="9">
        <v>2012</v>
      </c>
      <c r="F13342" s="10" t="s">
        <v>14776</v>
      </c>
      <c r="G13342" s="7" t="s">
        <v>5401</v>
      </c>
      <c r="H13342" s="8" t="s">
        <v>8515</v>
      </c>
      <c r="I13342" s="8" t="s">
        <v>8510</v>
      </c>
      <c r="J13342" s="19">
        <v>1</v>
      </c>
      <c r="K13342" s="19" t="s">
        <v>20093</v>
      </c>
      <c r="L13342" s="11"/>
      <c r="M13342" s="11"/>
      <c r="N13342" s="24"/>
      <c r="P13342" s="32"/>
      <c r="T13342" s="19"/>
      <c r="U13342" s="3"/>
      <c r="X13342" t="str">
        <f t="shared" si="811"/>
        <v/>
      </c>
      <c r="Z13342" t="str">
        <f t="shared" si="812"/>
        <v/>
      </c>
      <c r="AB13342" s="9"/>
      <c r="AC13342" t="s">
        <v>8515</v>
      </c>
      <c r="AD13342">
        <f t="shared" si="813"/>
        <v>0</v>
      </c>
      <c r="AF13342" s="3"/>
      <c r="AH13342" s="9"/>
    </row>
    <row r="13343" spans="1:34" ht="10.95" customHeight="1" outlineLevel="1" x14ac:dyDescent="0.25">
      <c r="A13343" t="s">
        <v>1426</v>
      </c>
      <c r="C13343" s="3" t="s">
        <v>12466</v>
      </c>
      <c r="D13343" s="3">
        <v>1467</v>
      </c>
      <c r="E13343" s="9">
        <v>2012</v>
      </c>
      <c r="F13343" s="10" t="s">
        <v>14776</v>
      </c>
      <c r="G13343" s="7" t="s">
        <v>5401</v>
      </c>
      <c r="H13343" s="8" t="s">
        <v>8515</v>
      </c>
      <c r="I13343" s="8" t="s">
        <v>8510</v>
      </c>
      <c r="J13343" s="19">
        <v>1</v>
      </c>
      <c r="K13343" s="19" t="s">
        <v>20093</v>
      </c>
      <c r="L13343" s="11"/>
      <c r="M13343" s="11"/>
      <c r="N13343" s="24"/>
      <c r="P13343" s="32"/>
      <c r="T13343" s="19"/>
      <c r="U13343" s="3"/>
      <c r="X13343" t="str">
        <f t="shared" si="811"/>
        <v/>
      </c>
      <c r="Z13343" t="str">
        <f t="shared" si="812"/>
        <v/>
      </c>
      <c r="AB13343" s="9"/>
      <c r="AC13343" t="s">
        <v>8515</v>
      </c>
      <c r="AD13343">
        <f t="shared" si="813"/>
        <v>0</v>
      </c>
      <c r="AF13343" s="3"/>
      <c r="AH13343" s="9"/>
    </row>
    <row r="13344" spans="1:34" ht="10.95" customHeight="1" outlineLevel="1" x14ac:dyDescent="0.25">
      <c r="A13344" t="s">
        <v>1426</v>
      </c>
      <c r="C13344" s="3" t="s">
        <v>12466</v>
      </c>
      <c r="D13344" s="3">
        <v>1468</v>
      </c>
      <c r="E13344" s="9">
        <v>2012</v>
      </c>
      <c r="F13344" s="10" t="s">
        <v>22111</v>
      </c>
      <c r="G13344" s="7" t="s">
        <v>5401</v>
      </c>
      <c r="H13344" s="8" t="s">
        <v>8515</v>
      </c>
      <c r="I13344" s="8" t="s">
        <v>8510</v>
      </c>
      <c r="J13344" s="19">
        <v>1</v>
      </c>
      <c r="K13344" s="19" t="s">
        <v>20093</v>
      </c>
      <c r="L13344" s="11"/>
      <c r="M13344" s="11"/>
      <c r="N13344" s="24"/>
      <c r="P13344" s="32"/>
      <c r="T13344" s="19"/>
      <c r="U13344" s="3"/>
      <c r="X13344" t="str">
        <f t="shared" si="811"/>
        <v/>
      </c>
      <c r="Z13344" t="str">
        <f t="shared" si="812"/>
        <v/>
      </c>
      <c r="AB13344" s="9"/>
      <c r="AC13344" t="s">
        <v>8515</v>
      </c>
      <c r="AD13344">
        <f t="shared" si="813"/>
        <v>0</v>
      </c>
      <c r="AF13344" s="3"/>
      <c r="AH13344" s="9"/>
    </row>
    <row r="13345" spans="1:34" ht="10.95" customHeight="1" outlineLevel="1" x14ac:dyDescent="0.25">
      <c r="A13345" t="s">
        <v>1426</v>
      </c>
      <c r="C13345" s="3" t="s">
        <v>12466</v>
      </c>
      <c r="D13345" s="3" t="s">
        <v>8512</v>
      </c>
      <c r="E13345" s="9">
        <v>2012</v>
      </c>
      <c r="F13345" s="7" t="s">
        <v>8513</v>
      </c>
      <c r="G13345" s="7" t="s">
        <v>5401</v>
      </c>
      <c r="H13345" s="8" t="s">
        <v>8515</v>
      </c>
      <c r="I13345" s="8" t="s">
        <v>8510</v>
      </c>
      <c r="J13345" s="19">
        <v>1</v>
      </c>
      <c r="K13345" s="19" t="s">
        <v>7736</v>
      </c>
      <c r="L13345" s="11">
        <v>14</v>
      </c>
      <c r="M13345" s="11"/>
      <c r="N13345" s="24"/>
      <c r="P13345" s="32"/>
      <c r="T13345" s="19"/>
      <c r="U13345" s="3"/>
      <c r="X13345" t="str">
        <f t="shared" si="811"/>
        <v/>
      </c>
      <c r="Z13345" t="str">
        <f t="shared" si="812"/>
        <v/>
      </c>
      <c r="AB13345" s="9"/>
      <c r="AC13345" t="s">
        <v>8515</v>
      </c>
      <c r="AD13345">
        <f t="shared" si="813"/>
        <v>0</v>
      </c>
      <c r="AF13345" s="3"/>
      <c r="AH13345" s="9"/>
    </row>
    <row r="13346" spans="1:34" ht="10.95" customHeight="1" outlineLevel="1" x14ac:dyDescent="0.25">
      <c r="A13346" t="s">
        <v>1426</v>
      </c>
      <c r="C13346" s="3" t="s">
        <v>12466</v>
      </c>
      <c r="D13346" s="3" t="s">
        <v>20680</v>
      </c>
      <c r="E13346" s="9">
        <v>2013</v>
      </c>
      <c r="F13346" s="7" t="s">
        <v>8518</v>
      </c>
      <c r="G13346" s="7" t="s">
        <v>5401</v>
      </c>
      <c r="H13346" s="8" t="s">
        <v>11241</v>
      </c>
      <c r="I13346" s="8" t="s">
        <v>20681</v>
      </c>
      <c r="J13346" s="19">
        <v>7</v>
      </c>
      <c r="K13346" s="19" t="s">
        <v>7736</v>
      </c>
      <c r="L13346" s="11">
        <v>2.5</v>
      </c>
      <c r="M13346" s="11"/>
      <c r="N13346" s="24"/>
      <c r="P13346" s="32"/>
      <c r="T13346" s="19"/>
      <c r="U13346" s="3"/>
      <c r="X13346" t="str">
        <f t="shared" si="811"/>
        <v/>
      </c>
      <c r="Z13346" t="str">
        <f t="shared" si="812"/>
        <v/>
      </c>
      <c r="AB13346" s="9"/>
      <c r="AC13346" t="s">
        <v>11241</v>
      </c>
      <c r="AD13346">
        <f t="shared" si="813"/>
        <v>0</v>
      </c>
      <c r="AF13346" s="3"/>
      <c r="AH13346" s="9"/>
    </row>
    <row r="13347" spans="1:34" ht="10.95" customHeight="1" outlineLevel="1" x14ac:dyDescent="0.25">
      <c r="A13347" t="s">
        <v>1426</v>
      </c>
      <c r="C13347" s="3" t="s">
        <v>12466</v>
      </c>
      <c r="D13347" s="3">
        <v>1854</v>
      </c>
      <c r="E13347" s="9">
        <v>2013</v>
      </c>
      <c r="F13347" s="10" t="s">
        <v>1508</v>
      </c>
      <c r="G13347" s="7" t="s">
        <v>5401</v>
      </c>
      <c r="H13347" s="8" t="s">
        <v>11241</v>
      </c>
      <c r="I13347" s="8" t="s">
        <v>20681</v>
      </c>
      <c r="J13347" s="19">
        <v>7</v>
      </c>
      <c r="K13347" s="19" t="s">
        <v>7736</v>
      </c>
      <c r="L13347" s="11">
        <v>2.5</v>
      </c>
      <c r="M13347" s="11"/>
      <c r="N13347" s="24"/>
      <c r="P13347" s="32"/>
      <c r="T13347" s="19"/>
      <c r="U13347" s="3"/>
      <c r="X13347" t="str">
        <f t="shared" si="811"/>
        <v/>
      </c>
      <c r="Z13347" t="str">
        <f t="shared" si="812"/>
        <v/>
      </c>
      <c r="AB13347" s="9"/>
      <c r="AC13347" t="s">
        <v>11241</v>
      </c>
      <c r="AD13347">
        <f t="shared" si="813"/>
        <v>0</v>
      </c>
      <c r="AF13347" s="3"/>
      <c r="AH13347" s="9"/>
    </row>
    <row r="13348" spans="1:34" ht="10.95" customHeight="1" outlineLevel="1" x14ac:dyDescent="0.25">
      <c r="A13348" t="s">
        <v>1426</v>
      </c>
      <c r="C13348" s="3" t="s">
        <v>12466</v>
      </c>
      <c r="D13348" s="3" t="s">
        <v>8517</v>
      </c>
      <c r="E13348" s="9">
        <v>2013</v>
      </c>
      <c r="F13348" s="7" t="s">
        <v>8518</v>
      </c>
      <c r="G13348" s="7" t="s">
        <v>5401</v>
      </c>
      <c r="H13348" s="8" t="s">
        <v>8519</v>
      </c>
      <c r="I13348" s="8" t="s">
        <v>7560</v>
      </c>
      <c r="J13348" s="19">
        <v>7</v>
      </c>
      <c r="K13348" s="19" t="s">
        <v>7736</v>
      </c>
      <c r="L13348" s="11">
        <v>2.5</v>
      </c>
      <c r="M13348" s="11"/>
      <c r="N13348" s="24"/>
      <c r="P13348" s="32"/>
      <c r="T13348" s="19"/>
      <c r="U13348" s="3"/>
      <c r="X13348" t="str">
        <f t="shared" si="811"/>
        <v/>
      </c>
      <c r="Z13348" t="str">
        <f t="shared" si="812"/>
        <v/>
      </c>
      <c r="AB13348" s="9"/>
      <c r="AC13348" t="s">
        <v>8519</v>
      </c>
      <c r="AD13348">
        <f t="shared" si="813"/>
        <v>0</v>
      </c>
      <c r="AF13348" s="3"/>
      <c r="AH13348" s="9"/>
    </row>
    <row r="13349" spans="1:34" ht="10.95" customHeight="1" outlineLevel="1" x14ac:dyDescent="0.25">
      <c r="A13349" t="s">
        <v>1426</v>
      </c>
      <c r="C13349" s="3" t="s">
        <v>12466</v>
      </c>
      <c r="D13349" s="3">
        <v>2074</v>
      </c>
      <c r="E13349" s="9">
        <v>2013</v>
      </c>
      <c r="F13349" s="7" t="s">
        <v>8516</v>
      </c>
      <c r="G13349" s="7" t="s">
        <v>5401</v>
      </c>
      <c r="H13349" s="8" t="s">
        <v>8520</v>
      </c>
      <c r="I13349" s="8" t="s">
        <v>7560</v>
      </c>
      <c r="J13349" s="19">
        <v>7</v>
      </c>
      <c r="K13349" s="19" t="s">
        <v>7736</v>
      </c>
      <c r="L13349" s="11">
        <v>2.5</v>
      </c>
      <c r="M13349" s="11"/>
      <c r="N13349" s="24"/>
      <c r="P13349" s="32"/>
      <c r="T13349" s="19"/>
      <c r="U13349" s="3"/>
      <c r="X13349" t="str">
        <f t="shared" si="811"/>
        <v/>
      </c>
      <c r="Z13349" t="str">
        <f t="shared" si="812"/>
        <v/>
      </c>
      <c r="AB13349" s="9"/>
      <c r="AC13349" t="s">
        <v>8520</v>
      </c>
      <c r="AD13349">
        <f t="shared" si="813"/>
        <v>0</v>
      </c>
      <c r="AF13349" s="3"/>
      <c r="AH13349" s="9"/>
    </row>
    <row r="13350" spans="1:34" ht="10.95" customHeight="1" outlineLevel="1" x14ac:dyDescent="0.25">
      <c r="A13350" t="s">
        <v>1426</v>
      </c>
      <c r="C13350" s="3" t="s">
        <v>12466</v>
      </c>
      <c r="D13350" s="3" t="s">
        <v>8522</v>
      </c>
      <c r="E13350" s="9">
        <v>2013</v>
      </c>
      <c r="F13350" s="7" t="s">
        <v>8518</v>
      </c>
      <c r="G13350" s="7" t="s">
        <v>5401</v>
      </c>
      <c r="H13350" s="8" t="s">
        <v>7322</v>
      </c>
      <c r="I13350" s="8" t="s">
        <v>8521</v>
      </c>
      <c r="J13350" s="19">
        <v>1</v>
      </c>
      <c r="K13350" s="19" t="s">
        <v>7736</v>
      </c>
      <c r="L13350" s="11">
        <v>2.5</v>
      </c>
      <c r="M13350" s="11"/>
      <c r="N13350" s="24"/>
      <c r="P13350" s="32"/>
      <c r="T13350" s="19"/>
      <c r="U13350" s="3"/>
      <c r="X13350" t="str">
        <f t="shared" si="811"/>
        <v/>
      </c>
      <c r="Z13350" t="str">
        <f t="shared" si="812"/>
        <v/>
      </c>
      <c r="AB13350" s="9"/>
      <c r="AC13350" t="s">
        <v>7322</v>
      </c>
      <c r="AD13350">
        <f t="shared" si="813"/>
        <v>1</v>
      </c>
      <c r="AF13350" s="3"/>
      <c r="AH13350" s="9"/>
    </row>
    <row r="13351" spans="1:34" ht="10.95" customHeight="1" outlineLevel="1" x14ac:dyDescent="0.25">
      <c r="A13351" t="s">
        <v>1426</v>
      </c>
      <c r="C13351" s="3" t="s">
        <v>12466</v>
      </c>
      <c r="D13351" s="3">
        <v>2264</v>
      </c>
      <c r="E13351" s="9">
        <v>2013</v>
      </c>
      <c r="F13351" s="7" t="s">
        <v>8516</v>
      </c>
      <c r="G13351" s="7" t="s">
        <v>5401</v>
      </c>
      <c r="H13351" s="8" t="s">
        <v>4364</v>
      </c>
      <c r="I13351" s="8" t="s">
        <v>8521</v>
      </c>
      <c r="J13351" s="19">
        <v>1</v>
      </c>
      <c r="K13351" s="19" t="s">
        <v>7736</v>
      </c>
      <c r="L13351" s="11">
        <v>2.5</v>
      </c>
      <c r="M13351" s="11"/>
      <c r="N13351" s="24"/>
      <c r="P13351" s="32"/>
      <c r="T13351" s="19"/>
      <c r="U13351" s="3"/>
      <c r="X13351" t="str">
        <f t="shared" si="811"/>
        <v/>
      </c>
      <c r="Z13351" t="str">
        <f t="shared" si="812"/>
        <v/>
      </c>
      <c r="AB13351" s="9"/>
      <c r="AC13351" t="s">
        <v>4364</v>
      </c>
      <c r="AD13351">
        <f t="shared" si="813"/>
        <v>1</v>
      </c>
      <c r="AF13351" s="3"/>
      <c r="AH13351" s="9"/>
    </row>
    <row r="13352" spans="1:34" ht="10.95" customHeight="1" outlineLevel="1" x14ac:dyDescent="0.25">
      <c r="A13352" t="s">
        <v>1426</v>
      </c>
      <c r="C13352" s="3" t="s">
        <v>12466</v>
      </c>
      <c r="D13352" s="3">
        <v>2315</v>
      </c>
      <c r="E13352" s="9">
        <v>2014</v>
      </c>
      <c r="F13352" s="10" t="s">
        <v>20476</v>
      </c>
      <c r="G13352" s="7" t="s">
        <v>5401</v>
      </c>
      <c r="H13352" s="8" t="s">
        <v>8515</v>
      </c>
      <c r="I13352" s="8" t="s">
        <v>8510</v>
      </c>
      <c r="J13352" s="19">
        <v>1</v>
      </c>
      <c r="K13352" s="19" t="s">
        <v>20093</v>
      </c>
      <c r="L13352" s="11"/>
      <c r="M13352" s="11"/>
      <c r="N13352" s="24"/>
      <c r="P13352" s="32"/>
      <c r="S13352">
        <v>1</v>
      </c>
      <c r="T13352" s="19"/>
      <c r="U13352" s="3"/>
      <c r="X13352" t="str">
        <f t="shared" si="811"/>
        <v/>
      </c>
      <c r="Z13352" t="str">
        <f t="shared" si="812"/>
        <v/>
      </c>
      <c r="AB13352" s="9"/>
      <c r="AC13352" t="s">
        <v>8515</v>
      </c>
      <c r="AD13352">
        <f t="shared" si="813"/>
        <v>0</v>
      </c>
      <c r="AF13352" s="3"/>
      <c r="AH13352" s="9"/>
    </row>
    <row r="13353" spans="1:34" ht="10.95" customHeight="1" outlineLevel="1" x14ac:dyDescent="0.25">
      <c r="A13353" t="s">
        <v>1426</v>
      </c>
      <c r="C13353" s="3" t="s">
        <v>12466</v>
      </c>
      <c r="D13353" s="3">
        <v>2316</v>
      </c>
      <c r="E13353" s="9">
        <v>2014</v>
      </c>
      <c r="F13353" s="10" t="s">
        <v>20476</v>
      </c>
      <c r="G13353" s="7" t="s">
        <v>5401</v>
      </c>
      <c r="H13353" s="8" t="s">
        <v>8515</v>
      </c>
      <c r="I13353" s="8" t="s">
        <v>8510</v>
      </c>
      <c r="J13353" s="19">
        <v>1</v>
      </c>
      <c r="K13353" s="19" t="s">
        <v>20093</v>
      </c>
      <c r="L13353" s="11"/>
      <c r="M13353" s="11"/>
      <c r="N13353" s="24"/>
      <c r="P13353" s="32"/>
      <c r="T13353" s="19"/>
      <c r="U13353" s="3"/>
      <c r="X13353" t="str">
        <f t="shared" si="811"/>
        <v/>
      </c>
      <c r="Z13353" t="str">
        <f t="shared" si="812"/>
        <v/>
      </c>
      <c r="AB13353" s="9"/>
      <c r="AC13353" t="s">
        <v>8515</v>
      </c>
      <c r="AD13353">
        <f t="shared" si="813"/>
        <v>0</v>
      </c>
      <c r="AF13353" s="3"/>
      <c r="AH13353" s="9"/>
    </row>
    <row r="13354" spans="1:34" ht="10.95" customHeight="1" outlineLevel="1" x14ac:dyDescent="0.25">
      <c r="A13354" t="s">
        <v>1426</v>
      </c>
      <c r="C13354" s="3" t="s">
        <v>12466</v>
      </c>
      <c r="D13354" s="3">
        <v>2317</v>
      </c>
      <c r="E13354" s="9">
        <v>2014</v>
      </c>
      <c r="F13354" s="10" t="s">
        <v>20476</v>
      </c>
      <c r="G13354" s="7" t="s">
        <v>5401</v>
      </c>
      <c r="H13354" s="8" t="s">
        <v>8515</v>
      </c>
      <c r="I13354" s="8" t="s">
        <v>8510</v>
      </c>
      <c r="J13354" s="19">
        <v>1</v>
      </c>
      <c r="K13354" s="19" t="s">
        <v>20093</v>
      </c>
      <c r="L13354" s="11"/>
      <c r="M13354" s="11"/>
      <c r="N13354" s="24"/>
      <c r="P13354" s="32"/>
      <c r="T13354" s="19"/>
      <c r="U13354" s="3"/>
      <c r="X13354" t="str">
        <f t="shared" si="811"/>
        <v/>
      </c>
      <c r="Z13354" t="str">
        <f t="shared" si="812"/>
        <v/>
      </c>
      <c r="AB13354" s="9"/>
      <c r="AC13354" t="s">
        <v>8515</v>
      </c>
      <c r="AD13354">
        <f t="shared" si="813"/>
        <v>0</v>
      </c>
      <c r="AF13354" s="3"/>
      <c r="AH13354" s="9"/>
    </row>
    <row r="13355" spans="1:34" ht="10.95" customHeight="1" outlineLevel="1" x14ac:dyDescent="0.25">
      <c r="A13355" t="s">
        <v>1426</v>
      </c>
      <c r="C13355" s="3" t="s">
        <v>12466</v>
      </c>
      <c r="D13355" s="3">
        <v>2318</v>
      </c>
      <c r="E13355" s="9">
        <v>2014</v>
      </c>
      <c r="F13355" s="10" t="s">
        <v>20476</v>
      </c>
      <c r="G13355" s="7" t="s">
        <v>5401</v>
      </c>
      <c r="H13355" s="8" t="s">
        <v>8515</v>
      </c>
      <c r="I13355" s="8" t="s">
        <v>8510</v>
      </c>
      <c r="J13355" s="19">
        <v>1</v>
      </c>
      <c r="K13355" s="19" t="s">
        <v>20093</v>
      </c>
      <c r="L13355" s="11"/>
      <c r="M13355" s="11"/>
      <c r="N13355" s="24"/>
      <c r="P13355" s="32"/>
      <c r="T13355" s="19"/>
      <c r="U13355" s="3"/>
      <c r="X13355" t="str">
        <f t="shared" si="811"/>
        <v/>
      </c>
      <c r="Z13355" t="str">
        <f t="shared" si="812"/>
        <v/>
      </c>
      <c r="AB13355" s="9"/>
      <c r="AC13355" t="s">
        <v>8515</v>
      </c>
      <c r="AD13355">
        <f t="shared" si="813"/>
        <v>0</v>
      </c>
      <c r="AF13355" s="3"/>
      <c r="AH13355" s="9"/>
    </row>
    <row r="13356" spans="1:34" ht="10.95" customHeight="1" outlineLevel="1" x14ac:dyDescent="0.25">
      <c r="A13356" t="s">
        <v>1426</v>
      </c>
      <c r="C13356" s="3" t="s">
        <v>12466</v>
      </c>
      <c r="D13356" s="3" t="s">
        <v>8523</v>
      </c>
      <c r="E13356" s="9">
        <v>2014</v>
      </c>
      <c r="F13356" s="7" t="s">
        <v>8518</v>
      </c>
      <c r="G13356" s="7" t="s">
        <v>5401</v>
      </c>
      <c r="H13356" s="8" t="s">
        <v>8515</v>
      </c>
      <c r="I13356" s="8" t="s">
        <v>8510</v>
      </c>
      <c r="J13356" s="19">
        <v>1</v>
      </c>
      <c r="K13356" s="19" t="s">
        <v>7736</v>
      </c>
      <c r="L13356" s="11">
        <v>10</v>
      </c>
      <c r="M13356" s="11"/>
      <c r="N13356" s="24"/>
      <c r="P13356" s="32"/>
      <c r="T13356" s="19"/>
      <c r="U13356" s="3"/>
      <c r="X13356" t="str">
        <f t="shared" si="811"/>
        <v/>
      </c>
      <c r="Z13356" t="str">
        <f t="shared" si="812"/>
        <v/>
      </c>
      <c r="AB13356" s="9"/>
      <c r="AC13356" t="s">
        <v>8515</v>
      </c>
      <c r="AD13356">
        <f t="shared" si="813"/>
        <v>0</v>
      </c>
      <c r="AF13356" s="3"/>
      <c r="AH13356" s="9"/>
    </row>
    <row r="13357" spans="1:34" ht="10.95" customHeight="1" outlineLevel="1" x14ac:dyDescent="0.25">
      <c r="A13357" t="s">
        <v>1426</v>
      </c>
      <c r="C13357" s="3" t="s">
        <v>12466</v>
      </c>
      <c r="D13357" s="3" t="s">
        <v>13201</v>
      </c>
      <c r="E13357" s="9">
        <v>2014</v>
      </c>
      <c r="F13357" s="7" t="s">
        <v>8516</v>
      </c>
      <c r="G13357" s="7" t="s">
        <v>5401</v>
      </c>
      <c r="H13357" s="8" t="s">
        <v>8514</v>
      </c>
      <c r="I13357" s="8" t="s">
        <v>8510</v>
      </c>
      <c r="J13357" s="19">
        <v>1</v>
      </c>
      <c r="K13357" s="19" t="s">
        <v>7736</v>
      </c>
      <c r="L13357" s="11">
        <v>10</v>
      </c>
      <c r="M13357" s="11"/>
      <c r="N13357" s="24"/>
      <c r="P13357" s="32"/>
      <c r="T13357" s="19"/>
      <c r="U13357" s="3"/>
      <c r="X13357" t="str">
        <f t="shared" si="811"/>
        <v/>
      </c>
      <c r="Z13357" t="str">
        <f t="shared" si="812"/>
        <v/>
      </c>
      <c r="AB13357" s="9"/>
      <c r="AC13357" t="s">
        <v>8514</v>
      </c>
      <c r="AD13357">
        <f t="shared" si="813"/>
        <v>0</v>
      </c>
      <c r="AF13357" s="3"/>
      <c r="AH13357" s="9"/>
    </row>
    <row r="13358" spans="1:34" ht="10.95" customHeight="1" outlineLevel="1" x14ac:dyDescent="0.25">
      <c r="A13358" t="s">
        <v>1426</v>
      </c>
      <c r="C13358" s="3" t="s">
        <v>12466</v>
      </c>
      <c r="D13358" s="3">
        <v>2319</v>
      </c>
      <c r="E13358" s="9">
        <v>2014</v>
      </c>
      <c r="F13358" s="10" t="s">
        <v>21796</v>
      </c>
      <c r="G13358" s="7" t="s">
        <v>5401</v>
      </c>
      <c r="H13358" s="8" t="s">
        <v>8514</v>
      </c>
      <c r="I13358" s="8" t="s">
        <v>8510</v>
      </c>
      <c r="J13358" s="19">
        <v>1</v>
      </c>
      <c r="K13358" s="19" t="s">
        <v>20093</v>
      </c>
      <c r="L13358" s="11"/>
      <c r="M13358" s="11"/>
      <c r="N13358" s="24"/>
      <c r="P13358" s="32"/>
      <c r="T13358" s="19"/>
      <c r="U13358" s="3"/>
      <c r="X13358" t="str">
        <f t="shared" si="811"/>
        <v/>
      </c>
      <c r="Z13358" t="str">
        <f t="shared" si="812"/>
        <v/>
      </c>
      <c r="AB13358" s="9"/>
      <c r="AC13358" t="s">
        <v>8514</v>
      </c>
      <c r="AD13358">
        <f t="shared" si="813"/>
        <v>0</v>
      </c>
      <c r="AF13358" s="3"/>
      <c r="AH13358" s="9"/>
    </row>
    <row r="13359" spans="1:34" ht="10.95" customHeight="1" outlineLevel="1" x14ac:dyDescent="0.25">
      <c r="A13359" t="s">
        <v>1426</v>
      </c>
      <c r="C13359" s="3" t="s">
        <v>12466</v>
      </c>
      <c r="D13359" s="3">
        <v>2604</v>
      </c>
      <c r="E13359" s="9">
        <v>2014</v>
      </c>
      <c r="F13359" s="10" t="s">
        <v>21796</v>
      </c>
      <c r="G13359" s="7" t="s">
        <v>5401</v>
      </c>
      <c r="H13359" s="8" t="s">
        <v>5273</v>
      </c>
      <c r="I13359" s="8" t="s">
        <v>20677</v>
      </c>
      <c r="J13359" s="19">
        <v>1</v>
      </c>
      <c r="K13359" s="19" t="s">
        <v>7736</v>
      </c>
      <c r="L13359" s="11">
        <v>2.5</v>
      </c>
      <c r="M13359" s="11"/>
      <c r="N13359" s="24"/>
      <c r="P13359" s="32"/>
      <c r="T13359" s="19"/>
      <c r="U13359" s="3"/>
      <c r="X13359" t="str">
        <f t="shared" si="811"/>
        <v/>
      </c>
      <c r="Z13359" t="str">
        <f t="shared" si="812"/>
        <v/>
      </c>
      <c r="AB13359" s="9"/>
      <c r="AC13359" t="s">
        <v>5273</v>
      </c>
      <c r="AD13359">
        <f t="shared" si="813"/>
        <v>0</v>
      </c>
      <c r="AF13359" s="3">
        <v>1</v>
      </c>
      <c r="AH13359" s="9"/>
    </row>
    <row r="13360" spans="1:34" ht="10.95" customHeight="1" outlineLevel="1" x14ac:dyDescent="0.25">
      <c r="A13360" t="s">
        <v>1426</v>
      </c>
      <c r="C13360" s="3" t="s">
        <v>12466</v>
      </c>
      <c r="D13360" s="3" t="s">
        <v>8524</v>
      </c>
      <c r="E13360" s="9">
        <v>2014</v>
      </c>
      <c r="F13360" s="7" t="s">
        <v>8518</v>
      </c>
      <c r="G13360" s="7" t="s">
        <v>5401</v>
      </c>
      <c r="H13360" s="8" t="s">
        <v>8519</v>
      </c>
      <c r="I13360" s="8" t="s">
        <v>7560</v>
      </c>
      <c r="J13360" s="19">
        <v>7</v>
      </c>
      <c r="K13360" s="19" t="s">
        <v>7736</v>
      </c>
      <c r="L13360" s="11">
        <v>2.5</v>
      </c>
      <c r="M13360" s="11"/>
      <c r="N13360" s="24"/>
      <c r="P13360" s="32"/>
      <c r="T13360" s="19"/>
      <c r="U13360" s="3"/>
      <c r="X13360" t="str">
        <f t="shared" si="811"/>
        <v/>
      </c>
      <c r="Z13360" t="str">
        <f t="shared" si="812"/>
        <v/>
      </c>
      <c r="AB13360" s="9"/>
      <c r="AC13360" t="s">
        <v>8519</v>
      </c>
      <c r="AD13360">
        <f t="shared" si="813"/>
        <v>0</v>
      </c>
      <c r="AF13360" s="3"/>
      <c r="AH13360" s="9"/>
    </row>
    <row r="13361" spans="1:34" ht="10.95" customHeight="1" outlineLevel="1" x14ac:dyDescent="0.25">
      <c r="A13361" t="s">
        <v>1426</v>
      </c>
      <c r="C13361" s="3" t="s">
        <v>12466</v>
      </c>
      <c r="D13361" s="3">
        <v>2829</v>
      </c>
      <c r="E13361" s="9">
        <v>2014</v>
      </c>
      <c r="F13361" s="7" t="s">
        <v>8516</v>
      </c>
      <c r="G13361" s="7" t="s">
        <v>5401</v>
      </c>
      <c r="H13361" s="8" t="s">
        <v>8519</v>
      </c>
      <c r="I13361" s="8" t="s">
        <v>7560</v>
      </c>
      <c r="J13361" s="19">
        <v>7</v>
      </c>
      <c r="K13361" s="19" t="s">
        <v>7736</v>
      </c>
      <c r="L13361" s="11">
        <v>2.5</v>
      </c>
      <c r="M13361" s="11"/>
      <c r="N13361" s="24"/>
      <c r="P13361" s="32"/>
      <c r="T13361" s="19"/>
      <c r="U13361" s="3"/>
      <c r="X13361" t="str">
        <f t="shared" si="811"/>
        <v/>
      </c>
      <c r="Z13361" t="str">
        <f t="shared" si="812"/>
        <v/>
      </c>
      <c r="AB13361" s="9"/>
      <c r="AC13361" t="s">
        <v>8519</v>
      </c>
      <c r="AD13361">
        <f t="shared" si="813"/>
        <v>0</v>
      </c>
      <c r="AF13361" s="3"/>
      <c r="AH13361" s="9"/>
    </row>
    <row r="13362" spans="1:34" ht="10.95" customHeight="1" outlineLevel="1" x14ac:dyDescent="0.25">
      <c r="A13362" t="s">
        <v>1426</v>
      </c>
      <c r="C13362" s="3" t="s">
        <v>12466</v>
      </c>
      <c r="D13362" s="3" t="s">
        <v>18881</v>
      </c>
      <c r="E13362" s="9">
        <v>2015</v>
      </c>
      <c r="F13362" s="7" t="s">
        <v>8526</v>
      </c>
      <c r="G13362" s="7" t="s">
        <v>5401</v>
      </c>
      <c r="H13362" s="8" t="s">
        <v>4364</v>
      </c>
      <c r="I13362" s="8" t="s">
        <v>8525</v>
      </c>
      <c r="J13362" s="19">
        <v>3</v>
      </c>
      <c r="K13362" s="19" t="s">
        <v>7736</v>
      </c>
      <c r="L13362" s="11">
        <v>2.5</v>
      </c>
      <c r="M13362" s="11"/>
      <c r="N13362" s="24"/>
      <c r="P13362" s="32"/>
      <c r="T13362" s="19"/>
      <c r="U13362" s="3"/>
      <c r="X13362" t="str">
        <f t="shared" si="811"/>
        <v/>
      </c>
      <c r="Z13362" t="str">
        <f t="shared" si="812"/>
        <v/>
      </c>
      <c r="AB13362" s="9"/>
      <c r="AC13362" t="s">
        <v>4364</v>
      </c>
      <c r="AD13362">
        <f t="shared" si="813"/>
        <v>1</v>
      </c>
      <c r="AF13362" s="3"/>
      <c r="AH13362" s="9"/>
    </row>
    <row r="13363" spans="1:34" ht="10.95" customHeight="1" outlineLevel="1" x14ac:dyDescent="0.25">
      <c r="A13363" t="s">
        <v>1426</v>
      </c>
      <c r="C13363" s="3" t="s">
        <v>12466</v>
      </c>
      <c r="D13363" s="3" t="s">
        <v>20679</v>
      </c>
      <c r="E13363" s="9">
        <v>2015</v>
      </c>
      <c r="F13363" s="7" t="s">
        <v>8527</v>
      </c>
      <c r="G13363" s="7" t="s">
        <v>5401</v>
      </c>
      <c r="H13363" s="8" t="s">
        <v>7560</v>
      </c>
      <c r="I13363" s="8" t="s">
        <v>20678</v>
      </c>
      <c r="J13363" s="19">
        <v>7</v>
      </c>
      <c r="K13363" s="19" t="s">
        <v>7736</v>
      </c>
      <c r="L13363" s="11">
        <v>2.5</v>
      </c>
      <c r="M13363" s="11"/>
      <c r="N13363" s="24"/>
      <c r="P13363" s="32"/>
      <c r="T13363" s="19"/>
      <c r="U13363" s="3"/>
      <c r="X13363" t="str">
        <f t="shared" si="811"/>
        <v/>
      </c>
      <c r="Z13363" t="str">
        <f t="shared" si="812"/>
        <v/>
      </c>
      <c r="AB13363" s="9"/>
      <c r="AC13363" t="s">
        <v>7560</v>
      </c>
      <c r="AD13363">
        <f t="shared" si="813"/>
        <v>0</v>
      </c>
      <c r="AF13363" s="3"/>
      <c r="AH13363" s="9"/>
    </row>
    <row r="13364" spans="1:34" ht="10.95" customHeight="1" outlineLevel="1" x14ac:dyDescent="0.25">
      <c r="A13364" t="s">
        <v>1426</v>
      </c>
      <c r="C13364" s="3" t="s">
        <v>12466</v>
      </c>
      <c r="D13364" s="3">
        <v>3254</v>
      </c>
      <c r="E13364" s="9">
        <v>2015</v>
      </c>
      <c r="F13364" s="7" t="s">
        <v>8526</v>
      </c>
      <c r="G13364" s="7" t="s">
        <v>5401</v>
      </c>
      <c r="H13364" s="8" t="s">
        <v>7560</v>
      </c>
      <c r="I13364" s="8" t="s">
        <v>20678</v>
      </c>
      <c r="J13364" s="19">
        <v>7</v>
      </c>
      <c r="K13364" s="19" t="s">
        <v>7736</v>
      </c>
      <c r="L13364" s="11">
        <v>2.5</v>
      </c>
      <c r="M13364" s="11"/>
      <c r="N13364" s="24"/>
      <c r="P13364" s="32"/>
      <c r="T13364" s="19"/>
      <c r="U13364" s="3"/>
      <c r="X13364" t="str">
        <f t="shared" si="811"/>
        <v/>
      </c>
      <c r="Z13364" t="str">
        <f t="shared" si="812"/>
        <v/>
      </c>
      <c r="AB13364" s="9"/>
      <c r="AC13364" t="s">
        <v>7560</v>
      </c>
      <c r="AD13364">
        <f t="shared" si="813"/>
        <v>0</v>
      </c>
      <c r="AF13364" s="3"/>
      <c r="AH13364" s="9"/>
    </row>
    <row r="13365" spans="1:34" ht="10.95" customHeight="1" outlineLevel="1" x14ac:dyDescent="0.25">
      <c r="A13365" t="s">
        <v>1426</v>
      </c>
      <c r="C13365" s="3" t="s">
        <v>12466</v>
      </c>
      <c r="D13365" s="3" t="s">
        <v>8528</v>
      </c>
      <c r="E13365" s="9">
        <v>2015</v>
      </c>
      <c r="F13365" s="7" t="s">
        <v>8527</v>
      </c>
      <c r="G13365" s="7" t="s">
        <v>5401</v>
      </c>
      <c r="H13365" s="8" t="s">
        <v>7560</v>
      </c>
      <c r="I13365" s="8" t="s">
        <v>7560</v>
      </c>
      <c r="J13365" s="19">
        <v>7</v>
      </c>
      <c r="K13365" s="19" t="s">
        <v>7736</v>
      </c>
      <c r="L13365" s="11">
        <v>2.5</v>
      </c>
      <c r="M13365" s="11"/>
      <c r="N13365" s="24"/>
      <c r="P13365" s="32"/>
      <c r="T13365" s="19"/>
      <c r="U13365" s="3"/>
      <c r="X13365" t="str">
        <f t="shared" si="811"/>
        <v/>
      </c>
      <c r="Z13365" t="str">
        <f t="shared" si="812"/>
        <v/>
      </c>
      <c r="AB13365" s="9"/>
      <c r="AC13365" t="s">
        <v>7560</v>
      </c>
      <c r="AD13365">
        <f t="shared" si="813"/>
        <v>0</v>
      </c>
      <c r="AF13365" s="3"/>
      <c r="AH13365" s="9"/>
    </row>
    <row r="13366" spans="1:34" ht="10.95" customHeight="1" outlineLevel="1" x14ac:dyDescent="0.25">
      <c r="A13366" t="s">
        <v>1426</v>
      </c>
      <c r="C13366" s="3" t="s">
        <v>12466</v>
      </c>
      <c r="D13366" s="3">
        <v>3109</v>
      </c>
      <c r="E13366" s="9">
        <v>2015</v>
      </c>
      <c r="F13366" s="7" t="s">
        <v>8526</v>
      </c>
      <c r="G13366" s="7" t="s">
        <v>5401</v>
      </c>
      <c r="H13366" s="8" t="s">
        <v>7560</v>
      </c>
      <c r="I13366" s="8" t="s">
        <v>7560</v>
      </c>
      <c r="J13366" s="19">
        <v>7</v>
      </c>
      <c r="K13366" s="19" t="s">
        <v>7736</v>
      </c>
      <c r="L13366" s="11">
        <v>2.5</v>
      </c>
      <c r="M13366" s="11"/>
      <c r="N13366" s="24"/>
      <c r="P13366" s="32"/>
      <c r="T13366" s="19"/>
      <c r="U13366" s="3"/>
      <c r="X13366" t="str">
        <f t="shared" si="811"/>
        <v/>
      </c>
      <c r="Z13366" t="str">
        <f t="shared" si="812"/>
        <v/>
      </c>
      <c r="AB13366" s="9"/>
      <c r="AC13366" t="s">
        <v>7560</v>
      </c>
      <c r="AD13366">
        <f t="shared" si="813"/>
        <v>0</v>
      </c>
      <c r="AF13366" s="3"/>
      <c r="AH13366" s="9"/>
    </row>
    <row r="13367" spans="1:34" ht="10.95" customHeight="1" outlineLevel="1" x14ac:dyDescent="0.25">
      <c r="A13367" t="s">
        <v>1426</v>
      </c>
      <c r="C13367" s="3" t="s">
        <v>12466</v>
      </c>
      <c r="D13367" s="3" t="s">
        <v>8531</v>
      </c>
      <c r="E13367" s="9">
        <v>2016</v>
      </c>
      <c r="F13367" s="7" t="s">
        <v>8518</v>
      </c>
      <c r="G13367" s="7" t="s">
        <v>5401</v>
      </c>
      <c r="H13367" s="8" t="s">
        <v>8530</v>
      </c>
      <c r="I13367" s="8" t="s">
        <v>7560</v>
      </c>
      <c r="J13367" s="19">
        <v>7</v>
      </c>
      <c r="K13367" s="19" t="s">
        <v>7736</v>
      </c>
      <c r="L13367" s="11">
        <v>2.5</v>
      </c>
      <c r="M13367" s="11"/>
      <c r="N13367" s="24"/>
      <c r="P13367" s="32"/>
      <c r="T13367" s="19"/>
      <c r="U13367" s="3"/>
      <c r="X13367" t="str">
        <f t="shared" si="811"/>
        <v/>
      </c>
      <c r="Z13367" t="str">
        <f t="shared" si="812"/>
        <v/>
      </c>
      <c r="AB13367" s="9"/>
      <c r="AC13367" t="s">
        <v>8530</v>
      </c>
      <c r="AD13367">
        <f t="shared" ref="AD13367:AD13386" si="814">COUNTIF(H13367,"*Fuji*")</f>
        <v>0</v>
      </c>
      <c r="AF13367" s="3"/>
      <c r="AH13367" s="9"/>
    </row>
    <row r="13368" spans="1:34" ht="10.95" customHeight="1" outlineLevel="1" x14ac:dyDescent="0.25">
      <c r="A13368" t="s">
        <v>1426</v>
      </c>
      <c r="C13368" s="3" t="s">
        <v>12466</v>
      </c>
      <c r="D13368" s="3">
        <v>3513</v>
      </c>
      <c r="E13368" s="9">
        <v>2016</v>
      </c>
      <c r="F13368" s="7" t="s">
        <v>8516</v>
      </c>
      <c r="G13368" s="7" t="s">
        <v>5401</v>
      </c>
      <c r="H13368" s="8" t="s">
        <v>8529</v>
      </c>
      <c r="I13368" s="8" t="s">
        <v>7560</v>
      </c>
      <c r="J13368" s="19">
        <v>7</v>
      </c>
      <c r="K13368" s="19" t="s">
        <v>7736</v>
      </c>
      <c r="L13368" s="11">
        <v>2.5</v>
      </c>
      <c r="M13368" s="11"/>
      <c r="N13368" s="24"/>
      <c r="P13368" s="32"/>
      <c r="T13368" s="19"/>
      <c r="U13368" s="3"/>
      <c r="X13368" t="str">
        <f t="shared" si="811"/>
        <v/>
      </c>
      <c r="Z13368" t="str">
        <f t="shared" si="812"/>
        <v/>
      </c>
      <c r="AB13368" s="9"/>
      <c r="AC13368" t="s">
        <v>8529</v>
      </c>
      <c r="AD13368">
        <f t="shared" si="814"/>
        <v>0</v>
      </c>
      <c r="AF13368" s="3"/>
      <c r="AH13368" s="9"/>
    </row>
    <row r="13369" spans="1:34" ht="10.95" customHeight="1" outlineLevel="1" x14ac:dyDescent="0.25">
      <c r="A13369" t="s">
        <v>1426</v>
      </c>
      <c r="C13369" s="3" t="s">
        <v>12466</v>
      </c>
      <c r="D13369" s="3" t="s">
        <v>8533</v>
      </c>
      <c r="E13369" s="9">
        <v>2016</v>
      </c>
      <c r="F13369" s="7" t="s">
        <v>8527</v>
      </c>
      <c r="G13369" s="7" t="s">
        <v>5401</v>
      </c>
      <c r="H13369" s="8" t="s">
        <v>8532</v>
      </c>
      <c r="I13369" s="8" t="s">
        <v>7560</v>
      </c>
      <c r="J13369" s="19">
        <v>7</v>
      </c>
      <c r="K13369" s="19" t="s">
        <v>7736</v>
      </c>
      <c r="L13369" s="11">
        <v>2.5</v>
      </c>
      <c r="M13369" s="11"/>
      <c r="N13369" s="24"/>
      <c r="P13369" s="32"/>
      <c r="T13369" s="19"/>
      <c r="U13369" s="3"/>
      <c r="X13369" t="str">
        <f t="shared" si="811"/>
        <v/>
      </c>
      <c r="Z13369" t="str">
        <f t="shared" si="812"/>
        <v/>
      </c>
      <c r="AB13369" s="9"/>
      <c r="AC13369" t="s">
        <v>8532</v>
      </c>
      <c r="AD13369">
        <f t="shared" si="814"/>
        <v>0</v>
      </c>
      <c r="AF13369" s="3"/>
      <c r="AH13369" s="9"/>
    </row>
    <row r="13370" spans="1:34" ht="10.95" customHeight="1" outlineLevel="1" x14ac:dyDescent="0.25">
      <c r="A13370" t="s">
        <v>1426</v>
      </c>
      <c r="C13370" s="3" t="s">
        <v>12466</v>
      </c>
      <c r="D13370" s="3">
        <v>3833</v>
      </c>
      <c r="E13370" s="9">
        <v>2016</v>
      </c>
      <c r="F13370" s="7" t="s">
        <v>8526</v>
      </c>
      <c r="G13370" s="7" t="s">
        <v>5401</v>
      </c>
      <c r="H13370" s="8" t="s">
        <v>8534</v>
      </c>
      <c r="I13370" s="8" t="s">
        <v>8535</v>
      </c>
      <c r="J13370" s="19">
        <v>1</v>
      </c>
      <c r="K13370" s="19" t="s">
        <v>7736</v>
      </c>
      <c r="L13370" s="11">
        <v>2.5</v>
      </c>
      <c r="M13370" s="11"/>
      <c r="N13370" s="24"/>
      <c r="P13370" s="32"/>
      <c r="T13370" s="19"/>
      <c r="U13370" s="3"/>
      <c r="X13370" t="str">
        <f t="shared" si="811"/>
        <v/>
      </c>
      <c r="Z13370" t="str">
        <f t="shared" si="812"/>
        <v/>
      </c>
      <c r="AB13370" s="9"/>
      <c r="AC13370" t="s">
        <v>8534</v>
      </c>
      <c r="AD13370">
        <f t="shared" si="814"/>
        <v>0</v>
      </c>
      <c r="AF13370" s="3"/>
      <c r="AH13370" s="9"/>
    </row>
    <row r="13371" spans="1:34" ht="10.95" customHeight="1" outlineLevel="1" x14ac:dyDescent="0.25">
      <c r="A13371" t="s">
        <v>1426</v>
      </c>
      <c r="C13371" s="3" t="s">
        <v>12466</v>
      </c>
      <c r="D13371" s="3">
        <v>4097</v>
      </c>
      <c r="E13371" s="9">
        <v>2016</v>
      </c>
      <c r="F13371" s="10" t="s">
        <v>21737</v>
      </c>
      <c r="G13371" s="7" t="s">
        <v>5401</v>
      </c>
      <c r="H13371" s="8" t="s">
        <v>4364</v>
      </c>
      <c r="I13371" s="8" t="s">
        <v>8536</v>
      </c>
      <c r="J13371" s="19">
        <v>1</v>
      </c>
      <c r="K13371" s="19" t="s">
        <v>20093</v>
      </c>
      <c r="L13371" s="11"/>
      <c r="M13371" s="11"/>
      <c r="N13371" s="24"/>
      <c r="P13371" s="32"/>
      <c r="T13371" s="19"/>
      <c r="U13371" s="3"/>
      <c r="X13371" t="str">
        <f t="shared" si="811"/>
        <v/>
      </c>
      <c r="Z13371" t="str">
        <f t="shared" si="812"/>
        <v/>
      </c>
      <c r="AB13371" s="9"/>
      <c r="AC13371" t="s">
        <v>4364</v>
      </c>
      <c r="AD13371">
        <f t="shared" si="814"/>
        <v>1</v>
      </c>
      <c r="AF13371" s="3"/>
      <c r="AH13371" s="9"/>
    </row>
    <row r="13372" spans="1:34" ht="10.95" customHeight="1" outlineLevel="1" x14ac:dyDescent="0.25">
      <c r="A13372" t="s">
        <v>1426</v>
      </c>
      <c r="C13372" s="3" t="s">
        <v>12466</v>
      </c>
      <c r="D13372" s="3" t="s">
        <v>18685</v>
      </c>
      <c r="E13372" s="9">
        <v>2016</v>
      </c>
      <c r="F13372" s="7" t="s">
        <v>8526</v>
      </c>
      <c r="G13372" s="7" t="s">
        <v>5401</v>
      </c>
      <c r="H13372" s="8" t="s">
        <v>4364</v>
      </c>
      <c r="I13372" s="8" t="s">
        <v>8536</v>
      </c>
      <c r="J13372" s="19">
        <v>1</v>
      </c>
      <c r="K13372" s="19" t="s">
        <v>7736</v>
      </c>
      <c r="L13372" s="11">
        <v>2.5</v>
      </c>
      <c r="M13372" s="11"/>
      <c r="N13372" s="24"/>
      <c r="P13372" s="32"/>
      <c r="T13372" s="19"/>
      <c r="U13372" s="3"/>
      <c r="X13372" t="str">
        <f t="shared" si="811"/>
        <v/>
      </c>
      <c r="Z13372" t="str">
        <f t="shared" si="812"/>
        <v/>
      </c>
      <c r="AB13372" s="9"/>
      <c r="AC13372" t="s">
        <v>4364</v>
      </c>
      <c r="AD13372">
        <f t="shared" si="814"/>
        <v>1</v>
      </c>
      <c r="AF13372" s="3"/>
      <c r="AH13372" s="9"/>
    </row>
    <row r="13373" spans="1:34" ht="10.95" customHeight="1" outlineLevel="1" x14ac:dyDescent="0.25">
      <c r="A13373" t="s">
        <v>1426</v>
      </c>
      <c r="C13373" s="3" t="s">
        <v>12466</v>
      </c>
      <c r="D13373" s="3">
        <v>4286</v>
      </c>
      <c r="E13373" s="9">
        <v>2017</v>
      </c>
      <c r="F13373" s="10" t="s">
        <v>5855</v>
      </c>
      <c r="G13373" s="7" t="s">
        <v>5401</v>
      </c>
      <c r="H13373" s="8" t="s">
        <v>5273</v>
      </c>
      <c r="I13373" s="8" t="s">
        <v>8541</v>
      </c>
      <c r="J13373" s="19">
        <v>3</v>
      </c>
      <c r="K13373" s="19" t="s">
        <v>20093</v>
      </c>
      <c r="L13373" s="11"/>
      <c r="M13373" s="11"/>
      <c r="N13373" s="24"/>
      <c r="P13373" s="32"/>
      <c r="T13373" s="19"/>
      <c r="U13373" s="3"/>
      <c r="X13373" t="str">
        <f t="shared" si="811"/>
        <v/>
      </c>
      <c r="Z13373" t="str">
        <f t="shared" si="812"/>
        <v/>
      </c>
      <c r="AB13373" s="9"/>
      <c r="AC13373" t="s">
        <v>5273</v>
      </c>
      <c r="AD13373">
        <f t="shared" si="814"/>
        <v>0</v>
      </c>
      <c r="AF13373" s="3">
        <v>1</v>
      </c>
      <c r="AH13373" s="9"/>
    </row>
    <row r="13374" spans="1:34" ht="10.95" customHeight="1" outlineLevel="1" x14ac:dyDescent="0.25">
      <c r="A13374" t="s">
        <v>1426</v>
      </c>
      <c r="C13374" s="3" t="s">
        <v>12466</v>
      </c>
      <c r="D13374" s="3" t="s">
        <v>20675</v>
      </c>
      <c r="E13374" s="9">
        <v>2017</v>
      </c>
      <c r="F13374" s="7" t="s">
        <v>8537</v>
      </c>
      <c r="G13374" s="7" t="s">
        <v>5401</v>
      </c>
      <c r="H13374" s="8" t="s">
        <v>5273</v>
      </c>
      <c r="I13374" s="8" t="s">
        <v>8541</v>
      </c>
      <c r="J13374" s="19">
        <v>3</v>
      </c>
      <c r="K13374" s="19" t="s">
        <v>7736</v>
      </c>
      <c r="L13374" s="11">
        <v>2.5</v>
      </c>
      <c r="M13374" s="11"/>
      <c r="N13374" s="24"/>
      <c r="P13374" s="32"/>
      <c r="T13374" s="19"/>
      <c r="U13374" s="3"/>
      <c r="X13374" t="str">
        <f t="shared" si="811"/>
        <v/>
      </c>
      <c r="Z13374" t="str">
        <f t="shared" si="812"/>
        <v/>
      </c>
      <c r="AB13374" s="9"/>
      <c r="AC13374" t="s">
        <v>5273</v>
      </c>
      <c r="AD13374">
        <f t="shared" si="814"/>
        <v>0</v>
      </c>
      <c r="AF13374" s="3">
        <v>1</v>
      </c>
      <c r="AH13374" s="9"/>
    </row>
    <row r="13375" spans="1:34" ht="10.95" customHeight="1" outlineLevel="1" x14ac:dyDescent="0.25">
      <c r="A13375" t="s">
        <v>1426</v>
      </c>
      <c r="C13375" s="3" t="s">
        <v>12466</v>
      </c>
      <c r="D13375" s="3" t="s">
        <v>20676</v>
      </c>
      <c r="E13375" s="9">
        <v>2017</v>
      </c>
      <c r="F13375" s="7" t="s">
        <v>8526</v>
      </c>
      <c r="G13375" s="7" t="s">
        <v>5401</v>
      </c>
      <c r="H13375" s="8" t="s">
        <v>5273</v>
      </c>
      <c r="I13375" s="8" t="s">
        <v>8541</v>
      </c>
      <c r="J13375" s="19">
        <v>3</v>
      </c>
      <c r="K13375" s="19" t="s">
        <v>7736</v>
      </c>
      <c r="L13375" s="11">
        <v>2.5</v>
      </c>
      <c r="M13375" s="11"/>
      <c r="N13375" s="24"/>
      <c r="P13375" s="32"/>
      <c r="T13375" s="19"/>
      <c r="U13375" s="3"/>
      <c r="X13375" t="str">
        <f t="shared" si="811"/>
        <v/>
      </c>
      <c r="Z13375" t="str">
        <f t="shared" si="812"/>
        <v/>
      </c>
      <c r="AB13375" s="9"/>
      <c r="AC13375" t="s">
        <v>5273</v>
      </c>
      <c r="AD13375">
        <f t="shared" si="814"/>
        <v>0</v>
      </c>
      <c r="AF13375" s="3">
        <v>1</v>
      </c>
      <c r="AH13375" s="9"/>
    </row>
    <row r="13376" spans="1:34" ht="10.95" customHeight="1" outlineLevel="1" x14ac:dyDescent="0.25">
      <c r="A13376" t="s">
        <v>1426</v>
      </c>
      <c r="C13376" s="3" t="s">
        <v>12466</v>
      </c>
      <c r="D13376" s="3" t="s">
        <v>8540</v>
      </c>
      <c r="E13376" s="9">
        <v>2017</v>
      </c>
      <c r="F13376" s="7" t="s">
        <v>8537</v>
      </c>
      <c r="G13376" s="7" t="s">
        <v>5401</v>
      </c>
      <c r="H13376" s="8" t="s">
        <v>8539</v>
      </c>
      <c r="I13376" s="8" t="s">
        <v>7560</v>
      </c>
      <c r="J13376" s="19">
        <v>7</v>
      </c>
      <c r="K13376" s="19" t="s">
        <v>7736</v>
      </c>
      <c r="L13376" s="11">
        <v>2.5</v>
      </c>
      <c r="M13376" s="11"/>
      <c r="N13376" s="24"/>
      <c r="P13376" s="32"/>
      <c r="T13376" s="19"/>
      <c r="U13376" s="3"/>
      <c r="X13376" t="str">
        <f t="shared" si="811"/>
        <v/>
      </c>
      <c r="Z13376" t="str">
        <f t="shared" si="812"/>
        <v/>
      </c>
      <c r="AB13376" s="9"/>
      <c r="AC13376" t="s">
        <v>8539</v>
      </c>
      <c r="AD13376">
        <f t="shared" si="814"/>
        <v>0</v>
      </c>
      <c r="AF13376" s="3"/>
      <c r="AH13376" s="9"/>
    </row>
    <row r="13377" spans="1:48" ht="10.95" customHeight="1" outlineLevel="1" x14ac:dyDescent="0.25">
      <c r="A13377" t="s">
        <v>1426</v>
      </c>
      <c r="C13377" s="3" t="s">
        <v>12466</v>
      </c>
      <c r="D13377" s="3">
        <v>4358</v>
      </c>
      <c r="E13377" s="9">
        <v>2017</v>
      </c>
      <c r="F13377" s="7" t="s">
        <v>8526</v>
      </c>
      <c r="G13377" s="7" t="s">
        <v>5401</v>
      </c>
      <c r="H13377" s="8" t="s">
        <v>8538</v>
      </c>
      <c r="I13377" s="8" t="s">
        <v>7560</v>
      </c>
      <c r="J13377" s="19">
        <v>7</v>
      </c>
      <c r="K13377" s="19" t="s">
        <v>7736</v>
      </c>
      <c r="L13377" s="11">
        <v>2.5</v>
      </c>
      <c r="M13377" s="11"/>
      <c r="N13377" s="24"/>
      <c r="P13377" s="32"/>
      <c r="T13377" s="19"/>
      <c r="U13377" s="3"/>
      <c r="X13377" t="str">
        <f t="shared" si="811"/>
        <v/>
      </c>
      <c r="Z13377" t="str">
        <f t="shared" si="812"/>
        <v/>
      </c>
      <c r="AB13377" s="9"/>
      <c r="AC13377" t="s">
        <v>8538</v>
      </c>
      <c r="AD13377">
        <f t="shared" si="814"/>
        <v>0</v>
      </c>
      <c r="AF13377" s="3"/>
      <c r="AH13377" s="9"/>
    </row>
    <row r="13378" spans="1:48" ht="10.95" customHeight="1" outlineLevel="1" x14ac:dyDescent="0.25">
      <c r="A13378" t="s">
        <v>1426</v>
      </c>
      <c r="C13378" s="3" t="s">
        <v>12466</v>
      </c>
      <c r="D13378" s="3">
        <v>4449</v>
      </c>
      <c r="E13378" s="9">
        <v>2017</v>
      </c>
      <c r="F13378" s="10" t="s">
        <v>5855</v>
      </c>
      <c r="G13378" s="7" t="s">
        <v>5401</v>
      </c>
      <c r="H13378" s="8" t="s">
        <v>2355</v>
      </c>
      <c r="I13378" s="8" t="s">
        <v>8541</v>
      </c>
      <c r="J13378" s="19">
        <v>3</v>
      </c>
      <c r="K13378" s="19" t="s">
        <v>20093</v>
      </c>
      <c r="L13378" s="11"/>
      <c r="M13378" s="11"/>
      <c r="N13378" s="24"/>
      <c r="P13378" s="32"/>
      <c r="T13378" s="19"/>
      <c r="U13378" s="3"/>
      <c r="X13378" t="str">
        <f t="shared" ref="X13378:X13441" si="815">IF(COUNTIF(F13378,"*fdc*"),1,"")</f>
        <v/>
      </c>
      <c r="Z13378" t="str">
        <f t="shared" ref="Z13378:Z13441" si="816">IF(COUNTIF(F13378,"*s/s*"),1,"")</f>
        <v/>
      </c>
      <c r="AB13378" s="9"/>
      <c r="AC13378" t="s">
        <v>2355</v>
      </c>
      <c r="AD13378">
        <f t="shared" si="814"/>
        <v>0</v>
      </c>
      <c r="AF13378" s="3">
        <v>1</v>
      </c>
      <c r="AH13378" s="9"/>
    </row>
    <row r="13379" spans="1:48" ht="10.95" customHeight="1" outlineLevel="1" x14ac:dyDescent="0.25">
      <c r="A13379" t="s">
        <v>1426</v>
      </c>
      <c r="C13379" s="3" t="s">
        <v>12466</v>
      </c>
      <c r="D13379" s="3">
        <v>4450</v>
      </c>
      <c r="E13379" s="9">
        <v>2017</v>
      </c>
      <c r="F13379" s="10" t="s">
        <v>5855</v>
      </c>
      <c r="G13379" s="7" t="s">
        <v>5401</v>
      </c>
      <c r="H13379" s="8" t="s">
        <v>2355</v>
      </c>
      <c r="I13379" s="8" t="s">
        <v>8541</v>
      </c>
      <c r="J13379" s="19">
        <v>3</v>
      </c>
      <c r="K13379" s="19" t="s">
        <v>20093</v>
      </c>
      <c r="L13379" s="11"/>
      <c r="M13379" s="11"/>
      <c r="N13379" s="24"/>
      <c r="P13379" s="32"/>
      <c r="T13379" s="19"/>
      <c r="U13379" s="3"/>
      <c r="X13379" t="str">
        <f t="shared" si="815"/>
        <v/>
      </c>
      <c r="Z13379" t="str">
        <f t="shared" si="816"/>
        <v/>
      </c>
      <c r="AB13379" s="9"/>
      <c r="AC13379" t="s">
        <v>2355</v>
      </c>
      <c r="AD13379">
        <f t="shared" si="814"/>
        <v>0</v>
      </c>
      <c r="AF13379" s="3">
        <v>1</v>
      </c>
      <c r="AH13379" s="9"/>
    </row>
    <row r="13380" spans="1:48" ht="10.95" customHeight="1" outlineLevel="1" x14ac:dyDescent="0.25">
      <c r="A13380" t="s">
        <v>1426</v>
      </c>
      <c r="C13380" s="3" t="s">
        <v>12466</v>
      </c>
      <c r="D13380" s="3" t="s">
        <v>20674</v>
      </c>
      <c r="E13380" s="9">
        <v>2017</v>
      </c>
      <c r="F13380" s="7" t="s">
        <v>8537</v>
      </c>
      <c r="G13380" s="7" t="s">
        <v>5401</v>
      </c>
      <c r="H13380" s="8" t="s">
        <v>2355</v>
      </c>
      <c r="I13380" s="8" t="s">
        <v>8541</v>
      </c>
      <c r="J13380" s="19">
        <v>3</v>
      </c>
      <c r="K13380" s="19" t="s">
        <v>7736</v>
      </c>
      <c r="L13380" s="11">
        <v>2.5</v>
      </c>
      <c r="M13380" s="11"/>
      <c r="N13380" s="24"/>
      <c r="P13380" s="32"/>
      <c r="T13380" s="19"/>
      <c r="U13380" s="3"/>
      <c r="X13380" t="str">
        <f t="shared" si="815"/>
        <v/>
      </c>
      <c r="Z13380" t="str">
        <f t="shared" si="816"/>
        <v/>
      </c>
      <c r="AB13380" s="9"/>
      <c r="AC13380" t="s">
        <v>2355</v>
      </c>
      <c r="AD13380">
        <f t="shared" si="814"/>
        <v>0</v>
      </c>
      <c r="AF13380" s="3">
        <v>1</v>
      </c>
      <c r="AH13380" s="9"/>
    </row>
    <row r="13381" spans="1:48" ht="10.95" customHeight="1" outlineLevel="1" x14ac:dyDescent="0.25">
      <c r="A13381" t="s">
        <v>1426</v>
      </c>
      <c r="C13381" s="3" t="s">
        <v>12466</v>
      </c>
      <c r="D13381" s="3">
        <v>4453</v>
      </c>
      <c r="E13381" s="9">
        <v>2017</v>
      </c>
      <c r="F13381" s="7" t="s">
        <v>8526</v>
      </c>
      <c r="G13381" s="7" t="s">
        <v>5401</v>
      </c>
      <c r="H13381" s="8" t="s">
        <v>2355</v>
      </c>
      <c r="I13381" s="8" t="s">
        <v>8541</v>
      </c>
      <c r="J13381" s="19">
        <v>3</v>
      </c>
      <c r="K13381" s="19" t="s">
        <v>7736</v>
      </c>
      <c r="L13381" s="11">
        <v>2.5</v>
      </c>
      <c r="M13381" s="11"/>
      <c r="N13381" s="24"/>
      <c r="P13381" s="32"/>
      <c r="T13381" s="19"/>
      <c r="U13381" s="3"/>
      <c r="X13381" t="str">
        <f t="shared" si="815"/>
        <v/>
      </c>
      <c r="Z13381" t="str">
        <f t="shared" si="816"/>
        <v/>
      </c>
      <c r="AB13381" s="9"/>
      <c r="AC13381" t="s">
        <v>2355</v>
      </c>
      <c r="AD13381">
        <f t="shared" si="814"/>
        <v>0</v>
      </c>
      <c r="AF13381" s="3">
        <v>1</v>
      </c>
      <c r="AH13381" s="9"/>
    </row>
    <row r="13382" spans="1:48" ht="10.95" customHeight="1" outlineLevel="1" x14ac:dyDescent="0.25">
      <c r="A13382" t="s">
        <v>1426</v>
      </c>
      <c r="C13382" s="3" t="s">
        <v>12466</v>
      </c>
      <c r="D13382" s="3" t="s">
        <v>8542</v>
      </c>
      <c r="E13382" s="9">
        <v>2017</v>
      </c>
      <c r="F13382" s="7" t="s">
        <v>8537</v>
      </c>
      <c r="G13382" s="7" t="s">
        <v>5401</v>
      </c>
      <c r="H13382" s="8" t="s">
        <v>8543</v>
      </c>
      <c r="I13382" s="8" t="s">
        <v>7560</v>
      </c>
      <c r="J13382" s="19">
        <v>7</v>
      </c>
      <c r="K13382" s="19" t="s">
        <v>7736</v>
      </c>
      <c r="L13382" s="11">
        <v>2.5</v>
      </c>
      <c r="M13382" s="11"/>
      <c r="N13382" s="24"/>
      <c r="P13382" s="32"/>
      <c r="T13382" s="19"/>
      <c r="U13382" s="3"/>
      <c r="X13382" t="str">
        <f t="shared" si="815"/>
        <v/>
      </c>
      <c r="Z13382" t="str">
        <f t="shared" si="816"/>
        <v/>
      </c>
      <c r="AB13382" s="9"/>
      <c r="AC13382" t="s">
        <v>8543</v>
      </c>
      <c r="AD13382">
        <f t="shared" si="814"/>
        <v>0</v>
      </c>
      <c r="AF13382" s="3"/>
      <c r="AH13382" s="9"/>
    </row>
    <row r="13383" spans="1:48" ht="10.95" customHeight="1" outlineLevel="1" x14ac:dyDescent="0.25">
      <c r="A13383" t="s">
        <v>1426</v>
      </c>
      <c r="C13383" s="3" t="s">
        <v>12466</v>
      </c>
      <c r="D13383" s="3">
        <v>4598</v>
      </c>
      <c r="E13383" s="9">
        <v>2017</v>
      </c>
      <c r="F13383" s="7" t="s">
        <v>8526</v>
      </c>
      <c r="G13383" s="7" t="s">
        <v>5401</v>
      </c>
      <c r="H13383" s="8" t="s">
        <v>8544</v>
      </c>
      <c r="I13383" s="8" t="s">
        <v>7560</v>
      </c>
      <c r="J13383" s="19">
        <v>7</v>
      </c>
      <c r="K13383" s="19" t="s">
        <v>7736</v>
      </c>
      <c r="L13383" s="11">
        <v>2.5</v>
      </c>
      <c r="M13383" s="11"/>
      <c r="N13383" s="24"/>
      <c r="P13383" s="32"/>
      <c r="T13383" s="19"/>
      <c r="U13383" s="3"/>
      <c r="X13383" t="str">
        <f t="shared" si="815"/>
        <v/>
      </c>
      <c r="Z13383" t="str">
        <f t="shared" si="816"/>
        <v/>
      </c>
      <c r="AB13383" s="9"/>
      <c r="AC13383" t="s">
        <v>8544</v>
      </c>
      <c r="AD13383">
        <f t="shared" si="814"/>
        <v>0</v>
      </c>
      <c r="AF13383" s="3"/>
      <c r="AH13383" s="9"/>
    </row>
    <row r="13384" spans="1:48" ht="10.95" customHeight="1" outlineLevel="1" x14ac:dyDescent="0.25">
      <c r="A13384" t="s">
        <v>1426</v>
      </c>
      <c r="C13384" s="3" t="s">
        <v>12466</v>
      </c>
      <c r="D13384" s="3">
        <v>4716</v>
      </c>
      <c r="E13384" s="9">
        <v>2017</v>
      </c>
      <c r="F13384" s="10" t="s">
        <v>5855</v>
      </c>
      <c r="G13384" s="7" t="s">
        <v>5401</v>
      </c>
      <c r="H13384" s="8" t="s">
        <v>4364</v>
      </c>
      <c r="I13384" s="8" t="s">
        <v>8545</v>
      </c>
      <c r="J13384" s="19">
        <v>3</v>
      </c>
      <c r="K13384" s="19" t="s">
        <v>20093</v>
      </c>
      <c r="L13384" s="11"/>
      <c r="M13384" s="11"/>
      <c r="N13384" s="24"/>
      <c r="P13384" s="32"/>
      <c r="T13384" s="19"/>
      <c r="U13384" s="3"/>
      <c r="X13384" t="str">
        <f t="shared" si="815"/>
        <v/>
      </c>
      <c r="Z13384" t="str">
        <f t="shared" si="816"/>
        <v/>
      </c>
      <c r="AB13384" s="9"/>
      <c r="AC13384" t="s">
        <v>4364</v>
      </c>
      <c r="AD13384">
        <f t="shared" si="814"/>
        <v>1</v>
      </c>
      <c r="AF13384" s="3"/>
      <c r="AH13384" s="9"/>
    </row>
    <row r="13385" spans="1:48" ht="10.95" customHeight="1" outlineLevel="1" x14ac:dyDescent="0.25">
      <c r="A13385" t="s">
        <v>1426</v>
      </c>
      <c r="C13385" s="3" t="s">
        <v>12466</v>
      </c>
      <c r="D13385" s="3" t="s">
        <v>20682</v>
      </c>
      <c r="E13385" s="9">
        <v>2017</v>
      </c>
      <c r="F13385" s="7" t="s">
        <v>8537</v>
      </c>
      <c r="G13385" s="7" t="s">
        <v>5401</v>
      </c>
      <c r="H13385" s="8" t="s">
        <v>4364</v>
      </c>
      <c r="I13385" s="8" t="s">
        <v>8545</v>
      </c>
      <c r="J13385" s="19">
        <v>3</v>
      </c>
      <c r="K13385" s="19" t="s">
        <v>7736</v>
      </c>
      <c r="L13385" s="11">
        <v>2.5</v>
      </c>
      <c r="M13385" s="11"/>
      <c r="N13385" s="24"/>
      <c r="P13385" s="32"/>
      <c r="T13385" s="19"/>
      <c r="U13385" s="3"/>
      <c r="X13385" t="str">
        <f t="shared" si="815"/>
        <v/>
      </c>
      <c r="Z13385" t="str">
        <f t="shared" si="816"/>
        <v/>
      </c>
      <c r="AB13385" s="9"/>
      <c r="AC13385" t="s">
        <v>4364</v>
      </c>
      <c r="AD13385">
        <f t="shared" si="814"/>
        <v>1</v>
      </c>
      <c r="AF13385" s="3"/>
      <c r="AH13385" s="9"/>
    </row>
    <row r="13386" spans="1:48" ht="10.95" customHeight="1" outlineLevel="1" x14ac:dyDescent="0.25">
      <c r="A13386" t="s">
        <v>1426</v>
      </c>
      <c r="C13386" s="3" t="s">
        <v>12466</v>
      </c>
      <c r="D13386" s="3">
        <v>4718</v>
      </c>
      <c r="E13386" s="9">
        <v>2017</v>
      </c>
      <c r="F13386" s="7" t="s">
        <v>8526</v>
      </c>
      <c r="G13386" s="7" t="s">
        <v>5401</v>
      </c>
      <c r="H13386" s="8" t="s">
        <v>4364</v>
      </c>
      <c r="I13386" s="8" t="s">
        <v>8545</v>
      </c>
      <c r="J13386" s="19">
        <v>3</v>
      </c>
      <c r="K13386" s="19" t="s">
        <v>7736</v>
      </c>
      <c r="L13386" s="11">
        <v>2.5</v>
      </c>
      <c r="M13386" s="11"/>
      <c r="N13386" s="24"/>
      <c r="P13386" s="32"/>
      <c r="T13386" s="19"/>
      <c r="U13386" s="3"/>
      <c r="X13386" t="str">
        <f t="shared" si="815"/>
        <v/>
      </c>
      <c r="Z13386" t="str">
        <f t="shared" si="816"/>
        <v/>
      </c>
      <c r="AB13386" s="9"/>
      <c r="AC13386" t="s">
        <v>4364</v>
      </c>
      <c r="AD13386">
        <f t="shared" si="814"/>
        <v>1</v>
      </c>
      <c r="AF13386" s="3"/>
      <c r="AH13386" s="9"/>
    </row>
    <row r="13387" spans="1:48" ht="10.95" customHeight="1" x14ac:dyDescent="0.25">
      <c r="A13387" t="s">
        <v>11822</v>
      </c>
      <c r="B13387" t="s">
        <v>12051</v>
      </c>
      <c r="C13387" s="3" t="s">
        <v>11994</v>
      </c>
      <c r="E13387" s="9"/>
      <c r="F13387" s="7"/>
      <c r="G13387" s="7"/>
      <c r="H13387" s="8"/>
      <c r="I13387" s="8"/>
      <c r="J13387" s="19"/>
      <c r="K13387" s="19"/>
      <c r="L13387" s="11"/>
      <c r="M13387" s="11">
        <f>SUM(L13388:L13396)</f>
        <v>14.8</v>
      </c>
      <c r="N13387" s="24">
        <v>1009</v>
      </c>
      <c r="O13387">
        <f>COUNTIF(K13388:K13396,"*")</f>
        <v>9</v>
      </c>
      <c r="P13387" s="32">
        <f>O13387/N13387</f>
        <v>8.9197224975222991E-3</v>
      </c>
      <c r="Q13387">
        <f>COUNTIF(K13388:K13396,"Y")+COUNTIF(K13388:K13396,"S")</f>
        <v>4</v>
      </c>
      <c r="T13387" s="19" t="s">
        <v>7736</v>
      </c>
      <c r="U13387" s="3"/>
      <c r="V13387" t="s">
        <v>18500</v>
      </c>
      <c r="X13387" t="str">
        <f t="shared" si="815"/>
        <v/>
      </c>
      <c r="Z13387" t="str">
        <f t="shared" si="816"/>
        <v/>
      </c>
      <c r="AB13387" s="9"/>
      <c r="AE13387">
        <f>COUNTIF(AD13388:AD13396,"1")</f>
        <v>0</v>
      </c>
      <c r="AF13387" s="3"/>
      <c r="AH13387" s="9"/>
      <c r="AI13387">
        <f>COUNTIF($J13388:$J13396,"1")-COUNTIFS($J13388:$J13396,"1",$K13388:$K13396,"V")</f>
        <v>1</v>
      </c>
      <c r="AJ13387">
        <f>COUNTIFS($J13388:$J13396,"1",$K13388:$K13396,"Y")+COUNTIFS($J13388:$J13396,"1",$K13388:$K13396,"s")</f>
        <v>1</v>
      </c>
      <c r="AK13387">
        <f>COUNTIF($J13388:$J13396,"2")-COUNTIFS($J13388:$J13396,"2",$K13388:$K13396,"V")</f>
        <v>5</v>
      </c>
      <c r="AL13387">
        <f>COUNTIFS($J13388:$J13396,"2",$K13388:$K13396,"Y")+COUNTIFS($J13388:$J13396,"2",$K13388:$K13396,"s")</f>
        <v>0</v>
      </c>
      <c r="AM13387">
        <f>COUNTIF($J13388:$J13396,"3")-COUNTIFS($J13388:$J13396,"3",$K13388:$K13396,"V")</f>
        <v>1</v>
      </c>
      <c r="AN13387">
        <f>COUNTIFS($J13388:$J13396,"3",$K13388:$K13396,"Y")+COUNTIFS($J13388:$J13396,"3",$K13388:$K13396,"s")</f>
        <v>1</v>
      </c>
      <c r="AO13387">
        <f>COUNTIF($J13388:$J13396,"4")-COUNTIFS($J13388:$J13396,"4",$K13388:$K13396,"V")</f>
        <v>0</v>
      </c>
      <c r="AP13387">
        <f>COUNTIFS($J13388:$J13396,"4",$K13388:$K13396,"Y")+COUNTIFS($J13388:$J13396,"4",$K13388:$K13396,"s")</f>
        <v>0</v>
      </c>
      <c r="AQ13387">
        <f>COUNTIF($J13388:$J13396,"5")-COUNTIFS($J13388:$J13396,"5",$K13388:$K13396,"V")</f>
        <v>0</v>
      </c>
      <c r="AR13387">
        <f>COUNTIFS($J13388:$J13396,"5",$K13388:$K13396,"Y")+COUNTIFS($J13388:$J13396,"5",$K13388:$K13396,"s")</f>
        <v>0</v>
      </c>
      <c r="AS13387">
        <f>COUNTIF($J13388:$J13396,"6")-COUNTIFS($J13388:$J13396,"6",$K13388:$K13396,"V")</f>
        <v>0</v>
      </c>
      <c r="AT13387">
        <f>COUNTIFS($J13388:$J13396,"6",$K13388:$K13396,"Y")+COUNTIFS($J13388:$J13396,"6",$K13388:$K13396,"s")</f>
        <v>0</v>
      </c>
      <c r="AU13387">
        <f>COUNTIF($J13388:$J13396,"7")-COUNTIFS($J13388:$J13396,"7",$K13388:$K13396,"V")</f>
        <v>2</v>
      </c>
      <c r="AV13387">
        <f>COUNTIFS($J13388:$J13396,"7",$K13388:$K13396,"Y")+COUNTIFS($J13388:$J13396,"7",$K13388:$K13396,"s")</f>
        <v>2</v>
      </c>
    </row>
    <row r="13388" spans="1:48" ht="10.95" customHeight="1" outlineLevel="1" x14ac:dyDescent="0.25">
      <c r="A13388" t="s">
        <v>11823</v>
      </c>
      <c r="C13388" s="3" t="s">
        <v>11994</v>
      </c>
      <c r="D13388" s="3">
        <v>407</v>
      </c>
      <c r="E13388" s="9">
        <v>1987</v>
      </c>
      <c r="F13388" s="10" t="s">
        <v>4370</v>
      </c>
      <c r="G13388" s="7" t="s">
        <v>5401</v>
      </c>
      <c r="H13388" s="8" t="s">
        <v>13348</v>
      </c>
      <c r="I13388" s="8" t="s">
        <v>20023</v>
      </c>
      <c r="J13388" s="19">
        <v>2</v>
      </c>
      <c r="K13388" s="19" t="s">
        <v>7738</v>
      </c>
      <c r="L13388" s="11"/>
      <c r="M13388" s="11"/>
      <c r="N13388" s="24"/>
      <c r="P13388" s="32"/>
      <c r="T13388" s="19"/>
      <c r="U13388" s="3"/>
      <c r="X13388" t="str">
        <f t="shared" si="815"/>
        <v/>
      </c>
      <c r="Z13388" t="str">
        <f t="shared" si="816"/>
        <v/>
      </c>
      <c r="AB13388" s="9"/>
      <c r="AC13388" t="s">
        <v>13348</v>
      </c>
      <c r="AD13388">
        <f t="shared" ref="AD13388:AD13396" si="817">COUNTIF(H13388,"*Fuji*")</f>
        <v>0</v>
      </c>
      <c r="AF13388" s="3"/>
      <c r="AH13388" s="9"/>
    </row>
    <row r="13389" spans="1:48" ht="10.95" customHeight="1" outlineLevel="1" x14ac:dyDescent="0.25">
      <c r="A13389" t="s">
        <v>11823</v>
      </c>
      <c r="C13389" s="3" t="s">
        <v>11994</v>
      </c>
      <c r="D13389" s="3">
        <v>408</v>
      </c>
      <c r="E13389" s="9">
        <v>1987</v>
      </c>
      <c r="F13389" s="10" t="s">
        <v>5404</v>
      </c>
      <c r="G13389" s="7" t="s">
        <v>5401</v>
      </c>
      <c r="H13389" s="8" t="s">
        <v>13348</v>
      </c>
      <c r="I13389" s="8" t="s">
        <v>20023</v>
      </c>
      <c r="J13389" s="19">
        <v>2</v>
      </c>
      <c r="K13389" s="19" t="s">
        <v>7738</v>
      </c>
      <c r="L13389" s="11"/>
      <c r="M13389" s="11"/>
      <c r="N13389" s="24"/>
      <c r="P13389" s="32"/>
      <c r="T13389" s="19"/>
      <c r="U13389" s="3"/>
      <c r="X13389" t="str">
        <f t="shared" si="815"/>
        <v/>
      </c>
      <c r="Z13389" t="str">
        <f t="shared" si="816"/>
        <v/>
      </c>
      <c r="AB13389" s="9"/>
      <c r="AC13389" t="s">
        <v>13348</v>
      </c>
      <c r="AD13389">
        <f t="shared" si="817"/>
        <v>0</v>
      </c>
      <c r="AF13389" s="3"/>
      <c r="AH13389" s="9"/>
    </row>
    <row r="13390" spans="1:48" ht="10.95" customHeight="1" outlineLevel="1" x14ac:dyDescent="0.25">
      <c r="A13390" t="s">
        <v>11823</v>
      </c>
      <c r="C13390" s="3" t="s">
        <v>11994</v>
      </c>
      <c r="D13390" s="3">
        <v>409</v>
      </c>
      <c r="E13390" s="9">
        <v>1987</v>
      </c>
      <c r="F13390" s="10" t="s">
        <v>3825</v>
      </c>
      <c r="G13390" s="7" t="s">
        <v>5401</v>
      </c>
      <c r="H13390" s="8" t="s">
        <v>13348</v>
      </c>
      <c r="I13390" s="8" t="s">
        <v>20023</v>
      </c>
      <c r="J13390" s="19">
        <v>2</v>
      </c>
      <c r="K13390" s="19" t="s">
        <v>7738</v>
      </c>
      <c r="L13390" s="11"/>
      <c r="M13390" s="11"/>
      <c r="N13390" s="24"/>
      <c r="P13390" s="32"/>
      <c r="T13390" s="19"/>
      <c r="U13390" s="3"/>
      <c r="X13390" t="str">
        <f t="shared" si="815"/>
        <v/>
      </c>
      <c r="Z13390" t="str">
        <f t="shared" si="816"/>
        <v/>
      </c>
      <c r="AB13390" s="9"/>
      <c r="AC13390" t="s">
        <v>13348</v>
      </c>
      <c r="AD13390">
        <f t="shared" si="817"/>
        <v>0</v>
      </c>
      <c r="AF13390" s="3"/>
      <c r="AH13390" s="9"/>
    </row>
    <row r="13391" spans="1:48" ht="10.95" customHeight="1" outlineLevel="1" x14ac:dyDescent="0.25">
      <c r="A13391" t="s">
        <v>11823</v>
      </c>
      <c r="C13391" s="3" t="s">
        <v>11994</v>
      </c>
      <c r="D13391" s="3">
        <v>410</v>
      </c>
      <c r="E13391" s="9">
        <v>1987</v>
      </c>
      <c r="F13391" s="10" t="s">
        <v>6847</v>
      </c>
      <c r="G13391" s="7" t="s">
        <v>5401</v>
      </c>
      <c r="H13391" s="8" t="s">
        <v>13348</v>
      </c>
      <c r="I13391" s="8" t="s">
        <v>20023</v>
      </c>
      <c r="J13391" s="19">
        <v>2</v>
      </c>
      <c r="K13391" s="19" t="s">
        <v>7738</v>
      </c>
      <c r="L13391" s="11"/>
      <c r="M13391" s="11"/>
      <c r="N13391" s="24"/>
      <c r="P13391" s="32"/>
      <c r="T13391" s="19"/>
      <c r="U13391" s="3"/>
      <c r="X13391" t="str">
        <f t="shared" si="815"/>
        <v/>
      </c>
      <c r="Z13391" t="str">
        <f t="shared" si="816"/>
        <v/>
      </c>
      <c r="AB13391" s="9"/>
      <c r="AC13391" t="s">
        <v>13348</v>
      </c>
      <c r="AD13391">
        <f t="shared" si="817"/>
        <v>0</v>
      </c>
      <c r="AF13391" s="3"/>
      <c r="AH13391" s="9"/>
    </row>
    <row r="13392" spans="1:48" ht="10.95" customHeight="1" outlineLevel="1" x14ac:dyDescent="0.25">
      <c r="A13392" t="s">
        <v>11823</v>
      </c>
      <c r="C13392" s="3" t="s">
        <v>11994</v>
      </c>
      <c r="D13392" s="3">
        <v>411</v>
      </c>
      <c r="E13392" s="9">
        <v>1987</v>
      </c>
      <c r="F13392" s="10" t="s">
        <v>21783</v>
      </c>
      <c r="G13392" s="7" t="s">
        <v>5401</v>
      </c>
      <c r="H13392" s="8" t="s">
        <v>5623</v>
      </c>
      <c r="I13392" s="8" t="s">
        <v>20023</v>
      </c>
      <c r="J13392" s="19">
        <v>2</v>
      </c>
      <c r="K13392" s="19" t="s">
        <v>7738</v>
      </c>
      <c r="L13392" s="11"/>
      <c r="M13392" s="11"/>
      <c r="N13392" s="24"/>
      <c r="P13392" s="32"/>
      <c r="T13392" s="19"/>
      <c r="U13392" s="3"/>
      <c r="X13392" t="str">
        <f t="shared" si="815"/>
        <v/>
      </c>
      <c r="Z13392" t="str">
        <f t="shared" si="816"/>
        <v/>
      </c>
      <c r="AB13392" s="9"/>
      <c r="AC13392" t="s">
        <v>5623</v>
      </c>
      <c r="AD13392">
        <f t="shared" si="817"/>
        <v>0</v>
      </c>
      <c r="AF13392" s="3"/>
      <c r="AH13392" s="9"/>
    </row>
    <row r="13393" spans="1:48" ht="10.95" customHeight="1" outlineLevel="1" x14ac:dyDescent="0.25">
      <c r="A13393" t="s">
        <v>11823</v>
      </c>
      <c r="C13393" s="3" t="s">
        <v>11994</v>
      </c>
      <c r="D13393" s="3">
        <v>492</v>
      </c>
      <c r="E13393" s="9">
        <v>1993</v>
      </c>
      <c r="F13393" s="7" t="s">
        <v>5098</v>
      </c>
      <c r="G13393" s="7" t="s">
        <v>5401</v>
      </c>
      <c r="H13393" s="8" t="s">
        <v>2355</v>
      </c>
      <c r="I13393" s="8" t="s">
        <v>8506</v>
      </c>
      <c r="J13393" s="19">
        <v>3</v>
      </c>
      <c r="K13393" s="19" t="s">
        <v>7736</v>
      </c>
      <c r="L13393" s="11">
        <v>5</v>
      </c>
      <c r="M13393" s="11"/>
      <c r="N13393" s="24"/>
      <c r="P13393" s="32"/>
      <c r="T13393" s="19"/>
      <c r="U13393" s="3"/>
      <c r="X13393" t="str">
        <f t="shared" si="815"/>
        <v/>
      </c>
      <c r="Z13393" t="str">
        <f t="shared" si="816"/>
        <v/>
      </c>
      <c r="AB13393" s="9"/>
      <c r="AC13393" t="s">
        <v>2355</v>
      </c>
      <c r="AD13393">
        <f t="shared" si="817"/>
        <v>0</v>
      </c>
      <c r="AF13393" s="3">
        <v>1</v>
      </c>
      <c r="AH13393" s="9"/>
    </row>
    <row r="13394" spans="1:48" ht="10.95" customHeight="1" outlineLevel="1" x14ac:dyDescent="0.25">
      <c r="A13394" t="s">
        <v>11823</v>
      </c>
      <c r="C13394" s="3" t="s">
        <v>11994</v>
      </c>
      <c r="D13394" s="5" t="s">
        <v>20178</v>
      </c>
      <c r="E13394" s="9">
        <v>1997</v>
      </c>
      <c r="F13394" s="7" t="s">
        <v>999</v>
      </c>
      <c r="G13394" s="7" t="s">
        <v>5401</v>
      </c>
      <c r="H13394" s="8" t="s">
        <v>1000</v>
      </c>
      <c r="I13394" s="8"/>
      <c r="J13394" s="19">
        <v>1</v>
      </c>
      <c r="K13394" s="19" t="s">
        <v>7736</v>
      </c>
      <c r="L13394" s="11">
        <v>3.8</v>
      </c>
      <c r="M13394" s="11"/>
      <c r="N13394" s="24"/>
      <c r="P13394" s="32"/>
      <c r="R13394">
        <v>1</v>
      </c>
      <c r="S13394">
        <v>1</v>
      </c>
      <c r="T13394" s="19"/>
      <c r="U13394" s="3" t="s">
        <v>4119</v>
      </c>
      <c r="X13394" t="str">
        <f t="shared" si="815"/>
        <v/>
      </c>
      <c r="Z13394" t="str">
        <f t="shared" si="816"/>
        <v/>
      </c>
      <c r="AB13394" s="9"/>
      <c r="AC13394" t="s">
        <v>1000</v>
      </c>
      <c r="AD13394">
        <f t="shared" si="817"/>
        <v>0</v>
      </c>
      <c r="AF13394" s="3"/>
      <c r="AG13394" t="s">
        <v>3357</v>
      </c>
      <c r="AH13394" s="9" t="s">
        <v>4925</v>
      </c>
    </row>
    <row r="13395" spans="1:48" ht="10.95" customHeight="1" outlineLevel="1" x14ac:dyDescent="0.25">
      <c r="A13395" t="s">
        <v>11823</v>
      </c>
      <c r="C13395" s="3" t="s">
        <v>11994</v>
      </c>
      <c r="D13395" s="5" t="s">
        <v>20178</v>
      </c>
      <c r="E13395" s="9">
        <v>1999</v>
      </c>
      <c r="F13395" s="10" t="s">
        <v>21784</v>
      </c>
      <c r="G13395" s="7" t="s">
        <v>5401</v>
      </c>
      <c r="H13395" s="8" t="s">
        <v>7560</v>
      </c>
      <c r="I13395" s="8"/>
      <c r="J13395" s="19">
        <v>7</v>
      </c>
      <c r="K13395" s="19" t="s">
        <v>7736</v>
      </c>
      <c r="L13395" s="11">
        <v>3</v>
      </c>
      <c r="M13395" s="11"/>
      <c r="N13395" s="24"/>
      <c r="P13395" s="32"/>
      <c r="T13395" s="19"/>
      <c r="U13395" s="3" t="s">
        <v>4119</v>
      </c>
      <c r="X13395" t="str">
        <f t="shared" si="815"/>
        <v/>
      </c>
      <c r="Z13395">
        <f t="shared" si="816"/>
        <v>1</v>
      </c>
      <c r="AB13395" s="9"/>
      <c r="AC13395" t="s">
        <v>7560</v>
      </c>
      <c r="AD13395">
        <f t="shared" si="817"/>
        <v>0</v>
      </c>
      <c r="AF13395" s="3"/>
      <c r="AG13395" t="s">
        <v>3357</v>
      </c>
      <c r="AH13395" s="9" t="s">
        <v>4925</v>
      </c>
    </row>
    <row r="13396" spans="1:48" ht="10.95" customHeight="1" outlineLevel="1" x14ac:dyDescent="0.25">
      <c r="A13396" t="s">
        <v>11823</v>
      </c>
      <c r="C13396" s="3" t="s">
        <v>11994</v>
      </c>
      <c r="D13396" s="5" t="s">
        <v>20178</v>
      </c>
      <c r="E13396" s="9">
        <v>2000</v>
      </c>
      <c r="F13396" s="10" t="s">
        <v>21784</v>
      </c>
      <c r="G13396" s="7" t="s">
        <v>5401</v>
      </c>
      <c r="H13396" s="8" t="s">
        <v>7560</v>
      </c>
      <c r="I13396" s="8"/>
      <c r="J13396" s="19">
        <v>7</v>
      </c>
      <c r="K13396" s="19" t="s">
        <v>7736</v>
      </c>
      <c r="L13396" s="11">
        <v>3</v>
      </c>
      <c r="M13396" s="11"/>
      <c r="N13396" s="24"/>
      <c r="P13396" s="32"/>
      <c r="T13396" s="19"/>
      <c r="U13396" s="3" t="s">
        <v>4119</v>
      </c>
      <c r="X13396" t="str">
        <f t="shared" si="815"/>
        <v/>
      </c>
      <c r="Z13396">
        <f t="shared" si="816"/>
        <v>1</v>
      </c>
      <c r="AB13396" s="9"/>
      <c r="AC13396" t="s">
        <v>7560</v>
      </c>
      <c r="AD13396">
        <f t="shared" si="817"/>
        <v>0</v>
      </c>
      <c r="AF13396" s="3"/>
      <c r="AG13396" t="s">
        <v>3357</v>
      </c>
      <c r="AH13396" s="9" t="s">
        <v>4925</v>
      </c>
    </row>
    <row r="13397" spans="1:48" ht="10.95" customHeight="1" x14ac:dyDescent="0.25">
      <c r="A13397" s="6" t="s">
        <v>8477</v>
      </c>
      <c r="B13397" t="s">
        <v>12052</v>
      </c>
      <c r="C13397" s="3" t="s">
        <v>11994</v>
      </c>
      <c r="E13397" s="9"/>
      <c r="F13397" s="7"/>
      <c r="G13397" s="7"/>
      <c r="H13397" s="8"/>
      <c r="I13397" s="8"/>
      <c r="J13397" s="19"/>
      <c r="K13397" s="19"/>
      <c r="L13397" s="11"/>
      <c r="M13397" s="11">
        <f>SUM(L13398:L13413)</f>
        <v>61.550000000000004</v>
      </c>
      <c r="N13397" s="24">
        <v>2700</v>
      </c>
      <c r="O13397">
        <f>COUNTIF(K13398:K13413,"*")</f>
        <v>16</v>
      </c>
      <c r="P13397" s="32">
        <f>O13397/N13397</f>
        <v>5.9259259259259256E-3</v>
      </c>
      <c r="Q13397">
        <f>COUNTIF(K13398:K13413,"Y")+COUNTIF(K13398:K13413,"S")</f>
        <v>16</v>
      </c>
      <c r="T13397" s="19" t="s">
        <v>7736</v>
      </c>
      <c r="U13397" s="3"/>
      <c r="V13397" t="s">
        <v>18501</v>
      </c>
      <c r="X13397" t="str">
        <f t="shared" si="815"/>
        <v/>
      </c>
      <c r="Z13397" t="str">
        <f t="shared" si="816"/>
        <v/>
      </c>
      <c r="AB13397" s="9"/>
      <c r="AE13397">
        <f>COUNTIF(AD13398:AD13413,"1")</f>
        <v>0</v>
      </c>
      <c r="AF13397" s="3"/>
      <c r="AH13397" s="9"/>
      <c r="AI13397">
        <f>COUNTIF($J13398:$J13413,"1")-COUNTIFS($J13398:$J13413,"1",$K13398:$K13413,"V")</f>
        <v>2</v>
      </c>
      <c r="AJ13397">
        <f>COUNTIFS($J13398:$J13413,"1",$K13398:$K13413,"Y")+COUNTIFS($J13398:$J13413,"1",$K13398:$K13413,"s")</f>
        <v>2</v>
      </c>
      <c r="AK13397">
        <f>COUNTIF($J13398:$J13413,"2")-COUNTIFS($J13398:$J13413,"2",$K13398:$K13413,"V")</f>
        <v>0</v>
      </c>
      <c r="AL13397">
        <f>COUNTIFS($J13398:$J13413,"2",$K13398:$K13413,"Y")+COUNTIFS($J13398:$J13413,"2",$K13398:$K13413,"s")</f>
        <v>0</v>
      </c>
      <c r="AM13397">
        <f>COUNTIF($J13398:$J13413,"3")-COUNTIFS($J13398:$J13413,"3",$K13398:$K13413,"V")</f>
        <v>1</v>
      </c>
      <c r="AN13397">
        <f>COUNTIFS($J13398:$J13413,"3",$K13398:$K13413,"Y")+COUNTIFS($J13398:$J13413,"3",$K13398:$K13413,"s")</f>
        <v>1</v>
      </c>
      <c r="AO13397">
        <f>COUNTIF($J13398:$J13413,"4")-COUNTIFS($J13398:$J13413,"4",$K13398:$K13413,"V")</f>
        <v>4</v>
      </c>
      <c r="AP13397">
        <f>COUNTIFS($J13398:$J13413,"4",$K13398:$K13413,"Y")+COUNTIFS($J13398:$J13413,"4",$K13398:$K13413,"s")</f>
        <v>4</v>
      </c>
      <c r="AQ13397">
        <f>COUNTIF($J13398:$J13413,"5")-COUNTIFS($J13398:$J13413,"5",$K13398:$K13413,"V")</f>
        <v>5</v>
      </c>
      <c r="AR13397">
        <f>COUNTIFS($J13398:$J13413,"5",$K13398:$K13413,"Y")+COUNTIFS($J13398:$J13413,"5",$K13398:$K13413,"s")</f>
        <v>5</v>
      </c>
      <c r="AS13397">
        <f>COUNTIF($J13398:$J13413,"6")-COUNTIFS($J13398:$J13413,"6",$K13398:$K13413,"V")</f>
        <v>0</v>
      </c>
      <c r="AT13397">
        <f>COUNTIFS($J13398:$J13413,"6",$K13398:$K13413,"Y")+COUNTIFS($J13398:$J13413,"6",$K13398:$K13413,"s")</f>
        <v>0</v>
      </c>
      <c r="AU13397">
        <f>COUNTIF($J13398:$J13413,"7")-COUNTIFS($J13398:$J13413,"7",$K13398:$K13413,"V")</f>
        <v>4</v>
      </c>
      <c r="AV13397">
        <f>COUNTIFS($J13398:$J13413,"7",$K13398:$K13413,"Y")+COUNTIFS($J13398:$J13413,"7",$K13398:$K13413,"s")</f>
        <v>4</v>
      </c>
    </row>
    <row r="13398" spans="1:48" ht="10.95" customHeight="1" outlineLevel="1" x14ac:dyDescent="0.25">
      <c r="A13398" t="s">
        <v>5581</v>
      </c>
      <c r="C13398" s="3" t="s">
        <v>11994</v>
      </c>
      <c r="D13398" s="3">
        <v>592</v>
      </c>
      <c r="E13398" s="9">
        <v>1980</v>
      </c>
      <c r="F13398" s="7" t="s">
        <v>5242</v>
      </c>
      <c r="G13398" s="7" t="s">
        <v>5401</v>
      </c>
      <c r="H13398" s="8" t="s">
        <v>9617</v>
      </c>
      <c r="I13398" s="8" t="s">
        <v>21206</v>
      </c>
      <c r="J13398" s="19">
        <v>7</v>
      </c>
      <c r="K13398" s="19" t="s">
        <v>20093</v>
      </c>
      <c r="L13398" s="11"/>
      <c r="M13398" s="11"/>
      <c r="N13398" s="24"/>
      <c r="P13398" s="32"/>
      <c r="T13398" s="19"/>
      <c r="U13398" s="3"/>
      <c r="X13398" t="str">
        <f t="shared" si="815"/>
        <v/>
      </c>
      <c r="Z13398" t="str">
        <f t="shared" si="816"/>
        <v/>
      </c>
      <c r="AB13398" s="9"/>
      <c r="AC13398" t="s">
        <v>9617</v>
      </c>
      <c r="AD13398">
        <f t="shared" ref="AD13398:AD13413" si="818">COUNTIF(H13398,"*Fuji*")</f>
        <v>0</v>
      </c>
      <c r="AF13398" s="3"/>
      <c r="AH13398" s="9"/>
    </row>
    <row r="13399" spans="1:48" ht="10.95" customHeight="1" outlineLevel="1" x14ac:dyDescent="0.25">
      <c r="A13399" t="s">
        <v>5581</v>
      </c>
      <c r="C13399" s="3" t="s">
        <v>11994</v>
      </c>
      <c r="D13399" s="3">
        <v>593</v>
      </c>
      <c r="E13399" s="9">
        <v>1980</v>
      </c>
      <c r="F13399" s="7" t="s">
        <v>2977</v>
      </c>
      <c r="G13399" s="7" t="s">
        <v>5401</v>
      </c>
      <c r="H13399" s="8" t="s">
        <v>9617</v>
      </c>
      <c r="I13399" s="8" t="s">
        <v>21206</v>
      </c>
      <c r="J13399" s="19">
        <v>7</v>
      </c>
      <c r="K13399" s="19" t="s">
        <v>20093</v>
      </c>
      <c r="L13399" s="11"/>
      <c r="M13399" s="11"/>
      <c r="N13399" s="24"/>
      <c r="P13399" s="32"/>
      <c r="T13399" s="19"/>
      <c r="U13399" s="3"/>
      <c r="X13399" t="str">
        <f t="shared" si="815"/>
        <v/>
      </c>
      <c r="Z13399" t="str">
        <f t="shared" si="816"/>
        <v/>
      </c>
      <c r="AB13399" s="9"/>
      <c r="AC13399" t="s">
        <v>9617</v>
      </c>
      <c r="AD13399">
        <f t="shared" si="818"/>
        <v>0</v>
      </c>
      <c r="AF13399" s="3"/>
      <c r="AH13399" s="9"/>
    </row>
    <row r="13400" spans="1:48" ht="10.95" customHeight="1" outlineLevel="1" x14ac:dyDescent="0.25">
      <c r="A13400" t="s">
        <v>5581</v>
      </c>
      <c r="C13400" s="3" t="s">
        <v>11994</v>
      </c>
      <c r="D13400" s="3" t="s">
        <v>12640</v>
      </c>
      <c r="E13400" s="9">
        <v>1980</v>
      </c>
      <c r="F13400" s="7" t="s">
        <v>21207</v>
      </c>
      <c r="G13400" s="7" t="s">
        <v>5401</v>
      </c>
      <c r="H13400" s="8" t="s">
        <v>9617</v>
      </c>
      <c r="I13400" s="8" t="s">
        <v>21206</v>
      </c>
      <c r="J13400" s="19">
        <v>7</v>
      </c>
      <c r="K13400" s="19" t="s">
        <v>7736</v>
      </c>
      <c r="L13400" s="11">
        <v>3</v>
      </c>
      <c r="M13400" s="11"/>
      <c r="N13400" s="24"/>
      <c r="P13400" s="32"/>
      <c r="T13400" s="19"/>
      <c r="U13400" s="3"/>
      <c r="X13400">
        <f t="shared" si="815"/>
        <v>1</v>
      </c>
      <c r="Z13400" t="str">
        <f t="shared" si="816"/>
        <v/>
      </c>
      <c r="AB13400" s="9"/>
      <c r="AC13400" t="s">
        <v>9617</v>
      </c>
      <c r="AD13400">
        <f t="shared" si="818"/>
        <v>0</v>
      </c>
      <c r="AF13400" s="3"/>
      <c r="AH13400" s="9"/>
    </row>
    <row r="13401" spans="1:48" ht="10.95" customHeight="1" outlineLevel="1" x14ac:dyDescent="0.25">
      <c r="A13401" t="s">
        <v>5581</v>
      </c>
      <c r="C13401" s="3" t="s">
        <v>11994</v>
      </c>
      <c r="D13401" s="3">
        <v>665</v>
      </c>
      <c r="E13401" s="9">
        <v>1983</v>
      </c>
      <c r="F13401" s="7" t="s">
        <v>2977</v>
      </c>
      <c r="G13401" s="7" t="s">
        <v>5401</v>
      </c>
      <c r="H13401" s="8" t="s">
        <v>8463</v>
      </c>
      <c r="I13401" s="8" t="s">
        <v>8464</v>
      </c>
      <c r="J13401" s="19">
        <v>5</v>
      </c>
      <c r="K13401" s="19" t="s">
        <v>7736</v>
      </c>
      <c r="L13401" s="11">
        <v>2.4</v>
      </c>
      <c r="M13401" s="11"/>
      <c r="N13401" s="24"/>
      <c r="P13401" s="32"/>
      <c r="T13401" s="19"/>
      <c r="U13401" s="3"/>
      <c r="X13401" t="str">
        <f t="shared" si="815"/>
        <v/>
      </c>
      <c r="Z13401" t="str">
        <f t="shared" si="816"/>
        <v/>
      </c>
      <c r="AB13401" s="9"/>
      <c r="AC13401" t="s">
        <v>8463</v>
      </c>
      <c r="AD13401">
        <f t="shared" si="818"/>
        <v>0</v>
      </c>
      <c r="AF13401" s="3"/>
      <c r="AH13401" s="9"/>
    </row>
    <row r="13402" spans="1:48" ht="10.95" customHeight="1" outlineLevel="1" x14ac:dyDescent="0.25">
      <c r="A13402" t="s">
        <v>5581</v>
      </c>
      <c r="C13402" s="3" t="s">
        <v>11994</v>
      </c>
      <c r="D13402" s="3">
        <v>685</v>
      </c>
      <c r="E13402" s="9">
        <v>1984</v>
      </c>
      <c r="F13402" s="7" t="s">
        <v>17998</v>
      </c>
      <c r="G13402" s="7" t="s">
        <v>5401</v>
      </c>
      <c r="H13402" s="8" t="s">
        <v>8476</v>
      </c>
      <c r="I13402" s="8" t="s">
        <v>8474</v>
      </c>
      <c r="J13402" s="19">
        <v>4</v>
      </c>
      <c r="K13402" s="19" t="s">
        <v>7736</v>
      </c>
      <c r="L13402" s="11">
        <v>0.3</v>
      </c>
      <c r="M13402" s="11"/>
      <c r="N13402" s="24"/>
      <c r="P13402" s="32"/>
      <c r="T13402" s="19"/>
      <c r="U13402" s="3"/>
      <c r="X13402" t="str">
        <f t="shared" si="815"/>
        <v/>
      </c>
      <c r="Z13402" t="str">
        <f t="shared" si="816"/>
        <v/>
      </c>
      <c r="AB13402" s="9"/>
      <c r="AC13402" t="s">
        <v>8476</v>
      </c>
      <c r="AD13402">
        <f t="shared" si="818"/>
        <v>0</v>
      </c>
      <c r="AF13402" s="3"/>
      <c r="AH13402" s="9"/>
    </row>
    <row r="13403" spans="1:48" ht="10.95" customHeight="1" outlineLevel="1" x14ac:dyDescent="0.25">
      <c r="A13403" t="s">
        <v>5581</v>
      </c>
      <c r="C13403" s="3" t="s">
        <v>11994</v>
      </c>
      <c r="D13403" s="3" t="s">
        <v>8475</v>
      </c>
      <c r="E13403" s="9">
        <v>1984</v>
      </c>
      <c r="F13403" s="7" t="s">
        <v>21204</v>
      </c>
      <c r="G13403" s="7" t="s">
        <v>5401</v>
      </c>
      <c r="H13403" s="8" t="s">
        <v>8476</v>
      </c>
      <c r="I13403" s="8" t="s">
        <v>8474</v>
      </c>
      <c r="J13403" s="19">
        <v>4</v>
      </c>
      <c r="K13403" s="19" t="s">
        <v>7736</v>
      </c>
      <c r="L13403" s="11">
        <v>3</v>
      </c>
      <c r="M13403" s="11"/>
      <c r="N13403" s="24"/>
      <c r="P13403" s="32"/>
      <c r="T13403" s="19"/>
      <c r="U13403" s="3"/>
      <c r="X13403" t="str">
        <f t="shared" si="815"/>
        <v/>
      </c>
      <c r="Z13403" t="str">
        <f t="shared" si="816"/>
        <v/>
      </c>
      <c r="AB13403" s="9"/>
      <c r="AC13403" t="s">
        <v>8476</v>
      </c>
      <c r="AD13403">
        <f t="shared" si="818"/>
        <v>0</v>
      </c>
      <c r="AF13403" s="3"/>
      <c r="AH13403" s="9"/>
    </row>
    <row r="13404" spans="1:48" ht="10.95" customHeight="1" outlineLevel="1" x14ac:dyDescent="0.25">
      <c r="A13404" t="s">
        <v>5581</v>
      </c>
      <c r="C13404" s="3" t="s">
        <v>11994</v>
      </c>
      <c r="D13404" s="3" t="s">
        <v>8475</v>
      </c>
      <c r="E13404" s="9">
        <v>1984</v>
      </c>
      <c r="F13404" s="7" t="s">
        <v>21205</v>
      </c>
      <c r="G13404" s="7" t="s">
        <v>5401</v>
      </c>
      <c r="H13404" s="8" t="s">
        <v>8476</v>
      </c>
      <c r="I13404" s="8" t="s">
        <v>8474</v>
      </c>
      <c r="J13404" s="19">
        <v>4</v>
      </c>
      <c r="K13404" s="19" t="s">
        <v>7736</v>
      </c>
      <c r="L13404" s="11">
        <v>12</v>
      </c>
      <c r="M13404" s="11"/>
      <c r="N13404" s="24"/>
      <c r="P13404" s="32"/>
      <c r="T13404" s="19"/>
      <c r="U13404" s="3"/>
      <c r="X13404" t="str">
        <f t="shared" si="815"/>
        <v/>
      </c>
      <c r="Z13404" t="str">
        <f t="shared" si="816"/>
        <v/>
      </c>
      <c r="AB13404" s="9"/>
      <c r="AC13404" t="s">
        <v>8476</v>
      </c>
      <c r="AD13404">
        <f t="shared" si="818"/>
        <v>0</v>
      </c>
      <c r="AF13404" s="3"/>
      <c r="AH13404" s="9"/>
    </row>
    <row r="13405" spans="1:48" ht="10.95" customHeight="1" outlineLevel="1" collapsed="1" x14ac:dyDescent="0.25">
      <c r="A13405" t="s">
        <v>5581</v>
      </c>
      <c r="C13405" s="3" t="s">
        <v>11994</v>
      </c>
      <c r="D13405" s="3">
        <v>736</v>
      </c>
      <c r="E13405" s="9">
        <v>1986</v>
      </c>
      <c r="F13405" s="7" t="s">
        <v>2977</v>
      </c>
      <c r="G13405" s="7" t="s">
        <v>5401</v>
      </c>
      <c r="H13405" s="8" t="s">
        <v>1397</v>
      </c>
      <c r="I13405" s="8" t="s">
        <v>7774</v>
      </c>
      <c r="J13405" s="19">
        <v>5</v>
      </c>
      <c r="K13405" s="19" t="s">
        <v>7736</v>
      </c>
      <c r="L13405" s="11">
        <v>2.1</v>
      </c>
      <c r="M13405" s="11"/>
      <c r="N13405" s="24"/>
      <c r="P13405" s="32"/>
      <c r="T13405" s="19"/>
      <c r="U13405" s="3">
        <v>679</v>
      </c>
      <c r="X13405" t="str">
        <f t="shared" si="815"/>
        <v/>
      </c>
      <c r="Z13405" t="str">
        <f t="shared" si="816"/>
        <v/>
      </c>
      <c r="AB13405" s="9"/>
      <c r="AC13405" t="s">
        <v>1397</v>
      </c>
      <c r="AD13405">
        <f t="shared" si="818"/>
        <v>0</v>
      </c>
      <c r="AF13405" s="3"/>
      <c r="AG13405" t="s">
        <v>61</v>
      </c>
      <c r="AH13405" s="9" t="s">
        <v>4613</v>
      </c>
    </row>
    <row r="13406" spans="1:48" ht="10.95" customHeight="1" outlineLevel="1" x14ac:dyDescent="0.25">
      <c r="A13406" t="s">
        <v>5581</v>
      </c>
      <c r="C13406" s="3" t="s">
        <v>11994</v>
      </c>
      <c r="D13406" s="3">
        <v>803</v>
      </c>
      <c r="E13406" s="9">
        <v>1988</v>
      </c>
      <c r="F13406" s="7" t="s">
        <v>2351</v>
      </c>
      <c r="G13406" s="7" t="s">
        <v>5401</v>
      </c>
      <c r="H13406" s="8" t="s">
        <v>1398</v>
      </c>
      <c r="I13406" s="8" t="s">
        <v>8461</v>
      </c>
      <c r="J13406" s="19">
        <v>5</v>
      </c>
      <c r="K13406" s="19" t="s">
        <v>7736</v>
      </c>
      <c r="L13406" s="11">
        <v>2.35</v>
      </c>
      <c r="M13406" s="11"/>
      <c r="N13406" s="24"/>
      <c r="P13406" s="32"/>
      <c r="T13406" s="19"/>
      <c r="U13406" s="3">
        <v>760</v>
      </c>
      <c r="X13406" t="str">
        <f t="shared" si="815"/>
        <v/>
      </c>
      <c r="Z13406" t="str">
        <f t="shared" si="816"/>
        <v/>
      </c>
      <c r="AB13406" s="9"/>
      <c r="AC13406" t="s">
        <v>1398</v>
      </c>
      <c r="AD13406">
        <f t="shared" si="818"/>
        <v>0</v>
      </c>
      <c r="AF13406" s="3"/>
      <c r="AG13406" t="s">
        <v>61</v>
      </c>
      <c r="AH13406" s="9" t="s">
        <v>4613</v>
      </c>
    </row>
    <row r="13407" spans="1:48" ht="10.95" customHeight="1" outlineLevel="1" x14ac:dyDescent="0.25">
      <c r="A13407" t="s">
        <v>5581</v>
      </c>
      <c r="C13407" s="3" t="s">
        <v>11994</v>
      </c>
      <c r="D13407" s="3">
        <v>820</v>
      </c>
      <c r="E13407" s="9">
        <v>1989</v>
      </c>
      <c r="F13407" s="7" t="s">
        <v>2351</v>
      </c>
      <c r="G13407" s="7" t="s">
        <v>5401</v>
      </c>
      <c r="H13407" s="8" t="s">
        <v>2369</v>
      </c>
      <c r="I13407" s="8" t="s">
        <v>18686</v>
      </c>
      <c r="J13407" s="19">
        <v>5</v>
      </c>
      <c r="K13407" s="19" t="s">
        <v>7736</v>
      </c>
      <c r="L13407" s="11">
        <v>2</v>
      </c>
      <c r="M13407" s="11"/>
      <c r="N13407" s="24"/>
      <c r="P13407" s="32"/>
      <c r="T13407" s="19"/>
      <c r="U13407" s="3">
        <v>776</v>
      </c>
      <c r="X13407" t="str">
        <f t="shared" si="815"/>
        <v/>
      </c>
      <c r="Z13407" t="str">
        <f t="shared" si="816"/>
        <v/>
      </c>
      <c r="AB13407" s="9"/>
      <c r="AC13407" t="s">
        <v>2369</v>
      </c>
      <c r="AD13407">
        <f t="shared" si="818"/>
        <v>0</v>
      </c>
      <c r="AF13407" s="3"/>
      <c r="AG13407" t="s">
        <v>61</v>
      </c>
      <c r="AH13407" s="9" t="s">
        <v>4613</v>
      </c>
    </row>
    <row r="13408" spans="1:48" ht="10.95" customHeight="1" outlineLevel="1" x14ac:dyDescent="0.25">
      <c r="A13408" t="s">
        <v>5581</v>
      </c>
      <c r="C13408" s="3" t="s">
        <v>11994</v>
      </c>
      <c r="D13408" s="3">
        <v>827</v>
      </c>
      <c r="E13408" s="9">
        <v>1989</v>
      </c>
      <c r="F13408" s="7" t="s">
        <v>3424</v>
      </c>
      <c r="G13408" s="7" t="s">
        <v>5401</v>
      </c>
      <c r="H13408" s="8" t="s">
        <v>1399</v>
      </c>
      <c r="I13408" s="8" t="s">
        <v>8462</v>
      </c>
      <c r="J13408" s="19">
        <v>4</v>
      </c>
      <c r="K13408" s="19" t="s">
        <v>7736</v>
      </c>
      <c r="L13408" s="11">
        <v>0.5</v>
      </c>
      <c r="M13408" s="11"/>
      <c r="N13408" s="24"/>
      <c r="P13408" s="32"/>
      <c r="T13408" s="19"/>
      <c r="U13408" s="3">
        <v>783</v>
      </c>
      <c r="X13408" t="str">
        <f t="shared" si="815"/>
        <v/>
      </c>
      <c r="Z13408" t="str">
        <f t="shared" si="816"/>
        <v/>
      </c>
      <c r="AB13408" s="9"/>
      <c r="AC13408" t="s">
        <v>1399</v>
      </c>
      <c r="AD13408">
        <f t="shared" si="818"/>
        <v>0</v>
      </c>
      <c r="AF13408" s="3"/>
      <c r="AG13408" t="s">
        <v>61</v>
      </c>
      <c r="AH13408" s="9" t="s">
        <v>4613</v>
      </c>
    </row>
    <row r="13409" spans="1:48" ht="10.95" customHeight="1" outlineLevel="1" x14ac:dyDescent="0.25">
      <c r="A13409" t="s">
        <v>5581</v>
      </c>
      <c r="C13409" s="3" t="s">
        <v>11994</v>
      </c>
      <c r="D13409" s="3">
        <v>843</v>
      </c>
      <c r="E13409" s="9">
        <v>1990</v>
      </c>
      <c r="F13409" s="7" t="s">
        <v>3424</v>
      </c>
      <c r="G13409" s="7" t="s">
        <v>5401</v>
      </c>
      <c r="H13409" s="8" t="s">
        <v>2368</v>
      </c>
      <c r="I13409" s="8" t="s">
        <v>7080</v>
      </c>
      <c r="J13409" s="19">
        <v>5</v>
      </c>
      <c r="K13409" s="19" t="s">
        <v>7736</v>
      </c>
      <c r="L13409" s="11">
        <v>1.6</v>
      </c>
      <c r="M13409" s="11"/>
      <c r="N13409" s="24"/>
      <c r="P13409" s="32"/>
      <c r="T13409" s="19"/>
      <c r="U13409" s="3">
        <v>793</v>
      </c>
      <c r="X13409" t="str">
        <f t="shared" si="815"/>
        <v/>
      </c>
      <c r="Z13409" t="str">
        <f t="shared" si="816"/>
        <v/>
      </c>
      <c r="AB13409" s="9"/>
      <c r="AC13409" t="s">
        <v>2368</v>
      </c>
      <c r="AD13409">
        <f t="shared" si="818"/>
        <v>0</v>
      </c>
      <c r="AF13409" s="3"/>
      <c r="AG13409" t="s">
        <v>61</v>
      </c>
      <c r="AH13409" s="9" t="s">
        <v>4613</v>
      </c>
    </row>
    <row r="13410" spans="1:48" ht="10.95" customHeight="1" outlineLevel="1" x14ac:dyDescent="0.25">
      <c r="A13410" t="s">
        <v>5581</v>
      </c>
      <c r="C13410" s="3" t="s">
        <v>11994</v>
      </c>
      <c r="D13410" s="3">
        <v>1323</v>
      </c>
      <c r="E13410" s="9">
        <v>2000</v>
      </c>
      <c r="F13410" s="10" t="s">
        <v>21785</v>
      </c>
      <c r="G13410" s="7" t="s">
        <v>5401</v>
      </c>
      <c r="H13410" s="8" t="s">
        <v>8466</v>
      </c>
      <c r="I13410" s="8" t="s">
        <v>8465</v>
      </c>
      <c r="J13410" s="19">
        <v>3</v>
      </c>
      <c r="K13410" s="19" t="s">
        <v>7736</v>
      </c>
      <c r="L13410" s="11">
        <v>1.3</v>
      </c>
      <c r="M13410" s="11"/>
      <c r="N13410" s="24"/>
      <c r="P13410" s="32"/>
      <c r="T13410" s="19"/>
      <c r="U13410" s="3"/>
      <c r="X13410" t="str">
        <f t="shared" si="815"/>
        <v/>
      </c>
      <c r="Z13410" t="str">
        <f t="shared" si="816"/>
        <v/>
      </c>
      <c r="AB13410" s="9"/>
      <c r="AC13410" t="s">
        <v>8466</v>
      </c>
      <c r="AD13410">
        <f t="shared" si="818"/>
        <v>0</v>
      </c>
      <c r="AF13410" s="3"/>
      <c r="AH13410" s="9"/>
    </row>
    <row r="13411" spans="1:48" ht="10.95" customHeight="1" outlineLevel="1" x14ac:dyDescent="0.25">
      <c r="A13411" t="s">
        <v>5581</v>
      </c>
      <c r="C13411" s="3" t="s">
        <v>11994</v>
      </c>
      <c r="D13411" s="3" t="s">
        <v>8468</v>
      </c>
      <c r="E13411" s="9">
        <v>2016</v>
      </c>
      <c r="F13411" s="7" t="s">
        <v>21699</v>
      </c>
      <c r="G13411" s="7" t="s">
        <v>5401</v>
      </c>
      <c r="H13411" s="8" t="s">
        <v>8469</v>
      </c>
      <c r="I13411" s="8" t="s">
        <v>8467</v>
      </c>
      <c r="J13411" s="19">
        <v>1</v>
      </c>
      <c r="K13411" s="19" t="s">
        <v>7736</v>
      </c>
      <c r="L13411" s="11">
        <v>16</v>
      </c>
      <c r="M13411" s="11"/>
      <c r="N13411" s="24"/>
      <c r="P13411" s="32"/>
      <c r="R13411">
        <v>1</v>
      </c>
      <c r="S13411">
        <v>1</v>
      </c>
      <c r="T13411" s="19"/>
      <c r="U13411" s="3"/>
      <c r="X13411" t="str">
        <f t="shared" si="815"/>
        <v/>
      </c>
      <c r="Z13411">
        <f t="shared" si="816"/>
        <v>1</v>
      </c>
      <c r="AB13411" s="9"/>
      <c r="AC13411" t="s">
        <v>8469</v>
      </c>
      <c r="AD13411">
        <f t="shared" si="818"/>
        <v>0</v>
      </c>
      <c r="AF13411" s="3"/>
      <c r="AH13411" s="9"/>
    </row>
    <row r="13412" spans="1:48" ht="10.95" customHeight="1" outlineLevel="1" x14ac:dyDescent="0.25">
      <c r="A13412" t="s">
        <v>5581</v>
      </c>
      <c r="C13412" s="3" t="s">
        <v>11994</v>
      </c>
      <c r="D13412" s="3" t="s">
        <v>8470</v>
      </c>
      <c r="E13412" s="9">
        <v>2016</v>
      </c>
      <c r="F13412" s="7" t="s">
        <v>8074</v>
      </c>
      <c r="G13412" s="7" t="s">
        <v>5401</v>
      </c>
      <c r="H13412" s="8" t="s">
        <v>8469</v>
      </c>
      <c r="I13412" s="8" t="s">
        <v>8467</v>
      </c>
      <c r="J13412" s="19">
        <v>1</v>
      </c>
      <c r="K13412" s="19" t="s">
        <v>7736</v>
      </c>
      <c r="L13412" s="11">
        <v>0</v>
      </c>
      <c r="M13412" s="11"/>
      <c r="N13412" s="24"/>
      <c r="P13412" s="32"/>
      <c r="T13412" s="19"/>
      <c r="U13412" s="3"/>
      <c r="W13412" t="s">
        <v>7738</v>
      </c>
      <c r="X13412" t="str">
        <f t="shared" si="815"/>
        <v/>
      </c>
      <c r="Z13412" t="str">
        <f t="shared" si="816"/>
        <v/>
      </c>
      <c r="AB13412" s="9"/>
      <c r="AC13412" t="s">
        <v>8469</v>
      </c>
      <c r="AD13412">
        <f t="shared" si="818"/>
        <v>0</v>
      </c>
      <c r="AF13412" s="3"/>
      <c r="AH13412" s="9"/>
    </row>
    <row r="13413" spans="1:48" ht="10.95" customHeight="1" outlineLevel="1" x14ac:dyDescent="0.25">
      <c r="A13413" t="s">
        <v>5581</v>
      </c>
      <c r="C13413" s="3" t="s">
        <v>11994</v>
      </c>
      <c r="D13413" s="3" t="s">
        <v>8473</v>
      </c>
      <c r="E13413" s="9">
        <v>2019</v>
      </c>
      <c r="F13413" s="7" t="s">
        <v>21640</v>
      </c>
      <c r="G13413" s="7" t="s">
        <v>5401</v>
      </c>
      <c r="H13413" s="8" t="s">
        <v>8472</v>
      </c>
      <c r="I13413" s="8" t="s">
        <v>8471</v>
      </c>
      <c r="J13413" s="19">
        <v>7</v>
      </c>
      <c r="K13413" s="19" t="s">
        <v>7736</v>
      </c>
      <c r="L13413" s="11">
        <v>15</v>
      </c>
      <c r="M13413" s="11"/>
      <c r="N13413" s="24"/>
      <c r="P13413" s="32"/>
      <c r="T13413" s="19"/>
      <c r="U13413" s="3"/>
      <c r="X13413" t="str">
        <f t="shared" si="815"/>
        <v/>
      </c>
      <c r="Z13413">
        <f t="shared" si="816"/>
        <v>1</v>
      </c>
      <c r="AB13413" s="9"/>
      <c r="AC13413" t="s">
        <v>8472</v>
      </c>
      <c r="AD13413">
        <f t="shared" si="818"/>
        <v>0</v>
      </c>
      <c r="AF13413" s="3"/>
      <c r="AH13413" s="9"/>
    </row>
    <row r="13414" spans="1:48" ht="10.95" customHeight="1" x14ac:dyDescent="0.25">
      <c r="A13414" s="6" t="s">
        <v>13965</v>
      </c>
      <c r="B13414" t="s">
        <v>13966</v>
      </c>
      <c r="C13414" s="3" t="s">
        <v>12988</v>
      </c>
      <c r="E13414" s="9"/>
      <c r="F13414" s="7"/>
      <c r="G13414" s="7"/>
      <c r="H13414" s="8"/>
      <c r="I13414" s="8"/>
      <c r="J13414" s="19"/>
      <c r="K13414" s="19"/>
      <c r="L13414" s="11"/>
      <c r="M13414" s="11">
        <f>SUM(L13415:L13420)</f>
        <v>20</v>
      </c>
      <c r="N13414" s="24">
        <v>79</v>
      </c>
      <c r="O13414">
        <f>COUNTIF(K13415:K13420,"*")</f>
        <v>6</v>
      </c>
      <c r="P13414" s="32">
        <f>O13414/N13414</f>
        <v>7.5949367088607597E-2</v>
      </c>
      <c r="Q13414">
        <f>COUNTIF(K13415:K13420,"Y")+COUNTIF(K13415:K13420,"S")</f>
        <v>6</v>
      </c>
      <c r="T13414" s="20" t="s">
        <v>7738</v>
      </c>
      <c r="U13414" s="3"/>
      <c r="V13414" t="s">
        <v>18502</v>
      </c>
      <c r="X13414" t="str">
        <f t="shared" si="815"/>
        <v/>
      </c>
      <c r="Z13414" t="str">
        <f t="shared" si="816"/>
        <v/>
      </c>
      <c r="AB13414" s="9"/>
      <c r="AE13414">
        <f>COUNTIF(AD13415:AD13420,"1")</f>
        <v>0</v>
      </c>
      <c r="AF13414" s="3"/>
      <c r="AH13414" s="9"/>
      <c r="AI13414">
        <f>COUNTIF($J13415:$J13420,"1")-COUNTIFS($J13415:$J13420,"1",$K13415:$K13420,"V")</f>
        <v>1</v>
      </c>
      <c r="AJ13414">
        <f>COUNTIFS($J13415:$J13420,"1",$K13415:$K13420,"Y")+COUNTIFS($J13415:$J13420,"1",$K13415:$K13420,"s")</f>
        <v>1</v>
      </c>
      <c r="AK13414">
        <f>COUNTIF($J13415:$J13420,"2")-COUNTIFS($J13415:$J13420,"2",$K13415:$K13420,"V")</f>
        <v>0</v>
      </c>
      <c r="AL13414">
        <f>COUNTIFS($J13415:$J13420,"2",$K13415:$K13420,"Y")+COUNTIFS($J13415:$J13420,"2",$K13415:$K13420,"s")</f>
        <v>0</v>
      </c>
      <c r="AM13414">
        <f>COUNTIF($J13415:$J13420,"3")-COUNTIFS($J13415:$J13420,"3",$K13415:$K13420,"V")</f>
        <v>1</v>
      </c>
      <c r="AN13414">
        <f>COUNTIFS($J13415:$J13420,"3",$K13415:$K13420,"Y")+COUNTIFS($J13415:$J13420,"3",$K13415:$K13420,"s")</f>
        <v>1</v>
      </c>
      <c r="AO13414">
        <f>COUNTIF($J13415:$J13420,"4")-COUNTIFS($J13415:$J13420,"4",$K13415:$K13420,"V")</f>
        <v>0</v>
      </c>
      <c r="AP13414">
        <f>COUNTIFS($J13415:$J13420,"4",$K13415:$K13420,"Y")+COUNTIFS($J13415:$J13420,"4",$K13415:$K13420,"s")</f>
        <v>0</v>
      </c>
      <c r="AQ13414">
        <f>COUNTIF($J13415:$J13420,"5")-COUNTIFS($J13415:$J13420,"5",$K13415:$K13420,"V")</f>
        <v>0</v>
      </c>
      <c r="AR13414">
        <f>COUNTIFS($J13415:$J13420,"5",$K13415:$K13420,"Y")+COUNTIFS($J13415:$J13420,"5",$K13415:$K13420,"s")</f>
        <v>0</v>
      </c>
      <c r="AS13414">
        <f>COUNTIF($J13415:$J13420,"6")-COUNTIFS($J13415:$J13420,"6",$K13415:$K13420,"V")</f>
        <v>4</v>
      </c>
      <c r="AT13414">
        <f>COUNTIFS($J13415:$J13420,"6",$K13415:$K13420,"Y")+COUNTIFS($J13415:$J13420,"6",$K13415:$K13420,"s")</f>
        <v>4</v>
      </c>
      <c r="AU13414">
        <f>COUNTIF($J13415:$J13420,"7")-COUNTIFS($J13415:$J13420,"7",$K13415:$K13420,"V")</f>
        <v>0</v>
      </c>
      <c r="AV13414">
        <f>COUNTIFS($J13415:$J13420,"7",$K13415:$K13420,"Y")+COUNTIFS($J13415:$J13420,"7",$K13415:$K13420,"s")</f>
        <v>0</v>
      </c>
    </row>
    <row r="13415" spans="1:48" ht="10.95" customHeight="1" outlineLevel="1" x14ac:dyDescent="0.25">
      <c r="A13415" t="s">
        <v>1001</v>
      </c>
      <c r="C13415" s="3" t="s">
        <v>12988</v>
      </c>
      <c r="D13415" s="3">
        <v>10</v>
      </c>
      <c r="E13415" s="9">
        <v>1963</v>
      </c>
      <c r="F13415" s="7" t="s">
        <v>1101</v>
      </c>
      <c r="G13415" s="7" t="s">
        <v>5562</v>
      </c>
      <c r="H13415" s="8" t="s">
        <v>2416</v>
      </c>
      <c r="I13415" s="8" t="s">
        <v>13961</v>
      </c>
      <c r="J13415" s="19">
        <v>6</v>
      </c>
      <c r="K13415" s="19" t="s">
        <v>7736</v>
      </c>
      <c r="L13415" s="11">
        <v>2.5</v>
      </c>
      <c r="M13415" s="11"/>
      <c r="N13415" s="24"/>
      <c r="P13415" s="32"/>
      <c r="T13415" s="19"/>
      <c r="U13415" s="3">
        <v>2</v>
      </c>
      <c r="X13415" t="str">
        <f t="shared" si="815"/>
        <v/>
      </c>
      <c r="Z13415" t="str">
        <f t="shared" si="816"/>
        <v/>
      </c>
      <c r="AB13415" s="9"/>
      <c r="AC13415" t="s">
        <v>2416</v>
      </c>
      <c r="AD13415">
        <f t="shared" ref="AD13415:AD13420" si="819">COUNTIF(H13415,"*Fuji*")</f>
        <v>0</v>
      </c>
      <c r="AF13415" s="3"/>
      <c r="AG13415" t="s">
        <v>3760</v>
      </c>
      <c r="AH13415" s="9" t="s">
        <v>4613</v>
      </c>
    </row>
    <row r="13416" spans="1:48" ht="10.95" customHeight="1" outlineLevel="1" x14ac:dyDescent="0.25">
      <c r="A13416" t="s">
        <v>1001</v>
      </c>
      <c r="C13416" s="3" t="s">
        <v>12988</v>
      </c>
      <c r="D13416" s="3">
        <v>26</v>
      </c>
      <c r="E13416" s="9">
        <v>1971</v>
      </c>
      <c r="F13416" s="7" t="s">
        <v>2417</v>
      </c>
      <c r="G13416" s="7" t="s">
        <v>5562</v>
      </c>
      <c r="H13416" s="8" t="s">
        <v>2416</v>
      </c>
      <c r="I13416" s="8" t="s">
        <v>13962</v>
      </c>
      <c r="J13416" s="19">
        <v>6</v>
      </c>
      <c r="K13416" s="19" t="s">
        <v>7736</v>
      </c>
      <c r="L13416" s="11">
        <v>2.6</v>
      </c>
      <c r="M13416" s="11"/>
      <c r="N13416" s="24"/>
      <c r="P13416" s="32"/>
      <c r="T13416" s="19"/>
      <c r="U13416" s="3">
        <v>18</v>
      </c>
      <c r="X13416" t="str">
        <f t="shared" si="815"/>
        <v/>
      </c>
      <c r="Z13416" t="str">
        <f t="shared" si="816"/>
        <v/>
      </c>
      <c r="AB13416" s="9"/>
      <c r="AC13416" t="s">
        <v>2416</v>
      </c>
      <c r="AD13416">
        <f t="shared" si="819"/>
        <v>0</v>
      </c>
      <c r="AF13416" s="3"/>
      <c r="AG13416" t="s">
        <v>3760</v>
      </c>
      <c r="AH13416" s="9" t="s">
        <v>4613</v>
      </c>
    </row>
    <row r="13417" spans="1:48" ht="10.95" customHeight="1" outlineLevel="1" x14ac:dyDescent="0.25">
      <c r="A13417" t="s">
        <v>1001</v>
      </c>
      <c r="C13417" s="3" t="s">
        <v>12988</v>
      </c>
      <c r="D13417" s="3">
        <v>60</v>
      </c>
      <c r="E13417" s="9">
        <v>1976</v>
      </c>
      <c r="F13417" s="7" t="s">
        <v>2419</v>
      </c>
      <c r="G13417" s="7" t="s">
        <v>5562</v>
      </c>
      <c r="H13417" s="8" t="s">
        <v>2416</v>
      </c>
      <c r="I13417" s="8" t="s">
        <v>13963</v>
      </c>
      <c r="J13417" s="19">
        <v>6</v>
      </c>
      <c r="K13417" s="19" t="s">
        <v>7736</v>
      </c>
      <c r="L13417" s="11">
        <v>3</v>
      </c>
      <c r="M13417" s="11"/>
      <c r="N13417" s="24"/>
      <c r="P13417" s="32"/>
      <c r="T13417" s="19"/>
      <c r="U13417" s="3" t="s">
        <v>2418</v>
      </c>
      <c r="X13417" t="str">
        <f t="shared" si="815"/>
        <v/>
      </c>
      <c r="Z13417" t="str">
        <f t="shared" si="816"/>
        <v/>
      </c>
      <c r="AB13417" s="9"/>
      <c r="AC13417" t="s">
        <v>2416</v>
      </c>
      <c r="AD13417">
        <f t="shared" si="819"/>
        <v>0</v>
      </c>
      <c r="AF13417" s="3"/>
      <c r="AG13417" t="s">
        <v>3760</v>
      </c>
      <c r="AH13417" s="9" t="s">
        <v>4925</v>
      </c>
    </row>
    <row r="13418" spans="1:48" ht="10.95" customHeight="1" outlineLevel="1" x14ac:dyDescent="0.25">
      <c r="A13418" t="s">
        <v>1001</v>
      </c>
      <c r="C13418" s="3" t="s">
        <v>12988</v>
      </c>
      <c r="D13418" s="3">
        <v>75</v>
      </c>
      <c r="E13418" s="9">
        <v>1979</v>
      </c>
      <c r="F13418" s="7" t="s">
        <v>1109</v>
      </c>
      <c r="G13418" s="7" t="s">
        <v>5401</v>
      </c>
      <c r="H13418" s="8" t="s">
        <v>2416</v>
      </c>
      <c r="I13418" s="8" t="s">
        <v>13964</v>
      </c>
      <c r="J13418" s="19">
        <v>6</v>
      </c>
      <c r="K13418" s="19" t="s">
        <v>7736</v>
      </c>
      <c r="L13418" s="11">
        <v>7</v>
      </c>
      <c r="M13418" s="11"/>
      <c r="N13418" s="24"/>
      <c r="P13418" s="32"/>
      <c r="T13418" s="19"/>
      <c r="U13418" s="3">
        <v>53</v>
      </c>
      <c r="X13418" t="str">
        <f t="shared" si="815"/>
        <v/>
      </c>
      <c r="Z13418" t="str">
        <f t="shared" si="816"/>
        <v/>
      </c>
      <c r="AB13418" s="9"/>
      <c r="AC13418" t="s">
        <v>2416</v>
      </c>
      <c r="AD13418">
        <f t="shared" si="819"/>
        <v>0</v>
      </c>
      <c r="AF13418" s="3"/>
      <c r="AG13418" t="s">
        <v>3760</v>
      </c>
      <c r="AH13418" s="9" t="s">
        <v>4925</v>
      </c>
    </row>
    <row r="13419" spans="1:48" ht="10.95" customHeight="1" outlineLevel="1" x14ac:dyDescent="0.25">
      <c r="A13419" t="s">
        <v>13973</v>
      </c>
      <c r="C13419" s="3" t="s">
        <v>12988</v>
      </c>
      <c r="D13419" s="3">
        <v>58</v>
      </c>
      <c r="E13419" s="9">
        <v>1992</v>
      </c>
      <c r="F13419" s="7" t="s">
        <v>5806</v>
      </c>
      <c r="G13419" s="7" t="s">
        <v>5401</v>
      </c>
      <c r="H13419" s="8" t="s">
        <v>1652</v>
      </c>
      <c r="I13419" s="8" t="s">
        <v>13970</v>
      </c>
      <c r="J13419" s="19">
        <v>3</v>
      </c>
      <c r="K13419" s="19" t="s">
        <v>7736</v>
      </c>
      <c r="L13419" s="11">
        <v>1.4</v>
      </c>
      <c r="M13419" s="11"/>
      <c r="N13419" s="24">
        <v>626</v>
      </c>
      <c r="P13419" s="32"/>
      <c r="S13419">
        <v>1</v>
      </c>
      <c r="T13419" s="19"/>
      <c r="U13419" s="3">
        <v>158</v>
      </c>
      <c r="X13419" t="str">
        <f t="shared" si="815"/>
        <v/>
      </c>
      <c r="Z13419" t="str">
        <f t="shared" si="816"/>
        <v/>
      </c>
      <c r="AB13419" s="9"/>
      <c r="AC13419" t="s">
        <v>1652</v>
      </c>
      <c r="AD13419">
        <f t="shared" si="819"/>
        <v>0</v>
      </c>
      <c r="AF13419" s="3"/>
      <c r="AG13419" t="s">
        <v>3760</v>
      </c>
      <c r="AH13419" s="9" t="s">
        <v>4613</v>
      </c>
    </row>
    <row r="13420" spans="1:48" ht="10.95" customHeight="1" outlineLevel="1" x14ac:dyDescent="0.3">
      <c r="A13420" t="s">
        <v>13972</v>
      </c>
      <c r="C13420" s="3" t="s">
        <v>12988</v>
      </c>
      <c r="D13420" s="3">
        <v>545</v>
      </c>
      <c r="E13420" s="9">
        <v>2016</v>
      </c>
      <c r="F13420" s="10" t="s">
        <v>22198</v>
      </c>
      <c r="G13420" s="7" t="s">
        <v>5401</v>
      </c>
      <c r="H13420" s="8" t="s">
        <v>13971</v>
      </c>
      <c r="I13420" s="8" t="s">
        <v>13971</v>
      </c>
      <c r="J13420" s="19">
        <v>1</v>
      </c>
      <c r="K13420" s="19" t="s">
        <v>7736</v>
      </c>
      <c r="L13420" s="11">
        <v>3.5</v>
      </c>
      <c r="M13420" s="11"/>
      <c r="N13420" s="24"/>
      <c r="P13420" s="32"/>
      <c r="T13420" s="19"/>
      <c r="U13420" s="3"/>
      <c r="X13420" t="str">
        <f t="shared" si="815"/>
        <v/>
      </c>
      <c r="Z13420" t="str">
        <f t="shared" si="816"/>
        <v/>
      </c>
      <c r="AB13420" s="9"/>
      <c r="AC13420" t="s">
        <v>13971</v>
      </c>
      <c r="AD13420">
        <f t="shared" si="819"/>
        <v>0</v>
      </c>
      <c r="AF13420" s="3"/>
      <c r="AH13420" s="9"/>
    </row>
    <row r="13421" spans="1:48" ht="10.95" customHeight="1" x14ac:dyDescent="0.25">
      <c r="A13421" t="s">
        <v>14739</v>
      </c>
      <c r="B13421" t="s">
        <v>14562</v>
      </c>
      <c r="C13421" s="3" t="s">
        <v>12965</v>
      </c>
      <c r="E13421" s="9"/>
      <c r="F13421" s="7"/>
      <c r="G13421" s="7"/>
      <c r="H13421" s="8"/>
      <c r="I13421" s="8"/>
      <c r="J13421" s="19"/>
      <c r="K13421" s="19"/>
      <c r="L13421" s="11"/>
      <c r="M13421" s="11">
        <f>SUM(L13422:L13482)</f>
        <v>85.249999999999986</v>
      </c>
      <c r="N13421" s="24">
        <v>3486</v>
      </c>
      <c r="O13421">
        <f>COUNTIF(K13422:K13482,"*")</f>
        <v>61</v>
      </c>
      <c r="P13421" s="32">
        <f>O13421/N13421</f>
        <v>1.7498565691336777E-2</v>
      </c>
      <c r="Q13421">
        <f>COUNTIF(K13422:K13482,"Y")+COUNTIF(K13422:K13482,"S")</f>
        <v>39</v>
      </c>
      <c r="T13421" s="19" t="s">
        <v>7736</v>
      </c>
      <c r="U13421" s="3"/>
      <c r="V13421" t="s">
        <v>18503</v>
      </c>
      <c r="X13421" t="str">
        <f t="shared" si="815"/>
        <v/>
      </c>
      <c r="Z13421" t="str">
        <f t="shared" si="816"/>
        <v/>
      </c>
      <c r="AB13421" s="9"/>
      <c r="AE13421">
        <f>COUNTIF(AD13422:AD13482,"1")</f>
        <v>4</v>
      </c>
      <c r="AF13421" s="3"/>
      <c r="AH13421" s="9"/>
      <c r="AI13421">
        <f>COUNTIF($J13422:$J13482,"1")-COUNTIFS($J13422:$J13482,"1",$K13422:$K13482,"V")</f>
        <v>15</v>
      </c>
      <c r="AJ13421">
        <f>COUNTIFS($J13422:$J13482,"1",$K13422:$K13482,"Y")+COUNTIFS($J13422:$J13482,"1",$K13422:$K13482,"s")</f>
        <v>10</v>
      </c>
      <c r="AK13421">
        <f>COUNTIF($J13422:$J13482,"2")-COUNTIFS($J13422:$J13482,"2",$K13422:$K13482,"V")</f>
        <v>12</v>
      </c>
      <c r="AL13421">
        <f>COUNTIFS($J13422:$J13482,"2",$K13422:$K13482,"Y")+COUNTIFS($J13422:$J13482,"2",$K13422:$K13482,"s")</f>
        <v>11</v>
      </c>
      <c r="AM13421">
        <f>COUNTIF($J13422:$J13482,"3")-COUNTIFS($J13422:$J13482,"3",$K13422:$K13482,"V")</f>
        <v>3</v>
      </c>
      <c r="AN13421">
        <f>COUNTIFS($J13422:$J13482,"3",$K13422:$K13482,"Y")+COUNTIFS($J13422:$J13482,"3",$K13422:$K13482,"s")</f>
        <v>3</v>
      </c>
      <c r="AO13421">
        <f>COUNTIF($J13422:$J13482,"4")-COUNTIFS($J13422:$J13482,"4",$K13422:$K13482,"V")</f>
        <v>3</v>
      </c>
      <c r="AP13421">
        <f>COUNTIFS($J13422:$J13482,"4",$K13422:$K13482,"Y")+COUNTIFS($J13422:$J13482,"4",$K13422:$K13482,"s")</f>
        <v>1</v>
      </c>
      <c r="AQ13421">
        <f>COUNTIF($J13422:$J13482,"5")-COUNTIFS($J13422:$J13482,"5",$K13422:$K13482,"V")</f>
        <v>28</v>
      </c>
      <c r="AR13421">
        <f>COUNTIFS($J13422:$J13482,"5",$K13422:$K13482,"Y")+COUNTIFS($J13422:$J13482,"5",$K13422:$K13482,"s")</f>
        <v>14</v>
      </c>
      <c r="AS13421">
        <f>COUNTIF($J13422:$J13482,"6")-COUNTIFS($J13422:$J13482,"6",$K13422:$K13482,"V")</f>
        <v>0</v>
      </c>
      <c r="AT13421">
        <f>COUNTIFS($J13422:$J13482,"6",$K13422:$K13482,"Y")+COUNTIFS($J13422:$J13482,"6",$K13422:$K13482,"s")</f>
        <v>0</v>
      </c>
      <c r="AU13421">
        <f>COUNTIF($J13422:$J13482,"7")-COUNTIFS($J13422:$J13482,"7",$K13422:$K13482,"V")</f>
        <v>0</v>
      </c>
      <c r="AV13421">
        <f>COUNTIFS($J13422:$J13482,"7",$K13422:$K13482,"Y")+COUNTIFS($J13422:$J13482,"7",$K13422:$K13482,"s")</f>
        <v>0</v>
      </c>
    </row>
    <row r="13422" spans="1:48" ht="10.95" customHeight="1" outlineLevel="1" x14ac:dyDescent="0.25">
      <c r="A13422" t="s">
        <v>8041</v>
      </c>
      <c r="C13422" s="3" t="s">
        <v>12965</v>
      </c>
      <c r="D13422" s="3">
        <v>179</v>
      </c>
      <c r="E13422" s="9">
        <v>1954</v>
      </c>
      <c r="F13422" s="7" t="s">
        <v>5811</v>
      </c>
      <c r="G13422" s="7" t="s">
        <v>1510</v>
      </c>
      <c r="H13422" s="8" t="s">
        <v>5880</v>
      </c>
      <c r="I13422" s="8" t="s">
        <v>14703</v>
      </c>
      <c r="J13422" s="19">
        <v>5</v>
      </c>
      <c r="K13422" s="19" t="s">
        <v>7738</v>
      </c>
      <c r="L13422" s="11"/>
      <c r="M13422" s="11"/>
      <c r="N13422" s="24"/>
      <c r="P13422" s="32"/>
      <c r="T13422" s="19"/>
      <c r="U13422" s="3">
        <v>200</v>
      </c>
      <c r="X13422" t="str">
        <f t="shared" si="815"/>
        <v/>
      </c>
      <c r="Z13422" t="str">
        <f t="shared" si="816"/>
        <v/>
      </c>
      <c r="AB13422" s="9"/>
      <c r="AC13422" t="s">
        <v>5880</v>
      </c>
      <c r="AD13422">
        <f t="shared" ref="AD13422:AD13453" si="820">COUNTIF(H13422,"*Fuji*")</f>
        <v>0</v>
      </c>
      <c r="AF13422" s="3"/>
      <c r="AG13422" t="s">
        <v>5815</v>
      </c>
      <c r="AH13422" s="9" t="s">
        <v>4613</v>
      </c>
    </row>
    <row r="13423" spans="1:48" ht="10.95" customHeight="1" outlineLevel="1" x14ac:dyDescent="0.25">
      <c r="A13423" t="s">
        <v>8041</v>
      </c>
      <c r="C13423" s="3" t="s">
        <v>12965</v>
      </c>
      <c r="D13423" s="3">
        <v>180</v>
      </c>
      <c r="E13423" s="9">
        <v>1954</v>
      </c>
      <c r="F13423" s="7" t="s">
        <v>5812</v>
      </c>
      <c r="G13423" s="7" t="s">
        <v>1677</v>
      </c>
      <c r="H13423" s="8" t="s">
        <v>5880</v>
      </c>
      <c r="I13423" s="8" t="s">
        <v>14703</v>
      </c>
      <c r="J13423" s="19">
        <v>5</v>
      </c>
      <c r="K13423" s="19" t="s">
        <v>7738</v>
      </c>
      <c r="L13423" s="11"/>
      <c r="M13423" s="11"/>
      <c r="N13423" s="24"/>
      <c r="P13423" s="32"/>
      <c r="T13423" s="19"/>
      <c r="U13423" s="3">
        <v>201</v>
      </c>
      <c r="X13423" t="str">
        <f t="shared" si="815"/>
        <v/>
      </c>
      <c r="Z13423" t="str">
        <f t="shared" si="816"/>
        <v/>
      </c>
      <c r="AB13423" s="9"/>
      <c r="AC13423" t="s">
        <v>5880</v>
      </c>
      <c r="AD13423">
        <f t="shared" si="820"/>
        <v>0</v>
      </c>
      <c r="AF13423" s="3"/>
      <c r="AG13423" t="s">
        <v>5815</v>
      </c>
      <c r="AH13423" s="9" t="s">
        <v>4613</v>
      </c>
    </row>
    <row r="13424" spans="1:48" ht="10.95" customHeight="1" outlineLevel="1" x14ac:dyDescent="0.25">
      <c r="A13424" t="s">
        <v>8041</v>
      </c>
      <c r="C13424" s="3" t="s">
        <v>12965</v>
      </c>
      <c r="D13424" s="3">
        <v>181</v>
      </c>
      <c r="E13424" s="9">
        <v>1954</v>
      </c>
      <c r="F13424" s="7" t="s">
        <v>5813</v>
      </c>
      <c r="G13424" s="7" t="s">
        <v>3316</v>
      </c>
      <c r="H13424" s="8" t="s">
        <v>5880</v>
      </c>
      <c r="I13424" s="8" t="s">
        <v>14703</v>
      </c>
      <c r="J13424" s="19">
        <v>5</v>
      </c>
      <c r="K13424" s="19" t="s">
        <v>7738</v>
      </c>
      <c r="L13424" s="11"/>
      <c r="M13424" s="11"/>
      <c r="N13424" s="24"/>
      <c r="P13424" s="32"/>
      <c r="T13424" s="19"/>
      <c r="U13424" s="3">
        <v>202</v>
      </c>
      <c r="X13424" t="str">
        <f t="shared" si="815"/>
        <v/>
      </c>
      <c r="Z13424" t="str">
        <f t="shared" si="816"/>
        <v/>
      </c>
      <c r="AB13424" s="9"/>
      <c r="AC13424" t="s">
        <v>5880</v>
      </c>
      <c r="AD13424">
        <f t="shared" si="820"/>
        <v>0</v>
      </c>
      <c r="AF13424" s="3"/>
      <c r="AG13424" t="s">
        <v>5815</v>
      </c>
      <c r="AH13424" s="9" t="s">
        <v>4613</v>
      </c>
    </row>
    <row r="13425" spans="1:34" ht="10.95" customHeight="1" outlineLevel="1" x14ac:dyDescent="0.25">
      <c r="A13425" t="s">
        <v>8041</v>
      </c>
      <c r="C13425" s="3" t="s">
        <v>12965</v>
      </c>
      <c r="D13425" s="3" t="s">
        <v>14704</v>
      </c>
      <c r="E13425" s="9">
        <v>1954</v>
      </c>
      <c r="F13425" s="7" t="s">
        <v>9944</v>
      </c>
      <c r="G13425" s="7" t="s">
        <v>3316</v>
      </c>
      <c r="H13425" s="8" t="s">
        <v>5880</v>
      </c>
      <c r="I13425" s="8" t="s">
        <v>14703</v>
      </c>
      <c r="J13425" s="19">
        <v>5</v>
      </c>
      <c r="K13425" s="19" t="s">
        <v>7738</v>
      </c>
      <c r="L13425" s="11"/>
      <c r="M13425" s="11"/>
      <c r="N13425" s="24"/>
      <c r="P13425" s="32"/>
      <c r="T13425" s="19"/>
      <c r="U13425" s="3" t="s">
        <v>5915</v>
      </c>
      <c r="X13425" t="str">
        <f t="shared" si="815"/>
        <v/>
      </c>
      <c r="Z13425">
        <f t="shared" si="816"/>
        <v>1</v>
      </c>
      <c r="AB13425" s="9"/>
      <c r="AC13425" t="s">
        <v>5880</v>
      </c>
      <c r="AD13425">
        <f t="shared" si="820"/>
        <v>0</v>
      </c>
      <c r="AF13425" s="3"/>
      <c r="AG13425" t="s">
        <v>5815</v>
      </c>
      <c r="AH13425" s="9"/>
    </row>
    <row r="13426" spans="1:34" ht="10.95" customHeight="1" outlineLevel="1" x14ac:dyDescent="0.25">
      <c r="A13426" t="s">
        <v>8041</v>
      </c>
      <c r="C13426" s="3" t="s">
        <v>12965</v>
      </c>
      <c r="D13426" s="3">
        <v>832</v>
      </c>
      <c r="E13426" s="9">
        <v>1972</v>
      </c>
      <c r="F13426" s="7" t="s">
        <v>2381</v>
      </c>
      <c r="G13426" s="7" t="s">
        <v>5401</v>
      </c>
      <c r="H13426" s="8" t="s">
        <v>2382</v>
      </c>
      <c r="I13426" s="8" t="s">
        <v>8348</v>
      </c>
      <c r="J13426" s="19">
        <v>2</v>
      </c>
      <c r="K13426" s="19" t="s">
        <v>7736</v>
      </c>
      <c r="L13426" s="11">
        <v>5</v>
      </c>
      <c r="M13426" s="11"/>
      <c r="N13426" s="24"/>
      <c r="P13426" s="32"/>
      <c r="T13426" s="19"/>
      <c r="U13426" s="3">
        <v>823</v>
      </c>
      <c r="X13426" t="str">
        <f t="shared" si="815"/>
        <v/>
      </c>
      <c r="Z13426" t="str">
        <f t="shared" si="816"/>
        <v/>
      </c>
      <c r="AB13426" s="9"/>
      <c r="AC13426" t="s">
        <v>2382</v>
      </c>
      <c r="AD13426">
        <f t="shared" si="820"/>
        <v>0</v>
      </c>
      <c r="AF13426" s="3"/>
      <c r="AG13426" t="s">
        <v>6310</v>
      </c>
      <c r="AH13426" s="9" t="s">
        <v>4613</v>
      </c>
    </row>
    <row r="13427" spans="1:34" ht="10.95" customHeight="1" outlineLevel="1" x14ac:dyDescent="0.25">
      <c r="A13427" t="s">
        <v>8041</v>
      </c>
      <c r="C13427" s="3" t="s">
        <v>12965</v>
      </c>
      <c r="D13427" s="3">
        <v>887</v>
      </c>
      <c r="E13427" s="9">
        <v>1973</v>
      </c>
      <c r="F13427" s="7" t="s">
        <v>2381</v>
      </c>
      <c r="G13427" s="7" t="s">
        <v>5401</v>
      </c>
      <c r="H13427" s="8" t="s">
        <v>2129</v>
      </c>
      <c r="I13427" s="8" t="s">
        <v>14705</v>
      </c>
      <c r="J13427" s="19">
        <v>5</v>
      </c>
      <c r="K13427" s="19" t="s">
        <v>7738</v>
      </c>
      <c r="L13427" s="11"/>
      <c r="M13427" s="11"/>
      <c r="N13427" s="24"/>
      <c r="P13427" s="32"/>
      <c r="T13427" s="19"/>
      <c r="U13427" s="3">
        <v>853</v>
      </c>
      <c r="X13427" t="str">
        <f t="shared" si="815"/>
        <v/>
      </c>
      <c r="Z13427" t="str">
        <f t="shared" si="816"/>
        <v/>
      </c>
      <c r="AB13427" s="9"/>
      <c r="AC13427" t="s">
        <v>2129</v>
      </c>
      <c r="AD13427">
        <f t="shared" si="820"/>
        <v>0</v>
      </c>
      <c r="AF13427" s="3"/>
      <c r="AG13427" t="s">
        <v>5815</v>
      </c>
      <c r="AH13427" s="9" t="s">
        <v>4613</v>
      </c>
    </row>
    <row r="13428" spans="1:34" ht="10.95" customHeight="1" outlineLevel="1" x14ac:dyDescent="0.25">
      <c r="A13428" t="s">
        <v>8041</v>
      </c>
      <c r="C13428" s="3" t="s">
        <v>12965</v>
      </c>
      <c r="D13428" s="3">
        <v>864</v>
      </c>
      <c r="E13428" s="9">
        <v>1973</v>
      </c>
      <c r="F13428" s="7" t="s">
        <v>2381</v>
      </c>
      <c r="G13428" s="7" t="s">
        <v>5401</v>
      </c>
      <c r="H13428" s="8" t="s">
        <v>2130</v>
      </c>
      <c r="I13428" s="8" t="s">
        <v>14705</v>
      </c>
      <c r="J13428" s="19">
        <v>5</v>
      </c>
      <c r="K13428" s="19" t="s">
        <v>7738</v>
      </c>
      <c r="L13428" s="11"/>
      <c r="M13428" s="11"/>
      <c r="N13428" s="24"/>
      <c r="P13428" s="32"/>
      <c r="T13428" s="19"/>
      <c r="U13428" s="3">
        <v>854</v>
      </c>
      <c r="X13428" t="str">
        <f t="shared" si="815"/>
        <v/>
      </c>
      <c r="Z13428" t="str">
        <f t="shared" si="816"/>
        <v/>
      </c>
      <c r="AB13428" s="9"/>
      <c r="AC13428" t="s">
        <v>2130</v>
      </c>
      <c r="AD13428">
        <f t="shared" si="820"/>
        <v>0</v>
      </c>
      <c r="AF13428" s="3"/>
      <c r="AG13428" t="s">
        <v>6310</v>
      </c>
      <c r="AH13428" s="9" t="s">
        <v>4613</v>
      </c>
    </row>
    <row r="13429" spans="1:34" ht="10.95" customHeight="1" outlineLevel="1" x14ac:dyDescent="0.25">
      <c r="A13429" t="s">
        <v>8041</v>
      </c>
      <c r="C13429" s="3" t="s">
        <v>12965</v>
      </c>
      <c r="D13429" s="3">
        <v>865</v>
      </c>
      <c r="E13429" s="9">
        <v>1973</v>
      </c>
      <c r="F13429" s="7" t="s">
        <v>2381</v>
      </c>
      <c r="G13429" s="7" t="s">
        <v>5401</v>
      </c>
      <c r="H13429" s="8" t="s">
        <v>2130</v>
      </c>
      <c r="I13429" s="8" t="s">
        <v>14705</v>
      </c>
      <c r="J13429" s="19">
        <v>5</v>
      </c>
      <c r="K13429" s="19" t="s">
        <v>7738</v>
      </c>
      <c r="L13429" s="11"/>
      <c r="M13429" s="11"/>
      <c r="N13429" s="24"/>
      <c r="P13429" s="32"/>
      <c r="T13429" s="19"/>
      <c r="U13429" s="3"/>
      <c r="X13429" t="str">
        <f t="shared" si="815"/>
        <v/>
      </c>
      <c r="Z13429" t="str">
        <f t="shared" si="816"/>
        <v/>
      </c>
      <c r="AB13429" s="9"/>
      <c r="AC13429" t="s">
        <v>2130</v>
      </c>
      <c r="AD13429">
        <f t="shared" si="820"/>
        <v>0</v>
      </c>
      <c r="AF13429" s="3"/>
      <c r="AH13429" s="9"/>
    </row>
    <row r="13430" spans="1:34" ht="10.95" customHeight="1" outlineLevel="1" x14ac:dyDescent="0.25">
      <c r="A13430" t="s">
        <v>8041</v>
      </c>
      <c r="C13430" s="3" t="s">
        <v>12965</v>
      </c>
      <c r="D13430" s="3">
        <v>1040</v>
      </c>
      <c r="E13430" s="9">
        <v>1976</v>
      </c>
      <c r="F13430" s="7" t="s">
        <v>5085</v>
      </c>
      <c r="G13430" s="7" t="s">
        <v>5401</v>
      </c>
      <c r="H13430" s="8" t="s">
        <v>9092</v>
      </c>
      <c r="I13430" s="8" t="s">
        <v>14706</v>
      </c>
      <c r="J13430" s="19">
        <v>4</v>
      </c>
      <c r="K13430" s="19" t="s">
        <v>7738</v>
      </c>
      <c r="L13430" s="11"/>
      <c r="M13430" s="11"/>
      <c r="N13430" s="24"/>
      <c r="P13430" s="32"/>
      <c r="T13430" s="19"/>
      <c r="U13430" s="3"/>
      <c r="X13430" t="str">
        <f t="shared" si="815"/>
        <v/>
      </c>
      <c r="Z13430" t="str">
        <f t="shared" si="816"/>
        <v/>
      </c>
      <c r="AB13430" s="9"/>
      <c r="AC13430" t="s">
        <v>9092</v>
      </c>
      <c r="AD13430">
        <f t="shared" si="820"/>
        <v>0</v>
      </c>
      <c r="AF13430" s="3"/>
      <c r="AH13430" s="9"/>
    </row>
    <row r="13431" spans="1:34" ht="10.95" customHeight="1" outlineLevel="1" x14ac:dyDescent="0.25">
      <c r="A13431" t="s">
        <v>8041</v>
      </c>
      <c r="C13431" s="3" t="s">
        <v>12965</v>
      </c>
      <c r="D13431" s="3">
        <v>1088</v>
      </c>
      <c r="E13431" s="9">
        <v>1977</v>
      </c>
      <c r="F13431" s="7" t="s">
        <v>5085</v>
      </c>
      <c r="G13431" s="7" t="s">
        <v>5401</v>
      </c>
      <c r="H13431" s="8" t="s">
        <v>2055</v>
      </c>
      <c r="I13431" s="8" t="s">
        <v>14707</v>
      </c>
      <c r="J13431" s="19">
        <v>5</v>
      </c>
      <c r="K13431" s="19" t="s">
        <v>7736</v>
      </c>
      <c r="L13431" s="11">
        <v>1.5</v>
      </c>
      <c r="M13431" s="11"/>
      <c r="N13431" s="24"/>
      <c r="P13431" s="32"/>
      <c r="T13431" s="19"/>
      <c r="U13431" s="3">
        <v>1104</v>
      </c>
      <c r="X13431" t="str">
        <f t="shared" si="815"/>
        <v/>
      </c>
      <c r="Z13431" t="str">
        <f t="shared" si="816"/>
        <v/>
      </c>
      <c r="AB13431" s="9"/>
      <c r="AC13431" t="s">
        <v>2055</v>
      </c>
      <c r="AD13431">
        <f t="shared" si="820"/>
        <v>0</v>
      </c>
      <c r="AF13431" s="3"/>
      <c r="AG13431" t="s">
        <v>2056</v>
      </c>
      <c r="AH13431" s="9" t="s">
        <v>4613</v>
      </c>
    </row>
    <row r="13432" spans="1:34" ht="10.95" customHeight="1" outlineLevel="1" x14ac:dyDescent="0.25">
      <c r="A13432" t="s">
        <v>8041</v>
      </c>
      <c r="C13432" s="3" t="s">
        <v>12965</v>
      </c>
      <c r="D13432" s="3">
        <v>1120</v>
      </c>
      <c r="E13432" s="9">
        <v>1978</v>
      </c>
      <c r="F13432" s="7" t="s">
        <v>5085</v>
      </c>
      <c r="G13432" s="7" t="s">
        <v>5401</v>
      </c>
      <c r="H13432" s="8" t="s">
        <v>5086</v>
      </c>
      <c r="I13432" s="8" t="s">
        <v>14708</v>
      </c>
      <c r="J13432" s="19">
        <v>5</v>
      </c>
      <c r="K13432" s="19" t="s">
        <v>7738</v>
      </c>
      <c r="L13432" s="11"/>
      <c r="M13432" s="11"/>
      <c r="N13432" s="24"/>
      <c r="P13432" s="32"/>
      <c r="T13432" s="19"/>
      <c r="U13432" s="3">
        <v>1134</v>
      </c>
      <c r="X13432" t="str">
        <f t="shared" si="815"/>
        <v/>
      </c>
      <c r="Z13432" t="str">
        <f t="shared" si="816"/>
        <v/>
      </c>
      <c r="AB13432" s="9"/>
      <c r="AC13432" t="s">
        <v>5086</v>
      </c>
      <c r="AD13432">
        <f t="shared" si="820"/>
        <v>0</v>
      </c>
      <c r="AF13432" s="3"/>
      <c r="AG13432" t="s">
        <v>2782</v>
      </c>
      <c r="AH13432" s="9" t="s">
        <v>4613</v>
      </c>
    </row>
    <row r="13433" spans="1:34" ht="10.95" customHeight="1" outlineLevel="1" x14ac:dyDescent="0.25">
      <c r="A13433" t="s">
        <v>8041</v>
      </c>
      <c r="C13433" s="3" t="s">
        <v>12965</v>
      </c>
      <c r="D13433" s="3">
        <v>1164</v>
      </c>
      <c r="E13433" s="9">
        <v>1979</v>
      </c>
      <c r="F13433" s="7" t="s">
        <v>5085</v>
      </c>
      <c r="G13433" s="7" t="s">
        <v>5401</v>
      </c>
      <c r="H13433" s="8" t="s">
        <v>2129</v>
      </c>
      <c r="I13433" s="8" t="s">
        <v>14707</v>
      </c>
      <c r="J13433" s="19">
        <v>5</v>
      </c>
      <c r="K13433" s="19" t="s">
        <v>7738</v>
      </c>
      <c r="L13433" s="11"/>
      <c r="M13433" s="11"/>
      <c r="N13433" s="24"/>
      <c r="P13433" s="32"/>
      <c r="T13433" s="19"/>
      <c r="U13433" s="3"/>
      <c r="X13433" t="str">
        <f t="shared" si="815"/>
        <v/>
      </c>
      <c r="Z13433" t="str">
        <f t="shared" si="816"/>
        <v/>
      </c>
      <c r="AB13433" s="9"/>
      <c r="AC13433" t="s">
        <v>2129</v>
      </c>
      <c r="AD13433">
        <f t="shared" si="820"/>
        <v>0</v>
      </c>
      <c r="AF13433" s="3"/>
      <c r="AH13433" s="9"/>
    </row>
    <row r="13434" spans="1:34" ht="10.95" customHeight="1" outlineLevel="1" x14ac:dyDescent="0.25">
      <c r="A13434" t="s">
        <v>8041</v>
      </c>
      <c r="C13434" s="3" t="s">
        <v>12965</v>
      </c>
      <c r="D13434" s="3">
        <v>1252</v>
      </c>
      <c r="E13434" s="9">
        <v>1981</v>
      </c>
      <c r="F13434" s="7" t="s">
        <v>4315</v>
      </c>
      <c r="G13434" s="7" t="s">
        <v>5401</v>
      </c>
      <c r="H13434" s="8" t="s">
        <v>2055</v>
      </c>
      <c r="I13434" s="8" t="s">
        <v>14707</v>
      </c>
      <c r="J13434" s="19">
        <v>5</v>
      </c>
      <c r="K13434" s="19" t="s">
        <v>7736</v>
      </c>
      <c r="L13434" s="11">
        <v>1.3</v>
      </c>
      <c r="M13434" s="11"/>
      <c r="N13434" s="24"/>
      <c r="P13434" s="32"/>
      <c r="T13434" s="19"/>
      <c r="U13434" s="3">
        <v>1275</v>
      </c>
      <c r="X13434" t="str">
        <f t="shared" si="815"/>
        <v/>
      </c>
      <c r="Z13434" t="str">
        <f t="shared" si="816"/>
        <v/>
      </c>
      <c r="AB13434" s="9"/>
      <c r="AC13434" t="s">
        <v>2055</v>
      </c>
      <c r="AD13434">
        <f t="shared" si="820"/>
        <v>0</v>
      </c>
      <c r="AF13434" s="3"/>
      <c r="AG13434" t="s">
        <v>2056</v>
      </c>
      <c r="AH13434" s="9" t="s">
        <v>4613</v>
      </c>
    </row>
    <row r="13435" spans="1:34" ht="10.95" customHeight="1" outlineLevel="1" x14ac:dyDescent="0.25">
      <c r="A13435" t="s">
        <v>8041</v>
      </c>
      <c r="C13435" s="3" t="s">
        <v>12965</v>
      </c>
      <c r="D13435" s="3">
        <v>1379</v>
      </c>
      <c r="E13435" s="9">
        <v>1984</v>
      </c>
      <c r="F13435" s="7" t="s">
        <v>4316</v>
      </c>
      <c r="G13435" s="7" t="s">
        <v>5401</v>
      </c>
      <c r="H13435" s="8" t="s">
        <v>154</v>
      </c>
      <c r="I13435" s="8" t="s">
        <v>14709</v>
      </c>
      <c r="J13435" s="19">
        <v>1</v>
      </c>
      <c r="K13435" s="19" t="s">
        <v>7736</v>
      </c>
      <c r="L13435" s="11">
        <v>0.7</v>
      </c>
      <c r="M13435" s="11"/>
      <c r="N13435" s="24"/>
      <c r="P13435" s="32"/>
      <c r="T13435" s="19"/>
      <c r="U13435" s="3">
        <v>1383</v>
      </c>
      <c r="X13435" t="str">
        <f t="shared" si="815"/>
        <v/>
      </c>
      <c r="Z13435" t="str">
        <f t="shared" si="816"/>
        <v/>
      </c>
      <c r="AB13435" s="9"/>
      <c r="AC13435" t="s">
        <v>154</v>
      </c>
      <c r="AD13435">
        <f t="shared" si="820"/>
        <v>1</v>
      </c>
      <c r="AF13435" s="3"/>
      <c r="AG13435" t="s">
        <v>4924</v>
      </c>
      <c r="AH13435" s="9" t="s">
        <v>4613</v>
      </c>
    </row>
    <row r="13436" spans="1:34" ht="10.95" customHeight="1" outlineLevel="1" x14ac:dyDescent="0.25">
      <c r="A13436" t="s">
        <v>8041</v>
      </c>
      <c r="C13436" s="3" t="s">
        <v>12965</v>
      </c>
      <c r="D13436" s="3" t="s">
        <v>13060</v>
      </c>
      <c r="E13436" s="9">
        <v>1984</v>
      </c>
      <c r="F13436" s="7" t="s">
        <v>755</v>
      </c>
      <c r="G13436" s="7" t="s">
        <v>5401</v>
      </c>
      <c r="H13436" s="8" t="s">
        <v>154</v>
      </c>
      <c r="I13436" s="8" t="s">
        <v>14709</v>
      </c>
      <c r="J13436" s="19">
        <v>1</v>
      </c>
      <c r="K13436" s="19" t="s">
        <v>7738</v>
      </c>
      <c r="L13436" s="11"/>
      <c r="M13436" s="11"/>
      <c r="N13436" s="24"/>
      <c r="P13436" s="32"/>
      <c r="T13436" s="19"/>
      <c r="U13436" s="3" t="s">
        <v>4317</v>
      </c>
      <c r="X13436" t="str">
        <f t="shared" si="815"/>
        <v/>
      </c>
      <c r="Z13436">
        <f t="shared" si="816"/>
        <v>1</v>
      </c>
      <c r="AB13436" s="9"/>
      <c r="AC13436" t="s">
        <v>154</v>
      </c>
      <c r="AD13436">
        <f t="shared" si="820"/>
        <v>1</v>
      </c>
      <c r="AF13436" s="3"/>
      <c r="AG13436" t="s">
        <v>4924</v>
      </c>
      <c r="AH13436" s="9" t="s">
        <v>4925</v>
      </c>
    </row>
    <row r="13437" spans="1:34" ht="10.95" customHeight="1" outlineLevel="1" x14ac:dyDescent="0.25">
      <c r="A13437" t="s">
        <v>8041</v>
      </c>
      <c r="C13437" s="3" t="s">
        <v>12965</v>
      </c>
      <c r="D13437" s="3">
        <v>1410</v>
      </c>
      <c r="E13437" s="9">
        <v>1985</v>
      </c>
      <c r="F13437" s="7" t="s">
        <v>4316</v>
      </c>
      <c r="G13437" s="7" t="s">
        <v>5401</v>
      </c>
      <c r="H13437" s="8" t="s">
        <v>5086</v>
      </c>
      <c r="I13437" s="8" t="s">
        <v>14710</v>
      </c>
      <c r="J13437" s="19">
        <v>2</v>
      </c>
      <c r="K13437" s="19" t="s">
        <v>7736</v>
      </c>
      <c r="L13437" s="11">
        <v>0.7</v>
      </c>
      <c r="M13437" s="11"/>
      <c r="N13437" s="24"/>
      <c r="P13437" s="32"/>
      <c r="T13437" s="19"/>
      <c r="U13437" s="3">
        <v>1429</v>
      </c>
      <c r="X13437" t="str">
        <f t="shared" si="815"/>
        <v/>
      </c>
      <c r="Z13437" t="str">
        <f t="shared" si="816"/>
        <v/>
      </c>
      <c r="AB13437" s="9"/>
      <c r="AC13437" t="s">
        <v>5086</v>
      </c>
      <c r="AD13437">
        <f t="shared" si="820"/>
        <v>0</v>
      </c>
      <c r="AF13437" s="3"/>
      <c r="AG13437" t="s">
        <v>2782</v>
      </c>
      <c r="AH13437" s="9" t="s">
        <v>4613</v>
      </c>
    </row>
    <row r="13438" spans="1:34" ht="10.95" customHeight="1" outlineLevel="1" x14ac:dyDescent="0.25">
      <c r="A13438" t="s">
        <v>8041</v>
      </c>
      <c r="C13438" s="3" t="s">
        <v>12965</v>
      </c>
      <c r="D13438" s="3">
        <v>1425</v>
      </c>
      <c r="E13438" s="9">
        <v>1985</v>
      </c>
      <c r="F13438" s="7" t="s">
        <v>4316</v>
      </c>
      <c r="G13438" s="7" t="s">
        <v>5401</v>
      </c>
      <c r="H13438" s="8" t="s">
        <v>154</v>
      </c>
      <c r="I13438" s="8" t="s">
        <v>14711</v>
      </c>
      <c r="J13438" s="19">
        <v>1</v>
      </c>
      <c r="K13438" s="19" t="s">
        <v>7736</v>
      </c>
      <c r="L13438" s="11">
        <v>2</v>
      </c>
      <c r="M13438" s="11"/>
      <c r="N13438" s="24"/>
      <c r="P13438" s="32"/>
      <c r="R13438">
        <v>1</v>
      </c>
      <c r="S13438">
        <v>1</v>
      </c>
      <c r="T13438" s="19"/>
      <c r="U13438" s="3">
        <v>1448</v>
      </c>
      <c r="X13438" t="str">
        <f t="shared" si="815"/>
        <v/>
      </c>
      <c r="Z13438" t="str">
        <f t="shared" si="816"/>
        <v/>
      </c>
      <c r="AB13438" s="9"/>
      <c r="AC13438" t="s">
        <v>154</v>
      </c>
      <c r="AD13438">
        <f t="shared" si="820"/>
        <v>1</v>
      </c>
      <c r="AF13438" s="3"/>
      <c r="AG13438" t="s">
        <v>4924</v>
      </c>
      <c r="AH13438" s="9" t="s">
        <v>4613</v>
      </c>
    </row>
    <row r="13439" spans="1:34" ht="10.95" customHeight="1" outlineLevel="1" x14ac:dyDescent="0.25">
      <c r="A13439" t="s">
        <v>8041</v>
      </c>
      <c r="C13439" s="3" t="s">
        <v>12965</v>
      </c>
      <c r="D13439" s="3">
        <v>1426</v>
      </c>
      <c r="E13439" s="9">
        <v>1985</v>
      </c>
      <c r="F13439" s="7" t="s">
        <v>4161</v>
      </c>
      <c r="G13439" s="7" t="s">
        <v>5401</v>
      </c>
      <c r="H13439" s="8" t="s">
        <v>154</v>
      </c>
      <c r="I13439" s="8" t="s">
        <v>14711</v>
      </c>
      <c r="J13439" s="19">
        <v>1</v>
      </c>
      <c r="K13439" s="19" t="s">
        <v>7736</v>
      </c>
      <c r="L13439" s="11">
        <v>2</v>
      </c>
      <c r="M13439" s="11"/>
      <c r="N13439" s="24"/>
      <c r="P13439" s="32"/>
      <c r="T13439" s="19"/>
      <c r="U13439" s="3" t="s">
        <v>3112</v>
      </c>
      <c r="X13439" t="str">
        <f t="shared" si="815"/>
        <v/>
      </c>
      <c r="Z13439" t="str">
        <f t="shared" si="816"/>
        <v/>
      </c>
      <c r="AB13439" s="9"/>
      <c r="AC13439" t="s">
        <v>154</v>
      </c>
      <c r="AD13439">
        <f t="shared" si="820"/>
        <v>1</v>
      </c>
      <c r="AF13439" s="3"/>
      <c r="AG13439" t="s">
        <v>4924</v>
      </c>
      <c r="AH13439" s="9" t="s">
        <v>4613</v>
      </c>
    </row>
    <row r="13440" spans="1:34" ht="10.95" customHeight="1" outlineLevel="1" x14ac:dyDescent="0.25">
      <c r="A13440" t="s">
        <v>8041</v>
      </c>
      <c r="C13440" s="3" t="s">
        <v>12965</v>
      </c>
      <c r="D13440" s="3">
        <v>1727</v>
      </c>
      <c r="E13440" s="9">
        <v>1993</v>
      </c>
      <c r="F13440" s="7" t="s">
        <v>5875</v>
      </c>
      <c r="G13440" s="7" t="s">
        <v>5401</v>
      </c>
      <c r="H13440" s="8" t="s">
        <v>5086</v>
      </c>
      <c r="I13440" s="8" t="s">
        <v>14713</v>
      </c>
      <c r="J13440" s="19">
        <v>2</v>
      </c>
      <c r="K13440" s="19" t="s">
        <v>7736</v>
      </c>
      <c r="L13440" s="11">
        <v>1</v>
      </c>
      <c r="M13440" s="11"/>
      <c r="N13440" s="24"/>
      <c r="P13440" s="32"/>
      <c r="T13440" s="19"/>
      <c r="U13440" s="3">
        <v>1692</v>
      </c>
      <c r="X13440" t="str">
        <f t="shared" si="815"/>
        <v/>
      </c>
      <c r="Z13440" t="str">
        <f t="shared" si="816"/>
        <v/>
      </c>
      <c r="AB13440" s="9"/>
      <c r="AC13440" t="s">
        <v>5086</v>
      </c>
      <c r="AD13440">
        <f t="shared" si="820"/>
        <v>0</v>
      </c>
      <c r="AF13440" s="3"/>
      <c r="AG13440" t="s">
        <v>2782</v>
      </c>
      <c r="AH13440" s="9" t="s">
        <v>4613</v>
      </c>
    </row>
    <row r="13441" spans="1:34" ht="10.95" customHeight="1" outlineLevel="1" x14ac:dyDescent="0.25">
      <c r="A13441" t="s">
        <v>8041</v>
      </c>
      <c r="C13441" s="3" t="s">
        <v>12965</v>
      </c>
      <c r="D13441" s="3" t="s">
        <v>14712</v>
      </c>
      <c r="E13441" s="9">
        <v>1993</v>
      </c>
      <c r="F13441" s="7" t="s">
        <v>755</v>
      </c>
      <c r="G13441" s="7" t="s">
        <v>5401</v>
      </c>
      <c r="H13441" s="8" t="s">
        <v>5086</v>
      </c>
      <c r="I13441" s="8" t="s">
        <v>14713</v>
      </c>
      <c r="J13441" s="19">
        <v>2</v>
      </c>
      <c r="K13441" s="19" t="s">
        <v>7736</v>
      </c>
      <c r="L13441" s="11">
        <v>5</v>
      </c>
      <c r="M13441" s="11"/>
      <c r="N13441" s="24"/>
      <c r="P13441" s="32"/>
      <c r="T13441" s="19"/>
      <c r="U13441" s="3" t="s">
        <v>5874</v>
      </c>
      <c r="X13441" t="str">
        <f t="shared" si="815"/>
        <v/>
      </c>
      <c r="Z13441">
        <f t="shared" si="816"/>
        <v>1</v>
      </c>
      <c r="AB13441" s="9"/>
      <c r="AC13441" t="s">
        <v>5086</v>
      </c>
      <c r="AD13441">
        <f t="shared" si="820"/>
        <v>0</v>
      </c>
      <c r="AF13441" s="3"/>
      <c r="AG13441" t="s">
        <v>2782</v>
      </c>
      <c r="AH13441" s="9" t="s">
        <v>4613</v>
      </c>
    </row>
    <row r="13442" spans="1:34" ht="10.95" customHeight="1" outlineLevel="1" x14ac:dyDescent="0.25">
      <c r="A13442" t="s">
        <v>8041</v>
      </c>
      <c r="C13442" s="3" t="s">
        <v>12965</v>
      </c>
      <c r="D13442" s="3">
        <v>1844</v>
      </c>
      <c r="E13442" s="9">
        <v>1995</v>
      </c>
      <c r="F13442" s="7" t="s">
        <v>20088</v>
      </c>
      <c r="G13442" s="7" t="s">
        <v>5401</v>
      </c>
      <c r="H13442" s="8" t="s">
        <v>6872</v>
      </c>
      <c r="I13442" s="8" t="s">
        <v>20086</v>
      </c>
      <c r="J13442" s="19">
        <v>3</v>
      </c>
      <c r="K13442" s="19" t="s">
        <v>20093</v>
      </c>
      <c r="L13442" s="11"/>
      <c r="M13442" s="11"/>
      <c r="N13442" s="24"/>
      <c r="P13442" s="32"/>
      <c r="T13442" s="19"/>
      <c r="U13442" s="3"/>
      <c r="X13442" t="str">
        <f t="shared" ref="X13442:X13505" si="821">IF(COUNTIF(F13442,"*fdc*"),1,"")</f>
        <v/>
      </c>
      <c r="Z13442" t="str">
        <f t="shared" ref="Z13442:Z13505" si="822">IF(COUNTIF(F13442,"*s/s*"),1,"")</f>
        <v/>
      </c>
      <c r="AB13442" s="9"/>
      <c r="AC13442" t="s">
        <v>6872</v>
      </c>
      <c r="AD13442">
        <f t="shared" si="820"/>
        <v>0</v>
      </c>
      <c r="AF13442" s="3"/>
      <c r="AG13442" t="s">
        <v>2782</v>
      </c>
      <c r="AH13442" s="9" t="s">
        <v>4925</v>
      </c>
    </row>
    <row r="13443" spans="1:34" ht="10.95" customHeight="1" outlineLevel="1" x14ac:dyDescent="0.25">
      <c r="A13443" t="s">
        <v>8041</v>
      </c>
      <c r="C13443" s="3" t="s">
        <v>12965</v>
      </c>
      <c r="D13443" s="3" t="s">
        <v>20087</v>
      </c>
      <c r="E13443" s="9">
        <v>1995</v>
      </c>
      <c r="F13443" s="7" t="s">
        <v>20085</v>
      </c>
      <c r="G13443" s="7" t="s">
        <v>5401</v>
      </c>
      <c r="H13443" s="8" t="s">
        <v>6872</v>
      </c>
      <c r="I13443" s="8" t="s">
        <v>20086</v>
      </c>
      <c r="J13443" s="19">
        <v>3</v>
      </c>
      <c r="K13443" s="19" t="s">
        <v>7736</v>
      </c>
      <c r="L13443" s="11">
        <v>5</v>
      </c>
      <c r="M13443" s="11"/>
      <c r="N13443" s="24"/>
      <c r="P13443" s="32"/>
      <c r="T13443" s="19"/>
      <c r="U13443" s="3"/>
      <c r="X13443" t="str">
        <f t="shared" si="821"/>
        <v/>
      </c>
      <c r="Z13443">
        <f t="shared" si="822"/>
        <v>1</v>
      </c>
      <c r="AB13443" s="9"/>
      <c r="AC13443" t="s">
        <v>6872</v>
      </c>
      <c r="AD13443">
        <f t="shared" si="820"/>
        <v>0</v>
      </c>
      <c r="AF13443" s="3"/>
      <c r="AG13443" t="s">
        <v>2782</v>
      </c>
      <c r="AH13443" s="9" t="s">
        <v>4925</v>
      </c>
    </row>
    <row r="13444" spans="1:34" ht="10.95" customHeight="1" outlineLevel="1" x14ac:dyDescent="0.25">
      <c r="A13444" t="s">
        <v>8041</v>
      </c>
      <c r="C13444" s="3" t="s">
        <v>12965</v>
      </c>
      <c r="D13444" s="3" t="s">
        <v>14714</v>
      </c>
      <c r="E13444" s="9">
        <v>2000</v>
      </c>
      <c r="F13444" s="7" t="s">
        <v>14715</v>
      </c>
      <c r="G13444" s="7" t="s">
        <v>5401</v>
      </c>
      <c r="H13444" s="8" t="s">
        <v>4665</v>
      </c>
      <c r="I13444" s="8" t="s">
        <v>8561</v>
      </c>
      <c r="J13444" s="19">
        <v>1</v>
      </c>
      <c r="K13444" s="19" t="s">
        <v>7736</v>
      </c>
      <c r="L13444" s="11">
        <v>6</v>
      </c>
      <c r="M13444" s="11"/>
      <c r="N13444" s="24"/>
      <c r="P13444" s="32"/>
      <c r="T13444" s="19"/>
      <c r="U13444" s="3">
        <v>1971</v>
      </c>
      <c r="X13444" t="str">
        <f t="shared" si="821"/>
        <v/>
      </c>
      <c r="Z13444">
        <f t="shared" si="822"/>
        <v>1</v>
      </c>
      <c r="AB13444" s="9"/>
      <c r="AC13444" t="s">
        <v>4665</v>
      </c>
      <c r="AD13444">
        <f t="shared" si="820"/>
        <v>0</v>
      </c>
      <c r="AF13444" s="3"/>
      <c r="AG13444" t="s">
        <v>2782</v>
      </c>
      <c r="AH13444" s="9" t="s">
        <v>4925</v>
      </c>
    </row>
    <row r="13445" spans="1:34" ht="10.95" customHeight="1" outlineLevel="1" x14ac:dyDescent="0.25">
      <c r="A13445" t="s">
        <v>8041</v>
      </c>
      <c r="C13445" s="3" t="s">
        <v>12965</v>
      </c>
      <c r="D13445" s="3">
        <v>2147</v>
      </c>
      <c r="E13445" s="9">
        <v>2001</v>
      </c>
      <c r="F13445" s="7" t="s">
        <v>20911</v>
      </c>
      <c r="G13445" s="7" t="s">
        <v>5401</v>
      </c>
      <c r="H13445" s="8" t="s">
        <v>4775</v>
      </c>
      <c r="I13445" s="8" t="s">
        <v>20912</v>
      </c>
      <c r="J13445" s="19">
        <v>2</v>
      </c>
      <c r="K13445" s="19" t="s">
        <v>7736</v>
      </c>
      <c r="L13445" s="11">
        <v>2.2999999999999998</v>
      </c>
      <c r="M13445" s="11"/>
      <c r="N13445" s="24"/>
      <c r="P13445" s="32"/>
      <c r="T13445" s="19"/>
      <c r="U13445" s="3"/>
      <c r="X13445" t="str">
        <f t="shared" si="821"/>
        <v/>
      </c>
      <c r="Z13445" t="str">
        <f t="shared" si="822"/>
        <v/>
      </c>
      <c r="AB13445" s="9"/>
      <c r="AC13445" t="s">
        <v>4775</v>
      </c>
      <c r="AD13445">
        <f t="shared" si="820"/>
        <v>0</v>
      </c>
      <c r="AF13445" s="3"/>
      <c r="AG13445" t="s">
        <v>6310</v>
      </c>
      <c r="AH13445" s="9" t="s">
        <v>4925</v>
      </c>
    </row>
    <row r="13446" spans="1:34" ht="10.95" customHeight="1" outlineLevel="1" x14ac:dyDescent="0.25">
      <c r="A13446" t="s">
        <v>8041</v>
      </c>
      <c r="C13446" s="3" t="s">
        <v>12965</v>
      </c>
      <c r="D13446" s="3" t="s">
        <v>14716</v>
      </c>
      <c r="E13446" s="9">
        <v>2001</v>
      </c>
      <c r="F13446" s="7" t="s">
        <v>14715</v>
      </c>
      <c r="G13446" s="7" t="s">
        <v>5401</v>
      </c>
      <c r="H13446" s="8" t="s">
        <v>4666</v>
      </c>
      <c r="I13446" s="8" t="s">
        <v>14717</v>
      </c>
      <c r="J13446" s="19">
        <v>1</v>
      </c>
      <c r="K13446" s="19" t="s">
        <v>7738</v>
      </c>
      <c r="L13446" s="11"/>
      <c r="M13446" s="11"/>
      <c r="N13446" s="24"/>
      <c r="P13446" s="32"/>
      <c r="T13446" s="19"/>
      <c r="U13446" s="3">
        <v>1979</v>
      </c>
      <c r="X13446" t="str">
        <f t="shared" si="821"/>
        <v/>
      </c>
      <c r="Z13446">
        <f t="shared" si="822"/>
        <v>1</v>
      </c>
      <c r="AB13446" s="9"/>
      <c r="AC13446" t="s">
        <v>4666</v>
      </c>
      <c r="AD13446">
        <f t="shared" si="820"/>
        <v>0</v>
      </c>
      <c r="AF13446" s="3"/>
      <c r="AG13446" t="s">
        <v>6310</v>
      </c>
      <c r="AH13446" s="9" t="s">
        <v>4925</v>
      </c>
    </row>
    <row r="13447" spans="1:34" ht="10.95" customHeight="1" outlineLevel="1" x14ac:dyDescent="0.25">
      <c r="A13447" t="s">
        <v>8041</v>
      </c>
      <c r="C13447" s="3" t="s">
        <v>12965</v>
      </c>
      <c r="D13447" s="3">
        <v>2264</v>
      </c>
      <c r="E13447" s="9">
        <v>2002</v>
      </c>
      <c r="F13447" s="7" t="s">
        <v>5879</v>
      </c>
      <c r="G13447" s="7" t="s">
        <v>5401</v>
      </c>
      <c r="H13447" s="8" t="s">
        <v>9</v>
      </c>
      <c r="I13447" s="8" t="s">
        <v>7457</v>
      </c>
      <c r="J13447" s="19">
        <v>5</v>
      </c>
      <c r="K13447" s="19" t="s">
        <v>7738</v>
      </c>
      <c r="L13447" s="11"/>
      <c r="M13447" s="11"/>
      <c r="N13447" s="24"/>
      <c r="P13447" s="32"/>
      <c r="T13447" s="19"/>
      <c r="U13447" s="3" t="s">
        <v>8</v>
      </c>
      <c r="X13447" t="str">
        <f t="shared" si="821"/>
        <v/>
      </c>
      <c r="Z13447" t="str">
        <f t="shared" si="822"/>
        <v/>
      </c>
      <c r="AB13447" s="9"/>
      <c r="AC13447" t="s">
        <v>9</v>
      </c>
      <c r="AD13447">
        <f t="shared" si="820"/>
        <v>0</v>
      </c>
      <c r="AF13447" s="3"/>
      <c r="AG13447" t="s">
        <v>5815</v>
      </c>
      <c r="AH13447" s="9" t="s">
        <v>4613</v>
      </c>
    </row>
    <row r="13448" spans="1:34" ht="10.95" customHeight="1" outlineLevel="1" x14ac:dyDescent="0.25">
      <c r="A13448" t="s">
        <v>8041</v>
      </c>
      <c r="C13448" s="3" t="s">
        <v>12965</v>
      </c>
      <c r="D13448" s="3">
        <v>2270</v>
      </c>
      <c r="E13448" s="9">
        <v>2002</v>
      </c>
      <c r="F13448" s="7" t="s">
        <v>5879</v>
      </c>
      <c r="G13448" s="7" t="s">
        <v>5401</v>
      </c>
      <c r="H13448" s="8" t="s">
        <v>5880</v>
      </c>
      <c r="I13448" s="8" t="s">
        <v>7457</v>
      </c>
      <c r="J13448" s="19">
        <v>5</v>
      </c>
      <c r="K13448" s="19" t="s">
        <v>7736</v>
      </c>
      <c r="L13448" s="11">
        <v>2.7</v>
      </c>
      <c r="M13448" s="11"/>
      <c r="N13448" s="24"/>
      <c r="P13448" s="32"/>
      <c r="T13448" s="19"/>
      <c r="U13448" s="3" t="s">
        <v>5876</v>
      </c>
      <c r="X13448" t="str">
        <f t="shared" si="821"/>
        <v/>
      </c>
      <c r="Z13448" t="str">
        <f t="shared" si="822"/>
        <v/>
      </c>
      <c r="AB13448" s="9"/>
      <c r="AC13448" t="s">
        <v>5880</v>
      </c>
      <c r="AD13448">
        <f t="shared" si="820"/>
        <v>0</v>
      </c>
      <c r="AF13448" s="3"/>
      <c r="AG13448" t="s">
        <v>5815</v>
      </c>
      <c r="AH13448" s="9" t="s">
        <v>4613</v>
      </c>
    </row>
    <row r="13449" spans="1:34" ht="10.95" customHeight="1" outlineLevel="1" x14ac:dyDescent="0.25">
      <c r="A13449" t="s">
        <v>8041</v>
      </c>
      <c r="C13449" s="3" t="s">
        <v>12965</v>
      </c>
      <c r="D13449" s="3">
        <v>2272</v>
      </c>
      <c r="E13449" s="9">
        <v>2002</v>
      </c>
      <c r="F13449" s="7" t="s">
        <v>5879</v>
      </c>
      <c r="G13449" s="7" t="s">
        <v>5401</v>
      </c>
      <c r="H13449" s="8" t="s">
        <v>2382</v>
      </c>
      <c r="I13449" s="8" t="s">
        <v>7457</v>
      </c>
      <c r="J13449" s="19">
        <v>1</v>
      </c>
      <c r="K13449" s="19" t="s">
        <v>7736</v>
      </c>
      <c r="L13449" s="11">
        <v>2.7</v>
      </c>
      <c r="M13449" s="11"/>
      <c r="N13449" s="24"/>
      <c r="P13449" s="32"/>
      <c r="T13449" s="19"/>
      <c r="U13449" s="3" t="s">
        <v>5877</v>
      </c>
      <c r="X13449" t="str">
        <f t="shared" si="821"/>
        <v/>
      </c>
      <c r="Z13449" t="str">
        <f t="shared" si="822"/>
        <v/>
      </c>
      <c r="AB13449" s="9"/>
      <c r="AC13449" t="s">
        <v>2382</v>
      </c>
      <c r="AD13449">
        <f t="shared" si="820"/>
        <v>0</v>
      </c>
      <c r="AF13449" s="3"/>
      <c r="AG13449" t="s">
        <v>6310</v>
      </c>
      <c r="AH13449" s="9" t="s">
        <v>4613</v>
      </c>
    </row>
    <row r="13450" spans="1:34" ht="10.95" customHeight="1" outlineLevel="1" x14ac:dyDescent="0.25">
      <c r="A13450" t="s">
        <v>8041</v>
      </c>
      <c r="C13450" s="3" t="s">
        <v>12965</v>
      </c>
      <c r="D13450" s="3">
        <v>2280</v>
      </c>
      <c r="E13450" s="9">
        <v>2002</v>
      </c>
      <c r="F13450" s="7" t="s">
        <v>5879</v>
      </c>
      <c r="G13450" s="7" t="s">
        <v>5401</v>
      </c>
      <c r="H13450" s="8" t="s">
        <v>2382</v>
      </c>
      <c r="I13450" s="8" t="s">
        <v>7457</v>
      </c>
      <c r="J13450" s="19">
        <v>1</v>
      </c>
      <c r="K13450" s="19" t="s">
        <v>7738</v>
      </c>
      <c r="L13450" s="11"/>
      <c r="M13450" s="11"/>
      <c r="N13450" s="24"/>
      <c r="P13450" s="32"/>
      <c r="T13450" s="19"/>
      <c r="U13450" s="3" t="s">
        <v>5878</v>
      </c>
      <c r="X13450" t="str">
        <f t="shared" si="821"/>
        <v/>
      </c>
      <c r="Z13450" t="str">
        <f t="shared" si="822"/>
        <v/>
      </c>
      <c r="AB13450" s="9"/>
      <c r="AC13450" t="s">
        <v>2382</v>
      </c>
      <c r="AD13450">
        <f t="shared" si="820"/>
        <v>0</v>
      </c>
      <c r="AF13450" s="3"/>
      <c r="AG13450" t="s">
        <v>6310</v>
      </c>
      <c r="AH13450" s="9" t="s">
        <v>4613</v>
      </c>
    </row>
    <row r="13451" spans="1:34" ht="10.95" customHeight="1" outlineLevel="1" x14ac:dyDescent="0.25">
      <c r="A13451" t="s">
        <v>8041</v>
      </c>
      <c r="C13451" s="3" t="s">
        <v>12965</v>
      </c>
      <c r="D13451" s="3" t="s">
        <v>14718</v>
      </c>
      <c r="E13451" s="9">
        <v>2004</v>
      </c>
      <c r="F13451" s="7" t="s">
        <v>5817</v>
      </c>
      <c r="G13451" s="7" t="s">
        <v>5401</v>
      </c>
      <c r="H13451" s="8" t="s">
        <v>5880</v>
      </c>
      <c r="I13451" s="8" t="s">
        <v>5880</v>
      </c>
      <c r="J13451" s="19">
        <v>5</v>
      </c>
      <c r="K13451" s="19" t="s">
        <v>7738</v>
      </c>
      <c r="L13451" s="11"/>
      <c r="M13451" s="11"/>
      <c r="N13451" s="24"/>
      <c r="P13451" s="32"/>
      <c r="T13451" s="19"/>
      <c r="U13451" s="3" t="s">
        <v>5816</v>
      </c>
      <c r="X13451" t="str">
        <f t="shared" si="821"/>
        <v/>
      </c>
      <c r="Z13451" t="str">
        <f t="shared" si="822"/>
        <v/>
      </c>
      <c r="AB13451" s="9"/>
      <c r="AC13451" t="s">
        <v>5880</v>
      </c>
      <c r="AD13451">
        <f t="shared" si="820"/>
        <v>0</v>
      </c>
      <c r="AF13451" s="3"/>
      <c r="AG13451" t="s">
        <v>5815</v>
      </c>
      <c r="AH13451" s="9" t="s">
        <v>4613</v>
      </c>
    </row>
    <row r="13452" spans="1:34" ht="10.95" customHeight="1" outlineLevel="1" x14ac:dyDescent="0.25">
      <c r="A13452" t="s">
        <v>8041</v>
      </c>
      <c r="C13452" s="3" t="s">
        <v>12965</v>
      </c>
      <c r="D13452" s="3">
        <v>2380</v>
      </c>
      <c r="E13452" s="9">
        <v>2004</v>
      </c>
      <c r="F13452" s="7" t="s">
        <v>4792</v>
      </c>
      <c r="G13452" s="7" t="s">
        <v>5401</v>
      </c>
      <c r="H13452" s="8" t="s">
        <v>5880</v>
      </c>
      <c r="I13452" s="8" t="s">
        <v>5880</v>
      </c>
      <c r="J13452" s="19">
        <v>5</v>
      </c>
      <c r="K13452" s="19" t="s">
        <v>7738</v>
      </c>
      <c r="L13452" s="11"/>
      <c r="M13452" s="11"/>
      <c r="N13452" s="24"/>
      <c r="P13452" s="32"/>
      <c r="T13452" s="19"/>
      <c r="U13452" s="3">
        <v>2137</v>
      </c>
      <c r="X13452" t="str">
        <f t="shared" si="821"/>
        <v/>
      </c>
      <c r="Z13452" t="str">
        <f t="shared" si="822"/>
        <v/>
      </c>
      <c r="AB13452" s="9"/>
      <c r="AC13452" t="s">
        <v>5880</v>
      </c>
      <c r="AD13452">
        <f t="shared" si="820"/>
        <v>0</v>
      </c>
      <c r="AF13452" s="3"/>
      <c r="AG13452" t="s">
        <v>5815</v>
      </c>
      <c r="AH13452" s="9" t="s">
        <v>4613</v>
      </c>
    </row>
    <row r="13453" spans="1:34" ht="10.95" customHeight="1" outlineLevel="1" x14ac:dyDescent="0.25">
      <c r="A13453" t="s">
        <v>8041</v>
      </c>
      <c r="C13453" s="3" t="s">
        <v>12965</v>
      </c>
      <c r="D13453" s="3">
        <v>2420</v>
      </c>
      <c r="E13453" s="9">
        <v>2004</v>
      </c>
      <c r="F13453" s="7" t="s">
        <v>5879</v>
      </c>
      <c r="G13453" s="7" t="s">
        <v>5401</v>
      </c>
      <c r="H13453" s="8" t="s">
        <v>6309</v>
      </c>
      <c r="I13453" s="8" t="s">
        <v>14719</v>
      </c>
      <c r="J13453" s="19">
        <v>1</v>
      </c>
      <c r="K13453" s="19" t="s">
        <v>20093</v>
      </c>
      <c r="L13453" s="11"/>
      <c r="M13453" s="11"/>
      <c r="N13453" s="24"/>
      <c r="P13453" s="32"/>
      <c r="R13453">
        <v>1</v>
      </c>
      <c r="S13453">
        <v>1</v>
      </c>
      <c r="T13453" s="19"/>
      <c r="U13453" s="3" t="s">
        <v>6201</v>
      </c>
      <c r="X13453" t="str">
        <f t="shared" si="821"/>
        <v/>
      </c>
      <c r="Z13453" t="str">
        <f t="shared" si="822"/>
        <v/>
      </c>
      <c r="AB13453" s="9"/>
      <c r="AC13453" t="s">
        <v>6309</v>
      </c>
      <c r="AD13453">
        <f t="shared" si="820"/>
        <v>0</v>
      </c>
      <c r="AF13453" s="3"/>
      <c r="AG13453" t="s">
        <v>6310</v>
      </c>
      <c r="AH13453" s="9" t="s">
        <v>4613</v>
      </c>
    </row>
    <row r="13454" spans="1:34" ht="10.95" customHeight="1" outlineLevel="1" x14ac:dyDescent="0.25">
      <c r="A13454" t="s">
        <v>8041</v>
      </c>
      <c r="C13454" s="3" t="s">
        <v>12965</v>
      </c>
      <c r="D13454" s="3">
        <v>2421</v>
      </c>
      <c r="E13454" s="9">
        <v>2004</v>
      </c>
      <c r="F13454" s="7" t="s">
        <v>5879</v>
      </c>
      <c r="G13454" s="7" t="s">
        <v>5401</v>
      </c>
      <c r="H13454" s="8" t="s">
        <v>5881</v>
      </c>
      <c r="I13454" s="8" t="s">
        <v>14719</v>
      </c>
      <c r="J13454" s="19">
        <v>5</v>
      </c>
      <c r="K13454" s="19" t="s">
        <v>20093</v>
      </c>
      <c r="L13454" s="11"/>
      <c r="M13454" s="11"/>
      <c r="N13454" s="24"/>
      <c r="P13454" s="32"/>
      <c r="T13454" s="19"/>
      <c r="U13454" s="3" t="s">
        <v>3288</v>
      </c>
      <c r="X13454" t="str">
        <f t="shared" si="821"/>
        <v/>
      </c>
      <c r="Z13454" t="str">
        <f t="shared" si="822"/>
        <v/>
      </c>
      <c r="AB13454" s="9"/>
      <c r="AC13454" t="s">
        <v>5881</v>
      </c>
      <c r="AD13454">
        <f t="shared" ref="AD13454:AD13482" si="823">COUNTIF(H13454,"*Fuji*")</f>
        <v>0</v>
      </c>
      <c r="AF13454" s="3"/>
      <c r="AG13454" t="s">
        <v>6310</v>
      </c>
      <c r="AH13454" s="9" t="s">
        <v>4613</v>
      </c>
    </row>
    <row r="13455" spans="1:34" ht="10.95" customHeight="1" outlineLevel="1" x14ac:dyDescent="0.25">
      <c r="A13455" t="s">
        <v>8041</v>
      </c>
      <c r="C13455" s="3" t="s">
        <v>12965</v>
      </c>
      <c r="D13455" s="3">
        <v>2422</v>
      </c>
      <c r="E13455" s="9">
        <v>2004</v>
      </c>
      <c r="F13455" s="7" t="s">
        <v>5879</v>
      </c>
      <c r="G13455" s="7" t="s">
        <v>5401</v>
      </c>
      <c r="H13455" s="8" t="s">
        <v>5882</v>
      </c>
      <c r="I13455" s="8" t="s">
        <v>14719</v>
      </c>
      <c r="J13455" s="19">
        <v>5</v>
      </c>
      <c r="K13455" s="19" t="s">
        <v>20093</v>
      </c>
      <c r="L13455" s="11"/>
      <c r="M13455" s="11"/>
      <c r="N13455" s="24"/>
      <c r="P13455" s="32"/>
      <c r="T13455" s="19"/>
      <c r="U13455" s="3" t="s">
        <v>6202</v>
      </c>
      <c r="X13455" t="str">
        <f t="shared" si="821"/>
        <v/>
      </c>
      <c r="Z13455" t="str">
        <f t="shared" si="822"/>
        <v/>
      </c>
      <c r="AB13455" s="9"/>
      <c r="AC13455" t="s">
        <v>5882</v>
      </c>
      <c r="AD13455">
        <f t="shared" si="823"/>
        <v>0</v>
      </c>
      <c r="AF13455" s="3"/>
      <c r="AG13455" t="s">
        <v>6310</v>
      </c>
      <c r="AH13455" s="9" t="s">
        <v>4613</v>
      </c>
    </row>
    <row r="13456" spans="1:34" ht="10.95" customHeight="1" outlineLevel="1" x14ac:dyDescent="0.25">
      <c r="A13456" t="s">
        <v>8041</v>
      </c>
      <c r="C13456" s="3" t="s">
        <v>12965</v>
      </c>
      <c r="D13456" s="3">
        <v>2423</v>
      </c>
      <c r="E13456" s="9">
        <v>2004</v>
      </c>
      <c r="F13456" s="7" t="s">
        <v>5879</v>
      </c>
      <c r="G13456" s="7" t="s">
        <v>5401</v>
      </c>
      <c r="H13456" s="8" t="s">
        <v>5883</v>
      </c>
      <c r="I13456" s="8" t="s">
        <v>14719</v>
      </c>
      <c r="J13456" s="19">
        <v>5</v>
      </c>
      <c r="K13456" s="19" t="s">
        <v>20093</v>
      </c>
      <c r="L13456" s="11"/>
      <c r="M13456" s="11"/>
      <c r="N13456" s="24"/>
      <c r="P13456" s="32"/>
      <c r="T13456" s="19"/>
      <c r="U13456" s="3" t="s">
        <v>6203</v>
      </c>
      <c r="X13456" t="str">
        <f t="shared" si="821"/>
        <v/>
      </c>
      <c r="Z13456" t="str">
        <f t="shared" si="822"/>
        <v/>
      </c>
      <c r="AB13456" s="9"/>
      <c r="AC13456" t="s">
        <v>5883</v>
      </c>
      <c r="AD13456">
        <f t="shared" si="823"/>
        <v>0</v>
      </c>
      <c r="AF13456" s="3"/>
      <c r="AG13456" t="s">
        <v>6310</v>
      </c>
      <c r="AH13456" s="9" t="s">
        <v>4613</v>
      </c>
    </row>
    <row r="13457" spans="1:34" ht="10.95" customHeight="1" outlineLevel="1" x14ac:dyDescent="0.25">
      <c r="A13457" t="s">
        <v>8041</v>
      </c>
      <c r="C13457" s="3" t="s">
        <v>12965</v>
      </c>
      <c r="D13457" s="3" t="s">
        <v>16311</v>
      </c>
      <c r="E13457" s="9">
        <v>2004</v>
      </c>
      <c r="F13457" s="7" t="s">
        <v>16312</v>
      </c>
      <c r="G13457" s="7" t="s">
        <v>5401</v>
      </c>
      <c r="H13457" s="8" t="s">
        <v>16313</v>
      </c>
      <c r="I13457" s="8" t="s">
        <v>14719</v>
      </c>
      <c r="J13457" s="19">
        <v>5</v>
      </c>
      <c r="K13457" s="19" t="s">
        <v>7736</v>
      </c>
      <c r="L13457" s="11">
        <v>4.5</v>
      </c>
      <c r="M13457" s="11"/>
      <c r="N13457" s="24"/>
      <c r="P13457" s="32"/>
      <c r="T13457" s="19"/>
      <c r="U13457" s="3"/>
      <c r="X13457" t="str">
        <f t="shared" si="821"/>
        <v/>
      </c>
      <c r="Z13457" t="str">
        <f t="shared" si="822"/>
        <v/>
      </c>
      <c r="AB13457" s="9"/>
      <c r="AC13457" t="s">
        <v>16313</v>
      </c>
      <c r="AD13457">
        <f t="shared" si="823"/>
        <v>0</v>
      </c>
      <c r="AF13457" s="3"/>
      <c r="AG13457" t="s">
        <v>6310</v>
      </c>
      <c r="AH13457" s="9" t="s">
        <v>4613</v>
      </c>
    </row>
    <row r="13458" spans="1:34" ht="10.95" customHeight="1" outlineLevel="1" x14ac:dyDescent="0.25">
      <c r="A13458" t="s">
        <v>8041</v>
      </c>
      <c r="C13458" s="3" t="s">
        <v>12965</v>
      </c>
      <c r="D13458" s="3">
        <v>2420</v>
      </c>
      <c r="E13458" s="9">
        <v>2004</v>
      </c>
      <c r="F13458" s="7" t="s">
        <v>16314</v>
      </c>
      <c r="G13458" s="7" t="s">
        <v>5401</v>
      </c>
      <c r="H13458" s="8" t="s">
        <v>6309</v>
      </c>
      <c r="I13458" s="8" t="s">
        <v>14719</v>
      </c>
      <c r="J13458" s="19">
        <v>1</v>
      </c>
      <c r="K13458" s="19" t="s">
        <v>7736</v>
      </c>
      <c r="L13458" s="11">
        <v>2.2999999999999998</v>
      </c>
      <c r="M13458" s="11"/>
      <c r="N13458" s="24"/>
      <c r="P13458" s="32"/>
      <c r="T13458" s="19"/>
      <c r="U13458" s="3"/>
      <c r="W13458" t="s">
        <v>7738</v>
      </c>
      <c r="X13458">
        <f t="shared" si="821"/>
        <v>1</v>
      </c>
      <c r="Z13458" t="str">
        <f t="shared" si="822"/>
        <v/>
      </c>
      <c r="AB13458" s="9"/>
      <c r="AC13458" t="s">
        <v>6309</v>
      </c>
      <c r="AD13458">
        <f t="shared" si="823"/>
        <v>0</v>
      </c>
      <c r="AF13458" s="3"/>
      <c r="AH13458" s="9"/>
    </row>
    <row r="13459" spans="1:34" ht="10.95" customHeight="1" outlineLevel="1" x14ac:dyDescent="0.25">
      <c r="A13459" t="s">
        <v>8041</v>
      </c>
      <c r="C13459" s="3" t="s">
        <v>12965</v>
      </c>
      <c r="D13459" s="3">
        <v>2421</v>
      </c>
      <c r="E13459" s="9">
        <v>2004</v>
      </c>
      <c r="F13459" s="7" t="s">
        <v>16314</v>
      </c>
      <c r="G13459" s="7" t="s">
        <v>5401</v>
      </c>
      <c r="H13459" s="8" t="s">
        <v>5881</v>
      </c>
      <c r="I13459" s="8" t="s">
        <v>14719</v>
      </c>
      <c r="J13459" s="19">
        <v>5</v>
      </c>
      <c r="K13459" s="19" t="s">
        <v>7736</v>
      </c>
      <c r="L13459" s="11">
        <v>2.2999999999999998</v>
      </c>
      <c r="M13459" s="11"/>
      <c r="N13459" s="24"/>
      <c r="P13459" s="32"/>
      <c r="T13459" s="19"/>
      <c r="U13459" s="3"/>
      <c r="X13459">
        <f t="shared" si="821"/>
        <v>1</v>
      </c>
      <c r="Z13459" t="str">
        <f t="shared" si="822"/>
        <v/>
      </c>
      <c r="AB13459" s="9"/>
      <c r="AC13459" t="s">
        <v>5881</v>
      </c>
      <c r="AD13459">
        <f t="shared" si="823"/>
        <v>0</v>
      </c>
      <c r="AF13459" s="3"/>
      <c r="AH13459" s="9"/>
    </row>
    <row r="13460" spans="1:34" ht="10.95" customHeight="1" outlineLevel="1" x14ac:dyDescent="0.25">
      <c r="A13460" t="s">
        <v>8041</v>
      </c>
      <c r="C13460" s="3" t="s">
        <v>12965</v>
      </c>
      <c r="D13460" s="3">
        <v>2422</v>
      </c>
      <c r="E13460" s="9">
        <v>2004</v>
      </c>
      <c r="F13460" s="7" t="s">
        <v>16314</v>
      </c>
      <c r="G13460" s="7" t="s">
        <v>5401</v>
      </c>
      <c r="H13460" s="8" t="s">
        <v>5882</v>
      </c>
      <c r="I13460" s="8" t="s">
        <v>14719</v>
      </c>
      <c r="J13460" s="19">
        <v>5</v>
      </c>
      <c r="K13460" s="19" t="s">
        <v>7736</v>
      </c>
      <c r="L13460" s="11">
        <v>2.2999999999999998</v>
      </c>
      <c r="M13460" s="11"/>
      <c r="N13460" s="24"/>
      <c r="P13460" s="32"/>
      <c r="T13460" s="19"/>
      <c r="U13460" s="3"/>
      <c r="X13460">
        <f t="shared" si="821"/>
        <v>1</v>
      </c>
      <c r="Z13460" t="str">
        <f t="shared" si="822"/>
        <v/>
      </c>
      <c r="AB13460" s="9"/>
      <c r="AC13460" t="s">
        <v>5882</v>
      </c>
      <c r="AD13460">
        <f t="shared" si="823"/>
        <v>0</v>
      </c>
      <c r="AF13460" s="3"/>
      <c r="AH13460" s="9"/>
    </row>
    <row r="13461" spans="1:34" ht="10.95" customHeight="1" outlineLevel="1" x14ac:dyDescent="0.25">
      <c r="A13461" t="s">
        <v>8041</v>
      </c>
      <c r="C13461" s="3" t="s">
        <v>12965</v>
      </c>
      <c r="D13461" s="3">
        <v>2423</v>
      </c>
      <c r="E13461" s="9">
        <v>2004</v>
      </c>
      <c r="F13461" s="7" t="s">
        <v>16314</v>
      </c>
      <c r="G13461" s="7" t="s">
        <v>5401</v>
      </c>
      <c r="H13461" s="8" t="s">
        <v>5883</v>
      </c>
      <c r="I13461" s="8" t="s">
        <v>14719</v>
      </c>
      <c r="J13461" s="19">
        <v>5</v>
      </c>
      <c r="K13461" s="19" t="s">
        <v>7736</v>
      </c>
      <c r="L13461" s="11">
        <v>2.2999999999999998</v>
      </c>
      <c r="M13461" s="11"/>
      <c r="N13461" s="24"/>
      <c r="P13461" s="32"/>
      <c r="T13461" s="19"/>
      <c r="U13461" s="3"/>
      <c r="X13461">
        <f t="shared" si="821"/>
        <v>1</v>
      </c>
      <c r="Z13461" t="str">
        <f t="shared" si="822"/>
        <v/>
      </c>
      <c r="AB13461" s="9"/>
      <c r="AC13461" t="s">
        <v>5883</v>
      </c>
      <c r="AD13461">
        <f t="shared" si="823"/>
        <v>0</v>
      </c>
      <c r="AF13461" s="3"/>
      <c r="AH13461" s="9"/>
    </row>
    <row r="13462" spans="1:34" ht="10.95" customHeight="1" outlineLevel="1" x14ac:dyDescent="0.25">
      <c r="A13462" t="s">
        <v>8041</v>
      </c>
      <c r="C13462" s="3" t="s">
        <v>12965</v>
      </c>
      <c r="D13462" s="3">
        <v>2445</v>
      </c>
      <c r="E13462" s="9">
        <v>2005</v>
      </c>
      <c r="F13462" s="7" t="s">
        <v>14720</v>
      </c>
      <c r="G13462" s="7" t="s">
        <v>5401</v>
      </c>
      <c r="H13462" s="8" t="s">
        <v>14721</v>
      </c>
      <c r="I13462" s="8" t="s">
        <v>14722</v>
      </c>
      <c r="J13462" s="19">
        <v>5</v>
      </c>
      <c r="K13462" s="19" t="s">
        <v>7738</v>
      </c>
      <c r="L13462" s="11"/>
      <c r="M13462" s="11"/>
      <c r="N13462" s="24"/>
      <c r="P13462" s="32"/>
      <c r="T13462" s="19"/>
      <c r="U13462" s="3"/>
      <c r="X13462" t="str">
        <f t="shared" si="821"/>
        <v/>
      </c>
      <c r="Z13462" t="str">
        <f t="shared" si="822"/>
        <v/>
      </c>
      <c r="AB13462" s="9"/>
      <c r="AC13462" t="s">
        <v>14721</v>
      </c>
      <c r="AD13462">
        <f t="shared" si="823"/>
        <v>0</v>
      </c>
      <c r="AF13462" s="3"/>
      <c r="AH13462" s="9"/>
    </row>
    <row r="13463" spans="1:34" ht="10.95" customHeight="1" outlineLevel="1" x14ac:dyDescent="0.25">
      <c r="A13463" t="s">
        <v>8041</v>
      </c>
      <c r="C13463" s="3" t="s">
        <v>12965</v>
      </c>
      <c r="D13463" s="3">
        <v>2498</v>
      </c>
      <c r="E13463" s="9">
        <v>2006</v>
      </c>
      <c r="F13463" s="7" t="s">
        <v>14720</v>
      </c>
      <c r="G13463" s="7" t="s">
        <v>5401</v>
      </c>
      <c r="H13463" s="8" t="s">
        <v>14724</v>
      </c>
      <c r="I13463" s="8" t="s">
        <v>14723</v>
      </c>
      <c r="J13463" s="19">
        <v>5</v>
      </c>
      <c r="K13463" s="19" t="s">
        <v>7738</v>
      </c>
      <c r="L13463" s="11"/>
      <c r="M13463" s="11"/>
      <c r="N13463" s="24"/>
      <c r="P13463" s="32"/>
      <c r="T13463" s="19"/>
      <c r="U13463" s="3"/>
      <c r="X13463" t="str">
        <f t="shared" si="821"/>
        <v/>
      </c>
      <c r="Z13463" t="str">
        <f t="shared" si="822"/>
        <v/>
      </c>
      <c r="AB13463" s="9"/>
      <c r="AC13463" t="s">
        <v>14724</v>
      </c>
      <c r="AD13463">
        <f t="shared" si="823"/>
        <v>0</v>
      </c>
      <c r="AF13463" s="3"/>
      <c r="AH13463" s="9"/>
    </row>
    <row r="13464" spans="1:34" ht="10.95" customHeight="1" outlineLevel="1" x14ac:dyDescent="0.25">
      <c r="A13464" t="s">
        <v>8041</v>
      </c>
      <c r="C13464" s="3" t="s">
        <v>12965</v>
      </c>
      <c r="D13464" s="3" t="s">
        <v>16307</v>
      </c>
      <c r="E13464" s="9">
        <v>2006</v>
      </c>
      <c r="F13464" s="7" t="s">
        <v>16308</v>
      </c>
      <c r="G13464" s="7" t="s">
        <v>5401</v>
      </c>
      <c r="H13464" s="8" t="s">
        <v>16309</v>
      </c>
      <c r="I13464" s="8" t="s">
        <v>16310</v>
      </c>
      <c r="J13464" s="19">
        <v>1</v>
      </c>
      <c r="K13464" s="19" t="s">
        <v>7736</v>
      </c>
      <c r="L13464" s="11">
        <v>3.2</v>
      </c>
      <c r="M13464" s="11"/>
      <c r="N13464" s="24"/>
      <c r="P13464" s="32"/>
      <c r="T13464" s="19"/>
      <c r="U13464" s="3"/>
      <c r="W13464" t="s">
        <v>7738</v>
      </c>
      <c r="X13464" t="str">
        <f t="shared" si="821"/>
        <v/>
      </c>
      <c r="Z13464" t="str">
        <f t="shared" si="822"/>
        <v/>
      </c>
      <c r="AB13464" s="9"/>
      <c r="AC13464" t="s">
        <v>16309</v>
      </c>
      <c r="AD13464">
        <f t="shared" si="823"/>
        <v>0</v>
      </c>
      <c r="AF13464" s="3">
        <v>1</v>
      </c>
      <c r="AH13464" s="9"/>
    </row>
    <row r="13465" spans="1:34" ht="10.95" customHeight="1" outlineLevel="1" x14ac:dyDescent="0.25">
      <c r="A13465" t="s">
        <v>8041</v>
      </c>
      <c r="C13465" s="3" t="s">
        <v>12965</v>
      </c>
      <c r="D13465" s="3">
        <v>2603</v>
      </c>
      <c r="E13465" s="9">
        <v>2007</v>
      </c>
      <c r="F13465" s="7" t="s">
        <v>14726</v>
      </c>
      <c r="G13465" s="7" t="s">
        <v>5401</v>
      </c>
      <c r="H13465" s="8" t="s">
        <v>14727</v>
      </c>
      <c r="I13465" s="8" t="s">
        <v>14725</v>
      </c>
      <c r="J13465" s="19">
        <v>5</v>
      </c>
      <c r="K13465" s="19" t="s">
        <v>7736</v>
      </c>
      <c r="L13465" s="11">
        <v>1.5</v>
      </c>
      <c r="M13465" s="11"/>
      <c r="N13465" s="24"/>
      <c r="P13465" s="32"/>
      <c r="T13465" s="19"/>
      <c r="U13465" s="3"/>
      <c r="X13465" t="str">
        <f t="shared" si="821"/>
        <v/>
      </c>
      <c r="Z13465" t="str">
        <f t="shared" si="822"/>
        <v/>
      </c>
      <c r="AB13465" s="9"/>
      <c r="AC13465" t="s">
        <v>14727</v>
      </c>
      <c r="AD13465">
        <f t="shared" si="823"/>
        <v>0</v>
      </c>
      <c r="AF13465" s="3"/>
      <c r="AH13465" s="9"/>
    </row>
    <row r="13466" spans="1:34" ht="10.95" customHeight="1" outlineLevel="1" x14ac:dyDescent="0.25">
      <c r="A13466" t="s">
        <v>8041</v>
      </c>
      <c r="C13466" s="3" t="s">
        <v>12965</v>
      </c>
      <c r="D13466" s="3">
        <v>2604</v>
      </c>
      <c r="E13466" s="9">
        <v>2007</v>
      </c>
      <c r="F13466" s="7" t="s">
        <v>14726</v>
      </c>
      <c r="G13466" s="7" t="s">
        <v>5401</v>
      </c>
      <c r="H13466" s="8" t="s">
        <v>14727</v>
      </c>
      <c r="I13466" s="8" t="s">
        <v>14725</v>
      </c>
      <c r="J13466" s="19">
        <v>2</v>
      </c>
      <c r="K13466" s="19" t="s">
        <v>7736</v>
      </c>
      <c r="L13466" s="11">
        <v>1.5</v>
      </c>
      <c r="M13466" s="11"/>
      <c r="N13466" s="24"/>
      <c r="P13466" s="32"/>
      <c r="T13466" s="19"/>
      <c r="U13466" s="3"/>
      <c r="X13466" t="str">
        <f t="shared" si="821"/>
        <v/>
      </c>
      <c r="Z13466" t="str">
        <f t="shared" si="822"/>
        <v/>
      </c>
      <c r="AB13466" s="9"/>
      <c r="AC13466" t="s">
        <v>14727</v>
      </c>
      <c r="AD13466">
        <f t="shared" si="823"/>
        <v>0</v>
      </c>
      <c r="AF13466" s="3"/>
      <c r="AH13466" s="9"/>
    </row>
    <row r="13467" spans="1:34" ht="10.95" customHeight="1" outlineLevel="1" x14ac:dyDescent="0.25">
      <c r="A13467" t="s">
        <v>8041</v>
      </c>
      <c r="C13467" s="3" t="s">
        <v>12965</v>
      </c>
      <c r="D13467" s="3">
        <v>2605</v>
      </c>
      <c r="E13467" s="9">
        <v>2007</v>
      </c>
      <c r="F13467" s="7" t="s">
        <v>14726</v>
      </c>
      <c r="G13467" s="7" t="s">
        <v>5401</v>
      </c>
      <c r="H13467" s="8" t="s">
        <v>14727</v>
      </c>
      <c r="I13467" s="8" t="s">
        <v>14725</v>
      </c>
      <c r="J13467" s="19">
        <v>5</v>
      </c>
      <c r="K13467" s="19" t="s">
        <v>7736</v>
      </c>
      <c r="L13467" s="11">
        <v>1.5</v>
      </c>
      <c r="M13467" s="11"/>
      <c r="N13467" s="24"/>
      <c r="P13467" s="32"/>
      <c r="T13467" s="19"/>
      <c r="U13467" s="3"/>
      <c r="X13467" t="str">
        <f t="shared" si="821"/>
        <v/>
      </c>
      <c r="Z13467" t="str">
        <f t="shared" si="822"/>
        <v/>
      </c>
      <c r="AB13467" s="9"/>
      <c r="AC13467" t="s">
        <v>14727</v>
      </c>
      <c r="AD13467">
        <f t="shared" si="823"/>
        <v>0</v>
      </c>
      <c r="AF13467" s="3"/>
      <c r="AH13467" s="9"/>
    </row>
    <row r="13468" spans="1:34" ht="10.95" customHeight="1" outlineLevel="1" x14ac:dyDescent="0.25">
      <c r="A13468" t="s">
        <v>8041</v>
      </c>
      <c r="C13468" s="3" t="s">
        <v>12965</v>
      </c>
      <c r="D13468" s="3">
        <v>2606</v>
      </c>
      <c r="E13468" s="9">
        <v>2007</v>
      </c>
      <c r="F13468" s="7" t="s">
        <v>14726</v>
      </c>
      <c r="G13468" s="7" t="s">
        <v>5401</v>
      </c>
      <c r="H13468" s="8" t="s">
        <v>14727</v>
      </c>
      <c r="I13468" s="8" t="s">
        <v>14725</v>
      </c>
      <c r="J13468" s="19">
        <v>5</v>
      </c>
      <c r="K13468" s="19" t="s">
        <v>7736</v>
      </c>
      <c r="L13468" s="11">
        <v>1.5</v>
      </c>
      <c r="M13468" s="11"/>
      <c r="N13468" s="24"/>
      <c r="P13468" s="32"/>
      <c r="T13468" s="19"/>
      <c r="U13468" s="3"/>
      <c r="X13468" t="str">
        <f t="shared" si="821"/>
        <v/>
      </c>
      <c r="Z13468" t="str">
        <f t="shared" si="822"/>
        <v/>
      </c>
      <c r="AB13468" s="9"/>
      <c r="AC13468" t="s">
        <v>14727</v>
      </c>
      <c r="AD13468">
        <f t="shared" si="823"/>
        <v>0</v>
      </c>
      <c r="AF13468" s="3"/>
      <c r="AH13468" s="9"/>
    </row>
    <row r="13469" spans="1:34" ht="10.95" customHeight="1" outlineLevel="1" x14ac:dyDescent="0.25">
      <c r="A13469" t="s">
        <v>8041</v>
      </c>
      <c r="C13469" s="3" t="s">
        <v>12965</v>
      </c>
      <c r="D13469" s="3">
        <v>2702</v>
      </c>
      <c r="E13469" s="9">
        <v>2009</v>
      </c>
      <c r="F13469" s="7" t="s">
        <v>14726</v>
      </c>
      <c r="G13469" s="7" t="s">
        <v>5401</v>
      </c>
      <c r="H13469" s="8" t="s">
        <v>14729</v>
      </c>
      <c r="I13469" s="8" t="s">
        <v>14728</v>
      </c>
      <c r="J13469" s="19">
        <v>2</v>
      </c>
      <c r="K13469" s="19" t="s">
        <v>20093</v>
      </c>
      <c r="L13469" s="11"/>
      <c r="M13469" s="11"/>
      <c r="N13469" s="24"/>
      <c r="P13469" s="32"/>
      <c r="T13469" s="19"/>
      <c r="U13469" s="3"/>
      <c r="X13469" t="str">
        <f t="shared" si="821"/>
        <v/>
      </c>
      <c r="Z13469" t="str">
        <f t="shared" si="822"/>
        <v/>
      </c>
      <c r="AB13469" s="9"/>
      <c r="AC13469" t="s">
        <v>14729</v>
      </c>
      <c r="AD13469">
        <f t="shared" si="823"/>
        <v>0</v>
      </c>
      <c r="AF13469" s="3"/>
      <c r="AH13469" s="9"/>
    </row>
    <row r="13470" spans="1:34" ht="10.95" customHeight="1" outlineLevel="1" x14ac:dyDescent="0.25">
      <c r="A13470" t="s">
        <v>8041</v>
      </c>
      <c r="C13470" s="3" t="s">
        <v>12965</v>
      </c>
      <c r="D13470" s="3">
        <v>2703</v>
      </c>
      <c r="E13470" s="9">
        <v>2009</v>
      </c>
      <c r="F13470" s="7" t="s">
        <v>14726</v>
      </c>
      <c r="G13470" s="7" t="s">
        <v>5401</v>
      </c>
      <c r="H13470" s="8" t="s">
        <v>14729</v>
      </c>
      <c r="I13470" s="8" t="s">
        <v>14728</v>
      </c>
      <c r="J13470" s="19">
        <v>2</v>
      </c>
      <c r="K13470" s="19" t="s">
        <v>20093</v>
      </c>
      <c r="L13470" s="11"/>
      <c r="M13470" s="11"/>
      <c r="N13470" s="24"/>
      <c r="P13470" s="32"/>
      <c r="T13470" s="19"/>
      <c r="U13470" s="3"/>
      <c r="X13470" t="str">
        <f t="shared" si="821"/>
        <v/>
      </c>
      <c r="Z13470" t="str">
        <f t="shared" si="822"/>
        <v/>
      </c>
      <c r="AB13470" s="9"/>
      <c r="AC13470" t="s">
        <v>14729</v>
      </c>
      <c r="AD13470">
        <f t="shared" si="823"/>
        <v>0</v>
      </c>
      <c r="AF13470" s="3"/>
      <c r="AH13470" s="9"/>
    </row>
    <row r="13471" spans="1:34" ht="10.95" customHeight="1" outlineLevel="1" x14ac:dyDescent="0.25">
      <c r="A13471" t="s">
        <v>8041</v>
      </c>
      <c r="C13471" s="3" t="s">
        <v>12965</v>
      </c>
      <c r="D13471" s="3" t="s">
        <v>16301</v>
      </c>
      <c r="E13471" s="9">
        <v>2009</v>
      </c>
      <c r="F13471" s="7" t="s">
        <v>16302</v>
      </c>
      <c r="G13471" s="7" t="s">
        <v>5401</v>
      </c>
      <c r="H13471" s="8" t="s">
        <v>14729</v>
      </c>
      <c r="I13471" s="8" t="s">
        <v>14728</v>
      </c>
      <c r="J13471" s="19">
        <v>2</v>
      </c>
      <c r="K13471" s="19" t="s">
        <v>7736</v>
      </c>
      <c r="L13471" s="11">
        <v>5</v>
      </c>
      <c r="M13471" s="11"/>
      <c r="N13471" s="24"/>
      <c r="P13471" s="32"/>
      <c r="T13471" s="19"/>
      <c r="U13471" s="3"/>
      <c r="W13471" t="s">
        <v>7738</v>
      </c>
      <c r="X13471" t="str">
        <f t="shared" si="821"/>
        <v/>
      </c>
      <c r="Z13471">
        <f t="shared" si="822"/>
        <v>1</v>
      </c>
      <c r="AB13471" s="9"/>
      <c r="AC13471" t="s">
        <v>14729</v>
      </c>
      <c r="AD13471">
        <f t="shared" si="823"/>
        <v>0</v>
      </c>
      <c r="AF13471" s="3"/>
      <c r="AH13471" s="9"/>
    </row>
    <row r="13472" spans="1:34" ht="10.95" customHeight="1" outlineLevel="1" x14ac:dyDescent="0.25">
      <c r="A13472" t="s">
        <v>8041</v>
      </c>
      <c r="C13472" s="3" t="s">
        <v>12965</v>
      </c>
      <c r="D13472" s="3" t="s">
        <v>16301</v>
      </c>
      <c r="E13472" s="9">
        <v>2009</v>
      </c>
      <c r="F13472" s="7" t="s">
        <v>16303</v>
      </c>
      <c r="G13472" s="7" t="s">
        <v>5401</v>
      </c>
      <c r="H13472" s="8" t="s">
        <v>14729</v>
      </c>
      <c r="I13472" s="8" t="s">
        <v>14728</v>
      </c>
      <c r="J13472" s="19">
        <v>2</v>
      </c>
      <c r="K13472" s="19" t="s">
        <v>7736</v>
      </c>
      <c r="L13472" s="11">
        <v>2.6</v>
      </c>
      <c r="M13472" s="11"/>
      <c r="N13472" s="24"/>
      <c r="P13472" s="32"/>
      <c r="T13472" s="19"/>
      <c r="U13472" s="3"/>
      <c r="W13472" t="s">
        <v>7738</v>
      </c>
      <c r="X13472">
        <f t="shared" si="821"/>
        <v>1</v>
      </c>
      <c r="Z13472" t="str">
        <f t="shared" si="822"/>
        <v/>
      </c>
      <c r="AB13472" s="9"/>
      <c r="AC13472" t="s">
        <v>14729</v>
      </c>
      <c r="AD13472">
        <f t="shared" si="823"/>
        <v>0</v>
      </c>
      <c r="AF13472" s="3"/>
      <c r="AH13472" s="9"/>
    </row>
    <row r="13473" spans="1:48" ht="10.95" customHeight="1" outlineLevel="1" x14ac:dyDescent="0.25">
      <c r="A13473" t="s">
        <v>8041</v>
      </c>
      <c r="C13473" s="3" t="s">
        <v>12965</v>
      </c>
      <c r="D13473" s="3" t="s">
        <v>16301</v>
      </c>
      <c r="E13473" s="9">
        <v>2009</v>
      </c>
      <c r="F13473" s="7" t="s">
        <v>16303</v>
      </c>
      <c r="G13473" s="7" t="s">
        <v>5401</v>
      </c>
      <c r="H13473" s="8" t="s">
        <v>14729</v>
      </c>
      <c r="I13473" s="8" t="s">
        <v>14728</v>
      </c>
      <c r="J13473" s="19">
        <v>2</v>
      </c>
      <c r="K13473" s="19" t="s">
        <v>7736</v>
      </c>
      <c r="L13473" s="11">
        <v>2.6</v>
      </c>
      <c r="M13473" s="11"/>
      <c r="N13473" s="24"/>
      <c r="P13473" s="32"/>
      <c r="T13473" s="19"/>
      <c r="U13473" s="3"/>
      <c r="W13473" t="s">
        <v>7738</v>
      </c>
      <c r="X13473">
        <f t="shared" si="821"/>
        <v>1</v>
      </c>
      <c r="Z13473" t="str">
        <f t="shared" si="822"/>
        <v/>
      </c>
      <c r="AB13473" s="9"/>
      <c r="AC13473" t="s">
        <v>14729</v>
      </c>
      <c r="AD13473">
        <f t="shared" si="823"/>
        <v>0</v>
      </c>
      <c r="AF13473" s="3"/>
      <c r="AH13473" s="9"/>
    </row>
    <row r="13474" spans="1:48" ht="10.95" customHeight="1" outlineLevel="1" x14ac:dyDescent="0.25">
      <c r="A13474" t="s">
        <v>8041</v>
      </c>
      <c r="C13474" s="3" t="s">
        <v>12965</v>
      </c>
      <c r="D13474" s="3">
        <v>2919</v>
      </c>
      <c r="E13474" s="9">
        <v>2013</v>
      </c>
      <c r="F13474" s="7" t="s">
        <v>14731</v>
      </c>
      <c r="G13474" s="7" t="s">
        <v>5401</v>
      </c>
      <c r="H13474" s="8" t="s">
        <v>14732</v>
      </c>
      <c r="I13474" s="8" t="s">
        <v>14730</v>
      </c>
      <c r="J13474" s="19">
        <v>1</v>
      </c>
      <c r="K13474" s="19" t="s">
        <v>7738</v>
      </c>
      <c r="L13474" s="11"/>
      <c r="M13474" s="11"/>
      <c r="N13474" s="24"/>
      <c r="P13474" s="32"/>
      <c r="T13474" s="19"/>
      <c r="U13474" s="3"/>
      <c r="X13474" t="str">
        <f t="shared" si="821"/>
        <v/>
      </c>
      <c r="Z13474" t="str">
        <f t="shared" si="822"/>
        <v/>
      </c>
      <c r="AB13474" s="9"/>
      <c r="AC13474" t="s">
        <v>14732</v>
      </c>
      <c r="AD13474">
        <f t="shared" si="823"/>
        <v>0</v>
      </c>
      <c r="AF13474" s="3"/>
      <c r="AH13474" s="9"/>
    </row>
    <row r="13475" spans="1:48" ht="10.95" customHeight="1" outlineLevel="1" x14ac:dyDescent="0.25">
      <c r="A13475" t="s">
        <v>8041</v>
      </c>
      <c r="C13475" s="3" t="s">
        <v>12965</v>
      </c>
      <c r="D13475" s="3">
        <v>2920</v>
      </c>
      <c r="E13475" s="9">
        <v>2013</v>
      </c>
      <c r="F13475" s="7" t="s">
        <v>14731</v>
      </c>
      <c r="G13475" s="7" t="s">
        <v>5401</v>
      </c>
      <c r="H13475" s="8" t="s">
        <v>14733</v>
      </c>
      <c r="I13475" s="8" t="s">
        <v>14730</v>
      </c>
      <c r="J13475" s="19">
        <v>4</v>
      </c>
      <c r="K13475" s="19" t="s">
        <v>7738</v>
      </c>
      <c r="L13475" s="11"/>
      <c r="M13475" s="11"/>
      <c r="N13475" s="24"/>
      <c r="P13475" s="32"/>
      <c r="T13475" s="19"/>
      <c r="U13475" s="3"/>
      <c r="X13475" t="str">
        <f t="shared" si="821"/>
        <v/>
      </c>
      <c r="Z13475" t="str">
        <f t="shared" si="822"/>
        <v/>
      </c>
      <c r="AB13475" s="9"/>
      <c r="AC13475" t="s">
        <v>14733</v>
      </c>
      <c r="AD13475">
        <f t="shared" si="823"/>
        <v>0</v>
      </c>
      <c r="AF13475" s="3"/>
      <c r="AH13475" s="9"/>
    </row>
    <row r="13476" spans="1:48" ht="10.95" customHeight="1" outlineLevel="1" x14ac:dyDescent="0.25">
      <c r="A13476" t="s">
        <v>8041</v>
      </c>
      <c r="C13476" s="3" t="s">
        <v>12965</v>
      </c>
      <c r="D13476" s="3" t="s">
        <v>16304</v>
      </c>
      <c r="E13476" s="9">
        <v>2013</v>
      </c>
      <c r="F13476" s="10" t="s">
        <v>22259</v>
      </c>
      <c r="G13476" s="7" t="s">
        <v>5401</v>
      </c>
      <c r="H13476" s="8" t="s">
        <v>14732</v>
      </c>
      <c r="I13476" s="8" t="s">
        <v>14730</v>
      </c>
      <c r="J13476" s="19">
        <v>1</v>
      </c>
      <c r="K13476" s="19" t="s">
        <v>7736</v>
      </c>
      <c r="L13476" s="11">
        <v>2.5</v>
      </c>
      <c r="M13476" s="11"/>
      <c r="N13476" s="24"/>
      <c r="P13476" s="32"/>
      <c r="T13476" s="19"/>
      <c r="U13476" s="3"/>
      <c r="W13476" t="s">
        <v>7738</v>
      </c>
      <c r="X13476">
        <f t="shared" si="821"/>
        <v>1</v>
      </c>
      <c r="Y13476">
        <v>1</v>
      </c>
      <c r="Z13476" t="str">
        <f t="shared" si="822"/>
        <v/>
      </c>
      <c r="AB13476" s="9"/>
      <c r="AC13476" t="s">
        <v>14732</v>
      </c>
      <c r="AD13476">
        <f t="shared" si="823"/>
        <v>0</v>
      </c>
      <c r="AF13476" s="3"/>
      <c r="AH13476" s="9"/>
    </row>
    <row r="13477" spans="1:48" ht="10.95" customHeight="1" outlineLevel="1" x14ac:dyDescent="0.25">
      <c r="A13477" t="s">
        <v>8041</v>
      </c>
      <c r="C13477" s="3" t="s">
        <v>12965</v>
      </c>
      <c r="D13477" s="3" t="s">
        <v>9597</v>
      </c>
      <c r="E13477" s="9">
        <v>2013</v>
      </c>
      <c r="F13477" s="7" t="s">
        <v>16305</v>
      </c>
      <c r="G13477" s="7" t="s">
        <v>5401</v>
      </c>
      <c r="H13477" s="8" t="s">
        <v>14733</v>
      </c>
      <c r="I13477" s="8" t="s">
        <v>14730</v>
      </c>
      <c r="J13477" s="19">
        <v>4</v>
      </c>
      <c r="K13477" s="19" t="s">
        <v>7736</v>
      </c>
      <c r="L13477" s="11">
        <v>2.5</v>
      </c>
      <c r="M13477" s="11"/>
      <c r="N13477" s="24"/>
      <c r="P13477" s="32"/>
      <c r="T13477" s="19"/>
      <c r="U13477" s="3"/>
      <c r="W13477" t="s">
        <v>7738</v>
      </c>
      <c r="X13477">
        <f t="shared" si="821"/>
        <v>1</v>
      </c>
      <c r="Y13477">
        <v>1</v>
      </c>
      <c r="Z13477" t="str">
        <f t="shared" si="822"/>
        <v/>
      </c>
      <c r="AB13477" s="9"/>
      <c r="AC13477" t="s">
        <v>14733</v>
      </c>
      <c r="AD13477">
        <f t="shared" si="823"/>
        <v>0</v>
      </c>
      <c r="AF13477" s="3"/>
      <c r="AH13477" s="9"/>
    </row>
    <row r="13478" spans="1:48" ht="10.95" customHeight="1" outlineLevel="1" x14ac:dyDescent="0.25">
      <c r="A13478" t="s">
        <v>8041</v>
      </c>
      <c r="C13478" s="3" t="s">
        <v>12965</v>
      </c>
      <c r="D13478" s="3" t="s">
        <v>16306</v>
      </c>
      <c r="E13478" s="9">
        <v>2013</v>
      </c>
      <c r="F13478" s="10" t="s">
        <v>22260</v>
      </c>
      <c r="G13478" s="7" t="s">
        <v>5401</v>
      </c>
      <c r="H13478" s="8" t="s">
        <v>14732</v>
      </c>
      <c r="I13478" s="8" t="s">
        <v>14730</v>
      </c>
      <c r="J13478" s="19">
        <v>1</v>
      </c>
      <c r="K13478" s="19" t="s">
        <v>7736</v>
      </c>
      <c r="L13478" s="11">
        <v>3</v>
      </c>
      <c r="M13478" s="11"/>
      <c r="N13478" s="24"/>
      <c r="P13478" s="32"/>
      <c r="T13478" s="19"/>
      <c r="U13478" s="3"/>
      <c r="W13478" t="s">
        <v>7738</v>
      </c>
      <c r="X13478" t="str">
        <f t="shared" si="821"/>
        <v/>
      </c>
      <c r="Y13478">
        <v>1</v>
      </c>
      <c r="Z13478" t="str">
        <f t="shared" si="822"/>
        <v/>
      </c>
      <c r="AB13478" s="9"/>
      <c r="AC13478" t="s">
        <v>14732</v>
      </c>
      <c r="AD13478">
        <f t="shared" si="823"/>
        <v>0</v>
      </c>
      <c r="AF13478" s="3"/>
      <c r="AH13478" s="9"/>
    </row>
    <row r="13479" spans="1:48" ht="10.95" customHeight="1" outlineLevel="1" x14ac:dyDescent="0.25">
      <c r="A13479" t="s">
        <v>8041</v>
      </c>
      <c r="C13479" s="3" t="s">
        <v>12965</v>
      </c>
      <c r="D13479" s="3">
        <v>2953</v>
      </c>
      <c r="E13479" s="9">
        <v>2013</v>
      </c>
      <c r="F13479" s="7" t="s">
        <v>14735</v>
      </c>
      <c r="G13479" s="7" t="s">
        <v>5401</v>
      </c>
      <c r="H13479" s="8" t="s">
        <v>2382</v>
      </c>
      <c r="I13479" s="8" t="s">
        <v>14734</v>
      </c>
      <c r="J13479" s="19">
        <v>1</v>
      </c>
      <c r="K13479" s="19" t="s">
        <v>7738</v>
      </c>
      <c r="L13479" s="11"/>
      <c r="M13479" s="11"/>
      <c r="N13479" s="24"/>
      <c r="P13479" s="32"/>
      <c r="T13479" s="19"/>
      <c r="U13479" s="3"/>
      <c r="X13479" t="str">
        <f t="shared" si="821"/>
        <v/>
      </c>
      <c r="Z13479" t="str">
        <f t="shared" si="822"/>
        <v/>
      </c>
      <c r="AB13479" s="9"/>
      <c r="AC13479" t="s">
        <v>2382</v>
      </c>
      <c r="AD13479">
        <f t="shared" si="823"/>
        <v>0</v>
      </c>
      <c r="AF13479" s="3"/>
      <c r="AH13479" s="9"/>
    </row>
    <row r="13480" spans="1:48" ht="10.95" customHeight="1" outlineLevel="1" x14ac:dyDescent="0.25">
      <c r="A13480" t="s">
        <v>8041</v>
      </c>
      <c r="C13480" s="3" t="s">
        <v>12965</v>
      </c>
      <c r="D13480" s="3">
        <v>3131</v>
      </c>
      <c r="E13480" s="9">
        <v>2016</v>
      </c>
      <c r="F13480" s="7" t="s">
        <v>14735</v>
      </c>
      <c r="G13480" s="7" t="s">
        <v>5401</v>
      </c>
      <c r="H13480" s="8" t="s">
        <v>14732</v>
      </c>
      <c r="I13480" s="8" t="s">
        <v>16315</v>
      </c>
      <c r="J13480" s="19">
        <v>3</v>
      </c>
      <c r="K13480" s="19" t="s">
        <v>7736</v>
      </c>
      <c r="L13480" s="11">
        <v>3.5</v>
      </c>
      <c r="M13480" s="11"/>
      <c r="N13480" s="24"/>
      <c r="P13480" s="32"/>
      <c r="T13480" s="19"/>
      <c r="U13480" s="3"/>
      <c r="X13480" t="str">
        <f t="shared" si="821"/>
        <v/>
      </c>
      <c r="Z13480" t="str">
        <f t="shared" si="822"/>
        <v/>
      </c>
      <c r="AB13480" s="9"/>
      <c r="AC13480" t="s">
        <v>14732</v>
      </c>
      <c r="AD13480">
        <f t="shared" si="823"/>
        <v>0</v>
      </c>
      <c r="AF13480" s="3"/>
      <c r="AH13480" s="9"/>
    </row>
    <row r="13481" spans="1:48" ht="10.95" customHeight="1" outlineLevel="1" x14ac:dyDescent="0.25">
      <c r="A13481" t="s">
        <v>8041</v>
      </c>
      <c r="C13481" s="3" t="s">
        <v>12965</v>
      </c>
      <c r="D13481" s="3">
        <v>3304</v>
      </c>
      <c r="E13481" s="9">
        <v>2018</v>
      </c>
      <c r="F13481" s="7" t="s">
        <v>14737</v>
      </c>
      <c r="G13481" s="7" t="s">
        <v>5401</v>
      </c>
      <c r="H13481" s="8" t="s">
        <v>14738</v>
      </c>
      <c r="I13481" s="8" t="s">
        <v>14736</v>
      </c>
      <c r="J13481" s="19">
        <v>2</v>
      </c>
      <c r="K13481" s="19" t="s">
        <v>7738</v>
      </c>
      <c r="L13481" s="11"/>
      <c r="M13481" s="11"/>
      <c r="N13481" s="24"/>
      <c r="P13481" s="32"/>
      <c r="T13481" s="19"/>
      <c r="U13481" s="3"/>
      <c r="X13481" t="str">
        <f t="shared" si="821"/>
        <v/>
      </c>
      <c r="Z13481" t="str">
        <f t="shared" si="822"/>
        <v/>
      </c>
      <c r="AB13481" s="9"/>
      <c r="AC13481" t="s">
        <v>14738</v>
      </c>
      <c r="AD13481">
        <f t="shared" si="823"/>
        <v>0</v>
      </c>
      <c r="AF13481" s="3"/>
      <c r="AH13481" s="9"/>
    </row>
    <row r="13482" spans="1:48" ht="10.95" customHeight="1" outlineLevel="1" x14ac:dyDescent="0.25">
      <c r="A13482" t="s">
        <v>8041</v>
      </c>
      <c r="C13482" s="3" t="s">
        <v>12965</v>
      </c>
      <c r="D13482" s="3">
        <v>3408</v>
      </c>
      <c r="E13482" s="9">
        <v>2019</v>
      </c>
      <c r="F13482" s="7" t="s">
        <v>20510</v>
      </c>
      <c r="G13482" s="7" t="s">
        <v>5401</v>
      </c>
      <c r="H13482" s="8" t="s">
        <v>14738</v>
      </c>
      <c r="I13482" s="8" t="s">
        <v>20511</v>
      </c>
      <c r="J13482" s="19">
        <v>5</v>
      </c>
      <c r="K13482" s="19" t="s">
        <v>7736</v>
      </c>
      <c r="L13482" s="11">
        <v>2.75</v>
      </c>
      <c r="M13482" s="11"/>
      <c r="N13482" s="24"/>
      <c r="P13482" s="32"/>
      <c r="T13482" s="19"/>
      <c r="U13482" s="3"/>
      <c r="X13482" t="str">
        <f t="shared" si="821"/>
        <v/>
      </c>
      <c r="Z13482" t="str">
        <f t="shared" si="822"/>
        <v/>
      </c>
      <c r="AB13482" s="9"/>
      <c r="AC13482" t="s">
        <v>14738</v>
      </c>
      <c r="AD13482">
        <f t="shared" si="823"/>
        <v>0</v>
      </c>
      <c r="AF13482" s="3"/>
      <c r="AH13482" s="9"/>
    </row>
    <row r="13483" spans="1:48" ht="10.95" customHeight="1" x14ac:dyDescent="0.25">
      <c r="A13483" s="6" t="s">
        <v>11343</v>
      </c>
      <c r="B13483" t="s">
        <v>12038</v>
      </c>
      <c r="C13483" s="3" t="s">
        <v>11994</v>
      </c>
      <c r="E13483" s="9"/>
      <c r="F13483" s="7"/>
      <c r="G13483" s="7"/>
      <c r="H13483" s="8"/>
      <c r="I13483" s="8"/>
      <c r="J13483" s="19"/>
      <c r="K13483" s="19"/>
      <c r="L13483" s="11"/>
      <c r="M13483" s="11">
        <f>SUM(L13484:L13513)</f>
        <v>36.399999999999991</v>
      </c>
      <c r="N13483" s="24">
        <v>682</v>
      </c>
      <c r="O13483">
        <f>COUNTIF(K13484:K13513,"*")</f>
        <v>30</v>
      </c>
      <c r="P13483" s="32">
        <f>O13483/N13483</f>
        <v>4.398826979472141E-2</v>
      </c>
      <c r="Q13483">
        <f>COUNTIF(K13484:K13513,"Y")+COUNTIF(K13484:K13513,"S")</f>
        <v>30</v>
      </c>
      <c r="T13483" s="20" t="s">
        <v>7738</v>
      </c>
      <c r="U13483" s="3"/>
      <c r="V13483" t="s">
        <v>18505</v>
      </c>
      <c r="X13483" t="str">
        <f t="shared" si="821"/>
        <v/>
      </c>
      <c r="Z13483" t="str">
        <f t="shared" si="822"/>
        <v/>
      </c>
      <c r="AB13483" s="9"/>
      <c r="AE13483">
        <f>COUNTIF(AD13484:AD13513,"1")</f>
        <v>0</v>
      </c>
      <c r="AF13483" s="3"/>
      <c r="AH13483" s="9"/>
      <c r="AI13483">
        <f>COUNTIF($J13484:$J13513,"1")-COUNTIFS($J13484:$J13513,"1",$K13484:$K13513,"V")</f>
        <v>0</v>
      </c>
      <c r="AJ13483">
        <f>COUNTIFS($J13484:$J13513,"1",$K13484:$K13513,"Y")+COUNTIFS($J13484:$J13513,"1",$K13484:$K13513,"s")</f>
        <v>0</v>
      </c>
      <c r="AK13483">
        <f>COUNTIF($J13484:$J13513,"2")-COUNTIFS($J13484:$J13513,"2",$K13484:$K13513,"V")</f>
        <v>2</v>
      </c>
      <c r="AL13483">
        <f>COUNTIFS($J13484:$J13513,"2",$K13484:$K13513,"Y")+COUNTIFS($J13484:$J13513,"2",$K13484:$K13513,"s")</f>
        <v>2</v>
      </c>
      <c r="AM13483">
        <f>COUNTIF($J13484:$J13513,"3")-COUNTIFS($J13484:$J13513,"3",$K13484:$K13513,"V")</f>
        <v>0</v>
      </c>
      <c r="AN13483">
        <f>COUNTIFS($J13484:$J13513,"3",$K13484:$K13513,"Y")+COUNTIFS($J13484:$J13513,"3",$K13484:$K13513,"s")</f>
        <v>0</v>
      </c>
      <c r="AO13483">
        <f>COUNTIF($J13484:$J13513,"4")-COUNTIFS($J13484:$J13513,"4",$K13484:$K13513,"V")</f>
        <v>0</v>
      </c>
      <c r="AP13483">
        <f>COUNTIFS($J13484:$J13513,"4",$K13484:$K13513,"Y")+COUNTIFS($J13484:$J13513,"4",$K13484:$K13513,"s")</f>
        <v>0</v>
      </c>
      <c r="AQ13483">
        <f>COUNTIF($J13484:$J13513,"5")-COUNTIFS($J13484:$J13513,"5",$K13484:$K13513,"V")</f>
        <v>3</v>
      </c>
      <c r="AR13483">
        <f>COUNTIFS($J13484:$J13513,"5",$K13484:$K13513,"Y")+COUNTIFS($J13484:$J13513,"5",$K13484:$K13513,"s")</f>
        <v>3</v>
      </c>
      <c r="AS13483">
        <f>COUNTIF($J13484:$J13513,"6")-COUNTIFS($J13484:$J13513,"6",$K13484:$K13513,"V")</f>
        <v>0</v>
      </c>
      <c r="AT13483">
        <f>COUNTIFS($J13484:$J13513,"6",$K13484:$K13513,"Y")+COUNTIFS($J13484:$J13513,"6",$K13484:$K13513,"s")</f>
        <v>0</v>
      </c>
      <c r="AU13483">
        <f>COUNTIF($J13484:$J13513,"7")-COUNTIFS($J13484:$J13513,"7",$K13484:$K13513,"V")</f>
        <v>25</v>
      </c>
      <c r="AV13483">
        <f>COUNTIFS($J13484:$J13513,"7",$K13484:$K13513,"Y")+COUNTIFS($J13484:$J13513,"7",$K13484:$K13513,"s")</f>
        <v>25</v>
      </c>
    </row>
    <row r="13484" spans="1:48" ht="10.95" customHeight="1" outlineLevel="1" x14ac:dyDescent="0.25">
      <c r="A13484" t="s">
        <v>5582</v>
      </c>
      <c r="C13484" s="3" t="s">
        <v>11994</v>
      </c>
      <c r="D13484" s="3">
        <v>305</v>
      </c>
      <c r="E13484" s="9">
        <v>1961</v>
      </c>
      <c r="F13484" s="7" t="s">
        <v>5141</v>
      </c>
      <c r="G13484" s="7" t="s">
        <v>5401</v>
      </c>
      <c r="H13484" s="8" t="s">
        <v>9617</v>
      </c>
      <c r="I13484" s="8" t="s">
        <v>20038</v>
      </c>
      <c r="J13484" s="19">
        <v>7</v>
      </c>
      <c r="K13484" s="19" t="s">
        <v>7736</v>
      </c>
      <c r="L13484" s="11">
        <v>0.3</v>
      </c>
      <c r="M13484" s="11"/>
      <c r="N13484" s="24"/>
      <c r="P13484" s="32"/>
      <c r="T13484" s="19"/>
      <c r="U13484" s="3"/>
      <c r="X13484" t="str">
        <f t="shared" si="821"/>
        <v/>
      </c>
      <c r="Z13484" t="str">
        <f t="shared" si="822"/>
        <v/>
      </c>
      <c r="AB13484" s="9"/>
      <c r="AC13484" t="s">
        <v>9617</v>
      </c>
      <c r="AD13484">
        <f t="shared" ref="AD13484:AD13513" si="824">COUNTIF(H13484,"*Fuji*")</f>
        <v>0</v>
      </c>
      <c r="AF13484" s="3"/>
      <c r="AH13484" s="9"/>
    </row>
    <row r="13485" spans="1:48" ht="10.95" customHeight="1" outlineLevel="1" x14ac:dyDescent="0.25">
      <c r="A13485" t="s">
        <v>5582</v>
      </c>
      <c r="C13485" s="3" t="s">
        <v>11994</v>
      </c>
      <c r="D13485" s="3">
        <v>461</v>
      </c>
      <c r="E13485" s="9">
        <v>1979</v>
      </c>
      <c r="F13485" s="7" t="s">
        <v>184</v>
      </c>
      <c r="G13485" s="7" t="s">
        <v>5401</v>
      </c>
      <c r="H13485" s="8" t="s">
        <v>20602</v>
      </c>
      <c r="I13485" s="8" t="s">
        <v>20601</v>
      </c>
      <c r="J13485" s="19">
        <v>7</v>
      </c>
      <c r="K13485" s="19" t="s">
        <v>7736</v>
      </c>
      <c r="L13485" s="11">
        <v>0.35</v>
      </c>
      <c r="M13485" s="11"/>
      <c r="N13485" s="24"/>
      <c r="P13485" s="32"/>
      <c r="T13485" s="19"/>
      <c r="U13485" s="3"/>
      <c r="X13485" t="str">
        <f t="shared" si="821"/>
        <v/>
      </c>
      <c r="Z13485" t="str">
        <f t="shared" si="822"/>
        <v/>
      </c>
      <c r="AB13485" s="9"/>
      <c r="AC13485" t="s">
        <v>20602</v>
      </c>
      <c r="AD13485">
        <f t="shared" si="824"/>
        <v>0</v>
      </c>
      <c r="AF13485" s="3"/>
      <c r="AH13485" s="9"/>
    </row>
    <row r="13486" spans="1:48" ht="10.95" customHeight="1" outlineLevel="1" x14ac:dyDescent="0.25">
      <c r="A13486" t="s">
        <v>5582</v>
      </c>
      <c r="C13486" s="3" t="s">
        <v>11994</v>
      </c>
      <c r="D13486" s="3">
        <v>462</v>
      </c>
      <c r="E13486" s="9">
        <v>1979</v>
      </c>
      <c r="F13486" s="7" t="s">
        <v>5242</v>
      </c>
      <c r="G13486" s="7" t="s">
        <v>5401</v>
      </c>
      <c r="H13486" s="8" t="s">
        <v>10282</v>
      </c>
      <c r="I13486" s="8" t="s">
        <v>20601</v>
      </c>
      <c r="J13486" s="19">
        <v>7</v>
      </c>
      <c r="K13486" s="19" t="s">
        <v>7736</v>
      </c>
      <c r="L13486" s="11">
        <v>0.35</v>
      </c>
      <c r="M13486" s="11"/>
      <c r="N13486" s="24"/>
      <c r="P13486" s="32"/>
      <c r="T13486" s="19"/>
      <c r="U13486" s="3"/>
      <c r="X13486" t="str">
        <f t="shared" si="821"/>
        <v/>
      </c>
      <c r="Z13486" t="str">
        <f t="shared" si="822"/>
        <v/>
      </c>
      <c r="AB13486" s="9"/>
      <c r="AC13486" t="s">
        <v>10282</v>
      </c>
      <c r="AD13486">
        <f t="shared" si="824"/>
        <v>0</v>
      </c>
      <c r="AF13486" s="3"/>
      <c r="AH13486" s="9"/>
    </row>
    <row r="13487" spans="1:48" ht="10.95" customHeight="1" outlineLevel="1" x14ac:dyDescent="0.25">
      <c r="A13487" t="s">
        <v>5582</v>
      </c>
      <c r="C13487" s="3" t="s">
        <v>11994</v>
      </c>
      <c r="D13487" s="3">
        <v>463</v>
      </c>
      <c r="E13487" s="9">
        <v>1979</v>
      </c>
      <c r="F13487" s="7" t="s">
        <v>2977</v>
      </c>
      <c r="G13487" s="7" t="s">
        <v>5401</v>
      </c>
      <c r="H13487" s="8" t="s">
        <v>9376</v>
      </c>
      <c r="I13487" s="8" t="s">
        <v>20601</v>
      </c>
      <c r="J13487" s="19">
        <v>7</v>
      </c>
      <c r="K13487" s="19" t="s">
        <v>7736</v>
      </c>
      <c r="L13487" s="11">
        <v>0.35</v>
      </c>
      <c r="M13487" s="11"/>
      <c r="N13487" s="24"/>
      <c r="P13487" s="32"/>
      <c r="T13487" s="19"/>
      <c r="U13487" s="3"/>
      <c r="X13487" t="str">
        <f t="shared" si="821"/>
        <v/>
      </c>
      <c r="Z13487" t="str">
        <f t="shared" si="822"/>
        <v/>
      </c>
      <c r="AB13487" s="9"/>
      <c r="AC13487" t="s">
        <v>9376</v>
      </c>
      <c r="AD13487">
        <f t="shared" si="824"/>
        <v>0</v>
      </c>
      <c r="AF13487" s="3"/>
      <c r="AH13487" s="9"/>
    </row>
    <row r="13488" spans="1:48" ht="10.95" customHeight="1" outlineLevel="1" x14ac:dyDescent="0.25">
      <c r="A13488" t="s">
        <v>5582</v>
      </c>
      <c r="C13488" s="3" t="s">
        <v>11994</v>
      </c>
      <c r="D13488" s="3">
        <v>464</v>
      </c>
      <c r="E13488" s="9">
        <v>1979</v>
      </c>
      <c r="F13488" s="7" t="s">
        <v>5143</v>
      </c>
      <c r="G13488" s="7" t="s">
        <v>5401</v>
      </c>
      <c r="H13488" s="8" t="s">
        <v>9373</v>
      </c>
      <c r="I13488" s="8" t="s">
        <v>20601</v>
      </c>
      <c r="J13488" s="19">
        <v>7</v>
      </c>
      <c r="K13488" s="19" t="s">
        <v>7736</v>
      </c>
      <c r="L13488" s="11">
        <v>0.35</v>
      </c>
      <c r="M13488" s="11"/>
      <c r="N13488" s="24"/>
      <c r="P13488" s="32"/>
      <c r="T13488" s="19"/>
      <c r="U13488" s="3"/>
      <c r="X13488" t="str">
        <f t="shared" si="821"/>
        <v/>
      </c>
      <c r="Z13488" t="str">
        <f t="shared" si="822"/>
        <v/>
      </c>
      <c r="AB13488" s="9"/>
      <c r="AC13488" t="s">
        <v>9373</v>
      </c>
      <c r="AD13488">
        <f t="shared" si="824"/>
        <v>0</v>
      </c>
      <c r="AF13488" s="3"/>
      <c r="AH13488" s="9"/>
    </row>
    <row r="13489" spans="1:34" ht="10.95" customHeight="1" outlineLevel="1" x14ac:dyDescent="0.25">
      <c r="A13489" t="s">
        <v>5582</v>
      </c>
      <c r="C13489" s="3" t="s">
        <v>11994</v>
      </c>
      <c r="D13489" s="3" t="s">
        <v>19943</v>
      </c>
      <c r="E13489" s="9">
        <v>1979</v>
      </c>
      <c r="F13489" s="7" t="s">
        <v>21208</v>
      </c>
      <c r="G13489" s="7" t="s">
        <v>5401</v>
      </c>
      <c r="H13489" s="8" t="s">
        <v>7560</v>
      </c>
      <c r="I13489" s="8" t="s">
        <v>20601</v>
      </c>
      <c r="J13489" s="19">
        <v>7</v>
      </c>
      <c r="K13489" s="19" t="s">
        <v>7736</v>
      </c>
      <c r="L13489" s="11">
        <v>3</v>
      </c>
      <c r="M13489" s="11"/>
      <c r="N13489" s="24"/>
      <c r="P13489" s="32"/>
      <c r="T13489" s="19"/>
      <c r="U13489" s="3"/>
      <c r="X13489">
        <f t="shared" si="821"/>
        <v>1</v>
      </c>
      <c r="Z13489" t="str">
        <f t="shared" si="822"/>
        <v/>
      </c>
      <c r="AB13489" s="9"/>
      <c r="AC13489" t="s">
        <v>7560</v>
      </c>
      <c r="AD13489">
        <f t="shared" si="824"/>
        <v>0</v>
      </c>
      <c r="AF13489" s="3"/>
      <c r="AH13489" s="9"/>
    </row>
    <row r="13490" spans="1:34" ht="10.95" customHeight="1" outlineLevel="1" x14ac:dyDescent="0.25">
      <c r="A13490" t="s">
        <v>5582</v>
      </c>
      <c r="C13490" s="3" t="s">
        <v>11994</v>
      </c>
      <c r="D13490" s="3">
        <v>524</v>
      </c>
      <c r="E13490" s="9">
        <v>1982</v>
      </c>
      <c r="F13490" s="7" t="s">
        <v>5242</v>
      </c>
      <c r="G13490" s="7" t="s">
        <v>5401</v>
      </c>
      <c r="H13490" s="8" t="s">
        <v>20037</v>
      </c>
      <c r="I13490" s="8" t="s">
        <v>5897</v>
      </c>
      <c r="J13490" s="19">
        <v>5</v>
      </c>
      <c r="K13490" s="19" t="s">
        <v>7736</v>
      </c>
      <c r="L13490" s="11">
        <v>4.5</v>
      </c>
      <c r="M13490" s="11"/>
      <c r="N13490" s="24"/>
      <c r="P13490" s="32"/>
      <c r="T13490" s="19"/>
      <c r="U13490" s="3"/>
      <c r="X13490" t="str">
        <f t="shared" si="821"/>
        <v/>
      </c>
      <c r="Z13490" t="str">
        <f t="shared" si="822"/>
        <v/>
      </c>
      <c r="AB13490" s="9"/>
      <c r="AC13490" t="s">
        <v>20037</v>
      </c>
      <c r="AD13490">
        <f t="shared" si="824"/>
        <v>0</v>
      </c>
      <c r="AF13490" s="3"/>
      <c r="AH13490" s="9"/>
    </row>
    <row r="13491" spans="1:34" ht="10.95" customHeight="1" outlineLevel="1" x14ac:dyDescent="0.25">
      <c r="A13491" t="s">
        <v>5582</v>
      </c>
      <c r="C13491" s="3" t="s">
        <v>11994</v>
      </c>
      <c r="D13491" s="3">
        <v>536</v>
      </c>
      <c r="E13491" s="9">
        <v>1983</v>
      </c>
      <c r="F13491" s="7" t="s">
        <v>5141</v>
      </c>
      <c r="G13491" s="7" t="s">
        <v>5401</v>
      </c>
      <c r="H13491" s="8" t="s">
        <v>21185</v>
      </c>
      <c r="I13491" s="8" t="s">
        <v>21184</v>
      </c>
      <c r="J13491" s="19">
        <v>7</v>
      </c>
      <c r="K13491" s="19" t="s">
        <v>7736</v>
      </c>
      <c r="L13491" s="11">
        <v>0.95</v>
      </c>
      <c r="M13491" s="11"/>
      <c r="N13491" s="24"/>
      <c r="P13491" s="32"/>
      <c r="T13491" s="19"/>
      <c r="U13491" s="3">
        <v>569</v>
      </c>
      <c r="X13491" t="str">
        <f t="shared" si="821"/>
        <v/>
      </c>
      <c r="Z13491" t="str">
        <f t="shared" si="822"/>
        <v/>
      </c>
      <c r="AB13491" s="9"/>
      <c r="AC13491" t="s">
        <v>21185</v>
      </c>
      <c r="AD13491">
        <f t="shared" si="824"/>
        <v>0</v>
      </c>
      <c r="AF13491" s="3"/>
      <c r="AG13491" t="s">
        <v>61</v>
      </c>
      <c r="AH13491" s="9" t="s">
        <v>4925</v>
      </c>
    </row>
    <row r="13492" spans="1:34" ht="10.95" customHeight="1" outlineLevel="1" x14ac:dyDescent="0.25">
      <c r="A13492" t="s">
        <v>5582</v>
      </c>
      <c r="C13492" s="3" t="s">
        <v>11994</v>
      </c>
      <c r="D13492" s="3">
        <v>537</v>
      </c>
      <c r="E13492" s="9">
        <v>1983</v>
      </c>
      <c r="F13492" s="7" t="s">
        <v>2977</v>
      </c>
      <c r="G13492" s="7" t="s">
        <v>5401</v>
      </c>
      <c r="H13492" s="8" t="s">
        <v>21185</v>
      </c>
      <c r="I13492" s="8" t="s">
        <v>21184</v>
      </c>
      <c r="J13492" s="19">
        <v>7</v>
      </c>
      <c r="K13492" s="19" t="s">
        <v>7736</v>
      </c>
      <c r="L13492" s="11">
        <v>0.95</v>
      </c>
      <c r="M13492" s="11"/>
      <c r="N13492" s="24"/>
      <c r="P13492" s="32"/>
      <c r="T13492" s="19"/>
      <c r="U13492" s="3"/>
      <c r="W13492" t="s">
        <v>7738</v>
      </c>
      <c r="X13492" t="str">
        <f t="shared" si="821"/>
        <v/>
      </c>
      <c r="Z13492" t="str">
        <f t="shared" si="822"/>
        <v/>
      </c>
      <c r="AB13492" s="9"/>
      <c r="AC13492" t="s">
        <v>21185</v>
      </c>
      <c r="AD13492">
        <f t="shared" si="824"/>
        <v>0</v>
      </c>
      <c r="AF13492" s="3"/>
      <c r="AH13492" s="9"/>
    </row>
    <row r="13493" spans="1:34" ht="10.95" customHeight="1" outlineLevel="1" x14ac:dyDescent="0.25">
      <c r="A13493" t="s">
        <v>5582</v>
      </c>
      <c r="C13493" s="3" t="s">
        <v>11994</v>
      </c>
      <c r="D13493" s="3">
        <v>538</v>
      </c>
      <c r="E13493" s="9">
        <v>1983</v>
      </c>
      <c r="F13493" s="7" t="s">
        <v>5143</v>
      </c>
      <c r="G13493" s="7" t="s">
        <v>5401</v>
      </c>
      <c r="H13493" s="8" t="s">
        <v>21182</v>
      </c>
      <c r="I13493" s="8" t="s">
        <v>21184</v>
      </c>
      <c r="J13493" s="19">
        <v>7</v>
      </c>
      <c r="K13493" s="19" t="s">
        <v>7736</v>
      </c>
      <c r="L13493" s="11">
        <v>0.95</v>
      </c>
      <c r="M13493" s="11"/>
      <c r="N13493" s="24"/>
      <c r="P13493" s="32"/>
      <c r="T13493" s="19"/>
      <c r="U13493" s="3">
        <v>588</v>
      </c>
      <c r="X13493" t="str">
        <f t="shared" si="821"/>
        <v/>
      </c>
      <c r="Z13493" t="str">
        <f t="shared" si="822"/>
        <v/>
      </c>
      <c r="AB13493" s="9"/>
      <c r="AC13493" t="s">
        <v>21182</v>
      </c>
      <c r="AD13493">
        <f t="shared" si="824"/>
        <v>0</v>
      </c>
      <c r="AF13493" s="3"/>
      <c r="AG13493" t="s">
        <v>61</v>
      </c>
      <c r="AH13493" s="9" t="s">
        <v>4613</v>
      </c>
    </row>
    <row r="13494" spans="1:34" ht="10.95" customHeight="1" outlineLevel="1" x14ac:dyDescent="0.25">
      <c r="A13494" t="s">
        <v>5582</v>
      </c>
      <c r="C13494" s="3" t="s">
        <v>11994</v>
      </c>
      <c r="D13494" s="3">
        <v>539</v>
      </c>
      <c r="E13494" s="9">
        <v>1983</v>
      </c>
      <c r="F13494" s="7" t="s">
        <v>2351</v>
      </c>
      <c r="G13494" s="7" t="s">
        <v>5401</v>
      </c>
      <c r="H13494" s="8" t="s">
        <v>21183</v>
      </c>
      <c r="I13494" s="8" t="s">
        <v>21184</v>
      </c>
      <c r="J13494" s="19">
        <v>7</v>
      </c>
      <c r="K13494" s="19" t="s">
        <v>7736</v>
      </c>
      <c r="L13494" s="11">
        <v>0.95</v>
      </c>
      <c r="M13494" s="11"/>
      <c r="N13494" s="24"/>
      <c r="P13494" s="32"/>
      <c r="T13494" s="19"/>
      <c r="U13494" s="3"/>
      <c r="X13494" t="str">
        <f t="shared" si="821"/>
        <v/>
      </c>
      <c r="Z13494" t="str">
        <f t="shared" si="822"/>
        <v/>
      </c>
      <c r="AB13494" s="9"/>
      <c r="AC13494" t="s">
        <v>21183</v>
      </c>
      <c r="AD13494">
        <f t="shared" si="824"/>
        <v>0</v>
      </c>
      <c r="AF13494" s="3"/>
      <c r="AH13494" s="9"/>
    </row>
    <row r="13495" spans="1:34" ht="10.95" customHeight="1" outlineLevel="1" x14ac:dyDescent="0.25">
      <c r="A13495" t="s">
        <v>5582</v>
      </c>
      <c r="C13495" s="3" t="s">
        <v>11994</v>
      </c>
      <c r="D13495" s="3">
        <v>590</v>
      </c>
      <c r="E13495" s="9">
        <v>1986</v>
      </c>
      <c r="F13495" s="7" t="s">
        <v>5282</v>
      </c>
      <c r="G13495" s="7" t="s">
        <v>5401</v>
      </c>
      <c r="H13495" s="8" t="s">
        <v>2370</v>
      </c>
      <c r="I13495" s="8" t="s">
        <v>7774</v>
      </c>
      <c r="J13495" s="19">
        <v>2</v>
      </c>
      <c r="K13495" s="19" t="s">
        <v>7736</v>
      </c>
      <c r="L13495" s="11">
        <v>1.5</v>
      </c>
      <c r="M13495" s="11"/>
      <c r="N13495" s="24"/>
      <c r="P13495" s="32"/>
      <c r="T13495" s="19"/>
      <c r="U13495" s="3">
        <v>569</v>
      </c>
      <c r="X13495" t="str">
        <f t="shared" si="821"/>
        <v/>
      </c>
      <c r="Z13495" t="str">
        <f t="shared" si="822"/>
        <v/>
      </c>
      <c r="AB13495" s="9"/>
      <c r="AC13495" t="s">
        <v>2370</v>
      </c>
      <c r="AD13495">
        <f t="shared" si="824"/>
        <v>0</v>
      </c>
      <c r="AF13495" s="3"/>
      <c r="AG13495" t="s">
        <v>61</v>
      </c>
      <c r="AH13495" s="9" t="s">
        <v>4925</v>
      </c>
    </row>
    <row r="13496" spans="1:34" ht="10.95" customHeight="1" outlineLevel="1" x14ac:dyDescent="0.25">
      <c r="A13496" t="s">
        <v>5582</v>
      </c>
      <c r="C13496" s="3" t="s">
        <v>11994</v>
      </c>
      <c r="D13496" s="3" t="s">
        <v>11342</v>
      </c>
      <c r="E13496" s="9">
        <v>1986</v>
      </c>
      <c r="F13496" s="7" t="s">
        <v>7034</v>
      </c>
      <c r="G13496" s="7" t="s">
        <v>5401</v>
      </c>
      <c r="H13496" s="8" t="s">
        <v>2370</v>
      </c>
      <c r="I13496" s="8" t="s">
        <v>7774</v>
      </c>
      <c r="J13496" s="19">
        <v>2</v>
      </c>
      <c r="K13496" s="19" t="s">
        <v>7736</v>
      </c>
      <c r="L13496" s="11">
        <v>2</v>
      </c>
      <c r="M13496" s="11"/>
      <c r="N13496" s="24"/>
      <c r="P13496" s="32"/>
      <c r="T13496" s="19"/>
      <c r="U13496" s="3"/>
      <c r="W13496" t="s">
        <v>7738</v>
      </c>
      <c r="X13496">
        <f t="shared" si="821"/>
        <v>1</v>
      </c>
      <c r="Z13496" t="str">
        <f t="shared" si="822"/>
        <v/>
      </c>
      <c r="AB13496" s="9"/>
      <c r="AC13496" t="s">
        <v>2370</v>
      </c>
      <c r="AD13496">
        <f t="shared" si="824"/>
        <v>0</v>
      </c>
      <c r="AF13496" s="3"/>
      <c r="AH13496" s="9"/>
    </row>
    <row r="13497" spans="1:34" ht="10.95" customHeight="1" outlineLevel="1" x14ac:dyDescent="0.25">
      <c r="A13497" t="s">
        <v>5582</v>
      </c>
      <c r="C13497" s="3" t="s">
        <v>11994</v>
      </c>
      <c r="D13497" s="3">
        <v>610</v>
      </c>
      <c r="E13497" s="9">
        <v>1987</v>
      </c>
      <c r="F13497" s="7" t="s">
        <v>5143</v>
      </c>
      <c r="G13497" s="7" t="s">
        <v>5401</v>
      </c>
      <c r="H13497" s="8" t="s">
        <v>2371</v>
      </c>
      <c r="I13497" s="8" t="s">
        <v>11338</v>
      </c>
      <c r="J13497" s="19">
        <v>5</v>
      </c>
      <c r="K13497" s="19" t="s">
        <v>7736</v>
      </c>
      <c r="L13497" s="11">
        <v>1.5</v>
      </c>
      <c r="M13497" s="11"/>
      <c r="N13497" s="24"/>
      <c r="P13497" s="32"/>
      <c r="T13497" s="19"/>
      <c r="U13497" s="3">
        <v>588</v>
      </c>
      <c r="X13497" t="str">
        <f t="shared" si="821"/>
        <v/>
      </c>
      <c r="Z13497" t="str">
        <f t="shared" si="822"/>
        <v/>
      </c>
      <c r="AB13497" s="9"/>
      <c r="AC13497" t="s">
        <v>2371</v>
      </c>
      <c r="AD13497">
        <f t="shared" si="824"/>
        <v>0</v>
      </c>
      <c r="AF13497" s="3"/>
      <c r="AG13497" t="s">
        <v>61</v>
      </c>
      <c r="AH13497" s="9" t="s">
        <v>4613</v>
      </c>
    </row>
    <row r="13498" spans="1:34" ht="10.95" customHeight="1" outlineLevel="1" x14ac:dyDescent="0.25">
      <c r="A13498" t="s">
        <v>5582</v>
      </c>
      <c r="C13498" s="3" t="s">
        <v>11994</v>
      </c>
      <c r="D13498" s="3" t="s">
        <v>11341</v>
      </c>
      <c r="E13498" s="9">
        <v>1987</v>
      </c>
      <c r="F13498" s="7" t="s">
        <v>7034</v>
      </c>
      <c r="G13498" s="7" t="s">
        <v>5401</v>
      </c>
      <c r="H13498" s="8" t="s">
        <v>2371</v>
      </c>
      <c r="I13498" s="8" t="s">
        <v>11338</v>
      </c>
      <c r="J13498" s="19">
        <v>5</v>
      </c>
      <c r="K13498" s="19" t="s">
        <v>7736</v>
      </c>
      <c r="L13498" s="11">
        <v>2</v>
      </c>
      <c r="M13498" s="11"/>
      <c r="N13498" s="24"/>
      <c r="P13498" s="32"/>
      <c r="T13498" s="19"/>
      <c r="U13498" s="3"/>
      <c r="X13498">
        <f t="shared" si="821"/>
        <v>1</v>
      </c>
      <c r="Z13498" t="str">
        <f t="shared" si="822"/>
        <v/>
      </c>
      <c r="AB13498" s="9"/>
      <c r="AC13498" t="s">
        <v>2371</v>
      </c>
      <c r="AD13498">
        <f t="shared" si="824"/>
        <v>0</v>
      </c>
      <c r="AF13498" s="3"/>
      <c r="AH13498" s="9"/>
    </row>
    <row r="13499" spans="1:34" ht="10.95" customHeight="1" outlineLevel="1" x14ac:dyDescent="0.25">
      <c r="A13499" t="s">
        <v>5582</v>
      </c>
      <c r="C13499" s="3" t="s">
        <v>11994</v>
      </c>
      <c r="D13499" s="3">
        <v>648</v>
      </c>
      <c r="E13499" s="9">
        <v>1989</v>
      </c>
      <c r="F13499" s="7" t="s">
        <v>6389</v>
      </c>
      <c r="G13499" s="7" t="s">
        <v>5401</v>
      </c>
      <c r="H13499" s="8" t="s">
        <v>9233</v>
      </c>
      <c r="I13499" s="8" t="s">
        <v>11340</v>
      </c>
      <c r="J13499" s="19">
        <v>7</v>
      </c>
      <c r="K13499" s="19" t="s">
        <v>7736</v>
      </c>
      <c r="L13499" s="11">
        <v>0.65</v>
      </c>
      <c r="M13499" s="11"/>
      <c r="N13499" s="24"/>
      <c r="P13499" s="32"/>
      <c r="T13499" s="19"/>
      <c r="U13499" s="3"/>
      <c r="X13499" t="str">
        <f t="shared" si="821"/>
        <v/>
      </c>
      <c r="Z13499" t="str">
        <f t="shared" si="822"/>
        <v/>
      </c>
      <c r="AB13499" s="9"/>
      <c r="AC13499" t="s">
        <v>9233</v>
      </c>
      <c r="AD13499">
        <f t="shared" si="824"/>
        <v>0</v>
      </c>
      <c r="AF13499" s="3"/>
      <c r="AH13499" s="9"/>
    </row>
    <row r="13500" spans="1:34" ht="10.95" customHeight="1" outlineLevel="1" x14ac:dyDescent="0.25">
      <c r="A13500" t="s">
        <v>5582</v>
      </c>
      <c r="C13500" s="3" t="s">
        <v>11994</v>
      </c>
      <c r="D13500" s="3">
        <v>649</v>
      </c>
      <c r="E13500" s="9">
        <v>1989</v>
      </c>
      <c r="F13500" s="7" t="s">
        <v>4735</v>
      </c>
      <c r="G13500" s="7" t="s">
        <v>5401</v>
      </c>
      <c r="H13500" s="8" t="s">
        <v>9233</v>
      </c>
      <c r="I13500" s="8" t="s">
        <v>11340</v>
      </c>
      <c r="J13500" s="19">
        <v>7</v>
      </c>
      <c r="K13500" s="19" t="s">
        <v>7736</v>
      </c>
      <c r="L13500" s="11">
        <v>0.65</v>
      </c>
      <c r="M13500" s="11"/>
      <c r="N13500" s="24"/>
      <c r="P13500" s="32"/>
      <c r="T13500" s="19"/>
      <c r="U13500" s="3"/>
      <c r="X13500" t="str">
        <f t="shared" si="821"/>
        <v/>
      </c>
      <c r="Z13500" t="str">
        <f t="shared" si="822"/>
        <v/>
      </c>
      <c r="AB13500" s="9"/>
      <c r="AC13500" t="s">
        <v>9233</v>
      </c>
      <c r="AD13500">
        <f t="shared" si="824"/>
        <v>0</v>
      </c>
      <c r="AF13500" s="3"/>
      <c r="AH13500" s="9"/>
    </row>
    <row r="13501" spans="1:34" ht="10.95" customHeight="1" outlineLevel="1" x14ac:dyDescent="0.25">
      <c r="A13501" t="s">
        <v>5582</v>
      </c>
      <c r="C13501" s="3" t="s">
        <v>11994</v>
      </c>
      <c r="D13501" s="3">
        <v>650</v>
      </c>
      <c r="E13501" s="9">
        <v>1989</v>
      </c>
      <c r="F13501" s="7" t="s">
        <v>5142</v>
      </c>
      <c r="G13501" s="7" t="s">
        <v>5401</v>
      </c>
      <c r="H13501" s="8" t="s">
        <v>9233</v>
      </c>
      <c r="I13501" s="8" t="s">
        <v>11340</v>
      </c>
      <c r="J13501" s="19">
        <v>7</v>
      </c>
      <c r="K13501" s="19" t="s">
        <v>7736</v>
      </c>
      <c r="L13501" s="11">
        <v>0.65</v>
      </c>
      <c r="M13501" s="11"/>
      <c r="N13501" s="24"/>
      <c r="P13501" s="32"/>
      <c r="T13501" s="19"/>
      <c r="U13501" s="3"/>
      <c r="X13501" t="str">
        <f t="shared" si="821"/>
        <v/>
      </c>
      <c r="Z13501" t="str">
        <f t="shared" si="822"/>
        <v/>
      </c>
      <c r="AB13501" s="9"/>
      <c r="AC13501" t="s">
        <v>9233</v>
      </c>
      <c r="AD13501">
        <f t="shared" si="824"/>
        <v>0</v>
      </c>
      <c r="AF13501" s="3"/>
      <c r="AH13501" s="9"/>
    </row>
    <row r="13502" spans="1:34" ht="10.95" customHeight="1" outlineLevel="1" x14ac:dyDescent="0.25">
      <c r="A13502" t="s">
        <v>5582</v>
      </c>
      <c r="C13502" s="3" t="s">
        <v>11994</v>
      </c>
      <c r="D13502" s="3">
        <v>651</v>
      </c>
      <c r="E13502" s="9">
        <v>1989</v>
      </c>
      <c r="F13502" s="7" t="s">
        <v>96</v>
      </c>
      <c r="G13502" s="7" t="s">
        <v>5401</v>
      </c>
      <c r="H13502" s="8" t="s">
        <v>9233</v>
      </c>
      <c r="I13502" s="8" t="s">
        <v>11340</v>
      </c>
      <c r="J13502" s="19">
        <v>7</v>
      </c>
      <c r="K13502" s="19" t="s">
        <v>7736</v>
      </c>
      <c r="L13502" s="11">
        <v>0.65</v>
      </c>
      <c r="M13502" s="11"/>
      <c r="N13502" s="24"/>
      <c r="P13502" s="32"/>
      <c r="T13502" s="19"/>
      <c r="U13502" s="3"/>
      <c r="X13502" t="str">
        <f t="shared" si="821"/>
        <v/>
      </c>
      <c r="Z13502" t="str">
        <f t="shared" si="822"/>
        <v/>
      </c>
      <c r="AB13502" s="9"/>
      <c r="AC13502" t="s">
        <v>9233</v>
      </c>
      <c r="AD13502">
        <f t="shared" si="824"/>
        <v>0</v>
      </c>
      <c r="AF13502" s="3"/>
      <c r="AH13502" s="9"/>
    </row>
    <row r="13503" spans="1:34" ht="10.95" customHeight="1" outlineLevel="1" x14ac:dyDescent="0.25">
      <c r="A13503" t="s">
        <v>5582</v>
      </c>
      <c r="C13503" s="3" t="s">
        <v>11994</v>
      </c>
      <c r="D13503" s="3">
        <v>652</v>
      </c>
      <c r="E13503" s="9">
        <v>1989</v>
      </c>
      <c r="F13503" s="7" t="s">
        <v>5141</v>
      </c>
      <c r="G13503" s="7" t="s">
        <v>5401</v>
      </c>
      <c r="H13503" s="8" t="s">
        <v>9233</v>
      </c>
      <c r="I13503" s="8" t="s">
        <v>11340</v>
      </c>
      <c r="J13503" s="19">
        <v>7</v>
      </c>
      <c r="K13503" s="19" t="s">
        <v>7736</v>
      </c>
      <c r="L13503" s="11">
        <v>0.65</v>
      </c>
      <c r="M13503" s="11"/>
      <c r="N13503" s="24"/>
      <c r="P13503" s="32"/>
      <c r="T13503" s="19"/>
      <c r="U13503" s="3"/>
      <c r="X13503" t="str">
        <f t="shared" si="821"/>
        <v/>
      </c>
      <c r="Z13503" t="str">
        <f t="shared" si="822"/>
        <v/>
      </c>
      <c r="AB13503" s="9"/>
      <c r="AC13503" t="s">
        <v>9233</v>
      </c>
      <c r="AD13503">
        <f t="shared" si="824"/>
        <v>0</v>
      </c>
      <c r="AF13503" s="3"/>
      <c r="AH13503" s="9"/>
    </row>
    <row r="13504" spans="1:34" ht="10.95" customHeight="1" outlineLevel="1" x14ac:dyDescent="0.25">
      <c r="A13504" t="s">
        <v>5582</v>
      </c>
      <c r="C13504" s="3" t="s">
        <v>11994</v>
      </c>
      <c r="D13504" s="3">
        <v>653</v>
      </c>
      <c r="E13504" s="9">
        <v>1989</v>
      </c>
      <c r="F13504" s="7" t="s">
        <v>5660</v>
      </c>
      <c r="G13504" s="7" t="s">
        <v>5401</v>
      </c>
      <c r="H13504" s="8" t="s">
        <v>9233</v>
      </c>
      <c r="I13504" s="8" t="s">
        <v>11340</v>
      </c>
      <c r="J13504" s="19">
        <v>7</v>
      </c>
      <c r="K13504" s="19" t="s">
        <v>7736</v>
      </c>
      <c r="L13504" s="11">
        <v>0.65</v>
      </c>
      <c r="M13504" s="11"/>
      <c r="N13504" s="24"/>
      <c r="P13504" s="32"/>
      <c r="T13504" s="19"/>
      <c r="U13504" s="3"/>
      <c r="X13504" t="str">
        <f t="shared" si="821"/>
        <v/>
      </c>
      <c r="Z13504" t="str">
        <f t="shared" si="822"/>
        <v/>
      </c>
      <c r="AB13504" s="9"/>
      <c r="AC13504" t="s">
        <v>9233</v>
      </c>
      <c r="AD13504">
        <f t="shared" si="824"/>
        <v>0</v>
      </c>
      <c r="AF13504" s="3"/>
      <c r="AH13504" s="9"/>
    </row>
    <row r="13505" spans="1:48" ht="10.95" customHeight="1" outlineLevel="1" x14ac:dyDescent="0.25">
      <c r="A13505" t="s">
        <v>5582</v>
      </c>
      <c r="C13505" s="3" t="s">
        <v>11994</v>
      </c>
      <c r="D13505" s="3">
        <v>654</v>
      </c>
      <c r="E13505" s="9">
        <v>1989</v>
      </c>
      <c r="F13505" s="7" t="s">
        <v>2977</v>
      </c>
      <c r="G13505" s="7" t="s">
        <v>5401</v>
      </c>
      <c r="H13505" s="8" t="s">
        <v>9233</v>
      </c>
      <c r="I13505" s="8" t="s">
        <v>11340</v>
      </c>
      <c r="J13505" s="19">
        <v>7</v>
      </c>
      <c r="K13505" s="19" t="s">
        <v>7736</v>
      </c>
      <c r="L13505" s="11">
        <v>0.65</v>
      </c>
      <c r="M13505" s="11"/>
      <c r="N13505" s="24"/>
      <c r="P13505" s="32"/>
      <c r="T13505" s="19"/>
      <c r="U13505" s="3"/>
      <c r="X13505" t="str">
        <f t="shared" si="821"/>
        <v/>
      </c>
      <c r="Z13505" t="str">
        <f t="shared" si="822"/>
        <v/>
      </c>
      <c r="AB13505" s="9"/>
      <c r="AC13505" t="s">
        <v>9233</v>
      </c>
      <c r="AD13505">
        <f t="shared" si="824"/>
        <v>0</v>
      </c>
      <c r="AF13505" s="3"/>
      <c r="AH13505" s="9"/>
    </row>
    <row r="13506" spans="1:48" ht="10.95" customHeight="1" outlineLevel="1" x14ac:dyDescent="0.25">
      <c r="A13506" t="s">
        <v>5582</v>
      </c>
      <c r="C13506" s="3" t="s">
        <v>11994</v>
      </c>
      <c r="D13506" s="3">
        <v>655</v>
      </c>
      <c r="E13506" s="9">
        <v>1989</v>
      </c>
      <c r="F13506" s="7" t="s">
        <v>5143</v>
      </c>
      <c r="G13506" s="7" t="s">
        <v>5401</v>
      </c>
      <c r="H13506" s="8" t="s">
        <v>11339</v>
      </c>
      <c r="I13506" s="8" t="s">
        <v>11340</v>
      </c>
      <c r="J13506" s="19">
        <v>7</v>
      </c>
      <c r="K13506" s="19" t="s">
        <v>7736</v>
      </c>
      <c r="L13506" s="11">
        <v>0.65</v>
      </c>
      <c r="M13506" s="11"/>
      <c r="N13506" s="24"/>
      <c r="P13506" s="32"/>
      <c r="T13506" s="19"/>
      <c r="U13506" s="3"/>
      <c r="X13506" t="str">
        <f t="shared" ref="X13506:X13569" si="825">IF(COUNTIF(F13506,"*fdc*"),1,"")</f>
        <v/>
      </c>
      <c r="Z13506" t="str">
        <f t="shared" ref="Z13506:Z13569" si="826">IF(COUNTIF(F13506,"*s/s*"),1,"")</f>
        <v/>
      </c>
      <c r="AB13506" s="9"/>
      <c r="AC13506" t="s">
        <v>11339</v>
      </c>
      <c r="AD13506">
        <f t="shared" si="824"/>
        <v>0</v>
      </c>
      <c r="AF13506" s="3"/>
      <c r="AH13506" s="9"/>
    </row>
    <row r="13507" spans="1:48" ht="10.95" customHeight="1" outlineLevel="1" x14ac:dyDescent="0.25">
      <c r="A13507" t="s">
        <v>5582</v>
      </c>
      <c r="C13507" s="3" t="s">
        <v>11994</v>
      </c>
      <c r="D13507" s="3">
        <v>656</v>
      </c>
      <c r="E13507" s="9">
        <v>1989</v>
      </c>
      <c r="F13507" s="7" t="s">
        <v>5282</v>
      </c>
      <c r="G13507" s="7" t="s">
        <v>5401</v>
      </c>
      <c r="H13507" s="8" t="s">
        <v>11339</v>
      </c>
      <c r="I13507" s="8" t="s">
        <v>11340</v>
      </c>
      <c r="J13507" s="19">
        <v>7</v>
      </c>
      <c r="K13507" s="19" t="s">
        <v>7736</v>
      </c>
      <c r="L13507" s="11">
        <v>1.6</v>
      </c>
      <c r="M13507" s="11"/>
      <c r="N13507" s="24"/>
      <c r="P13507" s="32"/>
      <c r="T13507" s="19"/>
      <c r="U13507" s="3"/>
      <c r="X13507" t="str">
        <f t="shared" si="825"/>
        <v/>
      </c>
      <c r="Z13507" t="str">
        <f t="shared" si="826"/>
        <v/>
      </c>
      <c r="AB13507" s="9"/>
      <c r="AC13507" t="s">
        <v>11339</v>
      </c>
      <c r="AD13507">
        <f t="shared" si="824"/>
        <v>0</v>
      </c>
      <c r="AF13507" s="3"/>
      <c r="AH13507" s="9"/>
    </row>
    <row r="13508" spans="1:48" ht="10.95" customHeight="1" outlineLevel="1" x14ac:dyDescent="0.25">
      <c r="A13508" t="s">
        <v>5582</v>
      </c>
      <c r="C13508" s="3" t="s">
        <v>11994</v>
      </c>
      <c r="D13508" s="3">
        <v>657</v>
      </c>
      <c r="E13508" s="9">
        <v>1989</v>
      </c>
      <c r="F13508" s="7" t="s">
        <v>1643</v>
      </c>
      <c r="G13508" s="7" t="s">
        <v>5401</v>
      </c>
      <c r="H13508" s="8" t="s">
        <v>11339</v>
      </c>
      <c r="I13508" s="8" t="s">
        <v>11340</v>
      </c>
      <c r="J13508" s="19">
        <v>7</v>
      </c>
      <c r="K13508" s="19" t="s">
        <v>7736</v>
      </c>
      <c r="L13508" s="11">
        <v>1.6</v>
      </c>
      <c r="M13508" s="11"/>
      <c r="N13508" s="24"/>
      <c r="P13508" s="32"/>
      <c r="T13508" s="19"/>
      <c r="U13508" s="3"/>
      <c r="X13508" t="str">
        <f t="shared" si="825"/>
        <v/>
      </c>
      <c r="Z13508" t="str">
        <f t="shared" si="826"/>
        <v/>
      </c>
      <c r="AB13508" s="9"/>
      <c r="AC13508" t="s">
        <v>11339</v>
      </c>
      <c r="AD13508">
        <f t="shared" si="824"/>
        <v>0</v>
      </c>
      <c r="AF13508" s="3"/>
      <c r="AH13508" s="9"/>
    </row>
    <row r="13509" spans="1:48" ht="10.95" customHeight="1" outlineLevel="1" x14ac:dyDescent="0.25">
      <c r="A13509" t="s">
        <v>5582</v>
      </c>
      <c r="C13509" s="3" t="s">
        <v>11994</v>
      </c>
      <c r="D13509" s="3">
        <v>658</v>
      </c>
      <c r="E13509" s="9">
        <v>1989</v>
      </c>
      <c r="F13509" s="7" t="s">
        <v>2351</v>
      </c>
      <c r="G13509" s="7" t="s">
        <v>5401</v>
      </c>
      <c r="H13509" s="8" t="s">
        <v>9233</v>
      </c>
      <c r="I13509" s="8" t="s">
        <v>11340</v>
      </c>
      <c r="J13509" s="19">
        <v>7</v>
      </c>
      <c r="K13509" s="19" t="s">
        <v>7736</v>
      </c>
      <c r="L13509" s="11">
        <v>1.6</v>
      </c>
      <c r="M13509" s="11"/>
      <c r="N13509" s="24"/>
      <c r="P13509" s="32"/>
      <c r="T13509" s="19"/>
      <c r="U13509" s="3"/>
      <c r="X13509" t="str">
        <f t="shared" si="825"/>
        <v/>
      </c>
      <c r="Z13509" t="str">
        <f t="shared" si="826"/>
        <v/>
      </c>
      <c r="AB13509" s="9"/>
      <c r="AC13509" t="s">
        <v>9233</v>
      </c>
      <c r="AD13509">
        <f t="shared" si="824"/>
        <v>0</v>
      </c>
      <c r="AF13509" s="3"/>
      <c r="AH13509" s="9"/>
    </row>
    <row r="13510" spans="1:48" ht="10.95" customHeight="1" outlineLevel="1" x14ac:dyDescent="0.25">
      <c r="A13510" t="s">
        <v>5582</v>
      </c>
      <c r="C13510" s="3" t="s">
        <v>11994</v>
      </c>
      <c r="D13510" s="3">
        <v>659</v>
      </c>
      <c r="E13510" s="9">
        <v>1989</v>
      </c>
      <c r="F13510" s="7" t="s">
        <v>5243</v>
      </c>
      <c r="G13510" s="7" t="s">
        <v>5401</v>
      </c>
      <c r="H13510" s="8" t="s">
        <v>9233</v>
      </c>
      <c r="I13510" s="8" t="s">
        <v>11340</v>
      </c>
      <c r="J13510" s="19">
        <v>7</v>
      </c>
      <c r="K13510" s="19" t="s">
        <v>7736</v>
      </c>
      <c r="L13510" s="11">
        <v>1.6</v>
      </c>
      <c r="M13510" s="11"/>
      <c r="N13510" s="24"/>
      <c r="P13510" s="32"/>
      <c r="T13510" s="19"/>
      <c r="U13510" s="3"/>
      <c r="X13510" t="str">
        <f t="shared" si="825"/>
        <v/>
      </c>
      <c r="Z13510" t="str">
        <f t="shared" si="826"/>
        <v/>
      </c>
      <c r="AB13510" s="9"/>
      <c r="AC13510" t="s">
        <v>9233</v>
      </c>
      <c r="AD13510">
        <f t="shared" si="824"/>
        <v>0</v>
      </c>
      <c r="AF13510" s="3"/>
      <c r="AH13510" s="9"/>
    </row>
    <row r="13511" spans="1:48" ht="10.95" customHeight="1" outlineLevel="1" x14ac:dyDescent="0.25">
      <c r="A13511" t="s">
        <v>5582</v>
      </c>
      <c r="C13511" s="3" t="s">
        <v>11994</v>
      </c>
      <c r="D13511" s="3">
        <v>660</v>
      </c>
      <c r="E13511" s="9">
        <v>1989</v>
      </c>
      <c r="F13511" s="7" t="s">
        <v>3424</v>
      </c>
      <c r="G13511" s="7" t="s">
        <v>5401</v>
      </c>
      <c r="H13511" s="8" t="s">
        <v>11339</v>
      </c>
      <c r="I13511" s="8" t="s">
        <v>11340</v>
      </c>
      <c r="J13511" s="19">
        <v>7</v>
      </c>
      <c r="K13511" s="19" t="s">
        <v>7736</v>
      </c>
      <c r="L13511" s="11">
        <v>1.6</v>
      </c>
      <c r="M13511" s="11"/>
      <c r="N13511" s="24"/>
      <c r="P13511" s="32"/>
      <c r="T13511" s="19"/>
      <c r="U13511" s="3"/>
      <c r="X13511" t="str">
        <f t="shared" si="825"/>
        <v/>
      </c>
      <c r="Z13511" t="str">
        <f t="shared" si="826"/>
        <v/>
      </c>
      <c r="AB13511" s="9"/>
      <c r="AC13511" t="s">
        <v>11339</v>
      </c>
      <c r="AD13511">
        <f t="shared" si="824"/>
        <v>0</v>
      </c>
      <c r="AF13511" s="3"/>
      <c r="AH13511" s="9"/>
    </row>
    <row r="13512" spans="1:48" ht="10.95" customHeight="1" outlineLevel="1" x14ac:dyDescent="0.25">
      <c r="A13512" t="s">
        <v>5582</v>
      </c>
      <c r="C13512" s="3" t="s">
        <v>11994</v>
      </c>
      <c r="D13512" s="3">
        <v>661</v>
      </c>
      <c r="E13512" s="9">
        <v>1989</v>
      </c>
      <c r="F13512" s="7" t="s">
        <v>6646</v>
      </c>
      <c r="G13512" s="7" t="s">
        <v>5401</v>
      </c>
      <c r="H13512" s="8" t="s">
        <v>11339</v>
      </c>
      <c r="I13512" s="8" t="s">
        <v>11340</v>
      </c>
      <c r="J13512" s="19">
        <v>7</v>
      </c>
      <c r="K13512" s="19" t="s">
        <v>7736</v>
      </c>
      <c r="L13512" s="11">
        <v>1.6</v>
      </c>
      <c r="M13512" s="11"/>
      <c r="N13512" s="24"/>
      <c r="P13512" s="32"/>
      <c r="T13512" s="19"/>
      <c r="U13512" s="3"/>
      <c r="X13512" t="str">
        <f t="shared" si="825"/>
        <v/>
      </c>
      <c r="Z13512" t="str">
        <f t="shared" si="826"/>
        <v/>
      </c>
      <c r="AB13512" s="9"/>
      <c r="AC13512" t="s">
        <v>11339</v>
      </c>
      <c r="AD13512">
        <f t="shared" si="824"/>
        <v>0</v>
      </c>
      <c r="AF13512" s="3"/>
      <c r="AH13512" s="9"/>
    </row>
    <row r="13513" spans="1:48" ht="10.95" customHeight="1" outlineLevel="1" x14ac:dyDescent="0.25">
      <c r="A13513" t="s">
        <v>5582</v>
      </c>
      <c r="C13513" s="3" t="s">
        <v>11994</v>
      </c>
      <c r="D13513" s="3">
        <v>662</v>
      </c>
      <c r="E13513" s="9">
        <v>1989</v>
      </c>
      <c r="F13513" s="7" t="s">
        <v>4689</v>
      </c>
      <c r="G13513" s="7" t="s">
        <v>5401</v>
      </c>
      <c r="H13513" s="8" t="s">
        <v>9233</v>
      </c>
      <c r="I13513" s="8" t="s">
        <v>11340</v>
      </c>
      <c r="J13513" s="19">
        <v>7</v>
      </c>
      <c r="K13513" s="19" t="s">
        <v>7736</v>
      </c>
      <c r="L13513" s="11">
        <v>1.6</v>
      </c>
      <c r="M13513" s="11"/>
      <c r="N13513" s="24"/>
      <c r="P13513" s="32"/>
      <c r="T13513" s="19"/>
      <c r="U13513" s="3"/>
      <c r="X13513" t="str">
        <f t="shared" si="825"/>
        <v/>
      </c>
      <c r="Z13513" t="str">
        <f t="shared" si="826"/>
        <v/>
      </c>
      <c r="AB13513" s="9"/>
      <c r="AC13513" t="s">
        <v>9233</v>
      </c>
      <c r="AD13513">
        <f t="shared" si="824"/>
        <v>0</v>
      </c>
      <c r="AF13513" s="3"/>
      <c r="AH13513" s="9"/>
    </row>
    <row r="13514" spans="1:48" ht="10.95" customHeight="1" x14ac:dyDescent="0.25">
      <c r="A13514" s="6" t="s">
        <v>12460</v>
      </c>
      <c r="B13514" t="s">
        <v>12451</v>
      </c>
      <c r="C13514" s="3" t="s">
        <v>11994</v>
      </c>
      <c r="E13514" s="9"/>
      <c r="F13514" s="7"/>
      <c r="G13514" s="7"/>
      <c r="H13514" s="8"/>
      <c r="I13514" s="8"/>
      <c r="J13514" s="19"/>
      <c r="K13514" s="19"/>
      <c r="L13514" s="11"/>
      <c r="M13514" s="11">
        <f>SUM(L13515:L13515)</f>
        <v>0.3</v>
      </c>
      <c r="N13514" s="24">
        <v>126</v>
      </c>
      <c r="O13514">
        <f>COUNTIF(K13515:K13515,"*")</f>
        <v>1</v>
      </c>
      <c r="P13514" s="32">
        <f>O13514/N13514</f>
        <v>7.9365079365079361E-3</v>
      </c>
      <c r="Q13514">
        <f>COUNTIF(K13515:K13515,"Y")+COUNTIF(K13515:K13515,"S")</f>
        <v>1</v>
      </c>
      <c r="T13514" s="20" t="s">
        <v>7738</v>
      </c>
      <c r="U13514" s="3"/>
      <c r="V13514" t="s">
        <v>18504</v>
      </c>
      <c r="X13514" t="str">
        <f t="shared" si="825"/>
        <v/>
      </c>
      <c r="Z13514" t="str">
        <f t="shared" si="826"/>
        <v/>
      </c>
      <c r="AB13514" s="9"/>
      <c r="AE13514">
        <f>COUNTIF(AD13515:AD13515,"1")</f>
        <v>0</v>
      </c>
      <c r="AF13514" s="3"/>
      <c r="AH13514" s="9"/>
      <c r="AI13514">
        <f>COUNTIF($J13515:$J13515,"1")-COUNTIFS($J13515:$J13515,"1",$K13515:$K13515,"V")</f>
        <v>0</v>
      </c>
      <c r="AJ13514">
        <f>COUNTIFS($J13515:$J13515,"1",$K13515:$K13515,"Y")+COUNTIFS($J13515:$J13515,"1",$K13515:$K13515,"s")</f>
        <v>0</v>
      </c>
      <c r="AK13514">
        <f>COUNTIF($J13515:$J13515,"2")-COUNTIFS($J13515:$J13515,"2",$K13515:$K13515,"V")</f>
        <v>0</v>
      </c>
      <c r="AL13514">
        <f>COUNTIFS($J13515:$J13515,"2",$K13515:$K13515,"Y")+COUNTIFS($J13515:$J13515,"2",$K13515:$K13515,"s")</f>
        <v>0</v>
      </c>
      <c r="AM13514">
        <f>COUNTIF($J13515:$J13515,"3")-COUNTIFS($J13515:$J13515,"3",$K13515:$K13515,"V")</f>
        <v>0</v>
      </c>
      <c r="AN13514">
        <f>COUNTIFS($J13515:$J13515,"3",$K13515:$K13515,"Y")+COUNTIFS($J13515:$J13515,"3",$K13515:$K13515,"s")</f>
        <v>0</v>
      </c>
      <c r="AO13514">
        <f>COUNTIF($J13515:$J13515,"4")-COUNTIFS($J13515:$J13515,"4",$K13515:$K13515,"V")</f>
        <v>0</v>
      </c>
      <c r="AP13514">
        <f>COUNTIFS($J13515:$J13515,"4",$K13515:$K13515,"Y")+COUNTIFS($J13515:$J13515,"4",$K13515:$K13515,"s")</f>
        <v>0</v>
      </c>
      <c r="AQ13514">
        <f>COUNTIF($J13515:$J13515,"5")-COUNTIFS($J13515:$J13515,"5",$K13515:$K13515,"V")</f>
        <v>0</v>
      </c>
      <c r="AR13514">
        <f>COUNTIFS($J13515:$J13515,"5",$K13515:$K13515,"Y")+COUNTIFS($J13515:$J13515,"5",$K13515:$K13515,"s")</f>
        <v>0</v>
      </c>
      <c r="AS13514">
        <f>COUNTIF($J13515:$J13515,"6")-COUNTIFS($J13515:$J13515,"6",$K13515:$K13515,"V")</f>
        <v>0</v>
      </c>
      <c r="AT13514">
        <f>COUNTIFS($J13515:$J13515,"6",$K13515:$K13515,"Y")+COUNTIFS($J13515:$J13515,"6",$K13515:$K13515,"s")</f>
        <v>0</v>
      </c>
      <c r="AU13514">
        <f>COUNTIF($J13515:$J13515,"7")-COUNTIFS($J13515:$J13515,"7",$K13515:$K13515,"V")</f>
        <v>1</v>
      </c>
      <c r="AV13514">
        <f>COUNTIFS($J13515:$J13515,"7",$K13515:$K13515,"Y")+COUNTIFS($J13515:$J13515,"7",$K13515:$K13515,"s")</f>
        <v>1</v>
      </c>
    </row>
    <row r="13515" spans="1:48" ht="10.95" customHeight="1" outlineLevel="1" x14ac:dyDescent="0.25">
      <c r="A13515" t="s">
        <v>12461</v>
      </c>
      <c r="C13515" s="3" t="s">
        <v>11994</v>
      </c>
      <c r="D13515" s="3">
        <v>101</v>
      </c>
      <c r="E13515" s="9">
        <v>1964</v>
      </c>
      <c r="F13515" s="7" t="s">
        <v>4619</v>
      </c>
      <c r="G13515" s="7" t="s">
        <v>5401</v>
      </c>
      <c r="H13515" s="8" t="s">
        <v>12457</v>
      </c>
      <c r="I13515" s="8" t="s">
        <v>6998</v>
      </c>
      <c r="J13515" s="19">
        <v>7</v>
      </c>
      <c r="K13515" s="19" t="s">
        <v>7736</v>
      </c>
      <c r="L13515" s="11">
        <v>0.3</v>
      </c>
      <c r="M13515" s="11"/>
      <c r="N13515" s="24"/>
      <c r="P13515" s="32"/>
      <c r="T13515" s="19"/>
      <c r="U13515" s="3"/>
      <c r="X13515" t="str">
        <f t="shared" si="825"/>
        <v/>
      </c>
      <c r="Z13515" t="str">
        <f t="shared" si="826"/>
        <v/>
      </c>
      <c r="AB13515" s="9"/>
      <c r="AC13515" t="s">
        <v>12457</v>
      </c>
      <c r="AD13515">
        <f>COUNTIF(H13515,"*Fuji*")</f>
        <v>0</v>
      </c>
      <c r="AF13515" s="3"/>
      <c r="AG13515" t="s">
        <v>769</v>
      </c>
      <c r="AH13515" s="9" t="s">
        <v>4613</v>
      </c>
    </row>
    <row r="13516" spans="1:48" ht="10.95" customHeight="1" x14ac:dyDescent="0.25">
      <c r="A13516" t="s">
        <v>13465</v>
      </c>
      <c r="B13516" t="s">
        <v>2304</v>
      </c>
      <c r="C13516" s="3" t="s">
        <v>12533</v>
      </c>
      <c r="E13516" s="9"/>
      <c r="F13516" s="7"/>
      <c r="G13516" s="7"/>
      <c r="H13516" s="8"/>
      <c r="I13516" s="8"/>
      <c r="J13516" s="19"/>
      <c r="K13516" s="19"/>
      <c r="L13516" s="11"/>
      <c r="M13516" s="11">
        <f>SUM(L13517:L13554)</f>
        <v>125.89999999999999</v>
      </c>
      <c r="N13516" s="24">
        <v>5665</v>
      </c>
      <c r="O13516">
        <f>COUNTIF(K13517:K13554,"*")</f>
        <v>38</v>
      </c>
      <c r="P13516" s="32">
        <f>O13516/N13516</f>
        <v>6.707855251544572E-3</v>
      </c>
      <c r="Q13516">
        <f>COUNTIF(K13517:K13554,"Y")+COUNTIF(K13517:K13554,"S")</f>
        <v>37</v>
      </c>
      <c r="T13516" s="19" t="s">
        <v>7736</v>
      </c>
      <c r="U13516" s="3"/>
      <c r="V13516" t="s">
        <v>18506</v>
      </c>
      <c r="X13516" t="str">
        <f t="shared" si="825"/>
        <v/>
      </c>
      <c r="Z13516" t="str">
        <f t="shared" si="826"/>
        <v/>
      </c>
      <c r="AB13516" s="9"/>
      <c r="AE13516">
        <f>COUNTIF(AD13517:AD13554,"1")</f>
        <v>0</v>
      </c>
      <c r="AF13516" s="3"/>
      <c r="AH13516" s="9"/>
      <c r="AI13516">
        <f>COUNTIF($J13517:$J13554,"1")-COUNTIFS($J13517:$J13554,"1",$K13517:$K13554,"V")</f>
        <v>7</v>
      </c>
      <c r="AJ13516">
        <f>COUNTIFS($J13517:$J13554,"1",$K13517:$K13554,"Y")+COUNTIFS($J13517:$J13554,"1",$K13517:$K13554,"s")</f>
        <v>7</v>
      </c>
      <c r="AK13516">
        <f>COUNTIF($J13517:$J13554,"2")-COUNTIFS($J13517:$J13554,"2",$K13517:$K13554,"V")</f>
        <v>2</v>
      </c>
      <c r="AL13516">
        <f>COUNTIFS($J13517:$J13554,"2",$K13517:$K13554,"Y")+COUNTIFS($J13517:$J13554,"2",$K13517:$K13554,"s")</f>
        <v>2</v>
      </c>
      <c r="AM13516">
        <f>COUNTIF($J13517:$J13554,"3")-COUNTIFS($J13517:$J13554,"3",$K13517:$K13554,"V")</f>
        <v>3</v>
      </c>
      <c r="AN13516">
        <f>COUNTIFS($J13517:$J13554,"3",$K13517:$K13554,"Y")+COUNTIFS($J13517:$J13554,"3",$K13517:$K13554,"s")</f>
        <v>3</v>
      </c>
      <c r="AO13516">
        <f>COUNTIF($J13517:$J13554,"4")-COUNTIFS($J13517:$J13554,"4",$K13517:$K13554,"V")</f>
        <v>3</v>
      </c>
      <c r="AP13516">
        <f>COUNTIFS($J13517:$J13554,"4",$K13517:$K13554,"Y")+COUNTIFS($J13517:$J13554,"4",$K13517:$K13554,"s")</f>
        <v>3</v>
      </c>
      <c r="AQ13516">
        <f>COUNTIF($J13517:$J13554,"5")-COUNTIFS($J13517:$J13554,"5",$K13517:$K13554,"V")</f>
        <v>8</v>
      </c>
      <c r="AR13516">
        <f>COUNTIFS($J13517:$J13554,"5",$K13517:$K13554,"Y")+COUNTIFS($J13517:$J13554,"5",$K13517:$K13554,"s")</f>
        <v>8</v>
      </c>
      <c r="AS13516">
        <f>COUNTIF($J13517:$J13554,"6")-COUNTIFS($J13517:$J13554,"6",$K13517:$K13554,"V")</f>
        <v>6</v>
      </c>
      <c r="AT13516">
        <f>COUNTIFS($J13517:$J13554,"6",$K13517:$K13554,"Y")+COUNTIFS($J13517:$J13554,"6",$K13517:$K13554,"s")</f>
        <v>5</v>
      </c>
      <c r="AU13516">
        <f>COUNTIF($J13517:$J13554,"7")-COUNTIFS($J13517:$J13554,"7",$K13517:$K13554,"V")</f>
        <v>9</v>
      </c>
      <c r="AV13516">
        <f>COUNTIFS($J13517:$J13554,"7",$K13517:$K13554,"Y")+COUNTIFS($J13517:$J13554,"7",$K13517:$K13554,"s")</f>
        <v>9</v>
      </c>
    </row>
    <row r="13517" spans="1:48" ht="10.95" customHeight="1" outlineLevel="1" x14ac:dyDescent="0.25">
      <c r="A13517" t="s">
        <v>4038</v>
      </c>
      <c r="C13517" s="3" t="s">
        <v>12533</v>
      </c>
      <c r="D13517" s="3">
        <v>1405</v>
      </c>
      <c r="E13517" s="9">
        <v>1963</v>
      </c>
      <c r="F13517" s="7" t="s">
        <v>633</v>
      </c>
      <c r="G13517" s="7" t="s">
        <v>5401</v>
      </c>
      <c r="H13517" s="8" t="s">
        <v>1598</v>
      </c>
      <c r="I13517" s="8" t="s">
        <v>13466</v>
      </c>
      <c r="J13517" s="19">
        <v>2</v>
      </c>
      <c r="K13517" s="19" t="s">
        <v>7736</v>
      </c>
      <c r="L13517" s="11">
        <v>1</v>
      </c>
      <c r="M13517" s="11"/>
      <c r="N13517" s="24"/>
      <c r="P13517" s="32"/>
      <c r="T13517" s="19"/>
      <c r="U13517" s="3">
        <v>1061</v>
      </c>
      <c r="X13517" t="str">
        <f t="shared" si="825"/>
        <v/>
      </c>
      <c r="Z13517" t="str">
        <f t="shared" si="826"/>
        <v/>
      </c>
      <c r="AB13517" s="9"/>
      <c r="AC13517" t="s">
        <v>1598</v>
      </c>
      <c r="AD13517">
        <f t="shared" ref="AD13517:AD13554" si="827">COUNTIF(H13517,"*Fuji*")</f>
        <v>0</v>
      </c>
      <c r="AF13517" s="3"/>
      <c r="AG13517" t="s">
        <v>769</v>
      </c>
      <c r="AH13517" s="9" t="s">
        <v>4613</v>
      </c>
    </row>
    <row r="13518" spans="1:48" ht="10.95" customHeight="1" outlineLevel="1" x14ac:dyDescent="0.25">
      <c r="A13518" t="s">
        <v>4038</v>
      </c>
      <c r="C13518" s="3" t="s">
        <v>12533</v>
      </c>
      <c r="D13518" s="3">
        <v>1583</v>
      </c>
      <c r="E13518" s="9">
        <v>1965</v>
      </c>
      <c r="F13518" s="7" t="s">
        <v>633</v>
      </c>
      <c r="G13518" s="7" t="s">
        <v>5401</v>
      </c>
      <c r="H13518" s="8" t="s">
        <v>1599</v>
      </c>
      <c r="I13518" s="8" t="s">
        <v>13466</v>
      </c>
      <c r="J13518" s="19">
        <v>2</v>
      </c>
      <c r="K13518" s="19" t="s">
        <v>7736</v>
      </c>
      <c r="L13518" s="11">
        <v>0.8</v>
      </c>
      <c r="M13518" s="11"/>
      <c r="N13518" s="24"/>
      <c r="P13518" s="32"/>
      <c r="T13518" s="19"/>
      <c r="U13518" s="3">
        <v>1091</v>
      </c>
      <c r="X13518" t="str">
        <f t="shared" si="825"/>
        <v/>
      </c>
      <c r="Z13518" t="str">
        <f t="shared" si="826"/>
        <v/>
      </c>
      <c r="AB13518" s="9"/>
      <c r="AC13518" t="s">
        <v>1599</v>
      </c>
      <c r="AD13518">
        <f t="shared" si="827"/>
        <v>0</v>
      </c>
      <c r="AF13518" s="3"/>
      <c r="AG13518" t="s">
        <v>1465</v>
      </c>
      <c r="AH13518" s="9" t="s">
        <v>4613</v>
      </c>
    </row>
    <row r="13519" spans="1:48" ht="10.95" customHeight="1" outlineLevel="1" x14ac:dyDescent="0.25">
      <c r="A13519" t="s">
        <v>4038</v>
      </c>
      <c r="C13519" s="3" t="s">
        <v>12533</v>
      </c>
      <c r="D13519" s="3">
        <v>1624</v>
      </c>
      <c r="E13519" s="9">
        <v>1966</v>
      </c>
      <c r="F13519" s="7" t="s">
        <v>1101</v>
      </c>
      <c r="G13519" s="7" t="s">
        <v>5558</v>
      </c>
      <c r="H13519" s="8" t="s">
        <v>6760</v>
      </c>
      <c r="I13519" s="8" t="s">
        <v>13467</v>
      </c>
      <c r="J13519" s="19">
        <v>3</v>
      </c>
      <c r="K13519" s="19" t="s">
        <v>7736</v>
      </c>
      <c r="L13519" s="11">
        <v>0.7</v>
      </c>
      <c r="M13519" s="11"/>
      <c r="N13519" s="24"/>
      <c r="P13519" s="32"/>
      <c r="T13519" s="19"/>
      <c r="U13519" s="3">
        <v>1358</v>
      </c>
      <c r="X13519" t="str">
        <f t="shared" si="825"/>
        <v/>
      </c>
      <c r="Z13519" t="str">
        <f t="shared" si="826"/>
        <v/>
      </c>
      <c r="AB13519" s="9"/>
      <c r="AC13519" t="s">
        <v>6760</v>
      </c>
      <c r="AD13519">
        <f t="shared" si="827"/>
        <v>0</v>
      </c>
      <c r="AF13519" s="3"/>
      <c r="AG13519" t="s">
        <v>1465</v>
      </c>
      <c r="AH13519" s="9" t="s">
        <v>4613</v>
      </c>
    </row>
    <row r="13520" spans="1:48" ht="10.95" customHeight="1" outlineLevel="1" x14ac:dyDescent="0.25">
      <c r="A13520" t="s">
        <v>4038</v>
      </c>
      <c r="C13520" s="3" t="s">
        <v>12533</v>
      </c>
      <c r="D13520" s="3">
        <v>2023</v>
      </c>
      <c r="E13520" s="9">
        <v>1973</v>
      </c>
      <c r="F13520" s="7" t="s">
        <v>4883</v>
      </c>
      <c r="G13520" s="7" t="s">
        <v>5401</v>
      </c>
      <c r="H13520" s="8" t="s">
        <v>6760</v>
      </c>
      <c r="I13520" s="8" t="s">
        <v>13468</v>
      </c>
      <c r="J13520" s="19">
        <v>5</v>
      </c>
      <c r="K13520" s="19" t="s">
        <v>7736</v>
      </c>
      <c r="L13520" s="11">
        <v>3.2</v>
      </c>
      <c r="M13520" s="11"/>
      <c r="N13520" s="24"/>
      <c r="P13520" s="32"/>
      <c r="T13520" s="19"/>
      <c r="U13520" s="3">
        <v>1749</v>
      </c>
      <c r="X13520" t="str">
        <f t="shared" si="825"/>
        <v/>
      </c>
      <c r="Z13520" t="str">
        <f t="shared" si="826"/>
        <v/>
      </c>
      <c r="AB13520" s="9"/>
      <c r="AC13520" t="s">
        <v>6760</v>
      </c>
      <c r="AD13520">
        <f t="shared" si="827"/>
        <v>0</v>
      </c>
      <c r="AF13520" s="3"/>
      <c r="AG13520" t="s">
        <v>1465</v>
      </c>
      <c r="AH13520" s="9" t="s">
        <v>4613</v>
      </c>
    </row>
    <row r="13521" spans="1:34" ht="10.95" customHeight="1" outlineLevel="1" x14ac:dyDescent="0.25">
      <c r="A13521" t="s">
        <v>4038</v>
      </c>
      <c r="C13521" s="3" t="s">
        <v>12533</v>
      </c>
      <c r="D13521" s="3">
        <v>2024</v>
      </c>
      <c r="E13521" s="9">
        <v>1973</v>
      </c>
      <c r="F13521" s="7" t="s">
        <v>633</v>
      </c>
      <c r="G13521" s="7" t="s">
        <v>5401</v>
      </c>
      <c r="H13521" s="8" t="s">
        <v>5557</v>
      </c>
      <c r="I13521" s="8" t="s">
        <v>13468</v>
      </c>
      <c r="J13521" s="19">
        <v>3</v>
      </c>
      <c r="K13521" s="19" t="s">
        <v>7736</v>
      </c>
      <c r="L13521" s="11">
        <v>0.4</v>
      </c>
      <c r="M13521" s="11"/>
      <c r="N13521" s="24"/>
      <c r="P13521" s="32"/>
      <c r="T13521" s="19"/>
      <c r="U13521" s="3">
        <v>1750</v>
      </c>
      <c r="X13521" t="str">
        <f t="shared" si="825"/>
        <v/>
      </c>
      <c r="Z13521" t="str">
        <f t="shared" si="826"/>
        <v/>
      </c>
      <c r="AB13521" s="9"/>
      <c r="AC13521" t="s">
        <v>5557</v>
      </c>
      <c r="AD13521">
        <f t="shared" si="827"/>
        <v>0</v>
      </c>
      <c r="AF13521" s="3"/>
      <c r="AG13521" t="s">
        <v>1465</v>
      </c>
      <c r="AH13521" s="9" t="s">
        <v>4613</v>
      </c>
    </row>
    <row r="13522" spans="1:34" ht="10.95" customHeight="1" outlineLevel="1" x14ac:dyDescent="0.25">
      <c r="A13522" t="s">
        <v>4038</v>
      </c>
      <c r="C13522" s="3" t="s">
        <v>12533</v>
      </c>
      <c r="D13522" s="3">
        <v>2377</v>
      </c>
      <c r="E13522" s="9">
        <v>1978</v>
      </c>
      <c r="F13522" s="7" t="s">
        <v>6718</v>
      </c>
      <c r="G13522" s="7" t="s">
        <v>5401</v>
      </c>
      <c r="H13522" s="8" t="s">
        <v>6026</v>
      </c>
      <c r="I13522" s="8" t="s">
        <v>13469</v>
      </c>
      <c r="J13522" s="19">
        <v>5</v>
      </c>
      <c r="K13522" s="19" t="s">
        <v>7736</v>
      </c>
      <c r="L13522" s="11">
        <v>0.8</v>
      </c>
      <c r="M13522" s="11"/>
      <c r="N13522" s="24"/>
      <c r="P13522" s="32"/>
      <c r="T13522" s="19"/>
      <c r="U13522" s="3">
        <v>2107</v>
      </c>
      <c r="X13522" t="str">
        <f t="shared" si="825"/>
        <v/>
      </c>
      <c r="Z13522" t="str">
        <f t="shared" si="826"/>
        <v/>
      </c>
      <c r="AB13522" s="9"/>
      <c r="AC13522" t="s">
        <v>6026</v>
      </c>
      <c r="AD13522">
        <f t="shared" si="827"/>
        <v>0</v>
      </c>
      <c r="AF13522" s="3"/>
      <c r="AG13522" t="s">
        <v>5237</v>
      </c>
      <c r="AH13522" s="9" t="s">
        <v>4613</v>
      </c>
    </row>
    <row r="13523" spans="1:34" ht="10.95" customHeight="1" outlineLevel="1" x14ac:dyDescent="0.25">
      <c r="A13523" t="s">
        <v>4038</v>
      </c>
      <c r="C13523" s="3" t="s">
        <v>12533</v>
      </c>
      <c r="D13523" s="3">
        <v>2512</v>
      </c>
      <c r="E13523" s="9">
        <v>1981</v>
      </c>
      <c r="F13523" s="7" t="s">
        <v>6718</v>
      </c>
      <c r="G13523" s="7" t="s">
        <v>5401</v>
      </c>
      <c r="H13523" s="8" t="s">
        <v>1600</v>
      </c>
      <c r="I13523" s="8" t="s">
        <v>13470</v>
      </c>
      <c r="J13523" s="19">
        <v>6</v>
      </c>
      <c r="K13523" s="19" t="s">
        <v>7736</v>
      </c>
      <c r="L13523" s="11">
        <v>1</v>
      </c>
      <c r="M13523" s="11"/>
      <c r="N13523" s="24"/>
      <c r="P13523" s="32"/>
      <c r="T13523" s="19"/>
      <c r="U13523" s="3">
        <v>2244</v>
      </c>
      <c r="X13523" t="str">
        <f t="shared" si="825"/>
        <v/>
      </c>
      <c r="Z13523" t="str">
        <f t="shared" si="826"/>
        <v/>
      </c>
      <c r="AB13523" s="9"/>
      <c r="AC13523" t="s">
        <v>1600</v>
      </c>
      <c r="AD13523">
        <f t="shared" si="827"/>
        <v>0</v>
      </c>
      <c r="AF13523" s="3"/>
      <c r="AG13523" t="s">
        <v>4915</v>
      </c>
      <c r="AH13523" s="9" t="s">
        <v>4613</v>
      </c>
    </row>
    <row r="13524" spans="1:34" ht="10.95" customHeight="1" outlineLevel="1" x14ac:dyDescent="0.25">
      <c r="A13524" t="s">
        <v>4038</v>
      </c>
      <c r="C13524" s="3" t="s">
        <v>12533</v>
      </c>
      <c r="D13524" s="3">
        <v>2560</v>
      </c>
      <c r="E13524" s="9">
        <v>1982</v>
      </c>
      <c r="F13524" s="7" t="s">
        <v>5806</v>
      </c>
      <c r="G13524" s="7" t="s">
        <v>5401</v>
      </c>
      <c r="H13524" s="43" t="s">
        <v>4039</v>
      </c>
      <c r="I13524" s="8" t="s">
        <v>11104</v>
      </c>
      <c r="J13524" s="19">
        <v>6</v>
      </c>
      <c r="K13524" s="19" t="s">
        <v>7736</v>
      </c>
      <c r="L13524" s="11">
        <v>0.5</v>
      </c>
      <c r="M13524" s="11"/>
      <c r="N13524" s="24"/>
      <c r="P13524" s="32"/>
      <c r="T13524" s="19"/>
      <c r="U13524" s="3">
        <v>2296</v>
      </c>
      <c r="X13524" t="str">
        <f t="shared" si="825"/>
        <v/>
      </c>
      <c r="Z13524" t="str">
        <f t="shared" si="826"/>
        <v/>
      </c>
      <c r="AB13524" s="9"/>
      <c r="AC13524" t="s">
        <v>4039</v>
      </c>
      <c r="AD13524">
        <f t="shared" si="827"/>
        <v>0</v>
      </c>
      <c r="AF13524" s="3"/>
      <c r="AG13524" t="s">
        <v>1465</v>
      </c>
      <c r="AH13524" s="9" t="s">
        <v>4613</v>
      </c>
    </row>
    <row r="13525" spans="1:34" ht="10.95" customHeight="1" outlineLevel="1" x14ac:dyDescent="0.25">
      <c r="A13525" t="s">
        <v>4038</v>
      </c>
      <c r="C13525" s="3" t="s">
        <v>12533</v>
      </c>
      <c r="D13525" s="3">
        <v>2642</v>
      </c>
      <c r="E13525" s="9">
        <v>1984</v>
      </c>
      <c r="F13525" s="7" t="s">
        <v>1601</v>
      </c>
      <c r="G13525" s="7" t="s">
        <v>5401</v>
      </c>
      <c r="H13525" s="8" t="s">
        <v>1600</v>
      </c>
      <c r="I13525" s="8" t="s">
        <v>13471</v>
      </c>
      <c r="J13525" s="19">
        <v>6</v>
      </c>
      <c r="K13525" s="19" t="s">
        <v>7736</v>
      </c>
      <c r="L13525" s="11">
        <v>0.6</v>
      </c>
      <c r="M13525" s="11"/>
      <c r="N13525" s="24"/>
      <c r="P13525" s="32"/>
      <c r="T13525" s="19"/>
      <c r="U13525" s="3">
        <v>2372</v>
      </c>
      <c r="X13525" t="str">
        <f t="shared" si="825"/>
        <v/>
      </c>
      <c r="Z13525" t="str">
        <f t="shared" si="826"/>
        <v/>
      </c>
      <c r="AB13525" s="9"/>
      <c r="AC13525" t="s">
        <v>1600</v>
      </c>
      <c r="AD13525">
        <f t="shared" si="827"/>
        <v>0</v>
      </c>
      <c r="AF13525" s="3"/>
      <c r="AG13525" t="s">
        <v>4915</v>
      </c>
      <c r="AH13525" s="9" t="s">
        <v>4613</v>
      </c>
    </row>
    <row r="13526" spans="1:34" ht="10.95" customHeight="1" outlineLevel="1" x14ac:dyDescent="0.25">
      <c r="A13526" t="s">
        <v>4038</v>
      </c>
      <c r="C13526" s="3" t="s">
        <v>12533</v>
      </c>
      <c r="D13526" s="3">
        <v>2792</v>
      </c>
      <c r="E13526" s="9">
        <v>1987</v>
      </c>
      <c r="F13526" s="7" t="s">
        <v>5806</v>
      </c>
      <c r="G13526" s="7" t="s">
        <v>6758</v>
      </c>
      <c r="H13526" s="8" t="s">
        <v>6759</v>
      </c>
      <c r="I13526" s="8" t="s">
        <v>13467</v>
      </c>
      <c r="J13526" s="19">
        <v>5</v>
      </c>
      <c r="K13526" s="19" t="s">
        <v>7736</v>
      </c>
      <c r="L13526" s="11">
        <v>1.4</v>
      </c>
      <c r="M13526" s="11"/>
      <c r="N13526" s="24"/>
      <c r="P13526" s="32"/>
      <c r="T13526" s="19"/>
      <c r="U13526" s="3" t="s">
        <v>8029</v>
      </c>
      <c r="X13526" t="str">
        <f t="shared" si="825"/>
        <v/>
      </c>
      <c r="Z13526" t="str">
        <f t="shared" si="826"/>
        <v/>
      </c>
      <c r="AB13526" s="9"/>
      <c r="AC13526" t="s">
        <v>6759</v>
      </c>
      <c r="AD13526">
        <f t="shared" si="827"/>
        <v>0</v>
      </c>
      <c r="AF13526" s="3"/>
      <c r="AG13526" t="s">
        <v>671</v>
      </c>
      <c r="AH13526" s="9" t="s">
        <v>4613</v>
      </c>
    </row>
    <row r="13527" spans="1:34" ht="10.95" customHeight="1" outlineLevel="1" x14ac:dyDescent="0.25">
      <c r="A13527" t="s">
        <v>4038</v>
      </c>
      <c r="C13527" s="3" t="s">
        <v>12533</v>
      </c>
      <c r="D13527" s="3">
        <v>3026</v>
      </c>
      <c r="E13527" s="9">
        <v>1991</v>
      </c>
      <c r="F13527" s="7" t="s">
        <v>4239</v>
      </c>
      <c r="G13527" s="7" t="s">
        <v>5401</v>
      </c>
      <c r="H13527" s="8" t="s">
        <v>1602</v>
      </c>
      <c r="I13527" s="8" t="s">
        <v>13472</v>
      </c>
      <c r="J13527" s="19">
        <v>5</v>
      </c>
      <c r="K13527" s="19" t="s">
        <v>7736</v>
      </c>
      <c r="L13527" s="11">
        <v>4</v>
      </c>
      <c r="M13527" s="11"/>
      <c r="N13527" s="24"/>
      <c r="P13527" s="32"/>
      <c r="T13527" s="19"/>
      <c r="U13527" s="3">
        <v>2664</v>
      </c>
      <c r="X13527" t="str">
        <f t="shared" si="825"/>
        <v/>
      </c>
      <c r="Z13527" t="str">
        <f t="shared" si="826"/>
        <v/>
      </c>
      <c r="AB13527" s="9"/>
      <c r="AC13527" t="s">
        <v>1602</v>
      </c>
      <c r="AD13527">
        <f t="shared" si="827"/>
        <v>0</v>
      </c>
      <c r="AF13527" s="3"/>
      <c r="AG13527" t="s">
        <v>4915</v>
      </c>
      <c r="AH13527" s="9" t="s">
        <v>4613</v>
      </c>
    </row>
    <row r="13528" spans="1:34" ht="10.95" customHeight="1" outlineLevel="1" x14ac:dyDescent="0.25">
      <c r="A13528" t="s">
        <v>4038</v>
      </c>
      <c r="C13528" s="3" t="s">
        <v>12533</v>
      </c>
      <c r="D13528" s="3">
        <v>3150</v>
      </c>
      <c r="E13528" s="9">
        <v>1994</v>
      </c>
      <c r="F13528" s="7" t="s">
        <v>5012</v>
      </c>
      <c r="G13528" s="7" t="s">
        <v>5401</v>
      </c>
      <c r="H13528" s="8" t="s">
        <v>13473</v>
      </c>
      <c r="I13528" s="8" t="s">
        <v>7560</v>
      </c>
      <c r="J13528" s="19">
        <v>7</v>
      </c>
      <c r="K13528" s="19" t="s">
        <v>7736</v>
      </c>
      <c r="L13528" s="11">
        <v>0.8</v>
      </c>
      <c r="M13528" s="11"/>
      <c r="N13528" s="24"/>
      <c r="P13528" s="32"/>
      <c r="T13528" s="19"/>
      <c r="U13528" s="3"/>
      <c r="X13528" t="str">
        <f t="shared" si="825"/>
        <v/>
      </c>
      <c r="Z13528" t="str">
        <f t="shared" si="826"/>
        <v/>
      </c>
      <c r="AB13528" s="9"/>
      <c r="AC13528" t="s">
        <v>13473</v>
      </c>
      <c r="AD13528">
        <f t="shared" si="827"/>
        <v>0</v>
      </c>
      <c r="AF13528" s="3"/>
      <c r="AH13528" s="9"/>
    </row>
    <row r="13529" spans="1:34" ht="10.95" customHeight="1" outlineLevel="1" x14ac:dyDescent="0.25">
      <c r="A13529" t="s">
        <v>4038</v>
      </c>
      <c r="C13529" s="3" t="s">
        <v>12533</v>
      </c>
      <c r="D13529" s="3">
        <v>3151</v>
      </c>
      <c r="E13529" s="9">
        <v>1994</v>
      </c>
      <c r="F13529" s="7" t="s">
        <v>5012</v>
      </c>
      <c r="G13529" s="7" t="s">
        <v>5401</v>
      </c>
      <c r="H13529" s="8" t="s">
        <v>13474</v>
      </c>
      <c r="I13529" s="8" t="s">
        <v>7560</v>
      </c>
      <c r="J13529" s="19">
        <v>7</v>
      </c>
      <c r="K13529" s="19" t="s">
        <v>7736</v>
      </c>
      <c r="L13529" s="11">
        <v>0.8</v>
      </c>
      <c r="M13529" s="11"/>
      <c r="N13529" s="24"/>
      <c r="P13529" s="32"/>
      <c r="T13529" s="19"/>
      <c r="U13529" s="3"/>
      <c r="X13529" t="str">
        <f t="shared" si="825"/>
        <v/>
      </c>
      <c r="Z13529" t="str">
        <f t="shared" si="826"/>
        <v/>
      </c>
      <c r="AB13529" s="9"/>
      <c r="AC13529" t="s">
        <v>13474</v>
      </c>
      <c r="AD13529">
        <f t="shared" si="827"/>
        <v>0</v>
      </c>
      <c r="AF13529" s="3"/>
      <c r="AH13529" s="9"/>
    </row>
    <row r="13530" spans="1:34" ht="10.95" customHeight="1" outlineLevel="1" x14ac:dyDescent="0.25">
      <c r="A13530" t="s">
        <v>4038</v>
      </c>
      <c r="C13530" s="3" t="s">
        <v>12533</v>
      </c>
      <c r="D13530" s="3">
        <v>3152</v>
      </c>
      <c r="E13530" s="9">
        <v>1994</v>
      </c>
      <c r="F13530" s="7" t="s">
        <v>5012</v>
      </c>
      <c r="G13530" s="7" t="s">
        <v>5401</v>
      </c>
      <c r="H13530" s="8" t="s">
        <v>8358</v>
      </c>
      <c r="I13530" s="8" t="s">
        <v>7560</v>
      </c>
      <c r="J13530" s="19">
        <v>7</v>
      </c>
      <c r="K13530" s="19" t="s">
        <v>7736</v>
      </c>
      <c r="L13530" s="11">
        <v>0.8</v>
      </c>
      <c r="M13530" s="11"/>
      <c r="N13530" s="24"/>
      <c r="P13530" s="32"/>
      <c r="T13530" s="19"/>
      <c r="U13530" s="3"/>
      <c r="X13530" t="str">
        <f t="shared" si="825"/>
        <v/>
      </c>
      <c r="Z13530" t="str">
        <f t="shared" si="826"/>
        <v/>
      </c>
      <c r="AB13530" s="9"/>
      <c r="AC13530" t="s">
        <v>8358</v>
      </c>
      <c r="AD13530">
        <f t="shared" si="827"/>
        <v>0</v>
      </c>
      <c r="AF13530" s="3"/>
      <c r="AH13530" s="9"/>
    </row>
    <row r="13531" spans="1:34" ht="10.95" customHeight="1" outlineLevel="1" x14ac:dyDescent="0.25">
      <c r="A13531" t="s">
        <v>4038</v>
      </c>
      <c r="C13531" s="3" t="s">
        <v>12533</v>
      </c>
      <c r="D13531" s="3">
        <v>3153</v>
      </c>
      <c r="E13531" s="9">
        <v>1994</v>
      </c>
      <c r="F13531" s="7" t="s">
        <v>5012</v>
      </c>
      <c r="G13531" s="7" t="s">
        <v>5401</v>
      </c>
      <c r="H13531" s="8" t="s">
        <v>10911</v>
      </c>
      <c r="I13531" s="8" t="s">
        <v>7560</v>
      </c>
      <c r="J13531" s="19">
        <v>7</v>
      </c>
      <c r="K13531" s="19" t="s">
        <v>7736</v>
      </c>
      <c r="L13531" s="11">
        <v>0.8</v>
      </c>
      <c r="M13531" s="11"/>
      <c r="N13531" s="24"/>
      <c r="P13531" s="32"/>
      <c r="T13531" s="19"/>
      <c r="U13531" s="3"/>
      <c r="X13531" t="str">
        <f t="shared" si="825"/>
        <v/>
      </c>
      <c r="Z13531" t="str">
        <f t="shared" si="826"/>
        <v/>
      </c>
      <c r="AB13531" s="9"/>
      <c r="AC13531" t="s">
        <v>10911</v>
      </c>
      <c r="AD13531">
        <f t="shared" si="827"/>
        <v>0</v>
      </c>
      <c r="AF13531" s="3"/>
      <c r="AH13531" s="9"/>
    </row>
    <row r="13532" spans="1:34" ht="10.95" customHeight="1" outlineLevel="1" x14ac:dyDescent="0.25">
      <c r="A13532" t="s">
        <v>4038</v>
      </c>
      <c r="C13532" s="3" t="s">
        <v>12533</v>
      </c>
      <c r="D13532" s="3">
        <v>3176</v>
      </c>
      <c r="E13532" s="9">
        <v>1994</v>
      </c>
      <c r="F13532" s="7" t="s">
        <v>13476</v>
      </c>
      <c r="G13532" s="7" t="s">
        <v>5401</v>
      </c>
      <c r="H13532" s="8" t="s">
        <v>4730</v>
      </c>
      <c r="I13532" s="8" t="s">
        <v>13475</v>
      </c>
      <c r="J13532" s="19">
        <v>6</v>
      </c>
      <c r="K13532" s="19" t="s">
        <v>7736</v>
      </c>
      <c r="L13532" s="11">
        <v>2</v>
      </c>
      <c r="M13532" s="11"/>
      <c r="N13532" s="24"/>
      <c r="P13532" s="32"/>
      <c r="T13532" s="19"/>
      <c r="U13532" s="3">
        <v>2785</v>
      </c>
      <c r="X13532" t="str">
        <f t="shared" si="825"/>
        <v/>
      </c>
      <c r="Z13532">
        <f t="shared" si="826"/>
        <v>1</v>
      </c>
      <c r="AB13532" s="9"/>
      <c r="AC13532" t="s">
        <v>4730</v>
      </c>
      <c r="AD13532">
        <f t="shared" si="827"/>
        <v>0</v>
      </c>
      <c r="AF13532" s="3"/>
      <c r="AG13532" t="s">
        <v>5237</v>
      </c>
      <c r="AH13532" s="9" t="s">
        <v>4925</v>
      </c>
    </row>
    <row r="13533" spans="1:34" ht="10.95" customHeight="1" outlineLevel="1" x14ac:dyDescent="0.25">
      <c r="A13533" t="s">
        <v>4038</v>
      </c>
      <c r="C13533" s="3" t="s">
        <v>12533</v>
      </c>
      <c r="D13533" s="3">
        <v>3207</v>
      </c>
      <c r="E13533" s="9">
        <v>1995</v>
      </c>
      <c r="F13533" s="7" t="s">
        <v>2591</v>
      </c>
      <c r="G13533" s="7" t="s">
        <v>5401</v>
      </c>
      <c r="H13533" s="8" t="s">
        <v>13480</v>
      </c>
      <c r="I13533" s="8" t="s">
        <v>7560</v>
      </c>
      <c r="J13533" s="19">
        <v>7</v>
      </c>
      <c r="K13533" s="19" t="s">
        <v>7736</v>
      </c>
      <c r="L13533" s="11">
        <v>1</v>
      </c>
      <c r="M13533" s="11"/>
      <c r="N13533" s="24"/>
      <c r="P13533" s="32"/>
      <c r="T13533" s="19"/>
      <c r="U13533" s="3"/>
      <c r="X13533" t="str">
        <f t="shared" si="825"/>
        <v/>
      </c>
      <c r="Z13533" t="str">
        <f t="shared" si="826"/>
        <v/>
      </c>
      <c r="AB13533" s="9"/>
      <c r="AC13533" t="s">
        <v>13480</v>
      </c>
      <c r="AD13533">
        <f t="shared" si="827"/>
        <v>0</v>
      </c>
      <c r="AF13533" s="3"/>
      <c r="AH13533" s="9"/>
    </row>
    <row r="13534" spans="1:34" ht="10.95" customHeight="1" outlineLevel="1" x14ac:dyDescent="0.25">
      <c r="A13534" t="s">
        <v>4038</v>
      </c>
      <c r="C13534" s="3" t="s">
        <v>12533</v>
      </c>
      <c r="D13534" s="3">
        <v>3209</v>
      </c>
      <c r="E13534" s="9">
        <v>1995</v>
      </c>
      <c r="F13534" s="7" t="s">
        <v>2591</v>
      </c>
      <c r="G13534" s="7" t="s">
        <v>5401</v>
      </c>
      <c r="H13534" s="8" t="s">
        <v>10208</v>
      </c>
      <c r="I13534" s="8" t="s">
        <v>7560</v>
      </c>
      <c r="J13534" s="19">
        <v>7</v>
      </c>
      <c r="K13534" s="19" t="s">
        <v>7736</v>
      </c>
      <c r="L13534" s="11">
        <v>3.8</v>
      </c>
      <c r="M13534" s="11"/>
      <c r="N13534" s="24"/>
      <c r="P13534" s="32"/>
      <c r="T13534" s="19"/>
      <c r="U13534" s="3"/>
      <c r="X13534" t="str">
        <f t="shared" si="825"/>
        <v/>
      </c>
      <c r="Z13534" t="str">
        <f t="shared" si="826"/>
        <v/>
      </c>
      <c r="AB13534" s="9"/>
      <c r="AC13534" t="s">
        <v>10208</v>
      </c>
      <c r="AD13534">
        <f t="shared" si="827"/>
        <v>0</v>
      </c>
      <c r="AF13534" s="3"/>
      <c r="AH13534" s="9"/>
    </row>
    <row r="13535" spans="1:34" ht="10.95" customHeight="1" outlineLevel="1" x14ac:dyDescent="0.25">
      <c r="A13535" t="s">
        <v>4038</v>
      </c>
      <c r="C13535" s="3" t="s">
        <v>12533</v>
      </c>
      <c r="D13535" s="3">
        <v>3266</v>
      </c>
      <c r="E13535" s="9">
        <v>1996</v>
      </c>
      <c r="F13535" s="7" t="s">
        <v>4772</v>
      </c>
      <c r="G13535" s="7" t="s">
        <v>5401</v>
      </c>
      <c r="H13535" s="8" t="s">
        <v>9233</v>
      </c>
      <c r="I13535" s="8" t="s">
        <v>7560</v>
      </c>
      <c r="J13535" s="19">
        <v>7</v>
      </c>
      <c r="K13535" s="19" t="s">
        <v>7736</v>
      </c>
      <c r="L13535" s="11">
        <v>0.4</v>
      </c>
      <c r="M13535" s="11"/>
      <c r="N13535" s="24"/>
      <c r="P13535" s="32"/>
      <c r="T13535" s="19"/>
      <c r="U13535" s="3"/>
      <c r="X13535" t="str">
        <f t="shared" si="825"/>
        <v/>
      </c>
      <c r="Z13535" t="str">
        <f t="shared" si="826"/>
        <v/>
      </c>
      <c r="AB13535" s="9"/>
      <c r="AC13535" t="s">
        <v>9233</v>
      </c>
      <c r="AD13535">
        <f t="shared" si="827"/>
        <v>0</v>
      </c>
      <c r="AF13535" s="3"/>
      <c r="AH13535" s="9"/>
    </row>
    <row r="13536" spans="1:34" ht="10.95" customHeight="1" outlineLevel="1" x14ac:dyDescent="0.25">
      <c r="A13536" t="s">
        <v>4038</v>
      </c>
      <c r="C13536" s="3" t="s">
        <v>12533</v>
      </c>
      <c r="D13536" s="3">
        <v>3736</v>
      </c>
      <c r="E13536" s="9">
        <v>2002</v>
      </c>
      <c r="F13536" s="22">
        <v>2.1</v>
      </c>
      <c r="G13536" s="7" t="s">
        <v>5401</v>
      </c>
      <c r="H13536" s="8" t="s">
        <v>6607</v>
      </c>
      <c r="I13536" s="8" t="s">
        <v>13477</v>
      </c>
      <c r="J13536" s="19">
        <v>5</v>
      </c>
      <c r="K13536" s="19" t="s">
        <v>7736</v>
      </c>
      <c r="L13536" s="11">
        <v>5</v>
      </c>
      <c r="M13536" s="11"/>
      <c r="N13536" s="24"/>
      <c r="P13536" s="32"/>
      <c r="T13536" s="19"/>
      <c r="U13536" s="3">
        <v>3154</v>
      </c>
      <c r="X13536" t="str">
        <f t="shared" si="825"/>
        <v/>
      </c>
      <c r="Z13536" t="str">
        <f t="shared" si="826"/>
        <v/>
      </c>
      <c r="AB13536" s="9"/>
      <c r="AC13536" t="s">
        <v>6607</v>
      </c>
      <c r="AD13536">
        <f t="shared" si="827"/>
        <v>0</v>
      </c>
      <c r="AF13536" s="3"/>
      <c r="AG13536" t="s">
        <v>671</v>
      </c>
      <c r="AH13536" s="9" t="s">
        <v>4925</v>
      </c>
    </row>
    <row r="13537" spans="1:34" ht="10.95" customHeight="1" outlineLevel="1" x14ac:dyDescent="0.25">
      <c r="A13537" t="s">
        <v>4038</v>
      </c>
      <c r="C13537" s="3" t="s">
        <v>12533</v>
      </c>
      <c r="D13537" s="3">
        <v>3904</v>
      </c>
      <c r="E13537" s="9">
        <v>2003</v>
      </c>
      <c r="F13537" s="22">
        <v>0.26</v>
      </c>
      <c r="G13537" s="7" t="s">
        <v>5401</v>
      </c>
      <c r="H13537" s="8" t="s">
        <v>13491</v>
      </c>
      <c r="I13537" s="8" t="s">
        <v>13492</v>
      </c>
      <c r="J13537" s="19">
        <v>4</v>
      </c>
      <c r="K13537" s="19" t="s">
        <v>7736</v>
      </c>
      <c r="L13537" s="11">
        <v>2</v>
      </c>
      <c r="M13537" s="11"/>
      <c r="N13537" s="24"/>
      <c r="P13537" s="32"/>
      <c r="T13537" s="19"/>
      <c r="U13537" s="3"/>
      <c r="X13537" t="str">
        <f t="shared" si="825"/>
        <v/>
      </c>
      <c r="Z13537" t="str">
        <f t="shared" si="826"/>
        <v/>
      </c>
      <c r="AB13537" s="9"/>
      <c r="AC13537" t="s">
        <v>13491</v>
      </c>
      <c r="AD13537">
        <f t="shared" si="827"/>
        <v>0</v>
      </c>
      <c r="AF13537" s="3"/>
      <c r="AH13537" s="9"/>
    </row>
    <row r="13538" spans="1:34" ht="10.95" customHeight="1" outlineLevel="1" x14ac:dyDescent="0.25">
      <c r="A13538" t="s">
        <v>4038</v>
      </c>
      <c r="C13538" s="3" t="s">
        <v>12533</v>
      </c>
      <c r="D13538" s="3" t="s">
        <v>13490</v>
      </c>
      <c r="E13538" s="9">
        <v>2003</v>
      </c>
      <c r="F13538" s="7" t="s">
        <v>13493</v>
      </c>
      <c r="G13538" s="7" t="s">
        <v>5401</v>
      </c>
      <c r="H13538" s="8" t="s">
        <v>13491</v>
      </c>
      <c r="I13538" s="8" t="s">
        <v>13492</v>
      </c>
      <c r="J13538" s="19">
        <v>4</v>
      </c>
      <c r="K13538" s="19" t="s">
        <v>7736</v>
      </c>
      <c r="L13538" s="11">
        <v>1.7</v>
      </c>
      <c r="M13538" s="11"/>
      <c r="N13538" s="24"/>
      <c r="P13538" s="32"/>
      <c r="T13538" s="19"/>
      <c r="U13538" s="3"/>
      <c r="X13538" t="str">
        <f t="shared" si="825"/>
        <v/>
      </c>
      <c r="Z13538">
        <f t="shared" si="826"/>
        <v>1</v>
      </c>
      <c r="AB13538" s="9"/>
      <c r="AC13538" t="s">
        <v>13491</v>
      </c>
      <c r="AD13538">
        <f t="shared" si="827"/>
        <v>0</v>
      </c>
      <c r="AF13538" s="3"/>
      <c r="AH13538" s="9"/>
    </row>
    <row r="13539" spans="1:34" ht="10.95" customHeight="1" outlineLevel="1" x14ac:dyDescent="0.25">
      <c r="A13539" t="s">
        <v>4038</v>
      </c>
      <c r="C13539" s="3" t="s">
        <v>12533</v>
      </c>
      <c r="D13539" s="3">
        <v>4004</v>
      </c>
      <c r="E13539" s="9">
        <v>2004</v>
      </c>
      <c r="F13539" s="22">
        <v>0.77</v>
      </c>
      <c r="G13539" s="7" t="s">
        <v>5401</v>
      </c>
      <c r="H13539" s="8" t="s">
        <v>6609</v>
      </c>
      <c r="I13539" s="8" t="s">
        <v>13478</v>
      </c>
      <c r="J13539" s="19">
        <v>5</v>
      </c>
      <c r="K13539" s="19" t="s">
        <v>7736</v>
      </c>
      <c r="L13539" s="11">
        <v>5.0999999999999996</v>
      </c>
      <c r="M13539" s="11"/>
      <c r="N13539" s="24"/>
      <c r="P13539" s="32"/>
      <c r="T13539" s="19"/>
      <c r="U13539" s="3">
        <v>3325</v>
      </c>
      <c r="X13539" t="str">
        <f t="shared" si="825"/>
        <v/>
      </c>
      <c r="Z13539" t="str">
        <f t="shared" si="826"/>
        <v/>
      </c>
      <c r="AB13539" s="9"/>
      <c r="AC13539" t="s">
        <v>6609</v>
      </c>
      <c r="AD13539">
        <f t="shared" si="827"/>
        <v>0</v>
      </c>
      <c r="AF13539" s="3"/>
      <c r="AG13539" t="s">
        <v>5237</v>
      </c>
      <c r="AH13539" s="9" t="s">
        <v>4925</v>
      </c>
    </row>
    <row r="13540" spans="1:34" ht="10.95" customHeight="1" outlineLevel="1" x14ac:dyDescent="0.25">
      <c r="A13540" t="s">
        <v>4038</v>
      </c>
      <c r="C13540" s="3" t="s">
        <v>12533</v>
      </c>
      <c r="D13540" s="3">
        <v>4156</v>
      </c>
      <c r="E13540" s="9">
        <v>2006</v>
      </c>
      <c r="F13540" s="22">
        <v>0.28999999999999998</v>
      </c>
      <c r="G13540" s="7" t="s">
        <v>5401</v>
      </c>
      <c r="H13540" s="8" t="s">
        <v>266</v>
      </c>
      <c r="I13540" s="8" t="s">
        <v>13479</v>
      </c>
      <c r="J13540" s="19">
        <v>1</v>
      </c>
      <c r="K13540" s="19" t="s">
        <v>7736</v>
      </c>
      <c r="L13540" s="11">
        <v>1.2</v>
      </c>
      <c r="M13540" s="11"/>
      <c r="N13540" s="24"/>
      <c r="P13540" s="32"/>
      <c r="R13540">
        <v>1</v>
      </c>
      <c r="S13540">
        <v>1</v>
      </c>
      <c r="T13540" s="19"/>
      <c r="U13540" s="3">
        <v>3433</v>
      </c>
      <c r="X13540" t="str">
        <f t="shared" si="825"/>
        <v/>
      </c>
      <c r="Z13540" t="str">
        <f t="shared" si="826"/>
        <v/>
      </c>
      <c r="AB13540" s="9"/>
      <c r="AC13540" t="s">
        <v>266</v>
      </c>
      <c r="AD13540">
        <f t="shared" si="827"/>
        <v>0</v>
      </c>
      <c r="AF13540" s="3"/>
      <c r="AG13540" t="s">
        <v>5237</v>
      </c>
      <c r="AH13540" s="9"/>
    </row>
    <row r="13541" spans="1:34" ht="10.95" customHeight="1" outlineLevel="1" x14ac:dyDescent="0.25">
      <c r="A13541" t="s">
        <v>4038</v>
      </c>
      <c r="C13541" s="3" t="s">
        <v>12533</v>
      </c>
      <c r="D13541" s="3">
        <v>4156</v>
      </c>
      <c r="E13541" s="9">
        <v>2006</v>
      </c>
      <c r="F13541" s="10" t="s">
        <v>21619</v>
      </c>
      <c r="G13541" s="7" t="s">
        <v>5401</v>
      </c>
      <c r="H13541" s="8" t="s">
        <v>266</v>
      </c>
      <c r="I13541" s="8" t="s">
        <v>13479</v>
      </c>
      <c r="J13541" s="19">
        <v>1</v>
      </c>
      <c r="K13541" s="19" t="s">
        <v>7736</v>
      </c>
      <c r="L13541" s="11">
        <v>4.8</v>
      </c>
      <c r="M13541" s="11"/>
      <c r="N13541" s="24"/>
      <c r="P13541" s="32"/>
      <c r="T13541" s="19"/>
      <c r="U13541" s="3">
        <v>3433</v>
      </c>
      <c r="X13541">
        <f t="shared" si="825"/>
        <v>1</v>
      </c>
      <c r="Z13541" t="str">
        <f t="shared" si="826"/>
        <v/>
      </c>
      <c r="AB13541" s="9"/>
      <c r="AC13541" t="s">
        <v>266</v>
      </c>
      <c r="AD13541">
        <f t="shared" si="827"/>
        <v>0</v>
      </c>
      <c r="AF13541" s="3"/>
      <c r="AG13541" t="s">
        <v>5237</v>
      </c>
      <c r="AH13541" s="9"/>
    </row>
    <row r="13542" spans="1:34" ht="10.95" customHeight="1" outlineLevel="1" x14ac:dyDescent="0.25">
      <c r="A13542" t="s">
        <v>4038</v>
      </c>
      <c r="C13542" s="3" t="s">
        <v>12533</v>
      </c>
      <c r="D13542" s="3">
        <v>4480</v>
      </c>
      <c r="E13542" s="9">
        <v>2010</v>
      </c>
      <c r="F13542" s="7" t="s">
        <v>13484</v>
      </c>
      <c r="G13542" s="7" t="s">
        <v>5401</v>
      </c>
      <c r="H13542" s="8" t="s">
        <v>13494</v>
      </c>
      <c r="I13542" s="8" t="s">
        <v>13495</v>
      </c>
      <c r="J13542" s="19">
        <v>6</v>
      </c>
      <c r="K13542" s="19" t="s">
        <v>7738</v>
      </c>
      <c r="L13542" s="11"/>
      <c r="M13542" s="11"/>
      <c r="N13542" s="24"/>
      <c r="P13542" s="32"/>
      <c r="T13542" s="19"/>
      <c r="U13542" s="3"/>
      <c r="X13542" t="str">
        <f t="shared" si="825"/>
        <v/>
      </c>
      <c r="Z13542" t="str">
        <f t="shared" si="826"/>
        <v/>
      </c>
      <c r="AB13542" s="9"/>
      <c r="AC13542" t="s">
        <v>13494</v>
      </c>
      <c r="AD13542">
        <f t="shared" si="827"/>
        <v>0</v>
      </c>
      <c r="AF13542" s="3"/>
      <c r="AH13542" s="9"/>
    </row>
    <row r="13543" spans="1:34" ht="10.95" customHeight="1" outlineLevel="1" x14ac:dyDescent="0.25">
      <c r="A13543" t="s">
        <v>4038</v>
      </c>
      <c r="C13543" s="3" t="s">
        <v>12533</v>
      </c>
      <c r="D13543" s="3">
        <v>4539</v>
      </c>
      <c r="E13543" s="9">
        <v>2010</v>
      </c>
      <c r="F13543" s="22">
        <v>0.45</v>
      </c>
      <c r="G13543" s="7" t="s">
        <v>5401</v>
      </c>
      <c r="H13543" s="8" t="s">
        <v>13496</v>
      </c>
      <c r="I13543" s="8" t="s">
        <v>8348</v>
      </c>
      <c r="J13543" s="19">
        <v>1</v>
      </c>
      <c r="K13543" s="19" t="s">
        <v>20093</v>
      </c>
      <c r="L13543" s="11"/>
      <c r="M13543" s="11"/>
      <c r="N13543" s="24"/>
      <c r="P13543" s="32"/>
      <c r="S13543">
        <v>1</v>
      </c>
      <c r="T13543" s="19"/>
      <c r="U13543" s="3"/>
      <c r="X13543" t="str">
        <f t="shared" si="825"/>
        <v/>
      </c>
      <c r="Z13543" t="str">
        <f t="shared" si="826"/>
        <v/>
      </c>
      <c r="AB13543" s="9"/>
      <c r="AC13543" t="s">
        <v>13496</v>
      </c>
      <c r="AD13543">
        <f t="shared" si="827"/>
        <v>0</v>
      </c>
      <c r="AF13543" s="3"/>
      <c r="AH13543" s="9"/>
    </row>
    <row r="13544" spans="1:34" ht="10.95" customHeight="1" outlineLevel="1" x14ac:dyDescent="0.25">
      <c r="A13544" t="s">
        <v>4038</v>
      </c>
      <c r="C13544" s="3" t="s">
        <v>12533</v>
      </c>
      <c r="D13544" s="3" t="s">
        <v>14181</v>
      </c>
      <c r="E13544" s="9">
        <v>2010</v>
      </c>
      <c r="F13544" s="10" t="s">
        <v>22261</v>
      </c>
      <c r="G13544" s="7" t="s">
        <v>5401</v>
      </c>
      <c r="H13544" s="8" t="s">
        <v>13496</v>
      </c>
      <c r="I13544" s="8" t="s">
        <v>8348</v>
      </c>
      <c r="J13544" s="19">
        <v>1</v>
      </c>
      <c r="K13544" s="19" t="s">
        <v>7736</v>
      </c>
      <c r="L13544" s="11">
        <v>4.4000000000000004</v>
      </c>
      <c r="M13544" s="11"/>
      <c r="N13544" s="24"/>
      <c r="P13544" s="32"/>
      <c r="T13544" s="19"/>
      <c r="U13544" s="3"/>
      <c r="W13544" t="s">
        <v>7738</v>
      </c>
      <c r="X13544">
        <f t="shared" si="825"/>
        <v>1</v>
      </c>
      <c r="Y13544">
        <v>1</v>
      </c>
      <c r="Z13544" t="str">
        <f t="shared" si="826"/>
        <v/>
      </c>
      <c r="AB13544" s="9"/>
      <c r="AC13544" t="s">
        <v>13496</v>
      </c>
      <c r="AD13544">
        <f t="shared" si="827"/>
        <v>0</v>
      </c>
      <c r="AF13544" s="3"/>
      <c r="AH13544" s="9"/>
    </row>
    <row r="13545" spans="1:34" ht="10.95" customHeight="1" outlineLevel="1" x14ac:dyDescent="0.25">
      <c r="A13545" t="s">
        <v>4038</v>
      </c>
      <c r="C13545" s="3" t="s">
        <v>12533</v>
      </c>
      <c r="D13545" s="5" t="s">
        <v>22262</v>
      </c>
      <c r="E13545" s="9">
        <v>2012</v>
      </c>
      <c r="F13545" s="34" t="s">
        <v>22264</v>
      </c>
      <c r="G13545" s="7" t="s">
        <v>5401</v>
      </c>
      <c r="H13545" s="8" t="s">
        <v>5236</v>
      </c>
      <c r="I13545" s="8" t="s">
        <v>22263</v>
      </c>
      <c r="J13545" s="19">
        <v>3</v>
      </c>
      <c r="K13545" s="19" t="s">
        <v>7736</v>
      </c>
      <c r="L13545" s="11">
        <v>5</v>
      </c>
      <c r="M13545" s="11"/>
      <c r="N13545" s="24"/>
      <c r="P13545" s="32"/>
      <c r="T13545" s="19"/>
      <c r="U13545" s="3"/>
      <c r="X13545">
        <f t="shared" si="825"/>
        <v>1</v>
      </c>
      <c r="Y13545">
        <v>1</v>
      </c>
      <c r="Z13545" t="str">
        <f t="shared" si="826"/>
        <v/>
      </c>
      <c r="AB13545" s="9"/>
      <c r="AC13545" s="2" t="s">
        <v>22265</v>
      </c>
      <c r="AD13545">
        <f t="shared" si="827"/>
        <v>0</v>
      </c>
      <c r="AF13545" s="3"/>
      <c r="AH13545" s="9"/>
    </row>
    <row r="13546" spans="1:34" ht="10.95" customHeight="1" outlineLevel="1" x14ac:dyDescent="0.25">
      <c r="A13546" t="s">
        <v>4038</v>
      </c>
      <c r="C13546" s="3" t="s">
        <v>12533</v>
      </c>
      <c r="D13546" s="3">
        <v>4865</v>
      </c>
      <c r="E13546" s="9">
        <v>2014</v>
      </c>
      <c r="F13546" s="22">
        <v>0.1</v>
      </c>
      <c r="G13546" s="7" t="s">
        <v>5401</v>
      </c>
      <c r="H13546" s="8" t="s">
        <v>7560</v>
      </c>
      <c r="I13546" s="8" t="s">
        <v>13497</v>
      </c>
      <c r="J13546" s="19">
        <v>7</v>
      </c>
      <c r="K13546" s="19" t="s">
        <v>7736</v>
      </c>
      <c r="L13546" s="11">
        <v>8.8000000000000007</v>
      </c>
      <c r="M13546" s="11"/>
      <c r="N13546" s="24"/>
      <c r="P13546" s="32"/>
      <c r="T13546" s="19"/>
      <c r="U13546" s="3"/>
      <c r="X13546" t="str">
        <f t="shared" si="825"/>
        <v/>
      </c>
      <c r="Z13546" t="str">
        <f t="shared" si="826"/>
        <v/>
      </c>
      <c r="AB13546" s="9"/>
      <c r="AC13546" t="s">
        <v>7560</v>
      </c>
      <c r="AD13546">
        <f t="shared" si="827"/>
        <v>0</v>
      </c>
      <c r="AF13546" s="3"/>
      <c r="AH13546" s="9"/>
    </row>
    <row r="13547" spans="1:34" ht="10.95" customHeight="1" outlineLevel="1" x14ac:dyDescent="0.25">
      <c r="A13547" t="s">
        <v>4038</v>
      </c>
      <c r="C13547" s="3" t="s">
        <v>12533</v>
      </c>
      <c r="D13547" s="3">
        <v>4984</v>
      </c>
      <c r="E13547" s="9">
        <v>2015</v>
      </c>
      <c r="F13547" s="22">
        <v>2</v>
      </c>
      <c r="G13547" s="7" t="s">
        <v>5401</v>
      </c>
      <c r="H13547" s="8" t="s">
        <v>13499</v>
      </c>
      <c r="I13547" s="8" t="s">
        <v>13498</v>
      </c>
      <c r="J13547" s="19">
        <v>1</v>
      </c>
      <c r="K13547" s="19" t="s">
        <v>7736</v>
      </c>
      <c r="L13547" s="11">
        <v>18</v>
      </c>
      <c r="M13547" s="11"/>
      <c r="N13547" s="24"/>
      <c r="P13547" s="32"/>
      <c r="T13547" s="19"/>
      <c r="U13547" s="3"/>
      <c r="X13547" t="str">
        <f t="shared" si="825"/>
        <v/>
      </c>
      <c r="Z13547" t="str">
        <f t="shared" si="826"/>
        <v/>
      </c>
      <c r="AB13547" s="9"/>
      <c r="AC13547" t="s">
        <v>13499</v>
      </c>
      <c r="AD13547">
        <f t="shared" si="827"/>
        <v>0</v>
      </c>
      <c r="AF13547" s="3">
        <v>1</v>
      </c>
      <c r="AH13547" s="9"/>
    </row>
    <row r="13548" spans="1:34" ht="10.95" customHeight="1" outlineLevel="1" x14ac:dyDescent="0.25">
      <c r="A13548" t="s">
        <v>4038</v>
      </c>
      <c r="C13548" s="3" t="s">
        <v>12533</v>
      </c>
      <c r="D13548" s="3">
        <v>5191</v>
      </c>
      <c r="E13548" s="9">
        <v>2017</v>
      </c>
      <c r="F13548" s="22">
        <v>1.35</v>
      </c>
      <c r="G13548" s="7" t="s">
        <v>5401</v>
      </c>
      <c r="H13548" s="8" t="s">
        <v>12904</v>
      </c>
      <c r="I13548" s="8" t="s">
        <v>13500</v>
      </c>
      <c r="J13548" s="19">
        <v>4</v>
      </c>
      <c r="K13548" s="19" t="s">
        <v>7736</v>
      </c>
      <c r="L13548" s="11">
        <v>4.0999999999999996</v>
      </c>
      <c r="M13548" s="11"/>
      <c r="N13548" s="24"/>
      <c r="P13548" s="32"/>
      <c r="T13548" s="19"/>
      <c r="U13548" s="3"/>
      <c r="X13548" t="str">
        <f t="shared" si="825"/>
        <v/>
      </c>
      <c r="Z13548" t="str">
        <f t="shared" si="826"/>
        <v/>
      </c>
      <c r="AB13548" s="9"/>
      <c r="AC13548" t="s">
        <v>12904</v>
      </c>
      <c r="AD13548">
        <f t="shared" si="827"/>
        <v>0</v>
      </c>
      <c r="AF13548" s="3"/>
      <c r="AH13548" s="9"/>
    </row>
    <row r="13549" spans="1:34" ht="10.95" customHeight="1" outlineLevel="1" x14ac:dyDescent="0.25">
      <c r="A13549" t="s">
        <v>4038</v>
      </c>
      <c r="C13549" s="3" t="s">
        <v>12533</v>
      </c>
      <c r="D13549" s="3" t="s">
        <v>13503</v>
      </c>
      <c r="E13549" s="9">
        <v>2017</v>
      </c>
      <c r="F13549" s="10" t="s">
        <v>21620</v>
      </c>
      <c r="G13549" s="7" t="s">
        <v>5401</v>
      </c>
      <c r="H13549" s="8" t="s">
        <v>13501</v>
      </c>
      <c r="I13549" s="8" t="s">
        <v>13502</v>
      </c>
      <c r="J13549" s="19">
        <v>6</v>
      </c>
      <c r="K13549" s="19" t="s">
        <v>7736</v>
      </c>
      <c r="L13549" s="11">
        <v>7.5</v>
      </c>
      <c r="M13549" s="11"/>
      <c r="N13549" s="24"/>
      <c r="P13549" s="32"/>
      <c r="T13549" s="19"/>
      <c r="U13549" s="3"/>
      <c r="X13549" t="str">
        <f t="shared" si="825"/>
        <v/>
      </c>
      <c r="Z13549" t="str">
        <f t="shared" si="826"/>
        <v/>
      </c>
      <c r="AB13549" s="9"/>
      <c r="AC13549" t="s">
        <v>13501</v>
      </c>
      <c r="AD13549">
        <f t="shared" si="827"/>
        <v>0</v>
      </c>
      <c r="AF13549" s="3"/>
      <c r="AH13549" s="9"/>
    </row>
    <row r="13550" spans="1:34" ht="10.95" customHeight="1" outlineLevel="1" x14ac:dyDescent="0.25">
      <c r="A13550" t="s">
        <v>4038</v>
      </c>
      <c r="C13550" s="3" t="s">
        <v>12533</v>
      </c>
      <c r="D13550" s="3">
        <v>5355</v>
      </c>
      <c r="E13550" s="9">
        <v>2019</v>
      </c>
      <c r="F13550" s="10" t="s">
        <v>13505</v>
      </c>
      <c r="G13550" s="7" t="s">
        <v>5401</v>
      </c>
      <c r="H13550" s="8" t="s">
        <v>13506</v>
      </c>
      <c r="I13550" s="8" t="s">
        <v>13504</v>
      </c>
      <c r="J13550" s="19">
        <v>1</v>
      </c>
      <c r="K13550" s="19" t="s">
        <v>7736</v>
      </c>
      <c r="L13550" s="11">
        <v>12.5</v>
      </c>
      <c r="M13550" s="11"/>
      <c r="N13550" s="24"/>
      <c r="P13550" s="32"/>
      <c r="T13550" s="19"/>
      <c r="U13550" s="3"/>
      <c r="X13550" t="str">
        <f t="shared" si="825"/>
        <v/>
      </c>
      <c r="Z13550">
        <f t="shared" si="826"/>
        <v>1</v>
      </c>
      <c r="AB13550" s="9"/>
      <c r="AC13550" t="s">
        <v>13506</v>
      </c>
      <c r="AD13550">
        <f t="shared" si="827"/>
        <v>0</v>
      </c>
      <c r="AF13550" s="3"/>
      <c r="AH13550" s="9"/>
    </row>
    <row r="13551" spans="1:34" ht="10.95" customHeight="1" outlineLevel="1" x14ac:dyDescent="0.25">
      <c r="A13551" t="s">
        <v>4038</v>
      </c>
      <c r="C13551" s="3" t="s">
        <v>12533</v>
      </c>
      <c r="D13551" s="3">
        <v>5441</v>
      </c>
      <c r="E13551" s="9">
        <v>2020</v>
      </c>
      <c r="F13551" s="7" t="s">
        <v>13481</v>
      </c>
      <c r="G13551" s="7" t="s">
        <v>5401</v>
      </c>
      <c r="H13551" s="8" t="s">
        <v>13344</v>
      </c>
      <c r="I13551" s="8" t="s">
        <v>13482</v>
      </c>
      <c r="J13551" s="19">
        <v>1</v>
      </c>
      <c r="K13551" s="19" t="s">
        <v>7736</v>
      </c>
      <c r="L13551" s="11">
        <v>9</v>
      </c>
      <c r="M13551" s="11"/>
      <c r="N13551" s="24"/>
      <c r="P13551" s="32"/>
      <c r="T13551" s="19"/>
      <c r="U13551" s="3"/>
      <c r="X13551" t="str">
        <f t="shared" si="825"/>
        <v/>
      </c>
      <c r="Z13551">
        <f t="shared" si="826"/>
        <v>1</v>
      </c>
      <c r="AB13551" s="9"/>
      <c r="AC13551" t="s">
        <v>13344</v>
      </c>
      <c r="AD13551">
        <f t="shared" si="827"/>
        <v>0</v>
      </c>
      <c r="AF13551" s="3"/>
      <c r="AH13551" s="9"/>
    </row>
    <row r="13552" spans="1:34" ht="10.95" customHeight="1" outlineLevel="1" x14ac:dyDescent="0.25">
      <c r="A13552" t="s">
        <v>4038</v>
      </c>
      <c r="C13552" s="3" t="s">
        <v>12533</v>
      </c>
      <c r="D13552" s="3">
        <v>5445</v>
      </c>
      <c r="E13552" s="9">
        <v>2020</v>
      </c>
      <c r="F13552" s="7" t="s">
        <v>13484</v>
      </c>
      <c r="G13552" s="7" t="s">
        <v>5401</v>
      </c>
      <c r="H13552" s="8" t="s">
        <v>13485</v>
      </c>
      <c r="I13552" s="8" t="s">
        <v>13483</v>
      </c>
      <c r="J13552" s="19">
        <v>7</v>
      </c>
      <c r="K13552" s="19" t="s">
        <v>7736</v>
      </c>
      <c r="L13552" s="11">
        <v>3</v>
      </c>
      <c r="M13552" s="11"/>
      <c r="N13552" s="24"/>
      <c r="P13552" s="32"/>
      <c r="T13552" s="19"/>
      <c r="U13552" s="3"/>
      <c r="X13552" t="str">
        <f t="shared" si="825"/>
        <v/>
      </c>
      <c r="Z13552" t="str">
        <f t="shared" si="826"/>
        <v/>
      </c>
      <c r="AB13552" s="9"/>
      <c r="AC13552" t="s">
        <v>13485</v>
      </c>
      <c r="AD13552">
        <f t="shared" si="827"/>
        <v>0</v>
      </c>
      <c r="AF13552" s="3"/>
      <c r="AH13552" s="9"/>
    </row>
    <row r="13553" spans="1:48" ht="10.95" customHeight="1" outlineLevel="1" x14ac:dyDescent="0.25">
      <c r="A13553" t="s">
        <v>4038</v>
      </c>
      <c r="C13553" s="3" t="s">
        <v>12533</v>
      </c>
      <c r="D13553" s="3">
        <v>5489</v>
      </c>
      <c r="E13553" s="9">
        <v>2020</v>
      </c>
      <c r="F13553" s="22">
        <v>4</v>
      </c>
      <c r="G13553" s="7" t="s">
        <v>5401</v>
      </c>
      <c r="H13553" s="8" t="s">
        <v>13489</v>
      </c>
      <c r="I13553" s="8" t="s">
        <v>13486</v>
      </c>
      <c r="J13553" s="19">
        <v>5</v>
      </c>
      <c r="K13553" s="19" t="s">
        <v>20093</v>
      </c>
      <c r="L13553" s="11"/>
      <c r="M13553" s="11"/>
      <c r="N13553" s="24"/>
      <c r="P13553" s="32"/>
      <c r="T13553" s="19"/>
      <c r="U13553" s="3"/>
      <c r="X13553" t="str">
        <f t="shared" si="825"/>
        <v/>
      </c>
      <c r="Z13553" t="str">
        <f t="shared" si="826"/>
        <v/>
      </c>
      <c r="AB13553" s="9"/>
      <c r="AC13553" t="s">
        <v>13489</v>
      </c>
      <c r="AD13553">
        <f t="shared" si="827"/>
        <v>0</v>
      </c>
      <c r="AF13553" s="3"/>
      <c r="AH13553" s="9"/>
    </row>
    <row r="13554" spans="1:48" ht="10.95" customHeight="1" outlineLevel="1" x14ac:dyDescent="0.25">
      <c r="A13554" t="s">
        <v>4038</v>
      </c>
      <c r="C13554" s="3" t="s">
        <v>12533</v>
      </c>
      <c r="D13554" s="3" t="s">
        <v>13487</v>
      </c>
      <c r="E13554" s="9">
        <v>2020</v>
      </c>
      <c r="F13554" s="7" t="s">
        <v>13488</v>
      </c>
      <c r="G13554" s="7" t="s">
        <v>5401</v>
      </c>
      <c r="H13554" s="8" t="s">
        <v>13489</v>
      </c>
      <c r="I13554" s="8" t="s">
        <v>13486</v>
      </c>
      <c r="J13554" s="19">
        <v>5</v>
      </c>
      <c r="K13554" s="19" t="s">
        <v>7736</v>
      </c>
      <c r="L13554" s="11">
        <v>9</v>
      </c>
      <c r="M13554" s="11"/>
      <c r="N13554" s="24"/>
      <c r="P13554" s="32"/>
      <c r="T13554" s="19"/>
      <c r="U13554" s="3"/>
      <c r="X13554" t="str">
        <f t="shared" si="825"/>
        <v/>
      </c>
      <c r="Z13554">
        <f t="shared" si="826"/>
        <v>1</v>
      </c>
      <c r="AB13554" s="9"/>
      <c r="AC13554" t="s">
        <v>13489</v>
      </c>
      <c r="AD13554">
        <f t="shared" si="827"/>
        <v>0</v>
      </c>
      <c r="AF13554" s="3"/>
      <c r="AH13554" s="9"/>
    </row>
    <row r="13555" spans="1:48" ht="10.95" customHeight="1" x14ac:dyDescent="0.25">
      <c r="A13555" t="s">
        <v>9828</v>
      </c>
      <c r="B13555" t="s">
        <v>12022</v>
      </c>
      <c r="C13555" s="3" t="s">
        <v>11994</v>
      </c>
      <c r="E13555" s="9"/>
      <c r="F13555" s="7"/>
      <c r="G13555" s="7"/>
      <c r="H13555" s="8"/>
      <c r="I13555" s="8"/>
      <c r="J13555" s="19"/>
      <c r="K13555" s="19"/>
      <c r="L13555" s="11"/>
      <c r="M13555" s="11">
        <f>SUM(L13556:L13574)</f>
        <v>5.55</v>
      </c>
      <c r="N13555" s="24">
        <v>487</v>
      </c>
      <c r="O13555">
        <f>COUNTIF(K13556:K13574,"*")</f>
        <v>19</v>
      </c>
      <c r="P13555" s="32">
        <f>O13555/N13555</f>
        <v>3.9014373716632446E-2</v>
      </c>
      <c r="Q13555">
        <f>COUNTIF(K13556:K13574,"Y")+COUNTIF(K13556:K13574,"S")</f>
        <v>11</v>
      </c>
      <c r="T13555" s="20" t="s">
        <v>7738</v>
      </c>
      <c r="U13555" s="3"/>
      <c r="V13555" t="s">
        <v>18507</v>
      </c>
      <c r="X13555" t="str">
        <f t="shared" si="825"/>
        <v/>
      </c>
      <c r="Z13555" t="str">
        <f t="shared" si="826"/>
        <v/>
      </c>
      <c r="AB13555" s="9"/>
      <c r="AE13555">
        <f>COUNTIF(AD13556:AD13574,"1")</f>
        <v>0</v>
      </c>
      <c r="AF13555" s="3"/>
      <c r="AH13555" s="9"/>
      <c r="AI13555">
        <f>COUNTIF($J13556:$J13574,"1")-COUNTIFS($J13556:$J13574,"1",$K13556:$K13574,"V")</f>
        <v>12</v>
      </c>
      <c r="AJ13555">
        <f>COUNTIFS($J13556:$J13574,"1",$K13556:$K13574,"Y")+COUNTIFS($J13556:$J13574,"1",$K13556:$K13574,"s")</f>
        <v>5</v>
      </c>
      <c r="AK13555">
        <f>COUNTIF($J13556:$J13574,"2")-COUNTIFS($J13556:$J13574,"2",$K13556:$K13574,"V")</f>
        <v>0</v>
      </c>
      <c r="AL13555">
        <f>COUNTIFS($J13556:$J13574,"2",$K13556:$K13574,"Y")+COUNTIFS($J13556:$J13574,"2",$K13556:$K13574,"s")</f>
        <v>0</v>
      </c>
      <c r="AM13555">
        <f>COUNTIF($J13556:$J13574,"3")-COUNTIFS($J13556:$J13574,"3",$K13556:$K13574,"V")</f>
        <v>7</v>
      </c>
      <c r="AN13555">
        <f>COUNTIFS($J13556:$J13574,"3",$K13556:$K13574,"Y")+COUNTIFS($J13556:$J13574,"3",$K13556:$K13574,"s")</f>
        <v>6</v>
      </c>
      <c r="AO13555">
        <f>COUNTIF($J13556:$J13574,"4")-COUNTIFS($J13556:$J13574,"4",$K13556:$K13574,"V")</f>
        <v>0</v>
      </c>
      <c r="AP13555">
        <f>COUNTIFS($J13556:$J13574,"4",$K13556:$K13574,"Y")+COUNTIFS($J13556:$J13574,"4",$K13556:$K13574,"s")</f>
        <v>0</v>
      </c>
      <c r="AQ13555">
        <f>COUNTIF($J13556:$J13574,"5")-COUNTIFS($J13556:$J13574,"5",$K13556:$K13574,"V")</f>
        <v>0</v>
      </c>
      <c r="AR13555">
        <f>COUNTIFS($J13556:$J13574,"5",$K13556:$K13574,"Y")+COUNTIFS($J13556:$J13574,"5",$K13556:$K13574,"s")</f>
        <v>0</v>
      </c>
      <c r="AS13555">
        <f>COUNTIF($J13556:$J13574,"6")-COUNTIFS($J13556:$J13574,"6",$K13556:$K13574,"V")</f>
        <v>0</v>
      </c>
      <c r="AT13555">
        <f>COUNTIFS($J13556:$J13574,"6",$K13556:$K13574,"Y")+COUNTIFS($J13556:$J13574,"6",$K13556:$K13574,"s")</f>
        <v>0</v>
      </c>
      <c r="AU13555">
        <f>COUNTIF($J13556:$J13574,"7")-COUNTIFS($J13556:$J13574,"7",$K13556:$K13574,"V")</f>
        <v>0</v>
      </c>
      <c r="AV13555">
        <f>COUNTIFS($J13556:$J13574,"7",$K13556:$K13574,"Y")+COUNTIFS($J13556:$J13574,"7",$K13556:$K13574,"s")</f>
        <v>0</v>
      </c>
    </row>
    <row r="13556" spans="1:48" ht="10.95" customHeight="1" outlineLevel="1" x14ac:dyDescent="0.25">
      <c r="A13556" t="s">
        <v>3420</v>
      </c>
      <c r="C13556" s="3" t="s">
        <v>11994</v>
      </c>
      <c r="D13556" s="3">
        <v>342</v>
      </c>
      <c r="E13556" s="9">
        <v>1949</v>
      </c>
      <c r="F13556" s="7" t="s">
        <v>4735</v>
      </c>
      <c r="G13556" s="7" t="s">
        <v>2294</v>
      </c>
      <c r="H13556" s="8" t="s">
        <v>3421</v>
      </c>
      <c r="I13556" s="8" t="s">
        <v>9816</v>
      </c>
      <c r="J13556" s="19">
        <v>1</v>
      </c>
      <c r="K13556" s="19" t="s">
        <v>7736</v>
      </c>
      <c r="L13556" s="11">
        <v>0.25</v>
      </c>
      <c r="M13556" s="11"/>
      <c r="N13556" s="24"/>
      <c r="P13556" s="32"/>
      <c r="T13556" s="19"/>
      <c r="U13556" s="3">
        <v>305</v>
      </c>
      <c r="X13556" t="str">
        <f t="shared" si="825"/>
        <v/>
      </c>
      <c r="Z13556" t="str">
        <f t="shared" si="826"/>
        <v/>
      </c>
      <c r="AB13556" s="9"/>
      <c r="AC13556" t="s">
        <v>3421</v>
      </c>
      <c r="AD13556">
        <f t="shared" ref="AD13556:AD13574" si="828">COUNTIF(H13556,"*Fuji*")</f>
        <v>0</v>
      </c>
      <c r="AF13556" s="3"/>
      <c r="AG13556" t="s">
        <v>769</v>
      </c>
      <c r="AH13556" s="9" t="s">
        <v>4613</v>
      </c>
    </row>
    <row r="13557" spans="1:48" ht="10.95" customHeight="1" outlineLevel="1" x14ac:dyDescent="0.25">
      <c r="A13557" t="s">
        <v>3420</v>
      </c>
      <c r="C13557" s="3" t="s">
        <v>11994</v>
      </c>
      <c r="D13557" s="3">
        <v>343</v>
      </c>
      <c r="E13557" s="9">
        <v>1949</v>
      </c>
      <c r="F13557" s="7" t="s">
        <v>5143</v>
      </c>
      <c r="G13557" s="7" t="s">
        <v>3967</v>
      </c>
      <c r="H13557" s="8" t="s">
        <v>3421</v>
      </c>
      <c r="I13557" s="8" t="s">
        <v>9817</v>
      </c>
      <c r="J13557" s="19">
        <v>1</v>
      </c>
      <c r="K13557" s="19" t="s">
        <v>7736</v>
      </c>
      <c r="L13557" s="11">
        <v>0.5</v>
      </c>
      <c r="M13557" s="11"/>
      <c r="N13557" s="24"/>
      <c r="P13557" s="32"/>
      <c r="T13557" s="19"/>
      <c r="U13557" s="3">
        <v>309</v>
      </c>
      <c r="X13557" t="str">
        <f t="shared" si="825"/>
        <v/>
      </c>
      <c r="Z13557" t="str">
        <f t="shared" si="826"/>
        <v/>
      </c>
      <c r="AB13557" s="9"/>
      <c r="AC13557" t="s">
        <v>3421</v>
      </c>
      <c r="AD13557">
        <f t="shared" si="828"/>
        <v>0</v>
      </c>
      <c r="AF13557" s="3"/>
      <c r="AG13557" t="s">
        <v>769</v>
      </c>
      <c r="AH13557" s="9" t="s">
        <v>4613</v>
      </c>
    </row>
    <row r="13558" spans="1:48" ht="10.95" customHeight="1" outlineLevel="1" x14ac:dyDescent="0.25">
      <c r="A13558" t="s">
        <v>3420</v>
      </c>
      <c r="C13558" s="3" t="s">
        <v>11994</v>
      </c>
      <c r="D13558" s="3">
        <v>344</v>
      </c>
      <c r="E13558" s="9">
        <v>1949</v>
      </c>
      <c r="F13558" s="7" t="s">
        <v>3424</v>
      </c>
      <c r="G13558" s="7" t="s">
        <v>4561</v>
      </c>
      <c r="H13558" s="8" t="s">
        <v>3421</v>
      </c>
      <c r="I13558" s="8" t="s">
        <v>9818</v>
      </c>
      <c r="J13558" s="19">
        <v>1</v>
      </c>
      <c r="K13558" s="19" t="s">
        <v>7736</v>
      </c>
      <c r="L13558" s="11">
        <v>0.5</v>
      </c>
      <c r="M13558" s="11"/>
      <c r="N13558" s="24"/>
      <c r="P13558" s="32"/>
      <c r="T13558" s="19"/>
      <c r="U13558" s="3">
        <v>312</v>
      </c>
      <c r="X13558" t="str">
        <f t="shared" si="825"/>
        <v/>
      </c>
      <c r="Z13558" t="str">
        <f t="shared" si="826"/>
        <v/>
      </c>
      <c r="AB13558" s="9"/>
      <c r="AC13558" t="s">
        <v>3421</v>
      </c>
      <c r="AD13558">
        <f t="shared" si="828"/>
        <v>0</v>
      </c>
      <c r="AF13558" s="3"/>
      <c r="AG13558" t="s">
        <v>769</v>
      </c>
      <c r="AH13558" s="9" t="s">
        <v>4613</v>
      </c>
    </row>
    <row r="13559" spans="1:48" ht="10.95" customHeight="1" outlineLevel="1" collapsed="1" x14ac:dyDescent="0.25">
      <c r="A13559" t="s">
        <v>3420</v>
      </c>
      <c r="C13559" s="3" t="s">
        <v>11994</v>
      </c>
      <c r="D13559" s="3">
        <v>345</v>
      </c>
      <c r="E13559" s="9">
        <v>1949</v>
      </c>
      <c r="F13559" s="7" t="s">
        <v>54</v>
      </c>
      <c r="G13559" s="7" t="s">
        <v>3832</v>
      </c>
      <c r="H13559" s="8" t="s">
        <v>3421</v>
      </c>
      <c r="I13559" s="8" t="s">
        <v>9819</v>
      </c>
      <c r="J13559" s="19">
        <v>1</v>
      </c>
      <c r="K13559" s="19" t="s">
        <v>7738</v>
      </c>
      <c r="L13559" s="11"/>
      <c r="M13559" s="11"/>
      <c r="N13559" s="24"/>
      <c r="P13559" s="32"/>
      <c r="T13559" s="19"/>
      <c r="U13559" s="3">
        <v>315</v>
      </c>
      <c r="X13559" t="str">
        <f t="shared" si="825"/>
        <v/>
      </c>
      <c r="Z13559" t="str">
        <f t="shared" si="826"/>
        <v/>
      </c>
      <c r="AB13559" s="9"/>
      <c r="AC13559" t="s">
        <v>3421</v>
      </c>
      <c r="AD13559">
        <f t="shared" si="828"/>
        <v>0</v>
      </c>
      <c r="AF13559" s="3"/>
      <c r="AG13559" t="s">
        <v>769</v>
      </c>
      <c r="AH13559" s="9" t="s">
        <v>4925</v>
      </c>
    </row>
    <row r="13560" spans="1:48" ht="10.95" customHeight="1" outlineLevel="1" x14ac:dyDescent="0.25">
      <c r="A13560" t="s">
        <v>3420</v>
      </c>
      <c r="C13560" s="3" t="s">
        <v>11994</v>
      </c>
      <c r="D13560" s="3">
        <v>346</v>
      </c>
      <c r="E13560" s="9">
        <v>1949</v>
      </c>
      <c r="F13560" s="7" t="s">
        <v>817</v>
      </c>
      <c r="G13560" s="7" t="s">
        <v>56</v>
      </c>
      <c r="H13560" s="8" t="s">
        <v>3421</v>
      </c>
      <c r="I13560" s="8" t="s">
        <v>9820</v>
      </c>
      <c r="J13560" s="19">
        <v>1</v>
      </c>
      <c r="K13560" s="19" t="s">
        <v>7738</v>
      </c>
      <c r="L13560" s="11"/>
      <c r="M13560" s="11"/>
      <c r="N13560" s="24"/>
      <c r="P13560" s="32"/>
      <c r="T13560" s="19"/>
      <c r="U13560" s="3">
        <v>318</v>
      </c>
      <c r="X13560" t="str">
        <f t="shared" si="825"/>
        <v/>
      </c>
      <c r="Z13560" t="str">
        <f t="shared" si="826"/>
        <v/>
      </c>
      <c r="AB13560" s="9"/>
      <c r="AC13560" t="s">
        <v>3421</v>
      </c>
      <c r="AD13560">
        <f t="shared" si="828"/>
        <v>0</v>
      </c>
      <c r="AF13560" s="3"/>
      <c r="AG13560" t="s">
        <v>769</v>
      </c>
      <c r="AH13560" s="9" t="s">
        <v>4925</v>
      </c>
    </row>
    <row r="13561" spans="1:48" ht="10.95" customHeight="1" outlineLevel="1" x14ac:dyDescent="0.25">
      <c r="A13561" t="s">
        <v>3420</v>
      </c>
      <c r="C13561" s="3" t="s">
        <v>11994</v>
      </c>
      <c r="D13561" s="3">
        <v>351</v>
      </c>
      <c r="E13561" s="9">
        <v>1949</v>
      </c>
      <c r="F13561" s="7" t="s">
        <v>5141</v>
      </c>
      <c r="G13561" s="7" t="s">
        <v>55</v>
      </c>
      <c r="H13561" s="8" t="s">
        <v>3421</v>
      </c>
      <c r="I13561" s="8" t="s">
        <v>9821</v>
      </c>
      <c r="J13561" s="19">
        <v>1</v>
      </c>
      <c r="K13561" s="19" t="s">
        <v>7736</v>
      </c>
      <c r="L13561" s="11">
        <v>1</v>
      </c>
      <c r="M13561" s="11"/>
      <c r="N13561" s="24"/>
      <c r="P13561" s="32"/>
      <c r="T13561" s="19"/>
      <c r="U13561" s="3">
        <v>307</v>
      </c>
      <c r="X13561" t="str">
        <f t="shared" si="825"/>
        <v/>
      </c>
      <c r="Z13561" t="str">
        <f t="shared" si="826"/>
        <v/>
      </c>
      <c r="AB13561" s="9"/>
      <c r="AC13561" t="s">
        <v>3421</v>
      </c>
      <c r="AD13561">
        <f t="shared" si="828"/>
        <v>0</v>
      </c>
      <c r="AF13561" s="3"/>
      <c r="AG13561" t="s">
        <v>769</v>
      </c>
      <c r="AH13561" s="9" t="s">
        <v>4613</v>
      </c>
    </row>
    <row r="13562" spans="1:48" ht="10.95" customHeight="1" outlineLevel="1" x14ac:dyDescent="0.25">
      <c r="A13562" t="s">
        <v>3420</v>
      </c>
      <c r="C13562" s="3" t="s">
        <v>11994</v>
      </c>
      <c r="D13562" s="3">
        <v>352</v>
      </c>
      <c r="E13562" s="9">
        <v>1949</v>
      </c>
      <c r="F13562" s="7" t="s">
        <v>2351</v>
      </c>
      <c r="G13562" s="7" t="s">
        <v>549</v>
      </c>
      <c r="H13562" s="8" t="s">
        <v>3421</v>
      </c>
      <c r="I13562" s="8" t="s">
        <v>9821</v>
      </c>
      <c r="J13562" s="19">
        <v>1</v>
      </c>
      <c r="K13562" s="19" t="s">
        <v>7738</v>
      </c>
      <c r="L13562" s="11"/>
      <c r="M13562" s="11"/>
      <c r="N13562" s="24"/>
      <c r="P13562" s="32"/>
      <c r="T13562" s="19"/>
      <c r="U13562" s="3">
        <v>310</v>
      </c>
      <c r="X13562" t="str">
        <f t="shared" si="825"/>
        <v/>
      </c>
      <c r="Z13562" t="str">
        <f t="shared" si="826"/>
        <v/>
      </c>
      <c r="AB13562" s="9"/>
      <c r="AC13562" t="s">
        <v>3421</v>
      </c>
      <c r="AD13562">
        <f t="shared" si="828"/>
        <v>0</v>
      </c>
      <c r="AF13562" s="3"/>
      <c r="AG13562" t="s">
        <v>769</v>
      </c>
      <c r="AH13562" s="9" t="s">
        <v>4613</v>
      </c>
    </row>
    <row r="13563" spans="1:48" ht="10.95" customHeight="1" outlineLevel="1" x14ac:dyDescent="0.25">
      <c r="A13563" t="s">
        <v>3420</v>
      </c>
      <c r="C13563" s="3" t="s">
        <v>11994</v>
      </c>
      <c r="D13563" s="3">
        <v>353</v>
      </c>
      <c r="E13563" s="9">
        <v>1949</v>
      </c>
      <c r="F13563" s="7" t="s">
        <v>5299</v>
      </c>
      <c r="G13563" s="7" t="s">
        <v>5215</v>
      </c>
      <c r="H13563" s="8" t="s">
        <v>3421</v>
      </c>
      <c r="I13563" s="8" t="s">
        <v>9821</v>
      </c>
      <c r="J13563" s="19">
        <v>1</v>
      </c>
      <c r="K13563" s="19" t="s">
        <v>7736</v>
      </c>
      <c r="L13563" s="11">
        <v>0.5</v>
      </c>
      <c r="M13563" s="11"/>
      <c r="N13563" s="24"/>
      <c r="P13563" s="32"/>
      <c r="T13563" s="19"/>
      <c r="U13563" s="3">
        <v>313</v>
      </c>
      <c r="X13563" t="str">
        <f t="shared" si="825"/>
        <v/>
      </c>
      <c r="Z13563" t="str">
        <f t="shared" si="826"/>
        <v/>
      </c>
      <c r="AB13563" s="9"/>
      <c r="AC13563" t="s">
        <v>3421</v>
      </c>
      <c r="AD13563">
        <f t="shared" si="828"/>
        <v>0</v>
      </c>
      <c r="AF13563" s="3"/>
      <c r="AG13563" t="s">
        <v>769</v>
      </c>
      <c r="AH13563" s="9" t="s">
        <v>4613</v>
      </c>
    </row>
    <row r="13564" spans="1:48" ht="10.95" customHeight="1" outlineLevel="1" x14ac:dyDescent="0.25">
      <c r="A13564" t="s">
        <v>3420</v>
      </c>
      <c r="C13564" s="3" t="s">
        <v>11994</v>
      </c>
      <c r="D13564" s="3">
        <v>354</v>
      </c>
      <c r="E13564" s="9">
        <v>1949</v>
      </c>
      <c r="F13564" s="7" t="s">
        <v>633</v>
      </c>
      <c r="G13564" s="7" t="s">
        <v>3969</v>
      </c>
      <c r="H13564" s="8" t="s">
        <v>3421</v>
      </c>
      <c r="I13564" s="8" t="s">
        <v>9821</v>
      </c>
      <c r="J13564" s="19">
        <v>1</v>
      </c>
      <c r="K13564" s="19" t="s">
        <v>7738</v>
      </c>
      <c r="L13564" s="11"/>
      <c r="M13564" s="11"/>
      <c r="N13564" s="24"/>
      <c r="P13564" s="32"/>
      <c r="T13564" s="19"/>
      <c r="U13564" s="3">
        <v>317</v>
      </c>
      <c r="X13564" t="str">
        <f t="shared" si="825"/>
        <v/>
      </c>
      <c r="Z13564" t="str">
        <f t="shared" si="826"/>
        <v/>
      </c>
      <c r="AB13564" s="9"/>
      <c r="AC13564" t="s">
        <v>3421</v>
      </c>
      <c r="AD13564">
        <f t="shared" si="828"/>
        <v>0</v>
      </c>
      <c r="AF13564" s="3"/>
      <c r="AG13564" t="s">
        <v>769</v>
      </c>
      <c r="AH13564" s="9" t="s">
        <v>4925</v>
      </c>
    </row>
    <row r="13565" spans="1:48" ht="10.95" customHeight="1" outlineLevel="1" x14ac:dyDescent="0.25">
      <c r="A13565" t="s">
        <v>3420</v>
      </c>
      <c r="C13565" s="3" t="s">
        <v>11994</v>
      </c>
      <c r="D13565" s="3">
        <v>341</v>
      </c>
      <c r="E13565" s="9">
        <v>1949</v>
      </c>
      <c r="F13565" s="7" t="s">
        <v>633</v>
      </c>
      <c r="G13565" s="7" t="s">
        <v>1121</v>
      </c>
      <c r="H13565" s="8" t="s">
        <v>3421</v>
      </c>
      <c r="I13565" s="8" t="s">
        <v>9825</v>
      </c>
      <c r="J13565" s="19">
        <v>3</v>
      </c>
      <c r="K13565" s="19" t="s">
        <v>7738</v>
      </c>
      <c r="L13565" s="11"/>
      <c r="M13565" s="11"/>
      <c r="N13565" s="24"/>
      <c r="P13565" s="32"/>
      <c r="T13565" s="19"/>
      <c r="U13565" s="3" t="s">
        <v>5283</v>
      </c>
      <c r="X13565" t="str">
        <f t="shared" si="825"/>
        <v/>
      </c>
      <c r="Z13565" t="str">
        <f t="shared" si="826"/>
        <v/>
      </c>
      <c r="AB13565" s="9"/>
      <c r="AC13565" t="s">
        <v>3421</v>
      </c>
      <c r="AD13565">
        <f t="shared" si="828"/>
        <v>0</v>
      </c>
      <c r="AF13565" s="3"/>
      <c r="AG13565" t="s">
        <v>769</v>
      </c>
      <c r="AH13565" s="9" t="s">
        <v>4925</v>
      </c>
    </row>
    <row r="13566" spans="1:48" ht="10.95" customHeight="1" outlineLevel="1" x14ac:dyDescent="0.25">
      <c r="A13566" t="s">
        <v>3420</v>
      </c>
      <c r="C13566" s="3" t="s">
        <v>11994</v>
      </c>
      <c r="D13566" s="3">
        <v>363</v>
      </c>
      <c r="E13566" s="9">
        <v>1951</v>
      </c>
      <c r="F13566" s="7" t="s">
        <v>3424</v>
      </c>
      <c r="G13566" s="7" t="s">
        <v>3969</v>
      </c>
      <c r="H13566" s="8" t="s">
        <v>3421</v>
      </c>
      <c r="I13566" s="8" t="s">
        <v>9823</v>
      </c>
      <c r="J13566" s="19">
        <v>1</v>
      </c>
      <c r="K13566" s="19" t="s">
        <v>7738</v>
      </c>
      <c r="L13566" s="11"/>
      <c r="M13566" s="11"/>
      <c r="N13566" s="24"/>
      <c r="P13566" s="32"/>
      <c r="T13566" s="19"/>
      <c r="U13566" s="3" t="s">
        <v>2109</v>
      </c>
      <c r="X13566" t="str">
        <f t="shared" si="825"/>
        <v/>
      </c>
      <c r="Z13566" t="str">
        <f t="shared" si="826"/>
        <v/>
      </c>
      <c r="AB13566" s="9"/>
      <c r="AC13566" t="s">
        <v>3421</v>
      </c>
      <c r="AD13566">
        <f t="shared" si="828"/>
        <v>0</v>
      </c>
      <c r="AF13566" s="3"/>
      <c r="AG13566" t="s">
        <v>769</v>
      </c>
      <c r="AH13566" s="9" t="s">
        <v>4613</v>
      </c>
    </row>
    <row r="13567" spans="1:48" ht="10.95" customHeight="1" outlineLevel="1" x14ac:dyDescent="0.25">
      <c r="A13567" t="s">
        <v>3420</v>
      </c>
      <c r="C13567" s="3" t="s">
        <v>11994</v>
      </c>
      <c r="D13567" s="3">
        <v>366</v>
      </c>
      <c r="E13567" s="9">
        <v>1951</v>
      </c>
      <c r="F13567" s="7" t="s">
        <v>9822</v>
      </c>
      <c r="G13567" s="7" t="s">
        <v>586</v>
      </c>
      <c r="H13567" s="8" t="s">
        <v>3421</v>
      </c>
      <c r="I13567" s="8" t="s">
        <v>9823</v>
      </c>
      <c r="J13567" s="19">
        <v>1</v>
      </c>
      <c r="K13567" s="19" t="s">
        <v>7738</v>
      </c>
      <c r="L13567" s="11"/>
      <c r="M13567" s="11"/>
      <c r="N13567" s="24"/>
      <c r="P13567" s="32"/>
      <c r="T13567" s="19"/>
      <c r="U13567" s="3" t="s">
        <v>6283</v>
      </c>
      <c r="X13567" t="str">
        <f t="shared" si="825"/>
        <v/>
      </c>
      <c r="Z13567" t="str">
        <f t="shared" si="826"/>
        <v/>
      </c>
      <c r="AB13567" s="9"/>
      <c r="AC13567" t="s">
        <v>3421</v>
      </c>
      <c r="AD13567">
        <f t="shared" si="828"/>
        <v>0</v>
      </c>
      <c r="AF13567" s="3"/>
      <c r="AG13567" t="s">
        <v>769</v>
      </c>
      <c r="AH13567" s="9" t="s">
        <v>4613</v>
      </c>
    </row>
    <row r="13568" spans="1:48" ht="10.95" customHeight="1" outlineLevel="1" collapsed="1" x14ac:dyDescent="0.25">
      <c r="A13568" t="s">
        <v>3420</v>
      </c>
      <c r="C13568" s="3" t="s">
        <v>11994</v>
      </c>
      <c r="D13568" s="3">
        <v>369</v>
      </c>
      <c r="E13568" s="9">
        <v>1951</v>
      </c>
      <c r="F13568" s="7" t="s">
        <v>3177</v>
      </c>
      <c r="G13568" s="7" t="s">
        <v>590</v>
      </c>
      <c r="H13568" s="8" t="s">
        <v>3421</v>
      </c>
      <c r="I13568" s="8" t="s">
        <v>9824</v>
      </c>
      <c r="J13568" s="19">
        <v>1</v>
      </c>
      <c r="K13568" s="19" t="s">
        <v>7738</v>
      </c>
      <c r="L13568" s="11"/>
      <c r="M13568" s="11"/>
      <c r="N13568" s="24"/>
      <c r="P13568" s="32"/>
      <c r="T13568" s="19"/>
      <c r="U13568" s="3" t="s">
        <v>3422</v>
      </c>
      <c r="X13568" t="str">
        <f t="shared" si="825"/>
        <v/>
      </c>
      <c r="Z13568" t="str">
        <f t="shared" si="826"/>
        <v/>
      </c>
      <c r="AB13568" s="9"/>
      <c r="AC13568" t="s">
        <v>3421</v>
      </c>
      <c r="AD13568">
        <f t="shared" si="828"/>
        <v>0</v>
      </c>
      <c r="AF13568" s="3"/>
      <c r="AG13568" t="s">
        <v>769</v>
      </c>
      <c r="AH13568" s="9" t="s">
        <v>4613</v>
      </c>
    </row>
    <row r="13569" spans="1:48" ht="10.95" customHeight="1" outlineLevel="1" x14ac:dyDescent="0.25">
      <c r="A13569" t="s">
        <v>3420</v>
      </c>
      <c r="C13569" s="3" t="s">
        <v>11994</v>
      </c>
      <c r="D13569" s="3">
        <v>427</v>
      </c>
      <c r="E13569" s="9">
        <v>1956</v>
      </c>
      <c r="F13569" s="7" t="s">
        <v>216</v>
      </c>
      <c r="G13569" s="7"/>
      <c r="H13569" s="8" t="s">
        <v>217</v>
      </c>
      <c r="I13569" s="8" t="s">
        <v>9826</v>
      </c>
      <c r="J13569" s="19">
        <v>3</v>
      </c>
      <c r="K13569" s="19" t="s">
        <v>7736</v>
      </c>
      <c r="L13569" s="11">
        <v>0.5</v>
      </c>
      <c r="M13569" s="11"/>
      <c r="N13569" s="24"/>
      <c r="P13569" s="32"/>
      <c r="T13569" s="19"/>
      <c r="U13569" s="3" t="s">
        <v>212</v>
      </c>
      <c r="X13569" t="str">
        <f t="shared" si="825"/>
        <v/>
      </c>
      <c r="Z13569" t="str">
        <f t="shared" si="826"/>
        <v/>
      </c>
      <c r="AB13569" s="9"/>
      <c r="AC13569" t="s">
        <v>217</v>
      </c>
      <c r="AD13569">
        <f t="shared" si="828"/>
        <v>0</v>
      </c>
      <c r="AF13569" s="3"/>
      <c r="AG13569" t="s">
        <v>769</v>
      </c>
      <c r="AH13569" s="9" t="s">
        <v>4613</v>
      </c>
    </row>
    <row r="13570" spans="1:48" ht="10.95" customHeight="1" outlineLevel="1" x14ac:dyDescent="0.25">
      <c r="A13570" t="s">
        <v>3420</v>
      </c>
      <c r="C13570" s="3" t="s">
        <v>11994</v>
      </c>
      <c r="D13570" s="3">
        <v>428</v>
      </c>
      <c r="E13570" s="9">
        <v>1956</v>
      </c>
      <c r="F13570" s="7" t="s">
        <v>2071</v>
      </c>
      <c r="G13570" s="7" t="s">
        <v>1677</v>
      </c>
      <c r="H13570" s="8" t="s">
        <v>217</v>
      </c>
      <c r="I13570" s="8" t="s">
        <v>9826</v>
      </c>
      <c r="J13570" s="19">
        <v>3</v>
      </c>
      <c r="K13570" s="19" t="s">
        <v>7736</v>
      </c>
      <c r="L13570" s="11">
        <v>0.5</v>
      </c>
      <c r="M13570" s="11"/>
      <c r="N13570" s="24"/>
      <c r="P13570" s="32"/>
      <c r="T13570" s="19"/>
      <c r="U13570" s="3" t="s">
        <v>213</v>
      </c>
      <c r="X13570" t="str">
        <f t="shared" ref="X13570:X13633" si="829">IF(COUNTIF(F13570,"*fdc*"),1,"")</f>
        <v/>
      </c>
      <c r="Z13570" t="str">
        <f t="shared" ref="Z13570:Z13633" si="830">IF(COUNTIF(F13570,"*s/s*"),1,"")</f>
        <v/>
      </c>
      <c r="AB13570" s="9"/>
      <c r="AC13570" t="s">
        <v>217</v>
      </c>
      <c r="AD13570">
        <f t="shared" si="828"/>
        <v>0</v>
      </c>
      <c r="AF13570" s="3"/>
      <c r="AG13570" t="s">
        <v>769</v>
      </c>
      <c r="AH13570" s="9" t="s">
        <v>4613</v>
      </c>
    </row>
    <row r="13571" spans="1:48" ht="10.95" customHeight="1" outlineLevel="1" x14ac:dyDescent="0.25">
      <c r="A13571" t="s">
        <v>3420</v>
      </c>
      <c r="C13571" s="3" t="s">
        <v>11994</v>
      </c>
      <c r="D13571" s="3">
        <v>429</v>
      </c>
      <c r="E13571" s="9">
        <v>1956</v>
      </c>
      <c r="F13571" s="7" t="s">
        <v>2624</v>
      </c>
      <c r="G13571" s="7" t="s">
        <v>210</v>
      </c>
      <c r="H13571" s="8" t="s">
        <v>211</v>
      </c>
      <c r="I13571" s="8" t="s">
        <v>9826</v>
      </c>
      <c r="J13571" s="19">
        <v>3</v>
      </c>
      <c r="K13571" s="19" t="s">
        <v>7736</v>
      </c>
      <c r="L13571" s="11">
        <v>1</v>
      </c>
      <c r="M13571" s="11"/>
      <c r="N13571" s="24"/>
      <c r="P13571" s="32"/>
      <c r="T13571" s="19"/>
      <c r="U13571" s="3">
        <v>346</v>
      </c>
      <c r="X13571" t="str">
        <f t="shared" si="829"/>
        <v/>
      </c>
      <c r="Z13571" t="str">
        <f t="shared" si="830"/>
        <v/>
      </c>
      <c r="AB13571" s="9"/>
      <c r="AC13571" t="s">
        <v>211</v>
      </c>
      <c r="AD13571">
        <f t="shared" si="828"/>
        <v>0</v>
      </c>
      <c r="AF13571" s="3"/>
      <c r="AG13571" t="s">
        <v>769</v>
      </c>
      <c r="AH13571" s="9" t="s">
        <v>4613</v>
      </c>
    </row>
    <row r="13572" spans="1:48" ht="10.95" customHeight="1" outlineLevel="1" x14ac:dyDescent="0.25">
      <c r="A13572" t="s">
        <v>3420</v>
      </c>
      <c r="C13572" s="3" t="s">
        <v>11994</v>
      </c>
      <c r="D13572" s="3">
        <v>438</v>
      </c>
      <c r="E13572" s="9">
        <v>1958</v>
      </c>
      <c r="F13572" s="7" t="s">
        <v>2605</v>
      </c>
      <c r="G13572" s="7" t="s">
        <v>6800</v>
      </c>
      <c r="H13572" s="8" t="s">
        <v>211</v>
      </c>
      <c r="I13572" s="8" t="s">
        <v>9827</v>
      </c>
      <c r="J13572" s="19">
        <v>3</v>
      </c>
      <c r="K13572" s="19" t="s">
        <v>7736</v>
      </c>
      <c r="L13572" s="11">
        <v>0.25</v>
      </c>
      <c r="M13572" s="11"/>
      <c r="N13572" s="24"/>
      <c r="P13572" s="32"/>
      <c r="T13572" s="19"/>
      <c r="U13572" s="3" t="s">
        <v>214</v>
      </c>
      <c r="X13572" t="str">
        <f t="shared" si="829"/>
        <v/>
      </c>
      <c r="Z13572" t="str">
        <f t="shared" si="830"/>
        <v/>
      </c>
      <c r="AB13572" s="9"/>
      <c r="AC13572" t="s">
        <v>211</v>
      </c>
      <c r="AD13572">
        <f t="shared" si="828"/>
        <v>0</v>
      </c>
      <c r="AF13572" s="3"/>
      <c r="AG13572" t="s">
        <v>769</v>
      </c>
      <c r="AH13572" s="9" t="s">
        <v>4613</v>
      </c>
    </row>
    <row r="13573" spans="1:48" ht="10.95" customHeight="1" outlineLevel="1" x14ac:dyDescent="0.25">
      <c r="A13573" t="s">
        <v>3420</v>
      </c>
      <c r="C13573" s="3" t="s">
        <v>11994</v>
      </c>
      <c r="D13573" s="3">
        <v>439</v>
      </c>
      <c r="E13573" s="9">
        <v>1958</v>
      </c>
      <c r="F13573" s="7" t="s">
        <v>218</v>
      </c>
      <c r="G13573" s="7" t="s">
        <v>5223</v>
      </c>
      <c r="H13573" s="8" t="s">
        <v>211</v>
      </c>
      <c r="I13573" s="8" t="s">
        <v>9827</v>
      </c>
      <c r="J13573" s="19">
        <v>3</v>
      </c>
      <c r="K13573" s="19" t="s">
        <v>7736</v>
      </c>
      <c r="L13573" s="11">
        <v>0.3</v>
      </c>
      <c r="M13573" s="11"/>
      <c r="N13573" s="24"/>
      <c r="P13573" s="32"/>
      <c r="T13573" s="19"/>
      <c r="U13573" s="3" t="s">
        <v>215</v>
      </c>
      <c r="X13573" t="str">
        <f t="shared" si="829"/>
        <v/>
      </c>
      <c r="Z13573" t="str">
        <f t="shared" si="830"/>
        <v/>
      </c>
      <c r="AB13573" s="9"/>
      <c r="AC13573" t="s">
        <v>211</v>
      </c>
      <c r="AD13573">
        <f t="shared" si="828"/>
        <v>0</v>
      </c>
      <c r="AF13573" s="3"/>
      <c r="AG13573" t="s">
        <v>769</v>
      </c>
      <c r="AH13573" s="9" t="s">
        <v>4613</v>
      </c>
    </row>
    <row r="13574" spans="1:48" ht="10.95" customHeight="1" outlineLevel="1" x14ac:dyDescent="0.25">
      <c r="A13574" t="s">
        <v>3420</v>
      </c>
      <c r="C13574" s="3" t="s">
        <v>11994</v>
      </c>
      <c r="D13574" s="3">
        <v>440</v>
      </c>
      <c r="E13574" s="9">
        <v>1958</v>
      </c>
      <c r="F13574" s="7" t="s">
        <v>219</v>
      </c>
      <c r="G13574" s="7" t="s">
        <v>549</v>
      </c>
      <c r="H13574" s="8" t="s">
        <v>211</v>
      </c>
      <c r="I13574" s="8" t="s">
        <v>9827</v>
      </c>
      <c r="J13574" s="19">
        <v>3</v>
      </c>
      <c r="K13574" s="19" t="s">
        <v>7736</v>
      </c>
      <c r="L13574" s="11">
        <v>0.25</v>
      </c>
      <c r="M13574" s="11"/>
      <c r="N13574" s="24"/>
      <c r="P13574" s="32"/>
      <c r="T13574" s="19"/>
      <c r="U13574" s="3" t="s">
        <v>5313</v>
      </c>
      <c r="X13574" t="str">
        <f t="shared" si="829"/>
        <v/>
      </c>
      <c r="Z13574" t="str">
        <f t="shared" si="830"/>
        <v/>
      </c>
      <c r="AB13574" s="9"/>
      <c r="AC13574" t="s">
        <v>211</v>
      </c>
      <c r="AD13574">
        <f t="shared" si="828"/>
        <v>0</v>
      </c>
      <c r="AF13574" s="3"/>
      <c r="AG13574" t="s">
        <v>769</v>
      </c>
      <c r="AH13574" s="9" t="s">
        <v>4613</v>
      </c>
    </row>
    <row r="13575" spans="1:48" ht="10.95" customHeight="1" x14ac:dyDescent="0.25">
      <c r="A13575" t="s">
        <v>14754</v>
      </c>
      <c r="B13575" t="s">
        <v>14740</v>
      </c>
      <c r="C13575" s="3" t="s">
        <v>12965</v>
      </c>
      <c r="E13575" s="9"/>
      <c r="F13575" s="7"/>
      <c r="G13575" s="7"/>
      <c r="H13575" s="8"/>
      <c r="I13575" s="8"/>
      <c r="J13575" s="19"/>
      <c r="K13575" s="19"/>
      <c r="L13575" s="11"/>
      <c r="M13575" s="11">
        <f>SUM(L13576:L13587)</f>
        <v>7</v>
      </c>
      <c r="N13575" s="24">
        <v>1924</v>
      </c>
      <c r="O13575">
        <f>COUNTIF(K13576:K13587,"*")</f>
        <v>12</v>
      </c>
      <c r="P13575" s="32">
        <f>O13575/N13575</f>
        <v>6.2370062370062374E-3</v>
      </c>
      <c r="Q13575">
        <f>COUNTIF(K13576:K13587,"Y")+COUNTIF(K13576:K13587,"S")</f>
        <v>2</v>
      </c>
      <c r="T13575" s="19" t="s">
        <v>7736</v>
      </c>
      <c r="U13575" s="3"/>
      <c r="V13575" t="s">
        <v>18508</v>
      </c>
      <c r="X13575" t="str">
        <f t="shared" si="829"/>
        <v/>
      </c>
      <c r="Z13575" t="str">
        <f t="shared" si="830"/>
        <v/>
      </c>
      <c r="AB13575" s="9"/>
      <c r="AE13575">
        <f>COUNTIF(AD13576:AD13587,"1")</f>
        <v>1</v>
      </c>
      <c r="AF13575" s="3"/>
      <c r="AH13575" s="9"/>
      <c r="AI13575">
        <f>COUNTIF($J13576:$J13587,"1")-COUNTIFS($J13576:$J13587,"1",$K13576:$K13587,"V")</f>
        <v>1</v>
      </c>
      <c r="AJ13575">
        <f>COUNTIFS($J13576:$J13587,"1",$K13576:$K13587,"Y")+COUNTIFS($J13576:$J13587,"1",$K13576:$K13587,"s")</f>
        <v>1</v>
      </c>
      <c r="AK13575">
        <f>COUNTIF($J13576:$J13587,"2")-COUNTIFS($J13576:$J13587,"2",$K13576:$K13587,"V")</f>
        <v>0</v>
      </c>
      <c r="AL13575">
        <f>COUNTIFS($J13576:$J13587,"2",$K13576:$K13587,"Y")+COUNTIFS($J13576:$J13587,"2",$K13576:$K13587,"s")</f>
        <v>0</v>
      </c>
      <c r="AM13575">
        <f>COUNTIF($J13576:$J13587,"3")-COUNTIFS($J13576:$J13587,"3",$K13576:$K13587,"V")</f>
        <v>0</v>
      </c>
      <c r="AN13575">
        <f>COUNTIFS($J13576:$J13587,"3",$K13576:$K13587,"Y")+COUNTIFS($J13576:$J13587,"3",$K13576:$K13587,"s")</f>
        <v>0</v>
      </c>
      <c r="AO13575">
        <f>COUNTIF($J13576:$J13587,"4")-COUNTIFS($J13576:$J13587,"4",$K13576:$K13587,"V")</f>
        <v>0</v>
      </c>
      <c r="AP13575">
        <f>COUNTIFS($J13576:$J13587,"4",$K13576:$K13587,"Y")+COUNTIFS($J13576:$J13587,"4",$K13576:$K13587,"s")</f>
        <v>0</v>
      </c>
      <c r="AQ13575">
        <f>COUNTIF($J13576:$J13587,"5")-COUNTIFS($J13576:$J13587,"5",$K13576:$K13587,"V")</f>
        <v>0</v>
      </c>
      <c r="AR13575">
        <f>COUNTIFS($J13576:$J13587,"5",$K13576:$K13587,"Y")+COUNTIFS($J13576:$J13587,"5",$K13576:$K13587,"s")</f>
        <v>0</v>
      </c>
      <c r="AS13575">
        <f>COUNTIF($J13576:$J13587,"6")-COUNTIFS($J13576:$J13587,"6",$K13576:$K13587,"V")</f>
        <v>0</v>
      </c>
      <c r="AT13575">
        <f>COUNTIFS($J13576:$J13587,"6",$K13576:$K13587,"Y")+COUNTIFS($J13576:$J13587,"6",$K13576:$K13587,"s")</f>
        <v>0</v>
      </c>
      <c r="AU13575">
        <f>COUNTIF($J13576:$J13587,"7")-COUNTIFS($J13576:$J13587,"7",$K13576:$K13587,"V")</f>
        <v>11</v>
      </c>
      <c r="AV13575">
        <f>COUNTIFS($J13576:$J13587,"7",$K13576:$K13587,"Y")+COUNTIFS($J13576:$J13587,"7",$K13576:$K13587,"s")</f>
        <v>1</v>
      </c>
    </row>
    <row r="13576" spans="1:48" ht="10.95" customHeight="1" outlineLevel="1" x14ac:dyDescent="0.25">
      <c r="A13576" t="s">
        <v>6723</v>
      </c>
      <c r="C13576" s="3" t="s">
        <v>12965</v>
      </c>
      <c r="D13576" s="3">
        <v>32</v>
      </c>
      <c r="E13576" s="9">
        <v>1976</v>
      </c>
      <c r="F13576" s="7" t="s">
        <v>1349</v>
      </c>
      <c r="G13576" s="7" t="s">
        <v>5401</v>
      </c>
      <c r="H13576" s="8" t="s">
        <v>14745</v>
      </c>
      <c r="I13576" s="8" t="s">
        <v>14749</v>
      </c>
      <c r="J13576" s="19">
        <v>7</v>
      </c>
      <c r="K13576" s="19" t="s">
        <v>7738</v>
      </c>
      <c r="L13576" s="11"/>
      <c r="M13576" s="11"/>
      <c r="N13576" s="24"/>
      <c r="P13576" s="32"/>
      <c r="T13576" s="19"/>
      <c r="U13576" s="3"/>
      <c r="X13576" t="str">
        <f t="shared" si="829"/>
        <v/>
      </c>
      <c r="Z13576" t="str">
        <f t="shared" si="830"/>
        <v/>
      </c>
      <c r="AB13576" s="9"/>
      <c r="AC13576" t="s">
        <v>14745</v>
      </c>
      <c r="AD13576">
        <f t="shared" ref="AD13576:AD13587" si="831">COUNTIF(H13576,"*Fuji*")</f>
        <v>0</v>
      </c>
      <c r="AF13576" s="3"/>
      <c r="AH13576" s="9"/>
    </row>
    <row r="13577" spans="1:48" ht="10.95" customHeight="1" outlineLevel="1" x14ac:dyDescent="0.25">
      <c r="A13577" t="s">
        <v>6723</v>
      </c>
      <c r="C13577" s="3" t="s">
        <v>12965</v>
      </c>
      <c r="D13577" s="3">
        <v>33</v>
      </c>
      <c r="E13577" s="9">
        <v>1976</v>
      </c>
      <c r="F13577" s="7" t="s">
        <v>6873</v>
      </c>
      <c r="G13577" s="7" t="s">
        <v>5401</v>
      </c>
      <c r="H13577" s="8" t="s">
        <v>14746</v>
      </c>
      <c r="I13577" s="8" t="s">
        <v>14749</v>
      </c>
      <c r="J13577" s="19">
        <v>7</v>
      </c>
      <c r="K13577" s="19" t="s">
        <v>7738</v>
      </c>
      <c r="L13577" s="11"/>
      <c r="M13577" s="11"/>
      <c r="N13577" s="24"/>
      <c r="P13577" s="32"/>
      <c r="T13577" s="19"/>
      <c r="U13577" s="3"/>
      <c r="X13577" t="str">
        <f t="shared" si="829"/>
        <v/>
      </c>
      <c r="Z13577" t="str">
        <f t="shared" si="830"/>
        <v/>
      </c>
      <c r="AB13577" s="9"/>
      <c r="AC13577" t="s">
        <v>14746</v>
      </c>
      <c r="AD13577">
        <f t="shared" si="831"/>
        <v>0</v>
      </c>
      <c r="AF13577" s="3"/>
      <c r="AH13577" s="9"/>
    </row>
    <row r="13578" spans="1:48" ht="10.95" customHeight="1" outlineLevel="1" x14ac:dyDescent="0.25">
      <c r="A13578" t="s">
        <v>6723</v>
      </c>
      <c r="C13578" s="3" t="s">
        <v>12965</v>
      </c>
      <c r="D13578" s="3">
        <v>34</v>
      </c>
      <c r="E13578" s="9">
        <v>1976</v>
      </c>
      <c r="F13578" s="7" t="s">
        <v>14742</v>
      </c>
      <c r="G13578" s="7" t="s">
        <v>5401</v>
      </c>
      <c r="H13578" s="8" t="s">
        <v>14362</v>
      </c>
      <c r="I13578" s="8" t="s">
        <v>14749</v>
      </c>
      <c r="J13578" s="19">
        <v>7</v>
      </c>
      <c r="K13578" s="19" t="s">
        <v>7738</v>
      </c>
      <c r="L13578" s="11"/>
      <c r="M13578" s="11"/>
      <c r="N13578" s="24"/>
      <c r="P13578" s="32"/>
      <c r="T13578" s="19"/>
      <c r="U13578" s="3"/>
      <c r="X13578" t="str">
        <f t="shared" si="829"/>
        <v/>
      </c>
      <c r="Z13578" t="str">
        <f t="shared" si="830"/>
        <v/>
      </c>
      <c r="AB13578" s="9"/>
      <c r="AC13578" t="s">
        <v>14362</v>
      </c>
      <c r="AD13578">
        <f t="shared" si="831"/>
        <v>0</v>
      </c>
      <c r="AF13578" s="3"/>
      <c r="AH13578" s="9"/>
    </row>
    <row r="13579" spans="1:48" ht="10.95" customHeight="1" outlineLevel="1" x14ac:dyDescent="0.25">
      <c r="A13579" t="s">
        <v>6723</v>
      </c>
      <c r="C13579" s="3" t="s">
        <v>12965</v>
      </c>
      <c r="D13579" s="3">
        <v>35</v>
      </c>
      <c r="E13579" s="9">
        <v>1976</v>
      </c>
      <c r="F13579" s="7" t="s">
        <v>14743</v>
      </c>
      <c r="G13579" s="7" t="s">
        <v>5401</v>
      </c>
      <c r="H13579" s="8" t="s">
        <v>14747</v>
      </c>
      <c r="I13579" s="8" t="s">
        <v>14749</v>
      </c>
      <c r="J13579" s="19">
        <v>7</v>
      </c>
      <c r="K13579" s="19" t="s">
        <v>7738</v>
      </c>
      <c r="L13579" s="11"/>
      <c r="M13579" s="11"/>
      <c r="N13579" s="24"/>
      <c r="P13579" s="32"/>
      <c r="T13579" s="19"/>
      <c r="U13579" s="3"/>
      <c r="X13579" t="str">
        <f t="shared" si="829"/>
        <v/>
      </c>
      <c r="Z13579" t="str">
        <f t="shared" si="830"/>
        <v/>
      </c>
      <c r="AB13579" s="9"/>
      <c r="AC13579" t="s">
        <v>14747</v>
      </c>
      <c r="AD13579">
        <f t="shared" si="831"/>
        <v>0</v>
      </c>
      <c r="AF13579" s="3"/>
      <c r="AH13579" s="9"/>
    </row>
    <row r="13580" spans="1:48" ht="10.95" customHeight="1" outlineLevel="1" x14ac:dyDescent="0.25">
      <c r="A13580" t="s">
        <v>6723</v>
      </c>
      <c r="C13580" s="3" t="s">
        <v>12965</v>
      </c>
      <c r="D13580" s="3" t="s">
        <v>14741</v>
      </c>
      <c r="E13580" s="9">
        <v>1976</v>
      </c>
      <c r="F13580" s="7" t="s">
        <v>14744</v>
      </c>
      <c r="G13580" s="7" t="s">
        <v>5401</v>
      </c>
      <c r="H13580" s="8" t="s">
        <v>14748</v>
      </c>
      <c r="I13580" s="8" t="s">
        <v>14749</v>
      </c>
      <c r="J13580" s="19">
        <v>7</v>
      </c>
      <c r="K13580" s="19" t="s">
        <v>7738</v>
      </c>
      <c r="L13580" s="11"/>
      <c r="M13580" s="11"/>
      <c r="N13580" s="24"/>
      <c r="P13580" s="32"/>
      <c r="T13580" s="19"/>
      <c r="U13580" s="3"/>
      <c r="X13580" t="str">
        <f t="shared" si="829"/>
        <v/>
      </c>
      <c r="Z13580">
        <f t="shared" si="830"/>
        <v>1</v>
      </c>
      <c r="AB13580" s="9"/>
      <c r="AC13580" t="s">
        <v>14748</v>
      </c>
      <c r="AD13580">
        <f t="shared" si="831"/>
        <v>0</v>
      </c>
      <c r="AF13580" s="3"/>
      <c r="AH13580" s="9"/>
    </row>
    <row r="13581" spans="1:48" ht="10.95" customHeight="1" outlineLevel="1" x14ac:dyDescent="0.25">
      <c r="A13581" t="s">
        <v>6723</v>
      </c>
      <c r="C13581" s="3" t="s">
        <v>12965</v>
      </c>
      <c r="D13581" s="3">
        <v>913</v>
      </c>
      <c r="E13581" s="9">
        <v>2002</v>
      </c>
      <c r="F13581" s="7" t="s">
        <v>6724</v>
      </c>
      <c r="G13581" s="7" t="s">
        <v>5401</v>
      </c>
      <c r="H13581" s="8" t="s">
        <v>5402</v>
      </c>
      <c r="I13581" s="8" t="s">
        <v>14753</v>
      </c>
      <c r="J13581" s="19">
        <v>1</v>
      </c>
      <c r="K13581" s="19" t="s">
        <v>7736</v>
      </c>
      <c r="L13581" s="11">
        <v>1.3</v>
      </c>
      <c r="M13581" s="11"/>
      <c r="N13581" s="24"/>
      <c r="P13581" s="32"/>
      <c r="R13581">
        <v>1</v>
      </c>
      <c r="S13581">
        <v>1</v>
      </c>
      <c r="T13581" s="19"/>
      <c r="U13581" s="3">
        <v>1378</v>
      </c>
      <c r="X13581" t="str">
        <f t="shared" si="829"/>
        <v/>
      </c>
      <c r="Z13581" t="str">
        <f t="shared" si="830"/>
        <v/>
      </c>
      <c r="AB13581" s="9"/>
      <c r="AC13581" t="s">
        <v>5402</v>
      </c>
      <c r="AD13581">
        <f t="shared" si="831"/>
        <v>1</v>
      </c>
      <c r="AF13581" s="3"/>
      <c r="AG13581" t="s">
        <v>4924</v>
      </c>
      <c r="AH13581" s="9" t="s">
        <v>4613</v>
      </c>
    </row>
    <row r="13582" spans="1:48" ht="10.95" customHeight="1" outlineLevel="1" x14ac:dyDescent="0.25">
      <c r="A13582" t="s">
        <v>6723</v>
      </c>
      <c r="C13582" s="3" t="s">
        <v>12965</v>
      </c>
      <c r="D13582" s="3">
        <v>1012</v>
      </c>
      <c r="E13582" s="9">
        <v>2003</v>
      </c>
      <c r="F13582" s="7" t="s">
        <v>14751</v>
      </c>
      <c r="G13582" s="7" t="s">
        <v>5401</v>
      </c>
      <c r="H13582" s="8" t="s">
        <v>14745</v>
      </c>
      <c r="I13582" s="8" t="s">
        <v>14750</v>
      </c>
      <c r="J13582" s="19">
        <v>7</v>
      </c>
      <c r="K13582" s="20" t="s">
        <v>7736</v>
      </c>
      <c r="L13582" s="11">
        <v>5.7</v>
      </c>
      <c r="M13582" s="11"/>
      <c r="N13582" s="24"/>
      <c r="P13582" s="32"/>
      <c r="T13582" s="19"/>
      <c r="U13582" s="3"/>
      <c r="X13582" t="str">
        <f t="shared" si="829"/>
        <v/>
      </c>
      <c r="Z13582" t="str">
        <f t="shared" si="830"/>
        <v/>
      </c>
      <c r="AB13582" s="9"/>
      <c r="AC13582" t="s">
        <v>14745</v>
      </c>
      <c r="AD13582">
        <f t="shared" si="831"/>
        <v>0</v>
      </c>
      <c r="AF13582" s="3"/>
      <c r="AH13582" s="9"/>
    </row>
    <row r="13583" spans="1:48" ht="10.95" customHeight="1" outlineLevel="1" x14ac:dyDescent="0.25">
      <c r="A13583" t="s">
        <v>6723</v>
      </c>
      <c r="C13583" s="3" t="s">
        <v>12965</v>
      </c>
      <c r="D13583" s="3">
        <v>1059</v>
      </c>
      <c r="E13583" s="9">
        <v>2004</v>
      </c>
      <c r="F13583" s="7" t="s">
        <v>14743</v>
      </c>
      <c r="G13583" s="7" t="s">
        <v>5401</v>
      </c>
      <c r="H13583" s="8" t="s">
        <v>14745</v>
      </c>
      <c r="I13583" s="8" t="s">
        <v>14752</v>
      </c>
      <c r="J13583" s="19">
        <v>7</v>
      </c>
      <c r="K13583" s="19" t="s">
        <v>7738</v>
      </c>
      <c r="L13583" s="11"/>
      <c r="M13583" s="11"/>
      <c r="N13583" s="24"/>
      <c r="P13583" s="32"/>
      <c r="T13583" s="19"/>
      <c r="U13583" s="3"/>
      <c r="X13583" t="str">
        <f t="shared" si="829"/>
        <v/>
      </c>
      <c r="Z13583" t="str">
        <f t="shared" si="830"/>
        <v/>
      </c>
      <c r="AB13583" s="9"/>
      <c r="AC13583" t="s">
        <v>14745</v>
      </c>
      <c r="AD13583">
        <f t="shared" si="831"/>
        <v>0</v>
      </c>
      <c r="AF13583" s="3"/>
      <c r="AH13583" s="9"/>
    </row>
    <row r="13584" spans="1:48" ht="10.95" customHeight="1" outlineLevel="1" x14ac:dyDescent="0.25">
      <c r="A13584" t="s">
        <v>6723</v>
      </c>
      <c r="C13584" s="3" t="s">
        <v>12965</v>
      </c>
      <c r="D13584" s="3">
        <v>1632</v>
      </c>
      <c r="E13584" s="9">
        <v>2015</v>
      </c>
      <c r="F13584" s="7" t="s">
        <v>1531</v>
      </c>
      <c r="G13584" s="7" t="s">
        <v>5401</v>
      </c>
      <c r="H13584" s="8" t="s">
        <v>9233</v>
      </c>
      <c r="I13584" s="8" t="s">
        <v>14749</v>
      </c>
      <c r="J13584" s="19">
        <v>7</v>
      </c>
      <c r="K13584" s="19" t="s">
        <v>7738</v>
      </c>
      <c r="L13584" s="11"/>
      <c r="M13584" s="11"/>
      <c r="N13584" s="24"/>
      <c r="P13584" s="32"/>
      <c r="T13584" s="19"/>
      <c r="U13584" s="3"/>
      <c r="X13584" t="str">
        <f t="shared" si="829"/>
        <v/>
      </c>
      <c r="Z13584" t="str">
        <f t="shared" si="830"/>
        <v/>
      </c>
      <c r="AB13584" s="9"/>
      <c r="AC13584" t="s">
        <v>9233</v>
      </c>
      <c r="AD13584">
        <f t="shared" si="831"/>
        <v>0</v>
      </c>
      <c r="AF13584" s="3"/>
      <c r="AH13584" s="9"/>
    </row>
    <row r="13585" spans="1:48" ht="10.95" customHeight="1" outlineLevel="1" x14ac:dyDescent="0.25">
      <c r="A13585" t="s">
        <v>6723</v>
      </c>
      <c r="C13585" s="3" t="s">
        <v>12965</v>
      </c>
      <c r="D13585" s="3">
        <v>1633</v>
      </c>
      <c r="E13585" s="9">
        <v>2015</v>
      </c>
      <c r="F13585" s="7" t="s">
        <v>2775</v>
      </c>
      <c r="G13585" s="7" t="s">
        <v>5401</v>
      </c>
      <c r="H13585" s="8" t="s">
        <v>9233</v>
      </c>
      <c r="I13585" s="8" t="s">
        <v>14749</v>
      </c>
      <c r="J13585" s="19">
        <v>7</v>
      </c>
      <c r="K13585" s="19" t="s">
        <v>7738</v>
      </c>
      <c r="L13585" s="11"/>
      <c r="M13585" s="11"/>
      <c r="N13585" s="24"/>
      <c r="P13585" s="32"/>
      <c r="T13585" s="19"/>
      <c r="U13585" s="3"/>
      <c r="X13585" t="str">
        <f t="shared" si="829"/>
        <v/>
      </c>
      <c r="Z13585" t="str">
        <f t="shared" si="830"/>
        <v/>
      </c>
      <c r="AB13585" s="9"/>
      <c r="AC13585" t="s">
        <v>9233</v>
      </c>
      <c r="AD13585">
        <f t="shared" si="831"/>
        <v>0</v>
      </c>
      <c r="AF13585" s="3"/>
      <c r="AH13585" s="9"/>
    </row>
    <row r="13586" spans="1:48" ht="10.95" customHeight="1" outlineLevel="1" x14ac:dyDescent="0.25">
      <c r="A13586" t="s">
        <v>6723</v>
      </c>
      <c r="C13586" s="3" t="s">
        <v>12965</v>
      </c>
      <c r="D13586" s="3">
        <v>1634</v>
      </c>
      <c r="E13586" s="9">
        <v>2015</v>
      </c>
      <c r="F13586" s="7" t="s">
        <v>3990</v>
      </c>
      <c r="G13586" s="7" t="s">
        <v>5401</v>
      </c>
      <c r="H13586" s="8" t="s">
        <v>9233</v>
      </c>
      <c r="I13586" s="8" t="s">
        <v>14749</v>
      </c>
      <c r="J13586" s="19">
        <v>7</v>
      </c>
      <c r="K13586" s="19" t="s">
        <v>7738</v>
      </c>
      <c r="L13586" s="11"/>
      <c r="M13586" s="11"/>
      <c r="N13586" s="24"/>
      <c r="P13586" s="32"/>
      <c r="T13586" s="19"/>
      <c r="U13586" s="3"/>
      <c r="X13586" t="str">
        <f t="shared" si="829"/>
        <v/>
      </c>
      <c r="Z13586" t="str">
        <f t="shared" si="830"/>
        <v/>
      </c>
      <c r="AB13586" s="9"/>
      <c r="AC13586" t="s">
        <v>9233</v>
      </c>
      <c r="AD13586">
        <f t="shared" si="831"/>
        <v>0</v>
      </c>
      <c r="AF13586" s="3"/>
      <c r="AH13586" s="9"/>
    </row>
    <row r="13587" spans="1:48" ht="10.95" customHeight="1" outlineLevel="1" x14ac:dyDescent="0.25">
      <c r="A13587" t="s">
        <v>6723</v>
      </c>
      <c r="C13587" s="3" t="s">
        <v>12965</v>
      </c>
      <c r="D13587" s="3">
        <v>1635</v>
      </c>
      <c r="E13587" s="9">
        <v>2015</v>
      </c>
      <c r="F13587" s="7" t="s">
        <v>6148</v>
      </c>
      <c r="G13587" s="7" t="s">
        <v>5401</v>
      </c>
      <c r="H13587" s="8" t="s">
        <v>9233</v>
      </c>
      <c r="I13587" s="8" t="s">
        <v>14749</v>
      </c>
      <c r="J13587" s="19">
        <v>7</v>
      </c>
      <c r="K13587" s="19" t="s">
        <v>7738</v>
      </c>
      <c r="L13587" s="11"/>
      <c r="M13587" s="11"/>
      <c r="N13587" s="24"/>
      <c r="P13587" s="32"/>
      <c r="T13587" s="19"/>
      <c r="U13587" s="3"/>
      <c r="X13587" t="str">
        <f t="shared" si="829"/>
        <v/>
      </c>
      <c r="Z13587" t="str">
        <f t="shared" si="830"/>
        <v/>
      </c>
      <c r="AB13587" s="9"/>
      <c r="AC13587" t="s">
        <v>9233</v>
      </c>
      <c r="AD13587">
        <f t="shared" si="831"/>
        <v>0</v>
      </c>
      <c r="AF13587" s="3"/>
      <c r="AH13587" s="9"/>
    </row>
    <row r="13588" spans="1:48" ht="10.95" customHeight="1" x14ac:dyDescent="0.25">
      <c r="A13588" s="6" t="s">
        <v>12664</v>
      </c>
      <c r="B13588" t="s">
        <v>12657</v>
      </c>
      <c r="C13588" s="3" t="s">
        <v>12533</v>
      </c>
      <c r="E13588" s="9"/>
      <c r="F13588" s="7"/>
      <c r="G13588" s="7"/>
      <c r="H13588" s="8"/>
      <c r="I13588" s="8"/>
      <c r="J13588" s="19"/>
      <c r="K13588" s="19"/>
      <c r="L13588" s="11"/>
      <c r="M13588" s="11">
        <f>SUM(L13589:L13592)</f>
        <v>6.6</v>
      </c>
      <c r="N13588" s="24">
        <v>864</v>
      </c>
      <c r="O13588">
        <f>COUNTIF(K13589:K13592,"*")</f>
        <v>4</v>
      </c>
      <c r="P13588" s="32">
        <f>O13588/N13588</f>
        <v>4.6296296296296294E-3</v>
      </c>
      <c r="Q13588">
        <f>COUNTIF(K13589:K13592,"Y")+COUNTIF(K13589:K13592,"S")</f>
        <v>4</v>
      </c>
      <c r="T13588" s="19" t="s">
        <v>7736</v>
      </c>
      <c r="U13588" s="3"/>
      <c r="V13588" t="s">
        <v>18492</v>
      </c>
      <c r="X13588" t="str">
        <f t="shared" si="829"/>
        <v/>
      </c>
      <c r="Z13588" t="str">
        <f t="shared" si="830"/>
        <v/>
      </c>
      <c r="AB13588" s="9"/>
      <c r="AE13588">
        <f>COUNTIF(AD13589:AD13592,"1")</f>
        <v>0</v>
      </c>
      <c r="AF13588" s="3"/>
      <c r="AH13588" s="9"/>
      <c r="AI13588">
        <f>COUNTIF($J13589:$J13592,"1")-COUNTIFS($J13589:$J13592,"1",$K13589:$K13592,"V")</f>
        <v>0</v>
      </c>
      <c r="AJ13588">
        <f>COUNTIFS($J13589:$J13592,"1",$K13589:$K13592,"Y")+COUNTIFS($J13589:$J13592,"1",$K13589:$K13592,"s")</f>
        <v>0</v>
      </c>
      <c r="AK13588">
        <f>COUNTIF($J13589:$J13592,"2")-COUNTIFS($J13589:$J13592,"2",$K13589:$K13592,"V")</f>
        <v>0</v>
      </c>
      <c r="AL13588">
        <f>COUNTIFS($J13589:$J13592,"2",$K13589:$K13592,"Y")+COUNTIFS($J13589:$J13592,"2",$K13589:$K13592,"s")</f>
        <v>0</v>
      </c>
      <c r="AM13588">
        <f>COUNTIF($J13589:$J13592,"3")-COUNTIFS($J13589:$J13592,"3",$K13589:$K13592,"V")</f>
        <v>0</v>
      </c>
      <c r="AN13588">
        <f>COUNTIFS($J13589:$J13592,"3",$K13589:$K13592,"Y")+COUNTIFS($J13589:$J13592,"3",$K13589:$K13592,"s")</f>
        <v>0</v>
      </c>
      <c r="AO13588">
        <f>COUNTIF($J13589:$J13592,"4")-COUNTIFS($J13589:$J13592,"4",$K13589:$K13592,"V")</f>
        <v>0</v>
      </c>
      <c r="AP13588">
        <f>COUNTIFS($J13589:$J13592,"4",$K13589:$K13592,"Y")+COUNTIFS($J13589:$J13592,"4",$K13589:$K13592,"s")</f>
        <v>0</v>
      </c>
      <c r="AQ13588">
        <f>COUNTIF($J13589:$J13592,"5")-COUNTIFS($J13589:$J13592,"5",$K13589:$K13592,"V")</f>
        <v>0</v>
      </c>
      <c r="AR13588">
        <f>COUNTIFS($J13589:$J13592,"5",$K13589:$K13592,"Y")+COUNTIFS($J13589:$J13592,"5",$K13589:$K13592,"s")</f>
        <v>0</v>
      </c>
      <c r="AS13588">
        <f>COUNTIF($J13589:$J13592,"6")-COUNTIFS($J13589:$J13592,"6",$K13589:$K13592,"V")</f>
        <v>0</v>
      </c>
      <c r="AT13588">
        <f>COUNTIFS($J13589:$J13592,"6",$K13589:$K13592,"Y")+COUNTIFS($J13589:$J13592,"6",$K13589:$K13592,"s")</f>
        <v>0</v>
      </c>
      <c r="AU13588">
        <f>COUNTIF($J13589:$J13592,"7")-COUNTIFS($J13589:$J13592,"7",$K13589:$K13592,"V")</f>
        <v>4</v>
      </c>
      <c r="AV13588">
        <f>COUNTIFS($J13589:$J13592,"7",$K13589:$K13592,"Y")+COUNTIFS($J13589:$J13592,"7",$K13589:$K13592,"s")</f>
        <v>4</v>
      </c>
    </row>
    <row r="13589" spans="1:48" ht="10.95" customHeight="1" outlineLevel="1" x14ac:dyDescent="0.25">
      <c r="A13589" t="s">
        <v>12665</v>
      </c>
      <c r="C13589" s="3" t="s">
        <v>12533</v>
      </c>
      <c r="D13589" s="3">
        <v>311</v>
      </c>
      <c r="E13589" s="9">
        <v>2004</v>
      </c>
      <c r="F13589" s="7" t="s">
        <v>12666</v>
      </c>
      <c r="G13589" s="7" t="s">
        <v>5401</v>
      </c>
      <c r="H13589" s="8" t="s">
        <v>9233</v>
      </c>
      <c r="I13589" s="8" t="s">
        <v>7560</v>
      </c>
      <c r="J13589" s="19">
        <v>7</v>
      </c>
      <c r="K13589" s="19" t="s">
        <v>7736</v>
      </c>
      <c r="L13589" s="11">
        <v>1.65</v>
      </c>
      <c r="M13589" s="11"/>
      <c r="N13589" s="24"/>
      <c r="P13589" s="32"/>
      <c r="T13589" s="19"/>
      <c r="U13589" s="3"/>
      <c r="X13589" t="str">
        <f t="shared" si="829"/>
        <v/>
      </c>
      <c r="Z13589" t="str">
        <f t="shared" si="830"/>
        <v/>
      </c>
      <c r="AB13589" s="9"/>
      <c r="AC13589" t="s">
        <v>9233</v>
      </c>
      <c r="AD13589">
        <f>COUNTIF(H13589,"*Fuji*")</f>
        <v>0</v>
      </c>
      <c r="AF13589" s="3"/>
      <c r="AH13589" s="9"/>
    </row>
    <row r="13590" spans="1:48" ht="10.95" customHeight="1" outlineLevel="1" x14ac:dyDescent="0.25">
      <c r="A13590" t="s">
        <v>12665</v>
      </c>
      <c r="C13590" s="3" t="s">
        <v>12533</v>
      </c>
      <c r="D13590" s="3">
        <v>312</v>
      </c>
      <c r="E13590" s="9">
        <v>2004</v>
      </c>
      <c r="F13590" s="7" t="s">
        <v>12666</v>
      </c>
      <c r="G13590" s="7" t="s">
        <v>5401</v>
      </c>
      <c r="H13590" s="8" t="s">
        <v>9233</v>
      </c>
      <c r="I13590" s="8" t="s">
        <v>7560</v>
      </c>
      <c r="J13590" s="19">
        <v>7</v>
      </c>
      <c r="K13590" s="19" t="s">
        <v>7736</v>
      </c>
      <c r="L13590" s="11">
        <v>1.65</v>
      </c>
      <c r="M13590" s="11"/>
      <c r="N13590" s="24"/>
      <c r="P13590" s="32"/>
      <c r="T13590" s="19"/>
      <c r="U13590" s="3"/>
      <c r="X13590" t="str">
        <f t="shared" si="829"/>
        <v/>
      </c>
      <c r="Z13590" t="str">
        <f t="shared" si="830"/>
        <v/>
      </c>
      <c r="AB13590" s="9"/>
      <c r="AC13590" t="s">
        <v>9233</v>
      </c>
      <c r="AD13590">
        <f>COUNTIF(H13590,"*Fuji*")</f>
        <v>0</v>
      </c>
      <c r="AF13590" s="3"/>
      <c r="AH13590" s="9"/>
    </row>
    <row r="13591" spans="1:48" ht="10.95" customHeight="1" outlineLevel="1" x14ac:dyDescent="0.25">
      <c r="A13591" t="s">
        <v>12665</v>
      </c>
      <c r="C13591" s="3" t="s">
        <v>12533</v>
      </c>
      <c r="D13591" s="3">
        <v>313</v>
      </c>
      <c r="E13591" s="9">
        <v>2004</v>
      </c>
      <c r="F13591" s="7" t="s">
        <v>12667</v>
      </c>
      <c r="G13591" s="7" t="s">
        <v>5401</v>
      </c>
      <c r="H13591" s="8" t="s">
        <v>9233</v>
      </c>
      <c r="I13591" s="8" t="s">
        <v>7560</v>
      </c>
      <c r="J13591" s="19">
        <v>7</v>
      </c>
      <c r="K13591" s="19" t="s">
        <v>7736</v>
      </c>
      <c r="L13591" s="11">
        <v>1.65</v>
      </c>
      <c r="M13591" s="11"/>
      <c r="N13591" s="24"/>
      <c r="P13591" s="32"/>
      <c r="T13591" s="19"/>
      <c r="U13591" s="3"/>
      <c r="X13591" t="str">
        <f t="shared" si="829"/>
        <v/>
      </c>
      <c r="Z13591" t="str">
        <f t="shared" si="830"/>
        <v/>
      </c>
      <c r="AB13591" s="9"/>
      <c r="AC13591" t="s">
        <v>9233</v>
      </c>
      <c r="AD13591">
        <f>COUNTIF(H13591,"*Fuji*")</f>
        <v>0</v>
      </c>
      <c r="AF13591" s="3"/>
      <c r="AH13591" s="9"/>
    </row>
    <row r="13592" spans="1:48" ht="10.95" customHeight="1" outlineLevel="1" x14ac:dyDescent="0.25">
      <c r="A13592" t="s">
        <v>12665</v>
      </c>
      <c r="C13592" s="3" t="s">
        <v>12533</v>
      </c>
      <c r="D13592" s="3">
        <v>314</v>
      </c>
      <c r="E13592" s="9">
        <v>2004</v>
      </c>
      <c r="F13592" s="7" t="s">
        <v>12667</v>
      </c>
      <c r="G13592" s="7" t="s">
        <v>5401</v>
      </c>
      <c r="H13592" s="8" t="s">
        <v>9233</v>
      </c>
      <c r="I13592" s="8" t="s">
        <v>7560</v>
      </c>
      <c r="J13592" s="19">
        <v>7</v>
      </c>
      <c r="K13592" s="19" t="s">
        <v>7736</v>
      </c>
      <c r="L13592" s="11">
        <v>1.65</v>
      </c>
      <c r="M13592" s="11"/>
      <c r="N13592" s="24"/>
      <c r="P13592" s="32"/>
      <c r="T13592" s="19"/>
      <c r="U13592" s="3"/>
      <c r="X13592" t="str">
        <f t="shared" si="829"/>
        <v/>
      </c>
      <c r="Z13592" t="str">
        <f t="shared" si="830"/>
        <v/>
      </c>
      <c r="AB13592" s="9"/>
      <c r="AC13592" t="s">
        <v>9233</v>
      </c>
      <c r="AD13592">
        <f>COUNTIF(H13592,"*Fuji*")</f>
        <v>0</v>
      </c>
      <c r="AF13592" s="3"/>
      <c r="AH13592" s="9"/>
    </row>
    <row r="13593" spans="1:48" ht="10.95" customHeight="1" x14ac:dyDescent="0.25">
      <c r="A13593" t="s">
        <v>18054</v>
      </c>
      <c r="B13593" t="s">
        <v>16340</v>
      </c>
      <c r="C13593" s="3" t="s">
        <v>12986</v>
      </c>
      <c r="E13593" s="9"/>
      <c r="F13593" s="7"/>
      <c r="G13593" s="7"/>
      <c r="H13593" s="8"/>
      <c r="I13593" s="8"/>
      <c r="J13593" s="19"/>
      <c r="K13593" s="19"/>
      <c r="L13593" s="11"/>
      <c r="M13593" s="11">
        <f>SUM(L13594:L13637)</f>
        <v>18.05</v>
      </c>
      <c r="N13593" s="24">
        <v>308</v>
      </c>
      <c r="O13593">
        <f>COUNTIF(K13594:K13637,"*")</f>
        <v>44</v>
      </c>
      <c r="P13593" s="32">
        <f>O13593/N13593</f>
        <v>0.14285714285714285</v>
      </c>
      <c r="Q13593">
        <f>COUNTIF(K13594:K13637,"Y")+COUNTIF(K13594:K13637,"S")</f>
        <v>21</v>
      </c>
      <c r="T13593" s="20" t="s">
        <v>7738</v>
      </c>
      <c r="U13593" s="3"/>
      <c r="V13593" t="s">
        <v>18509</v>
      </c>
      <c r="X13593" t="str">
        <f t="shared" si="829"/>
        <v/>
      </c>
      <c r="Z13593" t="str">
        <f t="shared" si="830"/>
        <v/>
      </c>
      <c r="AB13593" s="9"/>
      <c r="AE13593">
        <f>COUNTIF(AD13594:AD13637,"1")</f>
        <v>0</v>
      </c>
      <c r="AF13593" s="3"/>
      <c r="AH13593" s="9"/>
      <c r="AI13593">
        <f>COUNTIF($J13594:$J13637,"1")-COUNTIFS($J13594:$J13637,"1",$K13594:$K13637,"V")</f>
        <v>2</v>
      </c>
      <c r="AJ13593">
        <f>COUNTIFS($J13594:$J13637,"1",$K13594:$K13637,"Y")+COUNTIFS($J13594:$J13637,"1",$K13594:$K13637,"s")</f>
        <v>2</v>
      </c>
      <c r="AK13593">
        <f>COUNTIF($J13594:$J13637,"2")-COUNTIFS($J13594:$J13637,"2",$K13594:$K13637,"V")</f>
        <v>0</v>
      </c>
      <c r="AL13593">
        <f>COUNTIFS($J13594:$J13637,"2",$K13594:$K13637,"Y")+COUNTIFS($J13594:$J13637,"2",$K13594:$K13637,"s")</f>
        <v>0</v>
      </c>
      <c r="AM13593">
        <f>COUNTIF($J13594:$J13637,"3")-COUNTIFS($J13594:$J13637,"3",$K13594:$K13637,"V")</f>
        <v>17</v>
      </c>
      <c r="AN13593">
        <f>COUNTIFS($J13594:$J13637,"3",$K13594:$K13637,"Y")+COUNTIFS($J13594:$J13637,"3",$K13594:$K13637,"s")</f>
        <v>11</v>
      </c>
      <c r="AO13593">
        <f>COUNTIF($J13594:$J13637,"4")-COUNTIFS($J13594:$J13637,"4",$K13594:$K13637,"V")</f>
        <v>0</v>
      </c>
      <c r="AP13593">
        <f>COUNTIFS($J13594:$J13637,"4",$K13594:$K13637,"Y")+COUNTIFS($J13594:$J13637,"4",$K13594:$K13637,"s")</f>
        <v>0</v>
      </c>
      <c r="AQ13593">
        <f>COUNTIF($J13594:$J13637,"5")-COUNTIFS($J13594:$J13637,"5",$K13594:$K13637,"V")</f>
        <v>9</v>
      </c>
      <c r="AR13593">
        <f>COUNTIFS($J13594:$J13637,"5",$K13594:$K13637,"Y")+COUNTIFS($J13594:$J13637,"5",$K13594:$K13637,"s")</f>
        <v>3</v>
      </c>
      <c r="AS13593">
        <f>COUNTIF($J13594:$J13637,"6")-COUNTIFS($J13594:$J13637,"6",$K13594:$K13637,"V")</f>
        <v>16</v>
      </c>
      <c r="AT13593">
        <f>COUNTIFS($J13594:$J13637,"6",$K13594:$K13637,"Y")+COUNTIFS($J13594:$J13637,"6",$K13594:$K13637,"s")</f>
        <v>5</v>
      </c>
      <c r="AU13593">
        <f>COUNTIF($J13594:$J13637,"7")-COUNTIFS($J13594:$J13637,"7",$K13594:$K13637,"V")</f>
        <v>0</v>
      </c>
      <c r="AV13593">
        <f>COUNTIFS($J13594:$J13637,"7",$K13594:$K13637,"Y")+COUNTIFS($J13594:$J13637,"7",$K13594:$K13637,"s")</f>
        <v>0</v>
      </c>
    </row>
    <row r="13594" spans="1:48" ht="10.95" customHeight="1" outlineLevel="1" x14ac:dyDescent="0.25">
      <c r="A13594" t="s">
        <v>16339</v>
      </c>
      <c r="C13594" s="3" t="s">
        <v>12986</v>
      </c>
      <c r="D13594" s="3">
        <v>3</v>
      </c>
      <c r="E13594" s="9">
        <v>1952</v>
      </c>
      <c r="F13594" s="7" t="s">
        <v>3220</v>
      </c>
      <c r="G13594" s="7" t="s">
        <v>17825</v>
      </c>
      <c r="H13594" s="8" t="s">
        <v>126</v>
      </c>
      <c r="I13594" s="8" t="s">
        <v>17830</v>
      </c>
      <c r="J13594" s="19">
        <v>6</v>
      </c>
      <c r="K13594" s="19" t="s">
        <v>7738</v>
      </c>
      <c r="L13594" s="11"/>
      <c r="M13594" s="11"/>
      <c r="N13594" s="24"/>
      <c r="P13594" s="32"/>
      <c r="T13594" s="19"/>
      <c r="U13594" s="3">
        <v>109</v>
      </c>
      <c r="X13594" t="str">
        <f t="shared" si="829"/>
        <v/>
      </c>
      <c r="Z13594" t="str">
        <f t="shared" si="830"/>
        <v/>
      </c>
      <c r="AB13594" s="9"/>
      <c r="AC13594" t="s">
        <v>126</v>
      </c>
      <c r="AD13594">
        <f t="shared" ref="AD13594:AD13637" si="832">COUNTIF(H13594,"*Fuji*")</f>
        <v>0</v>
      </c>
      <c r="AF13594" s="3"/>
      <c r="AG13594" t="s">
        <v>4338</v>
      </c>
      <c r="AH13594" s="9" t="s">
        <v>4925</v>
      </c>
    </row>
    <row r="13595" spans="1:48" ht="10.95" customHeight="1" outlineLevel="1" x14ac:dyDescent="0.25">
      <c r="A13595" t="s">
        <v>16339</v>
      </c>
      <c r="C13595" s="3" t="s">
        <v>12986</v>
      </c>
      <c r="D13595" s="3">
        <v>5</v>
      </c>
      <c r="E13595" s="9">
        <v>1952</v>
      </c>
      <c r="F13595" s="7" t="s">
        <v>5142</v>
      </c>
      <c r="G13595" s="7" t="s">
        <v>17826</v>
      </c>
      <c r="H13595" s="8" t="s">
        <v>17815</v>
      </c>
      <c r="I13595" s="8" t="s">
        <v>17830</v>
      </c>
      <c r="J13595" s="19">
        <v>3</v>
      </c>
      <c r="K13595" s="19" t="s">
        <v>7736</v>
      </c>
      <c r="L13595" s="11">
        <v>0.6</v>
      </c>
      <c r="M13595" s="11"/>
      <c r="N13595" s="24"/>
      <c r="P13595" s="32"/>
      <c r="T13595" s="19"/>
      <c r="U13595" s="3">
        <v>111</v>
      </c>
      <c r="X13595" t="str">
        <f t="shared" si="829"/>
        <v/>
      </c>
      <c r="Z13595" t="str">
        <f t="shared" si="830"/>
        <v/>
      </c>
      <c r="AB13595" s="9"/>
      <c r="AC13595" t="s">
        <v>17815</v>
      </c>
      <c r="AD13595">
        <f t="shared" si="832"/>
        <v>0</v>
      </c>
      <c r="AF13595" s="3"/>
      <c r="AG13595" t="s">
        <v>4338</v>
      </c>
      <c r="AH13595" s="9" t="s">
        <v>4623</v>
      </c>
    </row>
    <row r="13596" spans="1:48" ht="10.95" customHeight="1" outlineLevel="1" x14ac:dyDescent="0.25">
      <c r="A13596" t="s">
        <v>16339</v>
      </c>
      <c r="C13596" s="3" t="s">
        <v>12986</v>
      </c>
      <c r="D13596" s="3">
        <v>6</v>
      </c>
      <c r="E13596" s="9">
        <v>1952</v>
      </c>
      <c r="F13596" s="7" t="s">
        <v>1632</v>
      </c>
      <c r="G13596" s="7" t="s">
        <v>1583</v>
      </c>
      <c r="H13596" s="8" t="s">
        <v>1272</v>
      </c>
      <c r="I13596" s="8" t="s">
        <v>17830</v>
      </c>
      <c r="J13596" s="19">
        <v>5</v>
      </c>
      <c r="K13596" s="19" t="s">
        <v>7738</v>
      </c>
      <c r="L13596" s="11"/>
      <c r="M13596" s="11"/>
      <c r="N13596" s="24"/>
      <c r="P13596" s="32"/>
      <c r="T13596" s="19"/>
      <c r="U13596" s="3">
        <v>112</v>
      </c>
      <c r="X13596" t="str">
        <f t="shared" si="829"/>
        <v/>
      </c>
      <c r="Z13596" t="str">
        <f t="shared" si="830"/>
        <v/>
      </c>
      <c r="AB13596" s="9"/>
      <c r="AC13596" t="s">
        <v>1272</v>
      </c>
      <c r="AD13596">
        <f t="shared" si="832"/>
        <v>0</v>
      </c>
      <c r="AF13596" s="3"/>
      <c r="AG13596" t="s">
        <v>4338</v>
      </c>
      <c r="AH13596" s="9" t="s">
        <v>4623</v>
      </c>
    </row>
    <row r="13597" spans="1:48" ht="10.95" customHeight="1" outlineLevel="1" x14ac:dyDescent="0.25">
      <c r="A13597" t="s">
        <v>16339</v>
      </c>
      <c r="C13597" s="3" t="s">
        <v>12986</v>
      </c>
      <c r="D13597" s="3">
        <v>8</v>
      </c>
      <c r="E13597" s="9">
        <v>1952</v>
      </c>
      <c r="F13597" s="7" t="s">
        <v>2891</v>
      </c>
      <c r="G13597" s="7" t="s">
        <v>17827</v>
      </c>
      <c r="H13597" s="8" t="s">
        <v>11716</v>
      </c>
      <c r="I13597" s="8" t="s">
        <v>17830</v>
      </c>
      <c r="J13597" s="19">
        <v>5</v>
      </c>
      <c r="K13597" s="19" t="s">
        <v>7738</v>
      </c>
      <c r="L13597" s="11"/>
      <c r="M13597" s="11"/>
      <c r="N13597" s="24"/>
      <c r="P13597" s="32"/>
      <c r="T13597" s="19"/>
      <c r="U13597" s="3"/>
      <c r="X13597" t="str">
        <f t="shared" si="829"/>
        <v/>
      </c>
      <c r="Z13597" t="str">
        <f t="shared" si="830"/>
        <v/>
      </c>
      <c r="AB13597" s="9"/>
      <c r="AC13597" t="s">
        <v>11716</v>
      </c>
      <c r="AD13597">
        <f t="shared" si="832"/>
        <v>0</v>
      </c>
      <c r="AF13597" s="3"/>
      <c r="AG13597" t="s">
        <v>4338</v>
      </c>
      <c r="AH13597" s="9" t="s">
        <v>4623</v>
      </c>
    </row>
    <row r="13598" spans="1:48" ht="10.95" customHeight="1" outlineLevel="1" x14ac:dyDescent="0.25">
      <c r="A13598" t="s">
        <v>16339</v>
      </c>
      <c r="C13598" s="3" t="s">
        <v>12986</v>
      </c>
      <c r="D13598" s="3">
        <v>9</v>
      </c>
      <c r="E13598" s="9">
        <v>1952</v>
      </c>
      <c r="F13598" s="7" t="s">
        <v>6025</v>
      </c>
      <c r="G13598" s="7" t="s">
        <v>17828</v>
      </c>
      <c r="H13598" s="8" t="s">
        <v>11716</v>
      </c>
      <c r="I13598" s="8" t="s">
        <v>17830</v>
      </c>
      <c r="J13598" s="19">
        <v>3</v>
      </c>
      <c r="K13598" s="19" t="s">
        <v>7738</v>
      </c>
      <c r="L13598" s="11"/>
      <c r="M13598" s="11"/>
      <c r="N13598" s="24"/>
      <c r="P13598" s="32"/>
      <c r="T13598" s="19"/>
      <c r="U13598" s="3"/>
      <c r="X13598" t="str">
        <f t="shared" si="829"/>
        <v/>
      </c>
      <c r="Z13598" t="str">
        <f t="shared" si="830"/>
        <v/>
      </c>
      <c r="AB13598" s="9"/>
      <c r="AC13598" t="s">
        <v>11716</v>
      </c>
      <c r="AD13598">
        <f t="shared" si="832"/>
        <v>0</v>
      </c>
      <c r="AF13598" s="3"/>
      <c r="AG13598" t="s">
        <v>4338</v>
      </c>
      <c r="AH13598" s="9" t="s">
        <v>4526</v>
      </c>
    </row>
    <row r="13599" spans="1:48" ht="10.95" customHeight="1" outlineLevel="1" x14ac:dyDescent="0.25">
      <c r="A13599" t="s">
        <v>16339</v>
      </c>
      <c r="C13599" s="3" t="s">
        <v>12986</v>
      </c>
      <c r="D13599" s="3">
        <v>11</v>
      </c>
      <c r="E13599" s="9">
        <v>1952</v>
      </c>
      <c r="F13599" s="7">
        <v>1.2</v>
      </c>
      <c r="G13599" s="7" t="s">
        <v>17829</v>
      </c>
      <c r="H13599" s="8" t="s">
        <v>11716</v>
      </c>
      <c r="I13599" s="8" t="s">
        <v>17830</v>
      </c>
      <c r="J13599" s="19">
        <v>5</v>
      </c>
      <c r="K13599" s="19" t="s">
        <v>7738</v>
      </c>
      <c r="L13599" s="11"/>
      <c r="M13599" s="11"/>
      <c r="N13599" s="24"/>
      <c r="P13599" s="32"/>
      <c r="T13599" s="19"/>
      <c r="U13599" s="3"/>
      <c r="X13599" t="str">
        <f t="shared" si="829"/>
        <v/>
      </c>
      <c r="Z13599" t="str">
        <f t="shared" si="830"/>
        <v/>
      </c>
      <c r="AB13599" s="9"/>
      <c r="AC13599" t="s">
        <v>11716</v>
      </c>
      <c r="AD13599">
        <f t="shared" si="832"/>
        <v>0</v>
      </c>
      <c r="AF13599" s="3"/>
      <c r="AG13599" t="s">
        <v>4338</v>
      </c>
      <c r="AH13599" s="9" t="s">
        <v>4613</v>
      </c>
    </row>
    <row r="13600" spans="1:48" ht="10.95" customHeight="1" outlineLevel="1" x14ac:dyDescent="0.25">
      <c r="A13600" t="s">
        <v>16339</v>
      </c>
      <c r="C13600" s="3" t="s">
        <v>12986</v>
      </c>
      <c r="D13600" s="3">
        <v>14</v>
      </c>
      <c r="E13600" s="9">
        <v>1954</v>
      </c>
      <c r="F13600" s="7" t="s">
        <v>5071</v>
      </c>
      <c r="G13600" s="7" t="s">
        <v>2294</v>
      </c>
      <c r="H13600" s="8" t="s">
        <v>11716</v>
      </c>
      <c r="I13600" s="8" t="s">
        <v>17831</v>
      </c>
      <c r="J13600" s="19">
        <v>6</v>
      </c>
      <c r="K13600" s="19" t="s">
        <v>7736</v>
      </c>
      <c r="L13600" s="11">
        <v>1</v>
      </c>
      <c r="M13600" s="11"/>
      <c r="N13600" s="24"/>
      <c r="P13600" s="32"/>
      <c r="T13600" s="19"/>
      <c r="U13600" s="3">
        <v>123</v>
      </c>
      <c r="X13600" t="str">
        <f t="shared" si="829"/>
        <v/>
      </c>
      <c r="Z13600" t="str">
        <f t="shared" si="830"/>
        <v/>
      </c>
      <c r="AB13600" s="9"/>
      <c r="AC13600" t="s">
        <v>11716</v>
      </c>
      <c r="AD13600">
        <f t="shared" si="832"/>
        <v>0</v>
      </c>
      <c r="AF13600" s="3"/>
      <c r="AG13600" t="s">
        <v>4338</v>
      </c>
      <c r="AH13600" s="9" t="s">
        <v>4613</v>
      </c>
    </row>
    <row r="13601" spans="1:34" ht="10.95" customHeight="1" outlineLevel="1" x14ac:dyDescent="0.25">
      <c r="A13601" t="s">
        <v>16339</v>
      </c>
      <c r="C13601" s="3" t="s">
        <v>12986</v>
      </c>
      <c r="D13601" s="3">
        <v>17</v>
      </c>
      <c r="E13601" s="9">
        <v>1954</v>
      </c>
      <c r="F13601" s="7" t="s">
        <v>3220</v>
      </c>
      <c r="G13601" s="7" t="s">
        <v>17825</v>
      </c>
      <c r="H13601" s="8" t="s">
        <v>126</v>
      </c>
      <c r="I13601" s="8" t="s">
        <v>17831</v>
      </c>
      <c r="J13601" s="19">
        <v>6</v>
      </c>
      <c r="K13601" s="19" t="s">
        <v>7736</v>
      </c>
      <c r="L13601" s="11">
        <v>0.6</v>
      </c>
      <c r="M13601" s="11"/>
      <c r="N13601" s="24"/>
      <c r="P13601" s="32"/>
      <c r="T13601" s="19"/>
      <c r="U13601" s="3">
        <v>123</v>
      </c>
      <c r="X13601" t="str">
        <f t="shared" si="829"/>
        <v/>
      </c>
      <c r="Z13601" t="str">
        <f t="shared" si="830"/>
        <v/>
      </c>
      <c r="AB13601" s="9"/>
      <c r="AC13601" t="s">
        <v>126</v>
      </c>
      <c r="AD13601">
        <f t="shared" si="832"/>
        <v>0</v>
      </c>
      <c r="AF13601" s="3"/>
      <c r="AG13601" t="s">
        <v>4338</v>
      </c>
      <c r="AH13601" s="9" t="s">
        <v>4613</v>
      </c>
    </row>
    <row r="13602" spans="1:34" ht="10.95" customHeight="1" outlineLevel="1" x14ac:dyDescent="0.25">
      <c r="A13602" t="s">
        <v>16339</v>
      </c>
      <c r="C13602" s="3" t="s">
        <v>12986</v>
      </c>
      <c r="D13602" s="3">
        <v>19</v>
      </c>
      <c r="E13602" s="9">
        <v>1954</v>
      </c>
      <c r="F13602" s="7" t="s">
        <v>5142</v>
      </c>
      <c r="G13602" s="7" t="s">
        <v>17826</v>
      </c>
      <c r="H13602" s="8" t="s">
        <v>17815</v>
      </c>
      <c r="I13602" s="8" t="s">
        <v>17831</v>
      </c>
      <c r="J13602" s="19">
        <v>3</v>
      </c>
      <c r="K13602" s="19" t="s">
        <v>7736</v>
      </c>
      <c r="L13602" s="11">
        <v>0.6</v>
      </c>
      <c r="M13602" s="11"/>
      <c r="N13602" s="24"/>
      <c r="P13602" s="32"/>
      <c r="T13602" s="19"/>
      <c r="U13602" s="3">
        <v>125</v>
      </c>
      <c r="X13602" t="str">
        <f t="shared" si="829"/>
        <v/>
      </c>
      <c r="Z13602" t="str">
        <f t="shared" si="830"/>
        <v/>
      </c>
      <c r="AB13602" s="9"/>
      <c r="AC13602" t="s">
        <v>17815</v>
      </c>
      <c r="AD13602">
        <f t="shared" si="832"/>
        <v>0</v>
      </c>
      <c r="AF13602" s="3"/>
      <c r="AG13602" t="s">
        <v>4338</v>
      </c>
      <c r="AH13602" s="9" t="s">
        <v>4925</v>
      </c>
    </row>
    <row r="13603" spans="1:34" ht="10.95" customHeight="1" outlineLevel="1" x14ac:dyDescent="0.25">
      <c r="A13603" t="s">
        <v>16339</v>
      </c>
      <c r="C13603" s="3" t="s">
        <v>12986</v>
      </c>
      <c r="D13603" s="3">
        <v>20</v>
      </c>
      <c r="E13603" s="9">
        <v>1954</v>
      </c>
      <c r="F13603" s="7" t="s">
        <v>1632</v>
      </c>
      <c r="G13603" s="7" t="s">
        <v>1583</v>
      </c>
      <c r="H13603" s="8" t="s">
        <v>1272</v>
      </c>
      <c r="I13603" s="8" t="s">
        <v>17831</v>
      </c>
      <c r="J13603" s="19">
        <v>5</v>
      </c>
      <c r="K13603" s="19" t="s">
        <v>7736</v>
      </c>
      <c r="L13603" s="11">
        <v>0.6</v>
      </c>
      <c r="M13603" s="11"/>
      <c r="N13603" s="24"/>
      <c r="P13603" s="32"/>
      <c r="T13603" s="19"/>
      <c r="U13603" s="3">
        <v>126</v>
      </c>
      <c r="X13603" t="str">
        <f t="shared" si="829"/>
        <v/>
      </c>
      <c r="Z13603" t="str">
        <f t="shared" si="830"/>
        <v/>
      </c>
      <c r="AB13603" s="9"/>
      <c r="AC13603" t="s">
        <v>1272</v>
      </c>
      <c r="AD13603">
        <f t="shared" si="832"/>
        <v>0</v>
      </c>
      <c r="AF13603" s="3"/>
      <c r="AG13603" t="s">
        <v>4338</v>
      </c>
      <c r="AH13603" s="9" t="s">
        <v>4925</v>
      </c>
    </row>
    <row r="13604" spans="1:34" ht="10.95" customHeight="1" outlineLevel="1" collapsed="1" x14ac:dyDescent="0.25">
      <c r="A13604" t="s">
        <v>16339</v>
      </c>
      <c r="C13604" s="3" t="s">
        <v>12986</v>
      </c>
      <c r="D13604" s="3">
        <v>23</v>
      </c>
      <c r="E13604" s="9">
        <v>1954</v>
      </c>
      <c r="F13604" s="7" t="s">
        <v>2891</v>
      </c>
      <c r="G13604" s="7" t="s">
        <v>17827</v>
      </c>
      <c r="H13604" s="8" t="s">
        <v>11716</v>
      </c>
      <c r="I13604" s="8" t="s">
        <v>17831</v>
      </c>
      <c r="J13604" s="19">
        <v>5</v>
      </c>
      <c r="K13604" s="19" t="s">
        <v>7736</v>
      </c>
      <c r="L13604" s="11">
        <v>0.6</v>
      </c>
      <c r="M13604" s="11"/>
      <c r="N13604" s="24"/>
      <c r="P13604" s="32"/>
      <c r="T13604" s="19"/>
      <c r="U13604" s="3"/>
      <c r="X13604" t="str">
        <f t="shared" si="829"/>
        <v/>
      </c>
      <c r="Z13604" t="str">
        <f t="shared" si="830"/>
        <v/>
      </c>
      <c r="AB13604" s="9"/>
      <c r="AC13604" t="s">
        <v>11716</v>
      </c>
      <c r="AD13604">
        <f t="shared" si="832"/>
        <v>0</v>
      </c>
      <c r="AF13604" s="3"/>
      <c r="AG13604" t="s">
        <v>4338</v>
      </c>
      <c r="AH13604" s="9" t="s">
        <v>4925</v>
      </c>
    </row>
    <row r="13605" spans="1:34" ht="10.95" customHeight="1" outlineLevel="1" x14ac:dyDescent="0.25">
      <c r="A13605" t="s">
        <v>16339</v>
      </c>
      <c r="C13605" s="3" t="s">
        <v>12986</v>
      </c>
      <c r="D13605" s="3">
        <v>24</v>
      </c>
      <c r="E13605" s="9">
        <v>1954</v>
      </c>
      <c r="F13605" s="7" t="s">
        <v>6025</v>
      </c>
      <c r="G13605" s="7" t="s">
        <v>17828</v>
      </c>
      <c r="H13605" s="8" t="s">
        <v>11716</v>
      </c>
      <c r="I13605" s="8" t="s">
        <v>17831</v>
      </c>
      <c r="J13605" s="19">
        <v>3</v>
      </c>
      <c r="K13605" s="19" t="s">
        <v>7738</v>
      </c>
      <c r="L13605" s="11"/>
      <c r="M13605" s="11"/>
      <c r="N13605" s="24"/>
      <c r="P13605" s="32"/>
      <c r="T13605" s="19"/>
      <c r="U13605" s="3"/>
      <c r="X13605" t="str">
        <f t="shared" si="829"/>
        <v/>
      </c>
      <c r="Z13605" t="str">
        <f t="shared" si="830"/>
        <v/>
      </c>
      <c r="AB13605" s="9"/>
      <c r="AC13605" t="s">
        <v>11716</v>
      </c>
      <c r="AD13605">
        <f t="shared" si="832"/>
        <v>0</v>
      </c>
      <c r="AF13605" s="3"/>
      <c r="AG13605" t="s">
        <v>4338</v>
      </c>
      <c r="AH13605" s="9" t="s">
        <v>4925</v>
      </c>
    </row>
    <row r="13606" spans="1:34" ht="10.95" customHeight="1" outlineLevel="1" x14ac:dyDescent="0.25">
      <c r="A13606" t="s">
        <v>16339</v>
      </c>
      <c r="C13606" s="3" t="s">
        <v>12986</v>
      </c>
      <c r="D13606" s="3">
        <v>26</v>
      </c>
      <c r="E13606" s="9">
        <v>1954</v>
      </c>
      <c r="F13606" s="7">
        <v>1.2</v>
      </c>
      <c r="G13606" s="7" t="s">
        <v>17829</v>
      </c>
      <c r="H13606" s="8" t="s">
        <v>11716</v>
      </c>
      <c r="I13606" s="8" t="s">
        <v>17831</v>
      </c>
      <c r="J13606" s="19">
        <v>5</v>
      </c>
      <c r="K13606" s="19" t="s">
        <v>7738</v>
      </c>
      <c r="L13606" s="11"/>
      <c r="M13606" s="11"/>
      <c r="N13606" s="24"/>
      <c r="P13606" s="32"/>
      <c r="T13606" s="19"/>
      <c r="U13606" s="3"/>
      <c r="X13606" t="str">
        <f t="shared" si="829"/>
        <v/>
      </c>
      <c r="Z13606" t="str">
        <f t="shared" si="830"/>
        <v/>
      </c>
      <c r="AB13606" s="9"/>
      <c r="AC13606" t="s">
        <v>11716</v>
      </c>
      <c r="AD13606">
        <f t="shared" si="832"/>
        <v>0</v>
      </c>
      <c r="AF13606" s="3"/>
      <c r="AG13606" t="s">
        <v>4338</v>
      </c>
      <c r="AH13606" s="9" t="s">
        <v>4925</v>
      </c>
    </row>
    <row r="13607" spans="1:34" ht="10.95" customHeight="1" outlineLevel="1" x14ac:dyDescent="0.25">
      <c r="A13607" t="s">
        <v>16339</v>
      </c>
      <c r="C13607" s="3" t="s">
        <v>12986</v>
      </c>
      <c r="D13607" s="3">
        <v>27</v>
      </c>
      <c r="E13607" s="9">
        <v>1954</v>
      </c>
      <c r="F13607" s="7">
        <v>2.4</v>
      </c>
      <c r="G13607" s="7" t="s">
        <v>17833</v>
      </c>
      <c r="H13607" s="8" t="s">
        <v>17834</v>
      </c>
      <c r="I13607" s="8" t="s">
        <v>17831</v>
      </c>
      <c r="J13607" s="19">
        <v>6</v>
      </c>
      <c r="K13607" s="19" t="s">
        <v>7738</v>
      </c>
      <c r="L13607" s="11"/>
      <c r="M13607" s="11"/>
      <c r="N13607" s="24"/>
      <c r="P13607" s="32"/>
      <c r="T13607" s="19"/>
      <c r="U13607" s="3">
        <v>133</v>
      </c>
      <c r="X13607" t="str">
        <f t="shared" si="829"/>
        <v/>
      </c>
      <c r="Z13607" t="str">
        <f t="shared" si="830"/>
        <v/>
      </c>
      <c r="AB13607" s="9"/>
      <c r="AC13607" t="s">
        <v>17834</v>
      </c>
      <c r="AD13607">
        <f t="shared" si="832"/>
        <v>0</v>
      </c>
      <c r="AF13607" s="3"/>
      <c r="AH13607" s="9"/>
    </row>
    <row r="13608" spans="1:34" ht="10.95" customHeight="1" outlineLevel="1" collapsed="1" x14ac:dyDescent="0.25">
      <c r="A13608" t="s">
        <v>16339</v>
      </c>
      <c r="C13608" s="3" t="s">
        <v>12986</v>
      </c>
      <c r="D13608" s="3">
        <v>29</v>
      </c>
      <c r="E13608" s="9">
        <v>1957</v>
      </c>
      <c r="F13608" s="7" t="s">
        <v>2891</v>
      </c>
      <c r="G13608" s="7" t="s">
        <v>17398</v>
      </c>
      <c r="H13608" s="8" t="s">
        <v>2153</v>
      </c>
      <c r="I13608" s="8" t="s">
        <v>17832</v>
      </c>
      <c r="J13608" s="19">
        <v>1</v>
      </c>
      <c r="K13608" s="19" t="s">
        <v>7736</v>
      </c>
      <c r="L13608" s="11">
        <v>0.8</v>
      </c>
      <c r="M13608" s="11"/>
      <c r="N13608" s="24"/>
      <c r="P13608" s="32"/>
      <c r="T13608" s="19"/>
      <c r="U13608" s="3">
        <v>135</v>
      </c>
      <c r="X13608" t="str">
        <f t="shared" si="829"/>
        <v/>
      </c>
      <c r="Z13608" t="str">
        <f t="shared" si="830"/>
        <v/>
      </c>
      <c r="AB13608" s="9"/>
      <c r="AC13608" t="s">
        <v>2153</v>
      </c>
      <c r="AD13608">
        <f t="shared" si="832"/>
        <v>0</v>
      </c>
      <c r="AF13608" s="3"/>
      <c r="AG13608" t="s">
        <v>4338</v>
      </c>
      <c r="AH13608" s="9" t="s">
        <v>4925</v>
      </c>
    </row>
    <row r="13609" spans="1:34" ht="10.95" customHeight="1" outlineLevel="1" x14ac:dyDescent="0.25">
      <c r="A13609" t="s">
        <v>16339</v>
      </c>
      <c r="C13609" s="3" t="s">
        <v>12986</v>
      </c>
      <c r="D13609" s="3">
        <v>30</v>
      </c>
      <c r="E13609" s="9">
        <v>1958</v>
      </c>
      <c r="F13609" s="7" t="s">
        <v>3220</v>
      </c>
      <c r="G13609" s="7" t="s">
        <v>6507</v>
      </c>
      <c r="H13609" s="8" t="s">
        <v>17400</v>
      </c>
      <c r="I13609" s="8" t="s">
        <v>17835</v>
      </c>
      <c r="J13609" s="19">
        <v>6</v>
      </c>
      <c r="K13609" s="19" t="s">
        <v>7738</v>
      </c>
      <c r="L13609" s="11"/>
      <c r="M13609" s="11"/>
      <c r="N13609" s="24"/>
      <c r="P13609" s="32"/>
      <c r="T13609" s="19"/>
      <c r="U13609" s="3"/>
      <c r="X13609" t="str">
        <f t="shared" si="829"/>
        <v/>
      </c>
      <c r="Z13609" t="str">
        <f t="shared" si="830"/>
        <v/>
      </c>
      <c r="AB13609" s="9"/>
      <c r="AC13609" t="s">
        <v>17400</v>
      </c>
      <c r="AD13609">
        <f t="shared" si="832"/>
        <v>0</v>
      </c>
      <c r="AF13609" s="3"/>
      <c r="AG13609" t="s">
        <v>4338</v>
      </c>
      <c r="AH13609" s="9" t="s">
        <v>4925</v>
      </c>
    </row>
    <row r="13610" spans="1:34" ht="10.95" customHeight="1" outlineLevel="1" x14ac:dyDescent="0.25">
      <c r="A13610" t="s">
        <v>16339</v>
      </c>
      <c r="C13610" s="3" t="s">
        <v>12986</v>
      </c>
      <c r="D13610" s="3">
        <v>31</v>
      </c>
      <c r="E13610" s="9">
        <v>1958</v>
      </c>
      <c r="F13610" s="7" t="s">
        <v>1632</v>
      </c>
      <c r="G13610" s="7" t="s">
        <v>17398</v>
      </c>
      <c r="H13610" s="8" t="s">
        <v>17400</v>
      </c>
      <c r="I13610" s="8" t="s">
        <v>17835</v>
      </c>
      <c r="J13610" s="19">
        <v>6</v>
      </c>
      <c r="K13610" s="19" t="s">
        <v>7738</v>
      </c>
      <c r="L13610" s="11"/>
      <c r="M13610" s="11"/>
      <c r="N13610" s="24"/>
      <c r="P13610" s="32"/>
      <c r="T13610" s="19"/>
      <c r="U13610" s="3"/>
      <c r="X13610" t="str">
        <f t="shared" si="829"/>
        <v/>
      </c>
      <c r="Z13610" t="str">
        <f t="shared" si="830"/>
        <v/>
      </c>
      <c r="AB13610" s="9"/>
      <c r="AC13610" t="s">
        <v>17400</v>
      </c>
      <c r="AD13610">
        <f t="shared" si="832"/>
        <v>0</v>
      </c>
      <c r="AF13610" s="3"/>
      <c r="AG13610" t="s">
        <v>4338</v>
      </c>
      <c r="AH13610" s="9" t="s">
        <v>4925</v>
      </c>
    </row>
    <row r="13611" spans="1:34" ht="10.95" customHeight="1" outlineLevel="1" x14ac:dyDescent="0.25">
      <c r="A13611" t="s">
        <v>16339</v>
      </c>
      <c r="C13611" s="3" t="s">
        <v>12986</v>
      </c>
      <c r="D13611" s="3">
        <v>32</v>
      </c>
      <c r="E13611" s="9">
        <v>1958</v>
      </c>
      <c r="F13611" s="7" t="s">
        <v>1938</v>
      </c>
      <c r="G13611" s="7" t="s">
        <v>4009</v>
      </c>
      <c r="H13611" s="8" t="s">
        <v>17400</v>
      </c>
      <c r="I13611" s="8" t="s">
        <v>17835</v>
      </c>
      <c r="J13611" s="19">
        <v>6</v>
      </c>
      <c r="K13611" s="19" t="s">
        <v>7738</v>
      </c>
      <c r="L13611" s="11"/>
      <c r="M13611" s="11"/>
      <c r="N13611" s="24"/>
      <c r="P13611" s="32"/>
      <c r="T13611" s="19"/>
      <c r="U13611" s="3"/>
      <c r="X13611" t="str">
        <f t="shared" si="829"/>
        <v/>
      </c>
      <c r="Z13611" t="str">
        <f t="shared" si="830"/>
        <v/>
      </c>
      <c r="AB13611" s="9"/>
      <c r="AC13611" t="s">
        <v>17400</v>
      </c>
      <c r="AD13611">
        <f t="shared" si="832"/>
        <v>0</v>
      </c>
      <c r="AF13611" s="3"/>
      <c r="AG13611" t="s">
        <v>4338</v>
      </c>
      <c r="AH13611" s="9" t="s">
        <v>4623</v>
      </c>
    </row>
    <row r="13612" spans="1:34" ht="10.95" customHeight="1" outlineLevel="1" x14ac:dyDescent="0.25">
      <c r="A13612" t="s">
        <v>16339</v>
      </c>
      <c r="C13612" s="3" t="s">
        <v>12986</v>
      </c>
      <c r="D13612" s="3">
        <v>42</v>
      </c>
      <c r="E13612" s="9">
        <v>1963</v>
      </c>
      <c r="F13612" s="7" t="s">
        <v>3220</v>
      </c>
      <c r="G13612" s="7" t="s">
        <v>5401</v>
      </c>
      <c r="H13612" s="8" t="s">
        <v>17841</v>
      </c>
      <c r="I13612" s="8" t="s">
        <v>7008</v>
      </c>
      <c r="J13612" s="19">
        <v>3</v>
      </c>
      <c r="K13612" s="19" t="s">
        <v>7736</v>
      </c>
      <c r="L13612" s="11">
        <v>0.5</v>
      </c>
      <c r="M13612" s="11"/>
      <c r="N13612" s="24"/>
      <c r="P13612" s="32"/>
      <c r="S13612">
        <v>1</v>
      </c>
      <c r="T13612" s="19"/>
      <c r="U13612" s="3">
        <v>148</v>
      </c>
      <c r="X13612" t="str">
        <f t="shared" si="829"/>
        <v/>
      </c>
      <c r="Z13612" t="str">
        <f t="shared" si="830"/>
        <v/>
      </c>
      <c r="AB13612" s="9"/>
      <c r="AC13612" t="s">
        <v>17841</v>
      </c>
      <c r="AD13612">
        <f t="shared" si="832"/>
        <v>0</v>
      </c>
      <c r="AF13612" s="3"/>
      <c r="AH13612" s="9"/>
    </row>
    <row r="13613" spans="1:34" ht="10.95" customHeight="1" outlineLevel="1" x14ac:dyDescent="0.25">
      <c r="A13613" t="s">
        <v>16339</v>
      </c>
      <c r="C13613" s="3" t="s">
        <v>12986</v>
      </c>
      <c r="D13613" s="3">
        <v>44</v>
      </c>
      <c r="E13613" s="9">
        <v>1963</v>
      </c>
      <c r="F13613" s="7" t="s">
        <v>5142</v>
      </c>
      <c r="G13613" s="7" t="s">
        <v>5401</v>
      </c>
      <c r="H13613" s="8" t="s">
        <v>17836</v>
      </c>
      <c r="I13613" s="8" t="s">
        <v>7008</v>
      </c>
      <c r="J13613" s="19">
        <v>3</v>
      </c>
      <c r="K13613" s="19" t="s">
        <v>7736</v>
      </c>
      <c r="L13613" s="11">
        <v>0.5</v>
      </c>
      <c r="M13613" s="11"/>
      <c r="N13613" s="24"/>
      <c r="P13613" s="32"/>
      <c r="T13613" s="19"/>
      <c r="U13613" s="3"/>
      <c r="X13613" t="str">
        <f t="shared" si="829"/>
        <v/>
      </c>
      <c r="Z13613" t="str">
        <f t="shared" si="830"/>
        <v/>
      </c>
      <c r="AB13613" s="9"/>
      <c r="AC13613" t="s">
        <v>17836</v>
      </c>
      <c r="AD13613">
        <f t="shared" si="832"/>
        <v>0</v>
      </c>
      <c r="AF13613" s="3"/>
      <c r="AG13613" t="s">
        <v>4338</v>
      </c>
      <c r="AH13613" s="9" t="s">
        <v>4623</v>
      </c>
    </row>
    <row r="13614" spans="1:34" ht="10.95" customHeight="1" outlineLevel="1" x14ac:dyDescent="0.25">
      <c r="A13614" t="s">
        <v>16339</v>
      </c>
      <c r="C13614" s="3" t="s">
        <v>12986</v>
      </c>
      <c r="D13614" s="3">
        <v>45</v>
      </c>
      <c r="E13614" s="9">
        <v>1963</v>
      </c>
      <c r="F13614" s="7" t="s">
        <v>1632</v>
      </c>
      <c r="G13614" s="7" t="s">
        <v>5401</v>
      </c>
      <c r="H13614" s="8" t="s">
        <v>17838</v>
      </c>
      <c r="I13614" s="8" t="s">
        <v>7008</v>
      </c>
      <c r="J13614" s="19">
        <v>1</v>
      </c>
      <c r="K13614" s="19" t="s">
        <v>7736</v>
      </c>
      <c r="L13614" s="11">
        <v>0.6</v>
      </c>
      <c r="M13614" s="11"/>
      <c r="N13614" s="24"/>
      <c r="P13614" s="32"/>
      <c r="T13614" s="19"/>
      <c r="U13614" s="3">
        <v>151</v>
      </c>
      <c r="X13614" t="str">
        <f t="shared" si="829"/>
        <v/>
      </c>
      <c r="Z13614" t="str">
        <f t="shared" si="830"/>
        <v/>
      </c>
      <c r="AB13614" s="9"/>
      <c r="AC13614" t="s">
        <v>17838</v>
      </c>
      <c r="AD13614">
        <f t="shared" si="832"/>
        <v>0</v>
      </c>
      <c r="AF13614" s="3"/>
      <c r="AG13614" t="s">
        <v>4338</v>
      </c>
      <c r="AH13614" s="9" t="s">
        <v>4623</v>
      </c>
    </row>
    <row r="13615" spans="1:34" ht="10.95" customHeight="1" outlineLevel="1" x14ac:dyDescent="0.25">
      <c r="A13615" t="s">
        <v>16339</v>
      </c>
      <c r="C13615" s="3" t="s">
        <v>12986</v>
      </c>
      <c r="D13615" s="3">
        <v>52</v>
      </c>
      <c r="E13615" s="9">
        <v>1963</v>
      </c>
      <c r="F13615" s="7">
        <v>1</v>
      </c>
      <c r="G13615" s="7" t="s">
        <v>5401</v>
      </c>
      <c r="H13615" s="8" t="s">
        <v>17839</v>
      </c>
      <c r="I13615" s="8" t="s">
        <v>7008</v>
      </c>
      <c r="J13615" s="19">
        <v>6</v>
      </c>
      <c r="K13615" s="19" t="s">
        <v>7738</v>
      </c>
      <c r="L13615" s="11"/>
      <c r="M13615" s="11"/>
      <c r="N13615" s="24"/>
      <c r="P13615" s="32"/>
      <c r="T13615" s="19"/>
      <c r="U13615" s="3">
        <v>158</v>
      </c>
      <c r="X13615" t="str">
        <f t="shared" si="829"/>
        <v/>
      </c>
      <c r="Z13615" t="str">
        <f t="shared" si="830"/>
        <v/>
      </c>
      <c r="AB13615" s="9"/>
      <c r="AC13615" t="s">
        <v>17839</v>
      </c>
      <c r="AD13615">
        <f t="shared" si="832"/>
        <v>0</v>
      </c>
      <c r="AF13615" s="3"/>
      <c r="AH13615" s="9"/>
    </row>
    <row r="13616" spans="1:34" ht="10.95" customHeight="1" outlineLevel="1" x14ac:dyDescent="0.25">
      <c r="A13616" t="s">
        <v>16339</v>
      </c>
      <c r="C13616" s="3" t="s">
        <v>12986</v>
      </c>
      <c r="D13616" s="3">
        <v>53</v>
      </c>
      <c r="E13616" s="9">
        <v>1963</v>
      </c>
      <c r="F13616" s="7">
        <v>2.5</v>
      </c>
      <c r="G13616" s="7" t="s">
        <v>5401</v>
      </c>
      <c r="H13616" s="8" t="s">
        <v>17840</v>
      </c>
      <c r="I13616" s="8" t="s">
        <v>7008</v>
      </c>
      <c r="J13616" s="19">
        <v>6</v>
      </c>
      <c r="K13616" s="19" t="s">
        <v>7738</v>
      </c>
      <c r="L13616" s="11"/>
      <c r="M13616" s="11"/>
      <c r="N13616" s="24"/>
      <c r="P13616" s="32"/>
      <c r="T13616" s="19"/>
      <c r="U13616" s="3"/>
      <c r="X13616" t="str">
        <f t="shared" si="829"/>
        <v/>
      </c>
      <c r="Z13616" t="str">
        <f t="shared" si="830"/>
        <v/>
      </c>
      <c r="AB13616" s="9"/>
      <c r="AC13616" t="s">
        <v>17840</v>
      </c>
      <c r="AD13616">
        <f t="shared" si="832"/>
        <v>0</v>
      </c>
      <c r="AF13616" s="3"/>
      <c r="AH13616" s="9"/>
    </row>
    <row r="13617" spans="1:34" ht="10.95" customHeight="1" outlineLevel="1" x14ac:dyDescent="0.25">
      <c r="A13617" t="s">
        <v>16339</v>
      </c>
      <c r="C13617" s="3" t="s">
        <v>12986</v>
      </c>
      <c r="D13617" s="3">
        <v>55</v>
      </c>
      <c r="E13617" s="9">
        <v>1964</v>
      </c>
      <c r="F13617" s="7" t="s">
        <v>1824</v>
      </c>
      <c r="G13617" s="7" t="s">
        <v>5401</v>
      </c>
      <c r="H13617" s="8" t="s">
        <v>17841</v>
      </c>
      <c r="I13617" s="8" t="s">
        <v>17842</v>
      </c>
      <c r="J13617" s="19">
        <v>3</v>
      </c>
      <c r="K13617" s="19" t="s">
        <v>7736</v>
      </c>
      <c r="L13617" s="11">
        <v>1.3</v>
      </c>
      <c r="M13617" s="11"/>
      <c r="N13617" s="24"/>
      <c r="P13617" s="32"/>
      <c r="T13617" s="19"/>
      <c r="U13617" s="3"/>
      <c r="X13617" t="str">
        <f t="shared" si="829"/>
        <v/>
      </c>
      <c r="Z13617" t="str">
        <f t="shared" si="830"/>
        <v/>
      </c>
      <c r="AB13617" s="9"/>
      <c r="AC13617" t="s">
        <v>17841</v>
      </c>
      <c r="AD13617">
        <f t="shared" si="832"/>
        <v>0</v>
      </c>
      <c r="AF13617" s="3"/>
      <c r="AH13617" s="9"/>
    </row>
    <row r="13618" spans="1:34" ht="10.95" customHeight="1" outlineLevel="1" x14ac:dyDescent="0.25">
      <c r="A13618" t="s">
        <v>16339</v>
      </c>
      <c r="C13618" s="3" t="s">
        <v>12986</v>
      </c>
      <c r="D13618" s="3">
        <v>77</v>
      </c>
      <c r="E13618" s="9">
        <v>1967</v>
      </c>
      <c r="F13618" s="7" t="s">
        <v>5141</v>
      </c>
      <c r="G13618" s="7" t="s">
        <v>5401</v>
      </c>
      <c r="H13618" s="8" t="s">
        <v>17844</v>
      </c>
      <c r="I13618" s="8" t="s">
        <v>17843</v>
      </c>
      <c r="J13618" s="19">
        <v>6</v>
      </c>
      <c r="K13618" s="19" t="s">
        <v>7738</v>
      </c>
      <c r="L13618" s="11"/>
      <c r="M13618" s="11"/>
      <c r="N13618" s="24"/>
      <c r="P13618" s="32"/>
      <c r="T13618" s="19"/>
      <c r="U13618" s="3"/>
      <c r="X13618" t="str">
        <f t="shared" si="829"/>
        <v/>
      </c>
      <c r="Z13618" t="str">
        <f t="shared" si="830"/>
        <v/>
      </c>
      <c r="AB13618" s="9"/>
      <c r="AC13618" t="s">
        <v>17844</v>
      </c>
      <c r="AD13618">
        <f t="shared" si="832"/>
        <v>0</v>
      </c>
      <c r="AF13618" s="3"/>
      <c r="AH13618" s="9"/>
    </row>
    <row r="13619" spans="1:34" ht="10.95" customHeight="1" outlineLevel="1" x14ac:dyDescent="0.25">
      <c r="A13619" t="s">
        <v>16339</v>
      </c>
      <c r="C13619" s="3" t="s">
        <v>12986</v>
      </c>
      <c r="D13619" s="3">
        <v>93</v>
      </c>
      <c r="E13619" s="9">
        <v>1969</v>
      </c>
      <c r="F13619" s="7" t="s">
        <v>2977</v>
      </c>
      <c r="G13619" s="7" t="s">
        <v>5401</v>
      </c>
      <c r="H13619" s="8" t="s">
        <v>126</v>
      </c>
      <c r="I13619" s="8" t="s">
        <v>17864</v>
      </c>
      <c r="J13619" s="19">
        <v>6</v>
      </c>
      <c r="K13619" s="19" t="s">
        <v>7738</v>
      </c>
      <c r="L13619" s="11"/>
      <c r="M13619" s="11"/>
      <c r="N13619" s="24"/>
      <c r="P13619" s="32"/>
      <c r="T13619" s="19"/>
      <c r="U13619" s="3">
        <v>199</v>
      </c>
      <c r="X13619" t="str">
        <f t="shared" si="829"/>
        <v/>
      </c>
      <c r="Z13619" t="str">
        <f t="shared" si="830"/>
        <v/>
      </c>
      <c r="AB13619" s="9"/>
      <c r="AC13619" t="s">
        <v>126</v>
      </c>
      <c r="AD13619">
        <f t="shared" si="832"/>
        <v>0</v>
      </c>
      <c r="AF13619" s="3"/>
      <c r="AH13619" s="9"/>
    </row>
    <row r="13620" spans="1:34" ht="10.95" customHeight="1" outlineLevel="1" collapsed="1" x14ac:dyDescent="0.25">
      <c r="A13620" t="s">
        <v>16339</v>
      </c>
      <c r="C13620" s="3" t="s">
        <v>12986</v>
      </c>
      <c r="D13620" s="3">
        <v>100</v>
      </c>
      <c r="E13620" s="9">
        <v>1970</v>
      </c>
      <c r="F13620" s="7" t="s">
        <v>5071</v>
      </c>
      <c r="G13620" s="7" t="s">
        <v>5401</v>
      </c>
      <c r="H13620" s="8" t="s">
        <v>17846</v>
      </c>
      <c r="I13620" s="8" t="s">
        <v>17845</v>
      </c>
      <c r="J13620" s="19">
        <v>5</v>
      </c>
      <c r="K13620" s="19" t="s">
        <v>7736</v>
      </c>
      <c r="L13620" s="11">
        <v>0.25</v>
      </c>
      <c r="M13620" s="11"/>
      <c r="N13620" s="24"/>
      <c r="P13620" s="32"/>
      <c r="T13620" s="19"/>
      <c r="U13620" s="3"/>
      <c r="X13620" t="str">
        <f t="shared" si="829"/>
        <v/>
      </c>
      <c r="Z13620" t="str">
        <f t="shared" si="830"/>
        <v/>
      </c>
      <c r="AB13620" s="9"/>
      <c r="AC13620" t="s">
        <v>17846</v>
      </c>
      <c r="AD13620">
        <f t="shared" si="832"/>
        <v>0</v>
      </c>
      <c r="AF13620" s="3"/>
      <c r="AH13620" s="9"/>
    </row>
    <row r="13621" spans="1:34" ht="10.95" customHeight="1" outlineLevel="1" x14ac:dyDescent="0.25">
      <c r="A13621" t="s">
        <v>16339</v>
      </c>
      <c r="C13621" s="3" t="s">
        <v>12986</v>
      </c>
      <c r="D13621" s="3">
        <v>139</v>
      </c>
      <c r="E13621" s="9">
        <v>1971</v>
      </c>
      <c r="F13621" s="7" t="s">
        <v>5071</v>
      </c>
      <c r="G13621" s="7" t="s">
        <v>5401</v>
      </c>
      <c r="H13621" s="8" t="s">
        <v>17848</v>
      </c>
      <c r="I13621" s="8" t="s">
        <v>17847</v>
      </c>
      <c r="J13621" s="19">
        <v>3</v>
      </c>
      <c r="K13621" s="19" t="s">
        <v>7736</v>
      </c>
      <c r="L13621" s="11">
        <v>0.3</v>
      </c>
      <c r="M13621" s="11"/>
      <c r="N13621" s="24"/>
      <c r="P13621" s="32"/>
      <c r="T13621" s="19"/>
      <c r="U13621" s="3"/>
      <c r="X13621" t="str">
        <f t="shared" si="829"/>
        <v/>
      </c>
      <c r="Z13621" t="str">
        <f t="shared" si="830"/>
        <v/>
      </c>
      <c r="AB13621" s="9"/>
      <c r="AC13621" t="s">
        <v>17848</v>
      </c>
      <c r="AD13621">
        <f t="shared" si="832"/>
        <v>0</v>
      </c>
      <c r="AF13621" s="3"/>
      <c r="AH13621" s="9"/>
    </row>
    <row r="13622" spans="1:34" ht="10.95" customHeight="1" outlineLevel="1" x14ac:dyDescent="0.25">
      <c r="A13622" t="s">
        <v>16339</v>
      </c>
      <c r="C13622" s="3" t="s">
        <v>12986</v>
      </c>
      <c r="D13622" s="3">
        <v>140</v>
      </c>
      <c r="E13622" s="9">
        <v>1971</v>
      </c>
      <c r="F13622" s="7" t="s">
        <v>2977</v>
      </c>
      <c r="G13622" s="7" t="s">
        <v>5401</v>
      </c>
      <c r="H13622" s="8" t="s">
        <v>17848</v>
      </c>
      <c r="I13622" s="8" t="s">
        <v>17847</v>
      </c>
      <c r="J13622" s="19">
        <v>3</v>
      </c>
      <c r="K13622" s="19" t="s">
        <v>7738</v>
      </c>
      <c r="L13622" s="11"/>
      <c r="M13622" s="11"/>
      <c r="N13622" s="24"/>
      <c r="P13622" s="32"/>
      <c r="T13622" s="19"/>
      <c r="U13622" s="3"/>
      <c r="X13622" t="str">
        <f t="shared" si="829"/>
        <v/>
      </c>
      <c r="Z13622" t="str">
        <f t="shared" si="830"/>
        <v/>
      </c>
      <c r="AB13622" s="9"/>
      <c r="AC13622" t="s">
        <v>17848</v>
      </c>
      <c r="AD13622">
        <f t="shared" si="832"/>
        <v>0</v>
      </c>
      <c r="AF13622" s="3"/>
      <c r="AH13622" s="9"/>
    </row>
    <row r="13623" spans="1:34" ht="10.95" customHeight="1" outlineLevel="1" x14ac:dyDescent="0.25">
      <c r="A13623" t="s">
        <v>16339</v>
      </c>
      <c r="C13623" s="3" t="s">
        <v>12986</v>
      </c>
      <c r="D13623" s="3">
        <v>141</v>
      </c>
      <c r="E13623" s="9">
        <v>1971</v>
      </c>
      <c r="F13623" s="7" t="s">
        <v>5282</v>
      </c>
      <c r="G13623" s="7" t="s">
        <v>5401</v>
      </c>
      <c r="H13623" s="8" t="s">
        <v>17848</v>
      </c>
      <c r="I13623" s="8" t="s">
        <v>17847</v>
      </c>
      <c r="J13623" s="19">
        <v>5</v>
      </c>
      <c r="K13623" s="19" t="s">
        <v>7738</v>
      </c>
      <c r="L13623" s="11"/>
      <c r="M13623" s="11"/>
      <c r="N13623" s="24"/>
      <c r="P13623" s="32"/>
      <c r="T13623" s="19"/>
      <c r="U13623" s="3"/>
      <c r="X13623" t="str">
        <f t="shared" si="829"/>
        <v/>
      </c>
      <c r="Z13623" t="str">
        <f t="shared" si="830"/>
        <v/>
      </c>
      <c r="AB13623" s="9"/>
      <c r="AC13623" t="s">
        <v>17848</v>
      </c>
      <c r="AD13623">
        <f t="shared" si="832"/>
        <v>0</v>
      </c>
      <c r="AF13623" s="3"/>
      <c r="AH13623" s="9"/>
    </row>
    <row r="13624" spans="1:34" ht="10.95" customHeight="1" outlineLevel="1" x14ac:dyDescent="0.25">
      <c r="A13624" t="s">
        <v>16339</v>
      </c>
      <c r="C13624" s="3" t="s">
        <v>12986</v>
      </c>
      <c r="D13624" s="3">
        <v>142</v>
      </c>
      <c r="E13624" s="9">
        <v>1971</v>
      </c>
      <c r="F13624" s="7" t="s">
        <v>3424</v>
      </c>
      <c r="G13624" s="7" t="s">
        <v>5401</v>
      </c>
      <c r="H13624" s="8" t="s">
        <v>17849</v>
      </c>
      <c r="I13624" s="8" t="s">
        <v>17847</v>
      </c>
      <c r="J13624" s="19">
        <v>5</v>
      </c>
      <c r="K13624" s="19" t="s">
        <v>7738</v>
      </c>
      <c r="L13624" s="11"/>
      <c r="M13624" s="11"/>
      <c r="N13624" s="24"/>
      <c r="P13624" s="32"/>
      <c r="T13624" s="19"/>
      <c r="U13624" s="3"/>
      <c r="X13624" t="str">
        <f t="shared" si="829"/>
        <v/>
      </c>
      <c r="Z13624" t="str">
        <f t="shared" si="830"/>
        <v/>
      </c>
      <c r="AB13624" s="9"/>
      <c r="AC13624" t="s">
        <v>17849</v>
      </c>
      <c r="AD13624">
        <f t="shared" si="832"/>
        <v>0</v>
      </c>
      <c r="AF13624" s="3"/>
      <c r="AH13624" s="9"/>
    </row>
    <row r="13625" spans="1:34" ht="10.95" customHeight="1" outlineLevel="1" x14ac:dyDescent="0.25">
      <c r="A13625" t="s">
        <v>16339</v>
      </c>
      <c r="C13625" s="3" t="s">
        <v>12986</v>
      </c>
      <c r="D13625" s="3">
        <v>143</v>
      </c>
      <c r="E13625" s="9">
        <v>1972</v>
      </c>
      <c r="F13625" s="7" t="s">
        <v>184</v>
      </c>
      <c r="G13625" s="7" t="s">
        <v>5401</v>
      </c>
      <c r="H13625" s="8" t="s">
        <v>17850</v>
      </c>
      <c r="I13625" s="8" t="s">
        <v>17416</v>
      </c>
      <c r="J13625" s="19">
        <v>3</v>
      </c>
      <c r="K13625" s="19" t="s">
        <v>7736</v>
      </c>
      <c r="L13625" s="11">
        <v>0.5</v>
      </c>
      <c r="M13625" s="11"/>
      <c r="N13625" s="24"/>
      <c r="P13625" s="32"/>
      <c r="T13625" s="19"/>
      <c r="U13625" s="3"/>
      <c r="X13625" t="str">
        <f t="shared" si="829"/>
        <v/>
      </c>
      <c r="Z13625" t="str">
        <f t="shared" si="830"/>
        <v/>
      </c>
      <c r="AB13625" s="9"/>
      <c r="AC13625" t="s">
        <v>17850</v>
      </c>
      <c r="AD13625">
        <f t="shared" si="832"/>
        <v>0</v>
      </c>
      <c r="AF13625" s="3"/>
      <c r="AH13625" s="9"/>
    </row>
    <row r="13626" spans="1:34" ht="10.95" customHeight="1" outlineLevel="1" x14ac:dyDescent="0.25">
      <c r="A13626" t="s">
        <v>16339</v>
      </c>
      <c r="C13626" s="3" t="s">
        <v>12986</v>
      </c>
      <c r="D13626" s="3">
        <v>144</v>
      </c>
      <c r="E13626" s="9">
        <v>1972</v>
      </c>
      <c r="F13626" s="7" t="s">
        <v>2977</v>
      </c>
      <c r="G13626" s="7" t="s">
        <v>5401</v>
      </c>
      <c r="H13626" s="8" t="s">
        <v>17850</v>
      </c>
      <c r="I13626" s="8" t="s">
        <v>17416</v>
      </c>
      <c r="J13626" s="19">
        <v>3</v>
      </c>
      <c r="K13626" s="19" t="s">
        <v>7736</v>
      </c>
      <c r="L13626" s="11">
        <v>0.5</v>
      </c>
      <c r="M13626" s="11"/>
      <c r="N13626" s="24"/>
      <c r="P13626" s="32"/>
      <c r="T13626" s="19"/>
      <c r="U13626" s="3"/>
      <c r="X13626" t="str">
        <f t="shared" si="829"/>
        <v/>
      </c>
      <c r="Z13626" t="str">
        <f t="shared" si="830"/>
        <v/>
      </c>
      <c r="AB13626" s="9"/>
      <c r="AC13626" t="s">
        <v>17850</v>
      </c>
      <c r="AD13626">
        <f t="shared" si="832"/>
        <v>0</v>
      </c>
      <c r="AF13626" s="3"/>
      <c r="AH13626" s="9"/>
    </row>
    <row r="13627" spans="1:34" ht="10.95" customHeight="1" outlineLevel="1" x14ac:dyDescent="0.25">
      <c r="A13627" t="s">
        <v>16339</v>
      </c>
      <c r="C13627" s="3" t="s">
        <v>12986</v>
      </c>
      <c r="D13627" s="3">
        <v>145</v>
      </c>
      <c r="E13627" s="9">
        <v>1972</v>
      </c>
      <c r="F13627" s="7" t="s">
        <v>5282</v>
      </c>
      <c r="G13627" s="7" t="s">
        <v>5401</v>
      </c>
      <c r="H13627" s="8" t="s">
        <v>17850</v>
      </c>
      <c r="I13627" s="8" t="s">
        <v>17416</v>
      </c>
      <c r="J13627" s="19">
        <v>3</v>
      </c>
      <c r="K13627" s="19" t="s">
        <v>7736</v>
      </c>
      <c r="L13627" s="11">
        <v>0.5</v>
      </c>
      <c r="M13627" s="11"/>
      <c r="N13627" s="24"/>
      <c r="P13627" s="32"/>
      <c r="T13627" s="19"/>
      <c r="U13627" s="3"/>
      <c r="X13627" t="str">
        <f t="shared" si="829"/>
        <v/>
      </c>
      <c r="Z13627" t="str">
        <f t="shared" si="830"/>
        <v/>
      </c>
      <c r="AB13627" s="9"/>
      <c r="AC13627" t="s">
        <v>17850</v>
      </c>
      <c r="AD13627">
        <f t="shared" si="832"/>
        <v>0</v>
      </c>
      <c r="AF13627" s="3"/>
      <c r="AH13627" s="9"/>
    </row>
    <row r="13628" spans="1:34" ht="10.95" customHeight="1" outlineLevel="1" x14ac:dyDescent="0.25">
      <c r="A13628" t="s">
        <v>16339</v>
      </c>
      <c r="C13628" s="3" t="s">
        <v>12986</v>
      </c>
      <c r="D13628" s="3">
        <v>146</v>
      </c>
      <c r="E13628" s="9">
        <v>1972</v>
      </c>
      <c r="F13628" s="7" t="s">
        <v>2351</v>
      </c>
      <c r="G13628" s="7" t="s">
        <v>5401</v>
      </c>
      <c r="H13628" s="8" t="s">
        <v>17850</v>
      </c>
      <c r="I13628" s="8" t="s">
        <v>17416</v>
      </c>
      <c r="J13628" s="19">
        <v>3</v>
      </c>
      <c r="K13628" s="19" t="s">
        <v>7736</v>
      </c>
      <c r="L13628" s="11">
        <v>0.5</v>
      </c>
      <c r="M13628" s="11"/>
      <c r="N13628" s="24"/>
      <c r="P13628" s="32"/>
      <c r="T13628" s="19"/>
      <c r="U13628" s="3"/>
      <c r="X13628" t="str">
        <f t="shared" si="829"/>
        <v/>
      </c>
      <c r="Z13628" t="str">
        <f t="shared" si="830"/>
        <v/>
      </c>
      <c r="AB13628" s="9"/>
      <c r="AC13628" t="s">
        <v>17850</v>
      </c>
      <c r="AD13628">
        <f t="shared" si="832"/>
        <v>0</v>
      </c>
      <c r="AF13628" s="3"/>
      <c r="AH13628" s="9"/>
    </row>
    <row r="13629" spans="1:34" ht="10.95" customHeight="1" outlineLevel="1" x14ac:dyDescent="0.25">
      <c r="A13629" t="s">
        <v>16339</v>
      </c>
      <c r="C13629" s="3" t="s">
        <v>12986</v>
      </c>
      <c r="D13629" s="3">
        <v>156</v>
      </c>
      <c r="E13629" s="9">
        <v>1973</v>
      </c>
      <c r="F13629" s="7">
        <v>2.5</v>
      </c>
      <c r="G13629" s="7" t="s">
        <v>5401</v>
      </c>
      <c r="H13629" s="8" t="s">
        <v>17331</v>
      </c>
      <c r="I13629" s="8" t="s">
        <v>17851</v>
      </c>
      <c r="J13629" s="19">
        <v>3</v>
      </c>
      <c r="K13629" s="19" t="s">
        <v>7738</v>
      </c>
      <c r="L13629" s="11"/>
      <c r="M13629" s="11"/>
      <c r="N13629" s="24"/>
      <c r="P13629" s="32"/>
      <c r="T13629" s="19"/>
      <c r="U13629" s="3"/>
      <c r="X13629" t="str">
        <f t="shared" si="829"/>
        <v/>
      </c>
      <c r="Z13629" t="str">
        <f t="shared" si="830"/>
        <v/>
      </c>
      <c r="AB13629" s="9"/>
      <c r="AC13629" t="s">
        <v>17331</v>
      </c>
      <c r="AD13629">
        <f t="shared" si="832"/>
        <v>0</v>
      </c>
      <c r="AF13629" s="3"/>
      <c r="AH13629" s="9"/>
    </row>
    <row r="13630" spans="1:34" ht="10.95" customHeight="1" outlineLevel="1" x14ac:dyDescent="0.25">
      <c r="A13630" t="s">
        <v>16339</v>
      </c>
      <c r="C13630" s="3" t="s">
        <v>12986</v>
      </c>
      <c r="D13630" s="3">
        <v>163</v>
      </c>
      <c r="E13630" s="9">
        <v>1973</v>
      </c>
      <c r="F13630" s="7" t="s">
        <v>17853</v>
      </c>
      <c r="G13630" s="7" t="s">
        <v>5401</v>
      </c>
      <c r="H13630" s="8" t="s">
        <v>17331</v>
      </c>
      <c r="I13630" s="8" t="s">
        <v>17852</v>
      </c>
      <c r="J13630" s="19">
        <v>3</v>
      </c>
      <c r="K13630" s="19" t="s">
        <v>7736</v>
      </c>
      <c r="L13630" s="11">
        <v>2.4</v>
      </c>
      <c r="M13630" s="11"/>
      <c r="N13630" s="24"/>
      <c r="P13630" s="32"/>
      <c r="T13630" s="19"/>
      <c r="U13630" s="3"/>
      <c r="X13630" t="str">
        <f t="shared" si="829"/>
        <v/>
      </c>
      <c r="Z13630" t="str">
        <f t="shared" si="830"/>
        <v/>
      </c>
      <c r="AB13630" s="9"/>
      <c r="AC13630" t="s">
        <v>17331</v>
      </c>
      <c r="AD13630">
        <f t="shared" si="832"/>
        <v>0</v>
      </c>
      <c r="AF13630" s="3"/>
      <c r="AH13630" s="9"/>
    </row>
    <row r="13631" spans="1:34" ht="10.95" customHeight="1" outlineLevel="1" x14ac:dyDescent="0.25">
      <c r="A13631" t="s">
        <v>16339</v>
      </c>
      <c r="C13631" s="3" t="s">
        <v>12986</v>
      </c>
      <c r="D13631" s="3">
        <v>189</v>
      </c>
      <c r="E13631" s="9">
        <v>1974</v>
      </c>
      <c r="F13631" s="7" t="s">
        <v>17855</v>
      </c>
      <c r="G13631" s="7" t="s">
        <v>5401</v>
      </c>
      <c r="H13631" s="8" t="s">
        <v>17856</v>
      </c>
      <c r="I13631" s="8" t="s">
        <v>17854</v>
      </c>
      <c r="J13631" s="19">
        <v>6</v>
      </c>
      <c r="K13631" s="19" t="s">
        <v>7736</v>
      </c>
      <c r="L13631" s="11">
        <v>1.3</v>
      </c>
      <c r="M13631" s="11"/>
      <c r="N13631" s="24"/>
      <c r="P13631" s="32"/>
      <c r="T13631" s="19"/>
      <c r="U13631" s="3">
        <v>294</v>
      </c>
      <c r="X13631" t="str">
        <f t="shared" si="829"/>
        <v/>
      </c>
      <c r="Z13631">
        <f t="shared" si="830"/>
        <v>1</v>
      </c>
      <c r="AB13631" s="9"/>
      <c r="AC13631" t="s">
        <v>17856</v>
      </c>
      <c r="AD13631">
        <f t="shared" si="832"/>
        <v>0</v>
      </c>
      <c r="AF13631" s="3"/>
      <c r="AH13631" s="9"/>
    </row>
    <row r="13632" spans="1:34" ht="10.95" customHeight="1" outlineLevel="1" x14ac:dyDescent="0.25">
      <c r="A13632" t="s">
        <v>16339</v>
      </c>
      <c r="C13632" s="3" t="s">
        <v>12986</v>
      </c>
      <c r="D13632" s="3">
        <v>190</v>
      </c>
      <c r="E13632" s="9">
        <v>1974</v>
      </c>
      <c r="F13632" s="7" t="s">
        <v>17857</v>
      </c>
      <c r="G13632" s="7" t="s">
        <v>5401</v>
      </c>
      <c r="H13632" s="8" t="s">
        <v>17856</v>
      </c>
      <c r="I13632" s="8" t="s">
        <v>17854</v>
      </c>
      <c r="J13632" s="19">
        <v>6</v>
      </c>
      <c r="K13632" s="19" t="s">
        <v>7738</v>
      </c>
      <c r="L13632" s="11"/>
      <c r="M13632" s="11"/>
      <c r="N13632" s="24"/>
      <c r="P13632" s="32"/>
      <c r="T13632" s="19"/>
      <c r="U13632" s="3">
        <v>295</v>
      </c>
      <c r="X13632" t="str">
        <f t="shared" si="829"/>
        <v/>
      </c>
      <c r="Z13632">
        <f t="shared" si="830"/>
        <v>1</v>
      </c>
      <c r="AB13632" s="9"/>
      <c r="AC13632" t="s">
        <v>17856</v>
      </c>
      <c r="AD13632">
        <f t="shared" si="832"/>
        <v>0</v>
      </c>
      <c r="AF13632" s="3"/>
      <c r="AH13632" s="9"/>
    </row>
    <row r="13633" spans="1:48" ht="10.95" customHeight="1" outlineLevel="1" x14ac:dyDescent="0.25">
      <c r="A13633" t="s">
        <v>16339</v>
      </c>
      <c r="C13633" s="3" t="s">
        <v>12986</v>
      </c>
      <c r="D13633" s="3">
        <v>217</v>
      </c>
      <c r="E13633" s="9">
        <v>1976</v>
      </c>
      <c r="F13633" s="7" t="s">
        <v>1938</v>
      </c>
      <c r="G13633" s="7" t="s">
        <v>5401</v>
      </c>
      <c r="H13633" s="8" t="s">
        <v>17859</v>
      </c>
      <c r="I13633" s="8" t="s">
        <v>17858</v>
      </c>
      <c r="J13633" s="19">
        <v>6</v>
      </c>
      <c r="K13633" s="19" t="s">
        <v>20093</v>
      </c>
      <c r="L13633" s="11"/>
      <c r="M13633" s="11"/>
      <c r="N13633" s="24"/>
      <c r="P13633" s="32"/>
      <c r="T13633" s="19"/>
      <c r="U13633" s="3"/>
      <c r="X13633" t="str">
        <f t="shared" si="829"/>
        <v/>
      </c>
      <c r="Z13633" t="str">
        <f t="shared" si="830"/>
        <v/>
      </c>
      <c r="AB13633" s="9"/>
      <c r="AC13633" t="s">
        <v>17859</v>
      </c>
      <c r="AD13633">
        <f t="shared" si="832"/>
        <v>0</v>
      </c>
      <c r="AF13633" s="3"/>
      <c r="AH13633" s="9"/>
    </row>
    <row r="13634" spans="1:48" ht="10.95" customHeight="1" outlineLevel="1" x14ac:dyDescent="0.25">
      <c r="A13634" t="s">
        <v>16339</v>
      </c>
      <c r="C13634" s="3" t="s">
        <v>12986</v>
      </c>
      <c r="D13634" s="3" t="s">
        <v>5203</v>
      </c>
      <c r="E13634" s="9">
        <v>1976</v>
      </c>
      <c r="F13634" s="7" t="s">
        <v>20591</v>
      </c>
      <c r="G13634" s="7" t="s">
        <v>5401</v>
      </c>
      <c r="H13634" s="8" t="s">
        <v>17859</v>
      </c>
      <c r="I13634" s="8" t="s">
        <v>17858</v>
      </c>
      <c r="J13634" s="19">
        <v>6</v>
      </c>
      <c r="K13634" s="19" t="s">
        <v>7736</v>
      </c>
      <c r="L13634" s="11">
        <v>4.0999999999999996</v>
      </c>
      <c r="M13634" s="11"/>
      <c r="N13634" s="24"/>
      <c r="P13634" s="32"/>
      <c r="T13634" s="19"/>
      <c r="U13634" s="3"/>
      <c r="X13634" t="str">
        <f t="shared" ref="X13634:X13697" si="833">IF(COUNTIF(F13634,"*fdc*"),1,"")</f>
        <v/>
      </c>
      <c r="Z13634">
        <f t="shared" ref="Z13634:Z13697" si="834">IF(COUNTIF(F13634,"*s/s*"),1,"")</f>
        <v>1</v>
      </c>
      <c r="AB13634" s="9"/>
      <c r="AC13634" t="s">
        <v>17859</v>
      </c>
      <c r="AD13634">
        <f t="shared" si="832"/>
        <v>0</v>
      </c>
      <c r="AF13634" s="3"/>
      <c r="AH13634" s="9"/>
    </row>
    <row r="13635" spans="1:48" ht="10.95" customHeight="1" outlineLevel="1" x14ac:dyDescent="0.25">
      <c r="A13635" t="s">
        <v>16339</v>
      </c>
      <c r="C13635" s="3" t="s">
        <v>12986</v>
      </c>
      <c r="D13635" s="3">
        <v>235</v>
      </c>
      <c r="E13635" s="9">
        <v>1977</v>
      </c>
      <c r="F13635" s="7" t="s">
        <v>2977</v>
      </c>
      <c r="G13635" s="7" t="s">
        <v>5401</v>
      </c>
      <c r="H13635" s="8" t="s">
        <v>17861</v>
      </c>
      <c r="I13635" s="8" t="s">
        <v>17860</v>
      </c>
      <c r="J13635" s="19">
        <v>6</v>
      </c>
      <c r="K13635" s="19" t="s">
        <v>7738</v>
      </c>
      <c r="L13635" s="11"/>
      <c r="M13635" s="11"/>
      <c r="N13635" s="24"/>
      <c r="P13635" s="32"/>
      <c r="T13635" s="19"/>
      <c r="U13635" s="3"/>
      <c r="X13635" t="str">
        <f t="shared" si="833"/>
        <v/>
      </c>
      <c r="Z13635" t="str">
        <f t="shared" si="834"/>
        <v/>
      </c>
      <c r="AB13635" s="9"/>
      <c r="AC13635" t="s">
        <v>17861</v>
      </c>
      <c r="AD13635">
        <f t="shared" si="832"/>
        <v>0</v>
      </c>
      <c r="AF13635" s="3"/>
      <c r="AH13635" s="9"/>
    </row>
    <row r="13636" spans="1:48" ht="10.95" customHeight="1" outlineLevel="1" x14ac:dyDescent="0.25">
      <c r="A13636" t="s">
        <v>16339</v>
      </c>
      <c r="C13636" s="3" t="s">
        <v>12986</v>
      </c>
      <c r="D13636" s="3">
        <v>268</v>
      </c>
      <c r="E13636" s="9">
        <v>1978</v>
      </c>
      <c r="F13636" s="7" t="s">
        <v>5141</v>
      </c>
      <c r="G13636" s="7" t="s">
        <v>5401</v>
      </c>
      <c r="H13636" s="8" t="s">
        <v>17863</v>
      </c>
      <c r="I13636" s="8" t="s">
        <v>17862</v>
      </c>
      <c r="J13636" s="19">
        <v>3</v>
      </c>
      <c r="K13636" s="19" t="s">
        <v>7738</v>
      </c>
      <c r="L13636" s="11"/>
      <c r="M13636" s="11"/>
      <c r="N13636" s="24"/>
      <c r="P13636" s="32"/>
      <c r="T13636" s="19"/>
      <c r="U13636" s="3"/>
      <c r="X13636" t="str">
        <f t="shared" si="833"/>
        <v/>
      </c>
      <c r="Z13636" t="str">
        <f t="shared" si="834"/>
        <v/>
      </c>
      <c r="AB13636" s="9"/>
      <c r="AC13636" t="s">
        <v>17863</v>
      </c>
      <c r="AD13636">
        <f t="shared" si="832"/>
        <v>0</v>
      </c>
      <c r="AF13636" s="3"/>
      <c r="AH13636" s="9"/>
    </row>
    <row r="13637" spans="1:48" ht="10.95" customHeight="1" outlineLevel="1" collapsed="1" x14ac:dyDescent="0.25">
      <c r="A13637" t="s">
        <v>16339</v>
      </c>
      <c r="C13637" s="3" t="s">
        <v>12986</v>
      </c>
      <c r="D13637" s="3">
        <v>271</v>
      </c>
      <c r="E13637" s="9">
        <v>1978</v>
      </c>
      <c r="F13637" s="7" t="s">
        <v>3424</v>
      </c>
      <c r="G13637" s="7" t="s">
        <v>5401</v>
      </c>
      <c r="H13637" s="8" t="s">
        <v>17863</v>
      </c>
      <c r="I13637" s="8" t="s">
        <v>17862</v>
      </c>
      <c r="J13637" s="19">
        <v>3</v>
      </c>
      <c r="K13637" s="19" t="s">
        <v>7738</v>
      </c>
      <c r="L13637" s="11"/>
      <c r="M13637" s="11"/>
      <c r="N13637" s="24"/>
      <c r="P13637" s="32"/>
      <c r="T13637" s="19"/>
      <c r="U13637" s="3"/>
      <c r="X13637" t="str">
        <f t="shared" si="833"/>
        <v/>
      </c>
      <c r="Z13637" t="str">
        <f t="shared" si="834"/>
        <v/>
      </c>
      <c r="AB13637" s="9"/>
      <c r="AC13637" t="s">
        <v>17863</v>
      </c>
      <c r="AD13637">
        <f t="shared" si="832"/>
        <v>0</v>
      </c>
      <c r="AF13637" s="3"/>
      <c r="AH13637" s="9"/>
    </row>
    <row r="13638" spans="1:48" ht="10.95" customHeight="1" x14ac:dyDescent="0.25">
      <c r="A13638" t="s">
        <v>11979</v>
      </c>
      <c r="B13638" t="s">
        <v>3513</v>
      </c>
      <c r="C13638" s="3" t="s">
        <v>11994</v>
      </c>
      <c r="E13638" s="9"/>
      <c r="F13638" s="7"/>
      <c r="G13638" s="7"/>
      <c r="H13638" s="8"/>
      <c r="I13638" s="8"/>
      <c r="J13638" s="19"/>
      <c r="K13638" s="19"/>
      <c r="L13638" s="11"/>
      <c r="M13638" s="11">
        <f>SUM(L13639:L13885)</f>
        <v>99.500000000000043</v>
      </c>
      <c r="N13638" s="24">
        <v>1315</v>
      </c>
      <c r="O13638">
        <f>COUNTIF(K13639:K13885,"*")</f>
        <v>247</v>
      </c>
      <c r="P13638" s="32">
        <f>O13638/N13638</f>
        <v>0.18783269961977186</v>
      </c>
      <c r="Q13638">
        <f>COUNTIF(K13639:K13885,"Y")+COUNTIF(K13639:K13885,"S")</f>
        <v>68</v>
      </c>
      <c r="T13638" s="19" t="s">
        <v>7736</v>
      </c>
      <c r="U13638" s="3"/>
      <c r="V13638" t="s">
        <v>18510</v>
      </c>
      <c r="X13638" t="str">
        <f t="shared" si="833"/>
        <v/>
      </c>
      <c r="Z13638" t="str">
        <f t="shared" si="834"/>
        <v/>
      </c>
      <c r="AB13638" s="9"/>
      <c r="AE13638">
        <f>COUNTIF(AD13639:AD13885,"1")</f>
        <v>0</v>
      </c>
      <c r="AF13638" s="3"/>
      <c r="AH13638" s="9"/>
      <c r="AI13638">
        <f>COUNTIF($J13639:$J13885,"1")-COUNTIFS($J13639:$J13885,"1",$K13639:$K13885,"V")</f>
        <v>1</v>
      </c>
      <c r="AJ13638">
        <f>COUNTIFS($J13639:$J13885,"1",$K13639:$K13885,"Y")+COUNTIFS($J13639:$J13885,"1",$K13639:$K13885,"s")</f>
        <v>1</v>
      </c>
      <c r="AK13638">
        <f>COUNTIF($J13639:$J13885,"2")-COUNTIFS($J13639:$J13885,"2",$K13639:$K13885,"V")</f>
        <v>4</v>
      </c>
      <c r="AL13638">
        <f>COUNTIFS($J13639:$J13885,"2",$K13639:$K13885,"Y")+COUNTIFS($J13639:$J13885,"2",$K13639:$K13885,"s")</f>
        <v>1</v>
      </c>
      <c r="AM13638">
        <f>COUNTIF($J13639:$J13885,"3")-COUNTIFS($J13639:$J13885,"3",$K13639:$K13885,"V")</f>
        <v>36</v>
      </c>
      <c r="AN13638">
        <f>COUNTIFS($J13639:$J13885,"3",$K13639:$K13885,"Y")+COUNTIFS($J13639:$J13885,"3",$K13639:$K13885,"s")</f>
        <v>15</v>
      </c>
      <c r="AO13638">
        <f>COUNTIF($J13639:$J13885,"4")-COUNTIFS($J13639:$J13885,"4",$K13639:$K13885,"V")</f>
        <v>10</v>
      </c>
      <c r="AP13638">
        <f>COUNTIFS($J13639:$J13885,"4",$K13639:$K13885,"Y")+COUNTIFS($J13639:$J13885,"4",$K13639:$K13885,"s")</f>
        <v>1</v>
      </c>
      <c r="AQ13638">
        <f>COUNTIF($J13639:$J13885,"5")-COUNTIFS($J13639:$J13885,"5",$K13639:$K13885,"V")</f>
        <v>182</v>
      </c>
      <c r="AR13638">
        <f>COUNTIFS($J13639:$J13885,"5",$K13639:$K13885,"Y")+COUNTIFS($J13639:$J13885,"5",$K13639:$K13885,"s")</f>
        <v>44</v>
      </c>
      <c r="AS13638">
        <f>COUNTIF($J13639:$J13885,"6")-COUNTIFS($J13639:$J13885,"6",$K13639:$K13885,"V")</f>
        <v>14</v>
      </c>
      <c r="AT13638">
        <f>COUNTIFS($J13639:$J13885,"6",$K13639:$K13885,"Y")+COUNTIFS($J13639:$J13885,"6",$K13639:$K13885,"s")</f>
        <v>6</v>
      </c>
      <c r="AU13638">
        <f>COUNTIF($J13639:$J13885,"7")-COUNTIFS($J13639:$J13885,"7",$K13639:$K13885,"V")</f>
        <v>0</v>
      </c>
      <c r="AV13638">
        <f>COUNTIFS($J13639:$J13885,"7",$K13639:$K13885,"Y")+COUNTIFS($J13639:$J13885,"7",$K13639:$K13885,"s")</f>
        <v>0</v>
      </c>
    </row>
    <row r="13639" spans="1:48" ht="10.95" customHeight="1" outlineLevel="1" x14ac:dyDescent="0.25">
      <c r="A13639" t="s">
        <v>4337</v>
      </c>
      <c r="C13639" s="3" t="s">
        <v>11994</v>
      </c>
      <c r="D13639" s="3">
        <v>67</v>
      </c>
      <c r="E13639" s="9">
        <v>1922</v>
      </c>
      <c r="F13639" s="7" t="s">
        <v>4883</v>
      </c>
      <c r="G13639" s="7" t="s">
        <v>3871</v>
      </c>
      <c r="H13639" s="8" t="s">
        <v>5084</v>
      </c>
      <c r="I13639" s="8" t="s">
        <v>11827</v>
      </c>
      <c r="J13639" s="19">
        <v>5</v>
      </c>
      <c r="K13639" s="19" t="s">
        <v>7738</v>
      </c>
      <c r="L13639" s="11"/>
      <c r="M13639" s="11"/>
      <c r="N13639" s="24"/>
      <c r="P13639" s="32"/>
      <c r="T13639" s="19"/>
      <c r="U13639" s="3">
        <v>95</v>
      </c>
      <c r="X13639" t="str">
        <f t="shared" si="833"/>
        <v/>
      </c>
      <c r="Z13639" t="str">
        <f t="shared" si="834"/>
        <v/>
      </c>
      <c r="AB13639" s="9"/>
      <c r="AC13639" t="s">
        <v>5084</v>
      </c>
      <c r="AD13639">
        <f t="shared" ref="AD13639:AD13702" si="835">COUNTIF(H13639,"*Fuji*")</f>
        <v>0</v>
      </c>
      <c r="AF13639" s="3"/>
      <c r="AG13639" t="s">
        <v>4338</v>
      </c>
      <c r="AH13639" s="9" t="s">
        <v>4925</v>
      </c>
    </row>
    <row r="13640" spans="1:48" ht="10.95" customHeight="1" outlineLevel="1" x14ac:dyDescent="0.25">
      <c r="A13640" t="s">
        <v>4337</v>
      </c>
      <c r="C13640" s="3" t="s">
        <v>11994</v>
      </c>
      <c r="D13640" s="3">
        <v>68</v>
      </c>
      <c r="E13640" s="9">
        <v>1922</v>
      </c>
      <c r="F13640" s="7" t="s">
        <v>4912</v>
      </c>
      <c r="G13640" s="7" t="s">
        <v>3872</v>
      </c>
      <c r="H13640" s="8" t="s">
        <v>5084</v>
      </c>
      <c r="I13640" s="8" t="s">
        <v>11827</v>
      </c>
      <c r="J13640" s="19">
        <v>5</v>
      </c>
      <c r="K13640" s="19" t="s">
        <v>7738</v>
      </c>
      <c r="L13640" s="11"/>
      <c r="M13640" s="11"/>
      <c r="N13640" s="24"/>
      <c r="P13640" s="32"/>
      <c r="T13640" s="19"/>
      <c r="U13640" s="3">
        <v>96</v>
      </c>
      <c r="X13640" t="str">
        <f t="shared" si="833"/>
        <v/>
      </c>
      <c r="Z13640" t="str">
        <f t="shared" si="834"/>
        <v/>
      </c>
      <c r="AB13640" s="9"/>
      <c r="AC13640" t="s">
        <v>5084</v>
      </c>
      <c r="AD13640">
        <f t="shared" si="835"/>
        <v>0</v>
      </c>
      <c r="AF13640" s="3"/>
      <c r="AG13640" t="s">
        <v>4338</v>
      </c>
      <c r="AH13640" s="9" t="s">
        <v>4623</v>
      </c>
    </row>
    <row r="13641" spans="1:48" ht="10.95" customHeight="1" outlineLevel="1" x14ac:dyDescent="0.25">
      <c r="A13641" t="s">
        <v>4337</v>
      </c>
      <c r="C13641" s="3" t="s">
        <v>11994</v>
      </c>
      <c r="D13641" s="3">
        <v>69</v>
      </c>
      <c r="E13641" s="9">
        <v>1922</v>
      </c>
      <c r="F13641" s="7" t="s">
        <v>5983</v>
      </c>
      <c r="G13641" s="7" t="s">
        <v>4914</v>
      </c>
      <c r="H13641" s="8" t="s">
        <v>5084</v>
      </c>
      <c r="I13641" s="8" t="s">
        <v>11827</v>
      </c>
      <c r="J13641" s="19">
        <v>5</v>
      </c>
      <c r="K13641" s="19" t="s">
        <v>7738</v>
      </c>
      <c r="L13641" s="11"/>
      <c r="M13641" s="11"/>
      <c r="N13641" s="24"/>
      <c r="P13641" s="32"/>
      <c r="T13641" s="19"/>
      <c r="U13641" s="3">
        <v>97</v>
      </c>
      <c r="X13641" t="str">
        <f t="shared" si="833"/>
        <v/>
      </c>
      <c r="Z13641" t="str">
        <f t="shared" si="834"/>
        <v/>
      </c>
      <c r="AB13641" s="9"/>
      <c r="AC13641" t="s">
        <v>5084</v>
      </c>
      <c r="AD13641">
        <f t="shared" si="835"/>
        <v>0</v>
      </c>
      <c r="AF13641" s="3"/>
      <c r="AG13641" t="s">
        <v>4338</v>
      </c>
      <c r="AH13641" s="9" t="s">
        <v>4623</v>
      </c>
    </row>
    <row r="13642" spans="1:48" ht="10.95" customHeight="1" outlineLevel="1" x14ac:dyDescent="0.25">
      <c r="A13642" t="s">
        <v>4337</v>
      </c>
      <c r="C13642" s="3" t="s">
        <v>11994</v>
      </c>
      <c r="D13642" s="3">
        <v>70</v>
      </c>
      <c r="E13642" s="9">
        <v>1922</v>
      </c>
      <c r="F13642" s="7" t="s">
        <v>4614</v>
      </c>
      <c r="G13642" s="7" t="s">
        <v>1102</v>
      </c>
      <c r="H13642" s="8" t="s">
        <v>5084</v>
      </c>
      <c r="I13642" s="8" t="s">
        <v>11827</v>
      </c>
      <c r="J13642" s="19">
        <v>5</v>
      </c>
      <c r="K13642" s="19" t="s">
        <v>7738</v>
      </c>
      <c r="L13642" s="11"/>
      <c r="M13642" s="11"/>
      <c r="N13642" s="24"/>
      <c r="P13642" s="32"/>
      <c r="T13642" s="19"/>
      <c r="U13642" s="3">
        <v>98</v>
      </c>
      <c r="X13642" t="str">
        <f t="shared" si="833"/>
        <v/>
      </c>
      <c r="Z13642" t="str">
        <f t="shared" si="834"/>
        <v/>
      </c>
      <c r="AB13642" s="9"/>
      <c r="AC13642" t="s">
        <v>5084</v>
      </c>
      <c r="AD13642">
        <f t="shared" si="835"/>
        <v>0</v>
      </c>
      <c r="AF13642" s="3"/>
      <c r="AG13642" t="s">
        <v>4338</v>
      </c>
      <c r="AH13642" s="9" t="s">
        <v>4623</v>
      </c>
    </row>
    <row r="13643" spans="1:48" ht="10.95" customHeight="1" outlineLevel="1" x14ac:dyDescent="0.25">
      <c r="A13643" t="s">
        <v>4337</v>
      </c>
      <c r="C13643" s="3" t="s">
        <v>11994</v>
      </c>
      <c r="D13643" s="3">
        <v>71</v>
      </c>
      <c r="E13643" s="9">
        <v>1922</v>
      </c>
      <c r="F13643" s="10" t="s">
        <v>3873</v>
      </c>
      <c r="G13643" s="7" t="s">
        <v>4911</v>
      </c>
      <c r="H13643" s="8" t="s">
        <v>5084</v>
      </c>
      <c r="I13643" s="8" t="s">
        <v>11827</v>
      </c>
      <c r="J13643" s="19">
        <v>5</v>
      </c>
      <c r="K13643" s="19" t="s">
        <v>7738</v>
      </c>
      <c r="L13643" s="11"/>
      <c r="M13643" s="11"/>
      <c r="N13643" s="24"/>
      <c r="P13643" s="32"/>
      <c r="T13643" s="19"/>
      <c r="U13643" s="3">
        <v>99</v>
      </c>
      <c r="X13643" t="str">
        <f t="shared" si="833"/>
        <v/>
      </c>
      <c r="Z13643" t="str">
        <f t="shared" si="834"/>
        <v/>
      </c>
      <c r="AB13643" s="9"/>
      <c r="AC13643" t="s">
        <v>5084</v>
      </c>
      <c r="AD13643">
        <f t="shared" si="835"/>
        <v>0</v>
      </c>
      <c r="AF13643" s="3"/>
      <c r="AG13643" t="s">
        <v>4338</v>
      </c>
      <c r="AH13643" s="9" t="s">
        <v>4526</v>
      </c>
    </row>
    <row r="13644" spans="1:48" ht="10.95" customHeight="1" outlineLevel="1" x14ac:dyDescent="0.25">
      <c r="A13644" t="s">
        <v>4337</v>
      </c>
      <c r="C13644" s="3" t="s">
        <v>11994</v>
      </c>
      <c r="D13644" s="3">
        <v>72</v>
      </c>
      <c r="E13644" s="9" t="s">
        <v>11839</v>
      </c>
      <c r="F13644" s="7" t="s">
        <v>1533</v>
      </c>
      <c r="G13644" s="7" t="s">
        <v>1534</v>
      </c>
      <c r="H13644" s="8" t="s">
        <v>5084</v>
      </c>
      <c r="I13644" s="8" t="s">
        <v>11826</v>
      </c>
      <c r="J13644" s="19">
        <v>5</v>
      </c>
      <c r="K13644" s="19" t="s">
        <v>7736</v>
      </c>
      <c r="L13644" s="11">
        <v>2.1</v>
      </c>
      <c r="M13644" s="11"/>
      <c r="N13644" s="24"/>
      <c r="P13644" s="32"/>
      <c r="T13644" s="19"/>
      <c r="U13644" s="3">
        <v>79</v>
      </c>
      <c r="X13644" t="str">
        <f t="shared" si="833"/>
        <v/>
      </c>
      <c r="Z13644" t="str">
        <f t="shared" si="834"/>
        <v/>
      </c>
      <c r="AB13644" s="9"/>
      <c r="AC13644" t="s">
        <v>5084</v>
      </c>
      <c r="AD13644">
        <f t="shared" si="835"/>
        <v>0</v>
      </c>
      <c r="AF13644" s="3"/>
      <c r="AG13644" t="s">
        <v>4338</v>
      </c>
      <c r="AH13644" s="9" t="s">
        <v>4613</v>
      </c>
    </row>
    <row r="13645" spans="1:48" ht="10.95" customHeight="1" outlineLevel="1" x14ac:dyDescent="0.25">
      <c r="A13645" t="s">
        <v>4337</v>
      </c>
      <c r="C13645" s="3" t="s">
        <v>11994</v>
      </c>
      <c r="D13645" s="3">
        <v>73</v>
      </c>
      <c r="E13645" s="9" t="s">
        <v>11839</v>
      </c>
      <c r="F13645" s="7" t="s">
        <v>1101</v>
      </c>
      <c r="G13645" s="7" t="s">
        <v>1102</v>
      </c>
      <c r="H13645" s="8" t="s">
        <v>5084</v>
      </c>
      <c r="I13645" s="8" t="s">
        <v>11826</v>
      </c>
      <c r="J13645" s="19">
        <v>5</v>
      </c>
      <c r="K13645" s="19" t="s">
        <v>7736</v>
      </c>
      <c r="L13645" s="11">
        <v>1</v>
      </c>
      <c r="M13645" s="11"/>
      <c r="N13645" s="24"/>
      <c r="P13645" s="32"/>
      <c r="T13645" s="19"/>
      <c r="U13645" s="3">
        <v>80</v>
      </c>
      <c r="X13645" t="str">
        <f t="shared" si="833"/>
        <v/>
      </c>
      <c r="Z13645" t="str">
        <f t="shared" si="834"/>
        <v/>
      </c>
      <c r="AB13645" s="9"/>
      <c r="AC13645" t="s">
        <v>5084</v>
      </c>
      <c r="AD13645">
        <f t="shared" si="835"/>
        <v>0</v>
      </c>
      <c r="AF13645" s="3"/>
      <c r="AG13645" t="s">
        <v>4338</v>
      </c>
      <c r="AH13645" s="9" t="s">
        <v>4613</v>
      </c>
    </row>
    <row r="13646" spans="1:48" ht="10.95" customHeight="1" outlineLevel="1" x14ac:dyDescent="0.25">
      <c r="A13646" t="s">
        <v>4337</v>
      </c>
      <c r="C13646" s="3" t="s">
        <v>11994</v>
      </c>
      <c r="D13646" s="3">
        <v>74</v>
      </c>
      <c r="E13646" s="9" t="s">
        <v>11839</v>
      </c>
      <c r="F13646" s="7" t="s">
        <v>1103</v>
      </c>
      <c r="G13646" s="7" t="s">
        <v>6139</v>
      </c>
      <c r="H13646" s="8" t="s">
        <v>5084</v>
      </c>
      <c r="I13646" s="8" t="s">
        <v>11826</v>
      </c>
      <c r="J13646" s="19">
        <v>5</v>
      </c>
      <c r="K13646" s="19" t="s">
        <v>7738</v>
      </c>
      <c r="L13646" s="11"/>
      <c r="M13646" s="11"/>
      <c r="N13646" s="24"/>
      <c r="P13646" s="32"/>
      <c r="T13646" s="19"/>
      <c r="U13646" s="3">
        <v>81</v>
      </c>
      <c r="X13646" t="str">
        <f t="shared" si="833"/>
        <v/>
      </c>
      <c r="Z13646" t="str">
        <f t="shared" si="834"/>
        <v/>
      </c>
      <c r="AB13646" s="9"/>
      <c r="AC13646" t="s">
        <v>5084</v>
      </c>
      <c r="AD13646">
        <f t="shared" si="835"/>
        <v>0</v>
      </c>
      <c r="AF13646" s="3"/>
      <c r="AG13646" t="s">
        <v>4338</v>
      </c>
      <c r="AH13646" s="9" t="s">
        <v>4925</v>
      </c>
    </row>
    <row r="13647" spans="1:48" ht="10.95" customHeight="1" outlineLevel="1" x14ac:dyDescent="0.25">
      <c r="A13647" t="s">
        <v>4337</v>
      </c>
      <c r="C13647" s="3" t="s">
        <v>11994</v>
      </c>
      <c r="D13647" s="3">
        <v>75</v>
      </c>
      <c r="E13647" s="9" t="s">
        <v>11839</v>
      </c>
      <c r="F13647" s="7" t="s">
        <v>639</v>
      </c>
      <c r="G13647" s="7" t="s">
        <v>2725</v>
      </c>
      <c r="H13647" s="8" t="s">
        <v>5084</v>
      </c>
      <c r="I13647" s="8" t="s">
        <v>11826</v>
      </c>
      <c r="J13647" s="19">
        <v>5</v>
      </c>
      <c r="K13647" s="19" t="s">
        <v>7736</v>
      </c>
      <c r="L13647" s="11">
        <v>1.3</v>
      </c>
      <c r="M13647" s="11"/>
      <c r="N13647" s="24"/>
      <c r="P13647" s="32"/>
      <c r="T13647" s="19"/>
      <c r="U13647" s="3">
        <v>82</v>
      </c>
      <c r="X13647" t="str">
        <f t="shared" si="833"/>
        <v/>
      </c>
      <c r="Z13647" t="str">
        <f t="shared" si="834"/>
        <v/>
      </c>
      <c r="AB13647" s="9"/>
      <c r="AC13647" t="s">
        <v>5084</v>
      </c>
      <c r="AD13647">
        <f t="shared" si="835"/>
        <v>0</v>
      </c>
      <c r="AF13647" s="3"/>
      <c r="AG13647" t="s">
        <v>4338</v>
      </c>
      <c r="AH13647" s="9" t="s">
        <v>4925</v>
      </c>
    </row>
    <row r="13648" spans="1:48" ht="10.95" customHeight="1" outlineLevel="1" x14ac:dyDescent="0.25">
      <c r="A13648" t="s">
        <v>4337</v>
      </c>
      <c r="C13648" s="3" t="s">
        <v>11994</v>
      </c>
      <c r="D13648" s="3">
        <v>76</v>
      </c>
      <c r="E13648" s="9" t="s">
        <v>11839</v>
      </c>
      <c r="F13648" s="7" t="s">
        <v>1106</v>
      </c>
      <c r="G13648" s="7" t="s">
        <v>2293</v>
      </c>
      <c r="H13648" s="8" t="s">
        <v>5084</v>
      </c>
      <c r="I13648" s="8" t="s">
        <v>11826</v>
      </c>
      <c r="J13648" s="19">
        <v>5</v>
      </c>
      <c r="K13648" s="19" t="s">
        <v>7738</v>
      </c>
      <c r="L13648" s="11"/>
      <c r="M13648" s="11"/>
      <c r="N13648" s="24"/>
      <c r="P13648" s="32"/>
      <c r="T13648" s="19"/>
      <c r="U13648" s="3">
        <v>83</v>
      </c>
      <c r="X13648" t="str">
        <f t="shared" si="833"/>
        <v/>
      </c>
      <c r="Z13648" t="str">
        <f t="shared" si="834"/>
        <v/>
      </c>
      <c r="AB13648" s="9"/>
      <c r="AC13648" t="s">
        <v>5084</v>
      </c>
      <c r="AD13648">
        <f t="shared" si="835"/>
        <v>0</v>
      </c>
      <c r="AF13648" s="3"/>
      <c r="AG13648" t="s">
        <v>4338</v>
      </c>
      <c r="AH13648" s="9" t="s">
        <v>4925</v>
      </c>
    </row>
    <row r="13649" spans="1:34" ht="10.95" customHeight="1" outlineLevel="1" x14ac:dyDescent="0.25">
      <c r="A13649" t="s">
        <v>4337</v>
      </c>
      <c r="C13649" s="3" t="s">
        <v>11994</v>
      </c>
      <c r="D13649" s="3">
        <v>77</v>
      </c>
      <c r="E13649" s="9" t="s">
        <v>11839</v>
      </c>
      <c r="F13649" s="7" t="s">
        <v>633</v>
      </c>
      <c r="G13649" s="7" t="s">
        <v>2726</v>
      </c>
      <c r="H13649" s="8" t="s">
        <v>5084</v>
      </c>
      <c r="I13649" s="8" t="s">
        <v>11826</v>
      </c>
      <c r="J13649" s="19">
        <v>5</v>
      </c>
      <c r="K13649" s="19" t="s">
        <v>7736</v>
      </c>
      <c r="L13649" s="11">
        <v>2.4</v>
      </c>
      <c r="M13649" s="11"/>
      <c r="N13649" s="24"/>
      <c r="P13649" s="32"/>
      <c r="T13649" s="19"/>
      <c r="U13649" s="3">
        <v>84</v>
      </c>
      <c r="X13649" t="str">
        <f t="shared" si="833"/>
        <v/>
      </c>
      <c r="Z13649" t="str">
        <f t="shared" si="834"/>
        <v/>
      </c>
      <c r="AB13649" s="9"/>
      <c r="AC13649" t="s">
        <v>5084</v>
      </c>
      <c r="AD13649">
        <f t="shared" si="835"/>
        <v>0</v>
      </c>
      <c r="AF13649" s="3"/>
      <c r="AG13649" t="s">
        <v>4338</v>
      </c>
      <c r="AH13649" s="9" t="s">
        <v>4925</v>
      </c>
    </row>
    <row r="13650" spans="1:34" ht="10.95" customHeight="1" outlineLevel="1" x14ac:dyDescent="0.25">
      <c r="A13650" t="s">
        <v>4337</v>
      </c>
      <c r="C13650" s="3" t="s">
        <v>11994</v>
      </c>
      <c r="D13650" s="3">
        <v>78</v>
      </c>
      <c r="E13650" s="9" t="s">
        <v>11839</v>
      </c>
      <c r="F13650" s="7" t="s">
        <v>1109</v>
      </c>
      <c r="G13650" s="7" t="s">
        <v>4911</v>
      </c>
      <c r="H13650" s="8" t="s">
        <v>5084</v>
      </c>
      <c r="I13650" s="8" t="s">
        <v>11826</v>
      </c>
      <c r="J13650" s="19">
        <v>5</v>
      </c>
      <c r="K13650" s="19" t="s">
        <v>7736</v>
      </c>
      <c r="L13650" s="11">
        <v>2.1</v>
      </c>
      <c r="M13650" s="11"/>
      <c r="N13650" s="24"/>
      <c r="P13650" s="32"/>
      <c r="T13650" s="19"/>
      <c r="U13650" s="3">
        <v>85</v>
      </c>
      <c r="X13650" t="str">
        <f t="shared" si="833"/>
        <v/>
      </c>
      <c r="Z13650" t="str">
        <f t="shared" si="834"/>
        <v/>
      </c>
      <c r="AB13650" s="9"/>
      <c r="AC13650" t="s">
        <v>5084</v>
      </c>
      <c r="AD13650">
        <f t="shared" si="835"/>
        <v>0</v>
      </c>
      <c r="AF13650" s="3"/>
      <c r="AG13650" t="s">
        <v>4338</v>
      </c>
      <c r="AH13650" s="9" t="s">
        <v>4925</v>
      </c>
    </row>
    <row r="13651" spans="1:34" ht="10.95" customHeight="1" outlineLevel="1" x14ac:dyDescent="0.25">
      <c r="A13651" t="s">
        <v>4337</v>
      </c>
      <c r="C13651" s="3" t="s">
        <v>11994</v>
      </c>
      <c r="D13651" s="3">
        <v>79</v>
      </c>
      <c r="E13651" s="9" t="s">
        <v>11839</v>
      </c>
      <c r="F13651" s="7" t="s">
        <v>1111</v>
      </c>
      <c r="G13651" s="7" t="s">
        <v>4011</v>
      </c>
      <c r="H13651" s="8" t="s">
        <v>5084</v>
      </c>
      <c r="I13651" s="8" t="s">
        <v>11826</v>
      </c>
      <c r="J13651" s="19">
        <v>5</v>
      </c>
      <c r="K13651" s="19" t="s">
        <v>7736</v>
      </c>
      <c r="L13651" s="11">
        <v>2.1</v>
      </c>
      <c r="M13651" s="11"/>
      <c r="N13651" s="24"/>
      <c r="P13651" s="32"/>
      <c r="T13651" s="19"/>
      <c r="U13651" s="3">
        <v>86</v>
      </c>
      <c r="X13651" t="str">
        <f t="shared" si="833"/>
        <v/>
      </c>
      <c r="Z13651" t="str">
        <f t="shared" si="834"/>
        <v/>
      </c>
      <c r="AB13651" s="9"/>
      <c r="AC13651" t="s">
        <v>5084</v>
      </c>
      <c r="AD13651">
        <f t="shared" si="835"/>
        <v>0</v>
      </c>
      <c r="AF13651" s="3"/>
      <c r="AG13651" t="s">
        <v>4338</v>
      </c>
      <c r="AH13651" s="9" t="s">
        <v>4925</v>
      </c>
    </row>
    <row r="13652" spans="1:34" ht="10.95" customHeight="1" outlineLevel="1" x14ac:dyDescent="0.25">
      <c r="A13652" t="s">
        <v>4337</v>
      </c>
      <c r="C13652" s="3" t="s">
        <v>11994</v>
      </c>
      <c r="D13652" s="3">
        <v>80</v>
      </c>
      <c r="E13652" s="9" t="s">
        <v>11839</v>
      </c>
      <c r="F13652" s="7" t="s">
        <v>4619</v>
      </c>
      <c r="G13652" s="7" t="s">
        <v>6109</v>
      </c>
      <c r="H13652" s="8" t="s">
        <v>5084</v>
      </c>
      <c r="I13652" s="8" t="s">
        <v>11826</v>
      </c>
      <c r="J13652" s="19">
        <v>5</v>
      </c>
      <c r="K13652" s="19" t="s">
        <v>7738</v>
      </c>
      <c r="L13652" s="11"/>
      <c r="M13652" s="11"/>
      <c r="N13652" s="24"/>
      <c r="P13652" s="32"/>
      <c r="T13652" s="19"/>
      <c r="U13652" s="3">
        <v>87</v>
      </c>
      <c r="X13652" t="str">
        <f t="shared" si="833"/>
        <v/>
      </c>
      <c r="Z13652" t="str">
        <f t="shared" si="834"/>
        <v/>
      </c>
      <c r="AB13652" s="9"/>
      <c r="AC13652" t="s">
        <v>5084</v>
      </c>
      <c r="AD13652">
        <f t="shared" si="835"/>
        <v>0</v>
      </c>
      <c r="AF13652" s="3"/>
      <c r="AG13652" t="s">
        <v>4338</v>
      </c>
      <c r="AH13652" s="9" t="s">
        <v>4925</v>
      </c>
    </row>
    <row r="13653" spans="1:34" ht="10.95" customHeight="1" outlineLevel="1" x14ac:dyDescent="0.25">
      <c r="A13653" t="s">
        <v>4337</v>
      </c>
      <c r="C13653" s="3" t="s">
        <v>11994</v>
      </c>
      <c r="D13653" s="3">
        <v>81</v>
      </c>
      <c r="E13653" s="9" t="s">
        <v>11839</v>
      </c>
      <c r="F13653" s="7" t="s">
        <v>4912</v>
      </c>
      <c r="G13653" s="7" t="s">
        <v>1102</v>
      </c>
      <c r="H13653" s="8" t="s">
        <v>5084</v>
      </c>
      <c r="I13653" s="8" t="s">
        <v>11826</v>
      </c>
      <c r="J13653" s="19">
        <v>5</v>
      </c>
      <c r="K13653" s="19" t="s">
        <v>7738</v>
      </c>
      <c r="L13653" s="11"/>
      <c r="M13653" s="11"/>
      <c r="N13653" s="24"/>
      <c r="P13653" s="32"/>
      <c r="T13653" s="19"/>
      <c r="U13653" s="3">
        <v>88</v>
      </c>
      <c r="X13653" t="str">
        <f t="shared" si="833"/>
        <v/>
      </c>
      <c r="Z13653" t="str">
        <f t="shared" si="834"/>
        <v/>
      </c>
      <c r="AB13653" s="9"/>
      <c r="AC13653" t="s">
        <v>5084</v>
      </c>
      <c r="AD13653">
        <f t="shared" si="835"/>
        <v>0</v>
      </c>
      <c r="AF13653" s="3"/>
      <c r="AG13653" t="s">
        <v>4338</v>
      </c>
      <c r="AH13653" s="9" t="s">
        <v>4925</v>
      </c>
    </row>
    <row r="13654" spans="1:34" ht="10.95" customHeight="1" outlineLevel="1" x14ac:dyDescent="0.25">
      <c r="A13654" t="s">
        <v>4337</v>
      </c>
      <c r="C13654" s="3" t="s">
        <v>11994</v>
      </c>
      <c r="D13654" s="3">
        <v>82</v>
      </c>
      <c r="E13654" s="9" t="s">
        <v>11839</v>
      </c>
      <c r="F13654" s="7" t="s">
        <v>2661</v>
      </c>
      <c r="G13654" s="7" t="s">
        <v>4913</v>
      </c>
      <c r="H13654" s="8" t="s">
        <v>5084</v>
      </c>
      <c r="I13654" s="8" t="s">
        <v>11826</v>
      </c>
      <c r="J13654" s="19">
        <v>5</v>
      </c>
      <c r="K13654" s="19" t="s">
        <v>7738</v>
      </c>
      <c r="L13654" s="11"/>
      <c r="M13654" s="11"/>
      <c r="N13654" s="24"/>
      <c r="P13654" s="32"/>
      <c r="T13654" s="19"/>
      <c r="U13654" s="3">
        <v>89</v>
      </c>
      <c r="X13654" t="str">
        <f t="shared" si="833"/>
        <v/>
      </c>
      <c r="Z13654" t="str">
        <f t="shared" si="834"/>
        <v/>
      </c>
      <c r="AB13654" s="9"/>
      <c r="AC13654" t="s">
        <v>5084</v>
      </c>
      <c r="AD13654">
        <f t="shared" si="835"/>
        <v>0</v>
      </c>
      <c r="AF13654" s="3"/>
      <c r="AG13654" t="s">
        <v>4338</v>
      </c>
      <c r="AH13654" s="9" t="s">
        <v>4623</v>
      </c>
    </row>
    <row r="13655" spans="1:34" ht="10.95" customHeight="1" outlineLevel="1" x14ac:dyDescent="0.25">
      <c r="A13655" t="s">
        <v>4337</v>
      </c>
      <c r="C13655" s="3" t="s">
        <v>11994</v>
      </c>
      <c r="D13655" s="3">
        <v>83</v>
      </c>
      <c r="E13655" s="9" t="s">
        <v>11839</v>
      </c>
      <c r="F13655" s="7" t="s">
        <v>5983</v>
      </c>
      <c r="G13655" s="7" t="s">
        <v>4914</v>
      </c>
      <c r="H13655" s="8" t="s">
        <v>5084</v>
      </c>
      <c r="I13655" s="8" t="s">
        <v>11826</v>
      </c>
      <c r="J13655" s="19">
        <v>5</v>
      </c>
      <c r="K13655" s="19" t="s">
        <v>7738</v>
      </c>
      <c r="L13655" s="11"/>
      <c r="M13655" s="11"/>
      <c r="N13655" s="24"/>
      <c r="P13655" s="32"/>
      <c r="T13655" s="19"/>
      <c r="U13655" s="3">
        <v>90</v>
      </c>
      <c r="X13655" t="str">
        <f t="shared" si="833"/>
        <v/>
      </c>
      <c r="Z13655" t="str">
        <f t="shared" si="834"/>
        <v/>
      </c>
      <c r="AB13655" s="9"/>
      <c r="AC13655" t="s">
        <v>5084</v>
      </c>
      <c r="AD13655">
        <f t="shared" si="835"/>
        <v>0</v>
      </c>
      <c r="AF13655" s="3"/>
      <c r="AG13655" t="s">
        <v>4338</v>
      </c>
      <c r="AH13655" s="9" t="s">
        <v>4623</v>
      </c>
    </row>
    <row r="13656" spans="1:34" ht="10.95" customHeight="1" outlineLevel="1" x14ac:dyDescent="0.25">
      <c r="A13656" t="s">
        <v>4337</v>
      </c>
      <c r="C13656" s="3" t="s">
        <v>11994</v>
      </c>
      <c r="D13656" s="3">
        <v>84</v>
      </c>
      <c r="E13656" s="9" t="s">
        <v>11839</v>
      </c>
      <c r="F13656" s="7" t="s">
        <v>4614</v>
      </c>
      <c r="G13656" s="7" t="s">
        <v>1102</v>
      </c>
      <c r="H13656" s="8" t="s">
        <v>5084</v>
      </c>
      <c r="I13656" s="8" t="s">
        <v>11826</v>
      </c>
      <c r="J13656" s="19">
        <v>5</v>
      </c>
      <c r="K13656" s="19" t="s">
        <v>7738</v>
      </c>
      <c r="L13656" s="11"/>
      <c r="M13656" s="11"/>
      <c r="N13656" s="24"/>
      <c r="P13656" s="32"/>
      <c r="T13656" s="19"/>
      <c r="U13656" s="3">
        <v>91</v>
      </c>
      <c r="X13656" t="str">
        <f t="shared" si="833"/>
        <v/>
      </c>
      <c r="Z13656" t="str">
        <f t="shared" si="834"/>
        <v/>
      </c>
      <c r="AB13656" s="9"/>
      <c r="AC13656" t="s">
        <v>5084</v>
      </c>
      <c r="AD13656">
        <f t="shared" si="835"/>
        <v>0</v>
      </c>
      <c r="AF13656" s="3"/>
      <c r="AG13656" t="s">
        <v>4338</v>
      </c>
      <c r="AH13656" s="9" t="s">
        <v>4623</v>
      </c>
    </row>
    <row r="13657" spans="1:34" ht="10.95" customHeight="1" outlineLevel="1" x14ac:dyDescent="0.25">
      <c r="A13657" t="s">
        <v>4337</v>
      </c>
      <c r="C13657" s="3" t="s">
        <v>11994</v>
      </c>
      <c r="D13657" s="3">
        <v>85</v>
      </c>
      <c r="E13657" s="9" t="s">
        <v>11839</v>
      </c>
      <c r="F13657" s="7" t="s">
        <v>3868</v>
      </c>
      <c r="G13657" s="7" t="s">
        <v>3869</v>
      </c>
      <c r="H13657" s="8" t="s">
        <v>5084</v>
      </c>
      <c r="I13657" s="8" t="s">
        <v>11826</v>
      </c>
      <c r="J13657" s="19">
        <v>5</v>
      </c>
      <c r="K13657" s="19" t="s">
        <v>7738</v>
      </c>
      <c r="L13657" s="11"/>
      <c r="M13657" s="11"/>
      <c r="N13657" s="24"/>
      <c r="P13657" s="32"/>
      <c r="T13657" s="19"/>
      <c r="U13657" s="3">
        <v>92</v>
      </c>
      <c r="X13657" t="str">
        <f t="shared" si="833"/>
        <v/>
      </c>
      <c r="Z13657" t="str">
        <f t="shared" si="834"/>
        <v/>
      </c>
      <c r="AB13657" s="9"/>
      <c r="AC13657" t="s">
        <v>5084</v>
      </c>
      <c r="AD13657">
        <f t="shared" si="835"/>
        <v>0</v>
      </c>
      <c r="AF13657" s="3"/>
      <c r="AG13657" t="s">
        <v>4338</v>
      </c>
      <c r="AH13657" s="9" t="s">
        <v>4526</v>
      </c>
    </row>
    <row r="13658" spans="1:34" ht="10.95" customHeight="1" outlineLevel="1" x14ac:dyDescent="0.25">
      <c r="A13658" t="s">
        <v>4337</v>
      </c>
      <c r="C13658" s="3" t="s">
        <v>11994</v>
      </c>
      <c r="D13658" s="3">
        <v>86</v>
      </c>
      <c r="E13658" s="9" t="s">
        <v>11839</v>
      </c>
      <c r="F13658" s="7" t="s">
        <v>4370</v>
      </c>
      <c r="G13658" s="7" t="s">
        <v>2297</v>
      </c>
      <c r="H13658" s="8" t="s">
        <v>5084</v>
      </c>
      <c r="I13658" s="8" t="s">
        <v>11826</v>
      </c>
      <c r="J13658" s="19">
        <v>5</v>
      </c>
      <c r="K13658" s="19" t="s">
        <v>7738</v>
      </c>
      <c r="L13658" s="11"/>
      <c r="M13658" s="11"/>
      <c r="N13658" s="24"/>
      <c r="P13658" s="32"/>
      <c r="T13658" s="19"/>
      <c r="U13658" s="3">
        <v>93</v>
      </c>
      <c r="X13658" t="str">
        <f t="shared" si="833"/>
        <v/>
      </c>
      <c r="Z13658" t="str">
        <f t="shared" si="834"/>
        <v/>
      </c>
      <c r="AB13658" s="9"/>
      <c r="AC13658" t="s">
        <v>5084</v>
      </c>
      <c r="AD13658">
        <f t="shared" si="835"/>
        <v>0</v>
      </c>
      <c r="AF13658" s="3"/>
      <c r="AG13658" t="s">
        <v>4338</v>
      </c>
      <c r="AH13658" s="9" t="s">
        <v>4526</v>
      </c>
    </row>
    <row r="13659" spans="1:34" ht="10.95" customHeight="1" outlineLevel="1" x14ac:dyDescent="0.25">
      <c r="A13659" t="s">
        <v>4337</v>
      </c>
      <c r="C13659" s="3" t="s">
        <v>11994</v>
      </c>
      <c r="D13659" s="3">
        <v>87</v>
      </c>
      <c r="E13659" s="9" t="s">
        <v>11839</v>
      </c>
      <c r="F13659" s="7" t="s">
        <v>3870</v>
      </c>
      <c r="G13659" s="7" t="s">
        <v>4011</v>
      </c>
      <c r="H13659" s="8" t="s">
        <v>5084</v>
      </c>
      <c r="I13659" s="8" t="s">
        <v>11826</v>
      </c>
      <c r="J13659" s="19">
        <v>5</v>
      </c>
      <c r="K13659" s="19" t="s">
        <v>7738</v>
      </c>
      <c r="L13659" s="11"/>
      <c r="M13659" s="11"/>
      <c r="N13659" s="24"/>
      <c r="P13659" s="32"/>
      <c r="T13659" s="19"/>
      <c r="U13659" s="3">
        <v>94</v>
      </c>
      <c r="X13659" t="str">
        <f t="shared" si="833"/>
        <v/>
      </c>
      <c r="Z13659" t="str">
        <f t="shared" si="834"/>
        <v/>
      </c>
      <c r="AB13659" s="9"/>
      <c r="AC13659" t="s">
        <v>5084</v>
      </c>
      <c r="AD13659">
        <f t="shared" si="835"/>
        <v>0</v>
      </c>
      <c r="AF13659" s="3"/>
      <c r="AG13659" t="s">
        <v>4338</v>
      </c>
      <c r="AH13659" s="9" t="s">
        <v>5044</v>
      </c>
    </row>
    <row r="13660" spans="1:34" ht="10.95" customHeight="1" outlineLevel="1" x14ac:dyDescent="0.25">
      <c r="A13660" t="s">
        <v>4337</v>
      </c>
      <c r="C13660" s="3" t="s">
        <v>11994</v>
      </c>
      <c r="D13660" s="3">
        <v>88</v>
      </c>
      <c r="E13660" s="9">
        <v>1934</v>
      </c>
      <c r="F13660" s="7" t="s">
        <v>1533</v>
      </c>
      <c r="G13660" s="7" t="s">
        <v>1199</v>
      </c>
      <c r="H13660" s="8" t="s">
        <v>3874</v>
      </c>
      <c r="I13660" s="8" t="s">
        <v>11835</v>
      </c>
      <c r="J13660" s="19">
        <v>2</v>
      </c>
      <c r="K13660" s="19" t="s">
        <v>7738</v>
      </c>
      <c r="L13660" s="11"/>
      <c r="M13660" s="11"/>
      <c r="N13660" s="24"/>
      <c r="P13660" s="32"/>
      <c r="T13660" s="19"/>
      <c r="U13660" s="3">
        <v>101</v>
      </c>
      <c r="X13660" t="str">
        <f t="shared" si="833"/>
        <v/>
      </c>
      <c r="Z13660" t="str">
        <f t="shared" si="834"/>
        <v/>
      </c>
      <c r="AB13660" s="9"/>
      <c r="AC13660" t="s">
        <v>3874</v>
      </c>
      <c r="AD13660">
        <f t="shared" si="835"/>
        <v>0</v>
      </c>
      <c r="AF13660" s="3"/>
      <c r="AG13660" t="s">
        <v>4338</v>
      </c>
      <c r="AH13660" s="9" t="s">
        <v>4613</v>
      </c>
    </row>
    <row r="13661" spans="1:34" ht="10.95" customHeight="1" outlineLevel="1" x14ac:dyDescent="0.25">
      <c r="A13661" t="s">
        <v>4337</v>
      </c>
      <c r="C13661" s="3" t="s">
        <v>11994</v>
      </c>
      <c r="D13661" s="3">
        <v>90</v>
      </c>
      <c r="E13661" s="9">
        <v>1934</v>
      </c>
      <c r="F13661" s="7" t="s">
        <v>1103</v>
      </c>
      <c r="G13661" s="7" t="s">
        <v>3405</v>
      </c>
      <c r="H13661" s="8" t="s">
        <v>3875</v>
      </c>
      <c r="I13661" s="8" t="s">
        <v>11835</v>
      </c>
      <c r="J13661" s="19">
        <v>6</v>
      </c>
      <c r="K13661" s="19" t="s">
        <v>7738</v>
      </c>
      <c r="L13661" s="11"/>
      <c r="M13661" s="11"/>
      <c r="N13661" s="24"/>
      <c r="P13661" s="32"/>
      <c r="T13661" s="19"/>
      <c r="U13661" s="3">
        <v>103</v>
      </c>
      <c r="X13661" t="str">
        <f t="shared" si="833"/>
        <v/>
      </c>
      <c r="Z13661" t="str">
        <f t="shared" si="834"/>
        <v/>
      </c>
      <c r="AB13661" s="9"/>
      <c r="AC13661" t="s">
        <v>3875</v>
      </c>
      <c r="AD13661">
        <f t="shared" si="835"/>
        <v>0</v>
      </c>
      <c r="AF13661" s="3"/>
      <c r="AG13661" t="s">
        <v>4338</v>
      </c>
      <c r="AH13661" s="9" t="s">
        <v>4925</v>
      </c>
    </row>
    <row r="13662" spans="1:34" ht="10.95" customHeight="1" outlineLevel="1" x14ac:dyDescent="0.25">
      <c r="A13662" t="s">
        <v>4337</v>
      </c>
      <c r="C13662" s="3" t="s">
        <v>11994</v>
      </c>
      <c r="D13662" s="3">
        <v>92</v>
      </c>
      <c r="E13662" s="9">
        <v>1934</v>
      </c>
      <c r="F13662" s="7" t="s">
        <v>1106</v>
      </c>
      <c r="G13662" s="7" t="s">
        <v>11836</v>
      </c>
      <c r="H13662" s="8" t="s">
        <v>11832</v>
      </c>
      <c r="I13662" s="8" t="s">
        <v>11835</v>
      </c>
      <c r="J13662" s="19">
        <v>5</v>
      </c>
      <c r="K13662" s="19" t="s">
        <v>7738</v>
      </c>
      <c r="L13662" s="11"/>
      <c r="M13662" s="11"/>
      <c r="N13662" s="24"/>
      <c r="P13662" s="32"/>
      <c r="T13662" s="19"/>
      <c r="U13662" s="3"/>
      <c r="X13662" t="str">
        <f t="shared" si="833"/>
        <v/>
      </c>
      <c r="Z13662" t="str">
        <f t="shared" si="834"/>
        <v/>
      </c>
      <c r="AB13662" s="9"/>
      <c r="AC13662" t="s">
        <v>11832</v>
      </c>
      <c r="AD13662">
        <f t="shared" si="835"/>
        <v>0</v>
      </c>
      <c r="AF13662" s="3"/>
      <c r="AH13662" s="9"/>
    </row>
    <row r="13663" spans="1:34" ht="10.95" customHeight="1" outlineLevel="1" x14ac:dyDescent="0.25">
      <c r="A13663" t="s">
        <v>4337</v>
      </c>
      <c r="C13663" s="3" t="s">
        <v>11994</v>
      </c>
      <c r="D13663" s="3">
        <v>93</v>
      </c>
      <c r="E13663" s="9">
        <v>1934</v>
      </c>
      <c r="F13663" s="7" t="s">
        <v>1109</v>
      </c>
      <c r="G13663" s="7" t="s">
        <v>5705</v>
      </c>
      <c r="H13663" s="8" t="s">
        <v>11833</v>
      </c>
      <c r="I13663" s="8" t="s">
        <v>11835</v>
      </c>
      <c r="J13663" s="19">
        <v>5</v>
      </c>
      <c r="K13663" s="19" t="s">
        <v>7738</v>
      </c>
      <c r="L13663" s="11"/>
      <c r="M13663" s="11"/>
      <c r="N13663" s="24"/>
      <c r="P13663" s="32"/>
      <c r="T13663" s="19"/>
      <c r="U13663" s="3"/>
      <c r="X13663" t="str">
        <f t="shared" si="833"/>
        <v/>
      </c>
      <c r="Z13663" t="str">
        <f t="shared" si="834"/>
        <v/>
      </c>
      <c r="AB13663" s="9"/>
      <c r="AC13663" t="s">
        <v>11833</v>
      </c>
      <c r="AD13663">
        <f t="shared" si="835"/>
        <v>0</v>
      </c>
      <c r="AF13663" s="3"/>
      <c r="AH13663" s="9"/>
    </row>
    <row r="13664" spans="1:34" ht="10.95" customHeight="1" outlineLevel="1" x14ac:dyDescent="0.25">
      <c r="A13664" t="s">
        <v>4337</v>
      </c>
      <c r="C13664" s="3" t="s">
        <v>11994</v>
      </c>
      <c r="D13664" s="3">
        <v>94</v>
      </c>
      <c r="E13664" s="9">
        <v>1934</v>
      </c>
      <c r="F13664" s="7" t="s">
        <v>4619</v>
      </c>
      <c r="G13664" s="7" t="s">
        <v>11837</v>
      </c>
      <c r="H13664" s="8" t="s">
        <v>11834</v>
      </c>
      <c r="I13664" s="8" t="s">
        <v>11835</v>
      </c>
      <c r="J13664" s="19">
        <v>5</v>
      </c>
      <c r="K13664" s="19" t="s">
        <v>7736</v>
      </c>
      <c r="L13664" s="11">
        <v>6.3</v>
      </c>
      <c r="M13664" s="11"/>
      <c r="N13664" s="24"/>
      <c r="P13664" s="32"/>
      <c r="T13664" s="19"/>
      <c r="U13664" s="3"/>
      <c r="X13664" t="str">
        <f t="shared" si="833"/>
        <v/>
      </c>
      <c r="Z13664" t="str">
        <f t="shared" si="834"/>
        <v/>
      </c>
      <c r="AB13664" s="9"/>
      <c r="AC13664" t="s">
        <v>11834</v>
      </c>
      <c r="AD13664">
        <f t="shared" si="835"/>
        <v>0</v>
      </c>
      <c r="AF13664" s="3"/>
      <c r="AH13664" s="9"/>
    </row>
    <row r="13665" spans="1:34" ht="10.95" customHeight="1" outlineLevel="1" x14ac:dyDescent="0.25">
      <c r="A13665" t="s">
        <v>4337</v>
      </c>
      <c r="C13665" s="3" t="s">
        <v>11994</v>
      </c>
      <c r="D13665" s="3">
        <v>97</v>
      </c>
      <c r="E13665" s="9">
        <v>1934</v>
      </c>
      <c r="F13665" s="7" t="s">
        <v>4370</v>
      </c>
      <c r="G13665" s="7" t="s">
        <v>4911</v>
      </c>
      <c r="H13665" s="8" t="s">
        <v>5084</v>
      </c>
      <c r="I13665" s="8" t="s">
        <v>11835</v>
      </c>
      <c r="J13665" s="19">
        <v>5</v>
      </c>
      <c r="K13665" s="19" t="s">
        <v>7738</v>
      </c>
      <c r="L13665" s="11"/>
      <c r="M13665" s="11"/>
      <c r="N13665" s="24"/>
      <c r="P13665" s="32"/>
      <c r="T13665" s="19"/>
      <c r="U13665" s="3">
        <v>110</v>
      </c>
      <c r="X13665" t="str">
        <f t="shared" si="833"/>
        <v/>
      </c>
      <c r="Z13665" t="str">
        <f t="shared" si="834"/>
        <v/>
      </c>
      <c r="AB13665" s="9"/>
      <c r="AC13665" t="s">
        <v>5084</v>
      </c>
      <c r="AD13665">
        <f t="shared" si="835"/>
        <v>0</v>
      </c>
      <c r="AF13665" s="3"/>
      <c r="AG13665" t="s">
        <v>4338</v>
      </c>
      <c r="AH13665" s="9" t="s">
        <v>4526</v>
      </c>
    </row>
    <row r="13666" spans="1:34" ht="10.95" customHeight="1" outlineLevel="1" x14ac:dyDescent="0.25">
      <c r="A13666" t="s">
        <v>4337</v>
      </c>
      <c r="C13666" s="3" t="s">
        <v>11994</v>
      </c>
      <c r="D13666" s="3">
        <v>105</v>
      </c>
      <c r="E13666" s="9">
        <v>1938</v>
      </c>
      <c r="F13666" s="7" t="s">
        <v>1533</v>
      </c>
      <c r="G13666" s="7" t="s">
        <v>6710</v>
      </c>
      <c r="H13666" s="8" t="s">
        <v>5084</v>
      </c>
      <c r="I13666" s="8" t="s">
        <v>11838</v>
      </c>
      <c r="J13666" s="19">
        <v>5</v>
      </c>
      <c r="K13666" s="19" t="s">
        <v>7738</v>
      </c>
      <c r="L13666" s="11"/>
      <c r="M13666" s="11"/>
      <c r="N13666" s="24"/>
      <c r="P13666" s="32"/>
      <c r="T13666" s="19"/>
      <c r="U13666" s="3">
        <v>118</v>
      </c>
      <c r="X13666" t="str">
        <f t="shared" si="833"/>
        <v/>
      </c>
      <c r="Z13666" t="str">
        <f t="shared" si="834"/>
        <v/>
      </c>
      <c r="AB13666" s="9"/>
      <c r="AC13666" t="s">
        <v>5084</v>
      </c>
      <c r="AD13666">
        <f t="shared" si="835"/>
        <v>0</v>
      </c>
      <c r="AF13666" s="3"/>
      <c r="AG13666" t="s">
        <v>4338</v>
      </c>
      <c r="AH13666" s="9" t="s">
        <v>4613</v>
      </c>
    </row>
    <row r="13667" spans="1:34" ht="10.95" customHeight="1" outlineLevel="1" x14ac:dyDescent="0.25">
      <c r="A13667" t="s">
        <v>4337</v>
      </c>
      <c r="C13667" s="3" t="s">
        <v>11994</v>
      </c>
      <c r="D13667" s="3">
        <v>106</v>
      </c>
      <c r="E13667" s="9">
        <v>1938</v>
      </c>
      <c r="F13667" s="7" t="s">
        <v>1101</v>
      </c>
      <c r="G13667" s="7" t="s">
        <v>1123</v>
      </c>
      <c r="H13667" s="8" t="s">
        <v>5084</v>
      </c>
      <c r="I13667" s="8" t="s">
        <v>11838</v>
      </c>
      <c r="J13667" s="19">
        <v>5</v>
      </c>
      <c r="K13667" s="19" t="s">
        <v>7738</v>
      </c>
      <c r="L13667" s="11"/>
      <c r="M13667" s="11"/>
      <c r="N13667" s="24"/>
      <c r="P13667" s="32"/>
      <c r="T13667" s="19"/>
      <c r="U13667" s="3">
        <v>119</v>
      </c>
      <c r="X13667" t="str">
        <f t="shared" si="833"/>
        <v/>
      </c>
      <c r="Z13667" t="str">
        <f t="shared" si="834"/>
        <v/>
      </c>
      <c r="AB13667" s="9"/>
      <c r="AC13667" t="s">
        <v>5084</v>
      </c>
      <c r="AD13667">
        <f t="shared" si="835"/>
        <v>0</v>
      </c>
      <c r="AF13667" s="3"/>
      <c r="AG13667" t="s">
        <v>4338</v>
      </c>
      <c r="AH13667" s="9" t="s">
        <v>4925</v>
      </c>
    </row>
    <row r="13668" spans="1:34" ht="10.95" customHeight="1" outlineLevel="1" x14ac:dyDescent="0.25">
      <c r="A13668" t="s">
        <v>4337</v>
      </c>
      <c r="C13668" s="3" t="s">
        <v>11994</v>
      </c>
      <c r="D13668" s="3">
        <v>107</v>
      </c>
      <c r="E13668" s="9">
        <v>1938</v>
      </c>
      <c r="F13668" s="7" t="s">
        <v>1101</v>
      </c>
      <c r="G13668" s="7" t="s">
        <v>1289</v>
      </c>
      <c r="H13668" s="8" t="s">
        <v>5084</v>
      </c>
      <c r="I13668" s="8" t="s">
        <v>11838</v>
      </c>
      <c r="J13668" s="19">
        <v>5</v>
      </c>
      <c r="K13668" s="19" t="s">
        <v>7738</v>
      </c>
      <c r="L13668" s="11"/>
      <c r="M13668" s="11"/>
      <c r="N13668" s="24"/>
      <c r="P13668" s="32"/>
      <c r="T13668" s="19"/>
      <c r="U13668" s="3" t="s">
        <v>3962</v>
      </c>
      <c r="X13668" t="str">
        <f t="shared" si="833"/>
        <v/>
      </c>
      <c r="Z13668" t="str">
        <f t="shared" si="834"/>
        <v/>
      </c>
      <c r="AB13668" s="9"/>
      <c r="AC13668" t="s">
        <v>5084</v>
      </c>
      <c r="AD13668">
        <f t="shared" si="835"/>
        <v>0</v>
      </c>
      <c r="AF13668" s="3"/>
      <c r="AG13668" t="s">
        <v>4338</v>
      </c>
      <c r="AH13668" s="9" t="s">
        <v>4613</v>
      </c>
    </row>
    <row r="13669" spans="1:34" ht="10.95" customHeight="1" outlineLevel="1" x14ac:dyDescent="0.25">
      <c r="A13669" t="s">
        <v>4337</v>
      </c>
      <c r="C13669" s="3" t="s">
        <v>11994</v>
      </c>
      <c r="D13669" s="3">
        <v>108</v>
      </c>
      <c r="E13669" s="9">
        <v>1938</v>
      </c>
      <c r="F13669" s="7" t="s">
        <v>1103</v>
      </c>
      <c r="G13669" s="7" t="s">
        <v>6492</v>
      </c>
      <c r="H13669" s="8" t="s">
        <v>5084</v>
      </c>
      <c r="I13669" s="8" t="s">
        <v>11838</v>
      </c>
      <c r="J13669" s="19">
        <v>5</v>
      </c>
      <c r="K13669" s="19" t="s">
        <v>7738</v>
      </c>
      <c r="L13669" s="11"/>
      <c r="M13669" s="11"/>
      <c r="N13669" s="24"/>
      <c r="P13669" s="32"/>
      <c r="T13669" s="19"/>
      <c r="U13669" s="3">
        <v>120</v>
      </c>
      <c r="X13669" t="str">
        <f t="shared" si="833"/>
        <v/>
      </c>
      <c r="Z13669" t="str">
        <f t="shared" si="834"/>
        <v/>
      </c>
      <c r="AB13669" s="9"/>
      <c r="AC13669" t="s">
        <v>5084</v>
      </c>
      <c r="AD13669">
        <f t="shared" si="835"/>
        <v>0</v>
      </c>
      <c r="AF13669" s="3"/>
      <c r="AG13669" t="s">
        <v>4338</v>
      </c>
      <c r="AH13669" s="9" t="s">
        <v>4613</v>
      </c>
    </row>
    <row r="13670" spans="1:34" ht="10.95" customHeight="1" outlineLevel="1" x14ac:dyDescent="0.25">
      <c r="A13670" t="s">
        <v>4337</v>
      </c>
      <c r="C13670" s="3" t="s">
        <v>11994</v>
      </c>
      <c r="D13670" s="3">
        <v>109</v>
      </c>
      <c r="E13670" s="9">
        <v>1938</v>
      </c>
      <c r="F13670" s="7" t="s">
        <v>639</v>
      </c>
      <c r="G13670" s="7" t="s">
        <v>5040</v>
      </c>
      <c r="H13670" s="8" t="s">
        <v>5084</v>
      </c>
      <c r="I13670" s="8" t="s">
        <v>11838</v>
      </c>
      <c r="J13670" s="19">
        <v>5</v>
      </c>
      <c r="K13670" s="19" t="s">
        <v>7738</v>
      </c>
      <c r="L13670" s="11"/>
      <c r="M13670" s="11"/>
      <c r="N13670" s="24"/>
      <c r="P13670" s="32"/>
      <c r="T13670" s="19"/>
      <c r="U13670" s="3">
        <v>121</v>
      </c>
      <c r="X13670" t="str">
        <f t="shared" si="833"/>
        <v/>
      </c>
      <c r="Z13670" t="str">
        <f t="shared" si="834"/>
        <v/>
      </c>
      <c r="AB13670" s="9"/>
      <c r="AC13670" t="s">
        <v>5084</v>
      </c>
      <c r="AD13670">
        <f t="shared" si="835"/>
        <v>0</v>
      </c>
      <c r="AF13670" s="3"/>
      <c r="AG13670" t="s">
        <v>4338</v>
      </c>
      <c r="AH13670" s="9" t="s">
        <v>4613</v>
      </c>
    </row>
    <row r="13671" spans="1:34" ht="10.95" customHeight="1" outlineLevel="1" x14ac:dyDescent="0.25">
      <c r="A13671" t="s">
        <v>4337</v>
      </c>
      <c r="C13671" s="3" t="s">
        <v>11994</v>
      </c>
      <c r="D13671" s="3">
        <v>110</v>
      </c>
      <c r="E13671" s="9">
        <v>1938</v>
      </c>
      <c r="F13671" s="7" t="s">
        <v>1106</v>
      </c>
      <c r="G13671" s="7" t="s">
        <v>6664</v>
      </c>
      <c r="H13671" s="8" t="s">
        <v>5084</v>
      </c>
      <c r="I13671" s="8" t="s">
        <v>11838</v>
      </c>
      <c r="J13671" s="19">
        <v>5</v>
      </c>
      <c r="K13671" s="19" t="s">
        <v>7738</v>
      </c>
      <c r="L13671" s="11"/>
      <c r="M13671" s="11"/>
      <c r="N13671" s="24"/>
      <c r="P13671" s="32"/>
      <c r="T13671" s="19"/>
      <c r="U13671" s="3">
        <v>122</v>
      </c>
      <c r="X13671" t="str">
        <f t="shared" si="833"/>
        <v/>
      </c>
      <c r="Z13671" t="str">
        <f t="shared" si="834"/>
        <v/>
      </c>
      <c r="AB13671" s="9"/>
      <c r="AC13671" t="s">
        <v>5084</v>
      </c>
      <c r="AD13671">
        <f t="shared" si="835"/>
        <v>0</v>
      </c>
      <c r="AF13671" s="3"/>
      <c r="AG13671" t="s">
        <v>4338</v>
      </c>
      <c r="AH13671" s="9" t="s">
        <v>4623</v>
      </c>
    </row>
    <row r="13672" spans="1:34" ht="10.95" customHeight="1" outlineLevel="1" x14ac:dyDescent="0.25">
      <c r="A13672" t="s">
        <v>4337</v>
      </c>
      <c r="C13672" s="3" t="s">
        <v>11994</v>
      </c>
      <c r="D13672" s="3">
        <v>111</v>
      </c>
      <c r="E13672" s="9">
        <v>1938</v>
      </c>
      <c r="F13672" s="7" t="s">
        <v>1106</v>
      </c>
      <c r="G13672" s="7" t="s">
        <v>3876</v>
      </c>
      <c r="H13672" s="8" t="s">
        <v>5084</v>
      </c>
      <c r="I13672" s="8" t="s">
        <v>11838</v>
      </c>
      <c r="J13672" s="19">
        <v>5</v>
      </c>
      <c r="K13672" s="19" t="s">
        <v>7738</v>
      </c>
      <c r="L13672" s="11"/>
      <c r="M13672" s="11"/>
      <c r="N13672" s="24"/>
      <c r="P13672" s="32"/>
      <c r="T13672" s="19"/>
      <c r="U13672" s="3" t="s">
        <v>8030</v>
      </c>
      <c r="X13672" t="str">
        <f t="shared" si="833"/>
        <v/>
      </c>
      <c r="Z13672" t="str">
        <f t="shared" si="834"/>
        <v/>
      </c>
      <c r="AB13672" s="9"/>
      <c r="AC13672" t="s">
        <v>5084</v>
      </c>
      <c r="AD13672">
        <f t="shared" si="835"/>
        <v>0</v>
      </c>
      <c r="AF13672" s="3"/>
      <c r="AG13672" t="s">
        <v>4338</v>
      </c>
      <c r="AH13672" s="9" t="s">
        <v>4613</v>
      </c>
    </row>
    <row r="13673" spans="1:34" ht="10.95" customHeight="1" outlineLevel="1" x14ac:dyDescent="0.25">
      <c r="A13673" t="s">
        <v>4337</v>
      </c>
      <c r="C13673" s="3" t="s">
        <v>11994</v>
      </c>
      <c r="D13673" s="3">
        <v>112</v>
      </c>
      <c r="E13673" s="9">
        <v>1938</v>
      </c>
      <c r="F13673" s="7" t="s">
        <v>4883</v>
      </c>
      <c r="G13673" s="7" t="s">
        <v>2293</v>
      </c>
      <c r="H13673" s="8" t="s">
        <v>5084</v>
      </c>
      <c r="I13673" s="8" t="s">
        <v>11838</v>
      </c>
      <c r="J13673" s="19">
        <v>5</v>
      </c>
      <c r="K13673" s="19" t="s">
        <v>7738</v>
      </c>
      <c r="L13673" s="11"/>
      <c r="M13673" s="11"/>
      <c r="N13673" s="24"/>
      <c r="P13673" s="32"/>
      <c r="T13673" s="19"/>
      <c r="U13673" s="3" t="s">
        <v>8031</v>
      </c>
      <c r="X13673" t="str">
        <f t="shared" si="833"/>
        <v/>
      </c>
      <c r="Z13673" t="str">
        <f t="shared" si="834"/>
        <v/>
      </c>
      <c r="AB13673" s="9"/>
      <c r="AC13673" t="s">
        <v>5084</v>
      </c>
      <c r="AD13673">
        <f t="shared" si="835"/>
        <v>0</v>
      </c>
      <c r="AF13673" s="3"/>
      <c r="AG13673" t="s">
        <v>4338</v>
      </c>
      <c r="AH13673" s="9" t="s">
        <v>4613</v>
      </c>
    </row>
    <row r="13674" spans="1:34" ht="10.95" customHeight="1" outlineLevel="1" x14ac:dyDescent="0.25">
      <c r="A13674" t="s">
        <v>4337</v>
      </c>
      <c r="C13674" s="3" t="s">
        <v>11994</v>
      </c>
      <c r="D13674" s="3">
        <v>113</v>
      </c>
      <c r="E13674" s="9">
        <v>1938</v>
      </c>
      <c r="F13674" s="7" t="s">
        <v>1109</v>
      </c>
      <c r="G13674" s="7" t="s">
        <v>4522</v>
      </c>
      <c r="H13674" s="8" t="s">
        <v>5084</v>
      </c>
      <c r="I13674" s="8" t="s">
        <v>11838</v>
      </c>
      <c r="J13674" s="19">
        <v>5</v>
      </c>
      <c r="K13674" s="19" t="s">
        <v>7738</v>
      </c>
      <c r="L13674" s="11"/>
      <c r="M13674" s="11"/>
      <c r="N13674" s="24"/>
      <c r="P13674" s="32"/>
      <c r="T13674" s="19"/>
      <c r="U13674" s="3">
        <v>123</v>
      </c>
      <c r="X13674" t="str">
        <f t="shared" si="833"/>
        <v/>
      </c>
      <c r="Z13674" t="str">
        <f t="shared" si="834"/>
        <v/>
      </c>
      <c r="AB13674" s="9"/>
      <c r="AC13674" t="s">
        <v>5084</v>
      </c>
      <c r="AD13674">
        <f t="shared" si="835"/>
        <v>0</v>
      </c>
      <c r="AF13674" s="3"/>
      <c r="AG13674" t="s">
        <v>4338</v>
      </c>
      <c r="AH13674" s="9" t="s">
        <v>4613</v>
      </c>
    </row>
    <row r="13675" spans="1:34" ht="10.95" customHeight="1" outlineLevel="1" x14ac:dyDescent="0.25">
      <c r="A13675" t="s">
        <v>4337</v>
      </c>
      <c r="C13675" s="3" t="s">
        <v>11994</v>
      </c>
      <c r="D13675" s="3">
        <v>114</v>
      </c>
      <c r="E13675" s="9">
        <v>1938</v>
      </c>
      <c r="F13675" s="7" t="s">
        <v>1111</v>
      </c>
      <c r="G13675" s="7" t="s">
        <v>3877</v>
      </c>
      <c r="H13675" s="8" t="s">
        <v>5084</v>
      </c>
      <c r="I13675" s="8" t="s">
        <v>11838</v>
      </c>
      <c r="J13675" s="19">
        <v>5</v>
      </c>
      <c r="K13675" s="19" t="s">
        <v>7736</v>
      </c>
      <c r="L13675" s="11">
        <v>1.6</v>
      </c>
      <c r="M13675" s="11"/>
      <c r="N13675" s="24"/>
      <c r="P13675" s="32"/>
      <c r="T13675" s="19"/>
      <c r="U13675" s="3" t="s">
        <v>8032</v>
      </c>
      <c r="X13675" t="str">
        <f t="shared" si="833"/>
        <v/>
      </c>
      <c r="Z13675" t="str">
        <f t="shared" si="834"/>
        <v/>
      </c>
      <c r="AB13675" s="9"/>
      <c r="AC13675" t="s">
        <v>5084</v>
      </c>
      <c r="AD13675">
        <f t="shared" si="835"/>
        <v>0</v>
      </c>
      <c r="AF13675" s="3"/>
      <c r="AG13675" t="s">
        <v>4338</v>
      </c>
      <c r="AH13675" s="9" t="s">
        <v>4925</v>
      </c>
    </row>
    <row r="13676" spans="1:34" ht="10.95" customHeight="1" outlineLevel="1" x14ac:dyDescent="0.25">
      <c r="A13676" t="s">
        <v>4337</v>
      </c>
      <c r="C13676" s="3" t="s">
        <v>11994</v>
      </c>
      <c r="D13676" s="3">
        <v>115</v>
      </c>
      <c r="E13676" s="9">
        <v>1938</v>
      </c>
      <c r="F13676" s="7" t="s">
        <v>4619</v>
      </c>
      <c r="G13676" s="7" t="s">
        <v>5799</v>
      </c>
      <c r="H13676" s="8" t="s">
        <v>5084</v>
      </c>
      <c r="I13676" s="8" t="s">
        <v>11838</v>
      </c>
      <c r="J13676" s="19">
        <v>5</v>
      </c>
      <c r="K13676" s="19" t="s">
        <v>7736</v>
      </c>
      <c r="L13676" s="11">
        <v>0.6</v>
      </c>
      <c r="M13676" s="11"/>
      <c r="N13676" s="24"/>
      <c r="P13676" s="32"/>
      <c r="T13676" s="19"/>
      <c r="U13676" s="3">
        <v>124</v>
      </c>
      <c r="X13676" t="str">
        <f t="shared" si="833"/>
        <v/>
      </c>
      <c r="Z13676" t="str">
        <f t="shared" si="834"/>
        <v/>
      </c>
      <c r="AB13676" s="9"/>
      <c r="AC13676" t="s">
        <v>5084</v>
      </c>
      <c r="AD13676">
        <f t="shared" si="835"/>
        <v>0</v>
      </c>
      <c r="AF13676" s="3"/>
      <c r="AG13676" t="s">
        <v>4338</v>
      </c>
      <c r="AH13676" s="9" t="s">
        <v>4613</v>
      </c>
    </row>
    <row r="13677" spans="1:34" ht="10.95" customHeight="1" outlineLevel="1" x14ac:dyDescent="0.25">
      <c r="A13677" t="s">
        <v>4337</v>
      </c>
      <c r="C13677" s="3" t="s">
        <v>11994</v>
      </c>
      <c r="D13677" s="3">
        <v>116</v>
      </c>
      <c r="E13677" s="9">
        <v>1938</v>
      </c>
      <c r="F13677" s="7" t="s">
        <v>5983</v>
      </c>
      <c r="G13677" s="7" t="s">
        <v>3878</v>
      </c>
      <c r="H13677" s="8" t="s">
        <v>5084</v>
      </c>
      <c r="I13677" s="8" t="s">
        <v>11838</v>
      </c>
      <c r="J13677" s="19">
        <v>5</v>
      </c>
      <c r="K13677" s="19" t="s">
        <v>7738</v>
      </c>
      <c r="L13677" s="11"/>
      <c r="M13677" s="11"/>
      <c r="N13677" s="24"/>
      <c r="P13677" s="32"/>
      <c r="T13677" s="19"/>
      <c r="U13677" s="3">
        <v>125</v>
      </c>
      <c r="X13677" t="str">
        <f t="shared" si="833"/>
        <v/>
      </c>
      <c r="Z13677" t="str">
        <f t="shared" si="834"/>
        <v/>
      </c>
      <c r="AB13677" s="9"/>
      <c r="AC13677" t="s">
        <v>5084</v>
      </c>
      <c r="AD13677">
        <f t="shared" si="835"/>
        <v>0</v>
      </c>
      <c r="AF13677" s="3"/>
      <c r="AG13677" t="s">
        <v>4338</v>
      </c>
      <c r="AH13677" s="9" t="s">
        <v>4925</v>
      </c>
    </row>
    <row r="13678" spans="1:34" ht="10.95" customHeight="1" outlineLevel="1" x14ac:dyDescent="0.25">
      <c r="A13678" t="s">
        <v>4337</v>
      </c>
      <c r="C13678" s="3" t="s">
        <v>11994</v>
      </c>
      <c r="D13678" s="3">
        <v>117</v>
      </c>
      <c r="E13678" s="9">
        <v>1938</v>
      </c>
      <c r="F13678" s="7" t="s">
        <v>4614</v>
      </c>
      <c r="G13678" s="7" t="s">
        <v>1661</v>
      </c>
      <c r="H13678" s="8" t="s">
        <v>5084</v>
      </c>
      <c r="I13678" s="8" t="s">
        <v>11838</v>
      </c>
      <c r="J13678" s="19">
        <v>5</v>
      </c>
      <c r="K13678" s="19" t="s">
        <v>7738</v>
      </c>
      <c r="L13678" s="11"/>
      <c r="M13678" s="11"/>
      <c r="N13678" s="24"/>
      <c r="P13678" s="32"/>
      <c r="T13678" s="19"/>
      <c r="U13678" s="3">
        <v>126</v>
      </c>
      <c r="X13678" t="str">
        <f t="shared" si="833"/>
        <v/>
      </c>
      <c r="Z13678" t="str">
        <f t="shared" si="834"/>
        <v/>
      </c>
      <c r="AB13678" s="9"/>
      <c r="AC13678" t="s">
        <v>5084</v>
      </c>
      <c r="AD13678">
        <f t="shared" si="835"/>
        <v>0</v>
      </c>
      <c r="AF13678" s="3"/>
      <c r="AG13678" t="s">
        <v>4338</v>
      </c>
      <c r="AH13678" s="9" t="s">
        <v>4925</v>
      </c>
    </row>
    <row r="13679" spans="1:34" ht="10.95" customHeight="1" outlineLevel="1" x14ac:dyDescent="0.25">
      <c r="A13679" t="s">
        <v>4337</v>
      </c>
      <c r="C13679" s="3" t="s">
        <v>11994</v>
      </c>
      <c r="D13679" s="3">
        <v>118</v>
      </c>
      <c r="E13679" s="9">
        <v>1938</v>
      </c>
      <c r="F13679" s="7" t="s">
        <v>4370</v>
      </c>
      <c r="G13679" s="7" t="s">
        <v>3832</v>
      </c>
      <c r="H13679" s="8" t="s">
        <v>5084</v>
      </c>
      <c r="I13679" s="8" t="s">
        <v>11838</v>
      </c>
      <c r="J13679" s="19">
        <v>5</v>
      </c>
      <c r="K13679" s="19" t="s">
        <v>7738</v>
      </c>
      <c r="L13679" s="11"/>
      <c r="M13679" s="11"/>
      <c r="N13679" s="24"/>
      <c r="P13679" s="32"/>
      <c r="T13679" s="19"/>
      <c r="U13679" s="3">
        <v>127</v>
      </c>
      <c r="X13679" t="str">
        <f t="shared" si="833"/>
        <v/>
      </c>
      <c r="Z13679" t="str">
        <f t="shared" si="834"/>
        <v/>
      </c>
      <c r="AB13679" s="9"/>
      <c r="AC13679" t="s">
        <v>5084</v>
      </c>
      <c r="AD13679">
        <f t="shared" si="835"/>
        <v>0</v>
      </c>
      <c r="AF13679" s="3"/>
      <c r="AG13679" t="s">
        <v>4338</v>
      </c>
      <c r="AH13679" s="9" t="s">
        <v>4623</v>
      </c>
    </row>
    <row r="13680" spans="1:34" ht="10.95" customHeight="1" outlineLevel="1" x14ac:dyDescent="0.25">
      <c r="A13680" t="s">
        <v>4337</v>
      </c>
      <c r="C13680" s="3" t="s">
        <v>11994</v>
      </c>
      <c r="D13680" s="3">
        <v>127</v>
      </c>
      <c r="E13680" s="9">
        <v>1949</v>
      </c>
      <c r="F13680" s="7" t="s">
        <v>1101</v>
      </c>
      <c r="G13680" s="7" t="s">
        <v>3879</v>
      </c>
      <c r="H13680" s="8" t="s">
        <v>5084</v>
      </c>
      <c r="I13680" s="8" t="s">
        <v>11838</v>
      </c>
      <c r="J13680" s="19">
        <v>5</v>
      </c>
      <c r="K13680" s="19" t="s">
        <v>7738</v>
      </c>
      <c r="L13680" s="11"/>
      <c r="M13680" s="11"/>
      <c r="N13680" s="24"/>
      <c r="P13680" s="32"/>
      <c r="T13680" s="19"/>
      <c r="U13680" s="3">
        <v>136</v>
      </c>
      <c r="X13680" t="str">
        <f t="shared" si="833"/>
        <v/>
      </c>
      <c r="Z13680" t="str">
        <f t="shared" si="834"/>
        <v/>
      </c>
      <c r="AB13680" s="9"/>
      <c r="AC13680" t="s">
        <v>5084</v>
      </c>
      <c r="AD13680">
        <f t="shared" si="835"/>
        <v>0</v>
      </c>
      <c r="AF13680" s="3"/>
      <c r="AG13680" t="s">
        <v>4338</v>
      </c>
      <c r="AH13680" s="9" t="s">
        <v>4613</v>
      </c>
    </row>
    <row r="13681" spans="1:34" ht="10.95" customHeight="1" outlineLevel="1" x14ac:dyDescent="0.25">
      <c r="A13681" t="s">
        <v>4337</v>
      </c>
      <c r="C13681" s="3" t="s">
        <v>11994</v>
      </c>
      <c r="D13681" s="3">
        <v>128</v>
      </c>
      <c r="E13681" s="9">
        <v>1949</v>
      </c>
      <c r="F13681" s="7" t="s">
        <v>1103</v>
      </c>
      <c r="G13681" s="7" t="s">
        <v>4009</v>
      </c>
      <c r="H13681" s="8" t="s">
        <v>5084</v>
      </c>
      <c r="I13681" s="8" t="s">
        <v>11838</v>
      </c>
      <c r="J13681" s="19">
        <v>5</v>
      </c>
      <c r="K13681" s="19" t="s">
        <v>7738</v>
      </c>
      <c r="L13681" s="11"/>
      <c r="M13681" s="11"/>
      <c r="N13681" s="24"/>
      <c r="P13681" s="32"/>
      <c r="T13681" s="19"/>
      <c r="U13681" s="3">
        <v>137</v>
      </c>
      <c r="X13681" t="str">
        <f t="shared" si="833"/>
        <v/>
      </c>
      <c r="Z13681" t="str">
        <f t="shared" si="834"/>
        <v/>
      </c>
      <c r="AB13681" s="9"/>
      <c r="AC13681" t="s">
        <v>5084</v>
      </c>
      <c r="AD13681">
        <f t="shared" si="835"/>
        <v>0</v>
      </c>
      <c r="AF13681" s="3"/>
      <c r="AG13681" t="s">
        <v>4338</v>
      </c>
      <c r="AH13681" s="9" t="s">
        <v>4613</v>
      </c>
    </row>
    <row r="13682" spans="1:34" ht="10.95" customHeight="1" outlineLevel="1" x14ac:dyDescent="0.25">
      <c r="A13682" t="s">
        <v>4337</v>
      </c>
      <c r="C13682" s="3" t="s">
        <v>11994</v>
      </c>
      <c r="D13682" s="3">
        <v>129</v>
      </c>
      <c r="E13682" s="9">
        <v>1949</v>
      </c>
      <c r="F13682" s="7" t="s">
        <v>639</v>
      </c>
      <c r="G13682" s="7" t="s">
        <v>6492</v>
      </c>
      <c r="H13682" s="8" t="s">
        <v>5084</v>
      </c>
      <c r="I13682" s="8" t="s">
        <v>11838</v>
      </c>
      <c r="J13682" s="19">
        <v>5</v>
      </c>
      <c r="K13682" s="19" t="s">
        <v>7738</v>
      </c>
      <c r="L13682" s="11"/>
      <c r="M13682" s="11"/>
      <c r="N13682" s="24"/>
      <c r="P13682" s="32"/>
      <c r="T13682" s="19"/>
      <c r="U13682" s="3">
        <v>138</v>
      </c>
      <c r="X13682" t="str">
        <f t="shared" si="833"/>
        <v/>
      </c>
      <c r="Z13682" t="str">
        <f t="shared" si="834"/>
        <v/>
      </c>
      <c r="AB13682" s="9"/>
      <c r="AC13682" t="s">
        <v>5084</v>
      </c>
      <c r="AD13682">
        <f t="shared" si="835"/>
        <v>0</v>
      </c>
      <c r="AF13682" s="3"/>
      <c r="AG13682" t="s">
        <v>4338</v>
      </c>
      <c r="AH13682" s="9" t="s">
        <v>4613</v>
      </c>
    </row>
    <row r="13683" spans="1:34" ht="10.95" customHeight="1" outlineLevel="1" x14ac:dyDescent="0.25">
      <c r="A13683" t="s">
        <v>4337</v>
      </c>
      <c r="C13683" s="3" t="s">
        <v>11994</v>
      </c>
      <c r="D13683" s="3">
        <v>131</v>
      </c>
      <c r="E13683" s="9">
        <v>1953</v>
      </c>
      <c r="F13683" s="7" t="s">
        <v>1533</v>
      </c>
      <c r="G13683" s="7" t="s">
        <v>593</v>
      </c>
      <c r="H13683" s="8" t="s">
        <v>5084</v>
      </c>
      <c r="I13683" s="8" t="s">
        <v>8972</v>
      </c>
      <c r="J13683" s="19">
        <v>5</v>
      </c>
      <c r="K13683" s="19" t="s">
        <v>7736</v>
      </c>
      <c r="L13683" s="11">
        <v>0.6</v>
      </c>
      <c r="M13683" s="11"/>
      <c r="N13683" s="24"/>
      <c r="P13683" s="32"/>
      <c r="T13683" s="19"/>
      <c r="U13683" s="3">
        <v>140</v>
      </c>
      <c r="X13683" t="str">
        <f t="shared" si="833"/>
        <v/>
      </c>
      <c r="Z13683" t="str">
        <f t="shared" si="834"/>
        <v/>
      </c>
      <c r="AB13683" s="9"/>
      <c r="AC13683" t="s">
        <v>5084</v>
      </c>
      <c r="AD13683">
        <f t="shared" si="835"/>
        <v>0</v>
      </c>
      <c r="AF13683" s="3"/>
      <c r="AG13683" t="s">
        <v>4338</v>
      </c>
      <c r="AH13683" s="9" t="s">
        <v>4613</v>
      </c>
    </row>
    <row r="13684" spans="1:34" ht="10.95" customHeight="1" outlineLevel="1" x14ac:dyDescent="0.25">
      <c r="A13684" t="s">
        <v>4337</v>
      </c>
      <c r="C13684" s="3" t="s">
        <v>11994</v>
      </c>
      <c r="D13684" s="3">
        <v>132</v>
      </c>
      <c r="E13684" s="9">
        <v>1953</v>
      </c>
      <c r="F13684" s="7" t="s">
        <v>1101</v>
      </c>
      <c r="G13684" s="7" t="s">
        <v>11840</v>
      </c>
      <c r="H13684" s="8" t="s">
        <v>5084</v>
      </c>
      <c r="I13684" s="8" t="s">
        <v>8972</v>
      </c>
      <c r="J13684" s="19">
        <v>3</v>
      </c>
      <c r="K13684" s="19" t="s">
        <v>7738</v>
      </c>
      <c r="L13684" s="11"/>
      <c r="M13684" s="11"/>
      <c r="N13684" s="24"/>
      <c r="P13684" s="32"/>
      <c r="T13684" s="19"/>
      <c r="U13684" s="3"/>
      <c r="X13684" t="str">
        <f t="shared" si="833"/>
        <v/>
      </c>
      <c r="Z13684" t="str">
        <f t="shared" si="834"/>
        <v/>
      </c>
      <c r="AB13684" s="9"/>
      <c r="AC13684" t="s">
        <v>5084</v>
      </c>
      <c r="AD13684">
        <f t="shared" si="835"/>
        <v>0</v>
      </c>
      <c r="AF13684" s="3"/>
      <c r="AG13684" t="s">
        <v>4338</v>
      </c>
      <c r="AH13684" s="9" t="s">
        <v>4613</v>
      </c>
    </row>
    <row r="13685" spans="1:34" ht="10.95" customHeight="1" outlineLevel="1" x14ac:dyDescent="0.25">
      <c r="A13685" t="s">
        <v>4337</v>
      </c>
      <c r="C13685" s="3" t="s">
        <v>11994</v>
      </c>
      <c r="D13685" s="3">
        <v>133</v>
      </c>
      <c r="E13685" s="9">
        <v>1953</v>
      </c>
      <c r="F13685" s="7" t="s">
        <v>1103</v>
      </c>
      <c r="G13685" s="7" t="s">
        <v>11841</v>
      </c>
      <c r="H13685" s="8" t="s">
        <v>5084</v>
      </c>
      <c r="I13685" s="8" t="s">
        <v>8972</v>
      </c>
      <c r="J13685" s="19">
        <v>5</v>
      </c>
      <c r="K13685" s="19" t="s">
        <v>7736</v>
      </c>
      <c r="L13685" s="11">
        <v>4.0999999999999996</v>
      </c>
      <c r="M13685" s="11"/>
      <c r="N13685" s="24"/>
      <c r="P13685" s="32"/>
      <c r="T13685" s="19"/>
      <c r="U13685" s="3"/>
      <c r="X13685" t="str">
        <f t="shared" si="833"/>
        <v/>
      </c>
      <c r="Z13685" t="str">
        <f t="shared" si="834"/>
        <v/>
      </c>
      <c r="AB13685" s="9"/>
      <c r="AC13685" t="s">
        <v>5084</v>
      </c>
      <c r="AD13685">
        <f t="shared" si="835"/>
        <v>0</v>
      </c>
      <c r="AF13685" s="3"/>
      <c r="AG13685" t="s">
        <v>4338</v>
      </c>
      <c r="AH13685" s="9" t="s">
        <v>4613</v>
      </c>
    </row>
    <row r="13686" spans="1:34" ht="10.95" customHeight="1" outlineLevel="1" x14ac:dyDescent="0.25">
      <c r="A13686" t="s">
        <v>4337</v>
      </c>
      <c r="C13686" s="3" t="s">
        <v>11994</v>
      </c>
      <c r="D13686" s="3">
        <v>135</v>
      </c>
      <c r="E13686" s="9">
        <v>1953</v>
      </c>
      <c r="F13686" s="7" t="s">
        <v>1287</v>
      </c>
      <c r="G13686" s="7" t="s">
        <v>11831</v>
      </c>
      <c r="H13686" s="8" t="s">
        <v>5084</v>
      </c>
      <c r="I13686" s="8" t="s">
        <v>8972</v>
      </c>
      <c r="J13686" s="19">
        <v>5</v>
      </c>
      <c r="K13686" s="19" t="s">
        <v>7738</v>
      </c>
      <c r="L13686" s="11"/>
      <c r="M13686" s="11"/>
      <c r="N13686" s="24"/>
      <c r="P13686" s="32"/>
      <c r="T13686" s="19"/>
      <c r="U13686" s="3"/>
      <c r="X13686" t="str">
        <f t="shared" si="833"/>
        <v/>
      </c>
      <c r="Z13686" t="str">
        <f t="shared" si="834"/>
        <v/>
      </c>
      <c r="AB13686" s="9"/>
      <c r="AC13686" t="s">
        <v>5084</v>
      </c>
      <c r="AD13686">
        <f t="shared" si="835"/>
        <v>0</v>
      </c>
      <c r="AF13686" s="3"/>
      <c r="AG13686" t="s">
        <v>4338</v>
      </c>
      <c r="AH13686" s="9" t="s">
        <v>4613</v>
      </c>
    </row>
    <row r="13687" spans="1:34" ht="10.95" customHeight="1" outlineLevel="1" x14ac:dyDescent="0.25">
      <c r="A13687" t="s">
        <v>4337</v>
      </c>
      <c r="C13687" s="3" t="s">
        <v>11994</v>
      </c>
      <c r="D13687" s="3">
        <v>137</v>
      </c>
      <c r="E13687" s="9">
        <v>1953</v>
      </c>
      <c r="F13687" s="7" t="s">
        <v>4883</v>
      </c>
      <c r="G13687" s="7" t="s">
        <v>11836</v>
      </c>
      <c r="H13687" s="8" t="s">
        <v>5084</v>
      </c>
      <c r="I13687" s="8" t="s">
        <v>8972</v>
      </c>
      <c r="J13687" s="19">
        <v>3</v>
      </c>
      <c r="K13687" s="19" t="s">
        <v>7738</v>
      </c>
      <c r="L13687" s="11"/>
      <c r="M13687" s="11"/>
      <c r="N13687" s="24"/>
      <c r="P13687" s="32"/>
      <c r="T13687" s="19"/>
      <c r="U13687" s="3"/>
      <c r="X13687" t="str">
        <f t="shared" si="833"/>
        <v/>
      </c>
      <c r="Z13687" t="str">
        <f t="shared" si="834"/>
        <v/>
      </c>
      <c r="AB13687" s="9"/>
      <c r="AC13687" t="s">
        <v>5084</v>
      </c>
      <c r="AD13687">
        <f t="shared" si="835"/>
        <v>0</v>
      </c>
      <c r="AF13687" s="3"/>
      <c r="AG13687" t="s">
        <v>4338</v>
      </c>
      <c r="AH13687" s="9" t="s">
        <v>4613</v>
      </c>
    </row>
    <row r="13688" spans="1:34" ht="10.95" customHeight="1" outlineLevel="1" x14ac:dyDescent="0.25">
      <c r="A13688" t="s">
        <v>4337</v>
      </c>
      <c r="C13688" s="3" t="s">
        <v>11994</v>
      </c>
      <c r="D13688" s="3">
        <v>139</v>
      </c>
      <c r="E13688" s="9">
        <v>1953</v>
      </c>
      <c r="F13688" s="7" t="s">
        <v>3880</v>
      </c>
      <c r="G13688" s="7" t="s">
        <v>3876</v>
      </c>
      <c r="H13688" s="8" t="s">
        <v>3881</v>
      </c>
      <c r="I13688" s="8" t="s">
        <v>8972</v>
      </c>
      <c r="J13688" s="19">
        <v>6</v>
      </c>
      <c r="K13688" s="19" t="s">
        <v>7738</v>
      </c>
      <c r="L13688" s="11"/>
      <c r="M13688" s="11"/>
      <c r="N13688" s="24"/>
      <c r="P13688" s="32"/>
      <c r="T13688" s="19"/>
      <c r="U13688" s="3">
        <v>148</v>
      </c>
      <c r="X13688" t="str">
        <f t="shared" si="833"/>
        <v/>
      </c>
      <c r="Z13688" t="str">
        <f t="shared" si="834"/>
        <v/>
      </c>
      <c r="AB13688" s="9"/>
      <c r="AC13688" t="s">
        <v>3881</v>
      </c>
      <c r="AD13688">
        <f t="shared" si="835"/>
        <v>0</v>
      </c>
      <c r="AF13688" s="3"/>
      <c r="AG13688" t="s">
        <v>4338</v>
      </c>
      <c r="AH13688" s="9" t="s">
        <v>4613</v>
      </c>
    </row>
    <row r="13689" spans="1:34" ht="10.95" customHeight="1" outlineLevel="1" x14ac:dyDescent="0.25">
      <c r="A13689" t="s">
        <v>4337</v>
      </c>
      <c r="C13689" s="3" t="s">
        <v>11994</v>
      </c>
      <c r="D13689" s="3">
        <v>148</v>
      </c>
      <c r="E13689" s="9">
        <v>1959</v>
      </c>
      <c r="F13689" s="7" t="s">
        <v>1109</v>
      </c>
      <c r="G13689" s="7" t="s">
        <v>11842</v>
      </c>
      <c r="H13689" s="8" t="s">
        <v>11843</v>
      </c>
      <c r="I13689" s="8" t="s">
        <v>11844</v>
      </c>
      <c r="J13689" s="19">
        <v>5</v>
      </c>
      <c r="K13689" s="19" t="s">
        <v>7738</v>
      </c>
      <c r="L13689" s="11"/>
      <c r="M13689" s="11"/>
      <c r="N13689" s="24"/>
      <c r="P13689" s="32"/>
      <c r="T13689" s="19"/>
      <c r="U13689" s="3"/>
      <c r="X13689" t="str">
        <f t="shared" si="833"/>
        <v/>
      </c>
      <c r="Z13689" t="str">
        <f t="shared" si="834"/>
        <v/>
      </c>
      <c r="AB13689" s="9"/>
      <c r="AC13689" t="s">
        <v>11843</v>
      </c>
      <c r="AD13689">
        <f t="shared" si="835"/>
        <v>0</v>
      </c>
      <c r="AF13689" s="3"/>
      <c r="AH13689" s="9"/>
    </row>
    <row r="13690" spans="1:34" ht="10.95" customHeight="1" outlineLevel="1" x14ac:dyDescent="0.25">
      <c r="A13690" t="s">
        <v>4337</v>
      </c>
      <c r="C13690" s="3" t="s">
        <v>11994</v>
      </c>
      <c r="D13690" s="3">
        <v>150</v>
      </c>
      <c r="E13690" s="9">
        <v>1961</v>
      </c>
      <c r="F13690" s="7" t="s">
        <v>3000</v>
      </c>
      <c r="G13690" s="7" t="s">
        <v>6139</v>
      </c>
      <c r="H13690" s="8" t="s">
        <v>3462</v>
      </c>
      <c r="I13690" s="8" t="s">
        <v>11845</v>
      </c>
      <c r="J13690" s="19">
        <v>4</v>
      </c>
      <c r="K13690" s="19" t="s">
        <v>7738</v>
      </c>
      <c r="L13690" s="11"/>
      <c r="M13690" s="11"/>
      <c r="N13690" s="24"/>
      <c r="P13690" s="32"/>
      <c r="T13690" s="19"/>
      <c r="U13690" s="3" t="s">
        <v>3446</v>
      </c>
      <c r="X13690" t="str">
        <f t="shared" si="833"/>
        <v/>
      </c>
      <c r="Z13690" t="str">
        <f t="shared" si="834"/>
        <v/>
      </c>
      <c r="AB13690" s="9"/>
      <c r="AC13690" t="s">
        <v>3462</v>
      </c>
      <c r="AD13690">
        <f t="shared" si="835"/>
        <v>0</v>
      </c>
      <c r="AF13690" s="3"/>
      <c r="AG13690" t="s">
        <v>3357</v>
      </c>
      <c r="AH13690" s="9" t="s">
        <v>4526</v>
      </c>
    </row>
    <row r="13691" spans="1:34" ht="10.95" customHeight="1" outlineLevel="1" x14ac:dyDescent="0.25">
      <c r="A13691" t="s">
        <v>4337</v>
      </c>
      <c r="C13691" s="3" t="s">
        <v>11994</v>
      </c>
      <c r="D13691" s="3">
        <v>151</v>
      </c>
      <c r="E13691" s="9">
        <v>1961</v>
      </c>
      <c r="F13691" s="7" t="s">
        <v>3001</v>
      </c>
      <c r="G13691" s="7" t="s">
        <v>2664</v>
      </c>
      <c r="H13691" s="8" t="s">
        <v>3462</v>
      </c>
      <c r="I13691" s="8" t="s">
        <v>11845</v>
      </c>
      <c r="J13691" s="19">
        <v>4</v>
      </c>
      <c r="K13691" s="19" t="s">
        <v>7738</v>
      </c>
      <c r="L13691" s="11"/>
      <c r="M13691" s="11"/>
      <c r="N13691" s="24"/>
      <c r="P13691" s="32"/>
      <c r="T13691" s="19"/>
      <c r="U13691" s="3" t="s">
        <v>2979</v>
      </c>
      <c r="X13691" t="str">
        <f t="shared" si="833"/>
        <v/>
      </c>
      <c r="Z13691" t="str">
        <f t="shared" si="834"/>
        <v/>
      </c>
      <c r="AB13691" s="9"/>
      <c r="AC13691" t="s">
        <v>3462</v>
      </c>
      <c r="AD13691">
        <f t="shared" si="835"/>
        <v>0</v>
      </c>
      <c r="AF13691" s="3"/>
      <c r="AG13691" t="s">
        <v>3357</v>
      </c>
      <c r="AH13691" s="9" t="s">
        <v>4526</v>
      </c>
    </row>
    <row r="13692" spans="1:34" ht="10.95" customHeight="1" outlineLevel="1" x14ac:dyDescent="0.25">
      <c r="A13692" t="s">
        <v>4337</v>
      </c>
      <c r="C13692" s="3" t="s">
        <v>11994</v>
      </c>
      <c r="D13692" s="3">
        <v>152</v>
      </c>
      <c r="E13692" s="9">
        <v>1961</v>
      </c>
      <c r="F13692" s="7" t="s">
        <v>3458</v>
      </c>
      <c r="G13692" s="7" t="s">
        <v>3460</v>
      </c>
      <c r="H13692" s="8" t="s">
        <v>3462</v>
      </c>
      <c r="I13692" s="8" t="s">
        <v>11845</v>
      </c>
      <c r="J13692" s="19">
        <v>4</v>
      </c>
      <c r="K13692" s="19" t="s">
        <v>7738</v>
      </c>
      <c r="L13692" s="11"/>
      <c r="M13692" s="11"/>
      <c r="N13692" s="24"/>
      <c r="P13692" s="32"/>
      <c r="T13692" s="19"/>
      <c r="U13692" s="3" t="s">
        <v>5588</v>
      </c>
      <c r="X13692" t="str">
        <f t="shared" si="833"/>
        <v/>
      </c>
      <c r="Z13692" t="str">
        <f t="shared" si="834"/>
        <v/>
      </c>
      <c r="AB13692" s="9"/>
      <c r="AC13692" t="s">
        <v>3462</v>
      </c>
      <c r="AD13692">
        <f t="shared" si="835"/>
        <v>0</v>
      </c>
      <c r="AF13692" s="3"/>
      <c r="AG13692" t="s">
        <v>3357</v>
      </c>
      <c r="AH13692" s="9" t="s">
        <v>4526</v>
      </c>
    </row>
    <row r="13693" spans="1:34" ht="10.95" customHeight="1" outlineLevel="1" x14ac:dyDescent="0.25">
      <c r="A13693" t="s">
        <v>4337</v>
      </c>
      <c r="C13693" s="3" t="s">
        <v>11994</v>
      </c>
      <c r="D13693" s="3">
        <v>153</v>
      </c>
      <c r="E13693" s="9">
        <v>1961</v>
      </c>
      <c r="F13693" s="7" t="s">
        <v>3459</v>
      </c>
      <c r="G13693" s="7" t="s">
        <v>3461</v>
      </c>
      <c r="H13693" s="8" t="s">
        <v>3462</v>
      </c>
      <c r="I13693" s="8" t="s">
        <v>11845</v>
      </c>
      <c r="J13693" s="19">
        <v>4</v>
      </c>
      <c r="K13693" s="19" t="s">
        <v>7738</v>
      </c>
      <c r="L13693" s="11"/>
      <c r="M13693" s="11"/>
      <c r="N13693" s="24"/>
      <c r="P13693" s="32"/>
      <c r="T13693" s="19"/>
      <c r="U13693" s="3" t="s">
        <v>2999</v>
      </c>
      <c r="X13693" t="str">
        <f t="shared" si="833"/>
        <v/>
      </c>
      <c r="Z13693" t="str">
        <f t="shared" si="834"/>
        <v/>
      </c>
      <c r="AB13693" s="9"/>
      <c r="AC13693" t="s">
        <v>3462</v>
      </c>
      <c r="AD13693">
        <f t="shared" si="835"/>
        <v>0</v>
      </c>
      <c r="AF13693" s="3"/>
      <c r="AG13693" t="s">
        <v>3357</v>
      </c>
      <c r="AH13693" s="9" t="s">
        <v>4526</v>
      </c>
    </row>
    <row r="13694" spans="1:34" ht="10.95" customHeight="1" outlineLevel="1" x14ac:dyDescent="0.25">
      <c r="A13694" t="s">
        <v>4337</v>
      </c>
      <c r="C13694" s="3" t="s">
        <v>11994</v>
      </c>
      <c r="D13694" s="3">
        <v>190</v>
      </c>
      <c r="E13694" s="9">
        <v>1967</v>
      </c>
      <c r="F13694" s="7" t="s">
        <v>4619</v>
      </c>
      <c r="G13694" s="7" t="s">
        <v>5401</v>
      </c>
      <c r="H13694" s="8" t="s">
        <v>11846</v>
      </c>
      <c r="I13694" s="8" t="s">
        <v>8489</v>
      </c>
      <c r="J13694" s="19">
        <v>5</v>
      </c>
      <c r="K13694" s="19" t="s">
        <v>7736</v>
      </c>
      <c r="L13694" s="11">
        <v>0.5</v>
      </c>
      <c r="M13694" s="11"/>
      <c r="N13694" s="24"/>
      <c r="P13694" s="32"/>
      <c r="T13694" s="19"/>
      <c r="U13694" s="3"/>
      <c r="X13694" t="str">
        <f t="shared" si="833"/>
        <v/>
      </c>
      <c r="Z13694" t="str">
        <f t="shared" si="834"/>
        <v/>
      </c>
      <c r="AB13694" s="9"/>
      <c r="AC13694" t="s">
        <v>11846</v>
      </c>
      <c r="AD13694">
        <f t="shared" si="835"/>
        <v>0</v>
      </c>
      <c r="AF13694" s="3"/>
      <c r="AH13694" s="9"/>
    </row>
    <row r="13695" spans="1:34" ht="10.95" customHeight="1" outlineLevel="1" x14ac:dyDescent="0.25">
      <c r="A13695" t="s">
        <v>4337</v>
      </c>
      <c r="C13695" s="3" t="s">
        <v>11994</v>
      </c>
      <c r="D13695" s="3">
        <v>191</v>
      </c>
      <c r="E13695" s="9">
        <v>1967</v>
      </c>
      <c r="F13695" s="7" t="s">
        <v>11829</v>
      </c>
      <c r="G13695" s="7" t="s">
        <v>5401</v>
      </c>
      <c r="H13695" s="8" t="s">
        <v>11846</v>
      </c>
      <c r="I13695" s="8" t="s">
        <v>8489</v>
      </c>
      <c r="J13695" s="19">
        <v>5</v>
      </c>
      <c r="K13695" s="19" t="s">
        <v>7736</v>
      </c>
      <c r="L13695" s="11">
        <v>0.5</v>
      </c>
      <c r="M13695" s="11"/>
      <c r="N13695" s="24"/>
      <c r="P13695" s="32"/>
      <c r="T13695" s="19"/>
      <c r="U13695" s="3"/>
      <c r="X13695" t="str">
        <f t="shared" si="833"/>
        <v/>
      </c>
      <c r="Z13695" t="str">
        <f t="shared" si="834"/>
        <v/>
      </c>
      <c r="AB13695" s="9"/>
      <c r="AC13695" t="s">
        <v>11846</v>
      </c>
      <c r="AD13695">
        <f t="shared" si="835"/>
        <v>0</v>
      </c>
      <c r="AF13695" s="3"/>
      <c r="AH13695" s="9"/>
    </row>
    <row r="13696" spans="1:34" ht="10.95" customHeight="1" outlineLevel="1" x14ac:dyDescent="0.25">
      <c r="A13696" t="s">
        <v>4337</v>
      </c>
      <c r="C13696" s="3" t="s">
        <v>11994</v>
      </c>
      <c r="D13696" s="3">
        <v>196</v>
      </c>
      <c r="E13696" s="9">
        <v>1968</v>
      </c>
      <c r="F13696" s="7" t="s">
        <v>4883</v>
      </c>
      <c r="G13696" s="7" t="s">
        <v>3882</v>
      </c>
      <c r="H13696" s="8" t="s">
        <v>3883</v>
      </c>
      <c r="I13696" s="8" t="s">
        <v>11847</v>
      </c>
      <c r="J13696" s="19">
        <v>6</v>
      </c>
      <c r="K13696" s="19" t="s">
        <v>7738</v>
      </c>
      <c r="L13696" s="11"/>
      <c r="M13696" s="11"/>
      <c r="N13696" s="24"/>
      <c r="P13696" s="32"/>
      <c r="T13696" s="19"/>
      <c r="U13696" s="3">
        <v>201</v>
      </c>
      <c r="X13696" t="str">
        <f t="shared" si="833"/>
        <v/>
      </c>
      <c r="Z13696" t="str">
        <f t="shared" si="834"/>
        <v/>
      </c>
      <c r="AB13696" s="9"/>
      <c r="AC13696" t="s">
        <v>3883</v>
      </c>
      <c r="AD13696">
        <f t="shared" si="835"/>
        <v>0</v>
      </c>
      <c r="AF13696" s="3"/>
      <c r="AG13696" t="s">
        <v>4338</v>
      </c>
      <c r="AH13696" s="9" t="s">
        <v>4613</v>
      </c>
    </row>
    <row r="13697" spans="1:34" ht="10.95" customHeight="1" outlineLevel="1" x14ac:dyDescent="0.25">
      <c r="A13697" t="s">
        <v>4337</v>
      </c>
      <c r="C13697" s="3" t="s">
        <v>11994</v>
      </c>
      <c r="D13697" s="3">
        <v>197</v>
      </c>
      <c r="E13697" s="9">
        <v>1968</v>
      </c>
      <c r="F13697" s="7" t="s">
        <v>1111</v>
      </c>
      <c r="G13697" s="7" t="s">
        <v>3877</v>
      </c>
      <c r="H13697" s="8" t="s">
        <v>3883</v>
      </c>
      <c r="I13697" s="8" t="s">
        <v>11847</v>
      </c>
      <c r="J13697" s="19">
        <v>6</v>
      </c>
      <c r="K13697" s="19" t="s">
        <v>7738</v>
      </c>
      <c r="L13697" s="11"/>
      <c r="M13697" s="11"/>
      <c r="N13697" s="24"/>
      <c r="P13697" s="32"/>
      <c r="T13697" s="19"/>
      <c r="U13697" s="3">
        <v>202</v>
      </c>
      <c r="X13697" t="str">
        <f t="shared" si="833"/>
        <v/>
      </c>
      <c r="Z13697" t="str">
        <f t="shared" si="834"/>
        <v/>
      </c>
      <c r="AB13697" s="9"/>
      <c r="AC13697" t="s">
        <v>3883</v>
      </c>
      <c r="AD13697">
        <f t="shared" si="835"/>
        <v>0</v>
      </c>
      <c r="AF13697" s="3"/>
      <c r="AG13697" t="s">
        <v>4338</v>
      </c>
      <c r="AH13697" s="9" t="s">
        <v>4613</v>
      </c>
    </row>
    <row r="13698" spans="1:34" ht="10.95" customHeight="1" outlineLevel="1" x14ac:dyDescent="0.25">
      <c r="A13698" t="s">
        <v>4337</v>
      </c>
      <c r="C13698" s="3" t="s">
        <v>11994</v>
      </c>
      <c r="D13698" s="3">
        <v>198</v>
      </c>
      <c r="E13698" s="9">
        <v>1968</v>
      </c>
      <c r="F13698" s="7" t="s">
        <v>6315</v>
      </c>
      <c r="G13698" s="7" t="s">
        <v>3884</v>
      </c>
      <c r="H13698" s="8" t="s">
        <v>3883</v>
      </c>
      <c r="I13698" s="8" t="s">
        <v>11847</v>
      </c>
      <c r="J13698" s="19">
        <v>6</v>
      </c>
      <c r="K13698" s="19" t="s">
        <v>7738</v>
      </c>
      <c r="L13698" s="11"/>
      <c r="M13698" s="11"/>
      <c r="N13698" s="24"/>
      <c r="P13698" s="32"/>
      <c r="T13698" s="19"/>
      <c r="U13698" s="3">
        <v>203</v>
      </c>
      <c r="X13698" t="str">
        <f t="shared" ref="X13698:X13761" si="836">IF(COUNTIF(F13698,"*fdc*"),1,"")</f>
        <v/>
      </c>
      <c r="Z13698" t="str">
        <f t="shared" ref="Z13698:Z13761" si="837">IF(COUNTIF(F13698,"*s/s*"),1,"")</f>
        <v/>
      </c>
      <c r="AB13698" s="9"/>
      <c r="AC13698" t="s">
        <v>3883</v>
      </c>
      <c r="AD13698">
        <f t="shared" si="835"/>
        <v>0</v>
      </c>
      <c r="AF13698" s="3"/>
      <c r="AG13698" t="s">
        <v>4338</v>
      </c>
      <c r="AH13698" s="9" t="s">
        <v>4613</v>
      </c>
    </row>
    <row r="13699" spans="1:34" ht="10.95" customHeight="1" outlineLevel="1" x14ac:dyDescent="0.25">
      <c r="A13699" t="s">
        <v>4337</v>
      </c>
      <c r="C13699" s="3" t="s">
        <v>11994</v>
      </c>
      <c r="D13699" s="3">
        <v>199</v>
      </c>
      <c r="E13699" s="9">
        <v>1968</v>
      </c>
      <c r="F13699" s="7" t="s">
        <v>3885</v>
      </c>
      <c r="G13699" s="7" t="s">
        <v>6250</v>
      </c>
      <c r="H13699" s="8" t="s">
        <v>3883</v>
      </c>
      <c r="I13699" s="8" t="s">
        <v>11847</v>
      </c>
      <c r="J13699" s="19">
        <v>6</v>
      </c>
      <c r="K13699" s="19" t="s">
        <v>7738</v>
      </c>
      <c r="L13699" s="11"/>
      <c r="M13699" s="11"/>
      <c r="N13699" s="24"/>
      <c r="P13699" s="32"/>
      <c r="T13699" s="19"/>
      <c r="U13699" s="3">
        <v>204</v>
      </c>
      <c r="X13699" t="str">
        <f t="shared" si="836"/>
        <v/>
      </c>
      <c r="Z13699" t="str">
        <f t="shared" si="837"/>
        <v/>
      </c>
      <c r="AB13699" s="9"/>
      <c r="AC13699" t="s">
        <v>3883</v>
      </c>
      <c r="AD13699">
        <f t="shared" si="835"/>
        <v>0</v>
      </c>
      <c r="AF13699" s="3"/>
      <c r="AG13699" t="s">
        <v>4338</v>
      </c>
      <c r="AH13699" s="9" t="s">
        <v>4613</v>
      </c>
    </row>
    <row r="13700" spans="1:34" ht="10.95" customHeight="1" outlineLevel="1" x14ac:dyDescent="0.25">
      <c r="A13700" t="s">
        <v>4337</v>
      </c>
      <c r="C13700" s="3" t="s">
        <v>11994</v>
      </c>
      <c r="D13700" s="3">
        <v>204</v>
      </c>
      <c r="E13700" s="9">
        <v>1968</v>
      </c>
      <c r="F13700" s="7" t="s">
        <v>11830</v>
      </c>
      <c r="G13700" s="7" t="s">
        <v>5401</v>
      </c>
      <c r="H13700" s="8" t="s">
        <v>11716</v>
      </c>
      <c r="I13700" s="8" t="s">
        <v>11848</v>
      </c>
      <c r="J13700" s="19">
        <v>3</v>
      </c>
      <c r="K13700" s="19" t="s">
        <v>7738</v>
      </c>
      <c r="L13700" s="11"/>
      <c r="M13700" s="11"/>
      <c r="N13700" s="24"/>
      <c r="P13700" s="32"/>
      <c r="T13700" s="19"/>
      <c r="U13700" s="3"/>
      <c r="X13700" t="str">
        <f t="shared" si="836"/>
        <v/>
      </c>
      <c r="Z13700" t="str">
        <f t="shared" si="837"/>
        <v/>
      </c>
      <c r="AB13700" s="9"/>
      <c r="AC13700" t="s">
        <v>11716</v>
      </c>
      <c r="AD13700">
        <f t="shared" si="835"/>
        <v>0</v>
      </c>
      <c r="AF13700" s="3"/>
      <c r="AH13700" s="9"/>
    </row>
    <row r="13701" spans="1:34" ht="10.95" customHeight="1" outlineLevel="1" x14ac:dyDescent="0.25">
      <c r="A13701" t="s">
        <v>4337</v>
      </c>
      <c r="C13701" s="3" t="s">
        <v>11994</v>
      </c>
      <c r="D13701" s="3">
        <v>214</v>
      </c>
      <c r="E13701" s="9">
        <v>1968</v>
      </c>
      <c r="F13701" s="7" t="s">
        <v>11828</v>
      </c>
      <c r="G13701" s="7" t="s">
        <v>5401</v>
      </c>
      <c r="H13701" s="8" t="s">
        <v>11716</v>
      </c>
      <c r="I13701" s="8" t="s">
        <v>11848</v>
      </c>
      <c r="J13701" s="19">
        <v>5</v>
      </c>
      <c r="K13701" s="19" t="s">
        <v>7738</v>
      </c>
      <c r="L13701" s="11"/>
      <c r="M13701" s="11"/>
      <c r="N13701" s="24"/>
      <c r="P13701" s="32"/>
      <c r="T13701" s="19"/>
      <c r="U13701" s="3"/>
      <c r="X13701" t="str">
        <f t="shared" si="836"/>
        <v/>
      </c>
      <c r="Z13701" t="str">
        <f t="shared" si="837"/>
        <v/>
      </c>
      <c r="AB13701" s="9"/>
      <c r="AC13701" t="s">
        <v>11716</v>
      </c>
      <c r="AD13701">
        <f t="shared" si="835"/>
        <v>0</v>
      </c>
      <c r="AF13701" s="3"/>
      <c r="AH13701" s="9"/>
    </row>
    <row r="13702" spans="1:34" ht="10.95" customHeight="1" outlineLevel="1" x14ac:dyDescent="0.25">
      <c r="A13702" t="s">
        <v>4337</v>
      </c>
      <c r="C13702" s="3" t="s">
        <v>11994</v>
      </c>
      <c r="D13702" s="3">
        <v>218</v>
      </c>
      <c r="E13702" s="9">
        <v>1968</v>
      </c>
      <c r="F13702" s="10" t="s">
        <v>3873</v>
      </c>
      <c r="G13702" s="7" t="s">
        <v>5401</v>
      </c>
      <c r="H13702" s="8" t="s">
        <v>11716</v>
      </c>
      <c r="I13702" s="8" t="s">
        <v>11848</v>
      </c>
      <c r="J13702" s="19">
        <v>5</v>
      </c>
      <c r="K13702" s="19" t="s">
        <v>7738</v>
      </c>
      <c r="L13702" s="11"/>
      <c r="M13702" s="11"/>
      <c r="N13702" s="24"/>
      <c r="P13702" s="32"/>
      <c r="T13702" s="19"/>
      <c r="U13702" s="3"/>
      <c r="X13702" t="str">
        <f t="shared" si="836"/>
        <v/>
      </c>
      <c r="Z13702" t="str">
        <f t="shared" si="837"/>
        <v/>
      </c>
      <c r="AB13702" s="9"/>
      <c r="AC13702" t="s">
        <v>11716</v>
      </c>
      <c r="AD13702">
        <f t="shared" si="835"/>
        <v>0</v>
      </c>
      <c r="AF13702" s="3"/>
      <c r="AH13702" s="9"/>
    </row>
    <row r="13703" spans="1:34" ht="10.95" customHeight="1" outlineLevel="1" x14ac:dyDescent="0.25">
      <c r="A13703" t="s">
        <v>4337</v>
      </c>
      <c r="C13703" s="3" t="s">
        <v>11994</v>
      </c>
      <c r="D13703" s="3">
        <v>247</v>
      </c>
      <c r="E13703" s="9">
        <v>1971</v>
      </c>
      <c r="F13703" s="7" t="s">
        <v>1604</v>
      </c>
      <c r="G13703" s="7" t="s">
        <v>5401</v>
      </c>
      <c r="H13703" s="8" t="s">
        <v>11716</v>
      </c>
      <c r="I13703" s="8" t="s">
        <v>11848</v>
      </c>
      <c r="J13703" s="19">
        <v>5</v>
      </c>
      <c r="K13703" s="19" t="s">
        <v>7738</v>
      </c>
      <c r="L13703" s="11"/>
      <c r="M13703" s="11"/>
      <c r="N13703" s="24"/>
      <c r="P13703" s="32"/>
      <c r="T13703" s="19"/>
      <c r="U13703" s="3"/>
      <c r="X13703" t="str">
        <f t="shared" si="836"/>
        <v/>
      </c>
      <c r="Z13703" t="str">
        <f t="shared" si="837"/>
        <v/>
      </c>
      <c r="AB13703" s="9"/>
      <c r="AC13703" t="s">
        <v>11716</v>
      </c>
      <c r="AD13703">
        <f t="shared" ref="AD13703:AD13766" si="838">COUNTIF(H13703,"*Fuji*")</f>
        <v>0</v>
      </c>
      <c r="AF13703" s="3"/>
      <c r="AH13703" s="9"/>
    </row>
    <row r="13704" spans="1:34" ht="10.95" customHeight="1" outlineLevel="1" x14ac:dyDescent="0.25">
      <c r="A13704" t="s">
        <v>4337</v>
      </c>
      <c r="C13704" s="3" t="s">
        <v>11994</v>
      </c>
      <c r="D13704" s="3">
        <v>248</v>
      </c>
      <c r="E13704" s="9">
        <v>1971</v>
      </c>
      <c r="F13704" s="7" t="s">
        <v>817</v>
      </c>
      <c r="G13704" s="7" t="s">
        <v>5401</v>
      </c>
      <c r="H13704" s="8" t="s">
        <v>11716</v>
      </c>
      <c r="I13704" s="8" t="s">
        <v>11848</v>
      </c>
      <c r="J13704" s="19">
        <v>5</v>
      </c>
      <c r="K13704" s="19" t="s">
        <v>7738</v>
      </c>
      <c r="L13704" s="11"/>
      <c r="M13704" s="11"/>
      <c r="N13704" s="24"/>
      <c r="P13704" s="32"/>
      <c r="T13704" s="19"/>
      <c r="U13704" s="3"/>
      <c r="X13704" t="str">
        <f t="shared" si="836"/>
        <v/>
      </c>
      <c r="Z13704" t="str">
        <f t="shared" si="837"/>
        <v/>
      </c>
      <c r="AB13704" s="9"/>
      <c r="AC13704" t="s">
        <v>11716</v>
      </c>
      <c r="AD13704">
        <f t="shared" si="838"/>
        <v>0</v>
      </c>
      <c r="AF13704" s="3"/>
      <c r="AH13704" s="9"/>
    </row>
    <row r="13705" spans="1:34" ht="10.95" customHeight="1" outlineLevel="1" x14ac:dyDescent="0.25">
      <c r="A13705" t="s">
        <v>4337</v>
      </c>
      <c r="C13705" s="3" t="s">
        <v>11994</v>
      </c>
      <c r="D13705" s="3">
        <v>283</v>
      </c>
      <c r="E13705" s="9">
        <v>1975</v>
      </c>
      <c r="F13705" s="7" t="s">
        <v>4239</v>
      </c>
      <c r="G13705" s="7" t="s">
        <v>5401</v>
      </c>
      <c r="H13705" s="8" t="s">
        <v>11850</v>
      </c>
      <c r="I13705" s="8" t="s">
        <v>11849</v>
      </c>
      <c r="J13705" s="19">
        <v>3</v>
      </c>
      <c r="K13705" s="19" t="s">
        <v>7736</v>
      </c>
      <c r="L13705" s="11">
        <v>1.4</v>
      </c>
      <c r="M13705" s="11"/>
      <c r="N13705" s="24"/>
      <c r="P13705" s="32"/>
      <c r="T13705" s="19"/>
      <c r="U13705" s="3"/>
      <c r="X13705" t="str">
        <f t="shared" si="836"/>
        <v/>
      </c>
      <c r="Z13705" t="str">
        <f t="shared" si="837"/>
        <v/>
      </c>
      <c r="AB13705" s="9"/>
      <c r="AC13705" t="s">
        <v>11850</v>
      </c>
      <c r="AD13705">
        <f t="shared" si="838"/>
        <v>0</v>
      </c>
      <c r="AF13705" s="3"/>
      <c r="AH13705" s="9"/>
    </row>
    <row r="13706" spans="1:34" ht="10.95" customHeight="1" outlineLevel="1" x14ac:dyDescent="0.25">
      <c r="A13706" t="s">
        <v>4337</v>
      </c>
      <c r="C13706" s="3" t="s">
        <v>11994</v>
      </c>
      <c r="D13706" s="3">
        <v>288</v>
      </c>
      <c r="E13706" s="9">
        <v>1976</v>
      </c>
      <c r="F13706" s="7" t="s">
        <v>1111</v>
      </c>
      <c r="G13706" s="7" t="s">
        <v>5401</v>
      </c>
      <c r="H13706" s="8" t="s">
        <v>4732</v>
      </c>
      <c r="I13706" s="8" t="s">
        <v>11851</v>
      </c>
      <c r="J13706" s="19">
        <v>3</v>
      </c>
      <c r="K13706" s="19" t="s">
        <v>7736</v>
      </c>
      <c r="L13706" s="11">
        <v>0.65</v>
      </c>
      <c r="M13706" s="11"/>
      <c r="N13706" s="24"/>
      <c r="P13706" s="32"/>
      <c r="T13706" s="19"/>
      <c r="U13706" s="3">
        <v>293</v>
      </c>
      <c r="X13706" t="str">
        <f t="shared" si="836"/>
        <v/>
      </c>
      <c r="Z13706" t="str">
        <f t="shared" si="837"/>
        <v/>
      </c>
      <c r="AB13706" s="9"/>
      <c r="AC13706" t="s">
        <v>4732</v>
      </c>
      <c r="AD13706">
        <f t="shared" si="838"/>
        <v>0</v>
      </c>
      <c r="AF13706" s="3"/>
      <c r="AG13706" t="s">
        <v>4338</v>
      </c>
      <c r="AH13706" s="9" t="s">
        <v>4613</v>
      </c>
    </row>
    <row r="13707" spans="1:34" ht="10.95" customHeight="1" outlineLevel="1" x14ac:dyDescent="0.25">
      <c r="A13707" t="s">
        <v>4337</v>
      </c>
      <c r="C13707" s="3" t="s">
        <v>11994</v>
      </c>
      <c r="D13707" s="3">
        <v>289</v>
      </c>
      <c r="E13707" s="9">
        <v>1976</v>
      </c>
      <c r="F13707" s="7" t="s">
        <v>4731</v>
      </c>
      <c r="G13707" s="7" t="s">
        <v>5401</v>
      </c>
      <c r="H13707" s="8" t="s">
        <v>4732</v>
      </c>
      <c r="I13707" s="8" t="s">
        <v>11851</v>
      </c>
      <c r="J13707" s="19">
        <v>3</v>
      </c>
      <c r="K13707" s="19" t="s">
        <v>7736</v>
      </c>
      <c r="L13707" s="11">
        <v>0.65</v>
      </c>
      <c r="M13707" s="11"/>
      <c r="N13707" s="24"/>
      <c r="P13707" s="32"/>
      <c r="T13707" s="19"/>
      <c r="U13707" s="3">
        <v>294</v>
      </c>
      <c r="X13707" t="str">
        <f t="shared" si="836"/>
        <v/>
      </c>
      <c r="Z13707" t="str">
        <f t="shared" si="837"/>
        <v/>
      </c>
      <c r="AB13707" s="9"/>
      <c r="AC13707" t="s">
        <v>4732</v>
      </c>
      <c r="AD13707">
        <f t="shared" si="838"/>
        <v>0</v>
      </c>
      <c r="AF13707" s="3"/>
      <c r="AG13707" t="s">
        <v>4338</v>
      </c>
      <c r="AH13707" s="9" t="s">
        <v>4613</v>
      </c>
    </row>
    <row r="13708" spans="1:34" ht="10.95" customHeight="1" outlineLevel="1" x14ac:dyDescent="0.25">
      <c r="A13708" t="s">
        <v>4337</v>
      </c>
      <c r="C13708" s="3" t="s">
        <v>11994</v>
      </c>
      <c r="D13708" s="3">
        <v>291</v>
      </c>
      <c r="E13708" s="9">
        <v>1976</v>
      </c>
      <c r="F13708" s="7" t="s">
        <v>1111</v>
      </c>
      <c r="G13708" s="7" t="s">
        <v>5401</v>
      </c>
      <c r="H13708" s="8" t="s">
        <v>11853</v>
      </c>
      <c r="I13708" s="8" t="s">
        <v>8945</v>
      </c>
      <c r="J13708" s="19">
        <v>5</v>
      </c>
      <c r="K13708" s="19" t="s">
        <v>7736</v>
      </c>
      <c r="L13708" s="11">
        <v>0.35</v>
      </c>
      <c r="M13708" s="11"/>
      <c r="N13708" s="24"/>
      <c r="P13708" s="32"/>
      <c r="T13708" s="19"/>
      <c r="U13708" s="3"/>
      <c r="X13708" t="str">
        <f t="shared" si="836"/>
        <v/>
      </c>
      <c r="Z13708" t="str">
        <f t="shared" si="837"/>
        <v/>
      </c>
      <c r="AB13708" s="9"/>
      <c r="AC13708" t="s">
        <v>11853</v>
      </c>
      <c r="AD13708">
        <f t="shared" si="838"/>
        <v>0</v>
      </c>
      <c r="AF13708" s="3"/>
      <c r="AH13708" s="9"/>
    </row>
    <row r="13709" spans="1:34" ht="10.95" customHeight="1" outlineLevel="1" x14ac:dyDescent="0.25">
      <c r="A13709" t="s">
        <v>4337</v>
      </c>
      <c r="C13709" s="3" t="s">
        <v>11994</v>
      </c>
      <c r="D13709" s="3">
        <v>292</v>
      </c>
      <c r="E13709" s="9">
        <v>1976</v>
      </c>
      <c r="F13709" s="7" t="s">
        <v>4239</v>
      </c>
      <c r="G13709" s="7" t="s">
        <v>5401</v>
      </c>
      <c r="H13709" s="8" t="s">
        <v>11852</v>
      </c>
      <c r="I13709" s="8" t="s">
        <v>8945</v>
      </c>
      <c r="J13709" s="19">
        <v>5</v>
      </c>
      <c r="K13709" s="19" t="s">
        <v>7736</v>
      </c>
      <c r="L13709" s="11">
        <v>0.35</v>
      </c>
      <c r="M13709" s="11"/>
      <c r="N13709" s="24"/>
      <c r="P13709" s="32"/>
      <c r="T13709" s="19"/>
      <c r="U13709" s="3"/>
      <c r="X13709" t="str">
        <f t="shared" si="836"/>
        <v/>
      </c>
      <c r="Z13709" t="str">
        <f t="shared" si="837"/>
        <v/>
      </c>
      <c r="AB13709" s="9"/>
      <c r="AC13709" t="s">
        <v>11852</v>
      </c>
      <c r="AD13709">
        <f t="shared" si="838"/>
        <v>0</v>
      </c>
      <c r="AF13709" s="3"/>
      <c r="AH13709" s="9"/>
    </row>
    <row r="13710" spans="1:34" ht="10.95" customHeight="1" outlineLevel="1" x14ac:dyDescent="0.25">
      <c r="A13710" t="s">
        <v>4337</v>
      </c>
      <c r="C13710" s="3" t="s">
        <v>11994</v>
      </c>
      <c r="D13710" s="3">
        <v>293</v>
      </c>
      <c r="E13710" s="9">
        <v>1976</v>
      </c>
      <c r="F13710" s="7" t="s">
        <v>1101</v>
      </c>
      <c r="G13710" s="7" t="s">
        <v>5401</v>
      </c>
      <c r="H13710" s="8" t="s">
        <v>3886</v>
      </c>
      <c r="I13710" s="8" t="s">
        <v>11854</v>
      </c>
      <c r="J13710" s="19">
        <v>5</v>
      </c>
      <c r="K13710" s="19" t="s">
        <v>7736</v>
      </c>
      <c r="L13710" s="11">
        <v>1.6</v>
      </c>
      <c r="M13710" s="11"/>
      <c r="N13710" s="24"/>
      <c r="P13710" s="32"/>
      <c r="T13710" s="19"/>
      <c r="U13710" s="3">
        <v>298</v>
      </c>
      <c r="X13710" t="str">
        <f t="shared" si="836"/>
        <v/>
      </c>
      <c r="Z13710" t="str">
        <f t="shared" si="837"/>
        <v/>
      </c>
      <c r="AB13710" s="9"/>
      <c r="AC13710" t="s">
        <v>3886</v>
      </c>
      <c r="AD13710">
        <f t="shared" si="838"/>
        <v>0</v>
      </c>
      <c r="AF13710" s="3"/>
      <c r="AG13710" t="s">
        <v>4338</v>
      </c>
      <c r="AH13710" s="9" t="s">
        <v>4613</v>
      </c>
    </row>
    <row r="13711" spans="1:34" ht="10.95" customHeight="1" outlineLevel="1" x14ac:dyDescent="0.25">
      <c r="A13711" t="s">
        <v>4337</v>
      </c>
      <c r="C13711" s="3" t="s">
        <v>11994</v>
      </c>
      <c r="D13711" s="3">
        <v>294</v>
      </c>
      <c r="E13711" s="9">
        <v>1976</v>
      </c>
      <c r="F13711" s="7" t="s">
        <v>1106</v>
      </c>
      <c r="G13711" s="7" t="s">
        <v>5401</v>
      </c>
      <c r="H13711" s="8" t="s">
        <v>2320</v>
      </c>
      <c r="I13711" s="8" t="s">
        <v>11854</v>
      </c>
      <c r="J13711" s="19">
        <v>5</v>
      </c>
      <c r="K13711" s="19" t="s">
        <v>7736</v>
      </c>
      <c r="L13711" s="11">
        <v>1.6</v>
      </c>
      <c r="M13711" s="11"/>
      <c r="N13711" s="24"/>
      <c r="P13711" s="32"/>
      <c r="T13711" s="19"/>
      <c r="U13711" s="3">
        <v>299</v>
      </c>
      <c r="X13711" t="str">
        <f t="shared" si="836"/>
        <v/>
      </c>
      <c r="Z13711" t="str">
        <f t="shared" si="837"/>
        <v/>
      </c>
      <c r="AB13711" s="9"/>
      <c r="AC13711" t="s">
        <v>2320</v>
      </c>
      <c r="AD13711">
        <f t="shared" si="838"/>
        <v>0</v>
      </c>
      <c r="AF13711" s="3"/>
      <c r="AG13711" t="s">
        <v>4338</v>
      </c>
      <c r="AH13711" s="9" t="s">
        <v>4613</v>
      </c>
    </row>
    <row r="13712" spans="1:34" ht="10.95" customHeight="1" outlineLevel="1" x14ac:dyDescent="0.25">
      <c r="A13712" t="s">
        <v>4337</v>
      </c>
      <c r="C13712" s="3" t="s">
        <v>11994</v>
      </c>
      <c r="D13712" s="3">
        <v>295</v>
      </c>
      <c r="E13712" s="9">
        <v>1976</v>
      </c>
      <c r="F13712" s="7" t="s">
        <v>633</v>
      </c>
      <c r="G13712" s="7" t="s">
        <v>5401</v>
      </c>
      <c r="H13712" s="8" t="s">
        <v>2321</v>
      </c>
      <c r="I13712" s="8" t="s">
        <v>11854</v>
      </c>
      <c r="J13712" s="19">
        <v>3</v>
      </c>
      <c r="K13712" s="19" t="s">
        <v>7736</v>
      </c>
      <c r="L13712" s="11">
        <v>1.6</v>
      </c>
      <c r="M13712" s="11"/>
      <c r="N13712" s="24"/>
      <c r="P13712" s="32"/>
      <c r="T13712" s="19"/>
      <c r="U13712" s="3">
        <v>300</v>
      </c>
      <c r="X13712" t="str">
        <f t="shared" si="836"/>
        <v/>
      </c>
      <c r="Z13712" t="str">
        <f t="shared" si="837"/>
        <v/>
      </c>
      <c r="AB13712" s="9"/>
      <c r="AC13712" t="s">
        <v>2321</v>
      </c>
      <c r="AD13712">
        <f t="shared" si="838"/>
        <v>0</v>
      </c>
      <c r="AF13712" s="3"/>
      <c r="AG13712" t="s">
        <v>4338</v>
      </c>
      <c r="AH13712" s="9" t="s">
        <v>4613</v>
      </c>
    </row>
    <row r="13713" spans="1:34" ht="10.95" customHeight="1" outlineLevel="1" x14ac:dyDescent="0.25">
      <c r="A13713" t="s">
        <v>4337</v>
      </c>
      <c r="C13713" s="3" t="s">
        <v>11994</v>
      </c>
      <c r="D13713" s="3">
        <v>296</v>
      </c>
      <c r="E13713" s="9">
        <v>1976</v>
      </c>
      <c r="F13713" s="7" t="s">
        <v>1109</v>
      </c>
      <c r="G13713" s="7" t="s">
        <v>5401</v>
      </c>
      <c r="H13713" s="8" t="s">
        <v>2479</v>
      </c>
      <c r="I13713" s="8" t="s">
        <v>11854</v>
      </c>
      <c r="J13713" s="19">
        <v>5</v>
      </c>
      <c r="K13713" s="19" t="s">
        <v>7736</v>
      </c>
      <c r="L13713" s="11">
        <v>1.6</v>
      </c>
      <c r="M13713" s="11"/>
      <c r="N13713" s="24"/>
      <c r="P13713" s="32"/>
      <c r="T13713" s="19"/>
      <c r="U13713" s="3">
        <v>301</v>
      </c>
      <c r="X13713" t="str">
        <f t="shared" si="836"/>
        <v/>
      </c>
      <c r="Z13713" t="str">
        <f t="shared" si="837"/>
        <v/>
      </c>
      <c r="AB13713" s="9"/>
      <c r="AC13713" t="s">
        <v>2479</v>
      </c>
      <c r="AD13713">
        <f t="shared" si="838"/>
        <v>0</v>
      </c>
      <c r="AF13713" s="3"/>
      <c r="AG13713" t="s">
        <v>4338</v>
      </c>
      <c r="AH13713" s="9" t="s">
        <v>4613</v>
      </c>
    </row>
    <row r="13714" spans="1:34" ht="10.95" customHeight="1" outlineLevel="1" x14ac:dyDescent="0.25">
      <c r="A13714" t="s">
        <v>4337</v>
      </c>
      <c r="C13714" s="3" t="s">
        <v>11994</v>
      </c>
      <c r="D13714" s="3">
        <v>297</v>
      </c>
      <c r="E13714" s="9">
        <v>1976</v>
      </c>
      <c r="F13714" s="7" t="s">
        <v>1111</v>
      </c>
      <c r="G13714" s="7" t="s">
        <v>5401</v>
      </c>
      <c r="H13714" s="8" t="s">
        <v>2480</v>
      </c>
      <c r="I13714" s="8" t="s">
        <v>11854</v>
      </c>
      <c r="J13714" s="19">
        <v>5</v>
      </c>
      <c r="K13714" s="19" t="s">
        <v>7736</v>
      </c>
      <c r="L13714" s="11">
        <v>1.6</v>
      </c>
      <c r="M13714" s="11"/>
      <c r="N13714" s="24"/>
      <c r="P13714" s="32"/>
      <c r="T13714" s="19"/>
      <c r="U13714" s="3">
        <v>302</v>
      </c>
      <c r="X13714" t="str">
        <f t="shared" si="836"/>
        <v/>
      </c>
      <c r="Z13714" t="str">
        <f t="shared" si="837"/>
        <v/>
      </c>
      <c r="AB13714" s="9"/>
      <c r="AC13714" t="s">
        <v>2480</v>
      </c>
      <c r="AD13714">
        <f t="shared" si="838"/>
        <v>0</v>
      </c>
      <c r="AF13714" s="3"/>
      <c r="AG13714" t="s">
        <v>4338</v>
      </c>
      <c r="AH13714" s="9" t="s">
        <v>4613</v>
      </c>
    </row>
    <row r="13715" spans="1:34" ht="10.95" customHeight="1" outlineLevel="1" x14ac:dyDescent="0.25">
      <c r="A13715" t="s">
        <v>4337</v>
      </c>
      <c r="C13715" s="3" t="s">
        <v>11994</v>
      </c>
      <c r="D13715" s="3">
        <v>298</v>
      </c>
      <c r="E13715" s="9">
        <v>1976</v>
      </c>
      <c r="F13715" s="7" t="s">
        <v>3764</v>
      </c>
      <c r="G13715" s="7" t="s">
        <v>5401</v>
      </c>
      <c r="H13715" s="8" t="s">
        <v>3510</v>
      </c>
      <c r="I13715" s="8" t="s">
        <v>11854</v>
      </c>
      <c r="J13715" s="19">
        <v>5</v>
      </c>
      <c r="K13715" s="19" t="s">
        <v>7736</v>
      </c>
      <c r="L13715" s="11">
        <v>1.6</v>
      </c>
      <c r="M13715" s="11"/>
      <c r="N13715" s="24"/>
      <c r="P13715" s="32"/>
      <c r="T13715" s="19"/>
      <c r="U13715" s="3">
        <v>303</v>
      </c>
      <c r="X13715" t="str">
        <f t="shared" si="836"/>
        <v/>
      </c>
      <c r="Z13715" t="str">
        <f t="shared" si="837"/>
        <v/>
      </c>
      <c r="AB13715" s="9"/>
      <c r="AC13715" t="s">
        <v>3510</v>
      </c>
      <c r="AD13715">
        <f t="shared" si="838"/>
        <v>0</v>
      </c>
      <c r="AF13715" s="3"/>
      <c r="AG13715" t="s">
        <v>4338</v>
      </c>
      <c r="AH13715" s="9" t="s">
        <v>4613</v>
      </c>
    </row>
    <row r="13716" spans="1:34" ht="10.95" customHeight="1" outlineLevel="1" x14ac:dyDescent="0.25">
      <c r="A13716" t="s">
        <v>4337</v>
      </c>
      <c r="C13716" s="3" t="s">
        <v>11994</v>
      </c>
      <c r="D13716" s="3">
        <v>302</v>
      </c>
      <c r="E13716" s="9">
        <v>1976</v>
      </c>
      <c r="F13716" s="7" t="s">
        <v>3511</v>
      </c>
      <c r="G13716" s="7" t="s">
        <v>5401</v>
      </c>
      <c r="H13716" s="8" t="s">
        <v>3512</v>
      </c>
      <c r="I13716" s="8" t="s">
        <v>11854</v>
      </c>
      <c r="J13716" s="19">
        <v>3</v>
      </c>
      <c r="K13716" s="19" t="s">
        <v>7736</v>
      </c>
      <c r="L13716" s="11">
        <v>1.6</v>
      </c>
      <c r="M13716" s="11"/>
      <c r="N13716" s="24"/>
      <c r="P13716" s="32"/>
      <c r="T13716" s="19"/>
      <c r="U13716" s="3">
        <v>307</v>
      </c>
      <c r="X13716" t="str">
        <f t="shared" si="836"/>
        <v/>
      </c>
      <c r="Z13716" t="str">
        <f t="shared" si="837"/>
        <v/>
      </c>
      <c r="AB13716" s="9"/>
      <c r="AC13716" t="s">
        <v>3512</v>
      </c>
      <c r="AD13716">
        <f t="shared" si="838"/>
        <v>0</v>
      </c>
      <c r="AF13716" s="3"/>
      <c r="AG13716" t="s">
        <v>4338</v>
      </c>
      <c r="AH13716" s="9" t="s">
        <v>4613</v>
      </c>
    </row>
    <row r="13717" spans="1:34" ht="10.95" customHeight="1" outlineLevel="1" x14ac:dyDescent="0.25">
      <c r="A13717" t="s">
        <v>4337</v>
      </c>
      <c r="C13717" s="3" t="s">
        <v>11994</v>
      </c>
      <c r="D13717" s="3">
        <v>304</v>
      </c>
      <c r="E13717" s="9">
        <v>1976</v>
      </c>
      <c r="F13717" s="10" t="s">
        <v>3873</v>
      </c>
      <c r="G13717" s="7" t="s">
        <v>5401</v>
      </c>
      <c r="H13717" s="8" t="s">
        <v>3513</v>
      </c>
      <c r="I13717" s="8" t="s">
        <v>11854</v>
      </c>
      <c r="J13717" s="19">
        <v>5</v>
      </c>
      <c r="K13717" s="19" t="s">
        <v>7736</v>
      </c>
      <c r="L13717" s="11">
        <v>1.6</v>
      </c>
      <c r="M13717" s="11"/>
      <c r="N13717" s="24"/>
      <c r="P13717" s="32"/>
      <c r="T13717" s="19"/>
      <c r="U13717" s="3">
        <v>309</v>
      </c>
      <c r="X13717" t="str">
        <f t="shared" si="836"/>
        <v/>
      </c>
      <c r="Z13717" t="str">
        <f t="shared" si="837"/>
        <v/>
      </c>
      <c r="AB13717" s="9"/>
      <c r="AC13717" t="s">
        <v>3513</v>
      </c>
      <c r="AD13717">
        <f t="shared" si="838"/>
        <v>0</v>
      </c>
      <c r="AF13717" s="3"/>
      <c r="AG13717" t="s">
        <v>4338</v>
      </c>
      <c r="AH13717" s="9" t="s">
        <v>4925</v>
      </c>
    </row>
    <row r="13718" spans="1:34" ht="10.95" customHeight="1" outlineLevel="1" x14ac:dyDescent="0.25">
      <c r="A13718" t="s">
        <v>4337</v>
      </c>
      <c r="C13718" s="3" t="s">
        <v>11994</v>
      </c>
      <c r="D13718" s="3">
        <v>305</v>
      </c>
      <c r="E13718" s="9">
        <v>1976</v>
      </c>
      <c r="F13718" s="10" t="s">
        <v>10890</v>
      </c>
      <c r="G13718" s="7" t="s">
        <v>5401</v>
      </c>
      <c r="H13718" s="8" t="s">
        <v>2780</v>
      </c>
      <c r="I13718" s="8" t="s">
        <v>11854</v>
      </c>
      <c r="J13718" s="19">
        <v>3</v>
      </c>
      <c r="K13718" s="19" t="s">
        <v>7736</v>
      </c>
      <c r="L13718" s="11">
        <v>1.6</v>
      </c>
      <c r="M13718" s="11"/>
      <c r="N13718" s="24"/>
      <c r="P13718" s="32"/>
      <c r="T13718" s="19"/>
      <c r="U13718" s="3">
        <v>310</v>
      </c>
      <c r="X13718" t="str">
        <f t="shared" si="836"/>
        <v/>
      </c>
      <c r="Z13718" t="str">
        <f t="shared" si="837"/>
        <v/>
      </c>
      <c r="AB13718" s="9"/>
      <c r="AC13718" t="s">
        <v>2780</v>
      </c>
      <c r="AD13718">
        <f t="shared" si="838"/>
        <v>0</v>
      </c>
      <c r="AF13718" s="3"/>
      <c r="AG13718" t="s">
        <v>4338</v>
      </c>
      <c r="AH13718" s="9" t="s">
        <v>4925</v>
      </c>
    </row>
    <row r="13719" spans="1:34" ht="10.95" customHeight="1" outlineLevel="1" x14ac:dyDescent="0.25">
      <c r="A13719" t="s">
        <v>4337</v>
      </c>
      <c r="C13719" s="3" t="s">
        <v>11994</v>
      </c>
      <c r="D13719" s="3">
        <v>306</v>
      </c>
      <c r="E13719" s="9">
        <v>1977</v>
      </c>
      <c r="F13719" s="7" t="s">
        <v>1111</v>
      </c>
      <c r="G13719" s="7" t="s">
        <v>5401</v>
      </c>
      <c r="H13719" s="8" t="s">
        <v>11855</v>
      </c>
      <c r="I13719" s="8" t="s">
        <v>11732</v>
      </c>
      <c r="J13719" s="19">
        <v>5</v>
      </c>
      <c r="K13719" s="19" t="s">
        <v>7736</v>
      </c>
      <c r="L13719" s="11">
        <v>0.7</v>
      </c>
      <c r="M13719" s="11"/>
      <c r="N13719" s="24"/>
      <c r="P13719" s="32"/>
      <c r="T13719" s="19"/>
      <c r="U13719" s="3"/>
      <c r="X13719" t="str">
        <f t="shared" si="836"/>
        <v/>
      </c>
      <c r="Z13719" t="str">
        <f t="shared" si="837"/>
        <v/>
      </c>
      <c r="AB13719" s="9"/>
      <c r="AC13719" t="s">
        <v>11855</v>
      </c>
      <c r="AD13719">
        <f t="shared" si="838"/>
        <v>0</v>
      </c>
      <c r="AF13719" s="3"/>
      <c r="AH13719" s="9"/>
    </row>
    <row r="13720" spans="1:34" ht="10.95" customHeight="1" outlineLevel="1" x14ac:dyDescent="0.25">
      <c r="A13720" t="s">
        <v>4337</v>
      </c>
      <c r="C13720" s="3" t="s">
        <v>11994</v>
      </c>
      <c r="D13720" s="3">
        <v>311</v>
      </c>
      <c r="E13720" s="9">
        <v>1977</v>
      </c>
      <c r="F13720" s="7" t="s">
        <v>11856</v>
      </c>
      <c r="G13720" s="7" t="s">
        <v>5401</v>
      </c>
      <c r="H13720" s="8" t="s">
        <v>11857</v>
      </c>
      <c r="I13720" s="8" t="s">
        <v>11858</v>
      </c>
      <c r="J13720" s="19">
        <v>5</v>
      </c>
      <c r="K13720" s="19" t="s">
        <v>7736</v>
      </c>
      <c r="L13720" s="11">
        <v>2.2000000000000002</v>
      </c>
      <c r="M13720" s="11"/>
      <c r="N13720" s="24"/>
      <c r="P13720" s="32"/>
      <c r="T13720" s="19"/>
      <c r="U13720" s="3"/>
      <c r="X13720" t="str">
        <f t="shared" si="836"/>
        <v/>
      </c>
      <c r="Z13720" t="str">
        <f t="shared" si="837"/>
        <v/>
      </c>
      <c r="AB13720" s="9"/>
      <c r="AC13720" t="s">
        <v>11857</v>
      </c>
      <c r="AD13720">
        <f t="shared" si="838"/>
        <v>0</v>
      </c>
      <c r="AF13720" s="3"/>
      <c r="AH13720" s="9"/>
    </row>
    <row r="13721" spans="1:34" ht="10.95" customHeight="1" outlineLevel="1" x14ac:dyDescent="0.25">
      <c r="A13721" t="s">
        <v>4337</v>
      </c>
      <c r="C13721" s="3" t="s">
        <v>11994</v>
      </c>
      <c r="D13721" s="3">
        <v>315</v>
      </c>
      <c r="E13721" s="9">
        <v>1978</v>
      </c>
      <c r="F13721" s="7" t="s">
        <v>1106</v>
      </c>
      <c r="G13721" s="7" t="s">
        <v>5401</v>
      </c>
      <c r="H13721" s="8" t="s">
        <v>5002</v>
      </c>
      <c r="I13721" s="8" t="s">
        <v>11859</v>
      </c>
      <c r="J13721" s="19">
        <v>3</v>
      </c>
      <c r="K13721" s="19" t="s">
        <v>7736</v>
      </c>
      <c r="L13721" s="11">
        <v>4.0999999999999996</v>
      </c>
      <c r="M13721" s="11"/>
      <c r="N13721" s="24"/>
      <c r="P13721" s="32"/>
      <c r="T13721" s="19"/>
      <c r="U13721" s="3">
        <v>318</v>
      </c>
      <c r="X13721" t="str">
        <f t="shared" si="836"/>
        <v/>
      </c>
      <c r="Z13721" t="str">
        <f t="shared" si="837"/>
        <v/>
      </c>
      <c r="AB13721" s="9"/>
      <c r="AC13721" t="s">
        <v>5002</v>
      </c>
      <c r="AD13721">
        <f t="shared" si="838"/>
        <v>0</v>
      </c>
      <c r="AF13721" s="3"/>
      <c r="AG13721" t="s">
        <v>4338</v>
      </c>
      <c r="AH13721" s="9" t="s">
        <v>4613</v>
      </c>
    </row>
    <row r="13722" spans="1:34" ht="10.95" customHeight="1" outlineLevel="1" x14ac:dyDescent="0.25">
      <c r="A13722" t="s">
        <v>4337</v>
      </c>
      <c r="C13722" s="3" t="s">
        <v>11994</v>
      </c>
      <c r="D13722" s="3">
        <v>329</v>
      </c>
      <c r="E13722" s="9">
        <v>1979</v>
      </c>
      <c r="F13722" s="7" t="s">
        <v>633</v>
      </c>
      <c r="G13722" s="7" t="s">
        <v>5401</v>
      </c>
      <c r="H13722" s="8" t="s">
        <v>5003</v>
      </c>
      <c r="I13722" s="8" t="s">
        <v>11860</v>
      </c>
      <c r="J13722" s="19">
        <v>2</v>
      </c>
      <c r="K13722" s="19" t="s">
        <v>7736</v>
      </c>
      <c r="L13722" s="11">
        <v>1.4</v>
      </c>
      <c r="M13722" s="11"/>
      <c r="N13722" s="24"/>
      <c r="P13722" s="32"/>
      <c r="T13722" s="19"/>
      <c r="U13722" s="3">
        <v>332</v>
      </c>
      <c r="X13722" t="str">
        <f t="shared" si="836"/>
        <v/>
      </c>
      <c r="Z13722" t="str">
        <f t="shared" si="837"/>
        <v/>
      </c>
      <c r="AB13722" s="9"/>
      <c r="AC13722" t="s">
        <v>5003</v>
      </c>
      <c r="AD13722">
        <f t="shared" si="838"/>
        <v>0</v>
      </c>
      <c r="AF13722" s="3"/>
      <c r="AG13722" t="s">
        <v>4338</v>
      </c>
      <c r="AH13722" s="9" t="s">
        <v>4613</v>
      </c>
    </row>
    <row r="13723" spans="1:34" ht="10.95" customHeight="1" outlineLevel="1" x14ac:dyDescent="0.25">
      <c r="A13723" t="s">
        <v>4337</v>
      </c>
      <c r="C13723" s="3" t="s">
        <v>11994</v>
      </c>
      <c r="D13723" s="3">
        <v>330</v>
      </c>
      <c r="E13723" s="9">
        <v>1979</v>
      </c>
      <c r="F13723" s="7" t="s">
        <v>1111</v>
      </c>
      <c r="G13723" s="7" t="s">
        <v>5401</v>
      </c>
      <c r="H13723" s="8" t="s">
        <v>5004</v>
      </c>
      <c r="I13723" s="8" t="s">
        <v>11860</v>
      </c>
      <c r="J13723" s="19">
        <v>5</v>
      </c>
      <c r="K13723" s="19" t="s">
        <v>7736</v>
      </c>
      <c r="L13723" s="11">
        <v>0.9</v>
      </c>
      <c r="M13723" s="11"/>
      <c r="N13723" s="24"/>
      <c r="P13723" s="32"/>
      <c r="T13723" s="19"/>
      <c r="U13723" s="3">
        <v>333</v>
      </c>
      <c r="X13723" t="str">
        <f t="shared" si="836"/>
        <v/>
      </c>
      <c r="Z13723" t="str">
        <f t="shared" si="837"/>
        <v/>
      </c>
      <c r="AB13723" s="9"/>
      <c r="AC13723" t="s">
        <v>5004</v>
      </c>
      <c r="AD13723">
        <f t="shared" si="838"/>
        <v>0</v>
      </c>
      <c r="AF13723" s="3"/>
      <c r="AG13723" t="s">
        <v>4338</v>
      </c>
      <c r="AH13723" s="9" t="s">
        <v>4613</v>
      </c>
    </row>
    <row r="13724" spans="1:34" ht="10.95" customHeight="1" outlineLevel="1" x14ac:dyDescent="0.25">
      <c r="A13724" t="s">
        <v>4337</v>
      </c>
      <c r="C13724" s="3" t="s">
        <v>11994</v>
      </c>
      <c r="D13724" s="3">
        <v>331</v>
      </c>
      <c r="E13724" s="9">
        <v>1979</v>
      </c>
      <c r="F13724" s="7" t="s">
        <v>2533</v>
      </c>
      <c r="G13724" s="7" t="s">
        <v>5401</v>
      </c>
      <c r="H13724" s="8" t="s">
        <v>5005</v>
      </c>
      <c r="I13724" s="8" t="s">
        <v>11860</v>
      </c>
      <c r="J13724" s="19">
        <v>5</v>
      </c>
      <c r="K13724" s="19" t="s">
        <v>7736</v>
      </c>
      <c r="L13724" s="11">
        <v>0.9</v>
      </c>
      <c r="M13724" s="11"/>
      <c r="N13724" s="24"/>
      <c r="P13724" s="32"/>
      <c r="T13724" s="19"/>
      <c r="U13724" s="3">
        <v>334</v>
      </c>
      <c r="X13724" t="str">
        <f t="shared" si="836"/>
        <v/>
      </c>
      <c r="Z13724" t="str">
        <f t="shared" si="837"/>
        <v/>
      </c>
      <c r="AB13724" s="9"/>
      <c r="AC13724" t="s">
        <v>5005</v>
      </c>
      <c r="AD13724">
        <f t="shared" si="838"/>
        <v>0</v>
      </c>
      <c r="AF13724" s="3"/>
      <c r="AG13724" t="s">
        <v>4338</v>
      </c>
      <c r="AH13724" s="9" t="s">
        <v>4613</v>
      </c>
    </row>
    <row r="13725" spans="1:34" ht="10.95" customHeight="1" outlineLevel="1" x14ac:dyDescent="0.25">
      <c r="A13725" t="s">
        <v>4337</v>
      </c>
      <c r="C13725" s="3" t="s">
        <v>11994</v>
      </c>
      <c r="D13725" s="3">
        <v>335</v>
      </c>
      <c r="E13725" s="9">
        <v>1980</v>
      </c>
      <c r="F13725" s="7" t="s">
        <v>633</v>
      </c>
      <c r="G13725" s="7" t="s">
        <v>5401</v>
      </c>
      <c r="H13725" s="8" t="s">
        <v>11861</v>
      </c>
      <c r="I13725" s="8" t="s">
        <v>11862</v>
      </c>
      <c r="J13725" s="19">
        <v>5</v>
      </c>
      <c r="K13725" s="19" t="s">
        <v>7736</v>
      </c>
      <c r="L13725" s="11">
        <v>1</v>
      </c>
      <c r="M13725" s="11"/>
      <c r="N13725" s="24"/>
      <c r="P13725" s="32"/>
      <c r="T13725" s="19"/>
      <c r="U13725" s="3"/>
      <c r="X13725" t="str">
        <f t="shared" si="836"/>
        <v/>
      </c>
      <c r="Z13725" t="str">
        <f t="shared" si="837"/>
        <v/>
      </c>
      <c r="AB13725" s="9"/>
      <c r="AC13725" t="s">
        <v>11861</v>
      </c>
      <c r="AD13725">
        <f t="shared" si="838"/>
        <v>0</v>
      </c>
      <c r="AF13725" s="3"/>
      <c r="AH13725" s="9"/>
    </row>
    <row r="13726" spans="1:34" ht="10.95" customHeight="1" outlineLevel="1" x14ac:dyDescent="0.25">
      <c r="A13726" t="s">
        <v>4337</v>
      </c>
      <c r="C13726" s="3" t="s">
        <v>11994</v>
      </c>
      <c r="D13726" s="3">
        <v>339</v>
      </c>
      <c r="E13726" s="9">
        <v>1980</v>
      </c>
      <c r="F13726" s="7" t="s">
        <v>3764</v>
      </c>
      <c r="G13726" s="7" t="s">
        <v>5401</v>
      </c>
      <c r="H13726" s="8" t="s">
        <v>3510</v>
      </c>
      <c r="I13726" s="8" t="s">
        <v>11863</v>
      </c>
      <c r="J13726" s="19">
        <v>5</v>
      </c>
      <c r="K13726" s="19" t="s">
        <v>7736</v>
      </c>
      <c r="L13726" s="11">
        <v>1.7</v>
      </c>
      <c r="M13726" s="11"/>
      <c r="N13726" s="24"/>
      <c r="P13726" s="32"/>
      <c r="T13726" s="19"/>
      <c r="U13726" s="3">
        <v>342</v>
      </c>
      <c r="X13726" t="str">
        <f t="shared" si="836"/>
        <v/>
      </c>
      <c r="Z13726" t="str">
        <f t="shared" si="837"/>
        <v/>
      </c>
      <c r="AB13726" s="9"/>
      <c r="AC13726" t="s">
        <v>3510</v>
      </c>
      <c r="AD13726">
        <f t="shared" si="838"/>
        <v>0</v>
      </c>
      <c r="AF13726" s="3"/>
      <c r="AG13726" t="s">
        <v>4338</v>
      </c>
      <c r="AH13726" s="9" t="s">
        <v>4613</v>
      </c>
    </row>
    <row r="13727" spans="1:34" ht="10.95" customHeight="1" outlineLevel="1" x14ac:dyDescent="0.25">
      <c r="A13727" t="s">
        <v>4337</v>
      </c>
      <c r="C13727" s="3" t="s">
        <v>11994</v>
      </c>
      <c r="D13727" s="3">
        <v>345</v>
      </c>
      <c r="E13727" s="9">
        <v>1981</v>
      </c>
      <c r="F13727" s="7" t="s">
        <v>633</v>
      </c>
      <c r="G13727" s="7" t="s">
        <v>5401</v>
      </c>
      <c r="H13727" s="8" t="s">
        <v>5006</v>
      </c>
      <c r="I13727" s="8" t="s">
        <v>11864</v>
      </c>
      <c r="J13727" s="19">
        <v>6</v>
      </c>
      <c r="K13727" s="19" t="s">
        <v>7736</v>
      </c>
      <c r="L13727" s="11">
        <v>0.45</v>
      </c>
      <c r="M13727" s="11"/>
      <c r="N13727" s="24"/>
      <c r="P13727" s="32"/>
      <c r="T13727" s="19"/>
      <c r="U13727" s="3">
        <v>348</v>
      </c>
      <c r="X13727" t="str">
        <f t="shared" si="836"/>
        <v/>
      </c>
      <c r="Z13727" t="str">
        <f t="shared" si="837"/>
        <v/>
      </c>
      <c r="AB13727" s="9"/>
      <c r="AC13727" t="s">
        <v>5006</v>
      </c>
      <c r="AD13727">
        <f t="shared" si="838"/>
        <v>0</v>
      </c>
      <c r="AF13727" s="3"/>
      <c r="AG13727" t="s">
        <v>4338</v>
      </c>
      <c r="AH13727" s="9" t="s">
        <v>4613</v>
      </c>
    </row>
    <row r="13728" spans="1:34" ht="10.95" customHeight="1" outlineLevel="1" x14ac:dyDescent="0.25">
      <c r="A13728" t="s">
        <v>4337</v>
      </c>
      <c r="C13728" s="3" t="s">
        <v>11994</v>
      </c>
      <c r="D13728" s="3">
        <v>346</v>
      </c>
      <c r="E13728" s="9">
        <v>1981</v>
      </c>
      <c r="F13728" s="7" t="s">
        <v>1111</v>
      </c>
      <c r="G13728" s="7" t="s">
        <v>5401</v>
      </c>
      <c r="H13728" s="8" t="s">
        <v>5007</v>
      </c>
      <c r="I13728" s="8" t="s">
        <v>11864</v>
      </c>
      <c r="J13728" s="19">
        <v>6</v>
      </c>
      <c r="K13728" s="19" t="s">
        <v>7736</v>
      </c>
      <c r="L13728" s="11">
        <v>0.45</v>
      </c>
      <c r="M13728" s="11"/>
      <c r="N13728" s="24"/>
      <c r="P13728" s="32"/>
      <c r="T13728" s="19"/>
      <c r="U13728" s="3">
        <v>349</v>
      </c>
      <c r="X13728" t="str">
        <f t="shared" si="836"/>
        <v/>
      </c>
      <c r="Z13728" t="str">
        <f t="shared" si="837"/>
        <v/>
      </c>
      <c r="AB13728" s="9"/>
      <c r="AC13728" t="s">
        <v>5007</v>
      </c>
      <c r="AD13728">
        <f t="shared" si="838"/>
        <v>0</v>
      </c>
      <c r="AF13728" s="3"/>
      <c r="AG13728" t="s">
        <v>4338</v>
      </c>
      <c r="AH13728" s="9" t="s">
        <v>4613</v>
      </c>
    </row>
    <row r="13729" spans="1:34" ht="10.95" customHeight="1" outlineLevel="1" x14ac:dyDescent="0.25">
      <c r="A13729" t="s">
        <v>4337</v>
      </c>
      <c r="C13729" s="3" t="s">
        <v>11994</v>
      </c>
      <c r="D13729" s="3">
        <v>347</v>
      </c>
      <c r="E13729" s="9">
        <v>1981</v>
      </c>
      <c r="F13729" s="7" t="s">
        <v>2311</v>
      </c>
      <c r="G13729" s="7" t="s">
        <v>5401</v>
      </c>
      <c r="H13729" s="8" t="s">
        <v>5008</v>
      </c>
      <c r="I13729" s="8" t="s">
        <v>11864</v>
      </c>
      <c r="J13729" s="19">
        <v>6</v>
      </c>
      <c r="K13729" s="19" t="s">
        <v>7736</v>
      </c>
      <c r="L13729" s="11">
        <v>0.45</v>
      </c>
      <c r="M13729" s="11"/>
      <c r="N13729" s="24"/>
      <c r="P13729" s="32"/>
      <c r="T13729" s="19"/>
      <c r="U13729" s="3">
        <v>350</v>
      </c>
      <c r="X13729" t="str">
        <f t="shared" si="836"/>
        <v/>
      </c>
      <c r="Z13729" t="str">
        <f t="shared" si="837"/>
        <v/>
      </c>
      <c r="AB13729" s="9"/>
      <c r="AC13729" t="s">
        <v>5008</v>
      </c>
      <c r="AD13729">
        <f t="shared" si="838"/>
        <v>0</v>
      </c>
      <c r="AF13729" s="3"/>
      <c r="AG13729" t="s">
        <v>4338</v>
      </c>
      <c r="AH13729" s="9" t="s">
        <v>4613</v>
      </c>
    </row>
    <row r="13730" spans="1:34" ht="10.95" customHeight="1" outlineLevel="1" x14ac:dyDescent="0.25">
      <c r="A13730" t="s">
        <v>4337</v>
      </c>
      <c r="C13730" s="3" t="s">
        <v>11994</v>
      </c>
      <c r="D13730" s="3">
        <v>348</v>
      </c>
      <c r="E13730" s="9">
        <v>1981</v>
      </c>
      <c r="F13730" s="7" t="s">
        <v>2591</v>
      </c>
      <c r="G13730" s="7" t="s">
        <v>5401</v>
      </c>
      <c r="H13730" s="8" t="s">
        <v>5009</v>
      </c>
      <c r="I13730" s="8" t="s">
        <v>11864</v>
      </c>
      <c r="J13730" s="19">
        <v>6</v>
      </c>
      <c r="K13730" s="19" t="s">
        <v>7736</v>
      </c>
      <c r="L13730" s="11">
        <v>0.45</v>
      </c>
      <c r="M13730" s="11"/>
      <c r="N13730" s="24"/>
      <c r="P13730" s="32"/>
      <c r="T13730" s="19"/>
      <c r="U13730" s="3">
        <v>351</v>
      </c>
      <c r="X13730" t="str">
        <f t="shared" si="836"/>
        <v/>
      </c>
      <c r="Z13730" t="str">
        <f t="shared" si="837"/>
        <v/>
      </c>
      <c r="AB13730" s="9"/>
      <c r="AC13730" t="s">
        <v>5009</v>
      </c>
      <c r="AD13730">
        <f t="shared" si="838"/>
        <v>0</v>
      </c>
      <c r="AF13730" s="3"/>
      <c r="AG13730" t="s">
        <v>4338</v>
      </c>
      <c r="AH13730" s="9" t="s">
        <v>4613</v>
      </c>
    </row>
    <row r="13731" spans="1:34" ht="10.95" customHeight="1" outlineLevel="1" x14ac:dyDescent="0.25">
      <c r="A13731" t="s">
        <v>4337</v>
      </c>
      <c r="C13731" s="3" t="s">
        <v>11994</v>
      </c>
      <c r="D13731" s="3">
        <v>349</v>
      </c>
      <c r="E13731" s="9">
        <v>1981</v>
      </c>
      <c r="F13731" s="7" t="s">
        <v>11865</v>
      </c>
      <c r="G13731" s="7" t="s">
        <v>5401</v>
      </c>
      <c r="H13731" s="8" t="s">
        <v>11866</v>
      </c>
      <c r="I13731" s="8" t="s">
        <v>11864</v>
      </c>
      <c r="J13731" s="19">
        <v>6</v>
      </c>
      <c r="K13731" s="19" t="s">
        <v>7736</v>
      </c>
      <c r="L13731" s="11">
        <v>1.6</v>
      </c>
      <c r="M13731" s="11"/>
      <c r="N13731" s="24"/>
      <c r="P13731" s="32"/>
      <c r="T13731" s="19"/>
      <c r="U13731" s="3"/>
      <c r="X13731" t="str">
        <f t="shared" si="836"/>
        <v/>
      </c>
      <c r="Z13731">
        <f t="shared" si="837"/>
        <v>1</v>
      </c>
      <c r="AB13731" s="9"/>
      <c r="AC13731" t="s">
        <v>11866</v>
      </c>
      <c r="AD13731">
        <f t="shared" si="838"/>
        <v>0</v>
      </c>
      <c r="AF13731" s="3"/>
      <c r="AH13731" s="9"/>
    </row>
    <row r="13732" spans="1:34" ht="10.95" customHeight="1" outlineLevel="1" x14ac:dyDescent="0.25">
      <c r="A13732" t="s">
        <v>4337</v>
      </c>
      <c r="C13732" s="3" t="s">
        <v>11994</v>
      </c>
      <c r="D13732" s="3">
        <v>366</v>
      </c>
      <c r="E13732" s="9">
        <v>1982</v>
      </c>
      <c r="F13732" s="7" t="s">
        <v>5806</v>
      </c>
      <c r="G13732" s="7" t="s">
        <v>5401</v>
      </c>
      <c r="H13732" s="8" t="s">
        <v>5010</v>
      </c>
      <c r="I13732" s="8" t="s">
        <v>11867</v>
      </c>
      <c r="J13732" s="19">
        <v>2</v>
      </c>
      <c r="K13732" s="19" t="s">
        <v>7738</v>
      </c>
      <c r="L13732" s="11"/>
      <c r="M13732" s="11"/>
      <c r="N13732" s="24"/>
      <c r="P13732" s="32"/>
      <c r="T13732" s="19"/>
      <c r="U13732" s="3">
        <v>369</v>
      </c>
      <c r="X13732" t="str">
        <f t="shared" si="836"/>
        <v/>
      </c>
      <c r="Z13732" t="str">
        <f t="shared" si="837"/>
        <v/>
      </c>
      <c r="AB13732" s="9"/>
      <c r="AC13732" t="s">
        <v>5010</v>
      </c>
      <c r="AD13732">
        <f t="shared" si="838"/>
        <v>0</v>
      </c>
      <c r="AF13732" s="3"/>
      <c r="AG13732" t="s">
        <v>4338</v>
      </c>
      <c r="AH13732" s="9" t="s">
        <v>4613</v>
      </c>
    </row>
    <row r="13733" spans="1:34" ht="10.95" customHeight="1" outlineLevel="1" x14ac:dyDescent="0.25">
      <c r="A13733" t="s">
        <v>4337</v>
      </c>
      <c r="C13733" s="3" t="s">
        <v>11994</v>
      </c>
      <c r="D13733" s="3">
        <v>367</v>
      </c>
      <c r="E13733" s="9">
        <v>1982</v>
      </c>
      <c r="F13733" s="7" t="s">
        <v>4239</v>
      </c>
      <c r="G13733" s="7" t="s">
        <v>5401</v>
      </c>
      <c r="H13733" s="8" t="s">
        <v>2729</v>
      </c>
      <c r="I13733" s="8" t="s">
        <v>11867</v>
      </c>
      <c r="J13733" s="19">
        <v>3</v>
      </c>
      <c r="K13733" s="19" t="s">
        <v>7738</v>
      </c>
      <c r="L13733" s="11"/>
      <c r="M13733" s="11"/>
      <c r="N13733" s="24"/>
      <c r="P13733" s="32"/>
      <c r="T13733" s="19"/>
      <c r="U13733" s="3">
        <v>370</v>
      </c>
      <c r="X13733" t="str">
        <f t="shared" si="836"/>
        <v/>
      </c>
      <c r="Z13733" t="str">
        <f t="shared" si="837"/>
        <v/>
      </c>
      <c r="AB13733" s="9"/>
      <c r="AC13733" t="s">
        <v>2729</v>
      </c>
      <c r="AD13733">
        <f t="shared" si="838"/>
        <v>0</v>
      </c>
      <c r="AF13733" s="3"/>
      <c r="AG13733" t="s">
        <v>4338</v>
      </c>
      <c r="AH13733" s="9" t="s">
        <v>4613</v>
      </c>
    </row>
    <row r="13734" spans="1:34" ht="10.95" customHeight="1" outlineLevel="1" x14ac:dyDescent="0.25">
      <c r="A13734" t="s">
        <v>4337</v>
      </c>
      <c r="C13734" s="3" t="s">
        <v>11994</v>
      </c>
      <c r="D13734" s="3">
        <v>368</v>
      </c>
      <c r="E13734" s="9">
        <v>1982</v>
      </c>
      <c r="F13734" s="7" t="s">
        <v>5012</v>
      </c>
      <c r="G13734" s="7" t="s">
        <v>5401</v>
      </c>
      <c r="H13734" s="8" t="s">
        <v>2730</v>
      </c>
      <c r="I13734" s="8" t="s">
        <v>11867</v>
      </c>
      <c r="J13734" s="19">
        <v>3</v>
      </c>
      <c r="K13734" s="19" t="s">
        <v>7738</v>
      </c>
      <c r="L13734" s="11"/>
      <c r="M13734" s="11"/>
      <c r="N13734" s="24"/>
      <c r="P13734" s="32"/>
      <c r="T13734" s="19"/>
      <c r="U13734" s="3">
        <v>371</v>
      </c>
      <c r="X13734" t="str">
        <f t="shared" si="836"/>
        <v/>
      </c>
      <c r="Z13734" t="str">
        <f t="shared" si="837"/>
        <v/>
      </c>
      <c r="AB13734" s="9"/>
      <c r="AC13734" t="s">
        <v>2730</v>
      </c>
      <c r="AD13734">
        <f t="shared" si="838"/>
        <v>0</v>
      </c>
      <c r="AF13734" s="3"/>
      <c r="AG13734" t="s">
        <v>4338</v>
      </c>
      <c r="AH13734" s="9" t="s">
        <v>4613</v>
      </c>
    </row>
    <row r="13735" spans="1:34" ht="10.95" customHeight="1" outlineLevel="1" x14ac:dyDescent="0.25">
      <c r="A13735" t="s">
        <v>4337</v>
      </c>
      <c r="C13735" s="3" t="s">
        <v>11994</v>
      </c>
      <c r="D13735" s="3">
        <v>369</v>
      </c>
      <c r="E13735" s="9">
        <v>1982</v>
      </c>
      <c r="F13735" s="7" t="s">
        <v>3880</v>
      </c>
      <c r="G13735" s="7" t="s">
        <v>5401</v>
      </c>
      <c r="H13735" s="8" t="s">
        <v>11846</v>
      </c>
      <c r="I13735" s="8" t="s">
        <v>11868</v>
      </c>
      <c r="J13735" s="19">
        <v>5</v>
      </c>
      <c r="K13735" s="19" t="s">
        <v>7736</v>
      </c>
      <c r="L13735" s="11">
        <v>2.8</v>
      </c>
      <c r="M13735" s="11"/>
      <c r="N13735" s="24"/>
      <c r="P13735" s="32"/>
      <c r="T13735" s="19"/>
      <c r="U13735" s="3"/>
      <c r="X13735" t="str">
        <f t="shared" si="836"/>
        <v/>
      </c>
      <c r="Z13735" t="str">
        <f t="shared" si="837"/>
        <v/>
      </c>
      <c r="AB13735" s="9"/>
      <c r="AC13735" t="s">
        <v>11846</v>
      </c>
      <c r="AD13735">
        <f t="shared" si="838"/>
        <v>0</v>
      </c>
      <c r="AF13735" s="3"/>
      <c r="AH13735" s="9"/>
    </row>
    <row r="13736" spans="1:34" ht="10.95" customHeight="1" outlineLevel="1" x14ac:dyDescent="0.25">
      <c r="A13736" t="s">
        <v>4337</v>
      </c>
      <c r="C13736" s="3" t="s">
        <v>11994</v>
      </c>
      <c r="D13736" s="3">
        <v>374</v>
      </c>
      <c r="E13736" s="9">
        <v>1982</v>
      </c>
      <c r="F13736" s="7" t="s">
        <v>3511</v>
      </c>
      <c r="G13736" s="7" t="s">
        <v>5401</v>
      </c>
      <c r="H13736" s="8" t="s">
        <v>11869</v>
      </c>
      <c r="I13736" s="8" t="s">
        <v>11870</v>
      </c>
      <c r="J13736" s="19">
        <v>1</v>
      </c>
      <c r="K13736" s="19" t="s">
        <v>7736</v>
      </c>
      <c r="L13736" s="11">
        <v>1.7</v>
      </c>
      <c r="M13736" s="11"/>
      <c r="N13736" s="24"/>
      <c r="P13736" s="32"/>
      <c r="T13736" s="19"/>
      <c r="U13736" s="3"/>
      <c r="X13736" t="str">
        <f t="shared" si="836"/>
        <v/>
      </c>
      <c r="Z13736" t="str">
        <f t="shared" si="837"/>
        <v/>
      </c>
      <c r="AB13736" s="9"/>
      <c r="AC13736" t="s">
        <v>11869</v>
      </c>
      <c r="AD13736">
        <f t="shared" si="838"/>
        <v>0</v>
      </c>
      <c r="AF13736" s="3"/>
      <c r="AH13736" s="9"/>
    </row>
    <row r="13737" spans="1:34" ht="10.95" customHeight="1" outlineLevel="1" x14ac:dyDescent="0.25">
      <c r="A13737" t="s">
        <v>4337</v>
      </c>
      <c r="C13737" s="3" t="s">
        <v>11994</v>
      </c>
      <c r="D13737" s="3">
        <v>379</v>
      </c>
      <c r="E13737" s="9">
        <v>1983</v>
      </c>
      <c r="F13737" s="7" t="s">
        <v>3880</v>
      </c>
      <c r="G13737" s="7" t="s">
        <v>5401</v>
      </c>
      <c r="H13737" s="8" t="s">
        <v>5013</v>
      </c>
      <c r="I13737" s="8" t="s">
        <v>11871</v>
      </c>
      <c r="J13737" s="19">
        <v>5</v>
      </c>
      <c r="K13737" s="19" t="s">
        <v>7736</v>
      </c>
      <c r="L13737" s="11">
        <v>0.4</v>
      </c>
      <c r="M13737" s="11"/>
      <c r="N13737" s="24"/>
      <c r="P13737" s="32"/>
      <c r="T13737" s="19"/>
      <c r="U13737" s="3">
        <v>382</v>
      </c>
      <c r="X13737" t="str">
        <f t="shared" si="836"/>
        <v/>
      </c>
      <c r="Z13737" t="str">
        <f t="shared" si="837"/>
        <v/>
      </c>
      <c r="AB13737" s="9"/>
      <c r="AC13737" t="s">
        <v>5013</v>
      </c>
      <c r="AD13737">
        <f t="shared" si="838"/>
        <v>0</v>
      </c>
      <c r="AF13737" s="3"/>
      <c r="AG13737" t="s">
        <v>4338</v>
      </c>
      <c r="AH13737" s="9" t="s">
        <v>4613</v>
      </c>
    </row>
    <row r="13738" spans="1:34" ht="10.95" customHeight="1" outlineLevel="1" x14ac:dyDescent="0.25">
      <c r="A13738" t="s">
        <v>4337</v>
      </c>
      <c r="C13738" s="3" t="s">
        <v>11994</v>
      </c>
      <c r="D13738" s="3">
        <v>380</v>
      </c>
      <c r="E13738" s="9">
        <v>1983</v>
      </c>
      <c r="F13738" s="7" t="s">
        <v>5011</v>
      </c>
      <c r="G13738" s="7" t="s">
        <v>5401</v>
      </c>
      <c r="H13738" s="8" t="s">
        <v>5014</v>
      </c>
      <c r="I13738" s="8" t="s">
        <v>11871</v>
      </c>
      <c r="J13738" s="19">
        <v>5</v>
      </c>
      <c r="K13738" s="19" t="s">
        <v>7736</v>
      </c>
      <c r="L13738" s="11">
        <v>0.4</v>
      </c>
      <c r="M13738" s="11"/>
      <c r="N13738" s="24"/>
      <c r="P13738" s="32"/>
      <c r="T13738" s="19"/>
      <c r="U13738" s="3">
        <v>383</v>
      </c>
      <c r="X13738" t="str">
        <f t="shared" si="836"/>
        <v/>
      </c>
      <c r="Z13738" t="str">
        <f t="shared" si="837"/>
        <v/>
      </c>
      <c r="AB13738" s="9"/>
      <c r="AC13738" t="s">
        <v>5014</v>
      </c>
      <c r="AD13738">
        <f t="shared" si="838"/>
        <v>0</v>
      </c>
      <c r="AF13738" s="3"/>
      <c r="AG13738" t="s">
        <v>4338</v>
      </c>
      <c r="AH13738" s="9" t="s">
        <v>4613</v>
      </c>
    </row>
    <row r="13739" spans="1:34" ht="10.95" customHeight="1" outlineLevel="1" x14ac:dyDescent="0.25">
      <c r="A13739" t="s">
        <v>4337</v>
      </c>
      <c r="C13739" s="3" t="s">
        <v>11994</v>
      </c>
      <c r="D13739" s="3">
        <v>381</v>
      </c>
      <c r="E13739" s="9">
        <v>1983</v>
      </c>
      <c r="F13739" s="7" t="s">
        <v>5012</v>
      </c>
      <c r="G13739" s="7" t="s">
        <v>5401</v>
      </c>
      <c r="H13739" s="8" t="s">
        <v>5015</v>
      </c>
      <c r="I13739" s="8" t="s">
        <v>11871</v>
      </c>
      <c r="J13739" s="19">
        <v>5</v>
      </c>
      <c r="K13739" s="19" t="s">
        <v>7736</v>
      </c>
      <c r="L13739" s="11">
        <v>0.4</v>
      </c>
      <c r="M13739" s="11"/>
      <c r="N13739" s="24"/>
      <c r="P13739" s="32"/>
      <c r="T13739" s="19"/>
      <c r="U13739" s="3">
        <v>384</v>
      </c>
      <c r="X13739" t="str">
        <f t="shared" si="836"/>
        <v/>
      </c>
      <c r="Z13739" t="str">
        <f t="shared" si="837"/>
        <v/>
      </c>
      <c r="AB13739" s="9"/>
      <c r="AC13739" t="s">
        <v>5015</v>
      </c>
      <c r="AD13739">
        <f t="shared" si="838"/>
        <v>0</v>
      </c>
      <c r="AF13739" s="3"/>
      <c r="AG13739" t="s">
        <v>4338</v>
      </c>
      <c r="AH13739" s="9" t="s">
        <v>4613</v>
      </c>
    </row>
    <row r="13740" spans="1:34" ht="10.95" customHeight="1" outlineLevel="1" x14ac:dyDescent="0.25">
      <c r="A13740" t="s">
        <v>4337</v>
      </c>
      <c r="C13740" s="3" t="s">
        <v>11994</v>
      </c>
      <c r="D13740" s="3">
        <v>382</v>
      </c>
      <c r="E13740" s="9">
        <v>1983</v>
      </c>
      <c r="F13740" s="7" t="s">
        <v>2887</v>
      </c>
      <c r="G13740" s="7" t="s">
        <v>5401</v>
      </c>
      <c r="H13740" s="8" t="s">
        <v>5016</v>
      </c>
      <c r="I13740" s="8" t="s">
        <v>11871</v>
      </c>
      <c r="J13740" s="19">
        <v>5</v>
      </c>
      <c r="K13740" s="19" t="s">
        <v>7736</v>
      </c>
      <c r="L13740" s="11">
        <v>0.4</v>
      </c>
      <c r="M13740" s="11"/>
      <c r="N13740" s="24"/>
      <c r="P13740" s="32"/>
      <c r="T13740" s="19"/>
      <c r="U13740" s="3">
        <v>385</v>
      </c>
      <c r="X13740" t="str">
        <f t="shared" si="836"/>
        <v/>
      </c>
      <c r="Z13740" t="str">
        <f t="shared" si="837"/>
        <v/>
      </c>
      <c r="AB13740" s="9"/>
      <c r="AC13740" t="s">
        <v>5016</v>
      </c>
      <c r="AD13740">
        <f t="shared" si="838"/>
        <v>0</v>
      </c>
      <c r="AF13740" s="3"/>
      <c r="AG13740" t="s">
        <v>4338</v>
      </c>
      <c r="AH13740" s="9" t="s">
        <v>4925</v>
      </c>
    </row>
    <row r="13741" spans="1:34" ht="10.95" customHeight="1" outlineLevel="1" x14ac:dyDescent="0.25">
      <c r="A13741" t="s">
        <v>4337</v>
      </c>
      <c r="C13741" s="3" t="s">
        <v>11994</v>
      </c>
      <c r="D13741" s="3">
        <v>397</v>
      </c>
      <c r="E13741" s="9">
        <v>1984</v>
      </c>
      <c r="F13741" s="7" t="s">
        <v>1101</v>
      </c>
      <c r="G13741" s="7" t="s">
        <v>5401</v>
      </c>
      <c r="H13741" s="8" t="s">
        <v>3874</v>
      </c>
      <c r="I13741" s="8" t="s">
        <v>11872</v>
      </c>
      <c r="J13741" s="19">
        <v>3</v>
      </c>
      <c r="K13741" s="19" t="s">
        <v>7736</v>
      </c>
      <c r="L13741" s="11">
        <v>1</v>
      </c>
      <c r="M13741" s="11"/>
      <c r="N13741" s="24"/>
      <c r="P13741" s="32"/>
      <c r="T13741" s="19"/>
      <c r="U13741" s="3">
        <v>399</v>
      </c>
      <c r="X13741" t="str">
        <f t="shared" si="836"/>
        <v/>
      </c>
      <c r="Z13741" t="str">
        <f t="shared" si="837"/>
        <v/>
      </c>
      <c r="AB13741" s="9"/>
      <c r="AC13741" t="s">
        <v>3874</v>
      </c>
      <c r="AD13741">
        <f t="shared" si="838"/>
        <v>0</v>
      </c>
      <c r="AF13741" s="3"/>
      <c r="AG13741" t="s">
        <v>4338</v>
      </c>
      <c r="AH13741" s="9" t="s">
        <v>4613</v>
      </c>
    </row>
    <row r="13742" spans="1:34" ht="10.95" customHeight="1" outlineLevel="1" x14ac:dyDescent="0.25">
      <c r="A13742" t="s">
        <v>4337</v>
      </c>
      <c r="C13742" s="3" t="s">
        <v>11994</v>
      </c>
      <c r="D13742" s="3">
        <v>399</v>
      </c>
      <c r="E13742" s="9">
        <v>1984</v>
      </c>
      <c r="F13742" s="7" t="s">
        <v>1109</v>
      </c>
      <c r="G13742" s="7" t="s">
        <v>5401</v>
      </c>
      <c r="H13742" s="8" t="s">
        <v>2888</v>
      </c>
      <c r="I13742" s="8" t="s">
        <v>11872</v>
      </c>
      <c r="J13742" s="19">
        <v>6</v>
      </c>
      <c r="K13742" s="19" t="s">
        <v>7736</v>
      </c>
      <c r="L13742" s="11">
        <v>1</v>
      </c>
      <c r="M13742" s="11"/>
      <c r="N13742" s="24"/>
      <c r="P13742" s="32"/>
      <c r="T13742" s="19"/>
      <c r="U13742" s="3">
        <v>401</v>
      </c>
      <c r="X13742" t="str">
        <f t="shared" si="836"/>
        <v/>
      </c>
      <c r="Z13742" t="str">
        <f t="shared" si="837"/>
        <v/>
      </c>
      <c r="AB13742" s="9"/>
      <c r="AC13742" t="s">
        <v>2888</v>
      </c>
      <c r="AD13742">
        <f t="shared" si="838"/>
        <v>0</v>
      </c>
      <c r="AF13742" s="3"/>
      <c r="AG13742" t="s">
        <v>4338</v>
      </c>
      <c r="AH13742" s="9" t="s">
        <v>4613</v>
      </c>
    </row>
    <row r="13743" spans="1:34" ht="10.95" customHeight="1" outlineLevel="1" x14ac:dyDescent="0.25">
      <c r="A13743" t="s">
        <v>4337</v>
      </c>
      <c r="C13743" s="3" t="s">
        <v>11994</v>
      </c>
      <c r="D13743" s="3">
        <v>401</v>
      </c>
      <c r="E13743" s="9">
        <v>1984</v>
      </c>
      <c r="F13743" s="7" t="s">
        <v>5011</v>
      </c>
      <c r="G13743" s="7" t="s">
        <v>5401</v>
      </c>
      <c r="H13743" s="8" t="s">
        <v>11716</v>
      </c>
      <c r="I13743" s="8" t="s">
        <v>11872</v>
      </c>
      <c r="J13743" s="19">
        <v>3</v>
      </c>
      <c r="K13743" s="19" t="s">
        <v>7736</v>
      </c>
      <c r="L13743" s="11">
        <v>1</v>
      </c>
      <c r="M13743" s="11"/>
      <c r="N13743" s="24"/>
      <c r="P13743" s="32"/>
      <c r="T13743" s="19"/>
      <c r="U13743" s="3"/>
      <c r="X13743" t="str">
        <f t="shared" si="836"/>
        <v/>
      </c>
      <c r="Z13743" t="str">
        <f t="shared" si="837"/>
        <v/>
      </c>
      <c r="AB13743" s="9"/>
      <c r="AC13743" t="s">
        <v>11716</v>
      </c>
      <c r="AD13743">
        <f t="shared" si="838"/>
        <v>0</v>
      </c>
      <c r="AF13743" s="3"/>
      <c r="AH13743" s="9"/>
    </row>
    <row r="13744" spans="1:34" ht="10.95" customHeight="1" outlineLevel="1" x14ac:dyDescent="0.25">
      <c r="A13744" t="s">
        <v>4337</v>
      </c>
      <c r="C13744" s="3" t="s">
        <v>11994</v>
      </c>
      <c r="D13744" s="3">
        <v>402</v>
      </c>
      <c r="E13744" s="9">
        <v>1984</v>
      </c>
      <c r="F13744" s="7" t="s">
        <v>6715</v>
      </c>
      <c r="G13744" s="7" t="s">
        <v>5401</v>
      </c>
      <c r="H13744" s="8" t="s">
        <v>11716</v>
      </c>
      <c r="I13744" s="8" t="s">
        <v>11872</v>
      </c>
      <c r="J13744" s="19">
        <v>5</v>
      </c>
      <c r="K13744" s="19" t="s">
        <v>7736</v>
      </c>
      <c r="L13744" s="11">
        <v>1</v>
      </c>
      <c r="M13744" s="11"/>
      <c r="N13744" s="24"/>
      <c r="P13744" s="32"/>
      <c r="T13744" s="19"/>
      <c r="U13744" s="3"/>
      <c r="X13744" t="str">
        <f t="shared" si="836"/>
        <v/>
      </c>
      <c r="Z13744" t="str">
        <f t="shared" si="837"/>
        <v/>
      </c>
      <c r="AB13744" s="9"/>
      <c r="AC13744" t="s">
        <v>11716</v>
      </c>
      <c r="AD13744">
        <f t="shared" si="838"/>
        <v>0</v>
      </c>
      <c r="AF13744" s="3"/>
      <c r="AH13744" s="9"/>
    </row>
    <row r="13745" spans="1:34" ht="10.95" customHeight="1" outlineLevel="1" x14ac:dyDescent="0.25">
      <c r="A13745" t="s">
        <v>4337</v>
      </c>
      <c r="C13745" s="3" t="s">
        <v>11994</v>
      </c>
      <c r="D13745" s="3">
        <v>403</v>
      </c>
      <c r="E13745" s="9">
        <v>1984</v>
      </c>
      <c r="F13745" s="7" t="s">
        <v>5012</v>
      </c>
      <c r="G13745" s="7" t="s">
        <v>5401</v>
      </c>
      <c r="H13745" s="8" t="s">
        <v>11716</v>
      </c>
      <c r="I13745" s="8" t="s">
        <v>11872</v>
      </c>
      <c r="J13745" s="19">
        <v>5</v>
      </c>
      <c r="K13745" s="19" t="s">
        <v>7736</v>
      </c>
      <c r="L13745" s="11">
        <v>1</v>
      </c>
      <c r="M13745" s="11"/>
      <c r="N13745" s="24"/>
      <c r="P13745" s="32"/>
      <c r="T13745" s="19"/>
      <c r="U13745" s="3"/>
      <c r="X13745" t="str">
        <f t="shared" si="836"/>
        <v/>
      </c>
      <c r="Z13745" t="str">
        <f t="shared" si="837"/>
        <v/>
      </c>
      <c r="AB13745" s="9"/>
      <c r="AC13745" t="s">
        <v>11716</v>
      </c>
      <c r="AD13745">
        <f t="shared" si="838"/>
        <v>0</v>
      </c>
      <c r="AF13745" s="3"/>
      <c r="AH13745" s="9"/>
    </row>
    <row r="13746" spans="1:34" ht="10.95" customHeight="1" outlineLevel="1" x14ac:dyDescent="0.25">
      <c r="A13746" t="s">
        <v>4337</v>
      </c>
      <c r="C13746" s="3" t="s">
        <v>11994</v>
      </c>
      <c r="D13746" s="3">
        <v>404</v>
      </c>
      <c r="E13746" s="9">
        <v>1984</v>
      </c>
      <c r="F13746" s="7" t="s">
        <v>4731</v>
      </c>
      <c r="G13746" s="7" t="s">
        <v>5401</v>
      </c>
      <c r="H13746" s="8" t="s">
        <v>11716</v>
      </c>
      <c r="I13746" s="8" t="s">
        <v>11872</v>
      </c>
      <c r="J13746" s="19">
        <v>5</v>
      </c>
      <c r="K13746" s="19" t="s">
        <v>7736</v>
      </c>
      <c r="L13746" s="11">
        <v>1</v>
      </c>
      <c r="M13746" s="11"/>
      <c r="N13746" s="24"/>
      <c r="P13746" s="32"/>
      <c r="T13746" s="19"/>
      <c r="U13746" s="3"/>
      <c r="X13746" t="str">
        <f t="shared" si="836"/>
        <v/>
      </c>
      <c r="Z13746" t="str">
        <f t="shared" si="837"/>
        <v/>
      </c>
      <c r="AB13746" s="9"/>
      <c r="AC13746" t="s">
        <v>11716</v>
      </c>
      <c r="AD13746">
        <f t="shared" si="838"/>
        <v>0</v>
      </c>
      <c r="AF13746" s="3"/>
      <c r="AH13746" s="9"/>
    </row>
    <row r="13747" spans="1:34" ht="10.95" customHeight="1" outlineLevel="1" x14ac:dyDescent="0.25">
      <c r="A13747" t="s">
        <v>4337</v>
      </c>
      <c r="C13747" s="3" t="s">
        <v>11994</v>
      </c>
      <c r="D13747" s="3">
        <v>405</v>
      </c>
      <c r="E13747" s="9">
        <v>1984</v>
      </c>
      <c r="F13747" s="7" t="s">
        <v>2887</v>
      </c>
      <c r="G13747" s="7" t="s">
        <v>5401</v>
      </c>
      <c r="H13747" s="8" t="s">
        <v>5084</v>
      </c>
      <c r="I13747" s="8" t="s">
        <v>11872</v>
      </c>
      <c r="J13747" s="19">
        <v>5</v>
      </c>
      <c r="K13747" s="19" t="s">
        <v>7736</v>
      </c>
      <c r="L13747" s="11">
        <v>1</v>
      </c>
      <c r="M13747" s="11"/>
      <c r="N13747" s="24"/>
      <c r="P13747" s="32"/>
      <c r="T13747" s="19"/>
      <c r="U13747" s="3">
        <v>407</v>
      </c>
      <c r="X13747" t="str">
        <f t="shared" si="836"/>
        <v/>
      </c>
      <c r="Z13747" t="str">
        <f t="shared" si="837"/>
        <v/>
      </c>
      <c r="AB13747" s="9"/>
      <c r="AC13747" t="s">
        <v>5084</v>
      </c>
      <c r="AD13747">
        <f t="shared" si="838"/>
        <v>0</v>
      </c>
      <c r="AF13747" s="3"/>
      <c r="AG13747" t="s">
        <v>4338</v>
      </c>
      <c r="AH13747" s="9" t="s">
        <v>4925</v>
      </c>
    </row>
    <row r="13748" spans="1:34" ht="10.95" customHeight="1" outlineLevel="1" x14ac:dyDescent="0.25">
      <c r="A13748" t="s">
        <v>4337</v>
      </c>
      <c r="C13748" s="3" t="s">
        <v>11994</v>
      </c>
      <c r="D13748" s="3">
        <v>407</v>
      </c>
      <c r="E13748" s="9">
        <v>1984</v>
      </c>
      <c r="F13748" s="7">
        <v>2</v>
      </c>
      <c r="G13748" s="7" t="s">
        <v>5401</v>
      </c>
      <c r="H13748" s="8" t="s">
        <v>11846</v>
      </c>
      <c r="I13748" s="8" t="s">
        <v>11872</v>
      </c>
      <c r="J13748" s="19">
        <v>5</v>
      </c>
      <c r="K13748" s="19" t="s">
        <v>7736</v>
      </c>
      <c r="L13748" s="11">
        <v>1</v>
      </c>
      <c r="M13748" s="11"/>
      <c r="N13748" s="24"/>
      <c r="P13748" s="32"/>
      <c r="T13748" s="19"/>
      <c r="U13748" s="3"/>
      <c r="X13748" t="str">
        <f t="shared" si="836"/>
        <v/>
      </c>
      <c r="Z13748" t="str">
        <f t="shared" si="837"/>
        <v/>
      </c>
      <c r="AB13748" s="9"/>
      <c r="AC13748" t="s">
        <v>11846</v>
      </c>
      <c r="AD13748">
        <f t="shared" si="838"/>
        <v>0</v>
      </c>
      <c r="AF13748" s="3"/>
      <c r="AH13748" s="9"/>
    </row>
    <row r="13749" spans="1:34" ht="10.95" customHeight="1" outlineLevel="1" x14ac:dyDescent="0.25">
      <c r="A13749" t="s">
        <v>4337</v>
      </c>
      <c r="C13749" s="3" t="s">
        <v>11994</v>
      </c>
      <c r="D13749" s="3">
        <v>482</v>
      </c>
      <c r="E13749" s="9">
        <v>1987</v>
      </c>
      <c r="F13749" s="7" t="s">
        <v>5622</v>
      </c>
      <c r="G13749" s="7" t="s">
        <v>5401</v>
      </c>
      <c r="H13749" s="8" t="s">
        <v>11875</v>
      </c>
      <c r="I13749" s="8" t="s">
        <v>9211</v>
      </c>
      <c r="J13749" s="19">
        <v>5</v>
      </c>
      <c r="K13749" s="19" t="s">
        <v>7736</v>
      </c>
      <c r="L13749" s="11">
        <v>3</v>
      </c>
      <c r="M13749" s="11"/>
      <c r="N13749" s="24"/>
      <c r="P13749" s="32"/>
      <c r="T13749" s="19"/>
      <c r="U13749" s="3"/>
      <c r="X13749" t="str">
        <f t="shared" si="836"/>
        <v/>
      </c>
      <c r="Z13749" t="str">
        <f t="shared" si="837"/>
        <v/>
      </c>
      <c r="AB13749" s="9"/>
      <c r="AC13749" t="s">
        <v>11875</v>
      </c>
      <c r="AD13749">
        <f t="shared" si="838"/>
        <v>0</v>
      </c>
      <c r="AF13749" s="3"/>
      <c r="AH13749" s="9"/>
    </row>
    <row r="13750" spans="1:34" ht="10.95" customHeight="1" outlineLevel="1" x14ac:dyDescent="0.25">
      <c r="A13750" t="s">
        <v>4337</v>
      </c>
      <c r="C13750" s="3" t="s">
        <v>11994</v>
      </c>
      <c r="D13750" s="3">
        <v>484</v>
      </c>
      <c r="E13750" s="9">
        <v>1987</v>
      </c>
      <c r="F13750" s="7" t="s">
        <v>4772</v>
      </c>
      <c r="G13750" s="7" t="s">
        <v>5401</v>
      </c>
      <c r="H13750" s="8" t="s">
        <v>11875</v>
      </c>
      <c r="I13750" s="8" t="s">
        <v>9211</v>
      </c>
      <c r="J13750" s="19">
        <v>5</v>
      </c>
      <c r="K13750" s="19" t="s">
        <v>7738</v>
      </c>
      <c r="L13750" s="11"/>
      <c r="M13750" s="11"/>
      <c r="N13750" s="24"/>
      <c r="P13750" s="32"/>
      <c r="T13750" s="19"/>
      <c r="U13750" s="3"/>
      <c r="X13750" t="str">
        <f t="shared" si="836"/>
        <v/>
      </c>
      <c r="Z13750" t="str">
        <f t="shared" si="837"/>
        <v/>
      </c>
      <c r="AB13750" s="9"/>
      <c r="AC13750" t="s">
        <v>11875</v>
      </c>
      <c r="AD13750">
        <f t="shared" si="838"/>
        <v>0</v>
      </c>
      <c r="AF13750" s="3"/>
      <c r="AH13750" s="9"/>
    </row>
    <row r="13751" spans="1:34" ht="10.95" customHeight="1" outlineLevel="1" x14ac:dyDescent="0.25">
      <c r="A13751" t="s">
        <v>4337</v>
      </c>
      <c r="C13751" s="3" t="s">
        <v>11994</v>
      </c>
      <c r="D13751" s="3">
        <v>485</v>
      </c>
      <c r="E13751" s="9">
        <v>1987</v>
      </c>
      <c r="F13751" s="7" t="s">
        <v>11874</v>
      </c>
      <c r="G13751" s="7" t="s">
        <v>5401</v>
      </c>
      <c r="H13751" s="8" t="s">
        <v>11875</v>
      </c>
      <c r="I13751" s="8" t="s">
        <v>9211</v>
      </c>
      <c r="J13751" s="19">
        <v>5</v>
      </c>
      <c r="K13751" s="19" t="s">
        <v>7738</v>
      </c>
      <c r="L13751" s="11"/>
      <c r="M13751" s="11"/>
      <c r="N13751" s="24"/>
      <c r="P13751" s="32"/>
      <c r="T13751" s="19"/>
      <c r="U13751" s="3"/>
      <c r="X13751" t="str">
        <f t="shared" si="836"/>
        <v/>
      </c>
      <c r="Z13751">
        <f t="shared" si="837"/>
        <v>1</v>
      </c>
      <c r="AB13751" s="9"/>
      <c r="AC13751" t="s">
        <v>11875</v>
      </c>
      <c r="AD13751">
        <f t="shared" si="838"/>
        <v>0</v>
      </c>
      <c r="AF13751" s="3"/>
      <c r="AH13751" s="9"/>
    </row>
    <row r="13752" spans="1:34" ht="10.95" customHeight="1" outlineLevel="1" x14ac:dyDescent="0.25">
      <c r="A13752" t="s">
        <v>4337</v>
      </c>
      <c r="C13752" s="3" t="s">
        <v>11994</v>
      </c>
      <c r="D13752" s="3">
        <v>492</v>
      </c>
      <c r="E13752" s="9">
        <v>1988</v>
      </c>
      <c r="F13752" s="7" t="s">
        <v>5622</v>
      </c>
      <c r="G13752" s="7" t="s">
        <v>5401</v>
      </c>
      <c r="H13752" s="8" t="s">
        <v>11876</v>
      </c>
      <c r="I13752" s="8" t="s">
        <v>11877</v>
      </c>
      <c r="J13752" s="19">
        <v>5</v>
      </c>
      <c r="K13752" s="19" t="s">
        <v>7736</v>
      </c>
      <c r="L13752" s="11">
        <v>1.3</v>
      </c>
      <c r="M13752" s="11"/>
      <c r="N13752" s="24"/>
      <c r="P13752" s="32"/>
      <c r="T13752" s="19"/>
      <c r="U13752" s="3"/>
      <c r="X13752" t="str">
        <f t="shared" si="836"/>
        <v/>
      </c>
      <c r="Z13752" t="str">
        <f t="shared" si="837"/>
        <v/>
      </c>
      <c r="AB13752" s="9"/>
      <c r="AC13752" t="s">
        <v>11876</v>
      </c>
      <c r="AD13752">
        <f t="shared" si="838"/>
        <v>0</v>
      </c>
      <c r="AF13752" s="3"/>
      <c r="AH13752" s="9"/>
    </row>
    <row r="13753" spans="1:34" ht="10.95" customHeight="1" outlineLevel="1" x14ac:dyDescent="0.25">
      <c r="A13753" t="s">
        <v>4337</v>
      </c>
      <c r="C13753" s="3" t="s">
        <v>11994</v>
      </c>
      <c r="D13753" s="3">
        <v>493</v>
      </c>
      <c r="E13753" s="9">
        <v>1988</v>
      </c>
      <c r="F13753" s="7" t="s">
        <v>1378</v>
      </c>
      <c r="G13753" s="7" t="s">
        <v>5401</v>
      </c>
      <c r="H13753" s="8" t="s">
        <v>11876</v>
      </c>
      <c r="I13753" s="8" t="s">
        <v>11877</v>
      </c>
      <c r="J13753" s="19">
        <v>5</v>
      </c>
      <c r="K13753" s="19" t="s">
        <v>7738</v>
      </c>
      <c r="L13753" s="11"/>
      <c r="M13753" s="11"/>
      <c r="N13753" s="24"/>
      <c r="P13753" s="32"/>
      <c r="T13753" s="19"/>
      <c r="U13753" s="3"/>
      <c r="X13753" t="str">
        <f t="shared" si="836"/>
        <v/>
      </c>
      <c r="Z13753" t="str">
        <f t="shared" si="837"/>
        <v/>
      </c>
      <c r="AB13753" s="9"/>
      <c r="AC13753" t="s">
        <v>11876</v>
      </c>
      <c r="AD13753">
        <f t="shared" si="838"/>
        <v>0</v>
      </c>
      <c r="AF13753" s="3"/>
      <c r="AH13753" s="9"/>
    </row>
    <row r="13754" spans="1:34" ht="10.95" customHeight="1" outlineLevel="1" x14ac:dyDescent="0.25">
      <c r="A13754" t="s">
        <v>4337</v>
      </c>
      <c r="C13754" s="3" t="s">
        <v>11994</v>
      </c>
      <c r="D13754" s="3">
        <v>494</v>
      </c>
      <c r="E13754" s="9">
        <v>1988</v>
      </c>
      <c r="F13754" s="7" t="s">
        <v>4772</v>
      </c>
      <c r="G13754" s="7" t="s">
        <v>5401</v>
      </c>
      <c r="H13754" s="8" t="s">
        <v>11876</v>
      </c>
      <c r="I13754" s="8" t="s">
        <v>11877</v>
      </c>
      <c r="J13754" s="19">
        <v>5</v>
      </c>
      <c r="K13754" s="19" t="s">
        <v>7738</v>
      </c>
      <c r="L13754" s="11"/>
      <c r="M13754" s="11"/>
      <c r="N13754" s="24"/>
      <c r="P13754" s="32"/>
      <c r="T13754" s="19"/>
      <c r="U13754" s="3"/>
      <c r="X13754" t="str">
        <f t="shared" si="836"/>
        <v/>
      </c>
      <c r="Z13754" t="str">
        <f t="shared" si="837"/>
        <v/>
      </c>
      <c r="AB13754" s="9"/>
      <c r="AC13754" t="s">
        <v>11876</v>
      </c>
      <c r="AD13754">
        <f t="shared" si="838"/>
        <v>0</v>
      </c>
      <c r="AF13754" s="3"/>
      <c r="AH13754" s="9"/>
    </row>
    <row r="13755" spans="1:34" ht="10.95" customHeight="1" outlineLevel="1" x14ac:dyDescent="0.25">
      <c r="A13755" t="s">
        <v>4337</v>
      </c>
      <c r="C13755" s="3" t="s">
        <v>11994</v>
      </c>
      <c r="D13755" s="3">
        <v>548</v>
      </c>
      <c r="E13755" s="9">
        <v>1990</v>
      </c>
      <c r="F13755" s="7">
        <v>1</v>
      </c>
      <c r="G13755" s="7" t="s">
        <v>5401</v>
      </c>
      <c r="H13755" s="8" t="s">
        <v>11878</v>
      </c>
      <c r="I13755" s="8" t="s">
        <v>11879</v>
      </c>
      <c r="J13755" s="19">
        <v>6</v>
      </c>
      <c r="K13755" s="19" t="s">
        <v>7738</v>
      </c>
      <c r="L13755" s="11"/>
      <c r="M13755" s="11"/>
      <c r="N13755" s="24"/>
      <c r="P13755" s="32"/>
      <c r="T13755" s="19"/>
      <c r="U13755" s="3"/>
      <c r="X13755" t="str">
        <f t="shared" si="836"/>
        <v/>
      </c>
      <c r="Z13755" t="str">
        <f t="shared" si="837"/>
        <v/>
      </c>
      <c r="AB13755" s="9"/>
      <c r="AC13755" t="s">
        <v>11878</v>
      </c>
      <c r="AD13755">
        <f t="shared" si="838"/>
        <v>0</v>
      </c>
      <c r="AF13755" s="3"/>
      <c r="AH13755" s="9"/>
    </row>
    <row r="13756" spans="1:34" ht="10.95" customHeight="1" outlineLevel="1" x14ac:dyDescent="0.25">
      <c r="A13756" t="s">
        <v>4337</v>
      </c>
      <c r="C13756" s="3" t="s">
        <v>11994</v>
      </c>
      <c r="D13756" s="3">
        <v>587</v>
      </c>
      <c r="E13756" s="9">
        <v>1992</v>
      </c>
      <c r="F13756" s="7" t="s">
        <v>1378</v>
      </c>
      <c r="G13756" s="7" t="s">
        <v>5401</v>
      </c>
      <c r="H13756" s="8" t="s">
        <v>11876</v>
      </c>
      <c r="I13756" s="8" t="s">
        <v>11880</v>
      </c>
      <c r="J13756" s="19">
        <v>5</v>
      </c>
      <c r="K13756" s="19" t="s">
        <v>7738</v>
      </c>
      <c r="L13756" s="11"/>
      <c r="M13756" s="11"/>
      <c r="N13756" s="24"/>
      <c r="P13756" s="32"/>
      <c r="T13756" s="19"/>
      <c r="U13756" s="3"/>
      <c r="X13756" t="str">
        <f t="shared" si="836"/>
        <v/>
      </c>
      <c r="Z13756" t="str">
        <f t="shared" si="837"/>
        <v/>
      </c>
      <c r="AB13756" s="9"/>
      <c r="AC13756" t="s">
        <v>11876</v>
      </c>
      <c r="AD13756">
        <f t="shared" si="838"/>
        <v>0</v>
      </c>
      <c r="AF13756" s="3"/>
      <c r="AH13756" s="9"/>
    </row>
    <row r="13757" spans="1:34" ht="10.95" customHeight="1" outlineLevel="1" x14ac:dyDescent="0.25">
      <c r="A13757" t="s">
        <v>4337</v>
      </c>
      <c r="C13757" s="3" t="s">
        <v>11994</v>
      </c>
      <c r="D13757" s="3">
        <v>591</v>
      </c>
      <c r="E13757" s="9">
        <v>1992</v>
      </c>
      <c r="F13757" s="7" t="s">
        <v>11882</v>
      </c>
      <c r="G13757" s="7" t="s">
        <v>5401</v>
      </c>
      <c r="H13757" s="8" t="s">
        <v>11876</v>
      </c>
      <c r="I13757" s="8" t="s">
        <v>11880</v>
      </c>
      <c r="J13757" s="19">
        <v>5</v>
      </c>
      <c r="K13757" s="19" t="s">
        <v>7738</v>
      </c>
      <c r="L13757" s="11"/>
      <c r="M13757" s="11"/>
      <c r="N13757" s="24"/>
      <c r="P13757" s="32"/>
      <c r="T13757" s="19"/>
      <c r="U13757" s="3"/>
      <c r="X13757" t="str">
        <f t="shared" si="836"/>
        <v/>
      </c>
      <c r="Z13757" t="str">
        <f t="shared" si="837"/>
        <v/>
      </c>
      <c r="AB13757" s="9"/>
      <c r="AC13757" t="s">
        <v>11876</v>
      </c>
      <c r="AD13757">
        <f t="shared" si="838"/>
        <v>0</v>
      </c>
      <c r="AF13757" s="3"/>
      <c r="AH13757" s="9"/>
    </row>
    <row r="13758" spans="1:34" ht="10.95" customHeight="1" outlineLevel="1" x14ac:dyDescent="0.25">
      <c r="A13758" t="s">
        <v>4337</v>
      </c>
      <c r="C13758" s="3" t="s">
        <v>11994</v>
      </c>
      <c r="D13758" s="3" t="s">
        <v>11881</v>
      </c>
      <c r="E13758" s="9">
        <v>1992</v>
      </c>
      <c r="F13758" s="7" t="s">
        <v>10270</v>
      </c>
      <c r="G13758" s="7" t="s">
        <v>5401</v>
      </c>
      <c r="H13758" s="8" t="s">
        <v>11876</v>
      </c>
      <c r="I13758" s="8" t="s">
        <v>11880</v>
      </c>
      <c r="J13758" s="19">
        <v>5</v>
      </c>
      <c r="K13758" s="19" t="s">
        <v>7738</v>
      </c>
      <c r="L13758" s="11"/>
      <c r="M13758" s="11"/>
      <c r="N13758" s="24"/>
      <c r="P13758" s="32"/>
      <c r="T13758" s="19"/>
      <c r="U13758" s="3"/>
      <c r="X13758" t="str">
        <f t="shared" si="836"/>
        <v/>
      </c>
      <c r="Z13758">
        <f t="shared" si="837"/>
        <v>1</v>
      </c>
      <c r="AB13758" s="9"/>
      <c r="AC13758" t="s">
        <v>11876</v>
      </c>
      <c r="AD13758">
        <f t="shared" si="838"/>
        <v>0</v>
      </c>
      <c r="AF13758" s="3"/>
      <c r="AH13758" s="9"/>
    </row>
    <row r="13759" spans="1:34" ht="10.95" customHeight="1" outlineLevel="1" x14ac:dyDescent="0.25">
      <c r="A13759" t="s">
        <v>4337</v>
      </c>
      <c r="C13759" s="3" t="s">
        <v>11994</v>
      </c>
      <c r="D13759" s="3">
        <v>598</v>
      </c>
      <c r="E13759" s="9">
        <v>1992</v>
      </c>
      <c r="F13759" s="7" t="s">
        <v>11883</v>
      </c>
      <c r="G13759" s="7" t="s">
        <v>5401</v>
      </c>
      <c r="H13759" s="8" t="s">
        <v>11876</v>
      </c>
      <c r="I13759" s="8" t="s">
        <v>11884</v>
      </c>
      <c r="J13759" s="19">
        <v>5</v>
      </c>
      <c r="K13759" s="19" t="s">
        <v>7738</v>
      </c>
      <c r="L13759" s="11"/>
      <c r="M13759" s="11"/>
      <c r="N13759" s="24"/>
      <c r="P13759" s="32"/>
      <c r="T13759" s="19"/>
      <c r="U13759" s="3"/>
      <c r="X13759" t="str">
        <f t="shared" si="836"/>
        <v/>
      </c>
      <c r="Z13759" t="str">
        <f t="shared" si="837"/>
        <v/>
      </c>
      <c r="AB13759" s="9"/>
      <c r="AC13759" t="s">
        <v>11876</v>
      </c>
      <c r="AD13759">
        <f t="shared" si="838"/>
        <v>0</v>
      </c>
      <c r="AF13759" s="3"/>
      <c r="AH13759" s="9"/>
    </row>
    <row r="13760" spans="1:34" ht="10.95" customHeight="1" outlineLevel="1" x14ac:dyDescent="0.25">
      <c r="A13760" t="s">
        <v>4337</v>
      </c>
      <c r="C13760" s="3" t="s">
        <v>11994</v>
      </c>
      <c r="D13760" s="3">
        <v>611</v>
      </c>
      <c r="E13760" s="9">
        <v>1993</v>
      </c>
      <c r="F13760" s="7" t="s">
        <v>1101</v>
      </c>
      <c r="G13760" s="7" t="s">
        <v>5401</v>
      </c>
      <c r="H13760" s="8" t="s">
        <v>11885</v>
      </c>
      <c r="I13760" s="8" t="s">
        <v>8497</v>
      </c>
      <c r="J13760" s="19">
        <v>5</v>
      </c>
      <c r="K13760" s="19" t="s">
        <v>7738</v>
      </c>
      <c r="L13760" s="11"/>
      <c r="M13760" s="11"/>
      <c r="N13760" s="24"/>
      <c r="P13760" s="32"/>
      <c r="T13760" s="19"/>
      <c r="U13760" s="3"/>
      <c r="X13760" t="str">
        <f t="shared" si="836"/>
        <v/>
      </c>
      <c r="Z13760" t="str">
        <f t="shared" si="837"/>
        <v/>
      </c>
      <c r="AB13760" s="9"/>
      <c r="AC13760" t="s">
        <v>11885</v>
      </c>
      <c r="AD13760">
        <f t="shared" si="838"/>
        <v>0</v>
      </c>
      <c r="AF13760" s="3"/>
      <c r="AH13760" s="9"/>
    </row>
    <row r="13761" spans="1:34" ht="10.95" customHeight="1" outlineLevel="1" x14ac:dyDescent="0.25">
      <c r="A13761" t="s">
        <v>4337</v>
      </c>
      <c r="C13761" s="3" t="s">
        <v>11994</v>
      </c>
      <c r="D13761" s="3">
        <v>612</v>
      </c>
      <c r="E13761" s="9">
        <v>1993</v>
      </c>
      <c r="F13761" s="7" t="s">
        <v>1106</v>
      </c>
      <c r="G13761" s="7" t="s">
        <v>5401</v>
      </c>
      <c r="H13761" s="8" t="s">
        <v>11885</v>
      </c>
      <c r="I13761" s="8" t="s">
        <v>8497</v>
      </c>
      <c r="J13761" s="19">
        <v>5</v>
      </c>
      <c r="K13761" s="19" t="s">
        <v>7738</v>
      </c>
      <c r="L13761" s="11"/>
      <c r="M13761" s="11"/>
      <c r="N13761" s="24"/>
      <c r="P13761" s="32"/>
      <c r="T13761" s="19"/>
      <c r="U13761" s="3"/>
      <c r="X13761" t="str">
        <f t="shared" si="836"/>
        <v/>
      </c>
      <c r="Z13761" t="str">
        <f t="shared" si="837"/>
        <v/>
      </c>
      <c r="AB13761" s="9"/>
      <c r="AC13761" t="s">
        <v>11885</v>
      </c>
      <c r="AD13761">
        <f t="shared" si="838"/>
        <v>0</v>
      </c>
      <c r="AF13761" s="3"/>
      <c r="AH13761" s="9"/>
    </row>
    <row r="13762" spans="1:34" ht="10.95" customHeight="1" outlineLevel="1" x14ac:dyDescent="0.25">
      <c r="A13762" t="s">
        <v>4337</v>
      </c>
      <c r="C13762" s="3" t="s">
        <v>11994</v>
      </c>
      <c r="D13762" s="3">
        <v>613</v>
      </c>
      <c r="E13762" s="9">
        <v>1993</v>
      </c>
      <c r="F13762" s="7" t="s">
        <v>5011</v>
      </c>
      <c r="G13762" s="7" t="s">
        <v>5401</v>
      </c>
      <c r="H13762" s="8" t="s">
        <v>11885</v>
      </c>
      <c r="I13762" s="8" t="s">
        <v>8497</v>
      </c>
      <c r="J13762" s="19">
        <v>5</v>
      </c>
      <c r="K13762" s="19" t="s">
        <v>7738</v>
      </c>
      <c r="L13762" s="11"/>
      <c r="M13762" s="11"/>
      <c r="N13762" s="24"/>
      <c r="P13762" s="32"/>
      <c r="T13762" s="19"/>
      <c r="U13762" s="3"/>
      <c r="X13762" t="str">
        <f t="shared" ref="X13762:X13825" si="839">IF(COUNTIF(F13762,"*fdc*"),1,"")</f>
        <v/>
      </c>
      <c r="Z13762" t="str">
        <f t="shared" ref="Z13762:Z13825" si="840">IF(COUNTIF(F13762,"*s/s*"),1,"")</f>
        <v/>
      </c>
      <c r="AB13762" s="9"/>
      <c r="AC13762" t="s">
        <v>11885</v>
      </c>
      <c r="AD13762">
        <f t="shared" si="838"/>
        <v>0</v>
      </c>
      <c r="AF13762" s="3"/>
      <c r="AH13762" s="9"/>
    </row>
    <row r="13763" spans="1:34" ht="10.95" customHeight="1" outlineLevel="1" x14ac:dyDescent="0.25">
      <c r="A13763" t="s">
        <v>4337</v>
      </c>
      <c r="C13763" s="3" t="s">
        <v>11994</v>
      </c>
      <c r="D13763" s="3">
        <v>614</v>
      </c>
      <c r="E13763" s="9">
        <v>1993</v>
      </c>
      <c r="F13763" s="7" t="s">
        <v>6718</v>
      </c>
      <c r="G13763" s="7" t="s">
        <v>5401</v>
      </c>
      <c r="H13763" s="8" t="s">
        <v>11885</v>
      </c>
      <c r="I13763" s="8" t="s">
        <v>8497</v>
      </c>
      <c r="J13763" s="19">
        <v>5</v>
      </c>
      <c r="K13763" s="19" t="s">
        <v>7738</v>
      </c>
      <c r="L13763" s="11"/>
      <c r="M13763" s="11"/>
      <c r="N13763" s="24"/>
      <c r="P13763" s="32"/>
      <c r="T13763" s="19"/>
      <c r="U13763" s="3"/>
      <c r="X13763" t="str">
        <f t="shared" si="839"/>
        <v/>
      </c>
      <c r="Z13763" t="str">
        <f t="shared" si="840"/>
        <v/>
      </c>
      <c r="AB13763" s="9"/>
      <c r="AC13763" t="s">
        <v>11885</v>
      </c>
      <c r="AD13763">
        <f t="shared" si="838"/>
        <v>0</v>
      </c>
      <c r="AF13763" s="3"/>
      <c r="AH13763" s="9"/>
    </row>
    <row r="13764" spans="1:34" ht="10.95" customHeight="1" outlineLevel="1" x14ac:dyDescent="0.25">
      <c r="A13764" t="s">
        <v>4337</v>
      </c>
      <c r="C13764" s="3" t="s">
        <v>11994</v>
      </c>
      <c r="D13764" s="3">
        <v>615</v>
      </c>
      <c r="E13764" s="9">
        <v>1993</v>
      </c>
      <c r="F13764" s="7" t="s">
        <v>6715</v>
      </c>
      <c r="G13764" s="7" t="s">
        <v>5401</v>
      </c>
      <c r="H13764" s="8" t="s">
        <v>11885</v>
      </c>
      <c r="I13764" s="8" t="s">
        <v>8497</v>
      </c>
      <c r="J13764" s="19">
        <v>5</v>
      </c>
      <c r="K13764" s="19" t="s">
        <v>7738</v>
      </c>
      <c r="L13764" s="11"/>
      <c r="M13764" s="11"/>
      <c r="N13764" s="24"/>
      <c r="P13764" s="32"/>
      <c r="T13764" s="19"/>
      <c r="U13764" s="3"/>
      <c r="X13764" t="str">
        <f t="shared" si="839"/>
        <v/>
      </c>
      <c r="Z13764" t="str">
        <f t="shared" si="840"/>
        <v/>
      </c>
      <c r="AB13764" s="9"/>
      <c r="AC13764" t="s">
        <v>11885</v>
      </c>
      <c r="AD13764">
        <f t="shared" si="838"/>
        <v>0</v>
      </c>
      <c r="AF13764" s="3"/>
      <c r="AH13764" s="9"/>
    </row>
    <row r="13765" spans="1:34" ht="10.95" customHeight="1" outlineLevel="1" x14ac:dyDescent="0.25">
      <c r="A13765" t="s">
        <v>4337</v>
      </c>
      <c r="C13765" s="3" t="s">
        <v>11994</v>
      </c>
      <c r="D13765" s="3">
        <v>616</v>
      </c>
      <c r="E13765" s="9">
        <v>1993</v>
      </c>
      <c r="F13765" s="7" t="s">
        <v>6192</v>
      </c>
      <c r="G13765" s="7" t="s">
        <v>5401</v>
      </c>
      <c r="H13765" s="8" t="s">
        <v>11885</v>
      </c>
      <c r="I13765" s="8" t="s">
        <v>8497</v>
      </c>
      <c r="J13765" s="19">
        <v>5</v>
      </c>
      <c r="K13765" s="19" t="s">
        <v>7738</v>
      </c>
      <c r="L13765" s="11"/>
      <c r="M13765" s="11"/>
      <c r="N13765" s="24"/>
      <c r="P13765" s="32"/>
      <c r="T13765" s="19"/>
      <c r="U13765" s="3"/>
      <c r="X13765" t="str">
        <f t="shared" si="839"/>
        <v/>
      </c>
      <c r="Z13765" t="str">
        <f t="shared" si="840"/>
        <v/>
      </c>
      <c r="AB13765" s="9"/>
      <c r="AC13765" t="s">
        <v>11885</v>
      </c>
      <c r="AD13765">
        <f t="shared" si="838"/>
        <v>0</v>
      </c>
      <c r="AF13765" s="3"/>
      <c r="AH13765" s="9"/>
    </row>
    <row r="13766" spans="1:34" ht="10.95" customHeight="1" outlineLevel="1" x14ac:dyDescent="0.25">
      <c r="A13766" t="s">
        <v>4337</v>
      </c>
      <c r="C13766" s="3" t="s">
        <v>11994</v>
      </c>
      <c r="D13766" s="3">
        <v>617</v>
      </c>
      <c r="E13766" s="9">
        <v>1993</v>
      </c>
      <c r="F13766" s="7" t="s">
        <v>4239</v>
      </c>
      <c r="G13766" s="7" t="s">
        <v>5401</v>
      </c>
      <c r="H13766" s="8" t="s">
        <v>11885</v>
      </c>
      <c r="I13766" s="8" t="s">
        <v>8497</v>
      </c>
      <c r="J13766" s="19">
        <v>5</v>
      </c>
      <c r="K13766" s="19" t="s">
        <v>7738</v>
      </c>
      <c r="L13766" s="11"/>
      <c r="M13766" s="11"/>
      <c r="N13766" s="24"/>
      <c r="P13766" s="32"/>
      <c r="T13766" s="19"/>
      <c r="U13766" s="3"/>
      <c r="X13766" t="str">
        <f t="shared" si="839"/>
        <v/>
      </c>
      <c r="Z13766" t="str">
        <f t="shared" si="840"/>
        <v/>
      </c>
      <c r="AB13766" s="9"/>
      <c r="AC13766" t="s">
        <v>11885</v>
      </c>
      <c r="AD13766">
        <f t="shared" si="838"/>
        <v>0</v>
      </c>
      <c r="AF13766" s="3"/>
      <c r="AH13766" s="9"/>
    </row>
    <row r="13767" spans="1:34" ht="10.95" customHeight="1" outlineLevel="1" x14ac:dyDescent="0.25">
      <c r="A13767" t="s">
        <v>4337</v>
      </c>
      <c r="C13767" s="3" t="s">
        <v>11994</v>
      </c>
      <c r="D13767" s="3">
        <v>618</v>
      </c>
      <c r="E13767" s="9">
        <v>1993</v>
      </c>
      <c r="F13767" s="7" t="s">
        <v>5805</v>
      </c>
      <c r="G13767" s="7" t="s">
        <v>5401</v>
      </c>
      <c r="H13767" s="8" t="s">
        <v>11885</v>
      </c>
      <c r="I13767" s="8" t="s">
        <v>8497</v>
      </c>
      <c r="J13767" s="19">
        <v>5</v>
      </c>
      <c r="K13767" s="19" t="s">
        <v>7738</v>
      </c>
      <c r="L13767" s="11"/>
      <c r="M13767" s="11"/>
      <c r="N13767" s="24"/>
      <c r="P13767" s="32"/>
      <c r="T13767" s="19"/>
      <c r="U13767" s="3"/>
      <c r="X13767" t="str">
        <f t="shared" si="839"/>
        <v/>
      </c>
      <c r="Z13767" t="str">
        <f t="shared" si="840"/>
        <v/>
      </c>
      <c r="AB13767" s="9"/>
      <c r="AC13767" t="s">
        <v>11885</v>
      </c>
      <c r="AD13767">
        <f t="shared" ref="AD13767:AD13830" si="841">COUNTIF(H13767,"*Fuji*")</f>
        <v>0</v>
      </c>
      <c r="AF13767" s="3"/>
      <c r="AH13767" s="9"/>
    </row>
    <row r="13768" spans="1:34" ht="10.95" customHeight="1" outlineLevel="1" x14ac:dyDescent="0.25">
      <c r="A13768" t="s">
        <v>4337</v>
      </c>
      <c r="C13768" s="3" t="s">
        <v>11994</v>
      </c>
      <c r="D13768" s="3">
        <v>619</v>
      </c>
      <c r="E13768" s="9">
        <v>1993</v>
      </c>
      <c r="F13768" s="7" t="s">
        <v>11873</v>
      </c>
      <c r="G13768" s="7" t="s">
        <v>5401</v>
      </c>
      <c r="H13768" s="8" t="s">
        <v>11885</v>
      </c>
      <c r="I13768" s="8" t="s">
        <v>8497</v>
      </c>
      <c r="J13768" s="19">
        <v>5</v>
      </c>
      <c r="K13768" s="19" t="s">
        <v>7738</v>
      </c>
      <c r="L13768" s="11"/>
      <c r="M13768" s="11"/>
      <c r="N13768" s="24"/>
      <c r="P13768" s="32"/>
      <c r="T13768" s="19"/>
      <c r="U13768" s="3"/>
      <c r="X13768" t="str">
        <f t="shared" si="839"/>
        <v/>
      </c>
      <c r="Z13768" t="str">
        <f t="shared" si="840"/>
        <v/>
      </c>
      <c r="AB13768" s="9"/>
      <c r="AC13768" t="s">
        <v>11885</v>
      </c>
      <c r="AD13768">
        <f t="shared" si="841"/>
        <v>0</v>
      </c>
      <c r="AF13768" s="3"/>
      <c r="AH13768" s="9"/>
    </row>
    <row r="13769" spans="1:34" ht="10.95" customHeight="1" outlineLevel="1" x14ac:dyDescent="0.25">
      <c r="A13769" t="s">
        <v>4337</v>
      </c>
      <c r="C13769" s="3" t="s">
        <v>11994</v>
      </c>
      <c r="D13769" s="3">
        <v>620</v>
      </c>
      <c r="E13769" s="9">
        <v>1993</v>
      </c>
      <c r="F13769" s="7">
        <v>1</v>
      </c>
      <c r="G13769" s="7" t="s">
        <v>5401</v>
      </c>
      <c r="H13769" s="8" t="s">
        <v>11885</v>
      </c>
      <c r="I13769" s="8" t="s">
        <v>8497</v>
      </c>
      <c r="J13769" s="19">
        <v>5</v>
      </c>
      <c r="K13769" s="19" t="s">
        <v>7738</v>
      </c>
      <c r="L13769" s="11"/>
      <c r="M13769" s="11"/>
      <c r="N13769" s="24"/>
      <c r="P13769" s="32"/>
      <c r="T13769" s="19"/>
      <c r="U13769" s="3"/>
      <c r="X13769" t="str">
        <f t="shared" si="839"/>
        <v/>
      </c>
      <c r="Z13769" t="str">
        <f t="shared" si="840"/>
        <v/>
      </c>
      <c r="AB13769" s="9"/>
      <c r="AC13769" t="s">
        <v>11885</v>
      </c>
      <c r="AD13769">
        <f t="shared" si="841"/>
        <v>0</v>
      </c>
      <c r="AF13769" s="3"/>
      <c r="AH13769" s="9"/>
    </row>
    <row r="13770" spans="1:34" ht="10.95" customHeight="1" outlineLevel="1" x14ac:dyDescent="0.25">
      <c r="A13770" t="s">
        <v>4337</v>
      </c>
      <c r="C13770" s="3" t="s">
        <v>11994</v>
      </c>
      <c r="D13770" s="3">
        <v>622</v>
      </c>
      <c r="E13770" s="9">
        <v>1993</v>
      </c>
      <c r="F13770" s="7">
        <v>5</v>
      </c>
      <c r="G13770" s="7" t="s">
        <v>5401</v>
      </c>
      <c r="H13770" s="8" t="s">
        <v>11885</v>
      </c>
      <c r="I13770" s="8" t="s">
        <v>8497</v>
      </c>
      <c r="J13770" s="19">
        <v>5</v>
      </c>
      <c r="K13770" s="19" t="s">
        <v>7738</v>
      </c>
      <c r="L13770" s="11"/>
      <c r="M13770" s="11"/>
      <c r="N13770" s="24"/>
      <c r="P13770" s="32"/>
      <c r="T13770" s="19"/>
      <c r="U13770" s="3"/>
      <c r="X13770" t="str">
        <f t="shared" si="839"/>
        <v/>
      </c>
      <c r="Z13770" t="str">
        <f t="shared" si="840"/>
        <v/>
      </c>
      <c r="AB13770" s="9"/>
      <c r="AC13770" t="s">
        <v>11885</v>
      </c>
      <c r="AD13770">
        <f t="shared" si="841"/>
        <v>0</v>
      </c>
      <c r="AF13770" s="3"/>
      <c r="AH13770" s="9"/>
    </row>
    <row r="13771" spans="1:34" ht="10.95" customHeight="1" outlineLevel="1" x14ac:dyDescent="0.25">
      <c r="A13771" t="s">
        <v>4337</v>
      </c>
      <c r="C13771" s="3" t="s">
        <v>11994</v>
      </c>
      <c r="D13771" s="3">
        <v>657</v>
      </c>
      <c r="E13771" s="9">
        <v>1995</v>
      </c>
      <c r="F13771" s="7" t="s">
        <v>4239</v>
      </c>
      <c r="G13771" s="7" t="s">
        <v>5401</v>
      </c>
      <c r="H13771" s="8" t="s">
        <v>11887</v>
      </c>
      <c r="I13771" s="8" t="s">
        <v>11886</v>
      </c>
      <c r="J13771" s="19">
        <v>5</v>
      </c>
      <c r="K13771" s="19" t="s">
        <v>7738</v>
      </c>
      <c r="L13771" s="11"/>
      <c r="M13771" s="11"/>
      <c r="N13771" s="24"/>
      <c r="P13771" s="32"/>
      <c r="T13771" s="19"/>
      <c r="U13771" s="3"/>
      <c r="X13771" t="str">
        <f t="shared" si="839"/>
        <v/>
      </c>
      <c r="Z13771" t="str">
        <f t="shared" si="840"/>
        <v/>
      </c>
      <c r="AB13771" s="9"/>
      <c r="AC13771" t="s">
        <v>11887</v>
      </c>
      <c r="AD13771">
        <f t="shared" si="841"/>
        <v>0</v>
      </c>
      <c r="AF13771" s="3"/>
      <c r="AH13771" s="9"/>
    </row>
    <row r="13772" spans="1:34" ht="10.95" customHeight="1" outlineLevel="1" x14ac:dyDescent="0.25">
      <c r="A13772" t="s">
        <v>4337</v>
      </c>
      <c r="C13772" s="3" t="s">
        <v>11994</v>
      </c>
      <c r="D13772" s="3">
        <v>660</v>
      </c>
      <c r="E13772" s="9">
        <v>1995</v>
      </c>
      <c r="F13772" s="7" t="s">
        <v>4239</v>
      </c>
      <c r="G13772" s="7" t="s">
        <v>5401</v>
      </c>
      <c r="H13772" s="8" t="s">
        <v>11890</v>
      </c>
      <c r="I13772" s="8" t="s">
        <v>11891</v>
      </c>
      <c r="J13772" s="19">
        <v>5</v>
      </c>
      <c r="K13772" s="19" t="s">
        <v>7738</v>
      </c>
      <c r="L13772" s="11"/>
      <c r="M13772" s="11"/>
      <c r="N13772" s="24"/>
      <c r="P13772" s="32"/>
      <c r="T13772" s="19"/>
      <c r="U13772" s="3"/>
      <c r="X13772" t="str">
        <f t="shared" si="839"/>
        <v/>
      </c>
      <c r="Z13772" t="str">
        <f t="shared" si="840"/>
        <v/>
      </c>
      <c r="AB13772" s="9"/>
      <c r="AC13772" t="s">
        <v>11890</v>
      </c>
      <c r="AD13772">
        <f t="shared" si="841"/>
        <v>0</v>
      </c>
      <c r="AF13772" s="3"/>
      <c r="AH13772" s="9"/>
    </row>
    <row r="13773" spans="1:34" ht="10.95" customHeight="1" outlineLevel="1" x14ac:dyDescent="0.25">
      <c r="A13773" t="s">
        <v>4337</v>
      </c>
      <c r="C13773" s="3" t="s">
        <v>11994</v>
      </c>
      <c r="D13773" s="3">
        <v>661</v>
      </c>
      <c r="E13773" s="9">
        <v>1995</v>
      </c>
      <c r="F13773" s="7" t="s">
        <v>4239</v>
      </c>
      <c r="G13773" s="7" t="s">
        <v>5401</v>
      </c>
      <c r="H13773" s="8" t="s">
        <v>11890</v>
      </c>
      <c r="I13773" s="8" t="s">
        <v>11891</v>
      </c>
      <c r="J13773" s="19">
        <v>5</v>
      </c>
      <c r="K13773" s="19" t="s">
        <v>7738</v>
      </c>
      <c r="L13773" s="11"/>
      <c r="M13773" s="11"/>
      <c r="N13773" s="24"/>
      <c r="P13773" s="32"/>
      <c r="T13773" s="19"/>
      <c r="U13773" s="3"/>
      <c r="X13773" t="str">
        <f t="shared" si="839"/>
        <v/>
      </c>
      <c r="Z13773" t="str">
        <f t="shared" si="840"/>
        <v/>
      </c>
      <c r="AB13773" s="9"/>
      <c r="AC13773" t="s">
        <v>11890</v>
      </c>
      <c r="AD13773">
        <f t="shared" si="841"/>
        <v>0</v>
      </c>
      <c r="AF13773" s="3"/>
      <c r="AH13773" s="9"/>
    </row>
    <row r="13774" spans="1:34" ht="10.95" customHeight="1" outlineLevel="1" x14ac:dyDescent="0.25">
      <c r="A13774" t="s">
        <v>4337</v>
      </c>
      <c r="C13774" s="3" t="s">
        <v>11994</v>
      </c>
      <c r="D13774" s="3">
        <v>662</v>
      </c>
      <c r="E13774" s="9">
        <v>1995</v>
      </c>
      <c r="F13774" s="7" t="s">
        <v>4239</v>
      </c>
      <c r="G13774" s="7" t="s">
        <v>5401</v>
      </c>
      <c r="H13774" s="8" t="s">
        <v>11890</v>
      </c>
      <c r="I13774" s="8" t="s">
        <v>11891</v>
      </c>
      <c r="J13774" s="19">
        <v>5</v>
      </c>
      <c r="K13774" s="19" t="s">
        <v>7738</v>
      </c>
      <c r="L13774" s="11"/>
      <c r="M13774" s="11"/>
      <c r="N13774" s="24"/>
      <c r="P13774" s="32"/>
      <c r="T13774" s="19"/>
      <c r="U13774" s="3"/>
      <c r="X13774" t="str">
        <f t="shared" si="839"/>
        <v/>
      </c>
      <c r="Z13774" t="str">
        <f t="shared" si="840"/>
        <v/>
      </c>
      <c r="AB13774" s="9"/>
      <c r="AC13774" t="s">
        <v>11890</v>
      </c>
      <c r="AD13774">
        <f t="shared" si="841"/>
        <v>0</v>
      </c>
      <c r="AF13774" s="3"/>
      <c r="AH13774" s="9"/>
    </row>
    <row r="13775" spans="1:34" ht="10.95" customHeight="1" outlineLevel="1" x14ac:dyDescent="0.25">
      <c r="A13775" t="s">
        <v>4337</v>
      </c>
      <c r="C13775" s="3" t="s">
        <v>11994</v>
      </c>
      <c r="D13775" s="3">
        <v>663</v>
      </c>
      <c r="E13775" s="9">
        <v>1995</v>
      </c>
      <c r="F13775" s="7" t="s">
        <v>4239</v>
      </c>
      <c r="G13775" s="7" t="s">
        <v>5401</v>
      </c>
      <c r="H13775" s="8" t="s">
        <v>11890</v>
      </c>
      <c r="I13775" s="8" t="s">
        <v>11891</v>
      </c>
      <c r="J13775" s="19">
        <v>5</v>
      </c>
      <c r="K13775" s="19" t="s">
        <v>7738</v>
      </c>
      <c r="L13775" s="11"/>
      <c r="M13775" s="11"/>
      <c r="N13775" s="24"/>
      <c r="P13775" s="32"/>
      <c r="T13775" s="19"/>
      <c r="U13775" s="3"/>
      <c r="X13775" t="str">
        <f t="shared" si="839"/>
        <v/>
      </c>
      <c r="Z13775" t="str">
        <f t="shared" si="840"/>
        <v/>
      </c>
      <c r="AB13775" s="9"/>
      <c r="AC13775" t="s">
        <v>11890</v>
      </c>
      <c r="AD13775">
        <f t="shared" si="841"/>
        <v>0</v>
      </c>
      <c r="AF13775" s="3"/>
      <c r="AH13775" s="9"/>
    </row>
    <row r="13776" spans="1:34" ht="10.95" customHeight="1" outlineLevel="1" x14ac:dyDescent="0.25">
      <c r="A13776" t="s">
        <v>4337</v>
      </c>
      <c r="C13776" s="3" t="s">
        <v>11994</v>
      </c>
      <c r="D13776" s="3">
        <v>664</v>
      </c>
      <c r="E13776" s="9">
        <v>1995</v>
      </c>
      <c r="F13776" s="7" t="s">
        <v>4239</v>
      </c>
      <c r="G13776" s="7" t="s">
        <v>5401</v>
      </c>
      <c r="H13776" s="8" t="s">
        <v>11890</v>
      </c>
      <c r="I13776" s="8" t="s">
        <v>11891</v>
      </c>
      <c r="J13776" s="19">
        <v>3</v>
      </c>
      <c r="K13776" s="19" t="s">
        <v>7738</v>
      </c>
      <c r="L13776" s="11"/>
      <c r="M13776" s="11"/>
      <c r="N13776" s="24"/>
      <c r="P13776" s="32"/>
      <c r="T13776" s="19"/>
      <c r="U13776" s="3"/>
      <c r="X13776" t="str">
        <f t="shared" si="839"/>
        <v/>
      </c>
      <c r="Z13776" t="str">
        <f t="shared" si="840"/>
        <v/>
      </c>
      <c r="AB13776" s="9"/>
      <c r="AC13776" t="s">
        <v>11890</v>
      </c>
      <c r="AD13776">
        <f t="shared" si="841"/>
        <v>0</v>
      </c>
      <c r="AF13776" s="3"/>
      <c r="AH13776" s="9"/>
    </row>
    <row r="13777" spans="1:34" ht="10.95" customHeight="1" outlineLevel="1" x14ac:dyDescent="0.25">
      <c r="A13777" t="s">
        <v>4337</v>
      </c>
      <c r="C13777" s="3" t="s">
        <v>11994</v>
      </c>
      <c r="D13777" s="3" t="s">
        <v>11888</v>
      </c>
      <c r="E13777" s="9">
        <v>1995</v>
      </c>
      <c r="F13777" s="7" t="s">
        <v>11889</v>
      </c>
      <c r="G13777" s="7" t="s">
        <v>5401</v>
      </c>
      <c r="H13777" s="8" t="s">
        <v>11890</v>
      </c>
      <c r="I13777" s="8" t="s">
        <v>11891</v>
      </c>
      <c r="J13777" s="19">
        <v>5</v>
      </c>
      <c r="K13777" s="19" t="s">
        <v>7738</v>
      </c>
      <c r="L13777" s="11"/>
      <c r="M13777" s="11"/>
      <c r="N13777" s="24"/>
      <c r="P13777" s="32"/>
      <c r="T13777" s="19"/>
      <c r="U13777" s="3"/>
      <c r="X13777" t="str">
        <f t="shared" si="839"/>
        <v/>
      </c>
      <c r="Z13777" t="str">
        <f t="shared" si="840"/>
        <v/>
      </c>
      <c r="AB13777" s="9"/>
      <c r="AC13777" t="s">
        <v>11890</v>
      </c>
      <c r="AD13777">
        <f t="shared" si="841"/>
        <v>0</v>
      </c>
      <c r="AF13777" s="3"/>
      <c r="AH13777" s="9"/>
    </row>
    <row r="13778" spans="1:34" ht="10.95" customHeight="1" outlineLevel="1" x14ac:dyDescent="0.25">
      <c r="A13778" t="s">
        <v>4337</v>
      </c>
      <c r="C13778" s="3" t="s">
        <v>11994</v>
      </c>
      <c r="D13778" s="3">
        <v>665</v>
      </c>
      <c r="E13778" s="9">
        <v>1995</v>
      </c>
      <c r="F13778" s="7" t="s">
        <v>633</v>
      </c>
      <c r="G13778" s="7" t="s">
        <v>5401</v>
      </c>
      <c r="H13778" s="8" t="s">
        <v>11861</v>
      </c>
      <c r="I13778" s="8" t="s">
        <v>11892</v>
      </c>
      <c r="J13778" s="19">
        <v>5</v>
      </c>
      <c r="K13778" s="19" t="s">
        <v>7738</v>
      </c>
      <c r="L13778" s="11"/>
      <c r="M13778" s="11"/>
      <c r="N13778" s="24"/>
      <c r="P13778" s="32"/>
      <c r="T13778" s="19"/>
      <c r="U13778" s="3"/>
      <c r="X13778" t="str">
        <f t="shared" si="839"/>
        <v/>
      </c>
      <c r="Z13778" t="str">
        <f t="shared" si="840"/>
        <v/>
      </c>
      <c r="AB13778" s="9"/>
      <c r="AC13778" t="s">
        <v>11861</v>
      </c>
      <c r="AD13778">
        <f t="shared" si="841"/>
        <v>0</v>
      </c>
      <c r="AF13778" s="3"/>
      <c r="AH13778" s="9"/>
    </row>
    <row r="13779" spans="1:34" ht="10.95" customHeight="1" outlineLevel="1" x14ac:dyDescent="0.25">
      <c r="A13779" t="s">
        <v>4337</v>
      </c>
      <c r="C13779" s="3" t="s">
        <v>11994</v>
      </c>
      <c r="D13779" s="3">
        <v>666</v>
      </c>
      <c r="E13779" s="9">
        <v>1995</v>
      </c>
      <c r="F13779" s="7" t="s">
        <v>633</v>
      </c>
      <c r="G13779" s="7" t="s">
        <v>5401</v>
      </c>
      <c r="H13779" s="8" t="s">
        <v>11861</v>
      </c>
      <c r="I13779" s="8" t="s">
        <v>11892</v>
      </c>
      <c r="J13779" s="19">
        <v>5</v>
      </c>
      <c r="K13779" s="19" t="s">
        <v>7738</v>
      </c>
      <c r="L13779" s="11"/>
      <c r="M13779" s="11"/>
      <c r="N13779" s="24"/>
      <c r="P13779" s="32"/>
      <c r="T13779" s="19"/>
      <c r="U13779" s="3"/>
      <c r="X13779" t="str">
        <f t="shared" si="839"/>
        <v/>
      </c>
      <c r="Z13779" t="str">
        <f t="shared" si="840"/>
        <v/>
      </c>
      <c r="AB13779" s="9"/>
      <c r="AC13779" t="s">
        <v>11861</v>
      </c>
      <c r="AD13779">
        <f t="shared" si="841"/>
        <v>0</v>
      </c>
      <c r="AF13779" s="3"/>
      <c r="AH13779" s="9"/>
    </row>
    <row r="13780" spans="1:34" ht="10.95" customHeight="1" outlineLevel="1" x14ac:dyDescent="0.25">
      <c r="A13780" t="s">
        <v>4337</v>
      </c>
      <c r="C13780" s="3" t="s">
        <v>11994</v>
      </c>
      <c r="D13780" s="3">
        <v>667</v>
      </c>
      <c r="E13780" s="9">
        <v>1995</v>
      </c>
      <c r="F13780" s="7" t="s">
        <v>6718</v>
      </c>
      <c r="G13780" s="7" t="s">
        <v>5401</v>
      </c>
      <c r="H13780" s="8" t="s">
        <v>11861</v>
      </c>
      <c r="I13780" s="8" t="s">
        <v>11892</v>
      </c>
      <c r="J13780" s="19">
        <v>5</v>
      </c>
      <c r="K13780" s="19" t="s">
        <v>7738</v>
      </c>
      <c r="L13780" s="11"/>
      <c r="M13780" s="11"/>
      <c r="N13780" s="24"/>
      <c r="P13780" s="32"/>
      <c r="T13780" s="19"/>
      <c r="U13780" s="3"/>
      <c r="X13780" t="str">
        <f t="shared" si="839"/>
        <v/>
      </c>
      <c r="Z13780" t="str">
        <f t="shared" si="840"/>
        <v/>
      </c>
      <c r="AB13780" s="9"/>
      <c r="AC13780" t="s">
        <v>11861</v>
      </c>
      <c r="AD13780">
        <f t="shared" si="841"/>
        <v>0</v>
      </c>
      <c r="AF13780" s="3"/>
      <c r="AH13780" s="9"/>
    </row>
    <row r="13781" spans="1:34" ht="10.95" customHeight="1" outlineLevel="1" x14ac:dyDescent="0.25">
      <c r="A13781" t="s">
        <v>4337</v>
      </c>
      <c r="C13781" s="3" t="s">
        <v>11994</v>
      </c>
      <c r="D13781" s="3">
        <v>668</v>
      </c>
      <c r="E13781" s="9">
        <v>1995</v>
      </c>
      <c r="F13781" s="7" t="s">
        <v>6718</v>
      </c>
      <c r="G13781" s="7" t="s">
        <v>5401</v>
      </c>
      <c r="H13781" s="8" t="s">
        <v>11861</v>
      </c>
      <c r="I13781" s="8" t="s">
        <v>11892</v>
      </c>
      <c r="J13781" s="19">
        <v>3</v>
      </c>
      <c r="K13781" s="19" t="s">
        <v>7738</v>
      </c>
      <c r="L13781" s="11"/>
      <c r="M13781" s="11"/>
      <c r="N13781" s="24"/>
      <c r="P13781" s="32"/>
      <c r="T13781" s="19"/>
      <c r="U13781" s="3"/>
      <c r="X13781" t="str">
        <f t="shared" si="839"/>
        <v/>
      </c>
      <c r="Z13781" t="str">
        <f t="shared" si="840"/>
        <v/>
      </c>
      <c r="AB13781" s="9"/>
      <c r="AC13781" t="s">
        <v>11861</v>
      </c>
      <c r="AD13781">
        <f t="shared" si="841"/>
        <v>0</v>
      </c>
      <c r="AF13781" s="3"/>
      <c r="AH13781" s="9"/>
    </row>
    <row r="13782" spans="1:34" ht="10.95" customHeight="1" outlineLevel="1" x14ac:dyDescent="0.25">
      <c r="A13782" t="s">
        <v>4337</v>
      </c>
      <c r="C13782" s="3" t="s">
        <v>11994</v>
      </c>
      <c r="D13782" s="3" t="s">
        <v>18882</v>
      </c>
      <c r="E13782" s="9">
        <v>1995</v>
      </c>
      <c r="F13782" s="7" t="s">
        <v>11895</v>
      </c>
      <c r="G13782" s="7" t="s">
        <v>5401</v>
      </c>
      <c r="H13782" s="8" t="s">
        <v>11894</v>
      </c>
      <c r="I13782" s="8" t="s">
        <v>11893</v>
      </c>
      <c r="J13782" s="19">
        <v>3</v>
      </c>
      <c r="K13782" s="19" t="s">
        <v>7738</v>
      </c>
      <c r="L13782" s="11"/>
      <c r="M13782" s="11"/>
      <c r="N13782" s="24"/>
      <c r="P13782" s="32"/>
      <c r="T13782" s="19"/>
      <c r="U13782" s="3"/>
      <c r="X13782" t="str">
        <f t="shared" si="839"/>
        <v/>
      </c>
      <c r="Z13782">
        <f t="shared" si="840"/>
        <v>1</v>
      </c>
      <c r="AB13782" s="9"/>
      <c r="AC13782" t="s">
        <v>11894</v>
      </c>
      <c r="AD13782">
        <f t="shared" si="841"/>
        <v>0</v>
      </c>
      <c r="AF13782" s="3"/>
      <c r="AH13782" s="9"/>
    </row>
    <row r="13783" spans="1:34" ht="10.95" customHeight="1" outlineLevel="1" x14ac:dyDescent="0.25">
      <c r="A13783" t="s">
        <v>4337</v>
      </c>
      <c r="C13783" s="3" t="s">
        <v>11994</v>
      </c>
      <c r="D13783" s="3" t="s">
        <v>11898</v>
      </c>
      <c r="E13783" s="9">
        <v>1995</v>
      </c>
      <c r="F13783" s="7" t="s">
        <v>11899</v>
      </c>
      <c r="G13783" s="7" t="s">
        <v>5401</v>
      </c>
      <c r="H13783" s="8" t="s">
        <v>11897</v>
      </c>
      <c r="I13783" s="8" t="s">
        <v>11896</v>
      </c>
      <c r="J13783" s="19">
        <v>3</v>
      </c>
      <c r="K13783" s="19" t="s">
        <v>7736</v>
      </c>
      <c r="L13783" s="11">
        <v>6.6</v>
      </c>
      <c r="M13783" s="11"/>
      <c r="N13783" s="24"/>
      <c r="P13783" s="32"/>
      <c r="T13783" s="19"/>
      <c r="U13783" s="3"/>
      <c r="X13783" t="str">
        <f t="shared" si="839"/>
        <v/>
      </c>
      <c r="Z13783">
        <f t="shared" si="840"/>
        <v>1</v>
      </c>
      <c r="AB13783" s="9"/>
      <c r="AC13783" t="s">
        <v>11897</v>
      </c>
      <c r="AD13783">
        <f t="shared" si="841"/>
        <v>0</v>
      </c>
      <c r="AF13783" s="3"/>
      <c r="AH13783" s="9"/>
    </row>
    <row r="13784" spans="1:34" ht="10.95" customHeight="1" outlineLevel="1" x14ac:dyDescent="0.25">
      <c r="A13784" t="s">
        <v>4337</v>
      </c>
      <c r="C13784" s="3" t="s">
        <v>11994</v>
      </c>
      <c r="D13784" s="3">
        <v>686</v>
      </c>
      <c r="E13784" s="9">
        <v>1996</v>
      </c>
      <c r="F13784" s="7" t="s">
        <v>6718</v>
      </c>
      <c r="G13784" s="7" t="s">
        <v>5401</v>
      </c>
      <c r="H13784" s="8" t="s">
        <v>11901</v>
      </c>
      <c r="I13784" s="8" t="s">
        <v>11902</v>
      </c>
      <c r="J13784" s="19">
        <v>5</v>
      </c>
      <c r="K13784" s="19" t="s">
        <v>7736</v>
      </c>
      <c r="L13784" s="11">
        <v>0.7</v>
      </c>
      <c r="M13784" s="11"/>
      <c r="N13784" s="24"/>
      <c r="P13784" s="32"/>
      <c r="T13784" s="19"/>
      <c r="U13784" s="3"/>
      <c r="X13784" t="str">
        <f t="shared" si="839"/>
        <v/>
      </c>
      <c r="Z13784" t="str">
        <f t="shared" si="840"/>
        <v/>
      </c>
      <c r="AB13784" s="9"/>
      <c r="AC13784" t="s">
        <v>11901</v>
      </c>
      <c r="AD13784">
        <f t="shared" si="841"/>
        <v>0</v>
      </c>
      <c r="AF13784" s="3"/>
      <c r="AH13784" s="9"/>
    </row>
    <row r="13785" spans="1:34" ht="10.95" customHeight="1" outlineLevel="1" x14ac:dyDescent="0.25">
      <c r="A13785" t="s">
        <v>4337</v>
      </c>
      <c r="C13785" s="3" t="s">
        <v>11994</v>
      </c>
      <c r="D13785" s="3">
        <v>687</v>
      </c>
      <c r="E13785" s="9">
        <v>1996</v>
      </c>
      <c r="F13785" s="7" t="s">
        <v>4239</v>
      </c>
      <c r="G13785" s="7" t="s">
        <v>5401</v>
      </c>
      <c r="H13785" s="8" t="s">
        <v>11901</v>
      </c>
      <c r="I13785" s="8" t="s">
        <v>11902</v>
      </c>
      <c r="J13785" s="19">
        <v>3</v>
      </c>
      <c r="K13785" s="19" t="s">
        <v>7738</v>
      </c>
      <c r="L13785" s="11"/>
      <c r="M13785" s="11"/>
      <c r="N13785" s="24"/>
      <c r="P13785" s="32"/>
      <c r="T13785" s="19"/>
      <c r="U13785" s="3"/>
      <c r="X13785" t="str">
        <f t="shared" si="839"/>
        <v/>
      </c>
      <c r="Z13785" t="str">
        <f t="shared" si="840"/>
        <v/>
      </c>
      <c r="AB13785" s="9"/>
      <c r="AC13785" t="s">
        <v>11901</v>
      </c>
      <c r="AD13785">
        <f t="shared" si="841"/>
        <v>0</v>
      </c>
      <c r="AF13785" s="3"/>
      <c r="AH13785" s="9"/>
    </row>
    <row r="13786" spans="1:34" ht="10.95" customHeight="1" outlineLevel="1" x14ac:dyDescent="0.25">
      <c r="A13786" t="s">
        <v>4337</v>
      </c>
      <c r="C13786" s="3" t="s">
        <v>11994</v>
      </c>
      <c r="D13786" s="3">
        <v>688</v>
      </c>
      <c r="E13786" s="9">
        <v>1996</v>
      </c>
      <c r="F13786" s="7" t="s">
        <v>11900</v>
      </c>
      <c r="G13786" s="7" t="s">
        <v>5401</v>
      </c>
      <c r="H13786" s="8" t="s">
        <v>11901</v>
      </c>
      <c r="I13786" s="8" t="s">
        <v>11902</v>
      </c>
      <c r="J13786" s="19">
        <v>5</v>
      </c>
      <c r="K13786" s="19" t="s">
        <v>7738</v>
      </c>
      <c r="L13786" s="11"/>
      <c r="M13786" s="11"/>
      <c r="N13786" s="24"/>
      <c r="P13786" s="32"/>
      <c r="T13786" s="19"/>
      <c r="U13786" s="3"/>
      <c r="X13786" t="str">
        <f t="shared" si="839"/>
        <v/>
      </c>
      <c r="Z13786" t="str">
        <f t="shared" si="840"/>
        <v/>
      </c>
      <c r="AB13786" s="9"/>
      <c r="AC13786" t="s">
        <v>11901</v>
      </c>
      <c r="AD13786">
        <f t="shared" si="841"/>
        <v>0</v>
      </c>
      <c r="AF13786" s="3"/>
      <c r="AH13786" s="9"/>
    </row>
    <row r="13787" spans="1:34" ht="10.95" customHeight="1" outlineLevel="1" x14ac:dyDescent="0.25">
      <c r="A13787" t="s">
        <v>4337</v>
      </c>
      <c r="C13787" s="3" t="s">
        <v>11994</v>
      </c>
      <c r="D13787" s="3">
        <v>692</v>
      </c>
      <c r="E13787" s="9">
        <v>1996</v>
      </c>
      <c r="F13787" s="7" t="s">
        <v>6715</v>
      </c>
      <c r="G13787" s="7" t="s">
        <v>5401</v>
      </c>
      <c r="H13787" s="8" t="s">
        <v>11904</v>
      </c>
      <c r="I13787" s="8" t="s">
        <v>11903</v>
      </c>
      <c r="J13787" s="19">
        <v>5</v>
      </c>
      <c r="K13787" s="19" t="s">
        <v>7738</v>
      </c>
      <c r="L13787" s="11"/>
      <c r="M13787" s="11"/>
      <c r="N13787" s="24"/>
      <c r="P13787" s="32"/>
      <c r="T13787" s="19"/>
      <c r="U13787" s="3"/>
      <c r="X13787" t="str">
        <f t="shared" si="839"/>
        <v/>
      </c>
      <c r="Z13787" t="str">
        <f t="shared" si="840"/>
        <v/>
      </c>
      <c r="AB13787" s="9"/>
      <c r="AC13787" t="s">
        <v>11904</v>
      </c>
      <c r="AD13787">
        <f t="shared" si="841"/>
        <v>0</v>
      </c>
      <c r="AF13787" s="3"/>
      <c r="AH13787" s="9"/>
    </row>
    <row r="13788" spans="1:34" ht="10.95" customHeight="1" outlineLevel="1" x14ac:dyDescent="0.25">
      <c r="A13788" t="s">
        <v>4337</v>
      </c>
      <c r="C13788" s="3" t="s">
        <v>11994</v>
      </c>
      <c r="D13788" s="3">
        <v>697</v>
      </c>
      <c r="E13788" s="9">
        <v>1996</v>
      </c>
      <c r="F13788" s="7" t="s">
        <v>6718</v>
      </c>
      <c r="G13788" s="7" t="s">
        <v>5401</v>
      </c>
      <c r="H13788" s="8" t="s">
        <v>11716</v>
      </c>
      <c r="I13788" s="8" t="s">
        <v>11905</v>
      </c>
      <c r="J13788" s="19">
        <v>5</v>
      </c>
      <c r="K13788" s="19" t="s">
        <v>7736</v>
      </c>
      <c r="L13788" s="11">
        <v>1.25</v>
      </c>
      <c r="M13788" s="11"/>
      <c r="N13788" s="24"/>
      <c r="P13788" s="32"/>
      <c r="T13788" s="19"/>
      <c r="U13788" s="3"/>
      <c r="X13788" t="str">
        <f t="shared" si="839"/>
        <v/>
      </c>
      <c r="Z13788" t="str">
        <f t="shared" si="840"/>
        <v/>
      </c>
      <c r="AB13788" s="9"/>
      <c r="AC13788" t="s">
        <v>11716</v>
      </c>
      <c r="AD13788">
        <f t="shared" si="841"/>
        <v>0</v>
      </c>
      <c r="AF13788" s="3"/>
      <c r="AH13788" s="9"/>
    </row>
    <row r="13789" spans="1:34" ht="10.95" customHeight="1" outlineLevel="1" x14ac:dyDescent="0.25">
      <c r="A13789" t="s">
        <v>4337</v>
      </c>
      <c r="C13789" s="3" t="s">
        <v>11994</v>
      </c>
      <c r="D13789" s="3">
        <v>699</v>
      </c>
      <c r="E13789" s="9">
        <v>1996</v>
      </c>
      <c r="F13789" s="7" t="s">
        <v>11900</v>
      </c>
      <c r="G13789" s="7" t="s">
        <v>5401</v>
      </c>
      <c r="H13789" s="8" t="s">
        <v>11716</v>
      </c>
      <c r="I13789" s="8" t="s">
        <v>11905</v>
      </c>
      <c r="J13789" s="19">
        <v>5</v>
      </c>
      <c r="K13789" s="19" t="s">
        <v>7736</v>
      </c>
      <c r="L13789" s="11">
        <v>1.25</v>
      </c>
      <c r="M13789" s="11"/>
      <c r="N13789" s="24"/>
      <c r="P13789" s="32"/>
      <c r="T13789" s="19"/>
      <c r="U13789" s="3"/>
      <c r="X13789" t="str">
        <f t="shared" si="839"/>
        <v/>
      </c>
      <c r="Z13789" t="str">
        <f t="shared" si="840"/>
        <v/>
      </c>
      <c r="AB13789" s="9"/>
      <c r="AC13789" t="s">
        <v>11716</v>
      </c>
      <c r="AD13789">
        <f t="shared" si="841"/>
        <v>0</v>
      </c>
      <c r="AF13789" s="3"/>
      <c r="AH13789" s="9"/>
    </row>
    <row r="13790" spans="1:34" ht="10.95" customHeight="1" outlineLevel="1" x14ac:dyDescent="0.25">
      <c r="A13790" t="s">
        <v>4337</v>
      </c>
      <c r="C13790" s="3" t="s">
        <v>11994</v>
      </c>
      <c r="D13790" s="3">
        <v>703</v>
      </c>
      <c r="E13790" s="9">
        <v>1996</v>
      </c>
      <c r="F13790" s="7" t="s">
        <v>4239</v>
      </c>
      <c r="G13790" s="7" t="s">
        <v>5401</v>
      </c>
      <c r="H13790" s="8" t="s">
        <v>11716</v>
      </c>
      <c r="I13790" s="8" t="s">
        <v>11906</v>
      </c>
      <c r="J13790" s="19">
        <v>3</v>
      </c>
      <c r="K13790" s="19" t="s">
        <v>7738</v>
      </c>
      <c r="L13790" s="11"/>
      <c r="M13790" s="11"/>
      <c r="N13790" s="24"/>
      <c r="P13790" s="32"/>
      <c r="T13790" s="19"/>
      <c r="U13790" s="3"/>
      <c r="X13790" t="str">
        <f t="shared" si="839"/>
        <v/>
      </c>
      <c r="Z13790" t="str">
        <f t="shared" si="840"/>
        <v/>
      </c>
      <c r="AB13790" s="9"/>
      <c r="AC13790" t="s">
        <v>11716</v>
      </c>
      <c r="AD13790">
        <f t="shared" si="841"/>
        <v>0</v>
      </c>
      <c r="AF13790" s="3"/>
      <c r="AH13790" s="9"/>
    </row>
    <row r="13791" spans="1:34" ht="10.95" customHeight="1" outlineLevel="1" x14ac:dyDescent="0.25">
      <c r="A13791" t="s">
        <v>4337</v>
      </c>
      <c r="C13791" s="3" t="s">
        <v>11994</v>
      </c>
      <c r="D13791" s="3">
        <v>705</v>
      </c>
      <c r="E13791" s="9">
        <v>1996</v>
      </c>
      <c r="F13791" s="7" t="s">
        <v>4772</v>
      </c>
      <c r="G13791" s="7" t="s">
        <v>5401</v>
      </c>
      <c r="H13791" s="8" t="s">
        <v>11716</v>
      </c>
      <c r="I13791" s="8" t="s">
        <v>11906</v>
      </c>
      <c r="J13791" s="19">
        <v>5</v>
      </c>
      <c r="K13791" s="19" t="s">
        <v>7738</v>
      </c>
      <c r="L13791" s="11"/>
      <c r="M13791" s="11"/>
      <c r="N13791" s="24"/>
      <c r="P13791" s="32"/>
      <c r="T13791" s="19"/>
      <c r="U13791" s="3"/>
      <c r="X13791" t="str">
        <f t="shared" si="839"/>
        <v/>
      </c>
      <c r="Z13791" t="str">
        <f t="shared" si="840"/>
        <v/>
      </c>
      <c r="AB13791" s="9"/>
      <c r="AC13791" t="s">
        <v>11716</v>
      </c>
      <c r="AD13791">
        <f t="shared" si="841"/>
        <v>0</v>
      </c>
      <c r="AF13791" s="3"/>
      <c r="AH13791" s="9"/>
    </row>
    <row r="13792" spans="1:34" ht="10.95" customHeight="1" outlineLevel="1" x14ac:dyDescent="0.25">
      <c r="A13792" t="s">
        <v>4337</v>
      </c>
      <c r="C13792" s="3" t="s">
        <v>11994</v>
      </c>
      <c r="D13792" s="3">
        <v>706</v>
      </c>
      <c r="E13792" s="9">
        <v>1996</v>
      </c>
      <c r="F13792" s="7" t="s">
        <v>6718</v>
      </c>
      <c r="G13792" s="7" t="s">
        <v>5401</v>
      </c>
      <c r="H13792" s="8" t="s">
        <v>11716</v>
      </c>
      <c r="I13792" s="8" t="s">
        <v>11907</v>
      </c>
      <c r="J13792" s="19">
        <v>5</v>
      </c>
      <c r="K13792" s="19" t="s">
        <v>7738</v>
      </c>
      <c r="L13792" s="11"/>
      <c r="M13792" s="11"/>
      <c r="N13792" s="24"/>
      <c r="P13792" s="32"/>
      <c r="T13792" s="19"/>
      <c r="U13792" s="3"/>
      <c r="X13792" t="str">
        <f t="shared" si="839"/>
        <v/>
      </c>
      <c r="Z13792" t="str">
        <f t="shared" si="840"/>
        <v/>
      </c>
      <c r="AB13792" s="9"/>
      <c r="AC13792" t="s">
        <v>11716</v>
      </c>
      <c r="AD13792">
        <f t="shared" si="841"/>
        <v>0</v>
      </c>
      <c r="AF13792" s="3"/>
      <c r="AH13792" s="9"/>
    </row>
    <row r="13793" spans="1:34" ht="10.95" customHeight="1" outlineLevel="1" x14ac:dyDescent="0.25">
      <c r="A13793" t="s">
        <v>4337</v>
      </c>
      <c r="C13793" s="3" t="s">
        <v>11994</v>
      </c>
      <c r="D13793" s="3">
        <v>709</v>
      </c>
      <c r="E13793" s="9">
        <v>1996</v>
      </c>
      <c r="F13793" s="7">
        <v>1</v>
      </c>
      <c r="G13793" s="7" t="s">
        <v>5401</v>
      </c>
      <c r="H13793" s="8" t="s">
        <v>11716</v>
      </c>
      <c r="I13793" s="8" t="s">
        <v>11907</v>
      </c>
      <c r="J13793" s="19">
        <v>5</v>
      </c>
      <c r="K13793" s="19" t="s">
        <v>7738</v>
      </c>
      <c r="L13793" s="11"/>
      <c r="M13793" s="11"/>
      <c r="N13793" s="24"/>
      <c r="P13793" s="32"/>
      <c r="T13793" s="19"/>
      <c r="U13793" s="3"/>
      <c r="X13793" t="str">
        <f t="shared" si="839"/>
        <v/>
      </c>
      <c r="Z13793" t="str">
        <f t="shared" si="840"/>
        <v/>
      </c>
      <c r="AB13793" s="9"/>
      <c r="AC13793" t="s">
        <v>11716</v>
      </c>
      <c r="AD13793">
        <f t="shared" si="841"/>
        <v>0</v>
      </c>
      <c r="AF13793" s="3"/>
      <c r="AH13793" s="9"/>
    </row>
    <row r="13794" spans="1:34" ht="10.95" customHeight="1" outlineLevel="1" x14ac:dyDescent="0.25">
      <c r="A13794" t="s">
        <v>4337</v>
      </c>
      <c r="C13794" s="3" t="s">
        <v>11994</v>
      </c>
      <c r="D13794" s="3">
        <v>710</v>
      </c>
      <c r="E13794" s="9">
        <v>1997</v>
      </c>
      <c r="F13794" s="7" t="s">
        <v>4239</v>
      </c>
      <c r="G13794" s="7" t="s">
        <v>5401</v>
      </c>
      <c r="H13794" s="8" t="s">
        <v>11911</v>
      </c>
      <c r="I13794" s="8" t="s">
        <v>11910</v>
      </c>
      <c r="J13794" s="19">
        <v>5</v>
      </c>
      <c r="K13794" s="19" t="s">
        <v>7738</v>
      </c>
      <c r="L13794" s="11"/>
      <c r="M13794" s="11"/>
      <c r="N13794" s="24"/>
      <c r="P13794" s="32"/>
      <c r="T13794" s="19"/>
      <c r="U13794" s="3"/>
      <c r="X13794" t="str">
        <f t="shared" si="839"/>
        <v/>
      </c>
      <c r="Z13794" t="str">
        <f t="shared" si="840"/>
        <v/>
      </c>
      <c r="AB13794" s="9"/>
      <c r="AC13794" t="s">
        <v>11911</v>
      </c>
      <c r="AD13794">
        <f t="shared" si="841"/>
        <v>0</v>
      </c>
      <c r="AF13794" s="3"/>
      <c r="AH13794" s="9"/>
    </row>
    <row r="13795" spans="1:34" ht="10.95" customHeight="1" outlineLevel="1" x14ac:dyDescent="0.25">
      <c r="A13795" t="s">
        <v>4337</v>
      </c>
      <c r="C13795" s="3" t="s">
        <v>11994</v>
      </c>
      <c r="D13795" s="3">
        <v>711</v>
      </c>
      <c r="E13795" s="9">
        <v>1997</v>
      </c>
      <c r="F13795" s="7" t="s">
        <v>4239</v>
      </c>
      <c r="G13795" s="7" t="s">
        <v>5401</v>
      </c>
      <c r="H13795" s="8" t="s">
        <v>11911</v>
      </c>
      <c r="I13795" s="8" t="s">
        <v>11910</v>
      </c>
      <c r="J13795" s="19">
        <v>5</v>
      </c>
      <c r="K13795" s="19" t="s">
        <v>7738</v>
      </c>
      <c r="L13795" s="11"/>
      <c r="M13795" s="11"/>
      <c r="N13795" s="24"/>
      <c r="P13795" s="32"/>
      <c r="T13795" s="19"/>
      <c r="U13795" s="3"/>
      <c r="X13795" t="str">
        <f t="shared" si="839"/>
        <v/>
      </c>
      <c r="Z13795" t="str">
        <f t="shared" si="840"/>
        <v/>
      </c>
      <c r="AB13795" s="9"/>
      <c r="AC13795" t="s">
        <v>11911</v>
      </c>
      <c r="AD13795">
        <f t="shared" si="841"/>
        <v>0</v>
      </c>
      <c r="AF13795" s="3"/>
      <c r="AH13795" s="9"/>
    </row>
    <row r="13796" spans="1:34" ht="10.95" customHeight="1" outlineLevel="1" x14ac:dyDescent="0.25">
      <c r="A13796" t="s">
        <v>4337</v>
      </c>
      <c r="C13796" s="3" t="s">
        <v>11994</v>
      </c>
      <c r="D13796" s="3">
        <v>712</v>
      </c>
      <c r="E13796" s="9">
        <v>1997</v>
      </c>
      <c r="F13796" s="7" t="s">
        <v>4239</v>
      </c>
      <c r="G13796" s="7" t="s">
        <v>5401</v>
      </c>
      <c r="H13796" s="8" t="s">
        <v>11911</v>
      </c>
      <c r="I13796" s="8" t="s">
        <v>11910</v>
      </c>
      <c r="J13796" s="19">
        <v>3</v>
      </c>
      <c r="K13796" s="19" t="s">
        <v>7738</v>
      </c>
      <c r="L13796" s="11"/>
      <c r="M13796" s="11"/>
      <c r="N13796" s="24"/>
      <c r="P13796" s="32"/>
      <c r="T13796" s="19"/>
      <c r="U13796" s="3"/>
      <c r="X13796" t="str">
        <f t="shared" si="839"/>
        <v/>
      </c>
      <c r="Z13796" t="str">
        <f t="shared" si="840"/>
        <v/>
      </c>
      <c r="AB13796" s="9"/>
      <c r="AC13796" t="s">
        <v>11911</v>
      </c>
      <c r="AD13796">
        <f t="shared" si="841"/>
        <v>0</v>
      </c>
      <c r="AF13796" s="3"/>
      <c r="AH13796" s="9"/>
    </row>
    <row r="13797" spans="1:34" ht="10.95" customHeight="1" outlineLevel="1" x14ac:dyDescent="0.25">
      <c r="A13797" t="s">
        <v>4337</v>
      </c>
      <c r="C13797" s="3" t="s">
        <v>11994</v>
      </c>
      <c r="D13797" s="3" t="s">
        <v>11908</v>
      </c>
      <c r="E13797" s="9">
        <v>1997</v>
      </c>
      <c r="F13797" s="7" t="s">
        <v>11909</v>
      </c>
      <c r="G13797" s="7" t="s">
        <v>5401</v>
      </c>
      <c r="H13797" s="8" t="s">
        <v>11911</v>
      </c>
      <c r="I13797" s="8" t="s">
        <v>11910</v>
      </c>
      <c r="J13797" s="19">
        <v>3</v>
      </c>
      <c r="K13797" s="19" t="s">
        <v>7738</v>
      </c>
      <c r="L13797" s="11"/>
      <c r="M13797" s="11"/>
      <c r="N13797" s="24"/>
      <c r="P13797" s="32"/>
      <c r="T13797" s="19"/>
      <c r="U13797" s="3"/>
      <c r="X13797" t="str">
        <f t="shared" si="839"/>
        <v/>
      </c>
      <c r="Z13797">
        <f t="shared" si="840"/>
        <v>1</v>
      </c>
      <c r="AB13797" s="9"/>
      <c r="AC13797" t="s">
        <v>11911</v>
      </c>
      <c r="AD13797">
        <f t="shared" si="841"/>
        <v>0</v>
      </c>
      <c r="AF13797" s="3"/>
      <c r="AH13797" s="9"/>
    </row>
    <row r="13798" spans="1:34" ht="10.95" customHeight="1" outlineLevel="1" x14ac:dyDescent="0.25">
      <c r="A13798" t="s">
        <v>4337</v>
      </c>
      <c r="C13798" s="3" t="s">
        <v>11994</v>
      </c>
      <c r="D13798" s="3">
        <v>716</v>
      </c>
      <c r="E13798" s="9">
        <v>1997</v>
      </c>
      <c r="F13798" s="7" t="s">
        <v>2311</v>
      </c>
      <c r="G13798" s="7" t="s">
        <v>5401</v>
      </c>
      <c r="H13798" s="8" t="s">
        <v>11913</v>
      </c>
      <c r="I13798" s="8" t="s">
        <v>11912</v>
      </c>
      <c r="J13798" s="19">
        <v>5</v>
      </c>
      <c r="K13798" s="19" t="s">
        <v>7736</v>
      </c>
      <c r="L13798" s="11">
        <v>0.9</v>
      </c>
      <c r="M13798" s="11"/>
      <c r="N13798" s="24"/>
      <c r="P13798" s="32"/>
      <c r="T13798" s="19"/>
      <c r="U13798" s="3"/>
      <c r="X13798" t="str">
        <f t="shared" si="839"/>
        <v/>
      </c>
      <c r="Z13798" t="str">
        <f t="shared" si="840"/>
        <v/>
      </c>
      <c r="AB13798" s="9"/>
      <c r="AC13798" t="s">
        <v>11913</v>
      </c>
      <c r="AD13798">
        <f t="shared" si="841"/>
        <v>0</v>
      </c>
      <c r="AF13798" s="3"/>
      <c r="AH13798" s="9"/>
    </row>
    <row r="13799" spans="1:34" ht="10.95" customHeight="1" outlineLevel="1" x14ac:dyDescent="0.25">
      <c r="A13799" t="s">
        <v>4337</v>
      </c>
      <c r="C13799" s="3" t="s">
        <v>11994</v>
      </c>
      <c r="D13799" s="3">
        <v>718</v>
      </c>
      <c r="E13799" s="9">
        <v>1997</v>
      </c>
      <c r="F13799" s="7" t="s">
        <v>2591</v>
      </c>
      <c r="G13799" s="7" t="s">
        <v>5401</v>
      </c>
      <c r="H13799" s="8" t="s">
        <v>11913</v>
      </c>
      <c r="I13799" s="8" t="s">
        <v>11912</v>
      </c>
      <c r="J13799" s="19">
        <v>3</v>
      </c>
      <c r="K13799" s="19" t="s">
        <v>7738</v>
      </c>
      <c r="L13799" s="11"/>
      <c r="M13799" s="11"/>
      <c r="N13799" s="24"/>
      <c r="P13799" s="32"/>
      <c r="T13799" s="19"/>
      <c r="U13799" s="3"/>
      <c r="X13799" t="str">
        <f t="shared" si="839"/>
        <v/>
      </c>
      <c r="Z13799" t="str">
        <f t="shared" si="840"/>
        <v/>
      </c>
      <c r="AB13799" s="9"/>
      <c r="AC13799" t="s">
        <v>11913</v>
      </c>
      <c r="AD13799">
        <f t="shared" si="841"/>
        <v>0</v>
      </c>
      <c r="AF13799" s="3"/>
      <c r="AH13799" s="9"/>
    </row>
    <row r="13800" spans="1:34" ht="10.95" customHeight="1" outlineLevel="1" x14ac:dyDescent="0.25">
      <c r="A13800" t="s">
        <v>4337</v>
      </c>
      <c r="C13800" s="3" t="s">
        <v>11994</v>
      </c>
      <c r="D13800" s="3">
        <v>720</v>
      </c>
      <c r="E13800" s="9">
        <v>1997</v>
      </c>
      <c r="F13800" s="7" t="s">
        <v>11873</v>
      </c>
      <c r="G13800" s="7" t="s">
        <v>5401</v>
      </c>
      <c r="H13800" s="8" t="s">
        <v>11915</v>
      </c>
      <c r="I13800" s="8" t="s">
        <v>11914</v>
      </c>
      <c r="J13800" s="19">
        <v>3</v>
      </c>
      <c r="K13800" s="19" t="s">
        <v>20093</v>
      </c>
      <c r="L13800" s="11"/>
      <c r="M13800" s="11"/>
      <c r="N13800" s="24"/>
      <c r="P13800" s="32"/>
      <c r="T13800" s="19"/>
      <c r="U13800" s="3"/>
      <c r="X13800" t="str">
        <f t="shared" si="839"/>
        <v/>
      </c>
      <c r="Z13800" t="str">
        <f t="shared" si="840"/>
        <v/>
      </c>
      <c r="AB13800" s="9"/>
      <c r="AC13800" t="s">
        <v>11915</v>
      </c>
      <c r="AD13800">
        <f t="shared" si="841"/>
        <v>0</v>
      </c>
      <c r="AF13800" s="3"/>
      <c r="AH13800" s="9"/>
    </row>
    <row r="13801" spans="1:34" ht="10.95" customHeight="1" outlineLevel="1" x14ac:dyDescent="0.25">
      <c r="A13801" t="s">
        <v>4337</v>
      </c>
      <c r="C13801" s="3" t="s">
        <v>11994</v>
      </c>
      <c r="D13801" s="3" t="s">
        <v>2485</v>
      </c>
      <c r="E13801" s="9">
        <v>1997</v>
      </c>
      <c r="F13801" s="7" t="s">
        <v>11874</v>
      </c>
      <c r="G13801" s="7" t="s">
        <v>5401</v>
      </c>
      <c r="H13801" s="8" t="s">
        <v>11915</v>
      </c>
      <c r="I13801" s="8" t="s">
        <v>11914</v>
      </c>
      <c r="J13801" s="19">
        <v>3</v>
      </c>
      <c r="K13801" s="19" t="s">
        <v>7736</v>
      </c>
      <c r="L13801" s="11">
        <v>4</v>
      </c>
      <c r="M13801" s="11"/>
      <c r="N13801" s="24"/>
      <c r="P13801" s="32"/>
      <c r="T13801" s="19"/>
      <c r="U13801" s="3"/>
      <c r="X13801" t="str">
        <f t="shared" si="839"/>
        <v/>
      </c>
      <c r="Z13801">
        <f t="shared" si="840"/>
        <v>1</v>
      </c>
      <c r="AB13801" s="9"/>
      <c r="AC13801" t="s">
        <v>11915</v>
      </c>
      <c r="AD13801">
        <f t="shared" si="841"/>
        <v>0</v>
      </c>
      <c r="AF13801" s="3"/>
      <c r="AH13801" s="9"/>
    </row>
    <row r="13802" spans="1:34" ht="10.95" customHeight="1" outlineLevel="1" x14ac:dyDescent="0.25">
      <c r="A13802" t="s">
        <v>4337</v>
      </c>
      <c r="C13802" s="3" t="s">
        <v>11994</v>
      </c>
      <c r="D13802" s="3">
        <v>730</v>
      </c>
      <c r="E13802" s="9">
        <v>1997</v>
      </c>
      <c r="F13802" s="7" t="s">
        <v>584</v>
      </c>
      <c r="G13802" s="7" t="s">
        <v>5401</v>
      </c>
      <c r="H13802" s="8" t="s">
        <v>11916</v>
      </c>
      <c r="I13802" s="8" t="s">
        <v>7084</v>
      </c>
      <c r="J13802" s="19">
        <v>5</v>
      </c>
      <c r="K13802" s="19" t="s">
        <v>7738</v>
      </c>
      <c r="L13802" s="11"/>
      <c r="M13802" s="11"/>
      <c r="N13802" s="24"/>
      <c r="P13802" s="32"/>
      <c r="T13802" s="19"/>
      <c r="U13802" s="3"/>
      <c r="X13802" t="str">
        <f t="shared" si="839"/>
        <v/>
      </c>
      <c r="Z13802" t="str">
        <f t="shared" si="840"/>
        <v/>
      </c>
      <c r="AB13802" s="9"/>
      <c r="AC13802" t="s">
        <v>11916</v>
      </c>
      <c r="AD13802">
        <f t="shared" si="841"/>
        <v>0</v>
      </c>
      <c r="AF13802" s="3"/>
      <c r="AH13802" s="9"/>
    </row>
    <row r="13803" spans="1:34" ht="10.95" customHeight="1" outlineLevel="1" x14ac:dyDescent="0.25">
      <c r="A13803" t="s">
        <v>4337</v>
      </c>
      <c r="C13803" s="3" t="s">
        <v>11994</v>
      </c>
      <c r="D13803" s="3">
        <v>732</v>
      </c>
      <c r="E13803" s="9">
        <v>1998</v>
      </c>
      <c r="F13803" s="7" t="s">
        <v>2311</v>
      </c>
      <c r="G13803" s="7" t="s">
        <v>5401</v>
      </c>
      <c r="H13803" s="8" t="s">
        <v>11901</v>
      </c>
      <c r="I13803" s="8" t="s">
        <v>11902</v>
      </c>
      <c r="J13803" s="19">
        <v>3</v>
      </c>
      <c r="K13803" s="19" t="s">
        <v>7736</v>
      </c>
      <c r="L13803" s="11">
        <v>1.25</v>
      </c>
      <c r="M13803" s="11"/>
      <c r="N13803" s="24"/>
      <c r="P13803" s="32"/>
      <c r="T13803" s="19"/>
      <c r="U13803" s="3"/>
      <c r="X13803" t="str">
        <f t="shared" si="839"/>
        <v/>
      </c>
      <c r="Z13803" t="str">
        <f t="shared" si="840"/>
        <v/>
      </c>
      <c r="AB13803" s="9"/>
      <c r="AC13803" t="s">
        <v>11901</v>
      </c>
      <c r="AD13803">
        <f t="shared" si="841"/>
        <v>0</v>
      </c>
      <c r="AF13803" s="3"/>
      <c r="AH13803" s="9"/>
    </row>
    <row r="13804" spans="1:34" ht="10.95" customHeight="1" outlineLevel="1" x14ac:dyDescent="0.25">
      <c r="A13804" t="s">
        <v>4337</v>
      </c>
      <c r="C13804" s="3" t="s">
        <v>11994</v>
      </c>
      <c r="D13804" s="3">
        <v>733</v>
      </c>
      <c r="E13804" s="9">
        <v>1998</v>
      </c>
      <c r="F13804" s="7" t="s">
        <v>4239</v>
      </c>
      <c r="G13804" s="7" t="s">
        <v>5401</v>
      </c>
      <c r="H13804" s="8" t="s">
        <v>11901</v>
      </c>
      <c r="I13804" s="8" t="s">
        <v>11902</v>
      </c>
      <c r="J13804" s="19">
        <v>5</v>
      </c>
      <c r="K13804" s="19" t="s">
        <v>7736</v>
      </c>
      <c r="L13804" s="11">
        <v>1.25</v>
      </c>
      <c r="M13804" s="11"/>
      <c r="N13804" s="24"/>
      <c r="P13804" s="32"/>
      <c r="T13804" s="19"/>
      <c r="U13804" s="3"/>
      <c r="X13804" t="str">
        <f t="shared" si="839"/>
        <v/>
      </c>
      <c r="Z13804" t="str">
        <f t="shared" si="840"/>
        <v/>
      </c>
      <c r="AB13804" s="9"/>
      <c r="AC13804" t="s">
        <v>11901</v>
      </c>
      <c r="AD13804">
        <f t="shared" si="841"/>
        <v>0</v>
      </c>
      <c r="AF13804" s="3"/>
      <c r="AH13804" s="9"/>
    </row>
    <row r="13805" spans="1:34" ht="10.95" customHeight="1" outlineLevel="1" x14ac:dyDescent="0.25">
      <c r="A13805" t="s">
        <v>4337</v>
      </c>
      <c r="C13805" s="3" t="s">
        <v>11994</v>
      </c>
      <c r="D13805" s="3">
        <v>735</v>
      </c>
      <c r="E13805" s="9">
        <v>1998</v>
      </c>
      <c r="F13805" s="7" t="s">
        <v>2731</v>
      </c>
      <c r="G13805" s="7" t="s">
        <v>5401</v>
      </c>
      <c r="H13805" s="8" t="s">
        <v>11901</v>
      </c>
      <c r="I13805" s="8" t="s">
        <v>11902</v>
      </c>
      <c r="J13805" s="19">
        <v>5</v>
      </c>
      <c r="K13805" s="19" t="s">
        <v>7738</v>
      </c>
      <c r="L13805" s="11"/>
      <c r="M13805" s="11"/>
      <c r="N13805" s="24"/>
      <c r="P13805" s="32"/>
      <c r="T13805" s="19"/>
      <c r="U13805" s="3"/>
      <c r="X13805" t="str">
        <f t="shared" si="839"/>
        <v/>
      </c>
      <c r="Z13805" t="str">
        <f t="shared" si="840"/>
        <v/>
      </c>
      <c r="AB13805" s="9"/>
      <c r="AC13805" t="s">
        <v>11901</v>
      </c>
      <c r="AD13805">
        <f t="shared" si="841"/>
        <v>0</v>
      </c>
      <c r="AF13805" s="3"/>
      <c r="AH13805" s="9"/>
    </row>
    <row r="13806" spans="1:34" ht="10.95" customHeight="1" outlineLevel="1" x14ac:dyDescent="0.25">
      <c r="A13806" t="s">
        <v>4337</v>
      </c>
      <c r="C13806" s="3" t="s">
        <v>11994</v>
      </c>
      <c r="D13806" s="3">
        <v>742</v>
      </c>
      <c r="E13806" s="9">
        <v>1998</v>
      </c>
      <c r="F13806" s="7" t="s">
        <v>2591</v>
      </c>
      <c r="G13806" s="7" t="s">
        <v>5401</v>
      </c>
      <c r="H13806" s="8" t="s">
        <v>11917</v>
      </c>
      <c r="I13806" s="8" t="s">
        <v>11912</v>
      </c>
      <c r="J13806" s="19">
        <v>3</v>
      </c>
      <c r="K13806" s="19" t="s">
        <v>7736</v>
      </c>
      <c r="L13806" s="11">
        <v>1.3</v>
      </c>
      <c r="M13806" s="11"/>
      <c r="N13806" s="24"/>
      <c r="P13806" s="32"/>
      <c r="T13806" s="19"/>
      <c r="U13806" s="3"/>
      <c r="X13806" t="str">
        <f t="shared" si="839"/>
        <v/>
      </c>
      <c r="Z13806" t="str">
        <f t="shared" si="840"/>
        <v/>
      </c>
      <c r="AB13806" s="9"/>
      <c r="AC13806" t="s">
        <v>11917</v>
      </c>
      <c r="AD13806">
        <f t="shared" si="841"/>
        <v>0</v>
      </c>
      <c r="AF13806" s="3"/>
      <c r="AH13806" s="9"/>
    </row>
    <row r="13807" spans="1:34" ht="10.95" customHeight="1" outlineLevel="1" x14ac:dyDescent="0.25">
      <c r="A13807" t="s">
        <v>4337</v>
      </c>
      <c r="C13807" s="3" t="s">
        <v>11994</v>
      </c>
      <c r="D13807" s="3">
        <v>746</v>
      </c>
      <c r="E13807" s="9">
        <v>1998</v>
      </c>
      <c r="F13807" s="7" t="s">
        <v>2311</v>
      </c>
      <c r="G13807" s="7" t="s">
        <v>5401</v>
      </c>
      <c r="H13807" s="8" t="s">
        <v>11918</v>
      </c>
      <c r="I13807" s="8" t="s">
        <v>11496</v>
      </c>
      <c r="J13807" s="19">
        <v>3</v>
      </c>
      <c r="K13807" s="19" t="s">
        <v>7738</v>
      </c>
      <c r="L13807" s="11"/>
      <c r="M13807" s="11"/>
      <c r="N13807" s="24"/>
      <c r="P13807" s="32"/>
      <c r="T13807" s="19"/>
      <c r="U13807" s="3"/>
      <c r="X13807" t="str">
        <f t="shared" si="839"/>
        <v/>
      </c>
      <c r="Z13807" t="str">
        <f t="shared" si="840"/>
        <v/>
      </c>
      <c r="AB13807" s="9"/>
      <c r="AC13807" t="s">
        <v>11918</v>
      </c>
      <c r="AD13807">
        <f t="shared" si="841"/>
        <v>0</v>
      </c>
      <c r="AF13807" s="3"/>
      <c r="AH13807" s="9"/>
    </row>
    <row r="13808" spans="1:34" ht="10.95" customHeight="1" outlineLevel="1" x14ac:dyDescent="0.25">
      <c r="A13808" t="s">
        <v>4337</v>
      </c>
      <c r="C13808" s="3" t="s">
        <v>11994</v>
      </c>
      <c r="D13808" s="3">
        <v>747</v>
      </c>
      <c r="E13808" s="9">
        <v>1998</v>
      </c>
      <c r="F13808" s="7" t="s">
        <v>4239</v>
      </c>
      <c r="G13808" s="7" t="s">
        <v>5401</v>
      </c>
      <c r="H13808" s="8" t="s">
        <v>11918</v>
      </c>
      <c r="I13808" s="8" t="s">
        <v>11496</v>
      </c>
      <c r="J13808" s="19">
        <v>5</v>
      </c>
      <c r="K13808" s="19" t="s">
        <v>7738</v>
      </c>
      <c r="L13808" s="11"/>
      <c r="M13808" s="11"/>
      <c r="N13808" s="24"/>
      <c r="P13808" s="32"/>
      <c r="T13808" s="19"/>
      <c r="U13808" s="3"/>
      <c r="X13808" t="str">
        <f t="shared" si="839"/>
        <v/>
      </c>
      <c r="Z13808" t="str">
        <f t="shared" si="840"/>
        <v/>
      </c>
      <c r="AB13808" s="9"/>
      <c r="AC13808" t="s">
        <v>11918</v>
      </c>
      <c r="AD13808">
        <f t="shared" si="841"/>
        <v>0</v>
      </c>
      <c r="AF13808" s="3"/>
      <c r="AH13808" s="9"/>
    </row>
    <row r="13809" spans="1:34" ht="10.95" customHeight="1" outlineLevel="1" x14ac:dyDescent="0.25">
      <c r="A13809" t="s">
        <v>4337</v>
      </c>
      <c r="C13809" s="3" t="s">
        <v>11994</v>
      </c>
      <c r="D13809" s="3">
        <v>749</v>
      </c>
      <c r="E13809" s="9">
        <v>1998</v>
      </c>
      <c r="F13809" s="7" t="s">
        <v>5805</v>
      </c>
      <c r="G13809" s="7" t="s">
        <v>5401</v>
      </c>
      <c r="H13809" s="8" t="s">
        <v>11918</v>
      </c>
      <c r="I13809" s="8" t="s">
        <v>11496</v>
      </c>
      <c r="J13809" s="19">
        <v>5</v>
      </c>
      <c r="K13809" s="19" t="s">
        <v>7738</v>
      </c>
      <c r="L13809" s="11"/>
      <c r="M13809" s="11"/>
      <c r="N13809" s="24"/>
      <c r="P13809" s="32"/>
      <c r="T13809" s="19"/>
      <c r="U13809" s="3"/>
      <c r="X13809" t="str">
        <f t="shared" si="839"/>
        <v/>
      </c>
      <c r="Z13809" t="str">
        <f t="shared" si="840"/>
        <v/>
      </c>
      <c r="AB13809" s="9"/>
      <c r="AC13809" t="s">
        <v>11918</v>
      </c>
      <c r="AD13809">
        <f t="shared" si="841"/>
        <v>0</v>
      </c>
      <c r="AF13809" s="3"/>
      <c r="AH13809" s="9"/>
    </row>
    <row r="13810" spans="1:34" ht="10.95" customHeight="1" outlineLevel="1" x14ac:dyDescent="0.25">
      <c r="A13810" t="s">
        <v>4337</v>
      </c>
      <c r="C13810" s="3" t="s">
        <v>11994</v>
      </c>
      <c r="D13810" s="3">
        <v>751</v>
      </c>
      <c r="E13810" s="9">
        <v>1998</v>
      </c>
      <c r="F13810" s="7" t="s">
        <v>2533</v>
      </c>
      <c r="G13810" s="7" t="s">
        <v>5401</v>
      </c>
      <c r="H13810" s="8" t="s">
        <v>11918</v>
      </c>
      <c r="I13810" s="8" t="s">
        <v>11496</v>
      </c>
      <c r="J13810" s="19">
        <v>3</v>
      </c>
      <c r="K13810" s="19" t="s">
        <v>7738</v>
      </c>
      <c r="L13810" s="11"/>
      <c r="M13810" s="11"/>
      <c r="N13810" s="24"/>
      <c r="P13810" s="32"/>
      <c r="T13810" s="19"/>
      <c r="U13810" s="3"/>
      <c r="X13810" t="str">
        <f t="shared" si="839"/>
        <v/>
      </c>
      <c r="Z13810" t="str">
        <f t="shared" si="840"/>
        <v/>
      </c>
      <c r="AB13810" s="9"/>
      <c r="AC13810" t="s">
        <v>11918</v>
      </c>
      <c r="AD13810">
        <f t="shared" si="841"/>
        <v>0</v>
      </c>
      <c r="AF13810" s="3"/>
      <c r="AH13810" s="9"/>
    </row>
    <row r="13811" spans="1:34" ht="10.95" customHeight="1" outlineLevel="1" x14ac:dyDescent="0.25">
      <c r="A13811" t="s">
        <v>4337</v>
      </c>
      <c r="C13811" s="3" t="s">
        <v>11994</v>
      </c>
      <c r="D13811" s="3">
        <v>752</v>
      </c>
      <c r="E13811" s="9">
        <v>1998</v>
      </c>
      <c r="F13811" s="7" t="s">
        <v>11873</v>
      </c>
      <c r="G13811" s="7" t="s">
        <v>5401</v>
      </c>
      <c r="H13811" s="8" t="s">
        <v>11918</v>
      </c>
      <c r="I13811" s="8" t="s">
        <v>11496</v>
      </c>
      <c r="J13811" s="19">
        <v>5</v>
      </c>
      <c r="K13811" s="19" t="s">
        <v>7738</v>
      </c>
      <c r="L13811" s="11"/>
      <c r="M13811" s="11"/>
      <c r="N13811" s="24"/>
      <c r="P13811" s="32"/>
      <c r="T13811" s="19"/>
      <c r="U13811" s="3"/>
      <c r="X13811" t="str">
        <f t="shared" si="839"/>
        <v/>
      </c>
      <c r="Z13811" t="str">
        <f t="shared" si="840"/>
        <v/>
      </c>
      <c r="AB13811" s="9"/>
      <c r="AC13811" t="s">
        <v>11918</v>
      </c>
      <c r="AD13811">
        <f t="shared" si="841"/>
        <v>0</v>
      </c>
      <c r="AF13811" s="3"/>
      <c r="AH13811" s="9"/>
    </row>
    <row r="13812" spans="1:34" ht="10.95" customHeight="1" outlineLevel="1" x14ac:dyDescent="0.25">
      <c r="A13812" t="s">
        <v>4337</v>
      </c>
      <c r="C13812" s="3" t="s">
        <v>11994</v>
      </c>
      <c r="D13812" s="3">
        <v>753</v>
      </c>
      <c r="E13812" s="9">
        <v>1998</v>
      </c>
      <c r="F13812" s="7" t="s">
        <v>2731</v>
      </c>
      <c r="G13812" s="7" t="s">
        <v>5401</v>
      </c>
      <c r="H13812" s="8" t="s">
        <v>11918</v>
      </c>
      <c r="I13812" s="8" t="s">
        <v>11496</v>
      </c>
      <c r="J13812" s="19">
        <v>3</v>
      </c>
      <c r="K13812" s="19" t="s">
        <v>7738</v>
      </c>
      <c r="L13812" s="11"/>
      <c r="M13812" s="11"/>
      <c r="N13812" s="24"/>
      <c r="P13812" s="32"/>
      <c r="T13812" s="19"/>
      <c r="U13812" s="3"/>
      <c r="X13812" t="str">
        <f t="shared" si="839"/>
        <v/>
      </c>
      <c r="Z13812" t="str">
        <f t="shared" si="840"/>
        <v/>
      </c>
      <c r="AB13812" s="9"/>
      <c r="AC13812" t="s">
        <v>11918</v>
      </c>
      <c r="AD13812">
        <f t="shared" si="841"/>
        <v>0</v>
      </c>
      <c r="AF13812" s="3"/>
      <c r="AH13812" s="9"/>
    </row>
    <row r="13813" spans="1:34" ht="10.95" customHeight="1" outlineLevel="1" x14ac:dyDescent="0.25">
      <c r="A13813" t="s">
        <v>4337</v>
      </c>
      <c r="C13813" s="3" t="s">
        <v>11994</v>
      </c>
      <c r="D13813" s="3">
        <v>754</v>
      </c>
      <c r="E13813" s="9">
        <v>1998</v>
      </c>
      <c r="F13813" s="10" t="s">
        <v>10890</v>
      </c>
      <c r="G13813" s="7" t="s">
        <v>5401</v>
      </c>
      <c r="H13813" s="8" t="s">
        <v>11918</v>
      </c>
      <c r="I13813" s="8" t="s">
        <v>11496</v>
      </c>
      <c r="J13813" s="19">
        <v>5</v>
      </c>
      <c r="K13813" s="19" t="s">
        <v>7738</v>
      </c>
      <c r="L13813" s="11"/>
      <c r="M13813" s="11"/>
      <c r="N13813" s="24"/>
      <c r="P13813" s="32"/>
      <c r="T13813" s="19"/>
      <c r="U13813" s="3"/>
      <c r="X13813" t="str">
        <f t="shared" si="839"/>
        <v/>
      </c>
      <c r="Z13813" t="str">
        <f t="shared" si="840"/>
        <v/>
      </c>
      <c r="AB13813" s="9"/>
      <c r="AC13813" t="s">
        <v>11918</v>
      </c>
      <c r="AD13813">
        <f t="shared" si="841"/>
        <v>0</v>
      </c>
      <c r="AF13813" s="3"/>
      <c r="AH13813" s="9"/>
    </row>
    <row r="13814" spans="1:34" ht="10.95" customHeight="1" outlineLevel="1" x14ac:dyDescent="0.25">
      <c r="A13814" t="s">
        <v>4337</v>
      </c>
      <c r="C13814" s="3" t="s">
        <v>11994</v>
      </c>
      <c r="D13814" s="3">
        <v>755</v>
      </c>
      <c r="E13814" s="9">
        <v>1998</v>
      </c>
      <c r="F13814" s="10" t="s">
        <v>10889</v>
      </c>
      <c r="G13814" s="7" t="s">
        <v>5401</v>
      </c>
      <c r="H13814" s="8" t="s">
        <v>11918</v>
      </c>
      <c r="I13814" s="8" t="s">
        <v>11496</v>
      </c>
      <c r="J13814" s="19">
        <v>5</v>
      </c>
      <c r="K13814" s="19" t="s">
        <v>7738</v>
      </c>
      <c r="L13814" s="11"/>
      <c r="M13814" s="11"/>
      <c r="N13814" s="24"/>
      <c r="P13814" s="32"/>
      <c r="T13814" s="19"/>
      <c r="U13814" s="3"/>
      <c r="X13814" t="str">
        <f t="shared" si="839"/>
        <v/>
      </c>
      <c r="Z13814" t="str">
        <f t="shared" si="840"/>
        <v/>
      </c>
      <c r="AB13814" s="9"/>
      <c r="AC13814" t="s">
        <v>11918</v>
      </c>
      <c r="AD13814">
        <f t="shared" si="841"/>
        <v>0</v>
      </c>
      <c r="AF13814" s="3"/>
      <c r="AH13814" s="9"/>
    </row>
    <row r="13815" spans="1:34" ht="10.95" customHeight="1" outlineLevel="1" x14ac:dyDescent="0.25">
      <c r="A13815" t="s">
        <v>4337</v>
      </c>
      <c r="C13815" s="3" t="s">
        <v>11994</v>
      </c>
      <c r="D13815" s="3">
        <v>760</v>
      </c>
      <c r="E13815" s="9">
        <v>1999</v>
      </c>
      <c r="F13815" s="10" t="s">
        <v>21786</v>
      </c>
      <c r="G13815" s="7" t="s">
        <v>5401</v>
      </c>
      <c r="H13815" s="8" t="s">
        <v>11921</v>
      </c>
      <c r="I13815" s="8" t="s">
        <v>11922</v>
      </c>
      <c r="J13815" s="19">
        <v>5</v>
      </c>
      <c r="K13815" s="19" t="s">
        <v>7738</v>
      </c>
      <c r="L13815" s="11"/>
      <c r="M13815" s="11"/>
      <c r="N13815" s="24"/>
      <c r="P13815" s="32"/>
      <c r="T13815" s="19"/>
      <c r="U13815" s="3"/>
      <c r="X13815" t="str">
        <f t="shared" si="839"/>
        <v/>
      </c>
      <c r="Z13815" t="str">
        <f t="shared" si="840"/>
        <v/>
      </c>
      <c r="AB13815" s="9"/>
      <c r="AC13815" t="s">
        <v>11921</v>
      </c>
      <c r="AD13815">
        <f t="shared" si="841"/>
        <v>0</v>
      </c>
      <c r="AF13815" s="3"/>
      <c r="AH13815" s="9"/>
    </row>
    <row r="13816" spans="1:34" ht="10.95" customHeight="1" outlineLevel="1" x14ac:dyDescent="0.25">
      <c r="A13816" t="s">
        <v>4337</v>
      </c>
      <c r="C13816" s="3" t="s">
        <v>11994</v>
      </c>
      <c r="D13816" s="3" t="s">
        <v>11919</v>
      </c>
      <c r="E13816" s="9">
        <v>1999</v>
      </c>
      <c r="F13816" s="7" t="s">
        <v>11920</v>
      </c>
      <c r="G13816" s="7" t="s">
        <v>5401</v>
      </c>
      <c r="H13816" s="8" t="s">
        <v>11921</v>
      </c>
      <c r="I13816" s="8" t="s">
        <v>11922</v>
      </c>
      <c r="J13816" s="19">
        <v>5</v>
      </c>
      <c r="K13816" s="19" t="s">
        <v>7738</v>
      </c>
      <c r="L13816" s="11"/>
      <c r="M13816" s="11"/>
      <c r="N13816" s="24"/>
      <c r="P13816" s="32"/>
      <c r="T13816" s="19"/>
      <c r="U13816" s="3"/>
      <c r="X13816" t="str">
        <f t="shared" si="839"/>
        <v/>
      </c>
      <c r="Z13816">
        <f t="shared" si="840"/>
        <v>1</v>
      </c>
      <c r="AB13816" s="9"/>
      <c r="AC13816" t="s">
        <v>11921</v>
      </c>
      <c r="AD13816">
        <f t="shared" si="841"/>
        <v>0</v>
      </c>
      <c r="AF13816" s="3"/>
      <c r="AH13816" s="9"/>
    </row>
    <row r="13817" spans="1:34" ht="10.95" customHeight="1" outlineLevel="1" x14ac:dyDescent="0.25">
      <c r="A13817" t="s">
        <v>4337</v>
      </c>
      <c r="C13817" s="3" t="s">
        <v>11994</v>
      </c>
      <c r="D13817" s="3">
        <v>764</v>
      </c>
      <c r="E13817" s="9">
        <v>1999</v>
      </c>
      <c r="F13817" s="7" t="s">
        <v>2311</v>
      </c>
      <c r="G13817" s="7" t="s">
        <v>5401</v>
      </c>
      <c r="H13817" s="8" t="s">
        <v>11923</v>
      </c>
      <c r="I13817" s="8" t="s">
        <v>11912</v>
      </c>
      <c r="J13817" s="19">
        <v>5</v>
      </c>
      <c r="K13817" s="19" t="s">
        <v>7738</v>
      </c>
      <c r="L13817" s="11"/>
      <c r="M13817" s="11"/>
      <c r="N13817" s="24"/>
      <c r="P13817" s="32"/>
      <c r="T13817" s="19"/>
      <c r="U13817" s="3"/>
      <c r="X13817" t="str">
        <f t="shared" si="839"/>
        <v/>
      </c>
      <c r="Z13817" t="str">
        <f t="shared" si="840"/>
        <v/>
      </c>
      <c r="AB13817" s="9"/>
      <c r="AC13817" t="s">
        <v>11923</v>
      </c>
      <c r="AD13817">
        <f t="shared" si="841"/>
        <v>0</v>
      </c>
      <c r="AF13817" s="3"/>
      <c r="AH13817" s="9"/>
    </row>
    <row r="13818" spans="1:34" ht="10.95" customHeight="1" outlineLevel="1" x14ac:dyDescent="0.25">
      <c r="A13818" t="s">
        <v>4337</v>
      </c>
      <c r="C13818" s="3" t="s">
        <v>11994</v>
      </c>
      <c r="D13818" s="3">
        <v>765</v>
      </c>
      <c r="E13818" s="9">
        <v>1999</v>
      </c>
      <c r="F13818" s="7" t="s">
        <v>4239</v>
      </c>
      <c r="G13818" s="7" t="s">
        <v>5401</v>
      </c>
      <c r="H13818" s="8" t="s">
        <v>11923</v>
      </c>
      <c r="I13818" s="8" t="s">
        <v>11912</v>
      </c>
      <c r="J13818" s="19">
        <v>5</v>
      </c>
      <c r="K13818" s="19" t="s">
        <v>7738</v>
      </c>
      <c r="L13818" s="11"/>
      <c r="M13818" s="11"/>
      <c r="N13818" s="24"/>
      <c r="P13818" s="32"/>
      <c r="T13818" s="19"/>
      <c r="U13818" s="3"/>
      <c r="X13818" t="str">
        <f t="shared" si="839"/>
        <v/>
      </c>
      <c r="Z13818" t="str">
        <f t="shared" si="840"/>
        <v/>
      </c>
      <c r="AB13818" s="9"/>
      <c r="AC13818" t="s">
        <v>11923</v>
      </c>
      <c r="AD13818">
        <f t="shared" si="841"/>
        <v>0</v>
      </c>
      <c r="AF13818" s="3"/>
      <c r="AH13818" s="9"/>
    </row>
    <row r="13819" spans="1:34" ht="10.95" customHeight="1" outlineLevel="1" x14ac:dyDescent="0.25">
      <c r="A13819" t="s">
        <v>4337</v>
      </c>
      <c r="C13819" s="3" t="s">
        <v>11994</v>
      </c>
      <c r="D13819" s="3">
        <v>766</v>
      </c>
      <c r="E13819" s="9">
        <v>1999</v>
      </c>
      <c r="F13819" s="7" t="s">
        <v>2591</v>
      </c>
      <c r="G13819" s="7" t="s">
        <v>5401</v>
      </c>
      <c r="H13819" s="8" t="s">
        <v>11923</v>
      </c>
      <c r="I13819" s="8" t="s">
        <v>11912</v>
      </c>
      <c r="J13819" s="19">
        <v>5</v>
      </c>
      <c r="K13819" s="19" t="s">
        <v>7738</v>
      </c>
      <c r="L13819" s="11"/>
      <c r="M13819" s="11"/>
      <c r="N13819" s="24"/>
      <c r="P13819" s="32"/>
      <c r="T13819" s="19"/>
      <c r="U13819" s="3"/>
      <c r="X13819" t="str">
        <f t="shared" si="839"/>
        <v/>
      </c>
      <c r="Z13819" t="str">
        <f t="shared" si="840"/>
        <v/>
      </c>
      <c r="AB13819" s="9"/>
      <c r="AC13819" t="s">
        <v>11923</v>
      </c>
      <c r="AD13819">
        <f t="shared" si="841"/>
        <v>0</v>
      </c>
      <c r="AF13819" s="3"/>
      <c r="AH13819" s="9"/>
    </row>
    <row r="13820" spans="1:34" ht="10.95" customHeight="1" outlineLevel="1" x14ac:dyDescent="0.25">
      <c r="A13820" t="s">
        <v>4337</v>
      </c>
      <c r="C13820" s="3" t="s">
        <v>11994</v>
      </c>
      <c r="D13820" s="3">
        <v>767</v>
      </c>
      <c r="E13820" s="9">
        <v>1999</v>
      </c>
      <c r="F13820" s="7" t="s">
        <v>2731</v>
      </c>
      <c r="G13820" s="7" t="s">
        <v>5401</v>
      </c>
      <c r="H13820" s="8" t="s">
        <v>11923</v>
      </c>
      <c r="I13820" s="8" t="s">
        <v>11912</v>
      </c>
      <c r="J13820" s="19">
        <v>5</v>
      </c>
      <c r="K13820" s="19" t="s">
        <v>7738</v>
      </c>
      <c r="L13820" s="11"/>
      <c r="M13820" s="11"/>
      <c r="N13820" s="24"/>
      <c r="P13820" s="32"/>
      <c r="T13820" s="19"/>
      <c r="U13820" s="3"/>
      <c r="X13820" t="str">
        <f t="shared" si="839"/>
        <v/>
      </c>
      <c r="Z13820" t="str">
        <f t="shared" si="840"/>
        <v/>
      </c>
      <c r="AB13820" s="9"/>
      <c r="AC13820" t="s">
        <v>11923</v>
      </c>
      <c r="AD13820">
        <f t="shared" si="841"/>
        <v>0</v>
      </c>
      <c r="AF13820" s="3"/>
      <c r="AH13820" s="9"/>
    </row>
    <row r="13821" spans="1:34" ht="10.95" customHeight="1" outlineLevel="1" collapsed="1" x14ac:dyDescent="0.25">
      <c r="A13821" t="s">
        <v>4337</v>
      </c>
      <c r="C13821" s="3" t="s">
        <v>11994</v>
      </c>
      <c r="D13821" s="3">
        <v>774</v>
      </c>
      <c r="E13821" s="9">
        <v>1999</v>
      </c>
      <c r="F13821" s="7" t="s">
        <v>4239</v>
      </c>
      <c r="G13821" s="7" t="s">
        <v>5401</v>
      </c>
      <c r="H13821" s="8" t="s">
        <v>11876</v>
      </c>
      <c r="I13821" s="8" t="s">
        <v>11924</v>
      </c>
      <c r="J13821" s="19">
        <v>5</v>
      </c>
      <c r="K13821" s="19" t="s">
        <v>7738</v>
      </c>
      <c r="L13821" s="11"/>
      <c r="M13821" s="11"/>
      <c r="N13821" s="24"/>
      <c r="P13821" s="32"/>
      <c r="T13821" s="19"/>
      <c r="U13821" s="3"/>
      <c r="X13821" t="str">
        <f t="shared" si="839"/>
        <v/>
      </c>
      <c r="Z13821" t="str">
        <f t="shared" si="840"/>
        <v/>
      </c>
      <c r="AB13821" s="9"/>
      <c r="AC13821" t="s">
        <v>11876</v>
      </c>
      <c r="AD13821">
        <f t="shared" si="841"/>
        <v>0</v>
      </c>
      <c r="AF13821" s="3"/>
      <c r="AH13821" s="9"/>
    </row>
    <row r="13822" spans="1:34" ht="10.95" customHeight="1" outlineLevel="1" x14ac:dyDescent="0.25">
      <c r="A13822" t="s">
        <v>4337</v>
      </c>
      <c r="C13822" s="3" t="s">
        <v>11994</v>
      </c>
      <c r="D13822" s="3">
        <v>776</v>
      </c>
      <c r="E13822" s="9">
        <v>1999</v>
      </c>
      <c r="F13822" s="7" t="s">
        <v>2731</v>
      </c>
      <c r="G13822" s="7" t="s">
        <v>5401</v>
      </c>
      <c r="H13822" s="8" t="s">
        <v>11716</v>
      </c>
      <c r="I13822" s="8" t="s">
        <v>11924</v>
      </c>
      <c r="J13822" s="19">
        <v>5</v>
      </c>
      <c r="K13822" s="19" t="s">
        <v>7738</v>
      </c>
      <c r="L13822" s="11"/>
      <c r="M13822" s="11"/>
      <c r="N13822" s="24"/>
      <c r="P13822" s="32"/>
      <c r="T13822" s="19"/>
      <c r="U13822" s="3"/>
      <c r="X13822" t="str">
        <f t="shared" si="839"/>
        <v/>
      </c>
      <c r="Z13822" t="str">
        <f t="shared" si="840"/>
        <v/>
      </c>
      <c r="AB13822" s="9"/>
      <c r="AC13822" t="s">
        <v>11716</v>
      </c>
      <c r="AD13822">
        <f t="shared" si="841"/>
        <v>0</v>
      </c>
      <c r="AF13822" s="3"/>
      <c r="AH13822" s="9"/>
    </row>
    <row r="13823" spans="1:34" ht="10.95" customHeight="1" outlineLevel="1" collapsed="1" x14ac:dyDescent="0.25">
      <c r="A13823" t="s">
        <v>4337</v>
      </c>
      <c r="C13823" s="3" t="s">
        <v>11994</v>
      </c>
      <c r="D13823" s="3" t="s">
        <v>18883</v>
      </c>
      <c r="E13823" s="9">
        <v>1999</v>
      </c>
      <c r="F13823" s="7" t="s">
        <v>11925</v>
      </c>
      <c r="G13823" s="7" t="s">
        <v>5401</v>
      </c>
      <c r="H13823" s="8" t="s">
        <v>5017</v>
      </c>
      <c r="I13823" s="8" t="s">
        <v>11926</v>
      </c>
      <c r="J13823" s="19">
        <v>3</v>
      </c>
      <c r="K13823" s="19" t="s">
        <v>7738</v>
      </c>
      <c r="L13823" s="11"/>
      <c r="M13823" s="11"/>
      <c r="N13823" s="24"/>
      <c r="P13823" s="32"/>
      <c r="T13823" s="19"/>
      <c r="U13823" s="3">
        <v>749</v>
      </c>
      <c r="X13823" t="str">
        <f t="shared" si="839"/>
        <v/>
      </c>
      <c r="Z13823">
        <f t="shared" si="840"/>
        <v>1</v>
      </c>
      <c r="AB13823" s="9"/>
      <c r="AC13823" t="s">
        <v>5017</v>
      </c>
      <c r="AD13823">
        <f t="shared" si="841"/>
        <v>0</v>
      </c>
      <c r="AF13823" s="3"/>
      <c r="AG13823" t="s">
        <v>4338</v>
      </c>
      <c r="AH13823" s="9" t="s">
        <v>4623</v>
      </c>
    </row>
    <row r="13824" spans="1:34" ht="10.95" customHeight="1" outlineLevel="1" x14ac:dyDescent="0.25">
      <c r="A13824" t="s">
        <v>4337</v>
      </c>
      <c r="C13824" s="3" t="s">
        <v>11994</v>
      </c>
      <c r="D13824" s="3">
        <v>788</v>
      </c>
      <c r="E13824" s="9">
        <v>2000</v>
      </c>
      <c r="F13824" s="7" t="s">
        <v>2311</v>
      </c>
      <c r="G13824" s="7" t="s">
        <v>5401</v>
      </c>
      <c r="H13824" s="8" t="s">
        <v>11927</v>
      </c>
      <c r="I13824" s="8" t="s">
        <v>11912</v>
      </c>
      <c r="J13824" s="19">
        <v>5</v>
      </c>
      <c r="K13824" s="19" t="s">
        <v>7738</v>
      </c>
      <c r="L13824" s="11"/>
      <c r="M13824" s="11"/>
      <c r="N13824" s="24"/>
      <c r="P13824" s="32"/>
      <c r="T13824" s="19"/>
      <c r="U13824" s="3"/>
      <c r="X13824" t="str">
        <f t="shared" si="839"/>
        <v/>
      </c>
      <c r="Z13824" t="str">
        <f t="shared" si="840"/>
        <v/>
      </c>
      <c r="AB13824" s="9"/>
      <c r="AC13824" t="s">
        <v>11927</v>
      </c>
      <c r="AD13824">
        <f t="shared" si="841"/>
        <v>0</v>
      </c>
      <c r="AF13824" s="3"/>
      <c r="AH13824" s="9"/>
    </row>
    <row r="13825" spans="1:34" ht="10.95" customHeight="1" outlineLevel="1" x14ac:dyDescent="0.25">
      <c r="A13825" t="s">
        <v>4337</v>
      </c>
      <c r="C13825" s="3" t="s">
        <v>11994</v>
      </c>
      <c r="D13825" s="3">
        <v>789</v>
      </c>
      <c r="E13825" s="9">
        <v>2000</v>
      </c>
      <c r="F13825" s="7" t="s">
        <v>4239</v>
      </c>
      <c r="G13825" s="7" t="s">
        <v>5401</v>
      </c>
      <c r="H13825" s="8" t="s">
        <v>11927</v>
      </c>
      <c r="I13825" s="8" t="s">
        <v>11912</v>
      </c>
      <c r="J13825" s="19">
        <v>5</v>
      </c>
      <c r="K13825" s="19" t="s">
        <v>7738</v>
      </c>
      <c r="L13825" s="11"/>
      <c r="M13825" s="11"/>
      <c r="N13825" s="24"/>
      <c r="P13825" s="32"/>
      <c r="T13825" s="19"/>
      <c r="U13825" s="3"/>
      <c r="X13825" t="str">
        <f t="shared" si="839"/>
        <v/>
      </c>
      <c r="Z13825" t="str">
        <f t="shared" si="840"/>
        <v/>
      </c>
      <c r="AB13825" s="9"/>
      <c r="AC13825" t="s">
        <v>11927</v>
      </c>
      <c r="AD13825">
        <f t="shared" si="841"/>
        <v>0</v>
      </c>
      <c r="AF13825" s="3"/>
      <c r="AH13825" s="9"/>
    </row>
    <row r="13826" spans="1:34" ht="10.95" customHeight="1" outlineLevel="1" x14ac:dyDescent="0.25">
      <c r="A13826" t="s">
        <v>4337</v>
      </c>
      <c r="C13826" s="3" t="s">
        <v>11994</v>
      </c>
      <c r="D13826" s="3">
        <v>790</v>
      </c>
      <c r="E13826" s="9">
        <v>2000</v>
      </c>
      <c r="F13826" s="7" t="s">
        <v>2591</v>
      </c>
      <c r="G13826" s="7" t="s">
        <v>5401</v>
      </c>
      <c r="H13826" s="8" t="s">
        <v>11927</v>
      </c>
      <c r="I13826" s="8" t="s">
        <v>11912</v>
      </c>
      <c r="J13826" s="19">
        <v>5</v>
      </c>
      <c r="K13826" s="19" t="s">
        <v>7738</v>
      </c>
      <c r="L13826" s="11"/>
      <c r="M13826" s="11"/>
      <c r="N13826" s="24"/>
      <c r="P13826" s="32"/>
      <c r="T13826" s="19"/>
      <c r="U13826" s="3"/>
      <c r="X13826" t="str">
        <f t="shared" ref="X13826:X13889" si="842">IF(COUNTIF(F13826,"*fdc*"),1,"")</f>
        <v/>
      </c>
      <c r="Z13826" t="str">
        <f t="shared" ref="Z13826:Z13889" si="843">IF(COUNTIF(F13826,"*s/s*"),1,"")</f>
        <v/>
      </c>
      <c r="AB13826" s="9"/>
      <c r="AC13826" t="s">
        <v>11927</v>
      </c>
      <c r="AD13826">
        <f t="shared" si="841"/>
        <v>0</v>
      </c>
      <c r="AF13826" s="3"/>
      <c r="AH13826" s="9"/>
    </row>
    <row r="13827" spans="1:34" ht="10.95" customHeight="1" outlineLevel="1" x14ac:dyDescent="0.25">
      <c r="A13827" t="s">
        <v>4337</v>
      </c>
      <c r="C13827" s="3" t="s">
        <v>11994</v>
      </c>
      <c r="D13827" s="3" t="s">
        <v>11929</v>
      </c>
      <c r="E13827" s="9">
        <v>2000</v>
      </c>
      <c r="F13827" s="7" t="s">
        <v>11930</v>
      </c>
      <c r="G13827" s="7" t="s">
        <v>5401</v>
      </c>
      <c r="H13827" s="8" t="s">
        <v>11721</v>
      </c>
      <c r="I13827" s="8" t="s">
        <v>11928</v>
      </c>
      <c r="J13827" s="19">
        <v>6</v>
      </c>
      <c r="K13827" s="19" t="s">
        <v>7738</v>
      </c>
      <c r="L13827" s="11"/>
      <c r="M13827" s="11"/>
      <c r="N13827" s="24"/>
      <c r="P13827" s="32"/>
      <c r="T13827" s="19"/>
      <c r="U13827" s="3"/>
      <c r="X13827" t="str">
        <f t="shared" si="842"/>
        <v/>
      </c>
      <c r="Z13827">
        <f t="shared" si="843"/>
        <v>1</v>
      </c>
      <c r="AB13827" s="9"/>
      <c r="AC13827" t="s">
        <v>11721</v>
      </c>
      <c r="AD13827">
        <f t="shared" si="841"/>
        <v>0</v>
      </c>
      <c r="AF13827" s="3"/>
      <c r="AH13827" s="9"/>
    </row>
    <row r="13828" spans="1:34" ht="10.95" customHeight="1" outlineLevel="1" x14ac:dyDescent="0.25">
      <c r="A13828" t="s">
        <v>4337</v>
      </c>
      <c r="C13828" s="3" t="s">
        <v>11994</v>
      </c>
      <c r="D13828" s="3">
        <v>806</v>
      </c>
      <c r="E13828" s="9">
        <v>2000</v>
      </c>
      <c r="F13828" s="7" t="s">
        <v>2311</v>
      </c>
      <c r="G13828" s="7" t="s">
        <v>5401</v>
      </c>
      <c r="H13828" s="8" t="s">
        <v>11833</v>
      </c>
      <c r="I13828" s="8" t="s">
        <v>11931</v>
      </c>
      <c r="J13828" s="19">
        <v>5</v>
      </c>
      <c r="K13828" s="19" t="s">
        <v>7738</v>
      </c>
      <c r="L13828" s="11"/>
      <c r="M13828" s="11"/>
      <c r="N13828" s="24"/>
      <c r="P13828" s="32"/>
      <c r="T13828" s="19"/>
      <c r="U13828" s="3"/>
      <c r="X13828" t="str">
        <f t="shared" si="842"/>
        <v/>
      </c>
      <c r="Z13828" t="str">
        <f t="shared" si="843"/>
        <v/>
      </c>
      <c r="AB13828" s="9"/>
      <c r="AC13828" t="s">
        <v>11833</v>
      </c>
      <c r="AD13828">
        <f t="shared" si="841"/>
        <v>0</v>
      </c>
      <c r="AF13828" s="3"/>
      <c r="AH13828" s="9"/>
    </row>
    <row r="13829" spans="1:34" ht="10.95" customHeight="1" outlineLevel="1" x14ac:dyDescent="0.25">
      <c r="A13829" t="s">
        <v>4337</v>
      </c>
      <c r="C13829" s="3" t="s">
        <v>11994</v>
      </c>
      <c r="D13829" s="3">
        <v>814</v>
      </c>
      <c r="E13829" s="9">
        <v>2001</v>
      </c>
      <c r="F13829" s="7" t="s">
        <v>2731</v>
      </c>
      <c r="G13829" s="7" t="s">
        <v>5401</v>
      </c>
      <c r="H13829" s="8" t="s">
        <v>2732</v>
      </c>
      <c r="I13829" s="8" t="s">
        <v>11912</v>
      </c>
      <c r="J13829" s="19">
        <v>3</v>
      </c>
      <c r="K13829" s="19" t="s">
        <v>7738</v>
      </c>
      <c r="L13829" s="11"/>
      <c r="M13829" s="11"/>
      <c r="N13829" s="24"/>
      <c r="P13829" s="32"/>
      <c r="T13829" s="19"/>
      <c r="U13829" s="3">
        <v>772</v>
      </c>
      <c r="X13829" t="str">
        <f t="shared" si="842"/>
        <v/>
      </c>
      <c r="Z13829" t="str">
        <f t="shared" si="843"/>
        <v/>
      </c>
      <c r="AB13829" s="9"/>
      <c r="AC13829" t="s">
        <v>2732</v>
      </c>
      <c r="AD13829">
        <f t="shared" si="841"/>
        <v>0</v>
      </c>
      <c r="AF13829" s="3"/>
      <c r="AG13829" t="s">
        <v>4338</v>
      </c>
      <c r="AH13829" s="9" t="s">
        <v>4925</v>
      </c>
    </row>
    <row r="13830" spans="1:34" ht="10.95" customHeight="1" outlineLevel="1" x14ac:dyDescent="0.25">
      <c r="A13830" t="s">
        <v>4337</v>
      </c>
      <c r="C13830" s="3" t="s">
        <v>11994</v>
      </c>
      <c r="D13830" s="3">
        <v>848</v>
      </c>
      <c r="E13830" s="9">
        <v>2002</v>
      </c>
      <c r="F13830" s="7" t="s">
        <v>2311</v>
      </c>
      <c r="G13830" s="7" t="s">
        <v>5401</v>
      </c>
      <c r="H13830" s="8" t="s">
        <v>11933</v>
      </c>
      <c r="I13830" s="8" t="s">
        <v>11932</v>
      </c>
      <c r="J13830" s="19">
        <v>5</v>
      </c>
      <c r="K13830" s="19" t="s">
        <v>7738</v>
      </c>
      <c r="L13830" s="11"/>
      <c r="M13830" s="11"/>
      <c r="N13830" s="24"/>
      <c r="P13830" s="32"/>
      <c r="T13830" s="19"/>
      <c r="U13830" s="3"/>
      <c r="X13830" t="str">
        <f t="shared" si="842"/>
        <v/>
      </c>
      <c r="Z13830" t="str">
        <f t="shared" si="843"/>
        <v/>
      </c>
      <c r="AB13830" s="9"/>
      <c r="AC13830" t="s">
        <v>11933</v>
      </c>
      <c r="AD13830">
        <f t="shared" si="841"/>
        <v>0</v>
      </c>
      <c r="AF13830" s="3"/>
      <c r="AH13830" s="9"/>
    </row>
    <row r="13831" spans="1:34" ht="10.95" customHeight="1" outlineLevel="1" x14ac:dyDescent="0.25">
      <c r="A13831" t="s">
        <v>4337</v>
      </c>
      <c r="C13831" s="3" t="s">
        <v>11994</v>
      </c>
      <c r="D13831" s="3">
        <v>849</v>
      </c>
      <c r="E13831" s="9">
        <v>2002</v>
      </c>
      <c r="F13831" s="7" t="s">
        <v>4239</v>
      </c>
      <c r="G13831" s="7" t="s">
        <v>5401</v>
      </c>
      <c r="H13831" s="8" t="s">
        <v>11933</v>
      </c>
      <c r="I13831" s="8" t="s">
        <v>11932</v>
      </c>
      <c r="J13831" s="19">
        <v>5</v>
      </c>
      <c r="K13831" s="19" t="s">
        <v>7738</v>
      </c>
      <c r="L13831" s="11"/>
      <c r="M13831" s="11"/>
      <c r="N13831" s="24"/>
      <c r="P13831" s="32"/>
      <c r="T13831" s="19"/>
      <c r="U13831" s="3"/>
      <c r="X13831" t="str">
        <f t="shared" si="842"/>
        <v/>
      </c>
      <c r="Z13831" t="str">
        <f t="shared" si="843"/>
        <v/>
      </c>
      <c r="AB13831" s="9"/>
      <c r="AC13831" t="s">
        <v>11933</v>
      </c>
      <c r="AD13831">
        <f t="shared" ref="AD13831:AD13885" si="844">COUNTIF(H13831,"*Fuji*")</f>
        <v>0</v>
      </c>
      <c r="AF13831" s="3"/>
      <c r="AH13831" s="9"/>
    </row>
    <row r="13832" spans="1:34" ht="10.95" customHeight="1" outlineLevel="1" x14ac:dyDescent="0.25">
      <c r="A13832" t="s">
        <v>4337</v>
      </c>
      <c r="C13832" s="3" t="s">
        <v>11994</v>
      </c>
      <c r="D13832" s="3">
        <v>850</v>
      </c>
      <c r="E13832" s="9">
        <v>2002</v>
      </c>
      <c r="F13832" s="7" t="s">
        <v>2591</v>
      </c>
      <c r="G13832" s="7" t="s">
        <v>5401</v>
      </c>
      <c r="H13832" s="8" t="s">
        <v>11933</v>
      </c>
      <c r="I13832" s="8" t="s">
        <v>11932</v>
      </c>
      <c r="J13832" s="19">
        <v>5</v>
      </c>
      <c r="K13832" s="19" t="s">
        <v>7738</v>
      </c>
      <c r="L13832" s="11"/>
      <c r="M13832" s="11"/>
      <c r="N13832" s="24"/>
      <c r="P13832" s="32"/>
      <c r="T13832" s="19"/>
      <c r="U13832" s="3"/>
      <c r="X13832" t="str">
        <f t="shared" si="842"/>
        <v/>
      </c>
      <c r="Z13832" t="str">
        <f t="shared" si="843"/>
        <v/>
      </c>
      <c r="AB13832" s="9"/>
      <c r="AC13832" t="s">
        <v>11933</v>
      </c>
      <c r="AD13832">
        <f t="shared" si="844"/>
        <v>0</v>
      </c>
      <c r="AF13832" s="3"/>
      <c r="AH13832" s="9"/>
    </row>
    <row r="13833" spans="1:34" ht="10.95" customHeight="1" outlineLevel="1" x14ac:dyDescent="0.25">
      <c r="A13833" t="s">
        <v>4337</v>
      </c>
      <c r="C13833" s="3" t="s">
        <v>11994</v>
      </c>
      <c r="D13833" s="3">
        <v>851</v>
      </c>
      <c r="E13833" s="9">
        <v>2002</v>
      </c>
      <c r="F13833" s="7" t="s">
        <v>2731</v>
      </c>
      <c r="G13833" s="7" t="s">
        <v>5401</v>
      </c>
      <c r="H13833" s="8" t="s">
        <v>11933</v>
      </c>
      <c r="I13833" s="8" t="s">
        <v>11932</v>
      </c>
      <c r="J13833" s="19">
        <v>5</v>
      </c>
      <c r="K13833" s="19" t="s">
        <v>7738</v>
      </c>
      <c r="L13833" s="11"/>
      <c r="M13833" s="11"/>
      <c r="N13833" s="24"/>
      <c r="P13833" s="32"/>
      <c r="T13833" s="19"/>
      <c r="U13833" s="3"/>
      <c r="X13833" t="str">
        <f t="shared" si="842"/>
        <v/>
      </c>
      <c r="Z13833" t="str">
        <f t="shared" si="843"/>
        <v/>
      </c>
      <c r="AB13833" s="9"/>
      <c r="AC13833" t="s">
        <v>11933</v>
      </c>
      <c r="AD13833">
        <f t="shared" si="844"/>
        <v>0</v>
      </c>
      <c r="AF13833" s="3"/>
      <c r="AH13833" s="9"/>
    </row>
    <row r="13834" spans="1:34" ht="10.95" customHeight="1" outlineLevel="1" x14ac:dyDescent="0.25">
      <c r="A13834" t="s">
        <v>4337</v>
      </c>
      <c r="C13834" s="3" t="s">
        <v>11994</v>
      </c>
      <c r="D13834" s="3">
        <v>865</v>
      </c>
      <c r="E13834" s="9">
        <v>2002</v>
      </c>
      <c r="F13834" s="7" t="s">
        <v>6715</v>
      </c>
      <c r="G13834" s="7" t="s">
        <v>5401</v>
      </c>
      <c r="H13834" s="8" t="s">
        <v>11935</v>
      </c>
      <c r="I13834" s="8" t="s">
        <v>11934</v>
      </c>
      <c r="J13834" s="19">
        <v>3</v>
      </c>
      <c r="K13834" s="19" t="s">
        <v>7738</v>
      </c>
      <c r="L13834" s="11"/>
      <c r="M13834" s="11"/>
      <c r="N13834" s="24"/>
      <c r="P13834" s="32"/>
      <c r="T13834" s="19"/>
      <c r="U13834" s="3"/>
      <c r="X13834" t="str">
        <f t="shared" si="842"/>
        <v/>
      </c>
      <c r="Z13834" t="str">
        <f t="shared" si="843"/>
        <v/>
      </c>
      <c r="AB13834" s="9"/>
      <c r="AC13834" t="s">
        <v>11935</v>
      </c>
      <c r="AD13834">
        <f t="shared" si="844"/>
        <v>0</v>
      </c>
      <c r="AF13834" s="3"/>
      <c r="AH13834" s="9"/>
    </row>
    <row r="13835" spans="1:34" ht="10.95" customHeight="1" outlineLevel="1" x14ac:dyDescent="0.25">
      <c r="A13835" t="s">
        <v>4337</v>
      </c>
      <c r="C13835" s="3" t="s">
        <v>11994</v>
      </c>
      <c r="D13835" s="3">
        <v>870</v>
      </c>
      <c r="E13835" s="9">
        <v>2003</v>
      </c>
      <c r="F13835" s="7" t="s">
        <v>4239</v>
      </c>
      <c r="G13835" s="7" t="s">
        <v>5401</v>
      </c>
      <c r="H13835" s="8" t="s">
        <v>5018</v>
      </c>
      <c r="I13835" s="8" t="s">
        <v>7080</v>
      </c>
      <c r="J13835" s="19">
        <v>5</v>
      </c>
      <c r="K13835" s="19" t="s">
        <v>7738</v>
      </c>
      <c r="L13835" s="11"/>
      <c r="M13835" s="11"/>
      <c r="N13835" s="24"/>
      <c r="P13835" s="32"/>
      <c r="T13835" s="19"/>
      <c r="U13835" s="3"/>
      <c r="X13835" t="str">
        <f t="shared" si="842"/>
        <v/>
      </c>
      <c r="Z13835" t="str">
        <f t="shared" si="843"/>
        <v/>
      </c>
      <c r="AB13835" s="9"/>
      <c r="AC13835" t="s">
        <v>5018</v>
      </c>
      <c r="AD13835">
        <f t="shared" si="844"/>
        <v>0</v>
      </c>
      <c r="AF13835" s="3"/>
      <c r="AH13835" s="9"/>
    </row>
    <row r="13836" spans="1:34" ht="10.95" customHeight="1" outlineLevel="1" x14ac:dyDescent="0.25">
      <c r="A13836" t="s">
        <v>4337</v>
      </c>
      <c r="C13836" s="3" t="s">
        <v>11994</v>
      </c>
      <c r="D13836" s="3">
        <v>871</v>
      </c>
      <c r="E13836" s="9">
        <v>2003</v>
      </c>
      <c r="F13836" s="7" t="s">
        <v>4239</v>
      </c>
      <c r="G13836" s="7" t="s">
        <v>5401</v>
      </c>
      <c r="H13836" s="8" t="s">
        <v>5018</v>
      </c>
      <c r="I13836" s="8" t="s">
        <v>7080</v>
      </c>
      <c r="J13836" s="19">
        <v>5</v>
      </c>
      <c r="K13836" s="19" t="s">
        <v>7738</v>
      </c>
      <c r="L13836" s="11"/>
      <c r="M13836" s="11"/>
      <c r="N13836" s="24"/>
      <c r="P13836" s="32"/>
      <c r="T13836" s="19"/>
      <c r="U13836" s="3">
        <v>818</v>
      </c>
      <c r="X13836" t="str">
        <f t="shared" si="842"/>
        <v/>
      </c>
      <c r="Z13836" t="str">
        <f t="shared" si="843"/>
        <v/>
      </c>
      <c r="AB13836" s="9"/>
      <c r="AC13836" t="s">
        <v>5018</v>
      </c>
      <c r="AD13836">
        <f t="shared" si="844"/>
        <v>0</v>
      </c>
      <c r="AF13836" s="3"/>
      <c r="AG13836" t="s">
        <v>4338</v>
      </c>
      <c r="AH13836" s="9" t="s">
        <v>4613</v>
      </c>
    </row>
    <row r="13837" spans="1:34" ht="10.95" customHeight="1" outlineLevel="1" x14ac:dyDescent="0.25">
      <c r="A13837" t="s">
        <v>4337</v>
      </c>
      <c r="C13837" s="3" t="s">
        <v>11994</v>
      </c>
      <c r="D13837" s="3">
        <v>872</v>
      </c>
      <c r="E13837" s="9">
        <v>2003</v>
      </c>
      <c r="F13837" s="7" t="s">
        <v>4239</v>
      </c>
      <c r="G13837" s="7" t="s">
        <v>5401</v>
      </c>
      <c r="H13837" s="8" t="s">
        <v>5018</v>
      </c>
      <c r="I13837" s="8" t="s">
        <v>7080</v>
      </c>
      <c r="J13837" s="19">
        <v>5</v>
      </c>
      <c r="K13837" s="19" t="s">
        <v>7738</v>
      </c>
      <c r="L13837" s="11"/>
      <c r="M13837" s="11"/>
      <c r="N13837" s="24"/>
      <c r="P13837" s="32"/>
      <c r="T13837" s="19"/>
      <c r="U13837" s="3">
        <v>819</v>
      </c>
      <c r="X13837" t="str">
        <f t="shared" si="842"/>
        <v/>
      </c>
      <c r="Z13837" t="str">
        <f t="shared" si="843"/>
        <v/>
      </c>
      <c r="AB13837" s="9"/>
      <c r="AC13837" t="s">
        <v>5018</v>
      </c>
      <c r="AD13837">
        <f t="shared" si="844"/>
        <v>0</v>
      </c>
      <c r="AF13837" s="3"/>
      <c r="AG13837" t="s">
        <v>4338</v>
      </c>
      <c r="AH13837" s="9" t="s">
        <v>4623</v>
      </c>
    </row>
    <row r="13838" spans="1:34" ht="10.95" customHeight="1" outlineLevel="1" x14ac:dyDescent="0.25">
      <c r="A13838" t="s">
        <v>4337</v>
      </c>
      <c r="C13838" s="3" t="s">
        <v>11994</v>
      </c>
      <c r="D13838" s="3">
        <v>873</v>
      </c>
      <c r="E13838" s="9">
        <v>2003</v>
      </c>
      <c r="F13838" s="7" t="s">
        <v>4239</v>
      </c>
      <c r="G13838" s="7" t="s">
        <v>5401</v>
      </c>
      <c r="H13838" s="8" t="s">
        <v>5018</v>
      </c>
      <c r="I13838" s="8" t="s">
        <v>7080</v>
      </c>
      <c r="J13838" s="19">
        <v>5</v>
      </c>
      <c r="K13838" s="19" t="s">
        <v>7738</v>
      </c>
      <c r="L13838" s="11"/>
      <c r="M13838" s="11"/>
      <c r="N13838" s="24"/>
      <c r="P13838" s="32"/>
      <c r="T13838" s="19"/>
      <c r="U13838" s="3"/>
      <c r="X13838" t="str">
        <f t="shared" si="842"/>
        <v/>
      </c>
      <c r="Z13838" t="str">
        <f t="shared" si="843"/>
        <v/>
      </c>
      <c r="AB13838" s="9"/>
      <c r="AC13838" t="s">
        <v>5018</v>
      </c>
      <c r="AD13838">
        <f t="shared" si="844"/>
        <v>0</v>
      </c>
      <c r="AF13838" s="3"/>
      <c r="AH13838" s="9"/>
    </row>
    <row r="13839" spans="1:34" ht="10.95" customHeight="1" outlineLevel="1" x14ac:dyDescent="0.25">
      <c r="A13839" t="s">
        <v>4337</v>
      </c>
      <c r="C13839" s="3" t="s">
        <v>11994</v>
      </c>
      <c r="D13839" s="3" t="s">
        <v>11936</v>
      </c>
      <c r="E13839" s="9">
        <v>2003</v>
      </c>
      <c r="F13839" s="7" t="s">
        <v>11937</v>
      </c>
      <c r="G13839" s="7" t="s">
        <v>5401</v>
      </c>
      <c r="H13839" s="8" t="s">
        <v>5018</v>
      </c>
      <c r="I13839" s="8" t="s">
        <v>7080</v>
      </c>
      <c r="J13839" s="19">
        <v>5</v>
      </c>
      <c r="K13839" s="19" t="s">
        <v>7738</v>
      </c>
      <c r="L13839" s="11"/>
      <c r="M13839" s="11"/>
      <c r="N13839" s="24"/>
      <c r="P13839" s="32"/>
      <c r="T13839" s="19"/>
      <c r="U13839" s="3">
        <v>819</v>
      </c>
      <c r="X13839" t="str">
        <f t="shared" si="842"/>
        <v/>
      </c>
      <c r="Z13839">
        <f t="shared" si="843"/>
        <v>1</v>
      </c>
      <c r="AB13839" s="9"/>
      <c r="AC13839" t="s">
        <v>5018</v>
      </c>
      <c r="AD13839">
        <f t="shared" si="844"/>
        <v>0</v>
      </c>
      <c r="AF13839" s="3"/>
      <c r="AH13839" s="9"/>
    </row>
    <row r="13840" spans="1:34" ht="10.95" customHeight="1" outlineLevel="1" x14ac:dyDescent="0.25">
      <c r="A13840" t="s">
        <v>4337</v>
      </c>
      <c r="C13840" s="3" t="s">
        <v>11994</v>
      </c>
      <c r="D13840" s="3">
        <v>899</v>
      </c>
      <c r="E13840" s="9">
        <v>2003</v>
      </c>
      <c r="F13840" s="7" t="s">
        <v>817</v>
      </c>
      <c r="G13840" s="7" t="s">
        <v>5401</v>
      </c>
      <c r="H13840" s="8" t="s">
        <v>11939</v>
      </c>
      <c r="I13840" s="8" t="s">
        <v>11938</v>
      </c>
      <c r="J13840" s="19">
        <v>5</v>
      </c>
      <c r="K13840" s="19" t="s">
        <v>7738</v>
      </c>
      <c r="L13840" s="11"/>
      <c r="M13840" s="11"/>
      <c r="N13840" s="24"/>
      <c r="P13840" s="32"/>
      <c r="T13840" s="19"/>
      <c r="U13840" s="3"/>
      <c r="X13840" t="str">
        <f t="shared" si="842"/>
        <v/>
      </c>
      <c r="Z13840" t="str">
        <f t="shared" si="843"/>
        <v/>
      </c>
      <c r="AB13840" s="9"/>
      <c r="AC13840" t="s">
        <v>11939</v>
      </c>
      <c r="AD13840">
        <f t="shared" si="844"/>
        <v>0</v>
      </c>
      <c r="AF13840" s="3"/>
      <c r="AH13840" s="9"/>
    </row>
    <row r="13841" spans="1:34" ht="10.95" customHeight="1" outlineLevel="1" collapsed="1" x14ac:dyDescent="0.25">
      <c r="A13841" t="s">
        <v>4337</v>
      </c>
      <c r="C13841" s="3" t="s">
        <v>11994</v>
      </c>
      <c r="D13841" s="3">
        <v>900</v>
      </c>
      <c r="E13841" s="9">
        <v>2003</v>
      </c>
      <c r="F13841" s="7" t="s">
        <v>6715</v>
      </c>
      <c r="G13841" s="7" t="s">
        <v>5401</v>
      </c>
      <c r="H13841" s="8" t="s">
        <v>11940</v>
      </c>
      <c r="I13841" s="8" t="s">
        <v>11938</v>
      </c>
      <c r="J13841" s="19">
        <v>5</v>
      </c>
      <c r="K13841" s="19" t="s">
        <v>7738</v>
      </c>
      <c r="L13841" s="11"/>
      <c r="M13841" s="11"/>
      <c r="N13841" s="24"/>
      <c r="P13841" s="32"/>
      <c r="T13841" s="19"/>
      <c r="U13841" s="3"/>
      <c r="X13841" t="str">
        <f t="shared" si="842"/>
        <v/>
      </c>
      <c r="Z13841" t="str">
        <f t="shared" si="843"/>
        <v/>
      </c>
      <c r="AB13841" s="9"/>
      <c r="AC13841" t="s">
        <v>11940</v>
      </c>
      <c r="AD13841">
        <f t="shared" si="844"/>
        <v>0</v>
      </c>
      <c r="AF13841" s="3"/>
      <c r="AH13841" s="9"/>
    </row>
    <row r="13842" spans="1:34" ht="10.95" customHeight="1" outlineLevel="1" x14ac:dyDescent="0.25">
      <c r="A13842" t="s">
        <v>4337</v>
      </c>
      <c r="C13842" s="3" t="s">
        <v>11994</v>
      </c>
      <c r="D13842" s="3">
        <v>924</v>
      </c>
      <c r="E13842" s="9">
        <v>2004</v>
      </c>
      <c r="F13842" s="7" t="s">
        <v>2311</v>
      </c>
      <c r="G13842" s="7" t="s">
        <v>5401</v>
      </c>
      <c r="H13842" s="8" t="s">
        <v>11876</v>
      </c>
      <c r="I13842" s="8" t="s">
        <v>11941</v>
      </c>
      <c r="J13842" s="19">
        <v>5</v>
      </c>
      <c r="K13842" s="19" t="s">
        <v>7738</v>
      </c>
      <c r="L13842" s="11"/>
      <c r="M13842" s="11"/>
      <c r="N13842" s="24"/>
      <c r="P13842" s="32"/>
      <c r="T13842" s="19"/>
      <c r="U13842" s="3"/>
      <c r="X13842" t="str">
        <f t="shared" si="842"/>
        <v/>
      </c>
      <c r="Z13842" t="str">
        <f t="shared" si="843"/>
        <v/>
      </c>
      <c r="AB13842" s="9"/>
      <c r="AC13842" t="s">
        <v>11876</v>
      </c>
      <c r="AD13842">
        <f t="shared" si="844"/>
        <v>0</v>
      </c>
      <c r="AF13842" s="3"/>
      <c r="AH13842" s="9"/>
    </row>
    <row r="13843" spans="1:34" ht="10.95" customHeight="1" outlineLevel="1" x14ac:dyDescent="0.25">
      <c r="A13843" t="s">
        <v>4337</v>
      </c>
      <c r="C13843" s="3" t="s">
        <v>11994</v>
      </c>
      <c r="D13843" s="3">
        <v>928</v>
      </c>
      <c r="E13843" s="9">
        <v>2005</v>
      </c>
      <c r="F13843" s="7" t="s">
        <v>5805</v>
      </c>
      <c r="G13843" s="7" t="s">
        <v>5401</v>
      </c>
      <c r="H13843" s="8" t="s">
        <v>11942</v>
      </c>
      <c r="I13843" s="8" t="s">
        <v>7774</v>
      </c>
      <c r="J13843" s="19">
        <v>5</v>
      </c>
      <c r="K13843" s="19" t="s">
        <v>7738</v>
      </c>
      <c r="L13843" s="11"/>
      <c r="M13843" s="11"/>
      <c r="N13843" s="24"/>
      <c r="P13843" s="32"/>
      <c r="T13843" s="19"/>
      <c r="U13843" s="3"/>
      <c r="X13843" t="str">
        <f t="shared" si="842"/>
        <v/>
      </c>
      <c r="Z13843" t="str">
        <f t="shared" si="843"/>
        <v/>
      </c>
      <c r="AB13843" s="9"/>
      <c r="AC13843" t="s">
        <v>11942</v>
      </c>
      <c r="AD13843">
        <f t="shared" si="844"/>
        <v>0</v>
      </c>
      <c r="AF13843" s="3"/>
      <c r="AH13843" s="9"/>
    </row>
    <row r="13844" spans="1:34" ht="10.95" customHeight="1" outlineLevel="1" x14ac:dyDescent="0.25">
      <c r="A13844" t="s">
        <v>4337</v>
      </c>
      <c r="C13844" s="3" t="s">
        <v>11994</v>
      </c>
      <c r="D13844" s="3">
        <v>929</v>
      </c>
      <c r="E13844" s="9">
        <v>2005</v>
      </c>
      <c r="F13844" s="7" t="s">
        <v>584</v>
      </c>
      <c r="G13844" s="7" t="s">
        <v>5401</v>
      </c>
      <c r="H13844" s="8" t="s">
        <v>11945</v>
      </c>
      <c r="I13844" s="8" t="s">
        <v>7774</v>
      </c>
      <c r="J13844" s="19">
        <v>5</v>
      </c>
      <c r="K13844" s="19" t="s">
        <v>7738</v>
      </c>
      <c r="L13844" s="11"/>
      <c r="M13844" s="11"/>
      <c r="N13844" s="24"/>
      <c r="P13844" s="32"/>
      <c r="T13844" s="19"/>
      <c r="U13844" s="3"/>
      <c r="X13844" t="str">
        <f t="shared" si="842"/>
        <v/>
      </c>
      <c r="Z13844" t="str">
        <f t="shared" si="843"/>
        <v/>
      </c>
      <c r="AB13844" s="9"/>
      <c r="AC13844" t="s">
        <v>11945</v>
      </c>
      <c r="AD13844">
        <f t="shared" si="844"/>
        <v>0</v>
      </c>
      <c r="AF13844" s="3"/>
      <c r="AH13844" s="9"/>
    </row>
    <row r="13845" spans="1:34" ht="10.95" customHeight="1" outlineLevel="1" x14ac:dyDescent="0.25">
      <c r="A13845" t="s">
        <v>4337</v>
      </c>
      <c r="C13845" s="3" t="s">
        <v>11994</v>
      </c>
      <c r="D13845" s="3">
        <v>930</v>
      </c>
      <c r="E13845" s="9">
        <v>2005</v>
      </c>
      <c r="F13845" s="7" t="s">
        <v>2533</v>
      </c>
      <c r="G13845" s="7" t="s">
        <v>5401</v>
      </c>
      <c r="H13845" s="8" t="s">
        <v>11943</v>
      </c>
      <c r="I13845" s="8" t="s">
        <v>7774</v>
      </c>
      <c r="J13845" s="19">
        <v>5</v>
      </c>
      <c r="K13845" s="19" t="s">
        <v>7738</v>
      </c>
      <c r="L13845" s="11"/>
      <c r="M13845" s="11"/>
      <c r="N13845" s="24"/>
      <c r="P13845" s="32"/>
      <c r="T13845" s="19"/>
      <c r="U13845" s="3"/>
      <c r="X13845" t="str">
        <f t="shared" si="842"/>
        <v/>
      </c>
      <c r="Z13845" t="str">
        <f t="shared" si="843"/>
        <v/>
      </c>
      <c r="AB13845" s="9"/>
      <c r="AC13845" t="s">
        <v>11943</v>
      </c>
      <c r="AD13845">
        <f t="shared" si="844"/>
        <v>0</v>
      </c>
      <c r="AF13845" s="3"/>
      <c r="AH13845" s="9"/>
    </row>
    <row r="13846" spans="1:34" ht="10.95" customHeight="1" outlineLevel="1" x14ac:dyDescent="0.25">
      <c r="A13846" t="s">
        <v>4337</v>
      </c>
      <c r="C13846" s="3" t="s">
        <v>11994</v>
      </c>
      <c r="D13846" s="3">
        <v>931</v>
      </c>
      <c r="E13846" s="9">
        <v>2005</v>
      </c>
      <c r="F13846" s="10" t="s">
        <v>3873</v>
      </c>
      <c r="G13846" s="7" t="s">
        <v>5401</v>
      </c>
      <c r="H13846" s="8" t="s">
        <v>11944</v>
      </c>
      <c r="I13846" s="8" t="s">
        <v>7774</v>
      </c>
      <c r="J13846" s="19">
        <v>5</v>
      </c>
      <c r="K13846" s="19" t="s">
        <v>7738</v>
      </c>
      <c r="L13846" s="11"/>
      <c r="M13846" s="11"/>
      <c r="N13846" s="24"/>
      <c r="P13846" s="32"/>
      <c r="T13846" s="19"/>
      <c r="U13846" s="3"/>
      <c r="X13846" t="str">
        <f t="shared" si="842"/>
        <v/>
      </c>
      <c r="Z13846" t="str">
        <f t="shared" si="843"/>
        <v/>
      </c>
      <c r="AB13846" s="9"/>
      <c r="AC13846" t="s">
        <v>11944</v>
      </c>
      <c r="AD13846">
        <f t="shared" si="844"/>
        <v>0</v>
      </c>
      <c r="AF13846" s="3"/>
      <c r="AH13846" s="9"/>
    </row>
    <row r="13847" spans="1:34" ht="10.95" customHeight="1" outlineLevel="1" x14ac:dyDescent="0.25">
      <c r="A13847" t="s">
        <v>4337</v>
      </c>
      <c r="C13847" s="3" t="s">
        <v>11994</v>
      </c>
      <c r="D13847" s="3" t="s">
        <v>11946</v>
      </c>
      <c r="E13847" s="9">
        <v>2005</v>
      </c>
      <c r="F13847" s="7" t="s">
        <v>3483</v>
      </c>
      <c r="G13847" s="7" t="s">
        <v>5401</v>
      </c>
      <c r="H13847" s="8" t="s">
        <v>1751</v>
      </c>
      <c r="I13847" s="8" t="s">
        <v>7774</v>
      </c>
      <c r="J13847" s="19">
        <v>5</v>
      </c>
      <c r="K13847" s="19" t="s">
        <v>7738</v>
      </c>
      <c r="L13847" s="11"/>
      <c r="M13847" s="11"/>
      <c r="N13847" s="24"/>
      <c r="P13847" s="32"/>
      <c r="T13847" s="19"/>
      <c r="U13847" s="3">
        <v>866</v>
      </c>
      <c r="X13847" t="str">
        <f t="shared" si="842"/>
        <v/>
      </c>
      <c r="Z13847" t="str">
        <f t="shared" si="843"/>
        <v/>
      </c>
      <c r="AB13847" s="9"/>
      <c r="AC13847" t="s">
        <v>1751</v>
      </c>
      <c r="AD13847">
        <f t="shared" si="844"/>
        <v>0</v>
      </c>
      <c r="AF13847" s="3"/>
      <c r="AG13847" t="s">
        <v>4338</v>
      </c>
      <c r="AH13847" s="9" t="s">
        <v>4925</v>
      </c>
    </row>
    <row r="13848" spans="1:34" ht="10.95" customHeight="1" outlineLevel="1" x14ac:dyDescent="0.25">
      <c r="A13848" t="s">
        <v>4337</v>
      </c>
      <c r="C13848" s="3" t="s">
        <v>11994</v>
      </c>
      <c r="D13848" s="3">
        <v>966</v>
      </c>
      <c r="E13848" s="9">
        <v>2006</v>
      </c>
      <c r="F13848" s="7" t="s">
        <v>817</v>
      </c>
      <c r="G13848" s="7" t="s">
        <v>5401</v>
      </c>
      <c r="H13848" s="8" t="s">
        <v>1752</v>
      </c>
      <c r="I13848" s="8" t="s">
        <v>11947</v>
      </c>
      <c r="J13848" s="19">
        <v>5</v>
      </c>
      <c r="K13848" s="19" t="s">
        <v>7738</v>
      </c>
      <c r="L13848" s="11"/>
      <c r="M13848" s="11"/>
      <c r="N13848" s="24"/>
      <c r="P13848" s="32"/>
      <c r="T13848" s="19"/>
      <c r="U13848" s="3">
        <v>887</v>
      </c>
      <c r="X13848" t="str">
        <f t="shared" si="842"/>
        <v/>
      </c>
      <c r="Z13848" t="str">
        <f t="shared" si="843"/>
        <v/>
      </c>
      <c r="AB13848" s="9"/>
      <c r="AC13848" t="s">
        <v>1752</v>
      </c>
      <c r="AD13848">
        <f t="shared" si="844"/>
        <v>0</v>
      </c>
      <c r="AF13848" s="3"/>
      <c r="AG13848" t="s">
        <v>4338</v>
      </c>
      <c r="AH13848" s="9" t="s">
        <v>4925</v>
      </c>
    </row>
    <row r="13849" spans="1:34" ht="10.95" customHeight="1" outlineLevel="1" x14ac:dyDescent="0.25">
      <c r="A13849" t="s">
        <v>4337</v>
      </c>
      <c r="C13849" s="3" t="s">
        <v>11994</v>
      </c>
      <c r="D13849" s="3">
        <v>1007</v>
      </c>
      <c r="E13849" s="9">
        <v>2006</v>
      </c>
      <c r="F13849" s="7" t="s">
        <v>4239</v>
      </c>
      <c r="G13849" s="7" t="s">
        <v>5401</v>
      </c>
      <c r="H13849" s="8" t="s">
        <v>11949</v>
      </c>
      <c r="I13849" s="8" t="s">
        <v>11948</v>
      </c>
      <c r="J13849" s="19">
        <v>5</v>
      </c>
      <c r="K13849" s="19" t="s">
        <v>7738</v>
      </c>
      <c r="L13849" s="11"/>
      <c r="M13849" s="11"/>
      <c r="N13849" s="24"/>
      <c r="P13849" s="32"/>
      <c r="T13849" s="19"/>
      <c r="U13849" s="3"/>
      <c r="X13849" t="str">
        <f t="shared" si="842"/>
        <v/>
      </c>
      <c r="Z13849" t="str">
        <f t="shared" si="843"/>
        <v/>
      </c>
      <c r="AB13849" s="9"/>
      <c r="AC13849" t="s">
        <v>11949</v>
      </c>
      <c r="AD13849">
        <f t="shared" si="844"/>
        <v>0</v>
      </c>
      <c r="AF13849" s="3"/>
      <c r="AH13849" s="9"/>
    </row>
    <row r="13850" spans="1:34" ht="10.95" customHeight="1" outlineLevel="1" x14ac:dyDescent="0.25">
      <c r="A13850" t="s">
        <v>4337</v>
      </c>
      <c r="C13850" s="3" t="s">
        <v>11994</v>
      </c>
      <c r="D13850" s="3">
        <v>1008</v>
      </c>
      <c r="E13850" s="9">
        <v>2006</v>
      </c>
      <c r="F13850" s="7" t="s">
        <v>4239</v>
      </c>
      <c r="G13850" s="7" t="s">
        <v>5401</v>
      </c>
      <c r="H13850" s="8" t="s">
        <v>11949</v>
      </c>
      <c r="I13850" s="8" t="s">
        <v>11948</v>
      </c>
      <c r="J13850" s="19">
        <v>5</v>
      </c>
      <c r="K13850" s="19" t="s">
        <v>7738</v>
      </c>
      <c r="L13850" s="11"/>
      <c r="M13850" s="11"/>
      <c r="N13850" s="24"/>
      <c r="P13850" s="32"/>
      <c r="T13850" s="19"/>
      <c r="U13850" s="3"/>
      <c r="X13850" t="str">
        <f t="shared" si="842"/>
        <v/>
      </c>
      <c r="Z13850" t="str">
        <f t="shared" si="843"/>
        <v/>
      </c>
      <c r="AB13850" s="9"/>
      <c r="AC13850" t="s">
        <v>11949</v>
      </c>
      <c r="AD13850">
        <f t="shared" si="844"/>
        <v>0</v>
      </c>
      <c r="AF13850" s="3"/>
      <c r="AH13850" s="9"/>
    </row>
    <row r="13851" spans="1:34" ht="10.95" customHeight="1" outlineLevel="1" x14ac:dyDescent="0.25">
      <c r="A13851" t="s">
        <v>4337</v>
      </c>
      <c r="C13851" s="3" t="s">
        <v>11994</v>
      </c>
      <c r="D13851" s="3" t="s">
        <v>11951</v>
      </c>
      <c r="E13851" s="9">
        <v>2006</v>
      </c>
      <c r="F13851" s="7" t="s">
        <v>10694</v>
      </c>
      <c r="G13851" s="7" t="s">
        <v>5401</v>
      </c>
      <c r="H13851" s="8" t="s">
        <v>9557</v>
      </c>
      <c r="I13851" s="8" t="s">
        <v>11950</v>
      </c>
      <c r="J13851" s="19">
        <v>5</v>
      </c>
      <c r="K13851" s="19" t="s">
        <v>7738</v>
      </c>
      <c r="L13851" s="11"/>
      <c r="M13851" s="11"/>
      <c r="N13851" s="24"/>
      <c r="P13851" s="32"/>
      <c r="T13851" s="19"/>
      <c r="U13851" s="3"/>
      <c r="X13851" t="str">
        <f t="shared" si="842"/>
        <v/>
      </c>
      <c r="Z13851">
        <f t="shared" si="843"/>
        <v>1</v>
      </c>
      <c r="AB13851" s="9"/>
      <c r="AC13851" t="s">
        <v>9557</v>
      </c>
      <c r="AD13851">
        <f t="shared" si="844"/>
        <v>0</v>
      </c>
      <c r="AF13851" s="3"/>
      <c r="AH13851" s="9"/>
    </row>
    <row r="13852" spans="1:34" ht="10.95" customHeight="1" outlineLevel="1" x14ac:dyDescent="0.25">
      <c r="A13852" t="s">
        <v>4337</v>
      </c>
      <c r="C13852" s="3" t="s">
        <v>11994</v>
      </c>
      <c r="D13852" s="3">
        <v>1094</v>
      </c>
      <c r="E13852" s="9">
        <v>2009</v>
      </c>
      <c r="F13852" s="7" t="s">
        <v>9217</v>
      </c>
      <c r="G13852" s="7" t="s">
        <v>5401</v>
      </c>
      <c r="H13852" s="8" t="s">
        <v>11953</v>
      </c>
      <c r="I13852" s="8" t="s">
        <v>11952</v>
      </c>
      <c r="J13852" s="19">
        <v>5</v>
      </c>
      <c r="K13852" s="19" t="s">
        <v>7738</v>
      </c>
      <c r="L13852" s="11"/>
      <c r="M13852" s="11"/>
      <c r="N13852" s="24"/>
      <c r="P13852" s="32"/>
      <c r="T13852" s="19"/>
      <c r="U13852" s="3"/>
      <c r="X13852" t="str">
        <f t="shared" si="842"/>
        <v/>
      </c>
      <c r="Z13852" t="str">
        <f t="shared" si="843"/>
        <v/>
      </c>
      <c r="AB13852" s="9"/>
      <c r="AC13852" t="s">
        <v>11953</v>
      </c>
      <c r="AD13852">
        <f t="shared" si="844"/>
        <v>0</v>
      </c>
      <c r="AF13852" s="3"/>
      <c r="AH13852" s="9"/>
    </row>
    <row r="13853" spans="1:34" ht="10.95" customHeight="1" outlineLevel="1" x14ac:dyDescent="0.25">
      <c r="A13853" t="s">
        <v>4337</v>
      </c>
      <c r="C13853" s="3" t="s">
        <v>11994</v>
      </c>
      <c r="D13853" s="3">
        <v>1097</v>
      </c>
      <c r="E13853" s="9">
        <v>2009</v>
      </c>
      <c r="F13853" s="7" t="s">
        <v>6715</v>
      </c>
      <c r="G13853" s="7" t="s">
        <v>5401</v>
      </c>
      <c r="H13853" s="8" t="s">
        <v>11955</v>
      </c>
      <c r="I13853" s="8" t="s">
        <v>11954</v>
      </c>
      <c r="J13853" s="19">
        <v>3</v>
      </c>
      <c r="K13853" s="19" t="s">
        <v>7738</v>
      </c>
      <c r="L13853" s="11"/>
      <c r="M13853" s="11"/>
      <c r="N13853" s="24"/>
      <c r="P13853" s="32"/>
      <c r="T13853" s="19"/>
      <c r="U13853" s="3"/>
      <c r="X13853" t="str">
        <f t="shared" si="842"/>
        <v/>
      </c>
      <c r="Z13853" t="str">
        <f t="shared" si="843"/>
        <v/>
      </c>
      <c r="AB13853" s="9"/>
      <c r="AC13853" t="s">
        <v>11955</v>
      </c>
      <c r="AD13853">
        <f t="shared" si="844"/>
        <v>0</v>
      </c>
      <c r="AF13853" s="3"/>
      <c r="AH13853" s="9"/>
    </row>
    <row r="13854" spans="1:34" ht="10.95" customHeight="1" outlineLevel="1" x14ac:dyDescent="0.25">
      <c r="A13854" t="s">
        <v>4337</v>
      </c>
      <c r="C13854" s="3" t="s">
        <v>11994</v>
      </c>
      <c r="D13854" s="3">
        <v>1140</v>
      </c>
      <c r="E13854" s="9">
        <v>2010</v>
      </c>
      <c r="F13854" s="7" t="s">
        <v>6715</v>
      </c>
      <c r="G13854" s="7" t="s">
        <v>5401</v>
      </c>
      <c r="H13854" s="8" t="s">
        <v>11876</v>
      </c>
      <c r="I13854" s="8" t="s">
        <v>11956</v>
      </c>
      <c r="J13854" s="19">
        <v>5</v>
      </c>
      <c r="K13854" s="19" t="s">
        <v>7738</v>
      </c>
      <c r="L13854" s="11"/>
      <c r="M13854" s="11"/>
      <c r="N13854" s="24"/>
      <c r="P13854" s="32"/>
      <c r="T13854" s="19"/>
      <c r="U13854" s="3"/>
      <c r="X13854" t="str">
        <f t="shared" si="842"/>
        <v/>
      </c>
      <c r="Z13854" t="str">
        <f t="shared" si="843"/>
        <v/>
      </c>
      <c r="AB13854" s="9"/>
      <c r="AC13854" t="s">
        <v>11876</v>
      </c>
      <c r="AD13854">
        <f t="shared" si="844"/>
        <v>0</v>
      </c>
      <c r="AF13854" s="3"/>
      <c r="AH13854" s="9"/>
    </row>
    <row r="13855" spans="1:34" ht="10.95" customHeight="1" outlineLevel="1" x14ac:dyDescent="0.25">
      <c r="A13855" t="s">
        <v>4337</v>
      </c>
      <c r="C13855" s="3" t="s">
        <v>11994</v>
      </c>
      <c r="D13855" s="3">
        <v>1141</v>
      </c>
      <c r="E13855" s="9">
        <v>2010</v>
      </c>
      <c r="F13855" s="7" t="s">
        <v>5805</v>
      </c>
      <c r="G13855" s="7" t="s">
        <v>5401</v>
      </c>
      <c r="H13855" s="8" t="s">
        <v>11876</v>
      </c>
      <c r="I13855" s="8" t="s">
        <v>11956</v>
      </c>
      <c r="J13855" s="19">
        <v>5</v>
      </c>
      <c r="K13855" s="19" t="s">
        <v>7738</v>
      </c>
      <c r="L13855" s="11"/>
      <c r="M13855" s="11"/>
      <c r="N13855" s="24"/>
      <c r="P13855" s="32"/>
      <c r="T13855" s="19"/>
      <c r="U13855" s="3"/>
      <c r="X13855" t="str">
        <f t="shared" si="842"/>
        <v/>
      </c>
      <c r="Z13855" t="str">
        <f t="shared" si="843"/>
        <v/>
      </c>
      <c r="AB13855" s="9"/>
      <c r="AC13855" t="s">
        <v>11876</v>
      </c>
      <c r="AD13855">
        <f t="shared" si="844"/>
        <v>0</v>
      </c>
      <c r="AF13855" s="3"/>
      <c r="AH13855" s="9"/>
    </row>
    <row r="13856" spans="1:34" ht="10.95" customHeight="1" outlineLevel="1" x14ac:dyDescent="0.25">
      <c r="A13856" t="s">
        <v>4337</v>
      </c>
      <c r="C13856" s="3" t="s">
        <v>11994</v>
      </c>
      <c r="D13856" s="3" t="s">
        <v>11958</v>
      </c>
      <c r="E13856" s="9">
        <v>2010</v>
      </c>
      <c r="F13856" s="7" t="s">
        <v>9495</v>
      </c>
      <c r="G13856" s="7" t="s">
        <v>5401</v>
      </c>
      <c r="H13856" s="8" t="s">
        <v>11846</v>
      </c>
      <c r="I13856" s="8" t="s">
        <v>11957</v>
      </c>
      <c r="J13856" s="19">
        <v>5</v>
      </c>
      <c r="K13856" s="19" t="s">
        <v>7738</v>
      </c>
      <c r="L13856" s="11"/>
      <c r="M13856" s="11"/>
      <c r="N13856" s="24"/>
      <c r="P13856" s="32"/>
      <c r="T13856" s="19"/>
      <c r="U13856" s="3"/>
      <c r="X13856" t="str">
        <f t="shared" si="842"/>
        <v/>
      </c>
      <c r="Z13856">
        <f t="shared" si="843"/>
        <v>1</v>
      </c>
      <c r="AB13856" s="9"/>
      <c r="AC13856" t="s">
        <v>11846</v>
      </c>
      <c r="AD13856">
        <f t="shared" si="844"/>
        <v>0</v>
      </c>
      <c r="AF13856" s="3"/>
      <c r="AH13856" s="9"/>
    </row>
    <row r="13857" spans="1:34" ht="10.95" customHeight="1" outlineLevel="1" collapsed="1" x14ac:dyDescent="0.25">
      <c r="A13857" t="s">
        <v>4337</v>
      </c>
      <c r="C13857" s="3" t="s">
        <v>11994</v>
      </c>
      <c r="D13857" s="3" t="s">
        <v>11961</v>
      </c>
      <c r="E13857" s="9">
        <v>2012</v>
      </c>
      <c r="F13857" s="7" t="s">
        <v>11959</v>
      </c>
      <c r="G13857" s="7" t="s">
        <v>5401</v>
      </c>
      <c r="H13857" s="8" t="s">
        <v>11846</v>
      </c>
      <c r="I13857" s="8" t="s">
        <v>11960</v>
      </c>
      <c r="J13857" s="19">
        <v>5</v>
      </c>
      <c r="K13857" s="19" t="s">
        <v>7738</v>
      </c>
      <c r="L13857" s="11"/>
      <c r="M13857" s="11"/>
      <c r="N13857" s="24"/>
      <c r="P13857" s="32"/>
      <c r="T13857" s="19"/>
      <c r="U13857" s="3"/>
      <c r="X13857" t="str">
        <f t="shared" si="842"/>
        <v/>
      </c>
      <c r="Z13857">
        <f t="shared" si="843"/>
        <v>1</v>
      </c>
      <c r="AB13857" s="9"/>
      <c r="AC13857" t="s">
        <v>11846</v>
      </c>
      <c r="AD13857">
        <f t="shared" si="844"/>
        <v>0</v>
      </c>
      <c r="AF13857" s="3"/>
      <c r="AH13857" s="9"/>
    </row>
    <row r="13858" spans="1:34" ht="10.95" customHeight="1" outlineLevel="1" x14ac:dyDescent="0.25">
      <c r="A13858" t="s">
        <v>4337</v>
      </c>
      <c r="C13858" s="3" t="s">
        <v>11994</v>
      </c>
      <c r="D13858" s="3">
        <v>1182</v>
      </c>
      <c r="E13858" s="9">
        <v>2012</v>
      </c>
      <c r="F13858" s="7" t="s">
        <v>584</v>
      </c>
      <c r="G13858" s="7" t="s">
        <v>5401</v>
      </c>
      <c r="H13858" s="8" t="s">
        <v>11876</v>
      </c>
      <c r="I13858" s="8" t="s">
        <v>11962</v>
      </c>
      <c r="J13858" s="19">
        <v>3</v>
      </c>
      <c r="K13858" s="19" t="s">
        <v>7738</v>
      </c>
      <c r="L13858" s="11"/>
      <c r="M13858" s="11"/>
      <c r="N13858" s="24"/>
      <c r="P13858" s="32"/>
      <c r="T13858" s="19"/>
      <c r="U13858" s="3"/>
      <c r="X13858" t="str">
        <f t="shared" si="842"/>
        <v/>
      </c>
      <c r="Z13858" t="str">
        <f t="shared" si="843"/>
        <v/>
      </c>
      <c r="AB13858" s="9"/>
      <c r="AC13858" t="s">
        <v>11876</v>
      </c>
      <c r="AD13858">
        <f t="shared" si="844"/>
        <v>0</v>
      </c>
      <c r="AF13858" s="3"/>
      <c r="AH13858" s="9"/>
    </row>
    <row r="13859" spans="1:34" ht="10.95" customHeight="1" outlineLevel="1" x14ac:dyDescent="0.25">
      <c r="A13859" t="s">
        <v>4337</v>
      </c>
      <c r="C13859" s="3" t="s">
        <v>11994</v>
      </c>
      <c r="D13859" s="3">
        <v>1183</v>
      </c>
      <c r="E13859" s="9">
        <v>2012</v>
      </c>
      <c r="F13859" s="7" t="s">
        <v>2533</v>
      </c>
      <c r="G13859" s="7" t="s">
        <v>5401</v>
      </c>
      <c r="H13859" s="8" t="s">
        <v>11876</v>
      </c>
      <c r="I13859" s="8" t="s">
        <v>11962</v>
      </c>
      <c r="J13859" s="19">
        <v>5</v>
      </c>
      <c r="K13859" s="19" t="s">
        <v>7738</v>
      </c>
      <c r="L13859" s="11"/>
      <c r="M13859" s="11"/>
      <c r="N13859" s="24"/>
      <c r="P13859" s="32"/>
      <c r="T13859" s="19"/>
      <c r="U13859" s="3"/>
      <c r="X13859" t="str">
        <f t="shared" si="842"/>
        <v/>
      </c>
      <c r="Z13859" t="str">
        <f t="shared" si="843"/>
        <v/>
      </c>
      <c r="AB13859" s="9"/>
      <c r="AC13859" t="s">
        <v>11876</v>
      </c>
      <c r="AD13859">
        <f t="shared" si="844"/>
        <v>0</v>
      </c>
      <c r="AF13859" s="3"/>
      <c r="AH13859" s="9"/>
    </row>
    <row r="13860" spans="1:34" ht="10.95" customHeight="1" outlineLevel="1" x14ac:dyDescent="0.25">
      <c r="A13860" t="s">
        <v>4337</v>
      </c>
      <c r="C13860" s="3" t="s">
        <v>11994</v>
      </c>
      <c r="D13860" s="3">
        <v>1203</v>
      </c>
      <c r="E13860" s="9">
        <v>2014</v>
      </c>
      <c r="F13860" s="7" t="s">
        <v>4239</v>
      </c>
      <c r="G13860" s="7" t="s">
        <v>5401</v>
      </c>
      <c r="H13860" s="8" t="s">
        <v>11964</v>
      </c>
      <c r="I13860" s="8" t="s">
        <v>11963</v>
      </c>
      <c r="J13860" s="19">
        <v>5</v>
      </c>
      <c r="K13860" s="19" t="s">
        <v>7738</v>
      </c>
      <c r="L13860" s="11"/>
      <c r="M13860" s="11"/>
      <c r="N13860" s="24"/>
      <c r="P13860" s="32"/>
      <c r="T13860" s="19"/>
      <c r="U13860" s="3"/>
      <c r="X13860" t="str">
        <f t="shared" si="842"/>
        <v/>
      </c>
      <c r="Z13860" t="str">
        <f t="shared" si="843"/>
        <v/>
      </c>
      <c r="AB13860" s="9"/>
      <c r="AC13860" t="s">
        <v>11964</v>
      </c>
      <c r="AD13860">
        <f t="shared" si="844"/>
        <v>0</v>
      </c>
      <c r="AF13860" s="3"/>
      <c r="AH13860" s="9"/>
    </row>
    <row r="13861" spans="1:34" ht="10.95" customHeight="1" outlineLevel="1" x14ac:dyDescent="0.25">
      <c r="A13861" t="s">
        <v>4337</v>
      </c>
      <c r="C13861" s="3" t="s">
        <v>11994</v>
      </c>
      <c r="D13861" s="3">
        <v>1204</v>
      </c>
      <c r="E13861" s="9">
        <v>2014</v>
      </c>
      <c r="F13861" s="7" t="s">
        <v>584</v>
      </c>
      <c r="G13861" s="7" t="s">
        <v>5401</v>
      </c>
      <c r="H13861" s="8" t="s">
        <v>11964</v>
      </c>
      <c r="I13861" s="8" t="s">
        <v>11963</v>
      </c>
      <c r="J13861" s="19">
        <v>4</v>
      </c>
      <c r="K13861" s="19" t="s">
        <v>7738</v>
      </c>
      <c r="L13861" s="11"/>
      <c r="M13861" s="11"/>
      <c r="N13861" s="24"/>
      <c r="P13861" s="32"/>
      <c r="T13861" s="19"/>
      <c r="U13861" s="3"/>
      <c r="X13861" t="str">
        <f t="shared" si="842"/>
        <v/>
      </c>
      <c r="Z13861" t="str">
        <f t="shared" si="843"/>
        <v/>
      </c>
      <c r="AB13861" s="9"/>
      <c r="AC13861" t="s">
        <v>11964</v>
      </c>
      <c r="AD13861">
        <f t="shared" si="844"/>
        <v>0</v>
      </c>
      <c r="AF13861" s="3"/>
      <c r="AH13861" s="9"/>
    </row>
    <row r="13862" spans="1:34" ht="10.95" customHeight="1" outlineLevel="1" x14ac:dyDescent="0.25">
      <c r="A13862" t="s">
        <v>4337</v>
      </c>
      <c r="C13862" s="3" t="s">
        <v>11994</v>
      </c>
      <c r="D13862" s="3">
        <v>1205</v>
      </c>
      <c r="E13862" s="9">
        <v>2014</v>
      </c>
      <c r="F13862" s="7" t="s">
        <v>2533</v>
      </c>
      <c r="G13862" s="7" t="s">
        <v>5401</v>
      </c>
      <c r="H13862" s="8" t="s">
        <v>11964</v>
      </c>
      <c r="I13862" s="8" t="s">
        <v>11963</v>
      </c>
      <c r="J13862" s="19">
        <v>4</v>
      </c>
      <c r="K13862" s="19" t="s">
        <v>7738</v>
      </c>
      <c r="L13862" s="11"/>
      <c r="M13862" s="11"/>
      <c r="N13862" s="24"/>
      <c r="P13862" s="32"/>
      <c r="T13862" s="19"/>
      <c r="U13862" s="3"/>
      <c r="X13862" t="str">
        <f t="shared" si="842"/>
        <v/>
      </c>
      <c r="Z13862" t="str">
        <f t="shared" si="843"/>
        <v/>
      </c>
      <c r="AB13862" s="9"/>
      <c r="AC13862" t="s">
        <v>11964</v>
      </c>
      <c r="AD13862">
        <f t="shared" si="844"/>
        <v>0</v>
      </c>
      <c r="AF13862" s="3"/>
      <c r="AH13862" s="9"/>
    </row>
    <row r="13863" spans="1:34" ht="10.95" customHeight="1" outlineLevel="1" x14ac:dyDescent="0.25">
      <c r="A13863" t="s">
        <v>4337</v>
      </c>
      <c r="C13863" s="3" t="s">
        <v>11994</v>
      </c>
      <c r="D13863" s="3">
        <v>1206</v>
      </c>
      <c r="E13863" s="9">
        <v>2014</v>
      </c>
      <c r="F13863" s="7" t="s">
        <v>4772</v>
      </c>
      <c r="G13863" s="7" t="s">
        <v>5401</v>
      </c>
      <c r="H13863" s="8" t="s">
        <v>11964</v>
      </c>
      <c r="I13863" s="8" t="s">
        <v>11963</v>
      </c>
      <c r="J13863" s="19">
        <v>4</v>
      </c>
      <c r="K13863" s="19" t="s">
        <v>7738</v>
      </c>
      <c r="L13863" s="11"/>
      <c r="M13863" s="11"/>
      <c r="N13863" s="24"/>
      <c r="P13863" s="32"/>
      <c r="T13863" s="19"/>
      <c r="U13863" s="3"/>
      <c r="X13863" t="str">
        <f t="shared" si="842"/>
        <v/>
      </c>
      <c r="Z13863" t="str">
        <f t="shared" si="843"/>
        <v/>
      </c>
      <c r="AB13863" s="9"/>
      <c r="AC13863" t="s">
        <v>11964</v>
      </c>
      <c r="AD13863">
        <f t="shared" si="844"/>
        <v>0</v>
      </c>
      <c r="AF13863" s="3"/>
      <c r="AH13863" s="9"/>
    </row>
    <row r="13864" spans="1:34" ht="10.95" customHeight="1" outlineLevel="1" x14ac:dyDescent="0.25">
      <c r="A13864" t="s">
        <v>4337</v>
      </c>
      <c r="C13864" s="3" t="s">
        <v>11994</v>
      </c>
      <c r="D13864" s="3">
        <v>1207</v>
      </c>
      <c r="E13864" s="9">
        <v>2014</v>
      </c>
      <c r="F13864" s="7" t="s">
        <v>10890</v>
      </c>
      <c r="G13864" s="7" t="s">
        <v>5401</v>
      </c>
      <c r="H13864" s="8" t="s">
        <v>11964</v>
      </c>
      <c r="I13864" s="8" t="s">
        <v>11963</v>
      </c>
      <c r="J13864" s="19">
        <v>4</v>
      </c>
      <c r="K13864" s="19" t="s">
        <v>7738</v>
      </c>
      <c r="L13864" s="11"/>
      <c r="M13864" s="11"/>
      <c r="N13864" s="24"/>
      <c r="P13864" s="32"/>
      <c r="T13864" s="19"/>
      <c r="U13864" s="3"/>
      <c r="X13864" t="str">
        <f t="shared" si="842"/>
        <v/>
      </c>
      <c r="Z13864" t="str">
        <f t="shared" si="843"/>
        <v/>
      </c>
      <c r="AB13864" s="9"/>
      <c r="AC13864" t="s">
        <v>11964</v>
      </c>
      <c r="AD13864">
        <f t="shared" si="844"/>
        <v>0</v>
      </c>
      <c r="AF13864" s="3"/>
      <c r="AH13864" s="9"/>
    </row>
    <row r="13865" spans="1:34" ht="10.95" customHeight="1" outlineLevel="1" x14ac:dyDescent="0.25">
      <c r="A13865" t="s">
        <v>4337</v>
      </c>
      <c r="C13865" s="3" t="s">
        <v>11994</v>
      </c>
      <c r="D13865" s="3" t="s">
        <v>18884</v>
      </c>
      <c r="E13865" s="9">
        <v>2014</v>
      </c>
      <c r="F13865" s="7" t="s">
        <v>11925</v>
      </c>
      <c r="G13865" s="7" t="s">
        <v>5401</v>
      </c>
      <c r="H13865" s="8" t="s">
        <v>11964</v>
      </c>
      <c r="I13865" s="8" t="s">
        <v>11963</v>
      </c>
      <c r="J13865" s="19">
        <v>4</v>
      </c>
      <c r="K13865" s="19" t="s">
        <v>7738</v>
      </c>
      <c r="L13865" s="11"/>
      <c r="M13865" s="11"/>
      <c r="N13865" s="24"/>
      <c r="P13865" s="32"/>
      <c r="T13865" s="19"/>
      <c r="U13865" s="3"/>
      <c r="X13865" t="str">
        <f t="shared" si="842"/>
        <v/>
      </c>
      <c r="Z13865">
        <f t="shared" si="843"/>
        <v>1</v>
      </c>
      <c r="AB13865" s="9"/>
      <c r="AC13865" t="s">
        <v>11964</v>
      </c>
      <c r="AD13865">
        <f t="shared" si="844"/>
        <v>0</v>
      </c>
      <c r="AF13865" s="3"/>
      <c r="AH13865" s="9"/>
    </row>
    <row r="13866" spans="1:34" ht="10.95" customHeight="1" outlineLevel="1" x14ac:dyDescent="0.25">
      <c r="A13866" t="s">
        <v>4337</v>
      </c>
      <c r="C13866" s="3" t="s">
        <v>11994</v>
      </c>
      <c r="D13866" s="3">
        <v>1226</v>
      </c>
      <c r="E13866" s="9">
        <v>2014</v>
      </c>
      <c r="F13866" s="7" t="s">
        <v>4772</v>
      </c>
      <c r="G13866" s="7" t="s">
        <v>5401</v>
      </c>
      <c r="H13866" s="8" t="s">
        <v>11876</v>
      </c>
      <c r="I13866" s="8" t="s">
        <v>11965</v>
      </c>
      <c r="J13866" s="19">
        <v>5</v>
      </c>
      <c r="K13866" s="19" t="s">
        <v>7738</v>
      </c>
      <c r="L13866" s="11"/>
      <c r="M13866" s="11"/>
      <c r="N13866" s="24"/>
      <c r="P13866" s="32"/>
      <c r="T13866" s="19"/>
      <c r="U13866" s="3"/>
      <c r="X13866" t="str">
        <f t="shared" si="842"/>
        <v/>
      </c>
      <c r="Z13866" t="str">
        <f t="shared" si="843"/>
        <v/>
      </c>
      <c r="AB13866" s="9"/>
      <c r="AC13866" t="s">
        <v>11876</v>
      </c>
      <c r="AD13866">
        <f t="shared" si="844"/>
        <v>0</v>
      </c>
      <c r="AF13866" s="3"/>
      <c r="AH13866" s="9"/>
    </row>
    <row r="13867" spans="1:34" ht="10.95" customHeight="1" outlineLevel="1" x14ac:dyDescent="0.25">
      <c r="A13867" t="s">
        <v>4337</v>
      </c>
      <c r="C13867" s="3" t="s">
        <v>11994</v>
      </c>
      <c r="D13867" s="3" t="s">
        <v>11966</v>
      </c>
      <c r="E13867" s="9">
        <v>2014</v>
      </c>
      <c r="F13867" s="7" t="s">
        <v>11967</v>
      </c>
      <c r="G13867" s="7" t="s">
        <v>5401</v>
      </c>
      <c r="H13867" s="8" t="s">
        <v>11876</v>
      </c>
      <c r="I13867" s="8" t="s">
        <v>11965</v>
      </c>
      <c r="J13867" s="19">
        <v>5</v>
      </c>
      <c r="K13867" s="19" t="s">
        <v>7738</v>
      </c>
      <c r="L13867" s="11"/>
      <c r="M13867" s="11"/>
      <c r="N13867" s="24"/>
      <c r="P13867" s="32"/>
      <c r="T13867" s="19"/>
      <c r="U13867" s="3"/>
      <c r="X13867" t="str">
        <f t="shared" si="842"/>
        <v/>
      </c>
      <c r="Z13867">
        <f t="shared" si="843"/>
        <v>1</v>
      </c>
      <c r="AB13867" s="9"/>
      <c r="AC13867" t="s">
        <v>11876</v>
      </c>
      <c r="AD13867">
        <f t="shared" si="844"/>
        <v>0</v>
      </c>
      <c r="AF13867" s="3"/>
      <c r="AH13867" s="9"/>
    </row>
    <row r="13868" spans="1:34" ht="10.95" customHeight="1" outlineLevel="1" x14ac:dyDescent="0.25">
      <c r="A13868" t="s">
        <v>4337</v>
      </c>
      <c r="C13868" s="3" t="s">
        <v>11994</v>
      </c>
      <c r="D13868" s="3">
        <v>1227</v>
      </c>
      <c r="E13868" s="9">
        <v>2015</v>
      </c>
      <c r="F13868" s="7" t="s">
        <v>584</v>
      </c>
      <c r="G13868" s="7" t="s">
        <v>5401</v>
      </c>
      <c r="H13868" s="8" t="s">
        <v>11969</v>
      </c>
      <c r="I13868" s="8" t="s">
        <v>11833</v>
      </c>
      <c r="J13868" s="19">
        <v>5</v>
      </c>
      <c r="K13868" s="19" t="s">
        <v>7738</v>
      </c>
      <c r="L13868" s="11"/>
      <c r="M13868" s="11"/>
      <c r="N13868" s="24"/>
      <c r="P13868" s="32"/>
      <c r="T13868" s="19"/>
      <c r="U13868" s="3"/>
      <c r="X13868" t="str">
        <f t="shared" si="842"/>
        <v/>
      </c>
      <c r="Z13868" t="str">
        <f t="shared" si="843"/>
        <v/>
      </c>
      <c r="AB13868" s="9"/>
      <c r="AC13868" t="s">
        <v>11969</v>
      </c>
      <c r="AD13868">
        <f t="shared" si="844"/>
        <v>0</v>
      </c>
      <c r="AF13868" s="3"/>
      <c r="AH13868" s="9"/>
    </row>
    <row r="13869" spans="1:34" ht="10.95" customHeight="1" outlineLevel="1" x14ac:dyDescent="0.25">
      <c r="A13869" t="s">
        <v>4337</v>
      </c>
      <c r="C13869" s="3" t="s">
        <v>11994</v>
      </c>
      <c r="D13869" s="3">
        <v>1228</v>
      </c>
      <c r="E13869" s="9">
        <v>2015</v>
      </c>
      <c r="F13869" s="7" t="s">
        <v>2533</v>
      </c>
      <c r="G13869" s="7" t="s">
        <v>5401</v>
      </c>
      <c r="H13869" s="8" t="s">
        <v>11969</v>
      </c>
      <c r="I13869" s="8" t="s">
        <v>11833</v>
      </c>
      <c r="J13869" s="19">
        <v>5</v>
      </c>
      <c r="K13869" s="19" t="s">
        <v>7738</v>
      </c>
      <c r="L13869" s="11"/>
      <c r="M13869" s="11"/>
      <c r="N13869" s="24"/>
      <c r="P13869" s="32"/>
      <c r="T13869" s="19"/>
      <c r="U13869" s="3"/>
      <c r="X13869" t="str">
        <f t="shared" si="842"/>
        <v/>
      </c>
      <c r="Z13869" t="str">
        <f t="shared" si="843"/>
        <v/>
      </c>
      <c r="AB13869" s="9"/>
      <c r="AC13869" t="s">
        <v>11969</v>
      </c>
      <c r="AD13869">
        <f t="shared" si="844"/>
        <v>0</v>
      </c>
      <c r="AF13869" s="3"/>
      <c r="AH13869" s="9"/>
    </row>
    <row r="13870" spans="1:34" ht="10.95" customHeight="1" outlineLevel="1" x14ac:dyDescent="0.25">
      <c r="A13870" t="s">
        <v>4337</v>
      </c>
      <c r="C13870" s="3" t="s">
        <v>11994</v>
      </c>
      <c r="D13870" s="3">
        <v>1229</v>
      </c>
      <c r="E13870" s="9">
        <v>2015</v>
      </c>
      <c r="F13870" s="7" t="s">
        <v>4772</v>
      </c>
      <c r="G13870" s="7" t="s">
        <v>5401</v>
      </c>
      <c r="H13870" s="8" t="s">
        <v>11969</v>
      </c>
      <c r="I13870" s="8" t="s">
        <v>11833</v>
      </c>
      <c r="J13870" s="19">
        <v>5</v>
      </c>
      <c r="K13870" s="19" t="s">
        <v>7738</v>
      </c>
      <c r="L13870" s="11"/>
      <c r="M13870" s="11"/>
      <c r="N13870" s="24"/>
      <c r="P13870" s="32"/>
      <c r="T13870" s="19"/>
      <c r="U13870" s="3"/>
      <c r="X13870" t="str">
        <f t="shared" si="842"/>
        <v/>
      </c>
      <c r="Z13870" t="str">
        <f t="shared" si="843"/>
        <v/>
      </c>
      <c r="AB13870" s="9"/>
      <c r="AC13870" t="s">
        <v>11969</v>
      </c>
      <c r="AD13870">
        <f t="shared" si="844"/>
        <v>0</v>
      </c>
      <c r="AF13870" s="3"/>
      <c r="AH13870" s="9"/>
    </row>
    <row r="13871" spans="1:34" ht="10.95" customHeight="1" outlineLevel="1" x14ac:dyDescent="0.25">
      <c r="A13871" t="s">
        <v>4337</v>
      </c>
      <c r="C13871" s="3" t="s">
        <v>11994</v>
      </c>
      <c r="D13871" s="3">
        <v>1230</v>
      </c>
      <c r="E13871" s="9">
        <v>2015</v>
      </c>
      <c r="F13871" s="7" t="s">
        <v>2731</v>
      </c>
      <c r="G13871" s="7" t="s">
        <v>5401</v>
      </c>
      <c r="H13871" s="8" t="s">
        <v>11969</v>
      </c>
      <c r="I13871" s="8" t="s">
        <v>11833</v>
      </c>
      <c r="J13871" s="19">
        <v>5</v>
      </c>
      <c r="K13871" s="19" t="s">
        <v>7738</v>
      </c>
      <c r="L13871" s="11"/>
      <c r="M13871" s="11"/>
      <c r="N13871" s="24"/>
      <c r="P13871" s="32"/>
      <c r="T13871" s="19"/>
      <c r="U13871" s="3"/>
      <c r="X13871" t="str">
        <f t="shared" si="842"/>
        <v/>
      </c>
      <c r="Z13871" t="str">
        <f t="shared" si="843"/>
        <v/>
      </c>
      <c r="AB13871" s="9"/>
      <c r="AC13871" t="s">
        <v>11969</v>
      </c>
      <c r="AD13871">
        <f t="shared" si="844"/>
        <v>0</v>
      </c>
      <c r="AF13871" s="3"/>
      <c r="AH13871" s="9"/>
    </row>
    <row r="13872" spans="1:34" ht="10.95" customHeight="1" outlineLevel="1" x14ac:dyDescent="0.25">
      <c r="A13872" t="s">
        <v>4337</v>
      </c>
      <c r="C13872" s="3" t="s">
        <v>11994</v>
      </c>
      <c r="D13872" s="3" t="s">
        <v>11968</v>
      </c>
      <c r="E13872" s="9">
        <v>2015</v>
      </c>
      <c r="F13872" s="7" t="s">
        <v>3483</v>
      </c>
      <c r="G13872" s="7" t="s">
        <v>5401</v>
      </c>
      <c r="H13872" s="8" t="s">
        <v>11969</v>
      </c>
      <c r="I13872" s="8" t="s">
        <v>11833</v>
      </c>
      <c r="J13872" s="19">
        <v>5</v>
      </c>
      <c r="K13872" s="19" t="s">
        <v>7738</v>
      </c>
      <c r="L13872" s="11"/>
      <c r="M13872" s="11"/>
      <c r="N13872" s="24"/>
      <c r="P13872" s="32"/>
      <c r="T13872" s="19"/>
      <c r="U13872" s="3"/>
      <c r="X13872" t="str">
        <f t="shared" si="842"/>
        <v/>
      </c>
      <c r="Z13872" t="str">
        <f t="shared" si="843"/>
        <v/>
      </c>
      <c r="AB13872" s="9"/>
      <c r="AC13872" t="s">
        <v>11969</v>
      </c>
      <c r="AD13872">
        <f t="shared" si="844"/>
        <v>0</v>
      </c>
      <c r="AF13872" s="3"/>
      <c r="AH13872" s="9"/>
    </row>
    <row r="13873" spans="1:48" ht="10.95" customHeight="1" outlineLevel="1" x14ac:dyDescent="0.25">
      <c r="A13873" t="s">
        <v>4337</v>
      </c>
      <c r="C13873" s="3" t="s">
        <v>11994</v>
      </c>
      <c r="D13873" s="3">
        <v>1252</v>
      </c>
      <c r="E13873" s="9">
        <v>2016</v>
      </c>
      <c r="F13873" s="7" t="s">
        <v>11925</v>
      </c>
      <c r="G13873" s="7" t="s">
        <v>5401</v>
      </c>
      <c r="H13873" s="8" t="s">
        <v>11964</v>
      </c>
      <c r="I13873" s="8" t="s">
        <v>11970</v>
      </c>
      <c r="J13873" s="19">
        <v>4</v>
      </c>
      <c r="K13873" s="19" t="s">
        <v>20093</v>
      </c>
      <c r="L13873" s="11"/>
      <c r="M13873" s="11"/>
      <c r="N13873" s="24"/>
      <c r="P13873" s="32"/>
      <c r="T13873" s="19"/>
      <c r="U13873" s="3"/>
      <c r="X13873" t="str">
        <f t="shared" si="842"/>
        <v/>
      </c>
      <c r="Z13873">
        <f t="shared" si="843"/>
        <v>1</v>
      </c>
      <c r="AB13873" s="9"/>
      <c r="AC13873" t="s">
        <v>11964</v>
      </c>
      <c r="AD13873">
        <f t="shared" si="844"/>
        <v>0</v>
      </c>
      <c r="AF13873" s="3"/>
      <c r="AH13873" s="9"/>
    </row>
    <row r="13874" spans="1:48" ht="10.95" customHeight="1" outlineLevel="1" x14ac:dyDescent="0.25">
      <c r="A13874" t="s">
        <v>4337</v>
      </c>
      <c r="C13874" s="3" t="s">
        <v>11994</v>
      </c>
      <c r="D13874" s="3" t="s">
        <v>21078</v>
      </c>
      <c r="E13874" s="9">
        <v>2016</v>
      </c>
      <c r="F13874" s="7" t="s">
        <v>11925</v>
      </c>
      <c r="G13874" s="7" t="s">
        <v>5401</v>
      </c>
      <c r="H13874" s="8" t="s">
        <v>11972</v>
      </c>
      <c r="I13874" s="8" t="s">
        <v>11971</v>
      </c>
      <c r="J13874" s="19">
        <v>3</v>
      </c>
      <c r="K13874" s="19" t="s">
        <v>7736</v>
      </c>
      <c r="L13874" s="11">
        <v>3.3</v>
      </c>
      <c r="M13874" s="11"/>
      <c r="N13874" s="24"/>
      <c r="P13874" s="32"/>
      <c r="T13874" s="19"/>
      <c r="U13874" s="3"/>
      <c r="X13874" t="str">
        <f t="shared" si="842"/>
        <v/>
      </c>
      <c r="Z13874">
        <f t="shared" si="843"/>
        <v>1</v>
      </c>
      <c r="AB13874" s="9"/>
      <c r="AC13874" t="s">
        <v>11972</v>
      </c>
      <c r="AD13874">
        <f t="shared" si="844"/>
        <v>0</v>
      </c>
      <c r="AF13874" s="3"/>
      <c r="AH13874" s="9"/>
    </row>
    <row r="13875" spans="1:48" ht="10.95" customHeight="1" outlineLevel="1" x14ac:dyDescent="0.25">
      <c r="A13875" t="s">
        <v>4337</v>
      </c>
      <c r="C13875" s="3" t="s">
        <v>11994</v>
      </c>
      <c r="D13875" s="3">
        <v>1261</v>
      </c>
      <c r="E13875" s="9">
        <v>2017</v>
      </c>
      <c r="F13875" s="7" t="s">
        <v>584</v>
      </c>
      <c r="G13875" s="7" t="s">
        <v>5401</v>
      </c>
      <c r="H13875" s="8" t="s">
        <v>11975</v>
      </c>
      <c r="I13875" s="8" t="s">
        <v>11973</v>
      </c>
      <c r="J13875" s="19">
        <v>5</v>
      </c>
      <c r="K13875" s="19" t="s">
        <v>7738</v>
      </c>
      <c r="L13875" s="11"/>
      <c r="M13875" s="11"/>
      <c r="N13875" s="24"/>
      <c r="P13875" s="32"/>
      <c r="T13875" s="19"/>
      <c r="U13875" s="3"/>
      <c r="X13875" t="str">
        <f t="shared" si="842"/>
        <v/>
      </c>
      <c r="Z13875" t="str">
        <f t="shared" si="843"/>
        <v/>
      </c>
      <c r="AB13875" s="9"/>
      <c r="AC13875" t="s">
        <v>11975</v>
      </c>
      <c r="AD13875">
        <f t="shared" si="844"/>
        <v>0</v>
      </c>
      <c r="AF13875" s="3"/>
      <c r="AH13875" s="9"/>
    </row>
    <row r="13876" spans="1:48" ht="10.95" customHeight="1" outlineLevel="1" x14ac:dyDescent="0.25">
      <c r="A13876" t="s">
        <v>4337</v>
      </c>
      <c r="C13876" s="3" t="s">
        <v>11994</v>
      </c>
      <c r="D13876" s="3">
        <v>1262</v>
      </c>
      <c r="E13876" s="9">
        <v>2017</v>
      </c>
      <c r="F13876" s="7" t="s">
        <v>2533</v>
      </c>
      <c r="G13876" s="7" t="s">
        <v>5401</v>
      </c>
      <c r="H13876" s="8" t="s">
        <v>11975</v>
      </c>
      <c r="I13876" s="8" t="s">
        <v>11973</v>
      </c>
      <c r="J13876" s="19">
        <v>5</v>
      </c>
      <c r="K13876" s="19" t="s">
        <v>7738</v>
      </c>
      <c r="L13876" s="11"/>
      <c r="M13876" s="11"/>
      <c r="N13876" s="24"/>
      <c r="P13876" s="32"/>
      <c r="T13876" s="19"/>
      <c r="U13876" s="3"/>
      <c r="X13876" t="str">
        <f t="shared" si="842"/>
        <v/>
      </c>
      <c r="Z13876" t="str">
        <f t="shared" si="843"/>
        <v/>
      </c>
      <c r="AB13876" s="9"/>
      <c r="AC13876" t="s">
        <v>11975</v>
      </c>
      <c r="AD13876">
        <f t="shared" si="844"/>
        <v>0</v>
      </c>
      <c r="AF13876" s="3"/>
      <c r="AH13876" s="9"/>
    </row>
    <row r="13877" spans="1:48" ht="10.95" customHeight="1" outlineLevel="1" x14ac:dyDescent="0.25">
      <c r="A13877" t="s">
        <v>4337</v>
      </c>
      <c r="C13877" s="3" t="s">
        <v>11994</v>
      </c>
      <c r="D13877" s="3">
        <v>1263</v>
      </c>
      <c r="E13877" s="9">
        <v>2017</v>
      </c>
      <c r="F13877" s="7" t="s">
        <v>4772</v>
      </c>
      <c r="G13877" s="7" t="s">
        <v>5401</v>
      </c>
      <c r="H13877" s="8" t="s">
        <v>11975</v>
      </c>
      <c r="I13877" s="8" t="s">
        <v>11973</v>
      </c>
      <c r="J13877" s="19">
        <v>5</v>
      </c>
      <c r="K13877" s="19" t="s">
        <v>7738</v>
      </c>
      <c r="L13877" s="11"/>
      <c r="M13877" s="11"/>
      <c r="N13877" s="24"/>
      <c r="P13877" s="32"/>
      <c r="T13877" s="19"/>
      <c r="U13877" s="3"/>
      <c r="X13877" t="str">
        <f t="shared" si="842"/>
        <v/>
      </c>
      <c r="Z13877" t="str">
        <f t="shared" si="843"/>
        <v/>
      </c>
      <c r="AB13877" s="9"/>
      <c r="AC13877" t="s">
        <v>11975</v>
      </c>
      <c r="AD13877">
        <f t="shared" si="844"/>
        <v>0</v>
      </c>
      <c r="AF13877" s="3"/>
      <c r="AH13877" s="9"/>
    </row>
    <row r="13878" spans="1:48" ht="10.95" customHeight="1" outlineLevel="1" x14ac:dyDescent="0.25">
      <c r="A13878" t="s">
        <v>4337</v>
      </c>
      <c r="C13878" s="3" t="s">
        <v>11994</v>
      </c>
      <c r="D13878" s="3">
        <v>1264</v>
      </c>
      <c r="E13878" s="9">
        <v>2017</v>
      </c>
      <c r="F13878" s="10" t="s">
        <v>3873</v>
      </c>
      <c r="G13878" s="7" t="s">
        <v>5401</v>
      </c>
      <c r="H13878" s="8" t="s">
        <v>11975</v>
      </c>
      <c r="I13878" s="8" t="s">
        <v>11973</v>
      </c>
      <c r="J13878" s="19">
        <v>2</v>
      </c>
      <c r="K13878" s="19" t="s">
        <v>7738</v>
      </c>
      <c r="L13878" s="11"/>
      <c r="M13878" s="11"/>
      <c r="N13878" s="24"/>
      <c r="P13878" s="32"/>
      <c r="T13878" s="19"/>
      <c r="U13878" s="3"/>
      <c r="X13878" t="str">
        <f t="shared" si="842"/>
        <v/>
      </c>
      <c r="Z13878" t="str">
        <f t="shared" si="843"/>
        <v/>
      </c>
      <c r="AB13878" s="9"/>
      <c r="AC13878" t="s">
        <v>11975</v>
      </c>
      <c r="AD13878">
        <f t="shared" si="844"/>
        <v>0</v>
      </c>
      <c r="AF13878" s="3"/>
      <c r="AH13878" s="9"/>
    </row>
    <row r="13879" spans="1:48" ht="10.95" customHeight="1" outlineLevel="1" x14ac:dyDescent="0.25">
      <c r="A13879" t="s">
        <v>4337</v>
      </c>
      <c r="C13879" s="3" t="s">
        <v>11994</v>
      </c>
      <c r="D13879" s="3">
        <v>1265</v>
      </c>
      <c r="E13879" s="9">
        <v>2017</v>
      </c>
      <c r="F13879" s="7" t="s">
        <v>11974</v>
      </c>
      <c r="G13879" s="7" t="s">
        <v>5401</v>
      </c>
      <c r="H13879" s="8" t="s">
        <v>11975</v>
      </c>
      <c r="I13879" s="8" t="s">
        <v>11973</v>
      </c>
      <c r="J13879" s="19">
        <v>5</v>
      </c>
      <c r="K13879" s="19" t="s">
        <v>7738</v>
      </c>
      <c r="L13879" s="11"/>
      <c r="M13879" s="11"/>
      <c r="N13879" s="24"/>
      <c r="P13879" s="32"/>
      <c r="T13879" s="19"/>
      <c r="U13879" s="3"/>
      <c r="X13879" t="str">
        <f t="shared" si="842"/>
        <v/>
      </c>
      <c r="Z13879">
        <f t="shared" si="843"/>
        <v>1</v>
      </c>
      <c r="AB13879" s="9"/>
      <c r="AC13879" t="s">
        <v>11975</v>
      </c>
      <c r="AD13879">
        <f t="shared" si="844"/>
        <v>0</v>
      </c>
      <c r="AF13879" s="3"/>
      <c r="AH13879" s="9"/>
    </row>
    <row r="13880" spans="1:48" ht="10.95" customHeight="1" outlineLevel="1" x14ac:dyDescent="0.25">
      <c r="A13880" t="s">
        <v>4337</v>
      </c>
      <c r="C13880" s="3" t="s">
        <v>11994</v>
      </c>
      <c r="D13880" s="3">
        <v>1268</v>
      </c>
      <c r="E13880" s="9">
        <v>2018</v>
      </c>
      <c r="F13880" s="7" t="s">
        <v>2533</v>
      </c>
      <c r="G13880" s="7" t="s">
        <v>5401</v>
      </c>
      <c r="H13880" s="8" t="s">
        <v>11876</v>
      </c>
      <c r="I13880" s="8" t="s">
        <v>11976</v>
      </c>
      <c r="J13880" s="19">
        <v>5</v>
      </c>
      <c r="K13880" s="19" t="s">
        <v>7738</v>
      </c>
      <c r="L13880" s="11"/>
      <c r="M13880" s="11"/>
      <c r="N13880" s="24"/>
      <c r="P13880" s="32"/>
      <c r="T13880" s="19"/>
      <c r="U13880" s="3"/>
      <c r="X13880" t="str">
        <f t="shared" si="842"/>
        <v/>
      </c>
      <c r="Z13880" t="str">
        <f t="shared" si="843"/>
        <v/>
      </c>
      <c r="AB13880" s="9"/>
      <c r="AC13880" t="s">
        <v>11876</v>
      </c>
      <c r="AD13880">
        <f t="shared" si="844"/>
        <v>0</v>
      </c>
      <c r="AF13880" s="3"/>
      <c r="AH13880" s="9"/>
    </row>
    <row r="13881" spans="1:48" ht="10.95" customHeight="1" outlineLevel="1" x14ac:dyDescent="0.25">
      <c r="A13881" t="s">
        <v>4337</v>
      </c>
      <c r="C13881" s="3" t="s">
        <v>11994</v>
      </c>
      <c r="D13881" s="3">
        <v>1270</v>
      </c>
      <c r="E13881" s="9">
        <v>2018</v>
      </c>
      <c r="F13881" s="10" t="s">
        <v>10890</v>
      </c>
      <c r="G13881" s="7" t="s">
        <v>5401</v>
      </c>
      <c r="H13881" s="8" t="s">
        <v>11876</v>
      </c>
      <c r="I13881" s="8" t="s">
        <v>11976</v>
      </c>
      <c r="J13881" s="19">
        <v>5</v>
      </c>
      <c r="K13881" s="19" t="s">
        <v>7738</v>
      </c>
      <c r="L13881" s="11"/>
      <c r="M13881" s="11"/>
      <c r="N13881" s="24"/>
      <c r="P13881" s="32"/>
      <c r="T13881" s="19"/>
      <c r="U13881" s="3"/>
      <c r="X13881" t="str">
        <f t="shared" si="842"/>
        <v/>
      </c>
      <c r="Z13881" t="str">
        <f t="shared" si="843"/>
        <v/>
      </c>
      <c r="AB13881" s="9"/>
      <c r="AC13881" t="s">
        <v>11876</v>
      </c>
      <c r="AD13881">
        <f t="shared" si="844"/>
        <v>0</v>
      </c>
      <c r="AF13881" s="3"/>
      <c r="AH13881" s="9"/>
    </row>
    <row r="13882" spans="1:48" ht="10.95" customHeight="1" outlineLevel="1" x14ac:dyDescent="0.3">
      <c r="A13882" t="s">
        <v>4337</v>
      </c>
      <c r="C13882" s="3" t="s">
        <v>11994</v>
      </c>
      <c r="D13882" s="3">
        <v>1280</v>
      </c>
      <c r="E13882" s="9">
        <v>2018</v>
      </c>
      <c r="F13882" s="10" t="s">
        <v>21787</v>
      </c>
      <c r="G13882" s="7" t="s">
        <v>5401</v>
      </c>
      <c r="H13882" s="8" t="s">
        <v>11977</v>
      </c>
      <c r="I13882" s="8" t="s">
        <v>11970</v>
      </c>
      <c r="J13882" s="19">
        <v>5</v>
      </c>
      <c r="K13882" s="19" t="s">
        <v>7738</v>
      </c>
      <c r="L13882" s="11"/>
      <c r="M13882" s="11"/>
      <c r="N13882" s="24"/>
      <c r="P13882" s="32"/>
      <c r="T13882" s="19"/>
      <c r="U13882" s="3"/>
      <c r="X13882" t="str">
        <f t="shared" si="842"/>
        <v/>
      </c>
      <c r="Z13882">
        <f t="shared" si="843"/>
        <v>1</v>
      </c>
      <c r="AB13882" s="9"/>
      <c r="AC13882" t="s">
        <v>11977</v>
      </c>
      <c r="AD13882">
        <f t="shared" si="844"/>
        <v>0</v>
      </c>
      <c r="AF13882" s="3"/>
      <c r="AH13882" s="9"/>
    </row>
    <row r="13883" spans="1:48" ht="10.95" customHeight="1" outlineLevel="1" collapsed="1" x14ac:dyDescent="0.25">
      <c r="A13883" t="s">
        <v>4337</v>
      </c>
      <c r="C13883" s="3" t="s">
        <v>11994</v>
      </c>
      <c r="D13883" s="3">
        <v>1292</v>
      </c>
      <c r="E13883" s="9">
        <v>2020</v>
      </c>
      <c r="F13883" s="7" t="s">
        <v>2533</v>
      </c>
      <c r="G13883" s="7" t="s">
        <v>5401</v>
      </c>
      <c r="H13883" s="8" t="s">
        <v>4970</v>
      </c>
      <c r="I13883" s="8" t="s">
        <v>11978</v>
      </c>
      <c r="J13883" s="19">
        <v>5</v>
      </c>
      <c r="K13883" s="19" t="s">
        <v>7738</v>
      </c>
      <c r="L13883" s="11"/>
      <c r="M13883" s="11"/>
      <c r="N13883" s="24"/>
      <c r="P13883" s="32"/>
      <c r="T13883" s="19"/>
      <c r="U13883" s="3"/>
      <c r="X13883" t="str">
        <f t="shared" si="842"/>
        <v/>
      </c>
      <c r="Z13883" t="str">
        <f t="shared" si="843"/>
        <v/>
      </c>
      <c r="AB13883" s="9"/>
      <c r="AC13883" t="s">
        <v>4970</v>
      </c>
      <c r="AD13883">
        <f t="shared" si="844"/>
        <v>0</v>
      </c>
      <c r="AF13883" s="3"/>
      <c r="AH13883" s="9"/>
    </row>
    <row r="13884" spans="1:48" ht="10.95" customHeight="1" outlineLevel="1" x14ac:dyDescent="0.25">
      <c r="A13884" t="s">
        <v>4337</v>
      </c>
      <c r="C13884" s="3" t="s">
        <v>11994</v>
      </c>
      <c r="D13884" s="3">
        <v>1293</v>
      </c>
      <c r="E13884" s="9">
        <v>2020</v>
      </c>
      <c r="F13884" s="7" t="s">
        <v>4772</v>
      </c>
      <c r="G13884" s="7" t="s">
        <v>5401</v>
      </c>
      <c r="H13884" s="8" t="s">
        <v>4970</v>
      </c>
      <c r="I13884" s="8" t="s">
        <v>11978</v>
      </c>
      <c r="J13884" s="19">
        <v>5</v>
      </c>
      <c r="K13884" s="19" t="s">
        <v>7738</v>
      </c>
      <c r="L13884" s="11"/>
      <c r="M13884" s="11"/>
      <c r="N13884" s="24"/>
      <c r="P13884" s="32"/>
      <c r="T13884" s="19"/>
      <c r="U13884" s="3"/>
      <c r="X13884" t="str">
        <f t="shared" si="842"/>
        <v/>
      </c>
      <c r="Z13884" t="str">
        <f t="shared" si="843"/>
        <v/>
      </c>
      <c r="AB13884" s="9"/>
      <c r="AC13884" t="s">
        <v>4970</v>
      </c>
      <c r="AD13884">
        <f t="shared" si="844"/>
        <v>0</v>
      </c>
      <c r="AF13884" s="3"/>
      <c r="AH13884" s="9"/>
    </row>
    <row r="13885" spans="1:48" ht="10.95" customHeight="1" outlineLevel="1" x14ac:dyDescent="0.25">
      <c r="A13885" t="s">
        <v>4337</v>
      </c>
      <c r="C13885" s="3" t="s">
        <v>11994</v>
      </c>
      <c r="D13885" s="3">
        <v>1294</v>
      </c>
      <c r="E13885" s="9">
        <v>2020</v>
      </c>
      <c r="F13885" s="7" t="s">
        <v>2731</v>
      </c>
      <c r="G13885" s="7" t="s">
        <v>5401</v>
      </c>
      <c r="H13885" s="8" t="s">
        <v>4970</v>
      </c>
      <c r="I13885" s="8" t="s">
        <v>11978</v>
      </c>
      <c r="J13885" s="19">
        <v>5</v>
      </c>
      <c r="K13885" s="19" t="s">
        <v>7738</v>
      </c>
      <c r="L13885" s="11"/>
      <c r="M13885" s="11"/>
      <c r="N13885" s="24"/>
      <c r="P13885" s="32"/>
      <c r="T13885" s="19"/>
      <c r="U13885" s="3"/>
      <c r="X13885" t="str">
        <f t="shared" si="842"/>
        <v/>
      </c>
      <c r="Z13885" t="str">
        <f t="shared" si="843"/>
        <v/>
      </c>
      <c r="AB13885" s="9"/>
      <c r="AC13885" t="s">
        <v>4970</v>
      </c>
      <c r="AD13885">
        <f t="shared" si="844"/>
        <v>0</v>
      </c>
      <c r="AF13885" s="3"/>
      <c r="AH13885" s="9"/>
    </row>
    <row r="13886" spans="1:48" ht="10.95" customHeight="1" x14ac:dyDescent="0.25">
      <c r="A13886" t="s">
        <v>17898</v>
      </c>
      <c r="B13886" t="s">
        <v>13028</v>
      </c>
      <c r="C13886" s="3" t="s">
        <v>12986</v>
      </c>
      <c r="E13886" s="9"/>
      <c r="F13886" s="7"/>
      <c r="G13886" s="7"/>
      <c r="H13886" s="8"/>
      <c r="I13886" s="8"/>
      <c r="J13886" s="19"/>
      <c r="K13886" s="19"/>
      <c r="L13886" s="11"/>
      <c r="M13886" s="11">
        <f>SUM(L13887:L13933)</f>
        <v>47.699999999999989</v>
      </c>
      <c r="N13886" s="24">
        <v>1600</v>
      </c>
      <c r="O13886">
        <f>COUNTIF(K13887:K13933,"*")</f>
        <v>47</v>
      </c>
      <c r="P13886" s="32">
        <f>O13886/N13886</f>
        <v>2.9374999999999998E-2</v>
      </c>
      <c r="Q13886">
        <f>COUNTIF(K13887:K13933,"Y")+COUNTIF(K13887:K13933,"S")</f>
        <v>26</v>
      </c>
      <c r="T13886" s="19" t="s">
        <v>7736</v>
      </c>
      <c r="U13886" s="3"/>
      <c r="V13886" t="s">
        <v>18511</v>
      </c>
      <c r="X13886" t="str">
        <f t="shared" si="842"/>
        <v/>
      </c>
      <c r="Z13886" t="str">
        <f t="shared" si="843"/>
        <v/>
      </c>
      <c r="AB13886" s="9"/>
      <c r="AE13886">
        <f>COUNTIF(AD13887:AD13933,"1")</f>
        <v>2</v>
      </c>
      <c r="AF13886" s="3"/>
      <c r="AH13886" s="9"/>
      <c r="AI13886">
        <f>COUNTIF($J13887:$J13933,"1")-COUNTIFS($J13887:$J13933,"1",$K13887:$K13933,"V")</f>
        <v>7</v>
      </c>
      <c r="AJ13886">
        <f>COUNTIFS($J13887:$J13933,"1",$K13887:$K13933,"Y")+COUNTIFS($J13887:$J13933,"1",$K13887:$K13933,"s")</f>
        <v>0</v>
      </c>
      <c r="AK13886">
        <f>COUNTIF($J13887:$J13933,"2")-COUNTIFS($J13887:$J13933,"2",$K13887:$K13933,"V")</f>
        <v>0</v>
      </c>
      <c r="AL13886">
        <f>COUNTIFS($J13887:$J13933,"2",$K13887:$K13933,"Y")+COUNTIFS($J13887:$J13933,"2",$K13887:$K13933,"s")</f>
        <v>0</v>
      </c>
      <c r="AM13886">
        <f>COUNTIF($J13887:$J13933,"3")-COUNTIFS($J13887:$J13933,"3",$K13887:$K13933,"V")</f>
        <v>19</v>
      </c>
      <c r="AN13886">
        <f>COUNTIFS($J13887:$J13933,"3",$K13887:$K13933,"Y")+COUNTIFS($J13887:$J13933,"3",$K13887:$K13933,"s")</f>
        <v>11</v>
      </c>
      <c r="AO13886">
        <f>COUNTIF($J13887:$J13933,"4")-COUNTIFS($J13887:$J13933,"4",$K13887:$K13933,"V")</f>
        <v>0</v>
      </c>
      <c r="AP13886">
        <f>COUNTIFS($J13887:$J13933,"4",$K13887:$K13933,"Y")+COUNTIFS($J13887:$J13933,"4",$K13887:$K13933,"s")</f>
        <v>0</v>
      </c>
      <c r="AQ13886">
        <f>COUNTIF($J13887:$J13933,"5")-COUNTIFS($J13887:$J13933,"5",$K13887:$K13933,"V")</f>
        <v>7</v>
      </c>
      <c r="AR13886">
        <f>COUNTIFS($J13887:$J13933,"5",$K13887:$K13933,"Y")+COUNTIFS($J13887:$J13933,"5",$K13887:$K13933,"s")</f>
        <v>6</v>
      </c>
      <c r="AS13886">
        <f>COUNTIF($J13887:$J13933,"6")-COUNTIFS($J13887:$J13933,"6",$K13887:$K13933,"V")</f>
        <v>14</v>
      </c>
      <c r="AT13886">
        <f>COUNTIFS($J13887:$J13933,"6",$K13887:$K13933,"Y")+COUNTIFS($J13887:$J13933,"6",$K13887:$K13933,"s")</f>
        <v>9</v>
      </c>
      <c r="AU13886">
        <f>COUNTIF($J13887:$J13933,"7")-COUNTIFS($J13887:$J13933,"7",$K13887:$K13933,"V")</f>
        <v>0</v>
      </c>
      <c r="AV13886">
        <f>COUNTIFS($J13887:$J13933,"7",$K13887:$K13933,"Y")+COUNTIFS($J13887:$J13933,"7",$K13887:$K13933,"s")</f>
        <v>0</v>
      </c>
    </row>
    <row r="13887" spans="1:48" ht="10.95" customHeight="1" outlineLevel="1" x14ac:dyDescent="0.25">
      <c r="A13887" t="s">
        <v>8039</v>
      </c>
      <c r="C13887" s="3" t="s">
        <v>12986</v>
      </c>
      <c r="D13887" s="3">
        <v>4</v>
      </c>
      <c r="E13887" s="9">
        <v>1980</v>
      </c>
      <c r="F13887" s="7" t="s">
        <v>5242</v>
      </c>
      <c r="G13887" s="7" t="s">
        <v>5401</v>
      </c>
      <c r="H13887" s="8" t="s">
        <v>20890</v>
      </c>
      <c r="I13887" s="8" t="s">
        <v>17869</v>
      </c>
      <c r="J13887" s="19">
        <v>3</v>
      </c>
      <c r="K13887" s="19" t="s">
        <v>7736</v>
      </c>
      <c r="L13887" s="11">
        <v>0.6</v>
      </c>
      <c r="M13887" s="11"/>
      <c r="N13887" s="24"/>
      <c r="P13887" s="32"/>
      <c r="T13887" s="19"/>
      <c r="U13887" s="3"/>
      <c r="X13887" t="str">
        <f t="shared" si="842"/>
        <v/>
      </c>
      <c r="Z13887" t="str">
        <f t="shared" si="843"/>
        <v/>
      </c>
      <c r="AB13887" s="9"/>
      <c r="AC13887" t="s">
        <v>20890</v>
      </c>
      <c r="AD13887">
        <f t="shared" ref="AD13887:AD13933" si="845">COUNTIF(H13887,"*Fuji*")</f>
        <v>0</v>
      </c>
      <c r="AF13887" s="3"/>
      <c r="AH13887" s="9"/>
    </row>
    <row r="13888" spans="1:48" ht="10.95" customHeight="1" outlineLevel="1" x14ac:dyDescent="0.25">
      <c r="A13888" t="s">
        <v>8039</v>
      </c>
      <c r="C13888" s="3" t="s">
        <v>12986</v>
      </c>
      <c r="D13888" s="3">
        <v>6</v>
      </c>
      <c r="E13888" s="9">
        <v>1980</v>
      </c>
      <c r="F13888" s="7" t="s">
        <v>5282</v>
      </c>
      <c r="G13888" s="7" t="s">
        <v>5401</v>
      </c>
      <c r="H13888" s="8" t="s">
        <v>17868</v>
      </c>
      <c r="I13888" s="8" t="s">
        <v>17869</v>
      </c>
      <c r="J13888" s="19">
        <v>3</v>
      </c>
      <c r="K13888" s="19" t="s">
        <v>7736</v>
      </c>
      <c r="L13888" s="11">
        <v>0.6</v>
      </c>
      <c r="M13888" s="11"/>
      <c r="N13888" s="24"/>
      <c r="P13888" s="32"/>
      <c r="T13888" s="19"/>
      <c r="U13888" s="3"/>
      <c r="X13888" t="str">
        <f t="shared" si="842"/>
        <v/>
      </c>
      <c r="Z13888" t="str">
        <f t="shared" si="843"/>
        <v/>
      </c>
      <c r="AB13888" s="9"/>
      <c r="AC13888" t="s">
        <v>17868</v>
      </c>
      <c r="AD13888">
        <f t="shared" si="845"/>
        <v>0</v>
      </c>
      <c r="AF13888" s="3"/>
      <c r="AH13888" s="9"/>
    </row>
    <row r="13889" spans="1:34" ht="10.95" customHeight="1" outlineLevel="1" x14ac:dyDescent="0.25">
      <c r="A13889" t="s">
        <v>8039</v>
      </c>
      <c r="C13889" s="3" t="s">
        <v>12986</v>
      </c>
      <c r="D13889" s="3">
        <v>10</v>
      </c>
      <c r="E13889" s="9">
        <v>1980</v>
      </c>
      <c r="F13889" s="7" t="s">
        <v>5300</v>
      </c>
      <c r="G13889" s="7" t="s">
        <v>5401</v>
      </c>
      <c r="H13889" s="8" t="s">
        <v>20891</v>
      </c>
      <c r="I13889" s="8" t="s">
        <v>17869</v>
      </c>
      <c r="J13889" s="19">
        <v>3</v>
      </c>
      <c r="K13889" s="19" t="s">
        <v>7736</v>
      </c>
      <c r="L13889" s="11">
        <v>0.6</v>
      </c>
      <c r="M13889" s="11"/>
      <c r="N13889" s="24"/>
      <c r="P13889" s="32"/>
      <c r="T13889" s="19"/>
      <c r="U13889" s="3"/>
      <c r="X13889" t="str">
        <f t="shared" si="842"/>
        <v/>
      </c>
      <c r="Z13889" t="str">
        <f t="shared" si="843"/>
        <v/>
      </c>
      <c r="AB13889" s="9"/>
      <c r="AC13889" t="s">
        <v>20891</v>
      </c>
      <c r="AD13889">
        <f t="shared" si="845"/>
        <v>0</v>
      </c>
      <c r="AF13889" s="3"/>
      <c r="AH13889" s="9"/>
    </row>
    <row r="13890" spans="1:34" ht="10.95" customHeight="1" outlineLevel="1" x14ac:dyDescent="0.25">
      <c r="A13890" t="s">
        <v>8039</v>
      </c>
      <c r="C13890" s="3" t="s">
        <v>12986</v>
      </c>
      <c r="D13890" s="3">
        <v>11</v>
      </c>
      <c r="E13890" s="9">
        <v>1980</v>
      </c>
      <c r="F13890" s="7" t="s">
        <v>6317</v>
      </c>
      <c r="G13890" s="7" t="s">
        <v>5401</v>
      </c>
      <c r="H13890" s="8" t="s">
        <v>20892</v>
      </c>
      <c r="I13890" s="8" t="s">
        <v>17869</v>
      </c>
      <c r="J13890" s="19">
        <v>3</v>
      </c>
      <c r="K13890" s="19" t="s">
        <v>7736</v>
      </c>
      <c r="L13890" s="11">
        <v>0.6</v>
      </c>
      <c r="M13890" s="11"/>
      <c r="N13890" s="24"/>
      <c r="P13890" s="32"/>
      <c r="T13890" s="19"/>
      <c r="U13890" s="3"/>
      <c r="X13890" t="str">
        <f t="shared" ref="X13890:X13953" si="846">IF(COUNTIF(F13890,"*fdc*"),1,"")</f>
        <v/>
      </c>
      <c r="Z13890" t="str">
        <f t="shared" ref="Z13890:Z13953" si="847">IF(COUNTIF(F13890,"*s/s*"),1,"")</f>
        <v/>
      </c>
      <c r="AB13890" s="9"/>
      <c r="AC13890" t="s">
        <v>20892</v>
      </c>
      <c r="AD13890">
        <f t="shared" si="845"/>
        <v>0</v>
      </c>
      <c r="AF13890" s="3"/>
      <c r="AH13890" s="9"/>
    </row>
    <row r="13891" spans="1:34" ht="10.95" customHeight="1" outlineLevel="1" x14ac:dyDescent="0.25">
      <c r="A13891" t="s">
        <v>8039</v>
      </c>
      <c r="C13891" s="3" t="s">
        <v>12986</v>
      </c>
      <c r="D13891" s="3">
        <v>14</v>
      </c>
      <c r="E13891" s="9">
        <v>1980</v>
      </c>
      <c r="F13891" s="7" t="s">
        <v>184</v>
      </c>
      <c r="G13891" s="7" t="s">
        <v>5401</v>
      </c>
      <c r="H13891" s="8" t="s">
        <v>17093</v>
      </c>
      <c r="I13891" s="8" t="s">
        <v>7601</v>
      </c>
      <c r="J13891" s="19">
        <v>5</v>
      </c>
      <c r="K13891" s="19" t="s">
        <v>7736</v>
      </c>
      <c r="L13891" s="11">
        <v>2</v>
      </c>
      <c r="M13891" s="11"/>
      <c r="N13891" s="24"/>
      <c r="P13891" s="32"/>
      <c r="T13891" s="19"/>
      <c r="U13891" s="3"/>
      <c r="X13891" t="str">
        <f t="shared" si="846"/>
        <v/>
      </c>
      <c r="Z13891" t="str">
        <f t="shared" si="847"/>
        <v/>
      </c>
      <c r="AB13891" s="9"/>
      <c r="AC13891" t="s">
        <v>17093</v>
      </c>
      <c r="AD13891">
        <f t="shared" si="845"/>
        <v>0</v>
      </c>
      <c r="AF13891" s="3"/>
      <c r="AH13891" s="9"/>
    </row>
    <row r="13892" spans="1:34" ht="10.95" customHeight="1" outlineLevel="1" x14ac:dyDescent="0.25">
      <c r="A13892" t="s">
        <v>8039</v>
      </c>
      <c r="C13892" s="3" t="s">
        <v>12986</v>
      </c>
      <c r="D13892" s="3">
        <v>19</v>
      </c>
      <c r="E13892" s="9">
        <v>1980</v>
      </c>
      <c r="F13892" s="7" t="s">
        <v>6023</v>
      </c>
      <c r="G13892" s="7" t="s">
        <v>5401</v>
      </c>
      <c r="H13892" s="8" t="s">
        <v>17093</v>
      </c>
      <c r="I13892" s="8" t="s">
        <v>7601</v>
      </c>
      <c r="J13892" s="19">
        <v>3</v>
      </c>
      <c r="K13892" s="19" t="s">
        <v>7736</v>
      </c>
      <c r="L13892" s="11">
        <v>2</v>
      </c>
      <c r="M13892" s="11"/>
      <c r="N13892" s="24"/>
      <c r="P13892" s="32"/>
      <c r="T13892" s="19"/>
      <c r="U13892" s="3"/>
      <c r="X13892" t="str">
        <f t="shared" si="846"/>
        <v/>
      </c>
      <c r="Z13892" t="str">
        <f t="shared" si="847"/>
        <v/>
      </c>
      <c r="AB13892" s="9"/>
      <c r="AC13892" t="s">
        <v>17093</v>
      </c>
      <c r="AD13892">
        <f t="shared" si="845"/>
        <v>0</v>
      </c>
      <c r="AF13892" s="3"/>
      <c r="AH13892" s="9"/>
    </row>
    <row r="13893" spans="1:34" ht="10.95" customHeight="1" outlineLevel="1" x14ac:dyDescent="0.25">
      <c r="A13893" t="s">
        <v>8039</v>
      </c>
      <c r="C13893" s="3" t="s">
        <v>12986</v>
      </c>
      <c r="D13893" s="3">
        <v>62</v>
      </c>
      <c r="E13893" s="9">
        <v>1982</v>
      </c>
      <c r="F13893" s="7" t="s">
        <v>5242</v>
      </c>
      <c r="G13893" s="7" t="s">
        <v>5401</v>
      </c>
      <c r="H13893" s="8" t="s">
        <v>3045</v>
      </c>
      <c r="I13893" s="8" t="s">
        <v>20579</v>
      </c>
      <c r="J13893" s="19">
        <v>3</v>
      </c>
      <c r="K13893" s="19" t="s">
        <v>7736</v>
      </c>
      <c r="L13893" s="11">
        <v>0.35</v>
      </c>
      <c r="M13893" s="11"/>
      <c r="N13893" s="24"/>
      <c r="P13893" s="32"/>
      <c r="T13893" s="19"/>
      <c r="U13893" s="3">
        <v>106</v>
      </c>
      <c r="X13893" t="str">
        <f t="shared" si="846"/>
        <v/>
      </c>
      <c r="Z13893" t="str">
        <f t="shared" si="847"/>
        <v/>
      </c>
      <c r="AB13893" s="9"/>
      <c r="AC13893" t="s">
        <v>3045</v>
      </c>
      <c r="AD13893">
        <f t="shared" si="845"/>
        <v>0</v>
      </c>
      <c r="AF13893" s="3"/>
      <c r="AG13893" t="s">
        <v>3887</v>
      </c>
      <c r="AH13893" s="9" t="s">
        <v>4613</v>
      </c>
    </row>
    <row r="13894" spans="1:34" ht="10.95" customHeight="1" outlineLevel="1" x14ac:dyDescent="0.25">
      <c r="A13894" t="s">
        <v>8039</v>
      </c>
      <c r="C13894" s="3" t="s">
        <v>12986</v>
      </c>
      <c r="D13894" s="3">
        <v>63</v>
      </c>
      <c r="E13894" s="9">
        <v>1982</v>
      </c>
      <c r="F13894" s="7" t="s">
        <v>5300</v>
      </c>
      <c r="G13894" s="7" t="s">
        <v>5401</v>
      </c>
      <c r="H13894" s="8" t="s">
        <v>3045</v>
      </c>
      <c r="I13894" s="8" t="s">
        <v>20579</v>
      </c>
      <c r="J13894" s="19">
        <v>3</v>
      </c>
      <c r="K13894" s="19" t="s">
        <v>7736</v>
      </c>
      <c r="L13894" s="11">
        <v>0.35</v>
      </c>
      <c r="M13894" s="11"/>
      <c r="N13894" s="24"/>
      <c r="P13894" s="32"/>
      <c r="T13894" s="19"/>
      <c r="U13894" s="3">
        <v>106</v>
      </c>
      <c r="X13894" t="str">
        <f t="shared" si="846"/>
        <v/>
      </c>
      <c r="Z13894" t="str">
        <f t="shared" si="847"/>
        <v/>
      </c>
      <c r="AB13894" s="9"/>
      <c r="AC13894" t="s">
        <v>3045</v>
      </c>
      <c r="AD13894">
        <f t="shared" si="845"/>
        <v>0</v>
      </c>
      <c r="AF13894" s="3"/>
      <c r="AG13894" t="s">
        <v>3887</v>
      </c>
      <c r="AH13894" s="9" t="s">
        <v>4613</v>
      </c>
    </row>
    <row r="13895" spans="1:34" ht="10.95" customHeight="1" outlineLevel="1" x14ac:dyDescent="0.25">
      <c r="A13895" t="s">
        <v>8039</v>
      </c>
      <c r="C13895" s="3" t="s">
        <v>12986</v>
      </c>
      <c r="D13895" s="3">
        <v>78</v>
      </c>
      <c r="E13895" s="9">
        <v>1983</v>
      </c>
      <c r="F13895" s="7" t="s">
        <v>5300</v>
      </c>
      <c r="G13895" s="7" t="s">
        <v>5401</v>
      </c>
      <c r="H13895" s="8" t="s">
        <v>17870</v>
      </c>
      <c r="I13895" s="8" t="s">
        <v>8258</v>
      </c>
      <c r="J13895" s="19">
        <v>3</v>
      </c>
      <c r="K13895" s="19" t="s">
        <v>7736</v>
      </c>
      <c r="L13895" s="11">
        <v>1.6</v>
      </c>
      <c r="M13895" s="11"/>
      <c r="N13895" s="24"/>
      <c r="P13895" s="32"/>
      <c r="T13895" s="19"/>
      <c r="U13895" s="3">
        <v>106</v>
      </c>
      <c r="X13895" t="str">
        <f t="shared" si="846"/>
        <v/>
      </c>
      <c r="Z13895" t="str">
        <f t="shared" si="847"/>
        <v/>
      </c>
      <c r="AB13895" s="9"/>
      <c r="AC13895" t="s">
        <v>17870</v>
      </c>
      <c r="AD13895">
        <f t="shared" si="845"/>
        <v>0</v>
      </c>
      <c r="AF13895" s="3"/>
      <c r="AG13895" t="s">
        <v>3887</v>
      </c>
      <c r="AH13895" s="9" t="s">
        <v>4613</v>
      </c>
    </row>
    <row r="13896" spans="1:34" ht="10.95" customHeight="1" outlineLevel="1" x14ac:dyDescent="0.25">
      <c r="A13896" t="s">
        <v>8039</v>
      </c>
      <c r="C13896" s="3" t="s">
        <v>12986</v>
      </c>
      <c r="D13896" s="3">
        <v>79</v>
      </c>
      <c r="E13896" s="9">
        <v>1983</v>
      </c>
      <c r="F13896" s="7" t="s">
        <v>6023</v>
      </c>
      <c r="G13896" s="7" t="s">
        <v>5401</v>
      </c>
      <c r="H13896" s="8" t="s">
        <v>17870</v>
      </c>
      <c r="I13896" s="8" t="s">
        <v>8258</v>
      </c>
      <c r="J13896" s="19">
        <v>3</v>
      </c>
      <c r="K13896" s="19" t="s">
        <v>7736</v>
      </c>
      <c r="L13896" s="11">
        <v>1.6</v>
      </c>
      <c r="M13896" s="11"/>
      <c r="N13896" s="24"/>
      <c r="P13896" s="32"/>
      <c r="T13896" s="19"/>
      <c r="U13896" s="3">
        <v>107</v>
      </c>
      <c r="X13896" t="str">
        <f t="shared" si="846"/>
        <v/>
      </c>
      <c r="Z13896" t="str">
        <f t="shared" si="847"/>
        <v/>
      </c>
      <c r="AB13896" s="9"/>
      <c r="AC13896" t="s">
        <v>17870</v>
      </c>
      <c r="AD13896">
        <f t="shared" si="845"/>
        <v>0</v>
      </c>
      <c r="AF13896" s="3"/>
      <c r="AG13896" t="s">
        <v>3887</v>
      </c>
      <c r="AH13896" s="9" t="s">
        <v>4613</v>
      </c>
    </row>
    <row r="13897" spans="1:34" ht="10.95" customHeight="1" outlineLevel="1" collapsed="1" x14ac:dyDescent="0.25">
      <c r="A13897" t="s">
        <v>8039</v>
      </c>
      <c r="C13897" s="3" t="s">
        <v>12986</v>
      </c>
      <c r="D13897" s="3">
        <v>101</v>
      </c>
      <c r="E13897" s="9">
        <v>1983</v>
      </c>
      <c r="F13897" s="7" t="s">
        <v>3424</v>
      </c>
      <c r="G13897" s="7" t="s">
        <v>5401</v>
      </c>
      <c r="H13897" s="8" t="s">
        <v>17872</v>
      </c>
      <c r="I13897" s="8" t="s">
        <v>17871</v>
      </c>
      <c r="J13897" s="19">
        <v>5</v>
      </c>
      <c r="K13897" s="19" t="s">
        <v>7736</v>
      </c>
      <c r="L13897" s="11">
        <v>1.3</v>
      </c>
      <c r="M13897" s="11"/>
      <c r="N13897" s="24"/>
      <c r="P13897" s="32"/>
      <c r="T13897" s="19"/>
      <c r="U13897" s="3"/>
      <c r="X13897" t="str">
        <f t="shared" si="846"/>
        <v/>
      </c>
      <c r="Z13897" t="str">
        <f t="shared" si="847"/>
        <v/>
      </c>
      <c r="AB13897" s="9"/>
      <c r="AC13897" t="s">
        <v>17872</v>
      </c>
      <c r="AD13897">
        <f t="shared" si="845"/>
        <v>0</v>
      </c>
      <c r="AF13897" s="3"/>
      <c r="AH13897" s="9"/>
    </row>
    <row r="13898" spans="1:34" ht="10.95" customHeight="1" outlineLevel="1" x14ac:dyDescent="0.25">
      <c r="A13898" t="s">
        <v>8039</v>
      </c>
      <c r="C13898" s="3" t="s">
        <v>12986</v>
      </c>
      <c r="D13898" s="3">
        <v>104</v>
      </c>
      <c r="E13898" s="9">
        <v>1983</v>
      </c>
      <c r="F13898" s="7" t="s">
        <v>5282</v>
      </c>
      <c r="G13898" s="7" t="s">
        <v>5401</v>
      </c>
      <c r="H13898" s="8" t="s">
        <v>17873</v>
      </c>
      <c r="I13898" s="8" t="s">
        <v>7084</v>
      </c>
      <c r="J13898" s="19">
        <v>3</v>
      </c>
      <c r="K13898" s="19" t="s">
        <v>7736</v>
      </c>
      <c r="L13898" s="11">
        <v>1.8</v>
      </c>
      <c r="M13898" s="11"/>
      <c r="N13898" s="24"/>
      <c r="P13898" s="32"/>
      <c r="R13898">
        <v>1</v>
      </c>
      <c r="S13898">
        <v>1</v>
      </c>
      <c r="T13898" s="19"/>
      <c r="U13898" s="3"/>
      <c r="X13898" t="str">
        <f t="shared" si="846"/>
        <v/>
      </c>
      <c r="Z13898" t="str">
        <f t="shared" si="847"/>
        <v/>
      </c>
      <c r="AB13898" s="9"/>
      <c r="AC13898" t="s">
        <v>17873</v>
      </c>
      <c r="AD13898">
        <f t="shared" si="845"/>
        <v>0</v>
      </c>
      <c r="AF13898" s="3"/>
      <c r="AH13898" s="9"/>
    </row>
    <row r="13899" spans="1:34" ht="10.95" customHeight="1" outlineLevel="1" x14ac:dyDescent="0.25">
      <c r="A13899" t="s">
        <v>8039</v>
      </c>
      <c r="C13899" s="3" t="s">
        <v>12986</v>
      </c>
      <c r="D13899" s="3">
        <v>149</v>
      </c>
      <c r="E13899" s="9">
        <v>1985</v>
      </c>
      <c r="F13899" s="7" t="s">
        <v>5141</v>
      </c>
      <c r="G13899" s="7" t="s">
        <v>5401</v>
      </c>
      <c r="H13899" s="8" t="s">
        <v>3041</v>
      </c>
      <c r="I13899" s="8" t="s">
        <v>17874</v>
      </c>
      <c r="J13899" s="19">
        <v>6</v>
      </c>
      <c r="K13899" s="19" t="s">
        <v>7736</v>
      </c>
      <c r="L13899" s="11">
        <v>4.2</v>
      </c>
      <c r="M13899" s="11"/>
      <c r="N13899" s="24"/>
      <c r="P13899" s="32"/>
      <c r="T13899" s="19"/>
      <c r="U13899" s="3">
        <v>173</v>
      </c>
      <c r="X13899" t="str">
        <f t="shared" si="846"/>
        <v/>
      </c>
      <c r="Z13899" t="str">
        <f t="shared" si="847"/>
        <v/>
      </c>
      <c r="AB13899" s="9"/>
      <c r="AC13899" t="s">
        <v>3041</v>
      </c>
      <c r="AD13899">
        <f t="shared" si="845"/>
        <v>0</v>
      </c>
      <c r="AF13899" s="3"/>
      <c r="AG13899" t="s">
        <v>3887</v>
      </c>
      <c r="AH13899" s="9" t="s">
        <v>4613</v>
      </c>
    </row>
    <row r="13900" spans="1:34" ht="10.95" customHeight="1" outlineLevel="1" x14ac:dyDescent="0.25">
      <c r="A13900" t="s">
        <v>8039</v>
      </c>
      <c r="C13900" s="3" t="s">
        <v>12986</v>
      </c>
      <c r="D13900" s="3">
        <v>193</v>
      </c>
      <c r="E13900" s="9">
        <v>1987</v>
      </c>
      <c r="F13900" s="7" t="s">
        <v>70</v>
      </c>
      <c r="G13900" s="7" t="s">
        <v>5401</v>
      </c>
      <c r="H13900" s="8" t="s">
        <v>9043</v>
      </c>
      <c r="I13900" s="8" t="s">
        <v>20580</v>
      </c>
      <c r="J13900" s="19">
        <v>5</v>
      </c>
      <c r="K13900" s="19" t="s">
        <v>7736</v>
      </c>
      <c r="L13900" s="11">
        <v>4.2</v>
      </c>
      <c r="M13900" s="11"/>
      <c r="N13900" s="24"/>
      <c r="P13900" s="32"/>
      <c r="T13900" s="19"/>
      <c r="U13900" s="3"/>
      <c r="X13900" t="str">
        <f t="shared" si="846"/>
        <v/>
      </c>
      <c r="Z13900" t="str">
        <f t="shared" si="847"/>
        <v/>
      </c>
      <c r="AB13900" s="9"/>
      <c r="AC13900" t="s">
        <v>9043</v>
      </c>
      <c r="AD13900">
        <f t="shared" si="845"/>
        <v>0</v>
      </c>
      <c r="AF13900" s="3"/>
      <c r="AH13900" s="9"/>
    </row>
    <row r="13901" spans="1:34" ht="10.95" customHeight="1" outlineLevel="1" x14ac:dyDescent="0.25">
      <c r="A13901" t="s">
        <v>8039</v>
      </c>
      <c r="C13901" s="3" t="s">
        <v>12986</v>
      </c>
      <c r="D13901" s="3">
        <v>212</v>
      </c>
      <c r="E13901" s="9">
        <v>1988</v>
      </c>
      <c r="F13901" s="7" t="s">
        <v>70</v>
      </c>
      <c r="G13901" s="7" t="s">
        <v>5401</v>
      </c>
      <c r="H13901" s="8" t="s">
        <v>17875</v>
      </c>
      <c r="I13901" s="8" t="s">
        <v>17876</v>
      </c>
      <c r="J13901" s="19">
        <v>5</v>
      </c>
      <c r="K13901" s="19" t="s">
        <v>7736</v>
      </c>
      <c r="L13901" s="11">
        <v>11.5</v>
      </c>
      <c r="M13901" s="11"/>
      <c r="N13901" s="24"/>
      <c r="P13901" s="32"/>
      <c r="T13901" s="19"/>
      <c r="U13901" s="3"/>
      <c r="X13901" t="str">
        <f t="shared" si="846"/>
        <v/>
      </c>
      <c r="Z13901" t="str">
        <f t="shared" si="847"/>
        <v/>
      </c>
      <c r="AB13901" s="9"/>
      <c r="AC13901" t="s">
        <v>17875</v>
      </c>
      <c r="AD13901">
        <f t="shared" si="845"/>
        <v>0</v>
      </c>
      <c r="AF13901" s="3"/>
      <c r="AH13901" s="9"/>
    </row>
    <row r="13902" spans="1:34" ht="10.95" customHeight="1" outlineLevel="1" x14ac:dyDescent="0.25">
      <c r="A13902" t="s">
        <v>8039</v>
      </c>
      <c r="C13902" s="3" t="s">
        <v>12986</v>
      </c>
      <c r="D13902" s="3">
        <v>238</v>
      </c>
      <c r="E13902" s="9">
        <v>1989</v>
      </c>
      <c r="F13902" s="7" t="s">
        <v>5141</v>
      </c>
      <c r="G13902" s="7" t="s">
        <v>3042</v>
      </c>
      <c r="H13902" s="8" t="s">
        <v>3041</v>
      </c>
      <c r="I13902" s="8" t="s">
        <v>3041</v>
      </c>
      <c r="J13902" s="19">
        <v>6</v>
      </c>
      <c r="K13902" s="19" t="s">
        <v>7736</v>
      </c>
      <c r="L13902" s="11">
        <v>0.65</v>
      </c>
      <c r="M13902" s="11"/>
      <c r="N13902" s="24"/>
      <c r="P13902" s="32"/>
      <c r="T13902" s="19"/>
      <c r="U13902" s="3">
        <v>255</v>
      </c>
      <c r="X13902" t="str">
        <f t="shared" si="846"/>
        <v/>
      </c>
      <c r="Z13902" t="str">
        <f t="shared" si="847"/>
        <v/>
      </c>
      <c r="AB13902" s="9"/>
      <c r="AC13902" t="s">
        <v>3041</v>
      </c>
      <c r="AD13902">
        <f t="shared" si="845"/>
        <v>0</v>
      </c>
      <c r="AF13902" s="3"/>
      <c r="AG13902" t="s">
        <v>3887</v>
      </c>
      <c r="AH13902" s="9" t="s">
        <v>4613</v>
      </c>
    </row>
    <row r="13903" spans="1:34" ht="10.95" customHeight="1" outlineLevel="1" x14ac:dyDescent="0.25">
      <c r="A13903" t="s">
        <v>8039</v>
      </c>
      <c r="C13903" s="3" t="s">
        <v>12986</v>
      </c>
      <c r="D13903" s="3">
        <v>239</v>
      </c>
      <c r="E13903" s="9">
        <v>1989</v>
      </c>
      <c r="F13903" s="7" t="s">
        <v>5242</v>
      </c>
      <c r="G13903" s="7" t="s">
        <v>3405</v>
      </c>
      <c r="H13903" s="8" t="s">
        <v>3041</v>
      </c>
      <c r="I13903" s="8" t="s">
        <v>3041</v>
      </c>
      <c r="J13903" s="19">
        <v>6</v>
      </c>
      <c r="K13903" s="19" t="s">
        <v>7736</v>
      </c>
      <c r="L13903" s="11">
        <v>0.65</v>
      </c>
      <c r="M13903" s="11"/>
      <c r="N13903" s="24"/>
      <c r="P13903" s="32"/>
      <c r="T13903" s="19"/>
      <c r="U13903" s="3">
        <v>256</v>
      </c>
      <c r="X13903" t="str">
        <f t="shared" si="846"/>
        <v/>
      </c>
      <c r="Z13903" t="str">
        <f t="shared" si="847"/>
        <v/>
      </c>
      <c r="AB13903" s="9"/>
      <c r="AC13903" t="s">
        <v>3041</v>
      </c>
      <c r="AD13903">
        <f t="shared" si="845"/>
        <v>0</v>
      </c>
      <c r="AF13903" s="3"/>
      <c r="AG13903" t="s">
        <v>3887</v>
      </c>
      <c r="AH13903" s="9" t="s">
        <v>4613</v>
      </c>
    </row>
    <row r="13904" spans="1:34" ht="10.95" customHeight="1" outlineLevel="1" x14ac:dyDescent="0.25">
      <c r="A13904" t="s">
        <v>8039</v>
      </c>
      <c r="C13904" s="3" t="s">
        <v>12986</v>
      </c>
      <c r="D13904" s="3">
        <v>240</v>
      </c>
      <c r="E13904" s="9">
        <v>1989</v>
      </c>
      <c r="F13904" s="7" t="s">
        <v>2977</v>
      </c>
      <c r="G13904" s="7" t="s">
        <v>3043</v>
      </c>
      <c r="H13904" s="8" t="s">
        <v>3041</v>
      </c>
      <c r="I13904" s="8" t="s">
        <v>3041</v>
      </c>
      <c r="J13904" s="19">
        <v>6</v>
      </c>
      <c r="K13904" s="19" t="s">
        <v>7736</v>
      </c>
      <c r="L13904" s="11">
        <v>0.65</v>
      </c>
      <c r="M13904" s="11"/>
      <c r="N13904" s="24"/>
      <c r="P13904" s="32"/>
      <c r="T13904" s="19"/>
      <c r="U13904" s="3">
        <v>257</v>
      </c>
      <c r="X13904" t="str">
        <f t="shared" si="846"/>
        <v/>
      </c>
      <c r="Z13904" t="str">
        <f t="shared" si="847"/>
        <v/>
      </c>
      <c r="AB13904" s="9"/>
      <c r="AC13904" t="s">
        <v>3041</v>
      </c>
      <c r="AD13904">
        <f t="shared" si="845"/>
        <v>0</v>
      </c>
      <c r="AF13904" s="3"/>
      <c r="AG13904" t="s">
        <v>3887</v>
      </c>
      <c r="AH13904" s="9" t="s">
        <v>4613</v>
      </c>
    </row>
    <row r="13905" spans="1:34" ht="10.95" customHeight="1" outlineLevel="1" x14ac:dyDescent="0.25">
      <c r="A13905" t="s">
        <v>8039</v>
      </c>
      <c r="C13905" s="3" t="s">
        <v>12986</v>
      </c>
      <c r="D13905" s="3">
        <v>241</v>
      </c>
      <c r="E13905" s="9">
        <v>1989</v>
      </c>
      <c r="F13905" s="7" t="s">
        <v>2351</v>
      </c>
      <c r="G13905" s="7" t="s">
        <v>3044</v>
      </c>
      <c r="H13905" s="8" t="s">
        <v>3041</v>
      </c>
      <c r="I13905" s="8" t="s">
        <v>3041</v>
      </c>
      <c r="J13905" s="19">
        <v>6</v>
      </c>
      <c r="K13905" s="19" t="s">
        <v>7736</v>
      </c>
      <c r="L13905" s="11">
        <v>0.65</v>
      </c>
      <c r="M13905" s="11"/>
      <c r="N13905" s="24"/>
      <c r="P13905" s="32"/>
      <c r="T13905" s="19"/>
      <c r="U13905" s="3">
        <v>259</v>
      </c>
      <c r="X13905" t="str">
        <f t="shared" si="846"/>
        <v/>
      </c>
      <c r="Z13905" t="str">
        <f t="shared" si="847"/>
        <v/>
      </c>
      <c r="AB13905" s="9"/>
      <c r="AC13905" t="s">
        <v>3041</v>
      </c>
      <c r="AD13905">
        <f t="shared" si="845"/>
        <v>0</v>
      </c>
      <c r="AF13905" s="3"/>
      <c r="AG13905" t="s">
        <v>3887</v>
      </c>
      <c r="AH13905" s="9" t="s">
        <v>4613</v>
      </c>
    </row>
    <row r="13906" spans="1:34" ht="10.95" customHeight="1" outlineLevel="1" x14ac:dyDescent="0.25">
      <c r="A13906" t="s">
        <v>8039</v>
      </c>
      <c r="C13906" s="3" t="s">
        <v>12986</v>
      </c>
      <c r="D13906" s="3">
        <v>242</v>
      </c>
      <c r="E13906" s="9">
        <v>1989</v>
      </c>
      <c r="F13906" s="7" t="s">
        <v>1349</v>
      </c>
      <c r="G13906" s="7" t="s">
        <v>2664</v>
      </c>
      <c r="H13906" s="8" t="s">
        <v>3041</v>
      </c>
      <c r="I13906" s="8" t="s">
        <v>3041</v>
      </c>
      <c r="J13906" s="19">
        <v>6</v>
      </c>
      <c r="K13906" s="19" t="s">
        <v>7736</v>
      </c>
      <c r="L13906" s="11">
        <v>0.65</v>
      </c>
      <c r="M13906" s="11"/>
      <c r="N13906" s="24"/>
      <c r="P13906" s="32"/>
      <c r="T13906" s="19"/>
      <c r="U13906" s="3">
        <v>261</v>
      </c>
      <c r="X13906" t="str">
        <f t="shared" si="846"/>
        <v/>
      </c>
      <c r="Z13906" t="str">
        <f t="shared" si="847"/>
        <v/>
      </c>
      <c r="AB13906" s="9"/>
      <c r="AC13906" t="s">
        <v>3041</v>
      </c>
      <c r="AD13906">
        <f t="shared" si="845"/>
        <v>0</v>
      </c>
      <c r="AF13906" s="3"/>
      <c r="AG13906" t="s">
        <v>3887</v>
      </c>
      <c r="AH13906" s="9" t="s">
        <v>4613</v>
      </c>
    </row>
    <row r="13907" spans="1:34" ht="10.95" customHeight="1" outlineLevel="1" collapsed="1" x14ac:dyDescent="0.25">
      <c r="A13907" t="s">
        <v>8039</v>
      </c>
      <c r="C13907" s="3" t="s">
        <v>12986</v>
      </c>
      <c r="D13907" s="3">
        <v>243</v>
      </c>
      <c r="E13907" s="9">
        <v>1989</v>
      </c>
      <c r="F13907" s="7" t="s">
        <v>6317</v>
      </c>
      <c r="G13907" s="7" t="s">
        <v>3404</v>
      </c>
      <c r="H13907" s="8" t="s">
        <v>3041</v>
      </c>
      <c r="I13907" s="8" t="s">
        <v>3041</v>
      </c>
      <c r="J13907" s="19">
        <v>6</v>
      </c>
      <c r="K13907" s="19" t="s">
        <v>7736</v>
      </c>
      <c r="L13907" s="11">
        <v>0.65</v>
      </c>
      <c r="M13907" s="11"/>
      <c r="N13907" s="24"/>
      <c r="P13907" s="32"/>
      <c r="T13907" s="19"/>
      <c r="U13907" s="3">
        <v>265</v>
      </c>
      <c r="X13907" t="str">
        <f t="shared" si="846"/>
        <v/>
      </c>
      <c r="Z13907" t="str">
        <f t="shared" si="847"/>
        <v/>
      </c>
      <c r="AB13907" s="9"/>
      <c r="AC13907" t="s">
        <v>3041</v>
      </c>
      <c r="AD13907">
        <f t="shared" si="845"/>
        <v>0</v>
      </c>
      <c r="AF13907" s="3"/>
      <c r="AG13907" t="s">
        <v>3887</v>
      </c>
      <c r="AH13907" s="9" t="s">
        <v>4613</v>
      </c>
    </row>
    <row r="13908" spans="1:34" ht="10.95" customHeight="1" outlineLevel="1" x14ac:dyDescent="0.25">
      <c r="A13908" t="s">
        <v>8039</v>
      </c>
      <c r="C13908" s="3" t="s">
        <v>12986</v>
      </c>
      <c r="D13908" s="3">
        <v>244</v>
      </c>
      <c r="E13908" s="9">
        <v>1989</v>
      </c>
      <c r="F13908" s="7" t="s">
        <v>5242</v>
      </c>
      <c r="G13908" s="7" t="s">
        <v>5401</v>
      </c>
      <c r="H13908" s="8" t="s">
        <v>15114</v>
      </c>
      <c r="I13908" s="8" t="s">
        <v>17877</v>
      </c>
      <c r="J13908" s="19">
        <v>3</v>
      </c>
      <c r="K13908" s="19" t="s">
        <v>7736</v>
      </c>
      <c r="L13908" s="11">
        <v>2.5</v>
      </c>
      <c r="M13908" s="11"/>
      <c r="N13908" s="24"/>
      <c r="P13908" s="32"/>
      <c r="T13908" s="19"/>
      <c r="U13908" s="3"/>
      <c r="X13908" t="str">
        <f t="shared" si="846"/>
        <v/>
      </c>
      <c r="Z13908" t="str">
        <f t="shared" si="847"/>
        <v/>
      </c>
      <c r="AB13908" s="9"/>
      <c r="AC13908" t="s">
        <v>15114</v>
      </c>
      <c r="AD13908">
        <f t="shared" si="845"/>
        <v>0</v>
      </c>
      <c r="AF13908" s="3"/>
      <c r="AH13908" s="9"/>
    </row>
    <row r="13909" spans="1:34" ht="10.95" customHeight="1" outlineLevel="1" x14ac:dyDescent="0.25">
      <c r="A13909" t="s">
        <v>8039</v>
      </c>
      <c r="C13909" s="3" t="s">
        <v>12986</v>
      </c>
      <c r="D13909" s="3">
        <v>245</v>
      </c>
      <c r="E13909" s="9">
        <v>1989</v>
      </c>
      <c r="F13909" s="7" t="s">
        <v>1692</v>
      </c>
      <c r="G13909" s="7" t="s">
        <v>5401</v>
      </c>
      <c r="H13909" s="8" t="s">
        <v>17861</v>
      </c>
      <c r="I13909" s="8" t="s">
        <v>17878</v>
      </c>
      <c r="J13909" s="19">
        <v>6</v>
      </c>
      <c r="K13909" s="19" t="s">
        <v>7736</v>
      </c>
      <c r="L13909" s="11">
        <v>2.5</v>
      </c>
      <c r="M13909" s="11"/>
      <c r="N13909" s="24"/>
      <c r="P13909" s="32"/>
      <c r="T13909" s="19"/>
      <c r="U13909" s="3"/>
      <c r="X13909" t="str">
        <f t="shared" si="846"/>
        <v/>
      </c>
      <c r="Z13909" t="str">
        <f t="shared" si="847"/>
        <v/>
      </c>
      <c r="AB13909" s="9"/>
      <c r="AC13909" t="s">
        <v>17861</v>
      </c>
      <c r="AD13909">
        <f t="shared" si="845"/>
        <v>0</v>
      </c>
      <c r="AF13909" s="3"/>
      <c r="AH13909" s="9"/>
    </row>
    <row r="13910" spans="1:34" ht="10.95" customHeight="1" outlineLevel="1" x14ac:dyDescent="0.25">
      <c r="A13910" t="s">
        <v>8039</v>
      </c>
      <c r="C13910" s="3" t="s">
        <v>12986</v>
      </c>
      <c r="D13910" s="3">
        <v>247</v>
      </c>
      <c r="E13910" s="9">
        <v>1989</v>
      </c>
      <c r="F13910" s="7" t="s">
        <v>1779</v>
      </c>
      <c r="G13910" s="7" t="s">
        <v>5401</v>
      </c>
      <c r="H13910" s="8" t="s">
        <v>17861</v>
      </c>
      <c r="I13910" s="8" t="s">
        <v>17879</v>
      </c>
      <c r="J13910" s="19">
        <v>6</v>
      </c>
      <c r="K13910" s="19" t="s">
        <v>7736</v>
      </c>
      <c r="L13910" s="11">
        <v>2.5</v>
      </c>
      <c r="M13910" s="11"/>
      <c r="N13910" s="24"/>
      <c r="P13910" s="32"/>
      <c r="T13910" s="19"/>
      <c r="U13910" s="3"/>
      <c r="X13910" t="str">
        <f t="shared" si="846"/>
        <v/>
      </c>
      <c r="Z13910" t="str">
        <f t="shared" si="847"/>
        <v/>
      </c>
      <c r="AB13910" s="9"/>
      <c r="AC13910" t="s">
        <v>17861</v>
      </c>
      <c r="AD13910">
        <f t="shared" si="845"/>
        <v>0</v>
      </c>
      <c r="AF13910" s="3"/>
      <c r="AH13910" s="9"/>
    </row>
    <row r="13911" spans="1:34" ht="10.95" customHeight="1" outlineLevel="1" collapsed="1" x14ac:dyDescent="0.25">
      <c r="A13911" t="s">
        <v>8039</v>
      </c>
      <c r="C13911" s="3" t="s">
        <v>12986</v>
      </c>
      <c r="D13911" s="3">
        <v>260</v>
      </c>
      <c r="E13911" s="9">
        <v>1990</v>
      </c>
      <c r="F13911" s="7" t="s">
        <v>5242</v>
      </c>
      <c r="G13911" s="7" t="s">
        <v>5401</v>
      </c>
      <c r="H13911" s="8" t="s">
        <v>3045</v>
      </c>
      <c r="I13911" s="8" t="s">
        <v>17880</v>
      </c>
      <c r="J13911" s="19">
        <v>3</v>
      </c>
      <c r="K13911" s="19" t="s">
        <v>7738</v>
      </c>
      <c r="L13911" s="11"/>
      <c r="M13911" s="11"/>
      <c r="N13911" s="24"/>
      <c r="P13911" s="32"/>
      <c r="T13911" s="19"/>
      <c r="U13911" s="3">
        <v>285</v>
      </c>
      <c r="X13911" t="str">
        <f t="shared" si="846"/>
        <v/>
      </c>
      <c r="Z13911" t="str">
        <f t="shared" si="847"/>
        <v/>
      </c>
      <c r="AB13911" s="9"/>
      <c r="AC13911" t="s">
        <v>3045</v>
      </c>
      <c r="AD13911">
        <f t="shared" si="845"/>
        <v>0</v>
      </c>
      <c r="AF13911" s="3"/>
      <c r="AG13911" t="s">
        <v>3887</v>
      </c>
      <c r="AH13911" s="9" t="s">
        <v>4613</v>
      </c>
    </row>
    <row r="13912" spans="1:34" ht="10.95" customHeight="1" outlineLevel="1" x14ac:dyDescent="0.25">
      <c r="A13912" t="s">
        <v>8039</v>
      </c>
      <c r="C13912" s="3" t="s">
        <v>12986</v>
      </c>
      <c r="D13912" s="3">
        <v>267</v>
      </c>
      <c r="E13912" s="9">
        <v>1990</v>
      </c>
      <c r="F13912" s="7" t="s">
        <v>5141</v>
      </c>
      <c r="G13912" s="7" t="s">
        <v>5401</v>
      </c>
      <c r="H13912" s="8" t="s">
        <v>15114</v>
      </c>
      <c r="I13912" s="8" t="s">
        <v>7601</v>
      </c>
      <c r="J13912" s="19">
        <v>3</v>
      </c>
      <c r="K13912" s="19" t="s">
        <v>7738</v>
      </c>
      <c r="L13912" s="11"/>
      <c r="M13912" s="11"/>
      <c r="N13912" s="24"/>
      <c r="P13912" s="32"/>
      <c r="T13912" s="19"/>
      <c r="U13912" s="3"/>
      <c r="X13912" t="str">
        <f t="shared" si="846"/>
        <v/>
      </c>
      <c r="Z13912" t="str">
        <f t="shared" si="847"/>
        <v/>
      </c>
      <c r="AB13912" s="9"/>
      <c r="AC13912" t="s">
        <v>15114</v>
      </c>
      <c r="AD13912">
        <f t="shared" si="845"/>
        <v>0</v>
      </c>
      <c r="AF13912" s="3"/>
      <c r="AH13912" s="9"/>
    </row>
    <row r="13913" spans="1:34" ht="10.95" customHeight="1" outlineLevel="1" x14ac:dyDescent="0.25">
      <c r="A13913" t="s">
        <v>8039</v>
      </c>
      <c r="C13913" s="3" t="s">
        <v>12986</v>
      </c>
      <c r="D13913" s="3">
        <v>270</v>
      </c>
      <c r="E13913" s="9">
        <v>1990</v>
      </c>
      <c r="F13913" s="7" t="s">
        <v>2977</v>
      </c>
      <c r="G13913" s="7" t="s">
        <v>5401</v>
      </c>
      <c r="H13913" s="8" t="s">
        <v>15114</v>
      </c>
      <c r="I13913" s="8" t="s">
        <v>7601</v>
      </c>
      <c r="J13913" s="19">
        <v>3</v>
      </c>
      <c r="K13913" s="19" t="s">
        <v>7738</v>
      </c>
      <c r="L13913" s="11"/>
      <c r="M13913" s="11"/>
      <c r="N13913" s="24"/>
      <c r="P13913" s="32"/>
      <c r="T13913" s="19"/>
      <c r="U13913" s="3"/>
      <c r="X13913" t="str">
        <f t="shared" si="846"/>
        <v/>
      </c>
      <c r="Z13913" t="str">
        <f t="shared" si="847"/>
        <v/>
      </c>
      <c r="AB13913" s="9"/>
      <c r="AC13913" t="s">
        <v>15114</v>
      </c>
      <c r="AD13913">
        <f t="shared" si="845"/>
        <v>0</v>
      </c>
      <c r="AF13913" s="3"/>
      <c r="AH13913" s="9"/>
    </row>
    <row r="13914" spans="1:34" ht="10.95" customHeight="1" outlineLevel="1" x14ac:dyDescent="0.25">
      <c r="A13914" t="s">
        <v>8039</v>
      </c>
      <c r="C13914" s="3" t="s">
        <v>12986</v>
      </c>
      <c r="D13914" s="3">
        <v>274</v>
      </c>
      <c r="E13914" s="9">
        <v>1990</v>
      </c>
      <c r="F13914" s="7" t="s">
        <v>1692</v>
      </c>
      <c r="G13914" s="7" t="s">
        <v>5401</v>
      </c>
      <c r="H13914" s="8" t="s">
        <v>15114</v>
      </c>
      <c r="I13914" s="8" t="s">
        <v>7601</v>
      </c>
      <c r="J13914" s="19">
        <v>3</v>
      </c>
      <c r="K13914" s="19" t="s">
        <v>7738</v>
      </c>
      <c r="L13914" s="11"/>
      <c r="M13914" s="11"/>
      <c r="N13914" s="24"/>
      <c r="P13914" s="32"/>
      <c r="T13914" s="19"/>
      <c r="U13914" s="3"/>
      <c r="X13914" t="str">
        <f t="shared" si="846"/>
        <v/>
      </c>
      <c r="Z13914" t="str">
        <f t="shared" si="847"/>
        <v/>
      </c>
      <c r="AB13914" s="9"/>
      <c r="AC13914" t="s">
        <v>15114</v>
      </c>
      <c r="AD13914">
        <f t="shared" si="845"/>
        <v>0</v>
      </c>
      <c r="AF13914" s="3"/>
      <c r="AH13914" s="9"/>
    </row>
    <row r="13915" spans="1:34" ht="10.95" customHeight="1" outlineLevel="1" x14ac:dyDescent="0.25">
      <c r="A13915" t="s">
        <v>8039</v>
      </c>
      <c r="C13915" s="3" t="s">
        <v>12986</v>
      </c>
      <c r="D13915" s="3">
        <v>305</v>
      </c>
      <c r="E13915" s="9">
        <v>1992</v>
      </c>
      <c r="F13915" s="7" t="s">
        <v>5141</v>
      </c>
      <c r="G13915" s="7" t="s">
        <v>5401</v>
      </c>
      <c r="H13915" s="8" t="s">
        <v>20889</v>
      </c>
      <c r="I13915" s="8" t="s">
        <v>10655</v>
      </c>
      <c r="J13915" s="19">
        <v>5</v>
      </c>
      <c r="K13915" s="19" t="s">
        <v>7736</v>
      </c>
      <c r="L13915" s="11">
        <v>1.5</v>
      </c>
      <c r="M13915" s="11"/>
      <c r="N13915" s="24"/>
      <c r="P13915" s="32"/>
      <c r="T13915" s="19"/>
      <c r="U13915" s="3"/>
      <c r="X13915" t="str">
        <f t="shared" si="846"/>
        <v/>
      </c>
      <c r="Z13915" t="str">
        <f t="shared" si="847"/>
        <v/>
      </c>
      <c r="AB13915" s="9"/>
      <c r="AC13915" t="s">
        <v>20889</v>
      </c>
      <c r="AD13915">
        <f t="shared" si="845"/>
        <v>0</v>
      </c>
      <c r="AF13915" s="3"/>
      <c r="AG13915" t="s">
        <v>3887</v>
      </c>
      <c r="AH13915" s="9" t="s">
        <v>4613</v>
      </c>
    </row>
    <row r="13916" spans="1:34" ht="10.95" customHeight="1" outlineLevel="1" x14ac:dyDescent="0.25">
      <c r="A13916" t="s">
        <v>8039</v>
      </c>
      <c r="C13916" s="3" t="s">
        <v>12986</v>
      </c>
      <c r="D13916" s="3">
        <v>306</v>
      </c>
      <c r="E13916" s="9">
        <v>1992</v>
      </c>
      <c r="F13916" s="7" t="s">
        <v>2351</v>
      </c>
      <c r="G13916" s="7" t="s">
        <v>5401</v>
      </c>
      <c r="H13916" s="8" t="s">
        <v>20889</v>
      </c>
      <c r="I13916" s="8" t="s">
        <v>10655</v>
      </c>
      <c r="J13916" s="19">
        <v>5</v>
      </c>
      <c r="K13916" s="19" t="s">
        <v>7736</v>
      </c>
      <c r="L13916" s="11">
        <v>1.5</v>
      </c>
      <c r="M13916" s="11"/>
      <c r="N13916" s="24"/>
      <c r="P13916" s="32"/>
      <c r="T13916" s="19"/>
      <c r="U13916" s="3"/>
      <c r="X13916" t="str">
        <f t="shared" si="846"/>
        <v/>
      </c>
      <c r="Z13916" t="str">
        <f t="shared" si="847"/>
        <v/>
      </c>
      <c r="AB13916" s="9"/>
      <c r="AC13916" t="s">
        <v>20889</v>
      </c>
      <c r="AD13916">
        <f t="shared" si="845"/>
        <v>0</v>
      </c>
      <c r="AF13916" s="3"/>
      <c r="AG13916" t="s">
        <v>3887</v>
      </c>
      <c r="AH13916" s="9" t="s">
        <v>4613</v>
      </c>
    </row>
    <row r="13917" spans="1:34" ht="10.95" customHeight="1" outlineLevel="1" x14ac:dyDescent="0.25">
      <c r="A13917" t="s">
        <v>8039</v>
      </c>
      <c r="C13917" s="3" t="s">
        <v>12986</v>
      </c>
      <c r="D13917" s="3">
        <v>310</v>
      </c>
      <c r="E13917" s="9">
        <v>1992</v>
      </c>
      <c r="F13917" s="7" t="s">
        <v>5141</v>
      </c>
      <c r="G13917" s="7" t="s">
        <v>5401</v>
      </c>
      <c r="H13917" s="8" t="s">
        <v>3041</v>
      </c>
      <c r="I13917" s="8" t="s">
        <v>17881</v>
      </c>
      <c r="J13917" s="19">
        <v>6</v>
      </c>
      <c r="K13917" s="19" t="s">
        <v>7738</v>
      </c>
      <c r="L13917" s="11"/>
      <c r="M13917" s="11"/>
      <c r="N13917" s="24"/>
      <c r="P13917" s="32"/>
      <c r="T13917" s="19"/>
      <c r="U13917" s="3">
        <v>337</v>
      </c>
      <c r="X13917" t="str">
        <f t="shared" si="846"/>
        <v/>
      </c>
      <c r="Z13917" t="str">
        <f t="shared" si="847"/>
        <v/>
      </c>
      <c r="AB13917" s="9"/>
      <c r="AC13917" t="s">
        <v>3041</v>
      </c>
      <c r="AD13917">
        <f t="shared" si="845"/>
        <v>0</v>
      </c>
      <c r="AF13917" s="3"/>
      <c r="AG13917" t="s">
        <v>3887</v>
      </c>
      <c r="AH13917" s="9" t="s">
        <v>4613</v>
      </c>
    </row>
    <row r="13918" spans="1:34" ht="10.95" customHeight="1" outlineLevel="1" x14ac:dyDescent="0.25">
      <c r="A13918" t="s">
        <v>8039</v>
      </c>
      <c r="C13918" s="3" t="s">
        <v>12986</v>
      </c>
      <c r="D13918" s="3">
        <v>342</v>
      </c>
      <c r="E13918" s="9">
        <v>1993</v>
      </c>
      <c r="F13918" s="7" t="s">
        <v>2977</v>
      </c>
      <c r="G13918" s="7" t="s">
        <v>5401</v>
      </c>
      <c r="H13918" s="8" t="s">
        <v>3041</v>
      </c>
      <c r="I13918" s="8" t="s">
        <v>17882</v>
      </c>
      <c r="J13918" s="19">
        <v>6</v>
      </c>
      <c r="K13918" s="19" t="s">
        <v>7738</v>
      </c>
      <c r="L13918" s="11"/>
      <c r="M13918" s="11"/>
      <c r="N13918" s="24"/>
      <c r="P13918" s="32"/>
      <c r="T13918" s="19"/>
      <c r="U13918" s="3">
        <v>366</v>
      </c>
      <c r="X13918" t="str">
        <f t="shared" si="846"/>
        <v/>
      </c>
      <c r="Z13918" t="str">
        <f t="shared" si="847"/>
        <v/>
      </c>
      <c r="AB13918" s="9"/>
      <c r="AC13918" t="s">
        <v>3041</v>
      </c>
      <c r="AD13918">
        <f t="shared" si="845"/>
        <v>0</v>
      </c>
      <c r="AF13918" s="3"/>
      <c r="AG13918" t="s">
        <v>3887</v>
      </c>
      <c r="AH13918" s="9" t="s">
        <v>4613</v>
      </c>
    </row>
    <row r="13919" spans="1:34" ht="10.95" customHeight="1" outlineLevel="1" x14ac:dyDescent="0.25">
      <c r="A13919" t="s">
        <v>8039</v>
      </c>
      <c r="C13919" s="3" t="s">
        <v>12986</v>
      </c>
      <c r="D13919" s="3">
        <v>344</v>
      </c>
      <c r="E13919" s="9">
        <v>1993</v>
      </c>
      <c r="F13919" s="7" t="s">
        <v>70</v>
      </c>
      <c r="G13919" s="7" t="s">
        <v>5401</v>
      </c>
      <c r="H13919" s="8" t="s">
        <v>3041</v>
      </c>
      <c r="I13919" s="8" t="s">
        <v>17882</v>
      </c>
      <c r="J13919" s="19">
        <v>6</v>
      </c>
      <c r="K13919" s="19" t="s">
        <v>7738</v>
      </c>
      <c r="L13919" s="11"/>
      <c r="M13919" s="11"/>
      <c r="N13919" s="24"/>
      <c r="P13919" s="32"/>
      <c r="T13919" s="19"/>
      <c r="U13919" s="3">
        <v>368</v>
      </c>
      <c r="X13919" t="str">
        <f t="shared" si="846"/>
        <v/>
      </c>
      <c r="Z13919" t="str">
        <f t="shared" si="847"/>
        <v/>
      </c>
      <c r="AB13919" s="9"/>
      <c r="AC13919" t="s">
        <v>3041</v>
      </c>
      <c r="AD13919">
        <f t="shared" si="845"/>
        <v>0</v>
      </c>
      <c r="AF13919" s="3"/>
      <c r="AG13919" t="s">
        <v>3887</v>
      </c>
      <c r="AH13919" s="9" t="s">
        <v>4925</v>
      </c>
    </row>
    <row r="13920" spans="1:34" ht="10.95" customHeight="1" outlineLevel="1" x14ac:dyDescent="0.25">
      <c r="A13920" t="s">
        <v>8039</v>
      </c>
      <c r="C13920" s="3" t="s">
        <v>12986</v>
      </c>
      <c r="D13920" s="3">
        <v>467</v>
      </c>
      <c r="E13920" s="9">
        <v>1999</v>
      </c>
      <c r="F13920" s="7" t="s">
        <v>5299</v>
      </c>
      <c r="G13920" s="7" t="s">
        <v>5401</v>
      </c>
      <c r="H13920" s="8" t="s">
        <v>3041</v>
      </c>
      <c r="I13920" s="8" t="s">
        <v>8173</v>
      </c>
      <c r="J13920" s="19">
        <v>6</v>
      </c>
      <c r="K13920" s="19" t="s">
        <v>7738</v>
      </c>
      <c r="L13920" s="11"/>
      <c r="M13920" s="11"/>
      <c r="N13920" s="24"/>
      <c r="P13920" s="32"/>
      <c r="T13920" s="19"/>
      <c r="U13920" s="3">
        <v>458</v>
      </c>
      <c r="X13920" t="str">
        <f t="shared" si="846"/>
        <v/>
      </c>
      <c r="Z13920" t="str">
        <f t="shared" si="847"/>
        <v/>
      </c>
      <c r="AB13920" s="9"/>
      <c r="AC13920" t="s">
        <v>3041</v>
      </c>
      <c r="AD13920">
        <f t="shared" si="845"/>
        <v>0</v>
      </c>
      <c r="AF13920" s="3"/>
      <c r="AG13920" t="s">
        <v>3887</v>
      </c>
      <c r="AH13920" s="9" t="s">
        <v>4925</v>
      </c>
    </row>
    <row r="13921" spans="1:48" ht="10.95" customHeight="1" outlineLevel="1" x14ac:dyDescent="0.25">
      <c r="A13921" t="s">
        <v>8039</v>
      </c>
      <c r="C13921" s="3" t="s">
        <v>12986</v>
      </c>
      <c r="D13921" s="3" t="s">
        <v>17883</v>
      </c>
      <c r="E13921" s="9">
        <v>2001</v>
      </c>
      <c r="F13921" s="7" t="s">
        <v>17884</v>
      </c>
      <c r="G13921" s="7" t="s">
        <v>5401</v>
      </c>
      <c r="H13921" s="8" t="s">
        <v>17885</v>
      </c>
      <c r="I13921" s="8" t="s">
        <v>17886</v>
      </c>
      <c r="J13921" s="19">
        <v>3</v>
      </c>
      <c r="K13921" s="19" t="s">
        <v>7738</v>
      </c>
      <c r="L13921" s="11"/>
      <c r="M13921" s="11"/>
      <c r="N13921" s="24"/>
      <c r="P13921" s="32"/>
      <c r="T13921" s="19"/>
      <c r="U13921" s="3"/>
      <c r="X13921" t="str">
        <f t="shared" si="846"/>
        <v/>
      </c>
      <c r="Z13921">
        <f t="shared" si="847"/>
        <v>1</v>
      </c>
      <c r="AB13921" s="9"/>
      <c r="AC13921" t="s">
        <v>17885</v>
      </c>
      <c r="AD13921">
        <f t="shared" si="845"/>
        <v>0</v>
      </c>
      <c r="AF13921" s="3"/>
      <c r="AH13921" s="9"/>
    </row>
    <row r="13922" spans="1:48" ht="10.95" customHeight="1" outlineLevel="1" x14ac:dyDescent="0.25">
      <c r="A13922" t="s">
        <v>8039</v>
      </c>
      <c r="C13922" s="3" t="s">
        <v>12986</v>
      </c>
      <c r="D13922" s="3">
        <v>653</v>
      </c>
      <c r="E13922" s="9">
        <v>2002</v>
      </c>
      <c r="F13922" s="7" t="s">
        <v>6023</v>
      </c>
      <c r="G13922" s="7" t="s">
        <v>5401</v>
      </c>
      <c r="H13922" s="8" t="s">
        <v>2192</v>
      </c>
      <c r="I13922" s="8" t="s">
        <v>7143</v>
      </c>
      <c r="J13922" s="19">
        <v>1</v>
      </c>
      <c r="K13922" s="19" t="s">
        <v>7738</v>
      </c>
      <c r="L13922" s="11"/>
      <c r="M13922" s="11"/>
      <c r="N13922" s="24"/>
      <c r="P13922" s="32"/>
      <c r="T13922" s="19"/>
      <c r="U13922" s="3">
        <v>535</v>
      </c>
      <c r="X13922" t="str">
        <f t="shared" si="846"/>
        <v/>
      </c>
      <c r="Z13922" t="str">
        <f t="shared" si="847"/>
        <v/>
      </c>
      <c r="AB13922" s="9"/>
      <c r="AC13922" t="s">
        <v>2192</v>
      </c>
      <c r="AD13922">
        <f t="shared" si="845"/>
        <v>0</v>
      </c>
      <c r="AF13922" s="3"/>
      <c r="AG13922" t="s">
        <v>747</v>
      </c>
      <c r="AH13922" s="9" t="s">
        <v>4925</v>
      </c>
    </row>
    <row r="13923" spans="1:48" ht="10.95" customHeight="1" outlineLevel="1" x14ac:dyDescent="0.25">
      <c r="A13923" t="s">
        <v>8039</v>
      </c>
      <c r="C13923" s="3" t="s">
        <v>12986</v>
      </c>
      <c r="D13923" s="3" t="s">
        <v>17887</v>
      </c>
      <c r="E13923" s="9">
        <v>2002</v>
      </c>
      <c r="F13923" s="7" t="s">
        <v>17570</v>
      </c>
      <c r="G13923" s="7" t="s">
        <v>5401</v>
      </c>
      <c r="H13923" s="8" t="s">
        <v>2192</v>
      </c>
      <c r="I13923" s="8" t="s">
        <v>7143</v>
      </c>
      <c r="J13923" s="19">
        <v>1</v>
      </c>
      <c r="K13923" s="19" t="s">
        <v>7738</v>
      </c>
      <c r="L13923" s="11"/>
      <c r="M13923" s="11"/>
      <c r="N13923" s="24"/>
      <c r="P13923" s="32"/>
      <c r="T13923" s="19"/>
      <c r="U13923" s="3"/>
      <c r="X13923" t="str">
        <f t="shared" si="846"/>
        <v/>
      </c>
      <c r="Z13923">
        <f t="shared" si="847"/>
        <v>1</v>
      </c>
      <c r="AB13923" s="9"/>
      <c r="AC13923" t="s">
        <v>2192</v>
      </c>
      <c r="AD13923">
        <f t="shared" si="845"/>
        <v>0</v>
      </c>
      <c r="AF13923" s="3"/>
      <c r="AH13923" s="9"/>
    </row>
    <row r="13924" spans="1:48" ht="10.95" customHeight="1" outlineLevel="1" x14ac:dyDescent="0.25">
      <c r="A13924" t="s">
        <v>8039</v>
      </c>
      <c r="C13924" s="3" t="s">
        <v>12986</v>
      </c>
      <c r="D13924" s="3">
        <v>1020</v>
      </c>
      <c r="E13924" s="9">
        <v>2009</v>
      </c>
      <c r="F13924" s="7" t="s">
        <v>5299</v>
      </c>
      <c r="G13924" s="7" t="s">
        <v>5401</v>
      </c>
      <c r="H13924" s="8" t="s">
        <v>17354</v>
      </c>
      <c r="I13924" s="8" t="s">
        <v>17888</v>
      </c>
      <c r="J13924" s="19">
        <v>5</v>
      </c>
      <c r="K13924" s="19" t="s">
        <v>7738</v>
      </c>
      <c r="L13924" s="11"/>
      <c r="M13924" s="11"/>
      <c r="N13924" s="24"/>
      <c r="P13924" s="32"/>
      <c r="T13924" s="19"/>
      <c r="U13924" s="3"/>
      <c r="X13924" t="str">
        <f t="shared" si="846"/>
        <v/>
      </c>
      <c r="Z13924" t="str">
        <f t="shared" si="847"/>
        <v/>
      </c>
      <c r="AB13924" s="9"/>
      <c r="AC13924" t="s">
        <v>17354</v>
      </c>
      <c r="AD13924">
        <f t="shared" si="845"/>
        <v>0</v>
      </c>
      <c r="AF13924" s="3"/>
      <c r="AH13924" s="9"/>
    </row>
    <row r="13925" spans="1:48" ht="10.95" customHeight="1" outlineLevel="1" x14ac:dyDescent="0.25">
      <c r="A13925" t="s">
        <v>8039</v>
      </c>
      <c r="C13925" s="3" t="s">
        <v>12986</v>
      </c>
      <c r="D13925" s="3">
        <v>1042</v>
      </c>
      <c r="E13925" s="9">
        <v>2009</v>
      </c>
      <c r="F13925" s="7" t="s">
        <v>4650</v>
      </c>
      <c r="G13925" s="7" t="s">
        <v>5401</v>
      </c>
      <c r="H13925" s="8" t="s">
        <v>17861</v>
      </c>
      <c r="I13925" s="8" t="s">
        <v>7084</v>
      </c>
      <c r="J13925" s="19">
        <v>6</v>
      </c>
      <c r="K13925" s="19" t="s">
        <v>7738</v>
      </c>
      <c r="L13925" s="11"/>
      <c r="M13925" s="11"/>
      <c r="N13925" s="24"/>
      <c r="P13925" s="32"/>
      <c r="T13925" s="19"/>
      <c r="U13925" s="3"/>
      <c r="X13925" t="str">
        <f t="shared" si="846"/>
        <v/>
      </c>
      <c r="Z13925" t="str">
        <f t="shared" si="847"/>
        <v/>
      </c>
      <c r="AB13925" s="9"/>
      <c r="AC13925" t="s">
        <v>17861</v>
      </c>
      <c r="AD13925">
        <f t="shared" si="845"/>
        <v>0</v>
      </c>
      <c r="AF13925" s="3"/>
      <c r="AH13925" s="9"/>
    </row>
    <row r="13926" spans="1:48" ht="10.95" customHeight="1" outlineLevel="1" x14ac:dyDescent="0.25">
      <c r="A13926" t="s">
        <v>8039</v>
      </c>
      <c r="C13926" s="3" t="s">
        <v>12986</v>
      </c>
      <c r="D13926" s="3">
        <v>1192</v>
      </c>
      <c r="E13926" s="9">
        <v>2011</v>
      </c>
      <c r="F13926" s="7" t="s">
        <v>544</v>
      </c>
      <c r="G13926" s="7" t="s">
        <v>5401</v>
      </c>
      <c r="H13926" s="8" t="s">
        <v>5402</v>
      </c>
      <c r="I13926" s="8" t="s">
        <v>17889</v>
      </c>
      <c r="J13926" s="19">
        <v>1</v>
      </c>
      <c r="K13926" s="19" t="s">
        <v>7738</v>
      </c>
      <c r="L13926" s="11"/>
      <c r="M13926" s="11"/>
      <c r="N13926" s="24"/>
      <c r="P13926" s="32"/>
      <c r="T13926" s="19"/>
      <c r="U13926" s="3"/>
      <c r="X13926" t="str">
        <f t="shared" si="846"/>
        <v/>
      </c>
      <c r="Z13926" t="str">
        <f t="shared" si="847"/>
        <v/>
      </c>
      <c r="AB13926" s="9"/>
      <c r="AC13926" t="s">
        <v>5402</v>
      </c>
      <c r="AD13926">
        <f t="shared" si="845"/>
        <v>1</v>
      </c>
      <c r="AF13926" s="3"/>
      <c r="AH13926" s="9"/>
    </row>
    <row r="13927" spans="1:48" ht="10.95" customHeight="1" outlineLevel="1" x14ac:dyDescent="0.25">
      <c r="A13927" t="s">
        <v>8039</v>
      </c>
      <c r="C13927" s="3" t="s">
        <v>12986</v>
      </c>
      <c r="D13927" s="3" t="s">
        <v>17890</v>
      </c>
      <c r="E13927" s="9">
        <v>2011</v>
      </c>
      <c r="F13927" s="7" t="s">
        <v>13107</v>
      </c>
      <c r="G13927" s="7" t="s">
        <v>5401</v>
      </c>
      <c r="H13927" s="8" t="s">
        <v>5402</v>
      </c>
      <c r="I13927" s="8" t="s">
        <v>17889</v>
      </c>
      <c r="J13927" s="19">
        <v>1</v>
      </c>
      <c r="K13927" s="19" t="s">
        <v>7738</v>
      </c>
      <c r="L13927" s="11"/>
      <c r="M13927" s="11"/>
      <c r="N13927" s="24"/>
      <c r="P13927" s="32"/>
      <c r="T13927" s="19"/>
      <c r="U13927" s="3"/>
      <c r="X13927" t="str">
        <f t="shared" si="846"/>
        <v/>
      </c>
      <c r="Z13927">
        <f t="shared" si="847"/>
        <v>1</v>
      </c>
      <c r="AB13927" s="9"/>
      <c r="AC13927" t="s">
        <v>5402</v>
      </c>
      <c r="AD13927">
        <f t="shared" si="845"/>
        <v>1</v>
      </c>
      <c r="AF13927" s="3"/>
      <c r="AH13927" s="9"/>
    </row>
    <row r="13928" spans="1:48" ht="10.95" customHeight="1" outlineLevel="1" x14ac:dyDescent="0.25">
      <c r="A13928" t="s">
        <v>8039</v>
      </c>
      <c r="C13928" s="3" t="s">
        <v>12986</v>
      </c>
      <c r="D13928" s="3">
        <v>1339</v>
      </c>
      <c r="E13928" s="9">
        <v>2014</v>
      </c>
      <c r="F13928" s="7" t="s">
        <v>5282</v>
      </c>
      <c r="G13928" s="7" t="s">
        <v>5401</v>
      </c>
      <c r="H13928" s="8" t="s">
        <v>17837</v>
      </c>
      <c r="I13928" s="8" t="s">
        <v>17891</v>
      </c>
      <c r="J13928" s="19">
        <v>1</v>
      </c>
      <c r="K13928" s="19" t="s">
        <v>7738</v>
      </c>
      <c r="L13928" s="11"/>
      <c r="M13928" s="11"/>
      <c r="N13928" s="24"/>
      <c r="P13928" s="32"/>
      <c r="T13928" s="19"/>
      <c r="U13928" s="3"/>
      <c r="X13928" t="str">
        <f t="shared" si="846"/>
        <v/>
      </c>
      <c r="Z13928" t="str">
        <f t="shared" si="847"/>
        <v/>
      </c>
      <c r="AB13928" s="9"/>
      <c r="AC13928" t="s">
        <v>17837</v>
      </c>
      <c r="AD13928">
        <f t="shared" si="845"/>
        <v>0</v>
      </c>
      <c r="AF13928" s="3"/>
      <c r="AH13928" s="9"/>
    </row>
    <row r="13929" spans="1:48" ht="10.95" customHeight="1" outlineLevel="1" x14ac:dyDescent="0.25">
      <c r="A13929" t="s">
        <v>8039</v>
      </c>
      <c r="C13929" s="3" t="s">
        <v>12986</v>
      </c>
      <c r="D13929" s="3" t="s">
        <v>17892</v>
      </c>
      <c r="E13929" s="9">
        <v>2014</v>
      </c>
      <c r="F13929" s="7" t="s">
        <v>17893</v>
      </c>
      <c r="G13929" s="7" t="s">
        <v>5401</v>
      </c>
      <c r="H13929" s="8" t="s">
        <v>17837</v>
      </c>
      <c r="I13929" s="8" t="s">
        <v>17891</v>
      </c>
      <c r="J13929" s="19">
        <v>1</v>
      </c>
      <c r="K13929" s="19" t="s">
        <v>7738</v>
      </c>
      <c r="L13929" s="11"/>
      <c r="M13929" s="11"/>
      <c r="N13929" s="24"/>
      <c r="P13929" s="32"/>
      <c r="T13929" s="19"/>
      <c r="U13929" s="3"/>
      <c r="X13929" t="str">
        <f t="shared" si="846"/>
        <v/>
      </c>
      <c r="Z13929">
        <f t="shared" si="847"/>
        <v>1</v>
      </c>
      <c r="AB13929" s="9"/>
      <c r="AC13929" t="s">
        <v>17837</v>
      </c>
      <c r="AD13929">
        <f t="shared" si="845"/>
        <v>0</v>
      </c>
      <c r="AF13929" s="3"/>
      <c r="AH13929" s="9"/>
    </row>
    <row r="13930" spans="1:48" ht="10.95" customHeight="1" outlineLevel="1" x14ac:dyDescent="0.25">
      <c r="A13930" t="s">
        <v>8039</v>
      </c>
      <c r="C13930" s="3" t="s">
        <v>12986</v>
      </c>
      <c r="D13930" s="3">
        <v>1459</v>
      </c>
      <c r="E13930" s="9">
        <v>2015</v>
      </c>
      <c r="F13930" s="7" t="s">
        <v>6317</v>
      </c>
      <c r="G13930" s="7" t="s">
        <v>5401</v>
      </c>
      <c r="H13930" s="8" t="s">
        <v>17895</v>
      </c>
      <c r="I13930" s="8" t="s">
        <v>17894</v>
      </c>
      <c r="J13930" s="19">
        <v>3</v>
      </c>
      <c r="K13930" s="19" t="s">
        <v>7738</v>
      </c>
      <c r="L13930" s="11"/>
      <c r="M13930" s="11"/>
      <c r="N13930" s="24"/>
      <c r="P13930" s="32"/>
      <c r="T13930" s="19"/>
      <c r="U13930" s="3"/>
      <c r="X13930" t="str">
        <f t="shared" si="846"/>
        <v/>
      </c>
      <c r="Z13930" t="str">
        <f t="shared" si="847"/>
        <v/>
      </c>
      <c r="AB13930" s="9"/>
      <c r="AC13930" t="s">
        <v>17895</v>
      </c>
      <c r="AD13930">
        <f t="shared" si="845"/>
        <v>0</v>
      </c>
      <c r="AF13930" s="3"/>
      <c r="AH13930" s="9"/>
    </row>
    <row r="13931" spans="1:48" ht="10.95" customHeight="1" outlineLevel="1" x14ac:dyDescent="0.25">
      <c r="A13931" t="s">
        <v>8039</v>
      </c>
      <c r="C13931" s="3" t="s">
        <v>12986</v>
      </c>
      <c r="D13931" s="3">
        <v>1460</v>
      </c>
      <c r="E13931" s="9">
        <v>2015</v>
      </c>
      <c r="F13931" s="7" t="s">
        <v>5855</v>
      </c>
      <c r="G13931" s="7" t="s">
        <v>5401</v>
      </c>
      <c r="H13931" s="8" t="s">
        <v>17895</v>
      </c>
      <c r="I13931" s="8" t="s">
        <v>17894</v>
      </c>
      <c r="J13931" s="19">
        <v>3</v>
      </c>
      <c r="K13931" s="19" t="s">
        <v>7738</v>
      </c>
      <c r="L13931" s="11"/>
      <c r="M13931" s="11"/>
      <c r="N13931" s="24"/>
      <c r="P13931" s="32"/>
      <c r="T13931" s="19"/>
      <c r="U13931" s="3"/>
      <c r="X13931" t="str">
        <f t="shared" si="846"/>
        <v/>
      </c>
      <c r="Z13931" t="str">
        <f t="shared" si="847"/>
        <v/>
      </c>
      <c r="AB13931" s="9"/>
      <c r="AC13931" t="s">
        <v>17895</v>
      </c>
      <c r="AD13931">
        <f t="shared" si="845"/>
        <v>0</v>
      </c>
      <c r="AF13931" s="3"/>
      <c r="AH13931" s="9"/>
    </row>
    <row r="13932" spans="1:48" ht="10.95" customHeight="1" outlineLevel="1" x14ac:dyDescent="0.25">
      <c r="A13932" t="s">
        <v>8039</v>
      </c>
      <c r="C13932" s="3" t="s">
        <v>12986</v>
      </c>
      <c r="D13932" s="3" t="s">
        <v>18885</v>
      </c>
      <c r="E13932" s="9">
        <v>2015</v>
      </c>
      <c r="F13932" s="7" t="s">
        <v>13143</v>
      </c>
      <c r="G13932" s="7" t="s">
        <v>5401</v>
      </c>
      <c r="H13932" s="8" t="s">
        <v>17895</v>
      </c>
      <c r="I13932" s="8" t="s">
        <v>17894</v>
      </c>
      <c r="J13932" s="19">
        <v>3</v>
      </c>
      <c r="K13932" s="19" t="s">
        <v>7738</v>
      </c>
      <c r="L13932" s="11"/>
      <c r="M13932" s="11"/>
      <c r="N13932" s="24"/>
      <c r="P13932" s="32"/>
      <c r="T13932" s="19"/>
      <c r="U13932" s="3"/>
      <c r="X13932" t="str">
        <f t="shared" si="846"/>
        <v/>
      </c>
      <c r="Z13932">
        <f t="shared" si="847"/>
        <v>1</v>
      </c>
      <c r="AB13932" s="9"/>
      <c r="AC13932" t="s">
        <v>17895</v>
      </c>
      <c r="AD13932">
        <f t="shared" si="845"/>
        <v>0</v>
      </c>
      <c r="AF13932" s="3"/>
      <c r="AH13932" s="9"/>
    </row>
    <row r="13933" spans="1:48" ht="10.95" customHeight="1" outlineLevel="1" x14ac:dyDescent="0.25">
      <c r="A13933" t="s">
        <v>8039</v>
      </c>
      <c r="C13933" s="3" t="s">
        <v>12986</v>
      </c>
      <c r="D13933" s="3">
        <v>1555</v>
      </c>
      <c r="E13933" s="9">
        <v>2016</v>
      </c>
      <c r="F13933" s="7" t="s">
        <v>13143</v>
      </c>
      <c r="G13933" s="7" t="s">
        <v>5401</v>
      </c>
      <c r="H13933" s="8" t="s">
        <v>17897</v>
      </c>
      <c r="I13933" s="8" t="s">
        <v>17896</v>
      </c>
      <c r="J13933" s="19">
        <v>1</v>
      </c>
      <c r="K13933" s="19" t="s">
        <v>7738</v>
      </c>
      <c r="L13933" s="11"/>
      <c r="M13933" s="11"/>
      <c r="N13933" s="24"/>
      <c r="P13933" s="32"/>
      <c r="T13933" s="19"/>
      <c r="U13933" s="3"/>
      <c r="X13933" t="str">
        <f t="shared" si="846"/>
        <v/>
      </c>
      <c r="Z13933">
        <f t="shared" si="847"/>
        <v>1</v>
      </c>
      <c r="AB13933" s="9"/>
      <c r="AC13933" t="s">
        <v>17897</v>
      </c>
      <c r="AD13933">
        <f t="shared" si="845"/>
        <v>0</v>
      </c>
      <c r="AF13933" s="3"/>
      <c r="AH13933" s="9"/>
    </row>
    <row r="13934" spans="1:48" ht="10.95" customHeight="1" x14ac:dyDescent="0.25">
      <c r="A13934" t="s">
        <v>17866</v>
      </c>
      <c r="B13934" t="s">
        <v>13028</v>
      </c>
      <c r="C13934" s="3" t="s">
        <v>12986</v>
      </c>
      <c r="E13934" s="9"/>
      <c r="F13934" s="7"/>
      <c r="G13934" s="7"/>
      <c r="H13934" s="8"/>
      <c r="I13934" s="8"/>
      <c r="J13934" s="19"/>
      <c r="K13934" s="19"/>
      <c r="L13934" s="11"/>
      <c r="M13934" s="11">
        <f>SUM(L13935:L13949)</f>
        <v>54</v>
      </c>
      <c r="N13934" s="24">
        <v>107</v>
      </c>
      <c r="O13934">
        <f>COUNTIF(K13935:K13949,"*")</f>
        <v>15</v>
      </c>
      <c r="P13934" s="32">
        <f>O13934/N13934</f>
        <v>0.14018691588785046</v>
      </c>
      <c r="Q13934">
        <f>COUNTIF(K13935:K13949,"Y")+COUNTIF(K13935:K13949,"S")</f>
        <v>9</v>
      </c>
      <c r="T13934" s="20" t="s">
        <v>7738</v>
      </c>
      <c r="U13934" s="3"/>
      <c r="V13934" t="s">
        <v>18512</v>
      </c>
      <c r="X13934" t="str">
        <f t="shared" si="846"/>
        <v/>
      </c>
      <c r="Z13934" t="str">
        <f t="shared" si="847"/>
        <v/>
      </c>
      <c r="AB13934" s="9"/>
      <c r="AE13934">
        <f>COUNTIF(AD13935:AD13949,"1")</f>
        <v>0</v>
      </c>
      <c r="AF13934" s="3"/>
      <c r="AH13934" s="9"/>
      <c r="AI13934">
        <f>COUNTIF($J13935:$J13949,"1")-COUNTIFS($J13935:$J13949,"1",$K13935:$K13949,"V")</f>
        <v>0</v>
      </c>
      <c r="AJ13934">
        <f>COUNTIFS($J13935:$J13949,"1",$K13935:$K13949,"Y")+COUNTIFS($J13935:$J13949,"1",$K13935:$K13949,"s")</f>
        <v>0</v>
      </c>
      <c r="AK13934">
        <f>COUNTIF($J13935:$J13949,"2")-COUNTIFS($J13935:$J13949,"2",$K13935:$K13949,"V")</f>
        <v>0</v>
      </c>
      <c r="AL13934">
        <f>COUNTIFS($J13935:$J13949,"2",$K13935:$K13949,"Y")+COUNTIFS($J13935:$J13949,"2",$K13935:$K13949,"s")</f>
        <v>0</v>
      </c>
      <c r="AM13934">
        <f>COUNTIF($J13935:$J13949,"3")-COUNTIFS($J13935:$J13949,"3",$K13935:$K13949,"V")</f>
        <v>13</v>
      </c>
      <c r="AN13934">
        <f>COUNTIFS($J13935:$J13949,"3",$K13935:$K13949,"Y")+COUNTIFS($J13935:$J13949,"3",$K13935:$K13949,"s")</f>
        <v>9</v>
      </c>
      <c r="AO13934">
        <f>COUNTIF($J13935:$J13949,"4")-COUNTIFS($J13935:$J13949,"4",$K13935:$K13949,"V")</f>
        <v>0</v>
      </c>
      <c r="AP13934">
        <f>COUNTIFS($J13935:$J13949,"4",$K13935:$K13949,"Y")+COUNTIFS($J13935:$J13949,"4",$K13935:$K13949,"s")</f>
        <v>0</v>
      </c>
      <c r="AQ13934">
        <f>COUNTIF($J13935:$J13949,"5")-COUNTIFS($J13935:$J13949,"5",$K13935:$K13949,"V")</f>
        <v>0</v>
      </c>
      <c r="AR13934">
        <f>COUNTIFS($J13935:$J13949,"5",$K13935:$K13949,"Y")+COUNTIFS($J13935:$J13949,"5",$K13935:$K13949,"s")</f>
        <v>0</v>
      </c>
      <c r="AS13934">
        <f>COUNTIF($J13935:$J13949,"6")-COUNTIFS($J13935:$J13949,"6",$K13935:$K13949,"V")</f>
        <v>2</v>
      </c>
      <c r="AT13934">
        <f>COUNTIFS($J13935:$J13949,"6",$K13935:$K13949,"Y")+COUNTIFS($J13935:$J13949,"6",$K13935:$K13949,"s")</f>
        <v>0</v>
      </c>
      <c r="AU13934">
        <f>COUNTIF($J13935:$J13949,"7")-COUNTIFS($J13935:$J13949,"7",$K13935:$K13949,"V")</f>
        <v>0</v>
      </c>
      <c r="AV13934">
        <f>COUNTIFS($J13935:$J13949,"7",$K13935:$K13949,"Y")+COUNTIFS($J13935:$J13949,"7",$K13935:$K13949,"s")</f>
        <v>0</v>
      </c>
    </row>
    <row r="13935" spans="1:48" ht="10.95" customHeight="1" outlineLevel="1" x14ac:dyDescent="0.25">
      <c r="A13935" t="s">
        <v>8040</v>
      </c>
      <c r="C13935" s="3" t="s">
        <v>12986</v>
      </c>
      <c r="D13935" s="3">
        <v>52</v>
      </c>
      <c r="E13935" s="9">
        <v>1923</v>
      </c>
      <c r="F13935" s="7" t="s">
        <v>1533</v>
      </c>
      <c r="G13935" s="7" t="s">
        <v>3046</v>
      </c>
      <c r="H13935" s="8" t="s">
        <v>1284</v>
      </c>
      <c r="I13935" s="8" t="s">
        <v>17865</v>
      </c>
      <c r="J13935" s="19">
        <v>3</v>
      </c>
      <c r="K13935" s="19" t="s">
        <v>7736</v>
      </c>
      <c r="L13935" s="11">
        <v>6</v>
      </c>
      <c r="M13935" s="11"/>
      <c r="N13935" s="24"/>
      <c r="P13935" s="32"/>
      <c r="T13935" s="19"/>
      <c r="U13935" s="3">
        <v>52</v>
      </c>
      <c r="X13935" t="str">
        <f t="shared" si="846"/>
        <v/>
      </c>
      <c r="Z13935" t="str">
        <f t="shared" si="847"/>
        <v/>
      </c>
      <c r="AB13935" s="9"/>
      <c r="AC13935" t="s">
        <v>1284</v>
      </c>
      <c r="AD13935">
        <f t="shared" ref="AD13935:AD13949" si="848">COUNTIF(H13935,"*Fuji*")</f>
        <v>0</v>
      </c>
      <c r="AF13935" s="3"/>
      <c r="AG13935" t="s">
        <v>3887</v>
      </c>
      <c r="AH13935" s="9" t="s">
        <v>4925</v>
      </c>
    </row>
    <row r="13936" spans="1:48" ht="10.95" customHeight="1" outlineLevel="1" x14ac:dyDescent="0.25">
      <c r="A13936" t="s">
        <v>8040</v>
      </c>
      <c r="C13936" s="3" t="s">
        <v>12986</v>
      </c>
      <c r="D13936" s="3">
        <v>53</v>
      </c>
      <c r="E13936" s="9">
        <v>1923</v>
      </c>
      <c r="F13936" s="7" t="s">
        <v>1101</v>
      </c>
      <c r="G13936" s="7" t="s">
        <v>1285</v>
      </c>
      <c r="H13936" s="8" t="s">
        <v>1284</v>
      </c>
      <c r="I13936" s="8" t="s">
        <v>17865</v>
      </c>
      <c r="J13936" s="19">
        <v>3</v>
      </c>
      <c r="K13936" s="19" t="s">
        <v>7736</v>
      </c>
      <c r="L13936" s="11">
        <v>6</v>
      </c>
      <c r="M13936" s="11"/>
      <c r="N13936" s="24"/>
      <c r="P13936" s="32"/>
      <c r="T13936" s="19"/>
      <c r="U13936" s="3">
        <v>53</v>
      </c>
      <c r="X13936" t="str">
        <f t="shared" si="846"/>
        <v/>
      </c>
      <c r="Z13936" t="str">
        <f t="shared" si="847"/>
        <v/>
      </c>
      <c r="AB13936" s="9"/>
      <c r="AC13936" t="s">
        <v>1284</v>
      </c>
      <c r="AD13936">
        <f t="shared" si="848"/>
        <v>0</v>
      </c>
      <c r="AF13936" s="3"/>
      <c r="AG13936" t="s">
        <v>3887</v>
      </c>
      <c r="AH13936" s="9" t="s">
        <v>4925</v>
      </c>
    </row>
    <row r="13937" spans="1:48" ht="10.95" customHeight="1" outlineLevel="1" x14ac:dyDescent="0.25">
      <c r="A13937" t="s">
        <v>8040</v>
      </c>
      <c r="C13937" s="3" t="s">
        <v>12986</v>
      </c>
      <c r="D13937" s="3">
        <v>54</v>
      </c>
      <c r="E13937" s="9">
        <v>1923</v>
      </c>
      <c r="F13937" s="7" t="s">
        <v>1103</v>
      </c>
      <c r="G13937" s="7" t="s">
        <v>5108</v>
      </c>
      <c r="H13937" s="8" t="s">
        <v>1284</v>
      </c>
      <c r="I13937" s="8" t="s">
        <v>17865</v>
      </c>
      <c r="J13937" s="19">
        <v>3</v>
      </c>
      <c r="K13937" s="19" t="s">
        <v>7736</v>
      </c>
      <c r="L13937" s="11">
        <v>6</v>
      </c>
      <c r="M13937" s="11"/>
      <c r="N13937" s="24"/>
      <c r="P13937" s="32"/>
      <c r="T13937" s="19"/>
      <c r="U13937" s="3">
        <v>54</v>
      </c>
      <c r="X13937" t="str">
        <f t="shared" si="846"/>
        <v/>
      </c>
      <c r="Z13937" t="str">
        <f t="shared" si="847"/>
        <v/>
      </c>
      <c r="AB13937" s="9"/>
      <c r="AC13937" t="s">
        <v>1284</v>
      </c>
      <c r="AD13937">
        <f t="shared" si="848"/>
        <v>0</v>
      </c>
      <c r="AF13937" s="3"/>
      <c r="AG13937" t="s">
        <v>3887</v>
      </c>
      <c r="AH13937" s="9" t="s">
        <v>4925</v>
      </c>
    </row>
    <row r="13938" spans="1:48" ht="10.95" customHeight="1" outlineLevel="1" x14ac:dyDescent="0.25">
      <c r="A13938" t="s">
        <v>8040</v>
      </c>
      <c r="C13938" s="3" t="s">
        <v>12986</v>
      </c>
      <c r="D13938" s="3">
        <v>55</v>
      </c>
      <c r="E13938" s="9">
        <v>1923</v>
      </c>
      <c r="F13938" s="7" t="s">
        <v>639</v>
      </c>
      <c r="G13938" s="7" t="s">
        <v>1286</v>
      </c>
      <c r="H13938" s="8" t="s">
        <v>1284</v>
      </c>
      <c r="I13938" s="8" t="s">
        <v>17865</v>
      </c>
      <c r="J13938" s="19">
        <v>3</v>
      </c>
      <c r="K13938" s="19" t="s">
        <v>7736</v>
      </c>
      <c r="L13938" s="11">
        <v>6</v>
      </c>
      <c r="M13938" s="11"/>
      <c r="N13938" s="24"/>
      <c r="P13938" s="32"/>
      <c r="T13938" s="19"/>
      <c r="U13938" s="3">
        <v>55</v>
      </c>
      <c r="X13938" t="str">
        <f t="shared" si="846"/>
        <v/>
      </c>
      <c r="Z13938" t="str">
        <f t="shared" si="847"/>
        <v/>
      </c>
      <c r="AB13938" s="9"/>
      <c r="AC13938" t="s">
        <v>1284</v>
      </c>
      <c r="AD13938">
        <f t="shared" si="848"/>
        <v>0</v>
      </c>
      <c r="AF13938" s="3"/>
      <c r="AG13938" t="s">
        <v>3887</v>
      </c>
      <c r="AH13938" s="9" t="s">
        <v>4925</v>
      </c>
    </row>
    <row r="13939" spans="1:48" ht="10.95" customHeight="1" outlineLevel="1" x14ac:dyDescent="0.25">
      <c r="A13939" t="s">
        <v>8040</v>
      </c>
      <c r="C13939" s="3" t="s">
        <v>12986</v>
      </c>
      <c r="D13939" s="3">
        <v>56</v>
      </c>
      <c r="E13939" s="9">
        <v>1923</v>
      </c>
      <c r="F13939" s="7" t="s">
        <v>1287</v>
      </c>
      <c r="G13939" s="7" t="s">
        <v>6505</v>
      </c>
      <c r="H13939" s="8" t="s">
        <v>1284</v>
      </c>
      <c r="I13939" s="8" t="s">
        <v>17865</v>
      </c>
      <c r="J13939" s="19">
        <v>3</v>
      </c>
      <c r="K13939" s="19" t="s">
        <v>7736</v>
      </c>
      <c r="L13939" s="11">
        <v>6</v>
      </c>
      <c r="M13939" s="11"/>
      <c r="N13939" s="24"/>
      <c r="P13939" s="32"/>
      <c r="T13939" s="19"/>
      <c r="U13939" s="3">
        <v>56</v>
      </c>
      <c r="X13939" t="str">
        <f t="shared" si="846"/>
        <v/>
      </c>
      <c r="Z13939" t="str">
        <f t="shared" si="847"/>
        <v/>
      </c>
      <c r="AB13939" s="9"/>
      <c r="AC13939" t="s">
        <v>1284</v>
      </c>
      <c r="AD13939">
        <f t="shared" si="848"/>
        <v>0</v>
      </c>
      <c r="AF13939" s="3"/>
      <c r="AG13939" t="s">
        <v>3887</v>
      </c>
      <c r="AH13939" s="9" t="s">
        <v>4925</v>
      </c>
    </row>
    <row r="13940" spans="1:48" ht="10.95" customHeight="1" outlineLevel="1" x14ac:dyDescent="0.25">
      <c r="A13940" t="s">
        <v>8040</v>
      </c>
      <c r="C13940" s="3" t="s">
        <v>12986</v>
      </c>
      <c r="D13940" s="3">
        <v>57</v>
      </c>
      <c r="E13940" s="9">
        <v>1923</v>
      </c>
      <c r="F13940" s="7" t="s">
        <v>1106</v>
      </c>
      <c r="G13940" s="7" t="s">
        <v>5374</v>
      </c>
      <c r="H13940" s="8" t="s">
        <v>1284</v>
      </c>
      <c r="I13940" s="8" t="s">
        <v>17865</v>
      </c>
      <c r="J13940" s="19">
        <v>3</v>
      </c>
      <c r="K13940" s="19" t="s">
        <v>7736</v>
      </c>
      <c r="L13940" s="11">
        <v>6</v>
      </c>
      <c r="M13940" s="11"/>
      <c r="N13940" s="24"/>
      <c r="P13940" s="32"/>
      <c r="T13940" s="19"/>
      <c r="U13940" s="3">
        <v>57</v>
      </c>
      <c r="X13940" t="str">
        <f t="shared" si="846"/>
        <v/>
      </c>
      <c r="Z13940" t="str">
        <f t="shared" si="847"/>
        <v/>
      </c>
      <c r="AB13940" s="9"/>
      <c r="AC13940" t="s">
        <v>1284</v>
      </c>
      <c r="AD13940">
        <f t="shared" si="848"/>
        <v>0</v>
      </c>
      <c r="AF13940" s="3"/>
      <c r="AG13940" t="s">
        <v>3887</v>
      </c>
      <c r="AH13940" s="9" t="s">
        <v>4925</v>
      </c>
    </row>
    <row r="13941" spans="1:48" ht="10.95" customHeight="1" outlineLevel="1" x14ac:dyDescent="0.25">
      <c r="A13941" t="s">
        <v>8040</v>
      </c>
      <c r="C13941" s="3" t="s">
        <v>12986</v>
      </c>
      <c r="D13941" s="3">
        <v>58</v>
      </c>
      <c r="E13941" s="9">
        <v>1923</v>
      </c>
      <c r="F13941" s="7" t="s">
        <v>1109</v>
      </c>
      <c r="G13941" s="7" t="s">
        <v>4911</v>
      </c>
      <c r="H13941" s="8" t="s">
        <v>1284</v>
      </c>
      <c r="I13941" s="8" t="s">
        <v>17865</v>
      </c>
      <c r="J13941" s="19">
        <v>3</v>
      </c>
      <c r="K13941" s="19" t="s">
        <v>7736</v>
      </c>
      <c r="L13941" s="11">
        <v>6</v>
      </c>
      <c r="M13941" s="11"/>
      <c r="N13941" s="24"/>
      <c r="P13941" s="32"/>
      <c r="T13941" s="19"/>
      <c r="U13941" s="3">
        <v>58</v>
      </c>
      <c r="X13941" t="str">
        <f t="shared" si="846"/>
        <v/>
      </c>
      <c r="Z13941" t="str">
        <f t="shared" si="847"/>
        <v/>
      </c>
      <c r="AB13941" s="9"/>
      <c r="AC13941" t="s">
        <v>1284</v>
      </c>
      <c r="AD13941">
        <f t="shared" si="848"/>
        <v>0</v>
      </c>
      <c r="AF13941" s="3"/>
      <c r="AG13941" t="s">
        <v>3887</v>
      </c>
      <c r="AH13941" s="9" t="s">
        <v>4925</v>
      </c>
    </row>
    <row r="13942" spans="1:48" ht="10.95" customHeight="1" outlineLevel="1" x14ac:dyDescent="0.25">
      <c r="A13942" t="s">
        <v>8040</v>
      </c>
      <c r="C13942" s="3" t="s">
        <v>12986</v>
      </c>
      <c r="D13942" s="3">
        <v>59</v>
      </c>
      <c r="E13942" s="9">
        <v>1923</v>
      </c>
      <c r="F13942" s="7" t="s">
        <v>4619</v>
      </c>
      <c r="G13942" s="7" t="s">
        <v>2297</v>
      </c>
      <c r="H13942" s="8" t="s">
        <v>1284</v>
      </c>
      <c r="I13942" s="8" t="s">
        <v>17865</v>
      </c>
      <c r="J13942" s="19">
        <v>3</v>
      </c>
      <c r="K13942" s="19" t="s">
        <v>7736</v>
      </c>
      <c r="L13942" s="11">
        <v>6</v>
      </c>
      <c r="M13942" s="11"/>
      <c r="N13942" s="24"/>
      <c r="P13942" s="32"/>
      <c r="T13942" s="19"/>
      <c r="U13942" s="3">
        <v>59</v>
      </c>
      <c r="X13942" t="str">
        <f t="shared" si="846"/>
        <v/>
      </c>
      <c r="Z13942" t="str">
        <f t="shared" si="847"/>
        <v/>
      </c>
      <c r="AB13942" s="9"/>
      <c r="AC13942" t="s">
        <v>1284</v>
      </c>
      <c r="AD13942">
        <f t="shared" si="848"/>
        <v>0</v>
      </c>
      <c r="AF13942" s="3"/>
      <c r="AG13942" t="s">
        <v>3887</v>
      </c>
      <c r="AH13942" s="9" t="s">
        <v>4623</v>
      </c>
    </row>
    <row r="13943" spans="1:48" ht="10.95" customHeight="1" outlineLevel="1" x14ac:dyDescent="0.25">
      <c r="A13943" t="s">
        <v>8040</v>
      </c>
      <c r="C13943" s="3" t="s">
        <v>12986</v>
      </c>
      <c r="D13943" s="3">
        <v>60</v>
      </c>
      <c r="E13943" s="9">
        <v>1923</v>
      </c>
      <c r="F13943" s="7" t="s">
        <v>2661</v>
      </c>
      <c r="G13943" s="7" t="s">
        <v>5374</v>
      </c>
      <c r="H13943" s="8" t="s">
        <v>1284</v>
      </c>
      <c r="I13943" s="8" t="s">
        <v>17865</v>
      </c>
      <c r="J13943" s="19">
        <v>3</v>
      </c>
      <c r="K13943" s="19" t="s">
        <v>7736</v>
      </c>
      <c r="L13943" s="11">
        <v>6</v>
      </c>
      <c r="M13943" s="11"/>
      <c r="N13943" s="24"/>
      <c r="P13943" s="32"/>
      <c r="T13943" s="19"/>
      <c r="U13943" s="3">
        <v>60</v>
      </c>
      <c r="W13943" t="s">
        <v>7738</v>
      </c>
      <c r="X13943" t="str">
        <f t="shared" si="846"/>
        <v/>
      </c>
      <c r="Z13943" t="str">
        <f t="shared" si="847"/>
        <v/>
      </c>
      <c r="AB13943" s="9"/>
      <c r="AC13943" t="s">
        <v>1284</v>
      </c>
      <c r="AD13943">
        <f t="shared" si="848"/>
        <v>0</v>
      </c>
      <c r="AF13943" s="3"/>
      <c r="AG13943" t="s">
        <v>3887</v>
      </c>
      <c r="AH13943" s="9" t="s">
        <v>4623</v>
      </c>
    </row>
    <row r="13944" spans="1:48" ht="10.95" customHeight="1" outlineLevel="1" x14ac:dyDescent="0.25">
      <c r="A13944" t="s">
        <v>8040</v>
      </c>
      <c r="C13944" s="3" t="s">
        <v>12986</v>
      </c>
      <c r="D13944" s="3">
        <v>61</v>
      </c>
      <c r="E13944" s="9">
        <v>1923</v>
      </c>
      <c r="F13944" s="7" t="s">
        <v>1288</v>
      </c>
      <c r="G13944" s="7" t="s">
        <v>2670</v>
      </c>
      <c r="H13944" s="8" t="s">
        <v>1284</v>
      </c>
      <c r="I13944" s="8" t="s">
        <v>17865</v>
      </c>
      <c r="J13944" s="19">
        <v>3</v>
      </c>
      <c r="K13944" s="20" t="s">
        <v>123</v>
      </c>
      <c r="L13944" s="11"/>
      <c r="M13944" s="11"/>
      <c r="N13944" s="24"/>
      <c r="P13944" s="32"/>
      <c r="T13944" s="19"/>
      <c r="U13944" s="3">
        <v>61</v>
      </c>
      <c r="X13944" t="str">
        <f t="shared" si="846"/>
        <v/>
      </c>
      <c r="Z13944" t="str">
        <f t="shared" si="847"/>
        <v/>
      </c>
      <c r="AB13944" s="9"/>
      <c r="AC13944" t="s">
        <v>1284</v>
      </c>
      <c r="AD13944">
        <f t="shared" si="848"/>
        <v>0</v>
      </c>
      <c r="AF13944" s="3"/>
      <c r="AG13944" t="s">
        <v>3887</v>
      </c>
      <c r="AH13944" s="9" t="s">
        <v>4623</v>
      </c>
    </row>
    <row r="13945" spans="1:48" ht="10.95" customHeight="1" outlineLevel="1" x14ac:dyDescent="0.25">
      <c r="A13945" t="s">
        <v>8040</v>
      </c>
      <c r="C13945" s="3" t="s">
        <v>12986</v>
      </c>
      <c r="D13945" s="3">
        <v>62</v>
      </c>
      <c r="E13945" s="9">
        <v>1923</v>
      </c>
      <c r="F13945" s="7" t="s">
        <v>4370</v>
      </c>
      <c r="G13945" s="7" t="s">
        <v>2696</v>
      </c>
      <c r="H13945" s="8" t="s">
        <v>1284</v>
      </c>
      <c r="I13945" s="8" t="s">
        <v>17865</v>
      </c>
      <c r="J13945" s="19">
        <v>3</v>
      </c>
      <c r="K13945" s="20" t="s">
        <v>123</v>
      </c>
      <c r="L13945" s="11"/>
      <c r="M13945" s="11"/>
      <c r="N13945" s="24"/>
      <c r="P13945" s="32"/>
      <c r="T13945" s="19"/>
      <c r="U13945" s="3">
        <v>62</v>
      </c>
      <c r="W13945" t="s">
        <v>7738</v>
      </c>
      <c r="X13945" t="str">
        <f t="shared" si="846"/>
        <v/>
      </c>
      <c r="Z13945" t="str">
        <f t="shared" si="847"/>
        <v/>
      </c>
      <c r="AB13945" s="9"/>
      <c r="AC13945" t="s">
        <v>1284</v>
      </c>
      <c r="AD13945">
        <f t="shared" si="848"/>
        <v>0</v>
      </c>
      <c r="AF13945" s="3"/>
      <c r="AG13945" t="s">
        <v>3887</v>
      </c>
      <c r="AH13945" s="9" t="s">
        <v>4526</v>
      </c>
    </row>
    <row r="13946" spans="1:48" ht="10.95" customHeight="1" outlineLevel="1" x14ac:dyDescent="0.25">
      <c r="A13946" t="s">
        <v>8040</v>
      </c>
      <c r="C13946" s="3" t="s">
        <v>12986</v>
      </c>
      <c r="D13946" s="3">
        <v>63</v>
      </c>
      <c r="E13946" s="9">
        <v>1923</v>
      </c>
      <c r="F13946" s="7" t="s">
        <v>4614</v>
      </c>
      <c r="G13946" s="7" t="s">
        <v>2697</v>
      </c>
      <c r="H13946" s="8" t="s">
        <v>1284</v>
      </c>
      <c r="I13946" s="8" t="s">
        <v>17865</v>
      </c>
      <c r="J13946" s="19">
        <v>3</v>
      </c>
      <c r="K13946" s="20" t="s">
        <v>123</v>
      </c>
      <c r="L13946" s="11"/>
      <c r="M13946" s="11"/>
      <c r="N13946" s="24"/>
      <c r="P13946" s="32"/>
      <c r="T13946" s="19"/>
      <c r="U13946" s="3">
        <v>63</v>
      </c>
      <c r="X13946" t="str">
        <f t="shared" si="846"/>
        <v/>
      </c>
      <c r="Z13946" t="str">
        <f t="shared" si="847"/>
        <v/>
      </c>
      <c r="AB13946" s="9"/>
      <c r="AC13946" t="s">
        <v>1284</v>
      </c>
      <c r="AD13946">
        <f t="shared" si="848"/>
        <v>0</v>
      </c>
      <c r="AF13946" s="3"/>
      <c r="AG13946" t="s">
        <v>3887</v>
      </c>
      <c r="AH13946" s="9" t="s">
        <v>4623</v>
      </c>
    </row>
    <row r="13947" spans="1:48" ht="10.95" customHeight="1" outlineLevel="1" x14ac:dyDescent="0.25">
      <c r="A13947" t="s">
        <v>8040</v>
      </c>
      <c r="C13947" s="3" t="s">
        <v>12986</v>
      </c>
      <c r="D13947" s="3">
        <v>64</v>
      </c>
      <c r="E13947" s="9">
        <v>1923</v>
      </c>
      <c r="F13947" s="7" t="s">
        <v>3873</v>
      </c>
      <c r="G13947" s="7" t="s">
        <v>2698</v>
      </c>
      <c r="H13947" s="8" t="s">
        <v>1284</v>
      </c>
      <c r="I13947" s="8" t="s">
        <v>17865</v>
      </c>
      <c r="J13947" s="19">
        <v>3</v>
      </c>
      <c r="K13947" s="20" t="s">
        <v>123</v>
      </c>
      <c r="L13947" s="11"/>
      <c r="M13947" s="11"/>
      <c r="N13947" s="24"/>
      <c r="P13947" s="32"/>
      <c r="T13947" s="19"/>
      <c r="U13947" s="3">
        <v>64</v>
      </c>
      <c r="X13947" t="str">
        <f t="shared" si="846"/>
        <v/>
      </c>
      <c r="Z13947" t="str">
        <f t="shared" si="847"/>
        <v/>
      </c>
      <c r="AB13947" s="9"/>
      <c r="AC13947" t="s">
        <v>1284</v>
      </c>
      <c r="AD13947">
        <f t="shared" si="848"/>
        <v>0</v>
      </c>
      <c r="AF13947" s="3"/>
      <c r="AG13947" t="s">
        <v>3887</v>
      </c>
      <c r="AH13947" s="9" t="s">
        <v>4526</v>
      </c>
    </row>
    <row r="13948" spans="1:48" ht="10.95" customHeight="1" outlineLevel="1" x14ac:dyDescent="0.25">
      <c r="A13948" t="s">
        <v>8040</v>
      </c>
      <c r="C13948" s="3" t="s">
        <v>12986</v>
      </c>
      <c r="D13948" s="3">
        <v>84</v>
      </c>
      <c r="E13948" s="9">
        <v>1948</v>
      </c>
      <c r="F13948" s="7" t="s">
        <v>4370</v>
      </c>
      <c r="G13948" s="7" t="s">
        <v>17289</v>
      </c>
      <c r="H13948" s="8" t="s">
        <v>17834</v>
      </c>
      <c r="I13948" s="8" t="s">
        <v>17840</v>
      </c>
      <c r="J13948" s="19">
        <v>6</v>
      </c>
      <c r="K13948" s="19" t="s">
        <v>7738</v>
      </c>
      <c r="L13948" s="11"/>
      <c r="M13948" s="11"/>
      <c r="N13948" s="24"/>
      <c r="P13948" s="32"/>
      <c r="T13948" s="19"/>
      <c r="U13948" s="3"/>
      <c r="X13948" t="str">
        <f t="shared" si="846"/>
        <v/>
      </c>
      <c r="Z13948" t="str">
        <f t="shared" si="847"/>
        <v/>
      </c>
      <c r="AB13948" s="9"/>
      <c r="AC13948" t="s">
        <v>17834</v>
      </c>
      <c r="AD13948">
        <f t="shared" si="848"/>
        <v>0</v>
      </c>
      <c r="AF13948" s="3"/>
      <c r="AH13948" s="9"/>
    </row>
    <row r="13949" spans="1:48" ht="10.95" customHeight="1" outlineLevel="1" x14ac:dyDescent="0.25">
      <c r="A13949" t="s">
        <v>8040</v>
      </c>
      <c r="C13949" s="3" t="s">
        <v>12986</v>
      </c>
      <c r="D13949" s="3">
        <v>85</v>
      </c>
      <c r="E13949" s="9">
        <v>1948</v>
      </c>
      <c r="F13949" s="7" t="s">
        <v>3873</v>
      </c>
      <c r="G13949" s="7" t="s">
        <v>17867</v>
      </c>
      <c r="H13949" s="8" t="s">
        <v>17834</v>
      </c>
      <c r="I13949" s="8" t="s">
        <v>17840</v>
      </c>
      <c r="J13949" s="19">
        <v>6</v>
      </c>
      <c r="K13949" s="19" t="s">
        <v>7738</v>
      </c>
      <c r="L13949" s="11"/>
      <c r="M13949" s="11"/>
      <c r="N13949" s="24"/>
      <c r="P13949" s="32"/>
      <c r="T13949" s="19"/>
      <c r="U13949" s="3"/>
      <c r="X13949" t="str">
        <f t="shared" si="846"/>
        <v/>
      </c>
      <c r="Z13949" t="str">
        <f t="shared" si="847"/>
        <v/>
      </c>
      <c r="AB13949" s="9"/>
      <c r="AC13949" t="s">
        <v>17834</v>
      </c>
      <c r="AD13949">
        <f t="shared" si="848"/>
        <v>0</v>
      </c>
      <c r="AF13949" s="3"/>
      <c r="AH13949" s="9"/>
    </row>
    <row r="13950" spans="1:48" ht="10.95" customHeight="1" x14ac:dyDescent="0.25">
      <c r="A13950" t="s">
        <v>18160</v>
      </c>
      <c r="B13950" t="s">
        <v>17260</v>
      </c>
      <c r="C13950" s="3" t="s">
        <v>12986</v>
      </c>
      <c r="E13950" s="9"/>
      <c r="F13950" s="7"/>
      <c r="G13950" s="7"/>
      <c r="H13950" s="8"/>
      <c r="I13950" s="8"/>
      <c r="J13950" s="19"/>
      <c r="K13950" s="19"/>
      <c r="L13950" s="11"/>
      <c r="M13950" s="11">
        <f>SUM(L13951:L14059)</f>
        <v>70.45</v>
      </c>
      <c r="N13950" s="24">
        <v>1351</v>
      </c>
      <c r="O13950">
        <f>COUNTIF(K13951:K14059,"*")</f>
        <v>109</v>
      </c>
      <c r="P13950" s="32">
        <f>O13950/N13950</f>
        <v>8.0680977054034042E-2</v>
      </c>
      <c r="Q13950">
        <f>COUNTIF(K13951:K14059,"Y")+COUNTIF(K13951:K14059,"S")</f>
        <v>55</v>
      </c>
      <c r="T13950" s="19" t="s">
        <v>7736</v>
      </c>
      <c r="U13950" s="3"/>
      <c r="V13950" t="s">
        <v>18513</v>
      </c>
      <c r="X13950" t="str">
        <f t="shared" si="846"/>
        <v/>
      </c>
      <c r="Z13950" t="str">
        <f t="shared" si="847"/>
        <v/>
      </c>
      <c r="AB13950" s="9"/>
      <c r="AE13950">
        <f>COUNTIF(K13951:O14059,"1")</f>
        <v>2</v>
      </c>
      <c r="AF13950" s="3"/>
      <c r="AH13950" s="9"/>
      <c r="AI13950">
        <f>COUNTIF($J13951:$J14059,"1")-COUNTIFS($J13951:$J14059,"1",$K13951:$K14059,"V")</f>
        <v>0</v>
      </c>
      <c r="AJ13950">
        <f>COUNTIFS($J13951:$J14059,"1",$K13951:$K14059,"Y")+COUNTIFS($J13951:$J14059,"1",$K13951:$K14059,"s")</f>
        <v>0</v>
      </c>
      <c r="AK13950">
        <f>COUNTIF($J13951:$J14059,"2")-COUNTIFS($J13951:$J14059,"2",$K13951:$K14059,"V")</f>
        <v>1</v>
      </c>
      <c r="AL13950">
        <f>COUNTIFS($J13951:$J14059,"2",$K13951:$K14059,"Y")+COUNTIFS($J13951:$J14059,"2",$K13951:$K14059,"s")</f>
        <v>0</v>
      </c>
      <c r="AM13950">
        <f>COUNTIF($J13951:$J14059,"3")-COUNTIFS($J13951:$J14059,"3",$K13951:$K14059,"V")</f>
        <v>36</v>
      </c>
      <c r="AN13950">
        <f>COUNTIFS($J13951:$J14059,"3",$K13951:$K14059,"Y")+COUNTIFS($J13951:$J14059,"3",$K13951:$K14059,"s")</f>
        <v>14</v>
      </c>
      <c r="AO13950">
        <f>COUNTIF($J13951:$J14059,"4")-COUNTIFS($J13951:$J14059,"4",$K13951:$K14059,"V")</f>
        <v>0</v>
      </c>
      <c r="AP13950">
        <f>COUNTIFS($J13951:$J14059,"4",$K13951:$K14059,"Y")+COUNTIFS($J13951:$J14059,"4",$K13951:$K14059,"s")</f>
        <v>0</v>
      </c>
      <c r="AQ13950">
        <f>COUNTIF($J13951:$J14059,"5")-COUNTIFS($J13951:$J14059,"5",$K13951:$K14059,"V")</f>
        <v>41</v>
      </c>
      <c r="AR13950">
        <f>COUNTIFS($J13951:$J14059,"5",$K13951:$K14059,"Y")+COUNTIFS($J13951:$J14059,"5",$K13951:$K14059,"s")</f>
        <v>25</v>
      </c>
      <c r="AS13950">
        <f>COUNTIF($J13951:$J14059,"6")-COUNTIFS($J13951:$J14059,"6",$K13951:$K14059,"V")</f>
        <v>29</v>
      </c>
      <c r="AT13950">
        <f>COUNTIFS($J13951:$J14059,"6",$K13951:$K14059,"Y")+COUNTIFS($J13951:$J14059,"6",$K13951:$K14059,"s")</f>
        <v>16</v>
      </c>
      <c r="AU13950">
        <f>COUNTIF($J13951:$J14059,"7")-COUNTIFS($J13951:$J14059,"7",$K13951:$K14059,"V")</f>
        <v>0</v>
      </c>
      <c r="AV13950">
        <f>COUNTIFS($J13951:$J14059,"7",$K13951:$K14059,"Y")+COUNTIFS($J13951:$J14059,"7",$K13951:$K14059,"s")</f>
        <v>0</v>
      </c>
    </row>
    <row r="13951" spans="1:48" ht="10.95" customHeight="1" outlineLevel="1" x14ac:dyDescent="0.25">
      <c r="A13951" t="s">
        <v>130</v>
      </c>
      <c r="C13951" s="3" t="s">
        <v>12986</v>
      </c>
      <c r="D13951" s="3">
        <v>34</v>
      </c>
      <c r="E13951" s="9">
        <v>1902</v>
      </c>
      <c r="F13951" s="7" t="s">
        <v>639</v>
      </c>
      <c r="G13951" s="7" t="s">
        <v>4144</v>
      </c>
      <c r="H13951" s="8" t="s">
        <v>4145</v>
      </c>
      <c r="I13951" s="8" t="s">
        <v>18102</v>
      </c>
      <c r="J13951" s="19">
        <v>3</v>
      </c>
      <c r="K13951" s="19" t="s">
        <v>7738</v>
      </c>
      <c r="L13951" s="11"/>
      <c r="M13951" s="11"/>
      <c r="N13951" s="24"/>
      <c r="P13951" s="32"/>
      <c r="T13951" s="19"/>
      <c r="U13951" s="3">
        <v>49</v>
      </c>
      <c r="X13951" t="str">
        <f t="shared" si="846"/>
        <v/>
      </c>
      <c r="Z13951" t="str">
        <f t="shared" si="847"/>
        <v/>
      </c>
      <c r="AB13951" s="9"/>
      <c r="AC13951" t="s">
        <v>4145</v>
      </c>
      <c r="AD13951">
        <f t="shared" ref="AD13951:AD13982" si="849">COUNTIF(H13951,"*Fuji*")</f>
        <v>0</v>
      </c>
      <c r="AF13951" s="3"/>
      <c r="AG13951" t="s">
        <v>5990</v>
      </c>
      <c r="AH13951" s="9" t="s">
        <v>4925</v>
      </c>
    </row>
    <row r="13952" spans="1:48" ht="10.95" customHeight="1" outlineLevel="1" x14ac:dyDescent="0.25">
      <c r="A13952" t="s">
        <v>130</v>
      </c>
      <c r="C13952" s="3" t="s">
        <v>12986</v>
      </c>
      <c r="D13952" s="3">
        <v>92</v>
      </c>
      <c r="E13952" s="9">
        <v>1936</v>
      </c>
      <c r="F13952" s="7" t="s">
        <v>4619</v>
      </c>
      <c r="G13952" s="7" t="s">
        <v>6001</v>
      </c>
      <c r="H13952" s="8" t="s">
        <v>5991</v>
      </c>
      <c r="I13952" s="8" t="s">
        <v>18103</v>
      </c>
      <c r="J13952" s="19">
        <v>5</v>
      </c>
      <c r="K13952" s="19" t="s">
        <v>7736</v>
      </c>
      <c r="L13952" s="11">
        <v>1.3</v>
      </c>
      <c r="M13952" s="11"/>
      <c r="N13952" s="24"/>
      <c r="P13952" s="32"/>
      <c r="T13952" s="19"/>
      <c r="U13952" s="3">
        <v>103</v>
      </c>
      <c r="X13952" t="str">
        <f t="shared" si="846"/>
        <v/>
      </c>
      <c r="Z13952" t="str">
        <f t="shared" si="847"/>
        <v/>
      </c>
      <c r="AB13952" s="9"/>
      <c r="AC13952" t="s">
        <v>5991</v>
      </c>
      <c r="AD13952">
        <f t="shared" si="849"/>
        <v>0</v>
      </c>
      <c r="AF13952" s="3"/>
      <c r="AG13952" t="s">
        <v>5990</v>
      </c>
      <c r="AH13952" s="9" t="s">
        <v>4925</v>
      </c>
    </row>
    <row r="13953" spans="1:34" ht="10.95" customHeight="1" outlineLevel="1" x14ac:dyDescent="0.25">
      <c r="A13953" t="s">
        <v>130</v>
      </c>
      <c r="C13953" s="3" t="s">
        <v>12986</v>
      </c>
      <c r="D13953" s="3">
        <v>95</v>
      </c>
      <c r="E13953" s="9">
        <v>1936</v>
      </c>
      <c r="F13953" s="7" t="s">
        <v>4370</v>
      </c>
      <c r="G13953" s="7" t="s">
        <v>4009</v>
      </c>
      <c r="H13953" s="8" t="s">
        <v>2154</v>
      </c>
      <c r="I13953" s="8" t="s">
        <v>18103</v>
      </c>
      <c r="J13953" s="19">
        <v>5</v>
      </c>
      <c r="K13953" s="19" t="s">
        <v>7738</v>
      </c>
      <c r="L13953" s="11"/>
      <c r="M13953" s="11"/>
      <c r="N13953" s="24"/>
      <c r="P13953" s="32"/>
      <c r="T13953" s="19"/>
      <c r="U13953" s="3">
        <v>106</v>
      </c>
      <c r="X13953" t="str">
        <f t="shared" si="846"/>
        <v/>
      </c>
      <c r="Z13953" t="str">
        <f t="shared" si="847"/>
        <v/>
      </c>
      <c r="AB13953" s="9"/>
      <c r="AC13953" t="s">
        <v>2154</v>
      </c>
      <c r="AD13953">
        <f t="shared" si="849"/>
        <v>0</v>
      </c>
      <c r="AF13953" s="3"/>
      <c r="AG13953" t="s">
        <v>5990</v>
      </c>
      <c r="AH13953" s="9" t="s">
        <v>4623</v>
      </c>
    </row>
    <row r="13954" spans="1:34" ht="10.95" customHeight="1" outlineLevel="1" x14ac:dyDescent="0.25">
      <c r="A13954" t="s">
        <v>130</v>
      </c>
      <c r="C13954" s="3" t="s">
        <v>12986</v>
      </c>
      <c r="D13954" s="3">
        <v>111</v>
      </c>
      <c r="E13954" s="9">
        <v>1938</v>
      </c>
      <c r="F13954" s="7" t="s">
        <v>2661</v>
      </c>
      <c r="G13954" s="7" t="s">
        <v>4756</v>
      </c>
      <c r="H13954" s="8" t="s">
        <v>4145</v>
      </c>
      <c r="I13954" s="8" t="s">
        <v>18104</v>
      </c>
      <c r="J13954" s="19">
        <v>5</v>
      </c>
      <c r="K13954" s="19" t="s">
        <v>7736</v>
      </c>
      <c r="L13954" s="11">
        <v>1.4</v>
      </c>
      <c r="M13954" s="11"/>
      <c r="N13954" s="24"/>
      <c r="P13954" s="32"/>
      <c r="T13954" s="19"/>
      <c r="U13954" s="3">
        <v>122</v>
      </c>
      <c r="X13954" t="str">
        <f t="shared" ref="X13954:X14017" si="850">IF(COUNTIF(F13954,"*fdc*"),1,"")</f>
        <v/>
      </c>
      <c r="Z13954" t="str">
        <f t="shared" ref="Z13954:Z14017" si="851">IF(COUNTIF(F13954,"*s/s*"),1,"")</f>
        <v/>
      </c>
      <c r="AB13954" s="9"/>
      <c r="AC13954" t="s">
        <v>4145</v>
      </c>
      <c r="AD13954">
        <f t="shared" si="849"/>
        <v>0</v>
      </c>
      <c r="AF13954" s="3"/>
      <c r="AG13954" t="s">
        <v>5990</v>
      </c>
      <c r="AH13954" s="9" t="s">
        <v>4925</v>
      </c>
    </row>
    <row r="13955" spans="1:34" ht="10.95" customHeight="1" outlineLevel="1" x14ac:dyDescent="0.25">
      <c r="A13955" t="s">
        <v>130</v>
      </c>
      <c r="C13955" s="3" t="s">
        <v>12986</v>
      </c>
      <c r="D13955" s="3">
        <v>162</v>
      </c>
      <c r="E13955" s="9">
        <v>1960</v>
      </c>
      <c r="F13955" s="7" t="s">
        <v>5140</v>
      </c>
      <c r="G13955" s="7" t="s">
        <v>4009</v>
      </c>
      <c r="H13955" s="8" t="s">
        <v>4145</v>
      </c>
      <c r="I13955" s="8" t="s">
        <v>18105</v>
      </c>
      <c r="J13955" s="19">
        <v>5</v>
      </c>
      <c r="K13955" s="19" t="s">
        <v>7736</v>
      </c>
      <c r="L13955" s="11">
        <v>0.3</v>
      </c>
      <c r="M13955" s="11"/>
      <c r="N13955" s="24"/>
      <c r="P13955" s="32"/>
      <c r="T13955" s="19"/>
      <c r="U13955" s="3">
        <v>173</v>
      </c>
      <c r="X13955" t="str">
        <f t="shared" si="850"/>
        <v/>
      </c>
      <c r="Z13955" t="str">
        <f t="shared" si="851"/>
        <v/>
      </c>
      <c r="AB13955" s="9"/>
      <c r="AC13955" t="s">
        <v>4145</v>
      </c>
      <c r="AD13955">
        <f t="shared" si="849"/>
        <v>0</v>
      </c>
      <c r="AF13955" s="3"/>
      <c r="AG13955" t="s">
        <v>5990</v>
      </c>
      <c r="AH13955" s="9" t="s">
        <v>4613</v>
      </c>
    </row>
    <row r="13956" spans="1:34" ht="10.95" customHeight="1" outlineLevel="1" x14ac:dyDescent="0.25">
      <c r="A13956" t="s">
        <v>130</v>
      </c>
      <c r="C13956" s="3" t="s">
        <v>12986</v>
      </c>
      <c r="D13956" s="3">
        <v>163</v>
      </c>
      <c r="E13956" s="9">
        <v>1960</v>
      </c>
      <c r="F13956" s="7" t="s">
        <v>5141</v>
      </c>
      <c r="G13956" s="7" t="s">
        <v>5040</v>
      </c>
      <c r="H13956" s="8" t="s">
        <v>4145</v>
      </c>
      <c r="I13956" s="8" t="s">
        <v>18105</v>
      </c>
      <c r="J13956" s="19">
        <v>5</v>
      </c>
      <c r="K13956" s="19" t="s">
        <v>7736</v>
      </c>
      <c r="L13956" s="11">
        <v>0.3</v>
      </c>
      <c r="M13956" s="11"/>
      <c r="N13956" s="24"/>
      <c r="P13956" s="32"/>
      <c r="T13956" s="19"/>
      <c r="U13956" s="3">
        <v>174</v>
      </c>
      <c r="X13956" t="str">
        <f t="shared" si="850"/>
        <v/>
      </c>
      <c r="Z13956" t="str">
        <f t="shared" si="851"/>
        <v/>
      </c>
      <c r="AB13956" s="9"/>
      <c r="AC13956" t="s">
        <v>4145</v>
      </c>
      <c r="AD13956">
        <f t="shared" si="849"/>
        <v>0</v>
      </c>
      <c r="AF13956" s="3"/>
      <c r="AG13956" t="s">
        <v>5990</v>
      </c>
      <c r="AH13956" s="9" t="s">
        <v>4613</v>
      </c>
    </row>
    <row r="13957" spans="1:34" ht="10.95" customHeight="1" outlineLevel="1" x14ac:dyDescent="0.25">
      <c r="A13957" t="s">
        <v>130</v>
      </c>
      <c r="C13957" s="3" t="s">
        <v>12986</v>
      </c>
      <c r="D13957" s="3">
        <v>164</v>
      </c>
      <c r="E13957" s="9">
        <v>1960</v>
      </c>
      <c r="F13957" s="7" t="s">
        <v>5143</v>
      </c>
      <c r="G13957" s="7" t="s">
        <v>5485</v>
      </c>
      <c r="H13957" s="8" t="s">
        <v>4145</v>
      </c>
      <c r="I13957" s="8" t="s">
        <v>18105</v>
      </c>
      <c r="J13957" s="19">
        <v>5</v>
      </c>
      <c r="K13957" s="19" t="s">
        <v>7736</v>
      </c>
      <c r="L13957" s="11">
        <v>0.3</v>
      </c>
      <c r="M13957" s="11"/>
      <c r="N13957" s="24"/>
      <c r="P13957" s="32"/>
      <c r="T13957" s="19"/>
      <c r="U13957" s="3">
        <v>175</v>
      </c>
      <c r="X13957" t="str">
        <f t="shared" si="850"/>
        <v/>
      </c>
      <c r="Z13957" t="str">
        <f t="shared" si="851"/>
        <v/>
      </c>
      <c r="AB13957" s="9"/>
      <c r="AC13957" t="s">
        <v>4145</v>
      </c>
      <c r="AD13957">
        <f t="shared" si="849"/>
        <v>0</v>
      </c>
      <c r="AF13957" s="3"/>
      <c r="AG13957" t="s">
        <v>5990</v>
      </c>
      <c r="AH13957" s="9" t="s">
        <v>4613</v>
      </c>
    </row>
    <row r="13958" spans="1:34" ht="10.95" customHeight="1" outlineLevel="1" x14ac:dyDescent="0.25">
      <c r="A13958" t="s">
        <v>130</v>
      </c>
      <c r="C13958" s="3" t="s">
        <v>12986</v>
      </c>
      <c r="D13958" s="3">
        <v>178</v>
      </c>
      <c r="E13958" s="9">
        <v>1964</v>
      </c>
      <c r="F13958" s="7" t="s">
        <v>1938</v>
      </c>
      <c r="G13958" s="7" t="s">
        <v>5401</v>
      </c>
      <c r="H13958" s="8" t="s">
        <v>1937</v>
      </c>
      <c r="I13958" s="8" t="s">
        <v>18106</v>
      </c>
      <c r="J13958" s="19">
        <v>5</v>
      </c>
      <c r="K13958" s="19" t="s">
        <v>7736</v>
      </c>
      <c r="L13958" s="11">
        <v>0.15</v>
      </c>
      <c r="M13958" s="11"/>
      <c r="N13958" s="24"/>
      <c r="P13958" s="32"/>
      <c r="T13958" s="19"/>
      <c r="U13958" s="3">
        <v>189</v>
      </c>
      <c r="X13958" t="str">
        <f t="shared" si="850"/>
        <v/>
      </c>
      <c r="Z13958" t="str">
        <f t="shared" si="851"/>
        <v/>
      </c>
      <c r="AB13958" s="9"/>
      <c r="AC13958" t="s">
        <v>1937</v>
      </c>
      <c r="AD13958">
        <f t="shared" si="849"/>
        <v>0</v>
      </c>
      <c r="AF13958" s="3"/>
      <c r="AG13958" t="s">
        <v>5990</v>
      </c>
      <c r="AH13958" s="9" t="s">
        <v>4613</v>
      </c>
    </row>
    <row r="13959" spans="1:34" ht="10.95" customHeight="1" outlineLevel="1" x14ac:dyDescent="0.25">
      <c r="A13959" t="s">
        <v>130</v>
      </c>
      <c r="C13959" s="3" t="s">
        <v>12986</v>
      </c>
      <c r="D13959" s="3">
        <v>179</v>
      </c>
      <c r="E13959" s="9">
        <v>1964</v>
      </c>
      <c r="F13959" s="7" t="s">
        <v>5242</v>
      </c>
      <c r="G13959" s="7" t="s">
        <v>5401</v>
      </c>
      <c r="H13959" s="8" t="s">
        <v>5991</v>
      </c>
      <c r="I13959" s="8" t="s">
        <v>18107</v>
      </c>
      <c r="J13959" s="19">
        <v>5</v>
      </c>
      <c r="K13959" s="19" t="s">
        <v>7736</v>
      </c>
      <c r="L13959" s="11">
        <v>0.15</v>
      </c>
      <c r="M13959" s="11"/>
      <c r="N13959" s="24"/>
      <c r="P13959" s="32"/>
      <c r="T13959" s="19"/>
      <c r="U13959" s="3">
        <v>190</v>
      </c>
      <c r="X13959" t="str">
        <f t="shared" si="850"/>
        <v/>
      </c>
      <c r="Z13959" t="str">
        <f t="shared" si="851"/>
        <v/>
      </c>
      <c r="AB13959" s="9"/>
      <c r="AC13959" t="s">
        <v>5991</v>
      </c>
      <c r="AD13959">
        <f t="shared" si="849"/>
        <v>0</v>
      </c>
      <c r="AF13959" s="3"/>
      <c r="AG13959" t="s">
        <v>5990</v>
      </c>
      <c r="AH13959" s="9" t="s">
        <v>4613</v>
      </c>
    </row>
    <row r="13960" spans="1:34" ht="10.95" customHeight="1" outlineLevel="1" x14ac:dyDescent="0.25">
      <c r="A13960" t="s">
        <v>130</v>
      </c>
      <c r="C13960" s="3" t="s">
        <v>12986</v>
      </c>
      <c r="D13960" s="3">
        <v>182</v>
      </c>
      <c r="E13960" s="9">
        <v>1964</v>
      </c>
      <c r="F13960" s="7" t="s">
        <v>3424</v>
      </c>
      <c r="G13960" s="7" t="s">
        <v>5401</v>
      </c>
      <c r="H13960" s="8" t="s">
        <v>4145</v>
      </c>
      <c r="I13960" s="8" t="s">
        <v>18108</v>
      </c>
      <c r="J13960" s="19">
        <v>5</v>
      </c>
      <c r="K13960" s="19" t="s">
        <v>7736</v>
      </c>
      <c r="L13960" s="11">
        <v>0.15</v>
      </c>
      <c r="M13960" s="11"/>
      <c r="N13960" s="24"/>
      <c r="P13960" s="32"/>
      <c r="T13960" s="19"/>
      <c r="U13960" s="3">
        <v>193</v>
      </c>
      <c r="X13960" t="str">
        <f t="shared" si="850"/>
        <v/>
      </c>
      <c r="Z13960" t="str">
        <f t="shared" si="851"/>
        <v/>
      </c>
      <c r="AB13960" s="9"/>
      <c r="AC13960" t="s">
        <v>4145</v>
      </c>
      <c r="AD13960">
        <f t="shared" si="849"/>
        <v>0</v>
      </c>
      <c r="AF13960" s="3"/>
      <c r="AG13960" t="s">
        <v>5990</v>
      </c>
      <c r="AH13960" s="9" t="s">
        <v>4613</v>
      </c>
    </row>
    <row r="13961" spans="1:34" ht="10.95" customHeight="1" outlineLevel="1" x14ac:dyDescent="0.25">
      <c r="A13961" t="s">
        <v>130</v>
      </c>
      <c r="C13961" s="3" t="s">
        <v>12986</v>
      </c>
      <c r="D13961" s="3">
        <v>210</v>
      </c>
      <c r="E13961" s="9">
        <v>1967</v>
      </c>
      <c r="F13961" s="7" t="s">
        <v>1938</v>
      </c>
      <c r="G13961" s="7" t="s">
        <v>5401</v>
      </c>
      <c r="H13961" s="8" t="s">
        <v>1937</v>
      </c>
      <c r="I13961" s="8" t="s">
        <v>18109</v>
      </c>
      <c r="J13961" s="19">
        <v>5</v>
      </c>
      <c r="K13961" s="19" t="s">
        <v>7738</v>
      </c>
      <c r="L13961" s="11"/>
      <c r="M13961" s="11"/>
      <c r="N13961" s="24"/>
      <c r="P13961" s="32"/>
      <c r="T13961" s="19"/>
      <c r="U13961" s="3">
        <v>220</v>
      </c>
      <c r="X13961" t="str">
        <f t="shared" si="850"/>
        <v/>
      </c>
      <c r="Z13961" t="str">
        <f t="shared" si="851"/>
        <v/>
      </c>
      <c r="AB13961" s="9"/>
      <c r="AC13961" t="s">
        <v>1937</v>
      </c>
      <c r="AD13961">
        <f t="shared" si="849"/>
        <v>0</v>
      </c>
      <c r="AF13961" s="3"/>
      <c r="AG13961" t="s">
        <v>5990</v>
      </c>
      <c r="AH13961" s="9" t="s">
        <v>4613</v>
      </c>
    </row>
    <row r="13962" spans="1:34" ht="10.95" customHeight="1" outlineLevel="1" x14ac:dyDescent="0.25">
      <c r="A13962" t="s">
        <v>130</v>
      </c>
      <c r="C13962" s="3" t="s">
        <v>12986</v>
      </c>
      <c r="D13962" s="3">
        <v>211</v>
      </c>
      <c r="E13962" s="9">
        <v>1967</v>
      </c>
      <c r="F13962" s="7" t="s">
        <v>5242</v>
      </c>
      <c r="G13962" s="7" t="s">
        <v>5401</v>
      </c>
      <c r="H13962" s="8" t="s">
        <v>5991</v>
      </c>
      <c r="I13962" s="8" t="s">
        <v>18109</v>
      </c>
      <c r="J13962" s="19">
        <v>5</v>
      </c>
      <c r="K13962" s="19" t="s">
        <v>7738</v>
      </c>
      <c r="L13962" s="11"/>
      <c r="M13962" s="11"/>
      <c r="N13962" s="24"/>
      <c r="P13962" s="32"/>
      <c r="T13962" s="19"/>
      <c r="U13962" s="3">
        <v>221</v>
      </c>
      <c r="X13962" t="str">
        <f t="shared" si="850"/>
        <v/>
      </c>
      <c r="Z13962" t="str">
        <f t="shared" si="851"/>
        <v/>
      </c>
      <c r="AB13962" s="9"/>
      <c r="AC13962" t="s">
        <v>5991</v>
      </c>
      <c r="AD13962">
        <f t="shared" si="849"/>
        <v>0</v>
      </c>
      <c r="AF13962" s="3"/>
      <c r="AG13962" t="s">
        <v>5990</v>
      </c>
      <c r="AH13962" s="9" t="s">
        <v>4613</v>
      </c>
    </row>
    <row r="13963" spans="1:34" ht="10.95" customHeight="1" outlineLevel="1" x14ac:dyDescent="0.25">
      <c r="A13963" t="s">
        <v>130</v>
      </c>
      <c r="C13963" s="3" t="s">
        <v>12986</v>
      </c>
      <c r="D13963" s="3">
        <v>214</v>
      </c>
      <c r="E13963" s="9">
        <v>1967</v>
      </c>
      <c r="F13963" s="7" t="s">
        <v>3424</v>
      </c>
      <c r="G13963" s="7" t="s">
        <v>5401</v>
      </c>
      <c r="H13963" s="8" t="s">
        <v>4145</v>
      </c>
      <c r="I13963" s="8" t="s">
        <v>18109</v>
      </c>
      <c r="J13963" s="19">
        <v>5</v>
      </c>
      <c r="K13963" s="19" t="s">
        <v>7736</v>
      </c>
      <c r="L13963" s="11">
        <v>0.5</v>
      </c>
      <c r="M13963" s="11"/>
      <c r="N13963" s="24"/>
      <c r="P13963" s="32"/>
      <c r="T13963" s="19"/>
      <c r="U13963" s="3">
        <v>224</v>
      </c>
      <c r="X13963" t="str">
        <f t="shared" si="850"/>
        <v/>
      </c>
      <c r="Z13963" t="str">
        <f t="shared" si="851"/>
        <v/>
      </c>
      <c r="AB13963" s="9"/>
      <c r="AC13963" t="s">
        <v>4145</v>
      </c>
      <c r="AD13963">
        <f t="shared" si="849"/>
        <v>0</v>
      </c>
      <c r="AF13963" s="3"/>
      <c r="AG13963" t="s">
        <v>5990</v>
      </c>
      <c r="AH13963" s="9" t="s">
        <v>4613</v>
      </c>
    </row>
    <row r="13964" spans="1:34" ht="10.95" customHeight="1" outlineLevel="1" x14ac:dyDescent="0.25">
      <c r="A13964" t="s">
        <v>130</v>
      </c>
      <c r="C13964" s="3" t="s">
        <v>12986</v>
      </c>
      <c r="D13964" s="3">
        <v>217</v>
      </c>
      <c r="E13964" s="9">
        <v>1967</v>
      </c>
      <c r="F13964" s="7" t="s">
        <v>5242</v>
      </c>
      <c r="G13964" s="7" t="s">
        <v>2159</v>
      </c>
      <c r="H13964" s="8" t="s">
        <v>1201</v>
      </c>
      <c r="I13964" s="8" t="s">
        <v>18110</v>
      </c>
      <c r="J13964" s="19">
        <v>6</v>
      </c>
      <c r="K13964" s="19" t="s">
        <v>7736</v>
      </c>
      <c r="L13964" s="11">
        <v>0.5</v>
      </c>
      <c r="M13964" s="11"/>
      <c r="N13964" s="24"/>
      <c r="P13964" s="32"/>
      <c r="T13964" s="19"/>
      <c r="U13964" s="3" t="s">
        <v>2989</v>
      </c>
      <c r="X13964" t="str">
        <f t="shared" si="850"/>
        <v/>
      </c>
      <c r="Z13964" t="str">
        <f t="shared" si="851"/>
        <v/>
      </c>
      <c r="AB13964" s="9"/>
      <c r="AC13964" t="s">
        <v>1201</v>
      </c>
      <c r="AD13964">
        <f t="shared" si="849"/>
        <v>0</v>
      </c>
      <c r="AF13964" s="3"/>
      <c r="AG13964" t="s">
        <v>5990</v>
      </c>
      <c r="AH13964" s="9" t="s">
        <v>4613</v>
      </c>
    </row>
    <row r="13965" spans="1:34" ht="10.95" customHeight="1" outlineLevel="1" x14ac:dyDescent="0.25">
      <c r="A13965" t="s">
        <v>130</v>
      </c>
      <c r="C13965" s="3" t="s">
        <v>12986</v>
      </c>
      <c r="D13965" s="3" t="s">
        <v>5203</v>
      </c>
      <c r="E13965" s="9">
        <v>1967</v>
      </c>
      <c r="F13965" s="7" t="s">
        <v>733</v>
      </c>
      <c r="G13965" s="7" t="s">
        <v>2159</v>
      </c>
      <c r="H13965" s="8" t="s">
        <v>4758</v>
      </c>
      <c r="I13965" s="8" t="s">
        <v>18110</v>
      </c>
      <c r="J13965" s="19">
        <v>6</v>
      </c>
      <c r="K13965" s="19" t="s">
        <v>20092</v>
      </c>
      <c r="L13965" s="11"/>
      <c r="M13965" s="11"/>
      <c r="N13965" s="24"/>
      <c r="P13965" s="32"/>
      <c r="T13965" s="19"/>
      <c r="U13965" s="3" t="s">
        <v>734</v>
      </c>
      <c r="X13965" t="str">
        <f t="shared" si="850"/>
        <v/>
      </c>
      <c r="Z13965" t="str">
        <f t="shared" si="851"/>
        <v/>
      </c>
      <c r="AB13965" s="9"/>
      <c r="AC13965" t="s">
        <v>4758</v>
      </c>
      <c r="AD13965">
        <f t="shared" si="849"/>
        <v>0</v>
      </c>
      <c r="AF13965" s="3"/>
      <c r="AG13965" t="s">
        <v>5990</v>
      </c>
      <c r="AH13965" s="9"/>
    </row>
    <row r="13966" spans="1:34" ht="10.95" customHeight="1" outlineLevel="1" x14ac:dyDescent="0.25">
      <c r="A13966" t="s">
        <v>130</v>
      </c>
      <c r="C13966" s="3" t="s">
        <v>12986</v>
      </c>
      <c r="D13966" s="3" t="s">
        <v>5204</v>
      </c>
      <c r="E13966" s="9">
        <v>1967</v>
      </c>
      <c r="F13966" s="7" t="s">
        <v>18111</v>
      </c>
      <c r="G13966" s="7" t="s">
        <v>2159</v>
      </c>
      <c r="H13966" s="8" t="s">
        <v>4758</v>
      </c>
      <c r="I13966" s="8" t="s">
        <v>18110</v>
      </c>
      <c r="J13966" s="19">
        <v>6</v>
      </c>
      <c r="K13966" s="19" t="s">
        <v>7738</v>
      </c>
      <c r="L13966" s="11"/>
      <c r="M13966" s="11"/>
      <c r="N13966" s="24"/>
      <c r="P13966" s="32"/>
      <c r="T13966" s="19"/>
      <c r="U13966" s="3" t="s">
        <v>735</v>
      </c>
      <c r="X13966" t="str">
        <f t="shared" si="850"/>
        <v/>
      </c>
      <c r="Z13966">
        <f t="shared" si="851"/>
        <v>1</v>
      </c>
      <c r="AB13966" s="9"/>
      <c r="AC13966" t="s">
        <v>4758</v>
      </c>
      <c r="AD13966">
        <f t="shared" si="849"/>
        <v>0</v>
      </c>
      <c r="AF13966" s="3"/>
      <c r="AG13966" t="s">
        <v>5990</v>
      </c>
      <c r="AH13966" s="9"/>
    </row>
    <row r="13967" spans="1:34" ht="10.95" customHeight="1" outlineLevel="1" x14ac:dyDescent="0.25">
      <c r="A13967" t="s">
        <v>130</v>
      </c>
      <c r="C13967" s="3" t="s">
        <v>12986</v>
      </c>
      <c r="D13967" s="5" t="s">
        <v>4065</v>
      </c>
      <c r="E13967" s="9">
        <v>1968</v>
      </c>
      <c r="F13967" s="7" t="s">
        <v>1939</v>
      </c>
      <c r="G13967" s="7" t="s">
        <v>5401</v>
      </c>
      <c r="H13967" s="8" t="s">
        <v>5991</v>
      </c>
      <c r="I13967" s="8"/>
      <c r="J13967" s="19">
        <v>5</v>
      </c>
      <c r="K13967" s="19" t="s">
        <v>20092</v>
      </c>
      <c r="L13967" s="11"/>
      <c r="M13967" s="11"/>
      <c r="N13967" s="24"/>
      <c r="P13967" s="32"/>
      <c r="T13967" s="19"/>
      <c r="U13967" s="3" t="s">
        <v>1233</v>
      </c>
      <c r="X13967" t="str">
        <f t="shared" si="850"/>
        <v/>
      </c>
      <c r="Z13967" t="str">
        <f t="shared" si="851"/>
        <v/>
      </c>
      <c r="AB13967" s="9"/>
      <c r="AC13967" t="s">
        <v>5991</v>
      </c>
      <c r="AD13967">
        <f t="shared" si="849"/>
        <v>0</v>
      </c>
      <c r="AF13967" s="3"/>
      <c r="AG13967" t="s">
        <v>5990</v>
      </c>
      <c r="AH13967" s="9" t="s">
        <v>4613</v>
      </c>
    </row>
    <row r="13968" spans="1:34" ht="10.95" customHeight="1" outlineLevel="1" x14ac:dyDescent="0.25">
      <c r="A13968" t="s">
        <v>130</v>
      </c>
      <c r="C13968" s="3" t="s">
        <v>12986</v>
      </c>
      <c r="D13968" s="3">
        <v>255</v>
      </c>
      <c r="E13968" s="9">
        <v>1970</v>
      </c>
      <c r="F13968" s="7" t="s">
        <v>5142</v>
      </c>
      <c r="G13968" s="7" t="s">
        <v>5401</v>
      </c>
      <c r="H13968" s="8" t="s">
        <v>5787</v>
      </c>
      <c r="I13968" s="8" t="s">
        <v>18112</v>
      </c>
      <c r="J13968" s="19">
        <v>5</v>
      </c>
      <c r="K13968" s="19" t="s">
        <v>7736</v>
      </c>
      <c r="L13968" s="11">
        <v>0.1</v>
      </c>
      <c r="M13968" s="11"/>
      <c r="N13968" s="24"/>
      <c r="P13968" s="32"/>
      <c r="T13968" s="19"/>
      <c r="U13968" s="3">
        <v>264</v>
      </c>
      <c r="X13968" t="str">
        <f t="shared" si="850"/>
        <v/>
      </c>
      <c r="Z13968" t="str">
        <f t="shared" si="851"/>
        <v/>
      </c>
      <c r="AB13968" s="9"/>
      <c r="AC13968" t="s">
        <v>5787</v>
      </c>
      <c r="AD13968">
        <f t="shared" si="849"/>
        <v>0</v>
      </c>
      <c r="AF13968" s="3"/>
      <c r="AG13968" t="s">
        <v>5990</v>
      </c>
      <c r="AH13968" s="9" t="s">
        <v>4613</v>
      </c>
    </row>
    <row r="13969" spans="1:34" ht="10.95" customHeight="1" outlineLevel="1" x14ac:dyDescent="0.25">
      <c r="A13969" t="s">
        <v>130</v>
      </c>
      <c r="C13969" s="3" t="s">
        <v>12986</v>
      </c>
      <c r="D13969" s="3">
        <v>256</v>
      </c>
      <c r="E13969" s="9">
        <v>1970</v>
      </c>
      <c r="F13969" s="7" t="s">
        <v>1632</v>
      </c>
      <c r="G13969" s="7" t="s">
        <v>5401</v>
      </c>
      <c r="H13969" s="8" t="s">
        <v>6673</v>
      </c>
      <c r="I13969" s="8" t="s">
        <v>18113</v>
      </c>
      <c r="J13969" s="19">
        <v>5</v>
      </c>
      <c r="K13969" s="19" t="s">
        <v>7736</v>
      </c>
      <c r="L13969" s="11">
        <v>0.1</v>
      </c>
      <c r="M13969" s="11"/>
      <c r="N13969" s="24"/>
      <c r="P13969" s="32"/>
      <c r="T13969" s="19"/>
      <c r="U13969" s="3">
        <v>265</v>
      </c>
      <c r="X13969" t="str">
        <f t="shared" si="850"/>
        <v/>
      </c>
      <c r="Z13969" t="str">
        <f t="shared" si="851"/>
        <v/>
      </c>
      <c r="AB13969" s="9"/>
      <c r="AC13969" t="s">
        <v>6673</v>
      </c>
      <c r="AD13969">
        <f t="shared" si="849"/>
        <v>0</v>
      </c>
      <c r="AF13969" s="3"/>
      <c r="AG13969" t="s">
        <v>5990</v>
      </c>
      <c r="AH13969" s="9" t="s">
        <v>4613</v>
      </c>
    </row>
    <row r="13970" spans="1:34" ht="10.95" customHeight="1" outlineLevel="1" x14ac:dyDescent="0.25">
      <c r="A13970" t="s">
        <v>130</v>
      </c>
      <c r="C13970" s="3" t="s">
        <v>12986</v>
      </c>
      <c r="D13970" s="3">
        <v>259</v>
      </c>
      <c r="E13970" s="9">
        <v>1970</v>
      </c>
      <c r="F13970" s="7" t="s">
        <v>5242</v>
      </c>
      <c r="G13970" s="7" t="s">
        <v>5401</v>
      </c>
      <c r="H13970" s="8" t="s">
        <v>5991</v>
      </c>
      <c r="I13970" s="8" t="s">
        <v>18114</v>
      </c>
      <c r="J13970" s="19">
        <v>5</v>
      </c>
      <c r="K13970" s="19" t="s">
        <v>7736</v>
      </c>
      <c r="L13970" s="11">
        <v>0.1</v>
      </c>
      <c r="M13970" s="11"/>
      <c r="N13970" s="24"/>
      <c r="P13970" s="32"/>
      <c r="T13970" s="19"/>
      <c r="U13970" s="3">
        <v>268</v>
      </c>
      <c r="X13970" t="str">
        <f t="shared" si="850"/>
        <v/>
      </c>
      <c r="Z13970" t="str">
        <f t="shared" si="851"/>
        <v/>
      </c>
      <c r="AB13970" s="9"/>
      <c r="AC13970" t="s">
        <v>5991</v>
      </c>
      <c r="AD13970">
        <f t="shared" si="849"/>
        <v>0</v>
      </c>
      <c r="AF13970" s="3"/>
      <c r="AG13970" t="s">
        <v>5990</v>
      </c>
      <c r="AH13970" s="9" t="s">
        <v>4613</v>
      </c>
    </row>
    <row r="13971" spans="1:34" ht="10.95" customHeight="1" outlineLevel="1" x14ac:dyDescent="0.25">
      <c r="A13971" t="s">
        <v>130</v>
      </c>
      <c r="C13971" s="3" t="s">
        <v>12986</v>
      </c>
      <c r="D13971" s="3">
        <v>260</v>
      </c>
      <c r="E13971" s="9">
        <v>1970</v>
      </c>
      <c r="F13971" s="7" t="s">
        <v>5143</v>
      </c>
      <c r="G13971" s="7" t="s">
        <v>5401</v>
      </c>
      <c r="H13971" s="8" t="s">
        <v>4145</v>
      </c>
      <c r="I13971" s="8" t="s">
        <v>18115</v>
      </c>
      <c r="J13971" s="19">
        <v>5</v>
      </c>
      <c r="K13971" s="19" t="s">
        <v>7736</v>
      </c>
      <c r="L13971" s="11">
        <v>0.1</v>
      </c>
      <c r="M13971" s="11"/>
      <c r="N13971" s="24"/>
      <c r="P13971" s="32"/>
      <c r="T13971" s="19"/>
      <c r="U13971" s="3">
        <v>269</v>
      </c>
      <c r="X13971" t="str">
        <f t="shared" si="850"/>
        <v/>
      </c>
      <c r="Z13971" t="str">
        <f t="shared" si="851"/>
        <v/>
      </c>
      <c r="AB13971" s="9"/>
      <c r="AC13971" t="s">
        <v>4145</v>
      </c>
      <c r="AD13971">
        <f t="shared" si="849"/>
        <v>0</v>
      </c>
      <c r="AF13971" s="3"/>
      <c r="AG13971" t="s">
        <v>5990</v>
      </c>
      <c r="AH13971" s="9" t="s">
        <v>4613</v>
      </c>
    </row>
    <row r="13972" spans="1:34" ht="10.95" customHeight="1" outlineLevel="1" x14ac:dyDescent="0.25">
      <c r="A13972" t="s">
        <v>130</v>
      </c>
      <c r="C13972" s="3" t="s">
        <v>12986</v>
      </c>
      <c r="D13972" s="3">
        <v>287</v>
      </c>
      <c r="E13972" s="9">
        <v>1971</v>
      </c>
      <c r="F13972" s="7" t="s">
        <v>5142</v>
      </c>
      <c r="G13972" s="7" t="s">
        <v>5401</v>
      </c>
      <c r="H13972" s="8" t="s">
        <v>20199</v>
      </c>
      <c r="I13972" s="8" t="s">
        <v>18116</v>
      </c>
      <c r="J13972" s="19">
        <v>5</v>
      </c>
      <c r="K13972" s="19" t="s">
        <v>7736</v>
      </c>
      <c r="L13972" s="11">
        <v>0.5</v>
      </c>
      <c r="M13972" s="11"/>
      <c r="N13972" s="24"/>
      <c r="P13972" s="32"/>
      <c r="T13972" s="19"/>
      <c r="U13972" s="3">
        <v>300</v>
      </c>
      <c r="X13972" t="str">
        <f t="shared" si="850"/>
        <v/>
      </c>
      <c r="Z13972" t="str">
        <f t="shared" si="851"/>
        <v/>
      </c>
      <c r="AB13972" s="9"/>
      <c r="AC13972" t="s">
        <v>20199</v>
      </c>
      <c r="AD13972">
        <f t="shared" si="849"/>
        <v>0</v>
      </c>
      <c r="AF13972" s="3"/>
      <c r="AG13972" t="s">
        <v>5990</v>
      </c>
      <c r="AH13972" s="9" t="s">
        <v>4613</v>
      </c>
    </row>
    <row r="13973" spans="1:34" ht="10.95" customHeight="1" outlineLevel="1" x14ac:dyDescent="0.25">
      <c r="A13973" t="s">
        <v>130</v>
      </c>
      <c r="C13973" s="3" t="s">
        <v>12986</v>
      </c>
      <c r="D13973" s="3">
        <v>288</v>
      </c>
      <c r="E13973" s="9">
        <v>1971</v>
      </c>
      <c r="F13973" s="7" t="s">
        <v>5142</v>
      </c>
      <c r="G13973" s="7" t="s">
        <v>5401</v>
      </c>
      <c r="H13973" s="8" t="s">
        <v>20199</v>
      </c>
      <c r="I13973" s="8" t="s">
        <v>18116</v>
      </c>
      <c r="J13973" s="19">
        <v>5</v>
      </c>
      <c r="K13973" s="19" t="s">
        <v>7736</v>
      </c>
      <c r="L13973" s="11">
        <v>0.5</v>
      </c>
      <c r="M13973" s="11"/>
      <c r="N13973" s="24"/>
      <c r="P13973" s="32"/>
      <c r="T13973" s="19"/>
      <c r="U13973" s="3">
        <v>300</v>
      </c>
      <c r="X13973" t="str">
        <f t="shared" si="850"/>
        <v/>
      </c>
      <c r="Z13973" t="str">
        <f t="shared" si="851"/>
        <v/>
      </c>
      <c r="AB13973" s="9"/>
      <c r="AC13973" t="s">
        <v>20199</v>
      </c>
      <c r="AD13973">
        <f t="shared" si="849"/>
        <v>0</v>
      </c>
      <c r="AF13973" s="3"/>
      <c r="AG13973" t="s">
        <v>5990</v>
      </c>
      <c r="AH13973" s="9" t="s">
        <v>4613</v>
      </c>
    </row>
    <row r="13974" spans="1:34" ht="10.95" customHeight="1" outlineLevel="1" x14ac:dyDescent="0.25">
      <c r="A13974" t="s">
        <v>130</v>
      </c>
      <c r="C13974" s="3" t="s">
        <v>12986</v>
      </c>
      <c r="D13974" s="3">
        <v>289</v>
      </c>
      <c r="E13974" s="9">
        <v>1971</v>
      </c>
      <c r="F13974" s="7" t="s">
        <v>5141</v>
      </c>
      <c r="G13974" s="7" t="s">
        <v>5401</v>
      </c>
      <c r="H13974" s="8" t="s">
        <v>20200</v>
      </c>
      <c r="I13974" s="8" t="s">
        <v>18116</v>
      </c>
      <c r="J13974" s="19">
        <v>5</v>
      </c>
      <c r="K13974" s="19" t="s">
        <v>7736</v>
      </c>
      <c r="L13974" s="11">
        <v>0.5</v>
      </c>
      <c r="M13974" s="11"/>
      <c r="N13974" s="24"/>
      <c r="P13974" s="32"/>
      <c r="T13974" s="19"/>
      <c r="U13974" s="3">
        <v>300</v>
      </c>
      <c r="X13974" t="str">
        <f t="shared" si="850"/>
        <v/>
      </c>
      <c r="Z13974" t="str">
        <f t="shared" si="851"/>
        <v/>
      </c>
      <c r="AB13974" s="9"/>
      <c r="AC13974" t="s">
        <v>20200</v>
      </c>
      <c r="AD13974">
        <f t="shared" si="849"/>
        <v>0</v>
      </c>
      <c r="AF13974" s="3"/>
      <c r="AG13974" t="s">
        <v>5990</v>
      </c>
      <c r="AH13974" s="9" t="s">
        <v>4613</v>
      </c>
    </row>
    <row r="13975" spans="1:34" ht="10.95" customHeight="1" outlineLevel="1" x14ac:dyDescent="0.25">
      <c r="A13975" t="s">
        <v>130</v>
      </c>
      <c r="C13975" s="3" t="s">
        <v>12986</v>
      </c>
      <c r="D13975" s="3">
        <v>290</v>
      </c>
      <c r="E13975" s="9">
        <v>1971</v>
      </c>
      <c r="F13975" s="7" t="s">
        <v>5141</v>
      </c>
      <c r="G13975" s="7" t="s">
        <v>5401</v>
      </c>
      <c r="H13975" s="8" t="s">
        <v>20200</v>
      </c>
      <c r="I13975" s="8" t="s">
        <v>18116</v>
      </c>
      <c r="J13975" s="19">
        <v>5</v>
      </c>
      <c r="K13975" s="19" t="s">
        <v>7736</v>
      </c>
      <c r="L13975" s="11">
        <v>0.5</v>
      </c>
      <c r="M13975" s="11"/>
      <c r="N13975" s="24"/>
      <c r="P13975" s="32"/>
      <c r="T13975" s="19"/>
      <c r="U13975" s="3">
        <v>300</v>
      </c>
      <c r="X13975" t="str">
        <f t="shared" si="850"/>
        <v/>
      </c>
      <c r="Z13975" t="str">
        <f t="shared" si="851"/>
        <v/>
      </c>
      <c r="AB13975" s="9"/>
      <c r="AC13975" t="s">
        <v>20200</v>
      </c>
      <c r="AD13975">
        <f t="shared" si="849"/>
        <v>0</v>
      </c>
      <c r="AF13975" s="3"/>
      <c r="AG13975" t="s">
        <v>5990</v>
      </c>
      <c r="AH13975" s="9" t="s">
        <v>4613</v>
      </c>
    </row>
    <row r="13976" spans="1:34" ht="10.95" customHeight="1" outlineLevel="1" x14ac:dyDescent="0.25">
      <c r="A13976" t="s">
        <v>130</v>
      </c>
      <c r="C13976" s="3" t="s">
        <v>12986</v>
      </c>
      <c r="D13976" s="3">
        <v>291</v>
      </c>
      <c r="E13976" s="9">
        <v>1971</v>
      </c>
      <c r="F13976" s="7" t="s">
        <v>5143</v>
      </c>
      <c r="G13976" s="7" t="s">
        <v>5401</v>
      </c>
      <c r="H13976" s="8" t="s">
        <v>5991</v>
      </c>
      <c r="I13976" s="8" t="s">
        <v>18116</v>
      </c>
      <c r="J13976" s="19">
        <v>5</v>
      </c>
      <c r="K13976" s="19" t="s">
        <v>7736</v>
      </c>
      <c r="L13976" s="11">
        <v>0.5</v>
      </c>
      <c r="M13976" s="11"/>
      <c r="N13976" s="24"/>
      <c r="P13976" s="32"/>
      <c r="T13976" s="19"/>
      <c r="U13976" s="3">
        <v>300</v>
      </c>
      <c r="X13976" t="str">
        <f t="shared" si="850"/>
        <v/>
      </c>
      <c r="Z13976" t="str">
        <f t="shared" si="851"/>
        <v/>
      </c>
      <c r="AB13976" s="9"/>
      <c r="AC13976" t="s">
        <v>5991</v>
      </c>
      <c r="AD13976">
        <f t="shared" si="849"/>
        <v>0</v>
      </c>
      <c r="AF13976" s="3"/>
      <c r="AG13976" t="s">
        <v>5990</v>
      </c>
      <c r="AH13976" s="9" t="s">
        <v>4613</v>
      </c>
    </row>
    <row r="13977" spans="1:34" ht="10.95" customHeight="1" outlineLevel="1" x14ac:dyDescent="0.25">
      <c r="A13977" t="s">
        <v>130</v>
      </c>
      <c r="C13977" s="3" t="s">
        <v>12986</v>
      </c>
      <c r="D13977" s="3">
        <v>292</v>
      </c>
      <c r="E13977" s="9">
        <v>1971</v>
      </c>
      <c r="F13977" s="7" t="s">
        <v>5143</v>
      </c>
      <c r="G13977" s="7" t="s">
        <v>5401</v>
      </c>
      <c r="H13977" s="8" t="s">
        <v>5991</v>
      </c>
      <c r="I13977" s="8" t="s">
        <v>18116</v>
      </c>
      <c r="J13977" s="19">
        <v>5</v>
      </c>
      <c r="K13977" s="19" t="s">
        <v>7736</v>
      </c>
      <c r="L13977" s="11">
        <v>0.5</v>
      </c>
      <c r="M13977" s="11"/>
      <c r="N13977" s="24"/>
      <c r="P13977" s="32"/>
      <c r="T13977" s="19"/>
      <c r="U13977" s="3">
        <v>301</v>
      </c>
      <c r="X13977" t="str">
        <f t="shared" si="850"/>
        <v/>
      </c>
      <c r="Z13977" t="str">
        <f t="shared" si="851"/>
        <v/>
      </c>
      <c r="AB13977" s="9"/>
      <c r="AC13977" t="s">
        <v>5991</v>
      </c>
      <c r="AD13977">
        <f t="shared" si="849"/>
        <v>0</v>
      </c>
      <c r="AF13977" s="3"/>
      <c r="AG13977" t="s">
        <v>5990</v>
      </c>
      <c r="AH13977" s="9" t="s">
        <v>4613</v>
      </c>
    </row>
    <row r="13978" spans="1:34" ht="10.95" customHeight="1" outlineLevel="1" x14ac:dyDescent="0.25">
      <c r="A13978" t="s">
        <v>130</v>
      </c>
      <c r="C13978" s="3" t="s">
        <v>12986</v>
      </c>
      <c r="D13978" s="3">
        <v>293</v>
      </c>
      <c r="E13978" s="9">
        <v>1971</v>
      </c>
      <c r="F13978" s="7" t="s">
        <v>3424</v>
      </c>
      <c r="G13978" s="7" t="s">
        <v>5401</v>
      </c>
      <c r="H13978" s="8" t="s">
        <v>20201</v>
      </c>
      <c r="I13978" s="8" t="s">
        <v>18116</v>
      </c>
      <c r="J13978" s="19">
        <v>5</v>
      </c>
      <c r="K13978" s="19" t="s">
        <v>7736</v>
      </c>
      <c r="L13978" s="11">
        <v>0.5</v>
      </c>
      <c r="M13978" s="11"/>
      <c r="N13978" s="24"/>
      <c r="P13978" s="32"/>
      <c r="T13978" s="19"/>
      <c r="U13978" s="3">
        <v>301</v>
      </c>
      <c r="X13978" t="str">
        <f t="shared" si="850"/>
        <v/>
      </c>
      <c r="Z13978" t="str">
        <f t="shared" si="851"/>
        <v/>
      </c>
      <c r="AB13978" s="9"/>
      <c r="AC13978" t="s">
        <v>20201</v>
      </c>
      <c r="AD13978">
        <f t="shared" si="849"/>
        <v>0</v>
      </c>
      <c r="AF13978" s="3"/>
      <c r="AG13978" t="s">
        <v>5990</v>
      </c>
      <c r="AH13978" s="9" t="s">
        <v>4613</v>
      </c>
    </row>
    <row r="13979" spans="1:34" ht="10.95" customHeight="1" outlineLevel="1" x14ac:dyDescent="0.25">
      <c r="A13979" t="s">
        <v>130</v>
      </c>
      <c r="C13979" s="3" t="s">
        <v>12986</v>
      </c>
      <c r="D13979" s="3">
        <v>294</v>
      </c>
      <c r="E13979" s="9">
        <v>1971</v>
      </c>
      <c r="F13979" s="7" t="s">
        <v>3424</v>
      </c>
      <c r="G13979" s="7" t="s">
        <v>5401</v>
      </c>
      <c r="H13979" s="8" t="s">
        <v>20201</v>
      </c>
      <c r="I13979" s="8" t="s">
        <v>18116</v>
      </c>
      <c r="J13979" s="19">
        <v>5</v>
      </c>
      <c r="K13979" s="19" t="s">
        <v>7736</v>
      </c>
      <c r="L13979" s="11">
        <v>0.5</v>
      </c>
      <c r="M13979" s="11"/>
      <c r="N13979" s="24"/>
      <c r="P13979" s="32"/>
      <c r="T13979" s="19"/>
      <c r="U13979" s="3">
        <v>301</v>
      </c>
      <c r="X13979" t="str">
        <f t="shared" si="850"/>
        <v/>
      </c>
      <c r="Z13979" t="str">
        <f t="shared" si="851"/>
        <v/>
      </c>
      <c r="AB13979" s="9"/>
      <c r="AC13979" t="s">
        <v>20201</v>
      </c>
      <c r="AD13979">
        <f t="shared" si="849"/>
        <v>0</v>
      </c>
      <c r="AF13979" s="3"/>
      <c r="AG13979" t="s">
        <v>5990</v>
      </c>
      <c r="AH13979" s="9" t="s">
        <v>4613</v>
      </c>
    </row>
    <row r="13980" spans="1:34" ht="10.95" customHeight="1" outlineLevel="1" x14ac:dyDescent="0.25">
      <c r="A13980" t="s">
        <v>130</v>
      </c>
      <c r="C13980" s="3" t="s">
        <v>12986</v>
      </c>
      <c r="D13980" s="3">
        <v>311</v>
      </c>
      <c r="E13980" s="9">
        <v>1972</v>
      </c>
      <c r="F13980" s="7" t="s">
        <v>5142</v>
      </c>
      <c r="G13980" s="7" t="s">
        <v>5401</v>
      </c>
      <c r="H13980" s="8" t="s">
        <v>4758</v>
      </c>
      <c r="I13980" s="8" t="s">
        <v>18118</v>
      </c>
      <c r="J13980" s="19">
        <v>6</v>
      </c>
      <c r="K13980" s="19" t="s">
        <v>7736</v>
      </c>
      <c r="L13980" s="11">
        <v>0.2</v>
      </c>
      <c r="M13980" s="11"/>
      <c r="N13980" s="24"/>
      <c r="P13980" s="32"/>
      <c r="T13980" s="19"/>
      <c r="U13980" s="3">
        <v>320</v>
      </c>
      <c r="X13980" t="str">
        <f t="shared" si="850"/>
        <v/>
      </c>
      <c r="Z13980" t="str">
        <f t="shared" si="851"/>
        <v/>
      </c>
      <c r="AB13980" s="9"/>
      <c r="AC13980" t="s">
        <v>4758</v>
      </c>
      <c r="AD13980">
        <f t="shared" si="849"/>
        <v>0</v>
      </c>
      <c r="AF13980" s="3"/>
      <c r="AG13980" t="s">
        <v>5990</v>
      </c>
      <c r="AH13980" s="9" t="s">
        <v>4613</v>
      </c>
    </row>
    <row r="13981" spans="1:34" ht="10.95" customHeight="1" outlineLevel="1" x14ac:dyDescent="0.25">
      <c r="A13981" t="s">
        <v>130</v>
      </c>
      <c r="C13981" s="3" t="s">
        <v>12986</v>
      </c>
      <c r="D13981" s="3">
        <v>312</v>
      </c>
      <c r="E13981" s="9">
        <v>1972</v>
      </c>
      <c r="F13981" s="7" t="s">
        <v>5141</v>
      </c>
      <c r="G13981" s="7" t="s">
        <v>5401</v>
      </c>
      <c r="H13981" s="8" t="s">
        <v>18117</v>
      </c>
      <c r="I13981" s="8" t="s">
        <v>18118</v>
      </c>
      <c r="J13981" s="19">
        <v>5</v>
      </c>
      <c r="K13981" s="19" t="s">
        <v>7736</v>
      </c>
      <c r="L13981" s="11">
        <v>1.5</v>
      </c>
      <c r="M13981" s="11"/>
      <c r="N13981" s="24"/>
      <c r="P13981" s="32"/>
      <c r="T13981" s="19"/>
      <c r="U13981" s="3"/>
      <c r="X13981" t="str">
        <f t="shared" si="850"/>
        <v/>
      </c>
      <c r="Z13981" t="str">
        <f t="shared" si="851"/>
        <v/>
      </c>
      <c r="AB13981" s="9"/>
      <c r="AC13981" t="s">
        <v>18117</v>
      </c>
      <c r="AD13981">
        <f t="shared" si="849"/>
        <v>0</v>
      </c>
      <c r="AF13981" s="3"/>
      <c r="AH13981" s="9"/>
    </row>
    <row r="13982" spans="1:34" ht="10.95" customHeight="1" outlineLevel="1" x14ac:dyDescent="0.25">
      <c r="A13982" t="s">
        <v>130</v>
      </c>
      <c r="C13982" s="3" t="s">
        <v>12986</v>
      </c>
      <c r="D13982" s="3">
        <v>313</v>
      </c>
      <c r="E13982" s="9">
        <v>1972</v>
      </c>
      <c r="F13982" s="7" t="s">
        <v>1643</v>
      </c>
      <c r="G13982" s="7" t="s">
        <v>5401</v>
      </c>
      <c r="H13982" s="8" t="s">
        <v>5787</v>
      </c>
      <c r="I13982" s="8" t="s">
        <v>18118</v>
      </c>
      <c r="J13982" s="19">
        <v>3</v>
      </c>
      <c r="K13982" s="19" t="s">
        <v>7736</v>
      </c>
      <c r="L13982" s="11">
        <v>1.5</v>
      </c>
      <c r="M13982" s="11"/>
      <c r="N13982" s="24"/>
      <c r="P13982" s="32"/>
      <c r="T13982" s="19"/>
      <c r="U13982" s="3">
        <v>322</v>
      </c>
      <c r="X13982" t="str">
        <f t="shared" si="850"/>
        <v/>
      </c>
      <c r="Z13982" t="str">
        <f t="shared" si="851"/>
        <v/>
      </c>
      <c r="AB13982" s="9"/>
      <c r="AC13982" t="s">
        <v>5787</v>
      </c>
      <c r="AD13982">
        <f t="shared" si="849"/>
        <v>0</v>
      </c>
      <c r="AF13982" s="3"/>
      <c r="AG13982" t="s">
        <v>5990</v>
      </c>
      <c r="AH13982" s="9" t="s">
        <v>4613</v>
      </c>
    </row>
    <row r="13983" spans="1:34" ht="10.95" customHeight="1" outlineLevel="1" x14ac:dyDescent="0.25">
      <c r="A13983" t="s">
        <v>130</v>
      </c>
      <c r="C13983" s="3" t="s">
        <v>12986</v>
      </c>
      <c r="D13983" s="3">
        <v>333</v>
      </c>
      <c r="E13983" s="9">
        <v>1973</v>
      </c>
      <c r="F13983" s="7" t="s">
        <v>5242</v>
      </c>
      <c r="G13983" s="7" t="s">
        <v>5401</v>
      </c>
      <c r="H13983" s="8" t="s">
        <v>20582</v>
      </c>
      <c r="I13983" s="8" t="s">
        <v>20581</v>
      </c>
      <c r="J13983" s="19">
        <v>6</v>
      </c>
      <c r="K13983" s="19" t="s">
        <v>7736</v>
      </c>
      <c r="L13983" s="11">
        <v>1</v>
      </c>
      <c r="M13983" s="11"/>
      <c r="N13983" s="24"/>
      <c r="P13983" s="32"/>
      <c r="T13983" s="19"/>
      <c r="U13983" s="3" t="s">
        <v>4757</v>
      </c>
      <c r="X13983" t="str">
        <f t="shared" si="850"/>
        <v/>
      </c>
      <c r="Z13983" t="str">
        <f t="shared" si="851"/>
        <v/>
      </c>
      <c r="AB13983" s="9"/>
      <c r="AC13983" t="s">
        <v>20582</v>
      </c>
      <c r="AD13983">
        <f t="shared" ref="AD13983:AD14014" si="852">COUNTIF(H13983,"*Fuji*")</f>
        <v>0</v>
      </c>
      <c r="AF13983" s="3"/>
      <c r="AG13983" t="s">
        <v>5990</v>
      </c>
      <c r="AH13983" s="9" t="s">
        <v>4925</v>
      </c>
    </row>
    <row r="13984" spans="1:34" ht="10.95" customHeight="1" outlineLevel="1" x14ac:dyDescent="0.25">
      <c r="A13984" t="s">
        <v>130</v>
      </c>
      <c r="C13984" s="3" t="s">
        <v>12986</v>
      </c>
      <c r="D13984" s="3">
        <v>342</v>
      </c>
      <c r="E13984" s="9">
        <v>1973</v>
      </c>
      <c r="F13984" s="7" t="s">
        <v>5855</v>
      </c>
      <c r="G13984" s="7" t="s">
        <v>5401</v>
      </c>
      <c r="H13984" s="8" t="s">
        <v>4758</v>
      </c>
      <c r="I13984" s="8" t="s">
        <v>4758</v>
      </c>
      <c r="J13984" s="19">
        <v>6</v>
      </c>
      <c r="K13984" s="19" t="s">
        <v>7738</v>
      </c>
      <c r="L13984" s="11"/>
      <c r="M13984" s="11"/>
      <c r="N13984" s="24"/>
      <c r="P13984" s="32"/>
      <c r="T13984" s="19"/>
      <c r="U13984" s="3" t="s">
        <v>4757</v>
      </c>
      <c r="X13984" t="str">
        <f t="shared" si="850"/>
        <v/>
      </c>
      <c r="Z13984" t="str">
        <f t="shared" si="851"/>
        <v/>
      </c>
      <c r="AB13984" s="9"/>
      <c r="AC13984" t="s">
        <v>4758</v>
      </c>
      <c r="AD13984">
        <f t="shared" si="852"/>
        <v>0</v>
      </c>
      <c r="AF13984" s="3"/>
      <c r="AG13984" t="s">
        <v>5990</v>
      </c>
      <c r="AH13984" s="9" t="s">
        <v>4925</v>
      </c>
    </row>
    <row r="13985" spans="1:34" ht="10.95" customHeight="1" outlineLevel="1" x14ac:dyDescent="0.25">
      <c r="A13985" t="s">
        <v>130</v>
      </c>
      <c r="C13985" s="3" t="s">
        <v>12986</v>
      </c>
      <c r="D13985" s="3">
        <v>441</v>
      </c>
      <c r="E13985" s="9">
        <v>1978</v>
      </c>
      <c r="F13985" s="7" t="s">
        <v>5282</v>
      </c>
      <c r="G13985" s="7" t="s">
        <v>5401</v>
      </c>
      <c r="H13985" s="8" t="s">
        <v>4758</v>
      </c>
      <c r="I13985" s="8" t="s">
        <v>18119</v>
      </c>
      <c r="J13985" s="19">
        <v>6</v>
      </c>
      <c r="K13985" s="19" t="s">
        <v>7736</v>
      </c>
      <c r="L13985" s="11">
        <v>4</v>
      </c>
      <c r="M13985" s="11"/>
      <c r="N13985" s="24"/>
      <c r="P13985" s="32"/>
      <c r="T13985" s="19"/>
      <c r="U13985" s="3">
        <v>449</v>
      </c>
      <c r="X13985" t="str">
        <f t="shared" si="850"/>
        <v/>
      </c>
      <c r="Z13985" t="str">
        <f t="shared" si="851"/>
        <v/>
      </c>
      <c r="AB13985" s="9"/>
      <c r="AC13985" t="s">
        <v>4758</v>
      </c>
      <c r="AD13985">
        <f t="shared" si="852"/>
        <v>0</v>
      </c>
      <c r="AF13985" s="3"/>
      <c r="AG13985" t="s">
        <v>5990</v>
      </c>
      <c r="AH13985" s="9" t="s">
        <v>4613</v>
      </c>
    </row>
    <row r="13986" spans="1:34" ht="10.95" customHeight="1" outlineLevel="1" x14ac:dyDescent="0.25">
      <c r="A13986" t="s">
        <v>130</v>
      </c>
      <c r="C13986" s="3" t="s">
        <v>12986</v>
      </c>
      <c r="D13986" s="3">
        <v>451</v>
      </c>
      <c r="E13986" s="9">
        <v>1979</v>
      </c>
      <c r="F13986" s="7" t="s">
        <v>6023</v>
      </c>
      <c r="G13986" s="7" t="s">
        <v>5401</v>
      </c>
      <c r="H13986" s="8" t="s">
        <v>4758</v>
      </c>
      <c r="I13986" s="8" t="s">
        <v>11730</v>
      </c>
      <c r="J13986" s="19">
        <v>6</v>
      </c>
      <c r="K13986" s="19" t="s">
        <v>7736</v>
      </c>
      <c r="L13986" s="11">
        <v>2</v>
      </c>
      <c r="M13986" s="11"/>
      <c r="N13986" s="24"/>
      <c r="P13986" s="32"/>
      <c r="T13986" s="19"/>
      <c r="U13986" s="3">
        <v>459</v>
      </c>
      <c r="X13986" t="str">
        <f t="shared" si="850"/>
        <v/>
      </c>
      <c r="Z13986" t="str">
        <f t="shared" si="851"/>
        <v/>
      </c>
      <c r="AB13986" s="9"/>
      <c r="AC13986" t="s">
        <v>4758</v>
      </c>
      <c r="AD13986">
        <f t="shared" si="852"/>
        <v>0</v>
      </c>
      <c r="AF13986" s="3"/>
      <c r="AG13986" t="s">
        <v>5990</v>
      </c>
      <c r="AH13986" s="9" t="s">
        <v>4925</v>
      </c>
    </row>
    <row r="13987" spans="1:34" ht="10.95" customHeight="1" outlineLevel="1" x14ac:dyDescent="0.25">
      <c r="A13987" t="s">
        <v>130</v>
      </c>
      <c r="C13987" s="3" t="s">
        <v>12986</v>
      </c>
      <c r="D13987" s="3">
        <v>462</v>
      </c>
      <c r="E13987" s="9">
        <v>1979</v>
      </c>
      <c r="F13987" s="7" t="s">
        <v>5282</v>
      </c>
      <c r="G13987" s="7" t="s">
        <v>5401</v>
      </c>
      <c r="H13987" s="8" t="s">
        <v>7691</v>
      </c>
      <c r="I13987" s="8" t="s">
        <v>18120</v>
      </c>
      <c r="J13987" s="19">
        <v>3</v>
      </c>
      <c r="K13987" s="19" t="s">
        <v>7736</v>
      </c>
      <c r="L13987" s="11">
        <v>1.6</v>
      </c>
      <c r="M13987" s="11"/>
      <c r="N13987" s="24"/>
      <c r="P13987" s="32"/>
      <c r="T13987" s="19"/>
      <c r="U13987" s="3"/>
      <c r="X13987" t="str">
        <f t="shared" si="850"/>
        <v/>
      </c>
      <c r="Z13987" t="str">
        <f t="shared" si="851"/>
        <v/>
      </c>
      <c r="AB13987" s="9"/>
      <c r="AC13987" t="s">
        <v>7691</v>
      </c>
      <c r="AD13987">
        <f t="shared" si="852"/>
        <v>0</v>
      </c>
      <c r="AF13987" s="3"/>
      <c r="AH13987" s="9"/>
    </row>
    <row r="13988" spans="1:34" ht="10.95" customHeight="1" outlineLevel="1" x14ac:dyDescent="0.25">
      <c r="A13988" t="s">
        <v>130</v>
      </c>
      <c r="C13988" s="3" t="s">
        <v>12986</v>
      </c>
      <c r="D13988" s="3">
        <v>463</v>
      </c>
      <c r="E13988" s="9">
        <v>1979</v>
      </c>
      <c r="F13988" s="7" t="s">
        <v>3424</v>
      </c>
      <c r="G13988" s="7" t="s">
        <v>5401</v>
      </c>
      <c r="H13988" s="8" t="s">
        <v>18121</v>
      </c>
      <c r="I13988" s="8" t="s">
        <v>18120</v>
      </c>
      <c r="J13988" s="19">
        <v>3</v>
      </c>
      <c r="K13988" s="19" t="s">
        <v>7736</v>
      </c>
      <c r="L13988" s="11">
        <v>1.6</v>
      </c>
      <c r="M13988" s="11"/>
      <c r="N13988" s="24"/>
      <c r="P13988" s="32"/>
      <c r="T13988" s="19"/>
      <c r="U13988" s="3"/>
      <c r="X13988" t="str">
        <f t="shared" si="850"/>
        <v/>
      </c>
      <c r="Z13988" t="str">
        <f t="shared" si="851"/>
        <v/>
      </c>
      <c r="AB13988" s="9"/>
      <c r="AC13988" t="s">
        <v>18121</v>
      </c>
      <c r="AD13988">
        <f t="shared" si="852"/>
        <v>0</v>
      </c>
      <c r="AF13988" s="3"/>
      <c r="AH13988" s="9"/>
    </row>
    <row r="13989" spans="1:34" ht="10.95" customHeight="1" outlineLevel="1" x14ac:dyDescent="0.25">
      <c r="A13989" t="s">
        <v>130</v>
      </c>
      <c r="C13989" s="3" t="s">
        <v>12986</v>
      </c>
      <c r="D13989" s="3">
        <v>509</v>
      </c>
      <c r="E13989" s="9">
        <v>1980</v>
      </c>
      <c r="F13989" s="7" t="s">
        <v>6317</v>
      </c>
      <c r="G13989" s="7" t="s">
        <v>5401</v>
      </c>
      <c r="H13989" s="8" t="s">
        <v>1690</v>
      </c>
      <c r="I13989" s="8" t="s">
        <v>18122</v>
      </c>
      <c r="J13989" s="19">
        <v>3</v>
      </c>
      <c r="K13989" s="19" t="s">
        <v>7736</v>
      </c>
      <c r="L13989" s="11">
        <v>0.6</v>
      </c>
      <c r="M13989" s="11"/>
      <c r="N13989" s="24"/>
      <c r="P13989" s="32"/>
      <c r="T13989" s="19"/>
      <c r="U13989" s="3">
        <v>512</v>
      </c>
      <c r="X13989" t="str">
        <f t="shared" si="850"/>
        <v/>
      </c>
      <c r="Z13989" t="str">
        <f t="shared" si="851"/>
        <v/>
      </c>
      <c r="AB13989" s="9"/>
      <c r="AC13989" t="s">
        <v>1690</v>
      </c>
      <c r="AD13989">
        <f t="shared" si="852"/>
        <v>0</v>
      </c>
      <c r="AF13989" s="3"/>
      <c r="AG13989" t="s">
        <v>5990</v>
      </c>
      <c r="AH13989" s="9" t="s">
        <v>4613</v>
      </c>
    </row>
    <row r="13990" spans="1:34" ht="10.95" customHeight="1" outlineLevel="1" x14ac:dyDescent="0.25">
      <c r="A13990" t="s">
        <v>130</v>
      </c>
      <c r="C13990" s="3" t="s">
        <v>12986</v>
      </c>
      <c r="D13990" s="3">
        <v>519</v>
      </c>
      <c r="E13990" s="9">
        <v>1980</v>
      </c>
      <c r="F13990" s="7" t="s">
        <v>3424</v>
      </c>
      <c r="G13990" s="7" t="s">
        <v>5401</v>
      </c>
      <c r="H13990" s="8" t="s">
        <v>11716</v>
      </c>
      <c r="I13990" s="8" t="s">
        <v>18123</v>
      </c>
      <c r="J13990" s="19">
        <v>3</v>
      </c>
      <c r="K13990" s="19" t="s">
        <v>7738</v>
      </c>
      <c r="L13990" s="11"/>
      <c r="M13990" s="11"/>
      <c r="N13990" s="24"/>
      <c r="P13990" s="32"/>
      <c r="T13990" s="19"/>
      <c r="U13990" s="3"/>
      <c r="X13990" t="str">
        <f t="shared" si="850"/>
        <v/>
      </c>
      <c r="Z13990" t="str">
        <f t="shared" si="851"/>
        <v/>
      </c>
      <c r="AB13990" s="9"/>
      <c r="AC13990" t="s">
        <v>11716</v>
      </c>
      <c r="AD13990">
        <f t="shared" si="852"/>
        <v>0</v>
      </c>
      <c r="AF13990" s="3"/>
      <c r="AH13990" s="9"/>
    </row>
    <row r="13991" spans="1:34" ht="10.95" customHeight="1" outlineLevel="1" x14ac:dyDescent="0.25">
      <c r="A13991" t="s">
        <v>130</v>
      </c>
      <c r="C13991" s="3" t="s">
        <v>12986</v>
      </c>
      <c r="D13991" s="3">
        <v>521</v>
      </c>
      <c r="E13991" s="9">
        <v>1980</v>
      </c>
      <c r="F13991" s="7" t="s">
        <v>541</v>
      </c>
      <c r="G13991" s="7" t="s">
        <v>5401</v>
      </c>
      <c r="H13991" s="8" t="s">
        <v>4145</v>
      </c>
      <c r="I13991" s="8" t="s">
        <v>18123</v>
      </c>
      <c r="J13991" s="19">
        <v>3</v>
      </c>
      <c r="K13991" s="19" t="s">
        <v>7736</v>
      </c>
      <c r="L13991" s="11">
        <v>0.7</v>
      </c>
      <c r="M13991" s="11"/>
      <c r="N13991" s="24"/>
      <c r="P13991" s="32"/>
      <c r="T13991" s="19"/>
      <c r="U13991" s="3">
        <v>524</v>
      </c>
      <c r="X13991" t="str">
        <f t="shared" si="850"/>
        <v/>
      </c>
      <c r="Z13991" t="str">
        <f t="shared" si="851"/>
        <v/>
      </c>
      <c r="AB13991" s="9"/>
      <c r="AC13991" t="s">
        <v>4145</v>
      </c>
      <c r="AD13991">
        <f t="shared" si="852"/>
        <v>0</v>
      </c>
      <c r="AF13991" s="3"/>
      <c r="AG13991" t="s">
        <v>5990</v>
      </c>
      <c r="AH13991" s="9" t="s">
        <v>4925</v>
      </c>
    </row>
    <row r="13992" spans="1:34" ht="10.95" customHeight="1" outlineLevel="1" x14ac:dyDescent="0.25">
      <c r="A13992" t="s">
        <v>130</v>
      </c>
      <c r="C13992" s="3" t="s">
        <v>12986</v>
      </c>
      <c r="D13992" s="3">
        <v>569</v>
      </c>
      <c r="E13992" s="9">
        <v>1981</v>
      </c>
      <c r="F13992" s="7" t="s">
        <v>3424</v>
      </c>
      <c r="G13992" s="7" t="s">
        <v>5401</v>
      </c>
      <c r="H13992" s="8" t="s">
        <v>4758</v>
      </c>
      <c r="I13992" s="8" t="s">
        <v>18124</v>
      </c>
      <c r="J13992" s="19">
        <v>6</v>
      </c>
      <c r="K13992" s="19" t="s">
        <v>7738</v>
      </c>
      <c r="L13992" s="11"/>
      <c r="M13992" s="11"/>
      <c r="N13992" s="24"/>
      <c r="P13992" s="32"/>
      <c r="T13992" s="19"/>
      <c r="U13992" s="3"/>
      <c r="X13992" t="str">
        <f t="shared" si="850"/>
        <v/>
      </c>
      <c r="Z13992" t="str">
        <f t="shared" si="851"/>
        <v/>
      </c>
      <c r="AB13992" s="9"/>
      <c r="AC13992" t="s">
        <v>4758</v>
      </c>
      <c r="AD13992">
        <f t="shared" si="852"/>
        <v>0</v>
      </c>
      <c r="AF13992" s="3"/>
      <c r="AH13992" s="9"/>
    </row>
    <row r="13993" spans="1:34" ht="10.95" customHeight="1" outlineLevel="1" x14ac:dyDescent="0.25">
      <c r="A13993" t="s">
        <v>130</v>
      </c>
      <c r="C13993" s="3" t="s">
        <v>12986</v>
      </c>
      <c r="D13993" s="3">
        <v>577</v>
      </c>
      <c r="E13993" s="9">
        <v>1982</v>
      </c>
      <c r="F13993" s="7" t="s">
        <v>5141</v>
      </c>
      <c r="G13993" s="7" t="s">
        <v>5401</v>
      </c>
      <c r="H13993" s="8" t="s">
        <v>5991</v>
      </c>
      <c r="I13993" s="8" t="s">
        <v>18125</v>
      </c>
      <c r="J13993" s="19">
        <v>3</v>
      </c>
      <c r="K13993" s="19" t="s">
        <v>20093</v>
      </c>
      <c r="L13993" s="11"/>
      <c r="M13993" s="11"/>
      <c r="N13993" s="24"/>
      <c r="P13993" s="32"/>
      <c r="T13993" s="19"/>
      <c r="U13993" s="3">
        <v>583</v>
      </c>
      <c r="X13993" t="str">
        <f t="shared" si="850"/>
        <v/>
      </c>
      <c r="Z13993" t="str">
        <f t="shared" si="851"/>
        <v/>
      </c>
      <c r="AB13993" s="9"/>
      <c r="AC13993" t="s">
        <v>5991</v>
      </c>
      <c r="AD13993">
        <f t="shared" si="852"/>
        <v>0</v>
      </c>
      <c r="AF13993" s="3"/>
      <c r="AG13993" t="s">
        <v>5990</v>
      </c>
      <c r="AH13993" s="9" t="s">
        <v>4613</v>
      </c>
    </row>
    <row r="13994" spans="1:34" ht="10.95" customHeight="1" outlineLevel="1" x14ac:dyDescent="0.25">
      <c r="A13994" t="s">
        <v>130</v>
      </c>
      <c r="C13994" s="3" t="s">
        <v>12986</v>
      </c>
      <c r="D13994" s="3">
        <v>580</v>
      </c>
      <c r="E13994" s="9">
        <v>1982</v>
      </c>
      <c r="F13994" s="7" t="s">
        <v>541</v>
      </c>
      <c r="G13994" s="7" t="s">
        <v>5401</v>
      </c>
      <c r="H13994" s="8" t="s">
        <v>4758</v>
      </c>
      <c r="I13994" s="8" t="s">
        <v>18125</v>
      </c>
      <c r="J13994" s="19">
        <v>6</v>
      </c>
      <c r="K13994" s="19" t="s">
        <v>20093</v>
      </c>
      <c r="L13994" s="11"/>
      <c r="M13994" s="11"/>
      <c r="N13994" s="24"/>
      <c r="P13994" s="32"/>
      <c r="T13994" s="19"/>
      <c r="U13994" s="3">
        <v>586</v>
      </c>
      <c r="X13994" t="str">
        <f t="shared" si="850"/>
        <v/>
      </c>
      <c r="Z13994" t="str">
        <f t="shared" si="851"/>
        <v/>
      </c>
      <c r="AB13994" s="9"/>
      <c r="AC13994" t="s">
        <v>4758</v>
      </c>
      <c r="AD13994">
        <f t="shared" si="852"/>
        <v>0</v>
      </c>
      <c r="AF13994" s="3"/>
      <c r="AG13994" t="s">
        <v>5990</v>
      </c>
      <c r="AH13994" s="9" t="s">
        <v>4925</v>
      </c>
    </row>
    <row r="13995" spans="1:34" ht="10.95" customHeight="1" outlineLevel="1" x14ac:dyDescent="0.25">
      <c r="A13995" t="s">
        <v>130</v>
      </c>
      <c r="C13995" s="3" t="s">
        <v>12986</v>
      </c>
      <c r="D13995" s="3" t="s">
        <v>18126</v>
      </c>
      <c r="E13995" s="9">
        <v>1982</v>
      </c>
      <c r="F13995" s="7" t="s">
        <v>755</v>
      </c>
      <c r="G13995" s="7" t="s">
        <v>5401</v>
      </c>
      <c r="H13995" s="8" t="s">
        <v>4760</v>
      </c>
      <c r="I13995" s="8" t="s">
        <v>18125</v>
      </c>
      <c r="J13995" s="19">
        <v>3</v>
      </c>
      <c r="K13995" s="19" t="s">
        <v>7736</v>
      </c>
      <c r="L13995" s="11">
        <v>8</v>
      </c>
      <c r="M13995" s="11"/>
      <c r="N13995" s="24"/>
      <c r="P13995" s="32"/>
      <c r="T13995" s="19"/>
      <c r="U13995" s="3" t="s">
        <v>4759</v>
      </c>
      <c r="X13995" t="str">
        <f t="shared" si="850"/>
        <v/>
      </c>
      <c r="Z13995">
        <f t="shared" si="851"/>
        <v>1</v>
      </c>
      <c r="AB13995" s="9"/>
      <c r="AC13995" t="s">
        <v>4760</v>
      </c>
      <c r="AD13995">
        <f t="shared" si="852"/>
        <v>0</v>
      </c>
      <c r="AF13995" s="3"/>
      <c r="AG13995" t="s">
        <v>5990</v>
      </c>
      <c r="AH13995" s="9" t="s">
        <v>4925</v>
      </c>
    </row>
    <row r="13996" spans="1:34" ht="10.95" customHeight="1" outlineLevel="1" x14ac:dyDescent="0.25">
      <c r="A13996" t="s">
        <v>130</v>
      </c>
      <c r="C13996" s="3" t="s">
        <v>12986</v>
      </c>
      <c r="D13996" s="3">
        <v>593</v>
      </c>
      <c r="E13996" s="9">
        <v>1983</v>
      </c>
      <c r="F13996" s="7" t="s">
        <v>5141</v>
      </c>
      <c r="G13996" s="7" t="s">
        <v>5401</v>
      </c>
      <c r="H13996" s="8" t="s">
        <v>4761</v>
      </c>
      <c r="I13996" s="8" t="s">
        <v>8258</v>
      </c>
      <c r="J13996" s="19">
        <v>3</v>
      </c>
      <c r="K13996" s="19" t="s">
        <v>7736</v>
      </c>
      <c r="L13996" s="11">
        <v>0.6</v>
      </c>
      <c r="M13996" s="11"/>
      <c r="N13996" s="24"/>
      <c r="P13996" s="32"/>
      <c r="T13996" s="19"/>
      <c r="U13996" s="3">
        <v>599</v>
      </c>
      <c r="X13996" t="str">
        <f t="shared" si="850"/>
        <v/>
      </c>
      <c r="Z13996" t="str">
        <f t="shared" si="851"/>
        <v/>
      </c>
      <c r="AB13996" s="9"/>
      <c r="AC13996" t="s">
        <v>4761</v>
      </c>
      <c r="AD13996">
        <f t="shared" si="852"/>
        <v>0</v>
      </c>
      <c r="AF13996" s="3"/>
      <c r="AG13996" t="s">
        <v>5990</v>
      </c>
      <c r="AH13996" s="9" t="s">
        <v>4613</v>
      </c>
    </row>
    <row r="13997" spans="1:34" ht="10.95" customHeight="1" outlineLevel="1" x14ac:dyDescent="0.25">
      <c r="A13997" t="s">
        <v>130</v>
      </c>
      <c r="C13997" s="3" t="s">
        <v>12986</v>
      </c>
      <c r="D13997" s="3">
        <v>594</v>
      </c>
      <c r="E13997" s="9">
        <v>1983</v>
      </c>
      <c r="F13997" s="7" t="s">
        <v>5282</v>
      </c>
      <c r="G13997" s="7" t="s">
        <v>5401</v>
      </c>
      <c r="H13997" s="8" t="s">
        <v>5991</v>
      </c>
      <c r="I13997" s="8" t="s">
        <v>8258</v>
      </c>
      <c r="J13997" s="19">
        <v>3</v>
      </c>
      <c r="K13997" s="19" t="s">
        <v>7736</v>
      </c>
      <c r="L13997" s="11">
        <v>0.6</v>
      </c>
      <c r="M13997" s="11"/>
      <c r="N13997" s="24"/>
      <c r="P13997" s="32"/>
      <c r="T13997" s="19"/>
      <c r="U13997" s="3"/>
      <c r="X13997" t="str">
        <f t="shared" si="850"/>
        <v/>
      </c>
      <c r="Z13997" t="str">
        <f t="shared" si="851"/>
        <v/>
      </c>
      <c r="AB13997" s="9"/>
      <c r="AC13997" t="s">
        <v>5991</v>
      </c>
      <c r="AD13997">
        <f t="shared" si="852"/>
        <v>0</v>
      </c>
      <c r="AF13997" s="3"/>
      <c r="AH13997" s="9"/>
    </row>
    <row r="13998" spans="1:34" ht="10.95" customHeight="1" outlineLevel="1" x14ac:dyDescent="0.25">
      <c r="A13998" t="s">
        <v>130</v>
      </c>
      <c r="C13998" s="3" t="s">
        <v>12986</v>
      </c>
      <c r="D13998" s="3">
        <v>598</v>
      </c>
      <c r="E13998" s="9">
        <v>1983</v>
      </c>
      <c r="F13998" s="7" t="s">
        <v>5242</v>
      </c>
      <c r="G13998" s="7" t="s">
        <v>5401</v>
      </c>
      <c r="H13998" s="8" t="s">
        <v>18128</v>
      </c>
      <c r="I13998" s="8" t="s">
        <v>18127</v>
      </c>
      <c r="J13998" s="19">
        <v>3</v>
      </c>
      <c r="K13998" s="19" t="s">
        <v>7736</v>
      </c>
      <c r="L13998" s="11">
        <v>1.8</v>
      </c>
      <c r="M13998" s="11"/>
      <c r="N13998" s="24"/>
      <c r="P13998" s="32"/>
      <c r="S13998">
        <v>1</v>
      </c>
      <c r="T13998" s="19"/>
      <c r="U13998" s="3"/>
      <c r="X13998" t="str">
        <f t="shared" si="850"/>
        <v/>
      </c>
      <c r="Z13998" t="str">
        <f t="shared" si="851"/>
        <v/>
      </c>
      <c r="AB13998" s="9"/>
      <c r="AC13998" t="s">
        <v>18128</v>
      </c>
      <c r="AD13998">
        <f t="shared" si="852"/>
        <v>0</v>
      </c>
      <c r="AF13998" s="3"/>
      <c r="AH13998" s="9"/>
    </row>
    <row r="13999" spans="1:34" ht="10.95" customHeight="1" outlineLevel="1" x14ac:dyDescent="0.25">
      <c r="A13999" t="s">
        <v>130</v>
      </c>
      <c r="C13999" s="3" t="s">
        <v>12986</v>
      </c>
      <c r="D13999" s="3">
        <v>599</v>
      </c>
      <c r="E13999" s="9">
        <v>1983</v>
      </c>
      <c r="F13999" s="7" t="s">
        <v>3424</v>
      </c>
      <c r="G13999" s="7" t="s">
        <v>5401</v>
      </c>
      <c r="H13999" s="8" t="s">
        <v>4758</v>
      </c>
      <c r="I13999" s="8" t="s">
        <v>18127</v>
      </c>
      <c r="J13999" s="19">
        <v>6</v>
      </c>
      <c r="K13999" s="19" t="s">
        <v>7736</v>
      </c>
      <c r="L13999" s="11">
        <v>1.8</v>
      </c>
      <c r="M13999" s="11"/>
      <c r="N13999" s="24"/>
      <c r="P13999" s="32"/>
      <c r="T13999" s="19"/>
      <c r="U13999" s="3"/>
      <c r="X13999" t="str">
        <f t="shared" si="850"/>
        <v/>
      </c>
      <c r="Z13999" t="str">
        <f t="shared" si="851"/>
        <v/>
      </c>
      <c r="AB13999" s="9"/>
      <c r="AC13999" t="s">
        <v>4758</v>
      </c>
      <c r="AD13999">
        <f t="shared" si="852"/>
        <v>0</v>
      </c>
      <c r="AF13999" s="3"/>
      <c r="AH13999" s="9"/>
    </row>
    <row r="14000" spans="1:34" ht="10.95" customHeight="1" outlineLevel="1" x14ac:dyDescent="0.25">
      <c r="A14000" t="s">
        <v>130</v>
      </c>
      <c r="C14000" s="3" t="s">
        <v>12986</v>
      </c>
      <c r="D14000" s="3">
        <v>602</v>
      </c>
      <c r="E14000" s="9">
        <v>1983</v>
      </c>
      <c r="F14000" s="7" t="s">
        <v>3424</v>
      </c>
      <c r="G14000" s="7" t="s">
        <v>5401</v>
      </c>
      <c r="H14000" s="8" t="s">
        <v>4761</v>
      </c>
      <c r="I14000" s="8" t="s">
        <v>8133</v>
      </c>
      <c r="J14000" s="19">
        <v>3</v>
      </c>
      <c r="K14000" s="19" t="s">
        <v>7736</v>
      </c>
      <c r="L14000" s="11">
        <v>4.8</v>
      </c>
      <c r="M14000" s="11"/>
      <c r="N14000" s="24"/>
      <c r="P14000" s="32"/>
      <c r="T14000" s="19"/>
      <c r="U14000" s="3">
        <v>608</v>
      </c>
      <c r="X14000" t="str">
        <f t="shared" si="850"/>
        <v/>
      </c>
      <c r="Z14000" t="str">
        <f t="shared" si="851"/>
        <v/>
      </c>
      <c r="AB14000" s="9"/>
      <c r="AC14000" t="s">
        <v>4761</v>
      </c>
      <c r="AD14000">
        <f t="shared" si="852"/>
        <v>0</v>
      </c>
      <c r="AF14000" s="3"/>
      <c r="AG14000" t="s">
        <v>5990</v>
      </c>
      <c r="AH14000" s="9" t="s">
        <v>4613</v>
      </c>
    </row>
    <row r="14001" spans="1:34" ht="10.95" customHeight="1" outlineLevel="1" x14ac:dyDescent="0.25">
      <c r="A14001" t="s">
        <v>130</v>
      </c>
      <c r="C14001" s="3" t="s">
        <v>12986</v>
      </c>
      <c r="D14001" s="3">
        <v>770</v>
      </c>
      <c r="E14001" s="9">
        <v>1985</v>
      </c>
      <c r="F14001" s="7" t="s">
        <v>5141</v>
      </c>
      <c r="G14001" s="7" t="s">
        <v>5401</v>
      </c>
      <c r="H14001" s="8" t="s">
        <v>4762</v>
      </c>
      <c r="I14001" s="8" t="s">
        <v>9282</v>
      </c>
      <c r="J14001" s="19">
        <v>5</v>
      </c>
      <c r="K14001" s="19" t="s">
        <v>7736</v>
      </c>
      <c r="L14001" s="11">
        <v>0.8</v>
      </c>
      <c r="M14001" s="11"/>
      <c r="N14001" s="24"/>
      <c r="P14001" s="32"/>
      <c r="T14001" s="19"/>
      <c r="U14001" s="3">
        <v>770</v>
      </c>
      <c r="X14001" t="str">
        <f t="shared" si="850"/>
        <v/>
      </c>
      <c r="Z14001" t="str">
        <f t="shared" si="851"/>
        <v/>
      </c>
      <c r="AB14001" s="9"/>
      <c r="AC14001" t="s">
        <v>4762</v>
      </c>
      <c r="AD14001">
        <f t="shared" si="852"/>
        <v>0</v>
      </c>
      <c r="AF14001" s="3"/>
      <c r="AG14001" t="s">
        <v>5990</v>
      </c>
      <c r="AH14001" s="9" t="s">
        <v>4613</v>
      </c>
    </row>
    <row r="14002" spans="1:34" ht="10.95" customHeight="1" outlineLevel="1" x14ac:dyDescent="0.25">
      <c r="A14002" t="s">
        <v>130</v>
      </c>
      <c r="C14002" s="3" t="s">
        <v>12986</v>
      </c>
      <c r="D14002" s="3">
        <v>771</v>
      </c>
      <c r="E14002" s="9">
        <v>1985</v>
      </c>
      <c r="F14002" s="7" t="s">
        <v>1643</v>
      </c>
      <c r="G14002" s="7" t="s">
        <v>5401</v>
      </c>
      <c r="H14002" s="8" t="s">
        <v>4763</v>
      </c>
      <c r="I14002" s="8" t="s">
        <v>9282</v>
      </c>
      <c r="J14002" s="19">
        <v>5</v>
      </c>
      <c r="K14002" s="19" t="s">
        <v>7738</v>
      </c>
      <c r="L14002" s="11"/>
      <c r="M14002" s="11"/>
      <c r="N14002" s="24"/>
      <c r="P14002" s="32"/>
      <c r="T14002" s="19"/>
      <c r="U14002" s="3">
        <v>771</v>
      </c>
      <c r="X14002" t="str">
        <f t="shared" si="850"/>
        <v/>
      </c>
      <c r="Z14002" t="str">
        <f t="shared" si="851"/>
        <v/>
      </c>
      <c r="AB14002" s="9"/>
      <c r="AC14002" t="s">
        <v>4763</v>
      </c>
      <c r="AD14002">
        <f t="shared" si="852"/>
        <v>0</v>
      </c>
      <c r="AF14002" s="3"/>
      <c r="AG14002" t="s">
        <v>5990</v>
      </c>
      <c r="AH14002" s="9" t="s">
        <v>4613</v>
      </c>
    </row>
    <row r="14003" spans="1:34" ht="10.95" customHeight="1" outlineLevel="1" x14ac:dyDescent="0.25">
      <c r="A14003" t="s">
        <v>130</v>
      </c>
      <c r="C14003" s="3" t="s">
        <v>12986</v>
      </c>
      <c r="D14003" s="3">
        <v>772</v>
      </c>
      <c r="E14003" s="9">
        <v>1985</v>
      </c>
      <c r="F14003" s="7" t="s">
        <v>1959</v>
      </c>
      <c r="G14003" s="7" t="s">
        <v>5401</v>
      </c>
      <c r="H14003" s="8" t="s">
        <v>4764</v>
      </c>
      <c r="I14003" s="8" t="s">
        <v>9282</v>
      </c>
      <c r="J14003" s="19">
        <v>5</v>
      </c>
      <c r="K14003" s="19" t="s">
        <v>7738</v>
      </c>
      <c r="L14003" s="11"/>
      <c r="M14003" s="11"/>
      <c r="N14003" s="24"/>
      <c r="P14003" s="32"/>
      <c r="T14003" s="19"/>
      <c r="U14003" s="3">
        <v>772</v>
      </c>
      <c r="X14003" t="str">
        <f t="shared" si="850"/>
        <v/>
      </c>
      <c r="Z14003" t="str">
        <f t="shared" si="851"/>
        <v/>
      </c>
      <c r="AB14003" s="9"/>
      <c r="AC14003" t="s">
        <v>4764</v>
      </c>
      <c r="AD14003">
        <f t="shared" si="852"/>
        <v>0</v>
      </c>
      <c r="AF14003" s="3"/>
      <c r="AG14003" t="s">
        <v>5990</v>
      </c>
      <c r="AH14003" s="9" t="s">
        <v>4613</v>
      </c>
    </row>
    <row r="14004" spans="1:34" ht="10.95" customHeight="1" outlineLevel="1" x14ac:dyDescent="0.25">
      <c r="A14004" t="s">
        <v>130</v>
      </c>
      <c r="C14004" s="3" t="s">
        <v>12986</v>
      </c>
      <c r="D14004" s="3">
        <v>773</v>
      </c>
      <c r="E14004" s="9">
        <v>1985</v>
      </c>
      <c r="F14004" s="7" t="s">
        <v>70</v>
      </c>
      <c r="G14004" s="7" t="s">
        <v>5401</v>
      </c>
      <c r="H14004" s="8" t="s">
        <v>4765</v>
      </c>
      <c r="I14004" s="8" t="s">
        <v>9282</v>
      </c>
      <c r="J14004" s="19">
        <v>5</v>
      </c>
      <c r="K14004" s="19" t="s">
        <v>7738</v>
      </c>
      <c r="L14004" s="11"/>
      <c r="M14004" s="11"/>
      <c r="N14004" s="24"/>
      <c r="P14004" s="32"/>
      <c r="T14004" s="19"/>
      <c r="U14004" s="3">
        <v>773</v>
      </c>
      <c r="X14004" t="str">
        <f t="shared" si="850"/>
        <v/>
      </c>
      <c r="Z14004" t="str">
        <f t="shared" si="851"/>
        <v/>
      </c>
      <c r="AB14004" s="9"/>
      <c r="AC14004" t="s">
        <v>4765</v>
      </c>
      <c r="AD14004">
        <f t="shared" si="852"/>
        <v>0</v>
      </c>
      <c r="AF14004" s="3"/>
      <c r="AG14004" t="s">
        <v>5990</v>
      </c>
      <c r="AH14004" s="9" t="s">
        <v>4925</v>
      </c>
    </row>
    <row r="14005" spans="1:34" ht="10.95" customHeight="1" outlineLevel="1" x14ac:dyDescent="0.25">
      <c r="A14005" t="s">
        <v>130</v>
      </c>
      <c r="C14005" s="3" t="s">
        <v>12986</v>
      </c>
      <c r="D14005" s="3">
        <v>800</v>
      </c>
      <c r="E14005" s="9">
        <v>1985</v>
      </c>
      <c r="F14005" s="7" t="s">
        <v>1779</v>
      </c>
      <c r="G14005" s="7" t="s">
        <v>5401</v>
      </c>
      <c r="H14005" s="8" t="s">
        <v>4761</v>
      </c>
      <c r="I14005" s="8" t="s">
        <v>18129</v>
      </c>
      <c r="J14005" s="19">
        <v>3</v>
      </c>
      <c r="K14005" s="19" t="s">
        <v>7738</v>
      </c>
      <c r="L14005" s="11"/>
      <c r="M14005" s="11"/>
      <c r="N14005" s="24"/>
      <c r="P14005" s="32"/>
      <c r="T14005" s="19"/>
      <c r="U14005" s="3"/>
      <c r="X14005" t="str">
        <f t="shared" si="850"/>
        <v/>
      </c>
      <c r="Z14005" t="str">
        <f t="shared" si="851"/>
        <v/>
      </c>
      <c r="AB14005" s="9"/>
      <c r="AC14005" t="s">
        <v>4761</v>
      </c>
      <c r="AD14005">
        <f t="shared" si="852"/>
        <v>0</v>
      </c>
      <c r="AF14005" s="3"/>
      <c r="AH14005" s="9"/>
    </row>
    <row r="14006" spans="1:34" ht="10.95" customHeight="1" outlineLevel="1" x14ac:dyDescent="0.25">
      <c r="A14006" t="s">
        <v>130</v>
      </c>
      <c r="C14006" s="3" t="s">
        <v>12986</v>
      </c>
      <c r="D14006" s="3" t="s">
        <v>18886</v>
      </c>
      <c r="E14006" s="9">
        <v>1985</v>
      </c>
      <c r="F14006" s="7" t="s">
        <v>13102</v>
      </c>
      <c r="G14006" s="7" t="s">
        <v>5401</v>
      </c>
      <c r="H14006" s="8" t="s">
        <v>4761</v>
      </c>
      <c r="I14006" s="8" t="s">
        <v>18129</v>
      </c>
      <c r="J14006" s="19">
        <v>3</v>
      </c>
      <c r="K14006" s="19" t="s">
        <v>7738</v>
      </c>
      <c r="L14006" s="11"/>
      <c r="M14006" s="11"/>
      <c r="N14006" s="24"/>
      <c r="P14006" s="32"/>
      <c r="T14006" s="19"/>
      <c r="U14006" s="3"/>
      <c r="X14006" t="str">
        <f t="shared" si="850"/>
        <v/>
      </c>
      <c r="Z14006">
        <f t="shared" si="851"/>
        <v>1</v>
      </c>
      <c r="AB14006" s="9"/>
      <c r="AC14006" t="s">
        <v>4761</v>
      </c>
      <c r="AD14006">
        <f t="shared" si="852"/>
        <v>0</v>
      </c>
      <c r="AF14006" s="3"/>
      <c r="AH14006" s="9"/>
    </row>
    <row r="14007" spans="1:34" ht="10.95" customHeight="1" outlineLevel="1" x14ac:dyDescent="0.25">
      <c r="A14007" t="s">
        <v>130</v>
      </c>
      <c r="C14007" s="3" t="s">
        <v>12986</v>
      </c>
      <c r="D14007" s="3">
        <v>881</v>
      </c>
      <c r="E14007" s="9">
        <v>1987</v>
      </c>
      <c r="F14007" s="7" t="s">
        <v>5142</v>
      </c>
      <c r="G14007" s="7" t="s">
        <v>4766</v>
      </c>
      <c r="H14007" s="8" t="s">
        <v>4758</v>
      </c>
      <c r="I14007" s="8" t="s">
        <v>18130</v>
      </c>
      <c r="J14007" s="19">
        <v>6</v>
      </c>
      <c r="K14007" s="19" t="s">
        <v>7736</v>
      </c>
      <c r="L14007" s="11">
        <v>1.2</v>
      </c>
      <c r="M14007" s="11"/>
      <c r="N14007" s="24"/>
      <c r="P14007" s="32"/>
      <c r="T14007" s="19"/>
      <c r="U14007" s="3">
        <v>872</v>
      </c>
      <c r="X14007" t="str">
        <f t="shared" si="850"/>
        <v/>
      </c>
      <c r="Z14007" t="str">
        <f t="shared" si="851"/>
        <v/>
      </c>
      <c r="AB14007" s="9"/>
      <c r="AC14007" t="s">
        <v>4758</v>
      </c>
      <c r="AD14007">
        <f t="shared" si="852"/>
        <v>0</v>
      </c>
      <c r="AF14007" s="3"/>
      <c r="AG14007" t="s">
        <v>5990</v>
      </c>
      <c r="AH14007" s="9" t="s">
        <v>4613</v>
      </c>
    </row>
    <row r="14008" spans="1:34" ht="10.95" customHeight="1" outlineLevel="1" x14ac:dyDescent="0.25">
      <c r="A14008" t="s">
        <v>130</v>
      </c>
      <c r="C14008" s="3" t="s">
        <v>12986</v>
      </c>
      <c r="D14008" s="3">
        <v>882</v>
      </c>
      <c r="E14008" s="9">
        <v>1987</v>
      </c>
      <c r="F14008" s="7" t="s">
        <v>5141</v>
      </c>
      <c r="G14008" s="7" t="s">
        <v>5154</v>
      </c>
      <c r="H14008" s="8" t="s">
        <v>4758</v>
      </c>
      <c r="I14008" s="8" t="s">
        <v>18131</v>
      </c>
      <c r="J14008" s="19">
        <v>6</v>
      </c>
      <c r="K14008" s="19" t="s">
        <v>7736</v>
      </c>
      <c r="L14008" s="11">
        <v>1.2</v>
      </c>
      <c r="M14008" s="11"/>
      <c r="N14008" s="24"/>
      <c r="P14008" s="32"/>
      <c r="T14008" s="19"/>
      <c r="U14008" s="3">
        <v>873</v>
      </c>
      <c r="X14008" t="str">
        <f t="shared" si="850"/>
        <v/>
      </c>
      <c r="Z14008" t="str">
        <f t="shared" si="851"/>
        <v/>
      </c>
      <c r="AB14008" s="9"/>
      <c r="AC14008" t="s">
        <v>4758</v>
      </c>
      <c r="AD14008">
        <f t="shared" si="852"/>
        <v>0</v>
      </c>
      <c r="AF14008" s="3"/>
      <c r="AG14008" t="s">
        <v>5990</v>
      </c>
      <c r="AH14008" s="9" t="s">
        <v>4613</v>
      </c>
    </row>
    <row r="14009" spans="1:34" ht="10.95" customHeight="1" outlineLevel="1" x14ac:dyDescent="0.25">
      <c r="A14009" t="s">
        <v>130</v>
      </c>
      <c r="C14009" s="3" t="s">
        <v>12986</v>
      </c>
      <c r="D14009" s="3">
        <v>883</v>
      </c>
      <c r="E14009" s="9">
        <v>1987</v>
      </c>
      <c r="F14009" s="7" t="s">
        <v>5243</v>
      </c>
      <c r="G14009" s="7" t="s">
        <v>5953</v>
      </c>
      <c r="H14009" s="8" t="s">
        <v>4758</v>
      </c>
      <c r="I14009" s="8" t="s">
        <v>18132</v>
      </c>
      <c r="J14009" s="19">
        <v>6</v>
      </c>
      <c r="K14009" s="19" t="s">
        <v>7736</v>
      </c>
      <c r="L14009" s="11">
        <v>1.2</v>
      </c>
      <c r="M14009" s="11"/>
      <c r="N14009" s="24"/>
      <c r="P14009" s="32"/>
      <c r="T14009" s="19"/>
      <c r="U14009" s="3">
        <v>874</v>
      </c>
      <c r="X14009" t="str">
        <f t="shared" si="850"/>
        <v/>
      </c>
      <c r="Z14009" t="str">
        <f t="shared" si="851"/>
        <v/>
      </c>
      <c r="AB14009" s="9"/>
      <c r="AC14009" t="s">
        <v>4758</v>
      </c>
      <c r="AD14009">
        <f t="shared" si="852"/>
        <v>0</v>
      </c>
      <c r="AF14009" s="3"/>
      <c r="AG14009" t="s">
        <v>5990</v>
      </c>
      <c r="AH14009" s="9" t="s">
        <v>4613</v>
      </c>
    </row>
    <row r="14010" spans="1:34" ht="10.95" customHeight="1" outlineLevel="1" x14ac:dyDescent="0.25">
      <c r="A14010" t="s">
        <v>130</v>
      </c>
      <c r="C14010" s="3" t="s">
        <v>12986</v>
      </c>
      <c r="D14010" s="3">
        <v>884</v>
      </c>
      <c r="E14010" s="9">
        <v>1987</v>
      </c>
      <c r="F14010" s="7" t="s">
        <v>3424</v>
      </c>
      <c r="G14010" s="7" t="s">
        <v>1200</v>
      </c>
      <c r="H14010" s="8" t="s">
        <v>4758</v>
      </c>
      <c r="I14010" s="8" t="s">
        <v>18133</v>
      </c>
      <c r="J14010" s="19">
        <v>6</v>
      </c>
      <c r="K14010" s="19" t="s">
        <v>7736</v>
      </c>
      <c r="L14010" s="11">
        <v>1.2</v>
      </c>
      <c r="M14010" s="11"/>
      <c r="N14010" s="24"/>
      <c r="P14010" s="32"/>
      <c r="T14010" s="19"/>
      <c r="U14010" s="3">
        <v>875</v>
      </c>
      <c r="X14010" t="str">
        <f t="shared" si="850"/>
        <v/>
      </c>
      <c r="Z14010" t="str">
        <f t="shared" si="851"/>
        <v/>
      </c>
      <c r="AB14010" s="9"/>
      <c r="AC14010" t="s">
        <v>4758</v>
      </c>
      <c r="AD14010">
        <f t="shared" si="852"/>
        <v>0</v>
      </c>
      <c r="AF14010" s="3"/>
      <c r="AG14010" t="s">
        <v>5990</v>
      </c>
      <c r="AH14010" s="9" t="s">
        <v>4613</v>
      </c>
    </row>
    <row r="14011" spans="1:34" ht="10.95" customHeight="1" outlineLevel="1" x14ac:dyDescent="0.25">
      <c r="A14011" t="s">
        <v>130</v>
      </c>
      <c r="C14011" s="3" t="s">
        <v>12986</v>
      </c>
      <c r="D14011" s="3">
        <v>894</v>
      </c>
      <c r="E14011" s="9">
        <v>1987</v>
      </c>
      <c r="F14011" s="7" t="s">
        <v>5242</v>
      </c>
      <c r="G14011" s="7" t="s">
        <v>5401</v>
      </c>
      <c r="H14011" s="8" t="s">
        <v>1201</v>
      </c>
      <c r="I14011" s="8" t="s">
        <v>18134</v>
      </c>
      <c r="J14011" s="19">
        <v>6</v>
      </c>
      <c r="K14011" s="19" t="s">
        <v>7736</v>
      </c>
      <c r="L14011" s="11">
        <v>2</v>
      </c>
      <c r="M14011" s="11"/>
      <c r="N14011" s="24"/>
      <c r="P14011" s="32"/>
      <c r="T14011" s="19"/>
      <c r="U14011" s="3">
        <v>888</v>
      </c>
      <c r="X14011" t="str">
        <f t="shared" si="850"/>
        <v/>
      </c>
      <c r="Z14011" t="str">
        <f t="shared" si="851"/>
        <v/>
      </c>
      <c r="AB14011" s="9"/>
      <c r="AC14011" t="s">
        <v>1201</v>
      </c>
      <c r="AD14011">
        <f t="shared" si="852"/>
        <v>0</v>
      </c>
      <c r="AF14011" s="3"/>
      <c r="AG14011" t="s">
        <v>5990</v>
      </c>
      <c r="AH14011" s="9" t="s">
        <v>4613</v>
      </c>
    </row>
    <row r="14012" spans="1:34" ht="10.95" customHeight="1" outlineLevel="1" x14ac:dyDescent="0.25">
      <c r="A14012" t="s">
        <v>130</v>
      </c>
      <c r="C14012" s="3" t="s">
        <v>12986</v>
      </c>
      <c r="D14012" s="3">
        <v>895</v>
      </c>
      <c r="E14012" s="9">
        <v>1987</v>
      </c>
      <c r="F14012" s="7" t="s">
        <v>1349</v>
      </c>
      <c r="G14012" s="7" t="s">
        <v>5401</v>
      </c>
      <c r="H14012" s="8" t="s">
        <v>1201</v>
      </c>
      <c r="I14012" s="8" t="s">
        <v>18134</v>
      </c>
      <c r="J14012" s="19">
        <v>6</v>
      </c>
      <c r="K14012" s="19" t="s">
        <v>7736</v>
      </c>
      <c r="L14012" s="11">
        <v>2</v>
      </c>
      <c r="M14012" s="11"/>
      <c r="N14012" s="24"/>
      <c r="P14012" s="32"/>
      <c r="T14012" s="19"/>
      <c r="U14012" s="3">
        <v>889</v>
      </c>
      <c r="X14012" t="str">
        <f t="shared" si="850"/>
        <v/>
      </c>
      <c r="Z14012" t="str">
        <f t="shared" si="851"/>
        <v/>
      </c>
      <c r="AB14012" s="9"/>
      <c r="AC14012" t="s">
        <v>1201</v>
      </c>
      <c r="AD14012">
        <f t="shared" si="852"/>
        <v>0</v>
      </c>
      <c r="AF14012" s="3"/>
      <c r="AG14012" t="s">
        <v>5990</v>
      </c>
      <c r="AH14012" s="9" t="s">
        <v>4613</v>
      </c>
    </row>
    <row r="14013" spans="1:34" ht="10.95" customHeight="1" outlineLevel="1" x14ac:dyDescent="0.25">
      <c r="A14013" t="s">
        <v>130</v>
      </c>
      <c r="C14013" s="3" t="s">
        <v>12986</v>
      </c>
      <c r="D14013" s="3">
        <v>896</v>
      </c>
      <c r="E14013" s="9">
        <v>1987</v>
      </c>
      <c r="F14013" s="7" t="s">
        <v>6317</v>
      </c>
      <c r="G14013" s="7" t="s">
        <v>5401</v>
      </c>
      <c r="H14013" s="8" t="s">
        <v>1201</v>
      </c>
      <c r="I14013" s="8" t="s">
        <v>18134</v>
      </c>
      <c r="J14013" s="19">
        <v>6</v>
      </c>
      <c r="K14013" s="19" t="s">
        <v>7736</v>
      </c>
      <c r="L14013" s="11">
        <v>2</v>
      </c>
      <c r="M14013" s="11"/>
      <c r="N14013" s="24"/>
      <c r="P14013" s="32"/>
      <c r="T14013" s="19"/>
      <c r="U14013" s="3">
        <v>890</v>
      </c>
      <c r="X14013" t="str">
        <f t="shared" si="850"/>
        <v/>
      </c>
      <c r="Z14013" t="str">
        <f t="shared" si="851"/>
        <v/>
      </c>
      <c r="AB14013" s="9"/>
      <c r="AC14013" t="s">
        <v>1201</v>
      </c>
      <c r="AD14013">
        <f t="shared" si="852"/>
        <v>0</v>
      </c>
      <c r="AF14013" s="3"/>
      <c r="AG14013" t="s">
        <v>5990</v>
      </c>
      <c r="AH14013" s="9" t="s">
        <v>4613</v>
      </c>
    </row>
    <row r="14014" spans="1:34" ht="10.95" customHeight="1" outlineLevel="1" x14ac:dyDescent="0.25">
      <c r="A14014" t="s">
        <v>130</v>
      </c>
      <c r="C14014" s="3" t="s">
        <v>12986</v>
      </c>
      <c r="D14014" s="3">
        <v>897</v>
      </c>
      <c r="E14014" s="9">
        <v>1987</v>
      </c>
      <c r="F14014" s="7" t="s">
        <v>541</v>
      </c>
      <c r="G14014" s="7" t="s">
        <v>5401</v>
      </c>
      <c r="H14014" s="8" t="s">
        <v>1201</v>
      </c>
      <c r="I14014" s="8" t="s">
        <v>18134</v>
      </c>
      <c r="J14014" s="19">
        <v>6</v>
      </c>
      <c r="K14014" s="19" t="s">
        <v>7736</v>
      </c>
      <c r="L14014" s="11">
        <v>2</v>
      </c>
      <c r="M14014" s="11"/>
      <c r="N14014" s="24"/>
      <c r="P14014" s="32"/>
      <c r="T14014" s="19"/>
      <c r="U14014" s="3">
        <v>891</v>
      </c>
      <c r="X14014" t="str">
        <f t="shared" si="850"/>
        <v/>
      </c>
      <c r="Z14014" t="str">
        <f t="shared" si="851"/>
        <v/>
      </c>
      <c r="AB14014" s="9"/>
      <c r="AC14014" t="s">
        <v>1201</v>
      </c>
      <c r="AD14014">
        <f t="shared" si="852"/>
        <v>0</v>
      </c>
      <c r="AF14014" s="3"/>
      <c r="AG14014" t="s">
        <v>5990</v>
      </c>
      <c r="AH14014" s="9" t="s">
        <v>4925</v>
      </c>
    </row>
    <row r="14015" spans="1:34" ht="10.95" customHeight="1" outlineLevel="1" x14ac:dyDescent="0.25">
      <c r="A14015" t="s">
        <v>130</v>
      </c>
      <c r="C14015" s="3" t="s">
        <v>12986</v>
      </c>
      <c r="D14015" s="3" t="s">
        <v>18136</v>
      </c>
      <c r="E14015" s="9">
        <v>1987</v>
      </c>
      <c r="F14015" s="7" t="s">
        <v>22047</v>
      </c>
      <c r="G14015" s="7" t="s">
        <v>4766</v>
      </c>
      <c r="H14015" s="8" t="s">
        <v>4758</v>
      </c>
      <c r="I14015" s="8" t="s">
        <v>18131</v>
      </c>
      <c r="J14015" s="19">
        <v>6</v>
      </c>
      <c r="K14015" s="19" t="s">
        <v>7738</v>
      </c>
      <c r="L14015" s="11"/>
      <c r="M14015" s="11"/>
      <c r="N14015" s="24"/>
      <c r="P14015" s="32"/>
      <c r="T14015" s="19"/>
      <c r="U14015" s="3" t="s">
        <v>4767</v>
      </c>
      <c r="X14015" t="str">
        <f t="shared" si="850"/>
        <v/>
      </c>
      <c r="Z14015" t="str">
        <f t="shared" si="851"/>
        <v/>
      </c>
      <c r="AB14015" s="9"/>
      <c r="AC14015" t="s">
        <v>4758</v>
      </c>
      <c r="AD14015">
        <f t="shared" ref="AD14015:AD14046" si="853">COUNTIF(H14015,"*Fuji*")</f>
        <v>0</v>
      </c>
      <c r="AF14015" s="3"/>
      <c r="AG14015" t="s">
        <v>5990</v>
      </c>
      <c r="AH14015" s="9" t="s">
        <v>4613</v>
      </c>
    </row>
    <row r="14016" spans="1:34" ht="10.95" customHeight="1" outlineLevel="1" x14ac:dyDescent="0.25">
      <c r="A14016" t="s">
        <v>130</v>
      </c>
      <c r="C14016" s="3" t="s">
        <v>12986</v>
      </c>
      <c r="D14016" s="3" t="s">
        <v>18137</v>
      </c>
      <c r="E14016" s="9">
        <v>1987</v>
      </c>
      <c r="F14016" s="7" t="s">
        <v>22048</v>
      </c>
      <c r="G14016" s="7" t="s">
        <v>5154</v>
      </c>
      <c r="H14016" s="8" t="s">
        <v>4758</v>
      </c>
      <c r="I14016" s="8" t="s">
        <v>18131</v>
      </c>
      <c r="J14016" s="19">
        <v>6</v>
      </c>
      <c r="K14016" s="19" t="s">
        <v>7738</v>
      </c>
      <c r="L14016" s="11"/>
      <c r="M14016" s="11"/>
      <c r="N14016" s="24"/>
      <c r="P14016" s="32"/>
      <c r="T14016" s="19"/>
      <c r="U14016" s="3" t="s">
        <v>5155</v>
      </c>
      <c r="X14016" t="str">
        <f t="shared" si="850"/>
        <v/>
      </c>
      <c r="Z14016" t="str">
        <f t="shared" si="851"/>
        <v/>
      </c>
      <c r="AB14016" s="9"/>
      <c r="AC14016" t="s">
        <v>4758</v>
      </c>
      <c r="AD14016">
        <f t="shared" si="853"/>
        <v>0</v>
      </c>
      <c r="AF14016" s="3"/>
      <c r="AG14016" t="s">
        <v>5990</v>
      </c>
      <c r="AH14016" s="9" t="s">
        <v>4613</v>
      </c>
    </row>
    <row r="14017" spans="1:34" ht="10.95" customHeight="1" outlineLevel="1" collapsed="1" x14ac:dyDescent="0.25">
      <c r="A14017" t="s">
        <v>130</v>
      </c>
      <c r="C14017" s="3" t="s">
        <v>12986</v>
      </c>
      <c r="D14017" s="3">
        <v>923</v>
      </c>
      <c r="E14017" s="9">
        <v>1988</v>
      </c>
      <c r="F14017" s="7" t="s">
        <v>541</v>
      </c>
      <c r="G14017" s="7" t="s">
        <v>5401</v>
      </c>
      <c r="H14017" s="8" t="s">
        <v>1201</v>
      </c>
      <c r="I14017" s="8" t="s">
        <v>18135</v>
      </c>
      <c r="J14017" s="19">
        <v>6</v>
      </c>
      <c r="K14017" s="19" t="s">
        <v>7738</v>
      </c>
      <c r="L14017" s="11"/>
      <c r="M14017" s="11"/>
      <c r="N14017" s="24"/>
      <c r="P14017" s="32"/>
      <c r="T14017" s="19"/>
      <c r="U14017" s="3"/>
      <c r="X14017" t="str">
        <f t="shared" si="850"/>
        <v/>
      </c>
      <c r="Z14017" t="str">
        <f t="shared" si="851"/>
        <v/>
      </c>
      <c r="AB14017" s="9"/>
      <c r="AC14017" t="s">
        <v>1201</v>
      </c>
      <c r="AD14017">
        <f t="shared" si="853"/>
        <v>0</v>
      </c>
      <c r="AF14017" s="3"/>
      <c r="AH14017" s="9"/>
    </row>
    <row r="14018" spans="1:34" ht="10.95" customHeight="1" outlineLevel="1" x14ac:dyDescent="0.25">
      <c r="A14018" t="s">
        <v>130</v>
      </c>
      <c r="C14018" s="3" t="s">
        <v>12986</v>
      </c>
      <c r="D14018" s="3">
        <v>931</v>
      </c>
      <c r="E14018" s="9">
        <v>1988</v>
      </c>
      <c r="F14018" s="7" t="s">
        <v>18138</v>
      </c>
      <c r="G14018" s="7" t="s">
        <v>5401</v>
      </c>
      <c r="H14018" s="8" t="s">
        <v>7080</v>
      </c>
      <c r="I14018" s="8" t="s">
        <v>7080</v>
      </c>
      <c r="J14018" s="19">
        <v>6</v>
      </c>
      <c r="K14018" s="19" t="s">
        <v>7738</v>
      </c>
      <c r="L14018" s="11"/>
      <c r="M14018" s="11"/>
      <c r="N14018" s="24"/>
      <c r="P14018" s="32"/>
      <c r="T14018" s="19"/>
      <c r="U14018" s="3"/>
      <c r="X14018" t="str">
        <f t="shared" ref="X14018:X14081" si="854">IF(COUNTIF(F14018,"*fdc*"),1,"")</f>
        <v/>
      </c>
      <c r="Z14018">
        <f t="shared" ref="Z14018:Z14081" si="855">IF(COUNTIF(F14018,"*s/s*"),1,"")</f>
        <v>1</v>
      </c>
      <c r="AB14018" s="9"/>
      <c r="AC14018" t="s">
        <v>7080</v>
      </c>
      <c r="AD14018">
        <f t="shared" si="853"/>
        <v>0</v>
      </c>
      <c r="AF14018" s="3"/>
      <c r="AH14018" s="9"/>
    </row>
    <row r="14019" spans="1:34" ht="10.95" customHeight="1" outlineLevel="1" x14ac:dyDescent="0.25">
      <c r="A14019" t="s">
        <v>130</v>
      </c>
      <c r="C14019" s="3" t="s">
        <v>12986</v>
      </c>
      <c r="D14019" s="3">
        <v>933</v>
      </c>
      <c r="E14019" s="9">
        <v>1988</v>
      </c>
      <c r="F14019" s="7" t="s">
        <v>1349</v>
      </c>
      <c r="G14019" s="7" t="s">
        <v>5401</v>
      </c>
      <c r="H14019" s="8" t="s">
        <v>5787</v>
      </c>
      <c r="I14019" s="8" t="s">
        <v>18139</v>
      </c>
      <c r="J14019" s="19">
        <v>5</v>
      </c>
      <c r="K14019" s="19" t="s">
        <v>7736</v>
      </c>
      <c r="L14019" s="11">
        <v>1</v>
      </c>
      <c r="M14019" s="11"/>
      <c r="N14019" s="24"/>
      <c r="P14019" s="32"/>
      <c r="T14019" s="19"/>
      <c r="U14019" s="3">
        <v>924</v>
      </c>
      <c r="X14019" t="str">
        <f t="shared" si="854"/>
        <v/>
      </c>
      <c r="Z14019" t="str">
        <f t="shared" si="855"/>
        <v/>
      </c>
      <c r="AB14019" s="9"/>
      <c r="AC14019" t="s">
        <v>5787</v>
      </c>
      <c r="AD14019">
        <f t="shared" si="853"/>
        <v>0</v>
      </c>
      <c r="AF14019" s="3"/>
      <c r="AG14019" t="s">
        <v>5990</v>
      </c>
      <c r="AH14019" s="9" t="s">
        <v>4613</v>
      </c>
    </row>
    <row r="14020" spans="1:34" ht="10.95" customHeight="1" outlineLevel="1" x14ac:dyDescent="0.25">
      <c r="A14020" t="s">
        <v>130</v>
      </c>
      <c r="C14020" s="3" t="s">
        <v>12986</v>
      </c>
      <c r="D14020" s="3">
        <v>942</v>
      </c>
      <c r="E14020" s="9">
        <v>1989</v>
      </c>
      <c r="F14020" s="7" t="s">
        <v>1692</v>
      </c>
      <c r="G14020" s="7" t="s">
        <v>5401</v>
      </c>
      <c r="H14020" s="8" t="s">
        <v>6673</v>
      </c>
      <c r="I14020" s="8" t="s">
        <v>17882</v>
      </c>
      <c r="J14020" s="19">
        <v>2</v>
      </c>
      <c r="K14020" s="19" t="s">
        <v>7738</v>
      </c>
      <c r="L14020" s="11"/>
      <c r="M14020" s="11"/>
      <c r="N14020" s="24"/>
      <c r="P14020" s="32"/>
      <c r="T14020" s="19"/>
      <c r="U14020" s="3">
        <v>933</v>
      </c>
      <c r="X14020" t="str">
        <f t="shared" si="854"/>
        <v/>
      </c>
      <c r="Z14020" t="str">
        <f t="shared" si="855"/>
        <v/>
      </c>
      <c r="AB14020" s="9"/>
      <c r="AC14020" t="s">
        <v>6673</v>
      </c>
      <c r="AD14020">
        <f t="shared" si="853"/>
        <v>0</v>
      </c>
      <c r="AF14020" s="3"/>
      <c r="AG14020" t="s">
        <v>5990</v>
      </c>
      <c r="AH14020" s="9" t="s">
        <v>4613</v>
      </c>
    </row>
    <row r="14021" spans="1:34" ht="10.95" customHeight="1" outlineLevel="1" x14ac:dyDescent="0.25">
      <c r="A14021" t="s">
        <v>130</v>
      </c>
      <c r="C14021" s="3" t="s">
        <v>12986</v>
      </c>
      <c r="D14021" s="3">
        <v>946</v>
      </c>
      <c r="E14021" s="9">
        <v>1989</v>
      </c>
      <c r="F14021" s="7" t="s">
        <v>6317</v>
      </c>
      <c r="G14021" s="7" t="s">
        <v>1202</v>
      </c>
      <c r="H14021" s="8" t="s">
        <v>4758</v>
      </c>
      <c r="I14021" s="8" t="s">
        <v>4758</v>
      </c>
      <c r="J14021" s="19">
        <v>6</v>
      </c>
      <c r="K14021" s="19" t="s">
        <v>7738</v>
      </c>
      <c r="L14021" s="11"/>
      <c r="M14021" s="11"/>
      <c r="N14021" s="24"/>
      <c r="P14021" s="32"/>
      <c r="T14021" s="19"/>
      <c r="U14021" s="3">
        <v>937</v>
      </c>
      <c r="X14021" t="str">
        <f t="shared" si="854"/>
        <v/>
      </c>
      <c r="Z14021" t="str">
        <f t="shared" si="855"/>
        <v/>
      </c>
      <c r="AB14021" s="9"/>
      <c r="AC14021" t="s">
        <v>4758</v>
      </c>
      <c r="AD14021">
        <f t="shared" si="853"/>
        <v>0</v>
      </c>
      <c r="AF14021" s="3"/>
      <c r="AG14021" t="s">
        <v>5990</v>
      </c>
      <c r="AH14021" s="9" t="s">
        <v>4613</v>
      </c>
    </row>
    <row r="14022" spans="1:34" ht="10.95" customHeight="1" outlineLevel="1" x14ac:dyDescent="0.25">
      <c r="A14022" t="s">
        <v>130</v>
      </c>
      <c r="C14022" s="3" t="s">
        <v>12986</v>
      </c>
      <c r="D14022" s="3">
        <v>951</v>
      </c>
      <c r="E14022" s="9">
        <v>1989</v>
      </c>
      <c r="F14022" s="7" t="s">
        <v>5141</v>
      </c>
      <c r="G14022" s="7" t="s">
        <v>5401</v>
      </c>
      <c r="H14022" s="8" t="s">
        <v>4145</v>
      </c>
      <c r="I14022" s="8" t="s">
        <v>18140</v>
      </c>
      <c r="J14022" s="19">
        <v>3</v>
      </c>
      <c r="K14022" s="19" t="s">
        <v>7738</v>
      </c>
      <c r="L14022" s="11"/>
      <c r="M14022" s="11"/>
      <c r="N14022" s="24"/>
      <c r="P14022" s="32"/>
      <c r="T14022" s="19"/>
      <c r="U14022" s="3">
        <v>942</v>
      </c>
      <c r="X14022" t="str">
        <f t="shared" si="854"/>
        <v/>
      </c>
      <c r="Z14022" t="str">
        <f t="shared" si="855"/>
        <v/>
      </c>
      <c r="AB14022" s="9"/>
      <c r="AC14022" t="s">
        <v>4145</v>
      </c>
      <c r="AD14022">
        <f t="shared" si="853"/>
        <v>0</v>
      </c>
      <c r="AF14022" s="3"/>
      <c r="AG14022" t="s">
        <v>5990</v>
      </c>
      <c r="AH14022" s="9" t="s">
        <v>4613</v>
      </c>
    </row>
    <row r="14023" spans="1:34" ht="10.95" customHeight="1" outlineLevel="1" x14ac:dyDescent="0.25">
      <c r="A14023" t="s">
        <v>130</v>
      </c>
      <c r="C14023" s="3" t="s">
        <v>12986</v>
      </c>
      <c r="D14023" s="3">
        <v>952</v>
      </c>
      <c r="E14023" s="9">
        <v>1989</v>
      </c>
      <c r="F14023" s="7" t="s">
        <v>1349</v>
      </c>
      <c r="G14023" s="7" t="s">
        <v>5401</v>
      </c>
      <c r="H14023" s="8" t="s">
        <v>2489</v>
      </c>
      <c r="I14023" s="8" t="s">
        <v>18140</v>
      </c>
      <c r="J14023" s="19">
        <v>5</v>
      </c>
      <c r="K14023" s="19" t="s">
        <v>7736</v>
      </c>
      <c r="L14023" s="11">
        <v>1.5</v>
      </c>
      <c r="M14023" s="11"/>
      <c r="N14023" s="24"/>
      <c r="P14023" s="32"/>
      <c r="T14023" s="19"/>
      <c r="U14023" s="3">
        <v>943</v>
      </c>
      <c r="X14023" t="str">
        <f t="shared" si="854"/>
        <v/>
      </c>
      <c r="Z14023" t="str">
        <f t="shared" si="855"/>
        <v/>
      </c>
      <c r="AB14023" s="9"/>
      <c r="AC14023" t="s">
        <v>2489</v>
      </c>
      <c r="AD14023">
        <f t="shared" si="853"/>
        <v>0</v>
      </c>
      <c r="AF14023" s="3"/>
      <c r="AG14023" t="s">
        <v>5990</v>
      </c>
      <c r="AH14023" s="9" t="s">
        <v>4925</v>
      </c>
    </row>
    <row r="14024" spans="1:34" ht="10.95" customHeight="1" outlineLevel="1" x14ac:dyDescent="0.25">
      <c r="A14024" t="s">
        <v>130</v>
      </c>
      <c r="C14024" s="3" t="s">
        <v>12986</v>
      </c>
      <c r="D14024" s="3">
        <v>953</v>
      </c>
      <c r="E14024" s="9">
        <v>1989</v>
      </c>
      <c r="F14024" s="7" t="s">
        <v>6317</v>
      </c>
      <c r="G14024" s="7" t="s">
        <v>5401</v>
      </c>
      <c r="H14024" s="8" t="s">
        <v>4145</v>
      </c>
      <c r="I14024" s="8" t="s">
        <v>18140</v>
      </c>
      <c r="J14024" s="19">
        <v>3</v>
      </c>
      <c r="K14024" s="19" t="s">
        <v>7738</v>
      </c>
      <c r="L14024" s="11"/>
      <c r="M14024" s="11"/>
      <c r="N14024" s="24"/>
      <c r="P14024" s="32"/>
      <c r="T14024" s="19"/>
      <c r="U14024" s="3">
        <v>944</v>
      </c>
      <c r="X14024" t="str">
        <f t="shared" si="854"/>
        <v/>
      </c>
      <c r="Z14024" t="str">
        <f t="shared" si="855"/>
        <v/>
      </c>
      <c r="AB14024" s="9"/>
      <c r="AC14024" t="s">
        <v>4145</v>
      </c>
      <c r="AD14024">
        <f t="shared" si="853"/>
        <v>0</v>
      </c>
      <c r="AF14024" s="3"/>
      <c r="AG14024" t="s">
        <v>5990</v>
      </c>
      <c r="AH14024" s="9" t="s">
        <v>4925</v>
      </c>
    </row>
    <row r="14025" spans="1:34" ht="10.95" customHeight="1" outlineLevel="1" x14ac:dyDescent="0.25">
      <c r="A14025" t="s">
        <v>130</v>
      </c>
      <c r="C14025" s="3" t="s">
        <v>12986</v>
      </c>
      <c r="D14025" s="3">
        <v>954</v>
      </c>
      <c r="E14025" s="9">
        <v>1989</v>
      </c>
      <c r="F14025" s="7" t="s">
        <v>2845</v>
      </c>
      <c r="G14025" s="7" t="s">
        <v>5401</v>
      </c>
      <c r="H14025" s="8" t="s">
        <v>4145</v>
      </c>
      <c r="I14025" s="8" t="s">
        <v>18140</v>
      </c>
      <c r="J14025" s="19">
        <v>3</v>
      </c>
      <c r="K14025" s="19" t="s">
        <v>7736</v>
      </c>
      <c r="L14025" s="11">
        <v>4.5999999999999996</v>
      </c>
      <c r="M14025" s="11"/>
      <c r="N14025" s="24"/>
      <c r="P14025" s="32"/>
      <c r="T14025" s="19"/>
      <c r="U14025" s="3">
        <v>945</v>
      </c>
      <c r="X14025" t="str">
        <f t="shared" si="854"/>
        <v/>
      </c>
      <c r="Z14025" t="str">
        <f t="shared" si="855"/>
        <v/>
      </c>
      <c r="AB14025" s="9"/>
      <c r="AC14025" t="s">
        <v>4145</v>
      </c>
      <c r="AD14025">
        <f t="shared" si="853"/>
        <v>0</v>
      </c>
      <c r="AF14025" s="3"/>
      <c r="AG14025" t="s">
        <v>5990</v>
      </c>
      <c r="AH14025" s="9" t="s">
        <v>4925</v>
      </c>
    </row>
    <row r="14026" spans="1:34" ht="10.95" customHeight="1" outlineLevel="1" x14ac:dyDescent="0.25">
      <c r="A14026" t="s">
        <v>130</v>
      </c>
      <c r="C14026" s="3" t="s">
        <v>12986</v>
      </c>
      <c r="D14026" s="3">
        <v>985</v>
      </c>
      <c r="E14026" s="9">
        <v>1991</v>
      </c>
      <c r="F14026" s="7" t="s">
        <v>3424</v>
      </c>
      <c r="G14026" s="7" t="s">
        <v>5401</v>
      </c>
      <c r="H14026" s="8" t="s">
        <v>1693</v>
      </c>
      <c r="I14026" s="8" t="s">
        <v>15894</v>
      </c>
      <c r="J14026" s="19">
        <v>3</v>
      </c>
      <c r="K14026" s="19" t="s">
        <v>7738</v>
      </c>
      <c r="L14026" s="11"/>
      <c r="M14026" s="11"/>
      <c r="N14026" s="24"/>
      <c r="P14026" s="32"/>
      <c r="T14026" s="19"/>
      <c r="U14026" s="3">
        <v>976</v>
      </c>
      <c r="X14026" t="str">
        <f t="shared" si="854"/>
        <v/>
      </c>
      <c r="Z14026" t="str">
        <f t="shared" si="855"/>
        <v/>
      </c>
      <c r="AB14026" s="9"/>
      <c r="AC14026" t="s">
        <v>1693</v>
      </c>
      <c r="AD14026">
        <f t="shared" si="853"/>
        <v>0</v>
      </c>
      <c r="AF14026" s="3"/>
      <c r="AG14026" t="s">
        <v>5990</v>
      </c>
      <c r="AH14026" s="9" t="s">
        <v>4613</v>
      </c>
    </row>
    <row r="14027" spans="1:34" ht="10.95" customHeight="1" outlineLevel="1" x14ac:dyDescent="0.25">
      <c r="A14027" t="s">
        <v>130</v>
      </c>
      <c r="C14027" s="3" t="s">
        <v>12986</v>
      </c>
      <c r="D14027" s="3">
        <v>986</v>
      </c>
      <c r="E14027" s="9">
        <v>1991</v>
      </c>
      <c r="F14027" s="7" t="s">
        <v>1692</v>
      </c>
      <c r="G14027" s="7" t="s">
        <v>5401</v>
      </c>
      <c r="H14027" s="8" t="s">
        <v>1693</v>
      </c>
      <c r="I14027" s="8" t="s">
        <v>15894</v>
      </c>
      <c r="J14027" s="19">
        <v>3</v>
      </c>
      <c r="K14027" s="19" t="s">
        <v>7738</v>
      </c>
      <c r="L14027" s="11"/>
      <c r="M14027" s="11"/>
      <c r="N14027" s="24"/>
      <c r="P14027" s="32"/>
      <c r="T14027" s="19"/>
      <c r="U14027" s="3">
        <v>977</v>
      </c>
      <c r="X14027" t="str">
        <f t="shared" si="854"/>
        <v/>
      </c>
      <c r="Z14027" t="str">
        <f t="shared" si="855"/>
        <v/>
      </c>
      <c r="AB14027" s="9"/>
      <c r="AC14027" t="s">
        <v>1693</v>
      </c>
      <c r="AD14027">
        <f t="shared" si="853"/>
        <v>0</v>
      </c>
      <c r="AF14027" s="3"/>
      <c r="AG14027" t="s">
        <v>5990</v>
      </c>
      <c r="AH14027" s="9" t="s">
        <v>4613</v>
      </c>
    </row>
    <row r="14028" spans="1:34" ht="10.95" customHeight="1" outlineLevel="1" x14ac:dyDescent="0.25">
      <c r="A14028" t="s">
        <v>130</v>
      </c>
      <c r="C14028" s="3" t="s">
        <v>12986</v>
      </c>
      <c r="D14028" s="3">
        <v>987</v>
      </c>
      <c r="E14028" s="9">
        <v>1991</v>
      </c>
      <c r="F14028" s="7" t="s">
        <v>6317</v>
      </c>
      <c r="G14028" s="7" t="s">
        <v>5401</v>
      </c>
      <c r="H14028" s="8" t="s">
        <v>1693</v>
      </c>
      <c r="I14028" s="8" t="s">
        <v>15894</v>
      </c>
      <c r="J14028" s="19">
        <v>3</v>
      </c>
      <c r="K14028" s="19" t="s">
        <v>7738</v>
      </c>
      <c r="L14028" s="11"/>
      <c r="M14028" s="11"/>
      <c r="N14028" s="24"/>
      <c r="P14028" s="32"/>
      <c r="T14028" s="19"/>
      <c r="U14028" s="3">
        <v>978</v>
      </c>
      <c r="X14028" t="str">
        <f t="shared" si="854"/>
        <v/>
      </c>
      <c r="Z14028" t="str">
        <f t="shared" si="855"/>
        <v/>
      </c>
      <c r="AB14028" s="9"/>
      <c r="AC14028" t="s">
        <v>1693</v>
      </c>
      <c r="AD14028">
        <f t="shared" si="853"/>
        <v>0</v>
      </c>
      <c r="AF14028" s="3"/>
      <c r="AG14028" t="s">
        <v>5990</v>
      </c>
      <c r="AH14028" s="9" t="s">
        <v>4613</v>
      </c>
    </row>
    <row r="14029" spans="1:34" ht="10.95" customHeight="1" outlineLevel="1" collapsed="1" x14ac:dyDescent="0.25">
      <c r="A14029" t="s">
        <v>130</v>
      </c>
      <c r="C14029" s="3" t="s">
        <v>12986</v>
      </c>
      <c r="D14029" s="3">
        <v>988</v>
      </c>
      <c r="E14029" s="9">
        <v>1991</v>
      </c>
      <c r="F14029" s="7" t="s">
        <v>541</v>
      </c>
      <c r="G14029" s="7" t="s">
        <v>5401</v>
      </c>
      <c r="H14029" s="8" t="s">
        <v>1693</v>
      </c>
      <c r="I14029" s="8" t="s">
        <v>15894</v>
      </c>
      <c r="J14029" s="19">
        <v>3</v>
      </c>
      <c r="K14029" s="19" t="s">
        <v>7738</v>
      </c>
      <c r="L14029" s="11"/>
      <c r="M14029" s="11"/>
      <c r="N14029" s="24"/>
      <c r="P14029" s="32"/>
      <c r="T14029" s="19"/>
      <c r="U14029" s="3">
        <v>979</v>
      </c>
      <c r="X14029" t="str">
        <f t="shared" si="854"/>
        <v/>
      </c>
      <c r="Z14029" t="str">
        <f t="shared" si="855"/>
        <v/>
      </c>
      <c r="AB14029" s="9"/>
      <c r="AC14029" t="s">
        <v>1693</v>
      </c>
      <c r="AD14029">
        <f t="shared" si="853"/>
        <v>0</v>
      </c>
      <c r="AF14029" s="3"/>
      <c r="AG14029" t="s">
        <v>5990</v>
      </c>
      <c r="AH14029" s="9" t="s">
        <v>4925</v>
      </c>
    </row>
    <row r="14030" spans="1:34" ht="10.95" customHeight="1" outlineLevel="1" x14ac:dyDescent="0.25">
      <c r="A14030" t="s">
        <v>130</v>
      </c>
      <c r="C14030" s="3" t="s">
        <v>12986</v>
      </c>
      <c r="D14030" s="3">
        <v>989</v>
      </c>
      <c r="E14030" s="9">
        <v>1991</v>
      </c>
      <c r="F14030" s="7" t="s">
        <v>13102</v>
      </c>
      <c r="G14030" s="7" t="s">
        <v>5401</v>
      </c>
      <c r="H14030" s="8" t="s">
        <v>1693</v>
      </c>
      <c r="I14030" s="8" t="s">
        <v>15894</v>
      </c>
      <c r="J14030" s="19">
        <v>5</v>
      </c>
      <c r="K14030" s="19" t="s">
        <v>7738</v>
      </c>
      <c r="L14030" s="11"/>
      <c r="M14030" s="11"/>
      <c r="N14030" s="24"/>
      <c r="P14030" s="32"/>
      <c r="T14030" s="19"/>
      <c r="U14030" s="3"/>
      <c r="X14030" t="str">
        <f t="shared" si="854"/>
        <v/>
      </c>
      <c r="Z14030">
        <f t="shared" si="855"/>
        <v>1</v>
      </c>
      <c r="AB14030" s="9"/>
      <c r="AC14030" t="s">
        <v>1693</v>
      </c>
      <c r="AD14030">
        <f t="shared" si="853"/>
        <v>0</v>
      </c>
      <c r="AF14030" s="3"/>
      <c r="AH14030" s="9"/>
    </row>
    <row r="14031" spans="1:34" ht="10.95" customHeight="1" outlineLevel="1" collapsed="1" x14ac:dyDescent="0.25">
      <c r="A14031" t="s">
        <v>130</v>
      </c>
      <c r="C14031" s="3" t="s">
        <v>12986</v>
      </c>
      <c r="D14031" s="3">
        <v>999</v>
      </c>
      <c r="E14031" s="9">
        <v>1991</v>
      </c>
      <c r="F14031" s="7" t="s">
        <v>1692</v>
      </c>
      <c r="G14031" s="7" t="s">
        <v>5401</v>
      </c>
      <c r="H14031" s="8" t="s">
        <v>2489</v>
      </c>
      <c r="I14031" s="8" t="s">
        <v>18141</v>
      </c>
      <c r="J14031" s="19">
        <v>3</v>
      </c>
      <c r="K14031" s="19" t="s">
        <v>7738</v>
      </c>
      <c r="L14031" s="11"/>
      <c r="M14031" s="11"/>
      <c r="N14031" s="24"/>
      <c r="P14031" s="32"/>
      <c r="T14031" s="19"/>
      <c r="U14031" s="3">
        <v>990</v>
      </c>
      <c r="X14031" t="str">
        <f t="shared" si="854"/>
        <v/>
      </c>
      <c r="Z14031" t="str">
        <f t="shared" si="855"/>
        <v/>
      </c>
      <c r="AB14031" s="9"/>
      <c r="AC14031" t="s">
        <v>2489</v>
      </c>
      <c r="AD14031">
        <f t="shared" si="853"/>
        <v>0</v>
      </c>
      <c r="AF14031" s="3"/>
      <c r="AG14031" t="s">
        <v>5990</v>
      </c>
      <c r="AH14031" s="9" t="s">
        <v>4925</v>
      </c>
    </row>
    <row r="14032" spans="1:34" ht="10.95" customHeight="1" outlineLevel="1" x14ac:dyDescent="0.25">
      <c r="A14032" t="s">
        <v>130</v>
      </c>
      <c r="C14032" s="3" t="s">
        <v>12986</v>
      </c>
      <c r="D14032" s="3">
        <v>1003</v>
      </c>
      <c r="E14032" s="9">
        <v>1992</v>
      </c>
      <c r="F14032" s="7" t="s">
        <v>2351</v>
      </c>
      <c r="G14032" s="7" t="s">
        <v>5401</v>
      </c>
      <c r="H14032" s="8" t="s">
        <v>909</v>
      </c>
      <c r="I14032" s="8" t="s">
        <v>18142</v>
      </c>
      <c r="J14032" s="19">
        <v>6</v>
      </c>
      <c r="K14032" s="19" t="s">
        <v>7738</v>
      </c>
      <c r="L14032" s="11"/>
      <c r="M14032" s="11"/>
      <c r="N14032" s="24"/>
      <c r="P14032" s="32"/>
      <c r="T14032" s="19"/>
      <c r="U14032" s="3">
        <v>994</v>
      </c>
      <c r="X14032" t="str">
        <f t="shared" si="854"/>
        <v/>
      </c>
      <c r="Z14032" t="str">
        <f t="shared" si="855"/>
        <v/>
      </c>
      <c r="AB14032" s="9"/>
      <c r="AC14032" t="s">
        <v>909</v>
      </c>
      <c r="AD14032">
        <f t="shared" si="853"/>
        <v>0</v>
      </c>
      <c r="AF14032" s="3"/>
      <c r="AG14032" t="s">
        <v>5990</v>
      </c>
      <c r="AH14032" s="9" t="s">
        <v>4613</v>
      </c>
    </row>
    <row r="14033" spans="1:34" ht="10.95" customHeight="1" outlineLevel="1" x14ac:dyDescent="0.25">
      <c r="A14033" t="s">
        <v>130</v>
      </c>
      <c r="C14033" s="3" t="s">
        <v>12986</v>
      </c>
      <c r="D14033" s="3">
        <v>1004</v>
      </c>
      <c r="E14033" s="9">
        <v>1992</v>
      </c>
      <c r="F14033" s="7" t="s">
        <v>3424</v>
      </c>
      <c r="G14033" s="7" t="s">
        <v>5401</v>
      </c>
      <c r="H14033" s="8" t="s">
        <v>741</v>
      </c>
      <c r="I14033" s="8" t="s">
        <v>18142</v>
      </c>
      <c r="J14033" s="19">
        <v>3</v>
      </c>
      <c r="K14033" s="19" t="s">
        <v>7738</v>
      </c>
      <c r="L14033" s="11"/>
      <c r="M14033" s="11"/>
      <c r="N14033" s="24"/>
      <c r="P14033" s="32"/>
      <c r="T14033" s="19"/>
      <c r="U14033" s="3">
        <v>995</v>
      </c>
      <c r="X14033" t="str">
        <f t="shared" si="854"/>
        <v/>
      </c>
      <c r="Z14033" t="str">
        <f t="shared" si="855"/>
        <v/>
      </c>
      <c r="AB14033" s="9"/>
      <c r="AC14033" t="s">
        <v>741</v>
      </c>
      <c r="AD14033">
        <f t="shared" si="853"/>
        <v>0</v>
      </c>
      <c r="AF14033" s="3"/>
      <c r="AG14033" t="s">
        <v>5990</v>
      </c>
      <c r="AH14033" s="9" t="s">
        <v>4925</v>
      </c>
    </row>
    <row r="14034" spans="1:34" ht="10.95" customHeight="1" outlineLevel="1" x14ac:dyDescent="0.25">
      <c r="A14034" t="s">
        <v>130</v>
      </c>
      <c r="C14034" s="3" t="s">
        <v>12986</v>
      </c>
      <c r="D14034" s="3">
        <v>1005</v>
      </c>
      <c r="E14034" s="9">
        <v>1992</v>
      </c>
      <c r="F14034" s="7" t="s">
        <v>1779</v>
      </c>
      <c r="G14034" s="7" t="s">
        <v>5401</v>
      </c>
      <c r="H14034" s="8" t="s">
        <v>742</v>
      </c>
      <c r="I14034" s="8" t="s">
        <v>18142</v>
      </c>
      <c r="J14034" s="19">
        <v>3</v>
      </c>
      <c r="K14034" s="19" t="s">
        <v>7738</v>
      </c>
      <c r="L14034" s="11"/>
      <c r="M14034" s="11"/>
      <c r="N14034" s="24"/>
      <c r="P14034" s="32"/>
      <c r="T14034" s="19"/>
      <c r="U14034" s="3">
        <v>996</v>
      </c>
      <c r="X14034" t="str">
        <f t="shared" si="854"/>
        <v/>
      </c>
      <c r="Z14034" t="str">
        <f t="shared" si="855"/>
        <v/>
      </c>
      <c r="AB14034" s="9"/>
      <c r="AC14034" t="s">
        <v>742</v>
      </c>
      <c r="AD14034">
        <f t="shared" si="853"/>
        <v>0</v>
      </c>
      <c r="AF14034" s="3"/>
      <c r="AG14034" t="s">
        <v>5990</v>
      </c>
      <c r="AH14034" s="9" t="s">
        <v>4925</v>
      </c>
    </row>
    <row r="14035" spans="1:34" ht="10.95" customHeight="1" outlineLevel="1" x14ac:dyDescent="0.25">
      <c r="A14035" t="s">
        <v>130</v>
      </c>
      <c r="C14035" s="3" t="s">
        <v>12986</v>
      </c>
      <c r="D14035" s="3">
        <v>1011</v>
      </c>
      <c r="E14035" s="9">
        <v>1993</v>
      </c>
      <c r="F14035" s="7" t="s">
        <v>2977</v>
      </c>
      <c r="G14035" s="7" t="s">
        <v>5401</v>
      </c>
      <c r="H14035" s="8" t="s">
        <v>4145</v>
      </c>
      <c r="I14035" s="8" t="s">
        <v>18143</v>
      </c>
      <c r="J14035" s="19">
        <v>3</v>
      </c>
      <c r="K14035" s="19" t="s">
        <v>7738</v>
      </c>
      <c r="L14035" s="11"/>
      <c r="M14035" s="11"/>
      <c r="N14035" s="24"/>
      <c r="P14035" s="32"/>
      <c r="T14035" s="19"/>
      <c r="U14035" s="3">
        <v>1002</v>
      </c>
      <c r="X14035" t="str">
        <f t="shared" si="854"/>
        <v/>
      </c>
      <c r="Z14035" t="str">
        <f t="shared" si="855"/>
        <v/>
      </c>
      <c r="AB14035" s="9"/>
      <c r="AC14035" t="s">
        <v>4145</v>
      </c>
      <c r="AD14035">
        <f t="shared" si="853"/>
        <v>0</v>
      </c>
      <c r="AF14035" s="3"/>
      <c r="AG14035" t="s">
        <v>5990</v>
      </c>
      <c r="AH14035" s="9" t="s">
        <v>4613</v>
      </c>
    </row>
    <row r="14036" spans="1:34" ht="10.95" customHeight="1" outlineLevel="1" x14ac:dyDescent="0.25">
      <c r="A14036" t="s">
        <v>130</v>
      </c>
      <c r="C14036" s="3" t="s">
        <v>12986</v>
      </c>
      <c r="D14036" s="3">
        <v>1012</v>
      </c>
      <c r="E14036" s="9">
        <v>1993</v>
      </c>
      <c r="F14036" s="7" t="s">
        <v>3776</v>
      </c>
      <c r="G14036" s="7" t="s">
        <v>5401</v>
      </c>
      <c r="H14036" s="8" t="s">
        <v>4145</v>
      </c>
      <c r="I14036" s="8" t="s">
        <v>18143</v>
      </c>
      <c r="J14036" s="19">
        <v>5</v>
      </c>
      <c r="K14036" s="19" t="s">
        <v>7738</v>
      </c>
      <c r="L14036" s="11"/>
      <c r="M14036" s="11"/>
      <c r="N14036" s="24"/>
      <c r="P14036" s="32"/>
      <c r="T14036" s="19"/>
      <c r="U14036" s="3"/>
      <c r="X14036" t="str">
        <f t="shared" si="854"/>
        <v/>
      </c>
      <c r="Z14036" t="str">
        <f t="shared" si="855"/>
        <v/>
      </c>
      <c r="AB14036" s="9"/>
      <c r="AC14036" t="s">
        <v>4145</v>
      </c>
      <c r="AD14036">
        <f t="shared" si="853"/>
        <v>0</v>
      </c>
      <c r="AF14036" s="3"/>
      <c r="AH14036" s="9"/>
    </row>
    <row r="14037" spans="1:34" ht="10.95" customHeight="1" outlineLevel="1" x14ac:dyDescent="0.25">
      <c r="A14037" t="s">
        <v>130</v>
      </c>
      <c r="C14037" s="3" t="s">
        <v>12986</v>
      </c>
      <c r="D14037" s="3">
        <v>1017</v>
      </c>
      <c r="E14037" s="9">
        <v>1994</v>
      </c>
      <c r="F14037" s="7" t="s">
        <v>2977</v>
      </c>
      <c r="G14037" s="7" t="s">
        <v>5401</v>
      </c>
      <c r="H14037" s="8" t="s">
        <v>1203</v>
      </c>
      <c r="I14037" s="8" t="s">
        <v>18144</v>
      </c>
      <c r="J14037" s="19">
        <v>3</v>
      </c>
      <c r="K14037" s="19" t="s">
        <v>7736</v>
      </c>
      <c r="L14037" s="11">
        <v>0.4</v>
      </c>
      <c r="M14037" s="11"/>
      <c r="N14037" s="24"/>
      <c r="P14037" s="32"/>
      <c r="T14037" s="19"/>
      <c r="U14037" s="3">
        <v>1008</v>
      </c>
      <c r="X14037" t="str">
        <f t="shared" si="854"/>
        <v/>
      </c>
      <c r="Z14037" t="str">
        <f t="shared" si="855"/>
        <v/>
      </c>
      <c r="AB14037" s="9"/>
      <c r="AC14037" t="s">
        <v>1203</v>
      </c>
      <c r="AD14037">
        <f t="shared" si="853"/>
        <v>0</v>
      </c>
      <c r="AF14037" s="3"/>
      <c r="AG14037" t="s">
        <v>5990</v>
      </c>
      <c r="AH14037" s="9" t="s">
        <v>4613</v>
      </c>
    </row>
    <row r="14038" spans="1:34" ht="10.95" customHeight="1" outlineLevel="1" x14ac:dyDescent="0.25">
      <c r="A14038" t="s">
        <v>130</v>
      </c>
      <c r="C14038" s="3" t="s">
        <v>12986</v>
      </c>
      <c r="D14038" s="3">
        <v>1018</v>
      </c>
      <c r="E14038" s="9">
        <v>1994</v>
      </c>
      <c r="F14038" s="7" t="s">
        <v>1779</v>
      </c>
      <c r="G14038" s="7" t="s">
        <v>5401</v>
      </c>
      <c r="H14038" s="8" t="s">
        <v>1203</v>
      </c>
      <c r="I14038" s="8" t="s">
        <v>18144</v>
      </c>
      <c r="J14038" s="19">
        <v>3</v>
      </c>
      <c r="K14038" s="19" t="s">
        <v>7738</v>
      </c>
      <c r="L14038" s="11"/>
      <c r="M14038" s="11"/>
      <c r="N14038" s="24"/>
      <c r="P14038" s="32"/>
      <c r="T14038" s="19"/>
      <c r="U14038" s="3">
        <v>1009</v>
      </c>
      <c r="X14038" t="str">
        <f t="shared" si="854"/>
        <v/>
      </c>
      <c r="Z14038" t="str">
        <f t="shared" si="855"/>
        <v/>
      </c>
      <c r="AB14038" s="9"/>
      <c r="AC14038" t="s">
        <v>1203</v>
      </c>
      <c r="AD14038">
        <f t="shared" si="853"/>
        <v>0</v>
      </c>
      <c r="AF14038" s="3"/>
      <c r="AG14038" t="s">
        <v>5990</v>
      </c>
      <c r="AH14038" s="9" t="s">
        <v>4925</v>
      </c>
    </row>
    <row r="14039" spans="1:34" ht="10.95" customHeight="1" outlineLevel="1" collapsed="1" x14ac:dyDescent="0.25">
      <c r="A14039" t="s">
        <v>130</v>
      </c>
      <c r="C14039" s="3" t="s">
        <v>12986</v>
      </c>
      <c r="D14039" s="3" t="s">
        <v>18783</v>
      </c>
      <c r="E14039" s="9">
        <v>1994</v>
      </c>
      <c r="F14039" s="7" t="s">
        <v>13102</v>
      </c>
      <c r="G14039" s="7" t="s">
        <v>5401</v>
      </c>
      <c r="H14039" s="8" t="s">
        <v>1203</v>
      </c>
      <c r="I14039" s="8" t="s">
        <v>18144</v>
      </c>
      <c r="J14039" s="19">
        <v>3</v>
      </c>
      <c r="K14039" s="19" t="s">
        <v>7738</v>
      </c>
      <c r="L14039" s="11"/>
      <c r="M14039" s="11"/>
      <c r="N14039" s="24"/>
      <c r="P14039" s="32"/>
      <c r="T14039" s="19"/>
      <c r="U14039" s="3">
        <v>1009</v>
      </c>
      <c r="X14039" t="str">
        <f t="shared" si="854"/>
        <v/>
      </c>
      <c r="Z14039">
        <f t="shared" si="855"/>
        <v>1</v>
      </c>
      <c r="AB14039" s="9"/>
      <c r="AC14039" t="s">
        <v>1203</v>
      </c>
      <c r="AD14039">
        <f t="shared" si="853"/>
        <v>0</v>
      </c>
      <c r="AF14039" s="3"/>
      <c r="AG14039" t="s">
        <v>5990</v>
      </c>
      <c r="AH14039" s="9" t="s">
        <v>4925</v>
      </c>
    </row>
    <row r="14040" spans="1:34" ht="10.95" customHeight="1" outlineLevel="1" x14ac:dyDescent="0.25">
      <c r="A14040" t="s">
        <v>130</v>
      </c>
      <c r="C14040" s="3" t="s">
        <v>12986</v>
      </c>
      <c r="D14040" s="3">
        <v>1024</v>
      </c>
      <c r="E14040" s="9">
        <v>1995</v>
      </c>
      <c r="F14040" s="7" t="s">
        <v>3776</v>
      </c>
      <c r="G14040" s="7" t="s">
        <v>5401</v>
      </c>
      <c r="H14040" s="8" t="s">
        <v>4145</v>
      </c>
      <c r="I14040" s="8" t="s">
        <v>18145</v>
      </c>
      <c r="J14040" s="19">
        <v>3</v>
      </c>
      <c r="K14040" s="19" t="s">
        <v>7738</v>
      </c>
      <c r="L14040" s="11"/>
      <c r="M14040" s="11"/>
      <c r="N14040" s="24"/>
      <c r="P14040" s="32"/>
      <c r="T14040" s="19"/>
      <c r="U14040" s="3"/>
      <c r="X14040" t="str">
        <f t="shared" si="854"/>
        <v/>
      </c>
      <c r="Z14040" t="str">
        <f t="shared" si="855"/>
        <v/>
      </c>
      <c r="AB14040" s="9"/>
      <c r="AC14040" t="s">
        <v>4145</v>
      </c>
      <c r="AD14040">
        <f t="shared" si="853"/>
        <v>0</v>
      </c>
      <c r="AF14040" s="3"/>
      <c r="AG14040" t="s">
        <v>5990</v>
      </c>
      <c r="AH14040" s="9" t="s">
        <v>4613</v>
      </c>
    </row>
    <row r="14041" spans="1:34" ht="10.95" customHeight="1" outlineLevel="1" x14ac:dyDescent="0.25">
      <c r="A14041" t="s">
        <v>130</v>
      </c>
      <c r="C14041" s="3" t="s">
        <v>12986</v>
      </c>
      <c r="D14041" s="3">
        <v>1025</v>
      </c>
      <c r="E14041" s="9">
        <v>1995</v>
      </c>
      <c r="F14041" s="7" t="s">
        <v>18138</v>
      </c>
      <c r="G14041" s="7" t="s">
        <v>5401</v>
      </c>
      <c r="H14041" s="8" t="s">
        <v>18146</v>
      </c>
      <c r="I14041" s="8" t="s">
        <v>18145</v>
      </c>
      <c r="J14041" s="19">
        <v>6</v>
      </c>
      <c r="K14041" s="19" t="s">
        <v>7738</v>
      </c>
      <c r="L14041" s="11"/>
      <c r="M14041" s="11"/>
      <c r="N14041" s="24"/>
      <c r="P14041" s="32"/>
      <c r="T14041" s="19"/>
      <c r="U14041" s="3"/>
      <c r="X14041" t="str">
        <f t="shared" si="854"/>
        <v/>
      </c>
      <c r="Z14041">
        <f t="shared" si="855"/>
        <v>1</v>
      </c>
      <c r="AB14041" s="9"/>
      <c r="AC14041" t="s">
        <v>18146</v>
      </c>
      <c r="AD14041">
        <f t="shared" si="853"/>
        <v>0</v>
      </c>
      <c r="AF14041" s="3"/>
      <c r="AH14041" s="9"/>
    </row>
    <row r="14042" spans="1:34" ht="10.95" customHeight="1" outlineLevel="1" x14ac:dyDescent="0.25">
      <c r="A14042" t="s">
        <v>130</v>
      </c>
      <c r="C14042" s="3" t="s">
        <v>12986</v>
      </c>
      <c r="D14042" s="3">
        <v>1028</v>
      </c>
      <c r="E14042" s="9">
        <v>1995</v>
      </c>
      <c r="F14042" s="7" t="s">
        <v>3776</v>
      </c>
      <c r="G14042" s="7" t="s">
        <v>5401</v>
      </c>
      <c r="H14042" s="8" t="s">
        <v>4145</v>
      </c>
      <c r="I14042" s="8" t="s">
        <v>11892</v>
      </c>
      <c r="J14042" s="19">
        <v>3</v>
      </c>
      <c r="K14042" s="19" t="s">
        <v>7738</v>
      </c>
      <c r="L14042" s="11"/>
      <c r="M14042" s="11"/>
      <c r="N14042" s="24"/>
      <c r="P14042" s="32"/>
      <c r="T14042" s="19"/>
      <c r="U14042" s="3">
        <v>1019</v>
      </c>
      <c r="X14042" t="str">
        <f t="shared" si="854"/>
        <v/>
      </c>
      <c r="Z14042" t="str">
        <f t="shared" si="855"/>
        <v/>
      </c>
      <c r="AB14042" s="9"/>
      <c r="AC14042" t="s">
        <v>4145</v>
      </c>
      <c r="AD14042">
        <f t="shared" si="853"/>
        <v>0</v>
      </c>
      <c r="AF14042" s="3"/>
      <c r="AH14042" s="9"/>
    </row>
    <row r="14043" spans="1:34" ht="10.95" customHeight="1" outlineLevel="1" x14ac:dyDescent="0.25">
      <c r="A14043" t="s">
        <v>130</v>
      </c>
      <c r="C14043" s="3" t="s">
        <v>12986</v>
      </c>
      <c r="D14043" s="3">
        <v>1044</v>
      </c>
      <c r="E14043" s="9">
        <v>1996</v>
      </c>
      <c r="F14043" s="7" t="s">
        <v>2977</v>
      </c>
      <c r="G14043" s="7" t="s">
        <v>5401</v>
      </c>
      <c r="H14043" s="8" t="s">
        <v>1204</v>
      </c>
      <c r="I14043" s="8" t="s">
        <v>18147</v>
      </c>
      <c r="J14043" s="19">
        <v>3</v>
      </c>
      <c r="K14043" s="19" t="s">
        <v>7738</v>
      </c>
      <c r="L14043" s="11"/>
      <c r="M14043" s="11"/>
      <c r="N14043" s="24"/>
      <c r="P14043" s="32"/>
      <c r="T14043" s="19"/>
      <c r="U14043" s="3">
        <v>1035</v>
      </c>
      <c r="X14043" t="str">
        <f t="shared" si="854"/>
        <v/>
      </c>
      <c r="Z14043" t="str">
        <f t="shared" si="855"/>
        <v/>
      </c>
      <c r="AB14043" s="9"/>
      <c r="AC14043" t="s">
        <v>1204</v>
      </c>
      <c r="AD14043">
        <f t="shared" si="853"/>
        <v>0</v>
      </c>
      <c r="AF14043" s="3"/>
      <c r="AG14043" t="s">
        <v>5990</v>
      </c>
      <c r="AH14043" s="9" t="s">
        <v>4613</v>
      </c>
    </row>
    <row r="14044" spans="1:34" ht="10.95" customHeight="1" outlineLevel="1" x14ac:dyDescent="0.25">
      <c r="A14044" t="s">
        <v>130</v>
      </c>
      <c r="C14044" s="3" t="s">
        <v>12986</v>
      </c>
      <c r="D14044" s="3">
        <v>1046</v>
      </c>
      <c r="E14044" s="9">
        <v>1996</v>
      </c>
      <c r="F14044" s="7" t="s">
        <v>1779</v>
      </c>
      <c r="G14044" s="7" t="s">
        <v>5401</v>
      </c>
      <c r="H14044" s="8" t="s">
        <v>18148</v>
      </c>
      <c r="I14044" s="8" t="s">
        <v>18147</v>
      </c>
      <c r="J14044" s="19">
        <v>5</v>
      </c>
      <c r="K14044" s="19" t="s">
        <v>7738</v>
      </c>
      <c r="L14044" s="11"/>
      <c r="M14044" s="11"/>
      <c r="N14044" s="24"/>
      <c r="P14044" s="32"/>
      <c r="T14044" s="19"/>
      <c r="U14044" s="3"/>
      <c r="X14044" t="str">
        <f t="shared" si="854"/>
        <v/>
      </c>
      <c r="Z14044" t="str">
        <f t="shared" si="855"/>
        <v/>
      </c>
      <c r="AB14044" s="9"/>
      <c r="AC14044" t="s">
        <v>18148</v>
      </c>
      <c r="AD14044">
        <f t="shared" si="853"/>
        <v>0</v>
      </c>
      <c r="AF14044" s="3"/>
      <c r="AG14044" t="s">
        <v>5990</v>
      </c>
      <c r="AH14044" s="9" t="s">
        <v>4613</v>
      </c>
    </row>
    <row r="14045" spans="1:34" ht="10.95" customHeight="1" outlineLevel="1" x14ac:dyDescent="0.25">
      <c r="A14045" t="s">
        <v>130</v>
      </c>
      <c r="C14045" s="3" t="s">
        <v>12986</v>
      </c>
      <c r="D14045" s="3">
        <v>1049</v>
      </c>
      <c r="E14045" s="9">
        <v>1996</v>
      </c>
      <c r="F14045" s="7" t="s">
        <v>5298</v>
      </c>
      <c r="G14045" s="7" t="s">
        <v>5401</v>
      </c>
      <c r="H14045" s="8" t="s">
        <v>18149</v>
      </c>
      <c r="I14045" s="8" t="s">
        <v>7080</v>
      </c>
      <c r="J14045" s="19">
        <v>5</v>
      </c>
      <c r="K14045" s="19" t="s">
        <v>7738</v>
      </c>
      <c r="L14045" s="11"/>
      <c r="M14045" s="11"/>
      <c r="N14045" s="24"/>
      <c r="P14045" s="32"/>
      <c r="T14045" s="19"/>
      <c r="U14045" s="3"/>
      <c r="X14045" t="str">
        <f t="shared" si="854"/>
        <v/>
      </c>
      <c r="Z14045" t="str">
        <f t="shared" si="855"/>
        <v/>
      </c>
      <c r="AB14045" s="9"/>
      <c r="AC14045" t="s">
        <v>18149</v>
      </c>
      <c r="AD14045">
        <f t="shared" si="853"/>
        <v>0</v>
      </c>
      <c r="AF14045" s="3"/>
      <c r="AH14045" s="9"/>
    </row>
    <row r="14046" spans="1:34" ht="10.95" customHeight="1" outlineLevel="1" x14ac:dyDescent="0.25">
      <c r="A14046" t="s">
        <v>130</v>
      </c>
      <c r="C14046" s="3" t="s">
        <v>12986</v>
      </c>
      <c r="D14046" s="3">
        <v>1081</v>
      </c>
      <c r="E14046" s="9">
        <v>1997</v>
      </c>
      <c r="F14046" s="7" t="s">
        <v>2977</v>
      </c>
      <c r="G14046" s="7" t="s">
        <v>5401</v>
      </c>
      <c r="H14046" s="8" t="s">
        <v>2193</v>
      </c>
      <c r="I14046" s="8" t="s">
        <v>18150</v>
      </c>
      <c r="J14046" s="19">
        <v>5</v>
      </c>
      <c r="K14046" s="19" t="s">
        <v>7738</v>
      </c>
      <c r="L14046" s="11"/>
      <c r="M14046" s="11"/>
      <c r="N14046" s="24"/>
      <c r="P14046" s="32"/>
      <c r="T14046" s="19"/>
      <c r="U14046" s="3">
        <v>1072</v>
      </c>
      <c r="X14046" t="str">
        <f t="shared" si="854"/>
        <v/>
      </c>
      <c r="Z14046" t="str">
        <f t="shared" si="855"/>
        <v/>
      </c>
      <c r="AB14046" s="9"/>
      <c r="AC14046" t="s">
        <v>2193</v>
      </c>
      <c r="AD14046">
        <f t="shared" si="853"/>
        <v>0</v>
      </c>
      <c r="AF14046" s="3"/>
      <c r="AG14046" t="s">
        <v>5990</v>
      </c>
      <c r="AH14046" s="9" t="s">
        <v>4613</v>
      </c>
    </row>
    <row r="14047" spans="1:34" ht="10.95" customHeight="1" outlineLevel="1" x14ac:dyDescent="0.25">
      <c r="A14047" t="s">
        <v>130</v>
      </c>
      <c r="C14047" s="3" t="s">
        <v>12986</v>
      </c>
      <c r="D14047" s="3">
        <v>1082</v>
      </c>
      <c r="E14047" s="9">
        <v>1997</v>
      </c>
      <c r="F14047" s="7" t="s">
        <v>5300</v>
      </c>
      <c r="G14047" s="7" t="s">
        <v>5401</v>
      </c>
      <c r="H14047" s="8" t="s">
        <v>18151</v>
      </c>
      <c r="I14047" s="8" t="s">
        <v>18150</v>
      </c>
      <c r="J14047" s="19">
        <v>5</v>
      </c>
      <c r="K14047" s="19" t="s">
        <v>7738</v>
      </c>
      <c r="L14047" s="11"/>
      <c r="M14047" s="11"/>
      <c r="N14047" s="24"/>
      <c r="P14047" s="32"/>
      <c r="T14047" s="19"/>
      <c r="U14047" s="3"/>
      <c r="X14047" t="str">
        <f t="shared" si="854"/>
        <v/>
      </c>
      <c r="Z14047" t="str">
        <f t="shared" si="855"/>
        <v/>
      </c>
      <c r="AB14047" s="9"/>
      <c r="AC14047" t="s">
        <v>18151</v>
      </c>
      <c r="AD14047">
        <f t="shared" ref="AD14047:AD14059" si="856">COUNTIF(H14047,"*Fuji*")</f>
        <v>0</v>
      </c>
      <c r="AF14047" s="3"/>
      <c r="AG14047" t="s">
        <v>1837</v>
      </c>
      <c r="AH14047" s="9" t="s">
        <v>4613</v>
      </c>
    </row>
    <row r="14048" spans="1:34" ht="10.95" customHeight="1" outlineLevel="1" collapsed="1" x14ac:dyDescent="0.25">
      <c r="A14048" t="s">
        <v>130</v>
      </c>
      <c r="C14048" s="3" t="s">
        <v>12986</v>
      </c>
      <c r="D14048" s="3">
        <v>1110</v>
      </c>
      <c r="E14048" s="9">
        <v>1998</v>
      </c>
      <c r="F14048" s="7" t="s">
        <v>1779</v>
      </c>
      <c r="G14048" s="7" t="s">
        <v>5401</v>
      </c>
      <c r="H14048" s="8" t="s">
        <v>4761</v>
      </c>
      <c r="I14048" s="8" t="s">
        <v>18152</v>
      </c>
      <c r="J14048" s="19">
        <v>3</v>
      </c>
      <c r="K14048" s="19" t="s">
        <v>7738</v>
      </c>
      <c r="L14048" s="11"/>
      <c r="M14048" s="11"/>
      <c r="N14048" s="24"/>
      <c r="P14048" s="32"/>
      <c r="T14048" s="19"/>
      <c r="U14048" s="3"/>
      <c r="X14048" t="str">
        <f t="shared" si="854"/>
        <v/>
      </c>
      <c r="Z14048" t="str">
        <f t="shared" si="855"/>
        <v/>
      </c>
      <c r="AB14048" s="9"/>
      <c r="AC14048" t="s">
        <v>4761</v>
      </c>
      <c r="AD14048">
        <f t="shared" si="856"/>
        <v>0</v>
      </c>
      <c r="AF14048" s="3"/>
      <c r="AH14048" s="9"/>
    </row>
    <row r="14049" spans="1:48" ht="10.95" customHeight="1" outlineLevel="1" x14ac:dyDescent="0.25">
      <c r="A14049" t="s">
        <v>130</v>
      </c>
      <c r="C14049" s="3" t="s">
        <v>12986</v>
      </c>
      <c r="D14049" s="3">
        <v>1122</v>
      </c>
      <c r="E14049" s="9">
        <v>2000</v>
      </c>
      <c r="F14049" s="7" t="s">
        <v>2977</v>
      </c>
      <c r="G14049" s="7" t="s">
        <v>5401</v>
      </c>
      <c r="H14049" s="8" t="s">
        <v>18154</v>
      </c>
      <c r="I14049" s="8" t="s">
        <v>18153</v>
      </c>
      <c r="J14049" s="19">
        <v>5</v>
      </c>
      <c r="K14049" s="19" t="s">
        <v>7738</v>
      </c>
      <c r="L14049" s="11"/>
      <c r="M14049" s="11"/>
      <c r="N14049" s="24"/>
      <c r="P14049" s="32"/>
      <c r="T14049" s="19"/>
      <c r="U14049" s="3"/>
      <c r="X14049" t="str">
        <f t="shared" si="854"/>
        <v/>
      </c>
      <c r="Z14049" t="str">
        <f t="shared" si="855"/>
        <v/>
      </c>
      <c r="AB14049" s="9"/>
      <c r="AC14049" t="s">
        <v>18154</v>
      </c>
      <c r="AD14049">
        <f t="shared" si="856"/>
        <v>0</v>
      </c>
      <c r="AF14049" s="3"/>
      <c r="AH14049" s="9"/>
    </row>
    <row r="14050" spans="1:48" ht="10.95" customHeight="1" outlineLevel="1" x14ac:dyDescent="0.25">
      <c r="A14050" t="s">
        <v>130</v>
      </c>
      <c r="C14050" s="3" t="s">
        <v>12986</v>
      </c>
      <c r="D14050" s="3">
        <v>1148</v>
      </c>
      <c r="E14050" s="9">
        <v>2001</v>
      </c>
      <c r="F14050" s="7" t="s">
        <v>2977</v>
      </c>
      <c r="G14050" s="7" t="s">
        <v>5401</v>
      </c>
      <c r="H14050" s="8" t="s">
        <v>2194</v>
      </c>
      <c r="I14050" s="8" t="s">
        <v>18155</v>
      </c>
      <c r="J14050" s="19">
        <v>3</v>
      </c>
      <c r="K14050" s="19" t="s">
        <v>7736</v>
      </c>
      <c r="L14050" s="11">
        <v>3.8</v>
      </c>
      <c r="M14050" s="11"/>
      <c r="N14050" s="24"/>
      <c r="P14050" s="32"/>
      <c r="S14050">
        <v>1</v>
      </c>
      <c r="T14050" s="19"/>
      <c r="U14050" s="3">
        <v>1139</v>
      </c>
      <c r="X14050" t="str">
        <f t="shared" si="854"/>
        <v/>
      </c>
      <c r="Z14050" t="str">
        <f t="shared" si="855"/>
        <v/>
      </c>
      <c r="AB14050" s="9"/>
      <c r="AC14050" t="s">
        <v>2194</v>
      </c>
      <c r="AD14050">
        <f t="shared" si="856"/>
        <v>0</v>
      </c>
      <c r="AF14050" s="3"/>
      <c r="AG14050" t="s">
        <v>5990</v>
      </c>
      <c r="AH14050" s="9" t="s">
        <v>4613</v>
      </c>
    </row>
    <row r="14051" spans="1:48" ht="10.95" customHeight="1" outlineLevel="1" x14ac:dyDescent="0.25">
      <c r="A14051" t="s">
        <v>130</v>
      </c>
      <c r="C14051" s="3" t="s">
        <v>12986</v>
      </c>
      <c r="D14051" s="3">
        <v>1151</v>
      </c>
      <c r="E14051" s="9">
        <v>2001</v>
      </c>
      <c r="F14051" s="7" t="s">
        <v>70</v>
      </c>
      <c r="G14051" s="7" t="s">
        <v>5401</v>
      </c>
      <c r="H14051" s="8" t="s">
        <v>2195</v>
      </c>
      <c r="I14051" s="8" t="s">
        <v>18155</v>
      </c>
      <c r="J14051" s="19">
        <v>6</v>
      </c>
      <c r="K14051" s="19" t="s">
        <v>7736</v>
      </c>
      <c r="L14051" s="11">
        <v>3.8</v>
      </c>
      <c r="M14051" s="11"/>
      <c r="N14051" s="24"/>
      <c r="P14051" s="32"/>
      <c r="T14051" s="19"/>
      <c r="U14051" s="3">
        <v>1142</v>
      </c>
      <c r="X14051" t="str">
        <f t="shared" si="854"/>
        <v/>
      </c>
      <c r="Z14051" t="str">
        <f t="shared" si="855"/>
        <v/>
      </c>
      <c r="AB14051" s="9"/>
      <c r="AC14051" t="s">
        <v>2195</v>
      </c>
      <c r="AD14051">
        <f t="shared" si="856"/>
        <v>0</v>
      </c>
      <c r="AF14051" s="3"/>
      <c r="AG14051" t="s">
        <v>5990</v>
      </c>
      <c r="AH14051" s="9" t="s">
        <v>4925</v>
      </c>
    </row>
    <row r="14052" spans="1:48" ht="10.95" customHeight="1" outlineLevel="1" x14ac:dyDescent="0.25">
      <c r="A14052" t="s">
        <v>130</v>
      </c>
      <c r="C14052" s="3" t="s">
        <v>12986</v>
      </c>
      <c r="D14052" s="3">
        <v>1194</v>
      </c>
      <c r="E14052" s="9">
        <v>2003</v>
      </c>
      <c r="F14052" s="7" t="s">
        <v>5143</v>
      </c>
      <c r="G14052" s="7" t="s">
        <v>5401</v>
      </c>
      <c r="H14052" s="8" t="s">
        <v>4145</v>
      </c>
      <c r="I14052" s="8"/>
      <c r="J14052" s="19">
        <v>3</v>
      </c>
      <c r="K14052" s="19" t="s">
        <v>7738</v>
      </c>
      <c r="L14052" s="11"/>
      <c r="M14052" s="11"/>
      <c r="N14052" s="24"/>
      <c r="P14052" s="32"/>
      <c r="T14052" s="19"/>
      <c r="U14052" s="3">
        <v>1183</v>
      </c>
      <c r="X14052" t="str">
        <f t="shared" si="854"/>
        <v/>
      </c>
      <c r="Z14052" t="str">
        <f t="shared" si="855"/>
        <v/>
      </c>
      <c r="AB14052" s="9"/>
      <c r="AC14052" t="s">
        <v>4145</v>
      </c>
      <c r="AD14052">
        <f t="shared" si="856"/>
        <v>0</v>
      </c>
      <c r="AF14052" s="3"/>
      <c r="AG14052" t="s">
        <v>5990</v>
      </c>
      <c r="AH14052" s="9" t="s">
        <v>4613</v>
      </c>
    </row>
    <row r="14053" spans="1:48" ht="10.95" customHeight="1" outlineLevel="1" x14ac:dyDescent="0.25">
      <c r="A14053" t="s">
        <v>130</v>
      </c>
      <c r="C14053" s="3" t="s">
        <v>12986</v>
      </c>
      <c r="D14053" s="3">
        <v>1210</v>
      </c>
      <c r="E14053" s="9">
        <v>2004</v>
      </c>
      <c r="F14053" s="7" t="s">
        <v>6317</v>
      </c>
      <c r="G14053" s="7" t="s">
        <v>5401</v>
      </c>
      <c r="H14053" s="8" t="s">
        <v>18156</v>
      </c>
      <c r="I14053" s="8" t="s">
        <v>17905</v>
      </c>
      <c r="J14053" s="19">
        <v>6</v>
      </c>
      <c r="K14053" s="19" t="s">
        <v>7738</v>
      </c>
      <c r="L14053" s="11"/>
      <c r="M14053" s="11"/>
      <c r="N14053" s="24"/>
      <c r="P14053" s="32"/>
      <c r="T14053" s="19"/>
      <c r="U14053" s="3"/>
      <c r="X14053" t="str">
        <f t="shared" si="854"/>
        <v/>
      </c>
      <c r="Z14053" t="str">
        <f t="shared" si="855"/>
        <v/>
      </c>
      <c r="AB14053" s="9"/>
      <c r="AC14053" t="s">
        <v>18156</v>
      </c>
      <c r="AD14053">
        <f t="shared" si="856"/>
        <v>0</v>
      </c>
      <c r="AF14053" s="3"/>
      <c r="AH14053" s="9"/>
    </row>
    <row r="14054" spans="1:48" ht="10.95" customHeight="1" outlineLevel="1" x14ac:dyDescent="0.25">
      <c r="A14054" t="s">
        <v>130</v>
      </c>
      <c r="C14054" s="3" t="s">
        <v>12986</v>
      </c>
      <c r="D14054" s="3">
        <v>1211</v>
      </c>
      <c r="E14054" s="9">
        <v>2004</v>
      </c>
      <c r="F14054" s="7" t="s">
        <v>6317</v>
      </c>
      <c r="G14054" s="7" t="s">
        <v>5401</v>
      </c>
      <c r="H14054" s="8" t="s">
        <v>18157</v>
      </c>
      <c r="I14054" s="8" t="s">
        <v>17905</v>
      </c>
      <c r="J14054" s="19">
        <v>5</v>
      </c>
      <c r="K14054" s="19" t="s">
        <v>7738</v>
      </c>
      <c r="L14054" s="11"/>
      <c r="M14054" s="11"/>
      <c r="N14054" s="24"/>
      <c r="P14054" s="32"/>
      <c r="T14054" s="19"/>
      <c r="U14054" s="3"/>
      <c r="X14054" t="str">
        <f t="shared" si="854"/>
        <v/>
      </c>
      <c r="Z14054" t="str">
        <f t="shared" si="855"/>
        <v/>
      </c>
      <c r="AB14054" s="9"/>
      <c r="AC14054" t="s">
        <v>18157</v>
      </c>
      <c r="AD14054">
        <f t="shared" si="856"/>
        <v>0</v>
      </c>
      <c r="AF14054" s="3"/>
      <c r="AH14054" s="9"/>
    </row>
    <row r="14055" spans="1:48" ht="10.95" customHeight="1" outlineLevel="1" collapsed="1" x14ac:dyDescent="0.25">
      <c r="A14055" t="s">
        <v>130</v>
      </c>
      <c r="C14055" s="3" t="s">
        <v>12986</v>
      </c>
      <c r="D14055" s="3">
        <v>1212</v>
      </c>
      <c r="E14055" s="9">
        <v>2004</v>
      </c>
      <c r="F14055" s="7" t="s">
        <v>6317</v>
      </c>
      <c r="G14055" s="7" t="s">
        <v>5401</v>
      </c>
      <c r="H14055" s="8" t="s">
        <v>18157</v>
      </c>
      <c r="I14055" s="8" t="s">
        <v>17905</v>
      </c>
      <c r="J14055" s="19">
        <v>5</v>
      </c>
      <c r="K14055" s="19" t="s">
        <v>7738</v>
      </c>
      <c r="L14055" s="11"/>
      <c r="M14055" s="11"/>
      <c r="N14055" s="24"/>
      <c r="P14055" s="32"/>
      <c r="T14055" s="19"/>
      <c r="U14055" s="3"/>
      <c r="X14055" t="str">
        <f t="shared" si="854"/>
        <v/>
      </c>
      <c r="Z14055" t="str">
        <f t="shared" si="855"/>
        <v/>
      </c>
      <c r="AB14055" s="9"/>
      <c r="AC14055" t="s">
        <v>18157</v>
      </c>
      <c r="AD14055">
        <f t="shared" si="856"/>
        <v>0</v>
      </c>
      <c r="AF14055" s="3"/>
      <c r="AH14055" s="9"/>
    </row>
    <row r="14056" spans="1:48" ht="10.95" customHeight="1" outlineLevel="1" x14ac:dyDescent="0.25">
      <c r="A14056" t="s">
        <v>130</v>
      </c>
      <c r="C14056" s="3" t="s">
        <v>12986</v>
      </c>
      <c r="D14056" s="3">
        <v>1213</v>
      </c>
      <c r="E14056" s="9">
        <v>2004</v>
      </c>
      <c r="F14056" s="7" t="s">
        <v>6317</v>
      </c>
      <c r="G14056" s="7" t="s">
        <v>5401</v>
      </c>
      <c r="H14056" s="8" t="s">
        <v>18157</v>
      </c>
      <c r="I14056" s="8" t="s">
        <v>17905</v>
      </c>
      <c r="J14056" s="19">
        <v>5</v>
      </c>
      <c r="K14056" s="19" t="s">
        <v>7738</v>
      </c>
      <c r="L14056" s="11"/>
      <c r="M14056" s="11"/>
      <c r="N14056" s="24"/>
      <c r="P14056" s="32"/>
      <c r="T14056" s="19"/>
      <c r="U14056" s="3"/>
      <c r="X14056" t="str">
        <f t="shared" si="854"/>
        <v/>
      </c>
      <c r="Z14056" t="str">
        <f t="shared" si="855"/>
        <v/>
      </c>
      <c r="AB14056" s="9"/>
      <c r="AC14056" t="s">
        <v>18157</v>
      </c>
      <c r="AD14056">
        <f t="shared" si="856"/>
        <v>0</v>
      </c>
      <c r="AF14056" s="3"/>
      <c r="AH14056" s="9"/>
    </row>
    <row r="14057" spans="1:48" ht="10.95" customHeight="1" outlineLevel="1" x14ac:dyDescent="0.25">
      <c r="A14057" t="s">
        <v>130</v>
      </c>
      <c r="C14057" s="3" t="s">
        <v>12986</v>
      </c>
      <c r="D14057" s="3">
        <v>1214</v>
      </c>
      <c r="E14057" s="9">
        <v>2004</v>
      </c>
      <c r="F14057" s="7" t="s">
        <v>6317</v>
      </c>
      <c r="G14057" s="7" t="s">
        <v>5401</v>
      </c>
      <c r="H14057" s="8" t="s">
        <v>18156</v>
      </c>
      <c r="I14057" s="8" t="s">
        <v>17905</v>
      </c>
      <c r="J14057" s="19">
        <v>6</v>
      </c>
      <c r="K14057" s="19" t="s">
        <v>7738</v>
      </c>
      <c r="L14057" s="11"/>
      <c r="M14057" s="11"/>
      <c r="N14057" s="24"/>
      <c r="P14057" s="32"/>
      <c r="T14057" s="19"/>
      <c r="U14057" s="3"/>
      <c r="X14057" t="str">
        <f t="shared" si="854"/>
        <v/>
      </c>
      <c r="Z14057" t="str">
        <f t="shared" si="855"/>
        <v/>
      </c>
      <c r="AB14057" s="9"/>
      <c r="AC14057" t="s">
        <v>18156</v>
      </c>
      <c r="AD14057">
        <f t="shared" si="856"/>
        <v>0</v>
      </c>
      <c r="AF14057" s="3"/>
      <c r="AH14057" s="9"/>
    </row>
    <row r="14058" spans="1:48" ht="10.95" customHeight="1" outlineLevel="1" x14ac:dyDescent="0.25">
      <c r="A14058" t="s">
        <v>130</v>
      </c>
      <c r="C14058" s="3" t="s">
        <v>12986</v>
      </c>
      <c r="D14058" s="3">
        <v>1228</v>
      </c>
      <c r="E14058" s="9">
        <v>2005</v>
      </c>
      <c r="F14058" s="7" t="s">
        <v>5282</v>
      </c>
      <c r="G14058" s="7" t="s">
        <v>5401</v>
      </c>
      <c r="H14058" s="8" t="s">
        <v>2196</v>
      </c>
      <c r="I14058" s="8" t="s">
        <v>17387</v>
      </c>
      <c r="J14058" s="19">
        <v>3</v>
      </c>
      <c r="K14058" s="19" t="s">
        <v>7738</v>
      </c>
      <c r="L14058" s="11"/>
      <c r="M14058" s="11"/>
      <c r="N14058" s="24"/>
      <c r="P14058" s="32"/>
      <c r="T14058" s="19"/>
      <c r="U14058" s="3">
        <v>1206</v>
      </c>
      <c r="X14058" t="str">
        <f t="shared" si="854"/>
        <v/>
      </c>
      <c r="Z14058" t="str">
        <f t="shared" si="855"/>
        <v/>
      </c>
      <c r="AB14058" s="9"/>
      <c r="AC14058" t="s">
        <v>2196</v>
      </c>
      <c r="AD14058">
        <f t="shared" si="856"/>
        <v>0</v>
      </c>
      <c r="AF14058" s="3"/>
      <c r="AG14058" t="s">
        <v>5990</v>
      </c>
      <c r="AH14058" s="9" t="s">
        <v>4613</v>
      </c>
    </row>
    <row r="14059" spans="1:48" ht="10.95" customHeight="1" outlineLevel="1" x14ac:dyDescent="0.25">
      <c r="A14059" t="s">
        <v>130</v>
      </c>
      <c r="C14059" s="3" t="s">
        <v>12986</v>
      </c>
      <c r="D14059" s="3">
        <v>1261</v>
      </c>
      <c r="E14059" s="9">
        <v>2007</v>
      </c>
      <c r="F14059" s="7" t="s">
        <v>3776</v>
      </c>
      <c r="G14059" s="7" t="s">
        <v>5401</v>
      </c>
      <c r="H14059" s="8" t="s">
        <v>18159</v>
      </c>
      <c r="I14059" s="8" t="s">
        <v>18158</v>
      </c>
      <c r="J14059" s="19">
        <v>6</v>
      </c>
      <c r="K14059" s="19" t="s">
        <v>7738</v>
      </c>
      <c r="L14059" s="11"/>
      <c r="M14059" s="11"/>
      <c r="N14059" s="24"/>
      <c r="P14059" s="32"/>
      <c r="T14059" s="19"/>
      <c r="U14059" s="3"/>
      <c r="X14059" t="str">
        <f t="shared" si="854"/>
        <v/>
      </c>
      <c r="Z14059" t="str">
        <f t="shared" si="855"/>
        <v/>
      </c>
      <c r="AB14059" s="9"/>
      <c r="AC14059" t="s">
        <v>18159</v>
      </c>
      <c r="AD14059">
        <f t="shared" si="856"/>
        <v>0</v>
      </c>
      <c r="AF14059" s="3"/>
      <c r="AH14059" s="9"/>
    </row>
    <row r="14060" spans="1:48" ht="10.95" customHeight="1" x14ac:dyDescent="0.25">
      <c r="A14060" s="6" t="s">
        <v>20024</v>
      </c>
      <c r="B14060" t="s">
        <v>20025</v>
      </c>
      <c r="C14060" s="3" t="s">
        <v>12986</v>
      </c>
      <c r="E14060" s="9"/>
      <c r="F14060" s="7"/>
      <c r="G14060" s="7"/>
      <c r="H14060" s="8"/>
      <c r="I14060" s="8"/>
      <c r="J14060" s="19"/>
      <c r="K14060" s="19"/>
      <c r="L14060" s="11"/>
      <c r="M14060" s="11">
        <f>SUM(L14061:L14062)</f>
        <v>7</v>
      </c>
      <c r="N14060" s="24">
        <v>1390</v>
      </c>
      <c r="O14060">
        <f>COUNTIF(K14061:K14062,"*")</f>
        <v>2</v>
      </c>
      <c r="P14060" s="32">
        <f>O14060/N14060</f>
        <v>1.4388489208633094E-3</v>
      </c>
      <c r="Q14060">
        <f>COUNTIF(K14061:K14062,"Y")+COUNTIF(K14061:K14062,"S")</f>
        <v>2</v>
      </c>
      <c r="T14060" s="20" t="s">
        <v>7738</v>
      </c>
      <c r="U14060" s="3"/>
      <c r="V14060" t="s">
        <v>18514</v>
      </c>
      <c r="X14060" t="str">
        <f t="shared" si="854"/>
        <v/>
      </c>
      <c r="Z14060" t="str">
        <f t="shared" si="855"/>
        <v/>
      </c>
      <c r="AB14060" s="9"/>
      <c r="AE14060">
        <f>COUNTIF(AD14061:AD14190,"1")</f>
        <v>0</v>
      </c>
      <c r="AF14060" s="3"/>
      <c r="AH14060" s="9"/>
      <c r="AI14060">
        <f>COUNTIF($J14061:$J14062,"1")-COUNTIFS($J14061:$J14062,"1",$K14061:$K14062,"V")</f>
        <v>0</v>
      </c>
      <c r="AJ14060">
        <f>COUNTIFS($J14061:$J14062,"1",$K14061:$K14062,"Y")+COUNTIFS($J14061:$J14062,"1",$K14061:$K14062,"s")</f>
        <v>0</v>
      </c>
      <c r="AK14060">
        <f>COUNTIF($J14061:$J14062,"2")-COUNTIFS($J14061:$J14062,"2",$K14061:$K14062,"V")</f>
        <v>0</v>
      </c>
      <c r="AL14060">
        <f>COUNTIFS($J14061:$J14062,"2",$K14061:$K14062,"Y")+COUNTIFS($J14061:$J14062,"2",$K14061:$K14062,"s")</f>
        <v>0</v>
      </c>
      <c r="AM14060">
        <f>COUNTIF($J14061:$J14062,"3")-COUNTIFS($J14061:$J14062,"3",$K14061:$K14062,"V")</f>
        <v>0</v>
      </c>
      <c r="AN14060">
        <f>COUNTIFS($J14061:$J14062,"3",$K14061:$K14062,"Y")+COUNTIFS($J14061:$J14062,"3",$K14061:$K14062,"s")</f>
        <v>0</v>
      </c>
      <c r="AO14060">
        <f>COUNTIF($J14061:$J14062,"4")-COUNTIFS($J14061:$J14062,"4",$K14061:$K14062,"V")</f>
        <v>1</v>
      </c>
      <c r="AP14060">
        <f>COUNTIFS($J14061:$J14062,"4",$K14061:$K14062,"Y")+COUNTIFS($J14061:$J14062,"4",$K14061:$K14062,"s")</f>
        <v>1</v>
      </c>
      <c r="AQ14060">
        <f>COUNTIF($J14061:$J14062,"5")-COUNTIFS($J14061:$J14062,"5",$K14061:$K14062,"V")</f>
        <v>0</v>
      </c>
      <c r="AR14060">
        <f>COUNTIFS($J14061:$J14062,"5",$K14061:$K14062,"Y")+COUNTIFS($J14061:$J14062,"5",$K14061:$K14062,"s")</f>
        <v>0</v>
      </c>
      <c r="AS14060">
        <f>COUNTIF($J14061:$J14062,"6")-COUNTIFS($J14061:$J14062,"6",$K14061:$K14062,"V")</f>
        <v>1</v>
      </c>
      <c r="AT14060">
        <f>COUNTIFS($J14061:$J14062,"6",$K14061:$K14062,"Y")+COUNTIFS($J14061:$J14062,"6",$K14061:$K14062,"s")</f>
        <v>1</v>
      </c>
      <c r="AU14060">
        <f>COUNTIF($J14061:$J14062,"7")-COUNTIFS($J14061:$J14062,"7",$K14061:$K14062,"V")</f>
        <v>0</v>
      </c>
      <c r="AV14060">
        <f>COUNTIFS($J14061:$J14062,"7",$K14061:$K14062,"Y")+COUNTIFS($J14061:$J14062,"7",$K14061:$K14062,"s")</f>
        <v>0</v>
      </c>
    </row>
    <row r="14061" spans="1:48" ht="10.95" customHeight="1" outlineLevel="1" x14ac:dyDescent="0.25">
      <c r="A14061" t="s">
        <v>20030</v>
      </c>
      <c r="C14061" s="3" t="s">
        <v>12986</v>
      </c>
      <c r="D14061" s="3">
        <v>697</v>
      </c>
      <c r="E14061" s="9">
        <v>1995</v>
      </c>
      <c r="F14061" s="7" t="s">
        <v>20026</v>
      </c>
      <c r="G14061" s="7" t="s">
        <v>5401</v>
      </c>
      <c r="H14061" s="8" t="s">
        <v>9233</v>
      </c>
      <c r="I14061" s="8" t="s">
        <v>20028</v>
      </c>
      <c r="J14061" s="19">
        <v>4</v>
      </c>
      <c r="K14061" s="19" t="s">
        <v>7736</v>
      </c>
      <c r="L14061" s="11">
        <v>3.5</v>
      </c>
      <c r="M14061" s="11"/>
      <c r="N14061" s="24"/>
      <c r="P14061" s="32"/>
      <c r="T14061" s="19"/>
      <c r="U14061" s="3"/>
      <c r="X14061" t="str">
        <f t="shared" si="854"/>
        <v/>
      </c>
      <c r="Z14061" t="str">
        <f t="shared" si="855"/>
        <v/>
      </c>
      <c r="AB14061" s="9"/>
      <c r="AC14061" t="s">
        <v>9233</v>
      </c>
      <c r="AD14061">
        <f>COUNTIF(H14061,"*Fuji*")</f>
        <v>0</v>
      </c>
      <c r="AF14061" s="3"/>
      <c r="AH14061" s="9"/>
    </row>
    <row r="14062" spans="1:48" ht="10.95" customHeight="1" outlineLevel="1" x14ac:dyDescent="0.25">
      <c r="A14062" t="s">
        <v>20030</v>
      </c>
      <c r="C14062" s="3" t="s">
        <v>12986</v>
      </c>
      <c r="D14062" s="3">
        <v>698</v>
      </c>
      <c r="E14062" s="9">
        <v>1995</v>
      </c>
      <c r="F14062" s="7" t="s">
        <v>20027</v>
      </c>
      <c r="G14062" s="7" t="s">
        <v>5401</v>
      </c>
      <c r="H14062" s="8" t="s">
        <v>20029</v>
      </c>
      <c r="I14062" s="8" t="s">
        <v>20028</v>
      </c>
      <c r="J14062" s="19">
        <v>6</v>
      </c>
      <c r="K14062" s="19" t="s">
        <v>7736</v>
      </c>
      <c r="L14062" s="11">
        <v>3.5</v>
      </c>
      <c r="M14062" s="11"/>
      <c r="N14062" s="24"/>
      <c r="P14062" s="32"/>
      <c r="T14062" s="19"/>
      <c r="U14062" s="3"/>
      <c r="X14062" t="str">
        <f t="shared" si="854"/>
        <v/>
      </c>
      <c r="Z14062" t="str">
        <f t="shared" si="855"/>
        <v/>
      </c>
      <c r="AB14062" s="9"/>
      <c r="AC14062" t="s">
        <v>20029</v>
      </c>
      <c r="AD14062">
        <f>COUNTIF(H14062,"*Fuji*")</f>
        <v>0</v>
      </c>
      <c r="AF14062" s="3"/>
      <c r="AH14062" s="9"/>
    </row>
    <row r="14063" spans="1:48" ht="10.95" customHeight="1" x14ac:dyDescent="0.25">
      <c r="A14063" t="s">
        <v>17982</v>
      </c>
      <c r="B14063" t="s">
        <v>17262</v>
      </c>
      <c r="C14063" s="3" t="s">
        <v>12986</v>
      </c>
      <c r="E14063" s="9"/>
      <c r="F14063" s="7"/>
      <c r="G14063" s="7"/>
      <c r="H14063" s="8"/>
      <c r="I14063" s="8"/>
      <c r="J14063" s="19"/>
      <c r="K14063" s="19"/>
      <c r="L14063" s="11"/>
      <c r="M14063" s="11">
        <f>SUM(L14064:L14193)</f>
        <v>80.899999999999991</v>
      </c>
      <c r="N14063" s="24">
        <v>2388</v>
      </c>
      <c r="O14063">
        <f>COUNTIF(K14064:K14193,"*")</f>
        <v>130</v>
      </c>
      <c r="P14063" s="32">
        <f>O14063/N14063</f>
        <v>5.443886097152429E-2</v>
      </c>
      <c r="Q14063">
        <f>COUNTIF(K14064:K14193,"Y")+COUNTIF(K14064:K14193,"S")</f>
        <v>55</v>
      </c>
      <c r="T14063" s="20" t="s">
        <v>7738</v>
      </c>
      <c r="U14063" s="3"/>
      <c r="V14063" t="s">
        <v>18514</v>
      </c>
      <c r="X14063" t="str">
        <f t="shared" si="854"/>
        <v/>
      </c>
      <c r="Z14063" t="str">
        <f t="shared" si="855"/>
        <v/>
      </c>
      <c r="AB14063" s="9"/>
      <c r="AE14063">
        <f>COUNTIF(AD14064:AD14193,"1")</f>
        <v>0</v>
      </c>
      <c r="AF14063" s="3"/>
      <c r="AH14063" s="9"/>
      <c r="AI14063">
        <f>COUNTIF($J14064:$J14193,"1")-COUNTIFS($J14064:$J14193,"1",$K14064:$K14193,"V")</f>
        <v>3</v>
      </c>
      <c r="AJ14063">
        <f>COUNTIFS($J14064:$J14193,"1",$K14064:$K14193,"Y")+COUNTIFS($J14064:$J14193,"1",$K14064:$K14193,"s")</f>
        <v>3</v>
      </c>
      <c r="AK14063">
        <f>COUNTIF($J14064:$J14193,"2")-COUNTIFS($J14064:$J14193,"2",$K14064:$K14193,"V")</f>
        <v>0</v>
      </c>
      <c r="AL14063">
        <f>COUNTIFS($J14064:$J14193,"2",$K14064:$K14193,"Y")+COUNTIFS($J14064:$J14193,"2",$K14064:$K14193,"s")</f>
        <v>0</v>
      </c>
      <c r="AM14063">
        <f>COUNTIF($J14064:$J14193,"3")-COUNTIFS($J14064:$J14193,"3",$K14064:$K14193,"V")</f>
        <v>20</v>
      </c>
      <c r="AN14063">
        <f>COUNTIFS($J14064:$J14193,"3",$K14064:$K14193,"Y")+COUNTIFS($J14064:$J14193,"3",$K14064:$K14193,"s")</f>
        <v>10</v>
      </c>
      <c r="AO14063">
        <f>COUNTIF($J14064:$J14193,"4")-COUNTIFS($J14064:$J14193,"4",$K14064:$K14193,"V")</f>
        <v>0</v>
      </c>
      <c r="AP14063">
        <f>COUNTIFS($J14064:$J14193,"4",$K14064:$K14193,"Y")+COUNTIFS($J14064:$J14193,"4",$K14064:$K14193,"s")</f>
        <v>0</v>
      </c>
      <c r="AQ14063">
        <f>COUNTIF($J14064:$J14193,"5")-COUNTIFS($J14064:$J14193,"5",$K14064:$K14193,"V")</f>
        <v>50</v>
      </c>
      <c r="AR14063">
        <f>COUNTIFS($J14064:$J14193,"5",$K14064:$K14193,"Y")+COUNTIFS($J14064:$J14193,"5",$K14064:$K14193,"s")</f>
        <v>12</v>
      </c>
      <c r="AS14063">
        <f>COUNTIF($J14064:$J14193,"6")-COUNTIFS($J14064:$J14193,"6",$K14064:$K14193,"V")</f>
        <v>57</v>
      </c>
      <c r="AT14063">
        <f>COUNTIFS($J14064:$J14193,"6",$K14064:$K14193,"Y")+COUNTIFS($J14064:$J14193,"6",$K14064:$K14193,"s")</f>
        <v>30</v>
      </c>
      <c r="AU14063">
        <f>COUNTIF($J14064:$J14193,"7")-COUNTIFS($J14064:$J14193,"7",$K14064:$K14193,"V")</f>
        <v>0</v>
      </c>
      <c r="AV14063">
        <f>COUNTIFS($J14064:$J14193,"7",$K14064:$K14193,"Y")+COUNTIFS($J14064:$J14193,"7",$K14064:$K14193,"s")</f>
        <v>0</v>
      </c>
    </row>
    <row r="14064" spans="1:48" ht="10.95" customHeight="1" outlineLevel="1" x14ac:dyDescent="0.25">
      <c r="A14064" t="s">
        <v>1205</v>
      </c>
      <c r="C14064" s="3" t="s">
        <v>12986</v>
      </c>
      <c r="D14064" s="3">
        <v>131</v>
      </c>
      <c r="E14064" s="9">
        <v>1938</v>
      </c>
      <c r="F14064" s="7" t="s">
        <v>1101</v>
      </c>
      <c r="G14064" s="7" t="s">
        <v>17906</v>
      </c>
      <c r="H14064" s="8" t="s">
        <v>17911</v>
      </c>
      <c r="I14064" s="8" t="s">
        <v>17915</v>
      </c>
      <c r="J14064" s="19">
        <v>5</v>
      </c>
      <c r="K14064" s="19" t="s">
        <v>7738</v>
      </c>
      <c r="L14064" s="11"/>
      <c r="M14064" s="11"/>
      <c r="N14064" s="24"/>
      <c r="P14064" s="32"/>
      <c r="T14064" s="19"/>
      <c r="U14064" s="3">
        <v>131</v>
      </c>
      <c r="X14064" t="str">
        <f t="shared" si="854"/>
        <v/>
      </c>
      <c r="Z14064" t="str">
        <f t="shared" si="855"/>
        <v/>
      </c>
      <c r="AB14064" s="9"/>
      <c r="AC14064" t="s">
        <v>17911</v>
      </c>
      <c r="AD14064">
        <f t="shared" ref="AD14064:AD14095" si="857">COUNTIF(H14064,"*Fuji*")</f>
        <v>0</v>
      </c>
      <c r="AF14064" s="3"/>
      <c r="AH14064" s="9"/>
    </row>
    <row r="14065" spans="1:34" ht="10.95" customHeight="1" outlineLevel="1" x14ac:dyDescent="0.25">
      <c r="A14065" t="s">
        <v>1205</v>
      </c>
      <c r="C14065" s="3" t="s">
        <v>12986</v>
      </c>
      <c r="D14065" s="3">
        <v>132</v>
      </c>
      <c r="E14065" s="9">
        <v>1938</v>
      </c>
      <c r="F14065" s="7" t="s">
        <v>1103</v>
      </c>
      <c r="G14065" s="7" t="s">
        <v>17907</v>
      </c>
      <c r="H14065" s="8" t="s">
        <v>17912</v>
      </c>
      <c r="I14065" s="8" t="s">
        <v>17915</v>
      </c>
      <c r="J14065" s="19">
        <v>3</v>
      </c>
      <c r="K14065" s="19" t="s">
        <v>7738</v>
      </c>
      <c r="L14065" s="11"/>
      <c r="M14065" s="11"/>
      <c r="N14065" s="24"/>
      <c r="P14065" s="32"/>
      <c r="T14065" s="19"/>
      <c r="U14065" s="3">
        <v>132</v>
      </c>
      <c r="X14065" t="str">
        <f t="shared" si="854"/>
        <v/>
      </c>
      <c r="Z14065" t="str">
        <f t="shared" si="855"/>
        <v/>
      </c>
      <c r="AB14065" s="9"/>
      <c r="AC14065" t="s">
        <v>17912</v>
      </c>
      <c r="AD14065">
        <f t="shared" si="857"/>
        <v>0</v>
      </c>
      <c r="AF14065" s="3"/>
      <c r="AH14065" s="9"/>
    </row>
    <row r="14066" spans="1:34" ht="10.95" customHeight="1" outlineLevel="1" x14ac:dyDescent="0.25">
      <c r="A14066" t="s">
        <v>1205</v>
      </c>
      <c r="C14066" s="3" t="s">
        <v>12986</v>
      </c>
      <c r="D14066" s="3">
        <v>134</v>
      </c>
      <c r="E14066" s="9">
        <v>1938</v>
      </c>
      <c r="F14066" s="7" t="s">
        <v>1287</v>
      </c>
      <c r="G14066" s="7" t="s">
        <v>17908</v>
      </c>
      <c r="H14066" s="8" t="s">
        <v>17913</v>
      </c>
      <c r="I14066" s="8" t="s">
        <v>17915</v>
      </c>
      <c r="J14066" s="19">
        <v>5</v>
      </c>
      <c r="K14066" s="19" t="s">
        <v>7738</v>
      </c>
      <c r="L14066" s="11"/>
      <c r="M14066" s="11"/>
      <c r="N14066" s="24"/>
      <c r="P14066" s="32"/>
      <c r="T14066" s="19"/>
      <c r="U14066" s="3">
        <v>134</v>
      </c>
      <c r="X14066" t="str">
        <f t="shared" si="854"/>
        <v/>
      </c>
      <c r="Z14066" t="str">
        <f t="shared" si="855"/>
        <v/>
      </c>
      <c r="AB14066" s="9"/>
      <c r="AC14066" t="s">
        <v>17913</v>
      </c>
      <c r="AD14066">
        <f t="shared" si="857"/>
        <v>0</v>
      </c>
      <c r="AF14066" s="3"/>
      <c r="AH14066" s="9"/>
    </row>
    <row r="14067" spans="1:34" ht="10.95" customHeight="1" outlineLevel="1" x14ac:dyDescent="0.25">
      <c r="A14067" t="s">
        <v>1205</v>
      </c>
      <c r="C14067" s="3" t="s">
        <v>12986</v>
      </c>
      <c r="D14067" s="3">
        <v>135</v>
      </c>
      <c r="E14067" s="9">
        <v>1938</v>
      </c>
      <c r="F14067" s="7" t="s">
        <v>1287</v>
      </c>
      <c r="G14067" s="7" t="s">
        <v>17310</v>
      </c>
      <c r="H14067" s="8" t="s">
        <v>17914</v>
      </c>
      <c r="I14067" s="8" t="s">
        <v>17915</v>
      </c>
      <c r="J14067" s="19">
        <v>5</v>
      </c>
      <c r="K14067" s="19" t="s">
        <v>7738</v>
      </c>
      <c r="L14067" s="11"/>
      <c r="M14067" s="11"/>
      <c r="N14067" s="24"/>
      <c r="P14067" s="32"/>
      <c r="T14067" s="19"/>
      <c r="U14067" s="3">
        <v>135</v>
      </c>
      <c r="X14067" t="str">
        <f t="shared" si="854"/>
        <v/>
      </c>
      <c r="Z14067" t="str">
        <f t="shared" si="855"/>
        <v/>
      </c>
      <c r="AB14067" s="9"/>
      <c r="AC14067" t="s">
        <v>17914</v>
      </c>
      <c r="AD14067">
        <f t="shared" si="857"/>
        <v>0</v>
      </c>
      <c r="AF14067" s="3"/>
      <c r="AH14067" s="9"/>
    </row>
    <row r="14068" spans="1:34" ht="10.95" customHeight="1" outlineLevel="1" collapsed="1" x14ac:dyDescent="0.25">
      <c r="A14068" t="s">
        <v>1205</v>
      </c>
      <c r="C14068" s="3" t="s">
        <v>12986</v>
      </c>
      <c r="D14068" s="3">
        <v>137</v>
      </c>
      <c r="E14068" s="9">
        <v>1938</v>
      </c>
      <c r="F14068" s="7" t="s">
        <v>3307</v>
      </c>
      <c r="G14068" s="7" t="s">
        <v>17909</v>
      </c>
      <c r="H14068" s="8" t="s">
        <v>17913</v>
      </c>
      <c r="I14068" s="8" t="s">
        <v>17915</v>
      </c>
      <c r="J14068" s="19">
        <v>5</v>
      </c>
      <c r="K14068" s="19" t="s">
        <v>7738</v>
      </c>
      <c r="L14068" s="11"/>
      <c r="M14068" s="11"/>
      <c r="N14068" s="24"/>
      <c r="P14068" s="32"/>
      <c r="T14068" s="19"/>
      <c r="U14068" s="3">
        <v>137</v>
      </c>
      <c r="X14068" t="str">
        <f t="shared" si="854"/>
        <v/>
      </c>
      <c r="Z14068" t="str">
        <f t="shared" si="855"/>
        <v/>
      </c>
      <c r="AB14068" s="9"/>
      <c r="AC14068" t="s">
        <v>17913</v>
      </c>
      <c r="AD14068">
        <f t="shared" si="857"/>
        <v>0</v>
      </c>
      <c r="AF14068" s="3"/>
      <c r="AH14068" s="9"/>
    </row>
    <row r="14069" spans="1:34" ht="10.95" customHeight="1" outlineLevel="1" x14ac:dyDescent="0.25">
      <c r="A14069" t="s">
        <v>1205</v>
      </c>
      <c r="C14069" s="3" t="s">
        <v>12986</v>
      </c>
      <c r="D14069" s="3">
        <v>139</v>
      </c>
      <c r="E14069" s="9">
        <v>1938</v>
      </c>
      <c r="F14069" s="7" t="s">
        <v>4619</v>
      </c>
      <c r="G14069" s="7" t="s">
        <v>17910</v>
      </c>
      <c r="H14069" s="8" t="s">
        <v>17914</v>
      </c>
      <c r="I14069" s="8" t="s">
        <v>17915</v>
      </c>
      <c r="J14069" s="19">
        <v>5</v>
      </c>
      <c r="K14069" s="19" t="s">
        <v>7738</v>
      </c>
      <c r="L14069" s="11"/>
      <c r="M14069" s="11"/>
      <c r="N14069" s="24"/>
      <c r="P14069" s="32"/>
      <c r="T14069" s="19"/>
      <c r="U14069" s="3">
        <v>139</v>
      </c>
      <c r="X14069" t="str">
        <f t="shared" si="854"/>
        <v/>
      </c>
      <c r="Z14069" t="str">
        <f t="shared" si="855"/>
        <v/>
      </c>
      <c r="AB14069" s="9"/>
      <c r="AC14069" t="s">
        <v>17914</v>
      </c>
      <c r="AD14069">
        <f t="shared" si="857"/>
        <v>0</v>
      </c>
      <c r="AF14069" s="3"/>
      <c r="AH14069" s="9"/>
    </row>
    <row r="14070" spans="1:34" ht="10.95" customHeight="1" outlineLevel="1" x14ac:dyDescent="0.25">
      <c r="A14070" t="s">
        <v>1205</v>
      </c>
      <c r="C14070" s="3" t="s">
        <v>12986</v>
      </c>
      <c r="D14070" s="3">
        <v>151</v>
      </c>
      <c r="E14070" s="9">
        <v>1949</v>
      </c>
      <c r="F14070" s="7" t="s">
        <v>4735</v>
      </c>
      <c r="G14070" s="7" t="s">
        <v>17906</v>
      </c>
      <c r="H14070" s="8" t="s">
        <v>17911</v>
      </c>
      <c r="I14070" s="8" t="s">
        <v>17916</v>
      </c>
      <c r="J14070" s="19">
        <v>5</v>
      </c>
      <c r="K14070" s="19" t="s">
        <v>7738</v>
      </c>
      <c r="L14070" s="11"/>
      <c r="M14070" s="11"/>
      <c r="N14070" s="24"/>
      <c r="P14070" s="32"/>
      <c r="T14070" s="19"/>
      <c r="U14070" s="3">
        <v>151</v>
      </c>
      <c r="X14070" t="str">
        <f t="shared" si="854"/>
        <v/>
      </c>
      <c r="Z14070" t="str">
        <f t="shared" si="855"/>
        <v/>
      </c>
      <c r="AB14070" s="9"/>
      <c r="AC14070" t="s">
        <v>17911</v>
      </c>
      <c r="AD14070">
        <f t="shared" si="857"/>
        <v>0</v>
      </c>
      <c r="AF14070" s="3"/>
      <c r="AH14070" s="9"/>
    </row>
    <row r="14071" spans="1:34" ht="10.95" customHeight="1" outlineLevel="1" x14ac:dyDescent="0.25">
      <c r="A14071" t="s">
        <v>1205</v>
      </c>
      <c r="C14071" s="3" t="s">
        <v>12986</v>
      </c>
      <c r="D14071" s="3">
        <v>152</v>
      </c>
      <c r="E14071" s="9">
        <v>1949</v>
      </c>
      <c r="F14071" s="7" t="s">
        <v>3220</v>
      </c>
      <c r="G14071" s="7" t="s">
        <v>17907</v>
      </c>
      <c r="H14071" s="8" t="s">
        <v>17912</v>
      </c>
      <c r="I14071" s="8" t="s">
        <v>17916</v>
      </c>
      <c r="J14071" s="19">
        <v>3</v>
      </c>
      <c r="K14071" s="19" t="s">
        <v>7738</v>
      </c>
      <c r="L14071" s="11"/>
      <c r="M14071" s="11"/>
      <c r="N14071" s="24"/>
      <c r="P14071" s="32"/>
      <c r="T14071" s="19"/>
      <c r="U14071" s="3">
        <v>152</v>
      </c>
      <c r="X14071" t="str">
        <f t="shared" si="854"/>
        <v/>
      </c>
      <c r="Z14071" t="str">
        <f t="shared" si="855"/>
        <v/>
      </c>
      <c r="AB14071" s="9"/>
      <c r="AC14071" t="s">
        <v>17912</v>
      </c>
      <c r="AD14071">
        <f t="shared" si="857"/>
        <v>0</v>
      </c>
      <c r="AF14071" s="3"/>
      <c r="AH14071" s="9"/>
    </row>
    <row r="14072" spans="1:34" ht="10.95" customHeight="1" outlineLevel="1" x14ac:dyDescent="0.25">
      <c r="A14072" t="s">
        <v>1205</v>
      </c>
      <c r="C14072" s="3" t="s">
        <v>12986</v>
      </c>
      <c r="D14072" s="3">
        <v>156</v>
      </c>
      <c r="E14072" s="9">
        <v>1949</v>
      </c>
      <c r="F14072" s="7" t="s">
        <v>5142</v>
      </c>
      <c r="G14072" s="7" t="s">
        <v>17917</v>
      </c>
      <c r="H14072" s="8" t="s">
        <v>17914</v>
      </c>
      <c r="I14072" s="8" t="s">
        <v>17916</v>
      </c>
      <c r="J14072" s="19">
        <v>5</v>
      </c>
      <c r="K14072" s="19" t="s">
        <v>7738</v>
      </c>
      <c r="L14072" s="11"/>
      <c r="M14072" s="11"/>
      <c r="N14072" s="24"/>
      <c r="P14072" s="32"/>
      <c r="T14072" s="19"/>
      <c r="U14072" s="3">
        <v>156</v>
      </c>
      <c r="X14072" t="str">
        <f t="shared" si="854"/>
        <v/>
      </c>
      <c r="Z14072" t="str">
        <f t="shared" si="855"/>
        <v/>
      </c>
      <c r="AB14072" s="9"/>
      <c r="AC14072" t="s">
        <v>17914</v>
      </c>
      <c r="AD14072">
        <f t="shared" si="857"/>
        <v>0</v>
      </c>
      <c r="AF14072" s="3"/>
      <c r="AH14072" s="9"/>
    </row>
    <row r="14073" spans="1:34" ht="10.95" customHeight="1" outlineLevel="1" x14ac:dyDescent="0.25">
      <c r="A14073" t="s">
        <v>1205</v>
      </c>
      <c r="C14073" s="3" t="s">
        <v>12986</v>
      </c>
      <c r="D14073" s="3">
        <v>157</v>
      </c>
      <c r="E14073" s="9">
        <v>1949</v>
      </c>
      <c r="F14073" s="7" t="s">
        <v>1632</v>
      </c>
      <c r="G14073" s="7" t="s">
        <v>17918</v>
      </c>
      <c r="H14073" s="8" t="s">
        <v>17912</v>
      </c>
      <c r="I14073" s="8" t="s">
        <v>17916</v>
      </c>
      <c r="J14073" s="19">
        <v>3</v>
      </c>
      <c r="K14073" s="19" t="s">
        <v>7738</v>
      </c>
      <c r="L14073" s="11"/>
      <c r="M14073" s="11"/>
      <c r="N14073" s="24"/>
      <c r="P14073" s="32"/>
      <c r="T14073" s="19"/>
      <c r="U14073" s="3">
        <v>157</v>
      </c>
      <c r="X14073" t="str">
        <f t="shared" si="854"/>
        <v/>
      </c>
      <c r="Z14073" t="str">
        <f t="shared" si="855"/>
        <v/>
      </c>
      <c r="AB14073" s="9"/>
      <c r="AC14073" t="s">
        <v>17912</v>
      </c>
      <c r="AD14073">
        <f t="shared" si="857"/>
        <v>0</v>
      </c>
      <c r="AF14073" s="3"/>
      <c r="AH14073" s="9"/>
    </row>
    <row r="14074" spans="1:34" ht="10.95" customHeight="1" outlineLevel="1" x14ac:dyDescent="0.25">
      <c r="A14074" t="s">
        <v>1205</v>
      </c>
      <c r="C14074" s="3" t="s">
        <v>12986</v>
      </c>
      <c r="D14074" s="3">
        <v>159</v>
      </c>
      <c r="E14074" s="9">
        <v>1949</v>
      </c>
      <c r="F14074" s="7" t="s">
        <v>96</v>
      </c>
      <c r="G14074" s="7" t="s">
        <v>17919</v>
      </c>
      <c r="H14074" s="8" t="s">
        <v>17913</v>
      </c>
      <c r="I14074" s="8" t="s">
        <v>17916</v>
      </c>
      <c r="J14074" s="19">
        <v>5</v>
      </c>
      <c r="K14074" s="19" t="s">
        <v>7738</v>
      </c>
      <c r="L14074" s="11"/>
      <c r="M14074" s="11"/>
      <c r="N14074" s="24"/>
      <c r="P14074" s="32"/>
      <c r="T14074" s="19"/>
      <c r="U14074" s="3">
        <v>159</v>
      </c>
      <c r="X14074" t="str">
        <f t="shared" si="854"/>
        <v/>
      </c>
      <c r="Z14074" t="str">
        <f t="shared" si="855"/>
        <v/>
      </c>
      <c r="AB14074" s="9"/>
      <c r="AC14074" t="s">
        <v>17913</v>
      </c>
      <c r="AD14074">
        <f t="shared" si="857"/>
        <v>0</v>
      </c>
      <c r="AF14074" s="3"/>
      <c r="AH14074" s="9"/>
    </row>
    <row r="14075" spans="1:34" ht="10.95" customHeight="1" outlineLevel="1" x14ac:dyDescent="0.25">
      <c r="A14075" t="s">
        <v>1205</v>
      </c>
      <c r="C14075" s="3" t="s">
        <v>12986</v>
      </c>
      <c r="D14075" s="3">
        <v>160</v>
      </c>
      <c r="E14075" s="9">
        <v>1949</v>
      </c>
      <c r="F14075" s="7" t="s">
        <v>5141</v>
      </c>
      <c r="G14075" s="7" t="s">
        <v>5705</v>
      </c>
      <c r="H14075" s="8" t="s">
        <v>17913</v>
      </c>
      <c r="I14075" s="8" t="s">
        <v>17916</v>
      </c>
      <c r="J14075" s="19">
        <v>5</v>
      </c>
      <c r="K14075" s="19" t="s">
        <v>7738</v>
      </c>
      <c r="L14075" s="11"/>
      <c r="M14075" s="11"/>
      <c r="N14075" s="24"/>
      <c r="P14075" s="32"/>
      <c r="T14075" s="19"/>
      <c r="U14075" s="3">
        <v>160</v>
      </c>
      <c r="X14075" t="str">
        <f t="shared" si="854"/>
        <v/>
      </c>
      <c r="Z14075" t="str">
        <f t="shared" si="855"/>
        <v/>
      </c>
      <c r="AB14075" s="9"/>
      <c r="AC14075" t="s">
        <v>17913</v>
      </c>
      <c r="AD14075">
        <f t="shared" si="857"/>
        <v>0</v>
      </c>
      <c r="AF14075" s="3"/>
      <c r="AH14075" s="9"/>
    </row>
    <row r="14076" spans="1:34" ht="10.95" customHeight="1" outlineLevel="1" collapsed="1" x14ac:dyDescent="0.25">
      <c r="A14076" t="s">
        <v>1205</v>
      </c>
      <c r="C14076" s="3" t="s">
        <v>12986</v>
      </c>
      <c r="D14076" s="3">
        <v>162</v>
      </c>
      <c r="E14076" s="9">
        <v>1949</v>
      </c>
      <c r="F14076" s="7" t="s">
        <v>2891</v>
      </c>
      <c r="G14076" s="7" t="s">
        <v>17910</v>
      </c>
      <c r="H14076" s="8" t="s">
        <v>17914</v>
      </c>
      <c r="I14076" s="8" t="s">
        <v>17916</v>
      </c>
      <c r="J14076" s="19">
        <v>5</v>
      </c>
      <c r="K14076" s="19" t="s">
        <v>7738</v>
      </c>
      <c r="L14076" s="11"/>
      <c r="M14076" s="11"/>
      <c r="N14076" s="24"/>
      <c r="P14076" s="32"/>
      <c r="T14076" s="19"/>
      <c r="U14076" s="3">
        <v>162</v>
      </c>
      <c r="X14076" t="str">
        <f t="shared" si="854"/>
        <v/>
      </c>
      <c r="Z14076" t="str">
        <f t="shared" si="855"/>
        <v/>
      </c>
      <c r="AB14076" s="9"/>
      <c r="AC14076" t="s">
        <v>17914</v>
      </c>
      <c r="AD14076">
        <f t="shared" si="857"/>
        <v>0</v>
      </c>
      <c r="AF14076" s="3"/>
      <c r="AH14076" s="9"/>
    </row>
    <row r="14077" spans="1:34" ht="10.95" customHeight="1" outlineLevel="1" x14ac:dyDescent="0.25">
      <c r="A14077" t="s">
        <v>1205</v>
      </c>
      <c r="C14077" s="3" t="s">
        <v>12986</v>
      </c>
      <c r="D14077" s="3">
        <v>174</v>
      </c>
      <c r="E14077" s="9">
        <v>1951</v>
      </c>
      <c r="F14077" s="7" t="s">
        <v>1824</v>
      </c>
      <c r="G14077" s="7" t="s">
        <v>17907</v>
      </c>
      <c r="H14077" s="8" t="s">
        <v>17912</v>
      </c>
      <c r="I14077" s="8" t="s">
        <v>17920</v>
      </c>
      <c r="J14077" s="19">
        <v>3</v>
      </c>
      <c r="K14077" s="19" t="s">
        <v>7738</v>
      </c>
      <c r="L14077" s="11"/>
      <c r="M14077" s="11"/>
      <c r="N14077" s="24"/>
      <c r="P14077" s="32"/>
      <c r="T14077" s="19"/>
      <c r="U14077" s="3">
        <v>174</v>
      </c>
      <c r="X14077" t="str">
        <f t="shared" si="854"/>
        <v/>
      </c>
      <c r="Z14077" t="str">
        <f t="shared" si="855"/>
        <v/>
      </c>
      <c r="AB14077" s="9"/>
      <c r="AC14077" t="s">
        <v>17912</v>
      </c>
      <c r="AD14077">
        <f t="shared" si="857"/>
        <v>0</v>
      </c>
      <c r="AF14077" s="3"/>
      <c r="AH14077" s="9"/>
    </row>
    <row r="14078" spans="1:34" ht="10.95" customHeight="1" outlineLevel="1" collapsed="1" x14ac:dyDescent="0.25">
      <c r="A14078" t="s">
        <v>1205</v>
      </c>
      <c r="C14078" s="3" t="s">
        <v>12986</v>
      </c>
      <c r="D14078" s="3">
        <v>176</v>
      </c>
      <c r="E14078" s="9">
        <v>1951</v>
      </c>
      <c r="F14078" s="7" t="s">
        <v>17482</v>
      </c>
      <c r="G14078" s="7" t="s">
        <v>17917</v>
      </c>
      <c r="H14078" s="8" t="s">
        <v>17914</v>
      </c>
      <c r="I14078" s="8" t="s">
        <v>17920</v>
      </c>
      <c r="J14078" s="19">
        <v>5</v>
      </c>
      <c r="K14078" s="19" t="s">
        <v>7738</v>
      </c>
      <c r="L14078" s="11"/>
      <c r="M14078" s="11"/>
      <c r="N14078" s="24"/>
      <c r="P14078" s="32"/>
      <c r="T14078" s="19"/>
      <c r="U14078" s="3">
        <v>176</v>
      </c>
      <c r="X14078" t="str">
        <f t="shared" si="854"/>
        <v/>
      </c>
      <c r="Z14078" t="str">
        <f t="shared" si="855"/>
        <v/>
      </c>
      <c r="AB14078" s="9"/>
      <c r="AC14078" t="s">
        <v>17914</v>
      </c>
      <c r="AD14078">
        <f t="shared" si="857"/>
        <v>0</v>
      </c>
      <c r="AF14078" s="3"/>
      <c r="AH14078" s="9"/>
    </row>
    <row r="14079" spans="1:34" ht="10.95" customHeight="1" outlineLevel="1" x14ac:dyDescent="0.25">
      <c r="A14079" t="s">
        <v>1205</v>
      </c>
      <c r="C14079" s="3" t="s">
        <v>12986</v>
      </c>
      <c r="D14079" s="3">
        <v>191</v>
      </c>
      <c r="E14079" s="9">
        <v>1958</v>
      </c>
      <c r="F14079" s="7" t="s">
        <v>3220</v>
      </c>
      <c r="G14079" s="7" t="s">
        <v>6507</v>
      </c>
      <c r="H14079" s="8" t="s">
        <v>17400</v>
      </c>
      <c r="I14079" s="8" t="s">
        <v>17835</v>
      </c>
      <c r="J14079" s="19">
        <v>6</v>
      </c>
      <c r="K14079" s="19" t="s">
        <v>7736</v>
      </c>
      <c r="L14079" s="11">
        <v>0.6</v>
      </c>
      <c r="M14079" s="11"/>
      <c r="N14079" s="24"/>
      <c r="P14079" s="32"/>
      <c r="T14079" s="19"/>
      <c r="U14079" s="3">
        <v>191</v>
      </c>
      <c r="X14079" t="str">
        <f t="shared" si="854"/>
        <v/>
      </c>
      <c r="Z14079" t="str">
        <f t="shared" si="855"/>
        <v/>
      </c>
      <c r="AB14079" s="9"/>
      <c r="AC14079" t="s">
        <v>17400</v>
      </c>
      <c r="AD14079">
        <f t="shared" si="857"/>
        <v>0</v>
      </c>
      <c r="AF14079" s="3"/>
      <c r="AH14079" s="9"/>
    </row>
    <row r="14080" spans="1:34" ht="10.95" customHeight="1" outlineLevel="1" x14ac:dyDescent="0.25">
      <c r="A14080" t="s">
        <v>1205</v>
      </c>
      <c r="C14080" s="3" t="s">
        <v>12986</v>
      </c>
      <c r="D14080" s="3">
        <v>192</v>
      </c>
      <c r="E14080" s="9">
        <v>1958</v>
      </c>
      <c r="F14080" s="7" t="s">
        <v>1632</v>
      </c>
      <c r="G14080" s="7" t="s">
        <v>1677</v>
      </c>
      <c r="H14080" s="8" t="s">
        <v>17400</v>
      </c>
      <c r="I14080" s="8" t="s">
        <v>17835</v>
      </c>
      <c r="J14080" s="19">
        <v>6</v>
      </c>
      <c r="K14080" s="19" t="s">
        <v>7736</v>
      </c>
      <c r="L14080" s="11">
        <v>0.6</v>
      </c>
      <c r="M14080" s="11"/>
      <c r="N14080" s="24"/>
      <c r="P14080" s="32"/>
      <c r="T14080" s="19"/>
      <c r="U14080" s="3">
        <v>192</v>
      </c>
      <c r="X14080" t="str">
        <f t="shared" si="854"/>
        <v/>
      </c>
      <c r="Z14080" t="str">
        <f t="shared" si="855"/>
        <v/>
      </c>
      <c r="AB14080" s="9"/>
      <c r="AC14080" t="s">
        <v>17400</v>
      </c>
      <c r="AD14080">
        <f t="shared" si="857"/>
        <v>0</v>
      </c>
      <c r="AF14080" s="3"/>
      <c r="AH14080" s="9"/>
    </row>
    <row r="14081" spans="1:34" ht="10.95" customHeight="1" outlineLevel="1" x14ac:dyDescent="0.25">
      <c r="A14081" t="s">
        <v>1205</v>
      </c>
      <c r="C14081" s="3" t="s">
        <v>12986</v>
      </c>
      <c r="D14081" s="3">
        <v>193</v>
      </c>
      <c r="E14081" s="9">
        <v>1958</v>
      </c>
      <c r="F14081" s="7" t="s">
        <v>1938</v>
      </c>
      <c r="G14081" s="7" t="s">
        <v>8388</v>
      </c>
      <c r="H14081" s="8" t="s">
        <v>17400</v>
      </c>
      <c r="I14081" s="8" t="s">
        <v>17835</v>
      </c>
      <c r="J14081" s="19">
        <v>6</v>
      </c>
      <c r="K14081" s="19" t="s">
        <v>7736</v>
      </c>
      <c r="L14081" s="11">
        <v>0.6</v>
      </c>
      <c r="M14081" s="11"/>
      <c r="N14081" s="24"/>
      <c r="P14081" s="32"/>
      <c r="T14081" s="19"/>
      <c r="U14081" s="3">
        <v>193</v>
      </c>
      <c r="X14081" t="str">
        <f t="shared" si="854"/>
        <v/>
      </c>
      <c r="Z14081" t="str">
        <f t="shared" si="855"/>
        <v/>
      </c>
      <c r="AB14081" s="9"/>
      <c r="AC14081" t="s">
        <v>17400</v>
      </c>
      <c r="AD14081">
        <f t="shared" si="857"/>
        <v>0</v>
      </c>
      <c r="AF14081" s="3"/>
      <c r="AH14081" s="9"/>
    </row>
    <row r="14082" spans="1:34" ht="10.95" customHeight="1" outlineLevel="1" x14ac:dyDescent="0.25">
      <c r="A14082" t="s">
        <v>1205</v>
      </c>
      <c r="C14082" s="3" t="s">
        <v>12986</v>
      </c>
      <c r="D14082" s="3">
        <v>220</v>
      </c>
      <c r="E14082" s="9">
        <v>1965</v>
      </c>
      <c r="F14082" s="7" t="s">
        <v>5142</v>
      </c>
      <c r="G14082" s="7" t="s">
        <v>5401</v>
      </c>
      <c r="H14082" s="8" t="s">
        <v>1206</v>
      </c>
      <c r="I14082" s="8" t="s">
        <v>17921</v>
      </c>
      <c r="J14082" s="19">
        <v>1</v>
      </c>
      <c r="K14082" s="19" t="s">
        <v>7736</v>
      </c>
      <c r="L14082" s="11">
        <v>0.3</v>
      </c>
      <c r="M14082" s="11"/>
      <c r="N14082" s="24"/>
      <c r="P14082" s="32"/>
      <c r="R14082">
        <v>1</v>
      </c>
      <c r="S14082">
        <v>1</v>
      </c>
      <c r="T14082" s="19"/>
      <c r="U14082" s="3">
        <v>230</v>
      </c>
      <c r="X14082" t="str">
        <f t="shared" ref="X14082:X14145" si="858">IF(COUNTIF(F14082,"*fdc*"),1,"")</f>
        <v/>
      </c>
      <c r="Z14082" t="str">
        <f t="shared" ref="Z14082:Z14145" si="859">IF(COUNTIF(F14082,"*s/s*"),1,"")</f>
        <v/>
      </c>
      <c r="AB14082" s="9"/>
      <c r="AC14082" t="s">
        <v>1206</v>
      </c>
      <c r="AD14082">
        <f t="shared" si="857"/>
        <v>0</v>
      </c>
      <c r="AF14082" s="3"/>
      <c r="AG14082" t="s">
        <v>1837</v>
      </c>
      <c r="AH14082" s="9" t="s">
        <v>4613</v>
      </c>
    </row>
    <row r="14083" spans="1:34" ht="10.95" customHeight="1" outlineLevel="1" x14ac:dyDescent="0.25">
      <c r="A14083" t="s">
        <v>1205</v>
      </c>
      <c r="C14083" s="3" t="s">
        <v>12986</v>
      </c>
      <c r="D14083" s="3">
        <v>223</v>
      </c>
      <c r="E14083" s="9">
        <v>1965</v>
      </c>
      <c r="F14083" s="7" t="s">
        <v>5141</v>
      </c>
      <c r="G14083" s="7" t="s">
        <v>5401</v>
      </c>
      <c r="H14083" s="8" t="s">
        <v>11716</v>
      </c>
      <c r="I14083" s="8" t="s">
        <v>17921</v>
      </c>
      <c r="J14083" s="19">
        <v>5</v>
      </c>
      <c r="K14083" s="19" t="s">
        <v>7738</v>
      </c>
      <c r="L14083" s="11"/>
      <c r="M14083" s="11"/>
      <c r="N14083" s="24"/>
      <c r="P14083" s="32"/>
      <c r="T14083" s="19"/>
      <c r="U14083" s="3"/>
      <c r="X14083" t="str">
        <f t="shared" si="858"/>
        <v/>
      </c>
      <c r="Z14083" t="str">
        <f t="shared" si="859"/>
        <v/>
      </c>
      <c r="AB14083" s="9"/>
      <c r="AC14083" t="s">
        <v>11716</v>
      </c>
      <c r="AD14083">
        <f t="shared" si="857"/>
        <v>0</v>
      </c>
      <c r="AF14083" s="3"/>
      <c r="AH14083" s="9"/>
    </row>
    <row r="14084" spans="1:34" ht="10.95" customHeight="1" outlineLevel="1" x14ac:dyDescent="0.25">
      <c r="A14084" t="s">
        <v>1205</v>
      </c>
      <c r="C14084" s="3" t="s">
        <v>12986</v>
      </c>
      <c r="D14084" s="3">
        <v>224</v>
      </c>
      <c r="E14084" s="9">
        <v>1965</v>
      </c>
      <c r="F14084" s="7" t="s">
        <v>1938</v>
      </c>
      <c r="G14084" s="7" t="s">
        <v>5401</v>
      </c>
      <c r="H14084" s="8" t="s">
        <v>17922</v>
      </c>
      <c r="I14084" s="8" t="s">
        <v>17921</v>
      </c>
      <c r="J14084" s="19">
        <v>5</v>
      </c>
      <c r="K14084" s="19" t="s">
        <v>7738</v>
      </c>
      <c r="L14084" s="11"/>
      <c r="M14084" s="11"/>
      <c r="N14084" s="24"/>
      <c r="P14084" s="32"/>
      <c r="T14084" s="19"/>
      <c r="U14084" s="3"/>
      <c r="X14084" t="str">
        <f t="shared" si="858"/>
        <v/>
      </c>
      <c r="Z14084" t="str">
        <f t="shared" si="859"/>
        <v/>
      </c>
      <c r="AB14084" s="9"/>
      <c r="AC14084" t="s">
        <v>17922</v>
      </c>
      <c r="AD14084">
        <f t="shared" si="857"/>
        <v>0</v>
      </c>
      <c r="AF14084" s="3"/>
      <c r="AH14084" s="9"/>
    </row>
    <row r="14085" spans="1:34" ht="10.95" customHeight="1" outlineLevel="1" x14ac:dyDescent="0.25">
      <c r="A14085" t="s">
        <v>1205</v>
      </c>
      <c r="C14085" s="3" t="s">
        <v>12986</v>
      </c>
      <c r="D14085" s="3">
        <v>226</v>
      </c>
      <c r="E14085" s="9">
        <v>1965</v>
      </c>
      <c r="F14085" s="7" t="s">
        <v>5143</v>
      </c>
      <c r="G14085" s="7" t="s">
        <v>5401</v>
      </c>
      <c r="H14085" s="8" t="s">
        <v>1158</v>
      </c>
      <c r="I14085" s="8" t="s">
        <v>17921</v>
      </c>
      <c r="J14085" s="19">
        <v>6</v>
      </c>
      <c r="K14085" s="19" t="s">
        <v>7738</v>
      </c>
      <c r="L14085" s="11"/>
      <c r="M14085" s="11"/>
      <c r="N14085" s="24"/>
      <c r="P14085" s="32"/>
      <c r="T14085" s="19"/>
      <c r="U14085" s="3">
        <v>236</v>
      </c>
      <c r="X14085" t="str">
        <f t="shared" si="858"/>
        <v/>
      </c>
      <c r="Z14085" t="str">
        <f t="shared" si="859"/>
        <v/>
      </c>
      <c r="AB14085" s="9"/>
      <c r="AC14085" t="s">
        <v>1158</v>
      </c>
      <c r="AD14085">
        <f t="shared" si="857"/>
        <v>0</v>
      </c>
      <c r="AF14085" s="3"/>
      <c r="AG14085" t="s">
        <v>1837</v>
      </c>
      <c r="AH14085" s="9" t="s">
        <v>4613</v>
      </c>
    </row>
    <row r="14086" spans="1:34" ht="10.95" customHeight="1" outlineLevel="1" x14ac:dyDescent="0.25">
      <c r="A14086" t="s">
        <v>1205</v>
      </c>
      <c r="C14086" s="3" t="s">
        <v>12986</v>
      </c>
      <c r="D14086" s="3">
        <v>228</v>
      </c>
      <c r="E14086" s="9">
        <v>1965</v>
      </c>
      <c r="F14086" s="7" t="s">
        <v>6317</v>
      </c>
      <c r="G14086" s="7" t="s">
        <v>5401</v>
      </c>
      <c r="H14086" s="8" t="s">
        <v>8934</v>
      </c>
      <c r="I14086" s="8" t="s">
        <v>17921</v>
      </c>
      <c r="J14086" s="19">
        <v>5</v>
      </c>
      <c r="K14086" s="19" t="s">
        <v>7738</v>
      </c>
      <c r="L14086" s="11"/>
      <c r="M14086" s="11"/>
      <c r="N14086" s="24"/>
      <c r="P14086" s="32"/>
      <c r="T14086" s="19"/>
      <c r="U14086" s="3"/>
      <c r="X14086" t="str">
        <f t="shared" si="858"/>
        <v/>
      </c>
      <c r="Z14086" t="str">
        <f t="shared" si="859"/>
        <v/>
      </c>
      <c r="AB14086" s="9"/>
      <c r="AC14086" t="s">
        <v>8934</v>
      </c>
      <c r="AD14086">
        <f t="shared" si="857"/>
        <v>0</v>
      </c>
      <c r="AF14086" s="3"/>
      <c r="AH14086" s="9"/>
    </row>
    <row r="14087" spans="1:34" ht="10.95" customHeight="1" outlineLevel="1" x14ac:dyDescent="0.25">
      <c r="A14087" t="s">
        <v>1205</v>
      </c>
      <c r="C14087" s="3" t="s">
        <v>12986</v>
      </c>
      <c r="D14087" s="3">
        <v>242</v>
      </c>
      <c r="E14087" s="9">
        <v>1967</v>
      </c>
      <c r="F14087" s="7" t="s">
        <v>4735</v>
      </c>
      <c r="G14087" s="7" t="s">
        <v>5401</v>
      </c>
      <c r="H14087" s="8" t="s">
        <v>1056</v>
      </c>
      <c r="I14087" s="8" t="s">
        <v>17923</v>
      </c>
      <c r="J14087" s="19">
        <v>5</v>
      </c>
      <c r="K14087" s="19" t="s">
        <v>7738</v>
      </c>
      <c r="L14087" s="11"/>
      <c r="M14087" s="11"/>
      <c r="N14087" s="24"/>
      <c r="P14087" s="32"/>
      <c r="T14087" s="19"/>
      <c r="U14087" s="3"/>
      <c r="X14087" t="str">
        <f t="shared" si="858"/>
        <v/>
      </c>
      <c r="Z14087" t="str">
        <f t="shared" si="859"/>
        <v/>
      </c>
      <c r="AB14087" s="9"/>
      <c r="AC14087" t="s">
        <v>1056</v>
      </c>
      <c r="AD14087">
        <f t="shared" si="857"/>
        <v>0</v>
      </c>
      <c r="AF14087" s="3"/>
      <c r="AH14087" s="9"/>
    </row>
    <row r="14088" spans="1:34" ht="10.95" customHeight="1" outlineLevel="1" x14ac:dyDescent="0.25">
      <c r="A14088" t="s">
        <v>1205</v>
      </c>
      <c r="C14088" s="3" t="s">
        <v>12986</v>
      </c>
      <c r="D14088" s="3" t="s">
        <v>4065</v>
      </c>
      <c r="E14088" s="9">
        <v>1968</v>
      </c>
      <c r="F14088" s="7" t="s">
        <v>184</v>
      </c>
      <c r="G14088" s="7" t="s">
        <v>5401</v>
      </c>
      <c r="H14088" s="8" t="s">
        <v>20574</v>
      </c>
      <c r="I14088" s="8"/>
      <c r="J14088" s="19">
        <v>5</v>
      </c>
      <c r="K14088" s="19" t="s">
        <v>7736</v>
      </c>
      <c r="L14088" s="11">
        <v>0.9</v>
      </c>
      <c r="M14088" s="11"/>
      <c r="N14088" s="24"/>
      <c r="P14088" s="32"/>
      <c r="T14088" s="19"/>
      <c r="U14088" s="3"/>
      <c r="X14088" t="str">
        <f t="shared" si="858"/>
        <v/>
      </c>
      <c r="Z14088" t="str">
        <f t="shared" si="859"/>
        <v/>
      </c>
      <c r="AB14088" s="9"/>
      <c r="AC14088" t="s">
        <v>20574</v>
      </c>
      <c r="AD14088">
        <f t="shared" si="857"/>
        <v>0</v>
      </c>
      <c r="AF14088" s="3"/>
      <c r="AH14088" s="9"/>
    </row>
    <row r="14089" spans="1:34" ht="10.95" customHeight="1" outlineLevel="1" x14ac:dyDescent="0.25">
      <c r="A14089" t="s">
        <v>1205</v>
      </c>
      <c r="C14089" s="3" t="s">
        <v>12986</v>
      </c>
      <c r="D14089" s="3">
        <v>258</v>
      </c>
      <c r="E14089" s="9">
        <v>1969</v>
      </c>
      <c r="F14089" s="7" t="s">
        <v>17516</v>
      </c>
      <c r="G14089" s="7" t="s">
        <v>5401</v>
      </c>
      <c r="H14089" s="8" t="s">
        <v>1056</v>
      </c>
      <c r="I14089" s="8" t="s">
        <v>17924</v>
      </c>
      <c r="J14089" s="19">
        <v>5</v>
      </c>
      <c r="K14089" s="19" t="s">
        <v>7738</v>
      </c>
      <c r="L14089" s="11"/>
      <c r="M14089" s="11"/>
      <c r="N14089" s="24"/>
      <c r="P14089" s="32"/>
      <c r="T14089" s="19"/>
      <c r="U14089" s="3"/>
      <c r="X14089" t="str">
        <f t="shared" si="858"/>
        <v/>
      </c>
      <c r="Z14089" t="str">
        <f t="shared" si="859"/>
        <v/>
      </c>
      <c r="AB14089" s="9"/>
      <c r="AC14089" t="s">
        <v>1056</v>
      </c>
      <c r="AD14089">
        <f t="shared" si="857"/>
        <v>0</v>
      </c>
      <c r="AF14089" s="3"/>
      <c r="AH14089" s="9"/>
    </row>
    <row r="14090" spans="1:34" ht="10.95" customHeight="1" outlineLevel="1" x14ac:dyDescent="0.25">
      <c r="A14090" t="s">
        <v>1205</v>
      </c>
      <c r="C14090" s="3" t="s">
        <v>12986</v>
      </c>
      <c r="D14090" s="3">
        <v>260</v>
      </c>
      <c r="E14090" s="9">
        <v>1969</v>
      </c>
      <c r="F14090" s="7" t="s">
        <v>17477</v>
      </c>
      <c r="G14090" s="7" t="s">
        <v>5401</v>
      </c>
      <c r="H14090" s="8" t="s">
        <v>1158</v>
      </c>
      <c r="I14090" s="8" t="s">
        <v>17924</v>
      </c>
      <c r="J14090" s="19">
        <v>6</v>
      </c>
      <c r="K14090" s="19" t="s">
        <v>7738</v>
      </c>
      <c r="L14090" s="11"/>
      <c r="M14090" s="11"/>
      <c r="N14090" s="24"/>
      <c r="P14090" s="32"/>
      <c r="T14090" s="19"/>
      <c r="U14090" s="3"/>
      <c r="X14090" t="str">
        <f t="shared" si="858"/>
        <v/>
      </c>
      <c r="Z14090" t="str">
        <f t="shared" si="859"/>
        <v/>
      </c>
      <c r="AB14090" s="9"/>
      <c r="AC14090" t="s">
        <v>1158</v>
      </c>
      <c r="AD14090">
        <f t="shared" si="857"/>
        <v>0</v>
      </c>
      <c r="AF14090" s="3"/>
      <c r="AH14090" s="9"/>
    </row>
    <row r="14091" spans="1:34" ht="10.95" customHeight="1" outlineLevel="1" x14ac:dyDescent="0.25">
      <c r="A14091" t="s">
        <v>1205</v>
      </c>
      <c r="C14091" s="3" t="s">
        <v>12986</v>
      </c>
      <c r="D14091" s="3">
        <v>263</v>
      </c>
      <c r="E14091" s="9">
        <v>1969</v>
      </c>
      <c r="F14091" s="7" t="s">
        <v>5142</v>
      </c>
      <c r="G14091" s="7" t="s">
        <v>5401</v>
      </c>
      <c r="H14091" s="8" t="s">
        <v>1158</v>
      </c>
      <c r="I14091" s="8" t="s">
        <v>17925</v>
      </c>
      <c r="J14091" s="19">
        <v>6</v>
      </c>
      <c r="K14091" s="19" t="s">
        <v>7736</v>
      </c>
      <c r="L14091" s="11">
        <v>0.35</v>
      </c>
      <c r="M14091" s="11"/>
      <c r="N14091" s="24"/>
      <c r="P14091" s="32"/>
      <c r="T14091" s="19"/>
      <c r="U14091" s="3"/>
      <c r="X14091" t="str">
        <f t="shared" si="858"/>
        <v/>
      </c>
      <c r="Z14091" t="str">
        <f t="shared" si="859"/>
        <v/>
      </c>
      <c r="AB14091" s="9"/>
      <c r="AC14091" t="s">
        <v>1158</v>
      </c>
      <c r="AD14091">
        <f t="shared" si="857"/>
        <v>0</v>
      </c>
      <c r="AF14091" s="3"/>
      <c r="AH14091" s="9"/>
    </row>
    <row r="14092" spans="1:34" ht="10.95" customHeight="1" outlineLevel="1" x14ac:dyDescent="0.25">
      <c r="A14092" t="s">
        <v>1205</v>
      </c>
      <c r="C14092" s="3" t="s">
        <v>12986</v>
      </c>
      <c r="D14092" s="3">
        <v>265</v>
      </c>
      <c r="E14092" s="9">
        <v>1969</v>
      </c>
      <c r="F14092" s="7" t="s">
        <v>5143</v>
      </c>
      <c r="G14092" s="7" t="s">
        <v>5401</v>
      </c>
      <c r="H14092" s="8" t="s">
        <v>1158</v>
      </c>
      <c r="I14092" s="8" t="s">
        <v>17925</v>
      </c>
      <c r="J14092" s="19">
        <v>6</v>
      </c>
      <c r="K14092" s="19" t="s">
        <v>7736</v>
      </c>
      <c r="L14092" s="11">
        <v>0.35</v>
      </c>
      <c r="M14092" s="11"/>
      <c r="N14092" s="24"/>
      <c r="P14092" s="32"/>
      <c r="T14092" s="19"/>
      <c r="U14092" s="3"/>
      <c r="X14092" t="str">
        <f t="shared" si="858"/>
        <v/>
      </c>
      <c r="Z14092" t="str">
        <f t="shared" si="859"/>
        <v/>
      </c>
      <c r="AB14092" s="9"/>
      <c r="AC14092" t="s">
        <v>1158</v>
      </c>
      <c r="AD14092">
        <f t="shared" si="857"/>
        <v>0</v>
      </c>
      <c r="AF14092" s="3"/>
      <c r="AH14092" s="9"/>
    </row>
    <row r="14093" spans="1:34" ht="10.95" customHeight="1" outlineLevel="1" x14ac:dyDescent="0.25">
      <c r="A14093" t="s">
        <v>1205</v>
      </c>
      <c r="C14093" s="3" t="s">
        <v>12986</v>
      </c>
      <c r="D14093" s="3">
        <v>273</v>
      </c>
      <c r="E14093" s="9">
        <v>1970</v>
      </c>
      <c r="F14093" s="7" t="s">
        <v>184</v>
      </c>
      <c r="G14093" s="7" t="s">
        <v>5401</v>
      </c>
      <c r="H14093" s="8" t="s">
        <v>10533</v>
      </c>
      <c r="I14093" s="8" t="s">
        <v>8497</v>
      </c>
      <c r="J14093" s="19">
        <v>3</v>
      </c>
      <c r="K14093" s="19" t="s">
        <v>7738</v>
      </c>
      <c r="L14093" s="11"/>
      <c r="M14093" s="11"/>
      <c r="N14093" s="24"/>
      <c r="P14093" s="32"/>
      <c r="T14093" s="19"/>
      <c r="U14093" s="3"/>
      <c r="X14093" t="str">
        <f t="shared" si="858"/>
        <v/>
      </c>
      <c r="Z14093" t="str">
        <f t="shared" si="859"/>
        <v/>
      </c>
      <c r="AB14093" s="9"/>
      <c r="AC14093" t="s">
        <v>10533</v>
      </c>
      <c r="AD14093">
        <f t="shared" si="857"/>
        <v>0</v>
      </c>
      <c r="AF14093" s="3"/>
      <c r="AH14093" s="9"/>
    </row>
    <row r="14094" spans="1:34" ht="10.95" customHeight="1" outlineLevel="1" x14ac:dyDescent="0.25">
      <c r="A14094" t="s">
        <v>1205</v>
      </c>
      <c r="C14094" s="3" t="s">
        <v>12986</v>
      </c>
      <c r="D14094" s="3">
        <v>274</v>
      </c>
      <c r="E14094" s="9">
        <v>1970</v>
      </c>
      <c r="F14094" s="7" t="s">
        <v>5142</v>
      </c>
      <c r="G14094" s="7" t="s">
        <v>5401</v>
      </c>
      <c r="H14094" s="8" t="s">
        <v>10533</v>
      </c>
      <c r="I14094" s="8" t="s">
        <v>8497</v>
      </c>
      <c r="J14094" s="19">
        <v>3</v>
      </c>
      <c r="K14094" s="19" t="s">
        <v>7738</v>
      </c>
      <c r="L14094" s="11"/>
      <c r="M14094" s="11"/>
      <c r="N14094" s="24"/>
      <c r="P14094" s="32"/>
      <c r="T14094" s="19"/>
      <c r="U14094" s="3"/>
      <c r="X14094" t="str">
        <f t="shared" si="858"/>
        <v/>
      </c>
      <c r="Z14094" t="str">
        <f t="shared" si="859"/>
        <v/>
      </c>
      <c r="AB14094" s="9"/>
      <c r="AC14094" t="s">
        <v>10533</v>
      </c>
      <c r="AD14094">
        <f t="shared" si="857"/>
        <v>0</v>
      </c>
      <c r="AF14094" s="3"/>
      <c r="AH14094" s="9"/>
    </row>
    <row r="14095" spans="1:34" ht="10.95" customHeight="1" outlineLevel="1" x14ac:dyDescent="0.25">
      <c r="A14095" t="s">
        <v>1205</v>
      </c>
      <c r="C14095" s="3" t="s">
        <v>12986</v>
      </c>
      <c r="D14095" s="3">
        <v>307</v>
      </c>
      <c r="E14095" s="9">
        <v>1971</v>
      </c>
      <c r="F14095" s="7" t="s">
        <v>5282</v>
      </c>
      <c r="G14095" s="7" t="s">
        <v>5401</v>
      </c>
      <c r="H14095" s="8" t="s">
        <v>17926</v>
      </c>
      <c r="I14095" s="8" t="s">
        <v>17927</v>
      </c>
      <c r="J14095" s="19">
        <v>5</v>
      </c>
      <c r="K14095" s="19" t="s">
        <v>7738</v>
      </c>
      <c r="L14095" s="11"/>
      <c r="M14095" s="11"/>
      <c r="N14095" s="24"/>
      <c r="P14095" s="32"/>
      <c r="T14095" s="19"/>
      <c r="U14095" s="3"/>
      <c r="X14095" t="str">
        <f t="shared" si="858"/>
        <v/>
      </c>
      <c r="Z14095" t="str">
        <f t="shared" si="859"/>
        <v/>
      </c>
      <c r="AB14095" s="9"/>
      <c r="AC14095" t="s">
        <v>17926</v>
      </c>
      <c r="AD14095">
        <f t="shared" si="857"/>
        <v>0</v>
      </c>
      <c r="AF14095" s="3"/>
      <c r="AH14095" s="9"/>
    </row>
    <row r="14096" spans="1:34" ht="10.95" customHeight="1" outlineLevel="1" x14ac:dyDescent="0.25">
      <c r="A14096" t="s">
        <v>1205</v>
      </c>
      <c r="C14096" s="3" t="s">
        <v>12986</v>
      </c>
      <c r="D14096" s="3">
        <v>309</v>
      </c>
      <c r="E14096" s="9">
        <v>1971</v>
      </c>
      <c r="F14096" s="7" t="s">
        <v>5243</v>
      </c>
      <c r="G14096" s="7" t="s">
        <v>5401</v>
      </c>
      <c r="H14096" s="8" t="s">
        <v>17926</v>
      </c>
      <c r="I14096" s="8" t="s">
        <v>17927</v>
      </c>
      <c r="J14096" s="19">
        <v>5</v>
      </c>
      <c r="K14096" s="19" t="s">
        <v>7738</v>
      </c>
      <c r="L14096" s="11"/>
      <c r="M14096" s="11"/>
      <c r="N14096" s="24"/>
      <c r="P14096" s="32"/>
      <c r="T14096" s="19"/>
      <c r="U14096" s="3"/>
      <c r="X14096" t="str">
        <f t="shared" si="858"/>
        <v/>
      </c>
      <c r="Z14096" t="str">
        <f t="shared" si="859"/>
        <v/>
      </c>
      <c r="AB14096" s="9"/>
      <c r="AC14096" t="s">
        <v>17926</v>
      </c>
      <c r="AD14096">
        <f t="shared" ref="AD14096:AD14127" si="860">COUNTIF(H14096,"*Fuji*")</f>
        <v>0</v>
      </c>
      <c r="AF14096" s="3"/>
      <c r="AH14096" s="9"/>
    </row>
    <row r="14097" spans="1:34" ht="10.95" customHeight="1" outlineLevel="1" x14ac:dyDescent="0.25">
      <c r="A14097" t="s">
        <v>1205</v>
      </c>
      <c r="C14097" s="3" t="s">
        <v>12986</v>
      </c>
      <c r="D14097" s="3">
        <v>314</v>
      </c>
      <c r="E14097" s="9">
        <v>1971</v>
      </c>
      <c r="F14097" s="7" t="s">
        <v>6389</v>
      </c>
      <c r="G14097" s="7" t="s">
        <v>5401</v>
      </c>
      <c r="H14097" s="8" t="s">
        <v>17502</v>
      </c>
      <c r="I14097" s="8" t="s">
        <v>17928</v>
      </c>
      <c r="J14097" s="19">
        <v>5</v>
      </c>
      <c r="K14097" s="19" t="s">
        <v>7736</v>
      </c>
      <c r="L14097" s="11">
        <v>0.3</v>
      </c>
      <c r="M14097" s="11"/>
      <c r="N14097" s="24"/>
      <c r="P14097" s="32"/>
      <c r="T14097" s="19"/>
      <c r="U14097" s="3"/>
      <c r="X14097" t="str">
        <f t="shared" si="858"/>
        <v/>
      </c>
      <c r="Z14097" t="str">
        <f t="shared" si="859"/>
        <v/>
      </c>
      <c r="AB14097" s="9"/>
      <c r="AC14097" t="s">
        <v>17502</v>
      </c>
      <c r="AD14097">
        <f t="shared" si="860"/>
        <v>0</v>
      </c>
      <c r="AF14097" s="3"/>
      <c r="AH14097" s="9"/>
    </row>
    <row r="14098" spans="1:34" ht="10.95" customHeight="1" outlineLevel="1" x14ac:dyDescent="0.25">
      <c r="A14098" t="s">
        <v>1205</v>
      </c>
      <c r="C14098" s="3" t="s">
        <v>12986</v>
      </c>
      <c r="D14098" s="3">
        <v>316</v>
      </c>
      <c r="E14098" s="9">
        <v>1971</v>
      </c>
      <c r="F14098" s="7" t="s">
        <v>1632</v>
      </c>
      <c r="G14098" s="7" t="s">
        <v>5401</v>
      </c>
      <c r="H14098" s="8" t="s">
        <v>17929</v>
      </c>
      <c r="I14098" s="8" t="s">
        <v>17928</v>
      </c>
      <c r="J14098" s="19">
        <v>6</v>
      </c>
      <c r="K14098" s="19" t="s">
        <v>7736</v>
      </c>
      <c r="L14098" s="11">
        <v>0.3</v>
      </c>
      <c r="M14098" s="11"/>
      <c r="N14098" s="24"/>
      <c r="P14098" s="32"/>
      <c r="T14098" s="19"/>
      <c r="U14098" s="3"/>
      <c r="X14098" t="str">
        <f t="shared" si="858"/>
        <v/>
      </c>
      <c r="Z14098" t="str">
        <f t="shared" si="859"/>
        <v/>
      </c>
      <c r="AB14098" s="9"/>
      <c r="AC14098" t="s">
        <v>17929</v>
      </c>
      <c r="AD14098">
        <f t="shared" si="860"/>
        <v>0</v>
      </c>
      <c r="AF14098" s="3"/>
      <c r="AH14098" s="9"/>
    </row>
    <row r="14099" spans="1:34" ht="10.95" customHeight="1" outlineLevel="1" x14ac:dyDescent="0.25">
      <c r="A14099" t="s">
        <v>1205</v>
      </c>
      <c r="C14099" s="3" t="s">
        <v>12986</v>
      </c>
      <c r="D14099" s="3">
        <v>317</v>
      </c>
      <c r="E14099" s="9">
        <v>1971</v>
      </c>
      <c r="F14099" s="7" t="s">
        <v>5242</v>
      </c>
      <c r="G14099" s="7" t="s">
        <v>5401</v>
      </c>
      <c r="H14099" s="8" t="s">
        <v>17502</v>
      </c>
      <c r="I14099" s="8" t="s">
        <v>17928</v>
      </c>
      <c r="J14099" s="19">
        <v>5</v>
      </c>
      <c r="K14099" s="19" t="s">
        <v>7736</v>
      </c>
      <c r="L14099" s="11">
        <v>0.3</v>
      </c>
      <c r="M14099" s="11"/>
      <c r="N14099" s="24"/>
      <c r="P14099" s="32"/>
      <c r="T14099" s="19"/>
      <c r="U14099" s="3"/>
      <c r="X14099" t="str">
        <f t="shared" si="858"/>
        <v/>
      </c>
      <c r="Z14099" t="str">
        <f t="shared" si="859"/>
        <v/>
      </c>
      <c r="AB14099" s="9"/>
      <c r="AC14099" t="s">
        <v>17502</v>
      </c>
      <c r="AD14099">
        <f t="shared" si="860"/>
        <v>0</v>
      </c>
      <c r="AF14099" s="3"/>
      <c r="AH14099" s="9"/>
    </row>
    <row r="14100" spans="1:34" ht="10.95" customHeight="1" outlineLevel="1" x14ac:dyDescent="0.25">
      <c r="A14100" t="s">
        <v>1205</v>
      </c>
      <c r="C14100" s="3" t="s">
        <v>12986</v>
      </c>
      <c r="D14100" s="3">
        <v>319</v>
      </c>
      <c r="E14100" s="9">
        <v>1971</v>
      </c>
      <c r="F14100" s="7" t="s">
        <v>3424</v>
      </c>
      <c r="G14100" s="7" t="s">
        <v>5401</v>
      </c>
      <c r="H14100" s="8" t="s">
        <v>17929</v>
      </c>
      <c r="I14100" s="8" t="s">
        <v>17928</v>
      </c>
      <c r="J14100" s="19">
        <v>6</v>
      </c>
      <c r="K14100" s="19" t="s">
        <v>7736</v>
      </c>
      <c r="L14100" s="11">
        <v>0.3</v>
      </c>
      <c r="M14100" s="11"/>
      <c r="N14100" s="24"/>
      <c r="P14100" s="32"/>
      <c r="T14100" s="19"/>
      <c r="U14100" s="3"/>
      <c r="X14100" t="str">
        <f t="shared" si="858"/>
        <v/>
      </c>
      <c r="Z14100" t="str">
        <f t="shared" si="859"/>
        <v/>
      </c>
      <c r="AB14100" s="9"/>
      <c r="AC14100" t="s">
        <v>17929</v>
      </c>
      <c r="AD14100">
        <f t="shared" si="860"/>
        <v>0</v>
      </c>
      <c r="AF14100" s="3"/>
      <c r="AH14100" s="9"/>
    </row>
    <row r="14101" spans="1:34" ht="10.95" customHeight="1" outlineLevel="1" x14ac:dyDescent="0.25">
      <c r="A14101" t="s">
        <v>1205</v>
      </c>
      <c r="C14101" s="3" t="s">
        <v>12986</v>
      </c>
      <c r="D14101" s="3">
        <v>323</v>
      </c>
      <c r="E14101" s="9">
        <v>1972</v>
      </c>
      <c r="F14101" s="7" t="s">
        <v>3220</v>
      </c>
      <c r="G14101" s="7" t="s">
        <v>5401</v>
      </c>
      <c r="H14101" s="8" t="s">
        <v>17931</v>
      </c>
      <c r="I14101" s="8" t="s">
        <v>17930</v>
      </c>
      <c r="J14101" s="19">
        <v>3</v>
      </c>
      <c r="K14101" s="19" t="s">
        <v>7736</v>
      </c>
      <c r="L14101" s="11">
        <v>1.25</v>
      </c>
      <c r="M14101" s="11"/>
      <c r="N14101" s="24"/>
      <c r="P14101" s="32"/>
      <c r="T14101" s="19"/>
      <c r="U14101" s="3"/>
      <c r="X14101" t="str">
        <f t="shared" si="858"/>
        <v/>
      </c>
      <c r="Z14101" t="str">
        <f t="shared" si="859"/>
        <v/>
      </c>
      <c r="AB14101" s="9"/>
      <c r="AC14101" t="s">
        <v>17931</v>
      </c>
      <c r="AD14101">
        <f t="shared" si="860"/>
        <v>0</v>
      </c>
      <c r="AF14101" s="3"/>
      <c r="AH14101" s="9"/>
    </row>
    <row r="14102" spans="1:34" ht="10.95" customHeight="1" outlineLevel="1" x14ac:dyDescent="0.25">
      <c r="A14102" t="s">
        <v>1205</v>
      </c>
      <c r="C14102" s="3" t="s">
        <v>12986</v>
      </c>
      <c r="D14102" s="3">
        <v>324</v>
      </c>
      <c r="E14102" s="9">
        <v>1972</v>
      </c>
      <c r="F14102" s="7" t="s">
        <v>5142</v>
      </c>
      <c r="G14102" s="7" t="s">
        <v>5401</v>
      </c>
      <c r="H14102" s="8" t="s">
        <v>17931</v>
      </c>
      <c r="I14102" s="8" t="s">
        <v>17930</v>
      </c>
      <c r="J14102" s="19">
        <v>3</v>
      </c>
      <c r="K14102" s="19" t="s">
        <v>7736</v>
      </c>
      <c r="L14102" s="11">
        <v>1.25</v>
      </c>
      <c r="M14102" s="11"/>
      <c r="N14102" s="24"/>
      <c r="P14102" s="32"/>
      <c r="T14102" s="19"/>
      <c r="U14102" s="3"/>
      <c r="X14102" t="str">
        <f t="shared" si="858"/>
        <v/>
      </c>
      <c r="Z14102" t="str">
        <f t="shared" si="859"/>
        <v/>
      </c>
      <c r="AB14102" s="9"/>
      <c r="AC14102" t="s">
        <v>17931</v>
      </c>
      <c r="AD14102">
        <f t="shared" si="860"/>
        <v>0</v>
      </c>
      <c r="AF14102" s="3"/>
      <c r="AH14102" s="9"/>
    </row>
    <row r="14103" spans="1:34" ht="10.95" customHeight="1" outlineLevel="1" x14ac:dyDescent="0.25">
      <c r="A14103" t="s">
        <v>1205</v>
      </c>
      <c r="C14103" s="3" t="s">
        <v>12986</v>
      </c>
      <c r="D14103" s="3">
        <v>325</v>
      </c>
      <c r="E14103" s="9">
        <v>1972</v>
      </c>
      <c r="F14103" s="7" t="s">
        <v>1938</v>
      </c>
      <c r="G14103" s="7" t="s">
        <v>5401</v>
      </c>
      <c r="H14103" s="8" t="s">
        <v>17931</v>
      </c>
      <c r="I14103" s="8" t="s">
        <v>17930</v>
      </c>
      <c r="J14103" s="19">
        <v>3</v>
      </c>
      <c r="K14103" s="19" t="s">
        <v>7736</v>
      </c>
      <c r="L14103" s="11">
        <v>1.25</v>
      </c>
      <c r="M14103" s="11"/>
      <c r="N14103" s="24"/>
      <c r="P14103" s="32"/>
      <c r="T14103" s="19"/>
      <c r="U14103" s="3"/>
      <c r="X14103" t="str">
        <f t="shared" si="858"/>
        <v/>
      </c>
      <c r="Z14103" t="str">
        <f t="shared" si="859"/>
        <v/>
      </c>
      <c r="AB14103" s="9"/>
      <c r="AC14103" t="s">
        <v>17931</v>
      </c>
      <c r="AD14103">
        <f t="shared" si="860"/>
        <v>0</v>
      </c>
      <c r="AF14103" s="3"/>
      <c r="AH14103" s="9"/>
    </row>
    <row r="14104" spans="1:34" ht="10.95" customHeight="1" outlineLevel="1" x14ac:dyDescent="0.25">
      <c r="A14104" t="s">
        <v>1205</v>
      </c>
      <c r="C14104" s="3" t="s">
        <v>12986</v>
      </c>
      <c r="D14104" s="3">
        <v>326</v>
      </c>
      <c r="E14104" s="9">
        <v>1972</v>
      </c>
      <c r="F14104" s="7" t="s">
        <v>5143</v>
      </c>
      <c r="G14104" s="7" t="s">
        <v>5401</v>
      </c>
      <c r="H14104" s="8" t="s">
        <v>17931</v>
      </c>
      <c r="I14104" s="8" t="s">
        <v>17930</v>
      </c>
      <c r="J14104" s="19">
        <v>3</v>
      </c>
      <c r="K14104" s="19" t="s">
        <v>7736</v>
      </c>
      <c r="L14104" s="11">
        <v>1.25</v>
      </c>
      <c r="M14104" s="11"/>
      <c r="N14104" s="24"/>
      <c r="P14104" s="32"/>
      <c r="S14104">
        <v>1</v>
      </c>
      <c r="T14104" s="19"/>
      <c r="U14104" s="3"/>
      <c r="X14104" t="str">
        <f t="shared" si="858"/>
        <v/>
      </c>
      <c r="Z14104" t="str">
        <f t="shared" si="859"/>
        <v/>
      </c>
      <c r="AB14104" s="9"/>
      <c r="AC14104" t="s">
        <v>17931</v>
      </c>
      <c r="AD14104">
        <f t="shared" si="860"/>
        <v>0</v>
      </c>
      <c r="AF14104" s="3"/>
      <c r="AH14104" s="9"/>
    </row>
    <row r="14105" spans="1:34" ht="10.95" customHeight="1" outlineLevel="1" x14ac:dyDescent="0.25">
      <c r="A14105" t="s">
        <v>1205</v>
      </c>
      <c r="C14105" s="3" t="s">
        <v>12986</v>
      </c>
      <c r="D14105" s="3">
        <v>332</v>
      </c>
      <c r="E14105" s="9">
        <v>1972</v>
      </c>
      <c r="F14105" s="7" t="s">
        <v>5282</v>
      </c>
      <c r="G14105" s="7" t="s">
        <v>5401</v>
      </c>
      <c r="H14105" s="8" t="s">
        <v>17933</v>
      </c>
      <c r="I14105" s="8" t="s">
        <v>17932</v>
      </c>
      <c r="J14105" s="19">
        <v>3</v>
      </c>
      <c r="K14105" s="19" t="s">
        <v>7736</v>
      </c>
      <c r="L14105" s="11">
        <v>0.9</v>
      </c>
      <c r="M14105" s="11"/>
      <c r="N14105" s="24"/>
      <c r="P14105" s="32"/>
      <c r="T14105" s="19"/>
      <c r="U14105" s="3"/>
      <c r="X14105" t="str">
        <f t="shared" si="858"/>
        <v/>
      </c>
      <c r="Z14105" t="str">
        <f t="shared" si="859"/>
        <v/>
      </c>
      <c r="AB14105" s="9"/>
      <c r="AC14105" t="s">
        <v>17933</v>
      </c>
      <c r="AD14105">
        <f t="shared" si="860"/>
        <v>0</v>
      </c>
      <c r="AF14105" s="3"/>
      <c r="AH14105" s="9"/>
    </row>
    <row r="14106" spans="1:34" ht="10.95" customHeight="1" outlineLevel="1" x14ac:dyDescent="0.25">
      <c r="A14106" t="s">
        <v>1205</v>
      </c>
      <c r="C14106" s="3" t="s">
        <v>12986</v>
      </c>
      <c r="D14106" s="3" t="s">
        <v>17670</v>
      </c>
      <c r="E14106" s="9">
        <v>1972</v>
      </c>
      <c r="F14106" s="7" t="s">
        <v>9944</v>
      </c>
      <c r="G14106" s="7" t="s">
        <v>5401</v>
      </c>
      <c r="H14106" s="8" t="s">
        <v>17933</v>
      </c>
      <c r="I14106" s="8" t="s">
        <v>17932</v>
      </c>
      <c r="J14106" s="19">
        <v>3</v>
      </c>
      <c r="K14106" s="19" t="s">
        <v>7736</v>
      </c>
      <c r="L14106" s="11">
        <v>2.8</v>
      </c>
      <c r="M14106" s="11"/>
      <c r="N14106" s="24"/>
      <c r="P14106" s="32"/>
      <c r="T14106" s="19"/>
      <c r="U14106" s="3"/>
      <c r="X14106" t="str">
        <f t="shared" si="858"/>
        <v/>
      </c>
      <c r="Z14106">
        <f t="shared" si="859"/>
        <v>1</v>
      </c>
      <c r="AB14106" s="9"/>
      <c r="AC14106" t="s">
        <v>17933</v>
      </c>
      <c r="AD14106">
        <f t="shared" si="860"/>
        <v>0</v>
      </c>
      <c r="AF14106" s="3"/>
      <c r="AH14106" s="9"/>
    </row>
    <row r="14107" spans="1:34" ht="10.95" customHeight="1" outlineLevel="1" x14ac:dyDescent="0.25">
      <c r="A14107" t="s">
        <v>1205</v>
      </c>
      <c r="C14107" s="3" t="s">
        <v>12986</v>
      </c>
      <c r="D14107" s="3">
        <v>410</v>
      </c>
      <c r="E14107" s="9">
        <v>1975</v>
      </c>
      <c r="F14107" s="7" t="s">
        <v>541</v>
      </c>
      <c r="G14107" s="7" t="s">
        <v>5401</v>
      </c>
      <c r="H14107" s="8" t="s">
        <v>17934</v>
      </c>
      <c r="I14107" s="8" t="s">
        <v>9555</v>
      </c>
      <c r="J14107" s="19">
        <v>5</v>
      </c>
      <c r="K14107" s="19" t="s">
        <v>7738</v>
      </c>
      <c r="L14107" s="11"/>
      <c r="M14107" s="11"/>
      <c r="N14107" s="24"/>
      <c r="P14107" s="32"/>
      <c r="T14107" s="19"/>
      <c r="U14107" s="3"/>
      <c r="X14107" t="str">
        <f t="shared" si="858"/>
        <v/>
      </c>
      <c r="Z14107" t="str">
        <f t="shared" si="859"/>
        <v/>
      </c>
      <c r="AB14107" s="9"/>
      <c r="AC14107" t="s">
        <v>17934</v>
      </c>
      <c r="AD14107">
        <f t="shared" si="860"/>
        <v>0</v>
      </c>
      <c r="AF14107" s="3"/>
      <c r="AH14107" s="9"/>
    </row>
    <row r="14108" spans="1:34" ht="10.95" customHeight="1" outlineLevel="1" x14ac:dyDescent="0.25">
      <c r="A14108" t="s">
        <v>1205</v>
      </c>
      <c r="C14108" s="3" t="s">
        <v>12986</v>
      </c>
      <c r="D14108" s="3">
        <v>418</v>
      </c>
      <c r="E14108" s="9">
        <v>1975</v>
      </c>
      <c r="F14108" s="7" t="s">
        <v>2977</v>
      </c>
      <c r="G14108" s="7" t="s">
        <v>5401</v>
      </c>
      <c r="H14108" s="8" t="s">
        <v>17935</v>
      </c>
      <c r="I14108" s="8" t="s">
        <v>7080</v>
      </c>
      <c r="J14108" s="19">
        <v>5</v>
      </c>
      <c r="K14108" s="19" t="s">
        <v>7738</v>
      </c>
      <c r="L14108" s="11"/>
      <c r="M14108" s="11"/>
      <c r="N14108" s="24"/>
      <c r="P14108" s="32"/>
      <c r="T14108" s="19"/>
      <c r="U14108" s="3"/>
      <c r="X14108" t="str">
        <f t="shared" si="858"/>
        <v/>
      </c>
      <c r="Z14108" t="str">
        <f t="shared" si="859"/>
        <v/>
      </c>
      <c r="AB14108" s="9"/>
      <c r="AC14108" t="s">
        <v>17935</v>
      </c>
      <c r="AD14108">
        <f t="shared" si="860"/>
        <v>0</v>
      </c>
      <c r="AF14108" s="3"/>
      <c r="AH14108" s="9"/>
    </row>
    <row r="14109" spans="1:34" ht="10.95" customHeight="1" outlineLevel="1" x14ac:dyDescent="0.25">
      <c r="A14109" t="s">
        <v>1205</v>
      </c>
      <c r="C14109" s="3" t="s">
        <v>12986</v>
      </c>
      <c r="D14109" s="3">
        <v>419</v>
      </c>
      <c r="E14109" s="9">
        <v>1975</v>
      </c>
      <c r="F14109" s="7" t="s">
        <v>1643</v>
      </c>
      <c r="G14109" s="7" t="s">
        <v>5401</v>
      </c>
      <c r="H14109" s="8" t="s">
        <v>17936</v>
      </c>
      <c r="I14109" s="8" t="s">
        <v>7080</v>
      </c>
      <c r="J14109" s="19">
        <v>5</v>
      </c>
      <c r="K14109" s="19" t="s">
        <v>7738</v>
      </c>
      <c r="L14109" s="11"/>
      <c r="M14109" s="11"/>
      <c r="N14109" s="24"/>
      <c r="P14109" s="32"/>
      <c r="T14109" s="19"/>
      <c r="U14109" s="3"/>
      <c r="X14109" t="str">
        <f t="shared" si="858"/>
        <v/>
      </c>
      <c r="Z14109" t="str">
        <f t="shared" si="859"/>
        <v/>
      </c>
      <c r="AB14109" s="9"/>
      <c r="AC14109" t="s">
        <v>17936</v>
      </c>
      <c r="AD14109">
        <f t="shared" si="860"/>
        <v>0</v>
      </c>
      <c r="AF14109" s="3"/>
      <c r="AH14109" s="9"/>
    </row>
    <row r="14110" spans="1:34" ht="10.95" customHeight="1" outlineLevel="1" x14ac:dyDescent="0.25">
      <c r="A14110" t="s">
        <v>1205</v>
      </c>
      <c r="C14110" s="3" t="s">
        <v>12986</v>
      </c>
      <c r="D14110" s="3">
        <v>420</v>
      </c>
      <c r="E14110" s="9">
        <v>1975</v>
      </c>
      <c r="F14110" s="7" t="s">
        <v>5243</v>
      </c>
      <c r="G14110" s="7" t="s">
        <v>5401</v>
      </c>
      <c r="H14110" s="8" t="s">
        <v>17937</v>
      </c>
      <c r="I14110" s="8" t="s">
        <v>7080</v>
      </c>
      <c r="J14110" s="19">
        <v>5</v>
      </c>
      <c r="K14110" s="19" t="s">
        <v>7738</v>
      </c>
      <c r="L14110" s="11"/>
      <c r="M14110" s="11"/>
      <c r="N14110" s="24"/>
      <c r="P14110" s="32"/>
      <c r="T14110" s="19"/>
      <c r="U14110" s="3"/>
      <c r="X14110" t="str">
        <f t="shared" si="858"/>
        <v/>
      </c>
      <c r="Z14110" t="str">
        <f t="shared" si="859"/>
        <v/>
      </c>
      <c r="AB14110" s="9"/>
      <c r="AC14110" t="s">
        <v>17937</v>
      </c>
      <c r="AD14110">
        <f t="shared" si="860"/>
        <v>0</v>
      </c>
      <c r="AF14110" s="3"/>
      <c r="AH14110" s="9"/>
    </row>
    <row r="14111" spans="1:34" ht="10.95" customHeight="1" outlineLevel="1" x14ac:dyDescent="0.25">
      <c r="A14111" t="s">
        <v>1205</v>
      </c>
      <c r="C14111" s="3" t="s">
        <v>12986</v>
      </c>
      <c r="D14111" s="3">
        <v>421</v>
      </c>
      <c r="E14111" s="9">
        <v>1975</v>
      </c>
      <c r="F14111" s="7" t="s">
        <v>5416</v>
      </c>
      <c r="G14111" s="7" t="s">
        <v>5401</v>
      </c>
      <c r="H14111" s="8" t="s">
        <v>17512</v>
      </c>
      <c r="I14111" s="8" t="s">
        <v>7080</v>
      </c>
      <c r="J14111" s="19">
        <v>5</v>
      </c>
      <c r="K14111" s="19" t="s">
        <v>7738</v>
      </c>
      <c r="L14111" s="11"/>
      <c r="M14111" s="11"/>
      <c r="N14111" s="24"/>
      <c r="P14111" s="32"/>
      <c r="T14111" s="19"/>
      <c r="U14111" s="3"/>
      <c r="X14111" t="str">
        <f t="shared" si="858"/>
        <v/>
      </c>
      <c r="Z14111" t="str">
        <f t="shared" si="859"/>
        <v/>
      </c>
      <c r="AB14111" s="9"/>
      <c r="AC14111" t="s">
        <v>17512</v>
      </c>
      <c r="AD14111">
        <f t="shared" si="860"/>
        <v>0</v>
      </c>
      <c r="AF14111" s="3"/>
      <c r="AH14111" s="9"/>
    </row>
    <row r="14112" spans="1:34" ht="10.95" customHeight="1" outlineLevel="1" x14ac:dyDescent="0.25">
      <c r="A14112" t="s">
        <v>1205</v>
      </c>
      <c r="C14112" s="3" t="s">
        <v>12986</v>
      </c>
      <c r="D14112" s="3">
        <v>457</v>
      </c>
      <c r="E14112" s="9">
        <v>1976</v>
      </c>
      <c r="F14112" s="7" t="s">
        <v>5242</v>
      </c>
      <c r="G14112" s="7" t="s">
        <v>5401</v>
      </c>
      <c r="H14112" s="8" t="s">
        <v>17938</v>
      </c>
      <c r="I14112" s="8" t="s">
        <v>17235</v>
      </c>
      <c r="J14112" s="19">
        <v>6</v>
      </c>
      <c r="K14112" s="19" t="s">
        <v>7736</v>
      </c>
      <c r="L14112" s="11">
        <v>1</v>
      </c>
      <c r="M14112" s="11"/>
      <c r="N14112" s="24"/>
      <c r="P14112" s="32"/>
      <c r="T14112" s="19"/>
      <c r="U14112" s="3"/>
      <c r="X14112" t="str">
        <f t="shared" si="858"/>
        <v/>
      </c>
      <c r="Z14112" t="str">
        <f t="shared" si="859"/>
        <v/>
      </c>
      <c r="AB14112" s="9"/>
      <c r="AC14112" t="s">
        <v>17938</v>
      </c>
      <c r="AD14112">
        <f t="shared" si="860"/>
        <v>0</v>
      </c>
      <c r="AF14112" s="3"/>
      <c r="AH14112" s="9"/>
    </row>
    <row r="14113" spans="1:34" ht="10.95" customHeight="1" outlineLevel="1" x14ac:dyDescent="0.25">
      <c r="A14113" t="s">
        <v>1205</v>
      </c>
      <c r="C14113" s="3" t="s">
        <v>12986</v>
      </c>
      <c r="D14113" s="3">
        <v>484</v>
      </c>
      <c r="E14113" s="9">
        <v>1977</v>
      </c>
      <c r="F14113" s="7" t="s">
        <v>5243</v>
      </c>
      <c r="G14113" s="7" t="s">
        <v>5401</v>
      </c>
      <c r="H14113" s="8" t="s">
        <v>17940</v>
      </c>
      <c r="I14113" s="8" t="s">
        <v>17939</v>
      </c>
      <c r="J14113" s="19">
        <v>6</v>
      </c>
      <c r="K14113" s="19" t="s">
        <v>7736</v>
      </c>
      <c r="L14113" s="11">
        <v>1</v>
      </c>
      <c r="M14113" s="11"/>
      <c r="N14113" s="24"/>
      <c r="P14113" s="32"/>
      <c r="T14113" s="19"/>
      <c r="U14113" s="3"/>
      <c r="X14113" t="str">
        <f t="shared" si="858"/>
        <v/>
      </c>
      <c r="Z14113" t="str">
        <f t="shared" si="859"/>
        <v/>
      </c>
      <c r="AB14113" s="9"/>
      <c r="AC14113" t="s">
        <v>17940</v>
      </c>
      <c r="AD14113">
        <f t="shared" si="860"/>
        <v>0</v>
      </c>
      <c r="AF14113" s="3"/>
      <c r="AH14113" s="9"/>
    </row>
    <row r="14114" spans="1:34" ht="10.95" customHeight="1" outlineLevel="1" x14ac:dyDescent="0.25">
      <c r="A14114" t="s">
        <v>1205</v>
      </c>
      <c r="C14114" s="3" t="s">
        <v>12986</v>
      </c>
      <c r="D14114" s="3">
        <v>496</v>
      </c>
      <c r="E14114" s="9">
        <v>1977</v>
      </c>
      <c r="F14114" s="7" t="s">
        <v>2977</v>
      </c>
      <c r="G14114" s="7" t="s">
        <v>1159</v>
      </c>
      <c r="H14114" s="8" t="s">
        <v>1158</v>
      </c>
      <c r="I14114" s="8" t="s">
        <v>1158</v>
      </c>
      <c r="J14114" s="19">
        <v>6</v>
      </c>
      <c r="K14114" s="19" t="s">
        <v>7738</v>
      </c>
      <c r="L14114" s="11"/>
      <c r="M14114" s="11"/>
      <c r="N14114" s="24"/>
      <c r="P14114" s="32"/>
      <c r="T14114" s="19"/>
      <c r="U14114" s="3">
        <v>515</v>
      </c>
      <c r="X14114" t="str">
        <f t="shared" si="858"/>
        <v/>
      </c>
      <c r="Z14114" t="str">
        <f t="shared" si="859"/>
        <v/>
      </c>
      <c r="AB14114" s="9"/>
      <c r="AC14114" t="s">
        <v>1158</v>
      </c>
      <c r="AD14114">
        <f t="shared" si="860"/>
        <v>0</v>
      </c>
      <c r="AF14114" s="3"/>
      <c r="AG14114" t="s">
        <v>1837</v>
      </c>
      <c r="AH14114" s="9" t="s">
        <v>4613</v>
      </c>
    </row>
    <row r="14115" spans="1:34" ht="10.95" customHeight="1" outlineLevel="1" x14ac:dyDescent="0.25">
      <c r="A14115" t="s">
        <v>1205</v>
      </c>
      <c r="C14115" s="3" t="s">
        <v>12986</v>
      </c>
      <c r="D14115" s="3">
        <v>497</v>
      </c>
      <c r="E14115" s="9">
        <v>1977</v>
      </c>
      <c r="F14115" s="7" t="s">
        <v>2351</v>
      </c>
      <c r="G14115" s="7" t="s">
        <v>4366</v>
      </c>
      <c r="H14115" s="8" t="s">
        <v>1158</v>
      </c>
      <c r="I14115" s="8" t="s">
        <v>1158</v>
      </c>
      <c r="J14115" s="19">
        <v>6</v>
      </c>
      <c r="K14115" s="19" t="s">
        <v>7738</v>
      </c>
      <c r="L14115" s="11"/>
      <c r="M14115" s="11"/>
      <c r="N14115" s="24"/>
      <c r="P14115" s="32"/>
      <c r="T14115" s="19"/>
      <c r="U14115" s="3">
        <v>516</v>
      </c>
      <c r="X14115" t="str">
        <f t="shared" si="858"/>
        <v/>
      </c>
      <c r="Z14115" t="str">
        <f t="shared" si="859"/>
        <v/>
      </c>
      <c r="AB14115" s="9"/>
      <c r="AC14115" t="s">
        <v>1158</v>
      </c>
      <c r="AD14115">
        <f t="shared" si="860"/>
        <v>0</v>
      </c>
      <c r="AF14115" s="3"/>
      <c r="AG14115" t="s">
        <v>1837</v>
      </c>
      <c r="AH14115" s="9" t="s">
        <v>4613</v>
      </c>
    </row>
    <row r="14116" spans="1:34" ht="10.95" customHeight="1" outlineLevel="1" x14ac:dyDescent="0.25">
      <c r="A14116" t="s">
        <v>1205</v>
      </c>
      <c r="C14116" s="3" t="s">
        <v>12986</v>
      </c>
      <c r="D14116" s="3">
        <v>498</v>
      </c>
      <c r="E14116" s="9">
        <v>1977</v>
      </c>
      <c r="F14116" s="7" t="s">
        <v>2351</v>
      </c>
      <c r="G14116" s="7" t="s">
        <v>2975</v>
      </c>
      <c r="H14116" s="8" t="s">
        <v>1158</v>
      </c>
      <c r="I14116" s="8" t="s">
        <v>1158</v>
      </c>
      <c r="J14116" s="19">
        <v>6</v>
      </c>
      <c r="K14116" s="19" t="s">
        <v>7738</v>
      </c>
      <c r="L14116" s="11"/>
      <c r="M14116" s="11"/>
      <c r="N14116" s="24"/>
      <c r="P14116" s="32"/>
      <c r="T14116" s="19"/>
      <c r="U14116" s="3">
        <v>517</v>
      </c>
      <c r="X14116" t="str">
        <f t="shared" si="858"/>
        <v/>
      </c>
      <c r="Z14116" t="str">
        <f t="shared" si="859"/>
        <v/>
      </c>
      <c r="AB14116" s="9"/>
      <c r="AC14116" t="s">
        <v>1158</v>
      </c>
      <c r="AD14116">
        <f t="shared" si="860"/>
        <v>0</v>
      </c>
      <c r="AF14116" s="3"/>
      <c r="AG14116" t="s">
        <v>1837</v>
      </c>
      <c r="AH14116" s="9" t="s">
        <v>4613</v>
      </c>
    </row>
    <row r="14117" spans="1:34" ht="10.95" customHeight="1" outlineLevel="1" collapsed="1" x14ac:dyDescent="0.25">
      <c r="A14117" t="s">
        <v>1205</v>
      </c>
      <c r="C14117" s="3" t="s">
        <v>12986</v>
      </c>
      <c r="D14117" s="3">
        <v>527</v>
      </c>
      <c r="E14117" s="9">
        <v>1979</v>
      </c>
      <c r="F14117" s="7" t="s">
        <v>22049</v>
      </c>
      <c r="G14117" s="7" t="s">
        <v>5401</v>
      </c>
      <c r="H14117" s="8" t="s">
        <v>1158</v>
      </c>
      <c r="I14117" s="8" t="s">
        <v>17941</v>
      </c>
      <c r="J14117" s="19">
        <v>6</v>
      </c>
      <c r="K14117" s="19" t="s">
        <v>7736</v>
      </c>
      <c r="L14117" s="11">
        <v>1</v>
      </c>
      <c r="M14117" s="11"/>
      <c r="N14117" s="24"/>
      <c r="P14117" s="32"/>
      <c r="T14117" s="19"/>
      <c r="U14117" s="3" t="s">
        <v>3446</v>
      </c>
      <c r="X14117" t="str">
        <f t="shared" si="858"/>
        <v/>
      </c>
      <c r="Z14117" t="str">
        <f t="shared" si="859"/>
        <v/>
      </c>
      <c r="AB14117" s="9"/>
      <c r="AC14117" t="s">
        <v>1158</v>
      </c>
      <c r="AD14117">
        <f t="shared" si="860"/>
        <v>0</v>
      </c>
      <c r="AF14117" s="3"/>
      <c r="AG14117" t="s">
        <v>1837</v>
      </c>
      <c r="AH14117" s="9" t="s">
        <v>4613</v>
      </c>
    </row>
    <row r="14118" spans="1:34" ht="10.95" customHeight="1" outlineLevel="1" x14ac:dyDescent="0.25">
      <c r="A14118" t="s">
        <v>1205</v>
      </c>
      <c r="C14118" s="3" t="s">
        <v>12986</v>
      </c>
      <c r="D14118" s="3">
        <v>528</v>
      </c>
      <c r="E14118" s="9">
        <v>1979</v>
      </c>
      <c r="F14118" s="7" t="s">
        <v>22050</v>
      </c>
      <c r="G14118" s="7" t="s">
        <v>5401</v>
      </c>
      <c r="H14118" s="8" t="s">
        <v>1158</v>
      </c>
      <c r="I14118" s="8" t="s">
        <v>17941</v>
      </c>
      <c r="J14118" s="19">
        <v>6</v>
      </c>
      <c r="K14118" s="19" t="s">
        <v>7736</v>
      </c>
      <c r="L14118" s="11">
        <v>1</v>
      </c>
      <c r="M14118" s="11"/>
      <c r="N14118" s="24"/>
      <c r="P14118" s="32"/>
      <c r="T14118" s="19"/>
      <c r="U14118" s="3" t="s">
        <v>2979</v>
      </c>
      <c r="X14118" t="str">
        <f t="shared" si="858"/>
        <v/>
      </c>
      <c r="Z14118" t="str">
        <f t="shared" si="859"/>
        <v/>
      </c>
      <c r="AB14118" s="9"/>
      <c r="AC14118" t="s">
        <v>1158</v>
      </c>
      <c r="AD14118">
        <f t="shared" si="860"/>
        <v>0</v>
      </c>
      <c r="AF14118" s="3"/>
      <c r="AG14118" t="s">
        <v>1837</v>
      </c>
      <c r="AH14118" s="9" t="s">
        <v>4613</v>
      </c>
    </row>
    <row r="14119" spans="1:34" ht="10.95" customHeight="1" outlineLevel="1" x14ac:dyDescent="0.25">
      <c r="A14119" t="s">
        <v>1205</v>
      </c>
      <c r="C14119" s="3" t="s">
        <v>12986</v>
      </c>
      <c r="D14119" s="3">
        <v>529</v>
      </c>
      <c r="E14119" s="9">
        <v>1979</v>
      </c>
      <c r="F14119" s="7" t="s">
        <v>22051</v>
      </c>
      <c r="G14119" s="7" t="s">
        <v>5401</v>
      </c>
      <c r="H14119" s="8" t="s">
        <v>1158</v>
      </c>
      <c r="I14119" s="8" t="s">
        <v>17941</v>
      </c>
      <c r="J14119" s="19">
        <v>6</v>
      </c>
      <c r="K14119" s="19" t="s">
        <v>7736</v>
      </c>
      <c r="L14119" s="11">
        <v>1</v>
      </c>
      <c r="M14119" s="11"/>
      <c r="N14119" s="24"/>
      <c r="P14119" s="32"/>
      <c r="T14119" s="19"/>
      <c r="U14119" s="3" t="s">
        <v>5588</v>
      </c>
      <c r="X14119" t="str">
        <f t="shared" si="858"/>
        <v/>
      </c>
      <c r="Z14119" t="str">
        <f t="shared" si="859"/>
        <v/>
      </c>
      <c r="AB14119" s="9"/>
      <c r="AC14119" t="s">
        <v>1158</v>
      </c>
      <c r="AD14119">
        <f t="shared" si="860"/>
        <v>0</v>
      </c>
      <c r="AF14119" s="3"/>
      <c r="AG14119" t="s">
        <v>1837</v>
      </c>
      <c r="AH14119" s="9" t="s">
        <v>4613</v>
      </c>
    </row>
    <row r="14120" spans="1:34" ht="10.95" customHeight="1" outlineLevel="1" x14ac:dyDescent="0.25">
      <c r="A14120" t="s">
        <v>1205</v>
      </c>
      <c r="C14120" s="3" t="s">
        <v>12986</v>
      </c>
      <c r="D14120" s="3">
        <v>530</v>
      </c>
      <c r="E14120" s="9">
        <v>1979</v>
      </c>
      <c r="F14120" s="7" t="s">
        <v>22052</v>
      </c>
      <c r="G14120" s="7" t="s">
        <v>5401</v>
      </c>
      <c r="H14120" s="8" t="s">
        <v>1158</v>
      </c>
      <c r="I14120" s="8" t="s">
        <v>17941</v>
      </c>
      <c r="J14120" s="19">
        <v>6</v>
      </c>
      <c r="K14120" s="19" t="s">
        <v>7736</v>
      </c>
      <c r="L14120" s="11">
        <v>1</v>
      </c>
      <c r="M14120" s="11"/>
      <c r="N14120" s="24"/>
      <c r="P14120" s="32"/>
      <c r="T14120" s="19"/>
      <c r="U14120" s="3" t="s">
        <v>2999</v>
      </c>
      <c r="X14120" t="str">
        <f t="shared" si="858"/>
        <v/>
      </c>
      <c r="Z14120" t="str">
        <f t="shared" si="859"/>
        <v/>
      </c>
      <c r="AB14120" s="9"/>
      <c r="AC14120" t="s">
        <v>1158</v>
      </c>
      <c r="AD14120">
        <f t="shared" si="860"/>
        <v>0</v>
      </c>
      <c r="AF14120" s="3"/>
      <c r="AG14120" t="s">
        <v>1837</v>
      </c>
      <c r="AH14120" s="9" t="s">
        <v>4925</v>
      </c>
    </row>
    <row r="14121" spans="1:34" ht="10.95" customHeight="1" outlineLevel="1" x14ac:dyDescent="0.25">
      <c r="A14121" t="s">
        <v>1205</v>
      </c>
      <c r="C14121" s="3" t="s">
        <v>12986</v>
      </c>
      <c r="D14121" s="3" t="s">
        <v>10404</v>
      </c>
      <c r="E14121" s="9">
        <v>1979</v>
      </c>
      <c r="F14121" s="7" t="s">
        <v>7034</v>
      </c>
      <c r="G14121" s="7" t="s">
        <v>5401</v>
      </c>
      <c r="H14121" s="8" t="s">
        <v>1158</v>
      </c>
      <c r="I14121" s="8" t="s">
        <v>17941</v>
      </c>
      <c r="J14121" s="19">
        <v>6</v>
      </c>
      <c r="K14121" s="19" t="s">
        <v>7736</v>
      </c>
      <c r="L14121" s="11">
        <v>4.2</v>
      </c>
      <c r="M14121" s="11"/>
      <c r="N14121" s="24"/>
      <c r="P14121" s="32"/>
      <c r="T14121" s="19"/>
      <c r="U14121" s="3" t="s">
        <v>17094</v>
      </c>
      <c r="X14121">
        <f t="shared" si="858"/>
        <v>1</v>
      </c>
      <c r="Z14121" t="str">
        <f t="shared" si="859"/>
        <v/>
      </c>
      <c r="AB14121" s="9"/>
      <c r="AC14121" t="s">
        <v>1158</v>
      </c>
      <c r="AD14121">
        <f t="shared" si="860"/>
        <v>0</v>
      </c>
      <c r="AF14121" s="3"/>
      <c r="AH14121" s="9"/>
    </row>
    <row r="14122" spans="1:34" ht="10.95" customHeight="1" outlineLevel="1" x14ac:dyDescent="0.25">
      <c r="A14122" t="s">
        <v>1205</v>
      </c>
      <c r="C14122" s="3" t="s">
        <v>12986</v>
      </c>
      <c r="D14122" s="3">
        <v>531</v>
      </c>
      <c r="E14122" s="9">
        <v>1979</v>
      </c>
      <c r="F14122" s="7" t="s">
        <v>6389</v>
      </c>
      <c r="G14122" s="7" t="s">
        <v>5401</v>
      </c>
      <c r="H14122" s="8" t="s">
        <v>1158</v>
      </c>
      <c r="I14122" s="8" t="s">
        <v>17942</v>
      </c>
      <c r="J14122" s="19">
        <v>6</v>
      </c>
      <c r="K14122" s="19" t="s">
        <v>7738</v>
      </c>
      <c r="L14122" s="11"/>
      <c r="M14122" s="11"/>
      <c r="N14122" s="24"/>
      <c r="P14122" s="32"/>
      <c r="T14122" s="19"/>
      <c r="U14122" s="3">
        <v>548</v>
      </c>
      <c r="X14122" t="str">
        <f t="shared" si="858"/>
        <v/>
      </c>
      <c r="Z14122" t="str">
        <f t="shared" si="859"/>
        <v/>
      </c>
      <c r="AB14122" s="9"/>
      <c r="AC14122" t="s">
        <v>1158</v>
      </c>
      <c r="AD14122">
        <f t="shared" si="860"/>
        <v>0</v>
      </c>
      <c r="AF14122" s="3"/>
      <c r="AG14122" t="s">
        <v>1837</v>
      </c>
      <c r="AH14122" s="9" t="s">
        <v>4613</v>
      </c>
    </row>
    <row r="14123" spans="1:34" ht="10.95" customHeight="1" outlineLevel="1" x14ac:dyDescent="0.25">
      <c r="A14123" t="s">
        <v>1205</v>
      </c>
      <c r="C14123" s="3" t="s">
        <v>12986</v>
      </c>
      <c r="D14123" s="3">
        <v>532</v>
      </c>
      <c r="E14123" s="9">
        <v>1979</v>
      </c>
      <c r="F14123" s="7" t="s">
        <v>4735</v>
      </c>
      <c r="G14123" s="7" t="s">
        <v>5401</v>
      </c>
      <c r="H14123" s="8" t="s">
        <v>1158</v>
      </c>
      <c r="I14123" s="8" t="s">
        <v>17942</v>
      </c>
      <c r="J14123" s="19">
        <v>6</v>
      </c>
      <c r="K14123" s="19" t="s">
        <v>7738</v>
      </c>
      <c r="L14123" s="11"/>
      <c r="M14123" s="11"/>
      <c r="N14123" s="24"/>
      <c r="P14123" s="32"/>
      <c r="T14123" s="19"/>
      <c r="U14123" s="3">
        <v>549</v>
      </c>
      <c r="X14123" t="str">
        <f t="shared" si="858"/>
        <v/>
      </c>
      <c r="Z14123" t="str">
        <f t="shared" si="859"/>
        <v/>
      </c>
      <c r="AB14123" s="9"/>
      <c r="AC14123" t="s">
        <v>1158</v>
      </c>
      <c r="AD14123">
        <f t="shared" si="860"/>
        <v>0</v>
      </c>
      <c r="AF14123" s="3"/>
      <c r="AG14123" t="s">
        <v>1837</v>
      </c>
      <c r="AH14123" s="9" t="s">
        <v>4613</v>
      </c>
    </row>
    <row r="14124" spans="1:34" ht="10.95" customHeight="1" outlineLevel="1" x14ac:dyDescent="0.25">
      <c r="A14124" t="s">
        <v>1205</v>
      </c>
      <c r="C14124" s="3" t="s">
        <v>12986</v>
      </c>
      <c r="D14124" s="3">
        <v>533</v>
      </c>
      <c r="E14124" s="9">
        <v>1979</v>
      </c>
      <c r="F14124" s="7" t="s">
        <v>3220</v>
      </c>
      <c r="G14124" s="7" t="s">
        <v>5401</v>
      </c>
      <c r="H14124" s="8" t="s">
        <v>1158</v>
      </c>
      <c r="I14124" s="8" t="s">
        <v>17942</v>
      </c>
      <c r="J14124" s="19">
        <v>6</v>
      </c>
      <c r="K14124" s="19" t="s">
        <v>7738</v>
      </c>
      <c r="L14124" s="11"/>
      <c r="M14124" s="11"/>
      <c r="N14124" s="24"/>
      <c r="P14124" s="32"/>
      <c r="T14124" s="19"/>
      <c r="U14124" s="3">
        <v>550</v>
      </c>
      <c r="X14124" t="str">
        <f t="shared" si="858"/>
        <v/>
      </c>
      <c r="Z14124" t="str">
        <f t="shared" si="859"/>
        <v/>
      </c>
      <c r="AB14124" s="9"/>
      <c r="AC14124" t="s">
        <v>1158</v>
      </c>
      <c r="AD14124">
        <f t="shared" si="860"/>
        <v>0</v>
      </c>
      <c r="AF14124" s="3"/>
      <c r="AG14124" t="s">
        <v>1837</v>
      </c>
      <c r="AH14124" s="9" t="s">
        <v>4613</v>
      </c>
    </row>
    <row r="14125" spans="1:34" ht="10.95" customHeight="1" outlineLevel="1" x14ac:dyDescent="0.25">
      <c r="A14125" t="s">
        <v>1205</v>
      </c>
      <c r="C14125" s="3" t="s">
        <v>12986</v>
      </c>
      <c r="D14125" s="3">
        <v>534</v>
      </c>
      <c r="E14125" s="9">
        <v>1979</v>
      </c>
      <c r="F14125" s="7" t="s">
        <v>184</v>
      </c>
      <c r="G14125" s="7" t="s">
        <v>5401</v>
      </c>
      <c r="H14125" s="8" t="s">
        <v>1158</v>
      </c>
      <c r="I14125" s="8" t="s">
        <v>17942</v>
      </c>
      <c r="J14125" s="19">
        <v>6</v>
      </c>
      <c r="K14125" s="19" t="s">
        <v>7738</v>
      </c>
      <c r="L14125" s="11"/>
      <c r="M14125" s="11"/>
      <c r="N14125" s="24"/>
      <c r="P14125" s="32"/>
      <c r="T14125" s="19"/>
      <c r="U14125" s="3">
        <v>551</v>
      </c>
      <c r="X14125" t="str">
        <f t="shared" si="858"/>
        <v/>
      </c>
      <c r="Z14125" t="str">
        <f t="shared" si="859"/>
        <v/>
      </c>
      <c r="AB14125" s="9"/>
      <c r="AC14125" t="s">
        <v>1158</v>
      </c>
      <c r="AD14125">
        <f t="shared" si="860"/>
        <v>0</v>
      </c>
      <c r="AF14125" s="3"/>
      <c r="AG14125" t="s">
        <v>1837</v>
      </c>
      <c r="AH14125" s="9" t="s">
        <v>4613</v>
      </c>
    </row>
    <row r="14126" spans="1:34" ht="10.95" customHeight="1" outlineLevel="1" x14ac:dyDescent="0.25">
      <c r="A14126" t="s">
        <v>1205</v>
      </c>
      <c r="C14126" s="3" t="s">
        <v>12986</v>
      </c>
      <c r="D14126" s="3">
        <v>535</v>
      </c>
      <c r="E14126" s="9">
        <v>1979</v>
      </c>
      <c r="F14126" s="7" t="s">
        <v>5142</v>
      </c>
      <c r="G14126" s="7" t="s">
        <v>5401</v>
      </c>
      <c r="H14126" s="8" t="s">
        <v>1158</v>
      </c>
      <c r="I14126" s="8" t="s">
        <v>17942</v>
      </c>
      <c r="J14126" s="19">
        <v>6</v>
      </c>
      <c r="K14126" s="19" t="s">
        <v>7736</v>
      </c>
      <c r="L14126" s="11">
        <v>0.35</v>
      </c>
      <c r="M14126" s="11"/>
      <c r="N14126" s="24"/>
      <c r="P14126" s="32"/>
      <c r="T14126" s="19"/>
      <c r="U14126" s="3">
        <v>552</v>
      </c>
      <c r="X14126" t="str">
        <f t="shared" si="858"/>
        <v/>
      </c>
      <c r="Z14126" t="str">
        <f t="shared" si="859"/>
        <v/>
      </c>
      <c r="AB14126" s="9"/>
      <c r="AC14126" t="s">
        <v>1158</v>
      </c>
      <c r="AD14126">
        <f t="shared" si="860"/>
        <v>0</v>
      </c>
      <c r="AF14126" s="3"/>
      <c r="AG14126" t="s">
        <v>1837</v>
      </c>
      <c r="AH14126" s="9" t="s">
        <v>4613</v>
      </c>
    </row>
    <row r="14127" spans="1:34" ht="10.95" customHeight="1" outlineLevel="1" x14ac:dyDescent="0.25">
      <c r="A14127" t="s">
        <v>1205</v>
      </c>
      <c r="C14127" s="3" t="s">
        <v>12986</v>
      </c>
      <c r="D14127" s="3">
        <v>536</v>
      </c>
      <c r="E14127" s="9">
        <v>1979</v>
      </c>
      <c r="F14127" s="7" t="s">
        <v>1632</v>
      </c>
      <c r="G14127" s="7" t="s">
        <v>5401</v>
      </c>
      <c r="H14127" s="8" t="s">
        <v>1158</v>
      </c>
      <c r="I14127" s="8" t="s">
        <v>17942</v>
      </c>
      <c r="J14127" s="19">
        <v>6</v>
      </c>
      <c r="K14127" s="19" t="s">
        <v>7738</v>
      </c>
      <c r="L14127" s="11"/>
      <c r="M14127" s="11"/>
      <c r="N14127" s="24"/>
      <c r="P14127" s="32"/>
      <c r="T14127" s="19"/>
      <c r="U14127" s="3">
        <v>553</v>
      </c>
      <c r="X14127" t="str">
        <f t="shared" si="858"/>
        <v/>
      </c>
      <c r="Z14127" t="str">
        <f t="shared" si="859"/>
        <v/>
      </c>
      <c r="AB14127" s="9"/>
      <c r="AC14127" t="s">
        <v>1158</v>
      </c>
      <c r="AD14127">
        <f t="shared" si="860"/>
        <v>0</v>
      </c>
      <c r="AF14127" s="3"/>
      <c r="AG14127" t="s">
        <v>1837</v>
      </c>
      <c r="AH14127" s="9" t="s">
        <v>4613</v>
      </c>
    </row>
    <row r="14128" spans="1:34" ht="10.95" customHeight="1" outlineLevel="1" x14ac:dyDescent="0.25">
      <c r="A14128" t="s">
        <v>1205</v>
      </c>
      <c r="C14128" s="3" t="s">
        <v>12986</v>
      </c>
      <c r="D14128" s="3">
        <v>537</v>
      </c>
      <c r="E14128" s="9">
        <v>1979</v>
      </c>
      <c r="F14128" s="7" t="s">
        <v>5140</v>
      </c>
      <c r="G14128" s="7" t="s">
        <v>5401</v>
      </c>
      <c r="H14128" s="8" t="s">
        <v>1158</v>
      </c>
      <c r="I14128" s="8" t="s">
        <v>17942</v>
      </c>
      <c r="J14128" s="19">
        <v>6</v>
      </c>
      <c r="K14128" s="19" t="s">
        <v>7738</v>
      </c>
      <c r="L14128" s="11"/>
      <c r="M14128" s="11"/>
      <c r="N14128" s="24"/>
      <c r="P14128" s="32"/>
      <c r="T14128" s="19"/>
      <c r="U14128" s="3">
        <v>554</v>
      </c>
      <c r="X14128" t="str">
        <f t="shared" si="858"/>
        <v/>
      </c>
      <c r="Z14128" t="str">
        <f t="shared" si="859"/>
        <v/>
      </c>
      <c r="AB14128" s="9"/>
      <c r="AC14128" t="s">
        <v>1158</v>
      </c>
      <c r="AD14128">
        <f t="shared" ref="AD14128:AD14159" si="861">COUNTIF(H14128,"*Fuji*")</f>
        <v>0</v>
      </c>
      <c r="AF14128" s="3"/>
      <c r="AG14128" t="s">
        <v>1837</v>
      </c>
      <c r="AH14128" s="9" t="s">
        <v>4613</v>
      </c>
    </row>
    <row r="14129" spans="1:34" ht="10.95" customHeight="1" outlineLevel="1" x14ac:dyDescent="0.25">
      <c r="A14129" t="s">
        <v>1205</v>
      </c>
      <c r="C14129" s="3" t="s">
        <v>12986</v>
      </c>
      <c r="D14129" s="3">
        <v>538</v>
      </c>
      <c r="E14129" s="9">
        <v>1979</v>
      </c>
      <c r="F14129" s="7" t="s">
        <v>5141</v>
      </c>
      <c r="G14129" s="7" t="s">
        <v>5401</v>
      </c>
      <c r="H14129" s="8" t="s">
        <v>1158</v>
      </c>
      <c r="I14129" s="8" t="s">
        <v>17942</v>
      </c>
      <c r="J14129" s="19">
        <v>6</v>
      </c>
      <c r="K14129" s="19" t="s">
        <v>7736</v>
      </c>
      <c r="L14129" s="11">
        <v>0.35</v>
      </c>
      <c r="M14129" s="11"/>
      <c r="N14129" s="24"/>
      <c r="P14129" s="32"/>
      <c r="T14129" s="19"/>
      <c r="U14129" s="3">
        <v>555</v>
      </c>
      <c r="X14129" t="str">
        <f t="shared" si="858"/>
        <v/>
      </c>
      <c r="Z14129" t="str">
        <f t="shared" si="859"/>
        <v/>
      </c>
      <c r="AB14129" s="9"/>
      <c r="AC14129" t="s">
        <v>1158</v>
      </c>
      <c r="AD14129">
        <f t="shared" si="861"/>
        <v>0</v>
      </c>
      <c r="AF14129" s="3"/>
      <c r="AG14129" t="s">
        <v>1837</v>
      </c>
      <c r="AH14129" s="9" t="s">
        <v>4613</v>
      </c>
    </row>
    <row r="14130" spans="1:34" ht="10.95" customHeight="1" outlineLevel="1" x14ac:dyDescent="0.25">
      <c r="A14130" t="s">
        <v>1205</v>
      </c>
      <c r="C14130" s="3" t="s">
        <v>12986</v>
      </c>
      <c r="D14130" s="3">
        <v>539</v>
      </c>
      <c r="E14130" s="9">
        <v>1979</v>
      </c>
      <c r="F14130" s="7" t="s">
        <v>1938</v>
      </c>
      <c r="G14130" s="7" t="s">
        <v>5401</v>
      </c>
      <c r="H14130" s="8" t="s">
        <v>1158</v>
      </c>
      <c r="I14130" s="8" t="s">
        <v>17942</v>
      </c>
      <c r="J14130" s="19">
        <v>6</v>
      </c>
      <c r="K14130" s="19" t="s">
        <v>7738</v>
      </c>
      <c r="L14130" s="11"/>
      <c r="M14130" s="11"/>
      <c r="N14130" s="24"/>
      <c r="P14130" s="32"/>
      <c r="T14130" s="19"/>
      <c r="U14130" s="3">
        <v>556</v>
      </c>
      <c r="X14130" t="str">
        <f t="shared" si="858"/>
        <v/>
      </c>
      <c r="Z14130" t="str">
        <f t="shared" si="859"/>
        <v/>
      </c>
      <c r="AB14130" s="9"/>
      <c r="AC14130" t="s">
        <v>1158</v>
      </c>
      <c r="AD14130">
        <f t="shared" si="861"/>
        <v>0</v>
      </c>
      <c r="AF14130" s="3"/>
      <c r="AG14130" t="s">
        <v>1837</v>
      </c>
      <c r="AH14130" s="9" t="s">
        <v>4613</v>
      </c>
    </row>
    <row r="14131" spans="1:34" ht="10.95" customHeight="1" outlineLevel="1" x14ac:dyDescent="0.25">
      <c r="A14131" t="s">
        <v>1205</v>
      </c>
      <c r="C14131" s="3" t="s">
        <v>12986</v>
      </c>
      <c r="D14131" s="3">
        <v>540</v>
      </c>
      <c r="E14131" s="9">
        <v>1979</v>
      </c>
      <c r="F14131" s="7" t="s">
        <v>5242</v>
      </c>
      <c r="G14131" s="7" t="s">
        <v>5401</v>
      </c>
      <c r="H14131" s="8" t="s">
        <v>1158</v>
      </c>
      <c r="I14131" s="8" t="s">
        <v>17942</v>
      </c>
      <c r="J14131" s="19">
        <v>6</v>
      </c>
      <c r="K14131" s="19" t="s">
        <v>7738</v>
      </c>
      <c r="L14131" s="11"/>
      <c r="M14131" s="11"/>
      <c r="N14131" s="24"/>
      <c r="P14131" s="32"/>
      <c r="T14131" s="19"/>
      <c r="U14131" s="3">
        <v>557</v>
      </c>
      <c r="X14131" t="str">
        <f t="shared" si="858"/>
        <v/>
      </c>
      <c r="Z14131" t="str">
        <f t="shared" si="859"/>
        <v/>
      </c>
      <c r="AB14131" s="9"/>
      <c r="AC14131" t="s">
        <v>1158</v>
      </c>
      <c r="AD14131">
        <f t="shared" si="861"/>
        <v>0</v>
      </c>
      <c r="AF14131" s="3"/>
      <c r="AG14131" t="s">
        <v>1837</v>
      </c>
      <c r="AH14131" s="9" t="s">
        <v>4613</v>
      </c>
    </row>
    <row r="14132" spans="1:34" ht="10.95" customHeight="1" outlineLevel="1" x14ac:dyDescent="0.25">
      <c r="A14132" t="s">
        <v>1205</v>
      </c>
      <c r="C14132" s="3" t="s">
        <v>12986</v>
      </c>
      <c r="D14132" s="3">
        <v>541</v>
      </c>
      <c r="E14132" s="9">
        <v>1979</v>
      </c>
      <c r="F14132" s="7" t="s">
        <v>2977</v>
      </c>
      <c r="G14132" s="7" t="s">
        <v>5401</v>
      </c>
      <c r="H14132" s="8" t="s">
        <v>1158</v>
      </c>
      <c r="I14132" s="8" t="s">
        <v>17942</v>
      </c>
      <c r="J14132" s="19">
        <v>6</v>
      </c>
      <c r="K14132" s="19" t="s">
        <v>7738</v>
      </c>
      <c r="L14132" s="11"/>
      <c r="M14132" s="11"/>
      <c r="N14132" s="24"/>
      <c r="P14132" s="32"/>
      <c r="T14132" s="19"/>
      <c r="U14132" s="3">
        <v>558</v>
      </c>
      <c r="X14132" t="str">
        <f t="shared" si="858"/>
        <v/>
      </c>
      <c r="Z14132" t="str">
        <f t="shared" si="859"/>
        <v/>
      </c>
      <c r="AB14132" s="9"/>
      <c r="AC14132" t="s">
        <v>1158</v>
      </c>
      <c r="AD14132">
        <f t="shared" si="861"/>
        <v>0</v>
      </c>
      <c r="AF14132" s="3"/>
      <c r="AG14132" t="s">
        <v>1837</v>
      </c>
      <c r="AH14132" s="9" t="s">
        <v>4613</v>
      </c>
    </row>
    <row r="14133" spans="1:34" ht="10.95" customHeight="1" outlineLevel="1" x14ac:dyDescent="0.25">
      <c r="A14133" t="s">
        <v>1205</v>
      </c>
      <c r="C14133" s="3" t="s">
        <v>12986</v>
      </c>
      <c r="D14133" s="3">
        <v>542</v>
      </c>
      <c r="E14133" s="9">
        <v>1979</v>
      </c>
      <c r="F14133" s="7" t="s">
        <v>5143</v>
      </c>
      <c r="G14133" s="7" t="s">
        <v>5401</v>
      </c>
      <c r="H14133" s="8" t="s">
        <v>1158</v>
      </c>
      <c r="I14133" s="8" t="s">
        <v>17942</v>
      </c>
      <c r="J14133" s="19">
        <v>6</v>
      </c>
      <c r="K14133" s="19" t="s">
        <v>7736</v>
      </c>
      <c r="L14133" s="11">
        <v>0.35</v>
      </c>
      <c r="M14133" s="11"/>
      <c r="N14133" s="24"/>
      <c r="P14133" s="32"/>
      <c r="T14133" s="19"/>
      <c r="U14133" s="3">
        <v>559</v>
      </c>
      <c r="X14133" t="str">
        <f t="shared" si="858"/>
        <v/>
      </c>
      <c r="Z14133" t="str">
        <f t="shared" si="859"/>
        <v/>
      </c>
      <c r="AB14133" s="9"/>
      <c r="AC14133" t="s">
        <v>1158</v>
      </c>
      <c r="AD14133">
        <f t="shared" si="861"/>
        <v>0</v>
      </c>
      <c r="AF14133" s="3"/>
      <c r="AG14133" t="s">
        <v>1837</v>
      </c>
      <c r="AH14133" s="9" t="s">
        <v>4613</v>
      </c>
    </row>
    <row r="14134" spans="1:34" ht="10.95" customHeight="1" outlineLevel="1" x14ac:dyDescent="0.25">
      <c r="A14134" t="s">
        <v>1205</v>
      </c>
      <c r="C14134" s="3" t="s">
        <v>12986</v>
      </c>
      <c r="D14134" s="3">
        <v>543</v>
      </c>
      <c r="E14134" s="9">
        <v>1979</v>
      </c>
      <c r="F14134" s="7" t="s">
        <v>2351</v>
      </c>
      <c r="G14134" s="7" t="s">
        <v>5401</v>
      </c>
      <c r="H14134" s="8" t="s">
        <v>1158</v>
      </c>
      <c r="I14134" s="8" t="s">
        <v>17942</v>
      </c>
      <c r="J14134" s="19">
        <v>6</v>
      </c>
      <c r="K14134" s="19" t="s">
        <v>20093</v>
      </c>
      <c r="L14134" s="11"/>
      <c r="M14134" s="11"/>
      <c r="N14134" s="24"/>
      <c r="P14134" s="32"/>
      <c r="T14134" s="19"/>
      <c r="U14134" s="3">
        <v>560</v>
      </c>
      <c r="X14134" t="str">
        <f t="shared" si="858"/>
        <v/>
      </c>
      <c r="Z14134" t="str">
        <f t="shared" si="859"/>
        <v/>
      </c>
      <c r="AB14134" s="9"/>
      <c r="AC14134" t="s">
        <v>1158</v>
      </c>
      <c r="AD14134">
        <f t="shared" si="861"/>
        <v>0</v>
      </c>
      <c r="AF14134" s="3"/>
      <c r="AG14134" t="s">
        <v>1837</v>
      </c>
      <c r="AH14134" s="9" t="s">
        <v>4613</v>
      </c>
    </row>
    <row r="14135" spans="1:34" ht="10.95" customHeight="1" outlineLevel="1" x14ac:dyDescent="0.25">
      <c r="A14135" t="s">
        <v>1205</v>
      </c>
      <c r="C14135" s="3" t="s">
        <v>12986</v>
      </c>
      <c r="D14135" s="3">
        <v>544</v>
      </c>
      <c r="E14135" s="9">
        <v>1979</v>
      </c>
      <c r="F14135" s="7" t="s">
        <v>3424</v>
      </c>
      <c r="G14135" s="7" t="s">
        <v>5401</v>
      </c>
      <c r="H14135" s="8" t="s">
        <v>1158</v>
      </c>
      <c r="I14135" s="8" t="s">
        <v>17942</v>
      </c>
      <c r="J14135" s="19">
        <v>6</v>
      </c>
      <c r="K14135" s="19" t="s">
        <v>20093</v>
      </c>
      <c r="L14135" s="11"/>
      <c r="M14135" s="11"/>
      <c r="N14135" s="24"/>
      <c r="P14135" s="32"/>
      <c r="T14135" s="19"/>
      <c r="U14135" s="3">
        <v>561</v>
      </c>
      <c r="X14135" t="str">
        <f t="shared" si="858"/>
        <v/>
      </c>
      <c r="Z14135" t="str">
        <f t="shared" si="859"/>
        <v/>
      </c>
      <c r="AB14135" s="9"/>
      <c r="AC14135" t="s">
        <v>1158</v>
      </c>
      <c r="AD14135">
        <f t="shared" si="861"/>
        <v>0</v>
      </c>
      <c r="AF14135" s="3"/>
      <c r="AG14135" t="s">
        <v>1837</v>
      </c>
      <c r="AH14135" s="9" t="s">
        <v>4613</v>
      </c>
    </row>
    <row r="14136" spans="1:34" ht="10.95" customHeight="1" outlineLevel="1" x14ac:dyDescent="0.25">
      <c r="A14136" t="s">
        <v>1205</v>
      </c>
      <c r="C14136" s="3" t="s">
        <v>12986</v>
      </c>
      <c r="D14136" s="3">
        <v>545</v>
      </c>
      <c r="E14136" s="9">
        <v>1979</v>
      </c>
      <c r="F14136" s="7" t="s">
        <v>1692</v>
      </c>
      <c r="G14136" s="7" t="s">
        <v>5401</v>
      </c>
      <c r="H14136" s="8" t="s">
        <v>1158</v>
      </c>
      <c r="I14136" s="8" t="s">
        <v>17942</v>
      </c>
      <c r="J14136" s="19">
        <v>6</v>
      </c>
      <c r="K14136" s="19" t="s">
        <v>7738</v>
      </c>
      <c r="L14136" s="11"/>
      <c r="M14136" s="11"/>
      <c r="N14136" s="24"/>
      <c r="P14136" s="32"/>
      <c r="T14136" s="19"/>
      <c r="U14136" s="3">
        <v>562</v>
      </c>
      <c r="X14136" t="str">
        <f t="shared" si="858"/>
        <v/>
      </c>
      <c r="Z14136" t="str">
        <f t="shared" si="859"/>
        <v/>
      </c>
      <c r="AB14136" s="9"/>
      <c r="AC14136" t="s">
        <v>1158</v>
      </c>
      <c r="AD14136">
        <f t="shared" si="861"/>
        <v>0</v>
      </c>
      <c r="AF14136" s="3"/>
      <c r="AG14136" t="s">
        <v>1837</v>
      </c>
      <c r="AH14136" s="9" t="s">
        <v>4613</v>
      </c>
    </row>
    <row r="14137" spans="1:34" ht="10.95" customHeight="1" outlineLevel="1" collapsed="1" x14ac:dyDescent="0.25">
      <c r="A14137" t="s">
        <v>1205</v>
      </c>
      <c r="C14137" s="3" t="s">
        <v>12986</v>
      </c>
      <c r="D14137" s="3">
        <v>546</v>
      </c>
      <c r="E14137" s="9">
        <v>1979</v>
      </c>
      <c r="F14137" s="7" t="s">
        <v>6317</v>
      </c>
      <c r="G14137" s="7" t="s">
        <v>5401</v>
      </c>
      <c r="H14137" s="8" t="s">
        <v>1158</v>
      </c>
      <c r="I14137" s="8" t="s">
        <v>17942</v>
      </c>
      <c r="J14137" s="19">
        <v>6</v>
      </c>
      <c r="K14137" s="19" t="s">
        <v>7738</v>
      </c>
      <c r="L14137" s="11"/>
      <c r="M14137" s="11"/>
      <c r="N14137" s="24"/>
      <c r="P14137" s="32"/>
      <c r="T14137" s="19"/>
      <c r="U14137" s="3">
        <v>563</v>
      </c>
      <c r="X14137" t="str">
        <f t="shared" si="858"/>
        <v/>
      </c>
      <c r="Z14137" t="str">
        <f t="shared" si="859"/>
        <v/>
      </c>
      <c r="AB14137" s="9"/>
      <c r="AC14137" t="s">
        <v>1158</v>
      </c>
      <c r="AD14137">
        <f t="shared" si="861"/>
        <v>0</v>
      </c>
      <c r="AF14137" s="3"/>
      <c r="AG14137" t="s">
        <v>1837</v>
      </c>
      <c r="AH14137" s="9" t="s">
        <v>4613</v>
      </c>
    </row>
    <row r="14138" spans="1:34" ht="10.95" customHeight="1" outlineLevel="1" x14ac:dyDescent="0.25">
      <c r="A14138" t="s">
        <v>1205</v>
      </c>
      <c r="C14138" s="3" t="s">
        <v>12986</v>
      </c>
      <c r="D14138" s="3">
        <v>547</v>
      </c>
      <c r="E14138" s="9">
        <v>1979</v>
      </c>
      <c r="F14138" s="7" t="s">
        <v>6023</v>
      </c>
      <c r="G14138" s="7" t="s">
        <v>5401</v>
      </c>
      <c r="H14138" s="8" t="s">
        <v>1158</v>
      </c>
      <c r="I14138" s="8" t="s">
        <v>17942</v>
      </c>
      <c r="J14138" s="19">
        <v>6</v>
      </c>
      <c r="K14138" s="19" t="s">
        <v>7738</v>
      </c>
      <c r="L14138" s="11"/>
      <c r="M14138" s="11"/>
      <c r="N14138" s="24"/>
      <c r="P14138" s="32"/>
      <c r="T14138" s="19"/>
      <c r="U14138" s="3">
        <v>564</v>
      </c>
      <c r="X14138" t="str">
        <f t="shared" si="858"/>
        <v/>
      </c>
      <c r="Z14138" t="str">
        <f t="shared" si="859"/>
        <v/>
      </c>
      <c r="AB14138" s="9"/>
      <c r="AC14138" t="s">
        <v>1158</v>
      </c>
      <c r="AD14138">
        <f t="shared" si="861"/>
        <v>0</v>
      </c>
      <c r="AF14138" s="3"/>
      <c r="AG14138" t="s">
        <v>1837</v>
      </c>
      <c r="AH14138" s="9" t="s">
        <v>4613</v>
      </c>
    </row>
    <row r="14139" spans="1:34" ht="10.95" customHeight="1" outlineLevel="1" x14ac:dyDescent="0.25">
      <c r="A14139" t="s">
        <v>1205</v>
      </c>
      <c r="C14139" s="3" t="s">
        <v>12986</v>
      </c>
      <c r="D14139" s="3">
        <v>548</v>
      </c>
      <c r="E14139" s="9">
        <v>1979</v>
      </c>
      <c r="F14139" s="7" t="s">
        <v>70</v>
      </c>
      <c r="G14139" s="7" t="s">
        <v>5401</v>
      </c>
      <c r="H14139" s="8" t="s">
        <v>1158</v>
      </c>
      <c r="I14139" s="8" t="s">
        <v>17942</v>
      </c>
      <c r="J14139" s="19">
        <v>6</v>
      </c>
      <c r="K14139" s="19" t="s">
        <v>20093</v>
      </c>
      <c r="L14139" s="11"/>
      <c r="M14139" s="11"/>
      <c r="N14139" s="24"/>
      <c r="P14139" s="32"/>
      <c r="T14139" s="19"/>
      <c r="U14139" s="3">
        <v>565</v>
      </c>
      <c r="X14139" t="str">
        <f t="shared" si="858"/>
        <v/>
      </c>
      <c r="Z14139" t="str">
        <f t="shared" si="859"/>
        <v/>
      </c>
      <c r="AB14139" s="9"/>
      <c r="AC14139" t="s">
        <v>1158</v>
      </c>
      <c r="AD14139">
        <f t="shared" si="861"/>
        <v>0</v>
      </c>
      <c r="AF14139" s="3"/>
      <c r="AG14139" t="s">
        <v>1837</v>
      </c>
      <c r="AH14139" s="9" t="s">
        <v>4613</v>
      </c>
    </row>
    <row r="14140" spans="1:34" ht="10.95" customHeight="1" outlineLevel="1" x14ac:dyDescent="0.25">
      <c r="A14140" t="s">
        <v>1205</v>
      </c>
      <c r="C14140" s="3" t="s">
        <v>12986</v>
      </c>
      <c r="D14140" s="3">
        <v>549</v>
      </c>
      <c r="E14140" s="9">
        <v>1979</v>
      </c>
      <c r="F14140" s="7" t="s">
        <v>1779</v>
      </c>
      <c r="G14140" s="7" t="s">
        <v>5401</v>
      </c>
      <c r="H14140" s="8" t="s">
        <v>1158</v>
      </c>
      <c r="I14140" s="8" t="s">
        <v>17942</v>
      </c>
      <c r="J14140" s="19">
        <v>6</v>
      </c>
      <c r="K14140" s="19" t="s">
        <v>7738</v>
      </c>
      <c r="L14140" s="11"/>
      <c r="M14140" s="11"/>
      <c r="N14140" s="24"/>
      <c r="P14140" s="32"/>
      <c r="T14140" s="19"/>
      <c r="U14140" s="3">
        <v>566</v>
      </c>
      <c r="X14140" t="str">
        <f t="shared" si="858"/>
        <v/>
      </c>
      <c r="Z14140" t="str">
        <f t="shared" si="859"/>
        <v/>
      </c>
      <c r="AB14140" s="9"/>
      <c r="AC14140" t="s">
        <v>1158</v>
      </c>
      <c r="AD14140">
        <f t="shared" si="861"/>
        <v>0</v>
      </c>
      <c r="AF14140" s="3"/>
      <c r="AG14140" t="s">
        <v>1837</v>
      </c>
      <c r="AH14140" s="9" t="s">
        <v>4925</v>
      </c>
    </row>
    <row r="14141" spans="1:34" ht="10.95" customHeight="1" outlineLevel="1" x14ac:dyDescent="0.25">
      <c r="A14141" t="s">
        <v>1205</v>
      </c>
      <c r="C14141" s="3" t="s">
        <v>12986</v>
      </c>
      <c r="D14141" s="3">
        <v>550</v>
      </c>
      <c r="E14141" s="9">
        <v>1979</v>
      </c>
      <c r="F14141" s="7" t="s">
        <v>5855</v>
      </c>
      <c r="G14141" s="7" t="s">
        <v>5401</v>
      </c>
      <c r="H14141" s="8" t="s">
        <v>1158</v>
      </c>
      <c r="I14141" s="8" t="s">
        <v>17942</v>
      </c>
      <c r="J14141" s="19">
        <v>6</v>
      </c>
      <c r="K14141" s="19" t="s">
        <v>7738</v>
      </c>
      <c r="L14141" s="11"/>
      <c r="M14141" s="11"/>
      <c r="N14141" s="24"/>
      <c r="P14141" s="32"/>
      <c r="T14141" s="19"/>
      <c r="U14141" s="3">
        <v>567</v>
      </c>
      <c r="X14141" t="str">
        <f t="shared" si="858"/>
        <v/>
      </c>
      <c r="Z14141" t="str">
        <f t="shared" si="859"/>
        <v/>
      </c>
      <c r="AB14141" s="9"/>
      <c r="AC14141" t="s">
        <v>1158</v>
      </c>
      <c r="AD14141">
        <f t="shared" si="861"/>
        <v>0</v>
      </c>
      <c r="AF14141" s="3"/>
      <c r="AG14141" t="s">
        <v>1837</v>
      </c>
      <c r="AH14141" s="9" t="s">
        <v>4925</v>
      </c>
    </row>
    <row r="14142" spans="1:34" ht="10.95" customHeight="1" outlineLevel="1" x14ac:dyDescent="0.25">
      <c r="A14142" t="s">
        <v>1205</v>
      </c>
      <c r="C14142" s="3" t="s">
        <v>12986</v>
      </c>
      <c r="D14142" s="3" t="s">
        <v>17943</v>
      </c>
      <c r="E14142" s="9">
        <v>1979</v>
      </c>
      <c r="F14142" s="7" t="s">
        <v>17671</v>
      </c>
      <c r="G14142" s="7" t="s">
        <v>5401</v>
      </c>
      <c r="H14142" s="8" t="s">
        <v>1158</v>
      </c>
      <c r="I14142" s="8" t="s">
        <v>11489</v>
      </c>
      <c r="J14142" s="19">
        <v>6</v>
      </c>
      <c r="K14142" s="19" t="s">
        <v>7736</v>
      </c>
      <c r="L14142" s="11">
        <v>2.7</v>
      </c>
      <c r="M14142" s="11"/>
      <c r="N14142" s="24"/>
      <c r="P14142" s="32"/>
      <c r="T14142" s="19"/>
      <c r="U14142" s="3"/>
      <c r="X14142" t="str">
        <f t="shared" si="858"/>
        <v/>
      </c>
      <c r="Z14142">
        <f t="shared" si="859"/>
        <v>1</v>
      </c>
      <c r="AB14142" s="9"/>
      <c r="AC14142" t="s">
        <v>1158</v>
      </c>
      <c r="AD14142">
        <f t="shared" si="861"/>
        <v>0</v>
      </c>
      <c r="AF14142" s="3"/>
      <c r="AH14142" s="9"/>
    </row>
    <row r="14143" spans="1:34" ht="10.95" customHeight="1" outlineLevel="1" x14ac:dyDescent="0.25">
      <c r="A14143" t="s">
        <v>1205</v>
      </c>
      <c r="C14143" s="3" t="s">
        <v>12986</v>
      </c>
      <c r="D14143" s="3">
        <v>568</v>
      </c>
      <c r="E14143" s="9">
        <v>1979</v>
      </c>
      <c r="F14143" s="7" t="s">
        <v>17853</v>
      </c>
      <c r="G14143" s="7" t="s">
        <v>5401</v>
      </c>
      <c r="H14143" s="8" t="s">
        <v>17934</v>
      </c>
      <c r="I14143" s="8" t="s">
        <v>17944</v>
      </c>
      <c r="J14143" s="19">
        <v>5</v>
      </c>
      <c r="K14143" s="19" t="s">
        <v>7738</v>
      </c>
      <c r="L14143" s="11"/>
      <c r="M14143" s="11"/>
      <c r="N14143" s="24"/>
      <c r="P14143" s="32"/>
      <c r="T14143" s="19"/>
      <c r="U14143" s="3"/>
      <c r="X14143" t="str">
        <f t="shared" si="858"/>
        <v/>
      </c>
      <c r="Z14143" t="str">
        <f t="shared" si="859"/>
        <v/>
      </c>
      <c r="AB14143" s="9"/>
      <c r="AC14143" t="s">
        <v>17934</v>
      </c>
      <c r="AD14143">
        <f t="shared" si="861"/>
        <v>0</v>
      </c>
      <c r="AF14143" s="3"/>
      <c r="AH14143" s="9"/>
    </row>
    <row r="14144" spans="1:34" ht="10.95" customHeight="1" outlineLevel="1" x14ac:dyDescent="0.25">
      <c r="A14144" t="s">
        <v>1205</v>
      </c>
      <c r="C14144" s="3" t="s">
        <v>12986</v>
      </c>
      <c r="D14144" s="3" t="s">
        <v>17945</v>
      </c>
      <c r="E14144" s="9">
        <v>1980</v>
      </c>
      <c r="F14144" s="7" t="s">
        <v>755</v>
      </c>
      <c r="G14144" s="7" t="s">
        <v>5401</v>
      </c>
      <c r="H14144" s="8" t="s">
        <v>1158</v>
      </c>
      <c r="I14144" s="8" t="s">
        <v>11862</v>
      </c>
      <c r="J14144" s="19">
        <v>6</v>
      </c>
      <c r="K14144" s="19" t="s">
        <v>7738</v>
      </c>
      <c r="L14144" s="11"/>
      <c r="M14144" s="11"/>
      <c r="N14144" s="24"/>
      <c r="P14144" s="32"/>
      <c r="T14144" s="19"/>
      <c r="U14144" s="3" t="s">
        <v>5636</v>
      </c>
      <c r="X14144" t="str">
        <f t="shared" si="858"/>
        <v/>
      </c>
      <c r="Z14144">
        <f t="shared" si="859"/>
        <v>1</v>
      </c>
      <c r="AB14144" s="9"/>
      <c r="AC14144" t="s">
        <v>1158</v>
      </c>
      <c r="AD14144">
        <f t="shared" si="861"/>
        <v>0</v>
      </c>
      <c r="AF14144" s="3"/>
      <c r="AG14144" t="s">
        <v>1837</v>
      </c>
      <c r="AH14144" s="9" t="s">
        <v>4925</v>
      </c>
    </row>
    <row r="14145" spans="1:34" ht="10.95" customHeight="1" outlineLevel="1" x14ac:dyDescent="0.25">
      <c r="A14145" t="s">
        <v>1205</v>
      </c>
      <c r="C14145" s="3" t="s">
        <v>12986</v>
      </c>
      <c r="D14145" s="3">
        <v>603</v>
      </c>
      <c r="E14145" s="9">
        <v>1980</v>
      </c>
      <c r="F14145" s="7" t="s">
        <v>5141</v>
      </c>
      <c r="G14145" s="7" t="s">
        <v>5401</v>
      </c>
      <c r="H14145" s="8" t="s">
        <v>1158</v>
      </c>
      <c r="I14145" s="8" t="s">
        <v>17946</v>
      </c>
      <c r="J14145" s="19">
        <v>6</v>
      </c>
      <c r="K14145" s="19" t="s">
        <v>7736</v>
      </c>
      <c r="L14145" s="11">
        <v>1.5</v>
      </c>
      <c r="M14145" s="11"/>
      <c r="N14145" s="24"/>
      <c r="P14145" s="32"/>
      <c r="T14145" s="19"/>
      <c r="U14145" s="3">
        <v>611</v>
      </c>
      <c r="X14145" t="str">
        <f t="shared" si="858"/>
        <v/>
      </c>
      <c r="Z14145" t="str">
        <f t="shared" si="859"/>
        <v/>
      </c>
      <c r="AB14145" s="9"/>
      <c r="AC14145" t="s">
        <v>1158</v>
      </c>
      <c r="AD14145">
        <f t="shared" si="861"/>
        <v>0</v>
      </c>
      <c r="AF14145" s="3"/>
      <c r="AG14145" t="s">
        <v>1837</v>
      </c>
      <c r="AH14145" s="9" t="s">
        <v>4613</v>
      </c>
    </row>
    <row r="14146" spans="1:34" ht="10.95" customHeight="1" outlineLevel="1" x14ac:dyDescent="0.25">
      <c r="A14146" t="s">
        <v>1205</v>
      </c>
      <c r="C14146" s="3" t="s">
        <v>12986</v>
      </c>
      <c r="D14146" s="3">
        <v>604</v>
      </c>
      <c r="E14146" s="9">
        <v>1980</v>
      </c>
      <c r="F14146" s="7" t="s">
        <v>3424</v>
      </c>
      <c r="G14146" s="7" t="s">
        <v>5401</v>
      </c>
      <c r="H14146" s="8" t="s">
        <v>1158</v>
      </c>
      <c r="I14146" s="8" t="s">
        <v>17946</v>
      </c>
      <c r="J14146" s="19">
        <v>6</v>
      </c>
      <c r="K14146" s="19" t="s">
        <v>7736</v>
      </c>
      <c r="L14146" s="11">
        <v>1.5</v>
      </c>
      <c r="M14146" s="11"/>
      <c r="N14146" s="24"/>
      <c r="P14146" s="32"/>
      <c r="T14146" s="19"/>
      <c r="U14146" s="3">
        <v>612</v>
      </c>
      <c r="X14146" t="str">
        <f t="shared" ref="X14146:X14209" si="862">IF(COUNTIF(F14146,"*fdc*"),1,"")</f>
        <v/>
      </c>
      <c r="Z14146" t="str">
        <f t="shared" ref="Z14146:Z14209" si="863">IF(COUNTIF(F14146,"*s/s*"),1,"")</f>
        <v/>
      </c>
      <c r="AB14146" s="9"/>
      <c r="AC14146" t="s">
        <v>1158</v>
      </c>
      <c r="AD14146">
        <f t="shared" si="861"/>
        <v>0</v>
      </c>
      <c r="AF14146" s="3"/>
      <c r="AG14146" t="s">
        <v>1837</v>
      </c>
      <c r="AH14146" s="9" t="s">
        <v>4613</v>
      </c>
    </row>
    <row r="14147" spans="1:34" ht="10.95" customHeight="1" outlineLevel="1" x14ac:dyDescent="0.25">
      <c r="A14147" t="s">
        <v>1205</v>
      </c>
      <c r="C14147" s="3" t="s">
        <v>12986</v>
      </c>
      <c r="D14147" s="3">
        <v>605</v>
      </c>
      <c r="E14147" s="9">
        <v>1980</v>
      </c>
      <c r="F14147" s="7" t="s">
        <v>6317</v>
      </c>
      <c r="G14147" s="7" t="s">
        <v>5401</v>
      </c>
      <c r="H14147" s="8" t="s">
        <v>1158</v>
      </c>
      <c r="I14147" s="8" t="s">
        <v>17946</v>
      </c>
      <c r="J14147" s="19">
        <v>6</v>
      </c>
      <c r="K14147" s="19" t="s">
        <v>7736</v>
      </c>
      <c r="L14147" s="11">
        <v>1.5</v>
      </c>
      <c r="M14147" s="11"/>
      <c r="N14147" s="24"/>
      <c r="P14147" s="32"/>
      <c r="T14147" s="19"/>
      <c r="U14147" s="3">
        <v>613</v>
      </c>
      <c r="X14147" t="str">
        <f t="shared" si="862"/>
        <v/>
      </c>
      <c r="Z14147" t="str">
        <f t="shared" si="863"/>
        <v/>
      </c>
      <c r="AB14147" s="9"/>
      <c r="AC14147" t="s">
        <v>1158</v>
      </c>
      <c r="AD14147">
        <f t="shared" si="861"/>
        <v>0</v>
      </c>
      <c r="AF14147" s="3"/>
      <c r="AG14147" t="s">
        <v>1837</v>
      </c>
      <c r="AH14147" s="9" t="s">
        <v>4613</v>
      </c>
    </row>
    <row r="14148" spans="1:34" ht="10.95" customHeight="1" outlineLevel="1" x14ac:dyDescent="0.25">
      <c r="A14148" t="s">
        <v>1205</v>
      </c>
      <c r="C14148" s="3" t="s">
        <v>12986</v>
      </c>
      <c r="D14148" s="3">
        <v>606</v>
      </c>
      <c r="E14148" s="9">
        <v>1980</v>
      </c>
      <c r="F14148" s="7" t="s">
        <v>6023</v>
      </c>
      <c r="G14148" s="7" t="s">
        <v>5401</v>
      </c>
      <c r="H14148" s="8" t="s">
        <v>1158</v>
      </c>
      <c r="I14148" s="8" t="s">
        <v>17946</v>
      </c>
      <c r="J14148" s="19">
        <v>6</v>
      </c>
      <c r="K14148" s="19" t="s">
        <v>7736</v>
      </c>
      <c r="L14148" s="11">
        <v>1.5</v>
      </c>
      <c r="M14148" s="11"/>
      <c r="N14148" s="24"/>
      <c r="P14148" s="32"/>
      <c r="T14148" s="19"/>
      <c r="U14148" s="3">
        <v>614</v>
      </c>
      <c r="X14148" t="str">
        <f t="shared" si="862"/>
        <v/>
      </c>
      <c r="Z14148" t="str">
        <f t="shared" si="863"/>
        <v/>
      </c>
      <c r="AB14148" s="9"/>
      <c r="AC14148" t="s">
        <v>1158</v>
      </c>
      <c r="AD14148">
        <f t="shared" si="861"/>
        <v>0</v>
      </c>
      <c r="AF14148" s="3"/>
      <c r="AG14148" t="s">
        <v>1837</v>
      </c>
      <c r="AH14148" s="9" t="s">
        <v>4613</v>
      </c>
    </row>
    <row r="14149" spans="1:34" ht="10.95" customHeight="1" outlineLevel="1" x14ac:dyDescent="0.25">
      <c r="A14149" t="s">
        <v>1205</v>
      </c>
      <c r="C14149" s="3" t="s">
        <v>12986</v>
      </c>
      <c r="D14149" s="3" t="s">
        <v>17947</v>
      </c>
      <c r="E14149" s="9">
        <v>1980</v>
      </c>
      <c r="F14149" s="7" t="s">
        <v>755</v>
      </c>
      <c r="G14149" s="7" t="s">
        <v>5401</v>
      </c>
      <c r="H14149" s="8" t="s">
        <v>1158</v>
      </c>
      <c r="I14149" s="8" t="s">
        <v>17946</v>
      </c>
      <c r="J14149" s="19">
        <v>6</v>
      </c>
      <c r="K14149" s="19" t="s">
        <v>7736</v>
      </c>
      <c r="L14149" s="11">
        <v>3</v>
      </c>
      <c r="M14149" s="11"/>
      <c r="N14149" s="24"/>
      <c r="P14149" s="32"/>
      <c r="T14149" s="19"/>
      <c r="U14149" s="3" t="s">
        <v>2976</v>
      </c>
      <c r="X14149" t="str">
        <f t="shared" si="862"/>
        <v/>
      </c>
      <c r="Z14149">
        <f t="shared" si="863"/>
        <v>1</v>
      </c>
      <c r="AB14149" s="9"/>
      <c r="AC14149" t="s">
        <v>1158</v>
      </c>
      <c r="AD14149">
        <f t="shared" si="861"/>
        <v>0</v>
      </c>
      <c r="AF14149" s="3"/>
      <c r="AG14149" t="s">
        <v>1837</v>
      </c>
      <c r="AH14149" s="9" t="s">
        <v>4925</v>
      </c>
    </row>
    <row r="14150" spans="1:34" ht="10.95" customHeight="1" outlineLevel="1" collapsed="1" x14ac:dyDescent="0.25">
      <c r="A14150" t="s">
        <v>1205</v>
      </c>
      <c r="C14150" s="3" t="s">
        <v>12986</v>
      </c>
      <c r="D14150" s="3">
        <v>637</v>
      </c>
      <c r="E14150" s="9">
        <v>1982</v>
      </c>
      <c r="F14150" s="7" t="s">
        <v>6023</v>
      </c>
      <c r="G14150" s="7" t="s">
        <v>5401</v>
      </c>
      <c r="H14150" s="8" t="s">
        <v>17949</v>
      </c>
      <c r="I14150" s="8" t="s">
        <v>17948</v>
      </c>
      <c r="J14150" s="19">
        <v>5</v>
      </c>
      <c r="K14150" s="19" t="s">
        <v>7738</v>
      </c>
      <c r="L14150" s="11"/>
      <c r="M14150" s="11"/>
      <c r="N14150" s="24"/>
      <c r="P14150" s="32"/>
      <c r="T14150" s="19"/>
      <c r="U14150" s="3"/>
      <c r="X14150" t="str">
        <f t="shared" si="862"/>
        <v/>
      </c>
      <c r="Z14150" t="str">
        <f t="shared" si="863"/>
        <v/>
      </c>
      <c r="AB14150" s="9"/>
      <c r="AC14150" t="s">
        <v>17949</v>
      </c>
      <c r="AD14150">
        <f t="shared" si="861"/>
        <v>0</v>
      </c>
      <c r="AF14150" s="3"/>
      <c r="AH14150" s="9"/>
    </row>
    <row r="14151" spans="1:34" ht="10.95" customHeight="1" outlineLevel="1" x14ac:dyDescent="0.25">
      <c r="A14151" t="s">
        <v>1205</v>
      </c>
      <c r="C14151" s="3" t="s">
        <v>12986</v>
      </c>
      <c r="D14151" s="3">
        <v>650</v>
      </c>
      <c r="E14151" s="9">
        <v>1982</v>
      </c>
      <c r="F14151" s="7" t="s">
        <v>3424</v>
      </c>
      <c r="G14151" s="7" t="s">
        <v>5401</v>
      </c>
      <c r="H14151" s="8" t="s">
        <v>17872</v>
      </c>
      <c r="I14151" s="8" t="s">
        <v>17950</v>
      </c>
      <c r="J14151" s="19">
        <v>5</v>
      </c>
      <c r="K14151" s="19" t="s">
        <v>7736</v>
      </c>
      <c r="L14151" s="11">
        <v>0.6</v>
      </c>
      <c r="M14151" s="11"/>
      <c r="N14151" s="24"/>
      <c r="P14151" s="32"/>
      <c r="T14151" s="19"/>
      <c r="U14151" s="3"/>
      <c r="X14151" t="str">
        <f t="shared" si="862"/>
        <v/>
      </c>
      <c r="Z14151" t="str">
        <f t="shared" si="863"/>
        <v/>
      </c>
      <c r="AB14151" s="9"/>
      <c r="AC14151" t="s">
        <v>17872</v>
      </c>
      <c r="AD14151">
        <f t="shared" si="861"/>
        <v>0</v>
      </c>
      <c r="AF14151" s="3"/>
      <c r="AH14151" s="9"/>
    </row>
    <row r="14152" spans="1:34" ht="10.95" customHeight="1" outlineLevel="1" x14ac:dyDescent="0.25">
      <c r="A14152" t="s">
        <v>1205</v>
      </c>
      <c r="C14152" s="3" t="s">
        <v>12986</v>
      </c>
      <c r="D14152" s="3">
        <v>651</v>
      </c>
      <c r="E14152" s="9">
        <v>1982</v>
      </c>
      <c r="F14152" s="7" t="s">
        <v>1349</v>
      </c>
      <c r="G14152" s="7" t="s">
        <v>5401</v>
      </c>
      <c r="H14152" s="8" t="s">
        <v>17872</v>
      </c>
      <c r="I14152" s="8" t="s">
        <v>17950</v>
      </c>
      <c r="J14152" s="19">
        <v>5</v>
      </c>
      <c r="K14152" s="19" t="s">
        <v>7736</v>
      </c>
      <c r="L14152" s="11">
        <v>0.6</v>
      </c>
      <c r="M14152" s="11"/>
      <c r="N14152" s="24"/>
      <c r="P14152" s="32"/>
      <c r="T14152" s="19"/>
      <c r="U14152" s="3"/>
      <c r="X14152" t="str">
        <f t="shared" si="862"/>
        <v/>
      </c>
      <c r="Z14152" t="str">
        <f t="shared" si="863"/>
        <v/>
      </c>
      <c r="AB14152" s="9"/>
      <c r="AC14152" t="s">
        <v>17872</v>
      </c>
      <c r="AD14152">
        <f t="shared" si="861"/>
        <v>0</v>
      </c>
      <c r="AF14152" s="3"/>
      <c r="AH14152" s="9"/>
    </row>
    <row r="14153" spans="1:34" ht="10.95" customHeight="1" outlineLevel="1" x14ac:dyDescent="0.25">
      <c r="A14153" t="s">
        <v>1205</v>
      </c>
      <c r="C14153" s="3" t="s">
        <v>12986</v>
      </c>
      <c r="D14153" s="3">
        <v>652</v>
      </c>
      <c r="E14153" s="9">
        <v>1982</v>
      </c>
      <c r="F14153" s="7" t="s">
        <v>67</v>
      </c>
      <c r="G14153" s="7" t="s">
        <v>5401</v>
      </c>
      <c r="H14153" s="8" t="s">
        <v>17872</v>
      </c>
      <c r="I14153" s="8" t="s">
        <v>17950</v>
      </c>
      <c r="J14153" s="19">
        <v>3</v>
      </c>
      <c r="K14153" s="19" t="s">
        <v>7736</v>
      </c>
      <c r="L14153" s="11">
        <v>0.6</v>
      </c>
      <c r="M14153" s="11"/>
      <c r="N14153" s="24"/>
      <c r="P14153" s="32"/>
      <c r="T14153" s="19"/>
      <c r="U14153" s="3"/>
      <c r="X14153" t="str">
        <f t="shared" si="862"/>
        <v/>
      </c>
      <c r="Z14153" t="str">
        <f t="shared" si="863"/>
        <v/>
      </c>
      <c r="AB14153" s="9"/>
      <c r="AC14153" t="s">
        <v>17872</v>
      </c>
      <c r="AD14153">
        <f t="shared" si="861"/>
        <v>0</v>
      </c>
      <c r="AF14153" s="3"/>
      <c r="AH14153" s="9"/>
    </row>
    <row r="14154" spans="1:34" ht="10.95" customHeight="1" outlineLevel="1" x14ac:dyDescent="0.25">
      <c r="A14154" t="s">
        <v>1205</v>
      </c>
      <c r="C14154" s="3" t="s">
        <v>12986</v>
      </c>
      <c r="D14154" s="3">
        <v>654</v>
      </c>
      <c r="E14154" s="9">
        <v>1982</v>
      </c>
      <c r="F14154" s="7" t="s">
        <v>5243</v>
      </c>
      <c r="G14154" s="7" t="s">
        <v>5401</v>
      </c>
      <c r="H14154" s="8" t="s">
        <v>15512</v>
      </c>
      <c r="I14154" s="8" t="s">
        <v>7601</v>
      </c>
      <c r="J14154" s="19">
        <v>5</v>
      </c>
      <c r="K14154" s="19" t="s">
        <v>7736</v>
      </c>
      <c r="L14154" s="11">
        <v>0.55000000000000004</v>
      </c>
      <c r="M14154" s="11"/>
      <c r="N14154" s="24"/>
      <c r="P14154" s="32"/>
      <c r="T14154" s="19"/>
      <c r="U14154" s="3"/>
      <c r="X14154" t="str">
        <f t="shared" si="862"/>
        <v/>
      </c>
      <c r="Z14154" t="str">
        <f t="shared" si="863"/>
        <v/>
      </c>
      <c r="AB14154" s="9"/>
      <c r="AC14154" t="s">
        <v>15512</v>
      </c>
      <c r="AD14154">
        <f t="shared" si="861"/>
        <v>0</v>
      </c>
      <c r="AF14154" s="3"/>
      <c r="AH14154" s="9"/>
    </row>
    <row r="14155" spans="1:34" ht="10.95" customHeight="1" outlineLevel="1" collapsed="1" x14ac:dyDescent="0.25">
      <c r="A14155" t="s">
        <v>1205</v>
      </c>
      <c r="C14155" s="3" t="s">
        <v>12986</v>
      </c>
      <c r="D14155" s="3">
        <v>655</v>
      </c>
      <c r="E14155" s="9">
        <v>1982</v>
      </c>
      <c r="F14155" s="7" t="s">
        <v>1349</v>
      </c>
      <c r="G14155" s="7" t="s">
        <v>5401</v>
      </c>
      <c r="H14155" s="8" t="s">
        <v>15512</v>
      </c>
      <c r="I14155" s="8" t="s">
        <v>7601</v>
      </c>
      <c r="J14155" s="19">
        <v>5</v>
      </c>
      <c r="K14155" s="19" t="s">
        <v>7736</v>
      </c>
      <c r="L14155" s="11">
        <v>0.55000000000000004</v>
      </c>
      <c r="M14155" s="11"/>
      <c r="N14155" s="24"/>
      <c r="P14155" s="32"/>
      <c r="T14155" s="19"/>
      <c r="U14155" s="3"/>
      <c r="X14155" t="str">
        <f t="shared" si="862"/>
        <v/>
      </c>
      <c r="Z14155" t="str">
        <f t="shared" si="863"/>
        <v/>
      </c>
      <c r="AB14155" s="9"/>
      <c r="AC14155" t="s">
        <v>15512</v>
      </c>
      <c r="AD14155">
        <f t="shared" si="861"/>
        <v>0</v>
      </c>
      <c r="AF14155" s="3"/>
      <c r="AH14155" s="9"/>
    </row>
    <row r="14156" spans="1:34" ht="10.95" customHeight="1" outlineLevel="1" x14ac:dyDescent="0.25">
      <c r="A14156" t="s">
        <v>1205</v>
      </c>
      <c r="C14156" s="3" t="s">
        <v>12986</v>
      </c>
      <c r="D14156" s="3">
        <v>656</v>
      </c>
      <c r="E14156" s="9">
        <v>1982</v>
      </c>
      <c r="F14156" s="7" t="s">
        <v>67</v>
      </c>
      <c r="G14156" s="7" t="s">
        <v>5401</v>
      </c>
      <c r="H14156" s="8" t="s">
        <v>15512</v>
      </c>
      <c r="I14156" s="8" t="s">
        <v>7601</v>
      </c>
      <c r="J14156" s="19">
        <v>5</v>
      </c>
      <c r="K14156" s="19" t="s">
        <v>7736</v>
      </c>
      <c r="L14156" s="11">
        <v>0.55000000000000004</v>
      </c>
      <c r="M14156" s="11"/>
      <c r="N14156" s="24"/>
      <c r="P14156" s="32"/>
      <c r="T14156" s="19"/>
      <c r="U14156" s="3"/>
      <c r="X14156" t="str">
        <f t="shared" si="862"/>
        <v/>
      </c>
      <c r="Z14156" t="str">
        <f t="shared" si="863"/>
        <v/>
      </c>
      <c r="AB14156" s="9"/>
      <c r="AC14156" t="s">
        <v>15512</v>
      </c>
      <c r="AD14156">
        <f t="shared" si="861"/>
        <v>0</v>
      </c>
      <c r="AF14156" s="3"/>
      <c r="AH14156" s="9"/>
    </row>
    <row r="14157" spans="1:34" ht="10.95" customHeight="1" outlineLevel="1" x14ac:dyDescent="0.25">
      <c r="A14157" t="s">
        <v>1205</v>
      </c>
      <c r="C14157" s="3" t="s">
        <v>12986</v>
      </c>
      <c r="D14157" s="3">
        <v>657</v>
      </c>
      <c r="E14157" s="9">
        <v>1982</v>
      </c>
      <c r="F14157" s="7" t="s">
        <v>6023</v>
      </c>
      <c r="G14157" s="7" t="s">
        <v>5401</v>
      </c>
      <c r="H14157" s="8" t="s">
        <v>15512</v>
      </c>
      <c r="I14157" s="8" t="s">
        <v>7601</v>
      </c>
      <c r="J14157" s="19">
        <v>3</v>
      </c>
      <c r="K14157" s="19" t="s">
        <v>7736</v>
      </c>
      <c r="L14157" s="11">
        <v>0.55000000000000004</v>
      </c>
      <c r="M14157" s="11"/>
      <c r="N14157" s="24"/>
      <c r="P14157" s="32"/>
      <c r="T14157" s="19"/>
      <c r="U14157" s="3"/>
      <c r="X14157" t="str">
        <f t="shared" si="862"/>
        <v/>
      </c>
      <c r="Z14157" t="str">
        <f t="shared" si="863"/>
        <v/>
      </c>
      <c r="AB14157" s="9"/>
      <c r="AC14157" t="s">
        <v>15512</v>
      </c>
      <c r="AD14157">
        <f t="shared" si="861"/>
        <v>0</v>
      </c>
      <c r="AF14157" s="3"/>
      <c r="AH14157" s="9"/>
    </row>
    <row r="14158" spans="1:34" ht="10.95" customHeight="1" outlineLevel="1" x14ac:dyDescent="0.25">
      <c r="A14158" t="s">
        <v>1205</v>
      </c>
      <c r="C14158" s="3" t="s">
        <v>12986</v>
      </c>
      <c r="D14158" s="3">
        <v>662</v>
      </c>
      <c r="E14158" s="9">
        <v>1983</v>
      </c>
      <c r="F14158" s="7" t="s">
        <v>5243</v>
      </c>
      <c r="G14158" s="7" t="s">
        <v>5401</v>
      </c>
      <c r="H14158" s="8" t="s">
        <v>1158</v>
      </c>
      <c r="I14158" s="8" t="s">
        <v>8258</v>
      </c>
      <c r="J14158" s="19">
        <v>6</v>
      </c>
      <c r="K14158" s="19" t="s">
        <v>7738</v>
      </c>
      <c r="L14158" s="11"/>
      <c r="M14158" s="11"/>
      <c r="N14158" s="24"/>
      <c r="P14158" s="32"/>
      <c r="T14158" s="19"/>
      <c r="U14158" s="3"/>
      <c r="X14158" t="str">
        <f t="shared" si="862"/>
        <v/>
      </c>
      <c r="Z14158" t="str">
        <f t="shared" si="863"/>
        <v/>
      </c>
      <c r="AB14158" s="9"/>
      <c r="AC14158" t="s">
        <v>1158</v>
      </c>
      <c r="AD14158">
        <f t="shared" si="861"/>
        <v>0</v>
      </c>
      <c r="AF14158" s="3"/>
      <c r="AH14158" s="9"/>
    </row>
    <row r="14159" spans="1:34" ht="10.95" customHeight="1" outlineLevel="1" x14ac:dyDescent="0.25">
      <c r="A14159" t="s">
        <v>1205</v>
      </c>
      <c r="C14159" s="3" t="s">
        <v>12986</v>
      </c>
      <c r="D14159" s="3">
        <v>669</v>
      </c>
      <c r="E14159" s="9">
        <v>1983</v>
      </c>
      <c r="F14159" s="7" t="s">
        <v>6317</v>
      </c>
      <c r="G14159" s="7" t="s">
        <v>5401</v>
      </c>
      <c r="H14159" s="8" t="s">
        <v>1158</v>
      </c>
      <c r="I14159" s="8" t="s">
        <v>17951</v>
      </c>
      <c r="J14159" s="19">
        <v>6</v>
      </c>
      <c r="K14159" s="19" t="s">
        <v>7736</v>
      </c>
      <c r="L14159" s="11">
        <v>1.1000000000000001</v>
      </c>
      <c r="M14159" s="11"/>
      <c r="N14159" s="24"/>
      <c r="P14159" s="32"/>
      <c r="T14159" s="19"/>
      <c r="U14159" s="3">
        <v>677</v>
      </c>
      <c r="X14159" t="str">
        <f t="shared" si="862"/>
        <v/>
      </c>
      <c r="Z14159" t="str">
        <f t="shared" si="863"/>
        <v/>
      </c>
      <c r="AB14159" s="9"/>
      <c r="AC14159" t="s">
        <v>1158</v>
      </c>
      <c r="AD14159">
        <f t="shared" si="861"/>
        <v>0</v>
      </c>
      <c r="AF14159" s="3"/>
      <c r="AG14159" t="s">
        <v>1837</v>
      </c>
      <c r="AH14159" s="9" t="s">
        <v>4613</v>
      </c>
    </row>
    <row r="14160" spans="1:34" ht="10.95" customHeight="1" outlineLevel="1" x14ac:dyDescent="0.25">
      <c r="A14160" t="s">
        <v>1205</v>
      </c>
      <c r="C14160" s="3" t="s">
        <v>12986</v>
      </c>
      <c r="D14160" s="3">
        <v>670</v>
      </c>
      <c r="E14160" s="9">
        <v>1983</v>
      </c>
      <c r="F14160" s="7" t="s">
        <v>6023</v>
      </c>
      <c r="G14160" s="7" t="s">
        <v>5401</v>
      </c>
      <c r="H14160" s="8" t="s">
        <v>1158</v>
      </c>
      <c r="I14160" s="8" t="s">
        <v>17951</v>
      </c>
      <c r="J14160" s="19">
        <v>6</v>
      </c>
      <c r="K14160" s="19" t="s">
        <v>7736</v>
      </c>
      <c r="L14160" s="11">
        <v>1.1000000000000001</v>
      </c>
      <c r="M14160" s="11"/>
      <c r="N14160" s="24"/>
      <c r="P14160" s="32"/>
      <c r="T14160" s="19"/>
      <c r="U14160" s="3"/>
      <c r="X14160" t="str">
        <f t="shared" si="862"/>
        <v/>
      </c>
      <c r="Z14160" t="str">
        <f t="shared" si="863"/>
        <v/>
      </c>
      <c r="AB14160" s="9"/>
      <c r="AC14160" t="s">
        <v>1158</v>
      </c>
      <c r="AD14160">
        <f t="shared" ref="AD14160:AD14193" si="864">COUNTIF(H14160,"*Fuji*")</f>
        <v>0</v>
      </c>
      <c r="AF14160" s="3"/>
      <c r="AH14160" s="9"/>
    </row>
    <row r="14161" spans="1:34" ht="10.95" customHeight="1" outlineLevel="1" x14ac:dyDescent="0.25">
      <c r="A14161" t="s">
        <v>1205</v>
      </c>
      <c r="C14161" s="3" t="s">
        <v>12986</v>
      </c>
      <c r="D14161" s="3">
        <v>707</v>
      </c>
      <c r="E14161" s="9">
        <v>1984</v>
      </c>
      <c r="F14161" s="7" t="s">
        <v>1643</v>
      </c>
      <c r="G14161" s="7" t="s">
        <v>5401</v>
      </c>
      <c r="H14161" s="8" t="s">
        <v>17952</v>
      </c>
      <c r="I14161" s="8" t="s">
        <v>17952</v>
      </c>
      <c r="J14161" s="19">
        <v>5</v>
      </c>
      <c r="K14161" s="19" t="s">
        <v>7736</v>
      </c>
      <c r="L14161" s="11">
        <v>0.95</v>
      </c>
      <c r="M14161" s="11"/>
      <c r="N14161" s="24"/>
      <c r="P14161" s="32"/>
      <c r="T14161" s="19"/>
      <c r="U14161" s="3"/>
      <c r="X14161" t="str">
        <f t="shared" si="862"/>
        <v/>
      </c>
      <c r="Z14161" t="str">
        <f t="shared" si="863"/>
        <v/>
      </c>
      <c r="AB14161" s="9"/>
      <c r="AC14161" t="s">
        <v>17952</v>
      </c>
      <c r="AD14161">
        <f t="shared" si="864"/>
        <v>0</v>
      </c>
      <c r="AF14161" s="3"/>
      <c r="AH14161" s="9"/>
    </row>
    <row r="14162" spans="1:34" ht="10.95" customHeight="1" outlineLevel="1" x14ac:dyDescent="0.25">
      <c r="A14162" t="s">
        <v>1205</v>
      </c>
      <c r="C14162" s="3" t="s">
        <v>12986</v>
      </c>
      <c r="D14162" s="3">
        <v>709</v>
      </c>
      <c r="E14162" s="9">
        <v>1984</v>
      </c>
      <c r="F14162" s="7" t="s">
        <v>6317</v>
      </c>
      <c r="G14162" s="7" t="s">
        <v>5401</v>
      </c>
      <c r="H14162" s="8" t="s">
        <v>17953</v>
      </c>
      <c r="I14162" s="8" t="s">
        <v>17952</v>
      </c>
      <c r="J14162" s="19">
        <v>5</v>
      </c>
      <c r="K14162" s="19" t="s">
        <v>7736</v>
      </c>
      <c r="L14162" s="11">
        <v>0.95</v>
      </c>
      <c r="M14162" s="11"/>
      <c r="N14162" s="24"/>
      <c r="P14162" s="32"/>
      <c r="T14162" s="19"/>
      <c r="U14162" s="3"/>
      <c r="X14162" t="str">
        <f t="shared" si="862"/>
        <v/>
      </c>
      <c r="Z14162" t="str">
        <f t="shared" si="863"/>
        <v/>
      </c>
      <c r="AB14162" s="9"/>
      <c r="AC14162" t="s">
        <v>17953</v>
      </c>
      <c r="AD14162">
        <f t="shared" si="864"/>
        <v>0</v>
      </c>
      <c r="AF14162" s="3"/>
      <c r="AH14162" s="9"/>
    </row>
    <row r="14163" spans="1:34" ht="10.95" customHeight="1" outlineLevel="1" x14ac:dyDescent="0.25">
      <c r="A14163" t="s">
        <v>1205</v>
      </c>
      <c r="C14163" s="3" t="s">
        <v>12986</v>
      </c>
      <c r="D14163" s="3">
        <v>710</v>
      </c>
      <c r="E14163" s="9">
        <v>1984</v>
      </c>
      <c r="F14163" s="7" t="s">
        <v>70</v>
      </c>
      <c r="G14163" s="7" t="s">
        <v>5401</v>
      </c>
      <c r="H14163" s="8" t="s">
        <v>17954</v>
      </c>
      <c r="I14163" s="8" t="s">
        <v>17952</v>
      </c>
      <c r="J14163" s="19">
        <v>6</v>
      </c>
      <c r="K14163" s="19" t="s">
        <v>7736</v>
      </c>
      <c r="L14163" s="11">
        <v>0.95</v>
      </c>
      <c r="M14163" s="11"/>
      <c r="N14163" s="24"/>
      <c r="P14163" s="32"/>
      <c r="T14163" s="19"/>
      <c r="U14163" s="3"/>
      <c r="X14163" t="str">
        <f t="shared" si="862"/>
        <v/>
      </c>
      <c r="Z14163" t="str">
        <f t="shared" si="863"/>
        <v/>
      </c>
      <c r="AB14163" s="9"/>
      <c r="AC14163" t="s">
        <v>17954</v>
      </c>
      <c r="AD14163">
        <f t="shared" si="864"/>
        <v>0</v>
      </c>
      <c r="AF14163" s="3"/>
      <c r="AH14163" s="9"/>
    </row>
    <row r="14164" spans="1:34" ht="10.95" customHeight="1" outlineLevel="1" x14ac:dyDescent="0.25">
      <c r="A14164" t="s">
        <v>1205</v>
      </c>
      <c r="C14164" s="3" t="s">
        <v>12986</v>
      </c>
      <c r="D14164" s="3" t="s">
        <v>17956</v>
      </c>
      <c r="E14164" s="9">
        <v>1986</v>
      </c>
      <c r="F14164" s="7" t="s">
        <v>1273</v>
      </c>
      <c r="G14164" s="7" t="s">
        <v>5401</v>
      </c>
      <c r="H14164" s="8" t="s">
        <v>1274</v>
      </c>
      <c r="I14164" s="8" t="s">
        <v>17955</v>
      </c>
      <c r="J14164" s="19">
        <v>6</v>
      </c>
      <c r="K14164" s="19" t="s">
        <v>7736</v>
      </c>
      <c r="L14164" s="11">
        <v>3.8</v>
      </c>
      <c r="M14164" s="11"/>
      <c r="N14164" s="24"/>
      <c r="P14164" s="32"/>
      <c r="T14164" s="19"/>
      <c r="U14164" s="3">
        <v>938</v>
      </c>
      <c r="X14164" t="str">
        <f t="shared" si="862"/>
        <v/>
      </c>
      <c r="Z14164" t="str">
        <f t="shared" si="863"/>
        <v/>
      </c>
      <c r="AB14164" s="9"/>
      <c r="AC14164" t="s">
        <v>1274</v>
      </c>
      <c r="AD14164">
        <f t="shared" si="864"/>
        <v>0</v>
      </c>
      <c r="AF14164" s="3"/>
      <c r="AG14164" t="s">
        <v>1837</v>
      </c>
      <c r="AH14164" s="9" t="s">
        <v>4925</v>
      </c>
    </row>
    <row r="14165" spans="1:34" ht="10.95" customHeight="1" outlineLevel="1" x14ac:dyDescent="0.25">
      <c r="A14165" t="s">
        <v>1205</v>
      </c>
      <c r="C14165" s="3" t="s">
        <v>12986</v>
      </c>
      <c r="D14165" s="3">
        <v>926</v>
      </c>
      <c r="E14165" s="9">
        <v>1986</v>
      </c>
      <c r="F14165" s="7" t="s">
        <v>13107</v>
      </c>
      <c r="G14165" s="7" t="s">
        <v>5401</v>
      </c>
      <c r="H14165" s="8" t="s">
        <v>17957</v>
      </c>
      <c r="I14165" s="8" t="s">
        <v>17955</v>
      </c>
      <c r="J14165" s="19">
        <v>3</v>
      </c>
      <c r="K14165" s="19" t="s">
        <v>7738</v>
      </c>
      <c r="L14165" s="11"/>
      <c r="M14165" s="11"/>
      <c r="N14165" s="24"/>
      <c r="P14165" s="32"/>
      <c r="T14165" s="19"/>
      <c r="U14165" s="3">
        <v>939</v>
      </c>
      <c r="X14165" t="str">
        <f t="shared" si="862"/>
        <v/>
      </c>
      <c r="Z14165">
        <f t="shared" si="863"/>
        <v>1</v>
      </c>
      <c r="AB14165" s="9"/>
      <c r="AC14165" t="s">
        <v>17957</v>
      </c>
      <c r="AD14165">
        <f t="shared" si="864"/>
        <v>0</v>
      </c>
      <c r="AF14165" s="3"/>
      <c r="AG14165" t="s">
        <v>1837</v>
      </c>
      <c r="AH14165" s="9" t="s">
        <v>4925</v>
      </c>
    </row>
    <row r="14166" spans="1:34" ht="10.95" customHeight="1" outlineLevel="1" x14ac:dyDescent="0.25">
      <c r="A14166" t="s">
        <v>1205</v>
      </c>
      <c r="C14166" s="3" t="s">
        <v>12986</v>
      </c>
      <c r="D14166" s="3">
        <v>1067</v>
      </c>
      <c r="E14166" s="9">
        <v>1987</v>
      </c>
      <c r="F14166" s="7" t="s">
        <v>6317</v>
      </c>
      <c r="G14166" s="7" t="s">
        <v>5401</v>
      </c>
      <c r="H14166" s="8" t="s">
        <v>17958</v>
      </c>
      <c r="I14166" s="8" t="s">
        <v>17960</v>
      </c>
      <c r="J14166" s="19">
        <v>5</v>
      </c>
      <c r="K14166" s="19" t="s">
        <v>7736</v>
      </c>
      <c r="L14166" s="11">
        <v>1.4</v>
      </c>
      <c r="M14166" s="11"/>
      <c r="N14166" s="24"/>
      <c r="P14166" s="32"/>
      <c r="T14166" s="19"/>
      <c r="U14166" s="3"/>
      <c r="X14166" t="str">
        <f t="shared" si="862"/>
        <v/>
      </c>
      <c r="Z14166" t="str">
        <f t="shared" si="863"/>
        <v/>
      </c>
      <c r="AB14166" s="9"/>
      <c r="AC14166" t="s">
        <v>17958</v>
      </c>
      <c r="AD14166">
        <f t="shared" si="864"/>
        <v>0</v>
      </c>
      <c r="AF14166" s="3"/>
      <c r="AH14166" s="9"/>
    </row>
    <row r="14167" spans="1:34" ht="10.95" customHeight="1" outlineLevel="1" x14ac:dyDescent="0.25">
      <c r="A14167" t="s">
        <v>1205</v>
      </c>
      <c r="C14167" s="3" t="s">
        <v>12986</v>
      </c>
      <c r="D14167" s="3">
        <v>1068</v>
      </c>
      <c r="E14167" s="9">
        <v>1987</v>
      </c>
      <c r="F14167" s="7" t="s">
        <v>6023</v>
      </c>
      <c r="G14167" s="7" t="s">
        <v>5401</v>
      </c>
      <c r="H14167" s="8" t="s">
        <v>17959</v>
      </c>
      <c r="I14167" s="8" t="s">
        <v>17960</v>
      </c>
      <c r="J14167" s="19">
        <v>5</v>
      </c>
      <c r="K14167" s="19" t="s">
        <v>7736</v>
      </c>
      <c r="L14167" s="11">
        <v>1.4</v>
      </c>
      <c r="M14167" s="11"/>
      <c r="N14167" s="24"/>
      <c r="P14167" s="32"/>
      <c r="T14167" s="19"/>
      <c r="U14167" s="3"/>
      <c r="X14167" t="str">
        <f t="shared" si="862"/>
        <v/>
      </c>
      <c r="Z14167" t="str">
        <f t="shared" si="863"/>
        <v/>
      </c>
      <c r="AB14167" s="9"/>
      <c r="AC14167" t="s">
        <v>17959</v>
      </c>
      <c r="AD14167">
        <f t="shared" si="864"/>
        <v>0</v>
      </c>
      <c r="AF14167" s="3"/>
      <c r="AH14167" s="9"/>
    </row>
    <row r="14168" spans="1:34" ht="10.95" customHeight="1" outlineLevel="1" x14ac:dyDescent="0.25">
      <c r="A14168" t="s">
        <v>1205</v>
      </c>
      <c r="C14168" s="3" t="s">
        <v>12986</v>
      </c>
      <c r="D14168" s="3">
        <v>1071</v>
      </c>
      <c r="E14168" s="9">
        <v>1987</v>
      </c>
      <c r="F14168" s="7" t="s">
        <v>70</v>
      </c>
      <c r="G14168" s="7" t="s">
        <v>5401</v>
      </c>
      <c r="H14168" s="8" t="s">
        <v>17958</v>
      </c>
      <c r="I14168" s="8" t="s">
        <v>17960</v>
      </c>
      <c r="J14168" s="19">
        <v>5</v>
      </c>
      <c r="K14168" s="19" t="s">
        <v>7738</v>
      </c>
      <c r="L14168" s="11"/>
      <c r="M14168" s="11"/>
      <c r="N14168" s="24"/>
      <c r="P14168" s="32"/>
      <c r="T14168" s="19"/>
      <c r="U14168" s="3"/>
      <c r="X14168" t="str">
        <f t="shared" si="862"/>
        <v/>
      </c>
      <c r="Z14168" t="str">
        <f t="shared" si="863"/>
        <v/>
      </c>
      <c r="AB14168" s="9"/>
      <c r="AC14168" t="s">
        <v>17958</v>
      </c>
      <c r="AD14168">
        <f t="shared" si="864"/>
        <v>0</v>
      </c>
      <c r="AF14168" s="3"/>
      <c r="AH14168" s="9"/>
    </row>
    <row r="14169" spans="1:34" ht="10.95" customHeight="1" outlineLevel="1" x14ac:dyDescent="0.25">
      <c r="A14169" t="s">
        <v>1205</v>
      </c>
      <c r="C14169" s="3" t="s">
        <v>12986</v>
      </c>
      <c r="D14169" s="3">
        <v>1072</v>
      </c>
      <c r="E14169" s="9">
        <v>1987</v>
      </c>
      <c r="F14169" s="7" t="s">
        <v>1779</v>
      </c>
      <c r="G14169" s="7" t="s">
        <v>5401</v>
      </c>
      <c r="H14169" s="8" t="s">
        <v>17959</v>
      </c>
      <c r="I14169" s="8" t="s">
        <v>17960</v>
      </c>
      <c r="J14169" s="19">
        <v>5</v>
      </c>
      <c r="K14169" s="19" t="s">
        <v>7738</v>
      </c>
      <c r="L14169" s="11"/>
      <c r="M14169" s="11"/>
      <c r="N14169" s="24"/>
      <c r="P14169" s="32"/>
      <c r="T14169" s="19"/>
      <c r="U14169" s="3"/>
      <c r="X14169" t="str">
        <f t="shared" si="862"/>
        <v/>
      </c>
      <c r="Z14169" t="str">
        <f t="shared" si="863"/>
        <v/>
      </c>
      <c r="AB14169" s="9"/>
      <c r="AC14169" t="s">
        <v>17959</v>
      </c>
      <c r="AD14169">
        <f t="shared" si="864"/>
        <v>0</v>
      </c>
      <c r="AF14169" s="3"/>
      <c r="AH14169" s="9"/>
    </row>
    <row r="14170" spans="1:34" ht="10.95" customHeight="1" outlineLevel="1" x14ac:dyDescent="0.25">
      <c r="A14170" t="s">
        <v>1205</v>
      </c>
      <c r="C14170" s="3" t="s">
        <v>12986</v>
      </c>
      <c r="D14170" s="3">
        <v>1096</v>
      </c>
      <c r="E14170" s="9">
        <v>1987</v>
      </c>
      <c r="F14170" s="7" t="s">
        <v>6317</v>
      </c>
      <c r="G14170" s="7" t="s">
        <v>5401</v>
      </c>
      <c r="H14170" s="8" t="s">
        <v>17962</v>
      </c>
      <c r="I14170" s="8" t="s">
        <v>17961</v>
      </c>
      <c r="J14170" s="19">
        <v>5</v>
      </c>
      <c r="K14170" s="19" t="s">
        <v>7738</v>
      </c>
      <c r="L14170" s="11"/>
      <c r="M14170" s="11"/>
      <c r="N14170" s="24"/>
      <c r="P14170" s="32"/>
      <c r="T14170" s="19"/>
      <c r="U14170" s="3"/>
      <c r="X14170" t="str">
        <f t="shared" si="862"/>
        <v/>
      </c>
      <c r="Z14170" t="str">
        <f t="shared" si="863"/>
        <v/>
      </c>
      <c r="AB14170" s="9"/>
      <c r="AC14170" t="s">
        <v>17962</v>
      </c>
      <c r="AD14170">
        <f t="shared" si="864"/>
        <v>0</v>
      </c>
      <c r="AF14170" s="3"/>
      <c r="AH14170" s="9"/>
    </row>
    <row r="14171" spans="1:34" ht="10.95" customHeight="1" outlineLevel="1" x14ac:dyDescent="0.25">
      <c r="A14171" t="s">
        <v>1205</v>
      </c>
      <c r="C14171" s="3" t="s">
        <v>12986</v>
      </c>
      <c r="D14171" s="3">
        <v>1099</v>
      </c>
      <c r="E14171" s="9">
        <v>1987</v>
      </c>
      <c r="F14171" s="7" t="s">
        <v>1779</v>
      </c>
      <c r="G14171" s="7" t="s">
        <v>5401</v>
      </c>
      <c r="H14171" s="8" t="s">
        <v>17962</v>
      </c>
      <c r="I14171" s="8" t="s">
        <v>17961</v>
      </c>
      <c r="J14171" s="19">
        <v>5</v>
      </c>
      <c r="K14171" s="19" t="s">
        <v>7738</v>
      </c>
      <c r="L14171" s="11"/>
      <c r="M14171" s="11"/>
      <c r="N14171" s="24"/>
      <c r="P14171" s="32"/>
      <c r="T14171" s="19"/>
      <c r="U14171" s="3"/>
      <c r="X14171" t="str">
        <f t="shared" si="862"/>
        <v/>
      </c>
      <c r="Z14171" t="str">
        <f t="shared" si="863"/>
        <v/>
      </c>
      <c r="AB14171" s="9"/>
      <c r="AC14171" t="s">
        <v>17962</v>
      </c>
      <c r="AD14171">
        <f t="shared" si="864"/>
        <v>0</v>
      </c>
      <c r="AF14171" s="3"/>
      <c r="AH14171" s="9"/>
    </row>
    <row r="14172" spans="1:34" ht="10.95" customHeight="1" outlineLevel="1" x14ac:dyDescent="0.25">
      <c r="A14172" t="s">
        <v>1205</v>
      </c>
      <c r="C14172" s="3" t="s">
        <v>12986</v>
      </c>
      <c r="D14172" s="3">
        <v>1116</v>
      </c>
      <c r="E14172" s="9">
        <v>1988</v>
      </c>
      <c r="F14172" s="7" t="s">
        <v>13102</v>
      </c>
      <c r="G14172" s="7" t="s">
        <v>5401</v>
      </c>
      <c r="H14172" s="8" t="s">
        <v>13984</v>
      </c>
      <c r="I14172" s="8" t="s">
        <v>11513</v>
      </c>
      <c r="J14172" s="19">
        <v>6</v>
      </c>
      <c r="K14172" s="19" t="s">
        <v>7738</v>
      </c>
      <c r="L14172" s="11"/>
      <c r="M14172" s="11"/>
      <c r="N14172" s="24"/>
      <c r="P14172" s="32"/>
      <c r="T14172" s="19"/>
      <c r="U14172" s="3"/>
      <c r="X14172" t="str">
        <f t="shared" si="862"/>
        <v/>
      </c>
      <c r="Z14172">
        <f t="shared" si="863"/>
        <v>1</v>
      </c>
      <c r="AB14172" s="9"/>
      <c r="AC14172" t="s">
        <v>13984</v>
      </c>
      <c r="AD14172">
        <f t="shared" si="864"/>
        <v>0</v>
      </c>
      <c r="AF14172" s="3"/>
      <c r="AH14172" s="9"/>
    </row>
    <row r="14173" spans="1:34" ht="10.95" customHeight="1" outlineLevel="1" x14ac:dyDescent="0.25">
      <c r="A14173" t="s">
        <v>1205</v>
      </c>
      <c r="C14173" s="3" t="s">
        <v>12986</v>
      </c>
      <c r="D14173" s="3">
        <v>1117</v>
      </c>
      <c r="E14173" s="9">
        <v>1988</v>
      </c>
      <c r="F14173" s="7" t="s">
        <v>13107</v>
      </c>
      <c r="G14173" s="7" t="s">
        <v>5401</v>
      </c>
      <c r="H14173" s="8" t="s">
        <v>13984</v>
      </c>
      <c r="I14173" s="8" t="s">
        <v>17963</v>
      </c>
      <c r="J14173" s="19">
        <v>6</v>
      </c>
      <c r="K14173" s="19" t="s">
        <v>7738</v>
      </c>
      <c r="L14173" s="11"/>
      <c r="M14173" s="11"/>
      <c r="N14173" s="24"/>
      <c r="P14173" s="32"/>
      <c r="T14173" s="19"/>
      <c r="U14173" s="3"/>
      <c r="X14173" t="str">
        <f t="shared" si="862"/>
        <v/>
      </c>
      <c r="Z14173">
        <f t="shared" si="863"/>
        <v>1</v>
      </c>
      <c r="AB14173" s="9"/>
      <c r="AC14173" t="s">
        <v>13984</v>
      </c>
      <c r="AD14173">
        <f t="shared" si="864"/>
        <v>0</v>
      </c>
      <c r="AF14173" s="3"/>
      <c r="AH14173" s="9"/>
    </row>
    <row r="14174" spans="1:34" ht="10.95" customHeight="1" outlineLevel="1" x14ac:dyDescent="0.25">
      <c r="A14174" t="s">
        <v>1205</v>
      </c>
      <c r="C14174" s="3" t="s">
        <v>12986</v>
      </c>
      <c r="D14174" s="3">
        <v>1121</v>
      </c>
      <c r="E14174" s="9">
        <v>1988</v>
      </c>
      <c r="F14174" s="7" t="s">
        <v>1959</v>
      </c>
      <c r="G14174" s="7" t="s">
        <v>5401</v>
      </c>
      <c r="H14174" s="8" t="s">
        <v>5076</v>
      </c>
      <c r="I14174" s="8" t="s">
        <v>7080</v>
      </c>
      <c r="J14174" s="19">
        <v>5</v>
      </c>
      <c r="K14174" s="19" t="s">
        <v>7738</v>
      </c>
      <c r="L14174" s="11"/>
      <c r="M14174" s="11"/>
      <c r="N14174" s="24"/>
      <c r="P14174" s="32"/>
      <c r="T14174" s="19"/>
      <c r="U14174" s="3"/>
      <c r="X14174" t="str">
        <f t="shared" si="862"/>
        <v/>
      </c>
      <c r="Z14174" t="str">
        <f t="shared" si="863"/>
        <v/>
      </c>
      <c r="AB14174" s="9"/>
      <c r="AC14174" t="s">
        <v>5076</v>
      </c>
      <c r="AD14174">
        <f t="shared" si="864"/>
        <v>0</v>
      </c>
      <c r="AF14174" s="3"/>
      <c r="AH14174" s="9"/>
    </row>
    <row r="14175" spans="1:34" ht="10.95" customHeight="1" outlineLevel="1" x14ac:dyDescent="0.25">
      <c r="A14175" t="s">
        <v>1205</v>
      </c>
      <c r="C14175" s="3" t="s">
        <v>12986</v>
      </c>
      <c r="D14175" s="3">
        <v>1258</v>
      </c>
      <c r="E14175" s="9">
        <v>1989</v>
      </c>
      <c r="F14175" s="7" t="s">
        <v>13107</v>
      </c>
      <c r="G14175" s="7" t="s">
        <v>5401</v>
      </c>
      <c r="H14175" s="8" t="s">
        <v>17965</v>
      </c>
      <c r="I14175" s="8" t="s">
        <v>17964</v>
      </c>
      <c r="J14175" s="19">
        <v>6</v>
      </c>
      <c r="K14175" s="19" t="s">
        <v>7738</v>
      </c>
      <c r="L14175" s="11"/>
      <c r="M14175" s="11"/>
      <c r="N14175" s="24"/>
      <c r="P14175" s="32"/>
      <c r="T14175" s="19"/>
      <c r="U14175" s="3"/>
      <c r="X14175" t="str">
        <f t="shared" si="862"/>
        <v/>
      </c>
      <c r="Z14175">
        <f t="shared" si="863"/>
        <v>1</v>
      </c>
      <c r="AB14175" s="9"/>
      <c r="AC14175" t="s">
        <v>17965</v>
      </c>
      <c r="AD14175">
        <f t="shared" si="864"/>
        <v>0</v>
      </c>
      <c r="AF14175" s="3"/>
      <c r="AH14175" s="9"/>
    </row>
    <row r="14176" spans="1:34" ht="10.95" customHeight="1" outlineLevel="1" x14ac:dyDescent="0.25">
      <c r="A14176" t="s">
        <v>1205</v>
      </c>
      <c r="C14176" s="3" t="s">
        <v>12986</v>
      </c>
      <c r="D14176" s="3" t="s">
        <v>17966</v>
      </c>
      <c r="E14176" s="9">
        <v>1989</v>
      </c>
      <c r="F14176" s="7" t="s">
        <v>17967</v>
      </c>
      <c r="G14176" s="7" t="s">
        <v>5401</v>
      </c>
      <c r="H14176" s="8" t="s">
        <v>13984</v>
      </c>
      <c r="I14176" s="8" t="s">
        <v>11513</v>
      </c>
      <c r="J14176" s="19">
        <v>6</v>
      </c>
      <c r="K14176" s="19" t="s">
        <v>7738</v>
      </c>
      <c r="L14176" s="11"/>
      <c r="M14176" s="11"/>
      <c r="N14176" s="24"/>
      <c r="P14176" s="32"/>
      <c r="T14176" s="19"/>
      <c r="U14176" s="3"/>
      <c r="X14176" t="str">
        <f t="shared" si="862"/>
        <v/>
      </c>
      <c r="Z14176">
        <f t="shared" si="863"/>
        <v>1</v>
      </c>
      <c r="AB14176" s="9"/>
      <c r="AC14176" t="s">
        <v>13984</v>
      </c>
      <c r="AD14176">
        <f t="shared" si="864"/>
        <v>0</v>
      </c>
      <c r="AF14176" s="3"/>
      <c r="AH14176" s="9"/>
    </row>
    <row r="14177" spans="1:34" ht="10.95" customHeight="1" outlineLevel="1" x14ac:dyDescent="0.25">
      <c r="A14177" t="s">
        <v>1205</v>
      </c>
      <c r="C14177" s="3" t="s">
        <v>12986</v>
      </c>
      <c r="D14177" s="3">
        <v>1367</v>
      </c>
      <c r="E14177" s="9">
        <v>1989</v>
      </c>
      <c r="F14177" s="7" t="s">
        <v>13107</v>
      </c>
      <c r="G14177" s="7" t="s">
        <v>5401</v>
      </c>
      <c r="H14177" s="8" t="s">
        <v>5802</v>
      </c>
      <c r="I14177" s="8" t="s">
        <v>17968</v>
      </c>
      <c r="J14177" s="19">
        <v>1</v>
      </c>
      <c r="K14177" s="19" t="s">
        <v>7736</v>
      </c>
      <c r="L14177" s="11">
        <v>9</v>
      </c>
      <c r="M14177" s="11"/>
      <c r="N14177" s="24"/>
      <c r="P14177" s="32"/>
      <c r="T14177" s="19"/>
      <c r="U14177" s="3">
        <v>1245</v>
      </c>
      <c r="X14177" t="str">
        <f t="shared" si="862"/>
        <v/>
      </c>
      <c r="Z14177">
        <f t="shared" si="863"/>
        <v>1</v>
      </c>
      <c r="AB14177" s="9"/>
      <c r="AC14177" t="s">
        <v>5802</v>
      </c>
      <c r="AD14177">
        <f t="shared" si="864"/>
        <v>0</v>
      </c>
      <c r="AF14177" s="3"/>
      <c r="AG14177" t="s">
        <v>1837</v>
      </c>
      <c r="AH14177" s="9" t="s">
        <v>4925</v>
      </c>
    </row>
    <row r="14178" spans="1:34" ht="10.95" customHeight="1" outlineLevel="1" x14ac:dyDescent="0.25">
      <c r="A14178" t="s">
        <v>1205</v>
      </c>
      <c r="C14178" s="3" t="s">
        <v>12986</v>
      </c>
      <c r="D14178" s="3">
        <v>1368</v>
      </c>
      <c r="E14178" s="9">
        <v>1989</v>
      </c>
      <c r="F14178" s="7" t="s">
        <v>1508</v>
      </c>
      <c r="G14178" s="7" t="s">
        <v>5401</v>
      </c>
      <c r="H14178" s="8" t="s">
        <v>17969</v>
      </c>
      <c r="I14178" s="8" t="s">
        <v>17970</v>
      </c>
      <c r="J14178" s="19">
        <v>5</v>
      </c>
      <c r="K14178" s="19" t="s">
        <v>7738</v>
      </c>
      <c r="L14178" s="11"/>
      <c r="M14178" s="11"/>
      <c r="N14178" s="24"/>
      <c r="P14178" s="32"/>
      <c r="T14178" s="19"/>
      <c r="U14178" s="3"/>
      <c r="X14178" t="str">
        <f t="shared" si="862"/>
        <v/>
      </c>
      <c r="Z14178" t="str">
        <f t="shared" si="863"/>
        <v/>
      </c>
      <c r="AB14178" s="9"/>
      <c r="AC14178" t="s">
        <v>17969</v>
      </c>
      <c r="AD14178">
        <f t="shared" si="864"/>
        <v>0</v>
      </c>
      <c r="AF14178" s="3"/>
      <c r="AH14178" s="9"/>
    </row>
    <row r="14179" spans="1:34" ht="10.95" customHeight="1" outlineLevel="1" x14ac:dyDescent="0.25">
      <c r="A14179" t="s">
        <v>1205</v>
      </c>
      <c r="C14179" s="3" t="s">
        <v>12986</v>
      </c>
      <c r="D14179" s="3" t="s">
        <v>19154</v>
      </c>
      <c r="E14179" s="9">
        <v>1989</v>
      </c>
      <c r="F14179" s="7" t="s">
        <v>13102</v>
      </c>
      <c r="G14179" s="7" t="s">
        <v>5401</v>
      </c>
      <c r="H14179" s="8" t="s">
        <v>17972</v>
      </c>
      <c r="I14179" s="8" t="s">
        <v>17971</v>
      </c>
      <c r="J14179" s="19">
        <v>3</v>
      </c>
      <c r="K14179" s="19" t="s">
        <v>7736</v>
      </c>
      <c r="L14179" s="11">
        <v>3.7</v>
      </c>
      <c r="M14179" s="11"/>
      <c r="N14179" s="24"/>
      <c r="P14179" s="32"/>
      <c r="T14179" s="19"/>
      <c r="U14179" s="3"/>
      <c r="X14179" t="str">
        <f t="shared" si="862"/>
        <v/>
      </c>
      <c r="Z14179">
        <f t="shared" si="863"/>
        <v>1</v>
      </c>
      <c r="AB14179" s="9"/>
      <c r="AC14179" t="s">
        <v>17972</v>
      </c>
      <c r="AD14179">
        <f t="shared" si="864"/>
        <v>0</v>
      </c>
      <c r="AF14179" s="3"/>
      <c r="AH14179" s="9"/>
    </row>
    <row r="14180" spans="1:34" ht="10.95" customHeight="1" outlineLevel="1" x14ac:dyDescent="0.25">
      <c r="A14180" t="s">
        <v>1205</v>
      </c>
      <c r="C14180" s="3" t="s">
        <v>12986</v>
      </c>
      <c r="D14180" s="3">
        <v>1498</v>
      </c>
      <c r="E14180" s="9">
        <v>1989</v>
      </c>
      <c r="F14180" s="7" t="s">
        <v>1779</v>
      </c>
      <c r="G14180" s="7" t="s">
        <v>5401</v>
      </c>
      <c r="H14180" s="8" t="s">
        <v>17972</v>
      </c>
      <c r="I14180" s="8" t="s">
        <v>17971</v>
      </c>
      <c r="J14180" s="19">
        <v>3</v>
      </c>
      <c r="K14180" s="19" t="s">
        <v>7738</v>
      </c>
      <c r="L14180" s="11"/>
      <c r="M14180" s="11"/>
      <c r="N14180" s="24"/>
      <c r="P14180" s="32"/>
      <c r="T14180" s="19"/>
      <c r="U14180" s="3"/>
      <c r="X14180" t="str">
        <f t="shared" si="862"/>
        <v/>
      </c>
      <c r="Z14180" t="str">
        <f t="shared" si="863"/>
        <v/>
      </c>
      <c r="AB14180" s="9"/>
      <c r="AC14180" t="s">
        <v>17972</v>
      </c>
      <c r="AD14180">
        <f t="shared" si="864"/>
        <v>0</v>
      </c>
      <c r="AF14180" s="3"/>
      <c r="AH14180" s="9"/>
    </row>
    <row r="14181" spans="1:34" ht="10.95" customHeight="1" outlineLevel="1" x14ac:dyDescent="0.25">
      <c r="A14181" t="s">
        <v>1205</v>
      </c>
      <c r="C14181" s="3" t="s">
        <v>12986</v>
      </c>
      <c r="D14181" s="3" t="s">
        <v>19155</v>
      </c>
      <c r="E14181" s="9">
        <v>1989</v>
      </c>
      <c r="F14181" s="7" t="s">
        <v>13102</v>
      </c>
      <c r="G14181" s="7" t="s">
        <v>5401</v>
      </c>
      <c r="H14181" s="8" t="s">
        <v>17972</v>
      </c>
      <c r="I14181" s="8" t="s">
        <v>17971</v>
      </c>
      <c r="J14181" s="19">
        <v>3</v>
      </c>
      <c r="K14181" s="19" t="s">
        <v>7738</v>
      </c>
      <c r="L14181" s="11"/>
      <c r="M14181" s="11"/>
      <c r="N14181" s="24"/>
      <c r="P14181" s="32"/>
      <c r="T14181" s="19"/>
      <c r="U14181" s="3"/>
      <c r="X14181" t="str">
        <f t="shared" si="862"/>
        <v/>
      </c>
      <c r="Z14181">
        <f t="shared" si="863"/>
        <v>1</v>
      </c>
      <c r="AB14181" s="9"/>
      <c r="AC14181" t="s">
        <v>17972</v>
      </c>
      <c r="AD14181">
        <f t="shared" si="864"/>
        <v>0</v>
      </c>
      <c r="AF14181" s="3"/>
      <c r="AH14181" s="9"/>
    </row>
    <row r="14182" spans="1:34" ht="10.95" customHeight="1" outlineLevel="1" x14ac:dyDescent="0.25">
      <c r="A14182" t="s">
        <v>1205</v>
      </c>
      <c r="C14182" s="3" t="s">
        <v>12986</v>
      </c>
      <c r="D14182" s="3">
        <v>1518</v>
      </c>
      <c r="E14182" s="9">
        <v>1990</v>
      </c>
      <c r="F14182" s="7" t="s">
        <v>5282</v>
      </c>
      <c r="G14182" s="7" t="s">
        <v>5401</v>
      </c>
      <c r="H14182" s="8" t="s">
        <v>13984</v>
      </c>
      <c r="I14182" s="8" t="s">
        <v>17973</v>
      </c>
      <c r="J14182" s="19">
        <v>6</v>
      </c>
      <c r="K14182" s="19" t="s">
        <v>7738</v>
      </c>
      <c r="L14182" s="11"/>
      <c r="M14182" s="11"/>
      <c r="N14182" s="24"/>
      <c r="P14182" s="32"/>
      <c r="T14182" s="19"/>
      <c r="U14182" s="3"/>
      <c r="X14182" t="str">
        <f t="shared" si="862"/>
        <v/>
      </c>
      <c r="Z14182" t="str">
        <f t="shared" si="863"/>
        <v/>
      </c>
      <c r="AB14182" s="9"/>
      <c r="AC14182" t="s">
        <v>13984</v>
      </c>
      <c r="AD14182">
        <f t="shared" si="864"/>
        <v>0</v>
      </c>
      <c r="AF14182" s="3"/>
      <c r="AH14182" s="9"/>
    </row>
    <row r="14183" spans="1:34" ht="10.95" customHeight="1" outlineLevel="1" x14ac:dyDescent="0.25">
      <c r="A14183" t="s">
        <v>1205</v>
      </c>
      <c r="C14183" s="3" t="s">
        <v>12986</v>
      </c>
      <c r="D14183" s="3">
        <v>1979</v>
      </c>
      <c r="E14183" s="9">
        <v>1992</v>
      </c>
      <c r="F14183" s="7" t="s">
        <v>13107</v>
      </c>
      <c r="G14183" s="7" t="s">
        <v>5401</v>
      </c>
      <c r="H14183" s="8" t="s">
        <v>17377</v>
      </c>
      <c r="I14183" s="8" t="s">
        <v>17974</v>
      </c>
      <c r="J14183" s="19">
        <v>5</v>
      </c>
      <c r="K14183" s="19" t="s">
        <v>7738</v>
      </c>
      <c r="L14183" s="11"/>
      <c r="M14183" s="11"/>
      <c r="N14183" s="24"/>
      <c r="P14183" s="32"/>
      <c r="T14183" s="19"/>
      <c r="U14183" s="3"/>
      <c r="X14183" t="str">
        <f t="shared" si="862"/>
        <v/>
      </c>
      <c r="Z14183">
        <f t="shared" si="863"/>
        <v>1</v>
      </c>
      <c r="AB14183" s="9"/>
      <c r="AC14183" t="s">
        <v>17377</v>
      </c>
      <c r="AD14183">
        <f t="shared" si="864"/>
        <v>0</v>
      </c>
      <c r="AF14183" s="3"/>
      <c r="AH14183" s="9"/>
    </row>
    <row r="14184" spans="1:34" ht="10.95" customHeight="1" outlineLevel="1" x14ac:dyDescent="0.25">
      <c r="A14184" t="s">
        <v>1205</v>
      </c>
      <c r="C14184" s="3" t="s">
        <v>12986</v>
      </c>
      <c r="D14184" s="3">
        <v>1980</v>
      </c>
      <c r="E14184" s="9">
        <v>1992</v>
      </c>
      <c r="F14184" s="7" t="s">
        <v>13107</v>
      </c>
      <c r="G14184" s="7" t="s">
        <v>5401</v>
      </c>
      <c r="H14184" s="8" t="s">
        <v>17377</v>
      </c>
      <c r="I14184" s="8" t="s">
        <v>17974</v>
      </c>
      <c r="J14184" s="19">
        <v>5</v>
      </c>
      <c r="K14184" s="19" t="s">
        <v>7738</v>
      </c>
      <c r="L14184" s="11"/>
      <c r="M14184" s="11"/>
      <c r="N14184" s="24"/>
      <c r="P14184" s="32"/>
      <c r="T14184" s="19"/>
      <c r="U14184" s="3"/>
      <c r="X14184" t="str">
        <f t="shared" si="862"/>
        <v/>
      </c>
      <c r="Z14184">
        <f t="shared" si="863"/>
        <v>1</v>
      </c>
      <c r="AB14184" s="9"/>
      <c r="AC14184" t="s">
        <v>17377</v>
      </c>
      <c r="AD14184">
        <f t="shared" si="864"/>
        <v>0</v>
      </c>
      <c r="AF14184" s="3"/>
      <c r="AH14184" s="9"/>
    </row>
    <row r="14185" spans="1:34" ht="10.95" customHeight="1" outlineLevel="1" x14ac:dyDescent="0.25">
      <c r="A14185" t="s">
        <v>1205</v>
      </c>
      <c r="C14185" s="3" t="s">
        <v>12986</v>
      </c>
      <c r="D14185" s="3">
        <v>2034</v>
      </c>
      <c r="E14185" s="9">
        <v>1992</v>
      </c>
      <c r="F14185" s="7" t="s">
        <v>13107</v>
      </c>
      <c r="G14185" s="7" t="s">
        <v>5401</v>
      </c>
      <c r="H14185" s="8" t="s">
        <v>13984</v>
      </c>
      <c r="I14185" s="8" t="s">
        <v>17975</v>
      </c>
      <c r="J14185" s="19">
        <v>6</v>
      </c>
      <c r="K14185" s="19" t="s">
        <v>7738</v>
      </c>
      <c r="L14185" s="11"/>
      <c r="M14185" s="11"/>
      <c r="N14185" s="24"/>
      <c r="P14185" s="32"/>
      <c r="T14185" s="19"/>
      <c r="U14185" s="3"/>
      <c r="X14185" t="str">
        <f t="shared" si="862"/>
        <v/>
      </c>
      <c r="Z14185">
        <f t="shared" si="863"/>
        <v>1</v>
      </c>
      <c r="AB14185" s="9"/>
      <c r="AC14185" t="s">
        <v>13984</v>
      </c>
      <c r="AD14185">
        <f t="shared" si="864"/>
        <v>0</v>
      </c>
      <c r="AF14185" s="3"/>
      <c r="AH14185" s="9"/>
    </row>
    <row r="14186" spans="1:34" ht="10.95" customHeight="1" outlineLevel="1" x14ac:dyDescent="0.25">
      <c r="A14186" t="s">
        <v>1205</v>
      </c>
      <c r="C14186" s="3" t="s">
        <v>12986</v>
      </c>
      <c r="D14186" s="3">
        <v>2077</v>
      </c>
      <c r="E14186" s="9">
        <v>1992</v>
      </c>
      <c r="F14186" s="7" t="s">
        <v>13107</v>
      </c>
      <c r="G14186" s="7" t="s">
        <v>5401</v>
      </c>
      <c r="H14186" s="8" t="s">
        <v>17977</v>
      </c>
      <c r="I14186" s="8" t="s">
        <v>17976</v>
      </c>
      <c r="J14186" s="19">
        <v>5</v>
      </c>
      <c r="K14186" s="19" t="s">
        <v>7738</v>
      </c>
      <c r="L14186" s="11"/>
      <c r="M14186" s="11"/>
      <c r="N14186" s="24"/>
      <c r="P14186" s="32"/>
      <c r="T14186" s="19"/>
      <c r="U14186" s="3"/>
      <c r="X14186" t="str">
        <f t="shared" si="862"/>
        <v/>
      </c>
      <c r="Z14186">
        <f t="shared" si="863"/>
        <v>1</v>
      </c>
      <c r="AB14186" s="9"/>
      <c r="AC14186" t="s">
        <v>17977</v>
      </c>
      <c r="AD14186">
        <f t="shared" si="864"/>
        <v>0</v>
      </c>
      <c r="AF14186" s="3"/>
      <c r="AH14186" s="9"/>
    </row>
    <row r="14187" spans="1:34" ht="10.95" customHeight="1" outlineLevel="1" x14ac:dyDescent="0.25">
      <c r="A14187" t="s">
        <v>1205</v>
      </c>
      <c r="C14187" s="3" t="s">
        <v>12986</v>
      </c>
      <c r="D14187" s="3">
        <v>2078</v>
      </c>
      <c r="E14187" s="9">
        <v>1992</v>
      </c>
      <c r="F14187" s="7" t="s">
        <v>13107</v>
      </c>
      <c r="G14187" s="7" t="s">
        <v>5401</v>
      </c>
      <c r="H14187" s="8" t="s">
        <v>17977</v>
      </c>
      <c r="I14187" s="8" t="s">
        <v>17976</v>
      </c>
      <c r="J14187" s="19">
        <v>5</v>
      </c>
      <c r="K14187" s="19" t="s">
        <v>7738</v>
      </c>
      <c r="L14187" s="11"/>
      <c r="M14187" s="11"/>
      <c r="N14187" s="24"/>
      <c r="P14187" s="32"/>
      <c r="T14187" s="19"/>
      <c r="U14187" s="3"/>
      <c r="X14187" t="str">
        <f t="shared" si="862"/>
        <v/>
      </c>
      <c r="Z14187">
        <f t="shared" si="863"/>
        <v>1</v>
      </c>
      <c r="AB14187" s="9"/>
      <c r="AC14187" t="s">
        <v>17977</v>
      </c>
      <c r="AD14187">
        <f t="shared" si="864"/>
        <v>0</v>
      </c>
      <c r="AF14187" s="3"/>
      <c r="AH14187" s="9"/>
    </row>
    <row r="14188" spans="1:34" ht="10.95" customHeight="1" outlineLevel="1" x14ac:dyDescent="0.25">
      <c r="A14188" t="s">
        <v>1205</v>
      </c>
      <c r="C14188" s="3" t="s">
        <v>12986</v>
      </c>
      <c r="D14188" s="3">
        <v>2079</v>
      </c>
      <c r="E14188" s="9">
        <v>1992</v>
      </c>
      <c r="F14188" s="7" t="s">
        <v>13107</v>
      </c>
      <c r="G14188" s="7" t="s">
        <v>5401</v>
      </c>
      <c r="H14188" s="8" t="s">
        <v>17977</v>
      </c>
      <c r="I14188" s="8" t="s">
        <v>17976</v>
      </c>
      <c r="J14188" s="19">
        <v>5</v>
      </c>
      <c r="K14188" s="19" t="s">
        <v>7738</v>
      </c>
      <c r="L14188" s="11"/>
      <c r="M14188" s="11"/>
      <c r="N14188" s="24"/>
      <c r="P14188" s="32"/>
      <c r="T14188" s="19"/>
      <c r="U14188" s="3"/>
      <c r="X14188" t="str">
        <f t="shared" si="862"/>
        <v/>
      </c>
      <c r="Z14188">
        <f t="shared" si="863"/>
        <v>1</v>
      </c>
      <c r="AB14188" s="9"/>
      <c r="AC14188" t="s">
        <v>17977</v>
      </c>
      <c r="AD14188">
        <f t="shared" si="864"/>
        <v>0</v>
      </c>
      <c r="AF14188" s="3"/>
      <c r="AH14188" s="9"/>
    </row>
    <row r="14189" spans="1:34" ht="10.95" customHeight="1" outlineLevel="1" x14ac:dyDescent="0.25">
      <c r="A14189" t="s">
        <v>1205</v>
      </c>
      <c r="C14189" s="3" t="s">
        <v>12986</v>
      </c>
      <c r="D14189" s="3" t="s">
        <v>19156</v>
      </c>
      <c r="E14189" s="9">
        <v>1992</v>
      </c>
      <c r="F14189" s="7" t="s">
        <v>13107</v>
      </c>
      <c r="G14189" s="7" t="s">
        <v>5401</v>
      </c>
      <c r="H14189" s="8" t="s">
        <v>17980</v>
      </c>
      <c r="I14189" s="8" t="s">
        <v>11521</v>
      </c>
      <c r="J14189" s="19">
        <v>3</v>
      </c>
      <c r="K14189" s="19" t="s">
        <v>7738</v>
      </c>
      <c r="L14189" s="11"/>
      <c r="M14189" s="11"/>
      <c r="N14189" s="24"/>
      <c r="P14189" s="32"/>
      <c r="T14189" s="19"/>
      <c r="U14189" s="3"/>
      <c r="X14189" t="str">
        <f t="shared" si="862"/>
        <v/>
      </c>
      <c r="Z14189">
        <f t="shared" si="863"/>
        <v>1</v>
      </c>
      <c r="AB14189" s="9"/>
      <c r="AC14189" t="s">
        <v>17980</v>
      </c>
      <c r="AD14189">
        <f t="shared" si="864"/>
        <v>0</v>
      </c>
      <c r="AF14189" s="3"/>
      <c r="AH14189" s="9"/>
    </row>
    <row r="14190" spans="1:34" ht="10.95" customHeight="1" outlineLevel="1" x14ac:dyDescent="0.25">
      <c r="A14190" t="s">
        <v>1205</v>
      </c>
      <c r="C14190" s="3" t="s">
        <v>12986</v>
      </c>
      <c r="D14190" s="3">
        <v>2094</v>
      </c>
      <c r="E14190" s="9">
        <v>1992</v>
      </c>
      <c r="F14190" s="7" t="s">
        <v>13107</v>
      </c>
      <c r="G14190" s="7" t="s">
        <v>5401</v>
      </c>
      <c r="H14190" s="8" t="s">
        <v>17980</v>
      </c>
      <c r="I14190" s="8" t="s">
        <v>11521</v>
      </c>
      <c r="J14190" s="19">
        <v>5</v>
      </c>
      <c r="K14190" s="19" t="s">
        <v>7738</v>
      </c>
      <c r="L14190" s="11"/>
      <c r="M14190" s="11"/>
      <c r="N14190" s="24"/>
      <c r="P14190" s="32"/>
      <c r="T14190" s="19"/>
      <c r="U14190" s="3"/>
      <c r="X14190" t="str">
        <f t="shared" si="862"/>
        <v/>
      </c>
      <c r="Z14190">
        <f t="shared" si="863"/>
        <v>1</v>
      </c>
      <c r="AB14190" s="9"/>
      <c r="AC14190" t="s">
        <v>17980</v>
      </c>
      <c r="AD14190">
        <f t="shared" si="864"/>
        <v>0</v>
      </c>
      <c r="AF14190" s="3"/>
      <c r="AH14190" s="9"/>
    </row>
    <row r="14191" spans="1:34" ht="10.95" customHeight="1" outlineLevel="1" x14ac:dyDescent="0.25">
      <c r="A14191" t="s">
        <v>1205</v>
      </c>
      <c r="C14191" s="3" t="s">
        <v>12986</v>
      </c>
      <c r="D14191" s="3">
        <v>2107</v>
      </c>
      <c r="E14191" s="9">
        <v>1992</v>
      </c>
      <c r="F14191" s="7" t="s">
        <v>13107</v>
      </c>
      <c r="G14191" s="7" t="s">
        <v>5401</v>
      </c>
      <c r="H14191" s="8" t="s">
        <v>17981</v>
      </c>
      <c r="I14191" s="8" t="s">
        <v>17979</v>
      </c>
      <c r="J14191" s="19">
        <v>5</v>
      </c>
      <c r="K14191" s="19" t="s">
        <v>7738</v>
      </c>
      <c r="L14191" s="11"/>
      <c r="M14191" s="11"/>
      <c r="N14191" s="24"/>
      <c r="P14191" s="32"/>
      <c r="T14191" s="19"/>
      <c r="U14191" s="3"/>
      <c r="X14191" t="str">
        <f t="shared" si="862"/>
        <v/>
      </c>
      <c r="Z14191">
        <f t="shared" si="863"/>
        <v>1</v>
      </c>
      <c r="AB14191" s="9"/>
      <c r="AC14191" t="s">
        <v>21163</v>
      </c>
      <c r="AD14191">
        <f t="shared" si="864"/>
        <v>0</v>
      </c>
      <c r="AF14191" s="3"/>
      <c r="AH14191" s="9"/>
    </row>
    <row r="14192" spans="1:34" ht="10.95" customHeight="1" outlineLevel="1" x14ac:dyDescent="0.25">
      <c r="A14192" t="s">
        <v>1205</v>
      </c>
      <c r="C14192" s="3" t="s">
        <v>12986</v>
      </c>
      <c r="D14192" s="3" t="s">
        <v>19157</v>
      </c>
      <c r="E14192" s="9">
        <v>1992</v>
      </c>
      <c r="F14192" s="7" t="s">
        <v>13107</v>
      </c>
      <c r="G14192" s="7" t="s">
        <v>5401</v>
      </c>
      <c r="H14192" s="8" t="s">
        <v>17978</v>
      </c>
      <c r="I14192" s="8" t="s">
        <v>17979</v>
      </c>
      <c r="J14192" s="19">
        <v>3</v>
      </c>
      <c r="K14192" s="19" t="s">
        <v>7736</v>
      </c>
      <c r="L14192" s="11">
        <v>8</v>
      </c>
      <c r="M14192" s="11"/>
      <c r="N14192" s="24"/>
      <c r="P14192" s="32"/>
      <c r="T14192" s="19"/>
      <c r="U14192" s="3">
        <v>1677</v>
      </c>
      <c r="X14192" t="str">
        <f t="shared" si="862"/>
        <v/>
      </c>
      <c r="Z14192">
        <f t="shared" si="863"/>
        <v>1</v>
      </c>
      <c r="AB14192" s="9"/>
      <c r="AC14192" t="s">
        <v>21166</v>
      </c>
      <c r="AD14192">
        <f t="shared" si="864"/>
        <v>0</v>
      </c>
      <c r="AF14192" s="3"/>
      <c r="AG14192" t="s">
        <v>1837</v>
      </c>
      <c r="AH14192" s="9" t="s">
        <v>4925</v>
      </c>
    </row>
    <row r="14193" spans="1:48" ht="10.95" customHeight="1" outlineLevel="1" x14ac:dyDescent="0.25">
      <c r="A14193" t="s">
        <v>1205</v>
      </c>
      <c r="C14193" s="3" t="s">
        <v>12986</v>
      </c>
      <c r="D14193" s="3">
        <v>2109</v>
      </c>
      <c r="E14193" s="9">
        <v>1992</v>
      </c>
      <c r="F14193" s="7" t="s">
        <v>13107</v>
      </c>
      <c r="G14193" s="7" t="s">
        <v>5401</v>
      </c>
      <c r="H14193" s="8" t="s">
        <v>21164</v>
      </c>
      <c r="I14193" s="8" t="s">
        <v>17979</v>
      </c>
      <c r="J14193" s="19">
        <v>1</v>
      </c>
      <c r="K14193" s="19" t="s">
        <v>7736</v>
      </c>
      <c r="L14193" s="11">
        <v>8</v>
      </c>
      <c r="M14193" s="11"/>
      <c r="N14193" s="24"/>
      <c r="P14193" s="32"/>
      <c r="T14193" s="19"/>
      <c r="U14193" s="3"/>
      <c r="X14193" t="str">
        <f t="shared" si="862"/>
        <v/>
      </c>
      <c r="Z14193">
        <f t="shared" si="863"/>
        <v>1</v>
      </c>
      <c r="AB14193" s="9"/>
      <c r="AC14193" t="s">
        <v>21165</v>
      </c>
      <c r="AD14193">
        <f t="shared" si="864"/>
        <v>0</v>
      </c>
      <c r="AF14193" s="3"/>
      <c r="AH14193" s="9"/>
    </row>
    <row r="14194" spans="1:48" ht="10.95" customHeight="1" x14ac:dyDescent="0.25">
      <c r="A14194" t="s">
        <v>18064</v>
      </c>
      <c r="B14194" t="s">
        <v>17262</v>
      </c>
      <c r="C14194" s="3" t="s">
        <v>12986</v>
      </c>
      <c r="E14194" s="9"/>
      <c r="F14194" s="7"/>
      <c r="G14194" s="7"/>
      <c r="H14194" s="8"/>
      <c r="I14194" s="8"/>
      <c r="J14194" s="19"/>
      <c r="K14194" s="19"/>
      <c r="L14194" s="11"/>
      <c r="M14194" s="11">
        <f>SUM(L14195:L14245)</f>
        <v>58.800000000000004</v>
      </c>
      <c r="N14194" s="24">
        <v>5795</v>
      </c>
      <c r="O14194">
        <f>COUNTIF(K14195:K14245,"*")</f>
        <v>51</v>
      </c>
      <c r="P14194" s="32">
        <f>O14194/N14194</f>
        <v>8.800690250215704E-3</v>
      </c>
      <c r="Q14194">
        <f>COUNTIF(K14195:K14245,"Y")+COUNTIF(K14195:K14245,"S")</f>
        <v>11</v>
      </c>
      <c r="T14194" s="19" t="s">
        <v>7736</v>
      </c>
      <c r="U14194" s="3"/>
      <c r="V14194" t="s">
        <v>18515</v>
      </c>
      <c r="X14194" t="str">
        <f t="shared" si="862"/>
        <v/>
      </c>
      <c r="Z14194" t="str">
        <f t="shared" si="863"/>
        <v/>
      </c>
      <c r="AB14194" s="9"/>
      <c r="AE14194">
        <f>COUNTIF(AD14195:AD14245,"1")</f>
        <v>3</v>
      </c>
      <c r="AF14194" s="3"/>
      <c r="AH14194" s="9"/>
      <c r="AI14194">
        <f>COUNTIF($J14195:$J14245,"1")-COUNTIFS($J14195:$J14245,"1",$K14195:$K14245,"V")</f>
        <v>9</v>
      </c>
      <c r="AJ14194">
        <f>COUNTIFS($J14195:$J14245,"1",$K14195:$K14245,"Y")+COUNTIFS($J14195:$J14245,"1",$K14195:$K14245,"s")</f>
        <v>5</v>
      </c>
      <c r="AK14194">
        <f>COUNTIF($J14195:$J14245,"2")-COUNTIFS($J14195:$J14245,"2",$K14195:$K14245,"V")</f>
        <v>0</v>
      </c>
      <c r="AL14194">
        <f>COUNTIFS($J14195:$J14245,"2",$K14195:$K14245,"Y")+COUNTIFS($J14195:$J14245,"2",$K14195:$K14245,"s")</f>
        <v>0</v>
      </c>
      <c r="AM14194">
        <f>COUNTIF($J14195:$J14245,"3")-COUNTIFS($J14195:$J14245,"3",$K14195:$K14245,"V")</f>
        <v>14</v>
      </c>
      <c r="AN14194">
        <f>COUNTIFS($J14195:$J14245,"3",$K14195:$K14245,"Y")+COUNTIFS($J14195:$J14245,"3",$K14195:$K14245,"s")</f>
        <v>5</v>
      </c>
      <c r="AO14194">
        <f>COUNTIF($J14195:$J14245,"4")-COUNTIFS($J14195:$J14245,"4",$K14195:$K14245,"V")</f>
        <v>1</v>
      </c>
      <c r="AP14194">
        <f>COUNTIFS($J14195:$J14245,"4",$K14195:$K14245,"Y")+COUNTIFS($J14195:$J14245,"4",$K14195:$K14245,"s")</f>
        <v>1</v>
      </c>
      <c r="AQ14194">
        <f>COUNTIF($J14195:$J14245,"5")-COUNTIFS($J14195:$J14245,"5",$K14195:$K14245,"V")</f>
        <v>1</v>
      </c>
      <c r="AR14194">
        <f>COUNTIFS($J14195:$J14245,"5",$K14195:$K14245,"Y")+COUNTIFS($J14195:$J14245,"5",$K14195:$K14245,"s")</f>
        <v>0</v>
      </c>
      <c r="AS14194">
        <f>COUNTIF($J14195:$J14245,"6")-COUNTIFS($J14195:$J14245,"6",$K14195:$K14245,"V")</f>
        <v>0</v>
      </c>
      <c r="AT14194">
        <f>COUNTIFS($J14195:$J14245,"6",$K14195:$K14245,"Y")+COUNTIFS($J14195:$J14245,"6",$K14195:$K14245,"s")</f>
        <v>0</v>
      </c>
      <c r="AU14194">
        <f>COUNTIF($J14195:$J14245,"7")-COUNTIFS($J14195:$J14245,"7",$K14195:$K14245,"V")</f>
        <v>26</v>
      </c>
      <c r="AV14194">
        <f>COUNTIFS($J14195:$J14245,"7",$K14195:$K14245,"Y")+COUNTIFS($J14195:$J14245,"7",$K14195:$K14245,"s")</f>
        <v>0</v>
      </c>
    </row>
    <row r="14195" spans="1:48" ht="10.95" customHeight="1" outlineLevel="1" x14ac:dyDescent="0.25">
      <c r="A14195" t="s">
        <v>18057</v>
      </c>
      <c r="C14195" s="3" t="s">
        <v>12986</v>
      </c>
      <c r="D14195" s="3">
        <v>5</v>
      </c>
      <c r="E14195" s="9">
        <v>1993</v>
      </c>
      <c r="F14195" s="7" t="s">
        <v>5141</v>
      </c>
      <c r="G14195" s="7" t="s">
        <v>5401</v>
      </c>
      <c r="H14195" s="8" t="s">
        <v>5787</v>
      </c>
      <c r="I14195" s="44" t="s">
        <v>18065</v>
      </c>
      <c r="J14195" s="19">
        <v>1</v>
      </c>
      <c r="K14195" s="19" t="s">
        <v>7738</v>
      </c>
      <c r="L14195" s="11"/>
      <c r="M14195" s="11"/>
      <c r="N14195" s="24"/>
      <c r="P14195" s="32"/>
      <c r="S14195">
        <v>1</v>
      </c>
      <c r="T14195" s="19"/>
      <c r="U14195" s="3"/>
      <c r="X14195" t="str">
        <f t="shared" si="862"/>
        <v/>
      </c>
      <c r="Z14195" t="str">
        <f t="shared" si="863"/>
        <v/>
      </c>
      <c r="AB14195" s="9"/>
      <c r="AC14195" t="s">
        <v>5787</v>
      </c>
      <c r="AD14195">
        <f t="shared" ref="AD14195:AD14226" si="865">COUNTIF(H14195,"*Fuji*")</f>
        <v>0</v>
      </c>
      <c r="AF14195" s="3"/>
      <c r="AH14195" s="9"/>
    </row>
    <row r="14196" spans="1:48" ht="10.95" customHeight="1" outlineLevel="1" x14ac:dyDescent="0.25">
      <c r="A14196" t="s">
        <v>18057</v>
      </c>
      <c r="C14196" s="3" t="s">
        <v>12986</v>
      </c>
      <c r="D14196" s="3">
        <v>183</v>
      </c>
      <c r="E14196" s="9">
        <v>1993</v>
      </c>
      <c r="F14196" s="7" t="s">
        <v>2977</v>
      </c>
      <c r="G14196" s="7" t="s">
        <v>5401</v>
      </c>
      <c r="H14196" s="8" t="s">
        <v>3701</v>
      </c>
      <c r="I14196" s="8" t="s">
        <v>18066</v>
      </c>
      <c r="J14196" s="19">
        <v>1</v>
      </c>
      <c r="K14196" s="19" t="s">
        <v>7736</v>
      </c>
      <c r="L14196" s="11">
        <v>5.3</v>
      </c>
      <c r="M14196" s="11"/>
      <c r="N14196" s="24"/>
      <c r="P14196" s="32"/>
      <c r="R14196">
        <v>1</v>
      </c>
      <c r="S14196">
        <v>1</v>
      </c>
      <c r="T14196" s="19"/>
      <c r="U14196" s="3">
        <v>1949</v>
      </c>
      <c r="X14196" t="str">
        <f t="shared" si="862"/>
        <v/>
      </c>
      <c r="Z14196" t="str">
        <f t="shared" si="863"/>
        <v/>
      </c>
      <c r="AB14196" s="9"/>
      <c r="AC14196" t="s">
        <v>3701</v>
      </c>
      <c r="AD14196">
        <f t="shared" si="865"/>
        <v>0</v>
      </c>
      <c r="AF14196" s="3"/>
      <c r="AH14196" s="9"/>
    </row>
    <row r="14197" spans="1:48" ht="10.95" customHeight="1" outlineLevel="1" x14ac:dyDescent="0.25">
      <c r="A14197" t="s">
        <v>18057</v>
      </c>
      <c r="C14197" s="3" t="s">
        <v>12986</v>
      </c>
      <c r="D14197" s="3">
        <v>186</v>
      </c>
      <c r="E14197" s="9">
        <v>1993</v>
      </c>
      <c r="F14197" s="7" t="s">
        <v>3776</v>
      </c>
      <c r="G14197" s="7" t="s">
        <v>5401</v>
      </c>
      <c r="H14197" s="8" t="s">
        <v>9092</v>
      </c>
      <c r="I14197" s="8" t="s">
        <v>18101</v>
      </c>
      <c r="J14197" s="19">
        <v>4</v>
      </c>
      <c r="K14197" s="19" t="s">
        <v>7736</v>
      </c>
      <c r="L14197" s="11">
        <v>5.3</v>
      </c>
      <c r="M14197" s="11"/>
      <c r="N14197" s="24"/>
      <c r="P14197" s="32"/>
      <c r="T14197" s="19"/>
      <c r="U14197" s="3"/>
      <c r="X14197" t="str">
        <f t="shared" si="862"/>
        <v/>
      </c>
      <c r="Z14197" t="str">
        <f t="shared" si="863"/>
        <v/>
      </c>
      <c r="AB14197" s="9"/>
      <c r="AC14197" t="s">
        <v>9092</v>
      </c>
      <c r="AD14197">
        <f t="shared" si="865"/>
        <v>0</v>
      </c>
      <c r="AF14197" s="3"/>
      <c r="AH14197" s="9"/>
    </row>
    <row r="14198" spans="1:48" ht="10.95" customHeight="1" outlineLevel="1" x14ac:dyDescent="0.25">
      <c r="A14198" t="s">
        <v>18057</v>
      </c>
      <c r="C14198" s="3" t="s">
        <v>12986</v>
      </c>
      <c r="D14198" s="3">
        <v>187</v>
      </c>
      <c r="E14198" s="9">
        <v>1993</v>
      </c>
      <c r="F14198" s="7" t="s">
        <v>6317</v>
      </c>
      <c r="G14198" s="7" t="s">
        <v>5401</v>
      </c>
      <c r="H14198" s="8" t="s">
        <v>4987</v>
      </c>
      <c r="I14198" s="8" t="s">
        <v>18066</v>
      </c>
      <c r="J14198" s="19">
        <v>3</v>
      </c>
      <c r="K14198" s="19" t="s">
        <v>7736</v>
      </c>
      <c r="L14198" s="11">
        <v>5.3</v>
      </c>
      <c r="M14198" s="11"/>
      <c r="N14198" s="24"/>
      <c r="P14198" s="32"/>
      <c r="T14198" s="19"/>
      <c r="U14198" s="3">
        <v>1954</v>
      </c>
      <c r="X14198" t="str">
        <f t="shared" si="862"/>
        <v/>
      </c>
      <c r="Z14198" t="str">
        <f t="shared" si="863"/>
        <v/>
      </c>
      <c r="AB14198" s="9"/>
      <c r="AC14198" t="s">
        <v>4987</v>
      </c>
      <c r="AD14198">
        <f t="shared" si="865"/>
        <v>0</v>
      </c>
      <c r="AF14198" s="3"/>
      <c r="AH14198" s="9"/>
    </row>
    <row r="14199" spans="1:48" ht="10.95" customHeight="1" outlineLevel="1" collapsed="1" x14ac:dyDescent="0.25">
      <c r="A14199" t="s">
        <v>18057</v>
      </c>
      <c r="C14199" s="3" t="s">
        <v>12986</v>
      </c>
      <c r="D14199" s="3" t="s">
        <v>18067</v>
      </c>
      <c r="E14199" s="9">
        <v>1994</v>
      </c>
      <c r="F14199" s="7" t="s">
        <v>18068</v>
      </c>
      <c r="G14199" s="7" t="s">
        <v>5401</v>
      </c>
      <c r="H14199" s="8" t="s">
        <v>2355</v>
      </c>
      <c r="I14199" s="8" t="s">
        <v>8506</v>
      </c>
      <c r="J14199" s="19">
        <v>1</v>
      </c>
      <c r="K14199" s="19" t="s">
        <v>7736</v>
      </c>
      <c r="L14199" s="11">
        <v>10.5</v>
      </c>
      <c r="M14199" s="11"/>
      <c r="N14199" s="24"/>
      <c r="P14199" s="32"/>
      <c r="T14199" s="19"/>
      <c r="U14199" s="3">
        <v>2046</v>
      </c>
      <c r="X14199" t="str">
        <f t="shared" si="862"/>
        <v/>
      </c>
      <c r="Z14199">
        <f t="shared" si="863"/>
        <v>1</v>
      </c>
      <c r="AB14199" s="9"/>
      <c r="AC14199" t="s">
        <v>2355</v>
      </c>
      <c r="AD14199">
        <f t="shared" si="865"/>
        <v>0</v>
      </c>
      <c r="AF14199" s="3">
        <v>1</v>
      </c>
      <c r="AH14199" s="9"/>
    </row>
    <row r="14200" spans="1:48" ht="10.95" customHeight="1" outlineLevel="1" x14ac:dyDescent="0.25">
      <c r="A14200" t="s">
        <v>18057</v>
      </c>
      <c r="C14200" s="3" t="s">
        <v>12986</v>
      </c>
      <c r="D14200" s="3">
        <v>1044</v>
      </c>
      <c r="E14200" s="9">
        <v>1995</v>
      </c>
      <c r="F14200" s="7" t="s">
        <v>2985</v>
      </c>
      <c r="G14200" s="7" t="s">
        <v>5401</v>
      </c>
      <c r="H14200" s="8" t="s">
        <v>6219</v>
      </c>
      <c r="I14200" s="8" t="s">
        <v>18100</v>
      </c>
      <c r="J14200" s="19">
        <v>3</v>
      </c>
      <c r="K14200" s="19" t="s">
        <v>7738</v>
      </c>
      <c r="L14200" s="11"/>
      <c r="M14200" s="11"/>
      <c r="N14200" s="24"/>
      <c r="P14200" s="32"/>
      <c r="T14200" s="19"/>
      <c r="U14200" s="3">
        <v>2229</v>
      </c>
      <c r="X14200" t="str">
        <f t="shared" si="862"/>
        <v/>
      </c>
      <c r="Z14200" t="str">
        <f t="shared" si="863"/>
        <v/>
      </c>
      <c r="AB14200" s="9"/>
      <c r="AC14200" t="s">
        <v>6219</v>
      </c>
      <c r="AD14200">
        <f t="shared" si="865"/>
        <v>0</v>
      </c>
      <c r="AF14200" s="3"/>
      <c r="AH14200" s="9"/>
    </row>
    <row r="14201" spans="1:48" ht="10.95" customHeight="1" outlineLevel="1" x14ac:dyDescent="0.25">
      <c r="A14201" t="s">
        <v>18057</v>
      </c>
      <c r="C14201" s="3" t="s">
        <v>12986</v>
      </c>
      <c r="D14201" s="3" t="s">
        <v>10449</v>
      </c>
      <c r="E14201" s="9">
        <v>1995</v>
      </c>
      <c r="F14201" s="7" t="s">
        <v>13107</v>
      </c>
      <c r="G14201" s="7" t="s">
        <v>5401</v>
      </c>
      <c r="H14201" s="8" t="s">
        <v>2978</v>
      </c>
      <c r="I14201" s="8" t="s">
        <v>18100</v>
      </c>
      <c r="J14201" s="19">
        <v>3</v>
      </c>
      <c r="K14201" s="19" t="s">
        <v>7736</v>
      </c>
      <c r="L14201" s="11">
        <v>4</v>
      </c>
      <c r="M14201" s="11"/>
      <c r="N14201" s="24"/>
      <c r="P14201" s="32"/>
      <c r="T14201" s="19"/>
      <c r="U14201" s="3">
        <v>2230</v>
      </c>
      <c r="X14201" t="str">
        <f t="shared" si="862"/>
        <v/>
      </c>
      <c r="Z14201">
        <f t="shared" si="863"/>
        <v>1</v>
      </c>
      <c r="AB14201" s="9"/>
      <c r="AC14201" t="s">
        <v>2978</v>
      </c>
      <c r="AD14201">
        <f t="shared" si="865"/>
        <v>0</v>
      </c>
      <c r="AF14201" s="3"/>
      <c r="AH14201" s="9"/>
    </row>
    <row r="14202" spans="1:48" ht="10.95" customHeight="1" outlineLevel="1" x14ac:dyDescent="0.25">
      <c r="A14202" t="s">
        <v>18057</v>
      </c>
      <c r="C14202" s="3" t="s">
        <v>12986</v>
      </c>
      <c r="D14202" s="3">
        <v>1593</v>
      </c>
      <c r="E14202" s="9">
        <v>1997</v>
      </c>
      <c r="F14202" s="7" t="s">
        <v>2624</v>
      </c>
      <c r="G14202" s="7" t="s">
        <v>5401</v>
      </c>
      <c r="H14202" s="8" t="s">
        <v>6534</v>
      </c>
      <c r="I14202" s="8" t="s">
        <v>11816</v>
      </c>
      <c r="J14202" s="19">
        <v>3</v>
      </c>
      <c r="K14202" s="19" t="s">
        <v>7738</v>
      </c>
      <c r="L14202" s="11"/>
      <c r="M14202" s="11"/>
      <c r="N14202" s="24"/>
      <c r="P14202" s="32"/>
      <c r="T14202" s="19"/>
      <c r="U14202" s="3">
        <v>2386</v>
      </c>
      <c r="W14202" t="s">
        <v>7738</v>
      </c>
      <c r="X14202" t="str">
        <f t="shared" si="862"/>
        <v/>
      </c>
      <c r="Z14202" t="str">
        <f t="shared" si="863"/>
        <v/>
      </c>
      <c r="AB14202" s="9"/>
      <c r="AC14202" t="s">
        <v>6534</v>
      </c>
      <c r="AD14202">
        <f t="shared" si="865"/>
        <v>0</v>
      </c>
      <c r="AF14202" s="3"/>
      <c r="AH14202" s="9"/>
    </row>
    <row r="14203" spans="1:48" ht="10.95" customHeight="1" outlineLevel="1" x14ac:dyDescent="0.25">
      <c r="A14203" t="s">
        <v>18057</v>
      </c>
      <c r="C14203" s="3" t="s">
        <v>12986</v>
      </c>
      <c r="D14203" s="3">
        <v>1595</v>
      </c>
      <c r="E14203" s="9">
        <v>1997</v>
      </c>
      <c r="F14203" s="7" t="s">
        <v>6317</v>
      </c>
      <c r="G14203" s="7" t="s">
        <v>5401</v>
      </c>
      <c r="H14203" s="8" t="s">
        <v>1679</v>
      </c>
      <c r="I14203" s="8" t="s">
        <v>11816</v>
      </c>
      <c r="J14203" s="19">
        <v>3</v>
      </c>
      <c r="K14203" s="19" t="s">
        <v>7738</v>
      </c>
      <c r="L14203" s="11"/>
      <c r="M14203" s="11"/>
      <c r="N14203" s="24"/>
      <c r="P14203" s="32"/>
      <c r="T14203" s="19"/>
      <c r="U14203" s="3">
        <v>2390</v>
      </c>
      <c r="W14203" t="s">
        <v>7738</v>
      </c>
      <c r="X14203" t="str">
        <f t="shared" si="862"/>
        <v/>
      </c>
      <c r="Z14203" t="str">
        <f t="shared" si="863"/>
        <v/>
      </c>
      <c r="AB14203" s="9"/>
      <c r="AC14203" t="s">
        <v>1679</v>
      </c>
      <c r="AD14203">
        <f t="shared" si="865"/>
        <v>0</v>
      </c>
      <c r="AF14203" s="3"/>
      <c r="AH14203" s="9"/>
    </row>
    <row r="14204" spans="1:48" ht="10.95" customHeight="1" outlineLevel="1" x14ac:dyDescent="0.25">
      <c r="A14204" t="s">
        <v>18057</v>
      </c>
      <c r="C14204" s="3" t="s">
        <v>12986</v>
      </c>
      <c r="D14204" s="3">
        <v>1598</v>
      </c>
      <c r="E14204" s="9">
        <v>1997</v>
      </c>
      <c r="F14204" s="7" t="s">
        <v>1779</v>
      </c>
      <c r="G14204" s="7" t="s">
        <v>5401</v>
      </c>
      <c r="H14204" s="8" t="s">
        <v>1679</v>
      </c>
      <c r="I14204" s="8" t="s">
        <v>11816</v>
      </c>
      <c r="J14204" s="19">
        <v>3</v>
      </c>
      <c r="K14204" s="19" t="s">
        <v>7738</v>
      </c>
      <c r="L14204" s="11"/>
      <c r="M14204" s="11"/>
      <c r="N14204" s="24"/>
      <c r="P14204" s="32"/>
      <c r="T14204" s="19"/>
      <c r="U14204" s="3">
        <v>2391</v>
      </c>
      <c r="W14204" t="s">
        <v>7738</v>
      </c>
      <c r="X14204" t="str">
        <f t="shared" si="862"/>
        <v/>
      </c>
      <c r="Z14204" t="str">
        <f t="shared" si="863"/>
        <v/>
      </c>
      <c r="AB14204" s="9"/>
      <c r="AC14204" t="s">
        <v>1679</v>
      </c>
      <c r="AD14204">
        <f t="shared" si="865"/>
        <v>0</v>
      </c>
      <c r="AF14204" s="3"/>
      <c r="AH14204" s="9"/>
    </row>
    <row r="14205" spans="1:48" ht="10.95" customHeight="1" outlineLevel="1" x14ac:dyDescent="0.25">
      <c r="A14205" t="s">
        <v>18057</v>
      </c>
      <c r="C14205" s="3" t="s">
        <v>12986</v>
      </c>
      <c r="D14205" s="3">
        <v>1697</v>
      </c>
      <c r="E14205" s="9">
        <v>1997</v>
      </c>
      <c r="F14205" s="7" t="s">
        <v>67</v>
      </c>
      <c r="G14205" s="7" t="s">
        <v>5401</v>
      </c>
      <c r="H14205" s="8" t="s">
        <v>5402</v>
      </c>
      <c r="I14205" s="8" t="s">
        <v>18069</v>
      </c>
      <c r="J14205" s="19">
        <v>3</v>
      </c>
      <c r="K14205" s="19" t="s">
        <v>7738</v>
      </c>
      <c r="L14205" s="11"/>
      <c r="M14205" s="11"/>
      <c r="N14205" s="24"/>
      <c r="P14205" s="32"/>
      <c r="T14205" s="19"/>
      <c r="U14205" s="3">
        <v>2435</v>
      </c>
      <c r="X14205" t="str">
        <f t="shared" si="862"/>
        <v/>
      </c>
      <c r="Z14205" t="str">
        <f t="shared" si="863"/>
        <v/>
      </c>
      <c r="AB14205" s="9"/>
      <c r="AC14205" t="s">
        <v>5402</v>
      </c>
      <c r="AD14205">
        <f t="shared" si="865"/>
        <v>1</v>
      </c>
      <c r="AF14205" s="3"/>
      <c r="AH14205" s="9"/>
    </row>
    <row r="14206" spans="1:48" ht="10.95" customHeight="1" outlineLevel="1" x14ac:dyDescent="0.25">
      <c r="A14206" t="s">
        <v>18057</v>
      </c>
      <c r="C14206" s="3" t="s">
        <v>12986</v>
      </c>
      <c r="D14206" s="3">
        <v>1700</v>
      </c>
      <c r="E14206" s="9">
        <v>1997</v>
      </c>
      <c r="F14206" s="7" t="s">
        <v>67</v>
      </c>
      <c r="G14206" s="7" t="s">
        <v>5401</v>
      </c>
      <c r="H14206" s="8" t="s">
        <v>5402</v>
      </c>
      <c r="I14206" s="8" t="s">
        <v>18070</v>
      </c>
      <c r="J14206" s="19">
        <v>3</v>
      </c>
      <c r="K14206" s="19" t="s">
        <v>7738</v>
      </c>
      <c r="L14206" s="11"/>
      <c r="M14206" s="11"/>
      <c r="N14206" s="24"/>
      <c r="P14206" s="32"/>
      <c r="T14206" s="19"/>
      <c r="U14206" s="3"/>
      <c r="X14206" t="str">
        <f t="shared" si="862"/>
        <v/>
      </c>
      <c r="Z14206" t="str">
        <f t="shared" si="863"/>
        <v/>
      </c>
      <c r="AB14206" s="9"/>
      <c r="AC14206" t="s">
        <v>5402</v>
      </c>
      <c r="AD14206">
        <f t="shared" si="865"/>
        <v>1</v>
      </c>
      <c r="AF14206" s="3"/>
      <c r="AH14206" s="9"/>
    </row>
    <row r="14207" spans="1:48" ht="10.95" customHeight="1" outlineLevel="1" x14ac:dyDescent="0.25">
      <c r="A14207" t="s">
        <v>18057</v>
      </c>
      <c r="C14207" s="3" t="s">
        <v>12986</v>
      </c>
      <c r="D14207" s="3">
        <v>1974</v>
      </c>
      <c r="E14207" s="9">
        <v>1998</v>
      </c>
      <c r="F14207" s="7" t="s">
        <v>2985</v>
      </c>
      <c r="G14207" s="7" t="s">
        <v>5401</v>
      </c>
      <c r="H14207" s="8" t="s">
        <v>5787</v>
      </c>
      <c r="I14207" s="8" t="s">
        <v>18071</v>
      </c>
      <c r="J14207" s="19">
        <v>3</v>
      </c>
      <c r="K14207" s="19" t="s">
        <v>20093</v>
      </c>
      <c r="L14207" s="11"/>
      <c r="M14207" s="11"/>
      <c r="N14207" s="24"/>
      <c r="P14207" s="32"/>
      <c r="T14207" s="19"/>
      <c r="U14207" s="3"/>
      <c r="X14207" t="str">
        <f t="shared" si="862"/>
        <v/>
      </c>
      <c r="Z14207" t="str">
        <f t="shared" si="863"/>
        <v/>
      </c>
      <c r="AB14207" s="9"/>
      <c r="AC14207" t="s">
        <v>5787</v>
      </c>
      <c r="AD14207">
        <f t="shared" si="865"/>
        <v>0</v>
      </c>
      <c r="AF14207" s="3"/>
      <c r="AH14207" s="9"/>
    </row>
    <row r="14208" spans="1:48" ht="10.95" customHeight="1" outlineLevel="1" x14ac:dyDescent="0.25">
      <c r="A14208" t="s">
        <v>18057</v>
      </c>
      <c r="C14208" s="3" t="s">
        <v>12986</v>
      </c>
      <c r="D14208" s="3" t="s">
        <v>20621</v>
      </c>
      <c r="E14208" s="9">
        <v>1998</v>
      </c>
      <c r="F14208" s="7" t="s">
        <v>19158</v>
      </c>
      <c r="G14208" s="7" t="s">
        <v>5401</v>
      </c>
      <c r="H14208" s="8" t="s">
        <v>5787</v>
      </c>
      <c r="I14208" s="8" t="s">
        <v>18071</v>
      </c>
      <c r="J14208" s="19">
        <v>3</v>
      </c>
      <c r="K14208" s="19" t="s">
        <v>7736</v>
      </c>
      <c r="L14208" s="11">
        <v>5.6</v>
      </c>
      <c r="M14208" s="11"/>
      <c r="N14208" s="24"/>
      <c r="P14208" s="32"/>
      <c r="T14208" s="19"/>
      <c r="U14208" s="3"/>
      <c r="X14208" t="str">
        <f t="shared" si="862"/>
        <v/>
      </c>
      <c r="Z14208">
        <f t="shared" si="863"/>
        <v>1</v>
      </c>
      <c r="AB14208" s="9"/>
      <c r="AC14208" t="s">
        <v>5787</v>
      </c>
      <c r="AD14208">
        <f t="shared" si="865"/>
        <v>0</v>
      </c>
      <c r="AF14208" s="3"/>
      <c r="AH14208" s="9"/>
    </row>
    <row r="14209" spans="1:34" ht="10.95" customHeight="1" outlineLevel="1" x14ac:dyDescent="0.25">
      <c r="A14209" t="s">
        <v>18057</v>
      </c>
      <c r="C14209" s="3" t="s">
        <v>12986</v>
      </c>
      <c r="D14209" s="3" t="s">
        <v>20622</v>
      </c>
      <c r="E14209" s="9">
        <v>1998</v>
      </c>
      <c r="F14209" s="7" t="s">
        <v>19158</v>
      </c>
      <c r="G14209" s="7" t="s">
        <v>5401</v>
      </c>
      <c r="H14209" s="8" t="s">
        <v>5787</v>
      </c>
      <c r="I14209" s="8" t="s">
        <v>18071</v>
      </c>
      <c r="J14209" s="19">
        <v>3</v>
      </c>
      <c r="K14209" s="19" t="s">
        <v>7736</v>
      </c>
      <c r="L14209" s="11">
        <v>5.6</v>
      </c>
      <c r="M14209" s="11"/>
      <c r="N14209" s="24"/>
      <c r="P14209" s="32"/>
      <c r="T14209" s="19"/>
      <c r="U14209" s="3"/>
      <c r="X14209" t="str">
        <f t="shared" si="862"/>
        <v/>
      </c>
      <c r="Z14209">
        <f t="shared" si="863"/>
        <v>1</v>
      </c>
      <c r="AB14209" s="9"/>
      <c r="AC14209" t="s">
        <v>5787</v>
      </c>
      <c r="AD14209">
        <f t="shared" si="865"/>
        <v>0</v>
      </c>
      <c r="AF14209" s="3"/>
      <c r="AH14209" s="9"/>
    </row>
    <row r="14210" spans="1:34" ht="10.95" customHeight="1" outlineLevel="1" x14ac:dyDescent="0.25">
      <c r="A14210" t="s">
        <v>18057</v>
      </c>
      <c r="C14210" s="3" t="s">
        <v>12986</v>
      </c>
      <c r="D14210" s="3">
        <v>2239</v>
      </c>
      <c r="E14210" s="9">
        <v>1999</v>
      </c>
      <c r="F14210" s="7" t="s">
        <v>2985</v>
      </c>
      <c r="G14210" s="7" t="s">
        <v>5401</v>
      </c>
      <c r="H14210" s="8" t="s">
        <v>5787</v>
      </c>
      <c r="I14210" s="8" t="s">
        <v>18072</v>
      </c>
      <c r="J14210" s="19">
        <v>1</v>
      </c>
      <c r="K14210" s="19" t="s">
        <v>7736</v>
      </c>
      <c r="L14210" s="11">
        <v>5</v>
      </c>
      <c r="M14210" s="11"/>
      <c r="N14210" s="24"/>
      <c r="P14210" s="32"/>
      <c r="T14210" s="19"/>
      <c r="U14210" s="3">
        <v>2669</v>
      </c>
      <c r="X14210" t="str">
        <f t="shared" ref="X14210:X14273" si="866">IF(COUNTIF(F14210,"*fdc*"),1,"")</f>
        <v/>
      </c>
      <c r="Z14210" t="str">
        <f t="shared" ref="Z14210:Z14273" si="867">IF(COUNTIF(F14210,"*s/s*"),1,"")</f>
        <v/>
      </c>
      <c r="AB14210" s="9"/>
      <c r="AC14210" t="s">
        <v>5787</v>
      </c>
      <c r="AD14210">
        <f t="shared" si="865"/>
        <v>0</v>
      </c>
      <c r="AF14210" s="3"/>
      <c r="AH14210" s="9"/>
    </row>
    <row r="14211" spans="1:34" ht="10.95" customHeight="1" outlineLevel="1" x14ac:dyDescent="0.25">
      <c r="A14211" t="s">
        <v>18057</v>
      </c>
      <c r="C14211" s="3" t="s">
        <v>12986</v>
      </c>
      <c r="D14211" s="3">
        <v>2260</v>
      </c>
      <c r="E14211" s="9">
        <v>1999</v>
      </c>
      <c r="F14211" s="7" t="s">
        <v>5299</v>
      </c>
      <c r="G14211" s="7" t="s">
        <v>5401</v>
      </c>
      <c r="H14211" s="8" t="s">
        <v>5787</v>
      </c>
      <c r="I14211" s="8" t="s">
        <v>18072</v>
      </c>
      <c r="J14211" s="19">
        <v>1</v>
      </c>
      <c r="K14211" s="19" t="s">
        <v>7738</v>
      </c>
      <c r="L14211" s="11"/>
      <c r="M14211" s="11"/>
      <c r="N14211" s="24"/>
      <c r="P14211" s="32"/>
      <c r="T14211" s="19"/>
      <c r="U14211" s="3"/>
      <c r="X14211" t="str">
        <f t="shared" si="866"/>
        <v/>
      </c>
      <c r="Z14211" t="str">
        <f t="shared" si="867"/>
        <v/>
      </c>
      <c r="AB14211" s="9"/>
      <c r="AC14211" t="s">
        <v>5787</v>
      </c>
      <c r="AD14211">
        <f t="shared" si="865"/>
        <v>0</v>
      </c>
      <c r="AF14211" s="3"/>
      <c r="AH14211" s="9"/>
    </row>
    <row r="14212" spans="1:34" ht="10.95" customHeight="1" outlineLevel="1" x14ac:dyDescent="0.25">
      <c r="A14212" t="s">
        <v>18057</v>
      </c>
      <c r="C14212" s="3" t="s">
        <v>12986</v>
      </c>
      <c r="D14212" s="3" t="s">
        <v>18073</v>
      </c>
      <c r="E14212" s="9">
        <v>2001</v>
      </c>
      <c r="F14212" s="7" t="s">
        <v>16094</v>
      </c>
      <c r="G14212" s="7" t="s">
        <v>5401</v>
      </c>
      <c r="H14212" s="8" t="s">
        <v>2355</v>
      </c>
      <c r="I14212" s="8" t="s">
        <v>8506</v>
      </c>
      <c r="J14212" s="19">
        <v>1</v>
      </c>
      <c r="K14212" s="19" t="s">
        <v>7736</v>
      </c>
      <c r="L14212" s="11">
        <v>3.2</v>
      </c>
      <c r="M14212" s="11"/>
      <c r="N14212" s="24"/>
      <c r="P14212" s="32"/>
      <c r="T14212" s="19"/>
      <c r="U14212" s="3">
        <v>2973</v>
      </c>
      <c r="X14212" t="str">
        <f t="shared" si="866"/>
        <v/>
      </c>
      <c r="Z14212">
        <f t="shared" si="867"/>
        <v>1</v>
      </c>
      <c r="AB14212" s="9"/>
      <c r="AC14212" t="s">
        <v>2355</v>
      </c>
      <c r="AD14212">
        <f t="shared" si="865"/>
        <v>0</v>
      </c>
      <c r="AF14212" s="3">
        <v>1</v>
      </c>
      <c r="AH14212" s="9"/>
    </row>
    <row r="14213" spans="1:34" ht="10.95" customHeight="1" outlineLevel="1" x14ac:dyDescent="0.25">
      <c r="A14213" t="s">
        <v>18057</v>
      </c>
      <c r="C14213" s="3" t="s">
        <v>12986</v>
      </c>
      <c r="D14213" s="3">
        <v>3078</v>
      </c>
      <c r="E14213" s="9">
        <v>2001</v>
      </c>
      <c r="F14213" s="7" t="s">
        <v>13102</v>
      </c>
      <c r="G14213" s="7" t="s">
        <v>5401</v>
      </c>
      <c r="H14213" s="8" t="s">
        <v>2355</v>
      </c>
      <c r="I14213" s="8" t="s">
        <v>8506</v>
      </c>
      <c r="J14213" s="19">
        <v>1</v>
      </c>
      <c r="K14213" s="19" t="s">
        <v>7738</v>
      </c>
      <c r="L14213" s="11"/>
      <c r="M14213" s="11"/>
      <c r="N14213" s="24"/>
      <c r="P14213" s="32"/>
      <c r="T14213" s="19"/>
      <c r="U14213" s="3">
        <v>2979</v>
      </c>
      <c r="X14213" t="str">
        <f t="shared" si="866"/>
        <v/>
      </c>
      <c r="Z14213">
        <f t="shared" si="867"/>
        <v>1</v>
      </c>
      <c r="AB14213" s="9"/>
      <c r="AC14213" t="s">
        <v>2355</v>
      </c>
      <c r="AD14213">
        <f t="shared" si="865"/>
        <v>0</v>
      </c>
      <c r="AF14213" s="3">
        <v>1</v>
      </c>
      <c r="AH14213" s="9"/>
    </row>
    <row r="14214" spans="1:34" ht="10.95" customHeight="1" outlineLevel="1" x14ac:dyDescent="0.25">
      <c r="A14214" t="s">
        <v>18057</v>
      </c>
      <c r="C14214" s="3" t="s">
        <v>12986</v>
      </c>
      <c r="D14214" s="3">
        <v>3214</v>
      </c>
      <c r="E14214" s="9">
        <v>2002</v>
      </c>
      <c r="F14214" s="7" t="s">
        <v>22061</v>
      </c>
      <c r="G14214" s="7" t="s">
        <v>5401</v>
      </c>
      <c r="H14214" s="8" t="s">
        <v>5224</v>
      </c>
      <c r="I14214" s="8" t="s">
        <v>7143</v>
      </c>
      <c r="J14214" s="19">
        <v>3</v>
      </c>
      <c r="K14214" s="19" t="s">
        <v>7738</v>
      </c>
      <c r="L14214" s="11"/>
      <c r="M14214" s="11"/>
      <c r="N14214" s="24"/>
      <c r="P14214" s="32"/>
      <c r="T14214" s="19"/>
      <c r="U14214" s="3" t="s">
        <v>2649</v>
      </c>
      <c r="X14214" t="str">
        <f t="shared" si="866"/>
        <v/>
      </c>
      <c r="Z14214" t="str">
        <f t="shared" si="867"/>
        <v/>
      </c>
      <c r="AB14214" s="9"/>
      <c r="AC14214" t="s">
        <v>5224</v>
      </c>
      <c r="AD14214">
        <f t="shared" si="865"/>
        <v>0</v>
      </c>
      <c r="AF14214" s="3"/>
      <c r="AH14214" s="9"/>
    </row>
    <row r="14215" spans="1:34" ht="10.95" customHeight="1" outlineLevel="1" x14ac:dyDescent="0.25">
      <c r="A14215" t="s">
        <v>18057</v>
      </c>
      <c r="C14215" s="3" t="s">
        <v>12986</v>
      </c>
      <c r="D14215" s="3">
        <v>3217</v>
      </c>
      <c r="E14215" s="9">
        <v>2002</v>
      </c>
      <c r="F14215" s="7" t="s">
        <v>22061</v>
      </c>
      <c r="G14215" s="7" t="s">
        <v>5401</v>
      </c>
      <c r="H14215" s="8" t="s">
        <v>6219</v>
      </c>
      <c r="I14215" s="8" t="s">
        <v>7143</v>
      </c>
      <c r="J14215" s="19">
        <v>3</v>
      </c>
      <c r="K14215" s="19" t="s">
        <v>7738</v>
      </c>
      <c r="L14215" s="11"/>
      <c r="M14215" s="11"/>
      <c r="N14215" s="24"/>
      <c r="P14215" s="32"/>
      <c r="T14215" s="19"/>
      <c r="U14215" s="3" t="s">
        <v>2650</v>
      </c>
      <c r="X14215" t="str">
        <f t="shared" si="866"/>
        <v/>
      </c>
      <c r="Z14215" t="str">
        <f t="shared" si="867"/>
        <v/>
      </c>
      <c r="AB14215" s="9"/>
      <c r="AC14215" t="s">
        <v>6219</v>
      </c>
      <c r="AD14215">
        <f t="shared" si="865"/>
        <v>0</v>
      </c>
      <c r="AF14215" s="3"/>
      <c r="AH14215" s="9"/>
    </row>
    <row r="14216" spans="1:34" ht="10.95" customHeight="1" outlineLevel="1" x14ac:dyDescent="0.25">
      <c r="A14216" t="s">
        <v>18057</v>
      </c>
      <c r="C14216" s="3" t="s">
        <v>12986</v>
      </c>
      <c r="D14216" s="3">
        <v>3218</v>
      </c>
      <c r="E14216" s="9">
        <v>2002</v>
      </c>
      <c r="F14216" s="7" t="s">
        <v>22061</v>
      </c>
      <c r="G14216" s="7" t="s">
        <v>5401</v>
      </c>
      <c r="H14216" s="8" t="s">
        <v>4179</v>
      </c>
      <c r="I14216" s="8" t="s">
        <v>7143</v>
      </c>
      <c r="J14216" s="19">
        <v>3</v>
      </c>
      <c r="K14216" s="19" t="s">
        <v>7738</v>
      </c>
      <c r="L14216" s="11"/>
      <c r="M14216" s="11"/>
      <c r="N14216" s="24"/>
      <c r="P14216" s="32"/>
      <c r="T14216" s="19"/>
      <c r="U14216" s="3" t="s">
        <v>2651</v>
      </c>
      <c r="X14216" t="str">
        <f t="shared" si="866"/>
        <v/>
      </c>
      <c r="Z14216" t="str">
        <f t="shared" si="867"/>
        <v/>
      </c>
      <c r="AB14216" s="9"/>
      <c r="AC14216" t="s">
        <v>4179</v>
      </c>
      <c r="AD14216">
        <f t="shared" si="865"/>
        <v>0</v>
      </c>
      <c r="AF14216" s="3"/>
      <c r="AH14216" s="9"/>
    </row>
    <row r="14217" spans="1:34" ht="10.95" customHeight="1" outlineLevel="1" x14ac:dyDescent="0.25">
      <c r="A14217" t="s">
        <v>18057</v>
      </c>
      <c r="C14217" s="3" t="s">
        <v>12986</v>
      </c>
      <c r="D14217" s="3" t="s">
        <v>18074</v>
      </c>
      <c r="E14217" s="9">
        <v>2002</v>
      </c>
      <c r="F14217" s="7" t="s">
        <v>18075</v>
      </c>
      <c r="G14217" s="7" t="s">
        <v>5401</v>
      </c>
      <c r="H14217" s="8" t="s">
        <v>5402</v>
      </c>
      <c r="I14217" s="8" t="s">
        <v>7143</v>
      </c>
      <c r="J14217" s="19">
        <v>1</v>
      </c>
      <c r="K14217" s="19" t="s">
        <v>7738</v>
      </c>
      <c r="L14217" s="11"/>
      <c r="M14217" s="11"/>
      <c r="N14217" s="24"/>
      <c r="P14217" s="32"/>
      <c r="T14217" s="19"/>
      <c r="U14217" s="3">
        <v>3038</v>
      </c>
      <c r="X14217" t="str">
        <f t="shared" si="866"/>
        <v/>
      </c>
      <c r="Z14217">
        <f t="shared" si="867"/>
        <v>1</v>
      </c>
      <c r="AB14217" s="9"/>
      <c r="AC14217" t="s">
        <v>5402</v>
      </c>
      <c r="AD14217">
        <f t="shared" si="865"/>
        <v>1</v>
      </c>
      <c r="AF14217" s="3"/>
      <c r="AH14217" s="9"/>
    </row>
    <row r="14218" spans="1:34" ht="10.95" customHeight="1" outlineLevel="1" x14ac:dyDescent="0.25">
      <c r="A14218" t="s">
        <v>18057</v>
      </c>
      <c r="C14218" s="3" t="s">
        <v>12986</v>
      </c>
      <c r="D14218" s="3" t="s">
        <v>18098</v>
      </c>
      <c r="E14218" s="9">
        <v>2003</v>
      </c>
      <c r="F14218" s="7" t="s">
        <v>17577</v>
      </c>
      <c r="G14218" s="7" t="s">
        <v>5401</v>
      </c>
      <c r="H14218" s="8" t="s">
        <v>1206</v>
      </c>
      <c r="I14218" s="8" t="s">
        <v>18099</v>
      </c>
      <c r="J14218" s="19">
        <v>5</v>
      </c>
      <c r="K14218" s="19" t="s">
        <v>7738</v>
      </c>
      <c r="L14218" s="11"/>
      <c r="M14218" s="11"/>
      <c r="N14218" s="24"/>
      <c r="P14218" s="32"/>
      <c r="T14218" s="19"/>
      <c r="U14218" s="3" t="s">
        <v>2652</v>
      </c>
      <c r="X14218" t="str">
        <f t="shared" si="866"/>
        <v/>
      </c>
      <c r="Z14218">
        <f t="shared" si="867"/>
        <v>1</v>
      </c>
      <c r="AB14218" s="9"/>
      <c r="AC14218" t="s">
        <v>1206</v>
      </c>
      <c r="AD14218">
        <f t="shared" si="865"/>
        <v>0</v>
      </c>
      <c r="AF14218" s="3"/>
      <c r="AH14218" s="9"/>
    </row>
    <row r="14219" spans="1:34" ht="10.95" customHeight="1" outlineLevel="1" x14ac:dyDescent="0.25">
      <c r="A14219" t="s">
        <v>18057</v>
      </c>
      <c r="C14219" s="3" t="s">
        <v>12986</v>
      </c>
      <c r="D14219" s="3">
        <v>3643</v>
      </c>
      <c r="E14219" s="9">
        <v>2003</v>
      </c>
      <c r="F14219" s="7" t="s">
        <v>13102</v>
      </c>
      <c r="G14219" s="7" t="s">
        <v>5401</v>
      </c>
      <c r="H14219" s="8" t="s">
        <v>2355</v>
      </c>
      <c r="I14219" s="8" t="s">
        <v>8506</v>
      </c>
      <c r="J14219" s="19">
        <v>1</v>
      </c>
      <c r="K14219" s="19" t="s">
        <v>7736</v>
      </c>
      <c r="L14219" s="11">
        <v>9</v>
      </c>
      <c r="M14219" s="11"/>
      <c r="N14219" s="24"/>
      <c r="P14219" s="32"/>
      <c r="S14219">
        <v>1</v>
      </c>
      <c r="T14219" s="19"/>
      <c r="U14219" s="3">
        <v>3153</v>
      </c>
      <c r="X14219" t="str">
        <f t="shared" si="866"/>
        <v/>
      </c>
      <c r="Z14219">
        <f t="shared" si="867"/>
        <v>1</v>
      </c>
      <c r="AB14219" s="9"/>
      <c r="AC14219" t="s">
        <v>2355</v>
      </c>
      <c r="AD14219">
        <f t="shared" si="865"/>
        <v>0</v>
      </c>
      <c r="AF14219" s="3">
        <v>1</v>
      </c>
      <c r="AH14219" s="9"/>
    </row>
    <row r="14220" spans="1:34" ht="10.95" customHeight="1" outlineLevel="1" x14ac:dyDescent="0.25">
      <c r="A14220" t="s">
        <v>18057</v>
      </c>
      <c r="C14220" s="3" t="s">
        <v>12986</v>
      </c>
      <c r="D14220" s="3">
        <v>5369</v>
      </c>
      <c r="E14220" s="9">
        <v>2016</v>
      </c>
      <c r="F14220" s="7" t="s">
        <v>22059</v>
      </c>
      <c r="G14220" s="7" t="s">
        <v>5401</v>
      </c>
      <c r="H14220" s="8" t="s">
        <v>9373</v>
      </c>
      <c r="I14220" s="8" t="s">
        <v>7560</v>
      </c>
      <c r="J14220" s="19">
        <v>7</v>
      </c>
      <c r="K14220" s="19" t="s">
        <v>7738</v>
      </c>
      <c r="L14220" s="11"/>
      <c r="M14220" s="11"/>
      <c r="N14220" s="24"/>
      <c r="P14220" s="32"/>
      <c r="T14220" s="19"/>
      <c r="U14220" s="3"/>
      <c r="X14220" t="str">
        <f t="shared" si="866"/>
        <v/>
      </c>
      <c r="Z14220" t="str">
        <f t="shared" si="867"/>
        <v/>
      </c>
      <c r="AB14220" s="9"/>
      <c r="AC14220" t="s">
        <v>9373</v>
      </c>
      <c r="AD14220">
        <f t="shared" si="865"/>
        <v>0</v>
      </c>
      <c r="AF14220" s="3"/>
      <c r="AH14220" s="9"/>
    </row>
    <row r="14221" spans="1:34" ht="10.95" customHeight="1" outlineLevel="1" x14ac:dyDescent="0.25">
      <c r="A14221" t="s">
        <v>18057</v>
      </c>
      <c r="C14221" s="3" t="s">
        <v>12986</v>
      </c>
      <c r="D14221" s="3">
        <v>5370</v>
      </c>
      <c r="E14221" s="9">
        <v>2016</v>
      </c>
      <c r="F14221" s="7" t="s">
        <v>22059</v>
      </c>
      <c r="G14221" s="7" t="s">
        <v>5401</v>
      </c>
      <c r="H14221" s="8" t="s">
        <v>9038</v>
      </c>
      <c r="I14221" s="8" t="s">
        <v>7560</v>
      </c>
      <c r="J14221" s="19">
        <v>7</v>
      </c>
      <c r="K14221" s="19" t="s">
        <v>7738</v>
      </c>
      <c r="L14221" s="11"/>
      <c r="M14221" s="11"/>
      <c r="N14221" s="24"/>
      <c r="P14221" s="32"/>
      <c r="T14221" s="19"/>
      <c r="U14221" s="3"/>
      <c r="X14221" t="str">
        <f t="shared" si="866"/>
        <v/>
      </c>
      <c r="Z14221" t="str">
        <f t="shared" si="867"/>
        <v/>
      </c>
      <c r="AB14221" s="9"/>
      <c r="AC14221" t="s">
        <v>9038</v>
      </c>
      <c r="AD14221">
        <f t="shared" si="865"/>
        <v>0</v>
      </c>
      <c r="AF14221" s="3"/>
      <c r="AH14221" s="9"/>
    </row>
    <row r="14222" spans="1:34" ht="10.95" customHeight="1" outlineLevel="1" x14ac:dyDescent="0.25">
      <c r="A14222" t="s">
        <v>18057</v>
      </c>
      <c r="C14222" s="3" t="s">
        <v>12986</v>
      </c>
      <c r="D14222" s="3">
        <v>5371</v>
      </c>
      <c r="E14222" s="9">
        <v>2016</v>
      </c>
      <c r="F14222" s="7" t="s">
        <v>22059</v>
      </c>
      <c r="G14222" s="7" t="s">
        <v>5401</v>
      </c>
      <c r="H14222" s="8" t="s">
        <v>9534</v>
      </c>
      <c r="I14222" s="8" t="s">
        <v>7560</v>
      </c>
      <c r="J14222" s="19">
        <v>7</v>
      </c>
      <c r="K14222" s="19" t="s">
        <v>7738</v>
      </c>
      <c r="L14222" s="11"/>
      <c r="M14222" s="11"/>
      <c r="N14222" s="24"/>
      <c r="P14222" s="32"/>
      <c r="T14222" s="19"/>
      <c r="U14222" s="3"/>
      <c r="X14222" t="str">
        <f t="shared" si="866"/>
        <v/>
      </c>
      <c r="Z14222" t="str">
        <f t="shared" si="867"/>
        <v/>
      </c>
      <c r="AB14222" s="9"/>
      <c r="AC14222" t="s">
        <v>9534</v>
      </c>
      <c r="AD14222">
        <f t="shared" si="865"/>
        <v>0</v>
      </c>
      <c r="AF14222" s="3"/>
      <c r="AH14222" s="9"/>
    </row>
    <row r="14223" spans="1:34" ht="10.95" customHeight="1" outlineLevel="1" x14ac:dyDescent="0.25">
      <c r="A14223" t="s">
        <v>18057</v>
      </c>
      <c r="C14223" s="3" t="s">
        <v>12986</v>
      </c>
      <c r="D14223" s="3">
        <v>5372</v>
      </c>
      <c r="E14223" s="9">
        <v>2016</v>
      </c>
      <c r="F14223" s="7" t="s">
        <v>22059</v>
      </c>
      <c r="G14223" s="7" t="s">
        <v>5401</v>
      </c>
      <c r="H14223" s="8" t="s">
        <v>9380</v>
      </c>
      <c r="I14223" s="8" t="s">
        <v>7560</v>
      </c>
      <c r="J14223" s="19">
        <v>7</v>
      </c>
      <c r="K14223" s="19" t="s">
        <v>7738</v>
      </c>
      <c r="L14223" s="11"/>
      <c r="M14223" s="11"/>
      <c r="N14223" s="24"/>
      <c r="P14223" s="32"/>
      <c r="T14223" s="19"/>
      <c r="U14223" s="3"/>
      <c r="X14223" t="str">
        <f t="shared" si="866"/>
        <v/>
      </c>
      <c r="Z14223" t="str">
        <f t="shared" si="867"/>
        <v/>
      </c>
      <c r="AB14223" s="9"/>
      <c r="AC14223" t="s">
        <v>9380</v>
      </c>
      <c r="AD14223">
        <f t="shared" si="865"/>
        <v>0</v>
      </c>
      <c r="AF14223" s="3"/>
      <c r="AH14223" s="9"/>
    </row>
    <row r="14224" spans="1:34" ht="10.95" customHeight="1" outlineLevel="1" x14ac:dyDescent="0.25">
      <c r="A14224" t="s">
        <v>18057</v>
      </c>
      <c r="C14224" s="3" t="s">
        <v>12986</v>
      </c>
      <c r="D14224" s="3">
        <v>5373</v>
      </c>
      <c r="E14224" s="9">
        <v>2016</v>
      </c>
      <c r="F14224" s="7" t="s">
        <v>22059</v>
      </c>
      <c r="G14224" s="7" t="s">
        <v>5401</v>
      </c>
      <c r="H14224" s="8" t="s">
        <v>8359</v>
      </c>
      <c r="I14224" s="8" t="s">
        <v>7560</v>
      </c>
      <c r="J14224" s="19">
        <v>7</v>
      </c>
      <c r="K14224" s="19" t="s">
        <v>7738</v>
      </c>
      <c r="L14224" s="11"/>
      <c r="M14224" s="11"/>
      <c r="N14224" s="24"/>
      <c r="P14224" s="32"/>
      <c r="T14224" s="19"/>
      <c r="U14224" s="3"/>
      <c r="X14224" t="str">
        <f t="shared" si="866"/>
        <v/>
      </c>
      <c r="Z14224" t="str">
        <f t="shared" si="867"/>
        <v/>
      </c>
      <c r="AB14224" s="9"/>
      <c r="AC14224" t="s">
        <v>8359</v>
      </c>
      <c r="AD14224">
        <f t="shared" si="865"/>
        <v>0</v>
      </c>
      <c r="AF14224" s="3"/>
      <c r="AH14224" s="9"/>
    </row>
    <row r="14225" spans="1:34" ht="10.95" customHeight="1" outlineLevel="1" x14ac:dyDescent="0.25">
      <c r="A14225" t="s">
        <v>18057</v>
      </c>
      <c r="C14225" s="3" t="s">
        <v>12986</v>
      </c>
      <c r="D14225" s="3">
        <v>5374</v>
      </c>
      <c r="E14225" s="9">
        <v>2016</v>
      </c>
      <c r="F14225" s="7" t="s">
        <v>22059</v>
      </c>
      <c r="G14225" s="7" t="s">
        <v>5401</v>
      </c>
      <c r="H14225" s="8" t="s">
        <v>8358</v>
      </c>
      <c r="I14225" s="8" t="s">
        <v>7560</v>
      </c>
      <c r="J14225" s="19">
        <v>7</v>
      </c>
      <c r="K14225" s="19" t="s">
        <v>7738</v>
      </c>
      <c r="L14225" s="11"/>
      <c r="M14225" s="11"/>
      <c r="N14225" s="24"/>
      <c r="P14225" s="32"/>
      <c r="T14225" s="19"/>
      <c r="U14225" s="3"/>
      <c r="X14225" t="str">
        <f t="shared" si="866"/>
        <v/>
      </c>
      <c r="Z14225" t="str">
        <f t="shared" si="867"/>
        <v/>
      </c>
      <c r="AB14225" s="9"/>
      <c r="AC14225" t="s">
        <v>8358</v>
      </c>
      <c r="AD14225">
        <f t="shared" si="865"/>
        <v>0</v>
      </c>
      <c r="AF14225" s="3"/>
      <c r="AH14225" s="9"/>
    </row>
    <row r="14226" spans="1:34" ht="10.95" customHeight="1" outlineLevel="1" x14ac:dyDescent="0.25">
      <c r="A14226" t="s">
        <v>18057</v>
      </c>
      <c r="C14226" s="3" t="s">
        <v>12986</v>
      </c>
      <c r="D14226" s="3" t="s">
        <v>18076</v>
      </c>
      <c r="E14226" s="9">
        <v>2016</v>
      </c>
      <c r="F14226" s="7" t="s">
        <v>13141</v>
      </c>
      <c r="G14226" s="7" t="s">
        <v>5401</v>
      </c>
      <c r="H14226" s="8" t="s">
        <v>7560</v>
      </c>
      <c r="I14226" s="8" t="s">
        <v>7560</v>
      </c>
      <c r="J14226" s="19">
        <v>7</v>
      </c>
      <c r="K14226" s="19" t="s">
        <v>7738</v>
      </c>
      <c r="L14226" s="11"/>
      <c r="M14226" s="11"/>
      <c r="N14226" s="24"/>
      <c r="P14226" s="32"/>
      <c r="T14226" s="19"/>
      <c r="U14226" s="3"/>
      <c r="X14226" t="str">
        <f t="shared" si="866"/>
        <v/>
      </c>
      <c r="Z14226">
        <f t="shared" si="867"/>
        <v>1</v>
      </c>
      <c r="AB14226" s="9"/>
      <c r="AC14226" t="s">
        <v>7560</v>
      </c>
      <c r="AD14226">
        <f t="shared" si="865"/>
        <v>0</v>
      </c>
      <c r="AF14226" s="3"/>
      <c r="AH14226" s="9"/>
    </row>
    <row r="14227" spans="1:34" ht="10.95" customHeight="1" outlineLevel="1" x14ac:dyDescent="0.25">
      <c r="A14227" t="s">
        <v>18057</v>
      </c>
      <c r="C14227" s="3" t="s">
        <v>12986</v>
      </c>
      <c r="D14227" s="3">
        <v>5365</v>
      </c>
      <c r="E14227" s="9">
        <v>2016</v>
      </c>
      <c r="F14227" s="7" t="s">
        <v>21916</v>
      </c>
      <c r="G14227" s="7" t="s">
        <v>5401</v>
      </c>
      <c r="H14227" s="8" t="s">
        <v>18078</v>
      </c>
      <c r="I14227" s="8" t="s">
        <v>7560</v>
      </c>
      <c r="J14227" s="19">
        <v>7</v>
      </c>
      <c r="K14227" s="19" t="s">
        <v>7738</v>
      </c>
      <c r="L14227" s="11"/>
      <c r="M14227" s="11"/>
      <c r="N14227" s="24"/>
      <c r="P14227" s="32"/>
      <c r="T14227" s="19"/>
      <c r="U14227" s="3"/>
      <c r="X14227" t="str">
        <f t="shared" si="866"/>
        <v/>
      </c>
      <c r="Z14227" t="str">
        <f t="shared" si="867"/>
        <v/>
      </c>
      <c r="AB14227" s="9"/>
      <c r="AC14227" t="s">
        <v>18078</v>
      </c>
      <c r="AD14227">
        <f t="shared" ref="AD14227:AD14245" si="868">COUNTIF(H14227,"*Fuji*")</f>
        <v>0</v>
      </c>
      <c r="AF14227" s="3"/>
      <c r="AH14227" s="9"/>
    </row>
    <row r="14228" spans="1:34" ht="10.95" customHeight="1" outlineLevel="1" x14ac:dyDescent="0.25">
      <c r="A14228" t="s">
        <v>18057</v>
      </c>
      <c r="C14228" s="3" t="s">
        <v>12986</v>
      </c>
      <c r="D14228" s="3">
        <v>5366</v>
      </c>
      <c r="E14228" s="9">
        <v>2016</v>
      </c>
      <c r="F14228" s="7" t="s">
        <v>21916</v>
      </c>
      <c r="G14228" s="7" t="s">
        <v>5401</v>
      </c>
      <c r="H14228" s="8" t="s">
        <v>18079</v>
      </c>
      <c r="I14228" s="8" t="s">
        <v>7560</v>
      </c>
      <c r="J14228" s="19">
        <v>7</v>
      </c>
      <c r="K14228" s="19" t="s">
        <v>7738</v>
      </c>
      <c r="L14228" s="11"/>
      <c r="M14228" s="11"/>
      <c r="N14228" s="24"/>
      <c r="P14228" s="32"/>
      <c r="T14228" s="19"/>
      <c r="U14228" s="3"/>
      <c r="X14228" t="str">
        <f t="shared" si="866"/>
        <v/>
      </c>
      <c r="Z14228" t="str">
        <f t="shared" si="867"/>
        <v/>
      </c>
      <c r="AB14228" s="9"/>
      <c r="AC14228" t="s">
        <v>18079</v>
      </c>
      <c r="AD14228">
        <f t="shared" si="868"/>
        <v>0</v>
      </c>
      <c r="AF14228" s="3"/>
      <c r="AH14228" s="9"/>
    </row>
    <row r="14229" spans="1:34" ht="10.95" customHeight="1" outlineLevel="1" x14ac:dyDescent="0.25">
      <c r="A14229" t="s">
        <v>18057</v>
      </c>
      <c r="C14229" s="3" t="s">
        <v>12986</v>
      </c>
      <c r="D14229" s="3">
        <v>5367</v>
      </c>
      <c r="E14229" s="9">
        <v>2016</v>
      </c>
      <c r="F14229" s="7" t="s">
        <v>21916</v>
      </c>
      <c r="G14229" s="7" t="s">
        <v>5401</v>
      </c>
      <c r="H14229" s="8" t="s">
        <v>9534</v>
      </c>
      <c r="I14229" s="8" t="s">
        <v>7560</v>
      </c>
      <c r="J14229" s="19">
        <v>7</v>
      </c>
      <c r="K14229" s="19" t="s">
        <v>7738</v>
      </c>
      <c r="L14229" s="11"/>
      <c r="M14229" s="11"/>
      <c r="N14229" s="24"/>
      <c r="P14229" s="32"/>
      <c r="T14229" s="19"/>
      <c r="U14229" s="3"/>
      <c r="X14229" t="str">
        <f t="shared" si="866"/>
        <v/>
      </c>
      <c r="Z14229" t="str">
        <f t="shared" si="867"/>
        <v/>
      </c>
      <c r="AB14229" s="9"/>
      <c r="AC14229" t="s">
        <v>9534</v>
      </c>
      <c r="AD14229">
        <f t="shared" si="868"/>
        <v>0</v>
      </c>
      <c r="AF14229" s="3"/>
      <c r="AH14229" s="9"/>
    </row>
    <row r="14230" spans="1:34" ht="10.95" customHeight="1" outlineLevel="1" x14ac:dyDescent="0.25">
      <c r="A14230" t="s">
        <v>18057</v>
      </c>
      <c r="C14230" s="3" t="s">
        <v>12986</v>
      </c>
      <c r="D14230" s="3">
        <v>5358</v>
      </c>
      <c r="E14230" s="9">
        <v>2016</v>
      </c>
      <c r="F14230" s="7" t="s">
        <v>21916</v>
      </c>
      <c r="G14230" s="7" t="s">
        <v>5401</v>
      </c>
      <c r="H14230" s="8" t="s">
        <v>9445</v>
      </c>
      <c r="I14230" s="8" t="s">
        <v>7560</v>
      </c>
      <c r="J14230" s="19">
        <v>7</v>
      </c>
      <c r="K14230" s="19" t="s">
        <v>7738</v>
      </c>
      <c r="L14230" s="11"/>
      <c r="M14230" s="11"/>
      <c r="N14230" s="24"/>
      <c r="P14230" s="32"/>
      <c r="T14230" s="19"/>
      <c r="U14230" s="3"/>
      <c r="X14230" t="str">
        <f t="shared" si="866"/>
        <v/>
      </c>
      <c r="Z14230" t="str">
        <f t="shared" si="867"/>
        <v/>
      </c>
      <c r="AB14230" s="9"/>
      <c r="AC14230" t="s">
        <v>9445</v>
      </c>
      <c r="AD14230">
        <f t="shared" si="868"/>
        <v>0</v>
      </c>
      <c r="AF14230" s="3"/>
      <c r="AH14230" s="9"/>
    </row>
    <row r="14231" spans="1:34" ht="10.95" customHeight="1" outlineLevel="1" x14ac:dyDescent="0.25">
      <c r="A14231" t="s">
        <v>18057</v>
      </c>
      <c r="C14231" s="3" t="s">
        <v>12986</v>
      </c>
      <c r="D14231" s="3" t="s">
        <v>18077</v>
      </c>
      <c r="E14231" s="9">
        <v>2016</v>
      </c>
      <c r="F14231" s="7" t="s">
        <v>17588</v>
      </c>
      <c r="G14231" s="7" t="s">
        <v>5401</v>
      </c>
      <c r="H14231" s="8" t="s">
        <v>7560</v>
      </c>
      <c r="I14231" s="8" t="s">
        <v>7560</v>
      </c>
      <c r="J14231" s="19">
        <v>7</v>
      </c>
      <c r="K14231" s="19" t="s">
        <v>7738</v>
      </c>
      <c r="L14231" s="11"/>
      <c r="M14231" s="11"/>
      <c r="N14231" s="24"/>
      <c r="P14231" s="32"/>
      <c r="T14231" s="19"/>
      <c r="U14231" s="3"/>
      <c r="X14231" t="str">
        <f t="shared" si="866"/>
        <v/>
      </c>
      <c r="Z14231">
        <f t="shared" si="867"/>
        <v>1</v>
      </c>
      <c r="AB14231" s="9"/>
      <c r="AC14231" t="s">
        <v>7560</v>
      </c>
      <c r="AD14231">
        <f t="shared" si="868"/>
        <v>0</v>
      </c>
      <c r="AF14231" s="3"/>
      <c r="AH14231" s="9"/>
    </row>
    <row r="14232" spans="1:34" ht="10.95" customHeight="1" outlineLevel="1" x14ac:dyDescent="0.25">
      <c r="A14232" t="s">
        <v>18057</v>
      </c>
      <c r="C14232" s="3" t="s">
        <v>12986</v>
      </c>
      <c r="D14232" s="3">
        <v>5369</v>
      </c>
      <c r="E14232" s="9">
        <v>2016</v>
      </c>
      <c r="F14232" s="7" t="s">
        <v>13102</v>
      </c>
      <c r="G14232" s="7" t="s">
        <v>5401</v>
      </c>
      <c r="H14232" s="8" t="s">
        <v>9373</v>
      </c>
      <c r="I14232" s="8" t="s">
        <v>7560</v>
      </c>
      <c r="J14232" s="19">
        <v>7</v>
      </c>
      <c r="K14232" s="19" t="s">
        <v>7738</v>
      </c>
      <c r="L14232" s="11"/>
      <c r="M14232" s="11"/>
      <c r="N14232" s="24"/>
      <c r="P14232" s="32"/>
      <c r="T14232" s="19"/>
      <c r="U14232" s="3"/>
      <c r="X14232" t="str">
        <f t="shared" si="866"/>
        <v/>
      </c>
      <c r="Z14232">
        <f t="shared" si="867"/>
        <v>1</v>
      </c>
      <c r="AB14232" s="9"/>
      <c r="AC14232" t="s">
        <v>9373</v>
      </c>
      <c r="AD14232">
        <f t="shared" si="868"/>
        <v>0</v>
      </c>
      <c r="AF14232" s="3"/>
      <c r="AH14232" s="9"/>
    </row>
    <row r="14233" spans="1:34" ht="10.95" customHeight="1" outlineLevel="1" x14ac:dyDescent="0.25">
      <c r="A14233" t="s">
        <v>18057</v>
      </c>
      <c r="C14233" s="3" t="s">
        <v>12986</v>
      </c>
      <c r="D14233" s="3">
        <v>5712</v>
      </c>
      <c r="E14233" s="9">
        <v>2018</v>
      </c>
      <c r="F14233" s="7" t="s">
        <v>4776</v>
      </c>
      <c r="G14233" s="7" t="s">
        <v>5401</v>
      </c>
      <c r="H14233" s="8" t="s">
        <v>9793</v>
      </c>
      <c r="I14233" s="8" t="s">
        <v>7582</v>
      </c>
      <c r="J14233" s="19">
        <v>7</v>
      </c>
      <c r="K14233" s="19" t="s">
        <v>7738</v>
      </c>
      <c r="L14233" s="11"/>
      <c r="M14233" s="11"/>
      <c r="N14233" s="24"/>
      <c r="P14233" s="32"/>
      <c r="T14233" s="19"/>
      <c r="U14233" s="3"/>
      <c r="X14233" t="str">
        <f t="shared" si="866"/>
        <v/>
      </c>
      <c r="Z14233" t="str">
        <f t="shared" si="867"/>
        <v/>
      </c>
      <c r="AB14233" s="9"/>
      <c r="AC14233" t="s">
        <v>9793</v>
      </c>
      <c r="AD14233">
        <f t="shared" si="868"/>
        <v>0</v>
      </c>
      <c r="AF14233" s="3"/>
      <c r="AH14233" s="9"/>
    </row>
    <row r="14234" spans="1:34" ht="10.95" customHeight="1" outlineLevel="1" x14ac:dyDescent="0.25">
      <c r="A14234" t="s">
        <v>18057</v>
      </c>
      <c r="C14234" s="3" t="s">
        <v>12986</v>
      </c>
      <c r="D14234" s="3">
        <v>5713</v>
      </c>
      <c r="E14234" s="9">
        <v>2018</v>
      </c>
      <c r="F14234" s="7" t="s">
        <v>1779</v>
      </c>
      <c r="G14234" s="7" t="s">
        <v>5401</v>
      </c>
      <c r="H14234" s="8" t="s">
        <v>18081</v>
      </c>
      <c r="I14234" s="8" t="s">
        <v>7582</v>
      </c>
      <c r="J14234" s="19">
        <v>7</v>
      </c>
      <c r="K14234" s="19" t="s">
        <v>7738</v>
      </c>
      <c r="L14234" s="11"/>
      <c r="M14234" s="11"/>
      <c r="N14234" s="24"/>
      <c r="P14234" s="32"/>
      <c r="T14234" s="19"/>
      <c r="U14234" s="3"/>
      <c r="X14234" t="str">
        <f t="shared" si="866"/>
        <v/>
      </c>
      <c r="Z14234" t="str">
        <f t="shared" si="867"/>
        <v/>
      </c>
      <c r="AB14234" s="9"/>
      <c r="AC14234" t="s">
        <v>18081</v>
      </c>
      <c r="AD14234">
        <f t="shared" si="868"/>
        <v>0</v>
      </c>
      <c r="AF14234" s="3"/>
      <c r="AH14234" s="9"/>
    </row>
    <row r="14235" spans="1:34" ht="10.95" customHeight="1" outlineLevel="1" x14ac:dyDescent="0.25">
      <c r="A14235" t="s">
        <v>18057</v>
      </c>
      <c r="C14235" s="3" t="s">
        <v>12986</v>
      </c>
      <c r="D14235" s="3">
        <v>5714</v>
      </c>
      <c r="E14235" s="9">
        <v>2018</v>
      </c>
      <c r="F14235" s="7" t="s">
        <v>544</v>
      </c>
      <c r="G14235" s="7" t="s">
        <v>5401</v>
      </c>
      <c r="H14235" s="8" t="s">
        <v>7704</v>
      </c>
      <c r="I14235" s="8" t="s">
        <v>7582</v>
      </c>
      <c r="J14235" s="19">
        <v>7</v>
      </c>
      <c r="K14235" s="19" t="s">
        <v>7738</v>
      </c>
      <c r="L14235" s="11"/>
      <c r="M14235" s="11"/>
      <c r="N14235" s="24"/>
      <c r="P14235" s="32"/>
      <c r="T14235" s="19"/>
      <c r="U14235" s="3"/>
      <c r="X14235" t="str">
        <f t="shared" si="866"/>
        <v/>
      </c>
      <c r="Z14235" t="str">
        <f t="shared" si="867"/>
        <v/>
      </c>
      <c r="AB14235" s="9"/>
      <c r="AC14235" t="s">
        <v>7704</v>
      </c>
      <c r="AD14235">
        <f t="shared" si="868"/>
        <v>0</v>
      </c>
      <c r="AF14235" s="3"/>
      <c r="AH14235" s="9"/>
    </row>
    <row r="14236" spans="1:34" ht="10.95" customHeight="1" outlineLevel="1" x14ac:dyDescent="0.25">
      <c r="A14236" t="s">
        <v>18057</v>
      </c>
      <c r="C14236" s="3" t="s">
        <v>12986</v>
      </c>
      <c r="D14236" s="3">
        <v>5715</v>
      </c>
      <c r="E14236" s="9">
        <v>2018</v>
      </c>
      <c r="F14236" s="7" t="s">
        <v>20476</v>
      </c>
      <c r="G14236" s="7" t="s">
        <v>5401</v>
      </c>
      <c r="H14236" s="8" t="s">
        <v>18082</v>
      </c>
      <c r="I14236" s="8" t="s">
        <v>7582</v>
      </c>
      <c r="J14236" s="19">
        <v>7</v>
      </c>
      <c r="K14236" s="19" t="s">
        <v>7738</v>
      </c>
      <c r="L14236" s="11"/>
      <c r="M14236" s="11"/>
      <c r="N14236" s="24"/>
      <c r="P14236" s="32"/>
      <c r="T14236" s="19"/>
      <c r="U14236" s="3"/>
      <c r="X14236" t="str">
        <f t="shared" si="866"/>
        <v/>
      </c>
      <c r="Z14236" t="str">
        <f t="shared" si="867"/>
        <v/>
      </c>
      <c r="AB14236" s="9"/>
      <c r="AC14236" t="s">
        <v>18082</v>
      </c>
      <c r="AD14236">
        <f t="shared" si="868"/>
        <v>0</v>
      </c>
      <c r="AF14236" s="3"/>
      <c r="AH14236" s="9"/>
    </row>
    <row r="14237" spans="1:34" ht="10.95" customHeight="1" outlineLevel="1" x14ac:dyDescent="0.25">
      <c r="A14237" t="s">
        <v>18057</v>
      </c>
      <c r="C14237" s="3" t="s">
        <v>12986</v>
      </c>
      <c r="D14237" s="3" t="s">
        <v>18088</v>
      </c>
      <c r="E14237" s="9">
        <v>2018</v>
      </c>
      <c r="F14237" s="7" t="s">
        <v>18080</v>
      </c>
      <c r="G14237" s="7" t="s">
        <v>5401</v>
      </c>
      <c r="H14237" s="8" t="s">
        <v>7582</v>
      </c>
      <c r="I14237" s="8" t="s">
        <v>7582</v>
      </c>
      <c r="J14237" s="19">
        <v>7</v>
      </c>
      <c r="K14237" s="19" t="s">
        <v>7738</v>
      </c>
      <c r="L14237" s="11"/>
      <c r="M14237" s="11"/>
      <c r="N14237" s="24"/>
      <c r="P14237" s="32"/>
      <c r="T14237" s="19"/>
      <c r="U14237" s="3"/>
      <c r="X14237" t="str">
        <f t="shared" si="866"/>
        <v/>
      </c>
      <c r="Z14237">
        <f t="shared" si="867"/>
        <v>1</v>
      </c>
      <c r="AB14237" s="9"/>
      <c r="AC14237" t="s">
        <v>7582</v>
      </c>
      <c r="AD14237">
        <f t="shared" si="868"/>
        <v>0</v>
      </c>
      <c r="AF14237" s="3"/>
      <c r="AH14237" s="9"/>
    </row>
    <row r="14238" spans="1:34" ht="10.95" customHeight="1" outlineLevel="1" x14ac:dyDescent="0.25">
      <c r="A14238" t="s">
        <v>18057</v>
      </c>
      <c r="C14238" s="3" t="s">
        <v>12986</v>
      </c>
      <c r="D14238" s="3">
        <v>5716</v>
      </c>
      <c r="E14238" s="9">
        <v>2018</v>
      </c>
      <c r="F14238" s="7" t="s">
        <v>4776</v>
      </c>
      <c r="G14238" s="7" t="s">
        <v>5401</v>
      </c>
      <c r="H14238" s="8" t="s">
        <v>18083</v>
      </c>
      <c r="I14238" s="8" t="s">
        <v>7582</v>
      </c>
      <c r="J14238" s="19">
        <v>7</v>
      </c>
      <c r="K14238" s="19" t="s">
        <v>7738</v>
      </c>
      <c r="L14238" s="11"/>
      <c r="M14238" s="11"/>
      <c r="N14238" s="24"/>
      <c r="P14238" s="32"/>
      <c r="T14238" s="19"/>
      <c r="U14238" s="3"/>
      <c r="X14238" t="str">
        <f t="shared" si="866"/>
        <v/>
      </c>
      <c r="Z14238" t="str">
        <f t="shared" si="867"/>
        <v/>
      </c>
      <c r="AB14238" s="9"/>
      <c r="AC14238" t="s">
        <v>18083</v>
      </c>
      <c r="AD14238">
        <f t="shared" si="868"/>
        <v>0</v>
      </c>
      <c r="AF14238" s="3"/>
      <c r="AH14238" s="9"/>
    </row>
    <row r="14239" spans="1:34" ht="10.95" customHeight="1" outlineLevel="1" x14ac:dyDescent="0.25">
      <c r="A14239" t="s">
        <v>18057</v>
      </c>
      <c r="C14239" s="3" t="s">
        <v>12986</v>
      </c>
      <c r="D14239" s="3">
        <v>5717</v>
      </c>
      <c r="E14239" s="9">
        <v>2018</v>
      </c>
      <c r="F14239" s="7" t="s">
        <v>1779</v>
      </c>
      <c r="G14239" s="7" t="s">
        <v>5401</v>
      </c>
      <c r="H14239" s="8" t="s">
        <v>18084</v>
      </c>
      <c r="I14239" s="8" t="s">
        <v>7582</v>
      </c>
      <c r="J14239" s="19">
        <v>7</v>
      </c>
      <c r="K14239" s="19" t="s">
        <v>7738</v>
      </c>
      <c r="L14239" s="11"/>
      <c r="M14239" s="11"/>
      <c r="N14239" s="24"/>
      <c r="P14239" s="32"/>
      <c r="T14239" s="19"/>
      <c r="U14239" s="3"/>
      <c r="X14239" t="str">
        <f t="shared" si="866"/>
        <v/>
      </c>
      <c r="Z14239" t="str">
        <f t="shared" si="867"/>
        <v/>
      </c>
      <c r="AB14239" s="9"/>
      <c r="AC14239" t="s">
        <v>18084</v>
      </c>
      <c r="AD14239">
        <f t="shared" si="868"/>
        <v>0</v>
      </c>
      <c r="AF14239" s="3"/>
      <c r="AH14239" s="9"/>
    </row>
    <row r="14240" spans="1:34" ht="10.95" customHeight="1" outlineLevel="1" x14ac:dyDescent="0.25">
      <c r="A14240" t="s">
        <v>18057</v>
      </c>
      <c r="C14240" s="3" t="s">
        <v>12986</v>
      </c>
      <c r="D14240" s="3">
        <v>5718</v>
      </c>
      <c r="E14240" s="9">
        <v>2018</v>
      </c>
      <c r="F14240" s="7" t="s">
        <v>544</v>
      </c>
      <c r="G14240" s="7" t="s">
        <v>5401</v>
      </c>
      <c r="H14240" s="8" t="s">
        <v>18085</v>
      </c>
      <c r="I14240" s="8" t="s">
        <v>7582</v>
      </c>
      <c r="J14240" s="19">
        <v>7</v>
      </c>
      <c r="K14240" s="19" t="s">
        <v>7738</v>
      </c>
      <c r="L14240" s="11"/>
      <c r="M14240" s="11"/>
      <c r="N14240" s="24"/>
      <c r="P14240" s="32"/>
      <c r="T14240" s="19"/>
      <c r="U14240" s="3"/>
      <c r="X14240" t="str">
        <f t="shared" si="866"/>
        <v/>
      </c>
      <c r="Z14240" t="str">
        <f t="shared" si="867"/>
        <v/>
      </c>
      <c r="AB14240" s="9"/>
      <c r="AC14240" t="s">
        <v>18085</v>
      </c>
      <c r="AD14240">
        <f t="shared" si="868"/>
        <v>0</v>
      </c>
      <c r="AF14240" s="3"/>
      <c r="AH14240" s="9"/>
    </row>
    <row r="14241" spans="1:48" ht="10.95" customHeight="1" outlineLevel="1" x14ac:dyDescent="0.25">
      <c r="A14241" t="s">
        <v>18057</v>
      </c>
      <c r="C14241" s="3" t="s">
        <v>12986</v>
      </c>
      <c r="D14241" s="3">
        <v>5719</v>
      </c>
      <c r="E14241" s="9">
        <v>2018</v>
      </c>
      <c r="F14241" s="7" t="s">
        <v>20476</v>
      </c>
      <c r="G14241" s="7" t="s">
        <v>5401</v>
      </c>
      <c r="H14241" s="8" t="s">
        <v>9444</v>
      </c>
      <c r="I14241" s="8" t="s">
        <v>7582</v>
      </c>
      <c r="J14241" s="19">
        <v>7</v>
      </c>
      <c r="K14241" s="19" t="s">
        <v>7738</v>
      </c>
      <c r="L14241" s="11"/>
      <c r="M14241" s="11"/>
      <c r="N14241" s="24"/>
      <c r="P14241" s="32"/>
      <c r="T14241" s="19"/>
      <c r="U14241" s="3"/>
      <c r="X14241" t="str">
        <f t="shared" si="866"/>
        <v/>
      </c>
      <c r="Z14241" t="str">
        <f t="shared" si="867"/>
        <v/>
      </c>
      <c r="AB14241" s="9"/>
      <c r="AC14241" t="s">
        <v>9444</v>
      </c>
      <c r="AD14241">
        <f t="shared" si="868"/>
        <v>0</v>
      </c>
      <c r="AF14241" s="3"/>
      <c r="AH14241" s="9"/>
    </row>
    <row r="14242" spans="1:48" ht="10.95" customHeight="1" outlineLevel="1" x14ac:dyDescent="0.25">
      <c r="A14242" t="s">
        <v>18057</v>
      </c>
      <c r="C14242" s="3" t="s">
        <v>12986</v>
      </c>
      <c r="D14242" s="3" t="s">
        <v>18089</v>
      </c>
      <c r="E14242" s="9">
        <v>2018</v>
      </c>
      <c r="F14242" s="7" t="s">
        <v>18080</v>
      </c>
      <c r="G14242" s="7" t="s">
        <v>5401</v>
      </c>
      <c r="H14242" s="8" t="s">
        <v>7582</v>
      </c>
      <c r="I14242" s="8" t="s">
        <v>7582</v>
      </c>
      <c r="J14242" s="19">
        <v>7</v>
      </c>
      <c r="K14242" s="19" t="s">
        <v>7738</v>
      </c>
      <c r="L14242" s="11"/>
      <c r="M14242" s="11"/>
      <c r="N14242" s="24"/>
      <c r="P14242" s="32"/>
      <c r="T14242" s="19"/>
      <c r="U14242" s="3"/>
      <c r="X14242" t="str">
        <f t="shared" si="866"/>
        <v/>
      </c>
      <c r="Z14242">
        <f t="shared" si="867"/>
        <v>1</v>
      </c>
      <c r="AB14242" s="9"/>
      <c r="AC14242" t="s">
        <v>7582</v>
      </c>
      <c r="AD14242">
        <f t="shared" si="868"/>
        <v>0</v>
      </c>
      <c r="AF14242" s="3"/>
      <c r="AH14242" s="9"/>
    </row>
    <row r="14243" spans="1:48" ht="10.95" customHeight="1" outlineLevel="1" x14ac:dyDescent="0.25">
      <c r="A14243" t="s">
        <v>18057</v>
      </c>
      <c r="C14243" s="3" t="s">
        <v>12986</v>
      </c>
      <c r="D14243" s="3">
        <v>5720</v>
      </c>
      <c r="E14243" s="9">
        <v>2018</v>
      </c>
      <c r="F14243" s="7" t="s">
        <v>14772</v>
      </c>
      <c r="G14243" s="7" t="s">
        <v>5401</v>
      </c>
      <c r="H14243" s="8" t="s">
        <v>18086</v>
      </c>
      <c r="I14243" s="8" t="s">
        <v>7582</v>
      </c>
      <c r="J14243" s="19">
        <v>7</v>
      </c>
      <c r="K14243" s="19" t="s">
        <v>7738</v>
      </c>
      <c r="L14243" s="11"/>
      <c r="M14243" s="11"/>
      <c r="N14243" s="24"/>
      <c r="P14243" s="32"/>
      <c r="T14243" s="19"/>
      <c r="U14243" s="3"/>
      <c r="X14243" t="str">
        <f t="shared" si="866"/>
        <v/>
      </c>
      <c r="Z14243" t="str">
        <f t="shared" si="867"/>
        <v/>
      </c>
      <c r="AB14243" s="9"/>
      <c r="AC14243" t="s">
        <v>18086</v>
      </c>
      <c r="AD14243">
        <f t="shared" si="868"/>
        <v>0</v>
      </c>
      <c r="AF14243" s="3"/>
      <c r="AH14243" s="9"/>
    </row>
    <row r="14244" spans="1:48" ht="10.95" customHeight="1" outlineLevel="1" x14ac:dyDescent="0.25">
      <c r="A14244" t="s">
        <v>18057</v>
      </c>
      <c r="C14244" s="3" t="s">
        <v>12986</v>
      </c>
      <c r="D14244" s="3">
        <v>5721</v>
      </c>
      <c r="E14244" s="9">
        <v>2018</v>
      </c>
      <c r="F14244" s="7" t="s">
        <v>14772</v>
      </c>
      <c r="G14244" s="7" t="s">
        <v>5401</v>
      </c>
      <c r="H14244" s="8" t="s">
        <v>18086</v>
      </c>
      <c r="I14244" s="8" t="s">
        <v>7582</v>
      </c>
      <c r="J14244" s="19">
        <v>7</v>
      </c>
      <c r="K14244" s="19" t="s">
        <v>7738</v>
      </c>
      <c r="L14244" s="11"/>
      <c r="M14244" s="11"/>
      <c r="N14244" s="24"/>
      <c r="P14244" s="32"/>
      <c r="T14244" s="19"/>
      <c r="U14244" s="3"/>
      <c r="X14244" t="str">
        <f t="shared" si="866"/>
        <v/>
      </c>
      <c r="Z14244" t="str">
        <f t="shared" si="867"/>
        <v/>
      </c>
      <c r="AB14244" s="9"/>
      <c r="AC14244" t="s">
        <v>18086</v>
      </c>
      <c r="AD14244">
        <f t="shared" si="868"/>
        <v>0</v>
      </c>
      <c r="AF14244" s="3"/>
      <c r="AH14244" s="9"/>
    </row>
    <row r="14245" spans="1:48" ht="10.95" customHeight="1" outlineLevel="1" x14ac:dyDescent="0.25">
      <c r="A14245" t="s">
        <v>18057</v>
      </c>
      <c r="C14245" s="3" t="s">
        <v>12986</v>
      </c>
      <c r="D14245" s="3" t="s">
        <v>18090</v>
      </c>
      <c r="E14245" s="9">
        <v>2018</v>
      </c>
      <c r="F14245" s="7" t="s">
        <v>18087</v>
      </c>
      <c r="G14245" s="7" t="s">
        <v>5401</v>
      </c>
      <c r="H14245" s="8" t="s">
        <v>7582</v>
      </c>
      <c r="I14245" s="8" t="s">
        <v>7582</v>
      </c>
      <c r="J14245" s="19">
        <v>7</v>
      </c>
      <c r="K14245" s="19" t="s">
        <v>7738</v>
      </c>
      <c r="L14245" s="11"/>
      <c r="M14245" s="11"/>
      <c r="N14245" s="24"/>
      <c r="P14245" s="32"/>
      <c r="T14245" s="19"/>
      <c r="U14245" s="3"/>
      <c r="X14245" t="str">
        <f t="shared" si="866"/>
        <v/>
      </c>
      <c r="Z14245">
        <f t="shared" si="867"/>
        <v>1</v>
      </c>
      <c r="AB14245" s="9"/>
      <c r="AC14245" t="s">
        <v>7582</v>
      </c>
      <c r="AD14245">
        <f t="shared" si="868"/>
        <v>0</v>
      </c>
      <c r="AF14245" s="3"/>
      <c r="AH14245" s="9"/>
    </row>
    <row r="14246" spans="1:48" ht="10.95" customHeight="1" x14ac:dyDescent="0.25">
      <c r="A14246" t="s">
        <v>18091</v>
      </c>
      <c r="B14246" t="s">
        <v>17262</v>
      </c>
      <c r="C14246" s="3" t="s">
        <v>12986</v>
      </c>
      <c r="E14246" s="9"/>
      <c r="F14246" s="7"/>
      <c r="G14246" s="7"/>
      <c r="H14246" s="8"/>
      <c r="I14246" s="8"/>
      <c r="J14246" s="19"/>
      <c r="K14246" s="19"/>
      <c r="L14246" s="11"/>
      <c r="M14246" s="11">
        <f>SUM(L14247:L14321)</f>
        <v>10.3</v>
      </c>
      <c r="N14246" s="24">
        <v>1120</v>
      </c>
      <c r="O14246">
        <f>COUNTIF(K14247:K14321,"*")</f>
        <v>75</v>
      </c>
      <c r="P14246" s="32">
        <f>O14246/N14246</f>
        <v>6.6964285714285712E-2</v>
      </c>
      <c r="Q14246">
        <f>COUNTIF(K14247:K14321,"Y")+COUNTIF(K14247:K14321,"S")</f>
        <v>13</v>
      </c>
      <c r="T14246" s="20" t="s">
        <v>7738</v>
      </c>
      <c r="U14246" s="3"/>
      <c r="V14246" t="s">
        <v>18624</v>
      </c>
      <c r="X14246" t="str">
        <f t="shared" si="866"/>
        <v/>
      </c>
      <c r="Z14246" t="str">
        <f t="shared" si="867"/>
        <v/>
      </c>
      <c r="AB14246" s="9"/>
      <c r="AE14246">
        <f>COUNTIF(AD14247:AD14321,"1")</f>
        <v>1</v>
      </c>
      <c r="AF14246" s="3"/>
      <c r="AH14246" s="9"/>
      <c r="AI14246">
        <f>COUNTIF($J14247:$J14321,"1")-COUNTIFS($J14247:$J14321,"1",$K14247:$K14321,"V")</f>
        <v>0</v>
      </c>
      <c r="AJ14246">
        <f>COUNTIFS($J14247:$J14321,"1",$K14247:$K14321,"Y")+COUNTIFS($J14247:$J14321,"1",$K14247:$K14321,"s")</f>
        <v>0</v>
      </c>
      <c r="AK14246">
        <f>COUNTIF($J14247:$J14321,"2")-COUNTIFS($J14247:$J14321,"2",$K14247:$K14321,"V")</f>
        <v>0</v>
      </c>
      <c r="AL14246">
        <f>COUNTIFS($J14247:$J14321,"2",$K14247:$K14321,"Y")+COUNTIFS($J14247:$J14321,"2",$K14247:$K14321,"s")</f>
        <v>0</v>
      </c>
      <c r="AM14246">
        <f>COUNTIF($J14247:$J14321,"3")-COUNTIFS($J14247:$J14321,"3",$K14247:$K14321,"V")</f>
        <v>11</v>
      </c>
      <c r="AN14246">
        <f>COUNTIFS($J14247:$J14321,"3",$K14247:$K14321,"Y")+COUNTIFS($J14247:$J14321,"3",$K14247:$K14321,"s")</f>
        <v>5</v>
      </c>
      <c r="AO14246">
        <f>COUNTIF($J14247:$J14321,"4")-COUNTIFS($J14247:$J14321,"4",$K14247:$K14321,"V")</f>
        <v>2</v>
      </c>
      <c r="AP14246">
        <f>COUNTIFS($J14247:$J14321,"4",$K14247:$K14321,"Y")+COUNTIFS($J14247:$J14321,"4",$K14247:$K14321,"s")</f>
        <v>0</v>
      </c>
      <c r="AQ14246">
        <f>COUNTIF($J14247:$J14321,"5")-COUNTIFS($J14247:$J14321,"5",$K14247:$K14321,"V")</f>
        <v>10</v>
      </c>
      <c r="AR14246">
        <f>COUNTIFS($J14247:$J14321,"5",$K14247:$K14321,"Y")+COUNTIFS($J14247:$J14321,"5",$K14247:$K14321,"s")</f>
        <v>0</v>
      </c>
      <c r="AS14246">
        <f>COUNTIF($J14247:$J14321,"6")-COUNTIFS($J14247:$J14321,"6",$K14247:$K14321,"V")</f>
        <v>50</v>
      </c>
      <c r="AT14246">
        <f>COUNTIFS($J14247:$J14321,"6",$K14247:$K14321,"Y")+COUNTIFS($J14247:$J14321,"6",$K14247:$K14321,"s")</f>
        <v>8</v>
      </c>
      <c r="AU14246">
        <f>COUNTIF($J14247:$J14321,"7")-COUNTIFS($J14247:$J14321,"7",$K14247:$K14321,"V")</f>
        <v>2</v>
      </c>
      <c r="AV14246">
        <f>COUNTIFS($J14247:$J14321,"7",$K14247:$K14321,"Y")+COUNTIFS($J14247:$J14321,"7",$K14247:$K14321,"s")</f>
        <v>0</v>
      </c>
    </row>
    <row r="14247" spans="1:48" ht="10.95" customHeight="1" outlineLevel="1" x14ac:dyDescent="0.25">
      <c r="A14247" t="s">
        <v>18056</v>
      </c>
      <c r="C14247" s="3" t="s">
        <v>12986</v>
      </c>
      <c r="D14247" s="3">
        <v>6</v>
      </c>
      <c r="E14247" s="9">
        <v>1974</v>
      </c>
      <c r="F14247" s="7" t="s">
        <v>184</v>
      </c>
      <c r="G14247" s="7" t="s">
        <v>5401</v>
      </c>
      <c r="H14247" s="8" t="s">
        <v>17463</v>
      </c>
      <c r="I14247" s="8" t="s">
        <v>17983</v>
      </c>
      <c r="J14247" s="19">
        <v>3</v>
      </c>
      <c r="K14247" s="19" t="s">
        <v>7738</v>
      </c>
      <c r="L14247" s="11"/>
      <c r="M14247" s="11"/>
      <c r="N14247" s="24"/>
      <c r="P14247" s="32"/>
      <c r="T14247" s="19"/>
      <c r="U14247" s="3"/>
      <c r="X14247" t="str">
        <f t="shared" si="866"/>
        <v/>
      </c>
      <c r="Z14247" t="str">
        <f t="shared" si="867"/>
        <v/>
      </c>
      <c r="AB14247" s="9"/>
      <c r="AC14247" t="s">
        <v>17463</v>
      </c>
      <c r="AD14247">
        <f t="shared" ref="AD14247:AD14278" si="869">COUNTIF(H14247,"*Fuji*")</f>
        <v>0</v>
      </c>
      <c r="AF14247" s="3"/>
      <c r="AH14247" s="9"/>
    </row>
    <row r="14248" spans="1:48" ht="10.95" customHeight="1" outlineLevel="1" x14ac:dyDescent="0.25">
      <c r="A14248" t="s">
        <v>18056</v>
      </c>
      <c r="C14248" s="3" t="s">
        <v>12986</v>
      </c>
      <c r="D14248" s="3">
        <v>6</v>
      </c>
      <c r="E14248" s="9">
        <v>1974</v>
      </c>
      <c r="F14248" s="7" t="s">
        <v>184</v>
      </c>
      <c r="G14248" s="7" t="s">
        <v>5401</v>
      </c>
      <c r="H14248" s="8" t="s">
        <v>17463</v>
      </c>
      <c r="I14248" s="8" t="s">
        <v>17983</v>
      </c>
      <c r="J14248" s="19">
        <v>3</v>
      </c>
      <c r="K14248" s="19" t="s">
        <v>7738</v>
      </c>
      <c r="L14248" s="11"/>
      <c r="M14248" s="11"/>
      <c r="N14248" s="24"/>
      <c r="P14248" s="32"/>
      <c r="T14248" s="19"/>
      <c r="U14248" s="3"/>
      <c r="X14248" t="str">
        <f t="shared" si="866"/>
        <v/>
      </c>
      <c r="Z14248" t="str">
        <f t="shared" si="867"/>
        <v/>
      </c>
      <c r="AB14248" s="9"/>
      <c r="AC14248" t="s">
        <v>17463</v>
      </c>
      <c r="AD14248">
        <f t="shared" si="869"/>
        <v>0</v>
      </c>
      <c r="AF14248" s="3"/>
      <c r="AH14248" s="9"/>
    </row>
    <row r="14249" spans="1:48" ht="10.95" customHeight="1" outlineLevel="1" x14ac:dyDescent="0.25">
      <c r="A14249" t="s">
        <v>18056</v>
      </c>
      <c r="C14249" s="3" t="s">
        <v>12986</v>
      </c>
      <c r="D14249" s="3">
        <v>7</v>
      </c>
      <c r="E14249" s="9">
        <v>1974</v>
      </c>
      <c r="F14249" s="7" t="s">
        <v>5142</v>
      </c>
      <c r="G14249" s="7" t="s">
        <v>5401</v>
      </c>
      <c r="H14249" s="8" t="s">
        <v>17463</v>
      </c>
      <c r="I14249" s="8" t="s">
        <v>17983</v>
      </c>
      <c r="J14249" s="19">
        <v>3</v>
      </c>
      <c r="K14249" s="19" t="s">
        <v>7738</v>
      </c>
      <c r="L14249" s="11"/>
      <c r="M14249" s="11"/>
      <c r="N14249" s="24"/>
      <c r="P14249" s="32"/>
      <c r="T14249" s="19"/>
      <c r="U14249" s="3"/>
      <c r="X14249" t="str">
        <f t="shared" si="866"/>
        <v/>
      </c>
      <c r="Z14249" t="str">
        <f t="shared" si="867"/>
        <v/>
      </c>
      <c r="AB14249" s="9"/>
      <c r="AC14249" t="s">
        <v>17463</v>
      </c>
      <c r="AD14249">
        <f t="shared" si="869"/>
        <v>0</v>
      </c>
      <c r="AF14249" s="3"/>
      <c r="AH14249" s="9"/>
    </row>
    <row r="14250" spans="1:48" ht="10.95" customHeight="1" outlineLevel="1" x14ac:dyDescent="0.25">
      <c r="A14250" t="s">
        <v>18056</v>
      </c>
      <c r="C14250" s="3" t="s">
        <v>12986</v>
      </c>
      <c r="D14250" s="3">
        <v>18</v>
      </c>
      <c r="E14250" s="9">
        <v>1974</v>
      </c>
      <c r="F14250" s="7" t="s">
        <v>5142</v>
      </c>
      <c r="G14250" s="7" t="s">
        <v>5401</v>
      </c>
      <c r="H14250" s="8" t="s">
        <v>2980</v>
      </c>
      <c r="I14250" s="8" t="s">
        <v>15434</v>
      </c>
      <c r="J14250" s="19">
        <v>6</v>
      </c>
      <c r="K14250" s="19" t="s">
        <v>7736</v>
      </c>
      <c r="L14250" s="11">
        <v>0.15</v>
      </c>
      <c r="M14250" s="11"/>
      <c r="N14250" s="24"/>
      <c r="P14250" s="32"/>
      <c r="T14250" s="19"/>
      <c r="U14250" s="3">
        <v>20</v>
      </c>
      <c r="X14250" t="str">
        <f t="shared" si="866"/>
        <v/>
      </c>
      <c r="Z14250" t="str">
        <f t="shared" si="867"/>
        <v/>
      </c>
      <c r="AB14250" s="9"/>
      <c r="AC14250" t="s">
        <v>2980</v>
      </c>
      <c r="AD14250">
        <f t="shared" si="869"/>
        <v>0</v>
      </c>
      <c r="AF14250" s="3"/>
      <c r="AG14250" t="s">
        <v>1391</v>
      </c>
      <c r="AH14250" s="9" t="s">
        <v>4613</v>
      </c>
    </row>
    <row r="14251" spans="1:48" ht="10.95" customHeight="1" outlineLevel="1" x14ac:dyDescent="0.25">
      <c r="A14251" t="s">
        <v>18056</v>
      </c>
      <c r="C14251" s="3" t="s">
        <v>12986</v>
      </c>
      <c r="D14251" s="3">
        <v>19</v>
      </c>
      <c r="E14251" s="9">
        <v>1974</v>
      </c>
      <c r="F14251" s="7" t="s">
        <v>5242</v>
      </c>
      <c r="G14251" s="7" t="s">
        <v>5401</v>
      </c>
      <c r="H14251" s="8" t="s">
        <v>2084</v>
      </c>
      <c r="I14251" s="8" t="s">
        <v>15434</v>
      </c>
      <c r="J14251" s="19">
        <v>6</v>
      </c>
      <c r="K14251" s="19" t="s">
        <v>7736</v>
      </c>
      <c r="L14251" s="11">
        <v>0.15</v>
      </c>
      <c r="M14251" s="11"/>
      <c r="N14251" s="24"/>
      <c r="P14251" s="32"/>
      <c r="T14251" s="19"/>
      <c r="U14251" s="3">
        <v>21</v>
      </c>
      <c r="X14251" t="str">
        <f t="shared" si="866"/>
        <v/>
      </c>
      <c r="Z14251" t="str">
        <f t="shared" si="867"/>
        <v/>
      </c>
      <c r="AB14251" s="9"/>
      <c r="AC14251" t="s">
        <v>2084</v>
      </c>
      <c r="AD14251">
        <f t="shared" si="869"/>
        <v>0</v>
      </c>
      <c r="AF14251" s="3"/>
      <c r="AG14251" t="s">
        <v>1391</v>
      </c>
      <c r="AH14251" s="9" t="s">
        <v>4613</v>
      </c>
    </row>
    <row r="14252" spans="1:48" ht="10.95" customHeight="1" outlineLevel="1" x14ac:dyDescent="0.25">
      <c r="A14252" t="s">
        <v>18056</v>
      </c>
      <c r="C14252" s="3" t="s">
        <v>12986</v>
      </c>
      <c r="D14252" s="3">
        <v>20</v>
      </c>
      <c r="E14252" s="9">
        <v>1974</v>
      </c>
      <c r="F14252" s="7" t="s">
        <v>2977</v>
      </c>
      <c r="G14252" s="7" t="s">
        <v>5401</v>
      </c>
      <c r="H14252" s="8" t="s">
        <v>2085</v>
      </c>
      <c r="I14252" s="8" t="s">
        <v>15434</v>
      </c>
      <c r="J14252" s="19">
        <v>6</v>
      </c>
      <c r="K14252" s="19" t="s">
        <v>7736</v>
      </c>
      <c r="L14252" s="11">
        <v>0.15</v>
      </c>
      <c r="M14252" s="11"/>
      <c r="N14252" s="24"/>
      <c r="P14252" s="32"/>
      <c r="T14252" s="19"/>
      <c r="U14252" s="3">
        <v>22</v>
      </c>
      <c r="X14252" t="str">
        <f t="shared" si="866"/>
        <v/>
      </c>
      <c r="Z14252" t="str">
        <f t="shared" si="867"/>
        <v/>
      </c>
      <c r="AB14252" s="9"/>
      <c r="AC14252" t="s">
        <v>2085</v>
      </c>
      <c r="AD14252">
        <f t="shared" si="869"/>
        <v>0</v>
      </c>
      <c r="AF14252" s="3"/>
      <c r="AG14252" t="s">
        <v>1391</v>
      </c>
      <c r="AH14252" s="9" t="s">
        <v>4613</v>
      </c>
    </row>
    <row r="14253" spans="1:48" ht="10.95" customHeight="1" outlineLevel="1" x14ac:dyDescent="0.25">
      <c r="A14253" t="s">
        <v>18056</v>
      </c>
      <c r="C14253" s="3" t="s">
        <v>12986</v>
      </c>
      <c r="D14253" s="3">
        <v>21</v>
      </c>
      <c r="E14253" s="9">
        <v>1974</v>
      </c>
      <c r="F14253" s="7" t="s">
        <v>5282</v>
      </c>
      <c r="G14253" s="7" t="s">
        <v>5401</v>
      </c>
      <c r="H14253" s="8" t="s">
        <v>5645</v>
      </c>
      <c r="I14253" s="8" t="s">
        <v>15434</v>
      </c>
      <c r="J14253" s="19">
        <v>6</v>
      </c>
      <c r="K14253" s="19" t="s">
        <v>7736</v>
      </c>
      <c r="L14253" s="11">
        <v>0.15</v>
      </c>
      <c r="M14253" s="11"/>
      <c r="N14253" s="24"/>
      <c r="P14253" s="32"/>
      <c r="T14253" s="19"/>
      <c r="U14253" s="3">
        <v>23</v>
      </c>
      <c r="X14253" t="str">
        <f t="shared" si="866"/>
        <v/>
      </c>
      <c r="Z14253" t="str">
        <f t="shared" si="867"/>
        <v/>
      </c>
      <c r="AB14253" s="9"/>
      <c r="AC14253" t="s">
        <v>5645</v>
      </c>
      <c r="AD14253">
        <f t="shared" si="869"/>
        <v>0</v>
      </c>
      <c r="AF14253" s="3"/>
      <c r="AG14253" t="s">
        <v>1391</v>
      </c>
      <c r="AH14253" s="9" t="s">
        <v>4613</v>
      </c>
    </row>
    <row r="14254" spans="1:48" ht="10.95" customHeight="1" outlineLevel="1" x14ac:dyDescent="0.25">
      <c r="A14254" t="s">
        <v>18056</v>
      </c>
      <c r="C14254" s="3" t="s">
        <v>12986</v>
      </c>
      <c r="D14254" s="3">
        <v>22</v>
      </c>
      <c r="E14254" s="9">
        <v>1974</v>
      </c>
      <c r="F14254" s="7" t="s">
        <v>2351</v>
      </c>
      <c r="G14254" s="7" t="s">
        <v>5401</v>
      </c>
      <c r="H14254" s="8" t="s">
        <v>5841</v>
      </c>
      <c r="I14254" s="8" t="s">
        <v>15434</v>
      </c>
      <c r="J14254" s="19">
        <v>6</v>
      </c>
      <c r="K14254" s="19" t="s">
        <v>7736</v>
      </c>
      <c r="L14254" s="11">
        <v>0.15</v>
      </c>
      <c r="M14254" s="11"/>
      <c r="N14254" s="24"/>
      <c r="P14254" s="32"/>
      <c r="T14254" s="19"/>
      <c r="U14254" s="3">
        <v>24</v>
      </c>
      <c r="X14254" t="str">
        <f t="shared" si="866"/>
        <v/>
      </c>
      <c r="Z14254" t="str">
        <f t="shared" si="867"/>
        <v/>
      </c>
      <c r="AB14254" s="9"/>
      <c r="AC14254" t="s">
        <v>5841</v>
      </c>
      <c r="AD14254">
        <f t="shared" si="869"/>
        <v>0</v>
      </c>
      <c r="AF14254" s="3"/>
      <c r="AG14254" t="s">
        <v>1391</v>
      </c>
      <c r="AH14254" s="9" t="s">
        <v>4613</v>
      </c>
    </row>
    <row r="14255" spans="1:48" ht="10.95" customHeight="1" outlineLevel="1" x14ac:dyDescent="0.25">
      <c r="A14255" t="s">
        <v>18056</v>
      </c>
      <c r="C14255" s="3" t="s">
        <v>12986</v>
      </c>
      <c r="D14255" s="3">
        <v>23</v>
      </c>
      <c r="E14255" s="9">
        <v>1974</v>
      </c>
      <c r="F14255" s="7" t="s">
        <v>6317</v>
      </c>
      <c r="G14255" s="7" t="s">
        <v>5401</v>
      </c>
      <c r="H14255" s="8" t="s">
        <v>5842</v>
      </c>
      <c r="I14255" s="8" t="s">
        <v>15434</v>
      </c>
      <c r="J14255" s="19">
        <v>6</v>
      </c>
      <c r="K14255" s="19" t="s">
        <v>7736</v>
      </c>
      <c r="L14255" s="11">
        <v>0.15</v>
      </c>
      <c r="M14255" s="11"/>
      <c r="N14255" s="24"/>
      <c r="P14255" s="32"/>
      <c r="T14255" s="19"/>
      <c r="U14255" s="3" t="s">
        <v>8033</v>
      </c>
      <c r="X14255" t="str">
        <f t="shared" si="866"/>
        <v/>
      </c>
      <c r="Z14255" t="str">
        <f t="shared" si="867"/>
        <v/>
      </c>
      <c r="AB14255" s="9"/>
      <c r="AC14255" t="s">
        <v>5842</v>
      </c>
      <c r="AD14255">
        <f t="shared" si="869"/>
        <v>0</v>
      </c>
      <c r="AF14255" s="3"/>
      <c r="AG14255" t="s">
        <v>1391</v>
      </c>
      <c r="AH14255" s="9" t="s">
        <v>4613</v>
      </c>
    </row>
    <row r="14256" spans="1:48" ht="10.95" customHeight="1" outlineLevel="1" x14ac:dyDescent="0.25">
      <c r="A14256" t="s">
        <v>18056</v>
      </c>
      <c r="C14256" s="3" t="s">
        <v>12986</v>
      </c>
      <c r="D14256" s="3">
        <v>26</v>
      </c>
      <c r="E14256" s="9">
        <v>1974</v>
      </c>
      <c r="F14256" s="7" t="s">
        <v>2351</v>
      </c>
      <c r="G14256" s="7" t="s">
        <v>5401</v>
      </c>
      <c r="H14256" s="8" t="s">
        <v>5843</v>
      </c>
      <c r="I14256" s="8" t="s">
        <v>7666</v>
      </c>
      <c r="J14256" s="19">
        <v>6</v>
      </c>
      <c r="K14256" s="19" t="s">
        <v>7738</v>
      </c>
      <c r="L14256" s="11"/>
      <c r="M14256" s="11"/>
      <c r="N14256" s="24"/>
      <c r="P14256" s="32"/>
      <c r="T14256" s="19"/>
      <c r="U14256" s="3">
        <v>27</v>
      </c>
      <c r="X14256" t="str">
        <f t="shared" si="866"/>
        <v/>
      </c>
      <c r="Z14256" t="str">
        <f t="shared" si="867"/>
        <v/>
      </c>
      <c r="AB14256" s="9"/>
      <c r="AC14256" t="s">
        <v>5843</v>
      </c>
      <c r="AD14256">
        <f t="shared" si="869"/>
        <v>0</v>
      </c>
      <c r="AF14256" s="3"/>
      <c r="AG14256" t="s">
        <v>1391</v>
      </c>
      <c r="AH14256" s="9" t="s">
        <v>4613</v>
      </c>
    </row>
    <row r="14257" spans="1:34" ht="10.95" customHeight="1" outlineLevel="1" x14ac:dyDescent="0.25">
      <c r="A14257" t="s">
        <v>18056</v>
      </c>
      <c r="C14257" s="3" t="s">
        <v>12986</v>
      </c>
      <c r="D14257" s="3">
        <v>29</v>
      </c>
      <c r="E14257" s="9">
        <v>1974</v>
      </c>
      <c r="F14257" s="7" t="s">
        <v>5282</v>
      </c>
      <c r="G14257" s="7" t="s">
        <v>5401</v>
      </c>
      <c r="H14257" s="8" t="s">
        <v>17984</v>
      </c>
      <c r="I14257" s="8" t="s">
        <v>4015</v>
      </c>
      <c r="J14257" s="19">
        <v>5</v>
      </c>
      <c r="K14257" s="19" t="s">
        <v>7738</v>
      </c>
      <c r="L14257" s="11"/>
      <c r="M14257" s="11"/>
      <c r="N14257" s="24"/>
      <c r="P14257" s="32"/>
      <c r="T14257" s="19"/>
      <c r="U14257" s="3"/>
      <c r="X14257" t="str">
        <f t="shared" si="866"/>
        <v/>
      </c>
      <c r="Z14257" t="str">
        <f t="shared" si="867"/>
        <v/>
      </c>
      <c r="AB14257" s="9"/>
      <c r="AC14257" t="s">
        <v>17984</v>
      </c>
      <c r="AD14257">
        <f t="shared" si="869"/>
        <v>0</v>
      </c>
      <c r="AF14257" s="3"/>
      <c r="AH14257" s="9"/>
    </row>
    <row r="14258" spans="1:34" ht="10.95" customHeight="1" outlineLevel="1" x14ac:dyDescent="0.25">
      <c r="A14258" t="s">
        <v>18056</v>
      </c>
      <c r="C14258" s="3" t="s">
        <v>12986</v>
      </c>
      <c r="D14258" s="3">
        <v>30</v>
      </c>
      <c r="E14258" s="9">
        <v>1974</v>
      </c>
      <c r="F14258" s="7" t="s">
        <v>1643</v>
      </c>
      <c r="G14258" s="7" t="s">
        <v>5401</v>
      </c>
      <c r="H14258" s="8" t="s">
        <v>17984</v>
      </c>
      <c r="I14258" s="8" t="s">
        <v>4015</v>
      </c>
      <c r="J14258" s="19">
        <v>5</v>
      </c>
      <c r="K14258" s="19" t="s">
        <v>7738</v>
      </c>
      <c r="L14258" s="11"/>
      <c r="M14258" s="11"/>
      <c r="N14258" s="24"/>
      <c r="P14258" s="32"/>
      <c r="T14258" s="19"/>
      <c r="U14258" s="3"/>
      <c r="X14258" t="str">
        <f t="shared" si="866"/>
        <v/>
      </c>
      <c r="Z14258" t="str">
        <f t="shared" si="867"/>
        <v/>
      </c>
      <c r="AB14258" s="9"/>
      <c r="AC14258" t="s">
        <v>17984</v>
      </c>
      <c r="AD14258">
        <f t="shared" si="869"/>
        <v>0</v>
      </c>
      <c r="AF14258" s="3"/>
      <c r="AH14258" s="9"/>
    </row>
    <row r="14259" spans="1:34" ht="10.95" customHeight="1" outlineLevel="1" x14ac:dyDescent="0.25">
      <c r="A14259" t="s">
        <v>18056</v>
      </c>
      <c r="C14259" s="3" t="s">
        <v>12986</v>
      </c>
      <c r="D14259" s="3">
        <v>56</v>
      </c>
      <c r="E14259" s="9">
        <v>1975</v>
      </c>
      <c r="F14259" s="7" t="s">
        <v>5243</v>
      </c>
      <c r="G14259" s="7" t="s">
        <v>5401</v>
      </c>
      <c r="H14259" s="8" t="s">
        <v>17985</v>
      </c>
      <c r="I14259" s="8" t="s">
        <v>4018</v>
      </c>
      <c r="J14259" s="19">
        <v>5</v>
      </c>
      <c r="K14259" s="19" t="s">
        <v>7738</v>
      </c>
      <c r="L14259" s="11"/>
      <c r="M14259" s="11"/>
      <c r="N14259" s="24"/>
      <c r="P14259" s="32"/>
      <c r="T14259" s="19"/>
      <c r="U14259" s="3"/>
      <c r="X14259" t="str">
        <f t="shared" si="866"/>
        <v/>
      </c>
      <c r="Z14259" t="str">
        <f t="shared" si="867"/>
        <v/>
      </c>
      <c r="AB14259" s="9"/>
      <c r="AC14259" t="s">
        <v>17985</v>
      </c>
      <c r="AD14259">
        <f t="shared" si="869"/>
        <v>0</v>
      </c>
      <c r="AF14259" s="3"/>
      <c r="AH14259" s="9"/>
    </row>
    <row r="14260" spans="1:34" ht="10.95" customHeight="1" outlineLevel="1" x14ac:dyDescent="0.25">
      <c r="A14260" t="s">
        <v>18056</v>
      </c>
      <c r="C14260" s="3" t="s">
        <v>12986</v>
      </c>
      <c r="D14260" s="3">
        <v>57</v>
      </c>
      <c r="E14260" s="9">
        <v>1975</v>
      </c>
      <c r="F14260" s="7" t="s">
        <v>6317</v>
      </c>
      <c r="G14260" s="7" t="s">
        <v>5401</v>
      </c>
      <c r="H14260" s="8" t="s">
        <v>17985</v>
      </c>
      <c r="I14260" s="8" t="s">
        <v>4018</v>
      </c>
      <c r="J14260" s="19">
        <v>5</v>
      </c>
      <c r="K14260" s="19" t="s">
        <v>7738</v>
      </c>
      <c r="L14260" s="11"/>
      <c r="M14260" s="11"/>
      <c r="N14260" s="24"/>
      <c r="P14260" s="32"/>
      <c r="T14260" s="19"/>
      <c r="U14260" s="3"/>
      <c r="X14260" t="str">
        <f t="shared" si="866"/>
        <v/>
      </c>
      <c r="Z14260" t="str">
        <f t="shared" si="867"/>
        <v/>
      </c>
      <c r="AB14260" s="9"/>
      <c r="AC14260" t="s">
        <v>17985</v>
      </c>
      <c r="AD14260">
        <f t="shared" si="869"/>
        <v>0</v>
      </c>
      <c r="AF14260" s="3"/>
      <c r="AH14260" s="9"/>
    </row>
    <row r="14261" spans="1:34" ht="10.95" customHeight="1" outlineLevel="1" x14ac:dyDescent="0.25">
      <c r="A14261" t="s">
        <v>18056</v>
      </c>
      <c r="C14261" s="3" t="s">
        <v>12986</v>
      </c>
      <c r="D14261" s="3">
        <v>63</v>
      </c>
      <c r="E14261" s="9">
        <v>1975</v>
      </c>
      <c r="F14261" s="7" t="s">
        <v>5142</v>
      </c>
      <c r="G14261" s="7" t="s">
        <v>5401</v>
      </c>
      <c r="H14261" s="8" t="s">
        <v>17986</v>
      </c>
      <c r="I14261" s="8" t="s">
        <v>5844</v>
      </c>
      <c r="J14261" s="19">
        <v>3</v>
      </c>
      <c r="K14261" s="19" t="s">
        <v>7738</v>
      </c>
      <c r="L14261" s="11"/>
      <c r="M14261" s="11"/>
      <c r="N14261" s="24"/>
      <c r="P14261" s="32"/>
      <c r="T14261" s="19"/>
      <c r="U14261" s="3">
        <v>65</v>
      </c>
      <c r="X14261" t="str">
        <f t="shared" si="866"/>
        <v/>
      </c>
      <c r="Z14261" t="str">
        <f t="shared" si="867"/>
        <v/>
      </c>
      <c r="AB14261" s="9"/>
      <c r="AC14261" t="s">
        <v>17986</v>
      </c>
      <c r="AD14261">
        <f t="shared" si="869"/>
        <v>0</v>
      </c>
      <c r="AF14261" s="3"/>
      <c r="AG14261" t="s">
        <v>1391</v>
      </c>
      <c r="AH14261" s="9" t="s">
        <v>4613</v>
      </c>
    </row>
    <row r="14262" spans="1:34" ht="10.95" customHeight="1" outlineLevel="1" x14ac:dyDescent="0.25">
      <c r="A14262" t="s">
        <v>18056</v>
      </c>
      <c r="C14262" s="3" t="s">
        <v>12986</v>
      </c>
      <c r="D14262" s="3">
        <v>64</v>
      </c>
      <c r="E14262" s="9">
        <v>1975</v>
      </c>
      <c r="F14262" s="7" t="s">
        <v>1643</v>
      </c>
      <c r="G14262" s="7" t="s">
        <v>5401</v>
      </c>
      <c r="H14262" s="8" t="s">
        <v>17986</v>
      </c>
      <c r="I14262" s="8" t="s">
        <v>5844</v>
      </c>
      <c r="J14262" s="19">
        <v>5</v>
      </c>
      <c r="K14262" s="19" t="s">
        <v>7738</v>
      </c>
      <c r="L14262" s="11"/>
      <c r="M14262" s="11"/>
      <c r="N14262" s="24"/>
      <c r="P14262" s="32"/>
      <c r="T14262" s="19"/>
      <c r="U14262" s="3"/>
      <c r="X14262" t="str">
        <f t="shared" si="866"/>
        <v/>
      </c>
      <c r="Z14262" t="str">
        <f t="shared" si="867"/>
        <v/>
      </c>
      <c r="AB14262" s="9"/>
      <c r="AC14262" t="s">
        <v>17986</v>
      </c>
      <c r="AD14262">
        <f t="shared" si="869"/>
        <v>0</v>
      </c>
      <c r="AF14262" s="3"/>
      <c r="AH14262" s="9"/>
    </row>
    <row r="14263" spans="1:34" ht="10.95" customHeight="1" outlineLevel="1" x14ac:dyDescent="0.25">
      <c r="A14263" t="s">
        <v>18056</v>
      </c>
      <c r="C14263" s="3" t="s">
        <v>12986</v>
      </c>
      <c r="D14263" s="3">
        <v>65</v>
      </c>
      <c r="E14263" s="9">
        <v>1975</v>
      </c>
      <c r="F14263" s="7" t="s">
        <v>5243</v>
      </c>
      <c r="G14263" s="7" t="s">
        <v>5401</v>
      </c>
      <c r="H14263" s="8" t="s">
        <v>17986</v>
      </c>
      <c r="I14263" s="8" t="s">
        <v>5844</v>
      </c>
      <c r="J14263" s="19">
        <v>5</v>
      </c>
      <c r="K14263" s="19" t="s">
        <v>7738</v>
      </c>
      <c r="L14263" s="11"/>
      <c r="M14263" s="11"/>
      <c r="N14263" s="24"/>
      <c r="P14263" s="32"/>
      <c r="T14263" s="19"/>
      <c r="U14263" s="3"/>
      <c r="X14263" t="str">
        <f t="shared" si="866"/>
        <v/>
      </c>
      <c r="Z14263" t="str">
        <f t="shared" si="867"/>
        <v/>
      </c>
      <c r="AB14263" s="9"/>
      <c r="AC14263" t="s">
        <v>17986</v>
      </c>
      <c r="AD14263">
        <f t="shared" si="869"/>
        <v>0</v>
      </c>
      <c r="AF14263" s="3"/>
      <c r="AH14263" s="9"/>
    </row>
    <row r="14264" spans="1:34" ht="10.95" customHeight="1" outlineLevel="1" x14ac:dyDescent="0.25">
      <c r="A14264" t="s">
        <v>18056</v>
      </c>
      <c r="C14264" s="3" t="s">
        <v>12986</v>
      </c>
      <c r="D14264" s="3">
        <v>66</v>
      </c>
      <c r="E14264" s="9">
        <v>1975</v>
      </c>
      <c r="F14264" s="7" t="s">
        <v>6317</v>
      </c>
      <c r="G14264" s="7" t="s">
        <v>5401</v>
      </c>
      <c r="H14264" s="8" t="s">
        <v>17986</v>
      </c>
      <c r="I14264" s="8" t="s">
        <v>5844</v>
      </c>
      <c r="J14264" s="19">
        <v>5</v>
      </c>
      <c r="K14264" s="19" t="s">
        <v>7738</v>
      </c>
      <c r="L14264" s="11"/>
      <c r="M14264" s="11"/>
      <c r="N14264" s="24"/>
      <c r="P14264" s="32"/>
      <c r="T14264" s="19"/>
      <c r="U14264" s="3"/>
      <c r="X14264" t="str">
        <f t="shared" si="866"/>
        <v/>
      </c>
      <c r="Z14264" t="str">
        <f t="shared" si="867"/>
        <v/>
      </c>
      <c r="AB14264" s="9"/>
      <c r="AC14264" t="s">
        <v>17986</v>
      </c>
      <c r="AD14264">
        <f t="shared" si="869"/>
        <v>0</v>
      </c>
      <c r="AF14264" s="3"/>
      <c r="AH14264" s="9"/>
    </row>
    <row r="14265" spans="1:34" ht="10.95" customHeight="1" outlineLevel="1" x14ac:dyDescent="0.25">
      <c r="A14265" t="s">
        <v>18056</v>
      </c>
      <c r="C14265" s="3" t="s">
        <v>12986</v>
      </c>
      <c r="D14265" s="3">
        <v>71</v>
      </c>
      <c r="E14265" s="9">
        <v>1976</v>
      </c>
      <c r="F14265" s="7" t="s">
        <v>5142</v>
      </c>
      <c r="G14265" s="7" t="s">
        <v>5401</v>
      </c>
      <c r="H14265" s="8" t="s">
        <v>4014</v>
      </c>
      <c r="I14265" s="8" t="s">
        <v>4014</v>
      </c>
      <c r="J14265" s="19">
        <v>3</v>
      </c>
      <c r="K14265" s="19" t="s">
        <v>7738</v>
      </c>
      <c r="L14265" s="11"/>
      <c r="M14265" s="11"/>
      <c r="N14265" s="24"/>
      <c r="P14265" s="32"/>
      <c r="T14265" s="19"/>
      <c r="U14265" s="3">
        <v>73</v>
      </c>
      <c r="X14265" t="str">
        <f t="shared" si="866"/>
        <v/>
      </c>
      <c r="Z14265" t="str">
        <f t="shared" si="867"/>
        <v/>
      </c>
      <c r="AB14265" s="9"/>
      <c r="AC14265" t="s">
        <v>4014</v>
      </c>
      <c r="AD14265">
        <f t="shared" si="869"/>
        <v>0</v>
      </c>
      <c r="AF14265" s="3"/>
      <c r="AG14265" t="s">
        <v>1391</v>
      </c>
      <c r="AH14265" s="9" t="s">
        <v>4613</v>
      </c>
    </row>
    <row r="14266" spans="1:34" ht="10.95" customHeight="1" outlineLevel="1" x14ac:dyDescent="0.25">
      <c r="A14266" t="s">
        <v>18056</v>
      </c>
      <c r="C14266" s="3" t="s">
        <v>12986</v>
      </c>
      <c r="D14266" s="3">
        <v>72</v>
      </c>
      <c r="E14266" s="9">
        <v>1976</v>
      </c>
      <c r="F14266" s="7" t="s">
        <v>20576</v>
      </c>
      <c r="G14266" s="7" t="s">
        <v>5401</v>
      </c>
      <c r="H14266" s="8" t="s">
        <v>4014</v>
      </c>
      <c r="I14266" s="8" t="s">
        <v>4014</v>
      </c>
      <c r="J14266" s="19">
        <v>3</v>
      </c>
      <c r="K14266" s="19" t="s">
        <v>7736</v>
      </c>
      <c r="L14266" s="11">
        <v>0.6</v>
      </c>
      <c r="M14266" s="11"/>
      <c r="N14266" s="24"/>
      <c r="P14266" s="32"/>
      <c r="T14266" s="19"/>
      <c r="U14266" s="3">
        <v>73</v>
      </c>
      <c r="X14266" t="str">
        <f t="shared" si="866"/>
        <v/>
      </c>
      <c r="Z14266" t="str">
        <f t="shared" si="867"/>
        <v/>
      </c>
      <c r="AB14266" s="9"/>
      <c r="AC14266" t="s">
        <v>4014</v>
      </c>
      <c r="AD14266">
        <f t="shared" si="869"/>
        <v>0</v>
      </c>
      <c r="AF14266" s="3"/>
      <c r="AG14266" t="s">
        <v>1391</v>
      </c>
      <c r="AH14266" s="9" t="s">
        <v>4613</v>
      </c>
    </row>
    <row r="14267" spans="1:34" ht="10.95" customHeight="1" outlineLevel="1" x14ac:dyDescent="0.25">
      <c r="A14267" t="s">
        <v>18056</v>
      </c>
      <c r="C14267" s="3" t="s">
        <v>12986</v>
      </c>
      <c r="D14267" s="3">
        <v>73</v>
      </c>
      <c r="E14267" s="9">
        <v>1976</v>
      </c>
      <c r="F14267" s="7" t="s">
        <v>20577</v>
      </c>
      <c r="G14267" s="7" t="s">
        <v>5401</v>
      </c>
      <c r="H14267" s="8" t="s">
        <v>4014</v>
      </c>
      <c r="I14267" s="8" t="s">
        <v>4014</v>
      </c>
      <c r="J14267" s="19">
        <v>3</v>
      </c>
      <c r="K14267" s="19" t="s">
        <v>7736</v>
      </c>
      <c r="L14267" s="11">
        <v>0.6</v>
      </c>
      <c r="M14267" s="11"/>
      <c r="N14267" s="24"/>
      <c r="P14267" s="32"/>
      <c r="T14267" s="19"/>
      <c r="U14267" s="3">
        <v>73</v>
      </c>
      <c r="X14267" t="str">
        <f t="shared" si="866"/>
        <v/>
      </c>
      <c r="Z14267" t="str">
        <f t="shared" si="867"/>
        <v/>
      </c>
      <c r="AB14267" s="9"/>
      <c r="AC14267" t="s">
        <v>4014</v>
      </c>
      <c r="AD14267">
        <f t="shared" si="869"/>
        <v>0</v>
      </c>
      <c r="AF14267" s="3"/>
      <c r="AG14267" t="s">
        <v>1391</v>
      </c>
      <c r="AH14267" s="9" t="s">
        <v>4613</v>
      </c>
    </row>
    <row r="14268" spans="1:34" ht="10.95" customHeight="1" outlineLevel="1" x14ac:dyDescent="0.25">
      <c r="A14268" t="s">
        <v>18056</v>
      </c>
      <c r="C14268" s="3" t="s">
        <v>12986</v>
      </c>
      <c r="D14268" s="3">
        <v>74</v>
      </c>
      <c r="E14268" s="9">
        <v>1976</v>
      </c>
      <c r="F14268" s="7" t="s">
        <v>20578</v>
      </c>
      <c r="G14268" s="7" t="s">
        <v>5401</v>
      </c>
      <c r="H14268" s="8" t="s">
        <v>4014</v>
      </c>
      <c r="I14268" s="8" t="s">
        <v>4014</v>
      </c>
      <c r="J14268" s="19">
        <v>3</v>
      </c>
      <c r="K14268" s="19" t="s">
        <v>7736</v>
      </c>
      <c r="L14268" s="11">
        <v>0.6</v>
      </c>
      <c r="M14268" s="11"/>
      <c r="N14268" s="24"/>
      <c r="P14268" s="32"/>
      <c r="T14268" s="19"/>
      <c r="U14268" s="3">
        <v>73</v>
      </c>
      <c r="X14268" t="str">
        <f t="shared" si="866"/>
        <v/>
      </c>
      <c r="Z14268" t="str">
        <f t="shared" si="867"/>
        <v/>
      </c>
      <c r="AB14268" s="9"/>
      <c r="AC14268" t="s">
        <v>4014</v>
      </c>
      <c r="AD14268">
        <f t="shared" si="869"/>
        <v>0</v>
      </c>
      <c r="AF14268" s="3"/>
      <c r="AG14268" t="s">
        <v>1391</v>
      </c>
      <c r="AH14268" s="9" t="s">
        <v>4613</v>
      </c>
    </row>
    <row r="14269" spans="1:34" ht="10.95" customHeight="1" outlineLevel="1" x14ac:dyDescent="0.25">
      <c r="A14269" t="s">
        <v>18056</v>
      </c>
      <c r="C14269" s="3" t="s">
        <v>12986</v>
      </c>
      <c r="D14269" s="3">
        <v>83</v>
      </c>
      <c r="E14269" s="9">
        <v>1976</v>
      </c>
      <c r="F14269" s="7" t="s">
        <v>5142</v>
      </c>
      <c r="G14269" s="7" t="s">
        <v>5401</v>
      </c>
      <c r="H14269" s="8" t="s">
        <v>4015</v>
      </c>
      <c r="I14269" s="8" t="s">
        <v>17987</v>
      </c>
      <c r="J14269" s="19">
        <v>6</v>
      </c>
      <c r="K14269" s="19" t="s">
        <v>7738</v>
      </c>
      <c r="L14269" s="11"/>
      <c r="M14269" s="11"/>
      <c r="N14269" s="24"/>
      <c r="P14269" s="32"/>
      <c r="T14269" s="19"/>
      <c r="U14269" s="3">
        <v>84</v>
      </c>
      <c r="X14269" t="str">
        <f t="shared" si="866"/>
        <v/>
      </c>
      <c r="Z14269" t="str">
        <f t="shared" si="867"/>
        <v/>
      </c>
      <c r="AB14269" s="9"/>
      <c r="AC14269" t="s">
        <v>4015</v>
      </c>
      <c r="AD14269">
        <f t="shared" si="869"/>
        <v>0</v>
      </c>
      <c r="AF14269" s="3"/>
      <c r="AG14269" t="s">
        <v>1391</v>
      </c>
      <c r="AH14269" s="9" t="s">
        <v>4613</v>
      </c>
    </row>
    <row r="14270" spans="1:34" ht="10.95" customHeight="1" outlineLevel="1" x14ac:dyDescent="0.25">
      <c r="A14270" t="s">
        <v>18056</v>
      </c>
      <c r="C14270" s="3" t="s">
        <v>12986</v>
      </c>
      <c r="D14270" s="3">
        <v>84</v>
      </c>
      <c r="E14270" s="9">
        <v>1976</v>
      </c>
      <c r="F14270" s="7" t="s">
        <v>5141</v>
      </c>
      <c r="G14270" s="7" t="s">
        <v>5401</v>
      </c>
      <c r="H14270" s="8" t="s">
        <v>4015</v>
      </c>
      <c r="I14270" s="8" t="s">
        <v>17987</v>
      </c>
      <c r="J14270" s="19">
        <v>6</v>
      </c>
      <c r="K14270" s="19" t="s">
        <v>7738</v>
      </c>
      <c r="L14270" s="11"/>
      <c r="M14270" s="11"/>
      <c r="N14270" s="24"/>
      <c r="P14270" s="32"/>
      <c r="T14270" s="19"/>
      <c r="U14270" s="3">
        <v>85</v>
      </c>
      <c r="X14270" t="str">
        <f t="shared" si="866"/>
        <v/>
      </c>
      <c r="Z14270" t="str">
        <f t="shared" si="867"/>
        <v/>
      </c>
      <c r="AB14270" s="9"/>
      <c r="AC14270" t="s">
        <v>4015</v>
      </c>
      <c r="AD14270">
        <f t="shared" si="869"/>
        <v>0</v>
      </c>
      <c r="AF14270" s="3"/>
      <c r="AG14270" t="s">
        <v>1391</v>
      </c>
      <c r="AH14270" s="9" t="s">
        <v>4613</v>
      </c>
    </row>
    <row r="14271" spans="1:34" ht="10.95" customHeight="1" outlineLevel="1" x14ac:dyDescent="0.25">
      <c r="A14271" t="s">
        <v>18056</v>
      </c>
      <c r="C14271" s="3" t="s">
        <v>12986</v>
      </c>
      <c r="D14271" s="3">
        <v>85</v>
      </c>
      <c r="E14271" s="9">
        <v>1976</v>
      </c>
      <c r="F14271" s="7" t="s">
        <v>1643</v>
      </c>
      <c r="G14271" s="7" t="s">
        <v>5401</v>
      </c>
      <c r="H14271" s="8" t="s">
        <v>4015</v>
      </c>
      <c r="I14271" s="8" t="s">
        <v>17987</v>
      </c>
      <c r="J14271" s="19">
        <v>6</v>
      </c>
      <c r="K14271" s="19" t="s">
        <v>7738</v>
      </c>
      <c r="L14271" s="11"/>
      <c r="M14271" s="11"/>
      <c r="N14271" s="24"/>
      <c r="P14271" s="32"/>
      <c r="T14271" s="19"/>
      <c r="U14271" s="3">
        <v>86</v>
      </c>
      <c r="X14271" t="str">
        <f t="shared" si="866"/>
        <v/>
      </c>
      <c r="Z14271" t="str">
        <f t="shared" si="867"/>
        <v/>
      </c>
      <c r="AB14271" s="9"/>
      <c r="AC14271" t="s">
        <v>4015</v>
      </c>
      <c r="AD14271">
        <f t="shared" si="869"/>
        <v>0</v>
      </c>
      <c r="AF14271" s="3"/>
      <c r="AG14271" t="s">
        <v>1391</v>
      </c>
      <c r="AH14271" s="9" t="s">
        <v>4613</v>
      </c>
    </row>
    <row r="14272" spans="1:34" ht="10.95" customHeight="1" outlineLevel="1" x14ac:dyDescent="0.25">
      <c r="A14272" t="s">
        <v>18056</v>
      </c>
      <c r="C14272" s="3" t="s">
        <v>12986</v>
      </c>
      <c r="D14272" s="3">
        <v>86</v>
      </c>
      <c r="E14272" s="9">
        <v>1976</v>
      </c>
      <c r="F14272" s="7" t="s">
        <v>5243</v>
      </c>
      <c r="G14272" s="7" t="s">
        <v>5401</v>
      </c>
      <c r="H14272" s="8" t="s">
        <v>4015</v>
      </c>
      <c r="I14272" s="8" t="s">
        <v>17987</v>
      </c>
      <c r="J14272" s="19">
        <v>6</v>
      </c>
      <c r="K14272" s="19" t="s">
        <v>7738</v>
      </c>
      <c r="L14272" s="11"/>
      <c r="M14272" s="11"/>
      <c r="N14272" s="24"/>
      <c r="P14272" s="32"/>
      <c r="T14272" s="19"/>
      <c r="U14272" s="3">
        <v>87</v>
      </c>
      <c r="X14272" t="str">
        <f t="shared" si="866"/>
        <v/>
      </c>
      <c r="Z14272" t="str">
        <f t="shared" si="867"/>
        <v/>
      </c>
      <c r="AB14272" s="9"/>
      <c r="AC14272" t="s">
        <v>4015</v>
      </c>
      <c r="AD14272">
        <f t="shared" si="869"/>
        <v>0</v>
      </c>
      <c r="AF14272" s="3"/>
      <c r="AG14272" t="s">
        <v>1391</v>
      </c>
      <c r="AH14272" s="9" t="s">
        <v>4613</v>
      </c>
    </row>
    <row r="14273" spans="1:34" ht="10.95" customHeight="1" outlineLevel="1" x14ac:dyDescent="0.25">
      <c r="A14273" t="s">
        <v>18056</v>
      </c>
      <c r="C14273" s="3" t="s">
        <v>12986</v>
      </c>
      <c r="D14273" s="3">
        <v>87</v>
      </c>
      <c r="E14273" s="9">
        <v>1976</v>
      </c>
      <c r="F14273" s="7" t="s">
        <v>5142</v>
      </c>
      <c r="G14273" s="7" t="s">
        <v>5401</v>
      </c>
      <c r="H14273" s="8" t="s">
        <v>4016</v>
      </c>
      <c r="I14273" s="8" t="s">
        <v>17988</v>
      </c>
      <c r="J14273" s="19">
        <v>6</v>
      </c>
      <c r="K14273" s="19" t="s">
        <v>7738</v>
      </c>
      <c r="L14273" s="11"/>
      <c r="M14273" s="11"/>
      <c r="N14273" s="24"/>
      <c r="P14273" s="32"/>
      <c r="T14273" s="19"/>
      <c r="U14273" s="3">
        <v>88</v>
      </c>
      <c r="X14273" t="str">
        <f t="shared" si="866"/>
        <v/>
      </c>
      <c r="Z14273" t="str">
        <f t="shared" si="867"/>
        <v/>
      </c>
      <c r="AB14273" s="9"/>
      <c r="AC14273" t="s">
        <v>4016</v>
      </c>
      <c r="AD14273">
        <f t="shared" si="869"/>
        <v>0</v>
      </c>
      <c r="AF14273" s="3"/>
      <c r="AG14273" t="s">
        <v>1391</v>
      </c>
      <c r="AH14273" s="9" t="s">
        <v>4613</v>
      </c>
    </row>
    <row r="14274" spans="1:34" ht="10.95" customHeight="1" outlineLevel="1" x14ac:dyDescent="0.25">
      <c r="A14274" t="s">
        <v>18056</v>
      </c>
      <c r="C14274" s="3" t="s">
        <v>12986</v>
      </c>
      <c r="D14274" s="3">
        <v>88</v>
      </c>
      <c r="E14274" s="9">
        <v>1976</v>
      </c>
      <c r="F14274" s="7" t="s">
        <v>5141</v>
      </c>
      <c r="G14274" s="7" t="s">
        <v>5401</v>
      </c>
      <c r="H14274" s="8" t="s">
        <v>4016</v>
      </c>
      <c r="I14274" s="8" t="s">
        <v>17988</v>
      </c>
      <c r="J14274" s="19">
        <v>6</v>
      </c>
      <c r="K14274" s="19" t="s">
        <v>7738</v>
      </c>
      <c r="L14274" s="11"/>
      <c r="M14274" s="11"/>
      <c r="N14274" s="24"/>
      <c r="P14274" s="32"/>
      <c r="T14274" s="19"/>
      <c r="U14274" s="3">
        <v>89</v>
      </c>
      <c r="X14274" t="str">
        <f t="shared" ref="X14274:X14337" si="870">IF(COUNTIF(F14274,"*fdc*"),1,"")</f>
        <v/>
      </c>
      <c r="Z14274" t="str">
        <f t="shared" ref="Z14274:Z14337" si="871">IF(COUNTIF(F14274,"*s/s*"),1,"")</f>
        <v/>
      </c>
      <c r="AB14274" s="9"/>
      <c r="AC14274" t="s">
        <v>4016</v>
      </c>
      <c r="AD14274">
        <f t="shared" si="869"/>
        <v>0</v>
      </c>
      <c r="AF14274" s="3"/>
      <c r="AG14274" t="s">
        <v>1391</v>
      </c>
      <c r="AH14274" s="9" t="s">
        <v>4613</v>
      </c>
    </row>
    <row r="14275" spans="1:34" ht="10.95" customHeight="1" outlineLevel="1" x14ac:dyDescent="0.25">
      <c r="A14275" t="s">
        <v>18056</v>
      </c>
      <c r="C14275" s="3" t="s">
        <v>12986</v>
      </c>
      <c r="D14275" s="3">
        <v>89</v>
      </c>
      <c r="E14275" s="9">
        <v>1976</v>
      </c>
      <c r="F14275" s="7" t="s">
        <v>1643</v>
      </c>
      <c r="G14275" s="7" t="s">
        <v>5401</v>
      </c>
      <c r="H14275" s="8" t="s">
        <v>4016</v>
      </c>
      <c r="I14275" s="8" t="s">
        <v>17988</v>
      </c>
      <c r="J14275" s="19">
        <v>6</v>
      </c>
      <c r="K14275" s="19" t="s">
        <v>7738</v>
      </c>
      <c r="L14275" s="11"/>
      <c r="M14275" s="11"/>
      <c r="N14275" s="24"/>
      <c r="P14275" s="32"/>
      <c r="T14275" s="19"/>
      <c r="U14275" s="3">
        <v>90</v>
      </c>
      <c r="X14275" t="str">
        <f t="shared" si="870"/>
        <v/>
      </c>
      <c r="Z14275" t="str">
        <f t="shared" si="871"/>
        <v/>
      </c>
      <c r="AB14275" s="9"/>
      <c r="AC14275" t="s">
        <v>4016</v>
      </c>
      <c r="AD14275">
        <f t="shared" si="869"/>
        <v>0</v>
      </c>
      <c r="AF14275" s="3"/>
      <c r="AG14275" t="s">
        <v>1391</v>
      </c>
      <c r="AH14275" s="9" t="s">
        <v>4613</v>
      </c>
    </row>
    <row r="14276" spans="1:34" ht="10.95" customHeight="1" outlineLevel="1" x14ac:dyDescent="0.25">
      <c r="A14276" t="s">
        <v>18056</v>
      </c>
      <c r="C14276" s="3" t="s">
        <v>12986</v>
      </c>
      <c r="D14276" s="3">
        <v>90</v>
      </c>
      <c r="E14276" s="9">
        <v>1976</v>
      </c>
      <c r="F14276" s="7" t="s">
        <v>5243</v>
      </c>
      <c r="G14276" s="7" t="s">
        <v>5401</v>
      </c>
      <c r="H14276" s="8" t="s">
        <v>4016</v>
      </c>
      <c r="I14276" s="8" t="s">
        <v>17988</v>
      </c>
      <c r="J14276" s="19">
        <v>6</v>
      </c>
      <c r="K14276" s="19" t="s">
        <v>7738</v>
      </c>
      <c r="L14276" s="11"/>
      <c r="M14276" s="11"/>
      <c r="N14276" s="24"/>
      <c r="P14276" s="32"/>
      <c r="T14276" s="19"/>
      <c r="U14276" s="3">
        <v>91</v>
      </c>
      <c r="X14276" t="str">
        <f t="shared" si="870"/>
        <v/>
      </c>
      <c r="Z14276" t="str">
        <f t="shared" si="871"/>
        <v/>
      </c>
      <c r="AB14276" s="9"/>
      <c r="AC14276" t="s">
        <v>4016</v>
      </c>
      <c r="AD14276">
        <f t="shared" si="869"/>
        <v>0</v>
      </c>
      <c r="AF14276" s="3"/>
      <c r="AG14276" t="s">
        <v>1391</v>
      </c>
      <c r="AH14276" s="9" t="s">
        <v>4613</v>
      </c>
    </row>
    <row r="14277" spans="1:34" ht="10.95" customHeight="1" outlineLevel="1" x14ac:dyDescent="0.25">
      <c r="A14277" t="s">
        <v>18056</v>
      </c>
      <c r="C14277" s="3" t="s">
        <v>12986</v>
      </c>
      <c r="D14277" s="3">
        <v>91</v>
      </c>
      <c r="E14277" s="9">
        <v>1976</v>
      </c>
      <c r="F14277" s="7" t="s">
        <v>5142</v>
      </c>
      <c r="G14277" s="7" t="s">
        <v>5401</v>
      </c>
      <c r="H14277" s="8" t="s">
        <v>4017</v>
      </c>
      <c r="I14277" s="8" t="s">
        <v>17989</v>
      </c>
      <c r="J14277" s="19">
        <v>6</v>
      </c>
      <c r="K14277" s="19" t="s">
        <v>7738</v>
      </c>
      <c r="L14277" s="11"/>
      <c r="M14277" s="11"/>
      <c r="N14277" s="24"/>
      <c r="P14277" s="32"/>
      <c r="T14277" s="19"/>
      <c r="U14277" s="3">
        <v>92</v>
      </c>
      <c r="X14277" t="str">
        <f t="shared" si="870"/>
        <v/>
      </c>
      <c r="Z14277" t="str">
        <f t="shared" si="871"/>
        <v/>
      </c>
      <c r="AB14277" s="9"/>
      <c r="AC14277" t="s">
        <v>4017</v>
      </c>
      <c r="AD14277">
        <f t="shared" si="869"/>
        <v>0</v>
      </c>
      <c r="AF14277" s="3"/>
      <c r="AG14277" t="s">
        <v>1391</v>
      </c>
      <c r="AH14277" s="9" t="s">
        <v>4613</v>
      </c>
    </row>
    <row r="14278" spans="1:34" ht="10.95" customHeight="1" outlineLevel="1" x14ac:dyDescent="0.25">
      <c r="A14278" t="s">
        <v>18056</v>
      </c>
      <c r="C14278" s="3" t="s">
        <v>12986</v>
      </c>
      <c r="D14278" s="3">
        <v>92</v>
      </c>
      <c r="E14278" s="9">
        <v>1976</v>
      </c>
      <c r="F14278" s="7" t="s">
        <v>5141</v>
      </c>
      <c r="G14278" s="7" t="s">
        <v>5401</v>
      </c>
      <c r="H14278" s="8" t="s">
        <v>4017</v>
      </c>
      <c r="I14278" s="8" t="s">
        <v>17989</v>
      </c>
      <c r="J14278" s="19">
        <v>6</v>
      </c>
      <c r="K14278" s="19" t="s">
        <v>7738</v>
      </c>
      <c r="L14278" s="11"/>
      <c r="M14278" s="11"/>
      <c r="N14278" s="24"/>
      <c r="P14278" s="32"/>
      <c r="T14278" s="19"/>
      <c r="U14278" s="3">
        <v>93</v>
      </c>
      <c r="X14278" t="str">
        <f t="shared" si="870"/>
        <v/>
      </c>
      <c r="Z14278" t="str">
        <f t="shared" si="871"/>
        <v/>
      </c>
      <c r="AB14278" s="9"/>
      <c r="AC14278" t="s">
        <v>4017</v>
      </c>
      <c r="AD14278">
        <f t="shared" si="869"/>
        <v>0</v>
      </c>
      <c r="AF14278" s="3"/>
      <c r="AG14278" t="s">
        <v>1391</v>
      </c>
      <c r="AH14278" s="9" t="s">
        <v>4613</v>
      </c>
    </row>
    <row r="14279" spans="1:34" ht="10.95" customHeight="1" outlineLevel="1" x14ac:dyDescent="0.25">
      <c r="A14279" t="s">
        <v>18056</v>
      </c>
      <c r="C14279" s="3" t="s">
        <v>12986</v>
      </c>
      <c r="D14279" s="3">
        <v>93</v>
      </c>
      <c r="E14279" s="9">
        <v>1976</v>
      </c>
      <c r="F14279" s="7" t="s">
        <v>1643</v>
      </c>
      <c r="G14279" s="7" t="s">
        <v>5401</v>
      </c>
      <c r="H14279" s="8" t="s">
        <v>4017</v>
      </c>
      <c r="I14279" s="8" t="s">
        <v>17989</v>
      </c>
      <c r="J14279" s="19">
        <v>6</v>
      </c>
      <c r="K14279" s="19" t="s">
        <v>7738</v>
      </c>
      <c r="L14279" s="11"/>
      <c r="M14279" s="11"/>
      <c r="N14279" s="24"/>
      <c r="P14279" s="32"/>
      <c r="T14279" s="19"/>
      <c r="U14279" s="3">
        <v>94</v>
      </c>
      <c r="X14279" t="str">
        <f t="shared" si="870"/>
        <v/>
      </c>
      <c r="Z14279" t="str">
        <f t="shared" si="871"/>
        <v/>
      </c>
      <c r="AB14279" s="9"/>
      <c r="AC14279" t="s">
        <v>4017</v>
      </c>
      <c r="AD14279">
        <f t="shared" ref="AD14279:AD14310" si="872">COUNTIF(H14279,"*Fuji*")</f>
        <v>0</v>
      </c>
      <c r="AF14279" s="3"/>
      <c r="AG14279" t="s">
        <v>1391</v>
      </c>
      <c r="AH14279" s="9" t="s">
        <v>4613</v>
      </c>
    </row>
    <row r="14280" spans="1:34" ht="10.95" customHeight="1" outlineLevel="1" x14ac:dyDescent="0.25">
      <c r="A14280" t="s">
        <v>18056</v>
      </c>
      <c r="C14280" s="3" t="s">
        <v>12986</v>
      </c>
      <c r="D14280" s="3">
        <v>94</v>
      </c>
      <c r="E14280" s="9">
        <v>1976</v>
      </c>
      <c r="F14280" s="7" t="s">
        <v>5243</v>
      </c>
      <c r="G14280" s="7" t="s">
        <v>5401</v>
      </c>
      <c r="H14280" s="8" t="s">
        <v>4017</v>
      </c>
      <c r="I14280" s="8" t="s">
        <v>17989</v>
      </c>
      <c r="J14280" s="19">
        <v>6</v>
      </c>
      <c r="K14280" s="19" t="s">
        <v>7738</v>
      </c>
      <c r="L14280" s="11"/>
      <c r="M14280" s="11"/>
      <c r="N14280" s="24"/>
      <c r="P14280" s="32"/>
      <c r="T14280" s="19"/>
      <c r="U14280" s="3">
        <v>95</v>
      </c>
      <c r="X14280" t="str">
        <f t="shared" si="870"/>
        <v/>
      </c>
      <c r="Z14280" t="str">
        <f t="shared" si="871"/>
        <v/>
      </c>
      <c r="AB14280" s="9"/>
      <c r="AC14280" t="s">
        <v>4017</v>
      </c>
      <c r="AD14280">
        <f t="shared" si="872"/>
        <v>0</v>
      </c>
      <c r="AF14280" s="3"/>
      <c r="AG14280" t="s">
        <v>1391</v>
      </c>
      <c r="AH14280" s="9" t="s">
        <v>4613</v>
      </c>
    </row>
    <row r="14281" spans="1:34" ht="10.95" customHeight="1" outlineLevel="1" x14ac:dyDescent="0.25">
      <c r="A14281" t="s">
        <v>18056</v>
      </c>
      <c r="C14281" s="3" t="s">
        <v>12986</v>
      </c>
      <c r="D14281" s="3">
        <v>95</v>
      </c>
      <c r="E14281" s="9">
        <v>1976</v>
      </c>
      <c r="F14281" s="7" t="s">
        <v>5142</v>
      </c>
      <c r="G14281" s="7" t="s">
        <v>5401</v>
      </c>
      <c r="H14281" s="8" t="s">
        <v>4018</v>
      </c>
      <c r="I14281" s="8" t="s">
        <v>18092</v>
      </c>
      <c r="J14281" s="19">
        <v>6</v>
      </c>
      <c r="K14281" s="19" t="s">
        <v>7738</v>
      </c>
      <c r="L14281" s="11"/>
      <c r="M14281" s="11"/>
      <c r="N14281" s="24"/>
      <c r="P14281" s="32"/>
      <c r="T14281" s="19"/>
      <c r="U14281" s="3">
        <v>96</v>
      </c>
      <c r="X14281" t="str">
        <f t="shared" si="870"/>
        <v/>
      </c>
      <c r="Z14281" t="str">
        <f t="shared" si="871"/>
        <v/>
      </c>
      <c r="AB14281" s="9"/>
      <c r="AC14281" t="s">
        <v>4018</v>
      </c>
      <c r="AD14281">
        <f t="shared" si="872"/>
        <v>0</v>
      </c>
      <c r="AF14281" s="3"/>
      <c r="AG14281" t="s">
        <v>1391</v>
      </c>
      <c r="AH14281" s="9" t="s">
        <v>4613</v>
      </c>
    </row>
    <row r="14282" spans="1:34" ht="10.95" customHeight="1" outlineLevel="1" x14ac:dyDescent="0.25">
      <c r="A14282" t="s">
        <v>18056</v>
      </c>
      <c r="C14282" s="3" t="s">
        <v>12986</v>
      </c>
      <c r="D14282" s="3">
        <v>96</v>
      </c>
      <c r="E14282" s="9">
        <v>1976</v>
      </c>
      <c r="F14282" s="7" t="s">
        <v>5141</v>
      </c>
      <c r="G14282" s="7" t="s">
        <v>5401</v>
      </c>
      <c r="H14282" s="8" t="s">
        <v>4018</v>
      </c>
      <c r="I14282" s="8" t="s">
        <v>18092</v>
      </c>
      <c r="J14282" s="19">
        <v>6</v>
      </c>
      <c r="K14282" s="19" t="s">
        <v>7738</v>
      </c>
      <c r="L14282" s="11"/>
      <c r="M14282" s="11"/>
      <c r="N14282" s="24"/>
      <c r="P14282" s="32"/>
      <c r="T14282" s="19"/>
      <c r="U14282" s="3">
        <v>97</v>
      </c>
      <c r="X14282" t="str">
        <f t="shared" si="870"/>
        <v/>
      </c>
      <c r="Z14282" t="str">
        <f t="shared" si="871"/>
        <v/>
      </c>
      <c r="AB14282" s="9"/>
      <c r="AC14282" t="s">
        <v>4018</v>
      </c>
      <c r="AD14282">
        <f t="shared" si="872"/>
        <v>0</v>
      </c>
      <c r="AF14282" s="3"/>
      <c r="AG14282" t="s">
        <v>1391</v>
      </c>
      <c r="AH14282" s="9" t="s">
        <v>4613</v>
      </c>
    </row>
    <row r="14283" spans="1:34" ht="10.95" customHeight="1" outlineLevel="1" x14ac:dyDescent="0.25">
      <c r="A14283" t="s">
        <v>18056</v>
      </c>
      <c r="C14283" s="3" t="s">
        <v>12986</v>
      </c>
      <c r="D14283" s="3">
        <v>97</v>
      </c>
      <c r="E14283" s="9">
        <v>1976</v>
      </c>
      <c r="F14283" s="7" t="s">
        <v>1643</v>
      </c>
      <c r="G14283" s="7" t="s">
        <v>5401</v>
      </c>
      <c r="H14283" s="8" t="s">
        <v>4018</v>
      </c>
      <c r="I14283" s="8" t="s">
        <v>18092</v>
      </c>
      <c r="J14283" s="19">
        <v>6</v>
      </c>
      <c r="K14283" s="19" t="s">
        <v>7738</v>
      </c>
      <c r="L14283" s="11"/>
      <c r="M14283" s="11"/>
      <c r="N14283" s="24"/>
      <c r="P14283" s="32"/>
      <c r="T14283" s="19"/>
      <c r="U14283" s="3">
        <v>98</v>
      </c>
      <c r="X14283" t="str">
        <f t="shared" si="870"/>
        <v/>
      </c>
      <c r="Z14283" t="str">
        <f t="shared" si="871"/>
        <v/>
      </c>
      <c r="AB14283" s="9"/>
      <c r="AC14283" t="s">
        <v>4018</v>
      </c>
      <c r="AD14283">
        <f t="shared" si="872"/>
        <v>0</v>
      </c>
      <c r="AF14283" s="3"/>
      <c r="AG14283" t="s">
        <v>1391</v>
      </c>
      <c r="AH14283" s="9" t="s">
        <v>4613</v>
      </c>
    </row>
    <row r="14284" spans="1:34" ht="10.95" customHeight="1" outlineLevel="1" x14ac:dyDescent="0.25">
      <c r="A14284" t="s">
        <v>18056</v>
      </c>
      <c r="C14284" s="3" t="s">
        <v>12986</v>
      </c>
      <c r="D14284" s="3">
        <v>98</v>
      </c>
      <c r="E14284" s="9">
        <v>1976</v>
      </c>
      <c r="F14284" s="7" t="s">
        <v>5243</v>
      </c>
      <c r="G14284" s="7" t="s">
        <v>5401</v>
      </c>
      <c r="H14284" s="8" t="s">
        <v>4018</v>
      </c>
      <c r="I14284" s="8" t="s">
        <v>18092</v>
      </c>
      <c r="J14284" s="19">
        <v>6</v>
      </c>
      <c r="K14284" s="19" t="s">
        <v>7738</v>
      </c>
      <c r="L14284" s="11"/>
      <c r="M14284" s="11"/>
      <c r="N14284" s="24"/>
      <c r="P14284" s="32"/>
      <c r="T14284" s="19"/>
      <c r="U14284" s="3">
        <v>99</v>
      </c>
      <c r="X14284" t="str">
        <f t="shared" si="870"/>
        <v/>
      </c>
      <c r="Z14284" t="str">
        <f t="shared" si="871"/>
        <v/>
      </c>
      <c r="AB14284" s="9"/>
      <c r="AC14284" t="s">
        <v>4018</v>
      </c>
      <c r="AD14284">
        <f t="shared" si="872"/>
        <v>0</v>
      </c>
      <c r="AF14284" s="3"/>
      <c r="AG14284" t="s">
        <v>1391</v>
      </c>
      <c r="AH14284" s="9" t="s">
        <v>4613</v>
      </c>
    </row>
    <row r="14285" spans="1:34" ht="10.95" customHeight="1" outlineLevel="1" x14ac:dyDescent="0.25">
      <c r="A14285" t="s">
        <v>18056</v>
      </c>
      <c r="C14285" s="3" t="s">
        <v>12986</v>
      </c>
      <c r="D14285" s="3">
        <v>99</v>
      </c>
      <c r="E14285" s="9">
        <v>1976</v>
      </c>
      <c r="F14285" s="7" t="s">
        <v>5142</v>
      </c>
      <c r="G14285" s="7" t="s">
        <v>5401</v>
      </c>
      <c r="H14285" s="8" t="s">
        <v>5844</v>
      </c>
      <c r="I14285" s="8" t="s">
        <v>18093</v>
      </c>
      <c r="J14285" s="19">
        <v>6</v>
      </c>
      <c r="K14285" s="19" t="s">
        <v>7738</v>
      </c>
      <c r="L14285" s="11"/>
      <c r="M14285" s="11"/>
      <c r="N14285" s="24"/>
      <c r="P14285" s="32"/>
      <c r="T14285" s="19"/>
      <c r="U14285" s="3">
        <v>100</v>
      </c>
      <c r="X14285" t="str">
        <f t="shared" si="870"/>
        <v/>
      </c>
      <c r="Z14285" t="str">
        <f t="shared" si="871"/>
        <v/>
      </c>
      <c r="AB14285" s="9"/>
      <c r="AC14285" t="s">
        <v>5844</v>
      </c>
      <c r="AD14285">
        <f t="shared" si="872"/>
        <v>0</v>
      </c>
      <c r="AF14285" s="3"/>
      <c r="AG14285" t="s">
        <v>1391</v>
      </c>
      <c r="AH14285" s="9" t="s">
        <v>4613</v>
      </c>
    </row>
    <row r="14286" spans="1:34" ht="10.95" customHeight="1" outlineLevel="1" x14ac:dyDescent="0.25">
      <c r="A14286" t="s">
        <v>18056</v>
      </c>
      <c r="C14286" s="3" t="s">
        <v>12986</v>
      </c>
      <c r="D14286" s="3">
        <v>100</v>
      </c>
      <c r="E14286" s="9">
        <v>1976</v>
      </c>
      <c r="F14286" s="7" t="s">
        <v>5141</v>
      </c>
      <c r="G14286" s="7" t="s">
        <v>5401</v>
      </c>
      <c r="H14286" s="8" t="s">
        <v>5844</v>
      </c>
      <c r="I14286" s="8" t="s">
        <v>18093</v>
      </c>
      <c r="J14286" s="19">
        <v>6</v>
      </c>
      <c r="K14286" s="19" t="s">
        <v>7738</v>
      </c>
      <c r="L14286" s="11"/>
      <c r="M14286" s="11"/>
      <c r="N14286" s="24"/>
      <c r="P14286" s="32"/>
      <c r="T14286" s="19"/>
      <c r="U14286" s="3">
        <v>101</v>
      </c>
      <c r="X14286" t="str">
        <f t="shared" si="870"/>
        <v/>
      </c>
      <c r="Z14286" t="str">
        <f t="shared" si="871"/>
        <v/>
      </c>
      <c r="AB14286" s="9"/>
      <c r="AC14286" t="s">
        <v>5844</v>
      </c>
      <c r="AD14286">
        <f t="shared" si="872"/>
        <v>0</v>
      </c>
      <c r="AF14286" s="3"/>
      <c r="AG14286" t="s">
        <v>1391</v>
      </c>
      <c r="AH14286" s="9" t="s">
        <v>4613</v>
      </c>
    </row>
    <row r="14287" spans="1:34" ht="10.95" customHeight="1" outlineLevel="1" x14ac:dyDescent="0.25">
      <c r="A14287" t="s">
        <v>18056</v>
      </c>
      <c r="C14287" s="3" t="s">
        <v>12986</v>
      </c>
      <c r="D14287" s="3">
        <v>101</v>
      </c>
      <c r="E14287" s="9">
        <v>1976</v>
      </c>
      <c r="F14287" s="7" t="s">
        <v>1643</v>
      </c>
      <c r="G14287" s="7" t="s">
        <v>5401</v>
      </c>
      <c r="H14287" s="8" t="s">
        <v>5844</v>
      </c>
      <c r="I14287" s="8" t="s">
        <v>18093</v>
      </c>
      <c r="J14287" s="19">
        <v>6</v>
      </c>
      <c r="K14287" s="19" t="s">
        <v>7738</v>
      </c>
      <c r="L14287" s="11"/>
      <c r="M14287" s="11"/>
      <c r="N14287" s="24"/>
      <c r="P14287" s="32"/>
      <c r="T14287" s="19"/>
      <c r="U14287" s="3">
        <v>102</v>
      </c>
      <c r="X14287" t="str">
        <f t="shared" si="870"/>
        <v/>
      </c>
      <c r="Z14287" t="str">
        <f t="shared" si="871"/>
        <v/>
      </c>
      <c r="AB14287" s="9"/>
      <c r="AC14287" t="s">
        <v>5844</v>
      </c>
      <c r="AD14287">
        <f t="shared" si="872"/>
        <v>0</v>
      </c>
      <c r="AF14287" s="3"/>
      <c r="AG14287" t="s">
        <v>1391</v>
      </c>
      <c r="AH14287" s="9" t="s">
        <v>4613</v>
      </c>
    </row>
    <row r="14288" spans="1:34" ht="10.95" customHeight="1" outlineLevel="1" x14ac:dyDescent="0.25">
      <c r="A14288" t="s">
        <v>18056</v>
      </c>
      <c r="C14288" s="3" t="s">
        <v>12986</v>
      </c>
      <c r="D14288" s="3">
        <v>102</v>
      </c>
      <c r="E14288" s="9">
        <v>1976</v>
      </c>
      <c r="F14288" s="7" t="s">
        <v>5243</v>
      </c>
      <c r="G14288" s="7" t="s">
        <v>5401</v>
      </c>
      <c r="H14288" s="8" t="s">
        <v>5844</v>
      </c>
      <c r="I14288" s="8" t="s">
        <v>18093</v>
      </c>
      <c r="J14288" s="19">
        <v>6</v>
      </c>
      <c r="K14288" s="19" t="s">
        <v>7738</v>
      </c>
      <c r="L14288" s="11"/>
      <c r="M14288" s="11"/>
      <c r="N14288" s="24"/>
      <c r="P14288" s="32"/>
      <c r="T14288" s="19"/>
      <c r="U14288" s="3">
        <v>103</v>
      </c>
      <c r="X14288" t="str">
        <f t="shared" si="870"/>
        <v/>
      </c>
      <c r="Z14288" t="str">
        <f t="shared" si="871"/>
        <v/>
      </c>
      <c r="AB14288" s="9"/>
      <c r="AC14288" t="s">
        <v>5844</v>
      </c>
      <c r="AD14288">
        <f t="shared" si="872"/>
        <v>0</v>
      </c>
      <c r="AF14288" s="3"/>
      <c r="AG14288" t="s">
        <v>1391</v>
      </c>
      <c r="AH14288" s="9" t="s">
        <v>4613</v>
      </c>
    </row>
    <row r="14289" spans="1:34" ht="10.95" customHeight="1" outlineLevel="1" x14ac:dyDescent="0.25">
      <c r="A14289" t="s">
        <v>18056</v>
      </c>
      <c r="C14289" s="3" t="s">
        <v>12986</v>
      </c>
      <c r="D14289" s="3">
        <v>103</v>
      </c>
      <c r="E14289" s="9">
        <v>1976</v>
      </c>
      <c r="F14289" s="7" t="s">
        <v>5142</v>
      </c>
      <c r="G14289" s="7" t="s">
        <v>5401</v>
      </c>
      <c r="H14289" s="8" t="s">
        <v>1478</v>
      </c>
      <c r="I14289" s="8" t="s">
        <v>18094</v>
      </c>
      <c r="J14289" s="19">
        <v>6</v>
      </c>
      <c r="K14289" s="19" t="s">
        <v>7738</v>
      </c>
      <c r="L14289" s="11"/>
      <c r="M14289" s="11"/>
      <c r="N14289" s="24"/>
      <c r="P14289" s="32"/>
      <c r="T14289" s="19"/>
      <c r="U14289" s="3">
        <v>104</v>
      </c>
      <c r="X14289" t="str">
        <f t="shared" si="870"/>
        <v/>
      </c>
      <c r="Z14289" t="str">
        <f t="shared" si="871"/>
        <v/>
      </c>
      <c r="AB14289" s="9"/>
      <c r="AC14289" t="s">
        <v>1478</v>
      </c>
      <c r="AD14289">
        <f t="shared" si="872"/>
        <v>0</v>
      </c>
      <c r="AF14289" s="3"/>
      <c r="AG14289" t="s">
        <v>1391</v>
      </c>
      <c r="AH14289" s="9" t="s">
        <v>4613</v>
      </c>
    </row>
    <row r="14290" spans="1:34" ht="10.95" customHeight="1" outlineLevel="1" x14ac:dyDescent="0.25">
      <c r="A14290" t="s">
        <v>18056</v>
      </c>
      <c r="C14290" s="3" t="s">
        <v>12986</v>
      </c>
      <c r="D14290" s="3">
        <v>104</v>
      </c>
      <c r="E14290" s="9">
        <v>1976</v>
      </c>
      <c r="F14290" s="7" t="s">
        <v>5141</v>
      </c>
      <c r="G14290" s="7" t="s">
        <v>5401</v>
      </c>
      <c r="H14290" s="8" t="s">
        <v>1478</v>
      </c>
      <c r="I14290" s="8" t="s">
        <v>18094</v>
      </c>
      <c r="J14290" s="19">
        <v>6</v>
      </c>
      <c r="K14290" s="19" t="s">
        <v>7738</v>
      </c>
      <c r="L14290" s="11"/>
      <c r="M14290" s="11"/>
      <c r="N14290" s="24"/>
      <c r="P14290" s="32"/>
      <c r="T14290" s="19"/>
      <c r="U14290" s="3">
        <v>105</v>
      </c>
      <c r="X14290" t="str">
        <f t="shared" si="870"/>
        <v/>
      </c>
      <c r="Z14290" t="str">
        <f t="shared" si="871"/>
        <v/>
      </c>
      <c r="AB14290" s="9"/>
      <c r="AC14290" t="s">
        <v>1478</v>
      </c>
      <c r="AD14290">
        <f t="shared" si="872"/>
        <v>0</v>
      </c>
      <c r="AF14290" s="3"/>
      <c r="AG14290" t="s">
        <v>1391</v>
      </c>
      <c r="AH14290" s="9" t="s">
        <v>4613</v>
      </c>
    </row>
    <row r="14291" spans="1:34" ht="10.95" customHeight="1" outlineLevel="1" x14ac:dyDescent="0.25">
      <c r="A14291" t="s">
        <v>18056</v>
      </c>
      <c r="C14291" s="3" t="s">
        <v>12986</v>
      </c>
      <c r="D14291" s="3">
        <v>105</v>
      </c>
      <c r="E14291" s="9">
        <v>1976</v>
      </c>
      <c r="F14291" s="7" t="s">
        <v>1643</v>
      </c>
      <c r="G14291" s="7" t="s">
        <v>5401</v>
      </c>
      <c r="H14291" s="8" t="s">
        <v>1478</v>
      </c>
      <c r="I14291" s="8" t="s">
        <v>18094</v>
      </c>
      <c r="J14291" s="19">
        <v>6</v>
      </c>
      <c r="K14291" s="19" t="s">
        <v>7738</v>
      </c>
      <c r="L14291" s="11"/>
      <c r="M14291" s="11"/>
      <c r="N14291" s="24"/>
      <c r="P14291" s="32"/>
      <c r="T14291" s="19"/>
      <c r="U14291" s="3">
        <v>106</v>
      </c>
      <c r="X14291" t="str">
        <f t="shared" si="870"/>
        <v/>
      </c>
      <c r="Z14291" t="str">
        <f t="shared" si="871"/>
        <v/>
      </c>
      <c r="AB14291" s="9"/>
      <c r="AC14291" t="s">
        <v>1478</v>
      </c>
      <c r="AD14291">
        <f t="shared" si="872"/>
        <v>0</v>
      </c>
      <c r="AF14291" s="3"/>
      <c r="AG14291" t="s">
        <v>1391</v>
      </c>
      <c r="AH14291" s="9" t="s">
        <v>4613</v>
      </c>
    </row>
    <row r="14292" spans="1:34" ht="10.95" customHeight="1" outlineLevel="1" x14ac:dyDescent="0.25">
      <c r="A14292" t="s">
        <v>18056</v>
      </c>
      <c r="C14292" s="3" t="s">
        <v>12986</v>
      </c>
      <c r="D14292" s="3">
        <v>106</v>
      </c>
      <c r="E14292" s="9">
        <v>1976</v>
      </c>
      <c r="F14292" s="7" t="s">
        <v>5243</v>
      </c>
      <c r="G14292" s="7" t="s">
        <v>5401</v>
      </c>
      <c r="H14292" s="8" t="s">
        <v>1478</v>
      </c>
      <c r="I14292" s="8" t="s">
        <v>18094</v>
      </c>
      <c r="J14292" s="19">
        <v>6</v>
      </c>
      <c r="K14292" s="19" t="s">
        <v>7738</v>
      </c>
      <c r="L14292" s="11"/>
      <c r="M14292" s="11"/>
      <c r="N14292" s="24"/>
      <c r="P14292" s="32"/>
      <c r="T14292" s="19"/>
      <c r="U14292" s="3">
        <v>107</v>
      </c>
      <c r="X14292" t="str">
        <f t="shared" si="870"/>
        <v/>
      </c>
      <c r="Z14292" t="str">
        <f t="shared" si="871"/>
        <v/>
      </c>
      <c r="AB14292" s="9"/>
      <c r="AC14292" t="s">
        <v>1478</v>
      </c>
      <c r="AD14292">
        <f t="shared" si="872"/>
        <v>0</v>
      </c>
      <c r="AF14292" s="3"/>
      <c r="AG14292" t="s">
        <v>1391</v>
      </c>
      <c r="AH14292" s="9" t="s">
        <v>4613</v>
      </c>
    </row>
    <row r="14293" spans="1:34" ht="10.95" customHeight="1" outlineLevel="1" x14ac:dyDescent="0.25">
      <c r="A14293" t="s">
        <v>18056</v>
      </c>
      <c r="C14293" s="3" t="s">
        <v>12986</v>
      </c>
      <c r="D14293" s="3">
        <v>107</v>
      </c>
      <c r="E14293" s="9">
        <v>1976</v>
      </c>
      <c r="F14293" s="7" t="s">
        <v>5142</v>
      </c>
      <c r="G14293" s="7" t="s">
        <v>5401</v>
      </c>
      <c r="H14293" s="8" t="s">
        <v>4014</v>
      </c>
      <c r="I14293" s="8" t="s">
        <v>18095</v>
      </c>
      <c r="J14293" s="19">
        <v>6</v>
      </c>
      <c r="K14293" s="19" t="s">
        <v>7738</v>
      </c>
      <c r="L14293" s="11"/>
      <c r="M14293" s="11"/>
      <c r="N14293" s="24"/>
      <c r="P14293" s="32"/>
      <c r="T14293" s="19"/>
      <c r="U14293" s="3">
        <v>108</v>
      </c>
      <c r="X14293" t="str">
        <f t="shared" si="870"/>
        <v/>
      </c>
      <c r="Z14293" t="str">
        <f t="shared" si="871"/>
        <v/>
      </c>
      <c r="AB14293" s="9"/>
      <c r="AC14293" t="s">
        <v>4014</v>
      </c>
      <c r="AD14293">
        <f t="shared" si="872"/>
        <v>0</v>
      </c>
      <c r="AF14293" s="3"/>
      <c r="AG14293" t="s">
        <v>1391</v>
      </c>
      <c r="AH14293" s="9" t="s">
        <v>4613</v>
      </c>
    </row>
    <row r="14294" spans="1:34" ht="10.95" customHeight="1" outlineLevel="1" x14ac:dyDescent="0.25">
      <c r="A14294" t="s">
        <v>18056</v>
      </c>
      <c r="C14294" s="3" t="s">
        <v>12986</v>
      </c>
      <c r="D14294" s="3">
        <v>108</v>
      </c>
      <c r="E14294" s="9">
        <v>1976</v>
      </c>
      <c r="F14294" s="7" t="s">
        <v>5141</v>
      </c>
      <c r="G14294" s="7" t="s">
        <v>5401</v>
      </c>
      <c r="H14294" s="8" t="s">
        <v>4014</v>
      </c>
      <c r="I14294" s="8" t="s">
        <v>18095</v>
      </c>
      <c r="J14294" s="19">
        <v>6</v>
      </c>
      <c r="K14294" s="19" t="s">
        <v>7738</v>
      </c>
      <c r="L14294" s="11"/>
      <c r="M14294" s="11"/>
      <c r="N14294" s="24"/>
      <c r="P14294" s="32"/>
      <c r="T14294" s="19"/>
      <c r="U14294" s="3">
        <v>109</v>
      </c>
      <c r="X14294" t="str">
        <f t="shared" si="870"/>
        <v/>
      </c>
      <c r="Z14294" t="str">
        <f t="shared" si="871"/>
        <v/>
      </c>
      <c r="AB14294" s="9"/>
      <c r="AC14294" t="s">
        <v>4014</v>
      </c>
      <c r="AD14294">
        <f t="shared" si="872"/>
        <v>0</v>
      </c>
      <c r="AF14294" s="3"/>
      <c r="AG14294" t="s">
        <v>1391</v>
      </c>
      <c r="AH14294" s="9" t="s">
        <v>4613</v>
      </c>
    </row>
    <row r="14295" spans="1:34" ht="10.95" customHeight="1" outlineLevel="1" x14ac:dyDescent="0.25">
      <c r="A14295" t="s">
        <v>18056</v>
      </c>
      <c r="C14295" s="3" t="s">
        <v>12986</v>
      </c>
      <c r="D14295" s="3">
        <v>109</v>
      </c>
      <c r="E14295" s="9">
        <v>1976</v>
      </c>
      <c r="F14295" s="7" t="s">
        <v>1643</v>
      </c>
      <c r="G14295" s="7" t="s">
        <v>5401</v>
      </c>
      <c r="H14295" s="8" t="s">
        <v>4014</v>
      </c>
      <c r="I14295" s="8" t="s">
        <v>18095</v>
      </c>
      <c r="J14295" s="19">
        <v>6</v>
      </c>
      <c r="K14295" s="19" t="s">
        <v>7738</v>
      </c>
      <c r="L14295" s="11"/>
      <c r="M14295" s="11"/>
      <c r="N14295" s="24"/>
      <c r="P14295" s="32"/>
      <c r="T14295" s="19"/>
      <c r="U14295" s="3">
        <v>110</v>
      </c>
      <c r="X14295" t="str">
        <f t="shared" si="870"/>
        <v/>
      </c>
      <c r="Z14295" t="str">
        <f t="shared" si="871"/>
        <v/>
      </c>
      <c r="AB14295" s="9"/>
      <c r="AC14295" t="s">
        <v>4014</v>
      </c>
      <c r="AD14295">
        <f t="shared" si="872"/>
        <v>0</v>
      </c>
      <c r="AF14295" s="3"/>
      <c r="AG14295" t="s">
        <v>1391</v>
      </c>
      <c r="AH14295" s="9" t="s">
        <v>4613</v>
      </c>
    </row>
    <row r="14296" spans="1:34" ht="10.95" customHeight="1" outlineLevel="1" x14ac:dyDescent="0.25">
      <c r="A14296" t="s">
        <v>18056</v>
      </c>
      <c r="C14296" s="3" t="s">
        <v>12986</v>
      </c>
      <c r="D14296" s="3">
        <v>110</v>
      </c>
      <c r="E14296" s="9">
        <v>1976</v>
      </c>
      <c r="F14296" s="7" t="s">
        <v>5243</v>
      </c>
      <c r="G14296" s="7" t="s">
        <v>5401</v>
      </c>
      <c r="H14296" s="8" t="s">
        <v>4014</v>
      </c>
      <c r="I14296" s="8" t="s">
        <v>18095</v>
      </c>
      <c r="J14296" s="19">
        <v>6</v>
      </c>
      <c r="K14296" s="19" t="s">
        <v>7738</v>
      </c>
      <c r="L14296" s="11"/>
      <c r="M14296" s="11"/>
      <c r="N14296" s="24"/>
      <c r="P14296" s="32"/>
      <c r="T14296" s="19"/>
      <c r="U14296" s="3">
        <v>111</v>
      </c>
      <c r="X14296" t="str">
        <f t="shared" si="870"/>
        <v/>
      </c>
      <c r="Z14296" t="str">
        <f t="shared" si="871"/>
        <v/>
      </c>
      <c r="AB14296" s="9"/>
      <c r="AC14296" t="s">
        <v>4014</v>
      </c>
      <c r="AD14296">
        <f t="shared" si="872"/>
        <v>0</v>
      </c>
      <c r="AF14296" s="3"/>
      <c r="AG14296" t="s">
        <v>1391</v>
      </c>
      <c r="AH14296" s="9" t="s">
        <v>4613</v>
      </c>
    </row>
    <row r="14297" spans="1:34" ht="10.95" customHeight="1" outlineLevel="1" x14ac:dyDescent="0.25">
      <c r="A14297" t="s">
        <v>18056</v>
      </c>
      <c r="C14297" s="3" t="s">
        <v>12986</v>
      </c>
      <c r="D14297" s="3">
        <v>123</v>
      </c>
      <c r="E14297" s="9">
        <v>1977</v>
      </c>
      <c r="F14297" s="7" t="s">
        <v>1643</v>
      </c>
      <c r="G14297" s="7" t="s">
        <v>5401</v>
      </c>
      <c r="H14297" s="8" t="s">
        <v>1478</v>
      </c>
      <c r="I14297" s="8" t="s">
        <v>1478</v>
      </c>
      <c r="J14297" s="19">
        <v>5</v>
      </c>
      <c r="K14297" s="19" t="s">
        <v>7738</v>
      </c>
      <c r="L14297" s="11"/>
      <c r="M14297" s="11"/>
      <c r="N14297" s="24"/>
      <c r="P14297" s="32"/>
      <c r="T14297" s="19"/>
      <c r="U14297" s="3"/>
      <c r="X14297" t="str">
        <f t="shared" si="870"/>
        <v/>
      </c>
      <c r="Z14297" t="str">
        <f t="shared" si="871"/>
        <v/>
      </c>
      <c r="AB14297" s="9"/>
      <c r="AC14297" t="s">
        <v>1478</v>
      </c>
      <c r="AD14297">
        <f t="shared" si="872"/>
        <v>0</v>
      </c>
      <c r="AF14297" s="3"/>
      <c r="AH14297" s="9"/>
    </row>
    <row r="14298" spans="1:34" ht="10.95" customHeight="1" outlineLevel="1" x14ac:dyDescent="0.25">
      <c r="A14298" t="s">
        <v>18056</v>
      </c>
      <c r="C14298" s="3" t="s">
        <v>12986</v>
      </c>
      <c r="D14298" s="3">
        <v>124</v>
      </c>
      <c r="E14298" s="9">
        <v>1977</v>
      </c>
      <c r="F14298" s="7" t="s">
        <v>5243</v>
      </c>
      <c r="G14298" s="7" t="s">
        <v>5401</v>
      </c>
      <c r="H14298" s="8" t="s">
        <v>1478</v>
      </c>
      <c r="I14298" s="8" t="s">
        <v>1478</v>
      </c>
      <c r="J14298" s="19">
        <v>5</v>
      </c>
      <c r="K14298" s="19" t="s">
        <v>7738</v>
      </c>
      <c r="L14298" s="11"/>
      <c r="M14298" s="11"/>
      <c r="N14298" s="24"/>
      <c r="P14298" s="32"/>
      <c r="T14298" s="19"/>
      <c r="U14298" s="3">
        <v>125</v>
      </c>
      <c r="X14298" t="str">
        <f t="shared" si="870"/>
        <v/>
      </c>
      <c r="Z14298" t="str">
        <f t="shared" si="871"/>
        <v/>
      </c>
      <c r="AB14298" s="9"/>
      <c r="AC14298" t="s">
        <v>1478</v>
      </c>
      <c r="AD14298">
        <f t="shared" si="872"/>
        <v>0</v>
      </c>
      <c r="AF14298" s="3"/>
      <c r="AG14298" t="s">
        <v>1391</v>
      </c>
      <c r="AH14298" s="9" t="s">
        <v>4613</v>
      </c>
    </row>
    <row r="14299" spans="1:34" ht="10.95" customHeight="1" outlineLevel="1" x14ac:dyDescent="0.25">
      <c r="A14299" t="s">
        <v>18056</v>
      </c>
      <c r="C14299" s="3" t="s">
        <v>12986</v>
      </c>
      <c r="D14299" s="3">
        <v>126</v>
      </c>
      <c r="E14299" s="9">
        <v>1977</v>
      </c>
      <c r="F14299" s="7" t="s">
        <v>6752</v>
      </c>
      <c r="G14299" s="7" t="s">
        <v>5401</v>
      </c>
      <c r="H14299" s="8" t="s">
        <v>4018</v>
      </c>
      <c r="I14299" s="8" t="s">
        <v>18096</v>
      </c>
      <c r="J14299" s="19">
        <v>6</v>
      </c>
      <c r="K14299" s="19" t="s">
        <v>7736</v>
      </c>
      <c r="L14299" s="11">
        <v>0.5</v>
      </c>
      <c r="M14299" s="11"/>
      <c r="N14299" s="24"/>
      <c r="P14299" s="32"/>
      <c r="T14299" s="19"/>
      <c r="U14299" s="3">
        <v>127</v>
      </c>
      <c r="X14299" t="str">
        <f t="shared" si="870"/>
        <v/>
      </c>
      <c r="Z14299" t="str">
        <f t="shared" si="871"/>
        <v/>
      </c>
      <c r="AB14299" s="9"/>
      <c r="AC14299" t="s">
        <v>4018</v>
      </c>
      <c r="AD14299">
        <f t="shared" si="872"/>
        <v>0</v>
      </c>
      <c r="AF14299" s="3"/>
      <c r="AG14299" t="s">
        <v>1391</v>
      </c>
      <c r="AH14299" s="9" t="s">
        <v>4613</v>
      </c>
    </row>
    <row r="14300" spans="1:34" ht="10.95" customHeight="1" outlineLevel="1" x14ac:dyDescent="0.25">
      <c r="A14300" t="s">
        <v>18056</v>
      </c>
      <c r="C14300" s="3" t="s">
        <v>12986</v>
      </c>
      <c r="D14300" s="3">
        <v>127</v>
      </c>
      <c r="E14300" s="9">
        <v>1977</v>
      </c>
      <c r="F14300" s="7" t="s">
        <v>6753</v>
      </c>
      <c r="G14300" s="7" t="s">
        <v>5401</v>
      </c>
      <c r="H14300" s="8" t="s">
        <v>4018</v>
      </c>
      <c r="I14300" s="8" t="s">
        <v>18096</v>
      </c>
      <c r="J14300" s="19">
        <v>6</v>
      </c>
      <c r="K14300" s="19" t="s">
        <v>7736</v>
      </c>
      <c r="L14300" s="11">
        <v>0.5</v>
      </c>
      <c r="M14300" s="11"/>
      <c r="N14300" s="24"/>
      <c r="P14300" s="32"/>
      <c r="T14300" s="19"/>
      <c r="U14300" s="3">
        <v>128</v>
      </c>
      <c r="X14300" t="str">
        <f t="shared" si="870"/>
        <v/>
      </c>
      <c r="Z14300" t="str">
        <f t="shared" si="871"/>
        <v/>
      </c>
      <c r="AB14300" s="9"/>
      <c r="AC14300" t="s">
        <v>4018</v>
      </c>
      <c r="AD14300">
        <f t="shared" si="872"/>
        <v>0</v>
      </c>
      <c r="AF14300" s="3"/>
      <c r="AG14300" t="s">
        <v>1391</v>
      </c>
      <c r="AH14300" s="9" t="s">
        <v>4613</v>
      </c>
    </row>
    <row r="14301" spans="1:34" ht="10.95" customHeight="1" outlineLevel="1" x14ac:dyDescent="0.25">
      <c r="A14301" t="s">
        <v>18056</v>
      </c>
      <c r="C14301" s="3" t="s">
        <v>12986</v>
      </c>
      <c r="D14301" s="3">
        <v>129</v>
      </c>
      <c r="E14301" s="9">
        <v>1977</v>
      </c>
      <c r="F14301" s="7" t="s">
        <v>1643</v>
      </c>
      <c r="G14301" s="7" t="s">
        <v>5401</v>
      </c>
      <c r="H14301" s="8" t="s">
        <v>4016</v>
      </c>
      <c r="I14301" s="8" t="s">
        <v>4016</v>
      </c>
      <c r="J14301" s="19">
        <v>6</v>
      </c>
      <c r="K14301" s="19" t="s">
        <v>7738</v>
      </c>
      <c r="L14301" s="11"/>
      <c r="M14301" s="11"/>
      <c r="N14301" s="24"/>
      <c r="P14301" s="32"/>
      <c r="T14301" s="19"/>
      <c r="U14301" s="3">
        <v>130</v>
      </c>
      <c r="X14301" t="str">
        <f t="shared" si="870"/>
        <v/>
      </c>
      <c r="Z14301" t="str">
        <f t="shared" si="871"/>
        <v/>
      </c>
      <c r="AB14301" s="9"/>
      <c r="AC14301" t="s">
        <v>4016</v>
      </c>
      <c r="AD14301">
        <f t="shared" si="872"/>
        <v>0</v>
      </c>
      <c r="AF14301" s="3"/>
      <c r="AG14301" t="s">
        <v>1391</v>
      </c>
      <c r="AH14301" s="9" t="s">
        <v>4613</v>
      </c>
    </row>
    <row r="14302" spans="1:34" ht="10.95" customHeight="1" outlineLevel="1" x14ac:dyDescent="0.25">
      <c r="A14302" t="s">
        <v>18056</v>
      </c>
      <c r="C14302" s="3" t="s">
        <v>12986</v>
      </c>
      <c r="D14302" s="3">
        <v>130</v>
      </c>
      <c r="E14302" s="9">
        <v>1977</v>
      </c>
      <c r="F14302" s="7" t="s">
        <v>5243</v>
      </c>
      <c r="G14302" s="7" t="s">
        <v>5401</v>
      </c>
      <c r="H14302" s="8" t="s">
        <v>4016</v>
      </c>
      <c r="I14302" s="8" t="s">
        <v>4016</v>
      </c>
      <c r="J14302" s="19">
        <v>6</v>
      </c>
      <c r="K14302" s="19" t="s">
        <v>7738</v>
      </c>
      <c r="L14302" s="11"/>
      <c r="M14302" s="11"/>
      <c r="N14302" s="24"/>
      <c r="P14302" s="32"/>
      <c r="T14302" s="19"/>
      <c r="U14302" s="3">
        <v>131</v>
      </c>
      <c r="X14302" t="str">
        <f t="shared" si="870"/>
        <v/>
      </c>
      <c r="Z14302" t="str">
        <f t="shared" si="871"/>
        <v/>
      </c>
      <c r="AB14302" s="9"/>
      <c r="AC14302" t="s">
        <v>4016</v>
      </c>
      <c r="AD14302">
        <f t="shared" si="872"/>
        <v>0</v>
      </c>
      <c r="AF14302" s="3"/>
      <c r="AG14302" t="s">
        <v>1391</v>
      </c>
      <c r="AH14302" s="9" t="s">
        <v>4613</v>
      </c>
    </row>
    <row r="14303" spans="1:34" ht="10.95" customHeight="1" outlineLevel="1" x14ac:dyDescent="0.25">
      <c r="A14303" t="s">
        <v>18056</v>
      </c>
      <c r="C14303" s="3" t="s">
        <v>12986</v>
      </c>
      <c r="D14303" s="3">
        <v>131</v>
      </c>
      <c r="E14303" s="9">
        <v>1977</v>
      </c>
      <c r="F14303" s="7" t="s">
        <v>6317</v>
      </c>
      <c r="G14303" s="7" t="s">
        <v>5401</v>
      </c>
      <c r="H14303" s="8" t="s">
        <v>4016</v>
      </c>
      <c r="I14303" s="8" t="s">
        <v>4016</v>
      </c>
      <c r="J14303" s="19">
        <v>6</v>
      </c>
      <c r="K14303" s="19" t="s">
        <v>7738</v>
      </c>
      <c r="L14303" s="11"/>
      <c r="M14303" s="11"/>
      <c r="N14303" s="24"/>
      <c r="P14303" s="32"/>
      <c r="T14303" s="19"/>
      <c r="U14303" s="3">
        <v>132</v>
      </c>
      <c r="X14303" t="str">
        <f t="shared" si="870"/>
        <v/>
      </c>
      <c r="Z14303" t="str">
        <f t="shared" si="871"/>
        <v/>
      </c>
      <c r="AB14303" s="9"/>
      <c r="AC14303" t="s">
        <v>4016</v>
      </c>
      <c r="AD14303">
        <f t="shared" si="872"/>
        <v>0</v>
      </c>
      <c r="AF14303" s="3"/>
      <c r="AG14303" t="s">
        <v>1391</v>
      </c>
      <c r="AH14303" s="9" t="s">
        <v>4613</v>
      </c>
    </row>
    <row r="14304" spans="1:34" ht="10.95" customHeight="1" outlineLevel="1" x14ac:dyDescent="0.25">
      <c r="A14304" t="s">
        <v>18056</v>
      </c>
      <c r="C14304" s="3" t="s">
        <v>12986</v>
      </c>
      <c r="D14304" s="3">
        <v>187</v>
      </c>
      <c r="E14304" s="9">
        <v>1980</v>
      </c>
      <c r="F14304" s="7" t="s">
        <v>3424</v>
      </c>
      <c r="G14304" s="7" t="s">
        <v>5401</v>
      </c>
      <c r="H14304" s="8" t="s">
        <v>20575</v>
      </c>
      <c r="I14304" s="8" t="s">
        <v>16082</v>
      </c>
      <c r="J14304" s="19">
        <v>3</v>
      </c>
      <c r="K14304" s="19" t="s">
        <v>7736</v>
      </c>
      <c r="L14304" s="11">
        <v>1</v>
      </c>
      <c r="M14304" s="11"/>
      <c r="N14304" s="24"/>
      <c r="P14304" s="32"/>
      <c r="T14304" s="19"/>
      <c r="U14304" s="3">
        <v>200</v>
      </c>
      <c r="X14304" t="str">
        <f t="shared" si="870"/>
        <v/>
      </c>
      <c r="Z14304" t="str">
        <f t="shared" si="871"/>
        <v/>
      </c>
      <c r="AB14304" s="9"/>
      <c r="AC14304" t="s">
        <v>20575</v>
      </c>
      <c r="AD14304">
        <f t="shared" si="872"/>
        <v>0</v>
      </c>
      <c r="AF14304" s="3"/>
      <c r="AG14304" t="s">
        <v>1391</v>
      </c>
      <c r="AH14304" s="9" t="s">
        <v>4613</v>
      </c>
    </row>
    <row r="14305" spans="1:34" ht="10.95" customHeight="1" outlineLevel="1" x14ac:dyDescent="0.25">
      <c r="A14305" t="s">
        <v>18056</v>
      </c>
      <c r="C14305" s="3" t="s">
        <v>12986</v>
      </c>
      <c r="D14305" s="3">
        <v>203</v>
      </c>
      <c r="E14305" s="9">
        <v>1981</v>
      </c>
      <c r="F14305" s="7" t="s">
        <v>1349</v>
      </c>
      <c r="G14305" s="7" t="s">
        <v>5401</v>
      </c>
      <c r="H14305" s="8" t="s">
        <v>1392</v>
      </c>
      <c r="I14305" s="8" t="s">
        <v>4015</v>
      </c>
      <c r="J14305" s="19">
        <v>6</v>
      </c>
      <c r="K14305" s="19" t="s">
        <v>7738</v>
      </c>
      <c r="L14305" s="11"/>
      <c r="M14305" s="11"/>
      <c r="N14305" s="24"/>
      <c r="P14305" s="32"/>
      <c r="T14305" s="19"/>
      <c r="U14305" s="3">
        <v>200</v>
      </c>
      <c r="X14305" t="str">
        <f t="shared" si="870"/>
        <v/>
      </c>
      <c r="Z14305" t="str">
        <f t="shared" si="871"/>
        <v/>
      </c>
      <c r="AB14305" s="9"/>
      <c r="AC14305" t="s">
        <v>1392</v>
      </c>
      <c r="AD14305">
        <f t="shared" si="872"/>
        <v>0</v>
      </c>
      <c r="AF14305" s="3"/>
      <c r="AG14305" t="s">
        <v>1391</v>
      </c>
      <c r="AH14305" s="9" t="s">
        <v>4613</v>
      </c>
    </row>
    <row r="14306" spans="1:34" ht="10.95" customHeight="1" outlineLevel="1" x14ac:dyDescent="0.25">
      <c r="A14306" t="s">
        <v>18056</v>
      </c>
      <c r="C14306" s="3" t="s">
        <v>12986</v>
      </c>
      <c r="D14306" s="3">
        <v>204</v>
      </c>
      <c r="E14306" s="9">
        <v>1981</v>
      </c>
      <c r="F14306" s="7" t="s">
        <v>67</v>
      </c>
      <c r="G14306" s="7" t="s">
        <v>5401</v>
      </c>
      <c r="H14306" s="8" t="s">
        <v>4658</v>
      </c>
      <c r="I14306" s="8" t="s">
        <v>4015</v>
      </c>
      <c r="J14306" s="19">
        <v>6</v>
      </c>
      <c r="K14306" s="19" t="s">
        <v>7738</v>
      </c>
      <c r="L14306" s="11"/>
      <c r="M14306" s="11"/>
      <c r="N14306" s="24"/>
      <c r="P14306" s="32"/>
      <c r="T14306" s="19"/>
      <c r="U14306" s="3">
        <v>201</v>
      </c>
      <c r="X14306" t="str">
        <f t="shared" si="870"/>
        <v/>
      </c>
      <c r="Z14306" t="str">
        <f t="shared" si="871"/>
        <v/>
      </c>
      <c r="AB14306" s="9"/>
      <c r="AC14306" t="s">
        <v>4658</v>
      </c>
      <c r="AD14306">
        <f t="shared" si="872"/>
        <v>0</v>
      </c>
      <c r="AF14306" s="3"/>
      <c r="AG14306" t="s">
        <v>1391</v>
      </c>
      <c r="AH14306" s="9" t="s">
        <v>4613</v>
      </c>
    </row>
    <row r="14307" spans="1:34" ht="10.95" customHeight="1" outlineLevel="1" x14ac:dyDescent="0.25">
      <c r="A14307" t="s">
        <v>18056</v>
      </c>
      <c r="C14307" s="3" t="s">
        <v>12986</v>
      </c>
      <c r="D14307" s="3">
        <v>205</v>
      </c>
      <c r="E14307" s="9">
        <v>1981</v>
      </c>
      <c r="F14307" s="7" t="s">
        <v>6023</v>
      </c>
      <c r="G14307" s="7" t="s">
        <v>5401</v>
      </c>
      <c r="H14307" s="8" t="s">
        <v>4658</v>
      </c>
      <c r="I14307" s="8" t="s">
        <v>4015</v>
      </c>
      <c r="J14307" s="19">
        <v>6</v>
      </c>
      <c r="K14307" s="19" t="s">
        <v>7738</v>
      </c>
      <c r="L14307" s="11"/>
      <c r="M14307" s="11"/>
      <c r="N14307" s="24"/>
      <c r="P14307" s="32"/>
      <c r="T14307" s="19"/>
      <c r="U14307" s="3">
        <v>202</v>
      </c>
      <c r="X14307" t="str">
        <f t="shared" si="870"/>
        <v/>
      </c>
      <c r="Z14307" t="str">
        <f t="shared" si="871"/>
        <v/>
      </c>
      <c r="AB14307" s="9"/>
      <c r="AC14307" t="s">
        <v>4658</v>
      </c>
      <c r="AD14307">
        <f t="shared" si="872"/>
        <v>0</v>
      </c>
      <c r="AF14307" s="3"/>
      <c r="AG14307" t="s">
        <v>1391</v>
      </c>
      <c r="AH14307" s="9" t="s">
        <v>4613</v>
      </c>
    </row>
    <row r="14308" spans="1:34" ht="10.95" customHeight="1" outlineLevel="1" x14ac:dyDescent="0.25">
      <c r="A14308" t="s">
        <v>18056</v>
      </c>
      <c r="C14308" s="3" t="s">
        <v>12986</v>
      </c>
      <c r="D14308" s="3">
        <v>206</v>
      </c>
      <c r="E14308" s="9">
        <v>1981</v>
      </c>
      <c r="F14308" s="7" t="s">
        <v>3424</v>
      </c>
      <c r="G14308" s="7" t="s">
        <v>5401</v>
      </c>
      <c r="H14308" s="8" t="s">
        <v>4016</v>
      </c>
      <c r="I14308" s="8" t="s">
        <v>18097</v>
      </c>
      <c r="J14308" s="19">
        <v>6</v>
      </c>
      <c r="K14308" s="19" t="s">
        <v>7738</v>
      </c>
      <c r="L14308" s="11"/>
      <c r="M14308" s="11"/>
      <c r="N14308" s="24"/>
      <c r="P14308" s="32"/>
      <c r="T14308" s="19"/>
      <c r="U14308" s="3">
        <v>203</v>
      </c>
      <c r="X14308" t="str">
        <f t="shared" si="870"/>
        <v/>
      </c>
      <c r="Z14308" t="str">
        <f t="shared" si="871"/>
        <v/>
      </c>
      <c r="AB14308" s="9"/>
      <c r="AC14308" t="s">
        <v>4016</v>
      </c>
      <c r="AD14308">
        <f t="shared" si="872"/>
        <v>0</v>
      </c>
      <c r="AF14308" s="3"/>
      <c r="AG14308" t="s">
        <v>1391</v>
      </c>
      <c r="AH14308" s="9" t="s">
        <v>4613</v>
      </c>
    </row>
    <row r="14309" spans="1:34" ht="10.95" customHeight="1" outlineLevel="1" x14ac:dyDescent="0.25">
      <c r="A14309" t="s">
        <v>18056</v>
      </c>
      <c r="C14309" s="3" t="s">
        <v>12986</v>
      </c>
      <c r="D14309" s="3">
        <v>207</v>
      </c>
      <c r="E14309" s="9">
        <v>1981</v>
      </c>
      <c r="F14309" s="7" t="s">
        <v>3424</v>
      </c>
      <c r="G14309" s="7" t="s">
        <v>5401</v>
      </c>
      <c r="H14309" s="8" t="s">
        <v>4016</v>
      </c>
      <c r="I14309" s="8" t="s">
        <v>18097</v>
      </c>
      <c r="J14309" s="19">
        <v>6</v>
      </c>
      <c r="K14309" s="19" t="s">
        <v>7738</v>
      </c>
      <c r="L14309" s="11"/>
      <c r="M14309" s="11"/>
      <c r="N14309" s="24"/>
      <c r="P14309" s="32"/>
      <c r="T14309" s="19"/>
      <c r="U14309" s="3">
        <v>204</v>
      </c>
      <c r="X14309" t="str">
        <f t="shared" si="870"/>
        <v/>
      </c>
      <c r="Z14309" t="str">
        <f t="shared" si="871"/>
        <v/>
      </c>
      <c r="AB14309" s="9"/>
      <c r="AC14309" t="s">
        <v>4016</v>
      </c>
      <c r="AD14309">
        <f t="shared" si="872"/>
        <v>0</v>
      </c>
      <c r="AF14309" s="3"/>
      <c r="AG14309" t="s">
        <v>1391</v>
      </c>
      <c r="AH14309" s="9" t="s">
        <v>4613</v>
      </c>
    </row>
    <row r="14310" spans="1:34" ht="10.95" customHeight="1" outlineLevel="1" x14ac:dyDescent="0.25">
      <c r="A14310" t="s">
        <v>18056</v>
      </c>
      <c r="C14310" s="3" t="s">
        <v>12986</v>
      </c>
      <c r="D14310" s="3">
        <v>208</v>
      </c>
      <c r="E14310" s="9">
        <v>1981</v>
      </c>
      <c r="F14310" s="7" t="s">
        <v>1349</v>
      </c>
      <c r="G14310" s="7" t="s">
        <v>5401</v>
      </c>
      <c r="H14310" s="8" t="s">
        <v>4656</v>
      </c>
      <c r="I14310" s="8" t="s">
        <v>18097</v>
      </c>
      <c r="J14310" s="19">
        <v>6</v>
      </c>
      <c r="K14310" s="19" t="s">
        <v>7738</v>
      </c>
      <c r="L14310" s="11"/>
      <c r="M14310" s="11"/>
      <c r="N14310" s="24"/>
      <c r="P14310" s="32"/>
      <c r="T14310" s="19"/>
      <c r="U14310" s="3">
        <v>205</v>
      </c>
      <c r="X14310" t="str">
        <f t="shared" si="870"/>
        <v/>
      </c>
      <c r="Z14310" t="str">
        <f t="shared" si="871"/>
        <v/>
      </c>
      <c r="AB14310" s="9"/>
      <c r="AC14310" t="s">
        <v>4656</v>
      </c>
      <c r="AD14310">
        <f t="shared" si="872"/>
        <v>0</v>
      </c>
      <c r="AF14310" s="3"/>
      <c r="AG14310" t="s">
        <v>1391</v>
      </c>
      <c r="AH14310" s="9" t="s">
        <v>4613</v>
      </c>
    </row>
    <row r="14311" spans="1:34" ht="10.95" customHeight="1" outlineLevel="1" x14ac:dyDescent="0.25">
      <c r="A14311" t="s">
        <v>18056</v>
      </c>
      <c r="C14311" s="3" t="s">
        <v>12986</v>
      </c>
      <c r="D14311" s="3">
        <v>209</v>
      </c>
      <c r="E14311" s="9">
        <v>1981</v>
      </c>
      <c r="F14311" s="7" t="s">
        <v>1349</v>
      </c>
      <c r="G14311" s="7" t="s">
        <v>5401</v>
      </c>
      <c r="H14311" s="8" t="s">
        <v>4657</v>
      </c>
      <c r="I14311" s="8" t="s">
        <v>18097</v>
      </c>
      <c r="J14311" s="19">
        <v>6</v>
      </c>
      <c r="K14311" s="19" t="s">
        <v>7738</v>
      </c>
      <c r="L14311" s="11"/>
      <c r="M14311" s="11"/>
      <c r="N14311" s="24"/>
      <c r="P14311" s="32"/>
      <c r="T14311" s="19"/>
      <c r="U14311" s="3">
        <v>206</v>
      </c>
      <c r="X14311" t="str">
        <f t="shared" si="870"/>
        <v/>
      </c>
      <c r="Z14311" t="str">
        <f t="shared" si="871"/>
        <v/>
      </c>
      <c r="AB14311" s="9"/>
      <c r="AC14311" t="s">
        <v>4657</v>
      </c>
      <c r="AD14311">
        <f t="shared" ref="AD14311:AD14321" si="873">COUNTIF(H14311,"*Fuji*")</f>
        <v>0</v>
      </c>
      <c r="AF14311" s="3"/>
      <c r="AG14311" t="s">
        <v>1391</v>
      </c>
      <c r="AH14311" s="9" t="s">
        <v>4613</v>
      </c>
    </row>
    <row r="14312" spans="1:34" ht="10.95" customHeight="1" outlineLevel="1" x14ac:dyDescent="0.25">
      <c r="A14312" t="s">
        <v>18056</v>
      </c>
      <c r="C14312" s="3" t="s">
        <v>12986</v>
      </c>
      <c r="D14312" s="3">
        <v>210</v>
      </c>
      <c r="E14312" s="9">
        <v>1981</v>
      </c>
      <c r="F14312" s="7" t="s">
        <v>6023</v>
      </c>
      <c r="G14312" s="7" t="s">
        <v>5401</v>
      </c>
      <c r="H14312" s="8" t="s">
        <v>4658</v>
      </c>
      <c r="I14312" s="8" t="s">
        <v>18097</v>
      </c>
      <c r="J14312" s="19">
        <v>6</v>
      </c>
      <c r="K14312" s="19" t="s">
        <v>7738</v>
      </c>
      <c r="L14312" s="11"/>
      <c r="M14312" s="11"/>
      <c r="N14312" s="24"/>
      <c r="P14312" s="32"/>
      <c r="T14312" s="19"/>
      <c r="U14312" s="3">
        <v>207</v>
      </c>
      <c r="X14312" t="str">
        <f t="shared" si="870"/>
        <v/>
      </c>
      <c r="Z14312" t="str">
        <f t="shared" si="871"/>
        <v/>
      </c>
      <c r="AB14312" s="9"/>
      <c r="AC14312" t="s">
        <v>4658</v>
      </c>
      <c r="AD14312">
        <f t="shared" si="873"/>
        <v>0</v>
      </c>
      <c r="AF14312" s="3"/>
      <c r="AG14312" t="s">
        <v>1391</v>
      </c>
      <c r="AH14312" s="9" t="s">
        <v>4613</v>
      </c>
    </row>
    <row r="14313" spans="1:34" ht="10.95" customHeight="1" outlineLevel="1" x14ac:dyDescent="0.25">
      <c r="A14313" t="s">
        <v>18056</v>
      </c>
      <c r="C14313" s="3" t="s">
        <v>12986</v>
      </c>
      <c r="D14313" s="3">
        <v>211</v>
      </c>
      <c r="E14313" s="9">
        <v>1981</v>
      </c>
      <c r="F14313" s="7" t="s">
        <v>6023</v>
      </c>
      <c r="G14313" s="7" t="s">
        <v>5401</v>
      </c>
      <c r="H14313" s="8" t="s">
        <v>4658</v>
      </c>
      <c r="I14313" s="8" t="s">
        <v>18097</v>
      </c>
      <c r="J14313" s="19">
        <v>6</v>
      </c>
      <c r="K14313" s="19" t="s">
        <v>7738</v>
      </c>
      <c r="L14313" s="11"/>
      <c r="M14313" s="11"/>
      <c r="N14313" s="24"/>
      <c r="P14313" s="32"/>
      <c r="T14313" s="19"/>
      <c r="U14313" s="3">
        <v>208</v>
      </c>
      <c r="X14313" t="str">
        <f t="shared" si="870"/>
        <v/>
      </c>
      <c r="Z14313" t="str">
        <f t="shared" si="871"/>
        <v/>
      </c>
      <c r="AB14313" s="9"/>
      <c r="AC14313" t="s">
        <v>4658</v>
      </c>
      <c r="AD14313">
        <f t="shared" si="873"/>
        <v>0</v>
      </c>
      <c r="AF14313" s="3"/>
      <c r="AG14313" t="s">
        <v>1391</v>
      </c>
      <c r="AH14313" s="9" t="s">
        <v>4613</v>
      </c>
    </row>
    <row r="14314" spans="1:34" ht="10.95" customHeight="1" outlineLevel="1" x14ac:dyDescent="0.25">
      <c r="A14314" t="s">
        <v>18056</v>
      </c>
      <c r="C14314" s="3" t="s">
        <v>12986</v>
      </c>
      <c r="D14314" s="3">
        <v>259</v>
      </c>
      <c r="E14314" s="9">
        <v>1983</v>
      </c>
      <c r="F14314" s="7" t="s">
        <v>6023</v>
      </c>
      <c r="G14314" s="7" t="s">
        <v>5401</v>
      </c>
      <c r="H14314" s="8" t="s">
        <v>1691</v>
      </c>
      <c r="I14314" s="8" t="s">
        <v>4014</v>
      </c>
      <c r="J14314" s="19">
        <v>5</v>
      </c>
      <c r="K14314" s="19" t="s">
        <v>7738</v>
      </c>
      <c r="L14314" s="11"/>
      <c r="M14314" s="11"/>
      <c r="N14314" s="24"/>
      <c r="P14314" s="32"/>
      <c r="T14314" s="19"/>
      <c r="U14314" s="3">
        <v>270</v>
      </c>
      <c r="X14314" t="str">
        <f t="shared" si="870"/>
        <v/>
      </c>
      <c r="Z14314" t="str">
        <f t="shared" si="871"/>
        <v/>
      </c>
      <c r="AB14314" s="9"/>
      <c r="AC14314" t="s">
        <v>1691</v>
      </c>
      <c r="AD14314">
        <f t="shared" si="873"/>
        <v>0</v>
      </c>
      <c r="AF14314" s="3"/>
      <c r="AG14314" t="s">
        <v>1391</v>
      </c>
      <c r="AH14314" s="9" t="s">
        <v>4613</v>
      </c>
    </row>
    <row r="14315" spans="1:34" ht="10.95" customHeight="1" outlineLevel="1" x14ac:dyDescent="0.25">
      <c r="A14315" t="s">
        <v>18056</v>
      </c>
      <c r="C14315" s="3" t="s">
        <v>12986</v>
      </c>
      <c r="D14315" s="3">
        <v>627</v>
      </c>
      <c r="E14315" s="9">
        <v>1989</v>
      </c>
      <c r="F14315" s="7" t="s">
        <v>5282</v>
      </c>
      <c r="G14315" s="7" t="s">
        <v>5401</v>
      </c>
      <c r="H14315" s="8" t="s">
        <v>3246</v>
      </c>
      <c r="I14315" s="8" t="s">
        <v>10325</v>
      </c>
      <c r="J14315" s="19">
        <v>3</v>
      </c>
      <c r="K14315" s="19" t="s">
        <v>7738</v>
      </c>
      <c r="L14315" s="11"/>
      <c r="M14315" s="11"/>
      <c r="N14315" s="24"/>
      <c r="P14315" s="32"/>
      <c r="T14315" s="19"/>
      <c r="U14315" s="3">
        <v>634</v>
      </c>
      <c r="X14315" t="str">
        <f t="shared" si="870"/>
        <v/>
      </c>
      <c r="Z14315" t="str">
        <f t="shared" si="871"/>
        <v/>
      </c>
      <c r="AB14315" s="9"/>
      <c r="AC14315" t="s">
        <v>3246</v>
      </c>
      <c r="AD14315">
        <f t="shared" si="873"/>
        <v>1</v>
      </c>
      <c r="AF14315" s="3"/>
      <c r="AG14315" t="s">
        <v>4291</v>
      </c>
      <c r="AH14315" s="9" t="s">
        <v>4613</v>
      </c>
    </row>
    <row r="14316" spans="1:34" ht="10.95" customHeight="1" outlineLevel="1" x14ac:dyDescent="0.25">
      <c r="A14316" t="s">
        <v>18058</v>
      </c>
      <c r="C14316" s="3" t="s">
        <v>12986</v>
      </c>
      <c r="D14316" s="3" t="s">
        <v>17900</v>
      </c>
      <c r="E14316" s="9">
        <v>2005</v>
      </c>
      <c r="F14316" s="7" t="s">
        <v>17570</v>
      </c>
      <c r="G14316" s="7" t="s">
        <v>5401</v>
      </c>
      <c r="H14316" s="8" t="s">
        <v>2355</v>
      </c>
      <c r="I14316" s="8" t="s">
        <v>8506</v>
      </c>
      <c r="J14316" s="19">
        <v>3</v>
      </c>
      <c r="K14316" s="19" t="s">
        <v>7736</v>
      </c>
      <c r="L14316" s="11">
        <v>5.6</v>
      </c>
      <c r="M14316" s="11"/>
      <c r="N14316" s="24"/>
      <c r="P14316" s="32"/>
      <c r="T14316" s="19"/>
      <c r="U14316" s="3"/>
      <c r="X14316" t="str">
        <f t="shared" si="870"/>
        <v/>
      </c>
      <c r="Z14316">
        <f t="shared" si="871"/>
        <v>1</v>
      </c>
      <c r="AB14316" s="9"/>
      <c r="AC14316" t="s">
        <v>2355</v>
      </c>
      <c r="AD14316">
        <f t="shared" si="873"/>
        <v>0</v>
      </c>
      <c r="AF14316" s="3">
        <v>1</v>
      </c>
      <c r="AH14316" s="9"/>
    </row>
    <row r="14317" spans="1:34" ht="10.95" customHeight="1" outlineLevel="1" x14ac:dyDescent="0.25">
      <c r="A14317" t="s">
        <v>18059</v>
      </c>
      <c r="C14317" s="3" t="s">
        <v>12986</v>
      </c>
      <c r="D14317" s="3">
        <v>279</v>
      </c>
      <c r="E14317" s="9">
        <v>2013</v>
      </c>
      <c r="F14317" s="7" t="s">
        <v>22058</v>
      </c>
      <c r="G14317" s="7" t="s">
        <v>5401</v>
      </c>
      <c r="H14317" s="8" t="s">
        <v>9087</v>
      </c>
      <c r="I14317" s="8" t="s">
        <v>17901</v>
      </c>
      <c r="J14317" s="19">
        <v>4</v>
      </c>
      <c r="K14317" s="19" t="s">
        <v>7738</v>
      </c>
      <c r="L14317" s="11"/>
      <c r="M14317" s="11"/>
      <c r="N14317" s="24">
        <v>575</v>
      </c>
      <c r="P14317" s="32"/>
      <c r="T14317" s="19"/>
      <c r="U14317" s="3"/>
      <c r="X14317" t="str">
        <f t="shared" si="870"/>
        <v/>
      </c>
      <c r="Z14317" t="str">
        <f t="shared" si="871"/>
        <v/>
      </c>
      <c r="AB14317" s="9"/>
      <c r="AC14317" t="s">
        <v>9087</v>
      </c>
      <c r="AD14317">
        <f t="shared" si="873"/>
        <v>0</v>
      </c>
      <c r="AF14317" s="3"/>
      <c r="AH14317" s="9"/>
    </row>
    <row r="14318" spans="1:34" ht="10.95" customHeight="1" outlineLevel="1" x14ac:dyDescent="0.25">
      <c r="A14318" t="s">
        <v>18060</v>
      </c>
      <c r="C14318" s="3" t="s">
        <v>12986</v>
      </c>
      <c r="D14318" s="3" t="s">
        <v>872</v>
      </c>
      <c r="E14318" s="9">
        <v>2013</v>
      </c>
      <c r="F14318" s="7" t="s">
        <v>17584</v>
      </c>
      <c r="G14318" s="7" t="s">
        <v>5401</v>
      </c>
      <c r="H14318" s="8" t="s">
        <v>9087</v>
      </c>
      <c r="I14318" s="8" t="s">
        <v>17901</v>
      </c>
      <c r="J14318" s="19">
        <v>4</v>
      </c>
      <c r="K14318" s="19" t="s">
        <v>7738</v>
      </c>
      <c r="L14318" s="11"/>
      <c r="M14318" s="11"/>
      <c r="N14318" s="24"/>
      <c r="P14318" s="32"/>
      <c r="T14318" s="19"/>
      <c r="U14318" s="3"/>
      <c r="X14318" t="str">
        <f t="shared" si="870"/>
        <v/>
      </c>
      <c r="Z14318">
        <f t="shared" si="871"/>
        <v>1</v>
      </c>
      <c r="AB14318" s="9"/>
      <c r="AC14318" t="s">
        <v>9087</v>
      </c>
      <c r="AD14318">
        <f t="shared" si="873"/>
        <v>0</v>
      </c>
      <c r="AF14318" s="3"/>
      <c r="AH14318" s="9"/>
    </row>
    <row r="14319" spans="1:34" ht="10.95" customHeight="1" outlineLevel="1" x14ac:dyDescent="0.25">
      <c r="A14319" t="s">
        <v>18061</v>
      </c>
      <c r="C14319" s="3" t="s">
        <v>12986</v>
      </c>
      <c r="D14319" s="3" t="s">
        <v>17902</v>
      </c>
      <c r="E14319" s="9">
        <v>2013</v>
      </c>
      <c r="F14319" s="7" t="s">
        <v>17588</v>
      </c>
      <c r="G14319" s="7" t="s">
        <v>5401</v>
      </c>
      <c r="H14319" s="8" t="s">
        <v>7560</v>
      </c>
      <c r="I14319" s="8" t="s">
        <v>7560</v>
      </c>
      <c r="J14319" s="19">
        <v>7</v>
      </c>
      <c r="K14319" s="19" t="s">
        <v>7738</v>
      </c>
      <c r="L14319" s="11"/>
      <c r="M14319" s="11"/>
      <c r="N14319" s="24">
        <v>461</v>
      </c>
      <c r="P14319" s="32"/>
      <c r="T14319" s="19"/>
      <c r="U14319" s="3"/>
      <c r="X14319" t="str">
        <f t="shared" si="870"/>
        <v/>
      </c>
      <c r="Z14319">
        <f t="shared" si="871"/>
        <v>1</v>
      </c>
      <c r="AB14319" s="9"/>
      <c r="AC14319" t="s">
        <v>7560</v>
      </c>
      <c r="AD14319">
        <f t="shared" si="873"/>
        <v>0</v>
      </c>
      <c r="AF14319" s="3"/>
      <c r="AH14319" s="9"/>
    </row>
    <row r="14320" spans="1:34" ht="10.95" customHeight="1" outlineLevel="1" x14ac:dyDescent="0.25">
      <c r="A14320" t="s">
        <v>18062</v>
      </c>
      <c r="C14320" s="3" t="s">
        <v>12986</v>
      </c>
      <c r="D14320" s="3" t="s">
        <v>17903</v>
      </c>
      <c r="E14320" s="9">
        <v>2013</v>
      </c>
      <c r="F14320" s="7" t="s">
        <v>17904</v>
      </c>
      <c r="G14320" s="7" t="s">
        <v>5401</v>
      </c>
      <c r="H14320" s="8" t="s">
        <v>7560</v>
      </c>
      <c r="I14320" s="8" t="s">
        <v>7560</v>
      </c>
      <c r="J14320" s="19">
        <v>7</v>
      </c>
      <c r="K14320" s="19" t="s">
        <v>7738</v>
      </c>
      <c r="L14320" s="11"/>
      <c r="M14320" s="11"/>
      <c r="N14320" s="24"/>
      <c r="P14320" s="32"/>
      <c r="T14320" s="19"/>
      <c r="U14320" s="3"/>
      <c r="X14320" t="str">
        <f t="shared" si="870"/>
        <v/>
      </c>
      <c r="Z14320">
        <f t="shared" si="871"/>
        <v>1</v>
      </c>
      <c r="AB14320" s="9"/>
      <c r="AC14320" t="s">
        <v>7560</v>
      </c>
      <c r="AD14320">
        <f t="shared" si="873"/>
        <v>0</v>
      </c>
      <c r="AF14320" s="3"/>
      <c r="AH14320" s="9"/>
    </row>
    <row r="14321" spans="1:48" ht="10.95" customHeight="1" outlineLevel="1" x14ac:dyDescent="0.25">
      <c r="A14321" t="s">
        <v>18063</v>
      </c>
      <c r="C14321" s="3" t="s">
        <v>12986</v>
      </c>
      <c r="D14321" s="3">
        <v>185</v>
      </c>
      <c r="E14321" s="9">
        <v>2011</v>
      </c>
      <c r="F14321" s="7" t="s">
        <v>13107</v>
      </c>
      <c r="G14321" s="7" t="s">
        <v>5401</v>
      </c>
      <c r="H14321" s="8" t="s">
        <v>13984</v>
      </c>
      <c r="I14321" s="8" t="s">
        <v>17905</v>
      </c>
      <c r="J14321" s="19">
        <v>6</v>
      </c>
      <c r="K14321" s="19" t="s">
        <v>7738</v>
      </c>
      <c r="L14321" s="11"/>
      <c r="M14321" s="11"/>
      <c r="N14321" s="24">
        <v>508</v>
      </c>
      <c r="P14321" s="32"/>
      <c r="T14321" s="19"/>
      <c r="U14321" s="3"/>
      <c r="X14321" t="str">
        <f t="shared" si="870"/>
        <v/>
      </c>
      <c r="Z14321">
        <f t="shared" si="871"/>
        <v>1</v>
      </c>
      <c r="AB14321" s="9"/>
      <c r="AC14321" t="s">
        <v>13984</v>
      </c>
      <c r="AD14321">
        <f t="shared" si="873"/>
        <v>0</v>
      </c>
      <c r="AF14321" s="3"/>
      <c r="AH14321" s="9"/>
    </row>
    <row r="14322" spans="1:48" ht="10.95" customHeight="1" x14ac:dyDescent="0.25">
      <c r="A14322" s="6" t="s">
        <v>13522</v>
      </c>
      <c r="B14322" t="s">
        <v>3186</v>
      </c>
      <c r="C14322" s="3" t="s">
        <v>12533</v>
      </c>
      <c r="E14322" s="9"/>
      <c r="F14322" s="7"/>
      <c r="G14322" s="7"/>
      <c r="H14322" s="8"/>
      <c r="I14322" s="8"/>
      <c r="J14322" s="19"/>
      <c r="K14322" s="19"/>
      <c r="L14322" s="11"/>
      <c r="M14322" s="11">
        <f>SUM(L14323:L14340)</f>
        <v>30.200000000000006</v>
      </c>
      <c r="N14322" s="24">
        <v>2726</v>
      </c>
      <c r="O14322">
        <f>COUNTIF(K14323:K14340,"*")</f>
        <v>18</v>
      </c>
      <c r="P14322" s="32">
        <f>O14322/N14322</f>
        <v>6.6030814380044021E-3</v>
      </c>
      <c r="Q14322">
        <f>COUNTIF(K14323:K14340,"Y")+COUNTIF(K14323:K14340,"S")</f>
        <v>18</v>
      </c>
      <c r="T14322" s="19" t="s">
        <v>7736</v>
      </c>
      <c r="U14322" s="3"/>
      <c r="V14322" t="s">
        <v>18516</v>
      </c>
      <c r="X14322" t="str">
        <f t="shared" si="870"/>
        <v/>
      </c>
      <c r="Z14322" t="str">
        <f t="shared" si="871"/>
        <v/>
      </c>
      <c r="AB14322" s="9"/>
      <c r="AE14322">
        <f>COUNTIF(AD14323:AD14338,"1")</f>
        <v>1</v>
      </c>
      <c r="AF14322" s="3"/>
      <c r="AH14322" s="9"/>
      <c r="AI14322">
        <f>COUNTIF($J14323:$J14340,"1")-COUNTIFS($J14323:$J14340,"1",$K14323:$K14340,"V")</f>
        <v>1</v>
      </c>
      <c r="AJ14322">
        <f>COUNTIFS($J14323:$J14340,"1",$K14323:$K14340,"Y")+COUNTIFS($J14323:$J14340,"1",$K14323:$K14340,"s")</f>
        <v>1</v>
      </c>
      <c r="AK14322">
        <f>COUNTIF($J14323:$J14340,"2")-COUNTIFS($J14323:$J14340,"2",$K14323:$K14340,"V")</f>
        <v>1</v>
      </c>
      <c r="AL14322">
        <f>COUNTIFS($J14323:$J14340,"2",$K14323:$K14340,"Y")+COUNTIFS($J14323:$J14340,"2",$K14323:$K14340,"s")</f>
        <v>1</v>
      </c>
      <c r="AM14322">
        <f>COUNTIF($J14323:$J14340,"3")-COUNTIFS($J14323:$J14340,"3",$K14323:$K14340,"V")</f>
        <v>0</v>
      </c>
      <c r="AN14322">
        <f>COUNTIFS($J14323:$J14340,"3",$K14323:$K14340,"Y")+COUNTIFS($J14323:$J14340,"3",$K14323:$K14340,"s")</f>
        <v>0</v>
      </c>
      <c r="AO14322">
        <f>COUNTIF($J14323:$J14340,"4")-COUNTIFS($J14323:$J14340,"4",$K14323:$K14340,"V")</f>
        <v>0</v>
      </c>
      <c r="AP14322">
        <f>COUNTIFS($J14323:$J14340,"4",$K14323:$K14340,"Y")+COUNTIFS($J14323:$J14340,"4",$K14323:$K14340,"s")</f>
        <v>0</v>
      </c>
      <c r="AQ14322">
        <f>COUNTIF($J14323:$J14340,"5")-COUNTIFS($J14323:$J14340,"5",$K14323:$K14340,"V")</f>
        <v>0</v>
      </c>
      <c r="AR14322">
        <f>COUNTIFS($J14323:$J14340,"5",$K14323:$K14340,"Y")+COUNTIFS($J14323:$J14340,"5",$K14323:$K14340,"s")</f>
        <v>0</v>
      </c>
      <c r="AS14322">
        <f>COUNTIF($J14323:$J14340,"6")-COUNTIFS($J14323:$J14340,"6",$K14323:$K14340,"V")</f>
        <v>0</v>
      </c>
      <c r="AT14322">
        <f>COUNTIFS($J14323:$J14340,"6",$K14323:$K14340,"Y")+COUNTIFS($J14323:$J14340,"6",$K14323:$K14340,"s")</f>
        <v>0</v>
      </c>
      <c r="AU14322">
        <f>COUNTIF($J14323:$J14340,"7")-COUNTIFS($J14323:$J14340,"7",$K14323:$K14340,"V")</f>
        <v>16</v>
      </c>
      <c r="AV14322">
        <f>COUNTIFS($J14323:$J14340,"7",$K14323:$K14340,"Y")+COUNTIFS($J14323:$J14340,"7",$K14323:$K14340,"s")</f>
        <v>16</v>
      </c>
    </row>
    <row r="14323" spans="1:48" ht="10.95" customHeight="1" outlineLevel="1" x14ac:dyDescent="0.25">
      <c r="A14323" t="s">
        <v>13507</v>
      </c>
      <c r="C14323" s="3" t="s">
        <v>12533</v>
      </c>
      <c r="D14323" s="3">
        <v>652</v>
      </c>
      <c r="E14323" s="9">
        <v>1958</v>
      </c>
      <c r="F14323" s="7" t="s">
        <v>5141</v>
      </c>
      <c r="G14323" s="7" t="s">
        <v>5401</v>
      </c>
      <c r="H14323" s="8" t="s">
        <v>8358</v>
      </c>
      <c r="I14323" s="8" t="s">
        <v>13508</v>
      </c>
      <c r="J14323" s="19">
        <v>7</v>
      </c>
      <c r="K14323" s="19" t="s">
        <v>7736</v>
      </c>
      <c r="L14323" s="11">
        <v>3.8</v>
      </c>
      <c r="M14323" s="11"/>
      <c r="N14323" s="24"/>
      <c r="P14323" s="32"/>
      <c r="T14323" s="19"/>
      <c r="U14323" s="3"/>
      <c r="X14323" t="str">
        <f t="shared" si="870"/>
        <v/>
      </c>
      <c r="Z14323" t="str">
        <f t="shared" si="871"/>
        <v/>
      </c>
      <c r="AB14323" s="9"/>
      <c r="AC14323" t="s">
        <v>8358</v>
      </c>
      <c r="AD14323">
        <f t="shared" ref="AD14323:AD14340" si="874">COUNTIF(H14323,"*Fuji*")</f>
        <v>0</v>
      </c>
      <c r="AF14323" s="3"/>
      <c r="AG14323" t="s">
        <v>1391</v>
      </c>
      <c r="AH14323" s="9" t="s">
        <v>4613</v>
      </c>
    </row>
    <row r="14324" spans="1:48" ht="10.95" customHeight="1" outlineLevel="1" x14ac:dyDescent="0.25">
      <c r="A14324" t="s">
        <v>13507</v>
      </c>
      <c r="C14324" s="3" t="s">
        <v>12533</v>
      </c>
      <c r="D14324" s="3">
        <v>654</v>
      </c>
      <c r="E14324" s="9">
        <v>1958</v>
      </c>
      <c r="F14324" s="7" t="s">
        <v>5282</v>
      </c>
      <c r="G14324" s="7" t="s">
        <v>5401</v>
      </c>
      <c r="H14324" s="8" t="s">
        <v>9633</v>
      </c>
      <c r="I14324" s="8" t="s">
        <v>13508</v>
      </c>
      <c r="J14324" s="19">
        <v>7</v>
      </c>
      <c r="K14324" s="19" t="s">
        <v>7736</v>
      </c>
      <c r="L14324" s="11">
        <v>3.8</v>
      </c>
      <c r="M14324" s="11"/>
      <c r="N14324" s="24"/>
      <c r="P14324" s="32"/>
      <c r="T14324" s="19"/>
      <c r="U14324" s="3"/>
      <c r="X14324" t="str">
        <f t="shared" si="870"/>
        <v/>
      </c>
      <c r="Z14324" t="str">
        <f t="shared" si="871"/>
        <v/>
      </c>
      <c r="AB14324" s="9"/>
      <c r="AC14324" t="s">
        <v>9633</v>
      </c>
      <c r="AD14324">
        <f t="shared" si="874"/>
        <v>0</v>
      </c>
      <c r="AF14324" s="3"/>
      <c r="AG14324" t="s">
        <v>1391</v>
      </c>
      <c r="AH14324" s="9" t="s">
        <v>4613</v>
      </c>
    </row>
    <row r="14325" spans="1:48" ht="10.95" customHeight="1" outlineLevel="1" x14ac:dyDescent="0.25">
      <c r="A14325" t="s">
        <v>13507</v>
      </c>
      <c r="C14325" s="3" t="s">
        <v>12533</v>
      </c>
      <c r="D14325" s="3">
        <v>655</v>
      </c>
      <c r="E14325" s="9">
        <v>1958</v>
      </c>
      <c r="F14325" s="7" t="s">
        <v>2351</v>
      </c>
      <c r="G14325" s="7" t="s">
        <v>5401</v>
      </c>
      <c r="H14325" s="8" t="s">
        <v>9233</v>
      </c>
      <c r="I14325" s="8" t="s">
        <v>13508</v>
      </c>
      <c r="J14325" s="19">
        <v>7</v>
      </c>
      <c r="K14325" s="19" t="s">
        <v>7736</v>
      </c>
      <c r="L14325" s="11">
        <v>3.8</v>
      </c>
      <c r="M14325" s="11"/>
      <c r="N14325" s="24"/>
      <c r="P14325" s="32"/>
      <c r="T14325" s="19"/>
      <c r="U14325" s="3"/>
      <c r="X14325" t="str">
        <f t="shared" si="870"/>
        <v/>
      </c>
      <c r="Z14325" t="str">
        <f t="shared" si="871"/>
        <v/>
      </c>
      <c r="AB14325" s="9"/>
      <c r="AC14325" t="s">
        <v>9233</v>
      </c>
      <c r="AD14325">
        <f t="shared" si="874"/>
        <v>0</v>
      </c>
      <c r="AF14325" s="3"/>
      <c r="AG14325" t="s">
        <v>1391</v>
      </c>
      <c r="AH14325" s="9" t="s">
        <v>4613</v>
      </c>
    </row>
    <row r="14326" spans="1:48" ht="10.95" customHeight="1" outlineLevel="1" x14ac:dyDescent="0.25">
      <c r="A14326" t="s">
        <v>13507</v>
      </c>
      <c r="C14326" s="3" t="s">
        <v>12533</v>
      </c>
      <c r="D14326" s="3">
        <v>669</v>
      </c>
      <c r="E14326" s="9">
        <v>1959</v>
      </c>
      <c r="F14326" s="7" t="s">
        <v>13511</v>
      </c>
      <c r="G14326" s="7" t="s">
        <v>5401</v>
      </c>
      <c r="H14326" s="8" t="s">
        <v>9038</v>
      </c>
      <c r="I14326" s="8" t="s">
        <v>13509</v>
      </c>
      <c r="J14326" s="19">
        <v>7</v>
      </c>
      <c r="K14326" s="19" t="s">
        <v>7736</v>
      </c>
      <c r="L14326" s="11">
        <v>0.35</v>
      </c>
      <c r="M14326" s="11"/>
      <c r="N14326" s="24"/>
      <c r="P14326" s="32"/>
      <c r="T14326" s="19"/>
      <c r="U14326" s="3"/>
      <c r="X14326" t="str">
        <f t="shared" si="870"/>
        <v/>
      </c>
      <c r="Z14326" t="str">
        <f t="shared" si="871"/>
        <v/>
      </c>
      <c r="AB14326" s="9"/>
      <c r="AC14326" t="s">
        <v>9038</v>
      </c>
      <c r="AD14326">
        <f t="shared" si="874"/>
        <v>0</v>
      </c>
      <c r="AF14326" s="3"/>
      <c r="AG14326" t="s">
        <v>1391</v>
      </c>
      <c r="AH14326" s="9" t="s">
        <v>4613</v>
      </c>
    </row>
    <row r="14327" spans="1:48" ht="10.95" customHeight="1" outlineLevel="1" x14ac:dyDescent="0.25">
      <c r="A14327" t="s">
        <v>13507</v>
      </c>
      <c r="C14327" s="3" t="s">
        <v>12533</v>
      </c>
      <c r="D14327" s="3">
        <v>670</v>
      </c>
      <c r="E14327" s="9">
        <v>1959</v>
      </c>
      <c r="F14327" s="7" t="s">
        <v>17999</v>
      </c>
      <c r="G14327" s="7" t="s">
        <v>5401</v>
      </c>
      <c r="H14327" s="8" t="s">
        <v>9233</v>
      </c>
      <c r="I14327" s="8" t="s">
        <v>13509</v>
      </c>
      <c r="J14327" s="19">
        <v>7</v>
      </c>
      <c r="K14327" s="19" t="s">
        <v>7736</v>
      </c>
      <c r="L14327" s="11">
        <v>0.35</v>
      </c>
      <c r="M14327" s="11"/>
      <c r="N14327" s="24"/>
      <c r="P14327" s="32"/>
      <c r="T14327" s="19"/>
      <c r="U14327" s="3"/>
      <c r="X14327" t="str">
        <f t="shared" si="870"/>
        <v/>
      </c>
      <c r="Z14327" t="str">
        <f t="shared" si="871"/>
        <v/>
      </c>
      <c r="AB14327" s="9"/>
      <c r="AC14327" t="s">
        <v>9233</v>
      </c>
      <c r="AD14327">
        <f t="shared" si="874"/>
        <v>0</v>
      </c>
      <c r="AF14327" s="3"/>
      <c r="AG14327" t="s">
        <v>1391</v>
      </c>
      <c r="AH14327" s="9" t="s">
        <v>4613</v>
      </c>
    </row>
    <row r="14328" spans="1:48" ht="10.95" customHeight="1" outlineLevel="1" x14ac:dyDescent="0.25">
      <c r="A14328" t="s">
        <v>13507</v>
      </c>
      <c r="C14328" s="3" t="s">
        <v>12533</v>
      </c>
      <c r="D14328" s="3">
        <v>671</v>
      </c>
      <c r="E14328" s="9">
        <v>1959</v>
      </c>
      <c r="F14328" s="7" t="s">
        <v>13512</v>
      </c>
      <c r="G14328" s="7" t="s">
        <v>5401</v>
      </c>
      <c r="H14328" s="8" t="s">
        <v>9373</v>
      </c>
      <c r="I14328" s="8" t="s">
        <v>13509</v>
      </c>
      <c r="J14328" s="19">
        <v>7</v>
      </c>
      <c r="K14328" s="19" t="s">
        <v>7736</v>
      </c>
      <c r="L14328" s="11">
        <v>4</v>
      </c>
      <c r="M14328" s="11"/>
      <c r="N14328" s="24"/>
      <c r="P14328" s="32"/>
      <c r="T14328" s="19"/>
      <c r="U14328" s="3"/>
      <c r="X14328" t="str">
        <f t="shared" si="870"/>
        <v/>
      </c>
      <c r="Z14328" t="str">
        <f t="shared" si="871"/>
        <v/>
      </c>
      <c r="AB14328" s="9"/>
      <c r="AC14328" t="s">
        <v>9373</v>
      </c>
      <c r="AD14328">
        <f t="shared" si="874"/>
        <v>0</v>
      </c>
      <c r="AF14328" s="3"/>
      <c r="AG14328" t="s">
        <v>1391</v>
      </c>
      <c r="AH14328" s="9" t="s">
        <v>4613</v>
      </c>
    </row>
    <row r="14329" spans="1:48" ht="10.95" customHeight="1" outlineLevel="1" x14ac:dyDescent="0.25">
      <c r="A14329" t="s">
        <v>13507</v>
      </c>
      <c r="C14329" s="3" t="s">
        <v>12533</v>
      </c>
      <c r="D14329" s="3">
        <v>708</v>
      </c>
      <c r="E14329" s="9">
        <v>1960</v>
      </c>
      <c r="F14329" s="10" t="s">
        <v>21621</v>
      </c>
      <c r="G14329" s="7" t="s">
        <v>5401</v>
      </c>
      <c r="H14329" s="8" t="s">
        <v>9233</v>
      </c>
      <c r="I14329" s="8" t="s">
        <v>13510</v>
      </c>
      <c r="J14329" s="19">
        <v>7</v>
      </c>
      <c r="K14329" s="19" t="s">
        <v>7736</v>
      </c>
      <c r="L14329" s="11">
        <v>0.35</v>
      </c>
      <c r="M14329" s="11"/>
      <c r="N14329" s="24"/>
      <c r="P14329" s="32"/>
      <c r="T14329" s="19"/>
      <c r="U14329" s="3"/>
      <c r="X14329" t="str">
        <f t="shared" si="870"/>
        <v/>
      </c>
      <c r="Z14329" t="str">
        <f t="shared" si="871"/>
        <v/>
      </c>
      <c r="AB14329" s="9"/>
      <c r="AC14329" t="s">
        <v>9233</v>
      </c>
      <c r="AD14329">
        <f t="shared" si="874"/>
        <v>0</v>
      </c>
      <c r="AF14329" s="3"/>
      <c r="AG14329" t="s">
        <v>1391</v>
      </c>
      <c r="AH14329" s="9" t="s">
        <v>4613</v>
      </c>
    </row>
    <row r="14330" spans="1:48" ht="10.95" customHeight="1" outlineLevel="1" x14ac:dyDescent="0.25">
      <c r="A14330" t="s">
        <v>13507</v>
      </c>
      <c r="C14330" s="3" t="s">
        <v>12533</v>
      </c>
      <c r="D14330" s="3">
        <v>709</v>
      </c>
      <c r="E14330" s="9">
        <v>1960</v>
      </c>
      <c r="F14330" s="7" t="s">
        <v>13511</v>
      </c>
      <c r="G14330" s="7" t="s">
        <v>5401</v>
      </c>
      <c r="H14330" s="8" t="s">
        <v>9233</v>
      </c>
      <c r="I14330" s="8" t="s">
        <v>13510</v>
      </c>
      <c r="J14330" s="19">
        <v>7</v>
      </c>
      <c r="K14330" s="19" t="s">
        <v>7736</v>
      </c>
      <c r="L14330" s="11">
        <v>0.35</v>
      </c>
      <c r="M14330" s="11"/>
      <c r="N14330" s="24"/>
      <c r="P14330" s="32"/>
      <c r="T14330" s="19"/>
      <c r="U14330" s="3"/>
      <c r="X14330" t="str">
        <f t="shared" si="870"/>
        <v/>
      </c>
      <c r="Z14330" t="str">
        <f t="shared" si="871"/>
        <v/>
      </c>
      <c r="AB14330" s="9"/>
      <c r="AC14330" t="s">
        <v>9233</v>
      </c>
      <c r="AD14330">
        <f t="shared" si="874"/>
        <v>0</v>
      </c>
      <c r="AF14330" s="3"/>
      <c r="AG14330" t="s">
        <v>1391</v>
      </c>
      <c r="AH14330" s="9" t="s">
        <v>4613</v>
      </c>
    </row>
    <row r="14331" spans="1:48" ht="10.95" customHeight="1" outlineLevel="1" x14ac:dyDescent="0.25">
      <c r="A14331" t="s">
        <v>13507</v>
      </c>
      <c r="C14331" s="3" t="s">
        <v>12533</v>
      </c>
      <c r="D14331" s="3">
        <v>726</v>
      </c>
      <c r="E14331" s="9">
        <v>1961</v>
      </c>
      <c r="F14331" s="7" t="s">
        <v>13511</v>
      </c>
      <c r="G14331" s="7" t="s">
        <v>5401</v>
      </c>
      <c r="H14331" s="8" t="s">
        <v>9233</v>
      </c>
      <c r="I14331" s="8" t="s">
        <v>13509</v>
      </c>
      <c r="J14331" s="19">
        <v>7</v>
      </c>
      <c r="K14331" s="19" t="s">
        <v>7736</v>
      </c>
      <c r="L14331" s="11">
        <v>0.35</v>
      </c>
      <c r="M14331" s="11"/>
      <c r="N14331" s="24"/>
      <c r="P14331" s="32"/>
      <c r="T14331" s="19"/>
      <c r="U14331" s="3"/>
      <c r="X14331" t="str">
        <f t="shared" si="870"/>
        <v/>
      </c>
      <c r="Z14331" t="str">
        <f t="shared" si="871"/>
        <v/>
      </c>
      <c r="AB14331" s="9"/>
      <c r="AC14331" t="s">
        <v>9233</v>
      </c>
      <c r="AD14331">
        <f t="shared" si="874"/>
        <v>0</v>
      </c>
      <c r="AF14331" s="3"/>
      <c r="AG14331" t="s">
        <v>1391</v>
      </c>
      <c r="AH14331" s="9" t="s">
        <v>4613</v>
      </c>
    </row>
    <row r="14332" spans="1:48" ht="10.95" customHeight="1" outlineLevel="1" x14ac:dyDescent="0.25">
      <c r="A14332" t="s">
        <v>13507</v>
      </c>
      <c r="C14332" s="3" t="s">
        <v>12533</v>
      </c>
      <c r="D14332" s="3">
        <v>728</v>
      </c>
      <c r="E14332" s="9">
        <v>1961</v>
      </c>
      <c r="F14332" s="7" t="s">
        <v>13512</v>
      </c>
      <c r="G14332" s="7" t="s">
        <v>5401</v>
      </c>
      <c r="H14332" s="8" t="s">
        <v>9233</v>
      </c>
      <c r="I14332" s="8" t="s">
        <v>13509</v>
      </c>
      <c r="J14332" s="19">
        <v>7</v>
      </c>
      <c r="K14332" s="19" t="s">
        <v>7736</v>
      </c>
      <c r="L14332" s="11">
        <v>0.35</v>
      </c>
      <c r="M14332" s="11"/>
      <c r="N14332" s="24"/>
      <c r="P14332" s="32"/>
      <c r="T14332" s="19"/>
      <c r="U14332" s="3"/>
      <c r="X14332" t="str">
        <f t="shared" si="870"/>
        <v/>
      </c>
      <c r="Z14332" t="str">
        <f t="shared" si="871"/>
        <v/>
      </c>
      <c r="AB14332" s="9"/>
      <c r="AC14332" t="s">
        <v>9233</v>
      </c>
      <c r="AD14332">
        <f t="shared" si="874"/>
        <v>0</v>
      </c>
      <c r="AF14332" s="3"/>
      <c r="AG14332" t="s">
        <v>1391</v>
      </c>
      <c r="AH14332" s="9" t="s">
        <v>4613</v>
      </c>
    </row>
    <row r="14333" spans="1:48" ht="10.95" customHeight="1" outlineLevel="1" x14ac:dyDescent="0.25">
      <c r="A14333" t="s">
        <v>13507</v>
      </c>
      <c r="C14333" s="3" t="s">
        <v>12533</v>
      </c>
      <c r="D14333" s="3">
        <v>1613</v>
      </c>
      <c r="E14333" s="9">
        <v>1997</v>
      </c>
      <c r="F14333" s="7" t="s">
        <v>5299</v>
      </c>
      <c r="G14333" s="7" t="s">
        <v>5401</v>
      </c>
      <c r="H14333" s="8" t="s">
        <v>6463</v>
      </c>
      <c r="I14333" s="8" t="s">
        <v>13521</v>
      </c>
      <c r="J14333" s="19">
        <v>2</v>
      </c>
      <c r="K14333" s="19" t="s">
        <v>7736</v>
      </c>
      <c r="L14333" s="11">
        <v>1.1000000000000001</v>
      </c>
      <c r="M14333" s="11"/>
      <c r="N14333" s="24"/>
      <c r="P14333" s="32"/>
      <c r="T14333" s="19"/>
      <c r="U14333" s="3"/>
      <c r="X14333" t="str">
        <f t="shared" si="870"/>
        <v/>
      </c>
      <c r="Z14333" t="str">
        <f t="shared" si="871"/>
        <v/>
      </c>
      <c r="AB14333" s="9"/>
      <c r="AC14333" t="s">
        <v>6463</v>
      </c>
      <c r="AD14333">
        <f t="shared" si="874"/>
        <v>0</v>
      </c>
      <c r="AF14333" s="3"/>
      <c r="AH14333" s="9"/>
    </row>
    <row r="14334" spans="1:48" ht="10.95" customHeight="1" outlineLevel="1" x14ac:dyDescent="0.25">
      <c r="A14334" t="s">
        <v>13507</v>
      </c>
      <c r="C14334" s="3" t="s">
        <v>12533</v>
      </c>
      <c r="D14334" s="3">
        <v>1802</v>
      </c>
      <c r="E14334" s="9">
        <v>2002</v>
      </c>
      <c r="F14334" s="7" t="s">
        <v>13513</v>
      </c>
      <c r="G14334" s="7" t="s">
        <v>5401</v>
      </c>
      <c r="H14334" s="8" t="s">
        <v>9233</v>
      </c>
      <c r="I14334" s="8" t="s">
        <v>7560</v>
      </c>
      <c r="J14334" s="19">
        <v>7</v>
      </c>
      <c r="K14334" s="19" t="s">
        <v>7736</v>
      </c>
      <c r="L14334" s="11">
        <v>0.5</v>
      </c>
      <c r="M14334" s="11"/>
      <c r="N14334" s="24"/>
      <c r="P14334" s="32"/>
      <c r="T14334" s="19"/>
      <c r="U14334" s="3"/>
      <c r="X14334" t="str">
        <f t="shared" si="870"/>
        <v/>
      </c>
      <c r="Z14334" t="str">
        <f t="shared" si="871"/>
        <v/>
      </c>
      <c r="AB14334" s="9"/>
      <c r="AC14334" t="s">
        <v>9233</v>
      </c>
      <c r="AD14334">
        <f t="shared" si="874"/>
        <v>0</v>
      </c>
      <c r="AF14334" s="3"/>
      <c r="AG14334" t="s">
        <v>1391</v>
      </c>
      <c r="AH14334" s="9" t="s">
        <v>4613</v>
      </c>
    </row>
    <row r="14335" spans="1:48" ht="10.95" customHeight="1" outlineLevel="1" x14ac:dyDescent="0.25">
      <c r="A14335" t="s">
        <v>13507</v>
      </c>
      <c r="C14335" s="3" t="s">
        <v>12533</v>
      </c>
      <c r="D14335" s="3">
        <v>1803</v>
      </c>
      <c r="E14335" s="9">
        <v>2002</v>
      </c>
      <c r="F14335" s="7" t="s">
        <v>13514</v>
      </c>
      <c r="G14335" s="7" t="s">
        <v>5401</v>
      </c>
      <c r="H14335" s="8" t="s">
        <v>9233</v>
      </c>
      <c r="I14335" s="8" t="s">
        <v>7560</v>
      </c>
      <c r="J14335" s="19">
        <v>7</v>
      </c>
      <c r="K14335" s="19" t="s">
        <v>7736</v>
      </c>
      <c r="L14335" s="11">
        <v>0.5</v>
      </c>
      <c r="M14335" s="11"/>
      <c r="N14335" s="24"/>
      <c r="P14335" s="32"/>
      <c r="T14335" s="19"/>
      <c r="U14335" s="3"/>
      <c r="X14335" t="str">
        <f t="shared" si="870"/>
        <v/>
      </c>
      <c r="Z14335" t="str">
        <f t="shared" si="871"/>
        <v/>
      </c>
      <c r="AB14335" s="9"/>
      <c r="AC14335" t="s">
        <v>9233</v>
      </c>
      <c r="AD14335">
        <f t="shared" si="874"/>
        <v>0</v>
      </c>
      <c r="AF14335" s="3"/>
      <c r="AG14335" t="s">
        <v>1391</v>
      </c>
      <c r="AH14335" s="9" t="s">
        <v>4613</v>
      </c>
    </row>
    <row r="14336" spans="1:48" ht="10.95" customHeight="1" outlineLevel="1" x14ac:dyDescent="0.25">
      <c r="A14336" t="s">
        <v>13507</v>
      </c>
      <c r="C14336" s="3" t="s">
        <v>12533</v>
      </c>
      <c r="D14336" s="3">
        <v>1838</v>
      </c>
      <c r="E14336" s="9">
        <v>2003</v>
      </c>
      <c r="F14336" s="7" t="s">
        <v>13515</v>
      </c>
      <c r="G14336" s="7" t="s">
        <v>5401</v>
      </c>
      <c r="H14336" s="8" t="s">
        <v>9233</v>
      </c>
      <c r="I14336" s="8" t="s">
        <v>7560</v>
      </c>
      <c r="J14336" s="19">
        <v>7</v>
      </c>
      <c r="K14336" s="19" t="s">
        <v>7736</v>
      </c>
      <c r="L14336" s="11">
        <v>1.5</v>
      </c>
      <c r="M14336" s="11"/>
      <c r="N14336" s="24"/>
      <c r="P14336" s="32"/>
      <c r="T14336" s="19"/>
      <c r="U14336" s="3"/>
      <c r="X14336" t="str">
        <f t="shared" si="870"/>
        <v/>
      </c>
      <c r="Z14336" t="str">
        <f t="shared" si="871"/>
        <v/>
      </c>
      <c r="AB14336" s="9"/>
      <c r="AC14336" t="s">
        <v>9233</v>
      </c>
      <c r="AD14336">
        <f t="shared" si="874"/>
        <v>0</v>
      </c>
      <c r="AF14336" s="3"/>
      <c r="AG14336" t="s">
        <v>1391</v>
      </c>
      <c r="AH14336" s="9" t="s">
        <v>4613</v>
      </c>
    </row>
    <row r="14337" spans="1:48" ht="10.95" customHeight="1" outlineLevel="1" x14ac:dyDescent="0.25">
      <c r="A14337" t="s">
        <v>13507</v>
      </c>
      <c r="C14337" s="3" t="s">
        <v>12533</v>
      </c>
      <c r="D14337" s="3">
        <v>1839</v>
      </c>
      <c r="E14337" s="9">
        <v>2003</v>
      </c>
      <c r="F14337" s="7" t="s">
        <v>13516</v>
      </c>
      <c r="G14337" s="7" t="s">
        <v>5401</v>
      </c>
      <c r="H14337" s="8" t="s">
        <v>9233</v>
      </c>
      <c r="I14337" s="8" t="s">
        <v>7560</v>
      </c>
      <c r="J14337" s="19">
        <v>7</v>
      </c>
      <c r="K14337" s="19" t="s">
        <v>7736</v>
      </c>
      <c r="L14337" s="11">
        <v>1.5</v>
      </c>
      <c r="M14337" s="11"/>
      <c r="N14337" s="24"/>
      <c r="P14337" s="32"/>
      <c r="T14337" s="19"/>
      <c r="U14337" s="3"/>
      <c r="X14337" t="str">
        <f t="shared" si="870"/>
        <v/>
      </c>
      <c r="Z14337" t="str">
        <f t="shared" si="871"/>
        <v/>
      </c>
      <c r="AB14337" s="9"/>
      <c r="AC14337" t="s">
        <v>9233</v>
      </c>
      <c r="AD14337">
        <f t="shared" si="874"/>
        <v>0</v>
      </c>
      <c r="AF14337" s="3"/>
      <c r="AG14337" t="s">
        <v>1391</v>
      </c>
      <c r="AH14337" s="9" t="s">
        <v>4613</v>
      </c>
    </row>
    <row r="14338" spans="1:48" ht="10.95" customHeight="1" outlineLevel="1" x14ac:dyDescent="0.25">
      <c r="A14338" t="s">
        <v>13507</v>
      </c>
      <c r="C14338" s="3" t="s">
        <v>12533</v>
      </c>
      <c r="D14338" s="3">
        <v>2320</v>
      </c>
      <c r="E14338" s="9">
        <v>2014</v>
      </c>
      <c r="F14338" s="7" t="s">
        <v>13518</v>
      </c>
      <c r="G14338" s="7" t="s">
        <v>5401</v>
      </c>
      <c r="H14338" s="8" t="s">
        <v>5402</v>
      </c>
      <c r="I14338" s="8" t="s">
        <v>13519</v>
      </c>
      <c r="J14338" s="19">
        <v>1</v>
      </c>
      <c r="K14338" s="19" t="s">
        <v>7736</v>
      </c>
      <c r="L14338" s="11">
        <v>3</v>
      </c>
      <c r="M14338" s="11"/>
      <c r="N14338" s="24"/>
      <c r="P14338" s="32"/>
      <c r="T14338" s="19"/>
      <c r="U14338" s="3"/>
      <c r="X14338" t="str">
        <f t="shared" ref="X14338:X14401" si="875">IF(COUNTIF(F14338,"*fdc*"),1,"")</f>
        <v/>
      </c>
      <c r="Z14338" t="str">
        <f t="shared" ref="Z14338:Z14401" si="876">IF(COUNTIF(F14338,"*s/s*"),1,"")</f>
        <v/>
      </c>
      <c r="AB14338" s="9"/>
      <c r="AC14338" t="s">
        <v>5402</v>
      </c>
      <c r="AD14338">
        <f t="shared" si="874"/>
        <v>1</v>
      </c>
      <c r="AF14338" s="3"/>
      <c r="AH14338" s="9"/>
    </row>
    <row r="14339" spans="1:48" ht="10.95" customHeight="1" outlineLevel="1" x14ac:dyDescent="0.25">
      <c r="A14339" t="s">
        <v>13507</v>
      </c>
      <c r="C14339" s="3" t="s">
        <v>12533</v>
      </c>
      <c r="D14339" s="3">
        <v>2328</v>
      </c>
      <c r="E14339" s="9">
        <v>2014</v>
      </c>
      <c r="F14339" s="7" t="s">
        <v>5075</v>
      </c>
      <c r="G14339" s="7" t="s">
        <v>5401</v>
      </c>
      <c r="H14339" s="8" t="s">
        <v>13520</v>
      </c>
      <c r="I14339" s="8" t="s">
        <v>13517</v>
      </c>
      <c r="J14339" s="19">
        <v>7</v>
      </c>
      <c r="K14339" s="19" t="s">
        <v>7736</v>
      </c>
      <c r="L14339" s="11">
        <v>2.2999999999999998</v>
      </c>
      <c r="M14339" s="11"/>
      <c r="N14339" s="24"/>
      <c r="P14339" s="32"/>
      <c r="T14339" s="19"/>
      <c r="U14339" s="3"/>
      <c r="X14339" t="str">
        <f t="shared" si="875"/>
        <v/>
      </c>
      <c r="Z14339" t="str">
        <f t="shared" si="876"/>
        <v/>
      </c>
      <c r="AB14339" s="9"/>
      <c r="AC14339" t="s">
        <v>13520</v>
      </c>
      <c r="AD14339">
        <f t="shared" si="874"/>
        <v>0</v>
      </c>
      <c r="AF14339" s="3"/>
      <c r="AG14339" t="s">
        <v>1391</v>
      </c>
      <c r="AH14339" s="9" t="s">
        <v>4613</v>
      </c>
    </row>
    <row r="14340" spans="1:48" ht="10.95" customHeight="1" outlineLevel="1" x14ac:dyDescent="0.25">
      <c r="A14340" t="s">
        <v>13507</v>
      </c>
      <c r="C14340" s="3" t="s">
        <v>12533</v>
      </c>
      <c r="D14340" s="3">
        <v>2329</v>
      </c>
      <c r="E14340" s="9">
        <v>2014</v>
      </c>
      <c r="F14340" s="7" t="s">
        <v>13518</v>
      </c>
      <c r="G14340" s="7" t="s">
        <v>5401</v>
      </c>
      <c r="H14340" s="8" t="s">
        <v>9373</v>
      </c>
      <c r="I14340" s="8" t="s">
        <v>13517</v>
      </c>
      <c r="J14340" s="19">
        <v>7</v>
      </c>
      <c r="K14340" s="19" t="s">
        <v>7736</v>
      </c>
      <c r="L14340" s="11">
        <v>2.2999999999999998</v>
      </c>
      <c r="M14340" s="11"/>
      <c r="N14340" s="24"/>
      <c r="P14340" s="32"/>
      <c r="T14340" s="19"/>
      <c r="U14340" s="3"/>
      <c r="X14340" t="str">
        <f t="shared" si="875"/>
        <v/>
      </c>
      <c r="Z14340" t="str">
        <f t="shared" si="876"/>
        <v/>
      </c>
      <c r="AB14340" s="9"/>
      <c r="AC14340" t="s">
        <v>9373</v>
      </c>
      <c r="AD14340">
        <f t="shared" si="874"/>
        <v>0</v>
      </c>
      <c r="AF14340" s="3"/>
      <c r="AG14340" t="s">
        <v>1391</v>
      </c>
      <c r="AH14340" s="9" t="s">
        <v>4613</v>
      </c>
    </row>
    <row r="14341" spans="1:48" ht="10.95" customHeight="1" x14ac:dyDescent="0.25">
      <c r="A14341" s="6" t="s">
        <v>14777</v>
      </c>
      <c r="B14341" t="s">
        <v>14758</v>
      </c>
      <c r="C14341" s="3" t="s">
        <v>12965</v>
      </c>
      <c r="E14341" s="9"/>
      <c r="F14341" s="7"/>
      <c r="G14341" s="7"/>
      <c r="H14341" s="8"/>
      <c r="I14341" s="8"/>
      <c r="J14341" s="19"/>
      <c r="K14341" s="19"/>
      <c r="L14341" s="11"/>
      <c r="M14341" s="11">
        <f>SUM(L14342:L14371)</f>
        <v>44.600000000000009</v>
      </c>
      <c r="N14341" s="24">
        <v>4432</v>
      </c>
      <c r="O14341">
        <f>COUNTIF(K14342:K14371,"*")</f>
        <v>30</v>
      </c>
      <c r="P14341" s="32">
        <f>O14341/N14341</f>
        <v>6.7689530685920577E-3</v>
      </c>
      <c r="Q14341">
        <f>COUNTIF(K14342:K14371,"Y")+COUNTIF(K14342:K14371,"S")</f>
        <v>30</v>
      </c>
      <c r="T14341" s="19" t="s">
        <v>7736</v>
      </c>
      <c r="U14341" s="3"/>
      <c r="V14341" t="s">
        <v>18517</v>
      </c>
      <c r="X14341" t="str">
        <f t="shared" si="875"/>
        <v/>
      </c>
      <c r="Z14341" t="str">
        <f t="shared" si="876"/>
        <v/>
      </c>
      <c r="AB14341" s="9"/>
      <c r="AE14341">
        <f>COUNTIF(AD14342:AD14371,"1")</f>
        <v>0</v>
      </c>
      <c r="AF14341" s="3"/>
      <c r="AH14341" s="9"/>
      <c r="AI14341">
        <f>COUNTIF($J14342:$J14371,"1")-COUNTIFS($J14342:$J14371,"1",$K14342:$K14371,"V")</f>
        <v>0</v>
      </c>
      <c r="AJ14341">
        <f>COUNTIFS($J14342:$J14371,"1",$K14342:$K14371,"Y")+COUNTIFS($J14342:$J14371,"1",$K14342:$K14371,"s")</f>
        <v>0</v>
      </c>
      <c r="AK14341">
        <f>COUNTIF($J14342:$J14371,"2")-COUNTIFS($J14342:$J14371,"2",$K14342:$K14371,"V")</f>
        <v>1</v>
      </c>
      <c r="AL14341">
        <f>COUNTIFS($J14342:$J14371,"2",$K14342:$K14371,"Y")+COUNTIFS($J14342:$J14371,"2",$K14342:$K14371,"s")</f>
        <v>1</v>
      </c>
      <c r="AM14341">
        <f>COUNTIF($J14342:$J14371,"3")-COUNTIFS($J14342:$J14371,"3",$K14342:$K14371,"V")</f>
        <v>0</v>
      </c>
      <c r="AN14341">
        <f>COUNTIFS($J14342:$J14371,"3",$K14342:$K14371,"Y")+COUNTIFS($J14342:$J14371,"3",$K14342:$K14371,"s")</f>
        <v>0</v>
      </c>
      <c r="AO14341">
        <f>COUNTIF($J14342:$J14371,"4")-COUNTIFS($J14342:$J14371,"4",$K14342:$K14371,"V")</f>
        <v>5</v>
      </c>
      <c r="AP14341">
        <f>COUNTIFS($J14342:$J14371,"4",$K14342:$K14371,"Y")+COUNTIFS($J14342:$J14371,"4",$K14342:$K14371,"s")</f>
        <v>5</v>
      </c>
      <c r="AQ14341">
        <f>COUNTIF($J14342:$J14371,"5")-COUNTIFS($J14342:$J14371,"5",$K14342:$K14371,"V")</f>
        <v>16</v>
      </c>
      <c r="AR14341">
        <f>COUNTIFS($J14342:$J14371,"5",$K14342:$K14371,"Y")+COUNTIFS($J14342:$J14371,"5",$K14342:$K14371,"s")</f>
        <v>16</v>
      </c>
      <c r="AS14341">
        <f>COUNTIF($J14342:$J14371,"6")-COUNTIFS($J14342:$J14371,"6",$K14342:$K14371,"V")</f>
        <v>0</v>
      </c>
      <c r="AT14341">
        <f>COUNTIFS($J14342:$J14371,"6",$K14342:$K14371,"Y")+COUNTIFS($J14342:$J14371,"6",$K14342:$K14371,"s")</f>
        <v>0</v>
      </c>
      <c r="AU14341">
        <f>COUNTIF($J14342:$J14371,"7")-COUNTIFS($J14342:$J14371,"7",$K14342:$K14371,"V")</f>
        <v>8</v>
      </c>
      <c r="AV14341">
        <f>COUNTIFS($J14342:$J14371,"7",$K14342:$K14371,"Y")+COUNTIFS($J14342:$J14371,"7",$K14342:$K14371,"s")</f>
        <v>8</v>
      </c>
    </row>
    <row r="14342" spans="1:48" ht="10.95" customHeight="1" outlineLevel="1" x14ac:dyDescent="0.25">
      <c r="A14342" t="s">
        <v>7744</v>
      </c>
      <c r="C14342" s="3" t="s">
        <v>12965</v>
      </c>
      <c r="D14342" s="3">
        <v>1014</v>
      </c>
      <c r="E14342" s="9">
        <v>1974</v>
      </c>
      <c r="F14342" s="7" t="s">
        <v>1779</v>
      </c>
      <c r="G14342" s="7" t="s">
        <v>5401</v>
      </c>
      <c r="H14342" s="8" t="s">
        <v>4998</v>
      </c>
      <c r="I14342" s="8" t="s">
        <v>14759</v>
      </c>
      <c r="J14342" s="19">
        <v>5</v>
      </c>
      <c r="K14342" s="19" t="s">
        <v>7736</v>
      </c>
      <c r="L14342" s="11">
        <v>2.2000000000000002</v>
      </c>
      <c r="M14342" s="11"/>
      <c r="N14342" s="24"/>
      <c r="P14342" s="32"/>
      <c r="T14342" s="19"/>
      <c r="U14342" s="3">
        <v>1881</v>
      </c>
      <c r="X14342" t="str">
        <f t="shared" si="875"/>
        <v/>
      </c>
      <c r="Z14342" t="str">
        <f t="shared" si="876"/>
        <v/>
      </c>
      <c r="AB14342" s="9"/>
      <c r="AC14342" t="s">
        <v>4998</v>
      </c>
      <c r="AD14342">
        <f t="shared" ref="AD14342:AD14371" si="877">COUNTIF(H14342,"*Fuji*")</f>
        <v>0</v>
      </c>
      <c r="AF14342" s="3"/>
      <c r="AG14342" t="s">
        <v>3855</v>
      </c>
      <c r="AH14342" s="9" t="s">
        <v>4613</v>
      </c>
    </row>
    <row r="14343" spans="1:48" ht="10.95" customHeight="1" outlineLevel="1" x14ac:dyDescent="0.25">
      <c r="A14343" t="s">
        <v>7744</v>
      </c>
      <c r="C14343" s="3" t="s">
        <v>12965</v>
      </c>
      <c r="D14343" s="3">
        <v>1823</v>
      </c>
      <c r="E14343" s="9">
        <v>1988</v>
      </c>
      <c r="F14343" s="7" t="s">
        <v>67</v>
      </c>
      <c r="G14343" s="7" t="s">
        <v>5401</v>
      </c>
      <c r="H14343" s="8" t="s">
        <v>68</v>
      </c>
      <c r="I14343" s="8" t="s">
        <v>14760</v>
      </c>
      <c r="J14343" s="19">
        <v>5</v>
      </c>
      <c r="K14343" s="19" t="s">
        <v>7736</v>
      </c>
      <c r="L14343" s="11">
        <v>2</v>
      </c>
      <c r="M14343" s="11"/>
      <c r="N14343" s="24"/>
      <c r="P14343" s="32"/>
      <c r="T14343" s="19"/>
      <c r="U14343" s="3">
        <v>2655</v>
      </c>
      <c r="X14343" t="str">
        <f t="shared" si="875"/>
        <v/>
      </c>
      <c r="Z14343" t="str">
        <f t="shared" si="876"/>
        <v/>
      </c>
      <c r="AB14343" s="9"/>
      <c r="AC14343" t="s">
        <v>68</v>
      </c>
      <c r="AD14343">
        <f t="shared" si="877"/>
        <v>0</v>
      </c>
      <c r="AF14343" s="3"/>
      <c r="AG14343" t="s">
        <v>69</v>
      </c>
      <c r="AH14343" s="9" t="s">
        <v>4613</v>
      </c>
    </row>
    <row r="14344" spans="1:48" ht="10.95" customHeight="1" outlineLevel="1" x14ac:dyDescent="0.25">
      <c r="A14344" t="s">
        <v>7744</v>
      </c>
      <c r="C14344" s="3" t="s">
        <v>12965</v>
      </c>
      <c r="D14344" s="3">
        <v>1824</v>
      </c>
      <c r="E14344" s="9">
        <v>1988</v>
      </c>
      <c r="F14344" s="7" t="s">
        <v>70</v>
      </c>
      <c r="G14344" s="7" t="s">
        <v>5401</v>
      </c>
      <c r="H14344" s="8" t="s">
        <v>68</v>
      </c>
      <c r="I14344" s="8" t="s">
        <v>14760</v>
      </c>
      <c r="J14344" s="19">
        <v>5</v>
      </c>
      <c r="K14344" s="19" t="s">
        <v>7736</v>
      </c>
      <c r="L14344" s="11">
        <v>2</v>
      </c>
      <c r="M14344" s="11"/>
      <c r="N14344" s="24"/>
      <c r="P14344" s="32"/>
      <c r="T14344" s="19"/>
      <c r="U14344" s="3">
        <v>2656</v>
      </c>
      <c r="X14344" t="str">
        <f t="shared" si="875"/>
        <v/>
      </c>
      <c r="Z14344" t="str">
        <f t="shared" si="876"/>
        <v/>
      </c>
      <c r="AB14344" s="9"/>
      <c r="AC14344" t="s">
        <v>68</v>
      </c>
      <c r="AD14344">
        <f t="shared" si="877"/>
        <v>0</v>
      </c>
      <c r="AF14344" s="3"/>
      <c r="AG14344" t="s">
        <v>69</v>
      </c>
      <c r="AH14344" s="9" t="s">
        <v>4613</v>
      </c>
    </row>
    <row r="14345" spans="1:48" ht="10.95" customHeight="1" outlineLevel="1" x14ac:dyDescent="0.25">
      <c r="A14345" t="s">
        <v>7744</v>
      </c>
      <c r="C14345" s="3" t="s">
        <v>12965</v>
      </c>
      <c r="D14345" s="3">
        <v>1825</v>
      </c>
      <c r="E14345" s="9">
        <v>1988</v>
      </c>
      <c r="F14345" s="7" t="s">
        <v>71</v>
      </c>
      <c r="G14345" s="7" t="s">
        <v>5401</v>
      </c>
      <c r="H14345" s="8" t="s">
        <v>2317</v>
      </c>
      <c r="I14345" s="8" t="s">
        <v>14760</v>
      </c>
      <c r="J14345" s="19">
        <v>5</v>
      </c>
      <c r="K14345" s="19" t="s">
        <v>7736</v>
      </c>
      <c r="L14345" s="11">
        <v>2</v>
      </c>
      <c r="M14345" s="11"/>
      <c r="N14345" s="24"/>
      <c r="P14345" s="32"/>
      <c r="T14345" s="19"/>
      <c r="U14345" s="3">
        <v>2657</v>
      </c>
      <c r="X14345" t="str">
        <f t="shared" si="875"/>
        <v/>
      </c>
      <c r="Z14345" t="str">
        <f t="shared" si="876"/>
        <v/>
      </c>
      <c r="AB14345" s="9"/>
      <c r="AC14345" t="s">
        <v>2317</v>
      </c>
      <c r="AD14345">
        <f t="shared" si="877"/>
        <v>0</v>
      </c>
      <c r="AF14345" s="3"/>
      <c r="AG14345" t="s">
        <v>69</v>
      </c>
      <c r="AH14345" s="9" t="s">
        <v>4613</v>
      </c>
    </row>
    <row r="14346" spans="1:48" ht="10.95" customHeight="1" outlineLevel="1" x14ac:dyDescent="0.25">
      <c r="A14346" t="s">
        <v>7744</v>
      </c>
      <c r="C14346" s="3" t="s">
        <v>12965</v>
      </c>
      <c r="D14346" s="3">
        <v>1826</v>
      </c>
      <c r="E14346" s="9">
        <v>1988</v>
      </c>
      <c r="F14346" s="7" t="s">
        <v>2318</v>
      </c>
      <c r="G14346" s="7" t="s">
        <v>5401</v>
      </c>
      <c r="H14346" s="8" t="s">
        <v>68</v>
      </c>
      <c r="I14346" s="8" t="s">
        <v>14760</v>
      </c>
      <c r="J14346" s="19">
        <v>5</v>
      </c>
      <c r="K14346" s="19" t="s">
        <v>7736</v>
      </c>
      <c r="L14346" s="11">
        <v>2</v>
      </c>
      <c r="M14346" s="11"/>
      <c r="N14346" s="24"/>
      <c r="P14346" s="32"/>
      <c r="T14346" s="19"/>
      <c r="U14346" s="3">
        <v>2658</v>
      </c>
      <c r="X14346" t="str">
        <f t="shared" si="875"/>
        <v/>
      </c>
      <c r="Z14346" t="str">
        <f t="shared" si="876"/>
        <v/>
      </c>
      <c r="AB14346" s="9"/>
      <c r="AC14346" t="s">
        <v>68</v>
      </c>
      <c r="AD14346">
        <f t="shared" si="877"/>
        <v>0</v>
      </c>
      <c r="AF14346" s="3"/>
      <c r="AG14346" t="s">
        <v>69</v>
      </c>
      <c r="AH14346" s="9" t="s">
        <v>4925</v>
      </c>
    </row>
    <row r="14347" spans="1:48" ht="10.95" customHeight="1" outlineLevel="1" x14ac:dyDescent="0.25">
      <c r="A14347" t="s">
        <v>7744</v>
      </c>
      <c r="C14347" s="3" t="s">
        <v>12965</v>
      </c>
      <c r="D14347" s="3">
        <v>2286</v>
      </c>
      <c r="E14347" s="9">
        <v>1996</v>
      </c>
      <c r="F14347" s="7" t="s">
        <v>1779</v>
      </c>
      <c r="G14347" s="7" t="s">
        <v>5401</v>
      </c>
      <c r="H14347" s="8" t="s">
        <v>4304</v>
      </c>
      <c r="I14347" s="8" t="s">
        <v>14761</v>
      </c>
      <c r="J14347" s="19">
        <v>5</v>
      </c>
      <c r="K14347" s="19" t="s">
        <v>7736</v>
      </c>
      <c r="L14347" s="11">
        <v>1</v>
      </c>
      <c r="M14347" s="11"/>
      <c r="N14347" s="24"/>
      <c r="P14347" s="32"/>
      <c r="T14347" s="19"/>
      <c r="U14347" s="3">
        <v>3057</v>
      </c>
      <c r="X14347" t="str">
        <f t="shared" si="875"/>
        <v/>
      </c>
      <c r="Z14347" t="str">
        <f t="shared" si="876"/>
        <v/>
      </c>
      <c r="AB14347" s="9"/>
      <c r="AC14347" t="s">
        <v>4304</v>
      </c>
      <c r="AD14347">
        <f t="shared" si="877"/>
        <v>0</v>
      </c>
      <c r="AF14347" s="3"/>
      <c r="AG14347" t="s">
        <v>3855</v>
      </c>
      <c r="AH14347" s="9" t="s">
        <v>4613</v>
      </c>
    </row>
    <row r="14348" spans="1:48" ht="10.95" customHeight="1" outlineLevel="1" x14ac:dyDescent="0.25">
      <c r="A14348" t="s">
        <v>7744</v>
      </c>
      <c r="C14348" s="3" t="s">
        <v>12965</v>
      </c>
      <c r="D14348" s="3">
        <v>2288</v>
      </c>
      <c r="E14348" s="9">
        <v>1996</v>
      </c>
      <c r="F14348" s="7" t="s">
        <v>4302</v>
      </c>
      <c r="G14348" s="7" t="s">
        <v>5401</v>
      </c>
      <c r="H14348" s="8" t="s">
        <v>4305</v>
      </c>
      <c r="I14348" s="8" t="s">
        <v>14761</v>
      </c>
      <c r="J14348" s="19">
        <v>5</v>
      </c>
      <c r="K14348" s="19" t="s">
        <v>7736</v>
      </c>
      <c r="L14348" s="11">
        <v>1</v>
      </c>
      <c r="M14348" s="11"/>
      <c r="N14348" s="24"/>
      <c r="P14348" s="32"/>
      <c r="T14348" s="19"/>
      <c r="U14348" s="3">
        <v>3059</v>
      </c>
      <c r="X14348" t="str">
        <f t="shared" si="875"/>
        <v/>
      </c>
      <c r="Z14348" t="str">
        <f t="shared" si="876"/>
        <v/>
      </c>
      <c r="AB14348" s="9"/>
      <c r="AC14348" t="s">
        <v>4305</v>
      </c>
      <c r="AD14348">
        <f t="shared" si="877"/>
        <v>0</v>
      </c>
      <c r="AF14348" s="3"/>
      <c r="AG14348" t="s">
        <v>3855</v>
      </c>
      <c r="AH14348" s="9" t="s">
        <v>4613</v>
      </c>
    </row>
    <row r="14349" spans="1:48" ht="10.95" customHeight="1" outlineLevel="1" x14ac:dyDescent="0.25">
      <c r="A14349" t="s">
        <v>7744</v>
      </c>
      <c r="C14349" s="3" t="s">
        <v>12965</v>
      </c>
      <c r="D14349" s="3">
        <v>2289</v>
      </c>
      <c r="E14349" s="9">
        <v>1996</v>
      </c>
      <c r="F14349" s="7" t="s">
        <v>4303</v>
      </c>
      <c r="G14349" s="7" t="s">
        <v>5401</v>
      </c>
      <c r="H14349" s="8" t="s">
        <v>4306</v>
      </c>
      <c r="I14349" s="8" t="s">
        <v>14761</v>
      </c>
      <c r="J14349" s="19">
        <v>5</v>
      </c>
      <c r="K14349" s="19" t="s">
        <v>7736</v>
      </c>
      <c r="L14349" s="11">
        <v>1</v>
      </c>
      <c r="M14349" s="11"/>
      <c r="N14349" s="24"/>
      <c r="P14349" s="32"/>
      <c r="T14349" s="19"/>
      <c r="U14349" s="3">
        <v>3060</v>
      </c>
      <c r="X14349" t="str">
        <f t="shared" si="875"/>
        <v/>
      </c>
      <c r="Z14349" t="str">
        <f t="shared" si="876"/>
        <v/>
      </c>
      <c r="AB14349" s="9"/>
      <c r="AC14349" t="s">
        <v>4306</v>
      </c>
      <c r="AD14349">
        <f t="shared" si="877"/>
        <v>0</v>
      </c>
      <c r="AF14349" s="3"/>
      <c r="AG14349" t="s">
        <v>3855</v>
      </c>
      <c r="AH14349" s="9" t="s">
        <v>4613</v>
      </c>
    </row>
    <row r="14350" spans="1:48" ht="10.95" customHeight="1" outlineLevel="1" x14ac:dyDescent="0.25">
      <c r="A14350" t="s">
        <v>7744</v>
      </c>
      <c r="C14350" s="3" t="s">
        <v>12965</v>
      </c>
      <c r="D14350" s="3">
        <v>2369</v>
      </c>
      <c r="E14350" s="9">
        <v>1997</v>
      </c>
      <c r="F14350" s="7" t="s">
        <v>1779</v>
      </c>
      <c r="G14350" s="7" t="s">
        <v>5401</v>
      </c>
      <c r="H14350" s="8" t="s">
        <v>9233</v>
      </c>
      <c r="I14350" s="8" t="s">
        <v>7560</v>
      </c>
      <c r="J14350" s="19">
        <v>7</v>
      </c>
      <c r="K14350" s="19" t="s">
        <v>7736</v>
      </c>
      <c r="L14350" s="11">
        <v>0.5</v>
      </c>
      <c r="M14350" s="11"/>
      <c r="N14350" s="24"/>
      <c r="P14350" s="32"/>
      <c r="T14350" s="19"/>
      <c r="U14350" s="3"/>
      <c r="X14350" t="str">
        <f t="shared" si="875"/>
        <v/>
      </c>
      <c r="Z14350" t="str">
        <f t="shared" si="876"/>
        <v/>
      </c>
      <c r="AB14350" s="9"/>
      <c r="AC14350" t="s">
        <v>9233</v>
      </c>
      <c r="AD14350">
        <f t="shared" si="877"/>
        <v>0</v>
      </c>
      <c r="AF14350" s="3"/>
      <c r="AH14350" s="9"/>
    </row>
    <row r="14351" spans="1:48" ht="10.95" customHeight="1" outlineLevel="1" x14ac:dyDescent="0.25">
      <c r="A14351" t="s">
        <v>7744</v>
      </c>
      <c r="C14351" s="3" t="s">
        <v>12965</v>
      </c>
      <c r="D14351" s="3">
        <v>2370</v>
      </c>
      <c r="E14351" s="9">
        <v>1997</v>
      </c>
      <c r="F14351" s="7" t="s">
        <v>1779</v>
      </c>
      <c r="G14351" s="7" t="s">
        <v>5401</v>
      </c>
      <c r="H14351" s="8" t="s">
        <v>9233</v>
      </c>
      <c r="I14351" s="8" t="s">
        <v>7560</v>
      </c>
      <c r="J14351" s="19">
        <v>7</v>
      </c>
      <c r="K14351" s="19" t="s">
        <v>7736</v>
      </c>
      <c r="L14351" s="11">
        <v>0.5</v>
      </c>
      <c r="M14351" s="11"/>
      <c r="N14351" s="24"/>
      <c r="P14351" s="32"/>
      <c r="T14351" s="19"/>
      <c r="U14351" s="3"/>
      <c r="X14351" t="str">
        <f t="shared" si="875"/>
        <v/>
      </c>
      <c r="Z14351" t="str">
        <f t="shared" si="876"/>
        <v/>
      </c>
      <c r="AB14351" s="9"/>
      <c r="AC14351" t="s">
        <v>9233</v>
      </c>
      <c r="AD14351">
        <f t="shared" si="877"/>
        <v>0</v>
      </c>
      <c r="AF14351" s="3"/>
      <c r="AH14351" s="9"/>
    </row>
    <row r="14352" spans="1:48" ht="10.95" customHeight="1" outlineLevel="1" x14ac:dyDescent="0.25">
      <c r="A14352" t="s">
        <v>7744</v>
      </c>
      <c r="C14352" s="3" t="s">
        <v>12965</v>
      </c>
      <c r="D14352" s="3">
        <v>2371</v>
      </c>
      <c r="E14352" s="9">
        <v>1997</v>
      </c>
      <c r="F14352" s="7" t="s">
        <v>4302</v>
      </c>
      <c r="G14352" s="7" t="s">
        <v>5401</v>
      </c>
      <c r="H14352" s="8" t="s">
        <v>9233</v>
      </c>
      <c r="I14352" s="8" t="s">
        <v>7560</v>
      </c>
      <c r="J14352" s="19">
        <v>7</v>
      </c>
      <c r="K14352" s="19" t="s">
        <v>7736</v>
      </c>
      <c r="L14352" s="11">
        <v>1.3</v>
      </c>
      <c r="M14352" s="11"/>
      <c r="N14352" s="24"/>
      <c r="P14352" s="32"/>
      <c r="T14352" s="19"/>
      <c r="U14352" s="3"/>
      <c r="X14352" t="str">
        <f t="shared" si="875"/>
        <v/>
      </c>
      <c r="Z14352" t="str">
        <f t="shared" si="876"/>
        <v/>
      </c>
      <c r="AB14352" s="9"/>
      <c r="AC14352" t="s">
        <v>9233</v>
      </c>
      <c r="AD14352">
        <f t="shared" si="877"/>
        <v>0</v>
      </c>
      <c r="AF14352" s="3"/>
      <c r="AH14352" s="9"/>
    </row>
    <row r="14353" spans="1:34" ht="10.95" customHeight="1" outlineLevel="1" x14ac:dyDescent="0.25">
      <c r="A14353" t="s">
        <v>7744</v>
      </c>
      <c r="C14353" s="3" t="s">
        <v>12965</v>
      </c>
      <c r="D14353" s="3">
        <v>2372</v>
      </c>
      <c r="E14353" s="9">
        <v>1997</v>
      </c>
      <c r="F14353" s="7" t="s">
        <v>4307</v>
      </c>
      <c r="G14353" s="7" t="s">
        <v>5401</v>
      </c>
      <c r="H14353" s="8" t="s">
        <v>2666</v>
      </c>
      <c r="I14353" s="8" t="s">
        <v>7560</v>
      </c>
      <c r="J14353" s="19">
        <v>7</v>
      </c>
      <c r="K14353" s="19" t="s">
        <v>7736</v>
      </c>
      <c r="L14353" s="11">
        <v>1.8</v>
      </c>
      <c r="M14353" s="11"/>
      <c r="N14353" s="24"/>
      <c r="P14353" s="32"/>
      <c r="T14353" s="19"/>
      <c r="U14353" s="3">
        <v>3124</v>
      </c>
      <c r="X14353" t="str">
        <f t="shared" si="875"/>
        <v/>
      </c>
      <c r="Z14353" t="str">
        <f t="shared" si="876"/>
        <v/>
      </c>
      <c r="AB14353" s="9"/>
      <c r="AC14353" t="s">
        <v>2666</v>
      </c>
      <c r="AD14353">
        <f t="shared" si="877"/>
        <v>0</v>
      </c>
      <c r="AF14353" s="3"/>
      <c r="AH14353" s="9"/>
    </row>
    <row r="14354" spans="1:34" ht="10.95" customHeight="1" outlineLevel="1" x14ac:dyDescent="0.25">
      <c r="A14354" t="s">
        <v>7744</v>
      </c>
      <c r="C14354" s="3" t="s">
        <v>12965</v>
      </c>
      <c r="D14354" s="3">
        <v>2481</v>
      </c>
      <c r="E14354" s="9">
        <v>1998</v>
      </c>
      <c r="F14354" s="7" t="s">
        <v>1779</v>
      </c>
      <c r="G14354" s="7" t="s">
        <v>5401</v>
      </c>
      <c r="H14354" s="8"/>
      <c r="I14354" s="8" t="s">
        <v>20474</v>
      </c>
      <c r="J14354" s="19">
        <v>7</v>
      </c>
      <c r="K14354" s="19" t="s">
        <v>7736</v>
      </c>
      <c r="L14354" s="11">
        <v>1.1000000000000001</v>
      </c>
      <c r="M14354" s="11"/>
      <c r="N14354" s="24"/>
      <c r="P14354" s="32"/>
      <c r="T14354" s="19"/>
      <c r="U14354" s="3">
        <v>3124</v>
      </c>
      <c r="X14354" t="str">
        <f t="shared" si="875"/>
        <v/>
      </c>
      <c r="Z14354" t="str">
        <f t="shared" si="876"/>
        <v/>
      </c>
      <c r="AB14354" s="9"/>
      <c r="AC14354" t="s">
        <v>20475</v>
      </c>
      <c r="AD14354">
        <f t="shared" si="877"/>
        <v>0</v>
      </c>
      <c r="AF14354" s="3"/>
      <c r="AH14354" s="9"/>
    </row>
    <row r="14355" spans="1:34" ht="10.95" customHeight="1" outlineLevel="1" x14ac:dyDescent="0.25">
      <c r="A14355" t="s">
        <v>7744</v>
      </c>
      <c r="C14355" s="3" t="s">
        <v>12965</v>
      </c>
      <c r="D14355" s="3">
        <v>2482</v>
      </c>
      <c r="E14355" s="9">
        <v>1998</v>
      </c>
      <c r="F14355" s="7" t="s">
        <v>1779</v>
      </c>
      <c r="G14355" s="7" t="s">
        <v>5401</v>
      </c>
      <c r="H14355" s="8"/>
      <c r="I14355" s="8" t="s">
        <v>20474</v>
      </c>
      <c r="J14355" s="19">
        <v>7</v>
      </c>
      <c r="K14355" s="19" t="s">
        <v>7736</v>
      </c>
      <c r="L14355" s="11">
        <v>1.1000000000000001</v>
      </c>
      <c r="M14355" s="11"/>
      <c r="N14355" s="24"/>
      <c r="P14355" s="32"/>
      <c r="T14355" s="19"/>
      <c r="U14355" s="3">
        <v>3124</v>
      </c>
      <c r="X14355" t="str">
        <f t="shared" si="875"/>
        <v/>
      </c>
      <c r="Z14355" t="str">
        <f t="shared" si="876"/>
        <v/>
      </c>
      <c r="AB14355" s="9"/>
      <c r="AC14355" t="s">
        <v>20475</v>
      </c>
      <c r="AD14355">
        <f t="shared" si="877"/>
        <v>0</v>
      </c>
      <c r="AF14355" s="3"/>
      <c r="AH14355" s="9"/>
    </row>
    <row r="14356" spans="1:34" ht="10.95" customHeight="1" outlineLevel="1" x14ac:dyDescent="0.25">
      <c r="A14356" t="s">
        <v>7744</v>
      </c>
      <c r="C14356" s="3" t="s">
        <v>12965</v>
      </c>
      <c r="D14356" s="3">
        <v>2483</v>
      </c>
      <c r="E14356" s="9">
        <v>1998</v>
      </c>
      <c r="F14356" s="7" t="s">
        <v>20476</v>
      </c>
      <c r="G14356" s="7" t="s">
        <v>5401</v>
      </c>
      <c r="H14356" s="8"/>
      <c r="I14356" s="8" t="s">
        <v>20474</v>
      </c>
      <c r="J14356" s="19">
        <v>7</v>
      </c>
      <c r="K14356" s="19" t="s">
        <v>7736</v>
      </c>
      <c r="L14356" s="11">
        <v>1.1000000000000001</v>
      </c>
      <c r="M14356" s="11"/>
      <c r="N14356" s="24"/>
      <c r="P14356" s="32"/>
      <c r="T14356" s="19"/>
      <c r="U14356" s="3">
        <v>3124</v>
      </c>
      <c r="X14356" t="str">
        <f t="shared" si="875"/>
        <v/>
      </c>
      <c r="Z14356" t="str">
        <f t="shared" si="876"/>
        <v/>
      </c>
      <c r="AB14356" s="9"/>
      <c r="AC14356" t="s">
        <v>20475</v>
      </c>
      <c r="AD14356">
        <f t="shared" si="877"/>
        <v>0</v>
      </c>
      <c r="AF14356" s="3"/>
      <c r="AH14356" s="9"/>
    </row>
    <row r="14357" spans="1:34" ht="10.95" customHeight="1" outlineLevel="1" x14ac:dyDescent="0.25">
      <c r="A14357" t="s">
        <v>7744</v>
      </c>
      <c r="C14357" s="3" t="s">
        <v>12965</v>
      </c>
      <c r="D14357" s="3">
        <v>2484</v>
      </c>
      <c r="E14357" s="9">
        <v>1998</v>
      </c>
      <c r="F14357" s="7" t="s">
        <v>20477</v>
      </c>
      <c r="G14357" s="7" t="s">
        <v>5401</v>
      </c>
      <c r="H14357" s="8"/>
      <c r="I14357" s="8" t="s">
        <v>20474</v>
      </c>
      <c r="J14357" s="19">
        <v>7</v>
      </c>
      <c r="K14357" s="19" t="s">
        <v>7736</v>
      </c>
      <c r="L14357" s="11">
        <v>1.1000000000000001</v>
      </c>
      <c r="M14357" s="11"/>
      <c r="N14357" s="24"/>
      <c r="P14357" s="32"/>
      <c r="T14357" s="19"/>
      <c r="U14357" s="3">
        <v>3124</v>
      </c>
      <c r="X14357" t="str">
        <f t="shared" si="875"/>
        <v/>
      </c>
      <c r="Z14357" t="str">
        <f t="shared" si="876"/>
        <v/>
      </c>
      <c r="AB14357" s="9"/>
      <c r="AC14357" t="s">
        <v>20475</v>
      </c>
      <c r="AD14357">
        <f t="shared" si="877"/>
        <v>0</v>
      </c>
      <c r="AF14357" s="3"/>
      <c r="AH14357" s="9"/>
    </row>
    <row r="14358" spans="1:34" ht="10.95" customHeight="1" outlineLevel="1" x14ac:dyDescent="0.25">
      <c r="A14358" t="s">
        <v>7744</v>
      </c>
      <c r="C14358" s="3" t="s">
        <v>12965</v>
      </c>
      <c r="D14358" s="3">
        <v>2902</v>
      </c>
      <c r="E14358" s="9">
        <v>2003</v>
      </c>
      <c r="F14358" s="7" t="s">
        <v>1779</v>
      </c>
      <c r="G14358" s="7" t="s">
        <v>5401</v>
      </c>
      <c r="H14358" s="8" t="s">
        <v>68</v>
      </c>
      <c r="I14358" s="8" t="s">
        <v>14762</v>
      </c>
      <c r="J14358" s="19">
        <v>4</v>
      </c>
      <c r="K14358" s="19" t="s">
        <v>7736</v>
      </c>
      <c r="L14358" s="11">
        <v>2</v>
      </c>
      <c r="M14358" s="11"/>
      <c r="N14358" s="24"/>
      <c r="P14358" s="32"/>
      <c r="T14358" s="19"/>
      <c r="U14358" s="3">
        <v>3525</v>
      </c>
      <c r="X14358" t="str">
        <f t="shared" si="875"/>
        <v/>
      </c>
      <c r="Z14358" t="str">
        <f t="shared" si="876"/>
        <v/>
      </c>
      <c r="AB14358" s="9"/>
      <c r="AC14358" t="s">
        <v>68</v>
      </c>
      <c r="AD14358">
        <f t="shared" si="877"/>
        <v>0</v>
      </c>
      <c r="AF14358" s="3"/>
      <c r="AG14358" t="s">
        <v>69</v>
      </c>
      <c r="AH14358" s="9" t="s">
        <v>4613</v>
      </c>
    </row>
    <row r="14359" spans="1:34" ht="10.95" customHeight="1" outlineLevel="1" x14ac:dyDescent="0.25">
      <c r="A14359" t="s">
        <v>7744</v>
      </c>
      <c r="C14359" s="3" t="s">
        <v>12965</v>
      </c>
      <c r="D14359" s="3">
        <v>2903</v>
      </c>
      <c r="E14359" s="9">
        <v>2003</v>
      </c>
      <c r="F14359" s="7" t="s">
        <v>1779</v>
      </c>
      <c r="G14359" s="7" t="s">
        <v>5401</v>
      </c>
      <c r="H14359" s="8" t="s">
        <v>5854</v>
      </c>
      <c r="I14359" s="8" t="s">
        <v>14762</v>
      </c>
      <c r="J14359" s="19">
        <v>4</v>
      </c>
      <c r="K14359" s="19" t="s">
        <v>7736</v>
      </c>
      <c r="L14359" s="11">
        <v>2</v>
      </c>
      <c r="M14359" s="11"/>
      <c r="N14359" s="24"/>
      <c r="P14359" s="32"/>
      <c r="S14359">
        <v>1</v>
      </c>
      <c r="T14359" s="19"/>
      <c r="U14359" s="3">
        <v>3526</v>
      </c>
      <c r="X14359" t="str">
        <f t="shared" si="875"/>
        <v/>
      </c>
      <c r="Z14359" t="str">
        <f t="shared" si="876"/>
        <v/>
      </c>
      <c r="AB14359" s="9"/>
      <c r="AC14359" t="s">
        <v>5854</v>
      </c>
      <c r="AD14359">
        <f t="shared" si="877"/>
        <v>0</v>
      </c>
      <c r="AF14359" s="3"/>
      <c r="AG14359" t="s">
        <v>3855</v>
      </c>
      <c r="AH14359" s="9" t="s">
        <v>4613</v>
      </c>
    </row>
    <row r="14360" spans="1:34" ht="10.95" customHeight="1" outlineLevel="1" x14ac:dyDescent="0.25">
      <c r="A14360" t="s">
        <v>7744</v>
      </c>
      <c r="C14360" s="3" t="s">
        <v>12965</v>
      </c>
      <c r="D14360" s="3">
        <v>2904</v>
      </c>
      <c r="E14360" s="9">
        <v>2003</v>
      </c>
      <c r="F14360" s="7" t="s">
        <v>5855</v>
      </c>
      <c r="G14360" s="7" t="s">
        <v>5401</v>
      </c>
      <c r="H14360" s="8" t="s">
        <v>111</v>
      </c>
      <c r="I14360" s="8" t="s">
        <v>14762</v>
      </c>
      <c r="J14360" s="19">
        <v>4</v>
      </c>
      <c r="K14360" s="19" t="s">
        <v>7736</v>
      </c>
      <c r="L14360" s="11">
        <v>2</v>
      </c>
      <c r="M14360" s="11"/>
      <c r="N14360" s="24"/>
      <c r="P14360" s="32"/>
      <c r="T14360" s="19"/>
      <c r="U14360" s="3">
        <v>3527</v>
      </c>
      <c r="X14360" t="str">
        <f t="shared" si="875"/>
        <v/>
      </c>
      <c r="Z14360" t="str">
        <f t="shared" si="876"/>
        <v/>
      </c>
      <c r="AB14360" s="9"/>
      <c r="AC14360" t="s">
        <v>111</v>
      </c>
      <c r="AD14360">
        <f t="shared" si="877"/>
        <v>0</v>
      </c>
      <c r="AF14360" s="3"/>
      <c r="AG14360" t="s">
        <v>3855</v>
      </c>
      <c r="AH14360" s="9" t="s">
        <v>4613</v>
      </c>
    </row>
    <row r="14361" spans="1:34" ht="10.95" customHeight="1" outlineLevel="1" x14ac:dyDescent="0.25">
      <c r="A14361" t="s">
        <v>7744</v>
      </c>
      <c r="C14361" s="3" t="s">
        <v>12965</v>
      </c>
      <c r="D14361" s="3">
        <v>2905</v>
      </c>
      <c r="E14361" s="9">
        <v>2003</v>
      </c>
      <c r="F14361" s="7" t="s">
        <v>112</v>
      </c>
      <c r="G14361" s="7" t="s">
        <v>5401</v>
      </c>
      <c r="H14361" s="8" t="s">
        <v>3622</v>
      </c>
      <c r="I14361" s="8" t="s">
        <v>14762</v>
      </c>
      <c r="J14361" s="19">
        <v>4</v>
      </c>
      <c r="K14361" s="19" t="s">
        <v>7736</v>
      </c>
      <c r="L14361" s="11">
        <v>2</v>
      </c>
      <c r="M14361" s="11"/>
      <c r="N14361" s="24"/>
      <c r="P14361" s="32"/>
      <c r="T14361" s="19"/>
      <c r="U14361" s="3">
        <v>3528</v>
      </c>
      <c r="X14361" t="str">
        <f t="shared" si="875"/>
        <v/>
      </c>
      <c r="Z14361" t="str">
        <f t="shared" si="876"/>
        <v/>
      </c>
      <c r="AB14361" s="9"/>
      <c r="AC14361" t="s">
        <v>3622</v>
      </c>
      <c r="AD14361">
        <f t="shared" si="877"/>
        <v>0</v>
      </c>
      <c r="AF14361" s="3"/>
      <c r="AG14361" t="s">
        <v>3855</v>
      </c>
      <c r="AH14361" s="9" t="s">
        <v>4613</v>
      </c>
    </row>
    <row r="14362" spans="1:34" ht="10.95" customHeight="1" outlineLevel="1" x14ac:dyDescent="0.25">
      <c r="A14362" t="s">
        <v>7744</v>
      </c>
      <c r="C14362" s="3" t="s">
        <v>12965</v>
      </c>
      <c r="D14362" s="3" t="s">
        <v>14763</v>
      </c>
      <c r="E14362" s="9">
        <v>2003</v>
      </c>
      <c r="F14362" s="7" t="s">
        <v>21648</v>
      </c>
      <c r="G14362" s="7" t="s">
        <v>5401</v>
      </c>
      <c r="H14362" s="8" t="s">
        <v>3623</v>
      </c>
      <c r="I14362" s="8" t="s">
        <v>14762</v>
      </c>
      <c r="J14362" s="19">
        <v>4</v>
      </c>
      <c r="K14362" s="19" t="s">
        <v>7736</v>
      </c>
      <c r="L14362" s="11">
        <v>2</v>
      </c>
      <c r="M14362" s="11"/>
      <c r="N14362" s="24"/>
      <c r="P14362" s="32"/>
      <c r="T14362" s="19"/>
      <c r="U14362" s="3" t="s">
        <v>5853</v>
      </c>
      <c r="X14362" t="str">
        <f t="shared" si="875"/>
        <v/>
      </c>
      <c r="Z14362">
        <f t="shared" si="876"/>
        <v>1</v>
      </c>
      <c r="AB14362" s="9"/>
      <c r="AC14362" t="s">
        <v>3623</v>
      </c>
      <c r="AD14362">
        <f t="shared" si="877"/>
        <v>0</v>
      </c>
      <c r="AF14362" s="3"/>
      <c r="AG14362" t="s">
        <v>3855</v>
      </c>
      <c r="AH14362" s="9" t="s">
        <v>4925</v>
      </c>
    </row>
    <row r="14363" spans="1:34" ht="10.95" customHeight="1" outlineLevel="1" x14ac:dyDescent="0.25">
      <c r="A14363" t="s">
        <v>7744</v>
      </c>
      <c r="C14363" s="3" t="s">
        <v>12965</v>
      </c>
      <c r="D14363" s="3">
        <v>3465</v>
      </c>
      <c r="E14363" s="9">
        <v>2010</v>
      </c>
      <c r="F14363" s="7" t="s">
        <v>1779</v>
      </c>
      <c r="G14363" s="7" t="s">
        <v>5401</v>
      </c>
      <c r="H14363" s="8" t="s">
        <v>14765</v>
      </c>
      <c r="I14363" s="8" t="s">
        <v>14764</v>
      </c>
      <c r="J14363" s="19">
        <v>5</v>
      </c>
      <c r="K14363" s="19" t="s">
        <v>7736</v>
      </c>
      <c r="L14363" s="11">
        <v>0.5</v>
      </c>
      <c r="M14363" s="11"/>
      <c r="N14363" s="24"/>
      <c r="P14363" s="32"/>
      <c r="T14363" s="19"/>
      <c r="U14363" s="3"/>
      <c r="X14363" t="str">
        <f t="shared" si="875"/>
        <v/>
      </c>
      <c r="Z14363" t="str">
        <f t="shared" si="876"/>
        <v/>
      </c>
      <c r="AB14363" s="9"/>
      <c r="AC14363" t="s">
        <v>14765</v>
      </c>
      <c r="AD14363">
        <f t="shared" si="877"/>
        <v>0</v>
      </c>
      <c r="AF14363" s="3"/>
      <c r="AH14363" s="9"/>
    </row>
    <row r="14364" spans="1:34" ht="10.95" customHeight="1" outlineLevel="1" x14ac:dyDescent="0.25">
      <c r="A14364" t="s">
        <v>7744</v>
      </c>
      <c r="C14364" s="3" t="s">
        <v>12965</v>
      </c>
      <c r="D14364" s="3">
        <v>3466</v>
      </c>
      <c r="E14364" s="9">
        <v>2010</v>
      </c>
      <c r="F14364" s="7" t="s">
        <v>1779</v>
      </c>
      <c r="G14364" s="7" t="s">
        <v>5401</v>
      </c>
      <c r="H14364" s="8" t="s">
        <v>14766</v>
      </c>
      <c r="I14364" s="8" t="s">
        <v>14764</v>
      </c>
      <c r="J14364" s="19">
        <v>5</v>
      </c>
      <c r="K14364" s="19" t="s">
        <v>7736</v>
      </c>
      <c r="L14364" s="11">
        <v>0.5</v>
      </c>
      <c r="M14364" s="11"/>
      <c r="N14364" s="24"/>
      <c r="P14364" s="32"/>
      <c r="T14364" s="19"/>
      <c r="U14364" s="3"/>
      <c r="X14364" t="str">
        <f t="shared" si="875"/>
        <v/>
      </c>
      <c r="Z14364" t="str">
        <f t="shared" si="876"/>
        <v/>
      </c>
      <c r="AB14364" s="9"/>
      <c r="AC14364" t="s">
        <v>14766</v>
      </c>
      <c r="AD14364">
        <f t="shared" si="877"/>
        <v>0</v>
      </c>
      <c r="AF14364" s="3"/>
      <c r="AH14364" s="9"/>
    </row>
    <row r="14365" spans="1:34" ht="10.95" customHeight="1" outlineLevel="1" x14ac:dyDescent="0.25">
      <c r="A14365" t="s">
        <v>7744</v>
      </c>
      <c r="C14365" s="3" t="s">
        <v>12965</v>
      </c>
      <c r="D14365" s="3">
        <v>3467</v>
      </c>
      <c r="E14365" s="9">
        <v>2010</v>
      </c>
      <c r="F14365" s="7" t="s">
        <v>5855</v>
      </c>
      <c r="G14365" s="7" t="s">
        <v>5401</v>
      </c>
      <c r="H14365" s="8" t="s">
        <v>14767</v>
      </c>
      <c r="I14365" s="8" t="s">
        <v>14764</v>
      </c>
      <c r="J14365" s="19">
        <v>5</v>
      </c>
      <c r="K14365" s="19" t="s">
        <v>7736</v>
      </c>
      <c r="L14365" s="11">
        <v>1</v>
      </c>
      <c r="M14365" s="11"/>
      <c r="N14365" s="24"/>
      <c r="P14365" s="32"/>
      <c r="T14365" s="19"/>
      <c r="U14365" s="3"/>
      <c r="X14365" t="str">
        <f t="shared" si="875"/>
        <v/>
      </c>
      <c r="Z14365" t="str">
        <f t="shared" si="876"/>
        <v/>
      </c>
      <c r="AB14365" s="9"/>
      <c r="AC14365" t="s">
        <v>14767</v>
      </c>
      <c r="AD14365">
        <f t="shared" si="877"/>
        <v>0</v>
      </c>
      <c r="AF14365" s="3"/>
      <c r="AH14365" s="9"/>
    </row>
    <row r="14366" spans="1:34" ht="10.95" customHeight="1" outlineLevel="1" x14ac:dyDescent="0.25">
      <c r="A14366" t="s">
        <v>7744</v>
      </c>
      <c r="C14366" s="3" t="s">
        <v>12965</v>
      </c>
      <c r="D14366" s="3">
        <v>3468</v>
      </c>
      <c r="E14366" s="9">
        <v>2010</v>
      </c>
      <c r="F14366" s="7" t="s">
        <v>5855</v>
      </c>
      <c r="G14366" s="7" t="s">
        <v>5401</v>
      </c>
      <c r="H14366" s="8" t="s">
        <v>14767</v>
      </c>
      <c r="I14366" s="8" t="s">
        <v>14764</v>
      </c>
      <c r="J14366" s="19">
        <v>5</v>
      </c>
      <c r="K14366" s="19" t="s">
        <v>7736</v>
      </c>
      <c r="L14366" s="11">
        <v>1</v>
      </c>
      <c r="M14366" s="11"/>
      <c r="N14366" s="24"/>
      <c r="P14366" s="32"/>
      <c r="T14366" s="19"/>
      <c r="U14366" s="3"/>
      <c r="X14366" t="str">
        <f t="shared" si="875"/>
        <v/>
      </c>
      <c r="Z14366" t="str">
        <f t="shared" si="876"/>
        <v/>
      </c>
      <c r="AB14366" s="9"/>
      <c r="AC14366" t="s">
        <v>14767</v>
      </c>
      <c r="AD14366">
        <f t="shared" si="877"/>
        <v>0</v>
      </c>
      <c r="AF14366" s="3"/>
      <c r="AH14366" s="9"/>
    </row>
    <row r="14367" spans="1:34" ht="10.95" customHeight="1" outlineLevel="1" x14ac:dyDescent="0.25">
      <c r="A14367" t="s">
        <v>7744</v>
      </c>
      <c r="C14367" s="3" t="s">
        <v>12965</v>
      </c>
      <c r="D14367" s="3">
        <v>4251</v>
      </c>
      <c r="E14367" s="9">
        <v>2018</v>
      </c>
      <c r="F14367" s="7" t="s">
        <v>14769</v>
      </c>
      <c r="G14367" s="7" t="s">
        <v>5401</v>
      </c>
      <c r="H14367" s="8" t="s">
        <v>14770</v>
      </c>
      <c r="I14367" s="8" t="s">
        <v>14768</v>
      </c>
      <c r="J14367" s="19">
        <v>5</v>
      </c>
      <c r="K14367" s="19" t="s">
        <v>7736</v>
      </c>
      <c r="L14367" s="11">
        <v>1.3</v>
      </c>
      <c r="M14367" s="11"/>
      <c r="N14367" s="24"/>
      <c r="P14367" s="32"/>
      <c r="T14367" s="19"/>
      <c r="U14367" s="3"/>
      <c r="X14367" t="str">
        <f t="shared" si="875"/>
        <v/>
      </c>
      <c r="Z14367" t="str">
        <f t="shared" si="876"/>
        <v/>
      </c>
      <c r="AB14367" s="9"/>
      <c r="AC14367" t="s">
        <v>14770</v>
      </c>
      <c r="AD14367">
        <f t="shared" si="877"/>
        <v>0</v>
      </c>
      <c r="AF14367" s="3"/>
      <c r="AH14367" s="9"/>
    </row>
    <row r="14368" spans="1:34" ht="10.95" customHeight="1" outlineLevel="1" x14ac:dyDescent="0.25">
      <c r="A14368" t="s">
        <v>7744</v>
      </c>
      <c r="C14368" s="3" t="s">
        <v>12965</v>
      </c>
      <c r="D14368" s="3">
        <v>4283</v>
      </c>
      <c r="E14368" s="9">
        <v>2019</v>
      </c>
      <c r="F14368" s="7" t="s">
        <v>14772</v>
      </c>
      <c r="G14368" s="7" t="s">
        <v>5401</v>
      </c>
      <c r="H14368" s="8" t="s">
        <v>14774</v>
      </c>
      <c r="I14368" s="8" t="s">
        <v>14771</v>
      </c>
      <c r="J14368" s="19">
        <v>2</v>
      </c>
      <c r="K14368" s="19" t="s">
        <v>7736</v>
      </c>
      <c r="L14368" s="11">
        <v>1</v>
      </c>
      <c r="M14368" s="11"/>
      <c r="N14368" s="24"/>
      <c r="P14368" s="32"/>
      <c r="T14368" s="19"/>
      <c r="U14368" s="3"/>
      <c r="X14368" t="str">
        <f t="shared" si="875"/>
        <v/>
      </c>
      <c r="Z14368" t="str">
        <f t="shared" si="876"/>
        <v/>
      </c>
      <c r="AB14368" s="9"/>
      <c r="AC14368" t="s">
        <v>14774</v>
      </c>
      <c r="AD14368">
        <f t="shared" si="877"/>
        <v>0</v>
      </c>
      <c r="AF14368" s="3"/>
      <c r="AH14368" s="9"/>
    </row>
    <row r="14369" spans="1:48" ht="10.95" customHeight="1" outlineLevel="1" x14ac:dyDescent="0.25">
      <c r="A14369" t="s">
        <v>7744</v>
      </c>
      <c r="C14369" s="3" t="s">
        <v>12965</v>
      </c>
      <c r="D14369" s="3">
        <v>4286</v>
      </c>
      <c r="E14369" s="9">
        <v>2019</v>
      </c>
      <c r="F14369" s="7" t="s">
        <v>14773</v>
      </c>
      <c r="G14369" s="7" t="s">
        <v>5401</v>
      </c>
      <c r="H14369" s="8" t="s">
        <v>14774</v>
      </c>
      <c r="I14369" s="8" t="s">
        <v>14771</v>
      </c>
      <c r="J14369" s="19">
        <v>5</v>
      </c>
      <c r="K14369" s="19" t="s">
        <v>7736</v>
      </c>
      <c r="L14369" s="11">
        <v>2.2000000000000002</v>
      </c>
      <c r="M14369" s="11"/>
      <c r="N14369" s="24"/>
      <c r="P14369" s="32"/>
      <c r="T14369" s="19"/>
      <c r="U14369" s="3"/>
      <c r="X14369" t="str">
        <f t="shared" si="875"/>
        <v/>
      </c>
      <c r="Z14369" t="str">
        <f t="shared" si="876"/>
        <v/>
      </c>
      <c r="AB14369" s="9"/>
      <c r="AC14369" t="s">
        <v>14774</v>
      </c>
      <c r="AD14369">
        <f t="shared" si="877"/>
        <v>0</v>
      </c>
      <c r="AF14369" s="3"/>
      <c r="AH14369" s="9"/>
    </row>
    <row r="14370" spans="1:48" ht="10.95" customHeight="1" outlineLevel="1" x14ac:dyDescent="0.25">
      <c r="A14370" t="s">
        <v>7744</v>
      </c>
      <c r="C14370" s="3" t="s">
        <v>12965</v>
      </c>
      <c r="D14370" s="3">
        <v>4416</v>
      </c>
      <c r="E14370" s="9">
        <v>2021</v>
      </c>
      <c r="F14370" s="7" t="s">
        <v>544</v>
      </c>
      <c r="G14370" s="7" t="s">
        <v>5401</v>
      </c>
      <c r="H14370" s="8" t="s">
        <v>14767</v>
      </c>
      <c r="I14370" s="8" t="s">
        <v>14775</v>
      </c>
      <c r="J14370" s="19">
        <v>5</v>
      </c>
      <c r="K14370" s="19" t="s">
        <v>7736</v>
      </c>
      <c r="L14370" s="11">
        <v>2.7</v>
      </c>
      <c r="M14370" s="11"/>
      <c r="N14370" s="24"/>
      <c r="P14370" s="32"/>
      <c r="T14370" s="19"/>
      <c r="U14370" s="3"/>
      <c r="X14370" t="str">
        <f t="shared" si="875"/>
        <v/>
      </c>
      <c r="Z14370" t="str">
        <f t="shared" si="876"/>
        <v/>
      </c>
      <c r="AB14370" s="9"/>
      <c r="AC14370" t="s">
        <v>14767</v>
      </c>
      <c r="AD14370">
        <f t="shared" si="877"/>
        <v>0</v>
      </c>
      <c r="AF14370" s="3"/>
      <c r="AH14370" s="9"/>
    </row>
    <row r="14371" spans="1:48" ht="10.95" customHeight="1" outlineLevel="1" x14ac:dyDescent="0.25">
      <c r="A14371" t="s">
        <v>7744</v>
      </c>
      <c r="C14371" s="3" t="s">
        <v>12965</v>
      </c>
      <c r="D14371" s="3">
        <v>4418</v>
      </c>
      <c r="E14371" s="9">
        <v>2021</v>
      </c>
      <c r="F14371" s="7" t="s">
        <v>14776</v>
      </c>
      <c r="G14371" s="7" t="s">
        <v>5401</v>
      </c>
      <c r="H14371" s="8" t="s">
        <v>14767</v>
      </c>
      <c r="I14371" s="8" t="s">
        <v>14775</v>
      </c>
      <c r="J14371" s="19">
        <v>5</v>
      </c>
      <c r="K14371" s="19" t="s">
        <v>7736</v>
      </c>
      <c r="L14371" s="11">
        <v>2.7</v>
      </c>
      <c r="M14371" s="11"/>
      <c r="N14371" s="24"/>
      <c r="P14371" s="32"/>
      <c r="T14371" s="19"/>
      <c r="U14371" s="3"/>
      <c r="X14371" t="str">
        <f t="shared" si="875"/>
        <v/>
      </c>
      <c r="Z14371" t="str">
        <f t="shared" si="876"/>
        <v/>
      </c>
      <c r="AB14371" s="9"/>
      <c r="AC14371" t="s">
        <v>14767</v>
      </c>
      <c r="AD14371">
        <f t="shared" si="877"/>
        <v>0</v>
      </c>
      <c r="AF14371" s="3"/>
      <c r="AH14371" s="9"/>
    </row>
    <row r="14372" spans="1:48" ht="10.95" customHeight="1" x14ac:dyDescent="0.25">
      <c r="A14372" s="6" t="s">
        <v>14778</v>
      </c>
      <c r="B14372" t="s">
        <v>14787</v>
      </c>
      <c r="C14372" s="3" t="s">
        <v>12965</v>
      </c>
      <c r="E14372" s="9"/>
      <c r="F14372" s="7"/>
      <c r="G14372" s="7"/>
      <c r="H14372" s="8"/>
      <c r="I14372" s="8"/>
      <c r="J14372" s="19"/>
      <c r="K14372" s="19"/>
      <c r="L14372" s="11"/>
      <c r="M14372" s="11">
        <f>SUM(L14373:L14381)</f>
        <v>17.900000000000002</v>
      </c>
      <c r="N14372" s="24">
        <v>1023</v>
      </c>
      <c r="O14372">
        <f>COUNTIF(K14373:K14381,"*")</f>
        <v>9</v>
      </c>
      <c r="P14372" s="32">
        <f>O14372/N14372</f>
        <v>8.7976539589442824E-3</v>
      </c>
      <c r="Q14372">
        <f>COUNTIF(K14373:K14381,"Y")+COUNTIF(K14373:K14381,"S")</f>
        <v>9</v>
      </c>
      <c r="T14372" s="19" t="s">
        <v>7736</v>
      </c>
      <c r="U14372" s="3"/>
      <c r="V14372" t="s">
        <v>18518</v>
      </c>
      <c r="X14372" t="str">
        <f t="shared" si="875"/>
        <v/>
      </c>
      <c r="Z14372" t="str">
        <f t="shared" si="876"/>
        <v/>
      </c>
      <c r="AB14372" s="9"/>
      <c r="AE14372">
        <f>COUNTIF(AD14373:AD14381,"1")</f>
        <v>0</v>
      </c>
      <c r="AF14372" s="3"/>
      <c r="AH14372" s="9"/>
      <c r="AI14372">
        <f>COUNTIF($J14373:$J14381,"1")-COUNTIFS($J14373:$J14381,"1",$K14373:$K14381,"V")</f>
        <v>1</v>
      </c>
      <c r="AJ14372">
        <f>COUNTIFS($J14373:$J14381,"1",$K14373:$K14381,"Y")+COUNTIFS($J14373:$J14381,"1",$K14373:$K14381,"s")</f>
        <v>1</v>
      </c>
      <c r="AK14372">
        <f>COUNTIF($J14373:$J14381,"2")-COUNTIFS($J14373:$J14381,"2",$K14373:$K14381,"V")</f>
        <v>0</v>
      </c>
      <c r="AL14372">
        <f>COUNTIFS($J14373:$J14381,"2",$K14373:$K14381,"Y")+COUNTIFS($J14373:$J14381,"2",$K14373:$K14381,"s")</f>
        <v>0</v>
      </c>
      <c r="AM14372">
        <f>COUNTIF($J14373:$J14381,"3")-COUNTIFS($J14373:$J14381,"3",$K14373:$K14381,"V")</f>
        <v>0</v>
      </c>
      <c r="AN14372">
        <f>COUNTIFS($J14373:$J14381,"3",$K14373:$K14381,"Y")+COUNTIFS($J14373:$J14381,"3",$K14373:$K14381,"s")</f>
        <v>0</v>
      </c>
      <c r="AO14372">
        <f>COUNTIF($J14373:$J14381,"4")-COUNTIFS($J14373:$J14381,"4",$K14373:$K14381,"V")</f>
        <v>0</v>
      </c>
      <c r="AP14372">
        <f>COUNTIFS($J14373:$J14381,"4",$K14373:$K14381,"Y")+COUNTIFS($J14373:$J14381,"4",$K14373:$K14381,"s")</f>
        <v>0</v>
      </c>
      <c r="AQ14372">
        <f>COUNTIF($J14373:$J14381,"5")-COUNTIFS($J14373:$J14381,"5",$K14373:$K14381,"V")</f>
        <v>0</v>
      </c>
      <c r="AR14372">
        <f>COUNTIFS($J14373:$J14381,"5",$K14373:$K14381,"Y")+COUNTIFS($J14373:$J14381,"5",$K14373:$K14381,"s")</f>
        <v>0</v>
      </c>
      <c r="AS14372">
        <f>COUNTIF($J14373:$J14381,"6")-COUNTIFS($J14373:$J14381,"6",$K14373:$K14381,"V")</f>
        <v>0</v>
      </c>
      <c r="AT14372">
        <f>COUNTIFS($J14373:$J14381,"6",$K14373:$K14381,"Y")+COUNTIFS($J14373:$J14381,"6",$K14373:$K14381,"s")</f>
        <v>0</v>
      </c>
      <c r="AU14372">
        <f>COUNTIF($J14373:$J14381,"7")-COUNTIFS($J14373:$J14381,"7",$K14373:$K14381,"V")</f>
        <v>8</v>
      </c>
      <c r="AV14372">
        <f>COUNTIFS($J14373:$J14381,"7",$K14373:$K14381,"Y")+COUNTIFS($J14373:$J14381,"7",$K14373:$K14381,"s")</f>
        <v>8</v>
      </c>
    </row>
    <row r="14373" spans="1:48" ht="10.95" customHeight="1" outlineLevel="1" x14ac:dyDescent="0.25">
      <c r="A14373" t="s">
        <v>14779</v>
      </c>
      <c r="C14373" s="3" t="s">
        <v>12965</v>
      </c>
      <c r="D14373" s="3" t="s">
        <v>14780</v>
      </c>
      <c r="E14373" s="9">
        <v>1994</v>
      </c>
      <c r="F14373" s="7" t="s">
        <v>21878</v>
      </c>
      <c r="G14373" s="7" t="s">
        <v>5401</v>
      </c>
      <c r="H14373" s="8" t="s">
        <v>2355</v>
      </c>
      <c r="I14373" s="8" t="s">
        <v>8506</v>
      </c>
      <c r="J14373" s="19">
        <v>1</v>
      </c>
      <c r="K14373" s="19" t="s">
        <v>7736</v>
      </c>
      <c r="L14373" s="11">
        <v>4.2</v>
      </c>
      <c r="M14373" s="11"/>
      <c r="N14373" s="24"/>
      <c r="P14373" s="32"/>
      <c r="T14373" s="19"/>
      <c r="U14373" s="3"/>
      <c r="X14373" t="str">
        <f t="shared" si="875"/>
        <v/>
      </c>
      <c r="Z14373">
        <f t="shared" si="876"/>
        <v>1</v>
      </c>
      <c r="AB14373" s="9"/>
      <c r="AC14373" t="s">
        <v>2355</v>
      </c>
      <c r="AD14373">
        <f t="shared" ref="AD14373:AD14381" si="878">COUNTIF(H14373,"*Fuji*")</f>
        <v>0</v>
      </c>
      <c r="AF14373" s="3">
        <v>1</v>
      </c>
      <c r="AH14373" s="9"/>
    </row>
    <row r="14374" spans="1:48" ht="10.95" customHeight="1" outlineLevel="1" x14ac:dyDescent="0.25">
      <c r="A14374" t="s">
        <v>14779</v>
      </c>
      <c r="C14374" s="3" t="s">
        <v>12965</v>
      </c>
      <c r="D14374" s="3">
        <v>142</v>
      </c>
      <c r="E14374" s="9">
        <v>1998</v>
      </c>
      <c r="F14374" s="7" t="s">
        <v>14781</v>
      </c>
      <c r="G14374" s="7" t="s">
        <v>5401</v>
      </c>
      <c r="H14374" s="8" t="s">
        <v>9233</v>
      </c>
      <c r="I14374" s="8" t="s">
        <v>14786</v>
      </c>
      <c r="J14374" s="19">
        <v>7</v>
      </c>
      <c r="K14374" s="19" t="s">
        <v>7736</v>
      </c>
      <c r="L14374" s="11">
        <v>1.1499999999999999</v>
      </c>
      <c r="M14374" s="11"/>
      <c r="N14374" s="24"/>
      <c r="P14374" s="32"/>
      <c r="T14374" s="19"/>
      <c r="U14374" s="3"/>
      <c r="X14374" t="str">
        <f t="shared" si="875"/>
        <v/>
      </c>
      <c r="Z14374" t="str">
        <f t="shared" si="876"/>
        <v/>
      </c>
      <c r="AB14374" s="9"/>
      <c r="AC14374" t="s">
        <v>9233</v>
      </c>
      <c r="AD14374">
        <f t="shared" si="878"/>
        <v>0</v>
      </c>
      <c r="AF14374" s="3"/>
      <c r="AH14374" s="9"/>
    </row>
    <row r="14375" spans="1:48" ht="10.95" customHeight="1" outlineLevel="1" x14ac:dyDescent="0.25">
      <c r="A14375" t="s">
        <v>14779</v>
      </c>
      <c r="C14375" s="3" t="s">
        <v>12965</v>
      </c>
      <c r="D14375" s="3">
        <v>143</v>
      </c>
      <c r="E14375" s="9">
        <v>1998</v>
      </c>
      <c r="F14375" s="7" t="s">
        <v>14781</v>
      </c>
      <c r="G14375" s="7" t="s">
        <v>5401</v>
      </c>
      <c r="H14375" s="8" t="s">
        <v>9233</v>
      </c>
      <c r="I14375" s="8" t="s">
        <v>14786</v>
      </c>
      <c r="J14375" s="19">
        <v>7</v>
      </c>
      <c r="K14375" s="19" t="s">
        <v>7736</v>
      </c>
      <c r="L14375" s="11">
        <v>1.1499999999999999</v>
      </c>
      <c r="M14375" s="11"/>
      <c r="N14375" s="24"/>
      <c r="P14375" s="32"/>
      <c r="T14375" s="19"/>
      <c r="U14375" s="3"/>
      <c r="X14375" t="str">
        <f t="shared" si="875"/>
        <v/>
      </c>
      <c r="Z14375" t="str">
        <f t="shared" si="876"/>
        <v/>
      </c>
      <c r="AB14375" s="9"/>
      <c r="AC14375" t="s">
        <v>9233</v>
      </c>
      <c r="AD14375">
        <f t="shared" si="878"/>
        <v>0</v>
      </c>
      <c r="AF14375" s="3"/>
      <c r="AH14375" s="9"/>
    </row>
    <row r="14376" spans="1:48" ht="10.95" customHeight="1" outlineLevel="1" x14ac:dyDescent="0.25">
      <c r="A14376" t="s">
        <v>14779</v>
      </c>
      <c r="C14376" s="3" t="s">
        <v>12965</v>
      </c>
      <c r="D14376" s="3">
        <v>144</v>
      </c>
      <c r="E14376" s="9">
        <v>1998</v>
      </c>
      <c r="F14376" s="7" t="s">
        <v>14782</v>
      </c>
      <c r="G14376" s="7" t="s">
        <v>5401</v>
      </c>
      <c r="H14376" s="8" t="s">
        <v>9233</v>
      </c>
      <c r="I14376" s="8" t="s">
        <v>14786</v>
      </c>
      <c r="J14376" s="19">
        <v>7</v>
      </c>
      <c r="K14376" s="19" t="s">
        <v>7736</v>
      </c>
      <c r="L14376" s="11">
        <v>1.1499999999999999</v>
      </c>
      <c r="M14376" s="11"/>
      <c r="N14376" s="24"/>
      <c r="P14376" s="32"/>
      <c r="T14376" s="19"/>
      <c r="U14376" s="3"/>
      <c r="X14376" t="str">
        <f t="shared" si="875"/>
        <v/>
      </c>
      <c r="Z14376" t="str">
        <f t="shared" si="876"/>
        <v/>
      </c>
      <c r="AB14376" s="9"/>
      <c r="AC14376" t="s">
        <v>9233</v>
      </c>
      <c r="AD14376">
        <f t="shared" si="878"/>
        <v>0</v>
      </c>
      <c r="AF14376" s="3"/>
      <c r="AH14376" s="9"/>
    </row>
    <row r="14377" spans="1:48" ht="10.95" customHeight="1" outlineLevel="1" x14ac:dyDescent="0.25">
      <c r="A14377" t="s">
        <v>14779</v>
      </c>
      <c r="C14377" s="3" t="s">
        <v>12965</v>
      </c>
      <c r="D14377" s="3">
        <v>145</v>
      </c>
      <c r="E14377" s="9">
        <v>1998</v>
      </c>
      <c r="F14377" s="7" t="s">
        <v>14782</v>
      </c>
      <c r="G14377" s="7" t="s">
        <v>5401</v>
      </c>
      <c r="H14377" s="8" t="s">
        <v>9233</v>
      </c>
      <c r="I14377" s="8" t="s">
        <v>14786</v>
      </c>
      <c r="J14377" s="19">
        <v>7</v>
      </c>
      <c r="K14377" s="19" t="s">
        <v>7736</v>
      </c>
      <c r="L14377" s="11">
        <v>1.1499999999999999</v>
      </c>
      <c r="M14377" s="11"/>
      <c r="N14377" s="24"/>
      <c r="P14377" s="32"/>
      <c r="T14377" s="19"/>
      <c r="U14377" s="3"/>
      <c r="X14377" t="str">
        <f t="shared" si="875"/>
        <v/>
      </c>
      <c r="Z14377" t="str">
        <f t="shared" si="876"/>
        <v/>
      </c>
      <c r="AB14377" s="9"/>
      <c r="AC14377" t="s">
        <v>9233</v>
      </c>
      <c r="AD14377">
        <f t="shared" si="878"/>
        <v>0</v>
      </c>
      <c r="AF14377" s="3"/>
      <c r="AH14377" s="9"/>
    </row>
    <row r="14378" spans="1:48" ht="10.95" customHeight="1" outlineLevel="1" x14ac:dyDescent="0.25">
      <c r="A14378" t="s">
        <v>14779</v>
      </c>
      <c r="C14378" s="3" t="s">
        <v>12965</v>
      </c>
      <c r="D14378" s="3">
        <v>146</v>
      </c>
      <c r="E14378" s="9">
        <v>1998</v>
      </c>
      <c r="F14378" s="7" t="s">
        <v>14783</v>
      </c>
      <c r="G14378" s="7" t="s">
        <v>5401</v>
      </c>
      <c r="H14378" s="8" t="s">
        <v>9233</v>
      </c>
      <c r="I14378" s="8" t="s">
        <v>14786</v>
      </c>
      <c r="J14378" s="19">
        <v>7</v>
      </c>
      <c r="K14378" s="19" t="s">
        <v>7736</v>
      </c>
      <c r="L14378" s="11">
        <v>1.1499999999999999</v>
      </c>
      <c r="M14378" s="11"/>
      <c r="N14378" s="24"/>
      <c r="P14378" s="32"/>
      <c r="T14378" s="19"/>
      <c r="U14378" s="3"/>
      <c r="X14378" t="str">
        <f t="shared" si="875"/>
        <v/>
      </c>
      <c r="Z14378" t="str">
        <f t="shared" si="876"/>
        <v/>
      </c>
      <c r="AB14378" s="9"/>
      <c r="AC14378" t="s">
        <v>9233</v>
      </c>
      <c r="AD14378">
        <f t="shared" si="878"/>
        <v>0</v>
      </c>
      <c r="AF14378" s="3"/>
      <c r="AH14378" s="9"/>
    </row>
    <row r="14379" spans="1:48" ht="10.95" customHeight="1" outlineLevel="1" x14ac:dyDescent="0.25">
      <c r="A14379" t="s">
        <v>14779</v>
      </c>
      <c r="C14379" s="3" t="s">
        <v>12965</v>
      </c>
      <c r="D14379" s="3">
        <v>147</v>
      </c>
      <c r="E14379" s="9">
        <v>1998</v>
      </c>
      <c r="F14379" s="7" t="s">
        <v>14783</v>
      </c>
      <c r="G14379" s="7" t="s">
        <v>5401</v>
      </c>
      <c r="H14379" s="8" t="s">
        <v>9233</v>
      </c>
      <c r="I14379" s="8" t="s">
        <v>14786</v>
      </c>
      <c r="J14379" s="19">
        <v>7</v>
      </c>
      <c r="K14379" s="19" t="s">
        <v>7736</v>
      </c>
      <c r="L14379" s="11">
        <v>1.1499999999999999</v>
      </c>
      <c r="M14379" s="11"/>
      <c r="N14379" s="24"/>
      <c r="P14379" s="32"/>
      <c r="T14379" s="19"/>
      <c r="U14379" s="3"/>
      <c r="X14379" t="str">
        <f t="shared" si="875"/>
        <v/>
      </c>
      <c r="Z14379" t="str">
        <f t="shared" si="876"/>
        <v/>
      </c>
      <c r="AB14379" s="9"/>
      <c r="AC14379" t="s">
        <v>9233</v>
      </c>
      <c r="AD14379">
        <f t="shared" si="878"/>
        <v>0</v>
      </c>
      <c r="AF14379" s="3"/>
      <c r="AH14379" s="9"/>
    </row>
    <row r="14380" spans="1:48" ht="10.95" customHeight="1" outlineLevel="1" x14ac:dyDescent="0.25">
      <c r="A14380" t="s">
        <v>14779</v>
      </c>
      <c r="C14380" s="3" t="s">
        <v>12965</v>
      </c>
      <c r="D14380" s="3">
        <v>148</v>
      </c>
      <c r="E14380" s="9">
        <v>1998</v>
      </c>
      <c r="F14380" s="7" t="s">
        <v>14784</v>
      </c>
      <c r="G14380" s="7" t="s">
        <v>5401</v>
      </c>
      <c r="H14380" s="8" t="s">
        <v>9233</v>
      </c>
      <c r="I14380" s="8" t="s">
        <v>14786</v>
      </c>
      <c r="J14380" s="19">
        <v>7</v>
      </c>
      <c r="K14380" s="19" t="s">
        <v>20093</v>
      </c>
      <c r="L14380" s="11"/>
      <c r="M14380" s="11"/>
      <c r="N14380" s="24"/>
      <c r="P14380" s="32"/>
      <c r="T14380" s="19"/>
      <c r="U14380" s="3"/>
      <c r="X14380" t="str">
        <f t="shared" si="875"/>
        <v/>
      </c>
      <c r="Z14380" t="str">
        <f t="shared" si="876"/>
        <v/>
      </c>
      <c r="AB14380" s="9"/>
      <c r="AC14380" t="s">
        <v>9233</v>
      </c>
      <c r="AD14380">
        <f t="shared" si="878"/>
        <v>0</v>
      </c>
      <c r="AF14380" s="3"/>
      <c r="AH14380" s="9"/>
    </row>
    <row r="14381" spans="1:48" ht="10.95" customHeight="1" outlineLevel="1" x14ac:dyDescent="0.25">
      <c r="A14381" t="s">
        <v>14779</v>
      </c>
      <c r="C14381" s="3" t="s">
        <v>12965</v>
      </c>
      <c r="D14381" s="3" t="s">
        <v>40</v>
      </c>
      <c r="E14381" s="9">
        <v>1998</v>
      </c>
      <c r="F14381" s="7" t="s">
        <v>14785</v>
      </c>
      <c r="G14381" s="7" t="s">
        <v>5401</v>
      </c>
      <c r="H14381" s="8" t="s">
        <v>9233</v>
      </c>
      <c r="I14381" s="8" t="s">
        <v>14786</v>
      </c>
      <c r="J14381" s="19">
        <v>7</v>
      </c>
      <c r="K14381" s="19" t="s">
        <v>7736</v>
      </c>
      <c r="L14381" s="11">
        <v>6.8</v>
      </c>
      <c r="M14381" s="11"/>
      <c r="N14381" s="24"/>
      <c r="P14381" s="32"/>
      <c r="T14381" s="19"/>
      <c r="U14381" s="3"/>
      <c r="X14381" t="str">
        <f t="shared" si="875"/>
        <v/>
      </c>
      <c r="Z14381">
        <f t="shared" si="876"/>
        <v>1</v>
      </c>
      <c r="AB14381" s="9"/>
      <c r="AC14381" t="s">
        <v>9233</v>
      </c>
      <c r="AD14381">
        <f t="shared" si="878"/>
        <v>0</v>
      </c>
      <c r="AF14381" s="3"/>
      <c r="AH14381" s="9"/>
    </row>
    <row r="14382" spans="1:48" ht="10.95" customHeight="1" x14ac:dyDescent="0.25">
      <c r="A14382" s="6" t="s">
        <v>11981</v>
      </c>
      <c r="B14382" t="s">
        <v>12058</v>
      </c>
      <c r="C14382" s="3" t="s">
        <v>11994</v>
      </c>
      <c r="E14382" s="9"/>
      <c r="F14382" s="7"/>
      <c r="G14382" s="7"/>
      <c r="H14382" s="8"/>
      <c r="I14382" s="8"/>
      <c r="J14382" s="19"/>
      <c r="K14382" s="19"/>
      <c r="L14382" s="11"/>
      <c r="M14382" s="11">
        <f>SUM(L14383:L14385)</f>
        <v>5.3000000000000007</v>
      </c>
      <c r="N14382" s="24">
        <v>85</v>
      </c>
      <c r="O14382">
        <f>COUNTIF(K14383:K14385,"*")</f>
        <v>3</v>
      </c>
      <c r="P14382" s="32">
        <f>O14382/N14382</f>
        <v>3.5294117647058823E-2</v>
      </c>
      <c r="Q14382">
        <f>COUNTIF(K14383:K14385,"Y")+COUNTIF(K14383:K14385,"S")</f>
        <v>3</v>
      </c>
      <c r="T14382" s="20" t="s">
        <v>7738</v>
      </c>
      <c r="U14382" s="3"/>
      <c r="V14382" t="s">
        <v>18519</v>
      </c>
      <c r="X14382" t="str">
        <f t="shared" si="875"/>
        <v/>
      </c>
      <c r="Z14382" t="str">
        <f t="shared" si="876"/>
        <v/>
      </c>
      <c r="AB14382" s="9"/>
      <c r="AE14382">
        <f>COUNTIF(AD14383:AD14385,"1")</f>
        <v>0</v>
      </c>
      <c r="AF14382" s="3"/>
      <c r="AH14382" s="9"/>
      <c r="AI14382">
        <f>COUNTIF($J14383:$J14385,"1")-COUNTIFS($J14383:$J14385,"1",$K14383:$K14385,"V")</f>
        <v>0</v>
      </c>
      <c r="AJ14382">
        <f>COUNTIFS($J14383:$J14385,"1",$K14383:$K14385,"Y")+COUNTIFS($J14383:$J14385,"1",$K14383:$K14385,"s")</f>
        <v>0</v>
      </c>
      <c r="AK14382">
        <f>COUNTIF($J14383:$J14385,"2")-COUNTIFS($J14383:$J14385,"2",$K14383:$K14385,"V")</f>
        <v>0</v>
      </c>
      <c r="AL14382">
        <f>COUNTIFS($J14383:$J14385,"2",$K14383:$K14385,"Y")+COUNTIFS($J14383:$J14385,"2",$K14383:$K14385,"s")</f>
        <v>0</v>
      </c>
      <c r="AM14382">
        <f>COUNTIF($J14383:$J14385,"3")-COUNTIFS($J14383:$J14385,"3",$K14383:$K14385,"V")</f>
        <v>2</v>
      </c>
      <c r="AN14382">
        <f>COUNTIFS($J14383:$J14385,"3",$K14383:$K14385,"Y")+COUNTIFS($J14383:$J14385,"3",$K14383:$K14385,"s")</f>
        <v>2</v>
      </c>
      <c r="AO14382">
        <f>COUNTIF($J14383:$J14385,"4")-COUNTIFS($J14383:$J14385,"4",$K14383:$K14385,"V")</f>
        <v>1</v>
      </c>
      <c r="AP14382">
        <f>COUNTIFS($J14383:$J14385,"4",$K14383:$K14385,"Y")+COUNTIFS($J14383:$J14385,"4",$K14383:$K14385,"s")</f>
        <v>1</v>
      </c>
      <c r="AQ14382">
        <f>COUNTIF($J14383:$J14385,"5")-COUNTIFS($J14383:$J14385,"5",$K14383:$K14385,"V")</f>
        <v>0</v>
      </c>
      <c r="AR14382">
        <f>COUNTIFS($J14383:$J14385,"5",$K14383:$K14385,"Y")+COUNTIFS($J14383:$J14385,"5",$K14383:$K14385,"s")</f>
        <v>0</v>
      </c>
      <c r="AS14382">
        <f>COUNTIF($J14383:$J14385,"6")-COUNTIFS($J14383:$J14385,"6",$K14383:$K14385,"V")</f>
        <v>0</v>
      </c>
      <c r="AT14382">
        <f>COUNTIFS($J14383:$J14385,"6",$K14383:$K14385,"Y")+COUNTIFS($J14383:$J14385,"6",$K14383:$K14385,"s")</f>
        <v>0</v>
      </c>
      <c r="AU14382">
        <f>COUNTIF($J14383:$J14385,"7")-COUNTIFS($J14383:$J14385,"7",$K14383:$K14385,"V")</f>
        <v>0</v>
      </c>
      <c r="AV14382">
        <f>COUNTIFS($J14383:$J14385,"7",$K14383:$K14385,"Y")+COUNTIFS($J14383:$J14385,"7",$K14383:$K14385,"s")</f>
        <v>0</v>
      </c>
    </row>
    <row r="14383" spans="1:48" ht="10.95" customHeight="1" outlineLevel="1" x14ac:dyDescent="0.25">
      <c r="A14383" t="s">
        <v>3423</v>
      </c>
      <c r="C14383" s="3" t="s">
        <v>11994</v>
      </c>
      <c r="D14383" s="3">
        <v>73</v>
      </c>
      <c r="E14383" s="9">
        <v>1961</v>
      </c>
      <c r="F14383" s="10" t="s">
        <v>21788</v>
      </c>
      <c r="G14383" s="7" t="s">
        <v>5401</v>
      </c>
      <c r="H14383" s="8" t="s">
        <v>6219</v>
      </c>
      <c r="I14383" s="8" t="s">
        <v>8406</v>
      </c>
      <c r="J14383" s="19">
        <v>3</v>
      </c>
      <c r="K14383" s="19" t="s">
        <v>7736</v>
      </c>
      <c r="L14383" s="11">
        <v>0.4</v>
      </c>
      <c r="M14383" s="11"/>
      <c r="N14383" s="24"/>
      <c r="P14383" s="32"/>
      <c r="T14383" s="19"/>
      <c r="U14383" s="3">
        <v>52</v>
      </c>
      <c r="X14383" t="str">
        <f t="shared" si="875"/>
        <v/>
      </c>
      <c r="Z14383" t="str">
        <f t="shared" si="876"/>
        <v/>
      </c>
      <c r="AB14383" s="9"/>
      <c r="AC14383" t="s">
        <v>6219</v>
      </c>
      <c r="AD14383">
        <f>COUNTIF(H14383,"*Fuji*")</f>
        <v>0</v>
      </c>
      <c r="AF14383" s="3"/>
      <c r="AG14383" t="s">
        <v>6220</v>
      </c>
      <c r="AH14383" s="9" t="s">
        <v>4613</v>
      </c>
    </row>
    <row r="14384" spans="1:48" ht="10.95" customHeight="1" outlineLevel="1" x14ac:dyDescent="0.25">
      <c r="A14384" t="s">
        <v>3423</v>
      </c>
      <c r="C14384" s="3" t="s">
        <v>11994</v>
      </c>
      <c r="D14384" s="3">
        <v>77</v>
      </c>
      <c r="E14384" s="9">
        <v>1961</v>
      </c>
      <c r="F14384" s="7" t="s">
        <v>5404</v>
      </c>
      <c r="G14384" s="7" t="s">
        <v>5401</v>
      </c>
      <c r="H14384" s="8" t="s">
        <v>6219</v>
      </c>
      <c r="I14384" s="8" t="s">
        <v>8406</v>
      </c>
      <c r="J14384" s="19">
        <v>3</v>
      </c>
      <c r="K14384" s="19" t="s">
        <v>7736</v>
      </c>
      <c r="L14384" s="11">
        <v>4.5</v>
      </c>
      <c r="M14384" s="11"/>
      <c r="N14384" s="24"/>
      <c r="P14384" s="32"/>
      <c r="S14384">
        <v>1</v>
      </c>
      <c r="T14384" s="19"/>
      <c r="U14384" s="3">
        <v>56</v>
      </c>
      <c r="X14384" t="str">
        <f t="shared" si="875"/>
        <v/>
      </c>
      <c r="Z14384" t="str">
        <f t="shared" si="876"/>
        <v/>
      </c>
      <c r="AB14384" s="9"/>
      <c r="AC14384" t="s">
        <v>6219</v>
      </c>
      <c r="AD14384">
        <f>COUNTIF(H14384,"*Fuji*")</f>
        <v>0</v>
      </c>
      <c r="AF14384" s="3"/>
      <c r="AG14384" t="s">
        <v>6220</v>
      </c>
      <c r="AH14384" s="9" t="s">
        <v>4925</v>
      </c>
    </row>
    <row r="14385" spans="1:48" ht="10.95" customHeight="1" outlineLevel="1" x14ac:dyDescent="0.25">
      <c r="A14385" t="s">
        <v>3423</v>
      </c>
      <c r="C14385" s="3" t="s">
        <v>11994</v>
      </c>
      <c r="D14385" s="3">
        <v>79</v>
      </c>
      <c r="E14385" s="9">
        <v>1962</v>
      </c>
      <c r="F14385" s="7" t="s">
        <v>3424</v>
      </c>
      <c r="G14385" s="7" t="s">
        <v>5401</v>
      </c>
      <c r="H14385" s="8" t="s">
        <v>6219</v>
      </c>
      <c r="I14385" s="8" t="s">
        <v>11980</v>
      </c>
      <c r="J14385" s="19">
        <v>4</v>
      </c>
      <c r="K14385" s="19" t="s">
        <v>7736</v>
      </c>
      <c r="L14385" s="11">
        <v>0.4</v>
      </c>
      <c r="M14385" s="11"/>
      <c r="N14385" s="24"/>
      <c r="P14385" s="32"/>
      <c r="T14385" s="19"/>
      <c r="U14385" s="3">
        <v>58</v>
      </c>
      <c r="X14385" t="str">
        <f t="shared" si="875"/>
        <v/>
      </c>
      <c r="Z14385" t="str">
        <f t="shared" si="876"/>
        <v/>
      </c>
      <c r="AB14385" s="9"/>
      <c r="AC14385" t="s">
        <v>6219</v>
      </c>
      <c r="AD14385">
        <f>COUNTIF(H14385,"*Fuji*")</f>
        <v>0</v>
      </c>
      <c r="AF14385" s="3"/>
      <c r="AG14385" t="s">
        <v>6220</v>
      </c>
      <c r="AH14385" s="9" t="s">
        <v>4613</v>
      </c>
    </row>
    <row r="14386" spans="1:48" ht="10.95" customHeight="1" x14ac:dyDescent="0.25">
      <c r="A14386" t="s">
        <v>12192</v>
      </c>
      <c r="B14386" t="s">
        <v>12058</v>
      </c>
      <c r="C14386" s="3" t="s">
        <v>11994</v>
      </c>
      <c r="E14386" s="9"/>
      <c r="F14386" s="7"/>
      <c r="G14386" s="7"/>
      <c r="H14386" s="8"/>
      <c r="I14386" s="8"/>
      <c r="J14386" s="19"/>
      <c r="K14386" s="19"/>
      <c r="L14386" s="11"/>
      <c r="M14386" s="11">
        <f>SUM(L14387:L14518)</f>
        <v>293.05000000000007</v>
      </c>
      <c r="N14386" s="24">
        <v>5490</v>
      </c>
      <c r="O14386">
        <f>COUNTIF(K14387:K14518,"*")</f>
        <v>132</v>
      </c>
      <c r="P14386" s="32">
        <f>O14386/N14386</f>
        <v>2.4043715846994537E-2</v>
      </c>
      <c r="Q14386">
        <f>COUNTIF(K14387:K14518,"Y")+COUNTIF(K14387:K14518,"S")</f>
        <v>88</v>
      </c>
      <c r="T14386" s="19" t="s">
        <v>7736</v>
      </c>
      <c r="U14386" s="3"/>
      <c r="V14386" t="s">
        <v>18520</v>
      </c>
      <c r="X14386" t="str">
        <f t="shared" si="875"/>
        <v/>
      </c>
      <c r="Z14386" t="str">
        <f t="shared" si="876"/>
        <v/>
      </c>
      <c r="AB14386" s="9"/>
      <c r="AE14386">
        <f>COUNTIF(AD14387:AD14518,"1")</f>
        <v>7</v>
      </c>
      <c r="AF14386" s="3"/>
      <c r="AH14386" s="9"/>
      <c r="AI14386">
        <f>COUNTIF($J14387:$J14518,"1")-COUNTIFS($J14387:$J14518,"1",$K14387:$K14518,"V")</f>
        <v>43</v>
      </c>
      <c r="AJ14386">
        <f>COUNTIFS($J14387:$J14518,"1",$K14387:$K14518,"Y")+COUNTIFS($J14387:$J14518,"1",$K14387:$K14518,"s")</f>
        <v>33</v>
      </c>
      <c r="AK14386">
        <f>COUNTIF($J14387:$J14518,"2")-COUNTIFS($J14387:$J14518,"2",$K14387:$K14518,"V")</f>
        <v>7</v>
      </c>
      <c r="AL14386">
        <f>COUNTIFS($J14387:$J14518,"2",$K14387:$K14518,"Y")+COUNTIFS($J14387:$J14518,"2",$K14387:$K14518,"s")</f>
        <v>6</v>
      </c>
      <c r="AM14386">
        <f>COUNTIF($J14387:$J14518,"3")-COUNTIFS($J14387:$J14518,"3",$K14387:$K14518,"V")</f>
        <v>58</v>
      </c>
      <c r="AN14386">
        <f>COUNTIFS($J14387:$J14518,"3",$K14387:$K14518,"Y")+COUNTIFS($J14387:$J14518,"3",$K14387:$K14518,"s")</f>
        <v>33</v>
      </c>
      <c r="AO14386">
        <f>COUNTIF($J14387:$J14518,"4")-COUNTIFS($J14387:$J14518,"4",$K14387:$K14518,"V")</f>
        <v>7</v>
      </c>
      <c r="AP14386">
        <f>COUNTIFS($J14387:$J14518,"4",$K14387:$K14518,"Y")+COUNTIFS($J14387:$J14518,"4",$K14387:$K14518,"s")</f>
        <v>5</v>
      </c>
      <c r="AQ14386">
        <f>COUNTIF($J14387:$J14518,"5")-COUNTIFS($J14387:$J14518,"5",$K14387:$K14518,"V")</f>
        <v>8</v>
      </c>
      <c r="AR14386">
        <f>COUNTIFS($J14387:$J14518,"5",$K14387:$K14518,"Y")+COUNTIFS($J14387:$J14518,"5",$K14387:$K14518,"s")</f>
        <v>4</v>
      </c>
      <c r="AS14386">
        <f>COUNTIF($J14387:$J14518,"6")-COUNTIFS($J14387:$J14518,"6",$K14387:$K14518,"V")</f>
        <v>0</v>
      </c>
      <c r="AT14386">
        <f>COUNTIFS($J14387:$J14518,"6",$K14387:$K14518,"Y")+COUNTIFS($J14387:$J14518,"6",$K14387:$K14518,"s")</f>
        <v>0</v>
      </c>
      <c r="AU14386">
        <f>COUNTIF($J14387:$J14518,"7")-COUNTIFS($J14387:$J14518,"7",$K14387:$K14518,"V")</f>
        <v>9</v>
      </c>
      <c r="AV14386">
        <f>COUNTIFS($J14387:$J14518,"7",$K14387:$K14518,"Y")+COUNTIFS($J14387:$J14518,"7",$K14387:$K14518,"s")</f>
        <v>7</v>
      </c>
    </row>
    <row r="14387" spans="1:48" ht="10.95" customHeight="1" outlineLevel="1" x14ac:dyDescent="0.25">
      <c r="A14387" t="s">
        <v>1958</v>
      </c>
      <c r="C14387" s="3" t="s">
        <v>11994</v>
      </c>
      <c r="D14387" s="3">
        <v>12</v>
      </c>
      <c r="E14387" s="9">
        <v>1965</v>
      </c>
      <c r="F14387" s="7" t="s">
        <v>1959</v>
      </c>
      <c r="G14387" s="7" t="s">
        <v>1960</v>
      </c>
      <c r="H14387" s="8" t="s">
        <v>6219</v>
      </c>
      <c r="I14387" s="8" t="s">
        <v>6998</v>
      </c>
      <c r="J14387" s="19">
        <v>3</v>
      </c>
      <c r="K14387" s="19" t="s">
        <v>7736</v>
      </c>
      <c r="L14387" s="11">
        <v>0.5</v>
      </c>
      <c r="M14387" s="11"/>
      <c r="N14387" s="24"/>
      <c r="P14387" s="32"/>
      <c r="T14387" s="19"/>
      <c r="U14387" s="3">
        <v>12</v>
      </c>
      <c r="X14387" t="str">
        <f t="shared" si="875"/>
        <v/>
      </c>
      <c r="Z14387" t="str">
        <f t="shared" si="876"/>
        <v/>
      </c>
      <c r="AB14387" s="9"/>
      <c r="AC14387" t="s">
        <v>6219</v>
      </c>
      <c r="AD14387">
        <f t="shared" ref="AD14387:AD14418" si="879">COUNTIF(H14387,"*Fuji*")</f>
        <v>0</v>
      </c>
      <c r="AF14387" s="3"/>
      <c r="AG14387" t="s">
        <v>6220</v>
      </c>
      <c r="AH14387" s="9" t="s">
        <v>4613</v>
      </c>
    </row>
    <row r="14388" spans="1:48" ht="10.95" customHeight="1" outlineLevel="1" x14ac:dyDescent="0.25">
      <c r="A14388" t="s">
        <v>1958</v>
      </c>
      <c r="C14388" s="3" t="s">
        <v>11994</v>
      </c>
      <c r="D14388" s="3">
        <v>14</v>
      </c>
      <c r="E14388" s="9">
        <v>1965</v>
      </c>
      <c r="F14388" s="10" t="s">
        <v>21789</v>
      </c>
      <c r="G14388" s="7" t="s">
        <v>5401</v>
      </c>
      <c r="H14388" s="8" t="s">
        <v>3826</v>
      </c>
      <c r="I14388" s="8" t="s">
        <v>6998</v>
      </c>
      <c r="J14388" s="19">
        <v>4</v>
      </c>
      <c r="K14388" s="19" t="s">
        <v>7736</v>
      </c>
      <c r="L14388" s="11">
        <v>0.5</v>
      </c>
      <c r="M14388" s="11"/>
      <c r="N14388" s="24"/>
      <c r="P14388" s="32"/>
      <c r="T14388" s="19"/>
      <c r="U14388" s="3"/>
      <c r="X14388" t="str">
        <f t="shared" si="875"/>
        <v/>
      </c>
      <c r="Z14388" t="str">
        <f t="shared" si="876"/>
        <v/>
      </c>
      <c r="AB14388" s="9"/>
      <c r="AC14388" t="s">
        <v>3826</v>
      </c>
      <c r="AD14388">
        <f t="shared" si="879"/>
        <v>0</v>
      </c>
      <c r="AF14388" s="3"/>
      <c r="AH14388" s="9"/>
    </row>
    <row r="14389" spans="1:48" ht="10.95" customHeight="1" outlineLevel="1" x14ac:dyDescent="0.25">
      <c r="A14389" t="s">
        <v>1958</v>
      </c>
      <c r="C14389" s="3" t="s">
        <v>11994</v>
      </c>
      <c r="D14389" s="3">
        <v>16</v>
      </c>
      <c r="E14389" s="9">
        <v>1965</v>
      </c>
      <c r="F14389" s="7" t="s">
        <v>4614</v>
      </c>
      <c r="G14389" s="7" t="s">
        <v>5401</v>
      </c>
      <c r="H14389" s="8" t="s">
        <v>6219</v>
      </c>
      <c r="I14389" s="8" t="s">
        <v>6998</v>
      </c>
      <c r="J14389" s="19">
        <v>3</v>
      </c>
      <c r="K14389" s="19" t="s">
        <v>7736</v>
      </c>
      <c r="L14389" s="11">
        <v>0.5</v>
      </c>
      <c r="M14389" s="11"/>
      <c r="N14389" s="24"/>
      <c r="P14389" s="32"/>
      <c r="T14389" s="19"/>
      <c r="U14389" s="3">
        <v>16</v>
      </c>
      <c r="X14389" t="str">
        <f t="shared" si="875"/>
        <v/>
      </c>
      <c r="Z14389" t="str">
        <f t="shared" si="876"/>
        <v/>
      </c>
      <c r="AB14389" s="9"/>
      <c r="AC14389" t="s">
        <v>6219</v>
      </c>
      <c r="AD14389">
        <f t="shared" si="879"/>
        <v>0</v>
      </c>
      <c r="AF14389" s="3"/>
      <c r="AG14389" t="s">
        <v>6220</v>
      </c>
      <c r="AH14389" s="9" t="s">
        <v>4613</v>
      </c>
    </row>
    <row r="14390" spans="1:48" ht="10.95" customHeight="1" outlineLevel="1" x14ac:dyDescent="0.25">
      <c r="A14390" t="s">
        <v>1958</v>
      </c>
      <c r="C14390" s="3" t="s">
        <v>11994</v>
      </c>
      <c r="D14390" s="3">
        <v>18</v>
      </c>
      <c r="E14390" s="9">
        <v>1965</v>
      </c>
      <c r="F14390" s="7" t="s">
        <v>5404</v>
      </c>
      <c r="G14390" s="7" t="s">
        <v>5401</v>
      </c>
      <c r="H14390" s="8" t="s">
        <v>1603</v>
      </c>
      <c r="I14390" s="8" t="s">
        <v>6998</v>
      </c>
      <c r="J14390" s="19">
        <v>3</v>
      </c>
      <c r="K14390" s="19" t="s">
        <v>7738</v>
      </c>
      <c r="L14390" s="11"/>
      <c r="M14390" s="11"/>
      <c r="N14390" s="24"/>
      <c r="P14390" s="32"/>
      <c r="T14390" s="19"/>
      <c r="U14390" s="3">
        <v>18</v>
      </c>
      <c r="X14390" t="str">
        <f t="shared" si="875"/>
        <v/>
      </c>
      <c r="Z14390" t="str">
        <f t="shared" si="876"/>
        <v/>
      </c>
      <c r="AB14390" s="9"/>
      <c r="AC14390" t="s">
        <v>1603</v>
      </c>
      <c r="AD14390">
        <f t="shared" si="879"/>
        <v>0</v>
      </c>
      <c r="AF14390" s="3"/>
      <c r="AG14390" t="s">
        <v>6220</v>
      </c>
      <c r="AH14390" s="9" t="s">
        <v>4623</v>
      </c>
    </row>
    <row r="14391" spans="1:48" ht="10.95" customHeight="1" outlineLevel="1" x14ac:dyDescent="0.25">
      <c r="A14391" t="s">
        <v>1958</v>
      </c>
      <c r="C14391" s="3" t="s">
        <v>11994</v>
      </c>
      <c r="D14391" s="3">
        <v>72</v>
      </c>
      <c r="E14391" s="9">
        <v>1977</v>
      </c>
      <c r="F14391" s="7" t="s">
        <v>2661</v>
      </c>
      <c r="G14391" s="7" t="s">
        <v>5401</v>
      </c>
      <c r="H14391" s="8" t="s">
        <v>6219</v>
      </c>
      <c r="I14391" s="8" t="s">
        <v>11982</v>
      </c>
      <c r="J14391" s="19">
        <v>5</v>
      </c>
      <c r="K14391" s="19" t="s">
        <v>7736</v>
      </c>
      <c r="L14391" s="11">
        <v>2</v>
      </c>
      <c r="M14391" s="11"/>
      <c r="N14391" s="24"/>
      <c r="P14391" s="32"/>
      <c r="T14391" s="19"/>
      <c r="U14391" s="3">
        <v>72</v>
      </c>
      <c r="X14391" t="str">
        <f t="shared" si="875"/>
        <v/>
      </c>
      <c r="Z14391" t="str">
        <f t="shared" si="876"/>
        <v/>
      </c>
      <c r="AB14391" s="9"/>
      <c r="AC14391" t="s">
        <v>6219</v>
      </c>
      <c r="AD14391">
        <f t="shared" si="879"/>
        <v>0</v>
      </c>
      <c r="AF14391" s="3"/>
      <c r="AG14391" t="s">
        <v>6220</v>
      </c>
      <c r="AH14391" s="9" t="s">
        <v>4613</v>
      </c>
    </row>
    <row r="14392" spans="1:48" ht="10.95" customHeight="1" outlineLevel="1" x14ac:dyDescent="0.25">
      <c r="A14392" t="s">
        <v>1958</v>
      </c>
      <c r="C14392" s="3" t="s">
        <v>11994</v>
      </c>
      <c r="D14392" s="3" t="s">
        <v>11984</v>
      </c>
      <c r="E14392" s="9">
        <v>1977</v>
      </c>
      <c r="F14392" s="7" t="s">
        <v>10270</v>
      </c>
      <c r="G14392" s="7" t="s">
        <v>5401</v>
      </c>
      <c r="H14392" s="8" t="s">
        <v>6219</v>
      </c>
      <c r="I14392" s="8" t="s">
        <v>11982</v>
      </c>
      <c r="J14392" s="19">
        <v>5</v>
      </c>
      <c r="K14392" s="19" t="s">
        <v>7736</v>
      </c>
      <c r="L14392" s="11">
        <v>4.4000000000000004</v>
      </c>
      <c r="M14392" s="11"/>
      <c r="N14392" s="24"/>
      <c r="P14392" s="32"/>
      <c r="T14392" s="19"/>
      <c r="U14392" s="3"/>
      <c r="X14392" t="str">
        <f t="shared" si="875"/>
        <v/>
      </c>
      <c r="Z14392">
        <f t="shared" si="876"/>
        <v>1</v>
      </c>
      <c r="AB14392" s="9"/>
      <c r="AC14392" t="s">
        <v>6219</v>
      </c>
      <c r="AD14392">
        <f t="shared" si="879"/>
        <v>0</v>
      </c>
      <c r="AF14392" s="3"/>
      <c r="AH14392" s="9"/>
    </row>
    <row r="14393" spans="1:48" ht="10.95" customHeight="1" outlineLevel="1" x14ac:dyDescent="0.25">
      <c r="A14393" t="s">
        <v>1958</v>
      </c>
      <c r="C14393" s="3" t="s">
        <v>11994</v>
      </c>
      <c r="D14393" s="3">
        <v>77</v>
      </c>
      <c r="E14393" s="9">
        <v>1977</v>
      </c>
      <c r="F14393" s="7" t="s">
        <v>4614</v>
      </c>
      <c r="G14393" s="7" t="s">
        <v>5401</v>
      </c>
      <c r="H14393" s="8" t="s">
        <v>5646</v>
      </c>
      <c r="I14393" s="8" t="s">
        <v>10279</v>
      </c>
      <c r="J14393" s="19">
        <v>3</v>
      </c>
      <c r="K14393" s="19" t="s">
        <v>7736</v>
      </c>
      <c r="L14393" s="11">
        <v>2</v>
      </c>
      <c r="M14393" s="11"/>
      <c r="N14393" s="24"/>
      <c r="P14393" s="32"/>
      <c r="T14393" s="19"/>
      <c r="U14393" s="3">
        <v>77</v>
      </c>
      <c r="X14393" t="str">
        <f t="shared" si="875"/>
        <v/>
      </c>
      <c r="Z14393" t="str">
        <f t="shared" si="876"/>
        <v/>
      </c>
      <c r="AB14393" s="9"/>
      <c r="AC14393" t="s">
        <v>5646</v>
      </c>
      <c r="AD14393">
        <f t="shared" si="879"/>
        <v>0</v>
      </c>
      <c r="AF14393" s="3"/>
      <c r="AG14393" t="s">
        <v>2289</v>
      </c>
      <c r="AH14393" s="9" t="s">
        <v>4925</v>
      </c>
    </row>
    <row r="14394" spans="1:48" ht="10.95" customHeight="1" outlineLevel="1" x14ac:dyDescent="0.25">
      <c r="A14394" t="s">
        <v>1958</v>
      </c>
      <c r="C14394" s="3" t="s">
        <v>11994</v>
      </c>
      <c r="D14394" s="3" t="s">
        <v>11983</v>
      </c>
      <c r="E14394" s="9">
        <v>1977</v>
      </c>
      <c r="F14394" s="7" t="s">
        <v>10270</v>
      </c>
      <c r="G14394" s="7" t="s">
        <v>5401</v>
      </c>
      <c r="H14394" s="8" t="s">
        <v>5646</v>
      </c>
      <c r="I14394" s="8" t="s">
        <v>10279</v>
      </c>
      <c r="J14394" s="19">
        <v>3</v>
      </c>
      <c r="K14394" s="19" t="s">
        <v>7736</v>
      </c>
      <c r="L14394" s="11">
        <v>2.6</v>
      </c>
      <c r="M14394" s="11"/>
      <c r="N14394" s="24"/>
      <c r="P14394" s="32"/>
      <c r="T14394" s="19"/>
      <c r="U14394" s="3" t="s">
        <v>3763</v>
      </c>
      <c r="X14394" t="str">
        <f t="shared" si="875"/>
        <v/>
      </c>
      <c r="Z14394">
        <f t="shared" si="876"/>
        <v>1</v>
      </c>
      <c r="AB14394" s="9"/>
      <c r="AC14394" t="s">
        <v>5646</v>
      </c>
      <c r="AD14394">
        <f t="shared" si="879"/>
        <v>0</v>
      </c>
      <c r="AF14394" s="3"/>
      <c r="AG14394" t="s">
        <v>2289</v>
      </c>
      <c r="AH14394" s="9" t="s">
        <v>4925</v>
      </c>
    </row>
    <row r="14395" spans="1:48" ht="10.95" customHeight="1" outlineLevel="1" x14ac:dyDescent="0.25">
      <c r="A14395" t="s">
        <v>1958</v>
      </c>
      <c r="C14395" s="3" t="s">
        <v>11994</v>
      </c>
      <c r="D14395" s="3">
        <v>142</v>
      </c>
      <c r="E14395" s="9">
        <v>1980</v>
      </c>
      <c r="F14395" s="7" t="s">
        <v>3424</v>
      </c>
      <c r="G14395" s="7" t="s">
        <v>5401</v>
      </c>
      <c r="H14395" s="8" t="s">
        <v>6219</v>
      </c>
      <c r="I14395" s="8" t="s">
        <v>7605</v>
      </c>
      <c r="J14395" s="19">
        <v>3</v>
      </c>
      <c r="K14395" s="19" t="s">
        <v>7736</v>
      </c>
      <c r="L14395" s="11">
        <v>0.4</v>
      </c>
      <c r="M14395" s="11"/>
      <c r="N14395" s="24"/>
      <c r="P14395" s="32"/>
      <c r="T14395" s="19"/>
      <c r="U14395" s="3"/>
      <c r="X14395" t="str">
        <f t="shared" si="875"/>
        <v/>
      </c>
      <c r="Z14395" t="str">
        <f t="shared" si="876"/>
        <v/>
      </c>
      <c r="AB14395" s="9"/>
      <c r="AC14395" t="s">
        <v>6219</v>
      </c>
      <c r="AD14395">
        <f t="shared" si="879"/>
        <v>0</v>
      </c>
      <c r="AF14395" s="3"/>
      <c r="AH14395" s="9"/>
    </row>
    <row r="14396" spans="1:48" ht="10.95" customHeight="1" outlineLevel="1" x14ac:dyDescent="0.25">
      <c r="A14396" t="s">
        <v>1958</v>
      </c>
      <c r="C14396" s="3" t="s">
        <v>11994</v>
      </c>
      <c r="D14396" s="3">
        <v>143</v>
      </c>
      <c r="E14396" s="9">
        <v>1980</v>
      </c>
      <c r="F14396" s="7" t="s">
        <v>4370</v>
      </c>
      <c r="G14396" s="7" t="s">
        <v>5401</v>
      </c>
      <c r="H14396" s="8" t="s">
        <v>6219</v>
      </c>
      <c r="I14396" s="8" t="s">
        <v>10618</v>
      </c>
      <c r="J14396" s="19">
        <v>3</v>
      </c>
      <c r="K14396" s="19" t="s">
        <v>7736</v>
      </c>
      <c r="L14396" s="11">
        <v>2.4</v>
      </c>
      <c r="M14396" s="11"/>
      <c r="N14396" s="24"/>
      <c r="P14396" s="32"/>
      <c r="T14396" s="19"/>
      <c r="U14396" s="3"/>
      <c r="X14396" t="str">
        <f t="shared" si="875"/>
        <v/>
      </c>
      <c r="Z14396" t="str">
        <f t="shared" si="876"/>
        <v/>
      </c>
      <c r="AB14396" s="9"/>
      <c r="AC14396" t="s">
        <v>6219</v>
      </c>
      <c r="AD14396">
        <f t="shared" si="879"/>
        <v>0</v>
      </c>
      <c r="AF14396" s="3"/>
      <c r="AH14396" s="9"/>
    </row>
    <row r="14397" spans="1:48" ht="10.95" customHeight="1" outlineLevel="1" x14ac:dyDescent="0.25">
      <c r="A14397" t="s">
        <v>1958</v>
      </c>
      <c r="C14397" s="3" t="s">
        <v>11994</v>
      </c>
      <c r="D14397" s="3" t="s">
        <v>11985</v>
      </c>
      <c r="E14397" s="9">
        <v>1980</v>
      </c>
      <c r="F14397" s="7" t="s">
        <v>10270</v>
      </c>
      <c r="G14397" s="7" t="s">
        <v>5401</v>
      </c>
      <c r="H14397" s="8" t="s">
        <v>6219</v>
      </c>
      <c r="I14397" s="8" t="s">
        <v>10619</v>
      </c>
      <c r="J14397" s="19">
        <v>3</v>
      </c>
      <c r="K14397" s="19" t="s">
        <v>7736</v>
      </c>
      <c r="L14397" s="11">
        <v>4.5</v>
      </c>
      <c r="M14397" s="11"/>
      <c r="N14397" s="24"/>
      <c r="P14397" s="32"/>
      <c r="T14397" s="19"/>
      <c r="U14397" s="3"/>
      <c r="X14397" t="str">
        <f t="shared" si="875"/>
        <v/>
      </c>
      <c r="Z14397">
        <f t="shared" si="876"/>
        <v>1</v>
      </c>
      <c r="AB14397" s="9"/>
      <c r="AC14397" t="s">
        <v>6219</v>
      </c>
      <c r="AD14397">
        <f t="shared" si="879"/>
        <v>0</v>
      </c>
      <c r="AF14397" s="3"/>
      <c r="AH14397" s="9"/>
    </row>
    <row r="14398" spans="1:48" ht="10.95" customHeight="1" outlineLevel="1" x14ac:dyDescent="0.25">
      <c r="A14398" t="s">
        <v>1958</v>
      </c>
      <c r="C14398" s="3" t="s">
        <v>11994</v>
      </c>
      <c r="D14398" s="3">
        <v>146</v>
      </c>
      <c r="E14398" s="9">
        <v>1980</v>
      </c>
      <c r="F14398" s="7" t="s">
        <v>11988</v>
      </c>
      <c r="G14398" s="7" t="s">
        <v>5401</v>
      </c>
      <c r="H14398" s="8" t="s">
        <v>6219</v>
      </c>
      <c r="I14398" s="8" t="s">
        <v>11986</v>
      </c>
      <c r="J14398" s="19">
        <v>3</v>
      </c>
      <c r="K14398" s="19" t="s">
        <v>20093</v>
      </c>
      <c r="L14398" s="11"/>
      <c r="M14398" s="11"/>
      <c r="N14398" s="24"/>
      <c r="P14398" s="32"/>
      <c r="T14398" s="19"/>
      <c r="U14398" s="3"/>
      <c r="X14398" t="str">
        <f t="shared" si="875"/>
        <v/>
      </c>
      <c r="Z14398" t="str">
        <f t="shared" si="876"/>
        <v/>
      </c>
      <c r="AB14398" s="9"/>
      <c r="AC14398" t="s">
        <v>6219</v>
      </c>
      <c r="AD14398">
        <f t="shared" si="879"/>
        <v>0</v>
      </c>
      <c r="AF14398" s="3"/>
      <c r="AH14398" s="9"/>
    </row>
    <row r="14399" spans="1:48" ht="10.95" customHeight="1" outlineLevel="1" x14ac:dyDescent="0.25">
      <c r="A14399" t="s">
        <v>1958</v>
      </c>
      <c r="C14399" s="3" t="s">
        <v>11994</v>
      </c>
      <c r="D14399" s="3">
        <v>147</v>
      </c>
      <c r="E14399" s="9">
        <v>1980</v>
      </c>
      <c r="F14399" s="7" t="s">
        <v>11989</v>
      </c>
      <c r="G14399" s="7" t="s">
        <v>5401</v>
      </c>
      <c r="H14399" s="8" t="s">
        <v>6219</v>
      </c>
      <c r="I14399" s="8" t="s">
        <v>11986</v>
      </c>
      <c r="J14399" s="19">
        <v>3</v>
      </c>
      <c r="K14399" s="19" t="s">
        <v>20093</v>
      </c>
      <c r="L14399" s="11"/>
      <c r="M14399" s="11"/>
      <c r="N14399" s="24"/>
      <c r="P14399" s="32"/>
      <c r="T14399" s="19"/>
      <c r="U14399" s="3"/>
      <c r="X14399" t="str">
        <f t="shared" si="875"/>
        <v/>
      </c>
      <c r="Z14399" t="str">
        <f t="shared" si="876"/>
        <v/>
      </c>
      <c r="AB14399" s="9"/>
      <c r="AC14399" t="s">
        <v>6219</v>
      </c>
      <c r="AD14399">
        <f t="shared" si="879"/>
        <v>0</v>
      </c>
      <c r="AF14399" s="3"/>
      <c r="AH14399" s="9"/>
    </row>
    <row r="14400" spans="1:48" ht="10.95" customHeight="1" outlineLevel="1" x14ac:dyDescent="0.25">
      <c r="A14400" t="s">
        <v>1958</v>
      </c>
      <c r="C14400" s="3" t="s">
        <v>11994</v>
      </c>
      <c r="D14400" s="3" t="s">
        <v>11987</v>
      </c>
      <c r="E14400" s="9">
        <v>1980</v>
      </c>
      <c r="F14400" s="7" t="s">
        <v>11990</v>
      </c>
      <c r="G14400" s="7" t="s">
        <v>5401</v>
      </c>
      <c r="H14400" s="8" t="s">
        <v>6219</v>
      </c>
      <c r="I14400" s="8" t="s">
        <v>11986</v>
      </c>
      <c r="J14400" s="19">
        <v>3</v>
      </c>
      <c r="K14400" s="19" t="s">
        <v>7736</v>
      </c>
      <c r="L14400" s="11">
        <v>7.1</v>
      </c>
      <c r="M14400" s="11"/>
      <c r="N14400" s="24"/>
      <c r="P14400" s="32"/>
      <c r="T14400" s="19"/>
      <c r="U14400" s="3"/>
      <c r="X14400" t="str">
        <f t="shared" si="875"/>
        <v/>
      </c>
      <c r="Z14400">
        <f t="shared" si="876"/>
        <v>1</v>
      </c>
      <c r="AB14400" s="9"/>
      <c r="AC14400" t="s">
        <v>6219</v>
      </c>
      <c r="AD14400">
        <f t="shared" si="879"/>
        <v>0</v>
      </c>
      <c r="AF14400" s="3"/>
      <c r="AH14400" s="9"/>
    </row>
    <row r="14401" spans="1:34" ht="10.95" customHeight="1" outlineLevel="1" x14ac:dyDescent="0.25">
      <c r="A14401" t="s">
        <v>1958</v>
      </c>
      <c r="C14401" s="3" t="s">
        <v>11994</v>
      </c>
      <c r="D14401" s="3">
        <v>225</v>
      </c>
      <c r="E14401" s="9">
        <v>1983</v>
      </c>
      <c r="F14401" s="7" t="s">
        <v>3424</v>
      </c>
      <c r="G14401" s="7" t="s">
        <v>5401</v>
      </c>
      <c r="H14401" s="8" t="s">
        <v>152</v>
      </c>
      <c r="I14401" s="8" t="s">
        <v>11991</v>
      </c>
      <c r="J14401" s="19">
        <v>3</v>
      </c>
      <c r="K14401" s="19" t="s">
        <v>7736</v>
      </c>
      <c r="L14401" s="11">
        <v>0.7</v>
      </c>
      <c r="M14401" s="11"/>
      <c r="N14401" s="24"/>
      <c r="P14401" s="32"/>
      <c r="T14401" s="19"/>
      <c r="U14401" s="3">
        <v>225</v>
      </c>
      <c r="X14401" t="str">
        <f t="shared" si="875"/>
        <v/>
      </c>
      <c r="Z14401" t="str">
        <f t="shared" si="876"/>
        <v/>
      </c>
      <c r="AB14401" s="9"/>
      <c r="AC14401" t="s">
        <v>152</v>
      </c>
      <c r="AD14401">
        <f t="shared" si="879"/>
        <v>0</v>
      </c>
      <c r="AF14401" s="3"/>
      <c r="AG14401" t="s">
        <v>1964</v>
      </c>
      <c r="AH14401" s="9" t="s">
        <v>4613</v>
      </c>
    </row>
    <row r="14402" spans="1:34" ht="10.95" customHeight="1" outlineLevel="1" x14ac:dyDescent="0.25">
      <c r="A14402" t="s">
        <v>1958</v>
      </c>
      <c r="C14402" s="3" t="s">
        <v>11994</v>
      </c>
      <c r="D14402" s="3">
        <v>319</v>
      </c>
      <c r="E14402" s="9">
        <v>1986</v>
      </c>
      <c r="F14402" s="7" t="s">
        <v>2940</v>
      </c>
      <c r="G14402" s="7" t="s">
        <v>5401</v>
      </c>
      <c r="H14402" s="8" t="s">
        <v>9233</v>
      </c>
      <c r="I14402" s="8" t="s">
        <v>7560</v>
      </c>
      <c r="J14402" s="19">
        <v>7</v>
      </c>
      <c r="K14402" s="19" t="s">
        <v>7736</v>
      </c>
      <c r="L14402" s="11">
        <v>0.3</v>
      </c>
      <c r="M14402" s="11"/>
      <c r="N14402" s="24"/>
      <c r="P14402" s="32"/>
      <c r="T14402" s="19"/>
      <c r="U14402" s="3"/>
      <c r="X14402" t="str">
        <f t="shared" ref="X14402:X14465" si="880">IF(COUNTIF(F14402,"*fdc*"),1,"")</f>
        <v/>
      </c>
      <c r="Z14402" t="str">
        <f t="shared" ref="Z14402:Z14465" si="881">IF(COUNTIF(F14402,"*s/s*"),1,"")</f>
        <v/>
      </c>
      <c r="AB14402" s="9"/>
      <c r="AC14402" t="s">
        <v>9233</v>
      </c>
      <c r="AD14402">
        <f t="shared" si="879"/>
        <v>0</v>
      </c>
      <c r="AF14402" s="3"/>
      <c r="AH14402" s="9"/>
    </row>
    <row r="14403" spans="1:34" ht="10.95" customHeight="1" outlineLevel="1" x14ac:dyDescent="0.25">
      <c r="A14403" t="s">
        <v>1958</v>
      </c>
      <c r="C14403" s="3" t="s">
        <v>11994</v>
      </c>
      <c r="D14403" s="3">
        <v>320</v>
      </c>
      <c r="E14403" s="9">
        <v>1986</v>
      </c>
      <c r="F14403" s="7" t="s">
        <v>2661</v>
      </c>
      <c r="G14403" s="7" t="s">
        <v>5401</v>
      </c>
      <c r="H14403" s="8" t="s">
        <v>9233</v>
      </c>
      <c r="I14403" s="8" t="s">
        <v>7560</v>
      </c>
      <c r="J14403" s="19">
        <v>7</v>
      </c>
      <c r="K14403" s="19" t="s">
        <v>7736</v>
      </c>
      <c r="L14403" s="11">
        <v>2.8</v>
      </c>
      <c r="M14403" s="11"/>
      <c r="N14403" s="24"/>
      <c r="P14403" s="32"/>
      <c r="T14403" s="19"/>
      <c r="U14403" s="3"/>
      <c r="X14403" t="str">
        <f t="shared" si="880"/>
        <v/>
      </c>
      <c r="Z14403" t="str">
        <f t="shared" si="881"/>
        <v/>
      </c>
      <c r="AB14403" s="9"/>
      <c r="AC14403" t="s">
        <v>9233</v>
      </c>
      <c r="AD14403">
        <f t="shared" si="879"/>
        <v>0</v>
      </c>
      <c r="AF14403" s="3"/>
      <c r="AH14403" s="9"/>
    </row>
    <row r="14404" spans="1:34" ht="10.95" customHeight="1" outlineLevel="1" x14ac:dyDescent="0.25">
      <c r="A14404" t="s">
        <v>1958</v>
      </c>
      <c r="C14404" s="3" t="s">
        <v>11994</v>
      </c>
      <c r="D14404" s="3">
        <v>321</v>
      </c>
      <c r="E14404" s="9">
        <v>1986</v>
      </c>
      <c r="F14404" s="7" t="s">
        <v>4614</v>
      </c>
      <c r="G14404" s="7" t="s">
        <v>5401</v>
      </c>
      <c r="H14404" s="8" t="s">
        <v>9233</v>
      </c>
      <c r="I14404" s="8" t="s">
        <v>7560</v>
      </c>
      <c r="J14404" s="19">
        <v>7</v>
      </c>
      <c r="K14404" s="19" t="s">
        <v>7736</v>
      </c>
      <c r="L14404" s="11">
        <v>2.8</v>
      </c>
      <c r="M14404" s="11"/>
      <c r="N14404" s="24"/>
      <c r="P14404" s="32"/>
      <c r="T14404" s="19"/>
      <c r="U14404" s="3"/>
      <c r="X14404" t="str">
        <f t="shared" si="880"/>
        <v/>
      </c>
      <c r="Z14404" t="str">
        <f t="shared" si="881"/>
        <v/>
      </c>
      <c r="AB14404" s="9"/>
      <c r="AC14404" t="s">
        <v>9233</v>
      </c>
      <c r="AD14404">
        <f t="shared" si="879"/>
        <v>0</v>
      </c>
      <c r="AF14404" s="3"/>
      <c r="AH14404" s="9"/>
    </row>
    <row r="14405" spans="1:34" ht="10.95" customHeight="1" outlineLevel="1" x14ac:dyDescent="0.25">
      <c r="A14405" t="s">
        <v>1958</v>
      </c>
      <c r="C14405" s="3" t="s">
        <v>11994</v>
      </c>
      <c r="D14405" s="3">
        <v>322</v>
      </c>
      <c r="E14405" s="9">
        <v>1986</v>
      </c>
      <c r="F14405" s="7" t="s">
        <v>3825</v>
      </c>
      <c r="G14405" s="7" t="s">
        <v>5401</v>
      </c>
      <c r="H14405" s="8" t="s">
        <v>9233</v>
      </c>
      <c r="I14405" s="8" t="s">
        <v>7560</v>
      </c>
      <c r="J14405" s="19">
        <v>7</v>
      </c>
      <c r="K14405" s="19" t="s">
        <v>7736</v>
      </c>
      <c r="L14405" s="11">
        <v>2.8</v>
      </c>
      <c r="M14405" s="11"/>
      <c r="N14405" s="24"/>
      <c r="P14405" s="32"/>
      <c r="T14405" s="19"/>
      <c r="U14405" s="3"/>
      <c r="X14405" t="str">
        <f t="shared" si="880"/>
        <v/>
      </c>
      <c r="Z14405" t="str">
        <f t="shared" si="881"/>
        <v/>
      </c>
      <c r="AB14405" s="9"/>
      <c r="AC14405" t="s">
        <v>9233</v>
      </c>
      <c r="AD14405">
        <f t="shared" si="879"/>
        <v>0</v>
      </c>
      <c r="AF14405" s="3"/>
      <c r="AH14405" s="9"/>
    </row>
    <row r="14406" spans="1:34" ht="10.95" customHeight="1" outlineLevel="1" x14ac:dyDescent="0.25">
      <c r="A14406" t="s">
        <v>1958</v>
      </c>
      <c r="C14406" s="3" t="s">
        <v>11994</v>
      </c>
      <c r="D14406" s="3">
        <v>323</v>
      </c>
      <c r="E14406" s="9">
        <v>1986</v>
      </c>
      <c r="F14406" s="7" t="s">
        <v>1579</v>
      </c>
      <c r="G14406" s="7" t="s">
        <v>5401</v>
      </c>
      <c r="H14406" s="8" t="s">
        <v>9233</v>
      </c>
      <c r="I14406" s="8" t="s">
        <v>7560</v>
      </c>
      <c r="J14406" s="19">
        <v>7</v>
      </c>
      <c r="K14406" s="19" t="s">
        <v>20093</v>
      </c>
      <c r="L14406" s="11"/>
      <c r="M14406" s="11"/>
      <c r="N14406" s="24"/>
      <c r="P14406" s="32"/>
      <c r="T14406" s="19"/>
      <c r="U14406" s="3"/>
      <c r="X14406" t="str">
        <f t="shared" si="880"/>
        <v/>
      </c>
      <c r="Z14406" t="str">
        <f t="shared" si="881"/>
        <v/>
      </c>
      <c r="AB14406" s="9"/>
      <c r="AC14406" t="s">
        <v>9233</v>
      </c>
      <c r="AD14406">
        <f t="shared" si="879"/>
        <v>0</v>
      </c>
      <c r="AF14406" s="3"/>
      <c r="AH14406" s="9"/>
    </row>
    <row r="14407" spans="1:34" ht="10.95" customHeight="1" outlineLevel="1" x14ac:dyDescent="0.25">
      <c r="A14407" t="s">
        <v>1958</v>
      </c>
      <c r="C14407" s="3" t="s">
        <v>11994</v>
      </c>
      <c r="D14407" s="3" t="s">
        <v>7987</v>
      </c>
      <c r="E14407" s="9">
        <v>1986</v>
      </c>
      <c r="F14407" s="7" t="s">
        <v>10291</v>
      </c>
      <c r="G14407" s="7" t="s">
        <v>5401</v>
      </c>
      <c r="H14407" s="8" t="s">
        <v>9233</v>
      </c>
      <c r="I14407" s="8" t="s">
        <v>7560</v>
      </c>
      <c r="J14407" s="19">
        <v>7</v>
      </c>
      <c r="K14407" s="19" t="s">
        <v>7736</v>
      </c>
      <c r="L14407" s="11">
        <v>13.7</v>
      </c>
      <c r="M14407" s="11"/>
      <c r="N14407" s="24"/>
      <c r="P14407" s="32"/>
      <c r="T14407" s="19"/>
      <c r="U14407" s="3"/>
      <c r="X14407" t="str">
        <f t="shared" si="880"/>
        <v/>
      </c>
      <c r="Z14407">
        <f t="shared" si="881"/>
        <v>1</v>
      </c>
      <c r="AB14407" s="9"/>
      <c r="AC14407" t="s">
        <v>9233</v>
      </c>
      <c r="AD14407">
        <f t="shared" si="879"/>
        <v>0</v>
      </c>
      <c r="AF14407" s="3"/>
      <c r="AH14407" s="9"/>
    </row>
    <row r="14408" spans="1:34" ht="10.95" customHeight="1" outlineLevel="1" x14ac:dyDescent="0.25">
      <c r="A14408" t="s">
        <v>1958</v>
      </c>
      <c r="C14408" s="3" t="s">
        <v>11994</v>
      </c>
      <c r="D14408" s="3">
        <v>514</v>
      </c>
      <c r="E14408" s="9">
        <v>1988</v>
      </c>
      <c r="F14408" s="7" t="s">
        <v>4614</v>
      </c>
      <c r="G14408" s="7" t="s">
        <v>5401</v>
      </c>
      <c r="H14408" s="8" t="s">
        <v>6219</v>
      </c>
      <c r="I14408" s="8" t="s">
        <v>12059</v>
      </c>
      <c r="J14408" s="19">
        <v>1</v>
      </c>
      <c r="K14408" s="19" t="s">
        <v>7736</v>
      </c>
      <c r="L14408" s="11">
        <v>5</v>
      </c>
      <c r="M14408" s="11"/>
      <c r="N14408" s="24"/>
      <c r="P14408" s="32"/>
      <c r="T14408" s="19"/>
      <c r="U14408" s="3">
        <v>397</v>
      </c>
      <c r="X14408" t="str">
        <f t="shared" si="880"/>
        <v/>
      </c>
      <c r="Z14408" t="str">
        <f t="shared" si="881"/>
        <v/>
      </c>
      <c r="AB14408" s="9"/>
      <c r="AC14408" t="s">
        <v>6219</v>
      </c>
      <c r="AD14408">
        <f t="shared" si="879"/>
        <v>0</v>
      </c>
      <c r="AF14408" s="3"/>
      <c r="AG14408" t="s">
        <v>6220</v>
      </c>
      <c r="AH14408" s="9" t="s">
        <v>4613</v>
      </c>
    </row>
    <row r="14409" spans="1:34" ht="10.95" customHeight="1" outlineLevel="1" x14ac:dyDescent="0.25">
      <c r="A14409" t="s">
        <v>1958</v>
      </c>
      <c r="C14409" s="3" t="s">
        <v>11994</v>
      </c>
      <c r="D14409" s="3">
        <v>638</v>
      </c>
      <c r="E14409" s="9">
        <v>1990</v>
      </c>
      <c r="F14409" s="7" t="s">
        <v>4729</v>
      </c>
      <c r="G14409" s="7" t="s">
        <v>5401</v>
      </c>
      <c r="H14409" s="8" t="s">
        <v>20894</v>
      </c>
      <c r="I14409" s="8" t="s">
        <v>20893</v>
      </c>
      <c r="J14409" s="19">
        <v>5</v>
      </c>
      <c r="K14409" s="19" t="s">
        <v>7736</v>
      </c>
      <c r="L14409" s="11">
        <v>3</v>
      </c>
      <c r="M14409" s="11"/>
      <c r="N14409" s="24"/>
      <c r="P14409" s="32"/>
      <c r="T14409" s="19"/>
      <c r="U14409" s="3"/>
      <c r="X14409" t="str">
        <f t="shared" si="880"/>
        <v/>
      </c>
      <c r="Z14409" t="str">
        <f t="shared" si="881"/>
        <v/>
      </c>
      <c r="AB14409" s="9"/>
      <c r="AC14409" t="s">
        <v>20894</v>
      </c>
      <c r="AD14409">
        <f t="shared" si="879"/>
        <v>0</v>
      </c>
      <c r="AF14409" s="3"/>
      <c r="AH14409" s="9"/>
    </row>
    <row r="14410" spans="1:34" ht="10.95" customHeight="1" outlineLevel="1" x14ac:dyDescent="0.25">
      <c r="A14410" t="s">
        <v>1958</v>
      </c>
      <c r="C14410" s="3" t="s">
        <v>11994</v>
      </c>
      <c r="D14410" s="3">
        <v>669</v>
      </c>
      <c r="E14410" s="9">
        <v>1990</v>
      </c>
      <c r="F14410" s="7" t="s">
        <v>3825</v>
      </c>
      <c r="G14410" s="7" t="s">
        <v>5401</v>
      </c>
      <c r="H14410" s="8" t="s">
        <v>12060</v>
      </c>
      <c r="I14410" s="8" t="s">
        <v>12061</v>
      </c>
      <c r="J14410" s="19">
        <v>3</v>
      </c>
      <c r="K14410" s="19" t="s">
        <v>7736</v>
      </c>
      <c r="L14410" s="11">
        <v>5</v>
      </c>
      <c r="M14410" s="11"/>
      <c r="N14410" s="24"/>
      <c r="P14410" s="32"/>
      <c r="T14410" s="19"/>
      <c r="U14410" s="3"/>
      <c r="X14410" t="str">
        <f t="shared" si="880"/>
        <v/>
      </c>
      <c r="Z14410" t="str">
        <f t="shared" si="881"/>
        <v/>
      </c>
      <c r="AB14410" s="9"/>
      <c r="AC14410" t="s">
        <v>12060</v>
      </c>
      <c r="AD14410">
        <f t="shared" si="879"/>
        <v>0</v>
      </c>
      <c r="AF14410" s="3"/>
      <c r="AH14410" s="9"/>
    </row>
    <row r="14411" spans="1:34" ht="10.95" customHeight="1" outlineLevel="1" x14ac:dyDescent="0.25">
      <c r="A14411" t="s">
        <v>1958</v>
      </c>
      <c r="C14411" s="3" t="s">
        <v>11994</v>
      </c>
      <c r="D14411" s="3">
        <v>845</v>
      </c>
      <c r="E14411" s="9">
        <v>1991</v>
      </c>
      <c r="F14411" s="7" t="s">
        <v>2663</v>
      </c>
      <c r="G14411" s="7" t="s">
        <v>5401</v>
      </c>
      <c r="H14411" s="8" t="s">
        <v>2937</v>
      </c>
      <c r="I14411" s="8" t="s">
        <v>12062</v>
      </c>
      <c r="J14411" s="19">
        <v>3</v>
      </c>
      <c r="K14411" s="19" t="s">
        <v>7736</v>
      </c>
      <c r="L14411" s="11">
        <v>5.5</v>
      </c>
      <c r="M14411" s="11"/>
      <c r="N14411" s="24"/>
      <c r="P14411" s="32"/>
      <c r="T14411" s="19"/>
      <c r="U14411" s="3" t="s">
        <v>3945</v>
      </c>
      <c r="X14411" t="str">
        <f t="shared" si="880"/>
        <v/>
      </c>
      <c r="Z14411" t="str">
        <f t="shared" si="881"/>
        <v/>
      </c>
      <c r="AB14411" s="9"/>
      <c r="AC14411" t="s">
        <v>2937</v>
      </c>
      <c r="AD14411">
        <f t="shared" si="879"/>
        <v>0</v>
      </c>
      <c r="AF14411" s="3"/>
      <c r="AG14411" t="s">
        <v>2289</v>
      </c>
      <c r="AH14411" s="9" t="s">
        <v>4613</v>
      </c>
    </row>
    <row r="14412" spans="1:34" ht="10.95" customHeight="1" outlineLevel="1" x14ac:dyDescent="0.25">
      <c r="A14412" t="s">
        <v>1958</v>
      </c>
      <c r="C14412" s="3" t="s">
        <v>11994</v>
      </c>
      <c r="D14412" s="3">
        <v>847</v>
      </c>
      <c r="E14412" s="9">
        <v>1991</v>
      </c>
      <c r="F14412" s="7" t="s">
        <v>3054</v>
      </c>
      <c r="G14412" s="7" t="s">
        <v>5401</v>
      </c>
      <c r="H14412" s="8" t="s">
        <v>6219</v>
      </c>
      <c r="I14412" s="8" t="s">
        <v>12062</v>
      </c>
      <c r="J14412" s="19">
        <v>2</v>
      </c>
      <c r="K14412" s="19" t="s">
        <v>7736</v>
      </c>
      <c r="L14412" s="11">
        <v>5.5</v>
      </c>
      <c r="M14412" s="11"/>
      <c r="N14412" s="24"/>
      <c r="P14412" s="32"/>
      <c r="R14412">
        <v>1</v>
      </c>
      <c r="S14412">
        <v>1</v>
      </c>
      <c r="T14412" s="19"/>
      <c r="U14412" s="3" t="s">
        <v>3946</v>
      </c>
      <c r="X14412" t="str">
        <f t="shared" si="880"/>
        <v/>
      </c>
      <c r="Z14412" t="str">
        <f t="shared" si="881"/>
        <v/>
      </c>
      <c r="AB14412" s="9"/>
      <c r="AC14412" t="s">
        <v>6219</v>
      </c>
      <c r="AD14412">
        <f t="shared" si="879"/>
        <v>0</v>
      </c>
      <c r="AF14412" s="3"/>
      <c r="AG14412" t="s">
        <v>6220</v>
      </c>
      <c r="AH14412" s="9" t="s">
        <v>4613</v>
      </c>
    </row>
    <row r="14413" spans="1:34" ht="10.95" customHeight="1" outlineLevel="1" x14ac:dyDescent="0.25">
      <c r="A14413" t="s">
        <v>1958</v>
      </c>
      <c r="C14413" s="3" t="s">
        <v>11994</v>
      </c>
      <c r="D14413" s="3">
        <v>766</v>
      </c>
      <c r="E14413" s="9">
        <v>1991</v>
      </c>
      <c r="F14413" s="7" t="s">
        <v>1961</v>
      </c>
      <c r="G14413" s="7" t="s">
        <v>5401</v>
      </c>
      <c r="H14413" s="8" t="s">
        <v>6219</v>
      </c>
      <c r="I14413" s="8" t="s">
        <v>12063</v>
      </c>
      <c r="J14413" s="19">
        <v>1</v>
      </c>
      <c r="K14413" s="19" t="s">
        <v>7736</v>
      </c>
      <c r="L14413" s="11">
        <v>2.9</v>
      </c>
      <c r="M14413" s="11"/>
      <c r="N14413" s="24"/>
      <c r="P14413" s="32"/>
      <c r="T14413" s="19"/>
      <c r="U14413" s="3">
        <v>722</v>
      </c>
      <c r="X14413" t="str">
        <f t="shared" si="880"/>
        <v/>
      </c>
      <c r="Z14413" t="str">
        <f t="shared" si="881"/>
        <v/>
      </c>
      <c r="AB14413" s="9"/>
      <c r="AC14413" t="s">
        <v>6219</v>
      </c>
      <c r="AD14413">
        <f t="shared" si="879"/>
        <v>0</v>
      </c>
      <c r="AF14413" s="3"/>
      <c r="AG14413" t="s">
        <v>6220</v>
      </c>
      <c r="AH14413" s="9" t="s">
        <v>4925</v>
      </c>
    </row>
    <row r="14414" spans="1:34" ht="10.95" customHeight="1" outlineLevel="1" x14ac:dyDescent="0.25">
      <c r="A14414" t="s">
        <v>1958</v>
      </c>
      <c r="C14414" s="3" t="s">
        <v>11994</v>
      </c>
      <c r="D14414" s="3" t="s">
        <v>7988</v>
      </c>
      <c r="E14414" s="9">
        <v>1991</v>
      </c>
      <c r="F14414" s="7" t="s">
        <v>7034</v>
      </c>
      <c r="G14414" s="7" t="s">
        <v>5401</v>
      </c>
      <c r="H14414" s="8" t="s">
        <v>6219</v>
      </c>
      <c r="I14414" s="8" t="s">
        <v>12063</v>
      </c>
      <c r="J14414" s="19">
        <v>1</v>
      </c>
      <c r="K14414" s="19" t="s">
        <v>7736</v>
      </c>
      <c r="L14414" s="11">
        <v>6</v>
      </c>
      <c r="M14414" s="11"/>
      <c r="N14414" s="24"/>
      <c r="P14414" s="32"/>
      <c r="T14414" s="19"/>
      <c r="U14414" s="3">
        <v>722</v>
      </c>
      <c r="W14414" t="s">
        <v>7738</v>
      </c>
      <c r="X14414">
        <f t="shared" si="880"/>
        <v>1</v>
      </c>
      <c r="Z14414" t="str">
        <f t="shared" si="881"/>
        <v/>
      </c>
      <c r="AB14414" s="9"/>
      <c r="AC14414" t="s">
        <v>6219</v>
      </c>
      <c r="AD14414">
        <f t="shared" si="879"/>
        <v>0</v>
      </c>
      <c r="AF14414" s="3"/>
      <c r="AG14414" t="s">
        <v>6220</v>
      </c>
      <c r="AH14414" s="9" t="s">
        <v>4925</v>
      </c>
    </row>
    <row r="14415" spans="1:34" ht="10.95" customHeight="1" outlineLevel="1" x14ac:dyDescent="0.25">
      <c r="A14415" t="s">
        <v>1958</v>
      </c>
      <c r="C14415" s="3" t="s">
        <v>11994</v>
      </c>
      <c r="D14415" s="3">
        <v>1027</v>
      </c>
      <c r="E14415" s="9">
        <v>1991</v>
      </c>
      <c r="F14415" s="7" t="s">
        <v>1961</v>
      </c>
      <c r="G14415" s="7" t="s">
        <v>5401</v>
      </c>
      <c r="H14415" s="8" t="s">
        <v>6219</v>
      </c>
      <c r="I14415" s="8" t="s">
        <v>11288</v>
      </c>
      <c r="J14415" s="19">
        <v>3</v>
      </c>
      <c r="K14415" s="19" t="s">
        <v>7736</v>
      </c>
      <c r="L14415" s="11">
        <v>2</v>
      </c>
      <c r="M14415" s="11"/>
      <c r="N14415" s="24"/>
      <c r="P14415" s="32"/>
      <c r="T14415" s="19"/>
      <c r="U14415" s="3"/>
      <c r="X14415" t="str">
        <f t="shared" si="880"/>
        <v/>
      </c>
      <c r="Z14415" t="str">
        <f t="shared" si="881"/>
        <v/>
      </c>
      <c r="AB14415" s="9"/>
      <c r="AC14415" t="s">
        <v>6219</v>
      </c>
      <c r="AD14415">
        <f t="shared" si="879"/>
        <v>0</v>
      </c>
      <c r="AF14415" s="3"/>
      <c r="AH14415" s="9"/>
    </row>
    <row r="14416" spans="1:34" ht="10.95" customHeight="1" outlineLevel="1" x14ac:dyDescent="0.25">
      <c r="A14416" t="s">
        <v>1958</v>
      </c>
      <c r="C14416" s="3" t="s">
        <v>11994</v>
      </c>
      <c r="D14416" s="3">
        <v>1307</v>
      </c>
      <c r="E14416" s="9">
        <v>1992</v>
      </c>
      <c r="F14416" s="7" t="s">
        <v>1961</v>
      </c>
      <c r="G14416" s="7" t="s">
        <v>5401</v>
      </c>
      <c r="H14416" s="8" t="s">
        <v>6219</v>
      </c>
      <c r="I14416" s="8" t="s">
        <v>12064</v>
      </c>
      <c r="J14416" s="19">
        <v>1</v>
      </c>
      <c r="K14416" s="19" t="s">
        <v>7738</v>
      </c>
      <c r="L14416" s="11"/>
      <c r="M14416" s="11"/>
      <c r="N14416" s="24"/>
      <c r="P14416" s="32"/>
      <c r="T14416" s="19"/>
      <c r="U14416" s="3"/>
      <c r="X14416" t="str">
        <f t="shared" si="880"/>
        <v/>
      </c>
      <c r="Z14416" t="str">
        <f t="shared" si="881"/>
        <v/>
      </c>
      <c r="AB14416" s="9"/>
      <c r="AC14416" t="s">
        <v>6219</v>
      </c>
      <c r="AD14416">
        <f t="shared" si="879"/>
        <v>0</v>
      </c>
      <c r="AF14416" s="3"/>
      <c r="AH14416" s="9"/>
    </row>
    <row r="14417" spans="1:34" ht="10.95" customHeight="1" outlineLevel="1" x14ac:dyDescent="0.25">
      <c r="A14417" t="s">
        <v>1958</v>
      </c>
      <c r="C14417" s="3" t="s">
        <v>11994</v>
      </c>
      <c r="D14417" s="3">
        <v>1446</v>
      </c>
      <c r="E14417" s="9">
        <v>1992</v>
      </c>
      <c r="F14417" s="7" t="s">
        <v>12065</v>
      </c>
      <c r="G14417" s="7" t="s">
        <v>5401</v>
      </c>
      <c r="H14417" s="8" t="s">
        <v>6219</v>
      </c>
      <c r="I14417" s="8" t="s">
        <v>12066</v>
      </c>
      <c r="J14417" s="19">
        <v>1</v>
      </c>
      <c r="K14417" s="19" t="s">
        <v>7736</v>
      </c>
      <c r="L14417" s="11">
        <v>5</v>
      </c>
      <c r="M14417" s="11"/>
      <c r="N14417" s="24"/>
      <c r="P14417" s="32"/>
      <c r="T14417" s="19"/>
      <c r="U14417" s="3"/>
      <c r="X14417" t="str">
        <f t="shared" si="880"/>
        <v/>
      </c>
      <c r="Z14417">
        <f t="shared" si="881"/>
        <v>1</v>
      </c>
      <c r="AB14417" s="9"/>
      <c r="AC14417" t="s">
        <v>6219</v>
      </c>
      <c r="AD14417">
        <f t="shared" si="879"/>
        <v>0</v>
      </c>
      <c r="AF14417" s="3"/>
      <c r="AH14417" s="9"/>
    </row>
    <row r="14418" spans="1:34" ht="10.95" customHeight="1" outlineLevel="1" x14ac:dyDescent="0.25">
      <c r="A14418" t="s">
        <v>1958</v>
      </c>
      <c r="C14418" s="3" t="s">
        <v>11994</v>
      </c>
      <c r="D14418" s="3">
        <v>1538</v>
      </c>
      <c r="E14418" s="9">
        <v>1993</v>
      </c>
      <c r="F14418" s="7" t="s">
        <v>1961</v>
      </c>
      <c r="G14418" s="7" t="s">
        <v>5401</v>
      </c>
      <c r="H14418" s="8" t="s">
        <v>6219</v>
      </c>
      <c r="I14418" s="8" t="s">
        <v>12069</v>
      </c>
      <c r="J14418" s="19">
        <v>1</v>
      </c>
      <c r="K14418" s="19" t="s">
        <v>20093</v>
      </c>
      <c r="L14418" s="11"/>
      <c r="M14418" s="11"/>
      <c r="N14418" s="24"/>
      <c r="P14418" s="32"/>
      <c r="T14418" s="19"/>
      <c r="U14418" s="3"/>
      <c r="X14418" t="str">
        <f t="shared" si="880"/>
        <v/>
      </c>
      <c r="Z14418" t="str">
        <f t="shared" si="881"/>
        <v/>
      </c>
      <c r="AB14418" s="9"/>
      <c r="AC14418" t="s">
        <v>6219</v>
      </c>
      <c r="AD14418">
        <f t="shared" si="879"/>
        <v>0</v>
      </c>
      <c r="AF14418" s="3"/>
      <c r="AH14418" s="9"/>
    </row>
    <row r="14419" spans="1:34" ht="10.95" customHeight="1" outlineLevel="1" x14ac:dyDescent="0.25">
      <c r="A14419" t="s">
        <v>1958</v>
      </c>
      <c r="C14419" s="3" t="s">
        <v>11994</v>
      </c>
      <c r="D14419" s="3">
        <v>1539</v>
      </c>
      <c r="E14419" s="9">
        <v>1993</v>
      </c>
      <c r="F14419" s="7" t="s">
        <v>1961</v>
      </c>
      <c r="G14419" s="7" t="s">
        <v>5401</v>
      </c>
      <c r="H14419" s="8" t="s">
        <v>6219</v>
      </c>
      <c r="I14419" s="8" t="s">
        <v>12069</v>
      </c>
      <c r="J14419" s="19">
        <v>1</v>
      </c>
      <c r="K14419" s="19" t="s">
        <v>20093</v>
      </c>
      <c r="L14419" s="11"/>
      <c r="M14419" s="11"/>
      <c r="N14419" s="24"/>
      <c r="P14419" s="32"/>
      <c r="T14419" s="19"/>
      <c r="U14419" s="3"/>
      <c r="X14419" t="str">
        <f t="shared" si="880"/>
        <v/>
      </c>
      <c r="Z14419" t="str">
        <f t="shared" si="881"/>
        <v/>
      </c>
      <c r="AB14419" s="9"/>
      <c r="AC14419" t="s">
        <v>6219</v>
      </c>
      <c r="AD14419">
        <f t="shared" ref="AD14419:AD14450" si="882">COUNTIF(H14419,"*Fuji*")</f>
        <v>0</v>
      </c>
      <c r="AF14419" s="3"/>
      <c r="AH14419" s="9"/>
    </row>
    <row r="14420" spans="1:34" ht="10.95" customHeight="1" outlineLevel="1" x14ac:dyDescent="0.25">
      <c r="A14420" t="s">
        <v>1958</v>
      </c>
      <c r="C14420" s="3" t="s">
        <v>11994</v>
      </c>
      <c r="D14420" s="3" t="s">
        <v>12067</v>
      </c>
      <c r="E14420" s="9">
        <v>1993</v>
      </c>
      <c r="F14420" s="7" t="s">
        <v>12068</v>
      </c>
      <c r="G14420" s="7" t="s">
        <v>5401</v>
      </c>
      <c r="H14420" s="8" t="s">
        <v>6219</v>
      </c>
      <c r="I14420" s="8" t="s">
        <v>12069</v>
      </c>
      <c r="J14420" s="19">
        <v>1</v>
      </c>
      <c r="K14420" s="19" t="s">
        <v>7736</v>
      </c>
      <c r="L14420" s="11">
        <v>13</v>
      </c>
      <c r="M14420" s="11"/>
      <c r="N14420" s="24"/>
      <c r="P14420" s="32"/>
      <c r="S14420">
        <v>1</v>
      </c>
      <c r="T14420" s="19"/>
      <c r="U14420" s="3">
        <v>1000</v>
      </c>
      <c r="X14420" t="str">
        <f t="shared" si="880"/>
        <v/>
      </c>
      <c r="Z14420">
        <f t="shared" si="881"/>
        <v>1</v>
      </c>
      <c r="AB14420" s="9"/>
      <c r="AC14420" t="s">
        <v>6219</v>
      </c>
      <c r="AD14420">
        <f t="shared" si="882"/>
        <v>0</v>
      </c>
      <c r="AF14420" s="3"/>
      <c r="AG14420" t="s">
        <v>6220</v>
      </c>
      <c r="AH14420" s="9" t="s">
        <v>4925</v>
      </c>
    </row>
    <row r="14421" spans="1:34" ht="10.95" customHeight="1" outlineLevel="1" x14ac:dyDescent="0.25">
      <c r="A14421" t="s">
        <v>1958</v>
      </c>
      <c r="C14421" s="3" t="s">
        <v>11994</v>
      </c>
      <c r="D14421" s="3">
        <v>1563</v>
      </c>
      <c r="E14421" s="9">
        <v>1993</v>
      </c>
      <c r="F14421" s="7" t="s">
        <v>1961</v>
      </c>
      <c r="G14421" s="7" t="s">
        <v>5401</v>
      </c>
      <c r="H14421" s="8" t="s">
        <v>6219</v>
      </c>
      <c r="I14421" s="8" t="s">
        <v>12069</v>
      </c>
      <c r="J14421" s="19">
        <v>1</v>
      </c>
      <c r="K14421" s="19" t="s">
        <v>20093</v>
      </c>
      <c r="L14421" s="11"/>
      <c r="M14421" s="11"/>
      <c r="N14421" s="24"/>
      <c r="P14421" s="32"/>
      <c r="T14421" s="19"/>
      <c r="U14421" s="3"/>
      <c r="X14421" t="str">
        <f t="shared" si="880"/>
        <v/>
      </c>
      <c r="Z14421" t="str">
        <f t="shared" si="881"/>
        <v/>
      </c>
      <c r="AB14421" s="9"/>
      <c r="AC14421" t="s">
        <v>6219</v>
      </c>
      <c r="AD14421">
        <f t="shared" si="882"/>
        <v>0</v>
      </c>
      <c r="AF14421" s="3"/>
      <c r="AH14421" s="9"/>
    </row>
    <row r="14422" spans="1:34" ht="10.95" customHeight="1" outlineLevel="1" x14ac:dyDescent="0.25">
      <c r="A14422" t="s">
        <v>1958</v>
      </c>
      <c r="C14422" s="3" t="s">
        <v>11994</v>
      </c>
      <c r="D14422" s="3">
        <v>1564</v>
      </c>
      <c r="E14422" s="9">
        <v>1993</v>
      </c>
      <c r="F14422" s="7" t="s">
        <v>1961</v>
      </c>
      <c r="G14422" s="7" t="s">
        <v>5401</v>
      </c>
      <c r="H14422" s="8" t="s">
        <v>6219</v>
      </c>
      <c r="I14422" s="8" t="s">
        <v>12069</v>
      </c>
      <c r="J14422" s="19">
        <v>1</v>
      </c>
      <c r="K14422" s="19" t="s">
        <v>20093</v>
      </c>
      <c r="L14422" s="11"/>
      <c r="M14422" s="11"/>
      <c r="N14422" s="24"/>
      <c r="P14422" s="32"/>
      <c r="T14422" s="19"/>
      <c r="U14422" s="3"/>
      <c r="X14422" t="str">
        <f t="shared" si="880"/>
        <v/>
      </c>
      <c r="Z14422" t="str">
        <f t="shared" si="881"/>
        <v/>
      </c>
      <c r="AB14422" s="9"/>
      <c r="AC14422" t="s">
        <v>6219</v>
      </c>
      <c r="AD14422">
        <f t="shared" si="882"/>
        <v>0</v>
      </c>
      <c r="AF14422" s="3"/>
      <c r="AH14422" s="9"/>
    </row>
    <row r="14423" spans="1:34" ht="10.95" customHeight="1" outlineLevel="1" x14ac:dyDescent="0.25">
      <c r="A14423" t="s">
        <v>1958</v>
      </c>
      <c r="C14423" s="3" t="s">
        <v>11994</v>
      </c>
      <c r="D14423" s="3" t="s">
        <v>12070</v>
      </c>
      <c r="E14423" s="9">
        <v>1993</v>
      </c>
      <c r="F14423" s="7" t="s">
        <v>12068</v>
      </c>
      <c r="G14423" s="7" t="s">
        <v>5401</v>
      </c>
      <c r="H14423" s="8" t="s">
        <v>6219</v>
      </c>
      <c r="I14423" s="8" t="s">
        <v>12069</v>
      </c>
      <c r="J14423" s="19">
        <v>1</v>
      </c>
      <c r="K14423" s="19" t="s">
        <v>7736</v>
      </c>
      <c r="L14423" s="11">
        <v>6</v>
      </c>
      <c r="M14423" s="11"/>
      <c r="N14423" s="24"/>
      <c r="P14423" s="32"/>
      <c r="T14423" s="19"/>
      <c r="U14423" s="3" t="s">
        <v>8034</v>
      </c>
      <c r="X14423" t="str">
        <f t="shared" si="880"/>
        <v/>
      </c>
      <c r="Z14423">
        <f t="shared" si="881"/>
        <v>1</v>
      </c>
      <c r="AB14423" s="9"/>
      <c r="AC14423" t="s">
        <v>6219</v>
      </c>
      <c r="AD14423">
        <f t="shared" si="882"/>
        <v>0</v>
      </c>
      <c r="AF14423" s="3"/>
      <c r="AG14423" t="s">
        <v>6220</v>
      </c>
      <c r="AH14423" s="9" t="s">
        <v>4925</v>
      </c>
    </row>
    <row r="14424" spans="1:34" ht="10.95" customHeight="1" outlineLevel="1" x14ac:dyDescent="0.25">
      <c r="A14424" t="s">
        <v>1958</v>
      </c>
      <c r="C14424" s="3" t="s">
        <v>11994</v>
      </c>
      <c r="D14424" s="3">
        <v>1631</v>
      </c>
      <c r="E14424" s="9">
        <v>1993</v>
      </c>
      <c r="F14424" s="7" t="s">
        <v>5404</v>
      </c>
      <c r="G14424" s="7" t="s">
        <v>5401</v>
      </c>
      <c r="H14424" s="8" t="s">
        <v>2937</v>
      </c>
      <c r="I14424" s="8" t="s">
        <v>8348</v>
      </c>
      <c r="J14424" s="19">
        <v>3</v>
      </c>
      <c r="K14424" s="19" t="s">
        <v>7736</v>
      </c>
      <c r="L14424" s="11">
        <v>0.75</v>
      </c>
      <c r="M14424" s="11"/>
      <c r="N14424" s="24"/>
      <c r="P14424" s="32"/>
      <c r="T14424" s="19"/>
      <c r="U14424" s="3">
        <v>1185</v>
      </c>
      <c r="X14424" t="str">
        <f t="shared" si="880"/>
        <v/>
      </c>
      <c r="Z14424" t="str">
        <f t="shared" si="881"/>
        <v/>
      </c>
      <c r="AB14424" s="9"/>
      <c r="AC14424" t="s">
        <v>2937</v>
      </c>
      <c r="AD14424">
        <f t="shared" si="882"/>
        <v>0</v>
      </c>
      <c r="AF14424" s="3"/>
      <c r="AG14424" t="s">
        <v>2289</v>
      </c>
      <c r="AH14424" s="9" t="s">
        <v>4925</v>
      </c>
    </row>
    <row r="14425" spans="1:34" ht="10.95" customHeight="1" outlineLevel="1" x14ac:dyDescent="0.25">
      <c r="A14425" t="s">
        <v>1958</v>
      </c>
      <c r="C14425" s="3" t="s">
        <v>11994</v>
      </c>
      <c r="D14425" s="3">
        <v>1632</v>
      </c>
      <c r="E14425" s="9">
        <v>1993</v>
      </c>
      <c r="F14425" s="7" t="s">
        <v>6847</v>
      </c>
      <c r="G14425" s="7" t="s">
        <v>5401</v>
      </c>
      <c r="H14425" s="8" t="s">
        <v>1963</v>
      </c>
      <c r="I14425" s="8" t="s">
        <v>8348</v>
      </c>
      <c r="J14425" s="19">
        <v>3</v>
      </c>
      <c r="K14425" s="19" t="s">
        <v>7736</v>
      </c>
      <c r="L14425" s="11">
        <v>0.75</v>
      </c>
      <c r="M14425" s="11"/>
      <c r="N14425" s="24"/>
      <c r="P14425" s="32"/>
      <c r="T14425" s="19"/>
      <c r="U14425" s="3">
        <v>1186</v>
      </c>
      <c r="X14425" t="str">
        <f t="shared" si="880"/>
        <v/>
      </c>
      <c r="Z14425" t="str">
        <f t="shared" si="881"/>
        <v/>
      </c>
      <c r="AB14425" s="9"/>
      <c r="AC14425" t="s">
        <v>1963</v>
      </c>
      <c r="AD14425">
        <f t="shared" si="882"/>
        <v>0</v>
      </c>
      <c r="AF14425" s="3"/>
      <c r="AG14425" t="s">
        <v>1964</v>
      </c>
      <c r="AH14425" s="9" t="s">
        <v>4925</v>
      </c>
    </row>
    <row r="14426" spans="1:34" ht="10.95" customHeight="1" outlineLevel="1" x14ac:dyDescent="0.25">
      <c r="A14426" t="s">
        <v>1958</v>
      </c>
      <c r="C14426" s="3" t="s">
        <v>11994</v>
      </c>
      <c r="D14426" s="3">
        <v>1633</v>
      </c>
      <c r="E14426" s="9">
        <v>1993</v>
      </c>
      <c r="F14426" s="7" t="s">
        <v>1965</v>
      </c>
      <c r="G14426" s="7" t="s">
        <v>5401</v>
      </c>
      <c r="H14426" s="8" t="s">
        <v>6219</v>
      </c>
      <c r="I14426" s="8" t="s">
        <v>8348</v>
      </c>
      <c r="J14426" s="19">
        <v>3</v>
      </c>
      <c r="K14426" s="19" t="s">
        <v>7736</v>
      </c>
      <c r="L14426" s="11">
        <v>0.75</v>
      </c>
      <c r="M14426" s="11"/>
      <c r="N14426" s="24"/>
      <c r="P14426" s="32"/>
      <c r="T14426" s="19"/>
      <c r="U14426" s="3">
        <v>1187</v>
      </c>
      <c r="X14426" t="str">
        <f t="shared" si="880"/>
        <v/>
      </c>
      <c r="Z14426" t="str">
        <f t="shared" si="881"/>
        <v/>
      </c>
      <c r="AB14426" s="9"/>
      <c r="AC14426" t="s">
        <v>6219</v>
      </c>
      <c r="AD14426">
        <f t="shared" si="882"/>
        <v>0</v>
      </c>
      <c r="AF14426" s="3"/>
      <c r="AG14426" t="s">
        <v>6220</v>
      </c>
      <c r="AH14426" s="9" t="s">
        <v>4925</v>
      </c>
    </row>
    <row r="14427" spans="1:34" ht="10.95" customHeight="1" outlineLevel="1" x14ac:dyDescent="0.25">
      <c r="A14427" t="s">
        <v>1958</v>
      </c>
      <c r="C14427" s="3" t="s">
        <v>11994</v>
      </c>
      <c r="D14427" s="3">
        <v>1651</v>
      </c>
      <c r="E14427" s="9">
        <v>1993</v>
      </c>
      <c r="F14427" s="7" t="s">
        <v>12065</v>
      </c>
      <c r="G14427" s="7" t="s">
        <v>5401</v>
      </c>
      <c r="H14427" s="8" t="s">
        <v>6219</v>
      </c>
      <c r="I14427" s="8" t="s">
        <v>12071</v>
      </c>
      <c r="J14427" s="19">
        <v>1</v>
      </c>
      <c r="K14427" s="19" t="s">
        <v>7736</v>
      </c>
      <c r="L14427" s="11">
        <v>10</v>
      </c>
      <c r="M14427" s="11"/>
      <c r="N14427" s="24"/>
      <c r="P14427" s="32"/>
      <c r="S14427">
        <v>1</v>
      </c>
      <c r="T14427" s="19"/>
      <c r="U14427" s="3"/>
      <c r="X14427" t="str">
        <f t="shared" si="880"/>
        <v/>
      </c>
      <c r="Z14427">
        <f t="shared" si="881"/>
        <v>1</v>
      </c>
      <c r="AB14427" s="9"/>
      <c r="AC14427" t="s">
        <v>6219</v>
      </c>
      <c r="AD14427">
        <f t="shared" si="882"/>
        <v>0</v>
      </c>
      <c r="AF14427" s="3"/>
      <c r="AH14427" s="9"/>
    </row>
    <row r="14428" spans="1:34" ht="10.95" customHeight="1" outlineLevel="1" x14ac:dyDescent="0.25">
      <c r="A14428" t="s">
        <v>1958</v>
      </c>
      <c r="C14428" s="3" t="s">
        <v>11994</v>
      </c>
      <c r="D14428" s="3">
        <v>1761</v>
      </c>
      <c r="E14428" s="9">
        <v>1994</v>
      </c>
      <c r="F14428" s="7" t="s">
        <v>12065</v>
      </c>
      <c r="G14428" s="7" t="s">
        <v>5401</v>
      </c>
      <c r="H14428" s="8" t="s">
        <v>6219</v>
      </c>
      <c r="I14428" s="8" t="s">
        <v>12072</v>
      </c>
      <c r="J14428" s="19">
        <v>2</v>
      </c>
      <c r="K14428" s="19" t="s">
        <v>7736</v>
      </c>
      <c r="L14428" s="11">
        <v>3.4</v>
      </c>
      <c r="M14428" s="11"/>
      <c r="N14428" s="24"/>
      <c r="P14428" s="32"/>
      <c r="S14428">
        <v>1</v>
      </c>
      <c r="T14428" s="19"/>
      <c r="U14428" s="3">
        <v>1125</v>
      </c>
      <c r="X14428" t="str">
        <f t="shared" si="880"/>
        <v/>
      </c>
      <c r="Z14428">
        <f t="shared" si="881"/>
        <v>1</v>
      </c>
      <c r="AB14428" s="9"/>
      <c r="AC14428" t="s">
        <v>6219</v>
      </c>
      <c r="AD14428">
        <f t="shared" si="882"/>
        <v>0</v>
      </c>
      <c r="AF14428" s="3"/>
      <c r="AG14428" t="s">
        <v>6220</v>
      </c>
      <c r="AH14428" s="9" t="s">
        <v>4925</v>
      </c>
    </row>
    <row r="14429" spans="1:34" ht="10.95" customHeight="1" outlineLevel="1" x14ac:dyDescent="0.25">
      <c r="A14429" t="s">
        <v>1958</v>
      </c>
      <c r="C14429" s="3" t="s">
        <v>11994</v>
      </c>
      <c r="D14429" s="3">
        <v>2025</v>
      </c>
      <c r="E14429" s="9">
        <v>1994</v>
      </c>
      <c r="F14429" s="7" t="s">
        <v>1387</v>
      </c>
      <c r="G14429" s="7" t="s">
        <v>5401</v>
      </c>
      <c r="H14429" s="8" t="s">
        <v>6219</v>
      </c>
      <c r="I14429" s="8" t="s">
        <v>8506</v>
      </c>
      <c r="J14429" s="19">
        <v>1</v>
      </c>
      <c r="K14429" s="19" t="s">
        <v>20093</v>
      </c>
      <c r="L14429" s="11"/>
      <c r="M14429" s="11"/>
      <c r="N14429" s="24"/>
      <c r="P14429" s="32"/>
      <c r="R14429">
        <v>1</v>
      </c>
      <c r="S14429">
        <v>1</v>
      </c>
      <c r="T14429" s="19"/>
      <c r="U14429" s="3"/>
      <c r="X14429" t="str">
        <f t="shared" si="880"/>
        <v/>
      </c>
      <c r="Z14429" t="str">
        <f t="shared" si="881"/>
        <v/>
      </c>
      <c r="AB14429" s="9"/>
      <c r="AC14429" t="s">
        <v>6219</v>
      </c>
      <c r="AD14429">
        <f t="shared" si="882"/>
        <v>0</v>
      </c>
      <c r="AF14429" s="3"/>
      <c r="AH14429" s="9"/>
    </row>
    <row r="14430" spans="1:34" ht="10.95" customHeight="1" outlineLevel="1" x14ac:dyDescent="0.25">
      <c r="A14430" t="s">
        <v>1958</v>
      </c>
      <c r="C14430" s="3" t="s">
        <v>11994</v>
      </c>
      <c r="D14430" s="3">
        <v>2026</v>
      </c>
      <c r="E14430" s="9">
        <v>1994</v>
      </c>
      <c r="F14430" s="7" t="s">
        <v>1387</v>
      </c>
      <c r="G14430" s="7" t="s">
        <v>5401</v>
      </c>
      <c r="H14430" s="8" t="s">
        <v>6219</v>
      </c>
      <c r="I14430" s="8" t="s">
        <v>8506</v>
      </c>
      <c r="J14430" s="19">
        <v>1</v>
      </c>
      <c r="K14430" s="19" t="s">
        <v>20093</v>
      </c>
      <c r="L14430" s="11"/>
      <c r="M14430" s="11"/>
      <c r="N14430" s="24"/>
      <c r="P14430" s="32"/>
      <c r="T14430" s="19"/>
      <c r="U14430" s="3"/>
      <c r="X14430" t="str">
        <f t="shared" si="880"/>
        <v/>
      </c>
      <c r="Z14430" t="str">
        <f t="shared" si="881"/>
        <v/>
      </c>
      <c r="AB14430" s="9"/>
      <c r="AC14430" t="s">
        <v>6219</v>
      </c>
      <c r="AD14430">
        <f t="shared" si="882"/>
        <v>0</v>
      </c>
      <c r="AF14430" s="3"/>
      <c r="AH14430" s="9"/>
    </row>
    <row r="14431" spans="1:34" ht="10.95" customHeight="1" outlineLevel="1" x14ac:dyDescent="0.25">
      <c r="A14431" t="s">
        <v>1958</v>
      </c>
      <c r="C14431" s="3" t="s">
        <v>11994</v>
      </c>
      <c r="D14431" s="3" t="s">
        <v>12073</v>
      </c>
      <c r="E14431" s="9">
        <v>1994</v>
      </c>
      <c r="F14431" s="7" t="s">
        <v>12074</v>
      </c>
      <c r="G14431" s="7" t="s">
        <v>5401</v>
      </c>
      <c r="H14431" s="8" t="s">
        <v>6219</v>
      </c>
      <c r="I14431" s="8" t="s">
        <v>8506</v>
      </c>
      <c r="J14431" s="19">
        <v>1</v>
      </c>
      <c r="K14431" s="19" t="s">
        <v>7736</v>
      </c>
      <c r="L14431" s="11">
        <v>7</v>
      </c>
      <c r="M14431" s="11"/>
      <c r="N14431" s="24"/>
      <c r="P14431" s="32"/>
      <c r="T14431" s="19"/>
      <c r="U14431" s="3"/>
      <c r="X14431" t="str">
        <f t="shared" si="880"/>
        <v/>
      </c>
      <c r="Z14431">
        <f t="shared" si="881"/>
        <v>1</v>
      </c>
      <c r="AB14431" s="9"/>
      <c r="AC14431" t="s">
        <v>6219</v>
      </c>
      <c r="AD14431">
        <f t="shared" si="882"/>
        <v>0</v>
      </c>
      <c r="AF14431" s="3"/>
      <c r="AH14431" s="9"/>
    </row>
    <row r="14432" spans="1:34" ht="10.95" customHeight="1" outlineLevel="1" x14ac:dyDescent="0.25">
      <c r="A14432" t="s">
        <v>1958</v>
      </c>
      <c r="C14432" s="3" t="s">
        <v>11994</v>
      </c>
      <c r="D14432" s="3">
        <v>2050</v>
      </c>
      <c r="E14432" s="9">
        <v>1995</v>
      </c>
      <c r="F14432" s="7" t="s">
        <v>1961</v>
      </c>
      <c r="G14432" s="7" t="s">
        <v>5401</v>
      </c>
      <c r="H14432" s="8" t="s">
        <v>6219</v>
      </c>
      <c r="I14432" s="8" t="s">
        <v>12079</v>
      </c>
      <c r="J14432" s="19">
        <v>3</v>
      </c>
      <c r="K14432" s="19" t="s">
        <v>7736</v>
      </c>
      <c r="L14432" s="11">
        <v>3</v>
      </c>
      <c r="M14432" s="11"/>
      <c r="N14432" s="24"/>
      <c r="P14432" s="32"/>
      <c r="T14432" s="19"/>
      <c r="U14432" s="3">
        <v>1380</v>
      </c>
      <c r="X14432" t="str">
        <f t="shared" si="880"/>
        <v/>
      </c>
      <c r="Z14432" t="str">
        <f t="shared" si="881"/>
        <v/>
      </c>
      <c r="AB14432" s="9"/>
      <c r="AC14432" t="s">
        <v>6219</v>
      </c>
      <c r="AD14432">
        <f t="shared" si="882"/>
        <v>0</v>
      </c>
      <c r="AF14432" s="3"/>
      <c r="AG14432" t="s">
        <v>6220</v>
      </c>
      <c r="AH14432" s="9" t="s">
        <v>4925</v>
      </c>
    </row>
    <row r="14433" spans="1:34" ht="10.95" customHeight="1" outlineLevel="1" x14ac:dyDescent="0.25">
      <c r="A14433" t="s">
        <v>1958</v>
      </c>
      <c r="C14433" s="3" t="s">
        <v>11994</v>
      </c>
      <c r="D14433" s="3">
        <v>2193</v>
      </c>
      <c r="E14433" s="9">
        <v>1995</v>
      </c>
      <c r="F14433" s="7" t="s">
        <v>1961</v>
      </c>
      <c r="G14433" s="7" t="s">
        <v>5401</v>
      </c>
      <c r="H14433" s="8" t="s">
        <v>6219</v>
      </c>
      <c r="I14433" s="8" t="s">
        <v>12075</v>
      </c>
      <c r="J14433" s="19">
        <v>1</v>
      </c>
      <c r="K14433" s="19" t="s">
        <v>20093</v>
      </c>
      <c r="L14433" s="11"/>
      <c r="M14433" s="11"/>
      <c r="N14433" s="24"/>
      <c r="P14433" s="32"/>
      <c r="T14433" s="19"/>
      <c r="U14433" s="3"/>
      <c r="X14433" t="str">
        <f t="shared" si="880"/>
        <v/>
      </c>
      <c r="Z14433" t="str">
        <f t="shared" si="881"/>
        <v/>
      </c>
      <c r="AB14433" s="9"/>
      <c r="AC14433" t="s">
        <v>6219</v>
      </c>
      <c r="AD14433">
        <f t="shared" si="882"/>
        <v>0</v>
      </c>
      <c r="AF14433" s="3"/>
      <c r="AH14433" s="9"/>
    </row>
    <row r="14434" spans="1:34" ht="10.95" customHeight="1" outlineLevel="1" x14ac:dyDescent="0.25">
      <c r="A14434" t="s">
        <v>1958</v>
      </c>
      <c r="C14434" s="3" t="s">
        <v>11994</v>
      </c>
      <c r="D14434" s="3">
        <v>2194</v>
      </c>
      <c r="E14434" s="9">
        <v>1995</v>
      </c>
      <c r="F14434" s="7" t="s">
        <v>1961</v>
      </c>
      <c r="G14434" s="7" t="s">
        <v>5401</v>
      </c>
      <c r="H14434" s="8" t="s">
        <v>6219</v>
      </c>
      <c r="I14434" s="8" t="s">
        <v>12075</v>
      </c>
      <c r="J14434" s="19">
        <v>1</v>
      </c>
      <c r="K14434" s="19" t="s">
        <v>20093</v>
      </c>
      <c r="L14434" s="11"/>
      <c r="M14434" s="11"/>
      <c r="N14434" s="24"/>
      <c r="P14434" s="32"/>
      <c r="T14434" s="19"/>
      <c r="U14434" s="3"/>
      <c r="X14434" t="str">
        <f t="shared" si="880"/>
        <v/>
      </c>
      <c r="Z14434" t="str">
        <f t="shared" si="881"/>
        <v/>
      </c>
      <c r="AB14434" s="9"/>
      <c r="AC14434" t="s">
        <v>6219</v>
      </c>
      <c r="AD14434">
        <f t="shared" si="882"/>
        <v>0</v>
      </c>
      <c r="AF14434" s="3"/>
      <c r="AH14434" s="9"/>
    </row>
    <row r="14435" spans="1:34" ht="10.95" customHeight="1" outlineLevel="1" x14ac:dyDescent="0.25">
      <c r="A14435" t="s">
        <v>1958</v>
      </c>
      <c r="C14435" s="3" t="s">
        <v>11994</v>
      </c>
      <c r="D14435" s="3" t="s">
        <v>12076</v>
      </c>
      <c r="E14435" s="9">
        <v>1995</v>
      </c>
      <c r="F14435" s="7" t="s">
        <v>12077</v>
      </c>
      <c r="G14435" s="7" t="s">
        <v>5401</v>
      </c>
      <c r="H14435" s="8" t="s">
        <v>6219</v>
      </c>
      <c r="I14435" s="8" t="s">
        <v>12075</v>
      </c>
      <c r="J14435" s="19">
        <v>1</v>
      </c>
      <c r="K14435" s="19" t="s">
        <v>7736</v>
      </c>
      <c r="L14435" s="11">
        <v>7</v>
      </c>
      <c r="M14435" s="11"/>
      <c r="N14435" s="24"/>
      <c r="P14435" s="32"/>
      <c r="R14435">
        <v>1</v>
      </c>
      <c r="S14435">
        <v>1</v>
      </c>
      <c r="T14435" s="19"/>
      <c r="U14435" s="3">
        <v>1363</v>
      </c>
      <c r="X14435" t="str">
        <f t="shared" si="880"/>
        <v/>
      </c>
      <c r="Z14435">
        <f t="shared" si="881"/>
        <v>1</v>
      </c>
      <c r="AB14435" s="9"/>
      <c r="AC14435" t="s">
        <v>6219</v>
      </c>
      <c r="AD14435">
        <f t="shared" si="882"/>
        <v>0</v>
      </c>
      <c r="AF14435" s="3"/>
      <c r="AG14435" t="s">
        <v>6220</v>
      </c>
      <c r="AH14435" s="9" t="s">
        <v>4925</v>
      </c>
    </row>
    <row r="14436" spans="1:34" ht="10.95" customHeight="1" outlineLevel="1" x14ac:dyDescent="0.25">
      <c r="A14436" t="s">
        <v>1958</v>
      </c>
      <c r="C14436" s="3" t="s">
        <v>11994</v>
      </c>
      <c r="D14436" s="3">
        <v>2278</v>
      </c>
      <c r="E14436" s="9">
        <v>1995</v>
      </c>
      <c r="F14436" s="7" t="s">
        <v>1966</v>
      </c>
      <c r="G14436" s="7" t="s">
        <v>5401</v>
      </c>
      <c r="H14436" s="8" t="s">
        <v>6726</v>
      </c>
      <c r="I14436" s="8" t="s">
        <v>12078</v>
      </c>
      <c r="J14436" s="19">
        <v>2</v>
      </c>
      <c r="K14436" s="19" t="s">
        <v>7736</v>
      </c>
      <c r="L14436" s="11">
        <v>5</v>
      </c>
      <c r="M14436" s="11"/>
      <c r="N14436" s="24"/>
      <c r="P14436" s="32"/>
      <c r="T14436" s="19"/>
      <c r="U14436" s="3">
        <v>1420</v>
      </c>
      <c r="X14436" t="str">
        <f t="shared" si="880"/>
        <v/>
      </c>
      <c r="Z14436" t="str">
        <f t="shared" si="881"/>
        <v/>
      </c>
      <c r="AB14436" s="9"/>
      <c r="AC14436" t="s">
        <v>6726</v>
      </c>
      <c r="AD14436">
        <f t="shared" si="882"/>
        <v>0</v>
      </c>
      <c r="AF14436" s="3"/>
      <c r="AG14436" t="s">
        <v>6220</v>
      </c>
      <c r="AH14436" s="9" t="s">
        <v>4925</v>
      </c>
    </row>
    <row r="14437" spans="1:34" ht="10.95" customHeight="1" outlineLevel="1" x14ac:dyDescent="0.25">
      <c r="A14437" t="s">
        <v>1958</v>
      </c>
      <c r="C14437" s="3" t="s">
        <v>11994</v>
      </c>
      <c r="D14437" s="3" t="s">
        <v>19262</v>
      </c>
      <c r="E14437" s="9">
        <v>1995</v>
      </c>
      <c r="F14437" s="7" t="s">
        <v>12065</v>
      </c>
      <c r="G14437" s="7" t="s">
        <v>5401</v>
      </c>
      <c r="H14437" s="8" t="s">
        <v>2937</v>
      </c>
      <c r="I14437" s="8" t="s">
        <v>12078</v>
      </c>
      <c r="J14437" s="19">
        <v>3</v>
      </c>
      <c r="K14437" s="19" t="s">
        <v>7736</v>
      </c>
      <c r="L14437" s="11">
        <v>5</v>
      </c>
      <c r="M14437" s="11"/>
      <c r="N14437" s="24"/>
      <c r="P14437" s="32"/>
      <c r="T14437" s="19"/>
      <c r="U14437" s="3">
        <v>1421</v>
      </c>
      <c r="X14437" t="str">
        <f t="shared" si="880"/>
        <v/>
      </c>
      <c r="Z14437">
        <f t="shared" si="881"/>
        <v>1</v>
      </c>
      <c r="AB14437" s="9"/>
      <c r="AC14437" t="s">
        <v>2937</v>
      </c>
      <c r="AD14437">
        <f t="shared" si="882"/>
        <v>0</v>
      </c>
      <c r="AF14437" s="3"/>
      <c r="AG14437" t="s">
        <v>2289</v>
      </c>
      <c r="AH14437" s="9" t="s">
        <v>4925</v>
      </c>
    </row>
    <row r="14438" spans="1:34" ht="10.95" customHeight="1" outlineLevel="1" x14ac:dyDescent="0.25">
      <c r="A14438" t="s">
        <v>1958</v>
      </c>
      <c r="C14438" s="3" t="s">
        <v>11994</v>
      </c>
      <c r="D14438" s="3">
        <v>2490</v>
      </c>
      <c r="E14438" s="9">
        <v>1996</v>
      </c>
      <c r="F14438" s="7" t="s">
        <v>1967</v>
      </c>
      <c r="G14438" s="7" t="s">
        <v>5401</v>
      </c>
      <c r="H14438" s="8" t="s">
        <v>2937</v>
      </c>
      <c r="I14438" s="8" t="s">
        <v>11816</v>
      </c>
      <c r="J14438" s="19">
        <v>5</v>
      </c>
      <c r="K14438" s="19" t="s">
        <v>7736</v>
      </c>
      <c r="L14438" s="11">
        <v>5</v>
      </c>
      <c r="M14438" s="11"/>
      <c r="N14438" s="24"/>
      <c r="P14438" s="32"/>
      <c r="T14438" s="19"/>
      <c r="U14438" s="3">
        <v>1510</v>
      </c>
      <c r="X14438" t="str">
        <f t="shared" si="880"/>
        <v/>
      </c>
      <c r="Z14438" t="str">
        <f t="shared" si="881"/>
        <v/>
      </c>
      <c r="AB14438" s="9"/>
      <c r="AC14438" t="s">
        <v>2937</v>
      </c>
      <c r="AD14438">
        <f t="shared" si="882"/>
        <v>0</v>
      </c>
      <c r="AF14438" s="3"/>
      <c r="AG14438" t="s">
        <v>2289</v>
      </c>
      <c r="AH14438" s="9" t="s">
        <v>4925</v>
      </c>
    </row>
    <row r="14439" spans="1:34" ht="10.95" customHeight="1" outlineLevel="1" x14ac:dyDescent="0.25">
      <c r="A14439" t="s">
        <v>1958</v>
      </c>
      <c r="C14439" s="3" t="s">
        <v>11994</v>
      </c>
      <c r="D14439" s="3" t="s">
        <v>19263</v>
      </c>
      <c r="E14439" s="9">
        <v>1996</v>
      </c>
      <c r="F14439" s="7" t="s">
        <v>12080</v>
      </c>
      <c r="G14439" s="7" t="s">
        <v>5401</v>
      </c>
      <c r="H14439" s="8" t="s">
        <v>6219</v>
      </c>
      <c r="I14439" s="8" t="s">
        <v>11816</v>
      </c>
      <c r="J14439" s="19">
        <v>3</v>
      </c>
      <c r="K14439" s="19" t="s">
        <v>7736</v>
      </c>
      <c r="L14439" s="11">
        <v>5</v>
      </c>
      <c r="M14439" s="11"/>
      <c r="N14439" s="24"/>
      <c r="P14439" s="32"/>
      <c r="T14439" s="19"/>
      <c r="U14439" s="3">
        <v>1513</v>
      </c>
      <c r="X14439" t="str">
        <f t="shared" si="880"/>
        <v/>
      </c>
      <c r="Z14439">
        <f t="shared" si="881"/>
        <v>1</v>
      </c>
      <c r="AB14439" s="9"/>
      <c r="AC14439" t="s">
        <v>6219</v>
      </c>
      <c r="AD14439">
        <f t="shared" si="882"/>
        <v>0</v>
      </c>
      <c r="AF14439" s="3"/>
      <c r="AG14439" t="s">
        <v>6220</v>
      </c>
      <c r="AH14439" s="9" t="s">
        <v>4925</v>
      </c>
    </row>
    <row r="14440" spans="1:34" ht="10.95" customHeight="1" outlineLevel="1" x14ac:dyDescent="0.25">
      <c r="A14440" t="s">
        <v>1958</v>
      </c>
      <c r="C14440" s="3" t="s">
        <v>11994</v>
      </c>
      <c r="D14440" s="3">
        <v>2698</v>
      </c>
      <c r="E14440" s="9">
        <v>1997</v>
      </c>
      <c r="F14440" s="7" t="s">
        <v>1388</v>
      </c>
      <c r="G14440" s="7"/>
      <c r="H14440" s="8" t="s">
        <v>5402</v>
      </c>
      <c r="I14440" s="8" t="s">
        <v>19958</v>
      </c>
      <c r="J14440" s="19">
        <v>3</v>
      </c>
      <c r="K14440" s="19" t="s">
        <v>20093</v>
      </c>
      <c r="L14440" s="11"/>
      <c r="M14440" s="11"/>
      <c r="N14440" s="24"/>
      <c r="P14440" s="32"/>
      <c r="T14440" s="19"/>
      <c r="U14440" s="3"/>
      <c r="X14440" t="str">
        <f t="shared" si="880"/>
        <v/>
      </c>
      <c r="Z14440" t="str">
        <f t="shared" si="881"/>
        <v/>
      </c>
      <c r="AB14440" s="9"/>
      <c r="AC14440" t="s">
        <v>5402</v>
      </c>
      <c r="AD14440">
        <f t="shared" si="882"/>
        <v>1</v>
      </c>
      <c r="AF14440" s="3"/>
      <c r="AH14440" s="9"/>
    </row>
    <row r="14441" spans="1:34" ht="10.95" customHeight="1" outlineLevel="1" x14ac:dyDescent="0.25">
      <c r="A14441" t="s">
        <v>1958</v>
      </c>
      <c r="C14441" s="3" t="s">
        <v>11994</v>
      </c>
      <c r="D14441" s="3" t="s">
        <v>19957</v>
      </c>
      <c r="E14441" s="9">
        <v>1997</v>
      </c>
      <c r="F14441" s="7" t="s">
        <v>19959</v>
      </c>
      <c r="G14441" s="7"/>
      <c r="H14441" s="8" t="s">
        <v>5402</v>
      </c>
      <c r="I14441" s="8" t="s">
        <v>19958</v>
      </c>
      <c r="J14441" s="19">
        <v>3</v>
      </c>
      <c r="K14441" s="19" t="s">
        <v>7736</v>
      </c>
      <c r="L14441" s="11">
        <v>5</v>
      </c>
      <c r="M14441" s="11"/>
      <c r="N14441" s="24"/>
      <c r="P14441" s="32"/>
      <c r="T14441" s="19"/>
      <c r="U14441" s="3"/>
      <c r="X14441" t="str">
        <f t="shared" si="880"/>
        <v/>
      </c>
      <c r="Z14441">
        <f t="shared" si="881"/>
        <v>1</v>
      </c>
      <c r="AB14441" s="9"/>
      <c r="AC14441" t="s">
        <v>5402</v>
      </c>
      <c r="AD14441">
        <f t="shared" si="882"/>
        <v>1</v>
      </c>
      <c r="AF14441" s="3"/>
      <c r="AH14441" s="9"/>
    </row>
    <row r="14442" spans="1:34" ht="10.95" customHeight="1" outlineLevel="1" x14ac:dyDescent="0.25">
      <c r="A14442" t="s">
        <v>1958</v>
      </c>
      <c r="C14442" s="3" t="s">
        <v>11994</v>
      </c>
      <c r="D14442" s="3" t="s">
        <v>4065</v>
      </c>
      <c r="E14442" s="9">
        <v>1997</v>
      </c>
      <c r="F14442" s="7" t="s">
        <v>1969</v>
      </c>
      <c r="G14442" s="7" t="s">
        <v>5401</v>
      </c>
      <c r="H14442" s="8" t="s">
        <v>6727</v>
      </c>
      <c r="I14442" s="8" t="s">
        <v>7080</v>
      </c>
      <c r="J14442" s="19">
        <v>3</v>
      </c>
      <c r="K14442" s="19" t="s">
        <v>7738</v>
      </c>
      <c r="L14442" s="11"/>
      <c r="M14442" s="11"/>
      <c r="N14442" s="24"/>
      <c r="P14442" s="32"/>
      <c r="T14442" s="19"/>
      <c r="U14442" s="3">
        <v>1547</v>
      </c>
      <c r="X14442" t="str">
        <f t="shared" si="880"/>
        <v/>
      </c>
      <c r="Z14442" t="str">
        <f t="shared" si="881"/>
        <v/>
      </c>
      <c r="AB14442" s="9"/>
      <c r="AC14442" t="s">
        <v>6727</v>
      </c>
      <c r="AD14442">
        <f t="shared" si="882"/>
        <v>0</v>
      </c>
      <c r="AF14442" s="3"/>
      <c r="AG14442" t="s">
        <v>6220</v>
      </c>
      <c r="AH14442" s="9" t="s">
        <v>4925</v>
      </c>
    </row>
    <row r="14443" spans="1:34" ht="10.95" customHeight="1" outlineLevel="1" x14ac:dyDescent="0.25">
      <c r="A14443" t="s">
        <v>1958</v>
      </c>
      <c r="C14443" s="3" t="s">
        <v>11994</v>
      </c>
      <c r="D14443" s="3">
        <v>2728</v>
      </c>
      <c r="E14443" s="9">
        <v>1997</v>
      </c>
      <c r="F14443" s="7" t="s">
        <v>1969</v>
      </c>
      <c r="G14443" s="7" t="s">
        <v>5401</v>
      </c>
      <c r="H14443" s="8" t="s">
        <v>6219</v>
      </c>
      <c r="I14443" s="8" t="s">
        <v>7080</v>
      </c>
      <c r="J14443" s="19">
        <v>1</v>
      </c>
      <c r="K14443" s="19" t="s">
        <v>7736</v>
      </c>
      <c r="L14443" s="11">
        <v>6</v>
      </c>
      <c r="M14443" s="11"/>
      <c r="N14443" s="24"/>
      <c r="P14443" s="32"/>
      <c r="T14443" s="19"/>
      <c r="U14443" s="3">
        <v>1613</v>
      </c>
      <c r="X14443" t="str">
        <f t="shared" si="880"/>
        <v/>
      </c>
      <c r="Z14443" t="str">
        <f t="shared" si="881"/>
        <v/>
      </c>
      <c r="AB14443" s="9"/>
      <c r="AC14443" t="s">
        <v>6219</v>
      </c>
      <c r="AD14443">
        <f t="shared" si="882"/>
        <v>0</v>
      </c>
      <c r="AF14443" s="3"/>
      <c r="AG14443" t="s">
        <v>6220</v>
      </c>
      <c r="AH14443" s="9" t="s">
        <v>4925</v>
      </c>
    </row>
    <row r="14444" spans="1:34" ht="10.95" customHeight="1" outlineLevel="1" x14ac:dyDescent="0.25">
      <c r="A14444" t="s">
        <v>1958</v>
      </c>
      <c r="C14444" s="3" t="s">
        <v>11994</v>
      </c>
      <c r="D14444" s="3">
        <v>2732</v>
      </c>
      <c r="E14444" s="9">
        <v>1997</v>
      </c>
      <c r="F14444" s="7" t="s">
        <v>1962</v>
      </c>
      <c r="G14444" s="7" t="s">
        <v>5401</v>
      </c>
      <c r="H14444" s="8" t="s">
        <v>6219</v>
      </c>
      <c r="I14444" s="8" t="s">
        <v>7080</v>
      </c>
      <c r="J14444" s="19">
        <v>3</v>
      </c>
      <c r="K14444" s="19" t="s">
        <v>7736</v>
      </c>
      <c r="L14444" s="11">
        <v>3.5</v>
      </c>
      <c r="M14444" s="11"/>
      <c r="N14444" s="24"/>
      <c r="P14444" s="32"/>
      <c r="T14444" s="19"/>
      <c r="U14444" s="3"/>
      <c r="X14444" t="str">
        <f t="shared" si="880"/>
        <v/>
      </c>
      <c r="Z14444" t="str">
        <f t="shared" si="881"/>
        <v/>
      </c>
      <c r="AB14444" s="9"/>
      <c r="AC14444" t="s">
        <v>6219</v>
      </c>
      <c r="AD14444">
        <f t="shared" si="882"/>
        <v>0</v>
      </c>
      <c r="AF14444" s="3"/>
      <c r="AH14444" s="9"/>
    </row>
    <row r="14445" spans="1:34" ht="10.95" customHeight="1" outlineLevel="1" x14ac:dyDescent="0.25">
      <c r="A14445" t="s">
        <v>1958</v>
      </c>
      <c r="C14445" s="3" t="s">
        <v>11994</v>
      </c>
      <c r="D14445" s="3" t="s">
        <v>12081</v>
      </c>
      <c r="E14445" s="9">
        <v>1997</v>
      </c>
      <c r="F14445" s="7" t="s">
        <v>12065</v>
      </c>
      <c r="G14445" s="7" t="s">
        <v>5401</v>
      </c>
      <c r="H14445" s="8" t="s">
        <v>6219</v>
      </c>
      <c r="I14445" s="8" t="s">
        <v>7080</v>
      </c>
      <c r="J14445" s="19">
        <v>3</v>
      </c>
      <c r="K14445" s="19" t="s">
        <v>7736</v>
      </c>
      <c r="L14445" s="11">
        <v>3.9</v>
      </c>
      <c r="M14445" s="11"/>
      <c r="N14445" s="24"/>
      <c r="P14445" s="32"/>
      <c r="T14445" s="19"/>
      <c r="U14445" s="3">
        <v>1617</v>
      </c>
      <c r="X14445" t="str">
        <f t="shared" si="880"/>
        <v/>
      </c>
      <c r="Z14445">
        <f t="shared" si="881"/>
        <v>1</v>
      </c>
      <c r="AB14445" s="9"/>
      <c r="AC14445" t="s">
        <v>6219</v>
      </c>
      <c r="AD14445">
        <f t="shared" si="882"/>
        <v>0</v>
      </c>
      <c r="AF14445" s="3"/>
      <c r="AH14445" s="9"/>
    </row>
    <row r="14446" spans="1:34" ht="10.95" customHeight="1" outlineLevel="1" x14ac:dyDescent="0.25">
      <c r="A14446" t="s">
        <v>1958</v>
      </c>
      <c r="C14446" s="3" t="s">
        <v>11994</v>
      </c>
      <c r="D14446" s="3">
        <v>2864</v>
      </c>
      <c r="E14446" s="9">
        <v>1998</v>
      </c>
      <c r="F14446" s="7" t="s">
        <v>1970</v>
      </c>
      <c r="G14446" s="7" t="s">
        <v>5401</v>
      </c>
      <c r="H14446" s="8" t="s">
        <v>6219</v>
      </c>
      <c r="I14446" s="8" t="s">
        <v>6219</v>
      </c>
      <c r="J14446" s="19">
        <v>1</v>
      </c>
      <c r="K14446" s="19" t="s">
        <v>7738</v>
      </c>
      <c r="L14446" s="11"/>
      <c r="M14446" s="11"/>
      <c r="N14446" s="24"/>
      <c r="P14446" s="32"/>
      <c r="T14446" s="19"/>
      <c r="U14446" s="3">
        <v>1664</v>
      </c>
      <c r="X14446" t="str">
        <f t="shared" si="880"/>
        <v/>
      </c>
      <c r="Z14446" t="str">
        <f t="shared" si="881"/>
        <v/>
      </c>
      <c r="AB14446" s="9"/>
      <c r="AC14446" t="s">
        <v>6219</v>
      </c>
      <c r="AD14446">
        <f t="shared" si="882"/>
        <v>0</v>
      </c>
      <c r="AF14446" s="3"/>
      <c r="AG14446" t="s">
        <v>6220</v>
      </c>
      <c r="AH14446" s="9" t="s">
        <v>4925</v>
      </c>
    </row>
    <row r="14447" spans="1:34" ht="10.95" customHeight="1" outlineLevel="1" x14ac:dyDescent="0.25">
      <c r="A14447" t="s">
        <v>1958</v>
      </c>
      <c r="C14447" s="3" t="s">
        <v>11994</v>
      </c>
      <c r="D14447" s="3">
        <v>3451</v>
      </c>
      <c r="E14447" s="9">
        <v>1999</v>
      </c>
      <c r="F14447" s="7" t="s">
        <v>4723</v>
      </c>
      <c r="G14447" s="7" t="s">
        <v>5401</v>
      </c>
      <c r="H14447" s="8" t="s">
        <v>4725</v>
      </c>
      <c r="I14447" s="8" t="s">
        <v>8506</v>
      </c>
      <c r="J14447" s="19">
        <v>1</v>
      </c>
      <c r="K14447" s="19" t="s">
        <v>7738</v>
      </c>
      <c r="L14447" s="11"/>
      <c r="M14447" s="11"/>
      <c r="N14447" s="24"/>
      <c r="P14447" s="32"/>
      <c r="T14447" s="19"/>
      <c r="U14447" s="3">
        <v>1837</v>
      </c>
      <c r="X14447" t="str">
        <f t="shared" si="880"/>
        <v/>
      </c>
      <c r="Z14447" t="str">
        <f t="shared" si="881"/>
        <v/>
      </c>
      <c r="AB14447" s="9"/>
      <c r="AC14447" t="s">
        <v>4725</v>
      </c>
      <c r="AD14447">
        <f t="shared" si="882"/>
        <v>0</v>
      </c>
      <c r="AF14447" s="3">
        <v>1</v>
      </c>
      <c r="AG14447" t="s">
        <v>3357</v>
      </c>
      <c r="AH14447" s="9" t="s">
        <v>4925</v>
      </c>
    </row>
    <row r="14448" spans="1:34" ht="10.95" customHeight="1" outlineLevel="1" x14ac:dyDescent="0.25">
      <c r="A14448" t="s">
        <v>1958</v>
      </c>
      <c r="C14448" s="3" t="s">
        <v>11994</v>
      </c>
      <c r="D14448" s="3">
        <v>3458</v>
      </c>
      <c r="E14448" s="9">
        <v>1999</v>
      </c>
      <c r="F14448" s="7" t="s">
        <v>1972</v>
      </c>
      <c r="G14448" s="7" t="s">
        <v>5401</v>
      </c>
      <c r="H14448" s="8" t="s">
        <v>6728</v>
      </c>
      <c r="I14448" s="8" t="s">
        <v>7080</v>
      </c>
      <c r="J14448" s="19">
        <v>2</v>
      </c>
      <c r="K14448" s="19" t="s">
        <v>20093</v>
      </c>
      <c r="L14448" s="11"/>
      <c r="M14448" s="11"/>
      <c r="N14448" s="24"/>
      <c r="P14448" s="32"/>
      <c r="T14448" s="19"/>
      <c r="U14448" s="3" t="s">
        <v>1971</v>
      </c>
      <c r="X14448" t="str">
        <f t="shared" si="880"/>
        <v/>
      </c>
      <c r="Z14448" t="str">
        <f t="shared" si="881"/>
        <v/>
      </c>
      <c r="AB14448" s="9"/>
      <c r="AC14448" t="s">
        <v>6728</v>
      </c>
      <c r="AD14448">
        <f t="shared" si="882"/>
        <v>0</v>
      </c>
      <c r="AF14448" s="3"/>
      <c r="AG14448" t="s">
        <v>6220</v>
      </c>
      <c r="AH14448" s="9" t="s">
        <v>4613</v>
      </c>
    </row>
    <row r="14449" spans="1:34" ht="10.95" customHeight="1" outlineLevel="1" x14ac:dyDescent="0.25">
      <c r="A14449" t="s">
        <v>1958</v>
      </c>
      <c r="C14449" s="3" t="s">
        <v>11994</v>
      </c>
      <c r="D14449" s="3">
        <v>3461</v>
      </c>
      <c r="E14449" s="9">
        <v>1999</v>
      </c>
      <c r="F14449" s="7" t="s">
        <v>1972</v>
      </c>
      <c r="G14449" s="7" t="s">
        <v>5401</v>
      </c>
      <c r="H14449" s="8" t="s">
        <v>2937</v>
      </c>
      <c r="I14449" s="8" t="s">
        <v>7080</v>
      </c>
      <c r="J14449" s="19">
        <v>3</v>
      </c>
      <c r="K14449" s="19" t="s">
        <v>20093</v>
      </c>
      <c r="L14449" s="11"/>
      <c r="M14449" s="11"/>
      <c r="N14449" s="24"/>
      <c r="P14449" s="32"/>
      <c r="T14449" s="19"/>
      <c r="U14449" s="3" t="s">
        <v>1973</v>
      </c>
      <c r="X14449" t="str">
        <f t="shared" si="880"/>
        <v/>
      </c>
      <c r="Z14449" t="str">
        <f t="shared" si="881"/>
        <v/>
      </c>
      <c r="AB14449" s="9"/>
      <c r="AC14449" t="s">
        <v>2937</v>
      </c>
      <c r="AD14449">
        <f t="shared" si="882"/>
        <v>0</v>
      </c>
      <c r="AF14449" s="3"/>
      <c r="AG14449" t="s">
        <v>2289</v>
      </c>
      <c r="AH14449" s="9" t="s">
        <v>4613</v>
      </c>
    </row>
    <row r="14450" spans="1:34" ht="10.95" customHeight="1" outlineLevel="1" x14ac:dyDescent="0.25">
      <c r="A14450" t="s">
        <v>1958</v>
      </c>
      <c r="C14450" s="3" t="s">
        <v>11994</v>
      </c>
      <c r="D14450" s="3" t="s">
        <v>12082</v>
      </c>
      <c r="E14450" s="9">
        <v>1999</v>
      </c>
      <c r="F14450" s="7" t="s">
        <v>12490</v>
      </c>
      <c r="G14450" s="7" t="s">
        <v>5401</v>
      </c>
      <c r="H14450" s="8" t="s">
        <v>12491</v>
      </c>
      <c r="I14450" s="8" t="s">
        <v>7080</v>
      </c>
      <c r="J14450" s="19">
        <v>2</v>
      </c>
      <c r="K14450" s="19" t="s">
        <v>7736</v>
      </c>
      <c r="L14450" s="11">
        <v>15</v>
      </c>
      <c r="M14450" s="11"/>
      <c r="N14450" s="24"/>
      <c r="P14450" s="32"/>
      <c r="T14450" s="19"/>
      <c r="U14450" s="3"/>
      <c r="W14450" t="s">
        <v>7738</v>
      </c>
      <c r="X14450" t="str">
        <f t="shared" si="880"/>
        <v/>
      </c>
      <c r="Z14450" t="str">
        <f t="shared" si="881"/>
        <v/>
      </c>
      <c r="AB14450" s="9"/>
      <c r="AC14450" t="s">
        <v>12491</v>
      </c>
      <c r="AD14450">
        <f t="shared" si="882"/>
        <v>0</v>
      </c>
      <c r="AF14450" s="3"/>
      <c r="AH14450" s="9"/>
    </row>
    <row r="14451" spans="1:34" ht="10.95" customHeight="1" outlineLevel="1" x14ac:dyDescent="0.25">
      <c r="A14451" t="s">
        <v>1958</v>
      </c>
      <c r="C14451" s="3" t="s">
        <v>11994</v>
      </c>
      <c r="D14451" s="3">
        <v>3480</v>
      </c>
      <c r="E14451" s="9">
        <v>1999</v>
      </c>
      <c r="F14451" s="7" t="s">
        <v>1972</v>
      </c>
      <c r="G14451" s="7" t="s">
        <v>5401</v>
      </c>
      <c r="H14451" s="8" t="s">
        <v>6219</v>
      </c>
      <c r="I14451" s="8" t="s">
        <v>7080</v>
      </c>
      <c r="J14451" s="19">
        <v>2</v>
      </c>
      <c r="K14451" s="19" t="s">
        <v>7738</v>
      </c>
      <c r="L14451" s="11"/>
      <c r="M14451" s="11"/>
      <c r="N14451" s="24"/>
      <c r="P14451" s="32"/>
      <c r="T14451" s="19"/>
      <c r="U14451" s="3" t="s">
        <v>1974</v>
      </c>
      <c r="X14451" t="str">
        <f t="shared" si="880"/>
        <v/>
      </c>
      <c r="Z14451" t="str">
        <f t="shared" si="881"/>
        <v/>
      </c>
      <c r="AB14451" s="9"/>
      <c r="AC14451" t="s">
        <v>6219</v>
      </c>
      <c r="AD14451">
        <f t="shared" ref="AD14451:AD14482" si="883">COUNTIF(H14451,"*Fuji*")</f>
        <v>0</v>
      </c>
      <c r="AF14451" s="3"/>
      <c r="AG14451" t="s">
        <v>6220</v>
      </c>
      <c r="AH14451" s="9" t="s">
        <v>4613</v>
      </c>
    </row>
    <row r="14452" spans="1:34" ht="10.95" customHeight="1" outlineLevel="1" x14ac:dyDescent="0.25">
      <c r="A14452" t="s">
        <v>1958</v>
      </c>
      <c r="C14452" s="3" t="s">
        <v>11994</v>
      </c>
      <c r="D14452" s="3">
        <v>3526</v>
      </c>
      <c r="E14452" s="9">
        <v>1999</v>
      </c>
      <c r="F14452" s="7" t="s">
        <v>1966</v>
      </c>
      <c r="G14452" s="7" t="s">
        <v>5401</v>
      </c>
      <c r="H14452" s="8" t="s">
        <v>5402</v>
      </c>
      <c r="I14452" s="8" t="s">
        <v>8613</v>
      </c>
      <c r="J14452" s="19">
        <v>3</v>
      </c>
      <c r="K14452" s="19" t="s">
        <v>20093</v>
      </c>
      <c r="L14452" s="11"/>
      <c r="M14452" s="11"/>
      <c r="N14452" s="24"/>
      <c r="P14452" s="32"/>
      <c r="T14452" s="19"/>
      <c r="U14452" s="3"/>
      <c r="X14452" t="str">
        <f t="shared" si="880"/>
        <v/>
      </c>
      <c r="Z14452" t="str">
        <f t="shared" si="881"/>
        <v/>
      </c>
      <c r="AB14452" s="9"/>
      <c r="AC14452" t="s">
        <v>5402</v>
      </c>
      <c r="AD14452">
        <f t="shared" si="883"/>
        <v>1</v>
      </c>
      <c r="AF14452" s="3"/>
      <c r="AH14452" s="9"/>
    </row>
    <row r="14453" spans="1:34" ht="10.95" customHeight="1" outlineLevel="1" x14ac:dyDescent="0.25">
      <c r="A14453" t="s">
        <v>1958</v>
      </c>
      <c r="C14453" s="3" t="s">
        <v>11994</v>
      </c>
      <c r="D14453" s="3">
        <v>3530</v>
      </c>
      <c r="E14453" s="9">
        <v>1999</v>
      </c>
      <c r="F14453" s="7" t="s">
        <v>1966</v>
      </c>
      <c r="G14453" s="7" t="s">
        <v>5401</v>
      </c>
      <c r="H14453" s="8" t="s">
        <v>5402</v>
      </c>
      <c r="I14453" s="8" t="s">
        <v>8614</v>
      </c>
      <c r="J14453" s="19">
        <v>1</v>
      </c>
      <c r="K14453" s="19" t="s">
        <v>20093</v>
      </c>
      <c r="L14453" s="11"/>
      <c r="M14453" s="11"/>
      <c r="N14453" s="24"/>
      <c r="P14453" s="32"/>
      <c r="T14453" s="19"/>
      <c r="U14453" s="3"/>
      <c r="X14453" t="str">
        <f t="shared" si="880"/>
        <v/>
      </c>
      <c r="Z14453" t="str">
        <f t="shared" si="881"/>
        <v/>
      </c>
      <c r="AB14453" s="9"/>
      <c r="AC14453" t="s">
        <v>5402</v>
      </c>
      <c r="AD14453">
        <f t="shared" si="883"/>
        <v>1</v>
      </c>
      <c r="AF14453" s="3"/>
      <c r="AH14453" s="9"/>
    </row>
    <row r="14454" spans="1:34" ht="10.95" customHeight="1" outlineLevel="1" x14ac:dyDescent="0.25">
      <c r="A14454" t="s">
        <v>1958</v>
      </c>
      <c r="C14454" s="3" t="s">
        <v>11994</v>
      </c>
      <c r="D14454" s="3">
        <v>3531</v>
      </c>
      <c r="E14454" s="9">
        <v>1999</v>
      </c>
      <c r="F14454" s="7" t="s">
        <v>1966</v>
      </c>
      <c r="G14454" s="7" t="s">
        <v>5401</v>
      </c>
      <c r="H14454" s="8" t="s">
        <v>5402</v>
      </c>
      <c r="I14454" s="8" t="s">
        <v>12086</v>
      </c>
      <c r="J14454" s="19">
        <v>3</v>
      </c>
      <c r="K14454" s="19" t="s">
        <v>20093</v>
      </c>
      <c r="L14454" s="11"/>
      <c r="M14454" s="11"/>
      <c r="N14454" s="24"/>
      <c r="P14454" s="32"/>
      <c r="T14454" s="19"/>
      <c r="U14454" s="3"/>
      <c r="X14454" t="str">
        <f t="shared" si="880"/>
        <v/>
      </c>
      <c r="Z14454" t="str">
        <f t="shared" si="881"/>
        <v/>
      </c>
      <c r="AB14454" s="9"/>
      <c r="AC14454" t="s">
        <v>5402</v>
      </c>
      <c r="AD14454">
        <f t="shared" si="883"/>
        <v>1</v>
      </c>
      <c r="AF14454" s="3"/>
      <c r="AH14454" s="9"/>
    </row>
    <row r="14455" spans="1:34" ht="10.95" customHeight="1" outlineLevel="1" x14ac:dyDescent="0.25">
      <c r="A14455" t="s">
        <v>1958</v>
      </c>
      <c r="C14455" s="3" t="s">
        <v>11994</v>
      </c>
      <c r="D14455" s="3" t="s">
        <v>12083</v>
      </c>
      <c r="E14455" s="9">
        <v>1999</v>
      </c>
      <c r="F14455" s="7" t="s">
        <v>12084</v>
      </c>
      <c r="G14455" s="7" t="s">
        <v>5401</v>
      </c>
      <c r="H14455" s="8" t="s">
        <v>5402</v>
      </c>
      <c r="I14455" s="8" t="s">
        <v>12087</v>
      </c>
      <c r="J14455" s="19">
        <v>1</v>
      </c>
      <c r="K14455" s="19" t="s">
        <v>7736</v>
      </c>
      <c r="L14455" s="11">
        <v>5</v>
      </c>
      <c r="M14455" s="11"/>
      <c r="N14455" s="24"/>
      <c r="P14455" s="32"/>
      <c r="T14455" s="19"/>
      <c r="U14455" s="3"/>
      <c r="X14455" t="str">
        <f t="shared" si="880"/>
        <v/>
      </c>
      <c r="Z14455">
        <f t="shared" si="881"/>
        <v>1</v>
      </c>
      <c r="AB14455" s="9"/>
      <c r="AC14455" t="s">
        <v>5402</v>
      </c>
      <c r="AD14455">
        <f t="shared" si="883"/>
        <v>1</v>
      </c>
      <c r="AF14455" s="3"/>
      <c r="AH14455" s="9"/>
    </row>
    <row r="14456" spans="1:34" ht="10.95" customHeight="1" outlineLevel="1" x14ac:dyDescent="0.25">
      <c r="A14456" t="s">
        <v>1958</v>
      </c>
      <c r="C14456" s="3" t="s">
        <v>11994</v>
      </c>
      <c r="D14456" s="3" t="s">
        <v>19264</v>
      </c>
      <c r="E14456" s="9">
        <v>1999</v>
      </c>
      <c r="F14456" s="7" t="s">
        <v>12085</v>
      </c>
      <c r="G14456" s="7" t="s">
        <v>5401</v>
      </c>
      <c r="H14456" s="8" t="s">
        <v>5402</v>
      </c>
      <c r="I14456" s="8" t="s">
        <v>12088</v>
      </c>
      <c r="J14456" s="19">
        <v>3</v>
      </c>
      <c r="K14456" s="19" t="s">
        <v>7738</v>
      </c>
      <c r="L14456" s="11"/>
      <c r="M14456" s="11"/>
      <c r="N14456" s="24"/>
      <c r="P14456" s="32"/>
      <c r="T14456" s="19"/>
      <c r="U14456" s="3"/>
      <c r="X14456" t="str">
        <f t="shared" si="880"/>
        <v/>
      </c>
      <c r="Z14456">
        <f t="shared" si="881"/>
        <v>1</v>
      </c>
      <c r="AB14456" s="9"/>
      <c r="AC14456" t="s">
        <v>5402</v>
      </c>
      <c r="AD14456">
        <f t="shared" si="883"/>
        <v>1</v>
      </c>
      <c r="AF14456" s="3"/>
      <c r="AH14456" s="9"/>
    </row>
    <row r="14457" spans="1:34" ht="10.95" customHeight="1" outlineLevel="1" collapsed="1" x14ac:dyDescent="0.25">
      <c r="A14457" t="s">
        <v>1958</v>
      </c>
      <c r="C14457" s="3" t="s">
        <v>11994</v>
      </c>
      <c r="D14457" s="3">
        <v>3596</v>
      </c>
      <c r="E14457" s="9">
        <v>1999</v>
      </c>
      <c r="F14457" s="7" t="s">
        <v>12085</v>
      </c>
      <c r="G14457" s="7" t="s">
        <v>5401</v>
      </c>
      <c r="H14457" s="8" t="s">
        <v>4724</v>
      </c>
      <c r="I14457" s="8" t="s">
        <v>12089</v>
      </c>
      <c r="J14457" s="19">
        <v>1</v>
      </c>
      <c r="K14457" s="19" t="s">
        <v>7736</v>
      </c>
      <c r="L14457" s="11">
        <v>5</v>
      </c>
      <c r="M14457" s="11"/>
      <c r="N14457" s="24"/>
      <c r="P14457" s="32"/>
      <c r="T14457" s="19"/>
      <c r="U14457" s="3" t="s">
        <v>12090</v>
      </c>
      <c r="X14457" t="str">
        <f t="shared" si="880"/>
        <v/>
      </c>
      <c r="Z14457">
        <f t="shared" si="881"/>
        <v>1</v>
      </c>
      <c r="AB14457" s="9"/>
      <c r="AC14457" t="s">
        <v>4724</v>
      </c>
      <c r="AD14457">
        <f t="shared" si="883"/>
        <v>0</v>
      </c>
      <c r="AF14457" s="3"/>
      <c r="AH14457" s="9"/>
    </row>
    <row r="14458" spans="1:34" ht="10.95" customHeight="1" outlineLevel="1" x14ac:dyDescent="0.25">
      <c r="A14458" t="s">
        <v>1958</v>
      </c>
      <c r="C14458" s="3" t="s">
        <v>11994</v>
      </c>
      <c r="D14458" s="3">
        <v>3849</v>
      </c>
      <c r="E14458" s="9">
        <v>1999</v>
      </c>
      <c r="F14458" s="7" t="s">
        <v>12092</v>
      </c>
      <c r="G14458" s="7" t="s">
        <v>5401</v>
      </c>
      <c r="H14458" s="8" t="s">
        <v>2355</v>
      </c>
      <c r="I14458" s="8" t="s">
        <v>8506</v>
      </c>
      <c r="J14458" s="19">
        <v>1</v>
      </c>
      <c r="K14458" s="19" t="s">
        <v>20093</v>
      </c>
      <c r="L14458" s="11"/>
      <c r="M14458" s="11"/>
      <c r="N14458" s="24"/>
      <c r="P14458" s="32"/>
      <c r="R14458">
        <v>1</v>
      </c>
      <c r="S14458">
        <v>1</v>
      </c>
      <c r="T14458" s="19"/>
      <c r="U14458" s="3"/>
      <c r="X14458" t="str">
        <f t="shared" si="880"/>
        <v/>
      </c>
      <c r="Z14458" t="str">
        <f t="shared" si="881"/>
        <v/>
      </c>
      <c r="AB14458" s="9"/>
      <c r="AC14458" t="s">
        <v>2355</v>
      </c>
      <c r="AD14458">
        <f t="shared" si="883"/>
        <v>0</v>
      </c>
      <c r="AF14458" s="3">
        <v>1</v>
      </c>
      <c r="AH14458" s="9"/>
    </row>
    <row r="14459" spans="1:34" ht="10.95" customHeight="1" outlineLevel="1" x14ac:dyDescent="0.25">
      <c r="A14459" t="s">
        <v>1958</v>
      </c>
      <c r="C14459" s="3" t="s">
        <v>11994</v>
      </c>
      <c r="D14459" s="3" t="s">
        <v>12091</v>
      </c>
      <c r="E14459" s="9">
        <v>1999</v>
      </c>
      <c r="F14459" s="7" t="s">
        <v>12093</v>
      </c>
      <c r="G14459" s="7" t="s">
        <v>5401</v>
      </c>
      <c r="H14459" s="8" t="s">
        <v>2355</v>
      </c>
      <c r="I14459" s="8" t="s">
        <v>8506</v>
      </c>
      <c r="J14459" s="19">
        <v>1</v>
      </c>
      <c r="K14459" s="19" t="s">
        <v>7736</v>
      </c>
      <c r="L14459" s="11">
        <v>4.5</v>
      </c>
      <c r="M14459" s="11"/>
      <c r="N14459" s="24"/>
      <c r="P14459" s="32"/>
      <c r="T14459" s="19"/>
      <c r="U14459" s="3"/>
      <c r="X14459" t="str">
        <f t="shared" si="880"/>
        <v/>
      </c>
      <c r="Z14459">
        <f t="shared" si="881"/>
        <v>1</v>
      </c>
      <c r="AB14459" s="9"/>
      <c r="AC14459" t="s">
        <v>2355</v>
      </c>
      <c r="AD14459">
        <f t="shared" si="883"/>
        <v>0</v>
      </c>
      <c r="AF14459" s="3">
        <v>1</v>
      </c>
      <c r="AH14459" s="9"/>
    </row>
    <row r="14460" spans="1:34" ht="10.95" customHeight="1" outlineLevel="1" x14ac:dyDescent="0.25">
      <c r="A14460" t="s">
        <v>1958</v>
      </c>
      <c r="C14460" s="3" t="s">
        <v>11994</v>
      </c>
      <c r="D14460" s="3" t="s">
        <v>19265</v>
      </c>
      <c r="E14460" s="9">
        <v>1999</v>
      </c>
      <c r="F14460" s="7" t="s">
        <v>12094</v>
      </c>
      <c r="G14460" s="7" t="s">
        <v>5401</v>
      </c>
      <c r="H14460" s="8" t="s">
        <v>6219</v>
      </c>
      <c r="I14460" s="8" t="s">
        <v>12071</v>
      </c>
      <c r="J14460" s="19">
        <v>3</v>
      </c>
      <c r="K14460" s="19" t="s">
        <v>7736</v>
      </c>
      <c r="L14460" s="11">
        <v>4.5</v>
      </c>
      <c r="M14460" s="11"/>
      <c r="N14460" s="24"/>
      <c r="P14460" s="32"/>
      <c r="T14460" s="19"/>
      <c r="U14460" s="3"/>
      <c r="X14460" t="str">
        <f t="shared" si="880"/>
        <v/>
      </c>
      <c r="Z14460">
        <f t="shared" si="881"/>
        <v>1</v>
      </c>
      <c r="AB14460" s="9"/>
      <c r="AC14460" t="s">
        <v>6219</v>
      </c>
      <c r="AD14460">
        <f t="shared" si="883"/>
        <v>0</v>
      </c>
      <c r="AF14460" s="3"/>
      <c r="AH14460" s="9"/>
    </row>
    <row r="14461" spans="1:34" ht="10.95" customHeight="1" outlineLevel="1" x14ac:dyDescent="0.25">
      <c r="A14461" t="s">
        <v>1958</v>
      </c>
      <c r="C14461" s="3" t="s">
        <v>11994</v>
      </c>
      <c r="D14461" s="3">
        <v>3969</v>
      </c>
      <c r="E14461" s="9">
        <v>2000</v>
      </c>
      <c r="F14461" s="7" t="s">
        <v>1966</v>
      </c>
      <c r="G14461" s="7" t="s">
        <v>5401</v>
      </c>
      <c r="H14461" s="8" t="s">
        <v>2937</v>
      </c>
      <c r="I14461" s="8" t="s">
        <v>7080</v>
      </c>
      <c r="J14461" s="19">
        <v>5</v>
      </c>
      <c r="K14461" s="19" t="s">
        <v>7738</v>
      </c>
      <c r="L14461" s="11"/>
      <c r="M14461" s="11"/>
      <c r="N14461" s="24"/>
      <c r="P14461" s="32"/>
      <c r="T14461" s="19"/>
      <c r="U14461" s="3">
        <v>2105</v>
      </c>
      <c r="X14461" t="str">
        <f t="shared" si="880"/>
        <v/>
      </c>
      <c r="Z14461" t="str">
        <f t="shared" si="881"/>
        <v/>
      </c>
      <c r="AB14461" s="9"/>
      <c r="AC14461" t="s">
        <v>2937</v>
      </c>
      <c r="AD14461">
        <f t="shared" si="883"/>
        <v>0</v>
      </c>
      <c r="AF14461" s="3"/>
      <c r="AH14461" s="9"/>
    </row>
    <row r="14462" spans="1:34" ht="10.95" customHeight="1" outlineLevel="1" x14ac:dyDescent="0.25">
      <c r="A14462" t="s">
        <v>1958</v>
      </c>
      <c r="C14462" s="3" t="s">
        <v>11994</v>
      </c>
      <c r="D14462" s="3">
        <v>3972</v>
      </c>
      <c r="E14462" s="9">
        <v>2000</v>
      </c>
      <c r="F14462" s="7" t="s">
        <v>1966</v>
      </c>
      <c r="G14462" s="7" t="s">
        <v>5401</v>
      </c>
      <c r="H14462" s="8" t="s">
        <v>6219</v>
      </c>
      <c r="I14462" s="8" t="s">
        <v>7080</v>
      </c>
      <c r="J14462" s="19">
        <v>3</v>
      </c>
      <c r="K14462" s="19" t="s">
        <v>7738</v>
      </c>
      <c r="L14462" s="11"/>
      <c r="M14462" s="11"/>
      <c r="N14462" s="24"/>
      <c r="P14462" s="32"/>
      <c r="T14462" s="19"/>
      <c r="U14462" s="3">
        <v>2108</v>
      </c>
      <c r="X14462" t="str">
        <f t="shared" si="880"/>
        <v/>
      </c>
      <c r="Z14462" t="str">
        <f t="shared" si="881"/>
        <v/>
      </c>
      <c r="AB14462" s="9"/>
      <c r="AC14462" t="s">
        <v>6219</v>
      </c>
      <c r="AD14462">
        <f t="shared" si="883"/>
        <v>0</v>
      </c>
      <c r="AF14462" s="3"/>
      <c r="AH14462" s="9"/>
    </row>
    <row r="14463" spans="1:34" ht="10.95" customHeight="1" outlineLevel="1" x14ac:dyDescent="0.25">
      <c r="A14463" t="s">
        <v>1958</v>
      </c>
      <c r="C14463" s="3" t="s">
        <v>11994</v>
      </c>
      <c r="D14463" s="3">
        <v>3977</v>
      </c>
      <c r="E14463" s="9">
        <v>2000</v>
      </c>
      <c r="F14463" s="7" t="s">
        <v>1962</v>
      </c>
      <c r="G14463" s="7" t="s">
        <v>5401</v>
      </c>
      <c r="H14463" s="8" t="s">
        <v>2937</v>
      </c>
      <c r="I14463" s="8" t="s">
        <v>7080</v>
      </c>
      <c r="J14463" s="19">
        <v>5</v>
      </c>
      <c r="K14463" s="19" t="s">
        <v>7738</v>
      </c>
      <c r="L14463" s="11"/>
      <c r="M14463" s="11"/>
      <c r="N14463" s="24"/>
      <c r="P14463" s="32"/>
      <c r="T14463" s="19"/>
      <c r="U14463" s="3">
        <v>2113</v>
      </c>
      <c r="X14463" t="str">
        <f t="shared" si="880"/>
        <v/>
      </c>
      <c r="Z14463" t="str">
        <f t="shared" si="881"/>
        <v/>
      </c>
      <c r="AB14463" s="9"/>
      <c r="AC14463" t="s">
        <v>2937</v>
      </c>
      <c r="AD14463">
        <f t="shared" si="883"/>
        <v>0</v>
      </c>
      <c r="AF14463" s="3"/>
      <c r="AH14463" s="9"/>
    </row>
    <row r="14464" spans="1:34" ht="10.95" customHeight="1" outlineLevel="1" x14ac:dyDescent="0.25">
      <c r="A14464" t="s">
        <v>1958</v>
      </c>
      <c r="C14464" s="3" t="s">
        <v>11994</v>
      </c>
      <c r="D14464" s="3">
        <v>3980</v>
      </c>
      <c r="E14464" s="9">
        <v>2000</v>
      </c>
      <c r="F14464" s="7" t="s">
        <v>1962</v>
      </c>
      <c r="G14464" s="7" t="s">
        <v>5401</v>
      </c>
      <c r="H14464" s="8" t="s">
        <v>6219</v>
      </c>
      <c r="I14464" s="8" t="s">
        <v>7080</v>
      </c>
      <c r="J14464" s="19">
        <v>3</v>
      </c>
      <c r="K14464" s="19" t="s">
        <v>7738</v>
      </c>
      <c r="L14464" s="11"/>
      <c r="M14464" s="11"/>
      <c r="N14464" s="24"/>
      <c r="P14464" s="32"/>
      <c r="T14464" s="19"/>
      <c r="U14464" s="3">
        <v>2116</v>
      </c>
      <c r="X14464" t="str">
        <f t="shared" si="880"/>
        <v/>
      </c>
      <c r="Z14464" t="str">
        <f t="shared" si="881"/>
        <v/>
      </c>
      <c r="AB14464" s="9"/>
      <c r="AC14464" t="s">
        <v>6219</v>
      </c>
      <c r="AD14464">
        <f t="shared" si="883"/>
        <v>0</v>
      </c>
      <c r="AF14464" s="3"/>
      <c r="AH14464" s="9"/>
    </row>
    <row r="14465" spans="1:34" ht="10.95" customHeight="1" outlineLevel="1" x14ac:dyDescent="0.25">
      <c r="A14465" t="s">
        <v>1958</v>
      </c>
      <c r="C14465" s="3" t="s">
        <v>11994</v>
      </c>
      <c r="D14465" s="3">
        <v>3985</v>
      </c>
      <c r="E14465" s="9">
        <v>2000</v>
      </c>
      <c r="F14465" s="7" t="s">
        <v>4727</v>
      </c>
      <c r="G14465" s="7" t="s">
        <v>5401</v>
      </c>
      <c r="H14465" s="8" t="s">
        <v>2937</v>
      </c>
      <c r="I14465" s="8" t="s">
        <v>7080</v>
      </c>
      <c r="J14465" s="19">
        <v>5</v>
      </c>
      <c r="K14465" s="19" t="s">
        <v>7738</v>
      </c>
      <c r="L14465" s="11"/>
      <c r="M14465" s="11"/>
      <c r="N14465" s="24"/>
      <c r="P14465" s="32"/>
      <c r="T14465" s="19"/>
      <c r="U14465" s="3">
        <v>2121</v>
      </c>
      <c r="X14465" t="str">
        <f t="shared" si="880"/>
        <v/>
      </c>
      <c r="Z14465" t="str">
        <f t="shared" si="881"/>
        <v/>
      </c>
      <c r="AB14465" s="9"/>
      <c r="AC14465" t="s">
        <v>2937</v>
      </c>
      <c r="AD14465">
        <f t="shared" si="883"/>
        <v>0</v>
      </c>
      <c r="AF14465" s="3"/>
      <c r="AH14465" s="9"/>
    </row>
    <row r="14466" spans="1:34" ht="10.95" customHeight="1" outlineLevel="1" x14ac:dyDescent="0.25">
      <c r="A14466" t="s">
        <v>1958</v>
      </c>
      <c r="C14466" s="3" t="s">
        <v>11994</v>
      </c>
      <c r="D14466" s="3">
        <v>3988</v>
      </c>
      <c r="E14466" s="9">
        <v>2000</v>
      </c>
      <c r="F14466" s="7" t="s">
        <v>4727</v>
      </c>
      <c r="G14466" s="7" t="s">
        <v>5401</v>
      </c>
      <c r="H14466" s="8" t="s">
        <v>6219</v>
      </c>
      <c r="I14466" s="8" t="s">
        <v>7080</v>
      </c>
      <c r="J14466" s="19">
        <v>3</v>
      </c>
      <c r="K14466" s="19" t="s">
        <v>7738</v>
      </c>
      <c r="L14466" s="11"/>
      <c r="M14466" s="11"/>
      <c r="N14466" s="24"/>
      <c r="P14466" s="32"/>
      <c r="T14466" s="19"/>
      <c r="U14466" s="3">
        <v>2124</v>
      </c>
      <c r="X14466" t="str">
        <f t="shared" ref="X14466:X14529" si="884">IF(COUNTIF(F14466,"*fdc*"),1,"")</f>
        <v/>
      </c>
      <c r="Z14466" t="str">
        <f t="shared" ref="Z14466:Z14529" si="885">IF(COUNTIF(F14466,"*s/s*"),1,"")</f>
        <v/>
      </c>
      <c r="AB14466" s="9"/>
      <c r="AC14466" t="s">
        <v>6219</v>
      </c>
      <c r="AD14466">
        <f t="shared" si="883"/>
        <v>0</v>
      </c>
      <c r="AF14466" s="3"/>
      <c r="AH14466" s="9"/>
    </row>
    <row r="14467" spans="1:34" ht="10.95" customHeight="1" outlineLevel="1" x14ac:dyDescent="0.25">
      <c r="A14467" t="s">
        <v>1958</v>
      </c>
      <c r="C14467" s="3" t="s">
        <v>11994</v>
      </c>
      <c r="D14467" s="3">
        <v>3993</v>
      </c>
      <c r="E14467" s="9">
        <v>2000</v>
      </c>
      <c r="F14467" s="7" t="s">
        <v>4726</v>
      </c>
      <c r="G14467" s="7" t="s">
        <v>5401</v>
      </c>
      <c r="H14467" s="8" t="s">
        <v>2937</v>
      </c>
      <c r="I14467" s="8" t="s">
        <v>7080</v>
      </c>
      <c r="J14467" s="19">
        <v>5</v>
      </c>
      <c r="K14467" s="19" t="s">
        <v>7738</v>
      </c>
      <c r="L14467" s="11"/>
      <c r="M14467" s="11"/>
      <c r="N14467" s="24"/>
      <c r="P14467" s="32"/>
      <c r="T14467" s="19"/>
      <c r="U14467" s="3">
        <v>2082</v>
      </c>
      <c r="X14467" t="str">
        <f t="shared" si="884"/>
        <v/>
      </c>
      <c r="Z14467" t="str">
        <f t="shared" si="885"/>
        <v/>
      </c>
      <c r="AB14467" s="9"/>
      <c r="AC14467" t="s">
        <v>2937</v>
      </c>
      <c r="AD14467">
        <f t="shared" si="883"/>
        <v>0</v>
      </c>
      <c r="AF14467" s="3"/>
      <c r="AH14467" s="9"/>
    </row>
    <row r="14468" spans="1:34" ht="10.95" customHeight="1" outlineLevel="1" x14ac:dyDescent="0.25">
      <c r="A14468" t="s">
        <v>1958</v>
      </c>
      <c r="C14468" s="3" t="s">
        <v>11994</v>
      </c>
      <c r="D14468" s="3">
        <v>3996</v>
      </c>
      <c r="E14468" s="9">
        <v>2000</v>
      </c>
      <c r="F14468" s="7" t="s">
        <v>4726</v>
      </c>
      <c r="G14468" s="7" t="s">
        <v>5401</v>
      </c>
      <c r="H14468" s="8" t="s">
        <v>6219</v>
      </c>
      <c r="I14468" s="8" t="s">
        <v>7080</v>
      </c>
      <c r="J14468" s="19">
        <v>3</v>
      </c>
      <c r="K14468" s="19" t="s">
        <v>7738</v>
      </c>
      <c r="L14468" s="11"/>
      <c r="M14468" s="11"/>
      <c r="N14468" s="24"/>
      <c r="P14468" s="32"/>
      <c r="T14468" s="19"/>
      <c r="U14468" s="3">
        <v>2085</v>
      </c>
      <c r="X14468" t="str">
        <f t="shared" si="884"/>
        <v/>
      </c>
      <c r="Z14468" t="str">
        <f t="shared" si="885"/>
        <v/>
      </c>
      <c r="AB14468" s="9"/>
      <c r="AC14468" t="s">
        <v>6219</v>
      </c>
      <c r="AD14468">
        <f t="shared" si="883"/>
        <v>0</v>
      </c>
      <c r="AF14468" s="3"/>
      <c r="AH14468" s="9"/>
    </row>
    <row r="14469" spans="1:34" ht="10.95" customHeight="1" outlineLevel="1" x14ac:dyDescent="0.25">
      <c r="A14469" t="s">
        <v>1958</v>
      </c>
      <c r="C14469" s="3" t="s">
        <v>11994</v>
      </c>
      <c r="D14469" s="3">
        <v>3999</v>
      </c>
      <c r="E14469" s="9">
        <v>2000</v>
      </c>
      <c r="F14469" s="7" t="s">
        <v>1968</v>
      </c>
      <c r="G14469" s="7" t="s">
        <v>5401</v>
      </c>
      <c r="H14469" s="8" t="s">
        <v>6219</v>
      </c>
      <c r="I14469" s="8" t="s">
        <v>7080</v>
      </c>
      <c r="J14469" s="19">
        <v>1</v>
      </c>
      <c r="K14469" s="19" t="s">
        <v>20093</v>
      </c>
      <c r="L14469" s="11"/>
      <c r="M14469" s="11"/>
      <c r="N14469" s="24"/>
      <c r="P14469" s="32"/>
      <c r="T14469" s="19"/>
      <c r="U14469" s="3"/>
      <c r="X14469" t="str">
        <f t="shared" si="884"/>
        <v/>
      </c>
      <c r="Z14469" t="str">
        <f t="shared" si="885"/>
        <v/>
      </c>
      <c r="AB14469" s="9"/>
      <c r="AC14469" t="s">
        <v>6219</v>
      </c>
      <c r="AD14469">
        <f t="shared" si="883"/>
        <v>0</v>
      </c>
      <c r="AF14469" s="3"/>
      <c r="AH14469" s="9"/>
    </row>
    <row r="14470" spans="1:34" ht="10.95" customHeight="1" outlineLevel="1" x14ac:dyDescent="0.25">
      <c r="A14470" t="s">
        <v>1958</v>
      </c>
      <c r="C14470" s="3" t="s">
        <v>11994</v>
      </c>
      <c r="D14470" s="3" t="s">
        <v>12095</v>
      </c>
      <c r="E14470" s="9">
        <v>2000</v>
      </c>
      <c r="F14470" s="7" t="s">
        <v>12080</v>
      </c>
      <c r="G14470" s="7" t="s">
        <v>5401</v>
      </c>
      <c r="H14470" s="8" t="s">
        <v>6219</v>
      </c>
      <c r="I14470" s="8" t="s">
        <v>7080</v>
      </c>
      <c r="J14470" s="19">
        <v>1</v>
      </c>
      <c r="K14470" s="19" t="s">
        <v>7736</v>
      </c>
      <c r="L14470" s="11">
        <v>5</v>
      </c>
      <c r="M14470" s="11"/>
      <c r="N14470" s="24"/>
      <c r="P14470" s="32"/>
      <c r="T14470" s="19"/>
      <c r="U14470" s="3"/>
      <c r="X14470" t="str">
        <f t="shared" si="884"/>
        <v/>
      </c>
      <c r="Z14470">
        <f t="shared" si="885"/>
        <v>1</v>
      </c>
      <c r="AB14470" s="9"/>
      <c r="AC14470" t="s">
        <v>6219</v>
      </c>
      <c r="AD14470">
        <f t="shared" si="883"/>
        <v>0</v>
      </c>
      <c r="AF14470" s="3"/>
      <c r="AH14470" s="9"/>
    </row>
    <row r="14471" spans="1:34" ht="10.95" customHeight="1" outlineLevel="1" x14ac:dyDescent="0.25">
      <c r="A14471" t="s">
        <v>1958</v>
      </c>
      <c r="C14471" s="3" t="s">
        <v>11994</v>
      </c>
      <c r="D14471" s="3">
        <v>4017</v>
      </c>
      <c r="E14471" s="9">
        <v>2000</v>
      </c>
      <c r="F14471" s="7" t="s">
        <v>1966</v>
      </c>
      <c r="G14471" s="7" t="s">
        <v>5401</v>
      </c>
      <c r="H14471" s="8" t="s">
        <v>6219</v>
      </c>
      <c r="I14471" s="8" t="s">
        <v>10516</v>
      </c>
      <c r="J14471" s="19">
        <v>3</v>
      </c>
      <c r="K14471" s="19" t="s">
        <v>7738</v>
      </c>
      <c r="L14471" s="11"/>
      <c r="M14471" s="11"/>
      <c r="N14471" s="24"/>
      <c r="P14471" s="32"/>
      <c r="T14471" s="19"/>
      <c r="U14471" s="3"/>
      <c r="X14471" t="str">
        <f t="shared" si="884"/>
        <v/>
      </c>
      <c r="Z14471" t="str">
        <f t="shared" si="885"/>
        <v/>
      </c>
      <c r="AB14471" s="9"/>
      <c r="AC14471" t="s">
        <v>6219</v>
      </c>
      <c r="AD14471">
        <f t="shared" si="883"/>
        <v>0</v>
      </c>
      <c r="AF14471" s="3"/>
      <c r="AH14471" s="9"/>
    </row>
    <row r="14472" spans="1:34" ht="10.95" customHeight="1" outlineLevel="1" x14ac:dyDescent="0.25">
      <c r="A14472" t="s">
        <v>1958</v>
      </c>
      <c r="C14472" s="3" t="s">
        <v>11994</v>
      </c>
      <c r="D14472" s="3">
        <v>4020</v>
      </c>
      <c r="E14472" s="9">
        <v>2000</v>
      </c>
      <c r="F14472" s="7" t="s">
        <v>1968</v>
      </c>
      <c r="G14472" s="7" t="s">
        <v>5401</v>
      </c>
      <c r="H14472" s="8" t="s">
        <v>6219</v>
      </c>
      <c r="I14472" s="8" t="s">
        <v>10516</v>
      </c>
      <c r="J14472" s="19">
        <v>1</v>
      </c>
      <c r="K14472" s="19" t="s">
        <v>20093</v>
      </c>
      <c r="L14472" s="11"/>
      <c r="M14472" s="11"/>
      <c r="N14472" s="24"/>
      <c r="P14472" s="32"/>
      <c r="T14472" s="19"/>
      <c r="U14472" s="3"/>
      <c r="X14472" t="str">
        <f t="shared" si="884"/>
        <v/>
      </c>
      <c r="Z14472" t="str">
        <f t="shared" si="885"/>
        <v/>
      </c>
      <c r="AB14472" s="9"/>
      <c r="AC14472" t="s">
        <v>6219</v>
      </c>
      <c r="AD14472">
        <f t="shared" si="883"/>
        <v>0</v>
      </c>
      <c r="AF14472" s="3"/>
      <c r="AH14472" s="9"/>
    </row>
    <row r="14473" spans="1:34" ht="10.95" customHeight="1" outlineLevel="1" x14ac:dyDescent="0.25">
      <c r="A14473" t="s">
        <v>1958</v>
      </c>
      <c r="C14473" s="3" t="s">
        <v>11994</v>
      </c>
      <c r="D14473" s="3" t="s">
        <v>12096</v>
      </c>
      <c r="E14473" s="9">
        <v>2000</v>
      </c>
      <c r="F14473" s="7" t="s">
        <v>12080</v>
      </c>
      <c r="G14473" s="7" t="s">
        <v>5401</v>
      </c>
      <c r="H14473" s="8" t="s">
        <v>6219</v>
      </c>
      <c r="I14473" s="8" t="s">
        <v>10516</v>
      </c>
      <c r="J14473" s="19">
        <v>1</v>
      </c>
      <c r="K14473" s="19" t="s">
        <v>7736</v>
      </c>
      <c r="L14473" s="11">
        <v>5</v>
      </c>
      <c r="M14473" s="11"/>
      <c r="N14473" s="24"/>
      <c r="P14473" s="32"/>
      <c r="S14473">
        <v>1</v>
      </c>
      <c r="T14473" s="19"/>
      <c r="U14473" s="3"/>
      <c r="X14473" t="str">
        <f t="shared" si="884"/>
        <v/>
      </c>
      <c r="Z14473">
        <f t="shared" si="885"/>
        <v>1</v>
      </c>
      <c r="AB14473" s="9"/>
      <c r="AC14473" t="s">
        <v>6219</v>
      </c>
      <c r="AD14473">
        <f t="shared" si="883"/>
        <v>0</v>
      </c>
      <c r="AF14473" s="3"/>
      <c r="AH14473" s="9"/>
    </row>
    <row r="14474" spans="1:34" ht="10.95" customHeight="1" outlineLevel="1" x14ac:dyDescent="0.25">
      <c r="A14474" t="s">
        <v>1958</v>
      </c>
      <c r="C14474" s="3" t="s">
        <v>11994</v>
      </c>
      <c r="D14474" s="3">
        <v>4077</v>
      </c>
      <c r="E14474" s="9">
        <v>2001</v>
      </c>
      <c r="F14474" s="7" t="s">
        <v>1968</v>
      </c>
      <c r="G14474" s="7" t="s">
        <v>5401</v>
      </c>
      <c r="H14474" s="8" t="s">
        <v>6219</v>
      </c>
      <c r="I14474" s="8" t="s">
        <v>6998</v>
      </c>
      <c r="J14474" s="19">
        <v>3</v>
      </c>
      <c r="K14474" s="19" t="s">
        <v>7738</v>
      </c>
      <c r="L14474" s="11"/>
      <c r="M14474" s="11"/>
      <c r="N14474" s="24"/>
      <c r="P14474" s="32"/>
      <c r="T14474" s="19"/>
      <c r="U14474" s="3">
        <v>2219</v>
      </c>
      <c r="X14474" t="str">
        <f t="shared" si="884"/>
        <v/>
      </c>
      <c r="Z14474" t="str">
        <f t="shared" si="885"/>
        <v/>
      </c>
      <c r="AB14474" s="9"/>
      <c r="AC14474" t="s">
        <v>6219</v>
      </c>
      <c r="AD14474">
        <f t="shared" si="883"/>
        <v>0</v>
      </c>
      <c r="AF14474" s="3"/>
      <c r="AG14474" t="s">
        <v>6220</v>
      </c>
      <c r="AH14474" s="9" t="s">
        <v>4925</v>
      </c>
    </row>
    <row r="14475" spans="1:34" ht="10.95" customHeight="1" outlineLevel="1" x14ac:dyDescent="0.25">
      <c r="A14475" t="s">
        <v>1958</v>
      </c>
      <c r="C14475" s="3" t="s">
        <v>11994</v>
      </c>
      <c r="D14475" s="3" t="s">
        <v>12097</v>
      </c>
      <c r="E14475" s="9">
        <v>2001</v>
      </c>
      <c r="F14475" s="7" t="s">
        <v>12080</v>
      </c>
      <c r="G14475" s="7" t="s">
        <v>5401</v>
      </c>
      <c r="H14475" s="8" t="s">
        <v>6219</v>
      </c>
      <c r="I14475" s="8" t="s">
        <v>6998</v>
      </c>
      <c r="J14475" s="19">
        <v>3</v>
      </c>
      <c r="K14475" s="19" t="s">
        <v>7738</v>
      </c>
      <c r="L14475" s="11"/>
      <c r="M14475" s="11"/>
      <c r="N14475" s="24"/>
      <c r="P14475" s="32"/>
      <c r="T14475" s="19"/>
      <c r="U14475" s="3"/>
      <c r="X14475" t="str">
        <f t="shared" si="884"/>
        <v/>
      </c>
      <c r="Z14475">
        <f t="shared" si="885"/>
        <v>1</v>
      </c>
      <c r="AB14475" s="9"/>
      <c r="AC14475" t="s">
        <v>6219</v>
      </c>
      <c r="AD14475">
        <f t="shared" si="883"/>
        <v>0</v>
      </c>
      <c r="AF14475" s="3"/>
      <c r="AG14475" t="s">
        <v>1964</v>
      </c>
      <c r="AH14475" s="9" t="s">
        <v>4925</v>
      </c>
    </row>
    <row r="14476" spans="1:34" ht="10.95" customHeight="1" outlineLevel="1" x14ac:dyDescent="0.25">
      <c r="A14476" t="s">
        <v>1958</v>
      </c>
      <c r="C14476" s="3" t="s">
        <v>11994</v>
      </c>
      <c r="D14476" s="3">
        <v>4081</v>
      </c>
      <c r="E14476" s="9">
        <v>2001</v>
      </c>
      <c r="F14476" s="7" t="s">
        <v>5101</v>
      </c>
      <c r="G14476" s="7" t="s">
        <v>5401</v>
      </c>
      <c r="H14476" s="8" t="s">
        <v>6219</v>
      </c>
      <c r="I14476" s="8" t="s">
        <v>12098</v>
      </c>
      <c r="J14476" s="19">
        <v>3</v>
      </c>
      <c r="K14476" s="19" t="s">
        <v>7738</v>
      </c>
      <c r="L14476" s="11"/>
      <c r="M14476" s="11"/>
      <c r="N14476" s="24"/>
      <c r="P14476" s="32"/>
      <c r="T14476" s="19"/>
      <c r="U14476" s="3">
        <v>2216</v>
      </c>
      <c r="X14476" t="str">
        <f t="shared" si="884"/>
        <v/>
      </c>
      <c r="Z14476" t="str">
        <f t="shared" si="885"/>
        <v/>
      </c>
      <c r="AB14476" s="9"/>
      <c r="AC14476" t="s">
        <v>6219</v>
      </c>
      <c r="AD14476">
        <f t="shared" si="883"/>
        <v>0</v>
      </c>
      <c r="AF14476" s="3"/>
      <c r="AG14476" t="s">
        <v>6220</v>
      </c>
      <c r="AH14476" s="9" t="s">
        <v>4613</v>
      </c>
    </row>
    <row r="14477" spans="1:34" ht="10.95" customHeight="1" outlineLevel="1" x14ac:dyDescent="0.25">
      <c r="A14477" t="s">
        <v>1958</v>
      </c>
      <c r="C14477" s="3" t="s">
        <v>11994</v>
      </c>
      <c r="D14477" s="3">
        <v>4095</v>
      </c>
      <c r="E14477" s="9">
        <v>2002</v>
      </c>
      <c r="F14477" s="7" t="s">
        <v>1388</v>
      </c>
      <c r="G14477" s="7" t="s">
        <v>5401</v>
      </c>
      <c r="H14477" s="8" t="s">
        <v>6219</v>
      </c>
      <c r="I14477" s="8" t="s">
        <v>12099</v>
      </c>
      <c r="J14477" s="19">
        <v>1</v>
      </c>
      <c r="K14477" s="19" t="s">
        <v>7736</v>
      </c>
      <c r="L14477" s="11">
        <v>5</v>
      </c>
      <c r="M14477" s="11"/>
      <c r="N14477" s="24"/>
      <c r="P14477" s="32"/>
      <c r="S14477">
        <v>1</v>
      </c>
      <c r="T14477" s="19"/>
      <c r="U14477" s="3">
        <v>2225</v>
      </c>
      <c r="X14477" t="str">
        <f t="shared" si="884"/>
        <v/>
      </c>
      <c r="Z14477" t="str">
        <f t="shared" si="885"/>
        <v/>
      </c>
      <c r="AB14477" s="9"/>
      <c r="AC14477" t="s">
        <v>6219</v>
      </c>
      <c r="AD14477">
        <f t="shared" si="883"/>
        <v>0</v>
      </c>
      <c r="AF14477" s="3"/>
      <c r="AG14477" t="s">
        <v>6220</v>
      </c>
      <c r="AH14477" s="9" t="s">
        <v>4613</v>
      </c>
    </row>
    <row r="14478" spans="1:34" ht="10.95" customHeight="1" outlineLevel="1" x14ac:dyDescent="0.25">
      <c r="A14478" t="s">
        <v>1958</v>
      </c>
      <c r="C14478" s="3" t="s">
        <v>11994</v>
      </c>
      <c r="D14478" s="3">
        <v>4099</v>
      </c>
      <c r="E14478" s="9">
        <v>2002</v>
      </c>
      <c r="F14478" s="7" t="s">
        <v>1962</v>
      </c>
      <c r="G14478" s="7" t="s">
        <v>5401</v>
      </c>
      <c r="H14478" s="8" t="s">
        <v>6219</v>
      </c>
      <c r="I14478" s="8" t="s">
        <v>12099</v>
      </c>
      <c r="J14478" s="19">
        <v>1</v>
      </c>
      <c r="K14478" s="19" t="s">
        <v>20093</v>
      </c>
      <c r="L14478" s="11"/>
      <c r="M14478" s="11"/>
      <c r="N14478" s="24"/>
      <c r="P14478" s="32"/>
      <c r="T14478" s="19"/>
      <c r="U14478" s="3">
        <v>2229</v>
      </c>
      <c r="X14478" t="str">
        <f t="shared" si="884"/>
        <v/>
      </c>
      <c r="Z14478" t="str">
        <f t="shared" si="885"/>
        <v/>
      </c>
      <c r="AB14478" s="9"/>
      <c r="AC14478" t="s">
        <v>6219</v>
      </c>
      <c r="AD14478">
        <f t="shared" si="883"/>
        <v>0</v>
      </c>
      <c r="AF14478" s="3"/>
      <c r="AG14478" t="s">
        <v>6220</v>
      </c>
      <c r="AH14478" s="9" t="s">
        <v>4925</v>
      </c>
    </row>
    <row r="14479" spans="1:34" ht="10.95" customHeight="1" outlineLevel="1" x14ac:dyDescent="0.25">
      <c r="A14479" t="s">
        <v>1958</v>
      </c>
      <c r="C14479" s="3" t="s">
        <v>11994</v>
      </c>
      <c r="D14479" s="3" t="s">
        <v>12100</v>
      </c>
      <c r="E14479" s="9">
        <v>2002</v>
      </c>
      <c r="F14479" s="7" t="s">
        <v>12065</v>
      </c>
      <c r="G14479" s="7" t="s">
        <v>5401</v>
      </c>
      <c r="H14479" s="8" t="s">
        <v>6219</v>
      </c>
      <c r="I14479" s="8" t="s">
        <v>12099</v>
      </c>
      <c r="J14479" s="19">
        <v>1</v>
      </c>
      <c r="K14479" s="19" t="s">
        <v>7736</v>
      </c>
      <c r="L14479" s="11">
        <v>5</v>
      </c>
      <c r="M14479" s="11"/>
      <c r="N14479" s="24"/>
      <c r="P14479" s="32"/>
      <c r="T14479" s="19"/>
      <c r="U14479" s="3">
        <v>2229</v>
      </c>
      <c r="X14479" t="str">
        <f t="shared" si="884"/>
        <v/>
      </c>
      <c r="Z14479">
        <f t="shared" si="885"/>
        <v>1</v>
      </c>
      <c r="AB14479" s="9"/>
      <c r="AC14479" t="s">
        <v>6219</v>
      </c>
      <c r="AD14479">
        <f t="shared" si="883"/>
        <v>0</v>
      </c>
      <c r="AF14479" s="3"/>
      <c r="AG14479" t="s">
        <v>6220</v>
      </c>
      <c r="AH14479" s="9" t="s">
        <v>4925</v>
      </c>
    </row>
    <row r="14480" spans="1:34" ht="10.95" customHeight="1" outlineLevel="1" x14ac:dyDescent="0.25">
      <c r="A14480" t="s">
        <v>1958</v>
      </c>
      <c r="C14480" s="3" t="s">
        <v>11994</v>
      </c>
      <c r="D14480" s="3">
        <v>4165</v>
      </c>
      <c r="E14480" s="9">
        <v>2004</v>
      </c>
      <c r="F14480" s="7" t="s">
        <v>4728</v>
      </c>
      <c r="G14480" s="7" t="s">
        <v>5401</v>
      </c>
      <c r="H14480" s="8" t="s">
        <v>6219</v>
      </c>
      <c r="I14480" s="44" t="s">
        <v>12101</v>
      </c>
      <c r="J14480" s="19">
        <v>3</v>
      </c>
      <c r="K14480" s="19" t="s">
        <v>7738</v>
      </c>
      <c r="L14480" s="11"/>
      <c r="M14480" s="11"/>
      <c r="N14480" s="24"/>
      <c r="P14480" s="32"/>
      <c r="R14480">
        <v>1</v>
      </c>
      <c r="S14480">
        <v>1</v>
      </c>
      <c r="T14480" s="19"/>
      <c r="U14480" s="3">
        <v>2269</v>
      </c>
      <c r="X14480" t="str">
        <f t="shared" si="884"/>
        <v/>
      </c>
      <c r="Z14480" t="str">
        <f t="shared" si="885"/>
        <v/>
      </c>
      <c r="AB14480" s="9"/>
      <c r="AC14480" t="s">
        <v>6219</v>
      </c>
      <c r="AD14480">
        <f t="shared" si="883"/>
        <v>0</v>
      </c>
      <c r="AF14480" s="3"/>
      <c r="AG14480" t="s">
        <v>6220</v>
      </c>
      <c r="AH14480" s="9" t="s">
        <v>4613</v>
      </c>
    </row>
    <row r="14481" spans="1:34" ht="10.95" customHeight="1" outlineLevel="1" x14ac:dyDescent="0.25">
      <c r="A14481" t="s">
        <v>1958</v>
      </c>
      <c r="C14481" s="3" t="s">
        <v>11994</v>
      </c>
      <c r="D14481" s="3">
        <v>4166</v>
      </c>
      <c r="E14481" s="9">
        <v>2004</v>
      </c>
      <c r="F14481" s="7" t="s">
        <v>4729</v>
      </c>
      <c r="G14481" s="7" t="s">
        <v>5401</v>
      </c>
      <c r="H14481" s="8" t="s">
        <v>6219</v>
      </c>
      <c r="I14481" s="8" t="s">
        <v>12101</v>
      </c>
      <c r="J14481" s="19">
        <v>3</v>
      </c>
      <c r="K14481" s="19" t="s">
        <v>7736</v>
      </c>
      <c r="L14481" s="11">
        <v>3</v>
      </c>
      <c r="M14481" s="11"/>
      <c r="N14481" s="24"/>
      <c r="P14481" s="32"/>
      <c r="T14481" s="19"/>
      <c r="U14481" s="3">
        <v>2270</v>
      </c>
      <c r="X14481" t="str">
        <f t="shared" si="884"/>
        <v/>
      </c>
      <c r="Z14481" t="str">
        <f t="shared" si="885"/>
        <v/>
      </c>
      <c r="AB14481" s="9"/>
      <c r="AC14481" t="s">
        <v>6219</v>
      </c>
      <c r="AD14481">
        <f t="shared" si="883"/>
        <v>0</v>
      </c>
      <c r="AF14481" s="3"/>
      <c r="AG14481" t="s">
        <v>6220</v>
      </c>
      <c r="AH14481" s="9" t="s">
        <v>4613</v>
      </c>
    </row>
    <row r="14482" spans="1:34" ht="10.95" customHeight="1" outlineLevel="1" x14ac:dyDescent="0.25">
      <c r="A14482" t="s">
        <v>1958</v>
      </c>
      <c r="C14482" s="3" t="s">
        <v>11994</v>
      </c>
      <c r="D14482" s="3">
        <v>4168</v>
      </c>
      <c r="E14482" s="9">
        <v>2004</v>
      </c>
      <c r="F14482" s="7" t="s">
        <v>1962</v>
      </c>
      <c r="G14482" s="7" t="s">
        <v>5401</v>
      </c>
      <c r="H14482" s="8" t="s">
        <v>6219</v>
      </c>
      <c r="I14482" s="8" t="s">
        <v>12101</v>
      </c>
      <c r="J14482" s="19">
        <v>3</v>
      </c>
      <c r="K14482" s="19" t="s">
        <v>7736</v>
      </c>
      <c r="L14482" s="11">
        <v>3</v>
      </c>
      <c r="M14482" s="11"/>
      <c r="N14482" s="24"/>
      <c r="P14482" s="32"/>
      <c r="T14482" s="19"/>
      <c r="U14482" s="3">
        <v>2272</v>
      </c>
      <c r="X14482" t="str">
        <f t="shared" si="884"/>
        <v/>
      </c>
      <c r="Z14482" t="str">
        <f t="shared" si="885"/>
        <v/>
      </c>
      <c r="AB14482" s="9"/>
      <c r="AC14482" t="s">
        <v>6219</v>
      </c>
      <c r="AD14482">
        <f t="shared" si="883"/>
        <v>0</v>
      </c>
      <c r="AF14482" s="3"/>
      <c r="AG14482" t="s">
        <v>6220</v>
      </c>
      <c r="AH14482" s="9" t="s">
        <v>4613</v>
      </c>
    </row>
    <row r="14483" spans="1:34" ht="10.95" customHeight="1" outlineLevel="1" x14ac:dyDescent="0.25">
      <c r="A14483" t="s">
        <v>1958</v>
      </c>
      <c r="C14483" s="3" t="s">
        <v>11994</v>
      </c>
      <c r="D14483" s="3">
        <v>4170</v>
      </c>
      <c r="E14483" s="9">
        <v>2004</v>
      </c>
      <c r="F14483" s="7" t="s">
        <v>4726</v>
      </c>
      <c r="G14483" s="7" t="s">
        <v>5401</v>
      </c>
      <c r="H14483" s="8" t="s">
        <v>2937</v>
      </c>
      <c r="I14483" s="8" t="s">
        <v>12101</v>
      </c>
      <c r="J14483" s="19">
        <v>3</v>
      </c>
      <c r="K14483" s="19" t="s">
        <v>7738</v>
      </c>
      <c r="L14483" s="11"/>
      <c r="M14483" s="11"/>
      <c r="N14483" s="24"/>
      <c r="P14483" s="32"/>
      <c r="T14483" s="19"/>
      <c r="U14483" s="3">
        <v>2274</v>
      </c>
      <c r="X14483" t="str">
        <f t="shared" si="884"/>
        <v/>
      </c>
      <c r="Z14483" t="str">
        <f t="shared" si="885"/>
        <v/>
      </c>
      <c r="AB14483" s="9"/>
      <c r="AC14483" t="s">
        <v>2937</v>
      </c>
      <c r="AD14483">
        <f t="shared" ref="AD14483:AD14518" si="886">COUNTIF(H14483,"*Fuji*")</f>
        <v>0</v>
      </c>
      <c r="AF14483" s="3"/>
      <c r="AG14483" t="s">
        <v>2289</v>
      </c>
      <c r="AH14483" s="9" t="s">
        <v>4613</v>
      </c>
    </row>
    <row r="14484" spans="1:34" ht="10.95" customHeight="1" outlineLevel="1" x14ac:dyDescent="0.25">
      <c r="A14484" t="s">
        <v>1958</v>
      </c>
      <c r="C14484" s="3" t="s">
        <v>11994</v>
      </c>
      <c r="D14484" s="3">
        <v>4222</v>
      </c>
      <c r="E14484" s="9">
        <v>2004</v>
      </c>
      <c r="F14484" s="7" t="s">
        <v>4729</v>
      </c>
      <c r="G14484" s="7" t="s">
        <v>5401</v>
      </c>
      <c r="H14484" s="8" t="s">
        <v>11351</v>
      </c>
      <c r="I14484" s="8" t="s">
        <v>11339</v>
      </c>
      <c r="J14484" s="19">
        <v>4</v>
      </c>
      <c r="K14484" s="19" t="s">
        <v>7736</v>
      </c>
      <c r="L14484" s="11">
        <v>1.25</v>
      </c>
      <c r="M14484" s="11"/>
      <c r="N14484" s="24"/>
      <c r="P14484" s="32"/>
      <c r="T14484" s="19"/>
      <c r="U14484" s="3"/>
      <c r="X14484" t="str">
        <f t="shared" si="884"/>
        <v/>
      </c>
      <c r="Z14484" t="str">
        <f t="shared" si="885"/>
        <v/>
      </c>
      <c r="AB14484" s="9"/>
      <c r="AC14484" t="s">
        <v>11351</v>
      </c>
      <c r="AD14484">
        <f t="shared" si="886"/>
        <v>0</v>
      </c>
      <c r="AF14484" s="3"/>
      <c r="AH14484" s="9"/>
    </row>
    <row r="14485" spans="1:34" ht="10.95" customHeight="1" outlineLevel="1" x14ac:dyDescent="0.25">
      <c r="A14485" t="s">
        <v>1958</v>
      </c>
      <c r="C14485" s="3" t="s">
        <v>11994</v>
      </c>
      <c r="D14485" s="3">
        <v>4223</v>
      </c>
      <c r="E14485" s="9">
        <v>2004</v>
      </c>
      <c r="F14485" s="7" t="s">
        <v>1962</v>
      </c>
      <c r="G14485" s="7" t="s">
        <v>5401</v>
      </c>
      <c r="H14485" s="8" t="s">
        <v>11351</v>
      </c>
      <c r="I14485" s="8" t="s">
        <v>11339</v>
      </c>
      <c r="J14485" s="19">
        <v>7</v>
      </c>
      <c r="K14485" s="19" t="s">
        <v>7736</v>
      </c>
      <c r="L14485" s="11">
        <v>1.25</v>
      </c>
      <c r="M14485" s="11"/>
      <c r="N14485" s="24"/>
      <c r="P14485" s="32"/>
      <c r="T14485" s="19"/>
      <c r="U14485" s="3"/>
      <c r="X14485" t="str">
        <f t="shared" si="884"/>
        <v/>
      </c>
      <c r="Z14485" t="str">
        <f t="shared" si="885"/>
        <v/>
      </c>
      <c r="AB14485" s="9"/>
      <c r="AC14485" t="s">
        <v>11351</v>
      </c>
      <c r="AD14485">
        <f t="shared" si="886"/>
        <v>0</v>
      </c>
      <c r="AF14485" s="3"/>
      <c r="AH14485" s="9"/>
    </row>
    <row r="14486" spans="1:34" ht="10.95" customHeight="1" outlineLevel="1" x14ac:dyDescent="0.25">
      <c r="A14486" t="s">
        <v>1958</v>
      </c>
      <c r="C14486" s="3" t="s">
        <v>11994</v>
      </c>
      <c r="D14486" s="3">
        <v>4224</v>
      </c>
      <c r="E14486" s="9">
        <v>2004</v>
      </c>
      <c r="F14486" s="7" t="s">
        <v>4727</v>
      </c>
      <c r="G14486" s="7" t="s">
        <v>5401</v>
      </c>
      <c r="H14486" s="8" t="s">
        <v>11351</v>
      </c>
      <c r="I14486" s="8" t="s">
        <v>11339</v>
      </c>
      <c r="J14486" s="19">
        <v>4</v>
      </c>
      <c r="K14486" s="19" t="s">
        <v>7736</v>
      </c>
      <c r="L14486" s="11">
        <v>1.25</v>
      </c>
      <c r="M14486" s="11"/>
      <c r="N14486" s="24"/>
      <c r="P14486" s="32"/>
      <c r="T14486" s="19"/>
      <c r="U14486" s="3"/>
      <c r="X14486" t="str">
        <f t="shared" si="884"/>
        <v/>
      </c>
      <c r="Z14486" t="str">
        <f t="shared" si="885"/>
        <v/>
      </c>
      <c r="AB14486" s="9"/>
      <c r="AC14486" t="s">
        <v>11351</v>
      </c>
      <c r="AD14486">
        <f t="shared" si="886"/>
        <v>0</v>
      </c>
      <c r="AF14486" s="3"/>
      <c r="AH14486" s="9"/>
    </row>
    <row r="14487" spans="1:34" ht="10.95" customHeight="1" outlineLevel="1" x14ac:dyDescent="0.25">
      <c r="A14487" t="s">
        <v>1958</v>
      </c>
      <c r="C14487" s="3" t="s">
        <v>11994</v>
      </c>
      <c r="D14487" s="3">
        <v>4225</v>
      </c>
      <c r="E14487" s="9">
        <v>2004</v>
      </c>
      <c r="F14487" s="7" t="s">
        <v>4726</v>
      </c>
      <c r="G14487" s="7" t="s">
        <v>5401</v>
      </c>
      <c r="H14487" s="8" t="s">
        <v>11351</v>
      </c>
      <c r="I14487" s="8" t="s">
        <v>11339</v>
      </c>
      <c r="J14487" s="19">
        <v>4</v>
      </c>
      <c r="K14487" s="19" t="s">
        <v>7736</v>
      </c>
      <c r="L14487" s="11">
        <v>1.25</v>
      </c>
      <c r="M14487" s="11"/>
      <c r="N14487" s="24"/>
      <c r="P14487" s="32"/>
      <c r="S14487">
        <v>1</v>
      </c>
      <c r="T14487" s="19"/>
      <c r="U14487" s="3"/>
      <c r="X14487" t="str">
        <f t="shared" si="884"/>
        <v/>
      </c>
      <c r="Z14487" t="str">
        <f t="shared" si="885"/>
        <v/>
      </c>
      <c r="AB14487" s="9"/>
      <c r="AC14487" t="s">
        <v>11351</v>
      </c>
      <c r="AD14487">
        <f t="shared" si="886"/>
        <v>0</v>
      </c>
      <c r="AF14487" s="3"/>
      <c r="AH14487" s="9"/>
    </row>
    <row r="14488" spans="1:34" ht="10.95" customHeight="1" outlineLevel="1" x14ac:dyDescent="0.25">
      <c r="A14488" t="s">
        <v>1958</v>
      </c>
      <c r="C14488" s="3" t="s">
        <v>11994</v>
      </c>
      <c r="D14488" s="3">
        <v>4226</v>
      </c>
      <c r="E14488" s="9">
        <v>2004</v>
      </c>
      <c r="F14488" s="7" t="s">
        <v>4727</v>
      </c>
      <c r="G14488" s="7" t="s">
        <v>5401</v>
      </c>
      <c r="H14488" s="8" t="s">
        <v>11351</v>
      </c>
      <c r="I14488" s="8" t="s">
        <v>11339</v>
      </c>
      <c r="J14488" s="19">
        <v>7</v>
      </c>
      <c r="K14488" s="19" t="s">
        <v>7738</v>
      </c>
      <c r="L14488" s="11"/>
      <c r="M14488" s="11"/>
      <c r="N14488" s="24"/>
      <c r="P14488" s="32"/>
      <c r="T14488" s="19"/>
      <c r="U14488" s="3"/>
      <c r="X14488" t="str">
        <f t="shared" si="884"/>
        <v/>
      </c>
      <c r="Z14488" t="str">
        <f t="shared" si="885"/>
        <v/>
      </c>
      <c r="AB14488" s="9"/>
      <c r="AC14488" t="s">
        <v>11351</v>
      </c>
      <c r="AD14488">
        <f t="shared" si="886"/>
        <v>0</v>
      </c>
      <c r="AF14488" s="3"/>
      <c r="AH14488" s="9"/>
    </row>
    <row r="14489" spans="1:34" ht="10.95" customHeight="1" outlineLevel="1" x14ac:dyDescent="0.25">
      <c r="A14489" t="s">
        <v>1958</v>
      </c>
      <c r="C14489" s="3" t="s">
        <v>11994</v>
      </c>
      <c r="D14489" s="3" t="s">
        <v>12102</v>
      </c>
      <c r="E14489" s="9">
        <v>2004</v>
      </c>
      <c r="F14489" s="7" t="s">
        <v>12094</v>
      </c>
      <c r="G14489" s="7" t="s">
        <v>5401</v>
      </c>
      <c r="H14489" s="8" t="s">
        <v>11351</v>
      </c>
      <c r="I14489" s="8" t="s">
        <v>11339</v>
      </c>
      <c r="J14489" s="19">
        <v>7</v>
      </c>
      <c r="K14489" s="19" t="s">
        <v>7738</v>
      </c>
      <c r="L14489" s="11"/>
      <c r="M14489" s="11"/>
      <c r="N14489" s="24"/>
      <c r="P14489" s="32"/>
      <c r="T14489" s="19"/>
      <c r="U14489" s="3"/>
      <c r="X14489" t="str">
        <f t="shared" si="884"/>
        <v/>
      </c>
      <c r="Z14489">
        <f t="shared" si="885"/>
        <v>1</v>
      </c>
      <c r="AB14489" s="9"/>
      <c r="AC14489" t="s">
        <v>11351</v>
      </c>
      <c r="AD14489">
        <f t="shared" si="886"/>
        <v>0</v>
      </c>
      <c r="AF14489" s="3"/>
      <c r="AH14489" s="9"/>
    </row>
    <row r="14490" spans="1:34" ht="10.95" customHeight="1" outlineLevel="1" x14ac:dyDescent="0.25">
      <c r="A14490" t="s">
        <v>1958</v>
      </c>
      <c r="C14490" s="3" t="s">
        <v>11994</v>
      </c>
      <c r="D14490" s="3">
        <v>4236</v>
      </c>
      <c r="E14490" s="9">
        <v>2004</v>
      </c>
      <c r="F14490" s="7" t="s">
        <v>4727</v>
      </c>
      <c r="G14490" s="7" t="s">
        <v>5401</v>
      </c>
      <c r="H14490" s="8" t="s">
        <v>152</v>
      </c>
      <c r="I14490" s="8" t="s">
        <v>12103</v>
      </c>
      <c r="J14490" s="19">
        <v>1</v>
      </c>
      <c r="K14490" s="19" t="s">
        <v>7738</v>
      </c>
      <c r="L14490" s="11"/>
      <c r="M14490" s="11"/>
      <c r="N14490" s="24"/>
      <c r="P14490" s="32"/>
      <c r="T14490" s="19"/>
      <c r="U14490" s="3"/>
      <c r="X14490" t="str">
        <f t="shared" si="884"/>
        <v/>
      </c>
      <c r="Z14490" t="str">
        <f t="shared" si="885"/>
        <v/>
      </c>
      <c r="AB14490" s="9"/>
      <c r="AC14490" t="s">
        <v>152</v>
      </c>
      <c r="AD14490">
        <f t="shared" si="886"/>
        <v>0</v>
      </c>
      <c r="AF14490" s="3"/>
      <c r="AH14490" s="9"/>
    </row>
    <row r="14491" spans="1:34" ht="10.95" customHeight="1" outlineLevel="1" x14ac:dyDescent="0.25">
      <c r="A14491" t="s">
        <v>1958</v>
      </c>
      <c r="C14491" s="3" t="s">
        <v>11994</v>
      </c>
      <c r="D14491" s="3" t="s">
        <v>12104</v>
      </c>
      <c r="E14491" s="9">
        <v>2004</v>
      </c>
      <c r="F14491" s="7" t="s">
        <v>12094</v>
      </c>
      <c r="G14491" s="7" t="s">
        <v>5401</v>
      </c>
      <c r="H14491" s="8" t="s">
        <v>152</v>
      </c>
      <c r="I14491" s="8" t="s">
        <v>12103</v>
      </c>
      <c r="J14491" s="19">
        <v>1</v>
      </c>
      <c r="K14491" s="19" t="s">
        <v>7736</v>
      </c>
      <c r="L14491" s="11">
        <v>6</v>
      </c>
      <c r="M14491" s="11"/>
      <c r="N14491" s="24"/>
      <c r="P14491" s="32"/>
      <c r="T14491" s="19"/>
      <c r="U14491" s="3" t="s">
        <v>8035</v>
      </c>
      <c r="X14491" t="str">
        <f t="shared" si="884"/>
        <v/>
      </c>
      <c r="Z14491">
        <f t="shared" si="885"/>
        <v>1</v>
      </c>
      <c r="AB14491" s="9"/>
      <c r="AC14491" t="s">
        <v>152</v>
      </c>
      <c r="AD14491">
        <f t="shared" si="886"/>
        <v>0</v>
      </c>
      <c r="AF14491" s="3"/>
      <c r="AH14491" s="9"/>
    </row>
    <row r="14492" spans="1:34" ht="10.95" customHeight="1" outlineLevel="1" x14ac:dyDescent="0.25">
      <c r="A14492" t="s">
        <v>1958</v>
      </c>
      <c r="C14492" s="3" t="s">
        <v>11994</v>
      </c>
      <c r="D14492" s="3">
        <v>4433</v>
      </c>
      <c r="E14492" s="9">
        <v>2006</v>
      </c>
      <c r="F14492" s="7" t="s">
        <v>4729</v>
      </c>
      <c r="G14492" s="7" t="s">
        <v>5401</v>
      </c>
      <c r="H14492" s="8" t="s">
        <v>12105</v>
      </c>
      <c r="I14492" s="8" t="s">
        <v>10312</v>
      </c>
      <c r="J14492" s="19">
        <v>3</v>
      </c>
      <c r="K14492" s="19" t="s">
        <v>7738</v>
      </c>
      <c r="L14492" s="11"/>
      <c r="M14492" s="11"/>
      <c r="N14492" s="24"/>
      <c r="P14492" s="32"/>
      <c r="T14492" s="19"/>
      <c r="U14492" s="3"/>
      <c r="X14492" t="str">
        <f t="shared" si="884"/>
        <v/>
      </c>
      <c r="Z14492" t="str">
        <f t="shared" si="885"/>
        <v/>
      </c>
      <c r="AB14492" s="9"/>
      <c r="AC14492" t="s">
        <v>12105</v>
      </c>
      <c r="AD14492">
        <f t="shared" si="886"/>
        <v>0</v>
      </c>
      <c r="AF14492" s="3"/>
      <c r="AH14492" s="9"/>
    </row>
    <row r="14493" spans="1:34" ht="10.95" customHeight="1" outlineLevel="1" x14ac:dyDescent="0.25">
      <c r="A14493" t="s">
        <v>1958</v>
      </c>
      <c r="C14493" s="3" t="s">
        <v>11994</v>
      </c>
      <c r="D14493" s="3">
        <v>4437</v>
      </c>
      <c r="E14493" s="9">
        <v>2006</v>
      </c>
      <c r="F14493" s="7" t="s">
        <v>1968</v>
      </c>
      <c r="G14493" s="7" t="s">
        <v>5401</v>
      </c>
      <c r="H14493" s="8" t="s">
        <v>6219</v>
      </c>
      <c r="I14493" s="8" t="s">
        <v>10312</v>
      </c>
      <c r="J14493" s="19">
        <v>1</v>
      </c>
      <c r="K14493" s="19" t="s">
        <v>20093</v>
      </c>
      <c r="L14493" s="11"/>
      <c r="M14493" s="11"/>
      <c r="N14493" s="24"/>
      <c r="P14493" s="32"/>
      <c r="S14493">
        <v>1</v>
      </c>
      <c r="T14493" s="19"/>
      <c r="U14493" s="3"/>
      <c r="X14493" t="str">
        <f t="shared" si="884"/>
        <v/>
      </c>
      <c r="Z14493" t="str">
        <f t="shared" si="885"/>
        <v/>
      </c>
      <c r="AB14493" s="9"/>
      <c r="AC14493" t="s">
        <v>6219</v>
      </c>
      <c r="AD14493">
        <f t="shared" si="886"/>
        <v>0</v>
      </c>
      <c r="AF14493" s="3"/>
      <c r="AH14493" s="9"/>
    </row>
    <row r="14494" spans="1:34" ht="10.95" customHeight="1" outlineLevel="1" x14ac:dyDescent="0.25">
      <c r="A14494" t="s">
        <v>1958</v>
      </c>
      <c r="C14494" s="3" t="s">
        <v>11994</v>
      </c>
      <c r="D14494" s="3">
        <v>4438</v>
      </c>
      <c r="E14494" s="9">
        <v>2006</v>
      </c>
      <c r="F14494" s="7" t="s">
        <v>1968</v>
      </c>
      <c r="G14494" s="7" t="s">
        <v>5401</v>
      </c>
      <c r="H14494" s="8" t="s">
        <v>6219</v>
      </c>
      <c r="I14494" s="8" t="s">
        <v>10312</v>
      </c>
      <c r="J14494" s="19">
        <v>2</v>
      </c>
      <c r="K14494" s="19" t="s">
        <v>20093</v>
      </c>
      <c r="L14494" s="11"/>
      <c r="M14494" s="11"/>
      <c r="N14494" s="24"/>
      <c r="P14494" s="32"/>
      <c r="T14494" s="19"/>
      <c r="U14494" s="3"/>
      <c r="X14494" t="str">
        <f t="shared" si="884"/>
        <v/>
      </c>
      <c r="Z14494" t="str">
        <f t="shared" si="885"/>
        <v/>
      </c>
      <c r="AB14494" s="9"/>
      <c r="AC14494" t="s">
        <v>6219</v>
      </c>
      <c r="AD14494">
        <f t="shared" si="886"/>
        <v>0</v>
      </c>
      <c r="AF14494" s="3"/>
      <c r="AH14494" s="9"/>
    </row>
    <row r="14495" spans="1:34" ht="10.95" customHeight="1" outlineLevel="1" x14ac:dyDescent="0.25">
      <c r="A14495" t="s">
        <v>1958</v>
      </c>
      <c r="C14495" s="3" t="s">
        <v>11994</v>
      </c>
      <c r="D14495" s="3" t="s">
        <v>12106</v>
      </c>
      <c r="E14495" s="9">
        <v>2006</v>
      </c>
      <c r="F14495" s="7" t="s">
        <v>12107</v>
      </c>
      <c r="G14495" s="7" t="s">
        <v>5401</v>
      </c>
      <c r="H14495" s="8" t="s">
        <v>6219</v>
      </c>
      <c r="I14495" s="8" t="s">
        <v>10312</v>
      </c>
      <c r="J14495" s="19">
        <v>1</v>
      </c>
      <c r="K14495" s="19" t="s">
        <v>7736</v>
      </c>
      <c r="L14495" s="11">
        <v>5</v>
      </c>
      <c r="M14495" s="11"/>
      <c r="N14495" s="24"/>
      <c r="P14495" s="32"/>
      <c r="T14495" s="19"/>
      <c r="U14495" s="3"/>
      <c r="X14495" t="str">
        <f t="shared" si="884"/>
        <v/>
      </c>
      <c r="Z14495">
        <f t="shared" si="885"/>
        <v>1</v>
      </c>
      <c r="AB14495" s="9"/>
      <c r="AC14495" t="s">
        <v>6219</v>
      </c>
      <c r="AD14495">
        <f t="shared" si="886"/>
        <v>0</v>
      </c>
      <c r="AF14495" s="3"/>
      <c r="AH14495" s="9"/>
    </row>
    <row r="14496" spans="1:34" ht="10.95" customHeight="1" outlineLevel="1" x14ac:dyDescent="0.25">
      <c r="A14496" t="s">
        <v>1958</v>
      </c>
      <c r="C14496" s="3" t="s">
        <v>11994</v>
      </c>
      <c r="D14496" s="3">
        <v>4439</v>
      </c>
      <c r="E14496" s="9">
        <v>2006</v>
      </c>
      <c r="F14496" s="7" t="s">
        <v>1968</v>
      </c>
      <c r="G14496" s="7" t="s">
        <v>5401</v>
      </c>
      <c r="H14496" s="8" t="s">
        <v>6219</v>
      </c>
      <c r="I14496" s="8" t="s">
        <v>10312</v>
      </c>
      <c r="J14496" s="19">
        <v>3</v>
      </c>
      <c r="K14496" s="19" t="s">
        <v>7738</v>
      </c>
      <c r="L14496" s="11"/>
      <c r="M14496" s="11"/>
      <c r="N14496" s="24"/>
      <c r="P14496" s="32"/>
      <c r="T14496" s="19"/>
      <c r="U14496" s="3"/>
      <c r="X14496" t="str">
        <f t="shared" si="884"/>
        <v/>
      </c>
      <c r="Z14496" t="str">
        <f t="shared" si="885"/>
        <v/>
      </c>
      <c r="AB14496" s="9"/>
      <c r="AC14496" t="s">
        <v>6219</v>
      </c>
      <c r="AD14496">
        <f t="shared" si="886"/>
        <v>0</v>
      </c>
      <c r="AF14496" s="3"/>
      <c r="AH14496" s="9"/>
    </row>
    <row r="14497" spans="1:34" ht="10.95" customHeight="1" outlineLevel="1" collapsed="1" x14ac:dyDescent="0.25">
      <c r="A14497" t="s">
        <v>1958</v>
      </c>
      <c r="C14497" s="3" t="s">
        <v>11994</v>
      </c>
      <c r="D14497" s="3">
        <v>4440</v>
      </c>
      <c r="E14497" s="9">
        <v>2006</v>
      </c>
      <c r="F14497" s="7" t="s">
        <v>1968</v>
      </c>
      <c r="G14497" s="7" t="s">
        <v>5401</v>
      </c>
      <c r="H14497" s="8" t="s">
        <v>6219</v>
      </c>
      <c r="I14497" s="8" t="s">
        <v>10312</v>
      </c>
      <c r="J14497" s="19">
        <v>1</v>
      </c>
      <c r="K14497" s="19" t="s">
        <v>7738</v>
      </c>
      <c r="L14497" s="11"/>
      <c r="M14497" s="11"/>
      <c r="N14497" s="24"/>
      <c r="P14497" s="32"/>
      <c r="T14497" s="19"/>
      <c r="U14497" s="3"/>
      <c r="X14497" t="str">
        <f t="shared" si="884"/>
        <v/>
      </c>
      <c r="Z14497" t="str">
        <f t="shared" si="885"/>
        <v/>
      </c>
      <c r="AB14497" s="9"/>
      <c r="AC14497" t="s">
        <v>6219</v>
      </c>
      <c r="AD14497">
        <f t="shared" si="886"/>
        <v>0</v>
      </c>
      <c r="AF14497" s="3"/>
      <c r="AH14497" s="9"/>
    </row>
    <row r="14498" spans="1:34" ht="10.95" customHeight="1" outlineLevel="1" x14ac:dyDescent="0.25">
      <c r="A14498" t="s">
        <v>1958</v>
      </c>
      <c r="C14498" s="3" t="s">
        <v>11994</v>
      </c>
      <c r="D14498" s="3" t="s">
        <v>12108</v>
      </c>
      <c r="E14498" s="9">
        <v>2006</v>
      </c>
      <c r="F14498" s="7" t="s">
        <v>12107</v>
      </c>
      <c r="G14498" s="7" t="s">
        <v>5401</v>
      </c>
      <c r="H14498" s="8" t="s">
        <v>6219</v>
      </c>
      <c r="I14498" s="8" t="s">
        <v>10312</v>
      </c>
      <c r="J14498" s="19">
        <v>1</v>
      </c>
      <c r="K14498" s="19" t="s">
        <v>7738</v>
      </c>
      <c r="L14498" s="11"/>
      <c r="M14498" s="11"/>
      <c r="N14498" s="24"/>
      <c r="P14498" s="32"/>
      <c r="T14498" s="19"/>
      <c r="U14498" s="3"/>
      <c r="X14498" t="str">
        <f t="shared" si="884"/>
        <v/>
      </c>
      <c r="Z14498">
        <f t="shared" si="885"/>
        <v>1</v>
      </c>
      <c r="AB14498" s="9"/>
      <c r="AC14498" t="s">
        <v>6219</v>
      </c>
      <c r="AD14498">
        <f t="shared" si="886"/>
        <v>0</v>
      </c>
      <c r="AF14498" s="3"/>
      <c r="AH14498" s="9"/>
    </row>
    <row r="14499" spans="1:34" ht="10.95" customHeight="1" outlineLevel="1" x14ac:dyDescent="0.25">
      <c r="A14499" t="s">
        <v>1958</v>
      </c>
      <c r="C14499" s="3" t="s">
        <v>11994</v>
      </c>
      <c r="D14499" s="3">
        <v>4441</v>
      </c>
      <c r="E14499" s="9">
        <v>2006</v>
      </c>
      <c r="F14499" s="7" t="s">
        <v>4727</v>
      </c>
      <c r="G14499" s="7" t="s">
        <v>5401</v>
      </c>
      <c r="H14499" s="8" t="s">
        <v>6219</v>
      </c>
      <c r="I14499" s="8" t="s">
        <v>12109</v>
      </c>
      <c r="J14499" s="19">
        <v>1</v>
      </c>
      <c r="K14499" s="19" t="s">
        <v>7738</v>
      </c>
      <c r="L14499" s="11"/>
      <c r="M14499" s="11"/>
      <c r="N14499" s="24"/>
      <c r="P14499" s="32"/>
      <c r="T14499" s="19"/>
      <c r="U14499" s="3"/>
      <c r="X14499" t="str">
        <f t="shared" si="884"/>
        <v/>
      </c>
      <c r="Z14499" t="str">
        <f t="shared" si="885"/>
        <v/>
      </c>
      <c r="AB14499" s="9"/>
      <c r="AC14499" t="s">
        <v>6219</v>
      </c>
      <c r="AD14499">
        <f t="shared" si="886"/>
        <v>0</v>
      </c>
      <c r="AF14499" s="3"/>
      <c r="AH14499" s="9"/>
    </row>
    <row r="14500" spans="1:34" ht="10.95" customHeight="1" outlineLevel="1" x14ac:dyDescent="0.25">
      <c r="A14500" t="s">
        <v>1958</v>
      </c>
      <c r="C14500" s="3" t="s">
        <v>11994</v>
      </c>
      <c r="D14500" s="3">
        <v>4442</v>
      </c>
      <c r="E14500" s="9">
        <v>2006</v>
      </c>
      <c r="F14500" s="7" t="s">
        <v>12094</v>
      </c>
      <c r="G14500" s="7" t="s">
        <v>5401</v>
      </c>
      <c r="H14500" s="8" t="s">
        <v>6219</v>
      </c>
      <c r="I14500" s="8" t="s">
        <v>12109</v>
      </c>
      <c r="J14500" s="19">
        <v>1</v>
      </c>
      <c r="K14500" s="19" t="s">
        <v>7738</v>
      </c>
      <c r="L14500" s="11"/>
      <c r="M14500" s="11"/>
      <c r="N14500" s="24"/>
      <c r="P14500" s="32"/>
      <c r="T14500" s="19"/>
      <c r="U14500" s="3"/>
      <c r="X14500" t="str">
        <f t="shared" si="884"/>
        <v/>
      </c>
      <c r="Z14500">
        <f t="shared" si="885"/>
        <v>1</v>
      </c>
      <c r="AB14500" s="9"/>
      <c r="AC14500" t="s">
        <v>6219</v>
      </c>
      <c r="AD14500">
        <f t="shared" si="886"/>
        <v>0</v>
      </c>
      <c r="AF14500" s="3"/>
      <c r="AH14500" s="9"/>
    </row>
    <row r="14501" spans="1:34" ht="10.95" customHeight="1" outlineLevel="1" x14ac:dyDescent="0.25">
      <c r="A14501" t="s">
        <v>1958</v>
      </c>
      <c r="C14501" s="3" t="s">
        <v>11994</v>
      </c>
      <c r="D14501" s="3">
        <v>4537</v>
      </c>
      <c r="E14501" s="9">
        <v>2007</v>
      </c>
      <c r="F14501" s="7" t="s">
        <v>1966</v>
      </c>
      <c r="G14501" s="7" t="s">
        <v>5401</v>
      </c>
      <c r="H14501" s="8" t="s">
        <v>12060</v>
      </c>
      <c r="I14501" s="8" t="s">
        <v>12110</v>
      </c>
      <c r="J14501" s="19">
        <v>3</v>
      </c>
      <c r="K14501" s="19" t="s">
        <v>7738</v>
      </c>
      <c r="L14501" s="11"/>
      <c r="M14501" s="11"/>
      <c r="N14501" s="24"/>
      <c r="P14501" s="32"/>
      <c r="T14501" s="19"/>
      <c r="U14501" s="3"/>
      <c r="X14501" t="str">
        <f t="shared" si="884"/>
        <v/>
      </c>
      <c r="Z14501" t="str">
        <f t="shared" si="885"/>
        <v/>
      </c>
      <c r="AB14501" s="9"/>
      <c r="AC14501" t="s">
        <v>12060</v>
      </c>
      <c r="AD14501">
        <f t="shared" si="886"/>
        <v>0</v>
      </c>
      <c r="AF14501" s="3"/>
      <c r="AH14501" s="9"/>
    </row>
    <row r="14502" spans="1:34" ht="10.95" customHeight="1" outlineLevel="1" x14ac:dyDescent="0.25">
      <c r="A14502" t="s">
        <v>1958</v>
      </c>
      <c r="C14502" s="3" t="s">
        <v>11994</v>
      </c>
      <c r="D14502" s="3" t="s">
        <v>12111</v>
      </c>
      <c r="E14502" s="9">
        <v>2007</v>
      </c>
      <c r="F14502" s="7" t="s">
        <v>9581</v>
      </c>
      <c r="G14502" s="7" t="s">
        <v>5401</v>
      </c>
      <c r="H14502" s="8" t="s">
        <v>12060</v>
      </c>
      <c r="I14502" s="8" t="s">
        <v>12110</v>
      </c>
      <c r="J14502" s="19">
        <v>3</v>
      </c>
      <c r="K14502" s="19" t="s">
        <v>7738</v>
      </c>
      <c r="L14502" s="11"/>
      <c r="M14502" s="11"/>
      <c r="N14502" s="24"/>
      <c r="P14502" s="32"/>
      <c r="T14502" s="19"/>
      <c r="U14502" s="3"/>
      <c r="X14502" t="str">
        <f t="shared" si="884"/>
        <v/>
      </c>
      <c r="Z14502">
        <f t="shared" si="885"/>
        <v>1</v>
      </c>
      <c r="AB14502" s="9"/>
      <c r="AC14502" t="s">
        <v>12060</v>
      </c>
      <c r="AD14502">
        <f t="shared" si="886"/>
        <v>0</v>
      </c>
      <c r="AF14502" s="3"/>
      <c r="AH14502" s="9"/>
    </row>
    <row r="14503" spans="1:34" ht="10.95" customHeight="1" outlineLevel="1" x14ac:dyDescent="0.25">
      <c r="A14503" t="s">
        <v>1958</v>
      </c>
      <c r="C14503" s="3" t="s">
        <v>11994</v>
      </c>
      <c r="D14503" s="3">
        <v>4542</v>
      </c>
      <c r="E14503" s="9">
        <v>2007</v>
      </c>
      <c r="F14503" s="7" t="s">
        <v>1966</v>
      </c>
      <c r="G14503" s="7" t="s">
        <v>5401</v>
      </c>
      <c r="H14503" s="8" t="s">
        <v>12060</v>
      </c>
      <c r="I14503" s="8" t="s">
        <v>12110</v>
      </c>
      <c r="J14503" s="19">
        <v>3</v>
      </c>
      <c r="K14503" s="19" t="s">
        <v>7738</v>
      </c>
      <c r="L14503" s="11"/>
      <c r="M14503" s="11"/>
      <c r="N14503" s="24"/>
      <c r="P14503" s="32"/>
      <c r="T14503" s="19"/>
      <c r="U14503" s="3"/>
      <c r="X14503" t="str">
        <f t="shared" si="884"/>
        <v/>
      </c>
      <c r="Z14503" t="str">
        <f t="shared" si="885"/>
        <v/>
      </c>
      <c r="AB14503" s="9"/>
      <c r="AC14503" t="s">
        <v>12060</v>
      </c>
      <c r="AD14503">
        <f t="shared" si="886"/>
        <v>0</v>
      </c>
      <c r="AF14503" s="3"/>
      <c r="AH14503" s="9"/>
    </row>
    <row r="14504" spans="1:34" ht="10.95" customHeight="1" outlineLevel="1" x14ac:dyDescent="0.25">
      <c r="A14504" t="s">
        <v>1958</v>
      </c>
      <c r="C14504" s="3" t="s">
        <v>11994</v>
      </c>
      <c r="D14504" s="3" t="s">
        <v>12112</v>
      </c>
      <c r="E14504" s="9">
        <v>2007</v>
      </c>
      <c r="F14504" s="7" t="s">
        <v>12113</v>
      </c>
      <c r="G14504" s="7" t="s">
        <v>5401</v>
      </c>
      <c r="H14504" s="8" t="s">
        <v>12060</v>
      </c>
      <c r="I14504" s="8" t="s">
        <v>12110</v>
      </c>
      <c r="J14504" s="19">
        <v>3</v>
      </c>
      <c r="K14504" s="19" t="s">
        <v>7736</v>
      </c>
      <c r="L14504" s="11">
        <v>5.5</v>
      </c>
      <c r="M14504" s="11"/>
      <c r="N14504" s="24"/>
      <c r="P14504" s="32"/>
      <c r="T14504" s="19"/>
      <c r="U14504" s="3"/>
      <c r="X14504" t="str">
        <f t="shared" si="884"/>
        <v/>
      </c>
      <c r="Z14504">
        <f t="shared" si="885"/>
        <v>1</v>
      </c>
      <c r="AB14504" s="9"/>
      <c r="AC14504" t="s">
        <v>12060</v>
      </c>
      <c r="AD14504">
        <f t="shared" si="886"/>
        <v>0</v>
      </c>
      <c r="AF14504" s="3"/>
      <c r="AH14504" s="9"/>
    </row>
    <row r="14505" spans="1:34" ht="10.95" customHeight="1" outlineLevel="1" x14ac:dyDescent="0.25">
      <c r="A14505" t="s">
        <v>1958</v>
      </c>
      <c r="C14505" s="3" t="s">
        <v>11994</v>
      </c>
      <c r="D14505" s="3" t="s">
        <v>12116</v>
      </c>
      <c r="E14505" s="9">
        <v>2008</v>
      </c>
      <c r="F14505" s="7" t="s">
        <v>12115</v>
      </c>
      <c r="G14505" s="7" t="s">
        <v>5401</v>
      </c>
      <c r="H14505" s="8" t="s">
        <v>6219</v>
      </c>
      <c r="I14505" s="8" t="s">
        <v>12114</v>
      </c>
      <c r="J14505" s="19">
        <v>3</v>
      </c>
      <c r="K14505" s="19" t="s">
        <v>7736</v>
      </c>
      <c r="L14505" s="11">
        <v>6</v>
      </c>
      <c r="M14505" s="11"/>
      <c r="N14505" s="24"/>
      <c r="P14505" s="32"/>
      <c r="T14505" s="19"/>
      <c r="U14505" s="3"/>
      <c r="X14505" t="str">
        <f t="shared" si="884"/>
        <v/>
      </c>
      <c r="Z14505">
        <f t="shared" si="885"/>
        <v>1</v>
      </c>
      <c r="AB14505" s="9"/>
      <c r="AC14505" t="s">
        <v>6219</v>
      </c>
      <c r="AD14505">
        <f t="shared" si="886"/>
        <v>0</v>
      </c>
      <c r="AF14505" s="3"/>
      <c r="AH14505" s="9"/>
    </row>
    <row r="14506" spans="1:34" ht="10.95" customHeight="1" outlineLevel="1" x14ac:dyDescent="0.25">
      <c r="A14506" t="s">
        <v>1958</v>
      </c>
      <c r="C14506" s="3" t="s">
        <v>11994</v>
      </c>
      <c r="D14506" s="3">
        <v>4758</v>
      </c>
      <c r="E14506" s="9">
        <v>2010</v>
      </c>
      <c r="F14506" s="7" t="s">
        <v>12118</v>
      </c>
      <c r="G14506" s="7" t="s">
        <v>5401</v>
      </c>
      <c r="H14506" s="8" t="s">
        <v>6219</v>
      </c>
      <c r="I14506" s="8" t="s">
        <v>12117</v>
      </c>
      <c r="J14506" s="19">
        <v>3</v>
      </c>
      <c r="K14506" s="19" t="s">
        <v>7738</v>
      </c>
      <c r="L14506" s="11"/>
      <c r="M14506" s="11"/>
      <c r="N14506" s="24"/>
      <c r="P14506" s="32"/>
      <c r="T14506" s="19"/>
      <c r="U14506" s="3"/>
      <c r="X14506" t="str">
        <f t="shared" si="884"/>
        <v/>
      </c>
      <c r="Z14506" t="str">
        <f t="shared" si="885"/>
        <v/>
      </c>
      <c r="AB14506" s="9"/>
      <c r="AC14506" t="s">
        <v>6219</v>
      </c>
      <c r="AD14506">
        <f t="shared" si="886"/>
        <v>0</v>
      </c>
      <c r="AF14506" s="3"/>
      <c r="AH14506" s="9"/>
    </row>
    <row r="14507" spans="1:34" ht="10.95" customHeight="1" outlineLevel="1" x14ac:dyDescent="0.25">
      <c r="A14507" t="s">
        <v>1958</v>
      </c>
      <c r="C14507" s="3" t="s">
        <v>11994</v>
      </c>
      <c r="D14507" s="3">
        <v>4765</v>
      </c>
      <c r="E14507" s="9">
        <v>2010</v>
      </c>
      <c r="F14507" s="7" t="s">
        <v>12119</v>
      </c>
      <c r="G14507" s="7" t="s">
        <v>5401</v>
      </c>
      <c r="H14507" s="8" t="s">
        <v>2937</v>
      </c>
      <c r="I14507" s="8" t="s">
        <v>12117</v>
      </c>
      <c r="J14507" s="19">
        <v>3</v>
      </c>
      <c r="K14507" s="19" t="s">
        <v>7738</v>
      </c>
      <c r="L14507" s="11"/>
      <c r="M14507" s="11"/>
      <c r="N14507" s="24"/>
      <c r="P14507" s="32"/>
      <c r="T14507" s="19"/>
      <c r="U14507" s="3"/>
      <c r="X14507" t="str">
        <f t="shared" si="884"/>
        <v/>
      </c>
      <c r="Z14507" t="str">
        <f t="shared" si="885"/>
        <v/>
      </c>
      <c r="AB14507" s="9"/>
      <c r="AC14507" t="s">
        <v>2937</v>
      </c>
      <c r="AD14507">
        <f t="shared" si="886"/>
        <v>0</v>
      </c>
      <c r="AF14507" s="3"/>
      <c r="AH14507" s="9"/>
    </row>
    <row r="14508" spans="1:34" ht="10.95" customHeight="1" outlineLevel="1" x14ac:dyDescent="0.25">
      <c r="A14508" t="s">
        <v>1958</v>
      </c>
      <c r="C14508" s="3" t="s">
        <v>11994</v>
      </c>
      <c r="D14508" s="3">
        <v>4772</v>
      </c>
      <c r="E14508" s="9">
        <v>2010</v>
      </c>
      <c r="F14508" s="7" t="s">
        <v>4727</v>
      </c>
      <c r="G14508" s="7" t="s">
        <v>5401</v>
      </c>
      <c r="H14508" s="8" t="s">
        <v>9365</v>
      </c>
      <c r="I14508" s="8" t="s">
        <v>12117</v>
      </c>
      <c r="J14508" s="19">
        <v>1</v>
      </c>
      <c r="K14508" s="19" t="s">
        <v>7738</v>
      </c>
      <c r="L14508" s="11"/>
      <c r="M14508" s="11"/>
      <c r="N14508" s="24"/>
      <c r="P14508" s="32"/>
      <c r="T14508" s="19"/>
      <c r="U14508" s="3"/>
      <c r="X14508" t="str">
        <f t="shared" si="884"/>
        <v/>
      </c>
      <c r="Z14508" t="str">
        <f t="shared" si="885"/>
        <v/>
      </c>
      <c r="AB14508" s="9"/>
      <c r="AC14508" t="s">
        <v>9365</v>
      </c>
      <c r="AD14508">
        <f t="shared" si="886"/>
        <v>0</v>
      </c>
      <c r="AF14508" s="3"/>
      <c r="AH14508" s="9"/>
    </row>
    <row r="14509" spans="1:34" ht="10.95" customHeight="1" outlineLevel="1" x14ac:dyDescent="0.25">
      <c r="A14509" t="s">
        <v>1958</v>
      </c>
      <c r="C14509" s="3" t="s">
        <v>11994</v>
      </c>
      <c r="D14509" s="3" t="s">
        <v>12120</v>
      </c>
      <c r="E14509" s="9">
        <v>2010</v>
      </c>
      <c r="F14509" s="7" t="s">
        <v>12094</v>
      </c>
      <c r="G14509" s="7" t="s">
        <v>5401</v>
      </c>
      <c r="H14509" s="8" t="s">
        <v>9365</v>
      </c>
      <c r="I14509" s="8" t="s">
        <v>12117</v>
      </c>
      <c r="J14509" s="19">
        <v>1</v>
      </c>
      <c r="K14509" s="19" t="s">
        <v>7738</v>
      </c>
      <c r="L14509" s="11"/>
      <c r="M14509" s="11"/>
      <c r="N14509" s="24"/>
      <c r="P14509" s="32"/>
      <c r="T14509" s="19"/>
      <c r="U14509" s="3"/>
      <c r="X14509" t="str">
        <f t="shared" si="884"/>
        <v/>
      </c>
      <c r="Z14509">
        <f t="shared" si="885"/>
        <v>1</v>
      </c>
      <c r="AB14509" s="9"/>
      <c r="AC14509" t="s">
        <v>9365</v>
      </c>
      <c r="AD14509">
        <f t="shared" si="886"/>
        <v>0</v>
      </c>
      <c r="AF14509" s="3"/>
      <c r="AH14509" s="9"/>
    </row>
    <row r="14510" spans="1:34" ht="10.95" customHeight="1" outlineLevel="1" x14ac:dyDescent="0.25">
      <c r="A14510" t="s">
        <v>1958</v>
      </c>
      <c r="C14510" s="3" t="s">
        <v>11994</v>
      </c>
      <c r="D14510" s="3">
        <v>4851</v>
      </c>
      <c r="E14510" s="9">
        <v>2011</v>
      </c>
      <c r="F14510" s="7" t="s">
        <v>1962</v>
      </c>
      <c r="G14510" s="7" t="s">
        <v>5401</v>
      </c>
      <c r="H14510" s="8" t="s">
        <v>6219</v>
      </c>
      <c r="I14510" s="8" t="s">
        <v>12121</v>
      </c>
      <c r="J14510" s="19">
        <v>3</v>
      </c>
      <c r="K14510" s="19" t="s">
        <v>7736</v>
      </c>
      <c r="L14510" s="11">
        <v>9</v>
      </c>
      <c r="M14510" s="11"/>
      <c r="N14510" s="24"/>
      <c r="P14510" s="32"/>
      <c r="T14510" s="19"/>
      <c r="U14510" s="3"/>
      <c r="X14510" t="str">
        <f t="shared" si="884"/>
        <v/>
      </c>
      <c r="Z14510" t="str">
        <f t="shared" si="885"/>
        <v/>
      </c>
      <c r="AB14510" s="9"/>
      <c r="AC14510" t="s">
        <v>6219</v>
      </c>
      <c r="AD14510">
        <f t="shared" si="886"/>
        <v>0</v>
      </c>
      <c r="AF14510" s="3"/>
      <c r="AH14510" s="9"/>
    </row>
    <row r="14511" spans="1:34" ht="10.95" customHeight="1" outlineLevel="1" x14ac:dyDescent="0.25">
      <c r="A14511" t="s">
        <v>1958</v>
      </c>
      <c r="C14511" s="3" t="s">
        <v>11994</v>
      </c>
      <c r="D14511" s="3" t="s">
        <v>11629</v>
      </c>
      <c r="E14511" s="9">
        <v>2011</v>
      </c>
      <c r="F14511" s="7" t="s">
        <v>12122</v>
      </c>
      <c r="G14511" s="7" t="s">
        <v>5401</v>
      </c>
      <c r="H14511" s="8" t="s">
        <v>12060</v>
      </c>
      <c r="I14511" s="8" t="s">
        <v>10552</v>
      </c>
      <c r="J14511" s="19">
        <v>3</v>
      </c>
      <c r="K14511" s="19" t="s">
        <v>7738</v>
      </c>
      <c r="L14511" s="11"/>
      <c r="M14511" s="11"/>
      <c r="N14511" s="24"/>
      <c r="P14511" s="32"/>
      <c r="T14511" s="19"/>
      <c r="U14511" s="3"/>
      <c r="X14511" t="str">
        <f t="shared" si="884"/>
        <v/>
      </c>
      <c r="Z14511">
        <f t="shared" si="885"/>
        <v>1</v>
      </c>
      <c r="AB14511" s="9"/>
      <c r="AC14511" t="s">
        <v>12060</v>
      </c>
      <c r="AD14511">
        <f t="shared" si="886"/>
        <v>0</v>
      </c>
      <c r="AF14511" s="3"/>
      <c r="AH14511" s="9"/>
    </row>
    <row r="14512" spans="1:34" ht="10.95" customHeight="1" outlineLevel="1" x14ac:dyDescent="0.25">
      <c r="A14512" t="s">
        <v>1958</v>
      </c>
      <c r="C14512" s="3" t="s">
        <v>11994</v>
      </c>
      <c r="D14512" s="3">
        <v>5216</v>
      </c>
      <c r="E14512" s="9">
        <v>2014</v>
      </c>
      <c r="F14512" s="7" t="s">
        <v>12126</v>
      </c>
      <c r="G14512" s="7" t="s">
        <v>5401</v>
      </c>
      <c r="H14512" s="8" t="s">
        <v>12124</v>
      </c>
      <c r="I14512" s="8" t="s">
        <v>12123</v>
      </c>
      <c r="J14512" s="19">
        <v>4</v>
      </c>
      <c r="K14512" s="19" t="s">
        <v>7736</v>
      </c>
      <c r="L14512" s="11">
        <v>16.600000000000001</v>
      </c>
      <c r="M14512" s="11"/>
      <c r="N14512" s="24"/>
      <c r="P14512" s="32"/>
      <c r="R14512">
        <v>1</v>
      </c>
      <c r="S14512">
        <v>1</v>
      </c>
      <c r="T14512" s="19"/>
      <c r="U14512" s="3"/>
      <c r="X14512" t="str">
        <f t="shared" si="884"/>
        <v/>
      </c>
      <c r="Z14512" t="str">
        <f t="shared" si="885"/>
        <v/>
      </c>
      <c r="AB14512" s="9"/>
      <c r="AC14512" t="s">
        <v>12124</v>
      </c>
      <c r="AD14512">
        <f t="shared" si="886"/>
        <v>0</v>
      </c>
      <c r="AF14512" s="3"/>
      <c r="AH14512" s="9"/>
    </row>
    <row r="14513" spans="1:48" ht="10.95" customHeight="1" outlineLevel="1" collapsed="1" x14ac:dyDescent="0.25">
      <c r="A14513" t="s">
        <v>1958</v>
      </c>
      <c r="C14513" s="3" t="s">
        <v>11994</v>
      </c>
      <c r="D14513" s="3">
        <v>5224</v>
      </c>
      <c r="E14513" s="9">
        <v>2014</v>
      </c>
      <c r="F14513" s="7" t="s">
        <v>12127</v>
      </c>
      <c r="G14513" s="7" t="s">
        <v>5401</v>
      </c>
      <c r="H14513" s="8" t="s">
        <v>12124</v>
      </c>
      <c r="I14513" s="8" t="s">
        <v>12123</v>
      </c>
      <c r="J14513" s="19">
        <v>4</v>
      </c>
      <c r="K14513" s="19" t="s">
        <v>7738</v>
      </c>
      <c r="L14513" s="11"/>
      <c r="M14513" s="11"/>
      <c r="N14513" s="24"/>
      <c r="P14513" s="32"/>
      <c r="T14513" s="19"/>
      <c r="U14513" s="3"/>
      <c r="X14513" t="str">
        <f t="shared" si="884"/>
        <v/>
      </c>
      <c r="Z14513" t="str">
        <f t="shared" si="885"/>
        <v/>
      </c>
      <c r="AB14513" s="9"/>
      <c r="AC14513" t="s">
        <v>12124</v>
      </c>
      <c r="AD14513">
        <f t="shared" si="886"/>
        <v>0</v>
      </c>
      <c r="AF14513" s="3"/>
      <c r="AH14513" s="9"/>
    </row>
    <row r="14514" spans="1:48" ht="10.95" customHeight="1" outlineLevel="1" x14ac:dyDescent="0.25">
      <c r="A14514" t="s">
        <v>1958</v>
      </c>
      <c r="C14514" s="3" t="s">
        <v>11994</v>
      </c>
      <c r="D14514" s="3" t="s">
        <v>12125</v>
      </c>
      <c r="E14514" s="9">
        <v>2014</v>
      </c>
      <c r="F14514" s="7" t="s">
        <v>12128</v>
      </c>
      <c r="G14514" s="7" t="s">
        <v>5401</v>
      </c>
      <c r="H14514" s="8" t="s">
        <v>12124</v>
      </c>
      <c r="I14514" s="8" t="s">
        <v>12123</v>
      </c>
      <c r="J14514" s="19">
        <v>4</v>
      </c>
      <c r="K14514" s="19" t="s">
        <v>7738</v>
      </c>
      <c r="L14514" s="11"/>
      <c r="M14514" s="11"/>
      <c r="N14514" s="24"/>
      <c r="P14514" s="32"/>
      <c r="T14514" s="19"/>
      <c r="U14514" s="3"/>
      <c r="X14514" t="str">
        <f t="shared" si="884"/>
        <v/>
      </c>
      <c r="Z14514">
        <f t="shared" si="885"/>
        <v>1</v>
      </c>
      <c r="AB14514" s="9"/>
      <c r="AC14514" t="s">
        <v>12124</v>
      </c>
      <c r="AD14514">
        <f t="shared" si="886"/>
        <v>0</v>
      </c>
      <c r="AF14514" s="3"/>
      <c r="AH14514" s="9"/>
    </row>
    <row r="14515" spans="1:48" ht="10.95" customHeight="1" outlineLevel="1" x14ac:dyDescent="0.25">
      <c r="A14515" t="s">
        <v>1958</v>
      </c>
      <c r="C14515" s="3" t="s">
        <v>11994</v>
      </c>
      <c r="D14515" s="3">
        <v>5303</v>
      </c>
      <c r="E14515" s="9">
        <v>2016</v>
      </c>
      <c r="F14515" s="7" t="s">
        <v>12131</v>
      </c>
      <c r="G14515" s="7" t="s">
        <v>5401</v>
      </c>
      <c r="H14515" s="8" t="s">
        <v>12129</v>
      </c>
      <c r="I14515" s="8" t="s">
        <v>10383</v>
      </c>
      <c r="J14515" s="19">
        <v>3</v>
      </c>
      <c r="K14515" s="19" t="s">
        <v>7738</v>
      </c>
      <c r="L14515" s="11"/>
      <c r="M14515" s="11"/>
      <c r="N14515" s="24"/>
      <c r="P14515" s="32"/>
      <c r="T14515" s="19"/>
      <c r="U14515" s="3"/>
      <c r="X14515" t="str">
        <f t="shared" si="884"/>
        <v/>
      </c>
      <c r="Z14515" t="str">
        <f t="shared" si="885"/>
        <v/>
      </c>
      <c r="AB14515" s="9"/>
      <c r="AC14515" t="s">
        <v>12129</v>
      </c>
      <c r="AD14515">
        <f t="shared" si="886"/>
        <v>0</v>
      </c>
      <c r="AF14515" s="3"/>
      <c r="AH14515" s="9"/>
    </row>
    <row r="14516" spans="1:48" ht="10.95" customHeight="1" outlineLevel="1" collapsed="1" x14ac:dyDescent="0.25">
      <c r="A14516" t="s">
        <v>1958</v>
      </c>
      <c r="C14516" s="3" t="s">
        <v>11994</v>
      </c>
      <c r="D14516" s="3" t="s">
        <v>12130</v>
      </c>
      <c r="E14516" s="9">
        <v>2016</v>
      </c>
      <c r="F14516" s="7" t="s">
        <v>12132</v>
      </c>
      <c r="G14516" s="7" t="s">
        <v>5401</v>
      </c>
      <c r="H14516" s="8" t="s">
        <v>12129</v>
      </c>
      <c r="I14516" s="8" t="s">
        <v>10383</v>
      </c>
      <c r="J14516" s="19">
        <v>3</v>
      </c>
      <c r="K14516" s="19" t="s">
        <v>7738</v>
      </c>
      <c r="L14516" s="11"/>
      <c r="M14516" s="11"/>
      <c r="N14516" s="24"/>
      <c r="P14516" s="32"/>
      <c r="T14516" s="19"/>
      <c r="U14516" s="3"/>
      <c r="X14516" t="str">
        <f t="shared" si="884"/>
        <v/>
      </c>
      <c r="Z14516">
        <f t="shared" si="885"/>
        <v>1</v>
      </c>
      <c r="AB14516" s="9"/>
      <c r="AC14516" t="s">
        <v>12129</v>
      </c>
      <c r="AD14516">
        <f t="shared" si="886"/>
        <v>0</v>
      </c>
      <c r="AF14516" s="3"/>
      <c r="AH14516" s="9"/>
    </row>
    <row r="14517" spans="1:48" ht="10.95" customHeight="1" outlineLevel="1" x14ac:dyDescent="0.25">
      <c r="A14517" t="s">
        <v>1958</v>
      </c>
      <c r="C14517" s="3" t="s">
        <v>11994</v>
      </c>
      <c r="D14517" s="3">
        <v>5490</v>
      </c>
      <c r="E14517" s="9">
        <v>2020</v>
      </c>
      <c r="F14517" s="7" t="s">
        <v>12135</v>
      </c>
      <c r="G14517" s="7" t="s">
        <v>5401</v>
      </c>
      <c r="H14517" s="8" t="s">
        <v>12137</v>
      </c>
      <c r="I14517" s="8" t="s">
        <v>12133</v>
      </c>
      <c r="J14517" s="19">
        <v>3</v>
      </c>
      <c r="K14517" s="19" t="s">
        <v>7738</v>
      </c>
      <c r="L14517" s="11"/>
      <c r="M14517" s="11"/>
      <c r="N14517" s="24"/>
      <c r="P14517" s="32"/>
      <c r="T14517" s="19"/>
      <c r="U14517" s="3"/>
      <c r="X14517" t="str">
        <f t="shared" si="884"/>
        <v/>
      </c>
      <c r="Z14517" t="str">
        <f t="shared" si="885"/>
        <v/>
      </c>
      <c r="AB14517" s="9"/>
      <c r="AC14517" t="s">
        <v>12137</v>
      </c>
      <c r="AD14517">
        <f t="shared" si="886"/>
        <v>0</v>
      </c>
      <c r="AF14517" s="3"/>
      <c r="AH14517" s="9"/>
    </row>
    <row r="14518" spans="1:48" ht="10.95" customHeight="1" outlineLevel="1" x14ac:dyDescent="0.25">
      <c r="A14518" t="s">
        <v>1958</v>
      </c>
      <c r="C14518" s="3" t="s">
        <v>11994</v>
      </c>
      <c r="D14518" s="3" t="s">
        <v>12134</v>
      </c>
      <c r="E14518" s="9">
        <v>2020</v>
      </c>
      <c r="F14518" s="7" t="s">
        <v>12136</v>
      </c>
      <c r="G14518" s="7" t="s">
        <v>5401</v>
      </c>
      <c r="H14518" s="8" t="s">
        <v>12137</v>
      </c>
      <c r="I14518" s="8" t="s">
        <v>12133</v>
      </c>
      <c r="J14518" s="19">
        <v>3</v>
      </c>
      <c r="K14518" s="19" t="s">
        <v>7738</v>
      </c>
      <c r="L14518" s="11"/>
      <c r="M14518" s="11"/>
      <c r="N14518" s="24"/>
      <c r="P14518" s="32"/>
      <c r="T14518" s="19"/>
      <c r="U14518" s="3"/>
      <c r="X14518" t="str">
        <f t="shared" si="884"/>
        <v/>
      </c>
      <c r="Z14518">
        <f t="shared" si="885"/>
        <v>1</v>
      </c>
      <c r="AB14518" s="9"/>
      <c r="AC14518" t="s">
        <v>12137</v>
      </c>
      <c r="AD14518">
        <f t="shared" si="886"/>
        <v>0</v>
      </c>
      <c r="AF14518" s="3"/>
      <c r="AH14518" s="9"/>
    </row>
    <row r="14519" spans="1:48" ht="10.95" customHeight="1" x14ac:dyDescent="0.25">
      <c r="A14519" t="s">
        <v>14798</v>
      </c>
      <c r="B14519" t="s">
        <v>14799</v>
      </c>
      <c r="C14519" s="3" t="s">
        <v>12965</v>
      </c>
      <c r="E14519" s="9"/>
      <c r="F14519" s="7"/>
      <c r="G14519" s="7"/>
      <c r="H14519" s="8"/>
      <c r="I14519" s="8"/>
      <c r="J14519" s="19"/>
      <c r="K14519" s="19"/>
      <c r="L14519" s="11"/>
      <c r="M14519" s="11">
        <f>SUM(L14520:L14534)</f>
        <v>27.100000000000005</v>
      </c>
      <c r="N14519" s="24">
        <v>4094</v>
      </c>
      <c r="O14519">
        <f>COUNTIF(K14520:K14534,"*")</f>
        <v>15</v>
      </c>
      <c r="P14519" s="32">
        <f>O14519/N14519</f>
        <v>3.6638983878847092E-3</v>
      </c>
      <c r="Q14519">
        <f>COUNTIF(K14520:K14534,"Y")+COUNTIF(K14520:K14534,"S")</f>
        <v>14</v>
      </c>
      <c r="T14519" s="19" t="s">
        <v>7736</v>
      </c>
      <c r="U14519" s="3"/>
      <c r="V14519" t="s">
        <v>18521</v>
      </c>
      <c r="X14519" t="str">
        <f t="shared" si="884"/>
        <v/>
      </c>
      <c r="Z14519" t="str">
        <f t="shared" si="885"/>
        <v/>
      </c>
      <c r="AB14519" s="9"/>
      <c r="AE14519">
        <f>COUNTIF(AD14520:AD14534,"1")</f>
        <v>1</v>
      </c>
      <c r="AF14519" s="3"/>
      <c r="AH14519" s="9"/>
      <c r="AI14519">
        <f>COUNTIF($J14520:$J14534,"1")-COUNTIFS($J14520:$J14534,"1",$K14520:$K14534,"V")</f>
        <v>0</v>
      </c>
      <c r="AJ14519">
        <f>COUNTIFS($J14520:$J14534,"1",$K14520:$K14534,"Y")+COUNTIFS($J14520:$J14534,"1",$K14520:$K14534,"s")</f>
        <v>0</v>
      </c>
      <c r="AK14519">
        <f>COUNTIF($J14520:$J14534,"2")-COUNTIFS($J14520:$J14534,"2",$K14520:$K14534,"V")</f>
        <v>0</v>
      </c>
      <c r="AL14519">
        <f>COUNTIFS($J14520:$J14534,"2",$K14520:$K14534,"Y")+COUNTIFS($J14520:$J14534,"2",$K14520:$K14534,"s")</f>
        <v>0</v>
      </c>
      <c r="AM14519">
        <f>COUNTIF($J14520:$J14534,"3")-COUNTIFS($J14520:$J14534,"3",$K14520:$K14534,"V")</f>
        <v>1</v>
      </c>
      <c r="AN14519">
        <f>COUNTIFS($J14520:$J14534,"3",$K14520:$K14534,"Y")+COUNTIFS($J14520:$J14534,"3",$K14520:$K14534,"s")</f>
        <v>1</v>
      </c>
      <c r="AO14519">
        <f>COUNTIF($J14520:$J14534,"4")-COUNTIFS($J14520:$J14534,"4",$K14520:$K14534,"V")</f>
        <v>0</v>
      </c>
      <c r="AP14519">
        <f>COUNTIFS($J14520:$J14534,"4",$K14520:$K14534,"Y")+COUNTIFS($J14520:$J14534,"4",$K14520:$K14534,"s")</f>
        <v>0</v>
      </c>
      <c r="AQ14519">
        <f>COUNTIF($J14520:$J14534,"5")-COUNTIFS($J14520:$J14534,"5",$K14520:$K14534,"V")</f>
        <v>0</v>
      </c>
      <c r="AR14519">
        <f>COUNTIFS($J14520:$J14534,"5",$K14520:$K14534,"Y")+COUNTIFS($J14520:$J14534,"5",$K14520:$K14534,"s")</f>
        <v>0</v>
      </c>
      <c r="AS14519">
        <f>COUNTIF($J14520:$J14534,"6")-COUNTIFS($J14520:$J14534,"6",$K14520:$K14534,"V")</f>
        <v>0</v>
      </c>
      <c r="AT14519">
        <f>COUNTIFS($J14520:$J14534,"6",$K14520:$K14534,"Y")+COUNTIFS($J14520:$J14534,"6",$K14520:$K14534,"s")</f>
        <v>0</v>
      </c>
      <c r="AU14519">
        <f>COUNTIF($J14520:$J14534,"7")-COUNTIFS($J14520:$J14534,"7",$K14520:$K14534,"V")</f>
        <v>14</v>
      </c>
      <c r="AV14519">
        <f>COUNTIFS($J14520:$J14534,"7",$K14520:$K14534,"Y")+COUNTIFS($J14520:$J14534,"7",$K14520:$K14534,"s")</f>
        <v>13</v>
      </c>
    </row>
    <row r="14520" spans="1:48" ht="10.95" customHeight="1" outlineLevel="1" x14ac:dyDescent="0.25">
      <c r="A14520" t="s">
        <v>1940</v>
      </c>
      <c r="C14520" s="3" t="s">
        <v>12965</v>
      </c>
      <c r="D14520" s="3">
        <v>665</v>
      </c>
      <c r="E14520" s="9">
        <v>1972</v>
      </c>
      <c r="F14520" s="7" t="s">
        <v>5903</v>
      </c>
      <c r="G14520" s="7" t="s">
        <v>5401</v>
      </c>
      <c r="H14520" s="8" t="s">
        <v>9633</v>
      </c>
      <c r="I14520" s="8" t="s">
        <v>10920</v>
      </c>
      <c r="J14520" s="19">
        <v>7</v>
      </c>
      <c r="K14520" s="19" t="s">
        <v>7736</v>
      </c>
      <c r="L14520" s="11">
        <v>1.3</v>
      </c>
      <c r="M14520" s="11"/>
      <c r="N14520" s="24"/>
      <c r="P14520" s="32"/>
      <c r="T14520" s="19"/>
      <c r="U14520" s="3"/>
      <c r="X14520" t="str">
        <f t="shared" si="884"/>
        <v/>
      </c>
      <c r="Z14520" t="str">
        <f t="shared" si="885"/>
        <v/>
      </c>
      <c r="AB14520" s="9"/>
      <c r="AC14520" t="s">
        <v>9633</v>
      </c>
      <c r="AD14520">
        <f t="shared" ref="AD14520:AD14534" si="887">COUNTIF(H14520,"*Fuji*")</f>
        <v>0</v>
      </c>
      <c r="AF14520" s="3"/>
      <c r="AH14520" s="9"/>
    </row>
    <row r="14521" spans="1:48" ht="10.95" customHeight="1" outlineLevel="1" x14ac:dyDescent="0.25">
      <c r="A14521" t="s">
        <v>1940</v>
      </c>
      <c r="C14521" s="3" t="s">
        <v>12965</v>
      </c>
      <c r="D14521" s="3">
        <v>666</v>
      </c>
      <c r="E14521" s="9">
        <v>1972</v>
      </c>
      <c r="F14521" s="7" t="s">
        <v>3972</v>
      </c>
      <c r="G14521" s="7" t="s">
        <v>5401</v>
      </c>
      <c r="H14521" s="8" t="s">
        <v>14788</v>
      </c>
      <c r="I14521" s="8" t="s">
        <v>10920</v>
      </c>
      <c r="J14521" s="19">
        <v>7</v>
      </c>
      <c r="K14521" s="19" t="s">
        <v>7736</v>
      </c>
      <c r="L14521" s="11">
        <v>2.25</v>
      </c>
      <c r="M14521" s="11"/>
      <c r="N14521" s="24"/>
      <c r="P14521" s="32"/>
      <c r="T14521" s="19"/>
      <c r="U14521" s="3"/>
      <c r="X14521" t="str">
        <f t="shared" si="884"/>
        <v/>
      </c>
      <c r="Z14521" t="str">
        <f t="shared" si="885"/>
        <v/>
      </c>
      <c r="AB14521" s="9"/>
      <c r="AC14521" t="s">
        <v>14788</v>
      </c>
      <c r="AD14521">
        <f t="shared" si="887"/>
        <v>0</v>
      </c>
      <c r="AF14521" s="3"/>
      <c r="AH14521" s="9"/>
    </row>
    <row r="14522" spans="1:48" ht="10.95" customHeight="1" outlineLevel="1" x14ac:dyDescent="0.25">
      <c r="A14522" t="s">
        <v>1940</v>
      </c>
      <c r="C14522" s="3" t="s">
        <v>12965</v>
      </c>
      <c r="D14522" s="3">
        <v>667</v>
      </c>
      <c r="E14522" s="9">
        <v>1972</v>
      </c>
      <c r="F14522" s="7" t="s">
        <v>3267</v>
      </c>
      <c r="G14522" s="7" t="s">
        <v>5401</v>
      </c>
      <c r="H14522" s="8" t="s">
        <v>9656</v>
      </c>
      <c r="I14522" s="8" t="s">
        <v>10920</v>
      </c>
      <c r="J14522" s="19">
        <v>7</v>
      </c>
      <c r="K14522" s="19" t="s">
        <v>7736</v>
      </c>
      <c r="L14522" s="11">
        <v>2.25</v>
      </c>
      <c r="M14522" s="11"/>
      <c r="N14522" s="24"/>
      <c r="P14522" s="32"/>
      <c r="T14522" s="19"/>
      <c r="U14522" s="3"/>
      <c r="X14522" t="str">
        <f t="shared" si="884"/>
        <v/>
      </c>
      <c r="Z14522" t="str">
        <f t="shared" si="885"/>
        <v/>
      </c>
      <c r="AB14522" s="9"/>
      <c r="AC14522" t="s">
        <v>9656</v>
      </c>
      <c r="AD14522">
        <f t="shared" si="887"/>
        <v>0</v>
      </c>
      <c r="AF14522" s="3"/>
      <c r="AH14522" s="9"/>
    </row>
    <row r="14523" spans="1:48" ht="10.95" customHeight="1" outlineLevel="1" x14ac:dyDescent="0.25">
      <c r="A14523" t="s">
        <v>1940</v>
      </c>
      <c r="C14523" s="3" t="s">
        <v>12965</v>
      </c>
      <c r="D14523" s="3">
        <v>668</v>
      </c>
      <c r="E14523" s="9">
        <v>1972</v>
      </c>
      <c r="F14523" s="7" t="s">
        <v>3973</v>
      </c>
      <c r="G14523" s="7" t="s">
        <v>5401</v>
      </c>
      <c r="H14523" s="8" t="s">
        <v>9233</v>
      </c>
      <c r="I14523" s="8" t="s">
        <v>10920</v>
      </c>
      <c r="J14523" s="19">
        <v>7</v>
      </c>
      <c r="K14523" s="19" t="s">
        <v>7736</v>
      </c>
      <c r="L14523" s="11">
        <v>2.5</v>
      </c>
      <c r="M14523" s="11"/>
      <c r="N14523" s="24"/>
      <c r="P14523" s="32"/>
      <c r="T14523" s="19"/>
      <c r="U14523" s="3"/>
      <c r="X14523" t="str">
        <f t="shared" si="884"/>
        <v/>
      </c>
      <c r="Z14523" t="str">
        <f t="shared" si="885"/>
        <v/>
      </c>
      <c r="AB14523" s="9"/>
      <c r="AC14523" t="s">
        <v>9233</v>
      </c>
      <c r="AD14523">
        <f t="shared" si="887"/>
        <v>0</v>
      </c>
      <c r="AF14523" s="3"/>
      <c r="AH14523" s="9"/>
    </row>
    <row r="14524" spans="1:48" ht="10.95" customHeight="1" outlineLevel="1" x14ac:dyDescent="0.25">
      <c r="A14524" t="s">
        <v>1940</v>
      </c>
      <c r="C14524" s="3" t="s">
        <v>12965</v>
      </c>
      <c r="D14524" s="3">
        <v>1254</v>
      </c>
      <c r="E14524" s="9">
        <v>1987</v>
      </c>
      <c r="F14524" s="7" t="s">
        <v>3972</v>
      </c>
      <c r="G14524" s="7" t="s">
        <v>5401</v>
      </c>
      <c r="H14524" s="8" t="s">
        <v>5402</v>
      </c>
      <c r="I14524" s="8" t="s">
        <v>14800</v>
      </c>
      <c r="J14524" s="19">
        <v>3</v>
      </c>
      <c r="K14524" s="19" t="s">
        <v>7736</v>
      </c>
      <c r="L14524" s="11">
        <v>2</v>
      </c>
      <c r="M14524" s="11"/>
      <c r="N14524" s="24"/>
      <c r="P14524" s="32"/>
      <c r="T14524" s="19"/>
      <c r="U14524" s="3">
        <v>1191</v>
      </c>
      <c r="X14524" t="str">
        <f t="shared" si="884"/>
        <v/>
      </c>
      <c r="Z14524" t="str">
        <f t="shared" si="885"/>
        <v/>
      </c>
      <c r="AB14524" s="9"/>
      <c r="AC14524" t="s">
        <v>5402</v>
      </c>
      <c r="AD14524">
        <f t="shared" si="887"/>
        <v>1</v>
      </c>
      <c r="AF14524" s="3"/>
      <c r="AG14524" t="s">
        <v>4924</v>
      </c>
      <c r="AH14524" s="9" t="s">
        <v>4613</v>
      </c>
    </row>
    <row r="14525" spans="1:48" ht="10.95" customHeight="1" outlineLevel="1" x14ac:dyDescent="0.25">
      <c r="A14525" t="s">
        <v>1940</v>
      </c>
      <c r="C14525" s="3" t="s">
        <v>12965</v>
      </c>
      <c r="D14525" s="3">
        <v>1402</v>
      </c>
      <c r="E14525" s="9">
        <v>1990</v>
      </c>
      <c r="F14525" s="7" t="s">
        <v>3972</v>
      </c>
      <c r="G14525" s="7" t="s">
        <v>5401</v>
      </c>
      <c r="H14525" s="8" t="s">
        <v>12495</v>
      </c>
      <c r="I14525" s="8" t="s">
        <v>7560</v>
      </c>
      <c r="J14525" s="19">
        <v>7</v>
      </c>
      <c r="K14525" s="19" t="s">
        <v>20093</v>
      </c>
      <c r="L14525" s="11"/>
      <c r="M14525" s="11"/>
      <c r="N14525" s="24"/>
      <c r="P14525" s="32"/>
      <c r="T14525" s="19"/>
      <c r="U14525" s="3"/>
      <c r="X14525" t="str">
        <f t="shared" si="884"/>
        <v/>
      </c>
      <c r="Z14525" t="str">
        <f t="shared" si="885"/>
        <v/>
      </c>
      <c r="AB14525" s="9"/>
      <c r="AC14525" t="s">
        <v>12495</v>
      </c>
      <c r="AD14525">
        <f t="shared" si="887"/>
        <v>0</v>
      </c>
      <c r="AF14525" s="3"/>
      <c r="AH14525" s="9"/>
    </row>
    <row r="14526" spans="1:48" ht="10.95" customHeight="1" outlineLevel="1" x14ac:dyDescent="0.25">
      <c r="A14526" t="s">
        <v>1940</v>
      </c>
      <c r="C14526" s="3" t="s">
        <v>12965</v>
      </c>
      <c r="D14526" s="3">
        <v>1403</v>
      </c>
      <c r="E14526" s="9">
        <v>1990</v>
      </c>
      <c r="F14526" s="7" t="s">
        <v>597</v>
      </c>
      <c r="G14526" s="7" t="s">
        <v>5401</v>
      </c>
      <c r="H14526" s="8" t="s">
        <v>14791</v>
      </c>
      <c r="I14526" s="8" t="s">
        <v>7560</v>
      </c>
      <c r="J14526" s="19">
        <v>7</v>
      </c>
      <c r="K14526" s="19" t="s">
        <v>20093</v>
      </c>
      <c r="L14526" s="11"/>
      <c r="M14526" s="11"/>
      <c r="N14526" s="24"/>
      <c r="P14526" s="32"/>
      <c r="T14526" s="19"/>
      <c r="U14526" s="3"/>
      <c r="X14526" t="str">
        <f t="shared" si="884"/>
        <v/>
      </c>
      <c r="Z14526" t="str">
        <f t="shared" si="885"/>
        <v/>
      </c>
      <c r="AB14526" s="9"/>
      <c r="AC14526" t="s">
        <v>14791</v>
      </c>
      <c r="AD14526">
        <f t="shared" si="887"/>
        <v>0</v>
      </c>
      <c r="AF14526" s="3"/>
      <c r="AH14526" s="9"/>
    </row>
    <row r="14527" spans="1:48" ht="10.95" customHeight="1" outlineLevel="1" x14ac:dyDescent="0.25">
      <c r="A14527" t="s">
        <v>1940</v>
      </c>
      <c r="C14527" s="3" t="s">
        <v>12965</v>
      </c>
      <c r="D14527" s="3">
        <v>1404</v>
      </c>
      <c r="E14527" s="9">
        <v>1990</v>
      </c>
      <c r="F14527" s="7" t="s">
        <v>11134</v>
      </c>
      <c r="G14527" s="7" t="s">
        <v>5401</v>
      </c>
      <c r="H14527" s="8" t="s">
        <v>14792</v>
      </c>
      <c r="I14527" s="8" t="s">
        <v>7560</v>
      </c>
      <c r="J14527" s="19">
        <v>7</v>
      </c>
      <c r="K14527" s="19" t="s">
        <v>20093</v>
      </c>
      <c r="L14527" s="11"/>
      <c r="M14527" s="11"/>
      <c r="N14527" s="24"/>
      <c r="P14527" s="32"/>
      <c r="T14527" s="19"/>
      <c r="U14527" s="3"/>
      <c r="X14527" t="str">
        <f t="shared" si="884"/>
        <v/>
      </c>
      <c r="Z14527" t="str">
        <f t="shared" si="885"/>
        <v/>
      </c>
      <c r="AB14527" s="9"/>
      <c r="AC14527" t="s">
        <v>14792</v>
      </c>
      <c r="AD14527">
        <f t="shared" si="887"/>
        <v>0</v>
      </c>
      <c r="AF14527" s="3"/>
      <c r="AH14527" s="9"/>
    </row>
    <row r="14528" spans="1:48" ht="10.95" customHeight="1" outlineLevel="1" x14ac:dyDescent="0.25">
      <c r="A14528" t="s">
        <v>1940</v>
      </c>
      <c r="C14528" s="3" t="s">
        <v>12965</v>
      </c>
      <c r="D14528" s="3">
        <v>1405</v>
      </c>
      <c r="E14528" s="9">
        <v>1990</v>
      </c>
      <c r="F14528" s="7" t="s">
        <v>3973</v>
      </c>
      <c r="G14528" s="7" t="s">
        <v>5401</v>
      </c>
      <c r="H14528" s="8" t="s">
        <v>7704</v>
      </c>
      <c r="I14528" s="8" t="s">
        <v>7560</v>
      </c>
      <c r="J14528" s="19">
        <v>7</v>
      </c>
      <c r="K14528" s="19" t="s">
        <v>20093</v>
      </c>
      <c r="L14528" s="11"/>
      <c r="M14528" s="11"/>
      <c r="N14528" s="24"/>
      <c r="P14528" s="32"/>
      <c r="T14528" s="19"/>
      <c r="U14528" s="3"/>
      <c r="X14528" t="str">
        <f t="shared" si="884"/>
        <v/>
      </c>
      <c r="Z14528" t="str">
        <f t="shared" si="885"/>
        <v/>
      </c>
      <c r="AB14528" s="9"/>
      <c r="AC14528" t="s">
        <v>7704</v>
      </c>
      <c r="AD14528">
        <f t="shared" si="887"/>
        <v>0</v>
      </c>
      <c r="AF14528" s="3"/>
      <c r="AH14528" s="9"/>
    </row>
    <row r="14529" spans="1:48" ht="10.95" customHeight="1" outlineLevel="1" x14ac:dyDescent="0.25">
      <c r="A14529" t="s">
        <v>1940</v>
      </c>
      <c r="C14529" s="3" t="s">
        <v>12965</v>
      </c>
      <c r="D14529" s="3" t="s">
        <v>14789</v>
      </c>
      <c r="E14529" s="9">
        <v>1990</v>
      </c>
      <c r="F14529" s="7" t="s">
        <v>14790</v>
      </c>
      <c r="G14529" s="7" t="s">
        <v>5401</v>
      </c>
      <c r="H14529" s="8" t="s">
        <v>7560</v>
      </c>
      <c r="I14529" s="8" t="s">
        <v>7560</v>
      </c>
      <c r="J14529" s="19">
        <v>7</v>
      </c>
      <c r="K14529" s="19" t="s">
        <v>7736</v>
      </c>
      <c r="L14529" s="11">
        <v>9</v>
      </c>
      <c r="M14529" s="11"/>
      <c r="N14529" s="24"/>
      <c r="P14529" s="32"/>
      <c r="T14529" s="19"/>
      <c r="U14529" s="3"/>
      <c r="X14529" t="str">
        <f t="shared" si="884"/>
        <v/>
      </c>
      <c r="Z14529">
        <f t="shared" si="885"/>
        <v>1</v>
      </c>
      <c r="AB14529" s="9"/>
      <c r="AC14529" t="s">
        <v>7560</v>
      </c>
      <c r="AD14529">
        <f t="shared" si="887"/>
        <v>0</v>
      </c>
      <c r="AF14529" s="3"/>
      <c r="AH14529" s="9"/>
    </row>
    <row r="14530" spans="1:48" ht="10.95" customHeight="1" outlineLevel="1" x14ac:dyDescent="0.25">
      <c r="A14530" t="s">
        <v>1940</v>
      </c>
      <c r="C14530" s="3" t="s">
        <v>12965</v>
      </c>
      <c r="D14530" s="3">
        <v>2159</v>
      </c>
      <c r="E14530" s="9">
        <v>2001</v>
      </c>
      <c r="F14530" s="7" t="s">
        <v>597</v>
      </c>
      <c r="G14530" s="7" t="s">
        <v>5401</v>
      </c>
      <c r="H14530" s="8" t="s">
        <v>9617</v>
      </c>
      <c r="I14530" s="8" t="s">
        <v>10920</v>
      </c>
      <c r="J14530" s="19">
        <v>7</v>
      </c>
      <c r="K14530" s="19" t="s">
        <v>7736</v>
      </c>
      <c r="L14530" s="11">
        <v>1.6</v>
      </c>
      <c r="M14530" s="11"/>
      <c r="N14530" s="24"/>
      <c r="P14530" s="32"/>
      <c r="T14530" s="19"/>
      <c r="U14530" s="3"/>
      <c r="X14530" t="str">
        <f t="shared" ref="X14530:X14593" si="888">IF(COUNTIF(F14530,"*fdc*"),1,"")</f>
        <v/>
      </c>
      <c r="Z14530" t="str">
        <f t="shared" ref="Z14530:Z14593" si="889">IF(COUNTIF(F14530,"*s/s*"),1,"")</f>
        <v/>
      </c>
      <c r="AB14530" s="9"/>
      <c r="AC14530" t="s">
        <v>9617</v>
      </c>
      <c r="AD14530">
        <f t="shared" si="887"/>
        <v>0</v>
      </c>
      <c r="AF14530" s="3"/>
      <c r="AH14530" s="9"/>
    </row>
    <row r="14531" spans="1:48" ht="10.95" customHeight="1" outlineLevel="1" x14ac:dyDescent="0.25">
      <c r="A14531" t="s">
        <v>1940</v>
      </c>
      <c r="C14531" s="3" t="s">
        <v>12965</v>
      </c>
      <c r="D14531" s="3">
        <v>2160</v>
      </c>
      <c r="E14531" s="9">
        <v>2001</v>
      </c>
      <c r="F14531" s="7" t="s">
        <v>3267</v>
      </c>
      <c r="G14531" s="7" t="s">
        <v>5401</v>
      </c>
      <c r="H14531" s="8" t="s">
        <v>14794</v>
      </c>
      <c r="I14531" s="8" t="s">
        <v>10920</v>
      </c>
      <c r="J14531" s="19">
        <v>7</v>
      </c>
      <c r="K14531" s="19" t="s">
        <v>7736</v>
      </c>
      <c r="L14531" s="11">
        <v>1.6</v>
      </c>
      <c r="M14531" s="11"/>
      <c r="N14531" s="24"/>
      <c r="P14531" s="32"/>
      <c r="T14531" s="19"/>
      <c r="U14531" s="3"/>
      <c r="X14531" t="str">
        <f t="shared" si="888"/>
        <v/>
      </c>
      <c r="Z14531" t="str">
        <f t="shared" si="889"/>
        <v/>
      </c>
      <c r="AB14531" s="9"/>
      <c r="AC14531" t="s">
        <v>14794</v>
      </c>
      <c r="AD14531">
        <f t="shared" si="887"/>
        <v>0</v>
      </c>
      <c r="AF14531" s="3"/>
      <c r="AH14531" s="9"/>
    </row>
    <row r="14532" spans="1:48" ht="10.95" customHeight="1" outlineLevel="1" x14ac:dyDescent="0.25">
      <c r="A14532" t="s">
        <v>1940</v>
      </c>
      <c r="C14532" s="3" t="s">
        <v>12965</v>
      </c>
      <c r="D14532" s="3">
        <v>2162</v>
      </c>
      <c r="E14532" s="9">
        <v>2001</v>
      </c>
      <c r="F14532" s="7" t="s">
        <v>14793</v>
      </c>
      <c r="G14532" s="7" t="s">
        <v>5401</v>
      </c>
      <c r="H14532" s="8" t="s">
        <v>14745</v>
      </c>
      <c r="I14532" s="8" t="s">
        <v>10920</v>
      </c>
      <c r="J14532" s="19">
        <v>7</v>
      </c>
      <c r="K14532" s="19" t="s">
        <v>7736</v>
      </c>
      <c r="L14532" s="11">
        <v>1.6</v>
      </c>
      <c r="M14532" s="11"/>
      <c r="N14532" s="24"/>
      <c r="P14532" s="32"/>
      <c r="T14532" s="19"/>
      <c r="U14532" s="3"/>
      <c r="X14532" t="str">
        <f t="shared" si="888"/>
        <v/>
      </c>
      <c r="Z14532" t="str">
        <f t="shared" si="889"/>
        <v/>
      </c>
      <c r="AB14532" s="9"/>
      <c r="AC14532" t="s">
        <v>14745</v>
      </c>
      <c r="AD14532">
        <f t="shared" si="887"/>
        <v>0</v>
      </c>
      <c r="AF14532" s="3"/>
      <c r="AH14532" s="9"/>
    </row>
    <row r="14533" spans="1:48" ht="10.95" customHeight="1" outlineLevel="1" x14ac:dyDescent="0.25">
      <c r="A14533" t="s">
        <v>1940</v>
      </c>
      <c r="C14533" s="3" t="s">
        <v>12965</v>
      </c>
      <c r="D14533" s="3" t="s">
        <v>14795</v>
      </c>
      <c r="E14533" s="9">
        <v>2001</v>
      </c>
      <c r="F14533" s="7" t="s">
        <v>14796</v>
      </c>
      <c r="G14533" s="7" t="s">
        <v>5401</v>
      </c>
      <c r="H14533" s="8" t="s">
        <v>7582</v>
      </c>
      <c r="I14533" s="8" t="s">
        <v>10920</v>
      </c>
      <c r="J14533" s="19">
        <v>7</v>
      </c>
      <c r="K14533" s="19" t="s">
        <v>7736</v>
      </c>
      <c r="L14533" s="11">
        <v>3</v>
      </c>
      <c r="M14533" s="11"/>
      <c r="N14533" s="24"/>
      <c r="P14533" s="32"/>
      <c r="T14533" s="19"/>
      <c r="U14533" s="3"/>
      <c r="X14533" t="str">
        <f t="shared" si="888"/>
        <v/>
      </c>
      <c r="Z14533">
        <f t="shared" si="889"/>
        <v>1</v>
      </c>
      <c r="AB14533" s="9"/>
      <c r="AC14533" t="s">
        <v>7582</v>
      </c>
      <c r="AD14533">
        <f t="shared" si="887"/>
        <v>0</v>
      </c>
      <c r="AF14533" s="3"/>
      <c r="AH14533" s="9"/>
    </row>
    <row r="14534" spans="1:48" ht="10.95" customHeight="1" outlineLevel="1" x14ac:dyDescent="0.25">
      <c r="A14534" t="s">
        <v>1940</v>
      </c>
      <c r="C14534" s="3" t="s">
        <v>12965</v>
      </c>
      <c r="D14534" s="3">
        <v>2170</v>
      </c>
      <c r="E14534" s="9">
        <v>2001</v>
      </c>
      <c r="F14534" s="7" t="s">
        <v>14796</v>
      </c>
      <c r="G14534" s="7" t="s">
        <v>5401</v>
      </c>
      <c r="H14534" s="8" t="s">
        <v>7582</v>
      </c>
      <c r="I14534" s="8" t="s">
        <v>14797</v>
      </c>
      <c r="J14534" s="19">
        <v>7</v>
      </c>
      <c r="K14534" s="19" t="s">
        <v>7738</v>
      </c>
      <c r="L14534" s="11"/>
      <c r="M14534" s="11"/>
      <c r="N14534" s="24"/>
      <c r="P14534" s="32"/>
      <c r="T14534" s="19"/>
      <c r="U14534" s="3"/>
      <c r="X14534" t="str">
        <f t="shared" si="888"/>
        <v/>
      </c>
      <c r="Z14534">
        <f t="shared" si="889"/>
        <v>1</v>
      </c>
      <c r="AB14534" s="9"/>
      <c r="AC14534" t="s">
        <v>7582</v>
      </c>
      <c r="AD14534">
        <f t="shared" si="887"/>
        <v>0</v>
      </c>
      <c r="AF14534" s="3"/>
      <c r="AH14534" s="9"/>
    </row>
    <row r="14535" spans="1:48" ht="10.95" customHeight="1" x14ac:dyDescent="0.25">
      <c r="A14535" t="s">
        <v>12582</v>
      </c>
      <c r="B14535" t="s">
        <v>12138</v>
      </c>
      <c r="C14535" s="3" t="s">
        <v>11994</v>
      </c>
      <c r="E14535" s="9"/>
      <c r="F14535" s="7"/>
      <c r="G14535" s="7"/>
      <c r="H14535" s="8"/>
      <c r="I14535" s="8"/>
      <c r="J14535" s="19"/>
      <c r="K14535" s="19"/>
      <c r="L14535" s="11"/>
      <c r="M14535" s="11">
        <f>SUM(L14536:L14747)</f>
        <v>237.39999999999998</v>
      </c>
      <c r="N14535" s="24">
        <v>10006</v>
      </c>
      <c r="O14535">
        <f>COUNTIF(K14536:K14747,"*")</f>
        <v>212</v>
      </c>
      <c r="P14535" s="32">
        <f>O14535/N14535</f>
        <v>2.1187287627423546E-2</v>
      </c>
      <c r="Q14535">
        <f>COUNTIF(K14536:K14747,"Y")+COUNTIF(K14536:K14747,"S")</f>
        <v>168</v>
      </c>
      <c r="T14535" s="19" t="s">
        <v>7736</v>
      </c>
      <c r="U14535" s="3"/>
      <c r="V14535" t="s">
        <v>18522</v>
      </c>
      <c r="X14535" t="str">
        <f t="shared" si="888"/>
        <v/>
      </c>
      <c r="Z14535" t="str">
        <f t="shared" si="889"/>
        <v/>
      </c>
      <c r="AB14535" s="9"/>
      <c r="AE14535">
        <f>COUNTIF(AD14536:AD14747,"1")</f>
        <v>12</v>
      </c>
      <c r="AF14535" s="3"/>
      <c r="AH14535" s="9"/>
      <c r="AI14535">
        <f>COUNTIF($J14536:$J14747,"1")-COUNTIFS($J14536:$J14747,"1",$K14536:$K14747,"V")</f>
        <v>41</v>
      </c>
      <c r="AJ14535">
        <f>COUNTIFS($J14536:$J14747,"1",$K14536:$K14747,"Y")+COUNTIFS($J14536:$J14747,"1",$K14536:$K14747,"s")</f>
        <v>27</v>
      </c>
      <c r="AK14535">
        <f>COUNTIF($J14536:$J14747,"2")-COUNTIFS($J14536:$J14747,"2",$K14536:$K14747,"V")</f>
        <v>2</v>
      </c>
      <c r="AL14535">
        <f>COUNTIFS($J14536:$J14747,"2",$K14536:$K14747,"Y")+COUNTIFS($J14536:$J14747,"2",$K14536:$K14747,"s")</f>
        <v>2</v>
      </c>
      <c r="AM14535">
        <f>COUNTIF($J14536:$J14747,"3")-COUNTIFS($J14536:$J14747,"3",$K14536:$K14747,"V")</f>
        <v>14</v>
      </c>
      <c r="AN14535">
        <f>COUNTIFS($J14536:$J14747,"3",$K14536:$K14747,"Y")+COUNTIFS($J14536:$J14747,"3",$K14536:$K14747,"s")</f>
        <v>7</v>
      </c>
      <c r="AO14535">
        <f>COUNTIF($J14536:$J14747,"4")-COUNTIFS($J14536:$J14747,"4",$K14536:$K14747,"V")</f>
        <v>8</v>
      </c>
      <c r="AP14535">
        <f>COUNTIFS($J14536:$J14747,"4",$K14536:$K14747,"Y")+COUNTIFS($J14536:$J14747,"4",$K14536:$K14747,"s")</f>
        <v>8</v>
      </c>
      <c r="AQ14535">
        <f>COUNTIF($J14536:$J14747,"5")-COUNTIFS($J14536:$J14747,"5",$K14536:$K14747,"V")</f>
        <v>0</v>
      </c>
      <c r="AR14535">
        <f>COUNTIFS($J14536:$J14747,"5",$K14536:$K14747,"Y")+COUNTIFS($J14536:$J14747,"5",$K14536:$K14747,"s")</f>
        <v>0</v>
      </c>
      <c r="AS14535">
        <f>COUNTIF($J14536:$J14747,"6")-COUNTIFS($J14536:$J14747,"6",$K14536:$K14747,"V")</f>
        <v>0</v>
      </c>
      <c r="AT14535">
        <f>COUNTIFS($J14536:$J14747,"6",$K14536:$K14747,"Y")+COUNTIFS($J14536:$J14747,"6",$K14536:$K14747,"s")</f>
        <v>0</v>
      </c>
      <c r="AU14535">
        <f>COUNTIF($J14536:$J14747,"7")-COUNTIFS($J14536:$J14747,"7",$K14536:$K14747,"V")</f>
        <v>147</v>
      </c>
      <c r="AV14535">
        <f>COUNTIFS($J14536:$J14747,"7",$K14536:$K14747,"Y")+COUNTIFS($J14536:$J14747,"7",$K14536:$K14747,"s")</f>
        <v>124</v>
      </c>
    </row>
    <row r="14536" spans="1:48" ht="10.95" customHeight="1" outlineLevel="1" x14ac:dyDescent="0.25">
      <c r="A14536" t="s">
        <v>1069</v>
      </c>
      <c r="C14536" s="3" t="s">
        <v>11994</v>
      </c>
      <c r="D14536" s="3">
        <v>834</v>
      </c>
      <c r="E14536" s="9">
        <v>1970</v>
      </c>
      <c r="F14536" s="7" t="s">
        <v>12140</v>
      </c>
      <c r="G14536" s="7" t="s">
        <v>5401</v>
      </c>
      <c r="H14536" s="8" t="s">
        <v>5402</v>
      </c>
      <c r="I14536" s="8" t="s">
        <v>12139</v>
      </c>
      <c r="J14536" s="19">
        <v>1</v>
      </c>
      <c r="K14536" s="19" t="s">
        <v>7736</v>
      </c>
      <c r="L14536" s="11">
        <v>4</v>
      </c>
      <c r="M14536" s="11"/>
      <c r="N14536" s="24"/>
      <c r="P14536" s="32"/>
      <c r="T14536" s="19"/>
      <c r="U14536" s="3" t="s">
        <v>1070</v>
      </c>
      <c r="X14536" t="str">
        <f t="shared" si="888"/>
        <v/>
      </c>
      <c r="Z14536">
        <f t="shared" si="889"/>
        <v>1</v>
      </c>
      <c r="AB14536" s="9"/>
      <c r="AC14536" t="s">
        <v>5402</v>
      </c>
      <c r="AD14536">
        <f t="shared" ref="AD14536:AD14599" si="890">COUNTIF(H14536,"*Fuji*")</f>
        <v>1</v>
      </c>
      <c r="AF14536" s="3"/>
      <c r="AG14536" t="s">
        <v>4924</v>
      </c>
      <c r="AH14536" s="9" t="s">
        <v>4613</v>
      </c>
    </row>
    <row r="14537" spans="1:48" ht="10.95" customHeight="1" outlineLevel="1" x14ac:dyDescent="0.25">
      <c r="A14537" t="s">
        <v>1069</v>
      </c>
      <c r="C14537" s="3" t="s">
        <v>11994</v>
      </c>
      <c r="D14537" s="3">
        <v>923</v>
      </c>
      <c r="E14537" s="9">
        <v>1971</v>
      </c>
      <c r="F14537" s="7" t="s">
        <v>1657</v>
      </c>
      <c r="G14537" s="7" t="s">
        <v>5401</v>
      </c>
      <c r="H14537" s="8" t="s">
        <v>9146</v>
      </c>
      <c r="I14537" s="8" t="s">
        <v>9467</v>
      </c>
      <c r="J14537" s="19">
        <v>4</v>
      </c>
      <c r="K14537" s="19" t="s">
        <v>7736</v>
      </c>
      <c r="L14537" s="11">
        <v>0.2</v>
      </c>
      <c r="M14537" s="11"/>
      <c r="N14537" s="24"/>
      <c r="P14537" s="32"/>
      <c r="T14537" s="19"/>
      <c r="U14537" s="3"/>
      <c r="X14537" t="str">
        <f t="shared" si="888"/>
        <v/>
      </c>
      <c r="Z14537" t="str">
        <f t="shared" si="889"/>
        <v/>
      </c>
      <c r="AB14537" s="9"/>
      <c r="AC14537" t="s">
        <v>9146</v>
      </c>
      <c r="AD14537">
        <f t="shared" si="890"/>
        <v>0</v>
      </c>
      <c r="AF14537" s="3"/>
      <c r="AH14537" s="9"/>
    </row>
    <row r="14538" spans="1:48" ht="10.95" customHeight="1" outlineLevel="1" x14ac:dyDescent="0.25">
      <c r="A14538" t="s">
        <v>1069</v>
      </c>
      <c r="C14538" s="3" t="s">
        <v>11994</v>
      </c>
      <c r="D14538" s="3">
        <v>928</v>
      </c>
      <c r="E14538" s="9">
        <v>1971</v>
      </c>
      <c r="F14538" s="7" t="s">
        <v>12141</v>
      </c>
      <c r="G14538" s="7" t="s">
        <v>5401</v>
      </c>
      <c r="H14538" s="8" t="s">
        <v>9146</v>
      </c>
      <c r="I14538" s="8" t="s">
        <v>9467</v>
      </c>
      <c r="J14538" s="19">
        <v>4</v>
      </c>
      <c r="K14538" s="19" t="s">
        <v>7736</v>
      </c>
      <c r="L14538" s="11">
        <v>0.9</v>
      </c>
      <c r="M14538" s="11"/>
      <c r="N14538" s="24"/>
      <c r="P14538" s="32"/>
      <c r="T14538" s="19"/>
      <c r="U14538" s="3"/>
      <c r="X14538" t="str">
        <f t="shared" si="888"/>
        <v/>
      </c>
      <c r="Z14538" t="str">
        <f t="shared" si="889"/>
        <v/>
      </c>
      <c r="AB14538" s="9"/>
      <c r="AC14538" t="s">
        <v>9146</v>
      </c>
      <c r="AD14538">
        <f t="shared" si="890"/>
        <v>0</v>
      </c>
      <c r="AF14538" s="3"/>
      <c r="AH14538" s="9"/>
    </row>
    <row r="14539" spans="1:48" ht="10.95" customHeight="1" outlineLevel="1" x14ac:dyDescent="0.25">
      <c r="A14539" t="s">
        <v>1069</v>
      </c>
      <c r="C14539" s="3" t="s">
        <v>11994</v>
      </c>
      <c r="D14539" s="3">
        <v>929</v>
      </c>
      <c r="E14539" s="9">
        <v>1971</v>
      </c>
      <c r="F14539" s="7" t="s">
        <v>10270</v>
      </c>
      <c r="G14539" s="7" t="s">
        <v>5401</v>
      </c>
      <c r="H14539" s="8" t="s">
        <v>9146</v>
      </c>
      <c r="I14539" s="8" t="s">
        <v>9467</v>
      </c>
      <c r="J14539" s="19">
        <v>4</v>
      </c>
      <c r="K14539" s="19" t="s">
        <v>7736</v>
      </c>
      <c r="L14539" s="11">
        <v>7</v>
      </c>
      <c r="M14539" s="11"/>
      <c r="N14539" s="24"/>
      <c r="P14539" s="32"/>
      <c r="T14539" s="19"/>
      <c r="U14539" s="3"/>
      <c r="X14539" t="str">
        <f t="shared" si="888"/>
        <v/>
      </c>
      <c r="Z14539">
        <f t="shared" si="889"/>
        <v>1</v>
      </c>
      <c r="AB14539" s="9"/>
      <c r="AC14539" t="s">
        <v>9146</v>
      </c>
      <c r="AD14539">
        <f t="shared" si="890"/>
        <v>0</v>
      </c>
      <c r="AF14539" s="3"/>
      <c r="AH14539" s="9"/>
    </row>
    <row r="14540" spans="1:48" ht="10.95" customHeight="1" outlineLevel="1" x14ac:dyDescent="0.25">
      <c r="A14540" t="s">
        <v>1069</v>
      </c>
      <c r="C14540" s="3" t="s">
        <v>11994</v>
      </c>
      <c r="D14540" s="3">
        <v>1246</v>
      </c>
      <c r="E14540" s="9">
        <v>1976</v>
      </c>
      <c r="F14540" s="7" t="s">
        <v>145</v>
      </c>
      <c r="G14540" s="7" t="s">
        <v>5401</v>
      </c>
      <c r="H14540" s="8" t="s">
        <v>12142</v>
      </c>
      <c r="I14540" s="8" t="s">
        <v>12143</v>
      </c>
      <c r="J14540" s="19">
        <v>1</v>
      </c>
      <c r="K14540" s="19" t="s">
        <v>7736</v>
      </c>
      <c r="L14540" s="11">
        <v>0.7</v>
      </c>
      <c r="M14540" s="11"/>
      <c r="N14540" s="24"/>
      <c r="P14540" s="32"/>
      <c r="R14540">
        <v>1</v>
      </c>
      <c r="S14540">
        <v>1</v>
      </c>
      <c r="T14540" s="19"/>
      <c r="U14540" s="3"/>
      <c r="X14540" t="str">
        <f t="shared" si="888"/>
        <v/>
      </c>
      <c r="Z14540" t="str">
        <f t="shared" si="889"/>
        <v/>
      </c>
      <c r="AB14540" s="9"/>
      <c r="AC14540" t="s">
        <v>12142</v>
      </c>
      <c r="AD14540">
        <f t="shared" si="890"/>
        <v>0</v>
      </c>
      <c r="AF14540" s="3"/>
      <c r="AH14540" s="9"/>
    </row>
    <row r="14541" spans="1:48" ht="10.95" customHeight="1" outlineLevel="1" x14ac:dyDescent="0.25">
      <c r="A14541" t="s">
        <v>1069</v>
      </c>
      <c r="C14541" s="3" t="s">
        <v>11994</v>
      </c>
      <c r="D14541" s="3">
        <v>1247</v>
      </c>
      <c r="E14541" s="9">
        <v>1976</v>
      </c>
      <c r="F14541" s="7" t="s">
        <v>16175</v>
      </c>
      <c r="G14541" s="7" t="s">
        <v>5401</v>
      </c>
      <c r="H14541" s="8" t="s">
        <v>12142</v>
      </c>
      <c r="I14541" s="8" t="s">
        <v>12143</v>
      </c>
      <c r="J14541" s="19">
        <v>2</v>
      </c>
      <c r="K14541" s="19" t="s">
        <v>7736</v>
      </c>
      <c r="L14541" s="11">
        <v>1.2</v>
      </c>
      <c r="M14541" s="11"/>
      <c r="N14541" s="24"/>
      <c r="P14541" s="32"/>
      <c r="T14541" s="19"/>
      <c r="U14541" s="3"/>
      <c r="X14541" t="str">
        <f t="shared" si="888"/>
        <v/>
      </c>
      <c r="Z14541" t="str">
        <f t="shared" si="889"/>
        <v/>
      </c>
      <c r="AB14541" s="9"/>
      <c r="AC14541" t="s">
        <v>12142</v>
      </c>
      <c r="AD14541">
        <f t="shared" si="890"/>
        <v>0</v>
      </c>
      <c r="AF14541" s="3"/>
      <c r="AH14541" s="9"/>
    </row>
    <row r="14542" spans="1:48" ht="10.95" customHeight="1" outlineLevel="1" x14ac:dyDescent="0.25">
      <c r="A14542" t="s">
        <v>1069</v>
      </c>
      <c r="C14542" s="3" t="s">
        <v>11994</v>
      </c>
      <c r="D14542" s="3">
        <v>1248</v>
      </c>
      <c r="E14542" s="9">
        <v>1976</v>
      </c>
      <c r="F14542" s="7" t="s">
        <v>12141</v>
      </c>
      <c r="G14542" s="7" t="s">
        <v>5401</v>
      </c>
      <c r="H14542" s="8" t="s">
        <v>12142</v>
      </c>
      <c r="I14542" s="8" t="s">
        <v>12143</v>
      </c>
      <c r="J14542" s="19">
        <v>3</v>
      </c>
      <c r="K14542" s="19" t="s">
        <v>7736</v>
      </c>
      <c r="L14542" s="11">
        <v>0.4</v>
      </c>
      <c r="M14542" s="11"/>
      <c r="N14542" s="24"/>
      <c r="P14542" s="32"/>
      <c r="T14542" s="19"/>
      <c r="U14542" s="3"/>
      <c r="X14542" t="str">
        <f t="shared" si="888"/>
        <v/>
      </c>
      <c r="Z14542" t="str">
        <f t="shared" si="889"/>
        <v/>
      </c>
      <c r="AB14542" s="9"/>
      <c r="AC14542" t="s">
        <v>12142</v>
      </c>
      <c r="AD14542">
        <f t="shared" si="890"/>
        <v>0</v>
      </c>
      <c r="AF14542" s="3"/>
      <c r="AH14542" s="9"/>
    </row>
    <row r="14543" spans="1:48" ht="10.95" customHeight="1" outlineLevel="1" x14ac:dyDescent="0.25">
      <c r="A14543" t="s">
        <v>1069</v>
      </c>
      <c r="C14543" s="3" t="s">
        <v>11994</v>
      </c>
      <c r="D14543" s="3" t="s">
        <v>12144</v>
      </c>
      <c r="E14543" s="9">
        <v>1976</v>
      </c>
      <c r="F14543" s="7" t="s">
        <v>12145</v>
      </c>
      <c r="G14543" s="7" t="s">
        <v>5401</v>
      </c>
      <c r="H14543" s="8" t="s">
        <v>12142</v>
      </c>
      <c r="I14543" s="8" t="s">
        <v>12143</v>
      </c>
      <c r="J14543" s="19">
        <v>3</v>
      </c>
      <c r="K14543" s="19" t="s">
        <v>7738</v>
      </c>
      <c r="L14543" s="11"/>
      <c r="M14543" s="11"/>
      <c r="N14543" s="24"/>
      <c r="P14543" s="32"/>
      <c r="T14543" s="19"/>
      <c r="U14543" s="3"/>
      <c r="X14543" t="str">
        <f t="shared" si="888"/>
        <v/>
      </c>
      <c r="Z14543">
        <f t="shared" si="889"/>
        <v>1</v>
      </c>
      <c r="AB14543" s="9"/>
      <c r="AC14543" t="s">
        <v>12142</v>
      </c>
      <c r="AD14543">
        <f t="shared" si="890"/>
        <v>0</v>
      </c>
      <c r="AF14543" s="3"/>
      <c r="AH14543" s="9"/>
    </row>
    <row r="14544" spans="1:48" ht="10.95" customHeight="1" outlineLevel="1" x14ac:dyDescent="0.25">
      <c r="A14544" t="s">
        <v>1069</v>
      </c>
      <c r="C14544" s="3" t="s">
        <v>11994</v>
      </c>
      <c r="D14544" s="3">
        <v>1644</v>
      </c>
      <c r="E14544" s="9">
        <v>1981</v>
      </c>
      <c r="F14544" s="7" t="s">
        <v>2386</v>
      </c>
      <c r="G14544" s="7" t="s">
        <v>5401</v>
      </c>
      <c r="H14544" s="8" t="s">
        <v>12147</v>
      </c>
      <c r="I14544" s="8" t="s">
        <v>12146</v>
      </c>
      <c r="J14544" s="19">
        <v>2</v>
      </c>
      <c r="K14544" s="19" t="s">
        <v>7736</v>
      </c>
      <c r="L14544" s="11">
        <v>0.4</v>
      </c>
      <c r="M14544" s="11"/>
      <c r="N14544" s="24"/>
      <c r="P14544" s="32"/>
      <c r="T14544" s="19"/>
      <c r="U14544" s="3"/>
      <c r="X14544" t="str">
        <f t="shared" si="888"/>
        <v/>
      </c>
      <c r="Z14544" t="str">
        <f t="shared" si="889"/>
        <v/>
      </c>
      <c r="AB14544" s="9"/>
      <c r="AC14544" t="s">
        <v>12147</v>
      </c>
      <c r="AD14544">
        <f t="shared" si="890"/>
        <v>0</v>
      </c>
      <c r="AF14544" s="3"/>
      <c r="AH14544" s="9"/>
    </row>
    <row r="14545" spans="1:34" ht="10.95" customHeight="1" outlineLevel="1" x14ac:dyDescent="0.25">
      <c r="A14545" t="s">
        <v>1069</v>
      </c>
      <c r="C14545" s="3" t="s">
        <v>11994</v>
      </c>
      <c r="D14545" s="3" t="s">
        <v>12492</v>
      </c>
      <c r="E14545" s="9">
        <v>1994</v>
      </c>
      <c r="F14545" s="7" t="s">
        <v>12493</v>
      </c>
      <c r="G14545" s="7" t="s">
        <v>5401</v>
      </c>
      <c r="H14545" s="8" t="s">
        <v>2355</v>
      </c>
      <c r="I14545" s="8" t="s">
        <v>8506</v>
      </c>
      <c r="J14545" s="19">
        <v>1</v>
      </c>
      <c r="K14545" s="19" t="s">
        <v>7736</v>
      </c>
      <c r="L14545" s="11">
        <v>5</v>
      </c>
      <c r="M14545" s="11"/>
      <c r="N14545" s="24"/>
      <c r="P14545" s="32"/>
      <c r="T14545" s="19"/>
      <c r="U14545" s="3"/>
      <c r="W14545" t="s">
        <v>7738</v>
      </c>
      <c r="X14545" t="str">
        <f t="shared" si="888"/>
        <v/>
      </c>
      <c r="Z14545">
        <f t="shared" si="889"/>
        <v>1</v>
      </c>
      <c r="AB14545" s="9"/>
      <c r="AC14545" t="s">
        <v>2355</v>
      </c>
      <c r="AD14545">
        <f t="shared" si="890"/>
        <v>0</v>
      </c>
      <c r="AF14545" s="3">
        <v>1</v>
      </c>
      <c r="AH14545" s="9"/>
    </row>
    <row r="14546" spans="1:34" ht="10.95" customHeight="1" outlineLevel="1" x14ac:dyDescent="0.25">
      <c r="A14546" t="s">
        <v>1069</v>
      </c>
      <c r="C14546" s="3" t="s">
        <v>11994</v>
      </c>
      <c r="D14546" s="3">
        <v>2603</v>
      </c>
      <c r="E14546" s="9">
        <v>1997</v>
      </c>
      <c r="F14546" s="10" t="s">
        <v>21236</v>
      </c>
      <c r="G14546" s="7" t="s">
        <v>5401</v>
      </c>
      <c r="H14546" s="43" t="s">
        <v>21237</v>
      </c>
      <c r="I14546" s="8" t="s">
        <v>21238</v>
      </c>
      <c r="J14546" s="19">
        <v>4</v>
      </c>
      <c r="K14546" s="19" t="s">
        <v>7736</v>
      </c>
      <c r="L14546" s="11">
        <v>6.75</v>
      </c>
      <c r="M14546" s="11"/>
      <c r="N14546" s="24"/>
      <c r="P14546" s="32"/>
      <c r="T14546" s="19"/>
      <c r="U14546" s="3"/>
      <c r="X14546" t="str">
        <f t="shared" si="888"/>
        <v/>
      </c>
      <c r="Z14546" t="str">
        <f t="shared" si="889"/>
        <v/>
      </c>
      <c r="AB14546" s="9"/>
      <c r="AC14546" s="2" t="s">
        <v>21237</v>
      </c>
      <c r="AD14546">
        <f t="shared" si="890"/>
        <v>0</v>
      </c>
      <c r="AF14546" s="3"/>
      <c r="AH14546" s="9"/>
    </row>
    <row r="14547" spans="1:34" ht="10.95" customHeight="1" outlineLevel="1" x14ac:dyDescent="0.25">
      <c r="A14547" t="s">
        <v>1069</v>
      </c>
      <c r="C14547" s="3" t="s">
        <v>11994</v>
      </c>
      <c r="D14547" s="3">
        <v>2604</v>
      </c>
      <c r="E14547" s="9">
        <v>1997</v>
      </c>
      <c r="F14547" s="10" t="s">
        <v>21239</v>
      </c>
      <c r="G14547" s="7" t="s">
        <v>5401</v>
      </c>
      <c r="H14547" s="43" t="s">
        <v>21237</v>
      </c>
      <c r="I14547" s="8" t="s">
        <v>21238</v>
      </c>
      <c r="J14547" s="19">
        <v>4</v>
      </c>
      <c r="K14547" s="19" t="s">
        <v>7736</v>
      </c>
      <c r="L14547" s="11">
        <v>6.75</v>
      </c>
      <c r="M14547" s="11"/>
      <c r="N14547" s="24"/>
      <c r="P14547" s="32"/>
      <c r="T14547" s="19"/>
      <c r="U14547" s="3"/>
      <c r="X14547" t="str">
        <f t="shared" si="888"/>
        <v/>
      </c>
      <c r="Z14547" t="str">
        <f t="shared" si="889"/>
        <v/>
      </c>
      <c r="AB14547" s="9"/>
      <c r="AC14547" s="2" t="s">
        <v>21237</v>
      </c>
      <c r="AD14547">
        <f t="shared" si="890"/>
        <v>0</v>
      </c>
      <c r="AF14547" s="3"/>
      <c r="AH14547" s="9"/>
    </row>
    <row r="14548" spans="1:34" ht="10.95" customHeight="1" outlineLevel="1" x14ac:dyDescent="0.25">
      <c r="A14548" t="s">
        <v>1069</v>
      </c>
      <c r="C14548" s="3" t="s">
        <v>11994</v>
      </c>
      <c r="D14548" s="3">
        <v>2712</v>
      </c>
      <c r="E14548" s="9">
        <v>1997</v>
      </c>
      <c r="F14548" s="7" t="s">
        <v>12148</v>
      </c>
      <c r="G14548" s="7" t="s">
        <v>5401</v>
      </c>
      <c r="H14548" s="8" t="s">
        <v>12149</v>
      </c>
      <c r="I14548" s="8" t="s">
        <v>8506</v>
      </c>
      <c r="J14548" s="19">
        <v>1</v>
      </c>
      <c r="K14548" s="19" t="s">
        <v>7736</v>
      </c>
      <c r="L14548" s="11">
        <v>13</v>
      </c>
      <c r="M14548" s="11"/>
      <c r="N14548" s="24"/>
      <c r="P14548" s="32"/>
      <c r="R14548">
        <v>1</v>
      </c>
      <c r="S14548">
        <v>1</v>
      </c>
      <c r="T14548" s="19"/>
      <c r="U14548" s="3">
        <v>1834</v>
      </c>
      <c r="X14548" t="str">
        <f t="shared" si="888"/>
        <v/>
      </c>
      <c r="Z14548">
        <f t="shared" si="889"/>
        <v>1</v>
      </c>
      <c r="AB14548" s="9"/>
      <c r="AC14548" t="s">
        <v>12149</v>
      </c>
      <c r="AD14548">
        <f t="shared" si="890"/>
        <v>0</v>
      </c>
      <c r="AF14548" s="3">
        <v>1</v>
      </c>
      <c r="AG14548" s="2" t="s">
        <v>3357</v>
      </c>
      <c r="AH14548" s="9" t="s">
        <v>4925</v>
      </c>
    </row>
    <row r="14549" spans="1:34" ht="10.95" customHeight="1" outlineLevel="1" x14ac:dyDescent="0.25">
      <c r="A14549" t="s">
        <v>1069</v>
      </c>
      <c r="C14549" s="3" t="s">
        <v>11994</v>
      </c>
      <c r="D14549" s="3">
        <v>2735</v>
      </c>
      <c r="E14549" s="9">
        <v>1997</v>
      </c>
      <c r="F14549" s="7" t="s">
        <v>12151</v>
      </c>
      <c r="G14549" s="7" t="s">
        <v>5401</v>
      </c>
      <c r="H14549" s="8" t="s">
        <v>9233</v>
      </c>
      <c r="I14549" s="8" t="s">
        <v>12153</v>
      </c>
      <c r="J14549" s="19">
        <v>7</v>
      </c>
      <c r="K14549" s="19" t="s">
        <v>7736</v>
      </c>
      <c r="L14549" s="11">
        <v>1</v>
      </c>
      <c r="M14549" s="11"/>
      <c r="N14549" s="24"/>
      <c r="P14549" s="32"/>
      <c r="T14549" s="19"/>
      <c r="U14549" s="3"/>
      <c r="X14549" t="str">
        <f t="shared" si="888"/>
        <v/>
      </c>
      <c r="Z14549" t="str">
        <f t="shared" si="889"/>
        <v/>
      </c>
      <c r="AB14549" s="9"/>
      <c r="AC14549" t="s">
        <v>9233</v>
      </c>
      <c r="AD14549">
        <f t="shared" si="890"/>
        <v>0</v>
      </c>
      <c r="AF14549" s="3"/>
      <c r="AH14549" s="9"/>
    </row>
    <row r="14550" spans="1:34" ht="10.95" customHeight="1" outlineLevel="1" x14ac:dyDescent="0.25">
      <c r="A14550" t="s">
        <v>1069</v>
      </c>
      <c r="C14550" s="3" t="s">
        <v>11994</v>
      </c>
      <c r="D14550" s="3">
        <v>2736</v>
      </c>
      <c r="E14550" s="9">
        <v>1997</v>
      </c>
      <c r="F14550" s="7" t="s">
        <v>12151</v>
      </c>
      <c r="G14550" s="7" t="s">
        <v>5401</v>
      </c>
      <c r="H14550" s="8" t="s">
        <v>9233</v>
      </c>
      <c r="I14550" s="8" t="s">
        <v>12153</v>
      </c>
      <c r="J14550" s="19">
        <v>7</v>
      </c>
      <c r="K14550" s="19" t="s">
        <v>7736</v>
      </c>
      <c r="L14550" s="11">
        <v>1</v>
      </c>
      <c r="M14550" s="11"/>
      <c r="N14550" s="24"/>
      <c r="P14550" s="32"/>
      <c r="T14550" s="19"/>
      <c r="U14550" s="3"/>
      <c r="X14550" t="str">
        <f t="shared" si="888"/>
        <v/>
      </c>
      <c r="Z14550" t="str">
        <f t="shared" si="889"/>
        <v/>
      </c>
      <c r="AB14550" s="9"/>
      <c r="AC14550" t="s">
        <v>9233</v>
      </c>
      <c r="AD14550">
        <f t="shared" si="890"/>
        <v>0</v>
      </c>
      <c r="AF14550" s="3"/>
      <c r="AH14550" s="9"/>
    </row>
    <row r="14551" spans="1:34" ht="10.95" customHeight="1" outlineLevel="1" x14ac:dyDescent="0.25">
      <c r="A14551" t="s">
        <v>1069</v>
      </c>
      <c r="C14551" s="3" t="s">
        <v>11994</v>
      </c>
      <c r="D14551" s="3">
        <v>2737</v>
      </c>
      <c r="E14551" s="9">
        <v>1997</v>
      </c>
      <c r="F14551" s="7" t="s">
        <v>12151</v>
      </c>
      <c r="G14551" s="7" t="s">
        <v>5401</v>
      </c>
      <c r="H14551" s="8" t="s">
        <v>9233</v>
      </c>
      <c r="I14551" s="8" t="s">
        <v>12153</v>
      </c>
      <c r="J14551" s="19">
        <v>7</v>
      </c>
      <c r="K14551" s="19" t="s">
        <v>7736</v>
      </c>
      <c r="L14551" s="11">
        <v>1</v>
      </c>
      <c r="M14551" s="11"/>
      <c r="N14551" s="24"/>
      <c r="P14551" s="32"/>
      <c r="T14551" s="19"/>
      <c r="U14551" s="3"/>
      <c r="X14551" t="str">
        <f t="shared" si="888"/>
        <v/>
      </c>
      <c r="Z14551" t="str">
        <f t="shared" si="889"/>
        <v/>
      </c>
      <c r="AB14551" s="9"/>
      <c r="AC14551" t="s">
        <v>9233</v>
      </c>
      <c r="AD14551">
        <f t="shared" si="890"/>
        <v>0</v>
      </c>
      <c r="AF14551" s="3"/>
      <c r="AH14551" s="9"/>
    </row>
    <row r="14552" spans="1:34" ht="10.95" customHeight="1" outlineLevel="1" x14ac:dyDescent="0.25">
      <c r="A14552" t="s">
        <v>1069</v>
      </c>
      <c r="C14552" s="3" t="s">
        <v>11994</v>
      </c>
      <c r="D14552" s="3">
        <v>2738</v>
      </c>
      <c r="E14552" s="9">
        <v>1997</v>
      </c>
      <c r="F14552" s="7" t="s">
        <v>12151</v>
      </c>
      <c r="G14552" s="7" t="s">
        <v>5401</v>
      </c>
      <c r="H14552" s="8" t="s">
        <v>9233</v>
      </c>
      <c r="I14552" s="8" t="s">
        <v>12153</v>
      </c>
      <c r="J14552" s="19">
        <v>7</v>
      </c>
      <c r="K14552" s="19" t="s">
        <v>7736</v>
      </c>
      <c r="L14552" s="11">
        <v>1</v>
      </c>
      <c r="M14552" s="11"/>
      <c r="N14552" s="24"/>
      <c r="P14552" s="32"/>
      <c r="T14552" s="19"/>
      <c r="U14552" s="3"/>
      <c r="X14552" t="str">
        <f t="shared" si="888"/>
        <v/>
      </c>
      <c r="Z14552" t="str">
        <f t="shared" si="889"/>
        <v/>
      </c>
      <c r="AB14552" s="9"/>
      <c r="AC14552" t="s">
        <v>9233</v>
      </c>
      <c r="AD14552">
        <f t="shared" si="890"/>
        <v>0</v>
      </c>
      <c r="AF14552" s="3"/>
      <c r="AH14552" s="9"/>
    </row>
    <row r="14553" spans="1:34" ht="10.95" customHeight="1" outlineLevel="1" x14ac:dyDescent="0.25">
      <c r="A14553" t="s">
        <v>1069</v>
      </c>
      <c r="C14553" s="3" t="s">
        <v>11994</v>
      </c>
      <c r="D14553" s="3">
        <v>2739</v>
      </c>
      <c r="E14553" s="9">
        <v>1997</v>
      </c>
      <c r="F14553" s="7" t="s">
        <v>12151</v>
      </c>
      <c r="G14553" s="7" t="s">
        <v>5401</v>
      </c>
      <c r="H14553" s="8" t="s">
        <v>9233</v>
      </c>
      <c r="I14553" s="8" t="s">
        <v>12153</v>
      </c>
      <c r="J14553" s="19">
        <v>7</v>
      </c>
      <c r="K14553" s="19" t="s">
        <v>7736</v>
      </c>
      <c r="L14553" s="11">
        <v>1</v>
      </c>
      <c r="M14553" s="11"/>
      <c r="N14553" s="24"/>
      <c r="P14553" s="32"/>
      <c r="T14553" s="19"/>
      <c r="U14553" s="3"/>
      <c r="X14553" t="str">
        <f t="shared" si="888"/>
        <v/>
      </c>
      <c r="Z14553" t="str">
        <f t="shared" si="889"/>
        <v/>
      </c>
      <c r="AB14553" s="9"/>
      <c r="AC14553" t="s">
        <v>9233</v>
      </c>
      <c r="AD14553">
        <f t="shared" si="890"/>
        <v>0</v>
      </c>
      <c r="AF14553" s="3"/>
      <c r="AH14553" s="9"/>
    </row>
    <row r="14554" spans="1:34" ht="10.95" customHeight="1" outlineLevel="1" x14ac:dyDescent="0.25">
      <c r="A14554" t="s">
        <v>1069</v>
      </c>
      <c r="C14554" s="3" t="s">
        <v>11994</v>
      </c>
      <c r="D14554" s="3">
        <v>2740</v>
      </c>
      <c r="E14554" s="9">
        <v>1997</v>
      </c>
      <c r="F14554" s="7" t="s">
        <v>12151</v>
      </c>
      <c r="G14554" s="7" t="s">
        <v>5401</v>
      </c>
      <c r="H14554" s="8" t="s">
        <v>9233</v>
      </c>
      <c r="I14554" s="8" t="s">
        <v>12153</v>
      </c>
      <c r="J14554" s="19">
        <v>7</v>
      </c>
      <c r="K14554" s="19" t="s">
        <v>7736</v>
      </c>
      <c r="L14554" s="11">
        <v>1</v>
      </c>
      <c r="M14554" s="11"/>
      <c r="N14554" s="24"/>
      <c r="P14554" s="32"/>
      <c r="T14554" s="19"/>
      <c r="U14554" s="3"/>
      <c r="X14554" t="str">
        <f t="shared" si="888"/>
        <v/>
      </c>
      <c r="Z14554" t="str">
        <f t="shared" si="889"/>
        <v/>
      </c>
      <c r="AB14554" s="9"/>
      <c r="AC14554" t="s">
        <v>9233</v>
      </c>
      <c r="AD14554">
        <f t="shared" si="890"/>
        <v>0</v>
      </c>
      <c r="AF14554" s="3"/>
      <c r="AH14554" s="9"/>
    </row>
    <row r="14555" spans="1:34" ht="10.95" customHeight="1" outlineLevel="1" x14ac:dyDescent="0.25">
      <c r="A14555" t="s">
        <v>1069</v>
      </c>
      <c r="C14555" s="3" t="s">
        <v>11994</v>
      </c>
      <c r="D14555" s="3" t="s">
        <v>12150</v>
      </c>
      <c r="E14555" s="9">
        <v>1997</v>
      </c>
      <c r="F14555" s="7" t="s">
        <v>12152</v>
      </c>
      <c r="G14555" s="7" t="s">
        <v>5401</v>
      </c>
      <c r="H14555" s="8" t="s">
        <v>9233</v>
      </c>
      <c r="I14555" s="8" t="s">
        <v>12153</v>
      </c>
      <c r="J14555" s="19">
        <v>7</v>
      </c>
      <c r="K14555" s="19" t="s">
        <v>7736</v>
      </c>
      <c r="L14555" s="11">
        <v>8.1</v>
      </c>
      <c r="M14555" s="11"/>
      <c r="N14555" s="24"/>
      <c r="P14555" s="32"/>
      <c r="T14555" s="19"/>
      <c r="U14555" s="3"/>
      <c r="X14555" t="str">
        <f t="shared" si="888"/>
        <v/>
      </c>
      <c r="Z14555">
        <f t="shared" si="889"/>
        <v>1</v>
      </c>
      <c r="AB14555" s="9"/>
      <c r="AC14555" t="s">
        <v>9233</v>
      </c>
      <c r="AD14555">
        <f t="shared" si="890"/>
        <v>0</v>
      </c>
      <c r="AF14555" s="3"/>
      <c r="AH14555" s="9"/>
    </row>
    <row r="14556" spans="1:34" ht="10.95" customHeight="1" outlineLevel="1" x14ac:dyDescent="0.25">
      <c r="A14556" t="s">
        <v>1069</v>
      </c>
      <c r="C14556" s="3" t="s">
        <v>11994</v>
      </c>
      <c r="D14556" s="3" t="s">
        <v>12157</v>
      </c>
      <c r="E14556" s="9">
        <v>1997</v>
      </c>
      <c r="F14556" s="7" t="s">
        <v>12154</v>
      </c>
      <c r="G14556" s="7" t="s">
        <v>5401</v>
      </c>
      <c r="H14556" s="8" t="s">
        <v>5402</v>
      </c>
      <c r="I14556" s="8" t="s">
        <v>12155</v>
      </c>
      <c r="J14556" s="19">
        <v>1</v>
      </c>
      <c r="K14556" s="19" t="s">
        <v>7738</v>
      </c>
      <c r="L14556" s="11"/>
      <c r="M14556" s="11"/>
      <c r="N14556" s="24"/>
      <c r="P14556" s="32"/>
      <c r="T14556" s="19"/>
      <c r="U14556" s="3">
        <v>1835</v>
      </c>
      <c r="X14556" t="str">
        <f t="shared" si="888"/>
        <v/>
      </c>
      <c r="Z14556">
        <f t="shared" si="889"/>
        <v>1</v>
      </c>
      <c r="AB14556" s="9"/>
      <c r="AC14556" t="s">
        <v>5402</v>
      </c>
      <c r="AD14556">
        <f t="shared" si="890"/>
        <v>1</v>
      </c>
      <c r="AF14556" s="3"/>
      <c r="AG14556" t="s">
        <v>4924</v>
      </c>
      <c r="AH14556" s="9" t="s">
        <v>4925</v>
      </c>
    </row>
    <row r="14557" spans="1:34" ht="10.95" customHeight="1" outlineLevel="1" x14ac:dyDescent="0.25">
      <c r="A14557" t="s">
        <v>1069</v>
      </c>
      <c r="C14557" s="3" t="s">
        <v>11994</v>
      </c>
      <c r="D14557" s="3" t="s">
        <v>12158</v>
      </c>
      <c r="E14557" s="9">
        <v>1997</v>
      </c>
      <c r="F14557" s="7" t="s">
        <v>12156</v>
      </c>
      <c r="G14557" s="7" t="s">
        <v>5401</v>
      </c>
      <c r="H14557" s="8" t="s">
        <v>5402</v>
      </c>
      <c r="I14557" s="8" t="s">
        <v>12155</v>
      </c>
      <c r="J14557" s="19">
        <v>1</v>
      </c>
      <c r="K14557" s="19" t="s">
        <v>7738</v>
      </c>
      <c r="L14557" s="11"/>
      <c r="M14557" s="11"/>
      <c r="N14557" s="24"/>
      <c r="P14557" s="32"/>
      <c r="T14557" s="19"/>
      <c r="U14557" s="3"/>
      <c r="W14557" t="s">
        <v>7738</v>
      </c>
      <c r="X14557" t="str">
        <f t="shared" si="888"/>
        <v/>
      </c>
      <c r="Z14557">
        <f t="shared" si="889"/>
        <v>1</v>
      </c>
      <c r="AB14557" s="9"/>
      <c r="AC14557" t="s">
        <v>5402</v>
      </c>
      <c r="AD14557">
        <f t="shared" si="890"/>
        <v>1</v>
      </c>
      <c r="AF14557" s="3"/>
      <c r="AG14557" t="s">
        <v>4924</v>
      </c>
      <c r="AH14557" s="9" t="s">
        <v>4925</v>
      </c>
    </row>
    <row r="14558" spans="1:34" ht="10.95" customHeight="1" outlineLevel="1" x14ac:dyDescent="0.25">
      <c r="A14558" t="s">
        <v>1069</v>
      </c>
      <c r="C14558" s="3" t="s">
        <v>11994</v>
      </c>
      <c r="D14558" s="3">
        <v>2838</v>
      </c>
      <c r="E14558" s="9">
        <v>1998</v>
      </c>
      <c r="F14558" s="7" t="s">
        <v>12162</v>
      </c>
      <c r="G14558" s="7" t="s">
        <v>5401</v>
      </c>
      <c r="H14558" s="8" t="s">
        <v>5402</v>
      </c>
      <c r="I14558" s="8" t="s">
        <v>12159</v>
      </c>
      <c r="J14558" s="19">
        <v>3</v>
      </c>
      <c r="K14558" s="19" t="s">
        <v>20093</v>
      </c>
      <c r="L14558" s="11"/>
      <c r="M14558" s="11"/>
      <c r="N14558" s="24"/>
      <c r="P14558" s="32"/>
      <c r="T14558" s="19"/>
      <c r="U14558" s="3"/>
      <c r="X14558" t="str">
        <f t="shared" si="888"/>
        <v/>
      </c>
      <c r="Z14558" t="str">
        <f t="shared" si="889"/>
        <v/>
      </c>
      <c r="AB14558" s="9"/>
      <c r="AC14558" t="s">
        <v>5402</v>
      </c>
      <c r="AD14558">
        <f t="shared" si="890"/>
        <v>1</v>
      </c>
      <c r="AF14558" s="3"/>
      <c r="AH14558" s="9"/>
    </row>
    <row r="14559" spans="1:34" ht="10.95" customHeight="1" outlineLevel="1" x14ac:dyDescent="0.25">
      <c r="A14559" t="s">
        <v>1069</v>
      </c>
      <c r="C14559" s="3" t="s">
        <v>11994</v>
      </c>
      <c r="D14559" s="3" t="s">
        <v>12161</v>
      </c>
      <c r="E14559" s="9">
        <v>1998</v>
      </c>
      <c r="F14559" s="7" t="s">
        <v>12163</v>
      </c>
      <c r="G14559" s="7" t="s">
        <v>5401</v>
      </c>
      <c r="H14559" s="8" t="s">
        <v>5402</v>
      </c>
      <c r="I14559" s="8" t="s">
        <v>12160</v>
      </c>
      <c r="J14559" s="19">
        <v>3</v>
      </c>
      <c r="K14559" s="19" t="s">
        <v>7736</v>
      </c>
      <c r="L14559" s="11">
        <v>8</v>
      </c>
      <c r="M14559" s="11"/>
      <c r="N14559" s="24"/>
      <c r="P14559" s="32"/>
      <c r="T14559" s="19"/>
      <c r="U14559" s="3"/>
      <c r="X14559" t="str">
        <f t="shared" si="888"/>
        <v/>
      </c>
      <c r="Z14559">
        <f t="shared" si="889"/>
        <v>1</v>
      </c>
      <c r="AB14559" s="9"/>
      <c r="AC14559" t="s">
        <v>5402</v>
      </c>
      <c r="AD14559">
        <f t="shared" si="890"/>
        <v>1</v>
      </c>
      <c r="AF14559" s="3"/>
      <c r="AH14559" s="9"/>
    </row>
    <row r="14560" spans="1:34" ht="10.95" customHeight="1" outlineLevel="1" x14ac:dyDescent="0.25">
      <c r="A14560" t="s">
        <v>1069</v>
      </c>
      <c r="C14560" s="3" t="s">
        <v>11994</v>
      </c>
      <c r="D14560" s="3">
        <v>2936</v>
      </c>
      <c r="E14560" s="9">
        <v>1999</v>
      </c>
      <c r="F14560" s="7" t="s">
        <v>2387</v>
      </c>
      <c r="G14560" s="7" t="s">
        <v>5401</v>
      </c>
      <c r="H14560" s="8" t="s">
        <v>12168</v>
      </c>
      <c r="I14560" s="8" t="s">
        <v>7560</v>
      </c>
      <c r="J14560" s="19">
        <v>7</v>
      </c>
      <c r="K14560" s="19" t="s">
        <v>7736</v>
      </c>
      <c r="L14560" s="11">
        <v>0.8</v>
      </c>
      <c r="M14560" s="11"/>
      <c r="N14560" s="24"/>
      <c r="P14560" s="32"/>
      <c r="T14560" s="19"/>
      <c r="U14560" s="3"/>
      <c r="X14560" t="str">
        <f t="shared" si="888"/>
        <v/>
      </c>
      <c r="Z14560" t="str">
        <f t="shared" si="889"/>
        <v/>
      </c>
      <c r="AB14560" s="9"/>
      <c r="AC14560" t="s">
        <v>12168</v>
      </c>
      <c r="AD14560">
        <f t="shared" si="890"/>
        <v>0</v>
      </c>
      <c r="AF14560" s="3"/>
      <c r="AH14560" s="9"/>
    </row>
    <row r="14561" spans="1:34" ht="10.95" customHeight="1" outlineLevel="1" x14ac:dyDescent="0.25">
      <c r="A14561" t="s">
        <v>1069</v>
      </c>
      <c r="C14561" s="3" t="s">
        <v>11994</v>
      </c>
      <c r="D14561" s="3">
        <v>2937</v>
      </c>
      <c r="E14561" s="9">
        <v>1999</v>
      </c>
      <c r="F14561" s="7" t="s">
        <v>6569</v>
      </c>
      <c r="G14561" s="7" t="s">
        <v>5401</v>
      </c>
      <c r="H14561" s="8" t="s">
        <v>12169</v>
      </c>
      <c r="I14561" s="8" t="s">
        <v>7560</v>
      </c>
      <c r="J14561" s="19">
        <v>7</v>
      </c>
      <c r="K14561" s="19" t="s">
        <v>7736</v>
      </c>
      <c r="L14561" s="11">
        <v>0.8</v>
      </c>
      <c r="M14561" s="11"/>
      <c r="N14561" s="24"/>
      <c r="P14561" s="32"/>
      <c r="T14561" s="19"/>
      <c r="U14561" s="3"/>
      <c r="X14561" t="str">
        <f t="shared" si="888"/>
        <v/>
      </c>
      <c r="Z14561" t="str">
        <f t="shared" si="889"/>
        <v/>
      </c>
      <c r="AB14561" s="9"/>
      <c r="AC14561" t="s">
        <v>12169</v>
      </c>
      <c r="AD14561">
        <f t="shared" si="890"/>
        <v>0</v>
      </c>
      <c r="AF14561" s="3"/>
      <c r="AH14561" s="9"/>
    </row>
    <row r="14562" spans="1:34" ht="10.95" customHeight="1" outlineLevel="1" x14ac:dyDescent="0.25">
      <c r="A14562" t="s">
        <v>1069</v>
      </c>
      <c r="C14562" s="3" t="s">
        <v>11994</v>
      </c>
      <c r="D14562" s="3">
        <v>2938</v>
      </c>
      <c r="E14562" s="9">
        <v>1999</v>
      </c>
      <c r="F14562" s="7" t="s">
        <v>12141</v>
      </c>
      <c r="G14562" s="7" t="s">
        <v>5401</v>
      </c>
      <c r="H14562" s="8" t="s">
        <v>12170</v>
      </c>
      <c r="I14562" s="8" t="s">
        <v>7560</v>
      </c>
      <c r="J14562" s="19">
        <v>7</v>
      </c>
      <c r="K14562" s="19" t="s">
        <v>7736</v>
      </c>
      <c r="L14562" s="11">
        <v>0.8</v>
      </c>
      <c r="M14562" s="11"/>
      <c r="N14562" s="24"/>
      <c r="P14562" s="32"/>
      <c r="T14562" s="19"/>
      <c r="U14562" s="3"/>
      <c r="X14562" t="str">
        <f t="shared" si="888"/>
        <v/>
      </c>
      <c r="Z14562" t="str">
        <f t="shared" si="889"/>
        <v/>
      </c>
      <c r="AB14562" s="9"/>
      <c r="AC14562" t="s">
        <v>12170</v>
      </c>
      <c r="AD14562">
        <f t="shared" si="890"/>
        <v>0</v>
      </c>
      <c r="AF14562" s="3"/>
      <c r="AH14562" s="9"/>
    </row>
    <row r="14563" spans="1:34" ht="10.95" customHeight="1" outlineLevel="1" x14ac:dyDescent="0.25">
      <c r="A14563" t="s">
        <v>1069</v>
      </c>
      <c r="C14563" s="3" t="s">
        <v>11994</v>
      </c>
      <c r="D14563" s="3">
        <v>2939</v>
      </c>
      <c r="E14563" s="9">
        <v>1999</v>
      </c>
      <c r="F14563" s="7" t="s">
        <v>12151</v>
      </c>
      <c r="G14563" s="7" t="s">
        <v>5401</v>
      </c>
      <c r="H14563" s="8" t="s">
        <v>12171</v>
      </c>
      <c r="I14563" s="8" t="s">
        <v>7560</v>
      </c>
      <c r="J14563" s="19">
        <v>7</v>
      </c>
      <c r="K14563" s="19" t="s">
        <v>7736</v>
      </c>
      <c r="L14563" s="11">
        <v>0.8</v>
      </c>
      <c r="M14563" s="11"/>
      <c r="N14563" s="24"/>
      <c r="P14563" s="32"/>
      <c r="T14563" s="19"/>
      <c r="U14563" s="3"/>
      <c r="X14563" t="str">
        <f t="shared" si="888"/>
        <v/>
      </c>
      <c r="Z14563" t="str">
        <f t="shared" si="889"/>
        <v/>
      </c>
      <c r="AB14563" s="9"/>
      <c r="AC14563" t="s">
        <v>12171</v>
      </c>
      <c r="AD14563">
        <f t="shared" si="890"/>
        <v>0</v>
      </c>
      <c r="AF14563" s="3"/>
      <c r="AH14563" s="9"/>
    </row>
    <row r="14564" spans="1:34" ht="10.95" customHeight="1" outlineLevel="1" x14ac:dyDescent="0.25">
      <c r="A14564" t="s">
        <v>1069</v>
      </c>
      <c r="C14564" s="3" t="s">
        <v>11994</v>
      </c>
      <c r="D14564" s="3">
        <v>2940</v>
      </c>
      <c r="E14564" s="9">
        <v>1999</v>
      </c>
      <c r="F14564" s="7" t="s">
        <v>12165</v>
      </c>
      <c r="G14564" s="7" t="s">
        <v>5401</v>
      </c>
      <c r="H14564" s="8" t="s">
        <v>12172</v>
      </c>
      <c r="I14564" s="8" t="s">
        <v>7560</v>
      </c>
      <c r="J14564" s="19">
        <v>7</v>
      </c>
      <c r="K14564" s="19" t="s">
        <v>7736</v>
      </c>
      <c r="L14564" s="11">
        <v>0.8</v>
      </c>
      <c r="M14564" s="11"/>
      <c r="N14564" s="24"/>
      <c r="P14564" s="32"/>
      <c r="T14564" s="19"/>
      <c r="U14564" s="3"/>
      <c r="X14564" t="str">
        <f t="shared" si="888"/>
        <v/>
      </c>
      <c r="Z14564" t="str">
        <f t="shared" si="889"/>
        <v/>
      </c>
      <c r="AB14564" s="9"/>
      <c r="AC14564" t="s">
        <v>12172</v>
      </c>
      <c r="AD14564">
        <f t="shared" si="890"/>
        <v>0</v>
      </c>
      <c r="AF14564" s="3"/>
      <c r="AH14564" s="9"/>
    </row>
    <row r="14565" spans="1:34" ht="10.95" customHeight="1" outlineLevel="1" x14ac:dyDescent="0.25">
      <c r="A14565" t="s">
        <v>1069</v>
      </c>
      <c r="C14565" s="3" t="s">
        <v>11994</v>
      </c>
      <c r="D14565" s="3">
        <v>2941</v>
      </c>
      <c r="E14565" s="9">
        <v>1999</v>
      </c>
      <c r="F14565" s="7" t="s">
        <v>12166</v>
      </c>
      <c r="G14565" s="7" t="s">
        <v>5401</v>
      </c>
      <c r="H14565" s="8" t="s">
        <v>12173</v>
      </c>
      <c r="I14565" s="8" t="s">
        <v>7560</v>
      </c>
      <c r="J14565" s="19">
        <v>7</v>
      </c>
      <c r="K14565" s="19" t="s">
        <v>7736</v>
      </c>
      <c r="L14565" s="11">
        <v>0.8</v>
      </c>
      <c r="M14565" s="11"/>
      <c r="N14565" s="24"/>
      <c r="P14565" s="32"/>
      <c r="T14565" s="19"/>
      <c r="U14565" s="3"/>
      <c r="X14565" t="str">
        <f t="shared" si="888"/>
        <v/>
      </c>
      <c r="Z14565" t="str">
        <f t="shared" si="889"/>
        <v/>
      </c>
      <c r="AB14565" s="9"/>
      <c r="AC14565" t="s">
        <v>12173</v>
      </c>
      <c r="AD14565">
        <f t="shared" si="890"/>
        <v>0</v>
      </c>
      <c r="AF14565" s="3"/>
      <c r="AH14565" s="9"/>
    </row>
    <row r="14566" spans="1:34" ht="10.95" customHeight="1" outlineLevel="1" x14ac:dyDescent="0.25">
      <c r="A14566" t="s">
        <v>1069</v>
      </c>
      <c r="C14566" s="3" t="s">
        <v>11994</v>
      </c>
      <c r="D14566" s="3">
        <v>2942</v>
      </c>
      <c r="E14566" s="9">
        <v>1999</v>
      </c>
      <c r="F14566" s="7" t="s">
        <v>12167</v>
      </c>
      <c r="G14566" s="7" t="s">
        <v>5401</v>
      </c>
      <c r="H14566" s="8" t="s">
        <v>12174</v>
      </c>
      <c r="I14566" s="8" t="s">
        <v>7560</v>
      </c>
      <c r="J14566" s="19">
        <v>7</v>
      </c>
      <c r="K14566" s="19" t="s">
        <v>20093</v>
      </c>
      <c r="L14566" s="11"/>
      <c r="M14566" s="11"/>
      <c r="N14566" s="24"/>
      <c r="P14566" s="32"/>
      <c r="T14566" s="19"/>
      <c r="U14566" s="3"/>
      <c r="X14566" t="str">
        <f t="shared" si="888"/>
        <v/>
      </c>
      <c r="Z14566" t="str">
        <f t="shared" si="889"/>
        <v/>
      </c>
      <c r="AB14566" s="9"/>
      <c r="AC14566" t="s">
        <v>12174</v>
      </c>
      <c r="AD14566">
        <f t="shared" si="890"/>
        <v>0</v>
      </c>
      <c r="AF14566" s="3"/>
      <c r="AH14566" s="9"/>
    </row>
    <row r="14567" spans="1:34" ht="10.95" customHeight="1" outlineLevel="1" x14ac:dyDescent="0.25">
      <c r="A14567" t="s">
        <v>1069</v>
      </c>
      <c r="C14567" s="3" t="s">
        <v>11994</v>
      </c>
      <c r="D14567" s="3" t="s">
        <v>12164</v>
      </c>
      <c r="E14567" s="9">
        <v>1999</v>
      </c>
      <c r="F14567" s="7" t="s">
        <v>9496</v>
      </c>
      <c r="G14567" s="7" t="s">
        <v>5401</v>
      </c>
      <c r="H14567" s="8" t="s">
        <v>12174</v>
      </c>
      <c r="I14567" s="8" t="s">
        <v>7560</v>
      </c>
      <c r="J14567" s="19">
        <v>7</v>
      </c>
      <c r="K14567" s="19" t="s">
        <v>7736</v>
      </c>
      <c r="L14567" s="11">
        <v>2.8</v>
      </c>
      <c r="M14567" s="11"/>
      <c r="N14567" s="24"/>
      <c r="P14567" s="32"/>
      <c r="T14567" s="19"/>
      <c r="U14567" s="3"/>
      <c r="X14567" t="str">
        <f t="shared" si="888"/>
        <v/>
      </c>
      <c r="Z14567">
        <f t="shared" si="889"/>
        <v>1</v>
      </c>
      <c r="AB14567" s="9"/>
      <c r="AC14567" t="s">
        <v>12174</v>
      </c>
      <c r="AD14567">
        <f t="shared" si="890"/>
        <v>0</v>
      </c>
      <c r="AF14567" s="3"/>
      <c r="AH14567" s="9"/>
    </row>
    <row r="14568" spans="1:34" ht="10.95" customHeight="1" outlineLevel="1" x14ac:dyDescent="0.25">
      <c r="A14568" t="s">
        <v>1069</v>
      </c>
      <c r="C14568" s="3" t="s">
        <v>11994</v>
      </c>
      <c r="D14568" s="3">
        <v>3881</v>
      </c>
      <c r="E14568" s="9">
        <v>2011</v>
      </c>
      <c r="F14568" s="7" t="s">
        <v>12177</v>
      </c>
      <c r="G14568" s="7" t="s">
        <v>5401</v>
      </c>
      <c r="H14568" s="8" t="s">
        <v>12503</v>
      </c>
      <c r="I14568" s="8" t="s">
        <v>12504</v>
      </c>
      <c r="J14568" s="19">
        <v>1</v>
      </c>
      <c r="K14568" s="19" t="s">
        <v>20093</v>
      </c>
      <c r="L14568" s="11"/>
      <c r="M14568" s="11"/>
      <c r="N14568" s="24"/>
      <c r="P14568" s="32"/>
      <c r="R14568">
        <v>1</v>
      </c>
      <c r="S14568">
        <v>1</v>
      </c>
      <c r="T14568" s="19"/>
      <c r="U14568" s="3"/>
      <c r="X14568" t="str">
        <f t="shared" si="888"/>
        <v/>
      </c>
      <c r="Z14568" t="str">
        <f t="shared" si="889"/>
        <v/>
      </c>
      <c r="AB14568" s="9"/>
      <c r="AC14568" t="s">
        <v>12503</v>
      </c>
      <c r="AD14568">
        <f t="shared" si="890"/>
        <v>0</v>
      </c>
      <c r="AF14568" s="3"/>
      <c r="AH14568" s="9"/>
    </row>
    <row r="14569" spans="1:34" ht="10.95" customHeight="1" outlineLevel="1" x14ac:dyDescent="0.25">
      <c r="A14569" t="s">
        <v>1069</v>
      </c>
      <c r="C14569" s="3" t="s">
        <v>11994</v>
      </c>
      <c r="D14569" s="3" t="s">
        <v>12505</v>
      </c>
      <c r="E14569" s="9">
        <v>2011</v>
      </c>
      <c r="F14569" s="7" t="s">
        <v>12178</v>
      </c>
      <c r="G14569" s="7" t="s">
        <v>5401</v>
      </c>
      <c r="H14569" s="8" t="s">
        <v>12503</v>
      </c>
      <c r="I14569" s="8" t="s">
        <v>12504</v>
      </c>
      <c r="J14569" s="19">
        <v>1</v>
      </c>
      <c r="K14569" s="19" t="s">
        <v>7736</v>
      </c>
      <c r="L14569" s="11">
        <v>7.4</v>
      </c>
      <c r="M14569" s="11"/>
      <c r="N14569" s="24"/>
      <c r="P14569" s="32"/>
      <c r="T14569" s="19"/>
      <c r="U14569" s="3"/>
      <c r="X14569" t="str">
        <f t="shared" si="888"/>
        <v/>
      </c>
      <c r="Z14569">
        <f t="shared" si="889"/>
        <v>1</v>
      </c>
      <c r="AB14569" s="9"/>
      <c r="AC14569" t="s">
        <v>12503</v>
      </c>
      <c r="AD14569">
        <f t="shared" si="890"/>
        <v>0</v>
      </c>
      <c r="AF14569" s="3"/>
      <c r="AH14569" s="9"/>
    </row>
    <row r="14570" spans="1:34" ht="10.95" customHeight="1" outlineLevel="1" x14ac:dyDescent="0.25">
      <c r="A14570" t="s">
        <v>1069</v>
      </c>
      <c r="C14570" s="3" t="s">
        <v>11994</v>
      </c>
      <c r="D14570" s="3">
        <v>3883</v>
      </c>
      <c r="E14570" s="9">
        <v>2011</v>
      </c>
      <c r="F14570" s="7" t="s">
        <v>12183</v>
      </c>
      <c r="G14570" s="7" t="s">
        <v>5401</v>
      </c>
      <c r="H14570" s="8" t="s">
        <v>12503</v>
      </c>
      <c r="I14570" s="8" t="s">
        <v>12504</v>
      </c>
      <c r="J14570" s="19">
        <v>1</v>
      </c>
      <c r="K14570" s="19" t="s">
        <v>20093</v>
      </c>
      <c r="L14570" s="11"/>
      <c r="M14570" s="11"/>
      <c r="N14570" s="24"/>
      <c r="P14570" s="32"/>
      <c r="T14570" s="19"/>
      <c r="U14570" s="3"/>
      <c r="X14570" t="str">
        <f t="shared" si="888"/>
        <v/>
      </c>
      <c r="Z14570" t="str">
        <f t="shared" si="889"/>
        <v/>
      </c>
      <c r="AB14570" s="9"/>
      <c r="AC14570" t="s">
        <v>12503</v>
      </c>
      <c r="AD14570">
        <f t="shared" si="890"/>
        <v>0</v>
      </c>
      <c r="AF14570" s="3"/>
      <c r="AH14570" s="9"/>
    </row>
    <row r="14571" spans="1:34" ht="10.95" customHeight="1" outlineLevel="1" x14ac:dyDescent="0.25">
      <c r="A14571" t="s">
        <v>1069</v>
      </c>
      <c r="C14571" s="3" t="s">
        <v>11994</v>
      </c>
      <c r="D14571" s="3" t="s">
        <v>12506</v>
      </c>
      <c r="E14571" s="9">
        <v>2011</v>
      </c>
      <c r="F14571" s="7" t="s">
        <v>12184</v>
      </c>
      <c r="G14571" s="7" t="s">
        <v>5401</v>
      </c>
      <c r="H14571" s="8" t="s">
        <v>12503</v>
      </c>
      <c r="I14571" s="8" t="s">
        <v>12504</v>
      </c>
      <c r="J14571" s="19">
        <v>1</v>
      </c>
      <c r="K14571" s="19" t="s">
        <v>7736</v>
      </c>
      <c r="L14571" s="11">
        <v>7</v>
      </c>
      <c r="M14571" s="11"/>
      <c r="N14571" s="24"/>
      <c r="P14571" s="32"/>
      <c r="T14571" s="19"/>
      <c r="U14571" s="3"/>
      <c r="X14571" t="str">
        <f t="shared" si="888"/>
        <v/>
      </c>
      <c r="Z14571">
        <f t="shared" si="889"/>
        <v>1</v>
      </c>
      <c r="AB14571" s="9"/>
      <c r="AC14571" t="s">
        <v>12503</v>
      </c>
      <c r="AD14571">
        <f t="shared" si="890"/>
        <v>0</v>
      </c>
      <c r="AF14571" s="3"/>
      <c r="AH14571" s="9"/>
    </row>
    <row r="14572" spans="1:34" ht="10.95" customHeight="1" outlineLevel="1" x14ac:dyDescent="0.25">
      <c r="A14572" t="s">
        <v>1069</v>
      </c>
      <c r="C14572" s="3" t="s">
        <v>11994</v>
      </c>
      <c r="D14572" s="3">
        <v>3884</v>
      </c>
      <c r="E14572" s="9">
        <v>2011</v>
      </c>
      <c r="F14572" s="7" t="s">
        <v>12177</v>
      </c>
      <c r="G14572" s="7" t="s">
        <v>5401</v>
      </c>
      <c r="H14572" s="8" t="s">
        <v>9364</v>
      </c>
      <c r="I14572" s="8" t="s">
        <v>12186</v>
      </c>
      <c r="J14572" s="19">
        <v>1</v>
      </c>
      <c r="K14572" s="19" t="s">
        <v>20093</v>
      </c>
      <c r="L14572" s="11"/>
      <c r="M14572" s="11"/>
      <c r="N14572" s="24"/>
      <c r="P14572" s="32"/>
      <c r="T14572" s="19"/>
      <c r="U14572" s="3"/>
      <c r="X14572" t="str">
        <f t="shared" si="888"/>
        <v/>
      </c>
      <c r="Z14572" t="str">
        <f t="shared" si="889"/>
        <v/>
      </c>
      <c r="AB14572" s="9"/>
      <c r="AC14572" t="s">
        <v>9364</v>
      </c>
      <c r="AD14572">
        <f t="shared" si="890"/>
        <v>0</v>
      </c>
      <c r="AF14572" s="3"/>
      <c r="AH14572" s="9"/>
    </row>
    <row r="14573" spans="1:34" ht="10.95" customHeight="1" outlineLevel="1" x14ac:dyDescent="0.25">
      <c r="A14573" t="s">
        <v>1069</v>
      </c>
      <c r="C14573" s="3" t="s">
        <v>11994</v>
      </c>
      <c r="D14573" s="3">
        <v>3885</v>
      </c>
      <c r="E14573" s="9">
        <v>2011</v>
      </c>
      <c r="F14573" s="7" t="s">
        <v>12177</v>
      </c>
      <c r="G14573" s="7" t="s">
        <v>5401</v>
      </c>
      <c r="H14573" s="8" t="s">
        <v>2595</v>
      </c>
      <c r="I14573" s="8" t="s">
        <v>12186</v>
      </c>
      <c r="J14573" s="19">
        <v>1</v>
      </c>
      <c r="K14573" s="19" t="s">
        <v>20093</v>
      </c>
      <c r="L14573" s="11"/>
      <c r="M14573" s="11"/>
      <c r="N14573" s="24"/>
      <c r="P14573" s="32"/>
      <c r="T14573" s="19"/>
      <c r="U14573" s="3"/>
      <c r="X14573" t="str">
        <f t="shared" si="888"/>
        <v/>
      </c>
      <c r="Z14573" t="str">
        <f t="shared" si="889"/>
        <v/>
      </c>
      <c r="AB14573" s="9"/>
      <c r="AC14573" t="s">
        <v>2595</v>
      </c>
      <c r="AD14573">
        <f t="shared" si="890"/>
        <v>0</v>
      </c>
      <c r="AF14573" s="3"/>
      <c r="AH14573" s="9"/>
    </row>
    <row r="14574" spans="1:34" ht="10.95" customHeight="1" outlineLevel="1" x14ac:dyDescent="0.25">
      <c r="A14574" t="s">
        <v>1069</v>
      </c>
      <c r="C14574" s="3" t="s">
        <v>11994</v>
      </c>
      <c r="D14574" s="3">
        <v>3886</v>
      </c>
      <c r="E14574" s="9">
        <v>2011</v>
      </c>
      <c r="F14574" s="7" t="s">
        <v>12177</v>
      </c>
      <c r="G14574" s="7" t="s">
        <v>5401</v>
      </c>
      <c r="H14574" s="8" t="s">
        <v>12185</v>
      </c>
      <c r="I14574" s="8" t="s">
        <v>12186</v>
      </c>
      <c r="J14574" s="19">
        <v>1</v>
      </c>
      <c r="K14574" s="19" t="s">
        <v>20093</v>
      </c>
      <c r="L14574" s="11"/>
      <c r="M14574" s="11"/>
      <c r="N14574" s="24"/>
      <c r="P14574" s="32"/>
      <c r="T14574" s="19"/>
      <c r="U14574" s="3"/>
      <c r="X14574" t="str">
        <f t="shared" si="888"/>
        <v/>
      </c>
      <c r="Z14574" t="str">
        <f t="shared" si="889"/>
        <v/>
      </c>
      <c r="AB14574" s="9"/>
      <c r="AC14574" t="s">
        <v>12185</v>
      </c>
      <c r="AD14574">
        <f t="shared" si="890"/>
        <v>0</v>
      </c>
      <c r="AF14574" s="3"/>
      <c r="AH14574" s="9"/>
    </row>
    <row r="14575" spans="1:34" ht="10.95" customHeight="1" outlineLevel="1" x14ac:dyDescent="0.25">
      <c r="A14575" t="s">
        <v>1069</v>
      </c>
      <c r="C14575" s="3" t="s">
        <v>11994</v>
      </c>
      <c r="D14575" s="3">
        <v>3887</v>
      </c>
      <c r="E14575" s="9">
        <v>2011</v>
      </c>
      <c r="F14575" s="7" t="s">
        <v>12177</v>
      </c>
      <c r="G14575" s="7" t="s">
        <v>5401</v>
      </c>
      <c r="H14575" s="8" t="s">
        <v>9365</v>
      </c>
      <c r="I14575" s="8" t="s">
        <v>12186</v>
      </c>
      <c r="J14575" s="19">
        <v>1</v>
      </c>
      <c r="K14575" s="19" t="s">
        <v>20093</v>
      </c>
      <c r="L14575" s="11"/>
      <c r="M14575" s="11"/>
      <c r="N14575" s="24"/>
      <c r="P14575" s="32"/>
      <c r="T14575" s="19"/>
      <c r="U14575" s="3"/>
      <c r="X14575" t="str">
        <f t="shared" si="888"/>
        <v/>
      </c>
      <c r="Z14575" t="str">
        <f t="shared" si="889"/>
        <v/>
      </c>
      <c r="AB14575" s="9"/>
      <c r="AC14575" t="s">
        <v>9365</v>
      </c>
      <c r="AD14575">
        <f t="shared" si="890"/>
        <v>0</v>
      </c>
      <c r="AF14575" s="3"/>
      <c r="AH14575" s="9"/>
    </row>
    <row r="14576" spans="1:34" ht="10.95" customHeight="1" outlineLevel="1" x14ac:dyDescent="0.25">
      <c r="A14576" t="s">
        <v>1069</v>
      </c>
      <c r="C14576" s="3" t="s">
        <v>11994</v>
      </c>
      <c r="D14576" s="3" t="s">
        <v>12181</v>
      </c>
      <c r="E14576" s="9">
        <v>2011</v>
      </c>
      <c r="F14576" s="7" t="s">
        <v>12178</v>
      </c>
      <c r="G14576" s="7" t="s">
        <v>5401</v>
      </c>
      <c r="H14576" s="8" t="s">
        <v>5623</v>
      </c>
      <c r="I14576" s="8" t="s">
        <v>12186</v>
      </c>
      <c r="J14576" s="19">
        <v>1</v>
      </c>
      <c r="K14576" s="19" t="s">
        <v>7736</v>
      </c>
      <c r="L14576" s="11">
        <v>3</v>
      </c>
      <c r="M14576" s="11"/>
      <c r="N14576" s="24"/>
      <c r="P14576" s="32"/>
      <c r="T14576" s="19"/>
      <c r="U14576" s="3"/>
      <c r="X14576" t="str">
        <f t="shared" si="888"/>
        <v/>
      </c>
      <c r="Z14576">
        <f t="shared" si="889"/>
        <v>1</v>
      </c>
      <c r="AB14576" s="9"/>
      <c r="AC14576" t="s">
        <v>5623</v>
      </c>
      <c r="AD14576">
        <f t="shared" si="890"/>
        <v>0</v>
      </c>
      <c r="AF14576" s="3"/>
      <c r="AH14576" s="9"/>
    </row>
    <row r="14577" spans="1:34" ht="10.95" customHeight="1" outlineLevel="1" x14ac:dyDescent="0.25">
      <c r="A14577" t="s">
        <v>1069</v>
      </c>
      <c r="C14577" s="3" t="s">
        <v>11994</v>
      </c>
      <c r="D14577" s="3">
        <v>3888</v>
      </c>
      <c r="E14577" s="9">
        <v>2011</v>
      </c>
      <c r="F14577" s="7" t="s">
        <v>12183</v>
      </c>
      <c r="G14577" s="7" t="s">
        <v>5401</v>
      </c>
      <c r="H14577" s="8" t="s">
        <v>5623</v>
      </c>
      <c r="I14577" s="8" t="s">
        <v>12186</v>
      </c>
      <c r="J14577" s="19">
        <v>1</v>
      </c>
      <c r="K14577" s="19" t="s">
        <v>20093</v>
      </c>
      <c r="L14577" s="11"/>
      <c r="M14577" s="11"/>
      <c r="N14577" s="24"/>
      <c r="P14577" s="32"/>
      <c r="T14577" s="19"/>
      <c r="U14577" s="3"/>
      <c r="X14577" t="str">
        <f t="shared" si="888"/>
        <v/>
      </c>
      <c r="Z14577" t="str">
        <f t="shared" si="889"/>
        <v/>
      </c>
      <c r="AB14577" s="9"/>
      <c r="AC14577" t="s">
        <v>5623</v>
      </c>
      <c r="AD14577">
        <f t="shared" si="890"/>
        <v>0</v>
      </c>
      <c r="AF14577" s="3"/>
      <c r="AH14577" s="9"/>
    </row>
    <row r="14578" spans="1:34" ht="10.95" customHeight="1" outlineLevel="1" x14ac:dyDescent="0.25">
      <c r="A14578" t="s">
        <v>1069</v>
      </c>
      <c r="C14578" s="3" t="s">
        <v>11994</v>
      </c>
      <c r="D14578" s="3" t="s">
        <v>12182</v>
      </c>
      <c r="E14578" s="9">
        <v>2011</v>
      </c>
      <c r="F14578" s="7" t="s">
        <v>12184</v>
      </c>
      <c r="G14578" s="7" t="s">
        <v>5401</v>
      </c>
      <c r="H14578" s="8" t="s">
        <v>5623</v>
      </c>
      <c r="I14578" s="8" t="s">
        <v>12186</v>
      </c>
      <c r="J14578" s="19">
        <v>1</v>
      </c>
      <c r="K14578" s="19" t="s">
        <v>7736</v>
      </c>
      <c r="L14578" s="11">
        <v>7</v>
      </c>
      <c r="M14578" s="11"/>
      <c r="N14578" s="24"/>
      <c r="P14578" s="32"/>
      <c r="T14578" s="19"/>
      <c r="U14578" s="3"/>
      <c r="X14578" t="str">
        <f t="shared" si="888"/>
        <v/>
      </c>
      <c r="Z14578">
        <f t="shared" si="889"/>
        <v>1</v>
      </c>
      <c r="AB14578" s="9"/>
      <c r="AC14578" t="s">
        <v>5623</v>
      </c>
      <c r="AD14578">
        <f t="shared" si="890"/>
        <v>0</v>
      </c>
      <c r="AF14578" s="3"/>
      <c r="AH14578" s="9"/>
    </row>
    <row r="14579" spans="1:34" ht="10.95" customHeight="1" outlineLevel="1" x14ac:dyDescent="0.25">
      <c r="A14579" t="s">
        <v>1069</v>
      </c>
      <c r="C14579" s="3" t="s">
        <v>11994</v>
      </c>
      <c r="D14579" s="3">
        <v>4049</v>
      </c>
      <c r="E14579" s="9">
        <v>2011</v>
      </c>
      <c r="F14579" s="7" t="s">
        <v>12177</v>
      </c>
      <c r="G14579" s="7" t="s">
        <v>5401</v>
      </c>
      <c r="H14579" s="8" t="s">
        <v>10020</v>
      </c>
      <c r="I14579" s="8" t="s">
        <v>12187</v>
      </c>
      <c r="J14579" s="19">
        <v>7</v>
      </c>
      <c r="K14579" s="19" t="s">
        <v>20093</v>
      </c>
      <c r="L14579" s="11"/>
      <c r="M14579" s="11"/>
      <c r="N14579" s="24"/>
      <c r="P14579" s="32"/>
      <c r="T14579" s="19"/>
      <c r="U14579" s="3"/>
      <c r="X14579" t="str">
        <f t="shared" si="888"/>
        <v/>
      </c>
      <c r="Z14579" t="str">
        <f t="shared" si="889"/>
        <v/>
      </c>
      <c r="AB14579" s="9"/>
      <c r="AC14579" t="s">
        <v>10020</v>
      </c>
      <c r="AD14579">
        <f t="shared" si="890"/>
        <v>0</v>
      </c>
      <c r="AF14579" s="3"/>
      <c r="AH14579" s="9"/>
    </row>
    <row r="14580" spans="1:34" ht="10.95" customHeight="1" outlineLevel="1" x14ac:dyDescent="0.25">
      <c r="A14580" t="s">
        <v>1069</v>
      </c>
      <c r="C14580" s="3" t="s">
        <v>11994</v>
      </c>
      <c r="D14580" s="3">
        <v>4050</v>
      </c>
      <c r="E14580" s="9">
        <v>2011</v>
      </c>
      <c r="F14580" s="7" t="s">
        <v>12177</v>
      </c>
      <c r="G14580" s="7" t="s">
        <v>5401</v>
      </c>
      <c r="H14580" s="8" t="s">
        <v>10020</v>
      </c>
      <c r="I14580" s="8" t="s">
        <v>12187</v>
      </c>
      <c r="J14580" s="19">
        <v>7</v>
      </c>
      <c r="K14580" s="19" t="s">
        <v>20093</v>
      </c>
      <c r="L14580" s="11"/>
      <c r="M14580" s="11"/>
      <c r="N14580" s="24"/>
      <c r="P14580" s="32"/>
      <c r="T14580" s="19"/>
      <c r="U14580" s="3"/>
      <c r="X14580" t="str">
        <f t="shared" si="888"/>
        <v/>
      </c>
      <c r="Z14580" t="str">
        <f t="shared" si="889"/>
        <v/>
      </c>
      <c r="AB14580" s="9"/>
      <c r="AC14580" t="s">
        <v>10020</v>
      </c>
      <c r="AD14580">
        <f t="shared" si="890"/>
        <v>0</v>
      </c>
      <c r="AF14580" s="3"/>
      <c r="AH14580" s="9"/>
    </row>
    <row r="14581" spans="1:34" ht="10.95" customHeight="1" outlineLevel="1" x14ac:dyDescent="0.25">
      <c r="A14581" t="s">
        <v>1069</v>
      </c>
      <c r="C14581" s="3" t="s">
        <v>11994</v>
      </c>
      <c r="D14581" s="3">
        <v>4051</v>
      </c>
      <c r="E14581" s="9">
        <v>2011</v>
      </c>
      <c r="F14581" s="7" t="s">
        <v>12177</v>
      </c>
      <c r="G14581" s="7" t="s">
        <v>5401</v>
      </c>
      <c r="H14581" s="8" t="s">
        <v>10020</v>
      </c>
      <c r="I14581" s="8" t="s">
        <v>12187</v>
      </c>
      <c r="J14581" s="19">
        <v>7</v>
      </c>
      <c r="K14581" s="19" t="s">
        <v>20093</v>
      </c>
      <c r="L14581" s="11"/>
      <c r="M14581" s="11"/>
      <c r="N14581" s="24"/>
      <c r="P14581" s="32"/>
      <c r="T14581" s="19"/>
      <c r="U14581" s="3"/>
      <c r="X14581" t="str">
        <f t="shared" si="888"/>
        <v/>
      </c>
      <c r="Z14581" t="str">
        <f t="shared" si="889"/>
        <v/>
      </c>
      <c r="AB14581" s="9"/>
      <c r="AC14581" t="s">
        <v>10020</v>
      </c>
      <c r="AD14581">
        <f t="shared" si="890"/>
        <v>0</v>
      </c>
      <c r="AF14581" s="3"/>
      <c r="AH14581" s="9"/>
    </row>
    <row r="14582" spans="1:34" ht="10.95" customHeight="1" outlineLevel="1" x14ac:dyDescent="0.25">
      <c r="A14582" t="s">
        <v>1069</v>
      </c>
      <c r="C14582" s="3" t="s">
        <v>11994</v>
      </c>
      <c r="D14582" s="3">
        <v>4052</v>
      </c>
      <c r="E14582" s="9">
        <v>2011</v>
      </c>
      <c r="F14582" s="7" t="s">
        <v>12177</v>
      </c>
      <c r="G14582" s="7" t="s">
        <v>5401</v>
      </c>
      <c r="H14582" s="8" t="s">
        <v>10020</v>
      </c>
      <c r="I14582" s="8" t="s">
        <v>12187</v>
      </c>
      <c r="J14582" s="19">
        <v>7</v>
      </c>
      <c r="K14582" s="19" t="s">
        <v>20093</v>
      </c>
      <c r="L14582" s="11"/>
      <c r="M14582" s="11"/>
      <c r="N14582" s="24"/>
      <c r="P14582" s="32"/>
      <c r="T14582" s="19"/>
      <c r="U14582" s="3"/>
      <c r="X14582" t="str">
        <f t="shared" si="888"/>
        <v/>
      </c>
      <c r="Z14582" t="str">
        <f t="shared" si="889"/>
        <v/>
      </c>
      <c r="AB14582" s="9"/>
      <c r="AC14582" t="s">
        <v>10020</v>
      </c>
      <c r="AD14582">
        <f t="shared" si="890"/>
        <v>0</v>
      </c>
      <c r="AF14582" s="3"/>
      <c r="AH14582" s="9"/>
    </row>
    <row r="14583" spans="1:34" ht="10.95" customHeight="1" outlineLevel="1" x14ac:dyDescent="0.25">
      <c r="A14583" t="s">
        <v>1069</v>
      </c>
      <c r="C14583" s="3" t="s">
        <v>11994</v>
      </c>
      <c r="D14583" s="3" t="s">
        <v>12188</v>
      </c>
      <c r="E14583" s="9">
        <v>2011</v>
      </c>
      <c r="F14583" s="7" t="s">
        <v>12178</v>
      </c>
      <c r="G14583" s="7" t="s">
        <v>5401</v>
      </c>
      <c r="H14583" s="8" t="s">
        <v>10020</v>
      </c>
      <c r="I14583" s="8" t="s">
        <v>12187</v>
      </c>
      <c r="J14583" s="19">
        <v>7</v>
      </c>
      <c r="K14583" s="19" t="s">
        <v>7736</v>
      </c>
      <c r="L14583" s="11">
        <v>3</v>
      </c>
      <c r="M14583" s="11"/>
      <c r="N14583" s="24"/>
      <c r="P14583" s="32"/>
      <c r="T14583" s="19"/>
      <c r="U14583" s="3"/>
      <c r="X14583" t="str">
        <f t="shared" si="888"/>
        <v/>
      </c>
      <c r="Z14583">
        <f t="shared" si="889"/>
        <v>1</v>
      </c>
      <c r="AB14583" s="9"/>
      <c r="AC14583" t="s">
        <v>10020</v>
      </c>
      <c r="AD14583">
        <f t="shared" si="890"/>
        <v>0</v>
      </c>
      <c r="AF14583" s="3"/>
      <c r="AH14583" s="9"/>
    </row>
    <row r="14584" spans="1:34" ht="10.95" customHeight="1" outlineLevel="1" x14ac:dyDescent="0.25">
      <c r="A14584" t="s">
        <v>1069</v>
      </c>
      <c r="C14584" s="3" t="s">
        <v>11994</v>
      </c>
      <c r="D14584" s="3">
        <v>4053</v>
      </c>
      <c r="E14584" s="9">
        <v>2011</v>
      </c>
      <c r="F14584" s="7" t="s">
        <v>12183</v>
      </c>
      <c r="G14584" s="7" t="s">
        <v>5401</v>
      </c>
      <c r="H14584" s="8" t="s">
        <v>10020</v>
      </c>
      <c r="I14584" s="8" t="s">
        <v>12187</v>
      </c>
      <c r="J14584" s="19">
        <v>7</v>
      </c>
      <c r="K14584" s="19" t="s">
        <v>20093</v>
      </c>
      <c r="L14584" s="11"/>
      <c r="M14584" s="11"/>
      <c r="N14584" s="24"/>
      <c r="P14584" s="32"/>
      <c r="T14584" s="19"/>
      <c r="U14584" s="3"/>
      <c r="X14584" t="str">
        <f t="shared" si="888"/>
        <v/>
      </c>
      <c r="Z14584" t="str">
        <f t="shared" si="889"/>
        <v/>
      </c>
      <c r="AB14584" s="9"/>
      <c r="AC14584" t="s">
        <v>10020</v>
      </c>
      <c r="AD14584">
        <f t="shared" si="890"/>
        <v>0</v>
      </c>
      <c r="AF14584" s="3"/>
      <c r="AH14584" s="9"/>
    </row>
    <row r="14585" spans="1:34" ht="10.95" customHeight="1" outlineLevel="1" x14ac:dyDescent="0.25">
      <c r="A14585" t="s">
        <v>1069</v>
      </c>
      <c r="C14585" s="3" t="s">
        <v>11994</v>
      </c>
      <c r="D14585" s="3" t="s">
        <v>12189</v>
      </c>
      <c r="E14585" s="9">
        <v>2011</v>
      </c>
      <c r="F14585" s="7" t="s">
        <v>12184</v>
      </c>
      <c r="G14585" s="7" t="s">
        <v>5401</v>
      </c>
      <c r="H14585" s="8" t="s">
        <v>10020</v>
      </c>
      <c r="I14585" s="8" t="s">
        <v>12187</v>
      </c>
      <c r="J14585" s="19">
        <v>7</v>
      </c>
      <c r="K14585" s="19" t="s">
        <v>7736</v>
      </c>
      <c r="L14585" s="11">
        <v>3</v>
      </c>
      <c r="M14585" s="11"/>
      <c r="N14585" s="24"/>
      <c r="P14585" s="32"/>
      <c r="T14585" s="19"/>
      <c r="U14585" s="3"/>
      <c r="X14585" t="str">
        <f t="shared" si="888"/>
        <v/>
      </c>
      <c r="Z14585">
        <f t="shared" si="889"/>
        <v>1</v>
      </c>
      <c r="AB14585" s="9"/>
      <c r="AC14585" t="s">
        <v>10020</v>
      </c>
      <c r="AD14585">
        <f t="shared" si="890"/>
        <v>0</v>
      </c>
      <c r="AF14585" s="3"/>
      <c r="AH14585" s="9"/>
    </row>
    <row r="14586" spans="1:34" ht="10.95" customHeight="1" outlineLevel="1" x14ac:dyDescent="0.25">
      <c r="A14586" t="s">
        <v>1069</v>
      </c>
      <c r="C14586" s="3" t="s">
        <v>11994</v>
      </c>
      <c r="D14586" s="3">
        <v>4074</v>
      </c>
      <c r="E14586" s="9">
        <v>2011</v>
      </c>
      <c r="F14586" s="7" t="s">
        <v>12177</v>
      </c>
      <c r="G14586" s="7" t="s">
        <v>5401</v>
      </c>
      <c r="H14586" s="8" t="s">
        <v>9373</v>
      </c>
      <c r="I14586" s="8" t="s">
        <v>20533</v>
      </c>
      <c r="J14586" s="19">
        <v>7</v>
      </c>
      <c r="K14586" s="19" t="s">
        <v>20093</v>
      </c>
      <c r="L14586" s="11"/>
      <c r="M14586" s="11"/>
      <c r="N14586" s="24"/>
      <c r="P14586" s="32"/>
      <c r="T14586" s="19"/>
      <c r="U14586" s="3"/>
      <c r="X14586" t="str">
        <f t="shared" si="888"/>
        <v/>
      </c>
      <c r="Z14586" t="str">
        <f t="shared" si="889"/>
        <v/>
      </c>
      <c r="AB14586" s="9"/>
      <c r="AC14586" t="s">
        <v>9373</v>
      </c>
      <c r="AD14586">
        <f t="shared" si="890"/>
        <v>0</v>
      </c>
      <c r="AF14586" s="3"/>
      <c r="AH14586" s="9"/>
    </row>
    <row r="14587" spans="1:34" ht="10.95" customHeight="1" outlineLevel="1" x14ac:dyDescent="0.25">
      <c r="A14587" t="s">
        <v>1069</v>
      </c>
      <c r="C14587" s="3" t="s">
        <v>11994</v>
      </c>
      <c r="D14587" s="3">
        <v>4075</v>
      </c>
      <c r="E14587" s="9">
        <v>2011</v>
      </c>
      <c r="F14587" s="7" t="s">
        <v>12177</v>
      </c>
      <c r="G14587" s="7" t="s">
        <v>5401</v>
      </c>
      <c r="H14587" s="8" t="s">
        <v>9376</v>
      </c>
      <c r="I14587" s="8" t="s">
        <v>20536</v>
      </c>
      <c r="J14587" s="19">
        <v>7</v>
      </c>
      <c r="K14587" s="19" t="s">
        <v>20093</v>
      </c>
      <c r="L14587" s="11"/>
      <c r="M14587" s="11"/>
      <c r="N14587" s="24"/>
      <c r="P14587" s="32"/>
      <c r="T14587" s="19"/>
      <c r="U14587" s="3"/>
      <c r="X14587" t="str">
        <f t="shared" si="888"/>
        <v/>
      </c>
      <c r="Z14587" t="str">
        <f t="shared" si="889"/>
        <v/>
      </c>
      <c r="AB14587" s="9"/>
      <c r="AC14587" t="s">
        <v>9376</v>
      </c>
      <c r="AD14587">
        <f t="shared" si="890"/>
        <v>0</v>
      </c>
      <c r="AF14587" s="3"/>
      <c r="AH14587" s="9"/>
    </row>
    <row r="14588" spans="1:34" ht="10.95" customHeight="1" outlineLevel="1" x14ac:dyDescent="0.25">
      <c r="A14588" t="s">
        <v>1069</v>
      </c>
      <c r="C14588" s="3" t="s">
        <v>11994</v>
      </c>
      <c r="D14588" s="3">
        <v>4076</v>
      </c>
      <c r="E14588" s="9">
        <v>2011</v>
      </c>
      <c r="F14588" s="7" t="s">
        <v>12177</v>
      </c>
      <c r="G14588" s="7" t="s">
        <v>5401</v>
      </c>
      <c r="H14588" s="8" t="s">
        <v>20534</v>
      </c>
      <c r="I14588" s="8" t="s">
        <v>20537</v>
      </c>
      <c r="J14588" s="19">
        <v>7</v>
      </c>
      <c r="K14588" s="19" t="s">
        <v>20093</v>
      </c>
      <c r="L14588" s="11"/>
      <c r="M14588" s="11"/>
      <c r="N14588" s="24"/>
      <c r="P14588" s="32"/>
      <c r="T14588" s="19"/>
      <c r="U14588" s="3"/>
      <c r="X14588" t="str">
        <f t="shared" si="888"/>
        <v/>
      </c>
      <c r="Z14588" t="str">
        <f t="shared" si="889"/>
        <v/>
      </c>
      <c r="AB14588" s="9"/>
      <c r="AC14588" t="s">
        <v>20534</v>
      </c>
      <c r="AD14588">
        <f t="shared" si="890"/>
        <v>0</v>
      </c>
      <c r="AF14588" s="3"/>
      <c r="AH14588" s="9"/>
    </row>
    <row r="14589" spans="1:34" ht="10.95" customHeight="1" outlineLevel="1" x14ac:dyDescent="0.25">
      <c r="A14589" t="s">
        <v>1069</v>
      </c>
      <c r="C14589" s="3" t="s">
        <v>11994</v>
      </c>
      <c r="D14589" s="3">
        <v>4077</v>
      </c>
      <c r="E14589" s="9">
        <v>2011</v>
      </c>
      <c r="F14589" s="7" t="s">
        <v>12177</v>
      </c>
      <c r="G14589" s="7" t="s">
        <v>5401</v>
      </c>
      <c r="H14589" s="8" t="s">
        <v>20535</v>
      </c>
      <c r="I14589" s="8" t="s">
        <v>20538</v>
      </c>
      <c r="J14589" s="19">
        <v>7</v>
      </c>
      <c r="K14589" s="19" t="s">
        <v>20093</v>
      </c>
      <c r="L14589" s="11"/>
      <c r="M14589" s="11"/>
      <c r="N14589" s="24"/>
      <c r="P14589" s="32"/>
      <c r="T14589" s="19"/>
      <c r="U14589" s="3"/>
      <c r="X14589" t="str">
        <f t="shared" si="888"/>
        <v/>
      </c>
      <c r="Z14589" t="str">
        <f t="shared" si="889"/>
        <v/>
      </c>
      <c r="AB14589" s="9"/>
      <c r="AC14589" t="s">
        <v>20535</v>
      </c>
      <c r="AD14589">
        <f t="shared" si="890"/>
        <v>0</v>
      </c>
      <c r="AF14589" s="3"/>
      <c r="AH14589" s="9"/>
    </row>
    <row r="14590" spans="1:34" ht="10.95" customHeight="1" outlineLevel="1" x14ac:dyDescent="0.25">
      <c r="A14590" t="s">
        <v>1069</v>
      </c>
      <c r="C14590" s="3" t="s">
        <v>11994</v>
      </c>
      <c r="D14590" s="3" t="s">
        <v>20532</v>
      </c>
      <c r="E14590" s="9">
        <v>2011</v>
      </c>
      <c r="F14590" s="7" t="s">
        <v>12178</v>
      </c>
      <c r="G14590" s="7" t="s">
        <v>5401</v>
      </c>
      <c r="H14590" s="8" t="s">
        <v>7560</v>
      </c>
      <c r="I14590" s="8" t="s">
        <v>20539</v>
      </c>
      <c r="J14590" s="19">
        <v>7</v>
      </c>
      <c r="K14590" s="19" t="s">
        <v>7736</v>
      </c>
      <c r="L14590" s="11">
        <v>3</v>
      </c>
      <c r="M14590" s="11"/>
      <c r="N14590" s="24"/>
      <c r="P14590" s="32"/>
      <c r="T14590" s="19"/>
      <c r="U14590" s="3"/>
      <c r="X14590" t="str">
        <f t="shared" si="888"/>
        <v/>
      </c>
      <c r="Z14590">
        <f t="shared" si="889"/>
        <v>1</v>
      </c>
      <c r="AB14590" s="9"/>
      <c r="AC14590" t="s">
        <v>7560</v>
      </c>
      <c r="AD14590">
        <f t="shared" si="890"/>
        <v>0</v>
      </c>
      <c r="AF14590" s="3"/>
      <c r="AH14590" s="9"/>
    </row>
    <row r="14591" spans="1:34" ht="10.95" customHeight="1" outlineLevel="1" x14ac:dyDescent="0.25">
      <c r="A14591" t="s">
        <v>1069</v>
      </c>
      <c r="C14591" s="3" t="s">
        <v>11994</v>
      </c>
      <c r="D14591" s="3">
        <v>4078</v>
      </c>
      <c r="E14591" s="9">
        <v>2011</v>
      </c>
      <c r="F14591" s="7" t="s">
        <v>12183</v>
      </c>
      <c r="G14591" s="7" t="s">
        <v>5401</v>
      </c>
      <c r="H14591" s="8" t="s">
        <v>7560</v>
      </c>
      <c r="I14591" s="8" t="s">
        <v>20540</v>
      </c>
      <c r="J14591" s="19">
        <v>7</v>
      </c>
      <c r="K14591" s="19" t="s">
        <v>20093</v>
      </c>
      <c r="L14591" s="11"/>
      <c r="M14591" s="11"/>
      <c r="N14591" s="24"/>
      <c r="P14591" s="32"/>
      <c r="T14591" s="19"/>
      <c r="U14591" s="3"/>
      <c r="X14591" t="str">
        <f t="shared" si="888"/>
        <v/>
      </c>
      <c r="Z14591" t="str">
        <f t="shared" si="889"/>
        <v/>
      </c>
      <c r="AB14591" s="9"/>
      <c r="AC14591" t="s">
        <v>7560</v>
      </c>
      <c r="AD14591">
        <f t="shared" si="890"/>
        <v>0</v>
      </c>
      <c r="AF14591" s="3"/>
      <c r="AH14591" s="9"/>
    </row>
    <row r="14592" spans="1:34" ht="10.95" customHeight="1" outlineLevel="1" x14ac:dyDescent="0.25">
      <c r="A14592" t="s">
        <v>1069</v>
      </c>
      <c r="C14592" s="3" t="s">
        <v>11994</v>
      </c>
      <c r="D14592" s="3" t="s">
        <v>20542</v>
      </c>
      <c r="E14592" s="9">
        <v>2011</v>
      </c>
      <c r="F14592" s="7" t="s">
        <v>12184</v>
      </c>
      <c r="G14592" s="7" t="s">
        <v>5401</v>
      </c>
      <c r="H14592" s="8" t="s">
        <v>7560</v>
      </c>
      <c r="I14592" s="8" t="s">
        <v>20541</v>
      </c>
      <c r="J14592" s="19">
        <v>7</v>
      </c>
      <c r="K14592" s="19" t="s">
        <v>7736</v>
      </c>
      <c r="L14592" s="11">
        <v>3</v>
      </c>
      <c r="M14592" s="11"/>
      <c r="N14592" s="24"/>
      <c r="P14592" s="32"/>
      <c r="T14592" s="19"/>
      <c r="U14592" s="3"/>
      <c r="X14592" t="str">
        <f t="shared" si="888"/>
        <v/>
      </c>
      <c r="Z14592">
        <f t="shared" si="889"/>
        <v>1</v>
      </c>
      <c r="AB14592" s="9"/>
      <c r="AC14592" t="s">
        <v>7560</v>
      </c>
      <c r="AD14592">
        <f t="shared" si="890"/>
        <v>0</v>
      </c>
      <c r="AF14592" s="3"/>
      <c r="AH14592" s="9"/>
    </row>
    <row r="14593" spans="1:34" ht="10.95" customHeight="1" outlineLevel="1" x14ac:dyDescent="0.25">
      <c r="A14593" t="s">
        <v>1069</v>
      </c>
      <c r="C14593" s="3" t="s">
        <v>11994</v>
      </c>
      <c r="D14593" s="3">
        <v>4140</v>
      </c>
      <c r="E14593" s="9">
        <v>2011</v>
      </c>
      <c r="F14593" s="7" t="s">
        <v>12177</v>
      </c>
      <c r="G14593" s="7" t="s">
        <v>5401</v>
      </c>
      <c r="H14593" s="8" t="s">
        <v>5402</v>
      </c>
      <c r="I14593" s="8" t="s">
        <v>20543</v>
      </c>
      <c r="J14593" s="19">
        <v>7</v>
      </c>
      <c r="K14593" s="19" t="s">
        <v>20093</v>
      </c>
      <c r="L14593" s="11"/>
      <c r="M14593" s="11"/>
      <c r="N14593" s="24"/>
      <c r="P14593" s="32"/>
      <c r="T14593" s="19"/>
      <c r="U14593" s="3"/>
      <c r="X14593" t="str">
        <f t="shared" si="888"/>
        <v/>
      </c>
      <c r="Z14593" t="str">
        <f t="shared" si="889"/>
        <v/>
      </c>
      <c r="AB14593" s="9"/>
      <c r="AC14593" t="s">
        <v>5402</v>
      </c>
      <c r="AD14593">
        <f t="shared" si="890"/>
        <v>1</v>
      </c>
      <c r="AF14593" s="3"/>
      <c r="AH14593" s="9"/>
    </row>
    <row r="14594" spans="1:34" ht="10.95" customHeight="1" outlineLevel="1" x14ac:dyDescent="0.25">
      <c r="A14594" t="s">
        <v>1069</v>
      </c>
      <c r="C14594" s="3" t="s">
        <v>11994</v>
      </c>
      <c r="D14594" s="3" t="s">
        <v>20544</v>
      </c>
      <c r="E14594" s="9">
        <v>2011</v>
      </c>
      <c r="F14594" s="7" t="s">
        <v>12178</v>
      </c>
      <c r="G14594" s="7" t="s">
        <v>5401</v>
      </c>
      <c r="H14594" s="8" t="s">
        <v>5402</v>
      </c>
      <c r="I14594" s="8" t="s">
        <v>20543</v>
      </c>
      <c r="J14594" s="19">
        <v>7</v>
      </c>
      <c r="K14594" s="19" t="s">
        <v>7736</v>
      </c>
      <c r="L14594" s="11">
        <v>3</v>
      </c>
      <c r="M14594" s="11"/>
      <c r="N14594" s="24"/>
      <c r="P14594" s="32"/>
      <c r="T14594" s="19"/>
      <c r="U14594" s="3"/>
      <c r="X14594" t="str">
        <f t="shared" ref="X14594:X14657" si="891">IF(COUNTIF(F14594,"*fdc*"),1,"")</f>
        <v/>
      </c>
      <c r="Z14594">
        <f t="shared" ref="Z14594:Z14657" si="892">IF(COUNTIF(F14594,"*s/s*"),1,"")</f>
        <v>1</v>
      </c>
      <c r="AB14594" s="9"/>
      <c r="AC14594" t="s">
        <v>5402</v>
      </c>
      <c r="AD14594">
        <f t="shared" si="890"/>
        <v>1</v>
      </c>
      <c r="AF14594" s="3"/>
      <c r="AH14594" s="9"/>
    </row>
    <row r="14595" spans="1:34" ht="10.95" customHeight="1" outlineLevel="1" x14ac:dyDescent="0.25">
      <c r="A14595" t="s">
        <v>1069</v>
      </c>
      <c r="C14595" s="3" t="s">
        <v>11994</v>
      </c>
      <c r="D14595" s="3">
        <v>4143</v>
      </c>
      <c r="E14595" s="9">
        <v>2011</v>
      </c>
      <c r="F14595" s="7" t="s">
        <v>12183</v>
      </c>
      <c r="G14595" s="7" t="s">
        <v>5401</v>
      </c>
      <c r="H14595" s="8" t="s">
        <v>5402</v>
      </c>
      <c r="I14595" s="8" t="s">
        <v>20543</v>
      </c>
      <c r="J14595" s="19">
        <v>7</v>
      </c>
      <c r="K14595" s="19" t="s">
        <v>20093</v>
      </c>
      <c r="L14595" s="11"/>
      <c r="M14595" s="11"/>
      <c r="N14595" s="24"/>
      <c r="P14595" s="32"/>
      <c r="T14595" s="19"/>
      <c r="U14595" s="3"/>
      <c r="X14595" t="str">
        <f t="shared" si="891"/>
        <v/>
      </c>
      <c r="Z14595" t="str">
        <f t="shared" si="892"/>
        <v/>
      </c>
      <c r="AB14595" s="9"/>
      <c r="AC14595" t="s">
        <v>5402</v>
      </c>
      <c r="AD14595">
        <f t="shared" si="890"/>
        <v>1</v>
      </c>
      <c r="AF14595" s="3"/>
      <c r="AH14595" s="9"/>
    </row>
    <row r="14596" spans="1:34" ht="10.95" customHeight="1" outlineLevel="1" x14ac:dyDescent="0.25">
      <c r="A14596" t="s">
        <v>1069</v>
      </c>
      <c r="C14596" s="3" t="s">
        <v>11994</v>
      </c>
      <c r="D14596" s="3" t="s">
        <v>20545</v>
      </c>
      <c r="E14596" s="9">
        <v>2011</v>
      </c>
      <c r="F14596" s="7" t="s">
        <v>12184</v>
      </c>
      <c r="G14596" s="7" t="s">
        <v>5401</v>
      </c>
      <c r="H14596" s="8" t="s">
        <v>5402</v>
      </c>
      <c r="I14596" s="8" t="s">
        <v>20543</v>
      </c>
      <c r="J14596" s="19">
        <v>7</v>
      </c>
      <c r="K14596" s="19" t="s">
        <v>7736</v>
      </c>
      <c r="L14596" s="11">
        <v>3</v>
      </c>
      <c r="M14596" s="11"/>
      <c r="N14596" s="24"/>
      <c r="P14596" s="32"/>
      <c r="T14596" s="19"/>
      <c r="U14596" s="3"/>
      <c r="X14596" t="str">
        <f t="shared" si="891"/>
        <v/>
      </c>
      <c r="Z14596">
        <f t="shared" si="892"/>
        <v>1</v>
      </c>
      <c r="AB14596" s="9"/>
      <c r="AC14596" t="s">
        <v>5402</v>
      </c>
      <c r="AD14596">
        <f t="shared" si="890"/>
        <v>1</v>
      </c>
      <c r="AF14596" s="3"/>
      <c r="AH14596" s="9"/>
    </row>
    <row r="14597" spans="1:34" ht="10.95" customHeight="1" outlineLevel="1" x14ac:dyDescent="0.25">
      <c r="A14597" t="s">
        <v>1069</v>
      </c>
      <c r="C14597" s="3" t="s">
        <v>11994</v>
      </c>
      <c r="D14597" s="3">
        <v>4477</v>
      </c>
      <c r="E14597" s="9">
        <v>2012</v>
      </c>
      <c r="F14597" s="7" t="s">
        <v>12177</v>
      </c>
      <c r="G14597" s="7" t="s">
        <v>5401</v>
      </c>
      <c r="H14597" s="8" t="s">
        <v>9617</v>
      </c>
      <c r="I14597" s="8" t="s">
        <v>11960</v>
      </c>
      <c r="J14597" s="19">
        <v>7</v>
      </c>
      <c r="K14597" s="19" t="s">
        <v>20093</v>
      </c>
      <c r="L14597" s="11"/>
      <c r="M14597" s="11"/>
      <c r="N14597" s="24"/>
      <c r="P14597" s="32"/>
      <c r="T14597" s="19"/>
      <c r="U14597" s="3"/>
      <c r="X14597" t="str">
        <f t="shared" si="891"/>
        <v/>
      </c>
      <c r="Z14597" t="str">
        <f t="shared" si="892"/>
        <v/>
      </c>
      <c r="AB14597" s="9"/>
      <c r="AC14597" t="s">
        <v>9617</v>
      </c>
      <c r="AD14597">
        <f t="shared" si="890"/>
        <v>0</v>
      </c>
      <c r="AF14597" s="3"/>
      <c r="AH14597" s="9"/>
    </row>
    <row r="14598" spans="1:34" ht="10.95" customHeight="1" outlineLevel="1" x14ac:dyDescent="0.25">
      <c r="A14598" t="s">
        <v>1069</v>
      </c>
      <c r="C14598" s="3" t="s">
        <v>11994</v>
      </c>
      <c r="D14598" s="3">
        <v>4478</v>
      </c>
      <c r="E14598" s="9">
        <v>2012</v>
      </c>
      <c r="F14598" s="7" t="s">
        <v>12177</v>
      </c>
      <c r="G14598" s="7" t="s">
        <v>5401</v>
      </c>
      <c r="H14598" s="8" t="s">
        <v>9617</v>
      </c>
      <c r="I14598" s="8" t="s">
        <v>11960</v>
      </c>
      <c r="J14598" s="19">
        <v>7</v>
      </c>
      <c r="K14598" s="19" t="s">
        <v>20093</v>
      </c>
      <c r="L14598" s="11"/>
      <c r="M14598" s="11"/>
      <c r="N14598" s="24"/>
      <c r="P14598" s="32"/>
      <c r="T14598" s="19"/>
      <c r="U14598" s="3"/>
      <c r="X14598" t="str">
        <f t="shared" si="891"/>
        <v/>
      </c>
      <c r="Z14598" t="str">
        <f t="shared" si="892"/>
        <v/>
      </c>
      <c r="AB14598" s="9"/>
      <c r="AC14598" t="s">
        <v>9617</v>
      </c>
      <c r="AD14598">
        <f t="shared" si="890"/>
        <v>0</v>
      </c>
      <c r="AF14598" s="3"/>
      <c r="AH14598" s="9"/>
    </row>
    <row r="14599" spans="1:34" ht="10.95" customHeight="1" outlineLevel="1" x14ac:dyDescent="0.25">
      <c r="A14599" t="s">
        <v>1069</v>
      </c>
      <c r="C14599" s="3" t="s">
        <v>11994</v>
      </c>
      <c r="D14599" s="3">
        <v>4479</v>
      </c>
      <c r="E14599" s="9">
        <v>2012</v>
      </c>
      <c r="F14599" s="7" t="s">
        <v>12177</v>
      </c>
      <c r="G14599" s="7" t="s">
        <v>5401</v>
      </c>
      <c r="H14599" s="8" t="s">
        <v>9617</v>
      </c>
      <c r="I14599" s="8" t="s">
        <v>11960</v>
      </c>
      <c r="J14599" s="19">
        <v>7</v>
      </c>
      <c r="K14599" s="19" t="s">
        <v>20093</v>
      </c>
      <c r="L14599" s="11"/>
      <c r="M14599" s="11"/>
      <c r="N14599" s="24"/>
      <c r="P14599" s="32"/>
      <c r="T14599" s="19"/>
      <c r="U14599" s="3"/>
      <c r="X14599" t="str">
        <f t="shared" si="891"/>
        <v/>
      </c>
      <c r="Z14599" t="str">
        <f t="shared" si="892"/>
        <v/>
      </c>
      <c r="AB14599" s="9"/>
      <c r="AC14599" t="s">
        <v>9617</v>
      </c>
      <c r="AD14599">
        <f t="shared" si="890"/>
        <v>0</v>
      </c>
      <c r="AF14599" s="3"/>
      <c r="AH14599" s="9"/>
    </row>
    <row r="14600" spans="1:34" ht="10.95" customHeight="1" outlineLevel="1" x14ac:dyDescent="0.25">
      <c r="A14600" t="s">
        <v>1069</v>
      </c>
      <c r="C14600" s="3" t="s">
        <v>11994</v>
      </c>
      <c r="D14600" s="3">
        <v>4480</v>
      </c>
      <c r="E14600" s="9">
        <v>2012</v>
      </c>
      <c r="F14600" s="7" t="s">
        <v>12177</v>
      </c>
      <c r="G14600" s="7" t="s">
        <v>5401</v>
      </c>
      <c r="H14600" s="8" t="s">
        <v>9617</v>
      </c>
      <c r="I14600" s="8" t="s">
        <v>11960</v>
      </c>
      <c r="J14600" s="19">
        <v>7</v>
      </c>
      <c r="K14600" s="19" t="s">
        <v>20093</v>
      </c>
      <c r="L14600" s="11"/>
      <c r="M14600" s="11"/>
      <c r="N14600" s="24"/>
      <c r="P14600" s="32"/>
      <c r="T14600" s="19"/>
      <c r="U14600" s="3"/>
      <c r="X14600" t="str">
        <f t="shared" si="891"/>
        <v/>
      </c>
      <c r="Z14600" t="str">
        <f t="shared" si="892"/>
        <v/>
      </c>
      <c r="AB14600" s="9"/>
      <c r="AC14600" t="s">
        <v>9617</v>
      </c>
      <c r="AD14600">
        <f t="shared" ref="AD14600:AD14663" si="893">COUNTIF(H14600,"*Fuji*")</f>
        <v>0</v>
      </c>
      <c r="AF14600" s="3"/>
      <c r="AH14600" s="9"/>
    </row>
    <row r="14601" spans="1:34" ht="10.95" customHeight="1" outlineLevel="1" x14ac:dyDescent="0.25">
      <c r="A14601" t="s">
        <v>1069</v>
      </c>
      <c r="C14601" s="3" t="s">
        <v>11994</v>
      </c>
      <c r="D14601" s="3" t="s">
        <v>20546</v>
      </c>
      <c r="E14601" s="9">
        <v>2012</v>
      </c>
      <c r="F14601" s="7" t="s">
        <v>12178</v>
      </c>
      <c r="G14601" s="7" t="s">
        <v>5401</v>
      </c>
      <c r="H14601" s="8" t="s">
        <v>9617</v>
      </c>
      <c r="I14601" s="8" t="s">
        <v>11960</v>
      </c>
      <c r="J14601" s="19">
        <v>7</v>
      </c>
      <c r="K14601" s="19" t="s">
        <v>7736</v>
      </c>
      <c r="L14601" s="11">
        <v>3</v>
      </c>
      <c r="M14601" s="11"/>
      <c r="N14601" s="24"/>
      <c r="P14601" s="32"/>
      <c r="T14601" s="19"/>
      <c r="U14601" s="3"/>
      <c r="X14601" t="str">
        <f t="shared" si="891"/>
        <v/>
      </c>
      <c r="Z14601">
        <f t="shared" si="892"/>
        <v>1</v>
      </c>
      <c r="AB14601" s="9"/>
      <c r="AC14601" t="s">
        <v>9617</v>
      </c>
      <c r="AD14601">
        <f t="shared" si="893"/>
        <v>0</v>
      </c>
      <c r="AF14601" s="3"/>
      <c r="AH14601" s="9"/>
    </row>
    <row r="14602" spans="1:34" ht="10.95" customHeight="1" outlineLevel="1" x14ac:dyDescent="0.25">
      <c r="A14602" t="s">
        <v>1069</v>
      </c>
      <c r="C14602" s="3" t="s">
        <v>11994</v>
      </c>
      <c r="D14602" s="3">
        <v>4481</v>
      </c>
      <c r="E14602" s="9">
        <v>2012</v>
      </c>
      <c r="F14602" s="7" t="s">
        <v>12183</v>
      </c>
      <c r="G14602" s="7" t="s">
        <v>5401</v>
      </c>
      <c r="H14602" s="8" t="s">
        <v>9617</v>
      </c>
      <c r="I14602" s="8" t="s">
        <v>11960</v>
      </c>
      <c r="J14602" s="19">
        <v>7</v>
      </c>
      <c r="K14602" s="19" t="s">
        <v>7738</v>
      </c>
      <c r="L14602" s="11"/>
      <c r="M14602" s="11"/>
      <c r="N14602" s="24"/>
      <c r="P14602" s="32"/>
      <c r="T14602" s="19"/>
      <c r="U14602" s="3"/>
      <c r="X14602" t="str">
        <f t="shared" si="891"/>
        <v/>
      </c>
      <c r="Z14602" t="str">
        <f t="shared" si="892"/>
        <v/>
      </c>
      <c r="AB14602" s="9"/>
      <c r="AC14602" t="s">
        <v>9617</v>
      </c>
      <c r="AD14602">
        <f t="shared" si="893"/>
        <v>0</v>
      </c>
      <c r="AF14602" s="3"/>
      <c r="AH14602" s="9"/>
    </row>
    <row r="14603" spans="1:34" ht="10.95" customHeight="1" outlineLevel="1" x14ac:dyDescent="0.25">
      <c r="A14603" t="s">
        <v>1069</v>
      </c>
      <c r="C14603" s="3" t="s">
        <v>11994</v>
      </c>
      <c r="D14603" s="3" t="s">
        <v>20547</v>
      </c>
      <c r="E14603" s="9">
        <v>2012</v>
      </c>
      <c r="F14603" s="7" t="s">
        <v>12184</v>
      </c>
      <c r="G14603" s="7" t="s">
        <v>5401</v>
      </c>
      <c r="H14603" s="8" t="s">
        <v>9617</v>
      </c>
      <c r="I14603" s="8" t="s">
        <v>11960</v>
      </c>
      <c r="J14603" s="19">
        <v>7</v>
      </c>
      <c r="K14603" s="19" t="s">
        <v>7738</v>
      </c>
      <c r="L14603" s="11"/>
      <c r="M14603" s="11"/>
      <c r="N14603" s="24"/>
      <c r="P14603" s="32"/>
      <c r="T14603" s="19"/>
      <c r="U14603" s="3"/>
      <c r="X14603" t="str">
        <f t="shared" si="891"/>
        <v/>
      </c>
      <c r="Z14603">
        <f t="shared" si="892"/>
        <v>1</v>
      </c>
      <c r="AB14603" s="9"/>
      <c r="AC14603" t="s">
        <v>9617</v>
      </c>
      <c r="AD14603">
        <f t="shared" si="893"/>
        <v>0</v>
      </c>
      <c r="AF14603" s="3"/>
      <c r="AH14603" s="9"/>
    </row>
    <row r="14604" spans="1:34" ht="10.95" customHeight="1" outlineLevel="1" x14ac:dyDescent="0.25">
      <c r="A14604" t="s">
        <v>1069</v>
      </c>
      <c r="C14604" s="3" t="s">
        <v>11994</v>
      </c>
      <c r="D14604" s="3">
        <v>4522</v>
      </c>
      <c r="E14604" s="9">
        <v>2012</v>
      </c>
      <c r="F14604" s="7" t="s">
        <v>12177</v>
      </c>
      <c r="G14604" s="7" t="s">
        <v>5401</v>
      </c>
      <c r="H14604" s="8" t="s">
        <v>9233</v>
      </c>
      <c r="I14604" s="8" t="s">
        <v>7560</v>
      </c>
      <c r="J14604" s="19">
        <v>7</v>
      </c>
      <c r="K14604" s="19" t="s">
        <v>20093</v>
      </c>
      <c r="L14604" s="11"/>
      <c r="M14604" s="11"/>
      <c r="N14604" s="24"/>
      <c r="P14604" s="32"/>
      <c r="T14604" s="19"/>
      <c r="U14604" s="3"/>
      <c r="X14604" t="str">
        <f t="shared" si="891"/>
        <v/>
      </c>
      <c r="Z14604" t="str">
        <f t="shared" si="892"/>
        <v/>
      </c>
      <c r="AB14604" s="9"/>
      <c r="AC14604" t="s">
        <v>9233</v>
      </c>
      <c r="AD14604">
        <f t="shared" si="893"/>
        <v>0</v>
      </c>
      <c r="AF14604" s="3"/>
      <c r="AH14604" s="9"/>
    </row>
    <row r="14605" spans="1:34" ht="10.95" customHeight="1" outlineLevel="1" x14ac:dyDescent="0.25">
      <c r="A14605" t="s">
        <v>1069</v>
      </c>
      <c r="C14605" s="3" t="s">
        <v>11994</v>
      </c>
      <c r="D14605" s="3">
        <v>4523</v>
      </c>
      <c r="E14605" s="9">
        <v>2012</v>
      </c>
      <c r="F14605" s="7" t="s">
        <v>12177</v>
      </c>
      <c r="G14605" s="7" t="s">
        <v>5401</v>
      </c>
      <c r="H14605" s="8" t="s">
        <v>9233</v>
      </c>
      <c r="I14605" s="8" t="s">
        <v>7560</v>
      </c>
      <c r="J14605" s="19">
        <v>7</v>
      </c>
      <c r="K14605" s="19" t="s">
        <v>20093</v>
      </c>
      <c r="L14605" s="11"/>
      <c r="M14605" s="11"/>
      <c r="N14605" s="24"/>
      <c r="P14605" s="32"/>
      <c r="T14605" s="19"/>
      <c r="U14605" s="3"/>
      <c r="X14605" t="str">
        <f t="shared" si="891"/>
        <v/>
      </c>
      <c r="Z14605" t="str">
        <f t="shared" si="892"/>
        <v/>
      </c>
      <c r="AB14605" s="9"/>
      <c r="AC14605" t="s">
        <v>9233</v>
      </c>
      <c r="AD14605">
        <f t="shared" si="893"/>
        <v>0</v>
      </c>
      <c r="AF14605" s="3"/>
      <c r="AH14605" s="9"/>
    </row>
    <row r="14606" spans="1:34" ht="10.95" customHeight="1" outlineLevel="1" x14ac:dyDescent="0.25">
      <c r="A14606" t="s">
        <v>1069</v>
      </c>
      <c r="C14606" s="3" t="s">
        <v>11994</v>
      </c>
      <c r="D14606" s="3">
        <v>4524</v>
      </c>
      <c r="E14606" s="9">
        <v>2012</v>
      </c>
      <c r="F14606" s="7" t="s">
        <v>12177</v>
      </c>
      <c r="G14606" s="7" t="s">
        <v>5401</v>
      </c>
      <c r="H14606" s="8" t="s">
        <v>9233</v>
      </c>
      <c r="I14606" s="8" t="s">
        <v>7560</v>
      </c>
      <c r="J14606" s="19">
        <v>7</v>
      </c>
      <c r="K14606" s="19" t="s">
        <v>20093</v>
      </c>
      <c r="L14606" s="11"/>
      <c r="M14606" s="11"/>
      <c r="N14606" s="24"/>
      <c r="P14606" s="32"/>
      <c r="T14606" s="19"/>
      <c r="U14606" s="3"/>
      <c r="X14606" t="str">
        <f t="shared" si="891"/>
        <v/>
      </c>
      <c r="Z14606" t="str">
        <f t="shared" si="892"/>
        <v/>
      </c>
      <c r="AB14606" s="9"/>
      <c r="AC14606" t="s">
        <v>9233</v>
      </c>
      <c r="AD14606">
        <f t="shared" si="893"/>
        <v>0</v>
      </c>
      <c r="AF14606" s="3"/>
      <c r="AH14606" s="9"/>
    </row>
    <row r="14607" spans="1:34" ht="10.95" customHeight="1" outlineLevel="1" x14ac:dyDescent="0.25">
      <c r="A14607" t="s">
        <v>1069</v>
      </c>
      <c r="C14607" s="3" t="s">
        <v>11994</v>
      </c>
      <c r="D14607" s="3">
        <v>4525</v>
      </c>
      <c r="E14607" s="9">
        <v>2012</v>
      </c>
      <c r="F14607" s="7" t="s">
        <v>12177</v>
      </c>
      <c r="G14607" s="7" t="s">
        <v>5401</v>
      </c>
      <c r="H14607" s="8" t="s">
        <v>9233</v>
      </c>
      <c r="I14607" s="8" t="s">
        <v>7560</v>
      </c>
      <c r="J14607" s="19">
        <v>7</v>
      </c>
      <c r="K14607" s="19" t="s">
        <v>20093</v>
      </c>
      <c r="L14607" s="11"/>
      <c r="M14607" s="11"/>
      <c r="N14607" s="24"/>
      <c r="P14607" s="32"/>
      <c r="T14607" s="19"/>
      <c r="U14607" s="3"/>
      <c r="X14607" t="str">
        <f t="shared" si="891"/>
        <v/>
      </c>
      <c r="Z14607" t="str">
        <f t="shared" si="892"/>
        <v/>
      </c>
      <c r="AB14607" s="9"/>
      <c r="AC14607" t="s">
        <v>9233</v>
      </c>
      <c r="AD14607">
        <f t="shared" si="893"/>
        <v>0</v>
      </c>
      <c r="AF14607" s="3"/>
      <c r="AH14607" s="9"/>
    </row>
    <row r="14608" spans="1:34" ht="10.95" customHeight="1" outlineLevel="1" x14ac:dyDescent="0.25">
      <c r="A14608" t="s">
        <v>1069</v>
      </c>
      <c r="C14608" s="3" t="s">
        <v>11994</v>
      </c>
      <c r="D14608" s="3" t="s">
        <v>12190</v>
      </c>
      <c r="E14608" s="9">
        <v>2012</v>
      </c>
      <c r="F14608" s="7" t="s">
        <v>12178</v>
      </c>
      <c r="G14608" s="7" t="s">
        <v>5401</v>
      </c>
      <c r="H14608" s="8" t="s">
        <v>9233</v>
      </c>
      <c r="I14608" s="8" t="s">
        <v>7560</v>
      </c>
      <c r="J14608" s="19">
        <v>7</v>
      </c>
      <c r="K14608" s="19" t="s">
        <v>7736</v>
      </c>
      <c r="L14608" s="11">
        <v>3</v>
      </c>
      <c r="M14608" s="11"/>
      <c r="N14608" s="24"/>
      <c r="P14608" s="32"/>
      <c r="T14608" s="19"/>
      <c r="U14608" s="3"/>
      <c r="X14608" t="str">
        <f t="shared" si="891"/>
        <v/>
      </c>
      <c r="Z14608">
        <f t="shared" si="892"/>
        <v>1</v>
      </c>
      <c r="AB14608" s="9"/>
      <c r="AC14608" t="s">
        <v>9233</v>
      </c>
      <c r="AD14608">
        <f t="shared" si="893"/>
        <v>0</v>
      </c>
      <c r="AF14608" s="3"/>
      <c r="AH14608" s="9"/>
    </row>
    <row r="14609" spans="1:34" ht="10.95" customHeight="1" outlineLevel="1" x14ac:dyDescent="0.25">
      <c r="A14609" t="s">
        <v>1069</v>
      </c>
      <c r="C14609" s="3" t="s">
        <v>11994</v>
      </c>
      <c r="D14609" s="3">
        <v>4526</v>
      </c>
      <c r="E14609" s="9">
        <v>2012</v>
      </c>
      <c r="F14609" s="7" t="s">
        <v>12183</v>
      </c>
      <c r="G14609" s="7" t="s">
        <v>5401</v>
      </c>
      <c r="H14609" s="8" t="s">
        <v>9233</v>
      </c>
      <c r="I14609" s="8" t="s">
        <v>7560</v>
      </c>
      <c r="J14609" s="19">
        <v>7</v>
      </c>
      <c r="K14609" s="19" t="s">
        <v>20093</v>
      </c>
      <c r="L14609" s="11"/>
      <c r="M14609" s="11"/>
      <c r="N14609" s="24"/>
      <c r="P14609" s="32"/>
      <c r="T14609" s="19"/>
      <c r="U14609" s="3"/>
      <c r="X14609" t="str">
        <f t="shared" si="891"/>
        <v/>
      </c>
      <c r="Z14609" t="str">
        <f t="shared" si="892"/>
        <v/>
      </c>
      <c r="AB14609" s="9"/>
      <c r="AC14609" t="s">
        <v>9233</v>
      </c>
      <c r="AD14609">
        <f t="shared" si="893"/>
        <v>0</v>
      </c>
      <c r="AF14609" s="3"/>
      <c r="AH14609" s="9"/>
    </row>
    <row r="14610" spans="1:34" ht="10.95" customHeight="1" outlineLevel="1" x14ac:dyDescent="0.25">
      <c r="A14610" t="s">
        <v>1069</v>
      </c>
      <c r="C14610" s="3" t="s">
        <v>11994</v>
      </c>
      <c r="D14610" s="3" t="s">
        <v>12191</v>
      </c>
      <c r="E14610" s="9">
        <v>2012</v>
      </c>
      <c r="F14610" s="7" t="s">
        <v>12184</v>
      </c>
      <c r="G14610" s="7" t="s">
        <v>5401</v>
      </c>
      <c r="H14610" s="8" t="s">
        <v>9233</v>
      </c>
      <c r="I14610" s="8" t="s">
        <v>7560</v>
      </c>
      <c r="J14610" s="19">
        <v>7</v>
      </c>
      <c r="K14610" s="19" t="s">
        <v>7736</v>
      </c>
      <c r="L14610" s="11">
        <v>3</v>
      </c>
      <c r="M14610" s="11"/>
      <c r="N14610" s="24"/>
      <c r="P14610" s="32"/>
      <c r="T14610" s="19"/>
      <c r="U14610" s="3"/>
      <c r="X14610" t="str">
        <f t="shared" si="891"/>
        <v/>
      </c>
      <c r="Z14610">
        <f t="shared" si="892"/>
        <v>1</v>
      </c>
      <c r="AB14610" s="9"/>
      <c r="AC14610" t="s">
        <v>9233</v>
      </c>
      <c r="AD14610">
        <f t="shared" si="893"/>
        <v>0</v>
      </c>
      <c r="AF14610" s="3"/>
      <c r="AH14610" s="9"/>
    </row>
    <row r="14611" spans="1:34" ht="10.95" customHeight="1" outlineLevel="1" x14ac:dyDescent="0.25">
      <c r="A14611" t="s">
        <v>1069</v>
      </c>
      <c r="C14611" s="3" t="s">
        <v>11994</v>
      </c>
      <c r="D14611" s="3">
        <v>4552</v>
      </c>
      <c r="E14611" s="9">
        <v>2012</v>
      </c>
      <c r="F14611" s="7" t="s">
        <v>12177</v>
      </c>
      <c r="G14611" s="7" t="s">
        <v>5401</v>
      </c>
      <c r="H14611" s="8" t="s">
        <v>9233</v>
      </c>
      <c r="I14611" s="8" t="s">
        <v>7560</v>
      </c>
      <c r="J14611" s="19">
        <v>7</v>
      </c>
      <c r="K14611" s="19" t="s">
        <v>20093</v>
      </c>
      <c r="L14611" s="11"/>
      <c r="M14611" s="11"/>
      <c r="N14611" s="24"/>
      <c r="P14611" s="32"/>
      <c r="T14611" s="19"/>
      <c r="U14611" s="3"/>
      <c r="X14611" t="str">
        <f t="shared" si="891"/>
        <v/>
      </c>
      <c r="Z14611" t="str">
        <f t="shared" si="892"/>
        <v/>
      </c>
      <c r="AB14611" s="9"/>
      <c r="AC14611" t="s">
        <v>9233</v>
      </c>
      <c r="AD14611">
        <f t="shared" si="893"/>
        <v>0</v>
      </c>
      <c r="AF14611" s="3"/>
      <c r="AH14611" s="9"/>
    </row>
    <row r="14612" spans="1:34" ht="10.95" customHeight="1" outlineLevel="1" x14ac:dyDescent="0.25">
      <c r="A14612" t="s">
        <v>1069</v>
      </c>
      <c r="C14612" s="3" t="s">
        <v>11994</v>
      </c>
      <c r="D14612" s="3" t="s">
        <v>20548</v>
      </c>
      <c r="E14612" s="9">
        <v>2012</v>
      </c>
      <c r="F14612" s="7" t="s">
        <v>12178</v>
      </c>
      <c r="G14612" s="7" t="s">
        <v>5401</v>
      </c>
      <c r="H14612" s="8" t="s">
        <v>9233</v>
      </c>
      <c r="I14612" s="8" t="s">
        <v>7560</v>
      </c>
      <c r="J14612" s="19">
        <v>7</v>
      </c>
      <c r="K14612" s="19" t="s">
        <v>7736</v>
      </c>
      <c r="L14612" s="11">
        <v>3</v>
      </c>
      <c r="M14612" s="11"/>
      <c r="N14612" s="24"/>
      <c r="P14612" s="32"/>
      <c r="T14612" s="19"/>
      <c r="U14612" s="3"/>
      <c r="X14612" t="str">
        <f t="shared" si="891"/>
        <v/>
      </c>
      <c r="Z14612">
        <f t="shared" si="892"/>
        <v>1</v>
      </c>
      <c r="AB14612" s="9"/>
      <c r="AC14612" t="s">
        <v>9233</v>
      </c>
      <c r="AD14612">
        <f t="shared" si="893"/>
        <v>0</v>
      </c>
      <c r="AF14612" s="3"/>
      <c r="AH14612" s="9"/>
    </row>
    <row r="14613" spans="1:34" ht="10.95" customHeight="1" outlineLevel="1" x14ac:dyDescent="0.25">
      <c r="A14613" t="s">
        <v>1069</v>
      </c>
      <c r="C14613" s="3" t="s">
        <v>11994</v>
      </c>
      <c r="D14613" s="3">
        <v>4556</v>
      </c>
      <c r="E14613" s="9">
        <v>2012</v>
      </c>
      <c r="F14613" s="7" t="s">
        <v>12183</v>
      </c>
      <c r="G14613" s="7" t="s">
        <v>5401</v>
      </c>
      <c r="H14613" s="8" t="s">
        <v>9233</v>
      </c>
      <c r="I14613" s="8" t="s">
        <v>7560</v>
      </c>
      <c r="J14613" s="19">
        <v>7</v>
      </c>
      <c r="K14613" s="19" t="s">
        <v>20093</v>
      </c>
      <c r="L14613" s="11"/>
      <c r="M14613" s="11"/>
      <c r="N14613" s="24"/>
      <c r="P14613" s="32"/>
      <c r="T14613" s="19"/>
      <c r="U14613" s="3"/>
      <c r="X14613" t="str">
        <f t="shared" si="891"/>
        <v/>
      </c>
      <c r="Z14613" t="str">
        <f t="shared" si="892"/>
        <v/>
      </c>
      <c r="AB14613" s="9"/>
      <c r="AC14613" t="s">
        <v>9233</v>
      </c>
      <c r="AD14613">
        <f t="shared" si="893"/>
        <v>0</v>
      </c>
      <c r="AF14613" s="3"/>
      <c r="AH14613" s="9"/>
    </row>
    <row r="14614" spans="1:34" ht="10.95" customHeight="1" outlineLevel="1" x14ac:dyDescent="0.25">
      <c r="A14614" t="s">
        <v>1069</v>
      </c>
      <c r="C14614" s="3" t="s">
        <v>11994</v>
      </c>
      <c r="D14614" s="3" t="s">
        <v>20549</v>
      </c>
      <c r="E14614" s="9">
        <v>2012</v>
      </c>
      <c r="F14614" s="7" t="s">
        <v>12184</v>
      </c>
      <c r="G14614" s="7" t="s">
        <v>5401</v>
      </c>
      <c r="H14614" s="8" t="s">
        <v>9233</v>
      </c>
      <c r="I14614" s="8" t="s">
        <v>7560</v>
      </c>
      <c r="J14614" s="19">
        <v>7</v>
      </c>
      <c r="K14614" s="19" t="s">
        <v>7736</v>
      </c>
      <c r="L14614" s="11">
        <v>3</v>
      </c>
      <c r="M14614" s="11"/>
      <c r="N14614" s="24"/>
      <c r="P14614" s="32"/>
      <c r="T14614" s="19"/>
      <c r="U14614" s="3"/>
      <c r="X14614" t="str">
        <f t="shared" si="891"/>
        <v/>
      </c>
      <c r="Z14614">
        <f t="shared" si="892"/>
        <v>1</v>
      </c>
      <c r="AB14614" s="9"/>
      <c r="AC14614" t="s">
        <v>9233</v>
      </c>
      <c r="AD14614">
        <f t="shared" si="893"/>
        <v>0</v>
      </c>
      <c r="AF14614" s="3"/>
      <c r="AH14614" s="9"/>
    </row>
    <row r="14615" spans="1:34" ht="10.95" customHeight="1" outlineLevel="1" x14ac:dyDescent="0.25">
      <c r="A14615" t="s">
        <v>1069</v>
      </c>
      <c r="C14615" s="3" t="s">
        <v>11994</v>
      </c>
      <c r="D14615" s="3">
        <v>4741</v>
      </c>
      <c r="E14615" s="9">
        <v>2013</v>
      </c>
      <c r="F14615" s="7" t="s">
        <v>12148</v>
      </c>
      <c r="G14615" s="7" t="s">
        <v>5401</v>
      </c>
      <c r="H14615" s="8" t="s">
        <v>5402</v>
      </c>
      <c r="I14615" s="8" t="s">
        <v>10027</v>
      </c>
      <c r="J14615" s="19">
        <v>1</v>
      </c>
      <c r="K14615" s="19" t="s">
        <v>7736</v>
      </c>
      <c r="L14615" s="11">
        <v>3</v>
      </c>
      <c r="M14615" s="11"/>
      <c r="N14615" s="24"/>
      <c r="P14615" s="32"/>
      <c r="T14615" s="19"/>
      <c r="U14615" s="3"/>
      <c r="X14615" t="str">
        <f t="shared" si="891"/>
        <v/>
      </c>
      <c r="Z14615">
        <f t="shared" si="892"/>
        <v>1</v>
      </c>
      <c r="AB14615" s="9"/>
      <c r="AC14615" t="s">
        <v>5402</v>
      </c>
      <c r="AD14615">
        <f t="shared" si="893"/>
        <v>1</v>
      </c>
      <c r="AF14615" s="3"/>
      <c r="AH14615" s="9"/>
    </row>
    <row r="14616" spans="1:34" ht="10.95" customHeight="1" outlineLevel="1" x14ac:dyDescent="0.25">
      <c r="A14616" t="s">
        <v>1069</v>
      </c>
      <c r="C14616" s="3" t="s">
        <v>11994</v>
      </c>
      <c r="D14616" s="3">
        <v>4865</v>
      </c>
      <c r="E14616" s="9">
        <v>2013</v>
      </c>
      <c r="F14616" s="7" t="s">
        <v>12177</v>
      </c>
      <c r="G14616" s="7" t="s">
        <v>5401</v>
      </c>
      <c r="H14616" s="8" t="s">
        <v>12179</v>
      </c>
      <c r="I14616" s="8" t="s">
        <v>12175</v>
      </c>
      <c r="J14616" s="19">
        <v>3</v>
      </c>
      <c r="K14616" s="19" t="s">
        <v>7738</v>
      </c>
      <c r="L14616" s="11"/>
      <c r="M14616" s="11"/>
      <c r="N14616" s="24"/>
      <c r="P14616" s="32"/>
      <c r="T14616" s="19"/>
      <c r="U14616" s="3"/>
      <c r="X14616" t="str">
        <f t="shared" si="891"/>
        <v/>
      </c>
      <c r="Z14616" t="str">
        <f t="shared" si="892"/>
        <v/>
      </c>
      <c r="AB14616" s="9"/>
      <c r="AC14616" t="s">
        <v>12179</v>
      </c>
      <c r="AD14616">
        <f t="shared" si="893"/>
        <v>0</v>
      </c>
      <c r="AF14616" s="3"/>
      <c r="AH14616" s="9"/>
    </row>
    <row r="14617" spans="1:34" ht="10.95" customHeight="1" outlineLevel="1" x14ac:dyDescent="0.25">
      <c r="A14617" t="s">
        <v>1069</v>
      </c>
      <c r="C14617" s="3" t="s">
        <v>11994</v>
      </c>
      <c r="D14617" s="3" t="s">
        <v>12176</v>
      </c>
      <c r="E14617" s="9">
        <v>2013</v>
      </c>
      <c r="F14617" s="7" t="s">
        <v>12178</v>
      </c>
      <c r="G14617" s="7" t="s">
        <v>5401</v>
      </c>
      <c r="H14617" s="8" t="s">
        <v>12179</v>
      </c>
      <c r="I14617" s="8" t="s">
        <v>12180</v>
      </c>
      <c r="J14617" s="19">
        <v>3</v>
      </c>
      <c r="K14617" s="19" t="s">
        <v>7738</v>
      </c>
      <c r="L14617" s="11"/>
      <c r="M14617" s="11"/>
      <c r="N14617" s="24"/>
      <c r="P14617" s="32"/>
      <c r="T14617" s="19"/>
      <c r="U14617" s="3"/>
      <c r="X14617" t="str">
        <f t="shared" si="891"/>
        <v/>
      </c>
      <c r="Z14617">
        <f t="shared" si="892"/>
        <v>1</v>
      </c>
      <c r="AB14617" s="9"/>
      <c r="AC14617" t="s">
        <v>12179</v>
      </c>
      <c r="AD14617">
        <f t="shared" si="893"/>
        <v>0</v>
      </c>
      <c r="AF14617" s="3"/>
      <c r="AH14617" s="9"/>
    </row>
    <row r="14618" spans="1:34" ht="10.95" customHeight="1" outlineLevel="1" x14ac:dyDescent="0.25">
      <c r="A14618" t="s">
        <v>1069</v>
      </c>
      <c r="C14618" s="3" t="s">
        <v>11994</v>
      </c>
      <c r="D14618" s="3">
        <v>5133</v>
      </c>
      <c r="E14618" s="9">
        <v>2013</v>
      </c>
      <c r="F14618" s="7" t="s">
        <v>12177</v>
      </c>
      <c r="G14618" s="7" t="s">
        <v>5401</v>
      </c>
      <c r="H14618" s="8" t="s">
        <v>295</v>
      </c>
      <c r="I14618" s="8" t="s">
        <v>12496</v>
      </c>
      <c r="J14618" s="19">
        <v>1</v>
      </c>
      <c r="K14618" s="19" t="s">
        <v>20093</v>
      </c>
      <c r="L14618" s="11"/>
      <c r="M14618" s="11"/>
      <c r="N14618" s="24"/>
      <c r="P14618" s="32"/>
      <c r="T14618" s="19"/>
      <c r="U14618" s="3"/>
      <c r="X14618" t="str">
        <f t="shared" si="891"/>
        <v/>
      </c>
      <c r="Z14618" t="str">
        <f t="shared" si="892"/>
        <v/>
      </c>
      <c r="AB14618" s="9"/>
      <c r="AC14618" t="s">
        <v>295</v>
      </c>
      <c r="AD14618">
        <f t="shared" si="893"/>
        <v>0</v>
      </c>
      <c r="AF14618" s="3"/>
      <c r="AH14618" s="9"/>
    </row>
    <row r="14619" spans="1:34" ht="10.95" customHeight="1" outlineLevel="1" x14ac:dyDescent="0.25">
      <c r="A14619" t="s">
        <v>1069</v>
      </c>
      <c r="C14619" s="3" t="s">
        <v>11994</v>
      </c>
      <c r="D14619" s="3">
        <v>5135</v>
      </c>
      <c r="E14619" s="9">
        <v>2013</v>
      </c>
      <c r="F14619" s="7" t="s">
        <v>12177</v>
      </c>
      <c r="G14619" s="7" t="s">
        <v>5401</v>
      </c>
      <c r="H14619" s="8" t="s">
        <v>18690</v>
      </c>
      <c r="I14619" s="8" t="s">
        <v>12496</v>
      </c>
      <c r="J14619" s="19">
        <v>1</v>
      </c>
      <c r="K14619" s="19" t="s">
        <v>20093</v>
      </c>
      <c r="L14619" s="11"/>
      <c r="M14619" s="11"/>
      <c r="N14619" s="24"/>
      <c r="P14619" s="32"/>
      <c r="T14619" s="19"/>
      <c r="U14619" s="3"/>
      <c r="X14619" t="str">
        <f t="shared" si="891"/>
        <v/>
      </c>
      <c r="Z14619" t="str">
        <f t="shared" si="892"/>
        <v/>
      </c>
      <c r="AB14619" s="9"/>
      <c r="AC14619" t="s">
        <v>18690</v>
      </c>
      <c r="AD14619">
        <f t="shared" si="893"/>
        <v>0</v>
      </c>
      <c r="AF14619" s="3"/>
      <c r="AH14619" s="9"/>
    </row>
    <row r="14620" spans="1:34" ht="10.95" customHeight="1" outlineLevel="1" x14ac:dyDescent="0.25">
      <c r="A14620" t="s">
        <v>1069</v>
      </c>
      <c r="C14620" s="3" t="s">
        <v>11994</v>
      </c>
      <c r="D14620" s="3" t="s">
        <v>18689</v>
      </c>
      <c r="E14620" s="9">
        <v>2013</v>
      </c>
      <c r="F14620" s="7" t="s">
        <v>12178</v>
      </c>
      <c r="G14620" s="7" t="s">
        <v>5401</v>
      </c>
      <c r="H14620" s="8" t="s">
        <v>18691</v>
      </c>
      <c r="I14620" s="8" t="s">
        <v>12496</v>
      </c>
      <c r="J14620" s="19">
        <v>1</v>
      </c>
      <c r="K14620" s="19" t="s">
        <v>7736</v>
      </c>
      <c r="L14620" s="11">
        <v>3</v>
      </c>
      <c r="M14620" s="11"/>
      <c r="N14620" s="24"/>
      <c r="P14620" s="32"/>
      <c r="T14620" s="19"/>
      <c r="U14620" s="3"/>
      <c r="X14620" t="str">
        <f t="shared" si="891"/>
        <v/>
      </c>
      <c r="Z14620">
        <f t="shared" si="892"/>
        <v>1</v>
      </c>
      <c r="AB14620" s="9"/>
      <c r="AC14620" t="s">
        <v>18691</v>
      </c>
      <c r="AD14620">
        <f t="shared" si="893"/>
        <v>0</v>
      </c>
      <c r="AF14620" s="3"/>
      <c r="AH14620" s="9"/>
    </row>
    <row r="14621" spans="1:34" ht="10.95" customHeight="1" outlineLevel="1" x14ac:dyDescent="0.25">
      <c r="A14621" t="s">
        <v>1069</v>
      </c>
      <c r="C14621" s="3" t="s">
        <v>11994</v>
      </c>
      <c r="D14621" s="3">
        <v>5137</v>
      </c>
      <c r="E14621" s="9">
        <v>2013</v>
      </c>
      <c r="F14621" s="7" t="s">
        <v>12494</v>
      </c>
      <c r="G14621" s="7" t="s">
        <v>5401</v>
      </c>
      <c r="H14621" s="8" t="s">
        <v>12495</v>
      </c>
      <c r="I14621" s="8" t="s">
        <v>12496</v>
      </c>
      <c r="J14621" s="19">
        <v>1</v>
      </c>
      <c r="K14621" s="19" t="s">
        <v>7736</v>
      </c>
      <c r="L14621" s="11">
        <v>11</v>
      </c>
      <c r="M14621" s="11"/>
      <c r="N14621" s="24"/>
      <c r="P14621" s="32"/>
      <c r="R14621">
        <v>1</v>
      </c>
      <c r="S14621">
        <v>1</v>
      </c>
      <c r="T14621" s="19"/>
      <c r="U14621" s="3"/>
      <c r="X14621" t="str">
        <f t="shared" si="891"/>
        <v/>
      </c>
      <c r="Z14621">
        <f t="shared" si="892"/>
        <v>1</v>
      </c>
      <c r="AB14621" s="9"/>
      <c r="AC14621" t="s">
        <v>12495</v>
      </c>
      <c r="AD14621">
        <f t="shared" si="893"/>
        <v>0</v>
      </c>
      <c r="AF14621" s="3"/>
      <c r="AH14621" s="9"/>
    </row>
    <row r="14622" spans="1:34" ht="10.95" customHeight="1" outlineLevel="1" x14ac:dyDescent="0.25">
      <c r="A14622" t="s">
        <v>1069</v>
      </c>
      <c r="C14622" s="3" t="s">
        <v>11994</v>
      </c>
      <c r="D14622" s="3">
        <v>5160</v>
      </c>
      <c r="E14622" s="9">
        <v>2013</v>
      </c>
      <c r="F14622" s="7" t="s">
        <v>12177</v>
      </c>
      <c r="G14622" s="7" t="s">
        <v>5401</v>
      </c>
      <c r="H14622" s="8" t="s">
        <v>10020</v>
      </c>
      <c r="I14622" s="8" t="s">
        <v>12500</v>
      </c>
      <c r="J14622" s="19">
        <v>7</v>
      </c>
      <c r="K14622" s="19" t="s">
        <v>20093</v>
      </c>
      <c r="L14622" s="11"/>
      <c r="M14622" s="11"/>
      <c r="N14622" s="24"/>
      <c r="P14622" s="32"/>
      <c r="T14622" s="19"/>
      <c r="U14622" s="3"/>
      <c r="X14622" t="str">
        <f t="shared" si="891"/>
        <v/>
      </c>
      <c r="Z14622" t="str">
        <f t="shared" si="892"/>
        <v/>
      </c>
      <c r="AB14622" s="9"/>
      <c r="AC14622" t="s">
        <v>10020</v>
      </c>
      <c r="AD14622">
        <f t="shared" si="893"/>
        <v>0</v>
      </c>
      <c r="AF14622" s="3"/>
      <c r="AH14622" s="9"/>
    </row>
    <row r="14623" spans="1:34" ht="10.95" customHeight="1" outlineLevel="1" x14ac:dyDescent="0.25">
      <c r="A14623" t="s">
        <v>1069</v>
      </c>
      <c r="C14623" s="3" t="s">
        <v>11994</v>
      </c>
      <c r="D14623" s="3">
        <v>5162</v>
      </c>
      <c r="E14623" s="9">
        <v>2013</v>
      </c>
      <c r="F14623" s="7" t="s">
        <v>12177</v>
      </c>
      <c r="G14623" s="7" t="s">
        <v>5401</v>
      </c>
      <c r="H14623" s="8" t="s">
        <v>10020</v>
      </c>
      <c r="I14623" s="8" t="s">
        <v>12500</v>
      </c>
      <c r="J14623" s="19">
        <v>7</v>
      </c>
      <c r="K14623" s="19" t="s">
        <v>20093</v>
      </c>
      <c r="L14623" s="11"/>
      <c r="M14623" s="11"/>
      <c r="N14623" s="24"/>
      <c r="P14623" s="32"/>
      <c r="T14623" s="19"/>
      <c r="U14623" s="3"/>
      <c r="X14623" t="str">
        <f t="shared" si="891"/>
        <v/>
      </c>
      <c r="Z14623" t="str">
        <f t="shared" si="892"/>
        <v/>
      </c>
      <c r="AB14623" s="9"/>
      <c r="AC14623" t="s">
        <v>10020</v>
      </c>
      <c r="AD14623">
        <f t="shared" si="893"/>
        <v>0</v>
      </c>
      <c r="AF14623" s="3"/>
      <c r="AH14623" s="9"/>
    </row>
    <row r="14624" spans="1:34" ht="10.95" customHeight="1" outlineLevel="1" x14ac:dyDescent="0.25">
      <c r="A14624" t="s">
        <v>1069</v>
      </c>
      <c r="C14624" s="3" t="s">
        <v>11994</v>
      </c>
      <c r="D14624" s="3" t="s">
        <v>12497</v>
      </c>
      <c r="E14624" s="9">
        <v>2013</v>
      </c>
      <c r="F14624" s="7" t="s">
        <v>12178</v>
      </c>
      <c r="G14624" s="7" t="s">
        <v>5401</v>
      </c>
      <c r="H14624" s="8" t="s">
        <v>10020</v>
      </c>
      <c r="I14624" s="8" t="s">
        <v>12500</v>
      </c>
      <c r="J14624" s="19">
        <v>7</v>
      </c>
      <c r="K14624" s="19" t="s">
        <v>7736</v>
      </c>
      <c r="L14624" s="11">
        <v>3</v>
      </c>
      <c r="M14624" s="11"/>
      <c r="N14624" s="24"/>
      <c r="P14624" s="32"/>
      <c r="T14624" s="19"/>
      <c r="U14624" s="3"/>
      <c r="X14624" t="str">
        <f t="shared" si="891"/>
        <v/>
      </c>
      <c r="Z14624">
        <f t="shared" si="892"/>
        <v>1</v>
      </c>
      <c r="AB14624" s="9"/>
      <c r="AC14624" t="s">
        <v>10020</v>
      </c>
      <c r="AD14624">
        <f t="shared" si="893"/>
        <v>0</v>
      </c>
      <c r="AF14624" s="3"/>
      <c r="AH14624" s="9"/>
    </row>
    <row r="14625" spans="1:34" ht="10.95" customHeight="1" outlineLevel="1" x14ac:dyDescent="0.25">
      <c r="A14625" t="s">
        <v>1069</v>
      </c>
      <c r="C14625" s="3" t="s">
        <v>11994</v>
      </c>
      <c r="D14625" s="3">
        <v>5163</v>
      </c>
      <c r="E14625" s="9">
        <v>2013</v>
      </c>
      <c r="F14625" s="7" t="s">
        <v>12499</v>
      </c>
      <c r="G14625" s="7" t="s">
        <v>5401</v>
      </c>
      <c r="H14625" s="8" t="s">
        <v>10020</v>
      </c>
      <c r="I14625" s="8" t="s">
        <v>12500</v>
      </c>
      <c r="J14625" s="19">
        <v>7</v>
      </c>
      <c r="K14625" s="19" t="s">
        <v>20093</v>
      </c>
      <c r="L14625" s="11"/>
      <c r="M14625" s="11"/>
      <c r="N14625" s="24"/>
      <c r="P14625" s="32"/>
      <c r="T14625" s="19"/>
      <c r="U14625" s="3"/>
      <c r="X14625" t="str">
        <f t="shared" si="891"/>
        <v/>
      </c>
      <c r="Z14625" t="str">
        <f t="shared" si="892"/>
        <v/>
      </c>
      <c r="AB14625" s="9"/>
      <c r="AC14625" t="s">
        <v>10020</v>
      </c>
      <c r="AD14625">
        <f t="shared" si="893"/>
        <v>0</v>
      </c>
      <c r="AF14625" s="3"/>
      <c r="AH14625" s="9"/>
    </row>
    <row r="14626" spans="1:34" ht="10.95" customHeight="1" outlineLevel="1" x14ac:dyDescent="0.25">
      <c r="A14626" t="s">
        <v>1069</v>
      </c>
      <c r="C14626" s="3" t="s">
        <v>11994</v>
      </c>
      <c r="D14626" s="3" t="s">
        <v>12498</v>
      </c>
      <c r="E14626" s="9">
        <v>2013</v>
      </c>
      <c r="F14626" s="7" t="s">
        <v>12494</v>
      </c>
      <c r="G14626" s="7" t="s">
        <v>5401</v>
      </c>
      <c r="H14626" s="8" t="s">
        <v>10020</v>
      </c>
      <c r="I14626" s="8" t="s">
        <v>12500</v>
      </c>
      <c r="J14626" s="19">
        <v>7</v>
      </c>
      <c r="K14626" s="19" t="s">
        <v>7736</v>
      </c>
      <c r="L14626" s="11">
        <v>3</v>
      </c>
      <c r="M14626" s="11"/>
      <c r="N14626" s="24"/>
      <c r="P14626" s="32"/>
      <c r="T14626" s="19"/>
      <c r="U14626" s="3"/>
      <c r="X14626" t="str">
        <f t="shared" si="891"/>
        <v/>
      </c>
      <c r="Z14626">
        <f t="shared" si="892"/>
        <v>1</v>
      </c>
      <c r="AB14626" s="9"/>
      <c r="AC14626" t="s">
        <v>10020</v>
      </c>
      <c r="AD14626">
        <f t="shared" si="893"/>
        <v>0</v>
      </c>
      <c r="AF14626" s="3"/>
      <c r="AH14626" s="9"/>
    </row>
    <row r="14627" spans="1:34" ht="10.95" customHeight="1" outlineLevel="1" x14ac:dyDescent="0.25">
      <c r="A14627" t="s">
        <v>1069</v>
      </c>
      <c r="C14627" s="3" t="s">
        <v>11994</v>
      </c>
      <c r="D14627" s="3">
        <v>5304</v>
      </c>
      <c r="E14627" s="9">
        <v>2013</v>
      </c>
      <c r="F14627" s="7" t="s">
        <v>12177</v>
      </c>
      <c r="G14627" s="7" t="s">
        <v>5401</v>
      </c>
      <c r="H14627" s="8" t="s">
        <v>9233</v>
      </c>
      <c r="I14627" s="8" t="s">
        <v>7560</v>
      </c>
      <c r="J14627" s="19">
        <v>7</v>
      </c>
      <c r="K14627" s="19" t="s">
        <v>20093</v>
      </c>
      <c r="L14627" s="11"/>
      <c r="M14627" s="11"/>
      <c r="N14627" s="24"/>
      <c r="P14627" s="32"/>
      <c r="T14627" s="19"/>
      <c r="U14627" s="3"/>
      <c r="X14627" t="str">
        <f t="shared" si="891"/>
        <v/>
      </c>
      <c r="Z14627" t="str">
        <f t="shared" si="892"/>
        <v/>
      </c>
      <c r="AB14627" s="9"/>
      <c r="AC14627" t="s">
        <v>9233</v>
      </c>
      <c r="AD14627">
        <f t="shared" si="893"/>
        <v>0</v>
      </c>
      <c r="AF14627" s="3"/>
      <c r="AH14627" s="9"/>
    </row>
    <row r="14628" spans="1:34" ht="10.95" customHeight="1" outlineLevel="1" x14ac:dyDescent="0.25">
      <c r="A14628" t="s">
        <v>1069</v>
      </c>
      <c r="C14628" s="3" t="s">
        <v>11994</v>
      </c>
      <c r="D14628" s="3">
        <v>5305</v>
      </c>
      <c r="E14628" s="9">
        <v>2013</v>
      </c>
      <c r="F14628" s="7" t="s">
        <v>12177</v>
      </c>
      <c r="G14628" s="7" t="s">
        <v>5401</v>
      </c>
      <c r="H14628" s="8" t="s">
        <v>9233</v>
      </c>
      <c r="I14628" s="8" t="s">
        <v>7560</v>
      </c>
      <c r="J14628" s="19">
        <v>7</v>
      </c>
      <c r="K14628" s="19" t="s">
        <v>20093</v>
      </c>
      <c r="L14628" s="11"/>
      <c r="M14628" s="11"/>
      <c r="N14628" s="24"/>
      <c r="P14628" s="32"/>
      <c r="T14628" s="19"/>
      <c r="U14628" s="3"/>
      <c r="X14628" t="str">
        <f t="shared" si="891"/>
        <v/>
      </c>
      <c r="Z14628" t="str">
        <f t="shared" si="892"/>
        <v/>
      </c>
      <c r="AB14628" s="9"/>
      <c r="AC14628" t="s">
        <v>9233</v>
      </c>
      <c r="AD14628">
        <f t="shared" si="893"/>
        <v>0</v>
      </c>
      <c r="AF14628" s="3"/>
      <c r="AH14628" s="9"/>
    </row>
    <row r="14629" spans="1:34" ht="10.95" customHeight="1" outlineLevel="1" x14ac:dyDescent="0.25">
      <c r="A14629" t="s">
        <v>1069</v>
      </c>
      <c r="C14629" s="3" t="s">
        <v>11994</v>
      </c>
      <c r="D14629" s="3">
        <v>5306</v>
      </c>
      <c r="E14629" s="9">
        <v>2013</v>
      </c>
      <c r="F14629" s="7" t="s">
        <v>12177</v>
      </c>
      <c r="G14629" s="7" t="s">
        <v>5401</v>
      </c>
      <c r="H14629" s="8" t="s">
        <v>9233</v>
      </c>
      <c r="I14629" s="8" t="s">
        <v>7560</v>
      </c>
      <c r="J14629" s="19">
        <v>7</v>
      </c>
      <c r="K14629" s="19" t="s">
        <v>20093</v>
      </c>
      <c r="L14629" s="11"/>
      <c r="M14629" s="11"/>
      <c r="N14629" s="24"/>
      <c r="P14629" s="32"/>
      <c r="T14629" s="19"/>
      <c r="U14629" s="3"/>
      <c r="X14629" t="str">
        <f t="shared" si="891"/>
        <v/>
      </c>
      <c r="Z14629" t="str">
        <f t="shared" si="892"/>
        <v/>
      </c>
      <c r="AB14629" s="9"/>
      <c r="AC14629" t="s">
        <v>9233</v>
      </c>
      <c r="AD14629">
        <f t="shared" si="893"/>
        <v>0</v>
      </c>
      <c r="AF14629" s="3"/>
      <c r="AH14629" s="9"/>
    </row>
    <row r="14630" spans="1:34" ht="10.95" customHeight="1" outlineLevel="1" x14ac:dyDescent="0.25">
      <c r="A14630" t="s">
        <v>1069</v>
      </c>
      <c r="C14630" s="3" t="s">
        <v>11994</v>
      </c>
      <c r="D14630" s="3">
        <v>5307</v>
      </c>
      <c r="E14630" s="9">
        <v>2013</v>
      </c>
      <c r="F14630" s="7" t="s">
        <v>12177</v>
      </c>
      <c r="G14630" s="7" t="s">
        <v>5401</v>
      </c>
      <c r="H14630" s="8" t="s">
        <v>9233</v>
      </c>
      <c r="I14630" s="8" t="s">
        <v>7560</v>
      </c>
      <c r="J14630" s="19">
        <v>7</v>
      </c>
      <c r="K14630" s="19" t="s">
        <v>20093</v>
      </c>
      <c r="L14630" s="11"/>
      <c r="M14630" s="11"/>
      <c r="N14630" s="24"/>
      <c r="P14630" s="32"/>
      <c r="T14630" s="19"/>
      <c r="U14630" s="3"/>
      <c r="X14630" t="str">
        <f t="shared" si="891"/>
        <v/>
      </c>
      <c r="Z14630" t="str">
        <f t="shared" si="892"/>
        <v/>
      </c>
      <c r="AB14630" s="9"/>
      <c r="AC14630" t="s">
        <v>9233</v>
      </c>
      <c r="AD14630">
        <f t="shared" si="893"/>
        <v>0</v>
      </c>
      <c r="AF14630" s="3"/>
      <c r="AH14630" s="9"/>
    </row>
    <row r="14631" spans="1:34" ht="10.95" customHeight="1" outlineLevel="1" x14ac:dyDescent="0.25">
      <c r="A14631" t="s">
        <v>1069</v>
      </c>
      <c r="C14631" s="3" t="s">
        <v>11994</v>
      </c>
      <c r="D14631" s="3" t="s">
        <v>12501</v>
      </c>
      <c r="E14631" s="9">
        <v>2013</v>
      </c>
      <c r="F14631" s="7" t="s">
        <v>12178</v>
      </c>
      <c r="G14631" s="7" t="s">
        <v>5401</v>
      </c>
      <c r="H14631" s="8" t="s">
        <v>9233</v>
      </c>
      <c r="I14631" s="8" t="s">
        <v>7560</v>
      </c>
      <c r="J14631" s="19">
        <v>7</v>
      </c>
      <c r="K14631" s="19" t="s">
        <v>7736</v>
      </c>
      <c r="L14631" s="11">
        <v>3</v>
      </c>
      <c r="M14631" s="11"/>
      <c r="N14631" s="24"/>
      <c r="P14631" s="32"/>
      <c r="T14631" s="19"/>
      <c r="U14631" s="3"/>
      <c r="X14631" t="str">
        <f t="shared" si="891"/>
        <v/>
      </c>
      <c r="Z14631">
        <f t="shared" si="892"/>
        <v>1</v>
      </c>
      <c r="AB14631" s="9"/>
      <c r="AC14631" t="s">
        <v>9233</v>
      </c>
      <c r="AD14631">
        <f t="shared" si="893"/>
        <v>0</v>
      </c>
      <c r="AF14631" s="3"/>
      <c r="AH14631" s="9"/>
    </row>
    <row r="14632" spans="1:34" ht="10.95" customHeight="1" outlineLevel="1" x14ac:dyDescent="0.25">
      <c r="A14632" t="s">
        <v>1069</v>
      </c>
      <c r="C14632" s="3" t="s">
        <v>11994</v>
      </c>
      <c r="D14632" s="3">
        <v>5308</v>
      </c>
      <c r="E14632" s="9">
        <v>2013</v>
      </c>
      <c r="F14632" s="7" t="s">
        <v>12499</v>
      </c>
      <c r="G14632" s="7" t="s">
        <v>5401</v>
      </c>
      <c r="H14632" s="8" t="s">
        <v>9233</v>
      </c>
      <c r="I14632" s="8" t="s">
        <v>7560</v>
      </c>
      <c r="J14632" s="19">
        <v>7</v>
      </c>
      <c r="K14632" s="19" t="s">
        <v>20093</v>
      </c>
      <c r="L14632" s="11"/>
      <c r="M14632" s="11"/>
      <c r="N14632" s="24"/>
      <c r="P14632" s="32"/>
      <c r="T14632" s="19"/>
      <c r="U14632" s="3"/>
      <c r="X14632" t="str">
        <f t="shared" si="891"/>
        <v/>
      </c>
      <c r="Z14632" t="str">
        <f t="shared" si="892"/>
        <v/>
      </c>
      <c r="AB14632" s="9"/>
      <c r="AC14632" t="s">
        <v>9233</v>
      </c>
      <c r="AD14632">
        <f t="shared" si="893"/>
        <v>0</v>
      </c>
      <c r="AF14632" s="3"/>
      <c r="AH14632" s="9"/>
    </row>
    <row r="14633" spans="1:34" ht="10.95" customHeight="1" outlineLevel="1" x14ac:dyDescent="0.25">
      <c r="A14633" t="s">
        <v>1069</v>
      </c>
      <c r="C14633" s="3" t="s">
        <v>11994</v>
      </c>
      <c r="D14633" s="3" t="s">
        <v>12502</v>
      </c>
      <c r="E14633" s="9">
        <v>2013</v>
      </c>
      <c r="F14633" s="7" t="s">
        <v>12494</v>
      </c>
      <c r="G14633" s="7" t="s">
        <v>5401</v>
      </c>
      <c r="H14633" s="8" t="s">
        <v>9233</v>
      </c>
      <c r="I14633" s="8" t="s">
        <v>7560</v>
      </c>
      <c r="J14633" s="19">
        <v>7</v>
      </c>
      <c r="K14633" s="19" t="s">
        <v>7736</v>
      </c>
      <c r="L14633" s="11">
        <v>3</v>
      </c>
      <c r="M14633" s="11"/>
      <c r="N14633" s="24"/>
      <c r="P14633" s="32"/>
      <c r="T14633" s="19"/>
      <c r="U14633" s="3"/>
      <c r="X14633" t="str">
        <f t="shared" si="891"/>
        <v/>
      </c>
      <c r="Z14633">
        <f t="shared" si="892"/>
        <v>1</v>
      </c>
      <c r="AB14633" s="9"/>
      <c r="AC14633" t="s">
        <v>9233</v>
      </c>
      <c r="AD14633">
        <f t="shared" si="893"/>
        <v>0</v>
      </c>
      <c r="AF14633" s="3"/>
      <c r="AH14633" s="9"/>
    </row>
    <row r="14634" spans="1:34" ht="10.95" customHeight="1" outlineLevel="1" x14ac:dyDescent="0.25">
      <c r="A14634" t="s">
        <v>1069</v>
      </c>
      <c r="C14634" s="3" t="s">
        <v>11994</v>
      </c>
      <c r="D14634" s="3">
        <v>5327</v>
      </c>
      <c r="E14634" s="9">
        <v>2013</v>
      </c>
      <c r="F14634" s="7" t="s">
        <v>12177</v>
      </c>
      <c r="G14634" s="7" t="s">
        <v>5401</v>
      </c>
      <c r="H14634" s="8" t="s">
        <v>20552</v>
      </c>
      <c r="I14634" s="8" t="s">
        <v>20551</v>
      </c>
      <c r="J14634" s="19">
        <v>3</v>
      </c>
      <c r="K14634" s="19" t="s">
        <v>20093</v>
      </c>
      <c r="L14634" s="11"/>
      <c r="M14634" s="11"/>
      <c r="N14634" s="24"/>
      <c r="P14634" s="32"/>
      <c r="T14634" s="19"/>
      <c r="U14634" s="3"/>
      <c r="X14634" t="str">
        <f t="shared" si="891"/>
        <v/>
      </c>
      <c r="Z14634" t="str">
        <f t="shared" si="892"/>
        <v/>
      </c>
      <c r="AB14634" s="9"/>
      <c r="AC14634" t="s">
        <v>20552</v>
      </c>
      <c r="AD14634">
        <f t="shared" si="893"/>
        <v>0</v>
      </c>
      <c r="AF14634" s="3"/>
      <c r="AH14634" s="9"/>
    </row>
    <row r="14635" spans="1:34" ht="10.95" customHeight="1" outlineLevel="1" x14ac:dyDescent="0.25">
      <c r="A14635" t="s">
        <v>1069</v>
      </c>
      <c r="C14635" s="3" t="s">
        <v>11994</v>
      </c>
      <c r="D14635" s="3" t="s">
        <v>20550</v>
      </c>
      <c r="E14635" s="9">
        <v>2013</v>
      </c>
      <c r="F14635" s="7" t="s">
        <v>12178</v>
      </c>
      <c r="G14635" s="7" t="s">
        <v>5401</v>
      </c>
      <c r="H14635" s="8" t="s">
        <v>20552</v>
      </c>
      <c r="I14635" s="8" t="s">
        <v>20551</v>
      </c>
      <c r="J14635" s="19">
        <v>3</v>
      </c>
      <c r="K14635" s="19" t="s">
        <v>7736</v>
      </c>
      <c r="L14635" s="11">
        <v>3</v>
      </c>
      <c r="M14635" s="11"/>
      <c r="N14635" s="24"/>
      <c r="P14635" s="32"/>
      <c r="T14635" s="19"/>
      <c r="U14635" s="3"/>
      <c r="X14635" t="str">
        <f t="shared" si="891"/>
        <v/>
      </c>
      <c r="Z14635">
        <f t="shared" si="892"/>
        <v>1</v>
      </c>
      <c r="AB14635" s="9"/>
      <c r="AC14635" t="s">
        <v>20552</v>
      </c>
      <c r="AD14635">
        <f t="shared" si="893"/>
        <v>0</v>
      </c>
      <c r="AF14635" s="3"/>
      <c r="AH14635" s="9"/>
    </row>
    <row r="14636" spans="1:34" ht="10.95" customHeight="1" outlineLevel="1" x14ac:dyDescent="0.25">
      <c r="A14636" t="s">
        <v>1069</v>
      </c>
      <c r="C14636" s="3" t="s">
        <v>11994</v>
      </c>
      <c r="D14636" s="3">
        <v>5817</v>
      </c>
      <c r="E14636" s="9">
        <v>2014</v>
      </c>
      <c r="F14636" s="7" t="s">
        <v>12177</v>
      </c>
      <c r="G14636" s="7" t="s">
        <v>5401</v>
      </c>
      <c r="H14636" s="8" t="s">
        <v>9233</v>
      </c>
      <c r="I14636" s="8" t="s">
        <v>7560</v>
      </c>
      <c r="J14636" s="19">
        <v>7</v>
      </c>
      <c r="K14636" s="19" t="s">
        <v>20093</v>
      </c>
      <c r="L14636" s="11"/>
      <c r="M14636" s="11"/>
      <c r="N14636" s="24"/>
      <c r="P14636" s="32"/>
      <c r="T14636" s="19"/>
      <c r="U14636" s="3"/>
      <c r="X14636" t="str">
        <f t="shared" si="891"/>
        <v/>
      </c>
      <c r="Z14636" t="str">
        <f t="shared" si="892"/>
        <v/>
      </c>
      <c r="AB14636" s="9"/>
      <c r="AC14636" t="s">
        <v>9233</v>
      </c>
      <c r="AD14636">
        <f t="shared" si="893"/>
        <v>0</v>
      </c>
      <c r="AF14636" s="3"/>
      <c r="AH14636" s="9"/>
    </row>
    <row r="14637" spans="1:34" ht="10.95" customHeight="1" outlineLevel="1" x14ac:dyDescent="0.25">
      <c r="A14637" t="s">
        <v>1069</v>
      </c>
      <c r="C14637" s="3" t="s">
        <v>11994</v>
      </c>
      <c r="D14637" s="3">
        <v>5818</v>
      </c>
      <c r="E14637" s="9">
        <v>2014</v>
      </c>
      <c r="F14637" s="7" t="s">
        <v>12177</v>
      </c>
      <c r="G14637" s="7" t="s">
        <v>5401</v>
      </c>
      <c r="H14637" s="8" t="s">
        <v>9233</v>
      </c>
      <c r="I14637" s="8" t="s">
        <v>7560</v>
      </c>
      <c r="J14637" s="19">
        <v>7</v>
      </c>
      <c r="K14637" s="19" t="s">
        <v>20093</v>
      </c>
      <c r="L14637" s="11"/>
      <c r="M14637" s="11"/>
      <c r="N14637" s="24"/>
      <c r="P14637" s="32"/>
      <c r="T14637" s="19"/>
      <c r="U14637" s="3"/>
      <c r="X14637" t="str">
        <f t="shared" si="891"/>
        <v/>
      </c>
      <c r="Z14637" t="str">
        <f t="shared" si="892"/>
        <v/>
      </c>
      <c r="AB14637" s="9"/>
      <c r="AC14637" t="s">
        <v>9233</v>
      </c>
      <c r="AD14637">
        <f t="shared" si="893"/>
        <v>0</v>
      </c>
      <c r="AF14637" s="3"/>
      <c r="AH14637" s="9"/>
    </row>
    <row r="14638" spans="1:34" ht="10.95" customHeight="1" outlineLevel="1" x14ac:dyDescent="0.25">
      <c r="A14638" t="s">
        <v>1069</v>
      </c>
      <c r="C14638" s="3" t="s">
        <v>11994</v>
      </c>
      <c r="D14638" s="3">
        <v>5819</v>
      </c>
      <c r="E14638" s="9">
        <v>2014</v>
      </c>
      <c r="F14638" s="7" t="s">
        <v>12177</v>
      </c>
      <c r="G14638" s="7" t="s">
        <v>5401</v>
      </c>
      <c r="H14638" s="8" t="s">
        <v>9233</v>
      </c>
      <c r="I14638" s="8" t="s">
        <v>7560</v>
      </c>
      <c r="J14638" s="19">
        <v>7</v>
      </c>
      <c r="K14638" s="19" t="s">
        <v>20093</v>
      </c>
      <c r="L14638" s="11"/>
      <c r="M14638" s="11"/>
      <c r="N14638" s="24"/>
      <c r="P14638" s="32"/>
      <c r="T14638" s="19"/>
      <c r="U14638" s="3"/>
      <c r="X14638" t="str">
        <f t="shared" si="891"/>
        <v/>
      </c>
      <c r="Z14638" t="str">
        <f t="shared" si="892"/>
        <v/>
      </c>
      <c r="AB14638" s="9"/>
      <c r="AC14638" t="s">
        <v>9233</v>
      </c>
      <c r="AD14638">
        <f t="shared" si="893"/>
        <v>0</v>
      </c>
      <c r="AF14638" s="3"/>
      <c r="AH14638" s="9"/>
    </row>
    <row r="14639" spans="1:34" ht="10.95" customHeight="1" outlineLevel="1" x14ac:dyDescent="0.25">
      <c r="A14639" t="s">
        <v>1069</v>
      </c>
      <c r="C14639" s="3" t="s">
        <v>11994</v>
      </c>
      <c r="D14639" s="3">
        <v>5820</v>
      </c>
      <c r="E14639" s="9">
        <v>2014</v>
      </c>
      <c r="F14639" s="7" t="s">
        <v>12177</v>
      </c>
      <c r="G14639" s="7" t="s">
        <v>5401</v>
      </c>
      <c r="H14639" s="8" t="s">
        <v>9233</v>
      </c>
      <c r="I14639" s="8" t="s">
        <v>7560</v>
      </c>
      <c r="J14639" s="19">
        <v>7</v>
      </c>
      <c r="K14639" s="19" t="s">
        <v>20093</v>
      </c>
      <c r="L14639" s="11"/>
      <c r="M14639" s="11"/>
      <c r="N14639" s="24"/>
      <c r="P14639" s="32"/>
      <c r="T14639" s="19"/>
      <c r="U14639" s="3"/>
      <c r="X14639" t="str">
        <f t="shared" si="891"/>
        <v/>
      </c>
      <c r="Z14639" t="str">
        <f t="shared" si="892"/>
        <v/>
      </c>
      <c r="AB14639" s="9"/>
      <c r="AC14639" t="s">
        <v>9233</v>
      </c>
      <c r="AD14639">
        <f t="shared" si="893"/>
        <v>0</v>
      </c>
      <c r="AF14639" s="3"/>
      <c r="AH14639" s="9"/>
    </row>
    <row r="14640" spans="1:34" ht="10.95" customHeight="1" outlineLevel="1" x14ac:dyDescent="0.25">
      <c r="A14640" t="s">
        <v>1069</v>
      </c>
      <c r="C14640" s="3" t="s">
        <v>11994</v>
      </c>
      <c r="D14640" s="3" t="s">
        <v>12507</v>
      </c>
      <c r="E14640" s="9">
        <v>2014</v>
      </c>
      <c r="F14640" s="7" t="s">
        <v>12178</v>
      </c>
      <c r="G14640" s="7" t="s">
        <v>5401</v>
      </c>
      <c r="H14640" s="8" t="s">
        <v>9233</v>
      </c>
      <c r="I14640" s="8" t="s">
        <v>7560</v>
      </c>
      <c r="J14640" s="19">
        <v>7</v>
      </c>
      <c r="K14640" s="19" t="s">
        <v>7736</v>
      </c>
      <c r="L14640" s="11">
        <v>3</v>
      </c>
      <c r="M14640" s="11"/>
      <c r="N14640" s="24"/>
      <c r="P14640" s="32"/>
      <c r="T14640" s="19"/>
      <c r="U14640" s="3"/>
      <c r="X14640" t="str">
        <f t="shared" si="891"/>
        <v/>
      </c>
      <c r="Z14640">
        <f t="shared" si="892"/>
        <v>1</v>
      </c>
      <c r="AB14640" s="9"/>
      <c r="AC14640" t="s">
        <v>9233</v>
      </c>
      <c r="AD14640">
        <f t="shared" si="893"/>
        <v>0</v>
      </c>
      <c r="AF14640" s="3"/>
      <c r="AH14640" s="9"/>
    </row>
    <row r="14641" spans="1:34" ht="10.95" customHeight="1" outlineLevel="1" x14ac:dyDescent="0.25">
      <c r="A14641" t="s">
        <v>1069</v>
      </c>
      <c r="C14641" s="3" t="s">
        <v>11994</v>
      </c>
      <c r="D14641" s="3">
        <v>5821</v>
      </c>
      <c r="E14641" s="9">
        <v>2014</v>
      </c>
      <c r="F14641" s="7" t="s">
        <v>12499</v>
      </c>
      <c r="G14641" s="7" t="s">
        <v>5401</v>
      </c>
      <c r="H14641" s="8" t="s">
        <v>9233</v>
      </c>
      <c r="I14641" s="8" t="s">
        <v>7560</v>
      </c>
      <c r="J14641" s="19">
        <v>7</v>
      </c>
      <c r="K14641" s="19" t="s">
        <v>20093</v>
      </c>
      <c r="L14641" s="11"/>
      <c r="M14641" s="11"/>
      <c r="N14641" s="24"/>
      <c r="P14641" s="32"/>
      <c r="T14641" s="19"/>
      <c r="U14641" s="3"/>
      <c r="X14641" t="str">
        <f t="shared" si="891"/>
        <v/>
      </c>
      <c r="Z14641" t="str">
        <f t="shared" si="892"/>
        <v/>
      </c>
      <c r="AB14641" s="9"/>
      <c r="AC14641" t="s">
        <v>9233</v>
      </c>
      <c r="AD14641">
        <f t="shared" si="893"/>
        <v>0</v>
      </c>
      <c r="AF14641" s="3"/>
      <c r="AH14641" s="9"/>
    </row>
    <row r="14642" spans="1:34" ht="10.95" customHeight="1" outlineLevel="1" x14ac:dyDescent="0.25">
      <c r="A14642" t="s">
        <v>1069</v>
      </c>
      <c r="C14642" s="3" t="s">
        <v>11994</v>
      </c>
      <c r="D14642" s="3" t="s">
        <v>12508</v>
      </c>
      <c r="E14642" s="9">
        <v>2014</v>
      </c>
      <c r="F14642" s="7" t="s">
        <v>12494</v>
      </c>
      <c r="G14642" s="7" t="s">
        <v>5401</v>
      </c>
      <c r="H14642" s="8" t="s">
        <v>9233</v>
      </c>
      <c r="I14642" s="8" t="s">
        <v>7560</v>
      </c>
      <c r="J14642" s="19">
        <v>7</v>
      </c>
      <c r="K14642" s="19" t="s">
        <v>7736</v>
      </c>
      <c r="L14642" s="11">
        <v>3</v>
      </c>
      <c r="M14642" s="11"/>
      <c r="N14642" s="24"/>
      <c r="P14642" s="32"/>
      <c r="T14642" s="19"/>
      <c r="U14642" s="3"/>
      <c r="X14642" t="str">
        <f t="shared" si="891"/>
        <v/>
      </c>
      <c r="Z14642">
        <f t="shared" si="892"/>
        <v>1</v>
      </c>
      <c r="AB14642" s="9"/>
      <c r="AC14642" t="s">
        <v>9233</v>
      </c>
      <c r="AD14642">
        <f t="shared" si="893"/>
        <v>0</v>
      </c>
      <c r="AF14642" s="3"/>
      <c r="AH14642" s="9"/>
    </row>
    <row r="14643" spans="1:34" ht="10.95" customHeight="1" outlineLevel="1" x14ac:dyDescent="0.25">
      <c r="A14643" t="s">
        <v>1069</v>
      </c>
      <c r="C14643" s="3" t="s">
        <v>11994</v>
      </c>
      <c r="D14643" s="3" t="s">
        <v>12510</v>
      </c>
      <c r="E14643" s="9">
        <v>2014</v>
      </c>
      <c r="F14643" s="7" t="s">
        <v>12178</v>
      </c>
      <c r="G14643" s="7" t="s">
        <v>5401</v>
      </c>
      <c r="H14643" s="8" t="s">
        <v>6219</v>
      </c>
      <c r="I14643" s="8" t="s">
        <v>12509</v>
      </c>
      <c r="J14643" s="19">
        <v>3</v>
      </c>
      <c r="K14643" s="19" t="s">
        <v>7736</v>
      </c>
      <c r="L14643" s="11">
        <v>3</v>
      </c>
      <c r="M14643" s="11"/>
      <c r="N14643" s="24"/>
      <c r="P14643" s="32"/>
      <c r="T14643" s="19"/>
      <c r="U14643" s="3"/>
      <c r="X14643" t="str">
        <f t="shared" si="891"/>
        <v/>
      </c>
      <c r="Z14643">
        <f t="shared" si="892"/>
        <v>1</v>
      </c>
      <c r="AB14643" s="9"/>
      <c r="AC14643" t="s">
        <v>6219</v>
      </c>
      <c r="AD14643">
        <f t="shared" si="893"/>
        <v>0</v>
      </c>
      <c r="AF14643" s="3"/>
      <c r="AH14643" s="9"/>
    </row>
    <row r="14644" spans="1:34" ht="10.95" customHeight="1" outlineLevel="1" x14ac:dyDescent="0.25">
      <c r="A14644" t="s">
        <v>1069</v>
      </c>
      <c r="C14644" s="3" t="s">
        <v>11994</v>
      </c>
      <c r="D14644" s="3">
        <v>6132</v>
      </c>
      <c r="E14644" s="9">
        <v>2014</v>
      </c>
      <c r="F14644" s="7" t="s">
        <v>12177</v>
      </c>
      <c r="G14644" s="7" t="s">
        <v>5401</v>
      </c>
      <c r="H14644" s="8" t="s">
        <v>9233</v>
      </c>
      <c r="I14644" s="8" t="s">
        <v>7560</v>
      </c>
      <c r="J14644" s="19">
        <v>7</v>
      </c>
      <c r="K14644" s="19" t="s">
        <v>20093</v>
      </c>
      <c r="L14644" s="11"/>
      <c r="M14644" s="11"/>
      <c r="N14644" s="24"/>
      <c r="P14644" s="32"/>
      <c r="T14644" s="19"/>
      <c r="U14644" s="3"/>
      <c r="X14644" t="str">
        <f t="shared" si="891"/>
        <v/>
      </c>
      <c r="Z14644" t="str">
        <f t="shared" si="892"/>
        <v/>
      </c>
      <c r="AB14644" s="9"/>
      <c r="AC14644" t="s">
        <v>9233</v>
      </c>
      <c r="AD14644">
        <f t="shared" si="893"/>
        <v>0</v>
      </c>
      <c r="AF14644" s="3"/>
      <c r="AH14644" s="9"/>
    </row>
    <row r="14645" spans="1:34" ht="10.95" customHeight="1" outlineLevel="1" x14ac:dyDescent="0.25">
      <c r="A14645" t="s">
        <v>1069</v>
      </c>
      <c r="C14645" s="3" t="s">
        <v>11994</v>
      </c>
      <c r="D14645" s="3">
        <v>6133</v>
      </c>
      <c r="E14645" s="9">
        <v>2014</v>
      </c>
      <c r="F14645" s="7" t="s">
        <v>12177</v>
      </c>
      <c r="G14645" s="7" t="s">
        <v>5401</v>
      </c>
      <c r="H14645" s="8" t="s">
        <v>9233</v>
      </c>
      <c r="I14645" s="8" t="s">
        <v>7560</v>
      </c>
      <c r="J14645" s="19">
        <v>7</v>
      </c>
      <c r="K14645" s="19" t="s">
        <v>20093</v>
      </c>
      <c r="L14645" s="11"/>
      <c r="M14645" s="11"/>
      <c r="N14645" s="24"/>
      <c r="P14645" s="32"/>
      <c r="T14645" s="19"/>
      <c r="U14645" s="3"/>
      <c r="X14645" t="str">
        <f t="shared" si="891"/>
        <v/>
      </c>
      <c r="Z14645" t="str">
        <f t="shared" si="892"/>
        <v/>
      </c>
      <c r="AB14645" s="9"/>
      <c r="AC14645" t="s">
        <v>9233</v>
      </c>
      <c r="AD14645">
        <f t="shared" si="893"/>
        <v>0</v>
      </c>
      <c r="AF14645" s="3"/>
      <c r="AH14645" s="9"/>
    </row>
    <row r="14646" spans="1:34" ht="10.95" customHeight="1" outlineLevel="1" x14ac:dyDescent="0.25">
      <c r="A14646" t="s">
        <v>1069</v>
      </c>
      <c r="C14646" s="3" t="s">
        <v>11994</v>
      </c>
      <c r="D14646" s="3">
        <v>6134</v>
      </c>
      <c r="E14646" s="9">
        <v>2014</v>
      </c>
      <c r="F14646" s="7" t="s">
        <v>12177</v>
      </c>
      <c r="G14646" s="7" t="s">
        <v>5401</v>
      </c>
      <c r="H14646" s="8" t="s">
        <v>9233</v>
      </c>
      <c r="I14646" s="8" t="s">
        <v>7560</v>
      </c>
      <c r="J14646" s="19">
        <v>7</v>
      </c>
      <c r="K14646" s="19" t="s">
        <v>20093</v>
      </c>
      <c r="L14646" s="11"/>
      <c r="M14646" s="11"/>
      <c r="N14646" s="24"/>
      <c r="P14646" s="32"/>
      <c r="T14646" s="19"/>
      <c r="U14646" s="3"/>
      <c r="X14646" t="str">
        <f t="shared" si="891"/>
        <v/>
      </c>
      <c r="Z14646" t="str">
        <f t="shared" si="892"/>
        <v/>
      </c>
      <c r="AB14646" s="9"/>
      <c r="AC14646" t="s">
        <v>9233</v>
      </c>
      <c r="AD14646">
        <f t="shared" si="893"/>
        <v>0</v>
      </c>
      <c r="AF14646" s="3"/>
      <c r="AH14646" s="9"/>
    </row>
    <row r="14647" spans="1:34" ht="10.95" customHeight="1" outlineLevel="1" x14ac:dyDescent="0.25">
      <c r="A14647" t="s">
        <v>1069</v>
      </c>
      <c r="C14647" s="3" t="s">
        <v>11994</v>
      </c>
      <c r="D14647" s="3">
        <v>6135</v>
      </c>
      <c r="E14647" s="9">
        <v>2014</v>
      </c>
      <c r="F14647" s="7" t="s">
        <v>12177</v>
      </c>
      <c r="G14647" s="7" t="s">
        <v>5401</v>
      </c>
      <c r="H14647" s="8" t="s">
        <v>9233</v>
      </c>
      <c r="I14647" s="8" t="s">
        <v>7560</v>
      </c>
      <c r="J14647" s="19">
        <v>7</v>
      </c>
      <c r="K14647" s="19" t="s">
        <v>20093</v>
      </c>
      <c r="L14647" s="11"/>
      <c r="M14647" s="11"/>
      <c r="N14647" s="24"/>
      <c r="P14647" s="32"/>
      <c r="T14647" s="19"/>
      <c r="U14647" s="3"/>
      <c r="X14647" t="str">
        <f t="shared" si="891"/>
        <v/>
      </c>
      <c r="Z14647" t="str">
        <f t="shared" si="892"/>
        <v/>
      </c>
      <c r="AB14647" s="9"/>
      <c r="AC14647" t="s">
        <v>9233</v>
      </c>
      <c r="AD14647">
        <f t="shared" si="893"/>
        <v>0</v>
      </c>
      <c r="AF14647" s="3"/>
      <c r="AH14647" s="9"/>
    </row>
    <row r="14648" spans="1:34" ht="10.95" customHeight="1" outlineLevel="1" x14ac:dyDescent="0.25">
      <c r="A14648" t="s">
        <v>1069</v>
      </c>
      <c r="C14648" s="3" t="s">
        <v>11994</v>
      </c>
      <c r="D14648" s="3" t="s">
        <v>12511</v>
      </c>
      <c r="E14648" s="9">
        <v>2014</v>
      </c>
      <c r="F14648" s="7" t="s">
        <v>12178</v>
      </c>
      <c r="G14648" s="7" t="s">
        <v>5401</v>
      </c>
      <c r="H14648" s="8" t="s">
        <v>9233</v>
      </c>
      <c r="I14648" s="8" t="s">
        <v>7560</v>
      </c>
      <c r="J14648" s="19">
        <v>7</v>
      </c>
      <c r="K14648" s="19" t="s">
        <v>7736</v>
      </c>
      <c r="L14648" s="11">
        <v>3</v>
      </c>
      <c r="M14648" s="11"/>
      <c r="N14648" s="24"/>
      <c r="P14648" s="32"/>
      <c r="T14648" s="19"/>
      <c r="U14648" s="3"/>
      <c r="X14648" t="str">
        <f t="shared" si="891"/>
        <v/>
      </c>
      <c r="Z14648">
        <f t="shared" si="892"/>
        <v>1</v>
      </c>
      <c r="AB14648" s="9"/>
      <c r="AC14648" t="s">
        <v>9233</v>
      </c>
      <c r="AD14648">
        <f t="shared" si="893"/>
        <v>0</v>
      </c>
      <c r="AF14648" s="3"/>
      <c r="AH14648" s="9"/>
    </row>
    <row r="14649" spans="1:34" ht="10.95" customHeight="1" outlineLevel="1" x14ac:dyDescent="0.25">
      <c r="A14649" t="s">
        <v>1069</v>
      </c>
      <c r="C14649" s="3" t="s">
        <v>11994</v>
      </c>
      <c r="D14649" s="3">
        <v>6136</v>
      </c>
      <c r="E14649" s="9">
        <v>2014</v>
      </c>
      <c r="F14649" s="7" t="s">
        <v>12499</v>
      </c>
      <c r="G14649" s="7" t="s">
        <v>5401</v>
      </c>
      <c r="H14649" s="8" t="s">
        <v>9233</v>
      </c>
      <c r="I14649" s="8" t="s">
        <v>7560</v>
      </c>
      <c r="J14649" s="19">
        <v>7</v>
      </c>
      <c r="K14649" s="19" t="s">
        <v>20093</v>
      </c>
      <c r="L14649" s="11"/>
      <c r="M14649" s="11"/>
      <c r="N14649" s="24"/>
      <c r="P14649" s="32"/>
      <c r="T14649" s="19"/>
      <c r="U14649" s="3"/>
      <c r="X14649" t="str">
        <f t="shared" si="891"/>
        <v/>
      </c>
      <c r="Z14649" t="str">
        <f t="shared" si="892"/>
        <v/>
      </c>
      <c r="AB14649" s="9"/>
      <c r="AC14649" t="s">
        <v>9233</v>
      </c>
      <c r="AD14649">
        <f t="shared" si="893"/>
        <v>0</v>
      </c>
      <c r="AF14649" s="3"/>
      <c r="AH14649" s="9"/>
    </row>
    <row r="14650" spans="1:34" ht="10.95" customHeight="1" outlineLevel="1" x14ac:dyDescent="0.25">
      <c r="A14650" t="s">
        <v>1069</v>
      </c>
      <c r="C14650" s="3" t="s">
        <v>11994</v>
      </c>
      <c r="D14650" s="3" t="s">
        <v>12512</v>
      </c>
      <c r="E14650" s="9">
        <v>2014</v>
      </c>
      <c r="F14650" s="7" t="s">
        <v>12494</v>
      </c>
      <c r="G14650" s="7" t="s">
        <v>5401</v>
      </c>
      <c r="H14650" s="8" t="s">
        <v>9233</v>
      </c>
      <c r="I14650" s="8" t="s">
        <v>7560</v>
      </c>
      <c r="J14650" s="19">
        <v>7</v>
      </c>
      <c r="K14650" s="19" t="s">
        <v>7736</v>
      </c>
      <c r="L14650" s="11">
        <v>3</v>
      </c>
      <c r="M14650" s="11"/>
      <c r="N14650" s="24"/>
      <c r="P14650" s="32"/>
      <c r="T14650" s="19"/>
      <c r="U14650" s="3"/>
      <c r="X14650" t="str">
        <f t="shared" si="891"/>
        <v/>
      </c>
      <c r="Z14650">
        <f t="shared" si="892"/>
        <v>1</v>
      </c>
      <c r="AB14650" s="9"/>
      <c r="AC14650" t="s">
        <v>9233</v>
      </c>
      <c r="AD14650">
        <f t="shared" si="893"/>
        <v>0</v>
      </c>
      <c r="AF14650" s="3"/>
      <c r="AH14650" s="9"/>
    </row>
    <row r="14651" spans="1:34" ht="10.95" customHeight="1" outlineLevel="1" x14ac:dyDescent="0.25">
      <c r="A14651" t="s">
        <v>1069</v>
      </c>
      <c r="C14651" s="3" t="s">
        <v>11994</v>
      </c>
      <c r="D14651" s="3">
        <v>6269</v>
      </c>
      <c r="E14651" s="9">
        <v>2014</v>
      </c>
      <c r="F14651" s="7" t="s">
        <v>12177</v>
      </c>
      <c r="G14651" s="7" t="s">
        <v>5401</v>
      </c>
      <c r="H14651" s="8" t="s">
        <v>5402</v>
      </c>
      <c r="I14651" s="8" t="s">
        <v>8525</v>
      </c>
      <c r="J14651" s="19">
        <v>1</v>
      </c>
      <c r="K14651" s="19" t="s">
        <v>7738</v>
      </c>
      <c r="L14651" s="11"/>
      <c r="M14651" s="11"/>
      <c r="N14651" s="24"/>
      <c r="P14651" s="32"/>
      <c r="T14651" s="19"/>
      <c r="U14651" s="3"/>
      <c r="X14651" t="str">
        <f t="shared" si="891"/>
        <v/>
      </c>
      <c r="Z14651" t="str">
        <f t="shared" si="892"/>
        <v/>
      </c>
      <c r="AB14651" s="9"/>
      <c r="AC14651" t="s">
        <v>5402</v>
      </c>
      <c r="AD14651">
        <f t="shared" si="893"/>
        <v>1</v>
      </c>
      <c r="AF14651" s="3"/>
      <c r="AH14651" s="9"/>
    </row>
    <row r="14652" spans="1:34" ht="10.95" customHeight="1" outlineLevel="1" x14ac:dyDescent="0.25">
      <c r="A14652" t="s">
        <v>1069</v>
      </c>
      <c r="C14652" s="3" t="s">
        <v>11994</v>
      </c>
      <c r="D14652" s="3" t="s">
        <v>12513</v>
      </c>
      <c r="E14652" s="9">
        <v>2014</v>
      </c>
      <c r="F14652" s="7" t="s">
        <v>12178</v>
      </c>
      <c r="G14652" s="7" t="s">
        <v>5401</v>
      </c>
      <c r="H14652" s="8" t="s">
        <v>5402</v>
      </c>
      <c r="I14652" s="8" t="s">
        <v>8525</v>
      </c>
      <c r="J14652" s="19">
        <v>1</v>
      </c>
      <c r="K14652" s="19" t="s">
        <v>7738</v>
      </c>
      <c r="L14652" s="11"/>
      <c r="M14652" s="11"/>
      <c r="N14652" s="24"/>
      <c r="P14652" s="32"/>
      <c r="T14652" s="19"/>
      <c r="U14652" s="3"/>
      <c r="X14652" t="str">
        <f t="shared" si="891"/>
        <v/>
      </c>
      <c r="Z14652">
        <f t="shared" si="892"/>
        <v>1</v>
      </c>
      <c r="AB14652" s="9"/>
      <c r="AC14652" t="s">
        <v>5402</v>
      </c>
      <c r="AD14652">
        <f t="shared" si="893"/>
        <v>1</v>
      </c>
      <c r="AF14652" s="3"/>
      <c r="AH14652" s="9"/>
    </row>
    <row r="14653" spans="1:34" ht="10.95" customHeight="1" outlineLevel="1" x14ac:dyDescent="0.25">
      <c r="A14653" t="s">
        <v>1069</v>
      </c>
      <c r="C14653" s="3" t="s">
        <v>11994</v>
      </c>
      <c r="D14653" s="3">
        <v>6304</v>
      </c>
      <c r="E14653" s="9">
        <v>2015</v>
      </c>
      <c r="F14653" s="7" t="s">
        <v>12177</v>
      </c>
      <c r="G14653" s="7" t="s">
        <v>5401</v>
      </c>
      <c r="H14653" s="8" t="s">
        <v>9233</v>
      </c>
      <c r="I14653" s="8" t="s">
        <v>7560</v>
      </c>
      <c r="J14653" s="19">
        <v>7</v>
      </c>
      <c r="K14653" s="19" t="s">
        <v>20093</v>
      </c>
      <c r="L14653" s="11"/>
      <c r="M14653" s="11"/>
      <c r="N14653" s="24"/>
      <c r="P14653" s="32"/>
      <c r="T14653" s="19"/>
      <c r="U14653" s="3"/>
      <c r="X14653" t="str">
        <f t="shared" si="891"/>
        <v/>
      </c>
      <c r="Z14653" t="str">
        <f t="shared" si="892"/>
        <v/>
      </c>
      <c r="AB14653" s="9"/>
      <c r="AC14653" t="s">
        <v>9233</v>
      </c>
      <c r="AD14653">
        <f t="shared" si="893"/>
        <v>0</v>
      </c>
      <c r="AF14653" s="3"/>
      <c r="AH14653" s="9"/>
    </row>
    <row r="14654" spans="1:34" ht="10.95" customHeight="1" outlineLevel="1" x14ac:dyDescent="0.25">
      <c r="A14654" t="s">
        <v>1069</v>
      </c>
      <c r="C14654" s="3" t="s">
        <v>11994</v>
      </c>
      <c r="D14654" s="3">
        <v>6305</v>
      </c>
      <c r="E14654" s="9">
        <v>2015</v>
      </c>
      <c r="F14654" s="7" t="s">
        <v>12177</v>
      </c>
      <c r="G14654" s="7" t="s">
        <v>5401</v>
      </c>
      <c r="H14654" s="8" t="s">
        <v>9233</v>
      </c>
      <c r="I14654" s="8" t="s">
        <v>7560</v>
      </c>
      <c r="J14654" s="19">
        <v>7</v>
      </c>
      <c r="K14654" s="19" t="s">
        <v>20093</v>
      </c>
      <c r="L14654" s="11"/>
      <c r="M14654" s="11"/>
      <c r="N14654" s="24"/>
      <c r="P14654" s="32"/>
      <c r="T14654" s="19"/>
      <c r="U14654" s="3"/>
      <c r="X14654" t="str">
        <f t="shared" si="891"/>
        <v/>
      </c>
      <c r="Z14654" t="str">
        <f t="shared" si="892"/>
        <v/>
      </c>
      <c r="AB14654" s="9"/>
      <c r="AC14654" t="s">
        <v>9233</v>
      </c>
      <c r="AD14654">
        <f t="shared" si="893"/>
        <v>0</v>
      </c>
      <c r="AF14654" s="3"/>
      <c r="AH14654" s="9"/>
    </row>
    <row r="14655" spans="1:34" ht="10.95" customHeight="1" outlineLevel="1" x14ac:dyDescent="0.25">
      <c r="A14655" t="s">
        <v>1069</v>
      </c>
      <c r="C14655" s="3" t="s">
        <v>11994</v>
      </c>
      <c r="D14655" s="3">
        <v>6306</v>
      </c>
      <c r="E14655" s="9">
        <v>2015</v>
      </c>
      <c r="F14655" s="7" t="s">
        <v>12177</v>
      </c>
      <c r="G14655" s="7" t="s">
        <v>5401</v>
      </c>
      <c r="H14655" s="8" t="s">
        <v>9233</v>
      </c>
      <c r="I14655" s="8" t="s">
        <v>7560</v>
      </c>
      <c r="J14655" s="19">
        <v>7</v>
      </c>
      <c r="K14655" s="19" t="s">
        <v>20093</v>
      </c>
      <c r="L14655" s="11"/>
      <c r="M14655" s="11"/>
      <c r="N14655" s="24"/>
      <c r="P14655" s="32"/>
      <c r="T14655" s="19"/>
      <c r="U14655" s="3"/>
      <c r="X14655" t="str">
        <f t="shared" si="891"/>
        <v/>
      </c>
      <c r="Z14655" t="str">
        <f t="shared" si="892"/>
        <v/>
      </c>
      <c r="AB14655" s="9"/>
      <c r="AC14655" t="s">
        <v>9233</v>
      </c>
      <c r="AD14655">
        <f t="shared" si="893"/>
        <v>0</v>
      </c>
      <c r="AF14655" s="3"/>
      <c r="AH14655" s="9"/>
    </row>
    <row r="14656" spans="1:34" ht="10.95" customHeight="1" outlineLevel="1" x14ac:dyDescent="0.25">
      <c r="A14656" t="s">
        <v>1069</v>
      </c>
      <c r="C14656" s="3" t="s">
        <v>11994</v>
      </c>
      <c r="D14656" s="3">
        <v>6307</v>
      </c>
      <c r="E14656" s="9">
        <v>2015</v>
      </c>
      <c r="F14656" s="7" t="s">
        <v>12177</v>
      </c>
      <c r="G14656" s="7" t="s">
        <v>5401</v>
      </c>
      <c r="H14656" s="8" t="s">
        <v>9233</v>
      </c>
      <c r="I14656" s="8" t="s">
        <v>7560</v>
      </c>
      <c r="J14656" s="19">
        <v>7</v>
      </c>
      <c r="K14656" s="19" t="s">
        <v>20093</v>
      </c>
      <c r="L14656" s="11"/>
      <c r="M14656" s="11"/>
      <c r="N14656" s="24"/>
      <c r="P14656" s="32"/>
      <c r="T14656" s="19"/>
      <c r="U14656" s="3"/>
      <c r="X14656" t="str">
        <f t="shared" si="891"/>
        <v/>
      </c>
      <c r="Z14656" t="str">
        <f t="shared" si="892"/>
        <v/>
      </c>
      <c r="AB14656" s="9"/>
      <c r="AC14656" t="s">
        <v>9233</v>
      </c>
      <c r="AD14656">
        <f t="shared" si="893"/>
        <v>0</v>
      </c>
      <c r="AF14656" s="3"/>
      <c r="AH14656" s="9"/>
    </row>
    <row r="14657" spans="1:34" ht="10.95" customHeight="1" outlineLevel="1" x14ac:dyDescent="0.25">
      <c r="A14657" t="s">
        <v>1069</v>
      </c>
      <c r="C14657" s="3" t="s">
        <v>11994</v>
      </c>
      <c r="D14657" s="3" t="s">
        <v>12514</v>
      </c>
      <c r="E14657" s="9">
        <v>2015</v>
      </c>
      <c r="F14657" s="7" t="s">
        <v>12178</v>
      </c>
      <c r="G14657" s="7" t="s">
        <v>5401</v>
      </c>
      <c r="H14657" s="8" t="s">
        <v>9233</v>
      </c>
      <c r="I14657" s="8" t="s">
        <v>7560</v>
      </c>
      <c r="J14657" s="19">
        <v>7</v>
      </c>
      <c r="K14657" s="19" t="s">
        <v>7736</v>
      </c>
      <c r="L14657" s="11">
        <v>3</v>
      </c>
      <c r="M14657" s="11"/>
      <c r="N14657" s="24"/>
      <c r="P14657" s="32"/>
      <c r="T14657" s="19"/>
      <c r="U14657" s="3"/>
      <c r="X14657" t="str">
        <f t="shared" si="891"/>
        <v/>
      </c>
      <c r="Z14657">
        <f t="shared" si="892"/>
        <v>1</v>
      </c>
      <c r="AB14657" s="9"/>
      <c r="AC14657" t="s">
        <v>9233</v>
      </c>
      <c r="AD14657">
        <f t="shared" si="893"/>
        <v>0</v>
      </c>
      <c r="AF14657" s="3"/>
      <c r="AH14657" s="9"/>
    </row>
    <row r="14658" spans="1:34" ht="10.95" customHeight="1" outlineLevel="1" x14ac:dyDescent="0.25">
      <c r="A14658" t="s">
        <v>1069</v>
      </c>
      <c r="C14658" s="3" t="s">
        <v>11994</v>
      </c>
      <c r="D14658" s="3">
        <v>6308</v>
      </c>
      <c r="E14658" s="9">
        <v>2015</v>
      </c>
      <c r="F14658" s="7" t="s">
        <v>12499</v>
      </c>
      <c r="G14658" s="7" t="s">
        <v>5401</v>
      </c>
      <c r="H14658" s="8" t="s">
        <v>9233</v>
      </c>
      <c r="I14658" s="8" t="s">
        <v>7560</v>
      </c>
      <c r="J14658" s="19">
        <v>7</v>
      </c>
      <c r="K14658" s="19" t="s">
        <v>20093</v>
      </c>
      <c r="L14658" s="11"/>
      <c r="M14658" s="11"/>
      <c r="N14658" s="24"/>
      <c r="P14658" s="32"/>
      <c r="T14658" s="19"/>
      <c r="U14658" s="3"/>
      <c r="X14658" t="str">
        <f t="shared" ref="X14658:X14721" si="894">IF(COUNTIF(F14658,"*fdc*"),1,"")</f>
        <v/>
      </c>
      <c r="Z14658" t="str">
        <f t="shared" ref="Z14658:Z14721" si="895">IF(COUNTIF(F14658,"*s/s*"),1,"")</f>
        <v/>
      </c>
      <c r="AB14658" s="9"/>
      <c r="AC14658" t="s">
        <v>9233</v>
      </c>
      <c r="AD14658">
        <f t="shared" si="893"/>
        <v>0</v>
      </c>
      <c r="AF14658" s="3"/>
      <c r="AH14658" s="9"/>
    </row>
    <row r="14659" spans="1:34" ht="10.95" customHeight="1" outlineLevel="1" x14ac:dyDescent="0.25">
      <c r="A14659" t="s">
        <v>1069</v>
      </c>
      <c r="C14659" s="3" t="s">
        <v>11994</v>
      </c>
      <c r="D14659" s="3" t="s">
        <v>12515</v>
      </c>
      <c r="E14659" s="9">
        <v>2015</v>
      </c>
      <c r="F14659" s="7" t="s">
        <v>12494</v>
      </c>
      <c r="G14659" s="7" t="s">
        <v>5401</v>
      </c>
      <c r="H14659" s="8" t="s">
        <v>9233</v>
      </c>
      <c r="I14659" s="8" t="s">
        <v>7560</v>
      </c>
      <c r="J14659" s="19">
        <v>7</v>
      </c>
      <c r="K14659" s="19" t="s">
        <v>7736</v>
      </c>
      <c r="L14659" s="11">
        <v>3</v>
      </c>
      <c r="M14659" s="11"/>
      <c r="N14659" s="24"/>
      <c r="P14659" s="32"/>
      <c r="T14659" s="19"/>
      <c r="U14659" s="3"/>
      <c r="X14659" t="str">
        <f t="shared" si="894"/>
        <v/>
      </c>
      <c r="Z14659">
        <f t="shared" si="895"/>
        <v>1</v>
      </c>
      <c r="AB14659" s="9"/>
      <c r="AC14659" t="s">
        <v>9233</v>
      </c>
      <c r="AD14659">
        <f t="shared" si="893"/>
        <v>0</v>
      </c>
      <c r="AF14659" s="3"/>
      <c r="AH14659" s="9"/>
    </row>
    <row r="14660" spans="1:34" ht="10.95" customHeight="1" outlineLevel="1" x14ac:dyDescent="0.25">
      <c r="A14660" t="s">
        <v>1069</v>
      </c>
      <c r="C14660" s="3" t="s">
        <v>11994</v>
      </c>
      <c r="D14660" s="3" t="s">
        <v>20554</v>
      </c>
      <c r="E14660" s="9">
        <v>2015</v>
      </c>
      <c r="F14660" s="7" t="s">
        <v>12178</v>
      </c>
      <c r="G14660" s="7" t="s">
        <v>5401</v>
      </c>
      <c r="H14660" s="8" t="s">
        <v>9905</v>
      </c>
      <c r="I14660" s="8" t="s">
        <v>8541</v>
      </c>
      <c r="J14660" s="19">
        <v>3</v>
      </c>
      <c r="K14660" s="19" t="s">
        <v>7738</v>
      </c>
      <c r="L14660" s="11"/>
      <c r="M14660" s="11"/>
      <c r="N14660" s="24"/>
      <c r="P14660" s="32"/>
      <c r="T14660" s="19"/>
      <c r="U14660" s="3"/>
      <c r="X14660" t="str">
        <f t="shared" si="894"/>
        <v/>
      </c>
      <c r="Z14660">
        <f t="shared" si="895"/>
        <v>1</v>
      </c>
      <c r="AB14660" s="9"/>
      <c r="AC14660" t="s">
        <v>9905</v>
      </c>
      <c r="AD14660">
        <f t="shared" si="893"/>
        <v>0</v>
      </c>
      <c r="AF14660" s="3">
        <v>1</v>
      </c>
      <c r="AH14660" s="9"/>
    </row>
    <row r="14661" spans="1:34" ht="10.95" customHeight="1" outlineLevel="1" x14ac:dyDescent="0.25">
      <c r="A14661" t="s">
        <v>1069</v>
      </c>
      <c r="C14661" s="3" t="s">
        <v>11994</v>
      </c>
      <c r="D14661" s="3">
        <v>6562</v>
      </c>
      <c r="E14661" s="9">
        <v>2015</v>
      </c>
      <c r="F14661" s="7" t="s">
        <v>12167</v>
      </c>
      <c r="G14661" s="7" t="s">
        <v>5401</v>
      </c>
      <c r="H14661" s="8" t="s">
        <v>9233</v>
      </c>
      <c r="I14661" s="8" t="s">
        <v>7560</v>
      </c>
      <c r="J14661" s="19">
        <v>7</v>
      </c>
      <c r="K14661" s="19" t="s">
        <v>20093</v>
      </c>
      <c r="L14661" s="11"/>
      <c r="M14661" s="11"/>
      <c r="N14661" s="24"/>
      <c r="P14661" s="32"/>
      <c r="T14661" s="19"/>
      <c r="U14661" s="3"/>
      <c r="X14661" t="str">
        <f t="shared" si="894"/>
        <v/>
      </c>
      <c r="Z14661" t="str">
        <f t="shared" si="895"/>
        <v/>
      </c>
      <c r="AB14661" s="9"/>
      <c r="AC14661" t="s">
        <v>9233</v>
      </c>
      <c r="AD14661">
        <f t="shared" si="893"/>
        <v>0</v>
      </c>
      <c r="AF14661" s="3"/>
      <c r="AH14661" s="9"/>
    </row>
    <row r="14662" spans="1:34" ht="10.95" customHeight="1" outlineLevel="1" x14ac:dyDescent="0.25">
      <c r="A14662" t="s">
        <v>1069</v>
      </c>
      <c r="C14662" s="3" t="s">
        <v>11994</v>
      </c>
      <c r="D14662" s="3">
        <v>6563</v>
      </c>
      <c r="E14662" s="9">
        <v>2015</v>
      </c>
      <c r="F14662" s="7" t="s">
        <v>12167</v>
      </c>
      <c r="G14662" s="7" t="s">
        <v>5401</v>
      </c>
      <c r="H14662" s="8" t="s">
        <v>9233</v>
      </c>
      <c r="I14662" s="8" t="s">
        <v>7560</v>
      </c>
      <c r="J14662" s="19">
        <v>7</v>
      </c>
      <c r="K14662" s="19" t="s">
        <v>20093</v>
      </c>
      <c r="L14662" s="11"/>
      <c r="M14662" s="11"/>
      <c r="N14662" s="24"/>
      <c r="P14662" s="32"/>
      <c r="T14662" s="19"/>
      <c r="U14662" s="3"/>
      <c r="X14662" t="str">
        <f t="shared" si="894"/>
        <v/>
      </c>
      <c r="Z14662" t="str">
        <f t="shared" si="895"/>
        <v/>
      </c>
      <c r="AB14662" s="9"/>
      <c r="AC14662" t="s">
        <v>9233</v>
      </c>
      <c r="AD14662">
        <f t="shared" si="893"/>
        <v>0</v>
      </c>
      <c r="AF14662" s="3"/>
      <c r="AH14662" s="9"/>
    </row>
    <row r="14663" spans="1:34" ht="10.95" customHeight="1" outlineLevel="1" x14ac:dyDescent="0.25">
      <c r="A14663" t="s">
        <v>1069</v>
      </c>
      <c r="C14663" s="3" t="s">
        <v>11994</v>
      </c>
      <c r="D14663" s="3">
        <v>6564</v>
      </c>
      <c r="E14663" s="9">
        <v>2015</v>
      </c>
      <c r="F14663" s="7" t="s">
        <v>12167</v>
      </c>
      <c r="G14663" s="7" t="s">
        <v>5401</v>
      </c>
      <c r="H14663" s="8" t="s">
        <v>9233</v>
      </c>
      <c r="I14663" s="8" t="s">
        <v>7560</v>
      </c>
      <c r="J14663" s="19">
        <v>7</v>
      </c>
      <c r="K14663" s="19" t="s">
        <v>20093</v>
      </c>
      <c r="L14663" s="11"/>
      <c r="M14663" s="11"/>
      <c r="N14663" s="24"/>
      <c r="P14663" s="32"/>
      <c r="T14663" s="19"/>
      <c r="U14663" s="3"/>
      <c r="X14663" t="str">
        <f t="shared" si="894"/>
        <v/>
      </c>
      <c r="Z14663" t="str">
        <f t="shared" si="895"/>
        <v/>
      </c>
      <c r="AB14663" s="9"/>
      <c r="AC14663" t="s">
        <v>9233</v>
      </c>
      <c r="AD14663">
        <f t="shared" si="893"/>
        <v>0</v>
      </c>
      <c r="AF14663" s="3"/>
      <c r="AH14663" s="9"/>
    </row>
    <row r="14664" spans="1:34" ht="10.95" customHeight="1" outlineLevel="1" x14ac:dyDescent="0.25">
      <c r="A14664" t="s">
        <v>1069</v>
      </c>
      <c r="C14664" s="3" t="s">
        <v>11994</v>
      </c>
      <c r="D14664" s="3">
        <v>6565</v>
      </c>
      <c r="E14664" s="9">
        <v>2015</v>
      </c>
      <c r="F14664" s="7" t="s">
        <v>12167</v>
      </c>
      <c r="G14664" s="7" t="s">
        <v>5401</v>
      </c>
      <c r="H14664" s="8" t="s">
        <v>9233</v>
      </c>
      <c r="I14664" s="8" t="s">
        <v>7560</v>
      </c>
      <c r="J14664" s="19">
        <v>7</v>
      </c>
      <c r="K14664" s="19" t="s">
        <v>20093</v>
      </c>
      <c r="L14664" s="11"/>
      <c r="M14664" s="11"/>
      <c r="N14664" s="24"/>
      <c r="P14664" s="32"/>
      <c r="T14664" s="19"/>
      <c r="U14664" s="3"/>
      <c r="X14664" t="str">
        <f t="shared" si="894"/>
        <v/>
      </c>
      <c r="Z14664" t="str">
        <f t="shared" si="895"/>
        <v/>
      </c>
      <c r="AB14664" s="9"/>
      <c r="AC14664" t="s">
        <v>9233</v>
      </c>
      <c r="AD14664">
        <f t="shared" ref="AD14664:AD14727" si="896">COUNTIF(H14664,"*Fuji*")</f>
        <v>0</v>
      </c>
      <c r="AF14664" s="3"/>
      <c r="AH14664" s="9"/>
    </row>
    <row r="14665" spans="1:34" ht="10.95" customHeight="1" outlineLevel="1" x14ac:dyDescent="0.25">
      <c r="A14665" t="s">
        <v>1069</v>
      </c>
      <c r="C14665" s="3" t="s">
        <v>11994</v>
      </c>
      <c r="D14665" s="3" t="s">
        <v>20555</v>
      </c>
      <c r="E14665" s="9">
        <v>2015</v>
      </c>
      <c r="F14665" s="7" t="s">
        <v>20556</v>
      </c>
      <c r="G14665" s="7" t="s">
        <v>5401</v>
      </c>
      <c r="H14665" s="8" t="s">
        <v>9233</v>
      </c>
      <c r="I14665" s="8" t="s">
        <v>7560</v>
      </c>
      <c r="J14665" s="19">
        <v>7</v>
      </c>
      <c r="K14665" s="19" t="s">
        <v>7736</v>
      </c>
      <c r="L14665" s="11">
        <v>3</v>
      </c>
      <c r="M14665" s="11"/>
      <c r="N14665" s="24"/>
      <c r="P14665" s="32"/>
      <c r="T14665" s="19"/>
      <c r="U14665" s="3"/>
      <c r="X14665" t="str">
        <f t="shared" si="894"/>
        <v/>
      </c>
      <c r="Z14665">
        <f t="shared" si="895"/>
        <v>1</v>
      </c>
      <c r="AB14665" s="9"/>
      <c r="AC14665" t="s">
        <v>9233</v>
      </c>
      <c r="AD14665">
        <f t="shared" si="896"/>
        <v>0</v>
      </c>
      <c r="AF14665" s="3"/>
      <c r="AH14665" s="9"/>
    </row>
    <row r="14666" spans="1:34" ht="10.95" customHeight="1" outlineLevel="1" x14ac:dyDescent="0.25">
      <c r="A14666" t="s">
        <v>1069</v>
      </c>
      <c r="C14666" s="3" t="s">
        <v>11994</v>
      </c>
      <c r="D14666" s="3">
        <v>6566</v>
      </c>
      <c r="E14666" s="9">
        <v>2015</v>
      </c>
      <c r="F14666" s="7" t="s">
        <v>20558</v>
      </c>
      <c r="G14666" s="7" t="s">
        <v>5401</v>
      </c>
      <c r="H14666" s="8" t="s">
        <v>9233</v>
      </c>
      <c r="I14666" s="8" t="s">
        <v>7560</v>
      </c>
      <c r="J14666" s="19">
        <v>7</v>
      </c>
      <c r="K14666" s="19" t="s">
        <v>20093</v>
      </c>
      <c r="L14666" s="11"/>
      <c r="M14666" s="11"/>
      <c r="N14666" s="24"/>
      <c r="P14666" s="32"/>
      <c r="T14666" s="19"/>
      <c r="U14666" s="3"/>
      <c r="X14666" t="str">
        <f t="shared" si="894"/>
        <v/>
      </c>
      <c r="Z14666" t="str">
        <f t="shared" si="895"/>
        <v/>
      </c>
      <c r="AB14666" s="9"/>
      <c r="AC14666" t="s">
        <v>9233</v>
      </c>
      <c r="AD14666">
        <f t="shared" si="896"/>
        <v>0</v>
      </c>
      <c r="AF14666" s="3"/>
      <c r="AH14666" s="9"/>
    </row>
    <row r="14667" spans="1:34" ht="10.95" customHeight="1" outlineLevel="1" x14ac:dyDescent="0.25">
      <c r="A14667" t="s">
        <v>1069</v>
      </c>
      <c r="C14667" s="3" t="s">
        <v>11994</v>
      </c>
      <c r="D14667" s="3" t="s">
        <v>20557</v>
      </c>
      <c r="E14667" s="9">
        <v>2015</v>
      </c>
      <c r="F14667" s="7" t="s">
        <v>20559</v>
      </c>
      <c r="G14667" s="7" t="s">
        <v>5401</v>
      </c>
      <c r="H14667" s="8" t="s">
        <v>9233</v>
      </c>
      <c r="I14667" s="8" t="s">
        <v>7560</v>
      </c>
      <c r="J14667" s="19">
        <v>7</v>
      </c>
      <c r="K14667" s="19" t="s">
        <v>7736</v>
      </c>
      <c r="L14667" s="11">
        <v>3</v>
      </c>
      <c r="M14667" s="11"/>
      <c r="N14667" s="24"/>
      <c r="P14667" s="32"/>
      <c r="T14667" s="19"/>
      <c r="U14667" s="3"/>
      <c r="X14667" t="str">
        <f t="shared" si="894"/>
        <v/>
      </c>
      <c r="Z14667">
        <f t="shared" si="895"/>
        <v>1</v>
      </c>
      <c r="AB14667" s="9"/>
      <c r="AC14667" t="s">
        <v>9233</v>
      </c>
      <c r="AD14667">
        <f t="shared" si="896"/>
        <v>0</v>
      </c>
      <c r="AF14667" s="3"/>
      <c r="AH14667" s="9"/>
    </row>
    <row r="14668" spans="1:34" ht="10.95" customHeight="1" outlineLevel="1" x14ac:dyDescent="0.25">
      <c r="A14668" t="s">
        <v>1069</v>
      </c>
      <c r="C14668" s="3" t="s">
        <v>11994</v>
      </c>
      <c r="D14668" s="3">
        <v>6825</v>
      </c>
      <c r="E14668" s="9">
        <v>2015</v>
      </c>
      <c r="F14668" s="7" t="s">
        <v>12523</v>
      </c>
      <c r="G14668" s="7" t="s">
        <v>5401</v>
      </c>
      <c r="H14668" s="8" t="s">
        <v>9233</v>
      </c>
      <c r="I14668" s="8" t="s">
        <v>7560</v>
      </c>
      <c r="J14668" s="19">
        <v>7</v>
      </c>
      <c r="K14668" s="19" t="s">
        <v>20093</v>
      </c>
      <c r="L14668" s="11"/>
      <c r="M14668" s="11"/>
      <c r="N14668" s="24"/>
      <c r="P14668" s="32"/>
      <c r="T14668" s="19"/>
      <c r="U14668" s="3"/>
      <c r="X14668" t="str">
        <f t="shared" si="894"/>
        <v/>
      </c>
      <c r="Z14668" t="str">
        <f t="shared" si="895"/>
        <v/>
      </c>
      <c r="AB14668" s="9"/>
      <c r="AC14668" t="s">
        <v>9233</v>
      </c>
      <c r="AD14668">
        <f t="shared" si="896"/>
        <v>0</v>
      </c>
      <c r="AF14668" s="3"/>
      <c r="AH14668" s="9"/>
    </row>
    <row r="14669" spans="1:34" ht="10.95" customHeight="1" outlineLevel="1" x14ac:dyDescent="0.25">
      <c r="A14669" t="s">
        <v>1069</v>
      </c>
      <c r="C14669" s="3" t="s">
        <v>11994</v>
      </c>
      <c r="D14669" s="3">
        <v>6826</v>
      </c>
      <c r="E14669" s="9">
        <v>2015</v>
      </c>
      <c r="F14669" s="7" t="s">
        <v>12523</v>
      </c>
      <c r="G14669" s="7" t="s">
        <v>5401</v>
      </c>
      <c r="H14669" s="8" t="s">
        <v>9233</v>
      </c>
      <c r="I14669" s="8" t="s">
        <v>7560</v>
      </c>
      <c r="J14669" s="19">
        <v>7</v>
      </c>
      <c r="K14669" s="19" t="s">
        <v>20093</v>
      </c>
      <c r="L14669" s="11"/>
      <c r="M14669" s="11"/>
      <c r="N14669" s="24"/>
      <c r="P14669" s="32"/>
      <c r="T14669" s="19"/>
      <c r="U14669" s="3"/>
      <c r="X14669" t="str">
        <f t="shared" si="894"/>
        <v/>
      </c>
      <c r="Z14669" t="str">
        <f t="shared" si="895"/>
        <v/>
      </c>
      <c r="AB14669" s="9"/>
      <c r="AC14669" t="s">
        <v>9233</v>
      </c>
      <c r="AD14669">
        <f t="shared" si="896"/>
        <v>0</v>
      </c>
      <c r="AF14669" s="3"/>
      <c r="AH14669" s="9"/>
    </row>
    <row r="14670" spans="1:34" ht="10.95" customHeight="1" outlineLevel="1" x14ac:dyDescent="0.25">
      <c r="A14670" t="s">
        <v>1069</v>
      </c>
      <c r="C14670" s="3" t="s">
        <v>11994</v>
      </c>
      <c r="D14670" s="3">
        <v>6827</v>
      </c>
      <c r="E14670" s="9">
        <v>2015</v>
      </c>
      <c r="F14670" s="7" t="s">
        <v>12523</v>
      </c>
      <c r="G14670" s="7" t="s">
        <v>5401</v>
      </c>
      <c r="H14670" s="8" t="s">
        <v>9233</v>
      </c>
      <c r="I14670" s="8" t="s">
        <v>7560</v>
      </c>
      <c r="J14670" s="19">
        <v>7</v>
      </c>
      <c r="K14670" s="19" t="s">
        <v>20093</v>
      </c>
      <c r="L14670" s="11"/>
      <c r="M14670" s="11"/>
      <c r="N14670" s="24"/>
      <c r="P14670" s="32"/>
      <c r="T14670" s="19"/>
      <c r="U14670" s="3"/>
      <c r="X14670" t="str">
        <f t="shared" si="894"/>
        <v/>
      </c>
      <c r="Z14670" t="str">
        <f t="shared" si="895"/>
        <v/>
      </c>
      <c r="AB14670" s="9"/>
      <c r="AC14670" t="s">
        <v>9233</v>
      </c>
      <c r="AD14670">
        <f t="shared" si="896"/>
        <v>0</v>
      </c>
      <c r="AF14670" s="3"/>
      <c r="AH14670" s="9"/>
    </row>
    <row r="14671" spans="1:34" ht="10.95" customHeight="1" outlineLevel="1" x14ac:dyDescent="0.25">
      <c r="A14671" t="s">
        <v>1069</v>
      </c>
      <c r="C14671" s="3" t="s">
        <v>11994</v>
      </c>
      <c r="D14671" s="3">
        <v>6828</v>
      </c>
      <c r="E14671" s="9">
        <v>2015</v>
      </c>
      <c r="F14671" s="7" t="s">
        <v>12523</v>
      </c>
      <c r="G14671" s="7" t="s">
        <v>5401</v>
      </c>
      <c r="H14671" s="8" t="s">
        <v>9233</v>
      </c>
      <c r="I14671" s="8" t="s">
        <v>7560</v>
      </c>
      <c r="J14671" s="19">
        <v>7</v>
      </c>
      <c r="K14671" s="19" t="s">
        <v>20093</v>
      </c>
      <c r="L14671" s="11"/>
      <c r="M14671" s="11"/>
      <c r="N14671" s="24"/>
      <c r="P14671" s="32"/>
      <c r="T14671" s="19"/>
      <c r="U14671" s="3"/>
      <c r="X14671" t="str">
        <f t="shared" si="894"/>
        <v/>
      </c>
      <c r="Z14671" t="str">
        <f t="shared" si="895"/>
        <v/>
      </c>
      <c r="AB14671" s="9"/>
      <c r="AC14671" t="s">
        <v>9233</v>
      </c>
      <c r="AD14671">
        <f t="shared" si="896"/>
        <v>0</v>
      </c>
      <c r="AF14671" s="3"/>
      <c r="AH14671" s="9"/>
    </row>
    <row r="14672" spans="1:34" ht="10.95" customHeight="1" outlineLevel="1" x14ac:dyDescent="0.25">
      <c r="A14672" t="s">
        <v>1069</v>
      </c>
      <c r="C14672" s="3" t="s">
        <v>11994</v>
      </c>
      <c r="D14672" s="3" t="s">
        <v>12521</v>
      </c>
      <c r="E14672" s="9">
        <v>2015</v>
      </c>
      <c r="F14672" s="7" t="s">
        <v>12524</v>
      </c>
      <c r="G14672" s="7" t="s">
        <v>5401</v>
      </c>
      <c r="H14672" s="8" t="s">
        <v>9233</v>
      </c>
      <c r="I14672" s="8" t="s">
        <v>7560</v>
      </c>
      <c r="J14672" s="19">
        <v>7</v>
      </c>
      <c r="K14672" s="19" t="s">
        <v>7736</v>
      </c>
      <c r="L14672" s="11">
        <v>3</v>
      </c>
      <c r="M14672" s="11"/>
      <c r="N14672" s="24"/>
      <c r="P14672" s="32"/>
      <c r="T14672" s="19"/>
      <c r="U14672" s="3"/>
      <c r="X14672" t="str">
        <f t="shared" si="894"/>
        <v/>
      </c>
      <c r="Z14672">
        <f t="shared" si="895"/>
        <v>1</v>
      </c>
      <c r="AB14672" s="9"/>
      <c r="AC14672" t="s">
        <v>9233</v>
      </c>
      <c r="AD14672">
        <f t="shared" si="896"/>
        <v>0</v>
      </c>
      <c r="AF14672" s="3"/>
      <c r="AH14672" s="9"/>
    </row>
    <row r="14673" spans="1:34" ht="10.95" customHeight="1" outlineLevel="1" x14ac:dyDescent="0.25">
      <c r="A14673" t="s">
        <v>1069</v>
      </c>
      <c r="C14673" s="3" t="s">
        <v>11994</v>
      </c>
      <c r="D14673" s="3">
        <v>6829</v>
      </c>
      <c r="E14673" s="9">
        <v>2015</v>
      </c>
      <c r="F14673" s="7" t="s">
        <v>12183</v>
      </c>
      <c r="G14673" s="7" t="s">
        <v>5401</v>
      </c>
      <c r="H14673" s="8" t="s">
        <v>9233</v>
      </c>
      <c r="I14673" s="8" t="s">
        <v>7560</v>
      </c>
      <c r="J14673" s="19">
        <v>7</v>
      </c>
      <c r="K14673" s="19" t="s">
        <v>20093</v>
      </c>
      <c r="L14673" s="11"/>
      <c r="M14673" s="11"/>
      <c r="N14673" s="24"/>
      <c r="P14673" s="32"/>
      <c r="T14673" s="19"/>
      <c r="U14673" s="3"/>
      <c r="X14673" t="str">
        <f t="shared" si="894"/>
        <v/>
      </c>
      <c r="Z14673" t="str">
        <f t="shared" si="895"/>
        <v/>
      </c>
      <c r="AB14673" s="9"/>
      <c r="AC14673" t="s">
        <v>9233</v>
      </c>
      <c r="AD14673">
        <f t="shared" si="896"/>
        <v>0</v>
      </c>
      <c r="AF14673" s="3"/>
      <c r="AH14673" s="9"/>
    </row>
    <row r="14674" spans="1:34" ht="10.95" customHeight="1" outlineLevel="1" x14ac:dyDescent="0.25">
      <c r="A14674" t="s">
        <v>1069</v>
      </c>
      <c r="C14674" s="3" t="s">
        <v>11994</v>
      </c>
      <c r="D14674" s="3" t="s">
        <v>12522</v>
      </c>
      <c r="E14674" s="9">
        <v>2015</v>
      </c>
      <c r="F14674" s="7" t="s">
        <v>12184</v>
      </c>
      <c r="G14674" s="7" t="s">
        <v>5401</v>
      </c>
      <c r="H14674" s="8" t="s">
        <v>20553</v>
      </c>
      <c r="I14674" s="8" t="s">
        <v>7560</v>
      </c>
      <c r="J14674" s="19">
        <v>7</v>
      </c>
      <c r="K14674" s="19" t="s">
        <v>7736</v>
      </c>
      <c r="L14674" s="11">
        <v>3</v>
      </c>
      <c r="M14674" s="11"/>
      <c r="N14674" s="24"/>
      <c r="P14674" s="32"/>
      <c r="T14674" s="19"/>
      <c r="U14674" s="3"/>
      <c r="X14674" t="str">
        <f t="shared" si="894"/>
        <v/>
      </c>
      <c r="Z14674">
        <f t="shared" si="895"/>
        <v>1</v>
      </c>
      <c r="AB14674" s="9"/>
      <c r="AC14674" t="s">
        <v>20553</v>
      </c>
      <c r="AD14674">
        <f t="shared" si="896"/>
        <v>0</v>
      </c>
      <c r="AF14674" s="3"/>
      <c r="AH14674" s="9"/>
    </row>
    <row r="14675" spans="1:34" ht="10.95" customHeight="1" outlineLevel="1" x14ac:dyDescent="0.25">
      <c r="A14675" t="s">
        <v>1069</v>
      </c>
      <c r="C14675" s="3" t="s">
        <v>11994</v>
      </c>
      <c r="D14675" s="3">
        <v>6854</v>
      </c>
      <c r="E14675" s="9">
        <v>2015</v>
      </c>
      <c r="F14675" s="7" t="s">
        <v>12184</v>
      </c>
      <c r="G14675" s="7" t="s">
        <v>5401</v>
      </c>
      <c r="H14675" s="8" t="s">
        <v>20561</v>
      </c>
      <c r="I14675" s="8" t="s">
        <v>20560</v>
      </c>
      <c r="J14675" s="19">
        <v>3</v>
      </c>
      <c r="K14675" s="19" t="s">
        <v>7736</v>
      </c>
      <c r="L14675" s="11">
        <v>3</v>
      </c>
      <c r="M14675" s="11"/>
      <c r="N14675" s="24"/>
      <c r="P14675" s="32"/>
      <c r="T14675" s="19"/>
      <c r="U14675" s="3"/>
      <c r="X14675" t="str">
        <f t="shared" si="894"/>
        <v/>
      </c>
      <c r="Z14675">
        <f t="shared" si="895"/>
        <v>1</v>
      </c>
      <c r="AB14675" s="9"/>
      <c r="AC14675" t="s">
        <v>20561</v>
      </c>
      <c r="AD14675">
        <f t="shared" si="896"/>
        <v>0</v>
      </c>
      <c r="AF14675" s="3"/>
      <c r="AH14675" s="9"/>
    </row>
    <row r="14676" spans="1:34" ht="10.95" customHeight="1" outlineLevel="1" x14ac:dyDescent="0.25">
      <c r="A14676" t="s">
        <v>1069</v>
      </c>
      <c r="C14676" s="3" t="s">
        <v>11994</v>
      </c>
      <c r="D14676" s="3">
        <v>6892</v>
      </c>
      <c r="E14676" s="9">
        <v>2015</v>
      </c>
      <c r="F14676" s="7" t="s">
        <v>18692</v>
      </c>
      <c r="G14676" s="7" t="s">
        <v>5401</v>
      </c>
      <c r="H14676" s="8" t="s">
        <v>2355</v>
      </c>
      <c r="I14676" s="8" t="s">
        <v>8541</v>
      </c>
      <c r="J14676" s="19">
        <v>1</v>
      </c>
      <c r="K14676" s="19" t="s">
        <v>7738</v>
      </c>
      <c r="L14676" s="11"/>
      <c r="M14676" s="11"/>
      <c r="N14676" s="24"/>
      <c r="P14676" s="32"/>
      <c r="T14676" s="19"/>
      <c r="U14676" s="3"/>
      <c r="X14676" t="str">
        <f t="shared" si="894"/>
        <v/>
      </c>
      <c r="Z14676" t="str">
        <f t="shared" si="895"/>
        <v/>
      </c>
      <c r="AB14676" s="9"/>
      <c r="AC14676" t="s">
        <v>2355</v>
      </c>
      <c r="AD14676">
        <f t="shared" si="896"/>
        <v>0</v>
      </c>
      <c r="AF14676" s="3">
        <v>1</v>
      </c>
      <c r="AH14676" s="9"/>
    </row>
    <row r="14677" spans="1:34" ht="10.95" customHeight="1" outlineLevel="1" x14ac:dyDescent="0.25">
      <c r="A14677" t="s">
        <v>1069</v>
      </c>
      <c r="C14677" s="3" t="s">
        <v>11994</v>
      </c>
      <c r="D14677" s="3" t="s">
        <v>12525</v>
      </c>
      <c r="E14677" s="9">
        <v>2015</v>
      </c>
      <c r="F14677" s="7" t="s">
        <v>12526</v>
      </c>
      <c r="G14677" s="7" t="s">
        <v>5401</v>
      </c>
      <c r="H14677" s="8" t="s">
        <v>2355</v>
      </c>
      <c r="I14677" s="8" t="s">
        <v>8541</v>
      </c>
      <c r="J14677" s="19">
        <v>1</v>
      </c>
      <c r="K14677" s="19" t="s">
        <v>7738</v>
      </c>
      <c r="L14677" s="11"/>
      <c r="M14677" s="11"/>
      <c r="N14677" s="24"/>
      <c r="P14677" s="32"/>
      <c r="T14677" s="19"/>
      <c r="U14677" s="3"/>
      <c r="X14677" t="str">
        <f t="shared" si="894"/>
        <v/>
      </c>
      <c r="Z14677">
        <f t="shared" si="895"/>
        <v>1</v>
      </c>
      <c r="AB14677" s="9"/>
      <c r="AC14677" t="s">
        <v>2355</v>
      </c>
      <c r="AD14677">
        <f t="shared" si="896"/>
        <v>0</v>
      </c>
      <c r="AF14677" s="3">
        <v>1</v>
      </c>
      <c r="AH14677" s="9"/>
    </row>
    <row r="14678" spans="1:34" ht="10.95" customHeight="1" outlineLevel="1" collapsed="1" x14ac:dyDescent="0.25">
      <c r="A14678" t="s">
        <v>1069</v>
      </c>
      <c r="C14678" s="3" t="s">
        <v>11994</v>
      </c>
      <c r="D14678" s="3">
        <v>7196</v>
      </c>
      <c r="E14678" s="9">
        <v>2016</v>
      </c>
      <c r="F14678" s="7" t="s">
        <v>12529</v>
      </c>
      <c r="G14678" s="7" t="s">
        <v>5401</v>
      </c>
      <c r="H14678" s="8" t="s">
        <v>9233</v>
      </c>
      <c r="I14678" s="8" t="s">
        <v>7560</v>
      </c>
      <c r="J14678" s="19">
        <v>7</v>
      </c>
      <c r="K14678" s="19" t="s">
        <v>20093</v>
      </c>
      <c r="L14678" s="11"/>
      <c r="M14678" s="11"/>
      <c r="N14678" s="24"/>
      <c r="P14678" s="32"/>
      <c r="T14678" s="19"/>
      <c r="U14678" s="3"/>
      <c r="X14678" t="str">
        <f t="shared" si="894"/>
        <v/>
      </c>
      <c r="Z14678" t="str">
        <f t="shared" si="895"/>
        <v/>
      </c>
      <c r="AB14678" s="9"/>
      <c r="AC14678" t="s">
        <v>9233</v>
      </c>
      <c r="AD14678">
        <f t="shared" si="896"/>
        <v>0</v>
      </c>
      <c r="AF14678" s="3"/>
      <c r="AH14678" s="9"/>
    </row>
    <row r="14679" spans="1:34" ht="10.95" customHeight="1" outlineLevel="1" x14ac:dyDescent="0.25">
      <c r="A14679" t="s">
        <v>1069</v>
      </c>
      <c r="C14679" s="3" t="s">
        <v>11994</v>
      </c>
      <c r="D14679" s="3">
        <v>7197</v>
      </c>
      <c r="E14679" s="9">
        <v>2016</v>
      </c>
      <c r="F14679" s="7" t="s">
        <v>12529</v>
      </c>
      <c r="G14679" s="7" t="s">
        <v>5401</v>
      </c>
      <c r="H14679" s="8" t="s">
        <v>9233</v>
      </c>
      <c r="I14679" s="8" t="s">
        <v>7560</v>
      </c>
      <c r="J14679" s="19">
        <v>7</v>
      </c>
      <c r="K14679" s="19" t="s">
        <v>20093</v>
      </c>
      <c r="L14679" s="11"/>
      <c r="M14679" s="11"/>
      <c r="N14679" s="24"/>
      <c r="P14679" s="32"/>
      <c r="T14679" s="19"/>
      <c r="U14679" s="3"/>
      <c r="X14679" t="str">
        <f t="shared" si="894"/>
        <v/>
      </c>
      <c r="Z14679" t="str">
        <f t="shared" si="895"/>
        <v/>
      </c>
      <c r="AB14679" s="9"/>
      <c r="AC14679" t="s">
        <v>9233</v>
      </c>
      <c r="AD14679">
        <f t="shared" si="896"/>
        <v>0</v>
      </c>
      <c r="AF14679" s="3"/>
      <c r="AH14679" s="9"/>
    </row>
    <row r="14680" spans="1:34" ht="10.95" customHeight="1" outlineLevel="1" x14ac:dyDescent="0.25">
      <c r="A14680" t="s">
        <v>1069</v>
      </c>
      <c r="C14680" s="3" t="s">
        <v>11994</v>
      </c>
      <c r="D14680" s="3">
        <v>7198</v>
      </c>
      <c r="E14680" s="9">
        <v>2016</v>
      </c>
      <c r="F14680" s="7" t="s">
        <v>12529</v>
      </c>
      <c r="G14680" s="7" t="s">
        <v>5401</v>
      </c>
      <c r="H14680" s="8" t="s">
        <v>9233</v>
      </c>
      <c r="I14680" s="8" t="s">
        <v>7560</v>
      </c>
      <c r="J14680" s="19">
        <v>7</v>
      </c>
      <c r="K14680" s="19" t="s">
        <v>20093</v>
      </c>
      <c r="L14680" s="11"/>
      <c r="M14680" s="11"/>
      <c r="N14680" s="24"/>
      <c r="P14680" s="32"/>
      <c r="T14680" s="19"/>
      <c r="U14680" s="3"/>
      <c r="X14680" t="str">
        <f t="shared" si="894"/>
        <v/>
      </c>
      <c r="Z14680" t="str">
        <f t="shared" si="895"/>
        <v/>
      </c>
      <c r="AB14680" s="9"/>
      <c r="AC14680" t="s">
        <v>9233</v>
      </c>
      <c r="AD14680">
        <f t="shared" si="896"/>
        <v>0</v>
      </c>
      <c r="AF14680" s="3"/>
      <c r="AH14680" s="9"/>
    </row>
    <row r="14681" spans="1:34" ht="10.95" customHeight="1" outlineLevel="1" x14ac:dyDescent="0.25">
      <c r="A14681" t="s">
        <v>1069</v>
      </c>
      <c r="C14681" s="3" t="s">
        <v>11994</v>
      </c>
      <c r="D14681" s="3">
        <v>7199</v>
      </c>
      <c r="E14681" s="9">
        <v>2016</v>
      </c>
      <c r="F14681" s="7" t="s">
        <v>12529</v>
      </c>
      <c r="G14681" s="7" t="s">
        <v>5401</v>
      </c>
      <c r="H14681" s="8" t="s">
        <v>9233</v>
      </c>
      <c r="I14681" s="8" t="s">
        <v>7560</v>
      </c>
      <c r="J14681" s="19">
        <v>7</v>
      </c>
      <c r="K14681" s="19" t="s">
        <v>20093</v>
      </c>
      <c r="L14681" s="11"/>
      <c r="M14681" s="11"/>
      <c r="N14681" s="24"/>
      <c r="P14681" s="32"/>
      <c r="T14681" s="19"/>
      <c r="U14681" s="3"/>
      <c r="X14681" t="str">
        <f t="shared" si="894"/>
        <v/>
      </c>
      <c r="Z14681" t="str">
        <f t="shared" si="895"/>
        <v/>
      </c>
      <c r="AB14681" s="9"/>
      <c r="AC14681" t="s">
        <v>9233</v>
      </c>
      <c r="AD14681">
        <f t="shared" si="896"/>
        <v>0</v>
      </c>
      <c r="AF14681" s="3"/>
      <c r="AH14681" s="9"/>
    </row>
    <row r="14682" spans="1:34" ht="10.95" customHeight="1" outlineLevel="1" x14ac:dyDescent="0.25">
      <c r="A14682" t="s">
        <v>1069</v>
      </c>
      <c r="C14682" s="3" t="s">
        <v>11994</v>
      </c>
      <c r="D14682" s="3" t="s">
        <v>12527</v>
      </c>
      <c r="E14682" s="9">
        <v>2016</v>
      </c>
      <c r="F14682" s="7" t="s">
        <v>12530</v>
      </c>
      <c r="G14682" s="7" t="s">
        <v>5401</v>
      </c>
      <c r="H14682" s="8" t="s">
        <v>9233</v>
      </c>
      <c r="I14682" s="8" t="s">
        <v>7560</v>
      </c>
      <c r="J14682" s="19">
        <v>7</v>
      </c>
      <c r="K14682" s="19" t="s">
        <v>7736</v>
      </c>
      <c r="L14682" s="11">
        <v>3</v>
      </c>
      <c r="M14682" s="11"/>
      <c r="N14682" s="24"/>
      <c r="P14682" s="32"/>
      <c r="T14682" s="19"/>
      <c r="U14682" s="3"/>
      <c r="X14682" t="str">
        <f t="shared" si="894"/>
        <v/>
      </c>
      <c r="Z14682">
        <f t="shared" si="895"/>
        <v>1</v>
      </c>
      <c r="AB14682" s="9"/>
      <c r="AC14682" t="s">
        <v>9233</v>
      </c>
      <c r="AD14682">
        <f t="shared" si="896"/>
        <v>0</v>
      </c>
      <c r="AF14682" s="3"/>
      <c r="AH14682" s="9"/>
    </row>
    <row r="14683" spans="1:34" ht="10.95" customHeight="1" outlineLevel="1" x14ac:dyDescent="0.25">
      <c r="A14683" t="s">
        <v>1069</v>
      </c>
      <c r="C14683" s="3" t="s">
        <v>11994</v>
      </c>
      <c r="D14683" s="3">
        <v>7200</v>
      </c>
      <c r="E14683" s="9">
        <v>2016</v>
      </c>
      <c r="F14683" s="7" t="s">
        <v>12183</v>
      </c>
      <c r="G14683" s="7" t="s">
        <v>5401</v>
      </c>
      <c r="H14683" s="8" t="s">
        <v>9233</v>
      </c>
      <c r="I14683" s="8" t="s">
        <v>7560</v>
      </c>
      <c r="J14683" s="19">
        <v>7</v>
      </c>
      <c r="K14683" s="19" t="s">
        <v>20093</v>
      </c>
      <c r="L14683" s="11"/>
      <c r="M14683" s="11"/>
      <c r="N14683" s="24"/>
      <c r="P14683" s="32"/>
      <c r="T14683" s="19"/>
      <c r="U14683" s="3"/>
      <c r="X14683" t="str">
        <f t="shared" si="894"/>
        <v/>
      </c>
      <c r="Z14683" t="str">
        <f t="shared" si="895"/>
        <v/>
      </c>
      <c r="AB14683" s="9"/>
      <c r="AC14683" t="s">
        <v>9233</v>
      </c>
      <c r="AD14683">
        <f t="shared" si="896"/>
        <v>0</v>
      </c>
      <c r="AF14683" s="3"/>
      <c r="AH14683" s="9"/>
    </row>
    <row r="14684" spans="1:34" ht="10.95" customHeight="1" outlineLevel="1" x14ac:dyDescent="0.25">
      <c r="A14684" t="s">
        <v>1069</v>
      </c>
      <c r="C14684" s="3" t="s">
        <v>11994</v>
      </c>
      <c r="D14684" s="3" t="s">
        <v>12528</v>
      </c>
      <c r="E14684" s="9">
        <v>2016</v>
      </c>
      <c r="F14684" s="7" t="s">
        <v>12184</v>
      </c>
      <c r="G14684" s="7" t="s">
        <v>5401</v>
      </c>
      <c r="H14684" s="8" t="s">
        <v>9233</v>
      </c>
      <c r="I14684" s="8" t="s">
        <v>7560</v>
      </c>
      <c r="J14684" s="19">
        <v>7</v>
      </c>
      <c r="K14684" s="19" t="s">
        <v>7736</v>
      </c>
      <c r="L14684" s="11">
        <v>3</v>
      </c>
      <c r="M14684" s="11"/>
      <c r="N14684" s="24"/>
      <c r="P14684" s="32"/>
      <c r="T14684" s="19"/>
      <c r="U14684" s="3"/>
      <c r="X14684" t="str">
        <f t="shared" si="894"/>
        <v/>
      </c>
      <c r="Z14684">
        <f t="shared" si="895"/>
        <v>1</v>
      </c>
      <c r="AB14684" s="9"/>
      <c r="AC14684" t="s">
        <v>9233</v>
      </c>
      <c r="AD14684">
        <f t="shared" si="896"/>
        <v>0</v>
      </c>
      <c r="AF14684" s="3"/>
      <c r="AH14684" s="9"/>
    </row>
    <row r="14685" spans="1:34" ht="10.95" customHeight="1" outlineLevel="1" x14ac:dyDescent="0.25">
      <c r="A14685" t="s">
        <v>1069</v>
      </c>
      <c r="C14685" s="3" t="s">
        <v>11994</v>
      </c>
      <c r="D14685" s="3">
        <v>7420</v>
      </c>
      <c r="E14685" s="9">
        <v>2016</v>
      </c>
      <c r="F14685" s="7" t="s">
        <v>12529</v>
      </c>
      <c r="G14685" s="7" t="s">
        <v>5401</v>
      </c>
      <c r="H14685" s="8" t="s">
        <v>12551</v>
      </c>
      <c r="I14685" s="8" t="s">
        <v>12549</v>
      </c>
      <c r="J14685" s="19">
        <v>3</v>
      </c>
      <c r="K14685" s="19" t="s">
        <v>7738</v>
      </c>
      <c r="L14685" s="11"/>
      <c r="M14685" s="11"/>
      <c r="N14685" s="24"/>
      <c r="P14685" s="32"/>
      <c r="T14685" s="19"/>
      <c r="U14685" s="3"/>
      <c r="X14685" t="str">
        <f t="shared" si="894"/>
        <v/>
      </c>
      <c r="Z14685" t="str">
        <f t="shared" si="895"/>
        <v/>
      </c>
      <c r="AB14685" s="9"/>
      <c r="AC14685" t="s">
        <v>12551</v>
      </c>
      <c r="AD14685">
        <f t="shared" si="896"/>
        <v>0</v>
      </c>
      <c r="AF14685" s="3"/>
      <c r="AH14685" s="9"/>
    </row>
    <row r="14686" spans="1:34" ht="10.95" customHeight="1" outlineLevel="1" x14ac:dyDescent="0.25">
      <c r="A14686" t="s">
        <v>1069</v>
      </c>
      <c r="C14686" s="3" t="s">
        <v>11994</v>
      </c>
      <c r="D14686" s="3" t="s">
        <v>12550</v>
      </c>
      <c r="E14686" s="9">
        <v>2016</v>
      </c>
      <c r="F14686" s="7" t="s">
        <v>12530</v>
      </c>
      <c r="G14686" s="7" t="s">
        <v>5401</v>
      </c>
      <c r="H14686" s="8" t="s">
        <v>12551</v>
      </c>
      <c r="I14686" s="8" t="s">
        <v>12549</v>
      </c>
      <c r="J14686" s="19">
        <v>3</v>
      </c>
      <c r="K14686" s="19" t="s">
        <v>7738</v>
      </c>
      <c r="L14686" s="11"/>
      <c r="M14686" s="11"/>
      <c r="N14686" s="24"/>
      <c r="P14686" s="32"/>
      <c r="T14686" s="19"/>
      <c r="U14686" s="3"/>
      <c r="X14686" t="str">
        <f t="shared" si="894"/>
        <v/>
      </c>
      <c r="Z14686">
        <f t="shared" si="895"/>
        <v>1</v>
      </c>
      <c r="AB14686" s="9"/>
      <c r="AC14686" t="s">
        <v>12551</v>
      </c>
      <c r="AD14686">
        <f t="shared" si="896"/>
        <v>0</v>
      </c>
      <c r="AF14686" s="3"/>
      <c r="AH14686" s="9"/>
    </row>
    <row r="14687" spans="1:34" ht="10.95" customHeight="1" outlineLevel="1" x14ac:dyDescent="0.25">
      <c r="A14687" t="s">
        <v>1069</v>
      </c>
      <c r="C14687" s="3" t="s">
        <v>11994</v>
      </c>
      <c r="D14687" s="3">
        <v>7487</v>
      </c>
      <c r="E14687" s="9">
        <v>2016</v>
      </c>
      <c r="F14687" s="7" t="s">
        <v>12529</v>
      </c>
      <c r="G14687" s="7" t="s">
        <v>5401</v>
      </c>
      <c r="H14687" s="8" t="s">
        <v>9233</v>
      </c>
      <c r="I14687" s="8" t="s">
        <v>7560</v>
      </c>
      <c r="J14687" s="19">
        <v>7</v>
      </c>
      <c r="K14687" s="19" t="s">
        <v>20093</v>
      </c>
      <c r="L14687" s="11"/>
      <c r="M14687" s="11"/>
      <c r="N14687" s="24"/>
      <c r="P14687" s="32"/>
      <c r="T14687" s="19"/>
      <c r="U14687" s="3"/>
      <c r="X14687" t="str">
        <f t="shared" si="894"/>
        <v/>
      </c>
      <c r="Z14687" t="str">
        <f t="shared" si="895"/>
        <v/>
      </c>
      <c r="AB14687" s="9"/>
      <c r="AC14687" t="s">
        <v>9233</v>
      </c>
      <c r="AD14687">
        <f t="shared" si="896"/>
        <v>0</v>
      </c>
      <c r="AF14687" s="3"/>
      <c r="AH14687" s="9"/>
    </row>
    <row r="14688" spans="1:34" ht="10.95" customHeight="1" outlineLevel="1" x14ac:dyDescent="0.25">
      <c r="A14688" t="s">
        <v>1069</v>
      </c>
      <c r="C14688" s="3" t="s">
        <v>11994</v>
      </c>
      <c r="D14688" s="3">
        <v>7488</v>
      </c>
      <c r="E14688" s="9">
        <v>2016</v>
      </c>
      <c r="F14688" s="7" t="s">
        <v>12529</v>
      </c>
      <c r="G14688" s="7" t="s">
        <v>5401</v>
      </c>
      <c r="H14688" s="8" t="s">
        <v>9233</v>
      </c>
      <c r="I14688" s="8" t="s">
        <v>7560</v>
      </c>
      <c r="J14688" s="19">
        <v>7</v>
      </c>
      <c r="K14688" s="19" t="s">
        <v>20093</v>
      </c>
      <c r="L14688" s="11"/>
      <c r="M14688" s="11"/>
      <c r="N14688" s="24"/>
      <c r="P14688" s="32"/>
      <c r="T14688" s="19"/>
      <c r="U14688" s="3"/>
      <c r="X14688" t="str">
        <f t="shared" si="894"/>
        <v/>
      </c>
      <c r="Z14688" t="str">
        <f t="shared" si="895"/>
        <v/>
      </c>
      <c r="AB14688" s="9"/>
      <c r="AC14688" t="s">
        <v>9233</v>
      </c>
      <c r="AD14688">
        <f t="shared" si="896"/>
        <v>0</v>
      </c>
      <c r="AF14688" s="3"/>
      <c r="AH14688" s="9"/>
    </row>
    <row r="14689" spans="1:34" ht="10.95" customHeight="1" outlineLevel="1" x14ac:dyDescent="0.25">
      <c r="A14689" t="s">
        <v>1069</v>
      </c>
      <c r="C14689" s="3" t="s">
        <v>11994</v>
      </c>
      <c r="D14689" s="3">
        <v>7489</v>
      </c>
      <c r="E14689" s="9">
        <v>2016</v>
      </c>
      <c r="F14689" s="7" t="s">
        <v>12529</v>
      </c>
      <c r="G14689" s="7" t="s">
        <v>5401</v>
      </c>
      <c r="H14689" s="8" t="s">
        <v>9233</v>
      </c>
      <c r="I14689" s="8" t="s">
        <v>7560</v>
      </c>
      <c r="J14689" s="19">
        <v>7</v>
      </c>
      <c r="K14689" s="19" t="s">
        <v>20093</v>
      </c>
      <c r="L14689" s="11"/>
      <c r="M14689" s="11"/>
      <c r="N14689" s="24"/>
      <c r="P14689" s="32"/>
      <c r="T14689" s="19"/>
      <c r="U14689" s="3"/>
      <c r="X14689" t="str">
        <f t="shared" si="894"/>
        <v/>
      </c>
      <c r="Z14689" t="str">
        <f t="shared" si="895"/>
        <v/>
      </c>
      <c r="AB14689" s="9"/>
      <c r="AC14689" t="s">
        <v>9233</v>
      </c>
      <c r="AD14689">
        <f t="shared" si="896"/>
        <v>0</v>
      </c>
      <c r="AF14689" s="3"/>
      <c r="AH14689" s="9"/>
    </row>
    <row r="14690" spans="1:34" ht="10.95" customHeight="1" outlineLevel="1" x14ac:dyDescent="0.25">
      <c r="A14690" t="s">
        <v>1069</v>
      </c>
      <c r="C14690" s="3" t="s">
        <v>11994</v>
      </c>
      <c r="D14690" s="3">
        <v>7490</v>
      </c>
      <c r="E14690" s="9">
        <v>2016</v>
      </c>
      <c r="F14690" s="7" t="s">
        <v>12529</v>
      </c>
      <c r="G14690" s="7" t="s">
        <v>5401</v>
      </c>
      <c r="H14690" s="8" t="s">
        <v>9233</v>
      </c>
      <c r="I14690" s="8" t="s">
        <v>7560</v>
      </c>
      <c r="J14690" s="19">
        <v>7</v>
      </c>
      <c r="K14690" s="19" t="s">
        <v>20093</v>
      </c>
      <c r="L14690" s="11"/>
      <c r="M14690" s="11"/>
      <c r="N14690" s="24"/>
      <c r="P14690" s="32"/>
      <c r="T14690" s="19"/>
      <c r="U14690" s="3"/>
      <c r="X14690" t="str">
        <f t="shared" si="894"/>
        <v/>
      </c>
      <c r="Z14690" t="str">
        <f t="shared" si="895"/>
        <v/>
      </c>
      <c r="AB14690" s="9"/>
      <c r="AC14690" t="s">
        <v>9233</v>
      </c>
      <c r="AD14690">
        <f t="shared" si="896"/>
        <v>0</v>
      </c>
      <c r="AF14690" s="3"/>
      <c r="AH14690" s="9"/>
    </row>
    <row r="14691" spans="1:34" ht="10.95" customHeight="1" outlineLevel="1" x14ac:dyDescent="0.25">
      <c r="A14691" t="s">
        <v>1069</v>
      </c>
      <c r="C14691" s="3" t="s">
        <v>11994</v>
      </c>
      <c r="D14691" s="3" t="s">
        <v>12554</v>
      </c>
      <c r="E14691" s="9">
        <v>2016</v>
      </c>
      <c r="F14691" s="7" t="s">
        <v>12530</v>
      </c>
      <c r="G14691" s="7" t="s">
        <v>5401</v>
      </c>
      <c r="H14691" s="8" t="s">
        <v>9233</v>
      </c>
      <c r="I14691" s="8" t="s">
        <v>7560</v>
      </c>
      <c r="J14691" s="19">
        <v>7</v>
      </c>
      <c r="K14691" s="19" t="s">
        <v>7736</v>
      </c>
      <c r="L14691" s="11">
        <v>3</v>
      </c>
      <c r="M14691" s="11"/>
      <c r="N14691" s="24"/>
      <c r="P14691" s="32"/>
      <c r="T14691" s="19"/>
      <c r="U14691" s="3"/>
      <c r="X14691" t="str">
        <f t="shared" si="894"/>
        <v/>
      </c>
      <c r="Z14691">
        <f t="shared" si="895"/>
        <v>1</v>
      </c>
      <c r="AB14691" s="9"/>
      <c r="AC14691" t="s">
        <v>9233</v>
      </c>
      <c r="AD14691">
        <f t="shared" si="896"/>
        <v>0</v>
      </c>
      <c r="AF14691" s="3"/>
      <c r="AH14691" s="9"/>
    </row>
    <row r="14692" spans="1:34" ht="10.95" customHeight="1" outlineLevel="1" x14ac:dyDescent="0.25">
      <c r="A14692" t="s">
        <v>1069</v>
      </c>
      <c r="C14692" s="3" t="s">
        <v>11994</v>
      </c>
      <c r="D14692" s="3">
        <v>7491</v>
      </c>
      <c r="E14692" s="9">
        <v>2016</v>
      </c>
      <c r="F14692" s="7" t="s">
        <v>12552</v>
      </c>
      <c r="G14692" s="7" t="s">
        <v>5401</v>
      </c>
      <c r="H14692" s="8" t="s">
        <v>9233</v>
      </c>
      <c r="I14692" s="8" t="s">
        <v>7560</v>
      </c>
      <c r="J14692" s="19">
        <v>7</v>
      </c>
      <c r="K14692" s="19" t="s">
        <v>20093</v>
      </c>
      <c r="L14692" s="11"/>
      <c r="M14692" s="11"/>
      <c r="N14692" s="24"/>
      <c r="P14692" s="32"/>
      <c r="T14692" s="19"/>
      <c r="U14692" s="3"/>
      <c r="X14692" t="str">
        <f t="shared" si="894"/>
        <v/>
      </c>
      <c r="Z14692" t="str">
        <f t="shared" si="895"/>
        <v/>
      </c>
      <c r="AB14692" s="9"/>
      <c r="AC14692" t="s">
        <v>9233</v>
      </c>
      <c r="AD14692">
        <f t="shared" si="896"/>
        <v>0</v>
      </c>
      <c r="AF14692" s="3"/>
      <c r="AH14692" s="9"/>
    </row>
    <row r="14693" spans="1:34" ht="10.95" customHeight="1" outlineLevel="1" x14ac:dyDescent="0.25">
      <c r="A14693" t="s">
        <v>1069</v>
      </c>
      <c r="C14693" s="3" t="s">
        <v>11994</v>
      </c>
      <c r="D14693" s="3" t="s">
        <v>12555</v>
      </c>
      <c r="E14693" s="9">
        <v>2016</v>
      </c>
      <c r="F14693" s="7" t="s">
        <v>12553</v>
      </c>
      <c r="G14693" s="7" t="s">
        <v>5401</v>
      </c>
      <c r="H14693" s="8" t="s">
        <v>9233</v>
      </c>
      <c r="I14693" s="8" t="s">
        <v>7560</v>
      </c>
      <c r="J14693" s="19">
        <v>7</v>
      </c>
      <c r="K14693" s="19" t="s">
        <v>7736</v>
      </c>
      <c r="L14693" s="11">
        <v>3</v>
      </c>
      <c r="M14693" s="11"/>
      <c r="N14693" s="24"/>
      <c r="P14693" s="32"/>
      <c r="T14693" s="19"/>
      <c r="U14693" s="3"/>
      <c r="X14693" t="str">
        <f t="shared" si="894"/>
        <v/>
      </c>
      <c r="Z14693">
        <f t="shared" si="895"/>
        <v>1</v>
      </c>
      <c r="AB14693" s="9"/>
      <c r="AC14693" t="s">
        <v>9233</v>
      </c>
      <c r="AD14693">
        <f t="shared" si="896"/>
        <v>0</v>
      </c>
      <c r="AF14693" s="3"/>
      <c r="AH14693" s="9"/>
    </row>
    <row r="14694" spans="1:34" ht="10.95" customHeight="1" outlineLevel="1" x14ac:dyDescent="0.25">
      <c r="A14694" t="s">
        <v>1069</v>
      </c>
      <c r="C14694" s="3" t="s">
        <v>11994</v>
      </c>
      <c r="D14694" s="3">
        <v>7717</v>
      </c>
      <c r="E14694" s="9">
        <v>2017</v>
      </c>
      <c r="F14694" s="7" t="s">
        <v>12529</v>
      </c>
      <c r="G14694" s="7" t="s">
        <v>5401</v>
      </c>
      <c r="H14694" s="8" t="s">
        <v>9233</v>
      </c>
      <c r="I14694" s="8" t="s">
        <v>7560</v>
      </c>
      <c r="J14694" s="19">
        <v>7</v>
      </c>
      <c r="K14694" s="19" t="s">
        <v>20093</v>
      </c>
      <c r="L14694" s="11"/>
      <c r="M14694" s="11"/>
      <c r="N14694" s="24"/>
      <c r="P14694" s="32"/>
      <c r="T14694" s="19"/>
      <c r="U14694" s="3"/>
      <c r="X14694" t="str">
        <f t="shared" si="894"/>
        <v/>
      </c>
      <c r="Z14694" t="str">
        <f t="shared" si="895"/>
        <v/>
      </c>
      <c r="AB14694" s="9"/>
      <c r="AC14694" t="s">
        <v>9233</v>
      </c>
      <c r="AD14694">
        <f t="shared" si="896"/>
        <v>0</v>
      </c>
      <c r="AF14694" s="3"/>
      <c r="AH14694" s="9"/>
    </row>
    <row r="14695" spans="1:34" ht="10.95" customHeight="1" outlineLevel="1" x14ac:dyDescent="0.25">
      <c r="A14695" t="s">
        <v>1069</v>
      </c>
      <c r="C14695" s="3" t="s">
        <v>11994</v>
      </c>
      <c r="D14695" s="3">
        <v>7718</v>
      </c>
      <c r="E14695" s="9">
        <v>2017</v>
      </c>
      <c r="F14695" s="7" t="s">
        <v>12529</v>
      </c>
      <c r="G14695" s="7" t="s">
        <v>5401</v>
      </c>
      <c r="H14695" s="8" t="s">
        <v>9233</v>
      </c>
      <c r="I14695" s="8" t="s">
        <v>7560</v>
      </c>
      <c r="J14695" s="19">
        <v>7</v>
      </c>
      <c r="K14695" s="19" t="s">
        <v>20093</v>
      </c>
      <c r="L14695" s="11"/>
      <c r="M14695" s="11"/>
      <c r="N14695" s="24"/>
      <c r="P14695" s="32"/>
      <c r="T14695" s="19"/>
      <c r="U14695" s="3"/>
      <c r="X14695" t="str">
        <f t="shared" si="894"/>
        <v/>
      </c>
      <c r="Z14695" t="str">
        <f t="shared" si="895"/>
        <v/>
      </c>
      <c r="AB14695" s="9"/>
      <c r="AC14695" t="s">
        <v>9233</v>
      </c>
      <c r="AD14695">
        <f t="shared" si="896"/>
        <v>0</v>
      </c>
      <c r="AF14695" s="3"/>
      <c r="AH14695" s="9"/>
    </row>
    <row r="14696" spans="1:34" ht="10.95" customHeight="1" outlineLevel="1" x14ac:dyDescent="0.25">
      <c r="A14696" t="s">
        <v>1069</v>
      </c>
      <c r="C14696" s="3" t="s">
        <v>11994</v>
      </c>
      <c r="D14696" s="3">
        <v>7719</v>
      </c>
      <c r="E14696" s="9">
        <v>2017</v>
      </c>
      <c r="F14696" s="7" t="s">
        <v>12529</v>
      </c>
      <c r="G14696" s="7" t="s">
        <v>5401</v>
      </c>
      <c r="H14696" s="8" t="s">
        <v>9233</v>
      </c>
      <c r="I14696" s="8" t="s">
        <v>7560</v>
      </c>
      <c r="J14696" s="19">
        <v>7</v>
      </c>
      <c r="K14696" s="19" t="s">
        <v>20093</v>
      </c>
      <c r="L14696" s="11"/>
      <c r="M14696" s="11"/>
      <c r="N14696" s="24"/>
      <c r="P14696" s="32"/>
      <c r="T14696" s="19"/>
      <c r="U14696" s="3"/>
      <c r="X14696" t="str">
        <f t="shared" si="894"/>
        <v/>
      </c>
      <c r="Z14696" t="str">
        <f t="shared" si="895"/>
        <v/>
      </c>
      <c r="AB14696" s="9"/>
      <c r="AC14696" t="s">
        <v>9233</v>
      </c>
      <c r="AD14696">
        <f t="shared" si="896"/>
        <v>0</v>
      </c>
      <c r="AF14696" s="3"/>
      <c r="AH14696" s="9"/>
    </row>
    <row r="14697" spans="1:34" ht="10.95" customHeight="1" outlineLevel="1" x14ac:dyDescent="0.25">
      <c r="A14697" t="s">
        <v>1069</v>
      </c>
      <c r="C14697" s="3" t="s">
        <v>11994</v>
      </c>
      <c r="D14697" s="3">
        <v>7720</v>
      </c>
      <c r="E14697" s="9">
        <v>2017</v>
      </c>
      <c r="F14697" s="7" t="s">
        <v>12529</v>
      </c>
      <c r="G14697" s="7" t="s">
        <v>5401</v>
      </c>
      <c r="H14697" s="8" t="s">
        <v>9233</v>
      </c>
      <c r="I14697" s="8" t="s">
        <v>7560</v>
      </c>
      <c r="J14697" s="19">
        <v>7</v>
      </c>
      <c r="K14697" s="19" t="s">
        <v>20093</v>
      </c>
      <c r="L14697" s="11"/>
      <c r="M14697" s="11"/>
      <c r="N14697" s="24"/>
      <c r="P14697" s="32"/>
      <c r="T14697" s="19"/>
      <c r="U14697" s="3"/>
      <c r="X14697" t="str">
        <f t="shared" si="894"/>
        <v/>
      </c>
      <c r="Z14697" t="str">
        <f t="shared" si="895"/>
        <v/>
      </c>
      <c r="AB14697" s="9"/>
      <c r="AC14697" t="s">
        <v>9233</v>
      </c>
      <c r="AD14697">
        <f t="shared" si="896"/>
        <v>0</v>
      </c>
      <c r="AF14697" s="3"/>
      <c r="AH14697" s="9"/>
    </row>
    <row r="14698" spans="1:34" ht="10.95" customHeight="1" outlineLevel="1" x14ac:dyDescent="0.25">
      <c r="A14698" t="s">
        <v>1069</v>
      </c>
      <c r="C14698" s="3" t="s">
        <v>11994</v>
      </c>
      <c r="D14698" s="3" t="s">
        <v>12556</v>
      </c>
      <c r="E14698" s="9">
        <v>2017</v>
      </c>
      <c r="F14698" s="7" t="s">
        <v>12530</v>
      </c>
      <c r="G14698" s="7" t="s">
        <v>5401</v>
      </c>
      <c r="H14698" s="8" t="s">
        <v>9233</v>
      </c>
      <c r="I14698" s="8" t="s">
        <v>7560</v>
      </c>
      <c r="J14698" s="19">
        <v>7</v>
      </c>
      <c r="K14698" s="19" t="s">
        <v>7736</v>
      </c>
      <c r="L14698" s="11">
        <v>3</v>
      </c>
      <c r="M14698" s="11"/>
      <c r="N14698" s="24"/>
      <c r="P14698" s="32"/>
      <c r="T14698" s="19"/>
      <c r="U14698" s="3"/>
      <c r="X14698" t="str">
        <f t="shared" si="894"/>
        <v/>
      </c>
      <c r="Z14698">
        <f t="shared" si="895"/>
        <v>1</v>
      </c>
      <c r="AB14698" s="9"/>
      <c r="AC14698" t="s">
        <v>9233</v>
      </c>
      <c r="AD14698">
        <f t="shared" si="896"/>
        <v>0</v>
      </c>
      <c r="AF14698" s="3"/>
      <c r="AH14698" s="9"/>
    </row>
    <row r="14699" spans="1:34" ht="10.95" customHeight="1" outlineLevel="1" x14ac:dyDescent="0.25">
      <c r="A14699" t="s">
        <v>1069</v>
      </c>
      <c r="C14699" s="3" t="s">
        <v>11994</v>
      </c>
      <c r="D14699" s="3">
        <v>7721</v>
      </c>
      <c r="E14699" s="9">
        <v>2017</v>
      </c>
      <c r="F14699" s="7" t="s">
        <v>12552</v>
      </c>
      <c r="G14699" s="7" t="s">
        <v>5401</v>
      </c>
      <c r="H14699" s="8" t="s">
        <v>9233</v>
      </c>
      <c r="I14699" s="8" t="s">
        <v>7560</v>
      </c>
      <c r="J14699" s="19">
        <v>7</v>
      </c>
      <c r="K14699" s="19" t="s">
        <v>20093</v>
      </c>
      <c r="L14699" s="11"/>
      <c r="M14699" s="11"/>
      <c r="N14699" s="24"/>
      <c r="P14699" s="32"/>
      <c r="T14699" s="19"/>
      <c r="U14699" s="3"/>
      <c r="X14699" t="str">
        <f t="shared" si="894"/>
        <v/>
      </c>
      <c r="Z14699" t="str">
        <f t="shared" si="895"/>
        <v/>
      </c>
      <c r="AB14699" s="9"/>
      <c r="AC14699" t="s">
        <v>9233</v>
      </c>
      <c r="AD14699">
        <f t="shared" si="896"/>
        <v>0</v>
      </c>
      <c r="AF14699" s="3"/>
      <c r="AH14699" s="9"/>
    </row>
    <row r="14700" spans="1:34" ht="10.95" customHeight="1" outlineLevel="1" x14ac:dyDescent="0.25">
      <c r="A14700" t="s">
        <v>1069</v>
      </c>
      <c r="C14700" s="3" t="s">
        <v>11994</v>
      </c>
      <c r="D14700" s="3" t="s">
        <v>12557</v>
      </c>
      <c r="E14700" s="9">
        <v>2017</v>
      </c>
      <c r="F14700" s="7" t="s">
        <v>12553</v>
      </c>
      <c r="G14700" s="7" t="s">
        <v>5401</v>
      </c>
      <c r="H14700" s="8" t="s">
        <v>9233</v>
      </c>
      <c r="I14700" s="8" t="s">
        <v>7560</v>
      </c>
      <c r="J14700" s="19">
        <v>7</v>
      </c>
      <c r="K14700" s="19" t="s">
        <v>7736</v>
      </c>
      <c r="L14700" s="11">
        <v>3</v>
      </c>
      <c r="M14700" s="11"/>
      <c r="N14700" s="24"/>
      <c r="P14700" s="32"/>
      <c r="T14700" s="19"/>
      <c r="U14700" s="3"/>
      <c r="X14700" t="str">
        <f t="shared" si="894"/>
        <v/>
      </c>
      <c r="Z14700">
        <f t="shared" si="895"/>
        <v>1</v>
      </c>
      <c r="AB14700" s="9"/>
      <c r="AC14700" t="s">
        <v>9233</v>
      </c>
      <c r="AD14700">
        <f t="shared" si="896"/>
        <v>0</v>
      </c>
      <c r="AF14700" s="3"/>
      <c r="AH14700" s="9"/>
    </row>
    <row r="14701" spans="1:34" ht="10.95" customHeight="1" outlineLevel="1" x14ac:dyDescent="0.25">
      <c r="A14701" t="s">
        <v>1069</v>
      </c>
      <c r="C14701" s="3" t="s">
        <v>11994</v>
      </c>
      <c r="D14701" s="3" t="s">
        <v>12559</v>
      </c>
      <c r="E14701" s="9">
        <v>2017</v>
      </c>
      <c r="F14701" s="7" t="s">
        <v>12560</v>
      </c>
      <c r="G14701" s="7" t="s">
        <v>5401</v>
      </c>
      <c r="H14701" s="8" t="s">
        <v>9092</v>
      </c>
      <c r="I14701" s="8" t="s">
        <v>12558</v>
      </c>
      <c r="J14701" s="19">
        <v>4</v>
      </c>
      <c r="K14701" s="19" t="s">
        <v>7736</v>
      </c>
      <c r="L14701" s="11">
        <v>3</v>
      </c>
      <c r="M14701" s="11"/>
      <c r="N14701" s="24"/>
      <c r="P14701" s="32"/>
      <c r="T14701" s="19"/>
      <c r="U14701" s="3"/>
      <c r="X14701" t="str">
        <f t="shared" si="894"/>
        <v/>
      </c>
      <c r="Z14701">
        <f t="shared" si="895"/>
        <v>1</v>
      </c>
      <c r="AB14701" s="9"/>
      <c r="AC14701" t="s">
        <v>9092</v>
      </c>
      <c r="AD14701">
        <f t="shared" si="896"/>
        <v>0</v>
      </c>
      <c r="AF14701" s="3"/>
      <c r="AH14701" s="9"/>
    </row>
    <row r="14702" spans="1:34" ht="10.95" customHeight="1" outlineLevel="1" x14ac:dyDescent="0.25">
      <c r="A14702" t="s">
        <v>1069</v>
      </c>
      <c r="C14702" s="3" t="s">
        <v>11994</v>
      </c>
      <c r="D14702" s="3">
        <v>8061</v>
      </c>
      <c r="E14702" s="9">
        <v>2017</v>
      </c>
      <c r="F14702" s="7" t="s">
        <v>12564</v>
      </c>
      <c r="G14702" s="7" t="s">
        <v>5401</v>
      </c>
      <c r="H14702" s="8" t="s">
        <v>9092</v>
      </c>
      <c r="I14702" s="8" t="s">
        <v>12562</v>
      </c>
      <c r="J14702" s="19">
        <v>4</v>
      </c>
      <c r="K14702" s="19" t="s">
        <v>20093</v>
      </c>
      <c r="L14702" s="11"/>
      <c r="M14702" s="11"/>
      <c r="N14702" s="24"/>
      <c r="P14702" s="32"/>
      <c r="T14702" s="19"/>
      <c r="U14702" s="3"/>
      <c r="X14702" t="str">
        <f t="shared" si="894"/>
        <v/>
      </c>
      <c r="Z14702" t="str">
        <f t="shared" si="895"/>
        <v/>
      </c>
      <c r="AB14702" s="9"/>
      <c r="AC14702" t="s">
        <v>9092</v>
      </c>
      <c r="AD14702">
        <f t="shared" si="896"/>
        <v>0</v>
      </c>
      <c r="AF14702" s="3"/>
      <c r="AH14702" s="9"/>
    </row>
    <row r="14703" spans="1:34" ht="10.95" customHeight="1" outlineLevel="1" x14ac:dyDescent="0.25">
      <c r="A14703" t="s">
        <v>1069</v>
      </c>
      <c r="C14703" s="3" t="s">
        <v>11994</v>
      </c>
      <c r="D14703" s="3" t="s">
        <v>12561</v>
      </c>
      <c r="E14703" s="9">
        <v>2017</v>
      </c>
      <c r="F14703" s="7" t="s">
        <v>12565</v>
      </c>
      <c r="G14703" s="7" t="s">
        <v>5401</v>
      </c>
      <c r="H14703" s="8" t="s">
        <v>9092</v>
      </c>
      <c r="I14703" s="8" t="s">
        <v>12563</v>
      </c>
      <c r="J14703" s="19">
        <v>4</v>
      </c>
      <c r="K14703" s="19" t="s">
        <v>7736</v>
      </c>
      <c r="L14703" s="11">
        <v>3</v>
      </c>
      <c r="M14703" s="11"/>
      <c r="N14703" s="24"/>
      <c r="P14703" s="32"/>
      <c r="T14703" s="19"/>
      <c r="U14703" s="3"/>
      <c r="X14703" t="str">
        <f t="shared" si="894"/>
        <v/>
      </c>
      <c r="Z14703">
        <f t="shared" si="895"/>
        <v>1</v>
      </c>
      <c r="AB14703" s="9"/>
      <c r="AC14703" t="s">
        <v>9092</v>
      </c>
      <c r="AD14703">
        <f t="shared" si="896"/>
        <v>0</v>
      </c>
      <c r="AF14703" s="3"/>
      <c r="AH14703" s="9"/>
    </row>
    <row r="14704" spans="1:34" ht="10.95" customHeight="1" outlineLevel="1" x14ac:dyDescent="0.25">
      <c r="A14704" t="s">
        <v>1069</v>
      </c>
      <c r="C14704" s="3" t="s">
        <v>11994</v>
      </c>
      <c r="D14704" s="3">
        <v>8064</v>
      </c>
      <c r="E14704" s="9">
        <v>2017</v>
      </c>
      <c r="F14704" s="7" t="s">
        <v>12566</v>
      </c>
      <c r="G14704" s="7" t="s">
        <v>5401</v>
      </c>
      <c r="H14704" s="8" t="s">
        <v>9233</v>
      </c>
      <c r="I14704" s="8" t="s">
        <v>7560</v>
      </c>
      <c r="J14704" s="19">
        <v>7</v>
      </c>
      <c r="K14704" s="19" t="s">
        <v>20093</v>
      </c>
      <c r="L14704" s="11"/>
      <c r="M14704" s="11"/>
      <c r="N14704" s="24"/>
      <c r="P14704" s="32"/>
      <c r="T14704" s="19"/>
      <c r="U14704" s="3"/>
      <c r="X14704" t="str">
        <f t="shared" si="894"/>
        <v/>
      </c>
      <c r="Z14704" t="str">
        <f t="shared" si="895"/>
        <v/>
      </c>
      <c r="AB14704" s="9"/>
      <c r="AC14704" t="s">
        <v>9233</v>
      </c>
      <c r="AD14704">
        <f t="shared" si="896"/>
        <v>0</v>
      </c>
      <c r="AF14704" s="3"/>
      <c r="AH14704" s="9"/>
    </row>
    <row r="14705" spans="1:34" ht="10.95" customHeight="1" outlineLevel="1" x14ac:dyDescent="0.25">
      <c r="A14705" t="s">
        <v>1069</v>
      </c>
      <c r="C14705" s="3" t="s">
        <v>11994</v>
      </c>
      <c r="D14705" s="3">
        <v>8065</v>
      </c>
      <c r="E14705" s="9">
        <v>2017</v>
      </c>
      <c r="F14705" s="7" t="s">
        <v>12566</v>
      </c>
      <c r="G14705" s="7" t="s">
        <v>5401</v>
      </c>
      <c r="H14705" s="8" t="s">
        <v>9233</v>
      </c>
      <c r="I14705" s="8" t="s">
        <v>7560</v>
      </c>
      <c r="J14705" s="19">
        <v>7</v>
      </c>
      <c r="K14705" s="19" t="s">
        <v>20093</v>
      </c>
      <c r="L14705" s="11"/>
      <c r="M14705" s="11"/>
      <c r="N14705" s="24"/>
      <c r="P14705" s="32"/>
      <c r="T14705" s="19"/>
      <c r="U14705" s="3"/>
      <c r="X14705" t="str">
        <f t="shared" si="894"/>
        <v/>
      </c>
      <c r="Z14705" t="str">
        <f t="shared" si="895"/>
        <v/>
      </c>
      <c r="AB14705" s="9"/>
      <c r="AC14705" t="s">
        <v>9233</v>
      </c>
      <c r="AD14705">
        <f t="shared" si="896"/>
        <v>0</v>
      </c>
      <c r="AF14705" s="3"/>
      <c r="AH14705" s="9"/>
    </row>
    <row r="14706" spans="1:34" ht="10.95" customHeight="1" outlineLevel="1" x14ac:dyDescent="0.25">
      <c r="A14706" t="s">
        <v>1069</v>
      </c>
      <c r="C14706" s="3" t="s">
        <v>11994</v>
      </c>
      <c r="D14706" s="3">
        <v>8066</v>
      </c>
      <c r="E14706" s="9">
        <v>2017</v>
      </c>
      <c r="F14706" s="7" t="s">
        <v>12566</v>
      </c>
      <c r="G14706" s="7" t="s">
        <v>5401</v>
      </c>
      <c r="H14706" s="8" t="s">
        <v>9233</v>
      </c>
      <c r="I14706" s="8" t="s">
        <v>7560</v>
      </c>
      <c r="J14706" s="19">
        <v>7</v>
      </c>
      <c r="K14706" s="19" t="s">
        <v>20093</v>
      </c>
      <c r="L14706" s="11"/>
      <c r="M14706" s="11"/>
      <c r="N14706" s="24"/>
      <c r="P14706" s="32"/>
      <c r="T14706" s="19"/>
      <c r="U14706" s="3"/>
      <c r="X14706" t="str">
        <f t="shared" si="894"/>
        <v/>
      </c>
      <c r="Z14706" t="str">
        <f t="shared" si="895"/>
        <v/>
      </c>
      <c r="AB14706" s="9"/>
      <c r="AC14706" t="s">
        <v>9233</v>
      </c>
      <c r="AD14706">
        <f t="shared" si="896"/>
        <v>0</v>
      </c>
      <c r="AF14706" s="3"/>
      <c r="AH14706" s="9"/>
    </row>
    <row r="14707" spans="1:34" ht="10.95" customHeight="1" outlineLevel="1" x14ac:dyDescent="0.25">
      <c r="A14707" t="s">
        <v>1069</v>
      </c>
      <c r="C14707" s="3" t="s">
        <v>11994</v>
      </c>
      <c r="D14707" s="3">
        <v>8067</v>
      </c>
      <c r="E14707" s="9">
        <v>2017</v>
      </c>
      <c r="F14707" s="7" t="s">
        <v>12566</v>
      </c>
      <c r="G14707" s="7" t="s">
        <v>5401</v>
      </c>
      <c r="H14707" s="8" t="s">
        <v>9233</v>
      </c>
      <c r="I14707" s="8" t="s">
        <v>7560</v>
      </c>
      <c r="J14707" s="19">
        <v>7</v>
      </c>
      <c r="K14707" s="19" t="s">
        <v>20093</v>
      </c>
      <c r="L14707" s="11"/>
      <c r="M14707" s="11"/>
      <c r="N14707" s="24"/>
      <c r="P14707" s="32"/>
      <c r="T14707" s="19"/>
      <c r="U14707" s="3"/>
      <c r="X14707" t="str">
        <f t="shared" si="894"/>
        <v/>
      </c>
      <c r="Z14707" t="str">
        <f t="shared" si="895"/>
        <v/>
      </c>
      <c r="AB14707" s="9"/>
      <c r="AC14707" t="s">
        <v>9233</v>
      </c>
      <c r="AD14707">
        <f t="shared" si="896"/>
        <v>0</v>
      </c>
      <c r="AF14707" s="3"/>
      <c r="AH14707" s="9"/>
    </row>
    <row r="14708" spans="1:34" ht="10.95" customHeight="1" outlineLevel="1" x14ac:dyDescent="0.25">
      <c r="A14708" t="s">
        <v>1069</v>
      </c>
      <c r="C14708" s="3" t="s">
        <v>11994</v>
      </c>
      <c r="D14708" s="3" t="s">
        <v>12567</v>
      </c>
      <c r="E14708" s="9">
        <v>2017</v>
      </c>
      <c r="F14708" s="7" t="s">
        <v>12560</v>
      </c>
      <c r="G14708" s="7" t="s">
        <v>5401</v>
      </c>
      <c r="H14708" s="8" t="s">
        <v>9233</v>
      </c>
      <c r="I14708" s="8" t="s">
        <v>7560</v>
      </c>
      <c r="J14708" s="19">
        <v>7</v>
      </c>
      <c r="K14708" s="19" t="s">
        <v>7736</v>
      </c>
      <c r="L14708" s="11">
        <v>3</v>
      </c>
      <c r="M14708" s="11"/>
      <c r="N14708" s="24"/>
      <c r="P14708" s="32"/>
      <c r="T14708" s="19"/>
      <c r="U14708" s="3"/>
      <c r="X14708" t="str">
        <f t="shared" si="894"/>
        <v/>
      </c>
      <c r="Z14708">
        <f t="shared" si="895"/>
        <v>1</v>
      </c>
      <c r="AB14708" s="9"/>
      <c r="AC14708" t="s">
        <v>9233</v>
      </c>
      <c r="AD14708">
        <f t="shared" si="896"/>
        <v>0</v>
      </c>
      <c r="AF14708" s="3"/>
      <c r="AH14708" s="9"/>
    </row>
    <row r="14709" spans="1:34" ht="10.95" customHeight="1" outlineLevel="1" x14ac:dyDescent="0.25">
      <c r="A14709" t="s">
        <v>1069</v>
      </c>
      <c r="C14709" s="3" t="s">
        <v>11994</v>
      </c>
      <c r="D14709" s="3">
        <v>8068</v>
      </c>
      <c r="E14709" s="9">
        <v>2017</v>
      </c>
      <c r="F14709" s="7" t="s">
        <v>12564</v>
      </c>
      <c r="G14709" s="7" t="s">
        <v>5401</v>
      </c>
      <c r="H14709" s="8" t="s">
        <v>9233</v>
      </c>
      <c r="I14709" s="8" t="s">
        <v>7560</v>
      </c>
      <c r="J14709" s="19">
        <v>7</v>
      </c>
      <c r="K14709" s="19" t="s">
        <v>20093</v>
      </c>
      <c r="L14709" s="11"/>
      <c r="M14709" s="11"/>
      <c r="N14709" s="24"/>
      <c r="P14709" s="32"/>
      <c r="T14709" s="19"/>
      <c r="U14709" s="3"/>
      <c r="X14709" t="str">
        <f t="shared" si="894"/>
        <v/>
      </c>
      <c r="Z14709" t="str">
        <f t="shared" si="895"/>
        <v/>
      </c>
      <c r="AB14709" s="9"/>
      <c r="AC14709" t="s">
        <v>9233</v>
      </c>
      <c r="AD14709">
        <f t="shared" si="896"/>
        <v>0</v>
      </c>
      <c r="AF14709" s="3"/>
      <c r="AH14709" s="9"/>
    </row>
    <row r="14710" spans="1:34" ht="10.95" customHeight="1" outlineLevel="1" x14ac:dyDescent="0.25">
      <c r="A14710" t="s">
        <v>1069</v>
      </c>
      <c r="C14710" s="3" t="s">
        <v>11994</v>
      </c>
      <c r="D14710" s="3" t="s">
        <v>12568</v>
      </c>
      <c r="E14710" s="9">
        <v>2017</v>
      </c>
      <c r="F14710" s="7" t="s">
        <v>12565</v>
      </c>
      <c r="G14710" s="7" t="s">
        <v>5401</v>
      </c>
      <c r="H14710" s="8" t="s">
        <v>9233</v>
      </c>
      <c r="I14710" s="8" t="s">
        <v>7560</v>
      </c>
      <c r="J14710" s="19">
        <v>7</v>
      </c>
      <c r="K14710" s="19" t="s">
        <v>7736</v>
      </c>
      <c r="L14710" s="11">
        <v>3</v>
      </c>
      <c r="M14710" s="11"/>
      <c r="N14710" s="24"/>
      <c r="P14710" s="32"/>
      <c r="T14710" s="19"/>
      <c r="U14710" s="3"/>
      <c r="X14710" t="str">
        <f t="shared" si="894"/>
        <v/>
      </c>
      <c r="Z14710">
        <f t="shared" si="895"/>
        <v>1</v>
      </c>
      <c r="AB14710" s="9"/>
      <c r="AC14710" t="s">
        <v>9233</v>
      </c>
      <c r="AD14710">
        <f t="shared" si="896"/>
        <v>0</v>
      </c>
      <c r="AF14710" s="3"/>
      <c r="AH14710" s="9"/>
    </row>
    <row r="14711" spans="1:34" ht="10.95" customHeight="1" outlineLevel="1" x14ac:dyDescent="0.25">
      <c r="A14711" t="s">
        <v>1069</v>
      </c>
      <c r="C14711" s="3" t="s">
        <v>11994</v>
      </c>
      <c r="D14711" s="3">
        <v>8551</v>
      </c>
      <c r="E14711" s="9">
        <v>2017</v>
      </c>
      <c r="F14711" s="7" t="s">
        <v>12566</v>
      </c>
      <c r="G14711" s="7" t="s">
        <v>5401</v>
      </c>
      <c r="H14711" s="8" t="s">
        <v>2595</v>
      </c>
      <c r="I14711" s="8" t="s">
        <v>991</v>
      </c>
      <c r="J14711" s="19">
        <v>1</v>
      </c>
      <c r="K14711" s="19" t="s">
        <v>20093</v>
      </c>
      <c r="L14711" s="11"/>
      <c r="M14711" s="11"/>
      <c r="N14711" s="24"/>
      <c r="P14711" s="32"/>
      <c r="T14711" s="19"/>
      <c r="U14711" s="3"/>
      <c r="X14711" t="str">
        <f t="shared" si="894"/>
        <v/>
      </c>
      <c r="Z14711" t="str">
        <f t="shared" si="895"/>
        <v/>
      </c>
      <c r="AB14711" s="9"/>
      <c r="AC14711" t="s">
        <v>2595</v>
      </c>
      <c r="AD14711">
        <f t="shared" si="896"/>
        <v>0</v>
      </c>
      <c r="AF14711" s="3"/>
      <c r="AH14711" s="9"/>
    </row>
    <row r="14712" spans="1:34" ht="10.95" customHeight="1" outlineLevel="1" x14ac:dyDescent="0.25">
      <c r="A14712" t="s">
        <v>1069</v>
      </c>
      <c r="C14712" s="3" t="s">
        <v>11994</v>
      </c>
      <c r="D14712" s="3">
        <v>8552</v>
      </c>
      <c r="E14712" s="9">
        <v>2017</v>
      </c>
      <c r="F14712" s="7" t="s">
        <v>12566</v>
      </c>
      <c r="G14712" s="7" t="s">
        <v>5401</v>
      </c>
      <c r="H14712" s="8" t="s">
        <v>295</v>
      </c>
      <c r="I14712" s="8" t="s">
        <v>991</v>
      </c>
      <c r="J14712" s="19">
        <v>1</v>
      </c>
      <c r="K14712" s="19" t="s">
        <v>20093</v>
      </c>
      <c r="L14712" s="11"/>
      <c r="M14712" s="11"/>
      <c r="N14712" s="24"/>
      <c r="P14712" s="32"/>
      <c r="T14712" s="19"/>
      <c r="U14712" s="3"/>
      <c r="X14712" t="str">
        <f t="shared" si="894"/>
        <v/>
      </c>
      <c r="Z14712" t="str">
        <f t="shared" si="895"/>
        <v/>
      </c>
      <c r="AB14712" s="9"/>
      <c r="AC14712" t="s">
        <v>295</v>
      </c>
      <c r="AD14712">
        <f t="shared" si="896"/>
        <v>0</v>
      </c>
      <c r="AF14712" s="3"/>
      <c r="AH14712" s="9"/>
    </row>
    <row r="14713" spans="1:34" ht="10.95" customHeight="1" outlineLevel="1" x14ac:dyDescent="0.25">
      <c r="A14713" t="s">
        <v>1069</v>
      </c>
      <c r="C14713" s="3" t="s">
        <v>11994</v>
      </c>
      <c r="D14713" s="3">
        <v>8553</v>
      </c>
      <c r="E14713" s="9">
        <v>2017</v>
      </c>
      <c r="F14713" s="7" t="s">
        <v>12566</v>
      </c>
      <c r="G14713" s="7" t="s">
        <v>5401</v>
      </c>
      <c r="H14713" s="8" t="s">
        <v>9883</v>
      </c>
      <c r="I14713" s="8" t="s">
        <v>991</v>
      </c>
      <c r="J14713" s="19">
        <v>1</v>
      </c>
      <c r="K14713" s="19" t="s">
        <v>20093</v>
      </c>
      <c r="L14713" s="11"/>
      <c r="M14713" s="11"/>
      <c r="N14713" s="24"/>
      <c r="P14713" s="32"/>
      <c r="R14713">
        <v>1</v>
      </c>
      <c r="S14713">
        <v>1</v>
      </c>
      <c r="T14713" s="19"/>
      <c r="U14713" s="3"/>
      <c r="X14713" t="str">
        <f t="shared" si="894"/>
        <v/>
      </c>
      <c r="Z14713" t="str">
        <f t="shared" si="895"/>
        <v/>
      </c>
      <c r="AB14713" s="9"/>
      <c r="AC14713" t="s">
        <v>9883</v>
      </c>
      <c r="AD14713">
        <f t="shared" si="896"/>
        <v>0</v>
      </c>
      <c r="AF14713" s="3"/>
      <c r="AH14713" s="9"/>
    </row>
    <row r="14714" spans="1:34" ht="10.95" customHeight="1" outlineLevel="1" x14ac:dyDescent="0.25">
      <c r="A14714" t="s">
        <v>1069</v>
      </c>
      <c r="C14714" s="3" t="s">
        <v>11994</v>
      </c>
      <c r="D14714" s="3">
        <v>8554</v>
      </c>
      <c r="E14714" s="9">
        <v>2017</v>
      </c>
      <c r="F14714" s="7" t="s">
        <v>12566</v>
      </c>
      <c r="G14714" s="7" t="s">
        <v>5401</v>
      </c>
      <c r="H14714" s="8" t="s">
        <v>1666</v>
      </c>
      <c r="I14714" s="8" t="s">
        <v>991</v>
      </c>
      <c r="J14714" s="19">
        <v>1</v>
      </c>
      <c r="K14714" s="19" t="s">
        <v>20093</v>
      </c>
      <c r="L14714" s="11"/>
      <c r="M14714" s="11"/>
      <c r="N14714" s="24"/>
      <c r="P14714" s="32"/>
      <c r="R14714">
        <v>1</v>
      </c>
      <c r="S14714">
        <v>1</v>
      </c>
      <c r="T14714" s="19"/>
      <c r="U14714" s="3"/>
      <c r="X14714" t="str">
        <f t="shared" si="894"/>
        <v/>
      </c>
      <c r="Z14714" t="str">
        <f t="shared" si="895"/>
        <v/>
      </c>
      <c r="AB14714" s="9"/>
      <c r="AC14714" t="s">
        <v>1666</v>
      </c>
      <c r="AD14714">
        <f t="shared" si="896"/>
        <v>0</v>
      </c>
      <c r="AF14714" s="3"/>
      <c r="AH14714" s="9"/>
    </row>
    <row r="14715" spans="1:34" ht="10.95" customHeight="1" outlineLevel="1" x14ac:dyDescent="0.25">
      <c r="A14715" t="s">
        <v>1069</v>
      </c>
      <c r="C14715" s="3" t="s">
        <v>11994</v>
      </c>
      <c r="D14715" s="3" t="s">
        <v>12569</v>
      </c>
      <c r="E14715" s="9">
        <v>2017</v>
      </c>
      <c r="F14715" s="7" t="s">
        <v>12560</v>
      </c>
      <c r="G14715" s="7" t="s">
        <v>5401</v>
      </c>
      <c r="H14715" s="8" t="s">
        <v>991</v>
      </c>
      <c r="I14715" s="8" t="s">
        <v>991</v>
      </c>
      <c r="J14715" s="19">
        <v>1</v>
      </c>
      <c r="K14715" s="19" t="s">
        <v>7736</v>
      </c>
      <c r="L14715" s="11">
        <v>3</v>
      </c>
      <c r="M14715" s="11"/>
      <c r="N14715" s="24"/>
      <c r="P14715" s="32"/>
      <c r="T14715" s="19"/>
      <c r="U14715" s="3"/>
      <c r="X14715" t="str">
        <f t="shared" si="894"/>
        <v/>
      </c>
      <c r="Z14715">
        <f t="shared" si="895"/>
        <v>1</v>
      </c>
      <c r="AB14715" s="9"/>
      <c r="AC14715" t="s">
        <v>991</v>
      </c>
      <c r="AD14715">
        <f t="shared" si="896"/>
        <v>0</v>
      </c>
      <c r="AF14715" s="3"/>
      <c r="AH14715" s="9"/>
    </row>
    <row r="14716" spans="1:34" ht="10.95" customHeight="1" outlineLevel="1" x14ac:dyDescent="0.25">
      <c r="A14716" t="s">
        <v>1069</v>
      </c>
      <c r="C14716" s="3" t="s">
        <v>11994</v>
      </c>
      <c r="D14716" s="3">
        <v>8555</v>
      </c>
      <c r="E14716" s="9">
        <v>2017</v>
      </c>
      <c r="F14716" s="7" t="s">
        <v>12564</v>
      </c>
      <c r="G14716" s="7" t="s">
        <v>5401</v>
      </c>
      <c r="H14716" s="8" t="s">
        <v>12571</v>
      </c>
      <c r="I14716" s="8" t="s">
        <v>991</v>
      </c>
      <c r="J14716" s="19">
        <v>1</v>
      </c>
      <c r="K14716" s="19" t="s">
        <v>20093</v>
      </c>
      <c r="L14716" s="11"/>
      <c r="M14716" s="11"/>
      <c r="N14716" s="24"/>
      <c r="P14716" s="32"/>
      <c r="T14716" s="19"/>
      <c r="U14716" s="3"/>
      <c r="X14716" t="str">
        <f t="shared" si="894"/>
        <v/>
      </c>
      <c r="Z14716" t="str">
        <f t="shared" si="895"/>
        <v/>
      </c>
      <c r="AB14716" s="9"/>
      <c r="AC14716" t="s">
        <v>12571</v>
      </c>
      <c r="AD14716">
        <f t="shared" si="896"/>
        <v>0</v>
      </c>
      <c r="AF14716" s="3"/>
      <c r="AH14716" s="9"/>
    </row>
    <row r="14717" spans="1:34" ht="10.95" customHeight="1" outlineLevel="1" x14ac:dyDescent="0.25">
      <c r="A14717" t="s">
        <v>1069</v>
      </c>
      <c r="C14717" s="3" t="s">
        <v>11994</v>
      </c>
      <c r="D14717" s="3" t="s">
        <v>12570</v>
      </c>
      <c r="E14717" s="9">
        <v>2017</v>
      </c>
      <c r="F14717" s="7" t="s">
        <v>12565</v>
      </c>
      <c r="G14717" s="7" t="s">
        <v>5401</v>
      </c>
      <c r="H14717" s="8" t="s">
        <v>8564</v>
      </c>
      <c r="I14717" s="8" t="s">
        <v>991</v>
      </c>
      <c r="J14717" s="19">
        <v>1</v>
      </c>
      <c r="K14717" s="19" t="s">
        <v>7736</v>
      </c>
      <c r="L14717" s="11">
        <v>3</v>
      </c>
      <c r="M14717" s="11"/>
      <c r="N14717" s="24"/>
      <c r="P14717" s="32"/>
      <c r="T14717" s="19"/>
      <c r="U14717" s="3"/>
      <c r="X14717" t="str">
        <f t="shared" si="894"/>
        <v/>
      </c>
      <c r="Z14717">
        <f t="shared" si="895"/>
        <v>1</v>
      </c>
      <c r="AB14717" s="9"/>
      <c r="AC14717" t="s">
        <v>8564</v>
      </c>
      <c r="AD14717">
        <f t="shared" si="896"/>
        <v>0</v>
      </c>
      <c r="AF14717" s="3"/>
      <c r="AH14717" s="9"/>
    </row>
    <row r="14718" spans="1:34" ht="10.95" customHeight="1" outlineLevel="1" x14ac:dyDescent="0.25">
      <c r="A14718" t="s">
        <v>1069</v>
      </c>
      <c r="C14718" s="3" t="s">
        <v>11994</v>
      </c>
      <c r="D14718" s="3">
        <v>8676</v>
      </c>
      <c r="E14718" s="9">
        <v>2018</v>
      </c>
      <c r="F14718" s="7" t="s">
        <v>12566</v>
      </c>
      <c r="G14718" s="7" t="s">
        <v>5401</v>
      </c>
      <c r="H14718" s="8" t="s">
        <v>9233</v>
      </c>
      <c r="I14718" s="8" t="s">
        <v>7560</v>
      </c>
      <c r="J14718" s="19">
        <v>7</v>
      </c>
      <c r="K14718" s="19" t="s">
        <v>7738</v>
      </c>
      <c r="L14718" s="11"/>
      <c r="M14718" s="11"/>
      <c r="N14718" s="24"/>
      <c r="P14718" s="32"/>
      <c r="T14718" s="19"/>
      <c r="U14718" s="3"/>
      <c r="X14718" t="str">
        <f t="shared" si="894"/>
        <v/>
      </c>
      <c r="Z14718" t="str">
        <f t="shared" si="895"/>
        <v/>
      </c>
      <c r="AB14718" s="9"/>
      <c r="AC14718" t="s">
        <v>9233</v>
      </c>
      <c r="AD14718">
        <f t="shared" si="896"/>
        <v>0</v>
      </c>
      <c r="AF14718" s="3"/>
      <c r="AH14718" s="9"/>
    </row>
    <row r="14719" spans="1:34" ht="10.95" customHeight="1" outlineLevel="1" x14ac:dyDescent="0.25">
      <c r="A14719" t="s">
        <v>1069</v>
      </c>
      <c r="C14719" s="3" t="s">
        <v>11994</v>
      </c>
      <c r="D14719" s="3">
        <v>8677</v>
      </c>
      <c r="E14719" s="9">
        <v>2018</v>
      </c>
      <c r="F14719" s="7" t="s">
        <v>12566</v>
      </c>
      <c r="G14719" s="7" t="s">
        <v>5401</v>
      </c>
      <c r="H14719" s="8" t="s">
        <v>9233</v>
      </c>
      <c r="I14719" s="8" t="s">
        <v>7560</v>
      </c>
      <c r="J14719" s="19">
        <v>7</v>
      </c>
      <c r="K14719" s="19" t="s">
        <v>7738</v>
      </c>
      <c r="L14719" s="11"/>
      <c r="M14719" s="11"/>
      <c r="N14719" s="24"/>
      <c r="P14719" s="32"/>
      <c r="T14719" s="19"/>
      <c r="U14719" s="3"/>
      <c r="X14719" t="str">
        <f t="shared" si="894"/>
        <v/>
      </c>
      <c r="Z14719" t="str">
        <f t="shared" si="895"/>
        <v/>
      </c>
      <c r="AB14719" s="9"/>
      <c r="AC14719" t="s">
        <v>9233</v>
      </c>
      <c r="AD14719">
        <f t="shared" si="896"/>
        <v>0</v>
      </c>
      <c r="AF14719" s="3"/>
      <c r="AH14719" s="9"/>
    </row>
    <row r="14720" spans="1:34" ht="10.95" customHeight="1" outlineLevel="1" x14ac:dyDescent="0.25">
      <c r="A14720" t="s">
        <v>1069</v>
      </c>
      <c r="C14720" s="3" t="s">
        <v>11994</v>
      </c>
      <c r="D14720" s="3">
        <v>8678</v>
      </c>
      <c r="E14720" s="9">
        <v>2018</v>
      </c>
      <c r="F14720" s="7" t="s">
        <v>12566</v>
      </c>
      <c r="G14720" s="7" t="s">
        <v>5401</v>
      </c>
      <c r="H14720" s="8" t="s">
        <v>9233</v>
      </c>
      <c r="I14720" s="8" t="s">
        <v>7560</v>
      </c>
      <c r="J14720" s="19">
        <v>7</v>
      </c>
      <c r="K14720" s="19" t="s">
        <v>7738</v>
      </c>
      <c r="L14720" s="11"/>
      <c r="M14720" s="11"/>
      <c r="N14720" s="24"/>
      <c r="P14720" s="32"/>
      <c r="T14720" s="19"/>
      <c r="U14720" s="3"/>
      <c r="X14720" t="str">
        <f t="shared" si="894"/>
        <v/>
      </c>
      <c r="Z14720" t="str">
        <f t="shared" si="895"/>
        <v/>
      </c>
      <c r="AB14720" s="9"/>
      <c r="AC14720" t="s">
        <v>9233</v>
      </c>
      <c r="AD14720">
        <f t="shared" si="896"/>
        <v>0</v>
      </c>
      <c r="AF14720" s="3"/>
      <c r="AH14720" s="9"/>
    </row>
    <row r="14721" spans="1:34" ht="10.95" customHeight="1" outlineLevel="1" x14ac:dyDescent="0.25">
      <c r="A14721" t="s">
        <v>1069</v>
      </c>
      <c r="C14721" s="3" t="s">
        <v>11994</v>
      </c>
      <c r="D14721" s="3">
        <v>8679</v>
      </c>
      <c r="E14721" s="9">
        <v>2018</v>
      </c>
      <c r="F14721" s="7" t="s">
        <v>12566</v>
      </c>
      <c r="G14721" s="7" t="s">
        <v>5401</v>
      </c>
      <c r="H14721" s="8" t="s">
        <v>9233</v>
      </c>
      <c r="I14721" s="8" t="s">
        <v>7560</v>
      </c>
      <c r="J14721" s="19">
        <v>7</v>
      </c>
      <c r="K14721" s="19" t="s">
        <v>7738</v>
      </c>
      <c r="L14721" s="11"/>
      <c r="M14721" s="11"/>
      <c r="N14721" s="24"/>
      <c r="P14721" s="32"/>
      <c r="T14721" s="19"/>
      <c r="U14721" s="3"/>
      <c r="X14721" t="str">
        <f t="shared" si="894"/>
        <v/>
      </c>
      <c r="Z14721" t="str">
        <f t="shared" si="895"/>
        <v/>
      </c>
      <c r="AB14721" s="9"/>
      <c r="AC14721" t="s">
        <v>9233</v>
      </c>
      <c r="AD14721">
        <f t="shared" si="896"/>
        <v>0</v>
      </c>
      <c r="AF14721" s="3"/>
      <c r="AH14721" s="9"/>
    </row>
    <row r="14722" spans="1:34" ht="10.95" customHeight="1" outlineLevel="1" x14ac:dyDescent="0.25">
      <c r="A14722" t="s">
        <v>1069</v>
      </c>
      <c r="C14722" s="3" t="s">
        <v>11994</v>
      </c>
      <c r="D14722" s="3" t="s">
        <v>12572</v>
      </c>
      <c r="E14722" s="9">
        <v>2018</v>
      </c>
      <c r="F14722" s="7" t="s">
        <v>12560</v>
      </c>
      <c r="G14722" s="7" t="s">
        <v>5401</v>
      </c>
      <c r="H14722" s="8" t="s">
        <v>9233</v>
      </c>
      <c r="I14722" s="8" t="s">
        <v>7560</v>
      </c>
      <c r="J14722" s="19">
        <v>7</v>
      </c>
      <c r="K14722" s="19" t="s">
        <v>7738</v>
      </c>
      <c r="L14722" s="11"/>
      <c r="M14722" s="11"/>
      <c r="N14722" s="24"/>
      <c r="P14722" s="32"/>
      <c r="T14722" s="19"/>
      <c r="U14722" s="3"/>
      <c r="X14722" t="str">
        <f t="shared" ref="X14722:X14785" si="897">IF(COUNTIF(F14722,"*fdc*"),1,"")</f>
        <v/>
      </c>
      <c r="Z14722">
        <f t="shared" ref="Z14722:Z14785" si="898">IF(COUNTIF(F14722,"*s/s*"),1,"")</f>
        <v>1</v>
      </c>
      <c r="AB14722" s="9"/>
      <c r="AC14722" t="s">
        <v>9233</v>
      </c>
      <c r="AD14722">
        <f t="shared" si="896"/>
        <v>0</v>
      </c>
      <c r="AF14722" s="3"/>
      <c r="AH14722" s="9"/>
    </row>
    <row r="14723" spans="1:34" ht="10.95" customHeight="1" outlineLevel="1" x14ac:dyDescent="0.25">
      <c r="A14723" t="s">
        <v>1069</v>
      </c>
      <c r="C14723" s="3" t="s">
        <v>11994</v>
      </c>
      <c r="D14723" s="3">
        <v>8680</v>
      </c>
      <c r="E14723" s="9">
        <v>2018</v>
      </c>
      <c r="F14723" s="7" t="s">
        <v>12564</v>
      </c>
      <c r="G14723" s="7" t="s">
        <v>5401</v>
      </c>
      <c r="H14723" s="8" t="s">
        <v>9233</v>
      </c>
      <c r="I14723" s="8" t="s">
        <v>7560</v>
      </c>
      <c r="J14723" s="19">
        <v>7</v>
      </c>
      <c r="K14723" s="19" t="s">
        <v>7738</v>
      </c>
      <c r="L14723" s="11"/>
      <c r="M14723" s="11"/>
      <c r="N14723" s="24"/>
      <c r="P14723" s="32"/>
      <c r="T14723" s="19"/>
      <c r="U14723" s="3"/>
      <c r="X14723" t="str">
        <f t="shared" si="897"/>
        <v/>
      </c>
      <c r="Z14723" t="str">
        <f t="shared" si="898"/>
        <v/>
      </c>
      <c r="AB14723" s="9"/>
      <c r="AC14723" t="s">
        <v>9233</v>
      </c>
      <c r="AD14723">
        <f t="shared" si="896"/>
        <v>0</v>
      </c>
      <c r="AF14723" s="3"/>
      <c r="AH14723" s="9"/>
    </row>
    <row r="14724" spans="1:34" ht="10.95" customHeight="1" outlineLevel="1" x14ac:dyDescent="0.25">
      <c r="A14724" t="s">
        <v>1069</v>
      </c>
      <c r="C14724" s="3" t="s">
        <v>11994</v>
      </c>
      <c r="D14724" s="3" t="s">
        <v>12573</v>
      </c>
      <c r="E14724" s="9">
        <v>2018</v>
      </c>
      <c r="F14724" s="7" t="s">
        <v>12565</v>
      </c>
      <c r="G14724" s="7" t="s">
        <v>5401</v>
      </c>
      <c r="H14724" s="8" t="s">
        <v>9233</v>
      </c>
      <c r="I14724" s="8" t="s">
        <v>7560</v>
      </c>
      <c r="J14724" s="19">
        <v>7</v>
      </c>
      <c r="K14724" s="19" t="s">
        <v>7738</v>
      </c>
      <c r="L14724" s="11"/>
      <c r="M14724" s="11"/>
      <c r="N14724" s="24"/>
      <c r="P14724" s="32"/>
      <c r="T14724" s="19"/>
      <c r="U14724" s="3"/>
      <c r="X14724" t="str">
        <f t="shared" si="897"/>
        <v/>
      </c>
      <c r="Z14724">
        <f t="shared" si="898"/>
        <v>1</v>
      </c>
      <c r="AB14724" s="9"/>
      <c r="AC14724" t="s">
        <v>9233</v>
      </c>
      <c r="AD14724">
        <f t="shared" si="896"/>
        <v>0</v>
      </c>
      <c r="AF14724" s="3"/>
      <c r="AH14724" s="9"/>
    </row>
    <row r="14725" spans="1:34" ht="10.95" customHeight="1" outlineLevel="1" x14ac:dyDescent="0.25">
      <c r="A14725" t="s">
        <v>1069</v>
      </c>
      <c r="C14725" s="3" t="s">
        <v>11994</v>
      </c>
      <c r="D14725" s="3">
        <v>9140</v>
      </c>
      <c r="E14725" s="9">
        <v>2019</v>
      </c>
      <c r="F14725" s="7" t="s">
        <v>12566</v>
      </c>
      <c r="G14725" s="7" t="s">
        <v>5401</v>
      </c>
      <c r="H14725" s="8" t="s">
        <v>9233</v>
      </c>
      <c r="I14725" s="8" t="s">
        <v>7560</v>
      </c>
      <c r="J14725" s="19">
        <v>7</v>
      </c>
      <c r="K14725" s="19" t="s">
        <v>7738</v>
      </c>
      <c r="L14725" s="11"/>
      <c r="M14725" s="11"/>
      <c r="N14725" s="24"/>
      <c r="P14725" s="32"/>
      <c r="T14725" s="19"/>
      <c r="U14725" s="3"/>
      <c r="X14725" t="str">
        <f t="shared" si="897"/>
        <v/>
      </c>
      <c r="Z14725" t="str">
        <f t="shared" si="898"/>
        <v/>
      </c>
      <c r="AB14725" s="9"/>
      <c r="AC14725" t="s">
        <v>9233</v>
      </c>
      <c r="AD14725">
        <f t="shared" si="896"/>
        <v>0</v>
      </c>
      <c r="AF14725" s="3"/>
      <c r="AH14725" s="9"/>
    </row>
    <row r="14726" spans="1:34" ht="10.95" customHeight="1" outlineLevel="1" x14ac:dyDescent="0.25">
      <c r="A14726" t="s">
        <v>1069</v>
      </c>
      <c r="C14726" s="3" t="s">
        <v>11994</v>
      </c>
      <c r="D14726" s="3">
        <v>9141</v>
      </c>
      <c r="E14726" s="9">
        <v>2019</v>
      </c>
      <c r="F14726" s="7" t="s">
        <v>12566</v>
      </c>
      <c r="G14726" s="7" t="s">
        <v>5401</v>
      </c>
      <c r="H14726" s="8" t="s">
        <v>9233</v>
      </c>
      <c r="I14726" s="8" t="s">
        <v>7560</v>
      </c>
      <c r="J14726" s="19">
        <v>7</v>
      </c>
      <c r="K14726" s="19" t="s">
        <v>7738</v>
      </c>
      <c r="L14726" s="11"/>
      <c r="M14726" s="11"/>
      <c r="N14726" s="24"/>
      <c r="P14726" s="32"/>
      <c r="T14726" s="19"/>
      <c r="U14726" s="3"/>
      <c r="X14726" t="str">
        <f t="shared" si="897"/>
        <v/>
      </c>
      <c r="Z14726" t="str">
        <f t="shared" si="898"/>
        <v/>
      </c>
      <c r="AB14726" s="9"/>
      <c r="AC14726" t="s">
        <v>9233</v>
      </c>
      <c r="AD14726">
        <f t="shared" si="896"/>
        <v>0</v>
      </c>
      <c r="AF14726" s="3"/>
      <c r="AH14726" s="9"/>
    </row>
    <row r="14727" spans="1:34" ht="10.95" customHeight="1" outlineLevel="1" x14ac:dyDescent="0.25">
      <c r="A14727" t="s">
        <v>1069</v>
      </c>
      <c r="C14727" s="3" t="s">
        <v>11994</v>
      </c>
      <c r="D14727" s="3">
        <v>9142</v>
      </c>
      <c r="E14727" s="9">
        <v>2019</v>
      </c>
      <c r="F14727" s="7" t="s">
        <v>12566</v>
      </c>
      <c r="G14727" s="7" t="s">
        <v>5401</v>
      </c>
      <c r="H14727" s="8" t="s">
        <v>9233</v>
      </c>
      <c r="I14727" s="8" t="s">
        <v>7560</v>
      </c>
      <c r="J14727" s="19">
        <v>7</v>
      </c>
      <c r="K14727" s="19" t="s">
        <v>7738</v>
      </c>
      <c r="L14727" s="11"/>
      <c r="M14727" s="11"/>
      <c r="N14727" s="24"/>
      <c r="P14727" s="32"/>
      <c r="T14727" s="19"/>
      <c r="U14727" s="3"/>
      <c r="X14727" t="str">
        <f t="shared" si="897"/>
        <v/>
      </c>
      <c r="Z14727" t="str">
        <f t="shared" si="898"/>
        <v/>
      </c>
      <c r="AB14727" s="9"/>
      <c r="AC14727" t="s">
        <v>9233</v>
      </c>
      <c r="AD14727">
        <f t="shared" si="896"/>
        <v>0</v>
      </c>
      <c r="AF14727" s="3"/>
      <c r="AH14727" s="9"/>
    </row>
    <row r="14728" spans="1:34" ht="10.95" customHeight="1" outlineLevel="1" x14ac:dyDescent="0.25">
      <c r="A14728" t="s">
        <v>1069</v>
      </c>
      <c r="C14728" s="3" t="s">
        <v>11994</v>
      </c>
      <c r="D14728" s="3">
        <v>9143</v>
      </c>
      <c r="E14728" s="9">
        <v>2019</v>
      </c>
      <c r="F14728" s="7" t="s">
        <v>12566</v>
      </c>
      <c r="G14728" s="7" t="s">
        <v>5401</v>
      </c>
      <c r="H14728" s="8" t="s">
        <v>9233</v>
      </c>
      <c r="I14728" s="8" t="s">
        <v>7560</v>
      </c>
      <c r="J14728" s="19">
        <v>7</v>
      </c>
      <c r="K14728" s="19" t="s">
        <v>7738</v>
      </c>
      <c r="L14728" s="11"/>
      <c r="M14728" s="11"/>
      <c r="N14728" s="24"/>
      <c r="P14728" s="32"/>
      <c r="T14728" s="19"/>
      <c r="U14728" s="3"/>
      <c r="X14728" t="str">
        <f t="shared" si="897"/>
        <v/>
      </c>
      <c r="Z14728" t="str">
        <f t="shared" si="898"/>
        <v/>
      </c>
      <c r="AB14728" s="9"/>
      <c r="AC14728" t="s">
        <v>9233</v>
      </c>
      <c r="AD14728">
        <f t="shared" ref="AD14728:AD14747" si="899">COUNTIF(H14728,"*Fuji*")</f>
        <v>0</v>
      </c>
      <c r="AF14728" s="3"/>
      <c r="AH14728" s="9"/>
    </row>
    <row r="14729" spans="1:34" ht="10.95" customHeight="1" outlineLevel="1" collapsed="1" x14ac:dyDescent="0.25">
      <c r="A14729" t="s">
        <v>1069</v>
      </c>
      <c r="C14729" s="3" t="s">
        <v>11994</v>
      </c>
      <c r="D14729" s="3" t="s">
        <v>12574</v>
      </c>
      <c r="E14729" s="9">
        <v>2019</v>
      </c>
      <c r="F14729" s="7" t="s">
        <v>12560</v>
      </c>
      <c r="G14729" s="7" t="s">
        <v>5401</v>
      </c>
      <c r="H14729" s="8" t="s">
        <v>9233</v>
      </c>
      <c r="I14729" s="8" t="s">
        <v>7560</v>
      </c>
      <c r="J14729" s="19">
        <v>7</v>
      </c>
      <c r="K14729" s="19" t="s">
        <v>7738</v>
      </c>
      <c r="L14729" s="11"/>
      <c r="M14729" s="11"/>
      <c r="N14729" s="24"/>
      <c r="P14729" s="32"/>
      <c r="T14729" s="19"/>
      <c r="U14729" s="3"/>
      <c r="X14729" t="str">
        <f t="shared" si="897"/>
        <v/>
      </c>
      <c r="Z14729">
        <f t="shared" si="898"/>
        <v>1</v>
      </c>
      <c r="AB14729" s="9"/>
      <c r="AC14729" t="s">
        <v>9233</v>
      </c>
      <c r="AD14729">
        <f t="shared" si="899"/>
        <v>0</v>
      </c>
      <c r="AF14729" s="3"/>
      <c r="AH14729" s="9"/>
    </row>
    <row r="14730" spans="1:34" ht="10.95" customHeight="1" outlineLevel="1" x14ac:dyDescent="0.25">
      <c r="A14730" t="s">
        <v>1069</v>
      </c>
      <c r="C14730" s="3" t="s">
        <v>11994</v>
      </c>
      <c r="D14730" s="3">
        <v>9144</v>
      </c>
      <c r="E14730" s="9">
        <v>2019</v>
      </c>
      <c r="F14730" s="7" t="s">
        <v>12564</v>
      </c>
      <c r="G14730" s="7" t="s">
        <v>5401</v>
      </c>
      <c r="H14730" s="8" t="s">
        <v>9233</v>
      </c>
      <c r="I14730" s="8" t="s">
        <v>7560</v>
      </c>
      <c r="J14730" s="19">
        <v>7</v>
      </c>
      <c r="K14730" s="19" t="s">
        <v>7738</v>
      </c>
      <c r="L14730" s="11"/>
      <c r="M14730" s="11"/>
      <c r="N14730" s="24"/>
      <c r="P14730" s="32"/>
      <c r="T14730" s="19"/>
      <c r="U14730" s="3"/>
      <c r="X14730" t="str">
        <f t="shared" si="897"/>
        <v/>
      </c>
      <c r="Z14730" t="str">
        <f t="shared" si="898"/>
        <v/>
      </c>
      <c r="AB14730" s="9"/>
      <c r="AC14730" t="s">
        <v>9233</v>
      </c>
      <c r="AD14730">
        <f t="shared" si="899"/>
        <v>0</v>
      </c>
      <c r="AF14730" s="3"/>
      <c r="AH14730" s="9"/>
    </row>
    <row r="14731" spans="1:34" ht="10.95" customHeight="1" outlineLevel="1" x14ac:dyDescent="0.25">
      <c r="A14731" t="s">
        <v>1069</v>
      </c>
      <c r="C14731" s="3" t="s">
        <v>11994</v>
      </c>
      <c r="D14731" s="3" t="s">
        <v>12575</v>
      </c>
      <c r="E14731" s="9">
        <v>2019</v>
      </c>
      <c r="F14731" s="7" t="s">
        <v>12565</v>
      </c>
      <c r="G14731" s="7" t="s">
        <v>5401</v>
      </c>
      <c r="H14731" s="8" t="s">
        <v>9233</v>
      </c>
      <c r="I14731" s="8" t="s">
        <v>7560</v>
      </c>
      <c r="J14731" s="19">
        <v>7</v>
      </c>
      <c r="K14731" s="19" t="s">
        <v>7738</v>
      </c>
      <c r="L14731" s="11"/>
      <c r="M14731" s="11"/>
      <c r="N14731" s="24"/>
      <c r="P14731" s="32"/>
      <c r="T14731" s="19"/>
      <c r="U14731" s="3"/>
      <c r="X14731" t="str">
        <f t="shared" si="897"/>
        <v/>
      </c>
      <c r="Z14731">
        <f t="shared" si="898"/>
        <v>1</v>
      </c>
      <c r="AB14731" s="9"/>
      <c r="AC14731" t="s">
        <v>9233</v>
      </c>
      <c r="AD14731">
        <f t="shared" si="899"/>
        <v>0</v>
      </c>
      <c r="AF14731" s="3"/>
      <c r="AH14731" s="9"/>
    </row>
    <row r="14732" spans="1:34" ht="10.95" customHeight="1" outlineLevel="1" x14ac:dyDescent="0.25">
      <c r="A14732" t="s">
        <v>1069</v>
      </c>
      <c r="C14732" s="3" t="s">
        <v>11994</v>
      </c>
      <c r="D14732" s="3">
        <v>9739</v>
      </c>
      <c r="E14732" s="9">
        <v>2019</v>
      </c>
      <c r="F14732" s="7" t="s">
        <v>12566</v>
      </c>
      <c r="G14732" s="7" t="s">
        <v>5401</v>
      </c>
      <c r="H14732" s="8" t="s">
        <v>2595</v>
      </c>
      <c r="I14732" s="8" t="s">
        <v>991</v>
      </c>
      <c r="J14732" s="19">
        <v>1</v>
      </c>
      <c r="K14732" s="19" t="s">
        <v>7738</v>
      </c>
      <c r="L14732" s="11"/>
      <c r="M14732" s="11"/>
      <c r="N14732" s="24"/>
      <c r="P14732" s="32"/>
      <c r="T14732" s="19"/>
      <c r="U14732" s="3"/>
      <c r="X14732" t="str">
        <f t="shared" si="897"/>
        <v/>
      </c>
      <c r="Z14732" t="str">
        <f t="shared" si="898"/>
        <v/>
      </c>
      <c r="AB14732" s="9"/>
      <c r="AC14732" t="s">
        <v>2595</v>
      </c>
      <c r="AD14732">
        <f t="shared" si="899"/>
        <v>0</v>
      </c>
      <c r="AF14732" s="3"/>
      <c r="AH14732" s="9"/>
    </row>
    <row r="14733" spans="1:34" ht="10.95" customHeight="1" outlineLevel="1" x14ac:dyDescent="0.25">
      <c r="A14733" t="s">
        <v>1069</v>
      </c>
      <c r="C14733" s="3" t="s">
        <v>11994</v>
      </c>
      <c r="D14733" s="3">
        <v>9740</v>
      </c>
      <c r="E14733" s="9">
        <v>2019</v>
      </c>
      <c r="F14733" s="7" t="s">
        <v>12566</v>
      </c>
      <c r="G14733" s="7" t="s">
        <v>5401</v>
      </c>
      <c r="H14733" s="8" t="s">
        <v>9365</v>
      </c>
      <c r="I14733" s="8" t="s">
        <v>991</v>
      </c>
      <c r="J14733" s="19">
        <v>1</v>
      </c>
      <c r="K14733" s="19" t="s">
        <v>7738</v>
      </c>
      <c r="L14733" s="11"/>
      <c r="M14733" s="11"/>
      <c r="N14733" s="24"/>
      <c r="P14733" s="32"/>
      <c r="T14733" s="19"/>
      <c r="U14733" s="3"/>
      <c r="X14733" t="str">
        <f t="shared" si="897"/>
        <v/>
      </c>
      <c r="Z14733" t="str">
        <f t="shared" si="898"/>
        <v/>
      </c>
      <c r="AB14733" s="9"/>
      <c r="AC14733" t="s">
        <v>9365</v>
      </c>
      <c r="AD14733">
        <f t="shared" si="899"/>
        <v>0</v>
      </c>
      <c r="AF14733" s="3"/>
      <c r="AH14733" s="9"/>
    </row>
    <row r="14734" spans="1:34" ht="10.95" customHeight="1" outlineLevel="1" x14ac:dyDescent="0.25">
      <c r="A14734" t="s">
        <v>1069</v>
      </c>
      <c r="C14734" s="3" t="s">
        <v>11994</v>
      </c>
      <c r="D14734" s="3">
        <v>9741</v>
      </c>
      <c r="E14734" s="9">
        <v>2019</v>
      </c>
      <c r="F14734" s="7" t="s">
        <v>12566</v>
      </c>
      <c r="G14734" s="7" t="s">
        <v>5401</v>
      </c>
      <c r="H14734" s="8" t="s">
        <v>6219</v>
      </c>
      <c r="I14734" s="8" t="s">
        <v>991</v>
      </c>
      <c r="J14734" s="19">
        <v>1</v>
      </c>
      <c r="K14734" s="19" t="s">
        <v>7738</v>
      </c>
      <c r="L14734" s="11"/>
      <c r="M14734" s="11"/>
      <c r="N14734" s="24"/>
      <c r="P14734" s="32"/>
      <c r="T14734" s="19"/>
      <c r="U14734" s="3"/>
      <c r="X14734" t="str">
        <f t="shared" si="897"/>
        <v/>
      </c>
      <c r="Z14734" t="str">
        <f t="shared" si="898"/>
        <v/>
      </c>
      <c r="AB14734" s="9"/>
      <c r="AC14734" t="s">
        <v>6219</v>
      </c>
      <c r="AD14734">
        <f t="shared" si="899"/>
        <v>0</v>
      </c>
      <c r="AF14734" s="3"/>
      <c r="AH14734" s="9"/>
    </row>
    <row r="14735" spans="1:34" ht="10.95" customHeight="1" outlineLevel="1" x14ac:dyDescent="0.25">
      <c r="A14735" t="s">
        <v>1069</v>
      </c>
      <c r="C14735" s="3" t="s">
        <v>11994</v>
      </c>
      <c r="D14735" s="3">
        <v>9742</v>
      </c>
      <c r="E14735" s="9">
        <v>2019</v>
      </c>
      <c r="F14735" s="7" t="s">
        <v>12566</v>
      </c>
      <c r="G14735" s="7" t="s">
        <v>5401</v>
      </c>
      <c r="H14735" s="8" t="s">
        <v>9364</v>
      </c>
      <c r="I14735" s="44" t="s">
        <v>991</v>
      </c>
      <c r="J14735" s="19">
        <v>1</v>
      </c>
      <c r="K14735" s="19" t="s">
        <v>7738</v>
      </c>
      <c r="L14735" s="11"/>
      <c r="M14735" s="11"/>
      <c r="N14735" s="24"/>
      <c r="P14735" s="32"/>
      <c r="R14735">
        <v>1</v>
      </c>
      <c r="S14735">
        <v>1</v>
      </c>
      <c r="T14735" s="19"/>
      <c r="U14735" s="3"/>
      <c r="X14735" t="str">
        <f t="shared" si="897"/>
        <v/>
      </c>
      <c r="Z14735" t="str">
        <f t="shared" si="898"/>
        <v/>
      </c>
      <c r="AB14735" s="9"/>
      <c r="AC14735" t="s">
        <v>9364</v>
      </c>
      <c r="AD14735">
        <f t="shared" si="899"/>
        <v>0</v>
      </c>
      <c r="AF14735" s="3"/>
      <c r="AH14735" s="9"/>
    </row>
    <row r="14736" spans="1:34" ht="10.95" customHeight="1" outlineLevel="1" x14ac:dyDescent="0.25">
      <c r="A14736" t="s">
        <v>1069</v>
      </c>
      <c r="C14736" s="3" t="s">
        <v>11994</v>
      </c>
      <c r="D14736" s="3" t="s">
        <v>12576</v>
      </c>
      <c r="E14736" s="9">
        <v>2019</v>
      </c>
      <c r="F14736" s="7" t="s">
        <v>12560</v>
      </c>
      <c r="G14736" s="7" t="s">
        <v>5401</v>
      </c>
      <c r="H14736" s="8" t="s">
        <v>991</v>
      </c>
      <c r="I14736" s="8" t="s">
        <v>991</v>
      </c>
      <c r="J14736" s="19">
        <v>1</v>
      </c>
      <c r="K14736" s="19" t="s">
        <v>7738</v>
      </c>
      <c r="L14736" s="11"/>
      <c r="M14736" s="11"/>
      <c r="N14736" s="24"/>
      <c r="P14736" s="32"/>
      <c r="T14736" s="19"/>
      <c r="U14736" s="3"/>
      <c r="X14736" t="str">
        <f t="shared" si="897"/>
        <v/>
      </c>
      <c r="Z14736">
        <f t="shared" si="898"/>
        <v>1</v>
      </c>
      <c r="AB14736" s="9"/>
      <c r="AC14736" t="s">
        <v>991</v>
      </c>
      <c r="AD14736">
        <f t="shared" si="899"/>
        <v>0</v>
      </c>
      <c r="AF14736" s="3"/>
      <c r="AH14736" s="9"/>
    </row>
    <row r="14737" spans="1:48" ht="10.95" customHeight="1" outlineLevel="1" x14ac:dyDescent="0.25">
      <c r="A14737" t="s">
        <v>1069</v>
      </c>
      <c r="C14737" s="3" t="s">
        <v>11994</v>
      </c>
      <c r="D14737" s="3">
        <v>9743</v>
      </c>
      <c r="E14737" s="9">
        <v>2019</v>
      </c>
      <c r="F14737" s="7" t="s">
        <v>12564</v>
      </c>
      <c r="G14737" s="7" t="s">
        <v>5401</v>
      </c>
      <c r="H14737" s="8" t="s">
        <v>857</v>
      </c>
      <c r="I14737" s="8" t="s">
        <v>991</v>
      </c>
      <c r="J14737" s="19">
        <v>1</v>
      </c>
      <c r="K14737" s="19" t="s">
        <v>7738</v>
      </c>
      <c r="L14737" s="11"/>
      <c r="M14737" s="11"/>
      <c r="N14737" s="24"/>
      <c r="P14737" s="32"/>
      <c r="T14737" s="19"/>
      <c r="U14737" s="3"/>
      <c r="X14737" t="str">
        <f t="shared" si="897"/>
        <v/>
      </c>
      <c r="Z14737" t="str">
        <f t="shared" si="898"/>
        <v/>
      </c>
      <c r="AB14737" s="9"/>
      <c r="AC14737" t="s">
        <v>857</v>
      </c>
      <c r="AD14737">
        <f t="shared" si="899"/>
        <v>0</v>
      </c>
      <c r="AF14737" s="3"/>
      <c r="AH14737" s="9"/>
    </row>
    <row r="14738" spans="1:48" ht="10.95" customHeight="1" outlineLevel="1" x14ac:dyDescent="0.25">
      <c r="A14738" t="s">
        <v>1069</v>
      </c>
      <c r="C14738" s="3" t="s">
        <v>11994</v>
      </c>
      <c r="D14738" s="3" t="s">
        <v>12577</v>
      </c>
      <c r="E14738" s="9">
        <v>2019</v>
      </c>
      <c r="F14738" s="7" t="s">
        <v>12565</v>
      </c>
      <c r="G14738" s="7" t="s">
        <v>5401</v>
      </c>
      <c r="H14738" s="8" t="s">
        <v>9451</v>
      </c>
      <c r="I14738" s="8" t="s">
        <v>991</v>
      </c>
      <c r="J14738" s="19">
        <v>1</v>
      </c>
      <c r="K14738" s="19" t="s">
        <v>7738</v>
      </c>
      <c r="L14738" s="11"/>
      <c r="M14738" s="11"/>
      <c r="N14738" s="24"/>
      <c r="P14738" s="32"/>
      <c r="T14738" s="19"/>
      <c r="U14738" s="3"/>
      <c r="X14738" t="str">
        <f t="shared" si="897"/>
        <v/>
      </c>
      <c r="Z14738">
        <f t="shared" si="898"/>
        <v>1</v>
      </c>
      <c r="AB14738" s="9"/>
      <c r="AC14738" t="s">
        <v>9451</v>
      </c>
      <c r="AD14738">
        <f t="shared" si="899"/>
        <v>0</v>
      </c>
      <c r="AF14738" s="3"/>
      <c r="AH14738" s="9"/>
    </row>
    <row r="14739" spans="1:48" ht="10.95" customHeight="1" outlineLevel="1" x14ac:dyDescent="0.25">
      <c r="A14739" t="s">
        <v>1069</v>
      </c>
      <c r="C14739" s="3" t="s">
        <v>11994</v>
      </c>
      <c r="D14739" s="3">
        <v>9748</v>
      </c>
      <c r="E14739" s="9">
        <v>2019</v>
      </c>
      <c r="F14739" s="7" t="s">
        <v>12565</v>
      </c>
      <c r="G14739" s="7" t="s">
        <v>5401</v>
      </c>
      <c r="H14739" s="8" t="s">
        <v>12578</v>
      </c>
      <c r="I14739" s="8" t="s">
        <v>12579</v>
      </c>
      <c r="J14739" s="19">
        <v>1</v>
      </c>
      <c r="K14739" s="19" t="s">
        <v>7738</v>
      </c>
      <c r="L14739" s="11"/>
      <c r="M14739" s="11"/>
      <c r="N14739" s="24"/>
      <c r="P14739" s="32"/>
      <c r="T14739" s="19"/>
      <c r="U14739" s="3"/>
      <c r="X14739" t="str">
        <f t="shared" si="897"/>
        <v/>
      </c>
      <c r="Z14739">
        <f t="shared" si="898"/>
        <v>1</v>
      </c>
      <c r="AB14739" s="9"/>
      <c r="AC14739" t="s">
        <v>12578</v>
      </c>
      <c r="AD14739">
        <f t="shared" si="899"/>
        <v>0</v>
      </c>
      <c r="AF14739" s="3"/>
      <c r="AH14739" s="9"/>
    </row>
    <row r="14740" spans="1:48" ht="10.95" customHeight="1" outlineLevel="1" x14ac:dyDescent="0.25">
      <c r="A14740" t="s">
        <v>1069</v>
      </c>
      <c r="C14740" s="3" t="s">
        <v>11994</v>
      </c>
      <c r="D14740" s="3">
        <v>974</v>
      </c>
      <c r="E14740" s="9">
        <v>2019</v>
      </c>
      <c r="F14740" s="7" t="s">
        <v>12566</v>
      </c>
      <c r="G14740" s="7" t="s">
        <v>5401</v>
      </c>
      <c r="H14740" s="8" t="s">
        <v>9233</v>
      </c>
      <c r="I14740" s="8" t="s">
        <v>7560</v>
      </c>
      <c r="J14740" s="19">
        <v>7</v>
      </c>
      <c r="K14740" s="19" t="s">
        <v>7738</v>
      </c>
      <c r="L14740" s="11"/>
      <c r="M14740" s="11"/>
      <c r="N14740" s="24"/>
      <c r="P14740" s="32"/>
      <c r="T14740" s="19"/>
      <c r="U14740" s="3"/>
      <c r="X14740" t="str">
        <f t="shared" si="897"/>
        <v/>
      </c>
      <c r="Z14740" t="str">
        <f t="shared" si="898"/>
        <v/>
      </c>
      <c r="AB14740" s="9"/>
      <c r="AC14740" t="s">
        <v>9233</v>
      </c>
      <c r="AD14740">
        <f t="shared" si="899"/>
        <v>0</v>
      </c>
      <c r="AF14740" s="3"/>
      <c r="AH14740" s="9"/>
    </row>
    <row r="14741" spans="1:48" ht="10.95" customHeight="1" outlineLevel="1" x14ac:dyDescent="0.25">
      <c r="A14741" t="s">
        <v>1069</v>
      </c>
      <c r="C14741" s="3" t="s">
        <v>11994</v>
      </c>
      <c r="D14741" s="3">
        <v>9750</v>
      </c>
      <c r="E14741" s="9">
        <v>2019</v>
      </c>
      <c r="F14741" s="7" t="s">
        <v>12566</v>
      </c>
      <c r="G14741" s="7" t="s">
        <v>5401</v>
      </c>
      <c r="H14741" s="8" t="s">
        <v>9233</v>
      </c>
      <c r="I14741" s="8" t="s">
        <v>7560</v>
      </c>
      <c r="J14741" s="19">
        <v>7</v>
      </c>
      <c r="K14741" s="19" t="s">
        <v>7738</v>
      </c>
      <c r="L14741" s="11"/>
      <c r="M14741" s="11"/>
      <c r="N14741" s="24"/>
      <c r="P14741" s="32"/>
      <c r="T14741" s="19"/>
      <c r="U14741" s="3"/>
      <c r="X14741" t="str">
        <f t="shared" si="897"/>
        <v/>
      </c>
      <c r="Z14741" t="str">
        <f t="shared" si="898"/>
        <v/>
      </c>
      <c r="AB14741" s="9"/>
      <c r="AC14741" t="s">
        <v>9233</v>
      </c>
      <c r="AD14741">
        <f t="shared" si="899"/>
        <v>0</v>
      </c>
      <c r="AF14741" s="3"/>
      <c r="AH14741" s="9"/>
    </row>
    <row r="14742" spans="1:48" ht="10.95" customHeight="1" outlineLevel="1" x14ac:dyDescent="0.25">
      <c r="A14742" t="s">
        <v>1069</v>
      </c>
      <c r="C14742" s="3" t="s">
        <v>11994</v>
      </c>
      <c r="D14742" s="3">
        <v>9751</v>
      </c>
      <c r="E14742" s="9">
        <v>2019</v>
      </c>
      <c r="F14742" s="7" t="s">
        <v>12566</v>
      </c>
      <c r="G14742" s="7" t="s">
        <v>5401</v>
      </c>
      <c r="H14742" s="8" t="s">
        <v>9233</v>
      </c>
      <c r="I14742" s="8" t="s">
        <v>7560</v>
      </c>
      <c r="J14742" s="19">
        <v>7</v>
      </c>
      <c r="K14742" s="19" t="s">
        <v>7738</v>
      </c>
      <c r="L14742" s="11"/>
      <c r="M14742" s="11"/>
      <c r="N14742" s="24"/>
      <c r="P14742" s="32"/>
      <c r="T14742" s="19"/>
      <c r="U14742" s="3"/>
      <c r="X14742" t="str">
        <f t="shared" si="897"/>
        <v/>
      </c>
      <c r="Z14742" t="str">
        <f t="shared" si="898"/>
        <v/>
      </c>
      <c r="AB14742" s="9"/>
      <c r="AC14742" t="s">
        <v>9233</v>
      </c>
      <c r="AD14742">
        <f t="shared" si="899"/>
        <v>0</v>
      </c>
      <c r="AF14742" s="3"/>
      <c r="AH14742" s="9"/>
    </row>
    <row r="14743" spans="1:48" ht="10.95" customHeight="1" outlineLevel="1" x14ac:dyDescent="0.25">
      <c r="A14743" t="s">
        <v>1069</v>
      </c>
      <c r="C14743" s="3" t="s">
        <v>11994</v>
      </c>
      <c r="D14743" s="3">
        <v>9752</v>
      </c>
      <c r="E14743" s="9">
        <v>2019</v>
      </c>
      <c r="F14743" s="7" t="s">
        <v>12566</v>
      </c>
      <c r="G14743" s="7" t="s">
        <v>5401</v>
      </c>
      <c r="H14743" s="8" t="s">
        <v>9233</v>
      </c>
      <c r="I14743" s="8" t="s">
        <v>7560</v>
      </c>
      <c r="J14743" s="19">
        <v>7</v>
      </c>
      <c r="K14743" s="19" t="s">
        <v>7738</v>
      </c>
      <c r="L14743" s="11"/>
      <c r="M14743" s="11"/>
      <c r="N14743" s="24"/>
      <c r="P14743" s="32"/>
      <c r="T14743" s="19"/>
      <c r="U14743" s="3"/>
      <c r="X14743" t="str">
        <f t="shared" si="897"/>
        <v/>
      </c>
      <c r="Z14743" t="str">
        <f t="shared" si="898"/>
        <v/>
      </c>
      <c r="AB14743" s="9"/>
      <c r="AC14743" t="s">
        <v>9233</v>
      </c>
      <c r="AD14743">
        <f t="shared" si="899"/>
        <v>0</v>
      </c>
      <c r="AF14743" s="3"/>
      <c r="AH14743" s="9"/>
    </row>
    <row r="14744" spans="1:48" ht="10.95" customHeight="1" outlineLevel="1" x14ac:dyDescent="0.25">
      <c r="A14744" t="s">
        <v>1069</v>
      </c>
      <c r="C14744" s="3" t="s">
        <v>11994</v>
      </c>
      <c r="D14744" s="3" t="s">
        <v>12580</v>
      </c>
      <c r="E14744" s="9">
        <v>2019</v>
      </c>
      <c r="F14744" s="7" t="s">
        <v>12560</v>
      </c>
      <c r="G14744" s="7" t="s">
        <v>5401</v>
      </c>
      <c r="H14744" s="8" t="s">
        <v>9233</v>
      </c>
      <c r="I14744" s="8" t="s">
        <v>7560</v>
      </c>
      <c r="J14744" s="19">
        <v>7</v>
      </c>
      <c r="K14744" s="19" t="s">
        <v>7738</v>
      </c>
      <c r="L14744" s="11"/>
      <c r="M14744" s="11"/>
      <c r="N14744" s="24"/>
      <c r="P14744" s="32"/>
      <c r="T14744" s="19"/>
      <c r="U14744" s="3"/>
      <c r="X14744" t="str">
        <f t="shared" si="897"/>
        <v/>
      </c>
      <c r="Z14744">
        <f t="shared" si="898"/>
        <v>1</v>
      </c>
      <c r="AB14744" s="9"/>
      <c r="AC14744" t="s">
        <v>9233</v>
      </c>
      <c r="AD14744">
        <f t="shared" si="899"/>
        <v>0</v>
      </c>
      <c r="AF14744" s="3"/>
      <c r="AH14744" s="9"/>
    </row>
    <row r="14745" spans="1:48" ht="10.95" customHeight="1" outlineLevel="1" x14ac:dyDescent="0.25">
      <c r="A14745" t="s">
        <v>1069</v>
      </c>
      <c r="C14745" s="3" t="s">
        <v>11994</v>
      </c>
      <c r="D14745" s="3">
        <v>9753</v>
      </c>
      <c r="E14745" s="9">
        <v>2019</v>
      </c>
      <c r="F14745" s="7" t="s">
        <v>12564</v>
      </c>
      <c r="G14745" s="7" t="s">
        <v>5401</v>
      </c>
      <c r="H14745" s="8" t="s">
        <v>9233</v>
      </c>
      <c r="I14745" s="8" t="s">
        <v>7560</v>
      </c>
      <c r="J14745" s="19">
        <v>7</v>
      </c>
      <c r="K14745" s="19" t="s">
        <v>7738</v>
      </c>
      <c r="L14745" s="11"/>
      <c r="M14745" s="11"/>
      <c r="N14745" s="24"/>
      <c r="P14745" s="32"/>
      <c r="T14745" s="19"/>
      <c r="U14745" s="3"/>
      <c r="X14745" t="str">
        <f t="shared" si="897"/>
        <v/>
      </c>
      <c r="Z14745" t="str">
        <f t="shared" si="898"/>
        <v/>
      </c>
      <c r="AB14745" s="9"/>
      <c r="AC14745" t="s">
        <v>9233</v>
      </c>
      <c r="AD14745">
        <f t="shared" si="899"/>
        <v>0</v>
      </c>
      <c r="AF14745" s="3"/>
      <c r="AH14745" s="9"/>
    </row>
    <row r="14746" spans="1:48" ht="10.95" customHeight="1" outlineLevel="1" x14ac:dyDescent="0.25">
      <c r="A14746" t="s">
        <v>1069</v>
      </c>
      <c r="C14746" s="3" t="s">
        <v>11994</v>
      </c>
      <c r="D14746" s="3" t="s">
        <v>12581</v>
      </c>
      <c r="E14746" s="9">
        <v>2019</v>
      </c>
      <c r="F14746" s="7" t="s">
        <v>12565</v>
      </c>
      <c r="G14746" s="7" t="s">
        <v>5401</v>
      </c>
      <c r="H14746" s="8" t="s">
        <v>9233</v>
      </c>
      <c r="I14746" s="8" t="s">
        <v>7560</v>
      </c>
      <c r="J14746" s="19">
        <v>7</v>
      </c>
      <c r="K14746" s="19" t="s">
        <v>7738</v>
      </c>
      <c r="L14746" s="11"/>
      <c r="M14746" s="11"/>
      <c r="N14746" s="24"/>
      <c r="P14746" s="32"/>
      <c r="T14746" s="19"/>
      <c r="U14746" s="3"/>
      <c r="X14746" t="str">
        <f t="shared" si="897"/>
        <v/>
      </c>
      <c r="Z14746">
        <f t="shared" si="898"/>
        <v>1</v>
      </c>
      <c r="AB14746" s="9"/>
      <c r="AC14746" t="s">
        <v>9233</v>
      </c>
      <c r="AD14746">
        <f t="shared" si="899"/>
        <v>0</v>
      </c>
      <c r="AF14746" s="3"/>
      <c r="AH14746" s="9"/>
    </row>
    <row r="14747" spans="1:48" ht="10.95" customHeight="1" outlineLevel="1" x14ac:dyDescent="0.25">
      <c r="A14747" t="s">
        <v>1069</v>
      </c>
      <c r="C14747" s="3" t="s">
        <v>11994</v>
      </c>
      <c r="D14747" s="3" t="s">
        <v>4065</v>
      </c>
      <c r="E14747" s="9">
        <v>2020</v>
      </c>
      <c r="F14747" s="7" t="s">
        <v>9950</v>
      </c>
      <c r="G14747" s="7" t="s">
        <v>5401</v>
      </c>
      <c r="H14747" s="8" t="s">
        <v>12060</v>
      </c>
      <c r="I14747" s="8"/>
      <c r="J14747" s="19">
        <v>3</v>
      </c>
      <c r="K14747" s="19" t="s">
        <v>7738</v>
      </c>
      <c r="L14747" s="11"/>
      <c r="M14747" s="11"/>
      <c r="N14747" s="24"/>
      <c r="P14747" s="32"/>
      <c r="T14747" s="19"/>
      <c r="U14747" s="3"/>
      <c r="X14747" t="str">
        <f t="shared" si="897"/>
        <v/>
      </c>
      <c r="Z14747">
        <f t="shared" si="898"/>
        <v>1</v>
      </c>
      <c r="AB14747" s="9"/>
      <c r="AC14747" t="s">
        <v>12060</v>
      </c>
      <c r="AD14747">
        <f t="shared" si="899"/>
        <v>0</v>
      </c>
      <c r="AF14747" s="3"/>
      <c r="AH14747" s="9"/>
    </row>
    <row r="14748" spans="1:48" ht="10.95" customHeight="1" x14ac:dyDescent="0.25">
      <c r="A14748" s="6" t="s">
        <v>21880</v>
      </c>
      <c r="B14748" t="s">
        <v>15995</v>
      </c>
      <c r="C14748" s="3" t="s">
        <v>12466</v>
      </c>
      <c r="E14748" s="9"/>
      <c r="F14748" s="7"/>
      <c r="G14748" s="7"/>
      <c r="H14748" s="8"/>
      <c r="I14748" s="8"/>
      <c r="J14748" s="19"/>
      <c r="K14748" s="19"/>
      <c r="L14748" s="11"/>
      <c r="M14748" s="11">
        <f>SUM(L14749:L14764)</f>
        <v>42.599999999999994</v>
      </c>
      <c r="N14748" s="24">
        <v>565</v>
      </c>
      <c r="O14748">
        <f>COUNTIF(K14749:K14764,"*")</f>
        <v>16</v>
      </c>
      <c r="P14748" s="32">
        <f>O14748/N14748</f>
        <v>2.831858407079646E-2</v>
      </c>
      <c r="Q14748">
        <f>COUNTIF(K14749:K14764,"Y")+COUNTIF(K14749:K14764,"S")</f>
        <v>16</v>
      </c>
      <c r="T14748" s="19" t="s">
        <v>7736</v>
      </c>
      <c r="U14748" s="3"/>
      <c r="V14748" t="s">
        <v>18523</v>
      </c>
      <c r="X14748" t="str">
        <f t="shared" si="897"/>
        <v/>
      </c>
      <c r="Z14748" t="str">
        <f t="shared" si="898"/>
        <v/>
      </c>
      <c r="AB14748" s="9"/>
      <c r="AE14748">
        <f>COUNTIF(AD14749:AD14764,"1")</f>
        <v>0</v>
      </c>
      <c r="AF14748" s="3"/>
      <c r="AH14748" s="9"/>
      <c r="AI14748">
        <f>COUNTIF($J14749:$J14764,"1")-COUNTIFS($J14749:$J14764,"1",$K14749:$K14764,"V")</f>
        <v>0</v>
      </c>
      <c r="AJ14748">
        <f>COUNTIFS($J14749:$J14764,"1",$K14749:$K14764,"Y")+COUNTIFS($J14749:$J14764,"1",$K14749:$K14764,"s")</f>
        <v>0</v>
      </c>
      <c r="AK14748">
        <f>COUNTIF($J14749:$J14764,"2")-COUNTIFS($J14749:$J14764,"2",$K14749:$K14764,"V")</f>
        <v>0</v>
      </c>
      <c r="AL14748">
        <f>COUNTIFS($J14749:$J14764,"2",$K14749:$K14764,"Y")+COUNTIFS($J14749:$J14764,"2",$K14749:$K14764,"s")</f>
        <v>0</v>
      </c>
      <c r="AM14748">
        <f>COUNTIF($J14749:$J14764,"3")-COUNTIFS($J14749:$J14764,"3",$K14749:$K14764,"V")</f>
        <v>0</v>
      </c>
      <c r="AN14748">
        <f>COUNTIFS($J14749:$J14764,"3",$K14749:$K14764,"Y")+COUNTIFS($J14749:$J14764,"3",$K14749:$K14764,"s")</f>
        <v>0</v>
      </c>
      <c r="AO14748">
        <f>COUNTIF($J14749:$J14764,"4")-COUNTIFS($J14749:$J14764,"4",$K14749:$K14764,"V")</f>
        <v>0</v>
      </c>
      <c r="AP14748">
        <f>COUNTIFS($J14749:$J14764,"4",$K14749:$K14764,"Y")+COUNTIFS($J14749:$J14764,"4",$K14749:$K14764,"s")</f>
        <v>0</v>
      </c>
      <c r="AQ14748">
        <f>COUNTIF($J14749:$J14764,"5")-COUNTIFS($J14749:$J14764,"5",$K14749:$K14764,"V")</f>
        <v>0</v>
      </c>
      <c r="AR14748">
        <f>COUNTIFS($J14749:$J14764,"5",$K14749:$K14764,"Y")+COUNTIFS($J14749:$J14764,"5",$K14749:$K14764,"s")</f>
        <v>0</v>
      </c>
      <c r="AS14748">
        <f>COUNTIF($J14749:$J14764,"6")-COUNTIFS($J14749:$J14764,"6",$K14749:$K14764,"V")</f>
        <v>16</v>
      </c>
      <c r="AT14748">
        <f>COUNTIFS($J14749:$J14764,"6",$K14749:$K14764,"Y")+COUNTIFS($J14749:$J14764,"6",$K14749:$K14764,"s")</f>
        <v>16</v>
      </c>
      <c r="AU14748">
        <f>COUNTIF($J14749:$J14764,"7")-COUNTIFS($J14749:$J14764,"7",$K14749:$K14764,"V")</f>
        <v>0</v>
      </c>
      <c r="AV14748">
        <f>COUNTIFS($J14749:$J14764,"7",$K14749:$K14764,"Y")+COUNTIFS($J14749:$J14764,"7",$K14749:$K14764,"s")</f>
        <v>0</v>
      </c>
    </row>
    <row r="14749" spans="1:48" ht="10.95" customHeight="1" outlineLevel="1" x14ac:dyDescent="0.25">
      <c r="A14749" t="s">
        <v>15994</v>
      </c>
      <c r="C14749" s="3" t="s">
        <v>12466</v>
      </c>
      <c r="D14749" s="3">
        <v>1</v>
      </c>
      <c r="E14749" s="9">
        <v>1948</v>
      </c>
      <c r="F14749" s="7" t="s">
        <v>1533</v>
      </c>
      <c r="G14749" s="7" t="s">
        <v>15999</v>
      </c>
      <c r="H14749" s="8" t="s">
        <v>15997</v>
      </c>
      <c r="I14749" s="8" t="s">
        <v>7628</v>
      </c>
      <c r="J14749" s="19">
        <v>6</v>
      </c>
      <c r="K14749" s="19" t="s">
        <v>7736</v>
      </c>
      <c r="L14749" s="11">
        <v>1</v>
      </c>
      <c r="M14749" s="11"/>
      <c r="N14749" s="24"/>
      <c r="P14749" s="32"/>
      <c r="T14749" s="19"/>
      <c r="U14749" s="3"/>
      <c r="X14749" t="str">
        <f t="shared" si="897"/>
        <v/>
      </c>
      <c r="Z14749" t="str">
        <f t="shared" si="898"/>
        <v/>
      </c>
      <c r="AB14749" s="9"/>
      <c r="AC14749" t="s">
        <v>15997</v>
      </c>
      <c r="AD14749">
        <f t="shared" ref="AD14749:AD14764" si="900">COUNTIF(H14749,"*Fuji*")</f>
        <v>0</v>
      </c>
      <c r="AF14749" s="3"/>
      <c r="AH14749" s="9"/>
    </row>
    <row r="14750" spans="1:48" ht="10.95" customHeight="1" outlineLevel="1" x14ac:dyDescent="0.25">
      <c r="A14750" t="s">
        <v>15994</v>
      </c>
      <c r="C14750" s="3" t="s">
        <v>12466</v>
      </c>
      <c r="D14750" s="3">
        <v>2</v>
      </c>
      <c r="E14750" s="9">
        <v>1948</v>
      </c>
      <c r="F14750" s="7" t="s">
        <v>1101</v>
      </c>
      <c r="G14750" s="7" t="s">
        <v>15998</v>
      </c>
      <c r="H14750" s="8" t="s">
        <v>15997</v>
      </c>
      <c r="I14750" s="8" t="s">
        <v>7628</v>
      </c>
      <c r="J14750" s="19">
        <v>6</v>
      </c>
      <c r="K14750" s="19" t="s">
        <v>7736</v>
      </c>
      <c r="L14750" s="11">
        <v>1</v>
      </c>
      <c r="M14750" s="11"/>
      <c r="N14750" s="24"/>
      <c r="P14750" s="32"/>
      <c r="T14750" s="19"/>
      <c r="U14750" s="3"/>
      <c r="X14750" t="str">
        <f t="shared" si="897"/>
        <v/>
      </c>
      <c r="Z14750" t="str">
        <f t="shared" si="898"/>
        <v/>
      </c>
      <c r="AB14750" s="9"/>
      <c r="AC14750" t="s">
        <v>15997</v>
      </c>
      <c r="AD14750">
        <f t="shared" si="900"/>
        <v>0</v>
      </c>
      <c r="AF14750" s="3"/>
      <c r="AH14750" s="9"/>
    </row>
    <row r="14751" spans="1:48" ht="10.95" customHeight="1" outlineLevel="1" x14ac:dyDescent="0.25">
      <c r="A14751" t="s">
        <v>15994</v>
      </c>
      <c r="C14751" s="3" t="s">
        <v>12466</v>
      </c>
      <c r="D14751" s="3">
        <v>3</v>
      </c>
      <c r="E14751" s="9">
        <v>1948</v>
      </c>
      <c r="F14751" s="7" t="s">
        <v>639</v>
      </c>
      <c r="G14751" s="7" t="s">
        <v>15996</v>
      </c>
      <c r="H14751" s="8" t="s">
        <v>15997</v>
      </c>
      <c r="I14751" s="8" t="s">
        <v>7628</v>
      </c>
      <c r="J14751" s="19">
        <v>6</v>
      </c>
      <c r="K14751" s="19" t="s">
        <v>7736</v>
      </c>
      <c r="L14751" s="11">
        <v>1</v>
      </c>
      <c r="M14751" s="11"/>
      <c r="N14751" s="24"/>
      <c r="P14751" s="32"/>
      <c r="T14751" s="19"/>
      <c r="U14751" s="3"/>
      <c r="X14751" t="str">
        <f t="shared" si="897"/>
        <v/>
      </c>
      <c r="Z14751" t="str">
        <f t="shared" si="898"/>
        <v/>
      </c>
      <c r="AB14751" s="9"/>
      <c r="AC14751" t="s">
        <v>15997</v>
      </c>
      <c r="AD14751">
        <f t="shared" si="900"/>
        <v>0</v>
      </c>
      <c r="AF14751" s="3"/>
      <c r="AH14751" s="9"/>
    </row>
    <row r="14752" spans="1:48" ht="10.95" customHeight="1" outlineLevel="1" x14ac:dyDescent="0.25">
      <c r="A14752" t="s">
        <v>15994</v>
      </c>
      <c r="C14752" s="3" t="s">
        <v>12466</v>
      </c>
      <c r="D14752" s="3">
        <v>5</v>
      </c>
      <c r="E14752" s="9">
        <v>1956</v>
      </c>
      <c r="F14752" s="7" t="s">
        <v>16001</v>
      </c>
      <c r="G14752" s="7" t="s">
        <v>15999</v>
      </c>
      <c r="H14752" s="8" t="s">
        <v>15997</v>
      </c>
      <c r="I14752" s="8" t="s">
        <v>16000</v>
      </c>
      <c r="J14752" s="19">
        <v>6</v>
      </c>
      <c r="K14752" s="19" t="s">
        <v>7736</v>
      </c>
      <c r="L14752" s="11">
        <v>4.5</v>
      </c>
      <c r="M14752" s="11"/>
      <c r="N14752" s="24"/>
      <c r="P14752" s="32"/>
      <c r="T14752" s="19"/>
      <c r="U14752" s="3"/>
      <c r="X14752" t="str">
        <f t="shared" si="897"/>
        <v/>
      </c>
      <c r="Z14752" t="str">
        <f t="shared" si="898"/>
        <v/>
      </c>
      <c r="AB14752" s="9"/>
      <c r="AC14752" t="s">
        <v>15997</v>
      </c>
      <c r="AD14752">
        <f t="shared" si="900"/>
        <v>0</v>
      </c>
      <c r="AF14752" s="3"/>
      <c r="AH14752" s="9"/>
    </row>
    <row r="14753" spans="1:48" ht="10.95" customHeight="1" outlineLevel="1" x14ac:dyDescent="0.25">
      <c r="A14753" t="s">
        <v>15994</v>
      </c>
      <c r="C14753" s="3" t="s">
        <v>12466</v>
      </c>
      <c r="D14753" s="3">
        <v>6</v>
      </c>
      <c r="E14753" s="9">
        <v>1967</v>
      </c>
      <c r="F14753" s="7" t="s">
        <v>16003</v>
      </c>
      <c r="G14753" s="7" t="s">
        <v>15998</v>
      </c>
      <c r="H14753" s="8" t="s">
        <v>15997</v>
      </c>
      <c r="I14753" s="8" t="s">
        <v>16002</v>
      </c>
      <c r="J14753" s="19">
        <v>6</v>
      </c>
      <c r="K14753" s="19" t="s">
        <v>7736</v>
      </c>
      <c r="L14753" s="11">
        <v>2</v>
      </c>
      <c r="M14753" s="11"/>
      <c r="N14753" s="24"/>
      <c r="P14753" s="32"/>
      <c r="T14753" s="19"/>
      <c r="U14753" s="3"/>
      <c r="X14753" t="str">
        <f t="shared" si="897"/>
        <v/>
      </c>
      <c r="Z14753" t="str">
        <f t="shared" si="898"/>
        <v/>
      </c>
      <c r="AB14753" s="9"/>
      <c r="AC14753" t="s">
        <v>15997</v>
      </c>
      <c r="AD14753">
        <f t="shared" si="900"/>
        <v>0</v>
      </c>
      <c r="AF14753" s="3"/>
      <c r="AH14753" s="9"/>
    </row>
    <row r="14754" spans="1:48" ht="10.95" customHeight="1" outlineLevel="1" x14ac:dyDescent="0.25">
      <c r="A14754" t="s">
        <v>15994</v>
      </c>
      <c r="C14754" s="3" t="s">
        <v>12466</v>
      </c>
      <c r="D14754" s="3">
        <v>7</v>
      </c>
      <c r="E14754" s="9">
        <v>1967</v>
      </c>
      <c r="F14754" s="7" t="s">
        <v>16004</v>
      </c>
      <c r="G14754" s="7" t="s">
        <v>15996</v>
      </c>
      <c r="H14754" s="8" t="s">
        <v>15997</v>
      </c>
      <c r="I14754" s="8" t="s">
        <v>16002</v>
      </c>
      <c r="J14754" s="19">
        <v>6</v>
      </c>
      <c r="K14754" s="19" t="s">
        <v>7736</v>
      </c>
      <c r="L14754" s="11">
        <v>2</v>
      </c>
      <c r="M14754" s="11"/>
      <c r="N14754" s="24"/>
      <c r="P14754" s="32"/>
      <c r="T14754" s="19"/>
      <c r="U14754" s="3"/>
      <c r="X14754" t="str">
        <f t="shared" si="897"/>
        <v/>
      </c>
      <c r="Z14754" t="str">
        <f t="shared" si="898"/>
        <v/>
      </c>
      <c r="AB14754" s="9"/>
      <c r="AC14754" t="s">
        <v>15997</v>
      </c>
      <c r="AD14754">
        <f t="shared" si="900"/>
        <v>0</v>
      </c>
      <c r="AF14754" s="3"/>
      <c r="AH14754" s="9"/>
    </row>
    <row r="14755" spans="1:48" ht="10.95" customHeight="1" outlineLevel="1" x14ac:dyDescent="0.25">
      <c r="A14755" t="s">
        <v>15994</v>
      </c>
      <c r="C14755" s="3" t="s">
        <v>12466</v>
      </c>
      <c r="D14755" s="3">
        <v>8</v>
      </c>
      <c r="E14755" s="9">
        <v>1967</v>
      </c>
      <c r="F14755" s="7" t="s">
        <v>16005</v>
      </c>
      <c r="G14755" s="7" t="s">
        <v>15999</v>
      </c>
      <c r="H14755" s="8" t="s">
        <v>15997</v>
      </c>
      <c r="I14755" s="8" t="s">
        <v>16002</v>
      </c>
      <c r="J14755" s="19">
        <v>6</v>
      </c>
      <c r="K14755" s="19" t="s">
        <v>7736</v>
      </c>
      <c r="L14755" s="11">
        <v>2</v>
      </c>
      <c r="M14755" s="11"/>
      <c r="N14755" s="24"/>
      <c r="P14755" s="32"/>
      <c r="T14755" s="19"/>
      <c r="U14755" s="3"/>
      <c r="X14755" t="str">
        <f t="shared" si="897"/>
        <v/>
      </c>
      <c r="Z14755" t="str">
        <f t="shared" si="898"/>
        <v/>
      </c>
      <c r="AB14755" s="9"/>
      <c r="AC14755" t="s">
        <v>15997</v>
      </c>
      <c r="AD14755">
        <f t="shared" si="900"/>
        <v>0</v>
      </c>
      <c r="AF14755" s="3"/>
      <c r="AH14755" s="9"/>
    </row>
    <row r="14756" spans="1:48" ht="10.95" customHeight="1" outlineLevel="1" x14ac:dyDescent="0.25">
      <c r="A14756" t="s">
        <v>15994</v>
      </c>
      <c r="C14756" s="3" t="s">
        <v>12466</v>
      </c>
      <c r="D14756" s="3">
        <v>15</v>
      </c>
      <c r="E14756" s="9">
        <v>1970</v>
      </c>
      <c r="F14756" s="7" t="s">
        <v>5142</v>
      </c>
      <c r="G14756" s="7" t="s">
        <v>5401</v>
      </c>
      <c r="H14756" s="8" t="s">
        <v>15997</v>
      </c>
      <c r="I14756" s="8" t="s">
        <v>16006</v>
      </c>
      <c r="J14756" s="19">
        <v>6</v>
      </c>
      <c r="K14756" s="19" t="s">
        <v>7736</v>
      </c>
      <c r="L14756" s="11">
        <v>2.2000000000000002</v>
      </c>
      <c r="M14756" s="11"/>
      <c r="N14756" s="24"/>
      <c r="P14756" s="32"/>
      <c r="T14756" s="19"/>
      <c r="U14756" s="3"/>
      <c r="X14756" t="str">
        <f t="shared" si="897"/>
        <v/>
      </c>
      <c r="Z14756" t="str">
        <f t="shared" si="898"/>
        <v/>
      </c>
      <c r="AB14756" s="9"/>
      <c r="AC14756" t="s">
        <v>15997</v>
      </c>
      <c r="AD14756">
        <f t="shared" si="900"/>
        <v>0</v>
      </c>
      <c r="AF14756" s="3"/>
      <c r="AH14756" s="9"/>
    </row>
    <row r="14757" spans="1:48" ht="10.95" customHeight="1" outlineLevel="1" x14ac:dyDescent="0.25">
      <c r="A14757" t="s">
        <v>15994</v>
      </c>
      <c r="C14757" s="3" t="s">
        <v>12466</v>
      </c>
      <c r="D14757" s="3">
        <v>16</v>
      </c>
      <c r="E14757" s="9">
        <v>1970</v>
      </c>
      <c r="F14757" s="7" t="s">
        <v>5141</v>
      </c>
      <c r="G14757" s="7" t="s">
        <v>5401</v>
      </c>
      <c r="H14757" s="8" t="s">
        <v>15997</v>
      </c>
      <c r="I14757" s="8" t="s">
        <v>16006</v>
      </c>
      <c r="J14757" s="19">
        <v>6</v>
      </c>
      <c r="K14757" s="19" t="s">
        <v>7736</v>
      </c>
      <c r="L14757" s="11">
        <v>2.2000000000000002</v>
      </c>
      <c r="M14757" s="11"/>
      <c r="N14757" s="24"/>
      <c r="P14757" s="32"/>
      <c r="T14757" s="19"/>
      <c r="U14757" s="3"/>
      <c r="X14757" t="str">
        <f t="shared" si="897"/>
        <v/>
      </c>
      <c r="Z14757" t="str">
        <f t="shared" si="898"/>
        <v/>
      </c>
      <c r="AB14757" s="9"/>
      <c r="AC14757" t="s">
        <v>15997</v>
      </c>
      <c r="AD14757">
        <f t="shared" si="900"/>
        <v>0</v>
      </c>
      <c r="AF14757" s="3"/>
      <c r="AH14757" s="9"/>
    </row>
    <row r="14758" spans="1:48" ht="10.95" customHeight="1" outlineLevel="1" x14ac:dyDescent="0.25">
      <c r="A14758" t="s">
        <v>15994</v>
      </c>
      <c r="C14758" s="3" t="s">
        <v>12466</v>
      </c>
      <c r="D14758" s="3">
        <v>17</v>
      </c>
      <c r="E14758" s="9">
        <v>1970</v>
      </c>
      <c r="F14758" s="7" t="s">
        <v>5143</v>
      </c>
      <c r="G14758" s="7" t="s">
        <v>5401</v>
      </c>
      <c r="H14758" s="8" t="s">
        <v>15997</v>
      </c>
      <c r="I14758" s="8" t="s">
        <v>16006</v>
      </c>
      <c r="J14758" s="19">
        <v>6</v>
      </c>
      <c r="K14758" s="19" t="s">
        <v>7736</v>
      </c>
      <c r="L14758" s="11">
        <v>2.2000000000000002</v>
      </c>
      <c r="M14758" s="11"/>
      <c r="N14758" s="24"/>
      <c r="P14758" s="32"/>
      <c r="T14758" s="19"/>
      <c r="U14758" s="3"/>
      <c r="X14758" t="str">
        <f t="shared" si="897"/>
        <v/>
      </c>
      <c r="Z14758" t="str">
        <f t="shared" si="898"/>
        <v/>
      </c>
      <c r="AB14758" s="9"/>
      <c r="AC14758" t="s">
        <v>15997</v>
      </c>
      <c r="AD14758">
        <f t="shared" si="900"/>
        <v>0</v>
      </c>
      <c r="AF14758" s="3"/>
      <c r="AH14758" s="9"/>
    </row>
    <row r="14759" spans="1:48" ht="10.95" customHeight="1" outlineLevel="1" x14ac:dyDescent="0.25">
      <c r="A14759" t="s">
        <v>15994</v>
      </c>
      <c r="C14759" s="3" t="s">
        <v>12466</v>
      </c>
      <c r="D14759" s="3">
        <v>26</v>
      </c>
      <c r="E14759" s="9">
        <v>1972</v>
      </c>
      <c r="F14759" s="7" t="s">
        <v>5142</v>
      </c>
      <c r="G14759" s="7" t="s">
        <v>5401</v>
      </c>
      <c r="H14759" s="8" t="s">
        <v>15997</v>
      </c>
      <c r="I14759" s="8" t="s">
        <v>15553</v>
      </c>
      <c r="J14759" s="19">
        <v>6</v>
      </c>
      <c r="K14759" s="19" t="s">
        <v>7736</v>
      </c>
      <c r="L14759" s="11">
        <v>1.5</v>
      </c>
      <c r="M14759" s="11"/>
      <c r="N14759" s="24"/>
      <c r="P14759" s="32"/>
      <c r="T14759" s="19"/>
      <c r="U14759" s="3"/>
      <c r="X14759" t="str">
        <f t="shared" si="897"/>
        <v/>
      </c>
      <c r="Z14759" t="str">
        <f t="shared" si="898"/>
        <v/>
      </c>
      <c r="AB14759" s="9"/>
      <c r="AC14759" t="s">
        <v>15997</v>
      </c>
      <c r="AD14759">
        <f t="shared" si="900"/>
        <v>0</v>
      </c>
      <c r="AF14759" s="3"/>
      <c r="AH14759" s="9"/>
    </row>
    <row r="14760" spans="1:48" ht="10.95" customHeight="1" outlineLevel="1" x14ac:dyDescent="0.25">
      <c r="A14760" t="s">
        <v>15994</v>
      </c>
      <c r="C14760" s="3" t="s">
        <v>12466</v>
      </c>
      <c r="D14760" s="3">
        <v>27</v>
      </c>
      <c r="E14760" s="9">
        <v>1972</v>
      </c>
      <c r="F14760" s="7" t="s">
        <v>5141</v>
      </c>
      <c r="G14760" s="7" t="s">
        <v>5401</v>
      </c>
      <c r="H14760" s="8" t="s">
        <v>15997</v>
      </c>
      <c r="I14760" s="8" t="s">
        <v>15553</v>
      </c>
      <c r="J14760" s="19">
        <v>6</v>
      </c>
      <c r="K14760" s="19" t="s">
        <v>7736</v>
      </c>
      <c r="L14760" s="11">
        <v>1.5</v>
      </c>
      <c r="M14760" s="11"/>
      <c r="N14760" s="24"/>
      <c r="P14760" s="32"/>
      <c r="T14760" s="19"/>
      <c r="U14760" s="3"/>
      <c r="X14760" t="str">
        <f t="shared" si="897"/>
        <v/>
      </c>
      <c r="Z14760" t="str">
        <f t="shared" si="898"/>
        <v/>
      </c>
      <c r="AB14760" s="9"/>
      <c r="AC14760" t="s">
        <v>15997</v>
      </c>
      <c r="AD14760">
        <f t="shared" si="900"/>
        <v>0</v>
      </c>
      <c r="AF14760" s="3"/>
      <c r="AH14760" s="9"/>
    </row>
    <row r="14761" spans="1:48" ht="10.95" customHeight="1" outlineLevel="1" x14ac:dyDescent="0.25">
      <c r="A14761" t="s">
        <v>15994</v>
      </c>
      <c r="C14761" s="3" t="s">
        <v>12466</v>
      </c>
      <c r="D14761" s="3">
        <v>28</v>
      </c>
      <c r="E14761" s="9">
        <v>1972</v>
      </c>
      <c r="F14761" s="7" t="s">
        <v>5242</v>
      </c>
      <c r="G14761" s="7" t="s">
        <v>5401</v>
      </c>
      <c r="H14761" s="8" t="s">
        <v>15997</v>
      </c>
      <c r="I14761" s="8" t="s">
        <v>15553</v>
      </c>
      <c r="J14761" s="19">
        <v>6</v>
      </c>
      <c r="K14761" s="19" t="s">
        <v>7736</v>
      </c>
      <c r="L14761" s="11">
        <v>1.5</v>
      </c>
      <c r="M14761" s="11"/>
      <c r="N14761" s="24"/>
      <c r="P14761" s="32"/>
      <c r="T14761" s="19"/>
      <c r="U14761" s="3"/>
      <c r="X14761" t="str">
        <f t="shared" si="897"/>
        <v/>
      </c>
      <c r="Z14761" t="str">
        <f t="shared" si="898"/>
        <v/>
      </c>
      <c r="AB14761" s="9"/>
      <c r="AC14761" t="s">
        <v>15997</v>
      </c>
      <c r="AD14761">
        <f t="shared" si="900"/>
        <v>0</v>
      </c>
      <c r="AF14761" s="3"/>
      <c r="AH14761" s="9"/>
    </row>
    <row r="14762" spans="1:48" ht="10.95" customHeight="1" outlineLevel="1" x14ac:dyDescent="0.25">
      <c r="A14762" t="s">
        <v>15994</v>
      </c>
      <c r="C14762" s="3" t="s">
        <v>12466</v>
      </c>
      <c r="D14762" s="3">
        <v>153</v>
      </c>
      <c r="E14762" s="9">
        <v>1988</v>
      </c>
      <c r="F14762" s="7" t="s">
        <v>5142</v>
      </c>
      <c r="G14762" s="7" t="s">
        <v>5401</v>
      </c>
      <c r="H14762" s="8" t="s">
        <v>15997</v>
      </c>
      <c r="I14762" s="8" t="s">
        <v>16007</v>
      </c>
      <c r="J14762" s="19">
        <v>6</v>
      </c>
      <c r="K14762" s="19" t="s">
        <v>7736</v>
      </c>
      <c r="L14762" s="11">
        <v>3</v>
      </c>
      <c r="M14762" s="11"/>
      <c r="N14762" s="24"/>
      <c r="P14762" s="32"/>
      <c r="T14762" s="19"/>
      <c r="U14762" s="3"/>
      <c r="X14762" t="str">
        <f t="shared" si="897"/>
        <v/>
      </c>
      <c r="Z14762" t="str">
        <f t="shared" si="898"/>
        <v/>
      </c>
      <c r="AB14762" s="9"/>
      <c r="AC14762" t="s">
        <v>15997</v>
      </c>
      <c r="AD14762">
        <f t="shared" si="900"/>
        <v>0</v>
      </c>
      <c r="AF14762" s="3"/>
      <c r="AH14762" s="9"/>
    </row>
    <row r="14763" spans="1:48" ht="10.95" customHeight="1" outlineLevel="1" x14ac:dyDescent="0.25">
      <c r="A14763" t="s">
        <v>15994</v>
      </c>
      <c r="C14763" s="3" t="s">
        <v>12466</v>
      </c>
      <c r="D14763" s="3" t="s">
        <v>16009</v>
      </c>
      <c r="E14763" s="9">
        <v>1998</v>
      </c>
      <c r="F14763" s="7" t="s">
        <v>16010</v>
      </c>
      <c r="G14763" s="7" t="s">
        <v>5401</v>
      </c>
      <c r="H14763" s="8" t="s">
        <v>16011</v>
      </c>
      <c r="I14763" s="8" t="s">
        <v>16008</v>
      </c>
      <c r="J14763" s="19">
        <v>6</v>
      </c>
      <c r="K14763" s="19" t="s">
        <v>7736</v>
      </c>
      <c r="L14763" s="11">
        <v>7</v>
      </c>
      <c r="M14763" s="11"/>
      <c r="N14763" s="24"/>
      <c r="P14763" s="32"/>
      <c r="T14763" s="19"/>
      <c r="U14763" s="3"/>
      <c r="X14763" t="str">
        <f t="shared" si="897"/>
        <v/>
      </c>
      <c r="Z14763">
        <f t="shared" si="898"/>
        <v>1</v>
      </c>
      <c r="AB14763" s="9"/>
      <c r="AC14763" t="s">
        <v>16011</v>
      </c>
      <c r="AD14763">
        <f t="shared" si="900"/>
        <v>0</v>
      </c>
      <c r="AF14763" s="3"/>
      <c r="AH14763" s="9"/>
    </row>
    <row r="14764" spans="1:48" ht="10.95" customHeight="1" outlineLevel="1" x14ac:dyDescent="0.25">
      <c r="A14764" t="s">
        <v>15994</v>
      </c>
      <c r="C14764" s="3" t="s">
        <v>12466</v>
      </c>
      <c r="D14764" s="3" t="s">
        <v>16012</v>
      </c>
      <c r="E14764" s="9">
        <v>2012</v>
      </c>
      <c r="F14764" s="7" t="s">
        <v>16013</v>
      </c>
      <c r="G14764" s="7" t="s">
        <v>5401</v>
      </c>
      <c r="H14764" s="8" t="s">
        <v>15997</v>
      </c>
      <c r="I14764" s="8" t="s">
        <v>7084</v>
      </c>
      <c r="J14764" s="19">
        <v>6</v>
      </c>
      <c r="K14764" s="19" t="s">
        <v>7736</v>
      </c>
      <c r="L14764" s="11">
        <v>8</v>
      </c>
      <c r="M14764" s="11"/>
      <c r="N14764" s="24"/>
      <c r="P14764" s="32"/>
      <c r="T14764" s="19"/>
      <c r="U14764" s="3"/>
      <c r="X14764" t="str">
        <f t="shared" si="897"/>
        <v/>
      </c>
      <c r="Z14764">
        <f t="shared" si="898"/>
        <v>1</v>
      </c>
      <c r="AB14764" s="9"/>
      <c r="AC14764" t="s">
        <v>15997</v>
      </c>
      <c r="AD14764">
        <f t="shared" si="900"/>
        <v>0</v>
      </c>
      <c r="AF14764" s="3"/>
      <c r="AH14764" s="9"/>
    </row>
    <row r="14765" spans="1:48" ht="10.95" customHeight="1" x14ac:dyDescent="0.25">
      <c r="A14765" t="s">
        <v>16014</v>
      </c>
      <c r="B14765" t="s">
        <v>15637</v>
      </c>
      <c r="C14765" s="3" t="s">
        <v>12466</v>
      </c>
      <c r="E14765" s="9"/>
      <c r="F14765" s="7"/>
      <c r="G14765" s="7"/>
      <c r="H14765" s="8"/>
      <c r="I14765" s="8"/>
      <c r="J14765" s="19"/>
      <c r="K14765" s="19"/>
      <c r="L14765" s="11"/>
      <c r="M14765" s="11">
        <f>SUM(L14766:L14859)</f>
        <v>118.70000000000005</v>
      </c>
      <c r="N14765" s="24">
        <v>2355</v>
      </c>
      <c r="O14765">
        <f>COUNTIF(K14766:K14859,"*")</f>
        <v>94</v>
      </c>
      <c r="P14765" s="32">
        <f>O14765/N14765</f>
        <v>3.9915074309978767E-2</v>
      </c>
      <c r="Q14765">
        <f>COUNTIF(K14766:K14859,"Y")+COUNTIF(K14766:K14859,"S")</f>
        <v>41</v>
      </c>
      <c r="T14765" s="19" t="s">
        <v>7736</v>
      </c>
      <c r="U14765" s="3"/>
      <c r="V14765" t="s">
        <v>18625</v>
      </c>
      <c r="X14765" t="str">
        <f t="shared" si="897"/>
        <v/>
      </c>
      <c r="Z14765" t="str">
        <f t="shared" si="898"/>
        <v/>
      </c>
      <c r="AB14765" s="9"/>
      <c r="AE14765">
        <f>COUNTIF(AD14766:AD14859,"1")</f>
        <v>0</v>
      </c>
      <c r="AF14765" s="3"/>
      <c r="AH14765" s="9"/>
      <c r="AI14765">
        <f>COUNTIF($J14766:$J14859,"1")-COUNTIFS($J14766:$J14859,"1",$K14766:$K14859,"V")</f>
        <v>9</v>
      </c>
      <c r="AJ14765">
        <f>COUNTIFS($J14766:$J14859,"1",$K14766:$K14859,"Y")+COUNTIFS($J14766:$J14859,"1",$K14766:$K14859,"s")</f>
        <v>7</v>
      </c>
      <c r="AK14765">
        <f>COUNTIF($J14766:$J14859,"2")-COUNTIFS($J14766:$J14859,"2",$K14766:$K14859,"V")</f>
        <v>4</v>
      </c>
      <c r="AL14765">
        <f>COUNTIFS($J14766:$J14859,"2",$K14766:$K14859,"Y")+COUNTIFS($J14766:$J14859,"2",$K14766:$K14859,"s")</f>
        <v>4</v>
      </c>
      <c r="AM14765">
        <f>COUNTIF($J14766:$J14859,"3")-COUNTIFS($J14766:$J14859,"3",$K14766:$K14859,"V")</f>
        <v>25</v>
      </c>
      <c r="AN14765">
        <f>COUNTIFS($J14766:$J14859,"3",$K14766:$K14859,"Y")+COUNTIFS($J14766:$J14859,"3",$K14766:$K14859,"s")</f>
        <v>9</v>
      </c>
      <c r="AO14765">
        <f>COUNTIF($J14766:$J14859,"4")-COUNTIFS($J14766:$J14859,"4",$K14766:$K14859,"V")</f>
        <v>0</v>
      </c>
      <c r="AP14765">
        <f>COUNTIFS($J14766:$J14859,"4",$K14766:$K14859,"Y")+COUNTIFS($J14766:$J14859,"4",$K14766:$K14859,"s")</f>
        <v>0</v>
      </c>
      <c r="AQ14765">
        <f>COUNTIF($J14766:$J14859,"5")-COUNTIFS($J14766:$J14859,"5",$K14766:$K14859,"V")</f>
        <v>18</v>
      </c>
      <c r="AR14765">
        <f>COUNTIFS($J14766:$J14859,"5",$K14766:$K14859,"Y")+COUNTIFS($J14766:$J14859,"5",$K14766:$K14859,"s")</f>
        <v>4</v>
      </c>
      <c r="AS14765">
        <f>COUNTIF($J14766:$J14859,"6")-COUNTIFS($J14766:$J14859,"6",$K14766:$K14859,"V")</f>
        <v>38</v>
      </c>
      <c r="AT14765">
        <f>COUNTIFS($J14766:$J14859,"6",$K14766:$K14859,"Y")+COUNTIFS($J14766:$J14859,"6",$K14766:$K14859,"s")</f>
        <v>17</v>
      </c>
      <c r="AU14765">
        <f>COUNTIF($J14766:$J14859,"7")-COUNTIFS($J14766:$J14859,"7",$K14766:$K14859,"V")</f>
        <v>0</v>
      </c>
      <c r="AV14765">
        <f>COUNTIFS($J14766:$J14859,"7",$K14766:$K14859,"Y")+COUNTIFS($J14766:$J14859,"7",$K14766:$K14859,"s")</f>
        <v>0</v>
      </c>
    </row>
    <row r="14766" spans="1:48" ht="10.95" customHeight="1" outlineLevel="1" x14ac:dyDescent="0.25">
      <c r="A14766" t="s">
        <v>1975</v>
      </c>
      <c r="C14766" s="3" t="s">
        <v>12466</v>
      </c>
      <c r="D14766" s="3">
        <v>50</v>
      </c>
      <c r="E14766" s="9">
        <v>1897</v>
      </c>
      <c r="F14766" s="7" t="s">
        <v>2661</v>
      </c>
      <c r="G14766" s="7" t="s">
        <v>1976</v>
      </c>
      <c r="H14766" s="8" t="s">
        <v>1977</v>
      </c>
      <c r="I14766" s="8" t="s">
        <v>16015</v>
      </c>
      <c r="J14766" s="19">
        <v>1</v>
      </c>
      <c r="K14766" s="19" t="s">
        <v>7736</v>
      </c>
      <c r="L14766" s="11">
        <v>22</v>
      </c>
      <c r="M14766" s="11"/>
      <c r="N14766" s="24"/>
      <c r="P14766" s="32"/>
      <c r="R14766">
        <v>1</v>
      </c>
      <c r="S14766">
        <v>1</v>
      </c>
      <c r="T14766" s="19"/>
      <c r="U14766" s="3">
        <v>50</v>
      </c>
      <c r="X14766" t="str">
        <f t="shared" si="897"/>
        <v/>
      </c>
      <c r="Z14766" t="str">
        <f t="shared" si="898"/>
        <v/>
      </c>
      <c r="AB14766" s="9"/>
      <c r="AC14766" t="s">
        <v>1977</v>
      </c>
      <c r="AD14766">
        <f t="shared" ref="AD14766:AD14797" si="901">COUNTIF(H14766,"*Fuji*")</f>
        <v>0</v>
      </c>
      <c r="AF14766" s="3"/>
      <c r="AG14766" t="s">
        <v>4622</v>
      </c>
      <c r="AH14766" s="9" t="s">
        <v>4623</v>
      </c>
    </row>
    <row r="14767" spans="1:48" ht="10.95" customHeight="1" outlineLevel="1" x14ac:dyDescent="0.25">
      <c r="A14767" t="s">
        <v>1975</v>
      </c>
      <c r="C14767" s="3" t="s">
        <v>12466</v>
      </c>
      <c r="D14767" s="3">
        <v>52</v>
      </c>
      <c r="E14767" s="9">
        <v>1897</v>
      </c>
      <c r="F14767" s="7" t="s">
        <v>4614</v>
      </c>
      <c r="G14767" s="7" t="s">
        <v>1978</v>
      </c>
      <c r="H14767" s="8" t="s">
        <v>1979</v>
      </c>
      <c r="I14767" s="8" t="s">
        <v>16015</v>
      </c>
      <c r="J14767" s="19">
        <v>5</v>
      </c>
      <c r="K14767" s="19" t="s">
        <v>7738</v>
      </c>
      <c r="L14767" s="11"/>
      <c r="M14767" s="11"/>
      <c r="N14767" s="24"/>
      <c r="P14767" s="32"/>
      <c r="T14767" s="19"/>
      <c r="U14767" s="3">
        <v>52</v>
      </c>
      <c r="X14767" t="str">
        <f t="shared" si="897"/>
        <v/>
      </c>
      <c r="Z14767" t="str">
        <f t="shared" si="898"/>
        <v/>
      </c>
      <c r="AB14767" s="9"/>
      <c r="AC14767" t="s">
        <v>1979</v>
      </c>
      <c r="AD14767">
        <f t="shared" si="901"/>
        <v>0</v>
      </c>
      <c r="AF14767" s="3"/>
      <c r="AG14767" t="s">
        <v>4622</v>
      </c>
      <c r="AH14767" s="9" t="s">
        <v>4623</v>
      </c>
    </row>
    <row r="14768" spans="1:48" ht="10.95" customHeight="1" outlineLevel="1" x14ac:dyDescent="0.25">
      <c r="A14768" t="s">
        <v>1975</v>
      </c>
      <c r="C14768" s="3" t="s">
        <v>12466</v>
      </c>
      <c r="D14768" s="3">
        <v>67</v>
      </c>
      <c r="E14768" s="9">
        <v>1923</v>
      </c>
      <c r="F14768" s="7" t="s">
        <v>1980</v>
      </c>
      <c r="G14768" s="7" t="s">
        <v>1976</v>
      </c>
      <c r="H14768" s="8" t="s">
        <v>1977</v>
      </c>
      <c r="I14768" s="8" t="s">
        <v>16016</v>
      </c>
      <c r="J14768" s="19">
        <v>1</v>
      </c>
      <c r="K14768" s="19" t="s">
        <v>7736</v>
      </c>
      <c r="L14768" s="11">
        <v>18</v>
      </c>
      <c r="M14768" s="11"/>
      <c r="N14768" s="24"/>
      <c r="P14768" s="32"/>
      <c r="T14768" s="19"/>
      <c r="U14768" s="3">
        <v>67</v>
      </c>
      <c r="X14768" t="str">
        <f t="shared" si="897"/>
        <v/>
      </c>
      <c r="Z14768" t="str">
        <f t="shared" si="898"/>
        <v/>
      </c>
      <c r="AB14768" s="9"/>
      <c r="AC14768" t="s">
        <v>1977</v>
      </c>
      <c r="AD14768">
        <f t="shared" si="901"/>
        <v>0</v>
      </c>
      <c r="AF14768" s="3"/>
      <c r="AG14768" t="s">
        <v>4622</v>
      </c>
      <c r="AH14768" s="9" t="s">
        <v>4623</v>
      </c>
    </row>
    <row r="14769" spans="1:34" ht="10.95" customHeight="1" outlineLevel="1" x14ac:dyDescent="0.25">
      <c r="A14769" t="s">
        <v>1975</v>
      </c>
      <c r="C14769" s="3" t="s">
        <v>12466</v>
      </c>
      <c r="D14769" s="3">
        <v>69</v>
      </c>
      <c r="E14769" s="9">
        <v>1923</v>
      </c>
      <c r="F14769" s="7" t="s">
        <v>1981</v>
      </c>
      <c r="G14769" s="7" t="s">
        <v>1978</v>
      </c>
      <c r="H14769" s="8" t="s">
        <v>1979</v>
      </c>
      <c r="I14769" s="8" t="s">
        <v>16016</v>
      </c>
      <c r="J14769" s="19">
        <v>5</v>
      </c>
      <c r="K14769" s="19" t="s">
        <v>7738</v>
      </c>
      <c r="L14769" s="11"/>
      <c r="M14769" s="11"/>
      <c r="N14769" s="24"/>
      <c r="P14769" s="32"/>
      <c r="T14769" s="19"/>
      <c r="U14769" s="3">
        <v>69</v>
      </c>
      <c r="X14769" t="str">
        <f t="shared" si="897"/>
        <v/>
      </c>
      <c r="Z14769" t="str">
        <f t="shared" si="898"/>
        <v/>
      </c>
      <c r="AB14769" s="9"/>
      <c r="AC14769" t="s">
        <v>1979</v>
      </c>
      <c r="AD14769">
        <f t="shared" si="901"/>
        <v>0</v>
      </c>
      <c r="AF14769" s="3"/>
      <c r="AG14769" t="s">
        <v>4622</v>
      </c>
      <c r="AH14769" s="9" t="s">
        <v>4925</v>
      </c>
    </row>
    <row r="14770" spans="1:34" ht="10.95" customHeight="1" outlineLevel="1" x14ac:dyDescent="0.25">
      <c r="A14770" t="s">
        <v>1975</v>
      </c>
      <c r="C14770" s="3" t="s">
        <v>12466</v>
      </c>
      <c r="D14770" s="3">
        <v>81</v>
      </c>
      <c r="E14770" s="9">
        <v>1942</v>
      </c>
      <c r="F14770" s="7" t="s">
        <v>4614</v>
      </c>
      <c r="G14770" s="7" t="s">
        <v>1978</v>
      </c>
      <c r="H14770" s="8" t="s">
        <v>1979</v>
      </c>
      <c r="I14770" s="8" t="s">
        <v>16017</v>
      </c>
      <c r="J14770" s="19">
        <v>5</v>
      </c>
      <c r="K14770" s="19" t="s">
        <v>7738</v>
      </c>
      <c r="L14770" s="11"/>
      <c r="M14770" s="11"/>
      <c r="N14770" s="24"/>
      <c r="P14770" s="32"/>
      <c r="T14770" s="19"/>
      <c r="U14770" s="3">
        <v>81</v>
      </c>
      <c r="X14770" t="str">
        <f t="shared" si="897"/>
        <v/>
      </c>
      <c r="Z14770" t="str">
        <f t="shared" si="898"/>
        <v/>
      </c>
      <c r="AB14770" s="9"/>
      <c r="AC14770" t="s">
        <v>1979</v>
      </c>
      <c r="AD14770">
        <f t="shared" si="901"/>
        <v>0</v>
      </c>
      <c r="AF14770" s="3"/>
      <c r="AG14770" t="s">
        <v>4622</v>
      </c>
      <c r="AH14770" s="9" t="s">
        <v>4623</v>
      </c>
    </row>
    <row r="14771" spans="1:34" ht="10.95" customHeight="1" outlineLevel="1" x14ac:dyDescent="0.25">
      <c r="A14771" t="s">
        <v>1975</v>
      </c>
      <c r="C14771" s="3" t="s">
        <v>12466</v>
      </c>
      <c r="D14771" s="3">
        <v>94</v>
      </c>
      <c r="E14771" s="9">
        <v>1951</v>
      </c>
      <c r="F14771" s="7" t="s">
        <v>1533</v>
      </c>
      <c r="G14771" s="7" t="s">
        <v>1982</v>
      </c>
      <c r="H14771" s="8" t="s">
        <v>1983</v>
      </c>
      <c r="I14771" s="8" t="s">
        <v>16018</v>
      </c>
      <c r="J14771" s="19">
        <v>6</v>
      </c>
      <c r="K14771" s="19" t="s">
        <v>7736</v>
      </c>
      <c r="L14771" s="11">
        <v>1.1000000000000001</v>
      </c>
      <c r="M14771" s="11"/>
      <c r="N14771" s="24"/>
      <c r="P14771" s="32"/>
      <c r="T14771" s="19"/>
      <c r="U14771" s="3">
        <v>94</v>
      </c>
      <c r="X14771" t="str">
        <f t="shared" si="897"/>
        <v/>
      </c>
      <c r="Z14771" t="str">
        <f t="shared" si="898"/>
        <v/>
      </c>
      <c r="AB14771" s="9"/>
      <c r="AC14771" t="s">
        <v>1983</v>
      </c>
      <c r="AD14771">
        <f t="shared" si="901"/>
        <v>0</v>
      </c>
      <c r="AF14771" s="3"/>
      <c r="AG14771" t="s">
        <v>4622</v>
      </c>
      <c r="AH14771" s="9" t="s">
        <v>4613</v>
      </c>
    </row>
    <row r="14772" spans="1:34" ht="10.95" customHeight="1" outlineLevel="1" x14ac:dyDescent="0.25">
      <c r="A14772" t="s">
        <v>1975</v>
      </c>
      <c r="C14772" s="3" t="s">
        <v>12466</v>
      </c>
      <c r="D14772" s="3">
        <v>104</v>
      </c>
      <c r="E14772" s="9">
        <v>1953</v>
      </c>
      <c r="F14772" s="7" t="s">
        <v>3307</v>
      </c>
      <c r="G14772" s="7" t="s">
        <v>3308</v>
      </c>
      <c r="H14772" s="8" t="s">
        <v>1983</v>
      </c>
      <c r="I14772" s="8" t="s">
        <v>16019</v>
      </c>
      <c r="J14772" s="19">
        <v>6</v>
      </c>
      <c r="K14772" s="19" t="s">
        <v>7736</v>
      </c>
      <c r="L14772" s="11">
        <v>0.45</v>
      </c>
      <c r="M14772" s="11"/>
      <c r="N14772" s="24"/>
      <c r="P14772" s="32"/>
      <c r="T14772" s="19"/>
      <c r="U14772" s="3">
        <v>104</v>
      </c>
      <c r="X14772" t="str">
        <f t="shared" si="897"/>
        <v/>
      </c>
      <c r="Z14772" t="str">
        <f t="shared" si="898"/>
        <v/>
      </c>
      <c r="AB14772" s="9"/>
      <c r="AC14772" t="s">
        <v>1983</v>
      </c>
      <c r="AD14772">
        <f t="shared" si="901"/>
        <v>0</v>
      </c>
      <c r="AF14772" s="3"/>
      <c r="AG14772" t="s">
        <v>4622</v>
      </c>
      <c r="AH14772" s="9" t="s">
        <v>4613</v>
      </c>
    </row>
    <row r="14773" spans="1:34" ht="10.95" customHeight="1" outlineLevel="1" x14ac:dyDescent="0.25">
      <c r="A14773" t="s">
        <v>1975</v>
      </c>
      <c r="C14773" s="3" t="s">
        <v>12466</v>
      </c>
      <c r="D14773" s="3">
        <v>105</v>
      </c>
      <c r="E14773" s="9">
        <v>1953</v>
      </c>
      <c r="F14773" s="7" t="s">
        <v>4883</v>
      </c>
      <c r="G14773" s="7" t="s">
        <v>3309</v>
      </c>
      <c r="H14773" s="8" t="s">
        <v>3310</v>
      </c>
      <c r="I14773" s="8" t="s">
        <v>16019</v>
      </c>
      <c r="J14773" s="19">
        <v>5</v>
      </c>
      <c r="K14773" s="19" t="s">
        <v>7736</v>
      </c>
      <c r="L14773" s="11">
        <v>0.45</v>
      </c>
      <c r="M14773" s="11"/>
      <c r="N14773" s="24"/>
      <c r="P14773" s="32"/>
      <c r="T14773" s="19"/>
      <c r="U14773" s="3">
        <v>105</v>
      </c>
      <c r="X14773" t="str">
        <f t="shared" si="897"/>
        <v/>
      </c>
      <c r="Z14773" t="str">
        <f t="shared" si="898"/>
        <v/>
      </c>
      <c r="AB14773" s="9"/>
      <c r="AC14773" t="s">
        <v>3310</v>
      </c>
      <c r="AD14773">
        <f t="shared" si="901"/>
        <v>0</v>
      </c>
      <c r="AF14773" s="3"/>
      <c r="AG14773" t="s">
        <v>4622</v>
      </c>
      <c r="AH14773" s="9" t="s">
        <v>4613</v>
      </c>
    </row>
    <row r="14774" spans="1:34" ht="10.95" customHeight="1" outlineLevel="1" x14ac:dyDescent="0.25">
      <c r="A14774" t="s">
        <v>1975</v>
      </c>
      <c r="C14774" s="3" t="s">
        <v>12466</v>
      </c>
      <c r="D14774" s="3">
        <v>109</v>
      </c>
      <c r="E14774" s="9">
        <v>1953</v>
      </c>
      <c r="F14774" s="7" t="s">
        <v>4619</v>
      </c>
      <c r="G14774" s="7" t="s">
        <v>3311</v>
      </c>
      <c r="H14774" s="8" t="s">
        <v>1983</v>
      </c>
      <c r="I14774" s="8" t="s">
        <v>16020</v>
      </c>
      <c r="J14774" s="19">
        <v>6</v>
      </c>
      <c r="K14774" s="19" t="s">
        <v>7736</v>
      </c>
      <c r="L14774" s="11">
        <v>1.25</v>
      </c>
      <c r="M14774" s="11"/>
      <c r="N14774" s="24"/>
      <c r="P14774" s="32"/>
      <c r="T14774" s="19"/>
      <c r="U14774" s="3">
        <v>109</v>
      </c>
      <c r="X14774" t="str">
        <f t="shared" si="897"/>
        <v/>
      </c>
      <c r="Z14774" t="str">
        <f t="shared" si="898"/>
        <v/>
      </c>
      <c r="AB14774" s="9"/>
      <c r="AC14774" t="s">
        <v>1983</v>
      </c>
      <c r="AD14774">
        <f t="shared" si="901"/>
        <v>0</v>
      </c>
      <c r="AF14774" s="3"/>
      <c r="AG14774" t="s">
        <v>4622</v>
      </c>
      <c r="AH14774" s="9" t="s">
        <v>4613</v>
      </c>
    </row>
    <row r="14775" spans="1:34" ht="10.95" customHeight="1" outlineLevel="1" collapsed="1" x14ac:dyDescent="0.25">
      <c r="A14775" t="s">
        <v>1975</v>
      </c>
      <c r="C14775" s="3" t="s">
        <v>12466</v>
      </c>
      <c r="D14775" s="3">
        <v>111</v>
      </c>
      <c r="E14775" s="9">
        <v>1953</v>
      </c>
      <c r="F14775" s="7" t="s">
        <v>4614</v>
      </c>
      <c r="G14775" s="7" t="s">
        <v>6040</v>
      </c>
      <c r="H14775" s="8" t="s">
        <v>3038</v>
      </c>
      <c r="I14775" s="8" t="s">
        <v>16020</v>
      </c>
      <c r="J14775" s="19">
        <v>1</v>
      </c>
      <c r="K14775" s="19" t="s">
        <v>7736</v>
      </c>
      <c r="L14775" s="11">
        <v>1.25</v>
      </c>
      <c r="M14775" s="11"/>
      <c r="N14775" s="24"/>
      <c r="P14775" s="32"/>
      <c r="S14775">
        <v>1</v>
      </c>
      <c r="T14775" s="19"/>
      <c r="U14775" s="3">
        <v>111</v>
      </c>
      <c r="X14775" t="str">
        <f t="shared" si="897"/>
        <v/>
      </c>
      <c r="Z14775" t="str">
        <f t="shared" si="898"/>
        <v/>
      </c>
      <c r="AB14775" s="9"/>
      <c r="AC14775" t="s">
        <v>3038</v>
      </c>
      <c r="AD14775">
        <f t="shared" si="901"/>
        <v>0</v>
      </c>
      <c r="AF14775" s="3"/>
      <c r="AG14775" t="s">
        <v>4622</v>
      </c>
      <c r="AH14775" s="9" t="s">
        <v>4925</v>
      </c>
    </row>
    <row r="14776" spans="1:34" ht="10.95" customHeight="1" outlineLevel="1" x14ac:dyDescent="0.25">
      <c r="A14776" t="s">
        <v>1975</v>
      </c>
      <c r="C14776" s="3" t="s">
        <v>12466</v>
      </c>
      <c r="D14776" s="3">
        <v>118</v>
      </c>
      <c r="E14776" s="9">
        <v>1961</v>
      </c>
      <c r="F14776" s="7" t="s">
        <v>4619</v>
      </c>
      <c r="G14776" s="7" t="s">
        <v>3967</v>
      </c>
      <c r="H14776" s="8" t="s">
        <v>4466</v>
      </c>
      <c r="I14776" s="8" t="s">
        <v>16021</v>
      </c>
      <c r="J14776" s="19">
        <v>3</v>
      </c>
      <c r="K14776" s="19" t="s">
        <v>7736</v>
      </c>
      <c r="L14776" s="11">
        <v>2</v>
      </c>
      <c r="M14776" s="11"/>
      <c r="N14776" s="24"/>
      <c r="P14776" s="32"/>
      <c r="T14776" s="19"/>
      <c r="U14776" s="3">
        <v>118</v>
      </c>
      <c r="X14776" t="str">
        <f t="shared" si="897"/>
        <v/>
      </c>
      <c r="Z14776" t="str">
        <f t="shared" si="898"/>
        <v/>
      </c>
      <c r="AB14776" s="9"/>
      <c r="AC14776" t="s">
        <v>4466</v>
      </c>
      <c r="AD14776">
        <f t="shared" si="901"/>
        <v>0</v>
      </c>
      <c r="AF14776" s="3"/>
      <c r="AG14776" t="s">
        <v>4622</v>
      </c>
      <c r="AH14776" s="9" t="s">
        <v>4613</v>
      </c>
    </row>
    <row r="14777" spans="1:34" ht="10.95" customHeight="1" outlineLevel="1" x14ac:dyDescent="0.25">
      <c r="A14777" t="s">
        <v>1975</v>
      </c>
      <c r="C14777" s="3" t="s">
        <v>12466</v>
      </c>
      <c r="D14777" s="3">
        <v>124</v>
      </c>
      <c r="E14777" s="9">
        <v>1962</v>
      </c>
      <c r="F14777" s="7" t="s">
        <v>4619</v>
      </c>
      <c r="G14777" s="7" t="s">
        <v>3311</v>
      </c>
      <c r="H14777" s="8" t="s">
        <v>1983</v>
      </c>
      <c r="I14777" s="8" t="s">
        <v>16022</v>
      </c>
      <c r="J14777" s="19">
        <v>6</v>
      </c>
      <c r="K14777" s="19" t="s">
        <v>7736</v>
      </c>
      <c r="L14777" s="11">
        <v>2.25</v>
      </c>
      <c r="M14777" s="11"/>
      <c r="N14777" s="24"/>
      <c r="P14777" s="32"/>
      <c r="T14777" s="19"/>
      <c r="U14777" s="3">
        <v>124</v>
      </c>
      <c r="X14777" t="str">
        <f t="shared" si="897"/>
        <v/>
      </c>
      <c r="Z14777" t="str">
        <f t="shared" si="898"/>
        <v/>
      </c>
      <c r="AB14777" s="9"/>
      <c r="AC14777" t="s">
        <v>1983</v>
      </c>
      <c r="AD14777">
        <f t="shared" si="901"/>
        <v>0</v>
      </c>
      <c r="AF14777" s="3"/>
      <c r="AG14777" t="s">
        <v>4622</v>
      </c>
      <c r="AH14777" s="9" t="s">
        <v>4613</v>
      </c>
    </row>
    <row r="14778" spans="1:34" ht="10.95" customHeight="1" outlineLevel="1" x14ac:dyDescent="0.25">
      <c r="A14778" t="s">
        <v>1975</v>
      </c>
      <c r="C14778" s="3" t="s">
        <v>12466</v>
      </c>
      <c r="D14778" s="3">
        <v>126</v>
      </c>
      <c r="E14778" s="9">
        <v>1962</v>
      </c>
      <c r="F14778" s="7" t="s">
        <v>4614</v>
      </c>
      <c r="G14778" s="7" t="s">
        <v>6040</v>
      </c>
      <c r="H14778" s="8" t="s">
        <v>3038</v>
      </c>
      <c r="I14778" s="8" t="s">
        <v>16022</v>
      </c>
      <c r="J14778" s="19">
        <v>1</v>
      </c>
      <c r="K14778" s="19" t="s">
        <v>7736</v>
      </c>
      <c r="L14778" s="11">
        <v>2.25</v>
      </c>
      <c r="M14778" s="11"/>
      <c r="N14778" s="24"/>
      <c r="P14778" s="32"/>
      <c r="T14778" s="19"/>
      <c r="U14778" s="3">
        <v>126</v>
      </c>
      <c r="X14778" t="str">
        <f t="shared" si="897"/>
        <v/>
      </c>
      <c r="Z14778" t="str">
        <f t="shared" si="898"/>
        <v/>
      </c>
      <c r="AB14778" s="9"/>
      <c r="AC14778" t="s">
        <v>3038</v>
      </c>
      <c r="AD14778">
        <f t="shared" si="901"/>
        <v>0</v>
      </c>
      <c r="AF14778" s="3"/>
      <c r="AG14778" t="s">
        <v>4622</v>
      </c>
      <c r="AH14778" s="9" t="s">
        <v>4925</v>
      </c>
    </row>
    <row r="14779" spans="1:34" ht="10.95" customHeight="1" outlineLevel="1" collapsed="1" x14ac:dyDescent="0.25">
      <c r="A14779" t="s">
        <v>1975</v>
      </c>
      <c r="C14779" s="3" t="s">
        <v>12466</v>
      </c>
      <c r="D14779" s="3">
        <v>169</v>
      </c>
      <c r="E14779" s="9">
        <v>1966</v>
      </c>
      <c r="F14779" s="7" t="s">
        <v>4619</v>
      </c>
      <c r="G14779" s="7" t="s">
        <v>3967</v>
      </c>
      <c r="H14779" s="8" t="s">
        <v>4466</v>
      </c>
      <c r="I14779" s="8" t="s">
        <v>16023</v>
      </c>
      <c r="J14779" s="19">
        <v>3</v>
      </c>
      <c r="K14779" s="19" t="s">
        <v>7736</v>
      </c>
      <c r="L14779" s="11">
        <v>0.5</v>
      </c>
      <c r="M14779" s="11"/>
      <c r="N14779" s="24"/>
      <c r="P14779" s="32"/>
      <c r="T14779" s="19"/>
      <c r="U14779" s="3" t="s">
        <v>5605</v>
      </c>
      <c r="X14779" t="str">
        <f t="shared" si="897"/>
        <v/>
      </c>
      <c r="Z14779" t="str">
        <f t="shared" si="898"/>
        <v/>
      </c>
      <c r="AB14779" s="9"/>
      <c r="AC14779" t="s">
        <v>4466</v>
      </c>
      <c r="AD14779">
        <f t="shared" si="901"/>
        <v>0</v>
      </c>
      <c r="AF14779" s="3"/>
      <c r="AG14779" t="s">
        <v>4622</v>
      </c>
      <c r="AH14779" s="9" t="s">
        <v>4613</v>
      </c>
    </row>
    <row r="14780" spans="1:34" ht="10.95" customHeight="1" outlineLevel="1" x14ac:dyDescent="0.25">
      <c r="A14780" t="s">
        <v>1975</v>
      </c>
      <c r="C14780" s="3" t="s">
        <v>12466</v>
      </c>
      <c r="D14780" s="3">
        <v>172</v>
      </c>
      <c r="E14780" s="9">
        <v>1966</v>
      </c>
      <c r="F14780" s="7" t="s">
        <v>4468</v>
      </c>
      <c r="G14780" s="7" t="s">
        <v>3967</v>
      </c>
      <c r="H14780" s="8" t="s">
        <v>4466</v>
      </c>
      <c r="I14780" s="8" t="s">
        <v>16023</v>
      </c>
      <c r="J14780" s="19">
        <v>3</v>
      </c>
      <c r="K14780" s="19" t="s">
        <v>7736</v>
      </c>
      <c r="L14780" s="11">
        <v>0.5</v>
      </c>
      <c r="M14780" s="11"/>
      <c r="N14780" s="24"/>
      <c r="P14780" s="32"/>
      <c r="T14780" s="19"/>
      <c r="U14780" s="3" t="s">
        <v>4467</v>
      </c>
      <c r="X14780" t="str">
        <f t="shared" si="897"/>
        <v/>
      </c>
      <c r="Z14780" t="str">
        <f t="shared" si="898"/>
        <v/>
      </c>
      <c r="AB14780" s="9"/>
      <c r="AC14780" t="s">
        <v>4466</v>
      </c>
      <c r="AD14780">
        <f t="shared" si="901"/>
        <v>0</v>
      </c>
      <c r="AF14780" s="3"/>
      <c r="AG14780" t="s">
        <v>4622</v>
      </c>
      <c r="AH14780" s="9" t="s">
        <v>4613</v>
      </c>
    </row>
    <row r="14781" spans="1:34" ht="10.95" customHeight="1" outlineLevel="1" x14ac:dyDescent="0.25">
      <c r="A14781" t="s">
        <v>1975</v>
      </c>
      <c r="C14781" s="3" t="s">
        <v>12466</v>
      </c>
      <c r="D14781" s="3">
        <v>185</v>
      </c>
      <c r="E14781" s="9">
        <v>1967</v>
      </c>
      <c r="F14781" s="7" t="s">
        <v>6576</v>
      </c>
      <c r="G14781" s="7" t="s">
        <v>3309</v>
      </c>
      <c r="H14781" s="8" t="s">
        <v>3310</v>
      </c>
      <c r="I14781" s="8" t="s">
        <v>16024</v>
      </c>
      <c r="J14781" s="19">
        <v>5</v>
      </c>
      <c r="K14781" s="19" t="s">
        <v>7736</v>
      </c>
      <c r="L14781" s="11">
        <v>0.45</v>
      </c>
      <c r="M14781" s="11"/>
      <c r="N14781" s="24"/>
      <c r="P14781" s="32"/>
      <c r="T14781" s="19"/>
      <c r="U14781" s="3">
        <v>159</v>
      </c>
      <c r="X14781" t="str">
        <f t="shared" si="897"/>
        <v/>
      </c>
      <c r="Z14781" t="str">
        <f t="shared" si="898"/>
        <v/>
      </c>
      <c r="AB14781" s="9"/>
      <c r="AC14781" t="s">
        <v>3310</v>
      </c>
      <c r="AD14781">
        <f t="shared" si="901"/>
        <v>0</v>
      </c>
      <c r="AF14781" s="3"/>
      <c r="AG14781" t="s">
        <v>4622</v>
      </c>
      <c r="AH14781" s="9" t="s">
        <v>4613</v>
      </c>
    </row>
    <row r="14782" spans="1:34" ht="10.95" customHeight="1" outlineLevel="1" x14ac:dyDescent="0.25">
      <c r="A14782" t="s">
        <v>1975</v>
      </c>
      <c r="C14782" s="3" t="s">
        <v>12466</v>
      </c>
      <c r="D14782" s="3">
        <v>188</v>
      </c>
      <c r="E14782" s="9">
        <v>1967</v>
      </c>
      <c r="F14782" s="7" t="s">
        <v>6577</v>
      </c>
      <c r="G14782" s="7" t="s">
        <v>3308</v>
      </c>
      <c r="H14782" s="8" t="s">
        <v>1983</v>
      </c>
      <c r="I14782" s="8" t="s">
        <v>16024</v>
      </c>
      <c r="J14782" s="19">
        <v>6</v>
      </c>
      <c r="K14782" s="19" t="s">
        <v>7736</v>
      </c>
      <c r="L14782" s="11">
        <v>0.45</v>
      </c>
      <c r="M14782" s="11"/>
      <c r="N14782" s="24"/>
      <c r="P14782" s="32"/>
      <c r="T14782" s="19"/>
      <c r="U14782" s="3">
        <v>162</v>
      </c>
      <c r="X14782" t="str">
        <f t="shared" si="897"/>
        <v/>
      </c>
      <c r="Z14782" t="str">
        <f t="shared" si="898"/>
        <v/>
      </c>
      <c r="AB14782" s="9"/>
      <c r="AC14782" t="s">
        <v>1983</v>
      </c>
      <c r="AD14782">
        <f t="shared" si="901"/>
        <v>0</v>
      </c>
      <c r="AF14782" s="3"/>
      <c r="AG14782" t="s">
        <v>4622</v>
      </c>
      <c r="AH14782" s="9" t="s">
        <v>4613</v>
      </c>
    </row>
    <row r="14783" spans="1:34" ht="10.95" customHeight="1" outlineLevel="1" x14ac:dyDescent="0.25">
      <c r="A14783" t="s">
        <v>1975</v>
      </c>
      <c r="C14783" s="3" t="s">
        <v>12466</v>
      </c>
      <c r="D14783" s="3">
        <v>193</v>
      </c>
      <c r="E14783" s="9">
        <v>1967</v>
      </c>
      <c r="F14783" s="7" t="s">
        <v>6038</v>
      </c>
      <c r="G14783" s="7" t="s">
        <v>3311</v>
      </c>
      <c r="H14783" s="8" t="s">
        <v>1983</v>
      </c>
      <c r="I14783" s="8" t="s">
        <v>16024</v>
      </c>
      <c r="J14783" s="19">
        <v>6</v>
      </c>
      <c r="K14783" s="19" t="s">
        <v>7738</v>
      </c>
      <c r="L14783" s="11"/>
      <c r="M14783" s="11"/>
      <c r="N14783" s="24"/>
      <c r="P14783" s="32"/>
      <c r="T14783" s="19"/>
      <c r="U14783" s="3">
        <v>167</v>
      </c>
      <c r="X14783" t="str">
        <f t="shared" si="897"/>
        <v/>
      </c>
      <c r="Z14783" t="str">
        <f t="shared" si="898"/>
        <v/>
      </c>
      <c r="AB14783" s="9"/>
      <c r="AC14783" t="s">
        <v>1983</v>
      </c>
      <c r="AD14783">
        <f t="shared" si="901"/>
        <v>0</v>
      </c>
      <c r="AF14783" s="3"/>
      <c r="AG14783" t="s">
        <v>4622</v>
      </c>
      <c r="AH14783" s="9" t="s">
        <v>4613</v>
      </c>
    </row>
    <row r="14784" spans="1:34" ht="10.95" customHeight="1" outlineLevel="1" x14ac:dyDescent="0.25">
      <c r="A14784" t="s">
        <v>1975</v>
      </c>
      <c r="C14784" s="3" t="s">
        <v>12466</v>
      </c>
      <c r="D14784" s="3">
        <v>218</v>
      </c>
      <c r="E14784" s="9">
        <v>1967</v>
      </c>
      <c r="F14784" s="7" t="s">
        <v>6039</v>
      </c>
      <c r="G14784" s="7" t="s">
        <v>6040</v>
      </c>
      <c r="H14784" s="8" t="s">
        <v>3310</v>
      </c>
      <c r="I14784" s="8" t="s">
        <v>16025</v>
      </c>
      <c r="J14784" s="19">
        <v>5</v>
      </c>
      <c r="K14784" s="19" t="s">
        <v>7738</v>
      </c>
      <c r="L14784" s="11"/>
      <c r="M14784" s="11"/>
      <c r="N14784" s="24"/>
      <c r="P14784" s="32"/>
      <c r="T14784" s="19"/>
      <c r="U14784" s="3">
        <v>185</v>
      </c>
      <c r="X14784" t="str">
        <f t="shared" si="897"/>
        <v/>
      </c>
      <c r="Z14784" t="str">
        <f t="shared" si="898"/>
        <v/>
      </c>
      <c r="AB14784" s="9"/>
      <c r="AC14784" t="s">
        <v>3310</v>
      </c>
      <c r="AD14784">
        <f t="shared" si="901"/>
        <v>0</v>
      </c>
      <c r="AF14784" s="3"/>
      <c r="AG14784" t="s">
        <v>4622</v>
      </c>
      <c r="AH14784" s="9" t="s">
        <v>4613</v>
      </c>
    </row>
    <row r="14785" spans="1:34" ht="10.95" customHeight="1" outlineLevel="1" x14ac:dyDescent="0.25">
      <c r="A14785" t="s">
        <v>1975</v>
      </c>
      <c r="C14785" s="3" t="s">
        <v>12466</v>
      </c>
      <c r="D14785" s="3">
        <v>220</v>
      </c>
      <c r="E14785" s="9">
        <v>1967</v>
      </c>
      <c r="F14785" s="7" t="s">
        <v>3039</v>
      </c>
      <c r="G14785" s="7" t="s">
        <v>6040</v>
      </c>
      <c r="H14785" s="8" t="s">
        <v>3038</v>
      </c>
      <c r="I14785" s="8" t="s">
        <v>16025</v>
      </c>
      <c r="J14785" s="19">
        <v>6</v>
      </c>
      <c r="K14785" s="19" t="s">
        <v>7736</v>
      </c>
      <c r="L14785" s="11">
        <v>1</v>
      </c>
      <c r="M14785" s="11"/>
      <c r="N14785" s="24"/>
      <c r="P14785" s="32"/>
      <c r="T14785" s="19"/>
      <c r="U14785" s="3">
        <v>189</v>
      </c>
      <c r="X14785" t="str">
        <f t="shared" si="897"/>
        <v/>
      </c>
      <c r="Z14785" t="str">
        <f t="shared" si="898"/>
        <v/>
      </c>
      <c r="AB14785" s="9"/>
      <c r="AC14785" t="s">
        <v>3038</v>
      </c>
      <c r="AD14785">
        <f t="shared" si="901"/>
        <v>0</v>
      </c>
      <c r="AF14785" s="3"/>
      <c r="AG14785" t="s">
        <v>4622</v>
      </c>
      <c r="AH14785" s="9" t="s">
        <v>4613</v>
      </c>
    </row>
    <row r="14786" spans="1:34" ht="10.95" customHeight="1" outlineLevel="1" x14ac:dyDescent="0.25">
      <c r="A14786" t="s">
        <v>1975</v>
      </c>
      <c r="C14786" s="3" t="s">
        <v>12466</v>
      </c>
      <c r="D14786" s="3">
        <v>224</v>
      </c>
      <c r="E14786" s="9">
        <v>1967</v>
      </c>
      <c r="F14786" s="7" t="s">
        <v>5946</v>
      </c>
      <c r="G14786" s="7" t="s">
        <v>2293</v>
      </c>
      <c r="H14786" s="8" t="s">
        <v>1983</v>
      </c>
      <c r="I14786" s="8" t="s">
        <v>16026</v>
      </c>
      <c r="J14786" s="19">
        <v>6</v>
      </c>
      <c r="K14786" s="19" t="s">
        <v>7738</v>
      </c>
      <c r="L14786" s="11"/>
      <c r="M14786" s="11"/>
      <c r="N14786" s="24"/>
      <c r="P14786" s="32"/>
      <c r="T14786" s="19"/>
      <c r="U14786" s="3" t="s">
        <v>7981</v>
      </c>
      <c r="X14786" t="str">
        <f t="shared" ref="X14786:X14849" si="902">IF(COUNTIF(F14786,"*fdc*"),1,"")</f>
        <v/>
      </c>
      <c r="Z14786" t="str">
        <f t="shared" ref="Z14786:Z14849" si="903">IF(COUNTIF(F14786,"*s/s*"),1,"")</f>
        <v/>
      </c>
      <c r="AB14786" s="9"/>
      <c r="AC14786" t="s">
        <v>1983</v>
      </c>
      <c r="AD14786">
        <f t="shared" si="901"/>
        <v>0</v>
      </c>
      <c r="AF14786" s="3"/>
      <c r="AG14786" t="s">
        <v>4622</v>
      </c>
      <c r="AH14786" s="9" t="s">
        <v>4613</v>
      </c>
    </row>
    <row r="14787" spans="1:34" ht="10.95" customHeight="1" outlineLevel="1" x14ac:dyDescent="0.25">
      <c r="A14787" t="s">
        <v>1975</v>
      </c>
      <c r="C14787" s="3" t="s">
        <v>12466</v>
      </c>
      <c r="D14787" s="3">
        <v>226</v>
      </c>
      <c r="E14787" s="9">
        <v>1967</v>
      </c>
      <c r="F14787" s="7" t="s">
        <v>5947</v>
      </c>
      <c r="G14787" s="7" t="s">
        <v>2293</v>
      </c>
      <c r="H14787" s="8" t="s">
        <v>1983</v>
      </c>
      <c r="I14787" s="8" t="s">
        <v>16026</v>
      </c>
      <c r="J14787" s="19">
        <v>6</v>
      </c>
      <c r="K14787" s="19" t="s">
        <v>7738</v>
      </c>
      <c r="L14787" s="11"/>
      <c r="M14787" s="11"/>
      <c r="N14787" s="24"/>
      <c r="P14787" s="32"/>
      <c r="T14787" s="19"/>
      <c r="U14787" s="3" t="s">
        <v>5845</v>
      </c>
      <c r="X14787" t="str">
        <f t="shared" si="902"/>
        <v/>
      </c>
      <c r="Z14787" t="str">
        <f t="shared" si="903"/>
        <v/>
      </c>
      <c r="AB14787" s="9"/>
      <c r="AC14787" t="s">
        <v>1983</v>
      </c>
      <c r="AD14787">
        <f t="shared" si="901"/>
        <v>0</v>
      </c>
      <c r="AF14787" s="3"/>
      <c r="AG14787" t="s">
        <v>4622</v>
      </c>
      <c r="AH14787" s="9" t="s">
        <v>4613</v>
      </c>
    </row>
    <row r="14788" spans="1:34" ht="10.95" customHeight="1" outlineLevel="1" x14ac:dyDescent="0.25">
      <c r="A14788" t="s">
        <v>1975</v>
      </c>
      <c r="C14788" s="3" t="s">
        <v>12466</v>
      </c>
      <c r="D14788" s="3" t="s">
        <v>4065</v>
      </c>
      <c r="E14788" s="9">
        <v>1967</v>
      </c>
      <c r="F14788" s="10" t="s">
        <v>22112</v>
      </c>
      <c r="G14788" s="7" t="s">
        <v>6040</v>
      </c>
      <c r="H14788" s="8" t="s">
        <v>3038</v>
      </c>
      <c r="I14788" s="8"/>
      <c r="J14788" s="19">
        <v>1</v>
      </c>
      <c r="K14788" s="19" t="s">
        <v>7738</v>
      </c>
      <c r="L14788" s="11"/>
      <c r="M14788" s="11"/>
      <c r="N14788" s="24"/>
      <c r="P14788" s="32"/>
      <c r="T14788" s="19"/>
      <c r="U14788" s="3" t="s">
        <v>3037</v>
      </c>
      <c r="X14788" t="str">
        <f t="shared" si="902"/>
        <v/>
      </c>
      <c r="Z14788" t="str">
        <f t="shared" si="903"/>
        <v/>
      </c>
      <c r="AB14788" s="9"/>
      <c r="AC14788" t="s">
        <v>3038</v>
      </c>
      <c r="AD14788">
        <f t="shared" si="901"/>
        <v>0</v>
      </c>
      <c r="AF14788" s="3"/>
      <c r="AG14788" t="s">
        <v>4622</v>
      </c>
      <c r="AH14788" s="9" t="s">
        <v>4925</v>
      </c>
    </row>
    <row r="14789" spans="1:34" ht="10.95" customHeight="1" outlineLevel="1" x14ac:dyDescent="0.25">
      <c r="A14789" t="s">
        <v>1975</v>
      </c>
      <c r="C14789" s="3" t="s">
        <v>12466</v>
      </c>
      <c r="D14789" s="3">
        <v>228</v>
      </c>
      <c r="E14789" s="9">
        <v>1968</v>
      </c>
      <c r="F14789" s="7" t="s">
        <v>6576</v>
      </c>
      <c r="G14789" s="7" t="s">
        <v>6040</v>
      </c>
      <c r="H14789" s="8" t="s">
        <v>3310</v>
      </c>
      <c r="I14789" s="8" t="s">
        <v>9625</v>
      </c>
      <c r="J14789" s="19">
        <v>5</v>
      </c>
      <c r="K14789" s="19" t="s">
        <v>7736</v>
      </c>
      <c r="L14789" s="11">
        <v>1.1000000000000001</v>
      </c>
      <c r="M14789" s="11"/>
      <c r="N14789" s="24"/>
      <c r="P14789" s="32"/>
      <c r="T14789" s="19"/>
      <c r="U14789" s="3">
        <v>192</v>
      </c>
      <c r="X14789" t="str">
        <f t="shared" si="902"/>
        <v/>
      </c>
      <c r="Z14789" t="str">
        <f t="shared" si="903"/>
        <v/>
      </c>
      <c r="AB14789" s="9"/>
      <c r="AC14789" t="s">
        <v>3310</v>
      </c>
      <c r="AD14789">
        <f t="shared" si="901"/>
        <v>0</v>
      </c>
      <c r="AF14789" s="3"/>
      <c r="AG14789" t="s">
        <v>4622</v>
      </c>
      <c r="AH14789" s="9" t="s">
        <v>4613</v>
      </c>
    </row>
    <row r="14790" spans="1:34" ht="10.95" customHeight="1" outlineLevel="1" x14ac:dyDescent="0.25">
      <c r="A14790" t="s">
        <v>1975</v>
      </c>
      <c r="C14790" s="3" t="s">
        <v>12466</v>
      </c>
      <c r="D14790" s="3">
        <v>235</v>
      </c>
      <c r="E14790" s="9">
        <v>1968</v>
      </c>
      <c r="F14790" s="7" t="s">
        <v>6041</v>
      </c>
      <c r="G14790" s="7" t="s">
        <v>3308</v>
      </c>
      <c r="H14790" s="8" t="s">
        <v>1983</v>
      </c>
      <c r="I14790" s="8" t="s">
        <v>9625</v>
      </c>
      <c r="J14790" s="19">
        <v>6</v>
      </c>
      <c r="K14790" s="19" t="s">
        <v>7738</v>
      </c>
      <c r="L14790" s="11"/>
      <c r="M14790" s="11"/>
      <c r="N14790" s="24"/>
      <c r="P14790" s="32"/>
      <c r="T14790" s="19"/>
      <c r="U14790" s="3">
        <v>199</v>
      </c>
      <c r="X14790" t="str">
        <f t="shared" si="902"/>
        <v/>
      </c>
      <c r="Z14790" t="str">
        <f t="shared" si="903"/>
        <v/>
      </c>
      <c r="AB14790" s="9"/>
      <c r="AC14790" t="s">
        <v>1983</v>
      </c>
      <c r="AD14790">
        <f t="shared" si="901"/>
        <v>0</v>
      </c>
      <c r="AF14790" s="3"/>
      <c r="AG14790" t="s">
        <v>4622</v>
      </c>
      <c r="AH14790" s="9" t="s">
        <v>4613</v>
      </c>
    </row>
    <row r="14791" spans="1:34" ht="10.95" customHeight="1" outlineLevel="1" x14ac:dyDescent="0.25">
      <c r="A14791" t="s">
        <v>1975</v>
      </c>
      <c r="C14791" s="3" t="s">
        <v>12466</v>
      </c>
      <c r="D14791" s="3">
        <v>236</v>
      </c>
      <c r="E14791" s="9">
        <v>1968</v>
      </c>
      <c r="F14791" s="7" t="s">
        <v>6038</v>
      </c>
      <c r="G14791" s="7" t="s">
        <v>3311</v>
      </c>
      <c r="H14791" s="8" t="s">
        <v>1983</v>
      </c>
      <c r="I14791" s="8" t="s">
        <v>9625</v>
      </c>
      <c r="J14791" s="19">
        <v>6</v>
      </c>
      <c r="K14791" s="19" t="s">
        <v>7738</v>
      </c>
      <c r="L14791" s="11"/>
      <c r="M14791" s="11"/>
      <c r="N14791" s="24"/>
      <c r="P14791" s="32"/>
      <c r="T14791" s="19"/>
      <c r="U14791" s="3">
        <v>200</v>
      </c>
      <c r="X14791" t="str">
        <f t="shared" si="902"/>
        <v/>
      </c>
      <c r="Z14791" t="str">
        <f t="shared" si="903"/>
        <v/>
      </c>
      <c r="AB14791" s="9"/>
      <c r="AC14791" t="s">
        <v>1983</v>
      </c>
      <c r="AD14791">
        <f t="shared" si="901"/>
        <v>0</v>
      </c>
      <c r="AF14791" s="3"/>
      <c r="AG14791" t="s">
        <v>4622</v>
      </c>
      <c r="AH14791" s="9" t="s">
        <v>4613</v>
      </c>
    </row>
    <row r="14792" spans="1:34" ht="10.95" customHeight="1" outlineLevel="1" x14ac:dyDescent="0.25">
      <c r="A14792" t="s">
        <v>1975</v>
      </c>
      <c r="C14792" s="3" t="s">
        <v>12466</v>
      </c>
      <c r="D14792" s="3">
        <v>237</v>
      </c>
      <c r="E14792" s="9">
        <v>1968</v>
      </c>
      <c r="F14792" s="7" t="s">
        <v>3040</v>
      </c>
      <c r="G14792" s="7" t="s">
        <v>6040</v>
      </c>
      <c r="H14792" s="8" t="s">
        <v>3038</v>
      </c>
      <c r="I14792" s="8" t="s">
        <v>9625</v>
      </c>
      <c r="J14792" s="19">
        <v>1</v>
      </c>
      <c r="K14792" s="19" t="s">
        <v>7738</v>
      </c>
      <c r="L14792" s="11"/>
      <c r="M14792" s="11"/>
      <c r="N14792" s="24"/>
      <c r="P14792" s="32"/>
      <c r="T14792" s="19"/>
      <c r="U14792" s="3">
        <v>201</v>
      </c>
      <c r="X14792" t="str">
        <f t="shared" si="902"/>
        <v/>
      </c>
      <c r="Z14792" t="str">
        <f t="shared" si="903"/>
        <v/>
      </c>
      <c r="AB14792" s="9"/>
      <c r="AC14792" t="s">
        <v>3038</v>
      </c>
      <c r="AD14792">
        <f t="shared" si="901"/>
        <v>0</v>
      </c>
      <c r="AF14792" s="3"/>
      <c r="AG14792" t="s">
        <v>4622</v>
      </c>
      <c r="AH14792" s="9" t="s">
        <v>4613</v>
      </c>
    </row>
    <row r="14793" spans="1:34" ht="10.95" customHeight="1" outlineLevel="1" x14ac:dyDescent="0.25">
      <c r="A14793" t="s">
        <v>1975</v>
      </c>
      <c r="C14793" s="3" t="s">
        <v>12466</v>
      </c>
      <c r="D14793" s="3">
        <v>257</v>
      </c>
      <c r="E14793" s="9">
        <v>1968</v>
      </c>
      <c r="F14793" s="7" t="s">
        <v>6038</v>
      </c>
      <c r="G14793" s="7" t="s">
        <v>3311</v>
      </c>
      <c r="H14793" s="8" t="s">
        <v>1983</v>
      </c>
      <c r="I14793" s="8" t="s">
        <v>16027</v>
      </c>
      <c r="J14793" s="19">
        <v>6</v>
      </c>
      <c r="K14793" s="19" t="s">
        <v>7736</v>
      </c>
      <c r="L14793" s="11">
        <v>2</v>
      </c>
      <c r="M14793" s="11"/>
      <c r="N14793" s="24"/>
      <c r="P14793" s="32"/>
      <c r="T14793" s="19"/>
      <c r="U14793" s="3">
        <v>211</v>
      </c>
      <c r="X14793" t="str">
        <f t="shared" si="902"/>
        <v/>
      </c>
      <c r="Z14793" t="str">
        <f t="shared" si="903"/>
        <v/>
      </c>
      <c r="AB14793" s="9"/>
      <c r="AC14793" t="s">
        <v>1983</v>
      </c>
      <c r="AD14793">
        <f t="shared" si="901"/>
        <v>0</v>
      </c>
      <c r="AF14793" s="3"/>
      <c r="AG14793" t="s">
        <v>4622</v>
      </c>
      <c r="AH14793" s="9" t="s">
        <v>4613</v>
      </c>
    </row>
    <row r="14794" spans="1:34" ht="10.95" customHeight="1" outlineLevel="1" x14ac:dyDescent="0.25">
      <c r="A14794" t="s">
        <v>1975</v>
      </c>
      <c r="C14794" s="3" t="s">
        <v>12466</v>
      </c>
      <c r="D14794" s="3">
        <v>263</v>
      </c>
      <c r="E14794" s="9">
        <v>1968</v>
      </c>
      <c r="F14794" s="7" t="s">
        <v>5941</v>
      </c>
      <c r="G14794" s="7" t="s">
        <v>6040</v>
      </c>
      <c r="H14794" s="8" t="s">
        <v>3310</v>
      </c>
      <c r="I14794" s="8" t="s">
        <v>16028</v>
      </c>
      <c r="J14794" s="19">
        <v>5</v>
      </c>
      <c r="K14794" s="19" t="s">
        <v>7736</v>
      </c>
      <c r="L14794" s="11">
        <v>0.5</v>
      </c>
      <c r="M14794" s="11"/>
      <c r="N14794" s="24"/>
      <c r="P14794" s="32"/>
      <c r="T14794" s="19"/>
      <c r="U14794" s="3" t="s">
        <v>2048</v>
      </c>
      <c r="X14794" t="str">
        <f t="shared" si="902"/>
        <v/>
      </c>
      <c r="Z14794" t="str">
        <f t="shared" si="903"/>
        <v/>
      </c>
      <c r="AB14794" s="9"/>
      <c r="AC14794" t="s">
        <v>3310</v>
      </c>
      <c r="AD14794">
        <f t="shared" si="901"/>
        <v>0</v>
      </c>
      <c r="AF14794" s="3"/>
      <c r="AG14794" t="s">
        <v>4622</v>
      </c>
      <c r="AH14794" s="9" t="s">
        <v>4613</v>
      </c>
    </row>
    <row r="14795" spans="1:34" ht="10.95" customHeight="1" outlineLevel="1" x14ac:dyDescent="0.25">
      <c r="A14795" t="s">
        <v>1975</v>
      </c>
      <c r="C14795" s="3" t="s">
        <v>12466</v>
      </c>
      <c r="D14795" s="3">
        <v>273</v>
      </c>
      <c r="E14795" s="9">
        <v>1969</v>
      </c>
      <c r="F14795" s="7" t="s">
        <v>5940</v>
      </c>
      <c r="G14795" s="7" t="s">
        <v>5485</v>
      </c>
      <c r="H14795" s="8" t="s">
        <v>1983</v>
      </c>
      <c r="I14795" s="8" t="s">
        <v>16029</v>
      </c>
      <c r="J14795" s="19">
        <v>6</v>
      </c>
      <c r="K14795" s="19" t="s">
        <v>7736</v>
      </c>
      <c r="L14795" s="11">
        <v>0.5</v>
      </c>
      <c r="M14795" s="11"/>
      <c r="N14795" s="24"/>
      <c r="P14795" s="32"/>
      <c r="T14795" s="19"/>
      <c r="U14795" s="3">
        <v>219</v>
      </c>
      <c r="X14795" t="str">
        <f t="shared" si="902"/>
        <v/>
      </c>
      <c r="Z14795" t="str">
        <f t="shared" si="903"/>
        <v/>
      </c>
      <c r="AB14795" s="9"/>
      <c r="AC14795" t="s">
        <v>1983</v>
      </c>
      <c r="AD14795">
        <f t="shared" si="901"/>
        <v>0</v>
      </c>
      <c r="AF14795" s="3"/>
      <c r="AG14795" t="s">
        <v>4622</v>
      </c>
      <c r="AH14795" s="9" t="s">
        <v>4613</v>
      </c>
    </row>
    <row r="14796" spans="1:34" ht="10.95" customHeight="1" outlineLevel="1" x14ac:dyDescent="0.25">
      <c r="A14796" t="s">
        <v>1975</v>
      </c>
      <c r="C14796" s="3" t="s">
        <v>12466</v>
      </c>
      <c r="D14796" s="3">
        <v>267</v>
      </c>
      <c r="E14796" s="9">
        <v>1968</v>
      </c>
      <c r="F14796" s="7" t="s">
        <v>5948</v>
      </c>
      <c r="G14796" s="7" t="s">
        <v>5485</v>
      </c>
      <c r="H14796" s="8" t="s">
        <v>1983</v>
      </c>
      <c r="I14796" s="8" t="s">
        <v>16028</v>
      </c>
      <c r="J14796" s="19">
        <v>6</v>
      </c>
      <c r="K14796" s="19" t="s">
        <v>7736</v>
      </c>
      <c r="L14796" s="11">
        <v>3.5</v>
      </c>
      <c r="M14796" s="11"/>
      <c r="N14796" s="24"/>
      <c r="P14796" s="32"/>
      <c r="T14796" s="19"/>
      <c r="U14796" s="3" t="s">
        <v>6210</v>
      </c>
      <c r="X14796" t="str">
        <f t="shared" si="902"/>
        <v/>
      </c>
      <c r="Z14796" t="str">
        <f t="shared" si="903"/>
        <v/>
      </c>
      <c r="AB14796" s="9"/>
      <c r="AC14796" t="s">
        <v>1983</v>
      </c>
      <c r="AD14796">
        <f t="shared" si="901"/>
        <v>0</v>
      </c>
      <c r="AF14796" s="3"/>
      <c r="AG14796" t="s">
        <v>4622</v>
      </c>
      <c r="AH14796" s="9" t="s">
        <v>4613</v>
      </c>
    </row>
    <row r="14797" spans="1:34" ht="10.95" customHeight="1" outlineLevel="1" x14ac:dyDescent="0.25">
      <c r="A14797" t="s">
        <v>1975</v>
      </c>
      <c r="C14797" s="3" t="s">
        <v>12466</v>
      </c>
      <c r="D14797" s="3">
        <v>268</v>
      </c>
      <c r="E14797" s="9">
        <v>1968</v>
      </c>
      <c r="F14797" s="7" t="s">
        <v>6606</v>
      </c>
      <c r="G14797" s="7" t="s">
        <v>6040</v>
      </c>
      <c r="H14797" s="8" t="s">
        <v>3038</v>
      </c>
      <c r="I14797" s="8"/>
      <c r="J14797" s="19">
        <v>3</v>
      </c>
      <c r="K14797" s="19" t="s">
        <v>7736</v>
      </c>
      <c r="L14797" s="11">
        <v>3.5</v>
      </c>
      <c r="M14797" s="11"/>
      <c r="N14797" s="24"/>
      <c r="P14797" s="32"/>
      <c r="T14797" s="19"/>
      <c r="U14797" s="3" t="s">
        <v>685</v>
      </c>
      <c r="X14797" t="str">
        <f t="shared" si="902"/>
        <v/>
      </c>
      <c r="Z14797" t="str">
        <f t="shared" si="903"/>
        <v/>
      </c>
      <c r="AB14797" s="9"/>
      <c r="AC14797" t="s">
        <v>3038</v>
      </c>
      <c r="AD14797">
        <f t="shared" si="901"/>
        <v>0</v>
      </c>
      <c r="AF14797" s="3"/>
      <c r="AG14797" t="s">
        <v>4622</v>
      </c>
      <c r="AH14797" s="9" t="s">
        <v>4613</v>
      </c>
    </row>
    <row r="14798" spans="1:34" ht="10.95" customHeight="1" outlineLevel="1" x14ac:dyDescent="0.25">
      <c r="A14798" t="s">
        <v>1975</v>
      </c>
      <c r="C14798" s="3" t="s">
        <v>12466</v>
      </c>
      <c r="D14798" s="3" t="s">
        <v>4065</v>
      </c>
      <c r="E14798" s="9">
        <v>1968</v>
      </c>
      <c r="F14798" s="10" t="s">
        <v>22113</v>
      </c>
      <c r="G14798" s="7" t="s">
        <v>3967</v>
      </c>
      <c r="H14798" s="8" t="s">
        <v>4466</v>
      </c>
      <c r="I14798" s="8"/>
      <c r="J14798" s="19">
        <v>6</v>
      </c>
      <c r="K14798" s="19" t="s">
        <v>7738</v>
      </c>
      <c r="L14798" s="11"/>
      <c r="M14798" s="11"/>
      <c r="N14798" s="24"/>
      <c r="P14798" s="32"/>
      <c r="T14798" s="19"/>
      <c r="U14798" s="3" t="s">
        <v>690</v>
      </c>
      <c r="X14798" t="str">
        <f t="shared" si="902"/>
        <v/>
      </c>
      <c r="Z14798" t="str">
        <f t="shared" si="903"/>
        <v/>
      </c>
      <c r="AB14798" s="9"/>
      <c r="AC14798" t="s">
        <v>4466</v>
      </c>
      <c r="AD14798">
        <f t="shared" ref="AD14798:AD14829" si="904">COUNTIF(H14798,"*Fuji*")</f>
        <v>0</v>
      </c>
      <c r="AF14798" s="3"/>
      <c r="AG14798" t="s">
        <v>4622</v>
      </c>
      <c r="AH14798" s="9" t="s">
        <v>4925</v>
      </c>
    </row>
    <row r="14799" spans="1:34" ht="10.95" customHeight="1" outlineLevel="1" x14ac:dyDescent="0.25">
      <c r="A14799" t="s">
        <v>1975</v>
      </c>
      <c r="C14799" s="3" t="s">
        <v>12466</v>
      </c>
      <c r="D14799" s="3" t="s">
        <v>4065</v>
      </c>
      <c r="E14799" s="9">
        <v>1970</v>
      </c>
      <c r="F14799" s="7" t="s">
        <v>5950</v>
      </c>
      <c r="G14799" s="7" t="s">
        <v>1336</v>
      </c>
      <c r="H14799" s="8" t="s">
        <v>1983</v>
      </c>
      <c r="I14799" s="8"/>
      <c r="J14799" s="19">
        <v>6</v>
      </c>
      <c r="K14799" s="19" t="s">
        <v>7736</v>
      </c>
      <c r="L14799" s="11">
        <v>2.15</v>
      </c>
      <c r="M14799" s="11"/>
      <c r="N14799" s="24"/>
      <c r="P14799" s="32"/>
      <c r="T14799" s="19"/>
      <c r="U14799" s="3" t="s">
        <v>2567</v>
      </c>
      <c r="X14799" t="str">
        <f t="shared" si="902"/>
        <v/>
      </c>
      <c r="Z14799" t="str">
        <f t="shared" si="903"/>
        <v/>
      </c>
      <c r="AB14799" s="9"/>
      <c r="AC14799" t="s">
        <v>1983</v>
      </c>
      <c r="AD14799">
        <f t="shared" si="904"/>
        <v>0</v>
      </c>
      <c r="AF14799" s="3"/>
      <c r="AG14799" t="s">
        <v>4622</v>
      </c>
      <c r="AH14799" s="9" t="s">
        <v>4925</v>
      </c>
    </row>
    <row r="14800" spans="1:34" ht="10.95" customHeight="1" outlineLevel="1" x14ac:dyDescent="0.25">
      <c r="A14800" t="s">
        <v>1975</v>
      </c>
      <c r="C14800" s="3" t="s">
        <v>12466</v>
      </c>
      <c r="D14800" s="3" t="s">
        <v>4065</v>
      </c>
      <c r="E14800" s="9">
        <v>1970</v>
      </c>
      <c r="F14800" s="7" t="s">
        <v>3050</v>
      </c>
      <c r="G14800" s="7" t="s">
        <v>1336</v>
      </c>
      <c r="H14800" s="8" t="s">
        <v>1983</v>
      </c>
      <c r="I14800" s="8"/>
      <c r="J14800" s="19">
        <v>6</v>
      </c>
      <c r="K14800" s="19" t="s">
        <v>7736</v>
      </c>
      <c r="L14800" s="11">
        <v>2.15</v>
      </c>
      <c r="M14800" s="11"/>
      <c r="N14800" s="24"/>
      <c r="P14800" s="32"/>
      <c r="T14800" s="19"/>
      <c r="U14800" s="3" t="s">
        <v>2568</v>
      </c>
      <c r="X14800" t="str">
        <f t="shared" si="902"/>
        <v/>
      </c>
      <c r="Z14800" t="str">
        <f t="shared" si="903"/>
        <v/>
      </c>
      <c r="AB14800" s="9"/>
      <c r="AC14800" t="s">
        <v>1983</v>
      </c>
      <c r="AD14800">
        <f t="shared" si="904"/>
        <v>0</v>
      </c>
      <c r="AF14800" s="3"/>
      <c r="AG14800" t="s">
        <v>4622</v>
      </c>
      <c r="AH14800" s="9" t="s">
        <v>4925</v>
      </c>
    </row>
    <row r="14801" spans="1:34" ht="10.95" customHeight="1" outlineLevel="1" x14ac:dyDescent="0.25">
      <c r="A14801" t="s">
        <v>1975</v>
      </c>
      <c r="C14801" s="3" t="s">
        <v>12466</v>
      </c>
      <c r="D14801" s="3" t="s">
        <v>4065</v>
      </c>
      <c r="E14801" s="9">
        <v>1970</v>
      </c>
      <c r="F14801" s="7" t="s">
        <v>1587</v>
      </c>
      <c r="G14801" s="7" t="s">
        <v>1336</v>
      </c>
      <c r="H14801" s="8" t="s">
        <v>1983</v>
      </c>
      <c r="I14801" s="8"/>
      <c r="J14801" s="19">
        <v>6</v>
      </c>
      <c r="K14801" s="19" t="s">
        <v>7736</v>
      </c>
      <c r="L14801" s="11">
        <v>2.15</v>
      </c>
      <c r="M14801" s="11"/>
      <c r="N14801" s="24"/>
      <c r="P14801" s="32"/>
      <c r="T14801" s="19"/>
      <c r="U14801" s="3" t="s">
        <v>2571</v>
      </c>
      <c r="X14801" t="str">
        <f t="shared" si="902"/>
        <v/>
      </c>
      <c r="Z14801" t="str">
        <f t="shared" si="903"/>
        <v/>
      </c>
      <c r="AB14801" s="9"/>
      <c r="AC14801" t="s">
        <v>1983</v>
      </c>
      <c r="AD14801">
        <f t="shared" si="904"/>
        <v>0</v>
      </c>
      <c r="AF14801" s="3"/>
      <c r="AG14801" t="s">
        <v>4622</v>
      </c>
      <c r="AH14801" s="9" t="s">
        <v>4925</v>
      </c>
    </row>
    <row r="14802" spans="1:34" ht="10.95" customHeight="1" outlineLevel="1" x14ac:dyDescent="0.25">
      <c r="A14802" t="s">
        <v>1975</v>
      </c>
      <c r="C14802" s="3" t="s">
        <v>12466</v>
      </c>
      <c r="D14802" s="3" t="s">
        <v>4065</v>
      </c>
      <c r="E14802" s="9">
        <v>1970</v>
      </c>
      <c r="F14802" s="7" t="s">
        <v>3039</v>
      </c>
      <c r="G14802" s="7" t="s">
        <v>6040</v>
      </c>
      <c r="H14802" s="8" t="s">
        <v>3038</v>
      </c>
      <c r="I14802" s="8"/>
      <c r="J14802" s="19">
        <v>3</v>
      </c>
      <c r="K14802" s="19" t="s">
        <v>7738</v>
      </c>
      <c r="L14802" s="11"/>
      <c r="M14802" s="11"/>
      <c r="N14802" s="24"/>
      <c r="P14802" s="32"/>
      <c r="T14802" s="19"/>
      <c r="U14802" s="3" t="s">
        <v>4331</v>
      </c>
      <c r="X14802" t="str">
        <f t="shared" si="902"/>
        <v/>
      </c>
      <c r="Z14802" t="str">
        <f t="shared" si="903"/>
        <v/>
      </c>
      <c r="AB14802" s="9"/>
      <c r="AC14802" t="s">
        <v>3038</v>
      </c>
      <c r="AD14802">
        <f t="shared" si="904"/>
        <v>0</v>
      </c>
      <c r="AF14802" s="3"/>
      <c r="AG14802" t="s">
        <v>4622</v>
      </c>
      <c r="AH14802" s="9" t="s">
        <v>4925</v>
      </c>
    </row>
    <row r="14803" spans="1:34" ht="10.95" customHeight="1" outlineLevel="1" x14ac:dyDescent="0.25">
      <c r="A14803" t="s">
        <v>1975</v>
      </c>
      <c r="C14803" s="3" t="s">
        <v>12466</v>
      </c>
      <c r="D14803" s="3" t="s">
        <v>4065</v>
      </c>
      <c r="E14803" s="9">
        <v>1970</v>
      </c>
      <c r="F14803" s="7" t="s">
        <v>2170</v>
      </c>
      <c r="G14803" s="7" t="s">
        <v>6040</v>
      </c>
      <c r="H14803" s="8" t="s">
        <v>3038</v>
      </c>
      <c r="I14803" s="8"/>
      <c r="J14803" s="19">
        <v>3</v>
      </c>
      <c r="K14803" s="19" t="s">
        <v>7738</v>
      </c>
      <c r="L14803" s="11"/>
      <c r="M14803" s="11"/>
      <c r="N14803" s="24"/>
      <c r="P14803" s="32"/>
      <c r="T14803" s="19"/>
      <c r="U14803" s="3" t="s">
        <v>4332</v>
      </c>
      <c r="X14803" t="str">
        <f t="shared" si="902"/>
        <v/>
      </c>
      <c r="Z14803" t="str">
        <f t="shared" si="903"/>
        <v/>
      </c>
      <c r="AB14803" s="9"/>
      <c r="AC14803" t="s">
        <v>3038</v>
      </c>
      <c r="AD14803">
        <f t="shared" si="904"/>
        <v>0</v>
      </c>
      <c r="AF14803" s="3"/>
      <c r="AG14803" t="s">
        <v>4622</v>
      </c>
      <c r="AH14803" s="9" t="s">
        <v>4925</v>
      </c>
    </row>
    <row r="14804" spans="1:34" ht="10.95" customHeight="1" outlineLevel="1" x14ac:dyDescent="0.25">
      <c r="A14804" t="s">
        <v>1975</v>
      </c>
      <c r="C14804" s="3" t="s">
        <v>12466</v>
      </c>
      <c r="D14804" s="3" t="s">
        <v>4065</v>
      </c>
      <c r="E14804" s="9">
        <v>1970</v>
      </c>
      <c r="F14804" s="7" t="s">
        <v>3561</v>
      </c>
      <c r="G14804" s="7" t="s">
        <v>6040</v>
      </c>
      <c r="H14804" s="8" t="s">
        <v>3038</v>
      </c>
      <c r="I14804" s="8"/>
      <c r="J14804" s="19">
        <v>3</v>
      </c>
      <c r="K14804" s="19" t="s">
        <v>7738</v>
      </c>
      <c r="L14804" s="11"/>
      <c r="M14804" s="11"/>
      <c r="N14804" s="24"/>
      <c r="P14804" s="32"/>
      <c r="T14804" s="19"/>
      <c r="U14804" s="3" t="s">
        <v>4333</v>
      </c>
      <c r="X14804" t="str">
        <f t="shared" si="902"/>
        <v/>
      </c>
      <c r="Z14804" t="str">
        <f t="shared" si="903"/>
        <v/>
      </c>
      <c r="AB14804" s="9"/>
      <c r="AC14804" t="s">
        <v>3038</v>
      </c>
      <c r="AD14804">
        <f t="shared" si="904"/>
        <v>0</v>
      </c>
      <c r="AF14804" s="3"/>
      <c r="AG14804" t="s">
        <v>4622</v>
      </c>
      <c r="AH14804" s="9" t="s">
        <v>4925</v>
      </c>
    </row>
    <row r="14805" spans="1:34" ht="10.95" customHeight="1" outlineLevel="1" x14ac:dyDescent="0.25">
      <c r="A14805" t="s">
        <v>1975</v>
      </c>
      <c r="C14805" s="3" t="s">
        <v>12466</v>
      </c>
      <c r="D14805" s="3" t="s">
        <v>4065</v>
      </c>
      <c r="E14805" s="9">
        <v>1970</v>
      </c>
      <c r="F14805" s="7" t="s">
        <v>3562</v>
      </c>
      <c r="G14805" s="7" t="s">
        <v>6040</v>
      </c>
      <c r="H14805" s="8" t="s">
        <v>3038</v>
      </c>
      <c r="I14805" s="8"/>
      <c r="J14805" s="19">
        <v>3</v>
      </c>
      <c r="K14805" s="19" t="s">
        <v>7738</v>
      </c>
      <c r="L14805" s="11"/>
      <c r="M14805" s="11"/>
      <c r="N14805" s="24"/>
      <c r="P14805" s="32"/>
      <c r="T14805" s="19"/>
      <c r="U14805" s="3" t="s">
        <v>4329</v>
      </c>
      <c r="X14805" t="str">
        <f t="shared" si="902"/>
        <v/>
      </c>
      <c r="Z14805" t="str">
        <f t="shared" si="903"/>
        <v/>
      </c>
      <c r="AB14805" s="9"/>
      <c r="AC14805" t="s">
        <v>3038</v>
      </c>
      <c r="AD14805">
        <f t="shared" si="904"/>
        <v>0</v>
      </c>
      <c r="AF14805" s="3"/>
      <c r="AG14805" t="s">
        <v>4622</v>
      </c>
      <c r="AH14805" s="9" t="s">
        <v>4925</v>
      </c>
    </row>
    <row r="14806" spans="1:34" ht="10.95" customHeight="1" outlineLevel="1" x14ac:dyDescent="0.25">
      <c r="A14806" t="s">
        <v>1975</v>
      </c>
      <c r="C14806" s="3" t="s">
        <v>12466</v>
      </c>
      <c r="D14806" s="3" t="s">
        <v>4065</v>
      </c>
      <c r="E14806" s="9">
        <v>1970</v>
      </c>
      <c r="F14806" s="7" t="s">
        <v>2170</v>
      </c>
      <c r="G14806" s="7" t="s">
        <v>6040</v>
      </c>
      <c r="H14806" s="8" t="s">
        <v>3038</v>
      </c>
      <c r="I14806" s="8"/>
      <c r="J14806" s="19">
        <v>3</v>
      </c>
      <c r="K14806" s="19" t="s">
        <v>7738</v>
      </c>
      <c r="L14806" s="11"/>
      <c r="M14806" s="11"/>
      <c r="N14806" s="24"/>
      <c r="P14806" s="32"/>
      <c r="T14806" s="19"/>
      <c r="U14806" s="3" t="s">
        <v>4330</v>
      </c>
      <c r="X14806" t="str">
        <f t="shared" si="902"/>
        <v/>
      </c>
      <c r="Z14806" t="str">
        <f t="shared" si="903"/>
        <v/>
      </c>
      <c r="AB14806" s="9"/>
      <c r="AC14806" t="s">
        <v>3038</v>
      </c>
      <c r="AD14806">
        <f t="shared" si="904"/>
        <v>0</v>
      </c>
      <c r="AF14806" s="3"/>
      <c r="AG14806" t="s">
        <v>4622</v>
      </c>
      <c r="AH14806" s="9" t="s">
        <v>4925</v>
      </c>
    </row>
    <row r="14807" spans="1:34" ht="10.95" customHeight="1" outlineLevel="1" x14ac:dyDescent="0.25">
      <c r="A14807" t="s">
        <v>1975</v>
      </c>
      <c r="C14807" s="3" t="s">
        <v>12466</v>
      </c>
      <c r="D14807" s="3">
        <v>355</v>
      </c>
      <c r="E14807" s="9">
        <v>1971</v>
      </c>
      <c r="F14807" s="7" t="s">
        <v>5941</v>
      </c>
      <c r="G14807" s="7" t="s">
        <v>6040</v>
      </c>
      <c r="H14807" s="8" t="s">
        <v>3310</v>
      </c>
      <c r="I14807" s="8" t="s">
        <v>16030</v>
      </c>
      <c r="J14807" s="19">
        <v>5</v>
      </c>
      <c r="K14807" s="19" t="s">
        <v>7738</v>
      </c>
      <c r="L14807" s="11"/>
      <c r="M14807" s="11"/>
      <c r="N14807" s="24"/>
      <c r="P14807" s="32"/>
      <c r="T14807" s="19"/>
      <c r="U14807" s="3">
        <v>270</v>
      </c>
      <c r="X14807" t="str">
        <f t="shared" si="902"/>
        <v/>
      </c>
      <c r="Z14807" t="str">
        <f t="shared" si="903"/>
        <v/>
      </c>
      <c r="AB14807" s="9"/>
      <c r="AC14807" t="s">
        <v>3310</v>
      </c>
      <c r="AD14807">
        <f t="shared" si="904"/>
        <v>0</v>
      </c>
      <c r="AF14807" s="3"/>
      <c r="AG14807" t="s">
        <v>4622</v>
      </c>
      <c r="AH14807" s="9" t="s">
        <v>4613</v>
      </c>
    </row>
    <row r="14808" spans="1:34" ht="10.95" customHeight="1" outlineLevel="1" x14ac:dyDescent="0.25">
      <c r="A14808" t="s">
        <v>1975</v>
      </c>
      <c r="C14808" s="3" t="s">
        <v>12466</v>
      </c>
      <c r="D14808" s="3">
        <v>356</v>
      </c>
      <c r="E14808" s="9">
        <v>1971</v>
      </c>
      <c r="F14808" s="7" t="s">
        <v>16031</v>
      </c>
      <c r="G14808" s="7" t="s">
        <v>16033</v>
      </c>
      <c r="H14808" s="8" t="s">
        <v>1983</v>
      </c>
      <c r="I14808" s="8" t="s">
        <v>16030</v>
      </c>
      <c r="J14808" s="19">
        <v>6</v>
      </c>
      <c r="K14808" s="19" t="s">
        <v>7738</v>
      </c>
      <c r="L14808" s="11"/>
      <c r="M14808" s="11"/>
      <c r="N14808" s="24"/>
      <c r="P14808" s="32"/>
      <c r="T14808" s="19"/>
      <c r="U14808" s="3"/>
      <c r="X14808" t="str">
        <f t="shared" si="902"/>
        <v/>
      </c>
      <c r="Z14808" t="str">
        <f t="shared" si="903"/>
        <v/>
      </c>
      <c r="AB14808" s="9"/>
      <c r="AC14808" t="s">
        <v>1983</v>
      </c>
      <c r="AD14808">
        <f t="shared" si="904"/>
        <v>0</v>
      </c>
      <c r="AF14808" s="3"/>
      <c r="AH14808" s="9"/>
    </row>
    <row r="14809" spans="1:34" ht="10.95" customHeight="1" outlineLevel="1" x14ac:dyDescent="0.25">
      <c r="A14809" t="s">
        <v>1975</v>
      </c>
      <c r="C14809" s="3" t="s">
        <v>12466</v>
      </c>
      <c r="D14809" s="3">
        <v>360</v>
      </c>
      <c r="E14809" s="9">
        <v>1971</v>
      </c>
      <c r="F14809" s="7" t="s">
        <v>5949</v>
      </c>
      <c r="G14809" s="7" t="s">
        <v>6040</v>
      </c>
      <c r="H14809" s="8" t="s">
        <v>3310</v>
      </c>
      <c r="I14809" s="8" t="s">
        <v>16030</v>
      </c>
      <c r="J14809" s="19">
        <v>5</v>
      </c>
      <c r="K14809" s="19" t="s">
        <v>7738</v>
      </c>
      <c r="L14809" s="11"/>
      <c r="M14809" s="11"/>
      <c r="N14809" s="24"/>
      <c r="P14809" s="32"/>
      <c r="T14809" s="19"/>
      <c r="U14809" s="3" t="s">
        <v>819</v>
      </c>
      <c r="X14809" t="str">
        <f t="shared" si="902"/>
        <v/>
      </c>
      <c r="Z14809" t="str">
        <f t="shared" si="903"/>
        <v/>
      </c>
      <c r="AB14809" s="9"/>
      <c r="AC14809" t="s">
        <v>3310</v>
      </c>
      <c r="AD14809">
        <f t="shared" si="904"/>
        <v>0</v>
      </c>
      <c r="AF14809" s="3"/>
      <c r="AG14809" t="s">
        <v>4622</v>
      </c>
      <c r="AH14809" s="9" t="s">
        <v>4613</v>
      </c>
    </row>
    <row r="14810" spans="1:34" ht="10.95" customHeight="1" outlineLevel="1" x14ac:dyDescent="0.25">
      <c r="A14810" t="s">
        <v>1975</v>
      </c>
      <c r="C14810" s="3" t="s">
        <v>12466</v>
      </c>
      <c r="D14810" s="3">
        <v>361</v>
      </c>
      <c r="E14810" s="9">
        <v>1971</v>
      </c>
      <c r="F14810" s="7" t="s">
        <v>16032</v>
      </c>
      <c r="G14810" s="7" t="s">
        <v>16033</v>
      </c>
      <c r="H14810" s="8" t="s">
        <v>1983</v>
      </c>
      <c r="I14810" s="8" t="s">
        <v>16030</v>
      </c>
      <c r="J14810" s="19">
        <v>6</v>
      </c>
      <c r="K14810" s="19" t="s">
        <v>7738</v>
      </c>
      <c r="L14810" s="11"/>
      <c r="M14810" s="11"/>
      <c r="N14810" s="24"/>
      <c r="P14810" s="32"/>
      <c r="T14810" s="19"/>
      <c r="U14810" s="3"/>
      <c r="X14810" t="str">
        <f t="shared" si="902"/>
        <v/>
      </c>
      <c r="Z14810" t="str">
        <f t="shared" si="903"/>
        <v/>
      </c>
      <c r="AB14810" s="9"/>
      <c r="AC14810" t="s">
        <v>1983</v>
      </c>
      <c r="AD14810">
        <f t="shared" si="904"/>
        <v>0</v>
      </c>
      <c r="AF14810" s="3"/>
      <c r="AH14810" s="9"/>
    </row>
    <row r="14811" spans="1:34" ht="10.95" customHeight="1" outlineLevel="1" x14ac:dyDescent="0.25">
      <c r="A14811" t="s">
        <v>1975</v>
      </c>
      <c r="C14811" s="3" t="s">
        <v>12466</v>
      </c>
      <c r="D14811" s="3">
        <v>705</v>
      </c>
      <c r="E14811" s="9">
        <v>1979</v>
      </c>
      <c r="F14811" s="7" t="s">
        <v>4702</v>
      </c>
      <c r="G14811" s="7" t="s">
        <v>5401</v>
      </c>
      <c r="H14811" s="8" t="s">
        <v>1983</v>
      </c>
      <c r="I14811" s="8" t="s">
        <v>16034</v>
      </c>
      <c r="J14811" s="19">
        <v>6</v>
      </c>
      <c r="K14811" s="19" t="s">
        <v>7738</v>
      </c>
      <c r="L14811" s="11"/>
      <c r="M14811" s="11"/>
      <c r="N14811" s="24"/>
      <c r="P14811" s="32"/>
      <c r="T14811" s="19"/>
      <c r="U14811" s="3"/>
      <c r="X14811" t="str">
        <f t="shared" si="902"/>
        <v/>
      </c>
      <c r="Z14811" t="str">
        <f t="shared" si="903"/>
        <v/>
      </c>
      <c r="AB14811" s="9"/>
      <c r="AC14811" t="s">
        <v>1983</v>
      </c>
      <c r="AD14811">
        <f t="shared" si="904"/>
        <v>0</v>
      </c>
      <c r="AF14811" s="3"/>
      <c r="AH14811" s="9"/>
    </row>
    <row r="14812" spans="1:34" ht="10.95" customHeight="1" outlineLevel="1" x14ac:dyDescent="0.25">
      <c r="A14812" t="s">
        <v>1975</v>
      </c>
      <c r="C14812" s="3" t="s">
        <v>12466</v>
      </c>
      <c r="D14812" s="3">
        <v>706</v>
      </c>
      <c r="E14812" s="9">
        <v>1979</v>
      </c>
      <c r="F14812" s="7" t="s">
        <v>6129</v>
      </c>
      <c r="G14812" s="7" t="s">
        <v>5401</v>
      </c>
      <c r="H14812" s="8" t="s">
        <v>1983</v>
      </c>
      <c r="I14812" s="8" t="s">
        <v>16035</v>
      </c>
      <c r="J14812" s="19">
        <v>6</v>
      </c>
      <c r="K14812" s="19" t="s">
        <v>7738</v>
      </c>
      <c r="L14812" s="11"/>
      <c r="M14812" s="11"/>
      <c r="N14812" s="24"/>
      <c r="P14812" s="32"/>
      <c r="T14812" s="19"/>
      <c r="U14812" s="3"/>
      <c r="X14812" t="str">
        <f t="shared" si="902"/>
        <v/>
      </c>
      <c r="Z14812" t="str">
        <f t="shared" si="903"/>
        <v/>
      </c>
      <c r="AB14812" s="9"/>
      <c r="AC14812" t="s">
        <v>1983</v>
      </c>
      <c r="AD14812">
        <f t="shared" si="904"/>
        <v>0</v>
      </c>
      <c r="AF14812" s="3"/>
      <c r="AH14812" s="9"/>
    </row>
    <row r="14813" spans="1:34" ht="10.95" customHeight="1" outlineLevel="1" x14ac:dyDescent="0.25">
      <c r="A14813" t="s">
        <v>1975</v>
      </c>
      <c r="C14813" s="3" t="s">
        <v>12466</v>
      </c>
      <c r="D14813" s="3">
        <v>710</v>
      </c>
      <c r="E14813" s="9">
        <v>1979</v>
      </c>
      <c r="F14813" s="7" t="s">
        <v>2099</v>
      </c>
      <c r="G14813" s="7" t="s">
        <v>5401</v>
      </c>
      <c r="H14813" s="8" t="s">
        <v>1983</v>
      </c>
      <c r="I14813" s="8" t="s">
        <v>16035</v>
      </c>
      <c r="J14813" s="19">
        <v>6</v>
      </c>
      <c r="K14813" s="19" t="s">
        <v>7738</v>
      </c>
      <c r="L14813" s="11"/>
      <c r="M14813" s="11"/>
      <c r="N14813" s="24"/>
      <c r="P14813" s="32"/>
      <c r="T14813" s="19"/>
      <c r="U14813" s="3"/>
      <c r="X14813" t="str">
        <f t="shared" si="902"/>
        <v/>
      </c>
      <c r="Z14813" t="str">
        <f t="shared" si="903"/>
        <v/>
      </c>
      <c r="AB14813" s="9"/>
      <c r="AC14813" t="s">
        <v>1983</v>
      </c>
      <c r="AD14813">
        <f t="shared" si="904"/>
        <v>0</v>
      </c>
      <c r="AF14813" s="3"/>
      <c r="AH14813" s="9"/>
    </row>
    <row r="14814" spans="1:34" ht="10.95" customHeight="1" outlineLevel="1" x14ac:dyDescent="0.25">
      <c r="A14814" t="s">
        <v>1975</v>
      </c>
      <c r="C14814" s="3" t="s">
        <v>12466</v>
      </c>
      <c r="D14814" s="3">
        <v>737</v>
      </c>
      <c r="E14814" s="9">
        <v>1979</v>
      </c>
      <c r="F14814" s="7" t="s">
        <v>1586</v>
      </c>
      <c r="G14814" s="7" t="s">
        <v>5401</v>
      </c>
      <c r="H14814" s="8" t="s">
        <v>222</v>
      </c>
      <c r="I14814" s="44" t="s">
        <v>10819</v>
      </c>
      <c r="J14814" s="19">
        <v>3</v>
      </c>
      <c r="K14814" s="19" t="s">
        <v>7738</v>
      </c>
      <c r="L14814" s="11"/>
      <c r="M14814" s="11"/>
      <c r="N14814" s="24"/>
      <c r="P14814" s="32"/>
      <c r="R14814">
        <v>1</v>
      </c>
      <c r="S14814">
        <v>1</v>
      </c>
      <c r="T14814" s="19"/>
      <c r="U14814" s="3" t="s">
        <v>220</v>
      </c>
      <c r="X14814" t="str">
        <f t="shared" si="902"/>
        <v/>
      </c>
      <c r="Z14814" t="str">
        <f t="shared" si="903"/>
        <v/>
      </c>
      <c r="AB14814" s="9"/>
      <c r="AC14814" t="s">
        <v>222</v>
      </c>
      <c r="AD14814">
        <f t="shared" si="904"/>
        <v>0</v>
      </c>
      <c r="AF14814" s="3"/>
      <c r="AG14814" t="s">
        <v>4622</v>
      </c>
      <c r="AH14814" s="9" t="s">
        <v>4925</v>
      </c>
    </row>
    <row r="14815" spans="1:34" ht="10.95" customHeight="1" outlineLevel="1" x14ac:dyDescent="0.25">
      <c r="A14815" t="s">
        <v>1975</v>
      </c>
      <c r="C14815" s="3" t="s">
        <v>12466</v>
      </c>
      <c r="D14815" s="3">
        <v>738</v>
      </c>
      <c r="E14815" s="9">
        <v>1979</v>
      </c>
      <c r="F14815" s="7" t="s">
        <v>6129</v>
      </c>
      <c r="G14815" s="7" t="s">
        <v>5401</v>
      </c>
      <c r="H14815" s="8" t="s">
        <v>222</v>
      </c>
      <c r="I14815" s="8" t="s">
        <v>10819</v>
      </c>
      <c r="J14815" s="19">
        <v>3</v>
      </c>
      <c r="K14815" s="19" t="s">
        <v>7738</v>
      </c>
      <c r="L14815" s="11"/>
      <c r="M14815" s="11"/>
      <c r="N14815" s="24"/>
      <c r="P14815" s="32"/>
      <c r="T14815" s="19"/>
      <c r="U14815" s="3" t="s">
        <v>220</v>
      </c>
      <c r="X14815" t="str">
        <f t="shared" si="902"/>
        <v/>
      </c>
      <c r="Z14815" t="str">
        <f t="shared" si="903"/>
        <v/>
      </c>
      <c r="AB14815" s="9"/>
      <c r="AC14815" t="s">
        <v>222</v>
      </c>
      <c r="AD14815">
        <f t="shared" si="904"/>
        <v>0</v>
      </c>
      <c r="AF14815" s="3"/>
      <c r="AG14815" t="s">
        <v>4622</v>
      </c>
      <c r="AH14815" s="9" t="s">
        <v>4925</v>
      </c>
    </row>
    <row r="14816" spans="1:34" ht="10.95" customHeight="1" outlineLevel="1" x14ac:dyDescent="0.25">
      <c r="A14816" t="s">
        <v>1975</v>
      </c>
      <c r="C14816" s="3" t="s">
        <v>12466</v>
      </c>
      <c r="D14816" s="3">
        <v>739</v>
      </c>
      <c r="E14816" s="9">
        <v>1979</v>
      </c>
      <c r="F14816" s="7" t="s">
        <v>21140</v>
      </c>
      <c r="G14816" s="7" t="s">
        <v>5401</v>
      </c>
      <c r="H14816" s="8" t="s">
        <v>222</v>
      </c>
      <c r="I14816" s="8" t="s">
        <v>10819</v>
      </c>
      <c r="J14816" s="19">
        <v>3</v>
      </c>
      <c r="K14816" s="19" t="s">
        <v>7738</v>
      </c>
      <c r="L14816" s="11"/>
      <c r="M14816" s="11"/>
      <c r="N14816" s="24"/>
      <c r="P14816" s="32"/>
      <c r="T14816" s="19"/>
      <c r="U14816" s="3" t="s">
        <v>220</v>
      </c>
      <c r="X14816" t="str">
        <f t="shared" si="902"/>
        <v/>
      </c>
      <c r="Z14816" t="str">
        <f t="shared" si="903"/>
        <v/>
      </c>
      <c r="AB14816" s="9"/>
      <c r="AC14816" t="s">
        <v>222</v>
      </c>
      <c r="AD14816">
        <f t="shared" si="904"/>
        <v>0</v>
      </c>
      <c r="AF14816" s="3"/>
      <c r="AG14816" t="s">
        <v>4622</v>
      </c>
      <c r="AH14816" s="9" t="s">
        <v>4925</v>
      </c>
    </row>
    <row r="14817" spans="1:34" ht="10.95" customHeight="1" outlineLevel="1" x14ac:dyDescent="0.25">
      <c r="A14817" t="s">
        <v>1975</v>
      </c>
      <c r="C14817" s="3" t="s">
        <v>12466</v>
      </c>
      <c r="D14817" s="3">
        <v>740</v>
      </c>
      <c r="E14817" s="9">
        <v>1979</v>
      </c>
      <c r="F14817" s="7" t="s">
        <v>21141</v>
      </c>
      <c r="G14817" s="7" t="s">
        <v>5401</v>
      </c>
      <c r="H14817" s="8" t="s">
        <v>222</v>
      </c>
      <c r="I14817" s="8" t="s">
        <v>10819</v>
      </c>
      <c r="J14817" s="19">
        <v>3</v>
      </c>
      <c r="K14817" s="19" t="s">
        <v>7738</v>
      </c>
      <c r="L14817" s="11"/>
      <c r="M14817" s="11"/>
      <c r="N14817" s="24"/>
      <c r="P14817" s="32"/>
      <c r="T14817" s="19"/>
      <c r="U14817" s="3" t="s">
        <v>220</v>
      </c>
      <c r="X14817" t="str">
        <f t="shared" si="902"/>
        <v/>
      </c>
      <c r="Z14817" t="str">
        <f t="shared" si="903"/>
        <v/>
      </c>
      <c r="AB14817" s="9"/>
      <c r="AC14817" t="s">
        <v>222</v>
      </c>
      <c r="AD14817">
        <f t="shared" si="904"/>
        <v>0</v>
      </c>
      <c r="AF14817" s="3"/>
      <c r="AG14817" t="s">
        <v>4622</v>
      </c>
      <c r="AH14817" s="9" t="s">
        <v>4925</v>
      </c>
    </row>
    <row r="14818" spans="1:34" ht="10.95" customHeight="1" outlineLevel="1" x14ac:dyDescent="0.25">
      <c r="A14818" t="s">
        <v>1975</v>
      </c>
      <c r="C14818" s="3" t="s">
        <v>12466</v>
      </c>
      <c r="D14818" s="3">
        <v>741</v>
      </c>
      <c r="E14818" s="9">
        <v>1979</v>
      </c>
      <c r="F14818" s="7" t="s">
        <v>5903</v>
      </c>
      <c r="G14818" s="7" t="s">
        <v>5401</v>
      </c>
      <c r="H14818" s="8" t="s">
        <v>222</v>
      </c>
      <c r="I14818" s="8" t="s">
        <v>10819</v>
      </c>
      <c r="J14818" s="19">
        <v>3</v>
      </c>
      <c r="K14818" s="19" t="s">
        <v>7738</v>
      </c>
      <c r="L14818" s="11"/>
      <c r="M14818" s="11"/>
      <c r="N14818" s="24"/>
      <c r="P14818" s="32"/>
      <c r="T14818" s="19"/>
      <c r="U14818" s="3" t="s">
        <v>220</v>
      </c>
      <c r="X14818" t="str">
        <f t="shared" si="902"/>
        <v/>
      </c>
      <c r="Z14818" t="str">
        <f t="shared" si="903"/>
        <v/>
      </c>
      <c r="AB14818" s="9"/>
      <c r="AC14818" t="s">
        <v>222</v>
      </c>
      <c r="AD14818">
        <f t="shared" si="904"/>
        <v>0</v>
      </c>
      <c r="AF14818" s="3"/>
      <c r="AG14818" t="s">
        <v>4622</v>
      </c>
      <c r="AH14818" s="9" t="s">
        <v>4925</v>
      </c>
    </row>
    <row r="14819" spans="1:34" ht="10.95" customHeight="1" outlineLevel="1" x14ac:dyDescent="0.25">
      <c r="A14819" t="s">
        <v>1975</v>
      </c>
      <c r="C14819" s="3" t="s">
        <v>12466</v>
      </c>
      <c r="D14819" s="3" t="s">
        <v>4065</v>
      </c>
      <c r="E14819" s="9">
        <v>1979</v>
      </c>
      <c r="F14819" s="7" t="s">
        <v>21142</v>
      </c>
      <c r="G14819" s="7" t="s">
        <v>5401</v>
      </c>
      <c r="H14819" s="8" t="s">
        <v>225</v>
      </c>
      <c r="I14819" s="8"/>
      <c r="J14819" s="19">
        <v>3</v>
      </c>
      <c r="K14819" s="19" t="s">
        <v>7738</v>
      </c>
      <c r="L14819" s="11"/>
      <c r="M14819" s="11"/>
      <c r="N14819" s="24"/>
      <c r="P14819" s="32"/>
      <c r="T14819" s="19"/>
      <c r="U14819" s="3" t="s">
        <v>223</v>
      </c>
      <c r="X14819" t="str">
        <f t="shared" si="902"/>
        <v/>
      </c>
      <c r="Z14819" t="str">
        <f t="shared" si="903"/>
        <v/>
      </c>
      <c r="AB14819" s="9"/>
      <c r="AC14819" t="s">
        <v>225</v>
      </c>
      <c r="AD14819">
        <f t="shared" si="904"/>
        <v>0</v>
      </c>
      <c r="AF14819" s="3"/>
      <c r="AG14819" t="s">
        <v>4622</v>
      </c>
      <c r="AH14819" s="9" t="s">
        <v>4925</v>
      </c>
    </row>
    <row r="14820" spans="1:34" ht="10.95" customHeight="1" outlineLevel="1" x14ac:dyDescent="0.25">
      <c r="A14820" t="s">
        <v>1975</v>
      </c>
      <c r="C14820" s="3" t="s">
        <v>12466</v>
      </c>
      <c r="D14820" s="3" t="s">
        <v>4065</v>
      </c>
      <c r="E14820" s="9">
        <v>1979</v>
      </c>
      <c r="F14820" s="7" t="s">
        <v>2501</v>
      </c>
      <c r="G14820" s="7" t="s">
        <v>5401</v>
      </c>
      <c r="H14820" s="8" t="s">
        <v>225</v>
      </c>
      <c r="I14820" s="8"/>
      <c r="J14820" s="19">
        <v>3</v>
      </c>
      <c r="K14820" s="19" t="s">
        <v>7738</v>
      </c>
      <c r="L14820" s="11"/>
      <c r="M14820" s="11"/>
      <c r="N14820" s="24"/>
      <c r="P14820" s="32"/>
      <c r="T14820" s="19"/>
      <c r="U14820" s="3"/>
      <c r="X14820" t="str">
        <f t="shared" si="902"/>
        <v/>
      </c>
      <c r="Z14820" t="str">
        <f t="shared" si="903"/>
        <v/>
      </c>
      <c r="AB14820" s="9"/>
      <c r="AC14820" t="s">
        <v>225</v>
      </c>
      <c r="AD14820">
        <f t="shared" si="904"/>
        <v>0</v>
      </c>
      <c r="AF14820" s="3"/>
      <c r="AH14820" s="9"/>
    </row>
    <row r="14821" spans="1:34" ht="10.95" customHeight="1" outlineLevel="1" x14ac:dyDescent="0.25">
      <c r="A14821" t="s">
        <v>1975</v>
      </c>
      <c r="C14821" s="3" t="s">
        <v>12466</v>
      </c>
      <c r="D14821" s="3" t="s">
        <v>4065</v>
      </c>
      <c r="E14821" s="9">
        <v>1979</v>
      </c>
      <c r="F14821" s="7" t="s">
        <v>224</v>
      </c>
      <c r="G14821" s="7" t="s">
        <v>5401</v>
      </c>
      <c r="H14821" s="8" t="s">
        <v>225</v>
      </c>
      <c r="I14821" s="8"/>
      <c r="J14821" s="19">
        <v>3</v>
      </c>
      <c r="K14821" s="19" t="s">
        <v>7738</v>
      </c>
      <c r="L14821" s="11"/>
      <c r="M14821" s="11"/>
      <c r="N14821" s="24"/>
      <c r="P14821" s="32"/>
      <c r="T14821" s="19"/>
      <c r="U14821" s="3" t="s">
        <v>223</v>
      </c>
      <c r="X14821" t="str">
        <f t="shared" si="902"/>
        <v/>
      </c>
      <c r="Z14821" t="str">
        <f t="shared" si="903"/>
        <v/>
      </c>
      <c r="AB14821" s="9"/>
      <c r="AC14821" t="s">
        <v>225</v>
      </c>
      <c r="AD14821">
        <f t="shared" si="904"/>
        <v>0</v>
      </c>
      <c r="AF14821" s="3"/>
      <c r="AG14821" t="s">
        <v>4622</v>
      </c>
      <c r="AH14821" s="9" t="s">
        <v>4925</v>
      </c>
    </row>
    <row r="14822" spans="1:34" ht="10.95" customHeight="1" outlineLevel="1" x14ac:dyDescent="0.25">
      <c r="A14822" t="s">
        <v>1975</v>
      </c>
      <c r="C14822" s="3" t="s">
        <v>12466</v>
      </c>
      <c r="D14822" s="3">
        <v>781</v>
      </c>
      <c r="E14822" s="9">
        <v>1981</v>
      </c>
      <c r="F14822" s="7" t="s">
        <v>6808</v>
      </c>
      <c r="G14822" s="7" t="s">
        <v>5401</v>
      </c>
      <c r="H14822" s="8" t="s">
        <v>1983</v>
      </c>
      <c r="I14822" s="8" t="s">
        <v>16037</v>
      </c>
      <c r="J14822" s="19">
        <v>6</v>
      </c>
      <c r="K14822" s="19" t="s">
        <v>7738</v>
      </c>
      <c r="L14822" s="11"/>
      <c r="M14822" s="11"/>
      <c r="N14822" s="24"/>
      <c r="P14822" s="32"/>
      <c r="T14822" s="19"/>
      <c r="U14822" s="3"/>
      <c r="X14822" t="str">
        <f t="shared" si="902"/>
        <v/>
      </c>
      <c r="Z14822" t="str">
        <f t="shared" si="903"/>
        <v/>
      </c>
      <c r="AB14822" s="9"/>
      <c r="AC14822" t="s">
        <v>1983</v>
      </c>
      <c r="AD14822">
        <f t="shared" si="904"/>
        <v>0</v>
      </c>
      <c r="AF14822" s="3"/>
      <c r="AH14822" s="9"/>
    </row>
    <row r="14823" spans="1:34" ht="10.95" customHeight="1" outlineLevel="1" x14ac:dyDescent="0.25">
      <c r="A14823" t="s">
        <v>1975</v>
      </c>
      <c r="C14823" s="3" t="s">
        <v>12466</v>
      </c>
      <c r="D14823" s="3">
        <v>782</v>
      </c>
      <c r="E14823" s="9">
        <v>1981</v>
      </c>
      <c r="F14823" s="7" t="s">
        <v>16036</v>
      </c>
      <c r="G14823" s="7" t="s">
        <v>5401</v>
      </c>
      <c r="H14823" s="8" t="s">
        <v>1983</v>
      </c>
      <c r="I14823" s="8" t="s">
        <v>16037</v>
      </c>
      <c r="J14823" s="19">
        <v>6</v>
      </c>
      <c r="K14823" s="19" t="s">
        <v>7738</v>
      </c>
      <c r="L14823" s="11"/>
      <c r="M14823" s="11"/>
      <c r="N14823" s="24"/>
      <c r="P14823" s="32"/>
      <c r="T14823" s="19"/>
      <c r="U14823" s="3"/>
      <c r="X14823" t="str">
        <f t="shared" si="902"/>
        <v/>
      </c>
      <c r="Z14823" t="str">
        <f t="shared" si="903"/>
        <v/>
      </c>
      <c r="AB14823" s="9"/>
      <c r="AC14823" t="s">
        <v>1983</v>
      </c>
      <c r="AD14823">
        <f t="shared" si="904"/>
        <v>0</v>
      </c>
      <c r="AF14823" s="3"/>
      <c r="AH14823" s="9"/>
    </row>
    <row r="14824" spans="1:34" ht="10.95" customHeight="1" outlineLevel="1" x14ac:dyDescent="0.25">
      <c r="A14824" t="s">
        <v>1975</v>
      </c>
      <c r="C14824" s="3" t="s">
        <v>12466</v>
      </c>
      <c r="D14824" s="3">
        <v>783</v>
      </c>
      <c r="E14824" s="9">
        <v>1981</v>
      </c>
      <c r="F14824" s="7" t="s">
        <v>6810</v>
      </c>
      <c r="G14824" s="7" t="s">
        <v>5401</v>
      </c>
      <c r="H14824" s="8" t="s">
        <v>1983</v>
      </c>
      <c r="I14824" s="8" t="s">
        <v>16038</v>
      </c>
      <c r="J14824" s="19">
        <v>6</v>
      </c>
      <c r="K14824" s="19" t="s">
        <v>7736</v>
      </c>
      <c r="L14824" s="11">
        <v>1.65</v>
      </c>
      <c r="M14824" s="11"/>
      <c r="N14824" s="24"/>
      <c r="P14824" s="32"/>
      <c r="T14824" s="19"/>
      <c r="U14824" s="3"/>
      <c r="X14824" t="str">
        <f t="shared" si="902"/>
        <v/>
      </c>
      <c r="Z14824" t="str">
        <f t="shared" si="903"/>
        <v/>
      </c>
      <c r="AB14824" s="9"/>
      <c r="AC14824" t="s">
        <v>1983</v>
      </c>
      <c r="AD14824">
        <f t="shared" si="904"/>
        <v>0</v>
      </c>
      <c r="AF14824" s="3"/>
      <c r="AH14824" s="9"/>
    </row>
    <row r="14825" spans="1:34" ht="10.95" customHeight="1" outlineLevel="1" x14ac:dyDescent="0.25">
      <c r="A14825" t="s">
        <v>1975</v>
      </c>
      <c r="C14825" s="3" t="s">
        <v>12466</v>
      </c>
      <c r="D14825" s="3">
        <v>784</v>
      </c>
      <c r="E14825" s="9">
        <v>1981</v>
      </c>
      <c r="F14825" s="7" t="s">
        <v>6853</v>
      </c>
      <c r="G14825" s="7" t="s">
        <v>5401</v>
      </c>
      <c r="H14825" s="8" t="s">
        <v>1983</v>
      </c>
      <c r="I14825" s="8" t="s">
        <v>16038</v>
      </c>
      <c r="J14825" s="19">
        <v>6</v>
      </c>
      <c r="K14825" s="19" t="s">
        <v>7736</v>
      </c>
      <c r="L14825" s="11">
        <v>1.65</v>
      </c>
      <c r="M14825" s="11"/>
      <c r="N14825" s="24"/>
      <c r="P14825" s="32"/>
      <c r="T14825" s="19"/>
      <c r="U14825" s="3"/>
      <c r="X14825" t="str">
        <f t="shared" si="902"/>
        <v/>
      </c>
      <c r="Z14825" t="str">
        <f t="shared" si="903"/>
        <v/>
      </c>
      <c r="AB14825" s="9"/>
      <c r="AC14825" t="s">
        <v>1983</v>
      </c>
      <c r="AD14825">
        <f t="shared" si="904"/>
        <v>0</v>
      </c>
      <c r="AF14825" s="3"/>
      <c r="AH14825" s="9"/>
    </row>
    <row r="14826" spans="1:34" ht="10.95" customHeight="1" outlineLevel="1" x14ac:dyDescent="0.25">
      <c r="A14826" t="s">
        <v>1975</v>
      </c>
      <c r="C14826" s="3" t="s">
        <v>12466</v>
      </c>
      <c r="D14826" s="3">
        <v>785</v>
      </c>
      <c r="E14826" s="9">
        <v>1981</v>
      </c>
      <c r="F14826" s="7" t="s">
        <v>2203</v>
      </c>
      <c r="G14826" s="7" t="s">
        <v>5401</v>
      </c>
      <c r="H14826" s="8" t="s">
        <v>1983</v>
      </c>
      <c r="I14826" s="8" t="s">
        <v>16038</v>
      </c>
      <c r="J14826" s="19">
        <v>6</v>
      </c>
      <c r="K14826" s="19" t="s">
        <v>7736</v>
      </c>
      <c r="L14826" s="11">
        <v>1.65</v>
      </c>
      <c r="M14826" s="11"/>
      <c r="N14826" s="24"/>
      <c r="P14826" s="32"/>
      <c r="T14826" s="19"/>
      <c r="U14826" s="3"/>
      <c r="X14826" t="str">
        <f t="shared" si="902"/>
        <v/>
      </c>
      <c r="Z14826" t="str">
        <f t="shared" si="903"/>
        <v/>
      </c>
      <c r="AB14826" s="9"/>
      <c r="AC14826" t="s">
        <v>1983</v>
      </c>
      <c r="AD14826">
        <f t="shared" si="904"/>
        <v>0</v>
      </c>
      <c r="AF14826" s="3"/>
      <c r="AH14826" s="9"/>
    </row>
    <row r="14827" spans="1:34" ht="10.95" customHeight="1" outlineLevel="1" x14ac:dyDescent="0.25">
      <c r="A14827" t="s">
        <v>1975</v>
      </c>
      <c r="C14827" s="3" t="s">
        <v>12466</v>
      </c>
      <c r="D14827" s="3">
        <v>795</v>
      </c>
      <c r="E14827" s="9">
        <v>1981</v>
      </c>
      <c r="F14827" s="7" t="s">
        <v>2203</v>
      </c>
      <c r="G14827" s="7" t="s">
        <v>5401</v>
      </c>
      <c r="H14827" s="8" t="s">
        <v>1983</v>
      </c>
      <c r="I14827" s="8" t="s">
        <v>16039</v>
      </c>
      <c r="J14827" s="19">
        <v>6</v>
      </c>
      <c r="K14827" s="19" t="s">
        <v>7738</v>
      </c>
      <c r="L14827" s="11"/>
      <c r="M14827" s="11"/>
      <c r="N14827" s="24"/>
      <c r="P14827" s="32"/>
      <c r="T14827" s="19"/>
      <c r="U14827" s="3"/>
      <c r="X14827" t="str">
        <f t="shared" si="902"/>
        <v/>
      </c>
      <c r="Z14827" t="str">
        <f t="shared" si="903"/>
        <v/>
      </c>
      <c r="AB14827" s="9"/>
      <c r="AC14827" t="s">
        <v>1983</v>
      </c>
      <c r="AD14827">
        <f t="shared" si="904"/>
        <v>0</v>
      </c>
      <c r="AF14827" s="3"/>
      <c r="AH14827" s="9"/>
    </row>
    <row r="14828" spans="1:34" ht="10.95" customHeight="1" outlineLevel="1" x14ac:dyDescent="0.25">
      <c r="A14828" t="s">
        <v>1975</v>
      </c>
      <c r="C14828" s="3" t="s">
        <v>12466</v>
      </c>
      <c r="D14828" s="3">
        <v>823</v>
      </c>
      <c r="E14828" s="9">
        <v>1982</v>
      </c>
      <c r="F14828" s="7" t="s">
        <v>6808</v>
      </c>
      <c r="G14828" s="7" t="s">
        <v>5401</v>
      </c>
      <c r="H14828" s="8" t="s">
        <v>5594</v>
      </c>
      <c r="I14828" s="8" t="s">
        <v>16040</v>
      </c>
      <c r="J14828" s="19">
        <v>6</v>
      </c>
      <c r="K14828" s="19" t="s">
        <v>7738</v>
      </c>
      <c r="L14828" s="11"/>
      <c r="M14828" s="11"/>
      <c r="N14828" s="24"/>
      <c r="P14828" s="32"/>
      <c r="T14828" s="19"/>
      <c r="U14828" s="3">
        <v>520</v>
      </c>
      <c r="X14828" t="str">
        <f t="shared" si="902"/>
        <v/>
      </c>
      <c r="Z14828" t="str">
        <f t="shared" si="903"/>
        <v/>
      </c>
      <c r="AB14828" s="9"/>
      <c r="AC14828" t="s">
        <v>5594</v>
      </c>
      <c r="AD14828">
        <f t="shared" si="904"/>
        <v>0</v>
      </c>
      <c r="AF14828" s="3"/>
      <c r="AG14828" t="s">
        <v>4622</v>
      </c>
      <c r="AH14828" s="9" t="s">
        <v>4925</v>
      </c>
    </row>
    <row r="14829" spans="1:34" ht="10.95" customHeight="1" outlineLevel="1" x14ac:dyDescent="0.25">
      <c r="A14829" t="s">
        <v>1975</v>
      </c>
      <c r="C14829" s="3" t="s">
        <v>12466</v>
      </c>
      <c r="D14829" s="3">
        <v>824</v>
      </c>
      <c r="E14829" s="9">
        <v>1982</v>
      </c>
      <c r="F14829" s="7" t="s">
        <v>16041</v>
      </c>
      <c r="G14829" s="7" t="s">
        <v>5401</v>
      </c>
      <c r="H14829" s="8" t="s">
        <v>5594</v>
      </c>
      <c r="I14829" s="8" t="s">
        <v>16040</v>
      </c>
      <c r="J14829" s="19">
        <v>6</v>
      </c>
      <c r="K14829" s="19" t="s">
        <v>7738</v>
      </c>
      <c r="L14829" s="11"/>
      <c r="M14829" s="11"/>
      <c r="N14829" s="24"/>
      <c r="P14829" s="32"/>
      <c r="T14829" s="19"/>
      <c r="U14829" s="3"/>
      <c r="X14829" t="str">
        <f t="shared" si="902"/>
        <v/>
      </c>
      <c r="Z14829">
        <f t="shared" si="903"/>
        <v>1</v>
      </c>
      <c r="AB14829" s="9"/>
      <c r="AC14829" t="s">
        <v>5594</v>
      </c>
      <c r="AD14829">
        <f t="shared" si="904"/>
        <v>0</v>
      </c>
      <c r="AF14829" s="3"/>
      <c r="AH14829" s="9"/>
    </row>
    <row r="14830" spans="1:34" ht="10.95" customHeight="1" outlineLevel="1" x14ac:dyDescent="0.25">
      <c r="A14830" t="s">
        <v>1975</v>
      </c>
      <c r="C14830" s="3" t="s">
        <v>12466</v>
      </c>
      <c r="D14830" s="3">
        <v>851</v>
      </c>
      <c r="E14830" s="9">
        <v>1983</v>
      </c>
      <c r="F14830" s="7" t="s">
        <v>6853</v>
      </c>
      <c r="G14830" s="7" t="s">
        <v>5401</v>
      </c>
      <c r="H14830" s="8" t="s">
        <v>5594</v>
      </c>
      <c r="I14830" s="8" t="s">
        <v>16042</v>
      </c>
      <c r="J14830" s="19">
        <v>3</v>
      </c>
      <c r="K14830" s="19" t="s">
        <v>7736</v>
      </c>
      <c r="L14830" s="11">
        <v>1.5</v>
      </c>
      <c r="M14830" s="11"/>
      <c r="N14830" s="24"/>
      <c r="P14830" s="32"/>
      <c r="T14830" s="19"/>
      <c r="U14830" s="3">
        <v>541</v>
      </c>
      <c r="X14830" t="str">
        <f t="shared" si="902"/>
        <v/>
      </c>
      <c r="Z14830" t="str">
        <f t="shared" si="903"/>
        <v/>
      </c>
      <c r="AB14830" s="9"/>
      <c r="AC14830" t="s">
        <v>5594</v>
      </c>
      <c r="AD14830">
        <f t="shared" ref="AD14830:AD14859" si="905">COUNTIF(H14830,"*Fuji*")</f>
        <v>0</v>
      </c>
      <c r="AF14830" s="3"/>
      <c r="AG14830" t="s">
        <v>3053</v>
      </c>
      <c r="AH14830" s="9" t="s">
        <v>4613</v>
      </c>
    </row>
    <row r="14831" spans="1:34" ht="10.95" customHeight="1" outlineLevel="1" x14ac:dyDescent="0.25">
      <c r="A14831" t="s">
        <v>1975</v>
      </c>
      <c r="C14831" s="3" t="s">
        <v>12466</v>
      </c>
      <c r="D14831" s="3">
        <v>852</v>
      </c>
      <c r="E14831" s="9">
        <v>1983</v>
      </c>
      <c r="F14831" s="7" t="s">
        <v>2203</v>
      </c>
      <c r="G14831" s="7" t="s">
        <v>5401</v>
      </c>
      <c r="H14831" s="8" t="s">
        <v>5594</v>
      </c>
      <c r="I14831" s="8" t="s">
        <v>16042</v>
      </c>
      <c r="J14831" s="19">
        <v>3</v>
      </c>
      <c r="K14831" s="19" t="s">
        <v>7736</v>
      </c>
      <c r="L14831" s="11">
        <v>1.5</v>
      </c>
      <c r="M14831" s="11"/>
      <c r="N14831" s="24"/>
      <c r="P14831" s="32"/>
      <c r="T14831" s="19"/>
      <c r="U14831" s="3">
        <v>542</v>
      </c>
      <c r="X14831" t="str">
        <f t="shared" si="902"/>
        <v/>
      </c>
      <c r="Z14831" t="str">
        <f t="shared" si="903"/>
        <v/>
      </c>
      <c r="AB14831" s="9"/>
      <c r="AC14831" t="s">
        <v>5594</v>
      </c>
      <c r="AD14831">
        <f t="shared" si="905"/>
        <v>0</v>
      </c>
      <c r="AF14831" s="3"/>
      <c r="AG14831" t="s">
        <v>3053</v>
      </c>
      <c r="AH14831" s="9" t="s">
        <v>4613</v>
      </c>
    </row>
    <row r="14832" spans="1:34" ht="10.95" customHeight="1" outlineLevel="1" x14ac:dyDescent="0.25">
      <c r="A14832" t="s">
        <v>1975</v>
      </c>
      <c r="C14832" s="3" t="s">
        <v>12466</v>
      </c>
      <c r="D14832" s="3">
        <v>853</v>
      </c>
      <c r="E14832" s="9">
        <v>1983</v>
      </c>
      <c r="F14832" s="7" t="s">
        <v>2099</v>
      </c>
      <c r="G14832" s="7" t="s">
        <v>5401</v>
      </c>
      <c r="H14832" s="8" t="s">
        <v>5594</v>
      </c>
      <c r="I14832" s="8" t="s">
        <v>16042</v>
      </c>
      <c r="J14832" s="19">
        <v>3</v>
      </c>
      <c r="K14832" s="19" t="s">
        <v>7736</v>
      </c>
      <c r="L14832" s="11">
        <v>1.5</v>
      </c>
      <c r="M14832" s="11"/>
      <c r="N14832" s="24"/>
      <c r="P14832" s="32"/>
      <c r="T14832" s="19"/>
      <c r="U14832" s="3">
        <v>543</v>
      </c>
      <c r="X14832" t="str">
        <f t="shared" si="902"/>
        <v/>
      </c>
      <c r="Z14832" t="str">
        <f t="shared" si="903"/>
        <v/>
      </c>
      <c r="AB14832" s="9"/>
      <c r="AC14832" t="s">
        <v>5594</v>
      </c>
      <c r="AD14832">
        <f t="shared" si="905"/>
        <v>0</v>
      </c>
      <c r="AF14832" s="3"/>
      <c r="AG14832" t="s">
        <v>3053</v>
      </c>
      <c r="AH14832" s="9" t="s">
        <v>4925</v>
      </c>
    </row>
    <row r="14833" spans="1:34" ht="10.95" customHeight="1" outlineLevel="1" x14ac:dyDescent="0.25">
      <c r="A14833" t="s">
        <v>1975</v>
      </c>
      <c r="C14833" s="3" t="s">
        <v>12466</v>
      </c>
      <c r="D14833" s="3">
        <v>854</v>
      </c>
      <c r="E14833" s="9">
        <v>1983</v>
      </c>
      <c r="F14833" s="7" t="s">
        <v>2204</v>
      </c>
      <c r="G14833" s="7" t="s">
        <v>5401</v>
      </c>
      <c r="H14833" s="8" t="s">
        <v>5594</v>
      </c>
      <c r="I14833" s="8" t="s">
        <v>16042</v>
      </c>
      <c r="J14833" s="19">
        <v>3</v>
      </c>
      <c r="K14833" s="19" t="s">
        <v>7736</v>
      </c>
      <c r="L14833" s="11">
        <v>1.5</v>
      </c>
      <c r="M14833" s="11"/>
      <c r="N14833" s="24"/>
      <c r="P14833" s="32"/>
      <c r="T14833" s="19"/>
      <c r="U14833" s="3">
        <v>544</v>
      </c>
      <c r="X14833" t="str">
        <f t="shared" si="902"/>
        <v/>
      </c>
      <c r="Z14833" t="str">
        <f t="shared" si="903"/>
        <v/>
      </c>
      <c r="AB14833" s="9"/>
      <c r="AC14833" t="s">
        <v>5594</v>
      </c>
      <c r="AD14833">
        <f t="shared" si="905"/>
        <v>0</v>
      </c>
      <c r="AF14833" s="3"/>
      <c r="AG14833" t="s">
        <v>3053</v>
      </c>
      <c r="AH14833" s="9" t="s">
        <v>4925</v>
      </c>
    </row>
    <row r="14834" spans="1:34" ht="10.95" customHeight="1" outlineLevel="1" x14ac:dyDescent="0.25">
      <c r="A14834" t="s">
        <v>1975</v>
      </c>
      <c r="C14834" s="3" t="s">
        <v>12466</v>
      </c>
      <c r="D14834" s="3">
        <v>909</v>
      </c>
      <c r="E14834" s="9">
        <v>1985</v>
      </c>
      <c r="F14834" s="7" t="s">
        <v>6810</v>
      </c>
      <c r="G14834" s="7" t="s">
        <v>5401</v>
      </c>
      <c r="H14834" s="8" t="s">
        <v>16043</v>
      </c>
      <c r="I14834" s="8" t="s">
        <v>16044</v>
      </c>
      <c r="J14834" s="19">
        <v>2</v>
      </c>
      <c r="K14834" s="19" t="s">
        <v>7736</v>
      </c>
      <c r="L14834" s="11">
        <v>1.5</v>
      </c>
      <c r="M14834" s="11"/>
      <c r="N14834" s="24"/>
      <c r="P14834" s="32"/>
      <c r="T14834" s="19"/>
      <c r="U14834" s="3"/>
      <c r="X14834" t="str">
        <f t="shared" si="902"/>
        <v/>
      </c>
      <c r="Z14834" t="str">
        <f t="shared" si="903"/>
        <v/>
      </c>
      <c r="AB14834" s="9"/>
      <c r="AC14834" t="s">
        <v>16043</v>
      </c>
      <c r="AD14834">
        <f t="shared" si="905"/>
        <v>0</v>
      </c>
      <c r="AF14834" s="3"/>
      <c r="AH14834" s="9"/>
    </row>
    <row r="14835" spans="1:34" ht="10.95" customHeight="1" outlineLevel="1" x14ac:dyDescent="0.25">
      <c r="A14835" t="s">
        <v>1975</v>
      </c>
      <c r="C14835" s="3" t="s">
        <v>12466</v>
      </c>
      <c r="D14835" s="3">
        <v>910</v>
      </c>
      <c r="E14835" s="9">
        <v>1985</v>
      </c>
      <c r="F14835" s="7" t="s">
        <v>6853</v>
      </c>
      <c r="G14835" s="7" t="s">
        <v>5401</v>
      </c>
      <c r="H14835" s="8" t="s">
        <v>16043</v>
      </c>
      <c r="I14835" s="8" t="s">
        <v>16044</v>
      </c>
      <c r="J14835" s="19">
        <v>2</v>
      </c>
      <c r="K14835" s="19" t="s">
        <v>7736</v>
      </c>
      <c r="L14835" s="11">
        <v>1.5</v>
      </c>
      <c r="M14835" s="11"/>
      <c r="N14835" s="24"/>
      <c r="P14835" s="32"/>
      <c r="T14835" s="19"/>
      <c r="U14835" s="3"/>
      <c r="X14835" t="str">
        <f t="shared" si="902"/>
        <v/>
      </c>
      <c r="Z14835" t="str">
        <f t="shared" si="903"/>
        <v/>
      </c>
      <c r="AB14835" s="9"/>
      <c r="AC14835" t="s">
        <v>16043</v>
      </c>
      <c r="AD14835">
        <f t="shared" si="905"/>
        <v>0</v>
      </c>
      <c r="AF14835" s="3"/>
      <c r="AH14835" s="9"/>
    </row>
    <row r="14836" spans="1:34" ht="10.95" customHeight="1" outlineLevel="1" x14ac:dyDescent="0.25">
      <c r="A14836" t="s">
        <v>1975</v>
      </c>
      <c r="C14836" s="3" t="s">
        <v>12466</v>
      </c>
      <c r="D14836" s="3">
        <v>911</v>
      </c>
      <c r="E14836" s="9">
        <v>1985</v>
      </c>
      <c r="F14836" s="7" t="s">
        <v>2203</v>
      </c>
      <c r="G14836" s="7" t="s">
        <v>5401</v>
      </c>
      <c r="H14836" s="8" t="s">
        <v>16043</v>
      </c>
      <c r="I14836" s="8" t="s">
        <v>16044</v>
      </c>
      <c r="J14836" s="19">
        <v>2</v>
      </c>
      <c r="K14836" s="19" t="s">
        <v>7736</v>
      </c>
      <c r="L14836" s="11">
        <v>1.5</v>
      </c>
      <c r="M14836" s="11"/>
      <c r="N14836" s="24"/>
      <c r="P14836" s="32"/>
      <c r="T14836" s="19"/>
      <c r="U14836" s="3"/>
      <c r="X14836" t="str">
        <f t="shared" si="902"/>
        <v/>
      </c>
      <c r="Z14836" t="str">
        <f t="shared" si="903"/>
        <v/>
      </c>
      <c r="AB14836" s="9"/>
      <c r="AC14836" t="s">
        <v>16043</v>
      </c>
      <c r="AD14836">
        <f t="shared" si="905"/>
        <v>0</v>
      </c>
      <c r="AF14836" s="3"/>
      <c r="AH14836" s="9"/>
    </row>
    <row r="14837" spans="1:34" ht="10.95" customHeight="1" outlineLevel="1" x14ac:dyDescent="0.25">
      <c r="A14837" t="s">
        <v>1975</v>
      </c>
      <c r="C14837" s="3" t="s">
        <v>12466</v>
      </c>
      <c r="D14837" s="3">
        <v>912</v>
      </c>
      <c r="E14837" s="9">
        <v>1985</v>
      </c>
      <c r="F14837" s="7" t="s">
        <v>6811</v>
      </c>
      <c r="G14837" s="7" t="s">
        <v>5401</v>
      </c>
      <c r="H14837" s="8" t="s">
        <v>16043</v>
      </c>
      <c r="I14837" s="8" t="s">
        <v>16044</v>
      </c>
      <c r="J14837" s="19">
        <v>2</v>
      </c>
      <c r="K14837" s="19" t="s">
        <v>7736</v>
      </c>
      <c r="L14837" s="11">
        <v>1.5</v>
      </c>
      <c r="M14837" s="11"/>
      <c r="N14837" s="24"/>
      <c r="P14837" s="32"/>
      <c r="S14837">
        <v>1</v>
      </c>
      <c r="T14837" s="19"/>
      <c r="U14837" s="3"/>
      <c r="X14837" t="str">
        <f t="shared" si="902"/>
        <v/>
      </c>
      <c r="Z14837" t="str">
        <f t="shared" si="903"/>
        <v/>
      </c>
      <c r="AB14837" s="9"/>
      <c r="AC14837" t="s">
        <v>16043</v>
      </c>
      <c r="AD14837">
        <f t="shared" si="905"/>
        <v>0</v>
      </c>
      <c r="AF14837" s="3"/>
      <c r="AH14837" s="9"/>
    </row>
    <row r="14838" spans="1:34" ht="10.95" customHeight="1" outlineLevel="1" x14ac:dyDescent="0.25">
      <c r="A14838" t="s">
        <v>1975</v>
      </c>
      <c r="C14838" s="3" t="s">
        <v>12466</v>
      </c>
      <c r="D14838" s="3">
        <v>979</v>
      </c>
      <c r="E14838" s="9">
        <v>1987</v>
      </c>
      <c r="F14838" s="7" t="s">
        <v>2099</v>
      </c>
      <c r="G14838" s="7" t="s">
        <v>5401</v>
      </c>
      <c r="H14838" s="8" t="s">
        <v>1983</v>
      </c>
      <c r="I14838" s="8" t="s">
        <v>16045</v>
      </c>
      <c r="J14838" s="19">
        <v>6</v>
      </c>
      <c r="K14838" s="19" t="s">
        <v>7738</v>
      </c>
      <c r="L14838" s="11"/>
      <c r="M14838" s="11"/>
      <c r="N14838" s="24"/>
      <c r="P14838" s="32"/>
      <c r="T14838" s="19"/>
      <c r="U14838" s="3"/>
      <c r="X14838" t="str">
        <f t="shared" si="902"/>
        <v/>
      </c>
      <c r="Z14838" t="str">
        <f t="shared" si="903"/>
        <v/>
      </c>
      <c r="AB14838" s="9"/>
      <c r="AC14838" t="s">
        <v>1983</v>
      </c>
      <c r="AD14838">
        <f t="shared" si="905"/>
        <v>0</v>
      </c>
      <c r="AF14838" s="3"/>
      <c r="AH14838" s="9"/>
    </row>
    <row r="14839" spans="1:34" ht="10.95" customHeight="1" outlineLevel="1" x14ac:dyDescent="0.25">
      <c r="A14839" t="s">
        <v>1975</v>
      </c>
      <c r="C14839" s="3" t="s">
        <v>12466</v>
      </c>
      <c r="D14839" s="3">
        <v>1069</v>
      </c>
      <c r="E14839" s="9">
        <v>1989</v>
      </c>
      <c r="F14839" s="7" t="s">
        <v>6853</v>
      </c>
      <c r="G14839" s="7" t="s">
        <v>5401</v>
      </c>
      <c r="H14839" s="8" t="s">
        <v>5942</v>
      </c>
      <c r="I14839" s="8"/>
      <c r="J14839" s="19">
        <v>6</v>
      </c>
      <c r="K14839" s="19" t="s">
        <v>7738</v>
      </c>
      <c r="L14839" s="11"/>
      <c r="M14839" s="11"/>
      <c r="N14839" s="24"/>
      <c r="P14839" s="32"/>
      <c r="T14839" s="19"/>
      <c r="U14839" s="3">
        <v>710</v>
      </c>
      <c r="X14839" t="str">
        <f t="shared" si="902"/>
        <v/>
      </c>
      <c r="Z14839" t="str">
        <f t="shared" si="903"/>
        <v/>
      </c>
      <c r="AB14839" s="9"/>
      <c r="AC14839" t="s">
        <v>5942</v>
      </c>
      <c r="AD14839">
        <f t="shared" si="905"/>
        <v>0</v>
      </c>
      <c r="AF14839" s="3"/>
      <c r="AG14839" t="s">
        <v>5943</v>
      </c>
      <c r="AH14839" s="9" t="s">
        <v>4613</v>
      </c>
    </row>
    <row r="14840" spans="1:34" ht="10.95" customHeight="1" outlineLevel="1" x14ac:dyDescent="0.25">
      <c r="A14840" t="s">
        <v>1975</v>
      </c>
      <c r="C14840" s="3" t="s">
        <v>12466</v>
      </c>
      <c r="D14840" s="3">
        <v>1100</v>
      </c>
      <c r="E14840" s="9">
        <v>1989</v>
      </c>
      <c r="F14840" s="7" t="s">
        <v>16036</v>
      </c>
      <c r="G14840" s="7" t="s">
        <v>5401</v>
      </c>
      <c r="H14840" s="8" t="s">
        <v>16046</v>
      </c>
      <c r="I14840" s="8" t="s">
        <v>7084</v>
      </c>
      <c r="J14840" s="19">
        <v>3</v>
      </c>
      <c r="K14840" s="19" t="s">
        <v>7738</v>
      </c>
      <c r="L14840" s="11"/>
      <c r="M14840" s="11"/>
      <c r="N14840" s="24"/>
      <c r="P14840" s="32"/>
      <c r="T14840" s="19"/>
      <c r="U14840" s="3"/>
      <c r="X14840" t="str">
        <f t="shared" si="902"/>
        <v/>
      </c>
      <c r="Z14840" t="str">
        <f t="shared" si="903"/>
        <v/>
      </c>
      <c r="AB14840" s="9"/>
      <c r="AC14840" t="s">
        <v>16046</v>
      </c>
      <c r="AD14840">
        <f t="shared" si="905"/>
        <v>0</v>
      </c>
      <c r="AF14840" s="3"/>
      <c r="AH14840" s="9"/>
    </row>
    <row r="14841" spans="1:34" ht="10.95" customHeight="1" outlineLevel="1" x14ac:dyDescent="0.25">
      <c r="A14841" t="s">
        <v>1975</v>
      </c>
      <c r="C14841" s="3" t="s">
        <v>12466</v>
      </c>
      <c r="D14841" s="3">
        <v>1170</v>
      </c>
      <c r="E14841" s="9">
        <v>1991</v>
      </c>
      <c r="F14841" s="7" t="s">
        <v>5595</v>
      </c>
      <c r="G14841" s="7" t="s">
        <v>5401</v>
      </c>
      <c r="H14841" s="8" t="s">
        <v>14909</v>
      </c>
      <c r="I14841" s="8" t="s">
        <v>16047</v>
      </c>
      <c r="J14841" s="19">
        <v>1</v>
      </c>
      <c r="K14841" s="19" t="s">
        <v>7736</v>
      </c>
      <c r="L14841" s="11">
        <v>2.5</v>
      </c>
      <c r="M14841" s="11"/>
      <c r="N14841" s="24"/>
      <c r="P14841" s="32"/>
      <c r="R14841">
        <v>1</v>
      </c>
      <c r="S14841">
        <v>1</v>
      </c>
      <c r="T14841" s="19"/>
      <c r="U14841" s="3"/>
      <c r="X14841" t="str">
        <f t="shared" si="902"/>
        <v/>
      </c>
      <c r="Z14841" t="str">
        <f t="shared" si="903"/>
        <v/>
      </c>
      <c r="AB14841" s="9"/>
      <c r="AC14841" t="s">
        <v>14909</v>
      </c>
      <c r="AD14841">
        <f t="shared" si="905"/>
        <v>0</v>
      </c>
      <c r="AF14841" s="3"/>
      <c r="AH14841" s="9"/>
    </row>
    <row r="14842" spans="1:34" ht="10.95" customHeight="1" outlineLevel="1" x14ac:dyDescent="0.25">
      <c r="A14842" t="s">
        <v>1975</v>
      </c>
      <c r="C14842" s="3" t="s">
        <v>12466</v>
      </c>
      <c r="D14842" s="3">
        <v>1171</v>
      </c>
      <c r="E14842" s="9">
        <v>1991</v>
      </c>
      <c r="F14842" s="7" t="s">
        <v>6808</v>
      </c>
      <c r="G14842" s="7" t="s">
        <v>5401</v>
      </c>
      <c r="H14842" s="8" t="s">
        <v>14909</v>
      </c>
      <c r="I14842" s="8" t="s">
        <v>16047</v>
      </c>
      <c r="J14842" s="19">
        <v>1</v>
      </c>
      <c r="K14842" s="19" t="s">
        <v>7736</v>
      </c>
      <c r="L14842" s="11">
        <v>2.5</v>
      </c>
      <c r="M14842" s="11"/>
      <c r="N14842" s="24"/>
      <c r="P14842" s="32"/>
      <c r="S14842">
        <v>1</v>
      </c>
      <c r="T14842" s="19"/>
      <c r="U14842" s="3"/>
      <c r="X14842" t="str">
        <f t="shared" si="902"/>
        <v/>
      </c>
      <c r="Z14842" t="str">
        <f t="shared" si="903"/>
        <v/>
      </c>
      <c r="AB14842" s="9"/>
      <c r="AC14842" t="s">
        <v>14909</v>
      </c>
      <c r="AD14842">
        <f t="shared" si="905"/>
        <v>0</v>
      </c>
      <c r="AF14842" s="3"/>
      <c r="AH14842" s="9"/>
    </row>
    <row r="14843" spans="1:34" ht="10.95" customHeight="1" outlineLevel="1" x14ac:dyDescent="0.25">
      <c r="A14843" t="s">
        <v>1975</v>
      </c>
      <c r="C14843" s="3" t="s">
        <v>12466</v>
      </c>
      <c r="D14843" s="3">
        <v>1221</v>
      </c>
      <c r="E14843" s="9">
        <v>1992</v>
      </c>
      <c r="F14843" s="7" t="s">
        <v>5944</v>
      </c>
      <c r="G14843" s="7" t="s">
        <v>5401</v>
      </c>
      <c r="H14843" s="8" t="s">
        <v>5945</v>
      </c>
      <c r="I14843" s="8" t="s">
        <v>16048</v>
      </c>
      <c r="J14843" s="19">
        <v>6</v>
      </c>
      <c r="K14843" s="19" t="s">
        <v>7738</v>
      </c>
      <c r="L14843" s="11"/>
      <c r="M14843" s="11"/>
      <c r="N14843" s="24"/>
      <c r="P14843" s="32"/>
      <c r="T14843" s="19"/>
      <c r="U14843" s="3">
        <v>814</v>
      </c>
      <c r="X14843" t="str">
        <f t="shared" si="902"/>
        <v/>
      </c>
      <c r="Z14843" t="str">
        <f t="shared" si="903"/>
        <v/>
      </c>
      <c r="AB14843" s="9"/>
      <c r="AC14843" t="s">
        <v>5945</v>
      </c>
      <c r="AD14843">
        <f t="shared" si="905"/>
        <v>0</v>
      </c>
      <c r="AF14843" s="3"/>
      <c r="AG14843" t="s">
        <v>4622</v>
      </c>
      <c r="AH14843" s="9" t="s">
        <v>4925</v>
      </c>
    </row>
    <row r="14844" spans="1:34" ht="10.95" customHeight="1" outlineLevel="1" x14ac:dyDescent="0.25">
      <c r="A14844" t="s">
        <v>1975</v>
      </c>
      <c r="C14844" s="3" t="s">
        <v>12466</v>
      </c>
      <c r="D14844" s="3">
        <v>1288</v>
      </c>
      <c r="E14844" s="9">
        <v>1993</v>
      </c>
      <c r="F14844" s="7" t="s">
        <v>5904</v>
      </c>
      <c r="G14844" s="7" t="s">
        <v>5401</v>
      </c>
      <c r="H14844" s="8" t="s">
        <v>1983</v>
      </c>
      <c r="I14844" s="8" t="s">
        <v>16049</v>
      </c>
      <c r="J14844" s="19">
        <v>6</v>
      </c>
      <c r="K14844" s="19" t="s">
        <v>7738</v>
      </c>
      <c r="L14844" s="11"/>
      <c r="M14844" s="11"/>
      <c r="N14844" s="24"/>
      <c r="P14844" s="32"/>
      <c r="T14844" s="19"/>
      <c r="U14844" s="3">
        <v>846</v>
      </c>
      <c r="X14844" t="str">
        <f t="shared" si="902"/>
        <v/>
      </c>
      <c r="Z14844" t="str">
        <f t="shared" si="903"/>
        <v/>
      </c>
      <c r="AB14844" s="9"/>
      <c r="AC14844" t="s">
        <v>1983</v>
      </c>
      <c r="AD14844">
        <f t="shared" si="905"/>
        <v>0</v>
      </c>
      <c r="AF14844" s="3"/>
      <c r="AG14844" t="s">
        <v>4622</v>
      </c>
      <c r="AH14844" s="9" t="s">
        <v>4613</v>
      </c>
    </row>
    <row r="14845" spans="1:34" ht="10.95" customHeight="1" outlineLevel="1" x14ac:dyDescent="0.25">
      <c r="A14845" t="s">
        <v>1975</v>
      </c>
      <c r="C14845" s="3" t="s">
        <v>12466</v>
      </c>
      <c r="D14845" s="3">
        <v>1290</v>
      </c>
      <c r="E14845" s="9">
        <v>1993</v>
      </c>
      <c r="F14845" s="7" t="s">
        <v>5906</v>
      </c>
      <c r="G14845" s="7" t="s">
        <v>5401</v>
      </c>
      <c r="H14845" s="8" t="s">
        <v>16050</v>
      </c>
      <c r="I14845" s="8" t="s">
        <v>16049</v>
      </c>
      <c r="J14845" s="19">
        <v>5</v>
      </c>
      <c r="K14845" s="19" t="s">
        <v>7738</v>
      </c>
      <c r="L14845" s="11"/>
      <c r="M14845" s="11"/>
      <c r="N14845" s="24"/>
      <c r="P14845" s="32"/>
      <c r="T14845" s="19"/>
      <c r="U14845" s="3"/>
      <c r="X14845" t="str">
        <f t="shared" si="902"/>
        <v/>
      </c>
      <c r="Z14845" t="str">
        <f t="shared" si="903"/>
        <v/>
      </c>
      <c r="AB14845" s="9"/>
      <c r="AC14845" t="s">
        <v>16050</v>
      </c>
      <c r="AD14845">
        <f t="shared" si="905"/>
        <v>0</v>
      </c>
      <c r="AF14845" s="3"/>
      <c r="AH14845" s="9"/>
    </row>
    <row r="14846" spans="1:34" ht="10.95" customHeight="1" outlineLevel="1" x14ac:dyDescent="0.25">
      <c r="A14846" t="s">
        <v>1975</v>
      </c>
      <c r="C14846" s="3" t="s">
        <v>12466</v>
      </c>
      <c r="D14846" s="3">
        <v>1355</v>
      </c>
      <c r="E14846" s="9">
        <v>1995</v>
      </c>
      <c r="F14846" s="7" t="s">
        <v>5906</v>
      </c>
      <c r="G14846" s="7" t="s">
        <v>5401</v>
      </c>
      <c r="H14846" s="8" t="s">
        <v>6219</v>
      </c>
      <c r="I14846" s="8" t="s">
        <v>16051</v>
      </c>
      <c r="J14846" s="19">
        <v>1</v>
      </c>
      <c r="K14846" s="19" t="s">
        <v>7736</v>
      </c>
      <c r="L14846" s="11">
        <v>6</v>
      </c>
      <c r="M14846" s="11"/>
      <c r="N14846" s="24"/>
      <c r="P14846" s="32"/>
      <c r="S14846">
        <v>1</v>
      </c>
      <c r="T14846" s="19"/>
      <c r="U14846" s="3"/>
      <c r="X14846" t="str">
        <f t="shared" si="902"/>
        <v/>
      </c>
      <c r="Z14846" t="str">
        <f t="shared" si="903"/>
        <v/>
      </c>
      <c r="AB14846" s="9"/>
      <c r="AC14846" t="s">
        <v>6219</v>
      </c>
      <c r="AD14846">
        <f t="shared" si="905"/>
        <v>0</v>
      </c>
      <c r="AF14846" s="3"/>
      <c r="AH14846" s="9"/>
    </row>
    <row r="14847" spans="1:34" ht="10.95" customHeight="1" outlineLevel="1" x14ac:dyDescent="0.25">
      <c r="A14847" t="s">
        <v>1975</v>
      </c>
      <c r="C14847" s="3" t="s">
        <v>12466</v>
      </c>
      <c r="D14847" s="3">
        <v>1443</v>
      </c>
      <c r="E14847" s="9">
        <v>1996</v>
      </c>
      <c r="F14847" s="7" t="s">
        <v>5906</v>
      </c>
      <c r="G14847" s="7" t="s">
        <v>5401</v>
      </c>
      <c r="H14847" s="8" t="s">
        <v>15991</v>
      </c>
      <c r="I14847" s="8" t="s">
        <v>16052</v>
      </c>
      <c r="J14847" s="19">
        <v>3</v>
      </c>
      <c r="K14847" s="19" t="s">
        <v>7738</v>
      </c>
      <c r="L14847" s="11"/>
      <c r="M14847" s="11"/>
      <c r="N14847" s="24"/>
      <c r="P14847" s="32"/>
      <c r="T14847" s="19"/>
      <c r="U14847" s="3"/>
      <c r="X14847" t="str">
        <f t="shared" si="902"/>
        <v/>
      </c>
      <c r="Z14847" t="str">
        <f t="shared" si="903"/>
        <v/>
      </c>
      <c r="AB14847" s="9"/>
      <c r="AC14847" t="s">
        <v>15991</v>
      </c>
      <c r="AD14847">
        <f t="shared" si="905"/>
        <v>0</v>
      </c>
      <c r="AF14847" s="3"/>
      <c r="AH14847" s="9"/>
    </row>
    <row r="14848" spans="1:34" ht="10.95" customHeight="1" outlineLevel="1" x14ac:dyDescent="0.25">
      <c r="A14848" t="s">
        <v>1975</v>
      </c>
      <c r="C14848" s="3" t="s">
        <v>12466</v>
      </c>
      <c r="D14848" s="3">
        <v>1445</v>
      </c>
      <c r="E14848" s="9">
        <v>1996</v>
      </c>
      <c r="F14848" s="7" t="s">
        <v>6808</v>
      </c>
      <c r="G14848" s="7" t="s">
        <v>5401</v>
      </c>
      <c r="H14848" s="8" t="s">
        <v>15991</v>
      </c>
      <c r="I14848" s="8" t="s">
        <v>16053</v>
      </c>
      <c r="J14848" s="19">
        <v>3</v>
      </c>
      <c r="K14848" s="19" t="s">
        <v>7738</v>
      </c>
      <c r="L14848" s="11"/>
      <c r="M14848" s="11"/>
      <c r="N14848" s="24"/>
      <c r="P14848" s="32"/>
      <c r="T14848" s="19"/>
      <c r="U14848" s="3"/>
      <c r="X14848" t="str">
        <f t="shared" si="902"/>
        <v/>
      </c>
      <c r="Z14848" t="str">
        <f t="shared" si="903"/>
        <v/>
      </c>
      <c r="AB14848" s="9"/>
      <c r="AC14848" t="s">
        <v>15991</v>
      </c>
      <c r="AD14848">
        <f t="shared" si="905"/>
        <v>0</v>
      </c>
      <c r="AF14848" s="3"/>
      <c r="AH14848" s="9"/>
    </row>
    <row r="14849" spans="1:48" ht="10.95" customHeight="1" outlineLevel="1" x14ac:dyDescent="0.25">
      <c r="A14849" t="s">
        <v>1975</v>
      </c>
      <c r="C14849" s="3" t="s">
        <v>12466</v>
      </c>
      <c r="D14849" s="3">
        <v>1511</v>
      </c>
      <c r="E14849" s="9">
        <v>1997</v>
      </c>
      <c r="F14849" s="7" t="s">
        <v>16054</v>
      </c>
      <c r="G14849" s="7" t="s">
        <v>5401</v>
      </c>
      <c r="H14849" s="8" t="s">
        <v>16055</v>
      </c>
      <c r="I14849" s="8" t="s">
        <v>7084</v>
      </c>
      <c r="J14849" s="19">
        <v>3</v>
      </c>
      <c r="K14849" s="19" t="s">
        <v>7736</v>
      </c>
      <c r="L14849" s="11">
        <v>10</v>
      </c>
      <c r="M14849" s="11"/>
      <c r="N14849" s="24"/>
      <c r="P14849" s="32"/>
      <c r="R14849">
        <v>1</v>
      </c>
      <c r="S14849">
        <v>1</v>
      </c>
      <c r="T14849" s="19"/>
      <c r="U14849" s="3"/>
      <c r="X14849" t="str">
        <f t="shared" si="902"/>
        <v/>
      </c>
      <c r="Z14849" t="str">
        <f t="shared" si="903"/>
        <v/>
      </c>
      <c r="AB14849" s="9"/>
      <c r="AC14849" t="s">
        <v>16055</v>
      </c>
      <c r="AD14849">
        <f t="shared" si="905"/>
        <v>0</v>
      </c>
      <c r="AF14849" s="3"/>
      <c r="AH14849" s="9"/>
    </row>
    <row r="14850" spans="1:48" ht="10.95" customHeight="1" outlineLevel="1" x14ac:dyDescent="0.25">
      <c r="A14850" t="s">
        <v>1975</v>
      </c>
      <c r="C14850" s="3" t="s">
        <v>12466</v>
      </c>
      <c r="D14850" s="3">
        <v>1553</v>
      </c>
      <c r="E14850" s="9">
        <v>1999</v>
      </c>
      <c r="F14850" s="7" t="s">
        <v>6127</v>
      </c>
      <c r="G14850" s="7" t="s">
        <v>5401</v>
      </c>
      <c r="H14850" s="8" t="s">
        <v>2167</v>
      </c>
      <c r="I14850" s="8" t="s">
        <v>16056</v>
      </c>
      <c r="J14850" s="19">
        <v>5</v>
      </c>
      <c r="K14850" s="19" t="s">
        <v>7738</v>
      </c>
      <c r="L14850" s="11"/>
      <c r="M14850" s="11"/>
      <c r="N14850" s="24"/>
      <c r="P14850" s="32"/>
      <c r="T14850" s="19"/>
      <c r="U14850" s="3">
        <v>1018</v>
      </c>
      <c r="X14850" t="str">
        <f t="shared" ref="X14850:X14913" si="906">IF(COUNTIF(F14850,"*fdc*"),1,"")</f>
        <v/>
      </c>
      <c r="Z14850" t="str">
        <f t="shared" ref="Z14850:Z14913" si="907">IF(COUNTIF(F14850,"*s/s*"),1,"")</f>
        <v/>
      </c>
      <c r="AB14850" s="9"/>
      <c r="AC14850" t="s">
        <v>2167</v>
      </c>
      <c r="AD14850">
        <f t="shared" si="905"/>
        <v>0</v>
      </c>
      <c r="AF14850" s="3"/>
      <c r="AG14850" t="s">
        <v>4622</v>
      </c>
      <c r="AH14850" s="9" t="s">
        <v>4613</v>
      </c>
    </row>
    <row r="14851" spans="1:48" ht="10.95" customHeight="1" outlineLevel="1" x14ac:dyDescent="0.25">
      <c r="A14851" t="s">
        <v>1975</v>
      </c>
      <c r="C14851" s="3" t="s">
        <v>12466</v>
      </c>
      <c r="D14851" s="3">
        <v>1554</v>
      </c>
      <c r="E14851" s="9">
        <v>1999</v>
      </c>
      <c r="F14851" s="7" t="s">
        <v>6634</v>
      </c>
      <c r="G14851" s="7" t="s">
        <v>5401</v>
      </c>
      <c r="H14851" s="8" t="s">
        <v>2168</v>
      </c>
      <c r="I14851" s="8" t="s">
        <v>16056</v>
      </c>
      <c r="J14851" s="19">
        <v>5</v>
      </c>
      <c r="K14851" s="19" t="s">
        <v>7738</v>
      </c>
      <c r="L14851" s="11"/>
      <c r="M14851" s="11"/>
      <c r="N14851" s="24"/>
      <c r="P14851" s="32"/>
      <c r="T14851" s="19"/>
      <c r="U14851" s="3">
        <v>1019</v>
      </c>
      <c r="X14851" t="str">
        <f t="shared" si="906"/>
        <v/>
      </c>
      <c r="Z14851" t="str">
        <f t="shared" si="907"/>
        <v/>
      </c>
      <c r="AB14851" s="9"/>
      <c r="AC14851" t="s">
        <v>2168</v>
      </c>
      <c r="AD14851">
        <f t="shared" si="905"/>
        <v>0</v>
      </c>
      <c r="AF14851" s="3"/>
      <c r="AG14851" t="s">
        <v>4622</v>
      </c>
      <c r="AH14851" s="9" t="s">
        <v>4613</v>
      </c>
    </row>
    <row r="14852" spans="1:48" ht="10.95" customHeight="1" outlineLevel="1" x14ac:dyDescent="0.25">
      <c r="A14852" t="s">
        <v>1975</v>
      </c>
      <c r="C14852" s="3" t="s">
        <v>12466</v>
      </c>
      <c r="D14852" s="3">
        <v>1555</v>
      </c>
      <c r="E14852" s="9">
        <v>1999</v>
      </c>
      <c r="F14852" s="7" t="s">
        <v>5906</v>
      </c>
      <c r="G14852" s="7" t="s">
        <v>5401</v>
      </c>
      <c r="H14852" s="8" t="s">
        <v>2168</v>
      </c>
      <c r="I14852" s="8" t="s">
        <v>16056</v>
      </c>
      <c r="J14852" s="19">
        <v>5</v>
      </c>
      <c r="K14852" s="19" t="s">
        <v>7738</v>
      </c>
      <c r="L14852" s="11"/>
      <c r="M14852" s="11"/>
      <c r="N14852" s="24"/>
      <c r="P14852" s="32"/>
      <c r="T14852" s="19"/>
      <c r="U14852" s="3">
        <v>1020</v>
      </c>
      <c r="X14852" t="str">
        <f t="shared" si="906"/>
        <v/>
      </c>
      <c r="Z14852" t="str">
        <f t="shared" si="907"/>
        <v/>
      </c>
      <c r="AB14852" s="9"/>
      <c r="AC14852" t="s">
        <v>2168</v>
      </c>
      <c r="AD14852">
        <f t="shared" si="905"/>
        <v>0</v>
      </c>
      <c r="AF14852" s="3"/>
      <c r="AG14852" t="s">
        <v>4622</v>
      </c>
      <c r="AH14852" s="9" t="s">
        <v>4613</v>
      </c>
    </row>
    <row r="14853" spans="1:48" ht="10.95" customHeight="1" outlineLevel="1" x14ac:dyDescent="0.25">
      <c r="A14853" t="s">
        <v>1975</v>
      </c>
      <c r="C14853" s="3" t="s">
        <v>12466</v>
      </c>
      <c r="D14853" s="3">
        <v>1556</v>
      </c>
      <c r="E14853" s="9">
        <v>1999</v>
      </c>
      <c r="F14853" s="7" t="s">
        <v>3050</v>
      </c>
      <c r="G14853" s="7" t="s">
        <v>5401</v>
      </c>
      <c r="H14853" s="8" t="s">
        <v>2167</v>
      </c>
      <c r="I14853" s="8" t="s">
        <v>16056</v>
      </c>
      <c r="J14853" s="19">
        <v>5</v>
      </c>
      <c r="K14853" s="19" t="s">
        <v>7738</v>
      </c>
      <c r="L14853" s="11"/>
      <c r="M14853" s="11"/>
      <c r="N14853" s="24"/>
      <c r="P14853" s="32"/>
      <c r="T14853" s="19"/>
      <c r="U14853" s="3">
        <v>1021</v>
      </c>
      <c r="X14853" t="str">
        <f t="shared" si="906"/>
        <v/>
      </c>
      <c r="Z14853" t="str">
        <f t="shared" si="907"/>
        <v/>
      </c>
      <c r="AB14853" s="9"/>
      <c r="AC14853" t="s">
        <v>2167</v>
      </c>
      <c r="AD14853">
        <f t="shared" si="905"/>
        <v>0</v>
      </c>
      <c r="AF14853" s="3"/>
      <c r="AG14853" t="s">
        <v>4622</v>
      </c>
      <c r="AH14853" s="9" t="s">
        <v>4925</v>
      </c>
    </row>
    <row r="14854" spans="1:48" ht="10.95" customHeight="1" outlineLevel="1" x14ac:dyDescent="0.25">
      <c r="A14854" t="s">
        <v>1975</v>
      </c>
      <c r="C14854" s="3" t="s">
        <v>12466</v>
      </c>
      <c r="D14854" s="3">
        <v>1557</v>
      </c>
      <c r="E14854" s="9">
        <v>1999</v>
      </c>
      <c r="F14854" s="7" t="s">
        <v>2166</v>
      </c>
      <c r="G14854" s="7" t="s">
        <v>5401</v>
      </c>
      <c r="H14854" s="8" t="s">
        <v>2169</v>
      </c>
      <c r="I14854" s="8" t="s">
        <v>16056</v>
      </c>
      <c r="J14854" s="19">
        <v>5</v>
      </c>
      <c r="K14854" s="19" t="s">
        <v>7738</v>
      </c>
      <c r="L14854" s="11"/>
      <c r="M14854" s="11"/>
      <c r="N14854" s="24"/>
      <c r="P14854" s="32"/>
      <c r="T14854" s="19"/>
      <c r="U14854" s="3">
        <v>1022</v>
      </c>
      <c r="X14854" t="str">
        <f t="shared" si="906"/>
        <v/>
      </c>
      <c r="Z14854" t="str">
        <f t="shared" si="907"/>
        <v/>
      </c>
      <c r="AB14854" s="9"/>
      <c r="AC14854" t="s">
        <v>2169</v>
      </c>
      <c r="AD14854">
        <f t="shared" si="905"/>
        <v>0</v>
      </c>
      <c r="AF14854" s="3"/>
      <c r="AG14854" t="s">
        <v>4622</v>
      </c>
      <c r="AH14854" s="9" t="s">
        <v>4925</v>
      </c>
    </row>
    <row r="14855" spans="1:48" ht="10.95" customHeight="1" outlineLevel="1" x14ac:dyDescent="0.25">
      <c r="A14855" t="s">
        <v>1975</v>
      </c>
      <c r="C14855" s="3" t="s">
        <v>12466</v>
      </c>
      <c r="D14855" s="3" t="s">
        <v>20571</v>
      </c>
      <c r="E14855" s="9">
        <v>2000</v>
      </c>
      <c r="F14855" s="7" t="s">
        <v>20572</v>
      </c>
      <c r="G14855" s="7" t="s">
        <v>5401</v>
      </c>
      <c r="H14855" s="8" t="s">
        <v>20573</v>
      </c>
      <c r="I14855" s="8" t="s">
        <v>8561</v>
      </c>
      <c r="J14855" s="19">
        <v>6</v>
      </c>
      <c r="K14855" s="19" t="s">
        <v>7736</v>
      </c>
      <c r="L14855" s="11">
        <v>2.8</v>
      </c>
      <c r="M14855" s="11"/>
      <c r="N14855" s="24"/>
      <c r="P14855" s="32"/>
      <c r="T14855" s="19"/>
      <c r="U14855" s="3">
        <v>1022</v>
      </c>
      <c r="X14855" t="str">
        <f t="shared" si="906"/>
        <v/>
      </c>
      <c r="Z14855">
        <f t="shared" si="907"/>
        <v>1</v>
      </c>
      <c r="AB14855" s="9"/>
      <c r="AC14855" t="s">
        <v>20573</v>
      </c>
      <c r="AD14855">
        <f t="shared" si="905"/>
        <v>0</v>
      </c>
      <c r="AF14855" s="3"/>
      <c r="AG14855" t="s">
        <v>4622</v>
      </c>
      <c r="AH14855" s="9" t="s">
        <v>4925</v>
      </c>
    </row>
    <row r="14856" spans="1:48" ht="10.95" customHeight="1" outlineLevel="1" x14ac:dyDescent="0.25">
      <c r="A14856" t="s">
        <v>1975</v>
      </c>
      <c r="C14856" s="3" t="s">
        <v>12466</v>
      </c>
      <c r="D14856" s="3">
        <v>1878</v>
      </c>
      <c r="E14856" s="9">
        <v>2013</v>
      </c>
      <c r="F14856" s="7" t="s">
        <v>16058</v>
      </c>
      <c r="G14856" s="7" t="s">
        <v>5401</v>
      </c>
      <c r="H14856" s="8" t="s">
        <v>16060</v>
      </c>
      <c r="I14856" s="8" t="s">
        <v>16059</v>
      </c>
      <c r="J14856" s="19">
        <v>6</v>
      </c>
      <c r="K14856" s="19" t="s">
        <v>7738</v>
      </c>
      <c r="L14856" s="11"/>
      <c r="M14856" s="11"/>
      <c r="N14856" s="24"/>
      <c r="P14856" s="32"/>
      <c r="T14856" s="19"/>
      <c r="U14856" s="3"/>
      <c r="X14856" t="str">
        <f t="shared" si="906"/>
        <v/>
      </c>
      <c r="Z14856">
        <f t="shared" si="907"/>
        <v>1</v>
      </c>
      <c r="AB14856" s="9"/>
      <c r="AC14856" t="s">
        <v>16060</v>
      </c>
      <c r="AD14856">
        <f t="shared" si="905"/>
        <v>0</v>
      </c>
      <c r="AF14856" s="3"/>
      <c r="AH14856" s="9"/>
    </row>
    <row r="14857" spans="1:48" ht="10.95" customHeight="1" outlineLevel="1" x14ac:dyDescent="0.25">
      <c r="A14857" t="s">
        <v>1975</v>
      </c>
      <c r="C14857" s="3" t="s">
        <v>12466</v>
      </c>
      <c r="D14857" s="3" t="s">
        <v>16061</v>
      </c>
      <c r="E14857" s="9">
        <v>2016</v>
      </c>
      <c r="F14857" s="10" t="s">
        <v>22114</v>
      </c>
      <c r="G14857" s="7" t="s">
        <v>5401</v>
      </c>
      <c r="H14857" s="8" t="s">
        <v>16062</v>
      </c>
      <c r="I14857" s="8" t="s">
        <v>15636</v>
      </c>
      <c r="J14857" s="19">
        <v>6</v>
      </c>
      <c r="K14857" s="19" t="s">
        <v>7736</v>
      </c>
      <c r="L14857" s="11">
        <v>6.5</v>
      </c>
      <c r="M14857" s="11"/>
      <c r="N14857" s="24"/>
      <c r="P14857" s="32"/>
      <c r="T14857" s="19"/>
      <c r="U14857" s="3"/>
      <c r="X14857" t="str">
        <f t="shared" si="906"/>
        <v/>
      </c>
      <c r="Z14857">
        <f t="shared" si="907"/>
        <v>1</v>
      </c>
      <c r="AB14857" s="9"/>
      <c r="AC14857" t="s">
        <v>16062</v>
      </c>
      <c r="AD14857">
        <f t="shared" si="905"/>
        <v>0</v>
      </c>
      <c r="AF14857" s="3"/>
      <c r="AH14857" s="9"/>
    </row>
    <row r="14858" spans="1:48" ht="10.95" customHeight="1" outlineLevel="1" x14ac:dyDescent="0.25">
      <c r="A14858" t="s">
        <v>1975</v>
      </c>
      <c r="C14858" s="3" t="s">
        <v>12466</v>
      </c>
      <c r="D14858" s="3">
        <v>2123</v>
      </c>
      <c r="E14858" s="9">
        <v>2017</v>
      </c>
      <c r="F14858" s="7" t="s">
        <v>16064</v>
      </c>
      <c r="G14858" s="7" t="s">
        <v>5401</v>
      </c>
      <c r="H14858" s="8" t="s">
        <v>16065</v>
      </c>
      <c r="I14858" s="8" t="s">
        <v>16063</v>
      </c>
      <c r="J14858" s="19">
        <v>5</v>
      </c>
      <c r="K14858" s="19" t="s">
        <v>7738</v>
      </c>
      <c r="L14858" s="11"/>
      <c r="M14858" s="11"/>
      <c r="N14858" s="24"/>
      <c r="P14858" s="32"/>
      <c r="T14858" s="19"/>
      <c r="U14858" s="3"/>
      <c r="X14858" t="str">
        <f t="shared" si="906"/>
        <v/>
      </c>
      <c r="Z14858" t="str">
        <f t="shared" si="907"/>
        <v/>
      </c>
      <c r="AB14858" s="9"/>
      <c r="AC14858" t="s">
        <v>16065</v>
      </c>
      <c r="AD14858">
        <f t="shared" si="905"/>
        <v>0</v>
      </c>
      <c r="AF14858" s="3"/>
      <c r="AH14858" s="9"/>
    </row>
    <row r="14859" spans="1:48" ht="10.95" customHeight="1" outlineLevel="1" x14ac:dyDescent="0.25">
      <c r="A14859" t="s">
        <v>1975</v>
      </c>
      <c r="C14859" s="3" t="s">
        <v>12466</v>
      </c>
      <c r="D14859" s="3">
        <v>2124</v>
      </c>
      <c r="E14859" s="9">
        <v>2017</v>
      </c>
      <c r="F14859" s="7" t="s">
        <v>16064</v>
      </c>
      <c r="G14859" s="7" t="s">
        <v>5401</v>
      </c>
      <c r="H14859" s="8" t="s">
        <v>16065</v>
      </c>
      <c r="I14859" s="8" t="s">
        <v>16063</v>
      </c>
      <c r="J14859" s="19">
        <v>5</v>
      </c>
      <c r="K14859" s="19" t="s">
        <v>7738</v>
      </c>
      <c r="L14859" s="11"/>
      <c r="M14859" s="11"/>
      <c r="N14859" s="24"/>
      <c r="P14859" s="32"/>
      <c r="T14859" s="19"/>
      <c r="U14859" s="3"/>
      <c r="X14859" t="str">
        <f t="shared" si="906"/>
        <v/>
      </c>
      <c r="Z14859" t="str">
        <f t="shared" si="907"/>
        <v/>
      </c>
      <c r="AB14859" s="9"/>
      <c r="AC14859" t="s">
        <v>16065</v>
      </c>
      <c r="AD14859">
        <f t="shared" si="905"/>
        <v>0</v>
      </c>
      <c r="AF14859" s="3"/>
      <c r="AH14859" s="9"/>
    </row>
    <row r="14860" spans="1:48" ht="10.95" customHeight="1" x14ac:dyDescent="0.25">
      <c r="A14860" t="s">
        <v>16057</v>
      </c>
      <c r="B14860" t="s">
        <v>15637</v>
      </c>
      <c r="C14860" s="3" t="s">
        <v>12466</v>
      </c>
      <c r="E14860" s="9"/>
      <c r="F14860" s="7"/>
      <c r="G14860" s="7"/>
      <c r="H14860" s="8"/>
      <c r="I14860" s="8"/>
      <c r="J14860" s="19"/>
      <c r="K14860" s="19"/>
      <c r="L14860" s="11"/>
      <c r="M14860" s="11">
        <f>SUM(L14861:L14933)</f>
        <v>141.69999999999999</v>
      </c>
      <c r="N14860" s="24">
        <v>769</v>
      </c>
      <c r="O14860">
        <f>COUNTIF(K14861:K14933,"*")</f>
        <v>73</v>
      </c>
      <c r="P14860" s="32">
        <f>O14860/N14860</f>
        <v>9.4928478543563066E-2</v>
      </c>
      <c r="Q14860">
        <f>COUNTIF(K14861:K14933,"Y")+COUNTIF(K14861:K14933,"S")</f>
        <v>47</v>
      </c>
      <c r="T14860" s="19" t="s">
        <v>7736</v>
      </c>
      <c r="U14860" s="3"/>
      <c r="V14860" t="s">
        <v>18626</v>
      </c>
      <c r="X14860" t="str">
        <f t="shared" si="906"/>
        <v/>
      </c>
      <c r="Z14860" t="str">
        <f t="shared" si="907"/>
        <v/>
      </c>
      <c r="AB14860" s="9"/>
      <c r="AE14860">
        <f>COUNTIF(AD14861:AD14933,"1")</f>
        <v>0</v>
      </c>
      <c r="AF14860" s="3"/>
      <c r="AH14860" s="9"/>
      <c r="AI14860">
        <f>COUNTIF($J14861:$J14933,"1")-COUNTIFS($J14861:$J14933,"1",$K14861:$K14933,"V")</f>
        <v>18</v>
      </c>
      <c r="AJ14860">
        <f>COUNTIFS($J14861:$J14933,"1",$K14861:$K14933,"Y")+COUNTIFS($J14861:$J14933,"1",$K14861:$K14933,"s")</f>
        <v>13</v>
      </c>
      <c r="AK14860">
        <f>COUNTIF($J14861:$J14933,"2")-COUNTIFS($J14861:$J14933,"2",$K14861:$K14933,"V")</f>
        <v>1</v>
      </c>
      <c r="AL14860">
        <f>COUNTIFS($J14861:$J14933,"2",$K14861:$K14933,"Y")+COUNTIFS($J14861:$J14933,"2",$K14861:$K14933,"s")</f>
        <v>0</v>
      </c>
      <c r="AM14860">
        <f>COUNTIF($J14861:$J14933,"3")-COUNTIFS($J14861:$J14933,"3",$K14861:$K14933,"V")</f>
        <v>14</v>
      </c>
      <c r="AN14860">
        <f>COUNTIFS($J14861:$J14933,"3",$K14861:$K14933,"Y")+COUNTIFS($J14861:$J14933,"3",$K14861:$K14933,"s")</f>
        <v>7</v>
      </c>
      <c r="AO14860">
        <f>COUNTIF($J14861:$J14933,"4")-COUNTIFS($J14861:$J14933,"4",$K14861:$K14933,"V")</f>
        <v>6</v>
      </c>
      <c r="AP14860">
        <f>COUNTIFS($J14861:$J14933,"4",$K14861:$K14933,"Y")+COUNTIFS($J14861:$J14933,"4",$K14861:$K14933,"s")</f>
        <v>6</v>
      </c>
      <c r="AQ14860">
        <f>COUNTIF($J14861:$J14933,"5")-COUNTIFS($J14861:$J14933,"5",$K14861:$K14933,"V")</f>
        <v>3</v>
      </c>
      <c r="AR14860">
        <f>COUNTIFS($J14861:$J14933,"5",$K14861:$K14933,"Y")+COUNTIFS($J14861:$J14933,"5",$K14861:$K14933,"s")</f>
        <v>2</v>
      </c>
      <c r="AS14860">
        <f>COUNTIF($J14861:$J14933,"6")-COUNTIFS($J14861:$J14933,"6",$K14861:$K14933,"V")</f>
        <v>31</v>
      </c>
      <c r="AT14860">
        <f>COUNTIFS($J14861:$J14933,"6",$K14861:$K14933,"Y")+COUNTIFS($J14861:$J14933,"6",$K14861:$K14933,"s")</f>
        <v>19</v>
      </c>
      <c r="AU14860">
        <f>COUNTIF($J14861:$J14933,"7")-COUNTIFS($J14861:$J14933,"7",$K14861:$K14933,"V")</f>
        <v>0</v>
      </c>
      <c r="AV14860">
        <f>COUNTIFS($J14861:$J14933,"7",$K14861:$K14933,"Y")+COUNTIFS($J14861:$J14933,"7",$K14861:$K14933,"s")</f>
        <v>0</v>
      </c>
    </row>
    <row r="14861" spans="1:48" ht="10.95" customHeight="1" outlineLevel="1" x14ac:dyDescent="0.25">
      <c r="A14861" t="s">
        <v>3051</v>
      </c>
      <c r="C14861" s="3" t="s">
        <v>12466</v>
      </c>
      <c r="D14861" s="3">
        <v>1</v>
      </c>
      <c r="E14861" s="9">
        <v>1983</v>
      </c>
      <c r="F14861" s="7" t="s">
        <v>6810</v>
      </c>
      <c r="G14861" s="7" t="s">
        <v>5401</v>
      </c>
      <c r="H14861" s="8" t="s">
        <v>5594</v>
      </c>
      <c r="I14861" s="8" t="s">
        <v>15582</v>
      </c>
      <c r="J14861" s="19">
        <v>6</v>
      </c>
      <c r="K14861" s="19" t="s">
        <v>7736</v>
      </c>
      <c r="L14861" s="11">
        <v>1.2</v>
      </c>
      <c r="M14861" s="11"/>
      <c r="N14861" s="24"/>
      <c r="P14861" s="32"/>
      <c r="T14861" s="19"/>
      <c r="U14861" s="3">
        <v>1</v>
      </c>
      <c r="X14861" t="str">
        <f t="shared" si="906"/>
        <v/>
      </c>
      <c r="Z14861" t="str">
        <f t="shared" si="907"/>
        <v/>
      </c>
      <c r="AB14861" s="9"/>
      <c r="AC14861" t="s">
        <v>5594</v>
      </c>
      <c r="AD14861">
        <f t="shared" ref="AD14861:AD14892" si="908">COUNTIF(H14861,"*Fuji*")</f>
        <v>0</v>
      </c>
      <c r="AF14861" s="3"/>
      <c r="AG14861" t="s">
        <v>3053</v>
      </c>
      <c r="AH14861" s="9" t="s">
        <v>4613</v>
      </c>
    </row>
    <row r="14862" spans="1:48" ht="10.95" customHeight="1" outlineLevel="1" x14ac:dyDescent="0.25">
      <c r="A14862" t="s">
        <v>3051</v>
      </c>
      <c r="C14862" s="3" t="s">
        <v>12466</v>
      </c>
      <c r="D14862" s="3">
        <v>2</v>
      </c>
      <c r="E14862" s="9">
        <v>1983</v>
      </c>
      <c r="F14862" s="7" t="s">
        <v>2099</v>
      </c>
      <c r="G14862" s="7" t="s">
        <v>5401</v>
      </c>
      <c r="H14862" s="8" t="s">
        <v>5594</v>
      </c>
      <c r="I14862" s="8" t="s">
        <v>15582</v>
      </c>
      <c r="J14862" s="19">
        <v>6</v>
      </c>
      <c r="K14862" s="19" t="s">
        <v>7736</v>
      </c>
      <c r="L14862" s="11">
        <v>1.2</v>
      </c>
      <c r="M14862" s="11"/>
      <c r="N14862" s="24"/>
      <c r="P14862" s="32"/>
      <c r="T14862" s="19"/>
      <c r="U14862" s="3">
        <v>2</v>
      </c>
      <c r="X14862" t="str">
        <f t="shared" si="906"/>
        <v/>
      </c>
      <c r="Z14862" t="str">
        <f t="shared" si="907"/>
        <v/>
      </c>
      <c r="AB14862" s="9"/>
      <c r="AC14862" t="s">
        <v>5594</v>
      </c>
      <c r="AD14862">
        <f t="shared" si="908"/>
        <v>0</v>
      </c>
      <c r="AF14862" s="3"/>
      <c r="AG14862" t="s">
        <v>3053</v>
      </c>
      <c r="AH14862" s="9" t="s">
        <v>4925</v>
      </c>
    </row>
    <row r="14863" spans="1:48" ht="10.95" customHeight="1" outlineLevel="1" x14ac:dyDescent="0.25">
      <c r="A14863" t="s">
        <v>3051</v>
      </c>
      <c r="C14863" s="3" t="s">
        <v>12466</v>
      </c>
      <c r="D14863" s="3">
        <v>3</v>
      </c>
      <c r="E14863" s="9">
        <v>1983</v>
      </c>
      <c r="F14863" s="7" t="s">
        <v>6683</v>
      </c>
      <c r="G14863" s="7" t="s">
        <v>5401</v>
      </c>
      <c r="H14863" s="8" t="s">
        <v>3052</v>
      </c>
      <c r="I14863" s="8" t="s">
        <v>15582</v>
      </c>
      <c r="J14863" s="19">
        <v>6</v>
      </c>
      <c r="K14863" s="19" t="s">
        <v>7738</v>
      </c>
      <c r="L14863" s="11"/>
      <c r="M14863" s="11"/>
      <c r="N14863" s="24"/>
      <c r="P14863" s="32"/>
      <c r="T14863" s="19"/>
      <c r="U14863" s="3">
        <v>3</v>
      </c>
      <c r="X14863" t="str">
        <f t="shared" si="906"/>
        <v/>
      </c>
      <c r="Z14863" t="str">
        <f t="shared" si="907"/>
        <v/>
      </c>
      <c r="AB14863" s="9"/>
      <c r="AC14863" t="s">
        <v>3052</v>
      </c>
      <c r="AD14863">
        <f t="shared" si="908"/>
        <v>0</v>
      </c>
      <c r="AF14863" s="3"/>
      <c r="AG14863" t="s">
        <v>3053</v>
      </c>
      <c r="AH14863" s="9" t="s">
        <v>4613</v>
      </c>
    </row>
    <row r="14864" spans="1:48" ht="10.95" customHeight="1" outlineLevel="1" x14ac:dyDescent="0.25">
      <c r="A14864" t="s">
        <v>3051</v>
      </c>
      <c r="C14864" s="3" t="s">
        <v>12466</v>
      </c>
      <c r="D14864" s="3">
        <v>4</v>
      </c>
      <c r="E14864" s="9">
        <v>1983</v>
      </c>
      <c r="F14864" s="7" t="s">
        <v>6000</v>
      </c>
      <c r="G14864" s="7" t="s">
        <v>5401</v>
      </c>
      <c r="H14864" s="8" t="s">
        <v>3052</v>
      </c>
      <c r="I14864" s="8" t="s">
        <v>15582</v>
      </c>
      <c r="J14864" s="19">
        <v>6</v>
      </c>
      <c r="K14864" s="19" t="s">
        <v>7736</v>
      </c>
      <c r="L14864" s="11">
        <v>0.6</v>
      </c>
      <c r="M14864" s="11"/>
      <c r="N14864" s="24"/>
      <c r="P14864" s="32"/>
      <c r="T14864" s="19"/>
      <c r="U14864" s="3">
        <v>4</v>
      </c>
      <c r="X14864" t="str">
        <f t="shared" si="906"/>
        <v/>
      </c>
      <c r="Z14864" t="str">
        <f t="shared" si="907"/>
        <v/>
      </c>
      <c r="AB14864" s="9"/>
      <c r="AC14864" t="s">
        <v>3052</v>
      </c>
      <c r="AD14864">
        <f t="shared" si="908"/>
        <v>0</v>
      </c>
      <c r="AF14864" s="3"/>
      <c r="AG14864" t="s">
        <v>3053</v>
      </c>
      <c r="AH14864" s="9" t="s">
        <v>4613</v>
      </c>
    </row>
    <row r="14865" spans="1:34" ht="10.95" customHeight="1" outlineLevel="1" x14ac:dyDescent="0.25">
      <c r="A14865" t="s">
        <v>3051</v>
      </c>
      <c r="C14865" s="3" t="s">
        <v>12466</v>
      </c>
      <c r="D14865" s="3">
        <v>5</v>
      </c>
      <c r="E14865" s="9">
        <v>1983</v>
      </c>
      <c r="F14865" s="7" t="s">
        <v>1585</v>
      </c>
      <c r="G14865" s="7" t="s">
        <v>5401</v>
      </c>
      <c r="H14865" s="8" t="s">
        <v>3052</v>
      </c>
      <c r="I14865" s="8" t="s">
        <v>15582</v>
      </c>
      <c r="J14865" s="19">
        <v>6</v>
      </c>
      <c r="K14865" s="19" t="s">
        <v>7736</v>
      </c>
      <c r="L14865" s="11">
        <v>0.6</v>
      </c>
      <c r="M14865" s="11"/>
      <c r="N14865" s="24"/>
      <c r="P14865" s="32"/>
      <c r="T14865" s="19"/>
      <c r="U14865" s="3">
        <v>5</v>
      </c>
      <c r="X14865" t="str">
        <f t="shared" si="906"/>
        <v/>
      </c>
      <c r="Z14865" t="str">
        <f t="shared" si="907"/>
        <v/>
      </c>
      <c r="AB14865" s="9"/>
      <c r="AC14865" t="s">
        <v>3052</v>
      </c>
      <c r="AD14865">
        <f t="shared" si="908"/>
        <v>0</v>
      </c>
      <c r="AF14865" s="3"/>
      <c r="AG14865" t="s">
        <v>3053</v>
      </c>
      <c r="AH14865" s="9" t="s">
        <v>4613</v>
      </c>
    </row>
    <row r="14866" spans="1:34" ht="10.95" customHeight="1" outlineLevel="1" x14ac:dyDescent="0.25">
      <c r="A14866" t="s">
        <v>3051</v>
      </c>
      <c r="C14866" s="3" t="s">
        <v>12466</v>
      </c>
      <c r="D14866" s="3">
        <v>6</v>
      </c>
      <c r="E14866" s="9">
        <v>1983</v>
      </c>
      <c r="F14866" s="7" t="s">
        <v>1585</v>
      </c>
      <c r="G14866" s="7" t="s">
        <v>5401</v>
      </c>
      <c r="H14866" s="8" t="s">
        <v>3052</v>
      </c>
      <c r="I14866" s="8" t="s">
        <v>15582</v>
      </c>
      <c r="J14866" s="19">
        <v>6</v>
      </c>
      <c r="K14866" s="19" t="s">
        <v>7738</v>
      </c>
      <c r="L14866" s="11"/>
      <c r="M14866" s="11"/>
      <c r="N14866" s="24"/>
      <c r="P14866" s="32"/>
      <c r="T14866" s="19"/>
      <c r="U14866" s="3">
        <v>6</v>
      </c>
      <c r="X14866" t="str">
        <f t="shared" si="906"/>
        <v/>
      </c>
      <c r="Z14866" t="str">
        <f t="shared" si="907"/>
        <v/>
      </c>
      <c r="AB14866" s="9"/>
      <c r="AC14866" t="s">
        <v>3052</v>
      </c>
      <c r="AD14866">
        <f t="shared" si="908"/>
        <v>0</v>
      </c>
      <c r="AF14866" s="3"/>
      <c r="AG14866" t="s">
        <v>3053</v>
      </c>
      <c r="AH14866" s="9" t="s">
        <v>4613</v>
      </c>
    </row>
    <row r="14867" spans="1:34" ht="10.95" customHeight="1" outlineLevel="1" x14ac:dyDescent="0.25">
      <c r="A14867" t="s">
        <v>3051</v>
      </c>
      <c r="C14867" s="3" t="s">
        <v>12466</v>
      </c>
      <c r="D14867" s="3">
        <v>7</v>
      </c>
      <c r="E14867" s="9">
        <v>1983</v>
      </c>
      <c r="F14867" s="7" t="s">
        <v>1586</v>
      </c>
      <c r="G14867" s="7" t="s">
        <v>5401</v>
      </c>
      <c r="H14867" s="8" t="s">
        <v>3052</v>
      </c>
      <c r="I14867" s="8" t="s">
        <v>15582</v>
      </c>
      <c r="J14867" s="19">
        <v>6</v>
      </c>
      <c r="K14867" s="19" t="s">
        <v>7736</v>
      </c>
      <c r="L14867" s="11">
        <v>0.6</v>
      </c>
      <c r="M14867" s="11"/>
      <c r="N14867" s="24"/>
      <c r="P14867" s="32"/>
      <c r="T14867" s="19"/>
      <c r="U14867" s="3">
        <v>7</v>
      </c>
      <c r="X14867" t="str">
        <f t="shared" si="906"/>
        <v/>
      </c>
      <c r="Z14867" t="str">
        <f t="shared" si="907"/>
        <v/>
      </c>
      <c r="AB14867" s="9"/>
      <c r="AC14867" t="s">
        <v>3052</v>
      </c>
      <c r="AD14867">
        <f t="shared" si="908"/>
        <v>0</v>
      </c>
      <c r="AF14867" s="3"/>
      <c r="AG14867" t="s">
        <v>3053</v>
      </c>
      <c r="AH14867" s="9" t="s">
        <v>4613</v>
      </c>
    </row>
    <row r="14868" spans="1:34" ht="10.95" customHeight="1" outlineLevel="1" x14ac:dyDescent="0.25">
      <c r="A14868" t="s">
        <v>3051</v>
      </c>
      <c r="C14868" s="3" t="s">
        <v>12466</v>
      </c>
      <c r="D14868" s="3">
        <v>8</v>
      </c>
      <c r="E14868" s="9">
        <v>1983</v>
      </c>
      <c r="F14868" s="7" t="s">
        <v>5734</v>
      </c>
      <c r="G14868" s="7" t="s">
        <v>5401</v>
      </c>
      <c r="H14868" s="8" t="s">
        <v>3052</v>
      </c>
      <c r="I14868" s="8" t="s">
        <v>15582</v>
      </c>
      <c r="J14868" s="19">
        <v>6</v>
      </c>
      <c r="K14868" s="19" t="s">
        <v>7736</v>
      </c>
      <c r="L14868" s="11">
        <v>0.6</v>
      </c>
      <c r="M14868" s="11"/>
      <c r="N14868" s="24"/>
      <c r="P14868" s="32"/>
      <c r="T14868" s="19"/>
      <c r="U14868" s="3">
        <v>8</v>
      </c>
      <c r="X14868" t="str">
        <f t="shared" si="906"/>
        <v/>
      </c>
      <c r="Z14868" t="str">
        <f t="shared" si="907"/>
        <v/>
      </c>
      <c r="AB14868" s="9"/>
      <c r="AC14868" t="s">
        <v>3052</v>
      </c>
      <c r="AD14868">
        <f t="shared" si="908"/>
        <v>0</v>
      </c>
      <c r="AF14868" s="3"/>
      <c r="AG14868" t="s">
        <v>3053</v>
      </c>
      <c r="AH14868" s="9" t="s">
        <v>4613</v>
      </c>
    </row>
    <row r="14869" spans="1:34" ht="10.95" customHeight="1" outlineLevel="1" x14ac:dyDescent="0.25">
      <c r="A14869" t="s">
        <v>3051</v>
      </c>
      <c r="C14869" s="3" t="s">
        <v>12466</v>
      </c>
      <c r="D14869" s="3">
        <v>9</v>
      </c>
      <c r="E14869" s="9">
        <v>1983</v>
      </c>
      <c r="F14869" s="7" t="s">
        <v>14128</v>
      </c>
      <c r="G14869" s="7" t="s">
        <v>5401</v>
      </c>
      <c r="H14869" s="8" t="s">
        <v>3052</v>
      </c>
      <c r="I14869" s="8" t="s">
        <v>15582</v>
      </c>
      <c r="J14869" s="19">
        <v>6</v>
      </c>
      <c r="K14869" s="19" t="s">
        <v>7736</v>
      </c>
      <c r="L14869" s="11">
        <v>0.6</v>
      </c>
      <c r="M14869" s="11"/>
      <c r="N14869" s="24"/>
      <c r="P14869" s="32"/>
      <c r="T14869" s="19"/>
      <c r="U14869" s="3">
        <v>9</v>
      </c>
      <c r="X14869" t="str">
        <f t="shared" si="906"/>
        <v/>
      </c>
      <c r="Z14869" t="str">
        <f t="shared" si="907"/>
        <v/>
      </c>
      <c r="AB14869" s="9"/>
      <c r="AC14869" t="s">
        <v>3052</v>
      </c>
      <c r="AD14869">
        <f t="shared" si="908"/>
        <v>0</v>
      </c>
      <c r="AF14869" s="3"/>
      <c r="AG14869" t="s">
        <v>3053</v>
      </c>
      <c r="AH14869" s="9" t="s">
        <v>4613</v>
      </c>
    </row>
    <row r="14870" spans="1:34" ht="10.95" customHeight="1" outlineLevel="1" x14ac:dyDescent="0.25">
      <c r="A14870" t="s">
        <v>3051</v>
      </c>
      <c r="C14870" s="3" t="s">
        <v>12466</v>
      </c>
      <c r="D14870" s="3">
        <v>10</v>
      </c>
      <c r="E14870" s="9">
        <v>1983</v>
      </c>
      <c r="F14870" s="7" t="s">
        <v>6127</v>
      </c>
      <c r="G14870" s="7" t="s">
        <v>5401</v>
      </c>
      <c r="H14870" s="8" t="s">
        <v>3052</v>
      </c>
      <c r="I14870" s="8" t="s">
        <v>15582</v>
      </c>
      <c r="J14870" s="19">
        <v>6</v>
      </c>
      <c r="K14870" s="19" t="s">
        <v>7736</v>
      </c>
      <c r="L14870" s="11">
        <v>0.6</v>
      </c>
      <c r="M14870" s="11"/>
      <c r="N14870" s="24"/>
      <c r="P14870" s="32"/>
      <c r="T14870" s="19"/>
      <c r="U14870" s="3">
        <v>10</v>
      </c>
      <c r="X14870" t="str">
        <f t="shared" si="906"/>
        <v/>
      </c>
      <c r="Z14870" t="str">
        <f t="shared" si="907"/>
        <v/>
      </c>
      <c r="AB14870" s="9"/>
      <c r="AC14870" t="s">
        <v>3052</v>
      </c>
      <c r="AD14870">
        <f t="shared" si="908"/>
        <v>0</v>
      </c>
      <c r="AF14870" s="3"/>
      <c r="AG14870" t="s">
        <v>3053</v>
      </c>
      <c r="AH14870" s="9" t="s">
        <v>4613</v>
      </c>
    </row>
    <row r="14871" spans="1:34" ht="10.95" customHeight="1" outlineLevel="1" x14ac:dyDescent="0.25">
      <c r="A14871" t="s">
        <v>3051</v>
      </c>
      <c r="C14871" s="3" t="s">
        <v>12466</v>
      </c>
      <c r="D14871" s="3">
        <v>11</v>
      </c>
      <c r="E14871" s="9">
        <v>1983</v>
      </c>
      <c r="F14871" s="7" t="s">
        <v>22115</v>
      </c>
      <c r="G14871" s="7" t="s">
        <v>5401</v>
      </c>
      <c r="H14871" s="8" t="s">
        <v>3052</v>
      </c>
      <c r="I14871" s="8" t="s">
        <v>15582</v>
      </c>
      <c r="J14871" s="19">
        <v>6</v>
      </c>
      <c r="K14871" s="19" t="s">
        <v>7736</v>
      </c>
      <c r="L14871" s="11">
        <v>0.6</v>
      </c>
      <c r="M14871" s="11"/>
      <c r="N14871" s="24"/>
      <c r="P14871" s="32"/>
      <c r="T14871" s="19"/>
      <c r="U14871" s="3">
        <v>11</v>
      </c>
      <c r="X14871" t="str">
        <f t="shared" si="906"/>
        <v/>
      </c>
      <c r="Z14871" t="str">
        <f t="shared" si="907"/>
        <v/>
      </c>
      <c r="AB14871" s="9"/>
      <c r="AC14871" t="s">
        <v>3052</v>
      </c>
      <c r="AD14871">
        <f t="shared" si="908"/>
        <v>0</v>
      </c>
      <c r="AF14871" s="3"/>
      <c r="AG14871" t="s">
        <v>3053</v>
      </c>
      <c r="AH14871" s="9" t="s">
        <v>4613</v>
      </c>
    </row>
    <row r="14872" spans="1:34" ht="10.95" customHeight="1" outlineLevel="1" x14ac:dyDescent="0.25">
      <c r="A14872" t="s">
        <v>3051</v>
      </c>
      <c r="C14872" s="3" t="s">
        <v>12466</v>
      </c>
      <c r="D14872" s="3">
        <v>12</v>
      </c>
      <c r="E14872" s="9">
        <v>1983</v>
      </c>
      <c r="F14872" s="7" t="s">
        <v>6129</v>
      </c>
      <c r="G14872" s="7" t="s">
        <v>5401</v>
      </c>
      <c r="H14872" s="8" t="s">
        <v>3052</v>
      </c>
      <c r="I14872" s="8" t="s">
        <v>15582</v>
      </c>
      <c r="J14872" s="19">
        <v>6</v>
      </c>
      <c r="K14872" s="19" t="s">
        <v>7736</v>
      </c>
      <c r="L14872" s="11">
        <v>0.6</v>
      </c>
      <c r="M14872" s="11"/>
      <c r="N14872" s="24"/>
      <c r="P14872" s="32"/>
      <c r="T14872" s="19"/>
      <c r="U14872" s="3">
        <v>12</v>
      </c>
      <c r="X14872" t="str">
        <f t="shared" si="906"/>
        <v/>
      </c>
      <c r="Z14872" t="str">
        <f t="shared" si="907"/>
        <v/>
      </c>
      <c r="AB14872" s="9"/>
      <c r="AC14872" t="s">
        <v>3052</v>
      </c>
      <c r="AD14872">
        <f t="shared" si="908"/>
        <v>0</v>
      </c>
      <c r="AF14872" s="3"/>
      <c r="AG14872" t="s">
        <v>3053</v>
      </c>
      <c r="AH14872" s="9" t="s">
        <v>4613</v>
      </c>
    </row>
    <row r="14873" spans="1:34" ht="10.95" customHeight="1" outlineLevel="1" x14ac:dyDescent="0.25">
      <c r="A14873" t="s">
        <v>3051</v>
      </c>
      <c r="C14873" s="3" t="s">
        <v>12466</v>
      </c>
      <c r="D14873" s="3">
        <v>13</v>
      </c>
      <c r="E14873" s="9">
        <v>1983</v>
      </c>
      <c r="F14873" s="7" t="s">
        <v>5725</v>
      </c>
      <c r="G14873" s="7" t="s">
        <v>5401</v>
      </c>
      <c r="H14873" s="8" t="s">
        <v>3052</v>
      </c>
      <c r="I14873" s="8" t="s">
        <v>15582</v>
      </c>
      <c r="J14873" s="19">
        <v>6</v>
      </c>
      <c r="K14873" s="19" t="s">
        <v>7736</v>
      </c>
      <c r="L14873" s="11">
        <v>0.6</v>
      </c>
      <c r="M14873" s="11"/>
      <c r="N14873" s="24"/>
      <c r="P14873" s="32"/>
      <c r="T14873" s="19"/>
      <c r="U14873" s="3">
        <v>13</v>
      </c>
      <c r="X14873" t="str">
        <f t="shared" si="906"/>
        <v/>
      </c>
      <c r="Z14873" t="str">
        <f t="shared" si="907"/>
        <v/>
      </c>
      <c r="AB14873" s="9"/>
      <c r="AC14873" t="s">
        <v>3052</v>
      </c>
      <c r="AD14873">
        <f t="shared" si="908"/>
        <v>0</v>
      </c>
      <c r="AF14873" s="3"/>
      <c r="AG14873" t="s">
        <v>3053</v>
      </c>
      <c r="AH14873" s="9" t="s">
        <v>4613</v>
      </c>
    </row>
    <row r="14874" spans="1:34" ht="10.95" customHeight="1" outlineLevel="1" x14ac:dyDescent="0.25">
      <c r="A14874" t="s">
        <v>3051</v>
      </c>
      <c r="C14874" s="3" t="s">
        <v>12466</v>
      </c>
      <c r="D14874" s="3">
        <v>14</v>
      </c>
      <c r="E14874" s="9">
        <v>1983</v>
      </c>
      <c r="F14874" s="7" t="s">
        <v>6810</v>
      </c>
      <c r="G14874" s="7" t="s">
        <v>5401</v>
      </c>
      <c r="H14874" s="8" t="s">
        <v>3052</v>
      </c>
      <c r="I14874" s="8" t="s">
        <v>15582</v>
      </c>
      <c r="J14874" s="19">
        <v>6</v>
      </c>
      <c r="K14874" s="19" t="s">
        <v>7736</v>
      </c>
      <c r="L14874" s="11">
        <v>0.6</v>
      </c>
      <c r="M14874" s="11"/>
      <c r="N14874" s="24"/>
      <c r="P14874" s="32"/>
      <c r="T14874" s="19"/>
      <c r="U14874" s="3">
        <v>14</v>
      </c>
      <c r="X14874" t="str">
        <f t="shared" si="906"/>
        <v/>
      </c>
      <c r="Z14874" t="str">
        <f t="shared" si="907"/>
        <v/>
      </c>
      <c r="AB14874" s="9"/>
      <c r="AC14874" t="s">
        <v>3052</v>
      </c>
      <c r="AD14874">
        <f t="shared" si="908"/>
        <v>0</v>
      </c>
      <c r="AF14874" s="3"/>
      <c r="AG14874" t="s">
        <v>3053</v>
      </c>
      <c r="AH14874" s="9" t="s">
        <v>4613</v>
      </c>
    </row>
    <row r="14875" spans="1:34" ht="10.95" customHeight="1" outlineLevel="1" x14ac:dyDescent="0.25">
      <c r="A14875" t="s">
        <v>3051</v>
      </c>
      <c r="C14875" s="3" t="s">
        <v>12466</v>
      </c>
      <c r="D14875" s="3">
        <v>15</v>
      </c>
      <c r="E14875" s="9">
        <v>1983</v>
      </c>
      <c r="F14875" s="7" t="s">
        <v>6853</v>
      </c>
      <c r="G14875" s="7" t="s">
        <v>5401</v>
      </c>
      <c r="H14875" s="8" t="s">
        <v>3052</v>
      </c>
      <c r="I14875" s="8" t="s">
        <v>15582</v>
      </c>
      <c r="J14875" s="19">
        <v>6</v>
      </c>
      <c r="K14875" s="19" t="s">
        <v>7736</v>
      </c>
      <c r="L14875" s="11">
        <v>1.2</v>
      </c>
      <c r="M14875" s="11"/>
      <c r="N14875" s="24"/>
      <c r="P14875" s="32"/>
      <c r="T14875" s="19"/>
      <c r="U14875" s="3">
        <v>15</v>
      </c>
      <c r="X14875" t="str">
        <f t="shared" si="906"/>
        <v/>
      </c>
      <c r="Z14875" t="str">
        <f t="shared" si="907"/>
        <v/>
      </c>
      <c r="AB14875" s="9"/>
      <c r="AC14875" t="s">
        <v>3052</v>
      </c>
      <c r="AD14875">
        <f t="shared" si="908"/>
        <v>0</v>
      </c>
      <c r="AF14875" s="3"/>
      <c r="AG14875" t="s">
        <v>3053</v>
      </c>
      <c r="AH14875" s="9" t="s">
        <v>4613</v>
      </c>
    </row>
    <row r="14876" spans="1:34" ht="10.95" customHeight="1" outlineLevel="1" x14ac:dyDescent="0.25">
      <c r="A14876" t="s">
        <v>3051</v>
      </c>
      <c r="C14876" s="3" t="s">
        <v>12466</v>
      </c>
      <c r="D14876" s="3">
        <v>16</v>
      </c>
      <c r="E14876" s="9">
        <v>1983</v>
      </c>
      <c r="F14876" s="7" t="s">
        <v>2203</v>
      </c>
      <c r="G14876" s="7" t="s">
        <v>5401</v>
      </c>
      <c r="H14876" s="8" t="s">
        <v>3052</v>
      </c>
      <c r="I14876" s="8" t="s">
        <v>15582</v>
      </c>
      <c r="J14876" s="19">
        <v>6</v>
      </c>
      <c r="K14876" s="19" t="s">
        <v>7736</v>
      </c>
      <c r="L14876" s="11">
        <v>1.2</v>
      </c>
      <c r="M14876" s="11"/>
      <c r="N14876" s="24"/>
      <c r="P14876" s="32"/>
      <c r="T14876" s="19"/>
      <c r="U14876" s="3">
        <v>16</v>
      </c>
      <c r="X14876" t="str">
        <f t="shared" si="906"/>
        <v/>
      </c>
      <c r="Z14876" t="str">
        <f t="shared" si="907"/>
        <v/>
      </c>
      <c r="AB14876" s="9"/>
      <c r="AC14876" t="s">
        <v>3052</v>
      </c>
      <c r="AD14876">
        <f t="shared" si="908"/>
        <v>0</v>
      </c>
      <c r="AF14876" s="3"/>
      <c r="AG14876" t="s">
        <v>3053</v>
      </c>
      <c r="AH14876" s="9" t="s">
        <v>4613</v>
      </c>
    </row>
    <row r="14877" spans="1:34" ht="10.95" customHeight="1" outlineLevel="1" x14ac:dyDescent="0.25">
      <c r="A14877" t="s">
        <v>3051</v>
      </c>
      <c r="C14877" s="3" t="s">
        <v>12466</v>
      </c>
      <c r="D14877" s="3">
        <v>17</v>
      </c>
      <c r="E14877" s="9">
        <v>1983</v>
      </c>
      <c r="F14877" s="7" t="s">
        <v>1446</v>
      </c>
      <c r="G14877" s="7" t="s">
        <v>5401</v>
      </c>
      <c r="H14877" s="8" t="s">
        <v>3052</v>
      </c>
      <c r="I14877" s="8" t="s">
        <v>15582</v>
      </c>
      <c r="J14877" s="19">
        <v>6</v>
      </c>
      <c r="K14877" s="19" t="s">
        <v>7736</v>
      </c>
      <c r="L14877" s="11">
        <v>3.2</v>
      </c>
      <c r="M14877" s="11"/>
      <c r="N14877" s="24"/>
      <c r="P14877" s="32"/>
      <c r="T14877" s="19"/>
      <c r="U14877" s="3">
        <v>17</v>
      </c>
      <c r="X14877" t="str">
        <f t="shared" si="906"/>
        <v/>
      </c>
      <c r="Z14877" t="str">
        <f t="shared" si="907"/>
        <v/>
      </c>
      <c r="AB14877" s="9"/>
      <c r="AC14877" t="s">
        <v>3052</v>
      </c>
      <c r="AD14877">
        <f t="shared" si="908"/>
        <v>0</v>
      </c>
      <c r="AF14877" s="3"/>
      <c r="AG14877" t="s">
        <v>3053</v>
      </c>
      <c r="AH14877" s="9" t="s">
        <v>4925</v>
      </c>
    </row>
    <row r="14878" spans="1:34" ht="10.95" customHeight="1" outlineLevel="1" x14ac:dyDescent="0.25">
      <c r="A14878" t="s">
        <v>3051</v>
      </c>
      <c r="C14878" s="3" t="s">
        <v>12466</v>
      </c>
      <c r="D14878" s="3">
        <v>18</v>
      </c>
      <c r="E14878" s="9">
        <v>1983</v>
      </c>
      <c r="F14878" s="7" t="s">
        <v>6808</v>
      </c>
      <c r="G14878" s="7" t="s">
        <v>5401</v>
      </c>
      <c r="H14878" s="8" t="s">
        <v>3052</v>
      </c>
      <c r="I14878" s="8" t="s">
        <v>15582</v>
      </c>
      <c r="J14878" s="19">
        <v>6</v>
      </c>
      <c r="K14878" s="19" t="s">
        <v>7738</v>
      </c>
      <c r="L14878" s="11"/>
      <c r="M14878" s="11"/>
      <c r="N14878" s="24"/>
      <c r="P14878" s="32"/>
      <c r="T14878" s="19"/>
      <c r="U14878" s="3">
        <v>18</v>
      </c>
      <c r="X14878" t="str">
        <f t="shared" si="906"/>
        <v/>
      </c>
      <c r="Z14878" t="str">
        <f t="shared" si="907"/>
        <v/>
      </c>
      <c r="AB14878" s="9"/>
      <c r="AC14878" t="s">
        <v>3052</v>
      </c>
      <c r="AD14878">
        <f t="shared" si="908"/>
        <v>0</v>
      </c>
      <c r="AF14878" s="3"/>
      <c r="AG14878" t="s">
        <v>3053</v>
      </c>
      <c r="AH14878" s="9" t="s">
        <v>4925</v>
      </c>
    </row>
    <row r="14879" spans="1:34" ht="10.95" customHeight="1" outlineLevel="1" x14ac:dyDescent="0.25">
      <c r="A14879" t="s">
        <v>3051</v>
      </c>
      <c r="C14879" s="3" t="s">
        <v>12466</v>
      </c>
      <c r="D14879" s="3">
        <v>19</v>
      </c>
      <c r="E14879" s="9">
        <v>1983</v>
      </c>
      <c r="F14879" s="7" t="s">
        <v>1585</v>
      </c>
      <c r="G14879" s="7" t="s">
        <v>6807</v>
      </c>
      <c r="H14879" s="8" t="s">
        <v>3052</v>
      </c>
      <c r="I14879" s="8" t="s">
        <v>3052</v>
      </c>
      <c r="J14879" s="19">
        <v>6</v>
      </c>
      <c r="K14879" s="19" t="s">
        <v>7738</v>
      </c>
      <c r="L14879" s="11"/>
      <c r="M14879" s="11"/>
      <c r="N14879" s="24"/>
      <c r="P14879" s="32"/>
      <c r="T14879" s="19"/>
      <c r="U14879" s="3">
        <v>19</v>
      </c>
      <c r="X14879" t="str">
        <f t="shared" si="906"/>
        <v/>
      </c>
      <c r="Z14879" t="str">
        <f t="shared" si="907"/>
        <v/>
      </c>
      <c r="AB14879" s="9"/>
      <c r="AC14879" t="s">
        <v>3052</v>
      </c>
      <c r="AD14879">
        <f t="shared" si="908"/>
        <v>0</v>
      </c>
      <c r="AF14879" s="3"/>
      <c r="AG14879" t="s">
        <v>3053</v>
      </c>
      <c r="AH14879" s="9" t="s">
        <v>4613</v>
      </c>
    </row>
    <row r="14880" spans="1:34" ht="10.95" customHeight="1" outlineLevel="1" x14ac:dyDescent="0.25">
      <c r="A14880" t="s">
        <v>3051</v>
      </c>
      <c r="C14880" s="3" t="s">
        <v>12466</v>
      </c>
      <c r="D14880" s="3">
        <v>20</v>
      </c>
      <c r="E14880" s="9">
        <v>1983</v>
      </c>
      <c r="F14880" s="7" t="s">
        <v>1586</v>
      </c>
      <c r="G14880" s="7" t="s">
        <v>6807</v>
      </c>
      <c r="H14880" s="8" t="s">
        <v>3052</v>
      </c>
      <c r="I14880" s="8" t="s">
        <v>3052</v>
      </c>
      <c r="J14880" s="19">
        <v>6</v>
      </c>
      <c r="K14880" s="19" t="s">
        <v>7738</v>
      </c>
      <c r="L14880" s="11"/>
      <c r="M14880" s="11"/>
      <c r="N14880" s="24"/>
      <c r="P14880" s="32"/>
      <c r="T14880" s="19"/>
      <c r="U14880" s="3">
        <v>20</v>
      </c>
      <c r="X14880" t="str">
        <f t="shared" si="906"/>
        <v/>
      </c>
      <c r="Z14880" t="str">
        <f t="shared" si="907"/>
        <v/>
      </c>
      <c r="AB14880" s="9"/>
      <c r="AC14880" t="s">
        <v>3052</v>
      </c>
      <c r="AD14880">
        <f t="shared" si="908"/>
        <v>0</v>
      </c>
      <c r="AF14880" s="3"/>
      <c r="AG14880" t="s">
        <v>3053</v>
      </c>
      <c r="AH14880" s="9" t="s">
        <v>4613</v>
      </c>
    </row>
    <row r="14881" spans="1:34" ht="10.95" customHeight="1" outlineLevel="1" x14ac:dyDescent="0.25">
      <c r="A14881" t="s">
        <v>3051</v>
      </c>
      <c r="C14881" s="3" t="s">
        <v>12466</v>
      </c>
      <c r="D14881" s="3">
        <v>21</v>
      </c>
      <c r="E14881" s="9">
        <v>1983</v>
      </c>
      <c r="F14881" s="7" t="s">
        <v>6853</v>
      </c>
      <c r="G14881" s="7" t="s">
        <v>6807</v>
      </c>
      <c r="H14881" s="8" t="s">
        <v>3052</v>
      </c>
      <c r="I14881" s="8" t="s">
        <v>3052</v>
      </c>
      <c r="J14881" s="19">
        <v>6</v>
      </c>
      <c r="K14881" s="19" t="s">
        <v>7738</v>
      </c>
      <c r="L14881" s="11"/>
      <c r="M14881" s="11"/>
      <c r="N14881" s="24"/>
      <c r="P14881" s="32"/>
      <c r="T14881" s="19"/>
      <c r="U14881" s="3">
        <v>21</v>
      </c>
      <c r="X14881" t="str">
        <f t="shared" si="906"/>
        <v/>
      </c>
      <c r="Z14881" t="str">
        <f t="shared" si="907"/>
        <v/>
      </c>
      <c r="AB14881" s="9"/>
      <c r="AC14881" t="s">
        <v>3052</v>
      </c>
      <c r="AD14881">
        <f t="shared" si="908"/>
        <v>0</v>
      </c>
      <c r="AF14881" s="3"/>
      <c r="AG14881" t="s">
        <v>3053</v>
      </c>
      <c r="AH14881" s="9" t="s">
        <v>4613</v>
      </c>
    </row>
    <row r="14882" spans="1:34" ht="10.95" customHeight="1" outlineLevel="1" x14ac:dyDescent="0.25">
      <c r="A14882" t="s">
        <v>3051</v>
      </c>
      <c r="C14882" s="3" t="s">
        <v>12466</v>
      </c>
      <c r="D14882" s="3">
        <v>22</v>
      </c>
      <c r="E14882" s="9">
        <v>1983</v>
      </c>
      <c r="F14882" s="7" t="s">
        <v>6808</v>
      </c>
      <c r="G14882" s="7" t="s">
        <v>6807</v>
      </c>
      <c r="H14882" s="8" t="s">
        <v>3052</v>
      </c>
      <c r="I14882" s="8" t="s">
        <v>3052</v>
      </c>
      <c r="J14882" s="19">
        <v>6</v>
      </c>
      <c r="K14882" s="19" t="s">
        <v>7738</v>
      </c>
      <c r="L14882" s="11"/>
      <c r="M14882" s="11"/>
      <c r="N14882" s="24"/>
      <c r="P14882" s="32"/>
      <c r="T14882" s="19"/>
      <c r="U14882" s="3">
        <v>22</v>
      </c>
      <c r="X14882" t="str">
        <f t="shared" si="906"/>
        <v/>
      </c>
      <c r="Z14882" t="str">
        <f t="shared" si="907"/>
        <v/>
      </c>
      <c r="AB14882" s="9"/>
      <c r="AC14882" t="s">
        <v>3052</v>
      </c>
      <c r="AD14882">
        <f t="shared" si="908"/>
        <v>0</v>
      </c>
      <c r="AF14882" s="3"/>
      <c r="AG14882" t="s">
        <v>3053</v>
      </c>
      <c r="AH14882" s="9" t="s">
        <v>4925</v>
      </c>
    </row>
    <row r="14883" spans="1:34" ht="10.95" customHeight="1" outlineLevel="1" x14ac:dyDescent="0.25">
      <c r="A14883" t="s">
        <v>3051</v>
      </c>
      <c r="C14883" s="3" t="s">
        <v>12466</v>
      </c>
      <c r="D14883" s="3">
        <v>23</v>
      </c>
      <c r="E14883" s="9">
        <v>1983</v>
      </c>
      <c r="F14883" s="7" t="s">
        <v>1586</v>
      </c>
      <c r="G14883" s="7" t="s">
        <v>5401</v>
      </c>
      <c r="H14883" s="8" t="s">
        <v>6809</v>
      </c>
      <c r="I14883" s="8" t="s">
        <v>15583</v>
      </c>
      <c r="J14883" s="19">
        <v>1</v>
      </c>
      <c r="K14883" s="19" t="s">
        <v>7736</v>
      </c>
      <c r="L14883" s="11">
        <v>1.8</v>
      </c>
      <c r="M14883" s="11"/>
      <c r="N14883" s="24"/>
      <c r="P14883" s="32"/>
      <c r="T14883" s="19"/>
      <c r="U14883" s="3">
        <v>23</v>
      </c>
      <c r="X14883" t="str">
        <f t="shared" si="906"/>
        <v/>
      </c>
      <c r="Z14883" t="str">
        <f t="shared" si="907"/>
        <v/>
      </c>
      <c r="AB14883" s="9"/>
      <c r="AC14883" t="s">
        <v>6809</v>
      </c>
      <c r="AD14883">
        <f t="shared" si="908"/>
        <v>0</v>
      </c>
      <c r="AF14883" s="3"/>
      <c r="AG14883" t="s">
        <v>3053</v>
      </c>
      <c r="AH14883" s="9" t="s">
        <v>4613</v>
      </c>
    </row>
    <row r="14884" spans="1:34" ht="10.95" customHeight="1" outlineLevel="1" x14ac:dyDescent="0.25">
      <c r="A14884" t="s">
        <v>3051</v>
      </c>
      <c r="C14884" s="3" t="s">
        <v>12466</v>
      </c>
      <c r="D14884" s="3">
        <v>24</v>
      </c>
      <c r="E14884" s="9">
        <v>1983</v>
      </c>
      <c r="F14884" s="7" t="s">
        <v>6810</v>
      </c>
      <c r="G14884" s="7" t="s">
        <v>5401</v>
      </c>
      <c r="H14884" s="8" t="s">
        <v>6809</v>
      </c>
      <c r="I14884" s="8" t="s">
        <v>15583</v>
      </c>
      <c r="J14884" s="19">
        <v>1</v>
      </c>
      <c r="K14884" s="19" t="s">
        <v>7736</v>
      </c>
      <c r="L14884" s="11">
        <v>1.8</v>
      </c>
      <c r="M14884" s="11"/>
      <c r="N14884" s="24"/>
      <c r="P14884" s="32"/>
      <c r="T14884" s="19"/>
      <c r="U14884" s="3">
        <v>24</v>
      </c>
      <c r="X14884" t="str">
        <f t="shared" si="906"/>
        <v/>
      </c>
      <c r="Z14884" t="str">
        <f t="shared" si="907"/>
        <v/>
      </c>
      <c r="AB14884" s="9"/>
      <c r="AC14884" t="s">
        <v>6809</v>
      </c>
      <c r="AD14884">
        <f t="shared" si="908"/>
        <v>0</v>
      </c>
      <c r="AF14884" s="3"/>
      <c r="AG14884" t="s">
        <v>3053</v>
      </c>
      <c r="AH14884" s="9" t="s">
        <v>4613</v>
      </c>
    </row>
    <row r="14885" spans="1:34" ht="10.95" customHeight="1" outlineLevel="1" x14ac:dyDescent="0.25">
      <c r="A14885" t="s">
        <v>3051</v>
      </c>
      <c r="C14885" s="3" t="s">
        <v>12466</v>
      </c>
      <c r="D14885" s="3">
        <v>25</v>
      </c>
      <c r="E14885" s="9">
        <v>1983</v>
      </c>
      <c r="F14885" s="7" t="s">
        <v>6853</v>
      </c>
      <c r="G14885" s="7" t="s">
        <v>5401</v>
      </c>
      <c r="H14885" s="8" t="s">
        <v>6809</v>
      </c>
      <c r="I14885" s="8" t="s">
        <v>15583</v>
      </c>
      <c r="J14885" s="19">
        <v>5</v>
      </c>
      <c r="K14885" s="19" t="s">
        <v>7736</v>
      </c>
      <c r="L14885" s="11">
        <v>1.8</v>
      </c>
      <c r="M14885" s="11"/>
      <c r="N14885" s="24"/>
      <c r="P14885" s="32"/>
      <c r="T14885" s="19"/>
      <c r="U14885" s="3">
        <v>25</v>
      </c>
      <c r="X14885" t="str">
        <f t="shared" si="906"/>
        <v/>
      </c>
      <c r="Z14885" t="str">
        <f t="shared" si="907"/>
        <v/>
      </c>
      <c r="AB14885" s="9"/>
      <c r="AC14885" t="s">
        <v>6809</v>
      </c>
      <c r="AD14885">
        <f t="shared" si="908"/>
        <v>0</v>
      </c>
      <c r="AF14885" s="3"/>
      <c r="AG14885" t="s">
        <v>3053</v>
      </c>
      <c r="AH14885" s="9" t="s">
        <v>4613</v>
      </c>
    </row>
    <row r="14886" spans="1:34" ht="10.95" customHeight="1" outlineLevel="1" x14ac:dyDescent="0.25">
      <c r="A14886" t="s">
        <v>3051</v>
      </c>
      <c r="C14886" s="3" t="s">
        <v>12466</v>
      </c>
      <c r="D14886" s="3">
        <v>26</v>
      </c>
      <c r="E14886" s="9">
        <v>1983</v>
      </c>
      <c r="F14886" s="7" t="s">
        <v>6811</v>
      </c>
      <c r="G14886" s="7" t="s">
        <v>5401</v>
      </c>
      <c r="H14886" s="8" t="s">
        <v>6809</v>
      </c>
      <c r="I14886" s="8" t="s">
        <v>15583</v>
      </c>
      <c r="J14886" s="19">
        <v>5</v>
      </c>
      <c r="K14886" s="19" t="s">
        <v>7736</v>
      </c>
      <c r="L14886" s="11">
        <v>1.8</v>
      </c>
      <c r="M14886" s="11"/>
      <c r="N14886" s="24"/>
      <c r="P14886" s="32"/>
      <c r="T14886" s="19"/>
      <c r="U14886" s="3">
        <v>26</v>
      </c>
      <c r="X14886" t="str">
        <f t="shared" si="906"/>
        <v/>
      </c>
      <c r="Z14886" t="str">
        <f t="shared" si="907"/>
        <v/>
      </c>
      <c r="AB14886" s="9"/>
      <c r="AC14886" t="s">
        <v>6809</v>
      </c>
      <c r="AD14886">
        <f t="shared" si="908"/>
        <v>0</v>
      </c>
      <c r="AF14886" s="3"/>
      <c r="AG14886" t="s">
        <v>3053</v>
      </c>
      <c r="AH14886" s="9" t="s">
        <v>4925</v>
      </c>
    </row>
    <row r="14887" spans="1:34" ht="10.95" customHeight="1" outlineLevel="1" x14ac:dyDescent="0.25">
      <c r="A14887" t="s">
        <v>3051</v>
      </c>
      <c r="C14887" s="3" t="s">
        <v>12466</v>
      </c>
      <c r="D14887" s="3">
        <v>25</v>
      </c>
      <c r="E14887" s="9">
        <v>1983</v>
      </c>
      <c r="F14887" s="10" t="s">
        <v>22251</v>
      </c>
      <c r="G14887" s="7" t="s">
        <v>5401</v>
      </c>
      <c r="H14887" s="8" t="s">
        <v>6809</v>
      </c>
      <c r="I14887" s="8" t="s">
        <v>15583</v>
      </c>
      <c r="J14887" s="19">
        <v>1</v>
      </c>
      <c r="K14887" s="19" t="s">
        <v>7736</v>
      </c>
      <c r="L14887" s="11">
        <v>5.6</v>
      </c>
      <c r="M14887" s="11"/>
      <c r="N14887" s="24"/>
      <c r="P14887" s="32"/>
      <c r="T14887" s="19"/>
      <c r="U14887" s="3"/>
      <c r="W14887" t="s">
        <v>7738</v>
      </c>
      <c r="X14887">
        <f t="shared" si="906"/>
        <v>1</v>
      </c>
      <c r="Y14887">
        <v>1</v>
      </c>
      <c r="Z14887" t="str">
        <f t="shared" si="907"/>
        <v/>
      </c>
      <c r="AB14887" s="9"/>
      <c r="AC14887" t="s">
        <v>6809</v>
      </c>
      <c r="AD14887">
        <f t="shared" si="908"/>
        <v>0</v>
      </c>
      <c r="AF14887" s="3"/>
      <c r="AH14887" s="9"/>
    </row>
    <row r="14888" spans="1:34" ht="10.95" customHeight="1" outlineLevel="1" x14ac:dyDescent="0.25">
      <c r="A14888" t="s">
        <v>3051</v>
      </c>
      <c r="C14888" s="3" t="s">
        <v>12466</v>
      </c>
      <c r="D14888" s="3" t="s">
        <v>16271</v>
      </c>
      <c r="E14888" s="9">
        <v>1984</v>
      </c>
      <c r="F14888" s="7" t="s">
        <v>6808</v>
      </c>
      <c r="G14888" s="7" t="s">
        <v>5401</v>
      </c>
      <c r="H14888" s="8" t="s">
        <v>6809</v>
      </c>
      <c r="I14888" s="8" t="s">
        <v>15584</v>
      </c>
      <c r="J14888" s="19">
        <v>6</v>
      </c>
      <c r="K14888" s="19" t="s">
        <v>7738</v>
      </c>
      <c r="L14888" s="11"/>
      <c r="M14888" s="11"/>
      <c r="N14888" s="24"/>
      <c r="P14888" s="32"/>
      <c r="T14888" s="19"/>
      <c r="U14888" s="3"/>
      <c r="X14888" t="str">
        <f t="shared" si="906"/>
        <v/>
      </c>
      <c r="Z14888" t="str">
        <f t="shared" si="907"/>
        <v/>
      </c>
      <c r="AB14888" s="9"/>
      <c r="AC14888" t="s">
        <v>6809</v>
      </c>
      <c r="AD14888">
        <f t="shared" si="908"/>
        <v>0</v>
      </c>
      <c r="AF14888" s="3"/>
      <c r="AH14888" s="9"/>
    </row>
    <row r="14889" spans="1:34" ht="10.95" customHeight="1" outlineLevel="1" x14ac:dyDescent="0.25">
      <c r="A14889" t="s">
        <v>3051</v>
      </c>
      <c r="C14889" s="3" t="s">
        <v>12466</v>
      </c>
      <c r="D14889" s="3">
        <v>46</v>
      </c>
      <c r="E14889" s="9">
        <v>1984</v>
      </c>
      <c r="F14889" s="7" t="s">
        <v>16272</v>
      </c>
      <c r="G14889" s="7" t="s">
        <v>5401</v>
      </c>
      <c r="H14889" s="8" t="s">
        <v>16273</v>
      </c>
      <c r="I14889" s="8" t="s">
        <v>15584</v>
      </c>
      <c r="J14889" s="19">
        <v>6</v>
      </c>
      <c r="K14889" s="19" t="s">
        <v>7736</v>
      </c>
      <c r="L14889" s="11">
        <v>8.1</v>
      </c>
      <c r="M14889" s="11"/>
      <c r="N14889" s="24"/>
      <c r="P14889" s="32"/>
      <c r="T14889" s="19"/>
      <c r="U14889" s="3"/>
      <c r="X14889" t="str">
        <f t="shared" si="906"/>
        <v/>
      </c>
      <c r="Z14889" t="str">
        <f t="shared" si="907"/>
        <v/>
      </c>
      <c r="AB14889" s="9"/>
      <c r="AC14889" t="s">
        <v>16273</v>
      </c>
      <c r="AD14889">
        <f t="shared" si="908"/>
        <v>0</v>
      </c>
      <c r="AF14889" s="3"/>
      <c r="AH14889" s="9"/>
    </row>
    <row r="14890" spans="1:34" ht="10.95" customHeight="1" outlineLevel="1" x14ac:dyDescent="0.25">
      <c r="A14890" t="s">
        <v>3051</v>
      </c>
      <c r="C14890" s="3" t="s">
        <v>12466</v>
      </c>
      <c r="D14890" s="3">
        <v>49</v>
      </c>
      <c r="E14890" s="9">
        <v>1984</v>
      </c>
      <c r="F14890" s="7" t="s">
        <v>6811</v>
      </c>
      <c r="G14890" s="7" t="s">
        <v>5401</v>
      </c>
      <c r="H14890" s="8" t="s">
        <v>272</v>
      </c>
      <c r="I14890" s="8" t="s">
        <v>15585</v>
      </c>
      <c r="J14890" s="19">
        <v>6</v>
      </c>
      <c r="K14890" s="19" t="s">
        <v>7738</v>
      </c>
      <c r="L14890" s="11"/>
      <c r="M14890" s="11"/>
      <c r="N14890" s="24"/>
      <c r="P14890" s="32"/>
      <c r="T14890" s="19"/>
      <c r="U14890" s="3">
        <v>49</v>
      </c>
      <c r="X14890" t="str">
        <f t="shared" si="906"/>
        <v/>
      </c>
      <c r="Z14890" t="str">
        <f t="shared" si="907"/>
        <v/>
      </c>
      <c r="AB14890" s="9"/>
      <c r="AC14890" t="s">
        <v>272</v>
      </c>
      <c r="AD14890">
        <f t="shared" si="908"/>
        <v>0</v>
      </c>
      <c r="AF14890" s="3"/>
      <c r="AG14890" t="s">
        <v>3053</v>
      </c>
      <c r="AH14890" s="9" t="s">
        <v>4925</v>
      </c>
    </row>
    <row r="14891" spans="1:34" ht="10.95" customHeight="1" outlineLevel="1" x14ac:dyDescent="0.25">
      <c r="A14891" t="s">
        <v>3051</v>
      </c>
      <c r="C14891" s="3" t="s">
        <v>12466</v>
      </c>
      <c r="D14891" s="3" t="s">
        <v>15586</v>
      </c>
      <c r="E14891" s="9">
        <v>1984</v>
      </c>
      <c r="F14891" s="7" t="s">
        <v>15587</v>
      </c>
      <c r="G14891" s="7" t="s">
        <v>5401</v>
      </c>
      <c r="H14891" s="8" t="s">
        <v>272</v>
      </c>
      <c r="I14891" s="8" t="s">
        <v>15585</v>
      </c>
      <c r="J14891" s="19">
        <v>6</v>
      </c>
      <c r="K14891" s="19" t="s">
        <v>7736</v>
      </c>
      <c r="L14891" s="11">
        <v>5</v>
      </c>
      <c r="M14891" s="11"/>
      <c r="N14891" s="24"/>
      <c r="P14891" s="32"/>
      <c r="T14891" s="19"/>
      <c r="U14891" s="3"/>
      <c r="X14891" t="str">
        <f t="shared" si="906"/>
        <v/>
      </c>
      <c r="Z14891">
        <f t="shared" si="907"/>
        <v>1</v>
      </c>
      <c r="AB14891" s="9"/>
      <c r="AC14891" t="s">
        <v>272</v>
      </c>
      <c r="AD14891">
        <f t="shared" si="908"/>
        <v>0</v>
      </c>
      <c r="AF14891" s="3"/>
      <c r="AH14891" s="9"/>
    </row>
    <row r="14892" spans="1:34" ht="10.95" customHeight="1" outlineLevel="1" x14ac:dyDescent="0.25">
      <c r="A14892" t="s">
        <v>3051</v>
      </c>
      <c r="C14892" s="3" t="s">
        <v>12466</v>
      </c>
      <c r="D14892" s="3">
        <v>103</v>
      </c>
      <c r="E14892" s="9">
        <v>1988</v>
      </c>
      <c r="F14892" s="7" t="s">
        <v>5596</v>
      </c>
      <c r="G14892" s="7" t="s">
        <v>5401</v>
      </c>
      <c r="H14892" s="8" t="s">
        <v>15588</v>
      </c>
      <c r="I14892" s="8" t="s">
        <v>15591</v>
      </c>
      <c r="J14892" s="19">
        <v>6</v>
      </c>
      <c r="K14892" s="19" t="s">
        <v>7736</v>
      </c>
      <c r="L14892" s="11">
        <v>2</v>
      </c>
      <c r="M14892" s="11"/>
      <c r="N14892" s="24"/>
      <c r="P14892" s="32"/>
      <c r="T14892" s="19"/>
      <c r="U14892" s="3">
        <v>94</v>
      </c>
      <c r="X14892" t="str">
        <f t="shared" si="906"/>
        <v/>
      </c>
      <c r="Z14892" t="str">
        <f t="shared" si="907"/>
        <v/>
      </c>
      <c r="AB14892" s="9"/>
      <c r="AC14892" t="s">
        <v>15588</v>
      </c>
      <c r="AD14892">
        <f t="shared" si="908"/>
        <v>0</v>
      </c>
      <c r="AF14892" s="3"/>
      <c r="AG14892" t="s">
        <v>3053</v>
      </c>
      <c r="AH14892" s="9" t="s">
        <v>4613</v>
      </c>
    </row>
    <row r="14893" spans="1:34" ht="10.95" customHeight="1" outlineLevel="1" x14ac:dyDescent="0.25">
      <c r="A14893" t="s">
        <v>3051</v>
      </c>
      <c r="C14893" s="3" t="s">
        <v>12466</v>
      </c>
      <c r="D14893" s="3">
        <v>104</v>
      </c>
      <c r="E14893" s="9">
        <v>1988</v>
      </c>
      <c r="F14893" s="7" t="s">
        <v>5595</v>
      </c>
      <c r="G14893" s="7" t="s">
        <v>5401</v>
      </c>
      <c r="H14893" s="8" t="s">
        <v>15588</v>
      </c>
      <c r="I14893" s="8" t="s">
        <v>15591</v>
      </c>
      <c r="J14893" s="19">
        <v>6</v>
      </c>
      <c r="K14893" s="19" t="s">
        <v>7736</v>
      </c>
      <c r="L14893" s="11">
        <v>2</v>
      </c>
      <c r="M14893" s="11"/>
      <c r="N14893" s="24"/>
      <c r="P14893" s="32"/>
      <c r="T14893" s="19"/>
      <c r="U14893" s="3">
        <v>95</v>
      </c>
      <c r="X14893" t="str">
        <f t="shared" si="906"/>
        <v/>
      </c>
      <c r="Z14893" t="str">
        <f t="shared" si="907"/>
        <v/>
      </c>
      <c r="AB14893" s="9"/>
      <c r="AC14893" t="s">
        <v>15588</v>
      </c>
      <c r="AD14893">
        <f t="shared" ref="AD14893:AD14924" si="909">COUNTIF(H14893,"*Fuji*")</f>
        <v>0</v>
      </c>
      <c r="AF14893" s="3"/>
      <c r="AG14893" t="s">
        <v>3053</v>
      </c>
      <c r="AH14893" s="9" t="s">
        <v>4925</v>
      </c>
    </row>
    <row r="14894" spans="1:34" ht="10.95" customHeight="1" outlineLevel="1" x14ac:dyDescent="0.25">
      <c r="A14894" t="s">
        <v>3051</v>
      </c>
      <c r="C14894" s="3" t="s">
        <v>12466</v>
      </c>
      <c r="D14894" s="3">
        <v>105</v>
      </c>
      <c r="E14894" s="9">
        <v>1988</v>
      </c>
      <c r="F14894" s="7" t="s">
        <v>2099</v>
      </c>
      <c r="G14894" s="7" t="s">
        <v>5401</v>
      </c>
      <c r="H14894" s="8" t="s">
        <v>15589</v>
      </c>
      <c r="I14894" s="8" t="s">
        <v>15591</v>
      </c>
      <c r="J14894" s="19">
        <v>3</v>
      </c>
      <c r="K14894" s="19" t="s">
        <v>7738</v>
      </c>
      <c r="L14894" s="11"/>
      <c r="M14894" s="11"/>
      <c r="N14894" s="24"/>
      <c r="P14894" s="32"/>
      <c r="T14894" s="19"/>
      <c r="U14894" s="3">
        <v>96</v>
      </c>
      <c r="X14894" t="str">
        <f t="shared" si="906"/>
        <v/>
      </c>
      <c r="Z14894" t="str">
        <f t="shared" si="907"/>
        <v/>
      </c>
      <c r="AB14894" s="9"/>
      <c r="AC14894" t="s">
        <v>15589</v>
      </c>
      <c r="AD14894">
        <f t="shared" si="909"/>
        <v>0</v>
      </c>
      <c r="AF14894" s="3"/>
      <c r="AG14894" t="s">
        <v>3053</v>
      </c>
      <c r="AH14894" s="9" t="s">
        <v>4925</v>
      </c>
    </row>
    <row r="14895" spans="1:34" ht="10.95" customHeight="1" outlineLevel="1" x14ac:dyDescent="0.25">
      <c r="A14895" t="s">
        <v>3051</v>
      </c>
      <c r="C14895" s="3" t="s">
        <v>12466</v>
      </c>
      <c r="D14895" s="3">
        <v>106</v>
      </c>
      <c r="E14895" s="9">
        <v>1988</v>
      </c>
      <c r="F14895" s="7" t="s">
        <v>6808</v>
      </c>
      <c r="G14895" s="7" t="s">
        <v>5401</v>
      </c>
      <c r="H14895" s="8" t="s">
        <v>15589</v>
      </c>
      <c r="I14895" s="8" t="s">
        <v>15591</v>
      </c>
      <c r="J14895" s="19">
        <v>3</v>
      </c>
      <c r="K14895" s="19" t="s">
        <v>7738</v>
      </c>
      <c r="L14895" s="11"/>
      <c r="M14895" s="11"/>
      <c r="N14895" s="24"/>
      <c r="P14895" s="32"/>
      <c r="T14895" s="19"/>
      <c r="U14895" s="3">
        <v>97</v>
      </c>
      <c r="X14895" t="str">
        <f t="shared" si="906"/>
        <v/>
      </c>
      <c r="Z14895" t="str">
        <f t="shared" si="907"/>
        <v/>
      </c>
      <c r="AB14895" s="9"/>
      <c r="AC14895" t="s">
        <v>15589</v>
      </c>
      <c r="AD14895">
        <f t="shared" si="909"/>
        <v>0</v>
      </c>
      <c r="AF14895" s="3"/>
      <c r="AG14895" t="s">
        <v>3053</v>
      </c>
      <c r="AH14895" s="9" t="s">
        <v>4925</v>
      </c>
    </row>
    <row r="14896" spans="1:34" ht="10.95" customHeight="1" outlineLevel="1" x14ac:dyDescent="0.25">
      <c r="A14896" t="s">
        <v>3051</v>
      </c>
      <c r="C14896" s="3" t="s">
        <v>12466</v>
      </c>
      <c r="D14896" s="3">
        <v>121</v>
      </c>
      <c r="E14896" s="9">
        <v>1988</v>
      </c>
      <c r="F14896" s="7" t="s">
        <v>2745</v>
      </c>
      <c r="G14896" s="7" t="s">
        <v>5401</v>
      </c>
      <c r="H14896" s="8" t="s">
        <v>2746</v>
      </c>
      <c r="I14896" s="8" t="s">
        <v>15590</v>
      </c>
      <c r="J14896" s="19">
        <v>5</v>
      </c>
      <c r="K14896" s="19" t="s">
        <v>7738</v>
      </c>
      <c r="L14896" s="11"/>
      <c r="M14896" s="11"/>
      <c r="N14896" s="24"/>
      <c r="P14896" s="32"/>
      <c r="T14896" s="19"/>
      <c r="U14896" s="3">
        <v>101</v>
      </c>
      <c r="X14896" t="str">
        <f t="shared" si="906"/>
        <v/>
      </c>
      <c r="Z14896" t="str">
        <f t="shared" si="907"/>
        <v/>
      </c>
      <c r="AB14896" s="9"/>
      <c r="AC14896" t="s">
        <v>2746</v>
      </c>
      <c r="AD14896">
        <f t="shared" si="909"/>
        <v>0</v>
      </c>
      <c r="AF14896" s="3"/>
      <c r="AG14896" t="s">
        <v>3053</v>
      </c>
      <c r="AH14896" s="9" t="s">
        <v>4925</v>
      </c>
    </row>
    <row r="14897" spans="1:34" ht="10.95" customHeight="1" outlineLevel="1" x14ac:dyDescent="0.25">
      <c r="A14897" t="s">
        <v>3051</v>
      </c>
      <c r="C14897" s="3" t="s">
        <v>12466</v>
      </c>
      <c r="D14897" s="3">
        <v>122</v>
      </c>
      <c r="E14897" s="9">
        <v>1988</v>
      </c>
      <c r="F14897" s="7" t="s">
        <v>6812</v>
      </c>
      <c r="G14897" s="7" t="s">
        <v>5401</v>
      </c>
      <c r="H14897" s="8" t="s">
        <v>6813</v>
      </c>
      <c r="I14897" s="8" t="s">
        <v>15590</v>
      </c>
      <c r="J14897" s="19">
        <v>1</v>
      </c>
      <c r="K14897" s="19" t="s">
        <v>7738</v>
      </c>
      <c r="L14897" s="11"/>
      <c r="M14897" s="11"/>
      <c r="N14897" s="24"/>
      <c r="P14897" s="32"/>
      <c r="T14897" s="19"/>
      <c r="U14897" s="3">
        <v>102</v>
      </c>
      <c r="X14897" t="str">
        <f t="shared" si="906"/>
        <v/>
      </c>
      <c r="Z14897" t="str">
        <f t="shared" si="907"/>
        <v/>
      </c>
      <c r="AB14897" s="9"/>
      <c r="AC14897" t="s">
        <v>6813</v>
      </c>
      <c r="AD14897">
        <f t="shared" si="909"/>
        <v>0</v>
      </c>
      <c r="AF14897" s="3"/>
      <c r="AG14897" t="s">
        <v>3053</v>
      </c>
      <c r="AH14897" s="9" t="s">
        <v>4925</v>
      </c>
    </row>
    <row r="14898" spans="1:34" ht="10.95" customHeight="1" outlineLevel="1" x14ac:dyDescent="0.25">
      <c r="A14898" t="s">
        <v>3051</v>
      </c>
      <c r="C14898" s="3" t="s">
        <v>12466</v>
      </c>
      <c r="D14898" s="3" t="s">
        <v>15592</v>
      </c>
      <c r="E14898" s="9">
        <v>1989</v>
      </c>
      <c r="F14898" s="7" t="s">
        <v>15593</v>
      </c>
      <c r="G14898" s="7" t="s">
        <v>5401</v>
      </c>
      <c r="H14898" s="8" t="s">
        <v>7679</v>
      </c>
      <c r="I14898" s="8" t="s">
        <v>15594</v>
      </c>
      <c r="J14898" s="19">
        <v>3</v>
      </c>
      <c r="K14898" s="19" t="s">
        <v>7738</v>
      </c>
      <c r="L14898" s="11"/>
      <c r="M14898" s="11"/>
      <c r="N14898" s="24"/>
      <c r="P14898" s="32"/>
      <c r="T14898" s="19"/>
      <c r="U14898" s="3"/>
      <c r="X14898" t="str">
        <f t="shared" si="906"/>
        <v/>
      </c>
      <c r="Z14898">
        <f t="shared" si="907"/>
        <v>1</v>
      </c>
      <c r="AB14898" s="9"/>
      <c r="AC14898" t="s">
        <v>7679</v>
      </c>
      <c r="AD14898">
        <f t="shared" si="909"/>
        <v>0</v>
      </c>
      <c r="AF14898" s="3"/>
      <c r="AH14898" s="9"/>
    </row>
    <row r="14899" spans="1:34" ht="10.95" customHeight="1" outlineLevel="1" x14ac:dyDescent="0.25">
      <c r="A14899" t="s">
        <v>3051</v>
      </c>
      <c r="C14899" s="3" t="s">
        <v>12466</v>
      </c>
      <c r="D14899" s="3">
        <v>140</v>
      </c>
      <c r="E14899" s="9">
        <v>1989</v>
      </c>
      <c r="F14899" s="7" t="s">
        <v>6000</v>
      </c>
      <c r="G14899" s="7" t="s">
        <v>5401</v>
      </c>
      <c r="H14899" s="8" t="s">
        <v>15595</v>
      </c>
      <c r="I14899" s="8" t="s">
        <v>15596</v>
      </c>
      <c r="J14899" s="19">
        <v>1</v>
      </c>
      <c r="K14899" s="19" t="s">
        <v>7736</v>
      </c>
      <c r="L14899" s="11">
        <v>3</v>
      </c>
      <c r="M14899" s="11"/>
      <c r="N14899" s="24"/>
      <c r="P14899" s="32"/>
      <c r="S14899">
        <v>1</v>
      </c>
      <c r="T14899" s="19"/>
      <c r="U14899" s="3"/>
      <c r="X14899" t="str">
        <f t="shared" si="906"/>
        <v/>
      </c>
      <c r="Z14899" t="str">
        <f t="shared" si="907"/>
        <v/>
      </c>
      <c r="AB14899" s="9"/>
      <c r="AC14899" t="s">
        <v>15595</v>
      </c>
      <c r="AD14899">
        <f t="shared" si="909"/>
        <v>0</v>
      </c>
      <c r="AF14899" s="3"/>
      <c r="AH14899" s="9"/>
    </row>
    <row r="14900" spans="1:34" ht="10.95" customHeight="1" outlineLevel="1" x14ac:dyDescent="0.25">
      <c r="A14900" t="s">
        <v>3051</v>
      </c>
      <c r="C14900" s="3" t="s">
        <v>12466</v>
      </c>
      <c r="D14900" s="3">
        <v>141</v>
      </c>
      <c r="E14900" s="9">
        <v>1989</v>
      </c>
      <c r="F14900" s="7" t="s">
        <v>1586</v>
      </c>
      <c r="G14900" s="7" t="s">
        <v>5401</v>
      </c>
      <c r="H14900" s="8" t="s">
        <v>15595</v>
      </c>
      <c r="I14900" s="8" t="s">
        <v>15596</v>
      </c>
      <c r="J14900" s="19">
        <v>1</v>
      </c>
      <c r="K14900" s="19" t="s">
        <v>7736</v>
      </c>
      <c r="L14900" s="11">
        <v>3</v>
      </c>
      <c r="M14900" s="11"/>
      <c r="N14900" s="24"/>
      <c r="P14900" s="32"/>
      <c r="S14900">
        <v>1</v>
      </c>
      <c r="T14900" s="19"/>
      <c r="U14900" s="3">
        <v>110</v>
      </c>
      <c r="X14900" t="str">
        <f t="shared" si="906"/>
        <v/>
      </c>
      <c r="Z14900" t="str">
        <f t="shared" si="907"/>
        <v/>
      </c>
      <c r="AB14900" s="9"/>
      <c r="AC14900" t="s">
        <v>15595</v>
      </c>
      <c r="AD14900">
        <f t="shared" si="909"/>
        <v>0</v>
      </c>
      <c r="AF14900" s="3"/>
      <c r="AH14900" s="9"/>
    </row>
    <row r="14901" spans="1:34" ht="10.95" customHeight="1" outlineLevel="1" x14ac:dyDescent="0.25">
      <c r="A14901" t="s">
        <v>3051</v>
      </c>
      <c r="C14901" s="3" t="s">
        <v>12466</v>
      </c>
      <c r="D14901" s="3">
        <v>146</v>
      </c>
      <c r="E14901" s="9">
        <v>1989</v>
      </c>
      <c r="F14901" s="7" t="s">
        <v>5944</v>
      </c>
      <c r="G14901" s="7" t="s">
        <v>5401</v>
      </c>
      <c r="H14901" s="8" t="s">
        <v>15595</v>
      </c>
      <c r="I14901" s="8" t="s">
        <v>15596</v>
      </c>
      <c r="J14901" s="19">
        <v>3</v>
      </c>
      <c r="K14901" s="19" t="s">
        <v>7736</v>
      </c>
      <c r="L14901" s="11">
        <v>3</v>
      </c>
      <c r="M14901" s="11"/>
      <c r="N14901" s="24"/>
      <c r="P14901" s="32"/>
      <c r="T14901" s="19"/>
      <c r="U14901" s="3"/>
      <c r="X14901" t="str">
        <f t="shared" si="906"/>
        <v/>
      </c>
      <c r="Z14901" t="str">
        <f t="shared" si="907"/>
        <v/>
      </c>
      <c r="AB14901" s="9"/>
      <c r="AC14901" t="s">
        <v>15595</v>
      </c>
      <c r="AD14901">
        <f t="shared" si="909"/>
        <v>0</v>
      </c>
      <c r="AF14901" s="3"/>
      <c r="AH14901" s="9"/>
    </row>
    <row r="14902" spans="1:34" ht="10.95" customHeight="1" outlineLevel="1" x14ac:dyDescent="0.25">
      <c r="A14902" t="s">
        <v>3051</v>
      </c>
      <c r="C14902" s="3" t="s">
        <v>12466</v>
      </c>
      <c r="D14902" s="3">
        <v>155</v>
      </c>
      <c r="E14902" s="9">
        <v>1989</v>
      </c>
      <c r="F14902" s="7" t="s">
        <v>6853</v>
      </c>
      <c r="G14902" s="7" t="s">
        <v>5401</v>
      </c>
      <c r="H14902" s="8" t="s">
        <v>15595</v>
      </c>
      <c r="I14902" s="8" t="s">
        <v>15596</v>
      </c>
      <c r="J14902" s="19">
        <v>1</v>
      </c>
      <c r="K14902" s="19" t="s">
        <v>7738</v>
      </c>
      <c r="L14902" s="11"/>
      <c r="M14902" s="11"/>
      <c r="N14902" s="24"/>
      <c r="P14902" s="32"/>
      <c r="T14902" s="19"/>
      <c r="U14902" s="3"/>
      <c r="X14902" t="str">
        <f t="shared" si="906"/>
        <v/>
      </c>
      <c r="Z14902" t="str">
        <f t="shared" si="907"/>
        <v/>
      </c>
      <c r="AB14902" s="9"/>
      <c r="AC14902" t="s">
        <v>15595</v>
      </c>
      <c r="AD14902">
        <f t="shared" si="909"/>
        <v>0</v>
      </c>
      <c r="AF14902" s="3"/>
      <c r="AH14902" s="9"/>
    </row>
    <row r="14903" spans="1:34" ht="10.95" customHeight="1" outlineLevel="1" x14ac:dyDescent="0.25">
      <c r="A14903" t="s">
        <v>3051</v>
      </c>
      <c r="C14903" s="3" t="s">
        <v>12466</v>
      </c>
      <c r="D14903" s="3">
        <v>156</v>
      </c>
      <c r="E14903" s="9">
        <v>1989</v>
      </c>
      <c r="F14903" s="7" t="s">
        <v>6853</v>
      </c>
      <c r="G14903" s="7" t="s">
        <v>5401</v>
      </c>
      <c r="H14903" s="8" t="s">
        <v>15595</v>
      </c>
      <c r="I14903" s="8" t="s">
        <v>15596</v>
      </c>
      <c r="J14903" s="19">
        <v>1</v>
      </c>
      <c r="K14903" s="19" t="s">
        <v>7738</v>
      </c>
      <c r="L14903" s="11"/>
      <c r="M14903" s="11"/>
      <c r="N14903" s="24"/>
      <c r="P14903" s="32"/>
      <c r="T14903" s="19"/>
      <c r="U14903" s="3"/>
      <c r="X14903" t="str">
        <f t="shared" si="906"/>
        <v/>
      </c>
      <c r="Z14903" t="str">
        <f t="shared" si="907"/>
        <v/>
      </c>
      <c r="AB14903" s="9"/>
      <c r="AC14903" t="s">
        <v>15595</v>
      </c>
      <c r="AD14903">
        <f t="shared" si="909"/>
        <v>0</v>
      </c>
      <c r="AF14903" s="3"/>
      <c r="AH14903" s="9"/>
    </row>
    <row r="14904" spans="1:34" ht="10.95" customHeight="1" outlineLevel="1" x14ac:dyDescent="0.25">
      <c r="A14904" t="s">
        <v>3051</v>
      </c>
      <c r="C14904" s="3" t="s">
        <v>12466</v>
      </c>
      <c r="D14904" s="3">
        <v>157</v>
      </c>
      <c r="E14904" s="9">
        <v>1989</v>
      </c>
      <c r="F14904" s="7" t="s">
        <v>6853</v>
      </c>
      <c r="G14904" s="7" t="s">
        <v>5401</v>
      </c>
      <c r="H14904" s="8" t="s">
        <v>15595</v>
      </c>
      <c r="I14904" s="8" t="s">
        <v>15596</v>
      </c>
      <c r="J14904" s="19">
        <v>1</v>
      </c>
      <c r="K14904" s="19" t="s">
        <v>7738</v>
      </c>
      <c r="L14904" s="11"/>
      <c r="M14904" s="11"/>
      <c r="N14904" s="24"/>
      <c r="P14904" s="32"/>
      <c r="T14904" s="19"/>
      <c r="U14904" s="3"/>
      <c r="X14904" t="str">
        <f t="shared" si="906"/>
        <v/>
      </c>
      <c r="Z14904" t="str">
        <f t="shared" si="907"/>
        <v/>
      </c>
      <c r="AB14904" s="9"/>
      <c r="AC14904" t="s">
        <v>15595</v>
      </c>
      <c r="AD14904">
        <f t="shared" si="909"/>
        <v>0</v>
      </c>
      <c r="AF14904" s="3"/>
      <c r="AH14904" s="9"/>
    </row>
    <row r="14905" spans="1:34" ht="10.95" customHeight="1" outlineLevel="1" x14ac:dyDescent="0.25">
      <c r="A14905" t="s">
        <v>3051</v>
      </c>
      <c r="C14905" s="3" t="s">
        <v>12466</v>
      </c>
      <c r="D14905" s="3" t="s">
        <v>15598</v>
      </c>
      <c r="E14905" s="9">
        <v>1989</v>
      </c>
      <c r="F14905" s="7" t="s">
        <v>15597</v>
      </c>
      <c r="G14905" s="7" t="s">
        <v>5401</v>
      </c>
      <c r="H14905" s="8" t="s">
        <v>6814</v>
      </c>
      <c r="I14905" s="8" t="s">
        <v>15596</v>
      </c>
      <c r="J14905" s="19">
        <v>1</v>
      </c>
      <c r="K14905" s="19" t="s">
        <v>7738</v>
      </c>
      <c r="L14905" s="11"/>
      <c r="M14905" s="11"/>
      <c r="N14905" s="24"/>
      <c r="P14905" s="32"/>
      <c r="T14905" s="19"/>
      <c r="U14905" s="3">
        <v>123</v>
      </c>
      <c r="X14905" t="str">
        <f t="shared" si="906"/>
        <v/>
      </c>
      <c r="Z14905">
        <f t="shared" si="907"/>
        <v>1</v>
      </c>
      <c r="AB14905" s="9"/>
      <c r="AC14905" t="s">
        <v>6814</v>
      </c>
      <c r="AD14905">
        <f t="shared" si="909"/>
        <v>0</v>
      </c>
      <c r="AF14905" s="3"/>
      <c r="AG14905" t="s">
        <v>3357</v>
      </c>
      <c r="AH14905" s="9" t="s">
        <v>4623</v>
      </c>
    </row>
    <row r="14906" spans="1:34" ht="10.95" customHeight="1" outlineLevel="1" x14ac:dyDescent="0.25">
      <c r="A14906" t="s">
        <v>3051</v>
      </c>
      <c r="C14906" s="3" t="s">
        <v>12466</v>
      </c>
      <c r="D14906" s="3" t="s">
        <v>15600</v>
      </c>
      <c r="E14906" s="9">
        <v>1990</v>
      </c>
      <c r="F14906" s="7" t="s">
        <v>15599</v>
      </c>
      <c r="G14906" s="7" t="s">
        <v>5401</v>
      </c>
      <c r="H14906" s="8" t="s">
        <v>6809</v>
      </c>
      <c r="I14906" s="8" t="s">
        <v>7080</v>
      </c>
      <c r="J14906" s="19">
        <v>3</v>
      </c>
      <c r="K14906" s="19" t="s">
        <v>7736</v>
      </c>
      <c r="L14906" s="11">
        <v>5</v>
      </c>
      <c r="M14906" s="11"/>
      <c r="N14906" s="24"/>
      <c r="P14906" s="32"/>
      <c r="T14906" s="19"/>
      <c r="U14906" s="3">
        <v>124</v>
      </c>
      <c r="X14906" t="str">
        <f t="shared" si="906"/>
        <v/>
      </c>
      <c r="Z14906">
        <f t="shared" si="907"/>
        <v>1</v>
      </c>
      <c r="AB14906" s="9"/>
      <c r="AC14906" t="s">
        <v>6809</v>
      </c>
      <c r="AD14906">
        <f t="shared" si="909"/>
        <v>0</v>
      </c>
      <c r="AF14906" s="3"/>
      <c r="AG14906" t="s">
        <v>3053</v>
      </c>
      <c r="AH14906" s="9" t="s">
        <v>4925</v>
      </c>
    </row>
    <row r="14907" spans="1:34" ht="10.95" customHeight="1" outlineLevel="1" x14ac:dyDescent="0.25">
      <c r="A14907" t="s">
        <v>3051</v>
      </c>
      <c r="C14907" s="3" t="s">
        <v>12466</v>
      </c>
      <c r="D14907" s="3" t="s">
        <v>15601</v>
      </c>
      <c r="E14907" s="9">
        <v>1991</v>
      </c>
      <c r="F14907" s="7" t="s">
        <v>6862</v>
      </c>
      <c r="G14907" s="7" t="s">
        <v>5401</v>
      </c>
      <c r="H14907" s="8" t="s">
        <v>147</v>
      </c>
      <c r="I14907" s="8" t="s">
        <v>15602</v>
      </c>
      <c r="J14907" s="19">
        <v>3</v>
      </c>
      <c r="K14907" s="19" t="s">
        <v>7736</v>
      </c>
      <c r="L14907" s="11">
        <v>4.5</v>
      </c>
      <c r="M14907" s="11"/>
      <c r="N14907" s="24"/>
      <c r="P14907" s="32"/>
      <c r="T14907" s="19"/>
      <c r="U14907" s="3">
        <v>136</v>
      </c>
      <c r="X14907" t="str">
        <f t="shared" si="906"/>
        <v/>
      </c>
      <c r="Z14907" t="str">
        <f t="shared" si="907"/>
        <v/>
      </c>
      <c r="AB14907" s="9"/>
      <c r="AC14907" t="s">
        <v>147</v>
      </c>
      <c r="AD14907">
        <f t="shared" si="909"/>
        <v>0</v>
      </c>
      <c r="AF14907" s="3"/>
      <c r="AG14907" t="s">
        <v>3053</v>
      </c>
      <c r="AH14907" s="9" t="s">
        <v>4925</v>
      </c>
    </row>
    <row r="14908" spans="1:34" ht="10.95" customHeight="1" outlineLevel="1" x14ac:dyDescent="0.25">
      <c r="A14908" t="s">
        <v>3051</v>
      </c>
      <c r="C14908" s="3" t="s">
        <v>12466</v>
      </c>
      <c r="D14908" s="3" t="s">
        <v>15603</v>
      </c>
      <c r="E14908" s="9">
        <v>1991</v>
      </c>
      <c r="F14908" s="7" t="s">
        <v>755</v>
      </c>
      <c r="G14908" s="7" t="s">
        <v>5401</v>
      </c>
      <c r="H14908" s="8" t="s">
        <v>148</v>
      </c>
      <c r="I14908" s="8" t="s">
        <v>15602</v>
      </c>
      <c r="J14908" s="19">
        <v>6</v>
      </c>
      <c r="K14908" s="19" t="s">
        <v>7738</v>
      </c>
      <c r="L14908" s="11"/>
      <c r="M14908" s="11"/>
      <c r="N14908" s="24"/>
      <c r="P14908" s="32"/>
      <c r="T14908" s="19"/>
      <c r="U14908" s="3">
        <v>137</v>
      </c>
      <c r="X14908" t="str">
        <f t="shared" si="906"/>
        <v/>
      </c>
      <c r="Z14908">
        <f t="shared" si="907"/>
        <v>1</v>
      </c>
      <c r="AB14908" s="9"/>
      <c r="AC14908" t="s">
        <v>148</v>
      </c>
      <c r="AD14908">
        <f t="shared" si="909"/>
        <v>0</v>
      </c>
      <c r="AF14908" s="3"/>
      <c r="AG14908" t="s">
        <v>4622</v>
      </c>
      <c r="AH14908" s="9" t="s">
        <v>4925</v>
      </c>
    </row>
    <row r="14909" spans="1:34" ht="10.95" customHeight="1" outlineLevel="1" x14ac:dyDescent="0.25">
      <c r="A14909" t="s">
        <v>3051</v>
      </c>
      <c r="C14909" s="3" t="s">
        <v>12466</v>
      </c>
      <c r="D14909" s="3" t="s">
        <v>15604</v>
      </c>
      <c r="E14909" s="9">
        <v>1992</v>
      </c>
      <c r="F14909" s="7" t="s">
        <v>10270</v>
      </c>
      <c r="G14909" s="7" t="s">
        <v>5401</v>
      </c>
      <c r="H14909" s="8" t="s">
        <v>15605</v>
      </c>
      <c r="I14909" s="8" t="s">
        <v>15606</v>
      </c>
      <c r="J14909" s="19">
        <v>4</v>
      </c>
      <c r="K14909" s="19" t="s">
        <v>7736</v>
      </c>
      <c r="L14909" s="11">
        <v>10</v>
      </c>
      <c r="M14909" s="11"/>
      <c r="N14909" s="24"/>
      <c r="P14909" s="32"/>
      <c r="T14909" s="19"/>
      <c r="U14909" s="3"/>
      <c r="X14909" t="str">
        <f t="shared" si="906"/>
        <v/>
      </c>
      <c r="Z14909">
        <f t="shared" si="907"/>
        <v>1</v>
      </c>
      <c r="AB14909" s="9"/>
      <c r="AC14909" t="s">
        <v>15605</v>
      </c>
      <c r="AD14909">
        <f t="shared" si="909"/>
        <v>0</v>
      </c>
      <c r="AF14909" s="3"/>
      <c r="AH14909" s="9"/>
    </row>
    <row r="14910" spans="1:34" ht="10.95" customHeight="1" outlineLevel="1" x14ac:dyDescent="0.25">
      <c r="A14910" t="s">
        <v>3051</v>
      </c>
      <c r="C14910" s="3" t="s">
        <v>12466</v>
      </c>
      <c r="D14910" s="3">
        <v>237</v>
      </c>
      <c r="E14910" s="9">
        <v>1993</v>
      </c>
      <c r="F14910" s="7" t="s">
        <v>22115</v>
      </c>
      <c r="G14910" s="7" t="s">
        <v>5401</v>
      </c>
      <c r="H14910" s="8" t="s">
        <v>10126</v>
      </c>
      <c r="I14910" s="8" t="s">
        <v>15596</v>
      </c>
      <c r="J14910" s="19">
        <v>1</v>
      </c>
      <c r="K14910" s="19" t="s">
        <v>7736</v>
      </c>
      <c r="L14910" s="11">
        <v>3</v>
      </c>
      <c r="M14910" s="11"/>
      <c r="N14910" s="24"/>
      <c r="P14910" s="32"/>
      <c r="T14910" s="19"/>
      <c r="U14910" s="3"/>
      <c r="X14910" t="str">
        <f t="shared" si="906"/>
        <v/>
      </c>
      <c r="Z14910" t="str">
        <f t="shared" si="907"/>
        <v/>
      </c>
      <c r="AB14910" s="9"/>
      <c r="AC14910" t="s">
        <v>10126</v>
      </c>
      <c r="AD14910">
        <f t="shared" si="909"/>
        <v>0</v>
      </c>
      <c r="AF14910" s="3"/>
      <c r="AH14910" s="9"/>
    </row>
    <row r="14911" spans="1:34" ht="10.95" customHeight="1" outlineLevel="1" x14ac:dyDescent="0.25">
      <c r="A14911" t="s">
        <v>3051</v>
      </c>
      <c r="C14911" s="3" t="s">
        <v>12466</v>
      </c>
      <c r="D14911" s="3">
        <v>241</v>
      </c>
      <c r="E14911" s="9">
        <v>1993</v>
      </c>
      <c r="F14911" s="7" t="s">
        <v>5432</v>
      </c>
      <c r="G14911" s="7" t="s">
        <v>5401</v>
      </c>
      <c r="H14911" s="8" t="s">
        <v>15607</v>
      </c>
      <c r="I14911" s="8" t="s">
        <v>15608</v>
      </c>
      <c r="J14911" s="19">
        <v>6</v>
      </c>
      <c r="K14911" s="19" t="s">
        <v>7738</v>
      </c>
      <c r="L14911" s="11"/>
      <c r="M14911" s="11"/>
      <c r="N14911" s="24"/>
      <c r="P14911" s="32"/>
      <c r="T14911" s="19"/>
      <c r="U14911" s="3"/>
      <c r="X14911" t="str">
        <f t="shared" si="906"/>
        <v/>
      </c>
      <c r="Z14911" t="str">
        <f t="shared" si="907"/>
        <v/>
      </c>
      <c r="AB14911" s="9"/>
      <c r="AC14911" t="s">
        <v>15607</v>
      </c>
      <c r="AD14911">
        <f t="shared" si="909"/>
        <v>0</v>
      </c>
      <c r="AF14911" s="3">
        <v>1</v>
      </c>
      <c r="AH14911" s="9"/>
    </row>
    <row r="14912" spans="1:34" ht="10.95" customHeight="1" outlineLevel="1" x14ac:dyDescent="0.25">
      <c r="A14912" t="s">
        <v>3051</v>
      </c>
      <c r="C14912" s="3" t="s">
        <v>12466</v>
      </c>
      <c r="D14912" s="3">
        <v>242</v>
      </c>
      <c r="E14912" s="9">
        <v>1993</v>
      </c>
      <c r="F14912" s="7" t="s">
        <v>5906</v>
      </c>
      <c r="G14912" s="7" t="s">
        <v>5401</v>
      </c>
      <c r="H14912" s="8" t="s">
        <v>15607</v>
      </c>
      <c r="I14912" s="8" t="s">
        <v>15608</v>
      </c>
      <c r="J14912" s="19">
        <v>6</v>
      </c>
      <c r="K14912" s="19" t="s">
        <v>7738</v>
      </c>
      <c r="L14912" s="11"/>
      <c r="M14912" s="11"/>
      <c r="N14912" s="24"/>
      <c r="P14912" s="32"/>
      <c r="T14912" s="19"/>
      <c r="U14912" s="3"/>
      <c r="X14912" t="str">
        <f t="shared" si="906"/>
        <v/>
      </c>
      <c r="Z14912" t="str">
        <f t="shared" si="907"/>
        <v/>
      </c>
      <c r="AB14912" s="9"/>
      <c r="AC14912" t="s">
        <v>15607</v>
      </c>
      <c r="AD14912">
        <f t="shared" si="909"/>
        <v>0</v>
      </c>
      <c r="AF14912" s="3">
        <v>1</v>
      </c>
      <c r="AH14912" s="9"/>
    </row>
    <row r="14913" spans="1:34" ht="10.95" customHeight="1" outlineLevel="1" x14ac:dyDescent="0.25">
      <c r="A14913" t="s">
        <v>3051</v>
      </c>
      <c r="C14913" s="3" t="s">
        <v>12466</v>
      </c>
      <c r="D14913" s="3">
        <v>243</v>
      </c>
      <c r="E14913" s="9">
        <v>1993</v>
      </c>
      <c r="F14913" s="7" t="s">
        <v>2099</v>
      </c>
      <c r="G14913" s="7" t="s">
        <v>5401</v>
      </c>
      <c r="H14913" s="8" t="s">
        <v>226</v>
      </c>
      <c r="I14913" s="8" t="s">
        <v>15609</v>
      </c>
      <c r="J14913" s="19">
        <v>3</v>
      </c>
      <c r="K14913" s="19" t="s">
        <v>7738</v>
      </c>
      <c r="L14913" s="11"/>
      <c r="M14913" s="11"/>
      <c r="N14913" s="24"/>
      <c r="P14913" s="32"/>
      <c r="T14913" s="19"/>
      <c r="U14913" s="3">
        <v>158</v>
      </c>
      <c r="X14913" t="str">
        <f t="shared" si="906"/>
        <v/>
      </c>
      <c r="Z14913" t="str">
        <f t="shared" si="907"/>
        <v/>
      </c>
      <c r="AB14913" s="9"/>
      <c r="AC14913" t="s">
        <v>226</v>
      </c>
      <c r="AD14913">
        <f t="shared" si="909"/>
        <v>0</v>
      </c>
      <c r="AF14913" s="3"/>
      <c r="AG14913" t="s">
        <v>3053</v>
      </c>
      <c r="AH14913" s="9" t="s">
        <v>4925</v>
      </c>
    </row>
    <row r="14914" spans="1:34" ht="10.95" customHeight="1" outlineLevel="1" x14ac:dyDescent="0.25">
      <c r="A14914" t="s">
        <v>3051</v>
      </c>
      <c r="C14914" s="3" t="s">
        <v>12466</v>
      </c>
      <c r="D14914" s="3">
        <v>244</v>
      </c>
      <c r="E14914" s="9">
        <v>1993</v>
      </c>
      <c r="F14914" s="7" t="s">
        <v>2166</v>
      </c>
      <c r="G14914" s="7" t="s">
        <v>5401</v>
      </c>
      <c r="H14914" s="8" t="s">
        <v>226</v>
      </c>
      <c r="I14914" s="8" t="s">
        <v>15609</v>
      </c>
      <c r="J14914" s="19">
        <v>3</v>
      </c>
      <c r="K14914" s="19" t="s">
        <v>7738</v>
      </c>
      <c r="L14914" s="11"/>
      <c r="M14914" s="11"/>
      <c r="N14914" s="24"/>
      <c r="P14914" s="32"/>
      <c r="T14914" s="19"/>
      <c r="U14914" s="3">
        <v>159</v>
      </c>
      <c r="X14914" t="str">
        <f t="shared" ref="X14914:X14977" si="910">IF(COUNTIF(F14914,"*fdc*"),1,"")</f>
        <v/>
      </c>
      <c r="Z14914" t="str">
        <f t="shared" ref="Z14914:Z14977" si="911">IF(COUNTIF(F14914,"*s/s*"),1,"")</f>
        <v/>
      </c>
      <c r="AB14914" s="9"/>
      <c r="AC14914" t="s">
        <v>226</v>
      </c>
      <c r="AD14914">
        <f t="shared" si="909"/>
        <v>0</v>
      </c>
      <c r="AF14914" s="3"/>
      <c r="AG14914" t="s">
        <v>3053</v>
      </c>
      <c r="AH14914" s="9" t="s">
        <v>4925</v>
      </c>
    </row>
    <row r="14915" spans="1:34" ht="10.95" customHeight="1" outlineLevel="1" collapsed="1" x14ac:dyDescent="0.25">
      <c r="A14915" t="s">
        <v>3051</v>
      </c>
      <c r="C14915" s="3" t="s">
        <v>12466</v>
      </c>
      <c r="D14915" s="3" t="s">
        <v>15612</v>
      </c>
      <c r="E14915" s="9">
        <v>1993</v>
      </c>
      <c r="F14915" s="7" t="s">
        <v>6414</v>
      </c>
      <c r="G14915" s="7" t="s">
        <v>5401</v>
      </c>
      <c r="H14915" s="8" t="s">
        <v>15611</v>
      </c>
      <c r="I14915" s="8" t="s">
        <v>15610</v>
      </c>
      <c r="J14915" s="19">
        <v>2</v>
      </c>
      <c r="K14915" s="19" t="s">
        <v>7738</v>
      </c>
      <c r="L14915" s="11"/>
      <c r="M14915" s="11"/>
      <c r="N14915" s="24"/>
      <c r="P14915" s="32"/>
      <c r="T14915" s="19"/>
      <c r="U14915" s="3">
        <v>163</v>
      </c>
      <c r="X14915" t="str">
        <f t="shared" si="910"/>
        <v/>
      </c>
      <c r="Z14915" t="str">
        <f t="shared" si="911"/>
        <v/>
      </c>
      <c r="AB14915" s="9"/>
      <c r="AC14915" t="s">
        <v>15611</v>
      </c>
      <c r="AD14915">
        <f t="shared" si="909"/>
        <v>0</v>
      </c>
      <c r="AF14915" s="3"/>
      <c r="AG14915" t="s">
        <v>3053</v>
      </c>
      <c r="AH14915" s="9" t="s">
        <v>4925</v>
      </c>
    </row>
    <row r="14916" spans="1:34" ht="10.95" customHeight="1" outlineLevel="1" x14ac:dyDescent="0.25">
      <c r="A14916" t="s">
        <v>3051</v>
      </c>
      <c r="C14916" s="3" t="s">
        <v>12466</v>
      </c>
      <c r="D14916" s="3">
        <v>256</v>
      </c>
      <c r="E14916" s="9">
        <v>1993</v>
      </c>
      <c r="F14916" s="7" t="s">
        <v>6127</v>
      </c>
      <c r="G14916" s="7" t="s">
        <v>5401</v>
      </c>
      <c r="H14916" s="8" t="s">
        <v>2098</v>
      </c>
      <c r="I14916" s="8" t="s">
        <v>15613</v>
      </c>
      <c r="J14916" s="19">
        <v>1</v>
      </c>
      <c r="K14916" s="19" t="s">
        <v>7736</v>
      </c>
      <c r="L14916" s="11">
        <v>3.25</v>
      </c>
      <c r="M14916" s="11"/>
      <c r="N14916" s="24"/>
      <c r="P14916" s="32"/>
      <c r="T14916" s="19"/>
      <c r="U14916" s="3" t="s">
        <v>4682</v>
      </c>
      <c r="X14916" t="str">
        <f t="shared" si="910"/>
        <v/>
      </c>
      <c r="Z14916" t="str">
        <f t="shared" si="911"/>
        <v/>
      </c>
      <c r="AB14916" s="9"/>
      <c r="AC14916" t="s">
        <v>2098</v>
      </c>
      <c r="AD14916">
        <f t="shared" si="909"/>
        <v>0</v>
      </c>
      <c r="AF14916" s="3"/>
      <c r="AG14916" t="s">
        <v>3053</v>
      </c>
      <c r="AH14916" s="9" t="s">
        <v>4613</v>
      </c>
    </row>
    <row r="14917" spans="1:34" ht="10.95" customHeight="1" outlineLevel="1" x14ac:dyDescent="0.25">
      <c r="A14917" t="s">
        <v>3051</v>
      </c>
      <c r="C14917" s="3" t="s">
        <v>12466</v>
      </c>
      <c r="D14917" s="3">
        <v>257</v>
      </c>
      <c r="E14917" s="9">
        <v>1993</v>
      </c>
      <c r="F14917" s="7" t="s">
        <v>6127</v>
      </c>
      <c r="G14917" s="7" t="s">
        <v>5401</v>
      </c>
      <c r="H14917" s="8" t="s">
        <v>5782</v>
      </c>
      <c r="I14917" s="8" t="s">
        <v>15613</v>
      </c>
      <c r="J14917" s="19">
        <v>1</v>
      </c>
      <c r="K14917" s="19" t="s">
        <v>7736</v>
      </c>
      <c r="L14917" s="11">
        <v>3.25</v>
      </c>
      <c r="M14917" s="11"/>
      <c r="N14917" s="24"/>
      <c r="P14917" s="32"/>
      <c r="T14917" s="19"/>
      <c r="U14917" s="3" t="s">
        <v>4683</v>
      </c>
      <c r="X14917" t="str">
        <f t="shared" si="910"/>
        <v/>
      </c>
      <c r="Z14917" t="str">
        <f t="shared" si="911"/>
        <v/>
      </c>
      <c r="AB14917" s="9"/>
      <c r="AC14917" t="s">
        <v>5782</v>
      </c>
      <c r="AD14917">
        <f t="shared" si="909"/>
        <v>0</v>
      </c>
      <c r="AF14917" s="3"/>
      <c r="AG14917" t="s">
        <v>3053</v>
      </c>
      <c r="AH14917" s="9" t="s">
        <v>4613</v>
      </c>
    </row>
    <row r="14918" spans="1:34" ht="10.95" customHeight="1" outlineLevel="1" x14ac:dyDescent="0.25">
      <c r="A14918" t="s">
        <v>3051</v>
      </c>
      <c r="C14918" s="3" t="s">
        <v>12466</v>
      </c>
      <c r="D14918" s="3">
        <v>258</v>
      </c>
      <c r="E14918" s="9">
        <v>1993</v>
      </c>
      <c r="F14918" s="7" t="s">
        <v>2099</v>
      </c>
      <c r="G14918" s="7" t="s">
        <v>5401</v>
      </c>
      <c r="H14918" s="8" t="s">
        <v>2098</v>
      </c>
      <c r="I14918" s="8" t="s">
        <v>15613</v>
      </c>
      <c r="J14918" s="19">
        <v>1</v>
      </c>
      <c r="K14918" s="19" t="s">
        <v>7736</v>
      </c>
      <c r="L14918" s="11">
        <v>3.25</v>
      </c>
      <c r="M14918" s="11"/>
      <c r="N14918" s="24"/>
      <c r="P14918" s="32"/>
      <c r="R14918">
        <v>1</v>
      </c>
      <c r="S14918">
        <v>1</v>
      </c>
      <c r="T14918" s="19"/>
      <c r="U14918" s="3" t="s">
        <v>4085</v>
      </c>
      <c r="X14918" t="str">
        <f t="shared" si="910"/>
        <v/>
      </c>
      <c r="Z14918" t="str">
        <f t="shared" si="911"/>
        <v/>
      </c>
      <c r="AB14918" s="9"/>
      <c r="AC14918" t="s">
        <v>2098</v>
      </c>
      <c r="AD14918">
        <f t="shared" si="909"/>
        <v>0</v>
      </c>
      <c r="AF14918" s="3"/>
      <c r="AG14918" t="s">
        <v>3053</v>
      </c>
      <c r="AH14918" s="9" t="s">
        <v>4925</v>
      </c>
    </row>
    <row r="14919" spans="1:34" ht="10.95" customHeight="1" outlineLevel="1" x14ac:dyDescent="0.25">
      <c r="A14919" t="s">
        <v>3051</v>
      </c>
      <c r="C14919" s="3" t="s">
        <v>12466</v>
      </c>
      <c r="D14919" s="3">
        <v>259</v>
      </c>
      <c r="E14919" s="9">
        <v>1993</v>
      </c>
      <c r="F14919" s="7" t="s">
        <v>2099</v>
      </c>
      <c r="G14919" s="7" t="s">
        <v>5401</v>
      </c>
      <c r="H14919" s="8" t="s">
        <v>5782</v>
      </c>
      <c r="I14919" s="8" t="s">
        <v>15613</v>
      </c>
      <c r="J14919" s="19">
        <v>1</v>
      </c>
      <c r="K14919" s="19" t="s">
        <v>7736</v>
      </c>
      <c r="L14919" s="11">
        <v>3.25</v>
      </c>
      <c r="M14919" s="11"/>
      <c r="N14919" s="24"/>
      <c r="P14919" s="32"/>
      <c r="R14919">
        <v>1</v>
      </c>
      <c r="S14919">
        <v>1</v>
      </c>
      <c r="T14919" s="19"/>
      <c r="U14919" s="3" t="s">
        <v>4684</v>
      </c>
      <c r="X14919" t="str">
        <f t="shared" si="910"/>
        <v/>
      </c>
      <c r="Z14919" t="str">
        <f t="shared" si="911"/>
        <v/>
      </c>
      <c r="AB14919" s="9"/>
      <c r="AC14919" t="s">
        <v>5782</v>
      </c>
      <c r="AD14919">
        <f t="shared" si="909"/>
        <v>0</v>
      </c>
      <c r="AF14919" s="3"/>
      <c r="AG14919" t="s">
        <v>3053</v>
      </c>
      <c r="AH14919" s="9" t="s">
        <v>4925</v>
      </c>
    </row>
    <row r="14920" spans="1:34" ht="10.95" customHeight="1" outlineLevel="1" x14ac:dyDescent="0.25">
      <c r="A14920" t="s">
        <v>3051</v>
      </c>
      <c r="C14920" s="3" t="s">
        <v>12466</v>
      </c>
      <c r="D14920" s="3" t="s">
        <v>15615</v>
      </c>
      <c r="E14920" s="9">
        <v>1994</v>
      </c>
      <c r="F14920" s="7" t="s">
        <v>2747</v>
      </c>
      <c r="G14920" s="7" t="s">
        <v>5401</v>
      </c>
      <c r="H14920" s="8" t="s">
        <v>15614</v>
      </c>
      <c r="I14920" s="8" t="s">
        <v>11496</v>
      </c>
      <c r="J14920" s="19">
        <v>3</v>
      </c>
      <c r="K14920" s="19" t="s">
        <v>7738</v>
      </c>
      <c r="L14920" s="11"/>
      <c r="M14920" s="11"/>
      <c r="N14920" s="24"/>
      <c r="P14920" s="32"/>
      <c r="T14920" s="19"/>
      <c r="U14920" s="3">
        <v>173</v>
      </c>
      <c r="X14920" t="str">
        <f t="shared" si="910"/>
        <v/>
      </c>
      <c r="Z14920" t="str">
        <f t="shared" si="911"/>
        <v/>
      </c>
      <c r="AB14920" s="9"/>
      <c r="AC14920" t="s">
        <v>15614</v>
      </c>
      <c r="AD14920">
        <f t="shared" si="909"/>
        <v>0</v>
      </c>
      <c r="AF14920" s="3"/>
      <c r="AG14920" t="s">
        <v>3053</v>
      </c>
      <c r="AH14920" s="9" t="s">
        <v>4925</v>
      </c>
    </row>
    <row r="14921" spans="1:34" ht="10.95" customHeight="1" outlineLevel="1" x14ac:dyDescent="0.25">
      <c r="A14921" t="s">
        <v>3051</v>
      </c>
      <c r="C14921" s="3" t="s">
        <v>12466</v>
      </c>
      <c r="D14921" s="3" t="s">
        <v>15616</v>
      </c>
      <c r="E14921" s="9">
        <v>1994</v>
      </c>
      <c r="F14921" s="7" t="s">
        <v>2747</v>
      </c>
      <c r="G14921" s="7" t="s">
        <v>5401</v>
      </c>
      <c r="H14921" s="8" t="s">
        <v>15617</v>
      </c>
      <c r="I14921" s="8" t="s">
        <v>15618</v>
      </c>
      <c r="J14921" s="19">
        <v>1</v>
      </c>
      <c r="K14921" s="19" t="s">
        <v>7736</v>
      </c>
      <c r="L14921" s="11">
        <v>9.1</v>
      </c>
      <c r="M14921" s="11"/>
      <c r="N14921" s="24"/>
      <c r="P14921" s="32"/>
      <c r="T14921" s="19"/>
      <c r="U14921" s="3">
        <v>173</v>
      </c>
      <c r="X14921" t="str">
        <f t="shared" si="910"/>
        <v/>
      </c>
      <c r="Z14921" t="str">
        <f t="shared" si="911"/>
        <v/>
      </c>
      <c r="AB14921" s="9"/>
      <c r="AC14921" t="s">
        <v>15617</v>
      </c>
      <c r="AD14921">
        <f t="shared" si="909"/>
        <v>0</v>
      </c>
      <c r="AF14921" s="3"/>
      <c r="AH14921" s="9"/>
    </row>
    <row r="14922" spans="1:34" ht="10.95" customHeight="1" outlineLevel="1" x14ac:dyDescent="0.25">
      <c r="A14922" t="s">
        <v>3051</v>
      </c>
      <c r="C14922" s="3" t="s">
        <v>12466</v>
      </c>
      <c r="D14922" s="3" t="s">
        <v>15620</v>
      </c>
      <c r="E14922" s="9">
        <v>1996</v>
      </c>
      <c r="F14922" s="7" t="s">
        <v>15621</v>
      </c>
      <c r="G14922" s="7" t="s">
        <v>5401</v>
      </c>
      <c r="H14922" s="8" t="s">
        <v>6809</v>
      </c>
      <c r="I14922" s="8" t="s">
        <v>15619</v>
      </c>
      <c r="J14922" s="19">
        <v>1</v>
      </c>
      <c r="K14922" s="19" t="s">
        <v>7736</v>
      </c>
      <c r="L14922" s="11">
        <v>15</v>
      </c>
      <c r="M14922" s="11"/>
      <c r="N14922" s="24"/>
      <c r="P14922" s="32"/>
      <c r="T14922" s="19"/>
      <c r="U14922" s="3">
        <v>191</v>
      </c>
      <c r="X14922" t="str">
        <f t="shared" si="910"/>
        <v/>
      </c>
      <c r="Z14922">
        <f t="shared" si="911"/>
        <v>1</v>
      </c>
      <c r="AB14922" s="9"/>
      <c r="AC14922" t="s">
        <v>6809</v>
      </c>
      <c r="AD14922">
        <f t="shared" si="909"/>
        <v>0</v>
      </c>
      <c r="AF14922" s="3"/>
      <c r="AG14922" t="s">
        <v>3053</v>
      </c>
      <c r="AH14922" s="9" t="s">
        <v>4925</v>
      </c>
    </row>
    <row r="14923" spans="1:34" ht="10.95" customHeight="1" outlineLevel="1" x14ac:dyDescent="0.25">
      <c r="A14923" t="s">
        <v>3051</v>
      </c>
      <c r="C14923" s="3" t="s">
        <v>12466</v>
      </c>
      <c r="D14923" s="3">
        <v>351</v>
      </c>
      <c r="E14923" s="9">
        <v>1999</v>
      </c>
      <c r="F14923" s="7" t="s">
        <v>743</v>
      </c>
      <c r="G14923" s="7" t="s">
        <v>5401</v>
      </c>
      <c r="H14923" s="8" t="s">
        <v>744</v>
      </c>
      <c r="I14923" s="8" t="s">
        <v>15622</v>
      </c>
      <c r="J14923" s="19">
        <v>3</v>
      </c>
      <c r="K14923" s="19" t="s">
        <v>20093</v>
      </c>
      <c r="L14923" s="11"/>
      <c r="M14923" s="11"/>
      <c r="N14923" s="24"/>
      <c r="P14923" s="32"/>
      <c r="T14923" s="19"/>
      <c r="U14923" s="3">
        <v>216</v>
      </c>
      <c r="X14923" t="str">
        <f t="shared" si="910"/>
        <v/>
      </c>
      <c r="Z14923" t="str">
        <f t="shared" si="911"/>
        <v/>
      </c>
      <c r="AB14923" s="9"/>
      <c r="AC14923" t="s">
        <v>744</v>
      </c>
      <c r="AD14923">
        <f t="shared" si="909"/>
        <v>0</v>
      </c>
      <c r="AF14923" s="3"/>
      <c r="AG14923" t="s">
        <v>3053</v>
      </c>
      <c r="AH14923" s="9" t="s">
        <v>4925</v>
      </c>
    </row>
    <row r="14924" spans="1:34" ht="10.95" customHeight="1" outlineLevel="1" x14ac:dyDescent="0.25">
      <c r="A14924" t="s">
        <v>3051</v>
      </c>
      <c r="C14924" s="3" t="s">
        <v>12466</v>
      </c>
      <c r="D14924" s="3" t="s">
        <v>15623</v>
      </c>
      <c r="E14924" s="9">
        <v>1999</v>
      </c>
      <c r="F14924" s="7" t="s">
        <v>4880</v>
      </c>
      <c r="G14924" s="7" t="s">
        <v>5401</v>
      </c>
      <c r="H14924" s="8" t="s">
        <v>744</v>
      </c>
      <c r="I14924" s="8" t="s">
        <v>15622</v>
      </c>
      <c r="J14924" s="19">
        <v>3</v>
      </c>
      <c r="K14924" s="19" t="s">
        <v>20093</v>
      </c>
      <c r="L14924" s="11"/>
      <c r="M14924" s="11"/>
      <c r="N14924" s="24"/>
      <c r="P14924" s="32"/>
      <c r="T14924" s="19"/>
      <c r="U14924" s="3" t="s">
        <v>1888</v>
      </c>
      <c r="X14924" t="str">
        <f t="shared" si="910"/>
        <v/>
      </c>
      <c r="Z14924" t="str">
        <f t="shared" si="911"/>
        <v/>
      </c>
      <c r="AB14924" s="9"/>
      <c r="AC14924" t="s">
        <v>744</v>
      </c>
      <c r="AD14924">
        <f t="shared" si="909"/>
        <v>0</v>
      </c>
      <c r="AF14924" s="3"/>
      <c r="AG14924" t="s">
        <v>3053</v>
      </c>
      <c r="AH14924" s="9" t="s">
        <v>4925</v>
      </c>
    </row>
    <row r="14925" spans="1:34" ht="10.95" customHeight="1" outlineLevel="1" x14ac:dyDescent="0.25">
      <c r="A14925" t="s">
        <v>3051</v>
      </c>
      <c r="C14925" s="3" t="s">
        <v>12466</v>
      </c>
      <c r="D14925" s="3" t="s">
        <v>15623</v>
      </c>
      <c r="E14925" s="9">
        <v>1999</v>
      </c>
      <c r="F14925" s="7" t="s">
        <v>15624</v>
      </c>
      <c r="G14925" s="7" t="s">
        <v>5401</v>
      </c>
      <c r="H14925" s="8" t="s">
        <v>744</v>
      </c>
      <c r="I14925" s="8" t="s">
        <v>15622</v>
      </c>
      <c r="J14925" s="19">
        <v>3</v>
      </c>
      <c r="K14925" s="19" t="s">
        <v>7736</v>
      </c>
      <c r="L14925" s="11">
        <v>4.2</v>
      </c>
      <c r="M14925" s="11"/>
      <c r="N14925" s="24"/>
      <c r="P14925" s="32"/>
      <c r="T14925" s="19"/>
      <c r="U14925" s="3"/>
      <c r="X14925" t="str">
        <f t="shared" si="910"/>
        <v/>
      </c>
      <c r="Z14925">
        <f t="shared" si="911"/>
        <v>1</v>
      </c>
      <c r="AB14925" s="9"/>
      <c r="AC14925" t="s">
        <v>744</v>
      </c>
      <c r="AD14925">
        <f t="shared" ref="AD14925:AD14933" si="912">COUNTIF(H14925,"*Fuji*")</f>
        <v>0</v>
      </c>
      <c r="AF14925" s="3"/>
      <c r="AH14925" s="9"/>
    </row>
    <row r="14926" spans="1:34" ht="10.95" customHeight="1" outlineLevel="1" x14ac:dyDescent="0.25">
      <c r="A14926" t="s">
        <v>3051</v>
      </c>
      <c r="C14926" s="3" t="s">
        <v>12466</v>
      </c>
      <c r="D14926" s="3" t="s">
        <v>15625</v>
      </c>
      <c r="E14926" s="9">
        <v>2000</v>
      </c>
      <c r="F14926" s="7" t="s">
        <v>15626</v>
      </c>
      <c r="G14926" s="7" t="s">
        <v>5401</v>
      </c>
      <c r="H14926" s="8" t="s">
        <v>15627</v>
      </c>
      <c r="I14926" s="8" t="s">
        <v>8561</v>
      </c>
      <c r="J14926" s="19">
        <v>1</v>
      </c>
      <c r="K14926" s="19" t="s">
        <v>7736</v>
      </c>
      <c r="L14926" s="11">
        <v>6</v>
      </c>
      <c r="M14926" s="11"/>
      <c r="N14926" s="24"/>
      <c r="P14926" s="32"/>
      <c r="S14926">
        <v>1</v>
      </c>
      <c r="T14926" s="19"/>
      <c r="U14926" s="3"/>
      <c r="X14926" t="str">
        <f t="shared" si="910"/>
        <v/>
      </c>
      <c r="Z14926">
        <f t="shared" si="911"/>
        <v>1</v>
      </c>
      <c r="AB14926" s="9"/>
      <c r="AC14926" t="s">
        <v>15627</v>
      </c>
      <c r="AD14926">
        <f t="shared" si="912"/>
        <v>0</v>
      </c>
      <c r="AF14926" s="3"/>
      <c r="AH14926" s="9"/>
    </row>
    <row r="14927" spans="1:34" ht="10.95" customHeight="1" outlineLevel="1" x14ac:dyDescent="0.25">
      <c r="A14927" t="s">
        <v>3051</v>
      </c>
      <c r="C14927" s="3" t="s">
        <v>12466</v>
      </c>
      <c r="D14927" s="3">
        <v>395</v>
      </c>
      <c r="E14927" s="9">
        <v>2002</v>
      </c>
      <c r="F14927" s="7" t="s">
        <v>5242</v>
      </c>
      <c r="G14927" s="7" t="s">
        <v>5401</v>
      </c>
      <c r="H14927" s="8" t="s">
        <v>15605</v>
      </c>
      <c r="I14927" s="8" t="s">
        <v>15628</v>
      </c>
      <c r="J14927" s="19">
        <v>4</v>
      </c>
      <c r="K14927" s="19" t="s">
        <v>7736</v>
      </c>
      <c r="L14927" s="11">
        <v>1.6</v>
      </c>
      <c r="M14927" s="11"/>
      <c r="N14927" s="24"/>
      <c r="P14927" s="32"/>
      <c r="T14927" s="19"/>
      <c r="U14927" s="3"/>
      <c r="X14927" t="str">
        <f t="shared" si="910"/>
        <v/>
      </c>
      <c r="Z14927" t="str">
        <f t="shared" si="911"/>
        <v/>
      </c>
      <c r="AB14927" s="9"/>
      <c r="AC14927" t="s">
        <v>15605</v>
      </c>
      <c r="AD14927">
        <f t="shared" si="912"/>
        <v>0</v>
      </c>
      <c r="AF14927" s="3"/>
      <c r="AH14927" s="9"/>
    </row>
    <row r="14928" spans="1:34" ht="10.95" customHeight="1" outlineLevel="1" x14ac:dyDescent="0.25">
      <c r="A14928" t="s">
        <v>3051</v>
      </c>
      <c r="C14928" s="3" t="s">
        <v>12466</v>
      </c>
      <c r="D14928" s="3">
        <v>396</v>
      </c>
      <c r="E14928" s="9">
        <v>2002</v>
      </c>
      <c r="F14928" s="7" t="s">
        <v>2624</v>
      </c>
      <c r="G14928" s="7" t="s">
        <v>5401</v>
      </c>
      <c r="H14928" s="8" t="s">
        <v>15605</v>
      </c>
      <c r="I14928" s="8" t="s">
        <v>15628</v>
      </c>
      <c r="J14928" s="19">
        <v>4</v>
      </c>
      <c r="K14928" s="19" t="s">
        <v>7736</v>
      </c>
      <c r="L14928" s="11">
        <v>1.6</v>
      </c>
      <c r="M14928" s="11"/>
      <c r="N14928" s="24"/>
      <c r="P14928" s="32"/>
      <c r="T14928" s="19"/>
      <c r="U14928" s="3"/>
      <c r="X14928" t="str">
        <f t="shared" si="910"/>
        <v/>
      </c>
      <c r="Z14928" t="str">
        <f t="shared" si="911"/>
        <v/>
      </c>
      <c r="AB14928" s="9"/>
      <c r="AC14928" t="s">
        <v>15605</v>
      </c>
      <c r="AD14928">
        <f t="shared" si="912"/>
        <v>0</v>
      </c>
      <c r="AF14928" s="3"/>
      <c r="AH14928" s="9"/>
    </row>
    <row r="14929" spans="1:48" ht="10.95" customHeight="1" outlineLevel="1" x14ac:dyDescent="0.25">
      <c r="A14929" t="s">
        <v>3051</v>
      </c>
      <c r="C14929" s="3" t="s">
        <v>12466</v>
      </c>
      <c r="D14929" s="3">
        <v>397</v>
      </c>
      <c r="E14929" s="9">
        <v>2002</v>
      </c>
      <c r="F14929" s="7" t="s">
        <v>5299</v>
      </c>
      <c r="G14929" s="7" t="s">
        <v>5401</v>
      </c>
      <c r="H14929" s="8" t="s">
        <v>15605</v>
      </c>
      <c r="I14929" s="8" t="s">
        <v>15628</v>
      </c>
      <c r="J14929" s="19">
        <v>4</v>
      </c>
      <c r="K14929" s="19" t="s">
        <v>7736</v>
      </c>
      <c r="L14929" s="11">
        <v>1.6</v>
      </c>
      <c r="M14929" s="11"/>
      <c r="N14929" s="24"/>
      <c r="P14929" s="32"/>
      <c r="S14929">
        <v>1</v>
      </c>
      <c r="T14929" s="19"/>
      <c r="U14929" s="3"/>
      <c r="X14929" t="str">
        <f t="shared" si="910"/>
        <v/>
      </c>
      <c r="Z14929" t="str">
        <f t="shared" si="911"/>
        <v/>
      </c>
      <c r="AB14929" s="9"/>
      <c r="AC14929" t="s">
        <v>15605</v>
      </c>
      <c r="AD14929">
        <f t="shared" si="912"/>
        <v>0</v>
      </c>
      <c r="AF14929" s="3"/>
      <c r="AH14929" s="9"/>
    </row>
    <row r="14930" spans="1:48" ht="10.95" customHeight="1" outlineLevel="1" x14ac:dyDescent="0.25">
      <c r="A14930" t="s">
        <v>3051</v>
      </c>
      <c r="C14930" s="3" t="s">
        <v>12466</v>
      </c>
      <c r="D14930" s="3">
        <v>398</v>
      </c>
      <c r="E14930" s="9">
        <v>2002</v>
      </c>
      <c r="F14930" s="10" t="s">
        <v>2166</v>
      </c>
      <c r="G14930" s="7" t="s">
        <v>5401</v>
      </c>
      <c r="H14930" s="8" t="s">
        <v>15605</v>
      </c>
      <c r="I14930" s="8" t="s">
        <v>15628</v>
      </c>
      <c r="J14930" s="19">
        <v>4</v>
      </c>
      <c r="K14930" s="19" t="s">
        <v>7736</v>
      </c>
      <c r="L14930" s="11">
        <v>1.6</v>
      </c>
      <c r="M14930" s="11"/>
      <c r="N14930" s="24"/>
      <c r="P14930" s="32"/>
      <c r="T14930" s="19"/>
      <c r="U14930" s="3"/>
      <c r="X14930" t="str">
        <f t="shared" si="910"/>
        <v/>
      </c>
      <c r="Z14930" t="str">
        <f t="shared" si="911"/>
        <v/>
      </c>
      <c r="AB14930" s="9"/>
      <c r="AC14930" t="s">
        <v>15605</v>
      </c>
      <c r="AD14930">
        <f t="shared" si="912"/>
        <v>0</v>
      </c>
      <c r="AF14930" s="3"/>
      <c r="AH14930" s="9"/>
    </row>
    <row r="14931" spans="1:48" ht="10.95" customHeight="1" outlineLevel="1" collapsed="1" x14ac:dyDescent="0.25">
      <c r="A14931" t="s">
        <v>3051</v>
      </c>
      <c r="C14931" s="3" t="s">
        <v>12466</v>
      </c>
      <c r="D14931" s="3" t="s">
        <v>15629</v>
      </c>
      <c r="E14931" s="9">
        <v>2002</v>
      </c>
      <c r="F14931" s="7" t="s">
        <v>15630</v>
      </c>
      <c r="G14931" s="7" t="s">
        <v>5401</v>
      </c>
      <c r="H14931" s="8" t="s">
        <v>15605</v>
      </c>
      <c r="I14931" s="8" t="s">
        <v>15628</v>
      </c>
      <c r="J14931" s="19">
        <v>4</v>
      </c>
      <c r="K14931" s="19" t="s">
        <v>7736</v>
      </c>
      <c r="L14931" s="11">
        <v>7</v>
      </c>
      <c r="M14931" s="11"/>
      <c r="N14931" s="24"/>
      <c r="P14931" s="32"/>
      <c r="T14931" s="19"/>
      <c r="U14931" s="3"/>
      <c r="X14931" t="str">
        <f t="shared" si="910"/>
        <v/>
      </c>
      <c r="Z14931">
        <f t="shared" si="911"/>
        <v>1</v>
      </c>
      <c r="AB14931" s="9"/>
      <c r="AC14931" t="s">
        <v>15605</v>
      </c>
      <c r="AD14931">
        <f t="shared" si="912"/>
        <v>0</v>
      </c>
      <c r="AF14931" s="3"/>
      <c r="AH14931" s="9"/>
    </row>
    <row r="14932" spans="1:48" ht="10.95" customHeight="1" outlineLevel="1" x14ac:dyDescent="0.25">
      <c r="A14932" t="s">
        <v>3051</v>
      </c>
      <c r="C14932" s="3" t="s">
        <v>12466</v>
      </c>
      <c r="D14932" s="3" t="s">
        <v>15632</v>
      </c>
      <c r="E14932" s="9">
        <v>2002</v>
      </c>
      <c r="F14932" s="7" t="s">
        <v>3816</v>
      </c>
      <c r="G14932" s="7" t="s">
        <v>5401</v>
      </c>
      <c r="H14932" s="8" t="s">
        <v>3563</v>
      </c>
      <c r="I14932" s="8" t="s">
        <v>15631</v>
      </c>
      <c r="J14932" s="19">
        <v>3</v>
      </c>
      <c r="K14932" s="19" t="s">
        <v>7736</v>
      </c>
      <c r="L14932" s="11">
        <v>5.6</v>
      </c>
      <c r="M14932" s="11"/>
      <c r="N14932" s="24"/>
      <c r="P14932" s="32"/>
      <c r="T14932" s="19"/>
      <c r="U14932" s="3">
        <v>248</v>
      </c>
      <c r="X14932" t="str">
        <f t="shared" si="910"/>
        <v/>
      </c>
      <c r="Z14932" t="str">
        <f t="shared" si="911"/>
        <v/>
      </c>
      <c r="AB14932" s="9"/>
      <c r="AC14932" t="s">
        <v>3563</v>
      </c>
      <c r="AD14932">
        <f t="shared" si="912"/>
        <v>0</v>
      </c>
      <c r="AF14932" s="3"/>
      <c r="AG14932" t="s">
        <v>3053</v>
      </c>
      <c r="AH14932" s="9" t="s">
        <v>4925</v>
      </c>
    </row>
    <row r="14933" spans="1:48" ht="10.95" customHeight="1" outlineLevel="1" x14ac:dyDescent="0.25">
      <c r="A14933" t="s">
        <v>3051</v>
      </c>
      <c r="C14933" s="3" t="s">
        <v>12466</v>
      </c>
      <c r="D14933" s="3" t="s">
        <v>15633</v>
      </c>
      <c r="E14933" s="9">
        <v>2016</v>
      </c>
      <c r="F14933" s="7" t="s">
        <v>15634</v>
      </c>
      <c r="G14933" s="7" t="s">
        <v>5401</v>
      </c>
      <c r="H14933" s="8" t="s">
        <v>15635</v>
      </c>
      <c r="I14933" s="8" t="s">
        <v>15636</v>
      </c>
      <c r="J14933" s="19">
        <v>3</v>
      </c>
      <c r="K14933" s="19" t="s">
        <v>7738</v>
      </c>
      <c r="L14933" s="11"/>
      <c r="M14933" s="11"/>
      <c r="N14933" s="24"/>
      <c r="P14933" s="32"/>
      <c r="T14933" s="19"/>
      <c r="U14933" s="3"/>
      <c r="X14933" t="str">
        <f t="shared" si="910"/>
        <v/>
      </c>
      <c r="Z14933">
        <f t="shared" si="911"/>
        <v>1</v>
      </c>
      <c r="AB14933" s="9"/>
      <c r="AC14933" t="s">
        <v>15635</v>
      </c>
      <c r="AD14933">
        <f t="shared" si="912"/>
        <v>0</v>
      </c>
      <c r="AF14933" s="3"/>
      <c r="AH14933" s="9"/>
    </row>
    <row r="14934" spans="1:48" ht="10.95" customHeight="1" x14ac:dyDescent="0.25">
      <c r="A14934" t="s">
        <v>17046</v>
      </c>
      <c r="B14934" t="s">
        <v>14192</v>
      </c>
      <c r="C14934" s="3" t="s">
        <v>12965</v>
      </c>
      <c r="E14934" s="9"/>
      <c r="F14934" s="7"/>
      <c r="G14934" s="7"/>
      <c r="H14934" s="8"/>
      <c r="I14934" s="8"/>
      <c r="J14934" s="19"/>
      <c r="K14934" s="19"/>
      <c r="L14934" s="11"/>
      <c r="M14934" s="11">
        <f>SUM(L14935:L14951)</f>
        <v>39.299999999999997</v>
      </c>
      <c r="N14934" s="24">
        <v>39</v>
      </c>
      <c r="O14934">
        <f>COUNTIF(K14935:K14951,"*")</f>
        <v>17</v>
      </c>
      <c r="P14934" s="32">
        <f>O14934/N14934</f>
        <v>0.4358974358974359</v>
      </c>
      <c r="Q14934">
        <f>COUNTIF(K14935:K14951,"Y")+COUNTIF(K14935:K14951,"S")</f>
        <v>11</v>
      </c>
      <c r="T14934" s="20" t="s">
        <v>7738</v>
      </c>
      <c r="U14934" s="3"/>
      <c r="V14934" t="s">
        <v>18524</v>
      </c>
      <c r="X14934" t="str">
        <f t="shared" si="910"/>
        <v/>
      </c>
      <c r="Z14934" t="str">
        <f t="shared" si="911"/>
        <v/>
      </c>
      <c r="AB14934" s="9"/>
      <c r="AE14934">
        <f>COUNTIF(AD14935:AD14951,"1")</f>
        <v>0</v>
      </c>
      <c r="AF14934" s="3"/>
      <c r="AH14934" s="9"/>
      <c r="AI14934">
        <f>COUNTIF($J14935:$J14951,"1")-COUNTIFS($J14935:$J14951,"1",$K14935:$K14951,"V")</f>
        <v>0</v>
      </c>
      <c r="AJ14934">
        <f>COUNTIFS($J14935:$J14951,"1",$K14935:$K14951,"Y")+COUNTIFS($J14935:$J14951,"1",$K14935:$K14951,"s")</f>
        <v>0</v>
      </c>
      <c r="AK14934">
        <f>COUNTIF($J14935:$J14951,"2")-COUNTIFS($J14935:$J14951,"2",$K14935:$K14951,"V")</f>
        <v>0</v>
      </c>
      <c r="AL14934">
        <f>COUNTIFS($J14935:$J14951,"2",$K14935:$K14951,"Y")+COUNTIFS($J14935:$J14951,"2",$K14935:$K14951,"s")</f>
        <v>0</v>
      </c>
      <c r="AM14934">
        <f>COUNTIF($J14935:$J14951,"3")-COUNTIFS($J14935:$J14951,"3",$K14935:$K14951,"V")</f>
        <v>17</v>
      </c>
      <c r="AN14934">
        <f>COUNTIFS($J14935:$J14951,"3",$K14935:$K14951,"Y")+COUNTIFS($J14935:$J14951,"3",$K14935:$K14951,"s")</f>
        <v>11</v>
      </c>
      <c r="AO14934">
        <f>COUNTIF($J14935:$J14951,"4")-COUNTIFS($J14935:$J14951,"4",$K14935:$K14951,"V")</f>
        <v>0</v>
      </c>
      <c r="AP14934">
        <f>COUNTIFS($J14935:$J14951,"4",$K14935:$K14951,"Y")+COUNTIFS($J14935:$J14951,"4",$K14935:$K14951,"s")</f>
        <v>0</v>
      </c>
      <c r="AQ14934">
        <f>COUNTIF($J14935:$J14951,"5")-COUNTIFS($J14935:$J14951,"5",$K14935:$K14951,"V")</f>
        <v>0</v>
      </c>
      <c r="AR14934">
        <f>COUNTIFS($J14935:$J14951,"5",$K14935:$K14951,"Y")+COUNTIFS($J14935:$J14951,"5",$K14935:$K14951,"s")</f>
        <v>0</v>
      </c>
      <c r="AS14934">
        <f>COUNTIF($J14935:$J14951,"6")-COUNTIFS($J14935:$J14951,"6",$K14935:$K14951,"V")</f>
        <v>0</v>
      </c>
      <c r="AT14934">
        <f>COUNTIFS($J14935:$J14951,"6",$K14935:$K14951,"Y")+COUNTIFS($J14935:$J14951,"6",$K14935:$K14951,"s")</f>
        <v>0</v>
      </c>
      <c r="AU14934">
        <f>COUNTIF($J14935:$J14951,"7")-COUNTIFS($J14935:$J14951,"7",$K14935:$K14951,"V")</f>
        <v>0</v>
      </c>
      <c r="AV14934">
        <f>COUNTIFS($J14935:$J14951,"7",$K14935:$K14951,"Y")+COUNTIFS($J14935:$J14951,"7",$K14935:$K14951,"s")</f>
        <v>0</v>
      </c>
    </row>
    <row r="14935" spans="1:48" ht="10.95" customHeight="1" outlineLevel="1" x14ac:dyDescent="0.25">
      <c r="A14935" t="s">
        <v>14193</v>
      </c>
      <c r="C14935" s="3" t="s">
        <v>12965</v>
      </c>
      <c r="D14935" s="3">
        <v>23</v>
      </c>
      <c r="E14935" s="9">
        <v>1923</v>
      </c>
      <c r="F14935" s="7" t="s">
        <v>14194</v>
      </c>
      <c r="G14935" s="7" t="s">
        <v>926</v>
      </c>
      <c r="H14935" s="8" t="s">
        <v>5224</v>
      </c>
      <c r="I14935" s="8" t="s">
        <v>5224</v>
      </c>
      <c r="J14935" s="19">
        <v>3</v>
      </c>
      <c r="K14935" s="19" t="s">
        <v>7736</v>
      </c>
      <c r="L14935" s="11">
        <v>2</v>
      </c>
      <c r="M14935" s="11"/>
      <c r="N14935" s="24"/>
      <c r="P14935" s="32"/>
      <c r="T14935" s="19"/>
      <c r="U14935" s="3"/>
      <c r="X14935" t="str">
        <f t="shared" si="910"/>
        <v/>
      </c>
      <c r="Z14935" t="str">
        <f t="shared" si="911"/>
        <v/>
      </c>
      <c r="AB14935" s="9"/>
      <c r="AC14935" t="s">
        <v>5224</v>
      </c>
      <c r="AD14935">
        <f t="shared" ref="AD14935:AD14951" si="913">COUNTIF(H14935,"*Fuji*")</f>
        <v>0</v>
      </c>
      <c r="AF14935" s="3"/>
      <c r="AH14935" s="9"/>
    </row>
    <row r="14936" spans="1:48" ht="10.95" customHeight="1" outlineLevel="1" x14ac:dyDescent="0.25">
      <c r="A14936" t="s">
        <v>14193</v>
      </c>
      <c r="C14936" s="3" t="s">
        <v>12965</v>
      </c>
      <c r="D14936" s="3">
        <v>24</v>
      </c>
      <c r="E14936" s="9">
        <v>1923</v>
      </c>
      <c r="F14936" s="7" t="s">
        <v>14195</v>
      </c>
      <c r="G14936" s="7" t="s">
        <v>5574</v>
      </c>
      <c r="H14936" s="8" t="s">
        <v>5224</v>
      </c>
      <c r="I14936" s="8" t="s">
        <v>5224</v>
      </c>
      <c r="J14936" s="19">
        <v>3</v>
      </c>
      <c r="K14936" s="19" t="s">
        <v>7736</v>
      </c>
      <c r="L14936" s="11">
        <v>7.8</v>
      </c>
      <c r="M14936" s="11"/>
      <c r="N14936" s="24"/>
      <c r="P14936" s="32"/>
      <c r="T14936" s="19"/>
      <c r="U14936" s="3"/>
      <c r="X14936" t="str">
        <f t="shared" si="910"/>
        <v/>
      </c>
      <c r="Z14936" t="str">
        <f t="shared" si="911"/>
        <v/>
      </c>
      <c r="AB14936" s="9"/>
      <c r="AC14936" t="s">
        <v>5224</v>
      </c>
      <c r="AD14936">
        <f t="shared" si="913"/>
        <v>0</v>
      </c>
      <c r="AF14936" s="3"/>
      <c r="AH14936" s="9"/>
    </row>
    <row r="14937" spans="1:48" ht="10.95" customHeight="1" outlineLevel="1" x14ac:dyDescent="0.25">
      <c r="A14937" t="s">
        <v>14193</v>
      </c>
      <c r="C14937" s="3" t="s">
        <v>12965</v>
      </c>
      <c r="D14937" s="3">
        <v>25</v>
      </c>
      <c r="E14937" s="9">
        <v>1923</v>
      </c>
      <c r="F14937" s="7" t="s">
        <v>14196</v>
      </c>
      <c r="G14937" s="7" t="s">
        <v>6990</v>
      </c>
      <c r="H14937" s="8" t="s">
        <v>5224</v>
      </c>
      <c r="I14937" s="8" t="s">
        <v>5224</v>
      </c>
      <c r="J14937" s="19">
        <v>3</v>
      </c>
      <c r="K14937" s="19" t="s">
        <v>7738</v>
      </c>
      <c r="L14937" s="11"/>
      <c r="M14937" s="11"/>
      <c r="N14937" s="24"/>
      <c r="P14937" s="32"/>
      <c r="T14937" s="19"/>
      <c r="U14937" s="3"/>
      <c r="X14937" t="str">
        <f t="shared" si="910"/>
        <v/>
      </c>
      <c r="Z14937" t="str">
        <f t="shared" si="911"/>
        <v/>
      </c>
      <c r="AB14937" s="9"/>
      <c r="AC14937" t="s">
        <v>5224</v>
      </c>
      <c r="AD14937">
        <f t="shared" si="913"/>
        <v>0</v>
      </c>
      <c r="AF14937" s="3"/>
      <c r="AH14937" s="9"/>
    </row>
    <row r="14938" spans="1:48" ht="10.95" customHeight="1" outlineLevel="1" x14ac:dyDescent="0.25">
      <c r="A14938" t="s">
        <v>14193</v>
      </c>
      <c r="C14938" s="3" t="s">
        <v>12965</v>
      </c>
      <c r="D14938" s="3">
        <v>26</v>
      </c>
      <c r="E14938" s="9">
        <v>1923</v>
      </c>
      <c r="F14938" s="7" t="s">
        <v>14197</v>
      </c>
      <c r="G14938" s="7" t="s">
        <v>3834</v>
      </c>
      <c r="H14938" s="8" t="s">
        <v>5224</v>
      </c>
      <c r="I14938" s="8" t="s">
        <v>5224</v>
      </c>
      <c r="J14938" s="19">
        <v>3</v>
      </c>
      <c r="K14938" s="19" t="s">
        <v>7736</v>
      </c>
      <c r="L14938" s="11">
        <v>2</v>
      </c>
      <c r="M14938" s="11"/>
      <c r="N14938" s="24"/>
      <c r="P14938" s="32"/>
      <c r="T14938" s="19"/>
      <c r="U14938" s="3"/>
      <c r="X14938" t="str">
        <f t="shared" si="910"/>
        <v/>
      </c>
      <c r="Z14938" t="str">
        <f t="shared" si="911"/>
        <v/>
      </c>
      <c r="AB14938" s="9"/>
      <c r="AC14938" t="s">
        <v>5224</v>
      </c>
      <c r="AD14938">
        <f t="shared" si="913"/>
        <v>0</v>
      </c>
      <c r="AF14938" s="3"/>
      <c r="AH14938" s="9"/>
    </row>
    <row r="14939" spans="1:48" ht="10.95" customHeight="1" outlineLevel="1" x14ac:dyDescent="0.25">
      <c r="A14939" t="s">
        <v>14193</v>
      </c>
      <c r="C14939" s="3" t="s">
        <v>12965</v>
      </c>
      <c r="D14939" s="3">
        <v>27</v>
      </c>
      <c r="E14939" s="9">
        <v>1923</v>
      </c>
      <c r="F14939" s="7" t="s">
        <v>14198</v>
      </c>
      <c r="G14939" s="7" t="s">
        <v>6507</v>
      </c>
      <c r="H14939" s="8" t="s">
        <v>5224</v>
      </c>
      <c r="I14939" s="8" t="s">
        <v>5224</v>
      </c>
      <c r="J14939" s="19">
        <v>3</v>
      </c>
      <c r="K14939" s="19" t="s">
        <v>7738</v>
      </c>
      <c r="L14939" s="11"/>
      <c r="M14939" s="11"/>
      <c r="N14939" s="24"/>
      <c r="P14939" s="32"/>
      <c r="T14939" s="19"/>
      <c r="U14939" s="3"/>
      <c r="X14939" t="str">
        <f t="shared" si="910"/>
        <v/>
      </c>
      <c r="Z14939" t="str">
        <f t="shared" si="911"/>
        <v/>
      </c>
      <c r="AB14939" s="9"/>
      <c r="AC14939" t="s">
        <v>5224</v>
      </c>
      <c r="AD14939">
        <f t="shared" si="913"/>
        <v>0</v>
      </c>
      <c r="AF14939" s="3"/>
      <c r="AH14939" s="9"/>
    </row>
    <row r="14940" spans="1:48" ht="10.95" customHeight="1" outlineLevel="1" x14ac:dyDescent="0.25">
      <c r="A14940" t="s">
        <v>14193</v>
      </c>
      <c r="C14940" s="3" t="s">
        <v>12965</v>
      </c>
      <c r="D14940" s="3">
        <v>28</v>
      </c>
      <c r="E14940" s="9">
        <v>1923</v>
      </c>
      <c r="F14940" s="7" t="s">
        <v>14199</v>
      </c>
      <c r="G14940" s="7" t="s">
        <v>1677</v>
      </c>
      <c r="H14940" s="8" t="s">
        <v>5224</v>
      </c>
      <c r="I14940" s="8" t="s">
        <v>5224</v>
      </c>
      <c r="J14940" s="19">
        <v>3</v>
      </c>
      <c r="K14940" s="19" t="s">
        <v>7736</v>
      </c>
      <c r="L14940" s="11">
        <v>7.75</v>
      </c>
      <c r="M14940" s="11"/>
      <c r="N14940" s="24"/>
      <c r="P14940" s="32"/>
      <c r="T14940" s="19"/>
      <c r="U14940" s="3"/>
      <c r="X14940" t="str">
        <f t="shared" si="910"/>
        <v/>
      </c>
      <c r="Z14940" t="str">
        <f t="shared" si="911"/>
        <v/>
      </c>
      <c r="AB14940" s="9"/>
      <c r="AC14940" t="s">
        <v>5224</v>
      </c>
      <c r="AD14940">
        <f t="shared" si="913"/>
        <v>0</v>
      </c>
      <c r="AF14940" s="3"/>
      <c r="AH14940" s="9"/>
    </row>
    <row r="14941" spans="1:48" ht="10.95" customHeight="1" outlineLevel="1" x14ac:dyDescent="0.25">
      <c r="A14941" t="s">
        <v>14193</v>
      </c>
      <c r="C14941" s="3" t="s">
        <v>12965</v>
      </c>
      <c r="D14941" s="3">
        <v>29</v>
      </c>
      <c r="E14941" s="9">
        <v>1923</v>
      </c>
      <c r="F14941" s="7" t="s">
        <v>14200</v>
      </c>
      <c r="G14941" s="7" t="s">
        <v>14202</v>
      </c>
      <c r="H14941" s="8" t="s">
        <v>5224</v>
      </c>
      <c r="I14941" s="8" t="s">
        <v>5224</v>
      </c>
      <c r="J14941" s="19">
        <v>3</v>
      </c>
      <c r="K14941" s="19" t="s">
        <v>7736</v>
      </c>
      <c r="L14941" s="11">
        <v>7.75</v>
      </c>
      <c r="M14941" s="11"/>
      <c r="N14941" s="24"/>
      <c r="P14941" s="32"/>
      <c r="T14941" s="19"/>
      <c r="U14941" s="3"/>
      <c r="X14941" t="str">
        <f t="shared" si="910"/>
        <v/>
      </c>
      <c r="Z14941" t="str">
        <f t="shared" si="911"/>
        <v/>
      </c>
      <c r="AB14941" s="9"/>
      <c r="AC14941" t="s">
        <v>5224</v>
      </c>
      <c r="AD14941">
        <f t="shared" si="913"/>
        <v>0</v>
      </c>
      <c r="AF14941" s="3"/>
      <c r="AH14941" s="9"/>
    </row>
    <row r="14942" spans="1:48" ht="10.95" customHeight="1" outlineLevel="1" x14ac:dyDescent="0.25">
      <c r="A14942" t="s">
        <v>14193</v>
      </c>
      <c r="C14942" s="3" t="s">
        <v>12965</v>
      </c>
      <c r="D14942" s="3">
        <v>30</v>
      </c>
      <c r="E14942" s="9">
        <v>1923</v>
      </c>
      <c r="F14942" s="7" t="s">
        <v>14201</v>
      </c>
      <c r="G14942" s="7" t="s">
        <v>8388</v>
      </c>
      <c r="H14942" s="8" t="s">
        <v>5224</v>
      </c>
      <c r="I14942" s="8" t="s">
        <v>5224</v>
      </c>
      <c r="J14942" s="19">
        <v>3</v>
      </c>
      <c r="K14942" s="19" t="s">
        <v>7736</v>
      </c>
      <c r="L14942" s="11">
        <v>2</v>
      </c>
      <c r="M14942" s="11"/>
      <c r="N14942" s="24"/>
      <c r="P14942" s="32"/>
      <c r="T14942" s="19"/>
      <c r="U14942" s="3"/>
      <c r="X14942" t="str">
        <f t="shared" si="910"/>
        <v/>
      </c>
      <c r="Z14942" t="str">
        <f t="shared" si="911"/>
        <v/>
      </c>
      <c r="AB14942" s="9"/>
      <c r="AC14942" t="s">
        <v>5224</v>
      </c>
      <c r="AD14942">
        <f t="shared" si="913"/>
        <v>0</v>
      </c>
      <c r="AF14942" s="3"/>
      <c r="AH14942" s="9"/>
    </row>
    <row r="14943" spans="1:48" ht="10.95" customHeight="1" outlineLevel="1" x14ac:dyDescent="0.25">
      <c r="A14943" t="s">
        <v>14193</v>
      </c>
      <c r="C14943" s="3" t="s">
        <v>12965</v>
      </c>
      <c r="D14943" s="3">
        <v>31</v>
      </c>
      <c r="E14943" s="9">
        <v>1923</v>
      </c>
      <c r="F14943" s="7" t="s">
        <v>14204</v>
      </c>
      <c r="G14943" s="7" t="s">
        <v>926</v>
      </c>
      <c r="H14943" s="8" t="s">
        <v>5224</v>
      </c>
      <c r="I14943" s="8" t="s">
        <v>14203</v>
      </c>
      <c r="J14943" s="19">
        <v>3</v>
      </c>
      <c r="K14943" s="19" t="s">
        <v>7738</v>
      </c>
      <c r="L14943" s="11"/>
      <c r="M14943" s="11"/>
      <c r="N14943" s="24"/>
      <c r="P14943" s="32"/>
      <c r="T14943" s="19"/>
      <c r="U14943" s="3"/>
      <c r="X14943" t="str">
        <f t="shared" si="910"/>
        <v/>
      </c>
      <c r="Z14943" t="str">
        <f t="shared" si="911"/>
        <v/>
      </c>
      <c r="AB14943" s="9"/>
      <c r="AC14943" t="s">
        <v>5224</v>
      </c>
      <c r="AD14943">
        <f t="shared" si="913"/>
        <v>0</v>
      </c>
      <c r="AF14943" s="3"/>
      <c r="AH14943" s="9"/>
    </row>
    <row r="14944" spans="1:48" ht="10.95" customHeight="1" outlineLevel="1" x14ac:dyDescent="0.25">
      <c r="A14944" t="s">
        <v>14193</v>
      </c>
      <c r="C14944" s="3" t="s">
        <v>12965</v>
      </c>
      <c r="D14944" s="3">
        <v>32</v>
      </c>
      <c r="E14944" s="9">
        <v>1923</v>
      </c>
      <c r="F14944" s="7" t="s">
        <v>14205</v>
      </c>
      <c r="G14944" s="7" t="s">
        <v>5574</v>
      </c>
      <c r="H14944" s="8" t="s">
        <v>5224</v>
      </c>
      <c r="I14944" s="8" t="s">
        <v>14203</v>
      </c>
      <c r="J14944" s="19">
        <v>3</v>
      </c>
      <c r="K14944" s="19" t="s">
        <v>7738</v>
      </c>
      <c r="L14944" s="11"/>
      <c r="M14944" s="11"/>
      <c r="N14944" s="24"/>
      <c r="P14944" s="32"/>
      <c r="T14944" s="19"/>
      <c r="U14944" s="3"/>
      <c r="X14944" t="str">
        <f t="shared" si="910"/>
        <v/>
      </c>
      <c r="Z14944" t="str">
        <f t="shared" si="911"/>
        <v/>
      </c>
      <c r="AB14944" s="9"/>
      <c r="AC14944" t="s">
        <v>5224</v>
      </c>
      <c r="AD14944">
        <f t="shared" si="913"/>
        <v>0</v>
      </c>
      <c r="AF14944" s="3"/>
      <c r="AH14944" s="9"/>
    </row>
    <row r="14945" spans="1:48" ht="10.95" customHeight="1" outlineLevel="1" x14ac:dyDescent="0.25">
      <c r="A14945" t="s">
        <v>14193</v>
      </c>
      <c r="C14945" s="3" t="s">
        <v>12965</v>
      </c>
      <c r="D14945" s="3">
        <v>33</v>
      </c>
      <c r="E14945" s="9">
        <v>1923</v>
      </c>
      <c r="F14945" s="7" t="s">
        <v>6861</v>
      </c>
      <c r="G14945" s="7" t="s">
        <v>3835</v>
      </c>
      <c r="H14945" s="8" t="s">
        <v>5224</v>
      </c>
      <c r="I14945" s="8" t="s">
        <v>14206</v>
      </c>
      <c r="J14945" s="19">
        <v>3</v>
      </c>
      <c r="K14945" s="19" t="s">
        <v>7736</v>
      </c>
      <c r="L14945" s="11">
        <v>2</v>
      </c>
      <c r="M14945" s="11"/>
      <c r="N14945" s="24"/>
      <c r="P14945" s="32"/>
      <c r="T14945" s="19"/>
      <c r="U14945" s="3"/>
      <c r="X14945" t="str">
        <f t="shared" si="910"/>
        <v/>
      </c>
      <c r="Z14945" t="str">
        <f t="shared" si="911"/>
        <v/>
      </c>
      <c r="AB14945" s="9"/>
      <c r="AC14945" t="s">
        <v>5224</v>
      </c>
      <c r="AD14945">
        <f t="shared" si="913"/>
        <v>0</v>
      </c>
      <c r="AF14945" s="3"/>
      <c r="AH14945" s="9"/>
    </row>
    <row r="14946" spans="1:48" ht="10.95" customHeight="1" outlineLevel="1" x14ac:dyDescent="0.25">
      <c r="A14946" t="s">
        <v>14193</v>
      </c>
      <c r="C14946" s="3" t="s">
        <v>12965</v>
      </c>
      <c r="D14946" s="3">
        <v>34</v>
      </c>
      <c r="E14946" s="9">
        <v>1923</v>
      </c>
      <c r="F14946" s="7" t="s">
        <v>5276</v>
      </c>
      <c r="G14946" s="7" t="s">
        <v>5573</v>
      </c>
      <c r="H14946" s="8" t="s">
        <v>5224</v>
      </c>
      <c r="I14946" s="8" t="s">
        <v>14206</v>
      </c>
      <c r="J14946" s="19">
        <v>3</v>
      </c>
      <c r="K14946" s="19" t="s">
        <v>7736</v>
      </c>
      <c r="L14946" s="11">
        <v>2</v>
      </c>
      <c r="M14946" s="11"/>
      <c r="N14946" s="24"/>
      <c r="P14946" s="32"/>
      <c r="T14946" s="19"/>
      <c r="U14946" s="3"/>
      <c r="X14946" t="str">
        <f t="shared" si="910"/>
        <v/>
      </c>
      <c r="Z14946" t="str">
        <f t="shared" si="911"/>
        <v/>
      </c>
      <c r="AB14946" s="9"/>
      <c r="AC14946" t="s">
        <v>5224</v>
      </c>
      <c r="AD14946">
        <f t="shared" si="913"/>
        <v>0</v>
      </c>
      <c r="AF14946" s="3"/>
      <c r="AH14946" s="9"/>
    </row>
    <row r="14947" spans="1:48" ht="10.95" customHeight="1" outlineLevel="1" x14ac:dyDescent="0.25">
      <c r="A14947" t="s">
        <v>14193</v>
      </c>
      <c r="C14947" s="3" t="s">
        <v>12965</v>
      </c>
      <c r="D14947" s="3">
        <v>35</v>
      </c>
      <c r="E14947" s="9">
        <v>1923</v>
      </c>
      <c r="F14947" s="7" t="s">
        <v>4264</v>
      </c>
      <c r="G14947" s="7" t="s">
        <v>134</v>
      </c>
      <c r="H14947" s="8" t="s">
        <v>5224</v>
      </c>
      <c r="I14947" s="8" t="s">
        <v>14206</v>
      </c>
      <c r="J14947" s="19">
        <v>3</v>
      </c>
      <c r="K14947" s="19" t="s">
        <v>7738</v>
      </c>
      <c r="L14947" s="11"/>
      <c r="M14947" s="11"/>
      <c r="N14947" s="24"/>
      <c r="P14947" s="32"/>
      <c r="T14947" s="19"/>
      <c r="U14947" s="3"/>
      <c r="X14947" t="str">
        <f t="shared" si="910"/>
        <v/>
      </c>
      <c r="Z14947" t="str">
        <f t="shared" si="911"/>
        <v/>
      </c>
      <c r="AB14947" s="9"/>
      <c r="AC14947" t="s">
        <v>5224</v>
      </c>
      <c r="AD14947">
        <f t="shared" si="913"/>
        <v>0</v>
      </c>
      <c r="AF14947" s="3"/>
      <c r="AH14947" s="9"/>
    </row>
    <row r="14948" spans="1:48" ht="10.95" customHeight="1" outlineLevel="1" collapsed="1" x14ac:dyDescent="0.25">
      <c r="A14948" t="s">
        <v>14193</v>
      </c>
      <c r="C14948" s="3" t="s">
        <v>12965</v>
      </c>
      <c r="D14948" s="3">
        <v>36</v>
      </c>
      <c r="E14948" s="9">
        <v>1923</v>
      </c>
      <c r="F14948" s="7" t="s">
        <v>3352</v>
      </c>
      <c r="G14948" s="7" t="s">
        <v>638</v>
      </c>
      <c r="H14948" s="8" t="s">
        <v>5224</v>
      </c>
      <c r="I14948" s="8" t="s">
        <v>14206</v>
      </c>
      <c r="J14948" s="19">
        <v>3</v>
      </c>
      <c r="K14948" s="19" t="s">
        <v>7738</v>
      </c>
      <c r="L14948" s="11"/>
      <c r="M14948" s="11"/>
      <c r="N14948" s="24"/>
      <c r="P14948" s="32"/>
      <c r="T14948" s="19"/>
      <c r="U14948" s="3"/>
      <c r="X14948" t="str">
        <f t="shared" si="910"/>
        <v/>
      </c>
      <c r="Z14948" t="str">
        <f t="shared" si="911"/>
        <v/>
      </c>
      <c r="AB14948" s="9"/>
      <c r="AC14948" t="s">
        <v>5224</v>
      </c>
      <c r="AD14948">
        <f t="shared" si="913"/>
        <v>0</v>
      </c>
      <c r="AF14948" s="3"/>
      <c r="AH14948" s="9"/>
    </row>
    <row r="14949" spans="1:48" ht="10.95" customHeight="1" outlineLevel="1" x14ac:dyDescent="0.25">
      <c r="A14949" t="s">
        <v>14193</v>
      </c>
      <c r="C14949" s="3" t="s">
        <v>12965</v>
      </c>
      <c r="D14949" s="3">
        <v>37</v>
      </c>
      <c r="E14949" s="9">
        <v>1923</v>
      </c>
      <c r="F14949" s="7" t="s">
        <v>2046</v>
      </c>
      <c r="G14949" s="7" t="s">
        <v>3832</v>
      </c>
      <c r="H14949" s="8" t="s">
        <v>5224</v>
      </c>
      <c r="I14949" s="8" t="s">
        <v>14206</v>
      </c>
      <c r="J14949" s="19">
        <v>3</v>
      </c>
      <c r="K14949" s="19" t="s">
        <v>7736</v>
      </c>
      <c r="L14949" s="11">
        <v>2</v>
      </c>
      <c r="M14949" s="11"/>
      <c r="N14949" s="24"/>
      <c r="P14949" s="32"/>
      <c r="T14949" s="19"/>
      <c r="U14949" s="3"/>
      <c r="X14949" t="str">
        <f t="shared" si="910"/>
        <v/>
      </c>
      <c r="Z14949" t="str">
        <f t="shared" si="911"/>
        <v/>
      </c>
      <c r="AB14949" s="9"/>
      <c r="AC14949" t="s">
        <v>5224</v>
      </c>
      <c r="AD14949">
        <f t="shared" si="913"/>
        <v>0</v>
      </c>
      <c r="AF14949" s="3"/>
      <c r="AH14949" s="9"/>
    </row>
    <row r="14950" spans="1:48" ht="10.95" customHeight="1" outlineLevel="1" x14ac:dyDescent="0.25">
      <c r="A14950" t="s">
        <v>14193</v>
      </c>
      <c r="C14950" s="3" t="s">
        <v>12965</v>
      </c>
      <c r="D14950" s="3">
        <v>38</v>
      </c>
      <c r="E14950" s="9">
        <v>1923</v>
      </c>
      <c r="F14950" s="7" t="s">
        <v>8930</v>
      </c>
      <c r="G14950" s="7" t="s">
        <v>4029</v>
      </c>
      <c r="H14950" s="8" t="s">
        <v>5224</v>
      </c>
      <c r="I14950" s="8" t="s">
        <v>14206</v>
      </c>
      <c r="J14950" s="19">
        <v>3</v>
      </c>
      <c r="K14950" s="19" t="s">
        <v>7736</v>
      </c>
      <c r="L14950" s="11">
        <v>2</v>
      </c>
      <c r="M14950" s="11"/>
      <c r="N14950" s="24"/>
      <c r="P14950" s="32"/>
      <c r="T14950" s="19"/>
      <c r="U14950" s="3"/>
      <c r="X14950" t="str">
        <f t="shared" si="910"/>
        <v/>
      </c>
      <c r="Z14950" t="str">
        <f t="shared" si="911"/>
        <v/>
      </c>
      <c r="AB14950" s="9"/>
      <c r="AC14950" t="s">
        <v>5224</v>
      </c>
      <c r="AD14950">
        <f t="shared" si="913"/>
        <v>0</v>
      </c>
      <c r="AF14950" s="3"/>
      <c r="AH14950" s="9"/>
    </row>
    <row r="14951" spans="1:48" ht="10.95" customHeight="1" outlineLevel="1" x14ac:dyDescent="0.25">
      <c r="A14951" t="s">
        <v>14193</v>
      </c>
      <c r="C14951" s="3" t="s">
        <v>12965</v>
      </c>
      <c r="D14951" s="3">
        <v>39</v>
      </c>
      <c r="E14951" s="9">
        <v>1923</v>
      </c>
      <c r="F14951" s="7" t="s">
        <v>1936</v>
      </c>
      <c r="G14951" s="7" t="s">
        <v>14207</v>
      </c>
      <c r="H14951" s="8" t="s">
        <v>5224</v>
      </c>
      <c r="I14951" s="8" t="s">
        <v>14206</v>
      </c>
      <c r="J14951" s="19">
        <v>3</v>
      </c>
      <c r="K14951" s="19" t="s">
        <v>7736</v>
      </c>
      <c r="L14951" s="11">
        <v>2</v>
      </c>
      <c r="M14951" s="11"/>
      <c r="N14951" s="24"/>
      <c r="P14951" s="32"/>
      <c r="T14951" s="19"/>
      <c r="U14951" s="3"/>
      <c r="X14951" t="str">
        <f t="shared" si="910"/>
        <v/>
      </c>
      <c r="Z14951" t="str">
        <f t="shared" si="911"/>
        <v/>
      </c>
      <c r="AB14951" s="9"/>
      <c r="AC14951" t="s">
        <v>5224</v>
      </c>
      <c r="AD14951">
        <f t="shared" si="913"/>
        <v>0</v>
      </c>
      <c r="AF14951" s="3"/>
      <c r="AH14951" s="9"/>
    </row>
    <row r="14952" spans="1:48" ht="10.95" customHeight="1" x14ac:dyDescent="0.25">
      <c r="A14952" s="6" t="s">
        <v>20047</v>
      </c>
      <c r="B14952" t="s">
        <v>20048</v>
      </c>
      <c r="C14952" s="3" t="s">
        <v>12986</v>
      </c>
      <c r="E14952" s="9"/>
      <c r="F14952" s="7"/>
      <c r="G14952" s="7"/>
      <c r="H14952" s="8"/>
      <c r="I14952" s="8"/>
      <c r="J14952" s="19"/>
      <c r="K14952" s="19"/>
      <c r="L14952" s="11"/>
      <c r="M14952" s="11">
        <f>SUM(L14953:L14954)</f>
        <v>10.5</v>
      </c>
      <c r="N14952" s="24">
        <v>1160</v>
      </c>
      <c r="O14952">
        <f>COUNTIF(K14953:K14954,"*")</f>
        <v>2</v>
      </c>
      <c r="P14952" s="32">
        <f>O14952/N14952</f>
        <v>1.7241379310344827E-3</v>
      </c>
      <c r="Q14952">
        <f>COUNTIF(K14953:K14954,"Y")+COUNTIF(K14953:K14954,"S")</f>
        <v>2</v>
      </c>
      <c r="T14952" s="19" t="s">
        <v>7736</v>
      </c>
      <c r="U14952" s="3"/>
      <c r="V14952" t="s">
        <v>18525</v>
      </c>
      <c r="X14952" t="str">
        <f t="shared" si="910"/>
        <v/>
      </c>
      <c r="Z14952" t="str">
        <f t="shared" si="911"/>
        <v/>
      </c>
      <c r="AB14952" s="9"/>
      <c r="AE14952">
        <f>COUNTIF(AD14953:AD15337,"1")</f>
        <v>0</v>
      </c>
      <c r="AF14952" s="3"/>
      <c r="AH14952" s="9"/>
      <c r="AI14952">
        <f>COUNTIF($J14953:$J14954,"1")-COUNTIFS($J14953:$J14954,"1",$K14953:$K14954,"V")</f>
        <v>0</v>
      </c>
      <c r="AJ14952">
        <f>COUNTIFS($J14953:$J14954,"1",$K14953:$K14954,"Y")+COUNTIFS($J14953:$J14954,"1",$K14953:$K14954,"s")</f>
        <v>0</v>
      </c>
      <c r="AK14952">
        <f>COUNTIF($J14953:$J14954,"2")-COUNTIFS($J14953:$J14954,"2",$K14953:$K14954,"V")</f>
        <v>2</v>
      </c>
      <c r="AL14952">
        <f>COUNTIFS($J14953:$J14954,"2",$K14953:$K14954,"Y")+COUNTIFS($J14953:$J14954,"2",$K14953:$K14954,"s")</f>
        <v>2</v>
      </c>
      <c r="AM14952">
        <f>COUNTIF($J14953:$J14954,"3")-COUNTIFS($J14953:$J14954,"3",$K14953:$K14954,"V")</f>
        <v>0</v>
      </c>
      <c r="AN14952">
        <f>COUNTIFS($J14953:$J14954,"3",$K14953:$K14954,"Y")+COUNTIFS($J14953:$J14954,"3",$K14953:$K14954,"s")</f>
        <v>0</v>
      </c>
      <c r="AO14952">
        <f>COUNTIF($J14953:$J14954,"4")-COUNTIFS($J14953:$J14954,"4",$K14953:$K14954,"V")</f>
        <v>0</v>
      </c>
      <c r="AP14952">
        <f>COUNTIFS($J14953:$J14954,"4",$K14953:$K14954,"Y")+COUNTIFS($J14953:$J14954,"4",$K14953:$K14954,"s")</f>
        <v>0</v>
      </c>
      <c r="AQ14952">
        <f>COUNTIF($J14953:$J14954,"5")-COUNTIFS($J14953:$J14954,"5",$K14953:$K14954,"V")</f>
        <v>0</v>
      </c>
      <c r="AR14952">
        <f>COUNTIFS($J14953:$J14954,"5",$K14953:$K14954,"Y")+COUNTIFS($J14953:$J14954,"5",$K14953:$K14954,"s")</f>
        <v>0</v>
      </c>
      <c r="AS14952">
        <f>COUNTIF($J14953:$J14954,"6")-COUNTIFS($J14953:$J14954,"6",$K14953:$K14954,"V")</f>
        <v>0</v>
      </c>
      <c r="AT14952">
        <f>COUNTIFS($J14953:$J14954,"6",$K14953:$K14954,"Y")+COUNTIFS($J14953:$J14954,"6",$K14953:$K14954,"s")</f>
        <v>0</v>
      </c>
      <c r="AU14952">
        <f>COUNTIF($J14953:$J14954,"7")-COUNTIFS($J14953:$J14954,"7",$K14953:$K14954,"V")</f>
        <v>0</v>
      </c>
      <c r="AV14952">
        <f>COUNTIFS($J14953:$J14954,"7",$K14953:$K14954,"Y")+COUNTIFS($J14953:$J14954,"7",$K14953:$K14954,"s")</f>
        <v>0</v>
      </c>
    </row>
    <row r="14953" spans="1:48" ht="10.95" customHeight="1" outlineLevel="1" x14ac:dyDescent="0.25">
      <c r="A14953" t="s">
        <v>20046</v>
      </c>
      <c r="C14953" s="3" t="s">
        <v>12986</v>
      </c>
      <c r="D14953" s="3">
        <v>322</v>
      </c>
      <c r="E14953" s="9">
        <v>1979</v>
      </c>
      <c r="F14953" s="7" t="s">
        <v>5141</v>
      </c>
      <c r="G14953" s="7" t="s">
        <v>5401</v>
      </c>
      <c r="H14953" s="8" t="s">
        <v>13444</v>
      </c>
      <c r="I14953" s="8" t="s">
        <v>20050</v>
      </c>
      <c r="J14953" s="19">
        <v>2</v>
      </c>
      <c r="K14953" s="19" t="s">
        <v>7736</v>
      </c>
      <c r="L14953" s="11">
        <v>6.5</v>
      </c>
      <c r="M14953" s="11"/>
      <c r="N14953" s="24"/>
      <c r="P14953" s="32"/>
      <c r="S14953">
        <v>1</v>
      </c>
      <c r="T14953" s="19"/>
      <c r="U14953" s="3"/>
      <c r="X14953" t="str">
        <f t="shared" si="910"/>
        <v/>
      </c>
      <c r="Z14953" t="str">
        <f t="shared" si="911"/>
        <v/>
      </c>
      <c r="AB14953" s="9"/>
      <c r="AC14953" t="s">
        <v>13444</v>
      </c>
      <c r="AD14953">
        <f>COUNTIF(H14953,"*Fuji*")</f>
        <v>0</v>
      </c>
      <c r="AF14953" s="3"/>
      <c r="AG14953" t="s">
        <v>2880</v>
      </c>
      <c r="AH14953" s="9" t="s">
        <v>4613</v>
      </c>
    </row>
    <row r="14954" spans="1:48" ht="10.95" customHeight="1" outlineLevel="1" x14ac:dyDescent="0.25">
      <c r="A14954" t="s">
        <v>20046</v>
      </c>
      <c r="C14954" s="3" t="s">
        <v>12986</v>
      </c>
      <c r="D14954" s="3" t="s">
        <v>20049</v>
      </c>
      <c r="E14954" s="9">
        <v>1979</v>
      </c>
      <c r="F14954" s="7" t="s">
        <v>10622</v>
      </c>
      <c r="G14954" s="7" t="s">
        <v>5401</v>
      </c>
      <c r="H14954" s="8" t="s">
        <v>13444</v>
      </c>
      <c r="I14954" s="8" t="s">
        <v>20050</v>
      </c>
      <c r="J14954" s="19">
        <v>2</v>
      </c>
      <c r="K14954" s="19" t="s">
        <v>7736</v>
      </c>
      <c r="L14954" s="11">
        <v>4</v>
      </c>
      <c r="M14954" s="11"/>
      <c r="N14954" s="24"/>
      <c r="P14954" s="32"/>
      <c r="T14954" s="19"/>
      <c r="U14954" s="3"/>
      <c r="X14954" t="str">
        <f t="shared" si="910"/>
        <v/>
      </c>
      <c r="Z14954">
        <f t="shared" si="911"/>
        <v>1</v>
      </c>
      <c r="AB14954" s="9"/>
      <c r="AC14954" t="s">
        <v>13444</v>
      </c>
      <c r="AD14954">
        <f>COUNTIF(H14954,"*Fuji*")</f>
        <v>0</v>
      </c>
      <c r="AF14954" s="3"/>
      <c r="AG14954" t="s">
        <v>2880</v>
      </c>
      <c r="AH14954" s="9" t="s">
        <v>4613</v>
      </c>
    </row>
    <row r="14955" spans="1:48" ht="10.95" customHeight="1" x14ac:dyDescent="0.25">
      <c r="A14955" t="s">
        <v>12411</v>
      </c>
      <c r="B14955" t="s">
        <v>3513</v>
      </c>
      <c r="C14955" s="3" t="s">
        <v>11994</v>
      </c>
      <c r="E14955" s="9"/>
      <c r="F14955" s="7"/>
      <c r="G14955" s="7"/>
      <c r="H14955" s="8"/>
      <c r="I14955" s="8"/>
      <c r="J14955" s="19"/>
      <c r="K14955" s="19"/>
      <c r="L14955" s="11"/>
      <c r="M14955" s="11">
        <f>SUM(L14956:L15375)</f>
        <v>671.10000000000014</v>
      </c>
      <c r="N14955" s="24">
        <v>1367</v>
      </c>
      <c r="O14955">
        <f>COUNTIF(K14956:K15375,"*")</f>
        <v>420</v>
      </c>
      <c r="P14955" s="32">
        <f>O14955/N14955</f>
        <v>0.30724213606437456</v>
      </c>
      <c r="Q14955">
        <f>COUNTIF(K14956:K15375,"Y")+COUNTIF(K14956:K15375,"S")</f>
        <v>293</v>
      </c>
      <c r="T14955" s="19" t="s">
        <v>7736</v>
      </c>
      <c r="U14955" s="3"/>
      <c r="V14955" t="s">
        <v>18525</v>
      </c>
      <c r="X14955" t="str">
        <f t="shared" si="910"/>
        <v/>
      </c>
      <c r="Z14955" t="str">
        <f t="shared" si="911"/>
        <v/>
      </c>
      <c r="AB14955" s="9"/>
      <c r="AE14955">
        <f>COUNTIF(AD14956:AD15347,"1")</f>
        <v>0</v>
      </c>
      <c r="AF14955" s="3"/>
      <c r="AH14955" s="9"/>
      <c r="AI14955">
        <f>COUNTIF($J14956:$J15375,"1")-COUNTIFS($J14956:$J15375,"1",$K14956:$K15375,"V")</f>
        <v>48</v>
      </c>
      <c r="AJ14955">
        <f>COUNTIFS($J14956:$J15375,"1",$K14956:$K15375,"Y")+COUNTIFS($J14956:$J15375,"1",$K14956:$K15375,"s")</f>
        <v>41</v>
      </c>
      <c r="AK14955">
        <f>COUNTIF($J14956:$J15375,"2")-COUNTIFS($J14956:$J15375,"2",$K14956:$K15375,"V")</f>
        <v>3</v>
      </c>
      <c r="AL14955">
        <f>COUNTIFS($J14956:$J15375,"2",$K14956:$K15375,"Y")+COUNTIFS($J14956:$J15375,"2",$K14956:$K15375,"s")</f>
        <v>3</v>
      </c>
      <c r="AM14955">
        <f>COUNTIF($J14956:$J15375,"3")-COUNTIFS($J14956:$J15375,"3",$K14956:$K15375,"V")</f>
        <v>107</v>
      </c>
      <c r="AN14955">
        <f>COUNTIFS($J14956:$J15375,"3",$K14956:$K15375,"Y")+COUNTIFS($J14956:$J15375,"3",$K14956:$K15375,"s")</f>
        <v>71</v>
      </c>
      <c r="AO14955">
        <f>COUNTIF($J14956:$J15375,"4")-COUNTIFS($J14956:$J15375,"4",$K14956:$K15375,"V")</f>
        <v>27</v>
      </c>
      <c r="AP14955">
        <f>COUNTIFS($J14956:$J15375,"4",$K14956:$K15375,"Y")+COUNTIFS($J14956:$J15375,"4",$K14956:$K15375,"s")</f>
        <v>13</v>
      </c>
      <c r="AQ14955">
        <f>COUNTIF($J14956:$J15375,"5")-COUNTIFS($J14956:$J15375,"5",$K14956:$K15375,"V")</f>
        <v>198</v>
      </c>
      <c r="AR14955">
        <f>COUNTIFS($J14956:$J15375,"5",$K14956:$K15375,"Y")+COUNTIFS($J14956:$J15375,"5",$K14956:$K15375,"s")</f>
        <v>139</v>
      </c>
      <c r="AS14955">
        <f>COUNTIF($J14956:$J15375,"6")-COUNTIFS($J14956:$J15375,"6",$K14956:$K15375,"V")</f>
        <v>33</v>
      </c>
      <c r="AT14955">
        <f>COUNTIFS($J14956:$J15375,"6",$K14956:$K15375,"Y")+COUNTIFS($J14956:$J15375,"6",$K14956:$K15375,"s")</f>
        <v>22</v>
      </c>
      <c r="AU14955">
        <f>COUNTIF($J14956:$J15375,"7")-COUNTIFS($J14956:$J15375,"7",$K14956:$K15375,"V")</f>
        <v>4</v>
      </c>
      <c r="AV14955">
        <f>COUNTIFS($J14956:$J15375,"7",$K14956:$K15375,"Y")+COUNTIFS($J14956:$J15375,"7",$K14956:$K15375,"s")</f>
        <v>4</v>
      </c>
    </row>
    <row r="14956" spans="1:48" ht="10.95" customHeight="1" outlineLevel="1" x14ac:dyDescent="0.25">
      <c r="A14956" t="s">
        <v>2878</v>
      </c>
      <c r="C14956" s="3" t="s">
        <v>11994</v>
      </c>
      <c r="D14956" s="3">
        <v>1</v>
      </c>
      <c r="E14956" s="9">
        <v>1952</v>
      </c>
      <c r="F14956" s="7" t="s">
        <v>1533</v>
      </c>
      <c r="G14956" s="7" t="s">
        <v>2879</v>
      </c>
      <c r="H14956" s="8" t="s">
        <v>5084</v>
      </c>
      <c r="I14956" s="8" t="s">
        <v>12193</v>
      </c>
      <c r="J14956" s="19">
        <v>5</v>
      </c>
      <c r="K14956" s="19" t="s">
        <v>7736</v>
      </c>
      <c r="L14956" s="11">
        <v>4.9000000000000004</v>
      </c>
      <c r="M14956" s="11"/>
      <c r="N14956" s="24"/>
      <c r="P14956" s="32"/>
      <c r="T14956" s="19"/>
      <c r="U14956" s="3">
        <v>1</v>
      </c>
      <c r="X14956" t="str">
        <f t="shared" si="910"/>
        <v/>
      </c>
      <c r="Z14956" t="str">
        <f t="shared" si="911"/>
        <v/>
      </c>
      <c r="AB14956" s="9"/>
      <c r="AC14956" t="s">
        <v>5084</v>
      </c>
      <c r="AD14956">
        <f t="shared" ref="AD14956:AD15019" si="914">COUNTIF(H14956,"*Fuji*")</f>
        <v>0</v>
      </c>
      <c r="AF14956" s="3"/>
      <c r="AG14956" t="s">
        <v>2880</v>
      </c>
      <c r="AH14956" s="9" t="s">
        <v>4613</v>
      </c>
    </row>
    <row r="14957" spans="1:48" ht="10.95" customHeight="1" outlineLevel="1" x14ac:dyDescent="0.25">
      <c r="A14957" t="s">
        <v>2878</v>
      </c>
      <c r="C14957" s="3" t="s">
        <v>11994</v>
      </c>
      <c r="D14957" s="3">
        <v>2</v>
      </c>
      <c r="E14957" s="9">
        <v>1952</v>
      </c>
      <c r="F14957" s="7" t="s">
        <v>1101</v>
      </c>
      <c r="G14957" s="7" t="s">
        <v>3872</v>
      </c>
      <c r="H14957" s="8" t="s">
        <v>5084</v>
      </c>
      <c r="I14957" s="8" t="s">
        <v>12193</v>
      </c>
      <c r="J14957" s="19">
        <v>5</v>
      </c>
      <c r="K14957" s="19" t="s">
        <v>7736</v>
      </c>
      <c r="L14957" s="11">
        <v>4.9000000000000004</v>
      </c>
      <c r="M14957" s="11"/>
      <c r="N14957" s="24"/>
      <c r="P14957" s="32"/>
      <c r="T14957" s="19"/>
      <c r="U14957" s="3">
        <v>2</v>
      </c>
      <c r="X14957" t="str">
        <f t="shared" si="910"/>
        <v/>
      </c>
      <c r="Z14957" t="str">
        <f t="shared" si="911"/>
        <v/>
      </c>
      <c r="AB14957" s="9"/>
      <c r="AC14957" t="s">
        <v>5084</v>
      </c>
      <c r="AD14957">
        <f t="shared" si="914"/>
        <v>0</v>
      </c>
      <c r="AF14957" s="3"/>
      <c r="AG14957" t="s">
        <v>2880</v>
      </c>
      <c r="AH14957" s="9" t="s">
        <v>4613</v>
      </c>
    </row>
    <row r="14958" spans="1:48" ht="10.95" customHeight="1" outlineLevel="1" x14ac:dyDescent="0.25">
      <c r="A14958" t="s">
        <v>2878</v>
      </c>
      <c r="C14958" s="3" t="s">
        <v>11994</v>
      </c>
      <c r="D14958" s="3">
        <v>3</v>
      </c>
      <c r="E14958" s="9">
        <v>1952</v>
      </c>
      <c r="F14958" s="7" t="s">
        <v>1103</v>
      </c>
      <c r="G14958" s="7" t="s">
        <v>5240</v>
      </c>
      <c r="H14958" s="8" t="s">
        <v>5084</v>
      </c>
      <c r="I14958" s="8" t="s">
        <v>12193</v>
      </c>
      <c r="J14958" s="19">
        <v>5</v>
      </c>
      <c r="K14958" s="19" t="s">
        <v>7736</v>
      </c>
      <c r="L14958" s="11">
        <v>4.9000000000000004</v>
      </c>
      <c r="M14958" s="11"/>
      <c r="N14958" s="24"/>
      <c r="P14958" s="32"/>
      <c r="T14958" s="19"/>
      <c r="U14958" s="3">
        <v>3</v>
      </c>
      <c r="X14958" t="str">
        <f t="shared" si="910"/>
        <v/>
      </c>
      <c r="Z14958" t="str">
        <f t="shared" si="911"/>
        <v/>
      </c>
      <c r="AB14958" s="9"/>
      <c r="AC14958" t="s">
        <v>5084</v>
      </c>
      <c r="AD14958">
        <f t="shared" si="914"/>
        <v>0</v>
      </c>
      <c r="AF14958" s="3"/>
      <c r="AG14958" t="s">
        <v>2880</v>
      </c>
      <c r="AH14958" s="9" t="s">
        <v>4613</v>
      </c>
    </row>
    <row r="14959" spans="1:48" ht="10.95" customHeight="1" outlineLevel="1" x14ac:dyDescent="0.25">
      <c r="A14959" t="s">
        <v>2878</v>
      </c>
      <c r="C14959" s="3" t="s">
        <v>11994</v>
      </c>
      <c r="D14959" s="3">
        <v>4</v>
      </c>
      <c r="E14959" s="9">
        <v>1952</v>
      </c>
      <c r="F14959" s="7" t="s">
        <v>639</v>
      </c>
      <c r="G14959" s="7" t="s">
        <v>4914</v>
      </c>
      <c r="H14959" s="8" t="s">
        <v>5084</v>
      </c>
      <c r="I14959" s="8" t="s">
        <v>12193</v>
      </c>
      <c r="J14959" s="19">
        <v>5</v>
      </c>
      <c r="K14959" s="19" t="s">
        <v>7736</v>
      </c>
      <c r="L14959" s="11">
        <v>4.9000000000000004</v>
      </c>
      <c r="M14959" s="11"/>
      <c r="N14959" s="24"/>
      <c r="P14959" s="32"/>
      <c r="T14959" s="19"/>
      <c r="U14959" s="3">
        <v>4</v>
      </c>
      <c r="X14959" t="str">
        <f t="shared" si="910"/>
        <v/>
      </c>
      <c r="Z14959" t="str">
        <f t="shared" si="911"/>
        <v/>
      </c>
      <c r="AB14959" s="9"/>
      <c r="AC14959" t="s">
        <v>5084</v>
      </c>
      <c r="AD14959">
        <f t="shared" si="914"/>
        <v>0</v>
      </c>
      <c r="AF14959" s="3"/>
      <c r="AG14959" t="s">
        <v>2880</v>
      </c>
      <c r="AH14959" s="9" t="s">
        <v>4613</v>
      </c>
    </row>
    <row r="14960" spans="1:48" ht="10.95" customHeight="1" outlineLevel="1" x14ac:dyDescent="0.25">
      <c r="A14960" t="s">
        <v>2878</v>
      </c>
      <c r="C14960" s="3" t="s">
        <v>11994</v>
      </c>
      <c r="D14960" s="3">
        <v>5</v>
      </c>
      <c r="E14960" s="9">
        <v>1952</v>
      </c>
      <c r="F14960" s="7" t="s">
        <v>1106</v>
      </c>
      <c r="G14960" s="7" t="s">
        <v>3876</v>
      </c>
      <c r="H14960" s="8" t="s">
        <v>5084</v>
      </c>
      <c r="I14960" s="8" t="s">
        <v>12193</v>
      </c>
      <c r="J14960" s="19">
        <v>5</v>
      </c>
      <c r="K14960" s="19" t="s">
        <v>7736</v>
      </c>
      <c r="L14960" s="11">
        <v>4.9000000000000004</v>
      </c>
      <c r="M14960" s="11"/>
      <c r="N14960" s="24"/>
      <c r="P14960" s="32"/>
      <c r="T14960" s="19"/>
      <c r="U14960" s="3">
        <v>5</v>
      </c>
      <c r="X14960" t="str">
        <f t="shared" si="910"/>
        <v/>
      </c>
      <c r="Z14960" t="str">
        <f t="shared" si="911"/>
        <v/>
      </c>
      <c r="AB14960" s="9"/>
      <c r="AC14960" t="s">
        <v>5084</v>
      </c>
      <c r="AD14960">
        <f t="shared" si="914"/>
        <v>0</v>
      </c>
      <c r="AF14960" s="3"/>
      <c r="AG14960" t="s">
        <v>2880</v>
      </c>
      <c r="AH14960" s="9" t="s">
        <v>4925</v>
      </c>
    </row>
    <row r="14961" spans="1:34" ht="10.95" customHeight="1" outlineLevel="1" x14ac:dyDescent="0.25">
      <c r="A14961" t="s">
        <v>2878</v>
      </c>
      <c r="C14961" s="3" t="s">
        <v>11994</v>
      </c>
      <c r="D14961" s="3">
        <v>6</v>
      </c>
      <c r="E14961" s="9">
        <v>1952</v>
      </c>
      <c r="F14961" s="7" t="s">
        <v>4883</v>
      </c>
      <c r="G14961" s="7" t="s">
        <v>2293</v>
      </c>
      <c r="H14961" s="8" t="s">
        <v>5084</v>
      </c>
      <c r="I14961" s="8" t="s">
        <v>12193</v>
      </c>
      <c r="J14961" s="19">
        <v>5</v>
      </c>
      <c r="K14961" s="19" t="s">
        <v>7736</v>
      </c>
      <c r="L14961" s="11">
        <v>4.9000000000000004</v>
      </c>
      <c r="M14961" s="11"/>
      <c r="N14961" s="24"/>
      <c r="P14961" s="32"/>
      <c r="T14961" s="19"/>
      <c r="U14961" s="3">
        <v>6</v>
      </c>
      <c r="X14961" t="str">
        <f t="shared" si="910"/>
        <v/>
      </c>
      <c r="Z14961" t="str">
        <f t="shared" si="911"/>
        <v/>
      </c>
      <c r="AB14961" s="9"/>
      <c r="AC14961" t="s">
        <v>5084</v>
      </c>
      <c r="AD14961">
        <f t="shared" si="914"/>
        <v>0</v>
      </c>
      <c r="AF14961" s="3"/>
      <c r="AG14961" t="s">
        <v>2880</v>
      </c>
      <c r="AH14961" s="9" t="s">
        <v>4613</v>
      </c>
    </row>
    <row r="14962" spans="1:34" ht="10.95" customHeight="1" outlineLevel="1" x14ac:dyDescent="0.25">
      <c r="A14962" t="s">
        <v>2878</v>
      </c>
      <c r="C14962" s="3" t="s">
        <v>11994</v>
      </c>
      <c r="D14962" s="3">
        <v>7</v>
      </c>
      <c r="E14962" s="9">
        <v>1952</v>
      </c>
      <c r="F14962" s="7" t="s">
        <v>1109</v>
      </c>
      <c r="G14962" s="7" t="s">
        <v>2881</v>
      </c>
      <c r="H14962" s="8" t="s">
        <v>5084</v>
      </c>
      <c r="I14962" s="8" t="s">
        <v>12193</v>
      </c>
      <c r="J14962" s="19">
        <v>5</v>
      </c>
      <c r="K14962" s="19" t="s">
        <v>7736</v>
      </c>
      <c r="L14962" s="11">
        <v>4.9000000000000004</v>
      </c>
      <c r="M14962" s="11"/>
      <c r="N14962" s="24"/>
      <c r="P14962" s="32"/>
      <c r="T14962" s="19"/>
      <c r="U14962" s="3">
        <v>7</v>
      </c>
      <c r="X14962" t="str">
        <f t="shared" si="910"/>
        <v/>
      </c>
      <c r="Z14962" t="str">
        <f t="shared" si="911"/>
        <v/>
      </c>
      <c r="AB14962" s="9"/>
      <c r="AC14962" t="s">
        <v>5084</v>
      </c>
      <c r="AD14962">
        <f t="shared" si="914"/>
        <v>0</v>
      </c>
      <c r="AF14962" s="3"/>
      <c r="AG14962" t="s">
        <v>2880</v>
      </c>
      <c r="AH14962" s="9" t="s">
        <v>4925</v>
      </c>
    </row>
    <row r="14963" spans="1:34" ht="10.95" customHeight="1" outlineLevel="1" x14ac:dyDescent="0.25">
      <c r="A14963" t="s">
        <v>2878</v>
      </c>
      <c r="C14963" s="3" t="s">
        <v>11994</v>
      </c>
      <c r="D14963" s="3">
        <v>8</v>
      </c>
      <c r="E14963" s="9">
        <v>1952</v>
      </c>
      <c r="F14963" s="7" t="s">
        <v>1111</v>
      </c>
      <c r="G14963" s="7" t="s">
        <v>3877</v>
      </c>
      <c r="H14963" s="8" t="s">
        <v>5084</v>
      </c>
      <c r="I14963" s="8" t="s">
        <v>12193</v>
      </c>
      <c r="J14963" s="19">
        <v>5</v>
      </c>
      <c r="K14963" s="19" t="s">
        <v>7736</v>
      </c>
      <c r="L14963" s="11">
        <v>4.9000000000000004</v>
      </c>
      <c r="M14963" s="11"/>
      <c r="N14963" s="24"/>
      <c r="P14963" s="32"/>
      <c r="T14963" s="19"/>
      <c r="U14963" s="3">
        <v>8</v>
      </c>
      <c r="X14963" t="str">
        <f t="shared" si="910"/>
        <v/>
      </c>
      <c r="Z14963" t="str">
        <f t="shared" si="911"/>
        <v/>
      </c>
      <c r="AB14963" s="9"/>
      <c r="AC14963" t="s">
        <v>5084</v>
      </c>
      <c r="AD14963">
        <f t="shared" si="914"/>
        <v>0</v>
      </c>
      <c r="AF14963" s="3"/>
      <c r="AG14963" t="s">
        <v>2880</v>
      </c>
      <c r="AH14963" s="9" t="s">
        <v>4925</v>
      </c>
    </row>
    <row r="14964" spans="1:34" ht="10.95" customHeight="1" outlineLevel="1" x14ac:dyDescent="0.25">
      <c r="A14964" t="s">
        <v>2878</v>
      </c>
      <c r="C14964" s="3" t="s">
        <v>11994</v>
      </c>
      <c r="D14964" s="3">
        <v>9</v>
      </c>
      <c r="E14964" s="9">
        <v>1952</v>
      </c>
      <c r="F14964" s="7" t="s">
        <v>4619</v>
      </c>
      <c r="G14964" s="7" t="s">
        <v>5799</v>
      </c>
      <c r="H14964" s="8" t="s">
        <v>5084</v>
      </c>
      <c r="I14964" s="8" t="s">
        <v>12193</v>
      </c>
      <c r="J14964" s="19">
        <v>5</v>
      </c>
      <c r="K14964" s="19" t="s">
        <v>7736</v>
      </c>
      <c r="L14964" s="11">
        <v>4.9000000000000004</v>
      </c>
      <c r="M14964" s="11"/>
      <c r="N14964" s="24"/>
      <c r="P14964" s="32"/>
      <c r="T14964" s="19"/>
      <c r="U14964" s="3">
        <v>9</v>
      </c>
      <c r="X14964" t="str">
        <f t="shared" si="910"/>
        <v/>
      </c>
      <c r="Z14964" t="str">
        <f t="shared" si="911"/>
        <v/>
      </c>
      <c r="AB14964" s="9"/>
      <c r="AC14964" t="s">
        <v>5084</v>
      </c>
      <c r="AD14964">
        <f t="shared" si="914"/>
        <v>0</v>
      </c>
      <c r="AF14964" s="3"/>
      <c r="AG14964" t="s">
        <v>2880</v>
      </c>
      <c r="AH14964" s="9" t="s">
        <v>4925</v>
      </c>
    </row>
    <row r="14965" spans="1:34" ht="10.95" customHeight="1" outlineLevel="1" x14ac:dyDescent="0.25">
      <c r="A14965" t="s">
        <v>2878</v>
      </c>
      <c r="C14965" s="3" t="s">
        <v>11994</v>
      </c>
      <c r="D14965" s="3">
        <v>10</v>
      </c>
      <c r="E14965" s="9">
        <v>1952</v>
      </c>
      <c r="F14965" s="7" t="s">
        <v>2882</v>
      </c>
      <c r="G14965" s="7" t="s">
        <v>3878</v>
      </c>
      <c r="H14965" s="8" t="s">
        <v>5084</v>
      </c>
      <c r="I14965" s="8" t="s">
        <v>12193</v>
      </c>
      <c r="J14965" s="19">
        <v>5</v>
      </c>
      <c r="K14965" s="19" t="s">
        <v>7736</v>
      </c>
      <c r="L14965" s="11">
        <v>4.9000000000000004</v>
      </c>
      <c r="M14965" s="11"/>
      <c r="N14965" s="24"/>
      <c r="P14965" s="32"/>
      <c r="T14965" s="19"/>
      <c r="U14965" s="3">
        <v>10</v>
      </c>
      <c r="X14965" t="str">
        <f t="shared" si="910"/>
        <v/>
      </c>
      <c r="Z14965" t="str">
        <f t="shared" si="911"/>
        <v/>
      </c>
      <c r="AB14965" s="9"/>
      <c r="AC14965" t="s">
        <v>5084</v>
      </c>
      <c r="AD14965">
        <f t="shared" si="914"/>
        <v>0</v>
      </c>
      <c r="AF14965" s="3"/>
      <c r="AG14965" t="s">
        <v>2880</v>
      </c>
      <c r="AH14965" s="9" t="s">
        <v>4623</v>
      </c>
    </row>
    <row r="14966" spans="1:34" ht="10.95" customHeight="1" outlineLevel="1" x14ac:dyDescent="0.25">
      <c r="A14966" t="s">
        <v>2878</v>
      </c>
      <c r="C14966" s="3" t="s">
        <v>11994</v>
      </c>
      <c r="D14966" s="3">
        <v>11</v>
      </c>
      <c r="E14966" s="9">
        <v>1952</v>
      </c>
      <c r="F14966" s="7" t="s">
        <v>4614</v>
      </c>
      <c r="G14966" s="7" t="s">
        <v>1661</v>
      </c>
      <c r="H14966" s="8" t="s">
        <v>5084</v>
      </c>
      <c r="I14966" s="8" t="s">
        <v>12193</v>
      </c>
      <c r="J14966" s="19">
        <v>5</v>
      </c>
      <c r="K14966" s="19" t="s">
        <v>7736</v>
      </c>
      <c r="L14966" s="11">
        <v>4.9000000000000004</v>
      </c>
      <c r="M14966" s="11"/>
      <c r="N14966" s="24"/>
      <c r="P14966" s="32"/>
      <c r="T14966" s="19"/>
      <c r="U14966" s="3">
        <v>11</v>
      </c>
      <c r="X14966" t="str">
        <f t="shared" si="910"/>
        <v/>
      </c>
      <c r="Z14966" t="str">
        <f t="shared" si="911"/>
        <v/>
      </c>
      <c r="AB14966" s="9"/>
      <c r="AC14966" t="s">
        <v>5084</v>
      </c>
      <c r="AD14966">
        <f t="shared" si="914"/>
        <v>0</v>
      </c>
      <c r="AF14966" s="3"/>
      <c r="AG14966" t="s">
        <v>2880</v>
      </c>
      <c r="AH14966" s="9" t="s">
        <v>4623</v>
      </c>
    </row>
    <row r="14967" spans="1:34" ht="10.95" customHeight="1" outlineLevel="1" x14ac:dyDescent="0.25">
      <c r="A14967" t="s">
        <v>2878</v>
      </c>
      <c r="C14967" s="3" t="s">
        <v>11994</v>
      </c>
      <c r="D14967" s="3">
        <v>12</v>
      </c>
      <c r="E14967" s="9">
        <v>1952</v>
      </c>
      <c r="F14967" s="7" t="s">
        <v>4370</v>
      </c>
      <c r="G14967" s="7" t="s">
        <v>1647</v>
      </c>
      <c r="H14967" s="8" t="s">
        <v>5084</v>
      </c>
      <c r="I14967" s="8" t="s">
        <v>12193</v>
      </c>
      <c r="J14967" s="19">
        <v>5</v>
      </c>
      <c r="K14967" s="19" t="s">
        <v>7736</v>
      </c>
      <c r="L14967" s="11">
        <v>4.9000000000000004</v>
      </c>
      <c r="M14967" s="11"/>
      <c r="N14967" s="24"/>
      <c r="P14967" s="32"/>
      <c r="T14967" s="19"/>
      <c r="U14967" s="3">
        <v>12</v>
      </c>
      <c r="X14967" t="str">
        <f t="shared" si="910"/>
        <v/>
      </c>
      <c r="Z14967" t="str">
        <f t="shared" si="911"/>
        <v/>
      </c>
      <c r="AB14967" s="9"/>
      <c r="AC14967" t="s">
        <v>5084</v>
      </c>
      <c r="AD14967">
        <f t="shared" si="914"/>
        <v>0</v>
      </c>
      <c r="AF14967" s="3"/>
      <c r="AG14967" t="s">
        <v>2880</v>
      </c>
      <c r="AH14967" s="9" t="s">
        <v>4623</v>
      </c>
    </row>
    <row r="14968" spans="1:34" ht="10.95" customHeight="1" outlineLevel="1" x14ac:dyDescent="0.25">
      <c r="A14968" t="s">
        <v>2878</v>
      </c>
      <c r="C14968" s="3" t="s">
        <v>11994</v>
      </c>
      <c r="D14968" s="3">
        <v>20</v>
      </c>
      <c r="E14968" s="9">
        <v>1954</v>
      </c>
      <c r="F14968" s="7" t="s">
        <v>4883</v>
      </c>
      <c r="G14968" s="7" t="s">
        <v>2883</v>
      </c>
      <c r="H14968" s="8" t="s">
        <v>2884</v>
      </c>
      <c r="I14968" s="8" t="s">
        <v>12195</v>
      </c>
      <c r="J14968" s="19">
        <v>1</v>
      </c>
      <c r="K14968" s="19" t="s">
        <v>7736</v>
      </c>
      <c r="L14968" s="11">
        <v>1</v>
      </c>
      <c r="M14968" s="11"/>
      <c r="N14968" s="24"/>
      <c r="P14968" s="32"/>
      <c r="R14968">
        <v>1</v>
      </c>
      <c r="S14968">
        <v>1</v>
      </c>
      <c r="T14968" s="19"/>
      <c r="U14968" s="3">
        <v>20</v>
      </c>
      <c r="X14968" t="str">
        <f t="shared" si="910"/>
        <v/>
      </c>
      <c r="Z14968" t="str">
        <f t="shared" si="911"/>
        <v/>
      </c>
      <c r="AB14968" s="9"/>
      <c r="AC14968" t="s">
        <v>2884</v>
      </c>
      <c r="AD14968">
        <f t="shared" si="914"/>
        <v>0</v>
      </c>
      <c r="AF14968" s="3"/>
      <c r="AG14968" t="s">
        <v>2880</v>
      </c>
      <c r="AH14968" s="9" t="s">
        <v>4613</v>
      </c>
    </row>
    <row r="14969" spans="1:34" ht="10.95" customHeight="1" outlineLevel="1" x14ac:dyDescent="0.25">
      <c r="A14969" t="s">
        <v>2878</v>
      </c>
      <c r="C14969" s="3" t="s">
        <v>11994</v>
      </c>
      <c r="D14969" s="3">
        <v>22</v>
      </c>
      <c r="E14969" s="9">
        <v>1954</v>
      </c>
      <c r="F14969" s="7" t="s">
        <v>1109</v>
      </c>
      <c r="G14969" s="7" t="s">
        <v>12194</v>
      </c>
      <c r="H14969" s="8" t="s">
        <v>11716</v>
      </c>
      <c r="I14969" s="8" t="s">
        <v>12195</v>
      </c>
      <c r="J14969" s="19">
        <v>5</v>
      </c>
      <c r="K14969" s="19" t="s">
        <v>7736</v>
      </c>
      <c r="L14969" s="11">
        <v>1.3</v>
      </c>
      <c r="M14969" s="11"/>
      <c r="N14969" s="24"/>
      <c r="P14969" s="32"/>
      <c r="T14969" s="19"/>
      <c r="U14969" s="3"/>
      <c r="X14969" t="str">
        <f t="shared" si="910"/>
        <v/>
      </c>
      <c r="Z14969" t="str">
        <f t="shared" si="911"/>
        <v/>
      </c>
      <c r="AB14969" s="9"/>
      <c r="AC14969" t="s">
        <v>11716</v>
      </c>
      <c r="AD14969">
        <f t="shared" si="914"/>
        <v>0</v>
      </c>
      <c r="AF14969" s="3"/>
      <c r="AH14969" s="9"/>
    </row>
    <row r="14970" spans="1:34" ht="10.95" customHeight="1" outlineLevel="1" x14ac:dyDescent="0.25">
      <c r="A14970" t="s">
        <v>2878</v>
      </c>
      <c r="C14970" s="3" t="s">
        <v>11994</v>
      </c>
      <c r="D14970" s="3">
        <v>23</v>
      </c>
      <c r="E14970" s="9">
        <v>1954</v>
      </c>
      <c r="F14970" s="7" t="s">
        <v>3764</v>
      </c>
      <c r="G14970" s="7" t="s">
        <v>575</v>
      </c>
      <c r="H14970" s="8" t="s">
        <v>2744</v>
      </c>
      <c r="I14970" s="8" t="s">
        <v>12195</v>
      </c>
      <c r="J14970" s="19">
        <v>1</v>
      </c>
      <c r="K14970" s="19" t="s">
        <v>7736</v>
      </c>
      <c r="L14970" s="11">
        <v>1</v>
      </c>
      <c r="M14970" s="11"/>
      <c r="N14970" s="24"/>
      <c r="P14970" s="32"/>
      <c r="T14970" s="19"/>
      <c r="U14970" s="3">
        <v>23</v>
      </c>
      <c r="X14970" t="str">
        <f t="shared" si="910"/>
        <v/>
      </c>
      <c r="Z14970" t="str">
        <f t="shared" si="911"/>
        <v/>
      </c>
      <c r="AB14970" s="9"/>
      <c r="AC14970" t="s">
        <v>2744</v>
      </c>
      <c r="AD14970">
        <f t="shared" si="914"/>
        <v>0</v>
      </c>
      <c r="AF14970" s="3"/>
      <c r="AG14970" t="s">
        <v>2880</v>
      </c>
      <c r="AH14970" s="9" t="s">
        <v>4613</v>
      </c>
    </row>
    <row r="14971" spans="1:34" ht="10.95" customHeight="1" outlineLevel="1" x14ac:dyDescent="0.25">
      <c r="A14971" t="s">
        <v>2878</v>
      </c>
      <c r="C14971" s="3" t="s">
        <v>11994</v>
      </c>
      <c r="D14971" s="3">
        <v>25</v>
      </c>
      <c r="E14971" s="9">
        <v>1954</v>
      </c>
      <c r="F14971" s="7" t="s">
        <v>2882</v>
      </c>
      <c r="G14971" s="7" t="s">
        <v>1617</v>
      </c>
      <c r="H14971" s="8" t="s">
        <v>1618</v>
      </c>
      <c r="I14971" s="8" t="s">
        <v>12195</v>
      </c>
      <c r="J14971" s="19">
        <v>3</v>
      </c>
      <c r="K14971" s="19" t="s">
        <v>7738</v>
      </c>
      <c r="L14971" s="11"/>
      <c r="M14971" s="11"/>
      <c r="N14971" s="24"/>
      <c r="P14971" s="32"/>
      <c r="T14971" s="19"/>
      <c r="U14971" s="3">
        <v>25</v>
      </c>
      <c r="X14971" t="str">
        <f t="shared" si="910"/>
        <v/>
      </c>
      <c r="Z14971" t="str">
        <f t="shared" si="911"/>
        <v/>
      </c>
      <c r="AB14971" s="9"/>
      <c r="AC14971" t="s">
        <v>1618</v>
      </c>
      <c r="AD14971">
        <f t="shared" si="914"/>
        <v>0</v>
      </c>
      <c r="AF14971" s="3"/>
      <c r="AG14971" t="s">
        <v>2880</v>
      </c>
      <c r="AH14971" s="9" t="s">
        <v>4623</v>
      </c>
    </row>
    <row r="14972" spans="1:34" ht="10.95" customHeight="1" outlineLevel="1" x14ac:dyDescent="0.25">
      <c r="A14972" t="s">
        <v>2878</v>
      </c>
      <c r="C14972" s="3" t="s">
        <v>11994</v>
      </c>
      <c r="D14972" s="3">
        <v>93</v>
      </c>
      <c r="E14972" s="9">
        <v>1966</v>
      </c>
      <c r="F14972" s="7" t="s">
        <v>1106</v>
      </c>
      <c r="G14972" s="7" t="s">
        <v>5401</v>
      </c>
      <c r="H14972" s="8" t="s">
        <v>2884</v>
      </c>
      <c r="I14972" s="8" t="s">
        <v>12196</v>
      </c>
      <c r="J14972" s="19">
        <v>3</v>
      </c>
      <c r="K14972" s="19" t="s">
        <v>7736</v>
      </c>
      <c r="L14972" s="11">
        <v>1</v>
      </c>
      <c r="M14972" s="11"/>
      <c r="N14972" s="24"/>
      <c r="P14972" s="32"/>
      <c r="T14972" s="19"/>
      <c r="U14972" s="3"/>
      <c r="X14972" t="str">
        <f t="shared" si="910"/>
        <v/>
      </c>
      <c r="Z14972" t="str">
        <f t="shared" si="911"/>
        <v/>
      </c>
      <c r="AB14972" s="9"/>
      <c r="AC14972" t="s">
        <v>2884</v>
      </c>
      <c r="AD14972">
        <f t="shared" si="914"/>
        <v>0</v>
      </c>
      <c r="AF14972" s="3"/>
      <c r="AH14972" s="9"/>
    </row>
    <row r="14973" spans="1:34" ht="10.95" customHeight="1" outlineLevel="1" x14ac:dyDescent="0.25">
      <c r="A14973" t="s">
        <v>2878</v>
      </c>
      <c r="C14973" s="3" t="s">
        <v>11994</v>
      </c>
      <c r="D14973" s="3">
        <v>94</v>
      </c>
      <c r="E14973" s="9">
        <v>1966</v>
      </c>
      <c r="F14973" s="7" t="s">
        <v>1109</v>
      </c>
      <c r="G14973" s="7" t="s">
        <v>5401</v>
      </c>
      <c r="H14973" s="8" t="s">
        <v>2884</v>
      </c>
      <c r="I14973" s="8" t="s">
        <v>12196</v>
      </c>
      <c r="J14973" s="19">
        <v>3</v>
      </c>
      <c r="K14973" s="19" t="s">
        <v>7736</v>
      </c>
      <c r="L14973" s="11">
        <v>1</v>
      </c>
      <c r="M14973" s="11"/>
      <c r="N14973" s="24"/>
      <c r="P14973" s="32"/>
      <c r="T14973" s="19"/>
      <c r="U14973" s="3"/>
      <c r="X14973" t="str">
        <f t="shared" si="910"/>
        <v/>
      </c>
      <c r="Z14973" t="str">
        <f t="shared" si="911"/>
        <v/>
      </c>
      <c r="AB14973" s="9"/>
      <c r="AC14973" t="s">
        <v>2884</v>
      </c>
      <c r="AD14973">
        <f t="shared" si="914"/>
        <v>0</v>
      </c>
      <c r="AF14973" s="3"/>
      <c r="AH14973" s="9"/>
    </row>
    <row r="14974" spans="1:34" ht="10.95" customHeight="1" outlineLevel="1" x14ac:dyDescent="0.25">
      <c r="A14974" t="s">
        <v>2878</v>
      </c>
      <c r="C14974" s="3" t="s">
        <v>11994</v>
      </c>
      <c r="D14974" s="3">
        <v>95</v>
      </c>
      <c r="E14974" s="9">
        <v>1966</v>
      </c>
      <c r="F14974" s="7" t="s">
        <v>2885</v>
      </c>
      <c r="G14974" s="7" t="s">
        <v>5401</v>
      </c>
      <c r="H14974" s="8" t="s">
        <v>2884</v>
      </c>
      <c r="I14974" s="8" t="s">
        <v>12196</v>
      </c>
      <c r="J14974" s="19">
        <v>3</v>
      </c>
      <c r="K14974" s="19" t="s">
        <v>7736</v>
      </c>
      <c r="L14974" s="11">
        <v>1</v>
      </c>
      <c r="M14974" s="11"/>
      <c r="N14974" s="24"/>
      <c r="P14974" s="32"/>
      <c r="T14974" s="19"/>
      <c r="U14974" s="3"/>
      <c r="X14974" t="str">
        <f t="shared" si="910"/>
        <v/>
      </c>
      <c r="Z14974" t="str">
        <f t="shared" si="911"/>
        <v/>
      </c>
      <c r="AB14974" s="9"/>
      <c r="AC14974" t="s">
        <v>2884</v>
      </c>
      <c r="AD14974">
        <f t="shared" si="914"/>
        <v>0</v>
      </c>
      <c r="AF14974" s="3"/>
      <c r="AH14974" s="9"/>
    </row>
    <row r="14975" spans="1:34" ht="10.95" customHeight="1" outlineLevel="1" x14ac:dyDescent="0.25">
      <c r="A14975" t="s">
        <v>2878</v>
      </c>
      <c r="C14975" s="3" t="s">
        <v>11994</v>
      </c>
      <c r="D14975" s="3">
        <v>96</v>
      </c>
      <c r="E14975" s="9">
        <v>1966</v>
      </c>
      <c r="F14975" s="7" t="s">
        <v>2882</v>
      </c>
      <c r="G14975" s="7" t="s">
        <v>5401</v>
      </c>
      <c r="H14975" s="8" t="s">
        <v>2884</v>
      </c>
      <c r="I14975" s="8" t="s">
        <v>12196</v>
      </c>
      <c r="J14975" s="19">
        <v>3</v>
      </c>
      <c r="K14975" s="19" t="s">
        <v>7736</v>
      </c>
      <c r="L14975" s="11">
        <v>0.5</v>
      </c>
      <c r="M14975" s="11"/>
      <c r="N14975" s="24"/>
      <c r="P14975" s="32"/>
      <c r="T14975" s="19"/>
      <c r="U14975" s="3"/>
      <c r="X14975" t="str">
        <f t="shared" si="910"/>
        <v/>
      </c>
      <c r="Z14975" t="str">
        <f t="shared" si="911"/>
        <v/>
      </c>
      <c r="AB14975" s="9"/>
      <c r="AC14975" t="s">
        <v>2884</v>
      </c>
      <c r="AD14975">
        <f t="shared" si="914"/>
        <v>0</v>
      </c>
      <c r="AF14975" s="3"/>
      <c r="AH14975" s="9"/>
    </row>
    <row r="14976" spans="1:34" ht="10.95" customHeight="1" outlineLevel="1" x14ac:dyDescent="0.25">
      <c r="A14976" t="s">
        <v>2878</v>
      </c>
      <c r="C14976" s="3" t="s">
        <v>11994</v>
      </c>
      <c r="D14976" s="3">
        <v>104</v>
      </c>
      <c r="E14976" s="9">
        <v>1967</v>
      </c>
      <c r="F14976" s="7" t="s">
        <v>1106</v>
      </c>
      <c r="G14976" s="7" t="s">
        <v>5401</v>
      </c>
      <c r="H14976" s="8" t="s">
        <v>2884</v>
      </c>
      <c r="I14976" s="8" t="s">
        <v>12197</v>
      </c>
      <c r="J14976" s="19">
        <v>5</v>
      </c>
      <c r="K14976" s="19" t="s">
        <v>7736</v>
      </c>
      <c r="L14976" s="11">
        <v>0.4</v>
      </c>
      <c r="M14976" s="11"/>
      <c r="N14976" s="24"/>
      <c r="P14976" s="32"/>
      <c r="T14976" s="19"/>
      <c r="U14976" s="3"/>
      <c r="X14976" t="str">
        <f t="shared" si="910"/>
        <v/>
      </c>
      <c r="Z14976" t="str">
        <f t="shared" si="911"/>
        <v/>
      </c>
      <c r="AB14976" s="9"/>
      <c r="AC14976" t="s">
        <v>2884</v>
      </c>
      <c r="AD14976">
        <f t="shared" si="914"/>
        <v>0</v>
      </c>
      <c r="AF14976" s="3"/>
      <c r="AH14976" s="9"/>
    </row>
    <row r="14977" spans="1:34" ht="10.95" customHeight="1" outlineLevel="1" x14ac:dyDescent="0.25">
      <c r="A14977" t="s">
        <v>2878</v>
      </c>
      <c r="C14977" s="3" t="s">
        <v>11994</v>
      </c>
      <c r="D14977" s="3">
        <v>105</v>
      </c>
      <c r="E14977" s="9">
        <v>1967</v>
      </c>
      <c r="F14977" s="7" t="s">
        <v>1109</v>
      </c>
      <c r="G14977" s="7" t="s">
        <v>5401</v>
      </c>
      <c r="H14977" s="8" t="s">
        <v>2884</v>
      </c>
      <c r="I14977" s="8" t="s">
        <v>12197</v>
      </c>
      <c r="J14977" s="19">
        <v>5</v>
      </c>
      <c r="K14977" s="19" t="s">
        <v>7736</v>
      </c>
      <c r="L14977" s="11">
        <v>0.4</v>
      </c>
      <c r="M14977" s="11"/>
      <c r="N14977" s="24"/>
      <c r="P14977" s="32"/>
      <c r="T14977" s="19"/>
      <c r="U14977" s="3"/>
      <c r="X14977" t="str">
        <f t="shared" si="910"/>
        <v/>
      </c>
      <c r="Z14977" t="str">
        <f t="shared" si="911"/>
        <v/>
      </c>
      <c r="AB14977" s="9"/>
      <c r="AC14977" t="s">
        <v>2884</v>
      </c>
      <c r="AD14977">
        <f t="shared" si="914"/>
        <v>0</v>
      </c>
      <c r="AF14977" s="3"/>
      <c r="AH14977" s="9"/>
    </row>
    <row r="14978" spans="1:34" ht="10.95" customHeight="1" outlineLevel="1" x14ac:dyDescent="0.25">
      <c r="A14978" t="s">
        <v>2878</v>
      </c>
      <c r="C14978" s="3" t="s">
        <v>11994</v>
      </c>
      <c r="D14978" s="3">
        <v>106</v>
      </c>
      <c r="E14978" s="9">
        <v>1967</v>
      </c>
      <c r="F14978" s="7" t="s">
        <v>2885</v>
      </c>
      <c r="G14978" s="7" t="s">
        <v>5401</v>
      </c>
      <c r="H14978" s="8" t="s">
        <v>2884</v>
      </c>
      <c r="I14978" s="8" t="s">
        <v>12197</v>
      </c>
      <c r="J14978" s="19">
        <v>5</v>
      </c>
      <c r="K14978" s="19" t="s">
        <v>7736</v>
      </c>
      <c r="L14978" s="11">
        <v>0.4</v>
      </c>
      <c r="M14978" s="11"/>
      <c r="N14978" s="24"/>
      <c r="P14978" s="32"/>
      <c r="T14978" s="19"/>
      <c r="U14978" s="3"/>
      <c r="X14978" t="str">
        <f t="shared" ref="X14978:X15041" si="915">IF(COUNTIF(F14978,"*fdc*"),1,"")</f>
        <v/>
      </c>
      <c r="Z14978" t="str">
        <f t="shared" ref="Z14978:Z15041" si="916">IF(COUNTIF(F14978,"*s/s*"),1,"")</f>
        <v/>
      </c>
      <c r="AB14978" s="9"/>
      <c r="AC14978" t="s">
        <v>2884</v>
      </c>
      <c r="AD14978">
        <f t="shared" si="914"/>
        <v>0</v>
      </c>
      <c r="AF14978" s="3"/>
      <c r="AH14978" s="9"/>
    </row>
    <row r="14979" spans="1:34" ht="10.95" customHeight="1" outlineLevel="1" x14ac:dyDescent="0.25">
      <c r="A14979" t="s">
        <v>2878</v>
      </c>
      <c r="C14979" s="3" t="s">
        <v>11994</v>
      </c>
      <c r="D14979" s="3">
        <v>107</v>
      </c>
      <c r="E14979" s="9">
        <v>1967</v>
      </c>
      <c r="F14979" s="7" t="s">
        <v>2882</v>
      </c>
      <c r="G14979" s="7" t="s">
        <v>5401</v>
      </c>
      <c r="H14979" s="8" t="s">
        <v>2884</v>
      </c>
      <c r="I14979" s="8" t="s">
        <v>12197</v>
      </c>
      <c r="J14979" s="19">
        <v>5</v>
      </c>
      <c r="K14979" s="19" t="s">
        <v>7736</v>
      </c>
      <c r="L14979" s="11">
        <v>0.4</v>
      </c>
      <c r="M14979" s="11"/>
      <c r="N14979" s="24"/>
      <c r="P14979" s="32"/>
      <c r="T14979" s="19"/>
      <c r="U14979" s="3"/>
      <c r="X14979" t="str">
        <f t="shared" si="915"/>
        <v/>
      </c>
      <c r="Z14979" t="str">
        <f t="shared" si="916"/>
        <v/>
      </c>
      <c r="AB14979" s="9"/>
      <c r="AC14979" t="s">
        <v>2884</v>
      </c>
      <c r="AD14979">
        <f t="shared" si="914"/>
        <v>0</v>
      </c>
      <c r="AF14979" s="3"/>
      <c r="AH14979" s="9"/>
    </row>
    <row r="14980" spans="1:34" ht="10.95" customHeight="1" outlineLevel="1" x14ac:dyDescent="0.25">
      <c r="A14980" t="s">
        <v>2878</v>
      </c>
      <c r="C14980" s="3" t="s">
        <v>11994</v>
      </c>
      <c r="D14980" s="3">
        <v>109</v>
      </c>
      <c r="E14980" s="9">
        <v>1967</v>
      </c>
      <c r="F14980" s="7" t="s">
        <v>1106</v>
      </c>
      <c r="G14980" s="7" t="s">
        <v>5401</v>
      </c>
      <c r="H14980" s="8" t="s">
        <v>2884</v>
      </c>
      <c r="I14980" s="8" t="s">
        <v>12198</v>
      </c>
      <c r="J14980" s="19">
        <v>3</v>
      </c>
      <c r="K14980" s="19" t="s">
        <v>7736</v>
      </c>
      <c r="L14980" s="11">
        <v>0.8</v>
      </c>
      <c r="M14980" s="11"/>
      <c r="N14980" s="24"/>
      <c r="P14980" s="32"/>
      <c r="T14980" s="19"/>
      <c r="U14980" s="3">
        <v>109</v>
      </c>
      <c r="X14980" t="str">
        <f t="shared" si="915"/>
        <v/>
      </c>
      <c r="Z14980" t="str">
        <f t="shared" si="916"/>
        <v/>
      </c>
      <c r="AB14980" s="9"/>
      <c r="AC14980" t="s">
        <v>2884</v>
      </c>
      <c r="AD14980">
        <f t="shared" si="914"/>
        <v>0</v>
      </c>
      <c r="AF14980" s="3"/>
      <c r="AG14980" t="s">
        <v>2880</v>
      </c>
      <c r="AH14980" s="9" t="s">
        <v>4613</v>
      </c>
    </row>
    <row r="14981" spans="1:34" ht="10.95" customHeight="1" outlineLevel="1" x14ac:dyDescent="0.25">
      <c r="A14981" t="s">
        <v>2878</v>
      </c>
      <c r="C14981" s="3" t="s">
        <v>11994</v>
      </c>
      <c r="D14981" s="3">
        <v>110</v>
      </c>
      <c r="E14981" s="9">
        <v>1967</v>
      </c>
      <c r="F14981" s="7" t="s">
        <v>1109</v>
      </c>
      <c r="G14981" s="7" t="s">
        <v>5401</v>
      </c>
      <c r="H14981" s="8" t="s">
        <v>2884</v>
      </c>
      <c r="I14981" s="8" t="s">
        <v>12198</v>
      </c>
      <c r="J14981" s="19">
        <v>3</v>
      </c>
      <c r="K14981" s="19" t="s">
        <v>7736</v>
      </c>
      <c r="L14981" s="11">
        <v>0.8</v>
      </c>
      <c r="M14981" s="11"/>
      <c r="N14981" s="24"/>
      <c r="P14981" s="32"/>
      <c r="T14981" s="19"/>
      <c r="U14981" s="3">
        <v>110</v>
      </c>
      <c r="X14981" t="str">
        <f t="shared" si="915"/>
        <v/>
      </c>
      <c r="Z14981" t="str">
        <f t="shared" si="916"/>
        <v/>
      </c>
      <c r="AB14981" s="9"/>
      <c r="AC14981" t="s">
        <v>2884</v>
      </c>
      <c r="AD14981">
        <f t="shared" si="914"/>
        <v>0</v>
      </c>
      <c r="AF14981" s="3"/>
      <c r="AG14981" t="s">
        <v>2880</v>
      </c>
      <c r="AH14981" s="9" t="s">
        <v>4613</v>
      </c>
    </row>
    <row r="14982" spans="1:34" ht="10.95" customHeight="1" outlineLevel="1" x14ac:dyDescent="0.25">
      <c r="A14982" t="s">
        <v>2878</v>
      </c>
      <c r="C14982" s="3" t="s">
        <v>11994</v>
      </c>
      <c r="D14982" s="3">
        <v>111</v>
      </c>
      <c r="E14982" s="9">
        <v>1967</v>
      </c>
      <c r="F14982" s="7" t="s">
        <v>2885</v>
      </c>
      <c r="G14982" s="7" t="s">
        <v>5401</v>
      </c>
      <c r="H14982" s="8" t="s">
        <v>2884</v>
      </c>
      <c r="I14982" s="8" t="s">
        <v>12198</v>
      </c>
      <c r="J14982" s="19">
        <v>3</v>
      </c>
      <c r="K14982" s="19" t="s">
        <v>7736</v>
      </c>
      <c r="L14982" s="11">
        <v>0.8</v>
      </c>
      <c r="M14982" s="11"/>
      <c r="N14982" s="24"/>
      <c r="P14982" s="32"/>
      <c r="T14982" s="19"/>
      <c r="U14982" s="3">
        <v>111</v>
      </c>
      <c r="X14982" t="str">
        <f t="shared" si="915"/>
        <v/>
      </c>
      <c r="Z14982" t="str">
        <f t="shared" si="916"/>
        <v/>
      </c>
      <c r="AB14982" s="9"/>
      <c r="AC14982" t="s">
        <v>2884</v>
      </c>
      <c r="AD14982">
        <f t="shared" si="914"/>
        <v>0</v>
      </c>
      <c r="AF14982" s="3"/>
      <c r="AG14982" t="s">
        <v>2880</v>
      </c>
      <c r="AH14982" s="9" t="s">
        <v>4613</v>
      </c>
    </row>
    <row r="14983" spans="1:34" ht="10.95" customHeight="1" outlineLevel="1" x14ac:dyDescent="0.25">
      <c r="A14983" t="s">
        <v>2878</v>
      </c>
      <c r="C14983" s="3" t="s">
        <v>11994</v>
      </c>
      <c r="D14983" s="3">
        <v>112</v>
      </c>
      <c r="E14983" s="9">
        <v>1967</v>
      </c>
      <c r="F14983" s="7" t="s">
        <v>2882</v>
      </c>
      <c r="G14983" s="7" t="s">
        <v>5401</v>
      </c>
      <c r="H14983" s="8" t="s">
        <v>2884</v>
      </c>
      <c r="I14983" s="8" t="s">
        <v>12198</v>
      </c>
      <c r="J14983" s="19">
        <v>3</v>
      </c>
      <c r="K14983" s="19" t="s">
        <v>7736</v>
      </c>
      <c r="L14983" s="11">
        <v>0.8</v>
      </c>
      <c r="M14983" s="11"/>
      <c r="N14983" s="24"/>
      <c r="P14983" s="32"/>
      <c r="T14983" s="19"/>
      <c r="U14983" s="3">
        <v>112</v>
      </c>
      <c r="X14983" t="str">
        <f t="shared" si="915"/>
        <v/>
      </c>
      <c r="Z14983" t="str">
        <f t="shared" si="916"/>
        <v/>
      </c>
      <c r="AB14983" s="9"/>
      <c r="AC14983" t="s">
        <v>2884</v>
      </c>
      <c r="AD14983">
        <f t="shared" si="914"/>
        <v>0</v>
      </c>
      <c r="AF14983" s="3"/>
      <c r="AG14983" t="s">
        <v>2880</v>
      </c>
      <c r="AH14983" s="9" t="s">
        <v>4613</v>
      </c>
    </row>
    <row r="14984" spans="1:34" ht="10.95" customHeight="1" outlineLevel="1" x14ac:dyDescent="0.25">
      <c r="A14984" t="s">
        <v>2878</v>
      </c>
      <c r="C14984" s="3" t="s">
        <v>11994</v>
      </c>
      <c r="D14984" s="3">
        <v>117</v>
      </c>
      <c r="E14984" s="9">
        <v>1968</v>
      </c>
      <c r="F14984" s="7" t="s">
        <v>4619</v>
      </c>
      <c r="G14984" s="7" t="s">
        <v>5401</v>
      </c>
      <c r="H14984" s="8" t="s">
        <v>2884</v>
      </c>
      <c r="I14984" s="8" t="s">
        <v>8497</v>
      </c>
      <c r="J14984" s="19">
        <v>3</v>
      </c>
      <c r="K14984" s="19" t="s">
        <v>7736</v>
      </c>
      <c r="L14984" s="11">
        <v>1.3</v>
      </c>
      <c r="M14984" s="11"/>
      <c r="N14984" s="24"/>
      <c r="P14984" s="32"/>
      <c r="T14984" s="19"/>
      <c r="U14984" s="3"/>
      <c r="X14984" t="str">
        <f t="shared" si="915"/>
        <v/>
      </c>
      <c r="Z14984" t="str">
        <f t="shared" si="916"/>
        <v/>
      </c>
      <c r="AB14984" s="9"/>
      <c r="AC14984" t="s">
        <v>2884</v>
      </c>
      <c r="AD14984">
        <f t="shared" si="914"/>
        <v>0</v>
      </c>
      <c r="AF14984" s="3"/>
      <c r="AH14984" s="9"/>
    </row>
    <row r="14985" spans="1:34" ht="10.95" customHeight="1" outlineLevel="1" x14ac:dyDescent="0.25">
      <c r="A14985" t="s">
        <v>2878</v>
      </c>
      <c r="C14985" s="3" t="s">
        <v>11994</v>
      </c>
      <c r="D14985" s="3">
        <v>120</v>
      </c>
      <c r="E14985" s="9">
        <v>1968</v>
      </c>
      <c r="F14985" s="7" t="s">
        <v>1109</v>
      </c>
      <c r="G14985" s="7" t="s">
        <v>5401</v>
      </c>
      <c r="H14985" s="8" t="s">
        <v>2884</v>
      </c>
      <c r="I14985" s="8" t="s">
        <v>11847</v>
      </c>
      <c r="J14985" s="19">
        <v>3</v>
      </c>
      <c r="K14985" s="19" t="s">
        <v>7736</v>
      </c>
      <c r="L14985" s="11">
        <v>0.7</v>
      </c>
      <c r="M14985" s="11"/>
      <c r="N14985" s="24"/>
      <c r="P14985" s="32"/>
      <c r="T14985" s="19"/>
      <c r="U14985" s="3"/>
      <c r="X14985" t="str">
        <f t="shared" si="915"/>
        <v/>
      </c>
      <c r="Z14985" t="str">
        <f t="shared" si="916"/>
        <v/>
      </c>
      <c r="AB14985" s="9"/>
      <c r="AC14985" t="s">
        <v>2884</v>
      </c>
      <c r="AD14985">
        <f t="shared" si="914"/>
        <v>0</v>
      </c>
      <c r="AF14985" s="3"/>
      <c r="AH14985" s="9"/>
    </row>
    <row r="14986" spans="1:34" ht="10.95" customHeight="1" outlineLevel="1" x14ac:dyDescent="0.25">
      <c r="A14986" t="s">
        <v>2878</v>
      </c>
      <c r="C14986" s="3" t="s">
        <v>11994</v>
      </c>
      <c r="D14986" s="3">
        <v>121</v>
      </c>
      <c r="E14986" s="9">
        <v>1968</v>
      </c>
      <c r="F14986" s="7" t="s">
        <v>3764</v>
      </c>
      <c r="G14986" s="7" t="s">
        <v>5401</v>
      </c>
      <c r="H14986" s="8" t="s">
        <v>2886</v>
      </c>
      <c r="I14986" s="8" t="s">
        <v>11847</v>
      </c>
      <c r="J14986" s="19">
        <v>6</v>
      </c>
      <c r="K14986" s="19" t="s">
        <v>7736</v>
      </c>
      <c r="L14986" s="11">
        <v>0.7</v>
      </c>
      <c r="M14986" s="11"/>
      <c r="N14986" s="24"/>
      <c r="P14986" s="32"/>
      <c r="T14986" s="19"/>
      <c r="U14986" s="3">
        <v>121</v>
      </c>
      <c r="X14986" t="str">
        <f t="shared" si="915"/>
        <v/>
      </c>
      <c r="Z14986" t="str">
        <f t="shared" si="916"/>
        <v/>
      </c>
      <c r="AB14986" s="9"/>
      <c r="AC14986" t="s">
        <v>2886</v>
      </c>
      <c r="AD14986">
        <f t="shared" si="914"/>
        <v>0</v>
      </c>
      <c r="AF14986" s="3"/>
      <c r="AG14986" t="s">
        <v>2880</v>
      </c>
      <c r="AH14986" s="9" t="s">
        <v>4613</v>
      </c>
    </row>
    <row r="14987" spans="1:34" ht="10.95" customHeight="1" outlineLevel="1" x14ac:dyDescent="0.25">
      <c r="A14987" t="s">
        <v>2878</v>
      </c>
      <c r="C14987" s="3" t="s">
        <v>11994</v>
      </c>
      <c r="D14987" s="3">
        <v>122</v>
      </c>
      <c r="E14987" s="9">
        <v>1968</v>
      </c>
      <c r="F14987" s="7" t="s">
        <v>2885</v>
      </c>
      <c r="G14987" s="7" t="s">
        <v>5401</v>
      </c>
      <c r="H14987" s="8" t="s">
        <v>2884</v>
      </c>
      <c r="I14987" s="8" t="s">
        <v>11847</v>
      </c>
      <c r="J14987" s="19">
        <v>3</v>
      </c>
      <c r="K14987" s="19" t="s">
        <v>7736</v>
      </c>
      <c r="L14987" s="11">
        <v>0.7</v>
      </c>
      <c r="M14987" s="11"/>
      <c r="N14987" s="24"/>
      <c r="P14987" s="32"/>
      <c r="T14987" s="19"/>
      <c r="U14987" s="3"/>
      <c r="X14987" t="str">
        <f t="shared" si="915"/>
        <v/>
      </c>
      <c r="Z14987" t="str">
        <f t="shared" si="916"/>
        <v/>
      </c>
      <c r="AB14987" s="9"/>
      <c r="AC14987" t="s">
        <v>2884</v>
      </c>
      <c r="AD14987">
        <f t="shared" si="914"/>
        <v>0</v>
      </c>
      <c r="AF14987" s="3"/>
      <c r="AH14987" s="9"/>
    </row>
    <row r="14988" spans="1:34" ht="10.95" customHeight="1" outlineLevel="1" x14ac:dyDescent="0.25">
      <c r="A14988" t="s">
        <v>2878</v>
      </c>
      <c r="C14988" s="3" t="s">
        <v>11994</v>
      </c>
      <c r="D14988" s="3">
        <v>123</v>
      </c>
      <c r="E14988" s="9">
        <v>1968</v>
      </c>
      <c r="F14988" s="7" t="s">
        <v>2882</v>
      </c>
      <c r="G14988" s="7" t="s">
        <v>5401</v>
      </c>
      <c r="H14988" s="8" t="s">
        <v>2886</v>
      </c>
      <c r="I14988" s="8" t="s">
        <v>11847</v>
      </c>
      <c r="J14988" s="19">
        <v>6</v>
      </c>
      <c r="K14988" s="19" t="s">
        <v>7736</v>
      </c>
      <c r="L14988" s="11">
        <v>0.7</v>
      </c>
      <c r="M14988" s="11"/>
      <c r="N14988" s="24"/>
      <c r="P14988" s="32"/>
      <c r="T14988" s="19"/>
      <c r="U14988" s="3">
        <v>123</v>
      </c>
      <c r="X14988" t="str">
        <f t="shared" si="915"/>
        <v/>
      </c>
      <c r="Z14988" t="str">
        <f t="shared" si="916"/>
        <v/>
      </c>
      <c r="AB14988" s="9"/>
      <c r="AC14988" t="s">
        <v>2886</v>
      </c>
      <c r="AD14988">
        <f t="shared" si="914"/>
        <v>0</v>
      </c>
      <c r="AF14988" s="3"/>
      <c r="AG14988" t="s">
        <v>2880</v>
      </c>
      <c r="AH14988" s="9" t="s">
        <v>4613</v>
      </c>
    </row>
    <row r="14989" spans="1:34" ht="10.95" customHeight="1" outlineLevel="1" x14ac:dyDescent="0.25">
      <c r="A14989" t="s">
        <v>2878</v>
      </c>
      <c r="C14989" s="3" t="s">
        <v>11994</v>
      </c>
      <c r="D14989" s="3">
        <v>128</v>
      </c>
      <c r="E14989" s="9">
        <v>1969</v>
      </c>
      <c r="F14989" s="7" t="s">
        <v>4883</v>
      </c>
      <c r="G14989" s="7" t="s">
        <v>5401</v>
      </c>
      <c r="H14989" s="8" t="s">
        <v>2884</v>
      </c>
      <c r="I14989" s="8" t="s">
        <v>12199</v>
      </c>
      <c r="J14989" s="19">
        <v>1</v>
      </c>
      <c r="K14989" s="19" t="s">
        <v>7736</v>
      </c>
      <c r="L14989" s="11">
        <v>3</v>
      </c>
      <c r="M14989" s="11"/>
      <c r="N14989" s="24"/>
      <c r="P14989" s="32"/>
      <c r="T14989" s="19"/>
      <c r="U14989" s="3">
        <v>128</v>
      </c>
      <c r="X14989" t="str">
        <f t="shared" si="915"/>
        <v/>
      </c>
      <c r="Z14989" t="str">
        <f t="shared" si="916"/>
        <v/>
      </c>
      <c r="AB14989" s="9"/>
      <c r="AC14989" t="s">
        <v>2884</v>
      </c>
      <c r="AD14989">
        <f t="shared" si="914"/>
        <v>0</v>
      </c>
      <c r="AF14989" s="3"/>
      <c r="AG14989" t="s">
        <v>2880</v>
      </c>
      <c r="AH14989" s="9" t="s">
        <v>4613</v>
      </c>
    </row>
    <row r="14990" spans="1:34" ht="10.95" customHeight="1" outlineLevel="1" x14ac:dyDescent="0.25">
      <c r="A14990" t="s">
        <v>2878</v>
      </c>
      <c r="C14990" s="3" t="s">
        <v>11994</v>
      </c>
      <c r="D14990" s="3">
        <v>152</v>
      </c>
      <c r="E14990" s="9">
        <v>1971</v>
      </c>
      <c r="F14990" s="7" t="s">
        <v>1103</v>
      </c>
      <c r="G14990" s="7" t="s">
        <v>5401</v>
      </c>
      <c r="H14990" s="8" t="s">
        <v>1396</v>
      </c>
      <c r="I14990" s="8" t="s">
        <v>12200</v>
      </c>
      <c r="J14990" s="19">
        <v>3</v>
      </c>
      <c r="K14990" s="19" t="s">
        <v>7736</v>
      </c>
      <c r="L14990" s="11">
        <v>1.3</v>
      </c>
      <c r="M14990" s="11"/>
      <c r="N14990" s="24"/>
      <c r="P14990" s="32"/>
      <c r="T14990" s="19"/>
      <c r="U14990" s="3">
        <v>153</v>
      </c>
      <c r="X14990" t="str">
        <f t="shared" si="915"/>
        <v/>
      </c>
      <c r="Z14990" t="str">
        <f t="shared" si="916"/>
        <v/>
      </c>
      <c r="AB14990" s="9"/>
      <c r="AC14990" t="s">
        <v>1396</v>
      </c>
      <c r="AD14990">
        <f t="shared" si="914"/>
        <v>0</v>
      </c>
      <c r="AF14990" s="3"/>
      <c r="AG14990" t="s">
        <v>2880</v>
      </c>
      <c r="AH14990" s="9" t="s">
        <v>4613</v>
      </c>
    </row>
    <row r="14991" spans="1:34" ht="10.95" customHeight="1" outlineLevel="1" x14ac:dyDescent="0.25">
      <c r="A14991" t="s">
        <v>2878</v>
      </c>
      <c r="C14991" s="3" t="s">
        <v>11994</v>
      </c>
      <c r="D14991" s="3">
        <v>155</v>
      </c>
      <c r="E14991" s="9">
        <v>1971</v>
      </c>
      <c r="F14991" s="7" t="s">
        <v>752</v>
      </c>
      <c r="G14991" s="7" t="s">
        <v>5401</v>
      </c>
      <c r="H14991" s="8" t="s">
        <v>1396</v>
      </c>
      <c r="I14991" s="8" t="s">
        <v>12200</v>
      </c>
      <c r="J14991" s="19">
        <v>5</v>
      </c>
      <c r="K14991" s="19" t="s">
        <v>7736</v>
      </c>
      <c r="L14991" s="11">
        <v>1.3</v>
      </c>
      <c r="M14991" s="11"/>
      <c r="N14991" s="24"/>
      <c r="P14991" s="32"/>
      <c r="T14991" s="19"/>
      <c r="U14991" s="3"/>
      <c r="X14991" t="str">
        <f t="shared" si="915"/>
        <v/>
      </c>
      <c r="Z14991" t="str">
        <f t="shared" si="916"/>
        <v/>
      </c>
      <c r="AB14991" s="9"/>
      <c r="AC14991" t="s">
        <v>1396</v>
      </c>
      <c r="AD14991">
        <f t="shared" si="914"/>
        <v>0</v>
      </c>
      <c r="AF14991" s="3"/>
      <c r="AG14991" t="s">
        <v>12201</v>
      </c>
      <c r="AH14991" s="9" t="s">
        <v>4613</v>
      </c>
    </row>
    <row r="14992" spans="1:34" ht="10.95" customHeight="1" outlineLevel="1" x14ac:dyDescent="0.25">
      <c r="A14992" t="s">
        <v>2878</v>
      </c>
      <c r="C14992" s="3" t="s">
        <v>11994</v>
      </c>
      <c r="D14992" s="3">
        <v>161</v>
      </c>
      <c r="E14992" s="9">
        <v>1972</v>
      </c>
      <c r="F14992" s="7" t="s">
        <v>1533</v>
      </c>
      <c r="G14992" s="7" t="s">
        <v>5401</v>
      </c>
      <c r="H14992" s="8" t="s">
        <v>1605</v>
      </c>
      <c r="I14992" s="8" t="s">
        <v>12071</v>
      </c>
      <c r="J14992" s="19">
        <v>5</v>
      </c>
      <c r="K14992" s="19" t="s">
        <v>7736</v>
      </c>
      <c r="L14992" s="11">
        <v>0.65</v>
      </c>
      <c r="M14992" s="11"/>
      <c r="N14992" s="24"/>
      <c r="P14992" s="32"/>
      <c r="T14992" s="19"/>
      <c r="U14992" s="3">
        <v>162</v>
      </c>
      <c r="X14992" t="str">
        <f t="shared" si="915"/>
        <v/>
      </c>
      <c r="Z14992" t="str">
        <f t="shared" si="916"/>
        <v/>
      </c>
      <c r="AB14992" s="9"/>
      <c r="AC14992" t="s">
        <v>1605</v>
      </c>
      <c r="AD14992">
        <f t="shared" si="914"/>
        <v>0</v>
      </c>
      <c r="AF14992" s="3"/>
      <c r="AG14992" t="s">
        <v>2880</v>
      </c>
      <c r="AH14992" s="9" t="s">
        <v>4613</v>
      </c>
    </row>
    <row r="14993" spans="1:34" ht="10.95" customHeight="1" outlineLevel="1" x14ac:dyDescent="0.25">
      <c r="A14993" t="s">
        <v>2878</v>
      </c>
      <c r="C14993" s="3" t="s">
        <v>11994</v>
      </c>
      <c r="D14993" s="3">
        <v>162</v>
      </c>
      <c r="E14993" s="9">
        <v>1972</v>
      </c>
      <c r="F14993" s="7" t="s">
        <v>1101</v>
      </c>
      <c r="G14993" s="7" t="s">
        <v>5401</v>
      </c>
      <c r="H14993" s="8" t="s">
        <v>1606</v>
      </c>
      <c r="I14993" s="8" t="s">
        <v>12071</v>
      </c>
      <c r="J14993" s="19">
        <v>2</v>
      </c>
      <c r="K14993" s="19" t="s">
        <v>7736</v>
      </c>
      <c r="L14993" s="11">
        <v>0.5</v>
      </c>
      <c r="M14993" s="11"/>
      <c r="N14993" s="24"/>
      <c r="P14993" s="32"/>
      <c r="T14993" s="19"/>
      <c r="U14993" s="3">
        <v>163</v>
      </c>
      <c r="X14993" t="str">
        <f t="shared" si="915"/>
        <v/>
      </c>
      <c r="Z14993" t="str">
        <f t="shared" si="916"/>
        <v/>
      </c>
      <c r="AB14993" s="9"/>
      <c r="AC14993" t="s">
        <v>1606</v>
      </c>
      <c r="AD14993">
        <f t="shared" si="914"/>
        <v>0</v>
      </c>
      <c r="AF14993" s="3"/>
      <c r="AG14993" t="s">
        <v>2880</v>
      </c>
      <c r="AH14993" s="9" t="s">
        <v>4613</v>
      </c>
    </row>
    <row r="14994" spans="1:34" ht="10.95" customHeight="1" outlineLevel="1" x14ac:dyDescent="0.25">
      <c r="A14994" t="s">
        <v>2878</v>
      </c>
      <c r="C14994" s="3" t="s">
        <v>11994</v>
      </c>
      <c r="D14994" s="3">
        <v>163</v>
      </c>
      <c r="E14994" s="9">
        <v>1972</v>
      </c>
      <c r="F14994" s="7" t="s">
        <v>1103</v>
      </c>
      <c r="G14994" s="7" t="s">
        <v>5401</v>
      </c>
      <c r="H14994" s="8" t="s">
        <v>1607</v>
      </c>
      <c r="I14994" s="8" t="s">
        <v>12071</v>
      </c>
      <c r="J14994" s="19">
        <v>3</v>
      </c>
      <c r="K14994" s="19" t="s">
        <v>7736</v>
      </c>
      <c r="L14994" s="11">
        <v>1.3</v>
      </c>
      <c r="M14994" s="11"/>
      <c r="N14994" s="24"/>
      <c r="P14994" s="32"/>
      <c r="T14994" s="19"/>
      <c r="U14994" s="3">
        <v>164</v>
      </c>
      <c r="X14994" t="str">
        <f t="shared" si="915"/>
        <v/>
      </c>
      <c r="Z14994" t="str">
        <f t="shared" si="916"/>
        <v/>
      </c>
      <c r="AB14994" s="9"/>
      <c r="AC14994" t="s">
        <v>1607</v>
      </c>
      <c r="AD14994">
        <f t="shared" si="914"/>
        <v>0</v>
      </c>
      <c r="AF14994" s="3"/>
      <c r="AG14994" t="s">
        <v>2880</v>
      </c>
      <c r="AH14994" s="9" t="s">
        <v>4613</v>
      </c>
    </row>
    <row r="14995" spans="1:34" ht="10.95" customHeight="1" outlineLevel="1" x14ac:dyDescent="0.25">
      <c r="A14995" t="s">
        <v>2878</v>
      </c>
      <c r="C14995" s="3" t="s">
        <v>11994</v>
      </c>
      <c r="D14995" s="3">
        <v>164</v>
      </c>
      <c r="E14995" s="9">
        <v>1972</v>
      </c>
      <c r="F14995" s="7" t="s">
        <v>1287</v>
      </c>
      <c r="G14995" s="7" t="s">
        <v>5401</v>
      </c>
      <c r="H14995" s="8" t="s">
        <v>1608</v>
      </c>
      <c r="I14995" s="8" t="s">
        <v>12071</v>
      </c>
      <c r="J14995" s="19">
        <v>5</v>
      </c>
      <c r="K14995" s="19" t="s">
        <v>7736</v>
      </c>
      <c r="L14995" s="11">
        <v>0.65</v>
      </c>
      <c r="M14995" s="11"/>
      <c r="N14995" s="24"/>
      <c r="P14995" s="32"/>
      <c r="T14995" s="19"/>
      <c r="U14995" s="3">
        <v>165</v>
      </c>
      <c r="X14995" t="str">
        <f t="shared" si="915"/>
        <v/>
      </c>
      <c r="Z14995" t="str">
        <f t="shared" si="916"/>
        <v/>
      </c>
      <c r="AB14995" s="9"/>
      <c r="AC14995" t="s">
        <v>1608</v>
      </c>
      <c r="AD14995">
        <f t="shared" si="914"/>
        <v>0</v>
      </c>
      <c r="AF14995" s="3"/>
      <c r="AG14995" t="s">
        <v>2880</v>
      </c>
      <c r="AH14995" s="9" t="s">
        <v>4613</v>
      </c>
    </row>
    <row r="14996" spans="1:34" ht="10.95" customHeight="1" outlineLevel="1" x14ac:dyDescent="0.25">
      <c r="A14996" t="s">
        <v>2878</v>
      </c>
      <c r="C14996" s="3" t="s">
        <v>11994</v>
      </c>
      <c r="D14996" s="3">
        <v>165</v>
      </c>
      <c r="E14996" s="9">
        <v>1972</v>
      </c>
      <c r="F14996" s="7" t="s">
        <v>1106</v>
      </c>
      <c r="G14996" s="7" t="s">
        <v>5401</v>
      </c>
      <c r="H14996" s="8" t="s">
        <v>1609</v>
      </c>
      <c r="I14996" s="8" t="s">
        <v>12071</v>
      </c>
      <c r="J14996" s="19">
        <v>3</v>
      </c>
      <c r="K14996" s="19" t="s">
        <v>7736</v>
      </c>
      <c r="L14996" s="11">
        <v>0.65</v>
      </c>
      <c r="M14996" s="11"/>
      <c r="N14996" s="24"/>
      <c r="P14996" s="32"/>
      <c r="T14996" s="19"/>
      <c r="U14996" s="3">
        <v>166</v>
      </c>
      <c r="X14996" t="str">
        <f t="shared" si="915"/>
        <v/>
      </c>
      <c r="Z14996" t="str">
        <f t="shared" si="916"/>
        <v/>
      </c>
      <c r="AB14996" s="9"/>
      <c r="AC14996" t="s">
        <v>1609</v>
      </c>
      <c r="AD14996">
        <f t="shared" si="914"/>
        <v>0</v>
      </c>
      <c r="AF14996" s="3"/>
      <c r="AG14996" t="s">
        <v>2880</v>
      </c>
      <c r="AH14996" s="9" t="s">
        <v>4613</v>
      </c>
    </row>
    <row r="14997" spans="1:34" ht="10.95" customHeight="1" outlineLevel="1" x14ac:dyDescent="0.25">
      <c r="A14997" t="s">
        <v>2878</v>
      </c>
      <c r="C14997" s="3" t="s">
        <v>11994</v>
      </c>
      <c r="D14997" s="3">
        <v>166</v>
      </c>
      <c r="E14997" s="9">
        <v>1972</v>
      </c>
      <c r="F14997" s="7" t="s">
        <v>4883</v>
      </c>
      <c r="G14997" s="7" t="s">
        <v>5401</v>
      </c>
      <c r="H14997" s="8" t="s">
        <v>1610</v>
      </c>
      <c r="I14997" s="8" t="s">
        <v>12071</v>
      </c>
      <c r="J14997" s="19">
        <v>3</v>
      </c>
      <c r="K14997" s="19" t="s">
        <v>7736</v>
      </c>
      <c r="L14997" s="11">
        <v>0.65</v>
      </c>
      <c r="M14997" s="11"/>
      <c r="N14997" s="24"/>
      <c r="P14997" s="32"/>
      <c r="T14997" s="19"/>
      <c r="U14997" s="3">
        <v>167</v>
      </c>
      <c r="X14997" t="str">
        <f t="shared" si="915"/>
        <v/>
      </c>
      <c r="Z14997" t="str">
        <f t="shared" si="916"/>
        <v/>
      </c>
      <c r="AB14997" s="9"/>
      <c r="AC14997" t="s">
        <v>1610</v>
      </c>
      <c r="AD14997">
        <f t="shared" si="914"/>
        <v>0</v>
      </c>
      <c r="AF14997" s="3"/>
      <c r="AG14997" t="s">
        <v>2880</v>
      </c>
      <c r="AH14997" s="9" t="s">
        <v>4613</v>
      </c>
    </row>
    <row r="14998" spans="1:34" ht="10.95" customHeight="1" outlineLevel="1" x14ac:dyDescent="0.25">
      <c r="A14998" t="s">
        <v>2878</v>
      </c>
      <c r="C14998" s="3" t="s">
        <v>11994</v>
      </c>
      <c r="D14998" s="3">
        <v>167</v>
      </c>
      <c r="E14998" s="9">
        <v>1972</v>
      </c>
      <c r="F14998" s="7" t="s">
        <v>633</v>
      </c>
      <c r="G14998" s="7" t="s">
        <v>5401</v>
      </c>
      <c r="H14998" s="8" t="s">
        <v>1611</v>
      </c>
      <c r="I14998" s="8" t="s">
        <v>12071</v>
      </c>
      <c r="J14998" s="19">
        <v>5</v>
      </c>
      <c r="K14998" s="19" t="s">
        <v>7736</v>
      </c>
      <c r="L14998" s="11">
        <v>0.65</v>
      </c>
      <c r="M14998" s="11"/>
      <c r="N14998" s="24"/>
      <c r="P14998" s="32"/>
      <c r="T14998" s="19"/>
      <c r="U14998" s="3">
        <v>168</v>
      </c>
      <c r="X14998" t="str">
        <f t="shared" si="915"/>
        <v/>
      </c>
      <c r="Z14998" t="str">
        <f t="shared" si="916"/>
        <v/>
      </c>
      <c r="AB14998" s="9"/>
      <c r="AC14998" t="s">
        <v>1611</v>
      </c>
      <c r="AD14998">
        <f t="shared" si="914"/>
        <v>0</v>
      </c>
      <c r="AF14998" s="3"/>
      <c r="AG14998" t="s">
        <v>2880</v>
      </c>
      <c r="AH14998" s="9" t="s">
        <v>4613</v>
      </c>
    </row>
    <row r="14999" spans="1:34" ht="10.95" customHeight="1" outlineLevel="1" x14ac:dyDescent="0.25">
      <c r="A14999" t="s">
        <v>2878</v>
      </c>
      <c r="C14999" s="3" t="s">
        <v>11994</v>
      </c>
      <c r="D14999" s="3">
        <v>168</v>
      </c>
      <c r="E14999" s="9">
        <v>1972</v>
      </c>
      <c r="F14999" s="7" t="s">
        <v>1604</v>
      </c>
      <c r="G14999" s="7" t="s">
        <v>5401</v>
      </c>
      <c r="H14999" s="8" t="s">
        <v>1612</v>
      </c>
      <c r="I14999" s="8" t="s">
        <v>12071</v>
      </c>
      <c r="J14999" s="19">
        <v>5</v>
      </c>
      <c r="K14999" s="19" t="s">
        <v>7736</v>
      </c>
      <c r="L14999" s="11">
        <v>0.65</v>
      </c>
      <c r="M14999" s="11"/>
      <c r="N14999" s="24"/>
      <c r="P14999" s="32"/>
      <c r="T14999" s="19"/>
      <c r="U14999" s="3">
        <v>169</v>
      </c>
      <c r="X14999" t="str">
        <f t="shared" si="915"/>
        <v/>
      </c>
      <c r="Z14999" t="str">
        <f t="shared" si="916"/>
        <v/>
      </c>
      <c r="AB14999" s="9"/>
      <c r="AC14999" t="s">
        <v>1612</v>
      </c>
      <c r="AD14999">
        <f t="shared" si="914"/>
        <v>0</v>
      </c>
      <c r="AF14999" s="3"/>
      <c r="AG14999" t="s">
        <v>2880</v>
      </c>
      <c r="AH14999" s="9" t="s">
        <v>4925</v>
      </c>
    </row>
    <row r="15000" spans="1:34" ht="10.95" customHeight="1" outlineLevel="1" x14ac:dyDescent="0.25">
      <c r="A15000" t="s">
        <v>2878</v>
      </c>
      <c r="C15000" s="3" t="s">
        <v>11994</v>
      </c>
      <c r="D15000" s="3">
        <v>169</v>
      </c>
      <c r="E15000" s="9">
        <v>1972</v>
      </c>
      <c r="F15000" s="7" t="s">
        <v>752</v>
      </c>
      <c r="G15000" s="7" t="s">
        <v>5401</v>
      </c>
      <c r="H15000" s="8" t="s">
        <v>1613</v>
      </c>
      <c r="I15000" s="8" t="s">
        <v>12071</v>
      </c>
      <c r="J15000" s="19">
        <v>5</v>
      </c>
      <c r="K15000" s="19" t="s">
        <v>7736</v>
      </c>
      <c r="L15000" s="11">
        <v>0.65</v>
      </c>
      <c r="M15000" s="11"/>
      <c r="N15000" s="24"/>
      <c r="P15000" s="32"/>
      <c r="T15000" s="19"/>
      <c r="U15000" s="3">
        <v>170</v>
      </c>
      <c r="X15000" t="str">
        <f t="shared" si="915"/>
        <v/>
      </c>
      <c r="Z15000" t="str">
        <f t="shared" si="916"/>
        <v/>
      </c>
      <c r="AB15000" s="9"/>
      <c r="AC15000" t="s">
        <v>1613</v>
      </c>
      <c r="AD15000">
        <f t="shared" si="914"/>
        <v>0</v>
      </c>
      <c r="AF15000" s="3"/>
      <c r="AG15000" t="s">
        <v>2880</v>
      </c>
      <c r="AH15000" s="9" t="s">
        <v>4613</v>
      </c>
    </row>
    <row r="15001" spans="1:34" ht="10.95" customHeight="1" outlineLevel="1" x14ac:dyDescent="0.25">
      <c r="A15001" t="s">
        <v>2878</v>
      </c>
      <c r="C15001" s="3" t="s">
        <v>11994</v>
      </c>
      <c r="D15001" s="3">
        <v>170</v>
      </c>
      <c r="E15001" s="9">
        <v>1972</v>
      </c>
      <c r="F15001" s="7" t="s">
        <v>4239</v>
      </c>
      <c r="G15001" s="7" t="s">
        <v>5401</v>
      </c>
      <c r="H15001" s="8" t="s">
        <v>1614</v>
      </c>
      <c r="I15001" s="8" t="s">
        <v>12071</v>
      </c>
      <c r="J15001" s="19">
        <v>5</v>
      </c>
      <c r="K15001" s="19" t="s">
        <v>7736</v>
      </c>
      <c r="L15001" s="11">
        <v>0.65</v>
      </c>
      <c r="M15001" s="11"/>
      <c r="N15001" s="24"/>
      <c r="P15001" s="32"/>
      <c r="T15001" s="19"/>
      <c r="U15001" s="3">
        <v>171</v>
      </c>
      <c r="X15001" t="str">
        <f t="shared" si="915"/>
        <v/>
      </c>
      <c r="Z15001" t="str">
        <f t="shared" si="916"/>
        <v/>
      </c>
      <c r="AB15001" s="9"/>
      <c r="AC15001" t="s">
        <v>1614</v>
      </c>
      <c r="AD15001">
        <f t="shared" si="914"/>
        <v>0</v>
      </c>
      <c r="AF15001" s="3"/>
      <c r="AG15001" t="s">
        <v>2880</v>
      </c>
      <c r="AH15001" s="9" t="s">
        <v>4925</v>
      </c>
    </row>
    <row r="15002" spans="1:34" ht="10.95" customHeight="1" outlineLevel="1" x14ac:dyDescent="0.25">
      <c r="A15002" t="s">
        <v>2878</v>
      </c>
      <c r="C15002" s="3" t="s">
        <v>11994</v>
      </c>
      <c r="D15002" s="3">
        <v>171</v>
      </c>
      <c r="E15002" s="9">
        <v>1972</v>
      </c>
      <c r="F15002" s="7" t="s">
        <v>2533</v>
      </c>
      <c r="G15002" s="7" t="s">
        <v>5401</v>
      </c>
      <c r="H15002" s="8" t="s">
        <v>1615</v>
      </c>
      <c r="I15002" s="8" t="s">
        <v>12071</v>
      </c>
      <c r="J15002" s="19">
        <v>5</v>
      </c>
      <c r="K15002" s="19" t="s">
        <v>7736</v>
      </c>
      <c r="L15002" s="11">
        <v>5</v>
      </c>
      <c r="M15002" s="11"/>
      <c r="N15002" s="24"/>
      <c r="P15002" s="32"/>
      <c r="T15002" s="19"/>
      <c r="U15002" s="3">
        <v>172</v>
      </c>
      <c r="X15002" t="str">
        <f t="shared" si="915"/>
        <v/>
      </c>
      <c r="Z15002" t="str">
        <f t="shared" si="916"/>
        <v/>
      </c>
      <c r="AB15002" s="9"/>
      <c r="AC15002" t="s">
        <v>1615</v>
      </c>
      <c r="AD15002">
        <f t="shared" si="914"/>
        <v>0</v>
      </c>
      <c r="AF15002" s="3"/>
      <c r="AG15002" t="s">
        <v>2880</v>
      </c>
      <c r="AH15002" s="9" t="s">
        <v>4925</v>
      </c>
    </row>
    <row r="15003" spans="1:34" ht="10.95" customHeight="1" outlineLevel="1" x14ac:dyDescent="0.25">
      <c r="A15003" t="s">
        <v>2878</v>
      </c>
      <c r="C15003" s="3" t="s">
        <v>11994</v>
      </c>
      <c r="D15003" s="3">
        <v>172</v>
      </c>
      <c r="E15003" s="9">
        <v>1972</v>
      </c>
      <c r="F15003" s="7">
        <v>1</v>
      </c>
      <c r="G15003" s="7" t="s">
        <v>5401</v>
      </c>
      <c r="H15003" s="8" t="s">
        <v>1616</v>
      </c>
      <c r="I15003" s="8" t="s">
        <v>12071</v>
      </c>
      <c r="J15003" s="19">
        <v>1</v>
      </c>
      <c r="K15003" s="19" t="s">
        <v>7736</v>
      </c>
      <c r="L15003" s="11">
        <v>5</v>
      </c>
      <c r="M15003" s="11"/>
      <c r="N15003" s="24"/>
      <c r="P15003" s="32"/>
      <c r="T15003" s="19"/>
      <c r="U15003" s="3">
        <v>173</v>
      </c>
      <c r="X15003" t="str">
        <f t="shared" si="915"/>
        <v/>
      </c>
      <c r="Z15003" t="str">
        <f t="shared" si="916"/>
        <v/>
      </c>
      <c r="AB15003" s="9"/>
      <c r="AC15003" t="s">
        <v>1616</v>
      </c>
      <c r="AD15003">
        <f t="shared" si="914"/>
        <v>0</v>
      </c>
      <c r="AF15003" s="3"/>
      <c r="AG15003" t="s">
        <v>2880</v>
      </c>
      <c r="AH15003" s="9" t="s">
        <v>4925</v>
      </c>
    </row>
    <row r="15004" spans="1:34" ht="10.95" customHeight="1" outlineLevel="1" x14ac:dyDescent="0.25">
      <c r="A15004" t="s">
        <v>2878</v>
      </c>
      <c r="C15004" s="3" t="s">
        <v>11994</v>
      </c>
      <c r="D15004" s="3">
        <v>181</v>
      </c>
      <c r="E15004" s="9">
        <v>1973</v>
      </c>
      <c r="F15004" s="7" t="s">
        <v>633</v>
      </c>
      <c r="G15004" s="7" t="s">
        <v>5401</v>
      </c>
      <c r="H15004" s="8" t="s">
        <v>1377</v>
      </c>
      <c r="I15004" s="8" t="s">
        <v>12202</v>
      </c>
      <c r="J15004" s="19">
        <v>3</v>
      </c>
      <c r="K15004" s="19" t="s">
        <v>20093</v>
      </c>
      <c r="L15004" s="11"/>
      <c r="M15004" s="11"/>
      <c r="N15004" s="24"/>
      <c r="P15004" s="32"/>
      <c r="T15004" s="19"/>
      <c r="U15004" s="3"/>
      <c r="X15004" t="str">
        <f t="shared" si="915"/>
        <v/>
      </c>
      <c r="Z15004" t="str">
        <f t="shared" si="916"/>
        <v/>
      </c>
      <c r="AB15004" s="9"/>
      <c r="AC15004" t="s">
        <v>1377</v>
      </c>
      <c r="AD15004">
        <f t="shared" si="914"/>
        <v>0</v>
      </c>
      <c r="AF15004" s="3"/>
      <c r="AH15004" s="9"/>
    </row>
    <row r="15005" spans="1:34" ht="10.95" customHeight="1" outlineLevel="1" x14ac:dyDescent="0.25">
      <c r="A15005" t="s">
        <v>2878</v>
      </c>
      <c r="C15005" s="3" t="s">
        <v>11994</v>
      </c>
      <c r="D15005" s="3">
        <v>182</v>
      </c>
      <c r="E15005" s="9">
        <v>1973</v>
      </c>
      <c r="F15005" s="7" t="s">
        <v>1604</v>
      </c>
      <c r="G15005" s="7" t="s">
        <v>5401</v>
      </c>
      <c r="H15005" s="8" t="s">
        <v>1377</v>
      </c>
      <c r="I15005" s="8" t="s">
        <v>12202</v>
      </c>
      <c r="J15005" s="19">
        <v>3</v>
      </c>
      <c r="K15005" s="19" t="s">
        <v>20093</v>
      </c>
      <c r="L15005" s="11"/>
      <c r="M15005" s="11"/>
      <c r="N15005" s="24"/>
      <c r="P15005" s="32"/>
      <c r="T15005" s="19"/>
      <c r="U15005" s="3"/>
      <c r="X15005" t="str">
        <f t="shared" si="915"/>
        <v/>
      </c>
      <c r="Z15005" t="str">
        <f t="shared" si="916"/>
        <v/>
      </c>
      <c r="AB15005" s="9"/>
      <c r="AC15005" t="s">
        <v>1377</v>
      </c>
      <c r="AD15005">
        <f t="shared" si="914"/>
        <v>0</v>
      </c>
      <c r="AF15005" s="3"/>
      <c r="AH15005" s="9"/>
    </row>
    <row r="15006" spans="1:34" ht="10.95" customHeight="1" outlineLevel="1" x14ac:dyDescent="0.25">
      <c r="A15006" t="s">
        <v>2878</v>
      </c>
      <c r="C15006" s="3" t="s">
        <v>11994</v>
      </c>
      <c r="D15006" s="3">
        <v>183</v>
      </c>
      <c r="E15006" s="9">
        <v>1973</v>
      </c>
      <c r="F15006" s="7" t="s">
        <v>752</v>
      </c>
      <c r="G15006" s="7" t="s">
        <v>5401</v>
      </c>
      <c r="H15006" s="8" t="s">
        <v>1377</v>
      </c>
      <c r="I15006" s="8" t="s">
        <v>12202</v>
      </c>
      <c r="J15006" s="19">
        <v>6</v>
      </c>
      <c r="K15006" s="19" t="s">
        <v>20093</v>
      </c>
      <c r="L15006" s="11"/>
      <c r="M15006" s="11"/>
      <c r="N15006" s="24"/>
      <c r="P15006" s="32"/>
      <c r="T15006" s="19"/>
      <c r="U15006" s="3"/>
      <c r="X15006" t="str">
        <f t="shared" si="915"/>
        <v/>
      </c>
      <c r="Z15006" t="str">
        <f t="shared" si="916"/>
        <v/>
      </c>
      <c r="AB15006" s="9"/>
      <c r="AC15006" t="s">
        <v>1377</v>
      </c>
      <c r="AD15006">
        <f t="shared" si="914"/>
        <v>0</v>
      </c>
      <c r="AF15006" s="3"/>
      <c r="AH15006" s="9"/>
    </row>
    <row r="15007" spans="1:34" ht="10.95" customHeight="1" outlineLevel="1" x14ac:dyDescent="0.25">
      <c r="A15007" t="s">
        <v>2878</v>
      </c>
      <c r="C15007" s="3" t="s">
        <v>11994</v>
      </c>
      <c r="D15007" s="3" t="s">
        <v>12473</v>
      </c>
      <c r="E15007" s="9">
        <v>1973</v>
      </c>
      <c r="F15007" s="7" t="s">
        <v>12474</v>
      </c>
      <c r="G15007" s="7" t="s">
        <v>5401</v>
      </c>
      <c r="H15007" s="8" t="s">
        <v>1377</v>
      </c>
      <c r="I15007" s="8" t="s">
        <v>12202</v>
      </c>
      <c r="J15007" s="19">
        <v>3</v>
      </c>
      <c r="K15007" s="19" t="s">
        <v>7736</v>
      </c>
      <c r="L15007" s="11">
        <v>2.7</v>
      </c>
      <c r="M15007" s="11"/>
      <c r="N15007" s="24"/>
      <c r="P15007" s="32"/>
      <c r="T15007" s="19"/>
      <c r="U15007" s="3"/>
      <c r="X15007" t="str">
        <f t="shared" si="915"/>
        <v/>
      </c>
      <c r="Z15007">
        <f t="shared" si="916"/>
        <v>1</v>
      </c>
      <c r="AB15007" s="9"/>
      <c r="AC15007" t="s">
        <v>1377</v>
      </c>
      <c r="AD15007">
        <f t="shared" si="914"/>
        <v>0</v>
      </c>
      <c r="AF15007" s="3"/>
      <c r="AH15007" s="9"/>
    </row>
    <row r="15008" spans="1:34" ht="10.95" customHeight="1" outlineLevel="1" x14ac:dyDescent="0.25">
      <c r="A15008" t="s">
        <v>2878</v>
      </c>
      <c r="C15008" s="3" t="s">
        <v>11994</v>
      </c>
      <c r="D15008" s="3">
        <v>185</v>
      </c>
      <c r="E15008" s="9">
        <v>1973</v>
      </c>
      <c r="F15008" s="7" t="s">
        <v>633</v>
      </c>
      <c r="G15008" s="7" t="s">
        <v>5401</v>
      </c>
      <c r="H15008" s="8" t="s">
        <v>751</v>
      </c>
      <c r="I15008" s="8" t="s">
        <v>12203</v>
      </c>
      <c r="J15008" s="19">
        <v>5</v>
      </c>
      <c r="K15008" s="19" t="s">
        <v>7736</v>
      </c>
      <c r="L15008" s="11">
        <v>1.1000000000000001</v>
      </c>
      <c r="M15008" s="11"/>
      <c r="N15008" s="24"/>
      <c r="P15008" s="32"/>
      <c r="T15008" s="19"/>
      <c r="U15008" s="3">
        <v>186</v>
      </c>
      <c r="X15008" t="str">
        <f t="shared" si="915"/>
        <v/>
      </c>
      <c r="Z15008" t="str">
        <f t="shared" si="916"/>
        <v/>
      </c>
      <c r="AB15008" s="9"/>
      <c r="AC15008" t="s">
        <v>751</v>
      </c>
      <c r="AD15008">
        <f t="shared" si="914"/>
        <v>0</v>
      </c>
      <c r="AF15008" s="3"/>
      <c r="AG15008" t="s">
        <v>2880</v>
      </c>
      <c r="AH15008" s="9" t="s">
        <v>4613</v>
      </c>
    </row>
    <row r="15009" spans="1:34" ht="10.95" customHeight="1" outlineLevel="1" x14ac:dyDescent="0.25">
      <c r="A15009" t="s">
        <v>2878</v>
      </c>
      <c r="C15009" s="3" t="s">
        <v>11994</v>
      </c>
      <c r="D15009" s="3">
        <v>187</v>
      </c>
      <c r="E15009" s="9">
        <v>1973</v>
      </c>
      <c r="F15009" s="7" t="s">
        <v>752</v>
      </c>
      <c r="G15009" s="7" t="s">
        <v>5401</v>
      </c>
      <c r="H15009" s="8" t="s">
        <v>753</v>
      </c>
      <c r="I15009" s="8" t="s">
        <v>12203</v>
      </c>
      <c r="J15009" s="19">
        <v>3</v>
      </c>
      <c r="K15009" s="19" t="s">
        <v>7736</v>
      </c>
      <c r="L15009" s="11">
        <v>1.1000000000000001</v>
      </c>
      <c r="M15009" s="11"/>
      <c r="N15009" s="24"/>
      <c r="P15009" s="32"/>
      <c r="T15009" s="19"/>
      <c r="U15009" s="3">
        <v>188</v>
      </c>
      <c r="X15009" t="str">
        <f t="shared" si="915"/>
        <v/>
      </c>
      <c r="Z15009" t="str">
        <f t="shared" si="916"/>
        <v/>
      </c>
      <c r="AB15009" s="9"/>
      <c r="AC15009" t="s">
        <v>753</v>
      </c>
      <c r="AD15009">
        <f t="shared" si="914"/>
        <v>0</v>
      </c>
      <c r="AF15009" s="3"/>
      <c r="AG15009" t="s">
        <v>2880</v>
      </c>
      <c r="AH15009" s="9" t="s">
        <v>4613</v>
      </c>
    </row>
    <row r="15010" spans="1:34" ht="10.95" customHeight="1" outlineLevel="1" x14ac:dyDescent="0.25">
      <c r="A15010" t="s">
        <v>2878</v>
      </c>
      <c r="C15010" s="3" t="s">
        <v>11994</v>
      </c>
      <c r="D15010" s="3">
        <v>191</v>
      </c>
      <c r="E15010" s="9">
        <v>1974</v>
      </c>
      <c r="F15010" s="7" t="s">
        <v>633</v>
      </c>
      <c r="G15010" s="7" t="s">
        <v>5401</v>
      </c>
      <c r="H15010" s="8" t="s">
        <v>12204</v>
      </c>
      <c r="I15010" s="8" t="s">
        <v>12205</v>
      </c>
      <c r="J15010" s="19">
        <v>5</v>
      </c>
      <c r="K15010" s="19" t="s">
        <v>7736</v>
      </c>
      <c r="L15010" s="11">
        <v>1.7</v>
      </c>
      <c r="M15010" s="11"/>
      <c r="N15010" s="24"/>
      <c r="P15010" s="32"/>
      <c r="T15010" s="19"/>
      <c r="U15010" s="3"/>
      <c r="X15010" t="str">
        <f t="shared" si="915"/>
        <v/>
      </c>
      <c r="Z15010" t="str">
        <f t="shared" si="916"/>
        <v/>
      </c>
      <c r="AB15010" s="9"/>
      <c r="AC15010" t="s">
        <v>12204</v>
      </c>
      <c r="AD15010">
        <f t="shared" si="914"/>
        <v>0</v>
      </c>
      <c r="AF15010" s="3"/>
      <c r="AH15010" s="9"/>
    </row>
    <row r="15011" spans="1:34" ht="10.95" customHeight="1" outlineLevel="1" x14ac:dyDescent="0.25">
      <c r="A15011" t="s">
        <v>2878</v>
      </c>
      <c r="C15011" s="3" t="s">
        <v>11994</v>
      </c>
      <c r="D15011" s="3">
        <v>193</v>
      </c>
      <c r="E15011" s="9">
        <v>1974</v>
      </c>
      <c r="F15011" s="7" t="s">
        <v>4239</v>
      </c>
      <c r="G15011" s="7" t="s">
        <v>5401</v>
      </c>
      <c r="H15011" s="8" t="s">
        <v>12204</v>
      </c>
      <c r="I15011" s="8" t="s">
        <v>12205</v>
      </c>
      <c r="J15011" s="19">
        <v>5</v>
      </c>
      <c r="K15011" s="19" t="s">
        <v>7736</v>
      </c>
      <c r="L15011" s="11">
        <v>8.1999999999999993</v>
      </c>
      <c r="M15011" s="11"/>
      <c r="N15011" s="24"/>
      <c r="P15011" s="32"/>
      <c r="T15011" s="19"/>
      <c r="U15011" s="3"/>
      <c r="X15011" t="str">
        <f t="shared" si="915"/>
        <v/>
      </c>
      <c r="Z15011" t="str">
        <f t="shared" si="916"/>
        <v/>
      </c>
      <c r="AB15011" s="9"/>
      <c r="AC15011" t="s">
        <v>12204</v>
      </c>
      <c r="AD15011">
        <f t="shared" si="914"/>
        <v>0</v>
      </c>
      <c r="AF15011" s="3"/>
      <c r="AH15011" s="9"/>
    </row>
    <row r="15012" spans="1:34" ht="10.95" customHeight="1" outlineLevel="1" x14ac:dyDescent="0.25">
      <c r="A15012" t="s">
        <v>2878</v>
      </c>
      <c r="C15012" s="3" t="s">
        <v>11994</v>
      </c>
      <c r="D15012" s="3">
        <v>194</v>
      </c>
      <c r="E15012" s="9">
        <v>1974</v>
      </c>
      <c r="F15012" s="7" t="s">
        <v>12206</v>
      </c>
      <c r="G15012" s="7" t="s">
        <v>5401</v>
      </c>
      <c r="H15012" s="8" t="s">
        <v>2886</v>
      </c>
      <c r="I15012" s="8" t="s">
        <v>12207</v>
      </c>
      <c r="J15012" s="19">
        <v>6</v>
      </c>
      <c r="K15012" s="19" t="s">
        <v>7736</v>
      </c>
      <c r="L15012" s="11">
        <v>4</v>
      </c>
      <c r="M15012" s="11"/>
      <c r="N15012" s="24"/>
      <c r="P15012" s="32"/>
      <c r="T15012" s="19"/>
      <c r="U15012" s="3">
        <v>195</v>
      </c>
      <c r="X15012" t="str">
        <f t="shared" si="915"/>
        <v/>
      </c>
      <c r="Z15012">
        <f t="shared" si="916"/>
        <v>1</v>
      </c>
      <c r="AB15012" s="9"/>
      <c r="AC15012" t="s">
        <v>2886</v>
      </c>
      <c r="AD15012">
        <f t="shared" si="914"/>
        <v>0</v>
      </c>
      <c r="AF15012" s="3"/>
      <c r="AG15012" t="s">
        <v>2880</v>
      </c>
      <c r="AH15012" s="9" t="s">
        <v>4925</v>
      </c>
    </row>
    <row r="15013" spans="1:34" ht="10.95" customHeight="1" outlineLevel="1" x14ac:dyDescent="0.25">
      <c r="A15013" t="s">
        <v>2878</v>
      </c>
      <c r="C15013" s="3" t="s">
        <v>11994</v>
      </c>
      <c r="D15013" s="3">
        <v>203</v>
      </c>
      <c r="E15013" s="9">
        <v>1975</v>
      </c>
      <c r="F15013" s="7" t="s">
        <v>633</v>
      </c>
      <c r="G15013" s="7" t="s">
        <v>5401</v>
      </c>
      <c r="H15013" s="8" t="s">
        <v>12208</v>
      </c>
      <c r="I15013" s="8" t="s">
        <v>12209</v>
      </c>
      <c r="J15013" s="19">
        <v>1</v>
      </c>
      <c r="K15013" s="19" t="s">
        <v>7736</v>
      </c>
      <c r="L15013" s="11">
        <v>6</v>
      </c>
      <c r="M15013" s="11"/>
      <c r="N15013" s="24"/>
      <c r="P15013" s="32"/>
      <c r="R15013">
        <v>1</v>
      </c>
      <c r="S15013">
        <v>1</v>
      </c>
      <c r="T15013" s="19"/>
      <c r="U15013" s="3"/>
      <c r="X15013" t="str">
        <f t="shared" si="915"/>
        <v/>
      </c>
      <c r="Z15013" t="str">
        <f t="shared" si="916"/>
        <v/>
      </c>
      <c r="AB15013" s="9"/>
      <c r="AC15013" t="s">
        <v>12208</v>
      </c>
      <c r="AD15013">
        <f t="shared" si="914"/>
        <v>0</v>
      </c>
      <c r="AF15013" s="3"/>
      <c r="AH15013" s="9"/>
    </row>
    <row r="15014" spans="1:34" ht="10.95" customHeight="1" outlineLevel="1" x14ac:dyDescent="0.25">
      <c r="A15014" t="s">
        <v>2878</v>
      </c>
      <c r="C15014" s="3" t="s">
        <v>11994</v>
      </c>
      <c r="D15014" s="3">
        <v>205</v>
      </c>
      <c r="E15014" s="9">
        <v>1976</v>
      </c>
      <c r="F15014" s="7" t="s">
        <v>633</v>
      </c>
      <c r="G15014" s="7" t="s">
        <v>5401</v>
      </c>
      <c r="H15014" s="8" t="s">
        <v>12210</v>
      </c>
      <c r="I15014" s="8" t="s">
        <v>8945</v>
      </c>
      <c r="J15014" s="19">
        <v>5</v>
      </c>
      <c r="K15014" s="19" t="s">
        <v>7736</v>
      </c>
      <c r="L15014" s="11">
        <v>1.5</v>
      </c>
      <c r="M15014" s="11"/>
      <c r="N15014" s="24"/>
      <c r="P15014" s="32"/>
      <c r="T15014" s="19"/>
      <c r="U15014" s="3">
        <v>206</v>
      </c>
      <c r="X15014" t="str">
        <f t="shared" si="915"/>
        <v/>
      </c>
      <c r="Z15014" t="str">
        <f t="shared" si="916"/>
        <v/>
      </c>
      <c r="AB15014" s="9"/>
      <c r="AC15014" t="s">
        <v>12210</v>
      </c>
      <c r="AD15014">
        <f t="shared" si="914"/>
        <v>0</v>
      </c>
      <c r="AF15014" s="3"/>
      <c r="AG15014" t="s">
        <v>2880</v>
      </c>
      <c r="AH15014" s="9" t="s">
        <v>4613</v>
      </c>
    </row>
    <row r="15015" spans="1:34" ht="10.95" customHeight="1" outlineLevel="1" x14ac:dyDescent="0.25">
      <c r="A15015" t="s">
        <v>2878</v>
      </c>
      <c r="C15015" s="3" t="s">
        <v>11994</v>
      </c>
      <c r="D15015" s="3">
        <v>207</v>
      </c>
      <c r="E15015" s="9">
        <v>1976</v>
      </c>
      <c r="F15015" s="7" t="s">
        <v>4239</v>
      </c>
      <c r="G15015" s="7" t="s">
        <v>4672</v>
      </c>
      <c r="H15015" s="8" t="s">
        <v>2884</v>
      </c>
      <c r="I15015" s="8" t="s">
        <v>8945</v>
      </c>
      <c r="J15015" s="19">
        <v>1</v>
      </c>
      <c r="K15015" s="19" t="s">
        <v>7736</v>
      </c>
      <c r="L15015" s="11">
        <v>1.5</v>
      </c>
      <c r="M15015" s="11"/>
      <c r="N15015" s="24"/>
      <c r="P15015" s="32"/>
      <c r="T15015" s="19"/>
      <c r="U15015" s="3">
        <v>208</v>
      </c>
      <c r="X15015" t="str">
        <f t="shared" si="915"/>
        <v/>
      </c>
      <c r="Z15015" t="str">
        <f t="shared" si="916"/>
        <v/>
      </c>
      <c r="AB15015" s="9"/>
      <c r="AC15015" t="s">
        <v>2884</v>
      </c>
      <c r="AD15015">
        <f t="shared" si="914"/>
        <v>0</v>
      </c>
      <c r="AF15015" s="3"/>
      <c r="AG15015" t="s">
        <v>2880</v>
      </c>
      <c r="AH15015" s="9" t="s">
        <v>4613</v>
      </c>
    </row>
    <row r="15016" spans="1:34" ht="10.95" customHeight="1" outlineLevel="1" x14ac:dyDescent="0.25">
      <c r="A15016" t="s">
        <v>2878</v>
      </c>
      <c r="C15016" s="3" t="s">
        <v>11994</v>
      </c>
      <c r="D15016" s="3">
        <v>209</v>
      </c>
      <c r="E15016" s="9">
        <v>1976</v>
      </c>
      <c r="F15016" s="7" t="s">
        <v>633</v>
      </c>
      <c r="G15016" s="7" t="s">
        <v>5401</v>
      </c>
      <c r="H15016" s="8" t="s">
        <v>754</v>
      </c>
      <c r="I15016" s="8" t="s">
        <v>12211</v>
      </c>
      <c r="J15016" s="19">
        <v>3</v>
      </c>
      <c r="K15016" s="19" t="s">
        <v>20093</v>
      </c>
      <c r="L15016" s="11"/>
      <c r="M15016" s="11"/>
      <c r="N15016" s="24"/>
      <c r="P15016" s="32"/>
      <c r="T15016" s="19"/>
      <c r="U15016" s="3">
        <v>210</v>
      </c>
      <c r="X15016" t="str">
        <f t="shared" si="915"/>
        <v/>
      </c>
      <c r="Z15016" t="str">
        <f t="shared" si="916"/>
        <v/>
      </c>
      <c r="AB15016" s="9"/>
      <c r="AC15016" t="s">
        <v>754</v>
      </c>
      <c r="AD15016">
        <f t="shared" si="914"/>
        <v>0</v>
      </c>
      <c r="AF15016" s="3"/>
      <c r="AG15016" t="s">
        <v>2880</v>
      </c>
      <c r="AH15016" s="9" t="s">
        <v>4613</v>
      </c>
    </row>
    <row r="15017" spans="1:34" ht="10.95" customHeight="1" outlineLevel="1" x14ac:dyDescent="0.25">
      <c r="A15017" t="s">
        <v>2878</v>
      </c>
      <c r="C15017" s="3" t="s">
        <v>11994</v>
      </c>
      <c r="D15017" s="3">
        <v>210</v>
      </c>
      <c r="E15017" s="9">
        <v>1976</v>
      </c>
      <c r="F15017" s="7" t="s">
        <v>817</v>
      </c>
      <c r="G15017" s="7" t="s">
        <v>5401</v>
      </c>
      <c r="H15017" s="8" t="s">
        <v>12212</v>
      </c>
      <c r="I15017" s="8" t="s">
        <v>12211</v>
      </c>
      <c r="J15017" s="19">
        <v>5</v>
      </c>
      <c r="K15017" s="19" t="s">
        <v>20093</v>
      </c>
      <c r="L15017" s="11"/>
      <c r="M15017" s="11"/>
      <c r="N15017" s="24"/>
      <c r="P15017" s="32"/>
      <c r="T15017" s="19"/>
      <c r="U15017" s="3"/>
      <c r="X15017" t="str">
        <f t="shared" si="915"/>
        <v/>
      </c>
      <c r="Z15017" t="str">
        <f t="shared" si="916"/>
        <v/>
      </c>
      <c r="AB15017" s="9"/>
      <c r="AC15017" t="s">
        <v>12212</v>
      </c>
      <c r="AD15017">
        <f t="shared" si="914"/>
        <v>0</v>
      </c>
      <c r="AF15017" s="3"/>
      <c r="AH15017" s="9"/>
    </row>
    <row r="15018" spans="1:34" ht="10.95" customHeight="1" outlineLevel="1" x14ac:dyDescent="0.25">
      <c r="A15018" t="s">
        <v>2878</v>
      </c>
      <c r="C15018" s="3" t="s">
        <v>11994</v>
      </c>
      <c r="D15018" s="3" t="s">
        <v>12213</v>
      </c>
      <c r="E15018" s="9">
        <v>1976</v>
      </c>
      <c r="F15018" s="7" t="s">
        <v>10270</v>
      </c>
      <c r="G15018" s="7" t="s">
        <v>5401</v>
      </c>
      <c r="H15018" s="8" t="s">
        <v>754</v>
      </c>
      <c r="I15018" s="8" t="s">
        <v>12211</v>
      </c>
      <c r="J15018" s="19">
        <v>3</v>
      </c>
      <c r="K15018" s="19" t="s">
        <v>7736</v>
      </c>
      <c r="L15018" s="11">
        <v>3</v>
      </c>
      <c r="M15018" s="11"/>
      <c r="N15018" s="24"/>
      <c r="P15018" s="32"/>
      <c r="T15018" s="19"/>
      <c r="U15018" s="3" t="s">
        <v>3300</v>
      </c>
      <c r="X15018" t="str">
        <f t="shared" si="915"/>
        <v/>
      </c>
      <c r="Z15018">
        <f t="shared" si="916"/>
        <v>1</v>
      </c>
      <c r="AB15018" s="9"/>
      <c r="AC15018" t="s">
        <v>754</v>
      </c>
      <c r="AD15018">
        <f t="shared" si="914"/>
        <v>0</v>
      </c>
      <c r="AF15018" s="3"/>
      <c r="AG15018" t="s">
        <v>2880</v>
      </c>
      <c r="AH15018" s="9" t="s">
        <v>4925</v>
      </c>
    </row>
    <row r="15019" spans="1:34" ht="10.95" customHeight="1" outlineLevel="1" x14ac:dyDescent="0.25">
      <c r="A15019" t="s">
        <v>2878</v>
      </c>
      <c r="C15019" s="3" t="s">
        <v>11994</v>
      </c>
      <c r="D15019" s="3">
        <v>212</v>
      </c>
      <c r="E15019" s="9">
        <v>1977</v>
      </c>
      <c r="F15019" s="7" t="s">
        <v>817</v>
      </c>
      <c r="G15019" s="7" t="s">
        <v>5401</v>
      </c>
      <c r="H15019" s="8" t="s">
        <v>1377</v>
      </c>
      <c r="I15019" s="8" t="s">
        <v>11732</v>
      </c>
      <c r="J15019" s="19">
        <v>3</v>
      </c>
      <c r="K15019" s="19" t="s">
        <v>7736</v>
      </c>
      <c r="L15019" s="11">
        <v>1</v>
      </c>
      <c r="M15019" s="11"/>
      <c r="N15019" s="24"/>
      <c r="P15019" s="32"/>
      <c r="T15019" s="19"/>
      <c r="U15019" s="3"/>
      <c r="X15019" t="str">
        <f t="shared" si="915"/>
        <v/>
      </c>
      <c r="Z15019" t="str">
        <f t="shared" si="916"/>
        <v/>
      </c>
      <c r="AB15019" s="9"/>
      <c r="AC15019" t="s">
        <v>1377</v>
      </c>
      <c r="AD15019">
        <f t="shared" si="914"/>
        <v>0</v>
      </c>
      <c r="AF15019" s="3"/>
      <c r="AH15019" s="9"/>
    </row>
    <row r="15020" spans="1:34" ht="10.95" customHeight="1" outlineLevel="1" x14ac:dyDescent="0.25">
      <c r="A15020" t="s">
        <v>2878</v>
      </c>
      <c r="C15020" s="3" t="s">
        <v>11994</v>
      </c>
      <c r="D15020" s="3">
        <v>213</v>
      </c>
      <c r="E15020" s="9">
        <v>1977</v>
      </c>
      <c r="F15020" s="7" t="s">
        <v>6715</v>
      </c>
      <c r="G15020" s="7" t="s">
        <v>5401</v>
      </c>
      <c r="H15020" s="8" t="s">
        <v>1377</v>
      </c>
      <c r="I15020" s="8" t="s">
        <v>11732</v>
      </c>
      <c r="J15020" s="19">
        <v>3</v>
      </c>
      <c r="K15020" s="19" t="s">
        <v>7736</v>
      </c>
      <c r="L15020" s="11">
        <v>1</v>
      </c>
      <c r="M15020" s="11"/>
      <c r="N15020" s="24"/>
      <c r="P15020" s="32"/>
      <c r="T15020" s="19"/>
      <c r="U15020" s="3"/>
      <c r="X15020" t="str">
        <f t="shared" si="915"/>
        <v/>
      </c>
      <c r="Z15020" t="str">
        <f t="shared" si="916"/>
        <v/>
      </c>
      <c r="AB15020" s="9"/>
      <c r="AC15020" t="s">
        <v>1377</v>
      </c>
      <c r="AD15020">
        <f t="shared" ref="AD15020:AD15083" si="917">COUNTIF(H15020,"*Fuji*")</f>
        <v>0</v>
      </c>
      <c r="AF15020" s="3"/>
      <c r="AH15020" s="9"/>
    </row>
    <row r="15021" spans="1:34" ht="10.95" customHeight="1" outlineLevel="1" x14ac:dyDescent="0.25">
      <c r="A15021" t="s">
        <v>2878</v>
      </c>
      <c r="C15021" s="3" t="s">
        <v>11994</v>
      </c>
      <c r="D15021" s="3">
        <v>214</v>
      </c>
      <c r="E15021" s="9">
        <v>1977</v>
      </c>
      <c r="F15021" s="7" t="s">
        <v>4239</v>
      </c>
      <c r="G15021" s="7" t="s">
        <v>5401</v>
      </c>
      <c r="H15021" s="8" t="s">
        <v>1377</v>
      </c>
      <c r="I15021" s="8" t="s">
        <v>11732</v>
      </c>
      <c r="J15021" s="19">
        <v>3</v>
      </c>
      <c r="K15021" s="19" t="s">
        <v>7736</v>
      </c>
      <c r="L15021" s="11">
        <v>1</v>
      </c>
      <c r="M15021" s="11"/>
      <c r="N15021" s="24"/>
      <c r="P15021" s="32"/>
      <c r="T15021" s="19"/>
      <c r="U15021" s="3"/>
      <c r="X15021" t="str">
        <f t="shared" si="915"/>
        <v/>
      </c>
      <c r="Z15021" t="str">
        <f t="shared" si="916"/>
        <v/>
      </c>
      <c r="AB15021" s="9"/>
      <c r="AC15021" t="s">
        <v>1377</v>
      </c>
      <c r="AD15021">
        <f t="shared" si="917"/>
        <v>0</v>
      </c>
      <c r="AF15021" s="3"/>
      <c r="AH15021" s="9"/>
    </row>
    <row r="15022" spans="1:34" ht="10.95" customHeight="1" outlineLevel="1" x14ac:dyDescent="0.25">
      <c r="A15022" t="s">
        <v>2878</v>
      </c>
      <c r="C15022" s="3" t="s">
        <v>11994</v>
      </c>
      <c r="D15022" s="3">
        <v>215</v>
      </c>
      <c r="E15022" s="9">
        <v>1977</v>
      </c>
      <c r="F15022" s="7" t="s">
        <v>633</v>
      </c>
      <c r="G15022" s="7" t="s">
        <v>5401</v>
      </c>
      <c r="H15022" s="8" t="s">
        <v>12214</v>
      </c>
      <c r="I15022" s="8" t="s">
        <v>12215</v>
      </c>
      <c r="J15022" s="19">
        <v>1</v>
      </c>
      <c r="K15022" s="19" t="s">
        <v>7736</v>
      </c>
      <c r="L15022" s="11">
        <v>0.5</v>
      </c>
      <c r="M15022" s="11"/>
      <c r="N15022" s="24"/>
      <c r="P15022" s="32"/>
      <c r="T15022" s="19"/>
      <c r="U15022" s="3"/>
      <c r="X15022" t="str">
        <f t="shared" si="915"/>
        <v/>
      </c>
      <c r="Z15022" t="str">
        <f t="shared" si="916"/>
        <v/>
      </c>
      <c r="AB15022" s="9"/>
      <c r="AC15022" t="s">
        <v>12214</v>
      </c>
      <c r="AD15022">
        <f t="shared" si="917"/>
        <v>0</v>
      </c>
      <c r="AF15022" s="3"/>
      <c r="AH15022" s="9"/>
    </row>
    <row r="15023" spans="1:34" ht="10.95" customHeight="1" outlineLevel="1" x14ac:dyDescent="0.25">
      <c r="A15023" t="s">
        <v>2878</v>
      </c>
      <c r="C15023" s="3" t="s">
        <v>11994</v>
      </c>
      <c r="D15023" s="3">
        <v>216</v>
      </c>
      <c r="E15023" s="9">
        <v>1977</v>
      </c>
      <c r="F15023" s="7" t="s">
        <v>817</v>
      </c>
      <c r="G15023" s="7" t="s">
        <v>5401</v>
      </c>
      <c r="H15023" s="8" t="s">
        <v>12214</v>
      </c>
      <c r="I15023" s="8" t="s">
        <v>12215</v>
      </c>
      <c r="J15023" s="19">
        <v>1</v>
      </c>
      <c r="K15023" s="19" t="s">
        <v>7736</v>
      </c>
      <c r="L15023" s="11">
        <v>0.5</v>
      </c>
      <c r="M15023" s="11"/>
      <c r="N15023" s="24"/>
      <c r="P15023" s="32"/>
      <c r="T15023" s="19"/>
      <c r="U15023" s="3"/>
      <c r="X15023" t="str">
        <f t="shared" si="915"/>
        <v/>
      </c>
      <c r="Z15023" t="str">
        <f t="shared" si="916"/>
        <v/>
      </c>
      <c r="AB15023" s="9"/>
      <c r="AC15023" t="s">
        <v>12214</v>
      </c>
      <c r="AD15023">
        <f t="shared" si="917"/>
        <v>0</v>
      </c>
      <c r="AF15023" s="3"/>
      <c r="AH15023" s="9"/>
    </row>
    <row r="15024" spans="1:34" ht="10.95" customHeight="1" outlineLevel="1" x14ac:dyDescent="0.25">
      <c r="A15024" t="s">
        <v>2878</v>
      </c>
      <c r="C15024" s="3" t="s">
        <v>11994</v>
      </c>
      <c r="D15024" s="3">
        <v>217</v>
      </c>
      <c r="E15024" s="9">
        <v>1977</v>
      </c>
      <c r="F15024" s="7" t="s">
        <v>6715</v>
      </c>
      <c r="G15024" s="7" t="s">
        <v>5401</v>
      </c>
      <c r="H15024" s="8" t="s">
        <v>12214</v>
      </c>
      <c r="I15024" s="8" t="s">
        <v>12215</v>
      </c>
      <c r="J15024" s="19">
        <v>1</v>
      </c>
      <c r="K15024" s="19" t="s">
        <v>7736</v>
      </c>
      <c r="L15024" s="11">
        <v>0.5</v>
      </c>
      <c r="M15024" s="11"/>
      <c r="N15024" s="24"/>
      <c r="P15024" s="32"/>
      <c r="S15024">
        <v>1</v>
      </c>
      <c r="T15024" s="19"/>
      <c r="U15024" s="3"/>
      <c r="X15024" t="str">
        <f t="shared" si="915"/>
        <v/>
      </c>
      <c r="Z15024" t="str">
        <f t="shared" si="916"/>
        <v/>
      </c>
      <c r="AB15024" s="9"/>
      <c r="AC15024" t="s">
        <v>12214</v>
      </c>
      <c r="AD15024">
        <f t="shared" si="917"/>
        <v>0</v>
      </c>
      <c r="AF15024" s="3"/>
      <c r="AH15024" s="9"/>
    </row>
    <row r="15025" spans="1:34" ht="10.95" customHeight="1" outlineLevel="1" x14ac:dyDescent="0.25">
      <c r="A15025" t="s">
        <v>2878</v>
      </c>
      <c r="C15025" s="3" t="s">
        <v>11994</v>
      </c>
      <c r="D15025" s="3">
        <v>218</v>
      </c>
      <c r="E15025" s="9">
        <v>1977</v>
      </c>
      <c r="F15025" s="7" t="s">
        <v>2311</v>
      </c>
      <c r="G15025" s="7" t="s">
        <v>5401</v>
      </c>
      <c r="H15025" s="8" t="s">
        <v>12214</v>
      </c>
      <c r="I15025" s="8" t="s">
        <v>12215</v>
      </c>
      <c r="J15025" s="19">
        <v>1</v>
      </c>
      <c r="K15025" s="19" t="s">
        <v>7736</v>
      </c>
      <c r="L15025" s="11">
        <v>0.5</v>
      </c>
      <c r="M15025" s="11"/>
      <c r="N15025" s="24"/>
      <c r="P15025" s="32"/>
      <c r="T15025" s="19"/>
      <c r="U15025" s="3"/>
      <c r="X15025" t="str">
        <f t="shared" si="915"/>
        <v/>
      </c>
      <c r="Z15025" t="str">
        <f t="shared" si="916"/>
        <v/>
      </c>
      <c r="AB15025" s="9"/>
      <c r="AC15025" t="s">
        <v>12214</v>
      </c>
      <c r="AD15025">
        <f t="shared" si="917"/>
        <v>0</v>
      </c>
      <c r="AF15025" s="3"/>
      <c r="AH15025" s="9"/>
    </row>
    <row r="15026" spans="1:34" ht="10.95" customHeight="1" outlineLevel="1" x14ac:dyDescent="0.25">
      <c r="A15026" t="s">
        <v>2878</v>
      </c>
      <c r="C15026" s="3" t="s">
        <v>11994</v>
      </c>
      <c r="D15026" s="3">
        <v>219</v>
      </c>
      <c r="E15026" s="9">
        <v>1977</v>
      </c>
      <c r="F15026" s="7" t="s">
        <v>4883</v>
      </c>
      <c r="G15026" s="7" t="s">
        <v>5401</v>
      </c>
      <c r="H15026" s="8" t="s">
        <v>1377</v>
      </c>
      <c r="I15026" s="8" t="s">
        <v>12216</v>
      </c>
      <c r="J15026" s="19">
        <v>3</v>
      </c>
      <c r="K15026" s="19" t="s">
        <v>7736</v>
      </c>
      <c r="L15026" s="11">
        <v>0.8</v>
      </c>
      <c r="M15026" s="11"/>
      <c r="N15026" s="24"/>
      <c r="P15026" s="32"/>
      <c r="T15026" s="19"/>
      <c r="U15026" s="3"/>
      <c r="X15026" t="str">
        <f t="shared" si="915"/>
        <v/>
      </c>
      <c r="Z15026" t="str">
        <f t="shared" si="916"/>
        <v/>
      </c>
      <c r="AB15026" s="9"/>
      <c r="AC15026" t="s">
        <v>1377</v>
      </c>
      <c r="AD15026">
        <f t="shared" si="917"/>
        <v>0</v>
      </c>
      <c r="AF15026" s="3"/>
      <c r="AH15026" s="9"/>
    </row>
    <row r="15027" spans="1:34" ht="10.95" customHeight="1" outlineLevel="1" x14ac:dyDescent="0.25">
      <c r="A15027" t="s">
        <v>2878</v>
      </c>
      <c r="C15027" s="3" t="s">
        <v>11994</v>
      </c>
      <c r="D15027" s="3">
        <v>220</v>
      </c>
      <c r="E15027" s="9">
        <v>1977</v>
      </c>
      <c r="F15027" s="7" t="s">
        <v>1604</v>
      </c>
      <c r="G15027" s="7" t="s">
        <v>5401</v>
      </c>
      <c r="H15027" s="8" t="s">
        <v>1377</v>
      </c>
      <c r="I15027" s="8" t="s">
        <v>12216</v>
      </c>
      <c r="J15027" s="19">
        <v>3</v>
      </c>
      <c r="K15027" s="19" t="s">
        <v>7736</v>
      </c>
      <c r="L15027" s="11">
        <v>0.8</v>
      </c>
      <c r="M15027" s="11"/>
      <c r="N15027" s="24"/>
      <c r="P15027" s="32"/>
      <c r="T15027" s="19"/>
      <c r="U15027" s="3"/>
      <c r="X15027" t="str">
        <f t="shared" si="915"/>
        <v/>
      </c>
      <c r="Z15027" t="str">
        <f t="shared" si="916"/>
        <v/>
      </c>
      <c r="AB15027" s="9"/>
      <c r="AC15027" t="s">
        <v>1377</v>
      </c>
      <c r="AD15027">
        <f t="shared" si="917"/>
        <v>0</v>
      </c>
      <c r="AF15027" s="3"/>
      <c r="AH15027" s="9"/>
    </row>
    <row r="15028" spans="1:34" ht="10.95" customHeight="1" outlineLevel="1" x14ac:dyDescent="0.25">
      <c r="A15028" t="s">
        <v>2878</v>
      </c>
      <c r="C15028" s="3" t="s">
        <v>11994</v>
      </c>
      <c r="D15028" s="3">
        <v>233</v>
      </c>
      <c r="E15028" s="9">
        <v>1978</v>
      </c>
      <c r="F15028" s="7" t="s">
        <v>633</v>
      </c>
      <c r="G15028" s="7" t="s">
        <v>5401</v>
      </c>
      <c r="H15028" s="8" t="s">
        <v>1377</v>
      </c>
      <c r="I15028" s="8" t="s">
        <v>12217</v>
      </c>
      <c r="J15028" s="19">
        <v>5</v>
      </c>
      <c r="K15028" s="19" t="s">
        <v>20093</v>
      </c>
      <c r="L15028" s="11"/>
      <c r="M15028" s="11"/>
      <c r="N15028" s="24"/>
      <c r="P15028" s="32"/>
      <c r="T15028" s="19"/>
      <c r="U15028" s="3"/>
      <c r="X15028" t="str">
        <f t="shared" si="915"/>
        <v/>
      </c>
      <c r="Z15028" t="str">
        <f t="shared" si="916"/>
        <v/>
      </c>
      <c r="AB15028" s="9"/>
      <c r="AC15028" t="s">
        <v>1377</v>
      </c>
      <c r="AD15028">
        <f t="shared" si="917"/>
        <v>0</v>
      </c>
      <c r="AF15028" s="3"/>
      <c r="AH15028" s="9"/>
    </row>
    <row r="15029" spans="1:34" ht="10.95" customHeight="1" outlineLevel="1" x14ac:dyDescent="0.25">
      <c r="A15029" t="s">
        <v>2878</v>
      </c>
      <c r="C15029" s="3" t="s">
        <v>11994</v>
      </c>
      <c r="D15029" s="3">
        <v>234</v>
      </c>
      <c r="E15029" s="9">
        <v>1978</v>
      </c>
      <c r="F15029" s="7" t="s">
        <v>817</v>
      </c>
      <c r="G15029" s="7" t="s">
        <v>5401</v>
      </c>
      <c r="H15029" s="8" t="s">
        <v>1377</v>
      </c>
      <c r="I15029" s="8" t="s">
        <v>12217</v>
      </c>
      <c r="J15029" s="19">
        <v>5</v>
      </c>
      <c r="K15029" s="19" t="s">
        <v>20093</v>
      </c>
      <c r="L15029" s="11"/>
      <c r="M15029" s="11"/>
      <c r="N15029" s="24"/>
      <c r="P15029" s="32"/>
      <c r="T15029" s="19"/>
      <c r="U15029" s="3"/>
      <c r="X15029" t="str">
        <f t="shared" si="915"/>
        <v/>
      </c>
      <c r="Z15029" t="str">
        <f t="shared" si="916"/>
        <v/>
      </c>
      <c r="AB15029" s="9"/>
      <c r="AC15029" t="s">
        <v>1377</v>
      </c>
      <c r="AD15029">
        <f t="shared" si="917"/>
        <v>0</v>
      </c>
      <c r="AF15029" s="3"/>
      <c r="AH15029" s="9"/>
    </row>
    <row r="15030" spans="1:34" ht="10.95" customHeight="1" outlineLevel="1" x14ac:dyDescent="0.25">
      <c r="A15030" t="s">
        <v>2878</v>
      </c>
      <c r="C15030" s="3" t="s">
        <v>11994</v>
      </c>
      <c r="D15030" s="3">
        <v>235</v>
      </c>
      <c r="E15030" s="9">
        <v>1978</v>
      </c>
      <c r="F15030" s="7" t="s">
        <v>6715</v>
      </c>
      <c r="G15030" s="7" t="s">
        <v>5401</v>
      </c>
      <c r="H15030" s="8" t="s">
        <v>1377</v>
      </c>
      <c r="I15030" s="8" t="s">
        <v>12217</v>
      </c>
      <c r="J15030" s="19">
        <v>4</v>
      </c>
      <c r="K15030" s="19" t="s">
        <v>20093</v>
      </c>
      <c r="L15030" s="11"/>
      <c r="M15030" s="11"/>
      <c r="N15030" s="24"/>
      <c r="P15030" s="32"/>
      <c r="T15030" s="19"/>
      <c r="U15030" s="3"/>
      <c r="X15030" t="str">
        <f t="shared" si="915"/>
        <v/>
      </c>
      <c r="Z15030" t="str">
        <f t="shared" si="916"/>
        <v/>
      </c>
      <c r="AB15030" s="9"/>
      <c r="AC15030" t="s">
        <v>1377</v>
      </c>
      <c r="AD15030">
        <f t="shared" si="917"/>
        <v>0</v>
      </c>
      <c r="AF15030" s="3"/>
      <c r="AH15030" s="9"/>
    </row>
    <row r="15031" spans="1:34" ht="10.95" customHeight="1" outlineLevel="1" x14ac:dyDescent="0.25">
      <c r="A15031" t="s">
        <v>2878</v>
      </c>
      <c r="C15031" s="3" t="s">
        <v>11994</v>
      </c>
      <c r="D15031" s="3">
        <v>236</v>
      </c>
      <c r="E15031" s="9">
        <v>1978</v>
      </c>
      <c r="F15031" s="7" t="s">
        <v>2311</v>
      </c>
      <c r="G15031" s="7" t="s">
        <v>5401</v>
      </c>
      <c r="H15031" s="8" t="s">
        <v>1377</v>
      </c>
      <c r="I15031" s="8" t="s">
        <v>12217</v>
      </c>
      <c r="J15031" s="19">
        <v>5</v>
      </c>
      <c r="K15031" s="19" t="s">
        <v>20093</v>
      </c>
      <c r="L15031" s="11"/>
      <c r="M15031" s="11"/>
      <c r="N15031" s="24"/>
      <c r="P15031" s="32"/>
      <c r="T15031" s="19"/>
      <c r="U15031" s="3"/>
      <c r="X15031" t="str">
        <f t="shared" si="915"/>
        <v/>
      </c>
      <c r="Z15031" t="str">
        <f t="shared" si="916"/>
        <v/>
      </c>
      <c r="AB15031" s="9"/>
      <c r="AC15031" t="s">
        <v>1377</v>
      </c>
      <c r="AD15031">
        <f t="shared" si="917"/>
        <v>0</v>
      </c>
      <c r="AF15031" s="3"/>
      <c r="AH15031" s="9"/>
    </row>
    <row r="15032" spans="1:34" ht="10.95" customHeight="1" outlineLevel="1" x14ac:dyDescent="0.25">
      <c r="A15032" t="s">
        <v>2878</v>
      </c>
      <c r="C15032" s="3" t="s">
        <v>11994</v>
      </c>
      <c r="D15032" s="3" t="s">
        <v>15604</v>
      </c>
      <c r="E15032" s="9">
        <v>1978</v>
      </c>
      <c r="F15032" s="7" t="s">
        <v>7034</v>
      </c>
      <c r="G15032" s="7" t="s">
        <v>5401</v>
      </c>
      <c r="H15032" s="8" t="s">
        <v>1377</v>
      </c>
      <c r="I15032" s="8" t="s">
        <v>12217</v>
      </c>
      <c r="J15032" s="19">
        <v>5</v>
      </c>
      <c r="K15032" s="19" t="s">
        <v>7736</v>
      </c>
      <c r="L15032" s="11">
        <v>3.2</v>
      </c>
      <c r="M15032" s="11"/>
      <c r="N15032" s="24"/>
      <c r="P15032" s="32"/>
      <c r="T15032" s="19"/>
      <c r="U15032" s="3"/>
      <c r="X15032">
        <f t="shared" si="915"/>
        <v>1</v>
      </c>
      <c r="Z15032" t="str">
        <f t="shared" si="916"/>
        <v/>
      </c>
      <c r="AB15032" s="9"/>
      <c r="AC15032" t="s">
        <v>1377</v>
      </c>
      <c r="AD15032">
        <f t="shared" si="917"/>
        <v>0</v>
      </c>
      <c r="AF15032" s="3"/>
      <c r="AH15032" s="9"/>
    </row>
    <row r="15033" spans="1:34" ht="10.95" customHeight="1" outlineLevel="1" x14ac:dyDescent="0.25">
      <c r="A15033" t="s">
        <v>2878</v>
      </c>
      <c r="C15033" s="3" t="s">
        <v>11994</v>
      </c>
      <c r="D15033" s="3">
        <v>240</v>
      </c>
      <c r="E15033" s="9">
        <v>1978</v>
      </c>
      <c r="F15033" s="7" t="s">
        <v>1106</v>
      </c>
      <c r="G15033" s="7" t="s">
        <v>5401</v>
      </c>
      <c r="H15033" s="8" t="s">
        <v>9233</v>
      </c>
      <c r="I15033" s="8" t="s">
        <v>7560</v>
      </c>
      <c r="J15033" s="19">
        <v>7</v>
      </c>
      <c r="K15033" s="19" t="s">
        <v>7736</v>
      </c>
      <c r="L15033" s="11">
        <v>1</v>
      </c>
      <c r="M15033" s="11"/>
      <c r="N15033" s="24"/>
      <c r="P15033" s="32"/>
      <c r="T15033" s="19"/>
      <c r="U15033" s="3"/>
      <c r="X15033" t="str">
        <f t="shared" si="915"/>
        <v/>
      </c>
      <c r="Z15033" t="str">
        <f t="shared" si="916"/>
        <v/>
      </c>
      <c r="AB15033" s="9"/>
      <c r="AC15033" t="s">
        <v>9233</v>
      </c>
      <c r="AD15033">
        <f t="shared" si="917"/>
        <v>0</v>
      </c>
      <c r="AF15033" s="3"/>
      <c r="AH15033" s="9"/>
    </row>
    <row r="15034" spans="1:34" ht="10.95" customHeight="1" outlineLevel="1" x14ac:dyDescent="0.25">
      <c r="A15034" t="s">
        <v>2878</v>
      </c>
      <c r="C15034" s="3" t="s">
        <v>11994</v>
      </c>
      <c r="D15034" s="3">
        <v>241</v>
      </c>
      <c r="E15034" s="9">
        <v>1978</v>
      </c>
      <c r="F15034" s="7" t="s">
        <v>633</v>
      </c>
      <c r="G15034" s="7" t="s">
        <v>5401</v>
      </c>
      <c r="H15034" s="8" t="s">
        <v>9233</v>
      </c>
      <c r="I15034" s="8" t="s">
        <v>7560</v>
      </c>
      <c r="J15034" s="19">
        <v>7</v>
      </c>
      <c r="K15034" s="19" t="s">
        <v>7736</v>
      </c>
      <c r="L15034" s="11">
        <v>1</v>
      </c>
      <c r="M15034" s="11"/>
      <c r="N15034" s="24"/>
      <c r="P15034" s="32"/>
      <c r="T15034" s="19"/>
      <c r="U15034" s="3"/>
      <c r="X15034" t="str">
        <f t="shared" si="915"/>
        <v/>
      </c>
      <c r="Z15034" t="str">
        <f t="shared" si="916"/>
        <v/>
      </c>
      <c r="AB15034" s="9"/>
      <c r="AC15034" t="s">
        <v>9233</v>
      </c>
      <c r="AD15034">
        <f t="shared" si="917"/>
        <v>0</v>
      </c>
      <c r="AF15034" s="3"/>
      <c r="AH15034" s="9"/>
    </row>
    <row r="15035" spans="1:34" ht="10.95" customHeight="1" outlineLevel="1" x14ac:dyDescent="0.25">
      <c r="A15035" t="s">
        <v>2878</v>
      </c>
      <c r="C15035" s="3" t="s">
        <v>11994</v>
      </c>
      <c r="D15035" s="3">
        <v>242</v>
      </c>
      <c r="E15035" s="9">
        <v>1978</v>
      </c>
      <c r="F15035" s="7" t="s">
        <v>817</v>
      </c>
      <c r="G15035" s="7" t="s">
        <v>5401</v>
      </c>
      <c r="H15035" s="8" t="s">
        <v>9233</v>
      </c>
      <c r="I15035" s="8" t="s">
        <v>7560</v>
      </c>
      <c r="J15035" s="19">
        <v>7</v>
      </c>
      <c r="K15035" s="19" t="s">
        <v>7736</v>
      </c>
      <c r="L15035" s="11">
        <v>1</v>
      </c>
      <c r="M15035" s="11"/>
      <c r="N15035" s="24"/>
      <c r="P15035" s="32"/>
      <c r="T15035" s="19"/>
      <c r="U15035" s="3"/>
      <c r="X15035" t="str">
        <f t="shared" si="915"/>
        <v/>
      </c>
      <c r="Z15035" t="str">
        <f t="shared" si="916"/>
        <v/>
      </c>
      <c r="AB15035" s="9"/>
      <c r="AC15035" t="s">
        <v>9233</v>
      </c>
      <c r="AD15035">
        <f t="shared" si="917"/>
        <v>0</v>
      </c>
      <c r="AF15035" s="3"/>
      <c r="AH15035" s="9"/>
    </row>
    <row r="15036" spans="1:34" ht="10.95" customHeight="1" outlineLevel="1" x14ac:dyDescent="0.25">
      <c r="A15036" t="s">
        <v>2878</v>
      </c>
      <c r="C15036" s="3" t="s">
        <v>11994</v>
      </c>
      <c r="D15036" s="3">
        <v>243</v>
      </c>
      <c r="E15036" s="9">
        <v>1978</v>
      </c>
      <c r="F15036" s="7" t="s">
        <v>2311</v>
      </c>
      <c r="G15036" s="7" t="s">
        <v>5401</v>
      </c>
      <c r="H15036" s="8" t="s">
        <v>745</v>
      </c>
      <c r="I15036" s="8" t="s">
        <v>7560</v>
      </c>
      <c r="J15036" s="19">
        <v>7</v>
      </c>
      <c r="K15036" s="19" t="s">
        <v>7736</v>
      </c>
      <c r="L15036" s="11">
        <v>1</v>
      </c>
      <c r="M15036" s="11"/>
      <c r="N15036" s="24"/>
      <c r="P15036" s="32"/>
      <c r="T15036" s="19"/>
      <c r="U15036" s="3">
        <v>242</v>
      </c>
      <c r="X15036" t="str">
        <f t="shared" si="915"/>
        <v/>
      </c>
      <c r="Z15036" t="str">
        <f t="shared" si="916"/>
        <v/>
      </c>
      <c r="AB15036" s="9"/>
      <c r="AC15036" t="s">
        <v>745</v>
      </c>
      <c r="AD15036">
        <f t="shared" si="917"/>
        <v>0</v>
      </c>
      <c r="AF15036" s="3"/>
      <c r="AG15036" t="s">
        <v>2880</v>
      </c>
      <c r="AH15036" s="9" t="s">
        <v>4925</v>
      </c>
    </row>
    <row r="15037" spans="1:34" ht="10.95" customHeight="1" outlineLevel="1" x14ac:dyDescent="0.25">
      <c r="A15037" t="s">
        <v>2878</v>
      </c>
      <c r="C15037" s="3" t="s">
        <v>11994</v>
      </c>
      <c r="D15037" s="3">
        <v>256</v>
      </c>
      <c r="E15037" s="9">
        <v>1979</v>
      </c>
      <c r="F15037" s="7" t="s">
        <v>633</v>
      </c>
      <c r="G15037" s="7" t="s">
        <v>5401</v>
      </c>
      <c r="H15037" s="8" t="s">
        <v>753</v>
      </c>
      <c r="I15037" s="8" t="s">
        <v>12218</v>
      </c>
      <c r="J15037" s="19">
        <v>5</v>
      </c>
      <c r="K15037" s="19" t="s">
        <v>7736</v>
      </c>
      <c r="L15037" s="11">
        <v>1.4</v>
      </c>
      <c r="M15037" s="11"/>
      <c r="N15037" s="24"/>
      <c r="P15037" s="32"/>
      <c r="T15037" s="19"/>
      <c r="U15037" s="3">
        <v>255</v>
      </c>
      <c r="X15037" t="str">
        <f t="shared" si="915"/>
        <v/>
      </c>
      <c r="Z15037" t="str">
        <f t="shared" si="916"/>
        <v/>
      </c>
      <c r="AB15037" s="9"/>
      <c r="AC15037" t="s">
        <v>753</v>
      </c>
      <c r="AD15037">
        <f t="shared" si="917"/>
        <v>0</v>
      </c>
      <c r="AF15037" s="3"/>
      <c r="AG15037" t="s">
        <v>2880</v>
      </c>
      <c r="AH15037" s="9" t="s">
        <v>4613</v>
      </c>
    </row>
    <row r="15038" spans="1:34" ht="10.95" customHeight="1" outlineLevel="1" x14ac:dyDescent="0.25">
      <c r="A15038" t="s">
        <v>2878</v>
      </c>
      <c r="C15038" s="3" t="s">
        <v>11994</v>
      </c>
      <c r="D15038" s="3" t="s">
        <v>262</v>
      </c>
      <c r="E15038" s="9">
        <v>1979</v>
      </c>
      <c r="F15038" s="7" t="s">
        <v>12219</v>
      </c>
      <c r="G15038" s="7" t="s">
        <v>5401</v>
      </c>
      <c r="H15038" s="8" t="s">
        <v>753</v>
      </c>
      <c r="I15038" s="8" t="s">
        <v>12218</v>
      </c>
      <c r="J15038" s="19">
        <v>3</v>
      </c>
      <c r="K15038" s="19" t="s">
        <v>7736</v>
      </c>
      <c r="L15038" s="11">
        <v>1.8</v>
      </c>
      <c r="M15038" s="11"/>
      <c r="N15038" s="24"/>
      <c r="P15038" s="32"/>
      <c r="T15038" s="19"/>
      <c r="U15038" s="3">
        <v>259</v>
      </c>
      <c r="X15038" t="str">
        <f t="shared" si="915"/>
        <v/>
      </c>
      <c r="Z15038">
        <f t="shared" si="916"/>
        <v>1</v>
      </c>
      <c r="AB15038" s="9"/>
      <c r="AC15038" t="s">
        <v>753</v>
      </c>
      <c r="AD15038">
        <f t="shared" si="917"/>
        <v>0</v>
      </c>
      <c r="AF15038" s="3"/>
      <c r="AG15038" t="s">
        <v>2880</v>
      </c>
      <c r="AH15038" s="9" t="s">
        <v>4925</v>
      </c>
    </row>
    <row r="15039" spans="1:34" ht="10.95" customHeight="1" outlineLevel="1" x14ac:dyDescent="0.25">
      <c r="A15039" t="s">
        <v>2878</v>
      </c>
      <c r="C15039" s="3" t="s">
        <v>11994</v>
      </c>
      <c r="D15039" s="3">
        <v>261</v>
      </c>
      <c r="E15039" s="9">
        <v>1979</v>
      </c>
      <c r="F15039" s="7" t="s">
        <v>633</v>
      </c>
      <c r="G15039" s="7" t="s">
        <v>5401</v>
      </c>
      <c r="H15039" s="8" t="s">
        <v>12210</v>
      </c>
      <c r="I15039" s="8" t="s">
        <v>11489</v>
      </c>
      <c r="J15039" s="19">
        <v>5</v>
      </c>
      <c r="K15039" s="19" t="s">
        <v>7736</v>
      </c>
      <c r="L15039" s="11">
        <v>1.7</v>
      </c>
      <c r="M15039" s="11"/>
      <c r="N15039" s="24"/>
      <c r="P15039" s="32"/>
      <c r="T15039" s="19"/>
      <c r="U15039" s="3">
        <v>260</v>
      </c>
      <c r="X15039" t="str">
        <f t="shared" si="915"/>
        <v/>
      </c>
      <c r="Z15039" t="str">
        <f t="shared" si="916"/>
        <v/>
      </c>
      <c r="AB15039" s="9"/>
      <c r="AC15039" t="s">
        <v>12210</v>
      </c>
      <c r="AD15039">
        <f t="shared" si="917"/>
        <v>0</v>
      </c>
      <c r="AF15039" s="3"/>
      <c r="AG15039" t="s">
        <v>2880</v>
      </c>
      <c r="AH15039" s="9" t="s">
        <v>4613</v>
      </c>
    </row>
    <row r="15040" spans="1:34" ht="10.95" customHeight="1" outlineLevel="1" x14ac:dyDescent="0.25">
      <c r="A15040" t="s">
        <v>2878</v>
      </c>
      <c r="C15040" s="3" t="s">
        <v>11994</v>
      </c>
      <c r="D15040" s="3">
        <v>264</v>
      </c>
      <c r="E15040" s="9">
        <v>1979</v>
      </c>
      <c r="F15040" s="7" t="s">
        <v>2533</v>
      </c>
      <c r="G15040" s="7" t="s">
        <v>3834</v>
      </c>
      <c r="H15040" s="8" t="s">
        <v>12220</v>
      </c>
      <c r="I15040" s="8" t="s">
        <v>11489</v>
      </c>
      <c r="J15040" s="19">
        <v>3</v>
      </c>
      <c r="K15040" s="19" t="s">
        <v>20093</v>
      </c>
      <c r="L15040" s="11"/>
      <c r="M15040" s="11"/>
      <c r="N15040" s="24"/>
      <c r="P15040" s="32"/>
      <c r="T15040" s="19"/>
      <c r="U15040" s="3">
        <v>263</v>
      </c>
      <c r="X15040" t="str">
        <f t="shared" si="915"/>
        <v/>
      </c>
      <c r="Z15040" t="str">
        <f t="shared" si="916"/>
        <v/>
      </c>
      <c r="AB15040" s="9"/>
      <c r="AC15040" t="s">
        <v>12220</v>
      </c>
      <c r="AD15040">
        <f t="shared" si="917"/>
        <v>0</v>
      </c>
      <c r="AF15040" s="3"/>
      <c r="AG15040" t="s">
        <v>2880</v>
      </c>
      <c r="AH15040" s="9" t="s">
        <v>4925</v>
      </c>
    </row>
    <row r="15041" spans="1:34" ht="10.95" customHeight="1" outlineLevel="1" collapsed="1" x14ac:dyDescent="0.25">
      <c r="A15041" t="s">
        <v>2878</v>
      </c>
      <c r="C15041" s="3" t="s">
        <v>11994</v>
      </c>
      <c r="D15041" s="3" t="s">
        <v>5825</v>
      </c>
      <c r="E15041" s="9">
        <v>1979</v>
      </c>
      <c r="F15041" s="7" t="s">
        <v>12221</v>
      </c>
      <c r="G15041" s="7" t="s">
        <v>5401</v>
      </c>
      <c r="H15041" s="8" t="s">
        <v>12220</v>
      </c>
      <c r="I15041" s="8" t="s">
        <v>11493</v>
      </c>
      <c r="J15041" s="19">
        <v>3</v>
      </c>
      <c r="K15041" s="19" t="s">
        <v>7736</v>
      </c>
      <c r="L15041" s="11">
        <v>2</v>
      </c>
      <c r="M15041" s="11"/>
      <c r="N15041" s="24"/>
      <c r="P15041" s="32"/>
      <c r="T15041" s="19"/>
      <c r="U15041" s="3"/>
      <c r="X15041" t="str">
        <f t="shared" si="915"/>
        <v/>
      </c>
      <c r="Z15041">
        <f t="shared" si="916"/>
        <v>1</v>
      </c>
      <c r="AB15041" s="9"/>
      <c r="AC15041" t="s">
        <v>12220</v>
      </c>
      <c r="AD15041">
        <f t="shared" si="917"/>
        <v>0</v>
      </c>
      <c r="AF15041" s="3"/>
      <c r="AG15041" t="s">
        <v>12201</v>
      </c>
      <c r="AH15041" s="9" t="s">
        <v>4925</v>
      </c>
    </row>
    <row r="15042" spans="1:34" ht="10.95" customHeight="1" outlineLevel="1" x14ac:dyDescent="0.25">
      <c r="A15042" t="s">
        <v>2878</v>
      </c>
      <c r="C15042" s="3" t="s">
        <v>11994</v>
      </c>
      <c r="D15042" s="3">
        <v>265</v>
      </c>
      <c r="E15042" s="9">
        <v>1979</v>
      </c>
      <c r="F15042" s="7" t="s">
        <v>633</v>
      </c>
      <c r="G15042" s="7" t="s">
        <v>5401</v>
      </c>
      <c r="H15042" s="8" t="s">
        <v>12222</v>
      </c>
      <c r="I15042" s="8" t="s">
        <v>12223</v>
      </c>
      <c r="J15042" s="19">
        <v>3</v>
      </c>
      <c r="K15042" s="19" t="s">
        <v>7736</v>
      </c>
      <c r="L15042" s="11">
        <v>0.4</v>
      </c>
      <c r="M15042" s="11"/>
      <c r="N15042" s="24"/>
      <c r="P15042" s="32"/>
      <c r="T15042" s="19"/>
      <c r="U15042" s="3"/>
      <c r="X15042" t="str">
        <f t="shared" ref="X15042:X15105" si="918">IF(COUNTIF(F15042,"*fdc*"),1,"")</f>
        <v/>
      </c>
      <c r="Z15042" t="str">
        <f t="shared" ref="Z15042:Z15105" si="919">IF(COUNTIF(F15042,"*s/s*"),1,"")</f>
        <v/>
      </c>
      <c r="AB15042" s="9"/>
      <c r="AC15042" t="s">
        <v>12222</v>
      </c>
      <c r="AD15042">
        <f t="shared" si="917"/>
        <v>0</v>
      </c>
      <c r="AF15042" s="3"/>
      <c r="AH15042" s="9"/>
    </row>
    <row r="15043" spans="1:34" ht="10.95" customHeight="1" outlineLevel="1" x14ac:dyDescent="0.25">
      <c r="A15043" t="s">
        <v>2878</v>
      </c>
      <c r="C15043" s="3" t="s">
        <v>11994</v>
      </c>
      <c r="D15043" s="3">
        <v>266</v>
      </c>
      <c r="E15043" s="9">
        <v>1979</v>
      </c>
      <c r="F15043" s="7" t="s">
        <v>817</v>
      </c>
      <c r="G15043" s="7" t="s">
        <v>5401</v>
      </c>
      <c r="H15043" s="8" t="s">
        <v>12222</v>
      </c>
      <c r="I15043" s="8" t="s">
        <v>12223</v>
      </c>
      <c r="J15043" s="19">
        <v>3</v>
      </c>
      <c r="K15043" s="19" t="s">
        <v>7736</v>
      </c>
      <c r="L15043" s="11">
        <v>0.4</v>
      </c>
      <c r="M15043" s="11"/>
      <c r="N15043" s="24"/>
      <c r="P15043" s="32"/>
      <c r="T15043" s="19"/>
      <c r="U15043" s="3"/>
      <c r="X15043" t="str">
        <f t="shared" si="918"/>
        <v/>
      </c>
      <c r="Z15043" t="str">
        <f t="shared" si="919"/>
        <v/>
      </c>
      <c r="AB15043" s="9"/>
      <c r="AC15043" t="s">
        <v>12222</v>
      </c>
      <c r="AD15043">
        <f t="shared" si="917"/>
        <v>0</v>
      </c>
      <c r="AF15043" s="3"/>
      <c r="AH15043" s="9"/>
    </row>
    <row r="15044" spans="1:34" ht="10.95" customHeight="1" outlineLevel="1" x14ac:dyDescent="0.25">
      <c r="A15044" t="s">
        <v>2878</v>
      </c>
      <c r="C15044" s="3" t="s">
        <v>11994</v>
      </c>
      <c r="D15044" s="3">
        <v>269</v>
      </c>
      <c r="E15044" s="9">
        <v>1980</v>
      </c>
      <c r="F15044" s="7" t="s">
        <v>633</v>
      </c>
      <c r="G15044" s="7" t="s">
        <v>5401</v>
      </c>
      <c r="H15044" s="8" t="s">
        <v>1943</v>
      </c>
      <c r="I15044" s="8" t="s">
        <v>12211</v>
      </c>
      <c r="J15044" s="19">
        <v>5</v>
      </c>
      <c r="K15044" s="19" t="s">
        <v>20093</v>
      </c>
      <c r="L15044" s="11"/>
      <c r="M15044" s="11"/>
      <c r="N15044" s="24"/>
      <c r="P15044" s="32"/>
      <c r="T15044" s="19"/>
      <c r="U15044" s="3">
        <v>268</v>
      </c>
      <c r="X15044" t="str">
        <f t="shared" si="918"/>
        <v/>
      </c>
      <c r="Z15044" t="str">
        <f t="shared" si="919"/>
        <v/>
      </c>
      <c r="AB15044" s="9"/>
      <c r="AC15044" t="s">
        <v>1943</v>
      </c>
      <c r="AD15044">
        <f t="shared" si="917"/>
        <v>0</v>
      </c>
      <c r="AF15044" s="3"/>
      <c r="AG15044" t="s">
        <v>2880</v>
      </c>
      <c r="AH15044" s="9" t="s">
        <v>4613</v>
      </c>
    </row>
    <row r="15045" spans="1:34" ht="10.95" customHeight="1" outlineLevel="1" x14ac:dyDescent="0.25">
      <c r="A15045" t="s">
        <v>2878</v>
      </c>
      <c r="C15045" s="3" t="s">
        <v>11994</v>
      </c>
      <c r="D15045" s="3">
        <v>270</v>
      </c>
      <c r="E15045" s="9">
        <v>1980</v>
      </c>
      <c r="F15045" s="7" t="s">
        <v>817</v>
      </c>
      <c r="G15045" s="7" t="s">
        <v>5401</v>
      </c>
      <c r="H15045" s="8" t="s">
        <v>2744</v>
      </c>
      <c r="I15045" s="8" t="s">
        <v>12211</v>
      </c>
      <c r="J15045" s="19">
        <v>5</v>
      </c>
      <c r="K15045" s="19" t="s">
        <v>20093</v>
      </c>
      <c r="L15045" s="11"/>
      <c r="M15045" s="11"/>
      <c r="N15045" s="24"/>
      <c r="P15045" s="32"/>
      <c r="T15045" s="19"/>
      <c r="U15045" s="3">
        <v>269</v>
      </c>
      <c r="X15045" t="str">
        <f t="shared" si="918"/>
        <v/>
      </c>
      <c r="Z15045" t="str">
        <f t="shared" si="919"/>
        <v/>
      </c>
      <c r="AB15045" s="9"/>
      <c r="AC15045" t="s">
        <v>2744</v>
      </c>
      <c r="AD15045">
        <f t="shared" si="917"/>
        <v>0</v>
      </c>
      <c r="AF15045" s="3"/>
      <c r="AG15045" t="s">
        <v>2880</v>
      </c>
      <c r="AH15045" s="9" t="s">
        <v>4613</v>
      </c>
    </row>
    <row r="15046" spans="1:34" ht="10.95" customHeight="1" outlineLevel="1" x14ac:dyDescent="0.25">
      <c r="A15046" t="s">
        <v>2878</v>
      </c>
      <c r="C15046" s="3" t="s">
        <v>11994</v>
      </c>
      <c r="D15046" s="3">
        <v>271</v>
      </c>
      <c r="E15046" s="9">
        <v>1980</v>
      </c>
      <c r="F15046" s="7" t="s">
        <v>6715</v>
      </c>
      <c r="G15046" s="7" t="s">
        <v>5401</v>
      </c>
      <c r="H15046" s="8" t="s">
        <v>1944</v>
      </c>
      <c r="I15046" s="8" t="s">
        <v>12211</v>
      </c>
      <c r="J15046" s="19">
        <v>5</v>
      </c>
      <c r="K15046" s="19" t="s">
        <v>20093</v>
      </c>
      <c r="L15046" s="11"/>
      <c r="M15046" s="11"/>
      <c r="N15046" s="24"/>
      <c r="P15046" s="32"/>
      <c r="T15046" s="19"/>
      <c r="U15046" s="3">
        <v>270</v>
      </c>
      <c r="X15046" t="str">
        <f t="shared" si="918"/>
        <v/>
      </c>
      <c r="Z15046" t="str">
        <f t="shared" si="919"/>
        <v/>
      </c>
      <c r="AB15046" s="9"/>
      <c r="AC15046" t="s">
        <v>1944</v>
      </c>
      <c r="AD15046">
        <f t="shared" si="917"/>
        <v>0</v>
      </c>
      <c r="AF15046" s="3"/>
      <c r="AG15046" t="s">
        <v>2880</v>
      </c>
      <c r="AH15046" s="9" t="s">
        <v>4613</v>
      </c>
    </row>
    <row r="15047" spans="1:34" ht="10.95" customHeight="1" outlineLevel="1" x14ac:dyDescent="0.25">
      <c r="A15047" t="s">
        <v>2878</v>
      </c>
      <c r="C15047" s="3" t="s">
        <v>11994</v>
      </c>
      <c r="D15047" s="3">
        <v>272</v>
      </c>
      <c r="E15047" s="9">
        <v>1980</v>
      </c>
      <c r="F15047" s="7" t="s">
        <v>2311</v>
      </c>
      <c r="G15047" s="7" t="s">
        <v>5401</v>
      </c>
      <c r="H15047" s="8" t="s">
        <v>1945</v>
      </c>
      <c r="I15047" s="8" t="s">
        <v>12211</v>
      </c>
      <c r="J15047" s="19">
        <v>5</v>
      </c>
      <c r="K15047" s="19" t="s">
        <v>20093</v>
      </c>
      <c r="L15047" s="11"/>
      <c r="M15047" s="11"/>
      <c r="N15047" s="24"/>
      <c r="P15047" s="32"/>
      <c r="T15047" s="19"/>
      <c r="U15047" s="3">
        <v>271</v>
      </c>
      <c r="X15047" t="str">
        <f t="shared" si="918"/>
        <v/>
      </c>
      <c r="Z15047" t="str">
        <f t="shared" si="919"/>
        <v/>
      </c>
      <c r="AB15047" s="9"/>
      <c r="AC15047" t="s">
        <v>1945</v>
      </c>
      <c r="AD15047">
        <f t="shared" si="917"/>
        <v>0</v>
      </c>
      <c r="AF15047" s="3"/>
      <c r="AG15047" t="s">
        <v>2880</v>
      </c>
      <c r="AH15047" s="9" t="s">
        <v>4613</v>
      </c>
    </row>
    <row r="15048" spans="1:34" ht="10.95" customHeight="1" outlineLevel="1" x14ac:dyDescent="0.25">
      <c r="A15048" t="s">
        <v>2878</v>
      </c>
      <c r="C15048" s="3" t="s">
        <v>11994</v>
      </c>
      <c r="D15048" s="3" t="s">
        <v>12224</v>
      </c>
      <c r="E15048" s="9">
        <v>1980</v>
      </c>
      <c r="F15048" s="7" t="s">
        <v>10270</v>
      </c>
      <c r="G15048" s="7" t="s">
        <v>5401</v>
      </c>
      <c r="H15048" s="8" t="s">
        <v>1946</v>
      </c>
      <c r="I15048" s="8" t="s">
        <v>12211</v>
      </c>
      <c r="J15048" s="19">
        <v>3</v>
      </c>
      <c r="K15048" s="19" t="s">
        <v>7736</v>
      </c>
      <c r="L15048" s="11">
        <v>3</v>
      </c>
      <c r="M15048" s="11"/>
      <c r="N15048" s="24"/>
      <c r="P15048" s="32"/>
      <c r="T15048" s="19"/>
      <c r="U15048" s="3" t="s">
        <v>520</v>
      </c>
      <c r="X15048" t="str">
        <f t="shared" si="918"/>
        <v/>
      </c>
      <c r="Z15048">
        <f t="shared" si="919"/>
        <v>1</v>
      </c>
      <c r="AB15048" s="9"/>
      <c r="AC15048" t="s">
        <v>1946</v>
      </c>
      <c r="AD15048">
        <f t="shared" si="917"/>
        <v>0</v>
      </c>
      <c r="AF15048" s="3"/>
      <c r="AG15048" t="s">
        <v>2880</v>
      </c>
      <c r="AH15048" s="9" t="s">
        <v>4613</v>
      </c>
    </row>
    <row r="15049" spans="1:34" ht="10.95" customHeight="1" outlineLevel="1" x14ac:dyDescent="0.25">
      <c r="A15049" t="s">
        <v>2878</v>
      </c>
      <c r="C15049" s="3" t="s">
        <v>11994</v>
      </c>
      <c r="D15049" s="3">
        <v>275</v>
      </c>
      <c r="E15049" s="9">
        <v>1980</v>
      </c>
      <c r="F15049" s="7" t="s">
        <v>6715</v>
      </c>
      <c r="G15049" s="7" t="s">
        <v>5401</v>
      </c>
      <c r="H15049" s="8" t="s">
        <v>227</v>
      </c>
      <c r="I15049" s="8" t="s">
        <v>12225</v>
      </c>
      <c r="J15049" s="19">
        <v>5</v>
      </c>
      <c r="K15049" s="19" t="s">
        <v>7736</v>
      </c>
      <c r="L15049" s="11">
        <v>1</v>
      </c>
      <c r="M15049" s="11"/>
      <c r="N15049" s="24"/>
      <c r="P15049" s="32"/>
      <c r="T15049" s="19"/>
      <c r="U15049" s="3">
        <v>274</v>
      </c>
      <c r="X15049" t="str">
        <f t="shared" si="918"/>
        <v/>
      </c>
      <c r="Z15049" t="str">
        <f t="shared" si="919"/>
        <v/>
      </c>
      <c r="AB15049" s="9"/>
      <c r="AC15049" t="s">
        <v>227</v>
      </c>
      <c r="AD15049">
        <f t="shared" si="917"/>
        <v>0</v>
      </c>
      <c r="AF15049" s="3"/>
      <c r="AG15049" t="s">
        <v>2880</v>
      </c>
      <c r="AH15049" s="9" t="s">
        <v>4613</v>
      </c>
    </row>
    <row r="15050" spans="1:34" ht="10.95" customHeight="1" outlineLevel="1" x14ac:dyDescent="0.25">
      <c r="A15050" t="s">
        <v>2878</v>
      </c>
      <c r="C15050" s="3" t="s">
        <v>11994</v>
      </c>
      <c r="D15050" s="3">
        <v>276</v>
      </c>
      <c r="E15050" s="9">
        <v>1980</v>
      </c>
      <c r="F15050" s="7" t="s">
        <v>2311</v>
      </c>
      <c r="G15050" s="7" t="s">
        <v>5401</v>
      </c>
      <c r="H15050" s="8" t="s">
        <v>12226</v>
      </c>
      <c r="I15050" s="8" t="s">
        <v>12225</v>
      </c>
      <c r="J15050" s="19">
        <v>5</v>
      </c>
      <c r="K15050" s="19" t="s">
        <v>7736</v>
      </c>
      <c r="L15050" s="11">
        <v>1</v>
      </c>
      <c r="M15050" s="11"/>
      <c r="N15050" s="24"/>
      <c r="P15050" s="32"/>
      <c r="T15050" s="19"/>
      <c r="U15050" s="3"/>
      <c r="X15050" t="str">
        <f t="shared" si="918"/>
        <v/>
      </c>
      <c r="Z15050" t="str">
        <f t="shared" si="919"/>
        <v/>
      </c>
      <c r="AB15050" s="9"/>
      <c r="AC15050" t="s">
        <v>12226</v>
      </c>
      <c r="AD15050">
        <f t="shared" si="917"/>
        <v>0</v>
      </c>
      <c r="AF15050" s="3"/>
      <c r="AH15050" s="9"/>
    </row>
    <row r="15051" spans="1:34" ht="10.95" customHeight="1" outlineLevel="1" x14ac:dyDescent="0.25">
      <c r="A15051" t="s">
        <v>2878</v>
      </c>
      <c r="C15051" s="3" t="s">
        <v>11994</v>
      </c>
      <c r="D15051" s="3">
        <v>292</v>
      </c>
      <c r="E15051" s="9">
        <v>1980</v>
      </c>
      <c r="F15051" s="7" t="s">
        <v>633</v>
      </c>
      <c r="G15051" s="7" t="s">
        <v>5401</v>
      </c>
      <c r="H15051" s="8" t="s">
        <v>20880</v>
      </c>
      <c r="I15051" s="8" t="s">
        <v>12227</v>
      </c>
      <c r="J15051" s="19">
        <v>6</v>
      </c>
      <c r="K15051" s="19" t="s">
        <v>7736</v>
      </c>
      <c r="L15051" s="11">
        <v>0.4</v>
      </c>
      <c r="M15051" s="11"/>
      <c r="N15051" s="24"/>
      <c r="P15051" s="32"/>
      <c r="S15051">
        <v>1</v>
      </c>
      <c r="T15051" s="19"/>
      <c r="U15051" s="3">
        <v>283</v>
      </c>
      <c r="X15051" t="str">
        <f t="shared" si="918"/>
        <v/>
      </c>
      <c r="Z15051" t="str">
        <f t="shared" si="919"/>
        <v/>
      </c>
      <c r="AB15051" s="9"/>
      <c r="AC15051" t="s">
        <v>20880</v>
      </c>
      <c r="AD15051">
        <f t="shared" si="917"/>
        <v>0</v>
      </c>
      <c r="AF15051" s="3"/>
      <c r="AG15051" t="s">
        <v>2880</v>
      </c>
      <c r="AH15051" s="9" t="s">
        <v>4613</v>
      </c>
    </row>
    <row r="15052" spans="1:34" ht="10.95" customHeight="1" outlineLevel="1" x14ac:dyDescent="0.25">
      <c r="A15052" t="s">
        <v>2878</v>
      </c>
      <c r="C15052" s="3" t="s">
        <v>11994</v>
      </c>
      <c r="D15052" s="3">
        <v>293</v>
      </c>
      <c r="E15052" s="9">
        <v>1980</v>
      </c>
      <c r="F15052" s="7" t="s">
        <v>817</v>
      </c>
      <c r="G15052" s="7" t="s">
        <v>5401</v>
      </c>
      <c r="H15052" s="8" t="s">
        <v>2886</v>
      </c>
      <c r="I15052" s="8" t="s">
        <v>12227</v>
      </c>
      <c r="J15052" s="19">
        <v>6</v>
      </c>
      <c r="K15052" s="19" t="s">
        <v>7736</v>
      </c>
      <c r="L15052" s="11">
        <v>0.4</v>
      </c>
      <c r="M15052" s="11"/>
      <c r="N15052" s="24"/>
      <c r="P15052" s="32"/>
      <c r="T15052" s="19"/>
      <c r="U15052" s="3">
        <v>284</v>
      </c>
      <c r="X15052" t="str">
        <f t="shared" si="918"/>
        <v/>
      </c>
      <c r="Z15052" t="str">
        <f t="shared" si="919"/>
        <v/>
      </c>
      <c r="AB15052" s="9"/>
      <c r="AC15052" t="s">
        <v>2886</v>
      </c>
      <c r="AD15052">
        <f t="shared" si="917"/>
        <v>0</v>
      </c>
      <c r="AF15052" s="3"/>
      <c r="AG15052" t="s">
        <v>2880</v>
      </c>
      <c r="AH15052" s="9" t="s">
        <v>4613</v>
      </c>
    </row>
    <row r="15053" spans="1:34" ht="10.95" customHeight="1" outlineLevel="1" x14ac:dyDescent="0.25">
      <c r="A15053" t="s">
        <v>2878</v>
      </c>
      <c r="C15053" s="3" t="s">
        <v>11994</v>
      </c>
      <c r="D15053" s="3">
        <v>294</v>
      </c>
      <c r="E15053" s="9">
        <v>1980</v>
      </c>
      <c r="F15053" s="7" t="s">
        <v>6715</v>
      </c>
      <c r="G15053" s="7" t="s">
        <v>5401</v>
      </c>
      <c r="H15053" s="8" t="s">
        <v>2886</v>
      </c>
      <c r="I15053" s="8" t="s">
        <v>12227</v>
      </c>
      <c r="J15053" s="19">
        <v>6</v>
      </c>
      <c r="K15053" s="19" t="s">
        <v>7736</v>
      </c>
      <c r="L15053" s="11">
        <v>0.4</v>
      </c>
      <c r="M15053" s="11"/>
      <c r="N15053" s="24"/>
      <c r="P15053" s="32"/>
      <c r="T15053" s="19"/>
      <c r="U15053" s="3">
        <v>285</v>
      </c>
      <c r="X15053" t="str">
        <f t="shared" si="918"/>
        <v/>
      </c>
      <c r="Z15053" t="str">
        <f t="shared" si="919"/>
        <v/>
      </c>
      <c r="AB15053" s="9"/>
      <c r="AC15053" t="s">
        <v>2886</v>
      </c>
      <c r="AD15053">
        <f t="shared" si="917"/>
        <v>0</v>
      </c>
      <c r="AF15053" s="3"/>
      <c r="AG15053" t="s">
        <v>2880</v>
      </c>
      <c r="AH15053" s="9" t="s">
        <v>4613</v>
      </c>
    </row>
    <row r="15054" spans="1:34" ht="10.95" customHeight="1" outlineLevel="1" x14ac:dyDescent="0.25">
      <c r="A15054" t="s">
        <v>2878</v>
      </c>
      <c r="C15054" s="3" t="s">
        <v>11994</v>
      </c>
      <c r="D15054" s="3">
        <v>295</v>
      </c>
      <c r="E15054" s="9">
        <v>1980</v>
      </c>
      <c r="F15054" s="7" t="s">
        <v>2311</v>
      </c>
      <c r="G15054" s="7" t="s">
        <v>5401</v>
      </c>
      <c r="H15054" s="8" t="s">
        <v>2886</v>
      </c>
      <c r="I15054" s="8" t="s">
        <v>12227</v>
      </c>
      <c r="J15054" s="19">
        <v>6</v>
      </c>
      <c r="K15054" s="19" t="s">
        <v>7736</v>
      </c>
      <c r="L15054" s="11">
        <v>0.4</v>
      </c>
      <c r="M15054" s="11"/>
      <c r="N15054" s="24"/>
      <c r="P15054" s="32"/>
      <c r="T15054" s="19"/>
      <c r="U15054" s="3">
        <v>286</v>
      </c>
      <c r="X15054" t="str">
        <f t="shared" si="918"/>
        <v/>
      </c>
      <c r="Z15054" t="str">
        <f t="shared" si="919"/>
        <v/>
      </c>
      <c r="AB15054" s="9"/>
      <c r="AC15054" t="s">
        <v>2886</v>
      </c>
      <c r="AD15054">
        <f t="shared" si="917"/>
        <v>0</v>
      </c>
      <c r="AF15054" s="3"/>
      <c r="AG15054" t="s">
        <v>2880</v>
      </c>
      <c r="AH15054" s="9" t="s">
        <v>4613</v>
      </c>
    </row>
    <row r="15055" spans="1:34" ht="10.95" customHeight="1" outlineLevel="1" x14ac:dyDescent="0.25">
      <c r="A15055" t="s">
        <v>2878</v>
      </c>
      <c r="C15055" s="3" t="s">
        <v>11994</v>
      </c>
      <c r="D15055" s="3">
        <v>297</v>
      </c>
      <c r="E15055" s="9">
        <v>1981</v>
      </c>
      <c r="F15055" s="7" t="s">
        <v>2311</v>
      </c>
      <c r="G15055" s="7" t="s">
        <v>5401</v>
      </c>
      <c r="H15055" s="8" t="s">
        <v>2884</v>
      </c>
      <c r="I15055" s="8" t="s">
        <v>12228</v>
      </c>
      <c r="J15055" s="19">
        <v>3</v>
      </c>
      <c r="K15055" s="19" t="s">
        <v>7736</v>
      </c>
      <c r="L15055" s="11">
        <v>1.5</v>
      </c>
      <c r="M15055" s="11"/>
      <c r="N15055" s="24"/>
      <c r="P15055" s="32"/>
      <c r="R15055">
        <v>1</v>
      </c>
      <c r="S15055">
        <v>1</v>
      </c>
      <c r="T15055" s="19"/>
      <c r="U15055" s="3">
        <v>288</v>
      </c>
      <c r="X15055" t="str">
        <f t="shared" si="918"/>
        <v/>
      </c>
      <c r="Z15055" t="str">
        <f t="shared" si="919"/>
        <v/>
      </c>
      <c r="AB15055" s="9"/>
      <c r="AC15055" t="s">
        <v>2884</v>
      </c>
      <c r="AD15055">
        <f t="shared" si="917"/>
        <v>0</v>
      </c>
      <c r="AF15055" s="3"/>
      <c r="AG15055" t="s">
        <v>2880</v>
      </c>
      <c r="AH15055" s="9" t="s">
        <v>4613</v>
      </c>
    </row>
    <row r="15056" spans="1:34" ht="10.95" customHeight="1" outlineLevel="1" x14ac:dyDescent="0.25">
      <c r="A15056" t="s">
        <v>2878</v>
      </c>
      <c r="C15056" s="3" t="s">
        <v>11994</v>
      </c>
      <c r="D15056" s="3" t="s">
        <v>19944</v>
      </c>
      <c r="E15056" s="9">
        <v>1981</v>
      </c>
      <c r="F15056" s="7" t="s">
        <v>19945</v>
      </c>
      <c r="G15056" s="7"/>
      <c r="H15056" s="8" t="s">
        <v>2884</v>
      </c>
      <c r="I15056" s="8" t="s">
        <v>12228</v>
      </c>
      <c r="J15056" s="19">
        <v>3</v>
      </c>
      <c r="K15056" s="19" t="s">
        <v>7736</v>
      </c>
      <c r="L15056" s="11">
        <v>1.5</v>
      </c>
      <c r="M15056" s="11"/>
      <c r="N15056" s="24"/>
      <c r="P15056" s="32"/>
      <c r="T15056" s="19"/>
      <c r="U15056" s="3"/>
      <c r="X15056" t="str">
        <f t="shared" si="918"/>
        <v/>
      </c>
      <c r="Z15056">
        <f t="shared" si="919"/>
        <v>1</v>
      </c>
      <c r="AB15056" s="9"/>
      <c r="AC15056" t="s">
        <v>2884</v>
      </c>
      <c r="AD15056">
        <f t="shared" si="917"/>
        <v>0</v>
      </c>
      <c r="AF15056" s="3"/>
      <c r="AH15056" s="9"/>
    </row>
    <row r="15057" spans="1:34" ht="10.95" customHeight="1" outlineLevel="1" x14ac:dyDescent="0.25">
      <c r="A15057" t="s">
        <v>2878</v>
      </c>
      <c r="C15057" s="3" t="s">
        <v>11994</v>
      </c>
      <c r="D15057" s="3">
        <v>299</v>
      </c>
      <c r="E15057" s="9">
        <v>1981</v>
      </c>
      <c r="F15057" s="7" t="s">
        <v>633</v>
      </c>
      <c r="G15057" s="7" t="s">
        <v>5401</v>
      </c>
      <c r="H15057" s="8" t="s">
        <v>2886</v>
      </c>
      <c r="I15057" s="8" t="s">
        <v>11864</v>
      </c>
      <c r="J15057" s="19">
        <v>3</v>
      </c>
      <c r="K15057" s="19" t="s">
        <v>7736</v>
      </c>
      <c r="L15057" s="11">
        <v>0.7</v>
      </c>
      <c r="M15057" s="11"/>
      <c r="N15057" s="24"/>
      <c r="P15057" s="32"/>
      <c r="T15057" s="19"/>
      <c r="U15057" s="3">
        <v>290</v>
      </c>
      <c r="X15057" t="str">
        <f t="shared" si="918"/>
        <v/>
      </c>
      <c r="Z15057" t="str">
        <f t="shared" si="919"/>
        <v/>
      </c>
      <c r="AB15057" s="9"/>
      <c r="AC15057" t="s">
        <v>2886</v>
      </c>
      <c r="AD15057">
        <f t="shared" si="917"/>
        <v>0</v>
      </c>
      <c r="AF15057" s="3"/>
      <c r="AG15057" t="s">
        <v>2880</v>
      </c>
      <c r="AH15057" s="9" t="s">
        <v>4613</v>
      </c>
    </row>
    <row r="15058" spans="1:34" ht="10.95" customHeight="1" outlineLevel="1" x14ac:dyDescent="0.25">
      <c r="A15058" t="s">
        <v>2878</v>
      </c>
      <c r="C15058" s="3" t="s">
        <v>11994</v>
      </c>
      <c r="D15058" s="3">
        <v>300</v>
      </c>
      <c r="E15058" s="9">
        <v>1981</v>
      </c>
      <c r="F15058" s="7" t="s">
        <v>5806</v>
      </c>
      <c r="G15058" s="7" t="s">
        <v>5401</v>
      </c>
      <c r="H15058" s="8" t="s">
        <v>2886</v>
      </c>
      <c r="I15058" s="8" t="s">
        <v>11864</v>
      </c>
      <c r="J15058" s="19">
        <v>6</v>
      </c>
      <c r="K15058" s="19" t="s">
        <v>7736</v>
      </c>
      <c r="L15058" s="11">
        <v>0.7</v>
      </c>
      <c r="M15058" s="11"/>
      <c r="N15058" s="24"/>
      <c r="P15058" s="32"/>
      <c r="T15058" s="19"/>
      <c r="U15058" s="3">
        <v>291</v>
      </c>
      <c r="X15058" t="str">
        <f t="shared" si="918"/>
        <v/>
      </c>
      <c r="Z15058" t="str">
        <f t="shared" si="919"/>
        <v/>
      </c>
      <c r="AB15058" s="9"/>
      <c r="AC15058" t="s">
        <v>2886</v>
      </c>
      <c r="AD15058">
        <f t="shared" si="917"/>
        <v>0</v>
      </c>
      <c r="AF15058" s="3"/>
      <c r="AG15058" t="s">
        <v>2880</v>
      </c>
      <c r="AH15058" s="9" t="s">
        <v>4613</v>
      </c>
    </row>
    <row r="15059" spans="1:34" ht="10.95" customHeight="1" outlineLevel="1" x14ac:dyDescent="0.25">
      <c r="A15059" t="s">
        <v>2878</v>
      </c>
      <c r="C15059" s="3" t="s">
        <v>11994</v>
      </c>
      <c r="D15059" s="3">
        <v>301</v>
      </c>
      <c r="E15059" s="9">
        <v>1981</v>
      </c>
      <c r="F15059" s="7" t="s">
        <v>5807</v>
      </c>
      <c r="G15059" s="7" t="s">
        <v>5401</v>
      </c>
      <c r="H15059" s="8" t="s">
        <v>2886</v>
      </c>
      <c r="I15059" s="8" t="s">
        <v>11864</v>
      </c>
      <c r="J15059" s="19">
        <v>6</v>
      </c>
      <c r="K15059" s="19" t="s">
        <v>7736</v>
      </c>
      <c r="L15059" s="11">
        <v>0.7</v>
      </c>
      <c r="M15059" s="11"/>
      <c r="N15059" s="24"/>
      <c r="P15059" s="32"/>
      <c r="T15059" s="19"/>
      <c r="U15059" s="3">
        <v>292</v>
      </c>
      <c r="X15059" t="str">
        <f t="shared" si="918"/>
        <v/>
      </c>
      <c r="Z15059" t="str">
        <f t="shared" si="919"/>
        <v/>
      </c>
      <c r="AB15059" s="9"/>
      <c r="AC15059" t="s">
        <v>2886</v>
      </c>
      <c r="AD15059">
        <f t="shared" si="917"/>
        <v>0</v>
      </c>
      <c r="AF15059" s="3"/>
      <c r="AG15059" t="s">
        <v>2880</v>
      </c>
      <c r="AH15059" s="9" t="s">
        <v>4613</v>
      </c>
    </row>
    <row r="15060" spans="1:34" ht="10.95" customHeight="1" outlineLevel="1" x14ac:dyDescent="0.25">
      <c r="A15060" t="s">
        <v>2878</v>
      </c>
      <c r="C15060" s="3" t="s">
        <v>11994</v>
      </c>
      <c r="D15060" s="3">
        <v>302</v>
      </c>
      <c r="E15060" s="9">
        <v>1981</v>
      </c>
      <c r="F15060" s="7" t="s">
        <v>12206</v>
      </c>
      <c r="G15060" s="7" t="s">
        <v>5401</v>
      </c>
      <c r="H15060" s="8" t="s">
        <v>2886</v>
      </c>
      <c r="I15060" s="8" t="s">
        <v>11864</v>
      </c>
      <c r="J15060" s="19">
        <v>6</v>
      </c>
      <c r="K15060" s="19" t="s">
        <v>7736</v>
      </c>
      <c r="L15060" s="11">
        <v>3.2</v>
      </c>
      <c r="M15060" s="11"/>
      <c r="N15060" s="24"/>
      <c r="P15060" s="32"/>
      <c r="T15060" s="19"/>
      <c r="U15060" s="3">
        <v>293</v>
      </c>
      <c r="X15060" t="str">
        <f t="shared" si="918"/>
        <v/>
      </c>
      <c r="Z15060">
        <f t="shared" si="919"/>
        <v>1</v>
      </c>
      <c r="AB15060" s="9"/>
      <c r="AC15060" t="s">
        <v>2886</v>
      </c>
      <c r="AD15060">
        <f t="shared" si="917"/>
        <v>0</v>
      </c>
      <c r="AF15060" s="3"/>
      <c r="AG15060" t="s">
        <v>2880</v>
      </c>
      <c r="AH15060" s="9" t="s">
        <v>4613</v>
      </c>
    </row>
    <row r="15061" spans="1:34" ht="10.95" customHeight="1" outlineLevel="1" x14ac:dyDescent="0.25">
      <c r="A15061" t="s">
        <v>2878</v>
      </c>
      <c r="C15061" s="3" t="s">
        <v>11994</v>
      </c>
      <c r="D15061" s="3">
        <v>328</v>
      </c>
      <c r="E15061" s="9">
        <v>1982</v>
      </c>
      <c r="F15061" s="7" t="s">
        <v>2533</v>
      </c>
      <c r="G15061" s="7" t="s">
        <v>5401</v>
      </c>
      <c r="H15061" s="8" t="s">
        <v>12229</v>
      </c>
      <c r="I15061" s="8" t="s">
        <v>12230</v>
      </c>
      <c r="J15061" s="19">
        <v>5</v>
      </c>
      <c r="K15061" s="19" t="s">
        <v>7736</v>
      </c>
      <c r="L15061" s="11">
        <v>1.6</v>
      </c>
      <c r="M15061" s="11"/>
      <c r="N15061" s="24"/>
      <c r="P15061" s="32"/>
      <c r="T15061" s="19"/>
      <c r="U15061" s="3"/>
      <c r="X15061" t="str">
        <f t="shared" si="918"/>
        <v/>
      </c>
      <c r="Z15061" t="str">
        <f t="shared" si="919"/>
        <v/>
      </c>
      <c r="AB15061" s="9"/>
      <c r="AC15061" t="s">
        <v>12229</v>
      </c>
      <c r="AD15061">
        <f t="shared" si="917"/>
        <v>0</v>
      </c>
      <c r="AF15061" s="3"/>
      <c r="AH15061" s="9"/>
    </row>
    <row r="15062" spans="1:34" ht="10.95" customHeight="1" outlineLevel="1" x14ac:dyDescent="0.25">
      <c r="A15062" t="s">
        <v>2878</v>
      </c>
      <c r="C15062" s="3" t="s">
        <v>11994</v>
      </c>
      <c r="D15062" s="3">
        <v>332</v>
      </c>
      <c r="E15062" s="9">
        <v>1982</v>
      </c>
      <c r="F15062" s="7" t="s">
        <v>633</v>
      </c>
      <c r="G15062" s="7" t="s">
        <v>5401</v>
      </c>
      <c r="H15062" s="8" t="s">
        <v>5808</v>
      </c>
      <c r="I15062" s="8" t="s">
        <v>12231</v>
      </c>
      <c r="J15062" s="19">
        <v>1</v>
      </c>
      <c r="K15062" s="19" t="s">
        <v>7736</v>
      </c>
      <c r="L15062" s="11">
        <v>1.5</v>
      </c>
      <c r="M15062" s="11"/>
      <c r="N15062" s="24"/>
      <c r="P15062" s="32"/>
      <c r="R15062">
        <v>1</v>
      </c>
      <c r="S15062">
        <v>1</v>
      </c>
      <c r="T15062" s="19"/>
      <c r="U15062" s="3">
        <v>320</v>
      </c>
      <c r="X15062" t="str">
        <f t="shared" si="918"/>
        <v/>
      </c>
      <c r="Z15062" t="str">
        <f t="shared" si="919"/>
        <v/>
      </c>
      <c r="AB15062" s="9"/>
      <c r="AC15062" t="s">
        <v>5808</v>
      </c>
      <c r="AD15062">
        <f t="shared" si="917"/>
        <v>0</v>
      </c>
      <c r="AF15062" s="3"/>
      <c r="AG15062" t="s">
        <v>2880</v>
      </c>
      <c r="AH15062" s="9" t="s">
        <v>4613</v>
      </c>
    </row>
    <row r="15063" spans="1:34" ht="10.95" customHeight="1" outlineLevel="1" x14ac:dyDescent="0.25">
      <c r="A15063" t="s">
        <v>2878</v>
      </c>
      <c r="C15063" s="3" t="s">
        <v>11994</v>
      </c>
      <c r="D15063" s="3">
        <v>333</v>
      </c>
      <c r="E15063" s="9">
        <v>1982</v>
      </c>
      <c r="F15063" s="7" t="s">
        <v>6715</v>
      </c>
      <c r="G15063" s="7" t="s">
        <v>5401</v>
      </c>
      <c r="H15063" s="8" t="s">
        <v>5808</v>
      </c>
      <c r="I15063" s="8" t="s">
        <v>12231</v>
      </c>
      <c r="J15063" s="19">
        <v>1</v>
      </c>
      <c r="K15063" s="19" t="s">
        <v>7736</v>
      </c>
      <c r="L15063" s="11">
        <v>1.5</v>
      </c>
      <c r="M15063" s="11"/>
      <c r="N15063" s="24"/>
      <c r="P15063" s="32"/>
      <c r="T15063" s="19"/>
      <c r="U15063" s="3">
        <v>321</v>
      </c>
      <c r="X15063" t="str">
        <f t="shared" si="918"/>
        <v/>
      </c>
      <c r="Z15063" t="str">
        <f t="shared" si="919"/>
        <v/>
      </c>
      <c r="AB15063" s="9"/>
      <c r="AC15063" t="s">
        <v>5808</v>
      </c>
      <c r="AD15063">
        <f t="shared" si="917"/>
        <v>0</v>
      </c>
      <c r="AF15063" s="3"/>
      <c r="AG15063" t="s">
        <v>2880</v>
      </c>
      <c r="AH15063" s="9" t="s">
        <v>4613</v>
      </c>
    </row>
    <row r="15064" spans="1:34" ht="10.95" customHeight="1" outlineLevel="1" x14ac:dyDescent="0.25">
      <c r="A15064" t="s">
        <v>2878</v>
      </c>
      <c r="C15064" s="3" t="s">
        <v>11994</v>
      </c>
      <c r="D15064" s="3">
        <v>334</v>
      </c>
      <c r="E15064" s="9">
        <v>1982</v>
      </c>
      <c r="F15064" s="7" t="s">
        <v>4239</v>
      </c>
      <c r="G15064" s="7" t="s">
        <v>5401</v>
      </c>
      <c r="H15064" s="8" t="s">
        <v>5808</v>
      </c>
      <c r="I15064" s="8" t="s">
        <v>12231</v>
      </c>
      <c r="J15064" s="19">
        <v>1</v>
      </c>
      <c r="K15064" s="19" t="s">
        <v>7736</v>
      </c>
      <c r="L15064" s="11">
        <v>1.5</v>
      </c>
      <c r="M15064" s="11"/>
      <c r="N15064" s="24"/>
      <c r="P15064" s="32"/>
      <c r="T15064" s="19"/>
      <c r="U15064" s="3">
        <v>322</v>
      </c>
      <c r="X15064" t="str">
        <f t="shared" si="918"/>
        <v/>
      </c>
      <c r="Z15064" t="str">
        <f t="shared" si="919"/>
        <v/>
      </c>
      <c r="AB15064" s="9"/>
      <c r="AC15064" t="s">
        <v>5808</v>
      </c>
      <c r="AD15064">
        <f t="shared" si="917"/>
        <v>0</v>
      </c>
      <c r="AF15064" s="3"/>
      <c r="AG15064" t="s">
        <v>2880</v>
      </c>
      <c r="AH15064" s="9" t="s">
        <v>4613</v>
      </c>
    </row>
    <row r="15065" spans="1:34" ht="10.95" customHeight="1" outlineLevel="1" x14ac:dyDescent="0.25">
      <c r="A15065" t="s">
        <v>2878</v>
      </c>
      <c r="C15065" s="3" t="s">
        <v>11994</v>
      </c>
      <c r="D15065" s="3">
        <v>335</v>
      </c>
      <c r="E15065" s="9">
        <v>1982</v>
      </c>
      <c r="F15065" s="7" t="s">
        <v>5805</v>
      </c>
      <c r="G15065" s="7" t="s">
        <v>5401</v>
      </c>
      <c r="H15065" s="8" t="s">
        <v>5808</v>
      </c>
      <c r="I15065" s="8" t="s">
        <v>12231</v>
      </c>
      <c r="J15065" s="19">
        <v>1</v>
      </c>
      <c r="K15065" s="19" t="s">
        <v>7736</v>
      </c>
      <c r="L15065" s="11">
        <v>1.5</v>
      </c>
      <c r="M15065" s="11"/>
      <c r="N15065" s="24"/>
      <c r="P15065" s="32"/>
      <c r="T15065" s="19"/>
      <c r="U15065" s="3">
        <v>323</v>
      </c>
      <c r="X15065" t="str">
        <f t="shared" si="918"/>
        <v/>
      </c>
      <c r="Z15065" t="str">
        <f t="shared" si="919"/>
        <v/>
      </c>
      <c r="AB15065" s="9"/>
      <c r="AC15065" t="s">
        <v>5808</v>
      </c>
      <c r="AD15065">
        <f t="shared" si="917"/>
        <v>0</v>
      </c>
      <c r="AF15065" s="3"/>
      <c r="AG15065" t="s">
        <v>2880</v>
      </c>
      <c r="AH15065" s="9" t="s">
        <v>4613</v>
      </c>
    </row>
    <row r="15066" spans="1:34" ht="10.95" customHeight="1" outlineLevel="1" x14ac:dyDescent="0.25">
      <c r="A15066" t="s">
        <v>2878</v>
      </c>
      <c r="C15066" s="3" t="s">
        <v>11994</v>
      </c>
      <c r="D15066" s="3">
        <v>340</v>
      </c>
      <c r="E15066" s="9">
        <v>1983</v>
      </c>
      <c r="F15066" s="7" t="s">
        <v>633</v>
      </c>
      <c r="G15066" s="7" t="s">
        <v>5401</v>
      </c>
      <c r="H15066" s="8" t="s">
        <v>20881</v>
      </c>
      <c r="I15066" s="8" t="s">
        <v>11746</v>
      </c>
      <c r="J15066" s="19">
        <v>6</v>
      </c>
      <c r="K15066" s="19" t="s">
        <v>7736</v>
      </c>
      <c r="L15066" s="11">
        <v>1.5</v>
      </c>
      <c r="M15066" s="11"/>
      <c r="N15066" s="24"/>
      <c r="P15066" s="32"/>
      <c r="T15066" s="19"/>
      <c r="U15066" s="3">
        <v>340</v>
      </c>
      <c r="X15066" t="str">
        <f t="shared" si="918"/>
        <v/>
      </c>
      <c r="Z15066" t="str">
        <f t="shared" si="919"/>
        <v/>
      </c>
      <c r="AB15066" s="9"/>
      <c r="AC15066" t="s">
        <v>20881</v>
      </c>
      <c r="AD15066">
        <f t="shared" si="917"/>
        <v>0</v>
      </c>
      <c r="AF15066" s="3"/>
      <c r="AG15066" t="s">
        <v>2880</v>
      </c>
      <c r="AH15066" s="9" t="s">
        <v>4613</v>
      </c>
    </row>
    <row r="15067" spans="1:34" ht="10.95" customHeight="1" outlineLevel="1" x14ac:dyDescent="0.25">
      <c r="A15067" t="s">
        <v>2878</v>
      </c>
      <c r="C15067" s="3" t="s">
        <v>11994</v>
      </c>
      <c r="D15067" s="3">
        <v>344</v>
      </c>
      <c r="E15067" s="9">
        <v>1983</v>
      </c>
      <c r="F15067" s="7" t="s">
        <v>1101</v>
      </c>
      <c r="G15067" s="7" t="s">
        <v>5401</v>
      </c>
      <c r="H15067" s="8" t="s">
        <v>2886</v>
      </c>
      <c r="I15067" s="8" t="s">
        <v>12232</v>
      </c>
      <c r="J15067" s="19">
        <v>6</v>
      </c>
      <c r="K15067" s="19" t="s">
        <v>7736</v>
      </c>
      <c r="L15067" s="11">
        <v>6.7</v>
      </c>
      <c r="M15067" s="11"/>
      <c r="N15067" s="24"/>
      <c r="P15067" s="32"/>
      <c r="T15067" s="19"/>
      <c r="U15067" s="3">
        <v>332</v>
      </c>
      <c r="X15067" t="str">
        <f t="shared" si="918"/>
        <v/>
      </c>
      <c r="Z15067" t="str">
        <f t="shared" si="919"/>
        <v/>
      </c>
      <c r="AB15067" s="9"/>
      <c r="AC15067" t="s">
        <v>2886</v>
      </c>
      <c r="AD15067">
        <f t="shared" si="917"/>
        <v>0</v>
      </c>
      <c r="AF15067" s="3"/>
      <c r="AG15067" t="s">
        <v>2880</v>
      </c>
      <c r="AH15067" s="9" t="s">
        <v>4613</v>
      </c>
    </row>
    <row r="15068" spans="1:34" ht="10.95" customHeight="1" outlineLevel="1" x14ac:dyDescent="0.25">
      <c r="A15068" t="s">
        <v>2878</v>
      </c>
      <c r="C15068" s="3" t="s">
        <v>11994</v>
      </c>
      <c r="D15068" s="3">
        <v>345</v>
      </c>
      <c r="E15068" s="9">
        <v>1983</v>
      </c>
      <c r="F15068" s="7" t="s">
        <v>1106</v>
      </c>
      <c r="G15068" s="7" t="s">
        <v>5401</v>
      </c>
      <c r="H15068" s="8" t="s">
        <v>1941</v>
      </c>
      <c r="I15068" s="8" t="s">
        <v>12232</v>
      </c>
      <c r="J15068" s="19">
        <v>3</v>
      </c>
      <c r="K15068" s="19" t="s">
        <v>7736</v>
      </c>
      <c r="L15068" s="11">
        <v>0.2</v>
      </c>
      <c r="M15068" s="11"/>
      <c r="N15068" s="24"/>
      <c r="P15068" s="32"/>
      <c r="T15068" s="19"/>
      <c r="U15068" s="3">
        <v>333</v>
      </c>
      <c r="X15068" t="str">
        <f t="shared" si="918"/>
        <v/>
      </c>
      <c r="Z15068" t="str">
        <f t="shared" si="919"/>
        <v/>
      </c>
      <c r="AB15068" s="9"/>
      <c r="AC15068" t="s">
        <v>1941</v>
      </c>
      <c r="AD15068">
        <f t="shared" si="917"/>
        <v>0</v>
      </c>
      <c r="AF15068" s="3"/>
      <c r="AG15068" t="s">
        <v>2880</v>
      </c>
      <c r="AH15068" s="9" t="s">
        <v>4613</v>
      </c>
    </row>
    <row r="15069" spans="1:34" ht="10.95" customHeight="1" outlineLevel="1" x14ac:dyDescent="0.25">
      <c r="A15069" t="s">
        <v>2878</v>
      </c>
      <c r="C15069" s="3" t="s">
        <v>11994</v>
      </c>
      <c r="D15069" s="3">
        <v>346</v>
      </c>
      <c r="E15069" s="9">
        <v>1983</v>
      </c>
      <c r="F15069" s="7" t="s">
        <v>633</v>
      </c>
      <c r="G15069" s="7" t="s">
        <v>5401</v>
      </c>
      <c r="H15069" s="8" t="s">
        <v>756</v>
      </c>
      <c r="I15069" s="8" t="s">
        <v>12232</v>
      </c>
      <c r="J15069" s="19">
        <v>5</v>
      </c>
      <c r="K15069" s="19" t="s">
        <v>7736</v>
      </c>
      <c r="L15069" s="11">
        <v>1</v>
      </c>
      <c r="M15069" s="11"/>
      <c r="N15069" s="24"/>
      <c r="P15069" s="32"/>
      <c r="T15069" s="19"/>
      <c r="U15069" s="3">
        <v>335</v>
      </c>
      <c r="X15069" t="str">
        <f t="shared" si="918"/>
        <v/>
      </c>
      <c r="Z15069" t="str">
        <f t="shared" si="919"/>
        <v/>
      </c>
      <c r="AB15069" s="9"/>
      <c r="AC15069" t="s">
        <v>756</v>
      </c>
      <c r="AD15069">
        <f t="shared" si="917"/>
        <v>0</v>
      </c>
      <c r="AF15069" s="3"/>
      <c r="AG15069" t="s">
        <v>2880</v>
      </c>
      <c r="AH15069" s="9" t="s">
        <v>4613</v>
      </c>
    </row>
    <row r="15070" spans="1:34" ht="10.95" customHeight="1" outlineLevel="1" x14ac:dyDescent="0.25">
      <c r="A15070" t="s">
        <v>2878</v>
      </c>
      <c r="C15070" s="3" t="s">
        <v>11994</v>
      </c>
      <c r="D15070" s="3">
        <v>349</v>
      </c>
      <c r="E15070" s="9">
        <v>1983</v>
      </c>
      <c r="F15070" s="7" t="s">
        <v>6715</v>
      </c>
      <c r="G15070" s="7" t="s">
        <v>5401</v>
      </c>
      <c r="H15070" s="8" t="s">
        <v>1942</v>
      </c>
      <c r="I15070" s="8" t="s">
        <v>12232</v>
      </c>
      <c r="J15070" s="19">
        <v>5</v>
      </c>
      <c r="K15070" s="19" t="s">
        <v>7736</v>
      </c>
      <c r="L15070" s="11">
        <v>1</v>
      </c>
      <c r="M15070" s="11"/>
      <c r="N15070" s="24"/>
      <c r="P15070" s="32"/>
      <c r="T15070" s="19"/>
      <c r="U15070" s="3">
        <v>337</v>
      </c>
      <c r="X15070" t="str">
        <f t="shared" si="918"/>
        <v/>
      </c>
      <c r="Z15070" t="str">
        <f t="shared" si="919"/>
        <v/>
      </c>
      <c r="AB15070" s="9"/>
      <c r="AC15070" t="s">
        <v>1942</v>
      </c>
      <c r="AD15070">
        <f t="shared" si="917"/>
        <v>0</v>
      </c>
      <c r="AF15070" s="3"/>
      <c r="AG15070" t="s">
        <v>2880</v>
      </c>
      <c r="AH15070" s="9" t="s">
        <v>4613</v>
      </c>
    </row>
    <row r="15071" spans="1:34" ht="10.95" customHeight="1" outlineLevel="1" x14ac:dyDescent="0.25">
      <c r="A15071" t="s">
        <v>2878</v>
      </c>
      <c r="C15071" s="3" t="s">
        <v>11994</v>
      </c>
      <c r="D15071" s="3">
        <v>360</v>
      </c>
      <c r="E15071" s="9">
        <v>1984</v>
      </c>
      <c r="F15071" s="7" t="s">
        <v>817</v>
      </c>
      <c r="G15071" s="7" t="s">
        <v>5401</v>
      </c>
      <c r="H15071" s="8" t="s">
        <v>12210</v>
      </c>
      <c r="I15071" s="8" t="s">
        <v>12233</v>
      </c>
      <c r="J15071" s="19">
        <v>5</v>
      </c>
      <c r="K15071" s="19" t="s">
        <v>7736</v>
      </c>
      <c r="L15071" s="11">
        <v>0.75</v>
      </c>
      <c r="M15071" s="11"/>
      <c r="N15071" s="24"/>
      <c r="P15071" s="32"/>
      <c r="T15071" s="19"/>
      <c r="U15071" s="3">
        <v>348</v>
      </c>
      <c r="X15071" t="str">
        <f t="shared" si="918"/>
        <v/>
      </c>
      <c r="Z15071" t="str">
        <f t="shared" si="919"/>
        <v/>
      </c>
      <c r="AB15071" s="9"/>
      <c r="AC15071" t="s">
        <v>12210</v>
      </c>
      <c r="AD15071">
        <f t="shared" si="917"/>
        <v>0</v>
      </c>
      <c r="AF15071" s="3"/>
      <c r="AG15071" t="s">
        <v>2880</v>
      </c>
      <c r="AH15071" s="9" t="s">
        <v>4613</v>
      </c>
    </row>
    <row r="15072" spans="1:34" ht="10.95" customHeight="1" outlineLevel="1" x14ac:dyDescent="0.25">
      <c r="A15072" t="s">
        <v>2878</v>
      </c>
      <c r="C15072" s="3" t="s">
        <v>11994</v>
      </c>
      <c r="D15072" s="3">
        <v>361</v>
      </c>
      <c r="E15072" s="9">
        <v>1984</v>
      </c>
      <c r="F15072" s="7" t="s">
        <v>6715</v>
      </c>
      <c r="G15072" s="7" t="s">
        <v>5401</v>
      </c>
      <c r="H15072" s="8" t="s">
        <v>12210</v>
      </c>
      <c r="I15072" s="8" t="s">
        <v>12233</v>
      </c>
      <c r="J15072" s="19">
        <v>5</v>
      </c>
      <c r="K15072" s="19" t="s">
        <v>7736</v>
      </c>
      <c r="L15072" s="11">
        <v>0.75</v>
      </c>
      <c r="M15072" s="11"/>
      <c r="N15072" s="24"/>
      <c r="P15072" s="32"/>
      <c r="T15072" s="19"/>
      <c r="U15072" s="3">
        <v>349</v>
      </c>
      <c r="X15072" t="str">
        <f t="shared" si="918"/>
        <v/>
      </c>
      <c r="Z15072" t="str">
        <f t="shared" si="919"/>
        <v/>
      </c>
      <c r="AB15072" s="9"/>
      <c r="AC15072" t="s">
        <v>12210</v>
      </c>
      <c r="AD15072">
        <f t="shared" si="917"/>
        <v>0</v>
      </c>
      <c r="AF15072" s="3"/>
      <c r="AG15072" t="s">
        <v>2880</v>
      </c>
      <c r="AH15072" s="9" t="s">
        <v>4613</v>
      </c>
    </row>
    <row r="15073" spans="1:34" ht="10.95" customHeight="1" outlineLevel="1" x14ac:dyDescent="0.25">
      <c r="A15073" t="s">
        <v>2878</v>
      </c>
      <c r="C15073" s="3" t="s">
        <v>11994</v>
      </c>
      <c r="D15073" s="3">
        <v>362</v>
      </c>
      <c r="E15073" s="9">
        <v>1984</v>
      </c>
      <c r="F15073" s="7" t="s">
        <v>4239</v>
      </c>
      <c r="G15073" s="7" t="s">
        <v>5401</v>
      </c>
      <c r="H15073" s="8" t="s">
        <v>12210</v>
      </c>
      <c r="I15073" s="8" t="s">
        <v>12233</v>
      </c>
      <c r="J15073" s="19">
        <v>5</v>
      </c>
      <c r="K15073" s="19" t="s">
        <v>7736</v>
      </c>
      <c r="L15073" s="11">
        <v>0.75</v>
      </c>
      <c r="M15073" s="11"/>
      <c r="N15073" s="24"/>
      <c r="P15073" s="32"/>
      <c r="T15073" s="19"/>
      <c r="U15073" s="3">
        <v>350</v>
      </c>
      <c r="X15073" t="str">
        <f t="shared" si="918"/>
        <v/>
      </c>
      <c r="Z15073" t="str">
        <f t="shared" si="919"/>
        <v/>
      </c>
      <c r="AB15073" s="9"/>
      <c r="AC15073" t="s">
        <v>12210</v>
      </c>
      <c r="AD15073">
        <f t="shared" si="917"/>
        <v>0</v>
      </c>
      <c r="AF15073" s="3"/>
      <c r="AG15073" t="s">
        <v>2880</v>
      </c>
      <c r="AH15073" s="9" t="s">
        <v>4613</v>
      </c>
    </row>
    <row r="15074" spans="1:34" ht="10.95" customHeight="1" outlineLevel="1" x14ac:dyDescent="0.25">
      <c r="A15074" t="s">
        <v>2878</v>
      </c>
      <c r="C15074" s="3" t="s">
        <v>11994</v>
      </c>
      <c r="D15074" s="3">
        <v>363</v>
      </c>
      <c r="E15074" s="9">
        <v>1984</v>
      </c>
      <c r="F15074" s="7" t="s">
        <v>4772</v>
      </c>
      <c r="G15074" s="7" t="s">
        <v>5401</v>
      </c>
      <c r="H15074" s="8" t="s">
        <v>12210</v>
      </c>
      <c r="I15074" s="8" t="s">
        <v>12233</v>
      </c>
      <c r="J15074" s="19">
        <v>5</v>
      </c>
      <c r="K15074" s="19" t="s">
        <v>7736</v>
      </c>
      <c r="L15074" s="11">
        <v>0.75</v>
      </c>
      <c r="M15074" s="11"/>
      <c r="N15074" s="24"/>
      <c r="P15074" s="32"/>
      <c r="T15074" s="19"/>
      <c r="U15074" s="3">
        <v>351</v>
      </c>
      <c r="X15074" t="str">
        <f t="shared" si="918"/>
        <v/>
      </c>
      <c r="Z15074" t="str">
        <f t="shared" si="919"/>
        <v/>
      </c>
      <c r="AB15074" s="9"/>
      <c r="AC15074" t="s">
        <v>12210</v>
      </c>
      <c r="AD15074">
        <f t="shared" si="917"/>
        <v>0</v>
      </c>
      <c r="AF15074" s="3"/>
      <c r="AG15074" t="s">
        <v>2880</v>
      </c>
      <c r="AH15074" s="9" t="s">
        <v>4925</v>
      </c>
    </row>
    <row r="15075" spans="1:34" ht="10.95" customHeight="1" outlineLevel="1" x14ac:dyDescent="0.25">
      <c r="A15075" t="s">
        <v>2878</v>
      </c>
      <c r="C15075" s="3" t="s">
        <v>11994</v>
      </c>
      <c r="D15075" s="3" t="s">
        <v>20874</v>
      </c>
      <c r="E15075" s="9">
        <v>1984</v>
      </c>
      <c r="F15075" s="7" t="s">
        <v>20875</v>
      </c>
      <c r="G15075" s="7" t="s">
        <v>5401</v>
      </c>
      <c r="H15075" s="8" t="s">
        <v>20877</v>
      </c>
      <c r="I15075" s="8" t="s">
        <v>20876</v>
      </c>
      <c r="J15075" s="19">
        <v>5</v>
      </c>
      <c r="K15075" s="19" t="s">
        <v>7736</v>
      </c>
      <c r="L15075" s="11">
        <v>1.9</v>
      </c>
      <c r="M15075" s="11"/>
      <c r="N15075" s="24"/>
      <c r="P15075" s="32"/>
      <c r="T15075" s="19"/>
      <c r="U15075" s="3"/>
      <c r="X15075" t="str">
        <f t="shared" si="918"/>
        <v/>
      </c>
      <c r="Z15075">
        <f t="shared" si="919"/>
        <v>1</v>
      </c>
      <c r="AB15075" s="9"/>
      <c r="AC15075" t="s">
        <v>20877</v>
      </c>
      <c r="AD15075">
        <f t="shared" si="917"/>
        <v>0</v>
      </c>
      <c r="AF15075" s="3"/>
      <c r="AG15075" t="s">
        <v>2880</v>
      </c>
      <c r="AH15075" s="9" t="s">
        <v>4925</v>
      </c>
    </row>
    <row r="15076" spans="1:34" ht="10.95" customHeight="1" outlineLevel="1" x14ac:dyDescent="0.25">
      <c r="A15076" t="s">
        <v>2878</v>
      </c>
      <c r="C15076" s="3" t="s">
        <v>11994</v>
      </c>
      <c r="D15076" s="3">
        <v>377</v>
      </c>
      <c r="E15076" s="9">
        <v>1984</v>
      </c>
      <c r="F15076" s="7" t="s">
        <v>2311</v>
      </c>
      <c r="G15076" s="7" t="s">
        <v>5401</v>
      </c>
      <c r="H15076" s="8" t="s">
        <v>20878</v>
      </c>
      <c r="I15076" s="8" t="s">
        <v>20879</v>
      </c>
      <c r="J15076" s="19">
        <v>5</v>
      </c>
      <c r="K15076" s="19" t="s">
        <v>7736</v>
      </c>
      <c r="L15076" s="11">
        <v>0.4</v>
      </c>
      <c r="M15076" s="11"/>
      <c r="N15076" s="24"/>
      <c r="P15076" s="32"/>
      <c r="T15076" s="19"/>
      <c r="U15076" s="3"/>
      <c r="X15076" t="str">
        <f t="shared" si="918"/>
        <v/>
      </c>
      <c r="Z15076" t="str">
        <f t="shared" si="919"/>
        <v/>
      </c>
      <c r="AB15076" s="9"/>
      <c r="AC15076" t="s">
        <v>20878</v>
      </c>
      <c r="AD15076">
        <f t="shared" si="917"/>
        <v>0</v>
      </c>
      <c r="AF15076" s="3"/>
      <c r="AG15076" t="s">
        <v>2880</v>
      </c>
      <c r="AH15076" s="9" t="s">
        <v>4925</v>
      </c>
    </row>
    <row r="15077" spans="1:34" ht="10.95" customHeight="1" outlineLevel="1" x14ac:dyDescent="0.25">
      <c r="A15077" t="s">
        <v>2878</v>
      </c>
      <c r="C15077" s="3" t="s">
        <v>11994</v>
      </c>
      <c r="D15077" s="3">
        <v>378</v>
      </c>
      <c r="E15077" s="9">
        <v>1984</v>
      </c>
      <c r="F15077" s="7" t="s">
        <v>2591</v>
      </c>
      <c r="G15077" s="7" t="s">
        <v>5401</v>
      </c>
      <c r="H15077" s="8" t="s">
        <v>20878</v>
      </c>
      <c r="I15077" s="8" t="s">
        <v>20879</v>
      </c>
      <c r="J15077" s="19">
        <v>5</v>
      </c>
      <c r="K15077" s="19" t="s">
        <v>7736</v>
      </c>
      <c r="L15077" s="11">
        <v>0.4</v>
      </c>
      <c r="M15077" s="11"/>
      <c r="N15077" s="24"/>
      <c r="P15077" s="32"/>
      <c r="T15077" s="19"/>
      <c r="U15077" s="3"/>
      <c r="X15077" t="str">
        <f t="shared" si="918"/>
        <v/>
      </c>
      <c r="Z15077" t="str">
        <f t="shared" si="919"/>
        <v/>
      </c>
      <c r="AB15077" s="9"/>
      <c r="AC15077" t="s">
        <v>20878</v>
      </c>
      <c r="AD15077">
        <f t="shared" si="917"/>
        <v>0</v>
      </c>
      <c r="AF15077" s="3"/>
      <c r="AG15077" t="s">
        <v>2880</v>
      </c>
      <c r="AH15077" s="9" t="s">
        <v>4925</v>
      </c>
    </row>
    <row r="15078" spans="1:34" ht="10.95" customHeight="1" outlineLevel="1" x14ac:dyDescent="0.25">
      <c r="A15078" t="s">
        <v>2878</v>
      </c>
      <c r="C15078" s="3" t="s">
        <v>11994</v>
      </c>
      <c r="D15078" s="3">
        <v>379</v>
      </c>
      <c r="E15078" s="9">
        <v>1984</v>
      </c>
      <c r="F15078" s="7" t="s">
        <v>2533</v>
      </c>
      <c r="G15078" s="7" t="s">
        <v>5401</v>
      </c>
      <c r="H15078" s="8" t="s">
        <v>20878</v>
      </c>
      <c r="I15078" s="8" t="s">
        <v>20879</v>
      </c>
      <c r="J15078" s="19">
        <v>5</v>
      </c>
      <c r="K15078" s="19" t="s">
        <v>7736</v>
      </c>
      <c r="L15078" s="11">
        <v>0.4</v>
      </c>
      <c r="M15078" s="11"/>
      <c r="N15078" s="24"/>
      <c r="P15078" s="32"/>
      <c r="T15078" s="19"/>
      <c r="U15078" s="3"/>
      <c r="X15078" t="str">
        <f t="shared" si="918"/>
        <v/>
      </c>
      <c r="Z15078" t="str">
        <f t="shared" si="919"/>
        <v/>
      </c>
      <c r="AB15078" s="9"/>
      <c r="AC15078" t="s">
        <v>20878</v>
      </c>
      <c r="AD15078">
        <f t="shared" si="917"/>
        <v>0</v>
      </c>
      <c r="AF15078" s="3"/>
      <c r="AG15078" t="s">
        <v>2880</v>
      </c>
      <c r="AH15078" s="9" t="s">
        <v>4925</v>
      </c>
    </row>
    <row r="15079" spans="1:34" ht="10.95" customHeight="1" outlineLevel="1" x14ac:dyDescent="0.25">
      <c r="A15079" t="s">
        <v>2878</v>
      </c>
      <c r="C15079" s="3" t="s">
        <v>11994</v>
      </c>
      <c r="D15079" s="3">
        <v>383</v>
      </c>
      <c r="E15079" s="9">
        <v>1985</v>
      </c>
      <c r="F15079" s="7" t="s">
        <v>4772</v>
      </c>
      <c r="G15079" s="7" t="s">
        <v>5401</v>
      </c>
      <c r="H15079" s="8" t="s">
        <v>2886</v>
      </c>
      <c r="I15079" s="8" t="s">
        <v>12234</v>
      </c>
      <c r="J15079" s="19">
        <v>6</v>
      </c>
      <c r="K15079" s="19" t="s">
        <v>20093</v>
      </c>
      <c r="L15079" s="11"/>
      <c r="M15079" s="11"/>
      <c r="N15079" s="24"/>
      <c r="P15079" s="32"/>
      <c r="T15079" s="19"/>
      <c r="U15079" s="3">
        <v>382</v>
      </c>
      <c r="X15079" t="str">
        <f t="shared" si="918"/>
        <v/>
      </c>
      <c r="Z15079" t="str">
        <f t="shared" si="919"/>
        <v/>
      </c>
      <c r="AB15079" s="9"/>
      <c r="AC15079" t="s">
        <v>2886</v>
      </c>
      <c r="AD15079">
        <f t="shared" si="917"/>
        <v>0</v>
      </c>
      <c r="AF15079" s="3"/>
      <c r="AG15079" t="s">
        <v>2880</v>
      </c>
      <c r="AH15079" s="9" t="s">
        <v>4613</v>
      </c>
    </row>
    <row r="15080" spans="1:34" ht="10.95" customHeight="1" outlineLevel="1" x14ac:dyDescent="0.25">
      <c r="A15080" t="s">
        <v>2878</v>
      </c>
      <c r="C15080" s="3" t="s">
        <v>11994</v>
      </c>
      <c r="D15080" s="3" t="s">
        <v>12235</v>
      </c>
      <c r="E15080" s="9">
        <v>1985</v>
      </c>
      <c r="F15080" s="7" t="s">
        <v>11967</v>
      </c>
      <c r="G15080" s="7" t="s">
        <v>5401</v>
      </c>
      <c r="H15080" s="8" t="s">
        <v>2886</v>
      </c>
      <c r="I15080" s="8" t="s">
        <v>12234</v>
      </c>
      <c r="J15080" s="19">
        <v>6</v>
      </c>
      <c r="K15080" s="19" t="s">
        <v>7736</v>
      </c>
      <c r="L15080" s="11">
        <v>2</v>
      </c>
      <c r="M15080" s="11"/>
      <c r="N15080" s="24"/>
      <c r="P15080" s="32"/>
      <c r="T15080" s="19"/>
      <c r="U15080" s="3"/>
      <c r="X15080" t="str">
        <f t="shared" si="918"/>
        <v/>
      </c>
      <c r="Z15080">
        <f t="shared" si="919"/>
        <v>1</v>
      </c>
      <c r="AB15080" s="9"/>
      <c r="AC15080" t="s">
        <v>2886</v>
      </c>
      <c r="AD15080">
        <f t="shared" si="917"/>
        <v>0</v>
      </c>
      <c r="AF15080" s="3"/>
      <c r="AG15080" t="s">
        <v>12201</v>
      </c>
      <c r="AH15080" s="9" t="s">
        <v>4613</v>
      </c>
    </row>
    <row r="15081" spans="1:34" ht="10.95" customHeight="1" outlineLevel="1" x14ac:dyDescent="0.25">
      <c r="A15081" t="s">
        <v>2878</v>
      </c>
      <c r="C15081" s="3" t="s">
        <v>11994</v>
      </c>
      <c r="D15081" s="3">
        <v>391</v>
      </c>
      <c r="E15081" s="9">
        <v>1985</v>
      </c>
      <c r="F15081" s="7" t="s">
        <v>4239</v>
      </c>
      <c r="G15081" s="7" t="s">
        <v>5401</v>
      </c>
      <c r="H15081" s="8" t="s">
        <v>12237</v>
      </c>
      <c r="I15081" s="8" t="s">
        <v>12236</v>
      </c>
      <c r="J15081" s="19">
        <v>5</v>
      </c>
      <c r="K15081" s="19" t="s">
        <v>7736</v>
      </c>
      <c r="L15081" s="11">
        <v>2</v>
      </c>
      <c r="M15081" s="11"/>
      <c r="N15081" s="24"/>
      <c r="P15081" s="32"/>
      <c r="T15081" s="19"/>
      <c r="U15081" s="3"/>
      <c r="X15081" t="str">
        <f t="shared" si="918"/>
        <v/>
      </c>
      <c r="Z15081" t="str">
        <f t="shared" si="919"/>
        <v/>
      </c>
      <c r="AB15081" s="9"/>
      <c r="AC15081" t="s">
        <v>12237</v>
      </c>
      <c r="AD15081">
        <f t="shared" si="917"/>
        <v>0</v>
      </c>
      <c r="AF15081" s="3"/>
      <c r="AH15081" s="9"/>
    </row>
    <row r="15082" spans="1:34" ht="10.95" customHeight="1" outlineLevel="1" x14ac:dyDescent="0.25">
      <c r="A15082" t="s">
        <v>2878</v>
      </c>
      <c r="C15082" s="3" t="s">
        <v>11994</v>
      </c>
      <c r="D15082" s="3">
        <v>392</v>
      </c>
      <c r="E15082" s="9">
        <v>1985</v>
      </c>
      <c r="F15082" s="7" t="s">
        <v>4772</v>
      </c>
      <c r="G15082" s="7" t="s">
        <v>5401</v>
      </c>
      <c r="H15082" s="8" t="s">
        <v>12237</v>
      </c>
      <c r="I15082" s="8" t="s">
        <v>12236</v>
      </c>
      <c r="J15082" s="19">
        <v>1</v>
      </c>
      <c r="K15082" s="19" t="s">
        <v>7736</v>
      </c>
      <c r="L15082" s="11">
        <v>2</v>
      </c>
      <c r="M15082" s="11"/>
      <c r="N15082" s="24"/>
      <c r="P15082" s="32"/>
      <c r="R15082">
        <v>1</v>
      </c>
      <c r="S15082">
        <v>1</v>
      </c>
      <c r="T15082" s="19"/>
      <c r="U15082" s="3"/>
      <c r="X15082" t="str">
        <f t="shared" si="918"/>
        <v/>
      </c>
      <c r="Z15082" t="str">
        <f t="shared" si="919"/>
        <v/>
      </c>
      <c r="AB15082" s="9"/>
      <c r="AC15082" t="s">
        <v>12237</v>
      </c>
      <c r="AD15082">
        <f t="shared" si="917"/>
        <v>0</v>
      </c>
      <c r="AF15082" s="3"/>
      <c r="AH15082" s="9"/>
    </row>
    <row r="15083" spans="1:34" ht="10.95" customHeight="1" outlineLevel="1" x14ac:dyDescent="0.25">
      <c r="A15083" t="s">
        <v>2878</v>
      </c>
      <c r="C15083" s="3" t="s">
        <v>11994</v>
      </c>
      <c r="D15083" s="3">
        <v>393</v>
      </c>
      <c r="E15083" s="9">
        <v>1985</v>
      </c>
      <c r="F15083" s="7" t="s">
        <v>817</v>
      </c>
      <c r="G15083" s="7" t="s">
        <v>5401</v>
      </c>
      <c r="H15083" s="8" t="s">
        <v>12239</v>
      </c>
      <c r="I15083" s="8" t="s">
        <v>12238</v>
      </c>
      <c r="J15083" s="19">
        <v>5</v>
      </c>
      <c r="K15083" s="19" t="s">
        <v>7736</v>
      </c>
      <c r="L15083" s="11">
        <v>0.65</v>
      </c>
      <c r="M15083" s="11"/>
      <c r="N15083" s="24"/>
      <c r="P15083" s="32"/>
      <c r="T15083" s="19"/>
      <c r="U15083" s="3"/>
      <c r="X15083" t="str">
        <f t="shared" si="918"/>
        <v/>
      </c>
      <c r="Z15083" t="str">
        <f t="shared" si="919"/>
        <v/>
      </c>
      <c r="AB15083" s="9"/>
      <c r="AC15083" t="s">
        <v>12239</v>
      </c>
      <c r="AD15083">
        <f t="shared" si="917"/>
        <v>0</v>
      </c>
      <c r="AF15083" s="3"/>
      <c r="AH15083" s="9"/>
    </row>
    <row r="15084" spans="1:34" ht="10.95" customHeight="1" outlineLevel="1" x14ac:dyDescent="0.25">
      <c r="A15084" t="s">
        <v>2878</v>
      </c>
      <c r="C15084" s="3" t="s">
        <v>11994</v>
      </c>
      <c r="D15084" s="3">
        <v>394</v>
      </c>
      <c r="E15084" s="9">
        <v>1985</v>
      </c>
      <c r="F15084" s="7" t="s">
        <v>2591</v>
      </c>
      <c r="G15084" s="7" t="s">
        <v>5401</v>
      </c>
      <c r="H15084" s="8" t="s">
        <v>12240</v>
      </c>
      <c r="I15084" s="8" t="s">
        <v>12238</v>
      </c>
      <c r="J15084" s="19">
        <v>6</v>
      </c>
      <c r="K15084" s="19" t="s">
        <v>7736</v>
      </c>
      <c r="L15084" s="11">
        <v>0.65</v>
      </c>
      <c r="M15084" s="11"/>
      <c r="N15084" s="24"/>
      <c r="P15084" s="32"/>
      <c r="T15084" s="19"/>
      <c r="U15084" s="3"/>
      <c r="X15084" t="str">
        <f t="shared" si="918"/>
        <v/>
      </c>
      <c r="Z15084" t="str">
        <f t="shared" si="919"/>
        <v/>
      </c>
      <c r="AB15084" s="9"/>
      <c r="AC15084" t="s">
        <v>12240</v>
      </c>
      <c r="AD15084">
        <f t="shared" ref="AD15084:AD15147" si="920">COUNTIF(H15084,"*Fuji*")</f>
        <v>0</v>
      </c>
      <c r="AF15084" s="3"/>
      <c r="AH15084" s="9"/>
    </row>
    <row r="15085" spans="1:34" ht="10.95" customHeight="1" outlineLevel="1" x14ac:dyDescent="0.25">
      <c r="A15085" t="s">
        <v>2878</v>
      </c>
      <c r="C15085" s="3" t="s">
        <v>11994</v>
      </c>
      <c r="D15085" s="3">
        <v>398</v>
      </c>
      <c r="E15085" s="9">
        <v>1986</v>
      </c>
      <c r="F15085" s="7" t="s">
        <v>2591</v>
      </c>
      <c r="G15085" s="7" t="s">
        <v>5401</v>
      </c>
      <c r="H15085" s="8" t="s">
        <v>12241</v>
      </c>
      <c r="I15085" s="8" t="s">
        <v>12242</v>
      </c>
      <c r="J15085" s="19">
        <v>5</v>
      </c>
      <c r="K15085" s="19" t="s">
        <v>7736</v>
      </c>
      <c r="L15085" s="11">
        <v>2.4</v>
      </c>
      <c r="M15085" s="11"/>
      <c r="N15085" s="24"/>
      <c r="P15085" s="32"/>
      <c r="T15085" s="19"/>
      <c r="U15085" s="3"/>
      <c r="X15085" t="str">
        <f t="shared" si="918"/>
        <v/>
      </c>
      <c r="Z15085" t="str">
        <f t="shared" si="919"/>
        <v/>
      </c>
      <c r="AB15085" s="9"/>
      <c r="AC15085" t="s">
        <v>12241</v>
      </c>
      <c r="AD15085">
        <f t="shared" si="920"/>
        <v>0</v>
      </c>
      <c r="AF15085" s="3"/>
      <c r="AH15085" s="9"/>
    </row>
    <row r="15086" spans="1:34" ht="10.95" customHeight="1" outlineLevel="1" x14ac:dyDescent="0.25">
      <c r="A15086" t="s">
        <v>2878</v>
      </c>
      <c r="C15086" s="3" t="s">
        <v>11994</v>
      </c>
      <c r="D15086" s="3">
        <v>399</v>
      </c>
      <c r="E15086" s="9">
        <v>1986</v>
      </c>
      <c r="F15086" s="7" t="s">
        <v>2533</v>
      </c>
      <c r="G15086" s="7" t="s">
        <v>5401</v>
      </c>
      <c r="H15086" s="8" t="s">
        <v>12241</v>
      </c>
      <c r="I15086" s="8" t="s">
        <v>12242</v>
      </c>
      <c r="J15086" s="19">
        <v>5</v>
      </c>
      <c r="K15086" s="19" t="s">
        <v>7736</v>
      </c>
      <c r="L15086" s="11">
        <v>2.4</v>
      </c>
      <c r="M15086" s="11"/>
      <c r="N15086" s="24"/>
      <c r="P15086" s="32"/>
      <c r="T15086" s="19"/>
      <c r="U15086" s="3"/>
      <c r="X15086" t="str">
        <f t="shared" si="918"/>
        <v/>
      </c>
      <c r="Z15086" t="str">
        <f t="shared" si="919"/>
        <v/>
      </c>
      <c r="AB15086" s="9"/>
      <c r="AC15086" t="s">
        <v>12241</v>
      </c>
      <c r="AD15086">
        <f t="shared" si="920"/>
        <v>0</v>
      </c>
      <c r="AF15086" s="3"/>
      <c r="AH15086" s="9"/>
    </row>
    <row r="15087" spans="1:34" ht="10.95" customHeight="1" outlineLevel="1" x14ac:dyDescent="0.25">
      <c r="A15087" t="s">
        <v>2878</v>
      </c>
      <c r="C15087" s="3" t="s">
        <v>11994</v>
      </c>
      <c r="D15087" s="3" t="s">
        <v>20873</v>
      </c>
      <c r="E15087" s="9">
        <v>1986</v>
      </c>
      <c r="F15087" s="7" t="s">
        <v>8571</v>
      </c>
      <c r="G15087" s="7" t="s">
        <v>5401</v>
      </c>
      <c r="H15087" s="8" t="s">
        <v>12241</v>
      </c>
      <c r="I15087" s="8" t="s">
        <v>12242</v>
      </c>
      <c r="J15087" s="19">
        <v>5</v>
      </c>
      <c r="K15087" s="19" t="s">
        <v>7736</v>
      </c>
      <c r="L15087" s="11">
        <v>3.6</v>
      </c>
      <c r="M15087" s="11"/>
      <c r="N15087" s="24"/>
      <c r="P15087" s="32"/>
      <c r="T15087" s="19"/>
      <c r="U15087" s="3"/>
      <c r="X15087">
        <f t="shared" si="918"/>
        <v>1</v>
      </c>
      <c r="Z15087" t="str">
        <f t="shared" si="919"/>
        <v/>
      </c>
      <c r="AB15087" s="9"/>
      <c r="AC15087" t="s">
        <v>12241</v>
      </c>
      <c r="AD15087">
        <f t="shared" si="920"/>
        <v>0</v>
      </c>
      <c r="AF15087" s="3"/>
      <c r="AH15087" s="9"/>
    </row>
    <row r="15088" spans="1:34" ht="10.95" customHeight="1" outlineLevel="1" x14ac:dyDescent="0.25">
      <c r="A15088" t="s">
        <v>2878</v>
      </c>
      <c r="C15088" s="3" t="s">
        <v>11994</v>
      </c>
      <c r="D15088" s="3">
        <v>407</v>
      </c>
      <c r="E15088" s="9">
        <v>1986</v>
      </c>
      <c r="F15088" s="7" t="s">
        <v>584</v>
      </c>
      <c r="G15088" s="7" t="s">
        <v>5401</v>
      </c>
      <c r="H15088" s="8" t="s">
        <v>12243</v>
      </c>
      <c r="I15088" s="8" t="s">
        <v>12234</v>
      </c>
      <c r="J15088" s="19">
        <v>5</v>
      </c>
      <c r="K15088" s="19" t="s">
        <v>7736</v>
      </c>
      <c r="L15088" s="11">
        <v>3.2</v>
      </c>
      <c r="M15088" s="11"/>
      <c r="N15088" s="24"/>
      <c r="P15088" s="32"/>
      <c r="T15088" s="19"/>
      <c r="U15088" s="3"/>
      <c r="X15088" t="str">
        <f t="shared" si="918"/>
        <v/>
      </c>
      <c r="Z15088" t="str">
        <f t="shared" si="919"/>
        <v/>
      </c>
      <c r="AB15088" s="9"/>
      <c r="AC15088" t="s">
        <v>12243</v>
      </c>
      <c r="AD15088">
        <f t="shared" si="920"/>
        <v>0</v>
      </c>
      <c r="AF15088" s="3"/>
      <c r="AH15088" s="9"/>
    </row>
    <row r="15089" spans="1:34" ht="10.95" customHeight="1" outlineLevel="1" x14ac:dyDescent="0.25">
      <c r="A15089" t="s">
        <v>2878</v>
      </c>
      <c r="C15089" s="3" t="s">
        <v>11994</v>
      </c>
      <c r="D15089" s="3">
        <v>416</v>
      </c>
      <c r="E15089" s="9">
        <v>1987</v>
      </c>
      <c r="F15089" s="7" t="s">
        <v>817</v>
      </c>
      <c r="G15089" s="7" t="s">
        <v>5401</v>
      </c>
      <c r="H15089" s="8" t="s">
        <v>5809</v>
      </c>
      <c r="I15089" s="8" t="s">
        <v>12244</v>
      </c>
      <c r="J15089" s="19">
        <v>5</v>
      </c>
      <c r="K15089" s="19" t="s">
        <v>7736</v>
      </c>
      <c r="L15089" s="11">
        <v>2.5</v>
      </c>
      <c r="M15089" s="11"/>
      <c r="N15089" s="24"/>
      <c r="P15089" s="32"/>
      <c r="T15089" s="19"/>
      <c r="U15089" s="3">
        <v>404</v>
      </c>
      <c r="X15089" t="str">
        <f t="shared" si="918"/>
        <v/>
      </c>
      <c r="Z15089" t="str">
        <f t="shared" si="919"/>
        <v/>
      </c>
      <c r="AB15089" s="9"/>
      <c r="AC15089" t="s">
        <v>5809</v>
      </c>
      <c r="AD15089">
        <f t="shared" si="920"/>
        <v>0</v>
      </c>
      <c r="AF15089" s="3"/>
      <c r="AG15089" t="s">
        <v>2880</v>
      </c>
      <c r="AH15089" s="9" t="s">
        <v>4613</v>
      </c>
    </row>
    <row r="15090" spans="1:34" ht="10.95" customHeight="1" outlineLevel="1" x14ac:dyDescent="0.25">
      <c r="A15090" t="s">
        <v>2878</v>
      </c>
      <c r="C15090" s="3" t="s">
        <v>11994</v>
      </c>
      <c r="D15090" s="3">
        <v>417</v>
      </c>
      <c r="E15090" s="9">
        <v>1987</v>
      </c>
      <c r="F15090" s="7" t="s">
        <v>4239</v>
      </c>
      <c r="G15090" s="7" t="s">
        <v>5401</v>
      </c>
      <c r="H15090" s="8" t="s">
        <v>5810</v>
      </c>
      <c r="I15090" s="8" t="s">
        <v>12244</v>
      </c>
      <c r="J15090" s="19">
        <v>3</v>
      </c>
      <c r="K15090" s="19" t="s">
        <v>7736</v>
      </c>
      <c r="L15090" s="11">
        <v>2.5</v>
      </c>
      <c r="M15090" s="11"/>
      <c r="N15090" s="24"/>
      <c r="P15090" s="32"/>
      <c r="S15090">
        <v>1</v>
      </c>
      <c r="T15090" s="19"/>
      <c r="U15090" s="3">
        <v>405</v>
      </c>
      <c r="X15090" t="str">
        <f t="shared" si="918"/>
        <v/>
      </c>
      <c r="Z15090" t="str">
        <f t="shared" si="919"/>
        <v/>
      </c>
      <c r="AB15090" s="9"/>
      <c r="AC15090" t="s">
        <v>5810</v>
      </c>
      <c r="AD15090">
        <f t="shared" si="920"/>
        <v>0</v>
      </c>
      <c r="AF15090" s="3"/>
      <c r="AG15090" t="s">
        <v>2880</v>
      </c>
      <c r="AH15090" s="9" t="s">
        <v>4613</v>
      </c>
    </row>
    <row r="15091" spans="1:34" ht="10.95" customHeight="1" outlineLevel="1" x14ac:dyDescent="0.25">
      <c r="A15091" t="s">
        <v>2878</v>
      </c>
      <c r="C15091" s="3" t="s">
        <v>11994</v>
      </c>
      <c r="D15091" s="3">
        <v>418</v>
      </c>
      <c r="E15091" s="9">
        <v>1987</v>
      </c>
      <c r="F15091" s="7" t="s">
        <v>5805</v>
      </c>
      <c r="G15091" s="7" t="s">
        <v>5401</v>
      </c>
      <c r="H15091" s="8" t="s">
        <v>1375</v>
      </c>
      <c r="I15091" s="8" t="s">
        <v>12244</v>
      </c>
      <c r="J15091" s="19">
        <v>3</v>
      </c>
      <c r="K15091" s="19" t="s">
        <v>7736</v>
      </c>
      <c r="L15091" s="11">
        <v>2.5</v>
      </c>
      <c r="M15091" s="11"/>
      <c r="N15091" s="24"/>
      <c r="P15091" s="32"/>
      <c r="T15091" s="19"/>
      <c r="U15091" s="3">
        <v>406</v>
      </c>
      <c r="X15091" t="str">
        <f t="shared" si="918"/>
        <v/>
      </c>
      <c r="Z15091" t="str">
        <f t="shared" si="919"/>
        <v/>
      </c>
      <c r="AB15091" s="9"/>
      <c r="AC15091" t="s">
        <v>1375</v>
      </c>
      <c r="AD15091">
        <f t="shared" si="920"/>
        <v>0</v>
      </c>
      <c r="AF15091" s="3"/>
      <c r="AG15091" t="s">
        <v>2880</v>
      </c>
      <c r="AH15091" s="9" t="s">
        <v>4925</v>
      </c>
    </row>
    <row r="15092" spans="1:34" ht="10.95" customHeight="1" outlineLevel="1" x14ac:dyDescent="0.25">
      <c r="A15092" t="s">
        <v>2878</v>
      </c>
      <c r="C15092" s="3" t="s">
        <v>11994</v>
      </c>
      <c r="D15092" s="3">
        <v>419</v>
      </c>
      <c r="E15092" s="9">
        <v>1987</v>
      </c>
      <c r="F15092" s="7" t="s">
        <v>2533</v>
      </c>
      <c r="G15092" s="7" t="s">
        <v>5401</v>
      </c>
      <c r="H15092" s="8" t="s">
        <v>1376</v>
      </c>
      <c r="I15092" s="8" t="s">
        <v>12244</v>
      </c>
      <c r="J15092" s="19">
        <v>5</v>
      </c>
      <c r="K15092" s="19" t="s">
        <v>7736</v>
      </c>
      <c r="L15092" s="11">
        <v>2.5</v>
      </c>
      <c r="M15092" s="11"/>
      <c r="N15092" s="24"/>
      <c r="P15092" s="32"/>
      <c r="T15092" s="19"/>
      <c r="U15092" s="3">
        <v>407</v>
      </c>
      <c r="X15092" t="str">
        <f t="shared" si="918"/>
        <v/>
      </c>
      <c r="Z15092" t="str">
        <f t="shared" si="919"/>
        <v/>
      </c>
      <c r="AB15092" s="9"/>
      <c r="AC15092" t="s">
        <v>1376</v>
      </c>
      <c r="AD15092">
        <f t="shared" si="920"/>
        <v>0</v>
      </c>
      <c r="AF15092" s="3"/>
      <c r="AG15092" t="s">
        <v>2880</v>
      </c>
      <c r="AH15092" s="9" t="s">
        <v>4925</v>
      </c>
    </row>
    <row r="15093" spans="1:34" ht="10.95" customHeight="1" outlineLevel="1" x14ac:dyDescent="0.25">
      <c r="A15093" t="s">
        <v>2878</v>
      </c>
      <c r="C15093" s="3" t="s">
        <v>11994</v>
      </c>
      <c r="D15093" s="3">
        <v>421</v>
      </c>
      <c r="E15093" s="9">
        <v>1987</v>
      </c>
      <c r="F15093" s="7" t="s">
        <v>5497</v>
      </c>
      <c r="G15093" s="7" t="s">
        <v>5401</v>
      </c>
      <c r="H15093" s="8" t="s">
        <v>12245</v>
      </c>
      <c r="I15093" s="8" t="s">
        <v>12234</v>
      </c>
      <c r="J15093" s="19">
        <v>5</v>
      </c>
      <c r="K15093" s="19" t="s">
        <v>7736</v>
      </c>
      <c r="L15093" s="11">
        <v>1.1000000000000001</v>
      </c>
      <c r="M15093" s="11"/>
      <c r="N15093" s="24"/>
      <c r="P15093" s="32"/>
      <c r="T15093" s="19"/>
      <c r="U15093" s="3"/>
      <c r="X15093" t="str">
        <f t="shared" si="918"/>
        <v/>
      </c>
      <c r="Z15093" t="str">
        <f t="shared" si="919"/>
        <v/>
      </c>
      <c r="AB15093" s="9"/>
      <c r="AC15093" t="s">
        <v>12245</v>
      </c>
      <c r="AD15093">
        <f t="shared" si="920"/>
        <v>0</v>
      </c>
      <c r="AF15093" s="3"/>
      <c r="AH15093" s="9"/>
    </row>
    <row r="15094" spans="1:34" ht="10.95" customHeight="1" outlineLevel="1" x14ac:dyDescent="0.25">
      <c r="A15094" t="s">
        <v>2878</v>
      </c>
      <c r="C15094" s="3" t="s">
        <v>11994</v>
      </c>
      <c r="D15094" s="3">
        <v>422</v>
      </c>
      <c r="E15094" s="9">
        <v>1987</v>
      </c>
      <c r="F15094" s="7" t="s">
        <v>1378</v>
      </c>
      <c r="G15094" s="7" t="s">
        <v>5401</v>
      </c>
      <c r="H15094" s="8" t="s">
        <v>12245</v>
      </c>
      <c r="I15094" s="8" t="s">
        <v>12234</v>
      </c>
      <c r="J15094" s="19">
        <v>5</v>
      </c>
      <c r="K15094" s="19" t="s">
        <v>7736</v>
      </c>
      <c r="L15094" s="11">
        <v>1.1000000000000001</v>
      </c>
      <c r="M15094" s="11"/>
      <c r="N15094" s="24"/>
      <c r="P15094" s="32"/>
      <c r="T15094" s="19"/>
      <c r="U15094" s="3"/>
      <c r="X15094" t="str">
        <f t="shared" si="918"/>
        <v/>
      </c>
      <c r="Z15094" t="str">
        <f t="shared" si="919"/>
        <v/>
      </c>
      <c r="AB15094" s="9"/>
      <c r="AC15094" t="s">
        <v>12245</v>
      </c>
      <c r="AD15094">
        <f t="shared" si="920"/>
        <v>0</v>
      </c>
      <c r="AF15094" s="3"/>
      <c r="AH15094" s="9"/>
    </row>
    <row r="15095" spans="1:34" ht="10.95" customHeight="1" outlineLevel="1" x14ac:dyDescent="0.25">
      <c r="A15095" t="s">
        <v>2878</v>
      </c>
      <c r="C15095" s="3" t="s">
        <v>11994</v>
      </c>
      <c r="D15095" s="3">
        <v>423</v>
      </c>
      <c r="E15095" s="9">
        <v>1987</v>
      </c>
      <c r="F15095" s="7" t="s">
        <v>5796</v>
      </c>
      <c r="G15095" s="7" t="s">
        <v>5401</v>
      </c>
      <c r="H15095" s="8" t="s">
        <v>12240</v>
      </c>
      <c r="I15095" s="8" t="s">
        <v>12234</v>
      </c>
      <c r="J15095" s="19">
        <v>6</v>
      </c>
      <c r="K15095" s="19" t="s">
        <v>20093</v>
      </c>
      <c r="L15095" s="11"/>
      <c r="M15095" s="11"/>
      <c r="N15095" s="24"/>
      <c r="P15095" s="32"/>
      <c r="T15095" s="19"/>
      <c r="U15095" s="3"/>
      <c r="X15095" t="str">
        <f t="shared" si="918"/>
        <v/>
      </c>
      <c r="Z15095" t="str">
        <f t="shared" si="919"/>
        <v/>
      </c>
      <c r="AB15095" s="9"/>
      <c r="AC15095" t="s">
        <v>12240</v>
      </c>
      <c r="AD15095">
        <f t="shared" si="920"/>
        <v>0</v>
      </c>
      <c r="AF15095" s="3"/>
      <c r="AH15095" s="9"/>
    </row>
    <row r="15096" spans="1:34" ht="10.95" customHeight="1" outlineLevel="1" x14ac:dyDescent="0.25">
      <c r="A15096" t="s">
        <v>2878</v>
      </c>
      <c r="C15096" s="3" t="s">
        <v>11994</v>
      </c>
      <c r="D15096" s="3" t="s">
        <v>12246</v>
      </c>
      <c r="E15096" s="9">
        <v>1987</v>
      </c>
      <c r="F15096" s="7" t="s">
        <v>12247</v>
      </c>
      <c r="G15096" s="7" t="s">
        <v>5401</v>
      </c>
      <c r="H15096" s="8" t="s">
        <v>12240</v>
      </c>
      <c r="I15096" s="8" t="s">
        <v>12234</v>
      </c>
      <c r="J15096" s="19">
        <v>6</v>
      </c>
      <c r="K15096" s="19" t="s">
        <v>7736</v>
      </c>
      <c r="L15096" s="11">
        <v>2.9</v>
      </c>
      <c r="M15096" s="11"/>
      <c r="N15096" s="24"/>
      <c r="P15096" s="32"/>
      <c r="T15096" s="19"/>
      <c r="U15096" s="3"/>
      <c r="X15096" t="str">
        <f t="shared" si="918"/>
        <v/>
      </c>
      <c r="Z15096">
        <f t="shared" si="919"/>
        <v>1</v>
      </c>
      <c r="AB15096" s="9"/>
      <c r="AC15096" t="s">
        <v>12240</v>
      </c>
      <c r="AD15096">
        <f t="shared" si="920"/>
        <v>0</v>
      </c>
      <c r="AF15096" s="3"/>
      <c r="AH15096" s="9"/>
    </row>
    <row r="15097" spans="1:34" ht="10.95" customHeight="1" outlineLevel="1" x14ac:dyDescent="0.25">
      <c r="A15097" t="s">
        <v>2878</v>
      </c>
      <c r="C15097" s="3" t="s">
        <v>11994</v>
      </c>
      <c r="D15097" s="3">
        <v>430</v>
      </c>
      <c r="E15097" s="9">
        <v>1987</v>
      </c>
      <c r="F15097" s="7" t="s">
        <v>2591</v>
      </c>
      <c r="G15097" s="7" t="s">
        <v>5401</v>
      </c>
      <c r="H15097" s="8" t="s">
        <v>20872</v>
      </c>
      <c r="I15097" s="8" t="s">
        <v>20870</v>
      </c>
      <c r="J15097" s="19">
        <v>3</v>
      </c>
      <c r="K15097" s="19" t="s">
        <v>20093</v>
      </c>
      <c r="L15097" s="11"/>
      <c r="M15097" s="11"/>
      <c r="N15097" s="24"/>
      <c r="P15097" s="32"/>
      <c r="T15097" s="19"/>
      <c r="U15097" s="3"/>
      <c r="X15097" t="str">
        <f t="shared" si="918"/>
        <v/>
      </c>
      <c r="Z15097" t="str">
        <f t="shared" si="919"/>
        <v/>
      </c>
      <c r="AB15097" s="9"/>
      <c r="AC15097" t="s">
        <v>20872</v>
      </c>
      <c r="AD15097">
        <f t="shared" si="920"/>
        <v>0</v>
      </c>
      <c r="AF15097" s="3"/>
      <c r="AH15097" s="9"/>
    </row>
    <row r="15098" spans="1:34" ht="10.95" customHeight="1" outlineLevel="1" x14ac:dyDescent="0.25">
      <c r="A15098" t="s">
        <v>2878</v>
      </c>
      <c r="C15098" s="3" t="s">
        <v>11994</v>
      </c>
      <c r="D15098" s="3" t="s">
        <v>17345</v>
      </c>
      <c r="E15098" s="9">
        <v>1987</v>
      </c>
      <c r="F15098" s="7" t="s">
        <v>8571</v>
      </c>
      <c r="G15098" s="7" t="s">
        <v>5401</v>
      </c>
      <c r="H15098" s="8" t="s">
        <v>20871</v>
      </c>
      <c r="I15098" s="8" t="s">
        <v>20870</v>
      </c>
      <c r="J15098" s="19">
        <v>3</v>
      </c>
      <c r="K15098" s="19" t="s">
        <v>7736</v>
      </c>
      <c r="L15098" s="11">
        <v>4.5</v>
      </c>
      <c r="M15098" s="11"/>
      <c r="N15098" s="24"/>
      <c r="P15098" s="32"/>
      <c r="T15098" s="19"/>
      <c r="U15098" s="3"/>
      <c r="X15098">
        <f t="shared" si="918"/>
        <v>1</v>
      </c>
      <c r="Z15098" t="str">
        <f t="shared" si="919"/>
        <v/>
      </c>
      <c r="AB15098" s="9"/>
      <c r="AC15098" t="s">
        <v>20871</v>
      </c>
      <c r="AD15098">
        <f t="shared" si="920"/>
        <v>0</v>
      </c>
      <c r="AF15098" s="3"/>
      <c r="AH15098" s="9"/>
    </row>
    <row r="15099" spans="1:34" ht="10.95" customHeight="1" outlineLevel="1" x14ac:dyDescent="0.25">
      <c r="A15099" t="s">
        <v>2878</v>
      </c>
      <c r="C15099" s="3" t="s">
        <v>11994</v>
      </c>
      <c r="D15099" s="3">
        <v>456</v>
      </c>
      <c r="E15099" s="9">
        <v>1988</v>
      </c>
      <c r="F15099" s="7" t="s">
        <v>1106</v>
      </c>
      <c r="G15099" s="7" t="s">
        <v>5401</v>
      </c>
      <c r="H15099" s="8" t="s">
        <v>12248</v>
      </c>
      <c r="I15099" s="8" t="s">
        <v>8994</v>
      </c>
      <c r="J15099" s="19">
        <v>5</v>
      </c>
      <c r="K15099" s="19" t="s">
        <v>7736</v>
      </c>
      <c r="L15099" s="11">
        <v>1.1499999999999999</v>
      </c>
      <c r="M15099" s="11"/>
      <c r="N15099" s="24"/>
      <c r="P15099" s="32"/>
      <c r="T15099" s="19"/>
      <c r="U15099" s="3"/>
      <c r="X15099" t="str">
        <f t="shared" si="918"/>
        <v/>
      </c>
      <c r="Z15099" t="str">
        <f t="shared" si="919"/>
        <v/>
      </c>
      <c r="AB15099" s="9"/>
      <c r="AC15099" t="s">
        <v>12248</v>
      </c>
      <c r="AD15099">
        <f t="shared" si="920"/>
        <v>0</v>
      </c>
      <c r="AF15099" s="3"/>
      <c r="AH15099" s="9"/>
    </row>
    <row r="15100" spans="1:34" ht="10.95" customHeight="1" outlineLevel="1" x14ac:dyDescent="0.25">
      <c r="A15100" t="s">
        <v>2878</v>
      </c>
      <c r="C15100" s="3" t="s">
        <v>11994</v>
      </c>
      <c r="D15100" s="3">
        <v>457</v>
      </c>
      <c r="E15100" s="9">
        <v>1988</v>
      </c>
      <c r="F15100" s="7" t="s">
        <v>4883</v>
      </c>
      <c r="G15100" s="7" t="s">
        <v>5401</v>
      </c>
      <c r="H15100" s="8" t="s">
        <v>12248</v>
      </c>
      <c r="I15100" s="8" t="s">
        <v>8994</v>
      </c>
      <c r="J15100" s="19">
        <v>5</v>
      </c>
      <c r="K15100" s="19" t="s">
        <v>7736</v>
      </c>
      <c r="L15100" s="11">
        <v>1.1499999999999999</v>
      </c>
      <c r="M15100" s="11"/>
      <c r="N15100" s="24"/>
      <c r="P15100" s="32"/>
      <c r="T15100" s="19"/>
      <c r="U15100" s="3"/>
      <c r="X15100" t="str">
        <f t="shared" si="918"/>
        <v/>
      </c>
      <c r="Z15100" t="str">
        <f t="shared" si="919"/>
        <v/>
      </c>
      <c r="AB15100" s="9"/>
      <c r="AC15100" t="s">
        <v>12248</v>
      </c>
      <c r="AD15100">
        <f t="shared" si="920"/>
        <v>0</v>
      </c>
      <c r="AF15100" s="3"/>
      <c r="AH15100" s="9"/>
    </row>
    <row r="15101" spans="1:34" ht="10.95" customHeight="1" outlineLevel="1" x14ac:dyDescent="0.25">
      <c r="A15101" t="s">
        <v>2878</v>
      </c>
      <c r="C15101" s="3" t="s">
        <v>11994</v>
      </c>
      <c r="D15101" s="3">
        <v>458</v>
      </c>
      <c r="E15101" s="9">
        <v>1988</v>
      </c>
      <c r="F15101" s="7" t="s">
        <v>633</v>
      </c>
      <c r="G15101" s="7" t="s">
        <v>5401</v>
      </c>
      <c r="H15101" s="8" t="s">
        <v>12248</v>
      </c>
      <c r="I15101" s="8" t="s">
        <v>8994</v>
      </c>
      <c r="J15101" s="19">
        <v>3</v>
      </c>
      <c r="K15101" s="19" t="s">
        <v>7736</v>
      </c>
      <c r="L15101" s="11">
        <v>1.1499999999999999</v>
      </c>
      <c r="M15101" s="11"/>
      <c r="N15101" s="24"/>
      <c r="P15101" s="32"/>
      <c r="T15101" s="19"/>
      <c r="U15101" s="3"/>
      <c r="X15101" t="str">
        <f t="shared" si="918"/>
        <v/>
      </c>
      <c r="Z15101" t="str">
        <f t="shared" si="919"/>
        <v/>
      </c>
      <c r="AB15101" s="9"/>
      <c r="AC15101" t="s">
        <v>12248</v>
      </c>
      <c r="AD15101">
        <f t="shared" si="920"/>
        <v>0</v>
      </c>
      <c r="AF15101" s="3"/>
      <c r="AH15101" s="9"/>
    </row>
    <row r="15102" spans="1:34" ht="10.95" customHeight="1" outlineLevel="1" x14ac:dyDescent="0.25">
      <c r="A15102" t="s">
        <v>2878</v>
      </c>
      <c r="C15102" s="3" t="s">
        <v>11994</v>
      </c>
      <c r="D15102" s="3">
        <v>459</v>
      </c>
      <c r="E15102" s="9">
        <v>1988</v>
      </c>
      <c r="F15102" s="7" t="s">
        <v>817</v>
      </c>
      <c r="G15102" s="7" t="s">
        <v>5401</v>
      </c>
      <c r="H15102" s="8" t="s">
        <v>12248</v>
      </c>
      <c r="I15102" s="8" t="s">
        <v>8994</v>
      </c>
      <c r="J15102" s="19">
        <v>1</v>
      </c>
      <c r="K15102" s="19" t="s">
        <v>7736</v>
      </c>
      <c r="L15102" s="11">
        <v>1.1499999999999999</v>
      </c>
      <c r="M15102" s="11"/>
      <c r="N15102" s="24"/>
      <c r="P15102" s="32"/>
      <c r="T15102" s="19"/>
      <c r="U15102" s="3"/>
      <c r="X15102" t="str">
        <f t="shared" si="918"/>
        <v/>
      </c>
      <c r="Z15102" t="str">
        <f t="shared" si="919"/>
        <v/>
      </c>
      <c r="AB15102" s="9"/>
      <c r="AC15102" t="s">
        <v>12248</v>
      </c>
      <c r="AD15102">
        <f t="shared" si="920"/>
        <v>0</v>
      </c>
      <c r="AF15102" s="3"/>
      <c r="AH15102" s="9"/>
    </row>
    <row r="15103" spans="1:34" ht="10.95" customHeight="1" outlineLevel="1" x14ac:dyDescent="0.25">
      <c r="A15103" t="s">
        <v>2878</v>
      </c>
      <c r="C15103" s="3" t="s">
        <v>11994</v>
      </c>
      <c r="D15103" s="3">
        <v>460</v>
      </c>
      <c r="E15103" s="9">
        <v>1988</v>
      </c>
      <c r="F15103" s="7" t="s">
        <v>6715</v>
      </c>
      <c r="G15103" s="7" t="s">
        <v>5401</v>
      </c>
      <c r="H15103" s="8" t="s">
        <v>12248</v>
      </c>
      <c r="I15103" s="8" t="s">
        <v>8994</v>
      </c>
      <c r="J15103" s="19">
        <v>1</v>
      </c>
      <c r="K15103" s="19" t="s">
        <v>7736</v>
      </c>
      <c r="L15103" s="11">
        <v>1.1499999999999999</v>
      </c>
      <c r="M15103" s="11"/>
      <c r="N15103" s="24"/>
      <c r="P15103" s="32"/>
      <c r="T15103" s="19"/>
      <c r="U15103" s="3"/>
      <c r="X15103" t="str">
        <f t="shared" si="918"/>
        <v/>
      </c>
      <c r="Z15103" t="str">
        <f t="shared" si="919"/>
        <v/>
      </c>
      <c r="AB15103" s="9"/>
      <c r="AC15103" t="s">
        <v>12248</v>
      </c>
      <c r="AD15103">
        <f t="shared" si="920"/>
        <v>0</v>
      </c>
      <c r="AF15103" s="3"/>
      <c r="AH15103" s="9"/>
    </row>
    <row r="15104" spans="1:34" ht="10.95" customHeight="1" outlineLevel="1" x14ac:dyDescent="0.25">
      <c r="A15104" t="s">
        <v>2878</v>
      </c>
      <c r="C15104" s="3" t="s">
        <v>11994</v>
      </c>
      <c r="D15104" s="3">
        <v>461</v>
      </c>
      <c r="E15104" s="9">
        <v>1988</v>
      </c>
      <c r="F15104" s="7" t="s">
        <v>2311</v>
      </c>
      <c r="G15104" s="7" t="s">
        <v>5401</v>
      </c>
      <c r="H15104" s="8" t="s">
        <v>12248</v>
      </c>
      <c r="I15104" s="8" t="s">
        <v>8994</v>
      </c>
      <c r="J15104" s="19">
        <v>3</v>
      </c>
      <c r="K15104" s="19" t="s">
        <v>7736</v>
      </c>
      <c r="L15104" s="11">
        <v>1.1499999999999999</v>
      </c>
      <c r="M15104" s="11"/>
      <c r="N15104" s="24"/>
      <c r="P15104" s="32"/>
      <c r="T15104" s="19"/>
      <c r="U15104" s="3"/>
      <c r="X15104" t="str">
        <f t="shared" si="918"/>
        <v/>
      </c>
      <c r="Z15104" t="str">
        <f t="shared" si="919"/>
        <v/>
      </c>
      <c r="AB15104" s="9"/>
      <c r="AC15104" t="s">
        <v>12248</v>
      </c>
      <c r="AD15104">
        <f t="shared" si="920"/>
        <v>0</v>
      </c>
      <c r="AF15104" s="3"/>
      <c r="AH15104" s="9"/>
    </row>
    <row r="15105" spans="1:34" ht="10.95" customHeight="1" outlineLevel="1" x14ac:dyDescent="0.25">
      <c r="A15105" t="s">
        <v>2878</v>
      </c>
      <c r="C15105" s="3" t="s">
        <v>11994</v>
      </c>
      <c r="D15105" s="3">
        <v>462</v>
      </c>
      <c r="E15105" s="9">
        <v>1988</v>
      </c>
      <c r="F15105" s="7" t="s">
        <v>4239</v>
      </c>
      <c r="G15105" s="7" t="s">
        <v>5401</v>
      </c>
      <c r="H15105" s="8" t="s">
        <v>12248</v>
      </c>
      <c r="I15105" s="8" t="s">
        <v>8994</v>
      </c>
      <c r="J15105" s="19">
        <v>5</v>
      </c>
      <c r="K15105" s="19" t="s">
        <v>7736</v>
      </c>
      <c r="L15105" s="11">
        <v>1.1499999999999999</v>
      </c>
      <c r="M15105" s="11"/>
      <c r="N15105" s="24"/>
      <c r="P15105" s="32"/>
      <c r="T15105" s="19"/>
      <c r="U15105" s="3"/>
      <c r="X15105" t="str">
        <f t="shared" si="918"/>
        <v/>
      </c>
      <c r="Z15105" t="str">
        <f t="shared" si="919"/>
        <v/>
      </c>
      <c r="AB15105" s="9"/>
      <c r="AC15105" t="s">
        <v>12248</v>
      </c>
      <c r="AD15105">
        <f t="shared" si="920"/>
        <v>0</v>
      </c>
      <c r="AF15105" s="3"/>
      <c r="AH15105" s="9"/>
    </row>
    <row r="15106" spans="1:34" ht="10.95" customHeight="1" outlineLevel="1" x14ac:dyDescent="0.25">
      <c r="A15106" t="s">
        <v>2878</v>
      </c>
      <c r="C15106" s="3" t="s">
        <v>11994</v>
      </c>
      <c r="D15106" s="3">
        <v>463</v>
      </c>
      <c r="E15106" s="9">
        <v>1988</v>
      </c>
      <c r="F15106" s="7" t="s">
        <v>5805</v>
      </c>
      <c r="G15106" s="7" t="s">
        <v>5401</v>
      </c>
      <c r="H15106" s="8" t="s">
        <v>12248</v>
      </c>
      <c r="I15106" s="8" t="s">
        <v>8994</v>
      </c>
      <c r="J15106" s="19">
        <v>5</v>
      </c>
      <c r="K15106" s="19" t="s">
        <v>7736</v>
      </c>
      <c r="L15106" s="11">
        <v>1.1499999999999999</v>
      </c>
      <c r="M15106" s="11"/>
      <c r="N15106" s="24"/>
      <c r="P15106" s="32"/>
      <c r="T15106" s="19"/>
      <c r="U15106" s="3"/>
      <c r="X15106" t="str">
        <f t="shared" ref="X15106:X15169" si="921">IF(COUNTIF(F15106,"*fdc*"),1,"")</f>
        <v/>
      </c>
      <c r="Z15106" t="str">
        <f t="shared" ref="Z15106:Z15169" si="922">IF(COUNTIF(F15106,"*s/s*"),1,"")</f>
        <v/>
      </c>
      <c r="AB15106" s="9"/>
      <c r="AC15106" t="s">
        <v>12248</v>
      </c>
      <c r="AD15106">
        <f t="shared" si="920"/>
        <v>0</v>
      </c>
      <c r="AF15106" s="3"/>
      <c r="AH15106" s="9"/>
    </row>
    <row r="15107" spans="1:34" ht="10.95" customHeight="1" outlineLevel="1" x14ac:dyDescent="0.25">
      <c r="A15107" t="s">
        <v>2878</v>
      </c>
      <c r="C15107" s="3" t="s">
        <v>11994</v>
      </c>
      <c r="D15107" s="3">
        <v>464</v>
      </c>
      <c r="E15107" s="9">
        <v>1988</v>
      </c>
      <c r="F15107" s="7" t="s">
        <v>2533</v>
      </c>
      <c r="G15107" s="7" t="s">
        <v>5401</v>
      </c>
      <c r="H15107" s="8" t="s">
        <v>12248</v>
      </c>
      <c r="I15107" s="8" t="s">
        <v>8994</v>
      </c>
      <c r="J15107" s="19">
        <v>5</v>
      </c>
      <c r="K15107" s="19" t="s">
        <v>7736</v>
      </c>
      <c r="L15107" s="11">
        <v>1.1499999999999999</v>
      </c>
      <c r="M15107" s="11"/>
      <c r="N15107" s="24"/>
      <c r="P15107" s="32"/>
      <c r="T15107" s="19"/>
      <c r="U15107" s="3"/>
      <c r="X15107" t="str">
        <f t="shared" si="921"/>
        <v/>
      </c>
      <c r="Z15107" t="str">
        <f t="shared" si="922"/>
        <v/>
      </c>
      <c r="AB15107" s="9"/>
      <c r="AC15107" t="s">
        <v>12248</v>
      </c>
      <c r="AD15107">
        <f t="shared" si="920"/>
        <v>0</v>
      </c>
      <c r="AF15107" s="3"/>
      <c r="AH15107" s="9"/>
    </row>
    <row r="15108" spans="1:34" ht="10.95" customHeight="1" outlineLevel="1" x14ac:dyDescent="0.25">
      <c r="A15108" t="s">
        <v>2878</v>
      </c>
      <c r="C15108" s="3" t="s">
        <v>11994</v>
      </c>
      <c r="D15108" s="3">
        <v>465</v>
      </c>
      <c r="E15108" s="9">
        <v>1988</v>
      </c>
      <c r="F15108" s="10" t="s">
        <v>3873</v>
      </c>
      <c r="G15108" s="7" t="s">
        <v>5401</v>
      </c>
      <c r="H15108" s="8" t="s">
        <v>12248</v>
      </c>
      <c r="I15108" s="8" t="s">
        <v>8994</v>
      </c>
      <c r="J15108" s="19">
        <v>3</v>
      </c>
      <c r="K15108" s="19" t="s">
        <v>7736</v>
      </c>
      <c r="L15108" s="11">
        <v>1.1499999999999999</v>
      </c>
      <c r="M15108" s="11"/>
      <c r="N15108" s="24"/>
      <c r="P15108" s="32"/>
      <c r="T15108" s="19"/>
      <c r="U15108" s="3"/>
      <c r="X15108" t="str">
        <f t="shared" si="921"/>
        <v/>
      </c>
      <c r="Z15108" t="str">
        <f t="shared" si="922"/>
        <v/>
      </c>
      <c r="AB15108" s="9"/>
      <c r="AC15108" t="s">
        <v>12248</v>
      </c>
      <c r="AD15108">
        <f t="shared" si="920"/>
        <v>0</v>
      </c>
      <c r="AF15108" s="3"/>
      <c r="AH15108" s="9"/>
    </row>
    <row r="15109" spans="1:34" ht="10.95" customHeight="1" outlineLevel="1" x14ac:dyDescent="0.25">
      <c r="A15109" t="s">
        <v>2878</v>
      </c>
      <c r="C15109" s="3" t="s">
        <v>11994</v>
      </c>
      <c r="D15109" s="3">
        <v>495</v>
      </c>
      <c r="E15109" s="9">
        <v>1990</v>
      </c>
      <c r="F15109" s="7" t="s">
        <v>6715</v>
      </c>
      <c r="G15109" s="7" t="s">
        <v>5401</v>
      </c>
      <c r="H15109" s="8" t="s">
        <v>12249</v>
      </c>
      <c r="I15109" s="8" t="s">
        <v>10640</v>
      </c>
      <c r="J15109" s="19">
        <v>5</v>
      </c>
      <c r="K15109" s="19" t="s">
        <v>7736</v>
      </c>
      <c r="L15109" s="11">
        <v>8.9</v>
      </c>
      <c r="M15109" s="11"/>
      <c r="N15109" s="24"/>
      <c r="P15109" s="32"/>
      <c r="T15109" s="19"/>
      <c r="U15109" s="3"/>
      <c r="X15109" t="str">
        <f t="shared" si="921"/>
        <v/>
      </c>
      <c r="Z15109" t="str">
        <f t="shared" si="922"/>
        <v/>
      </c>
      <c r="AB15109" s="9"/>
      <c r="AC15109" t="s">
        <v>12249</v>
      </c>
      <c r="AD15109">
        <f t="shared" si="920"/>
        <v>0</v>
      </c>
      <c r="AF15109" s="3"/>
      <c r="AH15109" s="9"/>
    </row>
    <row r="15110" spans="1:34" ht="10.95" customHeight="1" outlineLevel="1" x14ac:dyDescent="0.25">
      <c r="A15110" t="s">
        <v>2878</v>
      </c>
      <c r="C15110" s="3" t="s">
        <v>11994</v>
      </c>
      <c r="D15110" s="3">
        <v>498</v>
      </c>
      <c r="E15110" s="9">
        <v>1990</v>
      </c>
      <c r="F15110" s="10" t="s">
        <v>3873</v>
      </c>
      <c r="G15110" s="7" t="s">
        <v>5401</v>
      </c>
      <c r="H15110" s="8" t="s">
        <v>2886</v>
      </c>
      <c r="I15110" s="8" t="s">
        <v>10640</v>
      </c>
      <c r="J15110" s="19">
        <v>6</v>
      </c>
      <c r="K15110" s="19" t="s">
        <v>20093</v>
      </c>
      <c r="L15110" s="11"/>
      <c r="M15110" s="11"/>
      <c r="N15110" s="24"/>
      <c r="P15110" s="32"/>
      <c r="T15110" s="19"/>
      <c r="U15110" s="3">
        <v>486</v>
      </c>
      <c r="X15110" t="str">
        <f t="shared" si="921"/>
        <v/>
      </c>
      <c r="Z15110" t="str">
        <f t="shared" si="922"/>
        <v/>
      </c>
      <c r="AB15110" s="9"/>
      <c r="AC15110" t="s">
        <v>2886</v>
      </c>
      <c r="AD15110">
        <f t="shared" si="920"/>
        <v>0</v>
      </c>
      <c r="AF15110" s="3"/>
      <c r="AG15110" t="s">
        <v>2880</v>
      </c>
      <c r="AH15110" s="9" t="s">
        <v>4925</v>
      </c>
    </row>
    <row r="15111" spans="1:34" ht="10.95" customHeight="1" outlineLevel="1" x14ac:dyDescent="0.25">
      <c r="A15111" t="s">
        <v>2878</v>
      </c>
      <c r="C15111" s="3" t="s">
        <v>11994</v>
      </c>
      <c r="D15111" s="3" t="s">
        <v>12250</v>
      </c>
      <c r="E15111" s="9">
        <v>1990</v>
      </c>
      <c r="F15111" s="7" t="s">
        <v>12251</v>
      </c>
      <c r="G15111" s="7" t="s">
        <v>5401</v>
      </c>
      <c r="H15111" s="8" t="s">
        <v>2886</v>
      </c>
      <c r="I15111" s="8" t="s">
        <v>10640</v>
      </c>
      <c r="J15111" s="19">
        <v>6</v>
      </c>
      <c r="K15111" s="19" t="s">
        <v>7736</v>
      </c>
      <c r="L15111" s="11">
        <v>6.6</v>
      </c>
      <c r="M15111" s="11"/>
      <c r="N15111" s="24"/>
      <c r="P15111" s="32"/>
      <c r="T15111" s="19"/>
      <c r="U15111" s="3"/>
      <c r="X15111" t="str">
        <f t="shared" si="921"/>
        <v/>
      </c>
      <c r="Z15111">
        <f t="shared" si="922"/>
        <v>1</v>
      </c>
      <c r="AB15111" s="9"/>
      <c r="AC15111" t="s">
        <v>2886</v>
      </c>
      <c r="AD15111">
        <f t="shared" si="920"/>
        <v>0</v>
      </c>
      <c r="AF15111" s="3"/>
      <c r="AG15111" t="s">
        <v>12201</v>
      </c>
      <c r="AH15111" s="9" t="s">
        <v>4925</v>
      </c>
    </row>
    <row r="15112" spans="1:34" ht="10.95" customHeight="1" outlineLevel="1" x14ac:dyDescent="0.25">
      <c r="A15112" t="s">
        <v>2878</v>
      </c>
      <c r="C15112" s="3" t="s">
        <v>11994</v>
      </c>
      <c r="D15112" s="3">
        <v>507</v>
      </c>
      <c r="E15112" s="9">
        <v>1991</v>
      </c>
      <c r="F15112" s="7" t="s">
        <v>3873</v>
      </c>
      <c r="G15112" s="7" t="s">
        <v>5401</v>
      </c>
      <c r="H15112" s="8" t="s">
        <v>1377</v>
      </c>
      <c r="I15112" s="8" t="s">
        <v>12253</v>
      </c>
      <c r="J15112" s="19">
        <v>3</v>
      </c>
      <c r="K15112" s="19" t="s">
        <v>20093</v>
      </c>
      <c r="L15112" s="11"/>
      <c r="M15112" s="11"/>
      <c r="N15112" s="24"/>
      <c r="P15112" s="32"/>
      <c r="T15112" s="19"/>
      <c r="U15112" s="3">
        <v>495</v>
      </c>
      <c r="X15112" t="str">
        <f t="shared" si="921"/>
        <v/>
      </c>
      <c r="Z15112" t="str">
        <f t="shared" si="922"/>
        <v/>
      </c>
      <c r="AB15112" s="9"/>
      <c r="AC15112" t="s">
        <v>1377</v>
      </c>
      <c r="AD15112">
        <f t="shared" si="920"/>
        <v>0</v>
      </c>
      <c r="AF15112" s="3"/>
      <c r="AG15112" t="s">
        <v>2880</v>
      </c>
      <c r="AH15112" s="9" t="s">
        <v>4925</v>
      </c>
    </row>
    <row r="15113" spans="1:34" ht="10.95" customHeight="1" outlineLevel="1" x14ac:dyDescent="0.25">
      <c r="A15113" t="s">
        <v>2878</v>
      </c>
      <c r="C15113" s="3" t="s">
        <v>11994</v>
      </c>
      <c r="D15113" s="3" t="s">
        <v>12252</v>
      </c>
      <c r="E15113" s="9">
        <v>1991</v>
      </c>
      <c r="F15113" s="7" t="s">
        <v>12251</v>
      </c>
      <c r="G15113" s="7" t="s">
        <v>5401</v>
      </c>
      <c r="H15113" s="8" t="s">
        <v>12249</v>
      </c>
      <c r="I15113" s="8" t="s">
        <v>12253</v>
      </c>
      <c r="J15113" s="19">
        <v>3</v>
      </c>
      <c r="K15113" s="19" t="s">
        <v>7736</v>
      </c>
      <c r="L15113" s="11">
        <v>15.5</v>
      </c>
      <c r="M15113" s="11"/>
      <c r="N15113" s="24"/>
      <c r="P15113" s="32"/>
      <c r="T15113" s="19"/>
      <c r="U15113" s="3"/>
      <c r="X15113" t="str">
        <f t="shared" si="921"/>
        <v/>
      </c>
      <c r="Z15113">
        <f t="shared" si="922"/>
        <v>1</v>
      </c>
      <c r="AB15113" s="9"/>
      <c r="AC15113" t="s">
        <v>12249</v>
      </c>
      <c r="AD15113">
        <f t="shared" si="920"/>
        <v>0</v>
      </c>
      <c r="AF15113" s="3"/>
      <c r="AH15113" s="9"/>
    </row>
    <row r="15114" spans="1:34" ht="10.95" customHeight="1" outlineLevel="1" x14ac:dyDescent="0.25">
      <c r="A15114" t="s">
        <v>2878</v>
      </c>
      <c r="C15114" s="3" t="s">
        <v>11994</v>
      </c>
      <c r="D15114" s="3">
        <v>511</v>
      </c>
      <c r="E15114" s="9">
        <v>1991</v>
      </c>
      <c r="F15114" s="7" t="s">
        <v>2533</v>
      </c>
      <c r="G15114" s="7" t="s">
        <v>5401</v>
      </c>
      <c r="H15114" s="8" t="s">
        <v>12254</v>
      </c>
      <c r="I15114" s="43" t="s">
        <v>21502</v>
      </c>
      <c r="J15114" s="19">
        <v>5</v>
      </c>
      <c r="K15114" s="19" t="s">
        <v>7736</v>
      </c>
      <c r="L15114" s="11">
        <v>7.7</v>
      </c>
      <c r="M15114" s="11"/>
      <c r="N15114" s="24"/>
      <c r="P15114" s="32"/>
      <c r="T15114" s="19"/>
      <c r="U15114" s="3"/>
      <c r="X15114" t="str">
        <f t="shared" si="921"/>
        <v/>
      </c>
      <c r="Z15114" t="str">
        <f t="shared" si="922"/>
        <v/>
      </c>
      <c r="AB15114" s="9"/>
      <c r="AC15114" t="s">
        <v>12254</v>
      </c>
      <c r="AD15114">
        <f t="shared" si="920"/>
        <v>0</v>
      </c>
      <c r="AF15114" s="3"/>
      <c r="AH15114" s="9"/>
    </row>
    <row r="15115" spans="1:34" ht="10.95" customHeight="1" outlineLevel="1" x14ac:dyDescent="0.25">
      <c r="A15115" t="s">
        <v>2878</v>
      </c>
      <c r="C15115" s="3" t="s">
        <v>11994</v>
      </c>
      <c r="D15115" s="3">
        <v>520</v>
      </c>
      <c r="E15115" s="9">
        <v>1992</v>
      </c>
      <c r="F15115" s="7" t="s">
        <v>817</v>
      </c>
      <c r="G15115" s="7" t="s">
        <v>5401</v>
      </c>
      <c r="H15115" s="8" t="s">
        <v>1619</v>
      </c>
      <c r="I15115" s="8" t="s">
        <v>10655</v>
      </c>
      <c r="J15115" s="19">
        <v>5</v>
      </c>
      <c r="K15115" s="19" t="s">
        <v>7736</v>
      </c>
      <c r="L15115" s="11">
        <v>1</v>
      </c>
      <c r="M15115" s="11"/>
      <c r="N15115" s="24"/>
      <c r="P15115" s="32"/>
      <c r="T15115" s="19"/>
      <c r="U15115" s="3">
        <v>508</v>
      </c>
      <c r="X15115" t="str">
        <f t="shared" si="921"/>
        <v/>
      </c>
      <c r="Z15115" t="str">
        <f t="shared" si="922"/>
        <v/>
      </c>
      <c r="AB15115" s="9"/>
      <c r="AC15115" t="s">
        <v>1619</v>
      </c>
      <c r="AD15115">
        <f t="shared" si="920"/>
        <v>0</v>
      </c>
      <c r="AF15115" s="3"/>
      <c r="AG15115" t="s">
        <v>2880</v>
      </c>
      <c r="AH15115" s="9" t="s">
        <v>4613</v>
      </c>
    </row>
    <row r="15116" spans="1:34" ht="10.95" customHeight="1" outlineLevel="1" x14ac:dyDescent="0.25">
      <c r="A15116" t="s">
        <v>2878</v>
      </c>
      <c r="C15116" s="3" t="s">
        <v>11994</v>
      </c>
      <c r="D15116" s="3">
        <v>521</v>
      </c>
      <c r="E15116" s="9">
        <v>1992</v>
      </c>
      <c r="F15116" s="7" t="s">
        <v>2311</v>
      </c>
      <c r="G15116" s="7" t="s">
        <v>5401</v>
      </c>
      <c r="H15116" s="8" t="s">
        <v>1619</v>
      </c>
      <c r="I15116" s="8" t="s">
        <v>10655</v>
      </c>
      <c r="J15116" s="19">
        <v>5</v>
      </c>
      <c r="K15116" s="19" t="s">
        <v>7736</v>
      </c>
      <c r="L15116" s="11">
        <v>1</v>
      </c>
      <c r="M15116" s="11"/>
      <c r="N15116" s="24"/>
      <c r="P15116" s="32"/>
      <c r="T15116" s="19"/>
      <c r="U15116" s="3">
        <v>509</v>
      </c>
      <c r="X15116" t="str">
        <f t="shared" si="921"/>
        <v/>
      </c>
      <c r="Z15116" t="str">
        <f t="shared" si="922"/>
        <v/>
      </c>
      <c r="AB15116" s="9"/>
      <c r="AC15116" t="s">
        <v>1619</v>
      </c>
      <c r="AD15116">
        <f t="shared" si="920"/>
        <v>0</v>
      </c>
      <c r="AF15116" s="3"/>
      <c r="AG15116" t="s">
        <v>2880</v>
      </c>
      <c r="AH15116" s="9" t="s">
        <v>4613</v>
      </c>
    </row>
    <row r="15117" spans="1:34" ht="10.95" customHeight="1" outlineLevel="1" x14ac:dyDescent="0.25">
      <c r="A15117" t="s">
        <v>2878</v>
      </c>
      <c r="C15117" s="3" t="s">
        <v>11994</v>
      </c>
      <c r="D15117" s="3">
        <v>522</v>
      </c>
      <c r="E15117" s="9">
        <v>1992</v>
      </c>
      <c r="F15117" s="7" t="s">
        <v>4239</v>
      </c>
      <c r="G15117" s="7" t="s">
        <v>5401</v>
      </c>
      <c r="H15117" s="8" t="s">
        <v>1619</v>
      </c>
      <c r="I15117" s="8" t="s">
        <v>10655</v>
      </c>
      <c r="J15117" s="19">
        <v>3</v>
      </c>
      <c r="K15117" s="19" t="s">
        <v>7736</v>
      </c>
      <c r="L15117" s="11">
        <v>1</v>
      </c>
      <c r="M15117" s="11"/>
      <c r="N15117" s="24"/>
      <c r="P15117" s="32"/>
      <c r="T15117" s="19"/>
      <c r="U15117" s="3">
        <v>510</v>
      </c>
      <c r="X15117" t="str">
        <f t="shared" si="921"/>
        <v/>
      </c>
      <c r="Z15117" t="str">
        <f t="shared" si="922"/>
        <v/>
      </c>
      <c r="AB15117" s="9"/>
      <c r="AC15117" t="s">
        <v>1619</v>
      </c>
      <c r="AD15117">
        <f t="shared" si="920"/>
        <v>0</v>
      </c>
      <c r="AF15117" s="3"/>
      <c r="AG15117" t="s">
        <v>2880</v>
      </c>
      <c r="AH15117" s="9" t="s">
        <v>4925</v>
      </c>
    </row>
    <row r="15118" spans="1:34" ht="10.95" customHeight="1" outlineLevel="1" x14ac:dyDescent="0.25">
      <c r="A15118" t="s">
        <v>2878</v>
      </c>
      <c r="C15118" s="3" t="s">
        <v>11994</v>
      </c>
      <c r="D15118" s="3">
        <v>529</v>
      </c>
      <c r="E15118" s="9">
        <v>1992</v>
      </c>
      <c r="F15118" s="7" t="s">
        <v>817</v>
      </c>
      <c r="G15118" s="7" t="s">
        <v>5401</v>
      </c>
      <c r="H15118" s="8" t="s">
        <v>12249</v>
      </c>
      <c r="I15118" s="8" t="s">
        <v>12255</v>
      </c>
      <c r="J15118" s="19">
        <v>5</v>
      </c>
      <c r="K15118" s="19" t="s">
        <v>7736</v>
      </c>
      <c r="L15118" s="11">
        <v>1.45</v>
      </c>
      <c r="M15118" s="11"/>
      <c r="N15118" s="24"/>
      <c r="P15118" s="32"/>
      <c r="T15118" s="19"/>
      <c r="U15118" s="3"/>
      <c r="X15118" t="str">
        <f t="shared" si="921"/>
        <v/>
      </c>
      <c r="Z15118" t="str">
        <f t="shared" si="922"/>
        <v/>
      </c>
      <c r="AB15118" s="9"/>
      <c r="AC15118" t="s">
        <v>12249</v>
      </c>
      <c r="AD15118">
        <f t="shared" si="920"/>
        <v>0</v>
      </c>
      <c r="AF15118" s="3"/>
      <c r="AH15118" s="9"/>
    </row>
    <row r="15119" spans="1:34" ht="10.95" customHeight="1" outlineLevel="1" x14ac:dyDescent="0.25">
      <c r="A15119" t="s">
        <v>2878</v>
      </c>
      <c r="C15119" s="3" t="s">
        <v>11994</v>
      </c>
      <c r="D15119" s="3">
        <v>530</v>
      </c>
      <c r="E15119" s="9">
        <v>1992</v>
      </c>
      <c r="F15119" s="7" t="s">
        <v>1378</v>
      </c>
      <c r="G15119" s="7" t="s">
        <v>5401</v>
      </c>
      <c r="H15119" s="8" t="s">
        <v>12249</v>
      </c>
      <c r="I15119" s="8" t="s">
        <v>12255</v>
      </c>
      <c r="J15119" s="19">
        <v>5</v>
      </c>
      <c r="K15119" s="19" t="s">
        <v>7736</v>
      </c>
      <c r="L15119" s="11">
        <v>1.45</v>
      </c>
      <c r="M15119" s="11"/>
      <c r="N15119" s="24"/>
      <c r="P15119" s="32"/>
      <c r="T15119" s="19"/>
      <c r="U15119" s="3"/>
      <c r="X15119" t="str">
        <f t="shared" si="921"/>
        <v/>
      </c>
      <c r="Z15119" t="str">
        <f t="shared" si="922"/>
        <v/>
      </c>
      <c r="AB15119" s="9"/>
      <c r="AC15119" t="s">
        <v>12249</v>
      </c>
      <c r="AD15119">
        <f t="shared" si="920"/>
        <v>0</v>
      </c>
      <c r="AF15119" s="3"/>
      <c r="AH15119" s="9"/>
    </row>
    <row r="15120" spans="1:34" ht="10.95" customHeight="1" outlineLevel="1" x14ac:dyDescent="0.25">
      <c r="A15120" t="s">
        <v>2878</v>
      </c>
      <c r="C15120" s="3" t="s">
        <v>11994</v>
      </c>
      <c r="D15120" s="3">
        <v>531</v>
      </c>
      <c r="E15120" s="9">
        <v>1992</v>
      </c>
      <c r="F15120" s="7" t="s">
        <v>4451</v>
      </c>
      <c r="G15120" s="7" t="s">
        <v>5401</v>
      </c>
      <c r="H15120" s="8" t="s">
        <v>12249</v>
      </c>
      <c r="I15120" s="8" t="s">
        <v>12255</v>
      </c>
      <c r="J15120" s="19">
        <v>5</v>
      </c>
      <c r="K15120" s="19" t="s">
        <v>7736</v>
      </c>
      <c r="L15120" s="11">
        <v>1.45</v>
      </c>
      <c r="M15120" s="11"/>
      <c r="N15120" s="24"/>
      <c r="P15120" s="32"/>
      <c r="T15120" s="19"/>
      <c r="U15120" s="3"/>
      <c r="X15120" t="str">
        <f t="shared" si="921"/>
        <v/>
      </c>
      <c r="Z15120" t="str">
        <f t="shared" si="922"/>
        <v/>
      </c>
      <c r="AB15120" s="9"/>
      <c r="AC15120" t="s">
        <v>12249</v>
      </c>
      <c r="AD15120">
        <f t="shared" si="920"/>
        <v>0</v>
      </c>
      <c r="AF15120" s="3"/>
      <c r="AH15120" s="9"/>
    </row>
    <row r="15121" spans="1:34" ht="10.95" customHeight="1" outlineLevel="1" x14ac:dyDescent="0.25">
      <c r="A15121" t="s">
        <v>2878</v>
      </c>
      <c r="C15121" s="3" t="s">
        <v>11994</v>
      </c>
      <c r="D15121" s="3">
        <v>532</v>
      </c>
      <c r="E15121" s="9">
        <v>1992</v>
      </c>
      <c r="F15121" s="7" t="s">
        <v>12251</v>
      </c>
      <c r="G15121" s="7" t="s">
        <v>5401</v>
      </c>
      <c r="H15121" s="8" t="s">
        <v>12249</v>
      </c>
      <c r="I15121" s="8" t="s">
        <v>12255</v>
      </c>
      <c r="J15121" s="19">
        <v>5</v>
      </c>
      <c r="K15121" s="19" t="s">
        <v>7738</v>
      </c>
      <c r="L15121" s="11"/>
      <c r="M15121" s="11"/>
      <c r="N15121" s="24"/>
      <c r="P15121" s="32"/>
      <c r="T15121" s="19"/>
      <c r="U15121" s="3"/>
      <c r="X15121" t="str">
        <f t="shared" si="921"/>
        <v/>
      </c>
      <c r="Z15121">
        <f t="shared" si="922"/>
        <v>1</v>
      </c>
      <c r="AB15121" s="9"/>
      <c r="AC15121" t="s">
        <v>12249</v>
      </c>
      <c r="AD15121">
        <f t="shared" si="920"/>
        <v>0</v>
      </c>
      <c r="AF15121" s="3"/>
      <c r="AH15121" s="9"/>
    </row>
    <row r="15122" spans="1:34" ht="10.95" customHeight="1" outlineLevel="1" x14ac:dyDescent="0.25">
      <c r="A15122" t="s">
        <v>2878</v>
      </c>
      <c r="C15122" s="3" t="s">
        <v>11994</v>
      </c>
      <c r="D15122" s="3">
        <v>542</v>
      </c>
      <c r="E15122" s="9">
        <v>1993</v>
      </c>
      <c r="F15122" s="7" t="s">
        <v>2533</v>
      </c>
      <c r="G15122" s="7" t="s">
        <v>5401</v>
      </c>
      <c r="H15122" s="8" t="s">
        <v>12257</v>
      </c>
      <c r="I15122" s="8" t="s">
        <v>12256</v>
      </c>
      <c r="J15122" s="19">
        <v>3</v>
      </c>
      <c r="K15122" s="19" t="s">
        <v>7738</v>
      </c>
      <c r="L15122" s="11"/>
      <c r="M15122" s="11"/>
      <c r="N15122" s="24"/>
      <c r="P15122" s="32"/>
      <c r="T15122" s="19"/>
      <c r="U15122" s="3"/>
      <c r="X15122" t="str">
        <f t="shared" si="921"/>
        <v/>
      </c>
      <c r="Z15122" t="str">
        <f t="shared" si="922"/>
        <v/>
      </c>
      <c r="AB15122" s="9"/>
      <c r="AC15122" t="s">
        <v>12257</v>
      </c>
      <c r="AD15122">
        <f t="shared" si="920"/>
        <v>0</v>
      </c>
      <c r="AF15122" s="3"/>
      <c r="AH15122" s="9"/>
    </row>
    <row r="15123" spans="1:34" ht="10.95" customHeight="1" outlineLevel="1" collapsed="1" x14ac:dyDescent="0.25">
      <c r="A15123" t="s">
        <v>2878</v>
      </c>
      <c r="C15123" s="3" t="s">
        <v>11994</v>
      </c>
      <c r="D15123" s="3">
        <v>570</v>
      </c>
      <c r="E15123" s="9">
        <v>1995</v>
      </c>
      <c r="F15123" s="7" t="s">
        <v>6715</v>
      </c>
      <c r="G15123" s="7" t="s">
        <v>5401</v>
      </c>
      <c r="H15123" s="8" t="s">
        <v>12258</v>
      </c>
      <c r="I15123" s="8" t="s">
        <v>12259</v>
      </c>
      <c r="J15123" s="19">
        <v>5</v>
      </c>
      <c r="K15123" s="19" t="s">
        <v>7736</v>
      </c>
      <c r="L15123" s="11">
        <v>2</v>
      </c>
      <c r="M15123" s="11"/>
      <c r="N15123" s="24"/>
      <c r="P15123" s="32"/>
      <c r="T15123" s="19"/>
      <c r="U15123" s="3"/>
      <c r="X15123" t="str">
        <f t="shared" si="921"/>
        <v/>
      </c>
      <c r="Z15123" t="str">
        <f t="shared" si="922"/>
        <v/>
      </c>
      <c r="AB15123" s="9"/>
      <c r="AC15123" t="s">
        <v>12258</v>
      </c>
      <c r="AD15123">
        <f t="shared" si="920"/>
        <v>0</v>
      </c>
      <c r="AF15123" s="3"/>
      <c r="AH15123" s="9"/>
    </row>
    <row r="15124" spans="1:34" ht="10.95" customHeight="1" outlineLevel="1" x14ac:dyDescent="0.25">
      <c r="A15124" t="s">
        <v>2878</v>
      </c>
      <c r="C15124" s="3" t="s">
        <v>11994</v>
      </c>
      <c r="D15124" s="3">
        <v>571</v>
      </c>
      <c r="E15124" s="9">
        <v>1995</v>
      </c>
      <c r="F15124" s="7" t="s">
        <v>2311</v>
      </c>
      <c r="G15124" s="7" t="s">
        <v>5401</v>
      </c>
      <c r="H15124" s="8" t="s">
        <v>12258</v>
      </c>
      <c r="I15124" s="8" t="s">
        <v>12259</v>
      </c>
      <c r="J15124" s="19">
        <v>5</v>
      </c>
      <c r="K15124" s="19" t="s">
        <v>7736</v>
      </c>
      <c r="L15124" s="11">
        <v>2</v>
      </c>
      <c r="M15124" s="11"/>
      <c r="N15124" s="24"/>
      <c r="P15124" s="32"/>
      <c r="T15124" s="19"/>
      <c r="U15124" s="3"/>
      <c r="X15124" t="str">
        <f t="shared" si="921"/>
        <v/>
      </c>
      <c r="Z15124" t="str">
        <f t="shared" si="922"/>
        <v/>
      </c>
      <c r="AB15124" s="9"/>
      <c r="AC15124" t="s">
        <v>12258</v>
      </c>
      <c r="AD15124">
        <f t="shared" si="920"/>
        <v>0</v>
      </c>
      <c r="AF15124" s="3"/>
      <c r="AH15124" s="9"/>
    </row>
    <row r="15125" spans="1:34" ht="10.95" customHeight="1" outlineLevel="1" x14ac:dyDescent="0.25">
      <c r="A15125" t="s">
        <v>2878</v>
      </c>
      <c r="C15125" s="3" t="s">
        <v>11994</v>
      </c>
      <c r="D15125" s="3">
        <v>572</v>
      </c>
      <c r="E15125" s="9">
        <v>1995</v>
      </c>
      <c r="F15125" s="7" t="s">
        <v>1378</v>
      </c>
      <c r="G15125" s="7" t="s">
        <v>5401</v>
      </c>
      <c r="H15125" s="8" t="s">
        <v>12258</v>
      </c>
      <c r="I15125" s="8" t="s">
        <v>12259</v>
      </c>
      <c r="J15125" s="19">
        <v>5</v>
      </c>
      <c r="K15125" s="19" t="s">
        <v>7736</v>
      </c>
      <c r="L15125" s="11">
        <v>2</v>
      </c>
      <c r="M15125" s="11"/>
      <c r="N15125" s="24"/>
      <c r="P15125" s="32"/>
      <c r="T15125" s="19"/>
      <c r="U15125" s="3"/>
      <c r="X15125" t="str">
        <f t="shared" si="921"/>
        <v/>
      </c>
      <c r="Z15125" t="str">
        <f t="shared" si="922"/>
        <v/>
      </c>
      <c r="AB15125" s="9"/>
      <c r="AC15125" t="s">
        <v>12258</v>
      </c>
      <c r="AD15125">
        <f t="shared" si="920"/>
        <v>0</v>
      </c>
      <c r="AF15125" s="3"/>
      <c r="AH15125" s="9"/>
    </row>
    <row r="15126" spans="1:34" ht="10.95" customHeight="1" outlineLevel="1" collapsed="1" x14ac:dyDescent="0.25">
      <c r="A15126" t="s">
        <v>2878</v>
      </c>
      <c r="C15126" s="3" t="s">
        <v>11994</v>
      </c>
      <c r="D15126" s="3">
        <v>574</v>
      </c>
      <c r="E15126" s="9">
        <v>1995</v>
      </c>
      <c r="F15126" s="7" t="s">
        <v>6715</v>
      </c>
      <c r="G15126" s="7" t="s">
        <v>5401</v>
      </c>
      <c r="H15126" s="8" t="s">
        <v>12260</v>
      </c>
      <c r="I15126" s="8" t="s">
        <v>11892</v>
      </c>
      <c r="J15126" s="19">
        <v>5</v>
      </c>
      <c r="K15126" s="19" t="s">
        <v>7736</v>
      </c>
      <c r="L15126" s="11">
        <v>1.3</v>
      </c>
      <c r="M15126" s="11"/>
      <c r="N15126" s="24"/>
      <c r="P15126" s="32"/>
      <c r="T15126" s="19"/>
      <c r="U15126" s="3"/>
      <c r="X15126" t="str">
        <f t="shared" si="921"/>
        <v/>
      </c>
      <c r="Z15126" t="str">
        <f t="shared" si="922"/>
        <v/>
      </c>
      <c r="AB15126" s="9"/>
      <c r="AC15126" t="s">
        <v>12260</v>
      </c>
      <c r="AD15126">
        <f t="shared" si="920"/>
        <v>0</v>
      </c>
      <c r="AF15126" s="3"/>
      <c r="AH15126" s="9"/>
    </row>
    <row r="15127" spans="1:34" ht="10.95" customHeight="1" outlineLevel="1" x14ac:dyDescent="0.25">
      <c r="A15127" t="s">
        <v>2878</v>
      </c>
      <c r="C15127" s="3" t="s">
        <v>11994</v>
      </c>
      <c r="D15127" s="3">
        <v>575</v>
      </c>
      <c r="E15127" s="9">
        <v>1995</v>
      </c>
      <c r="F15127" s="7" t="s">
        <v>2311</v>
      </c>
      <c r="G15127" s="7" t="s">
        <v>5401</v>
      </c>
      <c r="H15127" s="8" t="s">
        <v>12260</v>
      </c>
      <c r="I15127" s="8" t="s">
        <v>11892</v>
      </c>
      <c r="J15127" s="19">
        <v>5</v>
      </c>
      <c r="K15127" s="19" t="s">
        <v>7736</v>
      </c>
      <c r="L15127" s="11">
        <v>1.3</v>
      </c>
      <c r="M15127" s="11"/>
      <c r="N15127" s="24"/>
      <c r="P15127" s="32"/>
      <c r="T15127" s="19"/>
      <c r="U15127" s="3"/>
      <c r="X15127" t="str">
        <f t="shared" si="921"/>
        <v/>
      </c>
      <c r="Z15127" t="str">
        <f t="shared" si="922"/>
        <v/>
      </c>
      <c r="AB15127" s="9"/>
      <c r="AC15127" t="s">
        <v>12260</v>
      </c>
      <c r="AD15127">
        <f t="shared" si="920"/>
        <v>0</v>
      </c>
      <c r="AF15127" s="3"/>
      <c r="AH15127" s="9"/>
    </row>
    <row r="15128" spans="1:34" ht="10.95" customHeight="1" outlineLevel="1" x14ac:dyDescent="0.25">
      <c r="A15128" t="s">
        <v>2878</v>
      </c>
      <c r="C15128" s="3" t="s">
        <v>11994</v>
      </c>
      <c r="D15128" s="3">
        <v>576</v>
      </c>
      <c r="E15128" s="9">
        <v>1995</v>
      </c>
      <c r="F15128" s="7" t="s">
        <v>1378</v>
      </c>
      <c r="G15128" s="7" t="s">
        <v>5401</v>
      </c>
      <c r="H15128" s="8" t="s">
        <v>12260</v>
      </c>
      <c r="I15128" s="8" t="s">
        <v>11892</v>
      </c>
      <c r="J15128" s="19">
        <v>5</v>
      </c>
      <c r="K15128" s="19" t="s">
        <v>7736</v>
      </c>
      <c r="L15128" s="11">
        <v>1.3</v>
      </c>
      <c r="M15128" s="11"/>
      <c r="N15128" s="24"/>
      <c r="P15128" s="32"/>
      <c r="T15128" s="19"/>
      <c r="U15128" s="3"/>
      <c r="X15128" t="str">
        <f t="shared" si="921"/>
        <v/>
      </c>
      <c r="Z15128" t="str">
        <f t="shared" si="922"/>
        <v/>
      </c>
      <c r="AB15128" s="9"/>
      <c r="AC15128" t="s">
        <v>12260</v>
      </c>
      <c r="AD15128">
        <f t="shared" si="920"/>
        <v>0</v>
      </c>
      <c r="AF15128" s="3"/>
      <c r="AH15128" s="9"/>
    </row>
    <row r="15129" spans="1:34" ht="10.95" customHeight="1" outlineLevel="1" x14ac:dyDescent="0.25">
      <c r="A15129" t="s">
        <v>2878</v>
      </c>
      <c r="C15129" s="3" t="s">
        <v>11994</v>
      </c>
      <c r="D15129" s="3">
        <v>577</v>
      </c>
      <c r="E15129" s="9">
        <v>1995</v>
      </c>
      <c r="F15129" s="7" t="s">
        <v>4772</v>
      </c>
      <c r="G15129" s="7" t="s">
        <v>5401</v>
      </c>
      <c r="H15129" s="8" t="s">
        <v>12260</v>
      </c>
      <c r="I15129" s="8" t="s">
        <v>11892</v>
      </c>
      <c r="J15129" s="19">
        <v>3</v>
      </c>
      <c r="K15129" s="19" t="s">
        <v>7736</v>
      </c>
      <c r="L15129" s="11">
        <v>1.3</v>
      </c>
      <c r="M15129" s="11"/>
      <c r="N15129" s="24"/>
      <c r="P15129" s="32"/>
      <c r="T15129" s="19"/>
      <c r="U15129" s="3"/>
      <c r="X15129" t="str">
        <f t="shared" si="921"/>
        <v/>
      </c>
      <c r="Z15129" t="str">
        <f t="shared" si="922"/>
        <v/>
      </c>
      <c r="AB15129" s="9"/>
      <c r="AC15129" t="s">
        <v>12260</v>
      </c>
      <c r="AD15129">
        <f t="shared" si="920"/>
        <v>0</v>
      </c>
      <c r="AF15129" s="3"/>
      <c r="AH15129" s="9"/>
    </row>
    <row r="15130" spans="1:34" ht="10.95" customHeight="1" outlineLevel="1" x14ac:dyDescent="0.25">
      <c r="A15130" t="s">
        <v>2878</v>
      </c>
      <c r="C15130" s="3" t="s">
        <v>11994</v>
      </c>
      <c r="D15130" s="3">
        <v>592</v>
      </c>
      <c r="E15130" s="9">
        <v>1996</v>
      </c>
      <c r="F15130" s="7" t="s">
        <v>6715</v>
      </c>
      <c r="G15130" s="7" t="s">
        <v>5401</v>
      </c>
      <c r="H15130" s="8" t="s">
        <v>12262</v>
      </c>
      <c r="I15130" s="8" t="s">
        <v>12261</v>
      </c>
      <c r="J15130" s="19">
        <v>5</v>
      </c>
      <c r="K15130" s="19" t="s">
        <v>7736</v>
      </c>
      <c r="L15130" s="11">
        <v>1</v>
      </c>
      <c r="M15130" s="11"/>
      <c r="N15130" s="24"/>
      <c r="P15130" s="32"/>
      <c r="T15130" s="19"/>
      <c r="U15130" s="3"/>
      <c r="X15130" t="str">
        <f t="shared" si="921"/>
        <v/>
      </c>
      <c r="Z15130" t="str">
        <f t="shared" si="922"/>
        <v/>
      </c>
      <c r="AB15130" s="9"/>
      <c r="AC15130" t="s">
        <v>12262</v>
      </c>
      <c r="AD15130">
        <f t="shared" si="920"/>
        <v>0</v>
      </c>
      <c r="AF15130" s="3"/>
      <c r="AH15130" s="9"/>
    </row>
    <row r="15131" spans="1:34" ht="10.95" customHeight="1" outlineLevel="1" x14ac:dyDescent="0.25">
      <c r="A15131" t="s">
        <v>2878</v>
      </c>
      <c r="C15131" s="3" t="s">
        <v>11994</v>
      </c>
      <c r="D15131" s="3">
        <v>593</v>
      </c>
      <c r="E15131" s="9">
        <v>1996</v>
      </c>
      <c r="F15131" s="7" t="s">
        <v>2311</v>
      </c>
      <c r="G15131" s="7" t="s">
        <v>5401</v>
      </c>
      <c r="H15131" s="8" t="s">
        <v>12262</v>
      </c>
      <c r="I15131" s="8" t="s">
        <v>12261</v>
      </c>
      <c r="J15131" s="19">
        <v>5</v>
      </c>
      <c r="K15131" s="19" t="s">
        <v>7736</v>
      </c>
      <c r="L15131" s="11">
        <v>1</v>
      </c>
      <c r="M15131" s="11"/>
      <c r="N15131" s="24"/>
      <c r="P15131" s="32"/>
      <c r="T15131" s="19"/>
      <c r="U15131" s="3"/>
      <c r="X15131" t="str">
        <f t="shared" si="921"/>
        <v/>
      </c>
      <c r="Z15131" t="str">
        <f t="shared" si="922"/>
        <v/>
      </c>
      <c r="AB15131" s="9"/>
      <c r="AC15131" t="s">
        <v>12262</v>
      </c>
      <c r="AD15131">
        <f t="shared" si="920"/>
        <v>0</v>
      </c>
      <c r="AF15131" s="3"/>
      <c r="AH15131" s="9"/>
    </row>
    <row r="15132" spans="1:34" ht="10.95" customHeight="1" outlineLevel="1" x14ac:dyDescent="0.25">
      <c r="A15132" t="s">
        <v>2878</v>
      </c>
      <c r="C15132" s="3" t="s">
        <v>11994</v>
      </c>
      <c r="D15132" s="3">
        <v>594</v>
      </c>
      <c r="E15132" s="9">
        <v>1996</v>
      </c>
      <c r="F15132" s="7" t="s">
        <v>1378</v>
      </c>
      <c r="G15132" s="7" t="s">
        <v>5401</v>
      </c>
      <c r="H15132" s="8" t="s">
        <v>12262</v>
      </c>
      <c r="I15132" s="8" t="s">
        <v>12261</v>
      </c>
      <c r="J15132" s="19">
        <v>5</v>
      </c>
      <c r="K15132" s="19" t="s">
        <v>7736</v>
      </c>
      <c r="L15132" s="11">
        <v>1</v>
      </c>
      <c r="M15132" s="11"/>
      <c r="N15132" s="24"/>
      <c r="P15132" s="32"/>
      <c r="T15132" s="19"/>
      <c r="U15132" s="3"/>
      <c r="X15132" t="str">
        <f t="shared" si="921"/>
        <v/>
      </c>
      <c r="Z15132" t="str">
        <f t="shared" si="922"/>
        <v/>
      </c>
      <c r="AB15132" s="9"/>
      <c r="AC15132" t="s">
        <v>12262</v>
      </c>
      <c r="AD15132">
        <f t="shared" si="920"/>
        <v>0</v>
      </c>
      <c r="AF15132" s="3"/>
      <c r="AH15132" s="9"/>
    </row>
    <row r="15133" spans="1:34" ht="10.95" customHeight="1" outlineLevel="1" x14ac:dyDescent="0.25">
      <c r="A15133" t="s">
        <v>2878</v>
      </c>
      <c r="C15133" s="3" t="s">
        <v>11994</v>
      </c>
      <c r="D15133" s="3">
        <v>595</v>
      </c>
      <c r="E15133" s="9">
        <v>1996</v>
      </c>
      <c r="F15133" s="7" t="s">
        <v>4772</v>
      </c>
      <c r="G15133" s="7" t="s">
        <v>5401</v>
      </c>
      <c r="H15133" s="8" t="s">
        <v>12262</v>
      </c>
      <c r="I15133" s="8" t="s">
        <v>12261</v>
      </c>
      <c r="J15133" s="19">
        <v>5</v>
      </c>
      <c r="K15133" s="19" t="s">
        <v>7736</v>
      </c>
      <c r="L15133" s="11">
        <v>1</v>
      </c>
      <c r="M15133" s="11"/>
      <c r="N15133" s="24"/>
      <c r="P15133" s="32"/>
      <c r="T15133" s="19"/>
      <c r="U15133" s="3"/>
      <c r="X15133" t="str">
        <f t="shared" si="921"/>
        <v/>
      </c>
      <c r="Z15133" t="str">
        <f t="shared" si="922"/>
        <v/>
      </c>
      <c r="AB15133" s="9"/>
      <c r="AC15133" t="s">
        <v>12262</v>
      </c>
      <c r="AD15133">
        <f t="shared" si="920"/>
        <v>0</v>
      </c>
      <c r="AF15133" s="3"/>
      <c r="AH15133" s="9"/>
    </row>
    <row r="15134" spans="1:34" ht="10.95" customHeight="1" outlineLevel="1" x14ac:dyDescent="0.25">
      <c r="A15134" t="s">
        <v>2878</v>
      </c>
      <c r="C15134" s="3" t="s">
        <v>11994</v>
      </c>
      <c r="D15134" s="3">
        <v>597</v>
      </c>
      <c r="E15134" s="9">
        <v>1996</v>
      </c>
      <c r="F15134" s="7" t="s">
        <v>2311</v>
      </c>
      <c r="G15134" s="7" t="s">
        <v>5401</v>
      </c>
      <c r="H15134" s="8" t="s">
        <v>12263</v>
      </c>
      <c r="I15134" s="8" t="s">
        <v>12264</v>
      </c>
      <c r="J15134" s="19">
        <v>5</v>
      </c>
      <c r="K15134" s="19" t="s">
        <v>7736</v>
      </c>
      <c r="L15134" s="11">
        <v>3.75</v>
      </c>
      <c r="M15134" s="11"/>
      <c r="N15134" s="24"/>
      <c r="P15134" s="32"/>
      <c r="T15134" s="19"/>
      <c r="U15134" s="3"/>
      <c r="X15134" t="str">
        <f t="shared" si="921"/>
        <v/>
      </c>
      <c r="Z15134" t="str">
        <f t="shared" si="922"/>
        <v/>
      </c>
      <c r="AB15134" s="9"/>
      <c r="AC15134" t="s">
        <v>12263</v>
      </c>
      <c r="AD15134">
        <f t="shared" si="920"/>
        <v>0</v>
      </c>
      <c r="AF15134" s="3"/>
      <c r="AH15134" s="9"/>
    </row>
    <row r="15135" spans="1:34" ht="10.95" customHeight="1" outlineLevel="1" x14ac:dyDescent="0.25">
      <c r="A15135" t="s">
        <v>2878</v>
      </c>
      <c r="C15135" s="3" t="s">
        <v>11994</v>
      </c>
      <c r="D15135" s="3">
        <v>598</v>
      </c>
      <c r="E15135" s="9">
        <v>1996</v>
      </c>
      <c r="F15135" s="7" t="s">
        <v>1378</v>
      </c>
      <c r="G15135" s="7" t="s">
        <v>5401</v>
      </c>
      <c r="H15135" s="8" t="s">
        <v>12263</v>
      </c>
      <c r="I15135" s="8" t="s">
        <v>12264</v>
      </c>
      <c r="J15135" s="19">
        <v>5</v>
      </c>
      <c r="K15135" s="19" t="s">
        <v>7736</v>
      </c>
      <c r="L15135" s="11">
        <v>3.75</v>
      </c>
      <c r="M15135" s="11"/>
      <c r="N15135" s="24"/>
      <c r="P15135" s="32"/>
      <c r="T15135" s="19"/>
      <c r="U15135" s="3"/>
      <c r="X15135" t="str">
        <f t="shared" si="921"/>
        <v/>
      </c>
      <c r="Z15135" t="str">
        <f t="shared" si="922"/>
        <v/>
      </c>
      <c r="AB15135" s="9"/>
      <c r="AC15135" t="s">
        <v>12263</v>
      </c>
      <c r="AD15135">
        <f t="shared" si="920"/>
        <v>0</v>
      </c>
      <c r="AF15135" s="3"/>
      <c r="AH15135" s="9"/>
    </row>
    <row r="15136" spans="1:34" ht="10.95" customHeight="1" outlineLevel="1" x14ac:dyDescent="0.25">
      <c r="A15136" t="s">
        <v>2878</v>
      </c>
      <c r="C15136" s="3" t="s">
        <v>11994</v>
      </c>
      <c r="D15136" s="3">
        <v>599</v>
      </c>
      <c r="E15136" s="9">
        <v>1996</v>
      </c>
      <c r="F15136" s="7" t="s">
        <v>4772</v>
      </c>
      <c r="G15136" s="7" t="s">
        <v>5401</v>
      </c>
      <c r="H15136" s="8" t="s">
        <v>12263</v>
      </c>
      <c r="I15136" s="8" t="s">
        <v>12264</v>
      </c>
      <c r="J15136" s="19">
        <v>5</v>
      </c>
      <c r="K15136" s="19" t="s">
        <v>7736</v>
      </c>
      <c r="L15136" s="11">
        <v>3.75</v>
      </c>
      <c r="M15136" s="11"/>
      <c r="N15136" s="24"/>
      <c r="P15136" s="32"/>
      <c r="T15136" s="19"/>
      <c r="U15136" s="3"/>
      <c r="X15136" t="str">
        <f t="shared" si="921"/>
        <v/>
      </c>
      <c r="Z15136" t="str">
        <f t="shared" si="922"/>
        <v/>
      </c>
      <c r="AB15136" s="9"/>
      <c r="AC15136" t="s">
        <v>12263</v>
      </c>
      <c r="AD15136">
        <f t="shared" si="920"/>
        <v>0</v>
      </c>
      <c r="AF15136" s="3"/>
      <c r="AH15136" s="9"/>
    </row>
    <row r="15137" spans="1:34" ht="10.95" customHeight="1" outlineLevel="1" x14ac:dyDescent="0.25">
      <c r="A15137" t="s">
        <v>2878</v>
      </c>
      <c r="C15137" s="3" t="s">
        <v>11994</v>
      </c>
      <c r="D15137" s="3">
        <v>600</v>
      </c>
      <c r="E15137" s="9">
        <v>1996</v>
      </c>
      <c r="F15137" s="7" t="s">
        <v>2311</v>
      </c>
      <c r="G15137" s="7" t="s">
        <v>5401</v>
      </c>
      <c r="H15137" s="8" t="s">
        <v>2886</v>
      </c>
      <c r="I15137" s="8" t="s">
        <v>12265</v>
      </c>
      <c r="J15137" s="19">
        <v>6</v>
      </c>
      <c r="K15137" s="19" t="s">
        <v>7736</v>
      </c>
      <c r="L15137" s="11">
        <v>3</v>
      </c>
      <c r="M15137" s="11"/>
      <c r="N15137" s="24"/>
      <c r="P15137" s="32"/>
      <c r="T15137" s="19"/>
      <c r="U15137" s="3">
        <v>588</v>
      </c>
      <c r="X15137" t="str">
        <f t="shared" si="921"/>
        <v/>
      </c>
      <c r="Z15137" t="str">
        <f t="shared" si="922"/>
        <v/>
      </c>
      <c r="AB15137" s="9"/>
      <c r="AC15137" t="s">
        <v>2886</v>
      </c>
      <c r="AD15137">
        <f t="shared" si="920"/>
        <v>0</v>
      </c>
      <c r="AF15137" s="3"/>
      <c r="AG15137" t="s">
        <v>2880</v>
      </c>
      <c r="AH15137" s="9" t="s">
        <v>4613</v>
      </c>
    </row>
    <row r="15138" spans="1:34" ht="10.95" customHeight="1" outlineLevel="1" x14ac:dyDescent="0.25">
      <c r="A15138" t="s">
        <v>2878</v>
      </c>
      <c r="C15138" s="3" t="s">
        <v>11994</v>
      </c>
      <c r="D15138" s="3">
        <v>608</v>
      </c>
      <c r="E15138" s="9">
        <v>1997</v>
      </c>
      <c r="F15138" s="7" t="s">
        <v>817</v>
      </c>
      <c r="G15138" s="7" t="s">
        <v>5401</v>
      </c>
      <c r="H15138" s="8" t="s">
        <v>1377</v>
      </c>
      <c r="I15138" s="8" t="s">
        <v>12266</v>
      </c>
      <c r="J15138" s="19">
        <v>1</v>
      </c>
      <c r="K15138" s="19" t="s">
        <v>20093</v>
      </c>
      <c r="L15138" s="11"/>
      <c r="M15138" s="11"/>
      <c r="N15138" s="24"/>
      <c r="P15138" s="32"/>
      <c r="T15138" s="19"/>
      <c r="U15138" s="3">
        <v>593</v>
      </c>
      <c r="X15138" t="str">
        <f t="shared" si="921"/>
        <v/>
      </c>
      <c r="Z15138" t="str">
        <f t="shared" si="922"/>
        <v/>
      </c>
      <c r="AB15138" s="9"/>
      <c r="AC15138" t="s">
        <v>1377</v>
      </c>
      <c r="AD15138">
        <f t="shared" si="920"/>
        <v>0</v>
      </c>
      <c r="AF15138" s="3"/>
      <c r="AG15138" t="s">
        <v>2880</v>
      </c>
      <c r="AH15138" s="9" t="s">
        <v>4613</v>
      </c>
    </row>
    <row r="15139" spans="1:34" ht="10.95" customHeight="1" outlineLevel="1" x14ac:dyDescent="0.25">
      <c r="A15139" t="s">
        <v>2878</v>
      </c>
      <c r="C15139" s="3" t="s">
        <v>11994</v>
      </c>
      <c r="D15139" s="3">
        <v>609</v>
      </c>
      <c r="E15139" s="9">
        <v>1997</v>
      </c>
      <c r="F15139" s="7" t="s">
        <v>817</v>
      </c>
      <c r="G15139" s="7" t="s">
        <v>5401</v>
      </c>
      <c r="H15139" s="8" t="s">
        <v>2884</v>
      </c>
      <c r="I15139" s="8" t="s">
        <v>12266</v>
      </c>
      <c r="J15139" s="19">
        <v>5</v>
      </c>
      <c r="K15139" s="19" t="s">
        <v>20093</v>
      </c>
      <c r="L15139" s="11"/>
      <c r="M15139" s="11"/>
      <c r="N15139" s="24"/>
      <c r="P15139" s="32"/>
      <c r="T15139" s="19"/>
      <c r="U15139" s="3">
        <v>594</v>
      </c>
      <c r="X15139" t="str">
        <f t="shared" si="921"/>
        <v/>
      </c>
      <c r="Z15139" t="str">
        <f t="shared" si="922"/>
        <v/>
      </c>
      <c r="AB15139" s="9"/>
      <c r="AC15139" t="s">
        <v>2884</v>
      </c>
      <c r="AD15139">
        <f t="shared" si="920"/>
        <v>0</v>
      </c>
      <c r="AF15139" s="3"/>
      <c r="AG15139" t="s">
        <v>2880</v>
      </c>
      <c r="AH15139" s="9" t="s">
        <v>4613</v>
      </c>
    </row>
    <row r="15140" spans="1:34" ht="10.95" customHeight="1" outlineLevel="1" x14ac:dyDescent="0.25">
      <c r="A15140" t="s">
        <v>2878</v>
      </c>
      <c r="C15140" s="3" t="s">
        <v>11994</v>
      </c>
      <c r="D15140" s="3" t="s">
        <v>12267</v>
      </c>
      <c r="E15140" s="9">
        <v>1997</v>
      </c>
      <c r="F15140" s="7" t="s">
        <v>4880</v>
      </c>
      <c r="G15140" s="7" t="s">
        <v>5401</v>
      </c>
      <c r="H15140" s="8" t="s">
        <v>2884</v>
      </c>
      <c r="I15140" s="8" t="s">
        <v>12266</v>
      </c>
      <c r="J15140" s="19">
        <v>1</v>
      </c>
      <c r="K15140" s="19" t="s">
        <v>7736</v>
      </c>
      <c r="L15140" s="11">
        <v>2.5</v>
      </c>
      <c r="M15140" s="11"/>
      <c r="N15140" s="24"/>
      <c r="P15140" s="32"/>
      <c r="T15140" s="19"/>
      <c r="U15140" s="3" t="s">
        <v>6160</v>
      </c>
      <c r="X15140" t="str">
        <f t="shared" si="921"/>
        <v/>
      </c>
      <c r="Z15140" t="str">
        <f t="shared" si="922"/>
        <v/>
      </c>
      <c r="AB15140" s="9"/>
      <c r="AC15140" t="s">
        <v>2884</v>
      </c>
      <c r="AD15140">
        <f t="shared" si="920"/>
        <v>0</v>
      </c>
      <c r="AF15140" s="3"/>
      <c r="AG15140" t="s">
        <v>2880</v>
      </c>
      <c r="AH15140" s="9" t="s">
        <v>4925</v>
      </c>
    </row>
    <row r="15141" spans="1:34" ht="10.95" customHeight="1" outlineLevel="1" x14ac:dyDescent="0.25">
      <c r="A15141" t="s">
        <v>2878</v>
      </c>
      <c r="C15141" s="3" t="s">
        <v>11994</v>
      </c>
      <c r="D15141" s="3">
        <v>610</v>
      </c>
      <c r="E15141" s="9">
        <v>1997</v>
      </c>
      <c r="F15141" s="7" t="s">
        <v>6715</v>
      </c>
      <c r="G15141" s="7" t="s">
        <v>5401</v>
      </c>
      <c r="H15141" s="8" t="s">
        <v>6162</v>
      </c>
      <c r="I15141" s="8" t="s">
        <v>12266</v>
      </c>
      <c r="J15141" s="19">
        <v>2</v>
      </c>
      <c r="K15141" s="19" t="s">
        <v>20093</v>
      </c>
      <c r="L15141" s="11"/>
      <c r="M15141" s="11"/>
      <c r="N15141" s="24"/>
      <c r="P15141" s="32"/>
      <c r="R15141">
        <v>1</v>
      </c>
      <c r="S15141">
        <v>1</v>
      </c>
      <c r="T15141" s="19"/>
      <c r="U15141" s="3">
        <v>596</v>
      </c>
      <c r="X15141" t="str">
        <f t="shared" si="921"/>
        <v/>
      </c>
      <c r="Z15141" t="str">
        <f t="shared" si="922"/>
        <v/>
      </c>
      <c r="AB15141" s="9"/>
      <c r="AC15141" t="s">
        <v>6162</v>
      </c>
      <c r="AD15141">
        <f t="shared" si="920"/>
        <v>0</v>
      </c>
      <c r="AF15141" s="3"/>
      <c r="AG15141" t="s">
        <v>2880</v>
      </c>
      <c r="AH15141" s="9" t="s">
        <v>4613</v>
      </c>
    </row>
    <row r="15142" spans="1:34" ht="10.95" customHeight="1" outlineLevel="1" x14ac:dyDescent="0.25">
      <c r="A15142" t="s">
        <v>2878</v>
      </c>
      <c r="C15142" s="3" t="s">
        <v>11994</v>
      </c>
      <c r="D15142" s="3" t="s">
        <v>12268</v>
      </c>
      <c r="E15142" s="9">
        <v>1997</v>
      </c>
      <c r="F15142" s="7" t="s">
        <v>4880</v>
      </c>
      <c r="G15142" s="7" t="s">
        <v>5401</v>
      </c>
      <c r="H15142" s="8" t="s">
        <v>6162</v>
      </c>
      <c r="I15142" s="8" t="s">
        <v>12266</v>
      </c>
      <c r="J15142" s="19">
        <v>2</v>
      </c>
      <c r="K15142" s="19" t="s">
        <v>7736</v>
      </c>
      <c r="L15142" s="11">
        <v>2.5</v>
      </c>
      <c r="M15142" s="11"/>
      <c r="N15142" s="24"/>
      <c r="P15142" s="32"/>
      <c r="T15142" s="19"/>
      <c r="U15142" s="3" t="s">
        <v>6161</v>
      </c>
      <c r="X15142" t="str">
        <f t="shared" si="921"/>
        <v/>
      </c>
      <c r="Z15142" t="str">
        <f t="shared" si="922"/>
        <v/>
      </c>
      <c r="AB15142" s="9"/>
      <c r="AC15142" t="s">
        <v>6162</v>
      </c>
      <c r="AD15142">
        <f t="shared" si="920"/>
        <v>0</v>
      </c>
      <c r="AF15142" s="3"/>
      <c r="AG15142" t="s">
        <v>2880</v>
      </c>
      <c r="AH15142" s="9" t="s">
        <v>4925</v>
      </c>
    </row>
    <row r="15143" spans="1:34" ht="10.95" customHeight="1" outlineLevel="1" x14ac:dyDescent="0.25">
      <c r="A15143" t="s">
        <v>2878</v>
      </c>
      <c r="C15143" s="3" t="s">
        <v>11994</v>
      </c>
      <c r="D15143" s="3">
        <v>612</v>
      </c>
      <c r="E15143" s="9">
        <v>1997</v>
      </c>
      <c r="F15143" s="7" t="s">
        <v>2311</v>
      </c>
      <c r="G15143" s="7" t="s">
        <v>5401</v>
      </c>
      <c r="H15143" s="8" t="s">
        <v>12271</v>
      </c>
      <c r="I15143" s="8" t="s">
        <v>12266</v>
      </c>
      <c r="J15143" s="19">
        <v>5</v>
      </c>
      <c r="K15143" s="19" t="s">
        <v>20093</v>
      </c>
      <c r="L15143" s="11"/>
      <c r="M15143" s="11"/>
      <c r="N15143" s="24"/>
      <c r="P15143" s="32"/>
      <c r="T15143" s="19"/>
      <c r="U15143" s="3"/>
      <c r="X15143" t="str">
        <f t="shared" si="921"/>
        <v/>
      </c>
      <c r="Z15143" t="str">
        <f t="shared" si="922"/>
        <v/>
      </c>
      <c r="AB15143" s="9"/>
      <c r="AC15143" t="s">
        <v>12271</v>
      </c>
      <c r="AD15143">
        <f t="shared" si="920"/>
        <v>0</v>
      </c>
      <c r="AF15143" s="3"/>
      <c r="AH15143" s="9"/>
    </row>
    <row r="15144" spans="1:34" ht="10.95" customHeight="1" outlineLevel="1" x14ac:dyDescent="0.25">
      <c r="A15144" t="s">
        <v>2878</v>
      </c>
      <c r="C15144" s="3" t="s">
        <v>11994</v>
      </c>
      <c r="D15144" s="3" t="s">
        <v>12269</v>
      </c>
      <c r="E15144" s="9">
        <v>1997</v>
      </c>
      <c r="F15144" s="7" t="s">
        <v>4880</v>
      </c>
      <c r="G15144" s="7" t="s">
        <v>5401</v>
      </c>
      <c r="H15144" s="8" t="s">
        <v>12271</v>
      </c>
      <c r="I15144" s="8" t="s">
        <v>12266</v>
      </c>
      <c r="J15144" s="19">
        <v>5</v>
      </c>
      <c r="K15144" s="19" t="s">
        <v>7736</v>
      </c>
      <c r="L15144" s="11">
        <v>2.5</v>
      </c>
      <c r="M15144" s="11"/>
      <c r="N15144" s="24"/>
      <c r="P15144" s="32"/>
      <c r="T15144" s="19"/>
      <c r="U15144" s="3"/>
      <c r="X15144" t="str">
        <f t="shared" si="921"/>
        <v/>
      </c>
      <c r="Z15144" t="str">
        <f t="shared" si="922"/>
        <v/>
      </c>
      <c r="AB15144" s="9"/>
      <c r="AC15144" t="s">
        <v>12271</v>
      </c>
      <c r="AD15144">
        <f t="shared" si="920"/>
        <v>0</v>
      </c>
      <c r="AF15144" s="3"/>
      <c r="AH15144" s="9"/>
    </row>
    <row r="15145" spans="1:34" ht="10.95" customHeight="1" outlineLevel="1" x14ac:dyDescent="0.25">
      <c r="A15145" t="s">
        <v>2878</v>
      </c>
      <c r="C15145" s="3" t="s">
        <v>11994</v>
      </c>
      <c r="D15145" s="3">
        <v>614</v>
      </c>
      <c r="E15145" s="9">
        <v>1997</v>
      </c>
      <c r="F15145" s="7" t="s">
        <v>5805</v>
      </c>
      <c r="G15145" s="7" t="s">
        <v>5401</v>
      </c>
      <c r="H15145" s="8" t="s">
        <v>12271</v>
      </c>
      <c r="I15145" s="8" t="s">
        <v>12266</v>
      </c>
      <c r="J15145" s="19">
        <v>5</v>
      </c>
      <c r="K15145" s="19" t="s">
        <v>20093</v>
      </c>
      <c r="L15145" s="11"/>
      <c r="M15145" s="11"/>
      <c r="N15145" s="24"/>
      <c r="P15145" s="32"/>
      <c r="T15145" s="19"/>
      <c r="U15145" s="3"/>
      <c r="X15145" t="str">
        <f t="shared" si="921"/>
        <v/>
      </c>
      <c r="Z15145" t="str">
        <f t="shared" si="922"/>
        <v/>
      </c>
      <c r="AB15145" s="9"/>
      <c r="AC15145" t="s">
        <v>12271</v>
      </c>
      <c r="AD15145">
        <f t="shared" si="920"/>
        <v>0</v>
      </c>
      <c r="AF15145" s="3"/>
      <c r="AH15145" s="9"/>
    </row>
    <row r="15146" spans="1:34" ht="10.95" customHeight="1" outlineLevel="1" x14ac:dyDescent="0.25">
      <c r="A15146" t="s">
        <v>2878</v>
      </c>
      <c r="C15146" s="3" t="s">
        <v>11994</v>
      </c>
      <c r="D15146" s="3" t="s">
        <v>12270</v>
      </c>
      <c r="E15146" s="9">
        <v>1997</v>
      </c>
      <c r="F15146" s="7" t="s">
        <v>4880</v>
      </c>
      <c r="G15146" s="7" t="s">
        <v>5401</v>
      </c>
      <c r="H15146" s="8" t="s">
        <v>12271</v>
      </c>
      <c r="I15146" s="8" t="s">
        <v>12266</v>
      </c>
      <c r="J15146" s="19">
        <v>5</v>
      </c>
      <c r="K15146" s="19" t="s">
        <v>7736</v>
      </c>
      <c r="L15146" s="11">
        <v>2.5</v>
      </c>
      <c r="M15146" s="11"/>
      <c r="N15146" s="24"/>
      <c r="P15146" s="32"/>
      <c r="T15146" s="19"/>
      <c r="U15146" s="3"/>
      <c r="X15146" t="str">
        <f t="shared" si="921"/>
        <v/>
      </c>
      <c r="Z15146" t="str">
        <f t="shared" si="922"/>
        <v/>
      </c>
      <c r="AB15146" s="9"/>
      <c r="AC15146" t="s">
        <v>12271</v>
      </c>
      <c r="AD15146">
        <f t="shared" si="920"/>
        <v>0</v>
      </c>
      <c r="AF15146" s="3"/>
      <c r="AH15146" s="9"/>
    </row>
    <row r="15147" spans="1:34" ht="10.95" customHeight="1" outlineLevel="1" x14ac:dyDescent="0.25">
      <c r="A15147" t="s">
        <v>2878</v>
      </c>
      <c r="C15147" s="3" t="s">
        <v>11994</v>
      </c>
      <c r="D15147" s="3">
        <v>642</v>
      </c>
      <c r="E15147" s="9">
        <v>1998</v>
      </c>
      <c r="F15147" s="7" t="s">
        <v>6715</v>
      </c>
      <c r="G15147" s="7" t="s">
        <v>5401</v>
      </c>
      <c r="H15147" s="8" t="s">
        <v>1377</v>
      </c>
      <c r="I15147" s="8" t="s">
        <v>12272</v>
      </c>
      <c r="J15147" s="19">
        <v>1</v>
      </c>
      <c r="K15147" s="19" t="s">
        <v>7736</v>
      </c>
      <c r="L15147" s="11">
        <v>1.75</v>
      </c>
      <c r="M15147" s="11"/>
      <c r="N15147" s="24"/>
      <c r="P15147" s="32"/>
      <c r="T15147" s="19"/>
      <c r="U15147" s="3">
        <v>620</v>
      </c>
      <c r="X15147" t="str">
        <f t="shared" si="921"/>
        <v/>
      </c>
      <c r="Z15147" t="str">
        <f t="shared" si="922"/>
        <v/>
      </c>
      <c r="AB15147" s="9"/>
      <c r="AC15147" t="s">
        <v>1377</v>
      </c>
      <c r="AD15147">
        <f t="shared" si="920"/>
        <v>0</v>
      </c>
      <c r="AF15147" s="3"/>
      <c r="AG15147" t="s">
        <v>2880</v>
      </c>
      <c r="AH15147" s="9" t="s">
        <v>4613</v>
      </c>
    </row>
    <row r="15148" spans="1:34" ht="10.95" customHeight="1" outlineLevel="1" x14ac:dyDescent="0.25">
      <c r="A15148" t="s">
        <v>2878</v>
      </c>
      <c r="C15148" s="3" t="s">
        <v>11994</v>
      </c>
      <c r="D15148" s="3">
        <v>643</v>
      </c>
      <c r="E15148" s="9">
        <v>1998</v>
      </c>
      <c r="F15148" s="7" t="s">
        <v>2311</v>
      </c>
      <c r="G15148" s="7"/>
      <c r="H15148" s="8" t="s">
        <v>1377</v>
      </c>
      <c r="I15148" s="8" t="s">
        <v>12272</v>
      </c>
      <c r="J15148" s="19">
        <v>5</v>
      </c>
      <c r="K15148" s="19" t="s">
        <v>7736</v>
      </c>
      <c r="L15148" s="11">
        <v>1.75</v>
      </c>
      <c r="M15148" s="11"/>
      <c r="N15148" s="24"/>
      <c r="P15148" s="32"/>
      <c r="T15148" s="19"/>
      <c r="U15148" s="3"/>
      <c r="X15148" t="str">
        <f t="shared" si="921"/>
        <v/>
      </c>
      <c r="Z15148" t="str">
        <f t="shared" si="922"/>
        <v/>
      </c>
      <c r="AB15148" s="9"/>
      <c r="AC15148" t="s">
        <v>1377</v>
      </c>
      <c r="AD15148">
        <f t="shared" ref="AD15148:AD15211" si="923">COUNTIF(H15148,"*Fuji*")</f>
        <v>0</v>
      </c>
      <c r="AF15148" s="3"/>
      <c r="AH15148" s="9"/>
    </row>
    <row r="15149" spans="1:34" ht="10.95" customHeight="1" outlineLevel="1" x14ac:dyDescent="0.25">
      <c r="A15149" t="s">
        <v>2878</v>
      </c>
      <c r="C15149" s="3" t="s">
        <v>11994</v>
      </c>
      <c r="D15149" s="3">
        <v>644</v>
      </c>
      <c r="E15149" s="9">
        <v>1998</v>
      </c>
      <c r="F15149" s="7" t="s">
        <v>1378</v>
      </c>
      <c r="G15149" s="7" t="s">
        <v>5401</v>
      </c>
      <c r="H15149" s="8" t="s">
        <v>1377</v>
      </c>
      <c r="I15149" s="8" t="s">
        <v>12272</v>
      </c>
      <c r="J15149" s="19">
        <v>1</v>
      </c>
      <c r="K15149" s="19" t="s">
        <v>7736</v>
      </c>
      <c r="L15149" s="11">
        <v>1.75</v>
      </c>
      <c r="M15149" s="11"/>
      <c r="N15149" s="24"/>
      <c r="P15149" s="32"/>
      <c r="T15149" s="19"/>
      <c r="U15149" s="3">
        <v>622</v>
      </c>
      <c r="X15149" t="str">
        <f t="shared" si="921"/>
        <v/>
      </c>
      <c r="Z15149" t="str">
        <f t="shared" si="922"/>
        <v/>
      </c>
      <c r="AB15149" s="9"/>
      <c r="AC15149" t="s">
        <v>1377</v>
      </c>
      <c r="AD15149">
        <f t="shared" si="923"/>
        <v>0</v>
      </c>
      <c r="AF15149" s="3"/>
      <c r="AG15149" t="s">
        <v>2880</v>
      </c>
      <c r="AH15149" s="9" t="s">
        <v>4925</v>
      </c>
    </row>
    <row r="15150" spans="1:34" ht="10.95" customHeight="1" outlineLevel="1" x14ac:dyDescent="0.25">
      <c r="A15150" t="s">
        <v>2878</v>
      </c>
      <c r="C15150" s="3" t="s">
        <v>11994</v>
      </c>
      <c r="D15150" s="3">
        <v>645</v>
      </c>
      <c r="E15150" s="9">
        <v>1998</v>
      </c>
      <c r="F15150" s="7" t="s">
        <v>4772</v>
      </c>
      <c r="G15150" s="7" t="s">
        <v>5401</v>
      </c>
      <c r="H15150" s="8" t="s">
        <v>1377</v>
      </c>
      <c r="I15150" s="8" t="s">
        <v>12272</v>
      </c>
      <c r="J15150" s="19">
        <v>5</v>
      </c>
      <c r="K15150" s="19" t="s">
        <v>7736</v>
      </c>
      <c r="L15150" s="11">
        <v>1.75</v>
      </c>
      <c r="M15150" s="11"/>
      <c r="N15150" s="24"/>
      <c r="P15150" s="32"/>
      <c r="T15150" s="19"/>
      <c r="U15150" s="3">
        <v>623</v>
      </c>
      <c r="X15150" t="str">
        <f t="shared" si="921"/>
        <v/>
      </c>
      <c r="Z15150" t="str">
        <f t="shared" si="922"/>
        <v/>
      </c>
      <c r="AB15150" s="9"/>
      <c r="AC15150" t="s">
        <v>1377</v>
      </c>
      <c r="AD15150">
        <f t="shared" si="923"/>
        <v>0</v>
      </c>
      <c r="AF15150" s="3"/>
      <c r="AG15150" t="s">
        <v>2880</v>
      </c>
      <c r="AH15150" s="9" t="s">
        <v>4925</v>
      </c>
    </row>
    <row r="15151" spans="1:34" ht="10.95" customHeight="1" outlineLevel="1" x14ac:dyDescent="0.25">
      <c r="A15151" t="s">
        <v>2878</v>
      </c>
      <c r="C15151" s="3" t="s">
        <v>11994</v>
      </c>
      <c r="D15151" s="3">
        <v>646</v>
      </c>
      <c r="E15151" s="9">
        <v>1998</v>
      </c>
      <c r="F15151" s="7" t="s">
        <v>6715</v>
      </c>
      <c r="G15151" s="7" t="s">
        <v>5401</v>
      </c>
      <c r="H15151" s="8" t="s">
        <v>12249</v>
      </c>
      <c r="I15151" s="8" t="s">
        <v>11496</v>
      </c>
      <c r="J15151" s="19">
        <v>3</v>
      </c>
      <c r="K15151" s="19" t="s">
        <v>7736</v>
      </c>
      <c r="L15151" s="11">
        <v>1.7</v>
      </c>
      <c r="M15151" s="11"/>
      <c r="N15151" s="24"/>
      <c r="P15151" s="32"/>
      <c r="T15151" s="19"/>
      <c r="U15151" s="3">
        <v>624</v>
      </c>
      <c r="X15151" t="str">
        <f t="shared" si="921"/>
        <v/>
      </c>
      <c r="Z15151" t="str">
        <f t="shared" si="922"/>
        <v/>
      </c>
      <c r="AB15151" s="9"/>
      <c r="AC15151" t="s">
        <v>12249</v>
      </c>
      <c r="AD15151">
        <f t="shared" si="923"/>
        <v>0</v>
      </c>
      <c r="AF15151" s="3"/>
      <c r="AG15151" t="s">
        <v>2880</v>
      </c>
      <c r="AH15151" s="9" t="s">
        <v>4613</v>
      </c>
    </row>
    <row r="15152" spans="1:34" ht="10.95" customHeight="1" outlineLevel="1" x14ac:dyDescent="0.25">
      <c r="A15152" t="s">
        <v>2878</v>
      </c>
      <c r="C15152" s="3" t="s">
        <v>11994</v>
      </c>
      <c r="D15152" s="3">
        <v>647</v>
      </c>
      <c r="E15152" s="9">
        <v>1998</v>
      </c>
      <c r="F15152" s="7" t="s">
        <v>5805</v>
      </c>
      <c r="G15152" s="7" t="s">
        <v>5401</v>
      </c>
      <c r="H15152" s="8" t="s">
        <v>12249</v>
      </c>
      <c r="I15152" s="8" t="s">
        <v>11496</v>
      </c>
      <c r="J15152" s="19">
        <v>3</v>
      </c>
      <c r="K15152" s="19" t="s">
        <v>7736</v>
      </c>
      <c r="L15152" s="11">
        <v>1.7</v>
      </c>
      <c r="M15152" s="11"/>
      <c r="N15152" s="24"/>
      <c r="P15152" s="32"/>
      <c r="T15152" s="19"/>
      <c r="U15152" s="3">
        <v>625</v>
      </c>
      <c r="X15152" t="str">
        <f t="shared" si="921"/>
        <v/>
      </c>
      <c r="Z15152" t="str">
        <f t="shared" si="922"/>
        <v/>
      </c>
      <c r="AB15152" s="9"/>
      <c r="AC15152" t="s">
        <v>12249</v>
      </c>
      <c r="AD15152">
        <f t="shared" si="923"/>
        <v>0</v>
      </c>
      <c r="AF15152" s="3"/>
      <c r="AG15152" t="s">
        <v>2880</v>
      </c>
      <c r="AH15152" s="9" t="s">
        <v>4925</v>
      </c>
    </row>
    <row r="15153" spans="1:34" ht="10.95" customHeight="1" outlineLevel="1" x14ac:dyDescent="0.25">
      <c r="A15153" t="s">
        <v>2878</v>
      </c>
      <c r="C15153" s="3" t="s">
        <v>11994</v>
      </c>
      <c r="D15153" s="3">
        <v>649</v>
      </c>
      <c r="E15153" s="9">
        <v>1998</v>
      </c>
      <c r="F15153" s="7" t="s">
        <v>2533</v>
      </c>
      <c r="G15153" s="7" t="s">
        <v>5401</v>
      </c>
      <c r="H15153" s="8" t="s">
        <v>12249</v>
      </c>
      <c r="I15153" s="8" t="s">
        <v>11496</v>
      </c>
      <c r="J15153" s="19">
        <v>3</v>
      </c>
      <c r="K15153" s="19" t="s">
        <v>7736</v>
      </c>
      <c r="L15153" s="11">
        <v>1.7</v>
      </c>
      <c r="M15153" s="11"/>
      <c r="N15153" s="24"/>
      <c r="P15153" s="32"/>
      <c r="T15153" s="19"/>
      <c r="U15153" s="3">
        <v>627</v>
      </c>
      <c r="X15153" t="str">
        <f t="shared" si="921"/>
        <v/>
      </c>
      <c r="Z15153" t="str">
        <f t="shared" si="922"/>
        <v/>
      </c>
      <c r="AB15153" s="9"/>
      <c r="AC15153" t="s">
        <v>12249</v>
      </c>
      <c r="AD15153">
        <f t="shared" si="923"/>
        <v>0</v>
      </c>
      <c r="AF15153" s="3"/>
      <c r="AG15153" t="s">
        <v>2880</v>
      </c>
      <c r="AH15153" s="9" t="s">
        <v>4925</v>
      </c>
    </row>
    <row r="15154" spans="1:34" ht="10.95" customHeight="1" outlineLevel="1" x14ac:dyDescent="0.25">
      <c r="A15154" t="s">
        <v>2878</v>
      </c>
      <c r="C15154" s="3" t="s">
        <v>11994</v>
      </c>
      <c r="D15154" s="3">
        <v>650</v>
      </c>
      <c r="E15154" s="9">
        <v>1999</v>
      </c>
      <c r="F15154" s="7" t="s">
        <v>2311</v>
      </c>
      <c r="G15154" s="7" t="s">
        <v>5401</v>
      </c>
      <c r="H15154" s="8" t="s">
        <v>12249</v>
      </c>
      <c r="I15154" s="8" t="s">
        <v>11496</v>
      </c>
      <c r="J15154" s="19">
        <v>3</v>
      </c>
      <c r="K15154" s="19" t="s">
        <v>7736</v>
      </c>
      <c r="L15154" s="11">
        <v>2.1</v>
      </c>
      <c r="M15154" s="11"/>
      <c r="N15154" s="24"/>
      <c r="P15154" s="32"/>
      <c r="T15154" s="19"/>
      <c r="U15154" s="3"/>
      <c r="X15154" t="str">
        <f t="shared" si="921"/>
        <v/>
      </c>
      <c r="Z15154" t="str">
        <f t="shared" si="922"/>
        <v/>
      </c>
      <c r="AB15154" s="9"/>
      <c r="AC15154" t="s">
        <v>12249</v>
      </c>
      <c r="AD15154">
        <f t="shared" si="923"/>
        <v>0</v>
      </c>
      <c r="AF15154" s="3"/>
      <c r="AG15154" t="s">
        <v>12201</v>
      </c>
      <c r="AH15154" s="9" t="s">
        <v>4925</v>
      </c>
    </row>
    <row r="15155" spans="1:34" ht="10.95" customHeight="1" outlineLevel="1" x14ac:dyDescent="0.25">
      <c r="A15155" t="s">
        <v>2878</v>
      </c>
      <c r="C15155" s="3" t="s">
        <v>11994</v>
      </c>
      <c r="D15155" s="3">
        <v>652</v>
      </c>
      <c r="E15155" s="9">
        <v>1999</v>
      </c>
      <c r="F15155" s="7" t="s">
        <v>2533</v>
      </c>
      <c r="G15155" s="7" t="s">
        <v>5401</v>
      </c>
      <c r="H15155" s="8" t="s">
        <v>12249</v>
      </c>
      <c r="I15155" s="8" t="s">
        <v>11496</v>
      </c>
      <c r="J15155" s="19">
        <v>3</v>
      </c>
      <c r="K15155" s="19" t="s">
        <v>7736</v>
      </c>
      <c r="L15155" s="11">
        <v>2.1</v>
      </c>
      <c r="M15155" s="11"/>
      <c r="N15155" s="24"/>
      <c r="P15155" s="32"/>
      <c r="T15155" s="19"/>
      <c r="U15155" s="3"/>
      <c r="X15155" t="str">
        <f t="shared" si="921"/>
        <v/>
      </c>
      <c r="Z15155" t="str">
        <f t="shared" si="922"/>
        <v/>
      </c>
      <c r="AB15155" s="9"/>
      <c r="AC15155" t="s">
        <v>12249</v>
      </c>
      <c r="AD15155">
        <f t="shared" si="923"/>
        <v>0</v>
      </c>
      <c r="AF15155" s="3"/>
      <c r="AG15155" t="s">
        <v>12273</v>
      </c>
      <c r="AH15155" s="9" t="s">
        <v>4925</v>
      </c>
    </row>
    <row r="15156" spans="1:34" ht="10.95" customHeight="1" outlineLevel="1" x14ac:dyDescent="0.25">
      <c r="A15156" t="s">
        <v>2878</v>
      </c>
      <c r="C15156" s="3" t="s">
        <v>11994</v>
      </c>
      <c r="D15156" s="3">
        <v>653</v>
      </c>
      <c r="E15156" s="9">
        <v>1999</v>
      </c>
      <c r="F15156" s="7" t="s">
        <v>4772</v>
      </c>
      <c r="G15156" s="7" t="s">
        <v>5401</v>
      </c>
      <c r="H15156" s="8" t="s">
        <v>12249</v>
      </c>
      <c r="I15156" s="8" t="s">
        <v>11496</v>
      </c>
      <c r="J15156" s="19">
        <v>3</v>
      </c>
      <c r="K15156" s="19" t="s">
        <v>7736</v>
      </c>
      <c r="L15156" s="11">
        <v>2.1</v>
      </c>
      <c r="M15156" s="11"/>
      <c r="N15156" s="24"/>
      <c r="P15156" s="32"/>
      <c r="T15156" s="19"/>
      <c r="U15156" s="3"/>
      <c r="X15156" t="str">
        <f t="shared" si="921"/>
        <v/>
      </c>
      <c r="Z15156" t="str">
        <f t="shared" si="922"/>
        <v/>
      </c>
      <c r="AB15156" s="9"/>
      <c r="AC15156" t="s">
        <v>12249</v>
      </c>
      <c r="AD15156">
        <f t="shared" si="923"/>
        <v>0</v>
      </c>
      <c r="AF15156" s="3"/>
      <c r="AG15156" t="s">
        <v>12274</v>
      </c>
      <c r="AH15156" s="9" t="s">
        <v>4925</v>
      </c>
    </row>
    <row r="15157" spans="1:34" ht="10.95" customHeight="1" outlineLevel="1" x14ac:dyDescent="0.25">
      <c r="A15157" t="s">
        <v>2878</v>
      </c>
      <c r="C15157" s="3" t="s">
        <v>11994</v>
      </c>
      <c r="D15157" s="3">
        <v>655</v>
      </c>
      <c r="E15157" s="9">
        <v>1999</v>
      </c>
      <c r="F15157" s="7" t="s">
        <v>1111</v>
      </c>
      <c r="G15157" s="7" t="s">
        <v>5401</v>
      </c>
      <c r="H15157" s="8" t="s">
        <v>12275</v>
      </c>
      <c r="I15157" s="8" t="s">
        <v>12276</v>
      </c>
      <c r="J15157" s="19">
        <v>5</v>
      </c>
      <c r="K15157" s="19" t="s">
        <v>7736</v>
      </c>
      <c r="L15157" s="11">
        <v>2.1</v>
      </c>
      <c r="M15157" s="11"/>
      <c r="N15157" s="24"/>
      <c r="P15157" s="32"/>
      <c r="T15157" s="19"/>
      <c r="U15157" s="3"/>
      <c r="X15157" t="str">
        <f t="shared" si="921"/>
        <v/>
      </c>
      <c r="Z15157" t="str">
        <f t="shared" si="922"/>
        <v/>
      </c>
      <c r="AB15157" s="9"/>
      <c r="AC15157" t="s">
        <v>12275</v>
      </c>
      <c r="AD15157">
        <f t="shared" si="923"/>
        <v>0</v>
      </c>
      <c r="AF15157" s="3"/>
      <c r="AH15157" s="9"/>
    </row>
    <row r="15158" spans="1:34" ht="10.95" customHeight="1" outlineLevel="1" x14ac:dyDescent="0.25">
      <c r="A15158" t="s">
        <v>2878</v>
      </c>
      <c r="C15158" s="3" t="s">
        <v>11994</v>
      </c>
      <c r="D15158" s="3">
        <v>665</v>
      </c>
      <c r="E15158" s="9">
        <v>2000</v>
      </c>
      <c r="F15158" s="7" t="s">
        <v>2311</v>
      </c>
      <c r="G15158" s="7" t="s">
        <v>5401</v>
      </c>
      <c r="H15158" s="8" t="s">
        <v>5442</v>
      </c>
      <c r="I15158" s="8" t="s">
        <v>12277</v>
      </c>
      <c r="J15158" s="19">
        <v>3</v>
      </c>
      <c r="K15158" s="19" t="s">
        <v>7736</v>
      </c>
      <c r="L15158" s="11">
        <v>2.1</v>
      </c>
      <c r="M15158" s="11"/>
      <c r="N15158" s="24"/>
      <c r="P15158" s="32"/>
      <c r="T15158" s="19"/>
      <c r="U15158" s="3">
        <v>643</v>
      </c>
      <c r="X15158" t="str">
        <f t="shared" si="921"/>
        <v/>
      </c>
      <c r="Z15158" t="str">
        <f t="shared" si="922"/>
        <v/>
      </c>
      <c r="AB15158" s="9"/>
      <c r="AC15158" t="s">
        <v>5442</v>
      </c>
      <c r="AD15158">
        <f t="shared" si="923"/>
        <v>0</v>
      </c>
      <c r="AF15158" s="3"/>
      <c r="AG15158" t="s">
        <v>2880</v>
      </c>
      <c r="AH15158" s="9" t="s">
        <v>4613</v>
      </c>
    </row>
    <row r="15159" spans="1:34" ht="10.95" customHeight="1" outlineLevel="1" x14ac:dyDescent="0.25">
      <c r="A15159" t="s">
        <v>2878</v>
      </c>
      <c r="C15159" s="3" t="s">
        <v>11994</v>
      </c>
      <c r="D15159" s="3">
        <v>666</v>
      </c>
      <c r="E15159" s="9">
        <v>2000</v>
      </c>
      <c r="F15159" s="7" t="s">
        <v>2591</v>
      </c>
      <c r="G15159" s="7" t="s">
        <v>5401</v>
      </c>
      <c r="H15159" s="8" t="s">
        <v>5442</v>
      </c>
      <c r="I15159" s="8" t="s">
        <v>12277</v>
      </c>
      <c r="J15159" s="19">
        <v>3</v>
      </c>
      <c r="K15159" s="19" t="s">
        <v>7736</v>
      </c>
      <c r="L15159" s="11">
        <v>2.1</v>
      </c>
      <c r="M15159" s="11"/>
      <c r="N15159" s="24"/>
      <c r="P15159" s="32"/>
      <c r="T15159" s="19"/>
      <c r="U15159" s="3">
        <v>644</v>
      </c>
      <c r="X15159" t="str">
        <f t="shared" si="921"/>
        <v/>
      </c>
      <c r="Z15159" t="str">
        <f t="shared" si="922"/>
        <v/>
      </c>
      <c r="AB15159" s="9"/>
      <c r="AC15159" t="s">
        <v>5442</v>
      </c>
      <c r="AD15159">
        <f t="shared" si="923"/>
        <v>0</v>
      </c>
      <c r="AF15159" s="3"/>
      <c r="AG15159" t="s">
        <v>2880</v>
      </c>
      <c r="AH15159" s="9" t="s">
        <v>4925</v>
      </c>
    </row>
    <row r="15160" spans="1:34" ht="10.95" customHeight="1" outlineLevel="1" x14ac:dyDescent="0.25">
      <c r="A15160" t="s">
        <v>2878</v>
      </c>
      <c r="C15160" s="3" t="s">
        <v>11994</v>
      </c>
      <c r="D15160" s="3">
        <v>667</v>
      </c>
      <c r="E15160" s="9">
        <v>2000</v>
      </c>
      <c r="F15160" s="7" t="s">
        <v>2533</v>
      </c>
      <c r="G15160" s="7" t="s">
        <v>5401</v>
      </c>
      <c r="H15160" s="8" t="s">
        <v>5442</v>
      </c>
      <c r="I15160" s="8" t="s">
        <v>12277</v>
      </c>
      <c r="J15160" s="19">
        <v>3</v>
      </c>
      <c r="K15160" s="19" t="s">
        <v>7736</v>
      </c>
      <c r="L15160" s="11">
        <v>2.1</v>
      </c>
      <c r="M15160" s="11"/>
      <c r="N15160" s="24"/>
      <c r="P15160" s="32"/>
      <c r="T15160" s="19"/>
      <c r="U15160" s="3">
        <v>645</v>
      </c>
      <c r="X15160" t="str">
        <f t="shared" si="921"/>
        <v/>
      </c>
      <c r="Z15160" t="str">
        <f t="shared" si="922"/>
        <v/>
      </c>
      <c r="AB15160" s="9"/>
      <c r="AC15160" t="s">
        <v>5442</v>
      </c>
      <c r="AD15160">
        <f t="shared" si="923"/>
        <v>0</v>
      </c>
      <c r="AF15160" s="3"/>
      <c r="AG15160" t="s">
        <v>2880</v>
      </c>
      <c r="AH15160" s="9" t="s">
        <v>4925</v>
      </c>
    </row>
    <row r="15161" spans="1:34" ht="10.95" customHeight="1" outlineLevel="1" x14ac:dyDescent="0.25">
      <c r="A15161" t="s">
        <v>2878</v>
      </c>
      <c r="C15161" s="3" t="s">
        <v>11994</v>
      </c>
      <c r="D15161" s="3">
        <v>668</v>
      </c>
      <c r="E15161" s="9">
        <v>2000</v>
      </c>
      <c r="F15161" s="7" t="s">
        <v>4772</v>
      </c>
      <c r="G15161" s="7" t="s">
        <v>5401</v>
      </c>
      <c r="H15161" s="8" t="s">
        <v>5442</v>
      </c>
      <c r="I15161" s="8" t="s">
        <v>12277</v>
      </c>
      <c r="J15161" s="19">
        <v>3</v>
      </c>
      <c r="K15161" s="19" t="s">
        <v>7736</v>
      </c>
      <c r="L15161" s="11">
        <v>2.1</v>
      </c>
      <c r="M15161" s="11"/>
      <c r="N15161" s="24"/>
      <c r="P15161" s="32"/>
      <c r="T15161" s="19"/>
      <c r="U15161" s="3">
        <v>646</v>
      </c>
      <c r="X15161" t="str">
        <f t="shared" si="921"/>
        <v/>
      </c>
      <c r="Z15161" t="str">
        <f t="shared" si="922"/>
        <v/>
      </c>
      <c r="AB15161" s="9"/>
      <c r="AC15161" t="s">
        <v>5442</v>
      </c>
      <c r="AD15161">
        <f t="shared" si="923"/>
        <v>0</v>
      </c>
      <c r="AF15161" s="3"/>
      <c r="AG15161" t="s">
        <v>2880</v>
      </c>
      <c r="AH15161" s="9" t="s">
        <v>4925</v>
      </c>
    </row>
    <row r="15162" spans="1:34" ht="10.95" customHeight="1" outlineLevel="1" x14ac:dyDescent="0.25">
      <c r="A15162" t="s">
        <v>2878</v>
      </c>
      <c r="C15162" s="3" t="s">
        <v>11994</v>
      </c>
      <c r="D15162" s="3">
        <v>685</v>
      </c>
      <c r="E15162" s="9">
        <v>2000</v>
      </c>
      <c r="F15162" s="10" t="s">
        <v>21786</v>
      </c>
      <c r="G15162" s="7" t="s">
        <v>5401</v>
      </c>
      <c r="H15162" s="8" t="s">
        <v>5443</v>
      </c>
      <c r="I15162" s="8" t="s">
        <v>12278</v>
      </c>
      <c r="J15162" s="19">
        <v>1</v>
      </c>
      <c r="K15162" s="19" t="s">
        <v>20093</v>
      </c>
      <c r="L15162" s="11"/>
      <c r="M15162" s="11"/>
      <c r="N15162" s="24"/>
      <c r="P15162" s="32"/>
      <c r="T15162" s="19"/>
      <c r="U15162" s="3">
        <v>663</v>
      </c>
      <c r="X15162" t="str">
        <f t="shared" si="921"/>
        <v/>
      </c>
      <c r="Z15162" t="str">
        <f t="shared" si="922"/>
        <v/>
      </c>
      <c r="AB15162" s="9"/>
      <c r="AC15162" t="s">
        <v>5443</v>
      </c>
      <c r="AD15162">
        <f t="shared" si="923"/>
        <v>0</v>
      </c>
      <c r="AF15162" s="3"/>
      <c r="AG15162" t="s">
        <v>2880</v>
      </c>
      <c r="AH15162" s="9" t="s">
        <v>4925</v>
      </c>
    </row>
    <row r="15163" spans="1:34" ht="10.95" customHeight="1" outlineLevel="1" x14ac:dyDescent="0.25">
      <c r="A15163" t="s">
        <v>2878</v>
      </c>
      <c r="C15163" s="3" t="s">
        <v>11994</v>
      </c>
      <c r="D15163" s="3" t="s">
        <v>12279</v>
      </c>
      <c r="E15163" s="9">
        <v>2000</v>
      </c>
      <c r="F15163" s="7" t="s">
        <v>12280</v>
      </c>
      <c r="G15163" s="7" t="s">
        <v>5401</v>
      </c>
      <c r="H15163" s="8" t="s">
        <v>5443</v>
      </c>
      <c r="I15163" s="8" t="s">
        <v>12278</v>
      </c>
      <c r="J15163" s="19">
        <v>1</v>
      </c>
      <c r="K15163" s="19" t="s">
        <v>7736</v>
      </c>
      <c r="L15163" s="11">
        <v>15</v>
      </c>
      <c r="M15163" s="11"/>
      <c r="N15163" s="24"/>
      <c r="P15163" s="32"/>
      <c r="T15163" s="19"/>
      <c r="U15163" s="3"/>
      <c r="X15163" t="str">
        <f t="shared" si="921"/>
        <v/>
      </c>
      <c r="Z15163">
        <f t="shared" si="922"/>
        <v>1</v>
      </c>
      <c r="AB15163" s="9"/>
      <c r="AC15163" t="s">
        <v>5443</v>
      </c>
      <c r="AD15163">
        <f t="shared" si="923"/>
        <v>0</v>
      </c>
      <c r="AF15163" s="3"/>
      <c r="AH15163" s="9"/>
    </row>
    <row r="15164" spans="1:34" ht="10.95" customHeight="1" outlineLevel="1" x14ac:dyDescent="0.25">
      <c r="A15164" t="s">
        <v>2878</v>
      </c>
      <c r="C15164" s="3" t="s">
        <v>11994</v>
      </c>
      <c r="D15164" s="3">
        <v>695</v>
      </c>
      <c r="E15164" s="9">
        <v>2000</v>
      </c>
      <c r="F15164" s="7" t="s">
        <v>817</v>
      </c>
      <c r="G15164" s="7" t="s">
        <v>5401</v>
      </c>
      <c r="H15164" s="8" t="s">
        <v>5745</v>
      </c>
      <c r="I15164" s="8" t="s">
        <v>12283</v>
      </c>
      <c r="J15164" s="19">
        <v>3</v>
      </c>
      <c r="K15164" s="19" t="s">
        <v>7738</v>
      </c>
      <c r="L15164" s="11"/>
      <c r="M15164" s="11"/>
      <c r="N15164" s="24"/>
      <c r="P15164" s="32"/>
      <c r="T15164" s="19"/>
      <c r="U15164" s="3">
        <v>669</v>
      </c>
      <c r="X15164" t="str">
        <f t="shared" si="921"/>
        <v/>
      </c>
      <c r="Z15164" t="str">
        <f t="shared" si="922"/>
        <v/>
      </c>
      <c r="AB15164" s="9"/>
      <c r="AC15164" t="s">
        <v>5745</v>
      </c>
      <c r="AD15164">
        <f t="shared" si="923"/>
        <v>0</v>
      </c>
      <c r="AF15164" s="3"/>
      <c r="AG15164" t="s">
        <v>2880</v>
      </c>
      <c r="AH15164" s="9" t="s">
        <v>4925</v>
      </c>
    </row>
    <row r="15165" spans="1:34" ht="10.95" customHeight="1" outlineLevel="1" x14ac:dyDescent="0.25">
      <c r="A15165" t="s">
        <v>2878</v>
      </c>
      <c r="C15165" s="3" t="s">
        <v>11994</v>
      </c>
      <c r="D15165" s="3">
        <v>696</v>
      </c>
      <c r="E15165" s="9">
        <v>2000</v>
      </c>
      <c r="F15165" s="7" t="s">
        <v>817</v>
      </c>
      <c r="G15165" s="7" t="s">
        <v>5401</v>
      </c>
      <c r="H15165" s="8" t="s">
        <v>5745</v>
      </c>
      <c r="I15165" s="8" t="s">
        <v>12283</v>
      </c>
      <c r="J15165" s="19">
        <v>5</v>
      </c>
      <c r="K15165" s="19" t="s">
        <v>7738</v>
      </c>
      <c r="L15165" s="11"/>
      <c r="M15165" s="11"/>
      <c r="N15165" s="24"/>
      <c r="P15165" s="32"/>
      <c r="T15165" s="19"/>
      <c r="U15165" s="3"/>
      <c r="X15165" t="str">
        <f t="shared" si="921"/>
        <v/>
      </c>
      <c r="Z15165" t="str">
        <f t="shared" si="922"/>
        <v/>
      </c>
      <c r="AB15165" s="9"/>
      <c r="AC15165" t="s">
        <v>5745</v>
      </c>
      <c r="AD15165">
        <f t="shared" si="923"/>
        <v>0</v>
      </c>
      <c r="AF15165" s="3"/>
      <c r="AH15165" s="9"/>
    </row>
    <row r="15166" spans="1:34" ht="10.95" customHeight="1" outlineLevel="1" x14ac:dyDescent="0.25">
      <c r="A15166" t="s">
        <v>2878</v>
      </c>
      <c r="C15166" s="3" t="s">
        <v>11994</v>
      </c>
      <c r="D15166" s="3" t="s">
        <v>12281</v>
      </c>
      <c r="E15166" s="9">
        <v>2000</v>
      </c>
      <c r="F15166" s="7" t="s">
        <v>27</v>
      </c>
      <c r="G15166" s="7" t="s">
        <v>5401</v>
      </c>
      <c r="H15166" s="8" t="s">
        <v>5745</v>
      </c>
      <c r="I15166" s="8" t="s">
        <v>12283</v>
      </c>
      <c r="J15166" s="19">
        <v>3</v>
      </c>
      <c r="K15166" s="19" t="s">
        <v>7738</v>
      </c>
      <c r="L15166" s="11"/>
      <c r="M15166" s="11"/>
      <c r="N15166" s="24"/>
      <c r="P15166" s="32"/>
      <c r="T15166" s="19"/>
      <c r="U15166" s="3"/>
      <c r="X15166" t="str">
        <f t="shared" si="921"/>
        <v/>
      </c>
      <c r="Z15166" t="str">
        <f t="shared" si="922"/>
        <v/>
      </c>
      <c r="AB15166" s="9"/>
      <c r="AC15166" t="s">
        <v>5745</v>
      </c>
      <c r="AD15166">
        <f t="shared" si="923"/>
        <v>0</v>
      </c>
      <c r="AF15166" s="3"/>
      <c r="AH15166" s="9"/>
    </row>
    <row r="15167" spans="1:34" ht="10.95" customHeight="1" outlineLevel="1" x14ac:dyDescent="0.25">
      <c r="A15167" t="s">
        <v>2878</v>
      </c>
      <c r="C15167" s="3" t="s">
        <v>11994</v>
      </c>
      <c r="D15167" s="3">
        <v>697</v>
      </c>
      <c r="E15167" s="9">
        <v>2000</v>
      </c>
      <c r="F15167" s="7" t="s">
        <v>6715</v>
      </c>
      <c r="G15167" s="7" t="s">
        <v>5401</v>
      </c>
      <c r="H15167" s="8" t="s">
        <v>5745</v>
      </c>
      <c r="I15167" s="8" t="s">
        <v>12283</v>
      </c>
      <c r="J15167" s="19">
        <v>3</v>
      </c>
      <c r="K15167" s="19" t="s">
        <v>7738</v>
      </c>
      <c r="L15167" s="11"/>
      <c r="M15167" s="11"/>
      <c r="N15167" s="24"/>
      <c r="P15167" s="32"/>
      <c r="T15167" s="19"/>
      <c r="U15167" s="3"/>
      <c r="X15167" t="str">
        <f t="shared" si="921"/>
        <v/>
      </c>
      <c r="Z15167" t="str">
        <f t="shared" si="922"/>
        <v/>
      </c>
      <c r="AB15167" s="9"/>
      <c r="AC15167" t="s">
        <v>5745</v>
      </c>
      <c r="AD15167">
        <f t="shared" si="923"/>
        <v>0</v>
      </c>
      <c r="AF15167" s="3"/>
      <c r="AH15167" s="9"/>
    </row>
    <row r="15168" spans="1:34" ht="10.95" customHeight="1" outlineLevel="1" x14ac:dyDescent="0.25">
      <c r="A15168" t="s">
        <v>2878</v>
      </c>
      <c r="C15168" s="3" t="s">
        <v>11994</v>
      </c>
      <c r="D15168" s="3">
        <v>698</v>
      </c>
      <c r="E15168" s="9">
        <v>2000</v>
      </c>
      <c r="F15168" s="7" t="s">
        <v>6715</v>
      </c>
      <c r="G15168" s="7" t="s">
        <v>5401</v>
      </c>
      <c r="H15168" s="8" t="s">
        <v>5745</v>
      </c>
      <c r="I15168" s="8" t="s">
        <v>12283</v>
      </c>
      <c r="J15168" s="19">
        <v>5</v>
      </c>
      <c r="K15168" s="19" t="s">
        <v>7738</v>
      </c>
      <c r="L15168" s="11"/>
      <c r="M15168" s="11"/>
      <c r="N15168" s="24"/>
      <c r="P15168" s="32"/>
      <c r="T15168" s="19"/>
      <c r="U15168" s="3"/>
      <c r="X15168" t="str">
        <f t="shared" si="921"/>
        <v/>
      </c>
      <c r="Z15168" t="str">
        <f t="shared" si="922"/>
        <v/>
      </c>
      <c r="AB15168" s="9"/>
      <c r="AC15168" t="s">
        <v>5745</v>
      </c>
      <c r="AD15168">
        <f t="shared" si="923"/>
        <v>0</v>
      </c>
      <c r="AF15168" s="3"/>
      <c r="AH15168" s="9"/>
    </row>
    <row r="15169" spans="1:34" ht="10.95" customHeight="1" outlineLevel="1" x14ac:dyDescent="0.25">
      <c r="A15169" t="s">
        <v>2878</v>
      </c>
      <c r="C15169" s="3" t="s">
        <v>11994</v>
      </c>
      <c r="D15169" s="3" t="s">
        <v>12282</v>
      </c>
      <c r="E15169" s="9">
        <v>2000</v>
      </c>
      <c r="F15169" s="7" t="s">
        <v>5989</v>
      </c>
      <c r="G15169" s="7" t="s">
        <v>5401</v>
      </c>
      <c r="H15169" s="8" t="s">
        <v>753</v>
      </c>
      <c r="I15169" s="8" t="s">
        <v>12283</v>
      </c>
      <c r="J15169" s="19">
        <v>3</v>
      </c>
      <c r="K15169" s="19" t="s">
        <v>7738</v>
      </c>
      <c r="L15169" s="11"/>
      <c r="M15169" s="11"/>
      <c r="N15169" s="24"/>
      <c r="P15169" s="32"/>
      <c r="T15169" s="19"/>
      <c r="U15169" s="3">
        <v>670</v>
      </c>
      <c r="X15169" t="str">
        <f t="shared" si="921"/>
        <v/>
      </c>
      <c r="Z15169" t="str">
        <f t="shared" si="922"/>
        <v/>
      </c>
      <c r="AB15169" s="9"/>
      <c r="AC15169" t="s">
        <v>753</v>
      </c>
      <c r="AD15169">
        <f t="shared" si="923"/>
        <v>0</v>
      </c>
      <c r="AF15169" s="3"/>
      <c r="AG15169" t="s">
        <v>2880</v>
      </c>
      <c r="AH15169" s="9" t="s">
        <v>4925</v>
      </c>
    </row>
    <row r="15170" spans="1:34" ht="10.95" customHeight="1" outlineLevel="1" x14ac:dyDescent="0.25">
      <c r="A15170" t="s">
        <v>2878</v>
      </c>
      <c r="C15170" s="3" t="s">
        <v>11994</v>
      </c>
      <c r="D15170" s="3" t="s">
        <v>12285</v>
      </c>
      <c r="E15170" s="9">
        <v>2001</v>
      </c>
      <c r="F15170" s="7" t="s">
        <v>12284</v>
      </c>
      <c r="G15170" s="7" t="s">
        <v>5401</v>
      </c>
      <c r="H15170" s="8" t="s">
        <v>2886</v>
      </c>
      <c r="I15170" s="8" t="s">
        <v>11928</v>
      </c>
      <c r="J15170" s="19">
        <v>1</v>
      </c>
      <c r="K15170" s="20" t="s">
        <v>7736</v>
      </c>
      <c r="L15170" s="11">
        <v>13</v>
      </c>
      <c r="M15170" s="11"/>
      <c r="N15170" s="24"/>
      <c r="P15170" s="32"/>
      <c r="T15170" s="19"/>
      <c r="U15170" s="3">
        <v>677</v>
      </c>
      <c r="X15170" t="str">
        <f t="shared" ref="X15170:X15233" si="924">IF(COUNTIF(F15170,"*fdc*"),1,"")</f>
        <v/>
      </c>
      <c r="Z15170">
        <f t="shared" ref="Z15170:Z15233" si="925">IF(COUNTIF(F15170,"*s/s*"),1,"")</f>
        <v>1</v>
      </c>
      <c r="AB15170" s="9"/>
      <c r="AC15170" t="s">
        <v>2886</v>
      </c>
      <c r="AD15170">
        <f t="shared" si="923"/>
        <v>0</v>
      </c>
      <c r="AF15170" s="3"/>
      <c r="AG15170" t="s">
        <v>2880</v>
      </c>
      <c r="AH15170" s="9" t="s">
        <v>4925</v>
      </c>
    </row>
    <row r="15171" spans="1:34" ht="10.95" customHeight="1" outlineLevel="1" x14ac:dyDescent="0.25">
      <c r="A15171" t="s">
        <v>2878</v>
      </c>
      <c r="C15171" s="3" t="s">
        <v>11994</v>
      </c>
      <c r="D15171" s="3">
        <v>716</v>
      </c>
      <c r="E15171" s="9">
        <v>2001</v>
      </c>
      <c r="F15171" s="7" t="s">
        <v>2591</v>
      </c>
      <c r="G15171" s="7" t="s">
        <v>5401</v>
      </c>
      <c r="H15171" s="8" t="s">
        <v>12289</v>
      </c>
      <c r="I15171" s="8" t="s">
        <v>12286</v>
      </c>
      <c r="J15171" s="19">
        <v>5</v>
      </c>
      <c r="K15171" s="19" t="s">
        <v>20093</v>
      </c>
      <c r="L15171" s="11"/>
      <c r="M15171" s="11"/>
      <c r="N15171" s="24"/>
      <c r="P15171" s="32"/>
      <c r="T15171" s="19"/>
      <c r="U15171" s="3"/>
      <c r="X15171" t="str">
        <f t="shared" si="924"/>
        <v/>
      </c>
      <c r="Z15171" t="str">
        <f t="shared" si="925"/>
        <v/>
      </c>
      <c r="AB15171" s="9"/>
      <c r="AC15171" t="s">
        <v>12289</v>
      </c>
      <c r="AD15171">
        <f t="shared" si="923"/>
        <v>0</v>
      </c>
      <c r="AF15171" s="3"/>
      <c r="AH15171" s="9"/>
    </row>
    <row r="15172" spans="1:34" ht="10.95" customHeight="1" outlineLevel="1" x14ac:dyDescent="0.25">
      <c r="A15172" t="s">
        <v>2878</v>
      </c>
      <c r="C15172" s="3" t="s">
        <v>11994</v>
      </c>
      <c r="D15172" s="3">
        <v>717</v>
      </c>
      <c r="E15172" s="9">
        <v>2001</v>
      </c>
      <c r="F15172" s="7" t="s">
        <v>2591</v>
      </c>
      <c r="G15172" s="7" t="s">
        <v>5401</v>
      </c>
      <c r="H15172" s="8" t="s">
        <v>12289</v>
      </c>
      <c r="I15172" s="8" t="s">
        <v>12286</v>
      </c>
      <c r="J15172" s="19">
        <v>5</v>
      </c>
      <c r="K15172" s="19" t="s">
        <v>20093</v>
      </c>
      <c r="L15172" s="11"/>
      <c r="M15172" s="11"/>
      <c r="N15172" s="24"/>
      <c r="P15172" s="32"/>
      <c r="T15172" s="19"/>
      <c r="U15172" s="3"/>
      <c r="X15172" t="str">
        <f t="shared" si="924"/>
        <v/>
      </c>
      <c r="Z15172" t="str">
        <f t="shared" si="925"/>
        <v/>
      </c>
      <c r="AB15172" s="9"/>
      <c r="AC15172" t="s">
        <v>12289</v>
      </c>
      <c r="AD15172">
        <f t="shared" si="923"/>
        <v>0</v>
      </c>
      <c r="AF15172" s="3"/>
      <c r="AH15172" s="9"/>
    </row>
    <row r="15173" spans="1:34" ht="10.95" customHeight="1" outlineLevel="1" x14ac:dyDescent="0.25">
      <c r="A15173" t="s">
        <v>2878</v>
      </c>
      <c r="C15173" s="3" t="s">
        <v>11994</v>
      </c>
      <c r="D15173" s="3">
        <v>719</v>
      </c>
      <c r="E15173" s="9">
        <v>2001</v>
      </c>
      <c r="F15173" s="7" t="s">
        <v>2591</v>
      </c>
      <c r="G15173" s="7" t="s">
        <v>5401</v>
      </c>
      <c r="H15173" s="8" t="s">
        <v>12289</v>
      </c>
      <c r="I15173" s="8" t="s">
        <v>12286</v>
      </c>
      <c r="J15173" s="19">
        <v>5</v>
      </c>
      <c r="K15173" s="19" t="s">
        <v>20093</v>
      </c>
      <c r="L15173" s="11"/>
      <c r="M15173" s="11"/>
      <c r="N15173" s="24"/>
      <c r="P15173" s="32"/>
      <c r="T15173" s="19"/>
      <c r="U15173" s="3"/>
      <c r="X15173" t="str">
        <f t="shared" si="924"/>
        <v/>
      </c>
      <c r="Z15173" t="str">
        <f t="shared" si="925"/>
        <v/>
      </c>
      <c r="AB15173" s="9"/>
      <c r="AC15173" t="s">
        <v>12289</v>
      </c>
      <c r="AD15173">
        <f t="shared" si="923"/>
        <v>0</v>
      </c>
      <c r="AF15173" s="3"/>
      <c r="AH15173" s="9"/>
    </row>
    <row r="15174" spans="1:34" ht="10.95" customHeight="1" outlineLevel="1" x14ac:dyDescent="0.25">
      <c r="A15174" t="s">
        <v>2878</v>
      </c>
      <c r="C15174" s="3" t="s">
        <v>11994</v>
      </c>
      <c r="D15174" s="3">
        <v>720</v>
      </c>
      <c r="E15174" s="9">
        <v>2001</v>
      </c>
      <c r="F15174" s="7" t="s">
        <v>2591</v>
      </c>
      <c r="G15174" s="7" t="s">
        <v>5401</v>
      </c>
      <c r="H15174" s="8" t="s">
        <v>12289</v>
      </c>
      <c r="I15174" s="8" t="s">
        <v>12286</v>
      </c>
      <c r="J15174" s="19">
        <v>5</v>
      </c>
      <c r="K15174" s="19" t="s">
        <v>20093</v>
      </c>
      <c r="L15174" s="11"/>
      <c r="M15174" s="11"/>
      <c r="N15174" s="24"/>
      <c r="P15174" s="32"/>
      <c r="T15174" s="19"/>
      <c r="U15174" s="3"/>
      <c r="X15174" t="str">
        <f t="shared" si="924"/>
        <v/>
      </c>
      <c r="Z15174" t="str">
        <f t="shared" si="925"/>
        <v/>
      </c>
      <c r="AB15174" s="9"/>
      <c r="AC15174" t="s">
        <v>12289</v>
      </c>
      <c r="AD15174">
        <f t="shared" si="923"/>
        <v>0</v>
      </c>
      <c r="AF15174" s="3"/>
      <c r="AH15174" s="9"/>
    </row>
    <row r="15175" spans="1:34" ht="10.95" customHeight="1" outlineLevel="1" x14ac:dyDescent="0.25">
      <c r="A15175" t="s">
        <v>2878</v>
      </c>
      <c r="C15175" s="3" t="s">
        <v>11994</v>
      </c>
      <c r="D15175" s="3">
        <v>721</v>
      </c>
      <c r="E15175" s="9">
        <v>2001</v>
      </c>
      <c r="F15175" s="7" t="s">
        <v>2591</v>
      </c>
      <c r="G15175" s="7" t="s">
        <v>5401</v>
      </c>
      <c r="H15175" s="8" t="s">
        <v>12289</v>
      </c>
      <c r="I15175" s="8" t="s">
        <v>12286</v>
      </c>
      <c r="J15175" s="19">
        <v>5</v>
      </c>
      <c r="K15175" s="19" t="s">
        <v>20093</v>
      </c>
      <c r="L15175" s="11"/>
      <c r="M15175" s="11"/>
      <c r="N15175" s="24"/>
      <c r="P15175" s="32"/>
      <c r="T15175" s="19"/>
      <c r="U15175" s="3"/>
      <c r="X15175" t="str">
        <f t="shared" si="924"/>
        <v/>
      </c>
      <c r="Z15175" t="str">
        <f t="shared" si="925"/>
        <v/>
      </c>
      <c r="AB15175" s="9"/>
      <c r="AC15175" t="s">
        <v>12289</v>
      </c>
      <c r="AD15175">
        <f t="shared" si="923"/>
        <v>0</v>
      </c>
      <c r="AF15175" s="3"/>
      <c r="AH15175" s="9"/>
    </row>
    <row r="15176" spans="1:34" ht="10.95" customHeight="1" outlineLevel="1" x14ac:dyDescent="0.25">
      <c r="A15176" t="s">
        <v>2878</v>
      </c>
      <c r="C15176" s="3" t="s">
        <v>11994</v>
      </c>
      <c r="D15176" s="3">
        <v>722</v>
      </c>
      <c r="E15176" s="9">
        <v>2001</v>
      </c>
      <c r="F15176" s="7" t="s">
        <v>2591</v>
      </c>
      <c r="G15176" s="7" t="s">
        <v>5401</v>
      </c>
      <c r="H15176" s="8" t="s">
        <v>12289</v>
      </c>
      <c r="I15176" s="8" t="s">
        <v>12286</v>
      </c>
      <c r="J15176" s="19">
        <v>3</v>
      </c>
      <c r="K15176" s="19" t="s">
        <v>20093</v>
      </c>
      <c r="L15176" s="11"/>
      <c r="M15176" s="11"/>
      <c r="N15176" s="24"/>
      <c r="P15176" s="32"/>
      <c r="T15176" s="19"/>
      <c r="U15176" s="3"/>
      <c r="X15176" t="str">
        <f t="shared" si="924"/>
        <v/>
      </c>
      <c r="Z15176" t="str">
        <f t="shared" si="925"/>
        <v/>
      </c>
      <c r="AB15176" s="9"/>
      <c r="AC15176" t="s">
        <v>12289</v>
      </c>
      <c r="AD15176">
        <f t="shared" si="923"/>
        <v>0</v>
      </c>
      <c r="AF15176" s="3"/>
      <c r="AH15176" s="9"/>
    </row>
    <row r="15177" spans="1:34" ht="10.95" customHeight="1" outlineLevel="1" x14ac:dyDescent="0.25">
      <c r="A15177" t="s">
        <v>2878</v>
      </c>
      <c r="C15177" s="3" t="s">
        <v>11994</v>
      </c>
      <c r="D15177" s="3">
        <v>723</v>
      </c>
      <c r="E15177" s="9">
        <v>2001</v>
      </c>
      <c r="F15177" s="7" t="s">
        <v>2591</v>
      </c>
      <c r="G15177" s="7" t="s">
        <v>5401</v>
      </c>
      <c r="H15177" s="8" t="s">
        <v>12289</v>
      </c>
      <c r="I15177" s="8" t="s">
        <v>12286</v>
      </c>
      <c r="J15177" s="19">
        <v>5</v>
      </c>
      <c r="K15177" s="19" t="s">
        <v>20093</v>
      </c>
      <c r="L15177" s="11"/>
      <c r="M15177" s="11"/>
      <c r="N15177" s="24"/>
      <c r="P15177" s="32"/>
      <c r="T15177" s="19"/>
      <c r="U15177" s="3"/>
      <c r="X15177" t="str">
        <f t="shared" si="924"/>
        <v/>
      </c>
      <c r="Z15177" t="str">
        <f t="shared" si="925"/>
        <v/>
      </c>
      <c r="AB15177" s="9"/>
      <c r="AC15177" t="s">
        <v>12289</v>
      </c>
      <c r="AD15177">
        <f t="shared" si="923"/>
        <v>0</v>
      </c>
      <c r="AF15177" s="3"/>
      <c r="AH15177" s="9"/>
    </row>
    <row r="15178" spans="1:34" ht="10.95" customHeight="1" outlineLevel="1" x14ac:dyDescent="0.25">
      <c r="A15178" t="s">
        <v>2878</v>
      </c>
      <c r="C15178" s="3" t="s">
        <v>11994</v>
      </c>
      <c r="D15178" s="3" t="s">
        <v>12288</v>
      </c>
      <c r="E15178" s="9">
        <v>2001</v>
      </c>
      <c r="F15178" s="7" t="s">
        <v>12287</v>
      </c>
      <c r="G15178" s="7" t="s">
        <v>5401</v>
      </c>
      <c r="H15178" s="8" t="s">
        <v>2884</v>
      </c>
      <c r="I15178" s="8" t="s">
        <v>12286</v>
      </c>
      <c r="J15178" s="19">
        <v>1</v>
      </c>
      <c r="K15178" s="19" t="s">
        <v>7736</v>
      </c>
      <c r="L15178" s="11">
        <v>17.2</v>
      </c>
      <c r="M15178" s="11"/>
      <c r="N15178" s="24"/>
      <c r="P15178" s="32"/>
      <c r="T15178" s="19"/>
      <c r="U15178" s="3">
        <v>685</v>
      </c>
      <c r="X15178" t="str">
        <f t="shared" si="924"/>
        <v/>
      </c>
      <c r="Z15178">
        <f t="shared" si="925"/>
        <v>1</v>
      </c>
      <c r="AB15178" s="9"/>
      <c r="AC15178" t="s">
        <v>2884</v>
      </c>
      <c r="AD15178">
        <f t="shared" si="923"/>
        <v>0</v>
      </c>
      <c r="AF15178" s="3"/>
      <c r="AG15178" t="s">
        <v>2880</v>
      </c>
      <c r="AH15178" s="9" t="s">
        <v>4925</v>
      </c>
    </row>
    <row r="15179" spans="1:34" ht="10.95" customHeight="1" outlineLevel="1" x14ac:dyDescent="0.25">
      <c r="A15179" t="s">
        <v>2878</v>
      </c>
      <c r="C15179" s="3" t="s">
        <v>11994</v>
      </c>
      <c r="D15179" s="3" t="s">
        <v>21155</v>
      </c>
      <c r="E15179" s="9">
        <v>2001</v>
      </c>
      <c r="F15179" s="7" t="s">
        <v>21154</v>
      </c>
      <c r="G15179" s="7" t="s">
        <v>5401</v>
      </c>
      <c r="H15179" s="8" t="s">
        <v>1377</v>
      </c>
      <c r="I15179" s="8" t="s">
        <v>21152</v>
      </c>
      <c r="J15179" s="19">
        <v>3</v>
      </c>
      <c r="K15179" s="19" t="s">
        <v>7738</v>
      </c>
      <c r="L15179" s="11"/>
      <c r="M15179" s="11"/>
      <c r="N15179" s="24"/>
      <c r="P15179" s="32"/>
      <c r="T15179" s="19"/>
      <c r="U15179" s="3"/>
      <c r="X15179" t="str">
        <f t="shared" si="924"/>
        <v/>
      </c>
      <c r="Z15179" t="str">
        <f t="shared" si="925"/>
        <v/>
      </c>
      <c r="AB15179" s="9"/>
      <c r="AC15179" t="s">
        <v>21153</v>
      </c>
      <c r="AD15179">
        <f t="shared" si="923"/>
        <v>0</v>
      </c>
      <c r="AF15179" s="3"/>
      <c r="AH15179" s="9"/>
    </row>
    <row r="15180" spans="1:34" ht="10.95" customHeight="1" outlineLevel="1" x14ac:dyDescent="0.25">
      <c r="A15180" t="s">
        <v>2878</v>
      </c>
      <c r="C15180" s="3" t="s">
        <v>11994</v>
      </c>
      <c r="D15180" s="3" t="s">
        <v>21259</v>
      </c>
      <c r="E15180" s="9">
        <v>2001</v>
      </c>
      <c r="F15180" s="7" t="s">
        <v>21156</v>
      </c>
      <c r="G15180" s="7" t="s">
        <v>5401</v>
      </c>
      <c r="H15180" s="8" t="s">
        <v>1377</v>
      </c>
      <c r="I15180" s="8" t="s">
        <v>21152</v>
      </c>
      <c r="J15180" s="19">
        <v>3</v>
      </c>
      <c r="K15180" s="19" t="s">
        <v>7738</v>
      </c>
      <c r="L15180" s="11"/>
      <c r="M15180" s="11"/>
      <c r="N15180" s="24"/>
      <c r="P15180" s="32"/>
      <c r="T15180" s="19"/>
      <c r="U15180" s="3"/>
      <c r="X15180" t="str">
        <f t="shared" si="924"/>
        <v/>
      </c>
      <c r="Z15180" t="str">
        <f t="shared" si="925"/>
        <v/>
      </c>
      <c r="AB15180" s="9"/>
      <c r="AC15180" t="s">
        <v>21153</v>
      </c>
      <c r="AD15180">
        <f t="shared" si="923"/>
        <v>0</v>
      </c>
      <c r="AF15180" s="3"/>
      <c r="AH15180" s="9"/>
    </row>
    <row r="15181" spans="1:34" ht="10.95" customHeight="1" outlineLevel="1" x14ac:dyDescent="0.25">
      <c r="A15181" t="s">
        <v>2878</v>
      </c>
      <c r="C15181" s="3" t="s">
        <v>11994</v>
      </c>
      <c r="D15181" s="3" t="s">
        <v>12290</v>
      </c>
      <c r="E15181" s="9">
        <v>2001</v>
      </c>
      <c r="F15181" s="7" t="s">
        <v>12291</v>
      </c>
      <c r="G15181" s="7" t="s">
        <v>5401</v>
      </c>
      <c r="H15181" s="8" t="s">
        <v>12263</v>
      </c>
      <c r="I15181" s="8" t="s">
        <v>12292</v>
      </c>
      <c r="J15181" s="19">
        <v>5</v>
      </c>
      <c r="K15181" s="19" t="s">
        <v>7736</v>
      </c>
      <c r="L15181" s="11">
        <v>12.3</v>
      </c>
      <c r="M15181" s="11"/>
      <c r="N15181" s="24"/>
      <c r="P15181" s="32"/>
      <c r="T15181" s="19"/>
      <c r="U15181" s="3"/>
      <c r="X15181" t="str">
        <f t="shared" si="924"/>
        <v/>
      </c>
      <c r="Z15181">
        <f t="shared" si="925"/>
        <v>1</v>
      </c>
      <c r="AB15181" s="9"/>
      <c r="AC15181" t="s">
        <v>12263</v>
      </c>
      <c r="AD15181">
        <f t="shared" si="923"/>
        <v>0</v>
      </c>
      <c r="AF15181" s="3"/>
      <c r="AH15181" s="9"/>
    </row>
    <row r="15182" spans="1:34" ht="10.95" customHeight="1" outlineLevel="1" x14ac:dyDescent="0.25">
      <c r="A15182" t="s">
        <v>2878</v>
      </c>
      <c r="C15182" s="3" t="s">
        <v>11994</v>
      </c>
      <c r="D15182" s="3">
        <v>747</v>
      </c>
      <c r="E15182" s="9">
        <v>2002</v>
      </c>
      <c r="F15182" s="7" t="s">
        <v>6715</v>
      </c>
      <c r="G15182" s="7" t="s">
        <v>5401</v>
      </c>
      <c r="H15182" s="8" t="s">
        <v>12210</v>
      </c>
      <c r="I15182" s="8" t="s">
        <v>12293</v>
      </c>
      <c r="J15182" s="19">
        <v>5</v>
      </c>
      <c r="K15182" s="19" t="s">
        <v>7736</v>
      </c>
      <c r="L15182" s="11">
        <v>4.95</v>
      </c>
      <c r="M15182" s="11"/>
      <c r="N15182" s="24"/>
      <c r="P15182" s="32"/>
      <c r="T15182" s="19"/>
      <c r="U15182" s="3">
        <v>701</v>
      </c>
      <c r="X15182" t="str">
        <f t="shared" si="924"/>
        <v/>
      </c>
      <c r="Z15182" t="str">
        <f t="shared" si="925"/>
        <v/>
      </c>
      <c r="AB15182" s="9"/>
      <c r="AC15182" t="s">
        <v>12210</v>
      </c>
      <c r="AD15182">
        <f t="shared" si="923"/>
        <v>0</v>
      </c>
      <c r="AF15182" s="3"/>
      <c r="AG15182" t="s">
        <v>2880</v>
      </c>
      <c r="AH15182" s="9" t="s">
        <v>4925</v>
      </c>
    </row>
    <row r="15183" spans="1:34" ht="10.95" customHeight="1" outlineLevel="1" x14ac:dyDescent="0.25">
      <c r="A15183" t="s">
        <v>2878</v>
      </c>
      <c r="C15183" s="3" t="s">
        <v>11994</v>
      </c>
      <c r="D15183" s="3">
        <v>748</v>
      </c>
      <c r="E15183" s="9">
        <v>2002</v>
      </c>
      <c r="F15183" s="7" t="s">
        <v>2311</v>
      </c>
      <c r="G15183" s="7" t="s">
        <v>5401</v>
      </c>
      <c r="H15183" s="8" t="s">
        <v>12210</v>
      </c>
      <c r="I15183" s="8" t="s">
        <v>12293</v>
      </c>
      <c r="J15183" s="19">
        <v>5</v>
      </c>
      <c r="K15183" s="19" t="s">
        <v>7736</v>
      </c>
      <c r="L15183" s="11">
        <v>4.95</v>
      </c>
      <c r="M15183" s="11"/>
      <c r="N15183" s="24"/>
      <c r="P15183" s="32"/>
      <c r="T15183" s="19"/>
      <c r="U15183" s="3">
        <v>702</v>
      </c>
      <c r="X15183" t="str">
        <f t="shared" si="924"/>
        <v/>
      </c>
      <c r="Z15183" t="str">
        <f t="shared" si="925"/>
        <v/>
      </c>
      <c r="AB15183" s="9"/>
      <c r="AC15183" t="s">
        <v>12210</v>
      </c>
      <c r="AD15183">
        <f t="shared" si="923"/>
        <v>0</v>
      </c>
      <c r="AF15183" s="3"/>
      <c r="AG15183" t="s">
        <v>2880</v>
      </c>
      <c r="AH15183" s="9" t="s">
        <v>4925</v>
      </c>
    </row>
    <row r="15184" spans="1:34" ht="10.95" customHeight="1" outlineLevel="1" x14ac:dyDescent="0.25">
      <c r="A15184" t="s">
        <v>2878</v>
      </c>
      <c r="C15184" s="3" t="s">
        <v>11994</v>
      </c>
      <c r="D15184" s="3">
        <v>749</v>
      </c>
      <c r="E15184" s="9">
        <v>2002</v>
      </c>
      <c r="F15184" s="7" t="s">
        <v>2533</v>
      </c>
      <c r="G15184" s="7" t="s">
        <v>5401</v>
      </c>
      <c r="H15184" s="8" t="s">
        <v>12210</v>
      </c>
      <c r="I15184" s="8" t="s">
        <v>12293</v>
      </c>
      <c r="J15184" s="19">
        <v>5</v>
      </c>
      <c r="K15184" s="19" t="s">
        <v>7736</v>
      </c>
      <c r="L15184" s="11">
        <v>4.95</v>
      </c>
      <c r="M15184" s="11"/>
      <c r="N15184" s="24"/>
      <c r="P15184" s="32"/>
      <c r="T15184" s="19"/>
      <c r="U15184" s="3">
        <v>703</v>
      </c>
      <c r="X15184" t="str">
        <f t="shared" si="924"/>
        <v/>
      </c>
      <c r="Z15184" t="str">
        <f t="shared" si="925"/>
        <v/>
      </c>
      <c r="AB15184" s="9"/>
      <c r="AC15184" t="s">
        <v>12210</v>
      </c>
      <c r="AD15184">
        <f t="shared" si="923"/>
        <v>0</v>
      </c>
      <c r="AF15184" s="3"/>
      <c r="AG15184" t="s">
        <v>2880</v>
      </c>
      <c r="AH15184" s="9" t="s">
        <v>4925</v>
      </c>
    </row>
    <row r="15185" spans="1:34" ht="10.95" customHeight="1" outlineLevel="1" x14ac:dyDescent="0.25">
      <c r="A15185" t="s">
        <v>2878</v>
      </c>
      <c r="C15185" s="3" t="s">
        <v>11994</v>
      </c>
      <c r="D15185" s="3">
        <v>751</v>
      </c>
      <c r="E15185" s="9">
        <v>2002</v>
      </c>
      <c r="F15185" s="7" t="s">
        <v>1378</v>
      </c>
      <c r="G15185" s="7" t="s">
        <v>5401</v>
      </c>
      <c r="H15185" s="8" t="s">
        <v>12210</v>
      </c>
      <c r="I15185" s="8" t="s">
        <v>12293</v>
      </c>
      <c r="J15185" s="19">
        <v>5</v>
      </c>
      <c r="K15185" s="20" t="s">
        <v>20093</v>
      </c>
      <c r="L15185" s="11"/>
      <c r="M15185" s="11"/>
      <c r="N15185" s="24"/>
      <c r="P15185" s="32"/>
      <c r="T15185" s="19"/>
      <c r="U15185" s="3"/>
      <c r="X15185" t="str">
        <f t="shared" si="924"/>
        <v/>
      </c>
      <c r="Z15185" t="str">
        <f t="shared" si="925"/>
        <v/>
      </c>
      <c r="AB15185" s="9"/>
      <c r="AC15185" t="s">
        <v>12210</v>
      </c>
      <c r="AD15185">
        <f t="shared" si="923"/>
        <v>0</v>
      </c>
      <c r="AF15185" s="3"/>
      <c r="AG15185" t="s">
        <v>12201</v>
      </c>
      <c r="AH15185" s="9" t="s">
        <v>4925</v>
      </c>
    </row>
    <row r="15186" spans="1:34" ht="10.95" customHeight="1" outlineLevel="1" x14ac:dyDescent="0.25">
      <c r="A15186" t="s">
        <v>2878</v>
      </c>
      <c r="C15186" s="3" t="s">
        <v>11994</v>
      </c>
      <c r="D15186" s="3">
        <v>752</v>
      </c>
      <c r="E15186" s="9">
        <v>2002</v>
      </c>
      <c r="F15186" s="7" t="s">
        <v>1378</v>
      </c>
      <c r="G15186" s="7" t="s">
        <v>5401</v>
      </c>
      <c r="H15186" s="8" t="s">
        <v>12210</v>
      </c>
      <c r="I15186" s="8" t="s">
        <v>12293</v>
      </c>
      <c r="J15186" s="19">
        <v>5</v>
      </c>
      <c r="K15186" s="20" t="s">
        <v>20093</v>
      </c>
      <c r="L15186" s="11"/>
      <c r="M15186" s="11"/>
      <c r="N15186" s="24"/>
      <c r="P15186" s="32"/>
      <c r="T15186" s="19"/>
      <c r="U15186" s="3"/>
      <c r="X15186" t="str">
        <f t="shared" si="924"/>
        <v/>
      </c>
      <c r="Z15186" t="str">
        <f t="shared" si="925"/>
        <v/>
      </c>
      <c r="AB15186" s="9"/>
      <c r="AC15186" t="s">
        <v>12210</v>
      </c>
      <c r="AD15186">
        <f t="shared" si="923"/>
        <v>0</v>
      </c>
      <c r="AF15186" s="3"/>
      <c r="AG15186" t="s">
        <v>12273</v>
      </c>
      <c r="AH15186" s="9" t="s">
        <v>4925</v>
      </c>
    </row>
    <row r="15187" spans="1:34" ht="10.95" customHeight="1" outlineLevel="1" x14ac:dyDescent="0.25">
      <c r="A15187" t="s">
        <v>2878</v>
      </c>
      <c r="C15187" s="3" t="s">
        <v>11994</v>
      </c>
      <c r="D15187" s="3">
        <v>753</v>
      </c>
      <c r="E15187" s="9">
        <v>2002</v>
      </c>
      <c r="F15187" s="7" t="s">
        <v>1378</v>
      </c>
      <c r="G15187" s="7" t="s">
        <v>5401</v>
      </c>
      <c r="H15187" s="8" t="s">
        <v>12210</v>
      </c>
      <c r="I15187" s="8" t="s">
        <v>12293</v>
      </c>
      <c r="J15187" s="19">
        <v>5</v>
      </c>
      <c r="K15187" s="20" t="s">
        <v>20093</v>
      </c>
      <c r="L15187" s="11"/>
      <c r="M15187" s="11"/>
      <c r="N15187" s="24"/>
      <c r="P15187" s="32"/>
      <c r="T15187" s="19"/>
      <c r="U15187" s="3"/>
      <c r="X15187" t="str">
        <f t="shared" si="924"/>
        <v/>
      </c>
      <c r="Z15187" t="str">
        <f t="shared" si="925"/>
        <v/>
      </c>
      <c r="AB15187" s="9"/>
      <c r="AC15187" t="s">
        <v>12210</v>
      </c>
      <c r="AD15187">
        <f t="shared" si="923"/>
        <v>0</v>
      </c>
      <c r="AF15187" s="3"/>
      <c r="AG15187" t="s">
        <v>12274</v>
      </c>
      <c r="AH15187" s="9" t="s">
        <v>4925</v>
      </c>
    </row>
    <row r="15188" spans="1:34" ht="10.95" customHeight="1" outlineLevel="1" x14ac:dyDescent="0.25">
      <c r="A15188" t="s">
        <v>2878</v>
      </c>
      <c r="C15188" s="3" t="s">
        <v>11994</v>
      </c>
      <c r="D15188" s="3" t="s">
        <v>12294</v>
      </c>
      <c r="E15188" s="9">
        <v>2002</v>
      </c>
      <c r="F15188" s="7" t="s">
        <v>10270</v>
      </c>
      <c r="G15188" s="7" t="s">
        <v>5401</v>
      </c>
      <c r="H15188" s="8" t="s">
        <v>12210</v>
      </c>
      <c r="I15188" s="8" t="s">
        <v>12293</v>
      </c>
      <c r="J15188" s="19">
        <v>1</v>
      </c>
      <c r="K15188" s="20" t="s">
        <v>7736</v>
      </c>
      <c r="L15188" s="11">
        <v>13.6</v>
      </c>
      <c r="M15188" s="11"/>
      <c r="N15188" s="24"/>
      <c r="P15188" s="32"/>
      <c r="T15188" s="19"/>
      <c r="U15188" s="3">
        <v>705</v>
      </c>
      <c r="X15188" t="str">
        <f t="shared" si="924"/>
        <v/>
      </c>
      <c r="Z15188">
        <f t="shared" si="925"/>
        <v>1</v>
      </c>
      <c r="AB15188" s="9"/>
      <c r="AC15188" t="s">
        <v>12210</v>
      </c>
      <c r="AD15188">
        <f t="shared" si="923"/>
        <v>0</v>
      </c>
      <c r="AF15188" s="3"/>
      <c r="AG15188" t="s">
        <v>2880</v>
      </c>
      <c r="AH15188" s="9" t="s">
        <v>4925</v>
      </c>
    </row>
    <row r="15189" spans="1:34" ht="10.95" customHeight="1" outlineLevel="1" x14ac:dyDescent="0.25">
      <c r="A15189" t="s">
        <v>2878</v>
      </c>
      <c r="C15189" s="3" t="s">
        <v>11994</v>
      </c>
      <c r="D15189" s="3" t="s">
        <v>12295</v>
      </c>
      <c r="E15189" s="9">
        <v>2002</v>
      </c>
      <c r="F15189" s="7" t="s">
        <v>10270</v>
      </c>
      <c r="G15189" s="7" t="s">
        <v>5401</v>
      </c>
      <c r="H15189" s="8" t="s">
        <v>12296</v>
      </c>
      <c r="I15189" s="8" t="s">
        <v>12297</v>
      </c>
      <c r="J15189" s="19">
        <v>1</v>
      </c>
      <c r="K15189" s="19" t="s">
        <v>7736</v>
      </c>
      <c r="L15189" s="11">
        <v>12.2</v>
      </c>
      <c r="M15189" s="11"/>
      <c r="N15189" s="24"/>
      <c r="P15189" s="32"/>
      <c r="T15189" s="19"/>
      <c r="U15189" s="3"/>
      <c r="X15189" t="str">
        <f t="shared" si="924"/>
        <v/>
      </c>
      <c r="Z15189">
        <f t="shared" si="925"/>
        <v>1</v>
      </c>
      <c r="AB15189" s="9"/>
      <c r="AC15189" t="s">
        <v>12296</v>
      </c>
      <c r="AD15189">
        <f t="shared" si="923"/>
        <v>0</v>
      </c>
      <c r="AF15189" s="3"/>
      <c r="AH15189" s="9"/>
    </row>
    <row r="15190" spans="1:34" ht="10.95" customHeight="1" outlineLevel="1" x14ac:dyDescent="0.25">
      <c r="A15190" t="s">
        <v>2878</v>
      </c>
      <c r="C15190" s="3" t="s">
        <v>11994</v>
      </c>
      <c r="D15190" s="3" t="s">
        <v>19266</v>
      </c>
      <c r="E15190" s="9">
        <v>2002</v>
      </c>
      <c r="F15190" s="7" t="s">
        <v>2591</v>
      </c>
      <c r="G15190" s="7" t="s">
        <v>5401</v>
      </c>
      <c r="H15190" s="8" t="s">
        <v>12300</v>
      </c>
      <c r="I15190" s="8" t="s">
        <v>9211</v>
      </c>
      <c r="J15190" s="19">
        <v>3</v>
      </c>
      <c r="K15190" s="19" t="s">
        <v>7738</v>
      </c>
      <c r="L15190" s="11"/>
      <c r="M15190" s="11"/>
      <c r="N15190" s="24"/>
      <c r="P15190" s="32"/>
      <c r="T15190" s="19"/>
      <c r="U15190" s="3"/>
      <c r="X15190" t="str">
        <f t="shared" si="924"/>
        <v/>
      </c>
      <c r="Z15190" t="str">
        <f t="shared" si="925"/>
        <v/>
      </c>
      <c r="AB15190" s="9"/>
      <c r="AC15190" t="s">
        <v>12300</v>
      </c>
      <c r="AD15190">
        <f t="shared" si="923"/>
        <v>0</v>
      </c>
      <c r="AF15190" s="3"/>
      <c r="AH15190" s="9"/>
    </row>
    <row r="15191" spans="1:34" ht="10.95" customHeight="1" outlineLevel="1" x14ac:dyDescent="0.25">
      <c r="A15191" t="s">
        <v>2878</v>
      </c>
      <c r="C15191" s="3" t="s">
        <v>11994</v>
      </c>
      <c r="D15191" s="3" t="s">
        <v>12298</v>
      </c>
      <c r="E15191" s="9">
        <v>2002</v>
      </c>
      <c r="F15191" s="7" t="s">
        <v>12299</v>
      </c>
      <c r="G15191" s="7" t="s">
        <v>5401</v>
      </c>
      <c r="H15191" s="8" t="s">
        <v>12300</v>
      </c>
      <c r="I15191" s="8" t="s">
        <v>9211</v>
      </c>
      <c r="J15191" s="19">
        <v>1</v>
      </c>
      <c r="K15191" s="19" t="s">
        <v>7738</v>
      </c>
      <c r="L15191" s="11"/>
      <c r="M15191" s="11"/>
      <c r="N15191" s="24"/>
      <c r="P15191" s="32"/>
      <c r="T15191" s="19"/>
      <c r="U15191" s="3"/>
      <c r="X15191" t="str">
        <f t="shared" si="924"/>
        <v/>
      </c>
      <c r="Z15191">
        <f t="shared" si="925"/>
        <v>1</v>
      </c>
      <c r="AB15191" s="9"/>
      <c r="AC15191" t="s">
        <v>12300</v>
      </c>
      <c r="AD15191">
        <f t="shared" si="923"/>
        <v>0</v>
      </c>
      <c r="AF15191" s="3"/>
      <c r="AH15191" s="9"/>
    </row>
    <row r="15192" spans="1:34" ht="10.95" customHeight="1" outlineLevel="1" x14ac:dyDescent="0.25">
      <c r="A15192" t="s">
        <v>2878</v>
      </c>
      <c r="C15192" s="3" t="s">
        <v>11994</v>
      </c>
      <c r="D15192" s="3">
        <v>778</v>
      </c>
      <c r="E15192" s="9">
        <v>2002</v>
      </c>
      <c r="F15192" s="10" t="s">
        <v>10890</v>
      </c>
      <c r="G15192" s="7" t="s">
        <v>5401</v>
      </c>
      <c r="H15192" s="8" t="s">
        <v>12300</v>
      </c>
      <c r="I15192" s="8" t="s">
        <v>9211</v>
      </c>
      <c r="J15192" s="19">
        <v>3</v>
      </c>
      <c r="K15192" s="19" t="s">
        <v>7738</v>
      </c>
      <c r="L15192" s="11"/>
      <c r="M15192" s="11"/>
      <c r="N15192" s="24"/>
      <c r="P15192" s="32"/>
      <c r="T15192" s="19"/>
      <c r="U15192" s="3"/>
      <c r="X15192" t="str">
        <f t="shared" si="924"/>
        <v/>
      </c>
      <c r="Z15192" t="str">
        <f t="shared" si="925"/>
        <v/>
      </c>
      <c r="AB15192" s="9"/>
      <c r="AC15192" t="s">
        <v>12300</v>
      </c>
      <c r="AD15192">
        <f t="shared" si="923"/>
        <v>0</v>
      </c>
      <c r="AF15192" s="3"/>
      <c r="AH15192" s="9"/>
    </row>
    <row r="15193" spans="1:34" ht="10.95" customHeight="1" outlineLevel="1" x14ac:dyDescent="0.25">
      <c r="A15193" t="s">
        <v>2878</v>
      </c>
      <c r="C15193" s="3" t="s">
        <v>11994</v>
      </c>
      <c r="D15193" s="3" t="s">
        <v>12301</v>
      </c>
      <c r="E15193" s="9">
        <v>2002</v>
      </c>
      <c r="F15193" s="7" t="s">
        <v>12302</v>
      </c>
      <c r="G15193" s="7" t="s">
        <v>5401</v>
      </c>
      <c r="H15193" s="8" t="s">
        <v>12300</v>
      </c>
      <c r="I15193" s="8" t="s">
        <v>9211</v>
      </c>
      <c r="J15193" s="19">
        <v>1</v>
      </c>
      <c r="K15193" s="19" t="s">
        <v>7738</v>
      </c>
      <c r="L15193" s="11"/>
      <c r="M15193" s="11"/>
      <c r="N15193" s="24"/>
      <c r="P15193" s="32"/>
      <c r="T15193" s="19"/>
      <c r="U15193" s="3"/>
      <c r="X15193" t="str">
        <f t="shared" si="924"/>
        <v/>
      </c>
      <c r="Z15193">
        <f t="shared" si="925"/>
        <v>1</v>
      </c>
      <c r="AB15193" s="9"/>
      <c r="AC15193" t="s">
        <v>12300</v>
      </c>
      <c r="AD15193">
        <f t="shared" si="923"/>
        <v>0</v>
      </c>
      <c r="AF15193" s="3"/>
      <c r="AH15193" s="9"/>
    </row>
    <row r="15194" spans="1:34" ht="10.95" customHeight="1" outlineLevel="1" x14ac:dyDescent="0.25">
      <c r="A15194" t="s">
        <v>2878</v>
      </c>
      <c r="C15194" s="3" t="s">
        <v>11994</v>
      </c>
      <c r="D15194" s="3">
        <v>783</v>
      </c>
      <c r="E15194" s="9">
        <v>2003</v>
      </c>
      <c r="F15194" s="7" t="s">
        <v>2591</v>
      </c>
      <c r="G15194" s="7" t="s">
        <v>5401</v>
      </c>
      <c r="H15194" s="8" t="s">
        <v>1377</v>
      </c>
      <c r="I15194" s="8" t="s">
        <v>12304</v>
      </c>
      <c r="J15194" s="19">
        <v>3</v>
      </c>
      <c r="K15194" s="19" t="s">
        <v>7738</v>
      </c>
      <c r="L15194" s="11"/>
      <c r="M15194" s="11"/>
      <c r="N15194" s="24"/>
      <c r="P15194" s="32"/>
      <c r="T15194" s="19"/>
      <c r="U15194" s="3"/>
      <c r="X15194" t="str">
        <f t="shared" si="924"/>
        <v/>
      </c>
      <c r="Z15194" t="str">
        <f t="shared" si="925"/>
        <v/>
      </c>
      <c r="AB15194" s="9"/>
      <c r="AC15194" t="s">
        <v>1377</v>
      </c>
      <c r="AD15194">
        <f t="shared" si="923"/>
        <v>0</v>
      </c>
      <c r="AF15194" s="3"/>
      <c r="AH15194" s="9"/>
    </row>
    <row r="15195" spans="1:34" ht="10.95" customHeight="1" outlineLevel="1" x14ac:dyDescent="0.25">
      <c r="A15195" t="s">
        <v>2878</v>
      </c>
      <c r="C15195" s="3" t="s">
        <v>11994</v>
      </c>
      <c r="D15195" s="3">
        <v>784</v>
      </c>
      <c r="E15195" s="9">
        <v>2003</v>
      </c>
      <c r="F15195" s="7" t="s">
        <v>2591</v>
      </c>
      <c r="G15195" s="7" t="s">
        <v>5401</v>
      </c>
      <c r="H15195" s="8" t="s">
        <v>1377</v>
      </c>
      <c r="I15195" s="8" t="s">
        <v>12304</v>
      </c>
      <c r="J15195" s="19">
        <v>3</v>
      </c>
      <c r="K15195" s="19" t="s">
        <v>7738</v>
      </c>
      <c r="L15195" s="11"/>
      <c r="M15195" s="11"/>
      <c r="N15195" s="24"/>
      <c r="P15195" s="32"/>
      <c r="T15195" s="19"/>
      <c r="U15195" s="3"/>
      <c r="X15195" t="str">
        <f t="shared" si="924"/>
        <v/>
      </c>
      <c r="Z15195" t="str">
        <f t="shared" si="925"/>
        <v/>
      </c>
      <c r="AB15195" s="9"/>
      <c r="AC15195" t="s">
        <v>1377</v>
      </c>
      <c r="AD15195">
        <f t="shared" si="923"/>
        <v>0</v>
      </c>
      <c r="AF15195" s="3"/>
      <c r="AH15195" s="9"/>
    </row>
    <row r="15196" spans="1:34" ht="10.95" customHeight="1" outlineLevel="1" x14ac:dyDescent="0.25">
      <c r="A15196" t="s">
        <v>2878</v>
      </c>
      <c r="C15196" s="3" t="s">
        <v>11994</v>
      </c>
      <c r="D15196" s="3">
        <v>786</v>
      </c>
      <c r="E15196" s="9">
        <v>2003</v>
      </c>
      <c r="F15196" s="7" t="s">
        <v>2591</v>
      </c>
      <c r="G15196" s="7" t="s">
        <v>5401</v>
      </c>
      <c r="H15196" s="8" t="s">
        <v>1377</v>
      </c>
      <c r="I15196" s="8" t="s">
        <v>12304</v>
      </c>
      <c r="J15196" s="19">
        <v>3</v>
      </c>
      <c r="K15196" s="19" t="s">
        <v>7738</v>
      </c>
      <c r="L15196" s="11"/>
      <c r="M15196" s="11"/>
      <c r="N15196" s="24"/>
      <c r="P15196" s="32"/>
      <c r="T15196" s="19"/>
      <c r="U15196" s="3"/>
      <c r="X15196" t="str">
        <f t="shared" si="924"/>
        <v/>
      </c>
      <c r="Z15196" t="str">
        <f t="shared" si="925"/>
        <v/>
      </c>
      <c r="AB15196" s="9"/>
      <c r="AC15196" t="s">
        <v>1377</v>
      </c>
      <c r="AD15196">
        <f t="shared" si="923"/>
        <v>0</v>
      </c>
      <c r="AF15196" s="3"/>
      <c r="AH15196" s="9"/>
    </row>
    <row r="15197" spans="1:34" ht="10.95" customHeight="1" outlineLevel="1" x14ac:dyDescent="0.25">
      <c r="A15197" t="s">
        <v>2878</v>
      </c>
      <c r="C15197" s="3" t="s">
        <v>11994</v>
      </c>
      <c r="D15197" s="3">
        <v>787</v>
      </c>
      <c r="E15197" s="9">
        <v>2003</v>
      </c>
      <c r="F15197" s="7" t="s">
        <v>2591</v>
      </c>
      <c r="G15197" s="7" t="s">
        <v>5401</v>
      </c>
      <c r="H15197" s="8" t="s">
        <v>1377</v>
      </c>
      <c r="I15197" s="8" t="s">
        <v>12304</v>
      </c>
      <c r="J15197" s="19">
        <v>3</v>
      </c>
      <c r="K15197" s="19" t="s">
        <v>7738</v>
      </c>
      <c r="L15197" s="11"/>
      <c r="M15197" s="11"/>
      <c r="N15197" s="24"/>
      <c r="P15197" s="32"/>
      <c r="T15197" s="19"/>
      <c r="U15197" s="3"/>
      <c r="X15197" t="str">
        <f t="shared" si="924"/>
        <v/>
      </c>
      <c r="Z15197" t="str">
        <f t="shared" si="925"/>
        <v/>
      </c>
      <c r="AB15197" s="9"/>
      <c r="AC15197" t="s">
        <v>1377</v>
      </c>
      <c r="AD15197">
        <f t="shared" si="923"/>
        <v>0</v>
      </c>
      <c r="AF15197" s="3"/>
      <c r="AH15197" s="9"/>
    </row>
    <row r="15198" spans="1:34" ht="10.95" customHeight="1" outlineLevel="1" x14ac:dyDescent="0.25">
      <c r="A15198" t="s">
        <v>2878</v>
      </c>
      <c r="C15198" s="3" t="s">
        <v>11994</v>
      </c>
      <c r="D15198" s="3">
        <v>788</v>
      </c>
      <c r="E15198" s="9">
        <v>2003</v>
      </c>
      <c r="F15198" s="7" t="s">
        <v>2591</v>
      </c>
      <c r="G15198" s="7" t="s">
        <v>5401</v>
      </c>
      <c r="H15198" s="8" t="s">
        <v>1377</v>
      </c>
      <c r="I15198" s="8" t="s">
        <v>12304</v>
      </c>
      <c r="J15198" s="19">
        <v>3</v>
      </c>
      <c r="K15198" s="19" t="s">
        <v>7738</v>
      </c>
      <c r="L15198" s="11"/>
      <c r="M15198" s="11"/>
      <c r="N15198" s="24"/>
      <c r="P15198" s="32"/>
      <c r="T15198" s="19"/>
      <c r="U15198" s="3"/>
      <c r="X15198" t="str">
        <f t="shared" si="924"/>
        <v/>
      </c>
      <c r="Z15198" t="str">
        <f t="shared" si="925"/>
        <v/>
      </c>
      <c r="AB15198" s="9"/>
      <c r="AC15198" t="s">
        <v>1377</v>
      </c>
      <c r="AD15198">
        <f t="shared" si="923"/>
        <v>0</v>
      </c>
      <c r="AF15198" s="3"/>
      <c r="AH15198" s="9"/>
    </row>
    <row r="15199" spans="1:34" ht="10.95" customHeight="1" outlineLevel="1" x14ac:dyDescent="0.25">
      <c r="A15199" t="s">
        <v>2878</v>
      </c>
      <c r="C15199" s="3" t="s">
        <v>11994</v>
      </c>
      <c r="D15199" s="3" t="s">
        <v>12303</v>
      </c>
      <c r="E15199" s="9">
        <v>2003</v>
      </c>
      <c r="F15199" s="7" t="s">
        <v>12299</v>
      </c>
      <c r="G15199" s="7" t="s">
        <v>5401</v>
      </c>
      <c r="H15199" s="8" t="s">
        <v>1377</v>
      </c>
      <c r="I15199" s="8" t="s">
        <v>12304</v>
      </c>
      <c r="J15199" s="19">
        <v>3</v>
      </c>
      <c r="K15199" s="19" t="s">
        <v>7738</v>
      </c>
      <c r="L15199" s="11"/>
      <c r="M15199" s="11"/>
      <c r="N15199" s="24"/>
      <c r="P15199" s="32"/>
      <c r="T15199" s="19"/>
      <c r="U15199" s="3">
        <v>724</v>
      </c>
      <c r="X15199" t="str">
        <f t="shared" si="924"/>
        <v/>
      </c>
      <c r="Z15199">
        <f t="shared" si="925"/>
        <v>1</v>
      </c>
      <c r="AB15199" s="9"/>
      <c r="AC15199" t="s">
        <v>1377</v>
      </c>
      <c r="AD15199">
        <f t="shared" si="923"/>
        <v>0</v>
      </c>
      <c r="AF15199" s="3"/>
      <c r="AG15199" t="s">
        <v>2880</v>
      </c>
      <c r="AH15199" s="9" t="s">
        <v>4925</v>
      </c>
    </row>
    <row r="15200" spans="1:34" ht="10.95" customHeight="1" outlineLevel="1" x14ac:dyDescent="0.25">
      <c r="A15200" t="s">
        <v>2878</v>
      </c>
      <c r="C15200" s="3" t="s">
        <v>11994</v>
      </c>
      <c r="D15200" s="3">
        <v>789</v>
      </c>
      <c r="E15200" s="9">
        <v>2003</v>
      </c>
      <c r="F15200" s="7" t="s">
        <v>12302</v>
      </c>
      <c r="G15200" s="7" t="s">
        <v>5401</v>
      </c>
      <c r="H15200" s="8" t="s">
        <v>2884</v>
      </c>
      <c r="I15200" s="8" t="s">
        <v>12304</v>
      </c>
      <c r="J15200" s="19">
        <v>5</v>
      </c>
      <c r="K15200" s="19" t="s">
        <v>7736</v>
      </c>
      <c r="L15200" s="11">
        <v>8.6</v>
      </c>
      <c r="M15200" s="11"/>
      <c r="N15200" s="24"/>
      <c r="P15200" s="32"/>
      <c r="T15200" s="19"/>
      <c r="U15200" s="3">
        <v>725</v>
      </c>
      <c r="X15200" t="str">
        <f t="shared" si="924"/>
        <v/>
      </c>
      <c r="Z15200">
        <f t="shared" si="925"/>
        <v>1</v>
      </c>
      <c r="AB15200" s="9"/>
      <c r="AC15200" t="s">
        <v>2884</v>
      </c>
      <c r="AD15200">
        <f t="shared" si="923"/>
        <v>0</v>
      </c>
      <c r="AF15200" s="3"/>
      <c r="AG15200" t="s">
        <v>2880</v>
      </c>
      <c r="AH15200" s="9" t="s">
        <v>4925</v>
      </c>
    </row>
    <row r="15201" spans="1:34" ht="10.95" customHeight="1" outlineLevel="1" x14ac:dyDescent="0.25">
      <c r="A15201" t="s">
        <v>2878</v>
      </c>
      <c r="C15201" s="3" t="s">
        <v>11994</v>
      </c>
      <c r="D15201" s="3" t="s">
        <v>12305</v>
      </c>
      <c r="E15201" s="9">
        <v>2003</v>
      </c>
      <c r="F15201" s="7" t="s">
        <v>1594</v>
      </c>
      <c r="G15201" s="7" t="s">
        <v>5401</v>
      </c>
      <c r="H15201" s="8" t="s">
        <v>2884</v>
      </c>
      <c r="I15201" s="8" t="s">
        <v>12292</v>
      </c>
      <c r="J15201" s="19">
        <v>5</v>
      </c>
      <c r="K15201" s="19" t="s">
        <v>7738</v>
      </c>
      <c r="L15201" s="11"/>
      <c r="M15201" s="11"/>
      <c r="N15201" s="24"/>
      <c r="P15201" s="32"/>
      <c r="T15201" s="19"/>
      <c r="U15201" s="3">
        <v>730</v>
      </c>
      <c r="X15201" t="str">
        <f t="shared" si="924"/>
        <v/>
      </c>
      <c r="Z15201" t="str">
        <f t="shared" si="925"/>
        <v/>
      </c>
      <c r="AB15201" s="9"/>
      <c r="AC15201" t="s">
        <v>2884</v>
      </c>
      <c r="AD15201">
        <f t="shared" si="923"/>
        <v>0</v>
      </c>
      <c r="AF15201" s="3"/>
      <c r="AG15201" t="s">
        <v>2880</v>
      </c>
      <c r="AH15201" s="9" t="s">
        <v>4925</v>
      </c>
    </row>
    <row r="15202" spans="1:34" ht="10.95" customHeight="1" outlineLevel="1" x14ac:dyDescent="0.25">
      <c r="A15202" t="s">
        <v>2878</v>
      </c>
      <c r="C15202" s="3" t="s">
        <v>11994</v>
      </c>
      <c r="D15202" s="3" t="s">
        <v>12306</v>
      </c>
      <c r="E15202" s="9">
        <v>2003</v>
      </c>
      <c r="F15202" s="7" t="s">
        <v>12299</v>
      </c>
      <c r="G15202" s="7" t="s">
        <v>5401</v>
      </c>
      <c r="H15202" s="8" t="s">
        <v>12307</v>
      </c>
      <c r="I15202" s="8" t="s">
        <v>12308</v>
      </c>
      <c r="J15202" s="19">
        <v>3</v>
      </c>
      <c r="K15202" s="19" t="s">
        <v>7738</v>
      </c>
      <c r="L15202" s="11"/>
      <c r="M15202" s="11"/>
      <c r="N15202" s="24"/>
      <c r="P15202" s="32"/>
      <c r="T15202" s="19"/>
      <c r="U15202" s="3"/>
      <c r="X15202" t="str">
        <f t="shared" si="924"/>
        <v/>
      </c>
      <c r="Z15202">
        <f t="shared" si="925"/>
        <v>1</v>
      </c>
      <c r="AB15202" s="9"/>
      <c r="AC15202" t="s">
        <v>12307</v>
      </c>
      <c r="AD15202">
        <f t="shared" si="923"/>
        <v>0</v>
      </c>
      <c r="AF15202" s="3"/>
      <c r="AH15202" s="9"/>
    </row>
    <row r="15203" spans="1:34" ht="10.95" customHeight="1" outlineLevel="1" x14ac:dyDescent="0.25">
      <c r="A15203" t="s">
        <v>2878</v>
      </c>
      <c r="C15203" s="3" t="s">
        <v>11994</v>
      </c>
      <c r="D15203" s="3">
        <v>812</v>
      </c>
      <c r="E15203" s="9">
        <v>2003</v>
      </c>
      <c r="F15203" s="7" t="s">
        <v>2311</v>
      </c>
      <c r="G15203" s="7" t="s">
        <v>5401</v>
      </c>
      <c r="H15203" s="8" t="s">
        <v>12313</v>
      </c>
      <c r="I15203" s="8" t="s">
        <v>12311</v>
      </c>
      <c r="J15203" s="19">
        <v>5</v>
      </c>
      <c r="K15203" s="19" t="s">
        <v>7738</v>
      </c>
      <c r="L15203" s="11"/>
      <c r="M15203" s="11"/>
      <c r="N15203" s="24"/>
      <c r="P15203" s="32"/>
      <c r="T15203" s="19"/>
      <c r="U15203" s="3"/>
      <c r="X15203" t="str">
        <f t="shared" si="924"/>
        <v/>
      </c>
      <c r="Z15203" t="str">
        <f t="shared" si="925"/>
        <v/>
      </c>
      <c r="AB15203" s="9"/>
      <c r="AC15203" t="s">
        <v>12313</v>
      </c>
      <c r="AD15203">
        <f t="shared" si="923"/>
        <v>0</v>
      </c>
      <c r="AF15203" s="3"/>
      <c r="AH15203" s="9"/>
    </row>
    <row r="15204" spans="1:34" ht="10.95" customHeight="1" outlineLevel="1" x14ac:dyDescent="0.25">
      <c r="A15204" t="s">
        <v>2878</v>
      </c>
      <c r="C15204" s="3" t="s">
        <v>11994</v>
      </c>
      <c r="D15204" s="3" t="s">
        <v>12309</v>
      </c>
      <c r="E15204" s="9">
        <v>2003</v>
      </c>
      <c r="F15204" s="7" t="s">
        <v>2311</v>
      </c>
      <c r="G15204" s="7" t="s">
        <v>5401</v>
      </c>
      <c r="H15204" s="8" t="s">
        <v>12313</v>
      </c>
      <c r="I15204" s="8" t="s">
        <v>12311</v>
      </c>
      <c r="J15204" s="19">
        <v>5</v>
      </c>
      <c r="K15204" s="19" t="s">
        <v>7738</v>
      </c>
      <c r="L15204" s="11"/>
      <c r="M15204" s="11"/>
      <c r="N15204" s="24"/>
      <c r="P15204" s="32"/>
      <c r="T15204" s="19"/>
      <c r="U15204" s="3"/>
      <c r="X15204" t="str">
        <f t="shared" si="924"/>
        <v/>
      </c>
      <c r="Z15204" t="str">
        <f t="shared" si="925"/>
        <v/>
      </c>
      <c r="AB15204" s="9"/>
      <c r="AC15204" t="s">
        <v>12313</v>
      </c>
      <c r="AD15204">
        <f t="shared" si="923"/>
        <v>0</v>
      </c>
      <c r="AF15204" s="3"/>
      <c r="AH15204" s="9"/>
    </row>
    <row r="15205" spans="1:34" ht="10.95" customHeight="1" outlineLevel="1" x14ac:dyDescent="0.25">
      <c r="A15205" t="s">
        <v>2878</v>
      </c>
      <c r="C15205" s="3" t="s">
        <v>11994</v>
      </c>
      <c r="D15205" s="3">
        <v>815</v>
      </c>
      <c r="E15205" s="9">
        <v>2003</v>
      </c>
      <c r="F15205" s="7" t="s">
        <v>5805</v>
      </c>
      <c r="G15205" s="7" t="s">
        <v>5401</v>
      </c>
      <c r="H15205" s="8" t="s">
        <v>12313</v>
      </c>
      <c r="I15205" s="8" t="s">
        <v>12311</v>
      </c>
      <c r="J15205" s="19">
        <v>5</v>
      </c>
      <c r="K15205" s="19" t="s">
        <v>7738</v>
      </c>
      <c r="L15205" s="11"/>
      <c r="M15205" s="11"/>
      <c r="N15205" s="24"/>
      <c r="P15205" s="32"/>
      <c r="T15205" s="19"/>
      <c r="U15205" s="3"/>
      <c r="X15205" t="str">
        <f t="shared" si="924"/>
        <v/>
      </c>
      <c r="Z15205" t="str">
        <f t="shared" si="925"/>
        <v/>
      </c>
      <c r="AB15205" s="9"/>
      <c r="AC15205" t="s">
        <v>12313</v>
      </c>
      <c r="AD15205">
        <f t="shared" si="923"/>
        <v>0</v>
      </c>
      <c r="AF15205" s="3"/>
      <c r="AH15205" s="9"/>
    </row>
    <row r="15206" spans="1:34" ht="10.95" customHeight="1" outlineLevel="1" x14ac:dyDescent="0.25">
      <c r="A15206" t="s">
        <v>2878</v>
      </c>
      <c r="C15206" s="3" t="s">
        <v>11994</v>
      </c>
      <c r="D15206" s="3" t="s">
        <v>12312</v>
      </c>
      <c r="E15206" s="9">
        <v>2003</v>
      </c>
      <c r="F15206" s="7" t="s">
        <v>5805</v>
      </c>
      <c r="G15206" s="7" t="s">
        <v>5401</v>
      </c>
      <c r="H15206" s="8" t="s">
        <v>12313</v>
      </c>
      <c r="I15206" s="8" t="s">
        <v>12311</v>
      </c>
      <c r="J15206" s="19">
        <v>5</v>
      </c>
      <c r="K15206" s="19" t="s">
        <v>7738</v>
      </c>
      <c r="L15206" s="11"/>
      <c r="M15206" s="11"/>
      <c r="N15206" s="24"/>
      <c r="P15206" s="32"/>
      <c r="T15206" s="19"/>
      <c r="U15206" s="3"/>
      <c r="X15206" t="str">
        <f t="shared" si="924"/>
        <v/>
      </c>
      <c r="Z15206" t="str">
        <f t="shared" si="925"/>
        <v/>
      </c>
      <c r="AB15206" s="9"/>
      <c r="AC15206" t="s">
        <v>12313</v>
      </c>
      <c r="AD15206">
        <f t="shared" si="923"/>
        <v>0</v>
      </c>
      <c r="AF15206" s="3"/>
      <c r="AH15206" s="9"/>
    </row>
    <row r="15207" spans="1:34" ht="10.95" customHeight="1" outlineLevel="1" x14ac:dyDescent="0.25">
      <c r="A15207" t="s">
        <v>2878</v>
      </c>
      <c r="C15207" s="3" t="s">
        <v>11994</v>
      </c>
      <c r="D15207" s="3">
        <v>816</v>
      </c>
      <c r="E15207" s="9">
        <v>2003</v>
      </c>
      <c r="F15207" s="7" t="s">
        <v>4772</v>
      </c>
      <c r="G15207" s="7" t="s">
        <v>5401</v>
      </c>
      <c r="H15207" s="8" t="s">
        <v>12313</v>
      </c>
      <c r="I15207" s="8" t="s">
        <v>12311</v>
      </c>
      <c r="J15207" s="19">
        <v>5</v>
      </c>
      <c r="K15207" s="19" t="s">
        <v>7738</v>
      </c>
      <c r="L15207" s="11"/>
      <c r="M15207" s="11"/>
      <c r="N15207" s="24"/>
      <c r="P15207" s="32"/>
      <c r="T15207" s="19"/>
      <c r="U15207" s="3"/>
      <c r="X15207" t="str">
        <f t="shared" si="924"/>
        <v/>
      </c>
      <c r="Z15207" t="str">
        <f t="shared" si="925"/>
        <v/>
      </c>
      <c r="AB15207" s="9"/>
      <c r="AC15207" t="s">
        <v>12313</v>
      </c>
      <c r="AD15207">
        <f t="shared" si="923"/>
        <v>0</v>
      </c>
      <c r="AF15207" s="3"/>
      <c r="AH15207" s="9"/>
    </row>
    <row r="15208" spans="1:34" ht="10.95" customHeight="1" outlineLevel="1" x14ac:dyDescent="0.25">
      <c r="A15208" t="s">
        <v>2878</v>
      </c>
      <c r="C15208" s="3" t="s">
        <v>11994</v>
      </c>
      <c r="D15208" s="3">
        <v>817</v>
      </c>
      <c r="E15208" s="9">
        <v>2003</v>
      </c>
      <c r="F15208" s="7" t="s">
        <v>4772</v>
      </c>
      <c r="G15208" s="7" t="s">
        <v>5401</v>
      </c>
      <c r="H15208" s="8" t="s">
        <v>12313</v>
      </c>
      <c r="I15208" s="8" t="s">
        <v>12311</v>
      </c>
      <c r="J15208" s="19">
        <v>5</v>
      </c>
      <c r="K15208" s="19" t="s">
        <v>7738</v>
      </c>
      <c r="L15208" s="11"/>
      <c r="M15208" s="11"/>
      <c r="N15208" s="24"/>
      <c r="P15208" s="32"/>
      <c r="T15208" s="19"/>
      <c r="U15208" s="3"/>
      <c r="X15208" t="str">
        <f t="shared" si="924"/>
        <v/>
      </c>
      <c r="Z15208" t="str">
        <f t="shared" si="925"/>
        <v/>
      </c>
      <c r="AB15208" s="9"/>
      <c r="AC15208" t="s">
        <v>12313</v>
      </c>
      <c r="AD15208">
        <f t="shared" si="923"/>
        <v>0</v>
      </c>
      <c r="AF15208" s="3"/>
      <c r="AH15208" s="9"/>
    </row>
    <row r="15209" spans="1:34" ht="10.95" customHeight="1" outlineLevel="1" x14ac:dyDescent="0.25">
      <c r="A15209" t="s">
        <v>2878</v>
      </c>
      <c r="C15209" s="3" t="s">
        <v>11994</v>
      </c>
      <c r="D15209" s="3" t="s">
        <v>12310</v>
      </c>
      <c r="E15209" s="9">
        <v>2003</v>
      </c>
      <c r="F15209" s="7" t="s">
        <v>4772</v>
      </c>
      <c r="G15209" s="7" t="s">
        <v>5401</v>
      </c>
      <c r="H15209" s="8" t="s">
        <v>12313</v>
      </c>
      <c r="I15209" s="8" t="s">
        <v>12311</v>
      </c>
      <c r="J15209" s="19">
        <v>5</v>
      </c>
      <c r="K15209" s="19" t="s">
        <v>7738</v>
      </c>
      <c r="L15209" s="11"/>
      <c r="M15209" s="11"/>
      <c r="N15209" s="24"/>
      <c r="P15209" s="32"/>
      <c r="T15209" s="19"/>
      <c r="U15209" s="3"/>
      <c r="X15209" t="str">
        <f t="shared" si="924"/>
        <v/>
      </c>
      <c r="Z15209" t="str">
        <f t="shared" si="925"/>
        <v/>
      </c>
      <c r="AB15209" s="9"/>
      <c r="AC15209" t="s">
        <v>12313</v>
      </c>
      <c r="AD15209">
        <f t="shared" si="923"/>
        <v>0</v>
      </c>
      <c r="AF15209" s="3"/>
      <c r="AH15209" s="9"/>
    </row>
    <row r="15210" spans="1:34" ht="10.95" customHeight="1" outlineLevel="1" x14ac:dyDescent="0.25">
      <c r="A15210" t="s">
        <v>2878</v>
      </c>
      <c r="C15210" s="3" t="s">
        <v>11994</v>
      </c>
      <c r="D15210" s="3" t="s">
        <v>12316</v>
      </c>
      <c r="E15210" s="9">
        <v>2004</v>
      </c>
      <c r="F15210" s="7" t="s">
        <v>1654</v>
      </c>
      <c r="G15210" s="7" t="s">
        <v>5401</v>
      </c>
      <c r="H15210" s="8" t="s">
        <v>1655</v>
      </c>
      <c r="I15210" s="8" t="s">
        <v>12315</v>
      </c>
      <c r="J15210" s="19">
        <v>1</v>
      </c>
      <c r="K15210" s="19" t="s">
        <v>7738</v>
      </c>
      <c r="L15210" s="11"/>
      <c r="M15210" s="11"/>
      <c r="N15210" s="24"/>
      <c r="P15210" s="32"/>
      <c r="T15210" s="19"/>
      <c r="U15210" s="3" t="s">
        <v>1653</v>
      </c>
      <c r="X15210" t="str">
        <f t="shared" si="924"/>
        <v/>
      </c>
      <c r="Z15210" t="str">
        <f t="shared" si="925"/>
        <v/>
      </c>
      <c r="AB15210" s="9"/>
      <c r="AC15210" t="s">
        <v>1655</v>
      </c>
      <c r="AD15210">
        <f t="shared" si="923"/>
        <v>0</v>
      </c>
      <c r="AF15210" s="3"/>
      <c r="AG15210" t="s">
        <v>2880</v>
      </c>
      <c r="AH15210" s="9" t="s">
        <v>4623</v>
      </c>
    </row>
    <row r="15211" spans="1:34" ht="10.95" customHeight="1" outlineLevel="1" x14ac:dyDescent="0.25">
      <c r="A15211" t="s">
        <v>2878</v>
      </c>
      <c r="C15211" s="3" t="s">
        <v>11994</v>
      </c>
      <c r="D15211" s="3">
        <v>832</v>
      </c>
      <c r="E15211" s="9">
        <v>2004</v>
      </c>
      <c r="F15211" s="7" t="s">
        <v>5805</v>
      </c>
      <c r="G15211" s="7" t="s">
        <v>5401</v>
      </c>
      <c r="H15211" s="8" t="s">
        <v>5444</v>
      </c>
      <c r="I15211" s="8" t="s">
        <v>12314</v>
      </c>
      <c r="J15211" s="19">
        <v>5</v>
      </c>
      <c r="K15211" s="19" t="s">
        <v>7738</v>
      </c>
      <c r="L15211" s="11"/>
      <c r="M15211" s="11"/>
      <c r="N15211" s="24"/>
      <c r="P15211" s="32"/>
      <c r="T15211" s="19"/>
      <c r="U15211" s="3">
        <v>754</v>
      </c>
      <c r="X15211" t="str">
        <f t="shared" si="924"/>
        <v/>
      </c>
      <c r="Z15211" t="str">
        <f t="shared" si="925"/>
        <v/>
      </c>
      <c r="AB15211" s="9"/>
      <c r="AC15211" t="s">
        <v>5444</v>
      </c>
      <c r="AD15211">
        <f t="shared" si="923"/>
        <v>0</v>
      </c>
      <c r="AF15211" s="3"/>
      <c r="AG15211" t="s">
        <v>2880</v>
      </c>
      <c r="AH15211" s="9" t="s">
        <v>4925</v>
      </c>
    </row>
    <row r="15212" spans="1:34" ht="10.95" customHeight="1" outlineLevel="1" x14ac:dyDescent="0.25">
      <c r="A15212" t="s">
        <v>2878</v>
      </c>
      <c r="C15212" s="3" t="s">
        <v>11994</v>
      </c>
      <c r="D15212" s="3">
        <v>833</v>
      </c>
      <c r="E15212" s="9">
        <v>2004</v>
      </c>
      <c r="F15212" s="7" t="s">
        <v>5805</v>
      </c>
      <c r="G15212" s="7" t="s">
        <v>5401</v>
      </c>
      <c r="H15212" s="8" t="s">
        <v>5445</v>
      </c>
      <c r="I15212" s="8" t="s">
        <v>12314</v>
      </c>
      <c r="J15212" s="19">
        <v>5</v>
      </c>
      <c r="K15212" s="19" t="s">
        <v>7738</v>
      </c>
      <c r="L15212" s="11"/>
      <c r="M15212" s="11"/>
      <c r="N15212" s="24"/>
      <c r="P15212" s="32"/>
      <c r="T15212" s="19"/>
      <c r="U15212" s="3">
        <v>755</v>
      </c>
      <c r="X15212" t="str">
        <f t="shared" si="924"/>
        <v/>
      </c>
      <c r="Z15212" t="str">
        <f t="shared" si="925"/>
        <v/>
      </c>
      <c r="AB15212" s="9"/>
      <c r="AC15212" t="s">
        <v>5445</v>
      </c>
      <c r="AD15212">
        <f t="shared" ref="AD15212:AD15275" si="926">COUNTIF(H15212,"*Fuji*")</f>
        <v>0</v>
      </c>
      <c r="AF15212" s="3"/>
      <c r="AG15212" t="s">
        <v>2880</v>
      </c>
      <c r="AH15212" s="9" t="s">
        <v>4925</v>
      </c>
    </row>
    <row r="15213" spans="1:34" ht="10.95" customHeight="1" outlineLevel="1" x14ac:dyDescent="0.25">
      <c r="A15213" t="s">
        <v>2878</v>
      </c>
      <c r="C15213" s="3" t="s">
        <v>11994</v>
      </c>
      <c r="D15213" s="3">
        <v>834</v>
      </c>
      <c r="E15213" s="9">
        <v>2004</v>
      </c>
      <c r="F15213" s="7" t="s">
        <v>4772</v>
      </c>
      <c r="G15213" s="7" t="s">
        <v>5401</v>
      </c>
      <c r="H15213" s="8" t="s">
        <v>5446</v>
      </c>
      <c r="I15213" s="8" t="s">
        <v>12314</v>
      </c>
      <c r="J15213" s="19">
        <v>5</v>
      </c>
      <c r="K15213" s="19" t="s">
        <v>7738</v>
      </c>
      <c r="L15213" s="11"/>
      <c r="M15213" s="11"/>
      <c r="N15213" s="24"/>
      <c r="P15213" s="32"/>
      <c r="T15213" s="19"/>
      <c r="U15213" s="3">
        <v>756</v>
      </c>
      <c r="X15213" t="str">
        <f t="shared" si="924"/>
        <v/>
      </c>
      <c r="Z15213" t="str">
        <f t="shared" si="925"/>
        <v/>
      </c>
      <c r="AB15213" s="9"/>
      <c r="AC15213" t="s">
        <v>5446</v>
      </c>
      <c r="AD15213">
        <f t="shared" si="926"/>
        <v>0</v>
      </c>
      <c r="AF15213" s="3"/>
      <c r="AG15213" t="s">
        <v>2880</v>
      </c>
      <c r="AH15213" s="9" t="s">
        <v>4925</v>
      </c>
    </row>
    <row r="15214" spans="1:34" ht="10.95" customHeight="1" outlineLevel="1" x14ac:dyDescent="0.25">
      <c r="A15214" t="s">
        <v>2878</v>
      </c>
      <c r="C15214" s="3" t="s">
        <v>11994</v>
      </c>
      <c r="D15214" s="3">
        <v>835</v>
      </c>
      <c r="E15214" s="9">
        <v>2004</v>
      </c>
      <c r="F15214" s="7" t="s">
        <v>4772</v>
      </c>
      <c r="G15214" s="7" t="s">
        <v>5401</v>
      </c>
      <c r="H15214" s="8" t="s">
        <v>6620</v>
      </c>
      <c r="I15214" s="8" t="s">
        <v>12314</v>
      </c>
      <c r="J15214" s="19">
        <v>1</v>
      </c>
      <c r="K15214" s="19" t="s">
        <v>7738</v>
      </c>
      <c r="L15214" s="11"/>
      <c r="M15214" s="11"/>
      <c r="N15214" s="24"/>
      <c r="P15214" s="32"/>
      <c r="T15214" s="19"/>
      <c r="U15214" s="3">
        <v>757</v>
      </c>
      <c r="X15214" t="str">
        <f t="shared" si="924"/>
        <v/>
      </c>
      <c r="Z15214" t="str">
        <f t="shared" si="925"/>
        <v/>
      </c>
      <c r="AB15214" s="9"/>
      <c r="AC15214" t="s">
        <v>6620</v>
      </c>
      <c r="AD15214">
        <f t="shared" si="926"/>
        <v>0</v>
      </c>
      <c r="AF15214" s="3"/>
      <c r="AG15214" t="s">
        <v>2880</v>
      </c>
      <c r="AH15214" s="9" t="s">
        <v>4925</v>
      </c>
    </row>
    <row r="15215" spans="1:34" ht="10.95" customHeight="1" outlineLevel="1" x14ac:dyDescent="0.25">
      <c r="A15215" t="s">
        <v>2878</v>
      </c>
      <c r="C15215" s="3" t="s">
        <v>11994</v>
      </c>
      <c r="D15215" s="3">
        <v>848</v>
      </c>
      <c r="E15215" s="9">
        <v>2005</v>
      </c>
      <c r="F15215" s="7" t="s">
        <v>2533</v>
      </c>
      <c r="G15215" s="7" t="s">
        <v>5401</v>
      </c>
      <c r="H15215" s="8" t="s">
        <v>6621</v>
      </c>
      <c r="I15215" s="8" t="s">
        <v>12317</v>
      </c>
      <c r="J15215" s="19">
        <v>5</v>
      </c>
      <c r="K15215" s="19" t="s">
        <v>7738</v>
      </c>
      <c r="L15215" s="11"/>
      <c r="M15215" s="11"/>
      <c r="N15215" s="24"/>
      <c r="P15215" s="32"/>
      <c r="T15215" s="19"/>
      <c r="U15215" s="3">
        <v>765</v>
      </c>
      <c r="X15215" t="str">
        <f t="shared" si="924"/>
        <v/>
      </c>
      <c r="Z15215" t="str">
        <f t="shared" si="925"/>
        <v/>
      </c>
      <c r="AB15215" s="9"/>
      <c r="AC15215" t="s">
        <v>6621</v>
      </c>
      <c r="AD15215">
        <f t="shared" si="926"/>
        <v>0</v>
      </c>
      <c r="AF15215" s="3"/>
      <c r="AG15215" t="s">
        <v>2880</v>
      </c>
      <c r="AH15215" s="9" t="s">
        <v>4925</v>
      </c>
    </row>
    <row r="15216" spans="1:34" ht="10.95" customHeight="1" outlineLevel="1" x14ac:dyDescent="0.25">
      <c r="A15216" t="s">
        <v>2878</v>
      </c>
      <c r="C15216" s="3" t="s">
        <v>11994</v>
      </c>
      <c r="D15216" s="3" t="s">
        <v>12318</v>
      </c>
      <c r="E15216" s="9">
        <v>2005</v>
      </c>
      <c r="F15216" s="7" t="s">
        <v>11736</v>
      </c>
      <c r="G15216" s="7" t="s">
        <v>5401</v>
      </c>
      <c r="H15216" s="8" t="s">
        <v>6621</v>
      </c>
      <c r="I15216" s="8" t="s">
        <v>12317</v>
      </c>
      <c r="J15216" s="19">
        <v>5</v>
      </c>
      <c r="K15216" s="19" t="s">
        <v>7738</v>
      </c>
      <c r="L15216" s="11"/>
      <c r="M15216" s="11"/>
      <c r="N15216" s="24"/>
      <c r="P15216" s="32"/>
      <c r="T15216" s="19"/>
      <c r="U15216" s="3"/>
      <c r="X15216" t="str">
        <f t="shared" si="924"/>
        <v/>
      </c>
      <c r="Z15216" t="str">
        <f t="shared" si="925"/>
        <v/>
      </c>
      <c r="AB15216" s="9"/>
      <c r="AC15216" t="s">
        <v>6621</v>
      </c>
      <c r="AD15216">
        <f t="shared" si="926"/>
        <v>0</v>
      </c>
      <c r="AF15216" s="3"/>
      <c r="AG15216" t="s">
        <v>12201</v>
      </c>
      <c r="AH15216" s="9" t="s">
        <v>4925</v>
      </c>
    </row>
    <row r="15217" spans="1:34" ht="10.95" customHeight="1" outlineLevel="1" x14ac:dyDescent="0.25">
      <c r="A15217" t="s">
        <v>2878</v>
      </c>
      <c r="C15217" s="3" t="s">
        <v>11994</v>
      </c>
      <c r="D15217" s="3">
        <v>853</v>
      </c>
      <c r="E15217" s="9">
        <v>2005</v>
      </c>
      <c r="F15217" s="7" t="s">
        <v>2533</v>
      </c>
      <c r="G15217" s="7" t="s">
        <v>5401</v>
      </c>
      <c r="H15217" s="8" t="s">
        <v>1376</v>
      </c>
      <c r="I15217" s="8" t="s">
        <v>12320</v>
      </c>
      <c r="J15217" s="19">
        <v>5</v>
      </c>
      <c r="K15217" s="19" t="s">
        <v>7738</v>
      </c>
      <c r="L15217" s="11"/>
      <c r="M15217" s="11"/>
      <c r="N15217" s="24"/>
      <c r="P15217" s="32"/>
      <c r="T15217" s="19"/>
      <c r="U15217" s="3" t="s">
        <v>1490</v>
      </c>
      <c r="X15217" t="str">
        <f t="shared" si="924"/>
        <v/>
      </c>
      <c r="Z15217" t="str">
        <f t="shared" si="925"/>
        <v/>
      </c>
      <c r="AB15217" s="9"/>
      <c r="AC15217" t="s">
        <v>1376</v>
      </c>
      <c r="AD15217">
        <f t="shared" si="926"/>
        <v>0</v>
      </c>
      <c r="AF15217" s="3"/>
      <c r="AG15217" t="s">
        <v>2880</v>
      </c>
      <c r="AH15217" s="9" t="s">
        <v>4925</v>
      </c>
    </row>
    <row r="15218" spans="1:34" ht="10.95" customHeight="1" outlineLevel="1" x14ac:dyDescent="0.25">
      <c r="A15218" t="s">
        <v>2878</v>
      </c>
      <c r="C15218" s="3" t="s">
        <v>11994</v>
      </c>
      <c r="D15218" s="3" t="s">
        <v>12319</v>
      </c>
      <c r="E15218" s="9">
        <v>2005</v>
      </c>
      <c r="F15218" s="7" t="s">
        <v>11736</v>
      </c>
      <c r="G15218" s="7" t="s">
        <v>5401</v>
      </c>
      <c r="H15218" s="8" t="s">
        <v>1376</v>
      </c>
      <c r="I15218" s="8" t="s">
        <v>12320</v>
      </c>
      <c r="J15218" s="19">
        <v>5</v>
      </c>
      <c r="K15218" s="19" t="s">
        <v>7738</v>
      </c>
      <c r="L15218" s="11"/>
      <c r="M15218" s="11"/>
      <c r="N15218" s="24"/>
      <c r="P15218" s="32"/>
      <c r="T15218" s="19"/>
      <c r="U15218" s="3"/>
      <c r="X15218" t="str">
        <f t="shared" si="924"/>
        <v/>
      </c>
      <c r="Z15218" t="str">
        <f t="shared" si="925"/>
        <v/>
      </c>
      <c r="AB15218" s="9"/>
      <c r="AC15218" t="s">
        <v>1376</v>
      </c>
      <c r="AD15218">
        <f t="shared" si="926"/>
        <v>0</v>
      </c>
      <c r="AF15218" s="3"/>
      <c r="AH15218" s="9"/>
    </row>
    <row r="15219" spans="1:34" ht="10.95" customHeight="1" outlineLevel="1" x14ac:dyDescent="0.25">
      <c r="A15219" t="s">
        <v>2878</v>
      </c>
      <c r="C15219" s="3" t="s">
        <v>11994</v>
      </c>
      <c r="D15219" s="3">
        <v>858</v>
      </c>
      <c r="E15219" s="9">
        <v>2005</v>
      </c>
      <c r="F15219" s="7" t="s">
        <v>2533</v>
      </c>
      <c r="G15219" s="7" t="s">
        <v>5401</v>
      </c>
      <c r="H15219" s="8" t="s">
        <v>1375</v>
      </c>
      <c r="I15219" s="8" t="s">
        <v>12321</v>
      </c>
      <c r="J15219" s="19">
        <v>5</v>
      </c>
      <c r="K15219" s="19" t="s">
        <v>7738</v>
      </c>
      <c r="L15219" s="11"/>
      <c r="M15219" s="11"/>
      <c r="N15219" s="24"/>
      <c r="P15219" s="32"/>
      <c r="T15219" s="19"/>
      <c r="U15219" s="3" t="s">
        <v>1491</v>
      </c>
      <c r="X15219" t="str">
        <f t="shared" si="924"/>
        <v/>
      </c>
      <c r="Z15219" t="str">
        <f t="shared" si="925"/>
        <v/>
      </c>
      <c r="AB15219" s="9"/>
      <c r="AC15219" t="s">
        <v>1375</v>
      </c>
      <c r="AD15219">
        <f t="shared" si="926"/>
        <v>0</v>
      </c>
      <c r="AF15219" s="3"/>
      <c r="AG15219" t="s">
        <v>2880</v>
      </c>
      <c r="AH15219" s="9" t="s">
        <v>4925</v>
      </c>
    </row>
    <row r="15220" spans="1:34" ht="10.95" customHeight="1" outlineLevel="1" x14ac:dyDescent="0.25">
      <c r="A15220" t="s">
        <v>2878</v>
      </c>
      <c r="C15220" s="3" t="s">
        <v>11994</v>
      </c>
      <c r="D15220" s="3" t="s">
        <v>12322</v>
      </c>
      <c r="E15220" s="9">
        <v>2005</v>
      </c>
      <c r="F15220" s="7" t="s">
        <v>11736</v>
      </c>
      <c r="G15220" s="7" t="s">
        <v>5401</v>
      </c>
      <c r="H15220" s="8" t="s">
        <v>1375</v>
      </c>
      <c r="I15220" s="8" t="s">
        <v>12321</v>
      </c>
      <c r="J15220" s="19">
        <v>5</v>
      </c>
      <c r="K15220" s="19" t="s">
        <v>7738</v>
      </c>
      <c r="L15220" s="11"/>
      <c r="M15220" s="11"/>
      <c r="N15220" s="24"/>
      <c r="P15220" s="32"/>
      <c r="T15220" s="19"/>
      <c r="U15220" s="3"/>
      <c r="X15220" t="str">
        <f t="shared" si="924"/>
        <v/>
      </c>
      <c r="Z15220" t="str">
        <f t="shared" si="925"/>
        <v/>
      </c>
      <c r="AB15220" s="9"/>
      <c r="AC15220" t="s">
        <v>1375</v>
      </c>
      <c r="AD15220">
        <f t="shared" si="926"/>
        <v>0</v>
      </c>
      <c r="AF15220" s="3"/>
      <c r="AH15220" s="9"/>
    </row>
    <row r="15221" spans="1:34" ht="10.95" customHeight="1" outlineLevel="1" x14ac:dyDescent="0.25">
      <c r="A15221" t="s">
        <v>2878</v>
      </c>
      <c r="C15221" s="3" t="s">
        <v>11994</v>
      </c>
      <c r="D15221" s="3">
        <v>875</v>
      </c>
      <c r="E15221" s="9">
        <v>2006</v>
      </c>
      <c r="F15221" s="7" t="s">
        <v>2591</v>
      </c>
      <c r="G15221" s="7" t="s">
        <v>5401</v>
      </c>
      <c r="H15221" s="8" t="s">
        <v>12328</v>
      </c>
      <c r="I15221" s="8" t="s">
        <v>12329</v>
      </c>
      <c r="J15221" s="19">
        <v>1</v>
      </c>
      <c r="K15221" s="19" t="s">
        <v>20093</v>
      </c>
      <c r="L15221" s="11"/>
      <c r="M15221" s="11"/>
      <c r="N15221" s="24"/>
      <c r="P15221" s="32"/>
      <c r="R15221">
        <v>1</v>
      </c>
      <c r="S15221">
        <v>1</v>
      </c>
      <c r="T15221" s="19"/>
      <c r="U15221" s="3"/>
      <c r="X15221" t="str">
        <f t="shared" si="924"/>
        <v/>
      </c>
      <c r="Z15221" t="str">
        <f t="shared" si="925"/>
        <v/>
      </c>
      <c r="AB15221" s="9"/>
      <c r="AC15221" t="s">
        <v>12328</v>
      </c>
      <c r="AD15221">
        <f t="shared" si="926"/>
        <v>0</v>
      </c>
      <c r="AF15221" s="3"/>
      <c r="AH15221" s="9"/>
    </row>
    <row r="15222" spans="1:34" ht="10.95" customHeight="1" outlineLevel="1" x14ac:dyDescent="0.25">
      <c r="A15222" t="s">
        <v>2878</v>
      </c>
      <c r="C15222" s="3" t="s">
        <v>11994</v>
      </c>
      <c r="D15222" s="3">
        <v>876</v>
      </c>
      <c r="E15222" s="9">
        <v>2006</v>
      </c>
      <c r="F15222" s="7" t="s">
        <v>2591</v>
      </c>
      <c r="G15222" s="7" t="s">
        <v>5401</v>
      </c>
      <c r="H15222" s="8" t="s">
        <v>12328</v>
      </c>
      <c r="I15222" s="8" t="s">
        <v>12329</v>
      </c>
      <c r="J15222" s="19">
        <v>5</v>
      </c>
      <c r="K15222" s="19" t="s">
        <v>20093</v>
      </c>
      <c r="L15222" s="11"/>
      <c r="M15222" s="11"/>
      <c r="N15222" s="24"/>
      <c r="P15222" s="32"/>
      <c r="T15222" s="19"/>
      <c r="U15222" s="3"/>
      <c r="X15222" t="str">
        <f t="shared" si="924"/>
        <v/>
      </c>
      <c r="Z15222" t="str">
        <f t="shared" si="925"/>
        <v/>
      </c>
      <c r="AB15222" s="9"/>
      <c r="AC15222" t="s">
        <v>12328</v>
      </c>
      <c r="AD15222">
        <f t="shared" si="926"/>
        <v>0</v>
      </c>
      <c r="AF15222" s="3"/>
      <c r="AH15222" s="9"/>
    </row>
    <row r="15223" spans="1:34" ht="10.95" customHeight="1" outlineLevel="1" x14ac:dyDescent="0.25">
      <c r="A15223" t="s">
        <v>2878</v>
      </c>
      <c r="C15223" s="3" t="s">
        <v>11994</v>
      </c>
      <c r="D15223" s="3">
        <v>877</v>
      </c>
      <c r="E15223" s="9">
        <v>2006</v>
      </c>
      <c r="F15223" s="7" t="s">
        <v>2591</v>
      </c>
      <c r="G15223" s="7" t="s">
        <v>5401</v>
      </c>
      <c r="H15223" s="8" t="s">
        <v>12328</v>
      </c>
      <c r="I15223" s="8" t="s">
        <v>12329</v>
      </c>
      <c r="J15223" s="19">
        <v>5</v>
      </c>
      <c r="K15223" s="19" t="s">
        <v>20093</v>
      </c>
      <c r="L15223" s="11"/>
      <c r="M15223" s="11"/>
      <c r="N15223" s="24"/>
      <c r="P15223" s="32"/>
      <c r="T15223" s="19"/>
      <c r="U15223" s="3"/>
      <c r="X15223" t="str">
        <f t="shared" si="924"/>
        <v/>
      </c>
      <c r="Z15223" t="str">
        <f t="shared" si="925"/>
        <v/>
      </c>
      <c r="AB15223" s="9"/>
      <c r="AC15223" t="s">
        <v>12328</v>
      </c>
      <c r="AD15223">
        <f t="shared" si="926"/>
        <v>0</v>
      </c>
      <c r="AF15223" s="3"/>
      <c r="AH15223" s="9"/>
    </row>
    <row r="15224" spans="1:34" ht="10.95" customHeight="1" outlineLevel="1" x14ac:dyDescent="0.25">
      <c r="A15224" t="s">
        <v>2878</v>
      </c>
      <c r="C15224" s="3" t="s">
        <v>11994</v>
      </c>
      <c r="D15224" s="3">
        <v>878</v>
      </c>
      <c r="E15224" s="9">
        <v>2006</v>
      </c>
      <c r="F15224" s="7" t="s">
        <v>2533</v>
      </c>
      <c r="G15224" s="7" t="s">
        <v>5401</v>
      </c>
      <c r="H15224" s="8" t="s">
        <v>12328</v>
      </c>
      <c r="I15224" s="8" t="s">
        <v>12329</v>
      </c>
      <c r="J15224" s="19">
        <v>5</v>
      </c>
      <c r="K15224" s="19" t="s">
        <v>20093</v>
      </c>
      <c r="L15224" s="11"/>
      <c r="M15224" s="11"/>
      <c r="N15224" s="24"/>
      <c r="P15224" s="32"/>
      <c r="T15224" s="19"/>
      <c r="U15224" s="3"/>
      <c r="X15224" t="str">
        <f t="shared" si="924"/>
        <v/>
      </c>
      <c r="Z15224" t="str">
        <f t="shared" si="925"/>
        <v/>
      </c>
      <c r="AB15224" s="9"/>
      <c r="AC15224" t="s">
        <v>12328</v>
      </c>
      <c r="AD15224">
        <f t="shared" si="926"/>
        <v>0</v>
      </c>
      <c r="AF15224" s="3"/>
      <c r="AH15224" s="9"/>
    </row>
    <row r="15225" spans="1:34" ht="10.95" customHeight="1" outlineLevel="1" x14ac:dyDescent="0.25">
      <c r="A15225" t="s">
        <v>2878</v>
      </c>
      <c r="C15225" s="3" t="s">
        <v>11994</v>
      </c>
      <c r="D15225" s="3">
        <v>879</v>
      </c>
      <c r="E15225" s="9">
        <v>2006</v>
      </c>
      <c r="F15225" s="7" t="s">
        <v>2533</v>
      </c>
      <c r="G15225" s="7" t="s">
        <v>5401</v>
      </c>
      <c r="H15225" s="8" t="s">
        <v>12328</v>
      </c>
      <c r="I15225" s="8" t="s">
        <v>12329</v>
      </c>
      <c r="J15225" s="19">
        <v>1</v>
      </c>
      <c r="K15225" s="19" t="s">
        <v>20093</v>
      </c>
      <c r="L15225" s="11"/>
      <c r="M15225" s="11"/>
      <c r="N15225" s="24"/>
      <c r="P15225" s="32"/>
      <c r="T15225" s="19"/>
      <c r="U15225" s="3"/>
      <c r="X15225" t="str">
        <f t="shared" si="924"/>
        <v/>
      </c>
      <c r="Z15225" t="str">
        <f t="shared" si="925"/>
        <v/>
      </c>
      <c r="AB15225" s="9"/>
      <c r="AC15225" t="s">
        <v>12328</v>
      </c>
      <c r="AD15225">
        <f t="shared" si="926"/>
        <v>0</v>
      </c>
      <c r="AF15225" s="3"/>
      <c r="AH15225" s="9"/>
    </row>
    <row r="15226" spans="1:34" ht="10.95" customHeight="1" outlineLevel="1" x14ac:dyDescent="0.25">
      <c r="A15226" t="s">
        <v>2878</v>
      </c>
      <c r="C15226" s="3" t="s">
        <v>11994</v>
      </c>
      <c r="D15226" s="3">
        <v>880</v>
      </c>
      <c r="E15226" s="9">
        <v>2006</v>
      </c>
      <c r="F15226" s="7" t="s">
        <v>2731</v>
      </c>
      <c r="G15226" s="7" t="s">
        <v>5401</v>
      </c>
      <c r="H15226" s="8" t="s">
        <v>12328</v>
      </c>
      <c r="I15226" s="8" t="s">
        <v>12329</v>
      </c>
      <c r="J15226" s="19">
        <v>5</v>
      </c>
      <c r="K15226" s="19" t="s">
        <v>20093</v>
      </c>
      <c r="L15226" s="11"/>
      <c r="M15226" s="11"/>
      <c r="N15226" s="24"/>
      <c r="P15226" s="32"/>
      <c r="T15226" s="19"/>
      <c r="U15226" s="3"/>
      <c r="X15226" t="str">
        <f t="shared" si="924"/>
        <v/>
      </c>
      <c r="Z15226" t="str">
        <f t="shared" si="925"/>
        <v/>
      </c>
      <c r="AB15226" s="9"/>
      <c r="AC15226" t="s">
        <v>12328</v>
      </c>
      <c r="AD15226">
        <f t="shared" si="926"/>
        <v>0</v>
      </c>
      <c r="AF15226" s="3"/>
      <c r="AH15226" s="9"/>
    </row>
    <row r="15227" spans="1:34" ht="10.95" customHeight="1" outlineLevel="1" x14ac:dyDescent="0.25">
      <c r="A15227" t="s">
        <v>2878</v>
      </c>
      <c r="C15227" s="3" t="s">
        <v>11994</v>
      </c>
      <c r="D15227" s="3" t="s">
        <v>12327</v>
      </c>
      <c r="E15227" s="9">
        <v>2006</v>
      </c>
      <c r="F15227" s="7" t="s">
        <v>9495</v>
      </c>
      <c r="G15227" s="7" t="s">
        <v>5401</v>
      </c>
      <c r="H15227" s="8" t="s">
        <v>1492</v>
      </c>
      <c r="I15227" s="8" t="s">
        <v>12329</v>
      </c>
      <c r="J15227" s="19">
        <v>1</v>
      </c>
      <c r="K15227" s="19" t="s">
        <v>7736</v>
      </c>
      <c r="L15227" s="11">
        <v>16</v>
      </c>
      <c r="M15227" s="11"/>
      <c r="N15227" s="24"/>
      <c r="P15227" s="32"/>
      <c r="T15227" s="19"/>
      <c r="U15227" s="3">
        <v>787</v>
      </c>
      <c r="X15227" t="str">
        <f t="shared" si="924"/>
        <v/>
      </c>
      <c r="Z15227">
        <f t="shared" si="925"/>
        <v>1</v>
      </c>
      <c r="AB15227" s="9"/>
      <c r="AC15227" t="s">
        <v>1492</v>
      </c>
      <c r="AD15227">
        <f t="shared" si="926"/>
        <v>0</v>
      </c>
      <c r="AF15227" s="3"/>
      <c r="AG15227" t="s">
        <v>2880</v>
      </c>
      <c r="AH15227" s="9" t="s">
        <v>4925</v>
      </c>
    </row>
    <row r="15228" spans="1:34" ht="10.95" customHeight="1" outlineLevel="1" x14ac:dyDescent="0.25">
      <c r="A15228" t="s">
        <v>2878</v>
      </c>
      <c r="C15228" s="3" t="s">
        <v>11994</v>
      </c>
      <c r="D15228" s="3">
        <v>882</v>
      </c>
      <c r="E15228" s="9">
        <v>2006</v>
      </c>
      <c r="F15228" s="7" t="s">
        <v>2591</v>
      </c>
      <c r="G15228" s="7" t="s">
        <v>5401</v>
      </c>
      <c r="H15228" s="8" t="s">
        <v>12328</v>
      </c>
      <c r="I15228" s="8" t="s">
        <v>12329</v>
      </c>
      <c r="J15228" s="19">
        <v>5</v>
      </c>
      <c r="K15228" s="19" t="s">
        <v>20093</v>
      </c>
      <c r="L15228" s="11"/>
      <c r="M15228" s="11"/>
      <c r="N15228" s="24"/>
      <c r="P15228" s="32"/>
      <c r="T15228" s="19"/>
      <c r="U15228" s="3"/>
      <c r="X15228" t="str">
        <f t="shared" si="924"/>
        <v/>
      </c>
      <c r="Z15228" t="str">
        <f t="shared" si="925"/>
        <v/>
      </c>
      <c r="AB15228" s="9"/>
      <c r="AC15228" t="s">
        <v>12328</v>
      </c>
      <c r="AD15228">
        <f t="shared" si="926"/>
        <v>0</v>
      </c>
      <c r="AF15228" s="3"/>
      <c r="AH15228" s="9"/>
    </row>
    <row r="15229" spans="1:34" ht="10.95" customHeight="1" outlineLevel="1" x14ac:dyDescent="0.25">
      <c r="A15229" t="s">
        <v>2878</v>
      </c>
      <c r="C15229" s="3" t="s">
        <v>11994</v>
      </c>
      <c r="D15229" s="3">
        <v>885</v>
      </c>
      <c r="E15229" s="9">
        <v>2006</v>
      </c>
      <c r="F15229" s="7" t="s">
        <v>2533</v>
      </c>
      <c r="G15229" s="7" t="s">
        <v>5401</v>
      </c>
      <c r="H15229" s="8" t="s">
        <v>12328</v>
      </c>
      <c r="I15229" s="8" t="s">
        <v>12329</v>
      </c>
      <c r="J15229" s="19">
        <v>6</v>
      </c>
      <c r="K15229" s="19" t="s">
        <v>20093</v>
      </c>
      <c r="L15229" s="11"/>
      <c r="M15229" s="11"/>
      <c r="N15229" s="24"/>
      <c r="P15229" s="32"/>
      <c r="T15229" s="19"/>
      <c r="U15229" s="3"/>
      <c r="X15229" t="str">
        <f t="shared" si="924"/>
        <v/>
      </c>
      <c r="Z15229" t="str">
        <f t="shared" si="925"/>
        <v/>
      </c>
      <c r="AB15229" s="9"/>
      <c r="AC15229" t="s">
        <v>12328</v>
      </c>
      <c r="AD15229">
        <f t="shared" si="926"/>
        <v>0</v>
      </c>
      <c r="AF15229" s="3"/>
      <c r="AH15229" s="9"/>
    </row>
    <row r="15230" spans="1:34" ht="10.95" customHeight="1" outlineLevel="1" x14ac:dyDescent="0.25">
      <c r="A15230" t="s">
        <v>2878</v>
      </c>
      <c r="C15230" s="3" t="s">
        <v>11994</v>
      </c>
      <c r="D15230" s="3">
        <v>886</v>
      </c>
      <c r="E15230" s="9">
        <v>2006</v>
      </c>
      <c r="F15230" s="7" t="s">
        <v>2731</v>
      </c>
      <c r="G15230" s="7" t="s">
        <v>5401</v>
      </c>
      <c r="H15230" s="8" t="s">
        <v>12328</v>
      </c>
      <c r="I15230" s="8" t="s">
        <v>12329</v>
      </c>
      <c r="J15230" s="19">
        <v>5</v>
      </c>
      <c r="K15230" s="19" t="s">
        <v>20093</v>
      </c>
      <c r="L15230" s="11"/>
      <c r="M15230" s="11"/>
      <c r="N15230" s="24"/>
      <c r="P15230" s="32"/>
      <c r="T15230" s="19"/>
      <c r="U15230" s="3"/>
      <c r="X15230" t="str">
        <f t="shared" si="924"/>
        <v/>
      </c>
      <c r="Z15230" t="str">
        <f t="shared" si="925"/>
        <v/>
      </c>
      <c r="AB15230" s="9"/>
      <c r="AC15230" t="s">
        <v>12328</v>
      </c>
      <c r="AD15230">
        <f t="shared" si="926"/>
        <v>0</v>
      </c>
      <c r="AF15230" s="3"/>
      <c r="AH15230" s="9"/>
    </row>
    <row r="15231" spans="1:34" ht="10.95" customHeight="1" outlineLevel="1" x14ac:dyDescent="0.25">
      <c r="A15231" t="s">
        <v>2878</v>
      </c>
      <c r="C15231" s="3" t="s">
        <v>11994</v>
      </c>
      <c r="D15231" s="3" t="s">
        <v>12330</v>
      </c>
      <c r="E15231" s="9">
        <v>2006</v>
      </c>
      <c r="F15231" s="7" t="s">
        <v>9495</v>
      </c>
      <c r="G15231" s="7" t="s">
        <v>5401</v>
      </c>
      <c r="H15231" s="8" t="s">
        <v>1466</v>
      </c>
      <c r="I15231" s="8" t="s">
        <v>12329</v>
      </c>
      <c r="J15231" s="19">
        <v>1</v>
      </c>
      <c r="K15231" s="20" t="s">
        <v>7736</v>
      </c>
      <c r="L15231" s="11">
        <v>16.600000000000001</v>
      </c>
      <c r="M15231" s="11"/>
      <c r="N15231" s="24"/>
      <c r="P15231" s="32"/>
      <c r="T15231" s="19"/>
      <c r="U15231" s="3">
        <v>788</v>
      </c>
      <c r="X15231" t="str">
        <f t="shared" si="924"/>
        <v/>
      </c>
      <c r="Z15231">
        <f t="shared" si="925"/>
        <v>1</v>
      </c>
      <c r="AB15231" s="9"/>
      <c r="AC15231" t="s">
        <v>1466</v>
      </c>
      <c r="AD15231">
        <f t="shared" si="926"/>
        <v>0</v>
      </c>
      <c r="AF15231" s="3"/>
      <c r="AG15231" t="s">
        <v>2880</v>
      </c>
      <c r="AH15231" s="9" t="s">
        <v>4925</v>
      </c>
    </row>
    <row r="15232" spans="1:34" ht="10.95" customHeight="1" outlineLevel="1" x14ac:dyDescent="0.25">
      <c r="A15232" t="s">
        <v>2878</v>
      </c>
      <c r="C15232" s="3" t="s">
        <v>11994</v>
      </c>
      <c r="D15232" s="3">
        <v>891</v>
      </c>
      <c r="E15232" s="9">
        <v>2006</v>
      </c>
      <c r="F15232" s="7" t="s">
        <v>2533</v>
      </c>
      <c r="G15232" s="7" t="s">
        <v>5401</v>
      </c>
      <c r="H15232" s="8" t="s">
        <v>2744</v>
      </c>
      <c r="I15232" s="8" t="s">
        <v>12323</v>
      </c>
      <c r="J15232" s="19">
        <v>3</v>
      </c>
      <c r="K15232" s="19" t="s">
        <v>7738</v>
      </c>
      <c r="L15232" s="11"/>
      <c r="M15232" s="11"/>
      <c r="N15232" s="24"/>
      <c r="P15232" s="32"/>
      <c r="T15232" s="19"/>
      <c r="U15232" s="3" t="s">
        <v>1467</v>
      </c>
      <c r="X15232" t="str">
        <f t="shared" si="924"/>
        <v/>
      </c>
      <c r="Z15232" t="str">
        <f t="shared" si="925"/>
        <v/>
      </c>
      <c r="AB15232" s="9"/>
      <c r="AC15232" t="s">
        <v>2744</v>
      </c>
      <c r="AD15232">
        <f t="shared" si="926"/>
        <v>0</v>
      </c>
      <c r="AF15232" s="3"/>
      <c r="AG15232" t="s">
        <v>2880</v>
      </c>
      <c r="AH15232" s="9" t="s">
        <v>4925</v>
      </c>
    </row>
    <row r="15233" spans="1:34" ht="10.95" customHeight="1" outlineLevel="1" x14ac:dyDescent="0.25">
      <c r="A15233" t="s">
        <v>2878</v>
      </c>
      <c r="C15233" s="3" t="s">
        <v>11994</v>
      </c>
      <c r="D15233" s="3" t="s">
        <v>12324</v>
      </c>
      <c r="E15233" s="9">
        <v>2006</v>
      </c>
      <c r="F15233" s="7" t="s">
        <v>11736</v>
      </c>
      <c r="G15233" s="7" t="s">
        <v>5401</v>
      </c>
      <c r="H15233" s="8" t="s">
        <v>2744</v>
      </c>
      <c r="I15233" s="8" t="s">
        <v>12323</v>
      </c>
      <c r="J15233" s="19">
        <v>5</v>
      </c>
      <c r="K15233" s="19" t="s">
        <v>7738</v>
      </c>
      <c r="L15233" s="11"/>
      <c r="M15233" s="11"/>
      <c r="N15233" s="24"/>
      <c r="P15233" s="32"/>
      <c r="T15233" s="19"/>
      <c r="U15233" s="3"/>
      <c r="X15233" t="str">
        <f t="shared" si="924"/>
        <v/>
      </c>
      <c r="Z15233" t="str">
        <f t="shared" si="925"/>
        <v/>
      </c>
      <c r="AB15233" s="9"/>
      <c r="AC15233" t="s">
        <v>2744</v>
      </c>
      <c r="AD15233">
        <f t="shared" si="926"/>
        <v>0</v>
      </c>
      <c r="AF15233" s="3"/>
      <c r="AH15233" s="9"/>
    </row>
    <row r="15234" spans="1:34" ht="10.95" customHeight="1" outlineLevel="1" x14ac:dyDescent="0.25">
      <c r="A15234" t="s">
        <v>2878</v>
      </c>
      <c r="C15234" s="3" t="s">
        <v>11994</v>
      </c>
      <c r="D15234" s="3">
        <v>896</v>
      </c>
      <c r="E15234" s="9">
        <v>2006</v>
      </c>
      <c r="F15234" s="7" t="s">
        <v>2533</v>
      </c>
      <c r="G15234" s="7" t="s">
        <v>5401</v>
      </c>
      <c r="H15234" s="8" t="s">
        <v>1469</v>
      </c>
      <c r="I15234" s="8" t="s">
        <v>12325</v>
      </c>
      <c r="J15234" s="19">
        <v>5</v>
      </c>
      <c r="K15234" s="19" t="s">
        <v>7738</v>
      </c>
      <c r="L15234" s="11"/>
      <c r="M15234" s="11"/>
      <c r="N15234" s="24"/>
      <c r="P15234" s="32"/>
      <c r="T15234" s="19"/>
      <c r="U15234" s="3" t="s">
        <v>1468</v>
      </c>
      <c r="X15234" t="str">
        <f t="shared" ref="X15234:X15297" si="927">IF(COUNTIF(F15234,"*fdc*"),1,"")</f>
        <v/>
      </c>
      <c r="Z15234" t="str">
        <f t="shared" ref="Z15234:Z15297" si="928">IF(COUNTIF(F15234,"*s/s*"),1,"")</f>
        <v/>
      </c>
      <c r="AB15234" s="9"/>
      <c r="AC15234" t="s">
        <v>1469</v>
      </c>
      <c r="AD15234">
        <f t="shared" si="926"/>
        <v>0</v>
      </c>
      <c r="AF15234" s="3"/>
      <c r="AG15234" t="s">
        <v>2880</v>
      </c>
      <c r="AH15234" s="9" t="s">
        <v>4925</v>
      </c>
    </row>
    <row r="15235" spans="1:34" ht="10.95" customHeight="1" outlineLevel="1" x14ac:dyDescent="0.25">
      <c r="A15235" t="s">
        <v>2878</v>
      </c>
      <c r="C15235" s="3" t="s">
        <v>11994</v>
      </c>
      <c r="D15235" s="3" t="s">
        <v>12326</v>
      </c>
      <c r="E15235" s="9">
        <v>2006</v>
      </c>
      <c r="F15235" s="7" t="s">
        <v>11736</v>
      </c>
      <c r="G15235" s="7" t="s">
        <v>5401</v>
      </c>
      <c r="H15235" s="8" t="s">
        <v>1469</v>
      </c>
      <c r="I15235" s="8" t="s">
        <v>12325</v>
      </c>
      <c r="J15235" s="19">
        <v>5</v>
      </c>
      <c r="K15235" s="19" t="s">
        <v>7738</v>
      </c>
      <c r="L15235" s="11"/>
      <c r="M15235" s="11"/>
      <c r="N15235" s="24"/>
      <c r="P15235" s="32"/>
      <c r="T15235" s="19"/>
      <c r="U15235" s="3"/>
      <c r="X15235" t="str">
        <f t="shared" si="927"/>
        <v/>
      </c>
      <c r="Z15235" t="str">
        <f t="shared" si="928"/>
        <v/>
      </c>
      <c r="AB15235" s="9"/>
      <c r="AC15235" t="s">
        <v>1469</v>
      </c>
      <c r="AD15235">
        <f t="shared" si="926"/>
        <v>0</v>
      </c>
      <c r="AF15235" s="3"/>
      <c r="AH15235" s="9"/>
    </row>
    <row r="15236" spans="1:34" ht="10.95" customHeight="1" outlineLevel="1" x14ac:dyDescent="0.25">
      <c r="A15236" t="s">
        <v>2878</v>
      </c>
      <c r="C15236" s="3" t="s">
        <v>11994</v>
      </c>
      <c r="D15236" s="3">
        <v>905</v>
      </c>
      <c r="E15236" s="9">
        <v>2006</v>
      </c>
      <c r="F15236" s="7" t="s">
        <v>2591</v>
      </c>
      <c r="G15236" s="7" t="s">
        <v>5401</v>
      </c>
      <c r="H15236" s="8" t="s">
        <v>12332</v>
      </c>
      <c r="I15236" s="8" t="s">
        <v>12329</v>
      </c>
      <c r="J15236" s="19">
        <v>3</v>
      </c>
      <c r="K15236" s="19" t="s">
        <v>20093</v>
      </c>
      <c r="L15236" s="11"/>
      <c r="M15236" s="11"/>
      <c r="N15236" s="24"/>
      <c r="P15236" s="32"/>
      <c r="T15236" s="19"/>
      <c r="U15236" s="3"/>
      <c r="X15236" t="str">
        <f t="shared" si="927"/>
        <v/>
      </c>
      <c r="Z15236" t="str">
        <f t="shared" si="928"/>
        <v/>
      </c>
      <c r="AB15236" s="9"/>
      <c r="AC15236" t="s">
        <v>12332</v>
      </c>
      <c r="AD15236">
        <f t="shared" si="926"/>
        <v>0</v>
      </c>
      <c r="AF15236" s="3"/>
      <c r="AH15236" s="9"/>
    </row>
    <row r="15237" spans="1:34" ht="10.95" customHeight="1" outlineLevel="1" x14ac:dyDescent="0.25">
      <c r="A15237" t="s">
        <v>2878</v>
      </c>
      <c r="C15237" s="3" t="s">
        <v>11994</v>
      </c>
      <c r="D15237" s="3">
        <v>906</v>
      </c>
      <c r="E15237" s="9">
        <v>2006</v>
      </c>
      <c r="F15237" s="7" t="s">
        <v>2533</v>
      </c>
      <c r="G15237" s="7" t="s">
        <v>5401</v>
      </c>
      <c r="H15237" s="8" t="s">
        <v>12210</v>
      </c>
      <c r="I15237" s="8" t="s">
        <v>12329</v>
      </c>
      <c r="J15237" s="19">
        <v>5</v>
      </c>
      <c r="K15237" s="19" t="s">
        <v>20093</v>
      </c>
      <c r="L15237" s="11"/>
      <c r="M15237" s="11"/>
      <c r="N15237" s="24"/>
      <c r="P15237" s="32"/>
      <c r="T15237" s="19"/>
      <c r="U15237" s="3"/>
      <c r="X15237" t="str">
        <f t="shared" si="927"/>
        <v/>
      </c>
      <c r="Z15237" t="str">
        <f t="shared" si="928"/>
        <v/>
      </c>
      <c r="AB15237" s="9"/>
      <c r="AC15237" t="s">
        <v>12210</v>
      </c>
      <c r="AD15237">
        <f t="shared" si="926"/>
        <v>0</v>
      </c>
      <c r="AF15237" s="3"/>
      <c r="AH15237" s="9"/>
    </row>
    <row r="15238" spans="1:34" ht="10.95" customHeight="1" outlineLevel="1" x14ac:dyDescent="0.25">
      <c r="A15238" t="s">
        <v>2878</v>
      </c>
      <c r="C15238" s="3" t="s">
        <v>11994</v>
      </c>
      <c r="D15238" s="3">
        <v>907</v>
      </c>
      <c r="E15238" s="9">
        <v>2006</v>
      </c>
      <c r="F15238" s="7" t="s">
        <v>2533</v>
      </c>
      <c r="G15238" s="7" t="s">
        <v>5401</v>
      </c>
      <c r="H15238" s="8" t="s">
        <v>12333</v>
      </c>
      <c r="I15238" s="8" t="s">
        <v>12329</v>
      </c>
      <c r="J15238" s="19">
        <v>5</v>
      </c>
      <c r="K15238" s="19" t="s">
        <v>20093</v>
      </c>
      <c r="L15238" s="11"/>
      <c r="M15238" s="11"/>
      <c r="N15238" s="24"/>
      <c r="P15238" s="32"/>
      <c r="T15238" s="19"/>
      <c r="U15238" s="3"/>
      <c r="X15238" t="str">
        <f t="shared" si="927"/>
        <v/>
      </c>
      <c r="Z15238" t="str">
        <f t="shared" si="928"/>
        <v/>
      </c>
      <c r="AB15238" s="9"/>
      <c r="AC15238" t="s">
        <v>12333</v>
      </c>
      <c r="AD15238">
        <f t="shared" si="926"/>
        <v>0</v>
      </c>
      <c r="AF15238" s="3"/>
      <c r="AH15238" s="9"/>
    </row>
    <row r="15239" spans="1:34" ht="10.95" customHeight="1" outlineLevel="1" x14ac:dyDescent="0.25">
      <c r="A15239" t="s">
        <v>2878</v>
      </c>
      <c r="C15239" s="3" t="s">
        <v>11994</v>
      </c>
      <c r="D15239" s="3">
        <v>908</v>
      </c>
      <c r="E15239" s="9">
        <v>2006</v>
      </c>
      <c r="F15239" s="7" t="s">
        <v>2731</v>
      </c>
      <c r="G15239" s="7" t="s">
        <v>5401</v>
      </c>
      <c r="H15239" s="8" t="s">
        <v>1377</v>
      </c>
      <c r="I15239" s="8" t="s">
        <v>12329</v>
      </c>
      <c r="J15239" s="19">
        <v>1</v>
      </c>
      <c r="K15239" s="19" t="s">
        <v>20093</v>
      </c>
      <c r="L15239" s="11"/>
      <c r="M15239" s="11"/>
      <c r="N15239" s="24"/>
      <c r="P15239" s="32"/>
      <c r="T15239" s="19"/>
      <c r="U15239" s="3"/>
      <c r="X15239" t="str">
        <f t="shared" si="927"/>
        <v/>
      </c>
      <c r="Z15239" t="str">
        <f t="shared" si="928"/>
        <v/>
      </c>
      <c r="AB15239" s="9"/>
      <c r="AC15239" t="s">
        <v>1377</v>
      </c>
      <c r="AD15239">
        <f t="shared" si="926"/>
        <v>0</v>
      </c>
      <c r="AF15239" s="3"/>
      <c r="AH15239" s="9"/>
    </row>
    <row r="15240" spans="1:34" ht="10.95" customHeight="1" outlineLevel="1" x14ac:dyDescent="0.25">
      <c r="A15240" t="s">
        <v>2878</v>
      </c>
      <c r="C15240" s="3" t="s">
        <v>11994</v>
      </c>
      <c r="D15240" s="3" t="s">
        <v>12331</v>
      </c>
      <c r="E15240" s="9">
        <v>2006</v>
      </c>
      <c r="F15240" s="7" t="s">
        <v>9495</v>
      </c>
      <c r="G15240" s="7" t="s">
        <v>5401</v>
      </c>
      <c r="H15240" s="8" t="s">
        <v>1470</v>
      </c>
      <c r="I15240" s="8" t="s">
        <v>12329</v>
      </c>
      <c r="J15240" s="19">
        <v>1</v>
      </c>
      <c r="K15240" s="20" t="s">
        <v>7736</v>
      </c>
      <c r="L15240" s="11">
        <v>16.600000000000001</v>
      </c>
      <c r="M15240" s="11"/>
      <c r="N15240" s="24"/>
      <c r="P15240" s="32"/>
      <c r="T15240" s="19"/>
      <c r="U15240" s="3">
        <v>789</v>
      </c>
      <c r="X15240" t="str">
        <f t="shared" si="927"/>
        <v/>
      </c>
      <c r="Z15240">
        <f t="shared" si="928"/>
        <v>1</v>
      </c>
      <c r="AB15240" s="9"/>
      <c r="AC15240" t="s">
        <v>1470</v>
      </c>
      <c r="AD15240">
        <f t="shared" si="926"/>
        <v>0</v>
      </c>
      <c r="AF15240" s="3"/>
      <c r="AG15240" t="s">
        <v>2880</v>
      </c>
      <c r="AH15240" s="9" t="s">
        <v>4925</v>
      </c>
    </row>
    <row r="15241" spans="1:34" ht="10.95" customHeight="1" outlineLevel="1" x14ac:dyDescent="0.25">
      <c r="A15241" t="s">
        <v>2878</v>
      </c>
      <c r="C15241" s="3" t="s">
        <v>11994</v>
      </c>
      <c r="D15241" s="3">
        <v>909</v>
      </c>
      <c r="E15241" s="9">
        <v>2006</v>
      </c>
      <c r="F15241" s="7" t="s">
        <v>2591</v>
      </c>
      <c r="G15241" s="7" t="s">
        <v>5401</v>
      </c>
      <c r="H15241" s="8" t="s">
        <v>1377</v>
      </c>
      <c r="I15241" s="8" t="s">
        <v>12329</v>
      </c>
      <c r="J15241" s="19">
        <v>3</v>
      </c>
      <c r="K15241" s="19" t="s">
        <v>7738</v>
      </c>
      <c r="L15241" s="11"/>
      <c r="M15241" s="11"/>
      <c r="N15241" s="24"/>
      <c r="P15241" s="32"/>
      <c r="T15241" s="19"/>
      <c r="U15241" s="3"/>
      <c r="X15241" t="str">
        <f t="shared" si="927"/>
        <v/>
      </c>
      <c r="Z15241" t="str">
        <f t="shared" si="928"/>
        <v/>
      </c>
      <c r="AB15241" s="9"/>
      <c r="AC15241" t="s">
        <v>1377</v>
      </c>
      <c r="AD15241">
        <f t="shared" si="926"/>
        <v>0</v>
      </c>
      <c r="AF15241" s="3"/>
      <c r="AH15241" s="9"/>
    </row>
    <row r="15242" spans="1:34" ht="10.95" customHeight="1" outlineLevel="1" x14ac:dyDescent="0.25">
      <c r="A15242" t="s">
        <v>2878</v>
      </c>
      <c r="C15242" s="3" t="s">
        <v>11994</v>
      </c>
      <c r="D15242" s="3">
        <v>911</v>
      </c>
      <c r="E15242" s="9">
        <v>2006</v>
      </c>
      <c r="F15242" s="7" t="s">
        <v>2591</v>
      </c>
      <c r="G15242" s="7" t="s">
        <v>5401</v>
      </c>
      <c r="H15242" s="8" t="s">
        <v>1377</v>
      </c>
      <c r="I15242" s="8" t="s">
        <v>12329</v>
      </c>
      <c r="J15242" s="19">
        <v>5</v>
      </c>
      <c r="K15242" s="19" t="s">
        <v>7738</v>
      </c>
      <c r="L15242" s="11"/>
      <c r="M15242" s="11"/>
      <c r="N15242" s="24"/>
      <c r="P15242" s="32"/>
      <c r="T15242" s="19"/>
      <c r="U15242" s="3"/>
      <c r="X15242" t="str">
        <f t="shared" si="927"/>
        <v/>
      </c>
      <c r="Z15242" t="str">
        <f t="shared" si="928"/>
        <v/>
      </c>
      <c r="AB15242" s="9"/>
      <c r="AC15242" t="s">
        <v>1377</v>
      </c>
      <c r="AD15242">
        <f t="shared" si="926"/>
        <v>0</v>
      </c>
      <c r="AF15242" s="3"/>
      <c r="AH15242" s="9"/>
    </row>
    <row r="15243" spans="1:34" ht="10.95" customHeight="1" outlineLevel="1" x14ac:dyDescent="0.25">
      <c r="A15243" t="s">
        <v>2878</v>
      </c>
      <c r="C15243" s="3" t="s">
        <v>11994</v>
      </c>
      <c r="D15243" s="3" t="s">
        <v>12334</v>
      </c>
      <c r="E15243" s="9">
        <v>2006</v>
      </c>
      <c r="F15243" s="7" t="s">
        <v>9495</v>
      </c>
      <c r="G15243" s="7" t="s">
        <v>5401</v>
      </c>
      <c r="H15243" s="8" t="s">
        <v>1471</v>
      </c>
      <c r="I15243" s="8" t="s">
        <v>12329</v>
      </c>
      <c r="J15243" s="19">
        <v>3</v>
      </c>
      <c r="K15243" s="19" t="s">
        <v>7738</v>
      </c>
      <c r="L15243" s="11"/>
      <c r="M15243" s="11"/>
      <c r="N15243" s="24"/>
      <c r="P15243" s="32"/>
      <c r="T15243" s="19"/>
      <c r="U15243" s="3">
        <v>790</v>
      </c>
      <c r="X15243" t="str">
        <f t="shared" si="927"/>
        <v/>
      </c>
      <c r="Z15243">
        <f t="shared" si="928"/>
        <v>1</v>
      </c>
      <c r="AB15243" s="9"/>
      <c r="AC15243" t="s">
        <v>1471</v>
      </c>
      <c r="AD15243">
        <f t="shared" si="926"/>
        <v>0</v>
      </c>
      <c r="AF15243" s="3"/>
      <c r="AG15243" t="s">
        <v>2880</v>
      </c>
      <c r="AH15243" s="9" t="s">
        <v>4925</v>
      </c>
    </row>
    <row r="15244" spans="1:34" ht="10.95" customHeight="1" outlineLevel="1" x14ac:dyDescent="0.25">
      <c r="A15244" t="s">
        <v>2878</v>
      </c>
      <c r="C15244" s="3" t="s">
        <v>11994</v>
      </c>
      <c r="D15244" s="3">
        <v>919</v>
      </c>
      <c r="E15244" s="9">
        <v>2006</v>
      </c>
      <c r="F15244" s="7" t="s">
        <v>2533</v>
      </c>
      <c r="G15244" s="7" t="s">
        <v>5401</v>
      </c>
      <c r="H15244" s="8" t="s">
        <v>12337</v>
      </c>
      <c r="I15244" s="8" t="s">
        <v>12335</v>
      </c>
      <c r="J15244" s="19">
        <v>5</v>
      </c>
      <c r="K15244" s="19" t="s">
        <v>7738</v>
      </c>
      <c r="L15244" s="11"/>
      <c r="M15244" s="11"/>
      <c r="N15244" s="24"/>
      <c r="P15244" s="32"/>
      <c r="T15244" s="19"/>
      <c r="U15244" s="3"/>
      <c r="X15244" t="str">
        <f t="shared" si="927"/>
        <v/>
      </c>
      <c r="Z15244" t="str">
        <f t="shared" si="928"/>
        <v/>
      </c>
      <c r="AB15244" s="9"/>
      <c r="AC15244" t="s">
        <v>12337</v>
      </c>
      <c r="AD15244">
        <f t="shared" si="926"/>
        <v>0</v>
      </c>
      <c r="AF15244" s="3"/>
      <c r="AH15244" s="9"/>
    </row>
    <row r="15245" spans="1:34" ht="10.95" customHeight="1" outlineLevel="1" x14ac:dyDescent="0.25">
      <c r="A15245" t="s">
        <v>2878</v>
      </c>
      <c r="C15245" s="3" t="s">
        <v>11994</v>
      </c>
      <c r="D15245" s="3" t="s">
        <v>12336</v>
      </c>
      <c r="E15245" s="9">
        <v>2006</v>
      </c>
      <c r="F15245" s="7" t="s">
        <v>11736</v>
      </c>
      <c r="G15245" s="7" t="s">
        <v>5401</v>
      </c>
      <c r="H15245" s="8" t="s">
        <v>12337</v>
      </c>
      <c r="I15245" s="8" t="s">
        <v>12335</v>
      </c>
      <c r="J15245" s="19">
        <v>5</v>
      </c>
      <c r="K15245" s="19" t="s">
        <v>7738</v>
      </c>
      <c r="L15245" s="11"/>
      <c r="M15245" s="11"/>
      <c r="N15245" s="24"/>
      <c r="P15245" s="32"/>
      <c r="T15245" s="19"/>
      <c r="U15245" s="3"/>
      <c r="X15245" t="str">
        <f t="shared" si="927"/>
        <v/>
      </c>
      <c r="Z15245" t="str">
        <f t="shared" si="928"/>
        <v/>
      </c>
      <c r="AB15245" s="9"/>
      <c r="AC15245" t="s">
        <v>12337</v>
      </c>
      <c r="AD15245">
        <f t="shared" si="926"/>
        <v>0</v>
      </c>
      <c r="AF15245" s="3"/>
      <c r="AH15245" s="9"/>
    </row>
    <row r="15246" spans="1:34" ht="10.95" customHeight="1" outlineLevel="1" x14ac:dyDescent="0.25">
      <c r="A15246" t="s">
        <v>2878</v>
      </c>
      <c r="C15246" s="3" t="s">
        <v>11994</v>
      </c>
      <c r="D15246" s="3">
        <v>920</v>
      </c>
      <c r="E15246" s="9">
        <v>2007</v>
      </c>
      <c r="F15246" s="7" t="s">
        <v>2533</v>
      </c>
      <c r="G15246" s="7" t="s">
        <v>5401</v>
      </c>
      <c r="H15246" s="8" t="s">
        <v>12240</v>
      </c>
      <c r="I15246" s="8" t="s">
        <v>12338</v>
      </c>
      <c r="J15246" s="19">
        <v>6</v>
      </c>
      <c r="K15246" s="19" t="s">
        <v>7738</v>
      </c>
      <c r="L15246" s="11"/>
      <c r="M15246" s="11"/>
      <c r="N15246" s="24"/>
      <c r="P15246" s="32"/>
      <c r="T15246" s="19"/>
      <c r="U15246" s="3"/>
      <c r="X15246" t="str">
        <f t="shared" si="927"/>
        <v/>
      </c>
      <c r="Z15246" t="str">
        <f t="shared" si="928"/>
        <v/>
      </c>
      <c r="AB15246" s="9"/>
      <c r="AC15246" t="s">
        <v>12240</v>
      </c>
      <c r="AD15246">
        <f t="shared" si="926"/>
        <v>0</v>
      </c>
      <c r="AF15246" s="3"/>
      <c r="AH15246" s="9"/>
    </row>
    <row r="15247" spans="1:34" ht="10.95" customHeight="1" outlineLevel="1" x14ac:dyDescent="0.25">
      <c r="A15247" t="s">
        <v>2878</v>
      </c>
      <c r="C15247" s="3" t="s">
        <v>11994</v>
      </c>
      <c r="D15247" s="3">
        <v>921</v>
      </c>
      <c r="E15247" s="9">
        <v>2007</v>
      </c>
      <c r="F15247" s="7" t="s">
        <v>2533</v>
      </c>
      <c r="G15247" s="7" t="s">
        <v>5401</v>
      </c>
      <c r="H15247" s="8" t="s">
        <v>12240</v>
      </c>
      <c r="I15247" s="8" t="s">
        <v>12338</v>
      </c>
      <c r="J15247" s="19">
        <v>6</v>
      </c>
      <c r="K15247" s="19" t="s">
        <v>7738</v>
      </c>
      <c r="L15247" s="11"/>
      <c r="M15247" s="11"/>
      <c r="N15247" s="24"/>
      <c r="P15247" s="32"/>
      <c r="T15247" s="19"/>
      <c r="U15247" s="3"/>
      <c r="X15247" t="str">
        <f t="shared" si="927"/>
        <v/>
      </c>
      <c r="Z15247" t="str">
        <f t="shared" si="928"/>
        <v/>
      </c>
      <c r="AB15247" s="9"/>
      <c r="AC15247" t="s">
        <v>12240</v>
      </c>
      <c r="AD15247">
        <f t="shared" si="926"/>
        <v>0</v>
      </c>
      <c r="AF15247" s="3"/>
      <c r="AH15247" s="9"/>
    </row>
    <row r="15248" spans="1:34" ht="10.95" customHeight="1" outlineLevel="1" x14ac:dyDescent="0.25">
      <c r="A15248" t="s">
        <v>2878</v>
      </c>
      <c r="C15248" s="3" t="s">
        <v>11994</v>
      </c>
      <c r="D15248" s="3">
        <v>922</v>
      </c>
      <c r="E15248" s="9">
        <v>2007</v>
      </c>
      <c r="F15248" s="7" t="s">
        <v>2533</v>
      </c>
      <c r="G15248" s="7" t="s">
        <v>5401</v>
      </c>
      <c r="H15248" s="8" t="s">
        <v>12240</v>
      </c>
      <c r="I15248" s="8" t="s">
        <v>12338</v>
      </c>
      <c r="J15248" s="19">
        <v>6</v>
      </c>
      <c r="K15248" s="19" t="s">
        <v>7738</v>
      </c>
      <c r="L15248" s="11"/>
      <c r="M15248" s="11"/>
      <c r="N15248" s="24"/>
      <c r="P15248" s="32"/>
      <c r="T15248" s="19"/>
      <c r="U15248" s="3"/>
      <c r="X15248" t="str">
        <f t="shared" si="927"/>
        <v/>
      </c>
      <c r="Z15248" t="str">
        <f t="shared" si="928"/>
        <v/>
      </c>
      <c r="AB15248" s="9"/>
      <c r="AC15248" t="s">
        <v>12240</v>
      </c>
      <c r="AD15248">
        <f t="shared" si="926"/>
        <v>0</v>
      </c>
      <c r="AF15248" s="3"/>
      <c r="AH15248" s="9"/>
    </row>
    <row r="15249" spans="1:34" ht="10.95" customHeight="1" outlineLevel="1" x14ac:dyDescent="0.25">
      <c r="A15249" t="s">
        <v>2878</v>
      </c>
      <c r="C15249" s="3" t="s">
        <v>11994</v>
      </c>
      <c r="D15249" s="3">
        <v>923</v>
      </c>
      <c r="E15249" s="9">
        <v>2007</v>
      </c>
      <c r="F15249" s="7" t="s">
        <v>2533</v>
      </c>
      <c r="G15249" s="7" t="s">
        <v>5401</v>
      </c>
      <c r="H15249" s="8" t="s">
        <v>12240</v>
      </c>
      <c r="I15249" s="8" t="s">
        <v>12338</v>
      </c>
      <c r="J15249" s="19">
        <v>6</v>
      </c>
      <c r="K15249" s="19" t="s">
        <v>7738</v>
      </c>
      <c r="L15249" s="11"/>
      <c r="M15249" s="11"/>
      <c r="N15249" s="24"/>
      <c r="P15249" s="32"/>
      <c r="T15249" s="19"/>
      <c r="U15249" s="3"/>
      <c r="X15249" t="str">
        <f t="shared" si="927"/>
        <v/>
      </c>
      <c r="Z15249" t="str">
        <f t="shared" si="928"/>
        <v/>
      </c>
      <c r="AB15249" s="9"/>
      <c r="AC15249" t="s">
        <v>12240</v>
      </c>
      <c r="AD15249">
        <f t="shared" si="926"/>
        <v>0</v>
      </c>
      <c r="AF15249" s="3"/>
      <c r="AH15249" s="9"/>
    </row>
    <row r="15250" spans="1:34" ht="10.95" customHeight="1" outlineLevel="1" x14ac:dyDescent="0.25">
      <c r="A15250" t="s">
        <v>2878</v>
      </c>
      <c r="C15250" s="3" t="s">
        <v>11994</v>
      </c>
      <c r="D15250" s="3">
        <v>924</v>
      </c>
      <c r="E15250" s="9">
        <v>2007</v>
      </c>
      <c r="F15250" s="7" t="s">
        <v>2533</v>
      </c>
      <c r="G15250" s="7" t="s">
        <v>5401</v>
      </c>
      <c r="H15250" s="8" t="s">
        <v>12240</v>
      </c>
      <c r="I15250" s="8" t="s">
        <v>12338</v>
      </c>
      <c r="J15250" s="19">
        <v>6</v>
      </c>
      <c r="K15250" s="19" t="s">
        <v>7738</v>
      </c>
      <c r="L15250" s="11"/>
      <c r="M15250" s="11"/>
      <c r="N15250" s="24"/>
      <c r="P15250" s="32"/>
      <c r="T15250" s="19"/>
      <c r="U15250" s="3"/>
      <c r="X15250" t="str">
        <f t="shared" si="927"/>
        <v/>
      </c>
      <c r="Z15250" t="str">
        <f t="shared" si="928"/>
        <v/>
      </c>
      <c r="AB15250" s="9"/>
      <c r="AC15250" t="s">
        <v>12240</v>
      </c>
      <c r="AD15250">
        <f t="shared" si="926"/>
        <v>0</v>
      </c>
      <c r="AF15250" s="3"/>
      <c r="AH15250" s="9"/>
    </row>
    <row r="15251" spans="1:34" ht="10.95" customHeight="1" outlineLevel="1" x14ac:dyDescent="0.25">
      <c r="A15251" t="s">
        <v>2878</v>
      </c>
      <c r="C15251" s="3" t="s">
        <v>11994</v>
      </c>
      <c r="D15251" s="3">
        <v>925</v>
      </c>
      <c r="E15251" s="9">
        <v>2007</v>
      </c>
      <c r="F15251" s="7" t="s">
        <v>2533</v>
      </c>
      <c r="G15251" s="7" t="s">
        <v>5401</v>
      </c>
      <c r="H15251" s="8" t="s">
        <v>12240</v>
      </c>
      <c r="I15251" s="8" t="s">
        <v>12338</v>
      </c>
      <c r="J15251" s="19">
        <v>6</v>
      </c>
      <c r="K15251" s="19" t="s">
        <v>7738</v>
      </c>
      <c r="L15251" s="11"/>
      <c r="M15251" s="11"/>
      <c r="N15251" s="24"/>
      <c r="P15251" s="32"/>
      <c r="T15251" s="19"/>
      <c r="U15251" s="3"/>
      <c r="X15251" t="str">
        <f t="shared" si="927"/>
        <v/>
      </c>
      <c r="Z15251" t="str">
        <f t="shared" si="928"/>
        <v/>
      </c>
      <c r="AB15251" s="9"/>
      <c r="AC15251" t="s">
        <v>12240</v>
      </c>
      <c r="AD15251">
        <f t="shared" si="926"/>
        <v>0</v>
      </c>
      <c r="AF15251" s="3"/>
      <c r="AH15251" s="9"/>
    </row>
    <row r="15252" spans="1:34" ht="10.95" customHeight="1" outlineLevel="1" x14ac:dyDescent="0.25">
      <c r="A15252" t="s">
        <v>2878</v>
      </c>
      <c r="C15252" s="3" t="s">
        <v>11994</v>
      </c>
      <c r="D15252" s="3" t="s">
        <v>12339</v>
      </c>
      <c r="E15252" s="9">
        <v>2007</v>
      </c>
      <c r="F15252" s="7" t="s">
        <v>12340</v>
      </c>
      <c r="G15252" s="7" t="s">
        <v>5401</v>
      </c>
      <c r="H15252" s="8" t="s">
        <v>12240</v>
      </c>
      <c r="I15252" s="8" t="s">
        <v>12338</v>
      </c>
      <c r="J15252" s="19">
        <v>6</v>
      </c>
      <c r="K15252" s="19" t="s">
        <v>7738</v>
      </c>
      <c r="L15252" s="11"/>
      <c r="M15252" s="11"/>
      <c r="N15252" s="24"/>
      <c r="P15252" s="32"/>
      <c r="T15252" s="19"/>
      <c r="U15252" s="3"/>
      <c r="X15252" t="str">
        <f t="shared" si="927"/>
        <v/>
      </c>
      <c r="Z15252">
        <f t="shared" si="928"/>
        <v>1</v>
      </c>
      <c r="AB15252" s="9"/>
      <c r="AC15252" t="s">
        <v>12240</v>
      </c>
      <c r="AD15252">
        <f t="shared" si="926"/>
        <v>0</v>
      </c>
      <c r="AF15252" s="3"/>
      <c r="AH15252" s="9"/>
    </row>
    <row r="15253" spans="1:34" ht="10.95" customHeight="1" outlineLevel="1" x14ac:dyDescent="0.25">
      <c r="A15253" t="s">
        <v>2878</v>
      </c>
      <c r="C15253" s="3" t="s">
        <v>11994</v>
      </c>
      <c r="D15253" s="3" t="s">
        <v>12341</v>
      </c>
      <c r="E15253" s="9">
        <v>2007</v>
      </c>
      <c r="F15253" s="7" t="s">
        <v>12340</v>
      </c>
      <c r="G15253" s="7" t="s">
        <v>5401</v>
      </c>
      <c r="H15253" s="8" t="s">
        <v>12342</v>
      </c>
      <c r="I15253" s="8" t="s">
        <v>12343</v>
      </c>
      <c r="J15253" s="19">
        <v>3</v>
      </c>
      <c r="K15253" s="19" t="s">
        <v>7738</v>
      </c>
      <c r="L15253" s="11"/>
      <c r="M15253" s="11"/>
      <c r="N15253" s="24"/>
      <c r="P15253" s="32"/>
      <c r="T15253" s="19"/>
      <c r="U15253" s="3"/>
      <c r="X15253" t="str">
        <f t="shared" si="927"/>
        <v/>
      </c>
      <c r="Z15253">
        <f t="shared" si="928"/>
        <v>1</v>
      </c>
      <c r="AB15253" s="9"/>
      <c r="AC15253" t="s">
        <v>12342</v>
      </c>
      <c r="AD15253">
        <f t="shared" si="926"/>
        <v>0</v>
      </c>
      <c r="AF15253" s="3"/>
      <c r="AH15253" s="9"/>
    </row>
    <row r="15254" spans="1:34" ht="10.95" customHeight="1" outlineLevel="1" x14ac:dyDescent="0.25">
      <c r="A15254" t="s">
        <v>2878</v>
      </c>
      <c r="C15254" s="3" t="s">
        <v>11994</v>
      </c>
      <c r="D15254" s="3">
        <v>980</v>
      </c>
      <c r="E15254" s="9">
        <v>2008</v>
      </c>
      <c r="F15254" s="7" t="s">
        <v>2311</v>
      </c>
      <c r="G15254" s="7" t="s">
        <v>5401</v>
      </c>
      <c r="H15254" s="8" t="s">
        <v>12346</v>
      </c>
      <c r="I15254" s="8" t="s">
        <v>12344</v>
      </c>
      <c r="J15254" s="19">
        <v>3</v>
      </c>
      <c r="K15254" s="19" t="s">
        <v>7738</v>
      </c>
      <c r="L15254" s="11"/>
      <c r="M15254" s="11"/>
      <c r="N15254" s="24"/>
      <c r="P15254" s="32"/>
      <c r="T15254" s="19"/>
      <c r="U15254" s="3"/>
      <c r="X15254" t="str">
        <f t="shared" si="927"/>
        <v/>
      </c>
      <c r="Z15254" t="str">
        <f t="shared" si="928"/>
        <v/>
      </c>
      <c r="AB15254" s="9"/>
      <c r="AC15254" t="s">
        <v>12346</v>
      </c>
      <c r="AD15254">
        <f t="shared" si="926"/>
        <v>0</v>
      </c>
      <c r="AF15254" s="3"/>
      <c r="AH15254" s="9"/>
    </row>
    <row r="15255" spans="1:34" ht="10.95" customHeight="1" outlineLevel="1" x14ac:dyDescent="0.25">
      <c r="A15255" t="s">
        <v>2878</v>
      </c>
      <c r="C15255" s="3" t="s">
        <v>11994</v>
      </c>
      <c r="D15255" s="3">
        <v>981</v>
      </c>
      <c r="E15255" s="9">
        <v>2008</v>
      </c>
      <c r="F15255" s="7" t="s">
        <v>2533</v>
      </c>
      <c r="G15255" s="7" t="s">
        <v>5401</v>
      </c>
      <c r="H15255" s="8" t="s">
        <v>12240</v>
      </c>
      <c r="I15255" s="8" t="s">
        <v>12347</v>
      </c>
      <c r="J15255" s="19">
        <v>6</v>
      </c>
      <c r="K15255" s="19" t="s">
        <v>7738</v>
      </c>
      <c r="L15255" s="11"/>
      <c r="M15255" s="11"/>
      <c r="N15255" s="24"/>
      <c r="P15255" s="32"/>
      <c r="T15255" s="19"/>
      <c r="U15255" s="3"/>
      <c r="X15255" t="str">
        <f t="shared" si="927"/>
        <v/>
      </c>
      <c r="Z15255" t="str">
        <f t="shared" si="928"/>
        <v/>
      </c>
      <c r="AB15255" s="9"/>
      <c r="AC15255" t="s">
        <v>12240</v>
      </c>
      <c r="AD15255">
        <f t="shared" si="926"/>
        <v>0</v>
      </c>
      <c r="AF15255" s="3"/>
      <c r="AH15255" s="9"/>
    </row>
    <row r="15256" spans="1:34" ht="10.95" customHeight="1" outlineLevel="1" x14ac:dyDescent="0.25">
      <c r="A15256" t="s">
        <v>2878</v>
      </c>
      <c r="C15256" s="3" t="s">
        <v>11994</v>
      </c>
      <c r="D15256" s="3">
        <v>982</v>
      </c>
      <c r="E15256" s="9">
        <v>2008</v>
      </c>
      <c r="F15256" s="7" t="s">
        <v>4772</v>
      </c>
      <c r="G15256" s="7" t="s">
        <v>5401</v>
      </c>
      <c r="H15256" s="8" t="s">
        <v>12240</v>
      </c>
      <c r="I15256" s="8" t="s">
        <v>12348</v>
      </c>
      <c r="J15256" s="19">
        <v>6</v>
      </c>
      <c r="K15256" s="19" t="s">
        <v>7738</v>
      </c>
      <c r="L15256" s="11"/>
      <c r="M15256" s="11"/>
      <c r="N15256" s="24"/>
      <c r="P15256" s="32"/>
      <c r="T15256" s="19"/>
      <c r="U15256" s="3"/>
      <c r="X15256" t="str">
        <f t="shared" si="927"/>
        <v/>
      </c>
      <c r="Z15256" t="str">
        <f t="shared" si="928"/>
        <v/>
      </c>
      <c r="AB15256" s="9"/>
      <c r="AC15256" t="s">
        <v>12240</v>
      </c>
      <c r="AD15256">
        <f t="shared" si="926"/>
        <v>0</v>
      </c>
      <c r="AF15256" s="3"/>
      <c r="AH15256" s="9"/>
    </row>
    <row r="15257" spans="1:34" ht="10.95" customHeight="1" outlineLevel="1" x14ac:dyDescent="0.25">
      <c r="A15257" t="s">
        <v>2878</v>
      </c>
      <c r="C15257" s="3" t="s">
        <v>11994</v>
      </c>
      <c r="D15257" s="3">
        <v>983</v>
      </c>
      <c r="E15257" s="9">
        <v>2008</v>
      </c>
      <c r="F15257" s="7" t="s">
        <v>12345</v>
      </c>
      <c r="G15257" s="7" t="s">
        <v>5401</v>
      </c>
      <c r="H15257" s="8" t="s">
        <v>12240</v>
      </c>
      <c r="I15257" s="8" t="s">
        <v>12349</v>
      </c>
      <c r="J15257" s="19">
        <v>3</v>
      </c>
      <c r="K15257" s="19" t="s">
        <v>7738</v>
      </c>
      <c r="L15257" s="11"/>
      <c r="M15257" s="11"/>
      <c r="N15257" s="24"/>
      <c r="P15257" s="32"/>
      <c r="T15257" s="19"/>
      <c r="U15257" s="3"/>
      <c r="X15257" t="str">
        <f t="shared" si="927"/>
        <v/>
      </c>
      <c r="Z15257" t="str">
        <f t="shared" si="928"/>
        <v/>
      </c>
      <c r="AB15257" s="9"/>
      <c r="AC15257" t="s">
        <v>12240</v>
      </c>
      <c r="AD15257">
        <f t="shared" si="926"/>
        <v>0</v>
      </c>
      <c r="AF15257" s="3"/>
      <c r="AH15257" s="9"/>
    </row>
    <row r="15258" spans="1:34" ht="10.95" customHeight="1" outlineLevel="1" x14ac:dyDescent="0.25">
      <c r="A15258" t="s">
        <v>2878</v>
      </c>
      <c r="C15258" s="3" t="s">
        <v>11994</v>
      </c>
      <c r="D15258" s="3">
        <v>984</v>
      </c>
      <c r="E15258" s="9">
        <v>2008</v>
      </c>
      <c r="F15258" s="10" t="s">
        <v>21790</v>
      </c>
      <c r="G15258" s="7" t="s">
        <v>5401</v>
      </c>
      <c r="H15258" s="8" t="s">
        <v>1377</v>
      </c>
      <c r="I15258" s="8" t="s">
        <v>12350</v>
      </c>
      <c r="J15258" s="19">
        <v>5</v>
      </c>
      <c r="K15258" s="19" t="s">
        <v>7738</v>
      </c>
      <c r="L15258" s="11"/>
      <c r="M15258" s="11"/>
      <c r="N15258" s="24"/>
      <c r="P15258" s="32"/>
      <c r="T15258" s="19"/>
      <c r="U15258" s="3"/>
      <c r="X15258" t="str">
        <f t="shared" si="927"/>
        <v/>
      </c>
      <c r="Z15258" t="str">
        <f t="shared" si="928"/>
        <v/>
      </c>
      <c r="AB15258" s="9"/>
      <c r="AC15258" t="s">
        <v>1377</v>
      </c>
      <c r="AD15258">
        <f t="shared" si="926"/>
        <v>0</v>
      </c>
      <c r="AF15258" s="3"/>
      <c r="AH15258" s="9"/>
    </row>
    <row r="15259" spans="1:34" ht="10.95" customHeight="1" outlineLevel="1" x14ac:dyDescent="0.25">
      <c r="A15259" t="s">
        <v>2878</v>
      </c>
      <c r="C15259" s="3" t="s">
        <v>11994</v>
      </c>
      <c r="D15259" s="3">
        <v>992</v>
      </c>
      <c r="E15259" s="9">
        <v>2009</v>
      </c>
      <c r="F15259" s="7" t="s">
        <v>2533</v>
      </c>
      <c r="G15259" s="7" t="s">
        <v>5401</v>
      </c>
      <c r="H15259" s="8" t="s">
        <v>12313</v>
      </c>
      <c r="I15259" s="8" t="s">
        <v>12351</v>
      </c>
      <c r="J15259" s="19">
        <v>3</v>
      </c>
      <c r="K15259" s="19" t="s">
        <v>7738</v>
      </c>
      <c r="L15259" s="11"/>
      <c r="M15259" s="11"/>
      <c r="N15259" s="24"/>
      <c r="P15259" s="32"/>
      <c r="T15259" s="19"/>
      <c r="U15259" s="3"/>
      <c r="X15259" t="str">
        <f t="shared" si="927"/>
        <v/>
      </c>
      <c r="Z15259" t="str">
        <f t="shared" si="928"/>
        <v/>
      </c>
      <c r="AB15259" s="9"/>
      <c r="AC15259" t="s">
        <v>12313</v>
      </c>
      <c r="AD15259">
        <f t="shared" si="926"/>
        <v>0</v>
      </c>
      <c r="AF15259" s="3"/>
      <c r="AH15259" s="9"/>
    </row>
    <row r="15260" spans="1:34" ht="10.95" customHeight="1" outlineLevel="1" x14ac:dyDescent="0.25">
      <c r="A15260" t="s">
        <v>2878</v>
      </c>
      <c r="C15260" s="3" t="s">
        <v>11994</v>
      </c>
      <c r="D15260" s="3">
        <v>996</v>
      </c>
      <c r="E15260" s="9">
        <v>2009</v>
      </c>
      <c r="F15260" s="7" t="s">
        <v>2533</v>
      </c>
      <c r="G15260" s="7" t="s">
        <v>5401</v>
      </c>
      <c r="H15260" s="8" t="s">
        <v>12313</v>
      </c>
      <c r="I15260" s="8" t="s">
        <v>12351</v>
      </c>
      <c r="J15260" s="19">
        <v>3</v>
      </c>
      <c r="K15260" s="19" t="s">
        <v>7738</v>
      </c>
      <c r="L15260" s="11"/>
      <c r="M15260" s="11"/>
      <c r="N15260" s="24"/>
      <c r="P15260" s="32"/>
      <c r="T15260" s="19"/>
      <c r="U15260" s="3"/>
      <c r="X15260" t="str">
        <f t="shared" si="927"/>
        <v/>
      </c>
      <c r="Z15260" t="str">
        <f t="shared" si="928"/>
        <v/>
      </c>
      <c r="AB15260" s="9"/>
      <c r="AC15260" t="s">
        <v>12313</v>
      </c>
      <c r="AD15260">
        <f t="shared" si="926"/>
        <v>0</v>
      </c>
      <c r="AF15260" s="3"/>
      <c r="AH15260" s="9"/>
    </row>
    <row r="15261" spans="1:34" ht="10.95" customHeight="1" outlineLevel="1" x14ac:dyDescent="0.25">
      <c r="A15261" t="s">
        <v>2878</v>
      </c>
      <c r="C15261" s="3" t="s">
        <v>11994</v>
      </c>
      <c r="D15261" s="3">
        <v>997</v>
      </c>
      <c r="E15261" s="9">
        <v>2009</v>
      </c>
      <c r="F15261" s="7" t="s">
        <v>2533</v>
      </c>
      <c r="G15261" s="7" t="s">
        <v>5401</v>
      </c>
      <c r="H15261" s="8" t="s">
        <v>12313</v>
      </c>
      <c r="I15261" s="8" t="s">
        <v>12351</v>
      </c>
      <c r="J15261" s="19">
        <v>5</v>
      </c>
      <c r="K15261" s="19" t="s">
        <v>7738</v>
      </c>
      <c r="L15261" s="11"/>
      <c r="M15261" s="11"/>
      <c r="N15261" s="24"/>
      <c r="P15261" s="32"/>
      <c r="T15261" s="19"/>
      <c r="U15261" s="3"/>
      <c r="X15261" t="str">
        <f t="shared" si="927"/>
        <v/>
      </c>
      <c r="Z15261" t="str">
        <f t="shared" si="928"/>
        <v/>
      </c>
      <c r="AB15261" s="9"/>
      <c r="AC15261" t="s">
        <v>12313</v>
      </c>
      <c r="AD15261">
        <f t="shared" si="926"/>
        <v>0</v>
      </c>
      <c r="AF15261" s="3"/>
      <c r="AH15261" s="9"/>
    </row>
    <row r="15262" spans="1:34" ht="10.95" customHeight="1" outlineLevel="1" x14ac:dyDescent="0.25">
      <c r="A15262" t="s">
        <v>2878</v>
      </c>
      <c r="C15262" s="3" t="s">
        <v>11994</v>
      </c>
      <c r="D15262" s="3">
        <v>1010</v>
      </c>
      <c r="E15262" s="9">
        <v>2009</v>
      </c>
      <c r="F15262" s="7" t="s">
        <v>4239</v>
      </c>
      <c r="G15262" s="7" t="s">
        <v>5401</v>
      </c>
      <c r="H15262" s="8" t="s">
        <v>12353</v>
      </c>
      <c r="I15262" s="8" t="s">
        <v>12352</v>
      </c>
      <c r="J15262" s="19">
        <v>4</v>
      </c>
      <c r="K15262" s="19" t="s">
        <v>7738</v>
      </c>
      <c r="L15262" s="11"/>
      <c r="M15262" s="11"/>
      <c r="N15262" s="24"/>
      <c r="P15262" s="32"/>
      <c r="T15262" s="19"/>
      <c r="U15262" s="3"/>
      <c r="X15262" t="str">
        <f t="shared" si="927"/>
        <v/>
      </c>
      <c r="Z15262" t="str">
        <f t="shared" si="928"/>
        <v/>
      </c>
      <c r="AB15262" s="9"/>
      <c r="AC15262" t="s">
        <v>12353</v>
      </c>
      <c r="AD15262">
        <f t="shared" si="926"/>
        <v>0</v>
      </c>
      <c r="AF15262" s="3"/>
      <c r="AH15262" s="9"/>
    </row>
    <row r="15263" spans="1:34" ht="10.95" customHeight="1" outlineLevel="1" x14ac:dyDescent="0.25">
      <c r="A15263" t="s">
        <v>2878</v>
      </c>
      <c r="C15263" s="3" t="s">
        <v>11994</v>
      </c>
      <c r="D15263" s="3">
        <v>1011</v>
      </c>
      <c r="E15263" s="9">
        <v>2009</v>
      </c>
      <c r="F15263" s="7" t="s">
        <v>4239</v>
      </c>
      <c r="G15263" s="7" t="s">
        <v>5401</v>
      </c>
      <c r="H15263" s="8" t="s">
        <v>12353</v>
      </c>
      <c r="I15263" s="8" t="s">
        <v>12352</v>
      </c>
      <c r="J15263" s="19">
        <v>4</v>
      </c>
      <c r="K15263" s="19" t="s">
        <v>7738</v>
      </c>
      <c r="L15263" s="11"/>
      <c r="M15263" s="11"/>
      <c r="N15263" s="24"/>
      <c r="P15263" s="32"/>
      <c r="T15263" s="19"/>
      <c r="U15263" s="3"/>
      <c r="X15263" t="str">
        <f t="shared" si="927"/>
        <v/>
      </c>
      <c r="Z15263" t="str">
        <f t="shared" si="928"/>
        <v/>
      </c>
      <c r="AB15263" s="9"/>
      <c r="AC15263" t="s">
        <v>12353</v>
      </c>
      <c r="AD15263">
        <f t="shared" si="926"/>
        <v>0</v>
      </c>
      <c r="AF15263" s="3"/>
      <c r="AH15263" s="9"/>
    </row>
    <row r="15264" spans="1:34" ht="10.95" customHeight="1" outlineLevel="1" x14ac:dyDescent="0.25">
      <c r="A15264" t="s">
        <v>2878</v>
      </c>
      <c r="C15264" s="3" t="s">
        <v>11994</v>
      </c>
      <c r="D15264" s="3">
        <v>1012</v>
      </c>
      <c r="E15264" s="9">
        <v>2009</v>
      </c>
      <c r="F15264" s="7" t="s">
        <v>5805</v>
      </c>
      <c r="G15264" s="7" t="s">
        <v>5401</v>
      </c>
      <c r="H15264" s="8" t="s">
        <v>12353</v>
      </c>
      <c r="I15264" s="8" t="s">
        <v>12352</v>
      </c>
      <c r="J15264" s="19">
        <v>4</v>
      </c>
      <c r="K15264" s="19" t="s">
        <v>7738</v>
      </c>
      <c r="L15264" s="11"/>
      <c r="M15264" s="11"/>
      <c r="N15264" s="24"/>
      <c r="P15264" s="32"/>
      <c r="T15264" s="19"/>
      <c r="U15264" s="3"/>
      <c r="X15264" t="str">
        <f t="shared" si="927"/>
        <v/>
      </c>
      <c r="Z15264" t="str">
        <f t="shared" si="928"/>
        <v/>
      </c>
      <c r="AB15264" s="9"/>
      <c r="AC15264" t="s">
        <v>12353</v>
      </c>
      <c r="AD15264">
        <f t="shared" si="926"/>
        <v>0</v>
      </c>
      <c r="AF15264" s="3"/>
      <c r="AH15264" s="9"/>
    </row>
    <row r="15265" spans="1:34" ht="10.95" customHeight="1" outlineLevel="1" x14ac:dyDescent="0.25">
      <c r="A15265" t="s">
        <v>2878</v>
      </c>
      <c r="C15265" s="3" t="s">
        <v>11994</v>
      </c>
      <c r="D15265" s="3">
        <v>1013</v>
      </c>
      <c r="E15265" s="9">
        <v>2009</v>
      </c>
      <c r="F15265" s="7" t="s">
        <v>5805</v>
      </c>
      <c r="G15265" s="7" t="s">
        <v>5401</v>
      </c>
      <c r="H15265" s="8" t="s">
        <v>12353</v>
      </c>
      <c r="I15265" s="8" t="s">
        <v>12352</v>
      </c>
      <c r="J15265" s="19">
        <v>5</v>
      </c>
      <c r="K15265" s="19" t="s">
        <v>7738</v>
      </c>
      <c r="L15265" s="11"/>
      <c r="M15265" s="11"/>
      <c r="N15265" s="24"/>
      <c r="P15265" s="32"/>
      <c r="T15265" s="19"/>
      <c r="U15265" s="3"/>
      <c r="X15265" t="str">
        <f t="shared" si="927"/>
        <v/>
      </c>
      <c r="Z15265" t="str">
        <f t="shared" si="928"/>
        <v/>
      </c>
      <c r="AB15265" s="9"/>
      <c r="AC15265" t="s">
        <v>12353</v>
      </c>
      <c r="AD15265">
        <f t="shared" si="926"/>
        <v>0</v>
      </c>
      <c r="AF15265" s="3"/>
      <c r="AH15265" s="9"/>
    </row>
    <row r="15266" spans="1:34" ht="10.95" customHeight="1" outlineLevel="1" x14ac:dyDescent="0.25">
      <c r="A15266" t="s">
        <v>2878</v>
      </c>
      <c r="C15266" s="3" t="s">
        <v>11994</v>
      </c>
      <c r="D15266" s="3">
        <v>1015</v>
      </c>
      <c r="E15266" s="9">
        <v>2009</v>
      </c>
      <c r="F15266" s="10" t="s">
        <v>21791</v>
      </c>
      <c r="G15266" s="7" t="s">
        <v>5401</v>
      </c>
      <c r="H15266" s="8" t="s">
        <v>12353</v>
      </c>
      <c r="I15266" s="8" t="s">
        <v>12352</v>
      </c>
      <c r="J15266" s="19">
        <v>4</v>
      </c>
      <c r="K15266" s="19" t="s">
        <v>7738</v>
      </c>
      <c r="L15266" s="11"/>
      <c r="M15266" s="11"/>
      <c r="N15266" s="24"/>
      <c r="P15266" s="32"/>
      <c r="T15266" s="19"/>
      <c r="U15266" s="3"/>
      <c r="X15266" t="str">
        <f t="shared" si="927"/>
        <v/>
      </c>
      <c r="Z15266" t="str">
        <f t="shared" si="928"/>
        <v/>
      </c>
      <c r="AB15266" s="9"/>
      <c r="AC15266" t="s">
        <v>12353</v>
      </c>
      <c r="AD15266">
        <f t="shared" si="926"/>
        <v>0</v>
      </c>
      <c r="AF15266" s="3"/>
      <c r="AH15266" s="9"/>
    </row>
    <row r="15267" spans="1:34" ht="10.95" customHeight="1" outlineLevel="1" x14ac:dyDescent="0.25">
      <c r="A15267" t="s">
        <v>2878</v>
      </c>
      <c r="C15267" s="3" t="s">
        <v>11994</v>
      </c>
      <c r="D15267" s="3">
        <v>1020</v>
      </c>
      <c r="E15267" s="9">
        <v>2009</v>
      </c>
      <c r="F15267" s="7" t="s">
        <v>4239</v>
      </c>
      <c r="G15267" s="7" t="s">
        <v>5401</v>
      </c>
      <c r="H15267" s="8" t="s">
        <v>1377</v>
      </c>
      <c r="I15267" s="8" t="s">
        <v>12354</v>
      </c>
      <c r="J15267" s="19">
        <v>5</v>
      </c>
      <c r="K15267" s="19" t="s">
        <v>7738</v>
      </c>
      <c r="L15267" s="11"/>
      <c r="M15267" s="11"/>
      <c r="N15267" s="24"/>
      <c r="P15267" s="32"/>
      <c r="T15267" s="19"/>
      <c r="U15267" s="3"/>
      <c r="X15267" t="str">
        <f t="shared" si="927"/>
        <v/>
      </c>
      <c r="Z15267" t="str">
        <f t="shared" si="928"/>
        <v/>
      </c>
      <c r="AB15267" s="9"/>
      <c r="AC15267" t="s">
        <v>1377</v>
      </c>
      <c r="AD15267">
        <f t="shared" si="926"/>
        <v>0</v>
      </c>
      <c r="AF15267" s="3"/>
      <c r="AH15267" s="9"/>
    </row>
    <row r="15268" spans="1:34" ht="10.95" customHeight="1" outlineLevel="1" x14ac:dyDescent="0.25">
      <c r="A15268" t="s">
        <v>2878</v>
      </c>
      <c r="C15268" s="3" t="s">
        <v>11994</v>
      </c>
      <c r="D15268" s="3">
        <v>1056</v>
      </c>
      <c r="E15268" s="9">
        <v>2010</v>
      </c>
      <c r="F15268" s="7" t="s">
        <v>1111</v>
      </c>
      <c r="G15268" s="7" t="s">
        <v>5401</v>
      </c>
      <c r="H15268" s="8" t="s">
        <v>12356</v>
      </c>
      <c r="I15268" s="8" t="s">
        <v>12355</v>
      </c>
      <c r="J15268" s="19">
        <v>3</v>
      </c>
      <c r="K15268" s="19" t="s">
        <v>7736</v>
      </c>
      <c r="L15268" s="11">
        <v>2.5</v>
      </c>
      <c r="M15268" s="11"/>
      <c r="N15268" s="24"/>
      <c r="P15268" s="32"/>
      <c r="T15268" s="19"/>
      <c r="U15268" s="3"/>
      <c r="X15268" t="str">
        <f t="shared" si="927"/>
        <v/>
      </c>
      <c r="Z15268" t="str">
        <f t="shared" si="928"/>
        <v/>
      </c>
      <c r="AB15268" s="9"/>
      <c r="AC15268" t="s">
        <v>12356</v>
      </c>
      <c r="AD15268">
        <f t="shared" si="926"/>
        <v>0</v>
      </c>
      <c r="AF15268" s="3"/>
      <c r="AH15268" s="9"/>
    </row>
    <row r="15269" spans="1:34" ht="10.95" customHeight="1" outlineLevel="1" x14ac:dyDescent="0.25">
      <c r="A15269" t="s">
        <v>2878</v>
      </c>
      <c r="C15269" s="3" t="s">
        <v>11994</v>
      </c>
      <c r="D15269" s="3">
        <v>1058</v>
      </c>
      <c r="E15269" s="9">
        <v>2010</v>
      </c>
      <c r="F15269" s="7" t="s">
        <v>6715</v>
      </c>
      <c r="G15269" s="7" t="s">
        <v>5401</v>
      </c>
      <c r="H15269" s="8" t="s">
        <v>12356</v>
      </c>
      <c r="I15269" s="8" t="s">
        <v>12355</v>
      </c>
      <c r="J15269" s="19">
        <v>5</v>
      </c>
      <c r="K15269" s="19" t="s">
        <v>7736</v>
      </c>
      <c r="L15269" s="11">
        <v>2.5</v>
      </c>
      <c r="M15269" s="11"/>
      <c r="N15269" s="24"/>
      <c r="P15269" s="32"/>
      <c r="T15269" s="19"/>
      <c r="U15269" s="3"/>
      <c r="X15269" t="str">
        <f t="shared" si="927"/>
        <v/>
      </c>
      <c r="Z15269" t="str">
        <f t="shared" si="928"/>
        <v/>
      </c>
      <c r="AB15269" s="9"/>
      <c r="AC15269" t="s">
        <v>12356</v>
      </c>
      <c r="AD15269">
        <f t="shared" si="926"/>
        <v>0</v>
      </c>
      <c r="AF15269" s="3"/>
      <c r="AH15269" s="9"/>
    </row>
    <row r="15270" spans="1:34" ht="10.95" customHeight="1" outlineLevel="1" x14ac:dyDescent="0.25">
      <c r="A15270" t="s">
        <v>2878</v>
      </c>
      <c r="C15270" s="3" t="s">
        <v>11994</v>
      </c>
      <c r="D15270" s="3">
        <v>1078</v>
      </c>
      <c r="E15270" s="9">
        <v>2011</v>
      </c>
      <c r="F15270" s="7" t="s">
        <v>5796</v>
      </c>
      <c r="G15270" s="7" t="s">
        <v>5401</v>
      </c>
      <c r="H15270" s="8" t="s">
        <v>12257</v>
      </c>
      <c r="I15270" s="8" t="s">
        <v>12357</v>
      </c>
      <c r="J15270" s="19">
        <v>5</v>
      </c>
      <c r="K15270" s="19" t="s">
        <v>7738</v>
      </c>
      <c r="L15270" s="11"/>
      <c r="M15270" s="11"/>
      <c r="N15270" s="24"/>
      <c r="P15270" s="32"/>
      <c r="T15270" s="19"/>
      <c r="U15270" s="3"/>
      <c r="X15270" t="str">
        <f t="shared" si="927"/>
        <v/>
      </c>
      <c r="Z15270" t="str">
        <f t="shared" si="928"/>
        <v/>
      </c>
      <c r="AB15270" s="9"/>
      <c r="AC15270" t="s">
        <v>12257</v>
      </c>
      <c r="AD15270">
        <f t="shared" si="926"/>
        <v>0</v>
      </c>
      <c r="AF15270" s="3"/>
      <c r="AH15270" s="9"/>
    </row>
    <row r="15271" spans="1:34" ht="10.95" customHeight="1" outlineLevel="1" x14ac:dyDescent="0.25">
      <c r="A15271" t="s">
        <v>2878</v>
      </c>
      <c r="C15271" s="3" t="s">
        <v>11994</v>
      </c>
      <c r="D15271" s="3">
        <v>1094</v>
      </c>
      <c r="E15271" s="9">
        <v>2011</v>
      </c>
      <c r="F15271" s="7" t="s">
        <v>4239</v>
      </c>
      <c r="G15271" s="7" t="s">
        <v>5401</v>
      </c>
      <c r="H15271" s="8" t="s">
        <v>9480</v>
      </c>
      <c r="I15271" s="8" t="s">
        <v>12358</v>
      </c>
      <c r="J15271" s="19">
        <v>1</v>
      </c>
      <c r="K15271" s="19" t="s">
        <v>7736</v>
      </c>
      <c r="L15271" s="11">
        <v>0.9</v>
      </c>
      <c r="M15271" s="11"/>
      <c r="N15271" s="24"/>
      <c r="P15271" s="32"/>
      <c r="T15271" s="19"/>
      <c r="U15271" s="3"/>
      <c r="X15271" t="str">
        <f t="shared" si="927"/>
        <v/>
      </c>
      <c r="Z15271" t="str">
        <f t="shared" si="928"/>
        <v/>
      </c>
      <c r="AB15271" s="9"/>
      <c r="AC15271" t="s">
        <v>9480</v>
      </c>
      <c r="AD15271">
        <f t="shared" si="926"/>
        <v>0</v>
      </c>
      <c r="AF15271" s="3"/>
      <c r="AH15271" s="9"/>
    </row>
    <row r="15272" spans="1:34" ht="10.95" customHeight="1" outlineLevel="1" x14ac:dyDescent="0.25">
      <c r="A15272" t="s">
        <v>2878</v>
      </c>
      <c r="C15272" s="3" t="s">
        <v>11994</v>
      </c>
      <c r="D15272" s="3">
        <v>1095</v>
      </c>
      <c r="E15272" s="9">
        <v>2011</v>
      </c>
      <c r="F15272" s="7" t="s">
        <v>5805</v>
      </c>
      <c r="G15272" s="7" t="s">
        <v>5401</v>
      </c>
      <c r="H15272" s="8" t="s">
        <v>9480</v>
      </c>
      <c r="I15272" s="8" t="s">
        <v>12358</v>
      </c>
      <c r="J15272" s="19">
        <v>1</v>
      </c>
      <c r="K15272" s="19" t="s">
        <v>7736</v>
      </c>
      <c r="L15272" s="11">
        <v>0.9</v>
      </c>
      <c r="M15272" s="11"/>
      <c r="N15272" s="24"/>
      <c r="P15272" s="32"/>
      <c r="S15272">
        <v>1</v>
      </c>
      <c r="T15272" s="19"/>
      <c r="U15272" s="3"/>
      <c r="X15272" t="str">
        <f t="shared" si="927"/>
        <v/>
      </c>
      <c r="Z15272" t="str">
        <f t="shared" si="928"/>
        <v/>
      </c>
      <c r="AB15272" s="9"/>
      <c r="AC15272" t="s">
        <v>9480</v>
      </c>
      <c r="AD15272">
        <f t="shared" si="926"/>
        <v>0</v>
      </c>
      <c r="AF15272" s="3"/>
      <c r="AH15272" s="9"/>
    </row>
    <row r="15273" spans="1:34" ht="10.95" customHeight="1" outlineLevel="1" x14ac:dyDescent="0.25">
      <c r="A15273" t="s">
        <v>2878</v>
      </c>
      <c r="C15273" s="3" t="s">
        <v>11994</v>
      </c>
      <c r="D15273" s="3">
        <v>1096</v>
      </c>
      <c r="E15273" s="9">
        <v>2011</v>
      </c>
      <c r="F15273" s="7" t="s">
        <v>12359</v>
      </c>
      <c r="G15273" s="7" t="s">
        <v>5401</v>
      </c>
      <c r="H15273" s="8" t="s">
        <v>12369</v>
      </c>
      <c r="I15273" s="8" t="s">
        <v>12358</v>
      </c>
      <c r="J15273" s="19">
        <v>4</v>
      </c>
      <c r="K15273" s="19" t="s">
        <v>7736</v>
      </c>
      <c r="L15273" s="11">
        <v>0.9</v>
      </c>
      <c r="M15273" s="11"/>
      <c r="N15273" s="24"/>
      <c r="P15273" s="32"/>
      <c r="T15273" s="19"/>
      <c r="U15273" s="3"/>
      <c r="X15273" t="str">
        <f t="shared" si="927"/>
        <v/>
      </c>
      <c r="Z15273" t="str">
        <f t="shared" si="928"/>
        <v/>
      </c>
      <c r="AB15273" s="9"/>
      <c r="AC15273" t="s">
        <v>12369</v>
      </c>
      <c r="AD15273">
        <f t="shared" si="926"/>
        <v>0</v>
      </c>
      <c r="AF15273" s="3"/>
      <c r="AH15273" s="9"/>
    </row>
    <row r="15274" spans="1:34" ht="10.95" customHeight="1" outlineLevel="1" x14ac:dyDescent="0.25">
      <c r="A15274" t="s">
        <v>2878</v>
      </c>
      <c r="C15274" s="3" t="s">
        <v>11994</v>
      </c>
      <c r="D15274" s="3">
        <v>1097</v>
      </c>
      <c r="E15274" s="9">
        <v>2011</v>
      </c>
      <c r="F15274" s="10" t="s">
        <v>21791</v>
      </c>
      <c r="G15274" s="7" t="s">
        <v>5401</v>
      </c>
      <c r="H15274" s="8" t="s">
        <v>12370</v>
      </c>
      <c r="I15274" s="8" t="s">
        <v>12358</v>
      </c>
      <c r="J15274" s="19">
        <v>4</v>
      </c>
      <c r="K15274" s="19" t="s">
        <v>7736</v>
      </c>
      <c r="L15274" s="11">
        <v>0.9</v>
      </c>
      <c r="M15274" s="11"/>
      <c r="N15274" s="24"/>
      <c r="P15274" s="32"/>
      <c r="R15274">
        <v>1</v>
      </c>
      <c r="S15274">
        <v>1</v>
      </c>
      <c r="T15274" s="19"/>
      <c r="U15274" s="3"/>
      <c r="X15274" t="str">
        <f t="shared" si="927"/>
        <v/>
      </c>
      <c r="Z15274" t="str">
        <f t="shared" si="928"/>
        <v/>
      </c>
      <c r="AB15274" s="9"/>
      <c r="AC15274" t="s">
        <v>12370</v>
      </c>
      <c r="AD15274">
        <f t="shared" si="926"/>
        <v>0</v>
      </c>
      <c r="AF15274" s="3"/>
      <c r="AH15274" s="9"/>
    </row>
    <row r="15275" spans="1:34" ht="10.95" customHeight="1" outlineLevel="1" x14ac:dyDescent="0.25">
      <c r="A15275" t="s">
        <v>2878</v>
      </c>
      <c r="C15275" s="3" t="s">
        <v>11994</v>
      </c>
      <c r="D15275" s="3" t="s">
        <v>12471</v>
      </c>
      <c r="E15275" s="9">
        <v>2011</v>
      </c>
      <c r="F15275" s="7" t="s">
        <v>7034</v>
      </c>
      <c r="G15275" s="7" t="s">
        <v>5401</v>
      </c>
      <c r="H15275" s="8" t="s">
        <v>12333</v>
      </c>
      <c r="I15275" s="8" t="s">
        <v>12358</v>
      </c>
      <c r="J15275" s="19">
        <v>1</v>
      </c>
      <c r="K15275" s="19" t="s">
        <v>7736</v>
      </c>
      <c r="L15275" s="11">
        <v>3.5</v>
      </c>
      <c r="M15275" s="11"/>
      <c r="N15275" s="24"/>
      <c r="P15275" s="32"/>
      <c r="T15275" s="19"/>
      <c r="U15275" s="3"/>
      <c r="W15275" t="s">
        <v>7738</v>
      </c>
      <c r="X15275">
        <f t="shared" si="927"/>
        <v>1</v>
      </c>
      <c r="Z15275" t="str">
        <f t="shared" si="928"/>
        <v/>
      </c>
      <c r="AB15275" s="9"/>
      <c r="AC15275" t="s">
        <v>12333</v>
      </c>
      <c r="AD15275">
        <f t="shared" si="926"/>
        <v>0</v>
      </c>
      <c r="AF15275" s="3"/>
      <c r="AH15275" s="9"/>
    </row>
    <row r="15276" spans="1:34" ht="10.95" customHeight="1" outlineLevel="1" x14ac:dyDescent="0.25">
      <c r="A15276" t="s">
        <v>2878</v>
      </c>
      <c r="C15276" s="3" t="s">
        <v>11994</v>
      </c>
      <c r="D15276" s="3">
        <v>1098</v>
      </c>
      <c r="E15276" s="9">
        <v>2011</v>
      </c>
      <c r="F15276" s="10" t="s">
        <v>10890</v>
      </c>
      <c r="G15276" s="7" t="s">
        <v>5401</v>
      </c>
      <c r="H15276" s="8" t="s">
        <v>12360</v>
      </c>
      <c r="I15276" s="8" t="s">
        <v>12358</v>
      </c>
      <c r="J15276" s="19">
        <v>1</v>
      </c>
      <c r="K15276" s="19" t="s">
        <v>20093</v>
      </c>
      <c r="L15276" s="11"/>
      <c r="M15276" s="11"/>
      <c r="N15276" s="24"/>
      <c r="P15276" s="32"/>
      <c r="T15276" s="19"/>
      <c r="U15276" s="3"/>
      <c r="X15276" t="str">
        <f t="shared" si="927"/>
        <v/>
      </c>
      <c r="Z15276" t="str">
        <f t="shared" si="928"/>
        <v/>
      </c>
      <c r="AB15276" s="9"/>
      <c r="AC15276" t="s">
        <v>12360</v>
      </c>
      <c r="AD15276">
        <f t="shared" ref="AD15276:AD15339" si="929">COUNTIF(H15276,"*Fuji*")</f>
        <v>0</v>
      </c>
      <c r="AF15276" s="3"/>
      <c r="AH15276" s="9"/>
    </row>
    <row r="15277" spans="1:34" ht="10.95" customHeight="1" outlineLevel="1" x14ac:dyDescent="0.25">
      <c r="A15277" t="s">
        <v>2878</v>
      </c>
      <c r="C15277" s="3" t="s">
        <v>11994</v>
      </c>
      <c r="D15277" s="3" t="s">
        <v>5677</v>
      </c>
      <c r="E15277" s="9">
        <v>2011</v>
      </c>
      <c r="F15277" s="10" t="s">
        <v>12302</v>
      </c>
      <c r="G15277" s="7" t="s">
        <v>5401</v>
      </c>
      <c r="H15277" s="8" t="s">
        <v>12360</v>
      </c>
      <c r="I15277" s="8" t="s">
        <v>12358</v>
      </c>
      <c r="J15277" s="19">
        <v>1</v>
      </c>
      <c r="K15277" s="19" t="s">
        <v>7736</v>
      </c>
      <c r="L15277" s="11">
        <v>3</v>
      </c>
      <c r="M15277" s="11"/>
      <c r="N15277" s="24"/>
      <c r="P15277" s="32"/>
      <c r="T15277" s="19"/>
      <c r="U15277" s="3"/>
      <c r="X15277" t="str">
        <f t="shared" si="927"/>
        <v/>
      </c>
      <c r="Z15277">
        <f t="shared" si="928"/>
        <v>1</v>
      </c>
      <c r="AB15277" s="9"/>
      <c r="AC15277" t="s">
        <v>12360</v>
      </c>
      <c r="AD15277">
        <f t="shared" si="929"/>
        <v>0</v>
      </c>
      <c r="AF15277" s="3"/>
      <c r="AH15277" s="9"/>
    </row>
    <row r="15278" spans="1:34" ht="10.95" customHeight="1" outlineLevel="1" x14ac:dyDescent="0.25">
      <c r="A15278" t="s">
        <v>2878</v>
      </c>
      <c r="C15278" s="3" t="s">
        <v>11994</v>
      </c>
      <c r="D15278" s="3" t="s">
        <v>12472</v>
      </c>
      <c r="E15278" s="9">
        <v>2011</v>
      </c>
      <c r="F15278" s="7" t="s">
        <v>7034</v>
      </c>
      <c r="G15278" s="7" t="s">
        <v>5401</v>
      </c>
      <c r="H15278" s="8" t="s">
        <v>12333</v>
      </c>
      <c r="I15278" s="8" t="s">
        <v>12358</v>
      </c>
      <c r="J15278" s="19">
        <v>1</v>
      </c>
      <c r="K15278" s="19" t="s">
        <v>7736</v>
      </c>
      <c r="L15278" s="11">
        <v>3.5</v>
      </c>
      <c r="M15278" s="11"/>
      <c r="N15278" s="24"/>
      <c r="P15278" s="32"/>
      <c r="T15278" s="19"/>
      <c r="U15278" s="3"/>
      <c r="W15278" t="s">
        <v>7738</v>
      </c>
      <c r="X15278">
        <f t="shared" si="927"/>
        <v>1</v>
      </c>
      <c r="Z15278" t="str">
        <f t="shared" si="928"/>
        <v/>
      </c>
      <c r="AB15278" s="9"/>
      <c r="AC15278" t="s">
        <v>12333</v>
      </c>
      <c r="AD15278">
        <f t="shared" si="929"/>
        <v>0</v>
      </c>
      <c r="AF15278" s="3"/>
      <c r="AH15278" s="9"/>
    </row>
    <row r="15279" spans="1:34" ht="10.95" customHeight="1" outlineLevel="1" x14ac:dyDescent="0.25">
      <c r="A15279" t="s">
        <v>2878</v>
      </c>
      <c r="C15279" s="3" t="s">
        <v>11994</v>
      </c>
      <c r="D15279" s="3">
        <v>1099</v>
      </c>
      <c r="E15279" s="9">
        <v>2012</v>
      </c>
      <c r="F15279" s="7" t="s">
        <v>4239</v>
      </c>
      <c r="G15279" s="7" t="s">
        <v>5401</v>
      </c>
      <c r="H15279" s="8" t="s">
        <v>12370</v>
      </c>
      <c r="I15279" s="8" t="s">
        <v>12358</v>
      </c>
      <c r="J15279" s="19">
        <v>4</v>
      </c>
      <c r="K15279" s="19" t="s">
        <v>7736</v>
      </c>
      <c r="L15279" s="11">
        <v>0.75</v>
      </c>
      <c r="M15279" s="11"/>
      <c r="N15279" s="24"/>
      <c r="P15279" s="32"/>
      <c r="T15279" s="19"/>
      <c r="U15279" s="3"/>
      <c r="X15279" t="str">
        <f t="shared" si="927"/>
        <v/>
      </c>
      <c r="Z15279" t="str">
        <f t="shared" si="928"/>
        <v/>
      </c>
      <c r="AB15279" s="9"/>
      <c r="AC15279" t="s">
        <v>12370</v>
      </c>
      <c r="AD15279">
        <f t="shared" si="929"/>
        <v>0</v>
      </c>
      <c r="AF15279" s="3"/>
      <c r="AH15279" s="9"/>
    </row>
    <row r="15280" spans="1:34" ht="10.95" customHeight="1" outlineLevel="1" x14ac:dyDescent="0.25">
      <c r="A15280" t="s">
        <v>2878</v>
      </c>
      <c r="C15280" s="3" t="s">
        <v>11994</v>
      </c>
      <c r="D15280" s="3">
        <v>1100</v>
      </c>
      <c r="E15280" s="9">
        <v>2012</v>
      </c>
      <c r="F15280" s="7" t="s">
        <v>5805</v>
      </c>
      <c r="G15280" s="7" t="s">
        <v>5401</v>
      </c>
      <c r="H15280" s="8" t="s">
        <v>12370</v>
      </c>
      <c r="I15280" s="8" t="s">
        <v>12358</v>
      </c>
      <c r="J15280" s="19">
        <v>4</v>
      </c>
      <c r="K15280" s="19" t="s">
        <v>7736</v>
      </c>
      <c r="L15280" s="11">
        <v>0.75</v>
      </c>
      <c r="M15280" s="11"/>
      <c r="N15280" s="24"/>
      <c r="P15280" s="32"/>
      <c r="T15280" s="19"/>
      <c r="U15280" s="3"/>
      <c r="X15280" t="str">
        <f t="shared" si="927"/>
        <v/>
      </c>
      <c r="Z15280" t="str">
        <f t="shared" si="928"/>
        <v/>
      </c>
      <c r="AB15280" s="9"/>
      <c r="AC15280" t="s">
        <v>12370</v>
      </c>
      <c r="AD15280">
        <f t="shared" si="929"/>
        <v>0</v>
      </c>
      <c r="AF15280" s="3"/>
      <c r="AH15280" s="9"/>
    </row>
    <row r="15281" spans="1:34" ht="10.95" customHeight="1" outlineLevel="1" x14ac:dyDescent="0.25">
      <c r="A15281" t="s">
        <v>2878</v>
      </c>
      <c r="C15281" s="3" t="s">
        <v>11994</v>
      </c>
      <c r="D15281" s="3">
        <v>1101</v>
      </c>
      <c r="E15281" s="9">
        <v>2012</v>
      </c>
      <c r="F15281" s="7" t="s">
        <v>12359</v>
      </c>
      <c r="G15281" s="7" t="s">
        <v>5401</v>
      </c>
      <c r="H15281" s="8" t="s">
        <v>12370</v>
      </c>
      <c r="I15281" s="8" t="s">
        <v>12358</v>
      </c>
      <c r="J15281" s="19">
        <v>4</v>
      </c>
      <c r="K15281" s="19" t="s">
        <v>7736</v>
      </c>
      <c r="L15281" s="11">
        <v>0.75</v>
      </c>
      <c r="M15281" s="11"/>
      <c r="N15281" s="24"/>
      <c r="P15281" s="32"/>
      <c r="T15281" s="19"/>
      <c r="U15281" s="3"/>
      <c r="X15281" t="str">
        <f t="shared" si="927"/>
        <v/>
      </c>
      <c r="Z15281" t="str">
        <f t="shared" si="928"/>
        <v/>
      </c>
      <c r="AB15281" s="9"/>
      <c r="AC15281" t="s">
        <v>12370</v>
      </c>
      <c r="AD15281">
        <f t="shared" si="929"/>
        <v>0</v>
      </c>
      <c r="AF15281" s="3"/>
      <c r="AH15281" s="9"/>
    </row>
    <row r="15282" spans="1:34" ht="10.95" customHeight="1" outlineLevel="1" x14ac:dyDescent="0.25">
      <c r="A15282" t="s">
        <v>2878</v>
      </c>
      <c r="C15282" s="3" t="s">
        <v>11994</v>
      </c>
      <c r="D15282" s="3">
        <v>1102</v>
      </c>
      <c r="E15282" s="9">
        <v>2012</v>
      </c>
      <c r="F15282" s="10" t="s">
        <v>21791</v>
      </c>
      <c r="G15282" s="7" t="s">
        <v>5401</v>
      </c>
      <c r="H15282" s="8" t="s">
        <v>12370</v>
      </c>
      <c r="I15282" s="8" t="s">
        <v>12358</v>
      </c>
      <c r="J15282" s="19">
        <v>4</v>
      </c>
      <c r="K15282" s="19" t="s">
        <v>7736</v>
      </c>
      <c r="L15282" s="11">
        <v>0.75</v>
      </c>
      <c r="M15282" s="11"/>
      <c r="N15282" s="24"/>
      <c r="P15282" s="32"/>
      <c r="T15282" s="19"/>
      <c r="U15282" s="3"/>
      <c r="X15282" t="str">
        <f t="shared" si="927"/>
        <v/>
      </c>
      <c r="Z15282" t="str">
        <f t="shared" si="928"/>
        <v/>
      </c>
      <c r="AB15282" s="9"/>
      <c r="AC15282" t="s">
        <v>12370</v>
      </c>
      <c r="AD15282">
        <f t="shared" si="929"/>
        <v>0</v>
      </c>
      <c r="AF15282" s="3"/>
      <c r="AH15282" s="9"/>
    </row>
    <row r="15283" spans="1:34" ht="10.95" customHeight="1" outlineLevel="1" x14ac:dyDescent="0.25">
      <c r="A15283" t="s">
        <v>2878</v>
      </c>
      <c r="C15283" s="3" t="s">
        <v>11994</v>
      </c>
      <c r="D15283" s="3">
        <v>1103</v>
      </c>
      <c r="E15283" s="9">
        <v>2012</v>
      </c>
      <c r="F15283" s="10" t="s">
        <v>10890</v>
      </c>
      <c r="G15283" s="7" t="s">
        <v>5401</v>
      </c>
      <c r="H15283" s="8" t="s">
        <v>12370</v>
      </c>
      <c r="I15283" s="8" t="s">
        <v>12358</v>
      </c>
      <c r="J15283" s="19">
        <v>4</v>
      </c>
      <c r="K15283" s="19" t="s">
        <v>20093</v>
      </c>
      <c r="L15283" s="11"/>
      <c r="M15283" s="11"/>
      <c r="N15283" s="24"/>
      <c r="P15283" s="32"/>
      <c r="T15283" s="19"/>
      <c r="U15283" s="3"/>
      <c r="X15283" t="str">
        <f t="shared" si="927"/>
        <v/>
      </c>
      <c r="Z15283" t="str">
        <f t="shared" si="928"/>
        <v/>
      </c>
      <c r="AB15283" s="9"/>
      <c r="AC15283" t="s">
        <v>12370</v>
      </c>
      <c r="AD15283">
        <f t="shared" si="929"/>
        <v>0</v>
      </c>
      <c r="AF15283" s="3"/>
      <c r="AH15283" s="9"/>
    </row>
    <row r="15284" spans="1:34" ht="10.95" customHeight="1" outlineLevel="1" x14ac:dyDescent="0.25">
      <c r="A15284" t="s">
        <v>2878</v>
      </c>
      <c r="C15284" s="3" t="s">
        <v>11994</v>
      </c>
      <c r="D15284" s="3" t="s">
        <v>12361</v>
      </c>
      <c r="E15284" s="9">
        <v>2012</v>
      </c>
      <c r="F15284" s="7" t="s">
        <v>12302</v>
      </c>
      <c r="G15284" s="7" t="s">
        <v>5401</v>
      </c>
      <c r="H15284" s="8" t="s">
        <v>12370</v>
      </c>
      <c r="I15284" s="8" t="s">
        <v>12358</v>
      </c>
      <c r="J15284" s="19">
        <v>4</v>
      </c>
      <c r="K15284" s="19" t="s">
        <v>7736</v>
      </c>
      <c r="L15284" s="11">
        <v>3</v>
      </c>
      <c r="M15284" s="11"/>
      <c r="N15284" s="24"/>
      <c r="P15284" s="32"/>
      <c r="T15284" s="19"/>
      <c r="U15284" s="3"/>
      <c r="X15284" t="str">
        <f t="shared" si="927"/>
        <v/>
      </c>
      <c r="Z15284">
        <f t="shared" si="928"/>
        <v>1</v>
      </c>
      <c r="AB15284" s="9"/>
      <c r="AC15284" t="s">
        <v>12370</v>
      </c>
      <c r="AD15284">
        <f t="shared" si="929"/>
        <v>0</v>
      </c>
      <c r="AF15284" s="3"/>
      <c r="AH15284" s="9"/>
    </row>
    <row r="15285" spans="1:34" ht="10.95" customHeight="1" outlineLevel="1" x14ac:dyDescent="0.25">
      <c r="A15285" t="s">
        <v>2878</v>
      </c>
      <c r="C15285" s="3" t="s">
        <v>11994</v>
      </c>
      <c r="D15285" s="3">
        <v>1129</v>
      </c>
      <c r="E15285" s="9">
        <v>2012</v>
      </c>
      <c r="F15285" s="7" t="s">
        <v>5796</v>
      </c>
      <c r="G15285" s="7" t="s">
        <v>5401</v>
      </c>
      <c r="H15285" s="8" t="s">
        <v>12365</v>
      </c>
      <c r="I15285" s="8" t="s">
        <v>12362</v>
      </c>
      <c r="J15285" s="19">
        <v>5</v>
      </c>
      <c r="K15285" s="19" t="s">
        <v>7738</v>
      </c>
      <c r="L15285" s="11"/>
      <c r="M15285" s="11"/>
      <c r="N15285" s="24"/>
      <c r="P15285" s="32"/>
      <c r="T15285" s="19"/>
      <c r="U15285" s="3"/>
      <c r="X15285" t="str">
        <f t="shared" si="927"/>
        <v/>
      </c>
      <c r="Z15285" t="str">
        <f t="shared" si="928"/>
        <v/>
      </c>
      <c r="AB15285" s="9"/>
      <c r="AC15285" t="s">
        <v>12365</v>
      </c>
      <c r="AD15285">
        <f t="shared" si="929"/>
        <v>0</v>
      </c>
      <c r="AF15285" s="3"/>
      <c r="AH15285" s="9"/>
    </row>
    <row r="15286" spans="1:34" ht="10.95" customHeight="1" outlineLevel="1" x14ac:dyDescent="0.25">
      <c r="A15286" t="s">
        <v>2878</v>
      </c>
      <c r="C15286" s="3" t="s">
        <v>11994</v>
      </c>
      <c r="D15286" s="3">
        <v>1130</v>
      </c>
      <c r="E15286" s="9">
        <v>2012</v>
      </c>
      <c r="F15286" s="7" t="s">
        <v>5796</v>
      </c>
      <c r="G15286" s="7" t="s">
        <v>5401</v>
      </c>
      <c r="H15286" s="8" t="s">
        <v>12365</v>
      </c>
      <c r="I15286" s="8" t="s">
        <v>12363</v>
      </c>
      <c r="J15286" s="19">
        <v>3</v>
      </c>
      <c r="K15286" s="19" t="s">
        <v>7738</v>
      </c>
      <c r="L15286" s="11"/>
      <c r="M15286" s="11"/>
      <c r="N15286" s="24"/>
      <c r="P15286" s="32"/>
      <c r="T15286" s="19"/>
      <c r="U15286" s="3"/>
      <c r="X15286" t="str">
        <f t="shared" si="927"/>
        <v/>
      </c>
      <c r="Z15286" t="str">
        <f t="shared" si="928"/>
        <v/>
      </c>
      <c r="AB15286" s="9"/>
      <c r="AC15286" t="s">
        <v>12365</v>
      </c>
      <c r="AD15286">
        <f t="shared" si="929"/>
        <v>0</v>
      </c>
      <c r="AF15286" s="3"/>
      <c r="AH15286" s="9"/>
    </row>
    <row r="15287" spans="1:34" ht="10.95" customHeight="1" outlineLevel="1" x14ac:dyDescent="0.25">
      <c r="A15287" t="s">
        <v>2878</v>
      </c>
      <c r="C15287" s="3" t="s">
        <v>11994</v>
      </c>
      <c r="D15287" s="3">
        <v>1132</v>
      </c>
      <c r="E15287" s="9">
        <v>2012</v>
      </c>
      <c r="F15287" s="7" t="s">
        <v>5796</v>
      </c>
      <c r="G15287" s="7" t="s">
        <v>5401</v>
      </c>
      <c r="H15287" s="8" t="s">
        <v>12365</v>
      </c>
      <c r="I15287" s="8" t="s">
        <v>12364</v>
      </c>
      <c r="J15287" s="19">
        <v>5</v>
      </c>
      <c r="K15287" s="19" t="s">
        <v>7738</v>
      </c>
      <c r="L15287" s="11"/>
      <c r="M15287" s="11"/>
      <c r="N15287" s="24"/>
      <c r="P15287" s="32"/>
      <c r="T15287" s="19"/>
      <c r="U15287" s="3"/>
      <c r="X15287" t="str">
        <f t="shared" si="927"/>
        <v/>
      </c>
      <c r="Z15287" t="str">
        <f t="shared" si="928"/>
        <v/>
      </c>
      <c r="AB15287" s="9"/>
      <c r="AC15287" t="s">
        <v>12365</v>
      </c>
      <c r="AD15287">
        <f t="shared" si="929"/>
        <v>0</v>
      </c>
      <c r="AF15287" s="3"/>
      <c r="AH15287" s="9"/>
    </row>
    <row r="15288" spans="1:34" ht="10.95" customHeight="1" outlineLevel="1" x14ac:dyDescent="0.25">
      <c r="A15288" t="s">
        <v>2878</v>
      </c>
      <c r="C15288" s="3" t="s">
        <v>11994</v>
      </c>
      <c r="D15288" s="3">
        <v>1133</v>
      </c>
      <c r="E15288" s="9">
        <v>2013</v>
      </c>
      <c r="F15288" s="7" t="s">
        <v>5805</v>
      </c>
      <c r="G15288" s="7" t="s">
        <v>5401</v>
      </c>
      <c r="H15288" s="8" t="s">
        <v>12366</v>
      </c>
      <c r="I15288" s="8" t="s">
        <v>12367</v>
      </c>
      <c r="J15288" s="19">
        <v>5</v>
      </c>
      <c r="K15288" s="19" t="s">
        <v>7738</v>
      </c>
      <c r="L15288" s="11"/>
      <c r="M15288" s="11"/>
      <c r="N15288" s="24"/>
      <c r="P15288" s="32"/>
      <c r="T15288" s="19"/>
      <c r="U15288" s="3"/>
      <c r="X15288" t="str">
        <f t="shared" si="927"/>
        <v/>
      </c>
      <c r="Z15288" t="str">
        <f t="shared" si="928"/>
        <v/>
      </c>
      <c r="AB15288" s="9"/>
      <c r="AC15288" t="s">
        <v>12366</v>
      </c>
      <c r="AD15288">
        <f t="shared" si="929"/>
        <v>0</v>
      </c>
      <c r="AF15288" s="3"/>
      <c r="AH15288" s="9"/>
    </row>
    <row r="15289" spans="1:34" ht="10.95" customHeight="1" outlineLevel="1" x14ac:dyDescent="0.25">
      <c r="A15289" t="s">
        <v>2878</v>
      </c>
      <c r="C15289" s="3" t="s">
        <v>11994</v>
      </c>
      <c r="D15289" s="3">
        <v>1135</v>
      </c>
      <c r="E15289" s="9">
        <v>2013</v>
      </c>
      <c r="F15289" s="7" t="s">
        <v>5796</v>
      </c>
      <c r="G15289" s="7" t="s">
        <v>5401</v>
      </c>
      <c r="H15289" s="8" t="s">
        <v>12366</v>
      </c>
      <c r="I15289" s="8" t="s">
        <v>12367</v>
      </c>
      <c r="J15289" s="19">
        <v>3</v>
      </c>
      <c r="K15289" s="19" t="s">
        <v>7738</v>
      </c>
      <c r="L15289" s="11"/>
      <c r="M15289" s="11"/>
      <c r="N15289" s="24"/>
      <c r="P15289" s="32"/>
      <c r="T15289" s="19"/>
      <c r="U15289" s="3"/>
      <c r="X15289" t="str">
        <f t="shared" si="927"/>
        <v/>
      </c>
      <c r="Z15289" t="str">
        <f t="shared" si="928"/>
        <v/>
      </c>
      <c r="AB15289" s="9"/>
      <c r="AC15289" t="s">
        <v>12366</v>
      </c>
      <c r="AD15289">
        <f t="shared" si="929"/>
        <v>0</v>
      </c>
      <c r="AF15289" s="3"/>
      <c r="AH15289" s="9"/>
    </row>
    <row r="15290" spans="1:34" ht="10.95" customHeight="1" outlineLevel="1" x14ac:dyDescent="0.25">
      <c r="A15290" t="s">
        <v>2878</v>
      </c>
      <c r="C15290" s="3" t="s">
        <v>11994</v>
      </c>
      <c r="D15290" s="3">
        <v>1137</v>
      </c>
      <c r="E15290" s="9">
        <v>2013</v>
      </c>
      <c r="F15290" s="7" t="s">
        <v>12368</v>
      </c>
      <c r="G15290" s="7" t="s">
        <v>5401</v>
      </c>
      <c r="H15290" s="8" t="s">
        <v>12366</v>
      </c>
      <c r="I15290" s="8" t="s">
        <v>12367</v>
      </c>
      <c r="J15290" s="19">
        <v>5</v>
      </c>
      <c r="K15290" s="19" t="s">
        <v>7738</v>
      </c>
      <c r="L15290" s="11"/>
      <c r="M15290" s="11"/>
      <c r="N15290" s="24"/>
      <c r="P15290" s="32"/>
      <c r="T15290" s="19"/>
      <c r="U15290" s="3"/>
      <c r="X15290" t="str">
        <f t="shared" si="927"/>
        <v/>
      </c>
      <c r="Z15290">
        <f t="shared" si="928"/>
        <v>1</v>
      </c>
      <c r="AB15290" s="9"/>
      <c r="AC15290" t="s">
        <v>12366</v>
      </c>
      <c r="AD15290">
        <f t="shared" si="929"/>
        <v>0</v>
      </c>
      <c r="AF15290" s="3"/>
      <c r="AH15290" s="9"/>
    </row>
    <row r="15291" spans="1:34" ht="10.95" customHeight="1" outlineLevel="1" x14ac:dyDescent="0.25">
      <c r="A15291" t="s">
        <v>2878</v>
      </c>
      <c r="C15291" s="3" t="s">
        <v>11994</v>
      </c>
      <c r="D15291" s="3">
        <v>1148</v>
      </c>
      <c r="E15291" s="9">
        <v>2013</v>
      </c>
      <c r="F15291" s="7" t="s">
        <v>4239</v>
      </c>
      <c r="G15291" s="7" t="s">
        <v>5401</v>
      </c>
      <c r="H15291" s="8" t="s">
        <v>12371</v>
      </c>
      <c r="I15291" s="8" t="s">
        <v>991</v>
      </c>
      <c r="J15291" s="19">
        <v>4</v>
      </c>
      <c r="K15291" s="19" t="s">
        <v>7738</v>
      </c>
      <c r="L15291" s="11"/>
      <c r="M15291" s="11"/>
      <c r="N15291" s="24"/>
      <c r="P15291" s="32"/>
      <c r="T15291" s="19"/>
      <c r="U15291" s="3"/>
      <c r="X15291" t="str">
        <f t="shared" si="927"/>
        <v/>
      </c>
      <c r="Z15291" t="str">
        <f t="shared" si="928"/>
        <v/>
      </c>
      <c r="AB15291" s="9"/>
      <c r="AC15291" t="s">
        <v>12371</v>
      </c>
      <c r="AD15291">
        <f t="shared" si="929"/>
        <v>0</v>
      </c>
      <c r="AF15291" s="3"/>
      <c r="AH15291" s="9"/>
    </row>
    <row r="15292" spans="1:34" ht="10.95" customHeight="1" outlineLevel="1" x14ac:dyDescent="0.25">
      <c r="A15292" t="s">
        <v>2878</v>
      </c>
      <c r="C15292" s="3" t="s">
        <v>11994</v>
      </c>
      <c r="D15292" s="3">
        <v>1149</v>
      </c>
      <c r="E15292" s="9">
        <v>2013</v>
      </c>
      <c r="F15292" s="7" t="s">
        <v>5805</v>
      </c>
      <c r="G15292" s="7" t="s">
        <v>5401</v>
      </c>
      <c r="H15292" s="8" t="s">
        <v>12371</v>
      </c>
      <c r="I15292" s="8" t="s">
        <v>991</v>
      </c>
      <c r="J15292" s="19">
        <v>4</v>
      </c>
      <c r="K15292" s="19" t="s">
        <v>7738</v>
      </c>
      <c r="L15292" s="11"/>
      <c r="M15292" s="11"/>
      <c r="N15292" s="24"/>
      <c r="P15292" s="32"/>
      <c r="T15292" s="19"/>
      <c r="U15292" s="3"/>
      <c r="X15292" t="str">
        <f t="shared" si="927"/>
        <v/>
      </c>
      <c r="Z15292" t="str">
        <f t="shared" si="928"/>
        <v/>
      </c>
      <c r="AB15292" s="9"/>
      <c r="AC15292" t="s">
        <v>12371</v>
      </c>
      <c r="AD15292">
        <f t="shared" si="929"/>
        <v>0</v>
      </c>
      <c r="AF15292" s="3"/>
      <c r="AH15292" s="9"/>
    </row>
    <row r="15293" spans="1:34" ht="10.95" customHeight="1" outlineLevel="1" x14ac:dyDescent="0.25">
      <c r="A15293" t="s">
        <v>2878</v>
      </c>
      <c r="C15293" s="3" t="s">
        <v>11994</v>
      </c>
      <c r="D15293" s="3">
        <v>1150</v>
      </c>
      <c r="E15293" s="9">
        <v>2013</v>
      </c>
      <c r="F15293" s="7" t="s">
        <v>12359</v>
      </c>
      <c r="G15293" s="7" t="s">
        <v>5401</v>
      </c>
      <c r="H15293" s="8" t="s">
        <v>12371</v>
      </c>
      <c r="I15293" s="8" t="s">
        <v>991</v>
      </c>
      <c r="J15293" s="19">
        <v>4</v>
      </c>
      <c r="K15293" s="19" t="s">
        <v>7738</v>
      </c>
      <c r="L15293" s="11"/>
      <c r="M15293" s="11"/>
      <c r="N15293" s="24"/>
      <c r="P15293" s="32"/>
      <c r="T15293" s="19"/>
      <c r="U15293" s="3"/>
      <c r="X15293" t="str">
        <f t="shared" si="927"/>
        <v/>
      </c>
      <c r="Z15293" t="str">
        <f t="shared" si="928"/>
        <v/>
      </c>
      <c r="AB15293" s="9"/>
      <c r="AC15293" t="s">
        <v>12371</v>
      </c>
      <c r="AD15293">
        <f t="shared" si="929"/>
        <v>0</v>
      </c>
      <c r="AF15293" s="3"/>
      <c r="AH15293" s="9"/>
    </row>
    <row r="15294" spans="1:34" ht="10.95" customHeight="1" outlineLevel="1" x14ac:dyDescent="0.25">
      <c r="A15294" t="s">
        <v>2878</v>
      </c>
      <c r="C15294" s="3" t="s">
        <v>11994</v>
      </c>
      <c r="D15294" s="3">
        <v>1151</v>
      </c>
      <c r="E15294" s="9">
        <v>2013</v>
      </c>
      <c r="F15294" s="10" t="s">
        <v>21791</v>
      </c>
      <c r="G15294" s="7" t="s">
        <v>5401</v>
      </c>
      <c r="H15294" s="8" t="s">
        <v>12371</v>
      </c>
      <c r="I15294" s="8" t="s">
        <v>991</v>
      </c>
      <c r="J15294" s="19">
        <v>4</v>
      </c>
      <c r="K15294" s="19" t="s">
        <v>7738</v>
      </c>
      <c r="L15294" s="11"/>
      <c r="M15294" s="11"/>
      <c r="N15294" s="24"/>
      <c r="P15294" s="32"/>
      <c r="T15294" s="19"/>
      <c r="U15294" s="3"/>
      <c r="X15294" t="str">
        <f t="shared" si="927"/>
        <v/>
      </c>
      <c r="Z15294" t="str">
        <f t="shared" si="928"/>
        <v/>
      </c>
      <c r="AB15294" s="9"/>
      <c r="AC15294" t="s">
        <v>12371</v>
      </c>
      <c r="AD15294">
        <f t="shared" si="929"/>
        <v>0</v>
      </c>
      <c r="AF15294" s="3"/>
      <c r="AH15294" s="9"/>
    </row>
    <row r="15295" spans="1:34" ht="10.95" customHeight="1" outlineLevel="1" x14ac:dyDescent="0.25">
      <c r="A15295" t="s">
        <v>2878</v>
      </c>
      <c r="C15295" s="3" t="s">
        <v>11994</v>
      </c>
      <c r="D15295" s="3">
        <v>1152</v>
      </c>
      <c r="E15295" s="9">
        <v>2013</v>
      </c>
      <c r="F15295" s="10" t="s">
        <v>10890</v>
      </c>
      <c r="G15295" s="7" t="s">
        <v>5401</v>
      </c>
      <c r="H15295" s="8" t="s">
        <v>12371</v>
      </c>
      <c r="I15295" s="8" t="s">
        <v>991</v>
      </c>
      <c r="J15295" s="19">
        <v>4</v>
      </c>
      <c r="K15295" s="19" t="s">
        <v>7738</v>
      </c>
      <c r="L15295" s="11"/>
      <c r="M15295" s="11"/>
      <c r="N15295" s="24"/>
      <c r="P15295" s="32"/>
      <c r="T15295" s="19"/>
      <c r="U15295" s="3"/>
      <c r="X15295" t="str">
        <f t="shared" si="927"/>
        <v/>
      </c>
      <c r="Z15295" t="str">
        <f t="shared" si="928"/>
        <v/>
      </c>
      <c r="AB15295" s="9"/>
      <c r="AC15295" t="s">
        <v>12371</v>
      </c>
      <c r="AD15295">
        <f t="shared" si="929"/>
        <v>0</v>
      </c>
      <c r="AF15295" s="3"/>
      <c r="AH15295" s="9"/>
    </row>
    <row r="15296" spans="1:34" ht="10.95" customHeight="1" outlineLevel="1" x14ac:dyDescent="0.25">
      <c r="A15296" t="s">
        <v>2878</v>
      </c>
      <c r="C15296" s="3" t="s">
        <v>11994</v>
      </c>
      <c r="D15296" s="3" t="s">
        <v>12374</v>
      </c>
      <c r="E15296" s="9">
        <v>2013</v>
      </c>
      <c r="F15296" s="7" t="s">
        <v>12302</v>
      </c>
      <c r="G15296" s="7" t="s">
        <v>5401</v>
      </c>
      <c r="H15296" s="8" t="s">
        <v>12371</v>
      </c>
      <c r="I15296" s="8" t="s">
        <v>991</v>
      </c>
      <c r="J15296" s="19">
        <v>4</v>
      </c>
      <c r="K15296" s="19" t="s">
        <v>7738</v>
      </c>
      <c r="L15296" s="11"/>
      <c r="M15296" s="11"/>
      <c r="N15296" s="24"/>
      <c r="P15296" s="32"/>
      <c r="T15296" s="19"/>
      <c r="U15296" s="3"/>
      <c r="X15296" t="str">
        <f t="shared" si="927"/>
        <v/>
      </c>
      <c r="Z15296">
        <f t="shared" si="928"/>
        <v>1</v>
      </c>
      <c r="AB15296" s="9"/>
      <c r="AC15296" t="s">
        <v>12371</v>
      </c>
      <c r="AD15296">
        <f t="shared" si="929"/>
        <v>0</v>
      </c>
      <c r="AF15296" s="3"/>
      <c r="AH15296" s="9"/>
    </row>
    <row r="15297" spans="1:34" ht="10.95" customHeight="1" outlineLevel="1" x14ac:dyDescent="0.25">
      <c r="A15297" t="s">
        <v>2878</v>
      </c>
      <c r="C15297" s="3" t="s">
        <v>11994</v>
      </c>
      <c r="D15297" s="3">
        <v>1153</v>
      </c>
      <c r="E15297" s="9">
        <v>2013</v>
      </c>
      <c r="F15297" s="7" t="s">
        <v>5805</v>
      </c>
      <c r="G15297" s="7" t="s">
        <v>5401</v>
      </c>
      <c r="H15297" s="8" t="s">
        <v>12373</v>
      </c>
      <c r="I15297" s="8" t="s">
        <v>7084</v>
      </c>
      <c r="J15297" s="19">
        <v>5</v>
      </c>
      <c r="K15297" s="19" t="s">
        <v>7738</v>
      </c>
      <c r="L15297" s="11"/>
      <c r="M15297" s="11"/>
      <c r="N15297" s="24"/>
      <c r="P15297" s="32"/>
      <c r="T15297" s="19"/>
      <c r="U15297" s="3"/>
      <c r="X15297" t="str">
        <f t="shared" si="927"/>
        <v/>
      </c>
      <c r="Z15297" t="str">
        <f t="shared" si="928"/>
        <v/>
      </c>
      <c r="AB15297" s="9"/>
      <c r="AC15297" t="s">
        <v>12373</v>
      </c>
      <c r="AD15297">
        <f t="shared" si="929"/>
        <v>0</v>
      </c>
      <c r="AF15297" s="3"/>
      <c r="AH15297" s="9"/>
    </row>
    <row r="15298" spans="1:34" ht="10.95" customHeight="1" outlineLevel="1" x14ac:dyDescent="0.25">
      <c r="A15298" t="s">
        <v>2878</v>
      </c>
      <c r="C15298" s="3" t="s">
        <v>11994</v>
      </c>
      <c r="D15298" s="3">
        <v>1154</v>
      </c>
      <c r="E15298" s="9">
        <v>2013</v>
      </c>
      <c r="F15298" s="7" t="s">
        <v>5805</v>
      </c>
      <c r="G15298" s="7" t="s">
        <v>5401</v>
      </c>
      <c r="H15298" s="8" t="s">
        <v>12373</v>
      </c>
      <c r="I15298" s="8" t="s">
        <v>7084</v>
      </c>
      <c r="J15298" s="19">
        <v>5</v>
      </c>
      <c r="K15298" s="19" t="s">
        <v>7738</v>
      </c>
      <c r="L15298" s="11"/>
      <c r="M15298" s="11"/>
      <c r="N15298" s="24"/>
      <c r="P15298" s="32"/>
      <c r="T15298" s="19"/>
      <c r="U15298" s="3"/>
      <c r="X15298" t="str">
        <f t="shared" ref="X15298:X15361" si="930">IF(COUNTIF(F15298,"*fdc*"),1,"")</f>
        <v/>
      </c>
      <c r="Z15298" t="str">
        <f t="shared" ref="Z15298:Z15361" si="931">IF(COUNTIF(F15298,"*s/s*"),1,"")</f>
        <v/>
      </c>
      <c r="AB15298" s="9"/>
      <c r="AC15298" t="s">
        <v>12373</v>
      </c>
      <c r="AD15298">
        <f t="shared" si="929"/>
        <v>0</v>
      </c>
      <c r="AF15298" s="3"/>
      <c r="AH15298" s="9"/>
    </row>
    <row r="15299" spans="1:34" ht="10.95" customHeight="1" outlineLevel="1" x14ac:dyDescent="0.25">
      <c r="A15299" t="s">
        <v>2878</v>
      </c>
      <c r="C15299" s="3" t="s">
        <v>11994</v>
      </c>
      <c r="D15299" s="3">
        <v>1157</v>
      </c>
      <c r="E15299" s="9">
        <v>2013</v>
      </c>
      <c r="F15299" s="7" t="s">
        <v>4239</v>
      </c>
      <c r="G15299" s="7" t="s">
        <v>5401</v>
      </c>
      <c r="H15299" s="8" t="s">
        <v>12372</v>
      </c>
      <c r="I15299" s="8" t="s">
        <v>12375</v>
      </c>
      <c r="J15299" s="19">
        <v>4</v>
      </c>
      <c r="K15299" s="19" t="s">
        <v>7738</v>
      </c>
      <c r="L15299" s="11"/>
      <c r="M15299" s="11"/>
      <c r="N15299" s="24"/>
      <c r="P15299" s="32"/>
      <c r="T15299" s="19"/>
      <c r="U15299" s="3"/>
      <c r="X15299" t="str">
        <f t="shared" si="930"/>
        <v/>
      </c>
      <c r="Z15299" t="str">
        <f t="shared" si="931"/>
        <v/>
      </c>
      <c r="AB15299" s="9"/>
      <c r="AC15299" t="s">
        <v>12372</v>
      </c>
      <c r="AD15299">
        <f t="shared" si="929"/>
        <v>0</v>
      </c>
      <c r="AF15299" s="3"/>
      <c r="AH15299" s="9"/>
    </row>
    <row r="15300" spans="1:34" ht="10.95" customHeight="1" outlineLevel="1" x14ac:dyDescent="0.25">
      <c r="A15300" t="s">
        <v>2878</v>
      </c>
      <c r="C15300" s="3" t="s">
        <v>11994</v>
      </c>
      <c r="D15300" s="3">
        <v>1158</v>
      </c>
      <c r="E15300" s="9">
        <v>2013</v>
      </c>
      <c r="F15300" s="7" t="s">
        <v>5805</v>
      </c>
      <c r="G15300" s="7" t="s">
        <v>5401</v>
      </c>
      <c r="H15300" s="8" t="s">
        <v>12372</v>
      </c>
      <c r="I15300" s="8" t="s">
        <v>12375</v>
      </c>
      <c r="J15300" s="19">
        <v>4</v>
      </c>
      <c r="K15300" s="19" t="s">
        <v>7738</v>
      </c>
      <c r="L15300" s="11"/>
      <c r="M15300" s="11"/>
      <c r="N15300" s="24"/>
      <c r="P15300" s="32"/>
      <c r="T15300" s="19"/>
      <c r="U15300" s="3"/>
      <c r="X15300" t="str">
        <f t="shared" si="930"/>
        <v/>
      </c>
      <c r="Z15300" t="str">
        <f t="shared" si="931"/>
        <v/>
      </c>
      <c r="AB15300" s="9"/>
      <c r="AC15300" t="s">
        <v>12372</v>
      </c>
      <c r="AD15300">
        <f t="shared" si="929"/>
        <v>0</v>
      </c>
      <c r="AF15300" s="3"/>
      <c r="AH15300" s="9"/>
    </row>
    <row r="15301" spans="1:34" ht="10.95" customHeight="1" outlineLevel="1" x14ac:dyDescent="0.25">
      <c r="A15301" t="s">
        <v>2878</v>
      </c>
      <c r="C15301" s="3" t="s">
        <v>11994</v>
      </c>
      <c r="D15301" s="3">
        <v>1159</v>
      </c>
      <c r="E15301" s="9">
        <v>2013</v>
      </c>
      <c r="F15301" s="7" t="s">
        <v>12359</v>
      </c>
      <c r="G15301" s="7" t="s">
        <v>5401</v>
      </c>
      <c r="H15301" s="8" t="s">
        <v>12372</v>
      </c>
      <c r="I15301" s="8" t="s">
        <v>12375</v>
      </c>
      <c r="J15301" s="19">
        <v>4</v>
      </c>
      <c r="K15301" s="19" t="s">
        <v>7738</v>
      </c>
      <c r="L15301" s="11"/>
      <c r="M15301" s="11"/>
      <c r="N15301" s="24"/>
      <c r="P15301" s="32"/>
      <c r="T15301" s="19"/>
      <c r="U15301" s="3"/>
      <c r="X15301" t="str">
        <f t="shared" si="930"/>
        <v/>
      </c>
      <c r="Z15301" t="str">
        <f t="shared" si="931"/>
        <v/>
      </c>
      <c r="AB15301" s="9"/>
      <c r="AC15301" t="s">
        <v>12372</v>
      </c>
      <c r="AD15301">
        <f t="shared" si="929"/>
        <v>0</v>
      </c>
      <c r="AF15301" s="3"/>
      <c r="AH15301" s="9"/>
    </row>
    <row r="15302" spans="1:34" ht="10.95" customHeight="1" outlineLevel="1" x14ac:dyDescent="0.25">
      <c r="A15302" t="s">
        <v>2878</v>
      </c>
      <c r="C15302" s="3" t="s">
        <v>11994</v>
      </c>
      <c r="D15302" s="3">
        <v>1160</v>
      </c>
      <c r="E15302" s="9">
        <v>2013</v>
      </c>
      <c r="F15302" s="10" t="s">
        <v>21791</v>
      </c>
      <c r="G15302" s="7" t="s">
        <v>5401</v>
      </c>
      <c r="H15302" s="8" t="s">
        <v>12372</v>
      </c>
      <c r="I15302" s="8" t="s">
        <v>12375</v>
      </c>
      <c r="J15302" s="19">
        <v>4</v>
      </c>
      <c r="K15302" s="19" t="s">
        <v>7738</v>
      </c>
      <c r="L15302" s="11"/>
      <c r="M15302" s="11"/>
      <c r="N15302" s="24"/>
      <c r="P15302" s="32"/>
      <c r="T15302" s="19"/>
      <c r="U15302" s="3"/>
      <c r="X15302" t="str">
        <f t="shared" si="930"/>
        <v/>
      </c>
      <c r="Z15302" t="str">
        <f t="shared" si="931"/>
        <v/>
      </c>
      <c r="AB15302" s="9"/>
      <c r="AC15302" t="s">
        <v>12372</v>
      </c>
      <c r="AD15302">
        <f t="shared" si="929"/>
        <v>0</v>
      </c>
      <c r="AF15302" s="3"/>
      <c r="AH15302" s="9"/>
    </row>
    <row r="15303" spans="1:34" ht="10.95" customHeight="1" outlineLevel="1" x14ac:dyDescent="0.25">
      <c r="A15303" t="s">
        <v>2878</v>
      </c>
      <c r="C15303" s="3" t="s">
        <v>11994</v>
      </c>
      <c r="D15303" s="3">
        <v>1161</v>
      </c>
      <c r="E15303" s="9">
        <v>2013</v>
      </c>
      <c r="F15303" s="10" t="s">
        <v>10890</v>
      </c>
      <c r="G15303" s="7" t="s">
        <v>5401</v>
      </c>
      <c r="H15303" s="8" t="s">
        <v>12372</v>
      </c>
      <c r="I15303" s="8" t="s">
        <v>12375</v>
      </c>
      <c r="J15303" s="19">
        <v>4</v>
      </c>
      <c r="K15303" s="19" t="s">
        <v>20093</v>
      </c>
      <c r="L15303" s="11"/>
      <c r="M15303" s="11"/>
      <c r="N15303" s="24"/>
      <c r="P15303" s="32"/>
      <c r="T15303" s="19"/>
      <c r="U15303" s="3"/>
      <c r="X15303" t="str">
        <f t="shared" si="930"/>
        <v/>
      </c>
      <c r="Z15303" t="str">
        <f t="shared" si="931"/>
        <v/>
      </c>
      <c r="AB15303" s="9"/>
      <c r="AC15303" t="s">
        <v>12372</v>
      </c>
      <c r="AD15303">
        <f t="shared" si="929"/>
        <v>0</v>
      </c>
      <c r="AF15303" s="3"/>
      <c r="AH15303" s="9"/>
    </row>
    <row r="15304" spans="1:34" ht="10.95" customHeight="1" outlineLevel="1" x14ac:dyDescent="0.25">
      <c r="A15304" t="s">
        <v>2878</v>
      </c>
      <c r="C15304" s="3" t="s">
        <v>11994</v>
      </c>
      <c r="D15304" s="3" t="s">
        <v>12376</v>
      </c>
      <c r="E15304" s="9">
        <v>2013</v>
      </c>
      <c r="F15304" s="7" t="s">
        <v>12302</v>
      </c>
      <c r="G15304" s="7" t="s">
        <v>5401</v>
      </c>
      <c r="H15304" s="8" t="s">
        <v>12372</v>
      </c>
      <c r="I15304" s="8" t="s">
        <v>12375</v>
      </c>
      <c r="J15304" s="19">
        <v>4</v>
      </c>
      <c r="K15304" s="19" t="s">
        <v>7736</v>
      </c>
      <c r="L15304" s="11">
        <v>3</v>
      </c>
      <c r="M15304" s="11"/>
      <c r="N15304" s="24"/>
      <c r="P15304" s="32"/>
      <c r="R15304">
        <v>1</v>
      </c>
      <c r="S15304">
        <v>1</v>
      </c>
      <c r="T15304" s="19"/>
      <c r="U15304" s="3"/>
      <c r="X15304" t="str">
        <f t="shared" si="930"/>
        <v/>
      </c>
      <c r="Z15304">
        <f t="shared" si="931"/>
        <v>1</v>
      </c>
      <c r="AB15304" s="9"/>
      <c r="AC15304" t="s">
        <v>12372</v>
      </c>
      <c r="AD15304">
        <f t="shared" si="929"/>
        <v>0</v>
      </c>
      <c r="AF15304" s="3"/>
      <c r="AH15304" s="9"/>
    </row>
    <row r="15305" spans="1:34" ht="10.95" customHeight="1" outlineLevel="1" x14ac:dyDescent="0.25">
      <c r="A15305" t="s">
        <v>2878</v>
      </c>
      <c r="C15305" s="3" t="s">
        <v>11994</v>
      </c>
      <c r="D15305" s="3">
        <v>1164</v>
      </c>
      <c r="E15305" s="9">
        <v>2014</v>
      </c>
      <c r="F15305" s="7" t="s">
        <v>5796</v>
      </c>
      <c r="G15305" s="7" t="s">
        <v>5401</v>
      </c>
      <c r="H15305" s="8" t="s">
        <v>12245</v>
      </c>
      <c r="I15305" s="8" t="s">
        <v>12377</v>
      </c>
      <c r="J15305" s="19">
        <v>5</v>
      </c>
      <c r="K15305" s="19" t="s">
        <v>7738</v>
      </c>
      <c r="L15305" s="11"/>
      <c r="M15305" s="11"/>
      <c r="N15305" s="24"/>
      <c r="P15305" s="32"/>
      <c r="T15305" s="19"/>
      <c r="U15305" s="3"/>
      <c r="X15305" t="str">
        <f t="shared" si="930"/>
        <v/>
      </c>
      <c r="Z15305" t="str">
        <f t="shared" si="931"/>
        <v/>
      </c>
      <c r="AB15305" s="9"/>
      <c r="AC15305" t="s">
        <v>12245</v>
      </c>
      <c r="AD15305">
        <f t="shared" si="929"/>
        <v>0</v>
      </c>
      <c r="AF15305" s="3"/>
      <c r="AH15305" s="9"/>
    </row>
    <row r="15306" spans="1:34" ht="10.95" customHeight="1" outlineLevel="1" x14ac:dyDescent="0.25">
      <c r="A15306" t="s">
        <v>2878</v>
      </c>
      <c r="C15306" s="3" t="s">
        <v>11994</v>
      </c>
      <c r="D15306" s="3">
        <v>1177</v>
      </c>
      <c r="E15306" s="9">
        <v>2014</v>
      </c>
      <c r="F15306" s="7" t="s">
        <v>5796</v>
      </c>
      <c r="G15306" s="7" t="s">
        <v>5401</v>
      </c>
      <c r="H15306" s="8" t="s">
        <v>12214</v>
      </c>
      <c r="I15306" s="43" t="s">
        <v>21503</v>
      </c>
      <c r="J15306" s="19">
        <v>1</v>
      </c>
      <c r="K15306" s="19" t="s">
        <v>7738</v>
      </c>
      <c r="L15306" s="11"/>
      <c r="M15306" s="11"/>
      <c r="N15306" s="24"/>
      <c r="P15306" s="32"/>
      <c r="T15306" s="19"/>
      <c r="U15306" s="3"/>
      <c r="X15306" t="str">
        <f t="shared" si="930"/>
        <v/>
      </c>
      <c r="Z15306" t="str">
        <f t="shared" si="931"/>
        <v/>
      </c>
      <c r="AB15306" s="9"/>
      <c r="AC15306" t="s">
        <v>12214</v>
      </c>
      <c r="AD15306">
        <f t="shared" si="929"/>
        <v>0</v>
      </c>
      <c r="AF15306" s="3"/>
      <c r="AH15306" s="9"/>
    </row>
    <row r="15307" spans="1:34" ht="10.95" customHeight="1" outlineLevel="1" x14ac:dyDescent="0.25">
      <c r="A15307" t="s">
        <v>2878</v>
      </c>
      <c r="C15307" s="3" t="s">
        <v>11994</v>
      </c>
      <c r="D15307" s="3">
        <v>1190</v>
      </c>
      <c r="E15307" s="9">
        <v>2015</v>
      </c>
      <c r="F15307" s="7" t="s">
        <v>2533</v>
      </c>
      <c r="G15307" s="7" t="s">
        <v>5401</v>
      </c>
      <c r="H15307" s="8" t="s">
        <v>12346</v>
      </c>
      <c r="I15307" s="8" t="s">
        <v>12378</v>
      </c>
      <c r="J15307" s="19">
        <v>3</v>
      </c>
      <c r="K15307" s="19" t="s">
        <v>7738</v>
      </c>
      <c r="L15307" s="11"/>
      <c r="M15307" s="11"/>
      <c r="N15307" s="24"/>
      <c r="P15307" s="32"/>
      <c r="T15307" s="19"/>
      <c r="U15307" s="3"/>
      <c r="X15307" t="str">
        <f t="shared" si="930"/>
        <v/>
      </c>
      <c r="Z15307" t="str">
        <f t="shared" si="931"/>
        <v/>
      </c>
      <c r="AB15307" s="9"/>
      <c r="AC15307" t="s">
        <v>12346</v>
      </c>
      <c r="AD15307">
        <f t="shared" si="929"/>
        <v>0</v>
      </c>
      <c r="AF15307" s="3"/>
      <c r="AH15307" s="9"/>
    </row>
    <row r="15308" spans="1:34" ht="10.95" customHeight="1" outlineLevel="1" x14ac:dyDescent="0.25">
      <c r="A15308" t="s">
        <v>2878</v>
      </c>
      <c r="C15308" s="3" t="s">
        <v>11994</v>
      </c>
      <c r="D15308" s="3">
        <v>1191</v>
      </c>
      <c r="E15308" s="9">
        <v>2015</v>
      </c>
      <c r="F15308" s="7" t="s">
        <v>2533</v>
      </c>
      <c r="G15308" s="7" t="s">
        <v>5401</v>
      </c>
      <c r="H15308" s="8" t="s">
        <v>12346</v>
      </c>
      <c r="I15308" s="8" t="s">
        <v>12378</v>
      </c>
      <c r="J15308" s="19">
        <v>6</v>
      </c>
      <c r="K15308" s="19" t="s">
        <v>7738</v>
      </c>
      <c r="L15308" s="11"/>
      <c r="M15308" s="11"/>
      <c r="N15308" s="24"/>
      <c r="P15308" s="32"/>
      <c r="T15308" s="19"/>
      <c r="U15308" s="3"/>
      <c r="X15308" t="str">
        <f t="shared" si="930"/>
        <v/>
      </c>
      <c r="Z15308" t="str">
        <f t="shared" si="931"/>
        <v/>
      </c>
      <c r="AB15308" s="9"/>
      <c r="AC15308" t="s">
        <v>12346</v>
      </c>
      <c r="AD15308">
        <f t="shared" si="929"/>
        <v>0</v>
      </c>
      <c r="AF15308" s="3"/>
      <c r="AH15308" s="9"/>
    </row>
    <row r="15309" spans="1:34" ht="10.95" customHeight="1" outlineLevel="1" x14ac:dyDescent="0.25">
      <c r="A15309" t="s">
        <v>2878</v>
      </c>
      <c r="C15309" s="3" t="s">
        <v>11994</v>
      </c>
      <c r="D15309" s="3">
        <v>1193</v>
      </c>
      <c r="E15309" s="9">
        <v>2015</v>
      </c>
      <c r="F15309" s="7" t="s">
        <v>2533</v>
      </c>
      <c r="G15309" s="7" t="s">
        <v>5401</v>
      </c>
      <c r="H15309" s="8" t="s">
        <v>12346</v>
      </c>
      <c r="I15309" s="8" t="s">
        <v>12378</v>
      </c>
      <c r="J15309" s="19">
        <v>3</v>
      </c>
      <c r="K15309" s="19" t="s">
        <v>7738</v>
      </c>
      <c r="L15309" s="11"/>
      <c r="M15309" s="11"/>
      <c r="N15309" s="24"/>
      <c r="P15309" s="32"/>
      <c r="T15309" s="19"/>
      <c r="U15309" s="3"/>
      <c r="X15309" t="str">
        <f t="shared" si="930"/>
        <v/>
      </c>
      <c r="Z15309" t="str">
        <f t="shared" si="931"/>
        <v/>
      </c>
      <c r="AB15309" s="9"/>
      <c r="AC15309" t="s">
        <v>12346</v>
      </c>
      <c r="AD15309">
        <f t="shared" si="929"/>
        <v>0</v>
      </c>
      <c r="AF15309" s="3"/>
      <c r="AH15309" s="9"/>
    </row>
    <row r="15310" spans="1:34" ht="10.95" customHeight="1" outlineLevel="1" x14ac:dyDescent="0.25">
      <c r="A15310" t="s">
        <v>2878</v>
      </c>
      <c r="C15310" s="3" t="s">
        <v>11994</v>
      </c>
      <c r="D15310" s="3">
        <v>1198</v>
      </c>
      <c r="E15310" s="9">
        <v>2015</v>
      </c>
      <c r="F15310" s="7" t="s">
        <v>2533</v>
      </c>
      <c r="G15310" s="7" t="s">
        <v>5401</v>
      </c>
      <c r="H15310" s="8" t="s">
        <v>12346</v>
      </c>
      <c r="I15310" s="8" t="s">
        <v>12378</v>
      </c>
      <c r="J15310" s="19">
        <v>5</v>
      </c>
      <c r="K15310" s="19" t="s">
        <v>7738</v>
      </c>
      <c r="L15310" s="11"/>
      <c r="M15310" s="11"/>
      <c r="N15310" s="24"/>
      <c r="P15310" s="32"/>
      <c r="T15310" s="19"/>
      <c r="U15310" s="3"/>
      <c r="X15310" t="str">
        <f t="shared" si="930"/>
        <v/>
      </c>
      <c r="Z15310" t="str">
        <f t="shared" si="931"/>
        <v/>
      </c>
      <c r="AB15310" s="9"/>
      <c r="AC15310" t="s">
        <v>12346</v>
      </c>
      <c r="AD15310">
        <f t="shared" si="929"/>
        <v>0</v>
      </c>
      <c r="AF15310" s="3"/>
      <c r="AH15310" s="9"/>
    </row>
    <row r="15311" spans="1:34" ht="10.95" customHeight="1" outlineLevel="1" x14ac:dyDescent="0.25">
      <c r="A15311" t="s">
        <v>2878</v>
      </c>
      <c r="C15311" s="3" t="s">
        <v>11994</v>
      </c>
      <c r="D15311" s="3" t="s">
        <v>12379</v>
      </c>
      <c r="E15311" s="9">
        <v>2015</v>
      </c>
      <c r="F15311" s="7" t="s">
        <v>12380</v>
      </c>
      <c r="G15311" s="7" t="s">
        <v>5401</v>
      </c>
      <c r="H15311" s="8" t="s">
        <v>12346</v>
      </c>
      <c r="I15311" s="8" t="s">
        <v>12378</v>
      </c>
      <c r="J15311" s="19">
        <v>3</v>
      </c>
      <c r="K15311" s="19" t="s">
        <v>7738</v>
      </c>
      <c r="L15311" s="11"/>
      <c r="M15311" s="11"/>
      <c r="N15311" s="24"/>
      <c r="P15311" s="32"/>
      <c r="T15311" s="19"/>
      <c r="U15311" s="3"/>
      <c r="X15311" t="str">
        <f t="shared" si="930"/>
        <v/>
      </c>
      <c r="Z15311">
        <f t="shared" si="931"/>
        <v>1</v>
      </c>
      <c r="AB15311" s="9"/>
      <c r="AC15311" t="s">
        <v>12346</v>
      </c>
      <c r="AD15311">
        <f t="shared" si="929"/>
        <v>0</v>
      </c>
      <c r="AF15311" s="3"/>
      <c r="AH15311" s="9"/>
    </row>
    <row r="15312" spans="1:34" ht="10.95" customHeight="1" outlineLevel="1" x14ac:dyDescent="0.25">
      <c r="A15312" t="s">
        <v>2878</v>
      </c>
      <c r="C15312" s="3" t="s">
        <v>11994</v>
      </c>
      <c r="D15312" s="3">
        <v>1201</v>
      </c>
      <c r="E15312" s="9">
        <v>2015</v>
      </c>
      <c r="F15312" s="10" t="s">
        <v>21705</v>
      </c>
      <c r="G15312" s="7" t="s">
        <v>5401</v>
      </c>
      <c r="H15312" s="8" t="s">
        <v>12214</v>
      </c>
      <c r="I15312" s="8" t="s">
        <v>12381</v>
      </c>
      <c r="J15312" s="19">
        <v>3</v>
      </c>
      <c r="K15312" s="19" t="s">
        <v>20093</v>
      </c>
      <c r="L15312" s="11"/>
      <c r="M15312" s="11"/>
      <c r="N15312" s="24"/>
      <c r="P15312" s="32"/>
      <c r="T15312" s="19"/>
      <c r="U15312" s="3"/>
      <c r="X15312" t="str">
        <f t="shared" si="930"/>
        <v/>
      </c>
      <c r="Z15312" t="str">
        <f t="shared" si="931"/>
        <v/>
      </c>
      <c r="AB15312" s="9"/>
      <c r="AC15312" t="s">
        <v>12214</v>
      </c>
      <c r="AD15312">
        <f t="shared" si="929"/>
        <v>0</v>
      </c>
      <c r="AF15312" s="3"/>
      <c r="AH15312" s="9"/>
    </row>
    <row r="15313" spans="1:34" ht="10.95" customHeight="1" outlineLevel="1" x14ac:dyDescent="0.25">
      <c r="A15313" t="s">
        <v>2878</v>
      </c>
      <c r="C15313" s="3" t="s">
        <v>11994</v>
      </c>
      <c r="D15313" s="3" t="s">
        <v>12382</v>
      </c>
      <c r="E15313" s="9">
        <v>2015</v>
      </c>
      <c r="F15313" s="7" t="s">
        <v>12383</v>
      </c>
      <c r="G15313" s="7" t="s">
        <v>5401</v>
      </c>
      <c r="H15313" s="8" t="s">
        <v>12214</v>
      </c>
      <c r="I15313" s="8" t="s">
        <v>12381</v>
      </c>
      <c r="J15313" s="19">
        <v>1</v>
      </c>
      <c r="K15313" s="19" t="s">
        <v>7736</v>
      </c>
      <c r="L15313" s="11">
        <v>9.8000000000000007</v>
      </c>
      <c r="M15313" s="11"/>
      <c r="N15313" s="24"/>
      <c r="P15313" s="32"/>
      <c r="S15313">
        <v>1</v>
      </c>
      <c r="T15313" s="19"/>
      <c r="U15313" s="3"/>
      <c r="X15313" t="str">
        <f t="shared" si="930"/>
        <v/>
      </c>
      <c r="Z15313">
        <f t="shared" si="931"/>
        <v>1</v>
      </c>
      <c r="AB15313" s="9"/>
      <c r="AC15313" t="s">
        <v>12214</v>
      </c>
      <c r="AD15313">
        <f t="shared" si="929"/>
        <v>0</v>
      </c>
      <c r="AF15313" s="3"/>
      <c r="AH15313" s="9"/>
    </row>
    <row r="15314" spans="1:34" ht="10.95" customHeight="1" outlineLevel="1" x14ac:dyDescent="0.25">
      <c r="A15314" t="s">
        <v>2878</v>
      </c>
      <c r="C15314" s="3" t="s">
        <v>11994</v>
      </c>
      <c r="D15314" s="3">
        <v>1203</v>
      </c>
      <c r="E15314" s="9">
        <v>2015</v>
      </c>
      <c r="F15314" s="7" t="s">
        <v>2731</v>
      </c>
      <c r="G15314" s="7" t="s">
        <v>5401</v>
      </c>
      <c r="H15314" s="8" t="s">
        <v>12385</v>
      </c>
      <c r="I15314" s="8" t="s">
        <v>12384</v>
      </c>
      <c r="J15314" s="19">
        <v>3</v>
      </c>
      <c r="K15314" s="19" t="s">
        <v>7738</v>
      </c>
      <c r="L15314" s="11"/>
      <c r="M15314" s="11"/>
      <c r="N15314" s="24"/>
      <c r="P15314" s="32"/>
      <c r="T15314" s="19"/>
      <c r="U15314" s="3"/>
      <c r="X15314" t="str">
        <f t="shared" si="930"/>
        <v/>
      </c>
      <c r="Z15314" t="str">
        <f t="shared" si="931"/>
        <v/>
      </c>
      <c r="AB15314" s="9"/>
      <c r="AC15314" t="s">
        <v>12385</v>
      </c>
      <c r="AD15314">
        <f t="shared" si="929"/>
        <v>0</v>
      </c>
      <c r="AF15314" s="3"/>
      <c r="AH15314" s="9"/>
    </row>
    <row r="15315" spans="1:34" ht="10.95" customHeight="1" outlineLevel="1" x14ac:dyDescent="0.25">
      <c r="A15315" t="s">
        <v>2878</v>
      </c>
      <c r="C15315" s="3" t="s">
        <v>11994</v>
      </c>
      <c r="D15315" s="3">
        <v>1220</v>
      </c>
      <c r="E15315" s="9">
        <v>2015</v>
      </c>
      <c r="F15315" s="7" t="s">
        <v>1101</v>
      </c>
      <c r="G15315" s="7" t="s">
        <v>5401</v>
      </c>
      <c r="H15315" s="8" t="s">
        <v>12214</v>
      </c>
      <c r="I15315" s="8" t="s">
        <v>12386</v>
      </c>
      <c r="J15315" s="19">
        <v>5</v>
      </c>
      <c r="K15315" s="19" t="s">
        <v>7738</v>
      </c>
      <c r="L15315" s="11"/>
      <c r="M15315" s="11"/>
      <c r="N15315" s="24"/>
      <c r="P15315" s="32"/>
      <c r="T15315" s="19"/>
      <c r="U15315" s="3"/>
      <c r="X15315" t="str">
        <f t="shared" si="930"/>
        <v/>
      </c>
      <c r="Z15315" t="str">
        <f t="shared" si="931"/>
        <v/>
      </c>
      <c r="AB15315" s="9"/>
      <c r="AC15315" t="s">
        <v>12214</v>
      </c>
      <c r="AD15315">
        <f t="shared" si="929"/>
        <v>0</v>
      </c>
      <c r="AF15315" s="3"/>
      <c r="AH15315" s="9"/>
    </row>
    <row r="15316" spans="1:34" ht="10.95" customHeight="1" outlineLevel="1" x14ac:dyDescent="0.25">
      <c r="A15316" t="s">
        <v>2878</v>
      </c>
      <c r="C15316" s="3" t="s">
        <v>11994</v>
      </c>
      <c r="D15316" s="3">
        <v>1223</v>
      </c>
      <c r="E15316" s="9">
        <v>2015</v>
      </c>
      <c r="F15316" s="7" t="s">
        <v>817</v>
      </c>
      <c r="G15316" s="7" t="s">
        <v>5401</v>
      </c>
      <c r="H15316" s="8" t="s">
        <v>12214</v>
      </c>
      <c r="I15316" s="8" t="s">
        <v>12386</v>
      </c>
      <c r="J15316" s="19">
        <v>3</v>
      </c>
      <c r="K15316" s="19" t="s">
        <v>7738</v>
      </c>
      <c r="L15316" s="11"/>
      <c r="M15316" s="11"/>
      <c r="N15316" s="24"/>
      <c r="P15316" s="32"/>
      <c r="T15316" s="19"/>
      <c r="U15316" s="3"/>
      <c r="X15316" t="str">
        <f t="shared" si="930"/>
        <v/>
      </c>
      <c r="Z15316" t="str">
        <f t="shared" si="931"/>
        <v/>
      </c>
      <c r="AB15316" s="9"/>
      <c r="AC15316" t="s">
        <v>12214</v>
      </c>
      <c r="AD15316">
        <f t="shared" si="929"/>
        <v>0</v>
      </c>
      <c r="AF15316" s="3"/>
      <c r="AH15316" s="9"/>
    </row>
    <row r="15317" spans="1:34" ht="10.95" customHeight="1" outlineLevel="1" x14ac:dyDescent="0.25">
      <c r="A15317" t="s">
        <v>2878</v>
      </c>
      <c r="C15317" s="3" t="s">
        <v>11994</v>
      </c>
      <c r="D15317" s="3">
        <v>1226</v>
      </c>
      <c r="E15317" s="9">
        <v>2015</v>
      </c>
      <c r="F15317" s="7" t="s">
        <v>1378</v>
      </c>
      <c r="G15317" s="7" t="s">
        <v>5401</v>
      </c>
      <c r="H15317" s="8" t="s">
        <v>12214</v>
      </c>
      <c r="I15317" s="8" t="s">
        <v>12386</v>
      </c>
      <c r="J15317" s="19">
        <v>3</v>
      </c>
      <c r="K15317" s="19" t="s">
        <v>7738</v>
      </c>
      <c r="L15317" s="11"/>
      <c r="M15317" s="11"/>
      <c r="N15317" s="24"/>
      <c r="P15317" s="32"/>
      <c r="T15317" s="19"/>
      <c r="U15317" s="3"/>
      <c r="X15317" t="str">
        <f t="shared" si="930"/>
        <v/>
      </c>
      <c r="Z15317" t="str">
        <f t="shared" si="931"/>
        <v/>
      </c>
      <c r="AB15317" s="9"/>
      <c r="AC15317" t="s">
        <v>12214</v>
      </c>
      <c r="AD15317">
        <f t="shared" si="929"/>
        <v>0</v>
      </c>
      <c r="AF15317" s="3"/>
      <c r="AH15317" s="9"/>
    </row>
    <row r="15318" spans="1:34" ht="10.95" customHeight="1" outlineLevel="1" x14ac:dyDescent="0.25">
      <c r="A15318" t="s">
        <v>2878</v>
      </c>
      <c r="C15318" s="3" t="s">
        <v>11994</v>
      </c>
      <c r="D15318" s="3">
        <v>1227</v>
      </c>
      <c r="E15318" s="9">
        <v>2015</v>
      </c>
      <c r="F15318" s="7" t="s">
        <v>4772</v>
      </c>
      <c r="G15318" s="7" t="s">
        <v>5401</v>
      </c>
      <c r="H15318" s="8" t="s">
        <v>12214</v>
      </c>
      <c r="I15318" s="8" t="s">
        <v>12386</v>
      </c>
      <c r="J15318" s="19">
        <v>3</v>
      </c>
      <c r="K15318" s="19" t="s">
        <v>7738</v>
      </c>
      <c r="L15318" s="11"/>
      <c r="M15318" s="11"/>
      <c r="N15318" s="24"/>
      <c r="P15318" s="32"/>
      <c r="T15318" s="19"/>
      <c r="U15318" s="3"/>
      <c r="X15318" t="str">
        <f t="shared" si="930"/>
        <v/>
      </c>
      <c r="Z15318" t="str">
        <f t="shared" si="931"/>
        <v/>
      </c>
      <c r="AB15318" s="9"/>
      <c r="AC15318" t="s">
        <v>12214</v>
      </c>
      <c r="AD15318">
        <f t="shared" si="929"/>
        <v>0</v>
      </c>
      <c r="AF15318" s="3"/>
      <c r="AH15318" s="9"/>
    </row>
    <row r="15319" spans="1:34" ht="10.95" customHeight="1" outlineLevel="1" x14ac:dyDescent="0.25">
      <c r="A15319" t="s">
        <v>2878</v>
      </c>
      <c r="C15319" s="3" t="s">
        <v>11994</v>
      </c>
      <c r="D15319" s="3">
        <v>1241</v>
      </c>
      <c r="E15319" s="9">
        <v>2016</v>
      </c>
      <c r="F15319" s="7" t="s">
        <v>4239</v>
      </c>
      <c r="G15319" s="7" t="s">
        <v>5401</v>
      </c>
      <c r="H15319" s="8" t="s">
        <v>12390</v>
      </c>
      <c r="I15319" s="8" t="s">
        <v>12387</v>
      </c>
      <c r="J15319" s="19">
        <v>5</v>
      </c>
      <c r="K15319" s="19" t="s">
        <v>7738</v>
      </c>
      <c r="L15319" s="11"/>
      <c r="M15319" s="11"/>
      <c r="N15319" s="24"/>
      <c r="P15319" s="32"/>
      <c r="T15319" s="19"/>
      <c r="U15319" s="3"/>
      <c r="X15319" t="str">
        <f t="shared" si="930"/>
        <v/>
      </c>
      <c r="Z15319" t="str">
        <f t="shared" si="931"/>
        <v/>
      </c>
      <c r="AB15319" s="9"/>
      <c r="AC15319" t="s">
        <v>12390</v>
      </c>
      <c r="AD15319">
        <f t="shared" si="929"/>
        <v>0</v>
      </c>
      <c r="AF15319" s="3"/>
      <c r="AH15319" s="9"/>
    </row>
    <row r="15320" spans="1:34" ht="10.95" customHeight="1" outlineLevel="1" x14ac:dyDescent="0.25">
      <c r="A15320" t="s">
        <v>2878</v>
      </c>
      <c r="C15320" s="3" t="s">
        <v>11994</v>
      </c>
      <c r="D15320" s="3">
        <v>1242</v>
      </c>
      <c r="E15320" s="9">
        <v>2016</v>
      </c>
      <c r="F15320" s="7" t="s">
        <v>5805</v>
      </c>
      <c r="G15320" s="7" t="s">
        <v>5401</v>
      </c>
      <c r="H15320" s="8" t="s">
        <v>12390</v>
      </c>
      <c r="I15320" s="8" t="s">
        <v>12387</v>
      </c>
      <c r="J15320" s="19">
        <v>5</v>
      </c>
      <c r="K15320" s="19" t="s">
        <v>7738</v>
      </c>
      <c r="L15320" s="11"/>
      <c r="M15320" s="11"/>
      <c r="N15320" s="24"/>
      <c r="P15320" s="32"/>
      <c r="T15320" s="19"/>
      <c r="U15320" s="3"/>
      <c r="X15320" t="str">
        <f t="shared" si="930"/>
        <v/>
      </c>
      <c r="Z15320" t="str">
        <f t="shared" si="931"/>
        <v/>
      </c>
      <c r="AB15320" s="9"/>
      <c r="AC15320" t="s">
        <v>12390</v>
      </c>
      <c r="AD15320">
        <f t="shared" si="929"/>
        <v>0</v>
      </c>
      <c r="AF15320" s="3"/>
      <c r="AH15320" s="9"/>
    </row>
    <row r="15321" spans="1:34" ht="10.95" customHeight="1" outlineLevel="1" x14ac:dyDescent="0.25">
      <c r="A15321" t="s">
        <v>2878</v>
      </c>
      <c r="C15321" s="3" t="s">
        <v>11994</v>
      </c>
      <c r="D15321" s="3">
        <v>1244</v>
      </c>
      <c r="E15321" s="9">
        <v>2016</v>
      </c>
      <c r="F15321" s="10" t="s">
        <v>10890</v>
      </c>
      <c r="G15321" s="7" t="s">
        <v>5401</v>
      </c>
      <c r="H15321" s="8" t="s">
        <v>12390</v>
      </c>
      <c r="I15321" s="8" t="s">
        <v>12387</v>
      </c>
      <c r="J15321" s="19">
        <v>5</v>
      </c>
      <c r="K15321" s="19" t="s">
        <v>7738</v>
      </c>
      <c r="L15321" s="11"/>
      <c r="M15321" s="11"/>
      <c r="N15321" s="24"/>
      <c r="P15321" s="32"/>
      <c r="T15321" s="19"/>
      <c r="U15321" s="3"/>
      <c r="X15321" t="str">
        <f t="shared" si="930"/>
        <v/>
      </c>
      <c r="Z15321" t="str">
        <f t="shared" si="931"/>
        <v/>
      </c>
      <c r="AB15321" s="9"/>
      <c r="AC15321" t="s">
        <v>12390</v>
      </c>
      <c r="AD15321">
        <f t="shared" si="929"/>
        <v>0</v>
      </c>
      <c r="AF15321" s="3"/>
      <c r="AH15321" s="9"/>
    </row>
    <row r="15322" spans="1:34" ht="10.95" customHeight="1" outlineLevel="1" x14ac:dyDescent="0.25">
      <c r="A15322" t="s">
        <v>2878</v>
      </c>
      <c r="C15322" s="3" t="s">
        <v>11994</v>
      </c>
      <c r="D15322" s="3">
        <v>1257</v>
      </c>
      <c r="E15322" s="9">
        <v>2017</v>
      </c>
      <c r="F15322" s="7" t="s">
        <v>2533</v>
      </c>
      <c r="G15322" s="7" t="s">
        <v>5401</v>
      </c>
      <c r="H15322" s="8" t="s">
        <v>12391</v>
      </c>
      <c r="I15322" s="8" t="s">
        <v>12388</v>
      </c>
      <c r="J15322" s="19">
        <v>5</v>
      </c>
      <c r="K15322" s="19" t="s">
        <v>7738</v>
      </c>
      <c r="L15322" s="11"/>
      <c r="M15322" s="11"/>
      <c r="N15322" s="24"/>
      <c r="P15322" s="32"/>
      <c r="T15322" s="19"/>
      <c r="U15322" s="3"/>
      <c r="X15322" t="str">
        <f t="shared" si="930"/>
        <v/>
      </c>
      <c r="Z15322" t="str">
        <f t="shared" si="931"/>
        <v/>
      </c>
      <c r="AB15322" s="9"/>
      <c r="AC15322" t="s">
        <v>12391</v>
      </c>
      <c r="AD15322">
        <f t="shared" si="929"/>
        <v>0</v>
      </c>
      <c r="AF15322" s="3"/>
      <c r="AH15322" s="9"/>
    </row>
    <row r="15323" spans="1:34" ht="10.95" customHeight="1" outlineLevel="1" x14ac:dyDescent="0.25">
      <c r="A15323" t="s">
        <v>2878</v>
      </c>
      <c r="C15323" s="3" t="s">
        <v>11994</v>
      </c>
      <c r="D15323" s="3">
        <v>1260</v>
      </c>
      <c r="E15323" s="9">
        <v>2017</v>
      </c>
      <c r="F15323" s="7" t="s">
        <v>2533</v>
      </c>
      <c r="G15323" s="7" t="s">
        <v>5401</v>
      </c>
      <c r="H15323" s="8" t="s">
        <v>12391</v>
      </c>
      <c r="I15323" s="8" t="s">
        <v>12388</v>
      </c>
      <c r="J15323" s="19">
        <v>5</v>
      </c>
      <c r="K15323" s="19" t="s">
        <v>7738</v>
      </c>
      <c r="L15323" s="11"/>
      <c r="M15323" s="11"/>
      <c r="N15323" s="24"/>
      <c r="P15323" s="32"/>
      <c r="T15323" s="19"/>
      <c r="U15323" s="3"/>
      <c r="X15323" t="str">
        <f t="shared" si="930"/>
        <v/>
      </c>
      <c r="Z15323" t="str">
        <f t="shared" si="931"/>
        <v/>
      </c>
      <c r="AB15323" s="9"/>
      <c r="AC15323" t="s">
        <v>12391</v>
      </c>
      <c r="AD15323">
        <f t="shared" si="929"/>
        <v>0</v>
      </c>
      <c r="AF15323" s="3"/>
      <c r="AH15323" s="9"/>
    </row>
    <row r="15324" spans="1:34" ht="10.95" customHeight="1" outlineLevel="1" x14ac:dyDescent="0.25">
      <c r="A15324" t="s">
        <v>2878</v>
      </c>
      <c r="C15324" s="3" t="s">
        <v>11994</v>
      </c>
      <c r="D15324" s="3" t="s">
        <v>12389</v>
      </c>
      <c r="E15324" s="9">
        <v>2017</v>
      </c>
      <c r="F15324" s="7" t="s">
        <v>12340</v>
      </c>
      <c r="G15324" s="7" t="s">
        <v>5401</v>
      </c>
      <c r="H15324" s="8" t="s">
        <v>12391</v>
      </c>
      <c r="I15324" s="8" t="s">
        <v>12388</v>
      </c>
      <c r="J15324" s="19">
        <v>5</v>
      </c>
      <c r="K15324" s="19" t="s">
        <v>7738</v>
      </c>
      <c r="L15324" s="11"/>
      <c r="M15324" s="11"/>
      <c r="N15324" s="24"/>
      <c r="P15324" s="32"/>
      <c r="T15324" s="19"/>
      <c r="U15324" s="3"/>
      <c r="X15324" t="str">
        <f t="shared" si="930"/>
        <v/>
      </c>
      <c r="Z15324">
        <f t="shared" si="931"/>
        <v>1</v>
      </c>
      <c r="AB15324" s="9"/>
      <c r="AC15324" t="s">
        <v>12391</v>
      </c>
      <c r="AD15324">
        <f t="shared" si="929"/>
        <v>0</v>
      </c>
      <c r="AF15324" s="3"/>
      <c r="AH15324" s="9"/>
    </row>
    <row r="15325" spans="1:34" ht="10.95" customHeight="1" outlineLevel="1" x14ac:dyDescent="0.25">
      <c r="A15325" t="s">
        <v>2878</v>
      </c>
      <c r="C15325" s="3" t="s">
        <v>11994</v>
      </c>
      <c r="D15325" s="3">
        <v>1265</v>
      </c>
      <c r="E15325" s="9">
        <v>2017</v>
      </c>
      <c r="F15325" s="10" t="s">
        <v>3873</v>
      </c>
      <c r="G15325" s="7" t="s">
        <v>5401</v>
      </c>
      <c r="H15325" s="8" t="s">
        <v>12393</v>
      </c>
      <c r="I15325" s="8" t="s">
        <v>12392</v>
      </c>
      <c r="J15325" s="19">
        <v>5</v>
      </c>
      <c r="K15325" s="19" t="s">
        <v>7738</v>
      </c>
      <c r="L15325" s="11"/>
      <c r="M15325" s="11"/>
      <c r="N15325" s="24"/>
      <c r="P15325" s="32"/>
      <c r="T15325" s="19"/>
      <c r="U15325" s="3"/>
      <c r="X15325" t="str">
        <f t="shared" si="930"/>
        <v/>
      </c>
      <c r="Z15325" t="str">
        <f t="shared" si="931"/>
        <v/>
      </c>
      <c r="AB15325" s="9"/>
      <c r="AC15325" t="s">
        <v>12393</v>
      </c>
      <c r="AD15325">
        <f t="shared" si="929"/>
        <v>0</v>
      </c>
      <c r="AF15325" s="3"/>
      <c r="AH15325" s="9"/>
    </row>
    <row r="15326" spans="1:34" ht="10.95" customHeight="1" outlineLevel="1" x14ac:dyDescent="0.25">
      <c r="A15326" t="s">
        <v>2878</v>
      </c>
      <c r="C15326" s="3" t="s">
        <v>11994</v>
      </c>
      <c r="D15326" s="3">
        <v>1269</v>
      </c>
      <c r="E15326" s="9">
        <v>2017</v>
      </c>
      <c r="F15326" s="10" t="s">
        <v>21791</v>
      </c>
      <c r="G15326" s="7" t="s">
        <v>5401</v>
      </c>
      <c r="H15326" s="8" t="s">
        <v>12365</v>
      </c>
      <c r="I15326" s="8" t="s">
        <v>12394</v>
      </c>
      <c r="J15326" s="19">
        <v>5</v>
      </c>
      <c r="K15326" s="19" t="s">
        <v>7738</v>
      </c>
      <c r="L15326" s="11"/>
      <c r="M15326" s="11"/>
      <c r="N15326" s="24"/>
      <c r="P15326" s="32"/>
      <c r="T15326" s="19"/>
      <c r="U15326" s="3"/>
      <c r="X15326" t="str">
        <f t="shared" si="930"/>
        <v/>
      </c>
      <c r="Z15326" t="str">
        <f t="shared" si="931"/>
        <v/>
      </c>
      <c r="AB15326" s="9"/>
      <c r="AC15326" t="s">
        <v>12365</v>
      </c>
      <c r="AD15326">
        <f t="shared" si="929"/>
        <v>0</v>
      </c>
      <c r="AF15326" s="3"/>
      <c r="AH15326" s="9"/>
    </row>
    <row r="15327" spans="1:34" ht="10.95" customHeight="1" outlineLevel="1" x14ac:dyDescent="0.25">
      <c r="A15327" t="s">
        <v>2878</v>
      </c>
      <c r="C15327" s="3" t="s">
        <v>11994</v>
      </c>
      <c r="D15327" s="3">
        <v>1270</v>
      </c>
      <c r="E15327" s="9">
        <v>2017</v>
      </c>
      <c r="F15327" s="10" t="s">
        <v>21786</v>
      </c>
      <c r="G15327" s="7" t="s">
        <v>5401</v>
      </c>
      <c r="H15327" s="8" t="s">
        <v>12332</v>
      </c>
      <c r="I15327" s="8" t="s">
        <v>12395</v>
      </c>
      <c r="J15327" s="19">
        <v>1</v>
      </c>
      <c r="K15327" s="19" t="s">
        <v>7738</v>
      </c>
      <c r="L15327" s="11"/>
      <c r="M15327" s="11"/>
      <c r="N15327" s="24"/>
      <c r="P15327" s="32"/>
      <c r="T15327" s="19"/>
      <c r="U15327" s="3"/>
      <c r="X15327" t="str">
        <f t="shared" si="930"/>
        <v/>
      </c>
      <c r="Z15327" t="str">
        <f t="shared" si="931"/>
        <v/>
      </c>
      <c r="AB15327" s="9"/>
      <c r="AC15327" t="s">
        <v>12332</v>
      </c>
      <c r="AD15327">
        <f t="shared" si="929"/>
        <v>0</v>
      </c>
      <c r="AF15327" s="3"/>
      <c r="AH15327" s="9"/>
    </row>
    <row r="15328" spans="1:34" ht="10.95" customHeight="1" outlineLevel="1" x14ac:dyDescent="0.25">
      <c r="A15328" t="s">
        <v>2878</v>
      </c>
      <c r="C15328" s="3" t="s">
        <v>11994</v>
      </c>
      <c r="D15328" s="3">
        <v>1283</v>
      </c>
      <c r="E15328" s="9">
        <v>2018</v>
      </c>
      <c r="F15328" s="7" t="s">
        <v>1378</v>
      </c>
      <c r="G15328" s="7" t="s">
        <v>5401</v>
      </c>
      <c r="H15328" s="8" t="s">
        <v>12214</v>
      </c>
      <c r="I15328" s="8" t="s">
        <v>12396</v>
      </c>
      <c r="J15328" s="19">
        <v>3</v>
      </c>
      <c r="K15328" s="19" t="s">
        <v>7738</v>
      </c>
      <c r="L15328" s="11"/>
      <c r="M15328" s="11"/>
      <c r="N15328" s="24"/>
      <c r="P15328" s="32"/>
      <c r="T15328" s="19"/>
      <c r="U15328" s="3"/>
      <c r="X15328" t="str">
        <f t="shared" si="930"/>
        <v/>
      </c>
      <c r="Z15328" t="str">
        <f t="shared" si="931"/>
        <v/>
      </c>
      <c r="AB15328" s="9"/>
      <c r="AC15328" t="s">
        <v>12214</v>
      </c>
      <c r="AD15328">
        <f t="shared" si="929"/>
        <v>0</v>
      </c>
      <c r="AF15328" s="3"/>
      <c r="AH15328" s="9"/>
    </row>
    <row r="15329" spans="1:34" ht="10.95" customHeight="1" outlineLevel="1" x14ac:dyDescent="0.25">
      <c r="A15329" t="s">
        <v>2878</v>
      </c>
      <c r="C15329" s="3" t="s">
        <v>11994</v>
      </c>
      <c r="D15329" s="3">
        <v>1284</v>
      </c>
      <c r="E15329" s="9">
        <v>2018</v>
      </c>
      <c r="F15329" s="7" t="s">
        <v>12397</v>
      </c>
      <c r="G15329" s="7" t="s">
        <v>5401</v>
      </c>
      <c r="H15329" s="8" t="s">
        <v>12214</v>
      </c>
      <c r="I15329" s="44" t="s">
        <v>12396</v>
      </c>
      <c r="J15329" s="19">
        <v>1</v>
      </c>
      <c r="K15329" s="19" t="s">
        <v>7738</v>
      </c>
      <c r="L15329" s="11"/>
      <c r="M15329" s="11"/>
      <c r="N15329" s="24"/>
      <c r="P15329" s="32"/>
      <c r="S15329">
        <v>1</v>
      </c>
      <c r="T15329" s="19"/>
      <c r="U15329" s="3"/>
      <c r="X15329" t="str">
        <f t="shared" si="930"/>
        <v/>
      </c>
      <c r="Z15329" t="str">
        <f t="shared" si="931"/>
        <v/>
      </c>
      <c r="AB15329" s="9"/>
      <c r="AC15329" t="s">
        <v>12214</v>
      </c>
      <c r="AD15329">
        <f t="shared" si="929"/>
        <v>0</v>
      </c>
      <c r="AF15329" s="3"/>
      <c r="AH15329" s="9"/>
    </row>
    <row r="15330" spans="1:34" ht="10.95" customHeight="1" outlineLevel="1" x14ac:dyDescent="0.25">
      <c r="A15330" t="s">
        <v>2878</v>
      </c>
      <c r="C15330" s="3" t="s">
        <v>11994</v>
      </c>
      <c r="D15330" s="3">
        <v>1285</v>
      </c>
      <c r="E15330" s="9">
        <v>2018</v>
      </c>
      <c r="F15330" s="7" t="s">
        <v>2731</v>
      </c>
      <c r="G15330" s="7" t="s">
        <v>5401</v>
      </c>
      <c r="H15330" s="8" t="s">
        <v>12214</v>
      </c>
      <c r="I15330" s="8" t="s">
        <v>12396</v>
      </c>
      <c r="J15330" s="19">
        <v>5</v>
      </c>
      <c r="K15330" s="19" t="s">
        <v>7738</v>
      </c>
      <c r="L15330" s="11"/>
      <c r="M15330" s="11"/>
      <c r="N15330" s="24"/>
      <c r="P15330" s="32"/>
      <c r="T15330" s="19"/>
      <c r="U15330" s="3"/>
      <c r="X15330" t="str">
        <f t="shared" si="930"/>
        <v/>
      </c>
      <c r="Z15330" t="str">
        <f t="shared" si="931"/>
        <v/>
      </c>
      <c r="AB15330" s="9"/>
      <c r="AC15330" t="s">
        <v>12214</v>
      </c>
      <c r="AD15330">
        <f t="shared" si="929"/>
        <v>0</v>
      </c>
      <c r="AF15330" s="3"/>
      <c r="AH15330" s="9"/>
    </row>
    <row r="15331" spans="1:34" ht="10.95" customHeight="1" outlineLevel="1" x14ac:dyDescent="0.25">
      <c r="A15331" t="s">
        <v>2878</v>
      </c>
      <c r="C15331" s="3" t="s">
        <v>11994</v>
      </c>
      <c r="D15331" s="3">
        <v>1286</v>
      </c>
      <c r="E15331" s="9">
        <v>2018</v>
      </c>
      <c r="F15331" s="10" t="s">
        <v>21792</v>
      </c>
      <c r="G15331" s="7" t="s">
        <v>5401</v>
      </c>
      <c r="H15331" s="8" t="s">
        <v>12214</v>
      </c>
      <c r="I15331" s="8" t="s">
        <v>12396</v>
      </c>
      <c r="J15331" s="19">
        <v>5</v>
      </c>
      <c r="K15331" s="19" t="s">
        <v>7738</v>
      </c>
      <c r="L15331" s="11"/>
      <c r="M15331" s="11"/>
      <c r="N15331" s="24"/>
      <c r="P15331" s="32"/>
      <c r="T15331" s="19"/>
      <c r="U15331" s="3"/>
      <c r="X15331" t="str">
        <f t="shared" si="930"/>
        <v/>
      </c>
      <c r="Z15331" t="str">
        <f t="shared" si="931"/>
        <v/>
      </c>
      <c r="AB15331" s="9"/>
      <c r="AC15331" t="s">
        <v>12214</v>
      </c>
      <c r="AD15331">
        <f t="shared" si="929"/>
        <v>0</v>
      </c>
      <c r="AF15331" s="3"/>
      <c r="AH15331" s="9"/>
    </row>
    <row r="15332" spans="1:34" ht="10.95" customHeight="1" outlineLevel="1" x14ac:dyDescent="0.25">
      <c r="A15332" t="s">
        <v>2878</v>
      </c>
      <c r="C15332" s="3" t="s">
        <v>11994</v>
      </c>
      <c r="D15332" s="3">
        <v>1289</v>
      </c>
      <c r="E15332" s="9">
        <v>2018</v>
      </c>
      <c r="F15332" s="10" t="s">
        <v>21791</v>
      </c>
      <c r="G15332" s="7" t="s">
        <v>5401</v>
      </c>
      <c r="H15332" s="8" t="s">
        <v>12307</v>
      </c>
      <c r="I15332" s="8" t="s">
        <v>12398</v>
      </c>
      <c r="J15332" s="19">
        <v>5</v>
      </c>
      <c r="K15332" s="19" t="s">
        <v>7738</v>
      </c>
      <c r="L15332" s="11"/>
      <c r="M15332" s="11"/>
      <c r="N15332" s="24"/>
      <c r="P15332" s="32"/>
      <c r="T15332" s="19"/>
      <c r="U15332" s="3"/>
      <c r="X15332" t="str">
        <f t="shared" si="930"/>
        <v/>
      </c>
      <c r="Z15332" t="str">
        <f t="shared" si="931"/>
        <v/>
      </c>
      <c r="AB15332" s="9"/>
      <c r="AC15332" t="s">
        <v>12307</v>
      </c>
      <c r="AD15332">
        <f t="shared" si="929"/>
        <v>0</v>
      </c>
      <c r="AF15332" s="3"/>
      <c r="AH15332" s="9"/>
    </row>
    <row r="15333" spans="1:34" ht="10.95" customHeight="1" outlineLevel="1" x14ac:dyDescent="0.25">
      <c r="A15333" t="s">
        <v>2878</v>
      </c>
      <c r="C15333" s="3" t="s">
        <v>11994</v>
      </c>
      <c r="D15333" s="3" t="s">
        <v>12399</v>
      </c>
      <c r="E15333" s="9">
        <v>2018</v>
      </c>
      <c r="F15333" s="7" t="s">
        <v>10270</v>
      </c>
      <c r="G15333" s="7" t="s">
        <v>5401</v>
      </c>
      <c r="H15333" s="8" t="s">
        <v>12307</v>
      </c>
      <c r="I15333" s="8" t="s">
        <v>12398</v>
      </c>
      <c r="J15333" s="19">
        <v>5</v>
      </c>
      <c r="K15333" s="19" t="s">
        <v>7738</v>
      </c>
      <c r="L15333" s="11"/>
      <c r="M15333" s="11"/>
      <c r="N15333" s="24"/>
      <c r="P15333" s="32"/>
      <c r="T15333" s="19"/>
      <c r="U15333" s="3"/>
      <c r="X15333" t="str">
        <f t="shared" si="930"/>
        <v/>
      </c>
      <c r="Z15333">
        <f t="shared" si="931"/>
        <v>1</v>
      </c>
      <c r="AB15333" s="9"/>
      <c r="AC15333" t="s">
        <v>12307</v>
      </c>
      <c r="AD15333">
        <f t="shared" si="929"/>
        <v>0</v>
      </c>
      <c r="AF15333" s="3"/>
      <c r="AH15333" s="9"/>
    </row>
    <row r="15334" spans="1:34" ht="10.95" customHeight="1" outlineLevel="1" x14ac:dyDescent="0.25">
      <c r="A15334" t="s">
        <v>2878</v>
      </c>
      <c r="C15334" s="3" t="s">
        <v>11994</v>
      </c>
      <c r="D15334" s="3">
        <v>1301</v>
      </c>
      <c r="E15334" s="9">
        <v>2018</v>
      </c>
      <c r="F15334" s="7" t="s">
        <v>5796</v>
      </c>
      <c r="G15334" s="7" t="s">
        <v>5401</v>
      </c>
      <c r="H15334" s="8" t="s">
        <v>12401</v>
      </c>
      <c r="I15334" s="8" t="s">
        <v>12400</v>
      </c>
      <c r="J15334" s="19">
        <v>5</v>
      </c>
      <c r="K15334" s="19" t="s">
        <v>7738</v>
      </c>
      <c r="L15334" s="11"/>
      <c r="M15334" s="11"/>
      <c r="N15334" s="24"/>
      <c r="P15334" s="32"/>
      <c r="T15334" s="19"/>
      <c r="U15334" s="3"/>
      <c r="X15334" t="str">
        <f t="shared" si="930"/>
        <v/>
      </c>
      <c r="Z15334" t="str">
        <f t="shared" si="931"/>
        <v/>
      </c>
      <c r="AB15334" s="9"/>
      <c r="AC15334" t="s">
        <v>12401</v>
      </c>
      <c r="AD15334">
        <f t="shared" si="929"/>
        <v>0</v>
      </c>
      <c r="AF15334" s="3"/>
      <c r="AH15334" s="9"/>
    </row>
    <row r="15335" spans="1:34" ht="10.95" customHeight="1" outlineLevel="1" x14ac:dyDescent="0.25">
      <c r="A15335" t="s">
        <v>2878</v>
      </c>
      <c r="C15335" s="3" t="s">
        <v>11994</v>
      </c>
      <c r="D15335" s="3">
        <v>1320</v>
      </c>
      <c r="E15335" s="9">
        <v>2019</v>
      </c>
      <c r="F15335" s="7" t="s">
        <v>1378</v>
      </c>
      <c r="G15335" s="7" t="s">
        <v>5401</v>
      </c>
      <c r="H15335" s="8" t="s">
        <v>12403</v>
      </c>
      <c r="I15335" s="8" t="s">
        <v>12402</v>
      </c>
      <c r="J15335" s="19">
        <v>5</v>
      </c>
      <c r="K15335" s="19" t="s">
        <v>7736</v>
      </c>
      <c r="L15335" s="11">
        <v>2.5</v>
      </c>
      <c r="M15335" s="11"/>
      <c r="N15335" s="24"/>
      <c r="P15335" s="32"/>
      <c r="T15335" s="19"/>
      <c r="U15335" s="3"/>
      <c r="X15335" t="str">
        <f t="shared" si="930"/>
        <v/>
      </c>
      <c r="Z15335" t="str">
        <f t="shared" si="931"/>
        <v/>
      </c>
      <c r="AB15335" s="9"/>
      <c r="AC15335" t="s">
        <v>12403</v>
      </c>
      <c r="AD15335">
        <f t="shared" si="929"/>
        <v>0</v>
      </c>
      <c r="AF15335" s="3"/>
      <c r="AH15335" s="9"/>
    </row>
    <row r="15336" spans="1:34" ht="10.95" customHeight="1" outlineLevel="1" x14ac:dyDescent="0.25">
      <c r="A15336" t="s">
        <v>2878</v>
      </c>
      <c r="C15336" s="3" t="s">
        <v>11994</v>
      </c>
      <c r="D15336" s="3">
        <v>1321</v>
      </c>
      <c r="E15336" s="9">
        <v>2019</v>
      </c>
      <c r="F15336" s="7" t="s">
        <v>5796</v>
      </c>
      <c r="G15336" s="7" t="s">
        <v>5401</v>
      </c>
      <c r="H15336" s="8" t="s">
        <v>12403</v>
      </c>
      <c r="I15336" s="8" t="s">
        <v>12402</v>
      </c>
      <c r="J15336" s="19">
        <v>1</v>
      </c>
      <c r="K15336" s="19" t="s">
        <v>7736</v>
      </c>
      <c r="L15336" s="11">
        <v>2.5</v>
      </c>
      <c r="M15336" s="11"/>
      <c r="N15336" s="24"/>
      <c r="P15336" s="32"/>
      <c r="R15336">
        <v>1</v>
      </c>
      <c r="S15336">
        <v>1</v>
      </c>
      <c r="T15336" s="19"/>
      <c r="U15336" s="3"/>
      <c r="X15336" t="str">
        <f t="shared" si="930"/>
        <v/>
      </c>
      <c r="Z15336" t="str">
        <f t="shared" si="931"/>
        <v/>
      </c>
      <c r="AB15336" s="9"/>
      <c r="AC15336" t="s">
        <v>12403</v>
      </c>
      <c r="AD15336">
        <f t="shared" si="929"/>
        <v>0</v>
      </c>
      <c r="AF15336" s="3"/>
      <c r="AH15336" s="9"/>
    </row>
    <row r="15337" spans="1:34" ht="10.95" customHeight="1" outlineLevel="1" x14ac:dyDescent="0.25">
      <c r="A15337" t="s">
        <v>2878</v>
      </c>
      <c r="C15337" s="3" t="s">
        <v>11994</v>
      </c>
      <c r="D15337" s="3">
        <v>1322</v>
      </c>
      <c r="E15337" s="9">
        <v>2019</v>
      </c>
      <c r="F15337" s="10" t="s">
        <v>21791</v>
      </c>
      <c r="G15337" s="7" t="s">
        <v>5401</v>
      </c>
      <c r="H15337" s="8" t="s">
        <v>12403</v>
      </c>
      <c r="I15337" s="8" t="s">
        <v>12402</v>
      </c>
      <c r="J15337" s="19">
        <v>3</v>
      </c>
      <c r="K15337" s="19" t="s">
        <v>7736</v>
      </c>
      <c r="L15337" s="11">
        <v>2.5</v>
      </c>
      <c r="M15337" s="11"/>
      <c r="N15337" s="24"/>
      <c r="P15337" s="32"/>
      <c r="T15337" s="19"/>
      <c r="U15337" s="3"/>
      <c r="X15337" t="str">
        <f t="shared" si="930"/>
        <v/>
      </c>
      <c r="Z15337" t="str">
        <f t="shared" si="931"/>
        <v/>
      </c>
      <c r="AB15337" s="9"/>
      <c r="AC15337" t="s">
        <v>12403</v>
      </c>
      <c r="AD15337">
        <f t="shared" si="929"/>
        <v>0</v>
      </c>
      <c r="AF15337" s="3"/>
      <c r="AH15337" s="9"/>
    </row>
    <row r="15338" spans="1:34" ht="10.95" customHeight="1" outlineLevel="1" x14ac:dyDescent="0.25">
      <c r="A15338" t="s">
        <v>2878</v>
      </c>
      <c r="C15338" s="3" t="s">
        <v>11994</v>
      </c>
      <c r="D15338" s="3">
        <v>1323</v>
      </c>
      <c r="E15338" s="9">
        <v>2019</v>
      </c>
      <c r="F15338" s="10" t="s">
        <v>21792</v>
      </c>
      <c r="G15338" s="7" t="s">
        <v>5401</v>
      </c>
      <c r="H15338" s="8" t="s">
        <v>12403</v>
      </c>
      <c r="I15338" s="8" t="s">
        <v>12402</v>
      </c>
      <c r="J15338" s="19">
        <v>3</v>
      </c>
      <c r="K15338" s="19" t="s">
        <v>7736</v>
      </c>
      <c r="L15338" s="11">
        <v>2.5</v>
      </c>
      <c r="M15338" s="11"/>
      <c r="N15338" s="24"/>
      <c r="P15338" s="32"/>
      <c r="T15338" s="19"/>
      <c r="U15338" s="3"/>
      <c r="X15338" t="str">
        <f t="shared" si="930"/>
        <v/>
      </c>
      <c r="Z15338" t="str">
        <f t="shared" si="931"/>
        <v/>
      </c>
      <c r="AB15338" s="9"/>
      <c r="AC15338" t="s">
        <v>12403</v>
      </c>
      <c r="AD15338">
        <f t="shared" si="929"/>
        <v>0</v>
      </c>
      <c r="AF15338" s="3"/>
      <c r="AH15338" s="9"/>
    </row>
    <row r="15339" spans="1:34" ht="10.95" customHeight="1" outlineLevel="1" x14ac:dyDescent="0.25">
      <c r="A15339" t="s">
        <v>2878</v>
      </c>
      <c r="C15339" s="3" t="s">
        <v>11994</v>
      </c>
      <c r="D15339" s="3">
        <v>1330</v>
      </c>
      <c r="E15339" s="9">
        <v>2019</v>
      </c>
      <c r="F15339" s="10" t="s">
        <v>21793</v>
      </c>
      <c r="G15339" s="7" t="s">
        <v>5401</v>
      </c>
      <c r="H15339" s="8" t="s">
        <v>12214</v>
      </c>
      <c r="I15339" s="8" t="s">
        <v>12404</v>
      </c>
      <c r="J15339" s="19">
        <v>5</v>
      </c>
      <c r="K15339" s="19" t="s">
        <v>7738</v>
      </c>
      <c r="L15339" s="11"/>
      <c r="M15339" s="11"/>
      <c r="N15339" s="24"/>
      <c r="P15339" s="32"/>
      <c r="T15339" s="19"/>
      <c r="U15339" s="3"/>
      <c r="X15339" t="str">
        <f t="shared" si="930"/>
        <v/>
      </c>
      <c r="Z15339" t="str">
        <f t="shared" si="931"/>
        <v/>
      </c>
      <c r="AB15339" s="9"/>
      <c r="AC15339" t="s">
        <v>12214</v>
      </c>
      <c r="AD15339">
        <f t="shared" si="929"/>
        <v>0</v>
      </c>
      <c r="AF15339" s="3"/>
      <c r="AH15339" s="9"/>
    </row>
    <row r="15340" spans="1:34" ht="10.95" customHeight="1" outlineLevel="1" x14ac:dyDescent="0.25">
      <c r="A15340" t="s">
        <v>2878</v>
      </c>
      <c r="C15340" s="3" t="s">
        <v>11994</v>
      </c>
      <c r="D15340" s="3">
        <v>1332</v>
      </c>
      <c r="E15340" s="9">
        <v>2020</v>
      </c>
      <c r="F15340" s="7" t="s">
        <v>5805</v>
      </c>
      <c r="G15340" s="7" t="s">
        <v>5401</v>
      </c>
      <c r="H15340" s="8" t="s">
        <v>12406</v>
      </c>
      <c r="I15340" s="8" t="s">
        <v>12405</v>
      </c>
      <c r="J15340" s="19">
        <v>5</v>
      </c>
      <c r="K15340" s="19" t="s">
        <v>7738</v>
      </c>
      <c r="L15340" s="11"/>
      <c r="M15340" s="11"/>
      <c r="N15340" s="24"/>
      <c r="P15340" s="32"/>
      <c r="T15340" s="19"/>
      <c r="U15340" s="3"/>
      <c r="X15340" t="str">
        <f t="shared" si="930"/>
        <v/>
      </c>
      <c r="Z15340" t="str">
        <f t="shared" si="931"/>
        <v/>
      </c>
      <c r="AB15340" s="9"/>
      <c r="AC15340" t="s">
        <v>12406</v>
      </c>
      <c r="AD15340">
        <f t="shared" ref="AD15340:AD15375" si="932">COUNTIF(H15340,"*Fuji*")</f>
        <v>0</v>
      </c>
      <c r="AF15340" s="3"/>
      <c r="AH15340" s="9"/>
    </row>
    <row r="15341" spans="1:34" ht="10.95" customHeight="1" outlineLevel="1" x14ac:dyDescent="0.25">
      <c r="A15341" t="s">
        <v>2878</v>
      </c>
      <c r="C15341" s="3" t="s">
        <v>11994</v>
      </c>
      <c r="D15341" s="3">
        <v>1334</v>
      </c>
      <c r="E15341" s="9">
        <v>2020</v>
      </c>
      <c r="F15341" s="10" t="s">
        <v>21792</v>
      </c>
      <c r="G15341" s="7" t="s">
        <v>5401</v>
      </c>
      <c r="H15341" s="8" t="s">
        <v>12406</v>
      </c>
      <c r="I15341" s="8" t="s">
        <v>12405</v>
      </c>
      <c r="J15341" s="19">
        <v>5</v>
      </c>
      <c r="K15341" s="19" t="s">
        <v>7738</v>
      </c>
      <c r="L15341" s="11"/>
      <c r="M15341" s="11"/>
      <c r="N15341" s="24"/>
      <c r="P15341" s="32"/>
      <c r="T15341" s="19"/>
      <c r="U15341" s="3"/>
      <c r="X15341" t="str">
        <f t="shared" si="930"/>
        <v/>
      </c>
      <c r="Z15341" t="str">
        <f t="shared" si="931"/>
        <v/>
      </c>
      <c r="AB15341" s="9"/>
      <c r="AC15341" t="s">
        <v>12406</v>
      </c>
      <c r="AD15341">
        <f t="shared" si="932"/>
        <v>0</v>
      </c>
      <c r="AF15341" s="3"/>
      <c r="AH15341" s="9"/>
    </row>
    <row r="15342" spans="1:34" ht="10.95" customHeight="1" outlineLevel="1" x14ac:dyDescent="0.25">
      <c r="A15342" t="s">
        <v>2878</v>
      </c>
      <c r="C15342" s="3" t="s">
        <v>11994</v>
      </c>
      <c r="D15342" s="3">
        <v>1352</v>
      </c>
      <c r="E15342" s="9">
        <v>2020</v>
      </c>
      <c r="F15342" s="10" t="s">
        <v>21794</v>
      </c>
      <c r="G15342" s="7" t="s">
        <v>5401</v>
      </c>
      <c r="H15342" s="8" t="s">
        <v>12408</v>
      </c>
      <c r="I15342" s="8" t="s">
        <v>12407</v>
      </c>
      <c r="J15342" s="19">
        <v>5</v>
      </c>
      <c r="K15342" s="19" t="s">
        <v>7738</v>
      </c>
      <c r="L15342" s="11"/>
      <c r="M15342" s="11"/>
      <c r="N15342" s="24"/>
      <c r="P15342" s="32"/>
      <c r="T15342" s="19"/>
      <c r="U15342" s="3"/>
      <c r="X15342" t="str">
        <f t="shared" si="930"/>
        <v/>
      </c>
      <c r="Z15342" t="str">
        <f t="shared" si="931"/>
        <v/>
      </c>
      <c r="AB15342" s="9"/>
      <c r="AC15342" t="s">
        <v>12408</v>
      </c>
      <c r="AD15342">
        <f t="shared" si="932"/>
        <v>0</v>
      </c>
      <c r="AF15342" s="3"/>
      <c r="AH15342" s="9"/>
    </row>
    <row r="15343" spans="1:34" ht="10.95" customHeight="1" outlineLevel="1" x14ac:dyDescent="0.25">
      <c r="A15343" t="s">
        <v>2878</v>
      </c>
      <c r="C15343" s="3" t="s">
        <v>11994</v>
      </c>
      <c r="D15343" s="3">
        <v>1355</v>
      </c>
      <c r="E15343" s="9">
        <v>2020</v>
      </c>
      <c r="F15343" s="7" t="s">
        <v>1101</v>
      </c>
      <c r="G15343" s="7" t="s">
        <v>5401</v>
      </c>
      <c r="H15343" s="8" t="s">
        <v>12214</v>
      </c>
      <c r="I15343" s="8" t="s">
        <v>12409</v>
      </c>
      <c r="J15343" s="19">
        <v>5</v>
      </c>
      <c r="K15343" s="19" t="s">
        <v>7736</v>
      </c>
      <c r="L15343" s="11">
        <v>4.3499999999999996</v>
      </c>
      <c r="M15343" s="11"/>
      <c r="N15343" s="24"/>
      <c r="P15343" s="32"/>
      <c r="T15343" s="19"/>
      <c r="U15343" s="3"/>
      <c r="X15343" t="str">
        <f t="shared" si="930"/>
        <v/>
      </c>
      <c r="Z15343" t="str">
        <f t="shared" si="931"/>
        <v/>
      </c>
      <c r="AB15343" s="9"/>
      <c r="AC15343" t="s">
        <v>12214</v>
      </c>
      <c r="AD15343">
        <f t="shared" si="932"/>
        <v>0</v>
      </c>
      <c r="AF15343" s="3"/>
      <c r="AH15343" s="9"/>
    </row>
    <row r="15344" spans="1:34" ht="10.95" customHeight="1" outlineLevel="1" x14ac:dyDescent="0.25">
      <c r="A15344" t="s">
        <v>2878</v>
      </c>
      <c r="C15344" s="3" t="s">
        <v>11994</v>
      </c>
      <c r="D15344" s="3">
        <v>1356</v>
      </c>
      <c r="E15344" s="9">
        <v>2020</v>
      </c>
      <c r="F15344" s="7" t="s">
        <v>639</v>
      </c>
      <c r="G15344" s="7" t="s">
        <v>5401</v>
      </c>
      <c r="H15344" s="8" t="s">
        <v>12214</v>
      </c>
      <c r="I15344" s="8" t="s">
        <v>12409</v>
      </c>
      <c r="J15344" s="19">
        <v>3</v>
      </c>
      <c r="K15344" s="19" t="s">
        <v>7736</v>
      </c>
      <c r="L15344" s="11">
        <v>4.3499999999999996</v>
      </c>
      <c r="M15344" s="11"/>
      <c r="N15344" s="24"/>
      <c r="P15344" s="32"/>
      <c r="T15344" s="19"/>
      <c r="U15344" s="3"/>
      <c r="X15344" t="str">
        <f t="shared" si="930"/>
        <v/>
      </c>
      <c r="Z15344" t="str">
        <f t="shared" si="931"/>
        <v/>
      </c>
      <c r="AB15344" s="9"/>
      <c r="AC15344" t="s">
        <v>12214</v>
      </c>
      <c r="AD15344">
        <f t="shared" si="932"/>
        <v>0</v>
      </c>
      <c r="AF15344" s="3"/>
      <c r="AH15344" s="9"/>
    </row>
    <row r="15345" spans="1:34" ht="10.95" customHeight="1" outlineLevel="1" x14ac:dyDescent="0.25">
      <c r="A15345" t="s">
        <v>2878</v>
      </c>
      <c r="C15345" s="3" t="s">
        <v>11994</v>
      </c>
      <c r="D15345" s="3">
        <v>1358</v>
      </c>
      <c r="E15345" s="9">
        <v>2020</v>
      </c>
      <c r="F15345" s="7" t="s">
        <v>817</v>
      </c>
      <c r="G15345" s="7" t="s">
        <v>5401</v>
      </c>
      <c r="H15345" s="8" t="s">
        <v>12214</v>
      </c>
      <c r="I15345" s="8" t="s">
        <v>12409</v>
      </c>
      <c r="J15345" s="19">
        <v>5</v>
      </c>
      <c r="K15345" s="19" t="s">
        <v>7736</v>
      </c>
      <c r="L15345" s="11">
        <v>4.3499999999999996</v>
      </c>
      <c r="M15345" s="11"/>
      <c r="N15345" s="24"/>
      <c r="P15345" s="32"/>
      <c r="T15345" s="19"/>
      <c r="U15345" s="3"/>
      <c r="X15345" t="str">
        <f t="shared" si="930"/>
        <v/>
      </c>
      <c r="Z15345" t="str">
        <f t="shared" si="931"/>
        <v/>
      </c>
      <c r="AB15345" s="9"/>
      <c r="AC15345" t="s">
        <v>12214</v>
      </c>
      <c r="AD15345">
        <f t="shared" si="932"/>
        <v>0</v>
      </c>
      <c r="AF15345" s="3"/>
      <c r="AH15345" s="9"/>
    </row>
    <row r="15346" spans="1:34" ht="10.95" customHeight="1" outlineLevel="1" x14ac:dyDescent="0.25">
      <c r="A15346" t="s">
        <v>2878</v>
      </c>
      <c r="C15346" s="3" t="s">
        <v>11994</v>
      </c>
      <c r="D15346" s="3">
        <v>1361</v>
      </c>
      <c r="E15346" s="9">
        <v>2020</v>
      </c>
      <c r="F15346" s="7" t="s">
        <v>1378</v>
      </c>
      <c r="G15346" s="7" t="s">
        <v>5401</v>
      </c>
      <c r="H15346" s="8" t="s">
        <v>12214</v>
      </c>
      <c r="I15346" s="8" t="s">
        <v>12409</v>
      </c>
      <c r="J15346" s="19">
        <v>3</v>
      </c>
      <c r="K15346" s="19" t="s">
        <v>7736</v>
      </c>
      <c r="L15346" s="11">
        <v>4.3499999999999996</v>
      </c>
      <c r="M15346" s="11"/>
      <c r="N15346" s="24"/>
      <c r="P15346" s="32"/>
      <c r="T15346" s="19"/>
      <c r="U15346" s="3"/>
      <c r="X15346" t="str">
        <f t="shared" si="930"/>
        <v/>
      </c>
      <c r="Z15346" t="str">
        <f t="shared" si="931"/>
        <v/>
      </c>
      <c r="AB15346" s="9"/>
      <c r="AC15346" t="s">
        <v>12214</v>
      </c>
      <c r="AD15346">
        <f t="shared" si="932"/>
        <v>0</v>
      </c>
      <c r="AF15346" s="3"/>
      <c r="AH15346" s="9"/>
    </row>
    <row r="15347" spans="1:34" ht="10.95" customHeight="1" outlineLevel="1" x14ac:dyDescent="0.25">
      <c r="A15347" t="s">
        <v>2878</v>
      </c>
      <c r="C15347" s="3" t="s">
        <v>11994</v>
      </c>
      <c r="D15347" s="3">
        <v>1362</v>
      </c>
      <c r="E15347" s="9">
        <v>2020</v>
      </c>
      <c r="F15347" s="7" t="s">
        <v>4772</v>
      </c>
      <c r="G15347" s="7" t="s">
        <v>5401</v>
      </c>
      <c r="H15347" s="8" t="s">
        <v>12214</v>
      </c>
      <c r="I15347" s="8" t="s">
        <v>12409</v>
      </c>
      <c r="J15347" s="19">
        <v>5</v>
      </c>
      <c r="K15347" s="19" t="s">
        <v>7736</v>
      </c>
      <c r="L15347" s="11">
        <v>4.3499999999999996</v>
      </c>
      <c r="M15347" s="11"/>
      <c r="N15347" s="24"/>
      <c r="P15347" s="32"/>
      <c r="T15347" s="19"/>
      <c r="U15347" s="3"/>
      <c r="X15347" t="str">
        <f t="shared" si="930"/>
        <v/>
      </c>
      <c r="Z15347" t="str">
        <f t="shared" si="931"/>
        <v/>
      </c>
      <c r="AB15347" s="9"/>
      <c r="AC15347" t="s">
        <v>12214</v>
      </c>
      <c r="AD15347">
        <f t="shared" si="932"/>
        <v>0</v>
      </c>
      <c r="AF15347" s="3"/>
      <c r="AH15347" s="9"/>
    </row>
    <row r="15348" spans="1:34" ht="11.4" customHeight="1" outlineLevel="1" x14ac:dyDescent="0.25">
      <c r="A15348" t="s">
        <v>2878</v>
      </c>
      <c r="C15348" s="3" t="s">
        <v>11994</v>
      </c>
      <c r="D15348" s="3">
        <v>1365</v>
      </c>
      <c r="E15348" s="9">
        <v>2020</v>
      </c>
      <c r="F15348" s="7" t="s">
        <v>10890</v>
      </c>
      <c r="G15348" s="7" t="s">
        <v>5401</v>
      </c>
      <c r="H15348" s="8" t="s">
        <v>12214</v>
      </c>
      <c r="I15348" s="8" t="s">
        <v>12409</v>
      </c>
      <c r="J15348" s="19">
        <v>3</v>
      </c>
      <c r="K15348" s="19" t="s">
        <v>7736</v>
      </c>
      <c r="L15348" s="11">
        <v>4.3499999999999996</v>
      </c>
      <c r="M15348" s="11"/>
      <c r="N15348" s="24"/>
      <c r="P15348" s="32"/>
      <c r="T15348" s="19"/>
      <c r="U15348" s="3"/>
      <c r="X15348" t="str">
        <f t="shared" si="930"/>
        <v/>
      </c>
      <c r="Z15348" t="str">
        <f t="shared" si="931"/>
        <v/>
      </c>
      <c r="AB15348" s="9"/>
      <c r="AC15348" t="s">
        <v>12214</v>
      </c>
      <c r="AD15348">
        <f t="shared" si="932"/>
        <v>0</v>
      </c>
      <c r="AF15348" s="3"/>
      <c r="AH15348" s="9"/>
    </row>
    <row r="15349" spans="1:34" ht="11.4" customHeight="1" outlineLevel="1" x14ac:dyDescent="0.25">
      <c r="A15349" t="s">
        <v>2878</v>
      </c>
      <c r="C15349" s="3" t="s">
        <v>11994</v>
      </c>
      <c r="D15349" s="3">
        <v>1366</v>
      </c>
      <c r="E15349" s="9">
        <v>2020</v>
      </c>
      <c r="F15349" s="7" t="s">
        <v>21260</v>
      </c>
      <c r="G15349" s="7" t="s">
        <v>5401</v>
      </c>
      <c r="H15349" s="8" t="s">
        <v>12214</v>
      </c>
      <c r="I15349" s="8" t="s">
        <v>12409</v>
      </c>
      <c r="J15349" s="19">
        <v>5</v>
      </c>
      <c r="K15349" s="19" t="s">
        <v>7736</v>
      </c>
      <c r="L15349" s="11">
        <v>4.3499999999999996</v>
      </c>
      <c r="M15349" s="11"/>
      <c r="N15349" s="24"/>
      <c r="P15349" s="32"/>
      <c r="T15349" s="19"/>
      <c r="U15349" s="3"/>
      <c r="X15349" t="str">
        <f t="shared" si="930"/>
        <v/>
      </c>
      <c r="Z15349" t="str">
        <f t="shared" si="931"/>
        <v/>
      </c>
      <c r="AB15349" s="9"/>
      <c r="AC15349" t="s">
        <v>12214</v>
      </c>
      <c r="AD15349">
        <f t="shared" si="932"/>
        <v>0</v>
      </c>
      <c r="AF15349" s="3"/>
      <c r="AH15349" s="9"/>
    </row>
    <row r="15350" spans="1:34" ht="11.4" customHeight="1" outlineLevel="1" x14ac:dyDescent="0.25">
      <c r="A15350" t="s">
        <v>2878</v>
      </c>
      <c r="C15350" s="3" t="s">
        <v>11994</v>
      </c>
      <c r="D15350" s="3">
        <v>1375</v>
      </c>
      <c r="E15350" s="9">
        <v>2021</v>
      </c>
      <c r="F15350" s="10" t="s">
        <v>9217</v>
      </c>
      <c r="G15350" s="7" t="s">
        <v>5401</v>
      </c>
      <c r="H15350" s="43" t="s">
        <v>21262</v>
      </c>
      <c r="I15350" s="8" t="s">
        <v>21261</v>
      </c>
      <c r="J15350" s="19">
        <v>3</v>
      </c>
      <c r="K15350" s="19" t="s">
        <v>7738</v>
      </c>
      <c r="L15350" s="11"/>
      <c r="M15350" s="11"/>
      <c r="N15350" s="24"/>
      <c r="P15350" s="32"/>
      <c r="T15350" s="19"/>
      <c r="U15350" s="3"/>
      <c r="X15350" t="str">
        <f t="shared" si="930"/>
        <v/>
      </c>
      <c r="Z15350" t="str">
        <f t="shared" si="931"/>
        <v/>
      </c>
      <c r="AB15350" s="9"/>
      <c r="AC15350" s="2" t="s">
        <v>21262</v>
      </c>
      <c r="AD15350">
        <f t="shared" si="932"/>
        <v>0</v>
      </c>
      <c r="AF15350" s="3"/>
      <c r="AH15350" s="9"/>
    </row>
    <row r="15351" spans="1:34" ht="11.4" customHeight="1" outlineLevel="1" x14ac:dyDescent="0.25">
      <c r="A15351" t="s">
        <v>2878</v>
      </c>
      <c r="C15351" s="3" t="s">
        <v>11994</v>
      </c>
      <c r="D15351" s="3">
        <v>1386</v>
      </c>
      <c r="E15351" s="9">
        <v>2021</v>
      </c>
      <c r="F15351" s="10" t="s">
        <v>1378</v>
      </c>
      <c r="G15351" s="7" t="s">
        <v>5401</v>
      </c>
      <c r="H15351" s="43" t="s">
        <v>21270</v>
      </c>
      <c r="I15351" s="8" t="s">
        <v>21263</v>
      </c>
      <c r="J15351" s="19">
        <v>5</v>
      </c>
      <c r="K15351" s="19" t="s">
        <v>20093</v>
      </c>
      <c r="L15351" s="11"/>
      <c r="M15351" s="11"/>
      <c r="N15351" s="24"/>
      <c r="P15351" s="32"/>
      <c r="T15351" s="19"/>
      <c r="U15351" s="3"/>
      <c r="X15351" t="str">
        <f t="shared" si="930"/>
        <v/>
      </c>
      <c r="Z15351" t="str">
        <f t="shared" si="931"/>
        <v/>
      </c>
      <c r="AB15351" s="9"/>
      <c r="AC15351" s="2" t="s">
        <v>21267</v>
      </c>
      <c r="AD15351">
        <f t="shared" si="932"/>
        <v>0</v>
      </c>
      <c r="AF15351" s="3"/>
      <c r="AH15351" s="9"/>
    </row>
    <row r="15352" spans="1:34" ht="11.4" customHeight="1" outlineLevel="1" x14ac:dyDescent="0.25">
      <c r="A15352" t="s">
        <v>2878</v>
      </c>
      <c r="C15352" s="3" t="s">
        <v>11994</v>
      </c>
      <c r="D15352" s="3">
        <v>1387</v>
      </c>
      <c r="E15352" s="9">
        <v>2021</v>
      </c>
      <c r="F15352" s="10" t="s">
        <v>4772</v>
      </c>
      <c r="G15352" s="7" t="s">
        <v>5401</v>
      </c>
      <c r="H15352" s="43" t="s">
        <v>21266</v>
      </c>
      <c r="I15352" s="8" t="s">
        <v>21263</v>
      </c>
      <c r="J15352" s="19">
        <v>3</v>
      </c>
      <c r="K15352" s="19" t="s">
        <v>20093</v>
      </c>
      <c r="L15352" s="11"/>
      <c r="M15352" s="11"/>
      <c r="N15352" s="24"/>
      <c r="P15352" s="32"/>
      <c r="T15352" s="19"/>
      <c r="U15352" s="3"/>
      <c r="X15352" t="str">
        <f t="shared" si="930"/>
        <v/>
      </c>
      <c r="Z15352" t="str">
        <f t="shared" si="931"/>
        <v/>
      </c>
      <c r="AB15352" s="9"/>
      <c r="AC15352" s="2" t="s">
        <v>21266</v>
      </c>
      <c r="AD15352">
        <f t="shared" si="932"/>
        <v>0</v>
      </c>
      <c r="AF15352" s="3"/>
      <c r="AH15352" s="9"/>
    </row>
    <row r="15353" spans="1:34" ht="11.4" customHeight="1" outlineLevel="1" x14ac:dyDescent="0.25">
      <c r="A15353" t="s">
        <v>2878</v>
      </c>
      <c r="C15353" s="3" t="s">
        <v>11994</v>
      </c>
      <c r="D15353" s="3">
        <v>1388</v>
      </c>
      <c r="E15353" s="9">
        <v>2021</v>
      </c>
      <c r="F15353" s="10" t="s">
        <v>21264</v>
      </c>
      <c r="G15353" s="7" t="s">
        <v>5401</v>
      </c>
      <c r="H15353" s="43" t="s">
        <v>21271</v>
      </c>
      <c r="I15353" s="8" t="s">
        <v>21263</v>
      </c>
      <c r="J15353" s="19">
        <v>5</v>
      </c>
      <c r="K15353" s="19" t="s">
        <v>20093</v>
      </c>
      <c r="L15353" s="11"/>
      <c r="M15353" s="11"/>
      <c r="N15353" s="24"/>
      <c r="P15353" s="32"/>
      <c r="T15353" s="19"/>
      <c r="U15353" s="3"/>
      <c r="X15353" t="str">
        <f t="shared" si="930"/>
        <v/>
      </c>
      <c r="Z15353" t="str">
        <f t="shared" si="931"/>
        <v/>
      </c>
      <c r="AB15353" s="9"/>
      <c r="AC15353" s="2" t="s">
        <v>21268</v>
      </c>
      <c r="AD15353">
        <f t="shared" si="932"/>
        <v>0</v>
      </c>
      <c r="AF15353" s="3"/>
      <c r="AH15353" s="9"/>
    </row>
    <row r="15354" spans="1:34" ht="11.4" customHeight="1" outlineLevel="1" x14ac:dyDescent="0.25">
      <c r="A15354" t="s">
        <v>2878</v>
      </c>
      <c r="C15354" s="3" t="s">
        <v>11994</v>
      </c>
      <c r="D15354" s="3">
        <v>1389</v>
      </c>
      <c r="E15354" s="9">
        <v>2021</v>
      </c>
      <c r="F15354" s="10" t="s">
        <v>21265</v>
      </c>
      <c r="G15354" s="7" t="s">
        <v>5401</v>
      </c>
      <c r="H15354" s="43" t="s">
        <v>21269</v>
      </c>
      <c r="I15354" s="8" t="s">
        <v>21263</v>
      </c>
      <c r="J15354" s="19">
        <v>5</v>
      </c>
      <c r="K15354" s="19" t="s">
        <v>20093</v>
      </c>
      <c r="L15354" s="11"/>
      <c r="M15354" s="11"/>
      <c r="N15354" s="24"/>
      <c r="P15354" s="32"/>
      <c r="T15354" s="19"/>
      <c r="U15354" s="3"/>
      <c r="X15354" t="str">
        <f t="shared" si="930"/>
        <v/>
      </c>
      <c r="Z15354" t="str">
        <f t="shared" si="931"/>
        <v/>
      </c>
      <c r="AB15354" s="9"/>
      <c r="AC15354" s="2" t="s">
        <v>21269</v>
      </c>
      <c r="AD15354">
        <f t="shared" si="932"/>
        <v>0</v>
      </c>
      <c r="AF15354" s="3"/>
      <c r="AH15354" s="9"/>
    </row>
    <row r="15355" spans="1:34" ht="11.4" customHeight="1" outlineLevel="1" x14ac:dyDescent="0.25">
      <c r="A15355" t="s">
        <v>2878</v>
      </c>
      <c r="C15355" s="3" t="s">
        <v>11994</v>
      </c>
      <c r="D15355" s="3" t="s">
        <v>21295</v>
      </c>
      <c r="E15355" s="9">
        <v>2021</v>
      </c>
      <c r="F15355" s="10" t="s">
        <v>14840</v>
      </c>
      <c r="G15355" s="7" t="s">
        <v>5401</v>
      </c>
      <c r="H15355" s="43" t="s">
        <v>21269</v>
      </c>
      <c r="I15355" s="8" t="s">
        <v>21263</v>
      </c>
      <c r="J15355" s="19">
        <v>5</v>
      </c>
      <c r="K15355" s="19" t="s">
        <v>7736</v>
      </c>
      <c r="L15355" s="11">
        <v>12.8</v>
      </c>
      <c r="M15355" s="11"/>
      <c r="N15355" s="24"/>
      <c r="P15355" s="32"/>
      <c r="T15355" s="19"/>
      <c r="U15355" s="3"/>
      <c r="X15355">
        <f t="shared" si="930"/>
        <v>1</v>
      </c>
      <c r="Z15355" t="str">
        <f t="shared" si="931"/>
        <v/>
      </c>
      <c r="AB15355" s="9"/>
      <c r="AC15355" s="2" t="s">
        <v>21269</v>
      </c>
      <c r="AD15355">
        <f t="shared" si="932"/>
        <v>0</v>
      </c>
      <c r="AF15355" s="3"/>
      <c r="AH15355" s="9"/>
    </row>
    <row r="15356" spans="1:34" ht="11.4" customHeight="1" outlineLevel="1" x14ac:dyDescent="0.25">
      <c r="A15356" t="s">
        <v>2878</v>
      </c>
      <c r="C15356" s="3" t="s">
        <v>11994</v>
      </c>
      <c r="D15356" s="5" t="s">
        <v>21272</v>
      </c>
      <c r="E15356" s="9">
        <v>2021</v>
      </c>
      <c r="F15356" s="10" t="s">
        <v>21273</v>
      </c>
      <c r="G15356" s="7" t="s">
        <v>5401</v>
      </c>
      <c r="H15356" s="43" t="s">
        <v>21274</v>
      </c>
      <c r="I15356" s="8" t="s">
        <v>21275</v>
      </c>
      <c r="J15356" s="19">
        <v>6</v>
      </c>
      <c r="K15356" s="19" t="s">
        <v>7738</v>
      </c>
      <c r="L15356" s="11"/>
      <c r="M15356" s="11"/>
      <c r="N15356" s="24"/>
      <c r="P15356" s="32"/>
      <c r="T15356" s="19"/>
      <c r="U15356" s="3"/>
      <c r="X15356" t="str">
        <f t="shared" si="930"/>
        <v/>
      </c>
      <c r="Z15356" t="str">
        <f t="shared" si="931"/>
        <v/>
      </c>
      <c r="AB15356" s="9"/>
      <c r="AC15356" s="2" t="s">
        <v>21274</v>
      </c>
      <c r="AD15356">
        <f t="shared" si="932"/>
        <v>0</v>
      </c>
      <c r="AF15356" s="3"/>
      <c r="AH15356" s="9"/>
    </row>
    <row r="15357" spans="1:34" ht="11.4" customHeight="1" outlineLevel="1" x14ac:dyDescent="0.25">
      <c r="A15357" t="s">
        <v>2878</v>
      </c>
      <c r="C15357" s="3" t="s">
        <v>11994</v>
      </c>
      <c r="D15357" s="3">
        <v>1398</v>
      </c>
      <c r="E15357" s="9">
        <v>2022</v>
      </c>
      <c r="F15357" s="10" t="s">
        <v>1378</v>
      </c>
      <c r="G15357" s="7" t="s">
        <v>5401</v>
      </c>
      <c r="H15357" s="43" t="s">
        <v>21270</v>
      </c>
      <c r="I15357" s="8" t="s">
        <v>21263</v>
      </c>
      <c r="J15357" s="19">
        <v>3</v>
      </c>
      <c r="K15357" s="19" t="s">
        <v>20093</v>
      </c>
      <c r="L15357" s="11"/>
      <c r="M15357" s="11"/>
      <c r="N15357" s="24"/>
      <c r="P15357" s="32"/>
      <c r="T15357" s="19"/>
      <c r="U15357" s="3"/>
      <c r="X15357" t="str">
        <f t="shared" si="930"/>
        <v/>
      </c>
      <c r="Z15357" t="str">
        <f t="shared" si="931"/>
        <v/>
      </c>
      <c r="AB15357" s="9"/>
      <c r="AC15357" s="2" t="s">
        <v>21270</v>
      </c>
      <c r="AD15357">
        <f t="shared" si="932"/>
        <v>0</v>
      </c>
      <c r="AF15357" s="3"/>
      <c r="AH15357" s="9"/>
    </row>
    <row r="15358" spans="1:34" ht="11.4" customHeight="1" outlineLevel="1" x14ac:dyDescent="0.25">
      <c r="A15358" t="s">
        <v>2878</v>
      </c>
      <c r="C15358" s="3" t="s">
        <v>11994</v>
      </c>
      <c r="D15358" s="3">
        <v>1399</v>
      </c>
      <c r="E15358" s="9">
        <v>2022</v>
      </c>
      <c r="F15358" s="10" t="s">
        <v>4772</v>
      </c>
      <c r="G15358" s="7" t="s">
        <v>5401</v>
      </c>
      <c r="H15358" s="43" t="s">
        <v>21276</v>
      </c>
      <c r="I15358" s="8" t="s">
        <v>21263</v>
      </c>
      <c r="J15358" s="19">
        <v>5</v>
      </c>
      <c r="K15358" s="19" t="s">
        <v>20093</v>
      </c>
      <c r="L15358" s="11"/>
      <c r="M15358" s="11"/>
      <c r="N15358" s="24"/>
      <c r="P15358" s="32"/>
      <c r="T15358" s="19"/>
      <c r="U15358" s="3"/>
      <c r="X15358" t="str">
        <f t="shared" si="930"/>
        <v/>
      </c>
      <c r="Z15358" t="str">
        <f t="shared" si="931"/>
        <v/>
      </c>
      <c r="AB15358" s="9"/>
      <c r="AC15358" s="2" t="s">
        <v>21276</v>
      </c>
      <c r="AD15358">
        <f t="shared" si="932"/>
        <v>0</v>
      </c>
      <c r="AF15358" s="3"/>
      <c r="AH15358" s="9"/>
    </row>
    <row r="15359" spans="1:34" ht="11.4" customHeight="1" outlineLevel="1" x14ac:dyDescent="0.25">
      <c r="A15359" t="s">
        <v>2878</v>
      </c>
      <c r="C15359" s="3" t="s">
        <v>11994</v>
      </c>
      <c r="D15359" s="3">
        <v>1400</v>
      </c>
      <c r="E15359" s="9">
        <v>2022</v>
      </c>
      <c r="F15359" s="10" t="s">
        <v>21264</v>
      </c>
      <c r="G15359" s="7" t="s">
        <v>5401</v>
      </c>
      <c r="H15359" s="43" t="s">
        <v>21277</v>
      </c>
      <c r="I15359" s="8" t="s">
        <v>21263</v>
      </c>
      <c r="J15359" s="19">
        <v>5</v>
      </c>
      <c r="K15359" s="19" t="s">
        <v>20093</v>
      </c>
      <c r="L15359" s="11"/>
      <c r="M15359" s="11"/>
      <c r="N15359" s="24"/>
      <c r="P15359" s="32"/>
      <c r="T15359" s="19"/>
      <c r="U15359" s="3"/>
      <c r="X15359" t="str">
        <f t="shared" si="930"/>
        <v/>
      </c>
      <c r="Z15359" t="str">
        <f t="shared" si="931"/>
        <v/>
      </c>
      <c r="AB15359" s="9"/>
      <c r="AC15359" s="2" t="s">
        <v>21277</v>
      </c>
      <c r="AD15359">
        <f t="shared" si="932"/>
        <v>0</v>
      </c>
      <c r="AF15359" s="3"/>
      <c r="AH15359" s="9"/>
    </row>
    <row r="15360" spans="1:34" ht="11.4" customHeight="1" outlineLevel="1" x14ac:dyDescent="0.25">
      <c r="A15360" t="s">
        <v>2878</v>
      </c>
      <c r="C15360" s="3" t="s">
        <v>11994</v>
      </c>
      <c r="D15360" s="3">
        <v>1401</v>
      </c>
      <c r="E15360" s="9">
        <v>2022</v>
      </c>
      <c r="F15360" s="10" t="s">
        <v>21265</v>
      </c>
      <c r="G15360" s="7" t="s">
        <v>5401</v>
      </c>
      <c r="H15360" s="43" t="s">
        <v>21278</v>
      </c>
      <c r="I15360" s="8" t="s">
        <v>21263</v>
      </c>
      <c r="J15360" s="19">
        <v>5</v>
      </c>
      <c r="K15360" s="19" t="s">
        <v>20093</v>
      </c>
      <c r="L15360" s="11"/>
      <c r="M15360" s="11"/>
      <c r="N15360" s="24"/>
      <c r="P15360" s="32"/>
      <c r="T15360" s="19"/>
      <c r="U15360" s="3"/>
      <c r="X15360" t="str">
        <f t="shared" si="930"/>
        <v/>
      </c>
      <c r="Z15360" t="str">
        <f t="shared" si="931"/>
        <v/>
      </c>
      <c r="AB15360" s="9"/>
      <c r="AC15360" s="2" t="s">
        <v>21278</v>
      </c>
      <c r="AD15360">
        <f t="shared" si="932"/>
        <v>0</v>
      </c>
      <c r="AF15360" s="3"/>
      <c r="AH15360" s="9"/>
    </row>
    <row r="15361" spans="1:48" ht="11.4" customHeight="1" outlineLevel="1" x14ac:dyDescent="0.25">
      <c r="A15361" t="s">
        <v>2878</v>
      </c>
      <c r="C15361" s="3" t="s">
        <v>11994</v>
      </c>
      <c r="D15361" s="3" t="s">
        <v>21296</v>
      </c>
      <c r="E15361" s="9">
        <v>2022</v>
      </c>
      <c r="F15361" s="10" t="s">
        <v>14840</v>
      </c>
      <c r="G15361" s="7" t="s">
        <v>5401</v>
      </c>
      <c r="H15361" s="43" t="s">
        <v>21278</v>
      </c>
      <c r="I15361" s="8" t="s">
        <v>21263</v>
      </c>
      <c r="J15361" s="19">
        <v>5</v>
      </c>
      <c r="K15361" s="19" t="s">
        <v>7736</v>
      </c>
      <c r="L15361" s="11">
        <v>12.8</v>
      </c>
      <c r="M15361" s="11"/>
      <c r="N15361" s="24"/>
      <c r="P15361" s="32"/>
      <c r="T15361" s="19"/>
      <c r="U15361" s="3"/>
      <c r="X15361">
        <f t="shared" si="930"/>
        <v>1</v>
      </c>
      <c r="Z15361" t="str">
        <f t="shared" si="931"/>
        <v/>
      </c>
      <c r="AB15361" s="9"/>
      <c r="AC15361" s="2" t="s">
        <v>21278</v>
      </c>
      <c r="AD15361">
        <f t="shared" si="932"/>
        <v>0</v>
      </c>
      <c r="AF15361" s="3"/>
      <c r="AH15361" s="9"/>
    </row>
    <row r="15362" spans="1:48" ht="11.4" customHeight="1" outlineLevel="1" x14ac:dyDescent="0.25">
      <c r="A15362" t="s">
        <v>2878</v>
      </c>
      <c r="C15362" s="3" t="s">
        <v>11994</v>
      </c>
      <c r="D15362" s="3">
        <v>1406</v>
      </c>
      <c r="E15362" s="9">
        <v>2022</v>
      </c>
      <c r="F15362" s="10" t="s">
        <v>21279</v>
      </c>
      <c r="G15362" s="7" t="s">
        <v>5401</v>
      </c>
      <c r="H15362" s="43" t="s">
        <v>21280</v>
      </c>
      <c r="I15362" s="8" t="s">
        <v>21298</v>
      </c>
      <c r="J15362" s="19">
        <v>3</v>
      </c>
      <c r="K15362" s="19" t="s">
        <v>7736</v>
      </c>
      <c r="L15362" s="11">
        <v>5.8</v>
      </c>
      <c r="M15362" s="11"/>
      <c r="N15362" s="24"/>
      <c r="P15362" s="32"/>
      <c r="T15362" s="19"/>
      <c r="U15362" s="3"/>
      <c r="X15362" t="str">
        <f t="shared" ref="X15362:X15425" si="933">IF(COUNTIF(F15362,"*fdc*"),1,"")</f>
        <v/>
      </c>
      <c r="Z15362" t="str">
        <f t="shared" ref="Z15362:Z15425" si="934">IF(COUNTIF(F15362,"*s/s*"),1,"")</f>
        <v/>
      </c>
      <c r="AB15362" s="9"/>
      <c r="AC15362" s="2" t="s">
        <v>21280</v>
      </c>
      <c r="AD15362">
        <f t="shared" si="932"/>
        <v>0</v>
      </c>
      <c r="AF15362" s="3"/>
      <c r="AH15362" s="9"/>
    </row>
    <row r="15363" spans="1:48" ht="11.4" customHeight="1" outlineLevel="1" x14ac:dyDescent="0.25">
      <c r="A15363" t="s">
        <v>2878</v>
      </c>
      <c r="C15363" s="3" t="s">
        <v>11994</v>
      </c>
      <c r="D15363" s="3">
        <v>1407</v>
      </c>
      <c r="E15363" s="9">
        <v>2022</v>
      </c>
      <c r="F15363" s="10" t="s">
        <v>21279</v>
      </c>
      <c r="G15363" s="7" t="s">
        <v>5401</v>
      </c>
      <c r="H15363" s="43" t="s">
        <v>21280</v>
      </c>
      <c r="I15363" s="8" t="s">
        <v>21298</v>
      </c>
      <c r="J15363" s="19">
        <v>3</v>
      </c>
      <c r="K15363" s="19" t="s">
        <v>7736</v>
      </c>
      <c r="L15363" s="11">
        <v>5.8</v>
      </c>
      <c r="M15363" s="11"/>
      <c r="N15363" s="24"/>
      <c r="P15363" s="32"/>
      <c r="T15363" s="19"/>
      <c r="U15363" s="3"/>
      <c r="X15363" t="str">
        <f t="shared" si="933"/>
        <v/>
      </c>
      <c r="Z15363" t="str">
        <f t="shared" si="934"/>
        <v/>
      </c>
      <c r="AB15363" s="9"/>
      <c r="AC15363" s="2" t="s">
        <v>21280</v>
      </c>
      <c r="AD15363">
        <f t="shared" si="932"/>
        <v>0</v>
      </c>
      <c r="AF15363" s="3"/>
      <c r="AH15363" s="9"/>
    </row>
    <row r="15364" spans="1:48" ht="11.4" customHeight="1" outlineLevel="1" x14ac:dyDescent="0.25">
      <c r="A15364" t="s">
        <v>2878</v>
      </c>
      <c r="C15364" s="3" t="s">
        <v>11994</v>
      </c>
      <c r="D15364" s="3">
        <v>1430</v>
      </c>
      <c r="E15364" s="9">
        <v>2023</v>
      </c>
      <c r="F15364" s="10" t="s">
        <v>1378</v>
      </c>
      <c r="G15364" s="7" t="s">
        <v>5401</v>
      </c>
      <c r="H15364" s="43" t="s">
        <v>21282</v>
      </c>
      <c r="I15364" s="8" t="s">
        <v>21284</v>
      </c>
      <c r="J15364" s="19">
        <v>4</v>
      </c>
      <c r="K15364" s="19" t="s">
        <v>7736</v>
      </c>
      <c r="L15364" s="11">
        <v>3.9</v>
      </c>
      <c r="M15364" s="11"/>
      <c r="N15364" s="24"/>
      <c r="P15364" s="32"/>
      <c r="T15364" s="19"/>
      <c r="U15364" s="3"/>
      <c r="X15364" t="str">
        <f t="shared" si="933"/>
        <v/>
      </c>
      <c r="Z15364" t="str">
        <f t="shared" si="934"/>
        <v/>
      </c>
      <c r="AB15364" s="9"/>
      <c r="AC15364" s="2" t="s">
        <v>21282</v>
      </c>
      <c r="AD15364">
        <f t="shared" si="932"/>
        <v>0</v>
      </c>
      <c r="AF15364" s="3"/>
      <c r="AH15364" s="9"/>
    </row>
    <row r="15365" spans="1:48" ht="11.4" customHeight="1" outlineLevel="1" x14ac:dyDescent="0.25">
      <c r="A15365" t="s">
        <v>2878</v>
      </c>
      <c r="C15365" s="3" t="s">
        <v>11994</v>
      </c>
      <c r="D15365" s="3">
        <v>1431</v>
      </c>
      <c r="E15365" s="9">
        <v>2023</v>
      </c>
      <c r="F15365" s="10" t="s">
        <v>2533</v>
      </c>
      <c r="G15365" s="7" t="s">
        <v>5401</v>
      </c>
      <c r="H15365" s="43" t="s">
        <v>21283</v>
      </c>
      <c r="I15365" s="8" t="s">
        <v>21284</v>
      </c>
      <c r="J15365" s="19">
        <v>3</v>
      </c>
      <c r="K15365" s="19" t="s">
        <v>7736</v>
      </c>
      <c r="L15365" s="11">
        <v>3.9</v>
      </c>
      <c r="M15365" s="11"/>
      <c r="N15365" s="24"/>
      <c r="P15365" s="32"/>
      <c r="T15365" s="19"/>
      <c r="U15365" s="3"/>
      <c r="X15365" t="str">
        <f t="shared" si="933"/>
        <v/>
      </c>
      <c r="Z15365" t="str">
        <f t="shared" si="934"/>
        <v/>
      </c>
      <c r="AB15365" s="9"/>
      <c r="AC15365" s="2" t="s">
        <v>21283</v>
      </c>
      <c r="AD15365">
        <f t="shared" si="932"/>
        <v>0</v>
      </c>
      <c r="AF15365" s="3"/>
      <c r="AH15365" s="9"/>
    </row>
    <row r="15366" spans="1:48" ht="11.4" customHeight="1" outlineLevel="1" x14ac:dyDescent="0.25">
      <c r="A15366" t="s">
        <v>2878</v>
      </c>
      <c r="C15366" s="3" t="s">
        <v>11994</v>
      </c>
      <c r="D15366" s="3">
        <v>1432</v>
      </c>
      <c r="E15366" s="9">
        <v>2023</v>
      </c>
      <c r="F15366" s="10" t="s">
        <v>21281</v>
      </c>
      <c r="G15366" s="7" t="s">
        <v>5401</v>
      </c>
      <c r="H15366" s="43" t="s">
        <v>21283</v>
      </c>
      <c r="I15366" s="8" t="s">
        <v>21284</v>
      </c>
      <c r="J15366" s="19">
        <v>4</v>
      </c>
      <c r="K15366" s="19" t="s">
        <v>7736</v>
      </c>
      <c r="L15366" s="11">
        <v>3.9</v>
      </c>
      <c r="M15366" s="11"/>
      <c r="N15366" s="24"/>
      <c r="P15366" s="32"/>
      <c r="T15366" s="19"/>
      <c r="U15366" s="3"/>
      <c r="X15366" t="str">
        <f t="shared" si="933"/>
        <v/>
      </c>
      <c r="Z15366" t="str">
        <f t="shared" si="934"/>
        <v/>
      </c>
      <c r="AB15366" s="9"/>
      <c r="AC15366" s="2" t="s">
        <v>21283</v>
      </c>
      <c r="AD15366">
        <f t="shared" si="932"/>
        <v>0</v>
      </c>
      <c r="AF15366" s="3"/>
      <c r="AH15366" s="9"/>
    </row>
    <row r="15367" spans="1:48" ht="11.4" customHeight="1" outlineLevel="1" x14ac:dyDescent="0.25">
      <c r="A15367" t="s">
        <v>2878</v>
      </c>
      <c r="C15367" s="3" t="s">
        <v>11994</v>
      </c>
      <c r="D15367" s="3">
        <v>1436</v>
      </c>
      <c r="E15367" s="9">
        <v>2023</v>
      </c>
      <c r="F15367" s="10" t="s">
        <v>21265</v>
      </c>
      <c r="G15367" s="7" t="s">
        <v>5401</v>
      </c>
      <c r="H15367" s="43" t="s">
        <v>21287</v>
      </c>
      <c r="I15367" s="8" t="s">
        <v>21285</v>
      </c>
      <c r="J15367" s="19">
        <v>5</v>
      </c>
      <c r="K15367" s="19" t="s">
        <v>7736</v>
      </c>
      <c r="L15367" s="11">
        <v>6.2</v>
      </c>
      <c r="M15367" s="11"/>
      <c r="N15367" s="24"/>
      <c r="P15367" s="32"/>
      <c r="T15367" s="19"/>
      <c r="U15367" s="3"/>
      <c r="X15367" t="str">
        <f t="shared" si="933"/>
        <v/>
      </c>
      <c r="Z15367" t="str">
        <f t="shared" si="934"/>
        <v/>
      </c>
      <c r="AB15367" s="9"/>
      <c r="AC15367" s="2" t="s">
        <v>21287</v>
      </c>
      <c r="AD15367">
        <f t="shared" si="932"/>
        <v>0</v>
      </c>
      <c r="AF15367" s="3"/>
      <c r="AH15367" s="9"/>
    </row>
    <row r="15368" spans="1:48" ht="11.4" customHeight="1" outlineLevel="1" x14ac:dyDescent="0.25">
      <c r="A15368" t="s">
        <v>2878</v>
      </c>
      <c r="C15368" s="3" t="s">
        <v>11994</v>
      </c>
      <c r="D15368" s="3">
        <v>1437</v>
      </c>
      <c r="E15368" s="9">
        <v>2023</v>
      </c>
      <c r="F15368" s="10" t="s">
        <v>21286</v>
      </c>
      <c r="G15368" s="7" t="s">
        <v>5401</v>
      </c>
      <c r="H15368" s="43" t="s">
        <v>21287</v>
      </c>
      <c r="I15368" s="8" t="s">
        <v>21285</v>
      </c>
      <c r="J15368" s="19">
        <v>5</v>
      </c>
      <c r="K15368" s="19" t="s">
        <v>7736</v>
      </c>
      <c r="L15368" s="11">
        <v>6.2</v>
      </c>
      <c r="M15368" s="11"/>
      <c r="N15368" s="24"/>
      <c r="P15368" s="32"/>
      <c r="T15368" s="19"/>
      <c r="U15368" s="3"/>
      <c r="X15368" t="str">
        <f t="shared" si="933"/>
        <v/>
      </c>
      <c r="Z15368" t="str">
        <f t="shared" si="934"/>
        <v/>
      </c>
      <c r="AB15368" s="9"/>
      <c r="AC15368" s="2" t="s">
        <v>21287</v>
      </c>
      <c r="AD15368">
        <f t="shared" si="932"/>
        <v>0</v>
      </c>
      <c r="AF15368" s="3"/>
      <c r="AH15368" s="9"/>
    </row>
    <row r="15369" spans="1:48" ht="11.4" customHeight="1" outlineLevel="1" x14ac:dyDescent="0.25">
      <c r="A15369" t="s">
        <v>2878</v>
      </c>
      <c r="C15369" s="3" t="s">
        <v>11994</v>
      </c>
      <c r="D15369" s="3">
        <v>1443</v>
      </c>
      <c r="E15369" s="9">
        <v>2023</v>
      </c>
      <c r="F15369" s="10" t="s">
        <v>1378</v>
      </c>
      <c r="G15369" s="7" t="s">
        <v>5401</v>
      </c>
      <c r="H15369" s="43" t="s">
        <v>21289</v>
      </c>
      <c r="I15369" s="8" t="s">
        <v>21288</v>
      </c>
      <c r="J15369" s="19">
        <v>5</v>
      </c>
      <c r="K15369" s="19" t="s">
        <v>7736</v>
      </c>
      <c r="L15369" s="11">
        <v>2.6</v>
      </c>
      <c r="M15369" s="11"/>
      <c r="N15369" s="24"/>
      <c r="P15369" s="32"/>
      <c r="T15369" s="19"/>
      <c r="U15369" s="3"/>
      <c r="X15369" t="str">
        <f t="shared" si="933"/>
        <v/>
      </c>
      <c r="Z15369" t="str">
        <f t="shared" si="934"/>
        <v/>
      </c>
      <c r="AB15369" s="9"/>
      <c r="AC15369" s="2" t="s">
        <v>21270</v>
      </c>
      <c r="AD15369">
        <f t="shared" si="932"/>
        <v>0</v>
      </c>
      <c r="AF15369" s="3"/>
      <c r="AH15369" s="9"/>
    </row>
    <row r="15370" spans="1:48" ht="11.4" customHeight="1" outlineLevel="1" x14ac:dyDescent="0.25">
      <c r="A15370" t="s">
        <v>2878</v>
      </c>
      <c r="C15370" s="3" t="s">
        <v>11994</v>
      </c>
      <c r="D15370" s="3">
        <v>1444</v>
      </c>
      <c r="E15370" s="9">
        <v>2023</v>
      </c>
      <c r="F15370" s="10" t="s">
        <v>4772</v>
      </c>
      <c r="G15370" s="7" t="s">
        <v>5401</v>
      </c>
      <c r="H15370" s="43" t="s">
        <v>21290</v>
      </c>
      <c r="I15370" s="8" t="s">
        <v>21288</v>
      </c>
      <c r="J15370" s="19">
        <v>5</v>
      </c>
      <c r="K15370" s="19" t="s">
        <v>7736</v>
      </c>
      <c r="L15370" s="11">
        <v>2.6</v>
      </c>
      <c r="M15370" s="11"/>
      <c r="N15370" s="24"/>
      <c r="P15370" s="32"/>
      <c r="T15370" s="19"/>
      <c r="U15370" s="3"/>
      <c r="X15370" t="str">
        <f t="shared" si="933"/>
        <v/>
      </c>
      <c r="Z15370" t="str">
        <f t="shared" si="934"/>
        <v/>
      </c>
      <c r="AB15370" s="9"/>
      <c r="AC15370" s="2" t="s">
        <v>21276</v>
      </c>
      <c r="AD15370">
        <f t="shared" si="932"/>
        <v>0</v>
      </c>
      <c r="AF15370" s="3"/>
      <c r="AH15370" s="9"/>
    </row>
    <row r="15371" spans="1:48" ht="11.4" customHeight="1" outlineLevel="1" x14ac:dyDescent="0.25">
      <c r="A15371" t="s">
        <v>2878</v>
      </c>
      <c r="C15371" s="3" t="s">
        <v>11994</v>
      </c>
      <c r="D15371" s="3">
        <v>1445</v>
      </c>
      <c r="E15371" s="9">
        <v>2023</v>
      </c>
      <c r="F15371" s="10" t="s">
        <v>21264</v>
      </c>
      <c r="G15371" s="7" t="s">
        <v>5401</v>
      </c>
      <c r="H15371" s="43" t="s">
        <v>21291</v>
      </c>
      <c r="I15371" s="8" t="s">
        <v>21288</v>
      </c>
      <c r="J15371" s="19">
        <v>5</v>
      </c>
      <c r="K15371" s="19" t="s">
        <v>7736</v>
      </c>
      <c r="L15371" s="11">
        <v>2.6</v>
      </c>
      <c r="M15371" s="11"/>
      <c r="N15371" s="24"/>
      <c r="P15371" s="32"/>
      <c r="T15371" s="19"/>
      <c r="U15371" s="3"/>
      <c r="X15371" t="str">
        <f t="shared" si="933"/>
        <v/>
      </c>
      <c r="Z15371" t="str">
        <f t="shared" si="934"/>
        <v/>
      </c>
      <c r="AB15371" s="9"/>
      <c r="AC15371" s="2" t="s">
        <v>21277</v>
      </c>
      <c r="AD15371">
        <f t="shared" si="932"/>
        <v>0</v>
      </c>
      <c r="AF15371" s="3"/>
      <c r="AH15371" s="9"/>
    </row>
    <row r="15372" spans="1:48" ht="11.4" customHeight="1" outlineLevel="1" x14ac:dyDescent="0.25">
      <c r="A15372" t="s">
        <v>2878</v>
      </c>
      <c r="C15372" s="3" t="s">
        <v>11994</v>
      </c>
      <c r="D15372" s="3">
        <v>1446</v>
      </c>
      <c r="E15372" s="9">
        <v>2023</v>
      </c>
      <c r="F15372" s="10" t="s">
        <v>21265</v>
      </c>
      <c r="G15372" s="7" t="s">
        <v>5401</v>
      </c>
      <c r="H15372" s="43" t="s">
        <v>21292</v>
      </c>
      <c r="I15372" s="8" t="s">
        <v>21288</v>
      </c>
      <c r="J15372" s="19">
        <v>5</v>
      </c>
      <c r="K15372" s="19" t="s">
        <v>7736</v>
      </c>
      <c r="L15372" s="11">
        <v>2.6</v>
      </c>
      <c r="M15372" s="11"/>
      <c r="N15372" s="24"/>
      <c r="P15372" s="32"/>
      <c r="T15372" s="19"/>
      <c r="U15372" s="3"/>
      <c r="X15372" t="str">
        <f t="shared" si="933"/>
        <v/>
      </c>
      <c r="Z15372" t="str">
        <f t="shared" si="934"/>
        <v/>
      </c>
      <c r="AB15372" s="9"/>
      <c r="AC15372" s="2" t="s">
        <v>21278</v>
      </c>
      <c r="AD15372">
        <f t="shared" si="932"/>
        <v>0</v>
      </c>
      <c r="AF15372" s="3"/>
      <c r="AH15372" s="9"/>
    </row>
    <row r="15373" spans="1:48" ht="11.4" customHeight="1" outlineLevel="1" x14ac:dyDescent="0.25">
      <c r="A15373" t="s">
        <v>2878</v>
      </c>
      <c r="C15373" s="3" t="s">
        <v>11994</v>
      </c>
      <c r="D15373" s="3" t="s">
        <v>21297</v>
      </c>
      <c r="E15373" s="9">
        <v>2023</v>
      </c>
      <c r="F15373" s="10" t="s">
        <v>14840</v>
      </c>
      <c r="G15373" s="7" t="s">
        <v>5401</v>
      </c>
      <c r="H15373" s="43" t="s">
        <v>21292</v>
      </c>
      <c r="I15373" s="8" t="s">
        <v>21288</v>
      </c>
      <c r="J15373" s="19">
        <v>5</v>
      </c>
      <c r="K15373" s="19" t="s">
        <v>7736</v>
      </c>
      <c r="L15373" s="11">
        <v>12.8</v>
      </c>
      <c r="M15373" s="11"/>
      <c r="N15373" s="24"/>
      <c r="P15373" s="32"/>
      <c r="T15373" s="19"/>
      <c r="U15373" s="3"/>
      <c r="X15373">
        <f t="shared" si="933"/>
        <v>1</v>
      </c>
      <c r="Z15373" t="str">
        <f t="shared" si="934"/>
        <v/>
      </c>
      <c r="AB15373" s="9"/>
      <c r="AC15373" s="2" t="s">
        <v>21278</v>
      </c>
      <c r="AD15373">
        <f t="shared" si="932"/>
        <v>0</v>
      </c>
      <c r="AF15373" s="3"/>
      <c r="AH15373" s="9"/>
    </row>
    <row r="15374" spans="1:48" ht="11.4" customHeight="1" outlineLevel="1" x14ac:dyDescent="0.25">
      <c r="A15374" t="s">
        <v>2878</v>
      </c>
      <c r="C15374" s="3" t="s">
        <v>11994</v>
      </c>
      <c r="D15374" s="3">
        <v>1452</v>
      </c>
      <c r="E15374" s="9">
        <v>2024</v>
      </c>
      <c r="F15374" s="10" t="s">
        <v>12397</v>
      </c>
      <c r="G15374" s="7" t="s">
        <v>5401</v>
      </c>
      <c r="H15374" s="43" t="s">
        <v>21294</v>
      </c>
      <c r="I15374" s="8" t="s">
        <v>21293</v>
      </c>
      <c r="J15374" s="19">
        <v>5</v>
      </c>
      <c r="K15374" s="19" t="s">
        <v>7738</v>
      </c>
      <c r="L15374" s="11"/>
      <c r="M15374" s="11"/>
      <c r="N15374" s="24"/>
      <c r="P15374" s="32"/>
      <c r="T15374" s="19"/>
      <c r="U15374" s="3"/>
      <c r="X15374" t="str">
        <f t="shared" si="933"/>
        <v/>
      </c>
      <c r="Z15374" t="str">
        <f t="shared" si="934"/>
        <v/>
      </c>
      <c r="AB15374" s="9"/>
      <c r="AC15374" s="2" t="s">
        <v>21270</v>
      </c>
      <c r="AD15374">
        <f t="shared" si="932"/>
        <v>0</v>
      </c>
      <c r="AF15374" s="3"/>
      <c r="AH15374" s="9"/>
    </row>
    <row r="15375" spans="1:48" ht="11.4" customHeight="1" outlineLevel="1" x14ac:dyDescent="0.25">
      <c r="A15375" t="s">
        <v>2878</v>
      </c>
      <c r="C15375" s="3" t="s">
        <v>11994</v>
      </c>
      <c r="D15375" s="3">
        <v>1454</v>
      </c>
      <c r="E15375" s="9">
        <v>2024</v>
      </c>
      <c r="F15375" s="10" t="s">
        <v>12345</v>
      </c>
      <c r="G15375" s="7" t="s">
        <v>5401</v>
      </c>
      <c r="H15375" s="43" t="s">
        <v>21294</v>
      </c>
      <c r="I15375" s="8" t="s">
        <v>21293</v>
      </c>
      <c r="J15375" s="19">
        <v>5</v>
      </c>
      <c r="K15375" s="19" t="s">
        <v>7738</v>
      </c>
      <c r="L15375" s="11"/>
      <c r="M15375" s="11"/>
      <c r="N15375" s="24"/>
      <c r="P15375" s="32"/>
      <c r="T15375" s="19"/>
      <c r="U15375" s="3"/>
      <c r="X15375" t="str">
        <f t="shared" si="933"/>
        <v/>
      </c>
      <c r="Z15375" t="str">
        <f t="shared" si="934"/>
        <v/>
      </c>
      <c r="AB15375" s="9"/>
      <c r="AC15375" s="2" t="s">
        <v>21276</v>
      </c>
      <c r="AD15375">
        <f t="shared" si="932"/>
        <v>0</v>
      </c>
      <c r="AF15375" s="3"/>
      <c r="AH15375" s="9"/>
    </row>
    <row r="15376" spans="1:48" ht="10.95" customHeight="1" x14ac:dyDescent="0.25">
      <c r="A15376" s="6" t="s">
        <v>13523</v>
      </c>
      <c r="B15376" t="s">
        <v>12969</v>
      </c>
      <c r="C15376" s="3" t="s">
        <v>12533</v>
      </c>
      <c r="E15376" s="9"/>
      <c r="F15376" s="7"/>
      <c r="G15376" s="7"/>
      <c r="H15376" s="8"/>
      <c r="I15376" s="8"/>
      <c r="J15376" s="19"/>
      <c r="K15376" s="19"/>
      <c r="L15376" s="11"/>
      <c r="M15376" s="11">
        <f>SUM(L15377:L15399)</f>
        <v>80.3</v>
      </c>
      <c r="N15376" s="24">
        <v>4700</v>
      </c>
      <c r="O15376">
        <f>COUNTIF(K15377:K15399,"*")</f>
        <v>23</v>
      </c>
      <c r="P15376" s="32">
        <f>O15376/N15376</f>
        <v>4.8936170212765953E-3</v>
      </c>
      <c r="Q15376">
        <f>COUNTIF(K15377:K15399,"Y")+COUNTIF(K15377:K15399,"S")</f>
        <v>23</v>
      </c>
      <c r="T15376" s="19" t="s">
        <v>7736</v>
      </c>
      <c r="U15376" s="3"/>
      <c r="V15376" t="s">
        <v>18527</v>
      </c>
      <c r="X15376" t="str">
        <f t="shared" si="933"/>
        <v/>
      </c>
      <c r="Z15376" t="str">
        <f t="shared" si="934"/>
        <v/>
      </c>
      <c r="AB15376" s="9"/>
      <c r="AE15376">
        <f>COUNTIF(AD15377:AD15399,"1")</f>
        <v>4</v>
      </c>
      <c r="AF15376" s="3"/>
      <c r="AH15376" s="9"/>
      <c r="AI15376">
        <f>COUNTIF($J15377:$J15399,"1")-COUNTIFS($J15377:$J15399,"1",$K15377:$K15399,"V")</f>
        <v>2</v>
      </c>
      <c r="AJ15376">
        <f>COUNTIFS($J15377:$J15399,"1",$K15377:$K15399,"Y")+COUNTIFS($J15377:$J15399,"1",$K15377:$K15399,"s")</f>
        <v>2</v>
      </c>
      <c r="AK15376">
        <f>COUNTIF($J15377:$J15399,"2")-COUNTIFS($J15377:$J15399,"2",$K15377:$K15399,"V")</f>
        <v>2</v>
      </c>
      <c r="AL15376">
        <f>COUNTIFS($J15377:$J15399,"2",$K15377:$K15399,"Y")+COUNTIFS($J15377:$J15399,"2",$K15377:$K15399,"s")</f>
        <v>2</v>
      </c>
      <c r="AM15376">
        <f>COUNTIF($J15377:$J15399,"3")-COUNTIFS($J15377:$J15399,"3",$K15377:$K15399,"V")</f>
        <v>12</v>
      </c>
      <c r="AN15376">
        <f>COUNTIFS($J15377:$J15399,"3",$K15377:$K15399,"Y")+COUNTIFS($J15377:$J15399,"3",$K15377:$K15399,"s")</f>
        <v>12</v>
      </c>
      <c r="AO15376">
        <f>COUNTIF($J15377:$J15399,"4")-COUNTIFS($J15377:$J15399,"4",$K15377:$K15399,"V")</f>
        <v>1</v>
      </c>
      <c r="AP15376">
        <f>COUNTIFS($J15377:$J15399,"4",$K15377:$K15399,"Y")+COUNTIFS($J15377:$J15399,"4",$K15377:$K15399,"s")</f>
        <v>1</v>
      </c>
      <c r="AQ15376">
        <f>COUNTIF($J15377:$J15399,"5")-COUNTIFS($J15377:$J15399,"5",$K15377:$K15399,"V")</f>
        <v>0</v>
      </c>
      <c r="AR15376">
        <f>COUNTIFS($J15377:$J15399,"5",$K15377:$K15399,"Y")+COUNTIFS($J15377:$J15399,"5",$K15377:$K15399,"s")</f>
        <v>0</v>
      </c>
      <c r="AS15376">
        <f>COUNTIF($J15377:$J15399,"6")-COUNTIFS($J15377:$J15399,"6",$K15377:$K15399,"V")</f>
        <v>0</v>
      </c>
      <c r="AT15376">
        <f>COUNTIFS($J15377:$J15399,"6",$K15377:$K15399,"Y")+COUNTIFS($J15377:$J15399,"6",$K15377:$K15399,"s")</f>
        <v>0</v>
      </c>
      <c r="AU15376">
        <f>COUNTIF($J15377:$J15399,"7")-COUNTIFS($J15377:$J15399,"7",$K15377:$K15399,"V")</f>
        <v>6</v>
      </c>
      <c r="AV15376">
        <f>COUNTIFS($J15377:$J15399,"7",$K15377:$K15399,"Y")+COUNTIFS($J15377:$J15399,"7",$K15377:$K15399,"s")</f>
        <v>6</v>
      </c>
    </row>
    <row r="15377" spans="1:34" ht="10.95" customHeight="1" outlineLevel="1" x14ac:dyDescent="0.25">
      <c r="A15377" t="s">
        <v>1379</v>
      </c>
      <c r="C15377" s="3" t="s">
        <v>12533</v>
      </c>
      <c r="D15377" s="3">
        <v>1711</v>
      </c>
      <c r="E15377" s="9">
        <v>1959</v>
      </c>
      <c r="F15377" s="10" t="s">
        <v>8714</v>
      </c>
      <c r="G15377" s="7" t="s">
        <v>5401</v>
      </c>
      <c r="H15377" s="8" t="s">
        <v>1380</v>
      </c>
      <c r="I15377" s="8" t="s">
        <v>13527</v>
      </c>
      <c r="J15377" s="19">
        <v>3</v>
      </c>
      <c r="K15377" s="19" t="s">
        <v>7736</v>
      </c>
      <c r="L15377" s="11">
        <v>2.5</v>
      </c>
      <c r="M15377" s="11"/>
      <c r="N15377" s="24"/>
      <c r="P15377" s="32"/>
      <c r="T15377" s="19"/>
      <c r="U15377" s="3">
        <v>1350</v>
      </c>
      <c r="X15377" t="str">
        <f t="shared" si="933"/>
        <v/>
      </c>
      <c r="Z15377" t="str">
        <f t="shared" si="934"/>
        <v/>
      </c>
      <c r="AB15377" s="9"/>
      <c r="AC15377" t="s">
        <v>1380</v>
      </c>
      <c r="AD15377">
        <f t="shared" ref="AD15377:AD15399" si="935">COUNTIF(H15377,"*Fuji*")</f>
        <v>0</v>
      </c>
      <c r="AF15377" s="3"/>
      <c r="AG15377" t="s">
        <v>1381</v>
      </c>
      <c r="AH15377" s="9" t="s">
        <v>4613</v>
      </c>
    </row>
    <row r="15378" spans="1:34" ht="10.95" customHeight="1" outlineLevel="1" x14ac:dyDescent="0.25">
      <c r="A15378" t="s">
        <v>1379</v>
      </c>
      <c r="C15378" s="3" t="s">
        <v>12533</v>
      </c>
      <c r="D15378" s="3">
        <v>1721</v>
      </c>
      <c r="E15378" s="9">
        <v>1959</v>
      </c>
      <c r="F15378" s="10" t="s">
        <v>12783</v>
      </c>
      <c r="G15378" s="7" t="s">
        <v>5401</v>
      </c>
      <c r="H15378" s="8" t="s">
        <v>1380</v>
      </c>
      <c r="I15378" s="8" t="s">
        <v>13527</v>
      </c>
      <c r="J15378" s="19">
        <v>3</v>
      </c>
      <c r="K15378" s="19" t="s">
        <v>7736</v>
      </c>
      <c r="L15378" s="11">
        <v>2.5</v>
      </c>
      <c r="M15378" s="11"/>
      <c r="N15378" s="24"/>
      <c r="P15378" s="32"/>
      <c r="T15378" s="19"/>
      <c r="U15378" s="3">
        <v>1372</v>
      </c>
      <c r="X15378" t="str">
        <f t="shared" si="933"/>
        <v/>
      </c>
      <c r="Z15378" t="str">
        <f t="shared" si="934"/>
        <v/>
      </c>
      <c r="AB15378" s="9"/>
      <c r="AC15378" t="s">
        <v>1380</v>
      </c>
      <c r="AD15378">
        <f t="shared" si="935"/>
        <v>0</v>
      </c>
      <c r="AF15378" s="3"/>
      <c r="AG15378" t="s">
        <v>1381</v>
      </c>
      <c r="AH15378" s="9" t="s">
        <v>4613</v>
      </c>
    </row>
    <row r="15379" spans="1:34" ht="10.95" customHeight="1" outlineLevel="1" x14ac:dyDescent="0.25">
      <c r="A15379" t="s">
        <v>1379</v>
      </c>
      <c r="C15379" s="3" t="s">
        <v>12533</v>
      </c>
      <c r="D15379" s="3">
        <v>2522</v>
      </c>
      <c r="E15379" s="9">
        <v>1979</v>
      </c>
      <c r="F15379" s="7" t="s">
        <v>13367</v>
      </c>
      <c r="G15379" s="7" t="s">
        <v>5401</v>
      </c>
      <c r="H15379" s="8" t="s">
        <v>9233</v>
      </c>
      <c r="I15379" s="8" t="s">
        <v>13526</v>
      </c>
      <c r="J15379" s="19">
        <v>7</v>
      </c>
      <c r="K15379" s="19" t="s">
        <v>7736</v>
      </c>
      <c r="L15379" s="11">
        <v>1</v>
      </c>
      <c r="M15379" s="11"/>
      <c r="N15379" s="24"/>
      <c r="P15379" s="32"/>
      <c r="T15379" s="19"/>
      <c r="U15379" s="3"/>
      <c r="X15379" t="str">
        <f t="shared" si="933"/>
        <v/>
      </c>
      <c r="Z15379" t="str">
        <f t="shared" si="934"/>
        <v/>
      </c>
      <c r="AB15379" s="9"/>
      <c r="AC15379" t="s">
        <v>9233</v>
      </c>
      <c r="AD15379">
        <f t="shared" si="935"/>
        <v>0</v>
      </c>
      <c r="AF15379" s="3"/>
      <c r="AH15379" s="9"/>
    </row>
    <row r="15380" spans="1:34" ht="10.95" customHeight="1" outlineLevel="1" x14ac:dyDescent="0.25">
      <c r="A15380" t="s">
        <v>1379</v>
      </c>
      <c r="C15380" s="3" t="s">
        <v>12533</v>
      </c>
      <c r="D15380" s="3">
        <v>2523</v>
      </c>
      <c r="E15380" s="9">
        <v>1979</v>
      </c>
      <c r="F15380" s="7" t="s">
        <v>1382</v>
      </c>
      <c r="G15380" s="7" t="s">
        <v>5401</v>
      </c>
      <c r="H15380" s="8" t="s">
        <v>9233</v>
      </c>
      <c r="I15380" s="8" t="s">
        <v>13526</v>
      </c>
      <c r="J15380" s="19">
        <v>7</v>
      </c>
      <c r="K15380" s="19" t="s">
        <v>7736</v>
      </c>
      <c r="L15380" s="11">
        <v>1</v>
      </c>
      <c r="M15380" s="11"/>
      <c r="N15380" s="24"/>
      <c r="P15380" s="32"/>
      <c r="T15380" s="19"/>
      <c r="U15380" s="3"/>
      <c r="X15380" t="str">
        <f t="shared" si="933"/>
        <v/>
      </c>
      <c r="Z15380" t="str">
        <f t="shared" si="934"/>
        <v/>
      </c>
      <c r="AB15380" s="9"/>
      <c r="AC15380" t="s">
        <v>9233</v>
      </c>
      <c r="AD15380">
        <f t="shared" si="935"/>
        <v>0</v>
      </c>
      <c r="AF15380" s="3"/>
      <c r="AH15380" s="9"/>
    </row>
    <row r="15381" spans="1:34" ht="10.95" customHeight="1" outlineLevel="1" x14ac:dyDescent="0.25">
      <c r="A15381" t="s">
        <v>1379</v>
      </c>
      <c r="C15381" s="3" t="s">
        <v>12533</v>
      </c>
      <c r="D15381" s="3">
        <v>2524</v>
      </c>
      <c r="E15381" s="9">
        <v>1979</v>
      </c>
      <c r="F15381" s="7" t="s">
        <v>13525</v>
      </c>
      <c r="G15381" s="7" t="s">
        <v>5401</v>
      </c>
      <c r="H15381" s="8" t="s">
        <v>9233</v>
      </c>
      <c r="I15381" s="8" t="s">
        <v>13526</v>
      </c>
      <c r="J15381" s="19">
        <v>7</v>
      </c>
      <c r="K15381" s="19" t="s">
        <v>7736</v>
      </c>
      <c r="L15381" s="11">
        <v>1</v>
      </c>
      <c r="M15381" s="11"/>
      <c r="N15381" s="24"/>
      <c r="P15381" s="32"/>
      <c r="T15381" s="19"/>
      <c r="U15381" s="3"/>
      <c r="X15381" t="str">
        <f t="shared" si="933"/>
        <v/>
      </c>
      <c r="Z15381" t="str">
        <f t="shared" si="934"/>
        <v/>
      </c>
      <c r="AB15381" s="9"/>
      <c r="AC15381" t="s">
        <v>9233</v>
      </c>
      <c r="AD15381">
        <f t="shared" si="935"/>
        <v>0</v>
      </c>
      <c r="AF15381" s="3"/>
      <c r="AH15381" s="9"/>
    </row>
    <row r="15382" spans="1:34" ht="10.95" customHeight="1" outlineLevel="1" x14ac:dyDescent="0.25">
      <c r="A15382" t="s">
        <v>1379</v>
      </c>
      <c r="C15382" s="3" t="s">
        <v>12533</v>
      </c>
      <c r="D15382" s="3">
        <v>2525</v>
      </c>
      <c r="E15382" s="9">
        <v>1979</v>
      </c>
      <c r="F15382" s="7" t="s">
        <v>4128</v>
      </c>
      <c r="G15382" s="7" t="s">
        <v>5401</v>
      </c>
      <c r="H15382" s="8" t="s">
        <v>9233</v>
      </c>
      <c r="I15382" s="8" t="s">
        <v>13526</v>
      </c>
      <c r="J15382" s="19">
        <v>7</v>
      </c>
      <c r="K15382" s="19" t="s">
        <v>7736</v>
      </c>
      <c r="L15382" s="11">
        <v>1</v>
      </c>
      <c r="M15382" s="11"/>
      <c r="N15382" s="24"/>
      <c r="P15382" s="32"/>
      <c r="T15382" s="19"/>
      <c r="U15382" s="3"/>
      <c r="X15382" t="str">
        <f t="shared" si="933"/>
        <v/>
      </c>
      <c r="Z15382" t="str">
        <f t="shared" si="934"/>
        <v/>
      </c>
      <c r="AB15382" s="9"/>
      <c r="AC15382" t="s">
        <v>9233</v>
      </c>
      <c r="AD15382">
        <f t="shared" si="935"/>
        <v>0</v>
      </c>
      <c r="AF15382" s="3"/>
      <c r="AH15382" s="9"/>
    </row>
    <row r="15383" spans="1:34" ht="10.95" customHeight="1" outlineLevel="1" x14ac:dyDescent="0.25">
      <c r="A15383" t="s">
        <v>1379</v>
      </c>
      <c r="C15383" s="3" t="s">
        <v>12533</v>
      </c>
      <c r="D15383" s="3">
        <v>2639</v>
      </c>
      <c r="E15383" s="9">
        <v>1982</v>
      </c>
      <c r="F15383" s="7" t="s">
        <v>1382</v>
      </c>
      <c r="G15383" s="7" t="s">
        <v>5401</v>
      </c>
      <c r="H15383" s="8" t="s">
        <v>1383</v>
      </c>
      <c r="I15383" s="8" t="s">
        <v>13524</v>
      </c>
      <c r="J15383" s="19">
        <v>3</v>
      </c>
      <c r="K15383" s="19" t="s">
        <v>7736</v>
      </c>
      <c r="L15383" s="11">
        <v>2</v>
      </c>
      <c r="M15383" s="11"/>
      <c r="N15383" s="24"/>
      <c r="P15383" s="32"/>
      <c r="T15383" s="19"/>
      <c r="U15383" s="3">
        <v>2227</v>
      </c>
      <c r="X15383" t="str">
        <f t="shared" si="933"/>
        <v/>
      </c>
      <c r="Z15383" t="str">
        <f t="shared" si="934"/>
        <v/>
      </c>
      <c r="AB15383" s="9"/>
      <c r="AC15383" t="s">
        <v>1383</v>
      </c>
      <c r="AD15383">
        <f t="shared" si="935"/>
        <v>0</v>
      </c>
      <c r="AF15383" s="3"/>
      <c r="AG15383" t="s">
        <v>5225</v>
      </c>
      <c r="AH15383" s="9" t="s">
        <v>4613</v>
      </c>
    </row>
    <row r="15384" spans="1:34" ht="10.95" customHeight="1" outlineLevel="1" x14ac:dyDescent="0.25">
      <c r="A15384" t="s">
        <v>1379</v>
      </c>
      <c r="C15384" s="3" t="s">
        <v>12533</v>
      </c>
      <c r="D15384" s="3">
        <v>2642</v>
      </c>
      <c r="E15384" s="9">
        <v>1982</v>
      </c>
      <c r="F15384" s="7" t="s">
        <v>855</v>
      </c>
      <c r="G15384" s="7" t="s">
        <v>5401</v>
      </c>
      <c r="H15384" s="8" t="s">
        <v>1380</v>
      </c>
      <c r="I15384" s="8" t="s">
        <v>13524</v>
      </c>
      <c r="J15384" s="19">
        <v>3</v>
      </c>
      <c r="K15384" s="19" t="s">
        <v>7736</v>
      </c>
      <c r="L15384" s="11">
        <v>2</v>
      </c>
      <c r="M15384" s="11"/>
      <c r="N15384" s="24"/>
      <c r="P15384" s="32"/>
      <c r="T15384" s="19"/>
      <c r="U15384" s="3">
        <v>2230</v>
      </c>
      <c r="X15384" t="str">
        <f t="shared" si="933"/>
        <v/>
      </c>
      <c r="Z15384" t="str">
        <f t="shared" si="934"/>
        <v/>
      </c>
      <c r="AB15384" s="9"/>
      <c r="AC15384" t="s">
        <v>1380</v>
      </c>
      <c r="AD15384">
        <f t="shared" si="935"/>
        <v>0</v>
      </c>
      <c r="AF15384" s="3"/>
      <c r="AG15384" t="s">
        <v>1381</v>
      </c>
      <c r="AH15384" s="9" t="s">
        <v>4613</v>
      </c>
    </row>
    <row r="15385" spans="1:34" ht="10.95" customHeight="1" outlineLevel="1" x14ac:dyDescent="0.25">
      <c r="A15385" t="s">
        <v>1379</v>
      </c>
      <c r="C15385" s="3" t="s">
        <v>12533</v>
      </c>
      <c r="D15385" s="3">
        <v>3060</v>
      </c>
      <c r="E15385" s="9">
        <v>1994</v>
      </c>
      <c r="F15385" s="7" t="s">
        <v>13528</v>
      </c>
      <c r="G15385" s="7" t="s">
        <v>5401</v>
      </c>
      <c r="H15385" s="8" t="s">
        <v>9972</v>
      </c>
      <c r="I15385" s="8" t="s">
        <v>7080</v>
      </c>
      <c r="J15385" s="19">
        <v>3</v>
      </c>
      <c r="K15385" s="19" t="s">
        <v>7736</v>
      </c>
      <c r="L15385" s="11">
        <v>3.2</v>
      </c>
      <c r="M15385" s="11"/>
      <c r="N15385" s="24"/>
      <c r="P15385" s="32"/>
      <c r="T15385" s="19"/>
      <c r="U15385" s="3"/>
      <c r="X15385" t="str">
        <f t="shared" si="933"/>
        <v/>
      </c>
      <c r="Z15385" t="str">
        <f t="shared" si="934"/>
        <v/>
      </c>
      <c r="AB15385" s="9"/>
      <c r="AC15385" t="s">
        <v>9972</v>
      </c>
      <c r="AD15385">
        <f t="shared" si="935"/>
        <v>1</v>
      </c>
      <c r="AF15385" s="3"/>
      <c r="AH15385" s="9"/>
    </row>
    <row r="15386" spans="1:34" ht="10.95" customHeight="1" outlineLevel="1" x14ac:dyDescent="0.25">
      <c r="A15386" t="s">
        <v>1379</v>
      </c>
      <c r="C15386" s="3" t="s">
        <v>12533</v>
      </c>
      <c r="D15386" s="3">
        <v>3593</v>
      </c>
      <c r="E15386" s="9">
        <v>2006</v>
      </c>
      <c r="F15386" s="10" t="s">
        <v>8715</v>
      </c>
      <c r="G15386" s="7" t="s">
        <v>5401</v>
      </c>
      <c r="H15386" s="8" t="s">
        <v>13444</v>
      </c>
      <c r="I15386" s="8" t="s">
        <v>13529</v>
      </c>
      <c r="J15386" s="19">
        <v>2</v>
      </c>
      <c r="K15386" s="19" t="s">
        <v>7736</v>
      </c>
      <c r="L15386" s="11">
        <v>1.6</v>
      </c>
      <c r="M15386" s="11"/>
      <c r="N15386" s="24"/>
      <c r="P15386" s="32"/>
      <c r="T15386" s="19"/>
      <c r="U15386" s="3"/>
      <c r="X15386" t="str">
        <f t="shared" si="933"/>
        <v/>
      </c>
      <c r="Z15386" t="str">
        <f t="shared" si="934"/>
        <v/>
      </c>
      <c r="AB15386" s="9"/>
      <c r="AC15386" t="s">
        <v>13444</v>
      </c>
      <c r="AD15386">
        <f t="shared" si="935"/>
        <v>0</v>
      </c>
      <c r="AF15386" s="3"/>
      <c r="AH15386" s="9"/>
    </row>
    <row r="15387" spans="1:34" ht="10.95" customHeight="1" outlineLevel="1" x14ac:dyDescent="0.25">
      <c r="A15387" t="s">
        <v>1379</v>
      </c>
      <c r="C15387" s="3" t="s">
        <v>12533</v>
      </c>
      <c r="D15387" s="3">
        <v>3594</v>
      </c>
      <c r="E15387" s="9">
        <v>2006</v>
      </c>
      <c r="F15387" s="10" t="s">
        <v>21622</v>
      </c>
      <c r="G15387" s="7" t="s">
        <v>5401</v>
      </c>
      <c r="H15387" s="8" t="s">
        <v>13444</v>
      </c>
      <c r="I15387" s="8" t="s">
        <v>13529</v>
      </c>
      <c r="J15387" s="19">
        <v>2</v>
      </c>
      <c r="K15387" s="19" t="s">
        <v>7736</v>
      </c>
      <c r="L15387" s="11">
        <v>1.6</v>
      </c>
      <c r="M15387" s="11"/>
      <c r="N15387" s="24"/>
      <c r="P15387" s="32"/>
      <c r="T15387" s="19"/>
      <c r="U15387" s="3"/>
      <c r="X15387" t="str">
        <f t="shared" si="933"/>
        <v/>
      </c>
      <c r="Z15387" t="str">
        <f t="shared" si="934"/>
        <v/>
      </c>
      <c r="AB15387" s="9"/>
      <c r="AC15387" t="s">
        <v>13444</v>
      </c>
      <c r="AD15387">
        <f t="shared" si="935"/>
        <v>0</v>
      </c>
      <c r="AF15387" s="3"/>
      <c r="AH15387" s="9"/>
    </row>
    <row r="15388" spans="1:34" ht="10.95" customHeight="1" outlineLevel="1" x14ac:dyDescent="0.25">
      <c r="A15388" t="s">
        <v>1379</v>
      </c>
      <c r="C15388" s="3" t="s">
        <v>12533</v>
      </c>
      <c r="D15388" s="3">
        <v>3726</v>
      </c>
      <c r="E15388" s="9">
        <v>2008</v>
      </c>
      <c r="F15388" s="7" t="s">
        <v>13363</v>
      </c>
      <c r="G15388" s="7" t="s">
        <v>5401</v>
      </c>
      <c r="H15388" s="8" t="s">
        <v>5224</v>
      </c>
      <c r="I15388" s="8" t="s">
        <v>13530</v>
      </c>
      <c r="J15388" s="19">
        <v>1</v>
      </c>
      <c r="K15388" s="19" t="s">
        <v>7736</v>
      </c>
      <c r="L15388" s="11">
        <v>1.4</v>
      </c>
      <c r="M15388" s="11"/>
      <c r="N15388" s="24"/>
      <c r="P15388" s="32"/>
      <c r="R15388">
        <v>1</v>
      </c>
      <c r="S15388">
        <v>1</v>
      </c>
      <c r="T15388" s="19"/>
      <c r="U15388" s="3"/>
      <c r="X15388" t="str">
        <f t="shared" si="933"/>
        <v/>
      </c>
      <c r="Z15388" t="str">
        <f t="shared" si="934"/>
        <v/>
      </c>
      <c r="AB15388" s="9"/>
      <c r="AC15388" t="s">
        <v>5224</v>
      </c>
      <c r="AD15388">
        <f t="shared" si="935"/>
        <v>0</v>
      </c>
      <c r="AF15388" s="3"/>
      <c r="AH15388" s="9"/>
    </row>
    <row r="15389" spans="1:34" ht="10.95" customHeight="1" outlineLevel="1" x14ac:dyDescent="0.25">
      <c r="A15389" t="s">
        <v>1379</v>
      </c>
      <c r="C15389" s="3" t="s">
        <v>12533</v>
      </c>
      <c r="D15389" s="3" t="s">
        <v>19981</v>
      </c>
      <c r="E15389" s="9">
        <v>2010</v>
      </c>
      <c r="F15389" s="10" t="s">
        <v>21623</v>
      </c>
      <c r="G15389" s="7" t="s">
        <v>5401</v>
      </c>
      <c r="H15389" s="8" t="s">
        <v>5402</v>
      </c>
      <c r="I15389" s="8" t="s">
        <v>13531</v>
      </c>
      <c r="J15389" s="19">
        <v>3</v>
      </c>
      <c r="K15389" s="19" t="s">
        <v>7736</v>
      </c>
      <c r="L15389" s="11">
        <v>9</v>
      </c>
      <c r="M15389" s="11"/>
      <c r="N15389" s="24"/>
      <c r="P15389" s="32"/>
      <c r="T15389" s="19"/>
      <c r="U15389" s="3"/>
      <c r="X15389" t="str">
        <f t="shared" si="933"/>
        <v/>
      </c>
      <c r="Z15389">
        <f t="shared" si="934"/>
        <v>1</v>
      </c>
      <c r="AB15389" s="9"/>
      <c r="AC15389" t="s">
        <v>5402</v>
      </c>
      <c r="AD15389">
        <f t="shared" si="935"/>
        <v>1</v>
      </c>
      <c r="AF15389" s="3"/>
      <c r="AH15389" s="9"/>
    </row>
    <row r="15390" spans="1:34" ht="10.95" customHeight="1" outlineLevel="1" x14ac:dyDescent="0.25">
      <c r="A15390" t="s">
        <v>1379</v>
      </c>
      <c r="C15390" s="3" t="s">
        <v>12533</v>
      </c>
      <c r="D15390" s="3">
        <v>3883</v>
      </c>
      <c r="E15390" s="9">
        <v>2010</v>
      </c>
      <c r="F15390" s="10" t="s">
        <v>8716</v>
      </c>
      <c r="G15390" s="7" t="s">
        <v>5401</v>
      </c>
      <c r="H15390" s="8" t="s">
        <v>5402</v>
      </c>
      <c r="I15390" s="8" t="s">
        <v>13531</v>
      </c>
      <c r="J15390" s="19">
        <v>3</v>
      </c>
      <c r="K15390" s="19" t="s">
        <v>7736</v>
      </c>
      <c r="L15390" s="11">
        <v>4</v>
      </c>
      <c r="M15390" s="11"/>
      <c r="N15390" s="24"/>
      <c r="P15390" s="32"/>
      <c r="T15390" s="19"/>
      <c r="U15390" s="3"/>
      <c r="X15390" t="str">
        <f t="shared" si="933"/>
        <v/>
      </c>
      <c r="Z15390" t="str">
        <f t="shared" si="934"/>
        <v/>
      </c>
      <c r="AB15390" s="9"/>
      <c r="AC15390" t="s">
        <v>5402</v>
      </c>
      <c r="AD15390">
        <f t="shared" si="935"/>
        <v>1</v>
      </c>
      <c r="AF15390" s="3"/>
      <c r="AH15390" s="9"/>
    </row>
    <row r="15391" spans="1:34" ht="10.95" customHeight="1" outlineLevel="1" x14ac:dyDescent="0.25">
      <c r="A15391" t="s">
        <v>1379</v>
      </c>
      <c r="C15391" s="3" t="s">
        <v>12533</v>
      </c>
      <c r="D15391" s="3">
        <v>3887</v>
      </c>
      <c r="E15391" s="9">
        <v>2010</v>
      </c>
      <c r="F15391" s="10" t="s">
        <v>8717</v>
      </c>
      <c r="G15391" s="7" t="s">
        <v>5401</v>
      </c>
      <c r="H15391" s="8" t="s">
        <v>5402</v>
      </c>
      <c r="I15391" s="8" t="s">
        <v>13531</v>
      </c>
      <c r="J15391" s="19">
        <v>1</v>
      </c>
      <c r="K15391" s="19" t="s">
        <v>7736</v>
      </c>
      <c r="L15391" s="11">
        <v>4</v>
      </c>
      <c r="M15391" s="11"/>
      <c r="N15391" s="24"/>
      <c r="P15391" s="32"/>
      <c r="T15391" s="19"/>
      <c r="U15391" s="3"/>
      <c r="X15391" t="str">
        <f t="shared" si="933"/>
        <v/>
      </c>
      <c r="Z15391" t="str">
        <f t="shared" si="934"/>
        <v/>
      </c>
      <c r="AB15391" s="9"/>
      <c r="AC15391" t="s">
        <v>5402</v>
      </c>
      <c r="AD15391">
        <f t="shared" si="935"/>
        <v>1</v>
      </c>
      <c r="AF15391" s="3"/>
      <c r="AH15391" s="9"/>
    </row>
    <row r="15392" spans="1:34" ht="10.95" customHeight="1" outlineLevel="1" x14ac:dyDescent="0.25">
      <c r="A15392" t="s">
        <v>1379</v>
      </c>
      <c r="C15392" s="3" t="s">
        <v>12533</v>
      </c>
      <c r="D15392" s="3">
        <v>4457</v>
      </c>
      <c r="E15392" s="9">
        <v>2018</v>
      </c>
      <c r="F15392" s="7" t="s">
        <v>13364</v>
      </c>
      <c r="G15392" s="7" t="s">
        <v>5401</v>
      </c>
      <c r="H15392" s="8" t="s">
        <v>13534</v>
      </c>
      <c r="I15392" s="8" t="s">
        <v>13535</v>
      </c>
      <c r="J15392" s="19">
        <v>3</v>
      </c>
      <c r="K15392" s="19" t="s">
        <v>7736</v>
      </c>
      <c r="L15392" s="11">
        <v>3</v>
      </c>
      <c r="M15392" s="11"/>
      <c r="N15392" s="24"/>
      <c r="P15392" s="32"/>
      <c r="T15392" s="19"/>
      <c r="U15392" s="3"/>
      <c r="X15392" t="str">
        <f t="shared" si="933"/>
        <v/>
      </c>
      <c r="Z15392" t="str">
        <f t="shared" si="934"/>
        <v/>
      </c>
      <c r="AB15392" s="9"/>
      <c r="AC15392" t="s">
        <v>13534</v>
      </c>
      <c r="AD15392">
        <f t="shared" si="935"/>
        <v>0</v>
      </c>
      <c r="AF15392" s="3"/>
      <c r="AH15392" s="9"/>
    </row>
    <row r="15393" spans="1:48" ht="10.95" customHeight="1" outlineLevel="1" x14ac:dyDescent="0.25">
      <c r="A15393" t="s">
        <v>1379</v>
      </c>
      <c r="C15393" s="3" t="s">
        <v>12533</v>
      </c>
      <c r="D15393" s="3" t="s">
        <v>13536</v>
      </c>
      <c r="E15393" s="9">
        <v>2018</v>
      </c>
      <c r="F15393" s="7" t="s">
        <v>13537</v>
      </c>
      <c r="G15393" s="7" t="s">
        <v>5401</v>
      </c>
      <c r="H15393" s="8" t="s">
        <v>13534</v>
      </c>
      <c r="I15393" s="8" t="s">
        <v>13535</v>
      </c>
      <c r="J15393" s="19">
        <v>3</v>
      </c>
      <c r="K15393" s="19" t="s">
        <v>7736</v>
      </c>
      <c r="L15393" s="11">
        <v>5</v>
      </c>
      <c r="M15393" s="11"/>
      <c r="N15393" s="24"/>
      <c r="P15393" s="32"/>
      <c r="R15393">
        <v>1</v>
      </c>
      <c r="S15393">
        <v>1</v>
      </c>
      <c r="T15393" s="19"/>
      <c r="U15393" s="3"/>
      <c r="X15393" t="str">
        <f t="shared" si="933"/>
        <v/>
      </c>
      <c r="Z15393">
        <f t="shared" si="934"/>
        <v>1</v>
      </c>
      <c r="AB15393" s="9"/>
      <c r="AC15393" t="s">
        <v>13534</v>
      </c>
      <c r="AD15393">
        <f t="shared" si="935"/>
        <v>0</v>
      </c>
      <c r="AF15393" s="3"/>
      <c r="AH15393" s="9"/>
    </row>
    <row r="15394" spans="1:48" ht="10.95" customHeight="1" outlineLevel="1" x14ac:dyDescent="0.25">
      <c r="A15394" t="s">
        <v>1379</v>
      </c>
      <c r="C15394" s="3" t="s">
        <v>12533</v>
      </c>
      <c r="D15394" s="3">
        <v>4465</v>
      </c>
      <c r="E15394" s="9">
        <v>2019</v>
      </c>
      <c r="F15394" s="7" t="s">
        <v>13364</v>
      </c>
      <c r="G15394" s="7" t="s">
        <v>5401</v>
      </c>
      <c r="H15394" s="8" t="s">
        <v>13538</v>
      </c>
      <c r="I15394" s="8" t="s">
        <v>13539</v>
      </c>
      <c r="J15394" s="19">
        <v>7</v>
      </c>
      <c r="K15394" s="19" t="s">
        <v>7736</v>
      </c>
      <c r="L15394" s="11">
        <v>2</v>
      </c>
      <c r="M15394" s="11"/>
      <c r="N15394" s="24"/>
      <c r="P15394" s="32"/>
      <c r="T15394" s="19"/>
      <c r="U15394" s="3"/>
      <c r="X15394" t="str">
        <f t="shared" si="933"/>
        <v/>
      </c>
      <c r="Z15394" t="str">
        <f t="shared" si="934"/>
        <v/>
      </c>
      <c r="AB15394" s="9"/>
      <c r="AC15394" t="s">
        <v>13538</v>
      </c>
      <c r="AD15394">
        <f t="shared" si="935"/>
        <v>0</v>
      </c>
      <c r="AF15394" s="3"/>
      <c r="AH15394" s="9"/>
    </row>
    <row r="15395" spans="1:48" ht="10.95" customHeight="1" outlineLevel="1" x14ac:dyDescent="0.25">
      <c r="A15395" t="s">
        <v>1379</v>
      </c>
      <c r="C15395" s="3" t="s">
        <v>12533</v>
      </c>
      <c r="D15395" s="3">
        <v>4466</v>
      </c>
      <c r="E15395" s="9">
        <v>2019</v>
      </c>
      <c r="F15395" s="7" t="s">
        <v>13366</v>
      </c>
      <c r="G15395" s="7" t="s">
        <v>5401</v>
      </c>
      <c r="H15395" s="8" t="s">
        <v>13538</v>
      </c>
      <c r="I15395" s="8" t="s">
        <v>13539</v>
      </c>
      <c r="J15395" s="19">
        <v>7</v>
      </c>
      <c r="K15395" s="19" t="s">
        <v>7736</v>
      </c>
      <c r="L15395" s="11">
        <v>2</v>
      </c>
      <c r="M15395" s="11"/>
      <c r="N15395" s="24"/>
      <c r="P15395" s="32"/>
      <c r="T15395" s="19"/>
      <c r="U15395" s="3"/>
      <c r="X15395" t="str">
        <f t="shared" si="933"/>
        <v/>
      </c>
      <c r="Z15395" t="str">
        <f t="shared" si="934"/>
        <v/>
      </c>
      <c r="AB15395" s="9"/>
      <c r="AC15395" t="s">
        <v>13538</v>
      </c>
      <c r="AD15395">
        <f t="shared" si="935"/>
        <v>0</v>
      </c>
      <c r="AF15395" s="3"/>
      <c r="AH15395" s="9"/>
    </row>
    <row r="15396" spans="1:48" ht="10.95" customHeight="1" outlineLevel="1" x14ac:dyDescent="0.25">
      <c r="A15396" t="s">
        <v>1379</v>
      </c>
      <c r="C15396" s="3" t="s">
        <v>12533</v>
      </c>
      <c r="D15396" s="3" t="s">
        <v>13541</v>
      </c>
      <c r="E15396" s="9">
        <v>2019</v>
      </c>
      <c r="F15396" s="7" t="s">
        <v>13542</v>
      </c>
      <c r="G15396" s="7" t="s">
        <v>5401</v>
      </c>
      <c r="H15396" s="8" t="s">
        <v>5224</v>
      </c>
      <c r="I15396" s="8" t="s">
        <v>13540</v>
      </c>
      <c r="J15396" s="19">
        <v>3</v>
      </c>
      <c r="K15396" s="19" t="s">
        <v>7736</v>
      </c>
      <c r="L15396" s="11">
        <v>2</v>
      </c>
      <c r="M15396" s="11"/>
      <c r="N15396" s="24"/>
      <c r="P15396" s="32"/>
      <c r="T15396" s="19"/>
      <c r="U15396" s="3"/>
      <c r="X15396" t="str">
        <f t="shared" si="933"/>
        <v/>
      </c>
      <c r="Z15396">
        <f t="shared" si="934"/>
        <v>1</v>
      </c>
      <c r="AB15396" s="9"/>
      <c r="AC15396" t="s">
        <v>5224</v>
      </c>
      <c r="AD15396">
        <f t="shared" si="935"/>
        <v>0</v>
      </c>
      <c r="AF15396" s="3"/>
      <c r="AH15396" s="9"/>
    </row>
    <row r="15397" spans="1:48" ht="10.95" customHeight="1" outlineLevel="1" x14ac:dyDescent="0.25">
      <c r="A15397" t="s">
        <v>1379</v>
      </c>
      <c r="C15397" s="3" t="s">
        <v>12533</v>
      </c>
      <c r="D15397" s="3" t="s">
        <v>13541</v>
      </c>
      <c r="E15397" s="9">
        <v>2019</v>
      </c>
      <c r="F15397" s="7" t="s">
        <v>19980</v>
      </c>
      <c r="G15397" s="7" t="s">
        <v>5401</v>
      </c>
      <c r="H15397" s="8" t="s">
        <v>5224</v>
      </c>
      <c r="I15397" s="8" t="s">
        <v>13540</v>
      </c>
      <c r="J15397" s="19">
        <v>3</v>
      </c>
      <c r="K15397" s="19" t="s">
        <v>7736</v>
      </c>
      <c r="L15397" s="11">
        <v>20</v>
      </c>
      <c r="M15397" s="11"/>
      <c r="N15397" s="24"/>
      <c r="P15397" s="32"/>
      <c r="T15397" s="19"/>
      <c r="U15397" s="3"/>
      <c r="X15397">
        <f t="shared" si="933"/>
        <v>1</v>
      </c>
      <c r="Z15397" t="str">
        <f t="shared" si="934"/>
        <v/>
      </c>
      <c r="AB15397" s="9"/>
      <c r="AC15397" t="s">
        <v>5224</v>
      </c>
      <c r="AD15397">
        <f t="shared" si="935"/>
        <v>0</v>
      </c>
      <c r="AF15397" s="3"/>
      <c r="AH15397" s="9"/>
    </row>
    <row r="15398" spans="1:48" ht="10.95" customHeight="1" outlineLevel="1" x14ac:dyDescent="0.25">
      <c r="A15398" t="s">
        <v>1379</v>
      </c>
      <c r="C15398" s="3" t="s">
        <v>12533</v>
      </c>
      <c r="D15398" s="3">
        <v>4509</v>
      </c>
      <c r="E15398" s="9">
        <v>2019</v>
      </c>
      <c r="F15398" s="7" t="s">
        <v>13537</v>
      </c>
      <c r="G15398" s="7" t="s">
        <v>5401</v>
      </c>
      <c r="H15398" s="8" t="s">
        <v>13543</v>
      </c>
      <c r="I15398" s="8" t="s">
        <v>13544</v>
      </c>
      <c r="J15398" s="19">
        <v>4</v>
      </c>
      <c r="K15398" s="19" t="s">
        <v>7736</v>
      </c>
      <c r="L15398" s="11">
        <v>2</v>
      </c>
      <c r="M15398" s="11"/>
      <c r="N15398" s="24"/>
      <c r="P15398" s="32"/>
      <c r="T15398" s="19"/>
      <c r="U15398" s="3"/>
      <c r="X15398" t="str">
        <f t="shared" si="933"/>
        <v/>
      </c>
      <c r="Z15398">
        <f t="shared" si="934"/>
        <v>1</v>
      </c>
      <c r="AB15398" s="9"/>
      <c r="AC15398" t="s">
        <v>13543</v>
      </c>
      <c r="AD15398">
        <f t="shared" si="935"/>
        <v>0</v>
      </c>
      <c r="AF15398" s="3"/>
      <c r="AH15398" s="9"/>
    </row>
    <row r="15399" spans="1:48" ht="10.95" customHeight="1" outlineLevel="1" x14ac:dyDescent="0.25">
      <c r="A15399" t="s">
        <v>1379</v>
      </c>
      <c r="C15399" s="3" t="s">
        <v>12533</v>
      </c>
      <c r="D15399" s="3">
        <v>4626</v>
      </c>
      <c r="E15399" s="9">
        <v>2021</v>
      </c>
      <c r="F15399" s="7" t="s">
        <v>13365</v>
      </c>
      <c r="G15399" s="7" t="s">
        <v>5401</v>
      </c>
      <c r="H15399" s="8" t="s">
        <v>19982</v>
      </c>
      <c r="I15399" s="8" t="s">
        <v>19983</v>
      </c>
      <c r="J15399" s="19">
        <v>3</v>
      </c>
      <c r="K15399" s="19" t="s">
        <v>7736</v>
      </c>
      <c r="L15399" s="11">
        <v>6.5</v>
      </c>
      <c r="M15399" s="11"/>
      <c r="N15399" s="24"/>
      <c r="P15399" s="32"/>
      <c r="T15399" s="19"/>
      <c r="U15399" s="3"/>
      <c r="X15399" t="str">
        <f t="shared" si="933"/>
        <v/>
      </c>
      <c r="Z15399" t="str">
        <f t="shared" si="934"/>
        <v/>
      </c>
      <c r="AB15399" s="9"/>
      <c r="AC15399" t="s">
        <v>19982</v>
      </c>
      <c r="AD15399">
        <f t="shared" si="935"/>
        <v>0</v>
      </c>
      <c r="AF15399" s="3"/>
      <c r="AH15399" s="9"/>
    </row>
    <row r="15400" spans="1:48" ht="10.95" customHeight="1" x14ac:dyDescent="0.25">
      <c r="A15400" s="6" t="s">
        <v>17158</v>
      </c>
      <c r="B15400" t="s">
        <v>17259</v>
      </c>
      <c r="C15400" s="3" t="s">
        <v>12986</v>
      </c>
      <c r="E15400" s="9"/>
      <c r="F15400" s="7"/>
      <c r="G15400" s="7"/>
      <c r="H15400" s="8"/>
      <c r="I15400" s="8"/>
      <c r="J15400" s="19"/>
      <c r="K15400" s="19"/>
      <c r="L15400" s="11"/>
      <c r="M15400" s="11">
        <f>SUM(L15401:L15404)</f>
        <v>17.399999999999999</v>
      </c>
      <c r="N15400" s="24">
        <v>1979</v>
      </c>
      <c r="O15400">
        <f>COUNTIF(K15401:K15404,"*")</f>
        <v>4</v>
      </c>
      <c r="P15400" s="32">
        <f>O15400/N15400</f>
        <v>2.0212228398180901E-3</v>
      </c>
      <c r="Q15400">
        <f>COUNTIF(K15401:K15404,"Y")+COUNTIF(K15401:K15404,"S")</f>
        <v>4</v>
      </c>
      <c r="T15400" s="19" t="s">
        <v>7736</v>
      </c>
      <c r="U15400" s="3"/>
      <c r="V15400" t="s">
        <v>18526</v>
      </c>
      <c r="X15400" t="str">
        <f t="shared" si="933"/>
        <v/>
      </c>
      <c r="Z15400" t="str">
        <f t="shared" si="934"/>
        <v/>
      </c>
      <c r="AB15400" s="9"/>
      <c r="AE15400">
        <f>COUNTIF(AD15401:AD15404,"1")</f>
        <v>0</v>
      </c>
      <c r="AF15400" s="3"/>
      <c r="AH15400" s="9"/>
      <c r="AI15400">
        <f>COUNTIF($J15401:$J15404,"1")-COUNTIFS($J15401:$J15404,"1",$K15401:$K15404,"V")</f>
        <v>0</v>
      </c>
      <c r="AJ15400">
        <f>COUNTIFS($J15401:$J15404,"1",$K15401:$K15404,"Y")+COUNTIFS($J15401:$J15404,"1",$K15401:$K15404,"s")</f>
        <v>0</v>
      </c>
      <c r="AK15400">
        <f>COUNTIF($J15401:$J15404,"2")-COUNTIFS($J15401:$J15404,"2",$K15401:$K15404,"V")</f>
        <v>2</v>
      </c>
      <c r="AL15400">
        <f>COUNTIFS($J15401:$J15404,"2",$K15401:$K15404,"Y")+COUNTIFS($J15401:$J15404,"2",$K15401:$K15404,"s")</f>
        <v>2</v>
      </c>
      <c r="AM15400">
        <f>COUNTIF($J15401:$J15404,"3")-COUNTIFS($J15401:$J15404,"3",$K15401:$K15404,"V")</f>
        <v>2</v>
      </c>
      <c r="AN15400">
        <f>COUNTIFS($J15401:$J15404,"3",$K15401:$K15404,"Y")+COUNTIFS($J15401:$J15404,"3",$K15401:$K15404,"s")</f>
        <v>2</v>
      </c>
      <c r="AO15400">
        <f>COUNTIF($J15401:$J15404,"4")-COUNTIFS($J15401:$J15404,"4",$K15401:$K15404,"V")</f>
        <v>0</v>
      </c>
      <c r="AP15400">
        <f>COUNTIFS($J15401:$J15404,"4",$K15401:$K15404,"Y")+COUNTIFS($J15401:$J15404,"4",$K15401:$K15404,"s")</f>
        <v>0</v>
      </c>
      <c r="AQ15400">
        <f>COUNTIF($J15401:$J15404,"5")-COUNTIFS($J15401:$J15404,"5",$K15401:$K15404,"V")</f>
        <v>0</v>
      </c>
      <c r="AR15400">
        <f>COUNTIFS($J15401:$J15404,"5",$K15401:$K15404,"Y")+COUNTIFS($J15401:$J15404,"5",$K15401:$K15404,"s")</f>
        <v>0</v>
      </c>
      <c r="AS15400">
        <f>COUNTIF($J15401:$J15404,"6")-COUNTIFS($J15401:$J15404,"6",$K15401:$K15404,"V")</f>
        <v>0</v>
      </c>
      <c r="AT15400">
        <f>COUNTIFS($J15401:$J15404,"6",$K15401:$K15404,"Y")+COUNTIFS($J15401:$J15404,"6",$K15401:$K15404,"s")</f>
        <v>0</v>
      </c>
      <c r="AU15400">
        <f>COUNTIF($J15401:$J15404,"7")-COUNTIFS($J15401:$J15404,"7",$K15401:$K15404,"V")</f>
        <v>0</v>
      </c>
      <c r="AV15400">
        <f>COUNTIFS($J15401:$J15404,"7",$K15401:$K15404,"Y")+COUNTIFS($J15401:$J15404,"7",$K15401:$K15404,"s")</f>
        <v>0</v>
      </c>
    </row>
    <row r="15401" spans="1:48" ht="10.95" customHeight="1" outlineLevel="1" x14ac:dyDescent="0.25">
      <c r="A15401" t="s">
        <v>5245</v>
      </c>
      <c r="C15401" s="3" t="s">
        <v>12986</v>
      </c>
      <c r="D15401" s="3" t="s">
        <v>17155</v>
      </c>
      <c r="E15401" s="9">
        <v>1997</v>
      </c>
      <c r="F15401" s="7" t="s">
        <v>3669</v>
      </c>
      <c r="G15401" s="7" t="s">
        <v>5401</v>
      </c>
      <c r="H15401" s="8" t="s">
        <v>5246</v>
      </c>
      <c r="I15401" s="8" t="s">
        <v>17154</v>
      </c>
      <c r="J15401" s="19">
        <v>2</v>
      </c>
      <c r="K15401" s="19" t="s">
        <v>7736</v>
      </c>
      <c r="L15401" s="11">
        <v>8.4</v>
      </c>
      <c r="M15401" s="11"/>
      <c r="N15401" s="24"/>
      <c r="P15401" s="32"/>
      <c r="T15401" s="19"/>
      <c r="U15401" s="3">
        <v>1234</v>
      </c>
      <c r="X15401" t="str">
        <f t="shared" si="933"/>
        <v/>
      </c>
      <c r="Z15401" t="str">
        <f t="shared" si="934"/>
        <v/>
      </c>
      <c r="AB15401" s="9"/>
      <c r="AC15401" t="s">
        <v>5246</v>
      </c>
      <c r="AD15401">
        <f>COUNTIF(H15401,"*Fuji*")</f>
        <v>0</v>
      </c>
      <c r="AF15401" s="3"/>
      <c r="AG15401" t="s">
        <v>3357</v>
      </c>
      <c r="AH15401" s="9" t="s">
        <v>4925</v>
      </c>
    </row>
    <row r="15402" spans="1:48" ht="10.95" customHeight="1" outlineLevel="1" x14ac:dyDescent="0.25">
      <c r="A15402" t="s">
        <v>5245</v>
      </c>
      <c r="C15402" s="3" t="s">
        <v>12986</v>
      </c>
      <c r="D15402" s="3">
        <v>1356</v>
      </c>
      <c r="E15402" s="9">
        <v>1997</v>
      </c>
      <c r="F15402" s="7" t="s">
        <v>2977</v>
      </c>
      <c r="G15402" s="7" t="s">
        <v>5401</v>
      </c>
      <c r="H15402" s="8" t="s">
        <v>5246</v>
      </c>
      <c r="I15402" s="8" t="s">
        <v>17154</v>
      </c>
      <c r="J15402" s="19">
        <v>2</v>
      </c>
      <c r="K15402" s="19" t="s">
        <v>20093</v>
      </c>
      <c r="L15402" s="11"/>
      <c r="M15402" s="11"/>
      <c r="N15402" s="24"/>
      <c r="P15402" s="32"/>
      <c r="R15402">
        <v>1</v>
      </c>
      <c r="S15402">
        <v>1</v>
      </c>
      <c r="T15402" s="19"/>
      <c r="U15402" s="3"/>
      <c r="X15402" t="str">
        <f t="shared" si="933"/>
        <v/>
      </c>
      <c r="Z15402" t="str">
        <f t="shared" si="934"/>
        <v/>
      </c>
      <c r="AB15402" s="9"/>
      <c r="AC15402" t="s">
        <v>5246</v>
      </c>
      <c r="AD15402">
        <f>COUNTIF(H15402,"*Fuji*")</f>
        <v>0</v>
      </c>
      <c r="AF15402" s="3"/>
      <c r="AG15402" t="s">
        <v>3357</v>
      </c>
      <c r="AH15402" s="9" t="s">
        <v>4925</v>
      </c>
    </row>
    <row r="15403" spans="1:48" ht="10.95" customHeight="1" outlineLevel="1" x14ac:dyDescent="0.25">
      <c r="A15403" t="s">
        <v>5245</v>
      </c>
      <c r="C15403" s="3" t="s">
        <v>12986</v>
      </c>
      <c r="D15403" s="3">
        <v>1654</v>
      </c>
      <c r="E15403" s="9">
        <v>2002</v>
      </c>
      <c r="F15403" s="7" t="s">
        <v>1692</v>
      </c>
      <c r="G15403" s="7" t="s">
        <v>5401</v>
      </c>
      <c r="H15403" s="8" t="s">
        <v>3565</v>
      </c>
      <c r="I15403" s="8" t="s">
        <v>7143</v>
      </c>
      <c r="J15403" s="19">
        <v>3</v>
      </c>
      <c r="K15403" s="19" t="s">
        <v>20093</v>
      </c>
      <c r="L15403" s="11"/>
      <c r="M15403" s="11"/>
      <c r="N15403" s="24"/>
      <c r="P15403" s="32"/>
      <c r="T15403" s="19"/>
      <c r="U15403" s="3" t="s">
        <v>3564</v>
      </c>
      <c r="X15403" t="str">
        <f t="shared" si="933"/>
        <v/>
      </c>
      <c r="Z15403" t="str">
        <f t="shared" si="934"/>
        <v/>
      </c>
      <c r="AB15403" s="9"/>
      <c r="AC15403" t="s">
        <v>3565</v>
      </c>
      <c r="AD15403">
        <f>COUNTIF(H15403,"*Fuji*")</f>
        <v>0</v>
      </c>
      <c r="AF15403" s="3"/>
      <c r="AG15403" t="s">
        <v>61</v>
      </c>
      <c r="AH15403" s="9" t="s">
        <v>4925</v>
      </c>
    </row>
    <row r="15404" spans="1:48" ht="10.95" customHeight="1" outlineLevel="1" x14ac:dyDescent="0.25">
      <c r="A15404" t="s">
        <v>5245</v>
      </c>
      <c r="C15404" s="3" t="s">
        <v>12986</v>
      </c>
      <c r="D15404" s="3" t="s">
        <v>17156</v>
      </c>
      <c r="E15404" s="9">
        <v>2002</v>
      </c>
      <c r="F15404" s="7" t="s">
        <v>17157</v>
      </c>
      <c r="G15404" s="7" t="s">
        <v>5401</v>
      </c>
      <c r="H15404" s="8" t="s">
        <v>3565</v>
      </c>
      <c r="I15404" s="8" t="s">
        <v>7143</v>
      </c>
      <c r="J15404" s="19">
        <v>3</v>
      </c>
      <c r="K15404" s="19" t="s">
        <v>7736</v>
      </c>
      <c r="L15404" s="11">
        <v>9</v>
      </c>
      <c r="M15404" s="11"/>
      <c r="N15404" s="24"/>
      <c r="P15404" s="32"/>
      <c r="T15404" s="19"/>
      <c r="U15404" s="3"/>
      <c r="X15404" t="str">
        <f t="shared" si="933"/>
        <v/>
      </c>
      <c r="Z15404">
        <f t="shared" si="934"/>
        <v>1</v>
      </c>
      <c r="AB15404" s="9"/>
      <c r="AC15404" t="s">
        <v>3565</v>
      </c>
      <c r="AD15404">
        <f>COUNTIF(H15404,"*Fuji*")</f>
        <v>0</v>
      </c>
      <c r="AF15404" s="3"/>
      <c r="AH15404" s="9"/>
    </row>
    <row r="15405" spans="1:48" ht="10.95" customHeight="1" x14ac:dyDescent="0.25">
      <c r="A15405" t="s">
        <v>16066</v>
      </c>
      <c r="B15405" t="s">
        <v>16120</v>
      </c>
      <c r="C15405" s="3" t="s">
        <v>12466</v>
      </c>
      <c r="E15405" s="9"/>
      <c r="F15405" s="7"/>
      <c r="G15405" s="7"/>
      <c r="H15405" s="8"/>
      <c r="I15405" s="8"/>
      <c r="J15405" s="19"/>
      <c r="K15405" s="19"/>
      <c r="L15405" s="11"/>
      <c r="M15405" s="11">
        <f>SUM(L15406:L15457)</f>
        <v>147.1</v>
      </c>
      <c r="N15405" s="24">
        <v>2612</v>
      </c>
      <c r="O15405">
        <f>COUNTIF(K15406:K15457,"*")</f>
        <v>52</v>
      </c>
      <c r="P15405" s="32">
        <f>O15405/N15405</f>
        <v>1.9908116385911178E-2</v>
      </c>
      <c r="Q15405">
        <f>COUNTIF(K15406:K15457,"Y")+COUNTIF(K15406:K15457,"S")</f>
        <v>44</v>
      </c>
      <c r="T15405" s="19" t="s">
        <v>7736</v>
      </c>
      <c r="U15405" s="3"/>
      <c r="V15405" t="s">
        <v>18528</v>
      </c>
      <c r="X15405" t="str">
        <f t="shared" si="933"/>
        <v/>
      </c>
      <c r="Z15405" t="str">
        <f t="shared" si="934"/>
        <v/>
      </c>
      <c r="AB15405" s="9"/>
      <c r="AE15405">
        <f>COUNTIF(AD15406:AD15457,"1")</f>
        <v>7</v>
      </c>
      <c r="AF15405" s="3"/>
      <c r="AH15405" s="9"/>
      <c r="AI15405">
        <f>COUNTIF($J15406:$J15457,"1")-COUNTIFS($J15406:$J15457,"1",$K15406:$K15457,"V")</f>
        <v>7</v>
      </c>
      <c r="AJ15405">
        <f>COUNTIFS($J15406:$J15457,"1",$K15406:$K15457,"Y")+COUNTIFS($J15406:$J15457,"1",$K15406:$K15457,"s")</f>
        <v>7</v>
      </c>
      <c r="AK15405">
        <f>COUNTIF($J15406:$J15457,"2")-COUNTIFS($J15406:$J15457,"2",$K15406:$K15457,"V")</f>
        <v>2</v>
      </c>
      <c r="AL15405">
        <f>COUNTIFS($J15406:$J15457,"2",$K15406:$K15457,"Y")+COUNTIFS($J15406:$J15457,"2",$K15406:$K15457,"s")</f>
        <v>2</v>
      </c>
      <c r="AM15405">
        <f>COUNTIF($J15406:$J15457,"3")-COUNTIFS($J15406:$J15457,"3",$K15406:$K15457,"V")</f>
        <v>8</v>
      </c>
      <c r="AN15405">
        <f>COUNTIFS($J15406:$J15457,"3",$K15406:$K15457,"Y")+COUNTIFS($J15406:$J15457,"3",$K15406:$K15457,"s")</f>
        <v>5</v>
      </c>
      <c r="AO15405">
        <f>COUNTIF($J15406:$J15457,"4")-COUNTIFS($J15406:$J15457,"4",$K15406:$K15457,"V")</f>
        <v>0</v>
      </c>
      <c r="AP15405">
        <f>COUNTIFS($J15406:$J15457,"4",$K15406:$K15457,"Y")+COUNTIFS($J15406:$J15457,"4",$K15406:$K15457,"s")</f>
        <v>0</v>
      </c>
      <c r="AQ15405">
        <f>COUNTIF($J15406:$J15457,"5")-COUNTIFS($J15406:$J15457,"5",$K15406:$K15457,"V")</f>
        <v>5</v>
      </c>
      <c r="AR15405">
        <f>COUNTIFS($J15406:$J15457,"5",$K15406:$K15457,"Y")+COUNTIFS($J15406:$J15457,"5",$K15406:$K15457,"s")</f>
        <v>0</v>
      </c>
      <c r="AS15405">
        <f>COUNTIF($J15406:$J15457,"6")-COUNTIFS($J15406:$J15457,"6",$K15406:$K15457,"V")</f>
        <v>30</v>
      </c>
      <c r="AT15405">
        <f>COUNTIFS($J15406:$J15457,"6",$K15406:$K15457,"Y")+COUNTIFS($J15406:$J15457,"6",$K15406:$K15457,"s")</f>
        <v>30</v>
      </c>
      <c r="AU15405">
        <f>COUNTIF($J15406:$J15457,"7")-COUNTIFS($J15406:$J15457,"7",$K15406:$K15457,"V")</f>
        <v>0</v>
      </c>
      <c r="AV15405">
        <f>COUNTIFS($J15406:$J15457,"7",$K15406:$K15457,"Y")+COUNTIFS($J15406:$J15457,"7",$K15406:$K15457,"s")</f>
        <v>0</v>
      </c>
    </row>
    <row r="15406" spans="1:48" ht="10.95" customHeight="1" outlineLevel="1" x14ac:dyDescent="0.25">
      <c r="A15406" t="s">
        <v>6419</v>
      </c>
      <c r="C15406" s="3" t="s">
        <v>12466</v>
      </c>
      <c r="D15406" s="3">
        <v>17</v>
      </c>
      <c r="E15406" s="9">
        <v>1976</v>
      </c>
      <c r="F15406" s="7" t="s">
        <v>5141</v>
      </c>
      <c r="G15406" s="7" t="s">
        <v>5401</v>
      </c>
      <c r="H15406" s="8" t="s">
        <v>16067</v>
      </c>
      <c r="I15406" s="8" t="s">
        <v>16068</v>
      </c>
      <c r="J15406" s="19">
        <v>6</v>
      </c>
      <c r="K15406" s="19" t="s">
        <v>7736</v>
      </c>
      <c r="L15406" s="11">
        <v>2.5</v>
      </c>
      <c r="M15406" s="11"/>
      <c r="N15406" s="24"/>
      <c r="P15406" s="32"/>
      <c r="T15406" s="19"/>
      <c r="U15406" s="3"/>
      <c r="X15406" t="str">
        <f t="shared" si="933"/>
        <v/>
      </c>
      <c r="Z15406" t="str">
        <f t="shared" si="934"/>
        <v/>
      </c>
      <c r="AB15406" s="9"/>
      <c r="AC15406" t="s">
        <v>16067</v>
      </c>
      <c r="AD15406">
        <f t="shared" ref="AD15406:AD15437" si="936">COUNTIF(H15406,"*Fuji*")</f>
        <v>0</v>
      </c>
      <c r="AF15406" s="3"/>
      <c r="AH15406" s="9"/>
    </row>
    <row r="15407" spans="1:48" ht="10.95" customHeight="1" outlineLevel="1" x14ac:dyDescent="0.25">
      <c r="A15407" t="s">
        <v>6419</v>
      </c>
      <c r="C15407" s="3" t="s">
        <v>12466</v>
      </c>
      <c r="D15407" s="3">
        <v>23</v>
      </c>
      <c r="E15407" s="9">
        <v>1976</v>
      </c>
      <c r="F15407" s="7" t="s">
        <v>6389</v>
      </c>
      <c r="G15407" s="7" t="s">
        <v>5401</v>
      </c>
      <c r="H15407" s="8" t="s">
        <v>16070</v>
      </c>
      <c r="I15407" s="8" t="s">
        <v>16069</v>
      </c>
      <c r="J15407" s="19">
        <v>6</v>
      </c>
      <c r="K15407" s="19" t="s">
        <v>7736</v>
      </c>
      <c r="L15407" s="11">
        <v>1</v>
      </c>
      <c r="M15407" s="11"/>
      <c r="N15407" s="24"/>
      <c r="P15407" s="32"/>
      <c r="T15407" s="19"/>
      <c r="U15407" s="3"/>
      <c r="X15407" t="str">
        <f t="shared" si="933"/>
        <v/>
      </c>
      <c r="Z15407" t="str">
        <f t="shared" si="934"/>
        <v/>
      </c>
      <c r="AB15407" s="9"/>
      <c r="AC15407" t="s">
        <v>16070</v>
      </c>
      <c r="AD15407">
        <f t="shared" si="936"/>
        <v>0</v>
      </c>
      <c r="AF15407" s="3"/>
      <c r="AH15407" s="9"/>
    </row>
    <row r="15408" spans="1:48" ht="10.95" customHeight="1" outlineLevel="1" x14ac:dyDescent="0.25">
      <c r="A15408" t="s">
        <v>6419</v>
      </c>
      <c r="C15408" s="3" t="s">
        <v>12466</v>
      </c>
      <c r="D15408" s="3">
        <v>24</v>
      </c>
      <c r="E15408" s="9">
        <v>1976</v>
      </c>
      <c r="F15408" s="7" t="s">
        <v>4735</v>
      </c>
      <c r="G15408" s="7" t="s">
        <v>5401</v>
      </c>
      <c r="H15408" s="8" t="s">
        <v>5849</v>
      </c>
      <c r="I15408" s="8" t="s">
        <v>16069</v>
      </c>
      <c r="J15408" s="19">
        <v>6</v>
      </c>
      <c r="K15408" s="19" t="s">
        <v>7736</v>
      </c>
      <c r="L15408" s="11">
        <v>1</v>
      </c>
      <c r="M15408" s="11"/>
      <c r="N15408" s="24"/>
      <c r="P15408" s="32"/>
      <c r="T15408" s="19"/>
      <c r="U15408" s="3"/>
      <c r="X15408" t="str">
        <f t="shared" si="933"/>
        <v/>
      </c>
      <c r="Z15408" t="str">
        <f t="shared" si="934"/>
        <v/>
      </c>
      <c r="AB15408" s="9"/>
      <c r="AC15408" t="s">
        <v>5849</v>
      </c>
      <c r="AD15408">
        <f t="shared" si="936"/>
        <v>0</v>
      </c>
      <c r="AF15408" s="3"/>
      <c r="AH15408" s="9"/>
    </row>
    <row r="15409" spans="1:34" ht="10.95" customHeight="1" outlineLevel="1" x14ac:dyDescent="0.25">
      <c r="A15409" t="s">
        <v>6419</v>
      </c>
      <c r="C15409" s="3" t="s">
        <v>12466</v>
      </c>
      <c r="D15409" s="3">
        <v>25</v>
      </c>
      <c r="E15409" s="9">
        <v>1976</v>
      </c>
      <c r="F15409" s="7" t="s">
        <v>184</v>
      </c>
      <c r="G15409" s="7" t="s">
        <v>5401</v>
      </c>
      <c r="H15409" s="8" t="s">
        <v>16071</v>
      </c>
      <c r="I15409" s="8" t="s">
        <v>16069</v>
      </c>
      <c r="J15409" s="19">
        <v>6</v>
      </c>
      <c r="K15409" s="19" t="s">
        <v>7736</v>
      </c>
      <c r="L15409" s="11">
        <v>1</v>
      </c>
      <c r="M15409" s="11"/>
      <c r="N15409" s="24"/>
      <c r="P15409" s="32"/>
      <c r="T15409" s="19"/>
      <c r="U15409" s="3"/>
      <c r="X15409" t="str">
        <f t="shared" si="933"/>
        <v/>
      </c>
      <c r="Z15409" t="str">
        <f t="shared" si="934"/>
        <v/>
      </c>
      <c r="AB15409" s="9"/>
      <c r="AC15409" t="s">
        <v>16071</v>
      </c>
      <c r="AD15409">
        <f t="shared" si="936"/>
        <v>0</v>
      </c>
      <c r="AF15409" s="3"/>
      <c r="AH15409" s="9"/>
    </row>
    <row r="15410" spans="1:34" ht="10.95" customHeight="1" outlineLevel="1" x14ac:dyDescent="0.25">
      <c r="A15410" t="s">
        <v>6419</v>
      </c>
      <c r="C15410" s="3" t="s">
        <v>12466</v>
      </c>
      <c r="D15410" s="3">
        <v>26</v>
      </c>
      <c r="E15410" s="9">
        <v>1976</v>
      </c>
      <c r="F15410" s="7" t="s">
        <v>5142</v>
      </c>
      <c r="G15410" s="7" t="s">
        <v>5401</v>
      </c>
      <c r="H15410" s="8" t="s">
        <v>16072</v>
      </c>
      <c r="I15410" s="8" t="s">
        <v>16069</v>
      </c>
      <c r="J15410" s="19">
        <v>6</v>
      </c>
      <c r="K15410" s="19" t="s">
        <v>7736</v>
      </c>
      <c r="L15410" s="11">
        <v>1</v>
      </c>
      <c r="M15410" s="11"/>
      <c r="N15410" s="24"/>
      <c r="P15410" s="32"/>
      <c r="T15410" s="19"/>
      <c r="U15410" s="3"/>
      <c r="X15410" t="str">
        <f t="shared" si="933"/>
        <v/>
      </c>
      <c r="Z15410" t="str">
        <f t="shared" si="934"/>
        <v/>
      </c>
      <c r="AB15410" s="9"/>
      <c r="AC15410" t="s">
        <v>16072</v>
      </c>
      <c r="AD15410">
        <f t="shared" si="936"/>
        <v>0</v>
      </c>
      <c r="AF15410" s="3"/>
      <c r="AH15410" s="9"/>
    </row>
    <row r="15411" spans="1:34" ht="10.95" customHeight="1" outlineLevel="1" x14ac:dyDescent="0.25">
      <c r="A15411" t="s">
        <v>6419</v>
      </c>
      <c r="C15411" s="3" t="s">
        <v>12466</v>
      </c>
      <c r="D15411" s="3">
        <v>27</v>
      </c>
      <c r="E15411" s="9">
        <v>1976</v>
      </c>
      <c r="F15411" s="7" t="s">
        <v>1632</v>
      </c>
      <c r="G15411" s="7" t="s">
        <v>5401</v>
      </c>
      <c r="H15411" s="8" t="s">
        <v>5850</v>
      </c>
      <c r="I15411" s="8" t="s">
        <v>16069</v>
      </c>
      <c r="J15411" s="19">
        <v>6</v>
      </c>
      <c r="K15411" s="19" t="s">
        <v>7736</v>
      </c>
      <c r="L15411" s="11">
        <v>1</v>
      </c>
      <c r="M15411" s="11"/>
      <c r="N15411" s="24"/>
      <c r="P15411" s="32"/>
      <c r="T15411" s="19"/>
      <c r="U15411" s="3"/>
      <c r="X15411" t="str">
        <f t="shared" si="933"/>
        <v/>
      </c>
      <c r="Z15411" t="str">
        <f t="shared" si="934"/>
        <v/>
      </c>
      <c r="AB15411" s="9"/>
      <c r="AC15411" t="s">
        <v>5850</v>
      </c>
      <c r="AD15411">
        <f t="shared" si="936"/>
        <v>0</v>
      </c>
      <c r="AF15411" s="3"/>
      <c r="AH15411" s="9"/>
    </row>
    <row r="15412" spans="1:34" ht="10.95" customHeight="1" outlineLevel="1" x14ac:dyDescent="0.25">
      <c r="A15412" t="s">
        <v>6419</v>
      </c>
      <c r="C15412" s="3" t="s">
        <v>12466</v>
      </c>
      <c r="D15412" s="3">
        <v>28</v>
      </c>
      <c r="E15412" s="9">
        <v>1976</v>
      </c>
      <c r="F15412" s="7" t="s">
        <v>5140</v>
      </c>
      <c r="G15412" s="7" t="s">
        <v>5401</v>
      </c>
      <c r="H15412" s="8" t="s">
        <v>16073</v>
      </c>
      <c r="I15412" s="8" t="s">
        <v>16069</v>
      </c>
      <c r="J15412" s="19">
        <v>6</v>
      </c>
      <c r="K15412" s="19" t="s">
        <v>7736</v>
      </c>
      <c r="L15412" s="11">
        <v>1</v>
      </c>
      <c r="M15412" s="11"/>
      <c r="N15412" s="24"/>
      <c r="P15412" s="32"/>
      <c r="T15412" s="19"/>
      <c r="U15412" s="3"/>
      <c r="X15412" t="str">
        <f t="shared" si="933"/>
        <v/>
      </c>
      <c r="Z15412" t="str">
        <f t="shared" si="934"/>
        <v/>
      </c>
      <c r="AB15412" s="9"/>
      <c r="AC15412" t="s">
        <v>16073</v>
      </c>
      <c r="AD15412">
        <f t="shared" si="936"/>
        <v>0</v>
      </c>
      <c r="AF15412" s="3"/>
      <c r="AH15412" s="9"/>
    </row>
    <row r="15413" spans="1:34" ht="10.95" customHeight="1" outlineLevel="1" x14ac:dyDescent="0.25">
      <c r="A15413" t="s">
        <v>6419</v>
      </c>
      <c r="C15413" s="3" t="s">
        <v>12466</v>
      </c>
      <c r="D15413" s="3">
        <v>29</v>
      </c>
      <c r="E15413" s="9">
        <v>1976</v>
      </c>
      <c r="F15413" s="7" t="s">
        <v>5141</v>
      </c>
      <c r="G15413" s="7" t="s">
        <v>5401</v>
      </c>
      <c r="H15413" s="8" t="s">
        <v>16074</v>
      </c>
      <c r="I15413" s="8" t="s">
        <v>16069</v>
      </c>
      <c r="J15413" s="19">
        <v>6</v>
      </c>
      <c r="K15413" s="19" t="s">
        <v>7736</v>
      </c>
      <c r="L15413" s="11">
        <v>1</v>
      </c>
      <c r="M15413" s="11"/>
      <c r="N15413" s="24"/>
      <c r="P15413" s="32"/>
      <c r="T15413" s="19"/>
      <c r="U15413" s="3"/>
      <c r="X15413" t="str">
        <f t="shared" si="933"/>
        <v/>
      </c>
      <c r="Z15413" t="str">
        <f t="shared" si="934"/>
        <v/>
      </c>
      <c r="AB15413" s="9"/>
      <c r="AC15413" t="s">
        <v>16074</v>
      </c>
      <c r="AD15413">
        <f t="shared" si="936"/>
        <v>0</v>
      </c>
      <c r="AF15413" s="3"/>
      <c r="AH15413" s="9"/>
    </row>
    <row r="15414" spans="1:34" ht="10.95" customHeight="1" outlineLevel="1" x14ac:dyDescent="0.25">
      <c r="A15414" t="s">
        <v>6419</v>
      </c>
      <c r="C15414" s="3" t="s">
        <v>12466</v>
      </c>
      <c r="D15414" s="3">
        <v>30</v>
      </c>
      <c r="E15414" s="9">
        <v>1976</v>
      </c>
      <c r="F15414" s="7" t="s">
        <v>5242</v>
      </c>
      <c r="G15414" s="7" t="s">
        <v>5401</v>
      </c>
      <c r="H15414" s="8" t="s">
        <v>16075</v>
      </c>
      <c r="I15414" s="8" t="s">
        <v>16069</v>
      </c>
      <c r="J15414" s="19">
        <v>6</v>
      </c>
      <c r="K15414" s="19" t="s">
        <v>7736</v>
      </c>
      <c r="L15414" s="11">
        <v>3</v>
      </c>
      <c r="M15414" s="11"/>
      <c r="N15414" s="24"/>
      <c r="P15414" s="32"/>
      <c r="T15414" s="19"/>
      <c r="U15414" s="3"/>
      <c r="X15414" t="str">
        <f t="shared" si="933"/>
        <v/>
      </c>
      <c r="Z15414" t="str">
        <f t="shared" si="934"/>
        <v/>
      </c>
      <c r="AB15414" s="9"/>
      <c r="AC15414" t="s">
        <v>16075</v>
      </c>
      <c r="AD15414">
        <f t="shared" si="936"/>
        <v>0</v>
      </c>
      <c r="AF15414" s="3"/>
      <c r="AH15414" s="9"/>
    </row>
    <row r="15415" spans="1:34" ht="10.95" customHeight="1" outlineLevel="1" x14ac:dyDescent="0.25">
      <c r="A15415" t="s">
        <v>6419</v>
      </c>
      <c r="C15415" s="3" t="s">
        <v>12466</v>
      </c>
      <c r="D15415" s="3">
        <v>31</v>
      </c>
      <c r="E15415" s="9">
        <v>1976</v>
      </c>
      <c r="F15415" s="7" t="s">
        <v>2977</v>
      </c>
      <c r="G15415" s="7" t="s">
        <v>5401</v>
      </c>
      <c r="H15415" s="8" t="s">
        <v>16076</v>
      </c>
      <c r="I15415" s="8" t="s">
        <v>16069</v>
      </c>
      <c r="J15415" s="19">
        <v>6</v>
      </c>
      <c r="K15415" s="19" t="s">
        <v>7736</v>
      </c>
      <c r="L15415" s="11">
        <v>1.2</v>
      </c>
      <c r="M15415" s="11"/>
      <c r="N15415" s="24"/>
      <c r="P15415" s="32"/>
      <c r="T15415" s="19"/>
      <c r="U15415" s="3"/>
      <c r="X15415" t="str">
        <f t="shared" si="933"/>
        <v/>
      </c>
      <c r="Z15415" t="str">
        <f t="shared" si="934"/>
        <v/>
      </c>
      <c r="AB15415" s="9"/>
      <c r="AC15415" t="s">
        <v>16076</v>
      </c>
      <c r="AD15415">
        <f t="shared" si="936"/>
        <v>0</v>
      </c>
      <c r="AF15415" s="3"/>
      <c r="AH15415" s="9"/>
    </row>
    <row r="15416" spans="1:34" ht="10.95" customHeight="1" outlineLevel="1" x14ac:dyDescent="0.25">
      <c r="A15416" t="s">
        <v>6419</v>
      </c>
      <c r="C15416" s="3" t="s">
        <v>12466</v>
      </c>
      <c r="D15416" s="3">
        <v>32</v>
      </c>
      <c r="E15416" s="9">
        <v>1976</v>
      </c>
      <c r="F15416" s="7" t="s">
        <v>5143</v>
      </c>
      <c r="G15416" s="7" t="s">
        <v>5401</v>
      </c>
      <c r="H15416" s="8" t="s">
        <v>16077</v>
      </c>
      <c r="I15416" s="8" t="s">
        <v>16069</v>
      </c>
      <c r="J15416" s="19">
        <v>6</v>
      </c>
      <c r="K15416" s="19" t="s">
        <v>7736</v>
      </c>
      <c r="L15416" s="11">
        <v>1</v>
      </c>
      <c r="M15416" s="11"/>
      <c r="N15416" s="24"/>
      <c r="P15416" s="32"/>
      <c r="T15416" s="19"/>
      <c r="U15416" s="3"/>
      <c r="X15416" t="str">
        <f t="shared" si="933"/>
        <v/>
      </c>
      <c r="Z15416" t="str">
        <f t="shared" si="934"/>
        <v/>
      </c>
      <c r="AB15416" s="9"/>
      <c r="AC15416" t="s">
        <v>16077</v>
      </c>
      <c r="AD15416">
        <f t="shared" si="936"/>
        <v>0</v>
      </c>
      <c r="AF15416" s="3"/>
      <c r="AH15416" s="9"/>
    </row>
    <row r="15417" spans="1:34" ht="10.95" customHeight="1" outlineLevel="1" x14ac:dyDescent="0.25">
      <c r="A15417" t="s">
        <v>6419</v>
      </c>
      <c r="C15417" s="3" t="s">
        <v>12466</v>
      </c>
      <c r="D15417" s="3">
        <v>56</v>
      </c>
      <c r="E15417" s="9">
        <v>1977</v>
      </c>
      <c r="F15417" s="7" t="s">
        <v>5282</v>
      </c>
      <c r="G15417" s="7" t="s">
        <v>5401</v>
      </c>
      <c r="H15417" s="8" t="s">
        <v>16078</v>
      </c>
      <c r="I15417" s="8" t="s">
        <v>16079</v>
      </c>
      <c r="J15417" s="19">
        <v>6</v>
      </c>
      <c r="K15417" s="19" t="s">
        <v>7736</v>
      </c>
      <c r="L15417" s="11">
        <v>2.4</v>
      </c>
      <c r="M15417" s="11"/>
      <c r="N15417" s="24"/>
      <c r="P15417" s="32"/>
      <c r="T15417" s="19"/>
      <c r="U15417" s="3"/>
      <c r="X15417" t="str">
        <f t="shared" si="933"/>
        <v/>
      </c>
      <c r="Z15417" t="str">
        <f t="shared" si="934"/>
        <v/>
      </c>
      <c r="AB15417" s="9"/>
      <c r="AC15417" t="s">
        <v>16078</v>
      </c>
      <c r="AD15417">
        <f t="shared" si="936"/>
        <v>0</v>
      </c>
      <c r="AF15417" s="3"/>
      <c r="AH15417" s="9"/>
    </row>
    <row r="15418" spans="1:34" ht="10.95" customHeight="1" outlineLevel="1" x14ac:dyDescent="0.25">
      <c r="A15418" t="s">
        <v>6419</v>
      </c>
      <c r="C15418" s="3" t="s">
        <v>12466</v>
      </c>
      <c r="D15418" s="3">
        <v>72</v>
      </c>
      <c r="E15418" s="9">
        <v>1978</v>
      </c>
      <c r="F15418" s="7" t="s">
        <v>5140</v>
      </c>
      <c r="G15418" s="7" t="s">
        <v>5401</v>
      </c>
      <c r="H15418" s="8" t="s">
        <v>16073</v>
      </c>
      <c r="I15418" s="8" t="s">
        <v>16080</v>
      </c>
      <c r="J15418" s="19">
        <v>6</v>
      </c>
      <c r="K15418" s="19" t="s">
        <v>7736</v>
      </c>
      <c r="L15418" s="11">
        <v>0.5</v>
      </c>
      <c r="M15418" s="11"/>
      <c r="N15418" s="24"/>
      <c r="P15418" s="32"/>
      <c r="T15418" s="19"/>
      <c r="U15418" s="3"/>
      <c r="X15418" t="str">
        <f t="shared" si="933"/>
        <v/>
      </c>
      <c r="Z15418" t="str">
        <f t="shared" si="934"/>
        <v/>
      </c>
      <c r="AB15418" s="9"/>
      <c r="AC15418" t="s">
        <v>16073</v>
      </c>
      <c r="AD15418">
        <f t="shared" si="936"/>
        <v>0</v>
      </c>
      <c r="AF15418" s="3"/>
      <c r="AH15418" s="9"/>
    </row>
    <row r="15419" spans="1:34" ht="10.95" customHeight="1" outlineLevel="1" x14ac:dyDescent="0.25">
      <c r="A15419" t="s">
        <v>6419</v>
      </c>
      <c r="C15419" s="3" t="s">
        <v>12466</v>
      </c>
      <c r="D15419" s="3">
        <v>73</v>
      </c>
      <c r="E15419" s="9">
        <v>1978</v>
      </c>
      <c r="F15419" s="7" t="s">
        <v>5141</v>
      </c>
      <c r="G15419" s="7" t="s">
        <v>5401</v>
      </c>
      <c r="H15419" s="8" t="s">
        <v>16074</v>
      </c>
      <c r="I15419" s="8" t="s">
        <v>16080</v>
      </c>
      <c r="J15419" s="19">
        <v>6</v>
      </c>
      <c r="K15419" s="19" t="s">
        <v>7736</v>
      </c>
      <c r="L15419" s="11">
        <v>0.5</v>
      </c>
      <c r="M15419" s="11"/>
      <c r="N15419" s="24"/>
      <c r="P15419" s="32"/>
      <c r="T15419" s="19"/>
      <c r="U15419" s="3"/>
      <c r="X15419" t="str">
        <f t="shared" si="933"/>
        <v/>
      </c>
      <c r="Z15419" t="str">
        <f t="shared" si="934"/>
        <v/>
      </c>
      <c r="AB15419" s="9"/>
      <c r="AC15419" t="s">
        <v>16074</v>
      </c>
      <c r="AD15419">
        <f t="shared" si="936"/>
        <v>0</v>
      </c>
      <c r="AF15419" s="3"/>
      <c r="AH15419" s="9"/>
    </row>
    <row r="15420" spans="1:34" ht="10.95" customHeight="1" outlineLevel="1" x14ac:dyDescent="0.25">
      <c r="A15420" t="s">
        <v>6419</v>
      </c>
      <c r="C15420" s="3" t="s">
        <v>12466</v>
      </c>
      <c r="D15420" s="3">
        <v>74</v>
      </c>
      <c r="E15420" s="9">
        <v>1978</v>
      </c>
      <c r="F15420" s="7" t="s">
        <v>5242</v>
      </c>
      <c r="G15420" s="7" t="s">
        <v>5401</v>
      </c>
      <c r="H15420" s="8" t="s">
        <v>16075</v>
      </c>
      <c r="I15420" s="8" t="s">
        <v>16080</v>
      </c>
      <c r="J15420" s="19">
        <v>6</v>
      </c>
      <c r="K15420" s="19" t="s">
        <v>7736</v>
      </c>
      <c r="L15420" s="11">
        <v>0.5</v>
      </c>
      <c r="M15420" s="11"/>
      <c r="N15420" s="24"/>
      <c r="P15420" s="32"/>
      <c r="T15420" s="19"/>
      <c r="U15420" s="3"/>
      <c r="X15420" t="str">
        <f t="shared" si="933"/>
        <v/>
      </c>
      <c r="Z15420" t="str">
        <f t="shared" si="934"/>
        <v/>
      </c>
      <c r="AB15420" s="9"/>
      <c r="AC15420" t="s">
        <v>16075</v>
      </c>
      <c r="AD15420">
        <f t="shared" si="936"/>
        <v>0</v>
      </c>
      <c r="AF15420" s="3"/>
      <c r="AH15420" s="9"/>
    </row>
    <row r="15421" spans="1:34" ht="10.95" customHeight="1" outlineLevel="1" x14ac:dyDescent="0.25">
      <c r="A15421" t="s">
        <v>6419</v>
      </c>
      <c r="C15421" s="3" t="s">
        <v>12466</v>
      </c>
      <c r="D15421" s="3">
        <v>75</v>
      </c>
      <c r="E15421" s="9">
        <v>1978</v>
      </c>
      <c r="F15421" s="7" t="s">
        <v>2977</v>
      </c>
      <c r="G15421" s="7" t="s">
        <v>5401</v>
      </c>
      <c r="H15421" s="8" t="s">
        <v>16076</v>
      </c>
      <c r="I15421" s="8" t="s">
        <v>16080</v>
      </c>
      <c r="J15421" s="19">
        <v>6</v>
      </c>
      <c r="K15421" s="19" t="s">
        <v>7736</v>
      </c>
      <c r="L15421" s="11">
        <v>0.5</v>
      </c>
      <c r="M15421" s="11"/>
      <c r="N15421" s="24"/>
      <c r="P15421" s="32"/>
      <c r="T15421" s="19"/>
      <c r="U15421" s="3"/>
      <c r="X15421" t="str">
        <f t="shared" si="933"/>
        <v/>
      </c>
      <c r="Z15421" t="str">
        <f t="shared" si="934"/>
        <v/>
      </c>
      <c r="AB15421" s="9"/>
      <c r="AC15421" t="s">
        <v>16076</v>
      </c>
      <c r="AD15421">
        <f t="shared" si="936"/>
        <v>0</v>
      </c>
      <c r="AF15421" s="3"/>
      <c r="AH15421" s="9"/>
    </row>
    <row r="15422" spans="1:34" ht="10.95" customHeight="1" outlineLevel="1" x14ac:dyDescent="0.25">
      <c r="A15422" t="s">
        <v>6419</v>
      </c>
      <c r="C15422" s="3" t="s">
        <v>12466</v>
      </c>
      <c r="D15422" s="3">
        <v>105</v>
      </c>
      <c r="E15422" s="9">
        <v>1979</v>
      </c>
      <c r="F15422" s="7" t="s">
        <v>5140</v>
      </c>
      <c r="G15422" s="7" t="s">
        <v>5401</v>
      </c>
      <c r="H15422" s="8" t="s">
        <v>5849</v>
      </c>
      <c r="I15422" s="8" t="s">
        <v>16081</v>
      </c>
      <c r="J15422" s="19">
        <v>6</v>
      </c>
      <c r="K15422" s="19" t="s">
        <v>7736</v>
      </c>
      <c r="L15422" s="11">
        <v>0.8</v>
      </c>
      <c r="M15422" s="11"/>
      <c r="N15422" s="24"/>
      <c r="P15422" s="32"/>
      <c r="T15422" s="19"/>
      <c r="U15422" s="3"/>
      <c r="X15422" t="str">
        <f t="shared" si="933"/>
        <v/>
      </c>
      <c r="Z15422" t="str">
        <f t="shared" si="934"/>
        <v/>
      </c>
      <c r="AB15422" s="9"/>
      <c r="AC15422" t="s">
        <v>5849</v>
      </c>
      <c r="AD15422">
        <f t="shared" si="936"/>
        <v>0</v>
      </c>
      <c r="AF15422" s="3"/>
      <c r="AH15422" s="9"/>
    </row>
    <row r="15423" spans="1:34" ht="10.95" customHeight="1" outlineLevel="1" x14ac:dyDescent="0.25">
      <c r="A15423" t="s">
        <v>6419</v>
      </c>
      <c r="C15423" s="3" t="s">
        <v>12466</v>
      </c>
      <c r="D15423" s="3">
        <v>106</v>
      </c>
      <c r="E15423" s="9">
        <v>1979</v>
      </c>
      <c r="F15423" s="7" t="s">
        <v>2977</v>
      </c>
      <c r="G15423" s="7" t="s">
        <v>5401</v>
      </c>
      <c r="H15423" s="8" t="s">
        <v>16076</v>
      </c>
      <c r="I15423" s="8" t="s">
        <v>16081</v>
      </c>
      <c r="J15423" s="19">
        <v>6</v>
      </c>
      <c r="K15423" s="19" t="s">
        <v>7736</v>
      </c>
      <c r="L15423" s="11">
        <v>0.8</v>
      </c>
      <c r="M15423" s="11"/>
      <c r="N15423" s="24"/>
      <c r="P15423" s="32"/>
      <c r="T15423" s="19"/>
      <c r="U15423" s="3"/>
      <c r="X15423" t="str">
        <f t="shared" si="933"/>
        <v/>
      </c>
      <c r="Z15423" t="str">
        <f t="shared" si="934"/>
        <v/>
      </c>
      <c r="AB15423" s="9"/>
      <c r="AC15423" t="s">
        <v>16076</v>
      </c>
      <c r="AD15423">
        <f t="shared" si="936"/>
        <v>0</v>
      </c>
      <c r="AF15423" s="3"/>
      <c r="AH15423" s="9"/>
    </row>
    <row r="15424" spans="1:34" ht="10.95" customHeight="1" outlineLevel="1" x14ac:dyDescent="0.25">
      <c r="A15424" t="s">
        <v>6419</v>
      </c>
      <c r="C15424" s="3" t="s">
        <v>12466</v>
      </c>
      <c r="D15424" s="3">
        <v>107</v>
      </c>
      <c r="E15424" s="9">
        <v>1979</v>
      </c>
      <c r="F15424" s="7" t="s">
        <v>5282</v>
      </c>
      <c r="G15424" s="7" t="s">
        <v>5401</v>
      </c>
      <c r="H15424" s="8" t="s">
        <v>16071</v>
      </c>
      <c r="I15424" s="8" t="s">
        <v>16081</v>
      </c>
      <c r="J15424" s="19">
        <v>6</v>
      </c>
      <c r="K15424" s="19" t="s">
        <v>7736</v>
      </c>
      <c r="L15424" s="11">
        <v>0.8</v>
      </c>
      <c r="M15424" s="11"/>
      <c r="N15424" s="24"/>
      <c r="P15424" s="32"/>
      <c r="T15424" s="19"/>
      <c r="U15424" s="3"/>
      <c r="X15424" t="str">
        <f t="shared" si="933"/>
        <v/>
      </c>
      <c r="Z15424" t="str">
        <f t="shared" si="934"/>
        <v/>
      </c>
      <c r="AB15424" s="9"/>
      <c r="AC15424" t="s">
        <v>16071</v>
      </c>
      <c r="AD15424">
        <f t="shared" si="936"/>
        <v>0</v>
      </c>
      <c r="AF15424" s="3"/>
      <c r="AH15424" s="9"/>
    </row>
    <row r="15425" spans="1:34" ht="10.95" customHeight="1" outlineLevel="1" x14ac:dyDescent="0.25">
      <c r="A15425" t="s">
        <v>6419</v>
      </c>
      <c r="C15425" s="3" t="s">
        <v>12466</v>
      </c>
      <c r="D15425" s="3">
        <v>108</v>
      </c>
      <c r="E15425" s="9">
        <v>1979</v>
      </c>
      <c r="F15425" s="7" t="s">
        <v>2351</v>
      </c>
      <c r="G15425" s="7" t="s">
        <v>5401</v>
      </c>
      <c r="H15425" s="8" t="s">
        <v>16073</v>
      </c>
      <c r="I15425" s="8" t="s">
        <v>16081</v>
      </c>
      <c r="J15425" s="19">
        <v>6</v>
      </c>
      <c r="K15425" s="19" t="s">
        <v>7736</v>
      </c>
      <c r="L15425" s="11">
        <v>0.8</v>
      </c>
      <c r="M15425" s="11"/>
      <c r="N15425" s="24"/>
      <c r="P15425" s="32"/>
      <c r="T15425" s="19"/>
      <c r="U15425" s="3"/>
      <c r="X15425" t="str">
        <f t="shared" si="933"/>
        <v/>
      </c>
      <c r="Z15425" t="str">
        <f t="shared" si="934"/>
        <v/>
      </c>
      <c r="AB15425" s="9"/>
      <c r="AC15425" t="s">
        <v>16073</v>
      </c>
      <c r="AD15425">
        <f t="shared" si="936"/>
        <v>0</v>
      </c>
      <c r="AF15425" s="3"/>
      <c r="AH15425" s="9"/>
    </row>
    <row r="15426" spans="1:34" ht="10.95" customHeight="1" outlineLevel="1" x14ac:dyDescent="0.25">
      <c r="A15426" t="s">
        <v>6419</v>
      </c>
      <c r="C15426" s="3" t="s">
        <v>12466</v>
      </c>
      <c r="D15426" s="3">
        <v>120</v>
      </c>
      <c r="E15426" s="9">
        <v>1980</v>
      </c>
      <c r="F15426" s="7" t="s">
        <v>5141</v>
      </c>
      <c r="G15426" s="7" t="s">
        <v>5401</v>
      </c>
      <c r="H15426" s="8" t="s">
        <v>16083</v>
      </c>
      <c r="I15426" s="8" t="s">
        <v>16082</v>
      </c>
      <c r="J15426" s="19">
        <v>6</v>
      </c>
      <c r="K15426" s="19" t="s">
        <v>20093</v>
      </c>
      <c r="L15426" s="11"/>
      <c r="M15426" s="11"/>
      <c r="N15426" s="24"/>
      <c r="P15426" s="32"/>
      <c r="T15426" s="19"/>
      <c r="U15426" s="3"/>
      <c r="X15426" t="str">
        <f t="shared" ref="X15426:X15489" si="937">IF(COUNTIF(F15426,"*fdc*"),1,"")</f>
        <v/>
      </c>
      <c r="Z15426" t="str">
        <f t="shared" ref="Z15426:Z15489" si="938">IF(COUNTIF(F15426,"*s/s*"),1,"")</f>
        <v/>
      </c>
      <c r="AB15426" s="9"/>
      <c r="AC15426" t="s">
        <v>16083</v>
      </c>
      <c r="AD15426">
        <f t="shared" si="936"/>
        <v>0</v>
      </c>
      <c r="AF15426" s="3"/>
      <c r="AH15426" s="9"/>
    </row>
    <row r="15427" spans="1:34" ht="10.95" customHeight="1" outlineLevel="1" x14ac:dyDescent="0.25">
      <c r="A15427" t="s">
        <v>6419</v>
      </c>
      <c r="C15427" s="3" t="s">
        <v>12466</v>
      </c>
      <c r="D15427" s="3">
        <v>121</v>
      </c>
      <c r="E15427" s="9">
        <v>1980</v>
      </c>
      <c r="F15427" s="7" t="s">
        <v>2977</v>
      </c>
      <c r="G15427" s="7" t="s">
        <v>5401</v>
      </c>
      <c r="H15427" s="8" t="s">
        <v>16084</v>
      </c>
      <c r="I15427" s="8" t="s">
        <v>16082</v>
      </c>
      <c r="J15427" s="19">
        <v>6</v>
      </c>
      <c r="K15427" s="19" t="s">
        <v>20093</v>
      </c>
      <c r="L15427" s="11"/>
      <c r="M15427" s="11"/>
      <c r="N15427" s="24"/>
      <c r="P15427" s="32"/>
      <c r="T15427" s="19"/>
      <c r="U15427" s="3"/>
      <c r="X15427" t="str">
        <f t="shared" si="937"/>
        <v/>
      </c>
      <c r="Z15427" t="str">
        <f t="shared" si="938"/>
        <v/>
      </c>
      <c r="AB15427" s="9"/>
      <c r="AC15427" t="s">
        <v>16084</v>
      </c>
      <c r="AD15427">
        <f t="shared" si="936"/>
        <v>0</v>
      </c>
      <c r="AF15427" s="3"/>
      <c r="AH15427" s="9"/>
    </row>
    <row r="15428" spans="1:34" ht="10.95" customHeight="1" outlineLevel="1" x14ac:dyDescent="0.25">
      <c r="A15428" t="s">
        <v>6419</v>
      </c>
      <c r="C15428" s="3" t="s">
        <v>12466</v>
      </c>
      <c r="D15428" s="3">
        <v>123</v>
      </c>
      <c r="E15428" s="9">
        <v>1980</v>
      </c>
      <c r="F15428" s="10" t="s">
        <v>6317</v>
      </c>
      <c r="G15428" s="7" t="s">
        <v>5401</v>
      </c>
      <c r="H15428" s="8" t="s">
        <v>16074</v>
      </c>
      <c r="I15428" s="8" t="s">
        <v>16082</v>
      </c>
      <c r="J15428" s="19">
        <v>6</v>
      </c>
      <c r="K15428" s="19" t="s">
        <v>20093</v>
      </c>
      <c r="L15428" s="11"/>
      <c r="M15428" s="11"/>
      <c r="N15428" s="24"/>
      <c r="P15428" s="32"/>
      <c r="T15428" s="19"/>
      <c r="U15428" s="3"/>
      <c r="X15428" t="str">
        <f t="shared" si="937"/>
        <v/>
      </c>
      <c r="Z15428" t="str">
        <f t="shared" si="938"/>
        <v/>
      </c>
      <c r="AB15428" s="9"/>
      <c r="AC15428" t="s">
        <v>16074</v>
      </c>
      <c r="AD15428">
        <f t="shared" si="936"/>
        <v>0</v>
      </c>
      <c r="AF15428" s="3"/>
      <c r="AH15428" s="9"/>
    </row>
    <row r="15429" spans="1:34" ht="10.95" customHeight="1" outlineLevel="1" x14ac:dyDescent="0.25">
      <c r="A15429" t="s">
        <v>6419</v>
      </c>
      <c r="C15429" s="3" t="s">
        <v>12466</v>
      </c>
      <c r="D15429" s="3" t="s">
        <v>20155</v>
      </c>
      <c r="E15429" s="9">
        <v>1980</v>
      </c>
      <c r="F15429" s="7" t="s">
        <v>20156</v>
      </c>
      <c r="G15429" s="7" t="s">
        <v>5401</v>
      </c>
      <c r="H15429" s="8" t="s">
        <v>16074</v>
      </c>
      <c r="I15429" s="8" t="s">
        <v>16082</v>
      </c>
      <c r="J15429" s="19">
        <v>6</v>
      </c>
      <c r="K15429" s="19" t="s">
        <v>7736</v>
      </c>
      <c r="L15429" s="11">
        <v>1.8</v>
      </c>
      <c r="M15429" s="11"/>
      <c r="N15429" s="24"/>
      <c r="P15429" s="32"/>
      <c r="T15429" s="19"/>
      <c r="U15429" s="3"/>
      <c r="X15429" t="str">
        <f t="shared" si="937"/>
        <v/>
      </c>
      <c r="Z15429">
        <f t="shared" si="938"/>
        <v>1</v>
      </c>
      <c r="AB15429" s="9"/>
      <c r="AC15429" t="s">
        <v>16074</v>
      </c>
      <c r="AD15429">
        <f t="shared" si="936"/>
        <v>0</v>
      </c>
      <c r="AF15429" s="3"/>
      <c r="AH15429" s="9"/>
    </row>
    <row r="15430" spans="1:34" ht="10.95" customHeight="1" outlineLevel="1" x14ac:dyDescent="0.25">
      <c r="A15430" t="s">
        <v>6419</v>
      </c>
      <c r="C15430" s="3" t="s">
        <v>12466</v>
      </c>
      <c r="D15430" s="3">
        <v>154</v>
      </c>
      <c r="E15430" s="9">
        <v>1982</v>
      </c>
      <c r="F15430" s="7" t="s">
        <v>5141</v>
      </c>
      <c r="G15430" s="7" t="s">
        <v>5401</v>
      </c>
      <c r="H15430" s="8" t="s">
        <v>16086</v>
      </c>
      <c r="I15430" s="8" t="s">
        <v>16085</v>
      </c>
      <c r="J15430" s="19">
        <v>6</v>
      </c>
      <c r="K15430" s="19" t="s">
        <v>7736</v>
      </c>
      <c r="L15430" s="11">
        <v>2</v>
      </c>
      <c r="M15430" s="11"/>
      <c r="N15430" s="24"/>
      <c r="P15430" s="32"/>
      <c r="T15430" s="19"/>
      <c r="U15430" s="3"/>
      <c r="X15430" t="str">
        <f t="shared" si="937"/>
        <v/>
      </c>
      <c r="Z15430" t="str">
        <f t="shared" si="938"/>
        <v/>
      </c>
      <c r="AB15430" s="9"/>
      <c r="AC15430" t="s">
        <v>16086</v>
      </c>
      <c r="AD15430">
        <f t="shared" si="936"/>
        <v>0</v>
      </c>
      <c r="AF15430" s="3"/>
      <c r="AH15430" s="9"/>
    </row>
    <row r="15431" spans="1:34" ht="10.95" customHeight="1" outlineLevel="1" x14ac:dyDescent="0.25">
      <c r="A15431" t="s">
        <v>6419</v>
      </c>
      <c r="C15431" s="3" t="s">
        <v>12466</v>
      </c>
      <c r="D15431" s="3">
        <v>172</v>
      </c>
      <c r="E15431" s="9">
        <v>1982</v>
      </c>
      <c r="F15431" s="7" t="s">
        <v>15355</v>
      </c>
      <c r="G15431" s="7" t="s">
        <v>5401</v>
      </c>
      <c r="H15431" s="8" t="s">
        <v>16074</v>
      </c>
      <c r="I15431" s="8" t="s">
        <v>15354</v>
      </c>
      <c r="J15431" s="19">
        <v>6</v>
      </c>
      <c r="K15431" s="19" t="s">
        <v>7736</v>
      </c>
      <c r="L15431" s="11">
        <v>1.6</v>
      </c>
      <c r="M15431" s="11"/>
      <c r="N15431" s="24"/>
      <c r="P15431" s="32"/>
      <c r="T15431" s="19"/>
      <c r="U15431" s="3"/>
      <c r="X15431" t="str">
        <f t="shared" si="937"/>
        <v/>
      </c>
      <c r="Z15431">
        <f t="shared" si="938"/>
        <v>1</v>
      </c>
      <c r="AB15431" s="9"/>
      <c r="AC15431" t="s">
        <v>16074</v>
      </c>
      <c r="AD15431">
        <f t="shared" si="936"/>
        <v>0</v>
      </c>
      <c r="AF15431" s="3"/>
      <c r="AH15431" s="9"/>
    </row>
    <row r="15432" spans="1:34" ht="10.95" customHeight="1" outlineLevel="1" x14ac:dyDescent="0.25">
      <c r="A15432" t="s">
        <v>6419</v>
      </c>
      <c r="C15432" s="3" t="s">
        <v>12466</v>
      </c>
      <c r="D15432" s="3">
        <v>188</v>
      </c>
      <c r="E15432" s="9">
        <v>1983</v>
      </c>
      <c r="F15432" s="7" t="s">
        <v>5243</v>
      </c>
      <c r="G15432" s="7" t="s">
        <v>5401</v>
      </c>
      <c r="H15432" s="8" t="s">
        <v>16074</v>
      </c>
      <c r="I15432" s="8" t="s">
        <v>8258</v>
      </c>
      <c r="J15432" s="19">
        <v>6</v>
      </c>
      <c r="K15432" s="19" t="s">
        <v>7736</v>
      </c>
      <c r="L15432" s="11">
        <v>2.4</v>
      </c>
      <c r="M15432" s="11"/>
      <c r="N15432" s="24"/>
      <c r="P15432" s="32"/>
      <c r="T15432" s="19"/>
      <c r="U15432" s="3"/>
      <c r="X15432" t="str">
        <f t="shared" si="937"/>
        <v/>
      </c>
      <c r="Z15432" t="str">
        <f t="shared" si="938"/>
        <v/>
      </c>
      <c r="AB15432" s="9"/>
      <c r="AC15432" t="s">
        <v>16074</v>
      </c>
      <c r="AD15432">
        <f t="shared" si="936"/>
        <v>0</v>
      </c>
      <c r="AF15432" s="3"/>
      <c r="AH15432" s="9"/>
    </row>
    <row r="15433" spans="1:34" ht="10.95" customHeight="1" outlineLevel="1" x14ac:dyDescent="0.25">
      <c r="A15433" t="s">
        <v>6419</v>
      </c>
      <c r="C15433" s="3" t="s">
        <v>12466</v>
      </c>
      <c r="D15433" s="3" t="s">
        <v>16088</v>
      </c>
      <c r="E15433" s="9">
        <v>1986</v>
      </c>
      <c r="F15433" s="7" t="s">
        <v>16089</v>
      </c>
      <c r="G15433" s="7" t="s">
        <v>5401</v>
      </c>
      <c r="H15433" s="8" t="s">
        <v>16074</v>
      </c>
      <c r="I15433" s="8" t="s">
        <v>16087</v>
      </c>
      <c r="J15433" s="19">
        <v>6</v>
      </c>
      <c r="K15433" s="19" t="s">
        <v>7736</v>
      </c>
      <c r="L15433" s="11">
        <v>10</v>
      </c>
      <c r="M15433" s="11"/>
      <c r="N15433" s="24"/>
      <c r="P15433" s="32"/>
      <c r="T15433" s="19"/>
      <c r="U15433" s="3"/>
      <c r="X15433" t="str">
        <f t="shared" si="937"/>
        <v/>
      </c>
      <c r="Z15433">
        <f t="shared" si="938"/>
        <v>1</v>
      </c>
      <c r="AB15433" s="9"/>
      <c r="AC15433" t="s">
        <v>16074</v>
      </c>
      <c r="AD15433">
        <f t="shared" si="936"/>
        <v>0</v>
      </c>
      <c r="AF15433" s="3"/>
      <c r="AH15433" s="9"/>
    </row>
    <row r="15434" spans="1:34" ht="10.95" customHeight="1" outlineLevel="1" x14ac:dyDescent="0.25">
      <c r="A15434" t="s">
        <v>6419</v>
      </c>
      <c r="C15434" s="3" t="s">
        <v>12466</v>
      </c>
      <c r="D15434" s="3">
        <v>656</v>
      </c>
      <c r="E15434" s="9">
        <v>1993</v>
      </c>
      <c r="F15434" s="10" t="s">
        <v>67</v>
      </c>
      <c r="G15434" s="7" t="s">
        <v>5401</v>
      </c>
      <c r="H15434" s="8" t="s">
        <v>14528</v>
      </c>
      <c r="I15434" s="8" t="s">
        <v>20109</v>
      </c>
      <c r="J15434" s="19">
        <v>6</v>
      </c>
      <c r="K15434" s="19" t="s">
        <v>7736</v>
      </c>
      <c r="L15434" s="11">
        <v>8.1</v>
      </c>
      <c r="M15434" s="11"/>
      <c r="N15434" s="24"/>
      <c r="P15434" s="32"/>
      <c r="T15434" s="19"/>
      <c r="U15434" s="3"/>
      <c r="X15434" t="str">
        <f t="shared" si="937"/>
        <v/>
      </c>
      <c r="Z15434" t="str">
        <f t="shared" si="938"/>
        <v/>
      </c>
      <c r="AB15434" s="9"/>
      <c r="AC15434" t="s">
        <v>14528</v>
      </c>
      <c r="AD15434">
        <f t="shared" si="936"/>
        <v>0</v>
      </c>
      <c r="AF15434" s="3"/>
      <c r="AH15434" s="9"/>
    </row>
    <row r="15435" spans="1:34" ht="10.95" customHeight="1" outlineLevel="1" x14ac:dyDescent="0.25">
      <c r="A15435" t="s">
        <v>6419</v>
      </c>
      <c r="C15435" s="3" t="s">
        <v>12466</v>
      </c>
      <c r="D15435" s="3" t="s">
        <v>16091</v>
      </c>
      <c r="E15435" s="9">
        <v>1996</v>
      </c>
      <c r="F15435" s="7" t="s">
        <v>16092</v>
      </c>
      <c r="G15435" s="7" t="s">
        <v>5401</v>
      </c>
      <c r="H15435" s="8" t="s">
        <v>16074</v>
      </c>
      <c r="I15435" s="8" t="s">
        <v>16090</v>
      </c>
      <c r="J15435" s="19">
        <v>6</v>
      </c>
      <c r="K15435" s="20" t="s">
        <v>7736</v>
      </c>
      <c r="L15435" s="11">
        <v>10.5</v>
      </c>
      <c r="M15435" s="11"/>
      <c r="N15435" s="24"/>
      <c r="P15435" s="32"/>
      <c r="T15435" s="19"/>
      <c r="U15435" s="3"/>
      <c r="X15435" t="str">
        <f t="shared" si="937"/>
        <v/>
      </c>
      <c r="Z15435">
        <f t="shared" si="938"/>
        <v>1</v>
      </c>
      <c r="AB15435" s="9"/>
      <c r="AC15435" t="s">
        <v>16074</v>
      </c>
      <c r="AD15435">
        <f t="shared" si="936"/>
        <v>0</v>
      </c>
      <c r="AF15435" s="3"/>
      <c r="AH15435" s="9"/>
    </row>
    <row r="15436" spans="1:34" ht="10.95" customHeight="1" outlineLevel="1" x14ac:dyDescent="0.25">
      <c r="A15436" t="s">
        <v>6419</v>
      </c>
      <c r="C15436" s="3" t="s">
        <v>12466</v>
      </c>
      <c r="D15436" s="3" t="s">
        <v>16093</v>
      </c>
      <c r="E15436" s="9">
        <v>2000</v>
      </c>
      <c r="F15436" s="7" t="s">
        <v>16094</v>
      </c>
      <c r="G15436" s="7" t="s">
        <v>5401</v>
      </c>
      <c r="H15436" s="8" t="s">
        <v>16095</v>
      </c>
      <c r="I15436" s="8" t="s">
        <v>9555</v>
      </c>
      <c r="J15436" s="19">
        <v>3</v>
      </c>
      <c r="K15436" s="19" t="s">
        <v>7736</v>
      </c>
      <c r="L15436" s="11">
        <v>10.6</v>
      </c>
      <c r="M15436" s="11"/>
      <c r="N15436" s="24"/>
      <c r="P15436" s="32"/>
      <c r="T15436" s="19"/>
      <c r="U15436" s="3"/>
      <c r="X15436" t="str">
        <f t="shared" si="937"/>
        <v/>
      </c>
      <c r="Z15436">
        <f t="shared" si="938"/>
        <v>1</v>
      </c>
      <c r="AB15436" s="9"/>
      <c r="AC15436" t="s">
        <v>16095</v>
      </c>
      <c r="AD15436">
        <f t="shared" si="936"/>
        <v>0</v>
      </c>
      <c r="AF15436" s="3"/>
      <c r="AH15436" s="9"/>
    </row>
    <row r="15437" spans="1:34" ht="10.95" customHeight="1" outlineLevel="1" x14ac:dyDescent="0.25">
      <c r="A15437" t="s">
        <v>6419</v>
      </c>
      <c r="C15437" s="3" t="s">
        <v>12466</v>
      </c>
      <c r="D15437" s="3" t="s">
        <v>16096</v>
      </c>
      <c r="E15437" s="9">
        <v>2000</v>
      </c>
      <c r="F15437" s="7" t="s">
        <v>16094</v>
      </c>
      <c r="G15437" s="7" t="s">
        <v>5401</v>
      </c>
      <c r="H15437" s="8" t="s">
        <v>16095</v>
      </c>
      <c r="I15437" s="8" t="s">
        <v>9555</v>
      </c>
      <c r="J15437" s="19">
        <v>3</v>
      </c>
      <c r="K15437" s="19" t="s">
        <v>7736</v>
      </c>
      <c r="L15437" s="11">
        <v>10.6</v>
      </c>
      <c r="M15437" s="11"/>
      <c r="N15437" s="24"/>
      <c r="P15437" s="32"/>
      <c r="T15437" s="19"/>
      <c r="U15437" s="3"/>
      <c r="X15437" t="str">
        <f t="shared" si="937"/>
        <v/>
      </c>
      <c r="Z15437">
        <f t="shared" si="938"/>
        <v>1</v>
      </c>
      <c r="AB15437" s="9"/>
      <c r="AC15437" t="s">
        <v>16095</v>
      </c>
      <c r="AD15437">
        <f t="shared" si="936"/>
        <v>0</v>
      </c>
      <c r="AF15437" s="3"/>
      <c r="AH15437" s="9"/>
    </row>
    <row r="15438" spans="1:34" ht="10.95" customHeight="1" outlineLevel="1" x14ac:dyDescent="0.25">
      <c r="A15438" t="s">
        <v>6419</v>
      </c>
      <c r="C15438" s="3" t="s">
        <v>12466</v>
      </c>
      <c r="D15438" s="3" t="s">
        <v>16097</v>
      </c>
      <c r="E15438" s="9">
        <v>2000</v>
      </c>
      <c r="F15438" s="7" t="s">
        <v>16094</v>
      </c>
      <c r="G15438" s="7" t="s">
        <v>5401</v>
      </c>
      <c r="H15438" s="8" t="s">
        <v>16095</v>
      </c>
      <c r="I15438" s="8" t="s">
        <v>9555</v>
      </c>
      <c r="J15438" s="19">
        <v>3</v>
      </c>
      <c r="K15438" s="19" t="s">
        <v>7736</v>
      </c>
      <c r="L15438" s="11">
        <v>10.6</v>
      </c>
      <c r="M15438" s="11"/>
      <c r="N15438" s="24"/>
      <c r="P15438" s="32"/>
      <c r="T15438" s="19"/>
      <c r="U15438" s="3"/>
      <c r="X15438" t="str">
        <f t="shared" si="937"/>
        <v/>
      </c>
      <c r="Z15438">
        <f t="shared" si="938"/>
        <v>1</v>
      </c>
      <c r="AB15438" s="9"/>
      <c r="AC15438" t="s">
        <v>16095</v>
      </c>
      <c r="AD15438">
        <f t="shared" ref="AD15438:AD15457" si="939">COUNTIF(H15438,"*Fuji*")</f>
        <v>0</v>
      </c>
      <c r="AF15438" s="3"/>
      <c r="AH15438" s="9"/>
    </row>
    <row r="15439" spans="1:34" ht="10.95" customHeight="1" outlineLevel="1" x14ac:dyDescent="0.25">
      <c r="A15439" t="s">
        <v>6419</v>
      </c>
      <c r="C15439" s="3" t="s">
        <v>12466</v>
      </c>
      <c r="D15439" s="3" t="s">
        <v>19267</v>
      </c>
      <c r="E15439" s="9">
        <v>2000</v>
      </c>
      <c r="F15439" s="7" t="s">
        <v>15846</v>
      </c>
      <c r="G15439" s="7" t="s">
        <v>5401</v>
      </c>
      <c r="H15439" s="8" t="s">
        <v>14909</v>
      </c>
      <c r="I15439" s="8" t="s">
        <v>9555</v>
      </c>
      <c r="J15439" s="19">
        <v>3</v>
      </c>
      <c r="K15439" s="19" t="s">
        <v>7738</v>
      </c>
      <c r="L15439" s="11"/>
      <c r="M15439" s="11"/>
      <c r="N15439" s="24"/>
      <c r="P15439" s="32"/>
      <c r="T15439" s="19"/>
      <c r="U15439" s="3"/>
      <c r="X15439" t="str">
        <f t="shared" si="937"/>
        <v/>
      </c>
      <c r="Z15439">
        <f t="shared" si="938"/>
        <v>1</v>
      </c>
      <c r="AB15439" s="9"/>
      <c r="AC15439" t="s">
        <v>14909</v>
      </c>
      <c r="AD15439">
        <f t="shared" si="939"/>
        <v>0</v>
      </c>
      <c r="AF15439" s="3"/>
      <c r="AH15439" s="9"/>
    </row>
    <row r="15440" spans="1:34" ht="10.95" customHeight="1" outlineLevel="1" x14ac:dyDescent="0.25">
      <c r="A15440" t="s">
        <v>6419</v>
      </c>
      <c r="C15440" s="3" t="s">
        <v>12466</v>
      </c>
      <c r="D15440" s="3" t="s">
        <v>12334</v>
      </c>
      <c r="E15440" s="9">
        <v>2000</v>
      </c>
      <c r="F15440" s="7" t="s">
        <v>16094</v>
      </c>
      <c r="G15440" s="7" t="s">
        <v>5401</v>
      </c>
      <c r="H15440" s="8" t="s">
        <v>16099</v>
      </c>
      <c r="I15440" s="8" t="s">
        <v>16098</v>
      </c>
      <c r="J15440" s="19">
        <v>5</v>
      </c>
      <c r="K15440" s="19" t="s">
        <v>7738</v>
      </c>
      <c r="L15440" s="11"/>
      <c r="M15440" s="11"/>
      <c r="N15440" s="24"/>
      <c r="P15440" s="32"/>
      <c r="T15440" s="19"/>
      <c r="U15440" s="3"/>
      <c r="X15440" t="str">
        <f t="shared" si="937"/>
        <v/>
      </c>
      <c r="Z15440">
        <f t="shared" si="938"/>
        <v>1</v>
      </c>
      <c r="AB15440" s="9"/>
      <c r="AC15440" t="s">
        <v>16099</v>
      </c>
      <c r="AD15440">
        <f t="shared" si="939"/>
        <v>0</v>
      </c>
      <c r="AF15440" s="3"/>
      <c r="AH15440" s="9"/>
    </row>
    <row r="15441" spans="1:34" ht="10.95" customHeight="1" outlineLevel="1" x14ac:dyDescent="0.25">
      <c r="A15441" t="s">
        <v>6419</v>
      </c>
      <c r="C15441" s="3" t="s">
        <v>12466</v>
      </c>
      <c r="D15441" s="3" t="s">
        <v>16100</v>
      </c>
      <c r="E15441" s="9">
        <v>2000</v>
      </c>
      <c r="F15441" s="7" t="s">
        <v>16094</v>
      </c>
      <c r="G15441" s="7" t="s">
        <v>5401</v>
      </c>
      <c r="H15441" s="8" t="s">
        <v>16101</v>
      </c>
      <c r="I15441" s="8" t="s">
        <v>16098</v>
      </c>
      <c r="J15441" s="19">
        <v>5</v>
      </c>
      <c r="K15441" s="19" t="s">
        <v>7738</v>
      </c>
      <c r="L15441" s="11"/>
      <c r="M15441" s="11"/>
      <c r="N15441" s="24"/>
      <c r="P15441" s="32"/>
      <c r="T15441" s="19"/>
      <c r="U15441" s="3"/>
      <c r="X15441" t="str">
        <f t="shared" si="937"/>
        <v/>
      </c>
      <c r="Z15441">
        <f t="shared" si="938"/>
        <v>1</v>
      </c>
      <c r="AB15441" s="9"/>
      <c r="AC15441" t="s">
        <v>16101</v>
      </c>
      <c r="AD15441">
        <f t="shared" si="939"/>
        <v>0</v>
      </c>
      <c r="AF15441" s="3"/>
      <c r="AH15441" s="9"/>
    </row>
    <row r="15442" spans="1:34" ht="10.95" customHeight="1" outlineLevel="1" x14ac:dyDescent="0.25">
      <c r="A15442" t="s">
        <v>6419</v>
      </c>
      <c r="C15442" s="3" t="s">
        <v>12466</v>
      </c>
      <c r="D15442" s="3" t="s">
        <v>16102</v>
      </c>
      <c r="E15442" s="9">
        <v>2000</v>
      </c>
      <c r="F15442" s="7" t="s">
        <v>16094</v>
      </c>
      <c r="G15442" s="7" t="s">
        <v>5401</v>
      </c>
      <c r="H15442" s="8" t="s">
        <v>16101</v>
      </c>
      <c r="I15442" s="8" t="s">
        <v>16098</v>
      </c>
      <c r="J15442" s="19">
        <v>5</v>
      </c>
      <c r="K15442" s="19" t="s">
        <v>7738</v>
      </c>
      <c r="L15442" s="11"/>
      <c r="M15442" s="11"/>
      <c r="N15442" s="24"/>
      <c r="P15442" s="32"/>
      <c r="T15442" s="19"/>
      <c r="U15442" s="3"/>
      <c r="X15442" t="str">
        <f t="shared" si="937"/>
        <v/>
      </c>
      <c r="Z15442">
        <f t="shared" si="938"/>
        <v>1</v>
      </c>
      <c r="AB15442" s="9"/>
      <c r="AC15442" t="s">
        <v>16101</v>
      </c>
      <c r="AD15442">
        <f t="shared" si="939"/>
        <v>0</v>
      </c>
      <c r="AF15442" s="3"/>
      <c r="AH15442" s="9"/>
    </row>
    <row r="15443" spans="1:34" ht="10.95" customHeight="1" outlineLevel="1" x14ac:dyDescent="0.25">
      <c r="A15443" t="s">
        <v>6419</v>
      </c>
      <c r="C15443" s="3" t="s">
        <v>12466</v>
      </c>
      <c r="D15443" s="3" t="s">
        <v>16105</v>
      </c>
      <c r="E15443" s="9">
        <v>2000</v>
      </c>
      <c r="F15443" s="7" t="s">
        <v>16094</v>
      </c>
      <c r="G15443" s="7" t="s">
        <v>5401</v>
      </c>
      <c r="H15443" s="8" t="s">
        <v>16103</v>
      </c>
      <c r="I15443" s="8" t="s">
        <v>16104</v>
      </c>
      <c r="J15443" s="19">
        <v>5</v>
      </c>
      <c r="K15443" s="19" t="s">
        <v>7738</v>
      </c>
      <c r="L15443" s="11"/>
      <c r="M15443" s="11"/>
      <c r="N15443" s="24"/>
      <c r="P15443" s="32"/>
      <c r="T15443" s="19"/>
      <c r="U15443" s="3"/>
      <c r="X15443" t="str">
        <f t="shared" si="937"/>
        <v/>
      </c>
      <c r="Z15443">
        <f t="shared" si="938"/>
        <v>1</v>
      </c>
      <c r="AB15443" s="9"/>
      <c r="AC15443" t="s">
        <v>16103</v>
      </c>
      <c r="AD15443">
        <f t="shared" si="939"/>
        <v>0</v>
      </c>
      <c r="AF15443" s="3"/>
      <c r="AH15443" s="9"/>
    </row>
    <row r="15444" spans="1:34" ht="10.95" customHeight="1" outlineLevel="1" x14ac:dyDescent="0.25">
      <c r="A15444" t="s">
        <v>6419</v>
      </c>
      <c r="C15444" s="3" t="s">
        <v>12466</v>
      </c>
      <c r="D15444" s="3" t="s">
        <v>16106</v>
      </c>
      <c r="E15444" s="9">
        <v>2000</v>
      </c>
      <c r="F15444" s="7" t="s">
        <v>16094</v>
      </c>
      <c r="G15444" s="7" t="s">
        <v>5401</v>
      </c>
      <c r="H15444" s="8" t="s">
        <v>16103</v>
      </c>
      <c r="I15444" s="8" t="s">
        <v>16104</v>
      </c>
      <c r="J15444" s="19">
        <v>5</v>
      </c>
      <c r="K15444" s="19" t="s">
        <v>7738</v>
      </c>
      <c r="L15444" s="11"/>
      <c r="M15444" s="11"/>
      <c r="N15444" s="24"/>
      <c r="P15444" s="32"/>
      <c r="T15444" s="19"/>
      <c r="U15444" s="3"/>
      <c r="X15444" t="str">
        <f t="shared" si="937"/>
        <v/>
      </c>
      <c r="Z15444">
        <f t="shared" si="938"/>
        <v>1</v>
      </c>
      <c r="AB15444" s="9"/>
      <c r="AC15444" t="s">
        <v>16103</v>
      </c>
      <c r="AD15444">
        <f t="shared" si="939"/>
        <v>0</v>
      </c>
      <c r="AF15444" s="3"/>
      <c r="AH15444" s="9"/>
    </row>
    <row r="15445" spans="1:34" ht="10.95" customHeight="1" outlineLevel="1" x14ac:dyDescent="0.25">
      <c r="A15445" t="s">
        <v>6419</v>
      </c>
      <c r="C15445" s="3" t="s">
        <v>12466</v>
      </c>
      <c r="D15445" s="3" t="s">
        <v>16107</v>
      </c>
      <c r="E15445" s="9">
        <v>2000</v>
      </c>
      <c r="F15445" s="7" t="s">
        <v>16094</v>
      </c>
      <c r="G15445" s="7" t="s">
        <v>5401</v>
      </c>
      <c r="H15445" s="8" t="s">
        <v>16108</v>
      </c>
      <c r="I15445" s="8" t="s">
        <v>13961</v>
      </c>
      <c r="J15445" s="19">
        <v>3</v>
      </c>
      <c r="K15445" s="19" t="s">
        <v>7738</v>
      </c>
      <c r="L15445" s="11"/>
      <c r="M15445" s="11"/>
      <c r="N15445" s="24"/>
      <c r="P15445" s="32"/>
      <c r="T15445" s="19"/>
      <c r="U15445" s="3"/>
      <c r="X15445" t="str">
        <f t="shared" si="937"/>
        <v/>
      </c>
      <c r="Z15445">
        <f t="shared" si="938"/>
        <v>1</v>
      </c>
      <c r="AB15445" s="9"/>
      <c r="AC15445" t="s">
        <v>16108</v>
      </c>
      <c r="AD15445">
        <f t="shared" si="939"/>
        <v>0</v>
      </c>
      <c r="AF15445" s="3"/>
      <c r="AH15445" s="9"/>
    </row>
    <row r="15446" spans="1:34" ht="10.95" customHeight="1" outlineLevel="1" x14ac:dyDescent="0.25">
      <c r="A15446" t="s">
        <v>6419</v>
      </c>
      <c r="C15446" s="3" t="s">
        <v>12466</v>
      </c>
      <c r="D15446" s="3" t="s">
        <v>16109</v>
      </c>
      <c r="E15446" s="9">
        <v>2000</v>
      </c>
      <c r="F15446" s="7" t="s">
        <v>16094</v>
      </c>
      <c r="G15446" s="7" t="s">
        <v>5401</v>
      </c>
      <c r="H15446" s="8" t="s">
        <v>16108</v>
      </c>
      <c r="I15446" s="8" t="s">
        <v>13961</v>
      </c>
      <c r="J15446" s="19">
        <v>3</v>
      </c>
      <c r="K15446" s="19" t="s">
        <v>7738</v>
      </c>
      <c r="L15446" s="11"/>
      <c r="M15446" s="11"/>
      <c r="N15446" s="24"/>
      <c r="P15446" s="32"/>
      <c r="T15446" s="19"/>
      <c r="U15446" s="3"/>
      <c r="X15446" t="str">
        <f t="shared" si="937"/>
        <v/>
      </c>
      <c r="Z15446">
        <f t="shared" si="938"/>
        <v>1</v>
      </c>
      <c r="AB15446" s="9"/>
      <c r="AC15446" t="s">
        <v>16108</v>
      </c>
      <c r="AD15446">
        <f t="shared" si="939"/>
        <v>0</v>
      </c>
      <c r="AF15446" s="3"/>
      <c r="AH15446" s="9"/>
    </row>
    <row r="15447" spans="1:34" ht="10.95" customHeight="1" outlineLevel="1" x14ac:dyDescent="0.25">
      <c r="A15447" t="s">
        <v>6419</v>
      </c>
      <c r="C15447" s="3" t="s">
        <v>12466</v>
      </c>
      <c r="D15447" s="3">
        <v>1001</v>
      </c>
      <c r="E15447" s="9">
        <v>2001</v>
      </c>
      <c r="F15447" s="7" t="s">
        <v>15846</v>
      </c>
      <c r="G15447" s="7" t="s">
        <v>5401</v>
      </c>
      <c r="H15447" s="8" t="s">
        <v>5402</v>
      </c>
      <c r="I15447" s="8" t="s">
        <v>16110</v>
      </c>
      <c r="J15447" s="19">
        <v>1</v>
      </c>
      <c r="K15447" s="19" t="s">
        <v>7736</v>
      </c>
      <c r="L15447" s="11">
        <v>6</v>
      </c>
      <c r="M15447" s="11"/>
      <c r="N15447" s="24"/>
      <c r="P15447" s="32"/>
      <c r="T15447" s="19"/>
      <c r="U15447" s="3"/>
      <c r="X15447" t="str">
        <f t="shared" si="937"/>
        <v/>
      </c>
      <c r="Z15447">
        <f t="shared" si="938"/>
        <v>1</v>
      </c>
      <c r="AB15447" s="9"/>
      <c r="AC15447" t="s">
        <v>5402</v>
      </c>
      <c r="AD15447">
        <f t="shared" si="939"/>
        <v>1</v>
      </c>
      <c r="AF15447" s="3"/>
      <c r="AH15447" s="9"/>
    </row>
    <row r="15448" spans="1:34" ht="10.95" customHeight="1" outlineLevel="1" x14ac:dyDescent="0.25">
      <c r="A15448" t="s">
        <v>6419</v>
      </c>
      <c r="C15448" s="3" t="s">
        <v>12466</v>
      </c>
      <c r="D15448" s="3">
        <v>1077</v>
      </c>
      <c r="E15448" s="9">
        <v>2002</v>
      </c>
      <c r="F15448" s="7" t="s">
        <v>67</v>
      </c>
      <c r="G15448" s="7" t="s">
        <v>5401</v>
      </c>
      <c r="H15448" s="8" t="s">
        <v>5402</v>
      </c>
      <c r="I15448" s="8" t="s">
        <v>7143</v>
      </c>
      <c r="J15448" s="19">
        <v>1</v>
      </c>
      <c r="K15448" s="19" t="s">
        <v>7736</v>
      </c>
      <c r="L15448" s="11">
        <v>10</v>
      </c>
      <c r="M15448" s="11"/>
      <c r="N15448" s="24"/>
      <c r="P15448" s="32"/>
      <c r="T15448" s="19"/>
      <c r="U15448" s="3" t="s">
        <v>6420</v>
      </c>
      <c r="X15448" t="str">
        <f t="shared" si="937"/>
        <v/>
      </c>
      <c r="Z15448" t="str">
        <f t="shared" si="938"/>
        <v/>
      </c>
      <c r="AB15448" s="9"/>
      <c r="AC15448" t="s">
        <v>5402</v>
      </c>
      <c r="AD15448">
        <f t="shared" si="939"/>
        <v>1</v>
      </c>
      <c r="AF15448" s="3"/>
      <c r="AG15448" t="s">
        <v>4924</v>
      </c>
      <c r="AH15448" s="9" t="s">
        <v>4925</v>
      </c>
    </row>
    <row r="15449" spans="1:34" ht="10.95" customHeight="1" outlineLevel="1" x14ac:dyDescent="0.25">
      <c r="A15449" t="s">
        <v>6419</v>
      </c>
      <c r="C15449" s="3" t="s">
        <v>12466</v>
      </c>
      <c r="D15449" s="3">
        <v>1800</v>
      </c>
      <c r="E15449" s="9">
        <v>2011</v>
      </c>
      <c r="F15449" s="10" t="s">
        <v>1678</v>
      </c>
      <c r="G15449" s="7" t="s">
        <v>5401</v>
      </c>
      <c r="H15449" s="8" t="s">
        <v>5402</v>
      </c>
      <c r="I15449" s="8" t="s">
        <v>16111</v>
      </c>
      <c r="J15449" s="19">
        <v>1</v>
      </c>
      <c r="K15449" s="19" t="s">
        <v>20093</v>
      </c>
      <c r="L15449" s="11"/>
      <c r="M15449" s="11"/>
      <c r="N15449" s="24"/>
      <c r="P15449" s="32"/>
      <c r="T15449" s="19"/>
      <c r="U15449" s="3"/>
      <c r="X15449" t="str">
        <f t="shared" si="937"/>
        <v/>
      </c>
      <c r="Z15449" t="str">
        <f t="shared" si="938"/>
        <v/>
      </c>
      <c r="AB15449" s="9"/>
      <c r="AC15449" t="s">
        <v>5402</v>
      </c>
      <c r="AD15449">
        <f t="shared" si="939"/>
        <v>1</v>
      </c>
      <c r="AF15449" s="3"/>
      <c r="AH15449" s="9"/>
    </row>
    <row r="15450" spans="1:34" ht="10.95" customHeight="1" outlineLevel="1" x14ac:dyDescent="0.25">
      <c r="A15450" t="s">
        <v>6419</v>
      </c>
      <c r="C15450" s="3" t="s">
        <v>12466</v>
      </c>
      <c r="D15450" s="3">
        <v>1801</v>
      </c>
      <c r="E15450" s="9">
        <v>2011</v>
      </c>
      <c r="F15450" s="10" t="s">
        <v>1678</v>
      </c>
      <c r="G15450" s="7" t="s">
        <v>5401</v>
      </c>
      <c r="H15450" s="8" t="s">
        <v>5402</v>
      </c>
      <c r="I15450" s="8" t="s">
        <v>16111</v>
      </c>
      <c r="J15450" s="19">
        <v>1</v>
      </c>
      <c r="K15450" s="19" t="s">
        <v>20093</v>
      </c>
      <c r="L15450" s="11"/>
      <c r="M15450" s="11"/>
      <c r="N15450" s="24"/>
      <c r="P15450" s="32"/>
      <c r="T15450" s="19"/>
      <c r="U15450" s="3"/>
      <c r="X15450" t="str">
        <f t="shared" si="937"/>
        <v/>
      </c>
      <c r="Z15450" t="str">
        <f t="shared" si="938"/>
        <v/>
      </c>
      <c r="AB15450" s="9"/>
      <c r="AC15450" t="s">
        <v>5402</v>
      </c>
      <c r="AD15450">
        <f t="shared" si="939"/>
        <v>1</v>
      </c>
      <c r="AF15450" s="3"/>
      <c r="AH15450" s="9"/>
    </row>
    <row r="15451" spans="1:34" ht="10.95" customHeight="1" outlineLevel="1" x14ac:dyDescent="0.25">
      <c r="A15451" t="s">
        <v>6419</v>
      </c>
      <c r="C15451" s="3" t="s">
        <v>12466</v>
      </c>
      <c r="D15451" s="3">
        <v>1802</v>
      </c>
      <c r="E15451" s="9">
        <v>2011</v>
      </c>
      <c r="F15451" s="10" t="s">
        <v>1678</v>
      </c>
      <c r="G15451" s="7" t="s">
        <v>5401</v>
      </c>
      <c r="H15451" s="8" t="s">
        <v>5402</v>
      </c>
      <c r="I15451" s="8" t="s">
        <v>16111</v>
      </c>
      <c r="J15451" s="19">
        <v>1</v>
      </c>
      <c r="K15451" s="19" t="s">
        <v>20093</v>
      </c>
      <c r="L15451" s="11"/>
      <c r="M15451" s="11"/>
      <c r="N15451" s="24"/>
      <c r="P15451" s="32"/>
      <c r="T15451" s="19"/>
      <c r="U15451" s="3"/>
      <c r="X15451" t="str">
        <f t="shared" si="937"/>
        <v/>
      </c>
      <c r="Z15451" t="str">
        <f t="shared" si="938"/>
        <v/>
      </c>
      <c r="AB15451" s="9"/>
      <c r="AC15451" t="s">
        <v>5402</v>
      </c>
      <c r="AD15451">
        <f t="shared" si="939"/>
        <v>1</v>
      </c>
      <c r="AF15451" s="3"/>
      <c r="AH15451" s="9"/>
    </row>
    <row r="15452" spans="1:34" ht="10.95" customHeight="1" outlineLevel="1" x14ac:dyDescent="0.25">
      <c r="A15452" t="s">
        <v>6419</v>
      </c>
      <c r="C15452" s="3" t="s">
        <v>12466</v>
      </c>
      <c r="D15452" s="3">
        <v>1803</v>
      </c>
      <c r="E15452" s="9">
        <v>2011</v>
      </c>
      <c r="F15452" s="10" t="s">
        <v>1678</v>
      </c>
      <c r="G15452" s="7" t="s">
        <v>5401</v>
      </c>
      <c r="H15452" s="8" t="s">
        <v>5402</v>
      </c>
      <c r="I15452" s="8" t="s">
        <v>16111</v>
      </c>
      <c r="J15452" s="19">
        <v>1</v>
      </c>
      <c r="K15452" s="19" t="s">
        <v>20093</v>
      </c>
      <c r="L15452" s="11"/>
      <c r="M15452" s="11"/>
      <c r="N15452" s="24"/>
      <c r="P15452" s="32"/>
      <c r="T15452" s="19"/>
      <c r="U15452" s="3"/>
      <c r="X15452" t="str">
        <f t="shared" si="937"/>
        <v/>
      </c>
      <c r="Z15452" t="str">
        <f t="shared" si="938"/>
        <v/>
      </c>
      <c r="AB15452" s="9"/>
      <c r="AC15452" t="s">
        <v>5402</v>
      </c>
      <c r="AD15452">
        <f t="shared" si="939"/>
        <v>1</v>
      </c>
      <c r="AF15452" s="3"/>
      <c r="AH15452" s="9"/>
    </row>
    <row r="15453" spans="1:34" ht="10.95" customHeight="1" outlineLevel="1" x14ac:dyDescent="0.25">
      <c r="A15453" t="s">
        <v>6419</v>
      </c>
      <c r="C15453" s="3" t="s">
        <v>12466</v>
      </c>
      <c r="D15453" s="3" t="s">
        <v>16112</v>
      </c>
      <c r="E15453" s="9">
        <v>2011</v>
      </c>
      <c r="F15453" s="7" t="s">
        <v>16113</v>
      </c>
      <c r="G15453" s="7" t="s">
        <v>5401</v>
      </c>
      <c r="H15453" s="8" t="s">
        <v>5402</v>
      </c>
      <c r="I15453" s="8" t="s">
        <v>16111</v>
      </c>
      <c r="J15453" s="19">
        <v>1</v>
      </c>
      <c r="K15453" s="19" t="s">
        <v>7736</v>
      </c>
      <c r="L15453" s="11">
        <v>16</v>
      </c>
      <c r="M15453" s="11"/>
      <c r="N15453" s="24"/>
      <c r="P15453" s="32"/>
      <c r="R15453">
        <v>1</v>
      </c>
      <c r="S15453">
        <v>1</v>
      </c>
      <c r="T15453" s="19"/>
      <c r="U15453" s="3"/>
      <c r="X15453" t="str">
        <f t="shared" si="937"/>
        <v/>
      </c>
      <c r="Z15453">
        <f t="shared" si="938"/>
        <v>1</v>
      </c>
      <c r="AB15453" s="9"/>
      <c r="AC15453" t="s">
        <v>5402</v>
      </c>
      <c r="AD15453">
        <f t="shared" si="939"/>
        <v>1</v>
      </c>
      <c r="AF15453" s="3"/>
      <c r="AH15453" s="9"/>
    </row>
    <row r="15454" spans="1:34" ht="10.95" customHeight="1" outlineLevel="1" x14ac:dyDescent="0.25">
      <c r="A15454" t="s">
        <v>6419</v>
      </c>
      <c r="C15454" s="3" t="s">
        <v>12466</v>
      </c>
      <c r="D15454" s="3" t="s">
        <v>19268</v>
      </c>
      <c r="E15454" s="9">
        <v>2012</v>
      </c>
      <c r="F15454" s="7" t="s">
        <v>15846</v>
      </c>
      <c r="G15454" s="7" t="s">
        <v>5401</v>
      </c>
      <c r="H15454" s="8" t="s">
        <v>16095</v>
      </c>
      <c r="I15454" s="8" t="s">
        <v>16114</v>
      </c>
      <c r="J15454" s="19">
        <v>3</v>
      </c>
      <c r="K15454" s="19" t="s">
        <v>7736</v>
      </c>
      <c r="L15454" s="11">
        <v>6</v>
      </c>
      <c r="M15454" s="11"/>
      <c r="N15454" s="24"/>
      <c r="P15454" s="32"/>
      <c r="T15454" s="19"/>
      <c r="U15454" s="3"/>
      <c r="X15454" t="str">
        <f t="shared" si="937"/>
        <v/>
      </c>
      <c r="Z15454">
        <f t="shared" si="938"/>
        <v>1</v>
      </c>
      <c r="AB15454" s="9"/>
      <c r="AC15454" t="s">
        <v>16095</v>
      </c>
      <c r="AD15454">
        <f t="shared" si="939"/>
        <v>0</v>
      </c>
      <c r="AF15454" s="3"/>
      <c r="AH15454" s="9"/>
    </row>
    <row r="15455" spans="1:34" ht="10.95" customHeight="1" outlineLevel="1" x14ac:dyDescent="0.25">
      <c r="A15455" t="s">
        <v>6419</v>
      </c>
      <c r="C15455" s="3" t="s">
        <v>12466</v>
      </c>
      <c r="D15455" s="3" t="s">
        <v>18727</v>
      </c>
      <c r="E15455" s="9">
        <v>2012</v>
      </c>
      <c r="F15455" s="7" t="s">
        <v>15737</v>
      </c>
      <c r="G15455" s="7" t="s">
        <v>5401</v>
      </c>
      <c r="H15455" s="8" t="s">
        <v>14528</v>
      </c>
      <c r="I15455" s="8" t="s">
        <v>16115</v>
      </c>
      <c r="J15455" s="19">
        <v>3</v>
      </c>
      <c r="K15455" s="19" t="s">
        <v>7736</v>
      </c>
      <c r="L15455" s="11">
        <v>7.6</v>
      </c>
      <c r="M15455" s="11"/>
      <c r="N15455" s="24"/>
      <c r="P15455" s="32"/>
      <c r="T15455" s="19"/>
      <c r="U15455" s="3"/>
      <c r="X15455" t="str">
        <f t="shared" si="937"/>
        <v/>
      </c>
      <c r="Z15455">
        <f t="shared" si="938"/>
        <v>1</v>
      </c>
      <c r="AB15455" s="9"/>
      <c r="AC15455" t="s">
        <v>14528</v>
      </c>
      <c r="AD15455">
        <f t="shared" si="939"/>
        <v>0</v>
      </c>
      <c r="AF15455" s="3"/>
      <c r="AH15455" s="9"/>
    </row>
    <row r="15456" spans="1:34" ht="10.95" customHeight="1" outlineLevel="1" x14ac:dyDescent="0.25">
      <c r="A15456" t="s">
        <v>6419</v>
      </c>
      <c r="C15456" s="3" t="s">
        <v>12466</v>
      </c>
      <c r="D15456" s="3">
        <v>2353</v>
      </c>
      <c r="E15456" s="9">
        <v>2017</v>
      </c>
      <c r="F15456" s="10" t="s">
        <v>4776</v>
      </c>
      <c r="G15456" s="7" t="s">
        <v>5401</v>
      </c>
      <c r="H15456" s="8" t="s">
        <v>16116</v>
      </c>
      <c r="I15456" s="8" t="s">
        <v>16119</v>
      </c>
      <c r="J15456" s="19">
        <v>2</v>
      </c>
      <c r="K15456" s="19" t="s">
        <v>20093</v>
      </c>
      <c r="L15456" s="11"/>
      <c r="M15456" s="11"/>
      <c r="N15456" s="24"/>
      <c r="P15456" s="32"/>
      <c r="R15456">
        <v>1</v>
      </c>
      <c r="S15456">
        <v>1</v>
      </c>
      <c r="T15456" s="19"/>
      <c r="U15456" s="3"/>
      <c r="X15456" t="str">
        <f t="shared" si="937"/>
        <v/>
      </c>
      <c r="Z15456" t="str">
        <f t="shared" si="938"/>
        <v/>
      </c>
      <c r="AB15456" s="9"/>
      <c r="AC15456" t="s">
        <v>16116</v>
      </c>
      <c r="AD15456">
        <f t="shared" si="939"/>
        <v>0</v>
      </c>
      <c r="AF15456" s="3"/>
      <c r="AH15456" s="9"/>
    </row>
    <row r="15457" spans="1:48" ht="10.95" customHeight="1" outlineLevel="1" x14ac:dyDescent="0.25">
      <c r="A15457" t="s">
        <v>6419</v>
      </c>
      <c r="C15457" s="3" t="s">
        <v>12466</v>
      </c>
      <c r="D15457" s="3" t="s">
        <v>16117</v>
      </c>
      <c r="E15457" s="9">
        <v>2017</v>
      </c>
      <c r="F15457" s="7" t="s">
        <v>16118</v>
      </c>
      <c r="G15457" s="7" t="s">
        <v>5401</v>
      </c>
      <c r="H15457" s="8" t="s">
        <v>16116</v>
      </c>
      <c r="I15457" s="8" t="s">
        <v>16119</v>
      </c>
      <c r="J15457" s="19">
        <v>2</v>
      </c>
      <c r="K15457" s="19" t="s">
        <v>7736</v>
      </c>
      <c r="L15457" s="11">
        <v>11</v>
      </c>
      <c r="M15457" s="11"/>
      <c r="N15457" s="24"/>
      <c r="P15457" s="32"/>
      <c r="T15457" s="19"/>
      <c r="U15457" s="3"/>
      <c r="X15457" t="str">
        <f t="shared" si="937"/>
        <v/>
      </c>
      <c r="Z15457">
        <f t="shared" si="938"/>
        <v>1</v>
      </c>
      <c r="AB15457" s="9"/>
      <c r="AC15457" t="s">
        <v>16116</v>
      </c>
      <c r="AD15457">
        <f t="shared" si="939"/>
        <v>0</v>
      </c>
      <c r="AF15457" s="3"/>
      <c r="AH15457" s="9"/>
    </row>
    <row r="15458" spans="1:48" ht="10.95" customHeight="1" x14ac:dyDescent="0.25">
      <c r="A15458" t="s">
        <v>12441</v>
      </c>
      <c r="B15458" t="s">
        <v>12470</v>
      </c>
      <c r="C15458" s="3" t="s">
        <v>11994</v>
      </c>
      <c r="E15458" s="9"/>
      <c r="F15458" s="7"/>
      <c r="G15458" s="7"/>
      <c r="H15458" s="8"/>
      <c r="I15458" s="8"/>
      <c r="J15458" s="19"/>
      <c r="K15458" s="19"/>
      <c r="L15458" s="11"/>
      <c r="M15458" s="11">
        <f>SUM(L15459:L15503)</f>
        <v>115.90000000000002</v>
      </c>
      <c r="N15458" s="24">
        <v>3363</v>
      </c>
      <c r="O15458">
        <f>COUNTIF(K15459:K15503,"*")</f>
        <v>45</v>
      </c>
      <c r="P15458" s="32">
        <f>O15458/N15458</f>
        <v>1.3380909901873328E-2</v>
      </c>
      <c r="Q15458">
        <f>COUNTIF(K15459:K15503,"Y")+COUNTIF(K15459:K15503,"S")</f>
        <v>38</v>
      </c>
      <c r="T15458" s="19" t="s">
        <v>7736</v>
      </c>
      <c r="U15458" s="3"/>
      <c r="V15458" t="s">
        <v>18529</v>
      </c>
      <c r="X15458" t="str">
        <f t="shared" si="937"/>
        <v/>
      </c>
      <c r="Z15458" t="str">
        <f t="shared" si="938"/>
        <v/>
      </c>
      <c r="AB15458" s="9"/>
      <c r="AE15458">
        <f>COUNTIF(AD15459:AD15503,"1")</f>
        <v>17</v>
      </c>
      <c r="AF15458" s="3"/>
      <c r="AH15458" s="9"/>
      <c r="AI15458">
        <f>COUNTIF($J15459:$J15503,"1")-COUNTIFS($J15459:$J15503,"1",$K15459:$K15503,"V")</f>
        <v>14</v>
      </c>
      <c r="AJ15458">
        <f>COUNTIFS($J15459:$J15503,"1",$K15459:$K15503,"Y")+COUNTIFS($J15459:$J15503,"1",$K15459:$K15503,"s")</f>
        <v>14</v>
      </c>
      <c r="AK15458">
        <f>COUNTIF($J15459:$J15503,"2")-COUNTIFS($J15459:$J15503,"2",$K15459:$K15503,"V")</f>
        <v>0</v>
      </c>
      <c r="AL15458">
        <f>COUNTIFS($J15459:$J15503,"2",$K15459:$K15503,"Y")+COUNTIFS($J15459:$J15503,"2",$K15459:$K15503,"s")</f>
        <v>0</v>
      </c>
      <c r="AM15458">
        <f>COUNTIF($J15459:$J15503,"3")-COUNTIFS($J15459:$J15503,"3",$K15459:$K15503,"V")</f>
        <v>15</v>
      </c>
      <c r="AN15458">
        <f>COUNTIFS($J15459:$J15503,"3",$K15459:$K15503,"Y")+COUNTIFS($J15459:$J15503,"3",$K15459:$K15503,"s")</f>
        <v>15</v>
      </c>
      <c r="AO15458">
        <f>COUNTIF($J15459:$J15503,"4")-COUNTIFS($J15459:$J15503,"4",$K15459:$K15503,"V")</f>
        <v>0</v>
      </c>
      <c r="AP15458">
        <f>COUNTIFS($J15459:$J15503,"4",$K15459:$K15503,"Y")+COUNTIFS($J15459:$J15503,"4",$K15459:$K15503,"s")</f>
        <v>0</v>
      </c>
      <c r="AQ15458">
        <f>COUNTIF($J15459:$J15503,"5")-COUNTIFS($J15459:$J15503,"5",$K15459:$K15503,"V")</f>
        <v>1</v>
      </c>
      <c r="AR15458">
        <f>COUNTIFS($J15459:$J15503,"5",$K15459:$K15503,"Y")+COUNTIFS($J15459:$J15503,"5",$K15459:$K15503,"s")</f>
        <v>1</v>
      </c>
      <c r="AS15458">
        <f>COUNTIF($J15459:$J15503,"6")-COUNTIFS($J15459:$J15503,"6",$K15459:$K15503,"V")</f>
        <v>0</v>
      </c>
      <c r="AT15458">
        <f>COUNTIFS($J15459:$J15503,"6",$K15459:$K15503,"Y")+COUNTIFS($J15459:$J15503,"6",$K15459:$K15503,"s")</f>
        <v>0</v>
      </c>
      <c r="AU15458">
        <f>COUNTIF($J15459:$J15503,"7")-COUNTIFS($J15459:$J15503,"7",$K15459:$K15503,"V")</f>
        <v>15</v>
      </c>
      <c r="AV15458">
        <f>COUNTIFS($J15459:$J15503,"7",$K15459:$K15503,"Y")+COUNTIFS($J15459:$J15503,"7",$K15459:$K15503,"s")</f>
        <v>8</v>
      </c>
    </row>
    <row r="15459" spans="1:48" ht="10.95" customHeight="1" outlineLevel="1" x14ac:dyDescent="0.25">
      <c r="A15459" t="s">
        <v>1384</v>
      </c>
      <c r="C15459" s="3" t="s">
        <v>11994</v>
      </c>
      <c r="D15459" s="3">
        <v>85</v>
      </c>
      <c r="E15459" s="9">
        <v>1962</v>
      </c>
      <c r="F15459" s="7" t="s">
        <v>3424</v>
      </c>
      <c r="G15459" s="7" t="s">
        <v>446</v>
      </c>
      <c r="H15459" s="8" t="s">
        <v>631</v>
      </c>
      <c r="I15459" s="8" t="s">
        <v>11730</v>
      </c>
      <c r="J15459" s="19">
        <v>3</v>
      </c>
      <c r="K15459" s="19" t="s">
        <v>7736</v>
      </c>
      <c r="L15459" s="11">
        <v>0.4</v>
      </c>
      <c r="M15459" s="11"/>
      <c r="N15459" s="24"/>
      <c r="P15459" s="32"/>
      <c r="T15459" s="19"/>
      <c r="U15459" s="3">
        <v>88</v>
      </c>
      <c r="X15459" t="str">
        <f t="shared" si="937"/>
        <v/>
      </c>
      <c r="Z15459" t="str">
        <f t="shared" si="938"/>
        <v/>
      </c>
      <c r="AB15459" s="9"/>
      <c r="AC15459" t="s">
        <v>631</v>
      </c>
      <c r="AD15459">
        <f t="shared" ref="AD15459:AD15503" si="940">COUNTIF(H15459,"*Fuji*")</f>
        <v>0</v>
      </c>
      <c r="AF15459" s="3"/>
      <c r="AG15459" t="s">
        <v>2289</v>
      </c>
      <c r="AH15459" s="9" t="s">
        <v>4613</v>
      </c>
    </row>
    <row r="15460" spans="1:48" ht="10.95" customHeight="1" outlineLevel="1" x14ac:dyDescent="0.25">
      <c r="A15460" t="s">
        <v>1384</v>
      </c>
      <c r="C15460" s="3" t="s">
        <v>11994</v>
      </c>
      <c r="D15460" s="3">
        <v>167</v>
      </c>
      <c r="E15460" s="9">
        <v>1977</v>
      </c>
      <c r="F15460" s="7" t="s">
        <v>4614</v>
      </c>
      <c r="G15460" s="7" t="s">
        <v>5401</v>
      </c>
      <c r="H15460" s="8" t="s">
        <v>2288</v>
      </c>
      <c r="I15460" s="8" t="s">
        <v>10279</v>
      </c>
      <c r="J15460" s="19">
        <v>3</v>
      </c>
      <c r="K15460" s="19" t="s">
        <v>7736</v>
      </c>
      <c r="L15460" s="11">
        <v>1.5</v>
      </c>
      <c r="M15460" s="11"/>
      <c r="N15460" s="24"/>
      <c r="P15460" s="32"/>
      <c r="T15460" s="19"/>
      <c r="U15460" s="3">
        <v>170</v>
      </c>
      <c r="X15460" t="str">
        <f t="shared" si="937"/>
        <v/>
      </c>
      <c r="Z15460" t="str">
        <f t="shared" si="938"/>
        <v/>
      </c>
      <c r="AB15460" s="9"/>
      <c r="AC15460" t="s">
        <v>2288</v>
      </c>
      <c r="AD15460">
        <f t="shared" si="940"/>
        <v>0</v>
      </c>
      <c r="AF15460" s="3"/>
      <c r="AG15460" t="s">
        <v>2289</v>
      </c>
      <c r="AH15460" s="9" t="s">
        <v>4613</v>
      </c>
    </row>
    <row r="15461" spans="1:48" ht="10.95" customHeight="1" outlineLevel="1" x14ac:dyDescent="0.25">
      <c r="A15461" t="s">
        <v>1384</v>
      </c>
      <c r="C15461" s="3" t="s">
        <v>11994</v>
      </c>
      <c r="D15461" s="3" t="s">
        <v>7667</v>
      </c>
      <c r="E15461" s="9">
        <v>1977</v>
      </c>
      <c r="F15461" s="7" t="s">
        <v>10270</v>
      </c>
      <c r="G15461" s="7" t="s">
        <v>5401</v>
      </c>
      <c r="H15461" s="8" t="s">
        <v>2288</v>
      </c>
      <c r="I15461" s="8" t="s">
        <v>10279</v>
      </c>
      <c r="J15461" s="19">
        <v>3</v>
      </c>
      <c r="K15461" s="19" t="s">
        <v>7736</v>
      </c>
      <c r="L15461" s="11">
        <v>4.5</v>
      </c>
      <c r="M15461" s="11"/>
      <c r="N15461" s="24"/>
      <c r="P15461" s="32"/>
      <c r="T15461" s="19"/>
      <c r="U15461" s="3"/>
      <c r="X15461" t="str">
        <f t="shared" si="937"/>
        <v/>
      </c>
      <c r="Z15461">
        <f t="shared" si="938"/>
        <v>1</v>
      </c>
      <c r="AB15461" s="9"/>
      <c r="AC15461" t="s">
        <v>2288</v>
      </c>
      <c r="AD15461">
        <f t="shared" si="940"/>
        <v>0</v>
      </c>
      <c r="AF15461" s="3"/>
      <c r="AH15461" s="9"/>
    </row>
    <row r="15462" spans="1:48" ht="10.95" customHeight="1" outlineLevel="1" x14ac:dyDescent="0.25">
      <c r="A15462" t="s">
        <v>1384</v>
      </c>
      <c r="C15462" s="3" t="s">
        <v>11994</v>
      </c>
      <c r="D15462" s="3">
        <v>588</v>
      </c>
      <c r="E15462" s="9">
        <v>1988</v>
      </c>
      <c r="F15462" s="7" t="s">
        <v>4619</v>
      </c>
      <c r="G15462" s="7" t="s">
        <v>5401</v>
      </c>
      <c r="H15462" s="8" t="s">
        <v>12415</v>
      </c>
      <c r="I15462" s="8" t="s">
        <v>7560</v>
      </c>
      <c r="J15462" s="19">
        <v>7</v>
      </c>
      <c r="K15462" s="19" t="s">
        <v>7736</v>
      </c>
      <c r="L15462" s="11">
        <v>1.5</v>
      </c>
      <c r="M15462" s="11"/>
      <c r="N15462" s="24"/>
      <c r="P15462" s="32"/>
      <c r="T15462" s="19"/>
      <c r="U15462" s="3"/>
      <c r="X15462" t="str">
        <f t="shared" si="937"/>
        <v/>
      </c>
      <c r="Z15462" t="str">
        <f t="shared" si="938"/>
        <v/>
      </c>
      <c r="AB15462" s="9"/>
      <c r="AC15462" t="s">
        <v>12415</v>
      </c>
      <c r="AD15462">
        <f t="shared" si="940"/>
        <v>0</v>
      </c>
      <c r="AF15462" s="3"/>
      <c r="AH15462" s="9"/>
    </row>
    <row r="15463" spans="1:48" ht="10.95" customHeight="1" outlineLevel="1" x14ac:dyDescent="0.25">
      <c r="A15463" t="s">
        <v>1384</v>
      </c>
      <c r="C15463" s="3" t="s">
        <v>11994</v>
      </c>
      <c r="D15463" s="3">
        <v>589</v>
      </c>
      <c r="E15463" s="9">
        <v>1988</v>
      </c>
      <c r="F15463" s="7" t="s">
        <v>2661</v>
      </c>
      <c r="G15463" s="7" t="s">
        <v>5401</v>
      </c>
      <c r="H15463" s="8" t="s">
        <v>10911</v>
      </c>
      <c r="I15463" s="8" t="s">
        <v>7560</v>
      </c>
      <c r="J15463" s="19">
        <v>7</v>
      </c>
      <c r="K15463" s="19" t="s">
        <v>7736</v>
      </c>
      <c r="L15463" s="11">
        <v>1.5</v>
      </c>
      <c r="M15463" s="11"/>
      <c r="N15463" s="24"/>
      <c r="P15463" s="32"/>
      <c r="T15463" s="19"/>
      <c r="U15463" s="3"/>
      <c r="X15463" t="str">
        <f t="shared" si="937"/>
        <v/>
      </c>
      <c r="Z15463" t="str">
        <f t="shared" si="938"/>
        <v/>
      </c>
      <c r="AB15463" s="9"/>
      <c r="AC15463" t="s">
        <v>10911</v>
      </c>
      <c r="AD15463">
        <f t="shared" si="940"/>
        <v>0</v>
      </c>
      <c r="AF15463" s="3"/>
      <c r="AH15463" s="9"/>
    </row>
    <row r="15464" spans="1:48" ht="10.95" customHeight="1" outlineLevel="1" x14ac:dyDescent="0.25">
      <c r="A15464" t="s">
        <v>1384</v>
      </c>
      <c r="C15464" s="3" t="s">
        <v>11994</v>
      </c>
      <c r="D15464" s="3">
        <v>590</v>
      </c>
      <c r="E15464" s="9">
        <v>1988</v>
      </c>
      <c r="F15464" s="7" t="s">
        <v>4614</v>
      </c>
      <c r="G15464" s="7" t="s">
        <v>5401</v>
      </c>
      <c r="H15464" s="8" t="s">
        <v>9376</v>
      </c>
      <c r="I15464" s="8" t="s">
        <v>7560</v>
      </c>
      <c r="J15464" s="19">
        <v>7</v>
      </c>
      <c r="K15464" s="19" t="s">
        <v>7736</v>
      </c>
      <c r="L15464" s="11">
        <v>1.5</v>
      </c>
      <c r="M15464" s="11"/>
      <c r="N15464" s="24"/>
      <c r="P15464" s="32"/>
      <c r="T15464" s="19"/>
      <c r="U15464" s="3"/>
      <c r="X15464" t="str">
        <f t="shared" si="937"/>
        <v/>
      </c>
      <c r="Z15464" t="str">
        <f t="shared" si="938"/>
        <v/>
      </c>
      <c r="AB15464" s="9"/>
      <c r="AC15464" t="s">
        <v>9376</v>
      </c>
      <c r="AD15464">
        <f t="shared" si="940"/>
        <v>0</v>
      </c>
      <c r="AF15464" s="3"/>
      <c r="AH15464" s="9"/>
    </row>
    <row r="15465" spans="1:48" ht="10.95" customHeight="1" outlineLevel="1" x14ac:dyDescent="0.25">
      <c r="A15465" t="s">
        <v>1384</v>
      </c>
      <c r="C15465" s="3" t="s">
        <v>11994</v>
      </c>
      <c r="D15465" s="3">
        <v>591</v>
      </c>
      <c r="E15465" s="9">
        <v>1988</v>
      </c>
      <c r="F15465" s="7" t="s">
        <v>4370</v>
      </c>
      <c r="G15465" s="7" t="s">
        <v>5401</v>
      </c>
      <c r="H15465" s="8" t="s">
        <v>12416</v>
      </c>
      <c r="I15465" s="8" t="s">
        <v>7560</v>
      </c>
      <c r="J15465" s="19">
        <v>7</v>
      </c>
      <c r="K15465" s="19" t="s">
        <v>7736</v>
      </c>
      <c r="L15465" s="11">
        <v>1.5</v>
      </c>
      <c r="M15465" s="11"/>
      <c r="N15465" s="24"/>
      <c r="P15465" s="32"/>
      <c r="T15465" s="19"/>
      <c r="U15465" s="3"/>
      <c r="X15465" t="str">
        <f t="shared" si="937"/>
        <v/>
      </c>
      <c r="Z15465" t="str">
        <f t="shared" si="938"/>
        <v/>
      </c>
      <c r="AB15465" s="9"/>
      <c r="AC15465" t="s">
        <v>12416</v>
      </c>
      <c r="AD15465">
        <f t="shared" si="940"/>
        <v>0</v>
      </c>
      <c r="AF15465" s="3"/>
      <c r="AH15465" s="9"/>
    </row>
    <row r="15466" spans="1:48" ht="10.95" customHeight="1" outlineLevel="1" x14ac:dyDescent="0.25">
      <c r="A15466" t="s">
        <v>1384</v>
      </c>
      <c r="C15466" s="3" t="s">
        <v>11994</v>
      </c>
      <c r="D15466" s="3">
        <v>592</v>
      </c>
      <c r="E15466" s="9">
        <v>1988</v>
      </c>
      <c r="F15466" s="7" t="s">
        <v>12414</v>
      </c>
      <c r="G15466" s="7" t="s">
        <v>5401</v>
      </c>
      <c r="H15466" s="8" t="s">
        <v>12417</v>
      </c>
      <c r="I15466" s="8" t="s">
        <v>7560</v>
      </c>
      <c r="J15466" s="19">
        <v>7</v>
      </c>
      <c r="K15466" s="19" t="s">
        <v>7736</v>
      </c>
      <c r="L15466" s="11">
        <v>1.5</v>
      </c>
      <c r="M15466" s="11"/>
      <c r="N15466" s="24"/>
      <c r="P15466" s="32"/>
      <c r="T15466" s="19"/>
      <c r="U15466" s="3"/>
      <c r="X15466" t="str">
        <f t="shared" si="937"/>
        <v/>
      </c>
      <c r="Z15466" t="str">
        <f t="shared" si="938"/>
        <v/>
      </c>
      <c r="AB15466" s="9"/>
      <c r="AC15466" t="s">
        <v>12417</v>
      </c>
      <c r="AD15466">
        <f t="shared" si="940"/>
        <v>0</v>
      </c>
      <c r="AF15466" s="3"/>
      <c r="AH15466" s="9"/>
    </row>
    <row r="15467" spans="1:48" ht="10.95" customHeight="1" outlineLevel="1" x14ac:dyDescent="0.25">
      <c r="A15467" t="s">
        <v>1384</v>
      </c>
      <c r="C15467" s="3" t="s">
        <v>11994</v>
      </c>
      <c r="D15467" s="3">
        <v>593</v>
      </c>
      <c r="E15467" s="9">
        <v>1988</v>
      </c>
      <c r="F15467" s="7" t="s">
        <v>6847</v>
      </c>
      <c r="G15467" s="7" t="s">
        <v>5401</v>
      </c>
      <c r="H15467" s="8" t="s">
        <v>9445</v>
      </c>
      <c r="I15467" s="8" t="s">
        <v>7560</v>
      </c>
      <c r="J15467" s="19">
        <v>7</v>
      </c>
      <c r="K15467" s="19" t="s">
        <v>7736</v>
      </c>
      <c r="L15467" s="11">
        <v>1.5</v>
      </c>
      <c r="M15467" s="11"/>
      <c r="N15467" s="24"/>
      <c r="P15467" s="32"/>
      <c r="T15467" s="19"/>
      <c r="U15467" s="3"/>
      <c r="X15467" t="str">
        <f t="shared" si="937"/>
        <v/>
      </c>
      <c r="Z15467" t="str">
        <f t="shared" si="938"/>
        <v/>
      </c>
      <c r="AB15467" s="9"/>
      <c r="AC15467" t="s">
        <v>9445</v>
      </c>
      <c r="AD15467">
        <f t="shared" si="940"/>
        <v>0</v>
      </c>
      <c r="AF15467" s="3"/>
      <c r="AH15467" s="9"/>
    </row>
    <row r="15468" spans="1:48" ht="10.95" customHeight="1" outlineLevel="1" x14ac:dyDescent="0.25">
      <c r="A15468" t="s">
        <v>1384</v>
      </c>
      <c r="C15468" s="3" t="s">
        <v>11994</v>
      </c>
      <c r="D15468" s="3">
        <v>594</v>
      </c>
      <c r="E15468" s="9">
        <v>1988</v>
      </c>
      <c r="F15468" s="7" t="s">
        <v>1961</v>
      </c>
      <c r="G15468" s="7" t="s">
        <v>5401</v>
      </c>
      <c r="H15468" s="8" t="s">
        <v>11211</v>
      </c>
      <c r="I15468" s="8" t="s">
        <v>7560</v>
      </c>
      <c r="J15468" s="19">
        <v>7</v>
      </c>
      <c r="K15468" s="19" t="s">
        <v>7736</v>
      </c>
      <c r="L15468" s="11">
        <v>1.5</v>
      </c>
      <c r="M15468" s="11"/>
      <c r="N15468" s="24"/>
      <c r="P15468" s="32"/>
      <c r="T15468" s="19"/>
      <c r="U15468" s="3"/>
      <c r="X15468" t="str">
        <f t="shared" si="937"/>
        <v/>
      </c>
      <c r="Z15468" t="str">
        <f t="shared" si="938"/>
        <v/>
      </c>
      <c r="AB15468" s="9"/>
      <c r="AC15468" t="s">
        <v>11211</v>
      </c>
      <c r="AD15468">
        <f t="shared" si="940"/>
        <v>0</v>
      </c>
      <c r="AF15468" s="3"/>
      <c r="AH15468" s="9"/>
    </row>
    <row r="15469" spans="1:48" ht="10.95" customHeight="1" outlineLevel="1" x14ac:dyDescent="0.25">
      <c r="A15469" t="s">
        <v>1384</v>
      </c>
      <c r="C15469" s="3" t="s">
        <v>11994</v>
      </c>
      <c r="D15469" s="3">
        <v>595</v>
      </c>
      <c r="E15469" s="9">
        <v>1988</v>
      </c>
      <c r="F15469" s="7" t="s">
        <v>1972</v>
      </c>
      <c r="G15469" s="7" t="s">
        <v>5401</v>
      </c>
      <c r="H15469" s="8" t="s">
        <v>12418</v>
      </c>
      <c r="I15469" s="8" t="s">
        <v>7560</v>
      </c>
      <c r="J15469" s="19">
        <v>7</v>
      </c>
      <c r="K15469" s="19" t="s">
        <v>7736</v>
      </c>
      <c r="L15469" s="11">
        <v>1.5</v>
      </c>
      <c r="M15469" s="11"/>
      <c r="N15469" s="24"/>
      <c r="P15469" s="32"/>
      <c r="T15469" s="19"/>
      <c r="U15469" s="3"/>
      <c r="X15469" t="str">
        <f t="shared" si="937"/>
        <v/>
      </c>
      <c r="Z15469" t="str">
        <f t="shared" si="938"/>
        <v/>
      </c>
      <c r="AB15469" s="9"/>
      <c r="AC15469" t="s">
        <v>12418</v>
      </c>
      <c r="AD15469">
        <f t="shared" si="940"/>
        <v>0</v>
      </c>
      <c r="AF15469" s="3"/>
      <c r="AH15469" s="9"/>
    </row>
    <row r="15470" spans="1:48" ht="10.95" customHeight="1" outlineLevel="1" x14ac:dyDescent="0.25">
      <c r="A15470" t="s">
        <v>1384</v>
      </c>
      <c r="C15470" s="3" t="s">
        <v>11994</v>
      </c>
      <c r="D15470" s="3">
        <v>657</v>
      </c>
      <c r="E15470" s="9">
        <v>1989</v>
      </c>
      <c r="F15470" s="7" t="s">
        <v>4370</v>
      </c>
      <c r="G15470" s="7" t="s">
        <v>5401</v>
      </c>
      <c r="H15470" s="8" t="s">
        <v>2487</v>
      </c>
      <c r="I15470" s="8" t="s">
        <v>12419</v>
      </c>
      <c r="J15470" s="19">
        <v>3</v>
      </c>
      <c r="K15470" s="19" t="s">
        <v>7736</v>
      </c>
      <c r="L15470" s="11">
        <v>1.5</v>
      </c>
      <c r="M15470" s="11"/>
      <c r="N15470" s="24"/>
      <c r="P15470" s="32"/>
      <c r="T15470" s="19"/>
      <c r="U15470" s="3">
        <v>671</v>
      </c>
      <c r="X15470" t="str">
        <f t="shared" si="937"/>
        <v/>
      </c>
      <c r="Z15470" t="str">
        <f t="shared" si="938"/>
        <v/>
      </c>
      <c r="AB15470" s="9"/>
      <c r="AC15470" t="s">
        <v>2487</v>
      </c>
      <c r="AD15470">
        <f t="shared" si="940"/>
        <v>1</v>
      </c>
      <c r="AF15470" s="3"/>
      <c r="AG15470" t="s">
        <v>4924</v>
      </c>
      <c r="AH15470" s="9" t="s">
        <v>4613</v>
      </c>
    </row>
    <row r="15471" spans="1:48" ht="10.95" customHeight="1" outlineLevel="1" x14ac:dyDescent="0.25">
      <c r="A15471" t="s">
        <v>1384</v>
      </c>
      <c r="C15471" s="3" t="s">
        <v>11994</v>
      </c>
      <c r="D15471" s="3">
        <v>658</v>
      </c>
      <c r="E15471" s="9">
        <v>1989</v>
      </c>
      <c r="F15471" s="7" t="s">
        <v>3870</v>
      </c>
      <c r="G15471" s="7" t="s">
        <v>5401</v>
      </c>
      <c r="H15471" s="8" t="s">
        <v>4476</v>
      </c>
      <c r="I15471" s="8" t="s">
        <v>12419</v>
      </c>
      <c r="J15471" s="19">
        <v>3</v>
      </c>
      <c r="K15471" s="19" t="s">
        <v>7736</v>
      </c>
      <c r="L15471" s="11">
        <v>1.5</v>
      </c>
      <c r="M15471" s="11"/>
      <c r="N15471" s="24"/>
      <c r="P15471" s="32"/>
      <c r="T15471" s="19"/>
      <c r="U15471" s="3">
        <v>672</v>
      </c>
      <c r="X15471" t="str">
        <f t="shared" si="937"/>
        <v/>
      </c>
      <c r="Z15471" t="str">
        <f t="shared" si="938"/>
        <v/>
      </c>
      <c r="AB15471" s="9"/>
      <c r="AC15471" t="s">
        <v>4476</v>
      </c>
      <c r="AD15471">
        <f t="shared" si="940"/>
        <v>1</v>
      </c>
      <c r="AF15471" s="3"/>
      <c r="AG15471" t="s">
        <v>4924</v>
      </c>
      <c r="AH15471" s="9" t="s">
        <v>4613</v>
      </c>
    </row>
    <row r="15472" spans="1:48" ht="10.95" customHeight="1" outlineLevel="1" x14ac:dyDescent="0.25">
      <c r="A15472" t="s">
        <v>1384</v>
      </c>
      <c r="C15472" s="3" t="s">
        <v>11994</v>
      </c>
      <c r="D15472" s="3">
        <v>659</v>
      </c>
      <c r="E15472" s="9">
        <v>1989</v>
      </c>
      <c r="F15472" s="7" t="s">
        <v>5404</v>
      </c>
      <c r="G15472" s="7" t="s">
        <v>5401</v>
      </c>
      <c r="H15472" s="8" t="s">
        <v>3471</v>
      </c>
      <c r="I15472" s="8" t="s">
        <v>12419</v>
      </c>
      <c r="J15472" s="19">
        <v>3</v>
      </c>
      <c r="K15472" s="19" t="s">
        <v>7736</v>
      </c>
      <c r="L15472" s="11">
        <v>1.5</v>
      </c>
      <c r="M15472" s="11"/>
      <c r="N15472" s="24"/>
      <c r="P15472" s="32"/>
      <c r="T15472" s="19"/>
      <c r="U15472" s="3">
        <v>673</v>
      </c>
      <c r="X15472" t="str">
        <f t="shared" si="937"/>
        <v/>
      </c>
      <c r="Z15472" t="str">
        <f t="shared" si="938"/>
        <v/>
      </c>
      <c r="AB15472" s="9"/>
      <c r="AC15472" t="s">
        <v>3471</v>
      </c>
      <c r="AD15472">
        <f t="shared" si="940"/>
        <v>1</v>
      </c>
      <c r="AF15472" s="3"/>
      <c r="AG15472" t="s">
        <v>4924</v>
      </c>
      <c r="AH15472" s="9" t="s">
        <v>4613</v>
      </c>
    </row>
    <row r="15473" spans="1:34" ht="10.95" customHeight="1" outlineLevel="1" x14ac:dyDescent="0.25">
      <c r="A15473" t="s">
        <v>1384</v>
      </c>
      <c r="C15473" s="3" t="s">
        <v>11994</v>
      </c>
      <c r="D15473" s="3">
        <v>660</v>
      </c>
      <c r="E15473" s="9">
        <v>1989</v>
      </c>
      <c r="F15473" s="7" t="s">
        <v>1385</v>
      </c>
      <c r="G15473" s="7" t="s">
        <v>5401</v>
      </c>
      <c r="H15473" s="8" t="s">
        <v>3472</v>
      </c>
      <c r="I15473" s="8" t="s">
        <v>12419</v>
      </c>
      <c r="J15473" s="19">
        <v>1</v>
      </c>
      <c r="K15473" s="19" t="s">
        <v>7736</v>
      </c>
      <c r="L15473" s="11">
        <v>1.5</v>
      </c>
      <c r="M15473" s="11"/>
      <c r="N15473" s="24"/>
      <c r="P15473" s="32"/>
      <c r="T15473" s="19"/>
      <c r="U15473" s="3">
        <v>674</v>
      </c>
      <c r="X15473" t="str">
        <f t="shared" si="937"/>
        <v/>
      </c>
      <c r="Z15473" t="str">
        <f t="shared" si="938"/>
        <v/>
      </c>
      <c r="AB15473" s="9"/>
      <c r="AC15473" t="s">
        <v>3472</v>
      </c>
      <c r="AD15473">
        <f t="shared" si="940"/>
        <v>1</v>
      </c>
      <c r="AF15473" s="3"/>
      <c r="AG15473" t="s">
        <v>4924</v>
      </c>
      <c r="AH15473" s="9" t="s">
        <v>4613</v>
      </c>
    </row>
    <row r="15474" spans="1:34" ht="10.95" customHeight="1" outlineLevel="1" x14ac:dyDescent="0.25">
      <c r="A15474" t="s">
        <v>1384</v>
      </c>
      <c r="C15474" s="3" t="s">
        <v>11994</v>
      </c>
      <c r="D15474" s="3">
        <v>661</v>
      </c>
      <c r="E15474" s="9">
        <v>1989</v>
      </c>
      <c r="F15474" s="7" t="s">
        <v>1386</v>
      </c>
      <c r="G15474" s="7" t="s">
        <v>5401</v>
      </c>
      <c r="H15474" s="8" t="s">
        <v>5402</v>
      </c>
      <c r="I15474" s="8" t="s">
        <v>12419</v>
      </c>
      <c r="J15474" s="19">
        <v>1</v>
      </c>
      <c r="K15474" s="19" t="s">
        <v>7736</v>
      </c>
      <c r="L15474" s="11">
        <v>1.5</v>
      </c>
      <c r="M15474" s="11"/>
      <c r="N15474" s="24"/>
      <c r="P15474" s="32"/>
      <c r="T15474" s="19"/>
      <c r="U15474" s="3">
        <v>675</v>
      </c>
      <c r="X15474" t="str">
        <f t="shared" si="937"/>
        <v/>
      </c>
      <c r="Z15474" t="str">
        <f t="shared" si="938"/>
        <v/>
      </c>
      <c r="AB15474" s="9"/>
      <c r="AC15474" t="s">
        <v>5402</v>
      </c>
      <c r="AD15474">
        <f t="shared" si="940"/>
        <v>1</v>
      </c>
      <c r="AF15474" s="3"/>
      <c r="AG15474" t="s">
        <v>4924</v>
      </c>
      <c r="AH15474" s="9" t="s">
        <v>4613</v>
      </c>
    </row>
    <row r="15475" spans="1:34" ht="10.95" customHeight="1" outlineLevel="1" x14ac:dyDescent="0.25">
      <c r="A15475" t="s">
        <v>1384</v>
      </c>
      <c r="C15475" s="3" t="s">
        <v>11994</v>
      </c>
      <c r="D15475" s="3">
        <v>662</v>
      </c>
      <c r="E15475" s="9">
        <v>1989</v>
      </c>
      <c r="F15475" s="7" t="s">
        <v>1387</v>
      </c>
      <c r="G15475" s="7" t="s">
        <v>5401</v>
      </c>
      <c r="H15475" s="8" t="s">
        <v>3473</v>
      </c>
      <c r="I15475" s="8" t="s">
        <v>12419</v>
      </c>
      <c r="J15475" s="19">
        <v>1</v>
      </c>
      <c r="K15475" s="19" t="s">
        <v>7736</v>
      </c>
      <c r="L15475" s="11">
        <v>1.5</v>
      </c>
      <c r="M15475" s="11"/>
      <c r="N15475" s="24"/>
      <c r="P15475" s="32"/>
      <c r="T15475" s="19"/>
      <c r="U15475" s="3">
        <v>676</v>
      </c>
      <c r="X15475" t="str">
        <f t="shared" si="937"/>
        <v/>
      </c>
      <c r="Z15475" t="str">
        <f t="shared" si="938"/>
        <v/>
      </c>
      <c r="AB15475" s="9"/>
      <c r="AC15475" t="s">
        <v>3473</v>
      </c>
      <c r="AD15475">
        <f t="shared" si="940"/>
        <v>1</v>
      </c>
      <c r="AF15475" s="3"/>
      <c r="AG15475" t="s">
        <v>4924</v>
      </c>
      <c r="AH15475" s="9" t="s">
        <v>4925</v>
      </c>
    </row>
    <row r="15476" spans="1:34" ht="10.95" customHeight="1" outlineLevel="1" x14ac:dyDescent="0.25">
      <c r="A15476" t="s">
        <v>1384</v>
      </c>
      <c r="C15476" s="3" t="s">
        <v>11994</v>
      </c>
      <c r="D15476" s="3">
        <v>663</v>
      </c>
      <c r="E15476" s="9">
        <v>1989</v>
      </c>
      <c r="F15476" s="7" t="s">
        <v>1967</v>
      </c>
      <c r="G15476" s="7" t="s">
        <v>5401</v>
      </c>
      <c r="H15476" s="8" t="s">
        <v>3474</v>
      </c>
      <c r="I15476" s="8" t="s">
        <v>12419</v>
      </c>
      <c r="J15476" s="19">
        <v>3</v>
      </c>
      <c r="K15476" s="19" t="s">
        <v>7736</v>
      </c>
      <c r="L15476" s="11">
        <v>1.5</v>
      </c>
      <c r="M15476" s="11"/>
      <c r="N15476" s="24"/>
      <c r="P15476" s="32"/>
      <c r="T15476" s="19"/>
      <c r="U15476" s="3">
        <v>677</v>
      </c>
      <c r="X15476" t="str">
        <f t="shared" si="937"/>
        <v/>
      </c>
      <c r="Z15476" t="str">
        <f t="shared" si="938"/>
        <v/>
      </c>
      <c r="AB15476" s="9"/>
      <c r="AC15476" t="s">
        <v>3474</v>
      </c>
      <c r="AD15476">
        <f t="shared" si="940"/>
        <v>1</v>
      </c>
      <c r="AF15476" s="3"/>
      <c r="AG15476" t="s">
        <v>4924</v>
      </c>
      <c r="AH15476" s="9" t="s">
        <v>4925</v>
      </c>
    </row>
    <row r="15477" spans="1:34" ht="10.95" customHeight="1" outlineLevel="1" x14ac:dyDescent="0.25">
      <c r="A15477" t="s">
        <v>1384</v>
      </c>
      <c r="C15477" s="3" t="s">
        <v>11994</v>
      </c>
      <c r="D15477" s="3">
        <v>664</v>
      </c>
      <c r="E15477" s="9">
        <v>1989</v>
      </c>
      <c r="F15477" s="7" t="s">
        <v>1388</v>
      </c>
      <c r="G15477" s="7" t="s">
        <v>5401</v>
      </c>
      <c r="H15477" s="8" t="s">
        <v>3475</v>
      </c>
      <c r="I15477" s="8" t="s">
        <v>12419</v>
      </c>
      <c r="J15477" s="19">
        <v>3</v>
      </c>
      <c r="K15477" s="19" t="s">
        <v>7736</v>
      </c>
      <c r="L15477" s="11">
        <v>1.5</v>
      </c>
      <c r="M15477" s="11"/>
      <c r="N15477" s="24"/>
      <c r="P15477" s="32"/>
      <c r="R15477">
        <v>1</v>
      </c>
      <c r="S15477">
        <v>1</v>
      </c>
      <c r="T15477" s="19"/>
      <c r="U15477" s="3">
        <v>678</v>
      </c>
      <c r="X15477" t="str">
        <f t="shared" si="937"/>
        <v/>
      </c>
      <c r="Z15477" t="str">
        <f t="shared" si="938"/>
        <v/>
      </c>
      <c r="AB15477" s="9"/>
      <c r="AC15477" t="s">
        <v>3475</v>
      </c>
      <c r="AD15477">
        <f t="shared" si="940"/>
        <v>1</v>
      </c>
      <c r="AF15477" s="3"/>
      <c r="AG15477" t="s">
        <v>4924</v>
      </c>
      <c r="AH15477" s="9" t="s">
        <v>4925</v>
      </c>
    </row>
    <row r="15478" spans="1:34" ht="10.95" customHeight="1" outlineLevel="1" x14ac:dyDescent="0.25">
      <c r="A15478" t="s">
        <v>1384</v>
      </c>
      <c r="C15478" s="3" t="s">
        <v>11994</v>
      </c>
      <c r="D15478" s="3">
        <v>665</v>
      </c>
      <c r="E15478" s="9">
        <v>1989</v>
      </c>
      <c r="F15478" s="7" t="s">
        <v>1962</v>
      </c>
      <c r="G15478" s="7" t="s">
        <v>5401</v>
      </c>
      <c r="H15478" s="8" t="s">
        <v>5402</v>
      </c>
      <c r="I15478" s="8" t="s">
        <v>12419</v>
      </c>
      <c r="J15478" s="19">
        <v>1</v>
      </c>
      <c r="K15478" s="19" t="s">
        <v>20093</v>
      </c>
      <c r="L15478" s="11"/>
      <c r="M15478" s="11"/>
      <c r="N15478" s="24"/>
      <c r="P15478" s="32"/>
      <c r="R15478">
        <v>1</v>
      </c>
      <c r="S15478">
        <v>1</v>
      </c>
      <c r="T15478" s="19"/>
      <c r="U15478" s="3">
        <v>679</v>
      </c>
      <c r="X15478" t="str">
        <f t="shared" si="937"/>
        <v/>
      </c>
      <c r="Z15478" t="str">
        <f t="shared" si="938"/>
        <v/>
      </c>
      <c r="AB15478" s="9"/>
      <c r="AC15478" t="s">
        <v>5402</v>
      </c>
      <c r="AD15478">
        <f t="shared" si="940"/>
        <v>1</v>
      </c>
      <c r="AF15478" s="3"/>
      <c r="AG15478" t="s">
        <v>4924</v>
      </c>
      <c r="AH15478" s="9" t="s">
        <v>4925</v>
      </c>
    </row>
    <row r="15479" spans="1:34" ht="10.95" customHeight="1" outlineLevel="1" x14ac:dyDescent="0.25">
      <c r="A15479" t="s">
        <v>1384</v>
      </c>
      <c r="C15479" s="3" t="s">
        <v>11994</v>
      </c>
      <c r="D15479" s="3" t="s">
        <v>12420</v>
      </c>
      <c r="E15479" s="9">
        <v>1989</v>
      </c>
      <c r="F15479" s="7" t="s">
        <v>12065</v>
      </c>
      <c r="G15479" s="7" t="s">
        <v>5401</v>
      </c>
      <c r="H15479" s="8" t="s">
        <v>5402</v>
      </c>
      <c r="I15479" s="8" t="s">
        <v>12419</v>
      </c>
      <c r="J15479" s="19">
        <v>1</v>
      </c>
      <c r="K15479" s="19" t="s">
        <v>7736</v>
      </c>
      <c r="L15479" s="11">
        <v>10</v>
      </c>
      <c r="M15479" s="11"/>
      <c r="N15479" s="24"/>
      <c r="P15479" s="32"/>
      <c r="T15479" s="19"/>
      <c r="U15479" s="3"/>
      <c r="X15479" t="str">
        <f t="shared" si="937"/>
        <v/>
      </c>
      <c r="Z15479">
        <f t="shared" si="938"/>
        <v>1</v>
      </c>
      <c r="AB15479" s="9"/>
      <c r="AC15479" t="s">
        <v>5402</v>
      </c>
      <c r="AD15479">
        <f t="shared" si="940"/>
        <v>1</v>
      </c>
      <c r="AF15479" s="3"/>
      <c r="AH15479" s="9"/>
    </row>
    <row r="15480" spans="1:34" ht="10.95" customHeight="1" outlineLevel="1" x14ac:dyDescent="0.25">
      <c r="A15480" t="s">
        <v>1384</v>
      </c>
      <c r="C15480" s="3" t="s">
        <v>11994</v>
      </c>
      <c r="D15480" s="3">
        <v>666</v>
      </c>
      <c r="E15480" s="9">
        <v>1989</v>
      </c>
      <c r="F15480" s="7" t="s">
        <v>1962</v>
      </c>
      <c r="G15480" s="7" t="s">
        <v>5401</v>
      </c>
      <c r="H15480" s="8" t="s">
        <v>5402</v>
      </c>
      <c r="I15480" s="8" t="s">
        <v>12419</v>
      </c>
      <c r="J15480" s="19">
        <v>1</v>
      </c>
      <c r="K15480" s="19" t="s">
        <v>7736</v>
      </c>
      <c r="L15480" s="11">
        <v>6</v>
      </c>
      <c r="M15480" s="11"/>
      <c r="N15480" s="24"/>
      <c r="P15480" s="32"/>
      <c r="T15480" s="19"/>
      <c r="U15480" s="3">
        <v>680</v>
      </c>
      <c r="X15480" t="str">
        <f t="shared" si="937"/>
        <v/>
      </c>
      <c r="Z15480" t="str">
        <f t="shared" si="938"/>
        <v/>
      </c>
      <c r="AB15480" s="9"/>
      <c r="AC15480" t="s">
        <v>5402</v>
      </c>
      <c r="AD15480">
        <f t="shared" si="940"/>
        <v>1</v>
      </c>
      <c r="AF15480" s="3"/>
      <c r="AG15480" t="s">
        <v>4924</v>
      </c>
      <c r="AH15480" s="9" t="s">
        <v>4925</v>
      </c>
    </row>
    <row r="15481" spans="1:34" ht="10.95" customHeight="1" outlineLevel="1" x14ac:dyDescent="0.25">
      <c r="A15481" t="s">
        <v>1384</v>
      </c>
      <c r="C15481" s="3" t="s">
        <v>11994</v>
      </c>
      <c r="D15481" s="3" t="s">
        <v>12421</v>
      </c>
      <c r="E15481" s="9">
        <v>1989</v>
      </c>
      <c r="F15481" s="7" t="s">
        <v>12065</v>
      </c>
      <c r="G15481" s="7" t="s">
        <v>5401</v>
      </c>
      <c r="H15481" s="8" t="s">
        <v>5402</v>
      </c>
      <c r="I15481" s="8" t="s">
        <v>12419</v>
      </c>
      <c r="J15481" s="19">
        <v>1</v>
      </c>
      <c r="K15481" s="19" t="s">
        <v>7736</v>
      </c>
      <c r="L15481" s="11">
        <v>4</v>
      </c>
      <c r="M15481" s="11"/>
      <c r="N15481" s="24"/>
      <c r="P15481" s="32"/>
      <c r="T15481" s="19"/>
      <c r="U15481" s="3"/>
      <c r="X15481" t="str">
        <f t="shared" si="937"/>
        <v/>
      </c>
      <c r="Z15481">
        <f t="shared" si="938"/>
        <v>1</v>
      </c>
      <c r="AB15481" s="9"/>
      <c r="AC15481" t="s">
        <v>5402</v>
      </c>
      <c r="AD15481">
        <f t="shared" si="940"/>
        <v>1</v>
      </c>
      <c r="AF15481" s="3"/>
      <c r="AH15481" s="9"/>
    </row>
    <row r="15482" spans="1:34" ht="10.95" customHeight="1" outlineLevel="1" x14ac:dyDescent="0.25">
      <c r="A15482" t="s">
        <v>1384</v>
      </c>
      <c r="C15482" s="3" t="s">
        <v>11994</v>
      </c>
      <c r="D15482" s="3" t="s">
        <v>12067</v>
      </c>
      <c r="E15482" s="9">
        <v>1995</v>
      </c>
      <c r="F15482" s="7" t="s">
        <v>12422</v>
      </c>
      <c r="G15482" s="7" t="s">
        <v>5401</v>
      </c>
      <c r="H15482" s="8" t="s">
        <v>10259</v>
      </c>
      <c r="I15482" s="8" t="s">
        <v>8506</v>
      </c>
      <c r="J15482" s="19">
        <v>1</v>
      </c>
      <c r="K15482" s="19" t="s">
        <v>7736</v>
      </c>
      <c r="L15482" s="11">
        <v>16</v>
      </c>
      <c r="M15482" s="11"/>
      <c r="N15482" s="24"/>
      <c r="P15482" s="32"/>
      <c r="T15482" s="19"/>
      <c r="U15482" s="3"/>
      <c r="X15482" t="str">
        <f t="shared" si="937"/>
        <v/>
      </c>
      <c r="Z15482">
        <f t="shared" si="938"/>
        <v>1</v>
      </c>
      <c r="AB15482" s="9"/>
      <c r="AC15482" t="s">
        <v>10259</v>
      </c>
      <c r="AD15482">
        <f t="shared" si="940"/>
        <v>0</v>
      </c>
      <c r="AF15482" s="3">
        <v>1</v>
      </c>
      <c r="AH15482" s="9"/>
    </row>
    <row r="15483" spans="1:34" ht="10.95" customHeight="1" outlineLevel="1" x14ac:dyDescent="0.25">
      <c r="A15483" t="s">
        <v>1384</v>
      </c>
      <c r="C15483" s="3" t="s">
        <v>11994</v>
      </c>
      <c r="D15483" s="3">
        <v>1573</v>
      </c>
      <c r="E15483" s="9">
        <v>1995</v>
      </c>
      <c r="F15483" s="7" t="s">
        <v>228</v>
      </c>
      <c r="G15483" s="7" t="s">
        <v>5401</v>
      </c>
      <c r="H15483" s="8" t="s">
        <v>631</v>
      </c>
      <c r="I15483" s="8" t="s">
        <v>8705</v>
      </c>
      <c r="J15483" s="19">
        <v>3</v>
      </c>
      <c r="K15483" s="19" t="s">
        <v>7736</v>
      </c>
      <c r="L15483" s="11">
        <v>3.2</v>
      </c>
      <c r="M15483" s="11"/>
      <c r="N15483" s="24"/>
      <c r="P15483" s="32"/>
      <c r="T15483" s="19"/>
      <c r="U15483" s="3">
        <v>1355</v>
      </c>
      <c r="X15483" t="str">
        <f t="shared" si="937"/>
        <v/>
      </c>
      <c r="Z15483" t="str">
        <f t="shared" si="938"/>
        <v/>
      </c>
      <c r="AB15483" s="9"/>
      <c r="AC15483" t="s">
        <v>631</v>
      </c>
      <c r="AD15483">
        <f t="shared" si="940"/>
        <v>0</v>
      </c>
      <c r="AF15483" s="3"/>
      <c r="AG15483" t="s">
        <v>2289</v>
      </c>
      <c r="AH15483" s="9" t="s">
        <v>4925</v>
      </c>
    </row>
    <row r="15484" spans="1:34" ht="10.95" customHeight="1" outlineLevel="1" x14ac:dyDescent="0.25">
      <c r="A15484" t="s">
        <v>1384</v>
      </c>
      <c r="C15484" s="3" t="s">
        <v>11994</v>
      </c>
      <c r="D15484" s="3">
        <v>1580</v>
      </c>
      <c r="E15484" s="9">
        <v>1995</v>
      </c>
      <c r="F15484" s="7" t="s">
        <v>1968</v>
      </c>
      <c r="G15484" s="7" t="s">
        <v>5401</v>
      </c>
      <c r="H15484" s="8" t="s">
        <v>631</v>
      </c>
      <c r="I15484" s="8" t="s">
        <v>7071</v>
      </c>
      <c r="J15484" s="19">
        <v>5</v>
      </c>
      <c r="K15484" s="19" t="s">
        <v>7736</v>
      </c>
      <c r="L15484" s="11">
        <v>2.9</v>
      </c>
      <c r="M15484" s="11"/>
      <c r="N15484" s="24"/>
      <c r="P15484" s="32"/>
      <c r="T15484" s="19"/>
      <c r="U15484" s="3">
        <v>1357</v>
      </c>
      <c r="X15484" t="str">
        <f t="shared" si="937"/>
        <v/>
      </c>
      <c r="Z15484" t="str">
        <f t="shared" si="938"/>
        <v/>
      </c>
      <c r="AB15484" s="9"/>
      <c r="AC15484" t="s">
        <v>631</v>
      </c>
      <c r="AD15484">
        <f t="shared" si="940"/>
        <v>0</v>
      </c>
      <c r="AF15484" s="3"/>
      <c r="AG15484" t="s">
        <v>2289</v>
      </c>
      <c r="AH15484" s="9" t="s">
        <v>4925</v>
      </c>
    </row>
    <row r="15485" spans="1:34" ht="10.95" customHeight="1" outlineLevel="1" x14ac:dyDescent="0.25">
      <c r="A15485" t="s">
        <v>1384</v>
      </c>
      <c r="C15485" s="3" t="s">
        <v>11994</v>
      </c>
      <c r="D15485" s="3">
        <v>1755</v>
      </c>
      <c r="E15485" s="9">
        <v>1996</v>
      </c>
      <c r="F15485" s="7" t="s">
        <v>229</v>
      </c>
      <c r="G15485" s="7" t="s">
        <v>5401</v>
      </c>
      <c r="H15485" s="8" t="s">
        <v>631</v>
      </c>
      <c r="I15485" s="8" t="s">
        <v>12423</v>
      </c>
      <c r="J15485" s="19">
        <v>3</v>
      </c>
      <c r="K15485" s="19" t="s">
        <v>20093</v>
      </c>
      <c r="L15485" s="11"/>
      <c r="M15485" s="11"/>
      <c r="N15485" s="24"/>
      <c r="P15485" s="32"/>
      <c r="T15485" s="19"/>
      <c r="U15485" s="3">
        <v>1434</v>
      </c>
      <c r="X15485" t="str">
        <f t="shared" si="937"/>
        <v/>
      </c>
      <c r="Z15485">
        <f t="shared" si="938"/>
        <v>1</v>
      </c>
      <c r="AB15485" s="9"/>
      <c r="AC15485" t="s">
        <v>631</v>
      </c>
      <c r="AD15485">
        <f t="shared" si="940"/>
        <v>0</v>
      </c>
      <c r="AF15485" s="3"/>
      <c r="AG15485" t="s">
        <v>2289</v>
      </c>
      <c r="AH15485" s="9" t="s">
        <v>4925</v>
      </c>
    </row>
    <row r="15486" spans="1:34" ht="10.95" customHeight="1" outlineLevel="1" x14ac:dyDescent="0.25">
      <c r="A15486" t="s">
        <v>1384</v>
      </c>
      <c r="C15486" s="3" t="s">
        <v>11994</v>
      </c>
      <c r="D15486" s="3" t="s">
        <v>12424</v>
      </c>
      <c r="E15486" s="9">
        <v>1996</v>
      </c>
      <c r="F15486" s="7" t="s">
        <v>12425</v>
      </c>
      <c r="G15486" s="7" t="s">
        <v>5401</v>
      </c>
      <c r="H15486" s="8" t="s">
        <v>631</v>
      </c>
      <c r="I15486" s="8" t="s">
        <v>12423</v>
      </c>
      <c r="J15486" s="19">
        <v>3</v>
      </c>
      <c r="K15486" s="19" t="s">
        <v>7736</v>
      </c>
      <c r="L15486" s="11">
        <v>4.4000000000000004</v>
      </c>
      <c r="M15486" s="11"/>
      <c r="N15486" s="24"/>
      <c r="P15486" s="32"/>
      <c r="T15486" s="19"/>
      <c r="U15486" s="3"/>
      <c r="X15486" t="str">
        <f t="shared" si="937"/>
        <v/>
      </c>
      <c r="Z15486">
        <f t="shared" si="938"/>
        <v>1</v>
      </c>
      <c r="AB15486" s="9"/>
      <c r="AC15486" t="s">
        <v>631</v>
      </c>
      <c r="AD15486">
        <f t="shared" si="940"/>
        <v>0</v>
      </c>
      <c r="AF15486" s="3"/>
      <c r="AG15486" t="s">
        <v>2289</v>
      </c>
      <c r="AH15486" s="9" t="s">
        <v>4925</v>
      </c>
    </row>
    <row r="15487" spans="1:34" ht="10.95" customHeight="1" outlineLevel="1" x14ac:dyDescent="0.25">
      <c r="A15487" t="s">
        <v>1384</v>
      </c>
      <c r="C15487" s="3" t="s">
        <v>11994</v>
      </c>
      <c r="D15487" s="3">
        <v>2147</v>
      </c>
      <c r="E15487" s="9">
        <v>1999</v>
      </c>
      <c r="F15487" s="7" t="s">
        <v>12118</v>
      </c>
      <c r="G15487" s="7" t="s">
        <v>5401</v>
      </c>
      <c r="H15487" s="8" t="s">
        <v>5402</v>
      </c>
      <c r="I15487" s="8" t="s">
        <v>11789</v>
      </c>
      <c r="J15487" s="19">
        <v>1</v>
      </c>
      <c r="K15487" s="19" t="s">
        <v>20093</v>
      </c>
      <c r="L15487" s="11"/>
      <c r="M15487" s="11"/>
      <c r="N15487" s="24"/>
      <c r="P15487" s="32"/>
      <c r="T15487" s="19"/>
      <c r="U15487" s="3"/>
      <c r="X15487" t="str">
        <f t="shared" si="937"/>
        <v/>
      </c>
      <c r="Z15487" t="str">
        <f t="shared" si="938"/>
        <v/>
      </c>
      <c r="AB15487" s="9"/>
      <c r="AC15487" t="s">
        <v>5402</v>
      </c>
      <c r="AD15487">
        <f t="shared" si="940"/>
        <v>1</v>
      </c>
      <c r="AF15487" s="3"/>
      <c r="AH15487" s="9"/>
    </row>
    <row r="15488" spans="1:34" ht="10.95" customHeight="1" outlineLevel="1" x14ac:dyDescent="0.25">
      <c r="A15488" t="s">
        <v>1384</v>
      </c>
      <c r="C15488" s="3" t="s">
        <v>11994</v>
      </c>
      <c r="D15488" s="3" t="s">
        <v>12426</v>
      </c>
      <c r="E15488" s="9">
        <v>1999</v>
      </c>
      <c r="F15488" s="7" t="s">
        <v>12427</v>
      </c>
      <c r="G15488" s="7" t="s">
        <v>5401</v>
      </c>
      <c r="H15488" s="8" t="s">
        <v>5402</v>
      </c>
      <c r="I15488" s="8" t="s">
        <v>11790</v>
      </c>
      <c r="J15488" s="19">
        <v>1</v>
      </c>
      <c r="K15488" s="19" t="s">
        <v>7736</v>
      </c>
      <c r="L15488" s="11">
        <v>5</v>
      </c>
      <c r="M15488" s="11"/>
      <c r="N15488" s="24"/>
      <c r="P15488" s="32"/>
      <c r="T15488" s="19"/>
      <c r="U15488" s="3"/>
      <c r="X15488" t="str">
        <f t="shared" si="937"/>
        <v/>
      </c>
      <c r="Z15488">
        <f t="shared" si="938"/>
        <v>1</v>
      </c>
      <c r="AB15488" s="9"/>
      <c r="AC15488" t="s">
        <v>5402</v>
      </c>
      <c r="AD15488">
        <f t="shared" si="940"/>
        <v>1</v>
      </c>
      <c r="AF15488" s="3"/>
      <c r="AH15488" s="9"/>
    </row>
    <row r="15489" spans="1:48" ht="10.95" customHeight="1" outlineLevel="1" x14ac:dyDescent="0.25">
      <c r="A15489" t="s">
        <v>1384</v>
      </c>
      <c r="C15489" s="3" t="s">
        <v>11994</v>
      </c>
      <c r="D15489" s="3">
        <v>2476</v>
      </c>
      <c r="E15489" s="9">
        <v>2002</v>
      </c>
      <c r="F15489" s="7" t="s">
        <v>5098</v>
      </c>
      <c r="G15489" s="7" t="s">
        <v>5401</v>
      </c>
      <c r="H15489" s="8" t="s">
        <v>160</v>
      </c>
      <c r="I15489" s="8" t="s">
        <v>12428</v>
      </c>
      <c r="J15489" s="19">
        <v>1</v>
      </c>
      <c r="K15489" s="19" t="s">
        <v>20093</v>
      </c>
      <c r="L15489" s="11"/>
      <c r="M15489" s="11"/>
      <c r="N15489" s="24"/>
      <c r="P15489" s="32"/>
      <c r="T15489" s="19"/>
      <c r="U15489" s="3" t="s">
        <v>2535</v>
      </c>
      <c r="X15489" t="str">
        <f t="shared" si="937"/>
        <v/>
      </c>
      <c r="Z15489" t="str">
        <f t="shared" si="938"/>
        <v/>
      </c>
      <c r="AB15489" s="9"/>
      <c r="AC15489" t="s">
        <v>160</v>
      </c>
      <c r="AD15489">
        <f t="shared" si="940"/>
        <v>0</v>
      </c>
      <c r="AF15489" s="3"/>
      <c r="AG15489" t="s">
        <v>161</v>
      </c>
      <c r="AH15489" s="9" t="s">
        <v>4925</v>
      </c>
    </row>
    <row r="15490" spans="1:48" ht="10.95" customHeight="1" outlineLevel="1" x14ac:dyDescent="0.25">
      <c r="A15490" t="s">
        <v>1384</v>
      </c>
      <c r="C15490" s="3" t="s">
        <v>11994</v>
      </c>
      <c r="D15490" s="3">
        <v>2477</v>
      </c>
      <c r="E15490" s="9">
        <v>2002</v>
      </c>
      <c r="F15490" s="7" t="s">
        <v>5098</v>
      </c>
      <c r="G15490" s="7" t="s">
        <v>5401</v>
      </c>
      <c r="H15490" s="8" t="s">
        <v>996</v>
      </c>
      <c r="I15490" s="8" t="s">
        <v>12428</v>
      </c>
      <c r="J15490" s="19">
        <v>3</v>
      </c>
      <c r="K15490" s="19" t="s">
        <v>20093</v>
      </c>
      <c r="L15490" s="11"/>
      <c r="M15490" s="11"/>
      <c r="N15490" s="24"/>
      <c r="P15490" s="32"/>
      <c r="T15490" s="19"/>
      <c r="U15490" s="3" t="s">
        <v>2536</v>
      </c>
      <c r="X15490" t="str">
        <f t="shared" ref="X15490:X15553" si="941">IF(COUNTIF(F15490,"*fdc*"),1,"")</f>
        <v/>
      </c>
      <c r="Z15490" t="str">
        <f t="shared" ref="Z15490:Z15553" si="942">IF(COUNTIF(F15490,"*s/s*"),1,"")</f>
        <v/>
      </c>
      <c r="AB15490" s="9"/>
      <c r="AC15490" t="s">
        <v>996</v>
      </c>
      <c r="AD15490">
        <f t="shared" si="940"/>
        <v>0</v>
      </c>
      <c r="AF15490" s="3"/>
      <c r="AG15490" t="s">
        <v>997</v>
      </c>
      <c r="AH15490" s="9" t="s">
        <v>4925</v>
      </c>
    </row>
    <row r="15491" spans="1:48" ht="10.95" customHeight="1" outlineLevel="1" x14ac:dyDescent="0.25">
      <c r="A15491" t="s">
        <v>1384</v>
      </c>
      <c r="C15491" s="3" t="s">
        <v>11994</v>
      </c>
      <c r="D15491" s="3">
        <v>2478</v>
      </c>
      <c r="E15491" s="9">
        <v>2002</v>
      </c>
      <c r="F15491" s="7" t="s">
        <v>5098</v>
      </c>
      <c r="G15491" s="7" t="s">
        <v>5401</v>
      </c>
      <c r="H15491" s="8" t="s">
        <v>1180</v>
      </c>
      <c r="I15491" s="8" t="s">
        <v>12428</v>
      </c>
      <c r="J15491" s="19">
        <v>3</v>
      </c>
      <c r="K15491" s="19" t="s">
        <v>20093</v>
      </c>
      <c r="L15491" s="11"/>
      <c r="M15491" s="11"/>
      <c r="N15491" s="24"/>
      <c r="P15491" s="32"/>
      <c r="T15491" s="19"/>
      <c r="U15491" s="3" t="s">
        <v>2537</v>
      </c>
      <c r="X15491" t="str">
        <f t="shared" si="941"/>
        <v/>
      </c>
      <c r="Z15491" t="str">
        <f t="shared" si="942"/>
        <v/>
      </c>
      <c r="AB15491" s="9"/>
      <c r="AC15491" t="s">
        <v>1180</v>
      </c>
      <c r="AD15491">
        <f t="shared" si="940"/>
        <v>0</v>
      </c>
      <c r="AF15491" s="3"/>
      <c r="AG15491" t="s">
        <v>2184</v>
      </c>
      <c r="AH15491" s="9" t="s">
        <v>4925</v>
      </c>
    </row>
    <row r="15492" spans="1:48" ht="10.95" customHeight="1" outlineLevel="1" x14ac:dyDescent="0.25">
      <c r="A15492" t="s">
        <v>1384</v>
      </c>
      <c r="C15492" s="3" t="s">
        <v>11994</v>
      </c>
      <c r="D15492" s="3" t="s">
        <v>18693</v>
      </c>
      <c r="E15492" s="9">
        <v>2002</v>
      </c>
      <c r="F15492" s="7" t="s">
        <v>18694</v>
      </c>
      <c r="G15492" s="7"/>
      <c r="H15492" s="8" t="s">
        <v>5402</v>
      </c>
      <c r="I15492" s="8" t="s">
        <v>12428</v>
      </c>
      <c r="J15492" s="19">
        <v>1</v>
      </c>
      <c r="K15492" s="19" t="s">
        <v>7736</v>
      </c>
      <c r="L15492" s="11">
        <v>6.5</v>
      </c>
      <c r="M15492" s="11"/>
      <c r="N15492" s="24"/>
      <c r="P15492" s="32"/>
      <c r="T15492" s="19"/>
      <c r="U15492" s="3"/>
      <c r="X15492" t="str">
        <f t="shared" si="941"/>
        <v/>
      </c>
      <c r="Z15492">
        <f t="shared" si="942"/>
        <v>1</v>
      </c>
      <c r="AB15492" s="9"/>
      <c r="AC15492" t="s">
        <v>5402</v>
      </c>
      <c r="AD15492">
        <f t="shared" si="940"/>
        <v>1</v>
      </c>
      <c r="AF15492" s="3"/>
      <c r="AG15492" t="s">
        <v>2184</v>
      </c>
      <c r="AH15492" s="9"/>
    </row>
    <row r="15493" spans="1:48" ht="10.95" customHeight="1" outlineLevel="1" x14ac:dyDescent="0.25">
      <c r="A15493" t="s">
        <v>1384</v>
      </c>
      <c r="C15493" s="3" t="s">
        <v>11994</v>
      </c>
      <c r="D15493" s="3">
        <v>2479</v>
      </c>
      <c r="E15493" s="9">
        <v>2002</v>
      </c>
      <c r="F15493" s="7" t="s">
        <v>5099</v>
      </c>
      <c r="G15493" s="7" t="s">
        <v>5401</v>
      </c>
      <c r="H15493" s="8" t="s">
        <v>5402</v>
      </c>
      <c r="I15493" s="8" t="s">
        <v>12428</v>
      </c>
      <c r="J15493" s="19">
        <v>1</v>
      </c>
      <c r="K15493" s="19" t="s">
        <v>20093</v>
      </c>
      <c r="L15493" s="11"/>
      <c r="M15493" s="11"/>
      <c r="N15493" s="24"/>
      <c r="P15493" s="32"/>
      <c r="T15493" s="19"/>
      <c r="U15493" s="3">
        <v>1767</v>
      </c>
      <c r="X15493" t="str">
        <f t="shared" si="941"/>
        <v/>
      </c>
      <c r="Z15493" t="str">
        <f t="shared" si="942"/>
        <v/>
      </c>
      <c r="AB15493" s="9"/>
      <c r="AC15493" t="s">
        <v>5402</v>
      </c>
      <c r="AD15493">
        <f t="shared" si="940"/>
        <v>1</v>
      </c>
      <c r="AF15493" s="3"/>
      <c r="AG15493" t="s">
        <v>4924</v>
      </c>
      <c r="AH15493" s="9" t="s">
        <v>4925</v>
      </c>
    </row>
    <row r="15494" spans="1:48" ht="10.95" customHeight="1" outlineLevel="1" x14ac:dyDescent="0.25">
      <c r="A15494" t="s">
        <v>1384</v>
      </c>
      <c r="C15494" s="3" t="s">
        <v>11994</v>
      </c>
      <c r="D15494" s="3" t="s">
        <v>12429</v>
      </c>
      <c r="E15494" s="9">
        <v>2002</v>
      </c>
      <c r="F15494" s="7" t="s">
        <v>12430</v>
      </c>
      <c r="G15494" s="7" t="s">
        <v>5401</v>
      </c>
      <c r="H15494" s="8" t="s">
        <v>5402</v>
      </c>
      <c r="I15494" s="8" t="s">
        <v>12428</v>
      </c>
      <c r="J15494" s="19">
        <v>1</v>
      </c>
      <c r="K15494" s="19" t="s">
        <v>7736</v>
      </c>
      <c r="L15494" s="11">
        <v>6.5</v>
      </c>
      <c r="M15494" s="11"/>
      <c r="N15494" s="24"/>
      <c r="P15494" s="32"/>
      <c r="T15494" s="19"/>
      <c r="U15494" s="3">
        <v>1766</v>
      </c>
      <c r="X15494" t="str">
        <f t="shared" si="941"/>
        <v/>
      </c>
      <c r="Z15494">
        <f t="shared" si="942"/>
        <v>1</v>
      </c>
      <c r="AB15494" s="9"/>
      <c r="AC15494" t="s">
        <v>5402</v>
      </c>
      <c r="AD15494">
        <f t="shared" si="940"/>
        <v>1</v>
      </c>
      <c r="AF15494" s="3"/>
      <c r="AG15494" t="s">
        <v>2184</v>
      </c>
      <c r="AH15494" s="9" t="s">
        <v>4925</v>
      </c>
    </row>
    <row r="15495" spans="1:48" ht="10.95" customHeight="1" outlineLevel="1" x14ac:dyDescent="0.25">
      <c r="A15495" t="s">
        <v>1384</v>
      </c>
      <c r="C15495" s="3" t="s">
        <v>11994</v>
      </c>
      <c r="D15495" s="3" t="s">
        <v>12432</v>
      </c>
      <c r="E15495" s="9">
        <v>2012</v>
      </c>
      <c r="F15495" s="7" t="s">
        <v>12433</v>
      </c>
      <c r="G15495" s="7" t="s">
        <v>5401</v>
      </c>
      <c r="H15495" s="8" t="s">
        <v>12434</v>
      </c>
      <c r="I15495" s="8" t="s">
        <v>12431</v>
      </c>
      <c r="J15495" s="19">
        <v>3</v>
      </c>
      <c r="K15495" s="19" t="s">
        <v>7736</v>
      </c>
      <c r="L15495" s="11">
        <v>12</v>
      </c>
      <c r="M15495" s="11"/>
      <c r="N15495" s="24"/>
      <c r="P15495" s="32"/>
      <c r="T15495" s="19"/>
      <c r="U15495" s="3"/>
      <c r="X15495" t="str">
        <f t="shared" si="941"/>
        <v/>
      </c>
      <c r="Z15495">
        <f t="shared" si="942"/>
        <v>1</v>
      </c>
      <c r="AB15495" s="9"/>
      <c r="AC15495" t="s">
        <v>12434</v>
      </c>
      <c r="AD15495">
        <f t="shared" si="940"/>
        <v>0</v>
      </c>
      <c r="AF15495" s="3"/>
      <c r="AH15495" s="9"/>
    </row>
    <row r="15496" spans="1:48" ht="10.95" customHeight="1" outlineLevel="1" x14ac:dyDescent="0.25">
      <c r="A15496" t="s">
        <v>1384</v>
      </c>
      <c r="C15496" s="3" t="s">
        <v>11994</v>
      </c>
      <c r="D15496" s="3" t="s">
        <v>19269</v>
      </c>
      <c r="E15496" s="9">
        <v>2012</v>
      </c>
      <c r="F15496" s="7" t="s">
        <v>12435</v>
      </c>
      <c r="G15496" s="7" t="s">
        <v>5401</v>
      </c>
      <c r="H15496" s="8" t="s">
        <v>12434</v>
      </c>
      <c r="I15496" s="8" t="s">
        <v>12431</v>
      </c>
      <c r="J15496" s="19">
        <v>3</v>
      </c>
      <c r="K15496" s="19" t="s">
        <v>7736</v>
      </c>
      <c r="L15496" s="11">
        <v>9</v>
      </c>
      <c r="M15496" s="11"/>
      <c r="N15496" s="24"/>
      <c r="P15496" s="32"/>
      <c r="T15496" s="19"/>
      <c r="U15496" s="3"/>
      <c r="X15496" t="str">
        <f t="shared" si="941"/>
        <v/>
      </c>
      <c r="Z15496">
        <f t="shared" si="942"/>
        <v>1</v>
      </c>
      <c r="AB15496" s="9"/>
      <c r="AC15496" t="s">
        <v>12434</v>
      </c>
      <c r="AD15496">
        <f t="shared" si="940"/>
        <v>0</v>
      </c>
      <c r="AF15496" s="3"/>
      <c r="AH15496" s="9"/>
    </row>
    <row r="15497" spans="1:48" ht="10.95" customHeight="1" outlineLevel="1" x14ac:dyDescent="0.25">
      <c r="A15497" t="s">
        <v>1384</v>
      </c>
      <c r="C15497" s="3" t="s">
        <v>11994</v>
      </c>
      <c r="D15497" s="3">
        <v>3153</v>
      </c>
      <c r="E15497" s="9">
        <v>2013</v>
      </c>
      <c r="F15497" s="7" t="s">
        <v>229</v>
      </c>
      <c r="G15497" s="7" t="s">
        <v>5401</v>
      </c>
      <c r="H15497" s="8" t="s">
        <v>9233</v>
      </c>
      <c r="I15497" s="8" t="s">
        <v>12436</v>
      </c>
      <c r="J15497" s="19">
        <v>7</v>
      </c>
      <c r="K15497" s="19" t="s">
        <v>7738</v>
      </c>
      <c r="L15497" s="11"/>
      <c r="M15497" s="11"/>
      <c r="N15497" s="24"/>
      <c r="P15497" s="32"/>
      <c r="T15497" s="19"/>
      <c r="U15497" s="3"/>
      <c r="X15497" t="str">
        <f t="shared" si="941"/>
        <v/>
      </c>
      <c r="Z15497">
        <f t="shared" si="942"/>
        <v>1</v>
      </c>
      <c r="AB15497" s="9"/>
      <c r="AC15497" t="s">
        <v>9233</v>
      </c>
      <c r="AD15497">
        <f t="shared" si="940"/>
        <v>0</v>
      </c>
      <c r="AF15497" s="3"/>
      <c r="AH15497" s="9"/>
    </row>
    <row r="15498" spans="1:48" ht="10.95" customHeight="1" outlineLevel="1" x14ac:dyDescent="0.25">
      <c r="A15498" t="s">
        <v>1384</v>
      </c>
      <c r="C15498" s="3" t="s">
        <v>11994</v>
      </c>
      <c r="D15498" s="3">
        <v>3154</v>
      </c>
      <c r="E15498" s="9">
        <v>2013</v>
      </c>
      <c r="F15498" s="7" t="s">
        <v>229</v>
      </c>
      <c r="G15498" s="7" t="s">
        <v>5401</v>
      </c>
      <c r="H15498" s="8" t="s">
        <v>9233</v>
      </c>
      <c r="I15498" s="8" t="s">
        <v>12436</v>
      </c>
      <c r="J15498" s="19">
        <v>7</v>
      </c>
      <c r="K15498" s="19" t="s">
        <v>7738</v>
      </c>
      <c r="L15498" s="11"/>
      <c r="M15498" s="11"/>
      <c r="N15498" s="24"/>
      <c r="P15498" s="32"/>
      <c r="T15498" s="19"/>
      <c r="U15498" s="3"/>
      <c r="X15498" t="str">
        <f t="shared" si="941"/>
        <v/>
      </c>
      <c r="Z15498">
        <f t="shared" si="942"/>
        <v>1</v>
      </c>
      <c r="AB15498" s="9"/>
      <c r="AC15498" t="s">
        <v>9233</v>
      </c>
      <c r="AD15498">
        <f t="shared" si="940"/>
        <v>0</v>
      </c>
      <c r="AF15498" s="3"/>
      <c r="AH15498" s="9"/>
    </row>
    <row r="15499" spans="1:48" ht="10.95" customHeight="1" outlineLevel="1" x14ac:dyDescent="0.25">
      <c r="A15499" t="s">
        <v>1384</v>
      </c>
      <c r="C15499" s="3" t="s">
        <v>11994</v>
      </c>
      <c r="D15499" s="3">
        <v>3155</v>
      </c>
      <c r="E15499" s="9">
        <v>2013</v>
      </c>
      <c r="F15499" s="7" t="s">
        <v>229</v>
      </c>
      <c r="G15499" s="7" t="s">
        <v>5401</v>
      </c>
      <c r="H15499" s="8" t="s">
        <v>9233</v>
      </c>
      <c r="I15499" s="8" t="s">
        <v>12436</v>
      </c>
      <c r="J15499" s="19">
        <v>7</v>
      </c>
      <c r="K15499" s="19" t="s">
        <v>7738</v>
      </c>
      <c r="L15499" s="11"/>
      <c r="M15499" s="11"/>
      <c r="N15499" s="24"/>
      <c r="P15499" s="32"/>
      <c r="T15499" s="19"/>
      <c r="U15499" s="3"/>
      <c r="X15499" t="str">
        <f t="shared" si="941"/>
        <v/>
      </c>
      <c r="Z15499">
        <f t="shared" si="942"/>
        <v>1</v>
      </c>
      <c r="AB15499" s="9"/>
      <c r="AC15499" t="s">
        <v>9233</v>
      </c>
      <c r="AD15499">
        <f t="shared" si="940"/>
        <v>0</v>
      </c>
      <c r="AF15499" s="3"/>
      <c r="AH15499" s="9"/>
    </row>
    <row r="15500" spans="1:48" ht="10.95" customHeight="1" outlineLevel="1" x14ac:dyDescent="0.25">
      <c r="A15500" t="s">
        <v>1384</v>
      </c>
      <c r="C15500" s="3" t="s">
        <v>11994</v>
      </c>
      <c r="D15500" s="3">
        <v>3156</v>
      </c>
      <c r="E15500" s="9">
        <v>2013</v>
      </c>
      <c r="F15500" s="7" t="s">
        <v>229</v>
      </c>
      <c r="G15500" s="7" t="s">
        <v>5401</v>
      </c>
      <c r="H15500" s="8" t="s">
        <v>9233</v>
      </c>
      <c r="I15500" s="8" t="s">
        <v>12436</v>
      </c>
      <c r="J15500" s="19">
        <v>7</v>
      </c>
      <c r="K15500" s="19" t="s">
        <v>7738</v>
      </c>
      <c r="L15500" s="11"/>
      <c r="M15500" s="11"/>
      <c r="N15500" s="24"/>
      <c r="P15500" s="32"/>
      <c r="T15500" s="19"/>
      <c r="U15500" s="3"/>
      <c r="X15500" t="str">
        <f t="shared" si="941"/>
        <v/>
      </c>
      <c r="Z15500">
        <f t="shared" si="942"/>
        <v>1</v>
      </c>
      <c r="AB15500" s="9"/>
      <c r="AC15500" t="s">
        <v>9233</v>
      </c>
      <c r="AD15500">
        <f t="shared" si="940"/>
        <v>0</v>
      </c>
      <c r="AF15500" s="3"/>
      <c r="AH15500" s="9"/>
    </row>
    <row r="15501" spans="1:48" ht="10.95" customHeight="1" outlineLevel="1" x14ac:dyDescent="0.25">
      <c r="A15501" t="s">
        <v>1384</v>
      </c>
      <c r="C15501" s="3" t="s">
        <v>11994</v>
      </c>
      <c r="D15501" s="3" t="s">
        <v>12437</v>
      </c>
      <c r="E15501" s="9">
        <v>2013</v>
      </c>
      <c r="F15501" s="7" t="s">
        <v>12425</v>
      </c>
      <c r="G15501" s="7" t="s">
        <v>5401</v>
      </c>
      <c r="H15501" s="8" t="s">
        <v>9233</v>
      </c>
      <c r="I15501" s="8" t="s">
        <v>12436</v>
      </c>
      <c r="J15501" s="19">
        <v>7</v>
      </c>
      <c r="K15501" s="19" t="s">
        <v>7738</v>
      </c>
      <c r="L15501" s="11"/>
      <c r="M15501" s="11"/>
      <c r="N15501" s="24"/>
      <c r="P15501" s="32"/>
      <c r="T15501" s="19"/>
      <c r="U15501" s="3"/>
      <c r="X15501" t="str">
        <f t="shared" si="941"/>
        <v/>
      </c>
      <c r="Z15501">
        <f t="shared" si="942"/>
        <v>1</v>
      </c>
      <c r="AB15501" s="9"/>
      <c r="AC15501" t="s">
        <v>9233</v>
      </c>
      <c r="AD15501">
        <f t="shared" si="940"/>
        <v>0</v>
      </c>
      <c r="AF15501" s="3"/>
      <c r="AH15501" s="9"/>
    </row>
    <row r="15502" spans="1:48" ht="10.95" customHeight="1" outlineLevel="1" x14ac:dyDescent="0.25">
      <c r="A15502" t="s">
        <v>1384</v>
      </c>
      <c r="C15502" s="3" t="s">
        <v>11994</v>
      </c>
      <c r="D15502" s="3">
        <v>3157</v>
      </c>
      <c r="E15502" s="9">
        <v>2013</v>
      </c>
      <c r="F15502" s="7" t="s">
        <v>12439</v>
      </c>
      <c r="G15502" s="7" t="s">
        <v>5401</v>
      </c>
      <c r="H15502" s="8" t="s">
        <v>9233</v>
      </c>
      <c r="I15502" s="8" t="s">
        <v>12436</v>
      </c>
      <c r="J15502" s="19">
        <v>7</v>
      </c>
      <c r="K15502" s="19" t="s">
        <v>7738</v>
      </c>
      <c r="L15502" s="11"/>
      <c r="M15502" s="11"/>
      <c r="N15502" s="24"/>
      <c r="P15502" s="32"/>
      <c r="T15502" s="19"/>
      <c r="U15502" s="3"/>
      <c r="X15502" t="str">
        <f t="shared" si="941"/>
        <v/>
      </c>
      <c r="Z15502" t="str">
        <f t="shared" si="942"/>
        <v/>
      </c>
      <c r="AB15502" s="9"/>
      <c r="AC15502" t="s">
        <v>9233</v>
      </c>
      <c r="AD15502">
        <f t="shared" si="940"/>
        <v>0</v>
      </c>
      <c r="AF15502" s="3"/>
      <c r="AH15502" s="9"/>
    </row>
    <row r="15503" spans="1:48" ht="10.95" customHeight="1" outlineLevel="1" x14ac:dyDescent="0.25">
      <c r="A15503" t="s">
        <v>1384</v>
      </c>
      <c r="C15503" s="3" t="s">
        <v>11994</v>
      </c>
      <c r="D15503" s="3" t="s">
        <v>12438</v>
      </c>
      <c r="E15503" s="9">
        <v>2013</v>
      </c>
      <c r="F15503" s="7" t="s">
        <v>12440</v>
      </c>
      <c r="G15503" s="7" t="s">
        <v>5401</v>
      </c>
      <c r="H15503" s="8" t="s">
        <v>9233</v>
      </c>
      <c r="I15503" s="8" t="s">
        <v>12436</v>
      </c>
      <c r="J15503" s="19">
        <v>7</v>
      </c>
      <c r="K15503" s="19" t="s">
        <v>7738</v>
      </c>
      <c r="L15503" s="11"/>
      <c r="M15503" s="11"/>
      <c r="N15503" s="24"/>
      <c r="P15503" s="32"/>
      <c r="T15503" s="19"/>
      <c r="U15503" s="3"/>
      <c r="X15503" t="str">
        <f t="shared" si="941"/>
        <v/>
      </c>
      <c r="Z15503">
        <f t="shared" si="942"/>
        <v>1</v>
      </c>
      <c r="AB15503" s="9"/>
      <c r="AC15503" t="s">
        <v>9233</v>
      </c>
      <c r="AD15503">
        <f t="shared" si="940"/>
        <v>0</v>
      </c>
      <c r="AF15503" s="3"/>
      <c r="AH15503" s="9"/>
    </row>
    <row r="15504" spans="1:48" ht="10.95" customHeight="1" x14ac:dyDescent="0.25">
      <c r="A15504" s="6" t="s">
        <v>13556</v>
      </c>
      <c r="B15504" t="s">
        <v>13545</v>
      </c>
      <c r="C15504" s="3" t="s">
        <v>12533</v>
      </c>
      <c r="E15504" s="9"/>
      <c r="F15504" s="7"/>
      <c r="G15504" s="7"/>
      <c r="H15504" s="8"/>
      <c r="I15504" s="8"/>
      <c r="J15504" s="19"/>
      <c r="K15504" s="19"/>
      <c r="L15504" s="11"/>
      <c r="M15504" s="11">
        <f>SUM(L15505:L15520)</f>
        <v>24.6</v>
      </c>
      <c r="N15504" s="24">
        <v>2002</v>
      </c>
      <c r="O15504">
        <f>COUNTIF(K15505:K15520,"*")</f>
        <v>16</v>
      </c>
      <c r="P15504" s="32">
        <f>O15504/N15504</f>
        <v>7.992007992007992E-3</v>
      </c>
      <c r="Q15504">
        <f>COUNTIF(K15505:K15520,"Y")+COUNTIF(K15505:K15520,"S")</f>
        <v>16</v>
      </c>
      <c r="T15504" s="19" t="s">
        <v>7736</v>
      </c>
      <c r="U15504" s="3"/>
      <c r="V15504" t="s">
        <v>18530</v>
      </c>
      <c r="X15504" t="str">
        <f t="shared" si="941"/>
        <v/>
      </c>
      <c r="Z15504" t="str">
        <f t="shared" si="942"/>
        <v/>
      </c>
      <c r="AB15504" s="9"/>
      <c r="AE15504">
        <f>COUNTIF(AD15505:AD15520,"1")</f>
        <v>0</v>
      </c>
      <c r="AF15504" s="3"/>
      <c r="AH15504" s="9"/>
      <c r="AI15504">
        <f>COUNTIF($J15505:$J15520,"1")-COUNTIFS($J15505:$J15520,"1",$K15505:$K15520,"V")</f>
        <v>0</v>
      </c>
      <c r="AJ15504">
        <f>COUNTIFS($J15505:$J15520,"1",$K15505:$K15520,"Y")+COUNTIFS($J15505:$J15520,"1",$K15505:$K15520,"s")</f>
        <v>0</v>
      </c>
      <c r="AK15504">
        <f>COUNTIF($J15505:$J15520,"2")-COUNTIFS($J15505:$J15520,"2",$K15505:$K15520,"V")</f>
        <v>0</v>
      </c>
      <c r="AL15504">
        <f>COUNTIFS($J15505:$J15520,"2",$K15505:$K15520,"Y")+COUNTIFS($J15505:$J15520,"2",$K15505:$K15520,"s")</f>
        <v>0</v>
      </c>
      <c r="AM15504">
        <f>COUNTIF($J15505:$J15520,"3")-COUNTIFS($J15505:$J15520,"3",$K15505:$K15520,"V")</f>
        <v>1</v>
      </c>
      <c r="AN15504">
        <f>COUNTIFS($J15505:$J15520,"3",$K15505:$K15520,"Y")+COUNTIFS($J15505:$J15520,"3",$K15505:$K15520,"s")</f>
        <v>1</v>
      </c>
      <c r="AO15504">
        <f>COUNTIF($J15505:$J15520,"4")-COUNTIFS($J15505:$J15520,"4",$K15505:$K15520,"V")</f>
        <v>0</v>
      </c>
      <c r="AP15504">
        <f>COUNTIFS($J15505:$J15520,"4",$K15505:$K15520,"Y")+COUNTIFS($J15505:$J15520,"4",$K15505:$K15520,"s")</f>
        <v>0</v>
      </c>
      <c r="AQ15504">
        <f>COUNTIF($J15505:$J15520,"5")-COUNTIFS($J15505:$J15520,"5",$K15505:$K15520,"V")</f>
        <v>0</v>
      </c>
      <c r="AR15504">
        <f>COUNTIFS($J15505:$J15520,"5",$K15505:$K15520,"Y")+COUNTIFS($J15505:$J15520,"5",$K15505:$K15520,"s")</f>
        <v>0</v>
      </c>
      <c r="AS15504">
        <f>COUNTIF($J15505:$J15520,"6")-COUNTIFS($J15505:$J15520,"6",$K15505:$K15520,"V")</f>
        <v>0</v>
      </c>
      <c r="AT15504">
        <f>COUNTIFS($J15505:$J15520,"6",$K15505:$K15520,"Y")+COUNTIFS($J15505:$J15520,"6",$K15505:$K15520,"s")</f>
        <v>0</v>
      </c>
      <c r="AU15504">
        <f>COUNTIF($J15505:$J15520,"7")-COUNTIFS($J15505:$J15520,"7",$K15505:$K15520,"V")</f>
        <v>15</v>
      </c>
      <c r="AV15504">
        <f>COUNTIFS($J15505:$J15520,"7",$K15505:$K15520,"Y")+COUNTIFS($J15505:$J15520,"7",$K15505:$K15520,"s")</f>
        <v>15</v>
      </c>
    </row>
    <row r="15505" spans="1:34" ht="10.95" customHeight="1" outlineLevel="1" x14ac:dyDescent="0.25">
      <c r="A15505" t="s">
        <v>13546</v>
      </c>
      <c r="C15505" s="3" t="s">
        <v>12533</v>
      </c>
      <c r="D15505" s="3" t="s">
        <v>12295</v>
      </c>
      <c r="E15505" s="9">
        <v>2005</v>
      </c>
      <c r="F15505" s="10" t="s">
        <v>21624</v>
      </c>
      <c r="G15505" s="7" t="s">
        <v>5401</v>
      </c>
      <c r="H15505" s="8" t="s">
        <v>13553</v>
      </c>
      <c r="I15505" s="8" t="s">
        <v>13554</v>
      </c>
      <c r="J15505" s="19">
        <v>3</v>
      </c>
      <c r="K15505" s="19" t="s">
        <v>7736</v>
      </c>
      <c r="L15505" s="11">
        <v>3</v>
      </c>
      <c r="M15505" s="11"/>
      <c r="N15505" s="24"/>
      <c r="P15505" s="32"/>
      <c r="T15505" s="19"/>
      <c r="U15505" s="3"/>
      <c r="X15505" t="str">
        <f t="shared" si="941"/>
        <v/>
      </c>
      <c r="Z15505">
        <f t="shared" si="942"/>
        <v>1</v>
      </c>
      <c r="AB15505" s="9"/>
      <c r="AC15505" t="s">
        <v>13553</v>
      </c>
      <c r="AD15505">
        <f>COUNTIF(H15505,"*Fuji*")</f>
        <v>0</v>
      </c>
      <c r="AF15505" s="3"/>
      <c r="AH15505" s="9"/>
    </row>
    <row r="15506" spans="1:34" ht="10.95" customHeight="1" outlineLevel="1" x14ac:dyDescent="0.25">
      <c r="A15506" t="s">
        <v>13546</v>
      </c>
      <c r="C15506" s="3" t="s">
        <v>12533</v>
      </c>
      <c r="D15506" s="3">
        <v>1107</v>
      </c>
      <c r="E15506" s="9">
        <v>2009</v>
      </c>
      <c r="F15506" s="10" t="s">
        <v>21625</v>
      </c>
      <c r="G15506" s="7" t="s">
        <v>5401</v>
      </c>
      <c r="H15506" s="8" t="s">
        <v>8359</v>
      </c>
      <c r="I15506" s="8" t="s">
        <v>13547</v>
      </c>
      <c r="J15506" s="19">
        <v>7</v>
      </c>
      <c r="K15506" s="19" t="s">
        <v>20093</v>
      </c>
      <c r="L15506" s="11"/>
      <c r="M15506" s="11"/>
      <c r="N15506" s="24"/>
      <c r="P15506" s="32"/>
      <c r="T15506" s="19"/>
      <c r="U15506" s="3"/>
      <c r="X15506" t="str">
        <f t="shared" si="941"/>
        <v/>
      </c>
      <c r="Z15506" t="str">
        <f t="shared" si="942"/>
        <v/>
      </c>
      <c r="AB15506" s="9"/>
      <c r="AC15506" t="s">
        <v>8359</v>
      </c>
      <c r="AD15506">
        <f t="shared" ref="AD15506:AD15511" si="943">COUNTIF(I15506,"*Fuji*")</f>
        <v>0</v>
      </c>
      <c r="AF15506" s="3"/>
      <c r="AH15506" s="9"/>
    </row>
    <row r="15507" spans="1:34" ht="10.95" customHeight="1" outlineLevel="1" x14ac:dyDescent="0.25">
      <c r="A15507" t="s">
        <v>13546</v>
      </c>
      <c r="C15507" s="3" t="s">
        <v>12533</v>
      </c>
      <c r="D15507" s="3">
        <v>1108</v>
      </c>
      <c r="E15507" s="9">
        <v>2009</v>
      </c>
      <c r="F15507" s="7" t="s">
        <v>21626</v>
      </c>
      <c r="G15507" s="7" t="s">
        <v>5401</v>
      </c>
      <c r="H15507" s="8" t="s">
        <v>13548</v>
      </c>
      <c r="I15507" s="8" t="s">
        <v>13547</v>
      </c>
      <c r="J15507" s="19">
        <v>7</v>
      </c>
      <c r="K15507" s="19" t="s">
        <v>20093</v>
      </c>
      <c r="L15507" s="11"/>
      <c r="M15507" s="11"/>
      <c r="N15507" s="24"/>
      <c r="P15507" s="32"/>
      <c r="T15507" s="19"/>
      <c r="U15507" s="3"/>
      <c r="X15507" t="str">
        <f t="shared" si="941"/>
        <v/>
      </c>
      <c r="Z15507" t="str">
        <f t="shared" si="942"/>
        <v/>
      </c>
      <c r="AB15507" s="9"/>
      <c r="AC15507" t="s">
        <v>13548</v>
      </c>
      <c r="AD15507">
        <f t="shared" si="943"/>
        <v>0</v>
      </c>
      <c r="AF15507" s="3"/>
      <c r="AH15507" s="9"/>
    </row>
    <row r="15508" spans="1:34" ht="10.95" customHeight="1" outlineLevel="1" x14ac:dyDescent="0.25">
      <c r="A15508" t="s">
        <v>13546</v>
      </c>
      <c r="C15508" s="3" t="s">
        <v>12533</v>
      </c>
      <c r="D15508" s="3">
        <v>1109</v>
      </c>
      <c r="E15508" s="9">
        <v>2009</v>
      </c>
      <c r="F15508" s="7" t="s">
        <v>21627</v>
      </c>
      <c r="G15508" s="7" t="s">
        <v>5401</v>
      </c>
      <c r="H15508" s="8" t="s">
        <v>10206</v>
      </c>
      <c r="I15508" s="8" t="s">
        <v>13547</v>
      </c>
      <c r="J15508" s="19">
        <v>7</v>
      </c>
      <c r="K15508" s="19" t="s">
        <v>20093</v>
      </c>
      <c r="L15508" s="11"/>
      <c r="M15508" s="11"/>
      <c r="N15508" s="24"/>
      <c r="P15508" s="32"/>
      <c r="T15508" s="19"/>
      <c r="U15508" s="3"/>
      <c r="X15508" t="str">
        <f t="shared" si="941"/>
        <v/>
      </c>
      <c r="Z15508" t="str">
        <f t="shared" si="942"/>
        <v/>
      </c>
      <c r="AB15508" s="9"/>
      <c r="AC15508" t="s">
        <v>10206</v>
      </c>
      <c r="AD15508">
        <f t="shared" si="943"/>
        <v>0</v>
      </c>
      <c r="AF15508" s="3"/>
      <c r="AH15508" s="9"/>
    </row>
    <row r="15509" spans="1:34" ht="10.95" customHeight="1" outlineLevel="1" x14ac:dyDescent="0.25">
      <c r="A15509" t="s">
        <v>13546</v>
      </c>
      <c r="C15509" s="3" t="s">
        <v>12533</v>
      </c>
      <c r="D15509" s="3">
        <v>1110</v>
      </c>
      <c r="E15509" s="9">
        <v>2009</v>
      </c>
      <c r="F15509" s="7" t="s">
        <v>21628</v>
      </c>
      <c r="G15509" s="7" t="s">
        <v>5401</v>
      </c>
      <c r="H15509" s="8" t="s">
        <v>9455</v>
      </c>
      <c r="I15509" s="8" t="s">
        <v>13547</v>
      </c>
      <c r="J15509" s="19">
        <v>7</v>
      </c>
      <c r="K15509" s="19" t="s">
        <v>20093</v>
      </c>
      <c r="L15509" s="11"/>
      <c r="M15509" s="11"/>
      <c r="N15509" s="24"/>
      <c r="P15509" s="32"/>
      <c r="T15509" s="19"/>
      <c r="U15509" s="3"/>
      <c r="X15509" t="str">
        <f t="shared" si="941"/>
        <v/>
      </c>
      <c r="Z15509" t="str">
        <f t="shared" si="942"/>
        <v/>
      </c>
      <c r="AB15509" s="9"/>
      <c r="AC15509" t="s">
        <v>9455</v>
      </c>
      <c r="AD15509">
        <f t="shared" si="943"/>
        <v>0</v>
      </c>
      <c r="AF15509" s="3"/>
      <c r="AH15509" s="9"/>
    </row>
    <row r="15510" spans="1:34" ht="10.95" customHeight="1" outlineLevel="1" x14ac:dyDescent="0.25">
      <c r="A15510" t="s">
        <v>13546</v>
      </c>
      <c r="C15510" s="3" t="s">
        <v>12533</v>
      </c>
      <c r="D15510" s="3">
        <v>1111</v>
      </c>
      <c r="E15510" s="9">
        <v>2009</v>
      </c>
      <c r="F15510" s="7" t="s">
        <v>21629</v>
      </c>
      <c r="G15510" s="7" t="s">
        <v>5401</v>
      </c>
      <c r="H15510" s="8" t="s">
        <v>13549</v>
      </c>
      <c r="I15510" s="8" t="s">
        <v>13547</v>
      </c>
      <c r="J15510" s="19">
        <v>7</v>
      </c>
      <c r="K15510" s="19" t="s">
        <v>20093</v>
      </c>
      <c r="L15510" s="11"/>
      <c r="M15510" s="11"/>
      <c r="N15510" s="24"/>
      <c r="P15510" s="32"/>
      <c r="T15510" s="19"/>
      <c r="U15510" s="3"/>
      <c r="X15510" t="str">
        <f t="shared" si="941"/>
        <v/>
      </c>
      <c r="Z15510" t="str">
        <f t="shared" si="942"/>
        <v/>
      </c>
      <c r="AB15510" s="9"/>
      <c r="AC15510" t="s">
        <v>13549</v>
      </c>
      <c r="AD15510">
        <f t="shared" si="943"/>
        <v>0</v>
      </c>
      <c r="AF15510" s="3"/>
      <c r="AH15510" s="9"/>
    </row>
    <row r="15511" spans="1:34" ht="10.95" customHeight="1" outlineLevel="1" x14ac:dyDescent="0.25">
      <c r="A15511" t="s">
        <v>13546</v>
      </c>
      <c r="C15511" s="3" t="s">
        <v>12533</v>
      </c>
      <c r="D15511" s="3">
        <v>1112</v>
      </c>
      <c r="E15511" s="9">
        <v>2009</v>
      </c>
      <c r="F15511" s="7" t="s">
        <v>21630</v>
      </c>
      <c r="G15511" s="7" t="s">
        <v>5401</v>
      </c>
      <c r="H15511" s="8" t="s">
        <v>13550</v>
      </c>
      <c r="I15511" s="8" t="s">
        <v>13547</v>
      </c>
      <c r="J15511" s="19">
        <v>7</v>
      </c>
      <c r="K15511" s="19" t="s">
        <v>20093</v>
      </c>
      <c r="L15511" s="11"/>
      <c r="M15511" s="11"/>
      <c r="N15511" s="24"/>
      <c r="P15511" s="32"/>
      <c r="T15511" s="19"/>
      <c r="U15511" s="3"/>
      <c r="X15511" t="str">
        <f t="shared" si="941"/>
        <v/>
      </c>
      <c r="Z15511" t="str">
        <f t="shared" si="942"/>
        <v/>
      </c>
      <c r="AB15511" s="9"/>
      <c r="AC15511" t="s">
        <v>13550</v>
      </c>
      <c r="AD15511">
        <f t="shared" si="943"/>
        <v>0</v>
      </c>
      <c r="AF15511" s="3"/>
      <c r="AH15511" s="9"/>
    </row>
    <row r="15512" spans="1:34" ht="10.95" customHeight="1" outlineLevel="1" x14ac:dyDescent="0.25">
      <c r="A15512" t="s">
        <v>13546</v>
      </c>
      <c r="C15512" s="3" t="s">
        <v>12533</v>
      </c>
      <c r="D15512" s="3" t="s">
        <v>13551</v>
      </c>
      <c r="E15512" s="9">
        <v>2009</v>
      </c>
      <c r="F15512" s="7" t="s">
        <v>9495</v>
      </c>
      <c r="G15512" s="7" t="s">
        <v>5401</v>
      </c>
      <c r="H15512" s="8" t="s">
        <v>7560</v>
      </c>
      <c r="I15512" s="8" t="s">
        <v>13547</v>
      </c>
      <c r="J15512" s="19">
        <v>7</v>
      </c>
      <c r="K15512" s="19" t="s">
        <v>7736</v>
      </c>
      <c r="L15512" s="11">
        <v>13</v>
      </c>
      <c r="M15512" s="11"/>
      <c r="N15512" s="24"/>
      <c r="P15512" s="32"/>
      <c r="T15512" s="19"/>
      <c r="U15512" s="3"/>
      <c r="X15512" t="str">
        <f t="shared" si="941"/>
        <v/>
      </c>
      <c r="Z15512">
        <f t="shared" si="942"/>
        <v>1</v>
      </c>
      <c r="AB15512" s="9"/>
      <c r="AC15512" t="s">
        <v>7560</v>
      </c>
      <c r="AD15512">
        <f t="shared" ref="AD15512:AD15520" si="944">COUNTIF(H15512,"*Fuji*")</f>
        <v>0</v>
      </c>
      <c r="AF15512" s="3"/>
      <c r="AH15512" s="9"/>
    </row>
    <row r="15513" spans="1:34" ht="10.95" customHeight="1" outlineLevel="1" x14ac:dyDescent="0.25">
      <c r="A15513" t="s">
        <v>13546</v>
      </c>
      <c r="C15513" s="3" t="s">
        <v>12533</v>
      </c>
      <c r="D15513" s="3">
        <v>1179</v>
      </c>
      <c r="E15513" s="9">
        <v>2010</v>
      </c>
      <c r="F15513" s="7" t="s">
        <v>21625</v>
      </c>
      <c r="G15513" s="7" t="s">
        <v>5401</v>
      </c>
      <c r="H15513" s="8" t="s">
        <v>9233</v>
      </c>
      <c r="I15513" s="8" t="s">
        <v>13547</v>
      </c>
      <c r="J15513" s="19">
        <v>7</v>
      </c>
      <c r="K15513" s="19" t="s">
        <v>20093</v>
      </c>
      <c r="L15513" s="11"/>
      <c r="M15513" s="11"/>
      <c r="N15513" s="24"/>
      <c r="P15513" s="32"/>
      <c r="T15513" s="19"/>
      <c r="U15513" s="3"/>
      <c r="X15513" t="str">
        <f t="shared" si="941"/>
        <v/>
      </c>
      <c r="Z15513" t="str">
        <f t="shared" si="942"/>
        <v/>
      </c>
      <c r="AB15513" s="9"/>
      <c r="AC15513" t="s">
        <v>9233</v>
      </c>
      <c r="AD15513">
        <f t="shared" si="944"/>
        <v>0</v>
      </c>
      <c r="AF15513" s="3"/>
      <c r="AH15513" s="9"/>
    </row>
    <row r="15514" spans="1:34" ht="10.95" customHeight="1" outlineLevel="1" x14ac:dyDescent="0.25">
      <c r="A15514" t="s">
        <v>13546</v>
      </c>
      <c r="C15514" s="3" t="s">
        <v>12533</v>
      </c>
      <c r="D15514" s="3">
        <v>1180</v>
      </c>
      <c r="E15514" s="9">
        <v>2010</v>
      </c>
      <c r="F15514" s="7" t="s">
        <v>21625</v>
      </c>
      <c r="G15514" s="7" t="s">
        <v>5401</v>
      </c>
      <c r="H15514" s="8" t="s">
        <v>9233</v>
      </c>
      <c r="I15514" s="8" t="s">
        <v>13547</v>
      </c>
      <c r="J15514" s="19">
        <v>7</v>
      </c>
      <c r="K15514" s="19" t="s">
        <v>20093</v>
      </c>
      <c r="L15514" s="11"/>
      <c r="M15514" s="11"/>
      <c r="N15514" s="24"/>
      <c r="P15514" s="32"/>
      <c r="T15514" s="19"/>
      <c r="U15514" s="3"/>
      <c r="X15514" t="str">
        <f t="shared" si="941"/>
        <v/>
      </c>
      <c r="Z15514" t="str">
        <f t="shared" si="942"/>
        <v/>
      </c>
      <c r="AB15514" s="9"/>
      <c r="AC15514" t="s">
        <v>9233</v>
      </c>
      <c r="AD15514">
        <f t="shared" si="944"/>
        <v>0</v>
      </c>
      <c r="AF15514" s="3"/>
      <c r="AH15514" s="9"/>
    </row>
    <row r="15515" spans="1:34" ht="10.95" customHeight="1" outlineLevel="1" x14ac:dyDescent="0.25">
      <c r="A15515" t="s">
        <v>13546</v>
      </c>
      <c r="C15515" s="3" t="s">
        <v>12533</v>
      </c>
      <c r="D15515" s="3">
        <v>1181</v>
      </c>
      <c r="E15515" s="9">
        <v>2010</v>
      </c>
      <c r="F15515" s="7" t="s">
        <v>21625</v>
      </c>
      <c r="G15515" s="7" t="s">
        <v>5401</v>
      </c>
      <c r="H15515" s="8" t="s">
        <v>9233</v>
      </c>
      <c r="I15515" s="8" t="s">
        <v>13547</v>
      </c>
      <c r="J15515" s="19">
        <v>7</v>
      </c>
      <c r="K15515" s="19" t="s">
        <v>20093</v>
      </c>
      <c r="L15515" s="11"/>
      <c r="M15515" s="11"/>
      <c r="N15515" s="24"/>
      <c r="P15515" s="32"/>
      <c r="T15515" s="19"/>
      <c r="U15515" s="3"/>
      <c r="X15515" t="str">
        <f t="shared" si="941"/>
        <v/>
      </c>
      <c r="Z15515" t="str">
        <f t="shared" si="942"/>
        <v/>
      </c>
      <c r="AB15515" s="9"/>
      <c r="AC15515" t="s">
        <v>9233</v>
      </c>
      <c r="AD15515">
        <f t="shared" si="944"/>
        <v>0</v>
      </c>
      <c r="AF15515" s="3"/>
      <c r="AH15515" s="9"/>
    </row>
    <row r="15516" spans="1:34" ht="10.95" customHeight="1" outlineLevel="1" x14ac:dyDescent="0.25">
      <c r="A15516" t="s">
        <v>13546</v>
      </c>
      <c r="C15516" s="3" t="s">
        <v>12533</v>
      </c>
      <c r="D15516" s="3">
        <v>1182</v>
      </c>
      <c r="E15516" s="9">
        <v>2010</v>
      </c>
      <c r="F15516" s="7" t="s">
        <v>21627</v>
      </c>
      <c r="G15516" s="7" t="s">
        <v>5401</v>
      </c>
      <c r="H15516" s="8" t="s">
        <v>9233</v>
      </c>
      <c r="I15516" s="8" t="s">
        <v>13547</v>
      </c>
      <c r="J15516" s="19">
        <v>7</v>
      </c>
      <c r="K15516" s="19" t="s">
        <v>20093</v>
      </c>
      <c r="L15516" s="11"/>
      <c r="M15516" s="11"/>
      <c r="N15516" s="24"/>
      <c r="P15516" s="32"/>
      <c r="T15516" s="19"/>
      <c r="U15516" s="3"/>
      <c r="X15516" t="str">
        <f t="shared" si="941"/>
        <v/>
      </c>
      <c r="Z15516" t="str">
        <f t="shared" si="942"/>
        <v/>
      </c>
      <c r="AB15516" s="9"/>
      <c r="AC15516" t="s">
        <v>9233</v>
      </c>
      <c r="AD15516">
        <f t="shared" si="944"/>
        <v>0</v>
      </c>
      <c r="AF15516" s="3"/>
      <c r="AH15516" s="9"/>
    </row>
    <row r="15517" spans="1:34" ht="10.95" customHeight="1" outlineLevel="1" x14ac:dyDescent="0.25">
      <c r="A15517" t="s">
        <v>13546</v>
      </c>
      <c r="C15517" s="3" t="s">
        <v>12533</v>
      </c>
      <c r="D15517" s="3">
        <v>1183</v>
      </c>
      <c r="E15517" s="9">
        <v>2010</v>
      </c>
      <c r="F15517" s="7" t="s">
        <v>21627</v>
      </c>
      <c r="G15517" s="7" t="s">
        <v>5401</v>
      </c>
      <c r="H15517" s="8" t="s">
        <v>9233</v>
      </c>
      <c r="I15517" s="8" t="s">
        <v>13547</v>
      </c>
      <c r="J15517" s="19">
        <v>7</v>
      </c>
      <c r="K15517" s="19" t="s">
        <v>20093</v>
      </c>
      <c r="L15517" s="11"/>
      <c r="M15517" s="11"/>
      <c r="N15517" s="24"/>
      <c r="P15517" s="32"/>
      <c r="T15517" s="19"/>
      <c r="U15517" s="3"/>
      <c r="X15517" t="str">
        <f t="shared" si="941"/>
        <v/>
      </c>
      <c r="Z15517" t="str">
        <f t="shared" si="942"/>
        <v/>
      </c>
      <c r="AB15517" s="9"/>
      <c r="AC15517" t="s">
        <v>9233</v>
      </c>
      <c r="AD15517">
        <f t="shared" si="944"/>
        <v>0</v>
      </c>
      <c r="AF15517" s="3"/>
      <c r="AH15517" s="9"/>
    </row>
    <row r="15518" spans="1:34" ht="10.95" customHeight="1" outlineLevel="1" x14ac:dyDescent="0.25">
      <c r="A15518" t="s">
        <v>13546</v>
      </c>
      <c r="C15518" s="3" t="s">
        <v>12533</v>
      </c>
      <c r="D15518" s="3">
        <v>1184</v>
      </c>
      <c r="E15518" s="9">
        <v>2010</v>
      </c>
      <c r="F15518" s="7" t="s">
        <v>21627</v>
      </c>
      <c r="G15518" s="7" t="s">
        <v>5401</v>
      </c>
      <c r="H15518" s="8" t="s">
        <v>9233</v>
      </c>
      <c r="I15518" s="8" t="s">
        <v>13547</v>
      </c>
      <c r="J15518" s="19">
        <v>7</v>
      </c>
      <c r="K15518" s="19" t="s">
        <v>20093</v>
      </c>
      <c r="L15518" s="11"/>
      <c r="M15518" s="11"/>
      <c r="N15518" s="24"/>
      <c r="P15518" s="32"/>
      <c r="T15518" s="19"/>
      <c r="U15518" s="3"/>
      <c r="X15518" t="str">
        <f t="shared" si="941"/>
        <v/>
      </c>
      <c r="Z15518" t="str">
        <f t="shared" si="942"/>
        <v/>
      </c>
      <c r="AB15518" s="9"/>
      <c r="AC15518" t="s">
        <v>9233</v>
      </c>
      <c r="AD15518">
        <f t="shared" si="944"/>
        <v>0</v>
      </c>
      <c r="AF15518" s="3"/>
      <c r="AH15518" s="9"/>
    </row>
    <row r="15519" spans="1:34" ht="10.95" customHeight="1" outlineLevel="1" x14ac:dyDescent="0.25">
      <c r="A15519" t="s">
        <v>13546</v>
      </c>
      <c r="C15519" s="3" t="s">
        <v>12533</v>
      </c>
      <c r="D15519" s="3" t="s">
        <v>13555</v>
      </c>
      <c r="E15519" s="9">
        <v>2010</v>
      </c>
      <c r="F15519" s="7" t="s">
        <v>9495</v>
      </c>
      <c r="G15519" s="7" t="s">
        <v>5401</v>
      </c>
      <c r="H15519" s="8" t="s">
        <v>9233</v>
      </c>
      <c r="I15519" s="8" t="s">
        <v>13547</v>
      </c>
      <c r="J15519" s="19">
        <v>7</v>
      </c>
      <c r="K15519" s="19" t="s">
        <v>7736</v>
      </c>
      <c r="L15519" s="11">
        <v>6.6</v>
      </c>
      <c r="M15519" s="11"/>
      <c r="N15519" s="24"/>
      <c r="P15519" s="32"/>
      <c r="T15519" s="19"/>
      <c r="U15519" s="3"/>
      <c r="X15519" t="str">
        <f t="shared" si="941"/>
        <v/>
      </c>
      <c r="Z15519">
        <f t="shared" si="942"/>
        <v>1</v>
      </c>
      <c r="AB15519" s="9"/>
      <c r="AC15519" t="s">
        <v>9233</v>
      </c>
      <c r="AD15519">
        <f t="shared" si="944"/>
        <v>0</v>
      </c>
      <c r="AF15519" s="3"/>
      <c r="AH15519" s="9"/>
    </row>
    <row r="15520" spans="1:34" ht="10.95" customHeight="1" outlineLevel="1" x14ac:dyDescent="0.25">
      <c r="A15520" t="s">
        <v>13546</v>
      </c>
      <c r="C15520" s="3" t="s">
        <v>12533</v>
      </c>
      <c r="D15520" s="3">
        <v>1703</v>
      </c>
      <c r="E15520" s="9">
        <v>2017</v>
      </c>
      <c r="F15520" s="7" t="s">
        <v>21631</v>
      </c>
      <c r="G15520" s="7" t="s">
        <v>5401</v>
      </c>
      <c r="H15520" s="8" t="s">
        <v>9233</v>
      </c>
      <c r="I15520" s="8" t="s">
        <v>13552</v>
      </c>
      <c r="J15520" s="19">
        <v>7</v>
      </c>
      <c r="K15520" s="19" t="s">
        <v>7736</v>
      </c>
      <c r="L15520" s="11">
        <v>2</v>
      </c>
      <c r="M15520" s="11"/>
      <c r="N15520" s="24"/>
      <c r="P15520" s="32"/>
      <c r="T15520" s="19"/>
      <c r="U15520" s="3"/>
      <c r="X15520" t="str">
        <f t="shared" si="941"/>
        <v/>
      </c>
      <c r="Z15520" t="str">
        <f t="shared" si="942"/>
        <v/>
      </c>
      <c r="AB15520" s="9"/>
      <c r="AC15520" t="s">
        <v>9233</v>
      </c>
      <c r="AD15520">
        <f t="shared" si="944"/>
        <v>0</v>
      </c>
      <c r="AF15520" s="3"/>
      <c r="AH15520" s="9"/>
    </row>
    <row r="15521" spans="1:48" ht="10.95" customHeight="1" x14ac:dyDescent="0.25">
      <c r="A15521" t="s">
        <v>14823</v>
      </c>
      <c r="B15521" t="s">
        <v>13096</v>
      </c>
      <c r="C15521" s="3" t="s">
        <v>12965</v>
      </c>
      <c r="E15521" s="9"/>
      <c r="F15521" s="7"/>
      <c r="G15521" s="7"/>
      <c r="H15521" s="8"/>
      <c r="I15521" s="8"/>
      <c r="J15521" s="19"/>
      <c r="K15521" s="19"/>
      <c r="L15521" s="11"/>
      <c r="M15521" s="11">
        <f>SUM(L15522:L15536)</f>
        <v>44.900000000000006</v>
      </c>
      <c r="N15521" s="24">
        <v>1765</v>
      </c>
      <c r="O15521">
        <f>COUNTIF(K15522:K15536,"*")</f>
        <v>15</v>
      </c>
      <c r="P15521" s="32">
        <f>O15521/N15521</f>
        <v>8.4985835694051E-3</v>
      </c>
      <c r="Q15521">
        <f>COUNTIF(K15522:K15536,"Y")+COUNTIF(K15522:K15536,"S")</f>
        <v>14</v>
      </c>
      <c r="T15521" s="20" t="s">
        <v>7738</v>
      </c>
      <c r="U15521" s="3"/>
      <c r="V15521" t="s">
        <v>18531</v>
      </c>
      <c r="X15521" t="str">
        <f t="shared" si="941"/>
        <v/>
      </c>
      <c r="Z15521" t="str">
        <f t="shared" si="942"/>
        <v/>
      </c>
      <c r="AB15521" s="9"/>
      <c r="AE15521">
        <f>COUNTIF(AD15522:AD15536,"1")</f>
        <v>15</v>
      </c>
      <c r="AF15521" s="3"/>
      <c r="AH15521" s="9"/>
      <c r="AI15521">
        <f>COUNTIF($J15522:$J15536,"1")-COUNTIFS($J15522:$J15536,"1",$K15522:$K15536,"V")</f>
        <v>11</v>
      </c>
      <c r="AJ15521">
        <f>COUNTIFS($J15522:$J15536,"1",$K15522:$K15536,"Y")+COUNTIFS($J15522:$J15536,"1",$K15522:$K15536,"s")</f>
        <v>10</v>
      </c>
      <c r="AK15521">
        <f>COUNTIF($J15522:$J15536,"2")-COUNTIFS($J15522:$J15536,"2",$K15522:$K15536,"V")</f>
        <v>0</v>
      </c>
      <c r="AL15521">
        <f>COUNTIFS($J15522:$J15536,"2",$K15522:$K15536,"Y")+COUNTIFS($J15522:$J15536,"2",$K15522:$K15536,"s")</f>
        <v>0</v>
      </c>
      <c r="AM15521">
        <f>COUNTIF($J15522:$J15536,"3")-COUNTIFS($J15522:$J15536,"3",$K15522:$K15536,"V")</f>
        <v>4</v>
      </c>
      <c r="AN15521">
        <f>COUNTIFS($J15522:$J15536,"3",$K15522:$K15536,"Y")+COUNTIFS($J15522:$J15536,"3",$K15522:$K15536,"s")</f>
        <v>4</v>
      </c>
      <c r="AO15521">
        <f>COUNTIF($J15522:$J15536,"4")-COUNTIFS($J15522:$J15536,"4",$K15522:$K15536,"V")</f>
        <v>0</v>
      </c>
      <c r="AP15521">
        <f>COUNTIFS($J15522:$J15536,"4",$K15522:$K15536,"Y")+COUNTIFS($J15522:$J15536,"4",$K15522:$K15536,"s")</f>
        <v>0</v>
      </c>
      <c r="AQ15521">
        <f>COUNTIF($J15522:$J15536,"5")-COUNTIFS($J15522:$J15536,"5",$K15522:$K15536,"V")</f>
        <v>0</v>
      </c>
      <c r="AR15521">
        <f>COUNTIFS($J15522:$J15536,"5",$K15522:$K15536,"Y")+COUNTIFS($J15522:$J15536,"5",$K15522:$K15536,"s")</f>
        <v>0</v>
      </c>
      <c r="AS15521">
        <f>COUNTIF($J15522:$J15536,"6")-COUNTIFS($J15522:$J15536,"6",$K15522:$K15536,"V")</f>
        <v>0</v>
      </c>
      <c r="AT15521">
        <f>COUNTIFS($J15522:$J15536,"6",$K15522:$K15536,"Y")+COUNTIFS($J15522:$J15536,"6",$K15522:$K15536,"s")</f>
        <v>0</v>
      </c>
      <c r="AU15521">
        <f>COUNTIF($J15522:$J15536,"7")-COUNTIFS($J15522:$J15536,"7",$K15522:$K15536,"V")</f>
        <v>0</v>
      </c>
      <c r="AV15521">
        <f>COUNTIFS($J15522:$J15536,"7",$K15522:$K15536,"Y")+COUNTIFS($J15522:$J15536,"7",$K15522:$K15536,"s")</f>
        <v>0</v>
      </c>
    </row>
    <row r="15522" spans="1:48" ht="10.95" customHeight="1" outlineLevel="1" x14ac:dyDescent="0.25">
      <c r="A15522" t="s">
        <v>1071</v>
      </c>
      <c r="C15522" s="3" t="s">
        <v>12965</v>
      </c>
      <c r="D15522" s="3">
        <v>468</v>
      </c>
      <c r="E15522" s="9">
        <v>1971</v>
      </c>
      <c r="F15522" s="7" t="s">
        <v>11723</v>
      </c>
      <c r="G15522" s="7" t="s">
        <v>5401</v>
      </c>
      <c r="H15522" s="8" t="s">
        <v>5402</v>
      </c>
      <c r="I15522" s="8" t="s">
        <v>8285</v>
      </c>
      <c r="J15522" s="19">
        <v>1</v>
      </c>
      <c r="K15522" s="19" t="s">
        <v>7736</v>
      </c>
      <c r="L15522" s="11">
        <v>2</v>
      </c>
      <c r="M15522" s="11"/>
      <c r="N15522" s="24"/>
      <c r="P15522" s="32"/>
      <c r="T15522" s="19"/>
      <c r="U15522" s="3"/>
      <c r="X15522" t="str">
        <f t="shared" si="941"/>
        <v/>
      </c>
      <c r="Z15522">
        <f t="shared" si="942"/>
        <v>1</v>
      </c>
      <c r="AB15522" s="9"/>
      <c r="AC15522" t="s">
        <v>5402</v>
      </c>
      <c r="AD15522">
        <f t="shared" ref="AD15522:AD15536" si="945">COUNTIF(H15522,"*Fuji*")</f>
        <v>1</v>
      </c>
      <c r="AF15522" s="3"/>
      <c r="AH15522" s="9"/>
    </row>
    <row r="15523" spans="1:48" ht="10.95" customHeight="1" outlineLevel="1" x14ac:dyDescent="0.25">
      <c r="A15523" t="s">
        <v>1071</v>
      </c>
      <c r="C15523" s="3" t="s">
        <v>12965</v>
      </c>
      <c r="D15523" s="3">
        <v>469</v>
      </c>
      <c r="E15523" s="9">
        <v>1971</v>
      </c>
      <c r="F15523" s="7" t="s">
        <v>11723</v>
      </c>
      <c r="G15523" s="7" t="s">
        <v>5401</v>
      </c>
      <c r="H15523" s="8" t="s">
        <v>5402</v>
      </c>
      <c r="I15523" s="8" t="s">
        <v>14818</v>
      </c>
      <c r="J15523" s="19">
        <v>1</v>
      </c>
      <c r="K15523" s="19" t="s">
        <v>7736</v>
      </c>
      <c r="L15523" s="11">
        <v>2</v>
      </c>
      <c r="M15523" s="11"/>
      <c r="N15523" s="24"/>
      <c r="P15523" s="32"/>
      <c r="T15523" s="19"/>
      <c r="U15523" s="3"/>
      <c r="X15523" t="str">
        <f t="shared" si="941"/>
        <v/>
      </c>
      <c r="Z15523">
        <f t="shared" si="942"/>
        <v>1</v>
      </c>
      <c r="AB15523" s="9"/>
      <c r="AC15523" t="s">
        <v>5402</v>
      </c>
      <c r="AD15523">
        <f t="shared" si="945"/>
        <v>1</v>
      </c>
      <c r="AF15523" s="3"/>
      <c r="AH15523" s="9"/>
    </row>
    <row r="15524" spans="1:48" ht="10.95" customHeight="1" outlineLevel="1" x14ac:dyDescent="0.25">
      <c r="A15524" t="s">
        <v>1071</v>
      </c>
      <c r="C15524" s="3" t="s">
        <v>12965</v>
      </c>
      <c r="D15524" s="3">
        <v>513</v>
      </c>
      <c r="E15524" s="9">
        <v>1972</v>
      </c>
      <c r="F15524" s="7" t="s">
        <v>14807</v>
      </c>
      <c r="G15524" s="7" t="s">
        <v>5401</v>
      </c>
      <c r="H15524" s="8" t="s">
        <v>5402</v>
      </c>
      <c r="I15524" s="8" t="s">
        <v>7254</v>
      </c>
      <c r="J15524" s="19">
        <v>3</v>
      </c>
      <c r="K15524" s="19" t="s">
        <v>7736</v>
      </c>
      <c r="L15524" s="11">
        <v>1.7</v>
      </c>
      <c r="M15524" s="11"/>
      <c r="N15524" s="24"/>
      <c r="P15524" s="32"/>
      <c r="T15524" s="19"/>
      <c r="U15524" s="3"/>
      <c r="X15524" t="str">
        <f t="shared" si="941"/>
        <v/>
      </c>
      <c r="Z15524" t="str">
        <f t="shared" si="942"/>
        <v/>
      </c>
      <c r="AB15524" s="9"/>
      <c r="AC15524" t="s">
        <v>5402</v>
      </c>
      <c r="AD15524">
        <f t="shared" si="945"/>
        <v>1</v>
      </c>
      <c r="AF15524" s="3"/>
      <c r="AH15524" s="9"/>
    </row>
    <row r="15525" spans="1:48" ht="10.95" customHeight="1" outlineLevel="1" x14ac:dyDescent="0.25">
      <c r="A15525" t="s">
        <v>1071</v>
      </c>
      <c r="C15525" s="3" t="s">
        <v>12965</v>
      </c>
      <c r="D15525" s="3">
        <v>514</v>
      </c>
      <c r="E15525" s="9">
        <v>1972</v>
      </c>
      <c r="F15525" s="7" t="s">
        <v>14819</v>
      </c>
      <c r="G15525" s="7" t="s">
        <v>5401</v>
      </c>
      <c r="H15525" s="8" t="s">
        <v>5402</v>
      </c>
      <c r="I15525" s="8" t="s">
        <v>7254</v>
      </c>
      <c r="J15525" s="19">
        <v>3</v>
      </c>
      <c r="K15525" s="19" t="s">
        <v>7736</v>
      </c>
      <c r="L15525" s="11">
        <v>1.7</v>
      </c>
      <c r="M15525" s="11"/>
      <c r="N15525" s="24"/>
      <c r="P15525" s="32"/>
      <c r="T15525" s="19"/>
      <c r="U15525" s="3"/>
      <c r="X15525" t="str">
        <f t="shared" si="941"/>
        <v/>
      </c>
      <c r="Z15525" t="str">
        <f t="shared" si="942"/>
        <v/>
      </c>
      <c r="AB15525" s="9"/>
      <c r="AC15525" t="s">
        <v>5402</v>
      </c>
      <c r="AD15525">
        <f t="shared" si="945"/>
        <v>1</v>
      </c>
      <c r="AF15525" s="3"/>
      <c r="AH15525" s="9"/>
    </row>
    <row r="15526" spans="1:48" ht="10.95" customHeight="1" outlineLevel="1" x14ac:dyDescent="0.25">
      <c r="A15526" t="s">
        <v>1071</v>
      </c>
      <c r="C15526" s="3" t="s">
        <v>12965</v>
      </c>
      <c r="D15526" s="3">
        <v>516</v>
      </c>
      <c r="E15526" s="9">
        <v>1972</v>
      </c>
      <c r="F15526" s="7" t="s">
        <v>4495</v>
      </c>
      <c r="G15526" s="7" t="s">
        <v>5401</v>
      </c>
      <c r="H15526" s="8" t="s">
        <v>5402</v>
      </c>
      <c r="I15526" s="8" t="s">
        <v>7254</v>
      </c>
      <c r="J15526" s="19">
        <v>3</v>
      </c>
      <c r="K15526" s="19" t="s">
        <v>7736</v>
      </c>
      <c r="L15526" s="11">
        <v>1.7</v>
      </c>
      <c r="M15526" s="11"/>
      <c r="N15526" s="24"/>
      <c r="P15526" s="32"/>
      <c r="T15526" s="19"/>
      <c r="U15526" s="3"/>
      <c r="X15526" t="str">
        <f t="shared" si="941"/>
        <v/>
      </c>
      <c r="Z15526" t="str">
        <f t="shared" si="942"/>
        <v/>
      </c>
      <c r="AB15526" s="9"/>
      <c r="AC15526" t="s">
        <v>5402</v>
      </c>
      <c r="AD15526">
        <f t="shared" si="945"/>
        <v>1</v>
      </c>
      <c r="AF15526" s="3"/>
      <c r="AH15526" s="9"/>
    </row>
    <row r="15527" spans="1:48" ht="10.95" customHeight="1" outlineLevel="1" x14ac:dyDescent="0.25">
      <c r="A15527" t="s">
        <v>1071</v>
      </c>
      <c r="C15527" s="3" t="s">
        <v>12965</v>
      </c>
      <c r="D15527" s="3">
        <v>518</v>
      </c>
      <c r="E15527" s="9">
        <v>1972</v>
      </c>
      <c r="F15527" s="7" t="s">
        <v>2603</v>
      </c>
      <c r="G15527" s="7" t="s">
        <v>5401</v>
      </c>
      <c r="H15527" s="8" t="s">
        <v>5402</v>
      </c>
      <c r="I15527" s="8" t="s">
        <v>7254</v>
      </c>
      <c r="J15527" s="19">
        <v>1</v>
      </c>
      <c r="K15527" s="19" t="s">
        <v>7736</v>
      </c>
      <c r="L15527" s="11">
        <v>1.7</v>
      </c>
      <c r="M15527" s="11"/>
      <c r="N15527" s="24"/>
      <c r="P15527" s="32"/>
      <c r="T15527" s="19"/>
      <c r="U15527" s="3"/>
      <c r="X15527" t="str">
        <f t="shared" si="941"/>
        <v/>
      </c>
      <c r="Z15527" t="str">
        <f t="shared" si="942"/>
        <v/>
      </c>
      <c r="AB15527" s="9"/>
      <c r="AC15527" t="s">
        <v>5402</v>
      </c>
      <c r="AD15527">
        <f t="shared" si="945"/>
        <v>1</v>
      </c>
      <c r="AF15527" s="3"/>
      <c r="AH15527" s="9"/>
    </row>
    <row r="15528" spans="1:48" ht="10.95" customHeight="1" outlineLevel="1" x14ac:dyDescent="0.25">
      <c r="A15528" t="s">
        <v>1071</v>
      </c>
      <c r="C15528" s="3" t="s">
        <v>12965</v>
      </c>
      <c r="D15528" s="3" t="s">
        <v>20616</v>
      </c>
      <c r="E15528" s="9">
        <v>1972</v>
      </c>
      <c r="F15528" s="7" t="s">
        <v>14820</v>
      </c>
      <c r="G15528" s="7" t="s">
        <v>5401</v>
      </c>
      <c r="H15528" s="8" t="s">
        <v>5402</v>
      </c>
      <c r="I15528" s="8" t="s">
        <v>7254</v>
      </c>
      <c r="J15528" s="19">
        <v>1</v>
      </c>
      <c r="K15528" s="19" t="s">
        <v>7736</v>
      </c>
      <c r="L15528" s="11">
        <v>19</v>
      </c>
      <c r="M15528" s="11"/>
      <c r="N15528" s="24"/>
      <c r="P15528" s="32"/>
      <c r="T15528" s="19"/>
      <c r="U15528" s="3"/>
      <c r="X15528" t="str">
        <f t="shared" si="941"/>
        <v/>
      </c>
      <c r="Z15528">
        <f t="shared" si="942"/>
        <v>1</v>
      </c>
      <c r="AB15528" s="9"/>
      <c r="AC15528" t="s">
        <v>5402</v>
      </c>
      <c r="AD15528">
        <f t="shared" si="945"/>
        <v>1</v>
      </c>
      <c r="AF15528" s="3"/>
      <c r="AH15528" s="9"/>
    </row>
    <row r="15529" spans="1:48" ht="10.95" customHeight="1" outlineLevel="1" x14ac:dyDescent="0.25">
      <c r="A15529" t="s">
        <v>1071</v>
      </c>
      <c r="C15529" s="3" t="s">
        <v>12965</v>
      </c>
      <c r="D15529" s="3">
        <v>526</v>
      </c>
      <c r="E15529" s="9">
        <v>1972</v>
      </c>
      <c r="F15529" s="7" t="s">
        <v>14807</v>
      </c>
      <c r="G15529" s="7" t="s">
        <v>5401</v>
      </c>
      <c r="H15529" s="8" t="s">
        <v>5402</v>
      </c>
      <c r="I15529" s="8" t="s">
        <v>14821</v>
      </c>
      <c r="J15529" s="19">
        <v>1</v>
      </c>
      <c r="K15529" s="19" t="s">
        <v>7736</v>
      </c>
      <c r="L15529" s="11">
        <v>1.35</v>
      </c>
      <c r="M15529" s="11"/>
      <c r="N15529" s="24"/>
      <c r="P15529" s="32"/>
      <c r="T15529" s="19"/>
      <c r="U15529" s="3" t="s">
        <v>1072</v>
      </c>
      <c r="X15529" t="str">
        <f t="shared" si="941"/>
        <v/>
      </c>
      <c r="Z15529" t="str">
        <f t="shared" si="942"/>
        <v/>
      </c>
      <c r="AB15529" s="9"/>
      <c r="AC15529" t="s">
        <v>5402</v>
      </c>
      <c r="AD15529">
        <f t="shared" si="945"/>
        <v>1</v>
      </c>
      <c r="AF15529" s="3"/>
      <c r="AG15529" t="s">
        <v>4924</v>
      </c>
      <c r="AH15529" s="9"/>
    </row>
    <row r="15530" spans="1:48" ht="10.95" customHeight="1" outlineLevel="1" x14ac:dyDescent="0.25">
      <c r="A15530" t="s">
        <v>1071</v>
      </c>
      <c r="C15530" s="3" t="s">
        <v>12965</v>
      </c>
      <c r="D15530" s="3">
        <v>527</v>
      </c>
      <c r="E15530" s="9">
        <v>1972</v>
      </c>
      <c r="F15530" s="7" t="s">
        <v>14819</v>
      </c>
      <c r="G15530" s="7" t="s">
        <v>5401</v>
      </c>
      <c r="H15530" s="8" t="s">
        <v>5402</v>
      </c>
      <c r="I15530" s="8" t="s">
        <v>14821</v>
      </c>
      <c r="J15530" s="19">
        <v>1</v>
      </c>
      <c r="K15530" s="19" t="s">
        <v>7736</v>
      </c>
      <c r="L15530" s="11">
        <v>1.35</v>
      </c>
      <c r="M15530" s="11"/>
      <c r="N15530" s="24"/>
      <c r="P15530" s="32"/>
      <c r="T15530" s="19"/>
      <c r="U15530" s="3" t="s">
        <v>1074</v>
      </c>
      <c r="X15530" t="str">
        <f t="shared" si="941"/>
        <v/>
      </c>
      <c r="Z15530" t="str">
        <f t="shared" si="942"/>
        <v/>
      </c>
      <c r="AB15530" s="9"/>
      <c r="AC15530" t="s">
        <v>5402</v>
      </c>
      <c r="AD15530">
        <f t="shared" si="945"/>
        <v>1</v>
      </c>
      <c r="AF15530" s="3"/>
      <c r="AG15530" t="s">
        <v>4924</v>
      </c>
      <c r="AH15530" s="9"/>
    </row>
    <row r="15531" spans="1:48" ht="10.95" customHeight="1" outlineLevel="1" x14ac:dyDescent="0.25">
      <c r="A15531" t="s">
        <v>1071</v>
      </c>
      <c r="C15531" s="3" t="s">
        <v>12965</v>
      </c>
      <c r="D15531" s="3">
        <v>528</v>
      </c>
      <c r="E15531" s="9">
        <v>1972</v>
      </c>
      <c r="F15531" s="7" t="s">
        <v>4494</v>
      </c>
      <c r="G15531" s="7" t="s">
        <v>5401</v>
      </c>
      <c r="H15531" s="8" t="s">
        <v>5402</v>
      </c>
      <c r="I15531" s="8" t="s">
        <v>14821</v>
      </c>
      <c r="J15531" s="19">
        <v>3</v>
      </c>
      <c r="K15531" s="19" t="s">
        <v>7736</v>
      </c>
      <c r="L15531" s="11">
        <v>1.35</v>
      </c>
      <c r="M15531" s="11"/>
      <c r="N15531" s="24"/>
      <c r="P15531" s="32"/>
      <c r="T15531" s="19"/>
      <c r="U15531" s="3" t="s">
        <v>1075</v>
      </c>
      <c r="X15531" t="str">
        <f t="shared" si="941"/>
        <v/>
      </c>
      <c r="Z15531" t="str">
        <f t="shared" si="942"/>
        <v/>
      </c>
      <c r="AB15531" s="9"/>
      <c r="AC15531" t="s">
        <v>5402</v>
      </c>
      <c r="AD15531">
        <f t="shared" si="945"/>
        <v>1</v>
      </c>
      <c r="AF15531" s="3"/>
      <c r="AG15531" t="s">
        <v>4924</v>
      </c>
      <c r="AH15531" s="9"/>
    </row>
    <row r="15532" spans="1:48" ht="10.95" customHeight="1" outlineLevel="1" x14ac:dyDescent="0.25">
      <c r="A15532" t="s">
        <v>1071</v>
      </c>
      <c r="C15532" s="3" t="s">
        <v>12965</v>
      </c>
      <c r="D15532" s="3">
        <v>529</v>
      </c>
      <c r="E15532" s="9">
        <v>1972</v>
      </c>
      <c r="F15532" s="7" t="s">
        <v>4495</v>
      </c>
      <c r="G15532" s="7" t="s">
        <v>5401</v>
      </c>
      <c r="H15532" s="8" t="s">
        <v>5402</v>
      </c>
      <c r="I15532" s="8" t="s">
        <v>14821</v>
      </c>
      <c r="J15532" s="19">
        <v>1</v>
      </c>
      <c r="K15532" s="19" t="s">
        <v>7736</v>
      </c>
      <c r="L15532" s="11">
        <v>1.35</v>
      </c>
      <c r="M15532" s="11"/>
      <c r="N15532" s="24"/>
      <c r="P15532" s="32"/>
      <c r="R15532">
        <v>1</v>
      </c>
      <c r="S15532">
        <v>1</v>
      </c>
      <c r="T15532" s="19"/>
      <c r="U15532" s="3" t="s">
        <v>1076</v>
      </c>
      <c r="X15532" t="str">
        <f t="shared" si="941"/>
        <v/>
      </c>
      <c r="Z15532" t="str">
        <f t="shared" si="942"/>
        <v/>
      </c>
      <c r="AB15532" s="9"/>
      <c r="AC15532" t="s">
        <v>5402</v>
      </c>
      <c r="AD15532">
        <f t="shared" si="945"/>
        <v>1</v>
      </c>
      <c r="AF15532" s="3"/>
      <c r="AG15532" t="s">
        <v>4924</v>
      </c>
      <c r="AH15532" s="9"/>
    </row>
    <row r="15533" spans="1:48" ht="10.95" customHeight="1" outlineLevel="1" x14ac:dyDescent="0.25">
      <c r="A15533" t="s">
        <v>1071</v>
      </c>
      <c r="C15533" s="3" t="s">
        <v>12965</v>
      </c>
      <c r="D15533" s="3">
        <v>530</v>
      </c>
      <c r="E15533" s="9">
        <v>1972</v>
      </c>
      <c r="F15533" s="7" t="s">
        <v>4496</v>
      </c>
      <c r="G15533" s="7" t="s">
        <v>5401</v>
      </c>
      <c r="H15533" s="8" t="s">
        <v>5402</v>
      </c>
      <c r="I15533" s="8" t="s">
        <v>14821</v>
      </c>
      <c r="J15533" s="19">
        <v>1</v>
      </c>
      <c r="K15533" s="19" t="s">
        <v>7736</v>
      </c>
      <c r="L15533" s="11">
        <v>1.35</v>
      </c>
      <c r="M15533" s="11"/>
      <c r="N15533" s="24"/>
      <c r="P15533" s="32"/>
      <c r="T15533" s="19"/>
      <c r="U15533" s="3" t="s">
        <v>1077</v>
      </c>
      <c r="X15533" t="str">
        <f t="shared" si="941"/>
        <v/>
      </c>
      <c r="Z15533" t="str">
        <f t="shared" si="942"/>
        <v/>
      </c>
      <c r="AB15533" s="9"/>
      <c r="AC15533" t="s">
        <v>5402</v>
      </c>
      <c r="AD15533">
        <f t="shared" si="945"/>
        <v>1</v>
      </c>
      <c r="AF15533" s="3"/>
      <c r="AG15533" t="s">
        <v>4924</v>
      </c>
      <c r="AH15533" s="9"/>
    </row>
    <row r="15534" spans="1:48" ht="10.95" customHeight="1" outlineLevel="1" x14ac:dyDescent="0.25">
      <c r="A15534" t="s">
        <v>1071</v>
      </c>
      <c r="C15534" s="3" t="s">
        <v>12965</v>
      </c>
      <c r="D15534" s="3">
        <v>531</v>
      </c>
      <c r="E15534" s="9">
        <v>1972</v>
      </c>
      <c r="F15534" s="7" t="s">
        <v>2603</v>
      </c>
      <c r="G15534" s="7" t="s">
        <v>5401</v>
      </c>
      <c r="H15534" s="8" t="s">
        <v>5402</v>
      </c>
      <c r="I15534" s="8" t="s">
        <v>14821</v>
      </c>
      <c r="J15534" s="19">
        <v>1</v>
      </c>
      <c r="K15534" s="19" t="s">
        <v>7736</v>
      </c>
      <c r="L15534" s="11">
        <v>1.35</v>
      </c>
      <c r="M15534" s="11"/>
      <c r="N15534" s="24"/>
      <c r="P15534" s="32"/>
      <c r="T15534" s="19"/>
      <c r="U15534" s="3" t="s">
        <v>1073</v>
      </c>
      <c r="X15534" t="str">
        <f t="shared" si="941"/>
        <v/>
      </c>
      <c r="Z15534" t="str">
        <f t="shared" si="942"/>
        <v/>
      </c>
      <c r="AB15534" s="9"/>
      <c r="AC15534" t="s">
        <v>5402</v>
      </c>
      <c r="AD15534">
        <f t="shared" si="945"/>
        <v>1</v>
      </c>
      <c r="AF15534" s="3"/>
      <c r="AG15534" t="s">
        <v>4924</v>
      </c>
      <c r="AH15534" s="9"/>
    </row>
    <row r="15535" spans="1:48" ht="10.95" customHeight="1" outlineLevel="1" x14ac:dyDescent="0.25">
      <c r="A15535" t="s">
        <v>1071</v>
      </c>
      <c r="C15535" s="3" t="s">
        <v>12965</v>
      </c>
      <c r="D15535" s="3" t="s">
        <v>18695</v>
      </c>
      <c r="E15535" s="9">
        <v>1972</v>
      </c>
      <c r="F15535" s="7" t="s">
        <v>2603</v>
      </c>
      <c r="G15535" s="7" t="s">
        <v>5401</v>
      </c>
      <c r="H15535" s="8" t="s">
        <v>5402</v>
      </c>
      <c r="I15535" s="8" t="s">
        <v>14821</v>
      </c>
      <c r="J15535" s="19">
        <v>1</v>
      </c>
      <c r="K15535" s="19" t="s">
        <v>7738</v>
      </c>
      <c r="L15535" s="11"/>
      <c r="M15535" s="11"/>
      <c r="N15535" s="24"/>
      <c r="P15535" s="32"/>
      <c r="T15535" s="19"/>
      <c r="U15535" s="3"/>
      <c r="X15535" t="str">
        <f t="shared" si="941"/>
        <v/>
      </c>
      <c r="Z15535" t="str">
        <f t="shared" si="942"/>
        <v/>
      </c>
      <c r="AB15535" s="9"/>
      <c r="AC15535" t="s">
        <v>5402</v>
      </c>
      <c r="AD15535">
        <f t="shared" si="945"/>
        <v>1</v>
      </c>
      <c r="AF15535" s="3"/>
      <c r="AG15535" t="s">
        <v>4924</v>
      </c>
      <c r="AH15535" s="9"/>
    </row>
    <row r="15536" spans="1:48" ht="10.95" customHeight="1" outlineLevel="1" x14ac:dyDescent="0.25">
      <c r="A15536" t="s">
        <v>1071</v>
      </c>
      <c r="C15536" s="3" t="s">
        <v>12965</v>
      </c>
      <c r="D15536" s="3">
        <v>532</v>
      </c>
      <c r="E15536" s="9">
        <v>1972</v>
      </c>
      <c r="F15536" s="7" t="s">
        <v>14820</v>
      </c>
      <c r="G15536" s="7" t="s">
        <v>5401</v>
      </c>
      <c r="H15536" s="8" t="s">
        <v>5402</v>
      </c>
      <c r="I15536" s="8" t="s">
        <v>14822</v>
      </c>
      <c r="J15536" s="19">
        <v>1</v>
      </c>
      <c r="K15536" s="19" t="s">
        <v>7736</v>
      </c>
      <c r="L15536" s="11">
        <v>7</v>
      </c>
      <c r="M15536" s="11"/>
      <c r="N15536" s="24"/>
      <c r="P15536" s="32"/>
      <c r="R15536">
        <v>1</v>
      </c>
      <c r="S15536">
        <v>1</v>
      </c>
      <c r="T15536" s="19"/>
      <c r="U15536" s="3"/>
      <c r="X15536" t="str">
        <f t="shared" si="941"/>
        <v/>
      </c>
      <c r="Z15536">
        <f t="shared" si="942"/>
        <v>1</v>
      </c>
      <c r="AB15536" s="9"/>
      <c r="AC15536" t="s">
        <v>5402</v>
      </c>
      <c r="AD15536">
        <f t="shared" si="945"/>
        <v>1</v>
      </c>
      <c r="AF15536" s="3"/>
      <c r="AH15536" s="9"/>
    </row>
    <row r="15537" spans="1:48" ht="10.95" customHeight="1" x14ac:dyDescent="0.25">
      <c r="A15537" t="s">
        <v>16439</v>
      </c>
      <c r="B15537" s="2" t="s">
        <v>13287</v>
      </c>
      <c r="C15537" s="3" t="s">
        <v>12986</v>
      </c>
      <c r="E15537" s="9"/>
      <c r="F15537" s="7"/>
      <c r="G15537" s="7"/>
      <c r="H15537" s="8"/>
      <c r="I15537" s="8"/>
      <c r="J15537" s="19"/>
      <c r="K15537" s="19"/>
      <c r="L15537" s="11"/>
      <c r="M15537" s="11">
        <f>SUM(L15538:L15539)</f>
        <v>2.2999999999999998</v>
      </c>
      <c r="N15537" s="24">
        <v>82</v>
      </c>
      <c r="O15537">
        <f>COUNTIF(K15538:K15539,"*")</f>
        <v>2</v>
      </c>
      <c r="P15537" s="32">
        <f>O15537/N15537</f>
        <v>2.4390243902439025E-2</v>
      </c>
      <c r="Q15537">
        <f>COUNTIF(K15538:K15539,"Y")+COUNTIF(K15538:K15539,"S")</f>
        <v>1</v>
      </c>
      <c r="T15537" s="19" t="s">
        <v>7736</v>
      </c>
      <c r="U15537" s="3"/>
      <c r="V15537" t="s">
        <v>18532</v>
      </c>
      <c r="X15537" t="str">
        <f t="shared" si="941"/>
        <v/>
      </c>
      <c r="Z15537" t="str">
        <f t="shared" si="942"/>
        <v/>
      </c>
      <c r="AB15537" s="9"/>
      <c r="AE15537">
        <f>COUNTIF(AD15538:AD15539,"1")</f>
        <v>0</v>
      </c>
      <c r="AF15537" s="3"/>
      <c r="AH15537" s="9"/>
      <c r="AI15537">
        <f>COUNTIF($J15538:$J15539,"1")-COUNTIFS($J15538:$J15539,"1",$K15538:$K15539,"V")</f>
        <v>0</v>
      </c>
      <c r="AJ15537">
        <f>COUNTIFS($J15538:$J15539,"1",$K15538:$K15539,"Y")+COUNTIFS($J15538:$J15539,"1",$K15538:$K15539,"s")</f>
        <v>0</v>
      </c>
      <c r="AK15537">
        <f>COUNTIF($J15538:$J15539,"2")-COUNTIFS($J15538:$J15539,"2",$K15538:$K15539,"V")</f>
        <v>0</v>
      </c>
      <c r="AL15537">
        <f>COUNTIFS($J15538:$J15539,"2",$K15538:$K15539,"Y")+COUNTIFS($J15538:$J15539,"2",$K15538:$K15539,"s")</f>
        <v>0</v>
      </c>
      <c r="AM15537">
        <f>COUNTIF($J15538:$J15539,"3")-COUNTIFS($J15538:$J15539,"3",$K15538:$K15539,"V")</f>
        <v>0</v>
      </c>
      <c r="AN15537">
        <f>COUNTIFS($J15538:$J15539,"3",$K15538:$K15539,"Y")+COUNTIFS($J15538:$J15539,"3",$K15538:$K15539,"s")</f>
        <v>0</v>
      </c>
      <c r="AO15537">
        <f>COUNTIF($J15538:$J15539,"4")-COUNTIFS($J15538:$J15539,"4",$K15538:$K15539,"V")</f>
        <v>2</v>
      </c>
      <c r="AP15537">
        <f>COUNTIFS($J15538:$J15539,"4",$K15538:$K15539,"Y")+COUNTIFS($J15538:$J15539,"4",$K15538:$K15539,"s")</f>
        <v>1</v>
      </c>
      <c r="AQ15537">
        <f>COUNTIF($J15538:$J15539,"5")-COUNTIFS($J15538:$J15539,"5",$K15538:$K15539,"V")</f>
        <v>0</v>
      </c>
      <c r="AR15537">
        <f>COUNTIFS($J15538:$J15539,"5",$K15538:$K15539,"Y")+COUNTIFS($J15538:$J15539,"5",$K15538:$K15539,"s")</f>
        <v>0</v>
      </c>
      <c r="AS15537">
        <f>COUNTIF($J15538:$J15539,"6")-COUNTIFS($J15538:$J15539,"6",$K15538:$K15539,"V")</f>
        <v>0</v>
      </c>
      <c r="AT15537">
        <f>COUNTIFS($J15538:$J15539,"6",$K15538:$K15539,"Y")+COUNTIFS($J15538:$J15539,"6",$K15538:$K15539,"s")</f>
        <v>0</v>
      </c>
      <c r="AU15537">
        <f>COUNTIF($J15538:$J15539,"7")-COUNTIFS($J15538:$J15539,"7",$K15538:$K15539,"V")</f>
        <v>0</v>
      </c>
      <c r="AV15537">
        <f>COUNTIFS($J15538:$J15539,"7",$K15538:$K15539,"Y")+COUNTIFS($J15538:$J15539,"7",$K15538:$K15539,"s")</f>
        <v>0</v>
      </c>
    </row>
    <row r="15538" spans="1:48" ht="10.95" customHeight="1" outlineLevel="1" x14ac:dyDescent="0.25">
      <c r="A15538" t="s">
        <v>12905</v>
      </c>
      <c r="C15538" s="3" t="s">
        <v>12986</v>
      </c>
      <c r="D15538" s="3">
        <v>50</v>
      </c>
      <c r="E15538" s="9">
        <v>1998</v>
      </c>
      <c r="F15538" s="7" t="s">
        <v>4027</v>
      </c>
      <c r="G15538" s="7" t="s">
        <v>5401</v>
      </c>
      <c r="H15538" s="8" t="s">
        <v>4028</v>
      </c>
      <c r="I15538" s="8" t="s">
        <v>13472</v>
      </c>
      <c r="J15538" s="19">
        <v>4</v>
      </c>
      <c r="K15538" s="19" t="s">
        <v>7736</v>
      </c>
      <c r="L15538" s="11">
        <v>2.2999999999999998</v>
      </c>
      <c r="M15538" s="11"/>
      <c r="N15538" s="24"/>
      <c r="P15538" s="32"/>
      <c r="T15538" s="19"/>
      <c r="U15538" s="3">
        <v>2050</v>
      </c>
      <c r="X15538" t="str">
        <f t="shared" si="941"/>
        <v/>
      </c>
      <c r="Z15538" t="str">
        <f t="shared" si="942"/>
        <v/>
      </c>
      <c r="AB15538" s="9"/>
      <c r="AC15538" t="s">
        <v>4028</v>
      </c>
      <c r="AD15538">
        <f>COUNTIF(H15538,"*Fuji*")</f>
        <v>0</v>
      </c>
      <c r="AF15538" s="3"/>
      <c r="AG15538" t="s">
        <v>2364</v>
      </c>
      <c r="AH15538" s="9" t="s">
        <v>4613</v>
      </c>
    </row>
    <row r="15539" spans="1:48" ht="10.95" customHeight="1" outlineLevel="1" x14ac:dyDescent="0.25">
      <c r="A15539" t="s">
        <v>12905</v>
      </c>
      <c r="C15539" s="3" t="s">
        <v>12986</v>
      </c>
      <c r="D15539" s="3">
        <v>62</v>
      </c>
      <c r="E15539" s="9">
        <v>2008</v>
      </c>
      <c r="F15539" s="22">
        <v>0.85</v>
      </c>
      <c r="G15539" s="7" t="s">
        <v>5401</v>
      </c>
      <c r="H15539" s="8" t="s">
        <v>12904</v>
      </c>
      <c r="I15539" s="8" t="s">
        <v>13472</v>
      </c>
      <c r="J15539" s="19">
        <v>4</v>
      </c>
      <c r="K15539" s="19" t="s">
        <v>7738</v>
      </c>
      <c r="L15539" s="11"/>
      <c r="M15539" s="11"/>
      <c r="N15539" s="24"/>
      <c r="P15539" s="32"/>
      <c r="T15539" s="19"/>
      <c r="U15539" s="3"/>
      <c r="X15539" t="str">
        <f t="shared" si="941"/>
        <v/>
      </c>
      <c r="Z15539" t="str">
        <f t="shared" si="942"/>
        <v/>
      </c>
      <c r="AB15539" s="9"/>
      <c r="AC15539" t="s">
        <v>12904</v>
      </c>
      <c r="AD15539">
        <f>COUNTIF(H15539,"*Fuji*")</f>
        <v>0</v>
      </c>
      <c r="AF15539" s="3"/>
      <c r="AG15539" t="s">
        <v>2364</v>
      </c>
      <c r="AH15539" s="9" t="s">
        <v>4613</v>
      </c>
    </row>
    <row r="15540" spans="1:48" ht="10.95" customHeight="1" x14ac:dyDescent="0.25">
      <c r="A15540" t="s">
        <v>9122</v>
      </c>
      <c r="B15540" t="s">
        <v>13287</v>
      </c>
      <c r="C15540" s="3" t="s">
        <v>12986</v>
      </c>
      <c r="E15540" s="9"/>
      <c r="F15540" s="7"/>
      <c r="G15540" s="7"/>
      <c r="H15540" s="8"/>
      <c r="I15540" s="8"/>
      <c r="J15540" s="19"/>
      <c r="K15540" s="19"/>
      <c r="L15540" s="11"/>
      <c r="M15540" s="11">
        <f>SUM(L15541:L15597)</f>
        <v>164.20000000000005</v>
      </c>
      <c r="N15540" s="24">
        <f>1746+1088+1072</f>
        <v>3906</v>
      </c>
      <c r="O15540">
        <f>COUNTIF(K15541:K15597,"*")</f>
        <v>57</v>
      </c>
      <c r="P15540" s="32">
        <f>O15540/N15540</f>
        <v>1.4592933947772658E-2</v>
      </c>
      <c r="Q15540">
        <f>COUNTIF(K15541:K15597,"Y")+COUNTIF(K15541:K15597,"S")</f>
        <v>52</v>
      </c>
      <c r="T15540" s="19" t="s">
        <v>7736</v>
      </c>
      <c r="U15540" s="3"/>
      <c r="V15540" t="s">
        <v>18533</v>
      </c>
      <c r="X15540" t="str">
        <f t="shared" si="941"/>
        <v/>
      </c>
      <c r="Z15540" t="str">
        <f t="shared" si="942"/>
        <v/>
      </c>
      <c r="AB15540" s="9"/>
      <c r="AE15540">
        <f>COUNTIF(AD15541:AD15597,"1")</f>
        <v>1</v>
      </c>
      <c r="AF15540" s="3"/>
      <c r="AH15540" s="9"/>
      <c r="AI15540">
        <f>COUNTIF($J15541:$J15597,"1")-COUNTIFS($J15541:$J15597,"1",$K15541:$K15597,"V")</f>
        <v>15</v>
      </c>
      <c r="AJ15540">
        <f>COUNTIFS($J15541:$J15597,"1",$K15541:$K15597,"Y")+COUNTIFS($J15541:$J15597,"1",$K15541:$K15597,"s")</f>
        <v>15</v>
      </c>
      <c r="AK15540">
        <f>COUNTIF($J15541:$J15597,"2")-COUNTIFS($J15541:$J15597,"2",$K15541:$K15597,"V")</f>
        <v>9</v>
      </c>
      <c r="AL15540">
        <f>COUNTIFS($J15541:$J15597,"2",$K15541:$K15597,"Y")+COUNTIFS($J15541:$J15597,"2",$K15541:$K15597,"s")</f>
        <v>9</v>
      </c>
      <c r="AM15540">
        <f>COUNTIF($J15541:$J15597,"3")-COUNTIFS($J15541:$J15597,"3",$K15541:$K15597,"V")</f>
        <v>17</v>
      </c>
      <c r="AN15540">
        <f>COUNTIFS($J15541:$J15597,"3",$K15541:$K15597,"Y")+COUNTIFS($J15541:$J15597,"3",$K15541:$K15597,"s")</f>
        <v>13</v>
      </c>
      <c r="AO15540">
        <f>COUNTIF($J15541:$J15597,"4")-COUNTIFS($J15541:$J15597,"4",$K15541:$K15597,"V")</f>
        <v>11</v>
      </c>
      <c r="AP15540">
        <f>COUNTIFS($J15541:$J15597,"4",$K15541:$K15597,"Y")+COUNTIFS($J15541:$J15597,"4",$K15541:$K15597,"s")</f>
        <v>10</v>
      </c>
      <c r="AQ15540">
        <f>COUNTIF($J15541:$J15597,"5")-COUNTIFS($J15541:$J15597,"5",$K15541:$K15597,"V")</f>
        <v>5</v>
      </c>
      <c r="AR15540">
        <f>COUNTIFS($J15541:$J15597,"5",$K15541:$K15597,"Y")+COUNTIFS($J15541:$J15597,"5",$K15541:$K15597,"s")</f>
        <v>5</v>
      </c>
      <c r="AS15540">
        <f>COUNTIF($J15541:$J15597,"6")-COUNTIFS($J15541:$J15597,"6",$K15541:$K15597,"V")</f>
        <v>0</v>
      </c>
      <c r="AT15540">
        <f>COUNTIFS($J15541:$J15597,"6",$K15541:$K15597,"Y")+COUNTIFS($J15541:$J15597,"6",$K15541:$K15597,"s")</f>
        <v>0</v>
      </c>
      <c r="AU15540">
        <f>COUNTIF($J15541:$J15597,"7")-COUNTIFS($J15541:$J15597,"7",$K15541:$K15597,"V")</f>
        <v>0</v>
      </c>
      <c r="AV15540">
        <f>COUNTIFS($J15541:$J15597,"7",$K15541:$K15597,"Y")+COUNTIFS($J15541:$J15597,"7",$K15541:$K15597,"s")</f>
        <v>0</v>
      </c>
    </row>
    <row r="15541" spans="1:48" ht="10.95" customHeight="1" outlineLevel="1" x14ac:dyDescent="0.25">
      <c r="A15541" t="s">
        <v>13557</v>
      </c>
      <c r="C15541" s="3" t="s">
        <v>12986</v>
      </c>
      <c r="D15541" s="3" t="s">
        <v>9096</v>
      </c>
      <c r="E15541" s="9">
        <v>1992</v>
      </c>
      <c r="F15541" s="10" t="s">
        <v>22062</v>
      </c>
      <c r="G15541" s="7" t="s">
        <v>5401</v>
      </c>
      <c r="H15541" s="8" t="s">
        <v>9095</v>
      </c>
      <c r="I15541" s="8" t="s">
        <v>9094</v>
      </c>
      <c r="J15541" s="19">
        <v>1</v>
      </c>
      <c r="K15541" s="19" t="s">
        <v>7736</v>
      </c>
      <c r="L15541" s="11">
        <v>3</v>
      </c>
      <c r="M15541" s="11"/>
      <c r="N15541" s="24"/>
      <c r="P15541" s="32"/>
      <c r="T15541" s="19"/>
      <c r="U15541" s="3"/>
      <c r="X15541" t="str">
        <f t="shared" si="941"/>
        <v/>
      </c>
      <c r="Z15541" t="str">
        <f t="shared" si="942"/>
        <v/>
      </c>
      <c r="AB15541" s="9"/>
      <c r="AC15541" t="s">
        <v>9095</v>
      </c>
      <c r="AD15541">
        <f t="shared" ref="AD15541:AD15572" si="946">COUNTIF(H15541,"*Fuji*")</f>
        <v>0</v>
      </c>
      <c r="AF15541" s="3"/>
      <c r="AH15541" s="9"/>
    </row>
    <row r="15542" spans="1:48" ht="10.95" customHeight="1" outlineLevel="1" x14ac:dyDescent="0.25">
      <c r="A15542" t="s">
        <v>13557</v>
      </c>
      <c r="C15542" s="3" t="s">
        <v>12986</v>
      </c>
      <c r="D15542" s="3" t="s">
        <v>9112</v>
      </c>
      <c r="E15542" s="9">
        <v>1993</v>
      </c>
      <c r="F15542" s="7" t="s">
        <v>7034</v>
      </c>
      <c r="G15542" s="7" t="s">
        <v>5401</v>
      </c>
      <c r="H15542" s="8" t="s">
        <v>9111</v>
      </c>
      <c r="I15542" s="8" t="s">
        <v>9113</v>
      </c>
      <c r="J15542" s="19">
        <v>1</v>
      </c>
      <c r="K15542" s="19" t="s">
        <v>7736</v>
      </c>
      <c r="L15542" s="11">
        <v>2.5</v>
      </c>
      <c r="M15542" s="11"/>
      <c r="N15542" s="24"/>
      <c r="P15542" s="32"/>
      <c r="T15542" s="19"/>
      <c r="U15542" s="3"/>
      <c r="W15542" t="s">
        <v>7738</v>
      </c>
      <c r="X15542">
        <f t="shared" si="941"/>
        <v>1</v>
      </c>
      <c r="Z15542" t="str">
        <f t="shared" si="942"/>
        <v/>
      </c>
      <c r="AB15542" s="9"/>
      <c r="AC15542" t="s">
        <v>9111</v>
      </c>
      <c r="AD15542">
        <f t="shared" si="946"/>
        <v>0</v>
      </c>
      <c r="AF15542" s="3"/>
      <c r="AH15542" s="9"/>
    </row>
    <row r="15543" spans="1:48" ht="10.95" customHeight="1" outlineLevel="1" x14ac:dyDescent="0.25">
      <c r="A15543" t="s">
        <v>13557</v>
      </c>
      <c r="C15543" s="3" t="s">
        <v>12986</v>
      </c>
      <c r="D15543" s="3" t="s">
        <v>9098</v>
      </c>
      <c r="E15543" s="9">
        <v>1996</v>
      </c>
      <c r="F15543" s="10" t="s">
        <v>22063</v>
      </c>
      <c r="G15543" s="7" t="s">
        <v>5401</v>
      </c>
      <c r="H15543" s="8" t="s">
        <v>6872</v>
      </c>
      <c r="I15543" s="8" t="s">
        <v>9097</v>
      </c>
      <c r="J15543" s="19">
        <v>3</v>
      </c>
      <c r="K15543" s="19" t="s">
        <v>7736</v>
      </c>
      <c r="L15543" s="11">
        <v>5</v>
      </c>
      <c r="M15543" s="11"/>
      <c r="N15543" s="24"/>
      <c r="P15543" s="32"/>
      <c r="T15543" s="19"/>
      <c r="U15543" s="3"/>
      <c r="X15543" t="str">
        <f t="shared" si="941"/>
        <v/>
      </c>
      <c r="Z15543" t="str">
        <f t="shared" si="942"/>
        <v/>
      </c>
      <c r="AB15543" s="9"/>
      <c r="AC15543" t="s">
        <v>6872</v>
      </c>
      <c r="AD15543">
        <f t="shared" si="946"/>
        <v>0</v>
      </c>
      <c r="AF15543" s="3"/>
      <c r="AH15543" s="9"/>
    </row>
    <row r="15544" spans="1:48" ht="10.95" customHeight="1" outlineLevel="1" x14ac:dyDescent="0.25">
      <c r="A15544" t="s">
        <v>13557</v>
      </c>
      <c r="C15544" s="3" t="s">
        <v>12986</v>
      </c>
      <c r="D15544" s="3">
        <v>450</v>
      </c>
      <c r="E15544" s="9">
        <v>2002</v>
      </c>
      <c r="F15544" s="7" t="s">
        <v>2624</v>
      </c>
      <c r="G15544" s="7" t="s">
        <v>5401</v>
      </c>
      <c r="H15544" s="8" t="s">
        <v>5402</v>
      </c>
      <c r="I15544" s="8" t="s">
        <v>7143</v>
      </c>
      <c r="J15544" s="19">
        <v>1</v>
      </c>
      <c r="K15544" s="19" t="s">
        <v>7736</v>
      </c>
      <c r="L15544" s="11">
        <v>4</v>
      </c>
      <c r="M15544" s="11"/>
      <c r="N15544" s="24"/>
      <c r="P15544" s="32"/>
      <c r="T15544" s="19"/>
      <c r="U15544" s="3">
        <v>393</v>
      </c>
      <c r="X15544" t="str">
        <f t="shared" si="941"/>
        <v/>
      </c>
      <c r="Z15544" t="str">
        <f t="shared" si="942"/>
        <v/>
      </c>
      <c r="AB15544" s="9"/>
      <c r="AC15544" t="s">
        <v>5402</v>
      </c>
      <c r="AD15544">
        <f t="shared" si="946"/>
        <v>1</v>
      </c>
      <c r="AF15544" s="3"/>
      <c r="AG15544" t="s">
        <v>4924</v>
      </c>
      <c r="AH15544" s="9" t="s">
        <v>4613</v>
      </c>
    </row>
    <row r="15545" spans="1:48" ht="10.95" customHeight="1" outlineLevel="1" x14ac:dyDescent="0.25">
      <c r="A15545" t="s">
        <v>13557</v>
      </c>
      <c r="C15545" s="3" t="s">
        <v>12986</v>
      </c>
      <c r="D15545" s="3">
        <v>458</v>
      </c>
      <c r="E15545" s="9">
        <v>2002</v>
      </c>
      <c r="F15545" s="10" t="s">
        <v>22064</v>
      </c>
      <c r="G15545" s="7" t="s">
        <v>5401</v>
      </c>
      <c r="H15545" s="8" t="s">
        <v>3572</v>
      </c>
      <c r="I15545" s="8" t="s">
        <v>9099</v>
      </c>
      <c r="J15545" s="19">
        <v>3</v>
      </c>
      <c r="K15545" s="19" t="s">
        <v>7736</v>
      </c>
      <c r="L15545" s="11">
        <v>4</v>
      </c>
      <c r="M15545" s="11"/>
      <c r="N15545" s="24"/>
      <c r="P15545" s="32"/>
      <c r="T15545" s="19"/>
      <c r="U15545" s="3">
        <v>401</v>
      </c>
      <c r="X15545" t="str">
        <f t="shared" si="941"/>
        <v/>
      </c>
      <c r="Z15545" t="str">
        <f t="shared" si="942"/>
        <v/>
      </c>
      <c r="AB15545" s="9"/>
      <c r="AC15545" t="s">
        <v>3572</v>
      </c>
      <c r="AD15545">
        <f t="shared" si="946"/>
        <v>0</v>
      </c>
      <c r="AF15545" s="3"/>
      <c r="AG15545" t="s">
        <v>671</v>
      </c>
      <c r="AH15545" s="9" t="s">
        <v>4925</v>
      </c>
    </row>
    <row r="15546" spans="1:48" ht="10.95" customHeight="1" outlineLevel="1" x14ac:dyDescent="0.25">
      <c r="A15546" t="s">
        <v>13557</v>
      </c>
      <c r="C15546" s="3" t="s">
        <v>12986</v>
      </c>
      <c r="D15546" s="3">
        <v>460</v>
      </c>
      <c r="E15546" s="9">
        <v>2002</v>
      </c>
      <c r="F15546" s="7" t="s">
        <v>5141</v>
      </c>
      <c r="G15546" s="7" t="s">
        <v>5401</v>
      </c>
      <c r="H15546" s="8" t="s">
        <v>3572</v>
      </c>
      <c r="I15546" s="8" t="s">
        <v>9099</v>
      </c>
      <c r="J15546" s="19">
        <v>3</v>
      </c>
      <c r="K15546" s="19" t="s">
        <v>7736</v>
      </c>
      <c r="L15546" s="11">
        <v>1.5</v>
      </c>
      <c r="M15546" s="11"/>
      <c r="N15546" s="24"/>
      <c r="P15546" s="32"/>
      <c r="T15546" s="19"/>
      <c r="U15546" s="3" t="s">
        <v>91</v>
      </c>
      <c r="X15546" t="str">
        <f t="shared" si="941"/>
        <v/>
      </c>
      <c r="Z15546" t="str">
        <f t="shared" si="942"/>
        <v/>
      </c>
      <c r="AB15546" s="9"/>
      <c r="AC15546" t="s">
        <v>3572</v>
      </c>
      <c r="AD15546">
        <f t="shared" si="946"/>
        <v>0</v>
      </c>
      <c r="AF15546" s="3"/>
      <c r="AG15546" t="s">
        <v>671</v>
      </c>
      <c r="AH15546" s="9" t="s">
        <v>4613</v>
      </c>
    </row>
    <row r="15547" spans="1:48" ht="10.95" customHeight="1" outlineLevel="1" x14ac:dyDescent="0.25">
      <c r="A15547" t="s">
        <v>13557</v>
      </c>
      <c r="C15547" s="3" t="s">
        <v>12986</v>
      </c>
      <c r="D15547" s="3">
        <v>463</v>
      </c>
      <c r="E15547" s="9">
        <v>2002</v>
      </c>
      <c r="F15547" s="7" t="s">
        <v>2977</v>
      </c>
      <c r="G15547" s="7" t="s">
        <v>5401</v>
      </c>
      <c r="H15547" s="8" t="s">
        <v>857</v>
      </c>
      <c r="I15547" s="8" t="s">
        <v>9099</v>
      </c>
      <c r="J15547" s="19">
        <v>4</v>
      </c>
      <c r="K15547" s="19" t="s">
        <v>7736</v>
      </c>
      <c r="L15547" s="11">
        <v>1.5</v>
      </c>
      <c r="M15547" s="11"/>
      <c r="N15547" s="24"/>
      <c r="P15547" s="32"/>
      <c r="S15547">
        <v>1</v>
      </c>
      <c r="T15547" s="19"/>
      <c r="U15547" s="3" t="s">
        <v>92</v>
      </c>
      <c r="X15547" t="str">
        <f t="shared" si="941"/>
        <v/>
      </c>
      <c r="Z15547" t="str">
        <f t="shared" si="942"/>
        <v/>
      </c>
      <c r="AB15547" s="9"/>
      <c r="AC15547" t="s">
        <v>857</v>
      </c>
      <c r="AD15547">
        <f t="shared" si="946"/>
        <v>0</v>
      </c>
      <c r="AF15547" s="3"/>
      <c r="AG15547" t="s">
        <v>858</v>
      </c>
      <c r="AH15547" s="9" t="s">
        <v>4613</v>
      </c>
    </row>
    <row r="15548" spans="1:48" ht="10.95" customHeight="1" outlineLevel="1" x14ac:dyDescent="0.25">
      <c r="A15548" t="s">
        <v>13557</v>
      </c>
      <c r="C15548" s="3" t="s">
        <v>12986</v>
      </c>
      <c r="D15548" s="3">
        <v>483</v>
      </c>
      <c r="E15548" s="9">
        <v>2003</v>
      </c>
      <c r="F15548" s="10" t="s">
        <v>22064</v>
      </c>
      <c r="G15548" s="7" t="s">
        <v>5401</v>
      </c>
      <c r="H15548" s="8" t="s">
        <v>559</v>
      </c>
      <c r="I15548" s="8" t="s">
        <v>9100</v>
      </c>
      <c r="J15548" s="19">
        <v>2</v>
      </c>
      <c r="K15548" s="19" t="s">
        <v>7736</v>
      </c>
      <c r="L15548" s="11">
        <v>4</v>
      </c>
      <c r="M15548" s="11"/>
      <c r="N15548" s="24"/>
      <c r="P15548" s="32"/>
      <c r="T15548" s="19"/>
      <c r="U15548" s="3">
        <v>416</v>
      </c>
      <c r="X15548" t="str">
        <f t="shared" si="941"/>
        <v/>
      </c>
      <c r="Z15548" t="str">
        <f t="shared" si="942"/>
        <v/>
      </c>
      <c r="AB15548" s="9"/>
      <c r="AC15548" t="s">
        <v>559</v>
      </c>
      <c r="AD15548">
        <f t="shared" si="946"/>
        <v>0</v>
      </c>
      <c r="AF15548" s="3"/>
      <c r="AG15548" t="s">
        <v>412</v>
      </c>
      <c r="AH15548" s="9" t="s">
        <v>4925</v>
      </c>
    </row>
    <row r="15549" spans="1:48" ht="10.95" customHeight="1" outlineLevel="1" x14ac:dyDescent="0.25">
      <c r="A15549" t="s">
        <v>13557</v>
      </c>
      <c r="C15549" s="3" t="s">
        <v>12986</v>
      </c>
      <c r="D15549" s="3">
        <v>488</v>
      </c>
      <c r="E15549" s="9">
        <v>2003</v>
      </c>
      <c r="F15549" s="7" t="s">
        <v>9101</v>
      </c>
      <c r="G15549" s="7" t="s">
        <v>5401</v>
      </c>
      <c r="H15549" s="8" t="s">
        <v>559</v>
      </c>
      <c r="I15549" s="8" t="s">
        <v>9100</v>
      </c>
      <c r="J15549" s="19">
        <v>2</v>
      </c>
      <c r="K15549" s="19" t="s">
        <v>7736</v>
      </c>
      <c r="L15549" s="11">
        <v>5</v>
      </c>
      <c r="M15549" s="11"/>
      <c r="N15549" s="24"/>
      <c r="P15549" s="32"/>
      <c r="T15549" s="19"/>
      <c r="U15549" s="3" t="s">
        <v>5331</v>
      </c>
      <c r="X15549" t="str">
        <f t="shared" si="941"/>
        <v/>
      </c>
      <c r="Z15549" t="str">
        <f t="shared" si="942"/>
        <v/>
      </c>
      <c r="AB15549" s="9"/>
      <c r="AC15549" t="s">
        <v>559</v>
      </c>
      <c r="AD15549">
        <f t="shared" si="946"/>
        <v>0</v>
      </c>
      <c r="AF15549" s="3"/>
      <c r="AG15549" t="s">
        <v>412</v>
      </c>
      <c r="AH15549" s="9" t="s">
        <v>4613</v>
      </c>
    </row>
    <row r="15550" spans="1:48" ht="10.95" customHeight="1" outlineLevel="1" x14ac:dyDescent="0.25">
      <c r="A15550" t="s">
        <v>13557</v>
      </c>
      <c r="C15550" s="3" t="s">
        <v>12986</v>
      </c>
      <c r="D15550" s="3">
        <v>489</v>
      </c>
      <c r="E15550" s="9">
        <v>2003</v>
      </c>
      <c r="F15550" s="7" t="s">
        <v>9101</v>
      </c>
      <c r="G15550" s="7" t="s">
        <v>5401</v>
      </c>
      <c r="H15550" s="8" t="s">
        <v>295</v>
      </c>
      <c r="I15550" s="8" t="s">
        <v>9100</v>
      </c>
      <c r="J15550" s="19">
        <v>2</v>
      </c>
      <c r="K15550" s="19" t="s">
        <v>7736</v>
      </c>
      <c r="L15550" s="11">
        <v>5</v>
      </c>
      <c r="M15550" s="11"/>
      <c r="N15550" s="24"/>
      <c r="P15550" s="32"/>
      <c r="T15550" s="19"/>
      <c r="U15550" s="3" t="s">
        <v>5330</v>
      </c>
      <c r="X15550" t="str">
        <f t="shared" si="941"/>
        <v/>
      </c>
      <c r="Z15550" t="str">
        <f t="shared" si="942"/>
        <v/>
      </c>
      <c r="AB15550" s="9"/>
      <c r="AC15550" t="s">
        <v>295</v>
      </c>
      <c r="AD15550">
        <f t="shared" si="946"/>
        <v>0</v>
      </c>
      <c r="AF15550" s="3"/>
      <c r="AG15550" t="s">
        <v>3096</v>
      </c>
      <c r="AH15550" s="9" t="s">
        <v>4613</v>
      </c>
    </row>
    <row r="15551" spans="1:48" ht="10.95" customHeight="1" outlineLevel="1" x14ac:dyDescent="0.25">
      <c r="A15551" t="s">
        <v>13557</v>
      </c>
      <c r="C15551" s="3" t="s">
        <v>12986</v>
      </c>
      <c r="D15551" s="3" t="s">
        <v>9114</v>
      </c>
      <c r="E15551" s="9">
        <v>2003</v>
      </c>
      <c r="F15551" s="7" t="s">
        <v>9115</v>
      </c>
      <c r="G15551" s="7" t="s">
        <v>5401</v>
      </c>
      <c r="H15551" s="8" t="s">
        <v>295</v>
      </c>
      <c r="I15551" s="8" t="s">
        <v>9100</v>
      </c>
      <c r="J15551" s="19">
        <v>2</v>
      </c>
      <c r="K15551" s="19" t="s">
        <v>7736</v>
      </c>
      <c r="L15551" s="11">
        <v>4</v>
      </c>
      <c r="M15551" s="11"/>
      <c r="N15551" s="24"/>
      <c r="P15551" s="32"/>
      <c r="T15551" s="19"/>
      <c r="U15551" s="3" t="s">
        <v>5330</v>
      </c>
      <c r="W15551" t="s">
        <v>7738</v>
      </c>
      <c r="X15551" t="str">
        <f t="shared" si="941"/>
        <v/>
      </c>
      <c r="Z15551">
        <f t="shared" si="942"/>
        <v>1</v>
      </c>
      <c r="AB15551" s="9"/>
      <c r="AC15551" t="s">
        <v>295</v>
      </c>
      <c r="AD15551">
        <f t="shared" si="946"/>
        <v>0</v>
      </c>
      <c r="AF15551" s="3"/>
      <c r="AG15551" t="s">
        <v>3096</v>
      </c>
      <c r="AH15551" s="9" t="s">
        <v>4613</v>
      </c>
    </row>
    <row r="15552" spans="1:48" ht="10.95" customHeight="1" outlineLevel="1" x14ac:dyDescent="0.25">
      <c r="A15552" t="s">
        <v>13557</v>
      </c>
      <c r="C15552" s="3" t="s">
        <v>12986</v>
      </c>
      <c r="D15552" s="3">
        <v>576</v>
      </c>
      <c r="E15552" s="9">
        <v>2007</v>
      </c>
      <c r="F15552" s="7" t="s">
        <v>9102</v>
      </c>
      <c r="G15552" s="7" t="s">
        <v>5401</v>
      </c>
      <c r="H15552" s="8" t="s">
        <v>9081</v>
      </c>
      <c r="I15552" s="8" t="s">
        <v>9103</v>
      </c>
      <c r="J15552" s="19">
        <v>3</v>
      </c>
      <c r="K15552" s="19" t="s">
        <v>7738</v>
      </c>
      <c r="L15552" s="11"/>
      <c r="M15552" s="11"/>
      <c r="N15552" s="24"/>
      <c r="P15552" s="32"/>
      <c r="T15552" s="19"/>
      <c r="U15552" s="3"/>
      <c r="X15552" t="str">
        <f t="shared" si="941"/>
        <v/>
      </c>
      <c r="Z15552" t="str">
        <f t="shared" si="942"/>
        <v/>
      </c>
      <c r="AB15552" s="9"/>
      <c r="AC15552" t="s">
        <v>9081</v>
      </c>
      <c r="AD15552">
        <f t="shared" si="946"/>
        <v>0</v>
      </c>
      <c r="AF15552" s="3"/>
      <c r="AH15552" s="9"/>
    </row>
    <row r="15553" spans="1:34" ht="10.95" customHeight="1" outlineLevel="1" x14ac:dyDescent="0.25">
      <c r="A15553" t="s">
        <v>13557</v>
      </c>
      <c r="C15553" s="3" t="s">
        <v>12986</v>
      </c>
      <c r="D15553" s="3">
        <v>591</v>
      </c>
      <c r="E15553" s="9">
        <v>2007</v>
      </c>
      <c r="F15553" s="7" t="s">
        <v>9105</v>
      </c>
      <c r="G15553" s="7" t="s">
        <v>5401</v>
      </c>
      <c r="H15553" s="8" t="s">
        <v>9087</v>
      </c>
      <c r="I15553" s="8" t="s">
        <v>9104</v>
      </c>
      <c r="J15553" s="19">
        <v>4</v>
      </c>
      <c r="K15553" s="19" t="s">
        <v>7736</v>
      </c>
      <c r="L15553" s="11">
        <v>3.5</v>
      </c>
      <c r="M15553" s="11"/>
      <c r="N15553" s="24"/>
      <c r="P15553" s="32"/>
      <c r="T15553" s="19"/>
      <c r="U15553" s="3"/>
      <c r="X15553" t="str">
        <f t="shared" si="941"/>
        <v/>
      </c>
      <c r="Z15553" t="str">
        <f t="shared" si="942"/>
        <v/>
      </c>
      <c r="AB15553" s="9"/>
      <c r="AC15553" t="s">
        <v>9087</v>
      </c>
      <c r="AD15553">
        <f t="shared" si="946"/>
        <v>0</v>
      </c>
      <c r="AF15553" s="3"/>
      <c r="AH15553" s="9"/>
    </row>
    <row r="15554" spans="1:34" ht="10.95" customHeight="1" outlineLevel="1" x14ac:dyDescent="0.25">
      <c r="A15554" t="s">
        <v>13557</v>
      </c>
      <c r="C15554" s="3" t="s">
        <v>12986</v>
      </c>
      <c r="D15554" s="3">
        <v>756</v>
      </c>
      <c r="E15554" s="9">
        <v>2011</v>
      </c>
      <c r="F15554" s="7" t="s">
        <v>9102</v>
      </c>
      <c r="G15554" s="7" t="s">
        <v>5401</v>
      </c>
      <c r="H15554" s="8" t="s">
        <v>9082</v>
      </c>
      <c r="I15554" s="8" t="s">
        <v>9103</v>
      </c>
      <c r="J15554" s="19">
        <v>3</v>
      </c>
      <c r="K15554" s="19" t="s">
        <v>7738</v>
      </c>
      <c r="L15554" s="11"/>
      <c r="M15554" s="11"/>
      <c r="N15554" s="24"/>
      <c r="P15554" s="32"/>
      <c r="T15554" s="19"/>
      <c r="U15554" s="3"/>
      <c r="X15554" t="str">
        <f t="shared" ref="X15554:X15617" si="947">IF(COUNTIF(F15554,"*fdc*"),1,"")</f>
        <v/>
      </c>
      <c r="Z15554" t="str">
        <f t="shared" ref="Z15554:Z15617" si="948">IF(COUNTIF(F15554,"*s/s*"),1,"")</f>
        <v/>
      </c>
      <c r="AB15554" s="9"/>
      <c r="AC15554" t="s">
        <v>9082</v>
      </c>
      <c r="AD15554">
        <f t="shared" si="946"/>
        <v>0</v>
      </c>
      <c r="AF15554" s="3"/>
      <c r="AH15554" s="9"/>
    </row>
    <row r="15555" spans="1:34" ht="10.95" customHeight="1" outlineLevel="1" x14ac:dyDescent="0.25">
      <c r="A15555" t="s">
        <v>13557</v>
      </c>
      <c r="C15555" s="3" t="s">
        <v>12986</v>
      </c>
      <c r="D15555" s="3">
        <v>880</v>
      </c>
      <c r="E15555" s="9">
        <v>2015</v>
      </c>
      <c r="F15555" s="7" t="s">
        <v>9106</v>
      </c>
      <c r="G15555" s="7" t="s">
        <v>5401</v>
      </c>
      <c r="H15555" s="8" t="s">
        <v>9079</v>
      </c>
      <c r="I15555" s="8" t="s">
        <v>9103</v>
      </c>
      <c r="J15555" s="19">
        <v>3</v>
      </c>
      <c r="K15555" s="19" t="s">
        <v>7738</v>
      </c>
      <c r="L15555" s="11"/>
      <c r="M15555" s="11"/>
      <c r="N15555" s="24"/>
      <c r="P15555" s="32"/>
      <c r="T15555" s="19"/>
      <c r="U15555" s="3"/>
      <c r="X15555" t="str">
        <f t="shared" si="947"/>
        <v/>
      </c>
      <c r="Z15555" t="str">
        <f t="shared" si="948"/>
        <v/>
      </c>
      <c r="AB15555" s="9"/>
      <c r="AC15555" t="s">
        <v>9079</v>
      </c>
      <c r="AD15555">
        <f t="shared" si="946"/>
        <v>0</v>
      </c>
      <c r="AF15555" s="3"/>
      <c r="AH15555" s="9"/>
    </row>
    <row r="15556" spans="1:34" ht="10.95" customHeight="1" outlineLevel="1" x14ac:dyDescent="0.25">
      <c r="A15556" t="s">
        <v>13557</v>
      </c>
      <c r="C15556" s="3" t="s">
        <v>12986</v>
      </c>
      <c r="D15556" s="3">
        <v>904</v>
      </c>
      <c r="E15556" s="9">
        <v>2015</v>
      </c>
      <c r="F15556" s="10" t="s">
        <v>22065</v>
      </c>
      <c r="G15556" s="7" t="s">
        <v>5401</v>
      </c>
      <c r="H15556" s="8" t="s">
        <v>9092</v>
      </c>
      <c r="I15556" s="8" t="s">
        <v>9091</v>
      </c>
      <c r="J15556" s="19">
        <v>4</v>
      </c>
      <c r="K15556" s="19" t="s">
        <v>7736</v>
      </c>
      <c r="L15556" s="11">
        <v>4</v>
      </c>
      <c r="M15556" s="11"/>
      <c r="N15556" s="24"/>
      <c r="P15556" s="32"/>
      <c r="R15556">
        <v>1</v>
      </c>
      <c r="S15556">
        <v>1</v>
      </c>
      <c r="T15556" s="19"/>
      <c r="U15556" s="3"/>
      <c r="X15556" t="str">
        <f t="shared" si="947"/>
        <v/>
      </c>
      <c r="Z15556" t="str">
        <f t="shared" si="948"/>
        <v/>
      </c>
      <c r="AB15556" s="9"/>
      <c r="AC15556" t="s">
        <v>9092</v>
      </c>
      <c r="AD15556">
        <f t="shared" si="946"/>
        <v>0</v>
      </c>
      <c r="AF15556" s="3"/>
      <c r="AH15556" s="9"/>
    </row>
    <row r="15557" spans="1:34" ht="10.95" customHeight="1" outlineLevel="1" x14ac:dyDescent="0.25">
      <c r="A15557" t="s">
        <v>13557</v>
      </c>
      <c r="C15557" s="3" t="s">
        <v>12986</v>
      </c>
      <c r="D15557" s="3">
        <v>905</v>
      </c>
      <c r="E15557" s="9">
        <v>2015</v>
      </c>
      <c r="F15557" s="10" t="s">
        <v>22065</v>
      </c>
      <c r="G15557" s="7" t="s">
        <v>5401</v>
      </c>
      <c r="H15557" s="8" t="s">
        <v>21304</v>
      </c>
      <c r="I15557" s="8" t="s">
        <v>9091</v>
      </c>
      <c r="J15557" s="19">
        <v>5</v>
      </c>
      <c r="K15557" s="19" t="s">
        <v>7736</v>
      </c>
      <c r="L15557" s="11">
        <v>4</v>
      </c>
      <c r="M15557" s="11"/>
      <c r="N15557" s="24"/>
      <c r="P15557" s="32"/>
      <c r="T15557" s="19"/>
      <c r="U15557" s="3"/>
      <c r="X15557" t="str">
        <f t="shared" si="947"/>
        <v/>
      </c>
      <c r="Z15557" t="str">
        <f t="shared" si="948"/>
        <v/>
      </c>
      <c r="AB15557" s="9"/>
      <c r="AC15557" t="s">
        <v>21305</v>
      </c>
      <c r="AD15557">
        <f t="shared" si="946"/>
        <v>0</v>
      </c>
      <c r="AF15557" s="3"/>
      <c r="AH15557" s="9"/>
    </row>
    <row r="15558" spans="1:34" ht="10.95" customHeight="1" outlineLevel="1" x14ac:dyDescent="0.25">
      <c r="A15558" t="s">
        <v>13558</v>
      </c>
      <c r="C15558" s="3" t="s">
        <v>12986</v>
      </c>
      <c r="D15558" s="3">
        <v>359</v>
      </c>
      <c r="E15558" s="9">
        <v>1980</v>
      </c>
      <c r="F15558" s="7" t="s">
        <v>5242</v>
      </c>
      <c r="G15558" s="7" t="s">
        <v>5401</v>
      </c>
      <c r="H15558" s="8" t="s">
        <v>9079</v>
      </c>
      <c r="I15558" s="8" t="s">
        <v>9078</v>
      </c>
      <c r="J15558" s="19">
        <v>3</v>
      </c>
      <c r="K15558" s="19" t="s">
        <v>7736</v>
      </c>
      <c r="L15558" s="11">
        <v>0.2</v>
      </c>
      <c r="M15558" s="11"/>
      <c r="N15558" s="24"/>
      <c r="P15558" s="32"/>
      <c r="T15558" s="19"/>
      <c r="U15558" s="3"/>
      <c r="X15558" t="str">
        <f t="shared" si="947"/>
        <v/>
      </c>
      <c r="Z15558" t="str">
        <f t="shared" si="948"/>
        <v/>
      </c>
      <c r="AB15558" s="9"/>
      <c r="AC15558" t="s">
        <v>9079</v>
      </c>
      <c r="AD15558">
        <f t="shared" si="946"/>
        <v>0</v>
      </c>
      <c r="AF15558" s="3"/>
      <c r="AH15558" s="9"/>
    </row>
    <row r="15559" spans="1:34" ht="10.95" customHeight="1" outlineLevel="1" x14ac:dyDescent="0.25">
      <c r="A15559" t="s">
        <v>13558</v>
      </c>
      <c r="C15559" s="3" t="s">
        <v>12986</v>
      </c>
      <c r="D15559" s="3">
        <v>380</v>
      </c>
      <c r="E15559" s="9">
        <v>1981</v>
      </c>
      <c r="F15559" s="7" t="s">
        <v>2977</v>
      </c>
      <c r="G15559" s="7" t="s">
        <v>5401</v>
      </c>
      <c r="H15559" s="8" t="s">
        <v>9080</v>
      </c>
      <c r="I15559" s="8" t="s">
        <v>9078</v>
      </c>
      <c r="J15559" s="19">
        <v>3</v>
      </c>
      <c r="K15559" s="19" t="s">
        <v>7736</v>
      </c>
      <c r="L15559" s="11">
        <v>0.2</v>
      </c>
      <c r="M15559" s="11"/>
      <c r="N15559" s="24"/>
      <c r="P15559" s="32"/>
      <c r="T15559" s="19"/>
      <c r="U15559" s="3"/>
      <c r="X15559" t="str">
        <f t="shared" si="947"/>
        <v/>
      </c>
      <c r="Z15559" t="str">
        <f t="shared" si="948"/>
        <v/>
      </c>
      <c r="AB15559" s="9"/>
      <c r="AC15559" t="s">
        <v>9080</v>
      </c>
      <c r="AD15559">
        <f t="shared" si="946"/>
        <v>0</v>
      </c>
      <c r="AF15559" s="3"/>
      <c r="AH15559" s="9"/>
    </row>
    <row r="15560" spans="1:34" ht="10.95" customHeight="1" outlineLevel="1" x14ac:dyDescent="0.25">
      <c r="A15560" t="s">
        <v>13558</v>
      </c>
      <c r="C15560" s="3" t="s">
        <v>12986</v>
      </c>
      <c r="D15560" s="3">
        <v>383</v>
      </c>
      <c r="E15560" s="9">
        <v>1981</v>
      </c>
      <c r="F15560" s="7" t="s">
        <v>2977</v>
      </c>
      <c r="G15560" s="7" t="s">
        <v>5401</v>
      </c>
      <c r="H15560" s="8" t="s">
        <v>9081</v>
      </c>
      <c r="I15560" s="8" t="s">
        <v>9078</v>
      </c>
      <c r="J15560" s="19">
        <v>3</v>
      </c>
      <c r="K15560" s="19" t="s">
        <v>7736</v>
      </c>
      <c r="L15560" s="11">
        <v>0.2</v>
      </c>
      <c r="M15560" s="11"/>
      <c r="N15560" s="24"/>
      <c r="P15560" s="32"/>
      <c r="T15560" s="19"/>
      <c r="U15560" s="3"/>
      <c r="X15560" t="str">
        <f t="shared" si="947"/>
        <v/>
      </c>
      <c r="Z15560" t="str">
        <f t="shared" si="948"/>
        <v/>
      </c>
      <c r="AB15560" s="9"/>
      <c r="AC15560" t="s">
        <v>9081</v>
      </c>
      <c r="AD15560">
        <f t="shared" si="946"/>
        <v>0</v>
      </c>
      <c r="AF15560" s="3"/>
      <c r="AH15560" s="9"/>
    </row>
    <row r="15561" spans="1:34" ht="10.95" customHeight="1" outlineLevel="1" x14ac:dyDescent="0.25">
      <c r="A15561" t="s">
        <v>13558</v>
      </c>
      <c r="C15561" s="3" t="s">
        <v>12986</v>
      </c>
      <c r="D15561" s="3">
        <v>407</v>
      </c>
      <c r="E15561" s="9">
        <v>1982</v>
      </c>
      <c r="F15561" s="7" t="s">
        <v>2977</v>
      </c>
      <c r="G15561" s="7" t="s">
        <v>5401</v>
      </c>
      <c r="H15561" s="8" t="s">
        <v>9082</v>
      </c>
      <c r="I15561" s="8" t="s">
        <v>9078</v>
      </c>
      <c r="J15561" s="19">
        <v>3</v>
      </c>
      <c r="K15561" s="19" t="s">
        <v>7736</v>
      </c>
      <c r="L15561" s="11">
        <v>0.2</v>
      </c>
      <c r="M15561" s="11"/>
      <c r="N15561" s="24"/>
      <c r="P15561" s="32"/>
      <c r="T15561" s="19"/>
      <c r="U15561" s="3"/>
      <c r="X15561" t="str">
        <f t="shared" si="947"/>
        <v/>
      </c>
      <c r="Z15561" t="str">
        <f t="shared" si="948"/>
        <v/>
      </c>
      <c r="AB15561" s="9"/>
      <c r="AC15561" t="s">
        <v>9082</v>
      </c>
      <c r="AD15561">
        <f t="shared" si="946"/>
        <v>0</v>
      </c>
      <c r="AF15561" s="3"/>
      <c r="AH15561" s="9"/>
    </row>
    <row r="15562" spans="1:34" ht="10.95" customHeight="1" outlineLevel="1" x14ac:dyDescent="0.25">
      <c r="A15562" t="s">
        <v>13558</v>
      </c>
      <c r="C15562" s="3" t="s">
        <v>12986</v>
      </c>
      <c r="D15562" s="3">
        <v>458</v>
      </c>
      <c r="E15562" s="9">
        <v>1984</v>
      </c>
      <c r="F15562" s="7" t="s">
        <v>2977</v>
      </c>
      <c r="G15562" s="7" t="s">
        <v>5401</v>
      </c>
      <c r="H15562" s="8" t="s">
        <v>9083</v>
      </c>
      <c r="I15562" s="8" t="s">
        <v>9078</v>
      </c>
      <c r="J15562" s="19">
        <v>3</v>
      </c>
      <c r="K15562" s="19" t="s">
        <v>20093</v>
      </c>
      <c r="L15562" s="11"/>
      <c r="M15562" s="11"/>
      <c r="N15562" s="24"/>
      <c r="P15562" s="32"/>
      <c r="T15562" s="19"/>
      <c r="U15562" s="3"/>
      <c r="X15562" t="str">
        <f t="shared" si="947"/>
        <v/>
      </c>
      <c r="Z15562" t="str">
        <f t="shared" si="948"/>
        <v/>
      </c>
      <c r="AB15562" s="9"/>
      <c r="AC15562" t="s">
        <v>9083</v>
      </c>
      <c r="AD15562">
        <f t="shared" si="946"/>
        <v>0</v>
      </c>
      <c r="AF15562" s="3"/>
      <c r="AH15562" s="9"/>
    </row>
    <row r="15563" spans="1:34" ht="10.95" customHeight="1" outlineLevel="1" x14ac:dyDescent="0.25">
      <c r="A15563" t="s">
        <v>13558</v>
      </c>
      <c r="C15563" s="3" t="s">
        <v>12986</v>
      </c>
      <c r="D15563" s="3">
        <v>458</v>
      </c>
      <c r="E15563" s="9">
        <v>1984</v>
      </c>
      <c r="F15563" s="7" t="s">
        <v>21106</v>
      </c>
      <c r="G15563" s="7" t="s">
        <v>5401</v>
      </c>
      <c r="H15563" s="8" t="s">
        <v>9083</v>
      </c>
      <c r="I15563" s="8" t="s">
        <v>9078</v>
      </c>
      <c r="J15563" s="19">
        <v>3</v>
      </c>
      <c r="K15563" s="19" t="s">
        <v>7736</v>
      </c>
      <c r="L15563" s="11">
        <v>4.8</v>
      </c>
      <c r="M15563" s="11"/>
      <c r="N15563" s="24"/>
      <c r="P15563" s="32"/>
      <c r="T15563" s="19"/>
      <c r="U15563" s="3"/>
      <c r="X15563" t="str">
        <f t="shared" si="947"/>
        <v/>
      </c>
      <c r="Z15563">
        <f t="shared" si="948"/>
        <v>1</v>
      </c>
      <c r="AB15563" s="9"/>
      <c r="AC15563" t="s">
        <v>9083</v>
      </c>
      <c r="AD15563">
        <f t="shared" si="946"/>
        <v>0</v>
      </c>
      <c r="AF15563" s="3"/>
      <c r="AH15563" s="9"/>
    </row>
    <row r="15564" spans="1:34" ht="10.95" customHeight="1" outlineLevel="1" x14ac:dyDescent="0.25">
      <c r="A15564" t="s">
        <v>13558</v>
      </c>
      <c r="C15564" s="3" t="s">
        <v>12986</v>
      </c>
      <c r="D15564" s="3" t="s">
        <v>12483</v>
      </c>
      <c r="E15564" s="9">
        <v>1985</v>
      </c>
      <c r="F15564" s="7" t="s">
        <v>12482</v>
      </c>
      <c r="G15564" s="7" t="s">
        <v>5401</v>
      </c>
      <c r="H15564" s="8" t="s">
        <v>12481</v>
      </c>
      <c r="I15564" s="8" t="s">
        <v>9078</v>
      </c>
      <c r="J15564" s="19">
        <v>3</v>
      </c>
      <c r="K15564" s="19" t="s">
        <v>7736</v>
      </c>
      <c r="L15564" s="11">
        <v>2.1</v>
      </c>
      <c r="M15564" s="11"/>
      <c r="N15564" s="24"/>
      <c r="P15564" s="32"/>
      <c r="T15564" s="19"/>
      <c r="U15564" s="3"/>
      <c r="X15564">
        <f t="shared" si="947"/>
        <v>1</v>
      </c>
      <c r="Z15564" t="str">
        <f t="shared" si="948"/>
        <v/>
      </c>
      <c r="AB15564" s="9"/>
      <c r="AC15564" t="s">
        <v>12481</v>
      </c>
      <c r="AD15564">
        <f t="shared" si="946"/>
        <v>0</v>
      </c>
      <c r="AF15564" s="3"/>
      <c r="AH15564" s="9"/>
    </row>
    <row r="15565" spans="1:34" ht="10.95" customHeight="1" outlineLevel="1" x14ac:dyDescent="0.25">
      <c r="A15565" t="s">
        <v>13558</v>
      </c>
      <c r="C15565" s="3" t="s">
        <v>12986</v>
      </c>
      <c r="D15565" s="3" t="s">
        <v>9084</v>
      </c>
      <c r="E15565" s="9">
        <v>1992</v>
      </c>
      <c r="F15565" s="7" t="s">
        <v>15507</v>
      </c>
      <c r="G15565" s="7" t="s">
        <v>5401</v>
      </c>
      <c r="H15565" s="8" t="s">
        <v>5477</v>
      </c>
      <c r="I15565" s="8" t="s">
        <v>9110</v>
      </c>
      <c r="J15565" s="19">
        <v>1</v>
      </c>
      <c r="K15565" s="19" t="s">
        <v>7736</v>
      </c>
      <c r="L15565" s="11">
        <v>2.1</v>
      </c>
      <c r="M15565" s="11"/>
      <c r="N15565" s="24"/>
      <c r="P15565" s="32"/>
      <c r="T15565" s="19"/>
      <c r="U15565" s="3">
        <v>610</v>
      </c>
      <c r="X15565" t="str">
        <f t="shared" si="947"/>
        <v/>
      </c>
      <c r="Z15565" t="str">
        <f t="shared" si="948"/>
        <v/>
      </c>
      <c r="AB15565" s="9"/>
      <c r="AC15565" t="s">
        <v>5477</v>
      </c>
      <c r="AD15565">
        <f t="shared" si="946"/>
        <v>0</v>
      </c>
      <c r="AF15565" s="3"/>
      <c r="AG15565" t="s">
        <v>3357</v>
      </c>
      <c r="AH15565" s="9" t="s">
        <v>4925</v>
      </c>
    </row>
    <row r="15566" spans="1:34" ht="10.95" customHeight="1" outlineLevel="1" collapsed="1" x14ac:dyDescent="0.25">
      <c r="A15566" t="s">
        <v>13558</v>
      </c>
      <c r="C15566" s="3" t="s">
        <v>12986</v>
      </c>
      <c r="D15566" s="3">
        <v>892</v>
      </c>
      <c r="E15566" s="9">
        <v>2002</v>
      </c>
      <c r="F15566" s="7" t="s">
        <v>4071</v>
      </c>
      <c r="G15566" s="7" t="s">
        <v>5401</v>
      </c>
      <c r="H15566" s="8" t="s">
        <v>9120</v>
      </c>
      <c r="I15566" s="8" t="s">
        <v>9121</v>
      </c>
      <c r="J15566" s="19">
        <v>3</v>
      </c>
      <c r="K15566" s="19" t="s">
        <v>7736</v>
      </c>
      <c r="L15566" s="11">
        <v>5</v>
      </c>
      <c r="M15566" s="11"/>
      <c r="N15566" s="24"/>
      <c r="P15566" s="32"/>
      <c r="T15566" s="19"/>
      <c r="U15566" s="3"/>
      <c r="X15566" t="str">
        <f t="shared" si="947"/>
        <v/>
      </c>
      <c r="Z15566" t="str">
        <f t="shared" si="948"/>
        <v/>
      </c>
      <c r="AB15566" s="9"/>
      <c r="AC15566" t="s">
        <v>9120</v>
      </c>
      <c r="AD15566">
        <f t="shared" si="946"/>
        <v>0</v>
      </c>
      <c r="AF15566" s="3"/>
      <c r="AH15566" s="9"/>
    </row>
    <row r="15567" spans="1:34" ht="10.95" customHeight="1" outlineLevel="1" x14ac:dyDescent="0.25">
      <c r="A15567" t="s">
        <v>13558</v>
      </c>
      <c r="C15567" s="3" t="s">
        <v>12986</v>
      </c>
      <c r="D15567" s="3">
        <v>897</v>
      </c>
      <c r="E15567" s="9">
        <v>2002</v>
      </c>
      <c r="F15567" s="7" t="s">
        <v>4071</v>
      </c>
      <c r="G15567" s="7" t="s">
        <v>5401</v>
      </c>
      <c r="H15567" s="8" t="s">
        <v>6219</v>
      </c>
      <c r="I15567" s="8" t="s">
        <v>7143</v>
      </c>
      <c r="J15567" s="19">
        <v>1</v>
      </c>
      <c r="K15567" s="19" t="s">
        <v>7736</v>
      </c>
      <c r="L15567" s="11">
        <v>4</v>
      </c>
      <c r="M15567" s="11"/>
      <c r="N15567" s="24"/>
      <c r="P15567" s="32"/>
      <c r="T15567" s="19"/>
      <c r="U15567" s="3">
        <v>825</v>
      </c>
      <c r="X15567" t="str">
        <f t="shared" si="947"/>
        <v/>
      </c>
      <c r="Z15567" t="str">
        <f t="shared" si="948"/>
        <v/>
      </c>
      <c r="AB15567" s="9"/>
      <c r="AC15567" t="s">
        <v>6219</v>
      </c>
      <c r="AD15567">
        <f t="shared" si="946"/>
        <v>0</v>
      </c>
      <c r="AF15567" s="3"/>
      <c r="AG15567" t="s">
        <v>6220</v>
      </c>
      <c r="AH15567" s="9" t="s">
        <v>4613</v>
      </c>
    </row>
    <row r="15568" spans="1:34" ht="10.95" customHeight="1" outlineLevel="1" x14ac:dyDescent="0.25">
      <c r="A15568" t="s">
        <v>13558</v>
      </c>
      <c r="C15568" s="3" t="s">
        <v>12986</v>
      </c>
      <c r="D15568" s="3">
        <v>907</v>
      </c>
      <c r="E15568" s="9">
        <v>2002</v>
      </c>
      <c r="F15568" s="7" t="s">
        <v>5142</v>
      </c>
      <c r="G15568" s="7" t="s">
        <v>5401</v>
      </c>
      <c r="H15568" s="8" t="s">
        <v>3572</v>
      </c>
      <c r="I15568" s="8" t="s">
        <v>9099</v>
      </c>
      <c r="J15568" s="19">
        <v>3</v>
      </c>
      <c r="K15568" s="19" t="s">
        <v>7736</v>
      </c>
      <c r="L15568" s="11">
        <v>2</v>
      </c>
      <c r="M15568" s="11"/>
      <c r="N15568" s="24"/>
      <c r="P15568" s="32"/>
      <c r="T15568" s="19"/>
      <c r="U15568" s="3" t="s">
        <v>99</v>
      </c>
      <c r="X15568" t="str">
        <f t="shared" si="947"/>
        <v/>
      </c>
      <c r="Z15568" t="str">
        <f t="shared" si="948"/>
        <v/>
      </c>
      <c r="AB15568" s="9"/>
      <c r="AC15568" t="s">
        <v>3572</v>
      </c>
      <c r="AD15568">
        <f t="shared" si="946"/>
        <v>0</v>
      </c>
      <c r="AF15568" s="3"/>
      <c r="AG15568" t="s">
        <v>671</v>
      </c>
      <c r="AH15568" s="9" t="s">
        <v>4613</v>
      </c>
    </row>
    <row r="15569" spans="1:34" ht="10.95" customHeight="1" outlineLevel="1" x14ac:dyDescent="0.25">
      <c r="A15569" t="s">
        <v>13558</v>
      </c>
      <c r="C15569" s="3" t="s">
        <v>12986</v>
      </c>
      <c r="D15569" s="3">
        <v>909</v>
      </c>
      <c r="E15569" s="9">
        <v>2002</v>
      </c>
      <c r="F15569" s="7" t="s">
        <v>5242</v>
      </c>
      <c r="G15569" s="7" t="s">
        <v>5401</v>
      </c>
      <c r="H15569" s="8" t="s">
        <v>857</v>
      </c>
      <c r="I15569" s="8" t="s">
        <v>9099</v>
      </c>
      <c r="J15569" s="19">
        <v>4</v>
      </c>
      <c r="K15569" s="19" t="s">
        <v>7736</v>
      </c>
      <c r="L15569" s="11">
        <v>2</v>
      </c>
      <c r="M15569" s="11"/>
      <c r="N15569" s="24"/>
      <c r="P15569" s="32"/>
      <c r="T15569" s="19"/>
      <c r="U15569" s="3" t="s">
        <v>100</v>
      </c>
      <c r="X15569" t="str">
        <f t="shared" si="947"/>
        <v/>
      </c>
      <c r="Z15569" t="str">
        <f t="shared" si="948"/>
        <v/>
      </c>
      <c r="AB15569" s="9"/>
      <c r="AC15569" t="s">
        <v>857</v>
      </c>
      <c r="AD15569">
        <f t="shared" si="946"/>
        <v>0</v>
      </c>
      <c r="AF15569" s="3"/>
      <c r="AG15569" t="s">
        <v>858</v>
      </c>
      <c r="AH15569" s="9" t="s">
        <v>4613</v>
      </c>
    </row>
    <row r="15570" spans="1:34" ht="10.95" customHeight="1" outlineLevel="1" x14ac:dyDescent="0.25">
      <c r="A15570" t="s">
        <v>13558</v>
      </c>
      <c r="C15570" s="3" t="s">
        <v>12986</v>
      </c>
      <c r="D15570" s="3">
        <v>933</v>
      </c>
      <c r="E15570" s="9">
        <v>2003</v>
      </c>
      <c r="F15570" s="7" t="s">
        <v>1349</v>
      </c>
      <c r="G15570" s="7" t="s">
        <v>5401</v>
      </c>
      <c r="H15570" s="8" t="s">
        <v>295</v>
      </c>
      <c r="I15570" s="8" t="s">
        <v>9100</v>
      </c>
      <c r="J15570" s="19">
        <v>2</v>
      </c>
      <c r="K15570" s="19" t="s">
        <v>7736</v>
      </c>
      <c r="L15570" s="11">
        <v>4</v>
      </c>
      <c r="M15570" s="11"/>
      <c r="N15570" s="24"/>
      <c r="P15570" s="32"/>
      <c r="T15570" s="19"/>
      <c r="U15570" s="3">
        <v>851</v>
      </c>
      <c r="X15570" t="str">
        <f t="shared" si="947"/>
        <v/>
      </c>
      <c r="Z15570" t="str">
        <f t="shared" si="948"/>
        <v/>
      </c>
      <c r="AB15570" s="9"/>
      <c r="AC15570" t="s">
        <v>295</v>
      </c>
      <c r="AD15570">
        <f t="shared" si="946"/>
        <v>0</v>
      </c>
      <c r="AF15570" s="3"/>
      <c r="AG15570" t="s">
        <v>3096</v>
      </c>
      <c r="AH15570" s="9" t="s">
        <v>4925</v>
      </c>
    </row>
    <row r="15571" spans="1:34" ht="10.95" customHeight="1" outlineLevel="1" collapsed="1" x14ac:dyDescent="0.25">
      <c r="A15571" t="s">
        <v>13558</v>
      </c>
      <c r="C15571" s="3" t="s">
        <v>12986</v>
      </c>
      <c r="D15571" s="3">
        <v>937</v>
      </c>
      <c r="E15571" s="9">
        <v>2003</v>
      </c>
      <c r="F15571" s="7" t="s">
        <v>2977</v>
      </c>
      <c r="G15571" s="7" t="s">
        <v>5401</v>
      </c>
      <c r="H15571" s="8" t="s">
        <v>295</v>
      </c>
      <c r="I15571" s="8" t="s">
        <v>9100</v>
      </c>
      <c r="J15571" s="19">
        <v>2</v>
      </c>
      <c r="K15571" s="19" t="s">
        <v>7736</v>
      </c>
      <c r="L15571" s="11">
        <v>1.2</v>
      </c>
      <c r="M15571" s="11"/>
      <c r="N15571" s="24"/>
      <c r="P15571" s="32"/>
      <c r="T15571" s="19"/>
      <c r="U15571" s="3" t="s">
        <v>5328</v>
      </c>
      <c r="X15571" t="str">
        <f t="shared" si="947"/>
        <v/>
      </c>
      <c r="Z15571" t="str">
        <f t="shared" si="948"/>
        <v/>
      </c>
      <c r="AB15571" s="9"/>
      <c r="AC15571" t="s">
        <v>295</v>
      </c>
      <c r="AD15571">
        <f t="shared" si="946"/>
        <v>0</v>
      </c>
      <c r="AF15571" s="3"/>
      <c r="AG15571" t="s">
        <v>3096</v>
      </c>
      <c r="AH15571" s="9" t="s">
        <v>4613</v>
      </c>
    </row>
    <row r="15572" spans="1:34" ht="10.95" customHeight="1" outlineLevel="1" x14ac:dyDescent="0.25">
      <c r="A15572" t="s">
        <v>13558</v>
      </c>
      <c r="C15572" s="3" t="s">
        <v>12986</v>
      </c>
      <c r="D15572" s="3">
        <v>939</v>
      </c>
      <c r="E15572" s="9">
        <v>2003</v>
      </c>
      <c r="F15572" s="7" t="s">
        <v>2977</v>
      </c>
      <c r="G15572" s="7" t="s">
        <v>5401</v>
      </c>
      <c r="H15572" s="8" t="s">
        <v>559</v>
      </c>
      <c r="I15572" s="8" t="s">
        <v>9100</v>
      </c>
      <c r="J15572" s="19">
        <v>2</v>
      </c>
      <c r="K15572" s="19" t="s">
        <v>7736</v>
      </c>
      <c r="L15572" s="11">
        <v>1.2</v>
      </c>
      <c r="M15572" s="11"/>
      <c r="N15572" s="24"/>
      <c r="P15572" s="32"/>
      <c r="T15572" s="19"/>
      <c r="U15572" s="3" t="s">
        <v>5329</v>
      </c>
      <c r="X15572" t="str">
        <f t="shared" si="947"/>
        <v/>
      </c>
      <c r="Z15572" t="str">
        <f t="shared" si="948"/>
        <v/>
      </c>
      <c r="AB15572" s="9"/>
      <c r="AC15572" t="s">
        <v>559</v>
      </c>
      <c r="AD15572">
        <f t="shared" si="946"/>
        <v>0</v>
      </c>
      <c r="AF15572" s="3"/>
      <c r="AG15572" t="s">
        <v>412</v>
      </c>
      <c r="AH15572" s="9" t="s">
        <v>4613</v>
      </c>
    </row>
    <row r="15573" spans="1:34" ht="10.95" customHeight="1" outlineLevel="1" x14ac:dyDescent="0.25">
      <c r="A15573" t="s">
        <v>13558</v>
      </c>
      <c r="C15573" s="3" t="s">
        <v>12986</v>
      </c>
      <c r="D15573" s="3">
        <v>1054</v>
      </c>
      <c r="E15573" s="9">
        <v>2007</v>
      </c>
      <c r="F15573" s="7" t="s">
        <v>3656</v>
      </c>
      <c r="G15573" s="7" t="s">
        <v>5401</v>
      </c>
      <c r="H15573" s="8" t="s">
        <v>9083</v>
      </c>
      <c r="I15573" s="8" t="s">
        <v>9085</v>
      </c>
      <c r="J15573" s="19">
        <v>3</v>
      </c>
      <c r="K15573" s="19" t="s">
        <v>7738</v>
      </c>
      <c r="L15573" s="11"/>
      <c r="M15573" s="11"/>
      <c r="N15573" s="24"/>
      <c r="P15573" s="32"/>
      <c r="T15573" s="19"/>
      <c r="U15573" s="3"/>
      <c r="X15573" t="str">
        <f t="shared" si="947"/>
        <v/>
      </c>
      <c r="Z15573" t="str">
        <f t="shared" si="948"/>
        <v/>
      </c>
      <c r="AB15573" s="9"/>
      <c r="AC15573" t="s">
        <v>9083</v>
      </c>
      <c r="AD15573">
        <f t="shared" ref="AD15573:AD15597" si="949">COUNTIF(H15573,"*Fuji*")</f>
        <v>0</v>
      </c>
      <c r="AF15573" s="3"/>
      <c r="AH15573" s="9"/>
    </row>
    <row r="15574" spans="1:34" ht="10.95" customHeight="1" outlineLevel="1" x14ac:dyDescent="0.25">
      <c r="A15574" t="s">
        <v>13558</v>
      </c>
      <c r="C15574" s="3" t="s">
        <v>12986</v>
      </c>
      <c r="D15574" s="3">
        <v>1067</v>
      </c>
      <c r="E15574" s="9">
        <v>2007</v>
      </c>
      <c r="F15574" s="7" t="s">
        <v>5299</v>
      </c>
      <c r="G15574" s="7" t="s">
        <v>5401</v>
      </c>
      <c r="H15574" s="8" t="s">
        <v>9087</v>
      </c>
      <c r="I15574" s="8" t="s">
        <v>9086</v>
      </c>
      <c r="J15574" s="19">
        <v>4</v>
      </c>
      <c r="K15574" s="19" t="s">
        <v>7736</v>
      </c>
      <c r="L15574" s="11">
        <v>2</v>
      </c>
      <c r="M15574" s="11"/>
      <c r="N15574" s="24"/>
      <c r="P15574" s="32"/>
      <c r="T15574" s="19"/>
      <c r="U15574" s="3"/>
      <c r="X15574" t="str">
        <f t="shared" si="947"/>
        <v/>
      </c>
      <c r="Z15574" t="str">
        <f t="shared" si="948"/>
        <v/>
      </c>
      <c r="AB15574" s="9"/>
      <c r="AC15574" t="s">
        <v>9087</v>
      </c>
      <c r="AD15574">
        <f t="shared" si="949"/>
        <v>0</v>
      </c>
      <c r="AF15574" s="3"/>
      <c r="AH15574" s="9"/>
    </row>
    <row r="15575" spans="1:34" ht="10.95" customHeight="1" outlineLevel="1" x14ac:dyDescent="0.25">
      <c r="A15575" t="s">
        <v>13558</v>
      </c>
      <c r="C15575" s="3" t="s">
        <v>12986</v>
      </c>
      <c r="D15575" s="3">
        <v>1068</v>
      </c>
      <c r="E15575" s="9">
        <v>2007</v>
      </c>
      <c r="F15575" s="7" t="s">
        <v>3667</v>
      </c>
      <c r="G15575" s="7" t="s">
        <v>5401</v>
      </c>
      <c r="H15575" s="8" t="s">
        <v>9087</v>
      </c>
      <c r="I15575" s="8" t="s">
        <v>9086</v>
      </c>
      <c r="J15575" s="19">
        <v>4</v>
      </c>
      <c r="K15575" s="19" t="s">
        <v>7738</v>
      </c>
      <c r="L15575" s="11"/>
      <c r="M15575" s="11"/>
      <c r="N15575" s="24"/>
      <c r="P15575" s="32"/>
      <c r="T15575" s="19"/>
      <c r="U15575" s="3"/>
      <c r="X15575" t="str">
        <f t="shared" si="947"/>
        <v/>
      </c>
      <c r="Z15575" t="str">
        <f t="shared" si="948"/>
        <v/>
      </c>
      <c r="AB15575" s="9"/>
      <c r="AC15575" t="s">
        <v>9087</v>
      </c>
      <c r="AD15575">
        <f t="shared" si="949"/>
        <v>0</v>
      </c>
      <c r="AF15575" s="3"/>
      <c r="AH15575" s="9"/>
    </row>
    <row r="15576" spans="1:34" ht="10.95" customHeight="1" outlineLevel="1" x14ac:dyDescent="0.25">
      <c r="A15576" t="s">
        <v>13558</v>
      </c>
      <c r="C15576" s="3" t="s">
        <v>12986</v>
      </c>
      <c r="D15576" s="3">
        <v>1272</v>
      </c>
      <c r="E15576" s="9">
        <v>2011</v>
      </c>
      <c r="F15576" s="7" t="s">
        <v>9088</v>
      </c>
      <c r="G15576" s="7" t="s">
        <v>5401</v>
      </c>
      <c r="H15576" s="8" t="s">
        <v>3345</v>
      </c>
      <c r="I15576" s="8" t="s">
        <v>9089</v>
      </c>
      <c r="J15576" s="19">
        <v>1</v>
      </c>
      <c r="K15576" s="19" t="s">
        <v>7736</v>
      </c>
      <c r="L15576" s="11">
        <v>1.2</v>
      </c>
      <c r="M15576" s="11"/>
      <c r="N15576" s="24"/>
      <c r="P15576" s="32"/>
      <c r="R15576">
        <v>1</v>
      </c>
      <c r="S15576">
        <v>1</v>
      </c>
      <c r="T15576" s="19"/>
      <c r="U15576" s="3"/>
      <c r="X15576" t="str">
        <f t="shared" si="947"/>
        <v/>
      </c>
      <c r="Z15576" t="str">
        <f t="shared" si="948"/>
        <v/>
      </c>
      <c r="AB15576" s="9"/>
      <c r="AC15576" t="s">
        <v>3345</v>
      </c>
      <c r="AD15576">
        <f t="shared" si="949"/>
        <v>0</v>
      </c>
      <c r="AF15576" s="3"/>
      <c r="AH15576" s="9"/>
    </row>
    <row r="15577" spans="1:34" ht="10.95" customHeight="1" outlineLevel="1" x14ac:dyDescent="0.25">
      <c r="A15577" t="s">
        <v>13558</v>
      </c>
      <c r="C15577" s="3" t="s">
        <v>12986</v>
      </c>
      <c r="D15577" s="3" t="s">
        <v>9118</v>
      </c>
      <c r="E15577" s="9">
        <v>2011</v>
      </c>
      <c r="F15577" s="7" t="s">
        <v>9119</v>
      </c>
      <c r="G15577" s="7" t="s">
        <v>5401</v>
      </c>
      <c r="H15577" s="8" t="s">
        <v>3345</v>
      </c>
      <c r="I15577" s="8" t="s">
        <v>9089</v>
      </c>
      <c r="J15577" s="19">
        <v>1</v>
      </c>
      <c r="K15577" s="19" t="s">
        <v>7736</v>
      </c>
      <c r="L15577" s="11">
        <v>4</v>
      </c>
      <c r="M15577" s="11"/>
      <c r="N15577" s="24"/>
      <c r="P15577" s="32"/>
      <c r="T15577" s="19"/>
      <c r="U15577" s="3"/>
      <c r="W15577" t="s">
        <v>7738</v>
      </c>
      <c r="X15577" t="str">
        <f t="shared" si="947"/>
        <v/>
      </c>
      <c r="Z15577" t="str">
        <f t="shared" si="948"/>
        <v/>
      </c>
      <c r="AB15577" s="9"/>
      <c r="AC15577" t="s">
        <v>3345</v>
      </c>
      <c r="AD15577">
        <f t="shared" si="949"/>
        <v>0</v>
      </c>
      <c r="AF15577" s="3"/>
      <c r="AH15577" s="9"/>
    </row>
    <row r="15578" spans="1:34" ht="10.95" customHeight="1" outlineLevel="1" x14ac:dyDescent="0.25">
      <c r="A15578" t="s">
        <v>13558</v>
      </c>
      <c r="C15578" s="3" t="s">
        <v>12986</v>
      </c>
      <c r="D15578" s="3">
        <v>1311</v>
      </c>
      <c r="E15578" s="9">
        <v>2012</v>
      </c>
      <c r="F15578" s="7" t="s">
        <v>5243</v>
      </c>
      <c r="G15578" s="7" t="s">
        <v>5401</v>
      </c>
      <c r="H15578" s="8" t="s">
        <v>6219</v>
      </c>
      <c r="I15578" s="8" t="s">
        <v>9090</v>
      </c>
      <c r="J15578" s="19">
        <v>1</v>
      </c>
      <c r="K15578" s="19" t="s">
        <v>7736</v>
      </c>
      <c r="L15578" s="11">
        <v>2</v>
      </c>
      <c r="M15578" s="11"/>
      <c r="N15578" s="24"/>
      <c r="P15578" s="32"/>
      <c r="T15578" s="19"/>
      <c r="U15578" s="3"/>
      <c r="X15578" t="str">
        <f t="shared" si="947"/>
        <v/>
      </c>
      <c r="Z15578" t="str">
        <f t="shared" si="948"/>
        <v/>
      </c>
      <c r="AB15578" s="9"/>
      <c r="AC15578" t="s">
        <v>6219</v>
      </c>
      <c r="AD15578">
        <f t="shared" si="949"/>
        <v>0</v>
      </c>
      <c r="AF15578" s="3"/>
      <c r="AH15578" s="9"/>
    </row>
    <row r="15579" spans="1:34" ht="10.95" customHeight="1" outlineLevel="1" x14ac:dyDescent="0.25">
      <c r="A15579" t="s">
        <v>13558</v>
      </c>
      <c r="C15579" s="3" t="s">
        <v>12986</v>
      </c>
      <c r="D15579" s="3" t="s">
        <v>9116</v>
      </c>
      <c r="E15579" s="9">
        <v>2012</v>
      </c>
      <c r="F15579" s="7" t="s">
        <v>9117</v>
      </c>
      <c r="G15579" s="7" t="s">
        <v>5401</v>
      </c>
      <c r="H15579" s="8" t="s">
        <v>6219</v>
      </c>
      <c r="I15579" s="8" t="s">
        <v>9090</v>
      </c>
      <c r="J15579" s="19">
        <v>1</v>
      </c>
      <c r="K15579" s="19" t="s">
        <v>7736</v>
      </c>
      <c r="L15579" s="11">
        <v>4</v>
      </c>
      <c r="M15579" s="11"/>
      <c r="N15579" s="24"/>
      <c r="P15579" s="32"/>
      <c r="T15579" s="19"/>
      <c r="U15579" s="3"/>
      <c r="W15579" t="s">
        <v>7738</v>
      </c>
      <c r="X15579" t="str">
        <f t="shared" si="947"/>
        <v/>
      </c>
      <c r="Z15579" t="str">
        <f t="shared" si="948"/>
        <v/>
      </c>
      <c r="AB15579" s="9"/>
      <c r="AC15579" t="s">
        <v>6219</v>
      </c>
      <c r="AD15579">
        <f t="shared" si="949"/>
        <v>0</v>
      </c>
      <c r="AF15579" s="3"/>
      <c r="AH15579" s="9"/>
    </row>
    <row r="15580" spans="1:34" ht="10.95" customHeight="1" outlineLevel="1" x14ac:dyDescent="0.25">
      <c r="A15580" t="s">
        <v>13558</v>
      </c>
      <c r="C15580" s="3" t="s">
        <v>12986</v>
      </c>
      <c r="D15580" s="3">
        <v>1470</v>
      </c>
      <c r="E15580" s="9">
        <v>2015</v>
      </c>
      <c r="F15580" s="7" t="s">
        <v>5837</v>
      </c>
      <c r="G15580" s="7" t="s">
        <v>5401</v>
      </c>
      <c r="H15580" s="8" t="s">
        <v>9092</v>
      </c>
      <c r="I15580" s="8" t="s">
        <v>9091</v>
      </c>
      <c r="J15580" s="19">
        <v>4</v>
      </c>
      <c r="K15580" s="19" t="s">
        <v>7736</v>
      </c>
      <c r="L15580" s="11">
        <v>6.2</v>
      </c>
      <c r="M15580" s="11"/>
      <c r="N15580" s="24"/>
      <c r="P15580" s="32"/>
      <c r="T15580" s="19"/>
      <c r="U15580" s="3"/>
      <c r="X15580" t="str">
        <f t="shared" si="947"/>
        <v/>
      </c>
      <c r="Z15580" t="str">
        <f t="shared" si="948"/>
        <v/>
      </c>
      <c r="AB15580" s="9"/>
      <c r="AC15580" t="s">
        <v>9092</v>
      </c>
      <c r="AD15580">
        <f t="shared" si="949"/>
        <v>0</v>
      </c>
      <c r="AF15580" s="3"/>
      <c r="AH15580" s="9"/>
    </row>
    <row r="15581" spans="1:34" ht="10.95" customHeight="1" outlineLevel="1" x14ac:dyDescent="0.25">
      <c r="A15581" t="s">
        <v>13558</v>
      </c>
      <c r="C15581" s="3" t="s">
        <v>12986</v>
      </c>
      <c r="D15581" s="3">
        <v>1471</v>
      </c>
      <c r="E15581" s="9">
        <v>2015</v>
      </c>
      <c r="F15581" s="7" t="s">
        <v>5837</v>
      </c>
      <c r="G15581" s="7" t="s">
        <v>5401</v>
      </c>
      <c r="H15581" s="8" t="s">
        <v>21304</v>
      </c>
      <c r="I15581" s="8" t="s">
        <v>9091</v>
      </c>
      <c r="J15581" s="19">
        <v>5</v>
      </c>
      <c r="K15581" s="19" t="s">
        <v>7736</v>
      </c>
      <c r="L15581" s="11">
        <v>6.2</v>
      </c>
      <c r="M15581" s="11"/>
      <c r="N15581" s="24"/>
      <c r="P15581" s="32"/>
      <c r="T15581" s="19"/>
      <c r="U15581" s="3"/>
      <c r="X15581" t="str">
        <f t="shared" si="947"/>
        <v/>
      </c>
      <c r="Z15581" t="str">
        <f t="shared" si="948"/>
        <v/>
      </c>
      <c r="AB15581" s="9"/>
      <c r="AC15581" t="s">
        <v>21305</v>
      </c>
      <c r="AD15581">
        <f t="shared" si="949"/>
        <v>0</v>
      </c>
      <c r="AF15581" s="3"/>
      <c r="AH15581" s="9"/>
    </row>
    <row r="15582" spans="1:34" ht="10.95" customHeight="1" outlineLevel="1" x14ac:dyDescent="0.25">
      <c r="A15582" t="s">
        <v>13558</v>
      </c>
      <c r="C15582" s="3" t="s">
        <v>12986</v>
      </c>
      <c r="D15582" s="3">
        <v>1474</v>
      </c>
      <c r="E15582" s="9">
        <v>2015</v>
      </c>
      <c r="F15582" s="7">
        <v>1.2</v>
      </c>
      <c r="G15582" s="7" t="s">
        <v>5401</v>
      </c>
      <c r="H15582" s="8" t="s">
        <v>9092</v>
      </c>
      <c r="I15582" s="8" t="s">
        <v>9091</v>
      </c>
      <c r="J15582" s="19">
        <v>4</v>
      </c>
      <c r="K15582" s="19" t="s">
        <v>7736</v>
      </c>
      <c r="L15582" s="11">
        <v>4.2</v>
      </c>
      <c r="M15582" s="11"/>
      <c r="N15582" s="24"/>
      <c r="P15582" s="32"/>
      <c r="T15582" s="19"/>
      <c r="U15582" s="3"/>
      <c r="X15582" t="str">
        <f t="shared" si="947"/>
        <v/>
      </c>
      <c r="Z15582" t="str">
        <f t="shared" si="948"/>
        <v/>
      </c>
      <c r="AB15582" s="9"/>
      <c r="AC15582" t="s">
        <v>9092</v>
      </c>
      <c r="AD15582">
        <f t="shared" si="949"/>
        <v>0</v>
      </c>
      <c r="AF15582" s="3"/>
      <c r="AH15582" s="9"/>
    </row>
    <row r="15583" spans="1:34" ht="10.95" customHeight="1" outlineLevel="1" x14ac:dyDescent="0.25">
      <c r="A15583" t="s">
        <v>13559</v>
      </c>
      <c r="C15583" s="3" t="s">
        <v>12986</v>
      </c>
      <c r="D15583" s="3" t="s">
        <v>9107</v>
      </c>
      <c r="E15583" s="9">
        <v>1993</v>
      </c>
      <c r="F15583" s="10" t="s">
        <v>22066</v>
      </c>
      <c r="G15583" s="7" t="s">
        <v>5401</v>
      </c>
      <c r="H15583" s="8" t="s">
        <v>6564</v>
      </c>
      <c r="I15583" s="8"/>
      <c r="J15583" s="19">
        <v>1</v>
      </c>
      <c r="K15583" s="19" t="s">
        <v>7736</v>
      </c>
      <c r="L15583" s="11">
        <v>6.8</v>
      </c>
      <c r="M15583" s="11"/>
      <c r="N15583" s="24"/>
      <c r="P15583" s="32"/>
      <c r="R15583">
        <v>1</v>
      </c>
      <c r="S15583">
        <v>1</v>
      </c>
      <c r="T15583" s="19"/>
      <c r="U15583" s="3" t="s">
        <v>6543</v>
      </c>
      <c r="X15583" t="str">
        <f t="shared" si="947"/>
        <v/>
      </c>
      <c r="Z15583" t="str">
        <f t="shared" si="948"/>
        <v/>
      </c>
      <c r="AB15583" s="9"/>
      <c r="AC15583" t="s">
        <v>6564</v>
      </c>
      <c r="AD15583">
        <f t="shared" si="949"/>
        <v>0</v>
      </c>
      <c r="AF15583" s="3"/>
      <c r="AG15583" t="s">
        <v>3357</v>
      </c>
      <c r="AH15583" s="9" t="s">
        <v>4925</v>
      </c>
    </row>
    <row r="15584" spans="1:34" ht="10.95" customHeight="1" outlineLevel="1" x14ac:dyDescent="0.25">
      <c r="A15584" t="s">
        <v>13559</v>
      </c>
      <c r="C15584" s="3" t="s">
        <v>12986</v>
      </c>
      <c r="D15584" s="3" t="s">
        <v>9107</v>
      </c>
      <c r="E15584" s="9">
        <v>1993</v>
      </c>
      <c r="F15584" s="7" t="s">
        <v>7034</v>
      </c>
      <c r="G15584" s="7" t="s">
        <v>5401</v>
      </c>
      <c r="H15584" s="8" t="s">
        <v>6564</v>
      </c>
      <c r="I15584" s="8"/>
      <c r="J15584" s="19">
        <v>1</v>
      </c>
      <c r="K15584" s="19" t="s">
        <v>7736</v>
      </c>
      <c r="L15584" s="11">
        <v>1.5</v>
      </c>
      <c r="M15584" s="11"/>
      <c r="N15584" s="24"/>
      <c r="P15584" s="32"/>
      <c r="T15584" s="19"/>
      <c r="U15584" s="3" t="s">
        <v>6543</v>
      </c>
      <c r="W15584" t="s">
        <v>7738</v>
      </c>
      <c r="X15584">
        <f t="shared" si="947"/>
        <v>1</v>
      </c>
      <c r="Z15584" t="str">
        <f t="shared" si="948"/>
        <v/>
      </c>
      <c r="AB15584" s="9"/>
      <c r="AC15584" t="s">
        <v>6564</v>
      </c>
      <c r="AD15584">
        <f t="shared" si="949"/>
        <v>0</v>
      </c>
      <c r="AF15584" s="3"/>
      <c r="AG15584" t="s">
        <v>3357</v>
      </c>
      <c r="AH15584" s="9" t="s">
        <v>4925</v>
      </c>
    </row>
    <row r="15585" spans="1:48" ht="10.95" customHeight="1" outlineLevel="1" x14ac:dyDescent="0.25">
      <c r="A15585" t="s">
        <v>13559</v>
      </c>
      <c r="C15585" s="3" t="s">
        <v>12986</v>
      </c>
      <c r="D15585" s="3">
        <v>161</v>
      </c>
      <c r="E15585" s="9">
        <v>1993</v>
      </c>
      <c r="F15585" s="7" t="s">
        <v>7034</v>
      </c>
      <c r="G15585" s="7" t="s">
        <v>5401</v>
      </c>
      <c r="H15585" s="8" t="s">
        <v>6564</v>
      </c>
      <c r="I15585" s="8"/>
      <c r="J15585" s="19">
        <v>1</v>
      </c>
      <c r="K15585" s="19" t="s">
        <v>7736</v>
      </c>
      <c r="L15585" s="11">
        <v>1.5</v>
      </c>
      <c r="M15585" s="11"/>
      <c r="N15585" s="24"/>
      <c r="P15585" s="32"/>
      <c r="T15585" s="19"/>
      <c r="U15585" s="3">
        <v>157</v>
      </c>
      <c r="W15585" t="s">
        <v>7738</v>
      </c>
      <c r="X15585">
        <f t="shared" si="947"/>
        <v>1</v>
      </c>
      <c r="Z15585" t="str">
        <f t="shared" si="948"/>
        <v/>
      </c>
      <c r="AB15585" s="9"/>
      <c r="AC15585" t="s">
        <v>6564</v>
      </c>
      <c r="AD15585">
        <f t="shared" si="949"/>
        <v>0</v>
      </c>
      <c r="AF15585" s="3"/>
      <c r="AG15585" t="s">
        <v>3357</v>
      </c>
      <c r="AH15585" s="9" t="s">
        <v>4925</v>
      </c>
    </row>
    <row r="15586" spans="1:48" ht="10.95" customHeight="1" outlineLevel="1" x14ac:dyDescent="0.25">
      <c r="A15586" t="s">
        <v>13559</v>
      </c>
      <c r="C15586" s="3" t="s">
        <v>12986</v>
      </c>
      <c r="D15586" s="3">
        <v>282</v>
      </c>
      <c r="E15586" s="9">
        <v>1999</v>
      </c>
      <c r="F15586" s="7" t="s">
        <v>2647</v>
      </c>
      <c r="G15586" s="7" t="s">
        <v>5401</v>
      </c>
      <c r="H15586" s="8" t="s">
        <v>1901</v>
      </c>
      <c r="I15586" s="8" t="s">
        <v>9108</v>
      </c>
      <c r="J15586" s="19">
        <v>1</v>
      </c>
      <c r="K15586" s="19" t="s">
        <v>7736</v>
      </c>
      <c r="L15586" s="11">
        <v>3.9</v>
      </c>
      <c r="M15586" s="11"/>
      <c r="N15586" s="24"/>
      <c r="P15586" s="32"/>
      <c r="T15586" s="19"/>
      <c r="U15586" s="3">
        <v>249</v>
      </c>
      <c r="X15586" t="str">
        <f t="shared" si="947"/>
        <v/>
      </c>
      <c r="Z15586" t="str">
        <f t="shared" si="948"/>
        <v/>
      </c>
      <c r="AB15586" s="9"/>
      <c r="AC15586" t="s">
        <v>1901</v>
      </c>
      <c r="AD15586">
        <f t="shared" si="949"/>
        <v>0</v>
      </c>
      <c r="AF15586" s="3"/>
      <c r="AG15586" t="s">
        <v>3357</v>
      </c>
      <c r="AH15586" s="9" t="s">
        <v>4925</v>
      </c>
    </row>
    <row r="15587" spans="1:48" ht="10.95" customHeight="1" outlineLevel="1" x14ac:dyDescent="0.25">
      <c r="A15587" t="s">
        <v>13559</v>
      </c>
      <c r="C15587" s="3" t="s">
        <v>12986</v>
      </c>
      <c r="D15587" s="3">
        <v>282</v>
      </c>
      <c r="E15587" s="9">
        <v>1999</v>
      </c>
      <c r="F15587" s="7" t="s">
        <v>7034</v>
      </c>
      <c r="G15587" s="7" t="s">
        <v>5401</v>
      </c>
      <c r="H15587" s="8" t="s">
        <v>1901</v>
      </c>
      <c r="I15587" s="8" t="s">
        <v>9108</v>
      </c>
      <c r="J15587" s="19">
        <v>1</v>
      </c>
      <c r="K15587" s="19" t="s">
        <v>7736</v>
      </c>
      <c r="L15587" s="11">
        <v>4.2</v>
      </c>
      <c r="M15587" s="11"/>
      <c r="N15587" s="24"/>
      <c r="P15587" s="32"/>
      <c r="T15587" s="19"/>
      <c r="U15587" s="3">
        <v>249</v>
      </c>
      <c r="W15587" t="s">
        <v>7738</v>
      </c>
      <c r="X15587">
        <f t="shared" si="947"/>
        <v>1</v>
      </c>
      <c r="Z15587" t="str">
        <f t="shared" si="948"/>
        <v/>
      </c>
      <c r="AB15587" s="9"/>
      <c r="AC15587" t="s">
        <v>1901</v>
      </c>
      <c r="AD15587">
        <f t="shared" si="949"/>
        <v>0</v>
      </c>
      <c r="AF15587" s="3"/>
      <c r="AG15587" t="s">
        <v>3357</v>
      </c>
      <c r="AH15587" s="9" t="s">
        <v>4925</v>
      </c>
    </row>
    <row r="15588" spans="1:48" ht="10.95" customHeight="1" outlineLevel="1" x14ac:dyDescent="0.25">
      <c r="A15588" t="s">
        <v>13559</v>
      </c>
      <c r="C15588" s="3" t="s">
        <v>12986</v>
      </c>
      <c r="D15588" s="3">
        <v>375</v>
      </c>
      <c r="E15588" s="9">
        <v>2002</v>
      </c>
      <c r="F15588" s="7" t="s">
        <v>95</v>
      </c>
      <c r="G15588" s="7" t="s">
        <v>5401</v>
      </c>
      <c r="H15588" s="8" t="s">
        <v>857</v>
      </c>
      <c r="I15588" s="8" t="s">
        <v>9099</v>
      </c>
      <c r="J15588" s="19">
        <v>1</v>
      </c>
      <c r="K15588" s="19" t="s">
        <v>7736</v>
      </c>
      <c r="L15588" s="11">
        <v>3</v>
      </c>
      <c r="M15588" s="11"/>
      <c r="N15588" s="24"/>
      <c r="P15588" s="32"/>
      <c r="T15588" s="19"/>
      <c r="U15588" s="3">
        <v>322</v>
      </c>
      <c r="X15588" t="str">
        <f t="shared" si="947"/>
        <v/>
      </c>
      <c r="Z15588" t="str">
        <f t="shared" si="948"/>
        <v/>
      </c>
      <c r="AB15588" s="9"/>
      <c r="AC15588" t="s">
        <v>857</v>
      </c>
      <c r="AD15588">
        <f t="shared" si="949"/>
        <v>0</v>
      </c>
      <c r="AF15588" s="3"/>
      <c r="AG15588" t="s">
        <v>858</v>
      </c>
      <c r="AH15588" s="9" t="s">
        <v>4925</v>
      </c>
    </row>
    <row r="15589" spans="1:48" ht="10.95" customHeight="1" outlineLevel="1" x14ac:dyDescent="0.25">
      <c r="A15589" t="s">
        <v>13559</v>
      </c>
      <c r="C15589" s="3" t="s">
        <v>12986</v>
      </c>
      <c r="D15589" s="3">
        <v>379</v>
      </c>
      <c r="E15589" s="9">
        <v>2002</v>
      </c>
      <c r="F15589" s="7" t="s">
        <v>96</v>
      </c>
      <c r="G15589" s="7" t="s">
        <v>5401</v>
      </c>
      <c r="H15589" s="8" t="s">
        <v>3572</v>
      </c>
      <c r="I15589" s="8" t="s">
        <v>9099</v>
      </c>
      <c r="J15589" s="19">
        <v>3</v>
      </c>
      <c r="K15589" s="19" t="s">
        <v>7736</v>
      </c>
      <c r="L15589" s="11">
        <v>1</v>
      </c>
      <c r="M15589" s="11"/>
      <c r="N15589" s="24"/>
      <c r="P15589" s="32"/>
      <c r="T15589" s="19"/>
      <c r="U15589" s="3" t="s">
        <v>93</v>
      </c>
      <c r="X15589" t="str">
        <f t="shared" si="947"/>
        <v/>
      </c>
      <c r="Z15589" t="str">
        <f t="shared" si="948"/>
        <v/>
      </c>
      <c r="AB15589" s="9"/>
      <c r="AC15589" t="s">
        <v>3572</v>
      </c>
      <c r="AD15589">
        <f t="shared" si="949"/>
        <v>0</v>
      </c>
      <c r="AF15589" s="3"/>
      <c r="AG15589" t="s">
        <v>671</v>
      </c>
      <c r="AH15589" s="9" t="s">
        <v>4613</v>
      </c>
    </row>
    <row r="15590" spans="1:48" ht="10.95" customHeight="1" outlineLevel="1" x14ac:dyDescent="0.25">
      <c r="A15590" t="s">
        <v>13559</v>
      </c>
      <c r="C15590" s="3" t="s">
        <v>12986</v>
      </c>
      <c r="D15590" s="3">
        <v>380</v>
      </c>
      <c r="E15590" s="9">
        <v>2002</v>
      </c>
      <c r="F15590" s="7" t="s">
        <v>5242</v>
      </c>
      <c r="G15590" s="7" t="s">
        <v>5401</v>
      </c>
      <c r="H15590" s="8" t="s">
        <v>857</v>
      </c>
      <c r="I15590" s="8" t="s">
        <v>9099</v>
      </c>
      <c r="J15590" s="19">
        <v>4</v>
      </c>
      <c r="K15590" s="19" t="s">
        <v>7736</v>
      </c>
      <c r="L15590" s="11">
        <v>1</v>
      </c>
      <c r="M15590" s="11"/>
      <c r="N15590" s="24"/>
      <c r="P15590" s="32"/>
      <c r="T15590" s="19"/>
      <c r="U15590" s="3" t="s">
        <v>94</v>
      </c>
      <c r="X15590" t="str">
        <f t="shared" si="947"/>
        <v/>
      </c>
      <c r="Z15590" t="str">
        <f t="shared" si="948"/>
        <v/>
      </c>
      <c r="AB15590" s="9"/>
      <c r="AC15590" t="s">
        <v>857</v>
      </c>
      <c r="AD15590">
        <f t="shared" si="949"/>
        <v>0</v>
      </c>
      <c r="AF15590" s="3"/>
      <c r="AG15590" t="s">
        <v>858</v>
      </c>
      <c r="AH15590" s="9" t="s">
        <v>4613</v>
      </c>
    </row>
    <row r="15591" spans="1:48" ht="10.95" customHeight="1" outlineLevel="1" x14ac:dyDescent="0.25">
      <c r="A15591" t="s">
        <v>13559</v>
      </c>
      <c r="C15591" s="3" t="s">
        <v>12986</v>
      </c>
      <c r="D15591" s="3">
        <v>406</v>
      </c>
      <c r="E15591" s="9">
        <v>2003</v>
      </c>
      <c r="F15591" s="7" t="s">
        <v>2977</v>
      </c>
      <c r="G15591" s="7" t="s">
        <v>5401</v>
      </c>
      <c r="H15591" s="8" t="s">
        <v>295</v>
      </c>
      <c r="I15591" s="8" t="s">
        <v>9100</v>
      </c>
      <c r="J15591" s="19">
        <v>2</v>
      </c>
      <c r="K15591" s="19" t="s">
        <v>7736</v>
      </c>
      <c r="L15591" s="11">
        <v>4</v>
      </c>
      <c r="M15591" s="11"/>
      <c r="N15591" s="24"/>
      <c r="P15591" s="32"/>
      <c r="T15591" s="19"/>
      <c r="U15591" s="3" t="s">
        <v>1183</v>
      </c>
      <c r="X15591" t="str">
        <f t="shared" si="947"/>
        <v/>
      </c>
      <c r="Z15591" t="str">
        <f t="shared" si="948"/>
        <v/>
      </c>
      <c r="AB15591" s="9"/>
      <c r="AC15591" t="s">
        <v>295</v>
      </c>
      <c r="AD15591">
        <f t="shared" si="949"/>
        <v>0</v>
      </c>
      <c r="AF15591" s="3"/>
      <c r="AG15591" t="s">
        <v>3096</v>
      </c>
      <c r="AH15591" s="9" t="s">
        <v>4613</v>
      </c>
    </row>
    <row r="15592" spans="1:48" ht="10.95" customHeight="1" outlineLevel="1" x14ac:dyDescent="0.25">
      <c r="A15592" t="s">
        <v>13559</v>
      </c>
      <c r="C15592" s="3" t="s">
        <v>12986</v>
      </c>
      <c r="D15592" s="3">
        <v>408</v>
      </c>
      <c r="E15592" s="9">
        <v>2003</v>
      </c>
      <c r="F15592" s="7" t="s">
        <v>2977</v>
      </c>
      <c r="G15592" s="7" t="s">
        <v>5401</v>
      </c>
      <c r="H15592" s="8" t="s">
        <v>559</v>
      </c>
      <c r="I15592" s="8" t="s">
        <v>9100</v>
      </c>
      <c r="J15592" s="19">
        <v>2</v>
      </c>
      <c r="K15592" s="19" t="s">
        <v>7736</v>
      </c>
      <c r="L15592" s="11">
        <v>4</v>
      </c>
      <c r="M15592" s="11"/>
      <c r="N15592" s="24"/>
      <c r="P15592" s="32"/>
      <c r="T15592" s="19"/>
      <c r="U15592" s="3" t="s">
        <v>1184</v>
      </c>
      <c r="X15592" t="str">
        <f t="shared" si="947"/>
        <v/>
      </c>
      <c r="Z15592" t="str">
        <f t="shared" si="948"/>
        <v/>
      </c>
      <c r="AB15592" s="9"/>
      <c r="AC15592" t="s">
        <v>559</v>
      </c>
      <c r="AD15592">
        <f t="shared" si="949"/>
        <v>0</v>
      </c>
      <c r="AF15592" s="3"/>
      <c r="AG15592" t="s">
        <v>412</v>
      </c>
      <c r="AH15592" s="9" t="s">
        <v>4613</v>
      </c>
    </row>
    <row r="15593" spans="1:48" ht="10.95" customHeight="1" outlineLevel="1" x14ac:dyDescent="0.25">
      <c r="A15593" t="s">
        <v>13559</v>
      </c>
      <c r="C15593" s="3" t="s">
        <v>12986</v>
      </c>
      <c r="D15593" s="3">
        <v>508</v>
      </c>
      <c r="E15593" s="9">
        <v>2007</v>
      </c>
      <c r="F15593" s="7" t="s">
        <v>5300</v>
      </c>
      <c r="G15593" s="7" t="s">
        <v>5401</v>
      </c>
      <c r="H15593" s="8" t="s">
        <v>20834</v>
      </c>
      <c r="I15593" s="8" t="s">
        <v>9104</v>
      </c>
      <c r="J15593" s="19">
        <v>5</v>
      </c>
      <c r="K15593" s="19" t="s">
        <v>7736</v>
      </c>
      <c r="L15593" s="11">
        <v>4.5</v>
      </c>
      <c r="M15593" s="11"/>
      <c r="N15593" s="24"/>
      <c r="P15593" s="32"/>
      <c r="T15593" s="19"/>
      <c r="U15593" s="3"/>
      <c r="X15593" t="str">
        <f t="shared" si="947"/>
        <v/>
      </c>
      <c r="Z15593" t="str">
        <f t="shared" si="948"/>
        <v/>
      </c>
      <c r="AB15593" s="9"/>
      <c r="AC15593" t="s">
        <v>20834</v>
      </c>
      <c r="AD15593">
        <f t="shared" si="949"/>
        <v>0</v>
      </c>
      <c r="AF15593" s="3"/>
      <c r="AH15593" s="9"/>
    </row>
    <row r="15594" spans="1:48" ht="10.95" customHeight="1" outlineLevel="1" x14ac:dyDescent="0.25">
      <c r="A15594" t="s">
        <v>13559</v>
      </c>
      <c r="C15594" s="3" t="s">
        <v>12986</v>
      </c>
      <c r="D15594" s="3">
        <v>510</v>
      </c>
      <c r="E15594" s="9">
        <v>2007</v>
      </c>
      <c r="F15594" s="7" t="s">
        <v>5143</v>
      </c>
      <c r="G15594" s="7" t="s">
        <v>5401</v>
      </c>
      <c r="H15594" s="8" t="s">
        <v>9087</v>
      </c>
      <c r="I15594" s="8" t="s">
        <v>9104</v>
      </c>
      <c r="J15594" s="19">
        <v>4</v>
      </c>
      <c r="K15594" s="19" t="s">
        <v>7736</v>
      </c>
      <c r="L15594" s="11">
        <v>4.9000000000000004</v>
      </c>
      <c r="M15594" s="11"/>
      <c r="N15594" s="24"/>
      <c r="P15594" s="32"/>
      <c r="T15594" s="19"/>
      <c r="U15594" s="3"/>
      <c r="X15594" t="str">
        <f t="shared" si="947"/>
        <v/>
      </c>
      <c r="Z15594" t="str">
        <f t="shared" si="948"/>
        <v/>
      </c>
      <c r="AB15594" s="9"/>
      <c r="AC15594" t="s">
        <v>9087</v>
      </c>
      <c r="AD15594">
        <f t="shared" si="949"/>
        <v>0</v>
      </c>
      <c r="AF15594" s="3"/>
      <c r="AH15594" s="9"/>
    </row>
    <row r="15595" spans="1:48" ht="10.95" customHeight="1" outlineLevel="1" x14ac:dyDescent="0.25">
      <c r="A15595" t="s">
        <v>13559</v>
      </c>
      <c r="C15595" s="3" t="s">
        <v>12986</v>
      </c>
      <c r="D15595" s="3">
        <v>511</v>
      </c>
      <c r="E15595" s="9">
        <v>2007</v>
      </c>
      <c r="F15595" s="7" t="s">
        <v>5282</v>
      </c>
      <c r="G15595" s="7" t="s">
        <v>5401</v>
      </c>
      <c r="H15595" s="8" t="s">
        <v>21306</v>
      </c>
      <c r="I15595" s="8" t="s">
        <v>9104</v>
      </c>
      <c r="J15595" s="19">
        <v>5</v>
      </c>
      <c r="K15595" s="19" t="s">
        <v>7736</v>
      </c>
      <c r="L15595" s="11">
        <v>4.9000000000000004</v>
      </c>
      <c r="M15595" s="11"/>
      <c r="N15595" s="24"/>
      <c r="P15595" s="32"/>
      <c r="T15595" s="19"/>
      <c r="U15595" s="3"/>
      <c r="X15595" t="str">
        <f t="shared" si="947"/>
        <v/>
      </c>
      <c r="Z15595" t="str">
        <f t="shared" si="948"/>
        <v/>
      </c>
      <c r="AB15595" s="9"/>
      <c r="AC15595" t="s">
        <v>21307</v>
      </c>
      <c r="AD15595">
        <f t="shared" si="949"/>
        <v>0</v>
      </c>
      <c r="AF15595" s="3"/>
      <c r="AH15595" s="9"/>
    </row>
    <row r="15596" spans="1:48" ht="10.95" customHeight="1" outlineLevel="1" x14ac:dyDescent="0.25">
      <c r="A15596" t="s">
        <v>13559</v>
      </c>
      <c r="C15596" s="3" t="s">
        <v>12986</v>
      </c>
      <c r="D15596" s="3">
        <v>883</v>
      </c>
      <c r="E15596" s="9">
        <v>2015</v>
      </c>
      <c r="F15596" s="7" t="s">
        <v>2351</v>
      </c>
      <c r="G15596" s="7" t="s">
        <v>5401</v>
      </c>
      <c r="H15596" s="8" t="s">
        <v>9092</v>
      </c>
      <c r="I15596" s="8" t="s">
        <v>9109</v>
      </c>
      <c r="J15596" s="19">
        <v>4</v>
      </c>
      <c r="K15596" s="19" t="s">
        <v>7736</v>
      </c>
      <c r="L15596" s="11">
        <v>4.5</v>
      </c>
      <c r="M15596" s="11"/>
      <c r="N15596" s="24"/>
      <c r="P15596" s="32"/>
      <c r="T15596" s="19"/>
      <c r="U15596" s="3"/>
      <c r="X15596" t="str">
        <f t="shared" si="947"/>
        <v/>
      </c>
      <c r="Z15596" t="str">
        <f t="shared" si="948"/>
        <v/>
      </c>
      <c r="AB15596" s="9"/>
      <c r="AC15596" t="s">
        <v>9092</v>
      </c>
      <c r="AD15596">
        <f t="shared" si="949"/>
        <v>0</v>
      </c>
      <c r="AF15596" s="3"/>
      <c r="AH15596" s="9"/>
    </row>
    <row r="15597" spans="1:48" ht="10.95" customHeight="1" outlineLevel="1" x14ac:dyDescent="0.25">
      <c r="A15597" t="s">
        <v>13559</v>
      </c>
      <c r="C15597" s="3" t="s">
        <v>12986</v>
      </c>
      <c r="D15597" s="3">
        <v>884</v>
      </c>
      <c r="E15597" s="9">
        <v>2015</v>
      </c>
      <c r="F15597" s="7" t="s">
        <v>2351</v>
      </c>
      <c r="G15597" s="7" t="s">
        <v>5401</v>
      </c>
      <c r="H15597" s="8" t="s">
        <v>21304</v>
      </c>
      <c r="I15597" s="8" t="s">
        <v>9091</v>
      </c>
      <c r="J15597" s="19">
        <v>5</v>
      </c>
      <c r="K15597" s="19" t="s">
        <v>7736</v>
      </c>
      <c r="L15597" s="11">
        <v>4.5</v>
      </c>
      <c r="M15597" s="11"/>
      <c r="N15597" s="24"/>
      <c r="P15597" s="32"/>
      <c r="T15597" s="19"/>
      <c r="U15597" s="3"/>
      <c r="X15597" t="str">
        <f t="shared" si="947"/>
        <v/>
      </c>
      <c r="Z15597" t="str">
        <f t="shared" si="948"/>
        <v/>
      </c>
      <c r="AB15597" s="9"/>
      <c r="AC15597" t="s">
        <v>21305</v>
      </c>
      <c r="AD15597">
        <f t="shared" si="949"/>
        <v>0</v>
      </c>
      <c r="AF15597" s="3"/>
      <c r="AH15597" s="9"/>
    </row>
    <row r="15598" spans="1:48" ht="10.95" customHeight="1" x14ac:dyDescent="0.25">
      <c r="A15598" t="s">
        <v>16441</v>
      </c>
      <c r="B15598" t="s">
        <v>16440</v>
      </c>
      <c r="C15598" s="3" t="s">
        <v>12986</v>
      </c>
      <c r="E15598" s="9"/>
      <c r="F15598" s="7"/>
      <c r="G15598" s="7"/>
      <c r="H15598" s="8"/>
      <c r="I15598" s="8"/>
      <c r="J15598" s="19"/>
      <c r="K15598" s="19"/>
      <c r="L15598" s="11"/>
      <c r="M15598" s="11">
        <f>SUM(L15599:L15666)</f>
        <v>127.50000000000004</v>
      </c>
      <c r="N15598" s="24">
        <v>6400</v>
      </c>
      <c r="O15598">
        <f>COUNTIF(K15599:K15666,"*")</f>
        <v>68</v>
      </c>
      <c r="P15598" s="32">
        <f>O15598/N15598</f>
        <v>1.0625000000000001E-2</v>
      </c>
      <c r="Q15598">
        <f>COUNTIF(K15599:K15666,"Y")+COUNTIF(K15599:K15666,"S")</f>
        <v>55</v>
      </c>
      <c r="T15598" s="19" t="s">
        <v>7736</v>
      </c>
      <c r="U15598" s="3"/>
      <c r="V15598" t="s">
        <v>18534</v>
      </c>
      <c r="X15598" t="str">
        <f t="shared" si="947"/>
        <v/>
      </c>
      <c r="Z15598" t="str">
        <f t="shared" si="948"/>
        <v/>
      </c>
      <c r="AB15598" s="9"/>
      <c r="AE15598">
        <f>COUNTIF(AD15599:AD15666,"1")</f>
        <v>1</v>
      </c>
      <c r="AF15598" s="3"/>
      <c r="AH15598" s="9"/>
      <c r="AI15598">
        <f>COUNTIF($J15599:$J15666,"1")-COUNTIFS($J15599:$J15666,"1",$K15599:$K15666,"V")</f>
        <v>14</v>
      </c>
      <c r="AJ15598">
        <f>COUNTIFS($J15599:$J15666,"1",$K15599:$K15666,"Y")+COUNTIFS($J15599:$J15666,"1",$K15599:$K15666,"s")</f>
        <v>12</v>
      </c>
      <c r="AK15598">
        <f>COUNTIF($J15599:$J15666,"2")-COUNTIFS($J15599:$J15666,"2",$K15599:$K15666,"V")</f>
        <v>10</v>
      </c>
      <c r="AL15598">
        <f>COUNTIFS($J15599:$J15666,"2",$K15599:$K15666,"Y")+COUNTIFS($J15599:$J15666,"2",$K15599:$K15666,"s")</f>
        <v>7</v>
      </c>
      <c r="AM15598">
        <f>COUNTIF($J15599:$J15666,"3")-COUNTIFS($J15599:$J15666,"3",$K15599:$K15666,"V")</f>
        <v>23</v>
      </c>
      <c r="AN15598">
        <f>COUNTIFS($J15599:$J15666,"3",$K15599:$K15666,"Y")+COUNTIFS($J15599:$J15666,"3",$K15599:$K15666,"s")</f>
        <v>17</v>
      </c>
      <c r="AO15598">
        <f>COUNTIF($J15599:$J15666,"4")-COUNTIFS($J15599:$J15666,"4",$K15599:$K15666,"V")</f>
        <v>1</v>
      </c>
      <c r="AP15598">
        <f>COUNTIFS($J15599:$J15666,"4",$K15599:$K15666,"Y")+COUNTIFS($J15599:$J15666,"4",$K15599:$K15666,"s")</f>
        <v>1</v>
      </c>
      <c r="AQ15598">
        <f>COUNTIF($J15599:$J15666,"5")-COUNTIFS($J15599:$J15666,"5",$K15599:$K15666,"V")</f>
        <v>10</v>
      </c>
      <c r="AR15598">
        <f>COUNTIFS($J15599:$J15666,"5",$K15599:$K15666,"Y")+COUNTIFS($J15599:$J15666,"5",$K15599:$K15666,"s")</f>
        <v>8</v>
      </c>
      <c r="AS15598">
        <f>COUNTIF($J15599:$J15666,"6")-COUNTIFS($J15599:$J15666,"6",$K15599:$K15666,"V")</f>
        <v>1</v>
      </c>
      <c r="AT15598">
        <f>COUNTIFS($J15599:$J15666,"6",$K15599:$K15666,"Y")+COUNTIFS($J15599:$J15666,"6",$K15599:$K15666,"s")</f>
        <v>1</v>
      </c>
      <c r="AU15598">
        <f>COUNTIF($J15599:$J15666,"7")-COUNTIFS($J15599:$J15666,"7",$K15599:$K15666,"V")</f>
        <v>9</v>
      </c>
      <c r="AV15598">
        <f>COUNTIFS($J15599:$J15666,"7",$K15599:$K15666,"Y")+COUNTIFS($J15599:$J15666,"7",$K15599:$K15666,"s")</f>
        <v>9</v>
      </c>
    </row>
    <row r="15599" spans="1:48" ht="10.95" customHeight="1" outlineLevel="1" x14ac:dyDescent="0.25">
      <c r="A15599" t="s">
        <v>16440</v>
      </c>
      <c r="C15599" s="3" t="s">
        <v>12986</v>
      </c>
      <c r="D15599" s="3">
        <v>583</v>
      </c>
      <c r="E15599" s="9">
        <v>1934</v>
      </c>
      <c r="F15599" s="7" t="s">
        <v>3220</v>
      </c>
      <c r="G15599" s="7" t="s">
        <v>3131</v>
      </c>
      <c r="H15599" s="8" t="s">
        <v>5750</v>
      </c>
      <c r="I15599" s="8" t="s">
        <v>8348</v>
      </c>
      <c r="J15599" s="19">
        <v>3</v>
      </c>
      <c r="K15599" s="19" t="s">
        <v>7736</v>
      </c>
      <c r="L15599" s="11">
        <v>0.5</v>
      </c>
      <c r="M15599" s="11"/>
      <c r="N15599" s="24"/>
      <c r="P15599" s="32"/>
      <c r="T15599" s="19"/>
      <c r="U15599" s="3">
        <v>742</v>
      </c>
      <c r="X15599" t="str">
        <f t="shared" si="947"/>
        <v/>
      </c>
      <c r="Z15599" t="str">
        <f t="shared" si="948"/>
        <v/>
      </c>
      <c r="AB15599" s="9"/>
      <c r="AC15599" t="s">
        <v>5750</v>
      </c>
      <c r="AD15599">
        <f t="shared" ref="AD15599:AD15630" si="950">COUNTIF(H15599,"*Fuji*")</f>
        <v>0</v>
      </c>
      <c r="AF15599" s="3"/>
      <c r="AG15599" t="s">
        <v>5751</v>
      </c>
      <c r="AH15599" s="9" t="s">
        <v>4613</v>
      </c>
    </row>
    <row r="15600" spans="1:48" ht="10.95" customHeight="1" outlineLevel="1" x14ac:dyDescent="0.25">
      <c r="A15600" t="s">
        <v>16440</v>
      </c>
      <c r="C15600" s="3" t="s">
        <v>12986</v>
      </c>
      <c r="D15600" s="3" t="s">
        <v>16341</v>
      </c>
      <c r="E15600" s="9">
        <v>1934</v>
      </c>
      <c r="F15600" s="7" t="s">
        <v>558</v>
      </c>
      <c r="G15600" s="7" t="s">
        <v>3131</v>
      </c>
      <c r="H15600" s="8" t="s">
        <v>5750</v>
      </c>
      <c r="I15600" s="8" t="s">
        <v>8348</v>
      </c>
      <c r="J15600" s="19">
        <v>3</v>
      </c>
      <c r="K15600" s="19" t="s">
        <v>7736</v>
      </c>
      <c r="L15600" s="11">
        <v>4.0999999999999996</v>
      </c>
      <c r="M15600" s="11"/>
      <c r="N15600" s="24"/>
      <c r="P15600" s="32"/>
      <c r="T15600" s="19"/>
      <c r="U15600" s="3" t="s">
        <v>5752</v>
      </c>
      <c r="X15600" t="str">
        <f t="shared" si="947"/>
        <v/>
      </c>
      <c r="Z15600" t="str">
        <f t="shared" si="948"/>
        <v/>
      </c>
      <c r="AB15600" s="9"/>
      <c r="AC15600" t="s">
        <v>5750</v>
      </c>
      <c r="AD15600">
        <f t="shared" si="950"/>
        <v>0</v>
      </c>
      <c r="AF15600" s="3"/>
      <c r="AG15600" t="s">
        <v>5751</v>
      </c>
      <c r="AH15600" s="9" t="s">
        <v>4526</v>
      </c>
    </row>
    <row r="15601" spans="1:34" ht="10.95" customHeight="1" outlineLevel="1" x14ac:dyDescent="0.25">
      <c r="A15601" t="s">
        <v>16440</v>
      </c>
      <c r="C15601" s="3" t="s">
        <v>12986</v>
      </c>
      <c r="D15601" s="3">
        <v>585</v>
      </c>
      <c r="E15601" s="9">
        <v>1934</v>
      </c>
      <c r="F15601" s="7" t="s">
        <v>5142</v>
      </c>
      <c r="G15601" s="7" t="s">
        <v>1677</v>
      </c>
      <c r="H15601" s="8" t="s">
        <v>559</v>
      </c>
      <c r="I15601" s="8" t="s">
        <v>8348</v>
      </c>
      <c r="J15601" s="19">
        <v>2</v>
      </c>
      <c r="K15601" s="19" t="s">
        <v>7736</v>
      </c>
      <c r="L15601" s="11">
        <v>0.2</v>
      </c>
      <c r="M15601" s="11"/>
      <c r="N15601" s="24"/>
      <c r="P15601" s="32"/>
      <c r="T15601" s="19"/>
      <c r="U15601" s="3">
        <v>744</v>
      </c>
      <c r="X15601" t="str">
        <f t="shared" si="947"/>
        <v/>
      </c>
      <c r="Z15601" t="str">
        <f t="shared" si="948"/>
        <v/>
      </c>
      <c r="AB15601" s="9"/>
      <c r="AC15601" t="s">
        <v>559</v>
      </c>
      <c r="AD15601">
        <f t="shared" si="950"/>
        <v>0</v>
      </c>
      <c r="AF15601" s="3"/>
      <c r="AG15601" t="s">
        <v>412</v>
      </c>
      <c r="AH15601" s="9" t="s">
        <v>4613</v>
      </c>
    </row>
    <row r="15602" spans="1:34" ht="10.95" customHeight="1" outlineLevel="1" x14ac:dyDescent="0.25">
      <c r="A15602" t="s">
        <v>16440</v>
      </c>
      <c r="C15602" s="3" t="s">
        <v>12986</v>
      </c>
      <c r="D15602" s="3" t="s">
        <v>16342</v>
      </c>
      <c r="E15602" s="9">
        <v>1934</v>
      </c>
      <c r="F15602" s="7" t="s">
        <v>17058</v>
      </c>
      <c r="G15602" s="7" t="s">
        <v>1677</v>
      </c>
      <c r="H15602" s="8" t="s">
        <v>559</v>
      </c>
      <c r="I15602" s="8" t="s">
        <v>8348</v>
      </c>
      <c r="J15602" s="19">
        <v>2</v>
      </c>
      <c r="K15602" s="19" t="s">
        <v>7736</v>
      </c>
      <c r="L15602" s="11">
        <v>0.7</v>
      </c>
      <c r="M15602" s="11"/>
      <c r="N15602" s="24"/>
      <c r="P15602" s="32"/>
      <c r="T15602" s="19"/>
      <c r="U15602" s="3">
        <v>760</v>
      </c>
      <c r="X15602" t="str">
        <f t="shared" si="947"/>
        <v/>
      </c>
      <c r="Z15602" t="str">
        <f t="shared" si="948"/>
        <v/>
      </c>
      <c r="AB15602" s="9"/>
      <c r="AC15602" t="s">
        <v>559</v>
      </c>
      <c r="AD15602">
        <f t="shared" si="950"/>
        <v>0</v>
      </c>
      <c r="AF15602" s="3"/>
      <c r="AG15602" t="s">
        <v>412</v>
      </c>
      <c r="AH15602" s="9" t="s">
        <v>4613</v>
      </c>
    </row>
    <row r="15603" spans="1:34" ht="10.95" customHeight="1" outlineLevel="1" x14ac:dyDescent="0.25">
      <c r="A15603" t="s">
        <v>16440</v>
      </c>
      <c r="C15603" s="3" t="s">
        <v>12986</v>
      </c>
      <c r="D15603" s="3">
        <v>586</v>
      </c>
      <c r="E15603" s="9">
        <v>1934</v>
      </c>
      <c r="F15603" s="7" t="s">
        <v>1632</v>
      </c>
      <c r="G15603" s="7" t="s">
        <v>5485</v>
      </c>
      <c r="H15603" s="8" t="s">
        <v>4947</v>
      </c>
      <c r="I15603" s="8" t="s">
        <v>8348</v>
      </c>
      <c r="J15603" s="19">
        <v>3</v>
      </c>
      <c r="K15603" s="19" t="s">
        <v>7736</v>
      </c>
      <c r="L15603" s="11">
        <v>0.2</v>
      </c>
      <c r="M15603" s="11"/>
      <c r="N15603" s="24"/>
      <c r="P15603" s="32"/>
      <c r="T15603" s="19"/>
      <c r="U15603" s="3">
        <v>745</v>
      </c>
      <c r="X15603" t="str">
        <f t="shared" si="947"/>
        <v/>
      </c>
      <c r="Z15603" t="str">
        <f t="shared" si="948"/>
        <v/>
      </c>
      <c r="AB15603" s="9"/>
      <c r="AC15603" t="s">
        <v>4947</v>
      </c>
      <c r="AD15603">
        <f t="shared" si="950"/>
        <v>0</v>
      </c>
      <c r="AF15603" s="3"/>
      <c r="AG15603" t="s">
        <v>1670</v>
      </c>
      <c r="AH15603" s="9" t="s">
        <v>4613</v>
      </c>
    </row>
    <row r="15604" spans="1:34" ht="10.95" customHeight="1" outlineLevel="1" x14ac:dyDescent="0.25">
      <c r="A15604" t="s">
        <v>16440</v>
      </c>
      <c r="C15604" s="3" t="s">
        <v>12986</v>
      </c>
      <c r="D15604" s="3">
        <v>591</v>
      </c>
      <c r="E15604" s="9">
        <v>1934</v>
      </c>
      <c r="F15604" s="7" t="s">
        <v>188</v>
      </c>
      <c r="G15604" s="7" t="s">
        <v>5401</v>
      </c>
      <c r="H15604" s="8" t="s">
        <v>5750</v>
      </c>
      <c r="I15604" s="8" t="s">
        <v>8348</v>
      </c>
      <c r="J15604" s="19">
        <v>3</v>
      </c>
      <c r="K15604" s="19" t="s">
        <v>7736</v>
      </c>
      <c r="L15604" s="11">
        <v>9</v>
      </c>
      <c r="M15604" s="11"/>
      <c r="N15604" s="24"/>
      <c r="P15604" s="32"/>
      <c r="T15604" s="19"/>
      <c r="U15604" s="3">
        <v>750</v>
      </c>
      <c r="X15604" t="str">
        <f t="shared" si="947"/>
        <v/>
      </c>
      <c r="Z15604" t="str">
        <f t="shared" si="948"/>
        <v/>
      </c>
      <c r="AB15604" s="9"/>
      <c r="AC15604" t="s">
        <v>5750</v>
      </c>
      <c r="AD15604">
        <f t="shared" si="950"/>
        <v>0</v>
      </c>
      <c r="AF15604" s="3"/>
      <c r="AG15604" t="s">
        <v>5751</v>
      </c>
      <c r="AH15604" s="9" t="s">
        <v>4623</v>
      </c>
    </row>
    <row r="15605" spans="1:34" ht="10.95" customHeight="1" outlineLevel="1" x14ac:dyDescent="0.25">
      <c r="A15605" t="s">
        <v>16440</v>
      </c>
      <c r="C15605" s="3" t="s">
        <v>12986</v>
      </c>
      <c r="D15605" s="3" t="s">
        <v>16343</v>
      </c>
      <c r="E15605" s="9">
        <v>1934</v>
      </c>
      <c r="F15605" s="7" t="s">
        <v>22053</v>
      </c>
      <c r="G15605" s="7" t="s">
        <v>5401</v>
      </c>
      <c r="H15605" s="8" t="s">
        <v>5750</v>
      </c>
      <c r="I15605" s="8" t="s">
        <v>8348</v>
      </c>
      <c r="J15605" s="19">
        <v>3</v>
      </c>
      <c r="K15605" s="19" t="s">
        <v>7736</v>
      </c>
      <c r="L15605" s="11">
        <v>2</v>
      </c>
      <c r="M15605" s="11"/>
      <c r="N15605" s="24"/>
      <c r="P15605" s="32"/>
      <c r="T15605" s="19"/>
      <c r="U15605" s="3" t="s">
        <v>4949</v>
      </c>
      <c r="X15605" t="str">
        <f t="shared" si="947"/>
        <v/>
      </c>
      <c r="Z15605" t="str">
        <f t="shared" si="948"/>
        <v/>
      </c>
      <c r="AB15605" s="9"/>
      <c r="AC15605" t="s">
        <v>5750</v>
      </c>
      <c r="AD15605">
        <f t="shared" si="950"/>
        <v>0</v>
      </c>
      <c r="AF15605" s="3"/>
      <c r="AG15605" t="s">
        <v>5751</v>
      </c>
      <c r="AH15605" s="9" t="s">
        <v>4925</v>
      </c>
    </row>
    <row r="15606" spans="1:34" ht="10.95" customHeight="1" outlineLevel="1" x14ac:dyDescent="0.25">
      <c r="A15606" t="s">
        <v>16440</v>
      </c>
      <c r="C15606" s="3" t="s">
        <v>12986</v>
      </c>
      <c r="D15606" s="3" t="s">
        <v>4759</v>
      </c>
      <c r="E15606" s="9">
        <v>1935</v>
      </c>
      <c r="F15606" s="7" t="s">
        <v>22054</v>
      </c>
      <c r="G15606" s="7" t="s">
        <v>5485</v>
      </c>
      <c r="H15606" s="8" t="s">
        <v>4947</v>
      </c>
      <c r="I15606" s="8" t="s">
        <v>8348</v>
      </c>
      <c r="J15606" s="19">
        <v>3</v>
      </c>
      <c r="K15606" s="19" t="s">
        <v>7736</v>
      </c>
      <c r="L15606" s="11">
        <v>6</v>
      </c>
      <c r="M15606" s="11"/>
      <c r="N15606" s="24"/>
      <c r="P15606" s="32"/>
      <c r="T15606" s="19"/>
      <c r="U15606" s="3">
        <v>761</v>
      </c>
      <c r="X15606" t="str">
        <f t="shared" si="947"/>
        <v/>
      </c>
      <c r="Z15606" t="str">
        <f t="shared" si="948"/>
        <v/>
      </c>
      <c r="AB15606" s="9"/>
      <c r="AC15606" t="s">
        <v>4947</v>
      </c>
      <c r="AD15606">
        <f t="shared" si="950"/>
        <v>0</v>
      </c>
      <c r="AF15606" s="3"/>
      <c r="AG15606" t="s">
        <v>1670</v>
      </c>
      <c r="AH15606" s="9" t="s">
        <v>4925</v>
      </c>
    </row>
    <row r="15607" spans="1:34" ht="10.95" customHeight="1" outlineLevel="1" x14ac:dyDescent="0.25">
      <c r="A15607" t="s">
        <v>16440</v>
      </c>
      <c r="C15607" s="3" t="s">
        <v>12986</v>
      </c>
      <c r="D15607" s="3" t="s">
        <v>16344</v>
      </c>
      <c r="E15607" s="9">
        <v>1935</v>
      </c>
      <c r="F15607" s="7" t="s">
        <v>189</v>
      </c>
      <c r="G15607" s="7" t="s">
        <v>5401</v>
      </c>
      <c r="H15607" s="8" t="s">
        <v>5750</v>
      </c>
      <c r="I15607" s="8" t="s">
        <v>8348</v>
      </c>
      <c r="J15607" s="19">
        <v>3</v>
      </c>
      <c r="K15607" s="19" t="s">
        <v>7736</v>
      </c>
      <c r="L15607" s="11">
        <v>2</v>
      </c>
      <c r="M15607" s="11"/>
      <c r="N15607" s="24"/>
      <c r="P15607" s="32"/>
      <c r="T15607" s="19"/>
      <c r="U15607" s="3">
        <v>770</v>
      </c>
      <c r="X15607" t="str">
        <f t="shared" si="947"/>
        <v/>
      </c>
      <c r="Z15607" t="str">
        <f t="shared" si="948"/>
        <v/>
      </c>
      <c r="AB15607" s="9"/>
      <c r="AC15607" t="s">
        <v>5750</v>
      </c>
      <c r="AD15607">
        <f t="shared" si="950"/>
        <v>0</v>
      </c>
      <c r="AF15607" s="3"/>
      <c r="AG15607" t="s">
        <v>5751</v>
      </c>
      <c r="AH15607" s="9" t="s">
        <v>4623</v>
      </c>
    </row>
    <row r="15608" spans="1:34" ht="10.95" customHeight="1" outlineLevel="1" x14ac:dyDescent="0.25">
      <c r="A15608" t="s">
        <v>16440</v>
      </c>
      <c r="C15608" s="3" t="s">
        <v>12986</v>
      </c>
      <c r="D15608" s="3" t="s">
        <v>4065</v>
      </c>
      <c r="E15608" s="9">
        <v>1935</v>
      </c>
      <c r="F15608" s="7" t="s">
        <v>17062</v>
      </c>
      <c r="G15608" s="7" t="s">
        <v>5401</v>
      </c>
      <c r="H15608" s="8" t="s">
        <v>17063</v>
      </c>
      <c r="I15608" s="8"/>
      <c r="J15608" s="19">
        <v>5</v>
      </c>
      <c r="K15608" s="19" t="s">
        <v>7736</v>
      </c>
      <c r="L15608" s="11">
        <v>18</v>
      </c>
      <c r="M15608" s="11"/>
      <c r="N15608" s="24"/>
      <c r="P15608" s="32"/>
      <c r="T15608" s="19"/>
      <c r="U15608" s="3"/>
      <c r="X15608" t="str">
        <f t="shared" si="947"/>
        <v/>
      </c>
      <c r="Z15608" t="str">
        <f t="shared" si="948"/>
        <v/>
      </c>
      <c r="AB15608" s="9"/>
      <c r="AC15608" t="s">
        <v>17063</v>
      </c>
      <c r="AD15608">
        <f t="shared" si="950"/>
        <v>0</v>
      </c>
      <c r="AF15608" s="3"/>
      <c r="AH15608" s="9"/>
    </row>
    <row r="15609" spans="1:34" ht="10.95" customHeight="1" outlineLevel="1" x14ac:dyDescent="0.25">
      <c r="A15609" t="s">
        <v>16440</v>
      </c>
      <c r="C15609" s="3" t="s">
        <v>12986</v>
      </c>
      <c r="D15609" s="3">
        <v>733</v>
      </c>
      <c r="E15609" s="9">
        <v>1944</v>
      </c>
      <c r="F15609" s="7" t="s">
        <v>3220</v>
      </c>
      <c r="G15609" s="7" t="s">
        <v>3131</v>
      </c>
      <c r="H15609" s="8" t="s">
        <v>2367</v>
      </c>
      <c r="I15609" s="8" t="s">
        <v>16345</v>
      </c>
      <c r="J15609" s="19">
        <v>2</v>
      </c>
      <c r="K15609" s="19" t="s">
        <v>7736</v>
      </c>
      <c r="L15609" s="11">
        <v>0.2</v>
      </c>
      <c r="M15609" s="11"/>
      <c r="N15609" s="24"/>
      <c r="P15609" s="32"/>
      <c r="T15609" s="19"/>
      <c r="U15609" s="3">
        <v>925</v>
      </c>
      <c r="X15609" t="str">
        <f t="shared" si="947"/>
        <v/>
      </c>
      <c r="Z15609" t="str">
        <f t="shared" si="948"/>
        <v/>
      </c>
      <c r="AB15609" s="9"/>
      <c r="AC15609" t="s">
        <v>2367</v>
      </c>
      <c r="AD15609">
        <f t="shared" si="950"/>
        <v>0</v>
      </c>
      <c r="AF15609" s="3"/>
      <c r="AG15609" t="s">
        <v>5960</v>
      </c>
      <c r="AH15609" s="9" t="s">
        <v>4613</v>
      </c>
    </row>
    <row r="15610" spans="1:34" ht="10.95" customHeight="1" outlineLevel="1" x14ac:dyDescent="0.25">
      <c r="A15610" t="s">
        <v>16440</v>
      </c>
      <c r="C15610" s="3" t="s">
        <v>12986</v>
      </c>
      <c r="D15610" s="3">
        <v>741</v>
      </c>
      <c r="E15610" s="9">
        <v>1945</v>
      </c>
      <c r="F15610" s="7" t="s">
        <v>3220</v>
      </c>
      <c r="G15610" s="7" t="s">
        <v>6451</v>
      </c>
      <c r="H15610" s="8" t="s">
        <v>4950</v>
      </c>
      <c r="I15610" s="8" t="s">
        <v>16346</v>
      </c>
      <c r="J15610" s="19">
        <v>5</v>
      </c>
      <c r="K15610" s="19" t="s">
        <v>7736</v>
      </c>
      <c r="L15610" s="11">
        <v>0.1</v>
      </c>
      <c r="M15610" s="11"/>
      <c r="N15610" s="24"/>
      <c r="P15610" s="32"/>
      <c r="T15610" s="19"/>
      <c r="U15610" s="3">
        <v>929</v>
      </c>
      <c r="X15610" t="str">
        <f t="shared" si="947"/>
        <v/>
      </c>
      <c r="Z15610" t="str">
        <f t="shared" si="948"/>
        <v/>
      </c>
      <c r="AB15610" s="9"/>
      <c r="AC15610" t="s">
        <v>4950</v>
      </c>
      <c r="AD15610">
        <f t="shared" si="950"/>
        <v>0</v>
      </c>
      <c r="AF15610" s="3"/>
      <c r="AG15610" t="s">
        <v>4951</v>
      </c>
      <c r="AH15610" s="9" t="s">
        <v>4613</v>
      </c>
    </row>
    <row r="15611" spans="1:34" ht="10.95" customHeight="1" outlineLevel="1" x14ac:dyDescent="0.25">
      <c r="A15611" t="s">
        <v>16440</v>
      </c>
      <c r="C15611" s="3" t="s">
        <v>12986</v>
      </c>
      <c r="D15611" s="3">
        <v>818</v>
      </c>
      <c r="E15611" s="9">
        <v>1952</v>
      </c>
      <c r="F15611" s="7" t="s">
        <v>3220</v>
      </c>
      <c r="G15611" s="7" t="s">
        <v>3316</v>
      </c>
      <c r="H15611" s="8" t="s">
        <v>4626</v>
      </c>
      <c r="I15611" s="8" t="s">
        <v>16347</v>
      </c>
      <c r="J15611" s="19">
        <v>5</v>
      </c>
      <c r="K15611" s="19" t="s">
        <v>7736</v>
      </c>
      <c r="L15611" s="11">
        <v>0.15</v>
      </c>
      <c r="M15611" s="11"/>
      <c r="N15611" s="24"/>
      <c r="P15611" s="32"/>
      <c r="T15611" s="19"/>
      <c r="U15611" s="3">
        <v>1009</v>
      </c>
      <c r="X15611" t="str">
        <f t="shared" si="947"/>
        <v/>
      </c>
      <c r="Z15611" t="str">
        <f t="shared" si="948"/>
        <v/>
      </c>
      <c r="AB15611" s="9"/>
      <c r="AC15611" t="s">
        <v>4626</v>
      </c>
      <c r="AD15611">
        <f t="shared" si="950"/>
        <v>0</v>
      </c>
      <c r="AF15611" s="3"/>
      <c r="AG15611" t="s">
        <v>4675</v>
      </c>
      <c r="AH15611" s="9" t="s">
        <v>4613</v>
      </c>
    </row>
    <row r="15612" spans="1:34" ht="10.95" customHeight="1" outlineLevel="1" x14ac:dyDescent="0.25">
      <c r="A15612" t="s">
        <v>16440</v>
      </c>
      <c r="C15612" s="3" t="s">
        <v>12986</v>
      </c>
      <c r="D15612" s="3" t="s">
        <v>4065</v>
      </c>
      <c r="E15612" s="9">
        <v>1952</v>
      </c>
      <c r="F15612" s="7" t="s">
        <v>1692</v>
      </c>
      <c r="G15612" s="7" t="s">
        <v>4954</v>
      </c>
      <c r="H15612" s="8" t="s">
        <v>4955</v>
      </c>
      <c r="I15612" s="8"/>
      <c r="J15612" s="19">
        <v>3</v>
      </c>
      <c r="K15612" s="19" t="s">
        <v>7736</v>
      </c>
      <c r="L15612" s="11">
        <v>0.2</v>
      </c>
      <c r="M15612" s="11"/>
      <c r="N15612" s="24"/>
      <c r="P15612" s="32"/>
      <c r="T15612" s="19"/>
      <c r="U15612" s="3" t="s">
        <v>682</v>
      </c>
      <c r="X15612" t="str">
        <f t="shared" si="947"/>
        <v/>
      </c>
      <c r="Z15612" t="str">
        <f t="shared" si="948"/>
        <v/>
      </c>
      <c r="AB15612" s="9"/>
      <c r="AC15612" t="s">
        <v>4955</v>
      </c>
      <c r="AD15612">
        <f t="shared" si="950"/>
        <v>0</v>
      </c>
      <c r="AF15612" s="3"/>
      <c r="AG15612" t="s">
        <v>1663</v>
      </c>
      <c r="AH15612" s="9" t="s">
        <v>4925</v>
      </c>
    </row>
    <row r="15613" spans="1:34" ht="10.95" customHeight="1" outlineLevel="1" x14ac:dyDescent="0.25">
      <c r="A15613" t="s">
        <v>16440</v>
      </c>
      <c r="C15613" s="3" t="s">
        <v>12986</v>
      </c>
      <c r="D15613" s="3">
        <v>828</v>
      </c>
      <c r="E15613" s="9">
        <v>1953</v>
      </c>
      <c r="F15613" s="7" t="s">
        <v>3220</v>
      </c>
      <c r="G15613" s="7" t="s">
        <v>131</v>
      </c>
      <c r="H15613" s="8" t="s">
        <v>5750</v>
      </c>
      <c r="I15613" s="8" t="s">
        <v>16348</v>
      </c>
      <c r="J15613" s="19">
        <v>3</v>
      </c>
      <c r="K15613" s="19" t="s">
        <v>7736</v>
      </c>
      <c r="L15613" s="11">
        <v>0.4</v>
      </c>
      <c r="M15613" s="11"/>
      <c r="N15613" s="24"/>
      <c r="P15613" s="32"/>
      <c r="T15613" s="19"/>
      <c r="U15613" s="3">
        <v>1019</v>
      </c>
      <c r="X15613" t="str">
        <f t="shared" si="947"/>
        <v/>
      </c>
      <c r="Z15613" t="str">
        <f t="shared" si="948"/>
        <v/>
      </c>
      <c r="AB15613" s="9"/>
      <c r="AC15613" t="s">
        <v>5750</v>
      </c>
      <c r="AD15613">
        <f t="shared" si="950"/>
        <v>0</v>
      </c>
      <c r="AF15613" s="3"/>
      <c r="AG15613" t="s">
        <v>5751</v>
      </c>
      <c r="AH15613" s="9" t="s">
        <v>4613</v>
      </c>
    </row>
    <row r="15614" spans="1:34" ht="10.95" customHeight="1" outlineLevel="1" x14ac:dyDescent="0.25">
      <c r="A15614" t="s">
        <v>16440</v>
      </c>
      <c r="C15614" s="3" t="s">
        <v>12986</v>
      </c>
      <c r="D15614" s="3">
        <v>830</v>
      </c>
      <c r="E15614" s="9">
        <v>1953</v>
      </c>
      <c r="F15614" s="7" t="s">
        <v>5142</v>
      </c>
      <c r="G15614" s="7" t="s">
        <v>131</v>
      </c>
      <c r="H15614" s="8" t="s">
        <v>5402</v>
      </c>
      <c r="I15614" s="8" t="s">
        <v>16349</v>
      </c>
      <c r="J15614" s="19">
        <v>3</v>
      </c>
      <c r="K15614" s="19" t="s">
        <v>7736</v>
      </c>
      <c r="L15614" s="11">
        <v>0.15</v>
      </c>
      <c r="M15614" s="11"/>
      <c r="N15614" s="24"/>
      <c r="P15614" s="32"/>
      <c r="T15614" s="19"/>
      <c r="U15614" s="3">
        <v>1021</v>
      </c>
      <c r="X15614" t="str">
        <f t="shared" si="947"/>
        <v/>
      </c>
      <c r="Z15614" t="str">
        <f t="shared" si="948"/>
        <v/>
      </c>
      <c r="AB15614" s="9"/>
      <c r="AC15614" t="s">
        <v>5402</v>
      </c>
      <c r="AD15614">
        <f t="shared" si="950"/>
        <v>1</v>
      </c>
      <c r="AF15614" s="3"/>
      <c r="AG15614" t="s">
        <v>4291</v>
      </c>
      <c r="AH15614" s="9" t="s">
        <v>4613</v>
      </c>
    </row>
    <row r="15615" spans="1:34" ht="10.95" customHeight="1" outlineLevel="1" x14ac:dyDescent="0.25">
      <c r="A15615" t="s">
        <v>16440</v>
      </c>
      <c r="C15615" s="3" t="s">
        <v>12986</v>
      </c>
      <c r="D15615" s="3">
        <v>891</v>
      </c>
      <c r="E15615" s="9">
        <v>1956</v>
      </c>
      <c r="F15615" s="7" t="s">
        <v>3220</v>
      </c>
      <c r="G15615" s="7" t="s">
        <v>3832</v>
      </c>
      <c r="H15615" s="8" t="s">
        <v>989</v>
      </c>
      <c r="I15615" s="8" t="s">
        <v>16350</v>
      </c>
      <c r="J15615" s="19">
        <v>2</v>
      </c>
      <c r="K15615" s="19" t="s">
        <v>7736</v>
      </c>
      <c r="L15615" s="11">
        <v>0.1</v>
      </c>
      <c r="M15615" s="11"/>
      <c r="N15615" s="24"/>
      <c r="P15615" s="32"/>
      <c r="R15615">
        <v>1</v>
      </c>
      <c r="S15615">
        <v>1</v>
      </c>
      <c r="T15615" s="19"/>
      <c r="U15615" s="3">
        <v>1084</v>
      </c>
      <c r="X15615" t="str">
        <f t="shared" si="947"/>
        <v/>
      </c>
      <c r="Z15615" t="str">
        <f t="shared" si="948"/>
        <v/>
      </c>
      <c r="AB15615" s="9"/>
      <c r="AC15615" t="s">
        <v>989</v>
      </c>
      <c r="AD15615">
        <f t="shared" si="950"/>
        <v>0</v>
      </c>
      <c r="AF15615" s="3"/>
      <c r="AG15615" t="s">
        <v>2396</v>
      </c>
      <c r="AH15615" s="9" t="s">
        <v>4613</v>
      </c>
    </row>
    <row r="15616" spans="1:34" ht="10.95" customHeight="1" outlineLevel="1" x14ac:dyDescent="0.25">
      <c r="A15616" t="s">
        <v>16440</v>
      </c>
      <c r="C15616" s="3" t="s">
        <v>12986</v>
      </c>
      <c r="D15616" s="3">
        <v>911</v>
      </c>
      <c r="E15616" s="9">
        <v>1958</v>
      </c>
      <c r="F15616" s="7" t="s">
        <v>3220</v>
      </c>
      <c r="G15616" s="7" t="s">
        <v>5401</v>
      </c>
      <c r="H15616" s="8" t="s">
        <v>17059</v>
      </c>
      <c r="I15616" s="8" t="s">
        <v>13714</v>
      </c>
      <c r="J15616" s="19">
        <v>4</v>
      </c>
      <c r="K15616" s="19" t="s">
        <v>7736</v>
      </c>
      <c r="L15616" s="11">
        <v>0.7</v>
      </c>
      <c r="M15616" s="11"/>
      <c r="N15616" s="24"/>
      <c r="P15616" s="32"/>
      <c r="T15616" s="19"/>
      <c r="U15616" s="3"/>
      <c r="X15616" t="str">
        <f t="shared" si="947"/>
        <v/>
      </c>
      <c r="Z15616" t="str">
        <f t="shared" si="948"/>
        <v/>
      </c>
      <c r="AB15616" s="9"/>
      <c r="AC15616" t="s">
        <v>17059</v>
      </c>
      <c r="AD15616">
        <f t="shared" si="950"/>
        <v>0</v>
      </c>
      <c r="AF15616" s="3"/>
      <c r="AH15616" s="9"/>
    </row>
    <row r="15617" spans="1:34" ht="10.95" customHeight="1" outlineLevel="1" x14ac:dyDescent="0.25">
      <c r="A15617" t="s">
        <v>16440</v>
      </c>
      <c r="C15617" s="3" t="s">
        <v>12986</v>
      </c>
      <c r="D15617" s="3">
        <v>927</v>
      </c>
      <c r="E15617" s="9">
        <v>1959</v>
      </c>
      <c r="F15617" s="7" t="s">
        <v>184</v>
      </c>
      <c r="G15617" s="7" t="s">
        <v>3316</v>
      </c>
      <c r="H15617" s="8" t="s">
        <v>4952</v>
      </c>
      <c r="I15617" s="8" t="s">
        <v>16351</v>
      </c>
      <c r="J15617" s="19">
        <v>1</v>
      </c>
      <c r="K15617" s="19" t="s">
        <v>7736</v>
      </c>
      <c r="L15617" s="11">
        <v>0.1</v>
      </c>
      <c r="M15617" s="11"/>
      <c r="N15617" s="24"/>
      <c r="P15617" s="32"/>
      <c r="T15617" s="19"/>
      <c r="U15617" s="3">
        <v>1124</v>
      </c>
      <c r="X15617" t="str">
        <f t="shared" si="947"/>
        <v/>
      </c>
      <c r="Z15617" t="str">
        <f t="shared" si="948"/>
        <v/>
      </c>
      <c r="AB15617" s="9"/>
      <c r="AC15617" t="s">
        <v>4952</v>
      </c>
      <c r="AD15617">
        <f t="shared" si="950"/>
        <v>0</v>
      </c>
      <c r="AF15617" s="3"/>
      <c r="AG15617" t="s">
        <v>4953</v>
      </c>
      <c r="AH15617" s="9" t="s">
        <v>4613</v>
      </c>
    </row>
    <row r="15618" spans="1:34" ht="10.95" customHeight="1" outlineLevel="1" x14ac:dyDescent="0.25">
      <c r="A15618" t="s">
        <v>16440</v>
      </c>
      <c r="C15618" s="3" t="s">
        <v>12986</v>
      </c>
      <c r="D15618" s="5" t="s">
        <v>4065</v>
      </c>
      <c r="E15618" s="9">
        <v>1959</v>
      </c>
      <c r="F15618" s="7" t="s">
        <v>96</v>
      </c>
      <c r="G15618" s="7" t="s">
        <v>1104</v>
      </c>
      <c r="H15618" s="8" t="s">
        <v>4956</v>
      </c>
      <c r="I15618" s="8"/>
      <c r="J15618" s="19">
        <v>6</v>
      </c>
      <c r="K15618" s="19" t="s">
        <v>7736</v>
      </c>
      <c r="L15618" s="11">
        <v>1.6</v>
      </c>
      <c r="M15618" s="11"/>
      <c r="N15618" s="24"/>
      <c r="P15618" s="32"/>
      <c r="T15618" s="19"/>
      <c r="U15618" s="3" t="s">
        <v>687</v>
      </c>
      <c r="X15618" t="str">
        <f t="shared" ref="X15618:X15681" si="951">IF(COUNTIF(F15618,"*fdc*"),1,"")</f>
        <v/>
      </c>
      <c r="Z15618" t="str">
        <f t="shared" ref="Z15618:Z15681" si="952">IF(COUNTIF(F15618,"*s/s*"),1,"")</f>
        <v/>
      </c>
      <c r="AB15618" s="9"/>
      <c r="AC15618" t="s">
        <v>4956</v>
      </c>
      <c r="AD15618">
        <f t="shared" si="950"/>
        <v>0</v>
      </c>
      <c r="AF15618" s="3"/>
      <c r="AG15618" t="s">
        <v>1663</v>
      </c>
      <c r="AH15618" s="9" t="s">
        <v>4613</v>
      </c>
    </row>
    <row r="15619" spans="1:34" ht="10.95" customHeight="1" outlineLevel="1" x14ac:dyDescent="0.25">
      <c r="A15619" t="s">
        <v>16440</v>
      </c>
      <c r="C15619" s="3" t="s">
        <v>12986</v>
      </c>
      <c r="D15619" s="3">
        <v>991</v>
      </c>
      <c r="E15619" s="9">
        <v>1962</v>
      </c>
      <c r="F15619" s="7" t="s">
        <v>184</v>
      </c>
      <c r="G15619" s="7" t="s">
        <v>5401</v>
      </c>
      <c r="H15619" s="8" t="s">
        <v>5304</v>
      </c>
      <c r="I15619" s="8" t="s">
        <v>16352</v>
      </c>
      <c r="J15619" s="19">
        <v>2</v>
      </c>
      <c r="K15619" s="19" t="s">
        <v>7736</v>
      </c>
      <c r="L15619" s="11">
        <v>0.9</v>
      </c>
      <c r="M15619" s="11"/>
      <c r="N15619" s="24"/>
      <c r="P15619" s="32"/>
      <c r="R15619">
        <v>1</v>
      </c>
      <c r="S15619">
        <v>1</v>
      </c>
      <c r="T15619" s="19"/>
      <c r="U15619" s="3">
        <v>1191</v>
      </c>
      <c r="X15619" t="str">
        <f t="shared" si="951"/>
        <v/>
      </c>
      <c r="Z15619" t="str">
        <f t="shared" si="952"/>
        <v/>
      </c>
      <c r="AB15619" s="9"/>
      <c r="AC15619" t="s">
        <v>5304</v>
      </c>
      <c r="AD15619">
        <f t="shared" si="950"/>
        <v>0</v>
      </c>
      <c r="AF15619" s="3"/>
      <c r="AG15619" t="s">
        <v>988</v>
      </c>
      <c r="AH15619" s="9" t="s">
        <v>4613</v>
      </c>
    </row>
    <row r="15620" spans="1:34" ht="10.95" customHeight="1" outlineLevel="1" x14ac:dyDescent="0.25">
      <c r="A15620" t="s">
        <v>16440</v>
      </c>
      <c r="C15620" s="3" t="s">
        <v>12986</v>
      </c>
      <c r="D15620" s="3">
        <v>1219</v>
      </c>
      <c r="E15620" s="9">
        <v>1972</v>
      </c>
      <c r="F15620" s="7" t="s">
        <v>5140</v>
      </c>
      <c r="G15620" s="7" t="s">
        <v>5401</v>
      </c>
      <c r="H15620" s="8" t="s">
        <v>559</v>
      </c>
      <c r="I15620" s="8" t="s">
        <v>16353</v>
      </c>
      <c r="J15620" s="19">
        <v>2</v>
      </c>
      <c r="K15620" s="19" t="s">
        <v>7736</v>
      </c>
      <c r="L15620" s="11">
        <v>0.4</v>
      </c>
      <c r="M15620" s="11"/>
      <c r="N15620" s="24"/>
      <c r="P15620" s="32"/>
      <c r="T15620" s="19"/>
      <c r="U15620" s="3">
        <v>1453</v>
      </c>
      <c r="X15620" t="str">
        <f t="shared" si="951"/>
        <v/>
      </c>
      <c r="Z15620" t="str">
        <f t="shared" si="952"/>
        <v/>
      </c>
      <c r="AB15620" s="9"/>
      <c r="AC15620" t="s">
        <v>559</v>
      </c>
      <c r="AD15620">
        <f t="shared" si="950"/>
        <v>0</v>
      </c>
      <c r="AF15620" s="3"/>
      <c r="AG15620" t="s">
        <v>412</v>
      </c>
      <c r="AH15620" s="9" t="s">
        <v>4613</v>
      </c>
    </row>
    <row r="15621" spans="1:34" ht="10.95" customHeight="1" outlineLevel="1" x14ac:dyDescent="0.25">
      <c r="A15621" t="s">
        <v>16440</v>
      </c>
      <c r="C15621" s="3" t="s">
        <v>12986</v>
      </c>
      <c r="D15621" s="3">
        <v>1300</v>
      </c>
      <c r="E15621" s="9">
        <v>1974</v>
      </c>
      <c r="F15621" s="7" t="s">
        <v>5141</v>
      </c>
      <c r="G15621" s="7" t="s">
        <v>5401</v>
      </c>
      <c r="H15621" s="8" t="s">
        <v>16377</v>
      </c>
      <c r="I15621" s="8" t="s">
        <v>16376</v>
      </c>
      <c r="J15621" s="19">
        <v>7</v>
      </c>
      <c r="K15621" s="19" t="s">
        <v>7736</v>
      </c>
      <c r="L15621" s="11">
        <v>0.25</v>
      </c>
      <c r="M15621" s="11"/>
      <c r="N15621" s="24"/>
      <c r="P15621" s="32"/>
      <c r="T15621" s="19"/>
      <c r="U15621" s="3"/>
      <c r="X15621" t="str">
        <f t="shared" si="951"/>
        <v/>
      </c>
      <c r="Z15621" t="str">
        <f t="shared" si="952"/>
        <v/>
      </c>
      <c r="AB15621" s="9"/>
      <c r="AC15621" t="s">
        <v>16377</v>
      </c>
      <c r="AD15621">
        <f t="shared" si="950"/>
        <v>0</v>
      </c>
      <c r="AF15621" s="3"/>
      <c r="AH15621" s="9"/>
    </row>
    <row r="15622" spans="1:34" ht="10.95" customHeight="1" outlineLevel="1" x14ac:dyDescent="0.25">
      <c r="A15622" t="s">
        <v>16440</v>
      </c>
      <c r="C15622" s="3" t="s">
        <v>12986</v>
      </c>
      <c r="D15622" s="3">
        <v>1301</v>
      </c>
      <c r="E15622" s="9">
        <v>1974</v>
      </c>
      <c r="F15622" s="7" t="s">
        <v>5141</v>
      </c>
      <c r="G15622" s="7" t="s">
        <v>5401</v>
      </c>
      <c r="H15622" s="8" t="s">
        <v>12171</v>
      </c>
      <c r="I15622" s="8" t="s">
        <v>16376</v>
      </c>
      <c r="J15622" s="19">
        <v>7</v>
      </c>
      <c r="K15622" s="19" t="s">
        <v>7736</v>
      </c>
      <c r="L15622" s="11">
        <v>0.25</v>
      </c>
      <c r="M15622" s="11"/>
      <c r="N15622" s="24"/>
      <c r="P15622" s="32"/>
      <c r="T15622" s="19"/>
      <c r="U15622" s="3"/>
      <c r="X15622" t="str">
        <f t="shared" si="951"/>
        <v/>
      </c>
      <c r="Z15622" t="str">
        <f t="shared" si="952"/>
        <v/>
      </c>
      <c r="AB15622" s="9"/>
      <c r="AC15622" t="s">
        <v>12171</v>
      </c>
      <c r="AD15622">
        <f t="shared" si="950"/>
        <v>0</v>
      </c>
      <c r="AF15622" s="3"/>
      <c r="AH15622" s="9"/>
    </row>
    <row r="15623" spans="1:34" ht="10.95" customHeight="1" outlineLevel="1" x14ac:dyDescent="0.25">
      <c r="A15623" t="s">
        <v>16440</v>
      </c>
      <c r="C15623" s="3" t="s">
        <v>12986</v>
      </c>
      <c r="D15623" s="3">
        <v>1302</v>
      </c>
      <c r="E15623" s="9">
        <v>1974</v>
      </c>
      <c r="F15623" s="7" t="s">
        <v>5141</v>
      </c>
      <c r="G15623" s="7" t="s">
        <v>5401</v>
      </c>
      <c r="H15623" s="8" t="s">
        <v>16378</v>
      </c>
      <c r="I15623" s="8" t="s">
        <v>16376</v>
      </c>
      <c r="J15623" s="19">
        <v>7</v>
      </c>
      <c r="K15623" s="19" t="s">
        <v>7736</v>
      </c>
      <c r="L15623" s="11">
        <v>0.25</v>
      </c>
      <c r="M15623" s="11"/>
      <c r="N15623" s="24"/>
      <c r="P15623" s="32"/>
      <c r="T15623" s="19"/>
      <c r="U15623" s="3"/>
      <c r="X15623" t="str">
        <f t="shared" si="951"/>
        <v/>
      </c>
      <c r="Z15623" t="str">
        <f t="shared" si="952"/>
        <v/>
      </c>
      <c r="AB15623" s="9"/>
      <c r="AC15623" t="s">
        <v>16378</v>
      </c>
      <c r="AD15623">
        <f t="shared" si="950"/>
        <v>0</v>
      </c>
      <c r="AF15623" s="3"/>
      <c r="AH15623" s="9"/>
    </row>
    <row r="15624" spans="1:34" ht="10.95" customHeight="1" outlineLevel="1" x14ac:dyDescent="0.25">
      <c r="A15624" t="s">
        <v>16440</v>
      </c>
      <c r="C15624" s="3" t="s">
        <v>12986</v>
      </c>
      <c r="D15624" s="3">
        <v>1303</v>
      </c>
      <c r="E15624" s="9">
        <v>1974</v>
      </c>
      <c r="F15624" s="7" t="s">
        <v>5141</v>
      </c>
      <c r="G15624" s="7" t="s">
        <v>5401</v>
      </c>
      <c r="H15624" s="8" t="s">
        <v>8356</v>
      </c>
      <c r="I15624" s="8" t="s">
        <v>16376</v>
      </c>
      <c r="J15624" s="19">
        <v>7</v>
      </c>
      <c r="K15624" s="19" t="s">
        <v>7736</v>
      </c>
      <c r="L15624" s="11">
        <v>0.25</v>
      </c>
      <c r="M15624" s="11"/>
      <c r="N15624" s="24"/>
      <c r="P15624" s="32"/>
      <c r="T15624" s="19"/>
      <c r="U15624" s="3"/>
      <c r="X15624" t="str">
        <f t="shared" si="951"/>
        <v/>
      </c>
      <c r="Z15624" t="str">
        <f t="shared" si="952"/>
        <v/>
      </c>
      <c r="AB15624" s="9"/>
      <c r="AC15624" t="s">
        <v>8356</v>
      </c>
      <c r="AD15624">
        <f t="shared" si="950"/>
        <v>0</v>
      </c>
      <c r="AF15624" s="3"/>
      <c r="AH15624" s="9"/>
    </row>
    <row r="15625" spans="1:34" ht="10.95" customHeight="1" outlineLevel="1" x14ac:dyDescent="0.25">
      <c r="A15625" t="s">
        <v>16440</v>
      </c>
      <c r="C15625" s="3" t="s">
        <v>12986</v>
      </c>
      <c r="D15625" s="3" t="s">
        <v>21202</v>
      </c>
      <c r="E15625" s="9">
        <v>1974</v>
      </c>
      <c r="F15625" s="7" t="s">
        <v>21203</v>
      </c>
      <c r="G15625" s="7" t="s">
        <v>5401</v>
      </c>
      <c r="H15625" s="8" t="s">
        <v>7560</v>
      </c>
      <c r="I15625" s="8" t="s">
        <v>16376</v>
      </c>
      <c r="J15625" s="19">
        <v>7</v>
      </c>
      <c r="K15625" s="19" t="s">
        <v>7736</v>
      </c>
      <c r="L15625" s="11">
        <v>3</v>
      </c>
      <c r="M15625" s="11"/>
      <c r="N15625" s="24"/>
      <c r="P15625" s="32"/>
      <c r="T15625" s="19"/>
      <c r="U15625" s="3"/>
      <c r="X15625">
        <f t="shared" si="951"/>
        <v>1</v>
      </c>
      <c r="Z15625" t="str">
        <f t="shared" si="952"/>
        <v/>
      </c>
      <c r="AB15625" s="9"/>
      <c r="AC15625" t="s">
        <v>7560</v>
      </c>
      <c r="AD15625">
        <f t="shared" si="950"/>
        <v>0</v>
      </c>
      <c r="AF15625" s="3"/>
      <c r="AH15625" s="9"/>
    </row>
    <row r="15626" spans="1:34" ht="10.95" customHeight="1" outlineLevel="1" x14ac:dyDescent="0.25">
      <c r="A15626" t="s">
        <v>16440</v>
      </c>
      <c r="C15626" s="3" t="s">
        <v>12986</v>
      </c>
      <c r="D15626" s="3" t="s">
        <v>4065</v>
      </c>
      <c r="E15626" s="9">
        <v>1982</v>
      </c>
      <c r="F15626" s="10" t="s">
        <v>22266</v>
      </c>
      <c r="G15626" s="7" t="s">
        <v>5401</v>
      </c>
      <c r="H15626" s="8" t="s">
        <v>17065</v>
      </c>
      <c r="I15626" s="8"/>
      <c r="J15626" s="19">
        <v>1</v>
      </c>
      <c r="K15626" s="19" t="s">
        <v>7736</v>
      </c>
      <c r="L15626" s="11">
        <v>4</v>
      </c>
      <c r="M15626" s="11"/>
      <c r="N15626" s="24"/>
      <c r="P15626" s="32"/>
      <c r="T15626" s="19"/>
      <c r="U15626" s="3"/>
      <c r="W15626" t="s">
        <v>7738</v>
      </c>
      <c r="X15626" t="str">
        <f t="shared" si="951"/>
        <v/>
      </c>
      <c r="Y15626">
        <v>1</v>
      </c>
      <c r="Z15626" t="str">
        <f t="shared" si="952"/>
        <v/>
      </c>
      <c r="AB15626" s="9"/>
      <c r="AC15626" t="s">
        <v>17065</v>
      </c>
      <c r="AD15626">
        <f t="shared" si="950"/>
        <v>0</v>
      </c>
      <c r="AF15626" s="3"/>
      <c r="AH15626" s="9"/>
    </row>
    <row r="15627" spans="1:34" ht="10.95" customHeight="1" outlineLevel="1" collapsed="1" x14ac:dyDescent="0.25">
      <c r="A15627" t="s">
        <v>16440</v>
      </c>
      <c r="C15627" s="3" t="s">
        <v>12986</v>
      </c>
      <c r="D15627" s="3" t="s">
        <v>4065</v>
      </c>
      <c r="E15627" s="9">
        <v>1982</v>
      </c>
      <c r="F15627" s="10" t="s">
        <v>22266</v>
      </c>
      <c r="G15627" s="7" t="s">
        <v>5401</v>
      </c>
      <c r="H15627" s="8" t="s">
        <v>17065</v>
      </c>
      <c r="I15627" s="8"/>
      <c r="J15627" s="19">
        <v>1</v>
      </c>
      <c r="K15627" s="19" t="s">
        <v>7736</v>
      </c>
      <c r="L15627" s="11">
        <v>4</v>
      </c>
      <c r="M15627" s="11"/>
      <c r="N15627" s="24"/>
      <c r="P15627" s="32"/>
      <c r="T15627" s="19"/>
      <c r="U15627" s="3"/>
      <c r="W15627" t="s">
        <v>7738</v>
      </c>
      <c r="X15627" t="str">
        <f t="shared" si="951"/>
        <v/>
      </c>
      <c r="Y15627">
        <v>1</v>
      </c>
      <c r="Z15627" t="str">
        <f t="shared" si="952"/>
        <v/>
      </c>
      <c r="AB15627" s="9"/>
      <c r="AC15627" t="s">
        <v>17065</v>
      </c>
      <c r="AD15627">
        <f t="shared" si="950"/>
        <v>0</v>
      </c>
      <c r="AF15627" s="3"/>
      <c r="AH15627" s="9"/>
    </row>
    <row r="15628" spans="1:34" ht="10.95" customHeight="1" outlineLevel="1" x14ac:dyDescent="0.25">
      <c r="A15628" t="s">
        <v>16440</v>
      </c>
      <c r="C15628" s="3" t="s">
        <v>12986</v>
      </c>
      <c r="D15628" s="3">
        <v>1830</v>
      </c>
      <c r="E15628" s="9">
        <v>1984</v>
      </c>
      <c r="F15628" s="7" t="s">
        <v>2977</v>
      </c>
      <c r="G15628" s="7" t="s">
        <v>5401</v>
      </c>
      <c r="H15628" s="8" t="s">
        <v>1666</v>
      </c>
      <c r="I15628" s="8" t="s">
        <v>16354</v>
      </c>
      <c r="J15628" s="19">
        <v>5</v>
      </c>
      <c r="K15628" s="19" t="s">
        <v>7736</v>
      </c>
      <c r="L15628" s="11">
        <v>0.2</v>
      </c>
      <c r="M15628" s="11"/>
      <c r="N15628" s="24"/>
      <c r="P15628" s="32"/>
      <c r="T15628" s="19"/>
      <c r="U15628" s="3">
        <v>2080</v>
      </c>
      <c r="X15628" t="str">
        <f t="shared" si="951"/>
        <v/>
      </c>
      <c r="Z15628" t="str">
        <f t="shared" si="952"/>
        <v/>
      </c>
      <c r="AB15628" s="9"/>
      <c r="AC15628" t="s">
        <v>1666</v>
      </c>
      <c r="AD15628">
        <f t="shared" si="950"/>
        <v>0</v>
      </c>
      <c r="AF15628" s="3"/>
      <c r="AG15628" t="s">
        <v>1667</v>
      </c>
      <c r="AH15628" s="9" t="s">
        <v>4613</v>
      </c>
    </row>
    <row r="15629" spans="1:34" ht="10.95" customHeight="1" outlineLevel="1" x14ac:dyDescent="0.25">
      <c r="A15629" t="s">
        <v>16440</v>
      </c>
      <c r="C15629" s="3" t="s">
        <v>12986</v>
      </c>
      <c r="D15629" s="5" t="s">
        <v>4065</v>
      </c>
      <c r="E15629" s="9">
        <v>1986</v>
      </c>
      <c r="F15629" s="7" t="s">
        <v>4487</v>
      </c>
      <c r="G15629" s="7" t="s">
        <v>5401</v>
      </c>
      <c r="H15629" s="8" t="s">
        <v>4488</v>
      </c>
      <c r="I15629" s="8"/>
      <c r="J15629" s="19">
        <v>5</v>
      </c>
      <c r="K15629" s="19" t="s">
        <v>7736</v>
      </c>
      <c r="L15629" s="11">
        <v>4.3</v>
      </c>
      <c r="M15629" s="11"/>
      <c r="N15629" s="24"/>
      <c r="P15629" s="32"/>
      <c r="T15629" s="19"/>
      <c r="U15629" s="3" t="s">
        <v>4486</v>
      </c>
      <c r="X15629" t="str">
        <f t="shared" si="951"/>
        <v/>
      </c>
      <c r="Z15629" t="str">
        <f t="shared" si="952"/>
        <v/>
      </c>
      <c r="AB15629" s="9"/>
      <c r="AC15629" t="s">
        <v>4488</v>
      </c>
      <c r="AD15629">
        <f t="shared" si="950"/>
        <v>0</v>
      </c>
      <c r="AF15629" s="3"/>
      <c r="AG15629" t="s">
        <v>5751</v>
      </c>
      <c r="AH15629" s="9" t="s">
        <v>4613</v>
      </c>
    </row>
    <row r="15630" spans="1:34" ht="10.95" customHeight="1" outlineLevel="1" x14ac:dyDescent="0.25">
      <c r="A15630" t="s">
        <v>16440</v>
      </c>
      <c r="C15630" s="3" t="s">
        <v>12986</v>
      </c>
      <c r="D15630" s="3">
        <v>2165</v>
      </c>
      <c r="E15630" s="9">
        <v>1989</v>
      </c>
      <c r="F15630" s="7" t="s">
        <v>5143</v>
      </c>
      <c r="G15630" s="7" t="s">
        <v>5401</v>
      </c>
      <c r="H15630" s="8" t="s">
        <v>5750</v>
      </c>
      <c r="I15630" s="8" t="s">
        <v>16355</v>
      </c>
      <c r="J15630" s="19">
        <v>3</v>
      </c>
      <c r="K15630" s="19" t="s">
        <v>7736</v>
      </c>
      <c r="L15630" s="11">
        <v>0.3</v>
      </c>
      <c r="M15630" s="11"/>
      <c r="N15630" s="24"/>
      <c r="P15630" s="32"/>
      <c r="T15630" s="19"/>
      <c r="U15630" s="3">
        <v>2404</v>
      </c>
      <c r="X15630" t="str">
        <f t="shared" si="951"/>
        <v/>
      </c>
      <c r="Z15630" t="str">
        <f t="shared" si="952"/>
        <v/>
      </c>
      <c r="AB15630" s="9"/>
      <c r="AC15630" t="s">
        <v>5750</v>
      </c>
      <c r="AD15630">
        <f t="shared" si="950"/>
        <v>0</v>
      </c>
      <c r="AF15630" s="3"/>
      <c r="AG15630" t="s">
        <v>5751</v>
      </c>
      <c r="AH15630" s="9" t="s">
        <v>4613</v>
      </c>
    </row>
    <row r="15631" spans="1:34" ht="10.95" customHeight="1" outlineLevel="1" x14ac:dyDescent="0.25">
      <c r="A15631" t="s">
        <v>16440</v>
      </c>
      <c r="C15631" s="3" t="s">
        <v>12986</v>
      </c>
      <c r="D15631" s="5" t="s">
        <v>4065</v>
      </c>
      <c r="E15631" s="9">
        <v>1992</v>
      </c>
      <c r="F15631" s="7" t="s">
        <v>4490</v>
      </c>
      <c r="G15631" s="7" t="s">
        <v>5401</v>
      </c>
      <c r="H15631" s="8" t="s">
        <v>4491</v>
      </c>
      <c r="I15631" s="8"/>
      <c r="J15631" s="19">
        <v>5</v>
      </c>
      <c r="K15631" s="19" t="s">
        <v>7736</v>
      </c>
      <c r="L15631" s="11">
        <v>5</v>
      </c>
      <c r="M15631" s="11"/>
      <c r="N15631" s="24"/>
      <c r="P15631" s="32"/>
      <c r="T15631" s="19"/>
      <c r="U15631" s="3" t="s">
        <v>4489</v>
      </c>
      <c r="X15631" t="str">
        <f t="shared" si="951"/>
        <v/>
      </c>
      <c r="Z15631" t="str">
        <f t="shared" si="952"/>
        <v/>
      </c>
      <c r="AB15631" s="9"/>
      <c r="AC15631" t="s">
        <v>4491</v>
      </c>
      <c r="AD15631">
        <f t="shared" ref="AD15631:AD15666" si="953">COUNTIF(H15631,"*Fuji*")</f>
        <v>0</v>
      </c>
      <c r="AF15631" s="3"/>
      <c r="AG15631" t="s">
        <v>4675</v>
      </c>
      <c r="AH15631" s="9" t="s">
        <v>4613</v>
      </c>
    </row>
    <row r="15632" spans="1:34" ht="10.95" customHeight="1" outlineLevel="1" x14ac:dyDescent="0.25">
      <c r="A15632" t="s">
        <v>16440</v>
      </c>
      <c r="C15632" s="3" t="s">
        <v>12986</v>
      </c>
      <c r="D15632" s="3">
        <v>2437</v>
      </c>
      <c r="E15632" s="9">
        <v>1992</v>
      </c>
      <c r="F15632" s="7" t="s">
        <v>15507</v>
      </c>
      <c r="G15632" s="7" t="s">
        <v>5401</v>
      </c>
      <c r="H15632" s="8" t="s">
        <v>9375</v>
      </c>
      <c r="I15632" s="8" t="s">
        <v>7560</v>
      </c>
      <c r="J15632" s="19">
        <v>7</v>
      </c>
      <c r="K15632" s="19" t="s">
        <v>7736</v>
      </c>
      <c r="L15632" s="11">
        <v>0.5</v>
      </c>
      <c r="M15632" s="11"/>
      <c r="N15632" s="24"/>
      <c r="P15632" s="32"/>
      <c r="T15632" s="19"/>
      <c r="U15632" s="3"/>
      <c r="X15632" t="str">
        <f t="shared" si="951"/>
        <v/>
      </c>
      <c r="Z15632" t="str">
        <f t="shared" si="952"/>
        <v/>
      </c>
      <c r="AB15632" s="9"/>
      <c r="AC15632" t="s">
        <v>9375</v>
      </c>
      <c r="AD15632">
        <f t="shared" si="953"/>
        <v>0</v>
      </c>
      <c r="AF15632" s="3"/>
      <c r="AH15632" s="9"/>
    </row>
    <row r="15633" spans="1:34" ht="10.95" customHeight="1" outlineLevel="1" x14ac:dyDescent="0.25">
      <c r="A15633" t="s">
        <v>16440</v>
      </c>
      <c r="C15633" s="3" t="s">
        <v>12986</v>
      </c>
      <c r="D15633" s="3">
        <v>2438</v>
      </c>
      <c r="E15633" s="9">
        <v>1992</v>
      </c>
      <c r="F15633" s="7" t="s">
        <v>15507</v>
      </c>
      <c r="G15633" s="7" t="s">
        <v>5401</v>
      </c>
      <c r="H15633" s="8" t="s">
        <v>13369</v>
      </c>
      <c r="I15633" s="8" t="s">
        <v>7560</v>
      </c>
      <c r="J15633" s="19">
        <v>7</v>
      </c>
      <c r="K15633" s="19" t="s">
        <v>7736</v>
      </c>
      <c r="L15633" s="11">
        <v>0.9</v>
      </c>
      <c r="M15633" s="11"/>
      <c r="N15633" s="24"/>
      <c r="P15633" s="32"/>
      <c r="T15633" s="19"/>
      <c r="U15633" s="3"/>
      <c r="X15633" t="str">
        <f t="shared" si="951"/>
        <v/>
      </c>
      <c r="Z15633" t="str">
        <f t="shared" si="952"/>
        <v/>
      </c>
      <c r="AB15633" s="9"/>
      <c r="AC15633" t="s">
        <v>13369</v>
      </c>
      <c r="AD15633">
        <f t="shared" si="953"/>
        <v>0</v>
      </c>
      <c r="AF15633" s="3"/>
      <c r="AH15633" s="9"/>
    </row>
    <row r="15634" spans="1:34" ht="10.95" customHeight="1" outlineLevel="1" x14ac:dyDescent="0.25">
      <c r="A15634" t="s">
        <v>16440</v>
      </c>
      <c r="C15634" s="3" t="s">
        <v>12986</v>
      </c>
      <c r="D15634" s="3">
        <v>2439</v>
      </c>
      <c r="E15634" s="9">
        <v>1992</v>
      </c>
      <c r="F15634" s="7" t="s">
        <v>15507</v>
      </c>
      <c r="G15634" s="7" t="s">
        <v>5401</v>
      </c>
      <c r="H15634" s="8" t="s">
        <v>16356</v>
      </c>
      <c r="I15634" s="8" t="s">
        <v>7560</v>
      </c>
      <c r="J15634" s="19">
        <v>7</v>
      </c>
      <c r="K15634" s="19" t="s">
        <v>7736</v>
      </c>
      <c r="L15634" s="11">
        <v>0.9</v>
      </c>
      <c r="M15634" s="11"/>
      <c r="N15634" s="24"/>
      <c r="P15634" s="32"/>
      <c r="T15634" s="19"/>
      <c r="U15634" s="3"/>
      <c r="X15634" t="str">
        <f t="shared" si="951"/>
        <v/>
      </c>
      <c r="Z15634" t="str">
        <f t="shared" si="952"/>
        <v/>
      </c>
      <c r="AB15634" s="9"/>
      <c r="AC15634" t="s">
        <v>16356</v>
      </c>
      <c r="AD15634">
        <f t="shared" si="953"/>
        <v>0</v>
      </c>
      <c r="AF15634" s="3"/>
      <c r="AH15634" s="9"/>
    </row>
    <row r="15635" spans="1:34" ht="10.95" customHeight="1" outlineLevel="1" x14ac:dyDescent="0.25">
      <c r="A15635" t="s">
        <v>16440</v>
      </c>
      <c r="C15635" s="3" t="s">
        <v>12986</v>
      </c>
      <c r="D15635" s="3">
        <v>2440</v>
      </c>
      <c r="E15635" s="9">
        <v>1992</v>
      </c>
      <c r="F15635" s="7" t="s">
        <v>15507</v>
      </c>
      <c r="G15635" s="7" t="s">
        <v>5401</v>
      </c>
      <c r="H15635" s="8" t="s">
        <v>9382</v>
      </c>
      <c r="I15635" s="8" t="s">
        <v>7560</v>
      </c>
      <c r="J15635" s="19">
        <v>7</v>
      </c>
      <c r="K15635" s="19" t="s">
        <v>7736</v>
      </c>
      <c r="L15635" s="11">
        <v>0.9</v>
      </c>
      <c r="M15635" s="11"/>
      <c r="N15635" s="24"/>
      <c r="P15635" s="32"/>
      <c r="T15635" s="19"/>
      <c r="U15635" s="3"/>
      <c r="X15635" t="str">
        <f t="shared" si="951"/>
        <v/>
      </c>
      <c r="Z15635" t="str">
        <f t="shared" si="952"/>
        <v/>
      </c>
      <c r="AB15635" s="9"/>
      <c r="AC15635" t="s">
        <v>9382</v>
      </c>
      <c r="AD15635">
        <f t="shared" si="953"/>
        <v>0</v>
      </c>
      <c r="AF15635" s="3"/>
      <c r="AH15635" s="9"/>
    </row>
    <row r="15636" spans="1:34" ht="10.95" customHeight="1" outlineLevel="1" x14ac:dyDescent="0.25">
      <c r="A15636" t="s">
        <v>16440</v>
      </c>
      <c r="C15636" s="3" t="s">
        <v>12986</v>
      </c>
      <c r="D15636" s="3">
        <v>2679</v>
      </c>
      <c r="E15636" s="9">
        <v>1995</v>
      </c>
      <c r="F15636" s="7" t="s">
        <v>6009</v>
      </c>
      <c r="G15636" s="7" t="s">
        <v>5401</v>
      </c>
      <c r="H15636" s="8" t="s">
        <v>16379</v>
      </c>
      <c r="I15636" s="8" t="s">
        <v>16380</v>
      </c>
      <c r="J15636" s="19">
        <v>5</v>
      </c>
      <c r="K15636" s="19" t="s">
        <v>7736</v>
      </c>
      <c r="L15636" s="11">
        <v>1</v>
      </c>
      <c r="M15636" s="11"/>
      <c r="N15636" s="24"/>
      <c r="P15636" s="32"/>
      <c r="T15636" s="19"/>
      <c r="U15636" s="3"/>
      <c r="X15636" t="str">
        <f t="shared" si="951"/>
        <v/>
      </c>
      <c r="Z15636" t="str">
        <f t="shared" si="952"/>
        <v/>
      </c>
      <c r="AB15636" s="9"/>
      <c r="AC15636" t="s">
        <v>16379</v>
      </c>
      <c r="AD15636">
        <f t="shared" si="953"/>
        <v>0</v>
      </c>
      <c r="AF15636" s="3"/>
      <c r="AH15636" s="9"/>
    </row>
    <row r="15637" spans="1:34" ht="10.95" customHeight="1" outlineLevel="1" x14ac:dyDescent="0.25">
      <c r="A15637" t="s">
        <v>16440</v>
      </c>
      <c r="C15637" s="3" t="s">
        <v>12986</v>
      </c>
      <c r="D15637" s="5" t="s">
        <v>4065</v>
      </c>
      <c r="E15637" s="9">
        <v>1999</v>
      </c>
      <c r="F15637" s="7" t="s">
        <v>2351</v>
      </c>
      <c r="G15637" s="7" t="s">
        <v>5401</v>
      </c>
      <c r="H15637" s="8" t="s">
        <v>6288</v>
      </c>
      <c r="I15637" s="8"/>
      <c r="J15637" s="19">
        <v>3</v>
      </c>
      <c r="K15637" s="19" t="s">
        <v>7736</v>
      </c>
      <c r="L15637" s="11">
        <v>0.7</v>
      </c>
      <c r="M15637" s="11"/>
      <c r="N15637" s="24"/>
      <c r="P15637" s="32"/>
      <c r="T15637" s="19"/>
      <c r="U15637" s="3" t="s">
        <v>6287</v>
      </c>
      <c r="X15637" t="str">
        <f t="shared" si="951"/>
        <v/>
      </c>
      <c r="Z15637" t="str">
        <f t="shared" si="952"/>
        <v/>
      </c>
      <c r="AB15637" s="9"/>
      <c r="AC15637" t="s">
        <v>6288</v>
      </c>
      <c r="AD15637">
        <f t="shared" si="953"/>
        <v>0</v>
      </c>
      <c r="AF15637" s="3"/>
      <c r="AG15637" t="s">
        <v>6289</v>
      </c>
      <c r="AH15637" s="9" t="s">
        <v>4613</v>
      </c>
    </row>
    <row r="15638" spans="1:34" ht="10.95" customHeight="1" outlineLevel="1" x14ac:dyDescent="0.25">
      <c r="A15638" t="s">
        <v>16440</v>
      </c>
      <c r="C15638" s="3" t="s">
        <v>12986</v>
      </c>
      <c r="D15638" s="5" t="s">
        <v>4065</v>
      </c>
      <c r="E15638" s="9">
        <v>1999</v>
      </c>
      <c r="F15638" s="7" t="s">
        <v>5300</v>
      </c>
      <c r="G15638" s="7" t="s">
        <v>5401</v>
      </c>
      <c r="H15638" s="8" t="s">
        <v>5750</v>
      </c>
      <c r="I15638" s="8"/>
      <c r="J15638" s="19">
        <v>1</v>
      </c>
      <c r="K15638" s="19" t="s">
        <v>7736</v>
      </c>
      <c r="L15638" s="11">
        <v>4</v>
      </c>
      <c r="M15638" s="11"/>
      <c r="N15638" s="24"/>
      <c r="P15638" s="32"/>
      <c r="T15638" s="19"/>
      <c r="U15638" s="3" t="s">
        <v>4492</v>
      </c>
      <c r="W15638" t="s">
        <v>7738</v>
      </c>
      <c r="X15638" t="str">
        <f t="shared" si="951"/>
        <v/>
      </c>
      <c r="Z15638" t="str">
        <f t="shared" si="952"/>
        <v/>
      </c>
      <c r="AB15638" s="9"/>
      <c r="AC15638" t="s">
        <v>5750</v>
      </c>
      <c r="AD15638">
        <f t="shared" si="953"/>
        <v>0</v>
      </c>
      <c r="AF15638" s="3"/>
      <c r="AG15638" t="s">
        <v>5751</v>
      </c>
      <c r="AH15638" s="9" t="s">
        <v>4925</v>
      </c>
    </row>
    <row r="15639" spans="1:34" ht="10.95" customHeight="1" outlineLevel="1" x14ac:dyDescent="0.25">
      <c r="A15639" t="s">
        <v>16440</v>
      </c>
      <c r="C15639" s="3" t="s">
        <v>12986</v>
      </c>
      <c r="D15639" s="3">
        <v>3374</v>
      </c>
      <c r="E15639" s="9">
        <v>2000</v>
      </c>
      <c r="F15639" s="7" t="s">
        <v>7608</v>
      </c>
      <c r="G15639" s="7" t="s">
        <v>5401</v>
      </c>
      <c r="H15639" s="8" t="s">
        <v>2986</v>
      </c>
      <c r="I15639" s="8" t="s">
        <v>16357</v>
      </c>
      <c r="J15639" s="19">
        <v>3</v>
      </c>
      <c r="K15639" s="19" t="s">
        <v>7736</v>
      </c>
      <c r="L15639" s="11">
        <v>1</v>
      </c>
      <c r="M15639" s="11"/>
      <c r="N15639" s="24"/>
      <c r="P15639" s="32"/>
      <c r="T15639" s="19"/>
      <c r="U15639" s="3">
        <v>3389</v>
      </c>
      <c r="X15639" t="str">
        <f t="shared" si="951"/>
        <v/>
      </c>
      <c r="Z15639" t="str">
        <f t="shared" si="952"/>
        <v/>
      </c>
      <c r="AB15639" s="9"/>
      <c r="AC15639" t="s">
        <v>2986</v>
      </c>
      <c r="AD15639">
        <f t="shared" si="953"/>
        <v>0</v>
      </c>
      <c r="AF15639" s="3"/>
      <c r="AG15639" t="s">
        <v>3342</v>
      </c>
      <c r="AH15639" s="9" t="s">
        <v>4613</v>
      </c>
    </row>
    <row r="15640" spans="1:34" ht="10.95" customHeight="1" outlineLevel="1" x14ac:dyDescent="0.25">
      <c r="A15640" t="s">
        <v>16440</v>
      </c>
      <c r="C15640" s="3" t="s">
        <v>12986</v>
      </c>
      <c r="D15640" s="3">
        <v>3636</v>
      </c>
      <c r="E15640" s="9">
        <v>2002</v>
      </c>
      <c r="F15640" s="7" t="s">
        <v>4071</v>
      </c>
      <c r="G15640" s="7" t="s">
        <v>5401</v>
      </c>
      <c r="H15640" s="8" t="s">
        <v>4955</v>
      </c>
      <c r="I15640" s="8" t="s">
        <v>16359</v>
      </c>
      <c r="J15640" s="19">
        <v>3</v>
      </c>
      <c r="K15640" s="19" t="s">
        <v>7736</v>
      </c>
      <c r="L15640" s="11">
        <v>0.65</v>
      </c>
      <c r="M15640" s="11"/>
      <c r="N15640" s="24"/>
      <c r="P15640" s="32"/>
      <c r="T15640" s="19"/>
      <c r="U15640" s="3">
        <v>3571</v>
      </c>
      <c r="X15640" t="str">
        <f t="shared" si="951"/>
        <v/>
      </c>
      <c r="Z15640" t="str">
        <f t="shared" si="952"/>
        <v/>
      </c>
      <c r="AB15640" s="9"/>
      <c r="AC15640" t="s">
        <v>4955</v>
      </c>
      <c r="AD15640">
        <f t="shared" si="953"/>
        <v>0</v>
      </c>
      <c r="AF15640" s="3"/>
      <c r="AG15640" t="s">
        <v>1663</v>
      </c>
      <c r="AH15640" s="9" t="s">
        <v>4613</v>
      </c>
    </row>
    <row r="15641" spans="1:34" ht="10.95" customHeight="1" outlineLevel="1" x14ac:dyDescent="0.25">
      <c r="A15641" t="s">
        <v>16440</v>
      </c>
      <c r="C15641" s="3" t="s">
        <v>12986</v>
      </c>
      <c r="D15641" s="3">
        <v>3662</v>
      </c>
      <c r="E15641" s="9">
        <v>2002</v>
      </c>
      <c r="F15641" s="7" t="s">
        <v>4071</v>
      </c>
      <c r="G15641" s="7" t="s">
        <v>5401</v>
      </c>
      <c r="H15641" s="8" t="s">
        <v>4952</v>
      </c>
      <c r="I15641" s="8" t="s">
        <v>16359</v>
      </c>
      <c r="J15641" s="19">
        <v>1</v>
      </c>
      <c r="K15641" s="19" t="s">
        <v>7736</v>
      </c>
      <c r="L15641" s="11">
        <v>0.65</v>
      </c>
      <c r="M15641" s="11"/>
      <c r="N15641" s="24"/>
      <c r="P15641" s="32"/>
      <c r="T15641" s="19"/>
      <c r="U15641" s="3">
        <v>3597</v>
      </c>
      <c r="X15641" t="str">
        <f t="shared" si="951"/>
        <v/>
      </c>
      <c r="Z15641" t="str">
        <f t="shared" si="952"/>
        <v/>
      </c>
      <c r="AB15641" s="9"/>
      <c r="AC15641" t="s">
        <v>4952</v>
      </c>
      <c r="AD15641">
        <f t="shared" si="953"/>
        <v>0</v>
      </c>
      <c r="AF15641" s="3"/>
      <c r="AG15641" t="s">
        <v>4953</v>
      </c>
      <c r="AH15641" s="9" t="s">
        <v>4613</v>
      </c>
    </row>
    <row r="15642" spans="1:34" ht="10.95" customHeight="1" outlineLevel="1" x14ac:dyDescent="0.25">
      <c r="A15642" t="s">
        <v>16440</v>
      </c>
      <c r="C15642" s="3" t="s">
        <v>12986</v>
      </c>
      <c r="D15642" s="3">
        <v>3672</v>
      </c>
      <c r="E15642" s="9">
        <v>2002</v>
      </c>
      <c r="F15642" s="7" t="s">
        <v>4071</v>
      </c>
      <c r="G15642" s="7" t="s">
        <v>5401</v>
      </c>
      <c r="H15642" s="8" t="s">
        <v>5750</v>
      </c>
      <c r="I15642" s="8" t="s">
        <v>16359</v>
      </c>
      <c r="J15642" s="19">
        <v>1</v>
      </c>
      <c r="K15642" s="19" t="s">
        <v>7736</v>
      </c>
      <c r="L15642" s="11">
        <v>0.65</v>
      </c>
      <c r="M15642" s="11"/>
      <c r="N15642" s="24"/>
      <c r="P15642" s="32"/>
      <c r="T15642" s="19"/>
      <c r="U15642" s="3">
        <v>3607</v>
      </c>
      <c r="X15642" t="str">
        <f t="shared" si="951"/>
        <v/>
      </c>
      <c r="Z15642" t="str">
        <f t="shared" si="952"/>
        <v/>
      </c>
      <c r="AB15642" s="9"/>
      <c r="AC15642" t="s">
        <v>5750</v>
      </c>
      <c r="AD15642">
        <f t="shared" si="953"/>
        <v>0</v>
      </c>
      <c r="AF15642" s="3"/>
      <c r="AG15642" t="s">
        <v>5751</v>
      </c>
      <c r="AH15642" s="9" t="s">
        <v>4613</v>
      </c>
    </row>
    <row r="15643" spans="1:34" ht="10.95" customHeight="1" outlineLevel="1" x14ac:dyDescent="0.25">
      <c r="A15643" t="s">
        <v>16440</v>
      </c>
      <c r="C15643" s="3" t="s">
        <v>12986</v>
      </c>
      <c r="D15643" s="3">
        <v>3753</v>
      </c>
      <c r="E15643" s="9">
        <v>2002</v>
      </c>
      <c r="F15643" s="7" t="s">
        <v>4072</v>
      </c>
      <c r="G15643" s="7" t="s">
        <v>5401</v>
      </c>
      <c r="H15643" s="8" t="s">
        <v>4955</v>
      </c>
      <c r="I15643" s="8" t="s">
        <v>16358</v>
      </c>
      <c r="J15643" s="19">
        <v>5</v>
      </c>
      <c r="K15643" s="19" t="s">
        <v>7736</v>
      </c>
      <c r="L15643" s="11">
        <v>0.2</v>
      </c>
      <c r="M15643" s="11"/>
      <c r="N15643" s="24"/>
      <c r="P15643" s="32"/>
      <c r="T15643" s="19"/>
      <c r="U15643" s="3">
        <v>3660</v>
      </c>
      <c r="X15643" t="str">
        <f t="shared" si="951"/>
        <v/>
      </c>
      <c r="Z15643" t="str">
        <f t="shared" si="952"/>
        <v/>
      </c>
      <c r="AB15643" s="9"/>
      <c r="AC15643" t="s">
        <v>4955</v>
      </c>
      <c r="AD15643">
        <f t="shared" si="953"/>
        <v>0</v>
      </c>
      <c r="AF15643" s="3"/>
      <c r="AG15643" t="s">
        <v>1663</v>
      </c>
      <c r="AH15643" s="9" t="s">
        <v>4613</v>
      </c>
    </row>
    <row r="15644" spans="1:34" ht="10.95" customHeight="1" outlineLevel="1" x14ac:dyDescent="0.25">
      <c r="A15644" t="s">
        <v>16440</v>
      </c>
      <c r="C15644" s="3" t="s">
        <v>12986</v>
      </c>
      <c r="D15644" s="3" t="s">
        <v>16361</v>
      </c>
      <c r="E15644" s="9">
        <v>2002</v>
      </c>
      <c r="F15644" s="7" t="s">
        <v>1688</v>
      </c>
      <c r="G15644" s="7" t="s">
        <v>5401</v>
      </c>
      <c r="H15644" s="8" t="s">
        <v>4955</v>
      </c>
      <c r="I15644" s="8" t="s">
        <v>16360</v>
      </c>
      <c r="J15644" s="19">
        <v>3</v>
      </c>
      <c r="K15644" s="19" t="s">
        <v>7736</v>
      </c>
      <c r="L15644" s="11">
        <v>5.5</v>
      </c>
      <c r="M15644" s="11"/>
      <c r="N15644" s="24"/>
      <c r="P15644" s="32"/>
      <c r="T15644" s="19"/>
      <c r="U15644" s="3">
        <v>3694</v>
      </c>
      <c r="X15644" t="str">
        <f t="shared" si="951"/>
        <v/>
      </c>
      <c r="Z15644" t="str">
        <f t="shared" si="952"/>
        <v/>
      </c>
      <c r="AB15644" s="9"/>
      <c r="AC15644" t="s">
        <v>4955</v>
      </c>
      <c r="AD15644">
        <f t="shared" si="953"/>
        <v>0</v>
      </c>
      <c r="AF15644" s="3"/>
      <c r="AG15644" t="s">
        <v>1663</v>
      </c>
      <c r="AH15644" s="9" t="s">
        <v>4925</v>
      </c>
    </row>
    <row r="15645" spans="1:34" ht="10.95" customHeight="1" outlineLevel="1" x14ac:dyDescent="0.25">
      <c r="A15645" t="s">
        <v>16440</v>
      </c>
      <c r="C15645" s="3" t="s">
        <v>12986</v>
      </c>
      <c r="D15645" s="3">
        <v>3786</v>
      </c>
      <c r="E15645" s="9">
        <v>2002</v>
      </c>
      <c r="F15645" s="7" t="s">
        <v>4072</v>
      </c>
      <c r="G15645" s="7" t="s">
        <v>5401</v>
      </c>
      <c r="H15645" s="8" t="s">
        <v>4955</v>
      </c>
      <c r="I15645" s="8" t="s">
        <v>16362</v>
      </c>
      <c r="J15645" s="19">
        <v>3</v>
      </c>
      <c r="K15645" s="19" t="s">
        <v>7736</v>
      </c>
      <c r="L15645" s="11">
        <v>0.35</v>
      </c>
      <c r="M15645" s="11"/>
      <c r="N15645" s="24"/>
      <c r="P15645" s="32"/>
      <c r="T15645" s="19"/>
      <c r="U15645" s="3">
        <v>3706</v>
      </c>
      <c r="X15645" t="str">
        <f t="shared" si="951"/>
        <v/>
      </c>
      <c r="Z15645" t="str">
        <f t="shared" si="952"/>
        <v/>
      </c>
      <c r="AB15645" s="9"/>
      <c r="AC15645" t="s">
        <v>4955</v>
      </c>
      <c r="AD15645">
        <f t="shared" si="953"/>
        <v>0</v>
      </c>
      <c r="AF15645" s="3"/>
      <c r="AG15645" t="s">
        <v>1663</v>
      </c>
      <c r="AH15645" s="9" t="s">
        <v>4613</v>
      </c>
    </row>
    <row r="15646" spans="1:34" ht="10.95" customHeight="1" outlineLevel="1" x14ac:dyDescent="0.25">
      <c r="A15646" t="s">
        <v>16440</v>
      </c>
      <c r="C15646" s="3" t="s">
        <v>12986</v>
      </c>
      <c r="D15646" s="3">
        <v>3812</v>
      </c>
      <c r="E15646" s="9">
        <v>2002</v>
      </c>
      <c r="F15646" s="7" t="s">
        <v>4072</v>
      </c>
      <c r="G15646" s="7" t="s">
        <v>5401</v>
      </c>
      <c r="H15646" s="8" t="s">
        <v>4952</v>
      </c>
      <c r="I15646" s="8" t="s">
        <v>16362</v>
      </c>
      <c r="J15646" s="19">
        <v>1</v>
      </c>
      <c r="K15646" s="19" t="s">
        <v>7736</v>
      </c>
      <c r="L15646" s="11">
        <v>0.35</v>
      </c>
      <c r="M15646" s="11"/>
      <c r="N15646" s="24"/>
      <c r="P15646" s="32"/>
      <c r="T15646" s="19"/>
      <c r="U15646" s="3">
        <v>3732</v>
      </c>
      <c r="X15646" t="str">
        <f t="shared" si="951"/>
        <v/>
      </c>
      <c r="Z15646" t="str">
        <f t="shared" si="952"/>
        <v/>
      </c>
      <c r="AB15646" s="9"/>
      <c r="AC15646" t="s">
        <v>4952</v>
      </c>
      <c r="AD15646">
        <f t="shared" si="953"/>
        <v>0</v>
      </c>
      <c r="AF15646" s="3"/>
      <c r="AG15646" t="s">
        <v>4953</v>
      </c>
      <c r="AH15646" s="9" t="s">
        <v>4613</v>
      </c>
    </row>
    <row r="15647" spans="1:34" ht="10.95" customHeight="1" outlineLevel="1" x14ac:dyDescent="0.25">
      <c r="A15647" t="s">
        <v>16440</v>
      </c>
      <c r="C15647" s="3" t="s">
        <v>12986</v>
      </c>
      <c r="D15647" s="3">
        <v>3822</v>
      </c>
      <c r="E15647" s="9">
        <v>2002</v>
      </c>
      <c r="F15647" s="7" t="s">
        <v>4072</v>
      </c>
      <c r="G15647" s="7" t="s">
        <v>5401</v>
      </c>
      <c r="H15647" s="8" t="s">
        <v>5750</v>
      </c>
      <c r="I15647" s="8" t="s">
        <v>16362</v>
      </c>
      <c r="J15647" s="19">
        <v>1</v>
      </c>
      <c r="K15647" s="19" t="s">
        <v>7736</v>
      </c>
      <c r="L15647" s="11">
        <v>0.35</v>
      </c>
      <c r="M15647" s="11"/>
      <c r="N15647" s="24"/>
      <c r="P15647" s="32"/>
      <c r="T15647" s="19"/>
      <c r="U15647" s="3">
        <v>3742</v>
      </c>
      <c r="X15647" t="str">
        <f t="shared" si="951"/>
        <v/>
      </c>
      <c r="Z15647" t="str">
        <f t="shared" si="952"/>
        <v/>
      </c>
      <c r="AB15647" s="9"/>
      <c r="AC15647" t="s">
        <v>5750</v>
      </c>
      <c r="AD15647">
        <f t="shared" si="953"/>
        <v>0</v>
      </c>
      <c r="AF15647" s="3"/>
      <c r="AG15647" t="s">
        <v>5751</v>
      </c>
      <c r="AH15647" s="9" t="s">
        <v>4613</v>
      </c>
    </row>
    <row r="15648" spans="1:34" ht="10.95" customHeight="1" outlineLevel="1" x14ac:dyDescent="0.25">
      <c r="A15648" t="s">
        <v>16440</v>
      </c>
      <c r="C15648" s="3" t="s">
        <v>12986</v>
      </c>
      <c r="D15648" s="3" t="s">
        <v>4065</v>
      </c>
      <c r="E15648" s="9">
        <v>2004</v>
      </c>
      <c r="F15648" s="10" t="s">
        <v>22267</v>
      </c>
      <c r="G15648" s="7" t="s">
        <v>5401</v>
      </c>
      <c r="H15648" s="8" t="s">
        <v>17067</v>
      </c>
      <c r="I15648" s="8"/>
      <c r="J15648" s="19">
        <v>1</v>
      </c>
      <c r="K15648" s="19" t="s">
        <v>7736</v>
      </c>
      <c r="L15648" s="11">
        <v>4</v>
      </c>
      <c r="M15648" s="11"/>
      <c r="N15648" s="24"/>
      <c r="P15648" s="32"/>
      <c r="T15648" s="19"/>
      <c r="U15648" s="3"/>
      <c r="W15648" t="s">
        <v>7738</v>
      </c>
      <c r="X15648" t="str">
        <f t="shared" si="951"/>
        <v/>
      </c>
      <c r="Y15648">
        <v>1</v>
      </c>
      <c r="Z15648" t="str">
        <f t="shared" si="952"/>
        <v/>
      </c>
      <c r="AB15648" s="9"/>
      <c r="AC15648" t="s">
        <v>17067</v>
      </c>
      <c r="AD15648">
        <f t="shared" si="953"/>
        <v>0</v>
      </c>
      <c r="AF15648" s="3"/>
      <c r="AH15648" s="9"/>
    </row>
    <row r="15649" spans="1:34" ht="10.95" customHeight="1" outlineLevel="1" x14ac:dyDescent="0.25">
      <c r="A15649" t="s">
        <v>16440</v>
      </c>
      <c r="C15649" s="3" t="s">
        <v>12986</v>
      </c>
      <c r="D15649" s="3">
        <v>4239</v>
      </c>
      <c r="E15649" s="9">
        <v>2006</v>
      </c>
      <c r="F15649" s="7" t="s">
        <v>3656</v>
      </c>
      <c r="G15649" s="7" t="s">
        <v>5401</v>
      </c>
      <c r="H15649" s="8" t="s">
        <v>1662</v>
      </c>
      <c r="I15649" s="8" t="s">
        <v>16363</v>
      </c>
      <c r="J15649" s="19">
        <v>3</v>
      </c>
      <c r="K15649" s="19" t="s">
        <v>7738</v>
      </c>
      <c r="L15649" s="11"/>
      <c r="M15649" s="11"/>
      <c r="N15649" s="24"/>
      <c r="P15649" s="32"/>
      <c r="T15649" s="19"/>
      <c r="U15649" s="3">
        <v>4034</v>
      </c>
      <c r="X15649" t="str">
        <f t="shared" si="951"/>
        <v/>
      </c>
      <c r="Z15649" t="str">
        <f t="shared" si="952"/>
        <v/>
      </c>
      <c r="AB15649" s="9"/>
      <c r="AC15649" t="s">
        <v>1662</v>
      </c>
      <c r="AD15649">
        <f t="shared" si="953"/>
        <v>0</v>
      </c>
      <c r="AF15649" s="3"/>
      <c r="AG15649" t="s">
        <v>5616</v>
      </c>
      <c r="AH15649" s="9" t="s">
        <v>4613</v>
      </c>
    </row>
    <row r="15650" spans="1:34" ht="10.95" customHeight="1" outlineLevel="1" x14ac:dyDescent="0.25">
      <c r="A15650" t="s">
        <v>16440</v>
      </c>
      <c r="C15650" s="3" t="s">
        <v>12986</v>
      </c>
      <c r="D15650" s="3">
        <v>4245</v>
      </c>
      <c r="E15650" s="9">
        <v>2006</v>
      </c>
      <c r="F15650" s="7" t="s">
        <v>3656</v>
      </c>
      <c r="G15650" s="7" t="s">
        <v>5401</v>
      </c>
      <c r="H15650" s="8" t="s">
        <v>4947</v>
      </c>
      <c r="I15650" s="8" t="s">
        <v>16363</v>
      </c>
      <c r="J15650" s="19">
        <v>3</v>
      </c>
      <c r="K15650" s="19" t="s">
        <v>7738</v>
      </c>
      <c r="L15650" s="11"/>
      <c r="M15650" s="11"/>
      <c r="N15650" s="24"/>
      <c r="P15650" s="32"/>
      <c r="T15650" s="19"/>
      <c r="U15650" s="3">
        <v>4040</v>
      </c>
      <c r="X15650" t="str">
        <f t="shared" si="951"/>
        <v/>
      </c>
      <c r="Z15650" t="str">
        <f t="shared" si="952"/>
        <v/>
      </c>
      <c r="AB15650" s="9"/>
      <c r="AC15650" t="s">
        <v>4947</v>
      </c>
      <c r="AD15650">
        <f t="shared" si="953"/>
        <v>0</v>
      </c>
      <c r="AF15650" s="3"/>
      <c r="AG15650" t="s">
        <v>1670</v>
      </c>
      <c r="AH15650" s="9" t="s">
        <v>4613</v>
      </c>
    </row>
    <row r="15651" spans="1:34" ht="10.95" customHeight="1" outlineLevel="1" x14ac:dyDescent="0.25">
      <c r="A15651" t="s">
        <v>16440</v>
      </c>
      <c r="C15651" s="3" t="s">
        <v>12986</v>
      </c>
      <c r="D15651" s="3">
        <v>4248</v>
      </c>
      <c r="E15651" s="9">
        <v>2006</v>
      </c>
      <c r="F15651" s="7" t="s">
        <v>3656</v>
      </c>
      <c r="G15651" s="7" t="s">
        <v>5401</v>
      </c>
      <c r="H15651" s="8" t="s">
        <v>5750</v>
      </c>
      <c r="I15651" s="8" t="s">
        <v>16363</v>
      </c>
      <c r="J15651" s="19">
        <v>1</v>
      </c>
      <c r="K15651" s="19" t="s">
        <v>7738</v>
      </c>
      <c r="L15651" s="11"/>
      <c r="M15651" s="11"/>
      <c r="N15651" s="24"/>
      <c r="P15651" s="32"/>
      <c r="T15651" s="19"/>
      <c r="U15651" s="3">
        <v>4043</v>
      </c>
      <c r="X15651" t="str">
        <f t="shared" si="951"/>
        <v/>
      </c>
      <c r="Z15651" t="str">
        <f t="shared" si="952"/>
        <v/>
      </c>
      <c r="AB15651" s="9"/>
      <c r="AC15651" t="s">
        <v>5750</v>
      </c>
      <c r="AD15651">
        <f t="shared" si="953"/>
        <v>0</v>
      </c>
      <c r="AF15651" s="3"/>
      <c r="AG15651" t="s">
        <v>5751</v>
      </c>
      <c r="AH15651" s="9" t="s">
        <v>4613</v>
      </c>
    </row>
    <row r="15652" spans="1:34" ht="10.95" customHeight="1" outlineLevel="1" x14ac:dyDescent="0.25">
      <c r="A15652" t="s">
        <v>16440</v>
      </c>
      <c r="C15652" s="3" t="s">
        <v>12986</v>
      </c>
      <c r="D15652" s="3">
        <v>4264</v>
      </c>
      <c r="E15652" s="9">
        <v>2006</v>
      </c>
      <c r="F15652" s="7" t="s">
        <v>3656</v>
      </c>
      <c r="G15652" s="7" t="s">
        <v>5401</v>
      </c>
      <c r="H15652" s="8" t="s">
        <v>5615</v>
      </c>
      <c r="I15652" s="8" t="s">
        <v>16363</v>
      </c>
      <c r="J15652" s="19">
        <v>2</v>
      </c>
      <c r="K15652" s="19" t="s">
        <v>7738</v>
      </c>
      <c r="L15652" s="11"/>
      <c r="M15652" s="11"/>
      <c r="N15652" s="24"/>
      <c r="P15652" s="32"/>
      <c r="T15652" s="19"/>
      <c r="U15652" s="3">
        <v>4059</v>
      </c>
      <c r="X15652" t="str">
        <f t="shared" si="951"/>
        <v/>
      </c>
      <c r="Z15652" t="str">
        <f t="shared" si="952"/>
        <v/>
      </c>
      <c r="AB15652" s="9"/>
      <c r="AC15652" t="s">
        <v>5615</v>
      </c>
      <c r="AD15652">
        <f t="shared" si="953"/>
        <v>0</v>
      </c>
      <c r="AF15652" s="3"/>
      <c r="AG15652" t="s">
        <v>412</v>
      </c>
      <c r="AH15652" s="9" t="s">
        <v>4613</v>
      </c>
    </row>
    <row r="15653" spans="1:34" ht="10.95" customHeight="1" outlineLevel="1" x14ac:dyDescent="0.25">
      <c r="A15653" t="s">
        <v>16440</v>
      </c>
      <c r="C15653" s="3" t="s">
        <v>12986</v>
      </c>
      <c r="D15653" s="3">
        <v>4271</v>
      </c>
      <c r="E15653" s="9">
        <v>2006</v>
      </c>
      <c r="F15653" s="7" t="s">
        <v>3656</v>
      </c>
      <c r="G15653" s="7" t="s">
        <v>5401</v>
      </c>
      <c r="H15653" s="8" t="s">
        <v>2285</v>
      </c>
      <c r="I15653" s="8" t="s">
        <v>16363</v>
      </c>
      <c r="J15653" s="19">
        <v>3</v>
      </c>
      <c r="K15653" s="19" t="s">
        <v>7738</v>
      </c>
      <c r="L15653" s="11"/>
      <c r="M15653" s="11"/>
      <c r="N15653" s="24"/>
      <c r="P15653" s="32"/>
      <c r="T15653" s="19"/>
      <c r="U15653" s="3">
        <v>4066</v>
      </c>
      <c r="X15653" t="str">
        <f t="shared" si="951"/>
        <v/>
      </c>
      <c r="Z15653" t="str">
        <f t="shared" si="952"/>
        <v/>
      </c>
      <c r="AB15653" s="9"/>
      <c r="AC15653" t="s">
        <v>2285</v>
      </c>
      <c r="AD15653">
        <f t="shared" si="953"/>
        <v>0</v>
      </c>
      <c r="AF15653" s="3"/>
      <c r="AG15653" t="s">
        <v>5616</v>
      </c>
      <c r="AH15653" s="9" t="s">
        <v>4613</v>
      </c>
    </row>
    <row r="15654" spans="1:34" ht="10.95" customHeight="1" outlineLevel="1" x14ac:dyDescent="0.25">
      <c r="A15654" t="s">
        <v>16440</v>
      </c>
      <c r="C15654" s="3" t="s">
        <v>12986</v>
      </c>
      <c r="D15654" s="3">
        <v>4272</v>
      </c>
      <c r="E15654" s="9">
        <v>2006</v>
      </c>
      <c r="F15654" s="7" t="s">
        <v>3656</v>
      </c>
      <c r="G15654" s="7" t="s">
        <v>5401</v>
      </c>
      <c r="H15654" s="8" t="s">
        <v>295</v>
      </c>
      <c r="I15654" s="8" t="s">
        <v>16363</v>
      </c>
      <c r="J15654" s="19">
        <v>1</v>
      </c>
      <c r="K15654" s="19" t="s">
        <v>7738</v>
      </c>
      <c r="L15654" s="11"/>
      <c r="M15654" s="11"/>
      <c r="N15654" s="24"/>
      <c r="P15654" s="32"/>
      <c r="T15654" s="19"/>
      <c r="U15654" s="3">
        <v>4067</v>
      </c>
      <c r="X15654" t="str">
        <f t="shared" si="951"/>
        <v/>
      </c>
      <c r="Z15654" t="str">
        <f t="shared" si="952"/>
        <v/>
      </c>
      <c r="AB15654" s="9"/>
      <c r="AC15654" t="s">
        <v>295</v>
      </c>
      <c r="AD15654">
        <f t="shared" si="953"/>
        <v>0</v>
      </c>
      <c r="AF15654" s="3"/>
      <c r="AG15654" t="s">
        <v>3096</v>
      </c>
      <c r="AH15654" s="9" t="s">
        <v>4613</v>
      </c>
    </row>
    <row r="15655" spans="1:34" ht="10.95" customHeight="1" outlineLevel="1" x14ac:dyDescent="0.25">
      <c r="A15655" t="s">
        <v>16440</v>
      </c>
      <c r="C15655" s="3" t="s">
        <v>12986</v>
      </c>
      <c r="D15655" s="3" t="s">
        <v>17060</v>
      </c>
      <c r="E15655" s="9">
        <v>2006</v>
      </c>
      <c r="F15655" s="7" t="s">
        <v>17061</v>
      </c>
      <c r="G15655" s="7" t="s">
        <v>5401</v>
      </c>
      <c r="H15655" s="8" t="s">
        <v>295</v>
      </c>
      <c r="I15655" s="8" t="s">
        <v>16363</v>
      </c>
      <c r="J15655" s="19">
        <v>1</v>
      </c>
      <c r="K15655" s="19" t="s">
        <v>7736</v>
      </c>
      <c r="L15655" s="11">
        <v>4.0999999999999996</v>
      </c>
      <c r="M15655" s="11"/>
      <c r="N15655" s="24"/>
      <c r="P15655" s="32"/>
      <c r="T15655" s="19"/>
      <c r="U15655" s="3"/>
      <c r="W15655" t="s">
        <v>7738</v>
      </c>
      <c r="X15655">
        <f t="shared" si="951"/>
        <v>1</v>
      </c>
      <c r="Z15655" t="str">
        <f t="shared" si="952"/>
        <v/>
      </c>
      <c r="AB15655" s="9"/>
      <c r="AC15655" t="s">
        <v>295</v>
      </c>
      <c r="AD15655">
        <f t="shared" si="953"/>
        <v>0</v>
      </c>
      <c r="AF15655" s="3"/>
      <c r="AH15655" s="9"/>
    </row>
    <row r="15656" spans="1:34" ht="10.95" customHeight="1" outlineLevel="1" x14ac:dyDescent="0.25">
      <c r="A15656" t="s">
        <v>16440</v>
      </c>
      <c r="C15656" s="3" t="s">
        <v>12986</v>
      </c>
      <c r="D15656" s="3">
        <v>4563</v>
      </c>
      <c r="E15656" s="9">
        <v>2008</v>
      </c>
      <c r="F15656" s="7" t="s">
        <v>14973</v>
      </c>
      <c r="G15656" s="7" t="s">
        <v>5401</v>
      </c>
      <c r="H15656" s="8" t="s">
        <v>16365</v>
      </c>
      <c r="I15656" s="8" t="s">
        <v>16364</v>
      </c>
      <c r="J15656" s="19">
        <v>3</v>
      </c>
      <c r="K15656" s="19" t="s">
        <v>7738</v>
      </c>
      <c r="L15656" s="11"/>
      <c r="M15656" s="11"/>
      <c r="N15656" s="24"/>
      <c r="P15656" s="32"/>
      <c r="T15656" s="19"/>
      <c r="U15656" s="3"/>
      <c r="X15656" t="str">
        <f t="shared" si="951"/>
        <v/>
      </c>
      <c r="Z15656" t="str">
        <f t="shared" si="952"/>
        <v/>
      </c>
      <c r="AB15656" s="9"/>
      <c r="AC15656" t="s">
        <v>16365</v>
      </c>
      <c r="AD15656">
        <f t="shared" si="953"/>
        <v>0</v>
      </c>
      <c r="AF15656" s="3"/>
      <c r="AH15656" s="9"/>
    </row>
    <row r="15657" spans="1:34" ht="10.95" customHeight="1" outlineLevel="1" x14ac:dyDescent="0.25">
      <c r="A15657" t="s">
        <v>16440</v>
      </c>
      <c r="C15657" s="3" t="s">
        <v>12986</v>
      </c>
      <c r="D15657" s="3">
        <v>4608</v>
      </c>
      <c r="E15657" s="9">
        <v>2008</v>
      </c>
      <c r="F15657" s="7" t="s">
        <v>14973</v>
      </c>
      <c r="G15657" s="7" t="s">
        <v>5401</v>
      </c>
      <c r="H15657" s="8" t="s">
        <v>16366</v>
      </c>
      <c r="I15657" s="8" t="s">
        <v>16364</v>
      </c>
      <c r="J15657" s="19">
        <v>3</v>
      </c>
      <c r="K15657" s="19" t="s">
        <v>7736</v>
      </c>
      <c r="L15657" s="11">
        <v>7.4</v>
      </c>
      <c r="M15657" s="11"/>
      <c r="N15657" s="24"/>
      <c r="P15657" s="32"/>
      <c r="S15657">
        <v>1</v>
      </c>
      <c r="T15657" s="19"/>
      <c r="U15657" s="3"/>
      <c r="X15657" t="str">
        <f t="shared" si="951"/>
        <v/>
      </c>
      <c r="Z15657" t="str">
        <f t="shared" si="952"/>
        <v/>
      </c>
      <c r="AB15657" s="9"/>
      <c r="AC15657" t="s">
        <v>16366</v>
      </c>
      <c r="AD15657">
        <f t="shared" si="953"/>
        <v>0</v>
      </c>
      <c r="AF15657" s="3"/>
      <c r="AH15657" s="9"/>
    </row>
    <row r="15658" spans="1:34" ht="10.95" customHeight="1" outlineLevel="1" x14ac:dyDescent="0.25">
      <c r="A15658" t="s">
        <v>16440</v>
      </c>
      <c r="C15658" s="3" t="s">
        <v>12986</v>
      </c>
      <c r="D15658" s="3">
        <v>4649</v>
      </c>
      <c r="E15658" s="9">
        <v>2009</v>
      </c>
      <c r="F15658" s="10" t="s">
        <v>22067</v>
      </c>
      <c r="G15658" s="7" t="s">
        <v>5401</v>
      </c>
      <c r="H15658" s="8" t="s">
        <v>16368</v>
      </c>
      <c r="I15658" s="8" t="s">
        <v>16367</v>
      </c>
      <c r="J15658" s="19">
        <v>2</v>
      </c>
      <c r="K15658" s="19" t="s">
        <v>7736</v>
      </c>
      <c r="L15658" s="11">
        <v>11.4</v>
      </c>
      <c r="M15658" s="11"/>
      <c r="N15658" s="24"/>
      <c r="P15658" s="32"/>
      <c r="R15658">
        <v>1</v>
      </c>
      <c r="S15658">
        <v>1</v>
      </c>
      <c r="T15658" s="19"/>
      <c r="U15658" s="3"/>
      <c r="X15658" t="str">
        <f t="shared" si="951"/>
        <v/>
      </c>
      <c r="Z15658" t="str">
        <f t="shared" si="952"/>
        <v/>
      </c>
      <c r="AB15658" s="9"/>
      <c r="AC15658" t="s">
        <v>16368</v>
      </c>
      <c r="AD15658">
        <f t="shared" si="953"/>
        <v>0</v>
      </c>
      <c r="AF15658" s="3"/>
      <c r="AH15658" s="9"/>
    </row>
    <row r="15659" spans="1:34" ht="10.95" customHeight="1" outlineLevel="1" x14ac:dyDescent="0.25">
      <c r="A15659" t="s">
        <v>16440</v>
      </c>
      <c r="C15659" s="3" t="s">
        <v>12986</v>
      </c>
      <c r="D15659" s="3" t="s">
        <v>4065</v>
      </c>
      <c r="E15659" s="9">
        <v>2009</v>
      </c>
      <c r="F15659" s="7" t="s">
        <v>17064</v>
      </c>
      <c r="G15659" s="7" t="s">
        <v>5401</v>
      </c>
      <c r="H15659" s="8" t="s">
        <v>17066</v>
      </c>
      <c r="I15659" s="8"/>
      <c r="J15659" s="19">
        <v>1</v>
      </c>
      <c r="K15659" s="19" t="s">
        <v>7736</v>
      </c>
      <c r="L15659" s="11">
        <v>8</v>
      </c>
      <c r="M15659" s="11"/>
      <c r="N15659" s="24"/>
      <c r="P15659" s="32"/>
      <c r="T15659" s="19"/>
      <c r="U15659" s="3"/>
      <c r="W15659" t="s">
        <v>7738</v>
      </c>
      <c r="X15659" t="str">
        <f t="shared" si="951"/>
        <v/>
      </c>
      <c r="Z15659" t="str">
        <f t="shared" si="952"/>
        <v/>
      </c>
      <c r="AB15659" s="9"/>
      <c r="AC15659" t="s">
        <v>17066</v>
      </c>
      <c r="AD15659">
        <f t="shared" si="953"/>
        <v>0</v>
      </c>
      <c r="AF15659" s="3"/>
      <c r="AH15659" s="9"/>
    </row>
    <row r="15660" spans="1:34" ht="10.95" customHeight="1" outlineLevel="1" x14ac:dyDescent="0.25">
      <c r="A15660" t="s">
        <v>16440</v>
      </c>
      <c r="C15660" s="3" t="s">
        <v>12986</v>
      </c>
      <c r="D15660" s="3">
        <v>5043</v>
      </c>
      <c r="E15660" s="9">
        <v>2012</v>
      </c>
      <c r="F15660" s="7" t="s">
        <v>5243</v>
      </c>
      <c r="G15660" s="7" t="s">
        <v>5401</v>
      </c>
      <c r="H15660" s="8" t="s">
        <v>16370</v>
      </c>
      <c r="I15660" s="8" t="s">
        <v>16371</v>
      </c>
      <c r="J15660" s="19">
        <v>1</v>
      </c>
      <c r="K15660" s="19" t="s">
        <v>7736</v>
      </c>
      <c r="L15660" s="11">
        <v>4.5</v>
      </c>
      <c r="M15660" s="11"/>
      <c r="N15660" s="24"/>
      <c r="P15660" s="32"/>
      <c r="T15660" s="19"/>
      <c r="U15660" s="3"/>
      <c r="X15660" t="str">
        <f t="shared" si="951"/>
        <v/>
      </c>
      <c r="Z15660" t="str">
        <f t="shared" si="952"/>
        <v/>
      </c>
      <c r="AB15660" s="9"/>
      <c r="AC15660" t="s">
        <v>16370</v>
      </c>
      <c r="AD15660">
        <f t="shared" si="953"/>
        <v>0</v>
      </c>
      <c r="AF15660" s="3"/>
      <c r="AH15660" s="9"/>
    </row>
    <row r="15661" spans="1:34" ht="10.95" customHeight="1" outlineLevel="1" x14ac:dyDescent="0.25">
      <c r="A15661" t="s">
        <v>16440</v>
      </c>
      <c r="C15661" s="3" t="s">
        <v>12986</v>
      </c>
      <c r="D15661" s="3">
        <v>5044</v>
      </c>
      <c r="E15661" s="9">
        <v>2012</v>
      </c>
      <c r="F15661" s="7" t="s">
        <v>5243</v>
      </c>
      <c r="G15661" s="7" t="s">
        <v>5401</v>
      </c>
      <c r="H15661" s="8" t="s">
        <v>16369</v>
      </c>
      <c r="I15661" s="8" t="s">
        <v>16371</v>
      </c>
      <c r="J15661" s="19">
        <v>2</v>
      </c>
      <c r="K15661" s="19" t="s">
        <v>7738</v>
      </c>
      <c r="L15661" s="11"/>
      <c r="M15661" s="11"/>
      <c r="N15661" s="24"/>
      <c r="P15661" s="32"/>
      <c r="T15661" s="19"/>
      <c r="U15661" s="3"/>
      <c r="X15661" t="str">
        <f t="shared" si="951"/>
        <v/>
      </c>
      <c r="Z15661" t="str">
        <f t="shared" si="952"/>
        <v/>
      </c>
      <c r="AB15661" s="9"/>
      <c r="AC15661" t="s">
        <v>16369</v>
      </c>
      <c r="AD15661">
        <f t="shared" si="953"/>
        <v>0</v>
      </c>
      <c r="AF15661" s="3"/>
      <c r="AH15661" s="9"/>
    </row>
    <row r="15662" spans="1:34" ht="10.95" customHeight="1" outlineLevel="1" x14ac:dyDescent="0.25">
      <c r="A15662" t="s">
        <v>16440</v>
      </c>
      <c r="C15662" s="3" t="s">
        <v>12986</v>
      </c>
      <c r="D15662" s="3">
        <v>5412</v>
      </c>
      <c r="E15662" s="9">
        <v>2016</v>
      </c>
      <c r="F15662" s="7" t="s">
        <v>16374</v>
      </c>
      <c r="G15662" s="7" t="s">
        <v>5401</v>
      </c>
      <c r="H15662" s="8" t="s">
        <v>16373</v>
      </c>
      <c r="I15662" s="8" t="s">
        <v>8348</v>
      </c>
      <c r="J15662" s="19">
        <v>5</v>
      </c>
      <c r="K15662" s="19" t="s">
        <v>7738</v>
      </c>
      <c r="L15662" s="11"/>
      <c r="M15662" s="11"/>
      <c r="N15662" s="24"/>
      <c r="P15662" s="32"/>
      <c r="T15662" s="19"/>
      <c r="U15662" s="3"/>
      <c r="X15662" t="str">
        <f t="shared" si="951"/>
        <v/>
      </c>
      <c r="Z15662" t="str">
        <f t="shared" si="952"/>
        <v/>
      </c>
      <c r="AB15662" s="9"/>
      <c r="AC15662" t="s">
        <v>16373</v>
      </c>
      <c r="AD15662">
        <f t="shared" si="953"/>
        <v>0</v>
      </c>
      <c r="AF15662" s="3"/>
      <c r="AH15662" s="9"/>
    </row>
    <row r="15663" spans="1:34" ht="10.95" customHeight="1" outlineLevel="1" x14ac:dyDescent="0.25">
      <c r="A15663" t="s">
        <v>16440</v>
      </c>
      <c r="C15663" s="3" t="s">
        <v>12986</v>
      </c>
      <c r="D15663" s="3">
        <v>5413</v>
      </c>
      <c r="E15663" s="9">
        <v>2016</v>
      </c>
      <c r="F15663" s="7" t="s">
        <v>16374</v>
      </c>
      <c r="G15663" s="7" t="s">
        <v>5401</v>
      </c>
      <c r="H15663" s="8" t="s">
        <v>5750</v>
      </c>
      <c r="I15663" s="8" t="s">
        <v>8348</v>
      </c>
      <c r="J15663" s="19">
        <v>3</v>
      </c>
      <c r="K15663" s="19" t="s">
        <v>7738</v>
      </c>
      <c r="L15663" s="11"/>
      <c r="M15663" s="11"/>
      <c r="N15663" s="24"/>
      <c r="P15663" s="32"/>
      <c r="T15663" s="19"/>
      <c r="U15663" s="3"/>
      <c r="X15663" t="str">
        <f t="shared" si="951"/>
        <v/>
      </c>
      <c r="Z15663" t="str">
        <f t="shared" si="952"/>
        <v/>
      </c>
      <c r="AB15663" s="9"/>
      <c r="AC15663" t="s">
        <v>5750</v>
      </c>
      <c r="AD15663">
        <f t="shared" si="953"/>
        <v>0</v>
      </c>
      <c r="AF15663" s="3"/>
      <c r="AH15663" s="9"/>
    </row>
    <row r="15664" spans="1:34" ht="10.95" customHeight="1" outlineLevel="1" x14ac:dyDescent="0.25">
      <c r="A15664" t="s">
        <v>16440</v>
      </c>
      <c r="C15664" s="3" t="s">
        <v>12986</v>
      </c>
      <c r="D15664" s="3">
        <v>5425</v>
      </c>
      <c r="E15664" s="9">
        <v>2016</v>
      </c>
      <c r="F15664" s="7" t="s">
        <v>16374</v>
      </c>
      <c r="G15664" s="7" t="s">
        <v>5401</v>
      </c>
      <c r="H15664" s="8" t="s">
        <v>559</v>
      </c>
      <c r="I15664" s="8" t="s">
        <v>8348</v>
      </c>
      <c r="J15664" s="19">
        <v>2</v>
      </c>
      <c r="K15664" s="19" t="s">
        <v>7738</v>
      </c>
      <c r="L15664" s="11"/>
      <c r="M15664" s="11"/>
      <c r="N15664" s="24"/>
      <c r="P15664" s="32"/>
      <c r="T15664" s="19"/>
      <c r="U15664" s="3"/>
      <c r="X15664" t="str">
        <f t="shared" si="951"/>
        <v/>
      </c>
      <c r="Z15664" t="str">
        <f t="shared" si="952"/>
        <v/>
      </c>
      <c r="AB15664" s="9"/>
      <c r="AC15664" t="s">
        <v>559</v>
      </c>
      <c r="AD15664">
        <f t="shared" si="953"/>
        <v>0</v>
      </c>
      <c r="AF15664" s="3"/>
      <c r="AH15664" s="9"/>
    </row>
    <row r="15665" spans="1:48" ht="10.95" customHeight="1" outlineLevel="1" x14ac:dyDescent="0.25">
      <c r="A15665" t="s">
        <v>16440</v>
      </c>
      <c r="C15665" s="3" t="s">
        <v>12986</v>
      </c>
      <c r="D15665" s="3" t="s">
        <v>16372</v>
      </c>
      <c r="E15665" s="9">
        <v>2016</v>
      </c>
      <c r="F15665" s="7" t="s">
        <v>16374</v>
      </c>
      <c r="G15665" s="7" t="s">
        <v>5401</v>
      </c>
      <c r="H15665" s="8" t="s">
        <v>8348</v>
      </c>
      <c r="I15665" s="8" t="s">
        <v>8348</v>
      </c>
      <c r="J15665" s="19">
        <v>5</v>
      </c>
      <c r="K15665" s="19" t="s">
        <v>7738</v>
      </c>
      <c r="L15665" s="11"/>
      <c r="M15665" s="11"/>
      <c r="N15665" s="24"/>
      <c r="P15665" s="32"/>
      <c r="T15665" s="19"/>
      <c r="U15665" s="3"/>
      <c r="X15665" t="str">
        <f t="shared" si="951"/>
        <v/>
      </c>
      <c r="Z15665" t="str">
        <f t="shared" si="952"/>
        <v/>
      </c>
      <c r="AB15665" s="9"/>
      <c r="AC15665" t="s">
        <v>8348</v>
      </c>
      <c r="AD15665">
        <f t="shared" si="953"/>
        <v>0</v>
      </c>
      <c r="AF15665" s="3"/>
      <c r="AH15665" s="9"/>
    </row>
    <row r="15666" spans="1:48" ht="10.95" customHeight="1" outlineLevel="1" x14ac:dyDescent="0.25">
      <c r="A15666" t="s">
        <v>16440</v>
      </c>
      <c r="C15666" s="3" t="s">
        <v>12986</v>
      </c>
      <c r="D15666" s="3">
        <v>5750</v>
      </c>
      <c r="E15666" s="9">
        <v>2019</v>
      </c>
      <c r="F15666" s="7" t="s">
        <v>16374</v>
      </c>
      <c r="G15666" s="7" t="s">
        <v>5401</v>
      </c>
      <c r="H15666" s="8" t="s">
        <v>16381</v>
      </c>
      <c r="I15666" s="8" t="s">
        <v>16375</v>
      </c>
      <c r="J15666" s="19">
        <v>3</v>
      </c>
      <c r="K15666" s="19" t="s">
        <v>7738</v>
      </c>
      <c r="L15666" s="11"/>
      <c r="M15666" s="11"/>
      <c r="N15666" s="24"/>
      <c r="P15666" s="32"/>
      <c r="T15666" s="19"/>
      <c r="U15666" s="3"/>
      <c r="X15666" t="str">
        <f t="shared" si="951"/>
        <v/>
      </c>
      <c r="Z15666" t="str">
        <f t="shared" si="952"/>
        <v/>
      </c>
      <c r="AB15666" s="9"/>
      <c r="AC15666" t="s">
        <v>16381</v>
      </c>
      <c r="AD15666">
        <f t="shared" si="953"/>
        <v>0</v>
      </c>
      <c r="AF15666" s="3"/>
      <c r="AH15666" s="9"/>
    </row>
    <row r="15667" spans="1:48" ht="10.95" customHeight="1" x14ac:dyDescent="0.25">
      <c r="A15667" s="6" t="s">
        <v>9139</v>
      </c>
      <c r="B15667" t="s">
        <v>12001</v>
      </c>
      <c r="C15667" s="3" t="s">
        <v>11994</v>
      </c>
      <c r="E15667" s="9"/>
      <c r="F15667" s="7"/>
      <c r="G15667" s="7"/>
      <c r="H15667" s="8"/>
      <c r="I15667" s="8"/>
      <c r="J15667" s="19"/>
      <c r="K15667" s="19"/>
      <c r="L15667" s="11"/>
      <c r="M15667" s="11">
        <f>SUM(L15668:L15668)</f>
        <v>0.5</v>
      </c>
      <c r="N15667" s="24">
        <v>972</v>
      </c>
      <c r="O15667">
        <f>COUNTIF(K15668:K15668,"*")</f>
        <v>1</v>
      </c>
      <c r="P15667" s="32">
        <f>O15667/N15667</f>
        <v>1.02880658436214E-3</v>
      </c>
      <c r="Q15667">
        <f>COUNTIF(K15668:K15668,"Y")+COUNTIF(K15668:K15668,"S")</f>
        <v>1</v>
      </c>
      <c r="T15667" s="20" t="s">
        <v>7738</v>
      </c>
      <c r="U15667" s="3"/>
      <c r="V15667" t="s">
        <v>18535</v>
      </c>
      <c r="X15667" t="str">
        <f t="shared" si="951"/>
        <v/>
      </c>
      <c r="Z15667" t="str">
        <f t="shared" si="952"/>
        <v/>
      </c>
      <c r="AB15667" s="9"/>
      <c r="AE15667">
        <f>COUNTIF(AD15668:AD15668,"1")</f>
        <v>0</v>
      </c>
      <c r="AF15667" s="3"/>
      <c r="AH15667" s="9"/>
      <c r="AI15667">
        <f>COUNTIF($J15668:$J15668,"1")-COUNTIFS($J15668:$J15668,"1",$K15668:$K15668,"V")</f>
        <v>0</v>
      </c>
      <c r="AJ15667">
        <f>COUNTIFS($J15668:$J15668,"1",$K15668:$K15668,"Y")+COUNTIFS($J15668:$J15668,"1",$K15668:$K15668,"s")</f>
        <v>0</v>
      </c>
      <c r="AK15667">
        <f>COUNTIF($J15668:$J15668,"2")-COUNTIFS($J15668:$J15668,"2",$K15668:$K15668,"V")</f>
        <v>0</v>
      </c>
      <c r="AL15667">
        <f>COUNTIFS($J15668:$J15668,"2",$K15668:$K15668,"Y")+COUNTIFS($J15668:$J15668,"2",$K15668:$K15668,"s")</f>
        <v>0</v>
      </c>
      <c r="AM15667">
        <f>COUNTIF($J15668:$J15668,"3")-COUNTIFS($J15668:$J15668,"3",$K15668:$K15668,"V")</f>
        <v>0</v>
      </c>
      <c r="AN15667">
        <f>COUNTIFS($J15668:$J15668,"3",$K15668:$K15668,"Y")+COUNTIFS($J15668:$J15668,"3",$K15668:$K15668,"s")</f>
        <v>0</v>
      </c>
      <c r="AO15667">
        <f>COUNTIF($J15668:$J15668,"4")-COUNTIFS($J15668:$J15668,"4",$K15668:$K15668,"V")</f>
        <v>1</v>
      </c>
      <c r="AP15667">
        <f>COUNTIFS($J15668:$J15668,"4",$K15668:$K15668,"Y")+COUNTIFS($J15668:$J15668,"4",$K15668:$K15668,"s")</f>
        <v>1</v>
      </c>
      <c r="AQ15667">
        <f>COUNTIF($J15668:$J15668,"5")-COUNTIFS($J15668:$J15668,"5",$K15668:$K15668,"V")</f>
        <v>0</v>
      </c>
      <c r="AR15667">
        <f>COUNTIFS($J15668:$J15668,"5",$K15668:$K15668,"Y")+COUNTIFS($J15668:$J15668,"5",$K15668:$K15668,"s")</f>
        <v>0</v>
      </c>
      <c r="AS15667">
        <f>COUNTIF($J15668:$J15668,"6")-COUNTIFS($J15668:$J15668,"6",$K15668:$K15668,"V")</f>
        <v>0</v>
      </c>
      <c r="AT15667">
        <f>COUNTIFS($J15668:$J15668,"6",$K15668:$K15668,"Y")+COUNTIFS($J15668:$J15668,"6",$K15668:$K15668,"s")</f>
        <v>0</v>
      </c>
      <c r="AU15667">
        <f>COUNTIF($J15668:$J15668,"7")-COUNTIFS($J15668:$J15668,"7",$K15668:$K15668,"V")</f>
        <v>0</v>
      </c>
      <c r="AV15667">
        <f>COUNTIFS($J15668:$J15668,"7",$K15668:$K15668,"Y")+COUNTIFS($J15668:$J15668,"7",$K15668:$K15668,"s")</f>
        <v>0</v>
      </c>
    </row>
    <row r="15668" spans="1:48" ht="10.95" customHeight="1" outlineLevel="1" x14ac:dyDescent="0.25">
      <c r="A15668" t="s">
        <v>9136</v>
      </c>
      <c r="C15668" s="3" t="s">
        <v>11994</v>
      </c>
      <c r="D15668" s="3">
        <v>721</v>
      </c>
      <c r="E15668" s="9">
        <v>1978</v>
      </c>
      <c r="F15668" s="7" t="s">
        <v>9137</v>
      </c>
      <c r="G15668" s="7" t="s">
        <v>5401</v>
      </c>
      <c r="H15668" s="8" t="s">
        <v>3241</v>
      </c>
      <c r="I15668" s="8" t="s">
        <v>9138</v>
      </c>
      <c r="J15668" s="19">
        <v>4</v>
      </c>
      <c r="K15668" s="19" t="s">
        <v>7736</v>
      </c>
      <c r="L15668" s="11">
        <v>0.5</v>
      </c>
      <c r="M15668" s="11"/>
      <c r="N15668" s="24"/>
      <c r="P15668" s="32"/>
      <c r="T15668" s="19"/>
      <c r="U15668" s="3"/>
      <c r="X15668" t="str">
        <f t="shared" si="951"/>
        <v/>
      </c>
      <c r="Z15668" t="str">
        <f t="shared" si="952"/>
        <v/>
      </c>
      <c r="AB15668" s="9"/>
      <c r="AC15668" t="s">
        <v>3241</v>
      </c>
      <c r="AD15668">
        <f>COUNTIF(H15668,"*Fuji*")</f>
        <v>0</v>
      </c>
      <c r="AF15668" s="3"/>
      <c r="AH15668" s="9"/>
    </row>
    <row r="15669" spans="1:48" ht="10.95" customHeight="1" x14ac:dyDescent="0.25">
      <c r="A15669" s="6" t="s">
        <v>14154</v>
      </c>
      <c r="B15669" t="s">
        <v>14145</v>
      </c>
      <c r="C15669" s="3" t="s">
        <v>12988</v>
      </c>
      <c r="E15669" s="9"/>
      <c r="F15669" s="7"/>
      <c r="G15669" s="7"/>
      <c r="H15669" s="8"/>
      <c r="I15669" s="8"/>
      <c r="J15669" s="19"/>
      <c r="K15669" s="19"/>
      <c r="L15669" s="11"/>
      <c r="M15669" s="11">
        <f>SUM(L15670:L15678)</f>
        <v>27.1</v>
      </c>
      <c r="N15669" s="24">
        <v>3800</v>
      </c>
      <c r="O15669">
        <f>COUNTIF(K15670:K15678,"*")</f>
        <v>9</v>
      </c>
      <c r="P15669" s="32">
        <f>O15669/N15669</f>
        <v>2.3684210526315791E-3</v>
      </c>
      <c r="Q15669">
        <f>COUNTIF(K15670:K15678,"Y")+COUNTIF(K15670:K15678,"S")</f>
        <v>9</v>
      </c>
      <c r="T15669" s="19" t="s">
        <v>7736</v>
      </c>
      <c r="U15669" s="3"/>
      <c r="V15669" t="s">
        <v>18537</v>
      </c>
      <c r="X15669" t="str">
        <f t="shared" si="951"/>
        <v/>
      </c>
      <c r="Z15669" t="str">
        <f t="shared" si="952"/>
        <v/>
      </c>
      <c r="AB15669" s="9"/>
      <c r="AE15669">
        <f>COUNTIF(AD15670:AD15678,"1")</f>
        <v>2</v>
      </c>
      <c r="AF15669" s="3"/>
      <c r="AH15669" s="9"/>
      <c r="AI15669">
        <f>COUNTIF($J15670:$J15678,"1")-COUNTIFS($J15670:$J15678,"1",$K15670:$K15678,"V")</f>
        <v>4</v>
      </c>
      <c r="AJ15669">
        <f>COUNTIFS($J15670:$J15678,"1",$K15670:$K15678,"Y")+COUNTIFS($J15670:$J15678,"1",$K15670:$K15678,"s")</f>
        <v>4</v>
      </c>
      <c r="AK15669">
        <f>COUNTIF($J15670:$J15678,"2")-COUNTIFS($J15670:$J15678,"2",$K15670:$K15678,"V")</f>
        <v>0</v>
      </c>
      <c r="AL15669">
        <f>COUNTIFS($J15670:$J15678,"2",$K15670:$K15678,"Y")+COUNTIFS($J15670:$J15678,"2",$K15670:$K15678,"s")</f>
        <v>0</v>
      </c>
      <c r="AM15669">
        <f>COUNTIF($J15670:$J15678,"3")-COUNTIFS($J15670:$J15678,"3",$K15670:$K15678,"V")</f>
        <v>0</v>
      </c>
      <c r="AN15669">
        <f>COUNTIFS($J15670:$J15678,"3",$K15670:$K15678,"Y")+COUNTIFS($J15670:$J15678,"3",$K15670:$K15678,"s")</f>
        <v>0</v>
      </c>
      <c r="AO15669">
        <f>COUNTIF($J15670:$J15678,"4")-COUNTIFS($J15670:$J15678,"4",$K15670:$K15678,"V")</f>
        <v>0</v>
      </c>
      <c r="AP15669">
        <f>COUNTIFS($J15670:$J15678,"4",$K15670:$K15678,"Y")+COUNTIFS($J15670:$J15678,"4",$K15670:$K15678,"s")</f>
        <v>0</v>
      </c>
      <c r="AQ15669">
        <f>COUNTIF($J15670:$J15678,"5")-COUNTIFS($J15670:$J15678,"5",$K15670:$K15678,"V")</f>
        <v>0</v>
      </c>
      <c r="AR15669">
        <f>COUNTIFS($J15670:$J15678,"5",$K15670:$K15678,"Y")+COUNTIFS($J15670:$J15678,"5",$K15670:$K15678,"s")</f>
        <v>0</v>
      </c>
      <c r="AS15669">
        <f>COUNTIF($J15670:$J15678,"6")-COUNTIFS($J15670:$J15678,"6",$K15670:$K15678,"V")</f>
        <v>0</v>
      </c>
      <c r="AT15669">
        <f>COUNTIFS($J15670:$J15678,"6",$K15670:$K15678,"Y")+COUNTIFS($J15670:$J15678,"6",$K15670:$K15678,"s")</f>
        <v>0</v>
      </c>
      <c r="AU15669">
        <f>COUNTIF($J15670:$J15678,"7")-COUNTIFS($J15670:$J15678,"7",$K15670:$K15678,"V")</f>
        <v>5</v>
      </c>
      <c r="AV15669">
        <f>COUNTIFS($J15670:$J15678,"7",$K15670:$K15678,"Y")+COUNTIFS($J15670:$J15678,"7",$K15670:$K15678,"s")</f>
        <v>5</v>
      </c>
    </row>
    <row r="15670" spans="1:48" ht="10.95" customHeight="1" outlineLevel="1" x14ac:dyDescent="0.25">
      <c r="A15670" t="s">
        <v>230</v>
      </c>
      <c r="C15670" s="3" t="s">
        <v>12988</v>
      </c>
      <c r="D15670" s="3">
        <v>1175</v>
      </c>
      <c r="E15670" s="9">
        <v>1970</v>
      </c>
      <c r="F15670" s="7" t="s">
        <v>4239</v>
      </c>
      <c r="G15670" s="7" t="s">
        <v>5401</v>
      </c>
      <c r="H15670" s="8" t="s">
        <v>5402</v>
      </c>
      <c r="I15670" s="8" t="s">
        <v>14147</v>
      </c>
      <c r="J15670" s="19">
        <v>1</v>
      </c>
      <c r="K15670" s="19" t="s">
        <v>7736</v>
      </c>
      <c r="L15670" s="11">
        <v>1.2</v>
      </c>
      <c r="M15670" s="11"/>
      <c r="N15670" s="24"/>
      <c r="P15670" s="32"/>
      <c r="R15670">
        <v>1</v>
      </c>
      <c r="S15670">
        <v>1</v>
      </c>
      <c r="T15670" s="19"/>
      <c r="U15670" s="3">
        <v>779</v>
      </c>
      <c r="X15670" t="str">
        <f t="shared" si="951"/>
        <v/>
      </c>
      <c r="Z15670" t="str">
        <f t="shared" si="952"/>
        <v/>
      </c>
      <c r="AB15670" s="9"/>
      <c r="AC15670" t="s">
        <v>5402</v>
      </c>
      <c r="AD15670">
        <f t="shared" ref="AD15670:AD15678" si="954">COUNTIF(H15670,"*Fuji*")</f>
        <v>1</v>
      </c>
      <c r="AF15670" s="3"/>
      <c r="AG15670" t="s">
        <v>4924</v>
      </c>
      <c r="AH15670" s="9" t="s">
        <v>4613</v>
      </c>
    </row>
    <row r="15671" spans="1:48" ht="10.95" customHeight="1" outlineLevel="1" x14ac:dyDescent="0.25">
      <c r="A15671" t="s">
        <v>230</v>
      </c>
      <c r="C15671" s="3" t="s">
        <v>12988</v>
      </c>
      <c r="D15671" s="3" t="s">
        <v>18696</v>
      </c>
      <c r="E15671" s="9">
        <v>1970</v>
      </c>
      <c r="F15671" s="7" t="s">
        <v>18697</v>
      </c>
      <c r="G15671" s="7"/>
      <c r="H15671" s="8" t="s">
        <v>5402</v>
      </c>
      <c r="I15671" s="8" t="s">
        <v>14147</v>
      </c>
      <c r="J15671" s="19">
        <v>1</v>
      </c>
      <c r="K15671" s="19" t="s">
        <v>7736</v>
      </c>
      <c r="L15671" s="11">
        <v>2.5</v>
      </c>
      <c r="M15671" s="11"/>
      <c r="N15671" s="24"/>
      <c r="P15671" s="32"/>
      <c r="T15671" s="19"/>
      <c r="U15671" s="3"/>
      <c r="X15671" t="str">
        <f t="shared" si="951"/>
        <v/>
      </c>
      <c r="Z15671" t="str">
        <f t="shared" si="952"/>
        <v/>
      </c>
      <c r="AB15671" s="9"/>
      <c r="AC15671" t="s">
        <v>5402</v>
      </c>
      <c r="AD15671">
        <f t="shared" si="954"/>
        <v>1</v>
      </c>
      <c r="AF15671" s="3"/>
      <c r="AH15671" s="9"/>
    </row>
    <row r="15672" spans="1:48" ht="10.95" customHeight="1" outlineLevel="1" x14ac:dyDescent="0.25">
      <c r="A15672" t="s">
        <v>230</v>
      </c>
      <c r="C15672" s="3" t="s">
        <v>12988</v>
      </c>
      <c r="D15672" s="3">
        <v>1250</v>
      </c>
      <c r="E15672" s="9">
        <v>1972</v>
      </c>
      <c r="F15672" s="7" t="s">
        <v>633</v>
      </c>
      <c r="G15672" s="7" t="s">
        <v>5401</v>
      </c>
      <c r="H15672" s="8" t="s">
        <v>9233</v>
      </c>
      <c r="I15672" s="8" t="s">
        <v>14148</v>
      </c>
      <c r="J15672" s="19">
        <v>7</v>
      </c>
      <c r="K15672" s="19" t="s">
        <v>7736</v>
      </c>
      <c r="L15672" s="11">
        <v>5</v>
      </c>
      <c r="M15672" s="11"/>
      <c r="N15672" s="24"/>
      <c r="P15672" s="32"/>
      <c r="T15672" s="19"/>
      <c r="U15672" s="3"/>
      <c r="X15672" t="str">
        <f t="shared" si="951"/>
        <v/>
      </c>
      <c r="Z15672" t="str">
        <f t="shared" si="952"/>
        <v/>
      </c>
      <c r="AB15672" s="9"/>
      <c r="AC15672" t="s">
        <v>9233</v>
      </c>
      <c r="AD15672">
        <f t="shared" si="954"/>
        <v>0</v>
      </c>
      <c r="AF15672" s="3"/>
      <c r="AH15672" s="9"/>
    </row>
    <row r="15673" spans="1:48" ht="10.95" customHeight="1" outlineLevel="1" x14ac:dyDescent="0.25">
      <c r="A15673" t="s">
        <v>230</v>
      </c>
      <c r="C15673" s="3" t="s">
        <v>12988</v>
      </c>
      <c r="D15673" s="3">
        <v>1251</v>
      </c>
      <c r="E15673" s="9">
        <v>1972</v>
      </c>
      <c r="F15673" s="7" t="s">
        <v>3764</v>
      </c>
      <c r="G15673" s="7" t="s">
        <v>5401</v>
      </c>
      <c r="H15673" s="8" t="s">
        <v>9038</v>
      </c>
      <c r="I15673" s="8" t="s">
        <v>14148</v>
      </c>
      <c r="J15673" s="19">
        <v>7</v>
      </c>
      <c r="K15673" s="19" t="s">
        <v>7736</v>
      </c>
      <c r="L15673" s="11">
        <v>0.9</v>
      </c>
      <c r="M15673" s="11"/>
      <c r="N15673" s="24"/>
      <c r="P15673" s="32"/>
      <c r="T15673" s="19"/>
      <c r="U15673" s="3"/>
      <c r="X15673" t="str">
        <f t="shared" si="951"/>
        <v/>
      </c>
      <c r="Z15673" t="str">
        <f t="shared" si="952"/>
        <v/>
      </c>
      <c r="AB15673" s="9"/>
      <c r="AC15673" t="s">
        <v>9038</v>
      </c>
      <c r="AD15673">
        <f t="shared" si="954"/>
        <v>0</v>
      </c>
      <c r="AF15673" s="3"/>
      <c r="AH15673" s="9"/>
    </row>
    <row r="15674" spans="1:48" ht="10.95" customHeight="1" outlineLevel="1" collapsed="1" x14ac:dyDescent="0.25">
      <c r="A15674" t="s">
        <v>230</v>
      </c>
      <c r="C15674" s="3" t="s">
        <v>12988</v>
      </c>
      <c r="D15674" s="3">
        <v>1252</v>
      </c>
      <c r="E15674" s="9">
        <v>1972</v>
      </c>
      <c r="F15674" s="7" t="s">
        <v>6715</v>
      </c>
      <c r="G15674" s="7" t="s">
        <v>5401</v>
      </c>
      <c r="H15674" s="8" t="s">
        <v>9233</v>
      </c>
      <c r="I15674" s="8" t="s">
        <v>14148</v>
      </c>
      <c r="J15674" s="19">
        <v>7</v>
      </c>
      <c r="K15674" s="19" t="s">
        <v>7736</v>
      </c>
      <c r="L15674" s="11">
        <v>0.5</v>
      </c>
      <c r="M15674" s="11"/>
      <c r="N15674" s="24"/>
      <c r="P15674" s="32"/>
      <c r="T15674" s="19"/>
      <c r="U15674" s="3"/>
      <c r="X15674" t="str">
        <f t="shared" si="951"/>
        <v/>
      </c>
      <c r="Z15674" t="str">
        <f t="shared" si="952"/>
        <v/>
      </c>
      <c r="AB15674" s="9"/>
      <c r="AC15674" t="s">
        <v>9233</v>
      </c>
      <c r="AD15674">
        <f t="shared" si="954"/>
        <v>0</v>
      </c>
      <c r="AF15674" s="3"/>
      <c r="AH15674" s="9"/>
    </row>
    <row r="15675" spans="1:48" ht="10.95" customHeight="1" outlineLevel="1" x14ac:dyDescent="0.25">
      <c r="A15675" t="s">
        <v>230</v>
      </c>
      <c r="C15675" s="3" t="s">
        <v>12988</v>
      </c>
      <c r="D15675" s="3">
        <v>1898</v>
      </c>
      <c r="E15675" s="9">
        <v>1991</v>
      </c>
      <c r="F15675" s="7" t="s">
        <v>14150</v>
      </c>
      <c r="G15675" s="7" t="s">
        <v>5401</v>
      </c>
      <c r="H15675" s="8" t="s">
        <v>9038</v>
      </c>
      <c r="I15675" s="8" t="s">
        <v>14149</v>
      </c>
      <c r="J15675" s="19">
        <v>7</v>
      </c>
      <c r="K15675" s="19" t="s">
        <v>7736</v>
      </c>
      <c r="L15675" s="11">
        <v>3</v>
      </c>
      <c r="M15675" s="11"/>
      <c r="N15675" s="24"/>
      <c r="P15675" s="32"/>
      <c r="T15675" s="19"/>
      <c r="U15675" s="3"/>
      <c r="X15675" t="str">
        <f t="shared" si="951"/>
        <v/>
      </c>
      <c r="Z15675" t="str">
        <f t="shared" si="952"/>
        <v/>
      </c>
      <c r="AB15675" s="9"/>
      <c r="AC15675" t="s">
        <v>9038</v>
      </c>
      <c r="AD15675">
        <f t="shared" si="954"/>
        <v>0</v>
      </c>
      <c r="AF15675" s="3"/>
      <c r="AH15675" s="9"/>
    </row>
    <row r="15676" spans="1:48" ht="10.95" customHeight="1" outlineLevel="1" x14ac:dyDescent="0.25">
      <c r="A15676" t="s">
        <v>230</v>
      </c>
      <c r="C15676" s="3" t="s">
        <v>12988</v>
      </c>
      <c r="D15676" s="3">
        <v>3205</v>
      </c>
      <c r="E15676" s="9">
        <v>2011</v>
      </c>
      <c r="F15676" s="7" t="s">
        <v>10904</v>
      </c>
      <c r="G15676" s="7" t="s">
        <v>5401</v>
      </c>
      <c r="H15676" s="8" t="s">
        <v>9233</v>
      </c>
      <c r="I15676" s="8" t="s">
        <v>14146</v>
      </c>
      <c r="J15676" s="19">
        <v>7</v>
      </c>
      <c r="K15676" s="19" t="s">
        <v>7736</v>
      </c>
      <c r="L15676" s="11">
        <v>7</v>
      </c>
      <c r="M15676" s="11"/>
      <c r="N15676" s="24"/>
      <c r="P15676" s="32"/>
      <c r="T15676" s="19"/>
      <c r="U15676" s="3"/>
      <c r="X15676" t="str">
        <f t="shared" si="951"/>
        <v/>
      </c>
      <c r="Z15676" t="str">
        <f t="shared" si="952"/>
        <v/>
      </c>
      <c r="AB15676" s="9"/>
      <c r="AC15676" t="s">
        <v>9233</v>
      </c>
      <c r="AD15676">
        <f t="shared" si="954"/>
        <v>0</v>
      </c>
      <c r="AF15676" s="3"/>
      <c r="AH15676" s="9"/>
    </row>
    <row r="15677" spans="1:48" ht="10.95" customHeight="1" outlineLevel="1" x14ac:dyDescent="0.25">
      <c r="A15677" t="s">
        <v>230</v>
      </c>
      <c r="C15677" s="3" t="s">
        <v>12988</v>
      </c>
      <c r="D15677" s="3">
        <v>3385</v>
      </c>
      <c r="E15677" s="9">
        <v>2014</v>
      </c>
      <c r="F15677" s="7" t="s">
        <v>1378</v>
      </c>
      <c r="G15677" s="7" t="s">
        <v>5401</v>
      </c>
      <c r="H15677" s="8" t="s">
        <v>1711</v>
      </c>
      <c r="I15677" s="8" t="s">
        <v>14151</v>
      </c>
      <c r="J15677" s="19">
        <v>1</v>
      </c>
      <c r="K15677" s="19" t="s">
        <v>20093</v>
      </c>
      <c r="L15677" s="11"/>
      <c r="M15677" s="11"/>
      <c r="N15677" s="24"/>
      <c r="P15677" s="32"/>
      <c r="T15677" s="19"/>
      <c r="U15677" s="3"/>
      <c r="X15677" t="str">
        <f t="shared" si="951"/>
        <v/>
      </c>
      <c r="Z15677" t="str">
        <f t="shared" si="952"/>
        <v/>
      </c>
      <c r="AB15677" s="9"/>
      <c r="AC15677" t="s">
        <v>1711</v>
      </c>
      <c r="AD15677">
        <f t="shared" si="954"/>
        <v>0</v>
      </c>
      <c r="AF15677" s="3"/>
      <c r="AH15677" s="9"/>
    </row>
    <row r="15678" spans="1:48" ht="10.95" customHeight="1" outlineLevel="1" x14ac:dyDescent="0.25">
      <c r="A15678" t="s">
        <v>230</v>
      </c>
      <c r="C15678" s="3" t="s">
        <v>12988</v>
      </c>
      <c r="D15678" s="3" t="s">
        <v>14152</v>
      </c>
      <c r="E15678" s="9">
        <v>2014</v>
      </c>
      <c r="F15678" s="7" t="s">
        <v>14153</v>
      </c>
      <c r="G15678" s="7" t="s">
        <v>5401</v>
      </c>
      <c r="H15678" s="8" t="s">
        <v>1711</v>
      </c>
      <c r="I15678" s="8" t="s">
        <v>14151</v>
      </c>
      <c r="J15678" s="19">
        <v>1</v>
      </c>
      <c r="K15678" s="19" t="s">
        <v>7736</v>
      </c>
      <c r="L15678" s="11">
        <v>7</v>
      </c>
      <c r="M15678" s="11"/>
      <c r="N15678" s="24"/>
      <c r="P15678" s="32"/>
      <c r="T15678" s="19"/>
      <c r="U15678" s="3"/>
      <c r="X15678" t="str">
        <f t="shared" si="951"/>
        <v/>
      </c>
      <c r="Z15678">
        <f t="shared" si="952"/>
        <v>1</v>
      </c>
      <c r="AB15678" s="9"/>
      <c r="AC15678" t="s">
        <v>1711</v>
      </c>
      <c r="AD15678">
        <f t="shared" si="954"/>
        <v>0</v>
      </c>
      <c r="AF15678" s="3"/>
      <c r="AH15678" s="9"/>
    </row>
    <row r="15679" spans="1:48" ht="10.95" customHeight="1" x14ac:dyDescent="0.25">
      <c r="A15679" s="6" t="s">
        <v>18610</v>
      </c>
      <c r="B15679" t="s">
        <v>12885</v>
      </c>
      <c r="C15679" s="3" t="s">
        <v>12533</v>
      </c>
      <c r="E15679" s="9"/>
      <c r="F15679" s="7"/>
      <c r="G15679" s="7"/>
      <c r="H15679" s="8"/>
      <c r="I15679" s="8"/>
      <c r="J15679" s="19"/>
      <c r="K15679" s="19"/>
      <c r="L15679" s="11"/>
      <c r="M15679" s="11">
        <f>SUM(L15680:L15723)</f>
        <v>39.650000000000006</v>
      </c>
      <c r="N15679" s="24">
        <v>6064</v>
      </c>
      <c r="O15679">
        <f>COUNTIF(K15680:K15723,"*")</f>
        <v>44</v>
      </c>
      <c r="P15679" s="32">
        <f>O15679/N15679</f>
        <v>7.2559366754617414E-3</v>
      </c>
      <c r="Q15679">
        <f>COUNTIF(K15680:K15723,"Y")+COUNTIF(K15680:K15723,"S")</f>
        <v>44</v>
      </c>
      <c r="T15679" s="20" t="s">
        <v>7738</v>
      </c>
      <c r="U15679" s="3"/>
      <c r="V15679" t="s">
        <v>18612</v>
      </c>
      <c r="X15679" t="str">
        <f t="shared" si="951"/>
        <v/>
      </c>
      <c r="Z15679" t="str">
        <f t="shared" si="952"/>
        <v/>
      </c>
      <c r="AB15679" s="9"/>
      <c r="AE15679">
        <f>COUNTIF(AD15680:AD15723,"1")</f>
        <v>0</v>
      </c>
      <c r="AF15679" s="3"/>
      <c r="AH15679" s="9"/>
      <c r="AI15679">
        <f>COUNTIF($J15680:$J15723,"1")-COUNTIFS($J15680:$J15723,"1",$K15680:$K15723,"V")</f>
        <v>5</v>
      </c>
      <c r="AJ15679">
        <f>COUNTIFS($J15680:$J15723,"1",$K15680:$K15723,"Y")+COUNTIFS($J15680:$J15723,"1",$K15680:$K15723,"s")</f>
        <v>5</v>
      </c>
      <c r="AK15679">
        <f>COUNTIF($J15680:$J15723,"2")-COUNTIFS($J15680:$J15723,"2",$K15680:$K15723,"V")</f>
        <v>3</v>
      </c>
      <c r="AL15679">
        <f>COUNTIFS($J15680:$J15723,"2",$K15680:$K15723,"Y")+COUNTIFS($J15680:$J15723,"2",$K15680:$K15723,"s")</f>
        <v>3</v>
      </c>
      <c r="AM15679">
        <f>COUNTIF($J15680:$J15723,"3")-COUNTIFS($J15680:$J15723,"3",$K15680:$K15723,"V")</f>
        <v>16</v>
      </c>
      <c r="AN15679">
        <f>COUNTIFS($J15680:$J15723,"3",$K15680:$K15723,"Y")+COUNTIFS($J15680:$J15723,"3",$K15680:$K15723,"s")</f>
        <v>16</v>
      </c>
      <c r="AO15679">
        <f>COUNTIF($J15680:$J15723,"4")-COUNTIFS($J15680:$J15723,"4",$K15680:$K15723,"V")</f>
        <v>0</v>
      </c>
      <c r="AP15679">
        <f>COUNTIFS($J15680:$J15723,"4",$K15680:$K15723,"Y")+COUNTIFS($J15680:$J15723,"4",$K15680:$K15723,"s")</f>
        <v>0</v>
      </c>
      <c r="AQ15679">
        <f>COUNTIF($J15680:$J15723,"5")-COUNTIFS($J15680:$J15723,"5",$K15680:$K15723,"V")</f>
        <v>3</v>
      </c>
      <c r="AR15679">
        <f>COUNTIFS($J15680:$J15723,"5",$K15680:$K15723,"Y")+COUNTIFS($J15680:$J15723,"5",$K15680:$K15723,"s")</f>
        <v>3</v>
      </c>
      <c r="AS15679">
        <f>COUNTIF($J15680:$J15723,"6")-COUNTIFS($J15680:$J15723,"6",$K15680:$K15723,"V")</f>
        <v>0</v>
      </c>
      <c r="AT15679">
        <f>COUNTIFS($J15680:$J15723,"6",$K15680:$K15723,"Y")+COUNTIFS($J15680:$J15723,"6",$K15680:$K15723,"s")</f>
        <v>0</v>
      </c>
      <c r="AU15679">
        <f>COUNTIF($J15680:$J15723,"7")-COUNTIFS($J15680:$J15723,"7",$K15680:$K15723,"V")</f>
        <v>17</v>
      </c>
      <c r="AV15679">
        <f>COUNTIFS($J15680:$J15723,"7",$K15680:$K15723,"Y")+COUNTIFS($J15680:$J15723,"7",$K15680:$K15723,"s")</f>
        <v>17</v>
      </c>
    </row>
    <row r="15680" spans="1:48" ht="10.95" customHeight="1" outlineLevel="1" x14ac:dyDescent="0.25">
      <c r="A15680" t="s">
        <v>18611</v>
      </c>
      <c r="C15680" s="3" t="s">
        <v>12533</v>
      </c>
      <c r="D15680" s="3">
        <v>641</v>
      </c>
      <c r="E15680" s="9">
        <v>1943</v>
      </c>
      <c r="F15680" s="7" t="s">
        <v>6514</v>
      </c>
      <c r="G15680" s="7" t="s">
        <v>4237</v>
      </c>
      <c r="H15680" s="8" t="s">
        <v>1755</v>
      </c>
      <c r="I15680" s="8" t="s">
        <v>13406</v>
      </c>
      <c r="J15680" s="19">
        <v>3</v>
      </c>
      <c r="K15680" s="19" t="s">
        <v>7736</v>
      </c>
      <c r="L15680" s="11">
        <v>1.1000000000000001</v>
      </c>
      <c r="M15680" s="11"/>
      <c r="N15680" s="24"/>
      <c r="P15680" s="32"/>
      <c r="T15680" s="19"/>
      <c r="U15680" s="3">
        <v>886</v>
      </c>
      <c r="X15680" t="str">
        <f t="shared" si="951"/>
        <v/>
      </c>
      <c r="Z15680" t="str">
        <f t="shared" si="952"/>
        <v/>
      </c>
      <c r="AB15680" s="9"/>
      <c r="AC15680" t="s">
        <v>1755</v>
      </c>
      <c r="AD15680">
        <f t="shared" ref="AD15680:AD15723" si="955">COUNTIF(H15680,"*Fuji*")</f>
        <v>0</v>
      </c>
      <c r="AF15680" s="3"/>
      <c r="AG15680" t="s">
        <v>1756</v>
      </c>
      <c r="AH15680" s="9" t="s">
        <v>4613</v>
      </c>
    </row>
    <row r="15681" spans="1:34" ht="10.95" customHeight="1" outlineLevel="1" x14ac:dyDescent="0.25">
      <c r="A15681" t="s">
        <v>18611</v>
      </c>
      <c r="C15681" s="3" t="s">
        <v>12533</v>
      </c>
      <c r="D15681" s="3">
        <v>643</v>
      </c>
      <c r="E15681" s="9">
        <v>1943</v>
      </c>
      <c r="F15681" s="7" t="s">
        <v>6646</v>
      </c>
      <c r="G15681" s="7" t="s">
        <v>6451</v>
      </c>
      <c r="H15681" s="8" t="s">
        <v>1755</v>
      </c>
      <c r="I15681" s="8" t="s">
        <v>13406</v>
      </c>
      <c r="J15681" s="19">
        <v>3</v>
      </c>
      <c r="K15681" s="19" t="s">
        <v>7736</v>
      </c>
      <c r="L15681" s="11">
        <v>2.5</v>
      </c>
      <c r="M15681" s="11"/>
      <c r="N15681" s="24"/>
      <c r="P15681" s="32"/>
      <c r="T15681" s="19"/>
      <c r="U15681" s="3">
        <v>888</v>
      </c>
      <c r="X15681" t="str">
        <f t="shared" si="951"/>
        <v/>
      </c>
      <c r="Z15681" t="str">
        <f t="shared" si="952"/>
        <v/>
      </c>
      <c r="AB15681" s="9"/>
      <c r="AC15681" t="s">
        <v>1755</v>
      </c>
      <c r="AD15681">
        <f t="shared" si="955"/>
        <v>0</v>
      </c>
      <c r="AF15681" s="3"/>
      <c r="AG15681" t="s">
        <v>1756</v>
      </c>
      <c r="AH15681" s="9" t="s">
        <v>4925</v>
      </c>
    </row>
    <row r="15682" spans="1:34" ht="10.95" customHeight="1" outlineLevel="1" x14ac:dyDescent="0.25">
      <c r="A15682" t="s">
        <v>18611</v>
      </c>
      <c r="C15682" s="3" t="s">
        <v>12533</v>
      </c>
      <c r="D15682" s="3">
        <v>873</v>
      </c>
      <c r="E15682" s="9">
        <v>1947</v>
      </c>
      <c r="F15682" s="7" t="s">
        <v>6514</v>
      </c>
      <c r="G15682" s="7" t="s">
        <v>1581</v>
      </c>
      <c r="H15682" s="8" t="s">
        <v>5224</v>
      </c>
      <c r="I15682" s="8" t="s">
        <v>13407</v>
      </c>
      <c r="J15682" s="19">
        <v>2</v>
      </c>
      <c r="K15682" s="19" t="s">
        <v>7736</v>
      </c>
      <c r="L15682" s="11">
        <v>2.2999999999999998</v>
      </c>
      <c r="M15682" s="11"/>
      <c r="N15682" s="24"/>
      <c r="P15682" s="32"/>
      <c r="T15682" s="19"/>
      <c r="U15682" s="3">
        <v>1105</v>
      </c>
      <c r="X15682" t="str">
        <f t="shared" ref="X15682:X15745" si="956">IF(COUNTIF(F15682,"*fdc*"),1,"")</f>
        <v/>
      </c>
      <c r="Z15682" t="str">
        <f t="shared" ref="Z15682:Z15745" si="957">IF(COUNTIF(F15682,"*s/s*"),1,"")</f>
        <v/>
      </c>
      <c r="AB15682" s="9"/>
      <c r="AC15682" t="s">
        <v>5224</v>
      </c>
      <c r="AD15682">
        <f t="shared" si="955"/>
        <v>0</v>
      </c>
      <c r="AF15682" s="3"/>
      <c r="AG15682" t="s">
        <v>5225</v>
      </c>
      <c r="AH15682" s="9" t="s">
        <v>4613</v>
      </c>
    </row>
    <row r="15683" spans="1:34" ht="10.95" customHeight="1" outlineLevel="1" x14ac:dyDescent="0.25">
      <c r="A15683" t="s">
        <v>18611</v>
      </c>
      <c r="C15683" s="3" t="s">
        <v>12533</v>
      </c>
      <c r="D15683" s="3">
        <v>877</v>
      </c>
      <c r="E15683" s="9">
        <v>1947</v>
      </c>
      <c r="F15683" s="7" t="s">
        <v>6514</v>
      </c>
      <c r="G15683" s="7" t="s">
        <v>13408</v>
      </c>
      <c r="H15683" s="8" t="s">
        <v>441</v>
      </c>
      <c r="I15683" s="8" t="s">
        <v>13407</v>
      </c>
      <c r="J15683" s="19">
        <v>2</v>
      </c>
      <c r="K15683" s="19" t="s">
        <v>7736</v>
      </c>
      <c r="L15683" s="11">
        <v>1.5</v>
      </c>
      <c r="M15683" s="11"/>
      <c r="N15683" s="24"/>
      <c r="P15683" s="32"/>
      <c r="T15683" s="19"/>
      <c r="U15683" s="3"/>
      <c r="X15683" t="str">
        <f t="shared" si="956"/>
        <v/>
      </c>
      <c r="Z15683" t="str">
        <f t="shared" si="957"/>
        <v/>
      </c>
      <c r="AB15683" s="9"/>
      <c r="AC15683" t="s">
        <v>441</v>
      </c>
      <c r="AD15683">
        <f t="shared" si="955"/>
        <v>0</v>
      </c>
      <c r="AF15683" s="3"/>
      <c r="AH15683" s="9"/>
    </row>
    <row r="15684" spans="1:34" ht="10.95" customHeight="1" outlineLevel="1" x14ac:dyDescent="0.25">
      <c r="A15684" t="s">
        <v>18611</v>
      </c>
      <c r="C15684" s="3" t="s">
        <v>12533</v>
      </c>
      <c r="D15684" s="3">
        <v>1089</v>
      </c>
      <c r="E15684" s="9">
        <v>1948</v>
      </c>
      <c r="F15684" s="7" t="s">
        <v>1757</v>
      </c>
      <c r="G15684" s="7" t="s">
        <v>1758</v>
      </c>
      <c r="H15684" s="8" t="s">
        <v>1759</v>
      </c>
      <c r="I15684" s="8" t="s">
        <v>13409</v>
      </c>
      <c r="J15684" s="19">
        <v>3</v>
      </c>
      <c r="K15684" s="19" t="s">
        <v>7736</v>
      </c>
      <c r="L15684" s="11">
        <v>1</v>
      </c>
      <c r="M15684" s="11"/>
      <c r="N15684" s="24"/>
      <c r="P15684" s="32"/>
      <c r="T15684" s="19"/>
      <c r="U15684" s="3">
        <v>1311</v>
      </c>
      <c r="X15684" t="str">
        <f t="shared" si="956"/>
        <v/>
      </c>
      <c r="Z15684" t="str">
        <f t="shared" si="957"/>
        <v/>
      </c>
      <c r="AB15684" s="9"/>
      <c r="AC15684" t="s">
        <v>1759</v>
      </c>
      <c r="AD15684">
        <f t="shared" si="955"/>
        <v>0</v>
      </c>
      <c r="AF15684" s="3"/>
      <c r="AG15684" t="s">
        <v>1760</v>
      </c>
      <c r="AH15684" s="9" t="s">
        <v>4613</v>
      </c>
    </row>
    <row r="15685" spans="1:34" ht="10.95" customHeight="1" outlineLevel="1" x14ac:dyDescent="0.25">
      <c r="A15685" t="s">
        <v>18611</v>
      </c>
      <c r="C15685" s="3" t="s">
        <v>12533</v>
      </c>
      <c r="D15685" s="3">
        <v>1299</v>
      </c>
      <c r="E15685" s="9">
        <v>1950</v>
      </c>
      <c r="F15685" s="7" t="s">
        <v>2668</v>
      </c>
      <c r="G15685" s="7" t="s">
        <v>4461</v>
      </c>
      <c r="H15685" s="8" t="s">
        <v>5224</v>
      </c>
      <c r="I15685" s="8" t="s">
        <v>13410</v>
      </c>
      <c r="J15685" s="19">
        <v>3</v>
      </c>
      <c r="K15685" s="19" t="s">
        <v>7736</v>
      </c>
      <c r="L15685" s="11">
        <v>2</v>
      </c>
      <c r="M15685" s="11"/>
      <c r="N15685" s="24"/>
      <c r="P15685" s="32"/>
      <c r="S15685">
        <v>1</v>
      </c>
      <c r="T15685" s="19"/>
      <c r="U15685" s="3">
        <v>1515</v>
      </c>
      <c r="X15685" t="str">
        <f t="shared" si="956"/>
        <v/>
      </c>
      <c r="Z15685" t="str">
        <f t="shared" si="957"/>
        <v/>
      </c>
      <c r="AB15685" s="9"/>
      <c r="AC15685" t="s">
        <v>5224</v>
      </c>
      <c r="AD15685">
        <f t="shared" si="955"/>
        <v>0</v>
      </c>
      <c r="AF15685" s="3"/>
      <c r="AG15685" t="s">
        <v>5225</v>
      </c>
      <c r="AH15685" s="9" t="s">
        <v>4613</v>
      </c>
    </row>
    <row r="15686" spans="1:34" ht="10.95" customHeight="1" outlineLevel="1" x14ac:dyDescent="0.25">
      <c r="A15686" t="s">
        <v>18611</v>
      </c>
      <c r="C15686" s="3" t="s">
        <v>12533</v>
      </c>
      <c r="D15686" s="3">
        <v>1595</v>
      </c>
      <c r="E15686" s="9">
        <v>1956</v>
      </c>
      <c r="F15686" s="7" t="s">
        <v>1757</v>
      </c>
      <c r="G15686" s="7" t="s">
        <v>4514</v>
      </c>
      <c r="H15686" s="8" t="s">
        <v>4515</v>
      </c>
      <c r="I15686" s="8" t="s">
        <v>13411</v>
      </c>
      <c r="J15686" s="19">
        <v>3</v>
      </c>
      <c r="K15686" s="19" t="s">
        <v>7736</v>
      </c>
      <c r="L15686" s="11">
        <v>0.6</v>
      </c>
      <c r="M15686" s="11"/>
      <c r="N15686" s="24"/>
      <c r="P15686" s="32"/>
      <c r="T15686" s="19"/>
      <c r="U15686" s="3">
        <v>1799</v>
      </c>
      <c r="X15686" t="str">
        <f t="shared" si="956"/>
        <v/>
      </c>
      <c r="Z15686" t="str">
        <f t="shared" si="957"/>
        <v/>
      </c>
      <c r="AB15686" s="9"/>
      <c r="AC15686" t="s">
        <v>4515</v>
      </c>
      <c r="AD15686">
        <f t="shared" si="955"/>
        <v>0</v>
      </c>
      <c r="AF15686" s="3"/>
      <c r="AG15686" t="s">
        <v>5225</v>
      </c>
      <c r="AH15686" s="9" t="s">
        <v>4613</v>
      </c>
    </row>
    <row r="15687" spans="1:34" ht="10.95" customHeight="1" outlineLevel="1" x14ac:dyDescent="0.25">
      <c r="A15687" t="s">
        <v>18611</v>
      </c>
      <c r="C15687" s="3" t="s">
        <v>12533</v>
      </c>
      <c r="D15687" s="3">
        <v>1790</v>
      </c>
      <c r="E15687" s="9">
        <v>1957</v>
      </c>
      <c r="F15687" s="7" t="s">
        <v>1757</v>
      </c>
      <c r="G15687" s="7" t="s">
        <v>5401</v>
      </c>
      <c r="H15687" s="8" t="s">
        <v>4516</v>
      </c>
      <c r="I15687" s="8" t="s">
        <v>13412</v>
      </c>
      <c r="J15687" s="19">
        <v>3</v>
      </c>
      <c r="K15687" s="19" t="s">
        <v>7736</v>
      </c>
      <c r="L15687" s="11">
        <v>0.2</v>
      </c>
      <c r="M15687" s="11"/>
      <c r="N15687" s="24"/>
      <c r="P15687" s="32"/>
      <c r="T15687" s="19"/>
      <c r="U15687" s="3">
        <v>2009</v>
      </c>
      <c r="X15687" t="str">
        <f t="shared" si="956"/>
        <v/>
      </c>
      <c r="Z15687" t="str">
        <f t="shared" si="957"/>
        <v/>
      </c>
      <c r="AB15687" s="9"/>
      <c r="AC15687" t="s">
        <v>4516</v>
      </c>
      <c r="AD15687">
        <f t="shared" si="955"/>
        <v>0</v>
      </c>
      <c r="AF15687" s="3"/>
      <c r="AG15687" t="s">
        <v>5225</v>
      </c>
      <c r="AH15687" s="9" t="s">
        <v>4613</v>
      </c>
    </row>
    <row r="15688" spans="1:34" ht="10.95" customHeight="1" outlineLevel="1" x14ac:dyDescent="0.25">
      <c r="A15688" t="s">
        <v>18611</v>
      </c>
      <c r="C15688" s="3" t="s">
        <v>12533</v>
      </c>
      <c r="D15688" s="3">
        <v>2093</v>
      </c>
      <c r="E15688" s="9">
        <v>1959</v>
      </c>
      <c r="F15688" s="7" t="s">
        <v>2669</v>
      </c>
      <c r="G15688" s="7" t="s">
        <v>2490</v>
      </c>
      <c r="H15688" s="8" t="s">
        <v>4517</v>
      </c>
      <c r="I15688" s="8" t="s">
        <v>13413</v>
      </c>
      <c r="J15688" s="19">
        <v>5</v>
      </c>
      <c r="K15688" s="19" t="s">
        <v>7736</v>
      </c>
      <c r="L15688" s="11">
        <v>0.2</v>
      </c>
      <c r="M15688" s="11"/>
      <c r="N15688" s="24"/>
      <c r="P15688" s="32"/>
      <c r="T15688" s="19"/>
      <c r="U15688" s="3">
        <v>2275</v>
      </c>
      <c r="X15688" t="str">
        <f t="shared" si="956"/>
        <v/>
      </c>
      <c r="Z15688" t="str">
        <f t="shared" si="957"/>
        <v/>
      </c>
      <c r="AB15688" s="9"/>
      <c r="AC15688" t="s">
        <v>4517</v>
      </c>
      <c r="AD15688">
        <f t="shared" si="955"/>
        <v>0</v>
      </c>
      <c r="AF15688" s="3"/>
      <c r="AG15688" t="s">
        <v>435</v>
      </c>
      <c r="AH15688" s="9" t="s">
        <v>4613</v>
      </c>
    </row>
    <row r="15689" spans="1:34" ht="10.95" customHeight="1" outlineLevel="1" x14ac:dyDescent="0.25">
      <c r="A15689" t="s">
        <v>18611</v>
      </c>
      <c r="C15689" s="3" t="s">
        <v>12533</v>
      </c>
      <c r="D15689" s="3">
        <v>2094</v>
      </c>
      <c r="E15689" s="9">
        <v>1959</v>
      </c>
      <c r="F15689" s="7" t="s">
        <v>1757</v>
      </c>
      <c r="G15689" s="7" t="s">
        <v>1510</v>
      </c>
      <c r="H15689" s="8" t="s">
        <v>4518</v>
      </c>
      <c r="I15689" s="8" t="s">
        <v>13413</v>
      </c>
      <c r="J15689" s="19">
        <v>5</v>
      </c>
      <c r="K15689" s="19" t="s">
        <v>7736</v>
      </c>
      <c r="L15689" s="11">
        <v>0.2</v>
      </c>
      <c r="M15689" s="11"/>
      <c r="N15689" s="24"/>
      <c r="P15689" s="32"/>
      <c r="T15689" s="19"/>
      <c r="U15689" s="3">
        <v>2277</v>
      </c>
      <c r="X15689" t="str">
        <f t="shared" si="956"/>
        <v/>
      </c>
      <c r="Z15689" t="str">
        <f t="shared" si="957"/>
        <v/>
      </c>
      <c r="AB15689" s="9"/>
      <c r="AC15689" t="s">
        <v>4518</v>
      </c>
      <c r="AD15689">
        <f t="shared" si="955"/>
        <v>0</v>
      </c>
      <c r="AF15689" s="3"/>
      <c r="AG15689" t="s">
        <v>4983</v>
      </c>
      <c r="AH15689" s="9" t="s">
        <v>4613</v>
      </c>
    </row>
    <row r="15690" spans="1:34" ht="10.95" customHeight="1" outlineLevel="1" x14ac:dyDescent="0.25">
      <c r="A15690" t="s">
        <v>18611</v>
      </c>
      <c r="C15690" s="3" t="s">
        <v>12533</v>
      </c>
      <c r="D15690" s="3">
        <v>2635</v>
      </c>
      <c r="E15690" s="9">
        <v>1963</v>
      </c>
      <c r="F15690" s="7" t="s">
        <v>5276</v>
      </c>
      <c r="G15690" s="7" t="s">
        <v>5401</v>
      </c>
      <c r="H15690" s="8" t="s">
        <v>10206</v>
      </c>
      <c r="I15690" s="8" t="s">
        <v>13425</v>
      </c>
      <c r="J15690" s="19">
        <v>7</v>
      </c>
      <c r="K15690" s="19" t="s">
        <v>7736</v>
      </c>
      <c r="L15690" s="11">
        <v>0.65</v>
      </c>
      <c r="M15690" s="11"/>
      <c r="N15690" s="24"/>
      <c r="P15690" s="32"/>
      <c r="T15690" s="19"/>
      <c r="U15690" s="3"/>
      <c r="X15690" t="str">
        <f t="shared" si="956"/>
        <v/>
      </c>
      <c r="Z15690" t="str">
        <f t="shared" si="957"/>
        <v/>
      </c>
      <c r="AB15690" s="9"/>
      <c r="AC15690" t="s">
        <v>10206</v>
      </c>
      <c r="AD15690">
        <f t="shared" si="955"/>
        <v>0</v>
      </c>
      <c r="AF15690" s="3"/>
      <c r="AH15690" s="9"/>
    </row>
    <row r="15691" spans="1:34" ht="10.95" customHeight="1" outlineLevel="1" collapsed="1" x14ac:dyDescent="0.25">
      <c r="A15691" t="s">
        <v>18611</v>
      </c>
      <c r="C15691" s="3" t="s">
        <v>12533</v>
      </c>
      <c r="D15691" s="3">
        <v>2636</v>
      </c>
      <c r="E15691" s="9">
        <v>1963</v>
      </c>
      <c r="F15691" s="7" t="s">
        <v>3352</v>
      </c>
      <c r="G15691" s="7" t="s">
        <v>5401</v>
      </c>
      <c r="H15691" s="8" t="s">
        <v>13046</v>
      </c>
      <c r="I15691" s="8" t="s">
        <v>13425</v>
      </c>
      <c r="J15691" s="19">
        <v>7</v>
      </c>
      <c r="K15691" s="19" t="s">
        <v>7736</v>
      </c>
      <c r="L15691" s="11">
        <v>0.65</v>
      </c>
      <c r="M15691" s="11"/>
      <c r="N15691" s="24"/>
      <c r="P15691" s="32"/>
      <c r="T15691" s="19"/>
      <c r="U15691" s="3"/>
      <c r="X15691" t="str">
        <f t="shared" si="956"/>
        <v/>
      </c>
      <c r="Z15691" t="str">
        <f t="shared" si="957"/>
        <v/>
      </c>
      <c r="AB15691" s="9"/>
      <c r="AC15691" t="s">
        <v>13046</v>
      </c>
      <c r="AD15691">
        <f t="shared" si="955"/>
        <v>0</v>
      </c>
      <c r="AF15691" s="3"/>
      <c r="AH15691" s="9"/>
    </row>
    <row r="15692" spans="1:34" ht="10.95" customHeight="1" outlineLevel="1" x14ac:dyDescent="0.25">
      <c r="A15692" t="s">
        <v>18611</v>
      </c>
      <c r="C15692" s="3" t="s">
        <v>12533</v>
      </c>
      <c r="D15692" s="3">
        <v>2637</v>
      </c>
      <c r="E15692" s="9">
        <v>1963</v>
      </c>
      <c r="F15692" s="7" t="s">
        <v>1768</v>
      </c>
      <c r="G15692" s="7" t="s">
        <v>5401</v>
      </c>
      <c r="H15692" s="8" t="s">
        <v>9373</v>
      </c>
      <c r="I15692" s="8" t="s">
        <v>13425</v>
      </c>
      <c r="J15692" s="19">
        <v>7</v>
      </c>
      <c r="K15692" s="19" t="s">
        <v>7736</v>
      </c>
      <c r="L15692" s="11">
        <v>0.65</v>
      </c>
      <c r="M15692" s="11"/>
      <c r="N15692" s="24"/>
      <c r="P15692" s="32"/>
      <c r="T15692" s="19"/>
      <c r="U15692" s="3"/>
      <c r="X15692" t="str">
        <f t="shared" si="956"/>
        <v/>
      </c>
      <c r="Z15692" t="str">
        <f t="shared" si="957"/>
        <v/>
      </c>
      <c r="AB15692" s="9"/>
      <c r="AC15692" t="s">
        <v>9373</v>
      </c>
      <c r="AD15692">
        <f t="shared" si="955"/>
        <v>0</v>
      </c>
      <c r="AF15692" s="3"/>
      <c r="AH15692" s="9"/>
    </row>
    <row r="15693" spans="1:34" ht="10.95" customHeight="1" outlineLevel="1" x14ac:dyDescent="0.25">
      <c r="A15693" t="s">
        <v>18611</v>
      </c>
      <c r="C15693" s="3" t="s">
        <v>12533</v>
      </c>
      <c r="D15693" s="3">
        <v>2638</v>
      </c>
      <c r="E15693" s="9">
        <v>1963</v>
      </c>
      <c r="F15693" s="7" t="s">
        <v>5968</v>
      </c>
      <c r="G15693" s="7" t="s">
        <v>5401</v>
      </c>
      <c r="H15693" s="8" t="s">
        <v>12457</v>
      </c>
      <c r="I15693" s="8" t="s">
        <v>13425</v>
      </c>
      <c r="J15693" s="19">
        <v>7</v>
      </c>
      <c r="K15693" s="19" t="s">
        <v>7736</v>
      </c>
      <c r="L15693" s="11">
        <v>0.3</v>
      </c>
      <c r="M15693" s="11"/>
      <c r="N15693" s="24"/>
      <c r="P15693" s="32"/>
      <c r="T15693" s="19"/>
      <c r="U15693" s="3"/>
      <c r="X15693" t="str">
        <f t="shared" si="956"/>
        <v/>
      </c>
      <c r="Z15693" t="str">
        <f t="shared" si="957"/>
        <v/>
      </c>
      <c r="AB15693" s="9"/>
      <c r="AC15693" t="s">
        <v>12457</v>
      </c>
      <c r="AD15693">
        <f t="shared" si="955"/>
        <v>0</v>
      </c>
      <c r="AF15693" s="3"/>
      <c r="AH15693" s="9"/>
    </row>
    <row r="15694" spans="1:34" ht="10.95" customHeight="1" outlineLevel="1" x14ac:dyDescent="0.25">
      <c r="A15694" t="s">
        <v>18611</v>
      </c>
      <c r="C15694" s="3" t="s">
        <v>12533</v>
      </c>
      <c r="D15694" s="3">
        <v>2639</v>
      </c>
      <c r="E15694" s="9">
        <v>1963</v>
      </c>
      <c r="F15694" s="7" t="s">
        <v>1763</v>
      </c>
      <c r="G15694" s="7" t="s">
        <v>5401</v>
      </c>
      <c r="H15694" s="8" t="s">
        <v>9633</v>
      </c>
      <c r="I15694" s="8" t="s">
        <v>13425</v>
      </c>
      <c r="J15694" s="19">
        <v>7</v>
      </c>
      <c r="K15694" s="19" t="s">
        <v>7736</v>
      </c>
      <c r="L15694" s="11">
        <v>0.3</v>
      </c>
      <c r="M15694" s="11"/>
      <c r="N15694" s="24"/>
      <c r="P15694" s="32"/>
      <c r="T15694" s="19"/>
      <c r="U15694" s="3"/>
      <c r="X15694" t="str">
        <f t="shared" si="956"/>
        <v/>
      </c>
      <c r="Z15694" t="str">
        <f t="shared" si="957"/>
        <v/>
      </c>
      <c r="AB15694" s="9"/>
      <c r="AC15694" t="s">
        <v>9633</v>
      </c>
      <c r="AD15694">
        <f t="shared" si="955"/>
        <v>0</v>
      </c>
      <c r="AF15694" s="3"/>
      <c r="AH15694" s="9"/>
    </row>
    <row r="15695" spans="1:34" ht="10.95" customHeight="1" outlineLevel="1" x14ac:dyDescent="0.25">
      <c r="A15695" t="s">
        <v>18611</v>
      </c>
      <c r="C15695" s="3" t="s">
        <v>12533</v>
      </c>
      <c r="D15695" s="3">
        <v>2640</v>
      </c>
      <c r="E15695" s="9">
        <v>1963</v>
      </c>
      <c r="F15695" s="7" t="s">
        <v>1765</v>
      </c>
      <c r="G15695" s="7" t="s">
        <v>5401</v>
      </c>
      <c r="H15695" s="8" t="s">
        <v>9376</v>
      </c>
      <c r="I15695" s="8" t="s">
        <v>13425</v>
      </c>
      <c r="J15695" s="19">
        <v>7</v>
      </c>
      <c r="K15695" s="19" t="s">
        <v>7736</v>
      </c>
      <c r="L15695" s="11">
        <v>0.3</v>
      </c>
      <c r="M15695" s="11"/>
      <c r="N15695" s="24"/>
      <c r="P15695" s="32"/>
      <c r="T15695" s="19"/>
      <c r="U15695" s="3"/>
      <c r="X15695" t="str">
        <f t="shared" si="956"/>
        <v/>
      </c>
      <c r="Z15695" t="str">
        <f t="shared" si="957"/>
        <v/>
      </c>
      <c r="AB15695" s="9"/>
      <c r="AC15695" t="s">
        <v>9376</v>
      </c>
      <c r="AD15695">
        <f t="shared" si="955"/>
        <v>0</v>
      </c>
      <c r="AF15695" s="3"/>
      <c r="AH15695" s="9"/>
    </row>
    <row r="15696" spans="1:34" ht="10.95" customHeight="1" outlineLevel="1" x14ac:dyDescent="0.25">
      <c r="A15696" t="s">
        <v>18611</v>
      </c>
      <c r="C15696" s="3" t="s">
        <v>12533</v>
      </c>
      <c r="D15696" s="3">
        <v>2794</v>
      </c>
      <c r="E15696" s="9">
        <v>1964</v>
      </c>
      <c r="F15696" s="7" t="s">
        <v>1768</v>
      </c>
      <c r="G15696" s="7" t="s">
        <v>2587</v>
      </c>
      <c r="H15696" s="8" t="s">
        <v>441</v>
      </c>
      <c r="I15696" s="8" t="s">
        <v>13414</v>
      </c>
      <c r="J15696" s="19">
        <v>3</v>
      </c>
      <c r="K15696" s="19" t="s">
        <v>7736</v>
      </c>
      <c r="L15696" s="11">
        <v>0.6</v>
      </c>
      <c r="M15696" s="11"/>
      <c r="N15696" s="24"/>
      <c r="P15696" s="32"/>
      <c r="T15696" s="19"/>
      <c r="U15696" s="3">
        <v>2983</v>
      </c>
      <c r="X15696" t="str">
        <f t="shared" si="956"/>
        <v/>
      </c>
      <c r="Z15696" t="str">
        <f t="shared" si="957"/>
        <v/>
      </c>
      <c r="AB15696" s="9"/>
      <c r="AC15696" t="s">
        <v>441</v>
      </c>
      <c r="AD15696">
        <f t="shared" si="955"/>
        <v>0</v>
      </c>
      <c r="AF15696" s="3"/>
      <c r="AG15696" t="s">
        <v>582</v>
      </c>
      <c r="AH15696" s="9" t="s">
        <v>4613</v>
      </c>
    </row>
    <row r="15697" spans="1:34" ht="10.95" customHeight="1" outlineLevel="1" x14ac:dyDescent="0.25">
      <c r="A15697" t="s">
        <v>18611</v>
      </c>
      <c r="C15697" s="3" t="s">
        <v>12533</v>
      </c>
      <c r="D15697" s="3">
        <v>2907</v>
      </c>
      <c r="E15697" s="9">
        <v>1965</v>
      </c>
      <c r="F15697" s="7" t="s">
        <v>3352</v>
      </c>
      <c r="G15697" s="7" t="s">
        <v>4519</v>
      </c>
      <c r="H15697" s="8" t="s">
        <v>4520</v>
      </c>
      <c r="I15697" s="8" t="s">
        <v>13415</v>
      </c>
      <c r="J15697" s="19">
        <v>3</v>
      </c>
      <c r="K15697" s="19" t="s">
        <v>7736</v>
      </c>
      <c r="L15697" s="11">
        <v>0.3</v>
      </c>
      <c r="M15697" s="11"/>
      <c r="N15697" s="24"/>
      <c r="P15697" s="32"/>
      <c r="T15697" s="19"/>
      <c r="U15697" s="3">
        <v>3062</v>
      </c>
      <c r="X15697" t="str">
        <f t="shared" si="956"/>
        <v/>
      </c>
      <c r="Z15697" t="str">
        <f t="shared" si="957"/>
        <v/>
      </c>
      <c r="AB15697" s="9"/>
      <c r="AC15697" t="s">
        <v>4520</v>
      </c>
      <c r="AD15697">
        <f t="shared" si="955"/>
        <v>0</v>
      </c>
      <c r="AF15697" s="3"/>
      <c r="AG15697" t="s">
        <v>5225</v>
      </c>
      <c r="AH15697" s="9" t="s">
        <v>4613</v>
      </c>
    </row>
    <row r="15698" spans="1:34" ht="10.95" customHeight="1" outlineLevel="1" x14ac:dyDescent="0.25">
      <c r="A15698" t="s">
        <v>18611</v>
      </c>
      <c r="C15698" s="3" t="s">
        <v>12533</v>
      </c>
      <c r="D15698" s="3">
        <v>2937</v>
      </c>
      <c r="E15698" s="9">
        <v>1965</v>
      </c>
      <c r="F15698" s="7" t="s">
        <v>3352</v>
      </c>
      <c r="G15698" s="7" t="s">
        <v>5401</v>
      </c>
      <c r="H15698" s="8" t="s">
        <v>1761</v>
      </c>
      <c r="I15698" s="8" t="s">
        <v>13403</v>
      </c>
      <c r="J15698" s="19">
        <v>1</v>
      </c>
      <c r="K15698" s="19" t="s">
        <v>7736</v>
      </c>
      <c r="L15698" s="11">
        <v>0.8</v>
      </c>
      <c r="M15698" s="11"/>
      <c r="N15698" s="24"/>
      <c r="P15698" s="32"/>
      <c r="R15698">
        <v>1</v>
      </c>
      <c r="S15698">
        <v>1</v>
      </c>
      <c r="T15698" s="19"/>
      <c r="U15698" s="3">
        <v>3117</v>
      </c>
      <c r="X15698" t="str">
        <f t="shared" si="956"/>
        <v/>
      </c>
      <c r="Z15698" t="str">
        <f t="shared" si="957"/>
        <v/>
      </c>
      <c r="AB15698" s="9"/>
      <c r="AC15698" t="s">
        <v>1761</v>
      </c>
      <c r="AD15698">
        <f t="shared" si="955"/>
        <v>0</v>
      </c>
      <c r="AF15698" s="3"/>
      <c r="AG15698" t="s">
        <v>1762</v>
      </c>
      <c r="AH15698" s="9" t="s">
        <v>4613</v>
      </c>
    </row>
    <row r="15699" spans="1:34" ht="10.95" customHeight="1" outlineLevel="1" x14ac:dyDescent="0.25">
      <c r="A15699" t="s">
        <v>18611</v>
      </c>
      <c r="C15699" s="3" t="s">
        <v>12533</v>
      </c>
      <c r="D15699" s="3">
        <v>2938</v>
      </c>
      <c r="E15699" s="9">
        <v>1965</v>
      </c>
      <c r="F15699" s="7" t="s">
        <v>1763</v>
      </c>
      <c r="G15699" s="7" t="s">
        <v>5401</v>
      </c>
      <c r="H15699" s="8" t="s">
        <v>3660</v>
      </c>
      <c r="I15699" s="8" t="s">
        <v>13403</v>
      </c>
      <c r="J15699" s="19">
        <v>1</v>
      </c>
      <c r="K15699" s="19" t="s">
        <v>7736</v>
      </c>
      <c r="L15699" s="11">
        <v>0.8</v>
      </c>
      <c r="M15699" s="11"/>
      <c r="N15699" s="24"/>
      <c r="P15699" s="32"/>
      <c r="S15699">
        <v>1</v>
      </c>
      <c r="T15699" s="19"/>
      <c r="U15699" s="3">
        <v>3118</v>
      </c>
      <c r="X15699" t="str">
        <f t="shared" si="956"/>
        <v/>
      </c>
      <c r="Z15699" t="str">
        <f t="shared" si="957"/>
        <v/>
      </c>
      <c r="AB15699" s="9"/>
      <c r="AC15699" t="s">
        <v>3660</v>
      </c>
      <c r="AD15699">
        <f t="shared" si="955"/>
        <v>0</v>
      </c>
      <c r="AF15699" s="3"/>
      <c r="AG15699" t="s">
        <v>1764</v>
      </c>
      <c r="AH15699" s="9" t="s">
        <v>4613</v>
      </c>
    </row>
    <row r="15700" spans="1:34" ht="10.95" customHeight="1" outlineLevel="1" x14ac:dyDescent="0.25">
      <c r="A15700" t="s">
        <v>18611</v>
      </c>
      <c r="C15700" s="3" t="s">
        <v>12533</v>
      </c>
      <c r="D15700" s="3">
        <v>2939</v>
      </c>
      <c r="E15700" s="9">
        <v>1965</v>
      </c>
      <c r="F15700" s="7" t="s">
        <v>1765</v>
      </c>
      <c r="G15700" s="7" t="s">
        <v>5401</v>
      </c>
      <c r="H15700" s="8" t="s">
        <v>1766</v>
      </c>
      <c r="I15700" s="8" t="s">
        <v>13403</v>
      </c>
      <c r="J15700" s="19">
        <v>1</v>
      </c>
      <c r="K15700" s="19" t="s">
        <v>7736</v>
      </c>
      <c r="L15700" s="11">
        <v>0.8</v>
      </c>
      <c r="M15700" s="11"/>
      <c r="N15700" s="24"/>
      <c r="P15700" s="32"/>
      <c r="T15700" s="19"/>
      <c r="U15700" s="3">
        <v>3119</v>
      </c>
      <c r="X15700" t="str">
        <f t="shared" si="956"/>
        <v/>
      </c>
      <c r="Z15700" t="str">
        <f t="shared" si="957"/>
        <v/>
      </c>
      <c r="AB15700" s="9"/>
      <c r="AC15700" t="s">
        <v>1766</v>
      </c>
      <c r="AD15700">
        <f t="shared" si="955"/>
        <v>0</v>
      </c>
      <c r="AF15700" s="3"/>
      <c r="AG15700" t="s">
        <v>1767</v>
      </c>
      <c r="AH15700" s="9" t="s">
        <v>4613</v>
      </c>
    </row>
    <row r="15701" spans="1:34" ht="10.95" customHeight="1" outlineLevel="1" x14ac:dyDescent="0.25">
      <c r="A15701" t="s">
        <v>18611</v>
      </c>
      <c r="C15701" s="3" t="s">
        <v>12533</v>
      </c>
      <c r="D15701" s="3">
        <v>2967</v>
      </c>
      <c r="E15701" s="9">
        <v>1966</v>
      </c>
      <c r="F15701" s="7" t="s">
        <v>1768</v>
      </c>
      <c r="G15701" s="7" t="s">
        <v>5401</v>
      </c>
      <c r="H15701" s="8" t="s">
        <v>8472</v>
      </c>
      <c r="I15701" s="8" t="s">
        <v>13435</v>
      </c>
      <c r="J15701" s="19">
        <v>7</v>
      </c>
      <c r="K15701" s="19" t="s">
        <v>7736</v>
      </c>
      <c r="L15701" s="11">
        <v>0.6</v>
      </c>
      <c r="M15701" s="11"/>
      <c r="N15701" s="24"/>
      <c r="P15701" s="32"/>
      <c r="T15701" s="19"/>
      <c r="U15701" s="3"/>
      <c r="X15701" t="str">
        <f t="shared" si="956"/>
        <v/>
      </c>
      <c r="Z15701" t="str">
        <f t="shared" si="957"/>
        <v/>
      </c>
      <c r="AB15701" s="9"/>
      <c r="AC15701" t="s">
        <v>8472</v>
      </c>
      <c r="AD15701">
        <f t="shared" si="955"/>
        <v>0</v>
      </c>
      <c r="AF15701" s="3"/>
      <c r="AH15701" s="9"/>
    </row>
    <row r="15702" spans="1:34" ht="10.95" customHeight="1" outlineLevel="1" x14ac:dyDescent="0.25">
      <c r="A15702" t="s">
        <v>18611</v>
      </c>
      <c r="C15702" s="3" t="s">
        <v>12533</v>
      </c>
      <c r="D15702" s="3">
        <v>3097</v>
      </c>
      <c r="E15702" s="9">
        <v>1966</v>
      </c>
      <c r="F15702" s="7" t="s">
        <v>3352</v>
      </c>
      <c r="G15702" s="7" t="s">
        <v>5401</v>
      </c>
      <c r="H15702" s="8" t="s">
        <v>1766</v>
      </c>
      <c r="I15702" s="8" t="s">
        <v>13416</v>
      </c>
      <c r="J15702" s="19">
        <v>3</v>
      </c>
      <c r="K15702" s="19" t="s">
        <v>7736</v>
      </c>
      <c r="L15702" s="11">
        <v>0.25</v>
      </c>
      <c r="M15702" s="11"/>
      <c r="N15702" s="24"/>
      <c r="P15702" s="32"/>
      <c r="T15702" s="19"/>
      <c r="U15702" s="3">
        <v>3283</v>
      </c>
      <c r="X15702" t="str">
        <f t="shared" si="956"/>
        <v/>
      </c>
      <c r="Z15702" t="str">
        <f t="shared" si="957"/>
        <v/>
      </c>
      <c r="AB15702" s="9"/>
      <c r="AC15702" t="s">
        <v>1766</v>
      </c>
      <c r="AD15702">
        <f t="shared" si="955"/>
        <v>0</v>
      </c>
      <c r="AF15702" s="3"/>
      <c r="AG15702" t="s">
        <v>1767</v>
      </c>
      <c r="AH15702" s="9" t="s">
        <v>4613</v>
      </c>
    </row>
    <row r="15703" spans="1:34" ht="10.95" customHeight="1" outlineLevel="1" x14ac:dyDescent="0.25">
      <c r="A15703" t="s">
        <v>18611</v>
      </c>
      <c r="C15703" s="3" t="s">
        <v>12533</v>
      </c>
      <c r="D15703" s="3">
        <v>3098</v>
      </c>
      <c r="E15703" s="9">
        <v>1966</v>
      </c>
      <c r="F15703" s="7" t="s">
        <v>1768</v>
      </c>
      <c r="G15703" s="7" t="s">
        <v>5401</v>
      </c>
      <c r="H15703" s="8" t="s">
        <v>5352</v>
      </c>
      <c r="I15703" s="8" t="s">
        <v>13416</v>
      </c>
      <c r="J15703" s="19">
        <v>1</v>
      </c>
      <c r="K15703" s="19" t="s">
        <v>7736</v>
      </c>
      <c r="L15703" s="11">
        <v>0.25</v>
      </c>
      <c r="M15703" s="11"/>
      <c r="N15703" s="24"/>
      <c r="P15703" s="32"/>
      <c r="T15703" s="19"/>
      <c r="U15703" s="3">
        <v>3284</v>
      </c>
      <c r="X15703" t="str">
        <f t="shared" si="956"/>
        <v/>
      </c>
      <c r="Z15703" t="str">
        <f t="shared" si="957"/>
        <v/>
      </c>
      <c r="AB15703" s="9"/>
      <c r="AC15703" t="s">
        <v>5352</v>
      </c>
      <c r="AD15703">
        <f t="shared" si="955"/>
        <v>0</v>
      </c>
      <c r="AF15703" s="3"/>
      <c r="AG15703" t="s">
        <v>435</v>
      </c>
      <c r="AH15703" s="9" t="s">
        <v>4613</v>
      </c>
    </row>
    <row r="15704" spans="1:34" ht="10.95" customHeight="1" outlineLevel="1" x14ac:dyDescent="0.25">
      <c r="A15704" t="s">
        <v>18611</v>
      </c>
      <c r="C15704" s="3" t="s">
        <v>12533</v>
      </c>
      <c r="D15704" s="3">
        <v>3099</v>
      </c>
      <c r="E15704" s="9">
        <v>1966</v>
      </c>
      <c r="F15704" s="7" t="s">
        <v>5968</v>
      </c>
      <c r="G15704" s="7" t="s">
        <v>5401</v>
      </c>
      <c r="H15704" s="8" t="s">
        <v>436</v>
      </c>
      <c r="I15704" s="8" t="s">
        <v>13416</v>
      </c>
      <c r="J15704" s="19">
        <v>3</v>
      </c>
      <c r="K15704" s="19" t="s">
        <v>7736</v>
      </c>
      <c r="L15704" s="11">
        <v>0.25</v>
      </c>
      <c r="M15704" s="11"/>
      <c r="N15704" s="24"/>
      <c r="P15704" s="32"/>
      <c r="T15704" s="19"/>
      <c r="U15704" s="3">
        <v>3285</v>
      </c>
      <c r="X15704" t="str">
        <f t="shared" si="956"/>
        <v/>
      </c>
      <c r="Z15704" t="str">
        <f t="shared" si="957"/>
        <v/>
      </c>
      <c r="AB15704" s="9"/>
      <c r="AC15704" t="s">
        <v>436</v>
      </c>
      <c r="AD15704">
        <f t="shared" si="955"/>
        <v>0</v>
      </c>
      <c r="AF15704" s="3"/>
      <c r="AG15704" t="s">
        <v>437</v>
      </c>
      <c r="AH15704" s="9" t="s">
        <v>4613</v>
      </c>
    </row>
    <row r="15705" spans="1:34" ht="10.95" customHeight="1" outlineLevel="1" x14ac:dyDescent="0.25">
      <c r="A15705" t="s">
        <v>18611</v>
      </c>
      <c r="C15705" s="3" t="s">
        <v>12533</v>
      </c>
      <c r="D15705" s="3">
        <v>3101</v>
      </c>
      <c r="E15705" s="9">
        <v>1966</v>
      </c>
      <c r="F15705" s="7" t="s">
        <v>1765</v>
      </c>
      <c r="G15705" s="7" t="s">
        <v>5401</v>
      </c>
      <c r="H15705" s="8" t="s">
        <v>438</v>
      </c>
      <c r="I15705" s="8" t="s">
        <v>13416</v>
      </c>
      <c r="J15705" s="19">
        <v>5</v>
      </c>
      <c r="K15705" s="19" t="s">
        <v>7736</v>
      </c>
      <c r="L15705" s="11">
        <v>0.25</v>
      </c>
      <c r="M15705" s="11"/>
      <c r="N15705" s="24"/>
      <c r="P15705" s="32"/>
      <c r="T15705" s="19"/>
      <c r="U15705" s="3">
        <v>3287</v>
      </c>
      <c r="X15705" t="str">
        <f t="shared" si="956"/>
        <v/>
      </c>
      <c r="Z15705" t="str">
        <f t="shared" si="957"/>
        <v/>
      </c>
      <c r="AB15705" s="9"/>
      <c r="AC15705" t="s">
        <v>438</v>
      </c>
      <c r="AD15705">
        <f t="shared" si="955"/>
        <v>0</v>
      </c>
      <c r="AF15705" s="3"/>
      <c r="AG15705" t="s">
        <v>439</v>
      </c>
      <c r="AH15705" s="9" t="s">
        <v>4925</v>
      </c>
    </row>
    <row r="15706" spans="1:34" ht="10.95" customHeight="1" outlineLevel="1" collapsed="1" x14ac:dyDescent="0.25">
      <c r="A15706" t="s">
        <v>18611</v>
      </c>
      <c r="C15706" s="3" t="s">
        <v>12533</v>
      </c>
      <c r="D15706" s="3">
        <v>3282</v>
      </c>
      <c r="E15706" s="9">
        <v>1968</v>
      </c>
      <c r="F15706" s="7" t="s">
        <v>1768</v>
      </c>
      <c r="G15706" s="7" t="s">
        <v>5401</v>
      </c>
      <c r="H15706" s="8" t="s">
        <v>8472</v>
      </c>
      <c r="I15706" s="8" t="s">
        <v>13436</v>
      </c>
      <c r="J15706" s="19">
        <v>7</v>
      </c>
      <c r="K15706" s="19" t="s">
        <v>7736</v>
      </c>
      <c r="L15706" s="11">
        <v>0.6</v>
      </c>
      <c r="M15706" s="11"/>
      <c r="N15706" s="24"/>
      <c r="P15706" s="32"/>
      <c r="T15706" s="19"/>
      <c r="U15706" s="3"/>
      <c r="X15706" t="str">
        <f t="shared" si="956"/>
        <v/>
      </c>
      <c r="Z15706" t="str">
        <f t="shared" si="957"/>
        <v/>
      </c>
      <c r="AB15706" s="9"/>
      <c r="AC15706" t="s">
        <v>8472</v>
      </c>
      <c r="AD15706">
        <f t="shared" si="955"/>
        <v>0</v>
      </c>
      <c r="AF15706" s="3"/>
      <c r="AH15706" s="9"/>
    </row>
    <row r="15707" spans="1:34" ht="10.95" customHeight="1" outlineLevel="1" x14ac:dyDescent="0.25">
      <c r="A15707" t="s">
        <v>18611</v>
      </c>
      <c r="C15707" s="3" t="s">
        <v>12533</v>
      </c>
      <c r="D15707" s="3">
        <v>3334</v>
      </c>
      <c r="E15707" s="9">
        <v>1968</v>
      </c>
      <c r="F15707" s="7" t="s">
        <v>3352</v>
      </c>
      <c r="G15707" s="7" t="s">
        <v>2789</v>
      </c>
      <c r="H15707" s="8" t="s">
        <v>5224</v>
      </c>
      <c r="I15707" s="8" t="s">
        <v>13417</v>
      </c>
      <c r="J15707" s="19">
        <v>3</v>
      </c>
      <c r="K15707" s="19" t="s">
        <v>7736</v>
      </c>
      <c r="L15707" s="11">
        <v>0.2</v>
      </c>
      <c r="M15707" s="11"/>
      <c r="N15707" s="24"/>
      <c r="P15707" s="32"/>
      <c r="T15707" s="19"/>
      <c r="U15707" s="3">
        <v>3524</v>
      </c>
      <c r="X15707" t="str">
        <f t="shared" si="956"/>
        <v/>
      </c>
      <c r="Z15707" t="str">
        <f t="shared" si="957"/>
        <v/>
      </c>
      <c r="AB15707" s="9"/>
      <c r="AC15707" t="s">
        <v>5224</v>
      </c>
      <c r="AD15707">
        <f t="shared" si="955"/>
        <v>0</v>
      </c>
      <c r="AF15707" s="3"/>
      <c r="AG15707" t="s">
        <v>5225</v>
      </c>
      <c r="AH15707" s="9" t="s">
        <v>4613</v>
      </c>
    </row>
    <row r="15708" spans="1:34" ht="10.95" customHeight="1" outlineLevel="1" x14ac:dyDescent="0.25">
      <c r="A15708" t="s">
        <v>18611</v>
      </c>
      <c r="C15708" s="3" t="s">
        <v>12533</v>
      </c>
      <c r="D15708" s="3">
        <v>3335</v>
      </c>
      <c r="E15708" s="9">
        <v>1968</v>
      </c>
      <c r="F15708" s="7" t="s">
        <v>1763</v>
      </c>
      <c r="G15708" s="7" t="s">
        <v>2790</v>
      </c>
      <c r="H15708" s="8" t="s">
        <v>5224</v>
      </c>
      <c r="I15708" s="8" t="s">
        <v>13417</v>
      </c>
      <c r="J15708" s="19">
        <v>3</v>
      </c>
      <c r="K15708" s="19" t="s">
        <v>7736</v>
      </c>
      <c r="L15708" s="11">
        <v>0.2</v>
      </c>
      <c r="M15708" s="11"/>
      <c r="N15708" s="24"/>
      <c r="P15708" s="32"/>
      <c r="T15708" s="19"/>
      <c r="U15708" s="3">
        <v>3525</v>
      </c>
      <c r="X15708" t="str">
        <f t="shared" si="956"/>
        <v/>
      </c>
      <c r="Z15708" t="str">
        <f t="shared" si="957"/>
        <v/>
      </c>
      <c r="AB15708" s="9"/>
      <c r="AC15708" t="s">
        <v>5224</v>
      </c>
      <c r="AD15708">
        <f t="shared" si="955"/>
        <v>0</v>
      </c>
      <c r="AF15708" s="3"/>
      <c r="AG15708" t="s">
        <v>5225</v>
      </c>
      <c r="AH15708" s="9" t="s">
        <v>4613</v>
      </c>
    </row>
    <row r="15709" spans="1:34" ht="10.95" customHeight="1" outlineLevel="1" x14ac:dyDescent="0.25">
      <c r="A15709" t="s">
        <v>18611</v>
      </c>
      <c r="C15709" s="3" t="s">
        <v>12533</v>
      </c>
      <c r="D15709" s="3">
        <v>3343</v>
      </c>
      <c r="E15709" s="9">
        <v>1968</v>
      </c>
      <c r="F15709" s="7" t="s">
        <v>3352</v>
      </c>
      <c r="G15709" s="7" t="s">
        <v>5401</v>
      </c>
      <c r="H15709" s="8" t="s">
        <v>13433</v>
      </c>
      <c r="I15709" s="8" t="s">
        <v>13434</v>
      </c>
      <c r="J15709" s="19">
        <v>7</v>
      </c>
      <c r="K15709" s="19" t="s">
        <v>7736</v>
      </c>
      <c r="L15709" s="11">
        <v>0.6</v>
      </c>
      <c r="M15709" s="11"/>
      <c r="N15709" s="24"/>
      <c r="P15709" s="32"/>
      <c r="T15709" s="19"/>
      <c r="U15709" s="3"/>
      <c r="X15709" t="str">
        <f t="shared" si="956"/>
        <v/>
      </c>
      <c r="Z15709" t="str">
        <f t="shared" si="957"/>
        <v/>
      </c>
      <c r="AB15709" s="9"/>
      <c r="AC15709" t="s">
        <v>13433</v>
      </c>
      <c r="AD15709">
        <f t="shared" si="955"/>
        <v>0</v>
      </c>
      <c r="AF15709" s="3"/>
      <c r="AH15709" s="9"/>
    </row>
    <row r="15710" spans="1:34" ht="10.95" customHeight="1" outlineLevel="1" collapsed="1" x14ac:dyDescent="0.25">
      <c r="A15710" t="s">
        <v>18611</v>
      </c>
      <c r="C15710" s="3" t="s">
        <v>12533</v>
      </c>
      <c r="D15710" s="3">
        <v>3368</v>
      </c>
      <c r="E15710" s="9">
        <v>1968</v>
      </c>
      <c r="F15710" s="7" t="s">
        <v>5276</v>
      </c>
      <c r="G15710" s="7" t="s">
        <v>5401</v>
      </c>
      <c r="H15710" s="8" t="s">
        <v>13419</v>
      </c>
      <c r="I15710" s="8" t="s">
        <v>13418</v>
      </c>
      <c r="J15710" s="19">
        <v>2</v>
      </c>
      <c r="K15710" s="19" t="s">
        <v>7736</v>
      </c>
      <c r="L15710" s="11">
        <v>0.2</v>
      </c>
      <c r="M15710" s="11"/>
      <c r="N15710" s="24"/>
      <c r="P15710" s="32"/>
      <c r="T15710" s="19"/>
      <c r="U15710" s="3">
        <v>3550</v>
      </c>
      <c r="X15710" t="str">
        <f t="shared" si="956"/>
        <v/>
      </c>
      <c r="Z15710" t="str">
        <f t="shared" si="957"/>
        <v/>
      </c>
      <c r="AB15710" s="9"/>
      <c r="AC15710" t="s">
        <v>13419</v>
      </c>
      <c r="AD15710">
        <f t="shared" si="955"/>
        <v>0</v>
      </c>
      <c r="AF15710" s="3"/>
      <c r="AG15710" t="s">
        <v>858</v>
      </c>
      <c r="AH15710" s="9" t="s">
        <v>4613</v>
      </c>
    </row>
    <row r="15711" spans="1:34" ht="10.95" customHeight="1" outlineLevel="1" x14ac:dyDescent="0.25">
      <c r="A15711" t="s">
        <v>18611</v>
      </c>
      <c r="C15711" s="3" t="s">
        <v>12533</v>
      </c>
      <c r="D15711" s="3">
        <v>3463</v>
      </c>
      <c r="E15711" s="9">
        <v>1969</v>
      </c>
      <c r="F15711" s="7" t="s">
        <v>1768</v>
      </c>
      <c r="G15711" s="7" t="s">
        <v>6297</v>
      </c>
      <c r="H15711" s="8" t="s">
        <v>5918</v>
      </c>
      <c r="I15711" s="8" t="s">
        <v>13420</v>
      </c>
      <c r="J15711" s="19">
        <v>3</v>
      </c>
      <c r="K15711" s="19" t="s">
        <v>7736</v>
      </c>
      <c r="L15711" s="11">
        <v>0.2</v>
      </c>
      <c r="M15711" s="11"/>
      <c r="N15711" s="24"/>
      <c r="P15711" s="32"/>
      <c r="T15711" s="19"/>
      <c r="U15711" s="3">
        <v>3645</v>
      </c>
      <c r="X15711" t="str">
        <f t="shared" si="956"/>
        <v/>
      </c>
      <c r="Z15711" t="str">
        <f t="shared" si="957"/>
        <v/>
      </c>
      <c r="AB15711" s="9"/>
      <c r="AC15711" t="s">
        <v>5918</v>
      </c>
      <c r="AD15711">
        <f t="shared" si="955"/>
        <v>0</v>
      </c>
      <c r="AF15711" s="3"/>
      <c r="AG15711" t="s">
        <v>5225</v>
      </c>
      <c r="AH15711" s="9" t="s">
        <v>4613</v>
      </c>
    </row>
    <row r="15712" spans="1:34" ht="10.95" customHeight="1" outlineLevel="1" x14ac:dyDescent="0.25">
      <c r="A15712" t="s">
        <v>18611</v>
      </c>
      <c r="C15712" s="3" t="s">
        <v>12533</v>
      </c>
      <c r="D15712" s="3">
        <v>3567</v>
      </c>
      <c r="E15712" s="9">
        <v>1970</v>
      </c>
      <c r="F15712" s="7" t="s">
        <v>3352</v>
      </c>
      <c r="G15712" s="7" t="s">
        <v>1271</v>
      </c>
      <c r="H15712" s="8" t="s">
        <v>13422</v>
      </c>
      <c r="I15712" s="8" t="s">
        <v>13421</v>
      </c>
      <c r="J15712" s="19">
        <v>3</v>
      </c>
      <c r="K15712" s="19" t="s">
        <v>7736</v>
      </c>
      <c r="L15712" s="11">
        <v>0.2</v>
      </c>
      <c r="M15712" s="11"/>
      <c r="N15712" s="24"/>
      <c r="P15712" s="32"/>
      <c r="T15712" s="19"/>
      <c r="U15712" s="3">
        <v>3750</v>
      </c>
      <c r="X15712" t="str">
        <f t="shared" si="956"/>
        <v/>
      </c>
      <c r="Z15712" t="str">
        <f t="shared" si="957"/>
        <v/>
      </c>
      <c r="AB15712" s="9"/>
      <c r="AC15712" t="s">
        <v>13422</v>
      </c>
      <c r="AD15712">
        <f t="shared" si="955"/>
        <v>0</v>
      </c>
      <c r="AF15712" s="3"/>
      <c r="AG15712" t="s">
        <v>5225</v>
      </c>
      <c r="AH15712" s="9" t="s">
        <v>4613</v>
      </c>
    </row>
    <row r="15713" spans="1:48" ht="10.95" customHeight="1" outlineLevel="1" x14ac:dyDescent="0.25">
      <c r="A15713" t="s">
        <v>18611</v>
      </c>
      <c r="C15713" s="3" t="s">
        <v>12533</v>
      </c>
      <c r="D15713" s="3">
        <v>3711</v>
      </c>
      <c r="E15713" s="9">
        <v>1971</v>
      </c>
      <c r="F15713" s="7" t="s">
        <v>3352</v>
      </c>
      <c r="G15713" s="7" t="s">
        <v>5401</v>
      </c>
      <c r="H15713" s="8"/>
      <c r="I15713" s="8" t="s">
        <v>20472</v>
      </c>
      <c r="J15713" s="19">
        <v>7</v>
      </c>
      <c r="K15713" s="19" t="s">
        <v>7736</v>
      </c>
      <c r="L15713" s="11">
        <v>1</v>
      </c>
      <c r="M15713" s="11"/>
      <c r="N15713" s="24"/>
      <c r="P15713" s="32"/>
      <c r="T15713" s="19"/>
      <c r="U15713" s="3"/>
      <c r="X15713" t="str">
        <f t="shared" si="956"/>
        <v/>
      </c>
      <c r="Z15713" t="str">
        <f t="shared" si="957"/>
        <v/>
      </c>
      <c r="AB15713" s="9"/>
      <c r="AD15713">
        <f t="shared" si="955"/>
        <v>0</v>
      </c>
      <c r="AF15713" s="3"/>
      <c r="AH15713" s="9"/>
    </row>
    <row r="15714" spans="1:48" ht="10.95" customHeight="1" outlineLevel="1" x14ac:dyDescent="0.25">
      <c r="A15714" t="s">
        <v>18611</v>
      </c>
      <c r="C15714" s="3" t="s">
        <v>12533</v>
      </c>
      <c r="D15714" s="3">
        <v>3741</v>
      </c>
      <c r="E15714" s="9">
        <v>1971</v>
      </c>
      <c r="F15714" s="7" t="s">
        <v>5968</v>
      </c>
      <c r="G15714" s="7" t="s">
        <v>5401</v>
      </c>
      <c r="H15714" s="8" t="s">
        <v>13426</v>
      </c>
      <c r="I15714" s="8" t="s">
        <v>13432</v>
      </c>
      <c r="J15714" s="19">
        <v>7</v>
      </c>
      <c r="K15714" s="19" t="s">
        <v>7736</v>
      </c>
      <c r="L15714" s="11">
        <v>0.6</v>
      </c>
      <c r="M15714" s="11"/>
      <c r="N15714" s="24"/>
      <c r="P15714" s="32"/>
      <c r="T15714" s="19"/>
      <c r="U15714" s="3"/>
      <c r="X15714" t="str">
        <f t="shared" si="956"/>
        <v/>
      </c>
      <c r="Z15714" t="str">
        <f t="shared" si="957"/>
        <v/>
      </c>
      <c r="AB15714" s="9"/>
      <c r="AC15714" t="s">
        <v>13426</v>
      </c>
      <c r="AD15714">
        <f t="shared" si="955"/>
        <v>0</v>
      </c>
      <c r="AF15714" s="3"/>
      <c r="AH15714" s="9"/>
    </row>
    <row r="15715" spans="1:48" ht="10.95" customHeight="1" outlineLevel="1" x14ac:dyDescent="0.25">
      <c r="A15715" t="s">
        <v>18611</v>
      </c>
      <c r="C15715" s="3" t="s">
        <v>12533</v>
      </c>
      <c r="D15715" s="3">
        <v>3742</v>
      </c>
      <c r="E15715" s="9">
        <v>1971</v>
      </c>
      <c r="F15715" s="7" t="s">
        <v>5968</v>
      </c>
      <c r="G15715" s="7" t="s">
        <v>5401</v>
      </c>
      <c r="H15715" s="8" t="s">
        <v>13427</v>
      </c>
      <c r="I15715" s="8" t="s">
        <v>13432</v>
      </c>
      <c r="J15715" s="19">
        <v>7</v>
      </c>
      <c r="K15715" s="19" t="s">
        <v>7736</v>
      </c>
      <c r="L15715" s="11">
        <v>0.6</v>
      </c>
      <c r="M15715" s="11"/>
      <c r="N15715" s="24"/>
      <c r="P15715" s="32"/>
      <c r="T15715" s="19"/>
      <c r="U15715" s="3"/>
      <c r="X15715" t="str">
        <f t="shared" si="956"/>
        <v/>
      </c>
      <c r="Z15715" t="str">
        <f t="shared" si="957"/>
        <v/>
      </c>
      <c r="AB15715" s="9"/>
      <c r="AC15715" t="s">
        <v>13427</v>
      </c>
      <c r="AD15715">
        <f t="shared" si="955"/>
        <v>0</v>
      </c>
      <c r="AF15715" s="3"/>
      <c r="AH15715" s="9"/>
    </row>
    <row r="15716" spans="1:48" ht="10.95" customHeight="1" outlineLevel="1" x14ac:dyDescent="0.25">
      <c r="A15716" t="s">
        <v>18611</v>
      </c>
      <c r="C15716" s="3" t="s">
        <v>12533</v>
      </c>
      <c r="D15716" s="3">
        <v>3743</v>
      </c>
      <c r="E15716" s="9">
        <v>1971</v>
      </c>
      <c r="F15716" s="7" t="s">
        <v>5968</v>
      </c>
      <c r="G15716" s="7" t="s">
        <v>5401</v>
      </c>
      <c r="H15716" s="8" t="s">
        <v>13428</v>
      </c>
      <c r="I15716" s="8" t="s">
        <v>13432</v>
      </c>
      <c r="J15716" s="19">
        <v>7</v>
      </c>
      <c r="K15716" s="19" t="s">
        <v>7736</v>
      </c>
      <c r="L15716" s="11">
        <v>0.6</v>
      </c>
      <c r="M15716" s="11"/>
      <c r="N15716" s="24"/>
      <c r="P15716" s="32"/>
      <c r="T15716" s="19"/>
      <c r="U15716" s="3"/>
      <c r="X15716" t="str">
        <f t="shared" si="956"/>
        <v/>
      </c>
      <c r="Z15716" t="str">
        <f t="shared" si="957"/>
        <v/>
      </c>
      <c r="AB15716" s="9"/>
      <c r="AC15716" t="s">
        <v>13428</v>
      </c>
      <c r="AD15716">
        <f t="shared" si="955"/>
        <v>0</v>
      </c>
      <c r="AF15716" s="3"/>
      <c r="AH15716" s="9"/>
    </row>
    <row r="15717" spans="1:48" ht="10.95" customHeight="1" outlineLevel="1" x14ac:dyDescent="0.25">
      <c r="A15717" t="s">
        <v>18611</v>
      </c>
      <c r="C15717" s="3" t="s">
        <v>12533</v>
      </c>
      <c r="D15717" s="3">
        <v>3744</v>
      </c>
      <c r="E15717" s="9">
        <v>1971</v>
      </c>
      <c r="F15717" s="7" t="s">
        <v>2668</v>
      </c>
      <c r="G15717" s="7" t="s">
        <v>5401</v>
      </c>
      <c r="H15717" s="8" t="s">
        <v>13429</v>
      </c>
      <c r="I15717" s="8" t="s">
        <v>13432</v>
      </c>
      <c r="J15717" s="19">
        <v>7</v>
      </c>
      <c r="K15717" s="19" t="s">
        <v>7736</v>
      </c>
      <c r="L15717" s="11">
        <v>1.4</v>
      </c>
      <c r="M15717" s="11"/>
      <c r="N15717" s="24"/>
      <c r="P15717" s="32"/>
      <c r="T15717" s="19"/>
      <c r="U15717" s="3"/>
      <c r="X15717" t="str">
        <f t="shared" si="956"/>
        <v/>
      </c>
      <c r="Z15717" t="str">
        <f t="shared" si="957"/>
        <v/>
      </c>
      <c r="AB15717" s="9"/>
      <c r="AC15717" t="s">
        <v>13429</v>
      </c>
      <c r="AD15717">
        <f t="shared" si="955"/>
        <v>0</v>
      </c>
      <c r="AF15717" s="3"/>
      <c r="AH15717" s="9"/>
    </row>
    <row r="15718" spans="1:48" ht="10.95" customHeight="1" outlineLevel="1" x14ac:dyDescent="0.25">
      <c r="A15718" t="s">
        <v>18611</v>
      </c>
      <c r="C15718" s="3" t="s">
        <v>12533</v>
      </c>
      <c r="D15718" s="3">
        <v>3745</v>
      </c>
      <c r="E15718" s="9">
        <v>1971</v>
      </c>
      <c r="F15718" s="7" t="s">
        <v>2668</v>
      </c>
      <c r="G15718" s="7" t="s">
        <v>5401</v>
      </c>
      <c r="H15718" s="8" t="s">
        <v>13430</v>
      </c>
      <c r="I15718" s="8" t="s">
        <v>13432</v>
      </c>
      <c r="J15718" s="19">
        <v>7</v>
      </c>
      <c r="K15718" s="19" t="s">
        <v>7736</v>
      </c>
      <c r="L15718" s="11">
        <v>1.4</v>
      </c>
      <c r="M15718" s="11"/>
      <c r="N15718" s="24"/>
      <c r="P15718" s="32"/>
      <c r="T15718" s="19"/>
      <c r="U15718" s="3"/>
      <c r="X15718" t="str">
        <f t="shared" si="956"/>
        <v/>
      </c>
      <c r="Z15718" t="str">
        <f t="shared" si="957"/>
        <v/>
      </c>
      <c r="AB15718" s="9"/>
      <c r="AC15718" t="s">
        <v>13430</v>
      </c>
      <c r="AD15718">
        <f t="shared" si="955"/>
        <v>0</v>
      </c>
      <c r="AF15718" s="3"/>
      <c r="AH15718" s="9"/>
    </row>
    <row r="15719" spans="1:48" ht="10.95" customHeight="1" outlineLevel="1" x14ac:dyDescent="0.25">
      <c r="A15719" t="s">
        <v>18611</v>
      </c>
      <c r="C15719" s="3" t="s">
        <v>12533</v>
      </c>
      <c r="D15719" s="3">
        <v>3746</v>
      </c>
      <c r="E15719" s="9">
        <v>1971</v>
      </c>
      <c r="F15719" s="7" t="s">
        <v>6514</v>
      </c>
      <c r="G15719" s="7" t="s">
        <v>5401</v>
      </c>
      <c r="H15719" s="8" t="s">
        <v>13431</v>
      </c>
      <c r="I15719" s="8" t="s">
        <v>13432</v>
      </c>
      <c r="J15719" s="19">
        <v>7</v>
      </c>
      <c r="K15719" s="19" t="s">
        <v>7736</v>
      </c>
      <c r="L15719" s="11">
        <v>1.4</v>
      </c>
      <c r="M15719" s="11"/>
      <c r="N15719" s="24"/>
      <c r="P15719" s="32"/>
      <c r="T15719" s="19"/>
      <c r="U15719" s="3"/>
      <c r="X15719" t="str">
        <f t="shared" si="956"/>
        <v/>
      </c>
      <c r="Z15719" t="str">
        <f t="shared" si="957"/>
        <v/>
      </c>
      <c r="AB15719" s="9"/>
      <c r="AC15719" t="s">
        <v>13431</v>
      </c>
      <c r="AD15719">
        <f t="shared" si="955"/>
        <v>0</v>
      </c>
      <c r="AF15719" s="3"/>
      <c r="AH15719" s="9"/>
    </row>
    <row r="15720" spans="1:48" ht="10.95" customHeight="1" outlineLevel="1" x14ac:dyDescent="0.25">
      <c r="A15720" t="s">
        <v>18611</v>
      </c>
      <c r="C15720" s="3" t="s">
        <v>12533</v>
      </c>
      <c r="D15720" s="3">
        <v>5436</v>
      </c>
      <c r="E15720" s="9">
        <v>1986</v>
      </c>
      <c r="F15720" s="7" t="s">
        <v>6514</v>
      </c>
      <c r="G15720" s="7" t="s">
        <v>5401</v>
      </c>
      <c r="H15720" s="8" t="s">
        <v>440</v>
      </c>
      <c r="I15720" s="8" t="s">
        <v>13423</v>
      </c>
      <c r="J15720" s="19">
        <v>3</v>
      </c>
      <c r="K15720" s="19" t="s">
        <v>7736</v>
      </c>
      <c r="L15720" s="11">
        <v>0.5</v>
      </c>
      <c r="M15720" s="11"/>
      <c r="N15720" s="24"/>
      <c r="P15720" s="32"/>
      <c r="T15720" s="19"/>
      <c r="U15720" s="3">
        <v>5485</v>
      </c>
      <c r="X15720" t="str">
        <f t="shared" si="956"/>
        <v/>
      </c>
      <c r="Z15720" t="str">
        <f t="shared" si="957"/>
        <v/>
      </c>
      <c r="AB15720" s="9"/>
      <c r="AC15720" t="s">
        <v>440</v>
      </c>
      <c r="AD15720">
        <f t="shared" si="955"/>
        <v>0</v>
      </c>
      <c r="AF15720" s="3"/>
      <c r="AG15720" t="s">
        <v>1760</v>
      </c>
      <c r="AH15720" s="9" t="s">
        <v>4925</v>
      </c>
    </row>
    <row r="15721" spans="1:48" ht="10.95" customHeight="1" outlineLevel="1" x14ac:dyDescent="0.25">
      <c r="A15721" t="s">
        <v>18611</v>
      </c>
      <c r="C15721" s="3" t="s">
        <v>12533</v>
      </c>
      <c r="D15721" s="3">
        <v>5485</v>
      </c>
      <c r="E15721" s="9">
        <v>1987</v>
      </c>
      <c r="F15721" s="7" t="s">
        <v>6516</v>
      </c>
      <c r="G15721" s="7" t="s">
        <v>5401</v>
      </c>
      <c r="H15721" s="8" t="s">
        <v>441</v>
      </c>
      <c r="I15721" s="8" t="s">
        <v>13424</v>
      </c>
      <c r="J15721" s="19">
        <v>3</v>
      </c>
      <c r="K15721" s="19" t="s">
        <v>7736</v>
      </c>
      <c r="L15721" s="11">
        <v>1.1000000000000001</v>
      </c>
      <c r="M15721" s="11"/>
      <c r="N15721" s="24"/>
      <c r="P15721" s="32"/>
      <c r="T15721" s="19"/>
      <c r="U15721" s="3">
        <v>5535</v>
      </c>
      <c r="X15721" t="str">
        <f t="shared" si="956"/>
        <v/>
      </c>
      <c r="Z15721" t="str">
        <f t="shared" si="957"/>
        <v/>
      </c>
      <c r="AB15721" s="9"/>
      <c r="AC15721" t="s">
        <v>441</v>
      </c>
      <c r="AD15721">
        <f t="shared" si="955"/>
        <v>0</v>
      </c>
      <c r="AF15721" s="3"/>
      <c r="AG15721" t="s">
        <v>582</v>
      </c>
      <c r="AH15721" s="9" t="s">
        <v>4613</v>
      </c>
    </row>
    <row r="15722" spans="1:48" ht="10.95" customHeight="1" outlineLevel="1" x14ac:dyDescent="0.25">
      <c r="A15722" t="s">
        <v>21218</v>
      </c>
      <c r="C15722" s="3" t="s">
        <v>12533</v>
      </c>
      <c r="D15722" s="5" t="s">
        <v>4065</v>
      </c>
      <c r="E15722" s="9">
        <v>1992</v>
      </c>
      <c r="F15722" s="7" t="s">
        <v>21219</v>
      </c>
      <c r="G15722" s="7" t="s">
        <v>5401</v>
      </c>
      <c r="H15722" s="8" t="s">
        <v>7560</v>
      </c>
      <c r="I15722" s="8" t="s">
        <v>21220</v>
      </c>
      <c r="J15722" s="19">
        <v>7</v>
      </c>
      <c r="K15722" s="19" t="s">
        <v>7736</v>
      </c>
      <c r="L15722" s="11">
        <v>6.5</v>
      </c>
      <c r="M15722" s="11"/>
      <c r="N15722" s="24"/>
      <c r="P15722" s="32"/>
      <c r="T15722" s="19"/>
      <c r="U15722" s="3">
        <v>5535</v>
      </c>
      <c r="X15722" t="str">
        <f t="shared" si="956"/>
        <v/>
      </c>
      <c r="Z15722">
        <f t="shared" si="957"/>
        <v>1</v>
      </c>
      <c r="AB15722" s="9"/>
      <c r="AC15722" t="s">
        <v>7560</v>
      </c>
      <c r="AD15722">
        <f t="shared" si="955"/>
        <v>0</v>
      </c>
      <c r="AF15722" s="3"/>
      <c r="AG15722" t="s">
        <v>582</v>
      </c>
      <c r="AH15722" s="9" t="s">
        <v>4613</v>
      </c>
    </row>
    <row r="15723" spans="1:48" ht="10.95" customHeight="1" outlineLevel="1" x14ac:dyDescent="0.25">
      <c r="A15723" t="s">
        <v>18611</v>
      </c>
      <c r="C15723" s="3" t="s">
        <v>12533</v>
      </c>
      <c r="D15723" s="3" t="s">
        <v>4065</v>
      </c>
      <c r="E15723" s="9">
        <v>1990</v>
      </c>
      <c r="F15723" s="7" t="s">
        <v>10597</v>
      </c>
      <c r="G15723" s="7" t="s">
        <v>5401</v>
      </c>
      <c r="H15723" s="8" t="s">
        <v>1766</v>
      </c>
      <c r="I15723" s="8"/>
      <c r="J15723" s="19">
        <v>1</v>
      </c>
      <c r="K15723" s="19" t="s">
        <v>7736</v>
      </c>
      <c r="L15723" s="11">
        <v>3</v>
      </c>
      <c r="M15723" s="11"/>
      <c r="N15723" s="24"/>
      <c r="P15723" s="32"/>
      <c r="T15723" s="19"/>
      <c r="U15723" s="3"/>
      <c r="W15723" t="s">
        <v>7738</v>
      </c>
      <c r="X15723" t="str">
        <f t="shared" si="956"/>
        <v/>
      </c>
      <c r="Z15723" t="str">
        <f t="shared" si="957"/>
        <v/>
      </c>
      <c r="AB15723" s="9"/>
      <c r="AC15723" t="s">
        <v>1766</v>
      </c>
      <c r="AD15723">
        <f t="shared" si="955"/>
        <v>0</v>
      </c>
      <c r="AF15723" s="3"/>
      <c r="AH15723" s="9"/>
    </row>
    <row r="15724" spans="1:48" ht="10.95" customHeight="1" x14ac:dyDescent="0.25">
      <c r="A15724" s="6" t="s">
        <v>14824</v>
      </c>
      <c r="B15724" t="s">
        <v>14826</v>
      </c>
      <c r="C15724" s="3" t="s">
        <v>12965</v>
      </c>
      <c r="E15724" s="9"/>
      <c r="F15724" s="7"/>
      <c r="G15724" s="7"/>
      <c r="H15724" s="8"/>
      <c r="I15724" s="8"/>
      <c r="J15724" s="19"/>
      <c r="K15724" s="19"/>
      <c r="L15724" s="11"/>
      <c r="M15724" s="11">
        <f>SUM(L15725:L15732)</f>
        <v>12</v>
      </c>
      <c r="N15724" s="24">
        <v>1441</v>
      </c>
      <c r="O15724">
        <f>COUNTIF(K15725:K15732,"*")</f>
        <v>8</v>
      </c>
      <c r="P15724" s="32">
        <f>O15724/N15724</f>
        <v>5.5517002081887576E-3</v>
      </c>
      <c r="Q15724">
        <f>COUNTIF(K15725:K15732,"Y")+COUNTIF(K15725:K15732,"S")</f>
        <v>8</v>
      </c>
      <c r="T15724" s="19" t="s">
        <v>7736</v>
      </c>
      <c r="U15724" s="3"/>
      <c r="V15724" t="s">
        <v>18536</v>
      </c>
      <c r="X15724" t="str">
        <f t="shared" si="956"/>
        <v/>
      </c>
      <c r="Z15724" t="str">
        <f t="shared" si="957"/>
        <v/>
      </c>
      <c r="AB15724" s="9"/>
      <c r="AE15724">
        <f>COUNTIF(AD15725:AD15732,"1")</f>
        <v>0</v>
      </c>
      <c r="AF15724" s="3"/>
      <c r="AH15724" s="9"/>
      <c r="AI15724">
        <f>COUNTIF($J15725:$J15732,"1")-COUNTIFS($J15725:$J15732,"1",$K15725:$K15732,"V")</f>
        <v>0</v>
      </c>
      <c r="AJ15724">
        <f>COUNTIFS($J15725:$J15732,"1",$K15725:$K15732,"Y")+COUNTIFS($J15725:$J15732,"1",$K15725:$K15732,"s")</f>
        <v>0</v>
      </c>
      <c r="AK15724">
        <f>COUNTIF($J15725:$J15732,"2")-COUNTIFS($J15725:$J15732,"2",$K15725:$K15732,"V")</f>
        <v>0</v>
      </c>
      <c r="AL15724">
        <f>COUNTIFS($J15725:$J15732,"2",$K15725:$K15732,"Y")+COUNTIFS($J15725:$J15732,"2",$K15725:$K15732,"s")</f>
        <v>0</v>
      </c>
      <c r="AM15724">
        <f>COUNTIF($J15725:$J15732,"3")-COUNTIFS($J15725:$J15732,"3",$K15725:$K15732,"V")</f>
        <v>0</v>
      </c>
      <c r="AN15724">
        <f>COUNTIFS($J15725:$J15732,"3",$K15725:$K15732,"Y")+COUNTIFS($J15725:$J15732,"3",$K15725:$K15732,"s")</f>
        <v>0</v>
      </c>
      <c r="AO15724">
        <f>COUNTIF($J15725:$J15732,"4")-COUNTIFS($J15725:$J15732,"4",$K15725:$K15732,"V")</f>
        <v>0</v>
      </c>
      <c r="AP15724">
        <f>COUNTIFS($J15725:$J15732,"4",$K15725:$K15732,"Y")+COUNTIFS($J15725:$J15732,"4",$K15725:$K15732,"s")</f>
        <v>0</v>
      </c>
      <c r="AQ15724">
        <f>COUNTIF($J15725:$J15732,"5")-COUNTIFS($J15725:$J15732,"5",$K15725:$K15732,"V")</f>
        <v>0</v>
      </c>
      <c r="AR15724">
        <f>COUNTIFS($J15725:$J15732,"5",$K15725:$K15732,"Y")+COUNTIFS($J15725:$J15732,"5",$K15725:$K15732,"s")</f>
        <v>0</v>
      </c>
      <c r="AS15724">
        <f>COUNTIF($J15725:$J15732,"6")-COUNTIFS($J15725:$J15732,"6",$K15725:$K15732,"V")</f>
        <v>0</v>
      </c>
      <c r="AT15724">
        <f>COUNTIFS($J15725:$J15732,"6",$K15725:$K15732,"Y")+COUNTIFS($J15725:$J15732,"6",$K15725:$K15732,"s")</f>
        <v>0</v>
      </c>
      <c r="AU15724">
        <f>COUNTIF($J15725:$J15732,"7")-COUNTIFS($J15725:$J15732,"7",$K15725:$K15732,"V")</f>
        <v>8</v>
      </c>
      <c r="AV15724">
        <f>COUNTIFS($J15725:$J15732,"7",$K15725:$K15732,"Y")+COUNTIFS($J15725:$J15732,"7",$K15725:$K15732,"s")</f>
        <v>8</v>
      </c>
    </row>
    <row r="15725" spans="1:48" ht="10.95" customHeight="1" outlineLevel="1" x14ac:dyDescent="0.25">
      <c r="A15725" t="s">
        <v>14825</v>
      </c>
      <c r="C15725" s="3" t="s">
        <v>12965</v>
      </c>
      <c r="D15725" s="3">
        <v>1369</v>
      </c>
      <c r="E15725" s="9">
        <v>2019</v>
      </c>
      <c r="F15725" s="7" t="s">
        <v>14827</v>
      </c>
      <c r="G15725" s="7" t="s">
        <v>5401</v>
      </c>
      <c r="H15725" s="8" t="s">
        <v>7704</v>
      </c>
      <c r="I15725" s="8" t="s">
        <v>14831</v>
      </c>
      <c r="J15725" s="19">
        <v>7</v>
      </c>
      <c r="K15725" s="19" t="s">
        <v>20093</v>
      </c>
      <c r="L15725" s="11"/>
      <c r="M15725" s="11"/>
      <c r="N15725" s="24"/>
      <c r="P15725" s="32"/>
      <c r="T15725" s="19"/>
      <c r="U15725" s="3"/>
      <c r="X15725" t="str">
        <f t="shared" si="956"/>
        <v/>
      </c>
      <c r="Z15725" t="str">
        <f t="shared" si="957"/>
        <v/>
      </c>
      <c r="AB15725" s="9"/>
      <c r="AC15725" t="s">
        <v>7704</v>
      </c>
      <c r="AD15725">
        <f t="shared" ref="AD15725:AD15732" si="958">COUNTIF(H15725,"*Fuji*")</f>
        <v>0</v>
      </c>
      <c r="AF15725" s="3"/>
      <c r="AH15725" s="9"/>
    </row>
    <row r="15726" spans="1:48" ht="10.95" customHeight="1" outlineLevel="1" x14ac:dyDescent="0.25">
      <c r="A15726" t="s">
        <v>14825</v>
      </c>
      <c r="C15726" s="3" t="s">
        <v>12965</v>
      </c>
      <c r="D15726" s="3">
        <v>1370</v>
      </c>
      <c r="E15726" s="9">
        <v>2019</v>
      </c>
      <c r="F15726" s="7" t="s">
        <v>14828</v>
      </c>
      <c r="G15726" s="7" t="s">
        <v>5401</v>
      </c>
      <c r="H15726" s="8" t="s">
        <v>9133</v>
      </c>
      <c r="I15726" s="8" t="s">
        <v>14831</v>
      </c>
      <c r="J15726" s="19">
        <v>7</v>
      </c>
      <c r="K15726" s="19" t="s">
        <v>20093</v>
      </c>
      <c r="L15726" s="11"/>
      <c r="M15726" s="11"/>
      <c r="N15726" s="24"/>
      <c r="P15726" s="32"/>
      <c r="T15726" s="19"/>
      <c r="U15726" s="3"/>
      <c r="X15726" t="str">
        <f t="shared" si="956"/>
        <v/>
      </c>
      <c r="Z15726" t="str">
        <f t="shared" si="957"/>
        <v/>
      </c>
      <c r="AB15726" s="9"/>
      <c r="AC15726" t="s">
        <v>9133</v>
      </c>
      <c r="AD15726">
        <f t="shared" si="958"/>
        <v>0</v>
      </c>
      <c r="AF15726" s="3"/>
      <c r="AH15726" s="9"/>
    </row>
    <row r="15727" spans="1:48" ht="10.95" customHeight="1" outlineLevel="1" x14ac:dyDescent="0.25">
      <c r="A15727" t="s">
        <v>14825</v>
      </c>
      <c r="C15727" s="3" t="s">
        <v>12965</v>
      </c>
      <c r="D15727" s="3">
        <v>1371</v>
      </c>
      <c r="E15727" s="9">
        <v>2019</v>
      </c>
      <c r="F15727" s="7" t="s">
        <v>14829</v>
      </c>
      <c r="G15727" s="7" t="s">
        <v>5401</v>
      </c>
      <c r="H15727" s="8" t="s">
        <v>9233</v>
      </c>
      <c r="I15727" s="8" t="s">
        <v>14831</v>
      </c>
      <c r="J15727" s="19">
        <v>7</v>
      </c>
      <c r="K15727" s="19" t="s">
        <v>20093</v>
      </c>
      <c r="L15727" s="11"/>
      <c r="M15727" s="11"/>
      <c r="N15727" s="24"/>
      <c r="P15727" s="32"/>
      <c r="T15727" s="19"/>
      <c r="U15727" s="3"/>
      <c r="X15727" t="str">
        <f t="shared" si="956"/>
        <v/>
      </c>
      <c r="Z15727" t="str">
        <f t="shared" si="957"/>
        <v/>
      </c>
      <c r="AB15727" s="9"/>
      <c r="AC15727" t="s">
        <v>9233</v>
      </c>
      <c r="AD15727">
        <f t="shared" si="958"/>
        <v>0</v>
      </c>
      <c r="AF15727" s="3"/>
      <c r="AH15727" s="9"/>
    </row>
    <row r="15728" spans="1:48" ht="10.95" customHeight="1" outlineLevel="1" x14ac:dyDescent="0.25">
      <c r="A15728" t="s">
        <v>14825</v>
      </c>
      <c r="C15728" s="3" t="s">
        <v>12965</v>
      </c>
      <c r="D15728" s="3">
        <v>1372</v>
      </c>
      <c r="E15728" s="9">
        <v>2019</v>
      </c>
      <c r="F15728" s="7" t="s">
        <v>14830</v>
      </c>
      <c r="G15728" s="7" t="s">
        <v>5401</v>
      </c>
      <c r="H15728" s="8" t="s">
        <v>9233</v>
      </c>
      <c r="I15728" s="8" t="s">
        <v>14831</v>
      </c>
      <c r="J15728" s="19">
        <v>7</v>
      </c>
      <c r="K15728" s="19" t="s">
        <v>20093</v>
      </c>
      <c r="L15728" s="11"/>
      <c r="M15728" s="11"/>
      <c r="N15728" s="24"/>
      <c r="P15728" s="32"/>
      <c r="T15728" s="19"/>
      <c r="U15728" s="3"/>
      <c r="X15728" t="str">
        <f t="shared" si="956"/>
        <v/>
      </c>
      <c r="Z15728" t="str">
        <f t="shared" si="957"/>
        <v/>
      </c>
      <c r="AB15728" s="9"/>
      <c r="AC15728" t="s">
        <v>9233</v>
      </c>
      <c r="AD15728">
        <f t="shared" si="958"/>
        <v>0</v>
      </c>
      <c r="AF15728" s="3"/>
      <c r="AH15728" s="9"/>
    </row>
    <row r="15729" spans="1:48" ht="10.95" customHeight="1" outlineLevel="1" x14ac:dyDescent="0.25">
      <c r="A15729" t="s">
        <v>14825</v>
      </c>
      <c r="C15729" s="3" t="s">
        <v>12965</v>
      </c>
      <c r="D15729" s="3" t="s">
        <v>20989</v>
      </c>
      <c r="E15729" s="9">
        <v>2019</v>
      </c>
      <c r="F15729" s="7" t="s">
        <v>20990</v>
      </c>
      <c r="G15729" s="7" t="s">
        <v>5401</v>
      </c>
      <c r="H15729" s="8" t="s">
        <v>9233</v>
      </c>
      <c r="I15729" s="8" t="s">
        <v>14831</v>
      </c>
      <c r="J15729" s="19">
        <v>7</v>
      </c>
      <c r="K15729" s="19" t="s">
        <v>7736</v>
      </c>
      <c r="L15729" s="11">
        <v>9</v>
      </c>
      <c r="M15729" s="11"/>
      <c r="N15729" s="24"/>
      <c r="P15729" s="32"/>
      <c r="T15729" s="19"/>
      <c r="U15729" s="3"/>
      <c r="X15729" t="str">
        <f t="shared" si="956"/>
        <v/>
      </c>
      <c r="Z15729">
        <f t="shared" si="957"/>
        <v>1</v>
      </c>
      <c r="AB15729" s="9"/>
      <c r="AC15729" t="s">
        <v>9233</v>
      </c>
      <c r="AD15729">
        <f t="shared" si="958"/>
        <v>0</v>
      </c>
      <c r="AF15729" s="3"/>
      <c r="AH15729" s="9"/>
    </row>
    <row r="15730" spans="1:48" ht="10.95" customHeight="1" outlineLevel="1" x14ac:dyDescent="0.25">
      <c r="A15730" t="s">
        <v>14825</v>
      </c>
      <c r="C15730" s="3" t="s">
        <v>12965</v>
      </c>
      <c r="D15730" s="3">
        <v>1421</v>
      </c>
      <c r="E15730" s="9">
        <v>2020</v>
      </c>
      <c r="F15730" s="7" t="s">
        <v>14832</v>
      </c>
      <c r="G15730" s="7" t="s">
        <v>5401</v>
      </c>
      <c r="H15730" s="8" t="s">
        <v>9233</v>
      </c>
      <c r="I15730" s="8" t="s">
        <v>14831</v>
      </c>
      <c r="J15730" s="19">
        <v>7</v>
      </c>
      <c r="K15730" s="19" t="s">
        <v>7736</v>
      </c>
      <c r="L15730" s="11">
        <v>1</v>
      </c>
      <c r="M15730" s="11"/>
      <c r="N15730" s="24"/>
      <c r="P15730" s="32"/>
      <c r="T15730" s="19"/>
      <c r="U15730" s="3"/>
      <c r="X15730" t="str">
        <f t="shared" si="956"/>
        <v/>
      </c>
      <c r="Z15730" t="str">
        <f t="shared" si="957"/>
        <v/>
      </c>
      <c r="AB15730" s="9"/>
      <c r="AC15730" t="s">
        <v>9233</v>
      </c>
      <c r="AD15730">
        <f t="shared" si="958"/>
        <v>0</v>
      </c>
      <c r="AF15730" s="3"/>
      <c r="AH15730" s="9"/>
    </row>
    <row r="15731" spans="1:48" ht="10.95" customHeight="1" outlineLevel="1" x14ac:dyDescent="0.25">
      <c r="A15731" t="s">
        <v>14825</v>
      </c>
      <c r="C15731" s="3" t="s">
        <v>12965</v>
      </c>
      <c r="D15731" s="3">
        <v>1422</v>
      </c>
      <c r="E15731" s="9">
        <v>2020</v>
      </c>
      <c r="F15731" s="7" t="s">
        <v>14833</v>
      </c>
      <c r="G15731" s="7" t="s">
        <v>5401</v>
      </c>
      <c r="H15731" s="8" t="s">
        <v>9373</v>
      </c>
      <c r="I15731" s="8" t="s">
        <v>14831</v>
      </c>
      <c r="J15731" s="19">
        <v>7</v>
      </c>
      <c r="K15731" s="19" t="s">
        <v>7736</v>
      </c>
      <c r="L15731" s="11">
        <v>1</v>
      </c>
      <c r="M15731" s="11"/>
      <c r="N15731" s="24"/>
      <c r="P15731" s="32"/>
      <c r="T15731" s="19"/>
      <c r="U15731" s="3"/>
      <c r="X15731" t="str">
        <f t="shared" si="956"/>
        <v/>
      </c>
      <c r="Z15731" t="str">
        <f t="shared" si="957"/>
        <v/>
      </c>
      <c r="AB15731" s="9"/>
      <c r="AC15731" t="s">
        <v>9373</v>
      </c>
      <c r="AD15731">
        <f t="shared" si="958"/>
        <v>0</v>
      </c>
      <c r="AF15731" s="3"/>
      <c r="AH15731" s="9"/>
    </row>
    <row r="15732" spans="1:48" ht="10.95" customHeight="1" outlineLevel="1" x14ac:dyDescent="0.25">
      <c r="A15732" t="s">
        <v>14825</v>
      </c>
      <c r="C15732" s="3" t="s">
        <v>12965</v>
      </c>
      <c r="D15732" s="3">
        <v>1423</v>
      </c>
      <c r="E15732" s="9">
        <v>2020</v>
      </c>
      <c r="F15732" s="7" t="s">
        <v>14834</v>
      </c>
      <c r="G15732" s="7" t="s">
        <v>5401</v>
      </c>
      <c r="H15732" s="8" t="s">
        <v>14370</v>
      </c>
      <c r="I15732" s="8" t="s">
        <v>14831</v>
      </c>
      <c r="J15732" s="19">
        <v>7</v>
      </c>
      <c r="K15732" s="19" t="s">
        <v>7736</v>
      </c>
      <c r="L15732" s="11">
        <v>1</v>
      </c>
      <c r="M15732" s="11"/>
      <c r="N15732" s="24"/>
      <c r="P15732" s="32"/>
      <c r="T15732" s="19"/>
      <c r="U15732" s="3"/>
      <c r="X15732" t="str">
        <f t="shared" si="956"/>
        <v/>
      </c>
      <c r="Z15732" t="str">
        <f t="shared" si="957"/>
        <v/>
      </c>
      <c r="AB15732" s="9"/>
      <c r="AC15732" t="s">
        <v>14370</v>
      </c>
      <c r="AD15732">
        <f t="shared" si="958"/>
        <v>0</v>
      </c>
      <c r="AF15732" s="3"/>
      <c r="AH15732" s="9"/>
    </row>
    <row r="15733" spans="1:48" ht="10.95" customHeight="1" x14ac:dyDescent="0.25">
      <c r="A15733" t="s">
        <v>8589</v>
      </c>
      <c r="B15733" t="s">
        <v>2330</v>
      </c>
      <c r="C15733" s="3" t="s">
        <v>12466</v>
      </c>
      <c r="E15733" s="9"/>
      <c r="F15733" s="7"/>
      <c r="G15733" s="7"/>
      <c r="H15733" s="8"/>
      <c r="I15733" s="8"/>
      <c r="J15733" s="19"/>
      <c r="K15733" s="19"/>
      <c r="L15733" s="11"/>
      <c r="M15733" s="11">
        <f>SUM(L15734:L15804)</f>
        <v>250.29999999999995</v>
      </c>
      <c r="N15733" s="24">
        <v>1014</v>
      </c>
      <c r="O15733">
        <f>COUNTIF(K15734:K15804,"*")</f>
        <v>71</v>
      </c>
      <c r="P15733" s="32">
        <f>O15733/N15733</f>
        <v>7.0019723865877709E-2</v>
      </c>
      <c r="Q15733">
        <f>COUNTIF(K15734:K15804,"Y")+COUNTIF(K15734:K15804,"S")</f>
        <v>70</v>
      </c>
      <c r="T15733" s="19" t="s">
        <v>7736</v>
      </c>
      <c r="U15733" s="3"/>
      <c r="V15733" t="s">
        <v>18538</v>
      </c>
      <c r="X15733" t="str">
        <f t="shared" si="956"/>
        <v/>
      </c>
      <c r="Z15733" t="str">
        <f t="shared" si="957"/>
        <v/>
      </c>
      <c r="AB15733" s="9"/>
      <c r="AE15733">
        <f>COUNTIF(AD15734:AD15804,"1")</f>
        <v>0</v>
      </c>
      <c r="AF15733" s="3"/>
      <c r="AH15733" s="9"/>
      <c r="AI15733">
        <f>COUNTIF($J15734:$J15804,"1")-COUNTIFS($J15734:$J15804,"1",$K15734:$K15804,"V")</f>
        <v>32</v>
      </c>
      <c r="AJ15733">
        <f>COUNTIFS($J15734:$J15804,"1",$K15734:$K15804,"Y")+COUNTIFS($J15734:$J15804,"1",$K15734:$K15804,"s")</f>
        <v>31</v>
      </c>
      <c r="AK15733">
        <f>COUNTIF($J15734:$J15804,"2")-COUNTIFS($J15734:$J15804,"2",$K15734:$K15804,"V")</f>
        <v>0</v>
      </c>
      <c r="AL15733">
        <f>COUNTIFS($J15734:$J15804,"2",$K15734:$K15804,"Y")+COUNTIFS($J15734:$J15804,"2",$K15734:$K15804,"s")</f>
        <v>0</v>
      </c>
      <c r="AM15733">
        <f>COUNTIF($J15734:$J15804,"3")-COUNTIFS($J15734:$J15804,"3",$K15734:$K15804,"V")</f>
        <v>3</v>
      </c>
      <c r="AN15733">
        <f>COUNTIFS($J15734:$J15804,"3",$K15734:$K15804,"Y")+COUNTIFS($J15734:$J15804,"3",$K15734:$K15804,"s")</f>
        <v>3</v>
      </c>
      <c r="AO15733">
        <f>COUNTIF($J15734:$J15804,"4")-COUNTIFS($J15734:$J15804,"4",$K15734:$K15804,"V")</f>
        <v>0</v>
      </c>
      <c r="AP15733">
        <f>COUNTIFS($J15734:$J15804,"4",$K15734:$K15804,"Y")+COUNTIFS($J15734:$J15804,"4",$K15734:$K15804,"s")</f>
        <v>0</v>
      </c>
      <c r="AQ15733">
        <f>COUNTIF($J15734:$J15804,"5")-COUNTIFS($J15734:$J15804,"5",$K15734:$K15804,"V")</f>
        <v>2</v>
      </c>
      <c r="AR15733">
        <f>COUNTIFS($J15734:$J15804,"5",$K15734:$K15804,"Y")+COUNTIFS($J15734:$J15804,"5",$K15734:$K15804,"s")</f>
        <v>2</v>
      </c>
      <c r="AS15733">
        <f>COUNTIF($J15734:$J15804,"6")-COUNTIFS($J15734:$J15804,"6",$K15734:$K15804,"V")</f>
        <v>34</v>
      </c>
      <c r="AT15733">
        <f>COUNTIFS($J15734:$J15804,"6",$K15734:$K15804,"Y")+COUNTIFS($J15734:$J15804,"6",$K15734:$K15804,"s")</f>
        <v>34</v>
      </c>
      <c r="AU15733">
        <f>COUNTIF($J15734:$J15804,"7")-COUNTIFS($J15734:$J15804,"7",$K15734:$K15804,"V")</f>
        <v>0</v>
      </c>
      <c r="AV15733">
        <f>COUNTIFS($J15734:$J15804,"7",$K15734:$K15804,"Y")+COUNTIFS($J15734:$J15804,"7",$K15734:$K15804,"s")</f>
        <v>0</v>
      </c>
    </row>
    <row r="15734" spans="1:48" ht="10.95" customHeight="1" outlineLevel="1" x14ac:dyDescent="0.25">
      <c r="A15734" t="s">
        <v>1389</v>
      </c>
      <c r="C15734" s="3" t="s">
        <v>12466</v>
      </c>
      <c r="D15734" s="3">
        <v>1</v>
      </c>
      <c r="E15734" s="9">
        <v>1980</v>
      </c>
      <c r="F15734" s="7" t="s">
        <v>5699</v>
      </c>
      <c r="G15734" s="7" t="s">
        <v>5401</v>
      </c>
      <c r="H15734" s="8" t="s">
        <v>2691</v>
      </c>
      <c r="I15734" s="8" t="s">
        <v>20168</v>
      </c>
      <c r="J15734" s="19">
        <v>6</v>
      </c>
      <c r="K15734" s="19" t="s">
        <v>7736</v>
      </c>
      <c r="L15734" s="11">
        <v>1.25</v>
      </c>
      <c r="M15734" s="11"/>
      <c r="N15734" s="24"/>
      <c r="P15734" s="32"/>
      <c r="T15734" s="19"/>
      <c r="U15734" s="3">
        <v>280</v>
      </c>
      <c r="X15734" t="str">
        <f t="shared" si="956"/>
        <v/>
      </c>
      <c r="Z15734" t="str">
        <f t="shared" si="957"/>
        <v/>
      </c>
      <c r="AB15734" s="9"/>
      <c r="AC15734" t="s">
        <v>2691</v>
      </c>
      <c r="AD15734">
        <f t="shared" ref="AD15734:AD15765" si="959">COUNTIF(H15734,"*Fuji*")</f>
        <v>0</v>
      </c>
      <c r="AF15734" s="3"/>
      <c r="AG15734" t="s">
        <v>2329</v>
      </c>
      <c r="AH15734" s="9" t="s">
        <v>4613</v>
      </c>
    </row>
    <row r="15735" spans="1:48" ht="10.95" customHeight="1" outlineLevel="1" x14ac:dyDescent="0.25">
      <c r="A15735" t="s">
        <v>1389</v>
      </c>
      <c r="C15735" s="3" t="s">
        <v>12466</v>
      </c>
      <c r="D15735" s="3">
        <v>2</v>
      </c>
      <c r="E15735" s="9">
        <v>1980</v>
      </c>
      <c r="F15735" s="7" t="s">
        <v>3440</v>
      </c>
      <c r="G15735" s="7" t="s">
        <v>5401</v>
      </c>
      <c r="H15735" s="8" t="s">
        <v>2692</v>
      </c>
      <c r="I15735" s="8" t="s">
        <v>20168</v>
      </c>
      <c r="J15735" s="19">
        <v>6</v>
      </c>
      <c r="K15735" s="19" t="s">
        <v>7736</v>
      </c>
      <c r="L15735" s="11">
        <v>1.25</v>
      </c>
      <c r="M15735" s="11"/>
      <c r="N15735" s="24"/>
      <c r="P15735" s="32"/>
      <c r="T15735" s="19"/>
      <c r="U15735" s="3">
        <v>281</v>
      </c>
      <c r="X15735" t="str">
        <f t="shared" si="956"/>
        <v/>
      </c>
      <c r="Z15735" t="str">
        <f t="shared" si="957"/>
        <v/>
      </c>
      <c r="AB15735" s="9"/>
      <c r="AC15735" t="s">
        <v>2692</v>
      </c>
      <c r="AD15735">
        <f t="shared" si="959"/>
        <v>0</v>
      </c>
      <c r="AF15735" s="3"/>
      <c r="AG15735" t="s">
        <v>2329</v>
      </c>
      <c r="AH15735" s="9" t="s">
        <v>4613</v>
      </c>
    </row>
    <row r="15736" spans="1:48" ht="10.95" customHeight="1" outlineLevel="1" x14ac:dyDescent="0.25">
      <c r="A15736" t="s">
        <v>1389</v>
      </c>
      <c r="C15736" s="3" t="s">
        <v>12466</v>
      </c>
      <c r="D15736" s="3">
        <v>3</v>
      </c>
      <c r="E15736" s="9">
        <v>1980</v>
      </c>
      <c r="F15736" s="7" t="s">
        <v>3442</v>
      </c>
      <c r="G15736" s="7" t="s">
        <v>5401</v>
      </c>
      <c r="H15736" s="8" t="s">
        <v>1753</v>
      </c>
      <c r="I15736" s="8" t="s">
        <v>20168</v>
      </c>
      <c r="J15736" s="19">
        <v>6</v>
      </c>
      <c r="K15736" s="19" t="s">
        <v>7736</v>
      </c>
      <c r="L15736" s="11">
        <v>1.25</v>
      </c>
      <c r="M15736" s="11"/>
      <c r="N15736" s="24"/>
      <c r="P15736" s="32"/>
      <c r="T15736" s="19"/>
      <c r="U15736" s="3">
        <v>282</v>
      </c>
      <c r="X15736" t="str">
        <f t="shared" si="956"/>
        <v/>
      </c>
      <c r="Z15736" t="str">
        <f t="shared" si="957"/>
        <v/>
      </c>
      <c r="AB15736" s="9"/>
      <c r="AC15736" t="s">
        <v>1753</v>
      </c>
      <c r="AD15736">
        <f t="shared" si="959"/>
        <v>0</v>
      </c>
      <c r="AF15736" s="3"/>
      <c r="AG15736" t="s">
        <v>2329</v>
      </c>
      <c r="AH15736" s="9" t="s">
        <v>4613</v>
      </c>
    </row>
    <row r="15737" spans="1:48" ht="10.95" customHeight="1" outlineLevel="1" x14ac:dyDescent="0.25">
      <c r="A15737" t="s">
        <v>1389</v>
      </c>
      <c r="C15737" s="3" t="s">
        <v>12466</v>
      </c>
      <c r="D15737" s="3">
        <v>4</v>
      </c>
      <c r="E15737" s="9">
        <v>1980</v>
      </c>
      <c r="F15737" s="7" t="s">
        <v>5764</v>
      </c>
      <c r="G15737" s="7" t="s">
        <v>5401</v>
      </c>
      <c r="H15737" s="8" t="s">
        <v>5252</v>
      </c>
      <c r="I15737" s="8" t="s">
        <v>20168</v>
      </c>
      <c r="J15737" s="19">
        <v>6</v>
      </c>
      <c r="K15737" s="19" t="s">
        <v>7736</v>
      </c>
      <c r="L15737" s="11">
        <v>1.25</v>
      </c>
      <c r="M15737" s="11"/>
      <c r="N15737" s="24"/>
      <c r="P15737" s="32"/>
      <c r="T15737" s="19"/>
      <c r="U15737" s="3">
        <v>283</v>
      </c>
      <c r="X15737" t="str">
        <f t="shared" si="956"/>
        <v/>
      </c>
      <c r="Z15737" t="str">
        <f t="shared" si="957"/>
        <v/>
      </c>
      <c r="AB15737" s="9"/>
      <c r="AC15737" t="s">
        <v>5252</v>
      </c>
      <c r="AD15737">
        <f t="shared" si="959"/>
        <v>0</v>
      </c>
      <c r="AF15737" s="3"/>
      <c r="AG15737" t="s">
        <v>2329</v>
      </c>
      <c r="AH15737" s="9" t="s">
        <v>4613</v>
      </c>
    </row>
    <row r="15738" spans="1:48" ht="10.95" customHeight="1" outlineLevel="1" x14ac:dyDescent="0.25">
      <c r="A15738" t="s">
        <v>1389</v>
      </c>
      <c r="C15738" s="3" t="s">
        <v>12466</v>
      </c>
      <c r="D15738" s="3">
        <v>5</v>
      </c>
      <c r="E15738" s="9">
        <v>1980</v>
      </c>
      <c r="F15738" s="7" t="s">
        <v>3445</v>
      </c>
      <c r="G15738" s="7" t="s">
        <v>5401</v>
      </c>
      <c r="H15738" s="8" t="s">
        <v>5253</v>
      </c>
      <c r="I15738" s="8" t="s">
        <v>20168</v>
      </c>
      <c r="J15738" s="19">
        <v>6</v>
      </c>
      <c r="K15738" s="19" t="s">
        <v>7736</v>
      </c>
      <c r="L15738" s="11">
        <v>1.25</v>
      </c>
      <c r="M15738" s="11"/>
      <c r="N15738" s="24"/>
      <c r="P15738" s="32"/>
      <c r="T15738" s="19"/>
      <c r="U15738" s="3">
        <v>284</v>
      </c>
      <c r="X15738" t="str">
        <f t="shared" si="956"/>
        <v/>
      </c>
      <c r="Z15738" t="str">
        <f t="shared" si="957"/>
        <v/>
      </c>
      <c r="AB15738" s="9"/>
      <c r="AC15738" t="s">
        <v>5253</v>
      </c>
      <c r="AD15738">
        <f t="shared" si="959"/>
        <v>0</v>
      </c>
      <c r="AF15738" s="3"/>
      <c r="AG15738" t="s">
        <v>2329</v>
      </c>
      <c r="AH15738" s="9" t="s">
        <v>4613</v>
      </c>
    </row>
    <row r="15739" spans="1:48" ht="10.95" customHeight="1" outlineLevel="1" x14ac:dyDescent="0.25">
      <c r="A15739" t="s">
        <v>1389</v>
      </c>
      <c r="C15739" s="3" t="s">
        <v>12466</v>
      </c>
      <c r="D15739" s="3">
        <v>6</v>
      </c>
      <c r="E15739" s="9">
        <v>1980</v>
      </c>
      <c r="F15739" s="7" t="s">
        <v>3536</v>
      </c>
      <c r="G15739" s="7" t="s">
        <v>5401</v>
      </c>
      <c r="H15739" s="8" t="s">
        <v>5254</v>
      </c>
      <c r="I15739" s="8" t="s">
        <v>20168</v>
      </c>
      <c r="J15739" s="19">
        <v>6</v>
      </c>
      <c r="K15739" s="19" t="s">
        <v>7736</v>
      </c>
      <c r="L15739" s="11">
        <v>1.25</v>
      </c>
      <c r="M15739" s="11"/>
      <c r="N15739" s="24"/>
      <c r="P15739" s="32"/>
      <c r="T15739" s="19"/>
      <c r="U15739" s="3">
        <v>285</v>
      </c>
      <c r="X15739" t="str">
        <f t="shared" si="956"/>
        <v/>
      </c>
      <c r="Z15739" t="str">
        <f t="shared" si="957"/>
        <v/>
      </c>
      <c r="AB15739" s="9"/>
      <c r="AC15739" t="s">
        <v>5254</v>
      </c>
      <c r="AD15739">
        <f t="shared" si="959"/>
        <v>0</v>
      </c>
      <c r="AF15739" s="3"/>
      <c r="AG15739" t="s">
        <v>2337</v>
      </c>
      <c r="AH15739" s="9" t="s">
        <v>4613</v>
      </c>
    </row>
    <row r="15740" spans="1:48" ht="10.95" customHeight="1" outlineLevel="1" x14ac:dyDescent="0.25">
      <c r="A15740" t="s">
        <v>1389</v>
      </c>
      <c r="C15740" s="3" t="s">
        <v>12466</v>
      </c>
      <c r="D15740" s="3">
        <v>7</v>
      </c>
      <c r="E15740" s="9">
        <v>1980</v>
      </c>
      <c r="F15740" s="7" t="s">
        <v>4790</v>
      </c>
      <c r="G15740" s="7" t="s">
        <v>5401</v>
      </c>
      <c r="H15740" s="8" t="s">
        <v>5255</v>
      </c>
      <c r="I15740" s="8" t="s">
        <v>20168</v>
      </c>
      <c r="J15740" s="19">
        <v>6</v>
      </c>
      <c r="K15740" s="19" t="s">
        <v>7736</v>
      </c>
      <c r="L15740" s="11">
        <v>1.25</v>
      </c>
      <c r="M15740" s="11"/>
      <c r="N15740" s="24"/>
      <c r="P15740" s="32"/>
      <c r="T15740" s="19"/>
      <c r="U15740" s="3">
        <v>286</v>
      </c>
      <c r="X15740" t="str">
        <f t="shared" si="956"/>
        <v/>
      </c>
      <c r="Z15740" t="str">
        <f t="shared" si="957"/>
        <v/>
      </c>
      <c r="AB15740" s="9"/>
      <c r="AC15740" t="s">
        <v>5255</v>
      </c>
      <c r="AD15740">
        <f t="shared" si="959"/>
        <v>0</v>
      </c>
      <c r="AF15740" s="3"/>
      <c r="AG15740" t="s">
        <v>2329</v>
      </c>
      <c r="AH15740" s="9" t="s">
        <v>4613</v>
      </c>
    </row>
    <row r="15741" spans="1:48" ht="10.95" customHeight="1" outlineLevel="1" x14ac:dyDescent="0.25">
      <c r="A15741" t="s">
        <v>1389</v>
      </c>
      <c r="C15741" s="3" t="s">
        <v>12466</v>
      </c>
      <c r="D15741" s="3">
        <v>8</v>
      </c>
      <c r="E15741" s="9">
        <v>1980</v>
      </c>
      <c r="F15741" s="7" t="s">
        <v>5753</v>
      </c>
      <c r="G15741" s="7" t="s">
        <v>5401</v>
      </c>
      <c r="H15741" s="8" t="s">
        <v>6338</v>
      </c>
      <c r="I15741" s="8" t="s">
        <v>20168</v>
      </c>
      <c r="J15741" s="19">
        <v>6</v>
      </c>
      <c r="K15741" s="19" t="s">
        <v>7736</v>
      </c>
      <c r="L15741" s="11">
        <v>3</v>
      </c>
      <c r="M15741" s="11"/>
      <c r="N15741" s="24"/>
      <c r="P15741" s="32"/>
      <c r="T15741" s="19"/>
      <c r="U15741" s="3">
        <v>287</v>
      </c>
      <c r="X15741" t="str">
        <f t="shared" si="956"/>
        <v/>
      </c>
      <c r="Z15741" t="str">
        <f t="shared" si="957"/>
        <v/>
      </c>
      <c r="AB15741" s="9"/>
      <c r="AC15741" t="s">
        <v>6338</v>
      </c>
      <c r="AD15741">
        <f t="shared" si="959"/>
        <v>0</v>
      </c>
      <c r="AF15741" s="3"/>
      <c r="AG15741" t="s">
        <v>2332</v>
      </c>
      <c r="AH15741" s="9" t="s">
        <v>4613</v>
      </c>
    </row>
    <row r="15742" spans="1:48" ht="10.95" customHeight="1" outlineLevel="1" x14ac:dyDescent="0.25">
      <c r="A15742" t="s">
        <v>1389</v>
      </c>
      <c r="C15742" s="3" t="s">
        <v>12466</v>
      </c>
      <c r="D15742" s="3">
        <v>9</v>
      </c>
      <c r="E15742" s="9">
        <v>1980</v>
      </c>
      <c r="F15742" s="7" t="s">
        <v>1017</v>
      </c>
      <c r="G15742" s="7" t="s">
        <v>5401</v>
      </c>
      <c r="H15742" s="8" t="s">
        <v>6339</v>
      </c>
      <c r="I15742" s="8" t="s">
        <v>20168</v>
      </c>
      <c r="J15742" s="19">
        <v>6</v>
      </c>
      <c r="K15742" s="19" t="s">
        <v>7736</v>
      </c>
      <c r="L15742" s="11">
        <v>1.25</v>
      </c>
      <c r="M15742" s="11"/>
      <c r="N15742" s="24"/>
      <c r="P15742" s="32"/>
      <c r="T15742" s="19"/>
      <c r="U15742" s="3">
        <v>288</v>
      </c>
      <c r="X15742" t="str">
        <f t="shared" si="956"/>
        <v/>
      </c>
      <c r="Z15742" t="str">
        <f t="shared" si="957"/>
        <v/>
      </c>
      <c r="AB15742" s="9"/>
      <c r="AC15742" t="s">
        <v>6339</v>
      </c>
      <c r="AD15742">
        <f t="shared" si="959"/>
        <v>0</v>
      </c>
      <c r="AF15742" s="3"/>
      <c r="AG15742" t="s">
        <v>452</v>
      </c>
      <c r="AH15742" s="9" t="s">
        <v>4613</v>
      </c>
    </row>
    <row r="15743" spans="1:48" ht="10.95" customHeight="1" outlineLevel="1" x14ac:dyDescent="0.25">
      <c r="A15743" t="s">
        <v>1389</v>
      </c>
      <c r="C15743" s="3" t="s">
        <v>12466</v>
      </c>
      <c r="D15743" s="3">
        <v>10</v>
      </c>
      <c r="E15743" s="9">
        <v>1980</v>
      </c>
      <c r="F15743" s="7" t="s">
        <v>5756</v>
      </c>
      <c r="G15743" s="7" t="s">
        <v>5401</v>
      </c>
      <c r="H15743" s="8" t="s">
        <v>5535</v>
      </c>
      <c r="I15743" s="8" t="s">
        <v>20168</v>
      </c>
      <c r="J15743" s="19">
        <v>6</v>
      </c>
      <c r="K15743" s="19" t="s">
        <v>7736</v>
      </c>
      <c r="L15743" s="11">
        <v>1.25</v>
      </c>
      <c r="M15743" s="11"/>
      <c r="N15743" s="24"/>
      <c r="P15743" s="32"/>
      <c r="T15743" s="19"/>
      <c r="U15743" s="3">
        <v>289</v>
      </c>
      <c r="X15743" t="str">
        <f t="shared" si="956"/>
        <v/>
      </c>
      <c r="Z15743" t="str">
        <f t="shared" si="957"/>
        <v/>
      </c>
      <c r="AB15743" s="9"/>
      <c r="AC15743" t="s">
        <v>5535</v>
      </c>
      <c r="AD15743">
        <f t="shared" si="959"/>
        <v>0</v>
      </c>
      <c r="AF15743" s="3"/>
      <c r="AG15743" t="s">
        <v>2329</v>
      </c>
      <c r="AH15743" s="9" t="s">
        <v>4613</v>
      </c>
    </row>
    <row r="15744" spans="1:48" ht="10.95" customHeight="1" outlineLevel="1" x14ac:dyDescent="0.25">
      <c r="A15744" t="s">
        <v>1389</v>
      </c>
      <c r="C15744" s="3" t="s">
        <v>12466</v>
      </c>
      <c r="D15744" s="3">
        <v>11</v>
      </c>
      <c r="E15744" s="9">
        <v>1980</v>
      </c>
      <c r="F15744" s="7" t="s">
        <v>5768</v>
      </c>
      <c r="G15744" s="7" t="s">
        <v>5401</v>
      </c>
      <c r="H15744" s="8" t="s">
        <v>5537</v>
      </c>
      <c r="I15744" s="8" t="s">
        <v>20168</v>
      </c>
      <c r="J15744" s="19">
        <v>6</v>
      </c>
      <c r="K15744" s="19" t="s">
        <v>7736</v>
      </c>
      <c r="L15744" s="11">
        <v>1.25</v>
      </c>
      <c r="M15744" s="11"/>
      <c r="N15744" s="24"/>
      <c r="P15744" s="32"/>
      <c r="T15744" s="19"/>
      <c r="U15744" s="3">
        <v>290</v>
      </c>
      <c r="X15744" t="str">
        <f t="shared" si="956"/>
        <v/>
      </c>
      <c r="Z15744" t="str">
        <f t="shared" si="957"/>
        <v/>
      </c>
      <c r="AB15744" s="9"/>
      <c r="AC15744" t="s">
        <v>5537</v>
      </c>
      <c r="AD15744">
        <f t="shared" si="959"/>
        <v>0</v>
      </c>
      <c r="AF15744" s="3"/>
      <c r="AG15744" t="s">
        <v>5538</v>
      </c>
      <c r="AH15744" s="9" t="s">
        <v>4925</v>
      </c>
    </row>
    <row r="15745" spans="1:34" ht="10.95" customHeight="1" outlineLevel="1" x14ac:dyDescent="0.25">
      <c r="A15745" t="s">
        <v>1389</v>
      </c>
      <c r="C15745" s="3" t="s">
        <v>12466</v>
      </c>
      <c r="D15745" s="3">
        <v>12</v>
      </c>
      <c r="E15745" s="9">
        <v>1980</v>
      </c>
      <c r="F15745" s="7" t="s">
        <v>3128</v>
      </c>
      <c r="G15745" s="7" t="s">
        <v>5401</v>
      </c>
      <c r="H15745" s="8" t="s">
        <v>5539</v>
      </c>
      <c r="I15745" s="8" t="s">
        <v>20168</v>
      </c>
      <c r="J15745" s="19">
        <v>6</v>
      </c>
      <c r="K15745" s="19" t="s">
        <v>7736</v>
      </c>
      <c r="L15745" s="11">
        <v>1.25</v>
      </c>
      <c r="M15745" s="11"/>
      <c r="N15745" s="24"/>
      <c r="P15745" s="32"/>
      <c r="T15745" s="19"/>
      <c r="U15745" s="3">
        <v>291</v>
      </c>
      <c r="X15745" t="str">
        <f t="shared" si="956"/>
        <v/>
      </c>
      <c r="Z15745" t="str">
        <f t="shared" si="957"/>
        <v/>
      </c>
      <c r="AB15745" s="9"/>
      <c r="AC15745" t="s">
        <v>5539</v>
      </c>
      <c r="AD15745">
        <f t="shared" si="959"/>
        <v>0</v>
      </c>
      <c r="AF15745" s="3"/>
      <c r="AG15745" t="s">
        <v>5540</v>
      </c>
      <c r="AH15745" s="9" t="s">
        <v>4925</v>
      </c>
    </row>
    <row r="15746" spans="1:34" ht="10.95" customHeight="1" outlineLevel="1" x14ac:dyDescent="0.25">
      <c r="A15746" t="s">
        <v>1389</v>
      </c>
      <c r="C15746" s="3" t="s">
        <v>12466</v>
      </c>
      <c r="D15746" s="3">
        <v>13</v>
      </c>
      <c r="E15746" s="9">
        <v>1980</v>
      </c>
      <c r="F15746" s="7" t="s">
        <v>3542</v>
      </c>
      <c r="G15746" s="7" t="s">
        <v>5401</v>
      </c>
      <c r="H15746" s="8" t="s">
        <v>453</v>
      </c>
      <c r="I15746" s="8" t="s">
        <v>20168</v>
      </c>
      <c r="J15746" s="19">
        <v>6</v>
      </c>
      <c r="K15746" s="19" t="s">
        <v>7736</v>
      </c>
      <c r="L15746" s="11">
        <v>1.25</v>
      </c>
      <c r="M15746" s="11"/>
      <c r="N15746" s="24"/>
      <c r="P15746" s="32"/>
      <c r="T15746" s="19"/>
      <c r="U15746" s="3">
        <v>292</v>
      </c>
      <c r="X15746" t="str">
        <f t="shared" ref="X15746:X15809" si="960">IF(COUNTIF(F15746,"*fdc*"),1,"")</f>
        <v/>
      </c>
      <c r="Z15746" t="str">
        <f t="shared" ref="Z15746:Z15809" si="961">IF(COUNTIF(F15746,"*s/s*"),1,"")</f>
        <v/>
      </c>
      <c r="AB15746" s="9"/>
      <c r="AC15746" t="s">
        <v>453</v>
      </c>
      <c r="AD15746">
        <f t="shared" si="959"/>
        <v>0</v>
      </c>
      <c r="AF15746" s="3"/>
      <c r="AG15746" t="s">
        <v>2329</v>
      </c>
      <c r="AH15746" s="9" t="s">
        <v>4925</v>
      </c>
    </row>
    <row r="15747" spans="1:34" ht="10.95" customHeight="1" outlineLevel="1" x14ac:dyDescent="0.25">
      <c r="A15747" t="s">
        <v>1389</v>
      </c>
      <c r="C15747" s="3" t="s">
        <v>12466</v>
      </c>
      <c r="D15747" s="3">
        <v>14</v>
      </c>
      <c r="E15747" s="9">
        <v>1980</v>
      </c>
      <c r="F15747" s="7" t="s">
        <v>5699</v>
      </c>
      <c r="G15747" s="7" t="s">
        <v>5401</v>
      </c>
      <c r="H15747" s="8" t="s">
        <v>2691</v>
      </c>
      <c r="I15747" s="8" t="s">
        <v>20167</v>
      </c>
      <c r="J15747" s="19">
        <v>6</v>
      </c>
      <c r="K15747" s="19" t="s">
        <v>7736</v>
      </c>
      <c r="L15747" s="11">
        <v>1.1000000000000001</v>
      </c>
      <c r="M15747" s="11"/>
      <c r="N15747" s="24"/>
      <c r="P15747" s="32"/>
      <c r="T15747" s="19"/>
      <c r="U15747" s="3">
        <v>280</v>
      </c>
      <c r="X15747" t="str">
        <f t="shared" si="960"/>
        <v/>
      </c>
      <c r="Z15747" t="str">
        <f t="shared" si="961"/>
        <v/>
      </c>
      <c r="AB15747" s="9"/>
      <c r="AC15747" t="s">
        <v>2691</v>
      </c>
      <c r="AD15747">
        <f t="shared" si="959"/>
        <v>0</v>
      </c>
      <c r="AF15747" s="3"/>
      <c r="AG15747" t="s">
        <v>2329</v>
      </c>
      <c r="AH15747" s="9" t="s">
        <v>4613</v>
      </c>
    </row>
    <row r="15748" spans="1:34" ht="10.95" customHeight="1" outlineLevel="1" x14ac:dyDescent="0.25">
      <c r="A15748" t="s">
        <v>1389</v>
      </c>
      <c r="C15748" s="3" t="s">
        <v>12466</v>
      </c>
      <c r="D15748" s="3">
        <v>15</v>
      </c>
      <c r="E15748" s="9">
        <v>1980</v>
      </c>
      <c r="F15748" s="7" t="s">
        <v>3440</v>
      </c>
      <c r="G15748" s="7" t="s">
        <v>5401</v>
      </c>
      <c r="H15748" s="8" t="s">
        <v>2692</v>
      </c>
      <c r="I15748" s="8" t="s">
        <v>20167</v>
      </c>
      <c r="J15748" s="19">
        <v>6</v>
      </c>
      <c r="K15748" s="19" t="s">
        <v>7736</v>
      </c>
      <c r="L15748" s="11">
        <v>1.1000000000000001</v>
      </c>
      <c r="M15748" s="11"/>
      <c r="N15748" s="24"/>
      <c r="P15748" s="32"/>
      <c r="T15748" s="19"/>
      <c r="U15748" s="3">
        <v>281</v>
      </c>
      <c r="X15748" t="str">
        <f t="shared" si="960"/>
        <v/>
      </c>
      <c r="Z15748" t="str">
        <f t="shared" si="961"/>
        <v/>
      </c>
      <c r="AB15748" s="9"/>
      <c r="AC15748" t="s">
        <v>2692</v>
      </c>
      <c r="AD15748">
        <f t="shared" si="959"/>
        <v>0</v>
      </c>
      <c r="AF15748" s="3"/>
      <c r="AG15748" t="s">
        <v>2329</v>
      </c>
      <c r="AH15748" s="9" t="s">
        <v>4613</v>
      </c>
    </row>
    <row r="15749" spans="1:34" ht="10.95" customHeight="1" outlineLevel="1" x14ac:dyDescent="0.25">
      <c r="A15749" t="s">
        <v>1389</v>
      </c>
      <c r="C15749" s="3" t="s">
        <v>12466</v>
      </c>
      <c r="D15749" s="3">
        <v>16</v>
      </c>
      <c r="E15749" s="9">
        <v>1980</v>
      </c>
      <c r="F15749" s="7" t="s">
        <v>3442</v>
      </c>
      <c r="G15749" s="7" t="s">
        <v>5401</v>
      </c>
      <c r="H15749" s="8" t="s">
        <v>1753</v>
      </c>
      <c r="I15749" s="8" t="s">
        <v>20167</v>
      </c>
      <c r="J15749" s="19">
        <v>6</v>
      </c>
      <c r="K15749" s="19" t="s">
        <v>7736</v>
      </c>
      <c r="L15749" s="11">
        <v>1.1000000000000001</v>
      </c>
      <c r="M15749" s="11"/>
      <c r="N15749" s="24"/>
      <c r="P15749" s="32"/>
      <c r="T15749" s="19"/>
      <c r="U15749" s="3">
        <v>282</v>
      </c>
      <c r="X15749" t="str">
        <f t="shared" si="960"/>
        <v/>
      </c>
      <c r="Z15749" t="str">
        <f t="shared" si="961"/>
        <v/>
      </c>
      <c r="AB15749" s="9"/>
      <c r="AC15749" t="s">
        <v>1753</v>
      </c>
      <c r="AD15749">
        <f t="shared" si="959"/>
        <v>0</v>
      </c>
      <c r="AF15749" s="3"/>
      <c r="AG15749" t="s">
        <v>2329</v>
      </c>
      <c r="AH15749" s="9" t="s">
        <v>4613</v>
      </c>
    </row>
    <row r="15750" spans="1:34" ht="10.95" customHeight="1" outlineLevel="1" x14ac:dyDescent="0.25">
      <c r="A15750" t="s">
        <v>1389</v>
      </c>
      <c r="C15750" s="3" t="s">
        <v>12466</v>
      </c>
      <c r="D15750" s="3">
        <v>17</v>
      </c>
      <c r="E15750" s="9">
        <v>1980</v>
      </c>
      <c r="F15750" s="7" t="s">
        <v>5764</v>
      </c>
      <c r="G15750" s="7" t="s">
        <v>5401</v>
      </c>
      <c r="H15750" s="8" t="s">
        <v>5252</v>
      </c>
      <c r="I15750" s="8" t="s">
        <v>20167</v>
      </c>
      <c r="J15750" s="19">
        <v>6</v>
      </c>
      <c r="K15750" s="19" t="s">
        <v>7736</v>
      </c>
      <c r="L15750" s="11">
        <v>1.1000000000000001</v>
      </c>
      <c r="M15750" s="11"/>
      <c r="N15750" s="24"/>
      <c r="P15750" s="32"/>
      <c r="T15750" s="19"/>
      <c r="U15750" s="3">
        <v>283</v>
      </c>
      <c r="X15750" t="str">
        <f t="shared" si="960"/>
        <v/>
      </c>
      <c r="Z15750" t="str">
        <f t="shared" si="961"/>
        <v/>
      </c>
      <c r="AB15750" s="9"/>
      <c r="AC15750" t="s">
        <v>5252</v>
      </c>
      <c r="AD15750">
        <f t="shared" si="959"/>
        <v>0</v>
      </c>
      <c r="AF15750" s="3"/>
      <c r="AG15750" t="s">
        <v>2329</v>
      </c>
      <c r="AH15750" s="9" t="s">
        <v>4613</v>
      </c>
    </row>
    <row r="15751" spans="1:34" ht="10.95" customHeight="1" outlineLevel="1" x14ac:dyDescent="0.25">
      <c r="A15751" t="s">
        <v>1389</v>
      </c>
      <c r="C15751" s="3" t="s">
        <v>12466</v>
      </c>
      <c r="D15751" s="3">
        <v>18</v>
      </c>
      <c r="E15751" s="9">
        <v>1980</v>
      </c>
      <c r="F15751" s="7" t="s">
        <v>3445</v>
      </c>
      <c r="G15751" s="7" t="s">
        <v>5401</v>
      </c>
      <c r="H15751" s="8" t="s">
        <v>5253</v>
      </c>
      <c r="I15751" s="8" t="s">
        <v>20167</v>
      </c>
      <c r="J15751" s="19">
        <v>6</v>
      </c>
      <c r="K15751" s="19" t="s">
        <v>7736</v>
      </c>
      <c r="L15751" s="11">
        <v>1.1000000000000001</v>
      </c>
      <c r="M15751" s="11"/>
      <c r="N15751" s="24"/>
      <c r="P15751" s="32"/>
      <c r="T15751" s="19"/>
      <c r="U15751" s="3">
        <v>284</v>
      </c>
      <c r="X15751" t="str">
        <f t="shared" si="960"/>
        <v/>
      </c>
      <c r="Z15751" t="str">
        <f t="shared" si="961"/>
        <v/>
      </c>
      <c r="AB15751" s="9"/>
      <c r="AC15751" t="s">
        <v>5253</v>
      </c>
      <c r="AD15751">
        <f t="shared" si="959"/>
        <v>0</v>
      </c>
      <c r="AF15751" s="3"/>
      <c r="AG15751" t="s">
        <v>2329</v>
      </c>
      <c r="AH15751" s="9" t="s">
        <v>4613</v>
      </c>
    </row>
    <row r="15752" spans="1:34" ht="10.95" customHeight="1" outlineLevel="1" x14ac:dyDescent="0.25">
      <c r="A15752" t="s">
        <v>1389</v>
      </c>
      <c r="C15752" s="3" t="s">
        <v>12466</v>
      </c>
      <c r="D15752" s="3">
        <v>19</v>
      </c>
      <c r="E15752" s="9">
        <v>1980</v>
      </c>
      <c r="F15752" s="7" t="s">
        <v>3536</v>
      </c>
      <c r="G15752" s="7" t="s">
        <v>5401</v>
      </c>
      <c r="H15752" s="8" t="s">
        <v>5254</v>
      </c>
      <c r="I15752" s="8" t="s">
        <v>20167</v>
      </c>
      <c r="J15752" s="19">
        <v>6</v>
      </c>
      <c r="K15752" s="19" t="s">
        <v>7736</v>
      </c>
      <c r="L15752" s="11">
        <v>1.1000000000000001</v>
      </c>
      <c r="M15752" s="11"/>
      <c r="N15752" s="24"/>
      <c r="P15752" s="32"/>
      <c r="T15752" s="19"/>
      <c r="U15752" s="3">
        <v>285</v>
      </c>
      <c r="X15752" t="str">
        <f t="shared" si="960"/>
        <v/>
      </c>
      <c r="Z15752" t="str">
        <f t="shared" si="961"/>
        <v/>
      </c>
      <c r="AB15752" s="9"/>
      <c r="AC15752" t="s">
        <v>5254</v>
      </c>
      <c r="AD15752">
        <f t="shared" si="959"/>
        <v>0</v>
      </c>
      <c r="AF15752" s="3"/>
      <c r="AG15752" t="s">
        <v>2337</v>
      </c>
      <c r="AH15752" s="9" t="s">
        <v>4613</v>
      </c>
    </row>
    <row r="15753" spans="1:34" ht="10.95" customHeight="1" outlineLevel="1" x14ac:dyDescent="0.25">
      <c r="A15753" t="s">
        <v>1389</v>
      </c>
      <c r="C15753" s="3" t="s">
        <v>12466</v>
      </c>
      <c r="D15753" s="3">
        <v>20</v>
      </c>
      <c r="E15753" s="9">
        <v>1980</v>
      </c>
      <c r="F15753" s="7" t="s">
        <v>4790</v>
      </c>
      <c r="G15753" s="7" t="s">
        <v>5401</v>
      </c>
      <c r="H15753" s="8" t="s">
        <v>5255</v>
      </c>
      <c r="I15753" s="8" t="s">
        <v>20167</v>
      </c>
      <c r="J15753" s="19">
        <v>6</v>
      </c>
      <c r="K15753" s="19" t="s">
        <v>7736</v>
      </c>
      <c r="L15753" s="11">
        <v>1.1000000000000001</v>
      </c>
      <c r="M15753" s="11"/>
      <c r="N15753" s="24"/>
      <c r="P15753" s="32"/>
      <c r="T15753" s="19"/>
      <c r="U15753" s="3">
        <v>286</v>
      </c>
      <c r="X15753" t="str">
        <f t="shared" si="960"/>
        <v/>
      </c>
      <c r="Z15753" t="str">
        <f t="shared" si="961"/>
        <v/>
      </c>
      <c r="AB15753" s="9"/>
      <c r="AC15753" t="s">
        <v>5255</v>
      </c>
      <c r="AD15753">
        <f t="shared" si="959"/>
        <v>0</v>
      </c>
      <c r="AF15753" s="3"/>
      <c r="AG15753" t="s">
        <v>2329</v>
      </c>
      <c r="AH15753" s="9" t="s">
        <v>4613</v>
      </c>
    </row>
    <row r="15754" spans="1:34" ht="10.95" customHeight="1" outlineLevel="1" x14ac:dyDescent="0.25">
      <c r="A15754" t="s">
        <v>1389</v>
      </c>
      <c r="C15754" s="3" t="s">
        <v>12466</v>
      </c>
      <c r="D15754" s="3">
        <v>21</v>
      </c>
      <c r="E15754" s="9">
        <v>1980</v>
      </c>
      <c r="F15754" s="7" t="s">
        <v>5753</v>
      </c>
      <c r="G15754" s="7" t="s">
        <v>5401</v>
      </c>
      <c r="H15754" s="8" t="s">
        <v>6338</v>
      </c>
      <c r="I15754" s="8" t="s">
        <v>20167</v>
      </c>
      <c r="J15754" s="19">
        <v>6</v>
      </c>
      <c r="K15754" s="19" t="s">
        <v>7736</v>
      </c>
      <c r="L15754" s="11">
        <v>1.1000000000000001</v>
      </c>
      <c r="M15754" s="11"/>
      <c r="N15754" s="24"/>
      <c r="P15754" s="32"/>
      <c r="T15754" s="19"/>
      <c r="U15754" s="3">
        <v>287</v>
      </c>
      <c r="X15754" t="str">
        <f t="shared" si="960"/>
        <v/>
      </c>
      <c r="Z15754" t="str">
        <f t="shared" si="961"/>
        <v/>
      </c>
      <c r="AB15754" s="9"/>
      <c r="AC15754" t="s">
        <v>6338</v>
      </c>
      <c r="AD15754">
        <f t="shared" si="959"/>
        <v>0</v>
      </c>
      <c r="AF15754" s="3"/>
      <c r="AG15754" t="s">
        <v>2332</v>
      </c>
      <c r="AH15754" s="9" t="s">
        <v>4613</v>
      </c>
    </row>
    <row r="15755" spans="1:34" ht="10.95" customHeight="1" outlineLevel="1" x14ac:dyDescent="0.25">
      <c r="A15755" t="s">
        <v>1389</v>
      </c>
      <c r="C15755" s="3" t="s">
        <v>12466</v>
      </c>
      <c r="D15755" s="3">
        <v>22</v>
      </c>
      <c r="E15755" s="9">
        <v>1980</v>
      </c>
      <c r="F15755" s="7" t="s">
        <v>1017</v>
      </c>
      <c r="G15755" s="7" t="s">
        <v>5401</v>
      </c>
      <c r="H15755" s="8" t="s">
        <v>6339</v>
      </c>
      <c r="I15755" s="8" t="s">
        <v>20167</v>
      </c>
      <c r="J15755" s="19">
        <v>6</v>
      </c>
      <c r="K15755" s="19" t="s">
        <v>7736</v>
      </c>
      <c r="L15755" s="11">
        <v>1.1000000000000001</v>
      </c>
      <c r="M15755" s="11"/>
      <c r="N15755" s="24"/>
      <c r="P15755" s="32"/>
      <c r="T15755" s="19"/>
      <c r="U15755" s="3">
        <v>288</v>
      </c>
      <c r="X15755" t="str">
        <f t="shared" si="960"/>
        <v/>
      </c>
      <c r="Z15755" t="str">
        <f t="shared" si="961"/>
        <v/>
      </c>
      <c r="AB15755" s="9"/>
      <c r="AC15755" t="s">
        <v>6339</v>
      </c>
      <c r="AD15755">
        <f t="shared" si="959"/>
        <v>0</v>
      </c>
      <c r="AF15755" s="3"/>
      <c r="AG15755" t="s">
        <v>452</v>
      </c>
      <c r="AH15755" s="9" t="s">
        <v>4613</v>
      </c>
    </row>
    <row r="15756" spans="1:34" ht="10.95" customHeight="1" outlineLevel="1" x14ac:dyDescent="0.25">
      <c r="A15756" t="s">
        <v>1389</v>
      </c>
      <c r="C15756" s="3" t="s">
        <v>12466</v>
      </c>
      <c r="D15756" s="3">
        <v>23</v>
      </c>
      <c r="E15756" s="9">
        <v>1980</v>
      </c>
      <c r="F15756" s="7" t="s">
        <v>5756</v>
      </c>
      <c r="G15756" s="7" t="s">
        <v>5401</v>
      </c>
      <c r="H15756" s="8" t="s">
        <v>5535</v>
      </c>
      <c r="I15756" s="8" t="s">
        <v>20167</v>
      </c>
      <c r="J15756" s="19">
        <v>6</v>
      </c>
      <c r="K15756" s="19" t="s">
        <v>7736</v>
      </c>
      <c r="L15756" s="11">
        <v>1.1000000000000001</v>
      </c>
      <c r="M15756" s="11"/>
      <c r="N15756" s="24"/>
      <c r="P15756" s="32"/>
      <c r="T15756" s="19"/>
      <c r="U15756" s="3">
        <v>289</v>
      </c>
      <c r="X15756" t="str">
        <f t="shared" si="960"/>
        <v/>
      </c>
      <c r="Z15756" t="str">
        <f t="shared" si="961"/>
        <v/>
      </c>
      <c r="AB15756" s="9"/>
      <c r="AC15756" t="s">
        <v>5535</v>
      </c>
      <c r="AD15756">
        <f t="shared" si="959"/>
        <v>0</v>
      </c>
      <c r="AF15756" s="3"/>
      <c r="AG15756" t="s">
        <v>2329</v>
      </c>
      <c r="AH15756" s="9" t="s">
        <v>4613</v>
      </c>
    </row>
    <row r="15757" spans="1:34" ht="10.95" customHeight="1" outlineLevel="1" x14ac:dyDescent="0.25">
      <c r="A15757" t="s">
        <v>1389</v>
      </c>
      <c r="C15757" s="3" t="s">
        <v>12466</v>
      </c>
      <c r="D15757" s="3">
        <v>24</v>
      </c>
      <c r="E15757" s="9">
        <v>1980</v>
      </c>
      <c r="F15757" s="7" t="s">
        <v>5768</v>
      </c>
      <c r="G15757" s="7" t="s">
        <v>5401</v>
      </c>
      <c r="H15757" s="8" t="s">
        <v>5537</v>
      </c>
      <c r="I15757" s="8" t="s">
        <v>20167</v>
      </c>
      <c r="J15757" s="19">
        <v>6</v>
      </c>
      <c r="K15757" s="19" t="s">
        <v>7736</v>
      </c>
      <c r="L15757" s="11">
        <v>1.1000000000000001</v>
      </c>
      <c r="M15757" s="11"/>
      <c r="N15757" s="24"/>
      <c r="P15757" s="32"/>
      <c r="T15757" s="19"/>
      <c r="U15757" s="3">
        <v>290</v>
      </c>
      <c r="X15757" t="str">
        <f t="shared" si="960"/>
        <v/>
      </c>
      <c r="Z15757" t="str">
        <f t="shared" si="961"/>
        <v/>
      </c>
      <c r="AB15757" s="9"/>
      <c r="AC15757" t="s">
        <v>5537</v>
      </c>
      <c r="AD15757">
        <f t="shared" si="959"/>
        <v>0</v>
      </c>
      <c r="AF15757" s="3"/>
      <c r="AG15757" t="s">
        <v>5538</v>
      </c>
      <c r="AH15757" s="9" t="s">
        <v>4925</v>
      </c>
    </row>
    <row r="15758" spans="1:34" ht="10.95" customHeight="1" outlineLevel="1" x14ac:dyDescent="0.25">
      <c r="A15758" t="s">
        <v>1389</v>
      </c>
      <c r="C15758" s="3" t="s">
        <v>12466</v>
      </c>
      <c r="D15758" s="3">
        <v>25</v>
      </c>
      <c r="E15758" s="9">
        <v>1980</v>
      </c>
      <c r="F15758" s="7" t="s">
        <v>3128</v>
      </c>
      <c r="G15758" s="7" t="s">
        <v>5401</v>
      </c>
      <c r="H15758" s="8" t="s">
        <v>5539</v>
      </c>
      <c r="I15758" s="8" t="s">
        <v>20167</v>
      </c>
      <c r="J15758" s="19">
        <v>6</v>
      </c>
      <c r="K15758" s="19" t="s">
        <v>7736</v>
      </c>
      <c r="L15758" s="11">
        <v>1.1000000000000001</v>
      </c>
      <c r="M15758" s="11"/>
      <c r="N15758" s="24"/>
      <c r="P15758" s="32"/>
      <c r="T15758" s="19"/>
      <c r="U15758" s="3">
        <v>291</v>
      </c>
      <c r="X15758" t="str">
        <f t="shared" si="960"/>
        <v/>
      </c>
      <c r="Z15758" t="str">
        <f t="shared" si="961"/>
        <v/>
      </c>
      <c r="AB15758" s="9"/>
      <c r="AC15758" t="s">
        <v>5539</v>
      </c>
      <c r="AD15758">
        <f t="shared" si="959"/>
        <v>0</v>
      </c>
      <c r="AF15758" s="3"/>
      <c r="AG15758" t="s">
        <v>5540</v>
      </c>
      <c r="AH15758" s="9" t="s">
        <v>4925</v>
      </c>
    </row>
    <row r="15759" spans="1:34" ht="10.95" customHeight="1" outlineLevel="1" x14ac:dyDescent="0.25">
      <c r="A15759" t="s">
        <v>1389</v>
      </c>
      <c r="C15759" s="3" t="s">
        <v>12466</v>
      </c>
      <c r="D15759" s="3">
        <v>26</v>
      </c>
      <c r="E15759" s="9">
        <v>1980</v>
      </c>
      <c r="F15759" s="7" t="s">
        <v>3542</v>
      </c>
      <c r="G15759" s="7" t="s">
        <v>5401</v>
      </c>
      <c r="H15759" s="8" t="s">
        <v>453</v>
      </c>
      <c r="I15759" s="8" t="s">
        <v>20167</v>
      </c>
      <c r="J15759" s="19">
        <v>6</v>
      </c>
      <c r="K15759" s="19" t="s">
        <v>7736</v>
      </c>
      <c r="L15759" s="11">
        <v>1.1000000000000001</v>
      </c>
      <c r="M15759" s="11"/>
      <c r="N15759" s="24"/>
      <c r="P15759" s="32"/>
      <c r="T15759" s="19"/>
      <c r="U15759" s="3">
        <v>292</v>
      </c>
      <c r="X15759" t="str">
        <f t="shared" si="960"/>
        <v/>
      </c>
      <c r="Z15759" t="str">
        <f t="shared" si="961"/>
        <v/>
      </c>
      <c r="AB15759" s="9"/>
      <c r="AC15759" t="s">
        <v>453</v>
      </c>
      <c r="AD15759">
        <f t="shared" si="959"/>
        <v>0</v>
      </c>
      <c r="AF15759" s="3"/>
      <c r="AG15759" t="s">
        <v>2329</v>
      </c>
      <c r="AH15759" s="9" t="s">
        <v>4925</v>
      </c>
    </row>
    <row r="15760" spans="1:34" ht="10.95" customHeight="1" outlineLevel="1" x14ac:dyDescent="0.25">
      <c r="A15760" t="s">
        <v>1389</v>
      </c>
      <c r="C15760" s="3" t="s">
        <v>12466</v>
      </c>
      <c r="D15760" s="3">
        <v>49</v>
      </c>
      <c r="E15760" s="9">
        <v>1981</v>
      </c>
      <c r="F15760" s="7" t="s">
        <v>1347</v>
      </c>
      <c r="G15760" s="7" t="s">
        <v>5401</v>
      </c>
      <c r="H15760" s="8" t="s">
        <v>5843</v>
      </c>
      <c r="I15760" s="8" t="s">
        <v>8549</v>
      </c>
      <c r="J15760" s="19">
        <v>6</v>
      </c>
      <c r="K15760" s="19" t="s">
        <v>7736</v>
      </c>
      <c r="L15760" s="11">
        <v>1</v>
      </c>
      <c r="M15760" s="11"/>
      <c r="N15760" s="24"/>
      <c r="P15760" s="32"/>
      <c r="T15760" s="19"/>
      <c r="U15760" s="3">
        <v>311</v>
      </c>
      <c r="X15760" t="str">
        <f t="shared" si="960"/>
        <v/>
      </c>
      <c r="Z15760" t="str">
        <f t="shared" si="961"/>
        <v/>
      </c>
      <c r="AB15760" s="9"/>
      <c r="AC15760" t="s">
        <v>5843</v>
      </c>
      <c r="AD15760">
        <f t="shared" si="959"/>
        <v>0</v>
      </c>
      <c r="AF15760" s="3"/>
      <c r="AG15760" t="s">
        <v>2329</v>
      </c>
      <c r="AH15760" s="9" t="s">
        <v>4613</v>
      </c>
    </row>
    <row r="15761" spans="1:34" ht="10.95" customHeight="1" outlineLevel="1" x14ac:dyDescent="0.25">
      <c r="A15761" t="s">
        <v>1389</v>
      </c>
      <c r="C15761" s="3" t="s">
        <v>12466</v>
      </c>
      <c r="D15761" s="3" t="s">
        <v>8551</v>
      </c>
      <c r="E15761" s="9">
        <v>1983</v>
      </c>
      <c r="F15761" s="7" t="s">
        <v>454</v>
      </c>
      <c r="G15761" s="7" t="s">
        <v>5401</v>
      </c>
      <c r="H15761" s="8" t="s">
        <v>6323</v>
      </c>
      <c r="I15761" s="8" t="s">
        <v>8550</v>
      </c>
      <c r="J15761" s="19">
        <v>6</v>
      </c>
      <c r="K15761" s="19" t="s">
        <v>7736</v>
      </c>
      <c r="L15761" s="11">
        <v>4</v>
      </c>
      <c r="M15761" s="11"/>
      <c r="N15761" s="24"/>
      <c r="P15761" s="32"/>
      <c r="T15761" s="19"/>
      <c r="U15761" s="3">
        <v>353</v>
      </c>
      <c r="X15761" t="str">
        <f t="shared" si="960"/>
        <v/>
      </c>
      <c r="Z15761" t="str">
        <f t="shared" si="961"/>
        <v/>
      </c>
      <c r="AB15761" s="9"/>
      <c r="AC15761" t="s">
        <v>6323</v>
      </c>
      <c r="AD15761">
        <f t="shared" si="959"/>
        <v>0</v>
      </c>
      <c r="AF15761" s="3"/>
      <c r="AG15761" t="s">
        <v>2329</v>
      </c>
      <c r="AH15761" s="9" t="s">
        <v>4925</v>
      </c>
    </row>
    <row r="15762" spans="1:34" ht="10.95" customHeight="1" outlineLevel="1" x14ac:dyDescent="0.25">
      <c r="A15762" t="s">
        <v>1389</v>
      </c>
      <c r="C15762" s="3" t="s">
        <v>12466</v>
      </c>
      <c r="D15762" s="3">
        <v>151</v>
      </c>
      <c r="E15762" s="9">
        <v>1985</v>
      </c>
      <c r="F15762" s="7" t="s">
        <v>6324</v>
      </c>
      <c r="G15762" s="7" t="s">
        <v>5401</v>
      </c>
      <c r="H15762" s="8" t="s">
        <v>5843</v>
      </c>
      <c r="I15762" s="8" t="s">
        <v>8552</v>
      </c>
      <c r="J15762" s="19">
        <v>6</v>
      </c>
      <c r="K15762" s="19" t="s">
        <v>7736</v>
      </c>
      <c r="L15762" s="11">
        <v>0.9</v>
      </c>
      <c r="M15762" s="11"/>
      <c r="N15762" s="24"/>
      <c r="P15762" s="32"/>
      <c r="T15762" s="19"/>
      <c r="U15762" s="3">
        <v>405</v>
      </c>
      <c r="X15762" t="str">
        <f t="shared" si="960"/>
        <v/>
      </c>
      <c r="Z15762" t="str">
        <f t="shared" si="961"/>
        <v/>
      </c>
      <c r="AB15762" s="9"/>
      <c r="AC15762" t="s">
        <v>5843</v>
      </c>
      <c r="AD15762">
        <f t="shared" si="959"/>
        <v>0</v>
      </c>
      <c r="AF15762" s="3"/>
      <c r="AG15762" t="s">
        <v>2329</v>
      </c>
      <c r="AH15762" s="9" t="s">
        <v>4613</v>
      </c>
    </row>
    <row r="15763" spans="1:34" ht="10.95" customHeight="1" outlineLevel="1" x14ac:dyDescent="0.25">
      <c r="A15763" t="s">
        <v>1389</v>
      </c>
      <c r="C15763" s="3" t="s">
        <v>12466</v>
      </c>
      <c r="D15763" s="3">
        <v>157</v>
      </c>
      <c r="E15763" s="9">
        <v>1986</v>
      </c>
      <c r="F15763" s="7" t="s">
        <v>6325</v>
      </c>
      <c r="G15763" s="7" t="s">
        <v>5401</v>
      </c>
      <c r="H15763" s="8" t="s">
        <v>6326</v>
      </c>
      <c r="I15763" s="8" t="s">
        <v>7080</v>
      </c>
      <c r="J15763" s="19">
        <v>1</v>
      </c>
      <c r="K15763" s="19" t="s">
        <v>7736</v>
      </c>
      <c r="L15763" s="11">
        <v>1.1000000000000001</v>
      </c>
      <c r="M15763" s="11"/>
      <c r="N15763" s="24"/>
      <c r="P15763" s="32"/>
      <c r="T15763" s="19"/>
      <c r="U15763" s="3">
        <v>411</v>
      </c>
      <c r="X15763" t="str">
        <f t="shared" si="960"/>
        <v/>
      </c>
      <c r="Z15763" t="str">
        <f t="shared" si="961"/>
        <v/>
      </c>
      <c r="AB15763" s="9"/>
      <c r="AC15763" t="s">
        <v>6326</v>
      </c>
      <c r="AD15763">
        <f t="shared" si="959"/>
        <v>0</v>
      </c>
      <c r="AF15763" s="3"/>
      <c r="AG15763" t="s">
        <v>2329</v>
      </c>
      <c r="AH15763" s="9" t="s">
        <v>4613</v>
      </c>
    </row>
    <row r="15764" spans="1:34" ht="10.95" customHeight="1" outlineLevel="1" x14ac:dyDescent="0.25">
      <c r="A15764" t="s">
        <v>1389</v>
      </c>
      <c r="C15764" s="3" t="s">
        <v>12466</v>
      </c>
      <c r="D15764" s="3">
        <v>359</v>
      </c>
      <c r="E15764" s="9">
        <v>1993</v>
      </c>
      <c r="F15764" s="7" t="s">
        <v>6327</v>
      </c>
      <c r="G15764" s="7" t="s">
        <v>5401</v>
      </c>
      <c r="H15764" s="8" t="s">
        <v>6328</v>
      </c>
      <c r="I15764" s="8" t="s">
        <v>8553</v>
      </c>
      <c r="J15764" s="19">
        <v>5</v>
      </c>
      <c r="K15764" s="19" t="s">
        <v>7736</v>
      </c>
      <c r="L15764" s="11">
        <v>0.3</v>
      </c>
      <c r="M15764" s="11"/>
      <c r="N15764" s="24"/>
      <c r="P15764" s="32"/>
      <c r="T15764" s="19"/>
      <c r="U15764" s="3">
        <v>595</v>
      </c>
      <c r="X15764" t="str">
        <f t="shared" si="960"/>
        <v/>
      </c>
      <c r="Z15764" t="str">
        <f t="shared" si="961"/>
        <v/>
      </c>
      <c r="AB15764" s="9"/>
      <c r="AC15764" t="s">
        <v>6328</v>
      </c>
      <c r="AD15764">
        <f t="shared" si="959"/>
        <v>0</v>
      </c>
      <c r="AF15764" s="3"/>
      <c r="AG15764" t="s">
        <v>2329</v>
      </c>
      <c r="AH15764" s="9" t="s">
        <v>4613</v>
      </c>
    </row>
    <row r="15765" spans="1:34" ht="10.95" customHeight="1" outlineLevel="1" x14ac:dyDescent="0.25">
      <c r="A15765" t="s">
        <v>1389</v>
      </c>
      <c r="C15765" s="3" t="s">
        <v>12466</v>
      </c>
      <c r="D15765" s="3">
        <v>367</v>
      </c>
      <c r="E15765" s="9">
        <v>1993</v>
      </c>
      <c r="F15765" s="7" t="s">
        <v>6330</v>
      </c>
      <c r="G15765" s="7" t="s">
        <v>5401</v>
      </c>
      <c r="H15765" s="8" t="s">
        <v>5252</v>
      </c>
      <c r="I15765" s="8" t="s">
        <v>8553</v>
      </c>
      <c r="J15765" s="19">
        <v>3</v>
      </c>
      <c r="K15765" s="19" t="s">
        <v>7736</v>
      </c>
      <c r="L15765" s="11">
        <v>1</v>
      </c>
      <c r="M15765" s="11"/>
      <c r="N15765" s="24"/>
      <c r="P15765" s="32"/>
      <c r="T15765" s="19"/>
      <c r="U15765" s="3">
        <v>603</v>
      </c>
      <c r="X15765" t="str">
        <f t="shared" si="960"/>
        <v/>
      </c>
      <c r="Z15765" t="str">
        <f t="shared" si="961"/>
        <v/>
      </c>
      <c r="AB15765" s="9"/>
      <c r="AC15765" t="s">
        <v>5252</v>
      </c>
      <c r="AD15765">
        <f t="shared" si="959"/>
        <v>0</v>
      </c>
      <c r="AF15765" s="3"/>
      <c r="AG15765" t="s">
        <v>2329</v>
      </c>
      <c r="AH15765" s="9" t="s">
        <v>4613</v>
      </c>
    </row>
    <row r="15766" spans="1:34" ht="10.95" customHeight="1" outlineLevel="1" x14ac:dyDescent="0.25">
      <c r="A15766" t="s">
        <v>1389</v>
      </c>
      <c r="C15766" s="3" t="s">
        <v>12466</v>
      </c>
      <c r="D15766" s="3">
        <v>373</v>
      </c>
      <c r="E15766" s="9">
        <v>1993</v>
      </c>
      <c r="F15766" s="7" t="s">
        <v>6336</v>
      </c>
      <c r="G15766" s="7" t="s">
        <v>5401</v>
      </c>
      <c r="H15766" s="8" t="s">
        <v>6337</v>
      </c>
      <c r="I15766" s="8" t="s">
        <v>8553</v>
      </c>
      <c r="J15766" s="19">
        <v>1</v>
      </c>
      <c r="K15766" s="19" t="s">
        <v>7736</v>
      </c>
      <c r="L15766" s="11">
        <v>7</v>
      </c>
      <c r="M15766" s="11"/>
      <c r="N15766" s="24"/>
      <c r="P15766" s="32"/>
      <c r="T15766" s="19"/>
      <c r="U15766" s="3">
        <v>609</v>
      </c>
      <c r="X15766" t="str">
        <f t="shared" si="960"/>
        <v/>
      </c>
      <c r="Z15766" t="str">
        <f t="shared" si="961"/>
        <v/>
      </c>
      <c r="AB15766" s="9"/>
      <c r="AC15766" t="s">
        <v>6337</v>
      </c>
      <c r="AD15766">
        <f t="shared" ref="AD15766:AD15797" si="962">COUNTIF(H15766,"*Fuji*")</f>
        <v>0</v>
      </c>
      <c r="AF15766" s="3"/>
      <c r="AG15766" t="s">
        <v>2332</v>
      </c>
      <c r="AH15766" s="9" t="s">
        <v>4925</v>
      </c>
    </row>
    <row r="15767" spans="1:34" ht="10.95" customHeight="1" outlineLevel="1" x14ac:dyDescent="0.25">
      <c r="A15767" t="s">
        <v>1389</v>
      </c>
      <c r="C15767" s="3" t="s">
        <v>12466</v>
      </c>
      <c r="D15767" s="3" t="s">
        <v>8554</v>
      </c>
      <c r="E15767" s="9">
        <v>1994</v>
      </c>
      <c r="F15767" s="7" t="s">
        <v>8555</v>
      </c>
      <c r="G15767" s="7" t="s">
        <v>5401</v>
      </c>
      <c r="H15767" s="8" t="s">
        <v>492</v>
      </c>
      <c r="I15767" s="8" t="s">
        <v>7080</v>
      </c>
      <c r="J15767" s="19">
        <v>1</v>
      </c>
      <c r="K15767" s="19" t="s">
        <v>7736</v>
      </c>
      <c r="L15767" s="11">
        <v>7.2</v>
      </c>
      <c r="M15767" s="11"/>
      <c r="N15767" s="24"/>
      <c r="P15767" s="32"/>
      <c r="R15767">
        <v>1</v>
      </c>
      <c r="S15767">
        <v>1</v>
      </c>
      <c r="T15767" s="19"/>
      <c r="U15767" s="3">
        <v>636</v>
      </c>
      <c r="X15767" t="str">
        <f t="shared" si="960"/>
        <v/>
      </c>
      <c r="Z15767" t="str">
        <f t="shared" si="961"/>
        <v/>
      </c>
      <c r="AB15767" s="9"/>
      <c r="AC15767" t="s">
        <v>492</v>
      </c>
      <c r="AD15767">
        <f t="shared" si="962"/>
        <v>0</v>
      </c>
      <c r="AF15767" s="3"/>
      <c r="AG15767" t="s">
        <v>2329</v>
      </c>
      <c r="AH15767" s="9" t="s">
        <v>4925</v>
      </c>
    </row>
    <row r="15768" spans="1:34" ht="10.95" customHeight="1" outlineLevel="1" x14ac:dyDescent="0.25">
      <c r="A15768" t="s">
        <v>1389</v>
      </c>
      <c r="C15768" s="3" t="s">
        <v>12466</v>
      </c>
      <c r="D15768" s="3">
        <v>404</v>
      </c>
      <c r="E15768" s="9">
        <v>1994</v>
      </c>
      <c r="F15768" s="7" t="s">
        <v>8556</v>
      </c>
      <c r="G15768" s="7" t="s">
        <v>5401</v>
      </c>
      <c r="H15768" s="8" t="s">
        <v>5252</v>
      </c>
      <c r="I15768" s="8" t="s">
        <v>8557</v>
      </c>
      <c r="J15768" s="19">
        <v>3</v>
      </c>
      <c r="K15768" s="19" t="s">
        <v>7736</v>
      </c>
      <c r="L15768" s="11">
        <v>5</v>
      </c>
      <c r="M15768" s="11"/>
      <c r="N15768" s="24"/>
      <c r="P15768" s="32"/>
      <c r="T15768" s="19"/>
      <c r="U15768" s="3"/>
      <c r="X15768" t="str">
        <f t="shared" si="960"/>
        <v/>
      </c>
      <c r="Z15768" t="str">
        <f t="shared" si="961"/>
        <v/>
      </c>
      <c r="AB15768" s="9"/>
      <c r="AC15768" t="s">
        <v>5252</v>
      </c>
      <c r="AD15768">
        <f t="shared" si="962"/>
        <v>0</v>
      </c>
      <c r="AF15768" s="3"/>
      <c r="AH15768" s="9"/>
    </row>
    <row r="15769" spans="1:34" ht="10.95" customHeight="1" outlineLevel="1" x14ac:dyDescent="0.25">
      <c r="A15769" t="s">
        <v>1389</v>
      </c>
      <c r="C15769" s="3" t="s">
        <v>12466</v>
      </c>
      <c r="D15769" s="3">
        <v>452</v>
      </c>
      <c r="E15769" s="9">
        <v>1996</v>
      </c>
      <c r="F15769" s="7" t="s">
        <v>6331</v>
      </c>
      <c r="G15769" s="7" t="s">
        <v>5401</v>
      </c>
      <c r="H15769" s="8" t="s">
        <v>8496</v>
      </c>
      <c r="I15769" s="8" t="s">
        <v>8558</v>
      </c>
      <c r="J15769" s="19">
        <v>1</v>
      </c>
      <c r="K15769" s="19" t="s">
        <v>7736</v>
      </c>
      <c r="L15769" s="11">
        <v>2</v>
      </c>
      <c r="M15769" s="11"/>
      <c r="N15769" s="24"/>
      <c r="P15769" s="32"/>
      <c r="T15769" s="19"/>
      <c r="U15769" s="3"/>
      <c r="X15769" t="str">
        <f t="shared" si="960"/>
        <v/>
      </c>
      <c r="Z15769" t="str">
        <f t="shared" si="961"/>
        <v/>
      </c>
      <c r="AB15769" s="9"/>
      <c r="AC15769" t="s">
        <v>8496</v>
      </c>
      <c r="AD15769">
        <f t="shared" si="962"/>
        <v>0</v>
      </c>
      <c r="AF15769" s="3"/>
      <c r="AH15769" s="9"/>
    </row>
    <row r="15770" spans="1:34" ht="10.95" customHeight="1" outlineLevel="1" x14ac:dyDescent="0.25">
      <c r="A15770" t="s">
        <v>1389</v>
      </c>
      <c r="C15770" s="3" t="s">
        <v>12466</v>
      </c>
      <c r="D15770" s="3">
        <v>453</v>
      </c>
      <c r="E15770" s="9">
        <v>1996</v>
      </c>
      <c r="F15770" s="7" t="s">
        <v>6334</v>
      </c>
      <c r="G15770" s="7" t="s">
        <v>5401</v>
      </c>
      <c r="H15770" s="8" t="s">
        <v>8496</v>
      </c>
      <c r="I15770" s="8" t="s">
        <v>8558</v>
      </c>
      <c r="J15770" s="19">
        <v>3</v>
      </c>
      <c r="K15770" s="19" t="s">
        <v>7736</v>
      </c>
      <c r="L15770" s="11">
        <v>6</v>
      </c>
      <c r="M15770" s="11"/>
      <c r="N15770" s="24"/>
      <c r="P15770" s="32"/>
      <c r="T15770" s="19"/>
      <c r="U15770" s="3"/>
      <c r="X15770" t="str">
        <f t="shared" si="960"/>
        <v/>
      </c>
      <c r="Z15770" t="str">
        <f t="shared" si="961"/>
        <v/>
      </c>
      <c r="AB15770" s="9"/>
      <c r="AC15770" t="s">
        <v>8496</v>
      </c>
      <c r="AD15770">
        <f t="shared" si="962"/>
        <v>0</v>
      </c>
      <c r="AF15770" s="3"/>
      <c r="AH15770" s="9"/>
    </row>
    <row r="15771" spans="1:34" ht="10.95" customHeight="1" outlineLevel="1" x14ac:dyDescent="0.25">
      <c r="A15771" t="s">
        <v>1389</v>
      </c>
      <c r="C15771" s="3" t="s">
        <v>12466</v>
      </c>
      <c r="D15771" s="3">
        <v>513</v>
      </c>
      <c r="E15771" s="9">
        <v>1998</v>
      </c>
      <c r="F15771" s="7" t="s">
        <v>6329</v>
      </c>
      <c r="G15771" s="7" t="s">
        <v>5401</v>
      </c>
      <c r="H15771" s="8" t="s">
        <v>6337</v>
      </c>
      <c r="I15771" s="8" t="s">
        <v>8559</v>
      </c>
      <c r="J15771" s="19">
        <v>1</v>
      </c>
      <c r="K15771" s="19" t="s">
        <v>7736</v>
      </c>
      <c r="L15771" s="11">
        <v>1.5</v>
      </c>
      <c r="M15771" s="11"/>
      <c r="N15771" s="24"/>
      <c r="P15771" s="32"/>
      <c r="T15771" s="19"/>
      <c r="U15771" s="3">
        <v>728</v>
      </c>
      <c r="X15771" t="str">
        <f t="shared" si="960"/>
        <v/>
      </c>
      <c r="Z15771" t="str">
        <f t="shared" si="961"/>
        <v/>
      </c>
      <c r="AB15771" s="9"/>
      <c r="AC15771" t="s">
        <v>6337</v>
      </c>
      <c r="AD15771">
        <f t="shared" si="962"/>
        <v>0</v>
      </c>
      <c r="AF15771" s="3"/>
      <c r="AG15771" t="s">
        <v>2332</v>
      </c>
      <c r="AH15771" s="9" t="s">
        <v>4613</v>
      </c>
    </row>
    <row r="15772" spans="1:34" ht="10.95" customHeight="1" outlineLevel="1" x14ac:dyDescent="0.25">
      <c r="A15772" t="s">
        <v>1389</v>
      </c>
      <c r="C15772" s="3" t="s">
        <v>12466</v>
      </c>
      <c r="D15772" s="3">
        <v>514</v>
      </c>
      <c r="E15772" s="9">
        <v>1998</v>
      </c>
      <c r="F15772" s="7" t="s">
        <v>6331</v>
      </c>
      <c r="G15772" s="7" t="s">
        <v>5401</v>
      </c>
      <c r="H15772" s="8" t="s">
        <v>4533</v>
      </c>
      <c r="I15772" s="8" t="s">
        <v>8559</v>
      </c>
      <c r="J15772" s="19">
        <v>1</v>
      </c>
      <c r="K15772" s="19" t="s">
        <v>7736</v>
      </c>
      <c r="L15772" s="11">
        <v>1.5</v>
      </c>
      <c r="M15772" s="11"/>
      <c r="N15772" s="24"/>
      <c r="P15772" s="32"/>
      <c r="S15772">
        <v>1</v>
      </c>
      <c r="T15772" s="19"/>
      <c r="U15772" s="3">
        <v>729</v>
      </c>
      <c r="X15772" t="str">
        <f t="shared" si="960"/>
        <v/>
      </c>
      <c r="Z15772" t="str">
        <f t="shared" si="961"/>
        <v/>
      </c>
      <c r="AB15772" s="9"/>
      <c r="AC15772" t="s">
        <v>4533</v>
      </c>
      <c r="AD15772">
        <f t="shared" si="962"/>
        <v>0</v>
      </c>
      <c r="AF15772" s="3"/>
      <c r="AG15772" t="s">
        <v>5538</v>
      </c>
      <c r="AH15772" s="9" t="s">
        <v>4613</v>
      </c>
    </row>
    <row r="15773" spans="1:34" ht="10.95" customHeight="1" outlineLevel="1" x14ac:dyDescent="0.25">
      <c r="A15773" t="s">
        <v>1389</v>
      </c>
      <c r="C15773" s="3" t="s">
        <v>12466</v>
      </c>
      <c r="D15773" s="3">
        <v>515</v>
      </c>
      <c r="E15773" s="9">
        <v>1998</v>
      </c>
      <c r="F15773" s="7" t="s">
        <v>6334</v>
      </c>
      <c r="G15773" s="7" t="s">
        <v>5401</v>
      </c>
      <c r="H15773" s="8" t="s">
        <v>4534</v>
      </c>
      <c r="I15773" s="8" t="s">
        <v>8559</v>
      </c>
      <c r="J15773" s="19">
        <v>1</v>
      </c>
      <c r="K15773" s="19" t="s">
        <v>7736</v>
      </c>
      <c r="L15773" s="11">
        <v>1.5</v>
      </c>
      <c r="M15773" s="11"/>
      <c r="N15773" s="24"/>
      <c r="P15773" s="32"/>
      <c r="R15773">
        <v>1</v>
      </c>
      <c r="S15773">
        <v>1</v>
      </c>
      <c r="T15773" s="19"/>
      <c r="U15773" s="3">
        <v>730</v>
      </c>
      <c r="X15773" t="str">
        <f t="shared" si="960"/>
        <v/>
      </c>
      <c r="Z15773" t="str">
        <f t="shared" si="961"/>
        <v/>
      </c>
      <c r="AB15773" s="9"/>
      <c r="AC15773" t="s">
        <v>4534</v>
      </c>
      <c r="AD15773">
        <f t="shared" si="962"/>
        <v>0</v>
      </c>
      <c r="AF15773" s="3"/>
      <c r="AG15773" t="s">
        <v>5536</v>
      </c>
      <c r="AH15773" s="9" t="s">
        <v>4925</v>
      </c>
    </row>
    <row r="15774" spans="1:34" ht="10.95" customHeight="1" outlineLevel="1" x14ac:dyDescent="0.25">
      <c r="A15774" t="s">
        <v>1389</v>
      </c>
      <c r="C15774" s="3" t="s">
        <v>12466</v>
      </c>
      <c r="D15774" s="3">
        <v>516</v>
      </c>
      <c r="E15774" s="9">
        <v>1998</v>
      </c>
      <c r="F15774" s="7" t="s">
        <v>6335</v>
      </c>
      <c r="G15774" s="7" t="s">
        <v>5401</v>
      </c>
      <c r="H15774" s="8" t="s">
        <v>4610</v>
      </c>
      <c r="I15774" s="8" t="s">
        <v>8559</v>
      </c>
      <c r="J15774" s="19">
        <v>1</v>
      </c>
      <c r="K15774" s="19" t="s">
        <v>7736</v>
      </c>
      <c r="L15774" s="11">
        <v>1.5</v>
      </c>
      <c r="M15774" s="11"/>
      <c r="N15774" s="24"/>
      <c r="P15774" s="32"/>
      <c r="R15774">
        <v>1</v>
      </c>
      <c r="S15774">
        <v>1</v>
      </c>
      <c r="T15774" s="19"/>
      <c r="U15774" s="3">
        <v>731</v>
      </c>
      <c r="X15774" t="str">
        <f t="shared" si="960"/>
        <v/>
      </c>
      <c r="Z15774" t="str">
        <f t="shared" si="961"/>
        <v/>
      </c>
      <c r="AB15774" s="9"/>
      <c r="AC15774" t="s">
        <v>4610</v>
      </c>
      <c r="AD15774">
        <f t="shared" si="962"/>
        <v>0</v>
      </c>
      <c r="AF15774" s="3"/>
      <c r="AG15774" t="s">
        <v>4611</v>
      </c>
      <c r="AH15774" s="9" t="s">
        <v>4925</v>
      </c>
    </row>
    <row r="15775" spans="1:34" ht="10.95" customHeight="1" outlineLevel="1" x14ac:dyDescent="0.25">
      <c r="A15775" t="s">
        <v>1389</v>
      </c>
      <c r="C15775" s="3" t="s">
        <v>12466</v>
      </c>
      <c r="D15775" s="3">
        <v>517</v>
      </c>
      <c r="E15775" s="9">
        <v>1998</v>
      </c>
      <c r="F15775" s="7" t="s">
        <v>4535</v>
      </c>
      <c r="G15775" s="7" t="s">
        <v>5401</v>
      </c>
      <c r="H15775" s="8" t="s">
        <v>4536</v>
      </c>
      <c r="I15775" s="8" t="s">
        <v>8559</v>
      </c>
      <c r="J15775" s="19">
        <v>5</v>
      </c>
      <c r="K15775" s="19" t="s">
        <v>7736</v>
      </c>
      <c r="L15775" s="11">
        <v>1.5</v>
      </c>
      <c r="M15775" s="11"/>
      <c r="N15775" s="24"/>
      <c r="P15775" s="32"/>
      <c r="T15775" s="19"/>
      <c r="U15775" s="3">
        <v>732</v>
      </c>
      <c r="X15775" t="str">
        <f t="shared" si="960"/>
        <v/>
      </c>
      <c r="Z15775" t="str">
        <f t="shared" si="961"/>
        <v/>
      </c>
      <c r="AB15775" s="9"/>
      <c r="AC15775" t="s">
        <v>4536</v>
      </c>
      <c r="AD15775">
        <f t="shared" si="962"/>
        <v>0</v>
      </c>
      <c r="AF15775" s="3"/>
      <c r="AG15775" t="s">
        <v>2337</v>
      </c>
      <c r="AH15775" s="9" t="s">
        <v>4925</v>
      </c>
    </row>
    <row r="15776" spans="1:34" ht="10.95" customHeight="1" outlineLevel="1" x14ac:dyDescent="0.25">
      <c r="A15776" t="s">
        <v>1389</v>
      </c>
      <c r="C15776" s="3" t="s">
        <v>12466</v>
      </c>
      <c r="D15776" s="3" t="s">
        <v>8560</v>
      </c>
      <c r="E15776" s="9">
        <v>1998</v>
      </c>
      <c r="F15776" s="10" t="s">
        <v>8967</v>
      </c>
      <c r="G15776" s="7" t="s">
        <v>5401</v>
      </c>
      <c r="H15776" s="8" t="s">
        <v>8511</v>
      </c>
      <c r="I15776" s="8" t="s">
        <v>8559</v>
      </c>
      <c r="J15776" s="19">
        <v>1</v>
      </c>
      <c r="K15776" s="19" t="s">
        <v>7736</v>
      </c>
      <c r="L15776" s="11">
        <v>8.1999999999999993</v>
      </c>
      <c r="M15776" s="11"/>
      <c r="N15776" s="24"/>
      <c r="P15776" s="32"/>
      <c r="T15776" s="19"/>
      <c r="U15776" s="3"/>
      <c r="W15776" t="s">
        <v>7738</v>
      </c>
      <c r="X15776">
        <f t="shared" si="960"/>
        <v>1</v>
      </c>
      <c r="Y15776">
        <v>1</v>
      </c>
      <c r="Z15776" t="str">
        <f t="shared" si="961"/>
        <v/>
      </c>
      <c r="AB15776" s="9"/>
      <c r="AC15776" t="s">
        <v>8511</v>
      </c>
      <c r="AD15776">
        <f t="shared" si="962"/>
        <v>0</v>
      </c>
      <c r="AF15776" s="3"/>
      <c r="AH15776" s="9"/>
    </row>
    <row r="15777" spans="1:34" ht="10.95" customHeight="1" outlineLevel="1" collapsed="1" x14ac:dyDescent="0.25">
      <c r="A15777" t="s">
        <v>1389</v>
      </c>
      <c r="C15777" s="3" t="s">
        <v>12466</v>
      </c>
      <c r="D15777" s="3">
        <v>518</v>
      </c>
      <c r="E15777" s="9">
        <v>1999</v>
      </c>
      <c r="F15777" s="7" t="s">
        <v>20484</v>
      </c>
      <c r="G15777" s="7" t="s">
        <v>5401</v>
      </c>
      <c r="H15777" s="8" t="s">
        <v>20485</v>
      </c>
      <c r="I15777" s="8" t="s">
        <v>20486</v>
      </c>
      <c r="J15777" s="19">
        <v>6</v>
      </c>
      <c r="K15777" s="19" t="s">
        <v>7736</v>
      </c>
      <c r="L15777" s="11">
        <v>3.1</v>
      </c>
      <c r="M15777" s="11"/>
      <c r="N15777" s="24"/>
      <c r="P15777" s="32"/>
      <c r="T15777" s="19"/>
      <c r="U15777" s="3" t="s">
        <v>232</v>
      </c>
      <c r="X15777" t="str">
        <f t="shared" si="960"/>
        <v/>
      </c>
      <c r="Z15777" t="str">
        <f t="shared" si="961"/>
        <v/>
      </c>
      <c r="AB15777" s="9"/>
      <c r="AC15777" t="s">
        <v>20485</v>
      </c>
      <c r="AD15777">
        <f t="shared" si="962"/>
        <v>0</v>
      </c>
      <c r="AF15777" s="3"/>
      <c r="AG15777" t="s">
        <v>2332</v>
      </c>
      <c r="AH15777" s="9" t="s">
        <v>4925</v>
      </c>
    </row>
    <row r="15778" spans="1:34" ht="10.95" customHeight="1" outlineLevel="1" collapsed="1" x14ac:dyDescent="0.25">
      <c r="A15778" t="s">
        <v>1389</v>
      </c>
      <c r="C15778" s="3" t="s">
        <v>12466</v>
      </c>
      <c r="D15778" s="3">
        <v>519</v>
      </c>
      <c r="E15778" s="9">
        <v>1999</v>
      </c>
      <c r="F15778" s="7" t="s">
        <v>20487</v>
      </c>
      <c r="G15778" s="7" t="s">
        <v>5401</v>
      </c>
      <c r="H15778" s="8" t="s">
        <v>20488</v>
      </c>
      <c r="I15778" s="8" t="s">
        <v>20486</v>
      </c>
      <c r="J15778" s="19">
        <v>6</v>
      </c>
      <c r="K15778" s="19" t="s">
        <v>7736</v>
      </c>
      <c r="L15778" s="11">
        <v>3.1</v>
      </c>
      <c r="M15778" s="11"/>
      <c r="N15778" s="24"/>
      <c r="P15778" s="32"/>
      <c r="T15778" s="19"/>
      <c r="U15778" s="3" t="s">
        <v>232</v>
      </c>
      <c r="X15778" t="str">
        <f t="shared" si="960"/>
        <v/>
      </c>
      <c r="Z15778" t="str">
        <f t="shared" si="961"/>
        <v/>
      </c>
      <c r="AB15778" s="9"/>
      <c r="AC15778" t="s">
        <v>20488</v>
      </c>
      <c r="AD15778">
        <f t="shared" si="962"/>
        <v>0</v>
      </c>
      <c r="AF15778" s="3"/>
      <c r="AG15778" t="s">
        <v>2332</v>
      </c>
      <c r="AH15778" s="9" t="s">
        <v>4925</v>
      </c>
    </row>
    <row r="15779" spans="1:34" ht="10.95" customHeight="1" outlineLevel="1" collapsed="1" x14ac:dyDescent="0.25">
      <c r="A15779" t="s">
        <v>1389</v>
      </c>
      <c r="C15779" s="3" t="s">
        <v>12466</v>
      </c>
      <c r="D15779" s="3">
        <v>521</v>
      </c>
      <c r="E15779" s="9">
        <v>1999</v>
      </c>
      <c r="F15779" s="7" t="s">
        <v>20489</v>
      </c>
      <c r="G15779" s="7" t="s">
        <v>5401</v>
      </c>
      <c r="H15779" s="8" t="s">
        <v>20490</v>
      </c>
      <c r="I15779" s="8" t="s">
        <v>20486</v>
      </c>
      <c r="J15779" s="19">
        <v>6</v>
      </c>
      <c r="K15779" s="19" t="s">
        <v>7736</v>
      </c>
      <c r="L15779" s="11">
        <v>3.1</v>
      </c>
      <c r="M15779" s="11"/>
      <c r="N15779" s="24"/>
      <c r="P15779" s="32"/>
      <c r="T15779" s="19"/>
      <c r="U15779" s="3" t="s">
        <v>232</v>
      </c>
      <c r="X15779" t="str">
        <f t="shared" si="960"/>
        <v/>
      </c>
      <c r="Z15779" t="str">
        <f t="shared" si="961"/>
        <v/>
      </c>
      <c r="AB15779" s="9"/>
      <c r="AC15779" t="s">
        <v>20490</v>
      </c>
      <c r="AD15779">
        <f t="shared" si="962"/>
        <v>0</v>
      </c>
      <c r="AF15779" s="3"/>
      <c r="AG15779" t="s">
        <v>2332</v>
      </c>
      <c r="AH15779" s="9" t="s">
        <v>4925</v>
      </c>
    </row>
    <row r="15780" spans="1:34" ht="10.95" customHeight="1" outlineLevel="1" collapsed="1" x14ac:dyDescent="0.25">
      <c r="A15780" t="s">
        <v>1389</v>
      </c>
      <c r="C15780" s="3" t="s">
        <v>12466</v>
      </c>
      <c r="D15780" s="3" t="s">
        <v>20499</v>
      </c>
      <c r="E15780" s="9">
        <v>1999</v>
      </c>
      <c r="F15780" s="7" t="s">
        <v>20500</v>
      </c>
      <c r="G15780" s="7" t="s">
        <v>5401</v>
      </c>
      <c r="H15780" s="8" t="s">
        <v>20490</v>
      </c>
      <c r="I15780" s="8" t="s">
        <v>20486</v>
      </c>
      <c r="J15780" s="19">
        <v>6</v>
      </c>
      <c r="K15780" s="20" t="s">
        <v>7736</v>
      </c>
      <c r="L15780" s="11">
        <v>15.4</v>
      </c>
      <c r="M15780" s="11"/>
      <c r="N15780" s="24"/>
      <c r="P15780" s="32"/>
      <c r="T15780" s="19"/>
      <c r="U15780" s="3" t="s">
        <v>232</v>
      </c>
      <c r="X15780" t="str">
        <f t="shared" si="960"/>
        <v/>
      </c>
      <c r="Z15780">
        <f t="shared" si="961"/>
        <v>1</v>
      </c>
      <c r="AB15780" s="9"/>
      <c r="AC15780" t="s">
        <v>20490</v>
      </c>
      <c r="AD15780">
        <f t="shared" si="962"/>
        <v>0</v>
      </c>
      <c r="AF15780" s="3"/>
      <c r="AG15780" t="s">
        <v>2332</v>
      </c>
      <c r="AH15780" s="9" t="s">
        <v>4925</v>
      </c>
    </row>
    <row r="15781" spans="1:34" ht="10.95" customHeight="1" outlineLevel="1" collapsed="1" x14ac:dyDescent="0.25">
      <c r="A15781" t="s">
        <v>1389</v>
      </c>
      <c r="C15781" s="3" t="s">
        <v>12466</v>
      </c>
      <c r="D15781" s="3" t="s">
        <v>20496</v>
      </c>
      <c r="E15781" s="9">
        <v>1999</v>
      </c>
      <c r="F15781" s="7" t="s">
        <v>20497</v>
      </c>
      <c r="G15781" s="7" t="s">
        <v>5401</v>
      </c>
      <c r="H15781" s="8" t="s">
        <v>20498</v>
      </c>
      <c r="I15781" s="8" t="s">
        <v>20486</v>
      </c>
      <c r="J15781" s="19">
        <v>6</v>
      </c>
      <c r="K15781" s="19" t="s">
        <v>7736</v>
      </c>
      <c r="L15781" s="11">
        <v>7</v>
      </c>
      <c r="M15781" s="11"/>
      <c r="N15781" s="24"/>
      <c r="P15781" s="32"/>
      <c r="T15781" s="19"/>
      <c r="U15781" s="3" t="s">
        <v>232</v>
      </c>
      <c r="X15781" t="str">
        <f t="shared" si="960"/>
        <v/>
      </c>
      <c r="Z15781">
        <f t="shared" si="961"/>
        <v>1</v>
      </c>
      <c r="AB15781" s="9"/>
      <c r="AC15781" t="s">
        <v>20498</v>
      </c>
      <c r="AD15781">
        <f t="shared" si="962"/>
        <v>0</v>
      </c>
      <c r="AF15781" s="3"/>
      <c r="AG15781" t="s">
        <v>2332</v>
      </c>
      <c r="AH15781" s="9" t="s">
        <v>4925</v>
      </c>
    </row>
    <row r="15782" spans="1:34" ht="10.95" customHeight="1" outlineLevel="1" collapsed="1" x14ac:dyDescent="0.25">
      <c r="A15782" t="s">
        <v>1389</v>
      </c>
      <c r="C15782" s="3" t="s">
        <v>12466</v>
      </c>
      <c r="D15782" s="3" t="s">
        <v>8562</v>
      </c>
      <c r="E15782" s="9">
        <v>1999</v>
      </c>
      <c r="F15782" s="7" t="s">
        <v>21644</v>
      </c>
      <c r="G15782" s="7" t="s">
        <v>5401</v>
      </c>
      <c r="H15782" s="8" t="s">
        <v>233</v>
      </c>
      <c r="I15782" s="8" t="s">
        <v>8561</v>
      </c>
      <c r="J15782" s="19">
        <v>1</v>
      </c>
      <c r="K15782" s="19" t="s">
        <v>7736</v>
      </c>
      <c r="L15782" s="11">
        <v>7.6</v>
      </c>
      <c r="M15782" s="11"/>
      <c r="N15782" s="24"/>
      <c r="P15782" s="32"/>
      <c r="T15782" s="19"/>
      <c r="U15782" s="3" t="s">
        <v>232</v>
      </c>
      <c r="X15782" t="str">
        <f t="shared" si="960"/>
        <v/>
      </c>
      <c r="Z15782">
        <f t="shared" si="961"/>
        <v>1</v>
      </c>
      <c r="AB15782" s="9"/>
      <c r="AC15782" t="s">
        <v>233</v>
      </c>
      <c r="AD15782">
        <f t="shared" si="962"/>
        <v>0</v>
      </c>
      <c r="AF15782" s="3"/>
      <c r="AG15782" t="s">
        <v>2332</v>
      </c>
      <c r="AH15782" s="9" t="s">
        <v>4925</v>
      </c>
    </row>
    <row r="15783" spans="1:34" ht="10.95" customHeight="1" outlineLevel="1" x14ac:dyDescent="0.25">
      <c r="A15783" t="s">
        <v>1389</v>
      </c>
      <c r="C15783" s="3" t="s">
        <v>12466</v>
      </c>
      <c r="D15783" s="5" t="s">
        <v>4065</v>
      </c>
      <c r="E15783" s="9">
        <v>2000</v>
      </c>
      <c r="F15783" s="7" t="s">
        <v>231</v>
      </c>
      <c r="G15783" s="7" t="s">
        <v>5401</v>
      </c>
      <c r="H15783" s="8" t="s">
        <v>6337</v>
      </c>
      <c r="I15783" s="8"/>
      <c r="J15783" s="19">
        <v>1</v>
      </c>
      <c r="K15783" s="19" t="s">
        <v>7738</v>
      </c>
      <c r="L15783" s="11"/>
      <c r="M15783" s="11"/>
      <c r="N15783" s="24"/>
      <c r="P15783" s="32"/>
      <c r="T15783" s="19"/>
      <c r="U15783" s="3" t="s">
        <v>8036</v>
      </c>
      <c r="W15783" t="s">
        <v>7738</v>
      </c>
      <c r="X15783" t="str">
        <f t="shared" si="960"/>
        <v/>
      </c>
      <c r="Z15783" t="str">
        <f t="shared" si="961"/>
        <v/>
      </c>
      <c r="AB15783" s="9"/>
      <c r="AC15783" t="s">
        <v>6337</v>
      </c>
      <c r="AD15783">
        <f t="shared" si="962"/>
        <v>0</v>
      </c>
      <c r="AF15783" s="3"/>
      <c r="AG15783" t="s">
        <v>2332</v>
      </c>
      <c r="AH15783" s="9" t="s">
        <v>4925</v>
      </c>
    </row>
    <row r="15784" spans="1:34" ht="10.95" customHeight="1" outlineLevel="1" collapsed="1" x14ac:dyDescent="0.25">
      <c r="A15784" t="s">
        <v>1389</v>
      </c>
      <c r="C15784" s="3" t="s">
        <v>12466</v>
      </c>
      <c r="D15784" s="3">
        <v>557</v>
      </c>
      <c r="E15784" s="9">
        <v>2000</v>
      </c>
      <c r="F15784" s="7" t="s">
        <v>8563</v>
      </c>
      <c r="G15784" s="7" t="s">
        <v>5401</v>
      </c>
      <c r="H15784" s="8" t="s">
        <v>8564</v>
      </c>
      <c r="I15784" s="8" t="s">
        <v>8565</v>
      </c>
      <c r="J15784" s="19">
        <v>1</v>
      </c>
      <c r="K15784" s="19" t="s">
        <v>7736</v>
      </c>
      <c r="L15784" s="11">
        <v>0.8</v>
      </c>
      <c r="M15784" s="11"/>
      <c r="N15784" s="24"/>
      <c r="P15784" s="32"/>
      <c r="T15784" s="19"/>
      <c r="U15784" s="3"/>
      <c r="X15784" t="str">
        <f t="shared" si="960"/>
        <v/>
      </c>
      <c r="Z15784" t="str">
        <f t="shared" si="961"/>
        <v/>
      </c>
      <c r="AB15784" s="9"/>
      <c r="AC15784" t="s">
        <v>8564</v>
      </c>
      <c r="AD15784">
        <f t="shared" si="962"/>
        <v>0</v>
      </c>
      <c r="AF15784" s="3"/>
      <c r="AH15784" s="9"/>
    </row>
    <row r="15785" spans="1:34" ht="10.95" customHeight="1" outlineLevel="1" x14ac:dyDescent="0.25">
      <c r="A15785" t="s">
        <v>1389</v>
      </c>
      <c r="C15785" s="3" t="s">
        <v>12466</v>
      </c>
      <c r="D15785" s="3">
        <v>592</v>
      </c>
      <c r="E15785" s="9">
        <v>2002</v>
      </c>
      <c r="F15785" s="7" t="s">
        <v>6325</v>
      </c>
      <c r="G15785" s="7" t="s">
        <v>5401</v>
      </c>
      <c r="H15785" s="8" t="s">
        <v>6337</v>
      </c>
      <c r="I15785" s="8" t="s">
        <v>8566</v>
      </c>
      <c r="J15785" s="19">
        <v>1</v>
      </c>
      <c r="K15785" s="19" t="s">
        <v>20093</v>
      </c>
      <c r="L15785" s="11"/>
      <c r="M15785" s="11"/>
      <c r="N15785" s="24"/>
      <c r="P15785" s="32"/>
      <c r="R15785">
        <v>1</v>
      </c>
      <c r="S15785">
        <v>1</v>
      </c>
      <c r="T15785" s="19"/>
      <c r="U15785" s="3">
        <v>793</v>
      </c>
      <c r="X15785" t="str">
        <f t="shared" si="960"/>
        <v/>
      </c>
      <c r="Z15785" t="str">
        <f t="shared" si="961"/>
        <v/>
      </c>
      <c r="AB15785" s="9"/>
      <c r="AC15785" t="s">
        <v>6337</v>
      </c>
      <c r="AD15785">
        <f t="shared" si="962"/>
        <v>0</v>
      </c>
      <c r="AF15785" s="3"/>
      <c r="AG15785" t="s">
        <v>2332</v>
      </c>
      <c r="AH15785" s="9" t="s">
        <v>4925</v>
      </c>
    </row>
    <row r="15786" spans="1:34" ht="10.95" customHeight="1" outlineLevel="1" x14ac:dyDescent="0.25">
      <c r="A15786" t="s">
        <v>1389</v>
      </c>
      <c r="C15786" s="3" t="s">
        <v>12466</v>
      </c>
      <c r="D15786" s="3" t="s">
        <v>8567</v>
      </c>
      <c r="E15786" s="9">
        <v>2002</v>
      </c>
      <c r="F15786" s="7" t="s">
        <v>8568</v>
      </c>
      <c r="G15786" s="7" t="s">
        <v>5401</v>
      </c>
      <c r="H15786" s="8" t="s">
        <v>6337</v>
      </c>
      <c r="I15786" s="8" t="s">
        <v>8566</v>
      </c>
      <c r="J15786" s="19">
        <v>1</v>
      </c>
      <c r="K15786" s="19" t="s">
        <v>7736</v>
      </c>
      <c r="L15786" s="11">
        <v>10</v>
      </c>
      <c r="M15786" s="11"/>
      <c r="N15786" s="24"/>
      <c r="P15786" s="32"/>
      <c r="T15786" s="19"/>
      <c r="U15786" s="3" t="s">
        <v>4905</v>
      </c>
      <c r="X15786" t="str">
        <f t="shared" si="960"/>
        <v/>
      </c>
      <c r="Z15786" t="str">
        <f t="shared" si="961"/>
        <v/>
      </c>
      <c r="AB15786" s="9"/>
      <c r="AC15786" t="s">
        <v>6337</v>
      </c>
      <c r="AD15786">
        <f t="shared" si="962"/>
        <v>0</v>
      </c>
      <c r="AF15786" s="3"/>
      <c r="AG15786" t="s">
        <v>2332</v>
      </c>
      <c r="AH15786" s="9" t="s">
        <v>4925</v>
      </c>
    </row>
    <row r="15787" spans="1:34" ht="10.95" customHeight="1" outlineLevel="1" x14ac:dyDescent="0.25">
      <c r="A15787" t="s">
        <v>1389</v>
      </c>
      <c r="C15787" s="3" t="s">
        <v>12466</v>
      </c>
      <c r="D15787" s="3">
        <v>681</v>
      </c>
      <c r="E15787" s="9">
        <v>2005</v>
      </c>
      <c r="F15787" s="7" t="s">
        <v>6325</v>
      </c>
      <c r="G15787" s="7" t="s">
        <v>5401</v>
      </c>
      <c r="H15787" s="8" t="s">
        <v>6423</v>
      </c>
      <c r="I15787" s="8" t="s">
        <v>8569</v>
      </c>
      <c r="J15787" s="19">
        <v>1</v>
      </c>
      <c r="K15787" s="19" t="s">
        <v>7736</v>
      </c>
      <c r="L15787" s="11">
        <v>1.2</v>
      </c>
      <c r="M15787" s="11"/>
      <c r="N15787" s="24"/>
      <c r="P15787" s="32"/>
      <c r="T15787" s="19"/>
      <c r="U15787" s="3">
        <v>869</v>
      </c>
      <c r="X15787" t="str">
        <f t="shared" si="960"/>
        <v/>
      </c>
      <c r="Z15787" t="str">
        <f t="shared" si="961"/>
        <v/>
      </c>
      <c r="AB15787" s="9"/>
      <c r="AC15787" t="s">
        <v>6423</v>
      </c>
      <c r="AD15787">
        <f t="shared" si="962"/>
        <v>0</v>
      </c>
      <c r="AF15787" s="3"/>
      <c r="AG15787" t="s">
        <v>2332</v>
      </c>
      <c r="AH15787" s="9" t="s">
        <v>4925</v>
      </c>
    </row>
    <row r="15788" spans="1:34" ht="10.95" customHeight="1" outlineLevel="1" x14ac:dyDescent="0.25">
      <c r="A15788" t="s">
        <v>1389</v>
      </c>
      <c r="C15788" s="3" t="s">
        <v>12466</v>
      </c>
      <c r="D15788" s="3">
        <v>682</v>
      </c>
      <c r="E15788" s="9">
        <v>2005</v>
      </c>
      <c r="F15788" s="7" t="s">
        <v>6335</v>
      </c>
      <c r="G15788" s="7" t="s">
        <v>5401</v>
      </c>
      <c r="H15788" s="8" t="s">
        <v>6424</v>
      </c>
      <c r="I15788" s="8" t="s">
        <v>8569</v>
      </c>
      <c r="J15788" s="19">
        <v>1</v>
      </c>
      <c r="K15788" s="19" t="s">
        <v>7736</v>
      </c>
      <c r="L15788" s="11">
        <v>1.2</v>
      </c>
      <c r="M15788" s="11"/>
      <c r="N15788" s="24"/>
      <c r="P15788" s="32"/>
      <c r="T15788" s="19"/>
      <c r="U15788" s="3">
        <v>870</v>
      </c>
      <c r="X15788" t="str">
        <f t="shared" si="960"/>
        <v/>
      </c>
      <c r="Z15788" t="str">
        <f t="shared" si="961"/>
        <v/>
      </c>
      <c r="AB15788" s="9"/>
      <c r="AC15788" t="s">
        <v>6424</v>
      </c>
      <c r="AD15788">
        <f t="shared" si="962"/>
        <v>0</v>
      </c>
      <c r="AF15788" s="3"/>
      <c r="AG15788" t="s">
        <v>2332</v>
      </c>
      <c r="AH15788" s="9" t="s">
        <v>4925</v>
      </c>
    </row>
    <row r="15789" spans="1:34" ht="10.95" customHeight="1" outlineLevel="1" x14ac:dyDescent="0.25">
      <c r="A15789" t="s">
        <v>1389</v>
      </c>
      <c r="C15789" s="3" t="s">
        <v>12466</v>
      </c>
      <c r="D15789" s="3">
        <v>683</v>
      </c>
      <c r="E15789" s="9">
        <v>2005</v>
      </c>
      <c r="F15789" s="7" t="s">
        <v>6421</v>
      </c>
      <c r="G15789" s="7" t="s">
        <v>5401</v>
      </c>
      <c r="H15789" s="8" t="s">
        <v>5710</v>
      </c>
      <c r="I15789" s="8" t="s">
        <v>8569</v>
      </c>
      <c r="J15789" s="19">
        <v>1</v>
      </c>
      <c r="K15789" s="19" t="s">
        <v>7736</v>
      </c>
      <c r="L15789" s="11">
        <v>1.2</v>
      </c>
      <c r="M15789" s="11"/>
      <c r="N15789" s="24"/>
      <c r="P15789" s="32"/>
      <c r="T15789" s="19"/>
      <c r="U15789" s="3">
        <v>871</v>
      </c>
      <c r="X15789" t="str">
        <f t="shared" si="960"/>
        <v/>
      </c>
      <c r="Z15789" t="str">
        <f t="shared" si="961"/>
        <v/>
      </c>
      <c r="AB15789" s="9"/>
      <c r="AC15789" t="s">
        <v>5710</v>
      </c>
      <c r="AD15789">
        <f t="shared" si="962"/>
        <v>0</v>
      </c>
      <c r="AF15789" s="3"/>
      <c r="AG15789" t="s">
        <v>2332</v>
      </c>
      <c r="AH15789" s="9" t="s">
        <v>4925</v>
      </c>
    </row>
    <row r="15790" spans="1:34" ht="10.95" customHeight="1" outlineLevel="1" x14ac:dyDescent="0.25">
      <c r="A15790" t="s">
        <v>1389</v>
      </c>
      <c r="C15790" s="3" t="s">
        <v>12466</v>
      </c>
      <c r="D15790" s="3">
        <v>684</v>
      </c>
      <c r="E15790" s="9">
        <v>2005</v>
      </c>
      <c r="F15790" s="7" t="s">
        <v>6422</v>
      </c>
      <c r="G15790" s="7" t="s">
        <v>5401</v>
      </c>
      <c r="H15790" s="8" t="s">
        <v>5711</v>
      </c>
      <c r="I15790" s="8" t="s">
        <v>8569</v>
      </c>
      <c r="J15790" s="19">
        <v>1</v>
      </c>
      <c r="K15790" s="19" t="s">
        <v>7736</v>
      </c>
      <c r="L15790" s="11">
        <v>2</v>
      </c>
      <c r="M15790" s="11"/>
      <c r="N15790" s="24"/>
      <c r="P15790" s="32"/>
      <c r="R15790">
        <v>1</v>
      </c>
      <c r="S15790">
        <v>1</v>
      </c>
      <c r="T15790" s="19"/>
      <c r="U15790" s="3">
        <v>872</v>
      </c>
      <c r="X15790" t="str">
        <f t="shared" si="960"/>
        <v/>
      </c>
      <c r="Z15790" t="str">
        <f t="shared" si="961"/>
        <v/>
      </c>
      <c r="AB15790" s="9"/>
      <c r="AC15790" t="s">
        <v>5711</v>
      </c>
      <c r="AD15790">
        <f t="shared" si="962"/>
        <v>0</v>
      </c>
      <c r="AF15790" s="3"/>
      <c r="AG15790" t="s">
        <v>2332</v>
      </c>
      <c r="AH15790" s="9" t="s">
        <v>4925</v>
      </c>
    </row>
    <row r="15791" spans="1:34" ht="10.95" customHeight="1" outlineLevel="1" x14ac:dyDescent="0.25">
      <c r="A15791" t="s">
        <v>1389</v>
      </c>
      <c r="C15791" s="3" t="s">
        <v>12466</v>
      </c>
      <c r="D15791" s="3" t="s">
        <v>8570</v>
      </c>
      <c r="E15791" s="9">
        <v>2005</v>
      </c>
      <c r="F15791" s="7" t="s">
        <v>21645</v>
      </c>
      <c r="G15791" s="7" t="s">
        <v>5401</v>
      </c>
      <c r="H15791" s="8" t="s">
        <v>4768</v>
      </c>
      <c r="I15791" s="8" t="s">
        <v>8569</v>
      </c>
      <c r="J15791" s="19">
        <v>1</v>
      </c>
      <c r="K15791" s="19" t="s">
        <v>7736</v>
      </c>
      <c r="L15791" s="11">
        <v>3.1</v>
      </c>
      <c r="M15791" s="11"/>
      <c r="N15791" s="24"/>
      <c r="P15791" s="32"/>
      <c r="S15791">
        <v>1</v>
      </c>
      <c r="T15791" s="19"/>
      <c r="U15791" s="3" t="s">
        <v>4767</v>
      </c>
      <c r="X15791" t="str">
        <f t="shared" si="960"/>
        <v/>
      </c>
      <c r="Z15791">
        <f t="shared" si="961"/>
        <v>1</v>
      </c>
      <c r="AB15791" s="9"/>
      <c r="AC15791" t="s">
        <v>4768</v>
      </c>
      <c r="AD15791">
        <f t="shared" si="962"/>
        <v>0</v>
      </c>
      <c r="AF15791" s="3"/>
      <c r="AG15791" t="s">
        <v>2332</v>
      </c>
      <c r="AH15791" s="9" t="s">
        <v>4925</v>
      </c>
    </row>
    <row r="15792" spans="1:34" ht="10.95" customHeight="1" outlineLevel="1" x14ac:dyDescent="0.25">
      <c r="A15792" t="s">
        <v>1389</v>
      </c>
      <c r="C15792" s="3" t="s">
        <v>12466</v>
      </c>
      <c r="D15792" s="3" t="s">
        <v>8573</v>
      </c>
      <c r="E15792" s="9">
        <v>2005</v>
      </c>
      <c r="F15792" s="10" t="s">
        <v>22228</v>
      </c>
      <c r="G15792" s="7" t="s">
        <v>5401</v>
      </c>
      <c r="H15792" s="8" t="s">
        <v>4768</v>
      </c>
      <c r="I15792" s="8" t="s">
        <v>8569</v>
      </c>
      <c r="J15792" s="19">
        <v>1</v>
      </c>
      <c r="K15792" s="19" t="s">
        <v>7736</v>
      </c>
      <c r="L15792" s="11">
        <v>7</v>
      </c>
      <c r="M15792" s="11"/>
      <c r="N15792" s="24"/>
      <c r="P15792" s="32"/>
      <c r="T15792" s="19"/>
      <c r="U15792" s="3"/>
      <c r="W15792" t="s">
        <v>7738</v>
      </c>
      <c r="X15792">
        <f t="shared" si="960"/>
        <v>1</v>
      </c>
      <c r="Y15792">
        <v>1</v>
      </c>
      <c r="Z15792" t="str">
        <f t="shared" si="961"/>
        <v/>
      </c>
      <c r="AB15792" s="9"/>
      <c r="AC15792" t="s">
        <v>4768</v>
      </c>
      <c r="AD15792">
        <f t="shared" si="962"/>
        <v>0</v>
      </c>
      <c r="AF15792" s="3"/>
      <c r="AG15792" t="s">
        <v>5540</v>
      </c>
      <c r="AH15792" s="9" t="s">
        <v>4925</v>
      </c>
    </row>
    <row r="15793" spans="1:48" ht="10.95" customHeight="1" outlineLevel="1" x14ac:dyDescent="0.25">
      <c r="A15793" t="s">
        <v>1389</v>
      </c>
      <c r="C15793" s="3" t="s">
        <v>12466</v>
      </c>
      <c r="D15793" s="3" t="s">
        <v>8572</v>
      </c>
      <c r="E15793" s="9">
        <v>2005</v>
      </c>
      <c r="F15793" s="10" t="s">
        <v>22268</v>
      </c>
      <c r="G15793" s="7" t="s">
        <v>5401</v>
      </c>
      <c r="H15793" s="8" t="s">
        <v>4768</v>
      </c>
      <c r="I15793" s="8" t="s">
        <v>8569</v>
      </c>
      <c r="J15793" s="19">
        <v>1</v>
      </c>
      <c r="K15793" s="19" t="s">
        <v>7736</v>
      </c>
      <c r="L15793" s="11">
        <v>4.3</v>
      </c>
      <c r="M15793" s="11"/>
      <c r="N15793" s="24"/>
      <c r="P15793" s="32"/>
      <c r="T15793" s="19"/>
      <c r="U15793" s="3"/>
      <c r="W15793" t="s">
        <v>7738</v>
      </c>
      <c r="X15793">
        <f t="shared" si="960"/>
        <v>1</v>
      </c>
      <c r="Y15793">
        <v>1</v>
      </c>
      <c r="Z15793" t="str">
        <f t="shared" si="961"/>
        <v/>
      </c>
      <c r="AB15793" s="9"/>
      <c r="AC15793" t="s">
        <v>4768</v>
      </c>
      <c r="AD15793">
        <f t="shared" si="962"/>
        <v>0</v>
      </c>
      <c r="AF15793" s="3"/>
      <c r="AG15793" t="s">
        <v>8575</v>
      </c>
      <c r="AH15793" s="9" t="s">
        <v>4925</v>
      </c>
    </row>
    <row r="15794" spans="1:48" ht="10.95" customHeight="1" outlineLevel="1" x14ac:dyDescent="0.25">
      <c r="A15794" t="s">
        <v>1389</v>
      </c>
      <c r="C15794" s="3" t="s">
        <v>12466</v>
      </c>
      <c r="D15794" s="3" t="s">
        <v>8574</v>
      </c>
      <c r="E15794" s="9">
        <v>2005</v>
      </c>
      <c r="F15794" s="7" t="s">
        <v>8053</v>
      </c>
      <c r="G15794" s="7" t="s">
        <v>5401</v>
      </c>
      <c r="H15794" s="8" t="s">
        <v>4768</v>
      </c>
      <c r="I15794" s="8" t="s">
        <v>8569</v>
      </c>
      <c r="J15794" s="19">
        <v>1</v>
      </c>
      <c r="K15794" s="19" t="s">
        <v>7736</v>
      </c>
      <c r="L15794" s="11">
        <v>18.7</v>
      </c>
      <c r="M15794" s="11"/>
      <c r="N15794" s="24"/>
      <c r="P15794" s="32"/>
      <c r="T15794" s="19"/>
      <c r="U15794" s="3"/>
      <c r="W15794" t="s">
        <v>7738</v>
      </c>
      <c r="X15794" t="str">
        <f t="shared" si="960"/>
        <v/>
      </c>
      <c r="Z15794" t="str">
        <f t="shared" si="961"/>
        <v/>
      </c>
      <c r="AB15794" s="9"/>
      <c r="AC15794" t="s">
        <v>4768</v>
      </c>
      <c r="AD15794">
        <f t="shared" si="962"/>
        <v>0</v>
      </c>
      <c r="AF15794" s="3"/>
      <c r="AG15794" t="s">
        <v>8576</v>
      </c>
      <c r="AH15794" s="9" t="s">
        <v>4925</v>
      </c>
    </row>
    <row r="15795" spans="1:48" ht="10.95" customHeight="1" outlineLevel="1" x14ac:dyDescent="0.25">
      <c r="A15795" t="s">
        <v>1389</v>
      </c>
      <c r="C15795" s="3" t="s">
        <v>12466</v>
      </c>
      <c r="D15795" s="3">
        <v>777</v>
      </c>
      <c r="E15795" s="9">
        <v>2007</v>
      </c>
      <c r="F15795" s="7" t="s">
        <v>8578</v>
      </c>
      <c r="G15795" s="7" t="s">
        <v>5401</v>
      </c>
      <c r="H15795" s="8" t="s">
        <v>8579</v>
      </c>
      <c r="I15795" s="8" t="s">
        <v>8577</v>
      </c>
      <c r="J15795" s="19">
        <v>1</v>
      </c>
      <c r="K15795" s="19" t="s">
        <v>7736</v>
      </c>
      <c r="L15795" s="11">
        <v>11.5</v>
      </c>
      <c r="M15795" s="11"/>
      <c r="N15795" s="24"/>
      <c r="P15795" s="32"/>
      <c r="S15795">
        <v>1</v>
      </c>
      <c r="T15795" s="19"/>
      <c r="U15795" s="3"/>
      <c r="X15795" t="str">
        <f t="shared" si="960"/>
        <v/>
      </c>
      <c r="Z15795" t="str">
        <f t="shared" si="961"/>
        <v/>
      </c>
      <c r="AB15795" s="9"/>
      <c r="AC15795" t="s">
        <v>8579</v>
      </c>
      <c r="AD15795">
        <f t="shared" si="962"/>
        <v>0</v>
      </c>
      <c r="AF15795" s="3"/>
      <c r="AH15795" s="9"/>
    </row>
    <row r="15796" spans="1:48" ht="10.95" customHeight="1" outlineLevel="1" x14ac:dyDescent="0.25">
      <c r="A15796" t="s">
        <v>1389</v>
      </c>
      <c r="C15796" s="3" t="s">
        <v>12466</v>
      </c>
      <c r="D15796" s="3">
        <v>785</v>
      </c>
      <c r="E15796" s="9">
        <v>2007</v>
      </c>
      <c r="F15796" s="7" t="s">
        <v>8581</v>
      </c>
      <c r="G15796" s="7" t="s">
        <v>5401</v>
      </c>
      <c r="H15796" s="8" t="s">
        <v>6337</v>
      </c>
      <c r="I15796" s="8" t="s">
        <v>8580</v>
      </c>
      <c r="J15796" s="19">
        <v>1</v>
      </c>
      <c r="K15796" s="19" t="s">
        <v>20093</v>
      </c>
      <c r="L15796" s="11"/>
      <c r="M15796" s="11"/>
      <c r="N15796" s="24"/>
      <c r="P15796" s="32"/>
      <c r="T15796" s="19"/>
      <c r="U15796" s="3"/>
      <c r="X15796" t="str">
        <f t="shared" si="960"/>
        <v/>
      </c>
      <c r="Z15796" t="str">
        <f t="shared" si="961"/>
        <v/>
      </c>
      <c r="AB15796" s="9"/>
      <c r="AC15796" t="s">
        <v>6337</v>
      </c>
      <c r="AD15796">
        <f t="shared" si="962"/>
        <v>0</v>
      </c>
      <c r="AF15796" s="3"/>
      <c r="AH15796" s="9"/>
    </row>
    <row r="15797" spans="1:48" ht="10.95" customHeight="1" outlineLevel="1" x14ac:dyDescent="0.25">
      <c r="A15797" t="s">
        <v>1389</v>
      </c>
      <c r="C15797" s="3" t="s">
        <v>12466</v>
      </c>
      <c r="D15797" s="3" t="s">
        <v>8582</v>
      </c>
      <c r="E15797" s="9">
        <v>2007</v>
      </c>
      <c r="F15797" s="7" t="s">
        <v>8571</v>
      </c>
      <c r="G15797" s="7" t="s">
        <v>5401</v>
      </c>
      <c r="H15797" s="8" t="s">
        <v>6337</v>
      </c>
      <c r="I15797" s="8" t="s">
        <v>8580</v>
      </c>
      <c r="J15797" s="19">
        <v>1</v>
      </c>
      <c r="K15797" s="19" t="s">
        <v>7736</v>
      </c>
      <c r="L15797" s="11">
        <v>12</v>
      </c>
      <c r="M15797" s="11"/>
      <c r="N15797" s="24"/>
      <c r="P15797" s="32"/>
      <c r="T15797" s="19"/>
      <c r="U15797" s="3"/>
      <c r="W15797" t="s">
        <v>7738</v>
      </c>
      <c r="X15797">
        <f t="shared" si="960"/>
        <v>1</v>
      </c>
      <c r="Z15797" t="str">
        <f t="shared" si="961"/>
        <v/>
      </c>
      <c r="AB15797" s="9"/>
      <c r="AC15797" t="s">
        <v>6337</v>
      </c>
      <c r="AD15797">
        <f t="shared" si="962"/>
        <v>0</v>
      </c>
      <c r="AF15797" s="3"/>
      <c r="AH15797" s="9"/>
    </row>
    <row r="15798" spans="1:48" ht="10.95" customHeight="1" outlineLevel="1" x14ac:dyDescent="0.25">
      <c r="A15798" t="s">
        <v>1389</v>
      </c>
      <c r="C15798" s="3" t="s">
        <v>12466</v>
      </c>
      <c r="D15798" s="3">
        <v>858</v>
      </c>
      <c r="E15798" s="9">
        <v>2010</v>
      </c>
      <c r="F15798" s="7" t="s">
        <v>8584</v>
      </c>
      <c r="G15798" s="7" t="s">
        <v>5401</v>
      </c>
      <c r="H15798" s="8" t="s">
        <v>6337</v>
      </c>
      <c r="I15798" s="8" t="s">
        <v>8583</v>
      </c>
      <c r="J15798" s="19">
        <v>1</v>
      </c>
      <c r="K15798" s="19" t="s">
        <v>7736</v>
      </c>
      <c r="L15798" s="11">
        <v>1</v>
      </c>
      <c r="M15798" s="11"/>
      <c r="N15798" s="24"/>
      <c r="P15798" s="32"/>
      <c r="T15798" s="19"/>
      <c r="U15798" s="3"/>
      <c r="X15798" t="str">
        <f t="shared" si="960"/>
        <v/>
      </c>
      <c r="Z15798" t="str">
        <f t="shared" si="961"/>
        <v/>
      </c>
      <c r="AB15798" s="9"/>
      <c r="AC15798" t="s">
        <v>6337</v>
      </c>
      <c r="AD15798">
        <f t="shared" ref="AD15798:AD15804" si="963">COUNTIF(H15798,"*Fuji*")</f>
        <v>0</v>
      </c>
      <c r="AF15798" s="3"/>
      <c r="AH15798" s="9"/>
    </row>
    <row r="15799" spans="1:48" ht="10.95" customHeight="1" outlineLevel="1" x14ac:dyDescent="0.25">
      <c r="A15799" t="s">
        <v>1389</v>
      </c>
      <c r="C15799" s="3" t="s">
        <v>12466</v>
      </c>
      <c r="D15799" s="3" t="s">
        <v>8585</v>
      </c>
      <c r="E15799" s="9">
        <v>2010</v>
      </c>
      <c r="F15799" s="7" t="s">
        <v>10622</v>
      </c>
      <c r="G15799" s="7" t="s">
        <v>5401</v>
      </c>
      <c r="H15799" s="8" t="s">
        <v>6337</v>
      </c>
      <c r="I15799" s="8" t="s">
        <v>8583</v>
      </c>
      <c r="J15799" s="19">
        <v>1</v>
      </c>
      <c r="K15799" s="19" t="s">
        <v>7736</v>
      </c>
      <c r="L15799" s="11">
        <v>12</v>
      </c>
      <c r="M15799" s="11"/>
      <c r="N15799" s="24"/>
      <c r="P15799" s="32"/>
      <c r="T15799" s="19"/>
      <c r="U15799" s="3"/>
      <c r="X15799" t="str">
        <f t="shared" si="960"/>
        <v/>
      </c>
      <c r="Z15799">
        <f t="shared" si="961"/>
        <v>1</v>
      </c>
      <c r="AB15799" s="9"/>
      <c r="AC15799" t="s">
        <v>6337</v>
      </c>
      <c r="AD15799">
        <f t="shared" si="963"/>
        <v>0</v>
      </c>
      <c r="AF15799" s="3"/>
      <c r="AH15799" s="9"/>
    </row>
    <row r="15800" spans="1:48" ht="10.95" customHeight="1" outlineLevel="1" x14ac:dyDescent="0.25">
      <c r="A15800" t="s">
        <v>1389</v>
      </c>
      <c r="C15800" s="3" t="s">
        <v>12466</v>
      </c>
      <c r="D15800" s="3">
        <v>882</v>
      </c>
      <c r="E15800" s="9">
        <v>2011</v>
      </c>
      <c r="F15800" s="7" t="s">
        <v>6421</v>
      </c>
      <c r="G15800" s="7" t="s">
        <v>5401</v>
      </c>
      <c r="H15800" s="8" t="s">
        <v>8586</v>
      </c>
      <c r="I15800" s="8" t="s">
        <v>8587</v>
      </c>
      <c r="J15800" s="19">
        <v>1</v>
      </c>
      <c r="K15800" s="19" t="s">
        <v>7736</v>
      </c>
      <c r="L15800" s="11">
        <v>6.2</v>
      </c>
      <c r="M15800" s="11"/>
      <c r="N15800" s="24"/>
      <c r="P15800" s="32"/>
      <c r="S15800">
        <v>1</v>
      </c>
      <c r="T15800" s="19"/>
      <c r="U15800" s="3"/>
      <c r="X15800" t="str">
        <f t="shared" si="960"/>
        <v/>
      </c>
      <c r="Z15800" t="str">
        <f t="shared" si="961"/>
        <v/>
      </c>
      <c r="AB15800" s="9"/>
      <c r="AC15800" t="s">
        <v>8586</v>
      </c>
      <c r="AD15800">
        <f t="shared" si="963"/>
        <v>0</v>
      </c>
      <c r="AF15800" s="3"/>
      <c r="AH15800" s="9"/>
    </row>
    <row r="15801" spans="1:48" ht="10.95" customHeight="1" outlineLevel="1" x14ac:dyDescent="0.25">
      <c r="A15801" t="s">
        <v>1389</v>
      </c>
      <c r="C15801" s="3" t="s">
        <v>12466</v>
      </c>
      <c r="D15801" s="3">
        <v>931</v>
      </c>
      <c r="E15801" s="9">
        <v>2012</v>
      </c>
      <c r="F15801" s="7" t="s">
        <v>20494</v>
      </c>
      <c r="G15801" s="7" t="s">
        <v>5401</v>
      </c>
      <c r="H15801" s="8" t="s">
        <v>2331</v>
      </c>
      <c r="I15801" s="8" t="s">
        <v>20495</v>
      </c>
      <c r="J15801" s="19">
        <v>1</v>
      </c>
      <c r="K15801" s="19" t="s">
        <v>7736</v>
      </c>
      <c r="L15801" s="11">
        <v>11</v>
      </c>
      <c r="M15801" s="11"/>
      <c r="N15801" s="24"/>
      <c r="P15801" s="32"/>
      <c r="T15801" s="19"/>
      <c r="U15801" s="3"/>
      <c r="X15801" t="str">
        <f t="shared" si="960"/>
        <v/>
      </c>
      <c r="Z15801" t="str">
        <f t="shared" si="961"/>
        <v/>
      </c>
      <c r="AB15801" s="9"/>
      <c r="AC15801" t="s">
        <v>2331</v>
      </c>
      <c r="AD15801">
        <f t="shared" si="963"/>
        <v>0</v>
      </c>
      <c r="AF15801" s="3"/>
      <c r="AH15801" s="9"/>
    </row>
    <row r="15802" spans="1:48" ht="10.95" customHeight="1" outlineLevel="1" x14ac:dyDescent="0.25">
      <c r="A15802" t="s">
        <v>1389</v>
      </c>
      <c r="C15802" s="3" t="s">
        <v>12466</v>
      </c>
      <c r="D15802" s="3">
        <v>951</v>
      </c>
      <c r="E15802" s="9">
        <v>2013</v>
      </c>
      <c r="F15802" s="7" t="s">
        <v>8588</v>
      </c>
      <c r="G15802" s="7" t="s">
        <v>5401</v>
      </c>
      <c r="H15802" s="8" t="s">
        <v>5537</v>
      </c>
      <c r="I15802" s="8" t="s">
        <v>7084</v>
      </c>
      <c r="J15802" s="19">
        <v>1</v>
      </c>
      <c r="K15802" s="19" t="s">
        <v>20093</v>
      </c>
      <c r="L15802" s="11"/>
      <c r="M15802" s="11"/>
      <c r="N15802" s="24"/>
      <c r="P15802" s="32"/>
      <c r="R15802">
        <v>1</v>
      </c>
      <c r="S15802">
        <v>1</v>
      </c>
      <c r="T15802" s="19"/>
      <c r="U15802" s="3"/>
      <c r="X15802" t="str">
        <f t="shared" si="960"/>
        <v/>
      </c>
      <c r="Z15802" t="str">
        <f t="shared" si="961"/>
        <v/>
      </c>
      <c r="AB15802" s="9"/>
      <c r="AC15802" t="s">
        <v>5537</v>
      </c>
      <c r="AD15802">
        <f t="shared" si="963"/>
        <v>0</v>
      </c>
      <c r="AF15802" s="3"/>
      <c r="AH15802" s="9"/>
    </row>
    <row r="15803" spans="1:48" ht="10.95" customHeight="1" outlineLevel="1" x14ac:dyDescent="0.25">
      <c r="A15803" t="s">
        <v>1389</v>
      </c>
      <c r="C15803" s="3" t="s">
        <v>12466</v>
      </c>
      <c r="D15803" s="3">
        <v>951</v>
      </c>
      <c r="E15803" s="9">
        <v>2013</v>
      </c>
      <c r="F15803" s="7" t="s">
        <v>13083</v>
      </c>
      <c r="G15803" s="7" t="s">
        <v>5401</v>
      </c>
      <c r="H15803" s="8" t="s">
        <v>5537</v>
      </c>
      <c r="I15803" s="8" t="s">
        <v>7084</v>
      </c>
      <c r="J15803" s="19">
        <v>1</v>
      </c>
      <c r="K15803" s="19" t="s">
        <v>7736</v>
      </c>
      <c r="L15803" s="11">
        <v>11.3</v>
      </c>
      <c r="M15803" s="11"/>
      <c r="N15803" s="24"/>
      <c r="P15803" s="32"/>
      <c r="T15803" s="19"/>
      <c r="U15803" s="3"/>
      <c r="X15803" t="str">
        <f t="shared" si="960"/>
        <v/>
      </c>
      <c r="Z15803" t="str">
        <f t="shared" si="961"/>
        <v/>
      </c>
      <c r="AB15803" s="9"/>
      <c r="AC15803" t="s">
        <v>5537</v>
      </c>
      <c r="AD15803">
        <f t="shared" si="963"/>
        <v>0</v>
      </c>
      <c r="AF15803" s="3"/>
      <c r="AH15803" s="9"/>
    </row>
    <row r="15804" spans="1:48" ht="10.95" customHeight="1" outlineLevel="1" x14ac:dyDescent="0.25">
      <c r="A15804" t="s">
        <v>1389</v>
      </c>
      <c r="C15804" s="3" t="s">
        <v>12466</v>
      </c>
      <c r="D15804" s="3">
        <v>951</v>
      </c>
      <c r="E15804" s="9">
        <v>2013</v>
      </c>
      <c r="F15804" s="7" t="s">
        <v>20097</v>
      </c>
      <c r="G15804" s="7" t="s">
        <v>5401</v>
      </c>
      <c r="H15804" s="8" t="s">
        <v>5537</v>
      </c>
      <c r="I15804" s="8" t="s">
        <v>7084</v>
      </c>
      <c r="J15804" s="19">
        <v>1</v>
      </c>
      <c r="K15804" s="19" t="s">
        <v>7736</v>
      </c>
      <c r="L15804" s="11">
        <v>13</v>
      </c>
      <c r="M15804" s="11"/>
      <c r="N15804" s="24"/>
      <c r="P15804" s="32"/>
      <c r="T15804" s="19"/>
      <c r="U15804" s="3"/>
      <c r="X15804">
        <f t="shared" si="960"/>
        <v>1</v>
      </c>
      <c r="Z15804" t="str">
        <f t="shared" si="961"/>
        <v/>
      </c>
      <c r="AB15804" s="9"/>
      <c r="AC15804" t="s">
        <v>5537</v>
      </c>
      <c r="AD15804">
        <f t="shared" si="963"/>
        <v>0</v>
      </c>
      <c r="AF15804" s="3"/>
      <c r="AH15804" s="9"/>
    </row>
    <row r="15805" spans="1:48" ht="10.95" customHeight="1" x14ac:dyDescent="0.25">
      <c r="A15805" s="6" t="s">
        <v>13563</v>
      </c>
      <c r="B15805" t="s">
        <v>13560</v>
      </c>
      <c r="C15805" s="3" t="s">
        <v>12533</v>
      </c>
      <c r="E15805" s="9"/>
      <c r="F15805" s="7"/>
      <c r="G15805" s="7"/>
      <c r="H15805" s="8"/>
      <c r="I15805" s="8"/>
      <c r="J15805" s="19"/>
      <c r="K15805" s="19"/>
      <c r="L15805" s="11"/>
      <c r="M15805" s="11">
        <f>SUM(L15806:L15808)</f>
        <v>6.1999999999999993</v>
      </c>
      <c r="N15805" s="24">
        <v>2023</v>
      </c>
      <c r="O15805">
        <f>COUNTIF(K15806:K15808,"*")</f>
        <v>3</v>
      </c>
      <c r="P15805" s="32">
        <f>O15805/N15805</f>
        <v>1.4829461196243204E-3</v>
      </c>
      <c r="Q15805">
        <f>COUNTIF(K15806:K15808,"Y")+COUNTIF(K15806:K15808,"S")</f>
        <v>3</v>
      </c>
      <c r="T15805" s="19" t="s">
        <v>7736</v>
      </c>
      <c r="U15805" s="3"/>
      <c r="V15805" t="s">
        <v>18539</v>
      </c>
      <c r="X15805" t="str">
        <f t="shared" si="960"/>
        <v/>
      </c>
      <c r="Z15805" t="str">
        <f t="shared" si="961"/>
        <v/>
      </c>
      <c r="AB15805" s="9"/>
      <c r="AE15805">
        <f>COUNTIF(AD15806:AD15808,"1")</f>
        <v>3</v>
      </c>
      <c r="AF15805" s="3"/>
      <c r="AH15805" s="9"/>
      <c r="AI15805">
        <f>COUNTIF($J15806:$J15808,"1")-COUNTIFS($J15806:$J15808,"1",$K15806:$K15808,"V")</f>
        <v>1</v>
      </c>
      <c r="AJ15805">
        <f>COUNTIFS($J15806:$J15808,"1",$K15806:$K15808,"Y")+COUNTIFS($J15806:$J15808,"1",$K15806:$K15808,"s")</f>
        <v>1</v>
      </c>
      <c r="AK15805">
        <f>COUNTIF($J15806:$J15808,"2")-COUNTIFS($J15806:$J15808,"2",$K15806:$K15808,"V")</f>
        <v>0</v>
      </c>
      <c r="AL15805">
        <f>COUNTIFS($J15806:$J15808,"2",$K15806:$K15808,"Y")+COUNTIFS($J15806:$J15808,"2",$K15806:$K15808,"s")</f>
        <v>0</v>
      </c>
      <c r="AM15805">
        <f>COUNTIF($J15806:$J15808,"3")-COUNTIFS($J15806:$J15808,"3",$K15806:$K15808,"V")</f>
        <v>2</v>
      </c>
      <c r="AN15805">
        <f>COUNTIFS($J15806:$J15808,"3",$K15806:$K15808,"Y")+COUNTIFS($J15806:$J15808,"3",$K15806:$K15808,"s")</f>
        <v>2</v>
      </c>
      <c r="AO15805">
        <f>COUNTIF($J15806:$J15808,"4")-COUNTIFS($J15806:$J15808,"4",$K15806:$K15808,"V")</f>
        <v>0</v>
      </c>
      <c r="AP15805">
        <f>COUNTIFS($J15806:$J15808,"4",$K15806:$K15808,"Y")+COUNTIFS($J15806:$J15808,"4",$K15806:$K15808,"s")</f>
        <v>0</v>
      </c>
      <c r="AQ15805">
        <f>COUNTIF($J15806:$J15808,"5")-COUNTIFS($J15806:$J15808,"5",$K15806:$K15808,"V")</f>
        <v>0</v>
      </c>
      <c r="AR15805">
        <f>COUNTIFS($J15806:$J15808,"5",$K15806:$K15808,"Y")+COUNTIFS($J15806:$J15808,"5",$K15806:$K15808,"s")</f>
        <v>0</v>
      </c>
      <c r="AS15805">
        <f>COUNTIF($J15806:$J15808,"6")-COUNTIFS($J15806:$J15808,"6",$K15806:$K15808,"V")</f>
        <v>0</v>
      </c>
      <c r="AT15805">
        <f>COUNTIFS($J15806:$J15808,"6",$K15806:$K15808,"Y")+COUNTIFS($J15806:$J15808,"6",$K15806:$K15808,"s")</f>
        <v>0</v>
      </c>
      <c r="AU15805">
        <f>COUNTIF($J15806:$J15808,"7")-COUNTIFS($J15806:$J15808,"7",$K15806:$K15808,"V")</f>
        <v>0</v>
      </c>
      <c r="AV15805">
        <f>COUNTIFS($J15806:$J15808,"7",$K15806:$K15808,"Y")+COUNTIFS($J15806:$J15808,"7",$K15806:$K15808,"s")</f>
        <v>0</v>
      </c>
    </row>
    <row r="15806" spans="1:48" ht="10.95" customHeight="1" outlineLevel="1" x14ac:dyDescent="0.25">
      <c r="A15806" t="s">
        <v>4537</v>
      </c>
      <c r="C15806" s="3" t="s">
        <v>12533</v>
      </c>
      <c r="D15806" s="3">
        <v>558</v>
      </c>
      <c r="E15806" s="9">
        <v>1970</v>
      </c>
      <c r="F15806" s="7" t="s">
        <v>3312</v>
      </c>
      <c r="G15806" s="7" t="s">
        <v>1112</v>
      </c>
      <c r="H15806" s="8" t="s">
        <v>5402</v>
      </c>
      <c r="I15806" s="8" t="s">
        <v>13561</v>
      </c>
      <c r="J15806" s="19">
        <v>3</v>
      </c>
      <c r="K15806" s="19" t="s">
        <v>7736</v>
      </c>
      <c r="L15806" s="11">
        <v>1.1000000000000001</v>
      </c>
      <c r="M15806" s="11"/>
      <c r="N15806" s="24"/>
      <c r="P15806" s="32"/>
      <c r="T15806" s="19"/>
      <c r="U15806" s="3" t="s">
        <v>1078</v>
      </c>
      <c r="X15806" t="str">
        <f t="shared" si="960"/>
        <v/>
      </c>
      <c r="Z15806" t="str">
        <f t="shared" si="961"/>
        <v/>
      </c>
      <c r="AB15806" s="9"/>
      <c r="AC15806" t="s">
        <v>5402</v>
      </c>
      <c r="AD15806">
        <f>COUNTIF(H15806,"*Fuji*")</f>
        <v>1</v>
      </c>
      <c r="AF15806" s="3"/>
      <c r="AG15806" t="s">
        <v>4924</v>
      </c>
      <c r="AH15806" s="9" t="s">
        <v>4613</v>
      </c>
    </row>
    <row r="15807" spans="1:48" ht="10.95" customHeight="1" outlineLevel="1" x14ac:dyDescent="0.25">
      <c r="A15807" t="s">
        <v>4537</v>
      </c>
      <c r="C15807" s="3" t="s">
        <v>12533</v>
      </c>
      <c r="D15807" s="3">
        <v>558</v>
      </c>
      <c r="E15807" s="9">
        <v>1970</v>
      </c>
      <c r="F15807" s="7" t="s">
        <v>14182</v>
      </c>
      <c r="G15807" s="7" t="s">
        <v>1112</v>
      </c>
      <c r="H15807" s="8" t="s">
        <v>5402</v>
      </c>
      <c r="I15807" s="8" t="s">
        <v>13561</v>
      </c>
      <c r="J15807" s="19">
        <v>3</v>
      </c>
      <c r="K15807" s="19" t="s">
        <v>7736</v>
      </c>
      <c r="L15807" s="11">
        <v>4</v>
      </c>
      <c r="M15807" s="11"/>
      <c r="N15807" s="24"/>
      <c r="P15807" s="32"/>
      <c r="T15807" s="19"/>
      <c r="U15807" s="3" t="s">
        <v>1078</v>
      </c>
      <c r="X15807">
        <f t="shared" si="960"/>
        <v>1</v>
      </c>
      <c r="Z15807" t="str">
        <f t="shared" si="961"/>
        <v/>
      </c>
      <c r="AB15807" s="9"/>
      <c r="AC15807" t="s">
        <v>5402</v>
      </c>
      <c r="AD15807">
        <f>COUNTIF(H15807,"*Fuji*")</f>
        <v>1</v>
      </c>
      <c r="AF15807" s="3"/>
      <c r="AG15807" t="s">
        <v>4924</v>
      </c>
      <c r="AH15807" s="9" t="s">
        <v>4613</v>
      </c>
    </row>
    <row r="15808" spans="1:48" ht="10.95" customHeight="1" outlineLevel="1" x14ac:dyDescent="0.25">
      <c r="A15808" t="s">
        <v>4537</v>
      </c>
      <c r="C15808" s="3" t="s">
        <v>12533</v>
      </c>
      <c r="D15808" s="3">
        <v>559</v>
      </c>
      <c r="E15808" s="9">
        <v>1970</v>
      </c>
      <c r="F15808" s="7" t="s">
        <v>4538</v>
      </c>
      <c r="G15808" s="7" t="s">
        <v>5401</v>
      </c>
      <c r="H15808" s="8" t="s">
        <v>5402</v>
      </c>
      <c r="I15808" s="8" t="s">
        <v>13562</v>
      </c>
      <c r="J15808" s="19">
        <v>1</v>
      </c>
      <c r="K15808" s="19" t="s">
        <v>7736</v>
      </c>
      <c r="L15808" s="11">
        <v>1.1000000000000001</v>
      </c>
      <c r="M15808" s="11"/>
      <c r="N15808" s="24"/>
      <c r="P15808" s="32"/>
      <c r="R15808">
        <v>1</v>
      </c>
      <c r="S15808">
        <v>1</v>
      </c>
      <c r="T15808" s="19"/>
      <c r="U15808" s="3">
        <v>483</v>
      </c>
      <c r="X15808" t="str">
        <f t="shared" si="960"/>
        <v/>
      </c>
      <c r="Z15808" t="str">
        <f t="shared" si="961"/>
        <v/>
      </c>
      <c r="AB15808" s="9"/>
      <c r="AC15808" t="s">
        <v>5402</v>
      </c>
      <c r="AD15808">
        <f>COUNTIF(H15808,"*Fuji*")</f>
        <v>1</v>
      </c>
      <c r="AF15808" s="3"/>
      <c r="AG15808" t="s">
        <v>4291</v>
      </c>
      <c r="AH15808" s="9" t="s">
        <v>4613</v>
      </c>
    </row>
    <row r="15809" spans="1:48" ht="10.95" customHeight="1" x14ac:dyDescent="0.25">
      <c r="A15809" s="6" t="s">
        <v>14159</v>
      </c>
      <c r="B15809" t="s">
        <v>14155</v>
      </c>
      <c r="C15809" s="3" t="s">
        <v>12988</v>
      </c>
      <c r="E15809" s="9"/>
      <c r="F15809" s="7"/>
      <c r="G15809" s="7"/>
      <c r="H15809" s="8"/>
      <c r="I15809" s="8"/>
      <c r="J15809" s="19"/>
      <c r="K15809" s="19"/>
      <c r="L15809" s="11"/>
      <c r="M15809" s="11">
        <f>SUM(L15810:L15811)</f>
        <v>14.7</v>
      </c>
      <c r="N15809" s="24">
        <v>4453</v>
      </c>
      <c r="O15809">
        <f>COUNTIF(K15810:K15811,"*")</f>
        <v>2</v>
      </c>
      <c r="P15809" s="32">
        <f>O15809/N15809</f>
        <v>4.4913541432741973E-4</v>
      </c>
      <c r="Q15809">
        <f>COUNTIF(K15810:K15811,"Y")+COUNTIF(K15810:K15811,"S")</f>
        <v>2</v>
      </c>
      <c r="T15809" s="19" t="s">
        <v>7736</v>
      </c>
      <c r="U15809" s="3"/>
      <c r="V15809" t="s">
        <v>18540</v>
      </c>
      <c r="X15809" t="str">
        <f t="shared" si="960"/>
        <v/>
      </c>
      <c r="Z15809" t="str">
        <f t="shared" si="961"/>
        <v/>
      </c>
      <c r="AB15809" s="9"/>
      <c r="AE15809">
        <f>COUNTIF(AD15811:AD15811,"1")</f>
        <v>0</v>
      </c>
      <c r="AF15809" s="3"/>
      <c r="AH15809" s="9"/>
      <c r="AI15809">
        <f>COUNTIF($J15810:$J15811,"1")-COUNTIFS($J15810:$J15811,"1",$K15810:$K15811,"V")</f>
        <v>2</v>
      </c>
      <c r="AJ15809">
        <f>COUNTIFS($J15810:$J15811,"1",$K15810:$K15811,"Y")+COUNTIFS($J15810:$J15811,"1",$K15810:$K15811,"s")</f>
        <v>2</v>
      </c>
      <c r="AK15809">
        <f>COUNTIF($J15810:$J15811,"2")-COUNTIFS($J15810:$J15811,"2",$K15810:$K15811,"V")</f>
        <v>0</v>
      </c>
      <c r="AL15809">
        <f>COUNTIFS($J15810:$J15811,"2",$K15810:$K15811,"Y")+COUNTIFS($J15810:$J15811,"2",$K15810:$K15811,"s")</f>
        <v>0</v>
      </c>
      <c r="AM15809">
        <f>COUNTIF($J15810:$J15811,"3")-COUNTIFS($J15810:$J15811,"3",$K15810:$K15811,"V")</f>
        <v>0</v>
      </c>
      <c r="AN15809">
        <f>COUNTIFS($J15810:$J15811,"3",$K15810:$K15811,"Y")+COUNTIFS($J15810:$J15811,"3",$K15810:$K15811,"s")</f>
        <v>0</v>
      </c>
      <c r="AO15809">
        <f>COUNTIF($J15810:$J15811,"4")-COUNTIFS($J15810:$J15811,"4",$K15810:$K15811,"V")</f>
        <v>0</v>
      </c>
      <c r="AP15809">
        <f>COUNTIFS($J15810:$J15811,"4",$K15810:$K15811,"Y")+COUNTIFS($J15810:$J15811,"4",$K15810:$K15811,"s")</f>
        <v>0</v>
      </c>
      <c r="AQ15809">
        <f>COUNTIF($J15810:$J15811,"5")-COUNTIFS($J15810:$J15811,"5",$K15810:$K15811,"V")</f>
        <v>0</v>
      </c>
      <c r="AR15809">
        <f>COUNTIFS($J15810:$J15811,"5",$K15810:$K15811,"Y")+COUNTIFS($J15810:$J15811,"5",$K15810:$K15811,"s")</f>
        <v>0</v>
      </c>
      <c r="AS15809">
        <f>COUNTIF($J15810:$J15811,"6")-COUNTIFS($J15810:$J15811,"6",$K15810:$K15811,"V")</f>
        <v>0</v>
      </c>
      <c r="AT15809">
        <f>COUNTIFS($J15810:$J15811,"6",$K15810:$K15811,"Y")+COUNTIFS($J15810:$J15811,"6",$K15810:$K15811,"s")</f>
        <v>0</v>
      </c>
      <c r="AU15809">
        <f>COUNTIF($J15810:$J15811,"7")-COUNTIFS($J15810:$J15811,"7",$K15810:$K15811,"V")</f>
        <v>0</v>
      </c>
      <c r="AV15809">
        <f>COUNTIFS($J15810:$J15811,"7",$K15810:$K15811,"Y")+COUNTIFS($J15810:$J15811,"7",$K15810:$K15811,"s")</f>
        <v>0</v>
      </c>
    </row>
    <row r="15810" spans="1:48" ht="10.95" customHeight="1" outlineLevel="1" x14ac:dyDescent="0.25">
      <c r="A15810" t="s">
        <v>14156</v>
      </c>
      <c r="C15810" s="3" t="s">
        <v>12988</v>
      </c>
      <c r="D15810" s="3">
        <v>3881</v>
      </c>
      <c r="E15810" s="9">
        <v>2006</v>
      </c>
      <c r="F15810" s="7" t="s">
        <v>14157</v>
      </c>
      <c r="G15810" s="7" t="s">
        <v>5401</v>
      </c>
      <c r="H15810" s="8" t="s">
        <v>13346</v>
      </c>
      <c r="I15810" s="8" t="s">
        <v>14158</v>
      </c>
      <c r="J15810" s="19">
        <v>1</v>
      </c>
      <c r="K15810" s="19" t="s">
        <v>7736</v>
      </c>
      <c r="L15810" s="11">
        <v>5</v>
      </c>
      <c r="M15810" s="11"/>
      <c r="N15810" s="24"/>
      <c r="P15810" s="32"/>
      <c r="T15810" s="19"/>
      <c r="U15810" s="3"/>
      <c r="X15810" t="str">
        <f t="shared" ref="X15810:X15873" si="964">IF(COUNTIF(F15810,"*fdc*"),1,"")</f>
        <v/>
      </c>
      <c r="Z15810" t="str">
        <f t="shared" ref="Z15810:Z15873" si="965">IF(COUNTIF(F15810,"*s/s*"),1,"")</f>
        <v/>
      </c>
      <c r="AB15810" s="9"/>
      <c r="AC15810" t="s">
        <v>13346</v>
      </c>
      <c r="AD15810">
        <f>COUNTIF(H15810,"*Fuji*")</f>
        <v>0</v>
      </c>
      <c r="AF15810" s="3"/>
      <c r="AH15810" s="9"/>
    </row>
    <row r="15811" spans="1:48" ht="10.95" customHeight="1" outlineLevel="1" x14ac:dyDescent="0.25">
      <c r="A15811" t="s">
        <v>14156</v>
      </c>
      <c r="C15811" s="3" t="s">
        <v>12988</v>
      </c>
      <c r="D15811" s="3">
        <v>3881</v>
      </c>
      <c r="E15811" s="9">
        <v>2006</v>
      </c>
      <c r="F15811" s="7" t="s">
        <v>20520</v>
      </c>
      <c r="G15811" s="7" t="s">
        <v>5401</v>
      </c>
      <c r="H15811" s="8" t="s">
        <v>13346</v>
      </c>
      <c r="I15811" s="8" t="s">
        <v>14158</v>
      </c>
      <c r="J15811" s="19">
        <v>1</v>
      </c>
      <c r="K15811" s="19" t="s">
        <v>7736</v>
      </c>
      <c r="L15811" s="11">
        <v>9.6999999999999993</v>
      </c>
      <c r="M15811" s="11"/>
      <c r="N15811" s="24"/>
      <c r="P15811" s="32"/>
      <c r="T15811" s="19"/>
      <c r="U15811" s="3"/>
      <c r="X15811">
        <f t="shared" si="964"/>
        <v>1</v>
      </c>
      <c r="Z15811" t="str">
        <f t="shared" si="965"/>
        <v/>
      </c>
      <c r="AB15811" s="9"/>
      <c r="AC15811" t="s">
        <v>13346</v>
      </c>
      <c r="AD15811">
        <f>COUNTIF(H15811,"*Fuji*")</f>
        <v>0</v>
      </c>
      <c r="AF15811" s="3"/>
      <c r="AH15811" s="9"/>
    </row>
    <row r="15812" spans="1:48" ht="10.95" customHeight="1" x14ac:dyDescent="0.25">
      <c r="A15812" t="s">
        <v>14836</v>
      </c>
      <c r="B15812" t="s">
        <v>14835</v>
      </c>
      <c r="C15812" s="3" t="s">
        <v>12965</v>
      </c>
      <c r="E15812" s="9"/>
      <c r="F15812" s="7"/>
      <c r="G15812" s="7"/>
      <c r="H15812" s="8"/>
      <c r="I15812" s="8"/>
      <c r="J15812" s="19"/>
      <c r="K15812" s="19"/>
      <c r="L15812" s="11"/>
      <c r="M15812" s="11">
        <f>SUM(L15813:L15816)</f>
        <v>4.3999999999999995</v>
      </c>
      <c r="N15812" s="24">
        <v>3017</v>
      </c>
      <c r="O15812">
        <f>COUNTIF(K15813:K15816,"*")</f>
        <v>4</v>
      </c>
      <c r="P15812" s="32">
        <f>O15812/N15812</f>
        <v>1.325820351342393E-3</v>
      </c>
      <c r="Q15812">
        <f>COUNTIF(K15813:K15816,"Y")+COUNTIF(K15813:K15816,"S")</f>
        <v>2</v>
      </c>
      <c r="T15812" s="19" t="s">
        <v>7736</v>
      </c>
      <c r="U15812" s="3"/>
      <c r="V15812" t="s">
        <v>18541</v>
      </c>
      <c r="X15812" t="str">
        <f t="shared" si="964"/>
        <v/>
      </c>
      <c r="Z15812" t="str">
        <f t="shared" si="965"/>
        <v/>
      </c>
      <c r="AB15812" s="9"/>
      <c r="AE15812">
        <f>COUNTIF(AD15813:AD15816,"1")</f>
        <v>0</v>
      </c>
      <c r="AF15812" s="3"/>
      <c r="AH15812" s="9"/>
      <c r="AI15812">
        <f>COUNTIF($J15813:$J15816,"1")-COUNTIFS($J15813:$J15816,"1",$K15813:$K15816,"V")</f>
        <v>1</v>
      </c>
      <c r="AJ15812">
        <f>COUNTIFS($J15813:$J15816,"1",$K15813:$K15816,"Y")+COUNTIFS($J15813:$J15816,"1",$K15813:$K15816,"s")</f>
        <v>1</v>
      </c>
      <c r="AK15812">
        <f>COUNTIF($J15813:$J15816,"2")-COUNTIFS($J15813:$J15816,"2",$K15813:$K15816,"V")</f>
        <v>0</v>
      </c>
      <c r="AL15812">
        <f>COUNTIFS($J15813:$J15816,"2",$K15813:$K15816,"Y")+COUNTIFS($J15813:$J15816,"2",$K15813:$K15816,"s")</f>
        <v>0</v>
      </c>
      <c r="AM15812">
        <f>COUNTIF($J15813:$J15816,"3")-COUNTIFS($J15813:$J15816,"3",$K15813:$K15816,"V")</f>
        <v>0</v>
      </c>
      <c r="AN15812">
        <f>COUNTIFS($J15813:$J15816,"3",$K15813:$K15816,"Y")+COUNTIFS($J15813:$J15816,"3",$K15813:$K15816,"s")</f>
        <v>0</v>
      </c>
      <c r="AO15812">
        <f>COUNTIF($J15813:$J15816,"4")-COUNTIFS($J15813:$J15816,"4",$K15813:$K15816,"V")</f>
        <v>0</v>
      </c>
      <c r="AP15812">
        <f>COUNTIFS($J15813:$J15816,"4",$K15813:$K15816,"Y")+COUNTIFS($J15813:$J15816,"4",$K15813:$K15816,"s")</f>
        <v>0</v>
      </c>
      <c r="AQ15812">
        <f>COUNTIF($J15813:$J15816,"5")-COUNTIFS($J15813:$J15816,"5",$K15813:$K15816,"V")</f>
        <v>0</v>
      </c>
      <c r="AR15812">
        <f>COUNTIFS($J15813:$J15816,"5",$K15813:$K15816,"Y")+COUNTIFS($J15813:$J15816,"5",$K15813:$K15816,"s")</f>
        <v>0</v>
      </c>
      <c r="AS15812">
        <f>COUNTIF($J15813:$J15816,"6")-COUNTIFS($J15813:$J15816,"6",$K15813:$K15816,"V")</f>
        <v>0</v>
      </c>
      <c r="AT15812">
        <f>COUNTIFS($J15813:$J15816,"6",$K15813:$K15816,"Y")+COUNTIFS($J15813:$J15816,"6",$K15813:$K15816,"s")</f>
        <v>0</v>
      </c>
      <c r="AU15812">
        <f>COUNTIF($J15813:$J15816,"7")-COUNTIFS($J15813:$J15816,"7",$K15813:$K15816,"V")</f>
        <v>3</v>
      </c>
      <c r="AV15812">
        <f>COUNTIFS($J15813:$J15816,"7",$K15813:$K15816,"Y")+COUNTIFS($J15813:$J15816,"7",$K15813:$K15816,"s")</f>
        <v>1</v>
      </c>
    </row>
    <row r="15813" spans="1:48" ht="10.95" customHeight="1" outlineLevel="1" x14ac:dyDescent="0.25">
      <c r="A15813" t="s">
        <v>14837</v>
      </c>
      <c r="C15813" s="3" t="s">
        <v>12965</v>
      </c>
      <c r="D15813" s="3">
        <v>627</v>
      </c>
      <c r="E15813" s="9">
        <v>1984</v>
      </c>
      <c r="F15813" s="7" t="s">
        <v>1177</v>
      </c>
      <c r="G15813" s="7" t="s">
        <v>5401</v>
      </c>
      <c r="H15813" s="8" t="s">
        <v>1698</v>
      </c>
      <c r="I15813" s="8" t="s">
        <v>8506</v>
      </c>
      <c r="J15813" s="19">
        <v>1</v>
      </c>
      <c r="K15813" s="19" t="s">
        <v>7736</v>
      </c>
      <c r="L15813" s="11">
        <v>0.6</v>
      </c>
      <c r="M15813" s="11"/>
      <c r="N15813" s="24"/>
      <c r="P15813" s="32"/>
      <c r="T15813" s="19"/>
      <c r="U15813" s="3"/>
      <c r="X15813" t="str">
        <f t="shared" si="964"/>
        <v/>
      </c>
      <c r="Z15813" t="str">
        <f t="shared" si="965"/>
        <v/>
      </c>
      <c r="AB15813" s="9"/>
      <c r="AC15813" t="s">
        <v>1698</v>
      </c>
      <c r="AD15813">
        <f>COUNTIF(H15813,"*Fuji*")</f>
        <v>0</v>
      </c>
      <c r="AF15813" s="3">
        <v>1</v>
      </c>
      <c r="AH15813" s="9"/>
    </row>
    <row r="15814" spans="1:48" ht="10.95" customHeight="1" outlineLevel="1" x14ac:dyDescent="0.25">
      <c r="A15814" t="s">
        <v>14837</v>
      </c>
      <c r="C15814" s="3" t="s">
        <v>12965</v>
      </c>
      <c r="D15814" s="3">
        <v>1715</v>
      </c>
      <c r="E15814" s="9">
        <v>1993</v>
      </c>
      <c r="F15814" s="7" t="s">
        <v>20473</v>
      </c>
      <c r="G15814" s="7" t="s">
        <v>5401</v>
      </c>
      <c r="H15814" s="8" t="s">
        <v>12950</v>
      </c>
      <c r="I15814" s="8" t="s">
        <v>7582</v>
      </c>
      <c r="J15814" s="19">
        <v>7</v>
      </c>
      <c r="K15814" s="19" t="s">
        <v>7736</v>
      </c>
      <c r="L15814" s="11">
        <v>3.8</v>
      </c>
      <c r="M15814" s="11"/>
      <c r="N15814" s="24"/>
      <c r="P15814" s="32"/>
      <c r="T15814" s="19"/>
      <c r="U15814" s="3"/>
      <c r="X15814" t="str">
        <f t="shared" si="964"/>
        <v/>
      </c>
      <c r="Z15814" t="str">
        <f t="shared" si="965"/>
        <v/>
      </c>
      <c r="AB15814" s="9"/>
      <c r="AC15814" t="s">
        <v>12950</v>
      </c>
      <c r="AD15814">
        <f>COUNTIF(H15814,"*Fuji*")</f>
        <v>0</v>
      </c>
      <c r="AF15814" s="3"/>
      <c r="AH15814" s="9"/>
    </row>
    <row r="15815" spans="1:48" ht="10.95" customHeight="1" outlineLevel="1" x14ac:dyDescent="0.25">
      <c r="A15815" t="s">
        <v>14837</v>
      </c>
      <c r="C15815" s="3" t="s">
        <v>12965</v>
      </c>
      <c r="D15815" s="3">
        <v>2289</v>
      </c>
      <c r="E15815" s="9">
        <v>2001</v>
      </c>
      <c r="F15815" s="7" t="s">
        <v>2034</v>
      </c>
      <c r="G15815" s="7" t="s">
        <v>5401</v>
      </c>
      <c r="H15815" s="8" t="s">
        <v>12950</v>
      </c>
      <c r="I15815" s="8" t="s">
        <v>7582</v>
      </c>
      <c r="J15815" s="19">
        <v>7</v>
      </c>
      <c r="K15815" s="19" t="s">
        <v>7738</v>
      </c>
      <c r="L15815" s="11"/>
      <c r="M15815" s="11"/>
      <c r="N15815" s="24"/>
      <c r="P15815" s="32"/>
      <c r="T15815" s="19"/>
      <c r="U15815" s="3"/>
      <c r="X15815" t="str">
        <f t="shared" si="964"/>
        <v/>
      </c>
      <c r="Z15815" t="str">
        <f t="shared" si="965"/>
        <v/>
      </c>
      <c r="AB15815" s="9"/>
      <c r="AC15815" t="s">
        <v>12950</v>
      </c>
      <c r="AD15815">
        <f>COUNTIF(H15815,"*Fuji*")</f>
        <v>0</v>
      </c>
      <c r="AF15815" s="3"/>
      <c r="AH15815" s="9"/>
    </row>
    <row r="15816" spans="1:48" ht="10.95" customHeight="1" outlineLevel="1" x14ac:dyDescent="0.25">
      <c r="A15816" t="s">
        <v>14837</v>
      </c>
      <c r="C15816" s="3" t="s">
        <v>12965</v>
      </c>
      <c r="D15816" s="3">
        <v>2290</v>
      </c>
      <c r="E15816" s="9">
        <v>2001</v>
      </c>
      <c r="F15816" s="7" t="s">
        <v>14838</v>
      </c>
      <c r="G15816" s="7" t="s">
        <v>5401</v>
      </c>
      <c r="H15816" s="8" t="s">
        <v>12950</v>
      </c>
      <c r="I15816" s="8" t="s">
        <v>7582</v>
      </c>
      <c r="J15816" s="19">
        <v>7</v>
      </c>
      <c r="K15816" s="19" t="s">
        <v>7738</v>
      </c>
      <c r="L15816" s="11"/>
      <c r="M15816" s="11"/>
      <c r="N15816" s="24"/>
      <c r="P15816" s="32"/>
      <c r="T15816" s="19"/>
      <c r="U15816" s="3"/>
      <c r="X15816" t="str">
        <f t="shared" si="964"/>
        <v/>
      </c>
      <c r="Z15816" t="str">
        <f t="shared" si="965"/>
        <v/>
      </c>
      <c r="AB15816" s="9"/>
      <c r="AC15816" t="s">
        <v>12950</v>
      </c>
      <c r="AD15816">
        <f>COUNTIF(H15816,"*Fuji*")</f>
        <v>0</v>
      </c>
      <c r="AF15816" s="3"/>
      <c r="AH15816" s="9"/>
    </row>
    <row r="15817" spans="1:48" ht="10.95" customHeight="1" x14ac:dyDescent="0.25">
      <c r="A15817" t="s">
        <v>16146</v>
      </c>
      <c r="B15817" t="s">
        <v>16270</v>
      </c>
      <c r="C15817" s="3" t="s">
        <v>12466</v>
      </c>
      <c r="E15817" s="9"/>
      <c r="F15817" s="7"/>
      <c r="G15817" s="7"/>
      <c r="H15817" s="8"/>
      <c r="I15817" s="8"/>
      <c r="J15817" s="19"/>
      <c r="K15817" s="19"/>
      <c r="L15817" s="11"/>
      <c r="M15817" s="11">
        <f>SUM(L15818:L15899)</f>
        <v>196.1</v>
      </c>
      <c r="N15817" s="24">
        <v>1215</v>
      </c>
      <c r="O15817">
        <f>COUNTIF(K15818:K15899,"*")</f>
        <v>82</v>
      </c>
      <c r="P15817" s="32">
        <f>O15817/N15817</f>
        <v>6.7489711934156385E-2</v>
      </c>
      <c r="Q15817">
        <f>COUNTIF(K15818:K15899,"Y")+COUNTIF(K15818:K15899,"S")</f>
        <v>49</v>
      </c>
      <c r="T15817" s="19" t="s">
        <v>7736</v>
      </c>
      <c r="U15817" s="3"/>
      <c r="V15817" t="s">
        <v>18542</v>
      </c>
      <c r="X15817" t="str">
        <f t="shared" si="964"/>
        <v/>
      </c>
      <c r="Z15817" t="str">
        <f t="shared" si="965"/>
        <v/>
      </c>
      <c r="AB15817" s="9"/>
      <c r="AE15817">
        <f>COUNTIF(AD15818:AD15899,"1")</f>
        <v>0</v>
      </c>
      <c r="AF15817" s="3"/>
      <c r="AH15817" s="9"/>
      <c r="AI15817">
        <f>COUNTIF($J15818:$J15899,"1")-COUNTIFS($J15818:$J15899,"1",$K15818:$K15899,"V")</f>
        <v>2</v>
      </c>
      <c r="AJ15817">
        <f>COUNTIFS($J15818:$J15899,"1",$K15818:$K15899,"Y")+COUNTIFS($J15818:$J15899,"1",$K15818:$K15899,"s")</f>
        <v>2</v>
      </c>
      <c r="AK15817">
        <f>COUNTIF($J15818:$J15899,"2")-COUNTIFS($J15818:$J15899,"2",$K15818:$K15899,"V")</f>
        <v>0</v>
      </c>
      <c r="AL15817">
        <f>COUNTIFS($J15818:$J15899,"2",$K15818:$K15899,"Y")+COUNTIFS($J15818:$J15899,"2",$K15818:$K15899,"s")</f>
        <v>0</v>
      </c>
      <c r="AM15817">
        <f>COUNTIF($J15818:$J15899,"3")-COUNTIFS($J15818:$J15899,"3",$K15818:$K15899,"V")</f>
        <v>14</v>
      </c>
      <c r="AN15817">
        <f>COUNTIFS($J15818:$J15899,"3",$K15818:$K15899,"Y")+COUNTIFS($J15818:$J15899,"3",$K15818:$K15899,"s")</f>
        <v>10</v>
      </c>
      <c r="AO15817">
        <f>COUNTIF($J15818:$J15899,"4")-COUNTIFS($J15818:$J15899,"4",$K15818:$K15899,"V")</f>
        <v>1</v>
      </c>
      <c r="AP15817">
        <f>COUNTIFS($J15818:$J15899,"4",$K15818:$K15899,"Y")+COUNTIFS($J15818:$J15899,"4",$K15818:$K15899,"s")</f>
        <v>1</v>
      </c>
      <c r="AQ15817">
        <f>COUNTIF($J15818:$J15899,"5")-COUNTIFS($J15818:$J15899,"5",$K15818:$K15899,"V")</f>
        <v>30</v>
      </c>
      <c r="AR15817">
        <f>COUNTIFS($J15818:$J15899,"5",$K15818:$K15899,"Y")+COUNTIFS($J15818:$J15899,"5",$K15818:$K15899,"s")</f>
        <v>18</v>
      </c>
      <c r="AS15817">
        <f>COUNTIF($J15818:$J15899,"6")-COUNTIFS($J15818:$J15899,"6",$K15818:$K15899,"V")</f>
        <v>35</v>
      </c>
      <c r="AT15817">
        <f>COUNTIFS($J15818:$J15899,"6",$K15818:$K15899,"Y")+COUNTIFS($J15818:$J15899,"6",$K15818:$K15899,"s")</f>
        <v>18</v>
      </c>
      <c r="AU15817">
        <f>COUNTIF($J15818:$J15899,"7")-COUNTIFS($J15818:$J15899,"7",$K15818:$K15899,"V")</f>
        <v>0</v>
      </c>
      <c r="AV15817">
        <f>COUNTIFS($J15818:$J15899,"7",$K15818:$K15899,"Y")+COUNTIFS($J15818:$J15899,"7",$K15818:$K15899,"s")</f>
        <v>0</v>
      </c>
    </row>
    <row r="15818" spans="1:48" ht="10.95" customHeight="1" outlineLevel="1" x14ac:dyDescent="0.25">
      <c r="A15818" t="s">
        <v>4539</v>
      </c>
      <c r="C15818" s="3" t="s">
        <v>12466</v>
      </c>
      <c r="D15818" s="3">
        <v>181</v>
      </c>
      <c r="E15818" s="9">
        <v>1955</v>
      </c>
      <c r="F15818" s="7" t="s">
        <v>16149</v>
      </c>
      <c r="G15818" s="7" t="s">
        <v>5401</v>
      </c>
      <c r="H15818" s="8" t="s">
        <v>16147</v>
      </c>
      <c r="I15818" s="8" t="s">
        <v>16148</v>
      </c>
      <c r="J15818" s="19">
        <v>5</v>
      </c>
      <c r="K15818" s="19" t="s">
        <v>7736</v>
      </c>
      <c r="L15818" s="11">
        <v>2</v>
      </c>
      <c r="M15818" s="11"/>
      <c r="N15818" s="24"/>
      <c r="P15818" s="32"/>
      <c r="T15818" s="19"/>
      <c r="U15818" s="3"/>
      <c r="X15818" t="str">
        <f t="shared" si="964"/>
        <v/>
      </c>
      <c r="Z15818" t="str">
        <f t="shared" si="965"/>
        <v/>
      </c>
      <c r="AB15818" s="9"/>
      <c r="AC15818" t="s">
        <v>16147</v>
      </c>
      <c r="AD15818">
        <f t="shared" ref="AD15818:AD15849" si="966">COUNTIF(H15818,"*Fuji*")</f>
        <v>0</v>
      </c>
      <c r="AF15818" s="3"/>
      <c r="AH15818" s="9"/>
    </row>
    <row r="15819" spans="1:48" ht="10.95" customHeight="1" outlineLevel="1" x14ac:dyDescent="0.25">
      <c r="A15819" t="s">
        <v>4539</v>
      </c>
      <c r="C15819" s="3" t="s">
        <v>12466</v>
      </c>
      <c r="D15819" s="3">
        <v>182</v>
      </c>
      <c r="E15819" s="9">
        <v>1957</v>
      </c>
      <c r="F15819" s="7" t="s">
        <v>108</v>
      </c>
      <c r="G15819" s="7" t="s">
        <v>4540</v>
      </c>
      <c r="H15819" s="8" t="s">
        <v>4541</v>
      </c>
      <c r="I15819" s="8" t="s">
        <v>6998</v>
      </c>
      <c r="J15819" s="19">
        <v>3</v>
      </c>
      <c r="K15819" s="19" t="s">
        <v>7736</v>
      </c>
      <c r="L15819" s="11">
        <v>1.9</v>
      </c>
      <c r="M15819" s="11"/>
      <c r="N15819" s="24"/>
      <c r="P15819" s="32"/>
      <c r="T15819" s="19"/>
      <c r="U15819" s="3">
        <v>150</v>
      </c>
      <c r="X15819" t="str">
        <f t="shared" si="964"/>
        <v/>
      </c>
      <c r="Z15819" t="str">
        <f t="shared" si="965"/>
        <v/>
      </c>
      <c r="AB15819" s="9"/>
      <c r="AC15819" t="s">
        <v>4541</v>
      </c>
      <c r="AD15819">
        <f t="shared" si="966"/>
        <v>0</v>
      </c>
      <c r="AF15819" s="3"/>
      <c r="AG15819" t="s">
        <v>4542</v>
      </c>
      <c r="AH15819" s="9" t="s">
        <v>4613</v>
      </c>
    </row>
    <row r="15820" spans="1:48" ht="10.95" customHeight="1" outlineLevel="1" x14ac:dyDescent="0.25">
      <c r="A15820" t="s">
        <v>4539</v>
      </c>
      <c r="C15820" s="3" t="s">
        <v>12466</v>
      </c>
      <c r="D15820" s="3">
        <v>183</v>
      </c>
      <c r="E15820" s="9">
        <v>1957</v>
      </c>
      <c r="F15820" s="7" t="s">
        <v>4543</v>
      </c>
      <c r="G15820" s="7" t="s">
        <v>4544</v>
      </c>
      <c r="H15820" s="8" t="s">
        <v>4541</v>
      </c>
      <c r="I15820" s="8" t="s">
        <v>6998</v>
      </c>
      <c r="J15820" s="19">
        <v>3</v>
      </c>
      <c r="K15820" s="19" t="s">
        <v>7736</v>
      </c>
      <c r="L15820" s="11">
        <v>1.9</v>
      </c>
      <c r="M15820" s="11"/>
      <c r="N15820" s="24"/>
      <c r="P15820" s="32"/>
      <c r="T15820" s="19"/>
      <c r="U15820" s="3">
        <v>151</v>
      </c>
      <c r="X15820" t="str">
        <f t="shared" si="964"/>
        <v/>
      </c>
      <c r="Z15820" t="str">
        <f t="shared" si="965"/>
        <v/>
      </c>
      <c r="AB15820" s="9"/>
      <c r="AC15820" t="s">
        <v>4541</v>
      </c>
      <c r="AD15820">
        <f t="shared" si="966"/>
        <v>0</v>
      </c>
      <c r="AF15820" s="3"/>
      <c r="AG15820" t="s">
        <v>4542</v>
      </c>
      <c r="AH15820" s="9" t="s">
        <v>4925</v>
      </c>
    </row>
    <row r="15821" spans="1:48" ht="10.95" customHeight="1" outlineLevel="1" x14ac:dyDescent="0.25">
      <c r="A15821" t="s">
        <v>4539</v>
      </c>
      <c r="C15821" s="3" t="s">
        <v>12466</v>
      </c>
      <c r="D15821" s="3">
        <v>190</v>
      </c>
      <c r="E15821" s="9">
        <v>1960</v>
      </c>
      <c r="F15821" s="7" t="s">
        <v>16150</v>
      </c>
      <c r="G15821" s="7" t="s">
        <v>5401</v>
      </c>
      <c r="H15821" s="8" t="s">
        <v>16152</v>
      </c>
      <c r="I15821" s="8" t="s">
        <v>16153</v>
      </c>
      <c r="J15821" s="19">
        <v>5</v>
      </c>
      <c r="K15821" s="19" t="s">
        <v>7736</v>
      </c>
      <c r="L15821" s="11">
        <v>7</v>
      </c>
      <c r="M15821" s="11"/>
      <c r="N15821" s="24"/>
      <c r="P15821" s="32"/>
      <c r="T15821" s="19"/>
      <c r="U15821" s="3"/>
      <c r="X15821" t="str">
        <f t="shared" si="964"/>
        <v/>
      </c>
      <c r="Z15821" t="str">
        <f t="shared" si="965"/>
        <v/>
      </c>
      <c r="AB15821" s="9"/>
      <c r="AC15821" t="s">
        <v>16152</v>
      </c>
      <c r="AD15821">
        <f t="shared" si="966"/>
        <v>0</v>
      </c>
      <c r="AF15821" s="3"/>
      <c r="AH15821" s="9"/>
    </row>
    <row r="15822" spans="1:48" ht="10.95" customHeight="1" outlineLevel="1" x14ac:dyDescent="0.25">
      <c r="A15822" t="s">
        <v>4539</v>
      </c>
      <c r="C15822" s="3" t="s">
        <v>12466</v>
      </c>
      <c r="D15822" s="3">
        <v>191</v>
      </c>
      <c r="E15822" s="9">
        <v>1960</v>
      </c>
      <c r="F15822" s="7" t="s">
        <v>16151</v>
      </c>
      <c r="G15822" s="7" t="s">
        <v>5401</v>
      </c>
      <c r="H15822" s="8" t="s">
        <v>16154</v>
      </c>
      <c r="I15822" s="8" t="s">
        <v>16153</v>
      </c>
      <c r="J15822" s="19">
        <v>6</v>
      </c>
      <c r="K15822" s="19" t="s">
        <v>7736</v>
      </c>
      <c r="L15822" s="11">
        <v>5.6</v>
      </c>
      <c r="M15822" s="11"/>
      <c r="N15822" s="24"/>
      <c r="P15822" s="32"/>
      <c r="T15822" s="19"/>
      <c r="U15822" s="3"/>
      <c r="X15822" t="str">
        <f t="shared" si="964"/>
        <v/>
      </c>
      <c r="Z15822" t="str">
        <f t="shared" si="965"/>
        <v/>
      </c>
      <c r="AB15822" s="9"/>
      <c r="AC15822" t="s">
        <v>16154</v>
      </c>
      <c r="AD15822">
        <f t="shared" si="966"/>
        <v>0</v>
      </c>
      <c r="AF15822" s="3"/>
      <c r="AH15822" s="9"/>
    </row>
    <row r="15823" spans="1:48" ht="10.95" customHeight="1" outlineLevel="1" x14ac:dyDescent="0.25">
      <c r="A15823" t="s">
        <v>4539</v>
      </c>
      <c r="C15823" s="3" t="s">
        <v>12466</v>
      </c>
      <c r="D15823" s="3">
        <v>192</v>
      </c>
      <c r="E15823" s="9">
        <v>1962</v>
      </c>
      <c r="F15823" s="7" t="s">
        <v>16156</v>
      </c>
      <c r="G15823" s="7" t="s">
        <v>5401</v>
      </c>
      <c r="H15823" s="8" t="s">
        <v>16157</v>
      </c>
      <c r="I15823" s="8" t="s">
        <v>16155</v>
      </c>
      <c r="J15823" s="19">
        <v>6</v>
      </c>
      <c r="K15823" s="19" t="s">
        <v>7736</v>
      </c>
      <c r="L15823" s="11">
        <v>5.8</v>
      </c>
      <c r="M15823" s="11"/>
      <c r="N15823" s="24"/>
      <c r="P15823" s="32"/>
      <c r="T15823" s="19"/>
      <c r="U15823" s="3"/>
      <c r="X15823" t="str">
        <f t="shared" si="964"/>
        <v/>
      </c>
      <c r="Z15823" t="str">
        <f t="shared" si="965"/>
        <v/>
      </c>
      <c r="AB15823" s="9"/>
      <c r="AC15823" t="s">
        <v>16157</v>
      </c>
      <c r="AD15823">
        <f t="shared" si="966"/>
        <v>0</v>
      </c>
      <c r="AF15823" s="3"/>
      <c r="AH15823" s="9"/>
    </row>
    <row r="15824" spans="1:48" ht="10.95" customHeight="1" outlineLevel="1" x14ac:dyDescent="0.25">
      <c r="A15824" t="s">
        <v>4539</v>
      </c>
      <c r="C15824" s="3" t="s">
        <v>12466</v>
      </c>
      <c r="D15824" s="3">
        <v>216</v>
      </c>
      <c r="E15824" s="9">
        <v>1967</v>
      </c>
      <c r="F15824" s="7" t="s">
        <v>1142</v>
      </c>
      <c r="G15824" s="7" t="s">
        <v>5401</v>
      </c>
      <c r="H15824" s="8" t="s">
        <v>16159</v>
      </c>
      <c r="I15824" s="8" t="s">
        <v>16158</v>
      </c>
      <c r="J15824" s="19">
        <v>5</v>
      </c>
      <c r="K15824" s="19" t="s">
        <v>7738</v>
      </c>
      <c r="L15824" s="11"/>
      <c r="M15824" s="11"/>
      <c r="N15824" s="24"/>
      <c r="P15824" s="32"/>
      <c r="T15824" s="19"/>
      <c r="U15824" s="3"/>
      <c r="X15824" t="str">
        <f t="shared" si="964"/>
        <v/>
      </c>
      <c r="Z15824" t="str">
        <f t="shared" si="965"/>
        <v/>
      </c>
      <c r="AB15824" s="9"/>
      <c r="AC15824" t="s">
        <v>16159</v>
      </c>
      <c r="AD15824">
        <f t="shared" si="966"/>
        <v>0</v>
      </c>
      <c r="AF15824" s="3"/>
      <c r="AH15824" s="9"/>
    </row>
    <row r="15825" spans="1:34" ht="10.95" customHeight="1" outlineLevel="1" x14ac:dyDescent="0.25">
      <c r="A15825" t="s">
        <v>4539</v>
      </c>
      <c r="C15825" s="3" t="s">
        <v>12466</v>
      </c>
      <c r="D15825" s="3">
        <v>221</v>
      </c>
      <c r="E15825" s="9">
        <v>1969</v>
      </c>
      <c r="F15825" s="7" t="s">
        <v>5764</v>
      </c>
      <c r="G15825" s="7" t="s">
        <v>5401</v>
      </c>
      <c r="H15825" s="8" t="s">
        <v>16161</v>
      </c>
      <c r="I15825" s="8" t="s">
        <v>16160</v>
      </c>
      <c r="J15825" s="19">
        <v>5</v>
      </c>
      <c r="K15825" s="19" t="s">
        <v>7738</v>
      </c>
      <c r="L15825" s="11"/>
      <c r="M15825" s="11"/>
      <c r="N15825" s="24"/>
      <c r="P15825" s="32"/>
      <c r="T15825" s="19"/>
      <c r="U15825" s="3"/>
      <c r="X15825" t="str">
        <f t="shared" si="964"/>
        <v/>
      </c>
      <c r="Z15825" t="str">
        <f t="shared" si="965"/>
        <v/>
      </c>
      <c r="AB15825" s="9"/>
      <c r="AC15825" t="s">
        <v>16161</v>
      </c>
      <c r="AD15825">
        <f t="shared" si="966"/>
        <v>0</v>
      </c>
      <c r="AF15825" s="3"/>
      <c r="AH15825" s="9"/>
    </row>
    <row r="15826" spans="1:34" ht="10.95" customHeight="1" outlineLevel="1" x14ac:dyDescent="0.25">
      <c r="A15826" t="s">
        <v>4539</v>
      </c>
      <c r="C15826" s="3" t="s">
        <v>12466</v>
      </c>
      <c r="D15826" s="3">
        <v>225</v>
      </c>
      <c r="E15826" s="9">
        <v>1969</v>
      </c>
      <c r="F15826" s="7" t="s">
        <v>5768</v>
      </c>
      <c r="G15826" s="7" t="s">
        <v>5401</v>
      </c>
      <c r="H15826" s="8" t="s">
        <v>16161</v>
      </c>
      <c r="I15826" s="8" t="s">
        <v>16160</v>
      </c>
      <c r="J15826" s="19">
        <v>5</v>
      </c>
      <c r="K15826" s="19" t="s">
        <v>7738</v>
      </c>
      <c r="L15826" s="11"/>
      <c r="M15826" s="11"/>
      <c r="N15826" s="24"/>
      <c r="P15826" s="32"/>
      <c r="T15826" s="19"/>
      <c r="U15826" s="3"/>
      <c r="X15826" t="str">
        <f t="shared" si="964"/>
        <v/>
      </c>
      <c r="Z15826" t="str">
        <f t="shared" si="965"/>
        <v/>
      </c>
      <c r="AB15826" s="9"/>
      <c r="AC15826" t="s">
        <v>16161</v>
      </c>
      <c r="AD15826">
        <f t="shared" si="966"/>
        <v>0</v>
      </c>
      <c r="AF15826" s="3"/>
      <c r="AH15826" s="9"/>
    </row>
    <row r="15827" spans="1:34" ht="10.95" customHeight="1" outlineLevel="1" x14ac:dyDescent="0.25">
      <c r="A15827" t="s">
        <v>4539</v>
      </c>
      <c r="C15827" s="3" t="s">
        <v>12466</v>
      </c>
      <c r="D15827" s="3">
        <v>229</v>
      </c>
      <c r="E15827" s="9">
        <v>1971</v>
      </c>
      <c r="F15827" s="7" t="s">
        <v>16162</v>
      </c>
      <c r="G15827" s="7" t="s">
        <v>5401</v>
      </c>
      <c r="H15827" s="8" t="s">
        <v>16154</v>
      </c>
      <c r="I15827" s="8" t="s">
        <v>10827</v>
      </c>
      <c r="J15827" s="19">
        <v>6</v>
      </c>
      <c r="K15827" s="19" t="s">
        <v>7738</v>
      </c>
      <c r="L15827" s="11"/>
      <c r="M15827" s="11"/>
      <c r="N15827" s="24"/>
      <c r="P15827" s="32"/>
      <c r="T15827" s="19"/>
      <c r="U15827" s="3"/>
      <c r="X15827" t="str">
        <f t="shared" si="964"/>
        <v/>
      </c>
      <c r="Z15827" t="str">
        <f t="shared" si="965"/>
        <v/>
      </c>
      <c r="AB15827" s="9"/>
      <c r="AC15827" t="s">
        <v>16154</v>
      </c>
      <c r="AD15827">
        <f t="shared" si="966"/>
        <v>0</v>
      </c>
      <c r="AF15827" s="3"/>
      <c r="AH15827" s="9"/>
    </row>
    <row r="15828" spans="1:34" ht="10.95" customHeight="1" outlineLevel="1" x14ac:dyDescent="0.25">
      <c r="A15828" t="s">
        <v>4539</v>
      </c>
      <c r="C15828" s="3" t="s">
        <v>12466</v>
      </c>
      <c r="D15828" s="3">
        <v>263</v>
      </c>
      <c r="E15828" s="9">
        <v>1975</v>
      </c>
      <c r="F15828" s="7" t="s">
        <v>1063</v>
      </c>
      <c r="G15828" s="7" t="s">
        <v>5401</v>
      </c>
      <c r="H15828" s="8" t="s">
        <v>16154</v>
      </c>
      <c r="I15828" s="8" t="s">
        <v>16163</v>
      </c>
      <c r="J15828" s="19">
        <v>6</v>
      </c>
      <c r="K15828" s="19" t="s">
        <v>7738</v>
      </c>
      <c r="L15828" s="11"/>
      <c r="M15828" s="11"/>
      <c r="N15828" s="24"/>
      <c r="P15828" s="32"/>
      <c r="T15828" s="19"/>
      <c r="U15828" s="3"/>
      <c r="X15828" t="str">
        <f t="shared" si="964"/>
        <v/>
      </c>
      <c r="Z15828" t="str">
        <f t="shared" si="965"/>
        <v/>
      </c>
      <c r="AB15828" s="9"/>
      <c r="AC15828" t="s">
        <v>16154</v>
      </c>
      <c r="AD15828">
        <f t="shared" si="966"/>
        <v>0</v>
      </c>
      <c r="AF15828" s="3"/>
      <c r="AH15828" s="9"/>
    </row>
    <row r="15829" spans="1:34" ht="10.95" customHeight="1" outlineLevel="1" x14ac:dyDescent="0.25">
      <c r="A15829" t="s">
        <v>4539</v>
      </c>
      <c r="C15829" s="3" t="s">
        <v>12466</v>
      </c>
      <c r="D15829" s="3">
        <v>269</v>
      </c>
      <c r="E15829" s="9">
        <v>1975</v>
      </c>
      <c r="F15829" s="7" t="s">
        <v>3440</v>
      </c>
      <c r="G15829" s="7" t="s">
        <v>5401</v>
      </c>
      <c r="H15829" s="8" t="s">
        <v>4541</v>
      </c>
      <c r="I15829" s="8" t="s">
        <v>9823</v>
      </c>
      <c r="J15829" s="19">
        <v>5</v>
      </c>
      <c r="K15829" s="19" t="s">
        <v>7736</v>
      </c>
      <c r="L15829" s="11">
        <v>3.5</v>
      </c>
      <c r="M15829" s="11"/>
      <c r="N15829" s="24"/>
      <c r="P15829" s="32"/>
      <c r="T15829" s="19"/>
      <c r="U15829" s="3" t="s">
        <v>847</v>
      </c>
      <c r="X15829" t="str">
        <f t="shared" si="964"/>
        <v/>
      </c>
      <c r="Z15829" t="str">
        <f t="shared" si="965"/>
        <v/>
      </c>
      <c r="AB15829" s="9"/>
      <c r="AC15829" s="2" t="s">
        <v>21474</v>
      </c>
      <c r="AD15829">
        <f t="shared" si="966"/>
        <v>0</v>
      </c>
      <c r="AF15829" s="3"/>
      <c r="AG15829" t="s">
        <v>4542</v>
      </c>
      <c r="AH15829" s="9" t="s">
        <v>4613</v>
      </c>
    </row>
    <row r="15830" spans="1:34" ht="10.95" customHeight="1" outlineLevel="1" x14ac:dyDescent="0.25">
      <c r="A15830" t="s">
        <v>4539</v>
      </c>
      <c r="C15830" s="3" t="s">
        <v>12466</v>
      </c>
      <c r="D15830" s="3">
        <v>270</v>
      </c>
      <c r="E15830" s="9">
        <v>1975</v>
      </c>
      <c r="F15830" s="7" t="s">
        <v>5852</v>
      </c>
      <c r="G15830" s="7" t="s">
        <v>5401</v>
      </c>
      <c r="H15830" s="8" t="s">
        <v>1461</v>
      </c>
      <c r="I15830" s="8" t="s">
        <v>9823</v>
      </c>
      <c r="J15830" s="19">
        <v>5</v>
      </c>
      <c r="K15830" s="19" t="s">
        <v>7736</v>
      </c>
      <c r="L15830" s="11">
        <v>3.5</v>
      </c>
      <c r="M15830" s="11"/>
      <c r="N15830" s="24"/>
      <c r="P15830" s="32"/>
      <c r="T15830" s="19"/>
      <c r="U15830" s="3" t="s">
        <v>3980</v>
      </c>
      <c r="X15830" t="str">
        <f t="shared" si="964"/>
        <v/>
      </c>
      <c r="Z15830" t="str">
        <f t="shared" si="965"/>
        <v/>
      </c>
      <c r="AB15830" s="9"/>
      <c r="AC15830" t="s">
        <v>1461</v>
      </c>
      <c r="AD15830">
        <f t="shared" si="966"/>
        <v>0</v>
      </c>
      <c r="AF15830" s="3"/>
      <c r="AG15830" t="s">
        <v>4542</v>
      </c>
      <c r="AH15830" s="9" t="s">
        <v>4925</v>
      </c>
    </row>
    <row r="15831" spans="1:34" ht="10.95" customHeight="1" outlineLevel="1" collapsed="1" x14ac:dyDescent="0.25">
      <c r="A15831" t="s">
        <v>4539</v>
      </c>
      <c r="C15831" s="3" t="s">
        <v>12466</v>
      </c>
      <c r="D15831" s="3">
        <v>271</v>
      </c>
      <c r="E15831" s="9">
        <v>1975</v>
      </c>
      <c r="F15831" s="7" t="s">
        <v>1462</v>
      </c>
      <c r="G15831" s="7" t="s">
        <v>5401</v>
      </c>
      <c r="H15831" s="8" t="s">
        <v>1461</v>
      </c>
      <c r="I15831" s="8" t="s">
        <v>9823</v>
      </c>
      <c r="J15831" s="19">
        <v>5</v>
      </c>
      <c r="K15831" s="19" t="s">
        <v>7736</v>
      </c>
      <c r="L15831" s="11">
        <v>3.5</v>
      </c>
      <c r="M15831" s="11"/>
      <c r="N15831" s="24"/>
      <c r="P15831" s="32"/>
      <c r="T15831" s="19"/>
      <c r="U15831" s="3" t="s">
        <v>848</v>
      </c>
      <c r="X15831" t="str">
        <f t="shared" si="964"/>
        <v/>
      </c>
      <c r="Z15831" t="str">
        <f t="shared" si="965"/>
        <v/>
      </c>
      <c r="AB15831" s="9"/>
      <c r="AC15831" t="s">
        <v>1461</v>
      </c>
      <c r="AD15831">
        <f t="shared" si="966"/>
        <v>0</v>
      </c>
      <c r="AF15831" s="3"/>
      <c r="AG15831" t="s">
        <v>4542</v>
      </c>
      <c r="AH15831" s="9" t="s">
        <v>4925</v>
      </c>
    </row>
    <row r="15832" spans="1:34" ht="10.95" customHeight="1" outlineLevel="1" x14ac:dyDescent="0.25">
      <c r="A15832" t="s">
        <v>4539</v>
      </c>
      <c r="C15832" s="3" t="s">
        <v>12466</v>
      </c>
      <c r="D15832" s="3">
        <v>272</v>
      </c>
      <c r="E15832" s="9">
        <v>1975</v>
      </c>
      <c r="F15832" s="7" t="s">
        <v>3079</v>
      </c>
      <c r="G15832" s="7" t="s">
        <v>5401</v>
      </c>
      <c r="H15832" s="8" t="s">
        <v>4541</v>
      </c>
      <c r="I15832" s="8" t="s">
        <v>9823</v>
      </c>
      <c r="J15832" s="19">
        <v>5</v>
      </c>
      <c r="K15832" s="19" t="s">
        <v>7736</v>
      </c>
      <c r="L15832" s="11">
        <v>3.5</v>
      </c>
      <c r="M15832" s="11"/>
      <c r="N15832" s="24"/>
      <c r="P15832" s="32"/>
      <c r="T15832" s="19"/>
      <c r="U15832" s="3" t="s">
        <v>816</v>
      </c>
      <c r="X15832" t="str">
        <f t="shared" si="964"/>
        <v/>
      </c>
      <c r="Z15832" t="str">
        <f t="shared" si="965"/>
        <v/>
      </c>
      <c r="AB15832" s="9"/>
      <c r="AC15832" t="s">
        <v>4541</v>
      </c>
      <c r="AD15832">
        <f t="shared" si="966"/>
        <v>0</v>
      </c>
      <c r="AF15832" s="3"/>
      <c r="AG15832" t="s">
        <v>4542</v>
      </c>
      <c r="AH15832" s="9" t="s">
        <v>4925</v>
      </c>
    </row>
    <row r="15833" spans="1:34" ht="10.95" customHeight="1" outlineLevel="1" x14ac:dyDescent="0.25">
      <c r="A15833" t="s">
        <v>4539</v>
      </c>
      <c r="C15833" s="3" t="s">
        <v>12466</v>
      </c>
      <c r="D15833" s="3">
        <v>284</v>
      </c>
      <c r="E15833" s="9">
        <v>1977</v>
      </c>
      <c r="F15833" s="7" t="s">
        <v>16164</v>
      </c>
      <c r="G15833" s="7" t="s">
        <v>5401</v>
      </c>
      <c r="H15833" s="8" t="s">
        <v>16165</v>
      </c>
      <c r="I15833" s="8" t="s">
        <v>16166</v>
      </c>
      <c r="J15833" s="19">
        <v>6</v>
      </c>
      <c r="K15833" s="19" t="s">
        <v>7736</v>
      </c>
      <c r="L15833" s="11">
        <v>7.2</v>
      </c>
      <c r="M15833" s="11"/>
      <c r="N15833" s="24"/>
      <c r="P15833" s="32"/>
      <c r="T15833" s="19"/>
      <c r="U15833" s="3"/>
      <c r="X15833" t="str">
        <f t="shared" si="964"/>
        <v/>
      </c>
      <c r="Z15833" t="str">
        <f t="shared" si="965"/>
        <v/>
      </c>
      <c r="AB15833" s="9"/>
      <c r="AC15833" t="s">
        <v>16165</v>
      </c>
      <c r="AD15833">
        <f t="shared" si="966"/>
        <v>0</v>
      </c>
      <c r="AF15833" s="3"/>
      <c r="AH15833" s="9"/>
    </row>
    <row r="15834" spans="1:34" ht="10.95" customHeight="1" outlineLevel="1" x14ac:dyDescent="0.25">
      <c r="A15834" t="s">
        <v>4539</v>
      </c>
      <c r="C15834" s="3" t="s">
        <v>12466</v>
      </c>
      <c r="D15834" s="3">
        <v>303</v>
      </c>
      <c r="E15834" s="9">
        <v>1978</v>
      </c>
      <c r="F15834" s="7" t="s">
        <v>3080</v>
      </c>
      <c r="G15834" s="7" t="s">
        <v>3388</v>
      </c>
      <c r="H15834" s="8" t="s">
        <v>5746</v>
      </c>
      <c r="I15834" s="8" t="s">
        <v>16167</v>
      </c>
      <c r="J15834" s="19">
        <v>6</v>
      </c>
      <c r="K15834" s="19" t="s">
        <v>7738</v>
      </c>
      <c r="L15834" s="11"/>
      <c r="M15834" s="11"/>
      <c r="N15834" s="24"/>
      <c r="P15834" s="32"/>
      <c r="T15834" s="19"/>
      <c r="U15834" s="3" t="s">
        <v>2754</v>
      </c>
      <c r="X15834" t="str">
        <f t="shared" si="964"/>
        <v/>
      </c>
      <c r="Z15834" t="str">
        <f t="shared" si="965"/>
        <v/>
      </c>
      <c r="AB15834" s="9"/>
      <c r="AC15834" t="s">
        <v>5746</v>
      </c>
      <c r="AD15834">
        <f t="shared" si="966"/>
        <v>0</v>
      </c>
      <c r="AF15834" s="3"/>
      <c r="AG15834" t="s">
        <v>4542</v>
      </c>
      <c r="AH15834" s="9" t="s">
        <v>4925</v>
      </c>
    </row>
    <row r="15835" spans="1:34" ht="10.95" customHeight="1" outlineLevel="1" x14ac:dyDescent="0.25">
      <c r="A15835" t="s">
        <v>4539</v>
      </c>
      <c r="C15835" s="3" t="s">
        <v>12466</v>
      </c>
      <c r="D15835" s="3">
        <v>304</v>
      </c>
      <c r="E15835" s="9">
        <v>1978</v>
      </c>
      <c r="F15835" s="7" t="s">
        <v>3542</v>
      </c>
      <c r="G15835" s="7" t="s">
        <v>5401</v>
      </c>
      <c r="H15835" s="8" t="s">
        <v>5747</v>
      </c>
      <c r="I15835" s="8" t="s">
        <v>16167</v>
      </c>
      <c r="J15835" s="19">
        <v>6</v>
      </c>
      <c r="K15835" s="19" t="s">
        <v>7738</v>
      </c>
      <c r="L15835" s="11"/>
      <c r="M15835" s="11"/>
      <c r="N15835" s="24"/>
      <c r="P15835" s="32"/>
      <c r="T15835" s="19"/>
      <c r="U15835" s="3" t="s">
        <v>6142</v>
      </c>
      <c r="X15835" t="str">
        <f t="shared" si="964"/>
        <v/>
      </c>
      <c r="Z15835" t="str">
        <f t="shared" si="965"/>
        <v/>
      </c>
      <c r="AB15835" s="9"/>
      <c r="AC15835" t="s">
        <v>5747</v>
      </c>
      <c r="AD15835">
        <f t="shared" si="966"/>
        <v>0</v>
      </c>
      <c r="AF15835" s="3"/>
      <c r="AG15835" t="s">
        <v>4542</v>
      </c>
      <c r="AH15835" s="9" t="s">
        <v>4623</v>
      </c>
    </row>
    <row r="15836" spans="1:34" ht="10.95" customHeight="1" outlineLevel="1" x14ac:dyDescent="0.25">
      <c r="A15836" t="s">
        <v>4539</v>
      </c>
      <c r="C15836" s="3" t="s">
        <v>12466</v>
      </c>
      <c r="D15836" s="3">
        <v>306</v>
      </c>
      <c r="E15836" s="9">
        <v>1978</v>
      </c>
      <c r="F15836" s="7" t="s">
        <v>16168</v>
      </c>
      <c r="G15836" s="7" t="s">
        <v>5401</v>
      </c>
      <c r="H15836" s="8" t="s">
        <v>5847</v>
      </c>
      <c r="I15836" s="8" t="s">
        <v>16169</v>
      </c>
      <c r="J15836" s="19">
        <v>6</v>
      </c>
      <c r="K15836" s="19" t="s">
        <v>7736</v>
      </c>
      <c r="L15836" s="11">
        <v>5.8</v>
      </c>
      <c r="M15836" s="11"/>
      <c r="N15836" s="24"/>
      <c r="P15836" s="32"/>
      <c r="T15836" s="19"/>
      <c r="U15836" s="3"/>
      <c r="X15836" t="str">
        <f t="shared" si="964"/>
        <v/>
      </c>
      <c r="Z15836" t="str">
        <f t="shared" si="965"/>
        <v/>
      </c>
      <c r="AB15836" s="9"/>
      <c r="AC15836" t="s">
        <v>5847</v>
      </c>
      <c r="AD15836">
        <f t="shared" si="966"/>
        <v>0</v>
      </c>
      <c r="AF15836" s="3"/>
      <c r="AH15836" s="9"/>
    </row>
    <row r="15837" spans="1:34" ht="10.95" customHeight="1" outlineLevel="1" x14ac:dyDescent="0.25">
      <c r="A15837" t="s">
        <v>4539</v>
      </c>
      <c r="C15837" s="3" t="s">
        <v>12466</v>
      </c>
      <c r="D15837" s="3">
        <v>328</v>
      </c>
      <c r="E15837" s="9">
        <v>1979</v>
      </c>
      <c r="F15837" s="7" t="s">
        <v>16170</v>
      </c>
      <c r="G15837" s="7" t="s">
        <v>5401</v>
      </c>
      <c r="H15837" s="8" t="s">
        <v>11940</v>
      </c>
      <c r="I15837" s="8" t="s">
        <v>16171</v>
      </c>
      <c r="J15837" s="19">
        <v>5</v>
      </c>
      <c r="K15837" s="19" t="s">
        <v>7736</v>
      </c>
      <c r="L15837" s="11">
        <v>3.5</v>
      </c>
      <c r="M15837" s="11"/>
      <c r="N15837" s="24"/>
      <c r="P15837" s="32"/>
      <c r="T15837" s="19"/>
      <c r="U15837" s="3"/>
      <c r="X15837" t="str">
        <f t="shared" si="964"/>
        <v/>
      </c>
      <c r="Z15837" t="str">
        <f t="shared" si="965"/>
        <v/>
      </c>
      <c r="AB15837" s="9"/>
      <c r="AC15837" t="s">
        <v>11940</v>
      </c>
      <c r="AD15837">
        <f t="shared" si="966"/>
        <v>0</v>
      </c>
      <c r="AF15837" s="3"/>
      <c r="AH15837" s="9"/>
    </row>
    <row r="15838" spans="1:34" ht="10.95" customHeight="1" outlineLevel="1" x14ac:dyDescent="0.25">
      <c r="A15838" t="s">
        <v>4539</v>
      </c>
      <c r="C15838" s="3" t="s">
        <v>12466</v>
      </c>
      <c r="D15838" s="3">
        <v>368</v>
      </c>
      <c r="E15838" s="9">
        <v>1980</v>
      </c>
      <c r="F15838" s="7" t="s">
        <v>5846</v>
      </c>
      <c r="G15838" s="7" t="s">
        <v>5401</v>
      </c>
      <c r="H15838" s="8" t="s">
        <v>909</v>
      </c>
      <c r="I15838" s="8" t="s">
        <v>16172</v>
      </c>
      <c r="J15838" s="19">
        <v>6</v>
      </c>
      <c r="K15838" s="19" t="s">
        <v>7736</v>
      </c>
      <c r="L15838" s="11">
        <v>4</v>
      </c>
      <c r="M15838" s="11"/>
      <c r="N15838" s="24"/>
      <c r="P15838" s="32"/>
      <c r="T15838" s="19"/>
      <c r="U15838" s="3" t="s">
        <v>908</v>
      </c>
      <c r="X15838" t="str">
        <f t="shared" si="964"/>
        <v/>
      </c>
      <c r="Z15838" t="str">
        <f t="shared" si="965"/>
        <v/>
      </c>
      <c r="AB15838" s="9"/>
      <c r="AC15838" t="s">
        <v>909</v>
      </c>
      <c r="AD15838">
        <f t="shared" si="966"/>
        <v>0</v>
      </c>
      <c r="AF15838" s="3"/>
      <c r="AG15838" t="s">
        <v>4542</v>
      </c>
      <c r="AH15838" s="9" t="s">
        <v>4925</v>
      </c>
    </row>
    <row r="15839" spans="1:34" ht="10.95" customHeight="1" outlineLevel="1" collapsed="1" x14ac:dyDescent="0.25">
      <c r="A15839" t="s">
        <v>4539</v>
      </c>
      <c r="C15839" s="3" t="s">
        <v>12466</v>
      </c>
      <c r="D15839" s="3">
        <v>369</v>
      </c>
      <c r="E15839" s="9">
        <v>1980</v>
      </c>
      <c r="F15839" s="7" t="s">
        <v>15036</v>
      </c>
      <c r="G15839" s="7" t="s">
        <v>5401</v>
      </c>
      <c r="H15839" s="8" t="s">
        <v>11940</v>
      </c>
      <c r="I15839" s="8" t="s">
        <v>16173</v>
      </c>
      <c r="J15839" s="19">
        <v>5</v>
      </c>
      <c r="K15839" s="19" t="s">
        <v>7736</v>
      </c>
      <c r="L15839" s="11">
        <v>3</v>
      </c>
      <c r="M15839" s="11"/>
      <c r="N15839" s="24"/>
      <c r="P15839" s="32"/>
      <c r="T15839" s="19"/>
      <c r="U15839" s="3"/>
      <c r="X15839" t="str">
        <f t="shared" si="964"/>
        <v/>
      </c>
      <c r="Z15839" t="str">
        <f t="shared" si="965"/>
        <v/>
      </c>
      <c r="AB15839" s="9"/>
      <c r="AC15839" t="s">
        <v>11940</v>
      </c>
      <c r="AD15839">
        <f t="shared" si="966"/>
        <v>0</v>
      </c>
      <c r="AF15839" s="3"/>
      <c r="AH15839" s="9"/>
    </row>
    <row r="15840" spans="1:34" ht="10.95" customHeight="1" outlineLevel="1" x14ac:dyDescent="0.25">
      <c r="A15840" t="s">
        <v>4539</v>
      </c>
      <c r="C15840" s="3" t="s">
        <v>12466</v>
      </c>
      <c r="D15840" s="3">
        <v>429</v>
      </c>
      <c r="E15840" s="9">
        <v>1982</v>
      </c>
      <c r="F15840" s="7" t="s">
        <v>16175</v>
      </c>
      <c r="G15840" s="7" t="s">
        <v>5401</v>
      </c>
      <c r="H15840" s="8" t="s">
        <v>11716</v>
      </c>
      <c r="I15840" s="8" t="s">
        <v>16174</v>
      </c>
      <c r="J15840" s="19">
        <v>5</v>
      </c>
      <c r="K15840" s="19" t="s">
        <v>7736</v>
      </c>
      <c r="L15840" s="11">
        <v>3</v>
      </c>
      <c r="M15840" s="11"/>
      <c r="N15840" s="24"/>
      <c r="P15840" s="32"/>
      <c r="T15840" s="19"/>
      <c r="U15840" s="3"/>
      <c r="X15840" t="str">
        <f t="shared" si="964"/>
        <v/>
      </c>
      <c r="Z15840" t="str">
        <f t="shared" si="965"/>
        <v/>
      </c>
      <c r="AB15840" s="9"/>
      <c r="AC15840" t="s">
        <v>11716</v>
      </c>
      <c r="AD15840">
        <f t="shared" si="966"/>
        <v>0</v>
      </c>
      <c r="AF15840" s="3"/>
      <c r="AH15840" s="9"/>
    </row>
    <row r="15841" spans="1:34" ht="10.95" customHeight="1" outlineLevel="1" collapsed="1" x14ac:dyDescent="0.25">
      <c r="A15841" t="s">
        <v>4539</v>
      </c>
      <c r="C15841" s="3" t="s">
        <v>12466</v>
      </c>
      <c r="D15841" s="3">
        <v>440</v>
      </c>
      <c r="E15841" s="9">
        <v>1983</v>
      </c>
      <c r="F15841" s="7" t="s">
        <v>5768</v>
      </c>
      <c r="G15841" s="7" t="s">
        <v>5401</v>
      </c>
      <c r="H15841" s="8" t="s">
        <v>11716</v>
      </c>
      <c r="I15841" s="8" t="s">
        <v>16176</v>
      </c>
      <c r="J15841" s="19">
        <v>5</v>
      </c>
      <c r="K15841" s="19" t="s">
        <v>7736</v>
      </c>
      <c r="L15841" s="11">
        <v>1</v>
      </c>
      <c r="M15841" s="11"/>
      <c r="N15841" s="24"/>
      <c r="P15841" s="32"/>
      <c r="T15841" s="19"/>
      <c r="U15841" s="3"/>
      <c r="X15841" t="str">
        <f t="shared" si="964"/>
        <v/>
      </c>
      <c r="Z15841" t="str">
        <f t="shared" si="965"/>
        <v/>
      </c>
      <c r="AB15841" s="9"/>
      <c r="AC15841" t="s">
        <v>11716</v>
      </c>
      <c r="AD15841">
        <f t="shared" si="966"/>
        <v>0</v>
      </c>
      <c r="AF15841" s="3"/>
      <c r="AH15841" s="9"/>
    </row>
    <row r="15842" spans="1:34" ht="10.95" customHeight="1" outlineLevel="1" x14ac:dyDescent="0.25">
      <c r="A15842" t="s">
        <v>4539</v>
      </c>
      <c r="C15842" s="3" t="s">
        <v>12466</v>
      </c>
      <c r="D15842" s="3">
        <v>509</v>
      </c>
      <c r="E15842" s="9">
        <v>1986</v>
      </c>
      <c r="F15842" s="7" t="s">
        <v>16177</v>
      </c>
      <c r="G15842" s="7" t="s">
        <v>5401</v>
      </c>
      <c r="H15842" s="8" t="s">
        <v>16165</v>
      </c>
      <c r="I15842" s="8" t="s">
        <v>16178</v>
      </c>
      <c r="J15842" s="19">
        <v>6</v>
      </c>
      <c r="K15842" s="19" t="s">
        <v>7736</v>
      </c>
      <c r="L15842" s="11">
        <v>9</v>
      </c>
      <c r="M15842" s="11"/>
      <c r="N15842" s="24"/>
      <c r="P15842" s="32"/>
      <c r="T15842" s="19"/>
      <c r="U15842" s="3"/>
      <c r="X15842" t="str">
        <f t="shared" si="964"/>
        <v/>
      </c>
      <c r="Z15842" t="str">
        <f t="shared" si="965"/>
        <v/>
      </c>
      <c r="AB15842" s="9"/>
      <c r="AC15842" t="s">
        <v>16165</v>
      </c>
      <c r="AD15842">
        <f t="shared" si="966"/>
        <v>0</v>
      </c>
      <c r="AF15842" s="3"/>
      <c r="AH15842" s="9"/>
    </row>
    <row r="15843" spans="1:34" ht="10.95" customHeight="1" outlineLevel="1" x14ac:dyDescent="0.25">
      <c r="A15843" t="s">
        <v>4539</v>
      </c>
      <c r="C15843" s="3" t="s">
        <v>12466</v>
      </c>
      <c r="D15843" s="3">
        <v>546</v>
      </c>
      <c r="E15843" s="9">
        <v>1987</v>
      </c>
      <c r="F15843" s="7" t="s">
        <v>16180</v>
      </c>
      <c r="G15843" s="7" t="s">
        <v>5401</v>
      </c>
      <c r="H15843" s="8" t="s">
        <v>16181</v>
      </c>
      <c r="I15843" s="8" t="s">
        <v>16179</v>
      </c>
      <c r="J15843" s="19">
        <v>3</v>
      </c>
      <c r="K15843" s="19" t="s">
        <v>7736</v>
      </c>
      <c r="L15843" s="11">
        <v>7.6</v>
      </c>
      <c r="M15843" s="11"/>
      <c r="N15843" s="24"/>
      <c r="P15843" s="32"/>
      <c r="T15843" s="19"/>
      <c r="U15843" s="3"/>
      <c r="X15843" t="str">
        <f t="shared" si="964"/>
        <v/>
      </c>
      <c r="Z15843" t="str">
        <f t="shared" si="965"/>
        <v/>
      </c>
      <c r="AB15843" s="9"/>
      <c r="AC15843" t="s">
        <v>16181</v>
      </c>
      <c r="AD15843">
        <f t="shared" si="966"/>
        <v>0</v>
      </c>
      <c r="AF15843" s="3"/>
      <c r="AH15843" s="9"/>
    </row>
    <row r="15844" spans="1:34" ht="10.95" customHeight="1" outlineLevel="1" x14ac:dyDescent="0.25">
      <c r="A15844" t="s">
        <v>4539</v>
      </c>
      <c r="C15844" s="3" t="s">
        <v>12466</v>
      </c>
      <c r="D15844" s="3">
        <v>553</v>
      </c>
      <c r="E15844" s="9">
        <v>1988</v>
      </c>
      <c r="F15844" s="7" t="s">
        <v>3539</v>
      </c>
      <c r="G15844" s="7" t="s">
        <v>5401</v>
      </c>
      <c r="H15844" s="8" t="s">
        <v>5847</v>
      </c>
      <c r="I15844" s="8" t="s">
        <v>16182</v>
      </c>
      <c r="J15844" s="19">
        <v>6</v>
      </c>
      <c r="K15844" s="19" t="s">
        <v>7736</v>
      </c>
      <c r="L15844" s="11">
        <v>3.2</v>
      </c>
      <c r="M15844" s="11"/>
      <c r="N15844" s="24"/>
      <c r="P15844" s="32"/>
      <c r="T15844" s="19"/>
      <c r="U15844" s="3" t="s">
        <v>5748</v>
      </c>
      <c r="X15844" t="str">
        <f t="shared" si="964"/>
        <v/>
      </c>
      <c r="Z15844" t="str">
        <f t="shared" si="965"/>
        <v/>
      </c>
      <c r="AB15844" s="9"/>
      <c r="AC15844" t="s">
        <v>5847</v>
      </c>
      <c r="AD15844">
        <f t="shared" si="966"/>
        <v>0</v>
      </c>
      <c r="AF15844" s="3"/>
      <c r="AG15844" t="s">
        <v>4542</v>
      </c>
      <c r="AH15844" s="9" t="s">
        <v>4925</v>
      </c>
    </row>
    <row r="15845" spans="1:34" ht="10.95" customHeight="1" outlineLevel="1" collapsed="1" x14ac:dyDescent="0.25">
      <c r="A15845" t="s">
        <v>4539</v>
      </c>
      <c r="C15845" s="3" t="s">
        <v>12466</v>
      </c>
      <c r="D15845" s="3">
        <v>565</v>
      </c>
      <c r="E15845" s="9">
        <v>1989</v>
      </c>
      <c r="F15845" s="7" t="s">
        <v>3445</v>
      </c>
      <c r="G15845" s="7" t="s">
        <v>5401</v>
      </c>
      <c r="H15845" s="8" t="s">
        <v>4545</v>
      </c>
      <c r="I15845" s="8" t="s">
        <v>16183</v>
      </c>
      <c r="J15845" s="19">
        <v>6</v>
      </c>
      <c r="K15845" s="19" t="s">
        <v>7736</v>
      </c>
      <c r="L15845" s="11">
        <v>0.9</v>
      </c>
      <c r="M15845" s="11"/>
      <c r="N15845" s="24"/>
      <c r="P15845" s="32"/>
      <c r="T15845" s="19"/>
      <c r="U15845" s="3">
        <v>379</v>
      </c>
      <c r="X15845" t="str">
        <f t="shared" si="964"/>
        <v/>
      </c>
      <c r="Z15845" t="str">
        <f t="shared" si="965"/>
        <v/>
      </c>
      <c r="AB15845" s="9"/>
      <c r="AC15845" t="s">
        <v>4545</v>
      </c>
      <c r="AD15845">
        <f t="shared" si="966"/>
        <v>0</v>
      </c>
      <c r="AF15845" s="3"/>
      <c r="AG15845" t="s">
        <v>4542</v>
      </c>
      <c r="AH15845" s="9" t="s">
        <v>4613</v>
      </c>
    </row>
    <row r="15846" spans="1:34" ht="10.95" customHeight="1" outlineLevel="1" x14ac:dyDescent="0.25">
      <c r="A15846" t="s">
        <v>4539</v>
      </c>
      <c r="C15846" s="3" t="s">
        <v>12466</v>
      </c>
      <c r="D15846" s="3">
        <v>566</v>
      </c>
      <c r="E15846" s="9">
        <v>1989</v>
      </c>
      <c r="F15846" s="7" t="s">
        <v>16150</v>
      </c>
      <c r="G15846" s="7" t="s">
        <v>5401</v>
      </c>
      <c r="H15846" s="8" t="s">
        <v>5847</v>
      </c>
      <c r="I15846" s="8" t="s">
        <v>16184</v>
      </c>
      <c r="J15846" s="19">
        <v>6</v>
      </c>
      <c r="K15846" s="19" t="s">
        <v>7736</v>
      </c>
      <c r="L15846" s="11">
        <v>1.8</v>
      </c>
      <c r="M15846" s="11"/>
      <c r="N15846" s="24"/>
      <c r="P15846" s="32"/>
      <c r="T15846" s="19"/>
      <c r="U15846" s="3"/>
      <c r="X15846" t="str">
        <f t="shared" si="964"/>
        <v/>
      </c>
      <c r="Z15846" t="str">
        <f t="shared" si="965"/>
        <v/>
      </c>
      <c r="AB15846" s="9"/>
      <c r="AC15846" t="s">
        <v>5847</v>
      </c>
      <c r="AD15846">
        <f t="shared" si="966"/>
        <v>0</v>
      </c>
      <c r="AF15846" s="3"/>
      <c r="AH15846" s="9"/>
    </row>
    <row r="15847" spans="1:34" ht="10.95" customHeight="1" outlineLevel="1" x14ac:dyDescent="0.25">
      <c r="A15847" t="s">
        <v>4539</v>
      </c>
      <c r="C15847" s="3" t="s">
        <v>12466</v>
      </c>
      <c r="D15847" s="3">
        <v>582</v>
      </c>
      <c r="E15847" s="9">
        <v>1990</v>
      </c>
      <c r="F15847" s="7" t="s">
        <v>5753</v>
      </c>
      <c r="G15847" s="7" t="s">
        <v>5401</v>
      </c>
      <c r="H15847" s="8" t="s">
        <v>16050</v>
      </c>
      <c r="I15847" s="8" t="s">
        <v>7601</v>
      </c>
      <c r="J15847" s="19">
        <v>5</v>
      </c>
      <c r="K15847" s="19" t="s">
        <v>7736</v>
      </c>
      <c r="L15847" s="11">
        <v>2</v>
      </c>
      <c r="M15847" s="11"/>
      <c r="N15847" s="24"/>
      <c r="P15847" s="32"/>
      <c r="T15847" s="19"/>
      <c r="U15847" s="3"/>
      <c r="X15847" t="str">
        <f t="shared" si="964"/>
        <v/>
      </c>
      <c r="Z15847" t="str">
        <f t="shared" si="965"/>
        <v/>
      </c>
      <c r="AB15847" s="9"/>
      <c r="AC15847" t="s">
        <v>16050</v>
      </c>
      <c r="AD15847">
        <f t="shared" si="966"/>
        <v>0</v>
      </c>
      <c r="AF15847" s="3"/>
      <c r="AH15847" s="9"/>
    </row>
    <row r="15848" spans="1:34" ht="10.95" customHeight="1" outlineLevel="1" x14ac:dyDescent="0.25">
      <c r="A15848" t="s">
        <v>4539</v>
      </c>
      <c r="C15848" s="3" t="s">
        <v>12466</v>
      </c>
      <c r="D15848" s="3">
        <v>583</v>
      </c>
      <c r="E15848" s="9">
        <v>1990</v>
      </c>
      <c r="F15848" s="7" t="s">
        <v>1017</v>
      </c>
      <c r="G15848" s="7" t="s">
        <v>5401</v>
      </c>
      <c r="H15848" s="8" t="s">
        <v>16050</v>
      </c>
      <c r="I15848" s="8" t="s">
        <v>7601</v>
      </c>
      <c r="J15848" s="19">
        <v>5</v>
      </c>
      <c r="K15848" s="19" t="s">
        <v>7736</v>
      </c>
      <c r="L15848" s="11">
        <v>2</v>
      </c>
      <c r="M15848" s="11"/>
      <c r="N15848" s="24"/>
      <c r="P15848" s="32"/>
      <c r="T15848" s="19"/>
      <c r="U15848" s="3"/>
      <c r="X15848" t="str">
        <f t="shared" si="964"/>
        <v/>
      </c>
      <c r="Z15848" t="str">
        <f t="shared" si="965"/>
        <v/>
      </c>
      <c r="AB15848" s="9"/>
      <c r="AC15848" t="s">
        <v>16050</v>
      </c>
      <c r="AD15848">
        <f t="shared" si="966"/>
        <v>0</v>
      </c>
      <c r="AF15848" s="3"/>
      <c r="AH15848" s="9"/>
    </row>
    <row r="15849" spans="1:34" ht="10.95" customHeight="1" outlineLevel="1" x14ac:dyDescent="0.25">
      <c r="A15849" t="s">
        <v>4539</v>
      </c>
      <c r="C15849" s="3" t="s">
        <v>12466</v>
      </c>
      <c r="D15849" s="3">
        <v>596</v>
      </c>
      <c r="E15849" s="9">
        <v>1991</v>
      </c>
      <c r="F15849" s="7" t="s">
        <v>5848</v>
      </c>
      <c r="G15849" s="7" t="s">
        <v>5401</v>
      </c>
      <c r="H15849" s="8" t="s">
        <v>5847</v>
      </c>
      <c r="I15849" s="8" t="s">
        <v>16185</v>
      </c>
      <c r="J15849" s="19">
        <v>6</v>
      </c>
      <c r="K15849" s="19" t="s">
        <v>7736</v>
      </c>
      <c r="L15849" s="11">
        <v>1</v>
      </c>
      <c r="M15849" s="11"/>
      <c r="N15849" s="24"/>
      <c r="P15849" s="32"/>
      <c r="T15849" s="19"/>
      <c r="U15849" s="3">
        <v>409</v>
      </c>
      <c r="X15849" t="str">
        <f t="shared" si="964"/>
        <v/>
      </c>
      <c r="Z15849" t="str">
        <f t="shared" si="965"/>
        <v/>
      </c>
      <c r="AB15849" s="9"/>
      <c r="AC15849" t="s">
        <v>5847</v>
      </c>
      <c r="AD15849">
        <f t="shared" si="966"/>
        <v>0</v>
      </c>
      <c r="AF15849" s="3"/>
      <c r="AG15849" t="s">
        <v>4542</v>
      </c>
      <c r="AH15849" s="9" t="s">
        <v>4925</v>
      </c>
    </row>
    <row r="15850" spans="1:34" ht="10.95" customHeight="1" outlineLevel="1" x14ac:dyDescent="0.25">
      <c r="A15850" t="s">
        <v>4539</v>
      </c>
      <c r="C15850" s="3" t="s">
        <v>12466</v>
      </c>
      <c r="D15850" s="3" t="s">
        <v>16186</v>
      </c>
      <c r="E15850" s="9">
        <v>1992</v>
      </c>
      <c r="F15850" s="7" t="s">
        <v>16187</v>
      </c>
      <c r="G15850" s="7" t="s">
        <v>5401</v>
      </c>
      <c r="H15850" s="8" t="s">
        <v>16188</v>
      </c>
      <c r="I15850" s="8" t="s">
        <v>16189</v>
      </c>
      <c r="J15850" s="19">
        <v>3</v>
      </c>
      <c r="K15850" s="19" t="s">
        <v>7736</v>
      </c>
      <c r="L15850" s="11">
        <v>13</v>
      </c>
      <c r="M15850" s="11"/>
      <c r="N15850" s="24"/>
      <c r="P15850" s="32"/>
      <c r="T15850" s="19"/>
      <c r="U15850" s="3"/>
      <c r="X15850" t="str">
        <f t="shared" si="964"/>
        <v/>
      </c>
      <c r="Z15850">
        <f t="shared" si="965"/>
        <v>1</v>
      </c>
      <c r="AB15850" s="9"/>
      <c r="AC15850" t="s">
        <v>16188</v>
      </c>
      <c r="AD15850">
        <f t="shared" ref="AD15850:AD15881" si="967">COUNTIF(H15850,"*Fuji*")</f>
        <v>0</v>
      </c>
      <c r="AF15850" s="3"/>
      <c r="AH15850" s="9"/>
    </row>
    <row r="15851" spans="1:34" ht="10.95" customHeight="1" outlineLevel="1" x14ac:dyDescent="0.25">
      <c r="A15851" t="s">
        <v>4539</v>
      </c>
      <c r="C15851" s="3" t="s">
        <v>12466</v>
      </c>
      <c r="D15851" s="3">
        <v>660</v>
      </c>
      <c r="E15851" s="9">
        <v>1994</v>
      </c>
      <c r="F15851" s="7" t="s">
        <v>5848</v>
      </c>
      <c r="G15851" s="7" t="s">
        <v>5401</v>
      </c>
      <c r="H15851" s="8" t="s">
        <v>144</v>
      </c>
      <c r="I15851" s="8" t="s">
        <v>16190</v>
      </c>
      <c r="J15851" s="19">
        <v>6</v>
      </c>
      <c r="K15851" s="19" t="s">
        <v>7736</v>
      </c>
      <c r="L15851" s="11">
        <v>1.3</v>
      </c>
      <c r="M15851" s="11"/>
      <c r="N15851" s="24"/>
      <c r="P15851" s="32"/>
      <c r="T15851" s="19"/>
      <c r="U15851" s="3" t="s">
        <v>3200</v>
      </c>
      <c r="X15851" t="str">
        <f t="shared" si="964"/>
        <v/>
      </c>
      <c r="Z15851" t="str">
        <f t="shared" si="965"/>
        <v/>
      </c>
      <c r="AB15851" s="9"/>
      <c r="AC15851" t="s">
        <v>144</v>
      </c>
      <c r="AD15851">
        <f t="shared" si="967"/>
        <v>0</v>
      </c>
      <c r="AF15851" s="3"/>
      <c r="AG15851" t="s">
        <v>1910</v>
      </c>
      <c r="AH15851" s="9" t="s">
        <v>4925</v>
      </c>
    </row>
    <row r="15852" spans="1:34" ht="10.95" customHeight="1" outlineLevel="1" x14ac:dyDescent="0.25">
      <c r="A15852" t="s">
        <v>4539</v>
      </c>
      <c r="C15852" s="3" t="s">
        <v>12466</v>
      </c>
      <c r="D15852" s="3">
        <v>665</v>
      </c>
      <c r="E15852" s="9">
        <v>1994</v>
      </c>
      <c r="F15852" s="7" t="s">
        <v>5699</v>
      </c>
      <c r="G15852" s="7" t="s">
        <v>5401</v>
      </c>
      <c r="H15852" s="8" t="s">
        <v>4541</v>
      </c>
      <c r="I15852" s="8" t="s">
        <v>16191</v>
      </c>
      <c r="J15852" s="19">
        <v>5</v>
      </c>
      <c r="K15852" s="19" t="s">
        <v>7736</v>
      </c>
      <c r="L15852" s="11">
        <v>0.9</v>
      </c>
      <c r="M15852" s="11"/>
      <c r="N15852" s="24"/>
      <c r="P15852" s="32"/>
      <c r="T15852" s="19"/>
      <c r="U15852" s="3">
        <v>460</v>
      </c>
      <c r="X15852" t="str">
        <f t="shared" si="964"/>
        <v/>
      </c>
      <c r="Z15852" t="str">
        <f t="shared" si="965"/>
        <v/>
      </c>
      <c r="AB15852" s="9"/>
      <c r="AC15852" t="s">
        <v>4541</v>
      </c>
      <c r="AD15852">
        <f t="shared" si="967"/>
        <v>0</v>
      </c>
      <c r="AF15852" s="3"/>
      <c r="AG15852" t="s">
        <v>4542</v>
      </c>
      <c r="AH15852" s="9" t="s">
        <v>4613</v>
      </c>
    </row>
    <row r="15853" spans="1:34" ht="10.95" customHeight="1" outlineLevel="1" x14ac:dyDescent="0.25">
      <c r="A15853" t="s">
        <v>4539</v>
      </c>
      <c r="C15853" s="3" t="s">
        <v>12466</v>
      </c>
      <c r="D15853" s="3">
        <v>673</v>
      </c>
      <c r="E15853" s="9">
        <v>1995</v>
      </c>
      <c r="F15853" s="7" t="s">
        <v>5848</v>
      </c>
      <c r="G15853" s="7" t="s">
        <v>5401</v>
      </c>
      <c r="H15853" s="8" t="s">
        <v>5849</v>
      </c>
      <c r="I15853" s="8" t="s">
        <v>16192</v>
      </c>
      <c r="J15853" s="19">
        <v>3</v>
      </c>
      <c r="K15853" s="19" t="s">
        <v>7736</v>
      </c>
      <c r="L15853" s="11">
        <v>2.7</v>
      </c>
      <c r="M15853" s="11"/>
      <c r="N15853" s="24"/>
      <c r="P15853" s="32"/>
      <c r="T15853" s="19"/>
      <c r="U15853" s="3">
        <v>465</v>
      </c>
      <c r="X15853" t="str">
        <f t="shared" si="964"/>
        <v/>
      </c>
      <c r="Z15853" t="str">
        <f t="shared" si="965"/>
        <v/>
      </c>
      <c r="AB15853" s="9"/>
      <c r="AC15853" t="s">
        <v>5849</v>
      </c>
      <c r="AD15853">
        <f t="shared" si="967"/>
        <v>0</v>
      </c>
      <c r="AF15853" s="3"/>
      <c r="AG15853" t="s">
        <v>4542</v>
      </c>
      <c r="AH15853" s="9" t="s">
        <v>4925</v>
      </c>
    </row>
    <row r="15854" spans="1:34" ht="10.95" customHeight="1" outlineLevel="1" x14ac:dyDescent="0.25">
      <c r="A15854" t="s">
        <v>4539</v>
      </c>
      <c r="C15854" s="3" t="s">
        <v>12466</v>
      </c>
      <c r="D15854" s="3">
        <v>674</v>
      </c>
      <c r="E15854" s="9">
        <v>1995</v>
      </c>
      <c r="F15854" s="7" t="s">
        <v>3539</v>
      </c>
      <c r="G15854" s="7" t="s">
        <v>5401</v>
      </c>
      <c r="H15854" s="8" t="s">
        <v>5850</v>
      </c>
      <c r="I15854" s="8" t="s">
        <v>16192</v>
      </c>
      <c r="J15854" s="19">
        <v>3</v>
      </c>
      <c r="K15854" s="19" t="s">
        <v>7736</v>
      </c>
      <c r="L15854" s="11">
        <v>2.7</v>
      </c>
      <c r="M15854" s="11"/>
      <c r="N15854" s="24"/>
      <c r="P15854" s="32"/>
      <c r="T15854" s="19"/>
      <c r="U15854" s="3">
        <v>466</v>
      </c>
      <c r="X15854" t="str">
        <f t="shared" si="964"/>
        <v/>
      </c>
      <c r="Z15854" t="str">
        <f t="shared" si="965"/>
        <v/>
      </c>
      <c r="AB15854" s="9"/>
      <c r="AC15854" t="s">
        <v>5850</v>
      </c>
      <c r="AD15854">
        <f t="shared" si="967"/>
        <v>0</v>
      </c>
      <c r="AF15854" s="3"/>
      <c r="AG15854" t="s">
        <v>4542</v>
      </c>
      <c r="AH15854" s="9" t="s">
        <v>4925</v>
      </c>
    </row>
    <row r="15855" spans="1:34" ht="10.95" customHeight="1" outlineLevel="1" x14ac:dyDescent="0.25">
      <c r="A15855" t="s">
        <v>4539</v>
      </c>
      <c r="C15855" s="3" t="s">
        <v>12466</v>
      </c>
      <c r="D15855" s="3">
        <v>675</v>
      </c>
      <c r="E15855" s="9">
        <v>1995</v>
      </c>
      <c r="F15855" s="7" t="s">
        <v>5768</v>
      </c>
      <c r="G15855" s="7" t="s">
        <v>5401</v>
      </c>
      <c r="H15855" s="8" t="s">
        <v>5851</v>
      </c>
      <c r="I15855" s="8" t="s">
        <v>16192</v>
      </c>
      <c r="J15855" s="19">
        <v>3</v>
      </c>
      <c r="K15855" s="19" t="s">
        <v>7736</v>
      </c>
      <c r="L15855" s="11">
        <v>2.7</v>
      </c>
      <c r="M15855" s="11"/>
      <c r="N15855" s="24"/>
      <c r="P15855" s="32"/>
      <c r="T15855" s="19"/>
      <c r="U15855" s="3">
        <v>467</v>
      </c>
      <c r="X15855" t="str">
        <f t="shared" si="964"/>
        <v/>
      </c>
      <c r="Z15855" t="str">
        <f t="shared" si="965"/>
        <v/>
      </c>
      <c r="AB15855" s="9"/>
      <c r="AC15855" t="s">
        <v>5851</v>
      </c>
      <c r="AD15855">
        <f t="shared" si="967"/>
        <v>0</v>
      </c>
      <c r="AF15855" s="3"/>
      <c r="AG15855" t="s">
        <v>4542</v>
      </c>
      <c r="AH15855" s="9" t="s">
        <v>4925</v>
      </c>
    </row>
    <row r="15856" spans="1:34" ht="10.95" customHeight="1" outlineLevel="1" x14ac:dyDescent="0.25">
      <c r="A15856" t="s">
        <v>4539</v>
      </c>
      <c r="C15856" s="3" t="s">
        <v>12466</v>
      </c>
      <c r="D15856" s="3">
        <v>758</v>
      </c>
      <c r="E15856" s="9">
        <v>1999</v>
      </c>
      <c r="F15856" s="7" t="s">
        <v>12529</v>
      </c>
      <c r="G15856" s="7" t="s">
        <v>5401</v>
      </c>
      <c r="H15856" s="8" t="s">
        <v>16194</v>
      </c>
      <c r="I15856" s="8" t="s">
        <v>16193</v>
      </c>
      <c r="J15856" s="19">
        <v>5</v>
      </c>
      <c r="K15856" s="19" t="s">
        <v>7738</v>
      </c>
      <c r="L15856" s="11"/>
      <c r="M15856" s="11"/>
      <c r="N15856" s="24"/>
      <c r="P15856" s="32"/>
      <c r="T15856" s="19"/>
      <c r="U15856" s="3"/>
      <c r="X15856" t="str">
        <f t="shared" si="964"/>
        <v/>
      </c>
      <c r="Z15856" t="str">
        <f t="shared" si="965"/>
        <v/>
      </c>
      <c r="AB15856" s="9"/>
      <c r="AC15856" t="s">
        <v>16194</v>
      </c>
      <c r="AD15856">
        <f t="shared" si="967"/>
        <v>0</v>
      </c>
      <c r="AF15856" s="3"/>
      <c r="AH15856" s="9"/>
    </row>
    <row r="15857" spans="1:34" ht="10.95" customHeight="1" outlineLevel="1" x14ac:dyDescent="0.25">
      <c r="A15857" t="s">
        <v>4539</v>
      </c>
      <c r="C15857" s="3" t="s">
        <v>12466</v>
      </c>
      <c r="D15857" s="3">
        <v>761</v>
      </c>
      <c r="E15857" s="9">
        <v>1999</v>
      </c>
      <c r="F15857" s="7" t="s">
        <v>5508</v>
      </c>
      <c r="G15857" s="7" t="s">
        <v>5401</v>
      </c>
      <c r="H15857" s="8" t="s">
        <v>16198</v>
      </c>
      <c r="I15857" s="8" t="s">
        <v>16195</v>
      </c>
      <c r="J15857" s="19">
        <v>3</v>
      </c>
      <c r="K15857" s="19" t="s">
        <v>7736</v>
      </c>
      <c r="L15857" s="11">
        <v>1.3</v>
      </c>
      <c r="M15857" s="11"/>
      <c r="N15857" s="24"/>
      <c r="P15857" s="32"/>
      <c r="T15857" s="19"/>
      <c r="U15857" s="3"/>
      <c r="X15857" t="str">
        <f t="shared" si="964"/>
        <v/>
      </c>
      <c r="Z15857" t="str">
        <f t="shared" si="965"/>
        <v/>
      </c>
      <c r="AB15857" s="9"/>
      <c r="AC15857" t="s">
        <v>16198</v>
      </c>
      <c r="AD15857">
        <f t="shared" si="967"/>
        <v>0</v>
      </c>
      <c r="AF15857" s="3"/>
      <c r="AH15857" s="9"/>
    </row>
    <row r="15858" spans="1:34" ht="10.95" customHeight="1" outlineLevel="1" x14ac:dyDescent="0.25">
      <c r="A15858" t="s">
        <v>4539</v>
      </c>
      <c r="C15858" s="3" t="s">
        <v>12466</v>
      </c>
      <c r="D15858" s="3">
        <v>762</v>
      </c>
      <c r="E15858" s="9">
        <v>1999</v>
      </c>
      <c r="F15858" s="7" t="s">
        <v>2319</v>
      </c>
      <c r="G15858" s="7" t="s">
        <v>5401</v>
      </c>
      <c r="H15858" s="8" t="s">
        <v>16198</v>
      </c>
      <c r="I15858" s="8" t="s">
        <v>16195</v>
      </c>
      <c r="J15858" s="19">
        <v>5</v>
      </c>
      <c r="K15858" s="19" t="s">
        <v>7736</v>
      </c>
      <c r="L15858" s="11">
        <v>1.3</v>
      </c>
      <c r="M15858" s="11"/>
      <c r="N15858" s="24"/>
      <c r="P15858" s="32"/>
      <c r="T15858" s="19"/>
      <c r="U15858" s="3"/>
      <c r="X15858" t="str">
        <f t="shared" si="964"/>
        <v/>
      </c>
      <c r="Z15858" t="str">
        <f t="shared" si="965"/>
        <v/>
      </c>
      <c r="AB15858" s="9"/>
      <c r="AC15858" t="s">
        <v>16198</v>
      </c>
      <c r="AD15858">
        <f t="shared" si="967"/>
        <v>0</v>
      </c>
      <c r="AF15858" s="3"/>
      <c r="AH15858" s="9"/>
    </row>
    <row r="15859" spans="1:34" ht="10.95" customHeight="1" outlineLevel="1" x14ac:dyDescent="0.25">
      <c r="A15859" t="s">
        <v>4539</v>
      </c>
      <c r="C15859" s="3" t="s">
        <v>12466</v>
      </c>
      <c r="D15859" s="3">
        <v>763</v>
      </c>
      <c r="E15859" s="9">
        <v>1999</v>
      </c>
      <c r="F15859" s="7" t="s">
        <v>16196</v>
      </c>
      <c r="G15859" s="7" t="s">
        <v>5401</v>
      </c>
      <c r="H15859" s="8" t="s">
        <v>16198</v>
      </c>
      <c r="I15859" s="8" t="s">
        <v>16195</v>
      </c>
      <c r="J15859" s="19">
        <v>5</v>
      </c>
      <c r="K15859" s="19" t="s">
        <v>7736</v>
      </c>
      <c r="L15859" s="11">
        <v>1.3</v>
      </c>
      <c r="M15859" s="11"/>
      <c r="N15859" s="24"/>
      <c r="P15859" s="32"/>
      <c r="T15859" s="19"/>
      <c r="U15859" s="3"/>
      <c r="X15859" t="str">
        <f t="shared" si="964"/>
        <v/>
      </c>
      <c r="Z15859" t="str">
        <f t="shared" si="965"/>
        <v/>
      </c>
      <c r="AB15859" s="9"/>
      <c r="AC15859" t="s">
        <v>16198</v>
      </c>
      <c r="AD15859">
        <f t="shared" si="967"/>
        <v>0</v>
      </c>
      <c r="AF15859" s="3"/>
      <c r="AH15859" s="9"/>
    </row>
    <row r="15860" spans="1:34" ht="10.95" customHeight="1" outlineLevel="1" x14ac:dyDescent="0.25">
      <c r="A15860" t="s">
        <v>4539</v>
      </c>
      <c r="C15860" s="3" t="s">
        <v>12466</v>
      </c>
      <c r="D15860" s="3">
        <v>764</v>
      </c>
      <c r="E15860" s="9">
        <v>1999</v>
      </c>
      <c r="F15860" s="7" t="s">
        <v>16197</v>
      </c>
      <c r="G15860" s="7" t="s">
        <v>5401</v>
      </c>
      <c r="H15860" s="8" t="s">
        <v>16198</v>
      </c>
      <c r="I15860" s="8" t="s">
        <v>16195</v>
      </c>
      <c r="J15860" s="19">
        <v>5</v>
      </c>
      <c r="K15860" s="19" t="s">
        <v>7736</v>
      </c>
      <c r="L15860" s="11">
        <v>1.3</v>
      </c>
      <c r="M15860" s="11"/>
      <c r="N15860" s="24"/>
      <c r="P15860" s="32"/>
      <c r="T15860" s="19"/>
      <c r="U15860" s="3"/>
      <c r="X15860" t="str">
        <f t="shared" si="964"/>
        <v/>
      </c>
      <c r="Z15860" t="str">
        <f t="shared" si="965"/>
        <v/>
      </c>
      <c r="AB15860" s="9"/>
      <c r="AC15860" t="s">
        <v>16198</v>
      </c>
      <c r="AD15860">
        <f t="shared" si="967"/>
        <v>0</v>
      </c>
      <c r="AF15860" s="3"/>
      <c r="AH15860" s="9"/>
    </row>
    <row r="15861" spans="1:34" ht="10.95" customHeight="1" outlineLevel="1" x14ac:dyDescent="0.25">
      <c r="A15861" t="s">
        <v>4539</v>
      </c>
      <c r="C15861" s="3" t="s">
        <v>12466</v>
      </c>
      <c r="D15861" s="3">
        <v>791</v>
      </c>
      <c r="E15861" s="9">
        <v>2001</v>
      </c>
      <c r="F15861" s="7" t="s">
        <v>16200</v>
      </c>
      <c r="G15861" s="7" t="s">
        <v>5401</v>
      </c>
      <c r="H15861" s="8" t="s">
        <v>13027</v>
      </c>
      <c r="I15861" s="8" t="s">
        <v>16199</v>
      </c>
      <c r="J15861" s="19">
        <v>3</v>
      </c>
      <c r="K15861" s="19" t="s">
        <v>7736</v>
      </c>
      <c r="L15861" s="11">
        <v>4</v>
      </c>
      <c r="M15861" s="11"/>
      <c r="N15861" s="24"/>
      <c r="P15861" s="32"/>
      <c r="T15861" s="19"/>
      <c r="U15861" s="3"/>
      <c r="X15861" t="str">
        <f t="shared" si="964"/>
        <v/>
      </c>
      <c r="Z15861" t="str">
        <f t="shared" si="965"/>
        <v/>
      </c>
      <c r="AB15861" s="9"/>
      <c r="AC15861" t="s">
        <v>13027</v>
      </c>
      <c r="AD15861">
        <f t="shared" si="967"/>
        <v>0</v>
      </c>
      <c r="AF15861" s="3"/>
      <c r="AH15861" s="9"/>
    </row>
    <row r="15862" spans="1:34" ht="10.95" customHeight="1" outlineLevel="1" x14ac:dyDescent="0.25">
      <c r="A15862" t="s">
        <v>4539</v>
      </c>
      <c r="C15862" s="3" t="s">
        <v>12466</v>
      </c>
      <c r="D15862" s="3" t="s">
        <v>16202</v>
      </c>
      <c r="E15862" s="9">
        <v>2002</v>
      </c>
      <c r="F15862" s="7" t="s">
        <v>16203</v>
      </c>
      <c r="G15862" s="7" t="s">
        <v>5401</v>
      </c>
      <c r="H15862" s="8" t="s">
        <v>16204</v>
      </c>
      <c r="I15862" s="8" t="s">
        <v>16201</v>
      </c>
      <c r="J15862" s="19">
        <v>6</v>
      </c>
      <c r="K15862" s="19" t="s">
        <v>7738</v>
      </c>
      <c r="L15862" s="11"/>
      <c r="M15862" s="11"/>
      <c r="N15862" s="24"/>
      <c r="P15862" s="32"/>
      <c r="T15862" s="19"/>
      <c r="U15862" s="3"/>
      <c r="X15862" t="str">
        <f t="shared" si="964"/>
        <v/>
      </c>
      <c r="Z15862">
        <f t="shared" si="965"/>
        <v>1</v>
      </c>
      <c r="AB15862" s="9"/>
      <c r="AC15862" t="s">
        <v>16204</v>
      </c>
      <c r="AD15862">
        <f t="shared" si="967"/>
        <v>0</v>
      </c>
      <c r="AF15862" s="3"/>
      <c r="AH15862" s="9"/>
    </row>
    <row r="15863" spans="1:34" ht="10.95" customHeight="1" outlineLevel="1" x14ac:dyDescent="0.25">
      <c r="A15863" t="s">
        <v>4539</v>
      </c>
      <c r="C15863" s="3" t="s">
        <v>12466</v>
      </c>
      <c r="D15863" s="3" t="s">
        <v>16205</v>
      </c>
      <c r="E15863" s="9">
        <v>2002</v>
      </c>
      <c r="F15863" s="7" t="s">
        <v>16206</v>
      </c>
      <c r="G15863" s="7" t="s">
        <v>5401</v>
      </c>
      <c r="H15863" s="8" t="s">
        <v>16207</v>
      </c>
      <c r="I15863" s="8" t="s">
        <v>7071</v>
      </c>
      <c r="J15863" s="19">
        <v>5</v>
      </c>
      <c r="K15863" s="19" t="s">
        <v>7738</v>
      </c>
      <c r="L15863" s="11"/>
      <c r="M15863" s="11"/>
      <c r="N15863" s="24"/>
      <c r="P15863" s="32"/>
      <c r="T15863" s="19"/>
      <c r="U15863" s="3"/>
      <c r="X15863" t="str">
        <f t="shared" si="964"/>
        <v/>
      </c>
      <c r="Z15863">
        <f t="shared" si="965"/>
        <v>1</v>
      </c>
      <c r="AB15863" s="9"/>
      <c r="AC15863" t="s">
        <v>16207</v>
      </c>
      <c r="AD15863">
        <f t="shared" si="967"/>
        <v>0</v>
      </c>
      <c r="AF15863" s="3"/>
      <c r="AH15863" s="9"/>
    </row>
    <row r="15864" spans="1:34" ht="10.95" customHeight="1" outlineLevel="1" x14ac:dyDescent="0.25">
      <c r="A15864" t="s">
        <v>4539</v>
      </c>
      <c r="C15864" s="3" t="s">
        <v>12466</v>
      </c>
      <c r="D15864" s="3">
        <v>868</v>
      </c>
      <c r="E15864" s="9">
        <v>2004</v>
      </c>
      <c r="F15864" s="7" t="s">
        <v>704</v>
      </c>
      <c r="G15864" s="7" t="s">
        <v>5401</v>
      </c>
      <c r="H15864" s="8" t="s">
        <v>16209</v>
      </c>
      <c r="I15864" s="8" t="s">
        <v>16208</v>
      </c>
      <c r="J15864" s="19">
        <v>6</v>
      </c>
      <c r="K15864" s="19" t="s">
        <v>7738</v>
      </c>
      <c r="L15864" s="11"/>
      <c r="M15864" s="11"/>
      <c r="N15864" s="24"/>
      <c r="P15864" s="32"/>
      <c r="T15864" s="19"/>
      <c r="U15864" s="3"/>
      <c r="X15864" t="str">
        <f t="shared" si="964"/>
        <v/>
      </c>
      <c r="Z15864" t="str">
        <f t="shared" si="965"/>
        <v/>
      </c>
      <c r="AB15864" s="9"/>
      <c r="AC15864" t="s">
        <v>16209</v>
      </c>
      <c r="AD15864">
        <f t="shared" si="967"/>
        <v>0</v>
      </c>
      <c r="AF15864" s="3"/>
      <c r="AH15864" s="9"/>
    </row>
    <row r="15865" spans="1:34" ht="10.95" customHeight="1" outlineLevel="1" x14ac:dyDescent="0.25">
      <c r="A15865" t="s">
        <v>4539</v>
      </c>
      <c r="C15865" s="3" t="s">
        <v>12466</v>
      </c>
      <c r="D15865" s="3" t="s">
        <v>16211</v>
      </c>
      <c r="E15865" s="9">
        <v>2004</v>
      </c>
      <c r="F15865" s="7" t="s">
        <v>16212</v>
      </c>
      <c r="G15865" s="7" t="s">
        <v>5401</v>
      </c>
      <c r="H15865" s="8" t="s">
        <v>16209</v>
      </c>
      <c r="I15865" s="8" t="s">
        <v>16210</v>
      </c>
      <c r="J15865" s="19">
        <v>6</v>
      </c>
      <c r="K15865" s="19" t="s">
        <v>7738</v>
      </c>
      <c r="L15865" s="11"/>
      <c r="M15865" s="11"/>
      <c r="N15865" s="24"/>
      <c r="P15865" s="32"/>
      <c r="T15865" s="19"/>
      <c r="U15865" s="3"/>
      <c r="X15865" t="str">
        <f t="shared" si="964"/>
        <v/>
      </c>
      <c r="Z15865">
        <f t="shared" si="965"/>
        <v>1</v>
      </c>
      <c r="AB15865" s="9"/>
      <c r="AC15865" t="s">
        <v>16209</v>
      </c>
      <c r="AD15865">
        <f t="shared" si="967"/>
        <v>0</v>
      </c>
      <c r="AF15865" s="3"/>
      <c r="AH15865" s="9"/>
    </row>
    <row r="15866" spans="1:34" ht="10.95" customHeight="1" outlineLevel="1" x14ac:dyDescent="0.25">
      <c r="A15866" t="s">
        <v>4539</v>
      </c>
      <c r="C15866" s="3" t="s">
        <v>12466</v>
      </c>
      <c r="D15866" s="3">
        <v>900</v>
      </c>
      <c r="E15866" s="9">
        <v>2005</v>
      </c>
      <c r="F15866" s="7" t="s">
        <v>16214</v>
      </c>
      <c r="G15866" s="7" t="s">
        <v>5401</v>
      </c>
      <c r="H15866" s="8" t="s">
        <v>16209</v>
      </c>
      <c r="I15866" s="8" t="s">
        <v>16213</v>
      </c>
      <c r="J15866" s="19">
        <v>6</v>
      </c>
      <c r="K15866" s="19" t="s">
        <v>7738</v>
      </c>
      <c r="L15866" s="11"/>
      <c r="M15866" s="11"/>
      <c r="N15866" s="24"/>
      <c r="P15866" s="32"/>
      <c r="T15866" s="19"/>
      <c r="U15866" s="3"/>
      <c r="X15866" t="str">
        <f t="shared" si="964"/>
        <v/>
      </c>
      <c r="Z15866" t="str">
        <f t="shared" si="965"/>
        <v/>
      </c>
      <c r="AB15866" s="9"/>
      <c r="AC15866" t="s">
        <v>16209</v>
      </c>
      <c r="AD15866">
        <f t="shared" si="967"/>
        <v>0</v>
      </c>
      <c r="AF15866" s="3"/>
      <c r="AH15866" s="9"/>
    </row>
    <row r="15867" spans="1:34" ht="10.95" customHeight="1" outlineLevel="1" x14ac:dyDescent="0.25">
      <c r="A15867" t="s">
        <v>4539</v>
      </c>
      <c r="C15867" s="3" t="s">
        <v>12466</v>
      </c>
      <c r="D15867" s="3">
        <v>929</v>
      </c>
      <c r="E15867" s="9">
        <v>2006</v>
      </c>
      <c r="F15867" s="7" t="s">
        <v>12141</v>
      </c>
      <c r="G15867" s="7" t="s">
        <v>5401</v>
      </c>
      <c r="H15867" s="8" t="s">
        <v>15533</v>
      </c>
      <c r="I15867" s="8" t="s">
        <v>16215</v>
      </c>
      <c r="J15867" s="19">
        <v>6</v>
      </c>
      <c r="K15867" s="20" t="s">
        <v>7736</v>
      </c>
      <c r="L15867" s="11">
        <v>4.8</v>
      </c>
      <c r="M15867" s="11"/>
      <c r="N15867" s="24"/>
      <c r="P15867" s="32"/>
      <c r="T15867" s="19"/>
      <c r="U15867" s="3"/>
      <c r="X15867" t="str">
        <f t="shared" si="964"/>
        <v/>
      </c>
      <c r="Z15867" t="str">
        <f t="shared" si="965"/>
        <v/>
      </c>
      <c r="AB15867" s="9"/>
      <c r="AC15867" t="s">
        <v>15533</v>
      </c>
      <c r="AD15867">
        <f t="shared" si="967"/>
        <v>0</v>
      </c>
      <c r="AF15867" s="3"/>
      <c r="AH15867" s="9"/>
    </row>
    <row r="15868" spans="1:34" ht="10.95" customHeight="1" outlineLevel="1" x14ac:dyDescent="0.25">
      <c r="A15868" t="s">
        <v>4539</v>
      </c>
      <c r="C15868" s="3" t="s">
        <v>12466</v>
      </c>
      <c r="D15868" s="3">
        <v>944</v>
      </c>
      <c r="E15868" s="9">
        <v>2007</v>
      </c>
      <c r="F15868" s="7" t="s">
        <v>5699</v>
      </c>
      <c r="G15868" s="7" t="s">
        <v>5401</v>
      </c>
      <c r="H15868" s="8" t="s">
        <v>5847</v>
      </c>
      <c r="I15868" s="8" t="s">
        <v>16216</v>
      </c>
      <c r="J15868" s="19">
        <v>6</v>
      </c>
      <c r="K15868" s="19" t="s">
        <v>7736</v>
      </c>
      <c r="L15868" s="11">
        <v>9</v>
      </c>
      <c r="M15868" s="11"/>
      <c r="N15868" s="24"/>
      <c r="P15868" s="32"/>
      <c r="T15868" s="19"/>
      <c r="U15868" s="3"/>
      <c r="X15868" t="str">
        <f t="shared" si="964"/>
        <v/>
      </c>
      <c r="Z15868" t="str">
        <f t="shared" si="965"/>
        <v/>
      </c>
      <c r="AB15868" s="9"/>
      <c r="AC15868" t="s">
        <v>5847</v>
      </c>
      <c r="AD15868">
        <f t="shared" si="967"/>
        <v>0</v>
      </c>
      <c r="AF15868" s="3"/>
      <c r="AH15868" s="9"/>
    </row>
    <row r="15869" spans="1:34" ht="10.95" customHeight="1" outlineLevel="1" x14ac:dyDescent="0.25">
      <c r="A15869" t="s">
        <v>4539</v>
      </c>
      <c r="C15869" s="3" t="s">
        <v>12466</v>
      </c>
      <c r="D15869" s="3">
        <v>956</v>
      </c>
      <c r="E15869" s="9">
        <v>2007</v>
      </c>
      <c r="F15869" s="7" t="s">
        <v>16200</v>
      </c>
      <c r="G15869" s="7" t="s">
        <v>5401</v>
      </c>
      <c r="H15869" s="8" t="s">
        <v>16209</v>
      </c>
      <c r="I15869" s="8" t="s">
        <v>16217</v>
      </c>
      <c r="J15869" s="19">
        <v>6</v>
      </c>
      <c r="K15869" s="19" t="s">
        <v>7736</v>
      </c>
      <c r="L15869" s="11">
        <v>6.8</v>
      </c>
      <c r="M15869" s="11"/>
      <c r="N15869" s="24"/>
      <c r="P15869" s="32"/>
      <c r="T15869" s="19"/>
      <c r="U15869" s="3"/>
      <c r="X15869" t="str">
        <f t="shared" si="964"/>
        <v/>
      </c>
      <c r="Z15869" t="str">
        <f t="shared" si="965"/>
        <v/>
      </c>
      <c r="AB15869" s="9"/>
      <c r="AC15869" t="s">
        <v>16209</v>
      </c>
      <c r="AD15869">
        <f t="shared" si="967"/>
        <v>0</v>
      </c>
      <c r="AF15869" s="3"/>
      <c r="AH15869" s="9"/>
    </row>
    <row r="15870" spans="1:34" ht="10.95" customHeight="1" outlineLevel="1" x14ac:dyDescent="0.25">
      <c r="A15870" t="s">
        <v>4539</v>
      </c>
      <c r="C15870" s="3" t="s">
        <v>12466</v>
      </c>
      <c r="D15870" s="3">
        <v>962</v>
      </c>
      <c r="E15870" s="9">
        <v>2008</v>
      </c>
      <c r="F15870" s="7" t="s">
        <v>704</v>
      </c>
      <c r="G15870" s="7" t="s">
        <v>5401</v>
      </c>
      <c r="H15870" s="8" t="s">
        <v>5847</v>
      </c>
      <c r="I15870" s="8" t="s">
        <v>16218</v>
      </c>
      <c r="J15870" s="19">
        <v>6</v>
      </c>
      <c r="K15870" s="19" t="s">
        <v>7736</v>
      </c>
      <c r="L15870" s="11">
        <v>2.2000000000000002</v>
      </c>
      <c r="M15870" s="11"/>
      <c r="N15870" s="24"/>
      <c r="P15870" s="32"/>
      <c r="T15870" s="19"/>
      <c r="U15870" s="3"/>
      <c r="X15870" t="str">
        <f t="shared" si="964"/>
        <v/>
      </c>
      <c r="Z15870" t="str">
        <f t="shared" si="965"/>
        <v/>
      </c>
      <c r="AB15870" s="9"/>
      <c r="AC15870" t="s">
        <v>5847</v>
      </c>
      <c r="AD15870">
        <f t="shared" si="967"/>
        <v>0</v>
      </c>
      <c r="AF15870" s="3"/>
      <c r="AH15870" s="9"/>
    </row>
    <row r="15871" spans="1:34" ht="10.95" customHeight="1" outlineLevel="1" x14ac:dyDescent="0.25">
      <c r="A15871" t="s">
        <v>4539</v>
      </c>
      <c r="C15871" s="3" t="s">
        <v>12466</v>
      </c>
      <c r="D15871" s="3">
        <v>965</v>
      </c>
      <c r="E15871" s="9">
        <v>2008</v>
      </c>
      <c r="F15871" s="7" t="s">
        <v>5848</v>
      </c>
      <c r="G15871" s="7" t="s">
        <v>5401</v>
      </c>
      <c r="H15871" s="8" t="s">
        <v>16209</v>
      </c>
      <c r="I15871" s="8" t="s">
        <v>16219</v>
      </c>
      <c r="J15871" s="19">
        <v>6</v>
      </c>
      <c r="K15871" s="20" t="s">
        <v>7736</v>
      </c>
      <c r="L15871" s="11">
        <v>3.5</v>
      </c>
      <c r="M15871" s="11"/>
      <c r="N15871" s="24"/>
      <c r="P15871" s="32"/>
      <c r="T15871" s="19"/>
      <c r="U15871" s="3"/>
      <c r="X15871" t="str">
        <f t="shared" si="964"/>
        <v/>
      </c>
      <c r="Z15871" t="str">
        <f t="shared" si="965"/>
        <v/>
      </c>
      <c r="AB15871" s="9"/>
      <c r="AC15871" t="s">
        <v>16209</v>
      </c>
      <c r="AD15871">
        <f t="shared" si="967"/>
        <v>0</v>
      </c>
      <c r="AF15871" s="3"/>
      <c r="AH15871" s="9"/>
    </row>
    <row r="15872" spans="1:34" ht="10.95" customHeight="1" outlineLevel="1" x14ac:dyDescent="0.25">
      <c r="A15872" t="s">
        <v>4539</v>
      </c>
      <c r="C15872" s="3" t="s">
        <v>12466</v>
      </c>
      <c r="D15872" s="3">
        <v>966</v>
      </c>
      <c r="E15872" s="9">
        <v>2008</v>
      </c>
      <c r="F15872" s="7" t="s">
        <v>5848</v>
      </c>
      <c r="G15872" s="7" t="s">
        <v>5401</v>
      </c>
      <c r="H15872" s="8" t="s">
        <v>16204</v>
      </c>
      <c r="I15872" s="8" t="s">
        <v>16219</v>
      </c>
      <c r="J15872" s="19">
        <v>6</v>
      </c>
      <c r="K15872" s="20" t="s">
        <v>7736</v>
      </c>
      <c r="L15872" s="11">
        <v>3.5</v>
      </c>
      <c r="M15872" s="11"/>
      <c r="N15872" s="24"/>
      <c r="P15872" s="32"/>
      <c r="T15872" s="19"/>
      <c r="U15872" s="3"/>
      <c r="X15872" t="str">
        <f t="shared" si="964"/>
        <v/>
      </c>
      <c r="Z15872" t="str">
        <f t="shared" si="965"/>
        <v/>
      </c>
      <c r="AB15872" s="9"/>
      <c r="AC15872" t="s">
        <v>16204</v>
      </c>
      <c r="AD15872">
        <f t="shared" si="967"/>
        <v>0</v>
      </c>
      <c r="AF15872" s="3"/>
      <c r="AH15872" s="9"/>
    </row>
    <row r="15873" spans="1:34" ht="10.95" customHeight="1" outlineLevel="1" x14ac:dyDescent="0.25">
      <c r="A15873" t="s">
        <v>4539</v>
      </c>
      <c r="C15873" s="3" t="s">
        <v>12466</v>
      </c>
      <c r="D15873" s="3">
        <v>968</v>
      </c>
      <c r="E15873" s="9">
        <v>2008</v>
      </c>
      <c r="F15873" s="7" t="s">
        <v>12141</v>
      </c>
      <c r="G15873" s="7" t="s">
        <v>5401</v>
      </c>
      <c r="H15873" s="8" t="s">
        <v>20180</v>
      </c>
      <c r="I15873" s="8" t="s">
        <v>20179</v>
      </c>
      <c r="J15873" s="19">
        <v>5</v>
      </c>
      <c r="K15873" s="19" t="s">
        <v>7736</v>
      </c>
      <c r="L15873" s="11">
        <v>2.6</v>
      </c>
      <c r="M15873" s="11"/>
      <c r="N15873" s="24"/>
      <c r="P15873" s="32"/>
      <c r="T15873" s="19"/>
      <c r="U15873" s="3"/>
      <c r="X15873" t="str">
        <f t="shared" si="964"/>
        <v/>
      </c>
      <c r="Z15873" t="str">
        <f t="shared" si="965"/>
        <v/>
      </c>
      <c r="AB15873" s="9"/>
      <c r="AC15873" t="s">
        <v>20180</v>
      </c>
      <c r="AD15873">
        <f t="shared" si="967"/>
        <v>0</v>
      </c>
      <c r="AF15873" s="3"/>
      <c r="AH15873" s="9"/>
    </row>
    <row r="15874" spans="1:34" ht="10.95" customHeight="1" outlineLevel="1" x14ac:dyDescent="0.25">
      <c r="A15874" t="s">
        <v>4539</v>
      </c>
      <c r="C15874" s="3" t="s">
        <v>12466</v>
      </c>
      <c r="D15874" s="3">
        <v>1002</v>
      </c>
      <c r="E15874" s="9">
        <v>2010</v>
      </c>
      <c r="F15874" s="7" t="s">
        <v>12566</v>
      </c>
      <c r="G15874" s="7" t="s">
        <v>5401</v>
      </c>
      <c r="H15874" s="8" t="s">
        <v>16204</v>
      </c>
      <c r="I15874" s="8" t="s">
        <v>16220</v>
      </c>
      <c r="J15874" s="19">
        <v>6</v>
      </c>
      <c r="K15874" s="19" t="s">
        <v>7738</v>
      </c>
      <c r="L15874" s="11"/>
      <c r="M15874" s="11"/>
      <c r="N15874" s="24"/>
      <c r="P15874" s="32"/>
      <c r="T15874" s="19"/>
      <c r="U15874" s="3"/>
      <c r="X15874" t="str">
        <f t="shared" ref="X15874:X15937" si="968">IF(COUNTIF(F15874,"*fdc*"),1,"")</f>
        <v/>
      </c>
      <c r="Z15874" t="str">
        <f t="shared" ref="Z15874:Z15937" si="969">IF(COUNTIF(F15874,"*s/s*"),1,"")</f>
        <v/>
      </c>
      <c r="AB15874" s="9"/>
      <c r="AC15874" t="s">
        <v>16204</v>
      </c>
      <c r="AD15874">
        <f t="shared" si="967"/>
        <v>0</v>
      </c>
      <c r="AF15874" s="3"/>
      <c r="AH15874" s="9"/>
    </row>
    <row r="15875" spans="1:34" ht="10.95" customHeight="1" outlineLevel="1" x14ac:dyDescent="0.25">
      <c r="A15875" t="s">
        <v>4539</v>
      </c>
      <c r="C15875" s="3" t="s">
        <v>12466</v>
      </c>
      <c r="D15875" s="3">
        <v>1014</v>
      </c>
      <c r="E15875" s="9">
        <v>2010</v>
      </c>
      <c r="F15875" s="7" t="s">
        <v>5768</v>
      </c>
      <c r="G15875" s="7" t="s">
        <v>5401</v>
      </c>
      <c r="H15875" s="8" t="s">
        <v>16222</v>
      </c>
      <c r="I15875" s="8" t="s">
        <v>16221</v>
      </c>
      <c r="J15875" s="19">
        <v>5</v>
      </c>
      <c r="K15875" s="19" t="s">
        <v>7736</v>
      </c>
      <c r="L15875" s="11">
        <v>7.2</v>
      </c>
      <c r="M15875" s="11"/>
      <c r="N15875" s="24"/>
      <c r="P15875" s="32"/>
      <c r="T15875" s="19"/>
      <c r="U15875" s="3"/>
      <c r="X15875" t="str">
        <f t="shared" si="968"/>
        <v/>
      </c>
      <c r="Z15875" t="str">
        <f t="shared" si="969"/>
        <v/>
      </c>
      <c r="AB15875" s="9"/>
      <c r="AC15875" t="s">
        <v>16222</v>
      </c>
      <c r="AD15875">
        <f t="shared" si="967"/>
        <v>0</v>
      </c>
      <c r="AF15875" s="3"/>
      <c r="AH15875" s="9"/>
    </row>
    <row r="15876" spans="1:34" ht="10.95" customHeight="1" outlineLevel="1" x14ac:dyDescent="0.25">
      <c r="A15876" t="s">
        <v>4539</v>
      </c>
      <c r="C15876" s="3" t="s">
        <v>12466</v>
      </c>
      <c r="D15876" s="3">
        <v>1023</v>
      </c>
      <c r="E15876" s="9">
        <v>2011</v>
      </c>
      <c r="F15876" s="7" t="s">
        <v>16224</v>
      </c>
      <c r="G15876" s="7" t="s">
        <v>5401</v>
      </c>
      <c r="H15876" s="8" t="s">
        <v>16225</v>
      </c>
      <c r="I15876" s="8" t="s">
        <v>16223</v>
      </c>
      <c r="J15876" s="19">
        <v>6</v>
      </c>
      <c r="K15876" s="19" t="s">
        <v>7738</v>
      </c>
      <c r="L15876" s="11"/>
      <c r="M15876" s="11"/>
      <c r="N15876" s="24"/>
      <c r="P15876" s="32"/>
      <c r="T15876" s="19"/>
      <c r="U15876" s="3"/>
      <c r="X15876" t="str">
        <f t="shared" si="968"/>
        <v/>
      </c>
      <c r="Z15876" t="str">
        <f t="shared" si="969"/>
        <v/>
      </c>
      <c r="AB15876" s="9"/>
      <c r="AC15876" t="s">
        <v>16225</v>
      </c>
      <c r="AD15876">
        <f t="shared" si="967"/>
        <v>0</v>
      </c>
      <c r="AF15876" s="3"/>
      <c r="AH15876" s="9"/>
    </row>
    <row r="15877" spans="1:34" ht="10.95" customHeight="1" outlineLevel="1" x14ac:dyDescent="0.25">
      <c r="A15877" t="s">
        <v>4539</v>
      </c>
      <c r="C15877" s="3" t="s">
        <v>12466</v>
      </c>
      <c r="D15877" s="3">
        <v>1029</v>
      </c>
      <c r="E15877" s="9">
        <v>2011</v>
      </c>
      <c r="F15877" s="7" t="s">
        <v>16227</v>
      </c>
      <c r="G15877" s="7" t="s">
        <v>5401</v>
      </c>
      <c r="H15877" s="8" t="s">
        <v>5847</v>
      </c>
      <c r="I15877" s="8" t="s">
        <v>16226</v>
      </c>
      <c r="J15877" s="19">
        <v>6</v>
      </c>
      <c r="K15877" s="19" t="s">
        <v>7738</v>
      </c>
      <c r="L15877" s="11"/>
      <c r="M15877" s="11"/>
      <c r="N15877" s="24"/>
      <c r="P15877" s="32"/>
      <c r="T15877" s="19"/>
      <c r="U15877" s="3"/>
      <c r="X15877" t="str">
        <f t="shared" si="968"/>
        <v/>
      </c>
      <c r="Z15877" t="str">
        <f t="shared" si="969"/>
        <v/>
      </c>
      <c r="AB15877" s="9"/>
      <c r="AC15877" t="s">
        <v>5847</v>
      </c>
      <c r="AD15877">
        <f t="shared" si="967"/>
        <v>0</v>
      </c>
      <c r="AF15877" s="3"/>
      <c r="AH15877" s="9"/>
    </row>
    <row r="15878" spans="1:34" ht="10.95" customHeight="1" outlineLevel="1" x14ac:dyDescent="0.25">
      <c r="A15878" t="s">
        <v>4539</v>
      </c>
      <c r="C15878" s="3" t="s">
        <v>12466</v>
      </c>
      <c r="D15878" s="3">
        <v>1063</v>
      </c>
      <c r="E15878" s="9">
        <v>2013</v>
      </c>
      <c r="F15878" s="7" t="s">
        <v>16229</v>
      </c>
      <c r="G15878" s="7" t="s">
        <v>5401</v>
      </c>
      <c r="H15878" s="8" t="s">
        <v>5847</v>
      </c>
      <c r="I15878" s="8" t="s">
        <v>16228</v>
      </c>
      <c r="J15878" s="19">
        <v>6</v>
      </c>
      <c r="K15878" s="19" t="s">
        <v>7736</v>
      </c>
      <c r="L15878" s="11">
        <v>3.8</v>
      </c>
      <c r="M15878" s="11"/>
      <c r="N15878" s="24"/>
      <c r="P15878" s="32"/>
      <c r="T15878" s="19"/>
      <c r="U15878" s="3"/>
      <c r="X15878" t="str">
        <f t="shared" si="968"/>
        <v/>
      </c>
      <c r="Z15878" t="str">
        <f t="shared" si="969"/>
        <v/>
      </c>
      <c r="AB15878" s="9"/>
      <c r="AC15878" t="s">
        <v>5847</v>
      </c>
      <c r="AD15878">
        <f t="shared" si="967"/>
        <v>0</v>
      </c>
      <c r="AF15878" s="3"/>
      <c r="AH15878" s="9"/>
    </row>
    <row r="15879" spans="1:34" ht="10.95" customHeight="1" outlineLevel="1" x14ac:dyDescent="0.25">
      <c r="A15879" t="s">
        <v>4539</v>
      </c>
      <c r="C15879" s="3" t="s">
        <v>12466</v>
      </c>
      <c r="D15879" s="3">
        <v>1064</v>
      </c>
      <c r="E15879" s="9">
        <v>2013</v>
      </c>
      <c r="F15879" s="7" t="s">
        <v>16231</v>
      </c>
      <c r="G15879" s="7" t="s">
        <v>5401</v>
      </c>
      <c r="H15879" s="8" t="s">
        <v>16209</v>
      </c>
      <c r="I15879" s="8" t="s">
        <v>16230</v>
      </c>
      <c r="J15879" s="19">
        <v>6</v>
      </c>
      <c r="K15879" s="19" t="s">
        <v>7738</v>
      </c>
      <c r="L15879" s="11"/>
      <c r="M15879" s="11"/>
      <c r="N15879" s="24"/>
      <c r="P15879" s="32"/>
      <c r="T15879" s="19"/>
      <c r="U15879" s="3"/>
      <c r="X15879" t="str">
        <f t="shared" si="968"/>
        <v/>
      </c>
      <c r="Z15879" t="str">
        <f t="shared" si="969"/>
        <v/>
      </c>
      <c r="AB15879" s="9"/>
      <c r="AC15879" t="s">
        <v>16209</v>
      </c>
      <c r="AD15879">
        <f t="shared" si="967"/>
        <v>0</v>
      </c>
      <c r="AF15879" s="3"/>
      <c r="AH15879" s="9"/>
    </row>
    <row r="15880" spans="1:34" ht="10.95" customHeight="1" outlineLevel="1" x14ac:dyDescent="0.25">
      <c r="A15880" t="s">
        <v>4539</v>
      </c>
      <c r="C15880" s="3" t="s">
        <v>12466</v>
      </c>
      <c r="D15880" s="3">
        <v>1065</v>
      </c>
      <c r="E15880" s="9">
        <v>2013</v>
      </c>
      <c r="F15880" s="7" t="s">
        <v>14171</v>
      </c>
      <c r="G15880" s="7" t="s">
        <v>5401</v>
      </c>
      <c r="H15880" s="8" t="s">
        <v>16233</v>
      </c>
      <c r="I15880" s="8" t="s">
        <v>16232</v>
      </c>
      <c r="J15880" s="19">
        <v>3</v>
      </c>
      <c r="K15880" s="19" t="s">
        <v>7736</v>
      </c>
      <c r="L15880" s="11">
        <v>9</v>
      </c>
      <c r="M15880" s="11"/>
      <c r="N15880" s="24"/>
      <c r="P15880" s="32"/>
      <c r="T15880" s="19"/>
      <c r="U15880" s="3"/>
      <c r="X15880" t="str">
        <f t="shared" si="968"/>
        <v/>
      </c>
      <c r="Z15880" t="str">
        <f t="shared" si="969"/>
        <v/>
      </c>
      <c r="AB15880" s="9"/>
      <c r="AC15880" t="s">
        <v>16233</v>
      </c>
      <c r="AD15880">
        <f t="shared" si="967"/>
        <v>0</v>
      </c>
      <c r="AF15880" s="3"/>
      <c r="AH15880" s="9"/>
    </row>
    <row r="15881" spans="1:34" ht="10.95" customHeight="1" outlineLevel="1" x14ac:dyDescent="0.25">
      <c r="A15881" t="s">
        <v>4539</v>
      </c>
      <c r="C15881" s="3" t="s">
        <v>12466</v>
      </c>
      <c r="D15881" s="3">
        <v>1079</v>
      </c>
      <c r="E15881" s="9">
        <v>2013</v>
      </c>
      <c r="F15881" s="7" t="s">
        <v>704</v>
      </c>
      <c r="G15881" s="7" t="s">
        <v>5401</v>
      </c>
      <c r="H15881" s="8" t="s">
        <v>16235</v>
      </c>
      <c r="I15881" s="8" t="s">
        <v>16234</v>
      </c>
      <c r="J15881" s="19">
        <v>5</v>
      </c>
      <c r="K15881" s="19" t="s">
        <v>7738</v>
      </c>
      <c r="L15881" s="11"/>
      <c r="M15881" s="11"/>
      <c r="N15881" s="24"/>
      <c r="P15881" s="32"/>
      <c r="T15881" s="19"/>
      <c r="U15881" s="3"/>
      <c r="X15881" t="str">
        <f t="shared" si="968"/>
        <v/>
      </c>
      <c r="Z15881" t="str">
        <f t="shared" si="969"/>
        <v/>
      </c>
      <c r="AB15881" s="9"/>
      <c r="AC15881" t="s">
        <v>16235</v>
      </c>
      <c r="AD15881">
        <f t="shared" si="967"/>
        <v>0</v>
      </c>
      <c r="AF15881" s="3"/>
      <c r="AH15881" s="9"/>
    </row>
    <row r="15882" spans="1:34" ht="10.95" customHeight="1" outlineLevel="1" x14ac:dyDescent="0.25">
      <c r="A15882" t="s">
        <v>4539</v>
      </c>
      <c r="C15882" s="3" t="s">
        <v>12466</v>
      </c>
      <c r="D15882" s="3">
        <v>1080</v>
      </c>
      <c r="E15882" s="9">
        <v>2013</v>
      </c>
      <c r="F15882" s="7" t="s">
        <v>16229</v>
      </c>
      <c r="G15882" s="7" t="s">
        <v>5401</v>
      </c>
      <c r="H15882" s="8" t="s">
        <v>16236</v>
      </c>
      <c r="I15882" s="8" t="s">
        <v>16234</v>
      </c>
      <c r="J15882" s="19">
        <v>5</v>
      </c>
      <c r="K15882" s="19" t="s">
        <v>7738</v>
      </c>
      <c r="L15882" s="11"/>
      <c r="M15882" s="11"/>
      <c r="N15882" s="24"/>
      <c r="P15882" s="32"/>
      <c r="T15882" s="19"/>
      <c r="U15882" s="3"/>
      <c r="X15882" t="str">
        <f t="shared" si="968"/>
        <v/>
      </c>
      <c r="Z15882" t="str">
        <f t="shared" si="969"/>
        <v/>
      </c>
      <c r="AB15882" s="9"/>
      <c r="AC15882" t="s">
        <v>16236</v>
      </c>
      <c r="AD15882">
        <f t="shared" ref="AD15882:AD15899" si="970">COUNTIF(H15882,"*Fuji*")</f>
        <v>0</v>
      </c>
      <c r="AF15882" s="3"/>
      <c r="AH15882" s="9"/>
    </row>
    <row r="15883" spans="1:34" ht="10.95" customHeight="1" outlineLevel="1" x14ac:dyDescent="0.25">
      <c r="A15883" t="s">
        <v>4539</v>
      </c>
      <c r="C15883" s="3" t="s">
        <v>12466</v>
      </c>
      <c r="D15883" s="3">
        <v>1096</v>
      </c>
      <c r="E15883" s="9">
        <v>2014</v>
      </c>
      <c r="F15883" s="7" t="s">
        <v>16238</v>
      </c>
      <c r="G15883" s="7" t="s">
        <v>5401</v>
      </c>
      <c r="H15883" s="8" t="s">
        <v>16237</v>
      </c>
      <c r="I15883" s="8" t="s">
        <v>16237</v>
      </c>
      <c r="J15883" s="19">
        <v>4</v>
      </c>
      <c r="K15883" s="19" t="s">
        <v>7736</v>
      </c>
      <c r="L15883" s="11">
        <v>2</v>
      </c>
      <c r="M15883" s="11"/>
      <c r="N15883" s="24"/>
      <c r="P15883" s="32"/>
      <c r="T15883" s="19"/>
      <c r="U15883" s="3"/>
      <c r="X15883" t="str">
        <f t="shared" si="968"/>
        <v/>
      </c>
      <c r="Z15883" t="str">
        <f t="shared" si="969"/>
        <v/>
      </c>
      <c r="AB15883" s="9"/>
      <c r="AC15883" t="s">
        <v>16237</v>
      </c>
      <c r="AD15883">
        <f t="shared" si="970"/>
        <v>0</v>
      </c>
      <c r="AF15883" s="3"/>
      <c r="AH15883" s="9"/>
    </row>
    <row r="15884" spans="1:34" ht="10.95" customHeight="1" outlineLevel="1" x14ac:dyDescent="0.25">
      <c r="A15884" t="s">
        <v>4539</v>
      </c>
      <c r="C15884" s="3" t="s">
        <v>12466</v>
      </c>
      <c r="D15884" s="3" t="s">
        <v>16240</v>
      </c>
      <c r="E15884" s="9">
        <v>2014</v>
      </c>
      <c r="F15884" s="7" t="s">
        <v>16241</v>
      </c>
      <c r="G15884" s="7" t="s">
        <v>5401</v>
      </c>
      <c r="H15884" s="8" t="s">
        <v>14909</v>
      </c>
      <c r="I15884" s="8" t="s">
        <v>16239</v>
      </c>
      <c r="J15884" s="19">
        <v>3</v>
      </c>
      <c r="K15884" s="19" t="s">
        <v>7738</v>
      </c>
      <c r="L15884" s="11"/>
      <c r="M15884" s="11"/>
      <c r="N15884" s="24"/>
      <c r="P15884" s="32"/>
      <c r="T15884" s="19"/>
      <c r="U15884" s="3"/>
      <c r="X15884" t="str">
        <f t="shared" si="968"/>
        <v/>
      </c>
      <c r="Z15884">
        <f t="shared" si="969"/>
        <v>1</v>
      </c>
      <c r="AB15884" s="9"/>
      <c r="AC15884" t="s">
        <v>14909</v>
      </c>
      <c r="AD15884">
        <f t="shared" si="970"/>
        <v>0</v>
      </c>
      <c r="AF15884" s="3"/>
      <c r="AH15884" s="9"/>
    </row>
    <row r="15885" spans="1:34" ht="10.95" customHeight="1" outlineLevel="1" x14ac:dyDescent="0.25">
      <c r="A15885" t="s">
        <v>4539</v>
      </c>
      <c r="C15885" s="3" t="s">
        <v>12466</v>
      </c>
      <c r="D15885" s="3">
        <v>1122</v>
      </c>
      <c r="E15885" s="9">
        <v>2015</v>
      </c>
      <c r="F15885" s="7" t="s">
        <v>16243</v>
      </c>
      <c r="G15885" s="7" t="s">
        <v>5401</v>
      </c>
      <c r="H15885" s="8" t="s">
        <v>7691</v>
      </c>
      <c r="I15885" s="8" t="s">
        <v>16242</v>
      </c>
      <c r="J15885" s="19">
        <v>3</v>
      </c>
      <c r="K15885" s="19" t="s">
        <v>7738</v>
      </c>
      <c r="L15885" s="11"/>
      <c r="M15885" s="11"/>
      <c r="N15885" s="24"/>
      <c r="P15885" s="32"/>
      <c r="T15885" s="19"/>
      <c r="U15885" s="3"/>
      <c r="X15885" t="str">
        <f t="shared" si="968"/>
        <v/>
      </c>
      <c r="Z15885" t="str">
        <f t="shared" si="969"/>
        <v/>
      </c>
      <c r="AB15885" s="9"/>
      <c r="AC15885" t="s">
        <v>7691</v>
      </c>
      <c r="AD15885">
        <f t="shared" si="970"/>
        <v>0</v>
      </c>
      <c r="AF15885" s="3"/>
      <c r="AH15885" s="9"/>
    </row>
    <row r="15886" spans="1:34" ht="10.95" customHeight="1" outlineLevel="1" x14ac:dyDescent="0.25">
      <c r="A15886" t="s">
        <v>4539</v>
      </c>
      <c r="C15886" s="3" t="s">
        <v>12466</v>
      </c>
      <c r="D15886" s="3" t="s">
        <v>16245</v>
      </c>
      <c r="E15886" s="9">
        <v>2015</v>
      </c>
      <c r="F15886" s="7" t="s">
        <v>16246</v>
      </c>
      <c r="G15886" s="7" t="s">
        <v>5401</v>
      </c>
      <c r="H15886" s="8" t="s">
        <v>16247</v>
      </c>
      <c r="I15886" s="8" t="s">
        <v>16244</v>
      </c>
      <c r="J15886" s="19">
        <v>5</v>
      </c>
      <c r="K15886" s="19" t="s">
        <v>7738</v>
      </c>
      <c r="L15886" s="11"/>
      <c r="M15886" s="11"/>
      <c r="N15886" s="24"/>
      <c r="P15886" s="32"/>
      <c r="T15886" s="19"/>
      <c r="U15886" s="3"/>
      <c r="X15886" t="str">
        <f t="shared" si="968"/>
        <v/>
      </c>
      <c r="Z15886">
        <f t="shared" si="969"/>
        <v>1</v>
      </c>
      <c r="AB15886" s="9"/>
      <c r="AC15886" t="s">
        <v>16247</v>
      </c>
      <c r="AD15886">
        <f t="shared" si="970"/>
        <v>0</v>
      </c>
      <c r="AF15886" s="3"/>
      <c r="AH15886" s="9"/>
    </row>
    <row r="15887" spans="1:34" ht="10.95" customHeight="1" outlineLevel="1" x14ac:dyDescent="0.25">
      <c r="A15887" t="s">
        <v>4539</v>
      </c>
      <c r="C15887" s="3" t="s">
        <v>12466</v>
      </c>
      <c r="D15887" s="3">
        <v>1135</v>
      </c>
      <c r="E15887" s="9">
        <v>2016</v>
      </c>
      <c r="F15887" s="7" t="s">
        <v>16175</v>
      </c>
      <c r="G15887" s="7" t="s">
        <v>5401</v>
      </c>
      <c r="H15887" s="8" t="s">
        <v>16249</v>
      </c>
      <c r="I15887" s="8" t="s">
        <v>16248</v>
      </c>
      <c r="J15887" s="19">
        <v>3</v>
      </c>
      <c r="K15887" s="19" t="s">
        <v>7738</v>
      </c>
      <c r="L15887" s="11"/>
      <c r="M15887" s="11"/>
      <c r="N15887" s="24"/>
      <c r="P15887" s="32"/>
      <c r="T15887" s="19"/>
      <c r="U15887" s="3"/>
      <c r="X15887" t="str">
        <f t="shared" si="968"/>
        <v/>
      </c>
      <c r="Z15887" t="str">
        <f t="shared" si="969"/>
        <v/>
      </c>
      <c r="AB15887" s="9"/>
      <c r="AC15887" t="s">
        <v>16249</v>
      </c>
      <c r="AD15887">
        <f t="shared" si="970"/>
        <v>0</v>
      </c>
      <c r="AF15887" s="3"/>
      <c r="AH15887" s="9"/>
    </row>
    <row r="15888" spans="1:34" ht="10.95" customHeight="1" outlineLevel="1" x14ac:dyDescent="0.25">
      <c r="A15888" t="s">
        <v>4539</v>
      </c>
      <c r="C15888" s="3" t="s">
        <v>12466</v>
      </c>
      <c r="D15888" s="3" t="s">
        <v>16251</v>
      </c>
      <c r="E15888" s="9">
        <v>2016</v>
      </c>
      <c r="F15888" s="7" t="s">
        <v>16252</v>
      </c>
      <c r="G15888" s="7" t="s">
        <v>5401</v>
      </c>
      <c r="H15888" s="8" t="s">
        <v>14478</v>
      </c>
      <c r="I15888" s="8" t="s">
        <v>16250</v>
      </c>
      <c r="J15888" s="19">
        <v>5</v>
      </c>
      <c r="K15888" s="19" t="s">
        <v>7738</v>
      </c>
      <c r="L15888" s="11"/>
      <c r="M15888" s="11"/>
      <c r="N15888" s="24"/>
      <c r="P15888" s="32"/>
      <c r="T15888" s="19"/>
      <c r="U15888" s="3"/>
      <c r="X15888" t="str">
        <f t="shared" si="968"/>
        <v/>
      </c>
      <c r="Z15888">
        <f t="shared" si="969"/>
        <v>1</v>
      </c>
      <c r="AB15888" s="9"/>
      <c r="AC15888" t="s">
        <v>14478</v>
      </c>
      <c r="AD15888">
        <f t="shared" si="970"/>
        <v>0</v>
      </c>
      <c r="AF15888" s="3"/>
      <c r="AH15888" s="9"/>
    </row>
    <row r="15889" spans="1:48" ht="10.95" customHeight="1" outlineLevel="1" x14ac:dyDescent="0.25">
      <c r="A15889" t="s">
        <v>4539</v>
      </c>
      <c r="C15889" s="3" t="s">
        <v>12466</v>
      </c>
      <c r="D15889" s="3">
        <v>1142</v>
      </c>
      <c r="E15889" s="9">
        <v>2017</v>
      </c>
      <c r="F15889" s="7" t="s">
        <v>16254</v>
      </c>
      <c r="G15889" s="7" t="s">
        <v>5401</v>
      </c>
      <c r="H15889" s="8" t="s">
        <v>5847</v>
      </c>
      <c r="I15889" s="8" t="s">
        <v>16253</v>
      </c>
      <c r="J15889" s="19">
        <v>6</v>
      </c>
      <c r="K15889" s="19" t="s">
        <v>7738</v>
      </c>
      <c r="L15889" s="11"/>
      <c r="M15889" s="11"/>
      <c r="N15889" s="24"/>
      <c r="P15889" s="32"/>
      <c r="T15889" s="19"/>
      <c r="U15889" s="3"/>
      <c r="X15889" t="str">
        <f t="shared" si="968"/>
        <v/>
      </c>
      <c r="Z15889" t="str">
        <f t="shared" si="969"/>
        <v/>
      </c>
      <c r="AB15889" s="9"/>
      <c r="AC15889" t="s">
        <v>5847</v>
      </c>
      <c r="AD15889">
        <f t="shared" si="970"/>
        <v>0</v>
      </c>
      <c r="AF15889" s="3"/>
      <c r="AH15889" s="9"/>
    </row>
    <row r="15890" spans="1:48" ht="10.95" customHeight="1" outlineLevel="1" x14ac:dyDescent="0.25">
      <c r="A15890" t="s">
        <v>4539</v>
      </c>
      <c r="C15890" s="3" t="s">
        <v>12466</v>
      </c>
      <c r="D15890" s="3">
        <v>1146</v>
      </c>
      <c r="E15890" s="9">
        <v>2017</v>
      </c>
      <c r="F15890" s="7" t="s">
        <v>12165</v>
      </c>
      <c r="G15890" s="7" t="s">
        <v>5401</v>
      </c>
      <c r="H15890" s="8" t="s">
        <v>5847</v>
      </c>
      <c r="I15890" s="8" t="s">
        <v>16255</v>
      </c>
      <c r="J15890" s="19">
        <v>6</v>
      </c>
      <c r="K15890" s="19" t="s">
        <v>7738</v>
      </c>
      <c r="L15890" s="11"/>
      <c r="M15890" s="11"/>
      <c r="N15890" s="24"/>
      <c r="P15890" s="32"/>
      <c r="T15890" s="19"/>
      <c r="U15890" s="3"/>
      <c r="X15890" t="str">
        <f t="shared" si="968"/>
        <v/>
      </c>
      <c r="Z15890" t="str">
        <f t="shared" si="969"/>
        <v/>
      </c>
      <c r="AB15890" s="9"/>
      <c r="AC15890" t="s">
        <v>5847</v>
      </c>
      <c r="AD15890">
        <f t="shared" si="970"/>
        <v>0</v>
      </c>
      <c r="AF15890" s="3"/>
      <c r="AH15890" s="9"/>
    </row>
    <row r="15891" spans="1:48" ht="10.95" customHeight="1" outlineLevel="1" x14ac:dyDescent="0.25">
      <c r="A15891" t="s">
        <v>4539</v>
      </c>
      <c r="C15891" s="3" t="s">
        <v>12466</v>
      </c>
      <c r="D15891" s="3">
        <v>1148</v>
      </c>
      <c r="E15891" s="9">
        <v>2017</v>
      </c>
      <c r="F15891" s="7" t="s">
        <v>12566</v>
      </c>
      <c r="G15891" s="7" t="s">
        <v>5401</v>
      </c>
      <c r="H15891" s="8" t="s">
        <v>16159</v>
      </c>
      <c r="I15891" s="8" t="s">
        <v>16256</v>
      </c>
      <c r="J15891" s="19">
        <v>3</v>
      </c>
      <c r="K15891" s="19" t="s">
        <v>7738</v>
      </c>
      <c r="L15891" s="11"/>
      <c r="M15891" s="11"/>
      <c r="N15891" s="24"/>
      <c r="P15891" s="32"/>
      <c r="T15891" s="19"/>
      <c r="U15891" s="3"/>
      <c r="X15891" t="str">
        <f t="shared" si="968"/>
        <v/>
      </c>
      <c r="Z15891" t="str">
        <f t="shared" si="969"/>
        <v/>
      </c>
      <c r="AB15891" s="9"/>
      <c r="AC15891" t="s">
        <v>16159</v>
      </c>
      <c r="AD15891">
        <f t="shared" si="970"/>
        <v>0</v>
      </c>
      <c r="AF15891" s="3"/>
      <c r="AH15891" s="9"/>
    </row>
    <row r="15892" spans="1:48" ht="10.95" customHeight="1" outlineLevel="1" x14ac:dyDescent="0.25">
      <c r="A15892" t="s">
        <v>4539</v>
      </c>
      <c r="C15892" s="3" t="s">
        <v>12466</v>
      </c>
      <c r="D15892" s="3" t="s">
        <v>16258</v>
      </c>
      <c r="E15892" s="9">
        <v>2019</v>
      </c>
      <c r="F15892" s="7" t="s">
        <v>16259</v>
      </c>
      <c r="G15892" s="7" t="s">
        <v>5401</v>
      </c>
      <c r="H15892" s="8" t="s">
        <v>16260</v>
      </c>
      <c r="I15892" s="8" t="s">
        <v>16257</v>
      </c>
      <c r="J15892" s="19">
        <v>1</v>
      </c>
      <c r="K15892" s="19" t="s">
        <v>7736</v>
      </c>
      <c r="L15892" s="11">
        <v>6</v>
      </c>
      <c r="M15892" s="11"/>
      <c r="N15892" s="24"/>
      <c r="P15892" s="32"/>
      <c r="T15892" s="19"/>
      <c r="U15892" s="3"/>
      <c r="X15892" t="str">
        <f t="shared" si="968"/>
        <v/>
      </c>
      <c r="Z15892" t="str">
        <f t="shared" si="969"/>
        <v/>
      </c>
      <c r="AB15892" s="9"/>
      <c r="AC15892" t="s">
        <v>16260</v>
      </c>
      <c r="AD15892">
        <f t="shared" si="970"/>
        <v>0</v>
      </c>
      <c r="AF15892" s="3"/>
      <c r="AH15892" s="9"/>
    </row>
    <row r="15893" spans="1:48" ht="10.95" customHeight="1" outlineLevel="1" x14ac:dyDescent="0.25">
      <c r="A15893" t="s">
        <v>4539</v>
      </c>
      <c r="C15893" s="3" t="s">
        <v>12466</v>
      </c>
      <c r="D15893" s="3" t="s">
        <v>16258</v>
      </c>
      <c r="E15893" s="9">
        <v>2019</v>
      </c>
      <c r="F15893" s="7" t="s">
        <v>19948</v>
      </c>
      <c r="G15893" s="7"/>
      <c r="H15893" s="8" t="s">
        <v>16260</v>
      </c>
      <c r="I15893" s="8" t="s">
        <v>16257</v>
      </c>
      <c r="J15893" s="19">
        <v>1</v>
      </c>
      <c r="K15893" s="19" t="s">
        <v>7736</v>
      </c>
      <c r="L15893" s="11">
        <v>10</v>
      </c>
      <c r="M15893" s="11"/>
      <c r="N15893" s="24"/>
      <c r="P15893" s="32"/>
      <c r="T15893" s="19"/>
      <c r="U15893" s="3"/>
      <c r="X15893">
        <f t="shared" si="968"/>
        <v>1</v>
      </c>
      <c r="Z15893" t="str">
        <f t="shared" si="969"/>
        <v/>
      </c>
      <c r="AB15893" s="9"/>
      <c r="AC15893" t="s">
        <v>16260</v>
      </c>
      <c r="AD15893">
        <f t="shared" si="970"/>
        <v>0</v>
      </c>
      <c r="AF15893" s="3"/>
      <c r="AH15893" s="9"/>
    </row>
    <row r="15894" spans="1:48" ht="10.95" customHeight="1" outlineLevel="1" x14ac:dyDescent="0.25">
      <c r="A15894" t="s">
        <v>4539</v>
      </c>
      <c r="C15894" s="3" t="s">
        <v>12466</v>
      </c>
      <c r="D15894" s="3">
        <v>1186</v>
      </c>
      <c r="E15894" s="9">
        <v>2019</v>
      </c>
      <c r="F15894" s="7" t="s">
        <v>12165</v>
      </c>
      <c r="G15894" s="7" t="s">
        <v>5401</v>
      </c>
      <c r="H15894" s="8" t="s">
        <v>5847</v>
      </c>
      <c r="I15894" s="8" t="s">
        <v>16261</v>
      </c>
      <c r="J15894" s="19">
        <v>6</v>
      </c>
      <c r="K15894" s="19" t="s">
        <v>7738</v>
      </c>
      <c r="L15894" s="11"/>
      <c r="M15894" s="11"/>
      <c r="N15894" s="24"/>
      <c r="P15894" s="32"/>
      <c r="T15894" s="19"/>
      <c r="U15894" s="3"/>
      <c r="X15894" t="str">
        <f t="shared" si="968"/>
        <v/>
      </c>
      <c r="Z15894" t="str">
        <f t="shared" si="969"/>
        <v/>
      </c>
      <c r="AB15894" s="9"/>
      <c r="AC15894" t="s">
        <v>5847</v>
      </c>
      <c r="AD15894">
        <f t="shared" si="970"/>
        <v>0</v>
      </c>
      <c r="AF15894" s="3"/>
      <c r="AH15894" s="9"/>
    </row>
    <row r="15895" spans="1:48" ht="10.95" customHeight="1" outlineLevel="1" x14ac:dyDescent="0.25">
      <c r="A15895" t="s">
        <v>4539</v>
      </c>
      <c r="C15895" s="3" t="s">
        <v>12466</v>
      </c>
      <c r="D15895" s="3" t="s">
        <v>16263</v>
      </c>
      <c r="E15895" s="9">
        <v>2019</v>
      </c>
      <c r="F15895" s="7" t="s">
        <v>16264</v>
      </c>
      <c r="G15895" s="7" t="s">
        <v>5401</v>
      </c>
      <c r="H15895" s="8" t="s">
        <v>5847</v>
      </c>
      <c r="I15895" s="8" t="s">
        <v>16262</v>
      </c>
      <c r="J15895" s="19">
        <v>6</v>
      </c>
      <c r="K15895" s="19" t="s">
        <v>7738</v>
      </c>
      <c r="L15895" s="11"/>
      <c r="M15895" s="11"/>
      <c r="N15895" s="24"/>
      <c r="P15895" s="32"/>
      <c r="T15895" s="19"/>
      <c r="U15895" s="3"/>
      <c r="X15895" t="str">
        <f t="shared" si="968"/>
        <v/>
      </c>
      <c r="Z15895">
        <f t="shared" si="969"/>
        <v>1</v>
      </c>
      <c r="AB15895" s="9"/>
      <c r="AC15895" t="s">
        <v>5847</v>
      </c>
      <c r="AD15895">
        <f t="shared" si="970"/>
        <v>0</v>
      </c>
      <c r="AF15895" s="3"/>
      <c r="AH15895" s="9"/>
    </row>
    <row r="15896" spans="1:48" ht="10.95" customHeight="1" outlineLevel="1" x14ac:dyDescent="0.25">
      <c r="A15896" t="s">
        <v>4539</v>
      </c>
      <c r="C15896" s="3" t="s">
        <v>12466</v>
      </c>
      <c r="D15896" s="3">
        <v>1200</v>
      </c>
      <c r="E15896" s="9">
        <v>2020</v>
      </c>
      <c r="F15896" s="7" t="s">
        <v>16238</v>
      </c>
      <c r="G15896" s="7" t="s">
        <v>5401</v>
      </c>
      <c r="H15896" s="8" t="s">
        <v>16266</v>
      </c>
      <c r="I15896" s="8" t="s">
        <v>16265</v>
      </c>
      <c r="J15896" s="19">
        <v>6</v>
      </c>
      <c r="K15896" s="19" t="s">
        <v>7738</v>
      </c>
      <c r="L15896" s="11"/>
      <c r="M15896" s="11"/>
      <c r="N15896" s="24"/>
      <c r="P15896" s="32"/>
      <c r="T15896" s="19"/>
      <c r="U15896" s="3"/>
      <c r="X15896" t="str">
        <f t="shared" si="968"/>
        <v/>
      </c>
      <c r="Z15896" t="str">
        <f t="shared" si="969"/>
        <v/>
      </c>
      <c r="AB15896" s="9"/>
      <c r="AC15896" t="s">
        <v>16266</v>
      </c>
      <c r="AD15896">
        <f t="shared" si="970"/>
        <v>0</v>
      </c>
      <c r="AF15896" s="3"/>
      <c r="AH15896" s="9"/>
    </row>
    <row r="15897" spans="1:48" ht="10.95" customHeight="1" outlineLevel="1" x14ac:dyDescent="0.25">
      <c r="A15897" t="s">
        <v>4539</v>
      </c>
      <c r="C15897" s="3" t="s">
        <v>12466</v>
      </c>
      <c r="D15897" s="3">
        <v>1210</v>
      </c>
      <c r="E15897" s="9">
        <v>2021</v>
      </c>
      <c r="F15897" s="7" t="s">
        <v>16268</v>
      </c>
      <c r="G15897" s="7" t="s">
        <v>5401</v>
      </c>
      <c r="H15897" s="8" t="s">
        <v>16269</v>
      </c>
      <c r="I15897" s="8" t="s">
        <v>16267</v>
      </c>
      <c r="J15897" s="19">
        <v>5</v>
      </c>
      <c r="K15897" s="19" t="s">
        <v>7738</v>
      </c>
      <c r="L15897" s="11"/>
      <c r="M15897" s="11"/>
      <c r="N15897" s="24"/>
      <c r="P15897" s="32"/>
      <c r="T15897" s="19"/>
      <c r="U15897" s="3"/>
      <c r="X15897" t="str">
        <f t="shared" si="968"/>
        <v/>
      </c>
      <c r="Z15897" t="str">
        <f t="shared" si="969"/>
        <v/>
      </c>
      <c r="AB15897" s="9"/>
      <c r="AC15897" t="s">
        <v>16269</v>
      </c>
      <c r="AD15897">
        <f t="shared" si="970"/>
        <v>0</v>
      </c>
      <c r="AF15897" s="3"/>
      <c r="AH15897" s="9"/>
    </row>
    <row r="15898" spans="1:48" ht="10.95" customHeight="1" outlineLevel="1" x14ac:dyDescent="0.25">
      <c r="A15898" t="s">
        <v>4539</v>
      </c>
      <c r="C15898" s="3" t="s">
        <v>12466</v>
      </c>
      <c r="D15898" s="3">
        <v>1211</v>
      </c>
      <c r="E15898" s="9">
        <v>2021</v>
      </c>
      <c r="F15898" s="7" t="s">
        <v>16268</v>
      </c>
      <c r="G15898" s="7" t="s">
        <v>5401</v>
      </c>
      <c r="H15898" s="8" t="s">
        <v>16269</v>
      </c>
      <c r="I15898" s="8" t="s">
        <v>16267</v>
      </c>
      <c r="J15898" s="19">
        <v>5</v>
      </c>
      <c r="K15898" s="19" t="s">
        <v>7738</v>
      </c>
      <c r="L15898" s="11"/>
      <c r="M15898" s="11"/>
      <c r="N15898" s="24"/>
      <c r="P15898" s="32"/>
      <c r="T15898" s="19"/>
      <c r="U15898" s="3"/>
      <c r="X15898" t="str">
        <f t="shared" si="968"/>
        <v/>
      </c>
      <c r="Z15898" t="str">
        <f t="shared" si="969"/>
        <v/>
      </c>
      <c r="AB15898" s="9"/>
      <c r="AC15898" t="s">
        <v>16269</v>
      </c>
      <c r="AD15898">
        <f t="shared" si="970"/>
        <v>0</v>
      </c>
      <c r="AF15898" s="3"/>
      <c r="AH15898" s="9"/>
    </row>
    <row r="15899" spans="1:48" ht="10.95" customHeight="1" outlineLevel="1" x14ac:dyDescent="0.25">
      <c r="A15899" t="s">
        <v>4539</v>
      </c>
      <c r="C15899" s="3" t="s">
        <v>12466</v>
      </c>
      <c r="D15899" s="3">
        <v>1212</v>
      </c>
      <c r="E15899" s="9">
        <v>2021</v>
      </c>
      <c r="F15899" s="7" t="s">
        <v>16268</v>
      </c>
      <c r="G15899" s="7" t="s">
        <v>5401</v>
      </c>
      <c r="H15899" s="8" t="s">
        <v>16269</v>
      </c>
      <c r="I15899" s="8" t="s">
        <v>16267</v>
      </c>
      <c r="J15899" s="19">
        <v>5</v>
      </c>
      <c r="K15899" s="19" t="s">
        <v>7738</v>
      </c>
      <c r="L15899" s="11"/>
      <c r="M15899" s="11"/>
      <c r="N15899" s="24"/>
      <c r="P15899" s="32"/>
      <c r="T15899" s="19"/>
      <c r="U15899" s="3"/>
      <c r="X15899" t="str">
        <f t="shared" si="968"/>
        <v/>
      </c>
      <c r="Z15899" t="str">
        <f t="shared" si="969"/>
        <v/>
      </c>
      <c r="AB15899" s="9"/>
      <c r="AC15899" t="s">
        <v>16269</v>
      </c>
      <c r="AD15899">
        <f t="shared" si="970"/>
        <v>0</v>
      </c>
      <c r="AF15899" s="3"/>
      <c r="AH15899" s="9"/>
    </row>
    <row r="15900" spans="1:48" ht="10.95" customHeight="1" x14ac:dyDescent="0.25">
      <c r="A15900" s="6" t="s">
        <v>16331</v>
      </c>
      <c r="B15900" t="s">
        <v>12004</v>
      </c>
      <c r="C15900" s="3" t="s">
        <v>11994</v>
      </c>
      <c r="D15900" s="3" t="s">
        <v>20178</v>
      </c>
      <c r="E15900" s="9"/>
      <c r="F15900" s="7"/>
      <c r="G15900" s="7"/>
      <c r="H15900" s="8"/>
      <c r="I15900" s="8"/>
      <c r="J15900" s="19"/>
      <c r="K15900" s="19"/>
      <c r="L15900" s="11"/>
      <c r="M15900" s="11">
        <f>SUM(L15901:L15907)</f>
        <v>12.9</v>
      </c>
      <c r="N15900" s="24">
        <v>499</v>
      </c>
      <c r="O15900">
        <f>COUNTIF(K15901:K15907,"*")</f>
        <v>7</v>
      </c>
      <c r="P15900" s="32">
        <f>O15900/N15900</f>
        <v>1.4028056112224449E-2</v>
      </c>
      <c r="Q15900">
        <f>COUNTIF(K15901:K15907,"Y")+COUNTIF(K15901:K15907,"S")</f>
        <v>7</v>
      </c>
      <c r="T15900" s="20" t="s">
        <v>7738</v>
      </c>
      <c r="U15900" s="3"/>
      <c r="V15900" t="s">
        <v>18543</v>
      </c>
      <c r="X15900" t="str">
        <f t="shared" si="968"/>
        <v/>
      </c>
      <c r="Z15900" t="str">
        <f t="shared" si="969"/>
        <v/>
      </c>
      <c r="AB15900" s="9"/>
      <c r="AE15900">
        <f>COUNTIF(AD15901:AD15907,"1")</f>
        <v>6</v>
      </c>
      <c r="AF15900" s="3"/>
      <c r="AH15900" s="9"/>
      <c r="AI15900">
        <f>COUNTIF($J15901:$J15907,"1")-COUNTIFS($J15901:$J15907,"1",$K15901:$K15907,"V")</f>
        <v>6</v>
      </c>
      <c r="AJ15900">
        <f>COUNTIFS($J15901:$J15907,"1",$K15901:$K15907,"Y")+COUNTIFS($J15901:$J15907,"1",$K15901:$K15907,"s")</f>
        <v>6</v>
      </c>
      <c r="AK15900">
        <f>COUNTIF($J15901:$J15907,"2")-COUNTIFS($J15901:$J15907,"2",$K15901:$K15907,"V")</f>
        <v>0</v>
      </c>
      <c r="AL15900">
        <f>COUNTIFS($J15901:$J15907,"2",$K15901:$K15907,"Y")+COUNTIFS($J15901:$J15907,"2",$K15901:$K15907,"s")</f>
        <v>0</v>
      </c>
      <c r="AM15900">
        <f>COUNTIF($J15901:$J15907,"3")-COUNTIFS($J15901:$J15907,"3",$K15901:$K15907,"V")</f>
        <v>1</v>
      </c>
      <c r="AN15900">
        <f>COUNTIFS($J15901:$J15907,"3",$K15901:$K15907,"Y")+COUNTIFS($J15901:$J15907,"3",$K15901:$K15907,"s")</f>
        <v>1</v>
      </c>
      <c r="AO15900">
        <f>COUNTIF($J15901:$J15907,"4")-COUNTIFS($J15901:$J15907,"4",$K15901:$K15907,"V")</f>
        <v>0</v>
      </c>
      <c r="AP15900">
        <f>COUNTIFS($J15901:$J15907,"4",$K15901:$K15907,"Y")+COUNTIFS($J15901:$J15907,"4",$K15901:$K15907,"s")</f>
        <v>0</v>
      </c>
      <c r="AQ15900">
        <f>COUNTIF($J15901:$J15907,"5")-COUNTIFS($J15901:$J15907,"5",$K15901:$K15907,"V")</f>
        <v>0</v>
      </c>
      <c r="AR15900">
        <f>COUNTIFS($J15901:$J15907,"5",$K15901:$K15907,"Y")+COUNTIFS($J15901:$J15907,"5",$K15901:$K15907,"s")</f>
        <v>0</v>
      </c>
      <c r="AS15900">
        <f>COUNTIF($J15901:$J15907,"6")-COUNTIFS($J15901:$J15907,"6",$K15901:$K15907,"V")</f>
        <v>0</v>
      </c>
      <c r="AT15900">
        <f>COUNTIFS($J15901:$J15907,"6",$K15901:$K15907,"Y")+COUNTIFS($J15901:$J15907,"6",$K15901:$K15907,"s")</f>
        <v>0</v>
      </c>
      <c r="AU15900">
        <f>COUNTIF($J15901:$J15907,"7")-COUNTIFS($J15901:$J15907,"7",$K15901:$K15907,"V")</f>
        <v>0</v>
      </c>
      <c r="AV15900">
        <f>COUNTIFS($J15901:$J15907,"7",$K15901:$K15907,"Y")+COUNTIFS($J15901:$J15907,"7",$K15901:$K15907,"s")</f>
        <v>0</v>
      </c>
    </row>
    <row r="15901" spans="1:48" ht="10.95" customHeight="1" outlineLevel="1" x14ac:dyDescent="0.25">
      <c r="A15901" t="s">
        <v>16316</v>
      </c>
      <c r="C15901" s="3" t="s">
        <v>11994</v>
      </c>
      <c r="D15901" s="5" t="s">
        <v>4065</v>
      </c>
      <c r="E15901" s="9">
        <v>1991</v>
      </c>
      <c r="F15901" s="7" t="s">
        <v>817</v>
      </c>
      <c r="G15901" s="7" t="s">
        <v>5401</v>
      </c>
      <c r="H15901" s="8" t="s">
        <v>16295</v>
      </c>
      <c r="I15901" s="8"/>
      <c r="J15901" s="19">
        <v>1</v>
      </c>
      <c r="K15901" s="19" t="s">
        <v>7736</v>
      </c>
      <c r="L15901" s="11">
        <v>0.9</v>
      </c>
      <c r="M15901" s="11"/>
      <c r="N15901" s="24"/>
      <c r="P15901" s="32"/>
      <c r="R15901">
        <v>1</v>
      </c>
      <c r="S15901">
        <v>1</v>
      </c>
      <c r="T15901" s="19"/>
      <c r="U15901" s="3"/>
      <c r="W15901" t="s">
        <v>7738</v>
      </c>
      <c r="X15901" t="str">
        <f t="shared" si="968"/>
        <v/>
      </c>
      <c r="Z15901" t="str">
        <f t="shared" si="969"/>
        <v/>
      </c>
      <c r="AB15901" s="9"/>
      <c r="AC15901" t="s">
        <v>16295</v>
      </c>
      <c r="AD15901">
        <f t="shared" ref="AD15901:AD15907" si="971">COUNTIF(H15901,"*Fuji*")</f>
        <v>1</v>
      </c>
      <c r="AF15901" s="3"/>
      <c r="AH15901" s="9"/>
    </row>
    <row r="15902" spans="1:48" ht="10.95" customHeight="1" outlineLevel="1" x14ac:dyDescent="0.25">
      <c r="A15902" t="s">
        <v>16316</v>
      </c>
      <c r="C15902" s="3" t="s">
        <v>11994</v>
      </c>
      <c r="D15902" s="5" t="s">
        <v>4065</v>
      </c>
      <c r="E15902" s="9">
        <v>1991</v>
      </c>
      <c r="F15902" s="7" t="s">
        <v>6715</v>
      </c>
      <c r="G15902" s="7" t="s">
        <v>5401</v>
      </c>
      <c r="H15902" s="8" t="s">
        <v>16295</v>
      </c>
      <c r="I15902" s="8"/>
      <c r="J15902" s="19">
        <v>1</v>
      </c>
      <c r="K15902" s="19" t="s">
        <v>7736</v>
      </c>
      <c r="L15902" s="11">
        <v>0.9</v>
      </c>
      <c r="M15902" s="11"/>
      <c r="N15902" s="24"/>
      <c r="P15902" s="32"/>
      <c r="T15902" s="19"/>
      <c r="U15902" s="3"/>
      <c r="W15902" t="s">
        <v>7738</v>
      </c>
      <c r="X15902" t="str">
        <f t="shared" si="968"/>
        <v/>
      </c>
      <c r="Z15902" t="str">
        <f t="shared" si="969"/>
        <v/>
      </c>
      <c r="AB15902" s="9"/>
      <c r="AC15902" t="s">
        <v>16295</v>
      </c>
      <c r="AD15902">
        <f t="shared" si="971"/>
        <v>1</v>
      </c>
      <c r="AF15902" s="3"/>
      <c r="AH15902" s="9"/>
    </row>
    <row r="15903" spans="1:48" ht="10.95" customHeight="1" outlineLevel="1" x14ac:dyDescent="0.25">
      <c r="A15903" t="s">
        <v>16316</v>
      </c>
      <c r="C15903" s="3" t="s">
        <v>11994</v>
      </c>
      <c r="D15903" s="5" t="s">
        <v>4065</v>
      </c>
      <c r="E15903" s="9">
        <v>1991</v>
      </c>
      <c r="F15903" s="7" t="s">
        <v>584</v>
      </c>
      <c r="G15903" s="7" t="s">
        <v>5401</v>
      </c>
      <c r="H15903" s="8" t="s">
        <v>16295</v>
      </c>
      <c r="I15903" s="8"/>
      <c r="J15903" s="19">
        <v>1</v>
      </c>
      <c r="K15903" s="19" t="s">
        <v>7736</v>
      </c>
      <c r="L15903" s="11">
        <v>0.9</v>
      </c>
      <c r="M15903" s="11"/>
      <c r="N15903" s="24"/>
      <c r="P15903" s="32"/>
      <c r="T15903" s="19"/>
      <c r="U15903" s="3"/>
      <c r="W15903" t="s">
        <v>7738</v>
      </c>
      <c r="X15903" t="str">
        <f t="shared" si="968"/>
        <v/>
      </c>
      <c r="Z15903" t="str">
        <f t="shared" si="969"/>
        <v/>
      </c>
      <c r="AB15903" s="9"/>
      <c r="AC15903" t="s">
        <v>16295</v>
      </c>
      <c r="AD15903">
        <f t="shared" si="971"/>
        <v>1</v>
      </c>
      <c r="AF15903" s="3"/>
      <c r="AH15903" s="9"/>
    </row>
    <row r="15904" spans="1:48" ht="10.95" customHeight="1" outlineLevel="1" x14ac:dyDescent="0.25">
      <c r="A15904" t="s">
        <v>16316</v>
      </c>
      <c r="C15904" s="3" t="s">
        <v>11994</v>
      </c>
      <c r="D15904" s="5" t="s">
        <v>4065</v>
      </c>
      <c r="E15904" s="9">
        <v>1991</v>
      </c>
      <c r="F15904" s="7" t="s">
        <v>4772</v>
      </c>
      <c r="G15904" s="7" t="s">
        <v>5401</v>
      </c>
      <c r="H15904" s="8" t="s">
        <v>16295</v>
      </c>
      <c r="I15904" s="8"/>
      <c r="J15904" s="19">
        <v>1</v>
      </c>
      <c r="K15904" s="19" t="s">
        <v>7736</v>
      </c>
      <c r="L15904" s="11">
        <v>0.9</v>
      </c>
      <c r="M15904" s="11"/>
      <c r="N15904" s="24"/>
      <c r="P15904" s="32"/>
      <c r="T15904" s="19"/>
      <c r="U15904" s="3"/>
      <c r="W15904" t="s">
        <v>7738</v>
      </c>
      <c r="X15904" t="str">
        <f t="shared" si="968"/>
        <v/>
      </c>
      <c r="Z15904" t="str">
        <f t="shared" si="969"/>
        <v/>
      </c>
      <c r="AB15904" s="9"/>
      <c r="AC15904" t="s">
        <v>16295</v>
      </c>
      <c r="AD15904">
        <f t="shared" si="971"/>
        <v>1</v>
      </c>
      <c r="AF15904" s="3"/>
      <c r="AH15904" s="9"/>
    </row>
    <row r="15905" spans="1:48" ht="10.95" customHeight="1" outlineLevel="1" x14ac:dyDescent="0.25">
      <c r="A15905" t="s">
        <v>16316</v>
      </c>
      <c r="C15905" s="3" t="s">
        <v>11994</v>
      </c>
      <c r="D15905" s="5" t="s">
        <v>4065</v>
      </c>
      <c r="E15905" s="9">
        <v>1991</v>
      </c>
      <c r="F15905" s="7" t="s">
        <v>2593</v>
      </c>
      <c r="G15905" s="7" t="s">
        <v>5401</v>
      </c>
      <c r="H15905" s="8" t="s">
        <v>16295</v>
      </c>
      <c r="I15905" s="8"/>
      <c r="J15905" s="19">
        <v>1</v>
      </c>
      <c r="K15905" s="19" t="s">
        <v>7736</v>
      </c>
      <c r="L15905" s="11">
        <v>0.9</v>
      </c>
      <c r="M15905" s="11"/>
      <c r="N15905" s="24"/>
      <c r="P15905" s="32"/>
      <c r="T15905" s="19"/>
      <c r="U15905" s="3"/>
      <c r="X15905" t="str">
        <f t="shared" si="968"/>
        <v/>
      </c>
      <c r="Z15905" t="str">
        <f t="shared" si="969"/>
        <v/>
      </c>
      <c r="AB15905" s="9"/>
      <c r="AC15905" t="s">
        <v>16295</v>
      </c>
      <c r="AD15905">
        <f t="shared" si="971"/>
        <v>1</v>
      </c>
      <c r="AF15905" s="3"/>
      <c r="AH15905" s="9"/>
    </row>
    <row r="15906" spans="1:48" ht="10.95" customHeight="1" outlineLevel="1" x14ac:dyDescent="0.25">
      <c r="A15906" t="s">
        <v>16316</v>
      </c>
      <c r="C15906" s="3" t="s">
        <v>11994</v>
      </c>
      <c r="D15906" s="5" t="s">
        <v>4065</v>
      </c>
      <c r="E15906" s="9">
        <v>1991</v>
      </c>
      <c r="F15906" s="7" t="s">
        <v>16327</v>
      </c>
      <c r="G15906" s="7" t="s">
        <v>5401</v>
      </c>
      <c r="H15906" s="8" t="s">
        <v>16295</v>
      </c>
      <c r="I15906" s="8"/>
      <c r="J15906" s="19">
        <v>1</v>
      </c>
      <c r="K15906" s="19" t="s">
        <v>7736</v>
      </c>
      <c r="L15906" s="11">
        <v>3.8</v>
      </c>
      <c r="M15906" s="11"/>
      <c r="N15906" s="24"/>
      <c r="P15906" s="32"/>
      <c r="T15906" s="19"/>
      <c r="U15906" s="3"/>
      <c r="X15906" t="str">
        <f t="shared" si="968"/>
        <v/>
      </c>
      <c r="Z15906">
        <f t="shared" si="969"/>
        <v>1</v>
      </c>
      <c r="AB15906" s="9"/>
      <c r="AC15906" t="s">
        <v>16295</v>
      </c>
      <c r="AD15906">
        <f t="shared" si="971"/>
        <v>1</v>
      </c>
      <c r="AF15906" s="3"/>
      <c r="AH15906" s="9"/>
    </row>
    <row r="15907" spans="1:48" ht="10.95" customHeight="1" outlineLevel="1" x14ac:dyDescent="0.25">
      <c r="A15907" t="s">
        <v>16316</v>
      </c>
      <c r="C15907" s="3" t="s">
        <v>11994</v>
      </c>
      <c r="D15907" s="5" t="s">
        <v>4065</v>
      </c>
      <c r="E15907" s="9">
        <v>1994</v>
      </c>
      <c r="F15907" s="7" t="s">
        <v>4772</v>
      </c>
      <c r="G15907" s="7" t="s">
        <v>5401</v>
      </c>
      <c r="H15907" s="8" t="s">
        <v>20177</v>
      </c>
      <c r="I15907" s="8" t="s">
        <v>20178</v>
      </c>
      <c r="J15907" s="19">
        <v>3</v>
      </c>
      <c r="K15907" s="19" t="s">
        <v>7736</v>
      </c>
      <c r="L15907" s="11">
        <v>4.5999999999999996</v>
      </c>
      <c r="M15907" s="11"/>
      <c r="N15907" s="24"/>
      <c r="P15907" s="32"/>
      <c r="T15907" s="19"/>
      <c r="U15907" s="3"/>
      <c r="X15907" t="str">
        <f t="shared" si="968"/>
        <v/>
      </c>
      <c r="Z15907" t="str">
        <f t="shared" si="969"/>
        <v/>
      </c>
      <c r="AB15907" s="9"/>
      <c r="AC15907" t="s">
        <v>20177</v>
      </c>
      <c r="AD15907">
        <f t="shared" si="971"/>
        <v>0</v>
      </c>
      <c r="AF15907" s="3"/>
      <c r="AH15907" s="9"/>
    </row>
    <row r="15908" spans="1:48" ht="10.95" customHeight="1" x14ac:dyDescent="0.25">
      <c r="A15908" s="6" t="s">
        <v>11168</v>
      </c>
      <c r="B15908" t="s">
        <v>12464</v>
      </c>
      <c r="C15908" s="3" t="s">
        <v>12965</v>
      </c>
      <c r="E15908" s="9"/>
      <c r="F15908" s="7"/>
      <c r="G15908" s="7"/>
      <c r="H15908" s="8"/>
      <c r="I15908" s="8"/>
      <c r="J15908" s="19"/>
      <c r="K15908" s="19"/>
      <c r="L15908" s="11"/>
      <c r="M15908" s="11">
        <f>SUM(L15909:L15918)</f>
        <v>25.200000000000003</v>
      </c>
      <c r="N15908" s="24">
        <v>447</v>
      </c>
      <c r="O15908">
        <f>COUNTIF(K15909:K15918,"*")</f>
        <v>10</v>
      </c>
      <c r="P15908" s="32">
        <f>O15908/N15908</f>
        <v>2.2371364653243849E-2</v>
      </c>
      <c r="Q15908">
        <f>COUNTIF(K15909:K15918,"Y")+COUNTIF(K15909:K15918,"S")</f>
        <v>10</v>
      </c>
      <c r="T15908" s="19" t="s">
        <v>7736</v>
      </c>
      <c r="U15908" s="3"/>
      <c r="V15908" t="s">
        <v>18544</v>
      </c>
      <c r="X15908" t="str">
        <f t="shared" si="968"/>
        <v/>
      </c>
      <c r="Z15908" t="str">
        <f t="shared" si="969"/>
        <v/>
      </c>
      <c r="AB15908" s="9"/>
      <c r="AE15908">
        <f>COUNTIF(AD15909:AD15918,"1")</f>
        <v>0</v>
      </c>
      <c r="AF15908" s="3"/>
      <c r="AH15908" s="9"/>
      <c r="AI15908">
        <f>COUNTIF($J15909:$J15918,"1")-COUNTIFS($J15909:$J15918,"1",$K15909:$K15918,"V")</f>
        <v>0</v>
      </c>
      <c r="AJ15908">
        <f>COUNTIFS($J15909:$J15918,"1",$K15909:$K15918,"Y")+COUNTIFS($J15909:$J15918,"1",$K15909:$K15918,"s")</f>
        <v>0</v>
      </c>
      <c r="AK15908">
        <f>COUNTIF($J15909:$J15918,"2")-COUNTIFS($J15909:$J15918,"2",$K15909:$K15918,"V")</f>
        <v>0</v>
      </c>
      <c r="AL15908">
        <f>COUNTIFS($J15909:$J15918,"2",$K15909:$K15918,"Y")+COUNTIFS($J15909:$J15918,"2",$K15909:$K15918,"s")</f>
        <v>0</v>
      </c>
      <c r="AM15908">
        <f>COUNTIF($J15909:$J15918,"3")-COUNTIFS($J15909:$J15918,"3",$K15909:$K15918,"V")</f>
        <v>0</v>
      </c>
      <c r="AN15908">
        <f>COUNTIFS($J15909:$J15918,"3",$K15909:$K15918,"Y")+COUNTIFS($J15909:$J15918,"3",$K15909:$K15918,"s")</f>
        <v>0</v>
      </c>
      <c r="AO15908">
        <f>COUNTIF($J15909:$J15918,"4")-COUNTIFS($J15909:$J15918,"4",$K15909:$K15918,"V")</f>
        <v>0</v>
      </c>
      <c r="AP15908">
        <f>COUNTIFS($J15909:$J15918,"4",$K15909:$K15918,"Y")+COUNTIFS($J15909:$J15918,"4",$K15909:$K15918,"s")</f>
        <v>0</v>
      </c>
      <c r="AQ15908">
        <f>COUNTIF($J15909:$J15918,"5")-COUNTIFS($J15909:$J15918,"5",$K15909:$K15918,"V")</f>
        <v>0</v>
      </c>
      <c r="AR15908">
        <f>COUNTIFS($J15909:$J15918,"5",$K15909:$K15918,"Y")+COUNTIFS($J15909:$J15918,"5",$K15909:$K15918,"s")</f>
        <v>0</v>
      </c>
      <c r="AS15908">
        <f>COUNTIF($J15909:$J15918,"6")-COUNTIFS($J15909:$J15918,"6",$K15909:$K15918,"V")</f>
        <v>0</v>
      </c>
      <c r="AT15908">
        <f>COUNTIFS($J15909:$J15918,"6",$K15909:$K15918,"Y")+COUNTIFS($J15909:$J15918,"6",$K15909:$K15918,"s")</f>
        <v>0</v>
      </c>
      <c r="AU15908">
        <f>COUNTIF($J15909:$J15918,"7")-COUNTIFS($J15909:$J15918,"7",$K15909:$K15918,"V")</f>
        <v>10</v>
      </c>
      <c r="AV15908">
        <f>COUNTIFS($J15909:$J15918,"7",$K15909:$K15918,"Y")+COUNTIFS($J15909:$J15918,"7",$K15909:$K15918,"s")</f>
        <v>10</v>
      </c>
    </row>
    <row r="15909" spans="1:48" ht="10.95" customHeight="1" outlineLevel="1" x14ac:dyDescent="0.25">
      <c r="A15909" t="s">
        <v>11162</v>
      </c>
      <c r="C15909" s="3" t="s">
        <v>12965</v>
      </c>
      <c r="D15909" s="3">
        <v>362</v>
      </c>
      <c r="E15909" s="9">
        <v>2007</v>
      </c>
      <c r="F15909" s="7" t="s">
        <v>6148</v>
      </c>
      <c r="G15909" s="7" t="s">
        <v>5401</v>
      </c>
      <c r="H15909" s="8" t="s">
        <v>9133</v>
      </c>
      <c r="I15909" s="8" t="s">
        <v>11163</v>
      </c>
      <c r="J15909" s="19">
        <v>7</v>
      </c>
      <c r="K15909" s="19" t="s">
        <v>7736</v>
      </c>
      <c r="L15909" s="11">
        <v>1.9</v>
      </c>
      <c r="M15909" s="11"/>
      <c r="N15909" s="24"/>
      <c r="P15909" s="32"/>
      <c r="T15909" s="19"/>
      <c r="U15909" s="3"/>
      <c r="X15909" t="str">
        <f t="shared" si="968"/>
        <v/>
      </c>
      <c r="Z15909" t="str">
        <f t="shared" si="969"/>
        <v/>
      </c>
      <c r="AB15909" s="9"/>
      <c r="AC15909" t="s">
        <v>9133</v>
      </c>
      <c r="AD15909">
        <f t="shared" ref="AD15909:AD15918" si="972">COUNTIF(H15909,"*Fuji*")</f>
        <v>0</v>
      </c>
      <c r="AF15909" s="3"/>
      <c r="AH15909" s="9"/>
    </row>
    <row r="15910" spans="1:48" ht="10.95" customHeight="1" outlineLevel="1" x14ac:dyDescent="0.25">
      <c r="A15910" t="s">
        <v>11162</v>
      </c>
      <c r="C15910" s="3" t="s">
        <v>12965</v>
      </c>
      <c r="D15910" s="3">
        <v>363</v>
      </c>
      <c r="E15910" s="9">
        <v>2007</v>
      </c>
      <c r="F15910" s="7" t="s">
        <v>11164</v>
      </c>
      <c r="G15910" s="7" t="s">
        <v>5401</v>
      </c>
      <c r="H15910" s="8" t="s">
        <v>9133</v>
      </c>
      <c r="I15910" s="8" t="s">
        <v>11163</v>
      </c>
      <c r="J15910" s="19">
        <v>7</v>
      </c>
      <c r="K15910" s="19" t="s">
        <v>7736</v>
      </c>
      <c r="L15910" s="11">
        <v>1.9</v>
      </c>
      <c r="M15910" s="11"/>
      <c r="N15910" s="24"/>
      <c r="P15910" s="32"/>
      <c r="T15910" s="19"/>
      <c r="U15910" s="3"/>
      <c r="X15910" t="str">
        <f t="shared" si="968"/>
        <v/>
      </c>
      <c r="Z15910" t="str">
        <f t="shared" si="969"/>
        <v/>
      </c>
      <c r="AB15910" s="9"/>
      <c r="AC15910" t="s">
        <v>9133</v>
      </c>
      <c r="AD15910">
        <f t="shared" si="972"/>
        <v>0</v>
      </c>
      <c r="AF15910" s="3"/>
      <c r="AH15910" s="9"/>
    </row>
    <row r="15911" spans="1:48" ht="10.95" customHeight="1" outlineLevel="1" x14ac:dyDescent="0.25">
      <c r="A15911" t="s">
        <v>11162</v>
      </c>
      <c r="C15911" s="3" t="s">
        <v>12965</v>
      </c>
      <c r="D15911" s="3">
        <v>364</v>
      </c>
      <c r="E15911" s="9">
        <v>2007</v>
      </c>
      <c r="F15911" s="7" t="s">
        <v>3325</v>
      </c>
      <c r="G15911" s="7" t="s">
        <v>5401</v>
      </c>
      <c r="H15911" s="8" t="s">
        <v>9133</v>
      </c>
      <c r="I15911" s="8" t="s">
        <v>11163</v>
      </c>
      <c r="J15911" s="19">
        <v>7</v>
      </c>
      <c r="K15911" s="19" t="s">
        <v>7736</v>
      </c>
      <c r="L15911" s="11">
        <v>1.9</v>
      </c>
      <c r="M15911" s="11"/>
      <c r="N15911" s="24"/>
      <c r="P15911" s="32"/>
      <c r="T15911" s="19"/>
      <c r="U15911" s="3"/>
      <c r="X15911" t="str">
        <f t="shared" si="968"/>
        <v/>
      </c>
      <c r="Z15911" t="str">
        <f t="shared" si="969"/>
        <v/>
      </c>
      <c r="AB15911" s="9"/>
      <c r="AC15911" t="s">
        <v>9133</v>
      </c>
      <c r="AD15911">
        <f t="shared" si="972"/>
        <v>0</v>
      </c>
      <c r="AF15911" s="3"/>
      <c r="AH15911" s="9"/>
    </row>
    <row r="15912" spans="1:48" ht="10.95" customHeight="1" outlineLevel="1" x14ac:dyDescent="0.25">
      <c r="A15912" t="s">
        <v>11162</v>
      </c>
      <c r="C15912" s="3" t="s">
        <v>12965</v>
      </c>
      <c r="D15912" s="3">
        <v>365</v>
      </c>
      <c r="E15912" s="9">
        <v>2007</v>
      </c>
      <c r="F15912" s="7" t="s">
        <v>4943</v>
      </c>
      <c r="G15912" s="7" t="s">
        <v>5401</v>
      </c>
      <c r="H15912" s="8" t="s">
        <v>9133</v>
      </c>
      <c r="I15912" s="8" t="s">
        <v>11163</v>
      </c>
      <c r="J15912" s="19">
        <v>7</v>
      </c>
      <c r="K15912" s="19" t="s">
        <v>7736</v>
      </c>
      <c r="L15912" s="11">
        <v>1.9</v>
      </c>
      <c r="M15912" s="11"/>
      <c r="N15912" s="24"/>
      <c r="P15912" s="32"/>
      <c r="T15912" s="19"/>
      <c r="U15912" s="3"/>
      <c r="X15912" t="str">
        <f t="shared" si="968"/>
        <v/>
      </c>
      <c r="Z15912" t="str">
        <f t="shared" si="969"/>
        <v/>
      </c>
      <c r="AB15912" s="9"/>
      <c r="AC15912" t="s">
        <v>9133</v>
      </c>
      <c r="AD15912">
        <f t="shared" si="972"/>
        <v>0</v>
      </c>
      <c r="AF15912" s="3"/>
      <c r="AH15912" s="9"/>
    </row>
    <row r="15913" spans="1:48" ht="10.95" customHeight="1" outlineLevel="1" x14ac:dyDescent="0.25">
      <c r="A15913" t="s">
        <v>11162</v>
      </c>
      <c r="C15913" s="3" t="s">
        <v>12965</v>
      </c>
      <c r="D15913" s="3">
        <v>366</v>
      </c>
      <c r="E15913" s="9">
        <v>2007</v>
      </c>
      <c r="F15913" s="7" t="s">
        <v>11165</v>
      </c>
      <c r="G15913" s="7" t="s">
        <v>5401</v>
      </c>
      <c r="H15913" s="8" t="s">
        <v>9133</v>
      </c>
      <c r="I15913" s="8" t="s">
        <v>11163</v>
      </c>
      <c r="J15913" s="19">
        <v>7</v>
      </c>
      <c r="K15913" s="19" t="s">
        <v>7736</v>
      </c>
      <c r="L15913" s="11">
        <v>1.9</v>
      </c>
      <c r="M15913" s="11"/>
      <c r="N15913" s="24"/>
      <c r="P15913" s="32"/>
      <c r="T15913" s="19"/>
      <c r="U15913" s="3"/>
      <c r="X15913" t="str">
        <f t="shared" si="968"/>
        <v/>
      </c>
      <c r="Z15913" t="str">
        <f t="shared" si="969"/>
        <v/>
      </c>
      <c r="AB15913" s="9"/>
      <c r="AC15913" t="s">
        <v>9133</v>
      </c>
      <c r="AD15913">
        <f t="shared" si="972"/>
        <v>0</v>
      </c>
      <c r="AF15913" s="3"/>
      <c r="AH15913" s="9"/>
    </row>
    <row r="15914" spans="1:48" ht="10.95" customHeight="1" outlineLevel="1" x14ac:dyDescent="0.25">
      <c r="A15914" t="s">
        <v>11162</v>
      </c>
      <c r="C15914" s="3" t="s">
        <v>12965</v>
      </c>
      <c r="D15914" s="3">
        <v>367</v>
      </c>
      <c r="E15914" s="9">
        <v>2007</v>
      </c>
      <c r="F15914" s="7" t="s">
        <v>11166</v>
      </c>
      <c r="G15914" s="7" t="s">
        <v>5401</v>
      </c>
      <c r="H15914" s="8" t="s">
        <v>9133</v>
      </c>
      <c r="I15914" s="8" t="s">
        <v>11163</v>
      </c>
      <c r="J15914" s="19">
        <v>7</v>
      </c>
      <c r="K15914" s="19" t="s">
        <v>7736</v>
      </c>
      <c r="L15914" s="11">
        <v>1.9</v>
      </c>
      <c r="M15914" s="11"/>
      <c r="N15914" s="24"/>
      <c r="P15914" s="32"/>
      <c r="T15914" s="19"/>
      <c r="U15914" s="3"/>
      <c r="X15914" t="str">
        <f t="shared" si="968"/>
        <v/>
      </c>
      <c r="Z15914" t="str">
        <f t="shared" si="969"/>
        <v/>
      </c>
      <c r="AB15914" s="9"/>
      <c r="AC15914" t="s">
        <v>9133</v>
      </c>
      <c r="AD15914">
        <f t="shared" si="972"/>
        <v>0</v>
      </c>
      <c r="AF15914" s="3"/>
      <c r="AH15914" s="9"/>
    </row>
    <row r="15915" spans="1:48" ht="10.95" customHeight="1" outlineLevel="1" x14ac:dyDescent="0.25">
      <c r="A15915" t="s">
        <v>11162</v>
      </c>
      <c r="C15915" s="3" t="s">
        <v>12965</v>
      </c>
      <c r="D15915" s="3">
        <v>368</v>
      </c>
      <c r="E15915" s="9">
        <v>2007</v>
      </c>
      <c r="F15915" s="7" t="s">
        <v>3700</v>
      </c>
      <c r="G15915" s="7" t="s">
        <v>5401</v>
      </c>
      <c r="H15915" s="8" t="s">
        <v>9133</v>
      </c>
      <c r="I15915" s="8" t="s">
        <v>11163</v>
      </c>
      <c r="J15915" s="19">
        <v>7</v>
      </c>
      <c r="K15915" s="19" t="s">
        <v>7736</v>
      </c>
      <c r="L15915" s="11">
        <v>1.9</v>
      </c>
      <c r="M15915" s="11"/>
      <c r="N15915" s="24"/>
      <c r="P15915" s="32"/>
      <c r="T15915" s="19"/>
      <c r="U15915" s="3"/>
      <c r="X15915" t="str">
        <f t="shared" si="968"/>
        <v/>
      </c>
      <c r="Z15915" t="str">
        <f t="shared" si="969"/>
        <v/>
      </c>
      <c r="AB15915" s="9"/>
      <c r="AC15915" t="s">
        <v>9133</v>
      </c>
      <c r="AD15915">
        <f t="shared" si="972"/>
        <v>0</v>
      </c>
      <c r="AF15915" s="3"/>
      <c r="AH15915" s="9"/>
    </row>
    <row r="15916" spans="1:48" ht="10.95" customHeight="1" outlineLevel="1" x14ac:dyDescent="0.25">
      <c r="A15916" t="s">
        <v>11162</v>
      </c>
      <c r="C15916" s="3" t="s">
        <v>12965</v>
      </c>
      <c r="D15916" s="3">
        <v>369</v>
      </c>
      <c r="E15916" s="9">
        <v>2007</v>
      </c>
      <c r="F15916" s="7" t="s">
        <v>11167</v>
      </c>
      <c r="G15916" s="7" t="s">
        <v>5401</v>
      </c>
      <c r="H15916" s="8" t="s">
        <v>9133</v>
      </c>
      <c r="I15916" s="8" t="s">
        <v>11163</v>
      </c>
      <c r="J15916" s="19">
        <v>7</v>
      </c>
      <c r="K15916" s="19" t="s">
        <v>7736</v>
      </c>
      <c r="L15916" s="11">
        <v>1.9</v>
      </c>
      <c r="M15916" s="11"/>
      <c r="N15916" s="24"/>
      <c r="P15916" s="32"/>
      <c r="T15916" s="19"/>
      <c r="U15916" s="3"/>
      <c r="X15916" t="str">
        <f t="shared" si="968"/>
        <v/>
      </c>
      <c r="Z15916" t="str">
        <f t="shared" si="969"/>
        <v/>
      </c>
      <c r="AB15916" s="9"/>
      <c r="AC15916" t="s">
        <v>9133</v>
      </c>
      <c r="AD15916">
        <f t="shared" si="972"/>
        <v>0</v>
      </c>
      <c r="AF15916" s="3"/>
      <c r="AH15916" s="9"/>
    </row>
    <row r="15917" spans="1:48" ht="10.95" customHeight="1" outlineLevel="1" x14ac:dyDescent="0.25">
      <c r="A15917" t="s">
        <v>11162</v>
      </c>
      <c r="C15917" s="3" t="s">
        <v>12965</v>
      </c>
      <c r="D15917" s="3">
        <v>370</v>
      </c>
      <c r="E15917" s="9">
        <v>2007</v>
      </c>
      <c r="F15917" s="7" t="s">
        <v>3567</v>
      </c>
      <c r="G15917" s="7" t="s">
        <v>5401</v>
      </c>
      <c r="H15917" s="8" t="s">
        <v>9133</v>
      </c>
      <c r="I15917" s="8" t="s">
        <v>9134</v>
      </c>
      <c r="J15917" s="19">
        <v>7</v>
      </c>
      <c r="K15917" s="19" t="s">
        <v>20093</v>
      </c>
      <c r="L15917" s="11"/>
      <c r="M15917" s="11"/>
      <c r="N15917" s="24"/>
      <c r="P15917" s="32"/>
      <c r="T15917" s="19"/>
      <c r="U15917" s="3"/>
      <c r="X15917" t="str">
        <f t="shared" si="968"/>
        <v/>
      </c>
      <c r="Z15917" t="str">
        <f t="shared" si="969"/>
        <v/>
      </c>
      <c r="AB15917" s="9"/>
      <c r="AC15917" t="s">
        <v>9133</v>
      </c>
      <c r="AD15917">
        <f t="shared" si="972"/>
        <v>0</v>
      </c>
      <c r="AF15917" s="3"/>
      <c r="AG15917" t="s">
        <v>4924</v>
      </c>
      <c r="AH15917" s="9"/>
    </row>
    <row r="15918" spans="1:48" ht="10.95" customHeight="1" outlineLevel="1" x14ac:dyDescent="0.25">
      <c r="A15918" t="s">
        <v>11162</v>
      </c>
      <c r="C15918" s="3" t="s">
        <v>12965</v>
      </c>
      <c r="D15918" s="3" t="s">
        <v>21058</v>
      </c>
      <c r="E15918" s="9">
        <v>2007</v>
      </c>
      <c r="F15918" s="7" t="s">
        <v>21059</v>
      </c>
      <c r="G15918" s="7" t="s">
        <v>5401</v>
      </c>
      <c r="H15918" s="8" t="s">
        <v>9133</v>
      </c>
      <c r="I15918" s="8" t="s">
        <v>9134</v>
      </c>
      <c r="J15918" s="19">
        <v>7</v>
      </c>
      <c r="K15918" s="19" t="s">
        <v>7736</v>
      </c>
      <c r="L15918" s="11">
        <v>10</v>
      </c>
      <c r="M15918" s="11"/>
      <c r="N15918" s="24"/>
      <c r="P15918" s="32"/>
      <c r="T15918" s="19"/>
      <c r="U15918" s="3"/>
      <c r="X15918" t="str">
        <f t="shared" si="968"/>
        <v/>
      </c>
      <c r="Z15918">
        <f t="shared" si="969"/>
        <v>1</v>
      </c>
      <c r="AB15918" s="9"/>
      <c r="AC15918" t="s">
        <v>9133</v>
      </c>
      <c r="AD15918">
        <f t="shared" si="972"/>
        <v>0</v>
      </c>
      <c r="AF15918" s="3"/>
      <c r="AG15918" t="s">
        <v>4924</v>
      </c>
      <c r="AH15918" s="9"/>
    </row>
    <row r="15919" spans="1:48" ht="10.95" customHeight="1" x14ac:dyDescent="0.25">
      <c r="A15919" s="6" t="s">
        <v>18055</v>
      </c>
      <c r="B15919" t="s">
        <v>12464</v>
      </c>
      <c r="C15919" s="3" t="s">
        <v>12965</v>
      </c>
      <c r="E15919" s="9"/>
      <c r="F15919" s="7"/>
      <c r="G15919" s="7"/>
      <c r="H15919" s="8"/>
      <c r="I15919" s="8"/>
      <c r="J15919" s="19"/>
      <c r="K15919" s="19"/>
      <c r="L15919" s="11"/>
      <c r="M15919" s="11">
        <f>SUM(L15920:L15920)</f>
        <v>9</v>
      </c>
      <c r="N15919" s="24">
        <v>1020</v>
      </c>
      <c r="O15919">
        <f>COUNTIF(K15920:K15920,"*")</f>
        <v>1</v>
      </c>
      <c r="P15919" s="32">
        <f>O15919/N15919</f>
        <v>9.8039215686274508E-4</v>
      </c>
      <c r="Q15919">
        <f>COUNTIF(K15920:K15920,"Y")+COUNTIF(K15920:K15920,"S")</f>
        <v>1</v>
      </c>
      <c r="T15919" s="20" t="s">
        <v>7738</v>
      </c>
      <c r="U15919" s="3"/>
      <c r="V15919" t="s">
        <v>18545</v>
      </c>
      <c r="X15919" t="str">
        <f t="shared" si="968"/>
        <v/>
      </c>
      <c r="Z15919" t="str">
        <f t="shared" si="969"/>
        <v/>
      </c>
      <c r="AB15919" s="9"/>
      <c r="AE15919">
        <f>COUNTIF(AD15920:AD15920,"1")</f>
        <v>1</v>
      </c>
      <c r="AF15919" s="3"/>
      <c r="AH15919" s="9"/>
      <c r="AI15919">
        <f>COUNTIF($J15920:$J15920,"1")-COUNTIFS($J15920:$J15920,"1",$K15920:$K15920,"V")</f>
        <v>1</v>
      </c>
      <c r="AJ15919">
        <f>COUNTIFS($J15920:$J15920,"1",$K15920:$K15920,"Y")+COUNTIFS($J15920:$J15920,"1",$K15920:$K15920,"s")</f>
        <v>1</v>
      </c>
      <c r="AK15919">
        <f>COUNTIF($J15920:$J15920,"2")-COUNTIFS($J15920:$J15920,"2",$K15920:$K15920,"V")</f>
        <v>0</v>
      </c>
      <c r="AL15919">
        <f>COUNTIFS($J15920:$J15920,"2",$K15920:$K15920,"Y")+COUNTIFS($J15920:$J15920,"2",$K15920:$K15920,"s")</f>
        <v>0</v>
      </c>
      <c r="AM15919">
        <f>COUNTIF($J15920:$J15920,"3")-COUNTIFS($J15920:$J15920,"3",$K15920:$K15920,"V")</f>
        <v>0</v>
      </c>
      <c r="AN15919">
        <f>COUNTIFS($J15920:$J15920,"3",$K15920:$K15920,"Y")+COUNTIFS($J15920:$J15920,"3",$K15920:$K15920,"s")</f>
        <v>0</v>
      </c>
      <c r="AO15919">
        <f>COUNTIF($J15920:$J15920,"4")-COUNTIFS($J15920:$J15920,"4",$K15920:$K15920,"V")</f>
        <v>0</v>
      </c>
      <c r="AP15919">
        <f>COUNTIFS($J15920:$J15920,"4",$K15920:$K15920,"Y")+COUNTIFS($J15920:$J15920,"4",$K15920:$K15920,"s")</f>
        <v>0</v>
      </c>
      <c r="AQ15919">
        <f>COUNTIF($J15920:$J15920,"5")-COUNTIFS($J15920:$J15920,"5",$K15920:$K15920,"V")</f>
        <v>0</v>
      </c>
      <c r="AR15919">
        <f>COUNTIFS($J15920:$J15920,"5",$K15920:$K15920,"Y")+COUNTIFS($J15920:$J15920,"5",$K15920:$K15920,"s")</f>
        <v>0</v>
      </c>
      <c r="AS15919">
        <f>COUNTIF($J15920:$J15920,"6")-COUNTIFS($J15920:$J15920,"6",$K15920:$K15920,"V")</f>
        <v>0</v>
      </c>
      <c r="AT15919">
        <f>COUNTIFS($J15920:$J15920,"6",$K15920:$K15920,"Y")+COUNTIFS($J15920:$J15920,"6",$K15920:$K15920,"s")</f>
        <v>0</v>
      </c>
      <c r="AU15919">
        <f>COUNTIF($J15920:$J15920,"7")-COUNTIFS($J15920:$J15920,"7",$K15920:$K15920,"V")</f>
        <v>0</v>
      </c>
      <c r="AV15919">
        <f>COUNTIFS($J15920:$J15920,"7",$K15920:$K15920,"Y")+COUNTIFS($J15920:$J15920,"7",$K15920:$K15920,"s")</f>
        <v>0</v>
      </c>
    </row>
    <row r="15920" spans="1:48" ht="10.95" customHeight="1" outlineLevel="1" x14ac:dyDescent="0.25">
      <c r="A15920" t="s">
        <v>11169</v>
      </c>
      <c r="C15920" s="3" t="s">
        <v>12965</v>
      </c>
      <c r="D15920" s="3" t="s">
        <v>4065</v>
      </c>
      <c r="E15920" s="9">
        <v>1970</v>
      </c>
      <c r="F15920" s="7" t="s">
        <v>4722</v>
      </c>
      <c r="G15920" s="7" t="s">
        <v>5401</v>
      </c>
      <c r="H15920" s="8" t="s">
        <v>5402</v>
      </c>
      <c r="I15920" s="8"/>
      <c r="J15920" s="19">
        <v>1</v>
      </c>
      <c r="K15920" s="19" t="s">
        <v>7736</v>
      </c>
      <c r="L15920" s="11">
        <v>9</v>
      </c>
      <c r="M15920" s="11"/>
      <c r="N15920" s="24"/>
      <c r="P15920" s="32"/>
      <c r="T15920" s="19"/>
      <c r="U15920" s="3" t="s">
        <v>4065</v>
      </c>
      <c r="X15920" t="str">
        <f t="shared" si="968"/>
        <v/>
      </c>
      <c r="Z15920" t="str">
        <f t="shared" si="969"/>
        <v/>
      </c>
      <c r="AB15920" s="9"/>
      <c r="AC15920" t="s">
        <v>5402</v>
      </c>
      <c r="AD15920">
        <f>COUNTIF(H15920,"*Fuji*")</f>
        <v>1</v>
      </c>
      <c r="AF15920" s="3"/>
      <c r="AG15920" t="s">
        <v>4924</v>
      </c>
      <c r="AH15920" s="9"/>
    </row>
    <row r="15921" spans="1:48" ht="10.95" customHeight="1" x14ac:dyDescent="0.25">
      <c r="A15921" s="6" t="s">
        <v>12475</v>
      </c>
      <c r="B15921" t="s">
        <v>12464</v>
      </c>
      <c r="C15921" s="3" t="s">
        <v>12965</v>
      </c>
      <c r="E15921" s="9"/>
      <c r="F15921" s="7"/>
      <c r="G15921" s="7"/>
      <c r="H15921" s="8"/>
      <c r="I15921" s="8"/>
      <c r="J15921" s="19"/>
      <c r="K15921" s="19"/>
      <c r="L15921" s="11"/>
      <c r="M15921" s="11">
        <f>SUM(L15922:L15922)</f>
        <v>8</v>
      </c>
      <c r="N15921" s="24">
        <v>1894</v>
      </c>
      <c r="O15921">
        <f>COUNTIF(K15922:K15922,"*")</f>
        <v>1</v>
      </c>
      <c r="P15921" s="32">
        <f>O15921/N15921</f>
        <v>5.2798310454065466E-4</v>
      </c>
      <c r="Q15921">
        <f>COUNTIF(K15922:K15922,"Y")+COUNTIF(K15922:K15922,"S")</f>
        <v>1</v>
      </c>
      <c r="T15921" s="20" t="s">
        <v>7738</v>
      </c>
      <c r="U15921" s="3"/>
      <c r="V15921" t="s">
        <v>18546</v>
      </c>
      <c r="X15921" t="str">
        <f t="shared" si="968"/>
        <v/>
      </c>
      <c r="Z15921" t="str">
        <f t="shared" si="969"/>
        <v/>
      </c>
      <c r="AB15921" s="9"/>
      <c r="AE15921">
        <f>COUNTIF(AD15922:AD15922,"1")</f>
        <v>1</v>
      </c>
      <c r="AF15921" s="3"/>
      <c r="AH15921" s="9"/>
      <c r="AI15921">
        <f>COUNTIF($J15922:$J15922,"1")-COUNTIFS($J15922:$J15922,"1",$K15922:$K15922,"V")</f>
        <v>1</v>
      </c>
      <c r="AJ15921">
        <f>COUNTIFS($J15922:$J15922,"1",$K15922:$K15922,"Y")+COUNTIFS($J15922:$J15922,"1",$K15922:$K15922,"s")</f>
        <v>1</v>
      </c>
      <c r="AK15921">
        <f>COUNTIF($J15922:$J15922,"2")-COUNTIFS($J15922:$J15922,"2",$K15922:$K15922,"V")</f>
        <v>0</v>
      </c>
      <c r="AL15921">
        <f>COUNTIFS($J15922:$J15922,"2",$K15922:$K15922,"Y")+COUNTIFS($J15922:$J15922,"2",$K15922:$K15922,"s")</f>
        <v>0</v>
      </c>
      <c r="AM15921">
        <f>COUNTIF($J15922:$J15922,"3")-COUNTIFS($J15922:$J15922,"3",$K15922:$K15922,"V")</f>
        <v>0</v>
      </c>
      <c r="AN15921">
        <f>COUNTIFS($J15922:$J15922,"3",$K15922:$K15922,"Y")+COUNTIFS($J15922:$J15922,"3",$K15922:$K15922,"s")</f>
        <v>0</v>
      </c>
      <c r="AO15921">
        <f>COUNTIF($J15922:$J15922,"4")-COUNTIFS($J15922:$J15922,"4",$K15922:$K15922,"V")</f>
        <v>0</v>
      </c>
      <c r="AP15921">
        <f>COUNTIFS($J15922:$J15922,"4",$K15922:$K15922,"Y")+COUNTIFS($J15922:$J15922,"4",$K15922:$K15922,"s")</f>
        <v>0</v>
      </c>
      <c r="AQ15921">
        <f>COUNTIF($J15922:$J15922,"5")-COUNTIFS($J15922:$J15922,"5",$K15922:$K15922,"V")</f>
        <v>0</v>
      </c>
      <c r="AR15921">
        <f>COUNTIFS($J15922:$J15922,"5",$K15922:$K15922,"Y")+COUNTIFS($J15922:$J15922,"5",$K15922:$K15922,"s")</f>
        <v>0</v>
      </c>
      <c r="AS15921">
        <f>COUNTIF($J15922:$J15922,"6")-COUNTIFS($J15922:$J15922,"6",$K15922:$K15922,"V")</f>
        <v>0</v>
      </c>
      <c r="AT15921">
        <f>COUNTIFS($J15922:$J15922,"6",$K15922:$K15922,"Y")+COUNTIFS($J15922:$J15922,"6",$K15922:$K15922,"s")</f>
        <v>0</v>
      </c>
      <c r="AU15921">
        <f>COUNTIF($J15922:$J15922,"7")-COUNTIFS($J15922:$J15922,"7",$K15922:$K15922,"V")</f>
        <v>0</v>
      </c>
      <c r="AV15921">
        <f>COUNTIFS($J15922:$J15922,"7",$K15922:$K15922,"Y")+COUNTIFS($J15922:$J15922,"7",$K15922:$K15922,"s")</f>
        <v>0</v>
      </c>
    </row>
    <row r="15922" spans="1:48" ht="10.95" customHeight="1" outlineLevel="1" x14ac:dyDescent="0.25">
      <c r="A15922" t="s">
        <v>12476</v>
      </c>
      <c r="C15922" s="3" t="s">
        <v>12965</v>
      </c>
      <c r="D15922" s="3">
        <v>1450</v>
      </c>
      <c r="E15922" s="9">
        <v>1971</v>
      </c>
      <c r="F15922" s="7" t="s">
        <v>1768</v>
      </c>
      <c r="G15922" s="7" t="s">
        <v>5401</v>
      </c>
      <c r="H15922" s="8" t="s">
        <v>5402</v>
      </c>
      <c r="I15922" s="8" t="s">
        <v>9135</v>
      </c>
      <c r="J15922" s="19">
        <v>1</v>
      </c>
      <c r="K15922" s="19" t="s">
        <v>7736</v>
      </c>
      <c r="L15922" s="11">
        <v>8</v>
      </c>
      <c r="M15922" s="11"/>
      <c r="N15922" s="24"/>
      <c r="P15922" s="32"/>
      <c r="T15922" s="19"/>
      <c r="U15922" s="3" t="s">
        <v>4067</v>
      </c>
      <c r="X15922" t="str">
        <f t="shared" si="968"/>
        <v/>
      </c>
      <c r="Z15922" t="str">
        <f t="shared" si="969"/>
        <v/>
      </c>
      <c r="AB15922" s="9"/>
      <c r="AC15922" t="s">
        <v>5402</v>
      </c>
      <c r="AD15922">
        <f>COUNTIF(H15922,"*Fuji*")</f>
        <v>1</v>
      </c>
      <c r="AF15922" s="3"/>
      <c r="AG15922" t="s">
        <v>4924</v>
      </c>
      <c r="AH15922" s="9"/>
    </row>
    <row r="15923" spans="1:48" ht="10.95" customHeight="1" x14ac:dyDescent="0.25">
      <c r="A15923" s="6" t="s">
        <v>13564</v>
      </c>
      <c r="B15923" t="s">
        <v>13566</v>
      </c>
      <c r="C15923" s="3" t="s">
        <v>12533</v>
      </c>
      <c r="E15923" s="9"/>
      <c r="F15923" s="7"/>
      <c r="G15923" s="7"/>
      <c r="H15923" s="8"/>
      <c r="I15923" s="8"/>
      <c r="J15923" s="19"/>
      <c r="K15923" s="19"/>
      <c r="L15923" s="11"/>
      <c r="M15923" s="11">
        <f>SUM(L15924:L15932)</f>
        <v>8</v>
      </c>
      <c r="N15923" s="24">
        <v>3407</v>
      </c>
      <c r="O15923">
        <f>COUNTIF(K15924:K15932,"*")</f>
        <v>9</v>
      </c>
      <c r="P15923" s="32">
        <f>O15923/N15923</f>
        <v>2.6416201937188143E-3</v>
      </c>
      <c r="Q15923">
        <f>COUNTIF(K15924:K15932,"Y")+COUNTIF(K15924:K15932,"S")</f>
        <v>9</v>
      </c>
      <c r="T15923" s="20" t="s">
        <v>7738</v>
      </c>
      <c r="U15923" s="3"/>
      <c r="V15923" t="s">
        <v>18547</v>
      </c>
      <c r="X15923" t="str">
        <f t="shared" si="968"/>
        <v/>
      </c>
      <c r="Z15923" t="str">
        <f t="shared" si="969"/>
        <v/>
      </c>
      <c r="AB15923" s="9"/>
      <c r="AE15923">
        <f>COUNTIF(AD15924:AD15932,"1")</f>
        <v>0</v>
      </c>
      <c r="AF15923" s="3"/>
      <c r="AH15923" s="9"/>
      <c r="AI15923">
        <f>COUNTIF($J15924:$J15932,"1")-COUNTIFS($J15924:$J15932,"1",$K15924:$K15932,"V")</f>
        <v>0</v>
      </c>
      <c r="AJ15923">
        <f>COUNTIFS($J15924:$J15932,"1",$K15924:$K15932,"Y")+COUNTIFS($J15924:$J15932,"1",$K15924:$K15932,"s")</f>
        <v>0</v>
      </c>
      <c r="AK15923">
        <f>COUNTIF($J15924:$J15932,"2")-COUNTIFS($J15924:$J15932,"2",$K15924:$K15932,"V")</f>
        <v>0</v>
      </c>
      <c r="AL15923">
        <f>COUNTIFS($J15924:$J15932,"2",$K15924:$K15932,"Y")+COUNTIFS($J15924:$J15932,"2",$K15924:$K15932,"s")</f>
        <v>0</v>
      </c>
      <c r="AM15923">
        <f>COUNTIF($J15924:$J15932,"3")-COUNTIFS($J15924:$J15932,"3",$K15924:$K15932,"V")</f>
        <v>0</v>
      </c>
      <c r="AN15923">
        <f>COUNTIFS($J15924:$J15932,"3",$K15924:$K15932,"Y")+COUNTIFS($J15924:$J15932,"3",$K15924:$K15932,"s")</f>
        <v>0</v>
      </c>
      <c r="AO15923">
        <f>COUNTIF($J15924:$J15932,"4")-COUNTIFS($J15924:$J15932,"4",$K15924:$K15932,"V")</f>
        <v>0</v>
      </c>
      <c r="AP15923">
        <f>COUNTIFS($J15924:$J15932,"4",$K15924:$K15932,"Y")+COUNTIFS($J15924:$J15932,"4",$K15924:$K15932,"s")</f>
        <v>0</v>
      </c>
      <c r="AQ15923">
        <f>COUNTIF($J15924:$J15932,"5")-COUNTIFS($J15924:$J15932,"5",$K15924:$K15932,"V")</f>
        <v>0</v>
      </c>
      <c r="AR15923">
        <f>COUNTIFS($J15924:$J15932,"5",$K15924:$K15932,"Y")+COUNTIFS($J15924:$J15932,"5",$K15924:$K15932,"s")</f>
        <v>0</v>
      </c>
      <c r="AS15923">
        <f>COUNTIF($J15924:$J15932,"6")-COUNTIFS($J15924:$J15932,"6",$K15924:$K15932,"V")</f>
        <v>0</v>
      </c>
      <c r="AT15923">
        <f>COUNTIFS($J15924:$J15932,"6",$K15924:$K15932,"Y")+COUNTIFS($J15924:$J15932,"6",$K15924:$K15932,"s")</f>
        <v>0</v>
      </c>
      <c r="AU15923">
        <f>COUNTIF($J15924:$J15932,"7")-COUNTIFS($J15924:$J15932,"7",$K15924:$K15932,"V")</f>
        <v>9</v>
      </c>
      <c r="AV15923">
        <f>COUNTIFS($J15924:$J15932,"7",$K15924:$K15932,"Y")+COUNTIFS($J15924:$J15932,"7",$K15924:$K15932,"s")</f>
        <v>9</v>
      </c>
    </row>
    <row r="15924" spans="1:48" ht="10.95" customHeight="1" outlineLevel="1" x14ac:dyDescent="0.25">
      <c r="A15924" s="2" t="s">
        <v>13565</v>
      </c>
      <c r="C15924" s="3" t="s">
        <v>12533</v>
      </c>
      <c r="D15924" s="3">
        <v>1882</v>
      </c>
      <c r="E15924" s="9">
        <v>1980</v>
      </c>
      <c r="F15924" s="7" t="s">
        <v>13567</v>
      </c>
      <c r="G15924" s="7" t="s">
        <v>5401</v>
      </c>
      <c r="H15924" s="8" t="s">
        <v>9233</v>
      </c>
      <c r="I15924" s="8" t="s">
        <v>7560</v>
      </c>
      <c r="J15924" s="19">
        <v>7</v>
      </c>
      <c r="K15924" s="19" t="s">
        <v>7736</v>
      </c>
      <c r="L15924" s="11">
        <v>0.75</v>
      </c>
      <c r="M15924" s="11"/>
      <c r="N15924" s="24"/>
      <c r="P15924" s="32"/>
      <c r="T15924" s="19"/>
      <c r="U15924" s="3"/>
      <c r="X15924" t="str">
        <f t="shared" si="968"/>
        <v/>
      </c>
      <c r="Z15924" t="str">
        <f t="shared" si="969"/>
        <v/>
      </c>
      <c r="AB15924" s="9"/>
      <c r="AC15924" t="s">
        <v>9233</v>
      </c>
      <c r="AD15924">
        <f t="shared" ref="AD15924:AD15932" si="973">COUNTIF(H15924,"*Fuji*")</f>
        <v>0</v>
      </c>
      <c r="AF15924" s="3"/>
      <c r="AH15924" s="9"/>
    </row>
    <row r="15925" spans="1:48" ht="10.95" customHeight="1" outlineLevel="1" x14ac:dyDescent="0.25">
      <c r="A15925" t="s">
        <v>13565</v>
      </c>
      <c r="C15925" s="3" t="s">
        <v>12533</v>
      </c>
      <c r="D15925" s="3">
        <v>1883</v>
      </c>
      <c r="E15925" s="9">
        <v>1980</v>
      </c>
      <c r="F15925" s="7" t="s">
        <v>13568</v>
      </c>
      <c r="G15925" s="7" t="s">
        <v>5401</v>
      </c>
      <c r="H15925" s="8" t="s">
        <v>9233</v>
      </c>
      <c r="I15925" s="8" t="s">
        <v>7560</v>
      </c>
      <c r="J15925" s="19">
        <v>7</v>
      </c>
      <c r="K15925" s="19" t="s">
        <v>7736</v>
      </c>
      <c r="L15925" s="11">
        <v>0.75</v>
      </c>
      <c r="M15925" s="11"/>
      <c r="N15925" s="24"/>
      <c r="P15925" s="32"/>
      <c r="T15925" s="19"/>
      <c r="U15925" s="3"/>
      <c r="X15925" t="str">
        <f t="shared" si="968"/>
        <v/>
      </c>
      <c r="Z15925" t="str">
        <f t="shared" si="969"/>
        <v/>
      </c>
      <c r="AB15925" s="9"/>
      <c r="AC15925" t="s">
        <v>9233</v>
      </c>
      <c r="AD15925">
        <f t="shared" si="973"/>
        <v>0</v>
      </c>
      <c r="AF15925" s="3"/>
      <c r="AH15925" s="9"/>
    </row>
    <row r="15926" spans="1:48" ht="10.95" customHeight="1" outlineLevel="1" x14ac:dyDescent="0.25">
      <c r="A15926" t="s">
        <v>13565</v>
      </c>
      <c r="C15926" s="3" t="s">
        <v>12533</v>
      </c>
      <c r="D15926" s="3">
        <v>1884</v>
      </c>
      <c r="E15926" s="9">
        <v>1980</v>
      </c>
      <c r="F15926" s="7" t="s">
        <v>13569</v>
      </c>
      <c r="G15926" s="7" t="s">
        <v>5401</v>
      </c>
      <c r="H15926" s="8" t="s">
        <v>9233</v>
      </c>
      <c r="I15926" s="8" t="s">
        <v>7560</v>
      </c>
      <c r="J15926" s="19">
        <v>7</v>
      </c>
      <c r="K15926" s="19" t="s">
        <v>7736</v>
      </c>
      <c r="L15926" s="11">
        <v>0.75</v>
      </c>
      <c r="M15926" s="11"/>
      <c r="N15926" s="24"/>
      <c r="P15926" s="32"/>
      <c r="T15926" s="19"/>
      <c r="U15926" s="3"/>
      <c r="X15926" t="str">
        <f t="shared" si="968"/>
        <v/>
      </c>
      <c r="Z15926" t="str">
        <f t="shared" si="969"/>
        <v/>
      </c>
      <c r="AB15926" s="9"/>
      <c r="AC15926" t="s">
        <v>9233</v>
      </c>
      <c r="AD15926">
        <f t="shared" si="973"/>
        <v>0</v>
      </c>
      <c r="AF15926" s="3"/>
      <c r="AH15926" s="9"/>
    </row>
    <row r="15927" spans="1:48" ht="10.95" customHeight="1" outlineLevel="1" x14ac:dyDescent="0.25">
      <c r="A15927" t="s">
        <v>13565</v>
      </c>
      <c r="C15927" s="3" t="s">
        <v>12533</v>
      </c>
      <c r="D15927" s="3">
        <v>1885</v>
      </c>
      <c r="E15927" s="9">
        <v>1980</v>
      </c>
      <c r="F15927" s="7" t="s">
        <v>13570</v>
      </c>
      <c r="G15927" s="7" t="s">
        <v>5401</v>
      </c>
      <c r="H15927" s="8" t="s">
        <v>9233</v>
      </c>
      <c r="I15927" s="8" t="s">
        <v>7560</v>
      </c>
      <c r="J15927" s="19">
        <v>7</v>
      </c>
      <c r="K15927" s="19" t="s">
        <v>7736</v>
      </c>
      <c r="L15927" s="11">
        <v>0.75</v>
      </c>
      <c r="M15927" s="11"/>
      <c r="N15927" s="24"/>
      <c r="P15927" s="32"/>
      <c r="T15927" s="19"/>
      <c r="U15927" s="3"/>
      <c r="X15927" t="str">
        <f t="shared" si="968"/>
        <v/>
      </c>
      <c r="Z15927" t="str">
        <f t="shared" si="969"/>
        <v/>
      </c>
      <c r="AB15927" s="9"/>
      <c r="AC15927" t="s">
        <v>9233</v>
      </c>
      <c r="AD15927">
        <f t="shared" si="973"/>
        <v>0</v>
      </c>
      <c r="AF15927" s="3"/>
      <c r="AH15927" s="9"/>
    </row>
    <row r="15928" spans="1:48" ht="10.95" customHeight="1" outlineLevel="1" x14ac:dyDescent="0.25">
      <c r="A15928" t="s">
        <v>13565</v>
      </c>
      <c r="C15928" s="3" t="s">
        <v>12533</v>
      </c>
      <c r="D15928" s="3">
        <v>3083</v>
      </c>
      <c r="E15928" s="9">
        <v>2001</v>
      </c>
      <c r="F15928" s="7" t="s">
        <v>13573</v>
      </c>
      <c r="G15928" s="7" t="s">
        <v>5401</v>
      </c>
      <c r="H15928" s="8" t="s">
        <v>9233</v>
      </c>
      <c r="I15928" s="8" t="s">
        <v>13571</v>
      </c>
      <c r="J15928" s="19">
        <v>7</v>
      </c>
      <c r="K15928" s="19" t="s">
        <v>20093</v>
      </c>
      <c r="L15928" s="11"/>
      <c r="M15928" s="11"/>
      <c r="N15928" s="24"/>
      <c r="P15928" s="32"/>
      <c r="T15928" s="19"/>
      <c r="U15928" s="3"/>
      <c r="X15928" t="str">
        <f t="shared" si="968"/>
        <v/>
      </c>
      <c r="Z15928" t="str">
        <f t="shared" si="969"/>
        <v/>
      </c>
      <c r="AB15928" s="9"/>
      <c r="AC15928" t="s">
        <v>9233</v>
      </c>
      <c r="AD15928">
        <f t="shared" si="973"/>
        <v>0</v>
      </c>
      <c r="AF15928" s="3"/>
      <c r="AH15928" s="9"/>
    </row>
    <row r="15929" spans="1:48" ht="10.95" customHeight="1" outlineLevel="1" x14ac:dyDescent="0.25">
      <c r="A15929" t="s">
        <v>13565</v>
      </c>
      <c r="C15929" s="3" t="s">
        <v>12533</v>
      </c>
      <c r="D15929" s="3">
        <v>3084</v>
      </c>
      <c r="E15929" s="9">
        <v>2001</v>
      </c>
      <c r="F15929" s="7" t="s">
        <v>13574</v>
      </c>
      <c r="G15929" s="7" t="s">
        <v>5401</v>
      </c>
      <c r="H15929" s="8" t="s">
        <v>9233</v>
      </c>
      <c r="I15929" s="8" t="s">
        <v>13571</v>
      </c>
      <c r="J15929" s="19">
        <v>7</v>
      </c>
      <c r="K15929" s="19" t="s">
        <v>20093</v>
      </c>
      <c r="L15929" s="11"/>
      <c r="M15929" s="11"/>
      <c r="N15929" s="24"/>
      <c r="P15929" s="32"/>
      <c r="T15929" s="19"/>
      <c r="U15929" s="3"/>
      <c r="X15929" t="str">
        <f t="shared" si="968"/>
        <v/>
      </c>
      <c r="Z15929" t="str">
        <f t="shared" si="969"/>
        <v/>
      </c>
      <c r="AB15929" s="9"/>
      <c r="AC15929" t="s">
        <v>9233</v>
      </c>
      <c r="AD15929">
        <f t="shared" si="973"/>
        <v>0</v>
      </c>
      <c r="AF15929" s="3"/>
      <c r="AH15929" s="9"/>
    </row>
    <row r="15930" spans="1:48" ht="10.95" customHeight="1" outlineLevel="1" collapsed="1" x14ac:dyDescent="0.25">
      <c r="A15930" t="s">
        <v>13565</v>
      </c>
      <c r="C15930" s="3" t="s">
        <v>12533</v>
      </c>
      <c r="D15930" s="3">
        <v>3085</v>
      </c>
      <c r="E15930" s="9">
        <v>2001</v>
      </c>
      <c r="F15930" s="7" t="s">
        <v>13575</v>
      </c>
      <c r="G15930" s="7" t="s">
        <v>5401</v>
      </c>
      <c r="H15930" s="8" t="s">
        <v>9233</v>
      </c>
      <c r="I15930" s="8" t="s">
        <v>13571</v>
      </c>
      <c r="J15930" s="19">
        <v>7</v>
      </c>
      <c r="K15930" s="19" t="s">
        <v>20093</v>
      </c>
      <c r="L15930" s="11"/>
      <c r="M15930" s="11"/>
      <c r="N15930" s="24"/>
      <c r="P15930" s="32"/>
      <c r="T15930" s="19"/>
      <c r="U15930" s="3"/>
      <c r="X15930" t="str">
        <f t="shared" si="968"/>
        <v/>
      </c>
      <c r="Z15930" t="str">
        <f t="shared" si="969"/>
        <v/>
      </c>
      <c r="AB15930" s="9"/>
      <c r="AC15930" t="s">
        <v>9233</v>
      </c>
      <c r="AD15930">
        <f t="shared" si="973"/>
        <v>0</v>
      </c>
      <c r="AF15930" s="3"/>
      <c r="AH15930" s="9"/>
    </row>
    <row r="15931" spans="1:48" ht="10.95" customHeight="1" outlineLevel="1" x14ac:dyDescent="0.25">
      <c r="A15931" t="s">
        <v>13565</v>
      </c>
      <c r="C15931" s="3" t="s">
        <v>12533</v>
      </c>
      <c r="D15931" s="3">
        <v>3086</v>
      </c>
      <c r="E15931" s="9">
        <v>2001</v>
      </c>
      <c r="F15931" s="7" t="s">
        <v>13576</v>
      </c>
      <c r="G15931" s="7" t="s">
        <v>5401</v>
      </c>
      <c r="H15931" s="8" t="s">
        <v>9233</v>
      </c>
      <c r="I15931" s="8" t="s">
        <v>13571</v>
      </c>
      <c r="J15931" s="19">
        <v>7</v>
      </c>
      <c r="K15931" s="19" t="s">
        <v>20093</v>
      </c>
      <c r="L15931" s="11"/>
      <c r="M15931" s="11"/>
      <c r="N15931" s="24"/>
      <c r="P15931" s="32"/>
      <c r="T15931" s="19"/>
      <c r="U15931" s="3"/>
      <c r="X15931" t="str">
        <f t="shared" si="968"/>
        <v/>
      </c>
      <c r="Z15931" t="str">
        <f t="shared" si="969"/>
        <v/>
      </c>
      <c r="AB15931" s="9"/>
      <c r="AC15931" t="s">
        <v>9233</v>
      </c>
      <c r="AD15931">
        <f t="shared" si="973"/>
        <v>0</v>
      </c>
      <c r="AF15931" s="3"/>
      <c r="AH15931" s="9"/>
    </row>
    <row r="15932" spans="1:48" ht="10.95" customHeight="1" outlineLevel="1" x14ac:dyDescent="0.25">
      <c r="A15932" t="s">
        <v>13565</v>
      </c>
      <c r="C15932" s="3" t="s">
        <v>12533</v>
      </c>
      <c r="D15932" s="3" t="s">
        <v>13572</v>
      </c>
      <c r="E15932" s="9">
        <v>2001</v>
      </c>
      <c r="F15932" s="7" t="s">
        <v>3483</v>
      </c>
      <c r="G15932" s="7" t="s">
        <v>5401</v>
      </c>
      <c r="H15932" s="8" t="s">
        <v>9233</v>
      </c>
      <c r="I15932" s="8" t="s">
        <v>13571</v>
      </c>
      <c r="J15932" s="19">
        <v>7</v>
      </c>
      <c r="K15932" s="19" t="s">
        <v>7736</v>
      </c>
      <c r="L15932" s="11">
        <v>5</v>
      </c>
      <c r="M15932" s="11"/>
      <c r="N15932" s="24"/>
      <c r="P15932" s="32"/>
      <c r="T15932" s="19"/>
      <c r="U15932" s="3"/>
      <c r="X15932" t="str">
        <f t="shared" si="968"/>
        <v/>
      </c>
      <c r="Z15932" t="str">
        <f t="shared" si="969"/>
        <v/>
      </c>
      <c r="AB15932" s="9"/>
      <c r="AC15932" t="s">
        <v>9233</v>
      </c>
      <c r="AD15932">
        <f t="shared" si="973"/>
        <v>0</v>
      </c>
      <c r="AF15932" s="3"/>
      <c r="AH15932" s="9"/>
    </row>
    <row r="15933" spans="1:48" ht="10.95" customHeight="1" x14ac:dyDescent="0.25">
      <c r="A15933" s="6" t="s">
        <v>12450</v>
      </c>
      <c r="B15933" t="s">
        <v>12444</v>
      </c>
      <c r="C15933" s="3" t="s">
        <v>11994</v>
      </c>
      <c r="E15933" s="9"/>
      <c r="F15933" s="7"/>
      <c r="G15933" s="7"/>
      <c r="H15933" s="8"/>
      <c r="I15933" s="8"/>
      <c r="J15933" s="19"/>
      <c r="K15933" s="19"/>
      <c r="L15933" s="11"/>
      <c r="M15933" s="11">
        <f>SUM(L15934:L15946)</f>
        <v>20</v>
      </c>
      <c r="N15933" s="24">
        <v>1777</v>
      </c>
      <c r="O15933">
        <f>COUNTIF(K15934:K15946,"*")</f>
        <v>13</v>
      </c>
      <c r="P15933" s="32">
        <f>O15933/N15933</f>
        <v>7.3157006190208212E-3</v>
      </c>
      <c r="Q15933">
        <f>COUNTIF(K15934:K15946,"Y")+COUNTIF(K15934:K15946,"S")</f>
        <v>13</v>
      </c>
      <c r="T15933" s="19" t="s">
        <v>7736</v>
      </c>
      <c r="U15933" s="3"/>
      <c r="V15933" t="s">
        <v>18548</v>
      </c>
      <c r="X15933" t="str">
        <f t="shared" si="968"/>
        <v/>
      </c>
      <c r="Z15933" t="str">
        <f t="shared" si="969"/>
        <v/>
      </c>
      <c r="AB15933" s="9"/>
      <c r="AE15933">
        <f>COUNTIF(AD15934:AD15946,"1")</f>
        <v>0</v>
      </c>
      <c r="AF15933" s="3"/>
      <c r="AH15933" s="9"/>
      <c r="AI15933">
        <f>COUNTIF($J15934:$J15946,"1")-COUNTIFS($J15934:$J15946,"1",$K15934:$K15946,"V")</f>
        <v>2</v>
      </c>
      <c r="AJ15933">
        <f>COUNTIFS($J15934:$J15946,"1",$K15934:$K15946,"Y")+COUNTIFS($J15934:$J15946,"1",$K15934:$K15946,"s")</f>
        <v>2</v>
      </c>
      <c r="AK15933">
        <f>COUNTIF($J15934:$J15946,"2")-COUNTIFS($J15934:$J15946,"2",$K15934:$K15946,"V")</f>
        <v>0</v>
      </c>
      <c r="AL15933">
        <f>COUNTIFS($J15934:$J15946,"2",$K15934:$K15946,"Y")+COUNTIFS($J15934:$J15946,"2",$K15934:$K15946,"s")</f>
        <v>0</v>
      </c>
      <c r="AM15933">
        <f>COUNTIF($J15934:$J15946,"3")-COUNTIFS($J15934:$J15946,"3",$K15934:$K15946,"V")</f>
        <v>0</v>
      </c>
      <c r="AN15933">
        <f>COUNTIFS($J15934:$J15946,"3",$K15934:$K15946,"Y")+COUNTIFS($J15934:$J15946,"3",$K15934:$K15946,"s")</f>
        <v>0</v>
      </c>
      <c r="AO15933">
        <f>COUNTIF($J15934:$J15946,"4")-COUNTIFS($J15934:$J15946,"4",$K15934:$K15946,"V")</f>
        <v>0</v>
      </c>
      <c r="AP15933">
        <f>COUNTIFS($J15934:$J15946,"4",$K15934:$K15946,"Y")+COUNTIFS($J15934:$J15946,"4",$K15934:$K15946,"s")</f>
        <v>0</v>
      </c>
      <c r="AQ15933">
        <f>COUNTIF($J15934:$J15946,"5")-COUNTIFS($J15934:$J15946,"5",$K15934:$K15946,"V")</f>
        <v>0</v>
      </c>
      <c r="AR15933">
        <f>COUNTIFS($J15934:$J15946,"5",$K15934:$K15946,"Y")+COUNTIFS($J15934:$J15946,"5",$K15934:$K15946,"s")</f>
        <v>0</v>
      </c>
      <c r="AS15933">
        <f>COUNTIF($J15934:$J15946,"6")-COUNTIFS($J15934:$J15946,"6",$K15934:$K15946,"V")</f>
        <v>0</v>
      </c>
      <c r="AT15933">
        <f>COUNTIFS($J15934:$J15946,"6",$K15934:$K15946,"Y")+COUNTIFS($J15934:$J15946,"6",$K15934:$K15946,"s")</f>
        <v>0</v>
      </c>
      <c r="AU15933">
        <f>COUNTIF($J15934:$J15946,"7")-COUNTIFS($J15934:$J15946,"7",$K15934:$K15946,"V")</f>
        <v>11</v>
      </c>
      <c r="AV15933">
        <f>COUNTIFS($J15934:$J15946,"7",$K15934:$K15946,"Y")+COUNTIFS($J15934:$J15946,"7",$K15934:$K15946,"s")</f>
        <v>11</v>
      </c>
    </row>
    <row r="15934" spans="1:48" ht="10.95" customHeight="1" outlineLevel="1" x14ac:dyDescent="0.25">
      <c r="A15934" t="s">
        <v>150</v>
      </c>
      <c r="C15934" s="3" t="s">
        <v>11994</v>
      </c>
      <c r="D15934" s="3">
        <v>268</v>
      </c>
      <c r="E15934" s="9">
        <v>1982</v>
      </c>
      <c r="F15934" s="7" t="s">
        <v>12445</v>
      </c>
      <c r="G15934" s="7" t="s">
        <v>5401</v>
      </c>
      <c r="H15934" s="8" t="s">
        <v>21209</v>
      </c>
      <c r="I15934" s="8" t="s">
        <v>7560</v>
      </c>
      <c r="J15934" s="19">
        <v>7</v>
      </c>
      <c r="K15934" s="19" t="s">
        <v>7736</v>
      </c>
      <c r="L15934" s="11">
        <v>2</v>
      </c>
      <c r="M15934" s="11"/>
      <c r="N15934" s="24"/>
      <c r="P15934" s="32"/>
      <c r="T15934" s="19"/>
      <c r="U15934" s="3"/>
      <c r="X15934" t="str">
        <f t="shared" si="968"/>
        <v/>
      </c>
      <c r="Z15934" t="str">
        <f t="shared" si="969"/>
        <v/>
      </c>
      <c r="AB15934" s="9"/>
      <c r="AC15934" t="s">
        <v>21209</v>
      </c>
      <c r="AD15934">
        <f t="shared" ref="AD15934:AD15946" si="974">COUNTIF(H15934,"*Fuji*")</f>
        <v>0</v>
      </c>
      <c r="AF15934" s="3"/>
      <c r="AH15934" s="9"/>
    </row>
    <row r="15935" spans="1:48" ht="10.95" customHeight="1" outlineLevel="1" x14ac:dyDescent="0.25">
      <c r="A15935" t="s">
        <v>150</v>
      </c>
      <c r="C15935" s="3" t="s">
        <v>11994</v>
      </c>
      <c r="D15935" s="3">
        <v>269</v>
      </c>
      <c r="E15935" s="9">
        <v>1982</v>
      </c>
      <c r="F15935" s="7" t="s">
        <v>12446</v>
      </c>
      <c r="G15935" s="7" t="s">
        <v>5401</v>
      </c>
      <c r="H15935" s="8" t="s">
        <v>21210</v>
      </c>
      <c r="I15935" s="8" t="s">
        <v>7560</v>
      </c>
      <c r="J15935" s="19">
        <v>7</v>
      </c>
      <c r="K15935" s="19" t="s">
        <v>7736</v>
      </c>
      <c r="L15935" s="11">
        <v>2</v>
      </c>
      <c r="M15935" s="11"/>
      <c r="N15935" s="24"/>
      <c r="P15935" s="32"/>
      <c r="T15935" s="19"/>
      <c r="U15935" s="3"/>
      <c r="X15935" t="str">
        <f t="shared" si="968"/>
        <v/>
      </c>
      <c r="Z15935" t="str">
        <f t="shared" si="969"/>
        <v/>
      </c>
      <c r="AB15935" s="9"/>
      <c r="AC15935" t="s">
        <v>21210</v>
      </c>
      <c r="AD15935">
        <f t="shared" si="974"/>
        <v>0</v>
      </c>
      <c r="AF15935" s="3"/>
      <c r="AH15935" s="9"/>
    </row>
    <row r="15936" spans="1:48" ht="10.95" customHeight="1" outlineLevel="1" x14ac:dyDescent="0.25">
      <c r="A15936" t="s">
        <v>150</v>
      </c>
      <c r="C15936" s="3" t="s">
        <v>11994</v>
      </c>
      <c r="D15936" s="3">
        <v>270</v>
      </c>
      <c r="E15936" s="9">
        <v>1982</v>
      </c>
      <c r="F15936" s="7" t="s">
        <v>12447</v>
      </c>
      <c r="G15936" s="7" t="s">
        <v>5401</v>
      </c>
      <c r="H15936" s="8" t="s">
        <v>9793</v>
      </c>
      <c r="I15936" s="8" t="s">
        <v>7560</v>
      </c>
      <c r="J15936" s="19">
        <v>7</v>
      </c>
      <c r="K15936" s="19" t="s">
        <v>7736</v>
      </c>
      <c r="L15936" s="11">
        <v>2</v>
      </c>
      <c r="M15936" s="11"/>
      <c r="N15936" s="24"/>
      <c r="P15936" s="32"/>
      <c r="T15936" s="19"/>
      <c r="U15936" s="3"/>
      <c r="X15936" t="str">
        <f t="shared" si="968"/>
        <v/>
      </c>
      <c r="Z15936" t="str">
        <f t="shared" si="969"/>
        <v/>
      </c>
      <c r="AB15936" s="9"/>
      <c r="AC15936" t="s">
        <v>9793</v>
      </c>
      <c r="AD15936">
        <f t="shared" si="974"/>
        <v>0</v>
      </c>
      <c r="AF15936" s="3"/>
      <c r="AH15936" s="9"/>
    </row>
    <row r="15937" spans="1:48" ht="10.95" customHeight="1" outlineLevel="1" collapsed="1" x14ac:dyDescent="0.25">
      <c r="A15937" t="s">
        <v>150</v>
      </c>
      <c r="C15937" s="3" t="s">
        <v>11994</v>
      </c>
      <c r="D15937" s="3">
        <v>271</v>
      </c>
      <c r="E15937" s="9">
        <v>1982</v>
      </c>
      <c r="F15937" s="7" t="s">
        <v>12448</v>
      </c>
      <c r="G15937" s="7" t="s">
        <v>5401</v>
      </c>
      <c r="H15937" s="8" t="s">
        <v>10281</v>
      </c>
      <c r="I15937" s="8" t="s">
        <v>7560</v>
      </c>
      <c r="J15937" s="19">
        <v>7</v>
      </c>
      <c r="K15937" s="19" t="s">
        <v>7736</v>
      </c>
      <c r="L15937" s="11">
        <v>2</v>
      </c>
      <c r="M15937" s="11"/>
      <c r="N15937" s="24"/>
      <c r="P15937" s="32"/>
      <c r="T15937" s="19"/>
      <c r="U15937" s="3"/>
      <c r="X15937" t="str">
        <f t="shared" si="968"/>
        <v/>
      </c>
      <c r="Z15937" t="str">
        <f t="shared" si="969"/>
        <v/>
      </c>
      <c r="AB15937" s="9"/>
      <c r="AC15937" t="s">
        <v>10281</v>
      </c>
      <c r="AD15937">
        <f t="shared" si="974"/>
        <v>0</v>
      </c>
      <c r="AF15937" s="3"/>
      <c r="AH15937" s="9"/>
    </row>
    <row r="15938" spans="1:48" ht="10.95" customHeight="1" outlineLevel="1" x14ac:dyDescent="0.25">
      <c r="A15938" t="s">
        <v>150</v>
      </c>
      <c r="C15938" s="3" t="s">
        <v>11994</v>
      </c>
      <c r="D15938" s="3">
        <v>272</v>
      </c>
      <c r="E15938" s="9">
        <v>1982</v>
      </c>
      <c r="F15938" s="7" t="s">
        <v>12449</v>
      </c>
      <c r="G15938" s="7" t="s">
        <v>5401</v>
      </c>
      <c r="H15938" s="8" t="s">
        <v>21211</v>
      </c>
      <c r="I15938" s="8" t="s">
        <v>7560</v>
      </c>
      <c r="J15938" s="19">
        <v>7</v>
      </c>
      <c r="K15938" s="19" t="s">
        <v>7736</v>
      </c>
      <c r="L15938" s="11">
        <v>2</v>
      </c>
      <c r="M15938" s="11"/>
      <c r="N15938" s="24"/>
      <c r="P15938" s="32"/>
      <c r="T15938" s="19"/>
      <c r="U15938" s="3"/>
      <c r="X15938" t="str">
        <f t="shared" ref="X15938:X15968" si="975">IF(COUNTIF(F15938,"*fdc*"),1,"")</f>
        <v/>
      </c>
      <c r="Z15938" t="str">
        <f t="shared" ref="Z15938:Z15967" si="976">IF(COUNTIF(F15938,"*s/s*"),1,"")</f>
        <v/>
      </c>
      <c r="AB15938" s="9"/>
      <c r="AC15938" t="s">
        <v>21211</v>
      </c>
      <c r="AD15938">
        <f t="shared" si="974"/>
        <v>0</v>
      </c>
      <c r="AF15938" s="3"/>
      <c r="AH15938" s="9"/>
    </row>
    <row r="15939" spans="1:48" ht="10.95" customHeight="1" outlineLevel="1" collapsed="1" x14ac:dyDescent="0.25">
      <c r="A15939" t="s">
        <v>150</v>
      </c>
      <c r="C15939" s="3" t="s">
        <v>11994</v>
      </c>
      <c r="D15939" s="3">
        <v>277</v>
      </c>
      <c r="E15939" s="9">
        <v>1982</v>
      </c>
      <c r="F15939" s="7" t="s">
        <v>12445</v>
      </c>
      <c r="G15939" s="7" t="s">
        <v>5401</v>
      </c>
      <c r="H15939" s="8" t="s">
        <v>9506</v>
      </c>
      <c r="I15939" s="8" t="s">
        <v>7560</v>
      </c>
      <c r="J15939" s="19">
        <v>7</v>
      </c>
      <c r="K15939" s="19" t="s">
        <v>20093</v>
      </c>
      <c r="L15939" s="11"/>
      <c r="M15939" s="11"/>
      <c r="N15939" s="24"/>
      <c r="P15939" s="32"/>
      <c r="T15939" s="19"/>
      <c r="U15939" s="3"/>
      <c r="X15939" t="str">
        <f t="shared" si="975"/>
        <v/>
      </c>
      <c r="Z15939" t="str">
        <f t="shared" si="976"/>
        <v/>
      </c>
      <c r="AB15939" s="9"/>
      <c r="AC15939" t="s">
        <v>9506</v>
      </c>
      <c r="AD15939">
        <f t="shared" si="974"/>
        <v>0</v>
      </c>
      <c r="AF15939" s="3"/>
      <c r="AH15939" s="9"/>
    </row>
    <row r="15940" spans="1:48" ht="10.95" customHeight="1" outlineLevel="1" x14ac:dyDescent="0.25">
      <c r="A15940" t="s">
        <v>150</v>
      </c>
      <c r="C15940" s="3" t="s">
        <v>11994</v>
      </c>
      <c r="D15940" s="3">
        <v>278</v>
      </c>
      <c r="E15940" s="9">
        <v>1982</v>
      </c>
      <c r="F15940" s="7" t="s">
        <v>12446</v>
      </c>
      <c r="G15940" s="7" t="s">
        <v>5401</v>
      </c>
      <c r="H15940" s="8" t="s">
        <v>14082</v>
      </c>
      <c r="I15940" s="8" t="s">
        <v>7560</v>
      </c>
      <c r="J15940" s="19">
        <v>7</v>
      </c>
      <c r="K15940" s="19" t="s">
        <v>7736</v>
      </c>
      <c r="L15940" s="11">
        <v>0.5</v>
      </c>
      <c r="M15940" s="11"/>
      <c r="N15940" s="24"/>
      <c r="P15940" s="32"/>
      <c r="T15940" s="19"/>
      <c r="U15940" s="3"/>
      <c r="X15940" t="str">
        <f t="shared" si="975"/>
        <v/>
      </c>
      <c r="Z15940" t="str">
        <f t="shared" si="976"/>
        <v/>
      </c>
      <c r="AB15940" s="9"/>
      <c r="AC15940" t="s">
        <v>14082</v>
      </c>
      <c r="AD15940">
        <f t="shared" si="974"/>
        <v>0</v>
      </c>
      <c r="AF15940" s="3"/>
      <c r="AH15940" s="9"/>
    </row>
    <row r="15941" spans="1:48" ht="10.95" customHeight="1" outlineLevel="1" x14ac:dyDescent="0.25">
      <c r="A15941" t="s">
        <v>150</v>
      </c>
      <c r="C15941" s="3" t="s">
        <v>11994</v>
      </c>
      <c r="D15941" s="3">
        <v>279</v>
      </c>
      <c r="E15941" s="9">
        <v>1982</v>
      </c>
      <c r="F15941" s="7" t="s">
        <v>12447</v>
      </c>
      <c r="G15941" s="7" t="s">
        <v>5401</v>
      </c>
      <c r="H15941" s="8" t="s">
        <v>9376</v>
      </c>
      <c r="I15941" s="8" t="s">
        <v>7560</v>
      </c>
      <c r="J15941" s="19">
        <v>7</v>
      </c>
      <c r="K15941" s="19" t="s">
        <v>20093</v>
      </c>
      <c r="L15941" s="11"/>
      <c r="M15941" s="11"/>
      <c r="N15941" s="24"/>
      <c r="P15941" s="32"/>
      <c r="T15941" s="19"/>
      <c r="U15941" s="3"/>
      <c r="X15941" t="str">
        <f t="shared" si="975"/>
        <v/>
      </c>
      <c r="Z15941" t="str">
        <f t="shared" si="976"/>
        <v/>
      </c>
      <c r="AB15941" s="9"/>
      <c r="AC15941" t="s">
        <v>9376</v>
      </c>
      <c r="AD15941">
        <f t="shared" si="974"/>
        <v>0</v>
      </c>
      <c r="AF15941" s="3"/>
      <c r="AH15941" s="9"/>
    </row>
    <row r="15942" spans="1:48" ht="10.95" customHeight="1" outlineLevel="1" x14ac:dyDescent="0.25">
      <c r="A15942" t="s">
        <v>150</v>
      </c>
      <c r="C15942" s="3" t="s">
        <v>11994</v>
      </c>
      <c r="D15942" s="3">
        <v>280</v>
      </c>
      <c r="E15942" s="9">
        <v>1982</v>
      </c>
      <c r="F15942" s="7" t="s">
        <v>12448</v>
      </c>
      <c r="G15942" s="7" t="s">
        <v>5401</v>
      </c>
      <c r="H15942" s="8" t="s">
        <v>9375</v>
      </c>
      <c r="I15942" s="8" t="s">
        <v>7560</v>
      </c>
      <c r="J15942" s="19">
        <v>7</v>
      </c>
      <c r="K15942" s="19" t="s">
        <v>20093</v>
      </c>
      <c r="L15942" s="11"/>
      <c r="M15942" s="11"/>
      <c r="N15942" s="24"/>
      <c r="P15942" s="32"/>
      <c r="T15942" s="19"/>
      <c r="U15942" s="3"/>
      <c r="X15942" t="str">
        <f t="shared" si="975"/>
        <v/>
      </c>
      <c r="Z15942" t="str">
        <f t="shared" si="976"/>
        <v/>
      </c>
      <c r="AB15942" s="9"/>
      <c r="AC15942" t="s">
        <v>9375</v>
      </c>
      <c r="AD15942">
        <f t="shared" si="974"/>
        <v>0</v>
      </c>
      <c r="AF15942" s="3"/>
      <c r="AH15942" s="9"/>
    </row>
    <row r="15943" spans="1:48" ht="10.95" customHeight="1" outlineLevel="1" x14ac:dyDescent="0.25">
      <c r="A15943" t="s">
        <v>150</v>
      </c>
      <c r="C15943" s="3" t="s">
        <v>11994</v>
      </c>
      <c r="D15943" s="3">
        <v>281</v>
      </c>
      <c r="E15943" s="9">
        <v>1982</v>
      </c>
      <c r="F15943" s="7" t="s">
        <v>12449</v>
      </c>
      <c r="G15943" s="7" t="s">
        <v>5401</v>
      </c>
      <c r="H15943" s="8" t="s">
        <v>8544</v>
      </c>
      <c r="I15943" s="8" t="s">
        <v>7560</v>
      </c>
      <c r="J15943" s="19">
        <v>7</v>
      </c>
      <c r="K15943" s="19" t="s">
        <v>20093</v>
      </c>
      <c r="L15943" s="11"/>
      <c r="M15943" s="11"/>
      <c r="N15943" s="24"/>
      <c r="P15943" s="32"/>
      <c r="T15943" s="19"/>
      <c r="U15943" s="3"/>
      <c r="X15943" t="str">
        <f t="shared" si="975"/>
        <v/>
      </c>
      <c r="Z15943" t="str">
        <f t="shared" si="976"/>
        <v/>
      </c>
      <c r="AB15943" s="9"/>
      <c r="AC15943" t="s">
        <v>8544</v>
      </c>
      <c r="AD15943">
        <f t="shared" si="974"/>
        <v>0</v>
      </c>
      <c r="AF15943" s="3"/>
      <c r="AH15943" s="9"/>
    </row>
    <row r="15944" spans="1:48" ht="10.95" customHeight="1" outlineLevel="1" x14ac:dyDescent="0.25">
      <c r="A15944" t="s">
        <v>150</v>
      </c>
      <c r="C15944" s="3" t="s">
        <v>11994</v>
      </c>
      <c r="D15944" s="3" t="s">
        <v>21212</v>
      </c>
      <c r="E15944" s="9">
        <v>1982</v>
      </c>
      <c r="F15944" s="7" t="s">
        <v>21213</v>
      </c>
      <c r="G15944" s="7" t="s">
        <v>5401</v>
      </c>
      <c r="H15944" s="8" t="s">
        <v>7560</v>
      </c>
      <c r="I15944" s="8" t="s">
        <v>7560</v>
      </c>
      <c r="J15944" s="19">
        <v>7</v>
      </c>
      <c r="K15944" s="19" t="s">
        <v>7736</v>
      </c>
      <c r="L15944" s="11">
        <v>3</v>
      </c>
      <c r="M15944" s="11"/>
      <c r="N15944" s="24"/>
      <c r="P15944" s="32"/>
      <c r="T15944" s="19"/>
      <c r="U15944" s="3"/>
      <c r="X15944">
        <f t="shared" si="975"/>
        <v>1</v>
      </c>
      <c r="Z15944" t="str">
        <f t="shared" si="976"/>
        <v/>
      </c>
      <c r="AB15944" s="9"/>
      <c r="AC15944" t="s">
        <v>7560</v>
      </c>
      <c r="AD15944">
        <f t="shared" si="974"/>
        <v>0</v>
      </c>
      <c r="AF15944" s="3"/>
      <c r="AH15944" s="9"/>
    </row>
    <row r="15945" spans="1:48" ht="10.95" customHeight="1" outlineLevel="1" x14ac:dyDescent="0.25">
      <c r="A15945" t="s">
        <v>150</v>
      </c>
      <c r="C15945" s="3" t="s">
        <v>11994</v>
      </c>
      <c r="D15945" s="3">
        <v>1405</v>
      </c>
      <c r="E15945" s="9">
        <v>2002</v>
      </c>
      <c r="F15945" s="7" t="s">
        <v>151</v>
      </c>
      <c r="G15945" s="7" t="s">
        <v>5401</v>
      </c>
      <c r="H15945" s="8" t="s">
        <v>5224</v>
      </c>
      <c r="I15945" s="8" t="s">
        <v>7143</v>
      </c>
      <c r="J15945" s="19">
        <v>1</v>
      </c>
      <c r="K15945" s="19" t="s">
        <v>20093</v>
      </c>
      <c r="L15945" s="11"/>
      <c r="M15945" s="11"/>
      <c r="N15945" s="24"/>
      <c r="P15945" s="32"/>
      <c r="R15945">
        <v>1</v>
      </c>
      <c r="S15945">
        <v>1</v>
      </c>
      <c r="T15945" s="19"/>
      <c r="U15945" s="3">
        <v>983</v>
      </c>
      <c r="X15945" t="str">
        <f t="shared" si="975"/>
        <v/>
      </c>
      <c r="Z15945" t="str">
        <f t="shared" si="976"/>
        <v/>
      </c>
      <c r="AB15945" s="9"/>
      <c r="AC15945" t="s">
        <v>5224</v>
      </c>
      <c r="AD15945">
        <f t="shared" si="974"/>
        <v>0</v>
      </c>
      <c r="AF15945" s="3"/>
      <c r="AG15945" t="s">
        <v>5225</v>
      </c>
      <c r="AH15945" s="9" t="s">
        <v>4613</v>
      </c>
    </row>
    <row r="15946" spans="1:48" ht="10.95" customHeight="1" outlineLevel="1" x14ac:dyDescent="0.25">
      <c r="A15946" t="s">
        <v>150</v>
      </c>
      <c r="C15946" s="3" t="s">
        <v>11994</v>
      </c>
      <c r="D15946" s="3" t="s">
        <v>14789</v>
      </c>
      <c r="E15946" s="9">
        <v>2002</v>
      </c>
      <c r="F15946" s="7" t="s">
        <v>20206</v>
      </c>
      <c r="G15946" s="7" t="s">
        <v>5401</v>
      </c>
      <c r="H15946" s="8" t="s">
        <v>5224</v>
      </c>
      <c r="I15946" s="8" t="s">
        <v>7143</v>
      </c>
      <c r="J15946" s="19">
        <v>1</v>
      </c>
      <c r="K15946" s="19" t="s">
        <v>7736</v>
      </c>
      <c r="L15946" s="11">
        <v>6.5</v>
      </c>
      <c r="M15946" s="11"/>
      <c r="N15946" s="24"/>
      <c r="P15946" s="32"/>
      <c r="T15946" s="19"/>
      <c r="U15946" s="3">
        <v>983</v>
      </c>
      <c r="X15946" t="str">
        <f t="shared" ref="X15946" si="977">IF(COUNTIF(F15946,"*fdc*"),1,"")</f>
        <v/>
      </c>
      <c r="Z15946">
        <f t="shared" si="976"/>
        <v>1</v>
      </c>
      <c r="AB15946" s="9"/>
      <c r="AC15946" t="s">
        <v>5224</v>
      </c>
      <c r="AD15946">
        <f t="shared" si="974"/>
        <v>0</v>
      </c>
      <c r="AF15946" s="3"/>
      <c r="AG15946" t="s">
        <v>5225</v>
      </c>
      <c r="AH15946" s="9" t="s">
        <v>4613</v>
      </c>
    </row>
    <row r="15947" spans="1:48" ht="10.95" customHeight="1" x14ac:dyDescent="0.25">
      <c r="A15947" s="6" t="s">
        <v>12467</v>
      </c>
      <c r="B15947" t="s">
        <v>12451</v>
      </c>
      <c r="C15947" s="3" t="s">
        <v>11994</v>
      </c>
      <c r="E15947" s="9"/>
      <c r="F15947" s="7"/>
      <c r="G15947" s="7"/>
      <c r="H15947" s="8"/>
      <c r="I15947" s="8"/>
      <c r="J15947" s="19"/>
      <c r="K15947" s="19"/>
      <c r="L15947" s="11"/>
      <c r="M15947" s="11">
        <f>SUM(L15948:L15962)</f>
        <v>18.7</v>
      </c>
      <c r="N15947" s="24">
        <v>884</v>
      </c>
      <c r="O15947">
        <f>COUNTIF(K15948:K15962,"*")</f>
        <v>15</v>
      </c>
      <c r="P15947" s="32">
        <f>O15947/N15947</f>
        <v>1.6968325791855202E-2</v>
      </c>
      <c r="Q15947">
        <f>COUNTIF(K15948:K15962,"Y")+COUNTIF(K15948:K15962,"S")</f>
        <v>15</v>
      </c>
      <c r="T15947" s="19" t="s">
        <v>7736</v>
      </c>
      <c r="U15947" s="3"/>
      <c r="V15947" t="s">
        <v>18549</v>
      </c>
      <c r="X15947" t="str">
        <f t="shared" si="975"/>
        <v/>
      </c>
      <c r="Z15947" t="str">
        <f t="shared" si="976"/>
        <v/>
      </c>
      <c r="AB15947" s="9"/>
      <c r="AE15947">
        <f>COUNTIF(AD15948:AD15962,"1")</f>
        <v>0</v>
      </c>
      <c r="AF15947" s="3"/>
      <c r="AH15947" s="9"/>
      <c r="AI15947">
        <f>COUNTIF($J15948:$J15962,"1")-COUNTIFS($J15948:$J15962,"1",$K15948:$K15962,"V")</f>
        <v>0</v>
      </c>
      <c r="AJ15947">
        <f>COUNTIFS($J15948:$J15962,"1",$K15948:$K15962,"Y")+COUNTIFS($J15948:$J15962,"1",$K15948:$K15962,"s")</f>
        <v>0</v>
      </c>
      <c r="AK15947">
        <f>COUNTIF($J15948:$J15962,"2")-COUNTIFS($J15948:$J15962,"2",$K15948:$K15962,"V")</f>
        <v>0</v>
      </c>
      <c r="AL15947">
        <f>COUNTIFS($J15948:$J15962,"2",$K15948:$K15962,"Y")+COUNTIFS($J15948:$J15962,"2",$K15948:$K15962,"s")</f>
        <v>0</v>
      </c>
      <c r="AM15947">
        <f>COUNTIF($J15948:$J15962,"3")-COUNTIFS($J15948:$J15962,"3",$K15948:$K15962,"V")</f>
        <v>0</v>
      </c>
      <c r="AN15947">
        <f>COUNTIFS($J15948:$J15962,"3",$K15948:$K15962,"Y")+COUNTIFS($J15948:$J15962,"3",$K15948:$K15962,"s")</f>
        <v>0</v>
      </c>
      <c r="AO15947">
        <f>COUNTIF($J15948:$J15962,"4")-COUNTIFS($J15948:$J15962,"4",$K15948:$K15962,"V")</f>
        <v>0</v>
      </c>
      <c r="AP15947">
        <f>COUNTIFS($J15948:$J15962,"4",$K15948:$K15962,"Y")+COUNTIFS($J15948:$J15962,"4",$K15948:$K15962,"s")</f>
        <v>0</v>
      </c>
      <c r="AQ15947">
        <f>COUNTIF($J15948:$J15962,"5")-COUNTIFS($J15948:$J15962,"5",$K15948:$K15962,"V")</f>
        <v>0</v>
      </c>
      <c r="AR15947">
        <f>COUNTIFS($J15948:$J15962,"5",$K15948:$K15962,"Y")+COUNTIFS($J15948:$J15962,"5",$K15948:$K15962,"s")</f>
        <v>0</v>
      </c>
      <c r="AS15947">
        <f>COUNTIF($J15948:$J15962,"6")-COUNTIFS($J15948:$J15962,"6",$K15948:$K15962,"V")</f>
        <v>0</v>
      </c>
      <c r="AT15947">
        <f>COUNTIFS($J15948:$J15962,"6",$K15948:$K15962,"Y")+COUNTIFS($J15948:$J15962,"6",$K15948:$K15962,"s")</f>
        <v>0</v>
      </c>
      <c r="AU15947">
        <f>COUNTIF($J15948:$J15962,"7")-COUNTIFS($J15948:$J15962,"7",$K15948:$K15962,"V")</f>
        <v>15</v>
      </c>
      <c r="AV15947">
        <f>COUNTIFS($J15948:$J15962,"7",$K15948:$K15962,"Y")+COUNTIFS($J15948:$J15962,"7",$K15948:$K15962,"s")</f>
        <v>15</v>
      </c>
    </row>
    <row r="15948" spans="1:48" ht="10.95" customHeight="1" outlineLevel="1" x14ac:dyDescent="0.25">
      <c r="A15948" t="s">
        <v>19270</v>
      </c>
      <c r="C15948" s="3" t="s">
        <v>11994</v>
      </c>
      <c r="D15948" s="3">
        <v>1</v>
      </c>
      <c r="E15948" s="9">
        <v>1980</v>
      </c>
      <c r="F15948" s="7" t="s">
        <v>6389</v>
      </c>
      <c r="G15948" s="7" t="s">
        <v>5401</v>
      </c>
      <c r="H15948" s="8" t="s">
        <v>9233</v>
      </c>
      <c r="I15948" s="8" t="s">
        <v>12468</v>
      </c>
      <c r="J15948" s="19">
        <v>7</v>
      </c>
      <c r="K15948" s="19" t="s">
        <v>7736</v>
      </c>
      <c r="L15948" s="11">
        <v>0.2</v>
      </c>
      <c r="M15948" s="11"/>
      <c r="N15948" s="24"/>
      <c r="P15948" s="32"/>
      <c r="T15948" s="19"/>
      <c r="U15948" s="3"/>
      <c r="X15948" t="str">
        <f t="shared" si="975"/>
        <v/>
      </c>
      <c r="Z15948" t="str">
        <f t="shared" si="976"/>
        <v/>
      </c>
      <c r="AB15948" s="9"/>
      <c r="AC15948" t="s">
        <v>9233</v>
      </c>
      <c r="AD15948">
        <f t="shared" ref="AD15948:AD15962" si="978">COUNTIF(H15948,"*Fuji*")</f>
        <v>0</v>
      </c>
      <c r="AF15948" s="3"/>
      <c r="AH15948" s="9"/>
    </row>
    <row r="15949" spans="1:48" ht="10.95" customHeight="1" outlineLevel="1" x14ac:dyDescent="0.25">
      <c r="A15949" t="s">
        <v>19270</v>
      </c>
      <c r="C15949" s="3" t="s">
        <v>11994</v>
      </c>
      <c r="D15949" s="3">
        <v>2</v>
      </c>
      <c r="E15949" s="9">
        <v>1980</v>
      </c>
      <c r="F15949" s="7" t="s">
        <v>3220</v>
      </c>
      <c r="G15949" s="7" t="s">
        <v>5401</v>
      </c>
      <c r="H15949" s="8" t="s">
        <v>9233</v>
      </c>
      <c r="I15949" s="8" t="s">
        <v>12468</v>
      </c>
      <c r="J15949" s="19">
        <v>7</v>
      </c>
      <c r="K15949" s="19" t="s">
        <v>7736</v>
      </c>
      <c r="L15949" s="11">
        <v>0.2</v>
      </c>
      <c r="M15949" s="11"/>
      <c r="N15949" s="24"/>
      <c r="P15949" s="32"/>
      <c r="T15949" s="19"/>
      <c r="U15949" s="3"/>
      <c r="X15949" t="str">
        <f t="shared" si="975"/>
        <v/>
      </c>
      <c r="Z15949" t="str">
        <f t="shared" si="976"/>
        <v/>
      </c>
      <c r="AB15949" s="9"/>
      <c r="AC15949" t="s">
        <v>9233</v>
      </c>
      <c r="AD15949">
        <f t="shared" si="978"/>
        <v>0</v>
      </c>
      <c r="AF15949" s="3"/>
      <c r="AH15949" s="9"/>
    </row>
    <row r="15950" spans="1:48" ht="10.95" customHeight="1" outlineLevel="1" x14ac:dyDescent="0.25">
      <c r="A15950" t="s">
        <v>19270</v>
      </c>
      <c r="C15950" s="3" t="s">
        <v>11994</v>
      </c>
      <c r="D15950" s="3">
        <v>3</v>
      </c>
      <c r="E15950" s="9">
        <v>1980</v>
      </c>
      <c r="F15950" s="7" t="s">
        <v>184</v>
      </c>
      <c r="G15950" s="7" t="s">
        <v>5401</v>
      </c>
      <c r="H15950" s="8" t="s">
        <v>9233</v>
      </c>
      <c r="I15950" s="8" t="s">
        <v>12468</v>
      </c>
      <c r="J15950" s="19">
        <v>7</v>
      </c>
      <c r="K15950" s="19" t="s">
        <v>7736</v>
      </c>
      <c r="L15950" s="11">
        <v>0.2</v>
      </c>
      <c r="M15950" s="11"/>
      <c r="N15950" s="24"/>
      <c r="P15950" s="32"/>
      <c r="T15950" s="19"/>
      <c r="U15950" s="3"/>
      <c r="X15950" t="str">
        <f t="shared" si="975"/>
        <v/>
      </c>
      <c r="Z15950" t="str">
        <f t="shared" si="976"/>
        <v/>
      </c>
      <c r="AB15950" s="9"/>
      <c r="AC15950" t="s">
        <v>9233</v>
      </c>
      <c r="AD15950">
        <f t="shared" si="978"/>
        <v>0</v>
      </c>
      <c r="AF15950" s="3"/>
      <c r="AH15950" s="9"/>
    </row>
    <row r="15951" spans="1:48" ht="10.95" customHeight="1" outlineLevel="1" collapsed="1" x14ac:dyDescent="0.25">
      <c r="A15951" t="s">
        <v>19270</v>
      </c>
      <c r="C15951" s="3" t="s">
        <v>11994</v>
      </c>
      <c r="D15951" s="3">
        <v>4</v>
      </c>
      <c r="E15951" s="9">
        <v>1980</v>
      </c>
      <c r="F15951" s="7" t="s">
        <v>5142</v>
      </c>
      <c r="G15951" s="7" t="s">
        <v>5401</v>
      </c>
      <c r="H15951" s="8" t="s">
        <v>9233</v>
      </c>
      <c r="I15951" s="8" t="s">
        <v>12468</v>
      </c>
      <c r="J15951" s="19">
        <v>7</v>
      </c>
      <c r="K15951" s="19" t="s">
        <v>7736</v>
      </c>
      <c r="L15951" s="11">
        <v>0.2</v>
      </c>
      <c r="M15951" s="11"/>
      <c r="N15951" s="24"/>
      <c r="P15951" s="32"/>
      <c r="T15951" s="19"/>
      <c r="U15951" s="3"/>
      <c r="X15951" t="str">
        <f t="shared" si="975"/>
        <v/>
      </c>
      <c r="Z15951" t="str">
        <f t="shared" si="976"/>
        <v/>
      </c>
      <c r="AB15951" s="9"/>
      <c r="AC15951" t="s">
        <v>9233</v>
      </c>
      <c r="AD15951">
        <f t="shared" si="978"/>
        <v>0</v>
      </c>
      <c r="AF15951" s="3"/>
      <c r="AH15951" s="9"/>
    </row>
    <row r="15952" spans="1:48" ht="10.95" customHeight="1" outlineLevel="1" x14ac:dyDescent="0.25">
      <c r="A15952" t="s">
        <v>19270</v>
      </c>
      <c r="C15952" s="3" t="s">
        <v>11994</v>
      </c>
      <c r="D15952" s="3">
        <v>5</v>
      </c>
      <c r="E15952" s="9">
        <v>1980</v>
      </c>
      <c r="F15952" s="7" t="s">
        <v>96</v>
      </c>
      <c r="G15952" s="7" t="s">
        <v>5401</v>
      </c>
      <c r="H15952" s="8" t="s">
        <v>9233</v>
      </c>
      <c r="I15952" s="8" t="s">
        <v>12468</v>
      </c>
      <c r="J15952" s="19">
        <v>7</v>
      </c>
      <c r="K15952" s="19" t="s">
        <v>7736</v>
      </c>
      <c r="L15952" s="11">
        <v>0.2</v>
      </c>
      <c r="M15952" s="11"/>
      <c r="N15952" s="24"/>
      <c r="P15952" s="32"/>
      <c r="T15952" s="19"/>
      <c r="U15952" s="3"/>
      <c r="X15952" t="str">
        <f t="shared" si="975"/>
        <v/>
      </c>
      <c r="Z15952" t="str">
        <f t="shared" si="976"/>
        <v/>
      </c>
      <c r="AB15952" s="9"/>
      <c r="AC15952" t="s">
        <v>9233</v>
      </c>
      <c r="AD15952">
        <f t="shared" si="978"/>
        <v>0</v>
      </c>
      <c r="AF15952" s="3"/>
      <c r="AH15952" s="9"/>
    </row>
    <row r="15953" spans="1:48" ht="10.95" customHeight="1" outlineLevel="1" x14ac:dyDescent="0.25">
      <c r="A15953" t="s">
        <v>19270</v>
      </c>
      <c r="C15953" s="3" t="s">
        <v>11994</v>
      </c>
      <c r="D15953" s="3">
        <v>268</v>
      </c>
      <c r="E15953" s="9">
        <v>1993</v>
      </c>
      <c r="F15953" s="7" t="s">
        <v>5143</v>
      </c>
      <c r="G15953" s="7" t="s">
        <v>5401</v>
      </c>
      <c r="H15953" s="8" t="s">
        <v>9233</v>
      </c>
      <c r="I15953" s="8" t="s">
        <v>7560</v>
      </c>
      <c r="J15953" s="19">
        <v>7</v>
      </c>
      <c r="K15953" s="19" t="s">
        <v>7736</v>
      </c>
      <c r="L15953" s="11">
        <v>0.55000000000000004</v>
      </c>
      <c r="M15953" s="11"/>
      <c r="N15953" s="24"/>
      <c r="P15953" s="32"/>
      <c r="T15953" s="19"/>
      <c r="U15953" s="3"/>
      <c r="X15953" t="str">
        <f t="shared" si="975"/>
        <v/>
      </c>
      <c r="Z15953" t="str">
        <f t="shared" si="976"/>
        <v/>
      </c>
      <c r="AB15953" s="9"/>
      <c r="AC15953" t="s">
        <v>9233</v>
      </c>
      <c r="AD15953">
        <f t="shared" si="978"/>
        <v>0</v>
      </c>
      <c r="AF15953" s="3"/>
      <c r="AH15953" s="9"/>
    </row>
    <row r="15954" spans="1:48" ht="10.95" customHeight="1" outlineLevel="1" x14ac:dyDescent="0.25">
      <c r="A15954" t="s">
        <v>19270</v>
      </c>
      <c r="C15954" s="3" t="s">
        <v>11994</v>
      </c>
      <c r="D15954" s="3">
        <v>269</v>
      </c>
      <c r="E15954" s="9">
        <v>1993</v>
      </c>
      <c r="F15954" s="7" t="s">
        <v>12469</v>
      </c>
      <c r="G15954" s="7" t="s">
        <v>5401</v>
      </c>
      <c r="H15954" s="8" t="s">
        <v>9233</v>
      </c>
      <c r="I15954" s="8" t="s">
        <v>7560</v>
      </c>
      <c r="J15954" s="19">
        <v>7</v>
      </c>
      <c r="K15954" s="19" t="s">
        <v>7736</v>
      </c>
      <c r="L15954" s="11">
        <v>0.55000000000000004</v>
      </c>
      <c r="M15954" s="11"/>
      <c r="N15954" s="24"/>
      <c r="P15954" s="32"/>
      <c r="T15954" s="19"/>
      <c r="U15954" s="3"/>
      <c r="X15954" t="str">
        <f t="shared" si="975"/>
        <v/>
      </c>
      <c r="Z15954" t="str">
        <f t="shared" si="976"/>
        <v/>
      </c>
      <c r="AB15954" s="9"/>
      <c r="AC15954" t="s">
        <v>9233</v>
      </c>
      <c r="AD15954">
        <f t="shared" si="978"/>
        <v>0</v>
      </c>
      <c r="AF15954" s="3"/>
      <c r="AH15954" s="9"/>
    </row>
    <row r="15955" spans="1:48" ht="10.95" customHeight="1" outlineLevel="1" x14ac:dyDescent="0.25">
      <c r="A15955" t="s">
        <v>19270</v>
      </c>
      <c r="C15955" s="3" t="s">
        <v>11994</v>
      </c>
      <c r="D15955" s="3">
        <v>270</v>
      </c>
      <c r="E15955" s="9">
        <v>1993</v>
      </c>
      <c r="F15955" s="7" t="s">
        <v>6608</v>
      </c>
      <c r="G15955" s="7" t="s">
        <v>5401</v>
      </c>
      <c r="H15955" s="8" t="s">
        <v>9233</v>
      </c>
      <c r="I15955" s="8" t="s">
        <v>7560</v>
      </c>
      <c r="J15955" s="19">
        <v>7</v>
      </c>
      <c r="K15955" s="19" t="s">
        <v>7736</v>
      </c>
      <c r="L15955" s="11">
        <v>0.55000000000000004</v>
      </c>
      <c r="M15955" s="11"/>
      <c r="N15955" s="24"/>
      <c r="P15955" s="32"/>
      <c r="T15955" s="19"/>
      <c r="U15955" s="3"/>
      <c r="X15955" t="str">
        <f t="shared" si="975"/>
        <v/>
      </c>
      <c r="Z15955" t="str">
        <f t="shared" si="976"/>
        <v/>
      </c>
      <c r="AB15955" s="9"/>
      <c r="AC15955" t="s">
        <v>9233</v>
      </c>
      <c r="AD15955">
        <f t="shared" si="978"/>
        <v>0</v>
      </c>
      <c r="AF15955" s="3"/>
      <c r="AH15955" s="9"/>
    </row>
    <row r="15956" spans="1:48" ht="10.95" customHeight="1" outlineLevel="1" x14ac:dyDescent="0.25">
      <c r="A15956" t="s">
        <v>19270</v>
      </c>
      <c r="C15956" s="3" t="s">
        <v>11994</v>
      </c>
      <c r="D15956" s="3">
        <v>271</v>
      </c>
      <c r="E15956" s="9">
        <v>1993</v>
      </c>
      <c r="F15956" s="7" t="s">
        <v>5299</v>
      </c>
      <c r="G15956" s="7" t="s">
        <v>5401</v>
      </c>
      <c r="H15956" s="8" t="s">
        <v>9233</v>
      </c>
      <c r="I15956" s="8" t="s">
        <v>7560</v>
      </c>
      <c r="J15956" s="19">
        <v>7</v>
      </c>
      <c r="K15956" s="19" t="s">
        <v>7736</v>
      </c>
      <c r="L15956" s="11">
        <v>0.55000000000000004</v>
      </c>
      <c r="M15956" s="11"/>
      <c r="N15956" s="24"/>
      <c r="P15956" s="32"/>
      <c r="T15956" s="19"/>
      <c r="U15956" s="3"/>
      <c r="X15956" t="str">
        <f t="shared" si="975"/>
        <v/>
      </c>
      <c r="Z15956" t="str">
        <f t="shared" si="976"/>
        <v/>
      </c>
      <c r="AB15956" s="9"/>
      <c r="AC15956" t="s">
        <v>9233</v>
      </c>
      <c r="AD15956">
        <f t="shared" si="978"/>
        <v>0</v>
      </c>
      <c r="AF15956" s="3"/>
      <c r="AH15956" s="9"/>
    </row>
    <row r="15957" spans="1:48" ht="10.95" customHeight="1" outlineLevel="1" x14ac:dyDescent="0.25">
      <c r="A15957" t="s">
        <v>19270</v>
      </c>
      <c r="C15957" s="3" t="s">
        <v>11994</v>
      </c>
      <c r="D15957" s="3">
        <v>272</v>
      </c>
      <c r="E15957" s="9">
        <v>1993</v>
      </c>
      <c r="F15957" s="7" t="s">
        <v>8630</v>
      </c>
      <c r="G15957" s="7" t="s">
        <v>5401</v>
      </c>
      <c r="H15957" s="8" t="s">
        <v>9233</v>
      </c>
      <c r="I15957" s="8" t="s">
        <v>7560</v>
      </c>
      <c r="J15957" s="19">
        <v>7</v>
      </c>
      <c r="K15957" s="19" t="s">
        <v>7736</v>
      </c>
      <c r="L15957" s="11">
        <v>0.55000000000000004</v>
      </c>
      <c r="M15957" s="11"/>
      <c r="N15957" s="24"/>
      <c r="P15957" s="32"/>
      <c r="T15957" s="19"/>
      <c r="U15957" s="3"/>
      <c r="X15957" t="str">
        <f t="shared" si="975"/>
        <v/>
      </c>
      <c r="Z15957" t="str">
        <f t="shared" si="976"/>
        <v/>
      </c>
      <c r="AB15957" s="9"/>
      <c r="AC15957" t="s">
        <v>9233</v>
      </c>
      <c r="AD15957">
        <f t="shared" si="978"/>
        <v>0</v>
      </c>
      <c r="AF15957" s="3"/>
      <c r="AH15957" s="9"/>
    </row>
    <row r="15958" spans="1:48" ht="10.95" customHeight="1" outlineLevel="1" x14ac:dyDescent="0.25">
      <c r="A15958" t="s">
        <v>19270</v>
      </c>
      <c r="C15958" s="3" t="s">
        <v>11994</v>
      </c>
      <c r="D15958" s="3">
        <v>273</v>
      </c>
      <c r="E15958" s="9">
        <v>1993</v>
      </c>
      <c r="F15958" s="37" t="s">
        <v>21795</v>
      </c>
      <c r="G15958" s="7" t="s">
        <v>5401</v>
      </c>
      <c r="H15958" s="8" t="s">
        <v>9233</v>
      </c>
      <c r="I15958" s="8" t="s">
        <v>7560</v>
      </c>
      <c r="J15958" s="19">
        <v>7</v>
      </c>
      <c r="K15958" s="19" t="s">
        <v>7736</v>
      </c>
      <c r="L15958" s="11">
        <v>0.55000000000000004</v>
      </c>
      <c r="M15958" s="11"/>
      <c r="N15958" s="24"/>
      <c r="P15958" s="32"/>
      <c r="T15958" s="19"/>
      <c r="U15958" s="3"/>
      <c r="X15958" t="str">
        <f t="shared" si="975"/>
        <v/>
      </c>
      <c r="Z15958" t="str">
        <f t="shared" si="976"/>
        <v/>
      </c>
      <c r="AB15958" s="9"/>
      <c r="AC15958" t="s">
        <v>9233</v>
      </c>
      <c r="AD15958">
        <f t="shared" si="978"/>
        <v>0</v>
      </c>
      <c r="AF15958" s="3"/>
      <c r="AH15958" s="9"/>
    </row>
    <row r="15959" spans="1:48" ht="10.95" customHeight="1" outlineLevel="1" x14ac:dyDescent="0.25">
      <c r="A15959" t="s">
        <v>19270</v>
      </c>
      <c r="C15959" s="3" t="s">
        <v>11994</v>
      </c>
      <c r="D15959" s="3">
        <v>502</v>
      </c>
      <c r="E15959" s="9">
        <v>2002</v>
      </c>
      <c r="F15959" s="10" t="s">
        <v>4302</v>
      </c>
      <c r="G15959" s="7" t="s">
        <v>5401</v>
      </c>
      <c r="H15959" s="8" t="s">
        <v>9038</v>
      </c>
      <c r="I15959" s="8" t="s">
        <v>7582</v>
      </c>
      <c r="J15959" s="19">
        <v>7</v>
      </c>
      <c r="K15959" s="19" t="s">
        <v>7736</v>
      </c>
      <c r="L15959" s="11">
        <v>0.3</v>
      </c>
      <c r="M15959" s="11"/>
      <c r="N15959" s="24"/>
      <c r="P15959" s="32"/>
      <c r="T15959" s="19"/>
      <c r="U15959" s="3"/>
      <c r="X15959" t="str">
        <f t="shared" si="975"/>
        <v/>
      </c>
      <c r="Z15959" t="str">
        <f t="shared" si="976"/>
        <v/>
      </c>
      <c r="AB15959" s="9"/>
      <c r="AC15959" t="s">
        <v>9038</v>
      </c>
      <c r="AD15959">
        <f t="shared" si="978"/>
        <v>0</v>
      </c>
      <c r="AF15959" s="3"/>
      <c r="AH15959" s="9"/>
    </row>
    <row r="15960" spans="1:48" ht="10.95" customHeight="1" outlineLevel="1" x14ac:dyDescent="0.25">
      <c r="A15960" t="s">
        <v>19270</v>
      </c>
      <c r="C15960" s="3" t="s">
        <v>11994</v>
      </c>
      <c r="D15960" s="3">
        <v>503</v>
      </c>
      <c r="E15960" s="9">
        <v>2002</v>
      </c>
      <c r="F15960" s="10" t="s">
        <v>112</v>
      </c>
      <c r="G15960" s="7" t="s">
        <v>5401</v>
      </c>
      <c r="H15960" s="8" t="s">
        <v>10282</v>
      </c>
      <c r="I15960" s="8" t="s">
        <v>7582</v>
      </c>
      <c r="J15960" s="19">
        <v>7</v>
      </c>
      <c r="K15960" s="19" t="s">
        <v>7736</v>
      </c>
      <c r="L15960" s="11">
        <v>0.5</v>
      </c>
      <c r="M15960" s="11"/>
      <c r="N15960" s="24"/>
      <c r="P15960" s="32"/>
      <c r="T15960" s="19"/>
      <c r="U15960" s="3"/>
      <c r="X15960" t="str">
        <f t="shared" si="975"/>
        <v/>
      </c>
      <c r="Z15960" t="str">
        <f t="shared" si="976"/>
        <v/>
      </c>
      <c r="AB15960" s="9"/>
      <c r="AC15960" t="s">
        <v>10282</v>
      </c>
      <c r="AD15960">
        <f t="shared" si="978"/>
        <v>0</v>
      </c>
      <c r="AF15960" s="3"/>
      <c r="AH15960" s="9"/>
    </row>
    <row r="15961" spans="1:48" ht="10.95" customHeight="1" outlineLevel="1" x14ac:dyDescent="0.25">
      <c r="A15961" t="s">
        <v>19270</v>
      </c>
      <c r="C15961" s="3" t="s">
        <v>11994</v>
      </c>
      <c r="D15961" s="3">
        <v>504</v>
      </c>
      <c r="E15961" s="9">
        <v>2002</v>
      </c>
      <c r="F15961" s="10" t="s">
        <v>21796</v>
      </c>
      <c r="G15961" s="7" t="s">
        <v>5401</v>
      </c>
      <c r="H15961" s="8" t="s">
        <v>9617</v>
      </c>
      <c r="I15961" s="8" t="s">
        <v>7582</v>
      </c>
      <c r="J15961" s="19">
        <v>7</v>
      </c>
      <c r="K15961" s="19" t="s">
        <v>7736</v>
      </c>
      <c r="L15961" s="11">
        <v>7</v>
      </c>
      <c r="M15961" s="11"/>
      <c r="N15961" s="24"/>
      <c r="P15961" s="32"/>
      <c r="T15961" s="19"/>
      <c r="U15961" s="3"/>
      <c r="X15961" t="str">
        <f t="shared" si="975"/>
        <v/>
      </c>
      <c r="Z15961" t="str">
        <f t="shared" si="976"/>
        <v/>
      </c>
      <c r="AB15961" s="9"/>
      <c r="AC15961" t="s">
        <v>9617</v>
      </c>
      <c r="AD15961">
        <f t="shared" si="978"/>
        <v>0</v>
      </c>
      <c r="AF15961" s="3"/>
      <c r="AH15961" s="9"/>
    </row>
    <row r="15962" spans="1:48" ht="10.95" customHeight="1" outlineLevel="1" x14ac:dyDescent="0.25">
      <c r="A15962" t="s">
        <v>19270</v>
      </c>
      <c r="C15962" s="3" t="s">
        <v>11994</v>
      </c>
      <c r="D15962" s="3">
        <v>505</v>
      </c>
      <c r="E15962" s="9">
        <v>2002</v>
      </c>
      <c r="F15962" s="10" t="s">
        <v>21797</v>
      </c>
      <c r="G15962" s="7" t="s">
        <v>5401</v>
      </c>
      <c r="H15962" s="8" t="s">
        <v>9445</v>
      </c>
      <c r="I15962" s="8" t="s">
        <v>7582</v>
      </c>
      <c r="J15962" s="19">
        <v>7</v>
      </c>
      <c r="K15962" s="19" t="s">
        <v>7736</v>
      </c>
      <c r="L15962" s="11">
        <v>6.6</v>
      </c>
      <c r="M15962" s="11"/>
      <c r="N15962" s="24"/>
      <c r="P15962" s="32"/>
      <c r="T15962" s="19"/>
      <c r="U15962" s="3"/>
      <c r="X15962" t="str">
        <f t="shared" si="975"/>
        <v/>
      </c>
      <c r="Z15962" t="str">
        <f t="shared" si="976"/>
        <v/>
      </c>
      <c r="AB15962" s="9"/>
      <c r="AC15962" t="s">
        <v>9445</v>
      </c>
      <c r="AD15962">
        <f t="shared" si="978"/>
        <v>0</v>
      </c>
      <c r="AF15962" s="3"/>
      <c r="AH15962" s="9"/>
    </row>
    <row r="15963" spans="1:48" ht="10.95" customHeight="1" x14ac:dyDescent="0.25">
      <c r="A15963" s="2" t="s">
        <v>21515</v>
      </c>
      <c r="B15963" s="2" t="s">
        <v>7117</v>
      </c>
      <c r="C15963" s="3" t="s">
        <v>7700</v>
      </c>
      <c r="E15963" s="9"/>
      <c r="F15963" s="7"/>
      <c r="G15963" s="7"/>
      <c r="H15963" s="8"/>
      <c r="I15963" s="8"/>
      <c r="J15963" s="19"/>
      <c r="K15963" s="19"/>
      <c r="L15963" s="11"/>
      <c r="M15963" s="11">
        <f>SUM(L15964:L15968)</f>
        <v>19</v>
      </c>
      <c r="N15963" s="24"/>
      <c r="O15963">
        <f>COUNTIF(K15964:K15968,"*")</f>
        <v>5</v>
      </c>
      <c r="P15963" s="32"/>
      <c r="Q15963">
        <f>COUNTIF(K15964:K15968,"Y")+COUNTIF(K15964:K15968,"S")</f>
        <v>4</v>
      </c>
      <c r="T15963" s="19" t="s">
        <v>7736</v>
      </c>
      <c r="U15963" s="3"/>
      <c r="V15963" t="s">
        <v>18550</v>
      </c>
      <c r="X15963" t="str">
        <f t="shared" si="975"/>
        <v/>
      </c>
      <c r="Z15963" t="str">
        <f t="shared" si="976"/>
        <v/>
      </c>
      <c r="AB15963" s="9"/>
      <c r="AE15963">
        <f>COUNTIF(AD15966:AD15967,"1")</f>
        <v>2</v>
      </c>
      <c r="AF15963" s="3"/>
      <c r="AH15963" s="9"/>
      <c r="AI15963">
        <f>COUNTIF($J15964:$J15968,"1")-COUNTIFS($J15964:$J15968,"1",$K15964:$K15968,"V")</f>
        <v>4</v>
      </c>
      <c r="AJ15963">
        <f>COUNTIFS($J15964:$J15968,"1",$K15964:$K15968,"Y")+COUNTIFS($J15964:$J15968,"1",$K15964:$K15968,"s")</f>
        <v>4</v>
      </c>
      <c r="AK15963">
        <f>COUNTIF($J15964:$J15968,"2")-COUNTIFS($J15964:$J15968,"2",$K15964:$K15968,"V")</f>
        <v>0</v>
      </c>
      <c r="AL15963">
        <f>COUNTIFS($J15964:$J15968,"2",$K15964:$K15968,"Y")+COUNTIFS($J15964:$J15968,"2",$K15964:$K15968,"s")</f>
        <v>0</v>
      </c>
      <c r="AM15963">
        <f>COUNTIF($J15964:$J15968,"3")-COUNTIFS($J15964:$J15968,"3",$K15964:$K15968,"V")</f>
        <v>1</v>
      </c>
      <c r="AN15963">
        <f>COUNTIFS($J15964:$J15968,"3",$K15964:$K15968,"Y")+COUNTIFS($J15964:$J15968,"3",$K15964:$K15968,"s")</f>
        <v>0</v>
      </c>
      <c r="AO15963">
        <f>COUNTIF($J15964:$J15968,"4")-COUNTIFS($J15964:$J15968,"4",$K15964:$K15968,"V")</f>
        <v>0</v>
      </c>
      <c r="AP15963">
        <f>COUNTIFS($J15964:$J15968,"4",$K15964:$K15968,"Y")+COUNTIFS($J15964:$J15968,"4",$K15964:$K15968,"s")</f>
        <v>0</v>
      </c>
      <c r="AQ15963">
        <f>COUNTIF($J15964:$J15968,"5")-COUNTIFS($J15964:$J15968,"5",$K15964:$K15968,"V")</f>
        <v>0</v>
      </c>
      <c r="AR15963">
        <f>COUNTIFS($J15964:$J15968,"5",$K15964:$K15968,"Y")+COUNTIFS($J15964:$J15968,"5",$K15964:$K15968,"s")</f>
        <v>0</v>
      </c>
      <c r="AS15963">
        <f>COUNTIF($J15964:$J15968,"6")-COUNTIFS($J15964:$J15968,"6",$K15964:$K15968,"V")</f>
        <v>0</v>
      </c>
      <c r="AT15963">
        <f>COUNTIFS($J15964:$J15968,"6",$K15964:$K15968,"Y")+COUNTIFS($J15964:$J15968,"6",$K15964:$K15968,"s")</f>
        <v>0</v>
      </c>
      <c r="AU15963">
        <f>COUNTIF($J15964:$J15968,"7")-COUNTIFS($J15964:$J15968,"7",$K15964:$K15968,"V")</f>
        <v>0</v>
      </c>
      <c r="AV15963">
        <f>COUNTIFS($J15964:$J15968,"7",$K15964:$K15968,"Y")+COUNTIFS($J15964:$J15968,"7",$K15964:$K15968,"s")</f>
        <v>0</v>
      </c>
    </row>
    <row r="15964" spans="1:48" ht="10.95" customHeight="1" outlineLevel="1" x14ac:dyDescent="0.25">
      <c r="A15964" s="2" t="s">
        <v>21516</v>
      </c>
      <c r="B15964" s="2"/>
      <c r="C15964" s="3" t="s">
        <v>11994</v>
      </c>
      <c r="D15964" s="3" t="s">
        <v>4065</v>
      </c>
      <c r="E15964" s="9">
        <v>2001</v>
      </c>
      <c r="F15964" s="7" t="s">
        <v>12516</v>
      </c>
      <c r="G15964" s="7" t="s">
        <v>5401</v>
      </c>
      <c r="H15964" s="8" t="s">
        <v>20215</v>
      </c>
      <c r="I15964" s="8" t="s">
        <v>11999</v>
      </c>
      <c r="J15964" s="19">
        <v>3</v>
      </c>
      <c r="K15964" s="19" t="s">
        <v>7738</v>
      </c>
      <c r="L15964" s="11"/>
      <c r="N15964" s="24"/>
      <c r="P15964" s="32"/>
      <c r="R15964">
        <v>1</v>
      </c>
      <c r="S15964">
        <v>1</v>
      </c>
      <c r="T15964" s="19"/>
      <c r="U15964" s="3"/>
      <c r="X15964" t="str">
        <f t="shared" si="975"/>
        <v/>
      </c>
      <c r="Z15964">
        <f t="shared" si="976"/>
        <v>1</v>
      </c>
      <c r="AB15964" s="9"/>
      <c r="AC15964" t="s">
        <v>20215</v>
      </c>
      <c r="AD15964">
        <f>COUNTIF(H15964,"*Fuji*")</f>
        <v>0</v>
      </c>
      <c r="AF15964" s="3"/>
      <c r="AH15964" s="9"/>
    </row>
    <row r="15965" spans="1:48" ht="10.95" customHeight="1" outlineLevel="1" x14ac:dyDescent="0.25">
      <c r="A15965" s="2" t="s">
        <v>21517</v>
      </c>
      <c r="B15965" s="2"/>
      <c r="C15965" s="5" t="s">
        <v>12533</v>
      </c>
      <c r="D15965" s="3" t="s">
        <v>4065</v>
      </c>
      <c r="E15965" s="9">
        <v>1918</v>
      </c>
      <c r="F15965" s="7" t="s">
        <v>5142</v>
      </c>
      <c r="G15965" s="7" t="s">
        <v>5401</v>
      </c>
      <c r="H15965" s="8" t="s">
        <v>18001</v>
      </c>
      <c r="I15965" s="8" t="s">
        <v>2376</v>
      </c>
      <c r="J15965" s="19">
        <v>1</v>
      </c>
      <c r="K15965" s="19" t="s">
        <v>7736</v>
      </c>
      <c r="L15965" s="11">
        <v>9</v>
      </c>
      <c r="N15965" s="24"/>
      <c r="P15965" s="32"/>
      <c r="T15965" s="19"/>
      <c r="U15965" s="3"/>
      <c r="X15965" t="str">
        <f t="shared" si="975"/>
        <v/>
      </c>
      <c r="Z15965" t="str">
        <f t="shared" si="976"/>
        <v/>
      </c>
      <c r="AB15965" s="9"/>
      <c r="AC15965" t="s">
        <v>18001</v>
      </c>
      <c r="AD15965">
        <f>COUNTIF(H15965,"*Fuji*")</f>
        <v>0</v>
      </c>
      <c r="AF15965" s="3"/>
      <c r="AH15965" s="9"/>
    </row>
    <row r="15966" spans="1:48" ht="10.95" customHeight="1" outlineLevel="1" x14ac:dyDescent="0.25">
      <c r="A15966" s="2" t="s">
        <v>21518</v>
      </c>
      <c r="B15966" s="2"/>
      <c r="C15966" s="5" t="s">
        <v>12965</v>
      </c>
      <c r="D15966" s="3" t="s">
        <v>4065</v>
      </c>
      <c r="E15966" s="9">
        <v>1971</v>
      </c>
      <c r="F15966" s="7" t="s">
        <v>16323</v>
      </c>
      <c r="G15966" s="7" t="s">
        <v>5401</v>
      </c>
      <c r="H15966" s="8" t="s">
        <v>16324</v>
      </c>
      <c r="I15966" s="8" t="s">
        <v>16321</v>
      </c>
      <c r="J15966" s="19">
        <v>1</v>
      </c>
      <c r="K15966" s="19" t="s">
        <v>7736</v>
      </c>
      <c r="L15966" s="11">
        <v>3</v>
      </c>
      <c r="N15966" s="24"/>
      <c r="P15966" s="32"/>
      <c r="T15966" s="19"/>
      <c r="U15966" s="3"/>
      <c r="X15966" t="str">
        <f t="shared" si="975"/>
        <v/>
      </c>
      <c r="Z15966">
        <f t="shared" si="976"/>
        <v>1</v>
      </c>
      <c r="AB15966" s="9"/>
      <c r="AC15966" t="s">
        <v>16324</v>
      </c>
      <c r="AD15966">
        <f>COUNTIF(H15966,"*Fuji*")</f>
        <v>1</v>
      </c>
      <c r="AF15966" s="3"/>
      <c r="AH15966" s="9"/>
    </row>
    <row r="15967" spans="1:48" ht="10.95" customHeight="1" outlineLevel="1" x14ac:dyDescent="0.25">
      <c r="A15967" s="2" t="s">
        <v>21518</v>
      </c>
      <c r="B15967" s="2"/>
      <c r="C15967" s="5" t="s">
        <v>12965</v>
      </c>
      <c r="D15967" s="3" t="s">
        <v>4065</v>
      </c>
      <c r="E15967" s="9">
        <v>1971</v>
      </c>
      <c r="F15967" s="7" t="s">
        <v>4691</v>
      </c>
      <c r="G15967" s="7" t="s">
        <v>5401</v>
      </c>
      <c r="H15967" s="8" t="s">
        <v>16324</v>
      </c>
      <c r="I15967" s="8" t="s">
        <v>16321</v>
      </c>
      <c r="J15967" s="19">
        <v>1</v>
      </c>
      <c r="K15967" s="19" t="s">
        <v>7736</v>
      </c>
      <c r="L15967" s="11">
        <v>3</v>
      </c>
      <c r="N15967" s="24"/>
      <c r="P15967" s="32"/>
      <c r="T15967" s="19"/>
      <c r="U15967" s="3"/>
      <c r="X15967" t="str">
        <f t="shared" si="975"/>
        <v/>
      </c>
      <c r="Z15967" t="str">
        <f t="shared" si="976"/>
        <v/>
      </c>
      <c r="AB15967" s="9"/>
      <c r="AC15967" t="s">
        <v>16324</v>
      </c>
      <c r="AD15967">
        <f>COUNTIF(H15967,"*Fuji*")</f>
        <v>1</v>
      </c>
      <c r="AF15967" s="3"/>
      <c r="AH15967" s="9"/>
    </row>
    <row r="15968" spans="1:48" ht="10.95" customHeight="1" outlineLevel="1" x14ac:dyDescent="0.25">
      <c r="A15968" s="2" t="s">
        <v>21519</v>
      </c>
      <c r="B15968" s="2"/>
      <c r="C15968" s="5" t="s">
        <v>12965</v>
      </c>
      <c r="D15968" s="3" t="s">
        <v>4065</v>
      </c>
      <c r="E15968" s="9">
        <v>1999</v>
      </c>
      <c r="F15968" s="7" t="s">
        <v>14226</v>
      </c>
      <c r="G15968" s="7" t="s">
        <v>5401</v>
      </c>
      <c r="H15968" s="8" t="s">
        <v>5402</v>
      </c>
      <c r="I15968" s="8" t="s">
        <v>14802</v>
      </c>
      <c r="J15968" s="19">
        <v>1</v>
      </c>
      <c r="K15968" s="19" t="s">
        <v>7736</v>
      </c>
      <c r="L15968" s="11">
        <v>4</v>
      </c>
      <c r="M15968" s="11"/>
      <c r="N15968" s="24"/>
      <c r="P15968" s="32"/>
      <c r="T15968" s="19"/>
      <c r="U15968" s="3"/>
      <c r="X15968" t="str">
        <f t="shared" si="975"/>
        <v/>
      </c>
      <c r="Z15968" t="str">
        <f>IF(COUNTIF(F15968,"*s/s*"),1,"")</f>
        <v/>
      </c>
      <c r="AB15968" s="9"/>
      <c r="AC15968" t="s">
        <v>5402</v>
      </c>
      <c r="AD15968">
        <f>COUNTIF(H15968,"*Fuji*")</f>
        <v>1</v>
      </c>
      <c r="AF15968" s="3"/>
      <c r="AH15968" s="9"/>
    </row>
    <row r="15969" spans="1:58" ht="10.95" customHeight="1" x14ac:dyDescent="0.25">
      <c r="P15969" s="32"/>
    </row>
    <row r="15970" spans="1:58" ht="10.95" customHeight="1" x14ac:dyDescent="0.25">
      <c r="A15970" s="12" t="s">
        <v>18050</v>
      </c>
      <c r="B15970" s="53">
        <f>COUNTIF(B2:B15968,"&lt;&gt;")</f>
        <v>275</v>
      </c>
      <c r="I15970" s="87" t="s">
        <v>7735</v>
      </c>
      <c r="J15970" s="107">
        <f>K15970/K$15974</f>
        <v>0.65562069844506754</v>
      </c>
      <c r="K15970" s="88">
        <f>COUNTIF(K$2:K$15968,"Y")+COUNTIF(K$2:K$15968,"S")</f>
        <v>10288</v>
      </c>
      <c r="L15970" s="52">
        <f>SUM(L$2:L$15968)</f>
        <v>25679.489999999918</v>
      </c>
      <c r="M15970" s="96">
        <f>L15970/B15970</f>
        <v>93.379963636363343</v>
      </c>
      <c r="N15970" s="138">
        <f>SUM(N$2:N$15968)</f>
        <v>667004</v>
      </c>
      <c r="O15970" s="69">
        <f>SUM(O$2:O$15968)</f>
        <v>15692</v>
      </c>
      <c r="P15970" s="54">
        <f>O15970/N15970</f>
        <v>2.3526095795527464E-2</v>
      </c>
      <c r="Q15970" s="55">
        <f>SUM(Q$2:Q$15968)</f>
        <v>10288</v>
      </c>
      <c r="R15970" s="56">
        <f>COUNTIFS(K$2:K$15968,"Y",R$2:R$15968,"1")+COUNTIFS(K$2:K$15968,"S",R$2:R$15968,"1")</f>
        <v>365</v>
      </c>
      <c r="S15970" s="57">
        <f>COUNTIFS(K$2:K$15968,"Y",S$2:S$15968,"1")+COUNTIFS(K$2:K$15968,"S",S$2:S$15968,"1")</f>
        <v>640</v>
      </c>
      <c r="T15970" s="50">
        <f>COUNTIF(T2:T15968,"Y")</f>
        <v>214</v>
      </c>
      <c r="U15970" s="60"/>
      <c r="V15970" s="112" t="s">
        <v>18048</v>
      </c>
      <c r="X15970" s="105">
        <f>COUNTIF(X2:X15968,"1")</f>
        <v>268</v>
      </c>
      <c r="Y15970" s="105">
        <f>COUNTIF(Y2:Y15968,"1")</f>
        <v>59</v>
      </c>
      <c r="Z15970" s="105">
        <f>COUNTIF(Z2:Z15968,"1")</f>
        <v>2364</v>
      </c>
      <c r="AA15970" s="105">
        <f>COUNTIF(AA2:AA15968,"1")</f>
        <v>121</v>
      </c>
      <c r="AB15970" s="105">
        <f>COUNTIF(AB2:AB15968,"*")</f>
        <v>156</v>
      </c>
      <c r="AD15970" s="52">
        <f>SUM(AD$2:AD$15968)</f>
        <v>927</v>
      </c>
      <c r="AE15970" s="53">
        <f>COUNTIF(AE2:AE15968,"&gt;0")</f>
        <v>108</v>
      </c>
      <c r="AI15970" s="97">
        <f>SUM(AI$2:AI$15968)</f>
        <v>2899</v>
      </c>
      <c r="AJ15970" s="98">
        <f>SUM(AJ$2:AJ$15968)</f>
        <v>2265</v>
      </c>
      <c r="AK15970" s="97">
        <f t="shared" ref="AI15970:AV15970" si="979">SUM(AK$2:AK$15968)</f>
        <v>466</v>
      </c>
      <c r="AL15970" s="98">
        <f t="shared" si="979"/>
        <v>378</v>
      </c>
      <c r="AM15970" s="97">
        <f t="shared" si="979"/>
        <v>4480</v>
      </c>
      <c r="AN15970" s="98">
        <f t="shared" si="979"/>
        <v>2803</v>
      </c>
      <c r="AO15970" s="97">
        <f t="shared" si="979"/>
        <v>489</v>
      </c>
      <c r="AP15970" s="98">
        <f t="shared" si="979"/>
        <v>325</v>
      </c>
      <c r="AQ15970" s="97">
        <f t="shared" si="979"/>
        <v>2699</v>
      </c>
      <c r="AR15970" s="98">
        <f t="shared" si="979"/>
        <v>1664</v>
      </c>
      <c r="AS15970" s="97">
        <f t="shared" si="979"/>
        <v>1465</v>
      </c>
      <c r="AT15970" s="98">
        <f t="shared" si="979"/>
        <v>958</v>
      </c>
      <c r="AU15970" s="97">
        <f t="shared" si="979"/>
        <v>2599</v>
      </c>
      <c r="AV15970" s="98">
        <f t="shared" si="979"/>
        <v>1895</v>
      </c>
    </row>
    <row r="15971" spans="1:58" ht="10.95" customHeight="1" x14ac:dyDescent="0.25">
      <c r="I15971" s="89" t="s">
        <v>18049</v>
      </c>
      <c r="J15971" s="108">
        <f t="shared" ref="J15971:J15974" si="980">K15971/K$15974</f>
        <v>0.3046775426969156</v>
      </c>
      <c r="K15971" s="90">
        <f>COUNTIF(K$2:K$15968,"N")</f>
        <v>4781</v>
      </c>
      <c r="L15971" s="137">
        <f>SUM(M$2:M$15968)</f>
        <v>25679.489999999994</v>
      </c>
      <c r="M15971" s="48"/>
      <c r="N15971" s="139">
        <f>'No stamps'!B608</f>
        <v>103986</v>
      </c>
      <c r="O15971" s="71" t="s">
        <v>18051</v>
      </c>
      <c r="P15971" s="72"/>
      <c r="Q15971" s="73"/>
      <c r="R15971" s="58">
        <f>COUNTIFS(K$2:K$15968,"N",R$2:R$15968,"1")</f>
        <v>21</v>
      </c>
      <c r="S15971" s="63">
        <f>COUNTIFS(K$2:K$15968,"N",S$2:S$15968,"1")</f>
        <v>29</v>
      </c>
      <c r="T15971" s="65"/>
      <c r="U15971" s="106"/>
      <c r="V15971" s="113" t="s">
        <v>18049</v>
      </c>
      <c r="AI15971" s="99"/>
      <c r="AJ15971" s="100">
        <f>AJ15970/AI15970</f>
        <v>0.7813038978958261</v>
      </c>
      <c r="AK15971" s="101"/>
      <c r="AL15971" s="100">
        <f>AL15970/AK15970</f>
        <v>0.81115879828326176</v>
      </c>
      <c r="AM15971" s="101"/>
      <c r="AN15971" s="100">
        <f>AN15970/AM15970</f>
        <v>0.62566964285714288</v>
      </c>
      <c r="AO15971" s="101"/>
      <c r="AP15971" s="100">
        <f>AP15970/AO15970</f>
        <v>0.66462167689161555</v>
      </c>
      <c r="AQ15971" s="101"/>
      <c r="AR15971" s="100">
        <f>AR15970/AQ15970</f>
        <v>0.61652463875509445</v>
      </c>
      <c r="AS15971" s="101"/>
      <c r="AT15971" s="100">
        <f>AT15970/AS15970</f>
        <v>0.65392491467576797</v>
      </c>
      <c r="AU15971" s="101"/>
      <c r="AV15971" s="100">
        <f>AV15970/AU15970</f>
        <v>0.72912658714890344</v>
      </c>
    </row>
    <row r="15972" spans="1:58" ht="10.95" customHeight="1" x14ac:dyDescent="0.25">
      <c r="I15972" s="89" t="s">
        <v>22219</v>
      </c>
      <c r="J15972" s="108">
        <f t="shared" si="980"/>
        <v>1.7843487127198571E-3</v>
      </c>
      <c r="K15972" s="90">
        <f>COUNTIF(K$2:K$15968,"E")</f>
        <v>28</v>
      </c>
      <c r="L15972" s="23"/>
      <c r="N15972" s="139">
        <f>SUM(N15970:N15971)</f>
        <v>770990</v>
      </c>
      <c r="O15972" s="74" t="s">
        <v>22270</v>
      </c>
      <c r="P15972" s="75"/>
      <c r="Q15972" s="76"/>
      <c r="R15972" s="58">
        <f>COUNTIFS(K$2:K$15968,"E",R$2:R$15968,"1")</f>
        <v>3</v>
      </c>
      <c r="S15972" s="63">
        <f>COUNTIFS(K$2:K$15968,"E",S$2:S$15968,"1")</f>
        <v>5</v>
      </c>
      <c r="T15972" s="66"/>
      <c r="U15972" s="61"/>
      <c r="V15972" s="114" t="s">
        <v>22219</v>
      </c>
      <c r="AI15972" s="102" t="s">
        <v>21489</v>
      </c>
      <c r="AJ15972" s="103"/>
      <c r="AK15972" s="104" t="s">
        <v>21490</v>
      </c>
      <c r="AL15972" s="103"/>
      <c r="AM15972" s="104" t="s">
        <v>22271</v>
      </c>
      <c r="AN15972" s="103"/>
      <c r="AO15972" s="104" t="s">
        <v>21491</v>
      </c>
      <c r="AP15972" s="103"/>
      <c r="AQ15972" s="104" t="s">
        <v>18704</v>
      </c>
      <c r="AR15972" s="103"/>
      <c r="AS15972" s="104" t="s">
        <v>21492</v>
      </c>
      <c r="AT15972" s="103"/>
      <c r="AU15972" s="104" t="s">
        <v>7560</v>
      </c>
      <c r="AV15972" s="103"/>
    </row>
    <row r="15973" spans="1:58" ht="10.95" customHeight="1" x14ac:dyDescent="0.25">
      <c r="I15973" s="91" t="s">
        <v>20094</v>
      </c>
      <c r="J15973" s="108">
        <f t="shared" si="980"/>
        <v>3.7917410145296968E-2</v>
      </c>
      <c r="K15973" s="90">
        <f>COUNTIF(K$2:K$15968,"V")</f>
        <v>595</v>
      </c>
      <c r="N15973" s="140">
        <f>O15970/N15972</f>
        <v>2.0353052568775211E-2</v>
      </c>
      <c r="O15973" s="77" t="s">
        <v>22269</v>
      </c>
      <c r="P15973" s="78"/>
      <c r="Q15973" s="79"/>
      <c r="R15973" s="58">
        <f>COUNTIFS(K$2:K$15968,"V",R$2:R$15968,"1")</f>
        <v>0</v>
      </c>
      <c r="S15973" s="63">
        <f>COUNTIFS(K$2:K$15968,"V",S$2:S$15968,"1")</f>
        <v>0</v>
      </c>
      <c r="T15973" s="67"/>
      <c r="U15973" s="61"/>
      <c r="V15973" s="114" t="s">
        <v>20094</v>
      </c>
      <c r="AI15973" s="142" t="s">
        <v>22393</v>
      </c>
    </row>
    <row r="15974" spans="1:58" ht="10.95" customHeight="1" x14ac:dyDescent="0.25">
      <c r="I15974" s="92" t="s">
        <v>22220</v>
      </c>
      <c r="J15974" s="108">
        <f t="shared" si="980"/>
        <v>1</v>
      </c>
      <c r="K15974" s="90">
        <f>SUBTOTAL(9,K15970:K15973)</f>
        <v>15692</v>
      </c>
      <c r="P15974" s="32"/>
      <c r="Q15974" s="48">
        <f>COUNTIF(K$2:K$15968,"Y")+COUNTIF(K$2:K$15968,"S")</f>
        <v>10288</v>
      </c>
      <c r="R15974" s="58">
        <f>SUBTOTAL(9,R15970:R15973)</f>
        <v>389</v>
      </c>
      <c r="S15974" s="63">
        <f>SUBTOTAL(9,S15970:S15973)</f>
        <v>674</v>
      </c>
      <c r="T15974" s="66"/>
      <c r="U15974" s="61"/>
      <c r="V15974" s="114" t="s">
        <v>22272</v>
      </c>
    </row>
    <row r="15975" spans="1:58" ht="10.95" customHeight="1" x14ac:dyDescent="0.25">
      <c r="E15975" t="s">
        <v>5399</v>
      </c>
      <c r="I15975" s="93" t="s">
        <v>22221</v>
      </c>
      <c r="J15975" s="94"/>
      <c r="K15975" s="95">
        <f>K15974-K15973</f>
        <v>15097</v>
      </c>
      <c r="R15975" s="59">
        <f>R15970/R15974</f>
        <v>0.93830334190231357</v>
      </c>
      <c r="S15975" s="64">
        <f>S15970/S15974</f>
        <v>0.94955489614243327</v>
      </c>
      <c r="T15975" s="68"/>
      <c r="U15975" s="62"/>
      <c r="V15975" s="115" t="s">
        <v>22274</v>
      </c>
      <c r="BE15975">
        <f>SUM(BE$2:BE$15946)</f>
        <v>62</v>
      </c>
      <c r="BF15975">
        <f>SUM(BF$2:BF$15946)</f>
        <v>482.75000000000011</v>
      </c>
    </row>
    <row r="15976" spans="1:58" ht="10.95" customHeight="1" x14ac:dyDescent="0.25">
      <c r="L15976" s="11"/>
    </row>
    <row r="15977" spans="1:58" ht="10.95" customHeight="1" x14ac:dyDescent="0.25">
      <c r="K15977" s="24"/>
    </row>
    <row r="15978" spans="1:58" ht="10.8" customHeight="1" x14ac:dyDescent="0.25"/>
    <row r="15979" spans="1:58" ht="10.95" customHeight="1" x14ac:dyDescent="0.25">
      <c r="A15979" s="12" t="s">
        <v>18195</v>
      </c>
      <c r="J15979" s="80" t="s">
        <v>13095</v>
      </c>
      <c r="K15979" s="141" t="s">
        <v>22311</v>
      </c>
      <c r="L15979" s="141" t="s">
        <v>22391</v>
      </c>
      <c r="M15979" s="141" t="s">
        <v>22392</v>
      </c>
      <c r="N15979" s="81" t="s">
        <v>20096</v>
      </c>
      <c r="Q15979" s="33"/>
    </row>
    <row r="15980" spans="1:58" ht="10.95" customHeight="1" outlineLevel="1" x14ac:dyDescent="0.25">
      <c r="A15980" t="s">
        <v>18199</v>
      </c>
      <c r="J15980" s="110">
        <v>1</v>
      </c>
      <c r="K15980" s="82">
        <f>COUNTIF(J$2:J$15968,"1")-COUNTIFS(J$2:J$15968,"1",K$2:K$15968,"V")</f>
        <v>2899</v>
      </c>
      <c r="L15980" s="82">
        <f>COUNTIFS(J$2:J$15968,"1",K$2:K$15968,"Y")+COUNTIFS(J$2:J$15968,"1",K$2:K$15968,"S")</f>
        <v>2265</v>
      </c>
      <c r="M15980" s="82">
        <f>COUNTIFS(J$2:J$15968,"1",K$2:K$15968,"N")+COUNTIFS(J$2:J$15968,"1",K$2:K$15968,"E")</f>
        <v>634</v>
      </c>
      <c r="N15980" s="83">
        <f t="shared" ref="N15980:N15987" si="981">L15980/K15980</f>
        <v>0.7813038978958261</v>
      </c>
    </row>
    <row r="15981" spans="1:58" ht="10.95" customHeight="1" outlineLevel="1" x14ac:dyDescent="0.25">
      <c r="A15981" t="s">
        <v>18200</v>
      </c>
      <c r="J15981" s="110">
        <v>2</v>
      </c>
      <c r="K15981" s="82">
        <f>COUNTIF(J$2:J$15968,"2")-COUNTIFS(J$2:J$15968,"2",K$2:K$15968,"V")</f>
        <v>466</v>
      </c>
      <c r="L15981" s="82">
        <f>COUNTIFS(J$2:J$15968,"2",K$2:K$15968,"Y")+COUNTIFS(J$2:J$15968,"2",K$2:K$15968,"S")</f>
        <v>378</v>
      </c>
      <c r="M15981" s="82">
        <f>COUNTIFS(J$2:J$15968,"2",K$2:K$15968,"N")+COUNTIFS(J$2:J$15968,"2",K$2:K$15968,"E")</f>
        <v>88</v>
      </c>
      <c r="N15981" s="83">
        <f t="shared" si="981"/>
        <v>0.81115879828326176</v>
      </c>
      <c r="AD15981" s="24"/>
    </row>
    <row r="15982" spans="1:58" ht="10.95" customHeight="1" outlineLevel="1" x14ac:dyDescent="0.25">
      <c r="A15982" t="s">
        <v>18196</v>
      </c>
      <c r="J15982" s="110">
        <v>3</v>
      </c>
      <c r="K15982" s="82">
        <f>COUNTIF(J$2:J$15968,"3")-COUNTIFS(J$2:J$15968,"3",K$2:K$15968,"V")</f>
        <v>4480</v>
      </c>
      <c r="L15982" s="82">
        <f>COUNTIFS(J$2:J$15968,"3",K$2:K$15968,"Y")+COUNTIFS(J$2:J$15968,"3",K$2:K$15968,"S")</f>
        <v>2803</v>
      </c>
      <c r="M15982" s="82">
        <f>COUNTIFS(J$2:J$15968,"3",K$2:K$15968,"N")+COUNTIFS(J$2:J$15968,"3",K$2:K$15968,"E")</f>
        <v>1677</v>
      </c>
      <c r="N15982" s="83">
        <f t="shared" si="981"/>
        <v>0.62566964285714288</v>
      </c>
    </row>
    <row r="15983" spans="1:58" ht="10.95" customHeight="1" outlineLevel="1" x14ac:dyDescent="0.25">
      <c r="A15983" t="s">
        <v>18197</v>
      </c>
      <c r="J15983" s="110">
        <v>4</v>
      </c>
      <c r="K15983" s="82">
        <f>COUNTIF(J$2:J$15968,"4")-COUNTIFS(J$2:J$15968,"4",K$2:K$15968,"V")</f>
        <v>489</v>
      </c>
      <c r="L15983" s="82">
        <f>COUNTIFS(J$2:J$15968,"4",K$2:K$15968,"Y")+COUNTIFS(J$2:J$15968,"4",K$2:K$15968,"S")</f>
        <v>325</v>
      </c>
      <c r="M15983" s="82">
        <f>COUNTIFS(J$2:J$15968,"4",K$2:K$15968,"N")+COUNTIFS(J$2:J$15968,"4",K$2:K$15968,"E")</f>
        <v>164</v>
      </c>
      <c r="N15983" s="83">
        <f t="shared" si="981"/>
        <v>0.66462167689161555</v>
      </c>
    </row>
    <row r="15984" spans="1:58" ht="10.95" customHeight="1" outlineLevel="1" x14ac:dyDescent="0.25">
      <c r="A15984" t="s">
        <v>18198</v>
      </c>
      <c r="J15984" s="110">
        <v>5</v>
      </c>
      <c r="K15984" s="82">
        <f>COUNTIF(J$2:J$15968,"5")-COUNTIFS(J$2:J$15968,"5",K$2:K$15968,"V")</f>
        <v>2699</v>
      </c>
      <c r="L15984" s="82">
        <f>COUNTIFS(J$2:J$15968,"5",K$2:K$15968,"Y")+COUNTIFS(J$2:J$15968,"5",K$2:K$15968,"S")</f>
        <v>1664</v>
      </c>
      <c r="M15984" s="82">
        <f>COUNTIFS(J$2:J$15968,"5",K$2:K$15968,"N")+COUNTIFS(J$2:J$15968,"5",K$2:K$15968,"E")</f>
        <v>1035</v>
      </c>
      <c r="N15984" s="83">
        <f t="shared" si="981"/>
        <v>0.61652463875509445</v>
      </c>
    </row>
    <row r="15985" spans="1:14" ht="10.95" customHeight="1" outlineLevel="1" x14ac:dyDescent="0.25">
      <c r="A15985" t="s">
        <v>18201</v>
      </c>
      <c r="J15985" s="110">
        <v>6</v>
      </c>
      <c r="K15985" s="82">
        <f>COUNTIF(J$2:J$15968,"6")-COUNTIFS(J$2:J$15968,"6",K$2:K$15968,"V")</f>
        <v>1465</v>
      </c>
      <c r="L15985" s="82">
        <f>COUNTIFS(J$2:J$15968,"6",K$2:K$15968,"Y")+COUNTIFS(J$2:J$15968,"6",K$2:K$15968,"S")</f>
        <v>958</v>
      </c>
      <c r="M15985" s="82">
        <f>COUNTIFS(J$2:J$15968,"6",K$2:K$15968,"N")+COUNTIFS(J$2:J$15968,"6",K$2:K$15968,"E")</f>
        <v>507</v>
      </c>
      <c r="N15985" s="83">
        <f t="shared" si="981"/>
        <v>0.65392491467576797</v>
      </c>
    </row>
    <row r="15986" spans="1:14" ht="10.95" customHeight="1" outlineLevel="1" x14ac:dyDescent="0.25">
      <c r="A15986" t="s">
        <v>18202</v>
      </c>
      <c r="J15986" s="111">
        <v>7</v>
      </c>
      <c r="K15986" s="85">
        <f>COUNTIF(J$2:J$15968,"7")-COUNTIFS(J$2:J$15968,"7",K$2:K$15968,"V")</f>
        <v>2599</v>
      </c>
      <c r="L15986" s="85">
        <f>COUNTIFS(J$2:J$15968,"7",K$2:K$15968,"Y")+COUNTIFS(J$2:J$15968,"7",K$2:K$15968,"S")</f>
        <v>1895</v>
      </c>
      <c r="M15986" s="85">
        <f>COUNTIFS(J$2:J$15968,"7",K$2:K$15968,"N")+COUNTIFS(J$2:J$15968,"7",K$2:K$15968,"E")</f>
        <v>704</v>
      </c>
      <c r="N15986" s="86">
        <f t="shared" si="981"/>
        <v>0.72912658714890344</v>
      </c>
    </row>
    <row r="15987" spans="1:14" ht="10.8" customHeight="1" x14ac:dyDescent="0.25">
      <c r="J15987" s="84" t="s">
        <v>20095</v>
      </c>
      <c r="K15987" s="85">
        <f>SUBTOTAL(9,K15980:K15986)</f>
        <v>15097</v>
      </c>
      <c r="L15987" s="85">
        <f>SUBTOTAL(9,L15980:L15986)</f>
        <v>10288</v>
      </c>
      <c r="M15987" s="85">
        <f>SUBTOTAL(9,M15980:M15986)</f>
        <v>4809</v>
      </c>
      <c r="N15987" s="86">
        <f t="shared" si="981"/>
        <v>0.68145989269391272</v>
      </c>
    </row>
    <row r="15988" spans="1:14" ht="10.8" customHeight="1" x14ac:dyDescent="0.25">
      <c r="A15988" s="12" t="s">
        <v>14030</v>
      </c>
      <c r="N15988" s="109" t="s">
        <v>22273</v>
      </c>
    </row>
    <row r="15989" spans="1:14" ht="10.8" customHeight="1" outlineLevel="1" x14ac:dyDescent="0.25">
      <c r="A15989" t="s">
        <v>17580</v>
      </c>
    </row>
    <row r="15990" spans="1:14" ht="10.8" customHeight="1" outlineLevel="1" x14ac:dyDescent="0.25">
      <c r="A15990" t="s">
        <v>14517</v>
      </c>
    </row>
    <row r="15991" spans="1:14" ht="10.8" customHeight="1" x14ac:dyDescent="0.25"/>
    <row r="15992" spans="1:14" ht="10.8" customHeight="1" x14ac:dyDescent="0.25"/>
  </sheetData>
  <autoFilter ref="A1:BF15968" xr:uid="{58C3F5D6-7420-4F66-90DE-CB5FBE692725}"/>
  <phoneticPr fontId="0" type="noConversion"/>
  <conditionalFormatting sqref="J3 J6871:J6877 J12044:J12150 J9867:J11889 J7031:J7090 J279:J705 J707:J714 J6938:J6951 J6879 J6895:J6897 J6903 J6912:J6930 J6908 J6957:J7029 J6953:J6955 J15598:J15968 J717:J4169 J12152:J12623 J7092:J7351 J7353:J9862 J9864 J11891:J12041">
    <cfRule type="cellIs" dxfId="744" priority="853" operator="equal">
      <formula>1</formula>
    </cfRule>
  </conditionalFormatting>
  <conditionalFormatting sqref="K3">
    <cfRule type="cellIs" dxfId="743" priority="852" operator="equal">
      <formula>"""N"""</formula>
    </cfRule>
  </conditionalFormatting>
  <conditionalFormatting sqref="J4">
    <cfRule type="cellIs" dxfId="742" priority="851" operator="equal">
      <formula>1</formula>
    </cfRule>
  </conditionalFormatting>
  <conditionalFormatting sqref="J5:J277 J4173:J4183 J4185:J4281 J4369:J4556 J4558:J4916 J12625:J13544 J15376:J15555 J6853:J6855 J15581:J15593 J15558:J15579 J15595 J6158:J6166 J6195 J6176:J6193 J6204:J6205 J4918:J4965 J6867:J6869 J6860 J6862:J6865 J6823:J6830 J6804:J6821 J6664:J6801 J6833:J6850 J5918 J5920:J6155 J4283:J4367 J4967:J5916 J6232:J6491 J6493:J6660 J13546:J15347">
    <cfRule type="cellIs" dxfId="741" priority="849" operator="equal">
      <formula>1</formula>
    </cfRule>
  </conditionalFormatting>
  <conditionalFormatting sqref="K12630:K13150 K4173:K4183 K4185:K4281 K4369:K4556 K4558:K4916 K12625:K12628 K15241:K15343 K13152:K13157 K279:K705 K4:K277 K14968:K15239 K14942:K14956 K6853:K6855 K15581:K15593 K15558:K15579 K15595 K6158:K6166 K6195 K6176:K6193 K6204:K6205 K6871:K6877 K12044:K12147 K4918:K4965 K13162:K13544 K7031:K7090 K3826:K4169 K717:K1377 K707:K714 K6867:K6869 K6860 K6938:K6951 K6879 K6895:K6897 K6903 K6912:K6930 K6908 K6957:K7029 K6953:K6955 K6862:K6865 K15376:K15555 K9867:K11889 K6823:K6830 K6804:K6821 K6664:K6801 K6833:K6850 K15598:K15968 K1383:K3824 K12177:K12623 K12174 K12153:K12170 K12150 K5918 K5920:K6155 K4283:K4367 K4967:K5916 K6232:K6491 K6493:K6660 K7092:K7351 K7353:K9862 K9864 K11891:K12041 K13546:K14940">
    <cfRule type="cellIs" dxfId="740" priority="847" operator="equal">
      <formula>"N"</formula>
    </cfRule>
  </conditionalFormatting>
  <conditionalFormatting sqref="K12629">
    <cfRule type="cellIs" dxfId="739" priority="846" operator="equal">
      <formula>"N"</formula>
    </cfRule>
  </conditionalFormatting>
  <conditionalFormatting sqref="J3:J277 J4173:J4183 J4185:J4281 J4369:J4556 J4558:J4916 J12625:J13544 J15376:J15555 J6853:J6855 J15581:J15593 J15558:J15579 J15595 J6158:J6166 J6195 J6176:J6193 J6204:J6205 J6871:J6877 J12044:J12150 J4918:J4965 J9867:J11889 J7031:J7090 J279:J705 J707:J714 J6867:J6869 J6860 J6938:J6951 J6879 J6895:J6897 J6903 J6912:J6930 J6908 J6957:J7029 J6953:J6955 J6862:J6865 J6823:J6830 J6804:J6821 J6664:J6801 J6833:J6850 J15598:J15968 J717:J4169 J12152:J12623 J5918 J5920:J6155 J4283:J4367 J4967:J5916 J6232:J6491 J6493:J6660 J7092:J7351 J7353:J9862 J9864 J11891:J12041 J13546:J15347">
    <cfRule type="cellIs" dxfId="738" priority="845" operator="equal">
      <formula>2</formula>
    </cfRule>
  </conditionalFormatting>
  <conditionalFormatting sqref="J278">
    <cfRule type="cellIs" dxfId="737" priority="844" operator="equal">
      <formula>1</formula>
    </cfRule>
  </conditionalFormatting>
  <conditionalFormatting sqref="K278">
    <cfRule type="cellIs" dxfId="736" priority="843" operator="equal">
      <formula>"N"</formula>
    </cfRule>
  </conditionalFormatting>
  <conditionalFormatting sqref="J278">
    <cfRule type="cellIs" dxfId="735" priority="842" operator="equal">
      <formula>2</formula>
    </cfRule>
  </conditionalFormatting>
  <conditionalFormatting sqref="J4172">
    <cfRule type="cellIs" dxfId="734" priority="841" operator="equal">
      <formula>1</formula>
    </cfRule>
  </conditionalFormatting>
  <conditionalFormatting sqref="K4172">
    <cfRule type="cellIs" dxfId="733" priority="840" operator="equal">
      <formula>"N"</formula>
    </cfRule>
  </conditionalFormatting>
  <conditionalFormatting sqref="J4172">
    <cfRule type="cellIs" dxfId="732" priority="839" operator="equal">
      <formula>2</formula>
    </cfRule>
  </conditionalFormatting>
  <conditionalFormatting sqref="J4170">
    <cfRule type="cellIs" dxfId="731" priority="838" operator="equal">
      <formula>1</formula>
    </cfRule>
  </conditionalFormatting>
  <conditionalFormatting sqref="K4170">
    <cfRule type="cellIs" dxfId="730" priority="837" operator="equal">
      <formula>"N"</formula>
    </cfRule>
  </conditionalFormatting>
  <conditionalFormatting sqref="J4170">
    <cfRule type="cellIs" dxfId="729" priority="836" operator="equal">
      <formula>2</formula>
    </cfRule>
  </conditionalFormatting>
  <conditionalFormatting sqref="J4171">
    <cfRule type="cellIs" dxfId="728" priority="835" operator="equal">
      <formula>1</formula>
    </cfRule>
  </conditionalFormatting>
  <conditionalFormatting sqref="K4171">
    <cfRule type="cellIs" dxfId="727" priority="834" operator="equal">
      <formula>"N"</formula>
    </cfRule>
  </conditionalFormatting>
  <conditionalFormatting sqref="J4171">
    <cfRule type="cellIs" dxfId="726" priority="833" operator="equal">
      <formula>2</formula>
    </cfRule>
  </conditionalFormatting>
  <conditionalFormatting sqref="J4184">
    <cfRule type="cellIs" dxfId="725" priority="832" operator="equal">
      <formula>1</formula>
    </cfRule>
  </conditionalFormatting>
  <conditionalFormatting sqref="K4184">
    <cfRule type="cellIs" dxfId="724" priority="831" operator="equal">
      <formula>"N"</formula>
    </cfRule>
  </conditionalFormatting>
  <conditionalFormatting sqref="J4184">
    <cfRule type="cellIs" dxfId="723" priority="830" operator="equal">
      <formula>2</formula>
    </cfRule>
  </conditionalFormatting>
  <conditionalFormatting sqref="J4368">
    <cfRule type="cellIs" dxfId="722" priority="829" operator="equal">
      <formula>1</formula>
    </cfRule>
  </conditionalFormatting>
  <conditionalFormatting sqref="K4368">
    <cfRule type="cellIs" dxfId="721" priority="828" operator="equal">
      <formula>"N"</formula>
    </cfRule>
  </conditionalFormatting>
  <conditionalFormatting sqref="J4368">
    <cfRule type="cellIs" dxfId="720" priority="827" operator="equal">
      <formula>2</formula>
    </cfRule>
  </conditionalFormatting>
  <conditionalFormatting sqref="J4557">
    <cfRule type="cellIs" dxfId="719" priority="826" operator="equal">
      <formula>1</formula>
    </cfRule>
  </conditionalFormatting>
  <conditionalFormatting sqref="K4557">
    <cfRule type="cellIs" dxfId="718" priority="825" operator="equal">
      <formula>"N"</formula>
    </cfRule>
  </conditionalFormatting>
  <conditionalFormatting sqref="J4557">
    <cfRule type="cellIs" dxfId="717" priority="824" operator="equal">
      <formula>2</formula>
    </cfRule>
  </conditionalFormatting>
  <conditionalFormatting sqref="J12624">
    <cfRule type="cellIs" dxfId="716" priority="823" operator="equal">
      <formula>1</formula>
    </cfRule>
  </conditionalFormatting>
  <conditionalFormatting sqref="K12624">
    <cfRule type="cellIs" dxfId="715" priority="822" operator="equal">
      <formula>"N"</formula>
    </cfRule>
  </conditionalFormatting>
  <conditionalFormatting sqref="J12624">
    <cfRule type="cellIs" dxfId="714" priority="821" operator="equal">
      <formula>2</formula>
    </cfRule>
  </conditionalFormatting>
  <conditionalFormatting sqref="K13151">
    <cfRule type="cellIs" dxfId="713" priority="820" operator="equal">
      <formula>"N"</formula>
    </cfRule>
  </conditionalFormatting>
  <conditionalFormatting sqref="K15240">
    <cfRule type="cellIs" dxfId="712" priority="819" operator="equal">
      <formula>"N"</formula>
    </cfRule>
  </conditionalFormatting>
  <conditionalFormatting sqref="K13158:K13161">
    <cfRule type="cellIs" dxfId="711" priority="818" operator="equal">
      <formula>"N"</formula>
    </cfRule>
  </conditionalFormatting>
  <conditionalFormatting sqref="K14957:K14967">
    <cfRule type="cellIs" dxfId="710" priority="817" operator="equal">
      <formula>"N"</formula>
    </cfRule>
  </conditionalFormatting>
  <conditionalFormatting sqref="K14941">
    <cfRule type="cellIs" dxfId="709" priority="816" operator="equal">
      <formula>"N"</formula>
    </cfRule>
  </conditionalFormatting>
  <conditionalFormatting sqref="J15376:J15555 J6853:J6855 J15581:J15593 J15558:J15579 J15595 J6158:J6166 J6195 J6176:J6193 J6204:J6205 J6871:J6877 J12044:J12150 J4918:J4965 J9867:J11889 J7031:J7090 J3:J705 J707:J714 J6867:J6869 J6860 J6938:J6951 J6879 J6895:J6897 J6903 J6912:J6930 J6908 J6957:J7029 J6953:J6955 J6862:J6865 J6823:J6830 J6804:J6821 J6664:J6801 J6833:J6850 J15598:J15968 J717:J4281 J12152:J13544 J5918 J5920:J6155 J4283:J4916 J4967:J5916 J6232:J6491 J6493:J6660 J7092:J7351 J7353:J9862 J9864 J11891:J12041 J13546:J15347">
    <cfRule type="cellIs" dxfId="708" priority="815" operator="equal">
      <formula>4</formula>
    </cfRule>
  </conditionalFormatting>
  <conditionalFormatting sqref="J15348:J15349">
    <cfRule type="cellIs" dxfId="707" priority="814" operator="equal">
      <formula>1</formula>
    </cfRule>
  </conditionalFormatting>
  <conditionalFormatting sqref="K15350:K15351">
    <cfRule type="cellIs" dxfId="706" priority="809" operator="equal">
      <formula>"N"</formula>
    </cfRule>
  </conditionalFormatting>
  <conditionalFormatting sqref="J15348:J15349">
    <cfRule type="cellIs" dxfId="705" priority="812" operator="equal">
      <formula>2</formula>
    </cfRule>
  </conditionalFormatting>
  <conditionalFormatting sqref="J15348:J15349">
    <cfRule type="cellIs" dxfId="704" priority="811" operator="equal">
      <formula>4</formula>
    </cfRule>
  </conditionalFormatting>
  <conditionalFormatting sqref="J15350:J15351">
    <cfRule type="cellIs" dxfId="703" priority="810" operator="equal">
      <formula>1</formula>
    </cfRule>
  </conditionalFormatting>
  <conditionalFormatting sqref="K15352">
    <cfRule type="cellIs" dxfId="702" priority="805" operator="equal">
      <formula>"N"</formula>
    </cfRule>
  </conditionalFormatting>
  <conditionalFormatting sqref="J15350:J15351">
    <cfRule type="cellIs" dxfId="701" priority="808" operator="equal">
      <formula>2</formula>
    </cfRule>
  </conditionalFormatting>
  <conditionalFormatting sqref="J15350:J15351">
    <cfRule type="cellIs" dxfId="700" priority="807" operator="equal">
      <formula>4</formula>
    </cfRule>
  </conditionalFormatting>
  <conditionalFormatting sqref="J15352">
    <cfRule type="cellIs" dxfId="699" priority="806" operator="equal">
      <formula>1</formula>
    </cfRule>
  </conditionalFormatting>
  <conditionalFormatting sqref="K15353">
    <cfRule type="cellIs" dxfId="698" priority="801" operator="equal">
      <formula>"N"</formula>
    </cfRule>
  </conditionalFormatting>
  <conditionalFormatting sqref="J15352">
    <cfRule type="cellIs" dxfId="697" priority="804" operator="equal">
      <formula>2</formula>
    </cfRule>
  </conditionalFormatting>
  <conditionalFormatting sqref="J15352">
    <cfRule type="cellIs" dxfId="696" priority="803" operator="equal">
      <formula>4</formula>
    </cfRule>
  </conditionalFormatting>
  <conditionalFormatting sqref="J15353">
    <cfRule type="cellIs" dxfId="695" priority="802" operator="equal">
      <formula>1</formula>
    </cfRule>
  </conditionalFormatting>
  <conditionalFormatting sqref="K15354">
    <cfRule type="cellIs" dxfId="694" priority="797" operator="equal">
      <formula>"N"</formula>
    </cfRule>
  </conditionalFormatting>
  <conditionalFormatting sqref="J15353">
    <cfRule type="cellIs" dxfId="693" priority="800" operator="equal">
      <formula>2</formula>
    </cfRule>
  </conditionalFormatting>
  <conditionalFormatting sqref="J15353">
    <cfRule type="cellIs" dxfId="692" priority="799" operator="equal">
      <formula>4</formula>
    </cfRule>
  </conditionalFormatting>
  <conditionalFormatting sqref="J15354">
    <cfRule type="cellIs" dxfId="691" priority="798" operator="equal">
      <formula>1</formula>
    </cfRule>
  </conditionalFormatting>
  <conditionalFormatting sqref="J15354">
    <cfRule type="cellIs" dxfId="690" priority="796" operator="equal">
      <formula>2</formula>
    </cfRule>
  </conditionalFormatting>
  <conditionalFormatting sqref="J15354">
    <cfRule type="cellIs" dxfId="689" priority="795" operator="equal">
      <formula>4</formula>
    </cfRule>
  </conditionalFormatting>
  <conditionalFormatting sqref="J15356">
    <cfRule type="cellIs" dxfId="688" priority="794" operator="equal">
      <formula>1</formula>
    </cfRule>
  </conditionalFormatting>
  <conditionalFormatting sqref="K15356">
    <cfRule type="cellIs" dxfId="687" priority="793" operator="equal">
      <formula>"N"</formula>
    </cfRule>
  </conditionalFormatting>
  <conditionalFormatting sqref="J15356">
    <cfRule type="cellIs" dxfId="686" priority="792" operator="equal">
      <formula>2</formula>
    </cfRule>
  </conditionalFormatting>
  <conditionalFormatting sqref="J15356">
    <cfRule type="cellIs" dxfId="685" priority="791" operator="equal">
      <formula>4</formula>
    </cfRule>
  </conditionalFormatting>
  <conditionalFormatting sqref="J15357">
    <cfRule type="cellIs" dxfId="684" priority="790" operator="equal">
      <formula>1</formula>
    </cfRule>
  </conditionalFormatting>
  <conditionalFormatting sqref="J15357">
    <cfRule type="cellIs" dxfId="683" priority="788" operator="equal">
      <formula>2</formula>
    </cfRule>
  </conditionalFormatting>
  <conditionalFormatting sqref="J15357">
    <cfRule type="cellIs" dxfId="682" priority="787" operator="equal">
      <formula>4</formula>
    </cfRule>
  </conditionalFormatting>
  <conditionalFormatting sqref="J15358">
    <cfRule type="cellIs" dxfId="681" priority="786" operator="equal">
      <formula>1</formula>
    </cfRule>
  </conditionalFormatting>
  <conditionalFormatting sqref="J15358">
    <cfRule type="cellIs" dxfId="680" priority="784" operator="equal">
      <formula>2</formula>
    </cfRule>
  </conditionalFormatting>
  <conditionalFormatting sqref="J15358">
    <cfRule type="cellIs" dxfId="679" priority="783" operator="equal">
      <formula>4</formula>
    </cfRule>
  </conditionalFormatting>
  <conditionalFormatting sqref="J15359">
    <cfRule type="cellIs" dxfId="678" priority="782" operator="equal">
      <formula>1</formula>
    </cfRule>
  </conditionalFormatting>
  <conditionalFormatting sqref="J15359">
    <cfRule type="cellIs" dxfId="677" priority="780" operator="equal">
      <formula>2</formula>
    </cfRule>
  </conditionalFormatting>
  <conditionalFormatting sqref="J15359">
    <cfRule type="cellIs" dxfId="676" priority="779" operator="equal">
      <formula>4</formula>
    </cfRule>
  </conditionalFormatting>
  <conditionalFormatting sqref="J15360">
    <cfRule type="cellIs" dxfId="675" priority="778" operator="equal">
      <formula>1</formula>
    </cfRule>
  </conditionalFormatting>
  <conditionalFormatting sqref="J15360">
    <cfRule type="cellIs" dxfId="674" priority="776" operator="equal">
      <formula>2</formula>
    </cfRule>
  </conditionalFormatting>
  <conditionalFormatting sqref="J15360">
    <cfRule type="cellIs" dxfId="673" priority="775" operator="equal">
      <formula>4</formula>
    </cfRule>
  </conditionalFormatting>
  <conditionalFormatting sqref="J15363">
    <cfRule type="cellIs" dxfId="672" priority="774" operator="equal">
      <formula>1</formula>
    </cfRule>
  </conditionalFormatting>
  <conditionalFormatting sqref="J15363">
    <cfRule type="cellIs" dxfId="671" priority="772" operator="equal">
      <formula>2</formula>
    </cfRule>
  </conditionalFormatting>
  <conditionalFormatting sqref="J15363">
    <cfRule type="cellIs" dxfId="670" priority="771" operator="equal">
      <formula>4</formula>
    </cfRule>
  </conditionalFormatting>
  <conditionalFormatting sqref="J15362">
    <cfRule type="cellIs" dxfId="669" priority="770" operator="equal">
      <formula>1</formula>
    </cfRule>
  </conditionalFormatting>
  <conditionalFormatting sqref="K15362">
    <cfRule type="cellIs" dxfId="668" priority="769" operator="equal">
      <formula>"N"</formula>
    </cfRule>
  </conditionalFormatting>
  <conditionalFormatting sqref="J15362">
    <cfRule type="cellIs" dxfId="667" priority="768" operator="equal">
      <formula>2</formula>
    </cfRule>
  </conditionalFormatting>
  <conditionalFormatting sqref="J15362">
    <cfRule type="cellIs" dxfId="666" priority="767" operator="equal">
      <formula>4</formula>
    </cfRule>
  </conditionalFormatting>
  <conditionalFormatting sqref="J15364">
    <cfRule type="cellIs" dxfId="665" priority="766" operator="equal">
      <formula>1</formula>
    </cfRule>
  </conditionalFormatting>
  <conditionalFormatting sqref="K15364">
    <cfRule type="cellIs" dxfId="664" priority="765" operator="equal">
      <formula>"N"</formula>
    </cfRule>
  </conditionalFormatting>
  <conditionalFormatting sqref="J15364">
    <cfRule type="cellIs" dxfId="663" priority="764" operator="equal">
      <formula>2</formula>
    </cfRule>
  </conditionalFormatting>
  <conditionalFormatting sqref="J15364">
    <cfRule type="cellIs" dxfId="662" priority="763" operator="equal">
      <formula>4</formula>
    </cfRule>
  </conditionalFormatting>
  <conditionalFormatting sqref="J15366">
    <cfRule type="cellIs" dxfId="661" priority="762" operator="equal">
      <formula>1</formula>
    </cfRule>
  </conditionalFormatting>
  <conditionalFormatting sqref="J15366">
    <cfRule type="cellIs" dxfId="660" priority="760" operator="equal">
      <formula>2</formula>
    </cfRule>
  </conditionalFormatting>
  <conditionalFormatting sqref="J15366">
    <cfRule type="cellIs" dxfId="659" priority="759" operator="equal">
      <formula>4</formula>
    </cfRule>
  </conditionalFormatting>
  <conditionalFormatting sqref="J15365">
    <cfRule type="cellIs" dxfId="658" priority="758" operator="equal">
      <formula>1</formula>
    </cfRule>
  </conditionalFormatting>
  <conditionalFormatting sqref="J15365">
    <cfRule type="cellIs" dxfId="657" priority="756" operator="equal">
      <formula>2</formula>
    </cfRule>
  </conditionalFormatting>
  <conditionalFormatting sqref="J15365">
    <cfRule type="cellIs" dxfId="656" priority="755" operator="equal">
      <formula>4</formula>
    </cfRule>
  </conditionalFormatting>
  <conditionalFormatting sqref="J15368">
    <cfRule type="cellIs" dxfId="655" priority="754" operator="equal">
      <formula>1</formula>
    </cfRule>
  </conditionalFormatting>
  <conditionalFormatting sqref="K15368">
    <cfRule type="cellIs" dxfId="654" priority="753" operator="equal">
      <formula>"N"</formula>
    </cfRule>
  </conditionalFormatting>
  <conditionalFormatting sqref="J15368">
    <cfRule type="cellIs" dxfId="653" priority="752" operator="equal">
      <formula>2</formula>
    </cfRule>
  </conditionalFormatting>
  <conditionalFormatting sqref="J15368">
    <cfRule type="cellIs" dxfId="652" priority="751" operator="equal">
      <formula>4</formula>
    </cfRule>
  </conditionalFormatting>
  <conditionalFormatting sqref="J15367">
    <cfRule type="cellIs" dxfId="651" priority="750" operator="equal">
      <formula>1</formula>
    </cfRule>
  </conditionalFormatting>
  <conditionalFormatting sqref="K15367">
    <cfRule type="cellIs" dxfId="650" priority="749" operator="equal">
      <formula>"N"</formula>
    </cfRule>
  </conditionalFormatting>
  <conditionalFormatting sqref="J15367">
    <cfRule type="cellIs" dxfId="649" priority="748" operator="equal">
      <formula>2</formula>
    </cfRule>
  </conditionalFormatting>
  <conditionalFormatting sqref="J15367">
    <cfRule type="cellIs" dxfId="648" priority="747" operator="equal">
      <formula>4</formula>
    </cfRule>
  </conditionalFormatting>
  <conditionalFormatting sqref="J15369">
    <cfRule type="cellIs" dxfId="647" priority="746" operator="equal">
      <formula>1</formula>
    </cfRule>
  </conditionalFormatting>
  <conditionalFormatting sqref="J15369">
    <cfRule type="cellIs" dxfId="646" priority="744" operator="equal">
      <formula>2</formula>
    </cfRule>
  </conditionalFormatting>
  <conditionalFormatting sqref="J15369">
    <cfRule type="cellIs" dxfId="645" priority="743" operator="equal">
      <formula>4</formula>
    </cfRule>
  </conditionalFormatting>
  <conditionalFormatting sqref="J15370">
    <cfRule type="cellIs" dxfId="644" priority="742" operator="equal">
      <formula>1</formula>
    </cfRule>
  </conditionalFormatting>
  <conditionalFormatting sqref="K15359">
    <cfRule type="cellIs" dxfId="643" priority="712" operator="equal">
      <formula>"N"</formula>
    </cfRule>
  </conditionalFormatting>
  <conditionalFormatting sqref="J15370">
    <cfRule type="cellIs" dxfId="642" priority="740" operator="equal">
      <formula>2</formula>
    </cfRule>
  </conditionalFormatting>
  <conditionalFormatting sqref="J15370">
    <cfRule type="cellIs" dxfId="641" priority="739" operator="equal">
      <formula>4</formula>
    </cfRule>
  </conditionalFormatting>
  <conditionalFormatting sqref="J15371">
    <cfRule type="cellIs" dxfId="640" priority="738" operator="equal">
      <formula>1</formula>
    </cfRule>
  </conditionalFormatting>
  <conditionalFormatting sqref="J15371">
    <cfRule type="cellIs" dxfId="639" priority="736" operator="equal">
      <formula>2</formula>
    </cfRule>
  </conditionalFormatting>
  <conditionalFormatting sqref="J15371">
    <cfRule type="cellIs" dxfId="638" priority="735" operator="equal">
      <formula>4</formula>
    </cfRule>
  </conditionalFormatting>
  <conditionalFormatting sqref="J15373">
    <cfRule type="cellIs" dxfId="637" priority="734" operator="equal">
      <formula>1</formula>
    </cfRule>
  </conditionalFormatting>
  <conditionalFormatting sqref="J15373">
    <cfRule type="cellIs" dxfId="636" priority="732" operator="equal">
      <formula>2</formula>
    </cfRule>
  </conditionalFormatting>
  <conditionalFormatting sqref="J15373">
    <cfRule type="cellIs" dxfId="635" priority="731" operator="equal">
      <formula>4</formula>
    </cfRule>
  </conditionalFormatting>
  <conditionalFormatting sqref="J15374">
    <cfRule type="cellIs" dxfId="634" priority="730" operator="equal">
      <formula>1</formula>
    </cfRule>
  </conditionalFormatting>
  <conditionalFormatting sqref="K15374">
    <cfRule type="cellIs" dxfId="633" priority="729" operator="equal">
      <formula>"N"</formula>
    </cfRule>
  </conditionalFormatting>
  <conditionalFormatting sqref="J15374">
    <cfRule type="cellIs" dxfId="632" priority="728" operator="equal">
      <formula>2</formula>
    </cfRule>
  </conditionalFormatting>
  <conditionalFormatting sqref="J15374">
    <cfRule type="cellIs" dxfId="631" priority="727" operator="equal">
      <formula>4</formula>
    </cfRule>
  </conditionalFormatting>
  <conditionalFormatting sqref="J15375">
    <cfRule type="cellIs" dxfId="630" priority="726" operator="equal">
      <formula>1</formula>
    </cfRule>
  </conditionalFormatting>
  <conditionalFormatting sqref="K15375">
    <cfRule type="cellIs" dxfId="629" priority="725" operator="equal">
      <formula>"N"</formula>
    </cfRule>
  </conditionalFormatting>
  <conditionalFormatting sqref="J15375">
    <cfRule type="cellIs" dxfId="628" priority="724" operator="equal">
      <formula>2</formula>
    </cfRule>
  </conditionalFormatting>
  <conditionalFormatting sqref="J15375">
    <cfRule type="cellIs" dxfId="627" priority="723" operator="equal">
      <formula>4</formula>
    </cfRule>
  </conditionalFormatting>
  <conditionalFormatting sqref="J15355">
    <cfRule type="cellIs" dxfId="626" priority="722" operator="equal">
      <formula>1</formula>
    </cfRule>
  </conditionalFormatting>
  <conditionalFormatting sqref="K15355">
    <cfRule type="cellIs" dxfId="625" priority="721" operator="equal">
      <formula>"N"</formula>
    </cfRule>
  </conditionalFormatting>
  <conditionalFormatting sqref="J15355">
    <cfRule type="cellIs" dxfId="624" priority="720" operator="equal">
      <formula>2</formula>
    </cfRule>
  </conditionalFormatting>
  <conditionalFormatting sqref="J15355">
    <cfRule type="cellIs" dxfId="623" priority="719" operator="equal">
      <formula>4</formula>
    </cfRule>
  </conditionalFormatting>
  <conditionalFormatting sqref="K15361">
    <cfRule type="cellIs" dxfId="622" priority="710" operator="equal">
      <formula>"N"</formula>
    </cfRule>
  </conditionalFormatting>
  <conditionalFormatting sqref="K15363">
    <cfRule type="cellIs" dxfId="621" priority="697" operator="equal">
      <formula>"N"</formula>
    </cfRule>
  </conditionalFormatting>
  <conditionalFormatting sqref="J15361">
    <cfRule type="cellIs" dxfId="620" priority="718" operator="equal">
      <formula>1</formula>
    </cfRule>
  </conditionalFormatting>
  <conditionalFormatting sqref="J15361">
    <cfRule type="cellIs" dxfId="619" priority="716" operator="equal">
      <formula>2</formula>
    </cfRule>
  </conditionalFormatting>
  <conditionalFormatting sqref="J15361">
    <cfRule type="cellIs" dxfId="618" priority="715" operator="equal">
      <formula>4</formula>
    </cfRule>
  </conditionalFormatting>
  <conditionalFormatting sqref="K15357">
    <cfRule type="cellIs" dxfId="617" priority="714" operator="equal">
      <formula>"N"</formula>
    </cfRule>
  </conditionalFormatting>
  <conditionalFormatting sqref="K15358">
    <cfRule type="cellIs" dxfId="616" priority="713" operator="equal">
      <formula>"N"</formula>
    </cfRule>
  </conditionalFormatting>
  <conditionalFormatting sqref="K15370:K15372">
    <cfRule type="cellIs" dxfId="615" priority="699" operator="equal">
      <formula>"N"</formula>
    </cfRule>
  </conditionalFormatting>
  <conditionalFormatting sqref="K15360">
    <cfRule type="cellIs" dxfId="614" priority="711" operator="equal">
      <formula>"N"</formula>
    </cfRule>
  </conditionalFormatting>
  <conditionalFormatting sqref="J15372">
    <cfRule type="cellIs" dxfId="613" priority="709" operator="equal">
      <formula>1</formula>
    </cfRule>
  </conditionalFormatting>
  <conditionalFormatting sqref="K6870">
    <cfRule type="cellIs" dxfId="612" priority="695" operator="equal">
      <formula>"N"</formula>
    </cfRule>
  </conditionalFormatting>
  <conditionalFormatting sqref="J15372">
    <cfRule type="cellIs" dxfId="611" priority="707" operator="equal">
      <formula>2</formula>
    </cfRule>
  </conditionalFormatting>
  <conditionalFormatting sqref="J15372">
    <cfRule type="cellIs" dxfId="610" priority="706" operator="equal">
      <formula>4</formula>
    </cfRule>
  </conditionalFormatting>
  <conditionalFormatting sqref="K15373">
    <cfRule type="cellIs" dxfId="609" priority="701" operator="equal">
      <formula>"N"</formula>
    </cfRule>
  </conditionalFormatting>
  <conditionalFormatting sqref="K15344:K15349">
    <cfRule type="cellIs" dxfId="608" priority="700" operator="equal">
      <formula>"N"</formula>
    </cfRule>
  </conditionalFormatting>
  <conditionalFormatting sqref="K15369">
    <cfRule type="cellIs" dxfId="607" priority="705" operator="equal">
      <formula>"N"</formula>
    </cfRule>
  </conditionalFormatting>
  <conditionalFormatting sqref="K6852">
    <cfRule type="cellIs" dxfId="606" priority="691" operator="equal">
      <formula>"N"</formula>
    </cfRule>
  </conditionalFormatting>
  <conditionalFormatting sqref="K15580">
    <cfRule type="cellIs" dxfId="605" priority="687" operator="equal">
      <formula>"N"</formula>
    </cfRule>
  </conditionalFormatting>
  <conditionalFormatting sqref="K15365:K15366">
    <cfRule type="cellIs" dxfId="604" priority="698" operator="equal">
      <formula>"N"</formula>
    </cfRule>
  </conditionalFormatting>
  <conditionalFormatting sqref="J6870">
    <cfRule type="cellIs" dxfId="603" priority="696" operator="equal">
      <formula>1</formula>
    </cfRule>
  </conditionalFormatting>
  <conditionalFormatting sqref="K15597">
    <cfRule type="cellIs" dxfId="602" priority="679" operator="equal">
      <formula>"N"</formula>
    </cfRule>
  </conditionalFormatting>
  <conditionalFormatting sqref="J6870">
    <cfRule type="cellIs" dxfId="601" priority="694" operator="equal">
      <formula>2</formula>
    </cfRule>
  </conditionalFormatting>
  <conditionalFormatting sqref="J6870">
    <cfRule type="cellIs" dxfId="600" priority="693" operator="equal">
      <formula>4</formula>
    </cfRule>
  </conditionalFormatting>
  <conditionalFormatting sqref="J6852">
    <cfRule type="cellIs" dxfId="599" priority="692" operator="equal">
      <formula>1</formula>
    </cfRule>
  </conditionalFormatting>
  <conditionalFormatting sqref="J6852">
    <cfRule type="cellIs" dxfId="598" priority="690" operator="equal">
      <formula>2</formula>
    </cfRule>
  </conditionalFormatting>
  <conditionalFormatting sqref="J6852">
    <cfRule type="cellIs" dxfId="597" priority="689" operator="equal">
      <formula>4</formula>
    </cfRule>
  </conditionalFormatting>
  <conditionalFormatting sqref="J15580">
    <cfRule type="cellIs" dxfId="596" priority="688" operator="equal">
      <formula>1</formula>
    </cfRule>
  </conditionalFormatting>
  <conditionalFormatting sqref="J15580">
    <cfRule type="cellIs" dxfId="595" priority="686" operator="equal">
      <formula>2</formula>
    </cfRule>
  </conditionalFormatting>
  <conditionalFormatting sqref="J15580">
    <cfRule type="cellIs" dxfId="594" priority="685" operator="equal">
      <formula>4</formula>
    </cfRule>
  </conditionalFormatting>
  <conditionalFormatting sqref="J15596">
    <cfRule type="cellIs" dxfId="593" priority="684" operator="equal">
      <formula>1</formula>
    </cfRule>
  </conditionalFormatting>
  <conditionalFormatting sqref="K15596">
    <cfRule type="cellIs" dxfId="592" priority="683" operator="equal">
      <formula>"N"</formula>
    </cfRule>
  </conditionalFormatting>
  <conditionalFormatting sqref="J15596">
    <cfRule type="cellIs" dxfId="591" priority="682" operator="equal">
      <formula>2</formula>
    </cfRule>
  </conditionalFormatting>
  <conditionalFormatting sqref="J15596">
    <cfRule type="cellIs" dxfId="590" priority="681" operator="equal">
      <formula>4</formula>
    </cfRule>
  </conditionalFormatting>
  <conditionalFormatting sqref="J15597">
    <cfRule type="cellIs" dxfId="589" priority="680" operator="equal">
      <formula>1</formula>
    </cfRule>
  </conditionalFormatting>
  <conditionalFormatting sqref="J15597">
    <cfRule type="cellIs" dxfId="588" priority="678" operator="equal">
      <formula>2</formula>
    </cfRule>
  </conditionalFormatting>
  <conditionalFormatting sqref="J15597">
    <cfRule type="cellIs" dxfId="587" priority="677" operator="equal">
      <formula>4</formula>
    </cfRule>
  </conditionalFormatting>
  <conditionalFormatting sqref="J15556">
    <cfRule type="cellIs" dxfId="586" priority="676" operator="equal">
      <formula>1</formula>
    </cfRule>
  </conditionalFormatting>
  <conditionalFormatting sqref="K15556">
    <cfRule type="cellIs" dxfId="585" priority="675" operator="equal">
      <formula>"N"</formula>
    </cfRule>
  </conditionalFormatting>
  <conditionalFormatting sqref="J15556">
    <cfRule type="cellIs" dxfId="584" priority="674" operator="equal">
      <formula>2</formula>
    </cfRule>
  </conditionalFormatting>
  <conditionalFormatting sqref="J15556">
    <cfRule type="cellIs" dxfId="583" priority="673" operator="equal">
      <formula>4</formula>
    </cfRule>
  </conditionalFormatting>
  <conditionalFormatting sqref="J15557">
    <cfRule type="cellIs" dxfId="582" priority="672" operator="equal">
      <formula>1</formula>
    </cfRule>
  </conditionalFormatting>
  <conditionalFormatting sqref="K15557">
    <cfRule type="cellIs" dxfId="581" priority="671" operator="equal">
      <formula>"N"</formula>
    </cfRule>
  </conditionalFormatting>
  <conditionalFormatting sqref="J15557">
    <cfRule type="cellIs" dxfId="580" priority="670" operator="equal">
      <formula>2</formula>
    </cfRule>
  </conditionalFormatting>
  <conditionalFormatting sqref="J15557">
    <cfRule type="cellIs" dxfId="579" priority="669" operator="equal">
      <formula>4</formula>
    </cfRule>
  </conditionalFormatting>
  <conditionalFormatting sqref="K1378:K1382">
    <cfRule type="cellIs" dxfId="578" priority="668" operator="equal">
      <formula>"N"</formula>
    </cfRule>
  </conditionalFormatting>
  <conditionalFormatting sqref="K3825">
    <cfRule type="cellIs" dxfId="577" priority="667" operator="equal">
      <formula>"N"</formula>
    </cfRule>
  </conditionalFormatting>
  <conditionalFormatting sqref="J15594">
    <cfRule type="cellIs" dxfId="576" priority="666" operator="equal">
      <formula>1</formula>
    </cfRule>
  </conditionalFormatting>
  <conditionalFormatting sqref="K15594">
    <cfRule type="cellIs" dxfId="575" priority="665" operator="equal">
      <formula>"N"</formula>
    </cfRule>
  </conditionalFormatting>
  <conditionalFormatting sqref="J15594">
    <cfRule type="cellIs" dxfId="574" priority="664" operator="equal">
      <formula>2</formula>
    </cfRule>
  </conditionalFormatting>
  <conditionalFormatting sqref="J15594">
    <cfRule type="cellIs" dxfId="573" priority="663" operator="equal">
      <formula>4</formula>
    </cfRule>
  </conditionalFormatting>
  <conditionalFormatting sqref="J6157">
    <cfRule type="cellIs" dxfId="572" priority="662" operator="equal">
      <formula>1</formula>
    </cfRule>
  </conditionalFormatting>
  <conditionalFormatting sqref="K6157">
    <cfRule type="cellIs" dxfId="571" priority="661" operator="equal">
      <formula>"N"</formula>
    </cfRule>
  </conditionalFormatting>
  <conditionalFormatting sqref="J6157">
    <cfRule type="cellIs" dxfId="570" priority="660" operator="equal">
      <formula>2</formula>
    </cfRule>
  </conditionalFormatting>
  <conditionalFormatting sqref="J6157">
    <cfRule type="cellIs" dxfId="569" priority="659" operator="equal">
      <formula>4</formula>
    </cfRule>
  </conditionalFormatting>
  <conditionalFormatting sqref="J6156">
    <cfRule type="cellIs" dxfId="568" priority="658" operator="equal">
      <formula>1</formula>
    </cfRule>
  </conditionalFormatting>
  <conditionalFormatting sqref="K6156">
    <cfRule type="cellIs" dxfId="567" priority="657" operator="equal">
      <formula>"N"</formula>
    </cfRule>
  </conditionalFormatting>
  <conditionalFormatting sqref="J6156">
    <cfRule type="cellIs" dxfId="566" priority="656" operator="equal">
      <formula>2</formula>
    </cfRule>
  </conditionalFormatting>
  <conditionalFormatting sqref="J6156">
    <cfRule type="cellIs" dxfId="565" priority="655" operator="equal">
      <formula>4</formula>
    </cfRule>
  </conditionalFormatting>
  <conditionalFormatting sqref="J6194">
    <cfRule type="cellIs" dxfId="564" priority="654" operator="equal">
      <formula>1</formula>
    </cfRule>
  </conditionalFormatting>
  <conditionalFormatting sqref="K6194">
    <cfRule type="cellIs" dxfId="563" priority="653" operator="equal">
      <formula>"N"</formula>
    </cfRule>
  </conditionalFormatting>
  <conditionalFormatting sqref="J6194">
    <cfRule type="cellIs" dxfId="562" priority="652" operator="equal">
      <formula>2</formula>
    </cfRule>
  </conditionalFormatting>
  <conditionalFormatting sqref="J6194">
    <cfRule type="cellIs" dxfId="561" priority="651" operator="equal">
      <formula>4</formula>
    </cfRule>
  </conditionalFormatting>
  <conditionalFormatting sqref="J6167">
    <cfRule type="cellIs" dxfId="560" priority="650" operator="equal">
      <formula>1</formula>
    </cfRule>
  </conditionalFormatting>
  <conditionalFormatting sqref="K6167">
    <cfRule type="cellIs" dxfId="559" priority="649" operator="equal">
      <formula>"N"</formula>
    </cfRule>
  </conditionalFormatting>
  <conditionalFormatting sqref="J6167">
    <cfRule type="cellIs" dxfId="558" priority="648" operator="equal">
      <formula>2</formula>
    </cfRule>
  </conditionalFormatting>
  <conditionalFormatting sqref="J6167">
    <cfRule type="cellIs" dxfId="557" priority="647" operator="equal">
      <formula>4</formula>
    </cfRule>
  </conditionalFormatting>
  <conditionalFormatting sqref="J6168">
    <cfRule type="cellIs" dxfId="556" priority="646" operator="equal">
      <formula>1</formula>
    </cfRule>
  </conditionalFormatting>
  <conditionalFormatting sqref="K6168">
    <cfRule type="cellIs" dxfId="555" priority="645" operator="equal">
      <formula>"N"</formula>
    </cfRule>
  </conditionalFormatting>
  <conditionalFormatting sqref="J6168">
    <cfRule type="cellIs" dxfId="554" priority="644" operator="equal">
      <formula>2</formula>
    </cfRule>
  </conditionalFormatting>
  <conditionalFormatting sqref="J6168">
    <cfRule type="cellIs" dxfId="553" priority="643" operator="equal">
      <formula>4</formula>
    </cfRule>
  </conditionalFormatting>
  <conditionalFormatting sqref="J6169">
    <cfRule type="cellIs" dxfId="552" priority="642" operator="equal">
      <formula>1</formula>
    </cfRule>
  </conditionalFormatting>
  <conditionalFormatting sqref="K6169">
    <cfRule type="cellIs" dxfId="551" priority="641" operator="equal">
      <formula>"N"</formula>
    </cfRule>
  </conditionalFormatting>
  <conditionalFormatting sqref="J6169">
    <cfRule type="cellIs" dxfId="550" priority="640" operator="equal">
      <formula>2</formula>
    </cfRule>
  </conditionalFormatting>
  <conditionalFormatting sqref="J6169">
    <cfRule type="cellIs" dxfId="549" priority="639" operator="equal">
      <formula>4</formula>
    </cfRule>
  </conditionalFormatting>
  <conditionalFormatting sqref="J6171">
    <cfRule type="cellIs" dxfId="548" priority="638" operator="equal">
      <formula>1</formula>
    </cfRule>
  </conditionalFormatting>
  <conditionalFormatting sqref="K6171">
    <cfRule type="cellIs" dxfId="547" priority="637" operator="equal">
      <formula>"N"</formula>
    </cfRule>
  </conditionalFormatting>
  <conditionalFormatting sqref="J6171">
    <cfRule type="cellIs" dxfId="546" priority="636" operator="equal">
      <formula>2</formula>
    </cfRule>
  </conditionalFormatting>
  <conditionalFormatting sqref="J6171">
    <cfRule type="cellIs" dxfId="545" priority="635" operator="equal">
      <formula>4</formula>
    </cfRule>
  </conditionalFormatting>
  <conditionalFormatting sqref="J6170">
    <cfRule type="cellIs" dxfId="544" priority="634" operator="equal">
      <formula>1</formula>
    </cfRule>
  </conditionalFormatting>
  <conditionalFormatting sqref="K6170">
    <cfRule type="cellIs" dxfId="543" priority="633" operator="equal">
      <formula>"N"</formula>
    </cfRule>
  </conditionalFormatting>
  <conditionalFormatting sqref="J6170">
    <cfRule type="cellIs" dxfId="542" priority="632" operator="equal">
      <formula>2</formula>
    </cfRule>
  </conditionalFormatting>
  <conditionalFormatting sqref="J6170">
    <cfRule type="cellIs" dxfId="541" priority="631" operator="equal">
      <formula>4</formula>
    </cfRule>
  </conditionalFormatting>
  <conditionalFormatting sqref="J6172">
    <cfRule type="cellIs" dxfId="540" priority="630" operator="equal">
      <formula>1</formula>
    </cfRule>
  </conditionalFormatting>
  <conditionalFormatting sqref="K6172">
    <cfRule type="cellIs" dxfId="539" priority="629" operator="equal">
      <formula>"N"</formula>
    </cfRule>
  </conditionalFormatting>
  <conditionalFormatting sqref="J6172">
    <cfRule type="cellIs" dxfId="538" priority="628" operator="equal">
      <formula>2</formula>
    </cfRule>
  </conditionalFormatting>
  <conditionalFormatting sqref="J6172">
    <cfRule type="cellIs" dxfId="537" priority="627" operator="equal">
      <formula>4</formula>
    </cfRule>
  </conditionalFormatting>
  <conditionalFormatting sqref="J6173">
    <cfRule type="cellIs" dxfId="536" priority="626" operator="equal">
      <formula>1</formula>
    </cfRule>
  </conditionalFormatting>
  <conditionalFormatting sqref="K6173">
    <cfRule type="cellIs" dxfId="535" priority="625" operator="equal">
      <formula>"N"</formula>
    </cfRule>
  </conditionalFormatting>
  <conditionalFormatting sqref="J6173">
    <cfRule type="cellIs" dxfId="534" priority="624" operator="equal">
      <formula>2</formula>
    </cfRule>
  </conditionalFormatting>
  <conditionalFormatting sqref="J6173">
    <cfRule type="cellIs" dxfId="533" priority="623" operator="equal">
      <formula>4</formula>
    </cfRule>
  </conditionalFormatting>
  <conditionalFormatting sqref="J6174">
    <cfRule type="cellIs" dxfId="532" priority="622" operator="equal">
      <formula>1</formula>
    </cfRule>
  </conditionalFormatting>
  <conditionalFormatting sqref="K6174">
    <cfRule type="cellIs" dxfId="531" priority="621" operator="equal">
      <formula>"N"</formula>
    </cfRule>
  </conditionalFormatting>
  <conditionalFormatting sqref="J6174">
    <cfRule type="cellIs" dxfId="530" priority="620" operator="equal">
      <formula>2</formula>
    </cfRule>
  </conditionalFormatting>
  <conditionalFormatting sqref="J6174">
    <cfRule type="cellIs" dxfId="529" priority="619" operator="equal">
      <formula>4</formula>
    </cfRule>
  </conditionalFormatting>
  <conditionalFormatting sqref="J6175">
    <cfRule type="cellIs" dxfId="528" priority="618" operator="equal">
      <formula>1</formula>
    </cfRule>
  </conditionalFormatting>
  <conditionalFormatting sqref="K6175">
    <cfRule type="cellIs" dxfId="527" priority="617" operator="equal">
      <formula>"N"</formula>
    </cfRule>
  </conditionalFormatting>
  <conditionalFormatting sqref="J6175">
    <cfRule type="cellIs" dxfId="526" priority="616" operator="equal">
      <formula>2</formula>
    </cfRule>
  </conditionalFormatting>
  <conditionalFormatting sqref="J6175">
    <cfRule type="cellIs" dxfId="525" priority="615" operator="equal">
      <formula>4</formula>
    </cfRule>
  </conditionalFormatting>
  <conditionalFormatting sqref="J6196">
    <cfRule type="cellIs" dxfId="524" priority="614" operator="equal">
      <formula>1</formula>
    </cfRule>
  </conditionalFormatting>
  <conditionalFormatting sqref="K6196">
    <cfRule type="cellIs" dxfId="523" priority="613" operator="equal">
      <formula>"N"</formula>
    </cfRule>
  </conditionalFormatting>
  <conditionalFormatting sqref="J6196">
    <cfRule type="cellIs" dxfId="522" priority="612" operator="equal">
      <formula>2</formula>
    </cfRule>
  </conditionalFormatting>
  <conditionalFormatting sqref="J6196">
    <cfRule type="cellIs" dxfId="521" priority="611" operator="equal">
      <formula>4</formula>
    </cfRule>
  </conditionalFormatting>
  <conditionalFormatting sqref="J6197">
    <cfRule type="cellIs" dxfId="520" priority="610" operator="equal">
      <formula>1</formula>
    </cfRule>
  </conditionalFormatting>
  <conditionalFormatting sqref="K6197">
    <cfRule type="cellIs" dxfId="519" priority="609" operator="equal">
      <formula>"N"</formula>
    </cfRule>
  </conditionalFormatting>
  <conditionalFormatting sqref="J6197">
    <cfRule type="cellIs" dxfId="518" priority="608" operator="equal">
      <formula>2</formula>
    </cfRule>
  </conditionalFormatting>
  <conditionalFormatting sqref="J6197">
    <cfRule type="cellIs" dxfId="517" priority="607" operator="equal">
      <formula>4</formula>
    </cfRule>
  </conditionalFormatting>
  <conditionalFormatting sqref="J6198">
    <cfRule type="cellIs" dxfId="516" priority="606" operator="equal">
      <formula>1</formula>
    </cfRule>
  </conditionalFormatting>
  <conditionalFormatting sqref="K6198">
    <cfRule type="cellIs" dxfId="515" priority="605" operator="equal">
      <formula>"N"</formula>
    </cfRule>
  </conditionalFormatting>
  <conditionalFormatting sqref="J6198">
    <cfRule type="cellIs" dxfId="514" priority="604" operator="equal">
      <formula>2</formula>
    </cfRule>
  </conditionalFormatting>
  <conditionalFormatting sqref="J6198">
    <cfRule type="cellIs" dxfId="513" priority="603" operator="equal">
      <formula>4</formula>
    </cfRule>
  </conditionalFormatting>
  <conditionalFormatting sqref="J6199">
    <cfRule type="cellIs" dxfId="512" priority="602" operator="equal">
      <formula>1</formula>
    </cfRule>
  </conditionalFormatting>
  <conditionalFormatting sqref="K6199">
    <cfRule type="cellIs" dxfId="511" priority="601" operator="equal">
      <formula>"N"</formula>
    </cfRule>
  </conditionalFormatting>
  <conditionalFormatting sqref="J6199">
    <cfRule type="cellIs" dxfId="510" priority="600" operator="equal">
      <formula>2</formula>
    </cfRule>
  </conditionalFormatting>
  <conditionalFormatting sqref="J6199">
    <cfRule type="cellIs" dxfId="509" priority="599" operator="equal">
      <formula>4</formula>
    </cfRule>
  </conditionalFormatting>
  <conditionalFormatting sqref="J6200">
    <cfRule type="cellIs" dxfId="508" priority="598" operator="equal">
      <formula>1</formula>
    </cfRule>
  </conditionalFormatting>
  <conditionalFormatting sqref="K6200">
    <cfRule type="cellIs" dxfId="507" priority="597" operator="equal">
      <formula>"N"</formula>
    </cfRule>
  </conditionalFormatting>
  <conditionalFormatting sqref="J6200">
    <cfRule type="cellIs" dxfId="506" priority="596" operator="equal">
      <formula>2</formula>
    </cfRule>
  </conditionalFormatting>
  <conditionalFormatting sqref="J6200">
    <cfRule type="cellIs" dxfId="505" priority="595" operator="equal">
      <formula>4</formula>
    </cfRule>
  </conditionalFormatting>
  <conditionalFormatting sqref="J6201">
    <cfRule type="cellIs" dxfId="504" priority="594" operator="equal">
      <formula>1</formula>
    </cfRule>
  </conditionalFormatting>
  <conditionalFormatting sqref="K6201">
    <cfRule type="cellIs" dxfId="503" priority="593" operator="equal">
      <formula>"N"</formula>
    </cfRule>
  </conditionalFormatting>
  <conditionalFormatting sqref="J6201">
    <cfRule type="cellIs" dxfId="502" priority="592" operator="equal">
      <formula>2</formula>
    </cfRule>
  </conditionalFormatting>
  <conditionalFormatting sqref="J6201">
    <cfRule type="cellIs" dxfId="501" priority="591" operator="equal">
      <formula>4</formula>
    </cfRule>
  </conditionalFormatting>
  <conditionalFormatting sqref="J6202">
    <cfRule type="cellIs" dxfId="500" priority="590" operator="equal">
      <formula>1</formula>
    </cfRule>
  </conditionalFormatting>
  <conditionalFormatting sqref="K6202">
    <cfRule type="cellIs" dxfId="499" priority="589" operator="equal">
      <formula>"N"</formula>
    </cfRule>
  </conditionalFormatting>
  <conditionalFormatting sqref="J6202">
    <cfRule type="cellIs" dxfId="498" priority="588" operator="equal">
      <formula>2</formula>
    </cfRule>
  </conditionalFormatting>
  <conditionalFormatting sqref="J6202">
    <cfRule type="cellIs" dxfId="497" priority="587" operator="equal">
      <formula>4</formula>
    </cfRule>
  </conditionalFormatting>
  <conditionalFormatting sqref="J6203">
    <cfRule type="cellIs" dxfId="496" priority="586" operator="equal">
      <formula>1</formula>
    </cfRule>
  </conditionalFormatting>
  <conditionalFormatting sqref="K6203">
    <cfRule type="cellIs" dxfId="495" priority="585" operator="equal">
      <formula>"N"</formula>
    </cfRule>
  </conditionalFormatting>
  <conditionalFormatting sqref="J6203">
    <cfRule type="cellIs" dxfId="494" priority="584" operator="equal">
      <formula>2</formula>
    </cfRule>
  </conditionalFormatting>
  <conditionalFormatting sqref="J6203">
    <cfRule type="cellIs" dxfId="493" priority="583" operator="equal">
      <formula>4</formula>
    </cfRule>
  </conditionalFormatting>
  <conditionalFormatting sqref="J6206">
    <cfRule type="cellIs" dxfId="492" priority="582" operator="equal">
      <formula>1</formula>
    </cfRule>
  </conditionalFormatting>
  <conditionalFormatting sqref="K6206">
    <cfRule type="cellIs" dxfId="491" priority="581" operator="equal">
      <formula>"N"</formula>
    </cfRule>
  </conditionalFormatting>
  <conditionalFormatting sqref="J6206">
    <cfRule type="cellIs" dxfId="490" priority="580" operator="equal">
      <formula>2</formula>
    </cfRule>
  </conditionalFormatting>
  <conditionalFormatting sqref="J6206">
    <cfRule type="cellIs" dxfId="489" priority="579" operator="equal">
      <formula>4</formula>
    </cfRule>
  </conditionalFormatting>
  <conditionalFormatting sqref="J6207">
    <cfRule type="cellIs" dxfId="488" priority="578" operator="equal">
      <formula>1</formula>
    </cfRule>
  </conditionalFormatting>
  <conditionalFormatting sqref="K6207">
    <cfRule type="cellIs" dxfId="487" priority="577" operator="equal">
      <formula>"N"</formula>
    </cfRule>
  </conditionalFormatting>
  <conditionalFormatting sqref="J6207">
    <cfRule type="cellIs" dxfId="486" priority="576" operator="equal">
      <formula>2</formula>
    </cfRule>
  </conditionalFormatting>
  <conditionalFormatting sqref="J6207">
    <cfRule type="cellIs" dxfId="485" priority="575" operator="equal">
      <formula>4</formula>
    </cfRule>
  </conditionalFormatting>
  <conditionalFormatting sqref="J6208">
    <cfRule type="cellIs" dxfId="484" priority="574" operator="equal">
      <formula>1</formula>
    </cfRule>
  </conditionalFormatting>
  <conditionalFormatting sqref="K6208">
    <cfRule type="cellIs" dxfId="483" priority="573" operator="equal">
      <formula>"N"</formula>
    </cfRule>
  </conditionalFormatting>
  <conditionalFormatting sqref="J6208">
    <cfRule type="cellIs" dxfId="482" priority="572" operator="equal">
      <formula>2</formula>
    </cfRule>
  </conditionalFormatting>
  <conditionalFormatting sqref="J6208">
    <cfRule type="cellIs" dxfId="481" priority="571" operator="equal">
      <formula>4</formula>
    </cfRule>
  </conditionalFormatting>
  <conditionalFormatting sqref="J6209">
    <cfRule type="cellIs" dxfId="480" priority="570" operator="equal">
      <formula>1</formula>
    </cfRule>
  </conditionalFormatting>
  <conditionalFormatting sqref="K6209">
    <cfRule type="cellIs" dxfId="479" priority="569" operator="equal">
      <formula>"N"</formula>
    </cfRule>
  </conditionalFormatting>
  <conditionalFormatting sqref="J6209">
    <cfRule type="cellIs" dxfId="478" priority="568" operator="equal">
      <formula>2</formula>
    </cfRule>
  </conditionalFormatting>
  <conditionalFormatting sqref="J6209">
    <cfRule type="cellIs" dxfId="477" priority="567" operator="equal">
      <formula>4</formula>
    </cfRule>
  </conditionalFormatting>
  <conditionalFormatting sqref="J6210">
    <cfRule type="cellIs" dxfId="476" priority="566" operator="equal">
      <formula>1</formula>
    </cfRule>
  </conditionalFormatting>
  <conditionalFormatting sqref="K6210">
    <cfRule type="cellIs" dxfId="475" priority="565" operator="equal">
      <formula>"N"</formula>
    </cfRule>
  </conditionalFormatting>
  <conditionalFormatting sqref="J6210">
    <cfRule type="cellIs" dxfId="474" priority="564" operator="equal">
      <formula>2</formula>
    </cfRule>
  </conditionalFormatting>
  <conditionalFormatting sqref="J6210">
    <cfRule type="cellIs" dxfId="473" priority="563" operator="equal">
      <formula>4</formula>
    </cfRule>
  </conditionalFormatting>
  <conditionalFormatting sqref="J6211">
    <cfRule type="cellIs" dxfId="472" priority="562" operator="equal">
      <formula>1</formula>
    </cfRule>
  </conditionalFormatting>
  <conditionalFormatting sqref="K6211">
    <cfRule type="cellIs" dxfId="471" priority="561" operator="equal">
      <formula>"N"</formula>
    </cfRule>
  </conditionalFormatting>
  <conditionalFormatting sqref="J6211">
    <cfRule type="cellIs" dxfId="470" priority="560" operator="equal">
      <formula>2</formula>
    </cfRule>
  </conditionalFormatting>
  <conditionalFormatting sqref="J6211">
    <cfRule type="cellIs" dxfId="469" priority="559" operator="equal">
      <formula>4</formula>
    </cfRule>
  </conditionalFormatting>
  <conditionalFormatting sqref="J6216">
    <cfRule type="cellIs" dxfId="468" priority="558" operator="equal">
      <formula>1</formula>
    </cfRule>
  </conditionalFormatting>
  <conditionalFormatting sqref="K6216">
    <cfRule type="cellIs" dxfId="467" priority="557" operator="equal">
      <formula>"N"</formula>
    </cfRule>
  </conditionalFormatting>
  <conditionalFormatting sqref="J6216">
    <cfRule type="cellIs" dxfId="466" priority="556" operator="equal">
      <formula>2</formula>
    </cfRule>
  </conditionalFormatting>
  <conditionalFormatting sqref="J6216">
    <cfRule type="cellIs" dxfId="465" priority="555" operator="equal">
      <formula>4</formula>
    </cfRule>
  </conditionalFormatting>
  <conditionalFormatting sqref="J6213">
    <cfRule type="cellIs" dxfId="464" priority="554" operator="equal">
      <formula>1</formula>
    </cfRule>
  </conditionalFormatting>
  <conditionalFormatting sqref="K6213">
    <cfRule type="cellIs" dxfId="463" priority="553" operator="equal">
      <formula>"N"</formula>
    </cfRule>
  </conditionalFormatting>
  <conditionalFormatting sqref="J6213">
    <cfRule type="cellIs" dxfId="462" priority="552" operator="equal">
      <formula>2</formula>
    </cfRule>
  </conditionalFormatting>
  <conditionalFormatting sqref="J6213">
    <cfRule type="cellIs" dxfId="461" priority="551" operator="equal">
      <formula>4</formula>
    </cfRule>
  </conditionalFormatting>
  <conditionalFormatting sqref="J6212">
    <cfRule type="cellIs" dxfId="460" priority="550" operator="equal">
      <formula>1</formula>
    </cfRule>
  </conditionalFormatting>
  <conditionalFormatting sqref="K6212">
    <cfRule type="cellIs" dxfId="459" priority="549" operator="equal">
      <formula>"N"</formula>
    </cfRule>
  </conditionalFormatting>
  <conditionalFormatting sqref="J6212">
    <cfRule type="cellIs" dxfId="458" priority="548" operator="equal">
      <formula>2</formula>
    </cfRule>
  </conditionalFormatting>
  <conditionalFormatting sqref="J6212">
    <cfRule type="cellIs" dxfId="457" priority="547" operator="equal">
      <formula>4</formula>
    </cfRule>
  </conditionalFormatting>
  <conditionalFormatting sqref="J6215">
    <cfRule type="cellIs" dxfId="456" priority="546" operator="equal">
      <formula>1</formula>
    </cfRule>
  </conditionalFormatting>
  <conditionalFormatting sqref="K6215">
    <cfRule type="cellIs" dxfId="455" priority="545" operator="equal">
      <formula>"N"</formula>
    </cfRule>
  </conditionalFormatting>
  <conditionalFormatting sqref="J6215">
    <cfRule type="cellIs" dxfId="454" priority="544" operator="equal">
      <formula>2</formula>
    </cfRule>
  </conditionalFormatting>
  <conditionalFormatting sqref="J6215">
    <cfRule type="cellIs" dxfId="453" priority="543" operator="equal">
      <formula>4</formula>
    </cfRule>
  </conditionalFormatting>
  <conditionalFormatting sqref="J6214">
    <cfRule type="cellIs" dxfId="452" priority="542" operator="equal">
      <formula>1</formula>
    </cfRule>
  </conditionalFormatting>
  <conditionalFormatting sqref="K6214">
    <cfRule type="cellIs" dxfId="451" priority="541" operator="equal">
      <formula>"N"</formula>
    </cfRule>
  </conditionalFormatting>
  <conditionalFormatting sqref="J6214">
    <cfRule type="cellIs" dxfId="450" priority="540" operator="equal">
      <formula>2</formula>
    </cfRule>
  </conditionalFormatting>
  <conditionalFormatting sqref="J6214">
    <cfRule type="cellIs" dxfId="449" priority="539" operator="equal">
      <formula>4</formula>
    </cfRule>
  </conditionalFormatting>
  <conditionalFormatting sqref="J6217">
    <cfRule type="cellIs" dxfId="448" priority="538" operator="equal">
      <formula>1</formula>
    </cfRule>
  </conditionalFormatting>
  <conditionalFormatting sqref="K6217">
    <cfRule type="cellIs" dxfId="447" priority="537" operator="equal">
      <formula>"N"</formula>
    </cfRule>
  </conditionalFormatting>
  <conditionalFormatting sqref="J6217">
    <cfRule type="cellIs" dxfId="446" priority="536" operator="equal">
      <formula>2</formula>
    </cfRule>
  </conditionalFormatting>
  <conditionalFormatting sqref="J6217">
    <cfRule type="cellIs" dxfId="445" priority="535" operator="equal">
      <formula>4</formula>
    </cfRule>
  </conditionalFormatting>
  <conditionalFormatting sqref="J6218">
    <cfRule type="cellIs" dxfId="444" priority="534" operator="equal">
      <formula>1</formula>
    </cfRule>
  </conditionalFormatting>
  <conditionalFormatting sqref="K6218">
    <cfRule type="cellIs" dxfId="443" priority="533" operator="equal">
      <formula>"N"</formula>
    </cfRule>
  </conditionalFormatting>
  <conditionalFormatting sqref="J6218">
    <cfRule type="cellIs" dxfId="442" priority="532" operator="equal">
      <formula>2</formula>
    </cfRule>
  </conditionalFormatting>
  <conditionalFormatting sqref="J6218">
    <cfRule type="cellIs" dxfId="441" priority="531" operator="equal">
      <formula>4</formula>
    </cfRule>
  </conditionalFormatting>
  <conditionalFormatting sqref="J6219">
    <cfRule type="cellIs" dxfId="440" priority="530" operator="equal">
      <formula>1</formula>
    </cfRule>
  </conditionalFormatting>
  <conditionalFormatting sqref="K6219">
    <cfRule type="cellIs" dxfId="439" priority="529" operator="equal">
      <formula>"N"</formula>
    </cfRule>
  </conditionalFormatting>
  <conditionalFormatting sqref="J6219">
    <cfRule type="cellIs" dxfId="438" priority="528" operator="equal">
      <formula>2</formula>
    </cfRule>
  </conditionalFormatting>
  <conditionalFormatting sqref="J6219">
    <cfRule type="cellIs" dxfId="437" priority="527" operator="equal">
      <formula>4</formula>
    </cfRule>
  </conditionalFormatting>
  <conditionalFormatting sqref="J6220">
    <cfRule type="cellIs" dxfId="436" priority="526" operator="equal">
      <formula>1</formula>
    </cfRule>
  </conditionalFormatting>
  <conditionalFormatting sqref="K6220">
    <cfRule type="cellIs" dxfId="435" priority="525" operator="equal">
      <formula>"N"</formula>
    </cfRule>
  </conditionalFormatting>
  <conditionalFormatting sqref="J6220">
    <cfRule type="cellIs" dxfId="434" priority="524" operator="equal">
      <formula>2</formula>
    </cfRule>
  </conditionalFormatting>
  <conditionalFormatting sqref="J6220">
    <cfRule type="cellIs" dxfId="433" priority="523" operator="equal">
      <formula>4</formula>
    </cfRule>
  </conditionalFormatting>
  <conditionalFormatting sqref="J6221">
    <cfRule type="cellIs" dxfId="432" priority="522" operator="equal">
      <formula>1</formula>
    </cfRule>
  </conditionalFormatting>
  <conditionalFormatting sqref="K6221">
    <cfRule type="cellIs" dxfId="431" priority="521" operator="equal">
      <formula>"N"</formula>
    </cfRule>
  </conditionalFormatting>
  <conditionalFormatting sqref="J6221">
    <cfRule type="cellIs" dxfId="430" priority="520" operator="equal">
      <formula>2</formula>
    </cfRule>
  </conditionalFormatting>
  <conditionalFormatting sqref="J6221">
    <cfRule type="cellIs" dxfId="429" priority="519" operator="equal">
      <formula>4</formula>
    </cfRule>
  </conditionalFormatting>
  <conditionalFormatting sqref="J6222">
    <cfRule type="cellIs" dxfId="428" priority="518" operator="equal">
      <formula>1</formula>
    </cfRule>
  </conditionalFormatting>
  <conditionalFormatting sqref="K6222:K6223">
    <cfRule type="cellIs" dxfId="427" priority="517" operator="equal">
      <formula>"N"</formula>
    </cfRule>
  </conditionalFormatting>
  <conditionalFormatting sqref="J6222">
    <cfRule type="cellIs" dxfId="426" priority="516" operator="equal">
      <formula>2</formula>
    </cfRule>
  </conditionalFormatting>
  <conditionalFormatting sqref="J6222">
    <cfRule type="cellIs" dxfId="425" priority="515" operator="equal">
      <formula>4</formula>
    </cfRule>
  </conditionalFormatting>
  <conditionalFormatting sqref="J6229">
    <cfRule type="cellIs" dxfId="424" priority="514" operator="equal">
      <formula>1</formula>
    </cfRule>
  </conditionalFormatting>
  <conditionalFormatting sqref="J6229">
    <cfRule type="cellIs" dxfId="423" priority="512" operator="equal">
      <formula>2</formula>
    </cfRule>
  </conditionalFormatting>
  <conditionalFormatting sqref="J6229">
    <cfRule type="cellIs" dxfId="422" priority="511" operator="equal">
      <formula>4</formula>
    </cfRule>
  </conditionalFormatting>
  <conditionalFormatting sqref="J6226">
    <cfRule type="cellIs" dxfId="421" priority="510" operator="equal">
      <formula>1</formula>
    </cfRule>
  </conditionalFormatting>
  <conditionalFormatting sqref="J6226">
    <cfRule type="cellIs" dxfId="420" priority="508" operator="equal">
      <formula>2</formula>
    </cfRule>
  </conditionalFormatting>
  <conditionalFormatting sqref="J6226">
    <cfRule type="cellIs" dxfId="419" priority="507" operator="equal">
      <formula>4</formula>
    </cfRule>
  </conditionalFormatting>
  <conditionalFormatting sqref="J6225">
    <cfRule type="cellIs" dxfId="418" priority="506" operator="equal">
      <formula>1</formula>
    </cfRule>
  </conditionalFormatting>
  <conditionalFormatting sqref="J6225">
    <cfRule type="cellIs" dxfId="417" priority="504" operator="equal">
      <formula>2</formula>
    </cfRule>
  </conditionalFormatting>
  <conditionalFormatting sqref="J6225">
    <cfRule type="cellIs" dxfId="416" priority="503" operator="equal">
      <formula>4</formula>
    </cfRule>
  </conditionalFormatting>
  <conditionalFormatting sqref="J6224">
    <cfRule type="cellIs" dxfId="415" priority="502" operator="equal">
      <formula>1</formula>
    </cfRule>
  </conditionalFormatting>
  <conditionalFormatting sqref="J6224">
    <cfRule type="cellIs" dxfId="414" priority="500" operator="equal">
      <formula>2</formula>
    </cfRule>
  </conditionalFormatting>
  <conditionalFormatting sqref="J6224">
    <cfRule type="cellIs" dxfId="413" priority="499" operator="equal">
      <formula>4</formula>
    </cfRule>
  </conditionalFormatting>
  <conditionalFormatting sqref="J6223">
    <cfRule type="cellIs" dxfId="412" priority="498" operator="equal">
      <formula>1</formula>
    </cfRule>
  </conditionalFormatting>
  <conditionalFormatting sqref="J6223">
    <cfRule type="cellIs" dxfId="411" priority="496" operator="equal">
      <formula>2</formula>
    </cfRule>
  </conditionalFormatting>
  <conditionalFormatting sqref="J6223">
    <cfRule type="cellIs" dxfId="410" priority="495" operator="equal">
      <formula>4</formula>
    </cfRule>
  </conditionalFormatting>
  <conditionalFormatting sqref="J6228">
    <cfRule type="cellIs" dxfId="409" priority="494" operator="equal">
      <formula>1</formula>
    </cfRule>
  </conditionalFormatting>
  <conditionalFormatting sqref="J6228">
    <cfRule type="cellIs" dxfId="408" priority="492" operator="equal">
      <formula>2</formula>
    </cfRule>
  </conditionalFormatting>
  <conditionalFormatting sqref="J6228">
    <cfRule type="cellIs" dxfId="407" priority="491" operator="equal">
      <formula>4</formula>
    </cfRule>
  </conditionalFormatting>
  <conditionalFormatting sqref="J6227">
    <cfRule type="cellIs" dxfId="406" priority="490" operator="equal">
      <formula>1</formula>
    </cfRule>
  </conditionalFormatting>
  <conditionalFormatting sqref="J6227">
    <cfRule type="cellIs" dxfId="405" priority="488" operator="equal">
      <formula>2</formula>
    </cfRule>
  </conditionalFormatting>
  <conditionalFormatting sqref="J6227">
    <cfRule type="cellIs" dxfId="404" priority="487" operator="equal">
      <formula>4</formula>
    </cfRule>
  </conditionalFormatting>
  <conditionalFormatting sqref="J6230">
    <cfRule type="cellIs" dxfId="403" priority="486" operator="equal">
      <formula>1</formula>
    </cfRule>
  </conditionalFormatting>
  <conditionalFormatting sqref="J6230">
    <cfRule type="cellIs" dxfId="402" priority="484" operator="equal">
      <formula>2</formula>
    </cfRule>
  </conditionalFormatting>
  <conditionalFormatting sqref="J6230">
    <cfRule type="cellIs" dxfId="401" priority="483" operator="equal">
      <formula>4</formula>
    </cfRule>
  </conditionalFormatting>
  <conditionalFormatting sqref="J6231">
    <cfRule type="cellIs" dxfId="400" priority="482" operator="equal">
      <formula>1</formula>
    </cfRule>
  </conditionalFormatting>
  <conditionalFormatting sqref="J6231">
    <cfRule type="cellIs" dxfId="399" priority="480" operator="equal">
      <formula>2</formula>
    </cfRule>
  </conditionalFormatting>
  <conditionalFormatting sqref="J6231">
    <cfRule type="cellIs" dxfId="398" priority="479" operator="equal">
      <formula>4</formula>
    </cfRule>
  </conditionalFormatting>
  <conditionalFormatting sqref="J12042">
    <cfRule type="cellIs" dxfId="397" priority="478" operator="equal">
      <formula>1</formula>
    </cfRule>
  </conditionalFormatting>
  <conditionalFormatting sqref="K12042">
    <cfRule type="cellIs" dxfId="396" priority="477" operator="equal">
      <formula>"N"</formula>
    </cfRule>
  </conditionalFormatting>
  <conditionalFormatting sqref="J12042">
    <cfRule type="cellIs" dxfId="395" priority="476" operator="equal">
      <formula>2</formula>
    </cfRule>
  </conditionalFormatting>
  <conditionalFormatting sqref="J12042">
    <cfRule type="cellIs" dxfId="394" priority="475" operator="equal">
      <formula>4</formula>
    </cfRule>
  </conditionalFormatting>
  <conditionalFormatting sqref="J12043">
    <cfRule type="cellIs" dxfId="393" priority="474" operator="equal">
      <formula>1</formula>
    </cfRule>
  </conditionalFormatting>
  <conditionalFormatting sqref="K12043">
    <cfRule type="cellIs" dxfId="392" priority="473" operator="equal">
      <formula>"N"</formula>
    </cfRule>
  </conditionalFormatting>
  <conditionalFormatting sqref="J12043">
    <cfRule type="cellIs" dxfId="391" priority="472" operator="equal">
      <formula>2</formula>
    </cfRule>
  </conditionalFormatting>
  <conditionalFormatting sqref="J12043">
    <cfRule type="cellIs" dxfId="390" priority="471" operator="equal">
      <formula>4</formula>
    </cfRule>
  </conditionalFormatting>
  <conditionalFormatting sqref="J4917">
    <cfRule type="cellIs" dxfId="389" priority="470" operator="equal">
      <formula>1</formula>
    </cfRule>
  </conditionalFormatting>
  <conditionalFormatting sqref="K4917">
    <cfRule type="cellIs" dxfId="388" priority="469" operator="equal">
      <formula>"N"</formula>
    </cfRule>
  </conditionalFormatting>
  <conditionalFormatting sqref="J4917">
    <cfRule type="cellIs" dxfId="387" priority="468" operator="equal">
      <formula>2</formula>
    </cfRule>
  </conditionalFormatting>
  <conditionalFormatting sqref="J4917">
    <cfRule type="cellIs" dxfId="386" priority="467" operator="equal">
      <formula>4</formula>
    </cfRule>
  </conditionalFormatting>
  <conditionalFormatting sqref="J9865">
    <cfRule type="cellIs" dxfId="385" priority="466" operator="equal">
      <formula>1</formula>
    </cfRule>
  </conditionalFormatting>
  <conditionalFormatting sqref="K9865">
    <cfRule type="cellIs" dxfId="384" priority="465" operator="equal">
      <formula>"N"</formula>
    </cfRule>
  </conditionalFormatting>
  <conditionalFormatting sqref="J9865">
    <cfRule type="cellIs" dxfId="383" priority="464" operator="equal">
      <formula>2</formula>
    </cfRule>
  </conditionalFormatting>
  <conditionalFormatting sqref="J9865">
    <cfRule type="cellIs" dxfId="382" priority="463" operator="equal">
      <formula>4</formula>
    </cfRule>
  </conditionalFormatting>
  <conditionalFormatting sqref="J9866">
    <cfRule type="cellIs" dxfId="381" priority="462" operator="equal">
      <formula>1</formula>
    </cfRule>
  </conditionalFormatting>
  <conditionalFormatting sqref="K9866">
    <cfRule type="cellIs" dxfId="380" priority="461" operator="equal">
      <formula>"N"</formula>
    </cfRule>
  </conditionalFormatting>
  <conditionalFormatting sqref="J9866">
    <cfRule type="cellIs" dxfId="379" priority="460" operator="equal">
      <formula>2</formula>
    </cfRule>
  </conditionalFormatting>
  <conditionalFormatting sqref="J9866">
    <cfRule type="cellIs" dxfId="378" priority="459" operator="equal">
      <formula>4</formula>
    </cfRule>
  </conditionalFormatting>
  <conditionalFormatting sqref="J7030">
    <cfRule type="cellIs" dxfId="377" priority="458" operator="equal">
      <formula>1</formula>
    </cfRule>
  </conditionalFormatting>
  <conditionalFormatting sqref="K7030">
    <cfRule type="cellIs" dxfId="376" priority="457" operator="equal">
      <formula>"N"</formula>
    </cfRule>
  </conditionalFormatting>
  <conditionalFormatting sqref="J7030">
    <cfRule type="cellIs" dxfId="375" priority="456" operator="equal">
      <formula>2</formula>
    </cfRule>
  </conditionalFormatting>
  <conditionalFormatting sqref="J7030">
    <cfRule type="cellIs" dxfId="374" priority="455" operator="equal">
      <formula>4</formula>
    </cfRule>
  </conditionalFormatting>
  <conditionalFormatting sqref="J715">
    <cfRule type="cellIs" dxfId="373" priority="454" operator="equal">
      <formula>1</formula>
    </cfRule>
  </conditionalFormatting>
  <conditionalFormatting sqref="K715">
    <cfRule type="cellIs" dxfId="372" priority="453" operator="equal">
      <formula>"N"</formula>
    </cfRule>
  </conditionalFormatting>
  <conditionalFormatting sqref="J715">
    <cfRule type="cellIs" dxfId="371" priority="452" operator="equal">
      <formula>2</formula>
    </cfRule>
  </conditionalFormatting>
  <conditionalFormatting sqref="J715">
    <cfRule type="cellIs" dxfId="370" priority="451" operator="equal">
      <formula>4</formula>
    </cfRule>
  </conditionalFormatting>
  <conditionalFormatting sqref="J716">
    <cfRule type="cellIs" dxfId="369" priority="450" operator="equal">
      <formula>1</formula>
    </cfRule>
  </conditionalFormatting>
  <conditionalFormatting sqref="K716">
    <cfRule type="cellIs" dxfId="368" priority="449" operator="equal">
      <formula>"N"</formula>
    </cfRule>
  </conditionalFormatting>
  <conditionalFormatting sqref="J716">
    <cfRule type="cellIs" dxfId="367" priority="448" operator="equal">
      <formula>2</formula>
    </cfRule>
  </conditionalFormatting>
  <conditionalFormatting sqref="J716">
    <cfRule type="cellIs" dxfId="366" priority="447" operator="equal">
      <formula>4</formula>
    </cfRule>
  </conditionalFormatting>
  <conditionalFormatting sqref="J706">
    <cfRule type="cellIs" dxfId="365" priority="446" operator="equal">
      <formula>1</formula>
    </cfRule>
  </conditionalFormatting>
  <conditionalFormatting sqref="K706">
    <cfRule type="cellIs" dxfId="364" priority="445" operator="equal">
      <formula>"N"</formula>
    </cfRule>
  </conditionalFormatting>
  <conditionalFormatting sqref="J706">
    <cfRule type="cellIs" dxfId="363" priority="444" operator="equal">
      <formula>2</formula>
    </cfRule>
  </conditionalFormatting>
  <conditionalFormatting sqref="J706">
    <cfRule type="cellIs" dxfId="362" priority="443" operator="equal">
      <formula>4</formula>
    </cfRule>
  </conditionalFormatting>
  <conditionalFormatting sqref="J6866">
    <cfRule type="cellIs" dxfId="361" priority="442" operator="equal">
      <formula>1</formula>
    </cfRule>
  </conditionalFormatting>
  <conditionalFormatting sqref="K6866">
    <cfRule type="cellIs" dxfId="360" priority="441" operator="equal">
      <formula>"N"</formula>
    </cfRule>
  </conditionalFormatting>
  <conditionalFormatting sqref="J6866">
    <cfRule type="cellIs" dxfId="359" priority="440" operator="equal">
      <formula>2</formula>
    </cfRule>
  </conditionalFormatting>
  <conditionalFormatting sqref="J6866">
    <cfRule type="cellIs" dxfId="358" priority="439" operator="equal">
      <formula>4</formula>
    </cfRule>
  </conditionalFormatting>
  <conditionalFormatting sqref="J6858">
    <cfRule type="cellIs" dxfId="357" priority="438" operator="equal">
      <formula>1</formula>
    </cfRule>
  </conditionalFormatting>
  <conditionalFormatting sqref="K6858">
    <cfRule type="cellIs" dxfId="356" priority="437" operator="equal">
      <formula>"N"</formula>
    </cfRule>
  </conditionalFormatting>
  <conditionalFormatting sqref="J6858">
    <cfRule type="cellIs" dxfId="355" priority="436" operator="equal">
      <formula>2</formula>
    </cfRule>
  </conditionalFormatting>
  <conditionalFormatting sqref="J6858">
    <cfRule type="cellIs" dxfId="354" priority="435" operator="equal">
      <formula>4</formula>
    </cfRule>
  </conditionalFormatting>
  <conditionalFormatting sqref="J6856">
    <cfRule type="cellIs" dxfId="353" priority="434" operator="equal">
      <formula>1</formula>
    </cfRule>
  </conditionalFormatting>
  <conditionalFormatting sqref="K6856">
    <cfRule type="cellIs" dxfId="352" priority="433" operator="equal">
      <formula>"N"</formula>
    </cfRule>
  </conditionalFormatting>
  <conditionalFormatting sqref="J6856">
    <cfRule type="cellIs" dxfId="351" priority="432" operator="equal">
      <formula>2</formula>
    </cfRule>
  </conditionalFormatting>
  <conditionalFormatting sqref="J6856">
    <cfRule type="cellIs" dxfId="350" priority="431" operator="equal">
      <formula>4</formula>
    </cfRule>
  </conditionalFormatting>
  <conditionalFormatting sqref="J6857">
    <cfRule type="cellIs" dxfId="349" priority="430" operator="equal">
      <formula>1</formula>
    </cfRule>
  </conditionalFormatting>
  <conditionalFormatting sqref="K6857">
    <cfRule type="cellIs" dxfId="348" priority="429" operator="equal">
      <formula>"N"</formula>
    </cfRule>
  </conditionalFormatting>
  <conditionalFormatting sqref="J6857">
    <cfRule type="cellIs" dxfId="347" priority="428" operator="equal">
      <formula>2</formula>
    </cfRule>
  </conditionalFormatting>
  <conditionalFormatting sqref="J6857">
    <cfRule type="cellIs" dxfId="346" priority="427" operator="equal">
      <formula>4</formula>
    </cfRule>
  </conditionalFormatting>
  <conditionalFormatting sqref="J6886">
    <cfRule type="cellIs" dxfId="345" priority="426" operator="equal">
      <formula>1</formula>
    </cfRule>
  </conditionalFormatting>
  <conditionalFormatting sqref="K6886">
    <cfRule type="cellIs" dxfId="344" priority="425" operator="equal">
      <formula>"N"</formula>
    </cfRule>
  </conditionalFormatting>
  <conditionalFormatting sqref="J6886">
    <cfRule type="cellIs" dxfId="343" priority="424" operator="equal">
      <formula>2</formula>
    </cfRule>
  </conditionalFormatting>
  <conditionalFormatting sqref="J6886">
    <cfRule type="cellIs" dxfId="342" priority="423" operator="equal">
      <formula>4</formula>
    </cfRule>
  </conditionalFormatting>
  <conditionalFormatting sqref="J6937">
    <cfRule type="cellIs" dxfId="341" priority="422" operator="equal">
      <formula>1</formula>
    </cfRule>
  </conditionalFormatting>
  <conditionalFormatting sqref="K6937">
    <cfRule type="cellIs" dxfId="340" priority="421" operator="equal">
      <formula>"N"</formula>
    </cfRule>
  </conditionalFormatting>
  <conditionalFormatting sqref="J6937">
    <cfRule type="cellIs" dxfId="339" priority="420" operator="equal">
      <formula>2</formula>
    </cfRule>
  </conditionalFormatting>
  <conditionalFormatting sqref="J6937">
    <cfRule type="cellIs" dxfId="338" priority="419" operator="equal">
      <formula>4</formula>
    </cfRule>
  </conditionalFormatting>
  <conditionalFormatting sqref="J6878">
    <cfRule type="cellIs" dxfId="337" priority="418" operator="equal">
      <formula>1</formula>
    </cfRule>
  </conditionalFormatting>
  <conditionalFormatting sqref="K6878">
    <cfRule type="cellIs" dxfId="336" priority="417" operator="equal">
      <formula>"N"</formula>
    </cfRule>
  </conditionalFormatting>
  <conditionalFormatting sqref="J6878">
    <cfRule type="cellIs" dxfId="335" priority="416" operator="equal">
      <formula>2</formula>
    </cfRule>
  </conditionalFormatting>
  <conditionalFormatting sqref="J6878">
    <cfRule type="cellIs" dxfId="334" priority="415" operator="equal">
      <formula>4</formula>
    </cfRule>
  </conditionalFormatting>
  <conditionalFormatting sqref="J6885">
    <cfRule type="cellIs" dxfId="333" priority="414" operator="equal">
      <formula>1</formula>
    </cfRule>
  </conditionalFormatting>
  <conditionalFormatting sqref="K6885">
    <cfRule type="cellIs" dxfId="332" priority="413" operator="equal">
      <formula>"N"</formula>
    </cfRule>
  </conditionalFormatting>
  <conditionalFormatting sqref="J6885">
    <cfRule type="cellIs" dxfId="331" priority="412" operator="equal">
      <formula>2</formula>
    </cfRule>
  </conditionalFormatting>
  <conditionalFormatting sqref="J6885">
    <cfRule type="cellIs" dxfId="330" priority="411" operator="equal">
      <formula>4</formula>
    </cfRule>
  </conditionalFormatting>
  <conditionalFormatting sqref="J6884">
    <cfRule type="cellIs" dxfId="329" priority="410" operator="equal">
      <formula>1</formula>
    </cfRule>
  </conditionalFormatting>
  <conditionalFormatting sqref="K6884">
    <cfRule type="cellIs" dxfId="328" priority="409" operator="equal">
      <formula>"N"</formula>
    </cfRule>
  </conditionalFormatting>
  <conditionalFormatting sqref="J6884">
    <cfRule type="cellIs" dxfId="327" priority="408" operator="equal">
      <formula>2</formula>
    </cfRule>
  </conditionalFormatting>
  <conditionalFormatting sqref="J6884">
    <cfRule type="cellIs" dxfId="326" priority="407" operator="equal">
      <formula>4</formula>
    </cfRule>
  </conditionalFormatting>
  <conditionalFormatting sqref="J6892">
    <cfRule type="cellIs" dxfId="325" priority="406" operator="equal">
      <formula>1</formula>
    </cfRule>
  </conditionalFormatting>
  <conditionalFormatting sqref="K6892">
    <cfRule type="cellIs" dxfId="324" priority="405" operator="equal">
      <formula>"N"</formula>
    </cfRule>
  </conditionalFormatting>
  <conditionalFormatting sqref="J6892">
    <cfRule type="cellIs" dxfId="323" priority="404" operator="equal">
      <formula>2</formula>
    </cfRule>
  </conditionalFormatting>
  <conditionalFormatting sqref="J6892">
    <cfRule type="cellIs" dxfId="322" priority="403" operator="equal">
      <formula>4</formula>
    </cfRule>
  </conditionalFormatting>
  <conditionalFormatting sqref="J6893">
    <cfRule type="cellIs" dxfId="321" priority="402" operator="equal">
      <formula>1</formula>
    </cfRule>
  </conditionalFormatting>
  <conditionalFormatting sqref="K6893">
    <cfRule type="cellIs" dxfId="320" priority="401" operator="equal">
      <formula>"N"</formula>
    </cfRule>
  </conditionalFormatting>
  <conditionalFormatting sqref="J6893">
    <cfRule type="cellIs" dxfId="319" priority="400" operator="equal">
      <formula>2</formula>
    </cfRule>
  </conditionalFormatting>
  <conditionalFormatting sqref="J6893">
    <cfRule type="cellIs" dxfId="318" priority="399" operator="equal">
      <formula>4</formula>
    </cfRule>
  </conditionalFormatting>
  <conditionalFormatting sqref="J6883:J6888">
    <cfRule type="cellIs" dxfId="317" priority="398" operator="equal">
      <formula>1</formula>
    </cfRule>
  </conditionalFormatting>
  <conditionalFormatting sqref="K6883:K6888">
    <cfRule type="cellIs" dxfId="316" priority="397" operator="equal">
      <formula>"N"</formula>
    </cfRule>
  </conditionalFormatting>
  <conditionalFormatting sqref="J6883:J6888">
    <cfRule type="cellIs" dxfId="315" priority="396" operator="equal">
      <formula>2</formula>
    </cfRule>
  </conditionalFormatting>
  <conditionalFormatting sqref="J6883:J6888">
    <cfRule type="cellIs" dxfId="314" priority="395" operator="equal">
      <formula>4</formula>
    </cfRule>
  </conditionalFormatting>
  <conditionalFormatting sqref="J6888">
    <cfRule type="cellIs" dxfId="313" priority="394" operator="equal">
      <formula>1</formula>
    </cfRule>
  </conditionalFormatting>
  <conditionalFormatting sqref="K6888">
    <cfRule type="cellIs" dxfId="312" priority="393" operator="equal">
      <formula>"N"</formula>
    </cfRule>
  </conditionalFormatting>
  <conditionalFormatting sqref="J6888">
    <cfRule type="cellIs" dxfId="311" priority="392" operator="equal">
      <formula>2</formula>
    </cfRule>
  </conditionalFormatting>
  <conditionalFormatting sqref="J6888">
    <cfRule type="cellIs" dxfId="310" priority="391" operator="equal">
      <formula>4</formula>
    </cfRule>
  </conditionalFormatting>
  <conditionalFormatting sqref="J6887">
    <cfRule type="cellIs" dxfId="309" priority="390" operator="equal">
      <formula>1</formula>
    </cfRule>
  </conditionalFormatting>
  <conditionalFormatting sqref="K6887">
    <cfRule type="cellIs" dxfId="308" priority="389" operator="equal">
      <formula>"N"</formula>
    </cfRule>
  </conditionalFormatting>
  <conditionalFormatting sqref="J6887">
    <cfRule type="cellIs" dxfId="307" priority="388" operator="equal">
      <formula>2</formula>
    </cfRule>
  </conditionalFormatting>
  <conditionalFormatting sqref="J6887">
    <cfRule type="cellIs" dxfId="306" priority="387" operator="equal">
      <formula>4</formula>
    </cfRule>
  </conditionalFormatting>
  <conditionalFormatting sqref="J6896:J6897">
    <cfRule type="cellIs" dxfId="305" priority="386" operator="equal">
      <formula>1</formula>
    </cfRule>
  </conditionalFormatting>
  <conditionalFormatting sqref="K6896:K6897">
    <cfRule type="cellIs" dxfId="304" priority="385" operator="equal">
      <formula>"N"</formula>
    </cfRule>
  </conditionalFormatting>
  <conditionalFormatting sqref="J6896:J6897">
    <cfRule type="cellIs" dxfId="303" priority="384" operator="equal">
      <formula>2</formula>
    </cfRule>
  </conditionalFormatting>
  <conditionalFormatting sqref="J6896:J6897">
    <cfRule type="cellIs" dxfId="302" priority="383" operator="equal">
      <formula>4</formula>
    </cfRule>
  </conditionalFormatting>
  <conditionalFormatting sqref="J6897">
    <cfRule type="cellIs" dxfId="301" priority="382" operator="equal">
      <formula>1</formula>
    </cfRule>
  </conditionalFormatting>
  <conditionalFormatting sqref="K6897">
    <cfRule type="cellIs" dxfId="300" priority="381" operator="equal">
      <formula>"N"</formula>
    </cfRule>
  </conditionalFormatting>
  <conditionalFormatting sqref="J6897">
    <cfRule type="cellIs" dxfId="299" priority="380" operator="equal">
      <formula>2</formula>
    </cfRule>
  </conditionalFormatting>
  <conditionalFormatting sqref="J6897">
    <cfRule type="cellIs" dxfId="298" priority="379" operator="equal">
      <formula>4</formula>
    </cfRule>
  </conditionalFormatting>
  <conditionalFormatting sqref="J6882:J6888">
    <cfRule type="cellIs" dxfId="297" priority="378" operator="equal">
      <formula>1</formula>
    </cfRule>
  </conditionalFormatting>
  <conditionalFormatting sqref="K6882:K6888">
    <cfRule type="cellIs" dxfId="296" priority="377" operator="equal">
      <formula>"N"</formula>
    </cfRule>
  </conditionalFormatting>
  <conditionalFormatting sqref="J6882:J6888">
    <cfRule type="cellIs" dxfId="295" priority="376" operator="equal">
      <formula>2</formula>
    </cfRule>
  </conditionalFormatting>
  <conditionalFormatting sqref="J6882:J6888">
    <cfRule type="cellIs" dxfId="294" priority="375" operator="equal">
      <formula>4</formula>
    </cfRule>
  </conditionalFormatting>
  <conditionalFormatting sqref="J6881">
    <cfRule type="cellIs" dxfId="293" priority="374" operator="equal">
      <formula>1</formula>
    </cfRule>
  </conditionalFormatting>
  <conditionalFormatting sqref="K6881">
    <cfRule type="cellIs" dxfId="292" priority="373" operator="equal">
      <formula>"N"</formula>
    </cfRule>
  </conditionalFormatting>
  <conditionalFormatting sqref="J6881">
    <cfRule type="cellIs" dxfId="291" priority="372" operator="equal">
      <formula>2</formula>
    </cfRule>
  </conditionalFormatting>
  <conditionalFormatting sqref="J6881">
    <cfRule type="cellIs" dxfId="290" priority="371" operator="equal">
      <formula>4</formula>
    </cfRule>
  </conditionalFormatting>
  <conditionalFormatting sqref="J6894">
    <cfRule type="cellIs" dxfId="289" priority="370" operator="equal">
      <formula>1</formula>
    </cfRule>
  </conditionalFormatting>
  <conditionalFormatting sqref="K6894">
    <cfRule type="cellIs" dxfId="288" priority="369" operator="equal">
      <formula>"N"</formula>
    </cfRule>
  </conditionalFormatting>
  <conditionalFormatting sqref="J6894">
    <cfRule type="cellIs" dxfId="287" priority="368" operator="equal">
      <formula>2</formula>
    </cfRule>
  </conditionalFormatting>
  <conditionalFormatting sqref="J6894">
    <cfRule type="cellIs" dxfId="286" priority="367" operator="equal">
      <formula>4</formula>
    </cfRule>
  </conditionalFormatting>
  <conditionalFormatting sqref="J6891:J6893">
    <cfRule type="cellIs" dxfId="285" priority="366" operator="equal">
      <formula>1</formula>
    </cfRule>
  </conditionalFormatting>
  <conditionalFormatting sqref="K6891:K6893">
    <cfRule type="cellIs" dxfId="284" priority="365" operator="equal">
      <formula>"N"</formula>
    </cfRule>
  </conditionalFormatting>
  <conditionalFormatting sqref="J6891:J6893">
    <cfRule type="cellIs" dxfId="283" priority="364" operator="equal">
      <formula>2</formula>
    </cfRule>
  </conditionalFormatting>
  <conditionalFormatting sqref="J6891:J6893">
    <cfRule type="cellIs" dxfId="282" priority="363" operator="equal">
      <formula>4</formula>
    </cfRule>
  </conditionalFormatting>
  <conditionalFormatting sqref="J6889:J6890">
    <cfRule type="cellIs" dxfId="281" priority="362" operator="equal">
      <formula>1</formula>
    </cfRule>
  </conditionalFormatting>
  <conditionalFormatting sqref="K6889:K6890">
    <cfRule type="cellIs" dxfId="280" priority="361" operator="equal">
      <formula>"N"</formula>
    </cfRule>
  </conditionalFormatting>
  <conditionalFormatting sqref="J6889:J6890">
    <cfRule type="cellIs" dxfId="279" priority="360" operator="equal">
      <formula>2</formula>
    </cfRule>
  </conditionalFormatting>
  <conditionalFormatting sqref="J6889:J6890">
    <cfRule type="cellIs" dxfId="278" priority="359" operator="equal">
      <formula>4</formula>
    </cfRule>
  </conditionalFormatting>
  <conditionalFormatting sqref="J6890">
    <cfRule type="cellIs" dxfId="277" priority="358" operator="equal">
      <formula>1</formula>
    </cfRule>
  </conditionalFormatting>
  <conditionalFormatting sqref="K6890">
    <cfRule type="cellIs" dxfId="276" priority="357" operator="equal">
      <formula>"N"</formula>
    </cfRule>
  </conditionalFormatting>
  <conditionalFormatting sqref="J6890">
    <cfRule type="cellIs" dxfId="275" priority="356" operator="equal">
      <formula>2</formula>
    </cfRule>
  </conditionalFormatting>
  <conditionalFormatting sqref="J6890">
    <cfRule type="cellIs" dxfId="274" priority="355" operator="equal">
      <formula>4</formula>
    </cfRule>
  </conditionalFormatting>
  <conditionalFormatting sqref="J6898">
    <cfRule type="cellIs" dxfId="273" priority="354" operator="equal">
      <formula>1</formula>
    </cfRule>
  </conditionalFormatting>
  <conditionalFormatting sqref="K6898">
    <cfRule type="cellIs" dxfId="272" priority="353" operator="equal">
      <formula>"N"</formula>
    </cfRule>
  </conditionalFormatting>
  <conditionalFormatting sqref="J6898">
    <cfRule type="cellIs" dxfId="271" priority="352" operator="equal">
      <formula>2</formula>
    </cfRule>
  </conditionalFormatting>
  <conditionalFormatting sqref="J6898">
    <cfRule type="cellIs" dxfId="270" priority="351" operator="equal">
      <formula>4</formula>
    </cfRule>
  </conditionalFormatting>
  <conditionalFormatting sqref="J6879">
    <cfRule type="cellIs" dxfId="269" priority="350" operator="equal">
      <formula>1</formula>
    </cfRule>
  </conditionalFormatting>
  <conditionalFormatting sqref="K6879">
    <cfRule type="cellIs" dxfId="268" priority="349" operator="equal">
      <formula>"N"</formula>
    </cfRule>
  </conditionalFormatting>
  <conditionalFormatting sqref="J6879">
    <cfRule type="cellIs" dxfId="267" priority="348" operator="equal">
      <formula>2</formula>
    </cfRule>
  </conditionalFormatting>
  <conditionalFormatting sqref="J6879">
    <cfRule type="cellIs" dxfId="266" priority="347" operator="equal">
      <formula>4</formula>
    </cfRule>
  </conditionalFormatting>
  <conditionalFormatting sqref="J6880:J6897">
    <cfRule type="cellIs" dxfId="265" priority="346" operator="equal">
      <formula>1</formula>
    </cfRule>
  </conditionalFormatting>
  <conditionalFormatting sqref="K6880:K6897">
    <cfRule type="cellIs" dxfId="264" priority="345" operator="equal">
      <formula>"N"</formula>
    </cfRule>
  </conditionalFormatting>
  <conditionalFormatting sqref="J6880:J6897">
    <cfRule type="cellIs" dxfId="263" priority="344" operator="equal">
      <formula>2</formula>
    </cfRule>
  </conditionalFormatting>
  <conditionalFormatting sqref="J6880:J6897">
    <cfRule type="cellIs" dxfId="262" priority="343" operator="equal">
      <formula>4</formula>
    </cfRule>
  </conditionalFormatting>
  <conditionalFormatting sqref="J6936">
    <cfRule type="cellIs" dxfId="261" priority="338" operator="equal">
      <formula>1</formula>
    </cfRule>
  </conditionalFormatting>
  <conditionalFormatting sqref="K6936">
    <cfRule type="cellIs" dxfId="260" priority="337" operator="equal">
      <formula>"N"</formula>
    </cfRule>
  </conditionalFormatting>
  <conditionalFormatting sqref="J6936">
    <cfRule type="cellIs" dxfId="259" priority="336" operator="equal">
      <formula>2</formula>
    </cfRule>
  </conditionalFormatting>
  <conditionalFormatting sqref="J6936">
    <cfRule type="cellIs" dxfId="258" priority="335" operator="equal">
      <formula>4</formula>
    </cfRule>
  </conditionalFormatting>
  <conditionalFormatting sqref="J6901:J6909 J6912:J6930">
    <cfRule type="cellIs" dxfId="257" priority="334" operator="equal">
      <formula>1</formula>
    </cfRule>
  </conditionalFormatting>
  <conditionalFormatting sqref="K6901:K6909 K6912:K6930">
    <cfRule type="cellIs" dxfId="256" priority="333" operator="equal">
      <formula>"N"</formula>
    </cfRule>
  </conditionalFormatting>
  <conditionalFormatting sqref="J6901:J6909 J6912:J6930">
    <cfRule type="cellIs" dxfId="255" priority="332" operator="equal">
      <formula>2</formula>
    </cfRule>
  </conditionalFormatting>
  <conditionalFormatting sqref="J6901:J6909 J6912:J6930">
    <cfRule type="cellIs" dxfId="254" priority="331" operator="equal">
      <formula>4</formula>
    </cfRule>
  </conditionalFormatting>
  <conditionalFormatting sqref="J6900">
    <cfRule type="cellIs" dxfId="253" priority="330" operator="equal">
      <formula>1</formula>
    </cfRule>
  </conditionalFormatting>
  <conditionalFormatting sqref="K6900">
    <cfRule type="cellIs" dxfId="252" priority="329" operator="equal">
      <formula>"N"</formula>
    </cfRule>
  </conditionalFormatting>
  <conditionalFormatting sqref="J6900">
    <cfRule type="cellIs" dxfId="251" priority="328" operator="equal">
      <formula>2</formula>
    </cfRule>
  </conditionalFormatting>
  <conditionalFormatting sqref="J6900">
    <cfRule type="cellIs" dxfId="250" priority="327" operator="equal">
      <formula>4</formula>
    </cfRule>
  </conditionalFormatting>
  <conditionalFormatting sqref="J6899">
    <cfRule type="cellIs" dxfId="249" priority="326" operator="equal">
      <formula>1</formula>
    </cfRule>
  </conditionalFormatting>
  <conditionalFormatting sqref="K6899">
    <cfRule type="cellIs" dxfId="248" priority="325" operator="equal">
      <formula>"N"</formula>
    </cfRule>
  </conditionalFormatting>
  <conditionalFormatting sqref="J6899">
    <cfRule type="cellIs" dxfId="247" priority="324" operator="equal">
      <formula>2</formula>
    </cfRule>
  </conditionalFormatting>
  <conditionalFormatting sqref="J6899">
    <cfRule type="cellIs" dxfId="246" priority="323" operator="equal">
      <formula>4</formula>
    </cfRule>
  </conditionalFormatting>
  <conditionalFormatting sqref="J6935:J6936">
    <cfRule type="cellIs" dxfId="245" priority="322" operator="equal">
      <formula>1</formula>
    </cfRule>
  </conditionalFormatting>
  <conditionalFormatting sqref="K6935:K6936">
    <cfRule type="cellIs" dxfId="244" priority="321" operator="equal">
      <formula>"N"</formula>
    </cfRule>
  </conditionalFormatting>
  <conditionalFormatting sqref="J6935:J6936">
    <cfRule type="cellIs" dxfId="243" priority="320" operator="equal">
      <formula>2</formula>
    </cfRule>
  </conditionalFormatting>
  <conditionalFormatting sqref="J6935:J6936">
    <cfRule type="cellIs" dxfId="242" priority="319" operator="equal">
      <formula>4</formula>
    </cfRule>
  </conditionalFormatting>
  <conditionalFormatting sqref="J6931">
    <cfRule type="cellIs" dxfId="241" priority="318" operator="equal">
      <formula>1</formula>
    </cfRule>
  </conditionalFormatting>
  <conditionalFormatting sqref="K6931">
    <cfRule type="cellIs" dxfId="240" priority="317" operator="equal">
      <formula>"N"</formula>
    </cfRule>
  </conditionalFormatting>
  <conditionalFormatting sqref="J6931">
    <cfRule type="cellIs" dxfId="239" priority="316" operator="equal">
      <formula>2</formula>
    </cfRule>
  </conditionalFormatting>
  <conditionalFormatting sqref="J6931">
    <cfRule type="cellIs" dxfId="238" priority="315" operator="equal">
      <formula>4</formula>
    </cfRule>
  </conditionalFormatting>
  <conditionalFormatting sqref="J6932:J6933">
    <cfRule type="cellIs" dxfId="237" priority="314" operator="equal">
      <formula>1</formula>
    </cfRule>
  </conditionalFormatting>
  <conditionalFormatting sqref="K6932:K6933">
    <cfRule type="cellIs" dxfId="236" priority="313" operator="equal">
      <formula>"N"</formula>
    </cfRule>
  </conditionalFormatting>
  <conditionalFormatting sqref="J6932:J6933">
    <cfRule type="cellIs" dxfId="235" priority="312" operator="equal">
      <formula>2</formula>
    </cfRule>
  </conditionalFormatting>
  <conditionalFormatting sqref="J6932:J6933">
    <cfRule type="cellIs" dxfId="234" priority="311" operator="equal">
      <formula>4</formula>
    </cfRule>
  </conditionalFormatting>
  <conditionalFormatting sqref="J6934:J6936">
    <cfRule type="cellIs" dxfId="233" priority="310" operator="equal">
      <formula>1</formula>
    </cfRule>
  </conditionalFormatting>
  <conditionalFormatting sqref="K6934:K6936">
    <cfRule type="cellIs" dxfId="232" priority="309" operator="equal">
      <formula>"N"</formula>
    </cfRule>
  </conditionalFormatting>
  <conditionalFormatting sqref="J6934:J6936">
    <cfRule type="cellIs" dxfId="231" priority="308" operator="equal">
      <formula>2</formula>
    </cfRule>
  </conditionalFormatting>
  <conditionalFormatting sqref="J6934:J6936">
    <cfRule type="cellIs" dxfId="230" priority="307" operator="equal">
      <formula>4</formula>
    </cfRule>
  </conditionalFormatting>
  <conditionalFormatting sqref="J6933">
    <cfRule type="cellIs" dxfId="229" priority="306" operator="equal">
      <formula>1</formula>
    </cfRule>
  </conditionalFormatting>
  <conditionalFormatting sqref="K6933">
    <cfRule type="cellIs" dxfId="228" priority="305" operator="equal">
      <formula>"N"</formula>
    </cfRule>
  </conditionalFormatting>
  <conditionalFormatting sqref="J6933">
    <cfRule type="cellIs" dxfId="227" priority="304" operator="equal">
      <formula>2</formula>
    </cfRule>
  </conditionalFormatting>
  <conditionalFormatting sqref="J6933">
    <cfRule type="cellIs" dxfId="226" priority="303" operator="equal">
      <formula>4</formula>
    </cfRule>
  </conditionalFormatting>
  <conditionalFormatting sqref="J6929">
    <cfRule type="cellIs" dxfId="225" priority="294" operator="equal">
      <formula>1</formula>
    </cfRule>
  </conditionalFormatting>
  <conditionalFormatting sqref="K6929">
    <cfRule type="cellIs" dxfId="224" priority="293" operator="equal">
      <formula>"N"</formula>
    </cfRule>
  </conditionalFormatting>
  <conditionalFormatting sqref="J6929">
    <cfRule type="cellIs" dxfId="223" priority="292" operator="equal">
      <formula>2</formula>
    </cfRule>
  </conditionalFormatting>
  <conditionalFormatting sqref="J6929">
    <cfRule type="cellIs" dxfId="222" priority="291" operator="equal">
      <formula>4</formula>
    </cfRule>
  </conditionalFormatting>
  <conditionalFormatting sqref="J6919:J6924">
    <cfRule type="cellIs" dxfId="221" priority="282" operator="equal">
      <formula>1</formula>
    </cfRule>
  </conditionalFormatting>
  <conditionalFormatting sqref="K6919:K6924">
    <cfRule type="cellIs" dxfId="220" priority="281" operator="equal">
      <formula>"N"</formula>
    </cfRule>
  </conditionalFormatting>
  <conditionalFormatting sqref="J6919:J6924">
    <cfRule type="cellIs" dxfId="219" priority="280" operator="equal">
      <formula>2</formula>
    </cfRule>
  </conditionalFormatting>
  <conditionalFormatting sqref="J6919:J6924">
    <cfRule type="cellIs" dxfId="218" priority="279" operator="equal">
      <formula>4</formula>
    </cfRule>
  </conditionalFormatting>
  <conditionalFormatting sqref="J6913">
    <cfRule type="cellIs" dxfId="217" priority="270" operator="equal">
      <formula>1</formula>
    </cfRule>
  </conditionalFormatting>
  <conditionalFormatting sqref="K6913">
    <cfRule type="cellIs" dxfId="216" priority="269" operator="equal">
      <formula>"N"</formula>
    </cfRule>
  </conditionalFormatting>
  <conditionalFormatting sqref="J6913">
    <cfRule type="cellIs" dxfId="215" priority="268" operator="equal">
      <formula>2</formula>
    </cfRule>
  </conditionalFormatting>
  <conditionalFormatting sqref="J6913">
    <cfRule type="cellIs" dxfId="214" priority="267" operator="equal">
      <formula>4</formula>
    </cfRule>
  </conditionalFormatting>
  <conditionalFormatting sqref="J6913">
    <cfRule type="cellIs" dxfId="213" priority="266" operator="equal">
      <formula>1</formula>
    </cfRule>
  </conditionalFormatting>
  <conditionalFormatting sqref="K6913">
    <cfRule type="cellIs" dxfId="212" priority="265" operator="equal">
      <formula>"N"</formula>
    </cfRule>
  </conditionalFormatting>
  <conditionalFormatting sqref="J6913">
    <cfRule type="cellIs" dxfId="211" priority="264" operator="equal">
      <formula>2</formula>
    </cfRule>
  </conditionalFormatting>
  <conditionalFormatting sqref="J6913">
    <cfRule type="cellIs" dxfId="210" priority="263" operator="equal">
      <formula>4</formula>
    </cfRule>
  </conditionalFormatting>
  <conditionalFormatting sqref="J6913">
    <cfRule type="cellIs" dxfId="209" priority="262" operator="equal">
      <formula>1</formula>
    </cfRule>
  </conditionalFormatting>
  <conditionalFormatting sqref="K6913">
    <cfRule type="cellIs" dxfId="208" priority="261" operator="equal">
      <formula>"N"</formula>
    </cfRule>
  </conditionalFormatting>
  <conditionalFormatting sqref="J6913">
    <cfRule type="cellIs" dxfId="207" priority="260" operator="equal">
      <formula>2</formula>
    </cfRule>
  </conditionalFormatting>
  <conditionalFormatting sqref="J6913">
    <cfRule type="cellIs" dxfId="206" priority="259" operator="equal">
      <formula>4</formula>
    </cfRule>
  </conditionalFormatting>
  <conditionalFormatting sqref="J6915:J6918">
    <cfRule type="cellIs" dxfId="205" priority="258" operator="equal">
      <formula>1</formula>
    </cfRule>
  </conditionalFormatting>
  <conditionalFormatting sqref="K6915:K6918">
    <cfRule type="cellIs" dxfId="204" priority="257" operator="equal">
      <formula>"N"</formula>
    </cfRule>
  </conditionalFormatting>
  <conditionalFormatting sqref="J6915:J6918">
    <cfRule type="cellIs" dxfId="203" priority="256" operator="equal">
      <formula>2</formula>
    </cfRule>
  </conditionalFormatting>
  <conditionalFormatting sqref="J6915:J6918">
    <cfRule type="cellIs" dxfId="202" priority="255" operator="equal">
      <formula>4</formula>
    </cfRule>
  </conditionalFormatting>
  <conditionalFormatting sqref="J6926:J6927">
    <cfRule type="cellIs" dxfId="201" priority="246" operator="equal">
      <formula>1</formula>
    </cfRule>
  </conditionalFormatting>
  <conditionalFormatting sqref="K6926:K6927">
    <cfRule type="cellIs" dxfId="200" priority="245" operator="equal">
      <formula>"N"</formula>
    </cfRule>
  </conditionalFormatting>
  <conditionalFormatting sqref="J6926:J6927">
    <cfRule type="cellIs" dxfId="199" priority="244" operator="equal">
      <formula>2</formula>
    </cfRule>
  </conditionalFormatting>
  <conditionalFormatting sqref="J6926:J6927">
    <cfRule type="cellIs" dxfId="198" priority="243" operator="equal">
      <formula>4</formula>
    </cfRule>
  </conditionalFormatting>
  <conditionalFormatting sqref="J6926:J6927">
    <cfRule type="cellIs" dxfId="197" priority="242" operator="equal">
      <formula>1</formula>
    </cfRule>
  </conditionalFormatting>
  <conditionalFormatting sqref="K6926:K6927">
    <cfRule type="cellIs" dxfId="196" priority="241" operator="equal">
      <formula>"N"</formula>
    </cfRule>
  </conditionalFormatting>
  <conditionalFormatting sqref="J6926:J6927">
    <cfRule type="cellIs" dxfId="195" priority="240" operator="equal">
      <formula>2</formula>
    </cfRule>
  </conditionalFormatting>
  <conditionalFormatting sqref="J6926:J6927">
    <cfRule type="cellIs" dxfId="194" priority="239" operator="equal">
      <formula>4</formula>
    </cfRule>
  </conditionalFormatting>
  <conditionalFormatting sqref="J6926:J6927">
    <cfRule type="cellIs" dxfId="193" priority="238" operator="equal">
      <formula>1</formula>
    </cfRule>
  </conditionalFormatting>
  <conditionalFormatting sqref="K6926:K6927">
    <cfRule type="cellIs" dxfId="192" priority="237" operator="equal">
      <formula>"N"</formula>
    </cfRule>
  </conditionalFormatting>
  <conditionalFormatting sqref="J6926:J6927">
    <cfRule type="cellIs" dxfId="191" priority="236" operator="equal">
      <formula>2</formula>
    </cfRule>
  </conditionalFormatting>
  <conditionalFormatting sqref="J6926:J6927">
    <cfRule type="cellIs" dxfId="190" priority="235" operator="equal">
      <formula>4</formula>
    </cfRule>
  </conditionalFormatting>
  <conditionalFormatting sqref="J6922:J6923">
    <cfRule type="cellIs" dxfId="189" priority="234" operator="equal">
      <formula>1</formula>
    </cfRule>
  </conditionalFormatting>
  <conditionalFormatting sqref="K6922:K6923">
    <cfRule type="cellIs" dxfId="188" priority="233" operator="equal">
      <formula>"N"</formula>
    </cfRule>
  </conditionalFormatting>
  <conditionalFormatting sqref="J6922:J6923">
    <cfRule type="cellIs" dxfId="187" priority="232" operator="equal">
      <formula>2</formula>
    </cfRule>
  </conditionalFormatting>
  <conditionalFormatting sqref="J6922:J6923">
    <cfRule type="cellIs" dxfId="186" priority="231" operator="equal">
      <formula>4</formula>
    </cfRule>
  </conditionalFormatting>
  <conditionalFormatting sqref="J6918">
    <cfRule type="cellIs" dxfId="185" priority="222" operator="equal">
      <formula>1</formula>
    </cfRule>
  </conditionalFormatting>
  <conditionalFormatting sqref="K6918">
    <cfRule type="cellIs" dxfId="184" priority="221" operator="equal">
      <formula>"N"</formula>
    </cfRule>
  </conditionalFormatting>
  <conditionalFormatting sqref="J6918">
    <cfRule type="cellIs" dxfId="183" priority="220" operator="equal">
      <formula>2</formula>
    </cfRule>
  </conditionalFormatting>
  <conditionalFormatting sqref="J6918">
    <cfRule type="cellIs" dxfId="182" priority="219" operator="equal">
      <formula>4</formula>
    </cfRule>
  </conditionalFormatting>
  <conditionalFormatting sqref="J6918">
    <cfRule type="cellIs" dxfId="181" priority="218" operator="equal">
      <formula>1</formula>
    </cfRule>
  </conditionalFormatting>
  <conditionalFormatting sqref="K6918">
    <cfRule type="cellIs" dxfId="180" priority="217" operator="equal">
      <formula>"N"</formula>
    </cfRule>
  </conditionalFormatting>
  <conditionalFormatting sqref="J6918">
    <cfRule type="cellIs" dxfId="179" priority="216" operator="equal">
      <formula>2</formula>
    </cfRule>
  </conditionalFormatting>
  <conditionalFormatting sqref="J6918">
    <cfRule type="cellIs" dxfId="178" priority="215" operator="equal">
      <formula>4</formula>
    </cfRule>
  </conditionalFormatting>
  <conditionalFormatting sqref="J6918">
    <cfRule type="cellIs" dxfId="177" priority="214" operator="equal">
      <formula>1</formula>
    </cfRule>
  </conditionalFormatting>
  <conditionalFormatting sqref="K6918">
    <cfRule type="cellIs" dxfId="176" priority="213" operator="equal">
      <formula>"N"</formula>
    </cfRule>
  </conditionalFormatting>
  <conditionalFormatting sqref="J6918">
    <cfRule type="cellIs" dxfId="175" priority="212" operator="equal">
      <formula>2</formula>
    </cfRule>
  </conditionalFormatting>
  <conditionalFormatting sqref="J6918">
    <cfRule type="cellIs" dxfId="174" priority="211" operator="equal">
      <formula>4</formula>
    </cfRule>
  </conditionalFormatting>
  <conditionalFormatting sqref="J6927">
    <cfRule type="cellIs" dxfId="173" priority="210" operator="equal">
      <formula>1</formula>
    </cfRule>
  </conditionalFormatting>
  <conditionalFormatting sqref="K6927">
    <cfRule type="cellIs" dxfId="172" priority="209" operator="equal">
      <formula>"N"</formula>
    </cfRule>
  </conditionalFormatting>
  <conditionalFormatting sqref="J6927">
    <cfRule type="cellIs" dxfId="171" priority="208" operator="equal">
      <formula>2</formula>
    </cfRule>
  </conditionalFormatting>
  <conditionalFormatting sqref="J6927">
    <cfRule type="cellIs" dxfId="170" priority="207" operator="equal">
      <formula>4</formula>
    </cfRule>
  </conditionalFormatting>
  <conditionalFormatting sqref="J6923">
    <cfRule type="cellIs" dxfId="169" priority="198" operator="equal">
      <formula>1</formula>
    </cfRule>
  </conditionalFormatting>
  <conditionalFormatting sqref="K6923">
    <cfRule type="cellIs" dxfId="168" priority="197" operator="equal">
      <formula>"N"</formula>
    </cfRule>
  </conditionalFormatting>
  <conditionalFormatting sqref="J6923">
    <cfRule type="cellIs" dxfId="167" priority="196" operator="equal">
      <formula>2</formula>
    </cfRule>
  </conditionalFormatting>
  <conditionalFormatting sqref="J6923">
    <cfRule type="cellIs" dxfId="166" priority="195" operator="equal">
      <formula>4</formula>
    </cfRule>
  </conditionalFormatting>
  <conditionalFormatting sqref="J6923">
    <cfRule type="cellIs" dxfId="165" priority="194" operator="equal">
      <formula>1</formula>
    </cfRule>
  </conditionalFormatting>
  <conditionalFormatting sqref="K6923">
    <cfRule type="cellIs" dxfId="164" priority="193" operator="equal">
      <formula>"N"</formula>
    </cfRule>
  </conditionalFormatting>
  <conditionalFormatting sqref="J6923">
    <cfRule type="cellIs" dxfId="163" priority="192" operator="equal">
      <formula>2</formula>
    </cfRule>
  </conditionalFormatting>
  <conditionalFormatting sqref="J6923">
    <cfRule type="cellIs" dxfId="162" priority="191" operator="equal">
      <formula>4</formula>
    </cfRule>
  </conditionalFormatting>
  <conditionalFormatting sqref="J6923">
    <cfRule type="cellIs" dxfId="161" priority="190" operator="equal">
      <formula>1</formula>
    </cfRule>
  </conditionalFormatting>
  <conditionalFormatting sqref="K6923">
    <cfRule type="cellIs" dxfId="160" priority="189" operator="equal">
      <formula>"N"</formula>
    </cfRule>
  </conditionalFormatting>
  <conditionalFormatting sqref="J6923">
    <cfRule type="cellIs" dxfId="159" priority="188" operator="equal">
      <formula>2</formula>
    </cfRule>
  </conditionalFormatting>
  <conditionalFormatting sqref="J6923">
    <cfRule type="cellIs" dxfId="158" priority="187" operator="equal">
      <formula>4</formula>
    </cfRule>
  </conditionalFormatting>
  <conditionalFormatting sqref="J6910">
    <cfRule type="cellIs" dxfId="157" priority="174" operator="equal">
      <formula>1</formula>
    </cfRule>
  </conditionalFormatting>
  <conditionalFormatting sqref="K6910">
    <cfRule type="cellIs" dxfId="156" priority="173" operator="equal">
      <formula>"N"</formula>
    </cfRule>
  </conditionalFormatting>
  <conditionalFormatting sqref="J6910">
    <cfRule type="cellIs" dxfId="155" priority="172" operator="equal">
      <formula>2</formula>
    </cfRule>
  </conditionalFormatting>
  <conditionalFormatting sqref="J6910">
    <cfRule type="cellIs" dxfId="154" priority="171" operator="equal">
      <formula>4</formula>
    </cfRule>
  </conditionalFormatting>
  <conditionalFormatting sqref="J6909">
    <cfRule type="cellIs" dxfId="153" priority="170" operator="equal">
      <formula>1</formula>
    </cfRule>
  </conditionalFormatting>
  <conditionalFormatting sqref="K6909">
    <cfRule type="cellIs" dxfId="152" priority="169" operator="equal">
      <formula>"N"</formula>
    </cfRule>
  </conditionalFormatting>
  <conditionalFormatting sqref="J6909">
    <cfRule type="cellIs" dxfId="151" priority="168" operator="equal">
      <formula>2</formula>
    </cfRule>
  </conditionalFormatting>
  <conditionalFormatting sqref="J6909">
    <cfRule type="cellIs" dxfId="150" priority="167" operator="equal">
      <formula>4</formula>
    </cfRule>
  </conditionalFormatting>
  <conditionalFormatting sqref="J6907:J6908">
    <cfRule type="cellIs" dxfId="149" priority="166" operator="equal">
      <formula>1</formula>
    </cfRule>
  </conditionalFormatting>
  <conditionalFormatting sqref="K6907:K6908">
    <cfRule type="cellIs" dxfId="148" priority="165" operator="equal">
      <formula>"N"</formula>
    </cfRule>
  </conditionalFormatting>
  <conditionalFormatting sqref="J6907:J6908">
    <cfRule type="cellIs" dxfId="147" priority="164" operator="equal">
      <formula>2</formula>
    </cfRule>
  </conditionalFormatting>
  <conditionalFormatting sqref="J6907:J6908">
    <cfRule type="cellIs" dxfId="146" priority="163" operator="equal">
      <formula>4</formula>
    </cfRule>
  </conditionalFormatting>
  <conditionalFormatting sqref="J6911">
    <cfRule type="cellIs" dxfId="145" priority="162" operator="equal">
      <formula>1</formula>
    </cfRule>
  </conditionalFormatting>
  <conditionalFormatting sqref="K6911">
    <cfRule type="cellIs" dxfId="144" priority="161" operator="equal">
      <formula>"N"</formula>
    </cfRule>
  </conditionalFormatting>
  <conditionalFormatting sqref="J6911">
    <cfRule type="cellIs" dxfId="143" priority="160" operator="equal">
      <formula>2</formula>
    </cfRule>
  </conditionalFormatting>
  <conditionalFormatting sqref="J6911">
    <cfRule type="cellIs" dxfId="142" priority="159" operator="equal">
      <formula>4</formula>
    </cfRule>
  </conditionalFormatting>
  <conditionalFormatting sqref="J6904">
    <cfRule type="cellIs" dxfId="141" priority="158" operator="equal">
      <formula>1</formula>
    </cfRule>
  </conditionalFormatting>
  <conditionalFormatting sqref="K6904">
    <cfRule type="cellIs" dxfId="140" priority="157" operator="equal">
      <formula>"N"</formula>
    </cfRule>
  </conditionalFormatting>
  <conditionalFormatting sqref="J6904">
    <cfRule type="cellIs" dxfId="139" priority="156" operator="equal">
      <formula>2</formula>
    </cfRule>
  </conditionalFormatting>
  <conditionalFormatting sqref="J6904">
    <cfRule type="cellIs" dxfId="138" priority="155" operator="equal">
      <formula>4</formula>
    </cfRule>
  </conditionalFormatting>
  <conditionalFormatting sqref="J6903">
    <cfRule type="cellIs" dxfId="137" priority="134" operator="equal">
      <formula>1</formula>
    </cfRule>
  </conditionalFormatting>
  <conditionalFormatting sqref="K6903">
    <cfRule type="cellIs" dxfId="136" priority="133" operator="equal">
      <formula>"N"</formula>
    </cfRule>
  </conditionalFormatting>
  <conditionalFormatting sqref="J6903">
    <cfRule type="cellIs" dxfId="135" priority="132" operator="equal">
      <formula>2</formula>
    </cfRule>
  </conditionalFormatting>
  <conditionalFormatting sqref="J6903">
    <cfRule type="cellIs" dxfId="134" priority="131" operator="equal">
      <formula>4</formula>
    </cfRule>
  </conditionalFormatting>
  <conditionalFormatting sqref="J6902:J6903">
    <cfRule type="cellIs" dxfId="133" priority="150" operator="equal">
      <formula>1</formula>
    </cfRule>
  </conditionalFormatting>
  <conditionalFormatting sqref="K6902:K6903">
    <cfRule type="cellIs" dxfId="132" priority="149" operator="equal">
      <formula>"N"</formula>
    </cfRule>
  </conditionalFormatting>
  <conditionalFormatting sqref="J6902:J6903">
    <cfRule type="cellIs" dxfId="131" priority="148" operator="equal">
      <formula>2</formula>
    </cfRule>
  </conditionalFormatting>
  <conditionalFormatting sqref="J6902:J6903">
    <cfRule type="cellIs" dxfId="130" priority="147" operator="equal">
      <formula>4</formula>
    </cfRule>
  </conditionalFormatting>
  <conditionalFormatting sqref="J6905:J6906">
    <cfRule type="cellIs" dxfId="129" priority="146" operator="equal">
      <formula>1</formula>
    </cfRule>
  </conditionalFormatting>
  <conditionalFormatting sqref="K6905:K6906">
    <cfRule type="cellIs" dxfId="128" priority="145" operator="equal">
      <formula>"N"</formula>
    </cfRule>
  </conditionalFormatting>
  <conditionalFormatting sqref="J6905:J6906">
    <cfRule type="cellIs" dxfId="127" priority="144" operator="equal">
      <formula>2</formula>
    </cfRule>
  </conditionalFormatting>
  <conditionalFormatting sqref="J6905:J6906">
    <cfRule type="cellIs" dxfId="126" priority="143" operator="equal">
      <formula>4</formula>
    </cfRule>
  </conditionalFormatting>
  <conditionalFormatting sqref="J6906">
    <cfRule type="cellIs" dxfId="125" priority="138" operator="equal">
      <formula>1</formula>
    </cfRule>
  </conditionalFormatting>
  <conditionalFormatting sqref="K6906">
    <cfRule type="cellIs" dxfId="124" priority="137" operator="equal">
      <formula>"N"</formula>
    </cfRule>
  </conditionalFormatting>
  <conditionalFormatting sqref="J6906">
    <cfRule type="cellIs" dxfId="123" priority="136" operator="equal">
      <formula>2</formula>
    </cfRule>
  </conditionalFormatting>
  <conditionalFormatting sqref="J6906">
    <cfRule type="cellIs" dxfId="122" priority="135" operator="equal">
      <formula>4</formula>
    </cfRule>
  </conditionalFormatting>
  <conditionalFormatting sqref="J6908">
    <cfRule type="cellIs" dxfId="121" priority="130" operator="equal">
      <formula>1</formula>
    </cfRule>
  </conditionalFormatting>
  <conditionalFormatting sqref="K6908">
    <cfRule type="cellIs" dxfId="120" priority="129" operator="equal">
      <formula>"N"</formula>
    </cfRule>
  </conditionalFormatting>
  <conditionalFormatting sqref="J6908">
    <cfRule type="cellIs" dxfId="119" priority="128" operator="equal">
      <formula>2</formula>
    </cfRule>
  </conditionalFormatting>
  <conditionalFormatting sqref="J6908">
    <cfRule type="cellIs" dxfId="118" priority="127" operator="equal">
      <formula>4</formula>
    </cfRule>
  </conditionalFormatting>
  <conditionalFormatting sqref="J6952">
    <cfRule type="cellIs" dxfId="117" priority="122" operator="equal">
      <formula>1</formula>
    </cfRule>
  </conditionalFormatting>
  <conditionalFormatting sqref="K6952">
    <cfRule type="cellIs" dxfId="116" priority="121" operator="equal">
      <formula>"N"</formula>
    </cfRule>
  </conditionalFormatting>
  <conditionalFormatting sqref="J6952">
    <cfRule type="cellIs" dxfId="115" priority="120" operator="equal">
      <formula>2</formula>
    </cfRule>
  </conditionalFormatting>
  <conditionalFormatting sqref="J6952">
    <cfRule type="cellIs" dxfId="114" priority="119" operator="equal">
      <formula>4</formula>
    </cfRule>
  </conditionalFormatting>
  <conditionalFormatting sqref="J6956">
    <cfRule type="cellIs" dxfId="113" priority="118" operator="equal">
      <formula>1</formula>
    </cfRule>
  </conditionalFormatting>
  <conditionalFormatting sqref="K6956">
    <cfRule type="cellIs" dxfId="112" priority="117" operator="equal">
      <formula>"N"</formula>
    </cfRule>
  </conditionalFormatting>
  <conditionalFormatting sqref="J6956">
    <cfRule type="cellIs" dxfId="111" priority="116" operator="equal">
      <formula>2</formula>
    </cfRule>
  </conditionalFormatting>
  <conditionalFormatting sqref="J6956">
    <cfRule type="cellIs" dxfId="110" priority="115" operator="equal">
      <formula>4</formula>
    </cfRule>
  </conditionalFormatting>
  <conditionalFormatting sqref="J6859">
    <cfRule type="cellIs" dxfId="109" priority="114" operator="equal">
      <formula>1</formula>
    </cfRule>
  </conditionalFormatting>
  <conditionalFormatting sqref="K6859">
    <cfRule type="cellIs" dxfId="108" priority="113" operator="equal">
      <formula>"N"</formula>
    </cfRule>
  </conditionalFormatting>
  <conditionalFormatting sqref="J6859">
    <cfRule type="cellIs" dxfId="107" priority="112" operator="equal">
      <formula>2</formula>
    </cfRule>
  </conditionalFormatting>
  <conditionalFormatting sqref="J6859">
    <cfRule type="cellIs" dxfId="106" priority="111" operator="equal">
      <formula>4</formula>
    </cfRule>
  </conditionalFormatting>
  <conditionalFormatting sqref="J6861">
    <cfRule type="cellIs" dxfId="105" priority="110" operator="equal">
      <formula>1</formula>
    </cfRule>
  </conditionalFormatting>
  <conditionalFormatting sqref="K6861">
    <cfRule type="cellIs" dxfId="104" priority="109" operator="equal">
      <formula>"N"</formula>
    </cfRule>
  </conditionalFormatting>
  <conditionalFormatting sqref="J6861">
    <cfRule type="cellIs" dxfId="103" priority="108" operator="equal">
      <formula>2</formula>
    </cfRule>
  </conditionalFormatting>
  <conditionalFormatting sqref="J6861">
    <cfRule type="cellIs" dxfId="102" priority="107" operator="equal">
      <formula>4</formula>
    </cfRule>
  </conditionalFormatting>
  <conditionalFormatting sqref="K6224:K6230">
    <cfRule type="cellIs" dxfId="101" priority="106" operator="equal">
      <formula>"N"</formula>
    </cfRule>
  </conditionalFormatting>
  <conditionalFormatting sqref="K6231">
    <cfRule type="cellIs" dxfId="100" priority="105" operator="equal">
      <formula>"N"</formula>
    </cfRule>
  </conditionalFormatting>
  <conditionalFormatting sqref="J6822">
    <cfRule type="cellIs" dxfId="99" priority="104" operator="equal">
      <formula>1</formula>
    </cfRule>
  </conditionalFormatting>
  <conditionalFormatting sqref="K6822">
    <cfRule type="cellIs" dxfId="98" priority="103" operator="equal">
      <formula>"N"</formula>
    </cfRule>
  </conditionalFormatting>
  <conditionalFormatting sqref="J6822">
    <cfRule type="cellIs" dxfId="97" priority="102" operator="equal">
      <formula>2</formula>
    </cfRule>
  </conditionalFormatting>
  <conditionalFormatting sqref="J6822">
    <cfRule type="cellIs" dxfId="96" priority="101" operator="equal">
      <formula>4</formula>
    </cfRule>
  </conditionalFormatting>
  <conditionalFormatting sqref="J6802">
    <cfRule type="cellIs" dxfId="95" priority="100" operator="equal">
      <formula>1</formula>
    </cfRule>
  </conditionalFormatting>
  <conditionalFormatting sqref="K6802">
    <cfRule type="cellIs" dxfId="94" priority="99" operator="equal">
      <formula>"N"</formula>
    </cfRule>
  </conditionalFormatting>
  <conditionalFormatting sqref="J6802">
    <cfRule type="cellIs" dxfId="93" priority="98" operator="equal">
      <formula>2</formula>
    </cfRule>
  </conditionalFormatting>
  <conditionalFormatting sqref="J6802">
    <cfRule type="cellIs" dxfId="92" priority="97" operator="equal">
      <formula>4</formula>
    </cfRule>
  </conditionalFormatting>
  <conditionalFormatting sqref="J6803">
    <cfRule type="cellIs" dxfId="91" priority="96" operator="equal">
      <formula>1</formula>
    </cfRule>
  </conditionalFormatting>
  <conditionalFormatting sqref="K6803">
    <cfRule type="cellIs" dxfId="90" priority="95" operator="equal">
      <formula>"N"</formula>
    </cfRule>
  </conditionalFormatting>
  <conditionalFormatting sqref="J6803">
    <cfRule type="cellIs" dxfId="89" priority="94" operator="equal">
      <formula>2</formula>
    </cfRule>
  </conditionalFormatting>
  <conditionalFormatting sqref="J6803">
    <cfRule type="cellIs" dxfId="88" priority="93" operator="equal">
      <formula>4</formula>
    </cfRule>
  </conditionalFormatting>
  <conditionalFormatting sqref="J6660">
    <cfRule type="cellIs" dxfId="87" priority="92" operator="equal">
      <formula>1</formula>
    </cfRule>
  </conditionalFormatting>
  <conditionalFormatting sqref="K6660">
    <cfRule type="cellIs" dxfId="86" priority="91" operator="equal">
      <formula>"N"</formula>
    </cfRule>
  </conditionalFormatting>
  <conditionalFormatting sqref="J6660">
    <cfRule type="cellIs" dxfId="85" priority="90" operator="equal">
      <formula>2</formula>
    </cfRule>
  </conditionalFormatting>
  <conditionalFormatting sqref="J6660">
    <cfRule type="cellIs" dxfId="84" priority="89" operator="equal">
      <formula>4</formula>
    </cfRule>
  </conditionalFormatting>
  <conditionalFormatting sqref="J6661">
    <cfRule type="cellIs" dxfId="83" priority="88" operator="equal">
      <formula>1</formula>
    </cfRule>
  </conditionalFormatting>
  <conditionalFormatting sqref="K6661">
    <cfRule type="cellIs" dxfId="82" priority="87" operator="equal">
      <formula>"N"</formula>
    </cfRule>
  </conditionalFormatting>
  <conditionalFormatting sqref="J6661">
    <cfRule type="cellIs" dxfId="81" priority="86" operator="equal">
      <formula>2</formula>
    </cfRule>
  </conditionalFormatting>
  <conditionalFormatting sqref="J6661">
    <cfRule type="cellIs" dxfId="80" priority="85" operator="equal">
      <formula>4</formula>
    </cfRule>
  </conditionalFormatting>
  <conditionalFormatting sqref="J6661">
    <cfRule type="cellIs" dxfId="79" priority="84" operator="equal">
      <formula>1</formula>
    </cfRule>
  </conditionalFormatting>
  <conditionalFormatting sqref="K6661">
    <cfRule type="cellIs" dxfId="78" priority="83" operator="equal">
      <formula>"N"</formula>
    </cfRule>
  </conditionalFormatting>
  <conditionalFormatting sqref="J6661">
    <cfRule type="cellIs" dxfId="77" priority="82" operator="equal">
      <formula>2</formula>
    </cfRule>
  </conditionalFormatting>
  <conditionalFormatting sqref="J6661">
    <cfRule type="cellIs" dxfId="76" priority="81" operator="equal">
      <formula>4</formula>
    </cfRule>
  </conditionalFormatting>
  <conditionalFormatting sqref="J6662">
    <cfRule type="cellIs" dxfId="75" priority="80" operator="equal">
      <formula>1</formula>
    </cfRule>
  </conditionalFormatting>
  <conditionalFormatting sqref="K6662">
    <cfRule type="cellIs" dxfId="74" priority="79" operator="equal">
      <formula>"N"</formula>
    </cfRule>
  </conditionalFormatting>
  <conditionalFormatting sqref="J6662">
    <cfRule type="cellIs" dxfId="73" priority="78" operator="equal">
      <formula>2</formula>
    </cfRule>
  </conditionalFormatting>
  <conditionalFormatting sqref="J6662">
    <cfRule type="cellIs" dxfId="72" priority="77" operator="equal">
      <formula>4</formula>
    </cfRule>
  </conditionalFormatting>
  <conditionalFormatting sqref="J6662">
    <cfRule type="cellIs" dxfId="71" priority="76" operator="equal">
      <formula>1</formula>
    </cfRule>
  </conditionalFormatting>
  <conditionalFormatting sqref="K6662">
    <cfRule type="cellIs" dxfId="70" priority="75" operator="equal">
      <formula>"N"</formula>
    </cfRule>
  </conditionalFormatting>
  <conditionalFormatting sqref="J6662">
    <cfRule type="cellIs" dxfId="69" priority="74" operator="equal">
      <formula>2</formula>
    </cfRule>
  </conditionalFormatting>
  <conditionalFormatting sqref="J6662">
    <cfRule type="cellIs" dxfId="68" priority="73" operator="equal">
      <formula>4</formula>
    </cfRule>
  </conditionalFormatting>
  <conditionalFormatting sqref="J6663">
    <cfRule type="cellIs" dxfId="67" priority="72" operator="equal">
      <formula>1</formula>
    </cfRule>
  </conditionalFormatting>
  <conditionalFormatting sqref="K6663">
    <cfRule type="cellIs" dxfId="66" priority="71" operator="equal">
      <formula>"N"</formula>
    </cfRule>
  </conditionalFormatting>
  <conditionalFormatting sqref="J6663">
    <cfRule type="cellIs" dxfId="65" priority="70" operator="equal">
      <formula>2</formula>
    </cfRule>
  </conditionalFormatting>
  <conditionalFormatting sqref="J6663">
    <cfRule type="cellIs" dxfId="64" priority="69" operator="equal">
      <formula>4</formula>
    </cfRule>
  </conditionalFormatting>
  <conditionalFormatting sqref="J6663">
    <cfRule type="cellIs" dxfId="63" priority="68" operator="equal">
      <formula>1</formula>
    </cfRule>
  </conditionalFormatting>
  <conditionalFormatting sqref="K6663">
    <cfRule type="cellIs" dxfId="62" priority="67" operator="equal">
      <formula>"N"</formula>
    </cfRule>
  </conditionalFormatting>
  <conditionalFormatting sqref="J6663">
    <cfRule type="cellIs" dxfId="61" priority="66" operator="equal">
      <formula>2</formula>
    </cfRule>
  </conditionalFormatting>
  <conditionalFormatting sqref="J6663">
    <cfRule type="cellIs" dxfId="60" priority="65" operator="equal">
      <formula>4</formula>
    </cfRule>
  </conditionalFormatting>
  <conditionalFormatting sqref="K6851">
    <cfRule type="cellIs" dxfId="59" priority="63" operator="equal">
      <formula>"N"</formula>
    </cfRule>
  </conditionalFormatting>
  <conditionalFormatting sqref="J6851">
    <cfRule type="cellIs" dxfId="58" priority="64" operator="equal">
      <formula>1</formula>
    </cfRule>
  </conditionalFormatting>
  <conditionalFormatting sqref="J6851">
    <cfRule type="cellIs" dxfId="57" priority="62" operator="equal">
      <formula>2</formula>
    </cfRule>
  </conditionalFormatting>
  <conditionalFormatting sqref="J6851">
    <cfRule type="cellIs" dxfId="56" priority="61" operator="equal">
      <formula>4</formula>
    </cfRule>
  </conditionalFormatting>
  <conditionalFormatting sqref="J6831">
    <cfRule type="cellIs" dxfId="55" priority="60" operator="equal">
      <formula>1</formula>
    </cfRule>
  </conditionalFormatting>
  <conditionalFormatting sqref="K6831">
    <cfRule type="cellIs" dxfId="54" priority="59" operator="equal">
      <formula>"N"</formula>
    </cfRule>
  </conditionalFormatting>
  <conditionalFormatting sqref="J6831">
    <cfRule type="cellIs" dxfId="53" priority="58" operator="equal">
      <formula>2</formula>
    </cfRule>
  </conditionalFormatting>
  <conditionalFormatting sqref="J6831">
    <cfRule type="cellIs" dxfId="52" priority="57" operator="equal">
      <formula>4</formula>
    </cfRule>
  </conditionalFormatting>
  <conditionalFormatting sqref="J6832">
    <cfRule type="cellIs" dxfId="51" priority="56" operator="equal">
      <formula>1</formula>
    </cfRule>
  </conditionalFormatting>
  <conditionalFormatting sqref="K6832">
    <cfRule type="cellIs" dxfId="50" priority="55" operator="equal">
      <formula>"N"</formula>
    </cfRule>
  </conditionalFormatting>
  <conditionalFormatting sqref="J6832">
    <cfRule type="cellIs" dxfId="49" priority="54" operator="equal">
      <formula>2</formula>
    </cfRule>
  </conditionalFormatting>
  <conditionalFormatting sqref="J6832">
    <cfRule type="cellIs" dxfId="48" priority="53" operator="equal">
      <formula>4</formula>
    </cfRule>
  </conditionalFormatting>
  <conditionalFormatting sqref="K12175:K12176">
    <cfRule type="cellIs" dxfId="47" priority="52" operator="equal">
      <formula>"N"</formula>
    </cfRule>
  </conditionalFormatting>
  <conditionalFormatting sqref="K12171:K12173">
    <cfRule type="cellIs" dxfId="46" priority="51" operator="equal">
      <formula>"N"</formula>
    </cfRule>
  </conditionalFormatting>
  <conditionalFormatting sqref="J12151">
    <cfRule type="cellIs" dxfId="45" priority="50" operator="equal">
      <formula>1</formula>
    </cfRule>
  </conditionalFormatting>
  <conditionalFormatting sqref="K12151">
    <cfRule type="cellIs" dxfId="44" priority="49" operator="equal">
      <formula>"N"</formula>
    </cfRule>
  </conditionalFormatting>
  <conditionalFormatting sqref="J12151">
    <cfRule type="cellIs" dxfId="43" priority="48" operator="equal">
      <formula>2</formula>
    </cfRule>
  </conditionalFormatting>
  <conditionalFormatting sqref="J12151">
    <cfRule type="cellIs" dxfId="42" priority="47" operator="equal">
      <formula>4</formula>
    </cfRule>
  </conditionalFormatting>
  <conditionalFormatting sqref="K12152">
    <cfRule type="cellIs" dxfId="41" priority="46" operator="equal">
      <formula>"N"</formula>
    </cfRule>
  </conditionalFormatting>
  <conditionalFormatting sqref="K12148:K12149">
    <cfRule type="cellIs" dxfId="40" priority="45" operator="equal">
      <formula>"N"</formula>
    </cfRule>
  </conditionalFormatting>
  <conditionalFormatting sqref="J5917">
    <cfRule type="cellIs" dxfId="39" priority="44" operator="equal">
      <formula>1</formula>
    </cfRule>
  </conditionalFormatting>
  <conditionalFormatting sqref="K5917">
    <cfRule type="cellIs" dxfId="38" priority="43" operator="equal">
      <formula>"N"</formula>
    </cfRule>
  </conditionalFormatting>
  <conditionalFormatting sqref="J5917">
    <cfRule type="cellIs" dxfId="37" priority="42" operator="equal">
      <formula>2</formula>
    </cfRule>
  </conditionalFormatting>
  <conditionalFormatting sqref="J5917">
    <cfRule type="cellIs" dxfId="36" priority="41" operator="equal">
      <formula>4</formula>
    </cfRule>
  </conditionalFormatting>
  <conditionalFormatting sqref="J5919">
    <cfRule type="cellIs" dxfId="35" priority="40" operator="equal">
      <formula>1</formula>
    </cfRule>
  </conditionalFormatting>
  <conditionalFormatting sqref="K5919">
    <cfRule type="cellIs" dxfId="34" priority="39" operator="equal">
      <formula>"N"</formula>
    </cfRule>
  </conditionalFormatting>
  <conditionalFormatting sqref="J5919">
    <cfRule type="cellIs" dxfId="33" priority="38" operator="equal">
      <formula>2</formula>
    </cfRule>
  </conditionalFormatting>
  <conditionalFormatting sqref="J5919">
    <cfRule type="cellIs" dxfId="32" priority="37" operator="equal">
      <formula>4</formula>
    </cfRule>
  </conditionalFormatting>
  <conditionalFormatting sqref="J4282">
    <cfRule type="cellIs" dxfId="31" priority="36" operator="equal">
      <formula>1</formula>
    </cfRule>
  </conditionalFormatting>
  <conditionalFormatting sqref="K4282">
    <cfRule type="cellIs" dxfId="30" priority="35" operator="equal">
      <formula>"N"</formula>
    </cfRule>
  </conditionalFormatting>
  <conditionalFormatting sqref="J4282">
    <cfRule type="cellIs" dxfId="29" priority="34" operator="equal">
      <formula>2</formula>
    </cfRule>
  </conditionalFormatting>
  <conditionalFormatting sqref="J4282">
    <cfRule type="cellIs" dxfId="28" priority="33" operator="equal">
      <formula>4</formula>
    </cfRule>
  </conditionalFormatting>
  <conditionalFormatting sqref="J4966">
    <cfRule type="cellIs" dxfId="27" priority="32" operator="equal">
      <formula>1</formula>
    </cfRule>
  </conditionalFormatting>
  <conditionalFormatting sqref="K4966">
    <cfRule type="cellIs" dxfId="26" priority="31" operator="equal">
      <formula>"N"</formula>
    </cfRule>
  </conditionalFormatting>
  <conditionalFormatting sqref="J4966">
    <cfRule type="cellIs" dxfId="25" priority="30" operator="equal">
      <formula>2</formula>
    </cfRule>
  </conditionalFormatting>
  <conditionalFormatting sqref="J4966">
    <cfRule type="cellIs" dxfId="24" priority="29" operator="equal">
      <formula>4</formula>
    </cfRule>
  </conditionalFormatting>
  <conditionalFormatting sqref="J6492">
    <cfRule type="cellIs" dxfId="23" priority="24" operator="equal">
      <formula>1</formula>
    </cfRule>
  </conditionalFormatting>
  <conditionalFormatting sqref="K6492">
    <cfRule type="cellIs" dxfId="22" priority="23" operator="equal">
      <formula>"N"</formula>
    </cfRule>
  </conditionalFormatting>
  <conditionalFormatting sqref="J6492">
    <cfRule type="cellIs" dxfId="21" priority="22" operator="equal">
      <formula>2</formula>
    </cfRule>
  </conditionalFormatting>
  <conditionalFormatting sqref="J6492">
    <cfRule type="cellIs" dxfId="20" priority="21" operator="equal">
      <formula>4</formula>
    </cfRule>
  </conditionalFormatting>
  <conditionalFormatting sqref="J7091">
    <cfRule type="cellIs" dxfId="19" priority="20" operator="equal">
      <formula>1</formula>
    </cfRule>
  </conditionalFormatting>
  <conditionalFormatting sqref="K7091">
    <cfRule type="cellIs" dxfId="18" priority="19" operator="equal">
      <formula>"N"</formula>
    </cfRule>
  </conditionalFormatting>
  <conditionalFormatting sqref="J7091">
    <cfRule type="cellIs" dxfId="17" priority="18" operator="equal">
      <formula>2</formula>
    </cfRule>
  </conditionalFormatting>
  <conditionalFormatting sqref="J7091">
    <cfRule type="cellIs" dxfId="16" priority="17" operator="equal">
      <formula>4</formula>
    </cfRule>
  </conditionalFormatting>
  <conditionalFormatting sqref="J7352">
    <cfRule type="cellIs" dxfId="15" priority="16" operator="equal">
      <formula>1</formula>
    </cfRule>
  </conditionalFormatting>
  <conditionalFormatting sqref="K7352">
    <cfRule type="cellIs" dxfId="14" priority="15" operator="equal">
      <formula>"N"</formula>
    </cfRule>
  </conditionalFormatting>
  <conditionalFormatting sqref="J7352">
    <cfRule type="cellIs" dxfId="13" priority="14" operator="equal">
      <formula>2</formula>
    </cfRule>
  </conditionalFormatting>
  <conditionalFormatting sqref="J7352">
    <cfRule type="cellIs" dxfId="12" priority="13" operator="equal">
      <formula>4</formula>
    </cfRule>
  </conditionalFormatting>
  <conditionalFormatting sqref="J9863">
    <cfRule type="cellIs" dxfId="11" priority="12" operator="equal">
      <formula>1</formula>
    </cfRule>
  </conditionalFormatting>
  <conditionalFormatting sqref="K9863">
    <cfRule type="cellIs" dxfId="10" priority="11" operator="equal">
      <formula>"N"</formula>
    </cfRule>
  </conditionalFormatting>
  <conditionalFormatting sqref="J9863">
    <cfRule type="cellIs" dxfId="9" priority="10" operator="equal">
      <formula>2</formula>
    </cfRule>
  </conditionalFormatting>
  <conditionalFormatting sqref="J9863">
    <cfRule type="cellIs" dxfId="8" priority="9" operator="equal">
      <formula>4</formula>
    </cfRule>
  </conditionalFormatting>
  <conditionalFormatting sqref="J11890">
    <cfRule type="cellIs" dxfId="7" priority="8" operator="equal">
      <formula>1</formula>
    </cfRule>
  </conditionalFormatting>
  <conditionalFormatting sqref="K11890">
    <cfRule type="cellIs" dxfId="6" priority="7" operator="equal">
      <formula>"N"</formula>
    </cfRule>
  </conditionalFormatting>
  <conditionalFormatting sqref="J11890">
    <cfRule type="cellIs" dxfId="5" priority="6" operator="equal">
      <formula>2</formula>
    </cfRule>
  </conditionalFormatting>
  <conditionalFormatting sqref="J11890">
    <cfRule type="cellIs" dxfId="4" priority="5" operator="equal">
      <formula>4</formula>
    </cfRule>
  </conditionalFormatting>
  <conditionalFormatting sqref="J13545">
    <cfRule type="cellIs" dxfId="3" priority="4" operator="equal">
      <formula>1</formula>
    </cfRule>
  </conditionalFormatting>
  <conditionalFormatting sqref="K13545">
    <cfRule type="cellIs" dxfId="2" priority="3" operator="equal">
      <formula>"N"</formula>
    </cfRule>
  </conditionalFormatting>
  <conditionalFormatting sqref="J13545">
    <cfRule type="cellIs" dxfId="1" priority="2" operator="equal">
      <formula>2</formula>
    </cfRule>
  </conditionalFormatting>
  <conditionalFormatting sqref="J13545">
    <cfRule type="cellIs" dxfId="0" priority="1" operator="equal">
      <formula>4</formula>
    </cfRule>
  </conditionalFormatting>
  <dataValidations count="1">
    <dataValidation type="list" allowBlank="1" showInputMessage="1" sqref="AW70:AZ70 AW63:AZ64 AW2:BD62 AW65:BA65 AW66:AZ66 AW67:BA69 AX267:BA272 AW281:AW282 AC304:AH304 AX299:AX305 AX307:AX311 AW285:AW311 AW312:AX321 AX326:BA333 AX334:BB346 AW326:AW346 AW322:BA325 BB324:BB333 BC324:BC346 AW276:AW278 BD324:BD830 AW71:BA266 BB63:BD323 AX274:AX294 AY273:BA321 AW347:BC830 AW831:BD15968" xr:uid="{B67052CD-4D81-4BB7-BF21-DF5EE60F0759}">
      <formula1>#REF!</formula1>
    </dataValidation>
  </dataValidations>
  <hyperlinks>
    <hyperlink ref="D15900" r:id="rId1" display="https://www.lastdodo.com/en/areas/3866157-western-sahara?page=10" xr:uid="{00C85979-32F5-4409-BEC3-8920A9EFC2F4}"/>
  </hyperlinks>
  <printOptions horizontalCentered="1"/>
  <pageMargins left="0.74803149606299213" right="0.74803149606299213" top="0.59055118110236227" bottom="0.59055118110236227" header="0.51181102362204722" footer="0.51181102362204722"/>
  <pageSetup paperSize="9" scale="23" fitToHeight="100" orientation="portrait" horizontalDpi="4294967292" verticalDpi="4294967292" r:id="rId2"/>
  <headerFooter alignWithMargins="0">
    <oddFooter>&amp;R&amp;"Arial,Italic"&amp;9Page &amp;P</oddFoot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2465D-9A93-4DAA-8B53-FC1C4B4CD77E}">
  <dimension ref="A1:T98"/>
  <sheetViews>
    <sheetView workbookViewId="0">
      <selection activeCell="J14" sqref="J14"/>
    </sheetView>
  </sheetViews>
  <sheetFormatPr defaultColWidth="8.77734375" defaultRowHeight="13.2" x14ac:dyDescent="0.25"/>
  <cols>
    <col min="1" max="1" width="12.5546875" style="25" customWidth="1"/>
    <col min="2" max="2" width="8.77734375" style="25" customWidth="1"/>
    <col min="3" max="5" width="8.77734375" style="25"/>
    <col min="6" max="6" width="16.21875" style="25" customWidth="1"/>
    <col min="7" max="7" width="8.77734375" style="25"/>
    <col min="8" max="8" width="18.33203125" style="25" customWidth="1"/>
    <col min="9" max="9" width="8.77734375" style="25" customWidth="1"/>
    <col min="10" max="10" width="19.44140625" style="25" customWidth="1"/>
    <col min="11" max="13" width="8.77734375" style="25" customWidth="1"/>
    <col min="14" max="15" width="8.77734375" style="25"/>
    <col min="16" max="17" width="8.77734375" style="25" customWidth="1"/>
    <col min="18" max="16384" width="8.77734375" style="25"/>
  </cols>
  <sheetData>
    <row r="1" spans="1:20" ht="21" x14ac:dyDescent="0.4">
      <c r="A1" s="26" t="s">
        <v>21520</v>
      </c>
    </row>
    <row r="3" spans="1:20" ht="42" customHeight="1" x14ac:dyDescent="0.25">
      <c r="A3" s="28" t="s">
        <v>6230</v>
      </c>
      <c r="B3" s="28" t="s">
        <v>9075</v>
      </c>
      <c r="C3" s="28" t="s">
        <v>6231</v>
      </c>
      <c r="D3" s="28" t="s">
        <v>8982</v>
      </c>
      <c r="E3" s="28" t="s">
        <v>6232</v>
      </c>
      <c r="F3" s="28" t="s">
        <v>5393</v>
      </c>
      <c r="G3" s="28" t="s">
        <v>5394</v>
      </c>
      <c r="H3" s="28" t="s">
        <v>5395</v>
      </c>
      <c r="I3" s="28" t="s">
        <v>7706</v>
      </c>
      <c r="J3" s="28" t="s">
        <v>7723</v>
      </c>
      <c r="K3" s="28" t="s">
        <v>5396</v>
      </c>
      <c r="L3" s="28" t="s">
        <v>7705</v>
      </c>
      <c r="M3" s="28" t="s">
        <v>5397</v>
      </c>
      <c r="N3" s="28" t="s">
        <v>7735</v>
      </c>
      <c r="O3" s="28" t="s">
        <v>7737</v>
      </c>
      <c r="P3" s="28" t="s">
        <v>8070</v>
      </c>
      <c r="Q3" s="28" t="s">
        <v>5402</v>
      </c>
      <c r="R3" s="28" t="s">
        <v>8989</v>
      </c>
      <c r="S3" s="28" t="s">
        <v>8990</v>
      </c>
      <c r="T3" s="28" t="s">
        <v>9074</v>
      </c>
    </row>
    <row r="4" spans="1:20" x14ac:dyDescent="0.25">
      <c r="A4" s="25" t="s">
        <v>7881</v>
      </c>
      <c r="P4" s="25">
        <f>SUM(O5:O59)</f>
        <v>152.44999999999999</v>
      </c>
      <c r="Q4" s="25">
        <f t="shared" ref="Q4:Q14" si="0">COUNTIF(H4,"*Fuji*")</f>
        <v>0</v>
      </c>
      <c r="R4" s="25">
        <f>COUNTIF(R5:R58,"Y")</f>
        <v>54</v>
      </c>
      <c r="S4" s="25">
        <f>SUM(S5:S71)</f>
        <v>147.44999999999999</v>
      </c>
    </row>
    <row r="5" spans="1:20" x14ac:dyDescent="0.25">
      <c r="A5" s="25" t="s">
        <v>3978</v>
      </c>
      <c r="B5" s="25">
        <v>8</v>
      </c>
      <c r="C5" s="25" t="s">
        <v>944</v>
      </c>
      <c r="D5" s="25">
        <v>151</v>
      </c>
      <c r="E5" s="25">
        <v>1954</v>
      </c>
      <c r="F5" s="25" t="s">
        <v>945</v>
      </c>
      <c r="G5" s="25" t="s">
        <v>5648</v>
      </c>
      <c r="H5" s="25" t="s">
        <v>3988</v>
      </c>
      <c r="J5" s="25" t="s">
        <v>8083</v>
      </c>
      <c r="K5" s="25" t="s">
        <v>3989</v>
      </c>
      <c r="M5" s="25" t="s">
        <v>4613</v>
      </c>
      <c r="N5" s="25" t="s">
        <v>7736</v>
      </c>
      <c r="O5" s="25">
        <v>0.25</v>
      </c>
      <c r="Q5" s="25">
        <f t="shared" si="0"/>
        <v>0</v>
      </c>
      <c r="R5" s="25" t="s">
        <v>7736</v>
      </c>
      <c r="S5" s="25">
        <f t="shared" ref="S5:S14" si="1">IF(R5="y",O5,"")</f>
        <v>0.25</v>
      </c>
      <c r="T5" s="25" t="s">
        <v>7736</v>
      </c>
    </row>
    <row r="6" spans="1:20" x14ac:dyDescent="0.25">
      <c r="A6" s="25" t="s">
        <v>3978</v>
      </c>
      <c r="B6" s="25">
        <v>9</v>
      </c>
      <c r="C6" s="25" t="s">
        <v>946</v>
      </c>
      <c r="D6" s="25">
        <v>152</v>
      </c>
      <c r="E6" s="25">
        <v>1954</v>
      </c>
      <c r="F6" s="25" t="s">
        <v>3477</v>
      </c>
      <c r="G6" s="25" t="s">
        <v>6710</v>
      </c>
      <c r="H6" s="25" t="s">
        <v>3988</v>
      </c>
      <c r="J6" s="25" t="s">
        <v>8083</v>
      </c>
      <c r="K6" s="25" t="s">
        <v>3989</v>
      </c>
      <c r="M6" s="25" t="s">
        <v>4613</v>
      </c>
      <c r="N6" s="25" t="s">
        <v>7736</v>
      </c>
      <c r="O6" s="25">
        <v>0.25</v>
      </c>
      <c r="Q6" s="25">
        <f t="shared" si="0"/>
        <v>0</v>
      </c>
      <c r="R6" s="25" t="s">
        <v>7736</v>
      </c>
      <c r="S6" s="25">
        <f t="shared" si="1"/>
        <v>0.25</v>
      </c>
      <c r="T6" s="25" t="s">
        <v>7736</v>
      </c>
    </row>
    <row r="7" spans="1:20" x14ac:dyDescent="0.25">
      <c r="A7" s="25" t="s">
        <v>3978</v>
      </c>
      <c r="B7" s="25">
        <v>10</v>
      </c>
      <c r="C7" s="25" t="s">
        <v>6816</v>
      </c>
      <c r="D7" s="25">
        <v>153</v>
      </c>
      <c r="E7" s="25">
        <v>1954</v>
      </c>
      <c r="F7" s="25" t="s">
        <v>2089</v>
      </c>
      <c r="G7" s="25" t="s">
        <v>3834</v>
      </c>
      <c r="H7" s="25" t="s">
        <v>3988</v>
      </c>
      <c r="J7" s="25" t="s">
        <v>8083</v>
      </c>
      <c r="K7" s="25" t="s">
        <v>3989</v>
      </c>
      <c r="M7" s="25" t="s">
        <v>4613</v>
      </c>
      <c r="N7" s="25" t="s">
        <v>7736</v>
      </c>
      <c r="O7" s="25">
        <v>0.25</v>
      </c>
      <c r="Q7" s="25">
        <f t="shared" si="0"/>
        <v>0</v>
      </c>
      <c r="R7" s="25" t="s">
        <v>7736</v>
      </c>
      <c r="S7" s="25">
        <f t="shared" si="1"/>
        <v>0.25</v>
      </c>
      <c r="T7" s="25" t="s">
        <v>7738</v>
      </c>
    </row>
    <row r="8" spans="1:20" x14ac:dyDescent="0.25">
      <c r="A8" s="25" t="s">
        <v>3978</v>
      </c>
      <c r="B8" s="25">
        <v>11</v>
      </c>
      <c r="C8" s="25" t="s">
        <v>2090</v>
      </c>
      <c r="D8" s="25">
        <v>154</v>
      </c>
      <c r="E8" s="25">
        <v>1954</v>
      </c>
      <c r="F8" s="25" t="s">
        <v>2091</v>
      </c>
      <c r="G8" s="25" t="s">
        <v>5500</v>
      </c>
      <c r="H8" s="25" t="s">
        <v>3988</v>
      </c>
      <c r="J8" s="25" t="s">
        <v>8083</v>
      </c>
      <c r="K8" s="25" t="s">
        <v>3989</v>
      </c>
      <c r="M8" s="25" t="s">
        <v>4613</v>
      </c>
      <c r="N8" s="25" t="s">
        <v>7736</v>
      </c>
      <c r="O8" s="25">
        <v>0.25</v>
      </c>
      <c r="Q8" s="25">
        <f t="shared" si="0"/>
        <v>0</v>
      </c>
      <c r="R8" s="25" t="s">
        <v>7736</v>
      </c>
      <c r="S8" s="25">
        <f t="shared" si="1"/>
        <v>0.25</v>
      </c>
      <c r="T8" s="25" t="s">
        <v>7736</v>
      </c>
    </row>
    <row r="9" spans="1:20" x14ac:dyDescent="0.25">
      <c r="A9" s="25" t="s">
        <v>3978</v>
      </c>
      <c r="B9" s="25">
        <v>12</v>
      </c>
      <c r="C9" s="25" t="s">
        <v>5501</v>
      </c>
      <c r="D9" s="25">
        <v>155</v>
      </c>
      <c r="E9" s="25">
        <v>1954</v>
      </c>
      <c r="F9" s="25" t="s">
        <v>5502</v>
      </c>
      <c r="G9" s="25" t="s">
        <v>6492</v>
      </c>
      <c r="H9" s="25" t="s">
        <v>3988</v>
      </c>
      <c r="J9" s="25" t="s">
        <v>8083</v>
      </c>
      <c r="K9" s="25" t="s">
        <v>3989</v>
      </c>
      <c r="M9" s="25" t="s">
        <v>4613</v>
      </c>
      <c r="N9" s="25" t="s">
        <v>7736</v>
      </c>
      <c r="O9" s="25">
        <v>2</v>
      </c>
      <c r="Q9" s="25">
        <f t="shared" si="0"/>
        <v>0</v>
      </c>
      <c r="R9" s="25" t="s">
        <v>7736</v>
      </c>
      <c r="S9" s="25">
        <f t="shared" si="1"/>
        <v>2</v>
      </c>
      <c r="T9" s="25" t="s">
        <v>7736</v>
      </c>
    </row>
    <row r="10" spans="1:20" x14ac:dyDescent="0.25">
      <c r="A10" s="25" t="s">
        <v>3978</v>
      </c>
      <c r="B10" s="25">
        <v>13</v>
      </c>
      <c r="C10" s="25" t="s">
        <v>5503</v>
      </c>
      <c r="D10" s="25">
        <v>156</v>
      </c>
      <c r="E10" s="25">
        <v>1954</v>
      </c>
      <c r="F10" s="25" t="s">
        <v>951</v>
      </c>
      <c r="G10" s="25" t="s">
        <v>952</v>
      </c>
      <c r="H10" s="25" t="s">
        <v>3988</v>
      </c>
      <c r="J10" s="25" t="s">
        <v>8083</v>
      </c>
      <c r="K10" s="25" t="s">
        <v>3989</v>
      </c>
      <c r="M10" s="25" t="s">
        <v>4925</v>
      </c>
      <c r="N10" s="25" t="s">
        <v>7736</v>
      </c>
      <c r="O10" s="25">
        <v>0.25</v>
      </c>
      <c r="Q10" s="25">
        <f t="shared" si="0"/>
        <v>0</v>
      </c>
      <c r="R10" s="25" t="s">
        <v>7736</v>
      </c>
      <c r="S10" s="25">
        <f t="shared" si="1"/>
        <v>0.25</v>
      </c>
      <c r="T10" s="25" t="s">
        <v>7736</v>
      </c>
    </row>
    <row r="11" spans="1:20" x14ac:dyDescent="0.25">
      <c r="A11" s="25" t="s">
        <v>3978</v>
      </c>
      <c r="B11" s="25">
        <v>17</v>
      </c>
      <c r="C11" s="25" t="s">
        <v>8073</v>
      </c>
      <c r="D11" s="25" t="s">
        <v>8084</v>
      </c>
      <c r="E11" s="25">
        <v>1954</v>
      </c>
      <c r="F11" s="25" t="s">
        <v>8063</v>
      </c>
      <c r="G11" s="25" t="s">
        <v>8071</v>
      </c>
      <c r="H11" s="25" t="s">
        <v>3988</v>
      </c>
      <c r="J11" s="25" t="s">
        <v>8083</v>
      </c>
      <c r="K11" s="25" t="s">
        <v>3989</v>
      </c>
      <c r="M11" s="25" t="s">
        <v>4623</v>
      </c>
      <c r="N11" s="25" t="s">
        <v>7736</v>
      </c>
      <c r="O11" s="25">
        <v>3.4</v>
      </c>
      <c r="Q11" s="25">
        <f t="shared" si="0"/>
        <v>0</v>
      </c>
      <c r="R11" s="25" t="s">
        <v>7736</v>
      </c>
      <c r="S11" s="25">
        <f t="shared" si="1"/>
        <v>3.4</v>
      </c>
      <c r="T11" s="25" t="s">
        <v>7738</v>
      </c>
    </row>
    <row r="12" spans="1:20" x14ac:dyDescent="0.25">
      <c r="A12" s="25" t="s">
        <v>3978</v>
      </c>
      <c r="B12" s="25">
        <v>26</v>
      </c>
      <c r="C12" s="25">
        <v>508</v>
      </c>
      <c r="D12" s="25">
        <v>323</v>
      </c>
      <c r="E12" s="25">
        <v>1961</v>
      </c>
      <c r="F12" s="25" t="s">
        <v>6129</v>
      </c>
      <c r="G12" s="25" t="s">
        <v>4525</v>
      </c>
      <c r="H12" s="25" t="s">
        <v>3983</v>
      </c>
      <c r="J12" s="25" t="s">
        <v>8087</v>
      </c>
      <c r="K12" s="25" t="s">
        <v>3984</v>
      </c>
      <c r="M12" s="25" t="s">
        <v>4613</v>
      </c>
      <c r="N12" s="25" t="s">
        <v>7736</v>
      </c>
      <c r="O12" s="25">
        <v>0.9</v>
      </c>
      <c r="Q12" s="25">
        <f t="shared" si="0"/>
        <v>0</v>
      </c>
      <c r="R12" s="25" t="s">
        <v>7736</v>
      </c>
      <c r="S12" s="25">
        <f t="shared" si="1"/>
        <v>0.9</v>
      </c>
      <c r="T12" s="25" t="s">
        <v>7736</v>
      </c>
    </row>
    <row r="13" spans="1:20" x14ac:dyDescent="0.25">
      <c r="A13" s="25" t="s">
        <v>3978</v>
      </c>
      <c r="B13" s="25">
        <v>47</v>
      </c>
      <c r="C13" s="25" t="s">
        <v>957</v>
      </c>
      <c r="D13" s="25">
        <v>448</v>
      </c>
      <c r="E13" s="25">
        <v>1963</v>
      </c>
      <c r="F13" s="25" t="s">
        <v>958</v>
      </c>
      <c r="G13" s="25" t="s">
        <v>6139</v>
      </c>
      <c r="H13" s="25" t="s">
        <v>959</v>
      </c>
      <c r="J13" s="25" t="s">
        <v>8100</v>
      </c>
      <c r="K13" s="25" t="s">
        <v>960</v>
      </c>
      <c r="M13" s="25" t="s">
        <v>4613</v>
      </c>
      <c r="N13" s="25" t="s">
        <v>7736</v>
      </c>
      <c r="O13" s="25">
        <v>0.5</v>
      </c>
      <c r="Q13" s="25">
        <f t="shared" si="0"/>
        <v>0</v>
      </c>
      <c r="R13" s="25" t="s">
        <v>7736</v>
      </c>
      <c r="S13" s="25">
        <f t="shared" si="1"/>
        <v>0.5</v>
      </c>
      <c r="T13" s="25" t="s">
        <v>7736</v>
      </c>
    </row>
    <row r="14" spans="1:20" x14ac:dyDescent="0.25">
      <c r="A14" s="25" t="s">
        <v>3978</v>
      </c>
      <c r="B14" s="25">
        <v>48</v>
      </c>
      <c r="C14" s="25" t="s">
        <v>961</v>
      </c>
      <c r="D14" s="25">
        <v>449</v>
      </c>
      <c r="E14" s="25">
        <v>1963</v>
      </c>
      <c r="F14" s="25" t="s">
        <v>962</v>
      </c>
      <c r="G14" s="25" t="s">
        <v>6818</v>
      </c>
      <c r="H14" s="25" t="s">
        <v>959</v>
      </c>
      <c r="J14" s="25" t="s">
        <v>8100</v>
      </c>
      <c r="K14" s="25" t="s">
        <v>960</v>
      </c>
      <c r="M14" s="25" t="s">
        <v>4613</v>
      </c>
      <c r="N14" s="25" t="s">
        <v>7736</v>
      </c>
      <c r="O14" s="25">
        <v>0.5</v>
      </c>
      <c r="Q14" s="25">
        <f t="shared" si="0"/>
        <v>0</v>
      </c>
      <c r="R14" s="25" t="s">
        <v>7736</v>
      </c>
      <c r="S14" s="25">
        <f t="shared" si="1"/>
        <v>0.5</v>
      </c>
      <c r="T14" s="25" t="s">
        <v>7736</v>
      </c>
    </row>
    <row r="15" spans="1:20" x14ac:dyDescent="0.25">
      <c r="A15" s="25" t="s">
        <v>3978</v>
      </c>
      <c r="D15" s="25" t="s">
        <v>8102</v>
      </c>
      <c r="E15" s="25">
        <v>1963</v>
      </c>
      <c r="F15" s="25" t="s">
        <v>7034</v>
      </c>
      <c r="R15" s="25" t="s">
        <v>7736</v>
      </c>
      <c r="T15" s="25" t="s">
        <v>7736</v>
      </c>
    </row>
    <row r="16" spans="1:20" x14ac:dyDescent="0.25">
      <c r="A16" s="25" t="s">
        <v>3978</v>
      </c>
      <c r="B16" s="25">
        <v>59</v>
      </c>
      <c r="C16" s="25" t="s">
        <v>963</v>
      </c>
      <c r="D16" s="25">
        <v>638</v>
      </c>
      <c r="E16" s="25">
        <v>1967</v>
      </c>
      <c r="F16" s="25" t="s">
        <v>964</v>
      </c>
      <c r="G16" s="25" t="s">
        <v>2825</v>
      </c>
      <c r="H16" s="25" t="s">
        <v>8104</v>
      </c>
      <c r="J16" s="25" t="s">
        <v>8105</v>
      </c>
      <c r="K16" s="25" t="s">
        <v>960</v>
      </c>
      <c r="M16" s="25" t="s">
        <v>4613</v>
      </c>
      <c r="N16" s="25" t="s">
        <v>7736</v>
      </c>
      <c r="O16" s="25">
        <v>2.8</v>
      </c>
      <c r="Q16" s="25">
        <f t="shared" ref="Q16:Q71" si="2">COUNTIF(H16,"*Fuji*")</f>
        <v>0</v>
      </c>
      <c r="R16" s="25" t="s">
        <v>7736</v>
      </c>
      <c r="S16" s="25">
        <f t="shared" ref="S16:S58" si="3">IF(R16="y",O16,"")</f>
        <v>2.8</v>
      </c>
      <c r="T16" s="25" t="s">
        <v>7736</v>
      </c>
    </row>
    <row r="17" spans="1:20" x14ac:dyDescent="0.25">
      <c r="A17" s="25" t="s">
        <v>3978</v>
      </c>
      <c r="B17" s="25">
        <v>60</v>
      </c>
      <c r="C17" s="25" t="s">
        <v>965</v>
      </c>
      <c r="D17" s="25" t="s">
        <v>8107</v>
      </c>
      <c r="E17" s="25">
        <v>1967</v>
      </c>
      <c r="F17" s="25" t="s">
        <v>2598</v>
      </c>
      <c r="G17" s="25" t="s">
        <v>5401</v>
      </c>
      <c r="H17" s="25" t="s">
        <v>8104</v>
      </c>
      <c r="J17" s="25" t="s">
        <v>8105</v>
      </c>
      <c r="K17" s="25" t="s">
        <v>960</v>
      </c>
      <c r="M17" s="25" t="s">
        <v>4623</v>
      </c>
      <c r="N17" s="25" t="s">
        <v>7736</v>
      </c>
      <c r="O17" s="25">
        <v>17</v>
      </c>
      <c r="Q17" s="25">
        <f t="shared" si="2"/>
        <v>0</v>
      </c>
      <c r="R17" s="25" t="s">
        <v>7736</v>
      </c>
      <c r="S17" s="25">
        <f t="shared" si="3"/>
        <v>17</v>
      </c>
      <c r="T17" s="25" t="s">
        <v>7738</v>
      </c>
    </row>
    <row r="18" spans="1:20" x14ac:dyDescent="0.25">
      <c r="A18" s="25" t="s">
        <v>3978</v>
      </c>
      <c r="B18" s="25">
        <v>64</v>
      </c>
      <c r="C18" s="25">
        <v>739</v>
      </c>
      <c r="D18" s="25">
        <v>653</v>
      </c>
      <c r="E18" s="25">
        <v>1968</v>
      </c>
      <c r="F18" s="25" t="s">
        <v>6274</v>
      </c>
      <c r="G18" s="25" t="s">
        <v>5401</v>
      </c>
      <c r="H18" s="25" t="s">
        <v>6276</v>
      </c>
      <c r="J18" s="25" t="s">
        <v>7080</v>
      </c>
      <c r="K18" s="25" t="s">
        <v>551</v>
      </c>
      <c r="M18" s="25" t="s">
        <v>4925</v>
      </c>
      <c r="N18" s="25" t="s">
        <v>7736</v>
      </c>
      <c r="O18" s="25">
        <v>2.5</v>
      </c>
      <c r="Q18" s="25">
        <f t="shared" si="2"/>
        <v>0</v>
      </c>
      <c r="R18" s="25" t="s">
        <v>7736</v>
      </c>
      <c r="S18" s="25">
        <f t="shared" si="3"/>
        <v>2.5</v>
      </c>
      <c r="T18" s="25" t="s">
        <v>7736</v>
      </c>
    </row>
    <row r="19" spans="1:20" x14ac:dyDescent="0.25">
      <c r="A19" s="25" t="s">
        <v>3978</v>
      </c>
      <c r="B19" s="25">
        <v>65</v>
      </c>
      <c r="C19" s="25" t="s">
        <v>6273</v>
      </c>
      <c r="D19" s="25" t="s">
        <v>8108</v>
      </c>
      <c r="E19" s="25">
        <v>1968</v>
      </c>
      <c r="F19" s="25" t="s">
        <v>6275</v>
      </c>
      <c r="G19" s="25" t="s">
        <v>5401</v>
      </c>
      <c r="H19" s="25" t="s">
        <v>6276</v>
      </c>
      <c r="J19" s="25" t="s">
        <v>7080</v>
      </c>
      <c r="K19" s="25" t="s">
        <v>551</v>
      </c>
      <c r="M19" s="25" t="s">
        <v>4925</v>
      </c>
      <c r="N19" s="25" t="s">
        <v>7736</v>
      </c>
      <c r="O19" s="25">
        <v>2.8</v>
      </c>
      <c r="Q19" s="25">
        <f t="shared" si="2"/>
        <v>0</v>
      </c>
      <c r="R19" s="25" t="s">
        <v>7736</v>
      </c>
      <c r="S19" s="25">
        <f t="shared" si="3"/>
        <v>2.8</v>
      </c>
      <c r="T19" s="25" t="s">
        <v>7736</v>
      </c>
    </row>
    <row r="20" spans="1:20" x14ac:dyDescent="0.25">
      <c r="A20" s="25" t="s">
        <v>3978</v>
      </c>
      <c r="B20" s="25">
        <v>70</v>
      </c>
      <c r="C20" s="25">
        <v>798</v>
      </c>
      <c r="D20" s="25">
        <v>729</v>
      </c>
      <c r="E20" s="25">
        <v>1971</v>
      </c>
      <c r="F20" s="25" t="s">
        <v>9073</v>
      </c>
      <c r="G20" s="25" t="s">
        <v>5401</v>
      </c>
      <c r="H20" s="25" t="s">
        <v>3988</v>
      </c>
      <c r="J20" s="25" t="s">
        <v>8110</v>
      </c>
      <c r="K20" s="25" t="s">
        <v>3989</v>
      </c>
      <c r="M20" s="25" t="s">
        <v>4613</v>
      </c>
      <c r="N20" s="25" t="s">
        <v>7736</v>
      </c>
      <c r="O20" s="25">
        <v>6</v>
      </c>
      <c r="Q20" s="25">
        <f t="shared" si="2"/>
        <v>0</v>
      </c>
      <c r="R20" s="25" t="s">
        <v>7736</v>
      </c>
      <c r="S20" s="25">
        <f t="shared" si="3"/>
        <v>6</v>
      </c>
      <c r="T20" s="25" t="s">
        <v>7738</v>
      </c>
    </row>
    <row r="21" spans="1:20" x14ac:dyDescent="0.25">
      <c r="A21" s="25" t="s">
        <v>3978</v>
      </c>
      <c r="B21" s="25">
        <v>71</v>
      </c>
      <c r="C21" s="25" t="s">
        <v>4905</v>
      </c>
      <c r="D21" s="25" t="s">
        <v>8111</v>
      </c>
      <c r="E21" s="25">
        <v>1971</v>
      </c>
      <c r="F21" s="25" t="s">
        <v>8112</v>
      </c>
      <c r="G21" s="25" t="s">
        <v>5401</v>
      </c>
      <c r="H21" s="25" t="s">
        <v>3988</v>
      </c>
      <c r="J21" s="25" t="s">
        <v>8110</v>
      </c>
      <c r="K21" s="25" t="s">
        <v>3989</v>
      </c>
      <c r="M21" s="25" t="s">
        <v>4925</v>
      </c>
      <c r="N21" s="25" t="s">
        <v>7736</v>
      </c>
      <c r="O21" s="25">
        <v>1.3</v>
      </c>
      <c r="Q21" s="25">
        <f t="shared" si="2"/>
        <v>0</v>
      </c>
      <c r="R21" s="25" t="s">
        <v>7736</v>
      </c>
      <c r="S21" s="25">
        <f t="shared" si="3"/>
        <v>1.3</v>
      </c>
      <c r="T21" s="25" t="s">
        <v>7738</v>
      </c>
    </row>
    <row r="22" spans="1:20" x14ac:dyDescent="0.25">
      <c r="A22" s="25" t="s">
        <v>3978</v>
      </c>
      <c r="B22" s="25">
        <v>79</v>
      </c>
      <c r="C22" s="25">
        <v>973</v>
      </c>
      <c r="D22" s="25">
        <v>884</v>
      </c>
      <c r="E22" s="25">
        <v>1976</v>
      </c>
      <c r="F22" s="25" t="s">
        <v>3994</v>
      </c>
      <c r="G22" s="25" t="s">
        <v>5401</v>
      </c>
      <c r="H22" s="25" t="s">
        <v>3995</v>
      </c>
      <c r="J22" s="25" t="s">
        <v>7080</v>
      </c>
      <c r="K22" s="25" t="s">
        <v>3996</v>
      </c>
      <c r="M22" s="25" t="s">
        <v>4925</v>
      </c>
      <c r="N22" s="25" t="s">
        <v>7736</v>
      </c>
      <c r="O22" s="25">
        <v>0.7</v>
      </c>
      <c r="Q22" s="25">
        <f t="shared" si="2"/>
        <v>0</v>
      </c>
      <c r="R22" s="25" t="s">
        <v>7736</v>
      </c>
      <c r="S22" s="25">
        <f t="shared" si="3"/>
        <v>0.7</v>
      </c>
      <c r="T22" s="25" t="s">
        <v>7736</v>
      </c>
    </row>
    <row r="23" spans="1:20" x14ac:dyDescent="0.25">
      <c r="A23" s="25" t="s">
        <v>3978</v>
      </c>
      <c r="B23" s="25">
        <v>83</v>
      </c>
      <c r="C23" s="25">
        <v>1039</v>
      </c>
      <c r="D23" s="25">
        <v>960</v>
      </c>
      <c r="E23" s="25">
        <v>1979</v>
      </c>
      <c r="F23" s="25" t="s">
        <v>3994</v>
      </c>
      <c r="G23" s="25" t="s">
        <v>5401</v>
      </c>
      <c r="H23" s="25" t="s">
        <v>282</v>
      </c>
      <c r="J23" s="25" t="s">
        <v>8125</v>
      </c>
      <c r="K23" s="25" t="s">
        <v>3989</v>
      </c>
      <c r="M23" s="25" t="s">
        <v>4613</v>
      </c>
      <c r="N23" s="25" t="s">
        <v>7736</v>
      </c>
      <c r="O23" s="25">
        <v>2.2999999999999998</v>
      </c>
      <c r="Q23" s="25">
        <f t="shared" si="2"/>
        <v>0</v>
      </c>
      <c r="R23" s="25" t="s">
        <v>7736</v>
      </c>
      <c r="S23" s="25">
        <f t="shared" si="3"/>
        <v>2.2999999999999998</v>
      </c>
      <c r="T23" s="25" t="s">
        <v>7736</v>
      </c>
    </row>
    <row r="24" spans="1:20" x14ac:dyDescent="0.25">
      <c r="A24" s="25" t="s">
        <v>3978</v>
      </c>
      <c r="B24" s="25">
        <v>88</v>
      </c>
      <c r="C24" s="25">
        <v>1151</v>
      </c>
      <c r="D24" s="25">
        <v>1101</v>
      </c>
      <c r="E24" s="25">
        <v>1982</v>
      </c>
      <c r="F24" s="25" t="s">
        <v>3325</v>
      </c>
      <c r="G24" s="25" t="s">
        <v>5401</v>
      </c>
      <c r="H24" s="25" t="s">
        <v>8130</v>
      </c>
      <c r="J24" s="25" t="s">
        <v>8129</v>
      </c>
      <c r="K24" s="25" t="s">
        <v>4979</v>
      </c>
      <c r="M24" s="25" t="s">
        <v>4613</v>
      </c>
      <c r="N24" s="25" t="s">
        <v>7736</v>
      </c>
      <c r="O24" s="25">
        <v>0.4</v>
      </c>
      <c r="Q24" s="25">
        <f t="shared" si="2"/>
        <v>0</v>
      </c>
      <c r="R24" s="25" t="s">
        <v>7736</v>
      </c>
      <c r="S24" s="25">
        <f t="shared" si="3"/>
        <v>0.4</v>
      </c>
      <c r="T24" s="25" t="s">
        <v>7736</v>
      </c>
    </row>
    <row r="25" spans="1:20" x14ac:dyDescent="0.25">
      <c r="A25" s="25" t="s">
        <v>3978</v>
      </c>
      <c r="B25" s="25">
        <v>94</v>
      </c>
      <c r="C25" s="25">
        <v>1204</v>
      </c>
      <c r="D25" s="25">
        <v>1153</v>
      </c>
      <c r="E25" s="25">
        <v>1983</v>
      </c>
      <c r="F25" s="25" t="s">
        <v>4943</v>
      </c>
      <c r="G25" s="25" t="s">
        <v>5401</v>
      </c>
      <c r="H25" s="25" t="s">
        <v>2617</v>
      </c>
      <c r="J25" s="25" t="s">
        <v>8134</v>
      </c>
      <c r="K25" s="25" t="s">
        <v>2618</v>
      </c>
      <c r="M25" s="25" t="s">
        <v>4613</v>
      </c>
      <c r="N25" s="25" t="s">
        <v>7736</v>
      </c>
      <c r="O25" s="25">
        <v>1.6</v>
      </c>
      <c r="Q25" s="25">
        <f t="shared" si="2"/>
        <v>0</v>
      </c>
      <c r="R25" s="25" t="s">
        <v>7736</v>
      </c>
      <c r="S25" s="25">
        <f t="shared" si="3"/>
        <v>1.6</v>
      </c>
      <c r="T25" s="25" t="s">
        <v>7736</v>
      </c>
    </row>
    <row r="26" spans="1:20" x14ac:dyDescent="0.25">
      <c r="A26" s="25" t="s">
        <v>3978</v>
      </c>
      <c r="B26" s="25">
        <v>95</v>
      </c>
      <c r="C26" s="25">
        <v>1205</v>
      </c>
      <c r="D26" s="25">
        <v>1154</v>
      </c>
      <c r="E26" s="25">
        <v>1983</v>
      </c>
      <c r="F26" s="25" t="s">
        <v>4944</v>
      </c>
      <c r="G26" s="25" t="s">
        <v>5401</v>
      </c>
      <c r="H26" s="25" t="s">
        <v>2617</v>
      </c>
      <c r="J26" s="25" t="s">
        <v>8134</v>
      </c>
      <c r="K26" s="25" t="s">
        <v>2618</v>
      </c>
      <c r="M26" s="25" t="s">
        <v>4613</v>
      </c>
      <c r="N26" s="25" t="s">
        <v>7736</v>
      </c>
      <c r="O26" s="25">
        <v>1.6</v>
      </c>
      <c r="Q26" s="25">
        <f t="shared" si="2"/>
        <v>0</v>
      </c>
      <c r="R26" s="25" t="s">
        <v>7736</v>
      </c>
      <c r="S26" s="25">
        <f t="shared" si="3"/>
        <v>1.6</v>
      </c>
      <c r="T26" s="25" t="s">
        <v>7736</v>
      </c>
    </row>
    <row r="27" spans="1:20" x14ac:dyDescent="0.25">
      <c r="A27" s="25" t="s">
        <v>3978</v>
      </c>
      <c r="B27" s="25">
        <v>96</v>
      </c>
      <c r="C27" s="25">
        <v>1205</v>
      </c>
      <c r="D27" s="25" t="s">
        <v>8135</v>
      </c>
      <c r="E27" s="25">
        <v>1983</v>
      </c>
      <c r="F27" s="25" t="s">
        <v>7034</v>
      </c>
      <c r="G27" s="25" t="s">
        <v>5401</v>
      </c>
      <c r="H27" s="25" t="s">
        <v>2617</v>
      </c>
      <c r="J27" s="25" t="s">
        <v>8134</v>
      </c>
      <c r="K27" s="25" t="s">
        <v>2618</v>
      </c>
      <c r="M27" s="25" t="s">
        <v>4613</v>
      </c>
      <c r="N27" s="25" t="s">
        <v>7736</v>
      </c>
      <c r="O27" s="25">
        <v>3</v>
      </c>
      <c r="Q27" s="25">
        <f t="shared" si="2"/>
        <v>0</v>
      </c>
      <c r="R27" s="25" t="s">
        <v>7736</v>
      </c>
      <c r="S27" s="25">
        <f t="shared" si="3"/>
        <v>3</v>
      </c>
      <c r="T27" s="25" t="s">
        <v>7738</v>
      </c>
    </row>
    <row r="28" spans="1:20" x14ac:dyDescent="0.25">
      <c r="A28" s="25" t="s">
        <v>3978</v>
      </c>
      <c r="B28" s="25">
        <v>101</v>
      </c>
      <c r="C28" s="25">
        <v>1329</v>
      </c>
      <c r="D28" s="25">
        <v>1280</v>
      </c>
      <c r="E28" s="25">
        <v>1987</v>
      </c>
      <c r="F28" s="25" t="s">
        <v>3700</v>
      </c>
      <c r="G28" s="25" t="s">
        <v>5401</v>
      </c>
      <c r="H28" s="25" t="s">
        <v>3701</v>
      </c>
      <c r="J28" s="25" t="s">
        <v>7080</v>
      </c>
      <c r="K28" s="25" t="s">
        <v>938</v>
      </c>
      <c r="M28" s="25" t="s">
        <v>4613</v>
      </c>
      <c r="N28" s="25" t="s">
        <v>7736</v>
      </c>
      <c r="O28" s="25">
        <v>2.5</v>
      </c>
      <c r="Q28" s="25">
        <f t="shared" si="2"/>
        <v>0</v>
      </c>
      <c r="R28" s="25" t="s">
        <v>7736</v>
      </c>
      <c r="S28" s="25">
        <f t="shared" si="3"/>
        <v>2.5</v>
      </c>
      <c r="T28" s="25" t="s">
        <v>7738</v>
      </c>
    </row>
    <row r="29" spans="1:20" x14ac:dyDescent="0.25">
      <c r="A29" s="25" t="s">
        <v>3978</v>
      </c>
      <c r="B29" s="25">
        <v>106</v>
      </c>
      <c r="C29" s="25">
        <v>1555</v>
      </c>
      <c r="D29" s="25">
        <v>1532</v>
      </c>
      <c r="E29" s="25">
        <v>1993</v>
      </c>
      <c r="F29" s="25" t="s">
        <v>942</v>
      </c>
      <c r="G29" s="25" t="s">
        <v>5401</v>
      </c>
      <c r="H29" s="25" t="s">
        <v>283</v>
      </c>
      <c r="J29" s="25" t="s">
        <v>7591</v>
      </c>
      <c r="K29" s="25" t="s">
        <v>5518</v>
      </c>
      <c r="M29" s="25" t="s">
        <v>4925</v>
      </c>
      <c r="N29" s="25" t="s">
        <v>7736</v>
      </c>
      <c r="O29" s="25">
        <v>1.1000000000000001</v>
      </c>
      <c r="Q29" s="25">
        <f t="shared" si="2"/>
        <v>0</v>
      </c>
      <c r="R29" s="25" t="s">
        <v>7736</v>
      </c>
      <c r="S29" s="25">
        <f t="shared" si="3"/>
        <v>1.1000000000000001</v>
      </c>
      <c r="T29" s="25" t="s">
        <v>7736</v>
      </c>
    </row>
    <row r="30" spans="1:20" x14ac:dyDescent="0.25">
      <c r="A30" s="25" t="s">
        <v>3978</v>
      </c>
      <c r="B30" s="25">
        <v>113</v>
      </c>
      <c r="C30" s="25" t="s">
        <v>6872</v>
      </c>
      <c r="D30" s="25">
        <v>1714</v>
      </c>
      <c r="E30" s="25">
        <v>1996</v>
      </c>
      <c r="F30" s="25" t="s">
        <v>8148</v>
      </c>
      <c r="G30" s="25" t="s">
        <v>5401</v>
      </c>
      <c r="H30" s="25" t="s">
        <v>959</v>
      </c>
      <c r="J30" s="25" t="s">
        <v>7075</v>
      </c>
      <c r="N30" s="25" t="s">
        <v>7736</v>
      </c>
      <c r="O30" s="25">
        <v>4</v>
      </c>
      <c r="Q30" s="25">
        <f t="shared" si="2"/>
        <v>0</v>
      </c>
      <c r="R30" s="25" t="s">
        <v>7736</v>
      </c>
      <c r="S30" s="25">
        <f t="shared" si="3"/>
        <v>4</v>
      </c>
      <c r="T30" s="25" t="s">
        <v>7736</v>
      </c>
    </row>
    <row r="31" spans="1:20" x14ac:dyDescent="0.25">
      <c r="A31" s="25" t="s">
        <v>3978</v>
      </c>
      <c r="B31" s="25">
        <v>122</v>
      </c>
      <c r="C31" s="25">
        <v>1760</v>
      </c>
      <c r="D31" s="25">
        <v>1824</v>
      </c>
      <c r="E31" s="25">
        <v>1998</v>
      </c>
      <c r="F31" s="25" t="s">
        <v>1565</v>
      </c>
      <c r="G31" s="25" t="s">
        <v>5401</v>
      </c>
      <c r="H31" s="25" t="s">
        <v>943</v>
      </c>
      <c r="J31" s="25" t="s">
        <v>7076</v>
      </c>
      <c r="K31" s="25" t="s">
        <v>938</v>
      </c>
      <c r="M31" s="25" t="s">
        <v>4925</v>
      </c>
      <c r="N31" s="25" t="s">
        <v>7736</v>
      </c>
      <c r="O31" s="25">
        <v>2</v>
      </c>
      <c r="Q31" s="25">
        <f t="shared" si="2"/>
        <v>0</v>
      </c>
      <c r="R31" s="25" t="s">
        <v>7736</v>
      </c>
      <c r="S31" s="25">
        <f t="shared" si="3"/>
        <v>2</v>
      </c>
      <c r="T31" s="25" t="s">
        <v>7738</v>
      </c>
    </row>
    <row r="32" spans="1:20" x14ac:dyDescent="0.25">
      <c r="A32" s="25" t="s">
        <v>3978</v>
      </c>
      <c r="B32" s="25">
        <v>2572</v>
      </c>
      <c r="C32" s="25" t="s">
        <v>6872</v>
      </c>
      <c r="D32" s="25">
        <v>1839</v>
      </c>
      <c r="E32" s="25">
        <v>1998</v>
      </c>
      <c r="F32" s="25" t="s">
        <v>6902</v>
      </c>
      <c r="G32" s="25" t="s">
        <v>5401</v>
      </c>
      <c r="H32" s="25" t="s">
        <v>6903</v>
      </c>
      <c r="J32" s="25" t="s">
        <v>8160</v>
      </c>
      <c r="N32" s="25" t="s">
        <v>7736</v>
      </c>
      <c r="O32" s="25">
        <v>1.7</v>
      </c>
      <c r="Q32" s="25">
        <f t="shared" si="2"/>
        <v>0</v>
      </c>
      <c r="R32" s="25" t="s">
        <v>7736</v>
      </c>
      <c r="S32" s="25">
        <f t="shared" si="3"/>
        <v>1.7</v>
      </c>
      <c r="T32" s="25" t="s">
        <v>7738</v>
      </c>
    </row>
    <row r="33" spans="1:20" x14ac:dyDescent="0.25">
      <c r="A33" s="25" t="s">
        <v>3978</v>
      </c>
      <c r="D33" s="25" t="s">
        <v>9062</v>
      </c>
      <c r="E33" s="25">
        <v>1998</v>
      </c>
      <c r="F33" s="25" t="s">
        <v>7034</v>
      </c>
      <c r="G33" s="25" t="s">
        <v>5401</v>
      </c>
      <c r="H33" s="25" t="s">
        <v>943</v>
      </c>
      <c r="J33" s="25" t="s">
        <v>7080</v>
      </c>
      <c r="N33" s="25" t="s">
        <v>7736</v>
      </c>
      <c r="O33" s="25">
        <v>3.5</v>
      </c>
      <c r="Q33" s="25">
        <f t="shared" si="2"/>
        <v>0</v>
      </c>
      <c r="R33" s="25" t="s">
        <v>9037</v>
      </c>
      <c r="S33" s="25">
        <f t="shared" si="3"/>
        <v>3.5</v>
      </c>
      <c r="T33" s="25" t="s">
        <v>7738</v>
      </c>
    </row>
    <row r="34" spans="1:20" x14ac:dyDescent="0.25">
      <c r="A34" s="25" t="s">
        <v>3978</v>
      </c>
      <c r="B34" s="25">
        <v>145</v>
      </c>
      <c r="C34" s="25">
        <v>1961</v>
      </c>
      <c r="D34" s="25">
        <v>2171</v>
      </c>
      <c r="E34" s="25">
        <v>2001</v>
      </c>
      <c r="F34" s="25" t="s">
        <v>8178</v>
      </c>
      <c r="G34" s="25" t="s">
        <v>5401</v>
      </c>
      <c r="H34" s="25" t="s">
        <v>5402</v>
      </c>
      <c r="J34" s="25" t="s">
        <v>8177</v>
      </c>
      <c r="K34" s="25" t="s">
        <v>4924</v>
      </c>
      <c r="M34" s="25" t="s">
        <v>4925</v>
      </c>
      <c r="N34" s="25" t="s">
        <v>7736</v>
      </c>
      <c r="O34" s="25">
        <v>2.8</v>
      </c>
      <c r="Q34" s="25">
        <f t="shared" si="2"/>
        <v>1</v>
      </c>
      <c r="R34" s="25" t="s">
        <v>7736</v>
      </c>
      <c r="S34" s="25">
        <f t="shared" si="3"/>
        <v>2.8</v>
      </c>
      <c r="T34" s="25" t="s">
        <v>7738</v>
      </c>
    </row>
    <row r="35" spans="1:20" x14ac:dyDescent="0.25">
      <c r="A35" s="25" t="s">
        <v>3978</v>
      </c>
      <c r="B35" s="25">
        <v>147</v>
      </c>
      <c r="C35" s="25" t="s">
        <v>6872</v>
      </c>
      <c r="D35" s="25">
        <v>2256</v>
      </c>
      <c r="E35" s="25">
        <v>2002</v>
      </c>
      <c r="F35" s="25" t="s">
        <v>2588</v>
      </c>
      <c r="G35" s="25" t="s">
        <v>5401</v>
      </c>
      <c r="H35" s="25" t="s">
        <v>6905</v>
      </c>
      <c r="J35" s="25" t="s">
        <v>8181</v>
      </c>
      <c r="N35" s="25" t="s">
        <v>7736</v>
      </c>
      <c r="O35" s="25">
        <v>1</v>
      </c>
      <c r="Q35" s="25">
        <f t="shared" si="2"/>
        <v>0</v>
      </c>
      <c r="R35" s="25" t="s">
        <v>7736</v>
      </c>
      <c r="S35" s="25">
        <f t="shared" si="3"/>
        <v>1</v>
      </c>
      <c r="T35" s="25" t="s">
        <v>7736</v>
      </c>
    </row>
    <row r="36" spans="1:20" x14ac:dyDescent="0.25">
      <c r="A36" s="25" t="s">
        <v>3978</v>
      </c>
      <c r="B36" s="25">
        <v>151</v>
      </c>
      <c r="C36" s="25">
        <v>2027</v>
      </c>
      <c r="D36" s="25">
        <v>2292</v>
      </c>
      <c r="E36" s="25">
        <v>2003</v>
      </c>
      <c r="F36" s="25" t="s">
        <v>6194</v>
      </c>
      <c r="G36" s="25" t="s">
        <v>5401</v>
      </c>
      <c r="H36" s="25" t="s">
        <v>3820</v>
      </c>
      <c r="J36" s="25" t="s">
        <v>8184</v>
      </c>
      <c r="K36" s="25" t="s">
        <v>4980</v>
      </c>
      <c r="M36" s="25" t="s">
        <v>4613</v>
      </c>
      <c r="N36" s="25" t="s">
        <v>7736</v>
      </c>
      <c r="O36" s="25">
        <v>0.35</v>
      </c>
      <c r="Q36" s="25">
        <f t="shared" si="2"/>
        <v>0</v>
      </c>
      <c r="R36" s="25" t="s">
        <v>7736</v>
      </c>
      <c r="S36" s="25">
        <f t="shared" si="3"/>
        <v>0.35</v>
      </c>
    </row>
    <row r="37" spans="1:20" x14ac:dyDescent="0.25">
      <c r="A37" s="25" t="s">
        <v>3978</v>
      </c>
      <c r="B37" s="25">
        <v>152</v>
      </c>
      <c r="C37" s="25">
        <v>2029</v>
      </c>
      <c r="D37" s="25">
        <v>2293</v>
      </c>
      <c r="E37" s="25">
        <v>2003</v>
      </c>
      <c r="F37" s="25" t="s">
        <v>3818</v>
      </c>
      <c r="G37" s="25" t="s">
        <v>5401</v>
      </c>
      <c r="H37" s="25" t="s">
        <v>3988</v>
      </c>
      <c r="J37" s="25" t="s">
        <v>8184</v>
      </c>
      <c r="K37" s="25" t="s">
        <v>3989</v>
      </c>
      <c r="M37" s="25" t="s">
        <v>4613</v>
      </c>
      <c r="N37" s="25" t="s">
        <v>7736</v>
      </c>
      <c r="O37" s="25">
        <v>0.35</v>
      </c>
      <c r="Q37" s="25">
        <f t="shared" si="2"/>
        <v>0</v>
      </c>
      <c r="R37" s="25" t="s">
        <v>7736</v>
      </c>
      <c r="S37" s="25">
        <f t="shared" si="3"/>
        <v>0.35</v>
      </c>
    </row>
    <row r="38" spans="1:20" x14ac:dyDescent="0.25">
      <c r="A38" s="25" t="s">
        <v>3978</v>
      </c>
      <c r="B38" s="25">
        <v>153</v>
      </c>
      <c r="C38" s="25">
        <v>2028</v>
      </c>
      <c r="D38" s="25">
        <v>2294</v>
      </c>
      <c r="E38" s="25">
        <v>2003</v>
      </c>
      <c r="F38" s="25" t="s">
        <v>3818</v>
      </c>
      <c r="G38" s="25" t="s">
        <v>5401</v>
      </c>
      <c r="H38" s="25" t="s">
        <v>2617</v>
      </c>
      <c r="J38" s="25" t="s">
        <v>8184</v>
      </c>
      <c r="K38" s="25" t="s">
        <v>2618</v>
      </c>
      <c r="M38" s="25" t="s">
        <v>4613</v>
      </c>
      <c r="N38" s="25" t="s">
        <v>7736</v>
      </c>
      <c r="O38" s="25">
        <v>0.35</v>
      </c>
      <c r="Q38" s="25">
        <f t="shared" si="2"/>
        <v>0</v>
      </c>
      <c r="R38" s="25" t="s">
        <v>7736</v>
      </c>
      <c r="S38" s="25">
        <f t="shared" si="3"/>
        <v>0.35</v>
      </c>
    </row>
    <row r="39" spans="1:20" x14ac:dyDescent="0.25">
      <c r="A39" s="25" t="s">
        <v>3978</v>
      </c>
      <c r="B39" s="25">
        <v>154</v>
      </c>
      <c r="C39" s="25">
        <v>2030</v>
      </c>
      <c r="D39" s="25">
        <v>2295</v>
      </c>
      <c r="E39" s="25">
        <v>2003</v>
      </c>
      <c r="F39" s="25" t="s">
        <v>3818</v>
      </c>
      <c r="G39" s="25" t="s">
        <v>5401</v>
      </c>
      <c r="H39" s="25" t="s">
        <v>3821</v>
      </c>
      <c r="J39" s="25" t="s">
        <v>8184</v>
      </c>
      <c r="K39" s="25" t="s">
        <v>4981</v>
      </c>
      <c r="M39" s="25" t="s">
        <v>4613</v>
      </c>
      <c r="N39" s="25" t="s">
        <v>7736</v>
      </c>
      <c r="O39" s="25">
        <v>0.35</v>
      </c>
      <c r="Q39" s="25">
        <f t="shared" si="2"/>
        <v>0</v>
      </c>
      <c r="R39" s="25" t="s">
        <v>7736</v>
      </c>
      <c r="S39" s="25">
        <f t="shared" si="3"/>
        <v>0.35</v>
      </c>
    </row>
    <row r="40" spans="1:20" x14ac:dyDescent="0.25">
      <c r="A40" s="25" t="s">
        <v>3978</v>
      </c>
      <c r="B40" s="25">
        <v>155</v>
      </c>
      <c r="C40" s="25">
        <v>2031</v>
      </c>
      <c r="D40" s="25">
        <v>2296</v>
      </c>
      <c r="E40" s="25">
        <v>2003</v>
      </c>
      <c r="F40" s="25" t="s">
        <v>3819</v>
      </c>
      <c r="G40" s="25" t="s">
        <v>5401</v>
      </c>
      <c r="H40" s="25" t="s">
        <v>3822</v>
      </c>
      <c r="J40" s="25" t="s">
        <v>8184</v>
      </c>
      <c r="K40" s="25" t="s">
        <v>4982</v>
      </c>
      <c r="M40" s="25" t="s">
        <v>4613</v>
      </c>
      <c r="N40" s="25" t="s">
        <v>7736</v>
      </c>
      <c r="O40" s="25">
        <v>0.35</v>
      </c>
      <c r="Q40" s="25">
        <f t="shared" si="2"/>
        <v>0</v>
      </c>
      <c r="R40" s="25" t="s">
        <v>7736</v>
      </c>
      <c r="S40" s="25">
        <f t="shared" si="3"/>
        <v>0.35</v>
      </c>
    </row>
    <row r="41" spans="1:20" x14ac:dyDescent="0.25">
      <c r="A41" s="25" t="s">
        <v>3978</v>
      </c>
      <c r="B41" s="25">
        <v>156</v>
      </c>
      <c r="C41" s="25" t="s">
        <v>3813</v>
      </c>
      <c r="D41" s="25" t="s">
        <v>8185</v>
      </c>
      <c r="E41" s="25">
        <v>2003</v>
      </c>
      <c r="F41" s="25" t="s">
        <v>7038</v>
      </c>
      <c r="G41" s="25" t="s">
        <v>5401</v>
      </c>
      <c r="H41" s="25" t="s">
        <v>8186</v>
      </c>
      <c r="J41" s="25" t="s">
        <v>8184</v>
      </c>
      <c r="K41" s="25" t="s">
        <v>5518</v>
      </c>
      <c r="M41" s="25" t="s">
        <v>4613</v>
      </c>
      <c r="N41" s="25" t="s">
        <v>7736</v>
      </c>
      <c r="O41" s="25">
        <v>5</v>
      </c>
      <c r="Q41" s="25">
        <f t="shared" si="2"/>
        <v>0</v>
      </c>
      <c r="R41" s="25" t="s">
        <v>7736</v>
      </c>
      <c r="S41" s="25">
        <f t="shared" si="3"/>
        <v>5</v>
      </c>
    </row>
    <row r="42" spans="1:20" x14ac:dyDescent="0.25">
      <c r="A42" s="25" t="s">
        <v>3978</v>
      </c>
      <c r="B42" s="25">
        <v>2603</v>
      </c>
      <c r="C42" s="25">
        <v>2031</v>
      </c>
      <c r="D42" s="25" t="s">
        <v>8187</v>
      </c>
      <c r="E42" s="25">
        <v>2003</v>
      </c>
      <c r="F42" s="25" t="s">
        <v>8188</v>
      </c>
      <c r="G42" s="25" t="s">
        <v>5401</v>
      </c>
      <c r="H42" s="25" t="s">
        <v>8189</v>
      </c>
      <c r="J42" s="25" t="s">
        <v>8184</v>
      </c>
      <c r="K42" s="25" t="s">
        <v>4980</v>
      </c>
      <c r="M42" s="25" t="s">
        <v>4613</v>
      </c>
      <c r="N42" s="25" t="s">
        <v>7736</v>
      </c>
      <c r="O42" s="25">
        <v>3.4</v>
      </c>
      <c r="Q42" s="25">
        <f t="shared" si="2"/>
        <v>0</v>
      </c>
      <c r="R42" s="25" t="s">
        <v>7736</v>
      </c>
      <c r="S42" s="25">
        <f t="shared" si="3"/>
        <v>3.4</v>
      </c>
      <c r="T42" s="25" t="s">
        <v>7736</v>
      </c>
    </row>
    <row r="43" spans="1:20" x14ac:dyDescent="0.25">
      <c r="A43" s="25" t="s">
        <v>3978</v>
      </c>
      <c r="B43" s="25">
        <v>2604</v>
      </c>
      <c r="C43" s="25">
        <v>2031</v>
      </c>
      <c r="D43" s="25" t="s">
        <v>8190</v>
      </c>
      <c r="E43" s="25">
        <v>2003</v>
      </c>
      <c r="F43" s="25" t="s">
        <v>8191</v>
      </c>
      <c r="G43" s="25" t="s">
        <v>5401</v>
      </c>
      <c r="H43" s="25" t="s">
        <v>8192</v>
      </c>
      <c r="J43" s="25" t="s">
        <v>8184</v>
      </c>
      <c r="K43" s="25" t="s">
        <v>4981</v>
      </c>
      <c r="M43" s="25" t="s">
        <v>4613</v>
      </c>
      <c r="N43" s="25" t="s">
        <v>7736</v>
      </c>
      <c r="O43" s="25">
        <v>3.4</v>
      </c>
      <c r="Q43" s="25">
        <f t="shared" si="2"/>
        <v>0</v>
      </c>
      <c r="R43" s="25" t="s">
        <v>7736</v>
      </c>
      <c r="S43" s="25">
        <f t="shared" si="3"/>
        <v>3.4</v>
      </c>
      <c r="T43" s="25" t="s">
        <v>7736</v>
      </c>
    </row>
    <row r="44" spans="1:20" x14ac:dyDescent="0.25">
      <c r="A44" s="25" t="s">
        <v>3978</v>
      </c>
      <c r="B44" s="25">
        <v>161</v>
      </c>
      <c r="C44" s="25" t="s">
        <v>5424</v>
      </c>
      <c r="D44" s="25" t="s">
        <v>8195</v>
      </c>
      <c r="E44" s="25">
        <v>2003</v>
      </c>
      <c r="F44" s="25" t="s">
        <v>8194</v>
      </c>
      <c r="G44" s="25" t="s">
        <v>5401</v>
      </c>
      <c r="H44" s="25" t="s">
        <v>3566</v>
      </c>
      <c r="J44" s="25" t="s">
        <v>8193</v>
      </c>
      <c r="K44" s="25" t="s">
        <v>5518</v>
      </c>
      <c r="M44" s="25" t="s">
        <v>4925</v>
      </c>
      <c r="N44" s="25" t="s">
        <v>7736</v>
      </c>
      <c r="O44" s="25">
        <v>3</v>
      </c>
      <c r="Q44" s="25">
        <f t="shared" si="2"/>
        <v>0</v>
      </c>
      <c r="R44" s="25" t="s">
        <v>7736</v>
      </c>
      <c r="S44" s="25">
        <f t="shared" si="3"/>
        <v>3</v>
      </c>
      <c r="T44" s="25" t="s">
        <v>7738</v>
      </c>
    </row>
    <row r="45" spans="1:20" x14ac:dyDescent="0.25">
      <c r="A45" s="25" t="s">
        <v>3978</v>
      </c>
      <c r="B45" s="25">
        <v>179</v>
      </c>
      <c r="D45" s="25" t="s">
        <v>9061</v>
      </c>
      <c r="E45" s="25">
        <v>2005</v>
      </c>
      <c r="F45" s="25" t="s">
        <v>8208</v>
      </c>
      <c r="G45" s="25" t="s">
        <v>5401</v>
      </c>
      <c r="H45" s="25" t="s">
        <v>2617</v>
      </c>
      <c r="J45" s="25" t="s">
        <v>8209</v>
      </c>
      <c r="N45" s="25" t="s">
        <v>7738</v>
      </c>
      <c r="Q45" s="25">
        <f t="shared" si="2"/>
        <v>0</v>
      </c>
      <c r="R45" s="25" t="s">
        <v>7736</v>
      </c>
      <c r="S45" s="25">
        <f t="shared" si="3"/>
        <v>0</v>
      </c>
      <c r="T45" s="25" t="s">
        <v>7738</v>
      </c>
    </row>
    <row r="46" spans="1:20" x14ac:dyDescent="0.25">
      <c r="A46" s="25" t="s">
        <v>3978</v>
      </c>
      <c r="B46" s="25">
        <v>182</v>
      </c>
      <c r="C46" s="25" t="s">
        <v>6872</v>
      </c>
      <c r="D46" s="25">
        <v>2652</v>
      </c>
      <c r="E46" s="25">
        <v>2008</v>
      </c>
      <c r="F46" s="25" t="s">
        <v>6914</v>
      </c>
      <c r="G46" s="25" t="s">
        <v>5401</v>
      </c>
      <c r="H46" s="25" t="s">
        <v>3995</v>
      </c>
      <c r="J46" s="25" t="s">
        <v>6915</v>
      </c>
      <c r="N46" s="25" t="s">
        <v>7736</v>
      </c>
      <c r="O46" s="25">
        <v>7</v>
      </c>
      <c r="Q46" s="25">
        <f t="shared" si="2"/>
        <v>0</v>
      </c>
      <c r="R46" s="25" t="s">
        <v>7736</v>
      </c>
      <c r="S46" s="25">
        <f t="shared" si="3"/>
        <v>7</v>
      </c>
    </row>
    <row r="47" spans="1:20" x14ac:dyDescent="0.25">
      <c r="A47" s="25" t="s">
        <v>3978</v>
      </c>
      <c r="B47" s="25">
        <v>184</v>
      </c>
      <c r="C47" s="25" t="s">
        <v>6872</v>
      </c>
      <c r="D47" s="25">
        <v>2653</v>
      </c>
      <c r="E47" s="25">
        <v>2008</v>
      </c>
      <c r="F47" s="25" t="s">
        <v>6914</v>
      </c>
      <c r="G47" s="25" t="s">
        <v>5401</v>
      </c>
      <c r="H47" s="25" t="s">
        <v>5402</v>
      </c>
      <c r="J47" s="25" t="s">
        <v>6915</v>
      </c>
      <c r="N47" s="25" t="s">
        <v>7736</v>
      </c>
      <c r="O47" s="25">
        <v>7</v>
      </c>
      <c r="Q47" s="25">
        <f t="shared" si="2"/>
        <v>1</v>
      </c>
      <c r="R47" s="25" t="s">
        <v>7736</v>
      </c>
      <c r="S47" s="25">
        <f t="shared" si="3"/>
        <v>7</v>
      </c>
    </row>
    <row r="48" spans="1:20" x14ac:dyDescent="0.25">
      <c r="A48" s="25" t="s">
        <v>3978</v>
      </c>
      <c r="B48" s="25">
        <v>187</v>
      </c>
      <c r="C48" s="25" t="s">
        <v>6872</v>
      </c>
      <c r="D48" s="25" t="s">
        <v>8212</v>
      </c>
      <c r="E48" s="25">
        <v>2008</v>
      </c>
      <c r="F48" s="25" t="s">
        <v>8211</v>
      </c>
      <c r="G48" s="25" t="s">
        <v>5401</v>
      </c>
      <c r="H48" s="25" t="s">
        <v>6917</v>
      </c>
      <c r="J48" s="25" t="s">
        <v>6915</v>
      </c>
      <c r="N48" s="25" t="s">
        <v>7736</v>
      </c>
      <c r="O48" s="25">
        <v>9</v>
      </c>
      <c r="Q48" s="25">
        <f t="shared" si="2"/>
        <v>1</v>
      </c>
      <c r="R48" s="25" t="s">
        <v>7736</v>
      </c>
      <c r="S48" s="25">
        <f t="shared" si="3"/>
        <v>9</v>
      </c>
    </row>
    <row r="49" spans="1:20" x14ac:dyDescent="0.25">
      <c r="A49" s="25" t="s">
        <v>3978</v>
      </c>
      <c r="B49" s="25">
        <v>188</v>
      </c>
      <c r="C49" s="25" t="s">
        <v>6872</v>
      </c>
      <c r="D49" s="25" t="s">
        <v>8213</v>
      </c>
      <c r="E49" s="25">
        <v>2008</v>
      </c>
      <c r="F49" s="25" t="s">
        <v>8214</v>
      </c>
      <c r="G49" s="25" t="s">
        <v>5401</v>
      </c>
      <c r="H49" s="25" t="s">
        <v>9055</v>
      </c>
      <c r="J49" s="25" t="s">
        <v>6915</v>
      </c>
      <c r="N49" s="25" t="s">
        <v>7736</v>
      </c>
      <c r="O49" s="25">
        <v>8</v>
      </c>
      <c r="Q49" s="25">
        <f t="shared" si="2"/>
        <v>1</v>
      </c>
      <c r="R49" s="25" t="s">
        <v>7736</v>
      </c>
      <c r="S49" s="25">
        <f t="shared" si="3"/>
        <v>8</v>
      </c>
      <c r="T49" s="25" t="s">
        <v>7738</v>
      </c>
    </row>
    <row r="50" spans="1:20" x14ac:dyDescent="0.25">
      <c r="A50" s="25" t="s">
        <v>3978</v>
      </c>
      <c r="B50" s="25">
        <v>191</v>
      </c>
      <c r="C50" s="25" t="s">
        <v>6872</v>
      </c>
      <c r="D50" s="25">
        <v>2785</v>
      </c>
      <c r="E50" s="25">
        <v>2009</v>
      </c>
      <c r="F50" s="25" t="s">
        <v>2588</v>
      </c>
      <c r="G50" s="25" t="s">
        <v>5401</v>
      </c>
      <c r="H50" s="25" t="s">
        <v>6920</v>
      </c>
      <c r="J50" s="25" t="s">
        <v>6919</v>
      </c>
      <c r="N50" s="25" t="s">
        <v>7736</v>
      </c>
      <c r="O50" s="25">
        <v>1.25</v>
      </c>
      <c r="Q50" s="25">
        <f t="shared" si="2"/>
        <v>0</v>
      </c>
      <c r="R50" s="25" t="s">
        <v>7736</v>
      </c>
      <c r="S50" s="25">
        <f t="shared" si="3"/>
        <v>1.25</v>
      </c>
      <c r="T50" s="25" t="s">
        <v>7738</v>
      </c>
    </row>
    <row r="51" spans="1:20" x14ac:dyDescent="0.25">
      <c r="A51" s="25" t="s">
        <v>3978</v>
      </c>
      <c r="B51" s="25">
        <v>2638</v>
      </c>
      <c r="C51" s="25" t="s">
        <v>6872</v>
      </c>
      <c r="D51" s="25">
        <v>2886</v>
      </c>
      <c r="E51" s="25">
        <v>2010</v>
      </c>
      <c r="F51" s="25" t="s">
        <v>2588</v>
      </c>
      <c r="G51" s="25" t="s">
        <v>5401</v>
      </c>
      <c r="H51" s="25" t="s">
        <v>6924</v>
      </c>
      <c r="J51" s="25" t="s">
        <v>6926</v>
      </c>
      <c r="N51" s="25" t="s">
        <v>7736</v>
      </c>
      <c r="O51" s="25">
        <v>6</v>
      </c>
      <c r="Q51" s="25">
        <f t="shared" si="2"/>
        <v>0</v>
      </c>
      <c r="R51" s="25" t="s">
        <v>7736</v>
      </c>
      <c r="S51" s="25">
        <f t="shared" si="3"/>
        <v>6</v>
      </c>
      <c r="T51" s="25" t="s">
        <v>7738</v>
      </c>
    </row>
    <row r="52" spans="1:20" x14ac:dyDescent="0.25">
      <c r="A52" s="25" t="s">
        <v>3978</v>
      </c>
      <c r="B52" s="25">
        <v>201</v>
      </c>
      <c r="C52" s="25" t="s">
        <v>6872</v>
      </c>
      <c r="D52" s="25">
        <v>3104</v>
      </c>
      <c r="E52" s="25">
        <v>2014</v>
      </c>
      <c r="F52" s="25" t="s">
        <v>6914</v>
      </c>
      <c r="G52" s="25" t="s">
        <v>5401</v>
      </c>
      <c r="H52" s="25" t="s">
        <v>3701</v>
      </c>
      <c r="J52" s="25" t="s">
        <v>6929</v>
      </c>
      <c r="N52" s="25" t="s">
        <v>7736</v>
      </c>
      <c r="O52" s="25">
        <v>3</v>
      </c>
      <c r="Q52" s="25">
        <f t="shared" si="2"/>
        <v>0</v>
      </c>
      <c r="R52" s="25" t="s">
        <v>7736</v>
      </c>
      <c r="S52" s="25">
        <f t="shared" si="3"/>
        <v>3</v>
      </c>
      <c r="T52" s="25" t="s">
        <v>7738</v>
      </c>
    </row>
    <row r="53" spans="1:20" x14ac:dyDescent="0.25">
      <c r="A53" s="25" t="s">
        <v>3978</v>
      </c>
      <c r="B53" s="25">
        <v>205</v>
      </c>
      <c r="C53" s="25" t="s">
        <v>6872</v>
      </c>
      <c r="D53" s="25">
        <v>3177</v>
      </c>
      <c r="E53" s="25">
        <v>2015</v>
      </c>
      <c r="F53" s="25" t="s">
        <v>3029</v>
      </c>
      <c r="G53" s="25" t="s">
        <v>5401</v>
      </c>
      <c r="H53" s="25" t="s">
        <v>4775</v>
      </c>
      <c r="J53" s="25" t="s">
        <v>6934</v>
      </c>
      <c r="N53" s="25" t="s">
        <v>7736</v>
      </c>
      <c r="O53" s="25">
        <v>3.5</v>
      </c>
      <c r="Q53" s="25">
        <f t="shared" si="2"/>
        <v>0</v>
      </c>
      <c r="R53" s="25" t="s">
        <v>7736</v>
      </c>
      <c r="S53" s="25">
        <f t="shared" si="3"/>
        <v>3.5</v>
      </c>
      <c r="T53" s="25" t="s">
        <v>7738</v>
      </c>
    </row>
    <row r="54" spans="1:20" x14ac:dyDescent="0.25">
      <c r="A54" s="25" t="s">
        <v>3978</v>
      </c>
      <c r="B54" s="25">
        <v>206</v>
      </c>
      <c r="C54" s="25" t="s">
        <v>6872</v>
      </c>
      <c r="D54" s="25">
        <v>3179</v>
      </c>
      <c r="E54" s="25">
        <v>2015</v>
      </c>
      <c r="F54" s="25" t="s">
        <v>9064</v>
      </c>
      <c r="G54" s="25" t="s">
        <v>5401</v>
      </c>
      <c r="H54" s="25" t="s">
        <v>3821</v>
      </c>
      <c r="J54" s="25" t="s">
        <v>6934</v>
      </c>
      <c r="N54" s="25" t="s">
        <v>7738</v>
      </c>
      <c r="O54" s="25">
        <v>4</v>
      </c>
      <c r="Q54" s="25">
        <f t="shared" si="2"/>
        <v>0</v>
      </c>
      <c r="R54" s="25" t="s">
        <v>7736</v>
      </c>
      <c r="S54" s="25">
        <f t="shared" si="3"/>
        <v>4</v>
      </c>
      <c r="T54" s="25" t="s">
        <v>7738</v>
      </c>
    </row>
    <row r="55" spans="1:20" x14ac:dyDescent="0.25">
      <c r="A55" s="25" t="s">
        <v>3978</v>
      </c>
      <c r="B55" s="25">
        <v>207</v>
      </c>
      <c r="C55" s="25" t="s">
        <v>6872</v>
      </c>
      <c r="D55" s="25" t="s">
        <v>8986</v>
      </c>
      <c r="E55" s="25">
        <v>2015</v>
      </c>
      <c r="F55" s="25" t="s">
        <v>6936</v>
      </c>
      <c r="G55" s="25" t="s">
        <v>5401</v>
      </c>
      <c r="H55" s="25" t="s">
        <v>3821</v>
      </c>
      <c r="J55" s="25" t="s">
        <v>6934</v>
      </c>
      <c r="N55" s="25" t="s">
        <v>7736</v>
      </c>
      <c r="O55" s="25">
        <v>4</v>
      </c>
      <c r="Q55" s="25">
        <f t="shared" si="2"/>
        <v>0</v>
      </c>
      <c r="R55" s="25" t="s">
        <v>7736</v>
      </c>
      <c r="S55" s="25">
        <f t="shared" si="3"/>
        <v>4</v>
      </c>
      <c r="T55" s="25" t="s">
        <v>7736</v>
      </c>
    </row>
    <row r="56" spans="1:20" x14ac:dyDescent="0.25">
      <c r="A56" s="25" t="s">
        <v>3978</v>
      </c>
      <c r="B56" s="25">
        <v>209</v>
      </c>
      <c r="C56" s="25" t="s">
        <v>6872</v>
      </c>
      <c r="D56" s="25">
        <v>3282</v>
      </c>
      <c r="E56" s="25">
        <v>2017</v>
      </c>
      <c r="F56" s="25" t="s">
        <v>6935</v>
      </c>
      <c r="G56" s="25" t="s">
        <v>5401</v>
      </c>
      <c r="H56" s="25" t="s">
        <v>3701</v>
      </c>
      <c r="J56" s="25" t="s">
        <v>6937</v>
      </c>
      <c r="N56" s="25" t="s">
        <v>7738</v>
      </c>
      <c r="Q56" s="25">
        <f t="shared" si="2"/>
        <v>0</v>
      </c>
      <c r="R56" s="25" t="s">
        <v>7736</v>
      </c>
      <c r="S56" s="25">
        <f t="shared" si="3"/>
        <v>0</v>
      </c>
      <c r="T56" s="25" t="s">
        <v>9072</v>
      </c>
    </row>
    <row r="57" spans="1:20" x14ac:dyDescent="0.25">
      <c r="A57" s="25" t="s">
        <v>3978</v>
      </c>
      <c r="B57" s="25">
        <v>213</v>
      </c>
      <c r="C57" s="25" t="s">
        <v>6872</v>
      </c>
      <c r="D57" s="25">
        <v>3331</v>
      </c>
      <c r="E57" s="25">
        <v>2017</v>
      </c>
      <c r="F57" s="25" t="s">
        <v>3029</v>
      </c>
      <c r="G57" s="25" t="s">
        <v>5401</v>
      </c>
      <c r="H57" s="25" t="s">
        <v>943</v>
      </c>
      <c r="J57" s="25" t="s">
        <v>6940</v>
      </c>
      <c r="N57" s="25" t="s">
        <v>7736</v>
      </c>
      <c r="O57" s="25">
        <v>4</v>
      </c>
      <c r="Q57" s="25">
        <f t="shared" si="2"/>
        <v>0</v>
      </c>
      <c r="R57" s="25" t="s">
        <v>7736</v>
      </c>
      <c r="S57" s="25">
        <f t="shared" si="3"/>
        <v>4</v>
      </c>
      <c r="T57" s="25" t="s">
        <v>7738</v>
      </c>
    </row>
    <row r="58" spans="1:20" x14ac:dyDescent="0.25">
      <c r="A58" s="25" t="s">
        <v>3978</v>
      </c>
      <c r="B58" s="25">
        <v>220</v>
      </c>
      <c r="C58" s="25" t="s">
        <v>6872</v>
      </c>
      <c r="D58" s="25">
        <v>3377</v>
      </c>
      <c r="E58" s="25">
        <v>2018</v>
      </c>
      <c r="F58" s="25" t="s">
        <v>6935</v>
      </c>
      <c r="G58" s="25" t="s">
        <v>5401</v>
      </c>
      <c r="H58" s="25" t="s">
        <v>3988</v>
      </c>
      <c r="J58" s="25" t="s">
        <v>6944</v>
      </c>
      <c r="N58" s="25" t="s">
        <v>7736</v>
      </c>
      <c r="O58" s="25">
        <v>5</v>
      </c>
      <c r="Q58" s="25">
        <f t="shared" si="2"/>
        <v>0</v>
      </c>
      <c r="R58" s="25" t="s">
        <v>7736</v>
      </c>
      <c r="S58" s="25">
        <f t="shared" si="3"/>
        <v>5</v>
      </c>
      <c r="T58" s="25" t="s">
        <v>7738</v>
      </c>
    </row>
    <row r="59" spans="1:20" x14ac:dyDescent="0.25">
      <c r="A59" s="25" t="s">
        <v>7883</v>
      </c>
      <c r="B59" s="25">
        <v>249</v>
      </c>
      <c r="C59" s="25" t="s">
        <v>6872</v>
      </c>
      <c r="D59" s="25">
        <v>83</v>
      </c>
      <c r="E59" s="25">
        <v>1948</v>
      </c>
      <c r="F59" s="25" t="s">
        <v>6646</v>
      </c>
      <c r="G59" s="25" t="s">
        <v>6954</v>
      </c>
      <c r="H59" s="25" t="s">
        <v>4775</v>
      </c>
      <c r="J59" s="25" t="s">
        <v>6956</v>
      </c>
      <c r="N59" s="25" t="s">
        <v>7736</v>
      </c>
      <c r="O59" s="25">
        <v>5</v>
      </c>
      <c r="Q59" s="25">
        <f t="shared" si="2"/>
        <v>0</v>
      </c>
      <c r="R59" s="25" t="s">
        <v>7736</v>
      </c>
      <c r="T59" s="25" t="s">
        <v>7738</v>
      </c>
    </row>
    <row r="60" spans="1:20" x14ac:dyDescent="0.25">
      <c r="A60" s="25" t="s">
        <v>547</v>
      </c>
      <c r="B60" s="25">
        <v>3978</v>
      </c>
      <c r="C60" s="25" t="s">
        <v>2999</v>
      </c>
      <c r="E60" s="25">
        <v>1930</v>
      </c>
      <c r="F60" s="25" t="s">
        <v>4735</v>
      </c>
      <c r="G60" s="25" t="s">
        <v>6968</v>
      </c>
      <c r="H60" s="25" t="s">
        <v>959</v>
      </c>
      <c r="J60" s="25" t="s">
        <v>6967</v>
      </c>
      <c r="K60" s="25" t="s">
        <v>960</v>
      </c>
      <c r="M60" s="25" t="s">
        <v>4925</v>
      </c>
      <c r="N60" s="25" t="s">
        <v>7736</v>
      </c>
      <c r="Q60" s="25">
        <f t="shared" si="2"/>
        <v>0</v>
      </c>
      <c r="R60" s="25" t="s">
        <v>7736</v>
      </c>
      <c r="T60" s="25" t="s">
        <v>7738</v>
      </c>
    </row>
    <row r="61" spans="1:20" x14ac:dyDescent="0.25">
      <c r="A61" s="25" t="s">
        <v>547</v>
      </c>
      <c r="B61" s="25">
        <v>3998</v>
      </c>
      <c r="C61" s="25" t="s">
        <v>6872</v>
      </c>
      <c r="E61" s="25">
        <v>1935</v>
      </c>
      <c r="F61" s="25" t="s">
        <v>6973</v>
      </c>
      <c r="G61" s="25" t="s">
        <v>6952</v>
      </c>
      <c r="H61" s="25" t="s">
        <v>6965</v>
      </c>
      <c r="J61" s="25" t="s">
        <v>6984</v>
      </c>
      <c r="N61" s="25" t="s">
        <v>7736</v>
      </c>
      <c r="Q61" s="25">
        <f t="shared" si="2"/>
        <v>0</v>
      </c>
      <c r="R61" s="25" t="s">
        <v>7736</v>
      </c>
      <c r="T61" s="25" t="s">
        <v>7736</v>
      </c>
    </row>
    <row r="62" spans="1:20" x14ac:dyDescent="0.25">
      <c r="A62" s="25" t="s">
        <v>547</v>
      </c>
      <c r="B62" s="25">
        <v>4016</v>
      </c>
      <c r="C62" s="25" t="s">
        <v>4628</v>
      </c>
      <c r="E62" s="25">
        <v>1943</v>
      </c>
      <c r="F62" s="25" t="s">
        <v>4629</v>
      </c>
      <c r="G62" s="25" t="s">
        <v>6492</v>
      </c>
      <c r="H62" s="25" t="s">
        <v>550</v>
      </c>
      <c r="K62" s="25" t="s">
        <v>551</v>
      </c>
      <c r="M62" s="25" t="s">
        <v>4925</v>
      </c>
      <c r="N62" s="25" t="s">
        <v>7736</v>
      </c>
      <c r="Q62" s="25">
        <f t="shared" si="2"/>
        <v>0</v>
      </c>
      <c r="R62" s="25" t="s">
        <v>7736</v>
      </c>
      <c r="T62" s="25" t="s">
        <v>7738</v>
      </c>
    </row>
    <row r="63" spans="1:20" x14ac:dyDescent="0.25">
      <c r="A63" s="25" t="s">
        <v>547</v>
      </c>
      <c r="B63" s="25">
        <v>4017</v>
      </c>
      <c r="C63" s="25" t="s">
        <v>4634</v>
      </c>
      <c r="E63" s="25">
        <v>1943</v>
      </c>
      <c r="F63" s="25" t="s">
        <v>2160</v>
      </c>
      <c r="G63" s="25" t="s">
        <v>4635</v>
      </c>
      <c r="H63" s="25" t="s">
        <v>550</v>
      </c>
      <c r="K63" s="25" t="s">
        <v>551</v>
      </c>
      <c r="M63" s="25" t="s">
        <v>4623</v>
      </c>
      <c r="N63" s="25" t="s">
        <v>7736</v>
      </c>
      <c r="Q63" s="25">
        <f t="shared" si="2"/>
        <v>0</v>
      </c>
      <c r="R63" s="25" t="s">
        <v>7736</v>
      </c>
      <c r="T63" s="25" t="s">
        <v>7738</v>
      </c>
    </row>
    <row r="64" spans="1:20" x14ac:dyDescent="0.25">
      <c r="A64" s="25" t="s">
        <v>547</v>
      </c>
      <c r="B64" s="25">
        <v>4019</v>
      </c>
      <c r="C64" s="25" t="s">
        <v>4630</v>
      </c>
      <c r="E64" s="25">
        <v>1943</v>
      </c>
      <c r="F64" s="25" t="s">
        <v>1586</v>
      </c>
      <c r="G64" s="25" t="s">
        <v>131</v>
      </c>
      <c r="H64" s="25" t="s">
        <v>3979</v>
      </c>
      <c r="K64" s="25" t="s">
        <v>3981</v>
      </c>
      <c r="M64" s="25" t="s">
        <v>4925</v>
      </c>
      <c r="N64" s="25" t="s">
        <v>7736</v>
      </c>
      <c r="Q64" s="25">
        <f t="shared" si="2"/>
        <v>0</v>
      </c>
      <c r="R64" s="25" t="s">
        <v>7736</v>
      </c>
      <c r="T64" s="25" t="s">
        <v>7738</v>
      </c>
    </row>
    <row r="65" spans="1:20" x14ac:dyDescent="0.25">
      <c r="A65" s="25" t="s">
        <v>547</v>
      </c>
      <c r="B65" s="25">
        <v>4020</v>
      </c>
      <c r="C65" s="25" t="s">
        <v>4638</v>
      </c>
      <c r="E65" s="25">
        <v>1943</v>
      </c>
      <c r="F65" s="25" t="s">
        <v>3177</v>
      </c>
      <c r="G65" s="25" t="s">
        <v>5040</v>
      </c>
      <c r="H65" s="25" t="s">
        <v>5402</v>
      </c>
      <c r="K65" s="25" t="s">
        <v>4924</v>
      </c>
      <c r="M65" s="25" t="s">
        <v>4925</v>
      </c>
      <c r="N65" s="25" t="s">
        <v>7736</v>
      </c>
      <c r="Q65" s="25">
        <f t="shared" si="2"/>
        <v>1</v>
      </c>
      <c r="R65" s="25" t="s">
        <v>7736</v>
      </c>
      <c r="T65" s="25" t="s">
        <v>7738</v>
      </c>
    </row>
    <row r="66" spans="1:20" x14ac:dyDescent="0.25">
      <c r="A66" s="25" t="s">
        <v>547</v>
      </c>
      <c r="B66" s="25">
        <v>4021</v>
      </c>
      <c r="C66" s="25" t="s">
        <v>4639</v>
      </c>
      <c r="E66" s="25">
        <v>1943</v>
      </c>
      <c r="F66" s="25" t="s">
        <v>3968</v>
      </c>
      <c r="G66" s="25" t="s">
        <v>1677</v>
      </c>
      <c r="H66" s="25" t="s">
        <v>5402</v>
      </c>
      <c r="K66" s="25" t="s">
        <v>4924</v>
      </c>
      <c r="M66" s="25" t="s">
        <v>4925</v>
      </c>
      <c r="N66" s="25" t="s">
        <v>7736</v>
      </c>
      <c r="Q66" s="25">
        <f t="shared" si="2"/>
        <v>1</v>
      </c>
      <c r="R66" s="25" t="s">
        <v>7736</v>
      </c>
      <c r="T66" s="25" t="s">
        <v>7738</v>
      </c>
    </row>
    <row r="67" spans="1:20" x14ac:dyDescent="0.25">
      <c r="A67" s="25" t="s">
        <v>547</v>
      </c>
      <c r="B67" s="25">
        <v>4022</v>
      </c>
      <c r="C67" s="25" t="s">
        <v>4640</v>
      </c>
      <c r="E67" s="25">
        <v>1943</v>
      </c>
      <c r="F67" s="25" t="s">
        <v>2160</v>
      </c>
      <c r="G67" s="25" t="s">
        <v>1121</v>
      </c>
      <c r="H67" s="25" t="s">
        <v>5402</v>
      </c>
      <c r="K67" s="25" t="s">
        <v>4924</v>
      </c>
      <c r="M67" s="25" t="s">
        <v>4925</v>
      </c>
      <c r="N67" s="25" t="s">
        <v>7736</v>
      </c>
      <c r="Q67" s="25">
        <f t="shared" si="2"/>
        <v>1</v>
      </c>
      <c r="R67" s="25" t="s">
        <v>7736</v>
      </c>
      <c r="T67" s="25" t="s">
        <v>7738</v>
      </c>
    </row>
    <row r="68" spans="1:20" x14ac:dyDescent="0.25">
      <c r="A68" s="25" t="s">
        <v>547</v>
      </c>
      <c r="B68" s="25">
        <v>4023</v>
      </c>
      <c r="C68" s="25" t="s">
        <v>4641</v>
      </c>
      <c r="E68" s="25">
        <v>1943</v>
      </c>
      <c r="F68" s="25" t="s">
        <v>4642</v>
      </c>
      <c r="G68" s="25" t="s">
        <v>4643</v>
      </c>
      <c r="H68" s="25" t="s">
        <v>5402</v>
      </c>
      <c r="K68" s="25" t="s">
        <v>4924</v>
      </c>
      <c r="M68" s="25" t="s">
        <v>4623</v>
      </c>
      <c r="N68" s="25" t="s">
        <v>7736</v>
      </c>
      <c r="Q68" s="25">
        <f t="shared" si="2"/>
        <v>1</v>
      </c>
      <c r="R68" s="25" t="s">
        <v>7736</v>
      </c>
      <c r="T68" s="25" t="s">
        <v>7738</v>
      </c>
    </row>
    <row r="69" spans="1:20" x14ac:dyDescent="0.25">
      <c r="A69" s="25" t="s">
        <v>547</v>
      </c>
      <c r="B69" s="25">
        <v>4024</v>
      </c>
      <c r="C69" s="25" t="s">
        <v>4632</v>
      </c>
      <c r="E69" s="25">
        <v>1944</v>
      </c>
      <c r="F69" s="25" t="s">
        <v>683</v>
      </c>
      <c r="G69" s="25" t="s">
        <v>4633</v>
      </c>
      <c r="H69" s="25" t="s">
        <v>3979</v>
      </c>
      <c r="K69" s="25" t="s">
        <v>3981</v>
      </c>
      <c r="M69" s="25" t="s">
        <v>4623</v>
      </c>
      <c r="N69" s="25" t="s">
        <v>7736</v>
      </c>
      <c r="Q69" s="25">
        <f t="shared" si="2"/>
        <v>0</v>
      </c>
      <c r="R69" s="25" t="s">
        <v>7736</v>
      </c>
      <c r="T69" s="25" t="s">
        <v>7738</v>
      </c>
    </row>
    <row r="70" spans="1:20" x14ac:dyDescent="0.25">
      <c r="A70" s="25" t="s">
        <v>547</v>
      </c>
      <c r="B70" s="25">
        <v>4026</v>
      </c>
      <c r="C70" s="25">
        <v>254</v>
      </c>
      <c r="E70" s="25">
        <v>1945</v>
      </c>
      <c r="F70" s="25" t="s">
        <v>548</v>
      </c>
      <c r="G70" s="25" t="s">
        <v>549</v>
      </c>
      <c r="H70" s="25" t="s">
        <v>3701</v>
      </c>
      <c r="K70" s="25" t="s">
        <v>938</v>
      </c>
      <c r="M70" s="25" t="s">
        <v>4613</v>
      </c>
      <c r="N70" s="25" t="s">
        <v>7736</v>
      </c>
      <c r="Q70" s="25">
        <f t="shared" si="2"/>
        <v>0</v>
      </c>
      <c r="R70" s="25" t="s">
        <v>7736</v>
      </c>
      <c r="T70" s="25" t="s">
        <v>7738</v>
      </c>
    </row>
    <row r="71" spans="1:20" x14ac:dyDescent="0.25">
      <c r="A71" s="25" t="s">
        <v>547</v>
      </c>
      <c r="B71" s="25">
        <v>4028</v>
      </c>
      <c r="C71" s="25">
        <v>266</v>
      </c>
      <c r="E71" s="25">
        <v>1946</v>
      </c>
      <c r="F71" s="25" t="s">
        <v>5142</v>
      </c>
      <c r="G71" s="25" t="s">
        <v>4690</v>
      </c>
      <c r="H71" s="25" t="s">
        <v>6965</v>
      </c>
      <c r="J71" s="25" t="s">
        <v>6998</v>
      </c>
      <c r="N71" s="25" t="s">
        <v>7736</v>
      </c>
      <c r="Q71" s="25">
        <f t="shared" si="2"/>
        <v>0</v>
      </c>
      <c r="R71" s="25" t="s">
        <v>7736</v>
      </c>
      <c r="T71" s="25" t="s">
        <v>7736</v>
      </c>
    </row>
    <row r="73" spans="1:20" x14ac:dyDescent="0.25">
      <c r="A73" s="25" t="s">
        <v>3978</v>
      </c>
      <c r="B73" s="25">
        <v>2512</v>
      </c>
      <c r="D73" s="25">
        <v>858</v>
      </c>
      <c r="E73" s="25">
        <v>1975</v>
      </c>
      <c r="F73" s="25" t="s">
        <v>2775</v>
      </c>
      <c r="G73" s="25" t="s">
        <v>5401</v>
      </c>
      <c r="H73" s="25" t="s">
        <v>8114</v>
      </c>
      <c r="J73" s="25" t="s">
        <v>8115</v>
      </c>
      <c r="K73" s="25" t="s">
        <v>3989</v>
      </c>
      <c r="N73" s="25" t="s">
        <v>7736</v>
      </c>
      <c r="O73" s="25">
        <v>0.6</v>
      </c>
      <c r="Q73" s="25">
        <f t="shared" ref="Q73:Q98" si="4">COUNTIF(H73,"*Fuji*")</f>
        <v>0</v>
      </c>
      <c r="S73" s="25" t="str">
        <f t="shared" ref="S73:S97" si="5">IF(R73="y",O73,"")</f>
        <v/>
      </c>
    </row>
    <row r="74" spans="1:20" x14ac:dyDescent="0.25">
      <c r="A74" s="25" t="s">
        <v>3978</v>
      </c>
      <c r="B74" s="25">
        <v>2513</v>
      </c>
      <c r="D74" s="25">
        <v>859</v>
      </c>
      <c r="E74" s="25">
        <v>1975</v>
      </c>
      <c r="F74" s="25" t="s">
        <v>3994</v>
      </c>
      <c r="G74" s="25" t="s">
        <v>5401</v>
      </c>
      <c r="H74" s="25" t="s">
        <v>8114</v>
      </c>
      <c r="J74" s="25" t="s">
        <v>8115</v>
      </c>
      <c r="K74" s="25" t="s">
        <v>3989</v>
      </c>
      <c r="N74" s="25" t="s">
        <v>7738</v>
      </c>
      <c r="Q74" s="25">
        <f t="shared" si="4"/>
        <v>0</v>
      </c>
      <c r="S74" s="25" t="str">
        <f t="shared" si="5"/>
        <v/>
      </c>
    </row>
    <row r="75" spans="1:20" x14ac:dyDescent="0.25">
      <c r="A75" s="25" t="s">
        <v>3978</v>
      </c>
      <c r="B75" s="25">
        <v>2514</v>
      </c>
      <c r="D75" s="25">
        <v>860</v>
      </c>
      <c r="E75" s="25">
        <v>1975</v>
      </c>
      <c r="F75" s="25" t="s">
        <v>8113</v>
      </c>
      <c r="G75" s="25" t="s">
        <v>5401</v>
      </c>
      <c r="H75" s="25" t="s">
        <v>8114</v>
      </c>
      <c r="J75" s="25" t="s">
        <v>8115</v>
      </c>
      <c r="K75" s="25" t="s">
        <v>3989</v>
      </c>
      <c r="N75" s="25" t="s">
        <v>7738</v>
      </c>
      <c r="Q75" s="25">
        <f t="shared" si="4"/>
        <v>0</v>
      </c>
      <c r="S75" s="25" t="str">
        <f t="shared" si="5"/>
        <v/>
      </c>
    </row>
    <row r="76" spans="1:20" x14ac:dyDescent="0.25">
      <c r="A76" s="25" t="s">
        <v>3978</v>
      </c>
      <c r="B76" s="25">
        <v>2515</v>
      </c>
      <c r="D76" s="25">
        <v>861</v>
      </c>
      <c r="E76" s="25">
        <v>1975</v>
      </c>
      <c r="F76" s="25" t="s">
        <v>3325</v>
      </c>
      <c r="G76" s="25" t="s">
        <v>5401</v>
      </c>
      <c r="H76" s="25" t="s">
        <v>8114</v>
      </c>
      <c r="J76" s="25" t="s">
        <v>8115</v>
      </c>
      <c r="K76" s="25" t="s">
        <v>3989</v>
      </c>
      <c r="N76" s="25" t="s">
        <v>7738</v>
      </c>
      <c r="Q76" s="25">
        <f t="shared" si="4"/>
        <v>0</v>
      </c>
      <c r="S76" s="25" t="str">
        <f t="shared" si="5"/>
        <v/>
      </c>
    </row>
    <row r="77" spans="1:20" x14ac:dyDescent="0.25">
      <c r="A77" s="25" t="s">
        <v>3978</v>
      </c>
      <c r="B77" s="25">
        <v>2528</v>
      </c>
      <c r="D77" s="25">
        <v>1128</v>
      </c>
      <c r="E77" s="25">
        <v>1983</v>
      </c>
      <c r="F77" s="25" t="s">
        <v>3325</v>
      </c>
      <c r="G77" s="25" t="s">
        <v>5401</v>
      </c>
      <c r="H77" s="25" t="s">
        <v>8114</v>
      </c>
      <c r="J77" s="25" t="s">
        <v>8132</v>
      </c>
      <c r="K77" s="25" t="s">
        <v>3989</v>
      </c>
      <c r="N77" s="25" t="s">
        <v>7738</v>
      </c>
      <c r="Q77" s="25">
        <f t="shared" si="4"/>
        <v>0</v>
      </c>
      <c r="S77" s="25" t="str">
        <f t="shared" si="5"/>
        <v/>
      </c>
    </row>
    <row r="78" spans="1:20" x14ac:dyDescent="0.25">
      <c r="A78" s="25" t="s">
        <v>3978</v>
      </c>
      <c r="B78" s="25">
        <v>2529</v>
      </c>
      <c r="D78" s="25">
        <v>1129</v>
      </c>
      <c r="E78" s="25">
        <v>1983</v>
      </c>
      <c r="F78" s="25" t="s">
        <v>8127</v>
      </c>
      <c r="G78" s="25" t="s">
        <v>5401</v>
      </c>
      <c r="H78" s="25" t="s">
        <v>8114</v>
      </c>
      <c r="J78" s="25" t="s">
        <v>8132</v>
      </c>
      <c r="K78" s="25" t="s">
        <v>3989</v>
      </c>
      <c r="N78" s="25" t="s">
        <v>7738</v>
      </c>
      <c r="Q78" s="25">
        <f t="shared" si="4"/>
        <v>0</v>
      </c>
      <c r="S78" s="25" t="str">
        <f t="shared" si="5"/>
        <v/>
      </c>
    </row>
    <row r="79" spans="1:20" x14ac:dyDescent="0.25">
      <c r="A79" s="25" t="s">
        <v>3978</v>
      </c>
      <c r="B79" s="25">
        <v>2530</v>
      </c>
      <c r="D79" s="25">
        <v>1130</v>
      </c>
      <c r="E79" s="25">
        <v>1983</v>
      </c>
      <c r="F79" s="25" t="s">
        <v>3567</v>
      </c>
      <c r="G79" s="25" t="s">
        <v>5401</v>
      </c>
      <c r="H79" s="25" t="s">
        <v>8114</v>
      </c>
      <c r="J79" s="25" t="s">
        <v>8132</v>
      </c>
      <c r="K79" s="25" t="s">
        <v>3989</v>
      </c>
      <c r="N79" s="25" t="s">
        <v>7738</v>
      </c>
      <c r="Q79" s="25">
        <f t="shared" si="4"/>
        <v>0</v>
      </c>
      <c r="S79" s="25" t="str">
        <f t="shared" si="5"/>
        <v/>
      </c>
    </row>
    <row r="80" spans="1:20" x14ac:dyDescent="0.25">
      <c r="A80" s="25" t="s">
        <v>3978</v>
      </c>
      <c r="B80" s="25">
        <v>2531</v>
      </c>
      <c r="D80" s="25">
        <v>1131</v>
      </c>
      <c r="E80" s="25">
        <v>1983</v>
      </c>
      <c r="F80" s="25" t="s">
        <v>6194</v>
      </c>
      <c r="G80" s="25" t="s">
        <v>5401</v>
      </c>
      <c r="H80" s="25" t="s">
        <v>8114</v>
      </c>
      <c r="J80" s="25" t="s">
        <v>8132</v>
      </c>
      <c r="K80" s="25" t="s">
        <v>3989</v>
      </c>
      <c r="N80" s="25" t="s">
        <v>7738</v>
      </c>
      <c r="Q80" s="25">
        <f t="shared" si="4"/>
        <v>0</v>
      </c>
      <c r="S80" s="25" t="str">
        <f t="shared" si="5"/>
        <v/>
      </c>
    </row>
    <row r="81" spans="1:19" x14ac:dyDescent="0.25">
      <c r="A81" s="25" t="s">
        <v>3978</v>
      </c>
      <c r="B81" s="25">
        <v>2560</v>
      </c>
      <c r="C81" s="25" t="s">
        <v>6872</v>
      </c>
      <c r="D81" s="25">
        <v>1743</v>
      </c>
      <c r="E81" s="25">
        <v>1997</v>
      </c>
      <c r="F81" s="25" t="s">
        <v>8149</v>
      </c>
      <c r="G81" s="25" t="s">
        <v>5401</v>
      </c>
      <c r="H81" s="25" t="s">
        <v>7560</v>
      </c>
      <c r="J81" s="25" t="s">
        <v>7559</v>
      </c>
      <c r="N81" s="25" t="s">
        <v>7738</v>
      </c>
      <c r="Q81" s="25">
        <f t="shared" si="4"/>
        <v>0</v>
      </c>
      <c r="S81" s="25" t="str">
        <f t="shared" si="5"/>
        <v/>
      </c>
    </row>
    <row r="82" spans="1:19" x14ac:dyDescent="0.25">
      <c r="A82" s="25" t="s">
        <v>3978</v>
      </c>
      <c r="B82" s="25">
        <v>2563</v>
      </c>
      <c r="C82" s="25">
        <v>1759</v>
      </c>
      <c r="D82" s="25">
        <v>1823</v>
      </c>
      <c r="E82" s="25">
        <v>1998</v>
      </c>
      <c r="F82" s="25" t="s">
        <v>9071</v>
      </c>
      <c r="G82" s="25" t="s">
        <v>5401</v>
      </c>
      <c r="H82" s="25" t="s">
        <v>943</v>
      </c>
      <c r="J82" s="25" t="s">
        <v>7076</v>
      </c>
      <c r="K82" s="25" t="s">
        <v>938</v>
      </c>
      <c r="M82" s="25" t="s">
        <v>4925</v>
      </c>
      <c r="N82" s="25" t="s">
        <v>7738</v>
      </c>
      <c r="Q82" s="25">
        <f t="shared" si="4"/>
        <v>0</v>
      </c>
      <c r="S82" s="25" t="str">
        <f t="shared" si="5"/>
        <v/>
      </c>
    </row>
    <row r="83" spans="1:19" x14ac:dyDescent="0.25">
      <c r="A83" s="25" t="s">
        <v>3978</v>
      </c>
      <c r="C83" s="25" t="s">
        <v>930</v>
      </c>
      <c r="D83" s="25">
        <v>1922</v>
      </c>
      <c r="E83" s="25">
        <v>1999</v>
      </c>
      <c r="F83" s="25" t="s">
        <v>9070</v>
      </c>
      <c r="G83" s="25" t="s">
        <v>5401</v>
      </c>
      <c r="H83" s="25" t="s">
        <v>931</v>
      </c>
      <c r="J83" s="25" t="s">
        <v>7076</v>
      </c>
      <c r="K83" s="25" t="s">
        <v>8983</v>
      </c>
      <c r="N83" s="25" t="s">
        <v>7738</v>
      </c>
      <c r="Q83" s="25">
        <f t="shared" si="4"/>
        <v>0</v>
      </c>
      <c r="S83" s="25" t="str">
        <f t="shared" si="5"/>
        <v/>
      </c>
    </row>
    <row r="84" spans="1:19" x14ac:dyDescent="0.25">
      <c r="A84" s="25" t="s">
        <v>3978</v>
      </c>
      <c r="B84" s="25">
        <v>2605</v>
      </c>
      <c r="C84" s="25">
        <v>2040</v>
      </c>
      <c r="D84" s="25">
        <v>2311</v>
      </c>
      <c r="E84" s="25">
        <v>2003</v>
      </c>
      <c r="F84" s="25" t="s">
        <v>9069</v>
      </c>
      <c r="G84" s="25" t="s">
        <v>5401</v>
      </c>
      <c r="H84" s="25" t="s">
        <v>9068</v>
      </c>
      <c r="J84" s="25" t="s">
        <v>8193</v>
      </c>
      <c r="K84" s="25" t="s">
        <v>5518</v>
      </c>
      <c r="M84" s="25" t="s">
        <v>4925</v>
      </c>
      <c r="N84" s="25" t="s">
        <v>7738</v>
      </c>
      <c r="Q84" s="25">
        <f t="shared" si="4"/>
        <v>0</v>
      </c>
      <c r="S84" s="25" t="str">
        <f t="shared" si="5"/>
        <v/>
      </c>
    </row>
    <row r="85" spans="1:19" x14ac:dyDescent="0.25">
      <c r="A85" s="25" t="s">
        <v>3978</v>
      </c>
      <c r="B85" s="25">
        <v>2613</v>
      </c>
      <c r="C85" s="25" t="s">
        <v>6872</v>
      </c>
      <c r="D85" s="25">
        <v>2386</v>
      </c>
      <c r="E85" s="25">
        <v>2004</v>
      </c>
      <c r="F85" s="25" t="s">
        <v>9067</v>
      </c>
      <c r="G85" s="25" t="s">
        <v>5401</v>
      </c>
      <c r="H85" s="25" t="s">
        <v>6906</v>
      </c>
      <c r="J85" s="25" t="s">
        <v>7076</v>
      </c>
      <c r="N85" s="25" t="s">
        <v>7738</v>
      </c>
      <c r="Q85" s="25">
        <f t="shared" si="4"/>
        <v>0</v>
      </c>
      <c r="S85" s="25" t="str">
        <f t="shared" si="5"/>
        <v/>
      </c>
    </row>
    <row r="86" spans="1:19" x14ac:dyDescent="0.25">
      <c r="A86" s="25" t="s">
        <v>3978</v>
      </c>
      <c r="B86" s="25">
        <v>2615</v>
      </c>
      <c r="C86" s="25">
        <v>2055</v>
      </c>
      <c r="D86" s="25">
        <v>2391</v>
      </c>
      <c r="E86" s="25">
        <v>2004</v>
      </c>
      <c r="F86" s="25" t="s">
        <v>9067</v>
      </c>
      <c r="G86" s="25" t="s">
        <v>5401</v>
      </c>
      <c r="H86" s="25" t="s">
        <v>936</v>
      </c>
      <c r="J86" s="25" t="s">
        <v>7076</v>
      </c>
      <c r="K86" s="25" t="s">
        <v>937</v>
      </c>
      <c r="M86" s="25" t="s">
        <v>4925</v>
      </c>
      <c r="N86" s="25" t="s">
        <v>7738</v>
      </c>
      <c r="Q86" s="25">
        <f t="shared" si="4"/>
        <v>0</v>
      </c>
      <c r="S86" s="25" t="str">
        <f t="shared" si="5"/>
        <v/>
      </c>
    </row>
    <row r="87" spans="1:19" x14ac:dyDescent="0.25">
      <c r="A87" s="25" t="s">
        <v>3978</v>
      </c>
      <c r="B87" s="25">
        <v>2626</v>
      </c>
      <c r="C87" s="25" t="s">
        <v>6872</v>
      </c>
      <c r="D87" s="25">
        <v>2652</v>
      </c>
      <c r="E87" s="25">
        <v>2008</v>
      </c>
      <c r="F87" s="25" t="s">
        <v>9066</v>
      </c>
      <c r="G87" s="25" t="s">
        <v>5401</v>
      </c>
      <c r="H87" s="25" t="s">
        <v>3995</v>
      </c>
      <c r="J87" s="25" t="s">
        <v>6915</v>
      </c>
      <c r="N87" s="25" t="s">
        <v>7736</v>
      </c>
      <c r="O87" s="25">
        <v>7</v>
      </c>
      <c r="Q87" s="25">
        <f t="shared" si="4"/>
        <v>0</v>
      </c>
      <c r="R87" s="25" t="s">
        <v>7736</v>
      </c>
      <c r="S87" s="25">
        <f t="shared" si="5"/>
        <v>7</v>
      </c>
    </row>
    <row r="88" spans="1:19" x14ac:dyDescent="0.25">
      <c r="A88" s="25" t="s">
        <v>3978</v>
      </c>
      <c r="B88" s="25">
        <v>2628</v>
      </c>
      <c r="C88" s="25" t="s">
        <v>6872</v>
      </c>
      <c r="D88" s="25">
        <v>2653</v>
      </c>
      <c r="E88" s="25">
        <v>2008</v>
      </c>
      <c r="F88" s="25" t="s">
        <v>9066</v>
      </c>
      <c r="G88" s="25" t="s">
        <v>5401</v>
      </c>
      <c r="H88" s="25" t="s">
        <v>5402</v>
      </c>
      <c r="J88" s="25" t="s">
        <v>6915</v>
      </c>
      <c r="N88" s="25" t="s">
        <v>7736</v>
      </c>
      <c r="O88" s="25">
        <v>7</v>
      </c>
      <c r="Q88" s="25">
        <f t="shared" si="4"/>
        <v>1</v>
      </c>
      <c r="R88" s="25" t="s">
        <v>7736</v>
      </c>
      <c r="S88" s="25">
        <f t="shared" si="5"/>
        <v>7</v>
      </c>
    </row>
    <row r="89" spans="1:19" x14ac:dyDescent="0.25">
      <c r="A89" s="25" t="s">
        <v>3978</v>
      </c>
      <c r="B89" s="25">
        <v>2628</v>
      </c>
      <c r="C89" s="25" t="s">
        <v>6872</v>
      </c>
      <c r="D89" s="25">
        <v>2654</v>
      </c>
      <c r="E89" s="25">
        <v>2008</v>
      </c>
      <c r="F89" s="25" t="s">
        <v>9066</v>
      </c>
      <c r="G89" s="25" t="s">
        <v>5401</v>
      </c>
      <c r="H89" s="25" t="s">
        <v>8984</v>
      </c>
      <c r="J89" s="25" t="s">
        <v>6915</v>
      </c>
      <c r="N89" s="25" t="s">
        <v>7738</v>
      </c>
      <c r="Q89" s="25">
        <f t="shared" si="4"/>
        <v>0</v>
      </c>
      <c r="S89" s="25" t="str">
        <f t="shared" si="5"/>
        <v/>
      </c>
    </row>
    <row r="90" spans="1:19" x14ac:dyDescent="0.25">
      <c r="A90" s="25" t="s">
        <v>3978</v>
      </c>
      <c r="B90" s="25">
        <v>2636</v>
      </c>
      <c r="C90" s="25" t="s">
        <v>6872</v>
      </c>
      <c r="D90" s="25">
        <v>2789</v>
      </c>
      <c r="E90" s="25">
        <v>2009</v>
      </c>
      <c r="F90" s="25" t="s">
        <v>9066</v>
      </c>
      <c r="G90" s="25" t="s">
        <v>5401</v>
      </c>
      <c r="H90" s="25" t="s">
        <v>6872</v>
      </c>
      <c r="J90" s="25" t="s">
        <v>8985</v>
      </c>
      <c r="N90" s="25" t="s">
        <v>7738</v>
      </c>
      <c r="Q90" s="25">
        <f t="shared" si="4"/>
        <v>0</v>
      </c>
      <c r="S90" s="25" t="str">
        <f t="shared" si="5"/>
        <v/>
      </c>
    </row>
    <row r="91" spans="1:19" x14ac:dyDescent="0.25">
      <c r="A91" s="25" t="s">
        <v>3978</v>
      </c>
      <c r="B91" s="25">
        <v>2636</v>
      </c>
      <c r="C91" s="25" t="s">
        <v>6872</v>
      </c>
      <c r="D91" s="25">
        <v>2799</v>
      </c>
      <c r="E91" s="25">
        <v>2009</v>
      </c>
      <c r="F91" s="25" t="s">
        <v>9066</v>
      </c>
      <c r="G91" s="25" t="s">
        <v>5401</v>
      </c>
      <c r="H91" s="25" t="s">
        <v>6872</v>
      </c>
      <c r="J91" s="25" t="s">
        <v>6922</v>
      </c>
      <c r="N91" s="25" t="s">
        <v>7738</v>
      </c>
      <c r="Q91" s="25">
        <f t="shared" si="4"/>
        <v>0</v>
      </c>
      <c r="S91" s="25" t="str">
        <f t="shared" si="5"/>
        <v/>
      </c>
    </row>
    <row r="92" spans="1:19" x14ac:dyDescent="0.25">
      <c r="A92" s="25" t="s">
        <v>3978</v>
      </c>
      <c r="B92" s="25">
        <v>2648</v>
      </c>
      <c r="C92" s="25" t="s">
        <v>6872</v>
      </c>
      <c r="D92" s="25">
        <v>3179</v>
      </c>
      <c r="E92" s="25">
        <v>2015</v>
      </c>
      <c r="F92" s="25" t="s">
        <v>9064</v>
      </c>
      <c r="G92" s="25" t="s">
        <v>5401</v>
      </c>
      <c r="H92" s="25" t="s">
        <v>3821</v>
      </c>
      <c r="J92" s="25" t="s">
        <v>6934</v>
      </c>
      <c r="N92" s="25" t="s">
        <v>7738</v>
      </c>
      <c r="O92" s="25">
        <v>4</v>
      </c>
      <c r="Q92" s="25">
        <f t="shared" si="4"/>
        <v>0</v>
      </c>
      <c r="R92" s="25" t="s">
        <v>7736</v>
      </c>
      <c r="S92" s="25">
        <f t="shared" si="5"/>
        <v>4</v>
      </c>
    </row>
    <row r="93" spans="1:19" x14ac:dyDescent="0.25">
      <c r="A93" s="25" t="s">
        <v>3978</v>
      </c>
      <c r="B93" s="25">
        <v>2649</v>
      </c>
      <c r="C93" s="25" t="s">
        <v>6872</v>
      </c>
      <c r="D93" s="25">
        <v>3281</v>
      </c>
      <c r="E93" s="25">
        <v>2017</v>
      </c>
      <c r="F93" s="25" t="s">
        <v>9064</v>
      </c>
      <c r="G93" s="25" t="s">
        <v>5401</v>
      </c>
      <c r="H93" s="25" t="s">
        <v>931</v>
      </c>
      <c r="J93" s="25" t="s">
        <v>6937</v>
      </c>
      <c r="N93" s="25" t="s">
        <v>7738</v>
      </c>
      <c r="Q93" s="25">
        <f t="shared" si="4"/>
        <v>0</v>
      </c>
      <c r="S93" s="25" t="str">
        <f t="shared" si="5"/>
        <v/>
      </c>
    </row>
    <row r="94" spans="1:19" x14ac:dyDescent="0.25">
      <c r="A94" s="25" t="s">
        <v>3978</v>
      </c>
      <c r="B94" s="25">
        <v>2650</v>
      </c>
      <c r="C94" s="25" t="s">
        <v>6872</v>
      </c>
      <c r="D94" s="25">
        <v>3282</v>
      </c>
      <c r="E94" s="25">
        <v>2017</v>
      </c>
      <c r="F94" s="25" t="s">
        <v>9064</v>
      </c>
      <c r="G94" s="25" t="s">
        <v>5401</v>
      </c>
      <c r="H94" s="25" t="s">
        <v>3701</v>
      </c>
      <c r="J94" s="25" t="s">
        <v>6937</v>
      </c>
      <c r="N94" s="25" t="s">
        <v>7738</v>
      </c>
      <c r="Q94" s="25">
        <f t="shared" si="4"/>
        <v>0</v>
      </c>
      <c r="R94" s="25" t="s">
        <v>7736</v>
      </c>
      <c r="S94" s="25">
        <f t="shared" si="5"/>
        <v>0</v>
      </c>
    </row>
    <row r="95" spans="1:19" x14ac:dyDescent="0.25">
      <c r="A95" s="25" t="s">
        <v>3978</v>
      </c>
      <c r="B95" s="25">
        <v>2657</v>
      </c>
      <c r="C95" s="25" t="s">
        <v>6872</v>
      </c>
      <c r="D95" s="25">
        <v>3363</v>
      </c>
      <c r="E95" s="25">
        <v>2018</v>
      </c>
      <c r="F95" s="25" t="s">
        <v>9065</v>
      </c>
      <c r="G95" s="25" t="s">
        <v>5401</v>
      </c>
      <c r="H95" s="25" t="s">
        <v>959</v>
      </c>
      <c r="J95" s="25" t="s">
        <v>6942</v>
      </c>
      <c r="N95" s="25" t="s">
        <v>7738</v>
      </c>
      <c r="Q95" s="25">
        <f t="shared" si="4"/>
        <v>0</v>
      </c>
      <c r="S95" s="25" t="str">
        <f t="shared" si="5"/>
        <v/>
      </c>
    </row>
    <row r="96" spans="1:19" x14ac:dyDescent="0.25">
      <c r="A96" s="25" t="s">
        <v>3978</v>
      </c>
      <c r="D96" s="25">
        <v>3451</v>
      </c>
      <c r="E96" s="25">
        <v>2019</v>
      </c>
      <c r="F96" s="25" t="s">
        <v>9064</v>
      </c>
      <c r="G96" s="25" t="s">
        <v>5401</v>
      </c>
      <c r="H96" s="25" t="s">
        <v>9056</v>
      </c>
      <c r="J96" s="25" t="s">
        <v>9057</v>
      </c>
      <c r="N96" s="25" t="s">
        <v>7738</v>
      </c>
      <c r="Q96" s="25">
        <f t="shared" si="4"/>
        <v>0</v>
      </c>
      <c r="S96" s="25" t="str">
        <f t="shared" si="5"/>
        <v/>
      </c>
    </row>
    <row r="97" spans="1:19" x14ac:dyDescent="0.25">
      <c r="A97" s="25" t="s">
        <v>3978</v>
      </c>
      <c r="D97" s="25">
        <v>3451</v>
      </c>
      <c r="E97" s="25">
        <v>2019</v>
      </c>
      <c r="F97" s="25" t="s">
        <v>9063</v>
      </c>
      <c r="G97" s="25" t="s">
        <v>5401</v>
      </c>
      <c r="H97" s="25" t="s">
        <v>9056</v>
      </c>
      <c r="J97" s="25" t="s">
        <v>9057</v>
      </c>
      <c r="N97" s="25" t="s">
        <v>7738</v>
      </c>
      <c r="Q97" s="25">
        <f t="shared" si="4"/>
        <v>0</v>
      </c>
      <c r="S97" s="25" t="str">
        <f t="shared" si="5"/>
        <v/>
      </c>
    </row>
    <row r="98" spans="1:19" x14ac:dyDescent="0.25">
      <c r="A98" s="25" t="s">
        <v>3978</v>
      </c>
      <c r="D98" s="25">
        <v>3573</v>
      </c>
      <c r="E98" s="25">
        <v>2020</v>
      </c>
      <c r="F98" s="25" t="s">
        <v>9059</v>
      </c>
      <c r="G98" s="25" t="s">
        <v>5401</v>
      </c>
      <c r="H98" s="25" t="s">
        <v>9056</v>
      </c>
      <c r="J98" s="25" t="s">
        <v>9060</v>
      </c>
      <c r="N98" s="25" t="s">
        <v>7738</v>
      </c>
      <c r="Q98" s="25">
        <f t="shared" si="4"/>
        <v>0</v>
      </c>
    </row>
  </sheetData>
  <hyperlinks>
    <hyperlink ref="C5" r:id="rId1" xr:uid="{72B5890D-9ECA-4071-A3ED-D63165DF0C53}"/>
    <hyperlink ref="C6" r:id="rId2" xr:uid="{1CF4E734-527F-4565-8C1A-0AA80121BC31}"/>
    <hyperlink ref="C7" r:id="rId3" xr:uid="{85884737-330E-49FC-A335-C1681B025B53}"/>
    <hyperlink ref="C8" r:id="rId4" xr:uid="{6CAFA1B2-55C9-4299-A6E4-4EEC4FA7B033}"/>
    <hyperlink ref="C9" r:id="rId5" xr:uid="{76027C3F-2B80-4C2A-BC13-CD65A54E4817}"/>
    <hyperlink ref="C10" r:id="rId6" xr:uid="{EABFC012-0E50-4688-8215-03060D8E6531}"/>
    <hyperlink ref="C17" r:id="rId7" xr:uid="{0BCEE49C-401C-4666-A21C-D3A597BF7647}"/>
    <hyperlink ref="C12" r:id="rId8" display="D:\jpgs\indonesia508.jpg" xr:uid="{AAE0EC4B-F710-4979-A01D-C32DBD4261D0}"/>
    <hyperlink ref="C26" r:id="rId9" display="D:\jpgs\indonesia1205.jpg" xr:uid="{DCD24E68-F991-45BD-8754-CD8D45A1E1DB}"/>
    <hyperlink ref="C24" r:id="rId10" display="D:\jpgs\indonesia1151.jpg" xr:uid="{C7AFC815-7AF9-40B8-8CF2-2ED6D393F8BB}"/>
    <hyperlink ref="C25" r:id="rId11" display="D:\jpgs\indonesia1204.jpg" xr:uid="{71B8AB90-48DD-45F9-B39C-335C87D69341}"/>
    <hyperlink ref="C29" r:id="rId12" display="D:\jpgs\indonesia1555.jpg" xr:uid="{7F84EF38-2821-4BC9-8C33-06E9A376D866}"/>
    <hyperlink ref="C14" r:id="rId13" xr:uid="{16536384-805A-4616-8D00-B7C3DE33CBEF}"/>
    <hyperlink ref="C13" r:id="rId14" xr:uid="{A2CD47D3-8D10-4FAE-9FB0-D12BBACA2334}"/>
    <hyperlink ref="C23" r:id="rId15" display="D:\jpgs\indonesia1039.jpg" xr:uid="{F3984539-9123-49B0-876B-B298C3552D97}"/>
    <hyperlink ref="C21" r:id="rId16" xr:uid="{62A4C41A-6D14-422A-8EFC-2EC1A2CF4D50}"/>
    <hyperlink ref="C22" r:id="rId17" display="D:\jpgs\indonesia973nm.jpg" xr:uid="{33A3878C-27F8-4BC7-9566-D19F4A6B01E4}"/>
    <hyperlink ref="C28" r:id="rId18" display="D:\jpgs\indonesia1329nm.jpg" xr:uid="{CFC212CC-E3DA-4A58-BB51-6ABD1F74CCC7}"/>
    <hyperlink ref="C16" r:id="rId19" xr:uid="{7D7C8451-9E2A-4D3D-AE4C-8B88495F4B79}"/>
    <hyperlink ref="C31" r:id="rId20" display="D:\jpgs\indonesia1760nm.jpg" xr:uid="{0DFAD3B8-A4F5-498D-97AF-48F1A145D38D}"/>
    <hyperlink ref="C34" r:id="rId21" display="D:\jpgs\indonesia1961.jpg" xr:uid="{EBA5CACB-E583-4B8A-A402-645EADF93A42}"/>
    <hyperlink ref="C36" r:id="rId22" display="D:\jpgs\indonesia2027nm.jpg" xr:uid="{03910D2F-3828-40F3-956B-563BE3134CE8}"/>
    <hyperlink ref="C38" r:id="rId23" display="D:\jpgs\indonesia2028nm.jpg" xr:uid="{404BF99B-6BFD-487E-9E13-2BC607AB9C3F}"/>
    <hyperlink ref="C37" r:id="rId24" display="D:\jpgs\indonesia2029nm.jpg" xr:uid="{8F02CBD2-A6AF-45ED-BC7F-4FC610ADA9F2}"/>
    <hyperlink ref="C39" r:id="rId25" display="D:\jpgs\indonesia2030nm.jpg" xr:uid="{2781C71C-24B2-4418-B46F-A8E68A2E83F5}"/>
    <hyperlink ref="C40" r:id="rId26" display="D:\jpgs\indonesia2031nm.jpg" xr:uid="{DEED8005-CDA0-4B77-BEAD-5A1439278EDE}"/>
    <hyperlink ref="C20" r:id="rId27" display="D:\jpgs\indonesia798nm.jpg" xr:uid="{D0299E19-9A19-4FA1-9A59-E0A9AA74016D}"/>
    <hyperlink ref="C44" r:id="rId28" xr:uid="{D2F0B74C-CEDA-42EA-AD97-4D985E0F726E}"/>
    <hyperlink ref="C18" r:id="rId29" display="D:\jpgs\indonesia739nm.jpg" xr:uid="{F941198A-6D62-4664-A0CA-5AF82B0751BE}"/>
    <hyperlink ref="C19" r:id="rId30" xr:uid="{25393FB4-9281-4444-8F58-55F2CD0659F6}"/>
    <hyperlink ref="J57" r:id="rId31" display="https://www.stampworld.com/stamps/Indonesia/Postage-stamps/g3329/" xr:uid="{37322493-1F1C-46C3-AD59-497C3696352B}"/>
    <hyperlink ref="C11" r:id="rId32" display="B76" xr:uid="{6F793154-8DF4-4D3F-AD37-0EF6577DC5EB}"/>
    <hyperlink ref="C27" r:id="rId33" display="D:\jpgs\indonesia1205.jpg" xr:uid="{A949DAEF-856C-4791-A896-6999C113E4A2}"/>
    <hyperlink ref="C41" r:id="rId34" display="D:\jpgs\indonesia2031nm.jpg" xr:uid="{C87EF0A6-22FA-4C6F-AE04-6D82E8E6B473}"/>
    <hyperlink ref="F5" r:id="rId35" xr:uid="{B0D1C085-2A42-41AE-A1DB-C08AA454738E}"/>
    <hyperlink ref="F6" r:id="rId36" xr:uid="{3374275E-901F-4DF6-BD56-4C0DAB56569F}"/>
    <hyperlink ref="F7" r:id="rId37" xr:uid="{1CFA3297-0E5D-4765-BD93-3DB0BE48CC26}"/>
    <hyperlink ref="F8" r:id="rId38" xr:uid="{585EDE09-4DC4-4B64-B059-DD182A76D34E}"/>
    <hyperlink ref="F9" r:id="rId39" xr:uid="{DD5EBBA9-A19A-4DE0-9323-93538195AB79}"/>
    <hyperlink ref="F10" r:id="rId40" xr:uid="{51EC096C-2CA3-4369-B4DC-AF0F72213ADE}"/>
    <hyperlink ref="F12" r:id="rId41" xr:uid="{D60BCA56-9F4C-42BB-BDC9-6C4D0D5A66F2}"/>
    <hyperlink ref="F13" r:id="rId42" xr:uid="{40AD9032-536B-45AC-917A-49D3D838657C}"/>
    <hyperlink ref="F14" r:id="rId43" xr:uid="{D5D86376-BD6A-4D6C-AED1-1089EBBDF631}"/>
    <hyperlink ref="F16" r:id="rId44" xr:uid="{92690E81-5CF6-486A-A1BB-510884EEBF16}"/>
    <hyperlink ref="F17" r:id="rId45" xr:uid="{9E539D5B-CC7D-45A5-89E5-B1FA2F5EC6FC}"/>
    <hyperlink ref="F18" r:id="rId46" xr:uid="{F23285C6-18C0-4178-915D-1249E8701C0B}"/>
    <hyperlink ref="F19" r:id="rId47" xr:uid="{CA120167-CE28-40DE-88D5-C0DF7BFB94D9}"/>
    <hyperlink ref="F20" r:id="rId48" display="50r" xr:uid="{5B478DE3-E8BC-42E4-A04B-F4FA1C20D904}"/>
    <hyperlink ref="F21" r:id="rId49" xr:uid="{85ED1BF5-F420-4A52-BE39-C0F95CA3F9DE}"/>
    <hyperlink ref="F22" r:id="rId50" xr:uid="{8DE02C16-D6C4-44EA-8EC2-4F2B88C8064D}"/>
    <hyperlink ref="F23" r:id="rId51" xr:uid="{D646062A-62BE-4947-9246-5DCB8A7FF636}"/>
    <hyperlink ref="F24" r:id="rId52" xr:uid="{17031724-BA55-442F-932E-AC60EB1894B4}"/>
    <hyperlink ref="F25" r:id="rId53" xr:uid="{C9D33C69-4227-4878-8372-B208D1D2DD30}"/>
    <hyperlink ref="F26" r:id="rId54" xr:uid="{6239EFBE-0DE1-48FE-AA7A-7EBE8F61CD7D}"/>
    <hyperlink ref="F28" r:id="rId55" xr:uid="{0F778C33-A147-429A-94CE-25F3B522FB34}"/>
    <hyperlink ref="F29" r:id="rId56" xr:uid="{1CE41FDD-D4A9-408A-949A-A3AF4B9DCBA0}"/>
    <hyperlink ref="F30" r:id="rId57" xr:uid="{133BD761-105F-4317-9393-439038CFF81B}"/>
    <hyperlink ref="F31" r:id="rId58" xr:uid="{9A45B065-B6CC-4A4D-AA80-8349254F8291}"/>
    <hyperlink ref="F34" r:id="rId59" xr:uid="{37BBA72E-97AF-410E-8712-FC904200CEEC}"/>
    <hyperlink ref="F35" r:id="rId60" xr:uid="{7E9AD7C7-D6C3-4255-81E1-B90F891A347B}"/>
    <hyperlink ref="F36" r:id="rId61" xr:uid="{580BDF59-AC2A-4FCF-A4BA-B192213AA29D}"/>
    <hyperlink ref="F37" r:id="rId62" xr:uid="{99C1610E-275F-4468-B772-27741FDB0A4B}"/>
    <hyperlink ref="F38" r:id="rId63" xr:uid="{A38E98A0-9D1E-446C-A223-9E44ADCF2279}"/>
    <hyperlink ref="F39" r:id="rId64" xr:uid="{66BE1DB6-8A5F-40A6-902E-F65E4176E151}"/>
    <hyperlink ref="F40" r:id="rId65" xr:uid="{B6842956-6511-4E2D-B438-FB59D6E44674}"/>
    <hyperlink ref="F41" r:id="rId66" xr:uid="{4F294928-7074-44B0-80C5-5502FD94161E}"/>
    <hyperlink ref="F44" r:id="rId67" xr:uid="{A51B9384-DE91-4B57-B884-F6AD8C0B7D72}"/>
    <hyperlink ref="F45" r:id="rId68" xr:uid="{7E18D188-8B01-4732-AB17-6400B44F0B4B}"/>
    <hyperlink ref="F46" r:id="rId69" xr:uid="{12125793-CC77-403E-A9B2-E1A1DE189C7B}"/>
    <hyperlink ref="F47" r:id="rId70" xr:uid="{B38D640D-F952-40E0-8555-3A7070252939}"/>
    <hyperlink ref="F48" r:id="rId71" xr:uid="{1E706E9D-C6A1-4FED-A060-550BB7A576E4}"/>
    <hyperlink ref="F50" r:id="rId72" xr:uid="{57758EB1-5B57-42DA-AF4D-755680C1F591}"/>
    <hyperlink ref="F52" r:id="rId73" xr:uid="{680FA561-6209-435C-A464-4BE7667E54CB}"/>
    <hyperlink ref="F53" r:id="rId74" xr:uid="{90ED7D48-9A61-4D2D-AA1E-5360E010F271}"/>
    <hyperlink ref="F54" r:id="rId75" display="5000r" xr:uid="{8B9081AB-B2A9-468D-B51F-FAF469F258AC}"/>
    <hyperlink ref="F55" r:id="rId76" xr:uid="{CD5A46A3-0844-4731-86F1-A720FE260985}"/>
    <hyperlink ref="F56" r:id="rId77" xr:uid="{393DFC45-EEE7-43C6-AA93-3A364161D82E}"/>
    <hyperlink ref="F57" r:id="rId78" xr:uid="{6DFB71CC-7AAC-498F-9DA1-836BBAA54F99}"/>
    <hyperlink ref="F58" r:id="rId79" xr:uid="{814AAACE-B490-48C4-9A60-EF404D9D6B70}"/>
    <hyperlink ref="C70" r:id="rId80" display="D:\jpgs\ni254.jpg" xr:uid="{D1BB28BF-D583-402C-99E7-D97A45CA7B84}"/>
    <hyperlink ref="C65" r:id="rId81" xr:uid="{3A02B9A3-6836-4585-9986-8FEB8E02AE76}"/>
    <hyperlink ref="C66" r:id="rId82" xr:uid="{A9C37321-100C-46BD-993E-4D26D645D335}"/>
    <hyperlink ref="C67" r:id="rId83" xr:uid="{261527AE-CA87-4E02-BA6E-9189883F23A0}"/>
    <hyperlink ref="C68" r:id="rId84" xr:uid="{C8602CC5-D329-4611-8AA1-111A398D498F}"/>
    <hyperlink ref="C62" r:id="rId85" xr:uid="{633DEFA2-1F45-4FD1-9DE8-FE5EF9425899}"/>
    <hyperlink ref="C64" r:id="rId86" xr:uid="{5BD72AD8-6D71-49B9-9AEA-C811F4DFA80C}"/>
    <hyperlink ref="C69" r:id="rId87" xr:uid="{8C258479-47BA-4D36-B998-CD652AED53F9}"/>
    <hyperlink ref="C63" r:id="rId88" xr:uid="{3C470185-B560-4295-81F4-36167AAF10C4}"/>
    <hyperlink ref="C60" r:id="rId89" display="B4 " xr:uid="{AD523048-A670-4905-A22B-46C0E68B41AE}"/>
    <hyperlink ref="F32" r:id="rId90" xr:uid="{12948EBE-7A05-4826-B3E1-766EB3EFE51E}"/>
    <hyperlink ref="C42" r:id="rId91" display="D:\jpgs\indonesia2031nm.jpg" xr:uid="{3B5A75BD-0782-437E-96BF-46B3931A640E}"/>
    <hyperlink ref="C43" r:id="rId92" display="D:\jpgs\indonesia2031nm.jpg" xr:uid="{647A21EE-9C34-4C33-A1BF-D8541EBD9A56}"/>
    <hyperlink ref="F51" r:id="rId93" display="1500r s/s x 10" xr:uid="{36C5AB64-F0F4-4920-935D-193B77CF453B}"/>
    <hyperlink ref="F73" r:id="rId94" xr:uid="{A29DCC3E-C136-4EE3-A77D-042AB5D37AD1}"/>
    <hyperlink ref="F74" r:id="rId95" xr:uid="{0FDA7C0D-BA42-475E-850A-BB4505BAF67A}"/>
    <hyperlink ref="F75" r:id="rId96" xr:uid="{12ADB357-BAC8-45A7-8DC8-26A36D8B8D58}"/>
    <hyperlink ref="F76" r:id="rId97" xr:uid="{9E576E41-AF25-4D7C-AA0D-37713F6B8A98}"/>
    <hyperlink ref="F77" r:id="rId98" xr:uid="{D1D1DE51-601E-46AF-A47A-B9FF71806BBB}"/>
    <hyperlink ref="F78" r:id="rId99" xr:uid="{8BD7ECED-49E2-40A0-B401-813895EA0840}"/>
    <hyperlink ref="F79" r:id="rId100" xr:uid="{674F7DD7-6450-4D1A-AE82-653DFD77CA2C}"/>
    <hyperlink ref="F80" r:id="rId101" xr:uid="{1139CD99-D4D0-436F-B9B6-A4F10FBD2CBF}"/>
    <hyperlink ref="F81" r:id="rId102" xr:uid="{29AAC9CD-50CC-4D6E-9DA3-38148F6A7B60}"/>
    <hyperlink ref="C82" r:id="rId103" display="D:\jpgs\indonesia1759nm.jpg" xr:uid="{1EBB8892-BB86-4C39-A7E8-A267493B8B88}"/>
    <hyperlink ref="F82" r:id="rId104" display="300d x20 s.s." xr:uid="{0B002642-8D68-4D55-9E6C-E1C5683D200B}"/>
    <hyperlink ref="F83" r:id="rId105" display="500r" xr:uid="{C6FB3926-34A4-4AF4-A367-3A1FAD8E585D}"/>
    <hyperlink ref="C84" r:id="rId106" display="D:\jpgs\indonesia2040abnm.jpg" xr:uid="{E8781098-3C21-4EE5-A4AD-B61C761E7D51}"/>
    <hyperlink ref="F84" r:id="rId107" display="3,000r" xr:uid="{26476687-0DEE-4683-BF7C-F3D7D7B234CA}"/>
    <hyperlink ref="C86" r:id="rId108" display="D:\jpgs\indonesia2055nm.jpg" xr:uid="{1B869C67-D78B-44A6-9312-12123305D250}"/>
    <hyperlink ref="F85" r:id="rId109" display="1500r" xr:uid="{B88B2BFB-D160-4AA1-A692-74CB1806CFFE}"/>
    <hyperlink ref="F86" r:id="rId110" display="1500r" xr:uid="{9AFA6071-7650-423E-B4A2-626811E23491}"/>
    <hyperlink ref="F90" r:id="rId111" display="2500r" xr:uid="{E696025D-0D62-4B27-8FA8-C75C41087DD2}"/>
    <hyperlink ref="F91" r:id="rId112" display="2500r" xr:uid="{7EC6113D-D22C-4B14-86D5-4973262C7BA8}"/>
    <hyperlink ref="F92" r:id="rId113" display="5000r" xr:uid="{1ABF5656-15B4-46E9-AFE0-208CDE2C2B33}"/>
    <hyperlink ref="F93" r:id="rId114" display="5000r" xr:uid="{23FA2DB7-7338-4198-9422-8FD2C0E5D83A}"/>
    <hyperlink ref="F94" r:id="rId115" display="5000r" xr:uid="{DD3E923E-8704-4EC3-A679-3C37560DEEA8}"/>
    <hyperlink ref="F95" r:id="rId116" display="3000r" xr:uid="{EB12E9A6-BF79-4753-8AEA-79CFC6C72453}"/>
    <hyperlink ref="F96" r:id="rId117" display="5000r" xr:uid="{4066DC96-CB64-41DC-9420-B9B239B5AE52}"/>
    <hyperlink ref="F98" r:id="rId118" xr:uid="{A67F9679-C0DD-46AC-8E74-9B2F45D8C6EA}"/>
    <hyperlink ref="F87" r:id="rId119" display="2500r" xr:uid="{87492EB4-1C96-49B1-AAAD-C21D102B1D47}"/>
    <hyperlink ref="F88" r:id="rId120" display="2500r" xr:uid="{94776378-82A7-4420-8E27-109F8957AFBA}"/>
    <hyperlink ref="F89" r:id="rId121" display="2500r" xr:uid="{50EF87B8-52CE-42EB-BF1D-1DA5A8919626}"/>
    <hyperlink ref="F97" r:id="rId122" display="5000r" xr:uid="{5003D381-4049-44E6-9936-1298B47FB0A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8433C-272D-469F-B651-5EED2C21B688}">
  <dimension ref="A1:AK1431"/>
  <sheetViews>
    <sheetView workbookViewId="0">
      <pane ySplit="3" topLeftCell="A4" activePane="bottomLeft" state="frozen"/>
      <selection pane="bottomLeft" activeCell="C12" sqref="C12"/>
    </sheetView>
  </sheetViews>
  <sheetFormatPr defaultRowHeight="13.2" outlineLevelRow="2" x14ac:dyDescent="0.25"/>
  <sheetData>
    <row r="1" spans="1:37" ht="21" x14ac:dyDescent="0.4">
      <c r="A1" s="18" t="s">
        <v>22388</v>
      </c>
    </row>
    <row r="2" spans="1:37" x14ac:dyDescent="0.25">
      <c r="A2" s="12" t="s">
        <v>22389</v>
      </c>
    </row>
    <row r="3" spans="1:37" ht="32.549999999999997" customHeight="1" x14ac:dyDescent="0.25">
      <c r="A3" t="s">
        <v>6230</v>
      </c>
      <c r="B3" t="s">
        <v>11995</v>
      </c>
      <c r="C3" t="s">
        <v>11993</v>
      </c>
      <c r="D3" t="s">
        <v>18052</v>
      </c>
      <c r="E3" t="s">
        <v>18396</v>
      </c>
      <c r="F3" t="s">
        <v>6231</v>
      </c>
      <c r="G3" s="3" t="s">
        <v>7111</v>
      </c>
      <c r="H3" t="s">
        <v>6232</v>
      </c>
      <c r="I3" t="s">
        <v>5393</v>
      </c>
      <c r="J3" t="s">
        <v>5394</v>
      </c>
      <c r="K3" t="s">
        <v>18257</v>
      </c>
      <c r="L3" t="s">
        <v>18221</v>
      </c>
      <c r="M3" t="s">
        <v>7034</v>
      </c>
      <c r="N3" t="s">
        <v>19939</v>
      </c>
      <c r="O3" t="s">
        <v>10597</v>
      </c>
      <c r="P3" t="s">
        <v>19940</v>
      </c>
      <c r="Q3" t="s">
        <v>18286</v>
      </c>
      <c r="R3" t="s">
        <v>18701</v>
      </c>
      <c r="S3" t="s">
        <v>18383</v>
      </c>
      <c r="T3" t="s">
        <v>5395</v>
      </c>
      <c r="U3" t="s">
        <v>19963</v>
      </c>
      <c r="V3" s="8" t="s">
        <v>7723</v>
      </c>
      <c r="W3" t="s">
        <v>13095</v>
      </c>
      <c r="X3" t="s">
        <v>18673</v>
      </c>
      <c r="Y3" t="s">
        <v>19333</v>
      </c>
      <c r="Z3" t="s">
        <v>19332</v>
      </c>
      <c r="AA3" t="s">
        <v>5402</v>
      </c>
      <c r="AB3" t="s">
        <v>18037</v>
      </c>
      <c r="AC3" t="s">
        <v>18705</v>
      </c>
      <c r="AD3" t="s">
        <v>18705</v>
      </c>
      <c r="AE3" t="s">
        <v>5396</v>
      </c>
      <c r="AF3" t="s">
        <v>7705</v>
      </c>
      <c r="AG3" t="s">
        <v>7706</v>
      </c>
      <c r="AH3" t="s">
        <v>5397</v>
      </c>
      <c r="AI3" t="s">
        <v>7735</v>
      </c>
      <c r="AJ3" t="s">
        <v>18035</v>
      </c>
      <c r="AK3" t="s">
        <v>8070</v>
      </c>
    </row>
    <row r="4" spans="1:37" ht="10.95" customHeight="1" outlineLevel="1" x14ac:dyDescent="0.25">
      <c r="A4" t="s">
        <v>632</v>
      </c>
      <c r="F4" s="7">
        <v>695</v>
      </c>
      <c r="G4" s="3"/>
      <c r="H4">
        <v>1959</v>
      </c>
      <c r="I4" t="s">
        <v>4931</v>
      </c>
      <c r="J4" t="s">
        <v>634</v>
      </c>
      <c r="T4" t="s">
        <v>635</v>
      </c>
      <c r="AE4" t="s">
        <v>636</v>
      </c>
      <c r="AH4" t="s">
        <v>4613</v>
      </c>
      <c r="AI4" t="s">
        <v>7736</v>
      </c>
    </row>
    <row r="5" spans="1:37" ht="10.95" customHeight="1" outlineLevel="1" x14ac:dyDescent="0.25">
      <c r="A5" t="s">
        <v>632</v>
      </c>
      <c r="F5" s="7" t="s">
        <v>637</v>
      </c>
      <c r="G5" s="3"/>
      <c r="H5">
        <v>1959</v>
      </c>
      <c r="I5" t="s">
        <v>736</v>
      </c>
      <c r="J5" t="s">
        <v>638</v>
      </c>
      <c r="T5" t="s">
        <v>635</v>
      </c>
      <c r="AE5" t="s">
        <v>636</v>
      </c>
      <c r="AH5" t="s">
        <v>4925</v>
      </c>
      <c r="AI5" t="s">
        <v>7736</v>
      </c>
    </row>
    <row r="6" spans="1:37" ht="10.95" customHeight="1" outlineLevel="1" x14ac:dyDescent="0.25">
      <c r="A6" t="s">
        <v>632</v>
      </c>
      <c r="F6" s="7" t="s">
        <v>2164</v>
      </c>
      <c r="G6" s="3"/>
      <c r="H6">
        <v>1962</v>
      </c>
      <c r="I6" t="s">
        <v>4655</v>
      </c>
      <c r="J6" t="s">
        <v>5401</v>
      </c>
      <c r="T6" t="s">
        <v>635</v>
      </c>
      <c r="AE6" t="s">
        <v>636</v>
      </c>
      <c r="AH6" t="s">
        <v>4925</v>
      </c>
      <c r="AI6" t="s">
        <v>7736</v>
      </c>
    </row>
    <row r="7" spans="1:37" ht="10.95" customHeight="1" outlineLevel="1" x14ac:dyDescent="0.25">
      <c r="A7" t="s">
        <v>632</v>
      </c>
      <c r="F7" s="7" t="s">
        <v>2165</v>
      </c>
      <c r="G7" s="3"/>
      <c r="H7">
        <v>1962</v>
      </c>
      <c r="I7" t="s">
        <v>6192</v>
      </c>
      <c r="J7" t="s">
        <v>5401</v>
      </c>
      <c r="T7" t="s">
        <v>635</v>
      </c>
      <c r="AE7" t="s">
        <v>636</v>
      </c>
      <c r="AH7" t="s">
        <v>4623</v>
      </c>
      <c r="AI7" t="s">
        <v>7736</v>
      </c>
    </row>
    <row r="8" spans="1:37" ht="10.95" customHeight="1" outlineLevel="1" x14ac:dyDescent="0.25">
      <c r="A8" t="s">
        <v>632</v>
      </c>
      <c r="F8" s="7">
        <v>770</v>
      </c>
      <c r="G8" s="3"/>
      <c r="H8">
        <v>1965</v>
      </c>
      <c r="I8" t="s">
        <v>4883</v>
      </c>
      <c r="J8" t="s">
        <v>2293</v>
      </c>
      <c r="T8" t="s">
        <v>635</v>
      </c>
      <c r="AE8" t="s">
        <v>636</v>
      </c>
      <c r="AH8" t="s">
        <v>4925</v>
      </c>
      <c r="AI8" t="s">
        <v>7736</v>
      </c>
    </row>
    <row r="9" spans="1:37" ht="10.95" customHeight="1" outlineLevel="1" x14ac:dyDescent="0.25">
      <c r="A9" t="s">
        <v>632</v>
      </c>
      <c r="F9" s="7">
        <v>887</v>
      </c>
      <c r="G9" s="3"/>
      <c r="H9">
        <v>1969</v>
      </c>
      <c r="I9" t="s">
        <v>633</v>
      </c>
      <c r="J9" t="s">
        <v>2294</v>
      </c>
      <c r="T9" t="s">
        <v>635</v>
      </c>
      <c r="AE9" t="s">
        <v>636</v>
      </c>
      <c r="AH9" t="s">
        <v>4613</v>
      </c>
      <c r="AI9" t="s">
        <v>7736</v>
      </c>
    </row>
    <row r="10" spans="1:37" ht="10.95" customHeight="1" outlineLevel="1" x14ac:dyDescent="0.25">
      <c r="A10" t="s">
        <v>632</v>
      </c>
      <c r="F10" s="7">
        <v>925</v>
      </c>
      <c r="G10" s="3"/>
      <c r="H10">
        <v>1970</v>
      </c>
      <c r="I10" t="s">
        <v>5142</v>
      </c>
      <c r="J10" t="s">
        <v>2159</v>
      </c>
      <c r="T10" t="s">
        <v>635</v>
      </c>
      <c r="AE10" t="s">
        <v>636</v>
      </c>
      <c r="AH10" t="s">
        <v>4613</v>
      </c>
      <c r="AI10" t="s">
        <v>7736</v>
      </c>
    </row>
    <row r="11" spans="1:37" ht="10.95" customHeight="1" outlineLevel="1" x14ac:dyDescent="0.25">
      <c r="A11" t="s">
        <v>632</v>
      </c>
      <c r="F11" s="7">
        <v>1615</v>
      </c>
      <c r="G11" s="3"/>
      <c r="H11">
        <v>1987</v>
      </c>
      <c r="I11" t="s">
        <v>2160</v>
      </c>
      <c r="J11" t="s">
        <v>5401</v>
      </c>
      <c r="T11" t="s">
        <v>635</v>
      </c>
      <c r="AE11" t="s">
        <v>636</v>
      </c>
      <c r="AH11" t="s">
        <v>4613</v>
      </c>
      <c r="AI11" t="s">
        <v>7736</v>
      </c>
    </row>
    <row r="12" spans="1:37" ht="10.95" customHeight="1" outlineLevel="1" x14ac:dyDescent="0.25">
      <c r="A12" t="s">
        <v>632</v>
      </c>
      <c r="F12" s="7" t="s">
        <v>457</v>
      </c>
      <c r="G12" s="3"/>
      <c r="H12">
        <v>2002</v>
      </c>
      <c r="I12" t="s">
        <v>3776</v>
      </c>
      <c r="J12" t="s">
        <v>5401</v>
      </c>
      <c r="T12" t="s">
        <v>4482</v>
      </c>
      <c r="AE12" t="s">
        <v>636</v>
      </c>
      <c r="AH12" t="s">
        <v>4613</v>
      </c>
      <c r="AI12" t="s">
        <v>7738</v>
      </c>
    </row>
    <row r="13" spans="1:37" ht="10.95" customHeight="1" outlineLevel="1" x14ac:dyDescent="0.25">
      <c r="A13" t="s">
        <v>5800</v>
      </c>
      <c r="F13" s="7"/>
      <c r="G13" s="4">
        <v>1150</v>
      </c>
      <c r="H13">
        <v>1989</v>
      </c>
      <c r="I13" s="1" t="s">
        <v>5075</v>
      </c>
      <c r="J13" t="s">
        <v>5401</v>
      </c>
      <c r="T13" t="s">
        <v>7712</v>
      </c>
      <c r="V13" t="s">
        <v>7566</v>
      </c>
      <c r="AA13">
        <f t="shared" ref="AA13:AA44" si="0">COUNTIF(T13,"*Fuji*")</f>
        <v>0</v>
      </c>
      <c r="AF13" s="1">
        <v>259010</v>
      </c>
      <c r="AG13" t="s">
        <v>7724</v>
      </c>
      <c r="AI13" t="s">
        <v>7736</v>
      </c>
      <c r="AJ13">
        <v>3</v>
      </c>
    </row>
    <row r="14" spans="1:37" ht="10.95" customHeight="1" outlineLevel="1" x14ac:dyDescent="0.25">
      <c r="A14" t="s">
        <v>5800</v>
      </c>
      <c r="F14" s="7"/>
      <c r="G14" s="4" t="s">
        <v>8066</v>
      </c>
      <c r="H14">
        <v>1989</v>
      </c>
      <c r="I14" s="1" t="s">
        <v>7034</v>
      </c>
      <c r="J14" t="s">
        <v>5401</v>
      </c>
      <c r="T14" t="s">
        <v>7712</v>
      </c>
      <c r="V14" t="s">
        <v>7566</v>
      </c>
      <c r="AA14">
        <f t="shared" si="0"/>
        <v>0</v>
      </c>
      <c r="AF14" s="1">
        <v>259010</v>
      </c>
      <c r="AG14" t="s">
        <v>7724</v>
      </c>
      <c r="AI14" t="s">
        <v>7736</v>
      </c>
      <c r="AJ14">
        <v>4</v>
      </c>
    </row>
    <row r="15" spans="1:37" ht="10.95" customHeight="1" outlineLevel="1" x14ac:dyDescent="0.25">
      <c r="A15" t="s">
        <v>5800</v>
      </c>
      <c r="F15" s="7">
        <v>2078</v>
      </c>
      <c r="G15" s="4">
        <v>2146</v>
      </c>
      <c r="H15">
        <v>2002</v>
      </c>
      <c r="I15" s="1">
        <v>1.65</v>
      </c>
      <c r="J15" t="s">
        <v>5401</v>
      </c>
      <c r="T15" t="s">
        <v>7710</v>
      </c>
      <c r="V15" t="s">
        <v>7572</v>
      </c>
      <c r="AA15">
        <f t="shared" si="0"/>
        <v>0</v>
      </c>
      <c r="AF15" s="1">
        <v>259010</v>
      </c>
      <c r="AG15" t="s">
        <v>7732</v>
      </c>
      <c r="AI15" t="s">
        <v>7736</v>
      </c>
      <c r="AJ15">
        <v>3</v>
      </c>
    </row>
    <row r="16" spans="1:37" ht="10.95" customHeight="1" outlineLevel="1" x14ac:dyDescent="0.25">
      <c r="A16" t="s">
        <v>5633</v>
      </c>
      <c r="F16" s="7">
        <v>1190</v>
      </c>
      <c r="G16" s="3"/>
      <c r="H16">
        <v>1998</v>
      </c>
      <c r="I16" t="s">
        <v>5887</v>
      </c>
      <c r="J16" t="s">
        <v>5401</v>
      </c>
      <c r="T16" t="s">
        <v>5889</v>
      </c>
      <c r="V16" t="s">
        <v>9309</v>
      </c>
      <c r="AA16">
        <f t="shared" si="0"/>
        <v>1</v>
      </c>
      <c r="AE16" t="s">
        <v>4924</v>
      </c>
      <c r="AH16" t="s">
        <v>4925</v>
      </c>
      <c r="AI16" t="s">
        <v>7738</v>
      </c>
    </row>
    <row r="17" spans="1:37" ht="10.95" customHeight="1" outlineLevel="1" x14ac:dyDescent="0.25">
      <c r="A17" t="s">
        <v>5633</v>
      </c>
      <c r="F17" s="7">
        <v>1191</v>
      </c>
      <c r="G17" s="3"/>
      <c r="H17">
        <v>1998</v>
      </c>
      <c r="I17" t="s">
        <v>3542</v>
      </c>
      <c r="J17" t="s">
        <v>5401</v>
      </c>
      <c r="T17" t="s">
        <v>5889</v>
      </c>
      <c r="V17" t="s">
        <v>9309</v>
      </c>
      <c r="AA17">
        <f t="shared" si="0"/>
        <v>1</v>
      </c>
      <c r="AE17" t="s">
        <v>4924</v>
      </c>
      <c r="AH17" t="s">
        <v>4925</v>
      </c>
      <c r="AI17" t="s">
        <v>7738</v>
      </c>
    </row>
    <row r="18" spans="1:37" ht="10.95" customHeight="1" outlineLevel="1" x14ac:dyDescent="0.25">
      <c r="A18" t="s">
        <v>5633</v>
      </c>
      <c r="F18" s="7" t="s">
        <v>5634</v>
      </c>
      <c r="G18" s="3"/>
      <c r="H18">
        <v>1998</v>
      </c>
      <c r="I18" t="s">
        <v>5888</v>
      </c>
      <c r="J18" t="s">
        <v>5401</v>
      </c>
      <c r="T18" t="s">
        <v>5889</v>
      </c>
      <c r="V18" t="s">
        <v>9309</v>
      </c>
      <c r="AA18">
        <f t="shared" si="0"/>
        <v>1</v>
      </c>
      <c r="AE18" t="s">
        <v>4924</v>
      </c>
      <c r="AH18" t="s">
        <v>4925</v>
      </c>
      <c r="AI18" t="s">
        <v>7738</v>
      </c>
    </row>
    <row r="19" spans="1:37" ht="10.95" customHeight="1" outlineLevel="1" x14ac:dyDescent="0.25">
      <c r="A19" t="s">
        <v>7743</v>
      </c>
      <c r="C19" t="s">
        <v>12965</v>
      </c>
      <c r="F19" s="7" t="s">
        <v>2788</v>
      </c>
      <c r="G19" s="3" t="s">
        <v>4065</v>
      </c>
      <c r="H19">
        <v>1946</v>
      </c>
      <c r="I19" t="s">
        <v>2791</v>
      </c>
      <c r="J19" t="s">
        <v>2792</v>
      </c>
      <c r="T19" t="s">
        <v>626</v>
      </c>
      <c r="W19">
        <v>3</v>
      </c>
      <c r="AA19">
        <f t="shared" si="0"/>
        <v>0</v>
      </c>
      <c r="AC19">
        <f>COUNTIFS(T19,"*dinosaur*")</f>
        <v>0</v>
      </c>
      <c r="AD19">
        <f>COUNTIFS(V19,"*dinosaur*")</f>
        <v>0</v>
      </c>
      <c r="AE19" t="s">
        <v>2782</v>
      </c>
      <c r="AH19" t="s">
        <v>4526</v>
      </c>
      <c r="AI19" t="s">
        <v>7738</v>
      </c>
    </row>
    <row r="20" spans="1:37" ht="10.95" customHeight="1" outlineLevel="1" x14ac:dyDescent="0.25">
      <c r="A20" t="s">
        <v>3374</v>
      </c>
      <c r="C20" t="s">
        <v>12988</v>
      </c>
      <c r="F20" s="7"/>
      <c r="G20" s="3">
        <v>3268</v>
      </c>
      <c r="H20">
        <v>2021</v>
      </c>
      <c r="I20" t="s">
        <v>13786</v>
      </c>
      <c r="J20" t="s">
        <v>5401</v>
      </c>
      <c r="T20" t="s">
        <v>21079</v>
      </c>
      <c r="U20" t="s">
        <v>8496</v>
      </c>
      <c r="V20" t="s">
        <v>13780</v>
      </c>
      <c r="W20">
        <v>3</v>
      </c>
      <c r="AA20">
        <f t="shared" si="0"/>
        <v>0</v>
      </c>
      <c r="AC20">
        <f>COUNTIFS(T20,"*dinosaur*")</f>
        <v>0</v>
      </c>
      <c r="AD20">
        <f>COUNTIFS(V20,"*dinosaur*")</f>
        <v>0</v>
      </c>
      <c r="AI20" t="s">
        <v>20093</v>
      </c>
      <c r="AK20" t="s">
        <v>21082</v>
      </c>
    </row>
    <row r="21" spans="1:37" ht="10.95" customHeight="1" outlineLevel="1" x14ac:dyDescent="0.25">
      <c r="A21" t="s">
        <v>3374</v>
      </c>
      <c r="C21" t="s">
        <v>12988</v>
      </c>
      <c r="F21" s="7"/>
      <c r="G21" s="3" t="s">
        <v>13787</v>
      </c>
      <c r="H21">
        <v>2021</v>
      </c>
      <c r="I21" t="s">
        <v>13788</v>
      </c>
      <c r="J21" t="s">
        <v>5401</v>
      </c>
      <c r="T21" t="s">
        <v>21079</v>
      </c>
      <c r="U21" t="s">
        <v>13779</v>
      </c>
      <c r="V21" t="s">
        <v>13780</v>
      </c>
      <c r="W21">
        <v>3</v>
      </c>
      <c r="AA21">
        <f t="shared" si="0"/>
        <v>0</v>
      </c>
      <c r="AC21">
        <f>COUNTIFS(T21,"*dinosaur*")</f>
        <v>0</v>
      </c>
      <c r="AD21">
        <f>COUNTIFS(V21,"*dinosaur*")</f>
        <v>0</v>
      </c>
      <c r="AI21" t="s">
        <v>7736</v>
      </c>
      <c r="AJ21">
        <v>3.7</v>
      </c>
      <c r="AK21" t="s">
        <v>21082</v>
      </c>
    </row>
    <row r="22" spans="1:37" ht="10.95" customHeight="1" outlineLevel="1" x14ac:dyDescent="0.25">
      <c r="A22" t="s">
        <v>3374</v>
      </c>
      <c r="C22" t="s">
        <v>12988</v>
      </c>
      <c r="F22" s="7"/>
      <c r="G22" s="3" t="s">
        <v>13781</v>
      </c>
      <c r="H22">
        <v>2020</v>
      </c>
      <c r="I22" t="s">
        <v>13782</v>
      </c>
      <c r="J22" t="s">
        <v>5401</v>
      </c>
      <c r="T22" t="s">
        <v>13778</v>
      </c>
      <c r="U22" t="s">
        <v>13778</v>
      </c>
      <c r="V22" t="s">
        <v>13780</v>
      </c>
      <c r="W22">
        <v>5</v>
      </c>
      <c r="AA22">
        <f t="shared" si="0"/>
        <v>0</v>
      </c>
      <c r="AC22">
        <f>COUNTIFS(T22,"*dinosaur*")</f>
        <v>0</v>
      </c>
      <c r="AD22">
        <f>COUNTIFS(V22,"*dinosaur*")</f>
        <v>0</v>
      </c>
      <c r="AI22" t="s">
        <v>7738</v>
      </c>
      <c r="AK22" t="s">
        <v>21082</v>
      </c>
    </row>
    <row r="23" spans="1:37" ht="10.95" customHeight="1" outlineLevel="1" x14ac:dyDescent="0.25">
      <c r="A23" t="s">
        <v>1240</v>
      </c>
      <c r="F23" s="7">
        <v>61</v>
      </c>
      <c r="G23" s="3"/>
      <c r="H23">
        <v>1920</v>
      </c>
      <c r="I23" t="s">
        <v>1533</v>
      </c>
      <c r="J23" t="s">
        <v>3404</v>
      </c>
      <c r="T23" t="s">
        <v>3228</v>
      </c>
      <c r="AA23">
        <f t="shared" si="0"/>
        <v>0</v>
      </c>
      <c r="AE23" t="s">
        <v>4622</v>
      </c>
      <c r="AH23" t="s">
        <v>4925</v>
      </c>
      <c r="AI23" t="s">
        <v>7736</v>
      </c>
    </row>
    <row r="24" spans="1:37" ht="10.95" customHeight="1" outlineLevel="1" x14ac:dyDescent="0.25">
      <c r="A24" t="s">
        <v>1240</v>
      </c>
      <c r="F24" s="7">
        <v>66</v>
      </c>
      <c r="G24" s="3"/>
      <c r="H24">
        <v>1920</v>
      </c>
      <c r="I24" t="s">
        <v>4619</v>
      </c>
      <c r="J24" t="s">
        <v>1241</v>
      </c>
      <c r="T24" t="s">
        <v>1242</v>
      </c>
      <c r="AA24">
        <f t="shared" si="0"/>
        <v>0</v>
      </c>
      <c r="AE24" t="s">
        <v>4622</v>
      </c>
      <c r="AH24" t="s">
        <v>4623</v>
      </c>
      <c r="AI24" t="s">
        <v>7738</v>
      </c>
    </row>
    <row r="25" spans="1:37" ht="10.95" customHeight="1" outlineLevel="1" x14ac:dyDescent="0.25">
      <c r="A25" t="s">
        <v>1240</v>
      </c>
      <c r="F25" s="7">
        <v>77</v>
      </c>
      <c r="G25" s="3"/>
      <c r="H25">
        <v>1927</v>
      </c>
      <c r="I25" t="s">
        <v>4883</v>
      </c>
      <c r="J25" t="s">
        <v>1243</v>
      </c>
      <c r="T25" t="s">
        <v>1242</v>
      </c>
      <c r="AA25">
        <f t="shared" si="0"/>
        <v>0</v>
      </c>
      <c r="AE25" t="s">
        <v>4622</v>
      </c>
      <c r="AH25" t="s">
        <v>4623</v>
      </c>
      <c r="AI25" t="s">
        <v>7738</v>
      </c>
    </row>
    <row r="26" spans="1:37" ht="10.95" customHeight="1" outlineLevel="1" x14ac:dyDescent="0.25">
      <c r="A26" t="s">
        <v>1240</v>
      </c>
      <c r="F26" s="7" t="s">
        <v>1244</v>
      </c>
      <c r="G26" s="3"/>
      <c r="H26">
        <v>1932</v>
      </c>
      <c r="I26" t="s">
        <v>3952</v>
      </c>
      <c r="J26" t="s">
        <v>2293</v>
      </c>
      <c r="T26" t="s">
        <v>1242</v>
      </c>
      <c r="AA26">
        <f t="shared" si="0"/>
        <v>0</v>
      </c>
      <c r="AE26" t="s">
        <v>4622</v>
      </c>
      <c r="AH26" t="s">
        <v>4925</v>
      </c>
      <c r="AI26" t="s">
        <v>7738</v>
      </c>
    </row>
    <row r="27" spans="1:37" ht="10.95" customHeight="1" outlineLevel="1" x14ac:dyDescent="0.25">
      <c r="A27" t="s">
        <v>1240</v>
      </c>
      <c r="F27" s="7" t="s">
        <v>1245</v>
      </c>
      <c r="G27" s="3"/>
      <c r="H27">
        <v>1932</v>
      </c>
      <c r="I27" t="s">
        <v>3953</v>
      </c>
      <c r="J27" t="s">
        <v>2293</v>
      </c>
      <c r="T27" t="s">
        <v>1242</v>
      </c>
      <c r="AA27">
        <f t="shared" si="0"/>
        <v>0</v>
      </c>
      <c r="AE27" t="s">
        <v>4622</v>
      </c>
      <c r="AH27" t="s">
        <v>4623</v>
      </c>
      <c r="AI27" t="s">
        <v>7738</v>
      </c>
    </row>
    <row r="28" spans="1:37" ht="10.95" customHeight="1" outlineLevel="1" x14ac:dyDescent="0.25">
      <c r="A28" t="s">
        <v>5955</v>
      </c>
      <c r="F28" s="7" t="s">
        <v>2756</v>
      </c>
      <c r="G28" s="3"/>
      <c r="H28">
        <v>1946</v>
      </c>
      <c r="I28" t="s">
        <v>1533</v>
      </c>
      <c r="J28" t="s">
        <v>6451</v>
      </c>
      <c r="T28" t="s">
        <v>2767</v>
      </c>
      <c r="AA28">
        <f t="shared" si="0"/>
        <v>0</v>
      </c>
      <c r="AE28" t="s">
        <v>3760</v>
      </c>
      <c r="AH28" t="s">
        <v>4925</v>
      </c>
      <c r="AI28" t="s">
        <v>7738</v>
      </c>
    </row>
    <row r="29" spans="1:37" ht="10.95" customHeight="1" outlineLevel="1" x14ac:dyDescent="0.25">
      <c r="A29" t="s">
        <v>5955</v>
      </c>
      <c r="F29" s="7" t="s">
        <v>2757</v>
      </c>
      <c r="G29" s="3"/>
      <c r="H29">
        <v>1946</v>
      </c>
      <c r="I29" t="s">
        <v>1101</v>
      </c>
      <c r="J29" t="s">
        <v>856</v>
      </c>
      <c r="T29" t="s">
        <v>2767</v>
      </c>
      <c r="AA29">
        <f t="shared" si="0"/>
        <v>0</v>
      </c>
      <c r="AE29" t="s">
        <v>3760</v>
      </c>
      <c r="AH29" t="s">
        <v>4925</v>
      </c>
      <c r="AI29" t="s">
        <v>7738</v>
      </c>
    </row>
    <row r="30" spans="1:37" ht="10.95" customHeight="1" outlineLevel="1" x14ac:dyDescent="0.25">
      <c r="A30" t="s">
        <v>5955</v>
      </c>
      <c r="F30" s="7" t="s">
        <v>2758</v>
      </c>
      <c r="G30" s="3"/>
      <c r="H30">
        <v>1946</v>
      </c>
      <c r="I30" t="s">
        <v>639</v>
      </c>
      <c r="J30" t="s">
        <v>2766</v>
      </c>
      <c r="T30" t="s">
        <v>2767</v>
      </c>
      <c r="AA30">
        <f t="shared" si="0"/>
        <v>0</v>
      </c>
      <c r="AE30" t="s">
        <v>3760</v>
      </c>
      <c r="AH30" t="s">
        <v>4925</v>
      </c>
      <c r="AI30" t="s">
        <v>7738</v>
      </c>
    </row>
    <row r="31" spans="1:37" ht="10.95" customHeight="1" outlineLevel="1" x14ac:dyDescent="0.25">
      <c r="A31" t="s">
        <v>5955</v>
      </c>
      <c r="F31" s="7" t="s">
        <v>2759</v>
      </c>
      <c r="G31" s="3"/>
      <c r="H31">
        <v>1946</v>
      </c>
      <c r="I31" t="s">
        <v>1106</v>
      </c>
      <c r="J31" t="s">
        <v>6488</v>
      </c>
      <c r="T31" t="s">
        <v>2767</v>
      </c>
      <c r="AA31">
        <f t="shared" si="0"/>
        <v>0</v>
      </c>
      <c r="AE31" t="s">
        <v>3760</v>
      </c>
      <c r="AH31" t="s">
        <v>4925</v>
      </c>
      <c r="AI31" t="s">
        <v>7738</v>
      </c>
    </row>
    <row r="32" spans="1:37" ht="10.95" customHeight="1" outlineLevel="1" x14ac:dyDescent="0.25">
      <c r="A32" t="s">
        <v>5955</v>
      </c>
      <c r="F32" s="7" t="s">
        <v>2760</v>
      </c>
      <c r="G32" s="3"/>
      <c r="H32">
        <v>1946</v>
      </c>
      <c r="I32" t="s">
        <v>4883</v>
      </c>
      <c r="J32" t="s">
        <v>3327</v>
      </c>
      <c r="T32" t="s">
        <v>2767</v>
      </c>
      <c r="AA32">
        <f t="shared" si="0"/>
        <v>0</v>
      </c>
      <c r="AE32" t="s">
        <v>3760</v>
      </c>
      <c r="AH32" t="s">
        <v>4925</v>
      </c>
      <c r="AI32" t="s">
        <v>7738</v>
      </c>
    </row>
    <row r="33" spans="1:36" ht="10.95" customHeight="1" outlineLevel="1" x14ac:dyDescent="0.25">
      <c r="A33" t="s">
        <v>5955</v>
      </c>
      <c r="F33" s="7" t="s">
        <v>2761</v>
      </c>
      <c r="G33" s="3"/>
      <c r="H33">
        <v>1946</v>
      </c>
      <c r="I33" t="s">
        <v>1109</v>
      </c>
      <c r="J33" t="s">
        <v>1289</v>
      </c>
      <c r="T33" t="s">
        <v>2767</v>
      </c>
      <c r="AA33">
        <f t="shared" si="0"/>
        <v>0</v>
      </c>
      <c r="AE33" t="s">
        <v>3760</v>
      </c>
      <c r="AH33" t="s">
        <v>4925</v>
      </c>
      <c r="AI33" t="s">
        <v>7738</v>
      </c>
    </row>
    <row r="34" spans="1:36" ht="10.95" customHeight="1" outlineLevel="1" x14ac:dyDescent="0.25">
      <c r="A34" t="s">
        <v>5955</v>
      </c>
      <c r="F34" s="7" t="s">
        <v>2762</v>
      </c>
      <c r="G34" s="3"/>
      <c r="H34">
        <v>1946</v>
      </c>
      <c r="I34" t="s">
        <v>3764</v>
      </c>
      <c r="J34" t="s">
        <v>2294</v>
      </c>
      <c r="T34" t="s">
        <v>2767</v>
      </c>
      <c r="AA34">
        <f t="shared" si="0"/>
        <v>0</v>
      </c>
      <c r="AE34" t="s">
        <v>3760</v>
      </c>
      <c r="AH34" t="s">
        <v>4925</v>
      </c>
      <c r="AI34" t="s">
        <v>7738</v>
      </c>
    </row>
    <row r="35" spans="1:36" ht="10.95" customHeight="1" outlineLevel="1" x14ac:dyDescent="0.25">
      <c r="A35" t="s">
        <v>5955</v>
      </c>
      <c r="F35" s="7" t="s">
        <v>2763</v>
      </c>
      <c r="G35" s="3"/>
      <c r="H35">
        <v>1946</v>
      </c>
      <c r="I35" t="s">
        <v>2765</v>
      </c>
      <c r="J35" t="s">
        <v>1580</v>
      </c>
      <c r="T35" t="s">
        <v>2767</v>
      </c>
      <c r="AA35">
        <f t="shared" si="0"/>
        <v>0</v>
      </c>
      <c r="AE35" t="s">
        <v>3760</v>
      </c>
      <c r="AH35" t="s">
        <v>4925</v>
      </c>
      <c r="AI35" t="s">
        <v>7738</v>
      </c>
    </row>
    <row r="36" spans="1:36" ht="10.95" customHeight="1" outlineLevel="1" x14ac:dyDescent="0.25">
      <c r="A36" t="s">
        <v>5955</v>
      </c>
      <c r="F36" s="7" t="s">
        <v>2764</v>
      </c>
      <c r="G36" s="3"/>
      <c r="H36">
        <v>1949</v>
      </c>
      <c r="I36" t="s">
        <v>1287</v>
      </c>
      <c r="J36" t="s">
        <v>5561</v>
      </c>
      <c r="T36" t="s">
        <v>2767</v>
      </c>
      <c r="AA36">
        <f t="shared" si="0"/>
        <v>0</v>
      </c>
      <c r="AE36" t="s">
        <v>3760</v>
      </c>
      <c r="AH36" t="s">
        <v>4925</v>
      </c>
      <c r="AI36" t="s">
        <v>7738</v>
      </c>
    </row>
    <row r="37" spans="1:36" ht="10.95" customHeight="1" outlineLevel="1" x14ac:dyDescent="0.25">
      <c r="A37" t="s">
        <v>2611</v>
      </c>
      <c r="F37" s="7">
        <v>2091</v>
      </c>
      <c r="G37" s="3" t="s">
        <v>9904</v>
      </c>
      <c r="H37">
        <v>1999</v>
      </c>
      <c r="I37" t="s">
        <v>2018</v>
      </c>
      <c r="J37" t="s">
        <v>5401</v>
      </c>
      <c r="T37" t="s">
        <v>2016</v>
      </c>
      <c r="AA37">
        <f t="shared" si="0"/>
        <v>0</v>
      </c>
      <c r="AE37" t="s">
        <v>3357</v>
      </c>
      <c r="AH37" t="s">
        <v>4925</v>
      </c>
      <c r="AI37" t="s">
        <v>7738</v>
      </c>
    </row>
    <row r="38" spans="1:36" ht="10.95" customHeight="1" outlineLevel="1" x14ac:dyDescent="0.25">
      <c r="A38" t="s">
        <v>5415</v>
      </c>
      <c r="F38" s="7" t="s">
        <v>8001</v>
      </c>
      <c r="G38" s="3"/>
      <c r="H38">
        <v>1989</v>
      </c>
      <c r="J38" t="s">
        <v>5401</v>
      </c>
      <c r="T38" t="s">
        <v>5889</v>
      </c>
      <c r="AA38">
        <f t="shared" si="0"/>
        <v>1</v>
      </c>
      <c r="AE38" t="s">
        <v>4924</v>
      </c>
      <c r="AH38" t="s">
        <v>4613</v>
      </c>
      <c r="AI38" t="s">
        <v>7738</v>
      </c>
    </row>
    <row r="39" spans="1:36" ht="10.95" customHeight="1" outlineLevel="1" x14ac:dyDescent="0.25">
      <c r="A39" t="s">
        <v>5415</v>
      </c>
      <c r="F39" s="7"/>
      <c r="G39" s="3"/>
      <c r="H39">
        <v>1991</v>
      </c>
      <c r="I39">
        <v>2</v>
      </c>
      <c r="J39" t="s">
        <v>5401</v>
      </c>
      <c r="T39" t="s">
        <v>17082</v>
      </c>
      <c r="V39" t="s">
        <v>11782</v>
      </c>
      <c r="AA39">
        <f t="shared" si="0"/>
        <v>0</v>
      </c>
      <c r="AI39" t="s">
        <v>7738</v>
      </c>
    </row>
    <row r="40" spans="1:36" ht="10.95" customHeight="1" outlineLevel="1" x14ac:dyDescent="0.25">
      <c r="A40" t="s">
        <v>5415</v>
      </c>
      <c r="F40" s="7"/>
      <c r="G40" s="3"/>
      <c r="H40">
        <v>1991</v>
      </c>
      <c r="I40" t="s">
        <v>17085</v>
      </c>
      <c r="J40" t="s">
        <v>5401</v>
      </c>
      <c r="T40" t="s">
        <v>17082</v>
      </c>
      <c r="V40" t="s">
        <v>11782</v>
      </c>
      <c r="AA40">
        <f t="shared" si="0"/>
        <v>0</v>
      </c>
      <c r="AI40" t="s">
        <v>7736</v>
      </c>
      <c r="AJ40">
        <v>7</v>
      </c>
    </row>
    <row r="41" spans="1:36" ht="10.95" customHeight="1" outlineLevel="1" x14ac:dyDescent="0.25">
      <c r="A41" t="s">
        <v>2356</v>
      </c>
      <c r="C41" t="s">
        <v>12986</v>
      </c>
      <c r="F41" s="7">
        <v>306</v>
      </c>
      <c r="G41" s="3">
        <v>311</v>
      </c>
      <c r="H41">
        <v>1931</v>
      </c>
      <c r="I41" t="s">
        <v>1101</v>
      </c>
      <c r="J41" t="s">
        <v>6856</v>
      </c>
      <c r="T41" t="s">
        <v>6857</v>
      </c>
      <c r="V41" t="s">
        <v>20640</v>
      </c>
      <c r="W41">
        <v>1</v>
      </c>
      <c r="AA41">
        <f t="shared" si="0"/>
        <v>0</v>
      </c>
      <c r="AC41">
        <f>COUNTIFS(T41,"*dinosaur*")</f>
        <v>0</v>
      </c>
      <c r="AD41">
        <f>COUNTIFS(V41,"*dinosaur*")</f>
        <v>0</v>
      </c>
      <c r="AE41" t="s">
        <v>6855</v>
      </c>
      <c r="AH41" t="s">
        <v>4925</v>
      </c>
      <c r="AI41" t="s">
        <v>7738</v>
      </c>
    </row>
    <row r="42" spans="1:36" ht="10.95" customHeight="1" outlineLevel="1" x14ac:dyDescent="0.25">
      <c r="A42" t="s">
        <v>2356</v>
      </c>
      <c r="C42" t="s">
        <v>12986</v>
      </c>
      <c r="F42" s="7">
        <v>317</v>
      </c>
      <c r="G42" s="3">
        <v>320</v>
      </c>
      <c r="H42">
        <v>1931</v>
      </c>
      <c r="I42" t="s">
        <v>16609</v>
      </c>
      <c r="J42" t="s">
        <v>6856</v>
      </c>
      <c r="T42" t="s">
        <v>6857</v>
      </c>
      <c r="V42" t="s">
        <v>20640</v>
      </c>
      <c r="W42">
        <v>1</v>
      </c>
      <c r="X42" t="s">
        <v>7738</v>
      </c>
      <c r="AA42">
        <f t="shared" si="0"/>
        <v>0</v>
      </c>
      <c r="AC42">
        <f>COUNTIFS(T42,"*dinosaur*")</f>
        <v>0</v>
      </c>
      <c r="AD42">
        <f>COUNTIFS(V42,"*dinosaur*")</f>
        <v>0</v>
      </c>
      <c r="AE42" t="s">
        <v>6855</v>
      </c>
      <c r="AH42" t="s">
        <v>4925</v>
      </c>
      <c r="AI42" t="s">
        <v>7738</v>
      </c>
    </row>
    <row r="43" spans="1:36" ht="10.95" customHeight="1" outlineLevel="1" collapsed="1" x14ac:dyDescent="0.25">
      <c r="A43" t="s">
        <v>2356</v>
      </c>
      <c r="C43" t="s">
        <v>12986</v>
      </c>
      <c r="F43" s="7" t="s">
        <v>2070</v>
      </c>
      <c r="G43" s="3">
        <v>1092</v>
      </c>
      <c r="H43">
        <v>1988</v>
      </c>
      <c r="I43" t="s">
        <v>20638</v>
      </c>
      <c r="J43" t="s">
        <v>5401</v>
      </c>
      <c r="T43" t="s">
        <v>539</v>
      </c>
      <c r="V43" t="s">
        <v>16649</v>
      </c>
      <c r="W43">
        <v>3</v>
      </c>
      <c r="AA43">
        <f t="shared" si="0"/>
        <v>0</v>
      </c>
      <c r="AC43">
        <f>COUNTIFS(T43,"*dinosaur*")</f>
        <v>0</v>
      </c>
      <c r="AD43">
        <f>COUNTIFS(V43,"*dinosaur*")</f>
        <v>0</v>
      </c>
      <c r="AE43" t="s">
        <v>3665</v>
      </c>
      <c r="AH43" t="s">
        <v>4613</v>
      </c>
      <c r="AI43" t="s">
        <v>7738</v>
      </c>
    </row>
    <row r="44" spans="1:36" ht="10.95" customHeight="1" outlineLevel="1" x14ac:dyDescent="0.25">
      <c r="A44" t="s">
        <v>2356</v>
      </c>
      <c r="C44" t="s">
        <v>12986</v>
      </c>
      <c r="F44" s="7"/>
      <c r="G44" s="3" t="s">
        <v>16650</v>
      </c>
      <c r="H44">
        <v>1988</v>
      </c>
      <c r="I44" t="s">
        <v>16651</v>
      </c>
      <c r="J44" t="s">
        <v>5401</v>
      </c>
      <c r="T44" t="s">
        <v>539</v>
      </c>
      <c r="V44" t="s">
        <v>16649</v>
      </c>
      <c r="W44">
        <v>3</v>
      </c>
      <c r="AA44">
        <f t="shared" si="0"/>
        <v>0</v>
      </c>
      <c r="AC44">
        <f>COUNTIFS(T44,"*dinosaur*")</f>
        <v>0</v>
      </c>
      <c r="AD44">
        <f>COUNTIFS(V44,"*dinosaur*")</f>
        <v>0</v>
      </c>
      <c r="AI44" t="s">
        <v>7738</v>
      </c>
    </row>
    <row r="45" spans="1:36" ht="10.95" customHeight="1" outlineLevel="1" x14ac:dyDescent="0.25">
      <c r="A45" t="s">
        <v>3978</v>
      </c>
      <c r="F45" s="7">
        <v>1490</v>
      </c>
      <c r="G45" s="3"/>
      <c r="H45">
        <v>1992</v>
      </c>
      <c r="I45" t="s">
        <v>6027</v>
      </c>
      <c r="J45" t="s">
        <v>5401</v>
      </c>
      <c r="T45" t="s">
        <v>3031</v>
      </c>
      <c r="V45" t="s">
        <v>7592</v>
      </c>
      <c r="AE45" t="s">
        <v>3030</v>
      </c>
      <c r="AH45" t="s">
        <v>4613</v>
      </c>
      <c r="AI45" t="s">
        <v>7736</v>
      </c>
    </row>
    <row r="46" spans="1:36" ht="10.95" customHeight="1" outlineLevel="1" x14ac:dyDescent="0.25">
      <c r="A46" t="s">
        <v>3978</v>
      </c>
      <c r="F46" s="7">
        <v>1491</v>
      </c>
      <c r="G46" s="3"/>
      <c r="H46">
        <v>1992</v>
      </c>
      <c r="I46" t="s">
        <v>6194</v>
      </c>
      <c r="J46" t="s">
        <v>5401</v>
      </c>
      <c r="T46" t="s">
        <v>3032</v>
      </c>
      <c r="V46" t="s">
        <v>7592</v>
      </c>
      <c r="AE46" t="s">
        <v>4979</v>
      </c>
      <c r="AH46" t="s">
        <v>4613</v>
      </c>
      <c r="AI46" t="s">
        <v>7736</v>
      </c>
    </row>
    <row r="47" spans="1:36" ht="10.95" customHeight="1" outlineLevel="1" x14ac:dyDescent="0.25">
      <c r="A47" t="s">
        <v>3978</v>
      </c>
      <c r="F47" s="7">
        <v>1492</v>
      </c>
      <c r="G47" s="3"/>
      <c r="H47">
        <v>1992</v>
      </c>
      <c r="I47" t="s">
        <v>942</v>
      </c>
      <c r="J47" t="s">
        <v>5401</v>
      </c>
      <c r="T47" t="s">
        <v>0</v>
      </c>
      <c r="V47" t="s">
        <v>7592</v>
      </c>
      <c r="AE47" t="s">
        <v>1</v>
      </c>
      <c r="AH47" t="s">
        <v>4613</v>
      </c>
      <c r="AI47" t="s">
        <v>7736</v>
      </c>
    </row>
    <row r="48" spans="1:36" ht="10.95" customHeight="1" outlineLevel="1" x14ac:dyDescent="0.25">
      <c r="A48" t="s">
        <v>3978</v>
      </c>
      <c r="F48" s="7">
        <v>1493</v>
      </c>
      <c r="G48" s="3"/>
      <c r="H48">
        <v>1992</v>
      </c>
      <c r="I48" t="s">
        <v>3029</v>
      </c>
      <c r="J48" t="s">
        <v>5401</v>
      </c>
      <c r="T48" t="s">
        <v>3032</v>
      </c>
      <c r="V48" t="s">
        <v>7592</v>
      </c>
      <c r="AE48" t="s">
        <v>4979</v>
      </c>
      <c r="AH48" t="s">
        <v>4925</v>
      </c>
      <c r="AI48" t="s">
        <v>7736</v>
      </c>
    </row>
    <row r="49" spans="1:36" ht="10.95" customHeight="1" outlineLevel="1" x14ac:dyDescent="0.25">
      <c r="A49" t="s">
        <v>3978</v>
      </c>
      <c r="F49" s="7">
        <v>1806</v>
      </c>
      <c r="G49" s="3"/>
      <c r="H49">
        <v>1998</v>
      </c>
      <c r="I49" t="s">
        <v>3814</v>
      </c>
      <c r="J49" t="s">
        <v>5401</v>
      </c>
      <c r="T49" t="s">
        <v>3815</v>
      </c>
      <c r="AA49">
        <f t="shared" ref="AA49:AA86" si="1">COUNTIF(T49,"*Fuji*")</f>
        <v>0</v>
      </c>
      <c r="AE49" t="s">
        <v>3357</v>
      </c>
      <c r="AH49" t="s">
        <v>4613</v>
      </c>
      <c r="AI49" t="s">
        <v>7736</v>
      </c>
    </row>
    <row r="50" spans="1:36" ht="10.95" customHeight="1" outlineLevel="1" x14ac:dyDescent="0.25">
      <c r="A50" t="s">
        <v>3978</v>
      </c>
      <c r="F50" s="7"/>
      <c r="G50" s="3">
        <v>1879</v>
      </c>
      <c r="H50">
        <v>1998</v>
      </c>
      <c r="I50" t="s">
        <v>8164</v>
      </c>
      <c r="J50" t="s">
        <v>5401</v>
      </c>
      <c r="T50" t="s">
        <v>943</v>
      </c>
      <c r="V50" t="s">
        <v>8176</v>
      </c>
      <c r="AA50">
        <f t="shared" si="1"/>
        <v>0</v>
      </c>
      <c r="AI50" t="s">
        <v>7736</v>
      </c>
      <c r="AJ50">
        <v>3.5</v>
      </c>
    </row>
    <row r="51" spans="1:36" ht="10.95" customHeight="1" outlineLevel="1" x14ac:dyDescent="0.25">
      <c r="A51" t="s">
        <v>3978</v>
      </c>
      <c r="F51" s="7" t="s">
        <v>3811</v>
      </c>
      <c r="G51" s="3"/>
      <c r="H51">
        <v>1998</v>
      </c>
      <c r="I51" t="s">
        <v>4880</v>
      </c>
      <c r="J51" t="s">
        <v>5401</v>
      </c>
      <c r="T51" t="s">
        <v>5897</v>
      </c>
      <c r="AA51">
        <f t="shared" si="1"/>
        <v>0</v>
      </c>
      <c r="AE51" t="s">
        <v>3357</v>
      </c>
      <c r="AH51" t="s">
        <v>4613</v>
      </c>
      <c r="AI51" t="s">
        <v>7736</v>
      </c>
    </row>
    <row r="52" spans="1:36" ht="10.95" customHeight="1" outlineLevel="1" x14ac:dyDescent="0.25">
      <c r="A52" t="s">
        <v>10303</v>
      </c>
      <c r="F52" s="7" t="s">
        <v>6226</v>
      </c>
      <c r="G52" s="3"/>
      <c r="H52">
        <v>1935</v>
      </c>
      <c r="I52" t="s">
        <v>6227</v>
      </c>
      <c r="J52" t="s">
        <v>4034</v>
      </c>
      <c r="T52" t="s">
        <v>5270</v>
      </c>
      <c r="V52" t="s">
        <v>10304</v>
      </c>
      <c r="AA52">
        <f t="shared" si="1"/>
        <v>0</v>
      </c>
      <c r="AE52" t="s">
        <v>6222</v>
      </c>
      <c r="AH52" t="s">
        <v>5044</v>
      </c>
      <c r="AI52" t="s">
        <v>7738</v>
      </c>
    </row>
    <row r="53" spans="1:36" ht="10.95" customHeight="1" outlineLevel="1" x14ac:dyDescent="0.25">
      <c r="A53" t="s">
        <v>10303</v>
      </c>
      <c r="F53" s="7" t="s">
        <v>6223</v>
      </c>
      <c r="G53" s="3"/>
      <c r="H53">
        <v>1936</v>
      </c>
      <c r="I53" t="s">
        <v>6224</v>
      </c>
      <c r="J53" t="s">
        <v>1102</v>
      </c>
      <c r="T53" t="s">
        <v>5270</v>
      </c>
      <c r="V53" t="s">
        <v>10304</v>
      </c>
      <c r="AA53">
        <f t="shared" si="1"/>
        <v>0</v>
      </c>
      <c r="AE53" t="s">
        <v>6222</v>
      </c>
      <c r="AH53" t="s">
        <v>5044</v>
      </c>
      <c r="AI53" t="s">
        <v>7738</v>
      </c>
    </row>
    <row r="54" spans="1:36" ht="10.95" customHeight="1" outlineLevel="1" x14ac:dyDescent="0.25">
      <c r="A54" t="s">
        <v>10303</v>
      </c>
      <c r="F54" s="7" t="s">
        <v>5</v>
      </c>
      <c r="G54" s="3"/>
      <c r="H54">
        <v>1959</v>
      </c>
      <c r="I54" t="s">
        <v>2661</v>
      </c>
      <c r="J54" t="s">
        <v>7</v>
      </c>
      <c r="T54" t="s">
        <v>6219</v>
      </c>
      <c r="AA54">
        <f t="shared" si="1"/>
        <v>0</v>
      </c>
      <c r="AE54" t="s">
        <v>6220</v>
      </c>
      <c r="AH54" t="s">
        <v>4613</v>
      </c>
      <c r="AI54" t="s">
        <v>7738</v>
      </c>
    </row>
    <row r="55" spans="1:36" ht="10.95" customHeight="1" outlineLevel="1" x14ac:dyDescent="0.25">
      <c r="A55" t="s">
        <v>10303</v>
      </c>
      <c r="F55" s="7" t="s">
        <v>6</v>
      </c>
      <c r="G55" s="3"/>
      <c r="H55">
        <v>1959</v>
      </c>
      <c r="I55" t="s">
        <v>4370</v>
      </c>
      <c r="J55" t="s">
        <v>5374</v>
      </c>
      <c r="T55" t="s">
        <v>2288</v>
      </c>
      <c r="AA55">
        <f t="shared" si="1"/>
        <v>0</v>
      </c>
      <c r="AE55" t="s">
        <v>2289</v>
      </c>
      <c r="AH55" t="s">
        <v>4925</v>
      </c>
      <c r="AI55" t="s">
        <v>7738</v>
      </c>
    </row>
    <row r="56" spans="1:36" ht="10.95" customHeight="1" outlineLevel="1" x14ac:dyDescent="0.25">
      <c r="A56" t="s">
        <v>4319</v>
      </c>
      <c r="F56" s="7" t="s">
        <v>5885</v>
      </c>
      <c r="G56" s="3"/>
      <c r="H56">
        <v>2005</v>
      </c>
      <c r="I56" t="s">
        <v>5886</v>
      </c>
      <c r="J56" t="s">
        <v>5401</v>
      </c>
      <c r="T56" t="s">
        <v>5028</v>
      </c>
      <c r="AA56">
        <f t="shared" si="1"/>
        <v>0</v>
      </c>
      <c r="AE56" t="s">
        <v>3357</v>
      </c>
      <c r="AH56" t="s">
        <v>4925</v>
      </c>
      <c r="AI56" t="s">
        <v>7738</v>
      </c>
    </row>
    <row r="57" spans="1:36" ht="10.95" customHeight="1" outlineLevel="1" x14ac:dyDescent="0.25">
      <c r="A57" t="s">
        <v>2623</v>
      </c>
      <c r="F57" s="7" t="s">
        <v>8008</v>
      </c>
      <c r="G57" s="3"/>
      <c r="H57">
        <v>1942</v>
      </c>
      <c r="I57" t="s">
        <v>5696</v>
      </c>
      <c r="J57" t="s">
        <v>6625</v>
      </c>
      <c r="T57" t="s">
        <v>6626</v>
      </c>
      <c r="AA57">
        <f t="shared" si="1"/>
        <v>0</v>
      </c>
      <c r="AE57" t="s">
        <v>3699</v>
      </c>
      <c r="AH57" t="s">
        <v>4925</v>
      </c>
      <c r="AI57" t="s">
        <v>7738</v>
      </c>
    </row>
    <row r="58" spans="1:36" ht="10.95" customHeight="1" outlineLevel="1" x14ac:dyDescent="0.25">
      <c r="A58" t="s">
        <v>2388</v>
      </c>
      <c r="F58" s="7">
        <v>427</v>
      </c>
      <c r="G58" s="3"/>
      <c r="H58">
        <v>1976</v>
      </c>
      <c r="I58" t="s">
        <v>6646</v>
      </c>
      <c r="J58" t="s">
        <v>5401</v>
      </c>
      <c r="T58" t="s">
        <v>10</v>
      </c>
      <c r="AA58">
        <f t="shared" si="1"/>
        <v>0</v>
      </c>
      <c r="AE58" t="s">
        <v>3699</v>
      </c>
      <c r="AH58" t="s">
        <v>4613</v>
      </c>
      <c r="AI58" t="s">
        <v>7736</v>
      </c>
    </row>
    <row r="59" spans="1:36" ht="10.95" customHeight="1" outlineLevel="1" x14ac:dyDescent="0.25">
      <c r="A59" t="s">
        <v>2388</v>
      </c>
      <c r="F59" s="7">
        <v>694</v>
      </c>
      <c r="G59" s="3">
        <v>699</v>
      </c>
      <c r="H59">
        <v>1989</v>
      </c>
      <c r="I59" t="s">
        <v>5324</v>
      </c>
      <c r="J59" t="s">
        <v>5401</v>
      </c>
      <c r="T59" t="s">
        <v>14</v>
      </c>
      <c r="V59" t="s">
        <v>10516</v>
      </c>
      <c r="AA59">
        <f t="shared" si="1"/>
        <v>0</v>
      </c>
      <c r="AE59" t="s">
        <v>3699</v>
      </c>
      <c r="AH59" t="s">
        <v>4613</v>
      </c>
      <c r="AI59" t="s">
        <v>7738</v>
      </c>
    </row>
    <row r="60" spans="1:36" ht="10.95" customHeight="1" outlineLevel="1" x14ac:dyDescent="0.25">
      <c r="A60" t="s">
        <v>2753</v>
      </c>
      <c r="F60" s="7">
        <v>136</v>
      </c>
      <c r="G60" s="3"/>
      <c r="H60">
        <v>1928</v>
      </c>
      <c r="I60" t="s">
        <v>6389</v>
      </c>
      <c r="J60" t="s">
        <v>6307</v>
      </c>
      <c r="T60" t="s">
        <v>74</v>
      </c>
      <c r="AA60">
        <f t="shared" si="1"/>
        <v>0</v>
      </c>
      <c r="AE60" t="s">
        <v>5549</v>
      </c>
      <c r="AH60" t="s">
        <v>4613</v>
      </c>
      <c r="AI60" t="s">
        <v>7736</v>
      </c>
    </row>
    <row r="61" spans="1:36" ht="10.95" customHeight="1" outlineLevel="1" x14ac:dyDescent="0.25">
      <c r="A61" t="s">
        <v>2753</v>
      </c>
      <c r="F61" s="7">
        <v>137</v>
      </c>
      <c r="G61" s="3"/>
      <c r="H61">
        <v>1928</v>
      </c>
      <c r="I61" t="s">
        <v>4735</v>
      </c>
      <c r="J61" t="s">
        <v>6308</v>
      </c>
      <c r="T61" t="s">
        <v>74</v>
      </c>
      <c r="AA61">
        <f t="shared" si="1"/>
        <v>0</v>
      </c>
      <c r="AE61" t="s">
        <v>5549</v>
      </c>
      <c r="AH61" t="s">
        <v>4613</v>
      </c>
      <c r="AI61" t="s">
        <v>7736</v>
      </c>
    </row>
    <row r="62" spans="1:36" ht="10.95" customHeight="1" outlineLevel="1" x14ac:dyDescent="0.25">
      <c r="A62" t="s">
        <v>2753</v>
      </c>
      <c r="F62" s="7">
        <v>138</v>
      </c>
      <c r="G62" s="3"/>
      <c r="H62">
        <v>1928</v>
      </c>
      <c r="I62" t="s">
        <v>184</v>
      </c>
      <c r="J62" t="s">
        <v>3937</v>
      </c>
      <c r="T62" t="s">
        <v>74</v>
      </c>
      <c r="AA62">
        <f t="shared" si="1"/>
        <v>0</v>
      </c>
      <c r="AE62" t="s">
        <v>5549</v>
      </c>
      <c r="AH62" t="s">
        <v>4613</v>
      </c>
      <c r="AI62" t="s">
        <v>7736</v>
      </c>
    </row>
    <row r="63" spans="1:36" ht="10.95" customHeight="1" outlineLevel="1" x14ac:dyDescent="0.25">
      <c r="A63" t="s">
        <v>2753</v>
      </c>
      <c r="F63" s="7">
        <v>139</v>
      </c>
      <c r="G63" s="3"/>
      <c r="H63">
        <v>1928</v>
      </c>
      <c r="I63" t="s">
        <v>5142</v>
      </c>
      <c r="J63" t="s">
        <v>3938</v>
      </c>
      <c r="T63" t="s">
        <v>74</v>
      </c>
      <c r="AA63">
        <f t="shared" si="1"/>
        <v>0</v>
      </c>
      <c r="AE63" t="s">
        <v>5549</v>
      </c>
      <c r="AH63" t="s">
        <v>4613</v>
      </c>
      <c r="AI63" t="s">
        <v>7736</v>
      </c>
    </row>
    <row r="64" spans="1:36" ht="10.95" customHeight="1" outlineLevel="1" x14ac:dyDescent="0.25">
      <c r="A64" t="s">
        <v>2753</v>
      </c>
      <c r="F64" s="7">
        <v>140</v>
      </c>
      <c r="G64" s="3"/>
      <c r="H64">
        <v>1928</v>
      </c>
      <c r="I64" t="s">
        <v>5141</v>
      </c>
      <c r="J64" t="s">
        <v>3939</v>
      </c>
      <c r="T64" t="s">
        <v>74</v>
      </c>
      <c r="AA64">
        <f t="shared" si="1"/>
        <v>0</v>
      </c>
      <c r="AE64" t="s">
        <v>5549</v>
      </c>
      <c r="AH64" t="s">
        <v>4613</v>
      </c>
      <c r="AI64" t="s">
        <v>7736</v>
      </c>
    </row>
    <row r="65" spans="1:35" ht="10.95" customHeight="1" outlineLevel="1" x14ac:dyDescent="0.25">
      <c r="A65" t="s">
        <v>2753</v>
      </c>
      <c r="F65" s="7">
        <v>141</v>
      </c>
      <c r="G65" s="3"/>
      <c r="H65">
        <v>1928</v>
      </c>
      <c r="I65" t="s">
        <v>5242</v>
      </c>
      <c r="J65" t="s">
        <v>3940</v>
      </c>
      <c r="T65" t="s">
        <v>74</v>
      </c>
      <c r="AA65">
        <f t="shared" si="1"/>
        <v>0</v>
      </c>
      <c r="AE65" t="s">
        <v>5549</v>
      </c>
      <c r="AH65" t="s">
        <v>4613</v>
      </c>
      <c r="AI65" t="s">
        <v>7736</v>
      </c>
    </row>
    <row r="66" spans="1:35" ht="10.95" customHeight="1" outlineLevel="1" x14ac:dyDescent="0.25">
      <c r="A66" t="s">
        <v>2753</v>
      </c>
      <c r="F66" s="7">
        <v>142</v>
      </c>
      <c r="G66" s="3"/>
      <c r="H66">
        <v>1928</v>
      </c>
      <c r="I66" t="s">
        <v>2977</v>
      </c>
      <c r="J66" t="s">
        <v>629</v>
      </c>
      <c r="T66" t="s">
        <v>74</v>
      </c>
      <c r="AA66">
        <f t="shared" si="1"/>
        <v>0</v>
      </c>
      <c r="AE66" t="s">
        <v>5549</v>
      </c>
      <c r="AH66" t="s">
        <v>4613</v>
      </c>
      <c r="AI66" t="s">
        <v>7736</v>
      </c>
    </row>
    <row r="67" spans="1:35" ht="10.95" customHeight="1" outlineLevel="1" x14ac:dyDescent="0.25">
      <c r="A67" t="s">
        <v>2753</v>
      </c>
      <c r="F67" s="7">
        <v>143</v>
      </c>
      <c r="G67" s="3"/>
      <c r="H67">
        <v>1928</v>
      </c>
      <c r="I67" t="s">
        <v>5143</v>
      </c>
      <c r="J67" t="s">
        <v>630</v>
      </c>
      <c r="T67" t="s">
        <v>74</v>
      </c>
      <c r="AA67">
        <f t="shared" si="1"/>
        <v>0</v>
      </c>
      <c r="AE67" t="s">
        <v>5549</v>
      </c>
      <c r="AH67" t="s">
        <v>4613</v>
      </c>
      <c r="AI67" t="s">
        <v>7736</v>
      </c>
    </row>
    <row r="68" spans="1:35" ht="10.95" customHeight="1" outlineLevel="1" x14ac:dyDescent="0.25">
      <c r="A68" t="s">
        <v>2753</v>
      </c>
      <c r="F68" s="7">
        <v>182</v>
      </c>
      <c r="G68" s="3"/>
      <c r="H68">
        <v>1933</v>
      </c>
      <c r="I68" t="s">
        <v>6389</v>
      </c>
      <c r="J68" t="s">
        <v>4222</v>
      </c>
      <c r="T68" t="s">
        <v>74</v>
      </c>
      <c r="AA68">
        <f t="shared" si="1"/>
        <v>0</v>
      </c>
      <c r="AE68" t="s">
        <v>5549</v>
      </c>
      <c r="AH68" t="s">
        <v>4925</v>
      </c>
      <c r="AI68" t="s">
        <v>7738</v>
      </c>
    </row>
    <row r="69" spans="1:35" ht="10.95" customHeight="1" outlineLevel="1" x14ac:dyDescent="0.25">
      <c r="A69" t="s">
        <v>2753</v>
      </c>
      <c r="F69" s="7">
        <v>183</v>
      </c>
      <c r="G69" s="3"/>
      <c r="H69">
        <v>1933</v>
      </c>
      <c r="I69" t="s">
        <v>4735</v>
      </c>
      <c r="J69" t="s">
        <v>6308</v>
      </c>
      <c r="T69" t="s">
        <v>74</v>
      </c>
      <c r="AA69">
        <f t="shared" si="1"/>
        <v>0</v>
      </c>
      <c r="AE69" t="s">
        <v>5549</v>
      </c>
      <c r="AH69" t="s">
        <v>4925</v>
      </c>
      <c r="AI69" t="s">
        <v>7738</v>
      </c>
    </row>
    <row r="70" spans="1:35" ht="10.95" customHeight="1" outlineLevel="1" x14ac:dyDescent="0.25">
      <c r="A70" t="s">
        <v>2753</v>
      </c>
      <c r="F70" s="7">
        <v>184</v>
      </c>
      <c r="G70" s="3"/>
      <c r="H70">
        <v>1933</v>
      </c>
      <c r="I70" t="s">
        <v>184</v>
      </c>
      <c r="J70" t="s">
        <v>72</v>
      </c>
      <c r="T70" t="s">
        <v>74</v>
      </c>
      <c r="AA70">
        <f t="shared" si="1"/>
        <v>0</v>
      </c>
      <c r="AE70" t="s">
        <v>5549</v>
      </c>
      <c r="AH70" t="s">
        <v>4925</v>
      </c>
      <c r="AI70" t="s">
        <v>7738</v>
      </c>
    </row>
    <row r="71" spans="1:35" ht="10.95" customHeight="1" outlineLevel="1" x14ac:dyDescent="0.25">
      <c r="A71" t="s">
        <v>2753</v>
      </c>
      <c r="F71" s="7">
        <v>185</v>
      </c>
      <c r="G71" s="3"/>
      <c r="H71">
        <v>1933</v>
      </c>
      <c r="I71" t="s">
        <v>5142</v>
      </c>
      <c r="J71" t="s">
        <v>73</v>
      </c>
      <c r="T71" t="s">
        <v>74</v>
      </c>
      <c r="AA71">
        <f t="shared" si="1"/>
        <v>0</v>
      </c>
      <c r="AE71" t="s">
        <v>5549</v>
      </c>
      <c r="AH71" t="s">
        <v>4925</v>
      </c>
      <c r="AI71" t="s">
        <v>7738</v>
      </c>
    </row>
    <row r="72" spans="1:35" ht="10.95" customHeight="1" outlineLevel="1" x14ac:dyDescent="0.25">
      <c r="A72" t="s">
        <v>2753</v>
      </c>
      <c r="F72" s="7">
        <v>186</v>
      </c>
      <c r="G72" s="3"/>
      <c r="H72">
        <v>1933</v>
      </c>
      <c r="I72" t="s">
        <v>5141</v>
      </c>
      <c r="J72" t="s">
        <v>3939</v>
      </c>
      <c r="T72" t="s">
        <v>74</v>
      </c>
      <c r="AA72">
        <f t="shared" si="1"/>
        <v>0</v>
      </c>
      <c r="AE72" t="s">
        <v>5549</v>
      </c>
      <c r="AH72" t="s">
        <v>4925</v>
      </c>
      <c r="AI72" t="s">
        <v>7738</v>
      </c>
    </row>
    <row r="73" spans="1:35" ht="10.95" customHeight="1" outlineLevel="1" x14ac:dyDescent="0.25">
      <c r="A73" t="s">
        <v>2753</v>
      </c>
      <c r="F73" s="7">
        <v>187</v>
      </c>
      <c r="G73" s="3"/>
      <c r="H73">
        <v>1933</v>
      </c>
      <c r="I73" t="s">
        <v>5242</v>
      </c>
      <c r="J73" t="s">
        <v>3940</v>
      </c>
      <c r="T73" t="s">
        <v>74</v>
      </c>
      <c r="AA73">
        <f t="shared" si="1"/>
        <v>0</v>
      </c>
      <c r="AE73" t="s">
        <v>5549</v>
      </c>
      <c r="AH73" t="s">
        <v>4925</v>
      </c>
      <c r="AI73" t="s">
        <v>7738</v>
      </c>
    </row>
    <row r="74" spans="1:35" ht="10.95" customHeight="1" outlineLevel="1" x14ac:dyDescent="0.25">
      <c r="A74" t="s">
        <v>2753</v>
      </c>
      <c r="F74" s="7">
        <v>188</v>
      </c>
      <c r="G74" s="3"/>
      <c r="H74">
        <v>1933</v>
      </c>
      <c r="I74" t="s">
        <v>2977</v>
      </c>
      <c r="J74" t="s">
        <v>629</v>
      </c>
      <c r="T74" t="s">
        <v>74</v>
      </c>
      <c r="AA74">
        <f t="shared" si="1"/>
        <v>0</v>
      </c>
      <c r="AE74" t="s">
        <v>5549</v>
      </c>
      <c r="AH74" t="s">
        <v>4925</v>
      </c>
      <c r="AI74" t="s">
        <v>7738</v>
      </c>
    </row>
    <row r="75" spans="1:35" ht="10.95" customHeight="1" outlineLevel="1" x14ac:dyDescent="0.25">
      <c r="A75" t="s">
        <v>2753</v>
      </c>
      <c r="F75" s="7">
        <v>189</v>
      </c>
      <c r="G75" s="3"/>
      <c r="H75">
        <v>1933</v>
      </c>
      <c r="I75" t="s">
        <v>5143</v>
      </c>
      <c r="J75" t="s">
        <v>630</v>
      </c>
      <c r="T75" t="s">
        <v>74</v>
      </c>
      <c r="AA75">
        <f t="shared" si="1"/>
        <v>0</v>
      </c>
      <c r="AE75" t="s">
        <v>5549</v>
      </c>
      <c r="AH75" t="s">
        <v>4925</v>
      </c>
      <c r="AI75" t="s">
        <v>7738</v>
      </c>
    </row>
    <row r="76" spans="1:35" ht="10.95" customHeight="1" outlineLevel="1" x14ac:dyDescent="0.25">
      <c r="A76" t="s">
        <v>2753</v>
      </c>
      <c r="F76" s="7" t="s">
        <v>8011</v>
      </c>
      <c r="G76" s="3"/>
      <c r="H76">
        <v>1939</v>
      </c>
      <c r="I76" t="s">
        <v>3220</v>
      </c>
      <c r="J76" t="s">
        <v>6307</v>
      </c>
      <c r="T76" t="s">
        <v>74</v>
      </c>
      <c r="AA76">
        <f t="shared" si="1"/>
        <v>0</v>
      </c>
      <c r="AE76" t="s">
        <v>5549</v>
      </c>
      <c r="AH76" t="s">
        <v>4613</v>
      </c>
      <c r="AI76" t="s">
        <v>7738</v>
      </c>
    </row>
    <row r="77" spans="1:35" ht="10.95" customHeight="1" outlineLevel="1" x14ac:dyDescent="0.25">
      <c r="A77" t="s">
        <v>2753</v>
      </c>
      <c r="F77" s="7">
        <v>217</v>
      </c>
      <c r="G77" s="3"/>
      <c r="H77">
        <v>1941</v>
      </c>
      <c r="I77" t="s">
        <v>6389</v>
      </c>
      <c r="J77" t="s">
        <v>4222</v>
      </c>
      <c r="T77" t="s">
        <v>74</v>
      </c>
      <c r="AA77">
        <f t="shared" si="1"/>
        <v>0</v>
      </c>
      <c r="AE77" t="s">
        <v>5549</v>
      </c>
      <c r="AH77" t="s">
        <v>4925</v>
      </c>
      <c r="AI77" t="s">
        <v>7738</v>
      </c>
    </row>
    <row r="78" spans="1:35" ht="10.95" customHeight="1" outlineLevel="1" x14ac:dyDescent="0.25">
      <c r="A78" t="s">
        <v>2753</v>
      </c>
      <c r="F78" s="7">
        <v>218</v>
      </c>
      <c r="G78" s="3"/>
      <c r="H78">
        <v>1941</v>
      </c>
      <c r="I78" t="s">
        <v>4735</v>
      </c>
      <c r="J78" t="s">
        <v>6308</v>
      </c>
      <c r="T78" t="s">
        <v>74</v>
      </c>
      <c r="AA78">
        <f t="shared" si="1"/>
        <v>0</v>
      </c>
      <c r="AE78" t="s">
        <v>5549</v>
      </c>
      <c r="AH78" t="s">
        <v>4925</v>
      </c>
      <c r="AI78" t="s">
        <v>7738</v>
      </c>
    </row>
    <row r="79" spans="1:35" ht="10.95" customHeight="1" outlineLevel="1" x14ac:dyDescent="0.25">
      <c r="A79" t="s">
        <v>2753</v>
      </c>
      <c r="F79" s="7">
        <v>219</v>
      </c>
      <c r="G79" s="3"/>
      <c r="H79">
        <v>1941</v>
      </c>
      <c r="I79" t="s">
        <v>3220</v>
      </c>
      <c r="J79" t="s">
        <v>6307</v>
      </c>
      <c r="T79" t="s">
        <v>74</v>
      </c>
      <c r="AA79">
        <f t="shared" si="1"/>
        <v>0</v>
      </c>
      <c r="AE79" t="s">
        <v>5549</v>
      </c>
      <c r="AH79" t="s">
        <v>4925</v>
      </c>
      <c r="AI79" t="s">
        <v>7738</v>
      </c>
    </row>
    <row r="80" spans="1:35" ht="10.95" customHeight="1" outlineLevel="1" x14ac:dyDescent="0.25">
      <c r="A80" t="s">
        <v>2753</v>
      </c>
      <c r="F80" s="7">
        <v>220</v>
      </c>
      <c r="G80" s="3"/>
      <c r="H80">
        <v>1941</v>
      </c>
      <c r="I80" t="s">
        <v>184</v>
      </c>
      <c r="J80" t="s">
        <v>72</v>
      </c>
      <c r="T80" t="s">
        <v>74</v>
      </c>
      <c r="AA80">
        <f t="shared" si="1"/>
        <v>0</v>
      </c>
      <c r="AE80" t="s">
        <v>5549</v>
      </c>
      <c r="AH80" t="s">
        <v>4925</v>
      </c>
      <c r="AI80" t="s">
        <v>7738</v>
      </c>
    </row>
    <row r="81" spans="1:36" ht="10.95" customHeight="1" outlineLevel="1" x14ac:dyDescent="0.25">
      <c r="A81" t="s">
        <v>2753</v>
      </c>
      <c r="F81" s="7">
        <v>221</v>
      </c>
      <c r="G81" s="3"/>
      <c r="H81">
        <v>1941</v>
      </c>
      <c r="I81" t="s">
        <v>5142</v>
      </c>
      <c r="J81" t="s">
        <v>73</v>
      </c>
      <c r="T81" t="s">
        <v>74</v>
      </c>
      <c r="AA81">
        <f t="shared" si="1"/>
        <v>0</v>
      </c>
      <c r="AE81" t="s">
        <v>5549</v>
      </c>
      <c r="AH81" t="s">
        <v>4925</v>
      </c>
      <c r="AI81" t="s">
        <v>7738</v>
      </c>
    </row>
    <row r="82" spans="1:36" ht="10.95" customHeight="1" outlineLevel="1" x14ac:dyDescent="0.25">
      <c r="A82" t="s">
        <v>2753</v>
      </c>
      <c r="F82" s="7">
        <v>222</v>
      </c>
      <c r="G82" s="3"/>
      <c r="H82">
        <v>1941</v>
      </c>
      <c r="I82" t="s">
        <v>5141</v>
      </c>
      <c r="J82" t="s">
        <v>3939</v>
      </c>
      <c r="T82" t="s">
        <v>74</v>
      </c>
      <c r="AA82">
        <f t="shared" si="1"/>
        <v>0</v>
      </c>
      <c r="AE82" t="s">
        <v>5549</v>
      </c>
      <c r="AH82" t="s">
        <v>4925</v>
      </c>
      <c r="AI82" t="s">
        <v>7738</v>
      </c>
    </row>
    <row r="83" spans="1:36" ht="10.95" customHeight="1" outlineLevel="1" x14ac:dyDescent="0.25">
      <c r="A83" t="s">
        <v>2753</v>
      </c>
      <c r="F83" s="7">
        <v>223</v>
      </c>
      <c r="G83" s="3"/>
      <c r="H83">
        <v>1941</v>
      </c>
      <c r="I83" t="s">
        <v>5242</v>
      </c>
      <c r="J83" t="s">
        <v>3940</v>
      </c>
      <c r="T83" t="s">
        <v>74</v>
      </c>
      <c r="AA83">
        <f t="shared" si="1"/>
        <v>0</v>
      </c>
      <c r="AE83" t="s">
        <v>5549</v>
      </c>
      <c r="AH83" t="s">
        <v>4925</v>
      </c>
      <c r="AI83" t="s">
        <v>7738</v>
      </c>
    </row>
    <row r="84" spans="1:36" ht="10.95" customHeight="1" outlineLevel="1" x14ac:dyDescent="0.25">
      <c r="A84" t="s">
        <v>2753</v>
      </c>
      <c r="F84" s="7">
        <v>224</v>
      </c>
      <c r="G84" s="3"/>
      <c r="H84">
        <v>1941</v>
      </c>
      <c r="I84" t="s">
        <v>2977</v>
      </c>
      <c r="J84" t="s">
        <v>629</v>
      </c>
      <c r="T84" t="s">
        <v>74</v>
      </c>
      <c r="AA84">
        <f t="shared" si="1"/>
        <v>0</v>
      </c>
      <c r="AE84" t="s">
        <v>5549</v>
      </c>
      <c r="AH84" t="s">
        <v>4925</v>
      </c>
      <c r="AI84" t="s">
        <v>7738</v>
      </c>
    </row>
    <row r="85" spans="1:36" ht="10.95" customHeight="1" outlineLevel="1" x14ac:dyDescent="0.25">
      <c r="A85" t="s">
        <v>2753</v>
      </c>
      <c r="F85" s="7">
        <v>225</v>
      </c>
      <c r="G85" s="3"/>
      <c r="H85">
        <v>1941</v>
      </c>
      <c r="I85" t="s">
        <v>5143</v>
      </c>
      <c r="J85" t="s">
        <v>630</v>
      </c>
      <c r="T85" t="s">
        <v>74</v>
      </c>
      <c r="AA85">
        <f t="shared" si="1"/>
        <v>0</v>
      </c>
      <c r="AE85" t="s">
        <v>5549</v>
      </c>
      <c r="AH85" t="s">
        <v>4925</v>
      </c>
      <c r="AI85" t="s">
        <v>7738</v>
      </c>
    </row>
    <row r="86" spans="1:36" ht="10.95" customHeight="1" outlineLevel="1" x14ac:dyDescent="0.25">
      <c r="A86" t="s">
        <v>3114</v>
      </c>
      <c r="C86" t="s">
        <v>12466</v>
      </c>
      <c r="F86" s="7" t="s">
        <v>2817</v>
      </c>
      <c r="G86" s="3">
        <v>2101</v>
      </c>
      <c r="H86">
        <v>2002</v>
      </c>
      <c r="I86" t="s">
        <v>1692</v>
      </c>
      <c r="J86" t="s">
        <v>5401</v>
      </c>
      <c r="T86" t="s">
        <v>4299</v>
      </c>
      <c r="U86" t="s">
        <v>20461</v>
      </c>
      <c r="V86" t="s">
        <v>7143</v>
      </c>
      <c r="W86">
        <v>1</v>
      </c>
      <c r="AA86">
        <f t="shared" si="1"/>
        <v>0</v>
      </c>
      <c r="AC86">
        <f>COUNTIFS(T86,"*dinosaur*")</f>
        <v>0</v>
      </c>
      <c r="AD86">
        <f>COUNTIFS(V86,"*dinosaur*")</f>
        <v>0</v>
      </c>
      <c r="AE86" t="s">
        <v>4300</v>
      </c>
      <c r="AH86" t="s">
        <v>4925</v>
      </c>
      <c r="AI86" t="s">
        <v>20093</v>
      </c>
    </row>
    <row r="87" spans="1:36" ht="10.95" customHeight="1" outlineLevel="1" x14ac:dyDescent="0.25">
      <c r="A87" t="s">
        <v>1787</v>
      </c>
      <c r="F87" s="7">
        <v>1049</v>
      </c>
      <c r="G87" s="3">
        <v>964</v>
      </c>
      <c r="H87">
        <v>2002</v>
      </c>
      <c r="I87" t="s">
        <v>6372</v>
      </c>
      <c r="J87" t="s">
        <v>5401</v>
      </c>
      <c r="T87" t="s">
        <v>5548</v>
      </c>
      <c r="V87" t="s">
        <v>7143</v>
      </c>
      <c r="AE87" t="s">
        <v>5549</v>
      </c>
      <c r="AH87" t="s">
        <v>4925</v>
      </c>
      <c r="AI87" t="s">
        <v>7736</v>
      </c>
    </row>
    <row r="88" spans="1:36" ht="10.95" customHeight="1" outlineLevel="1" x14ac:dyDescent="0.25">
      <c r="A88" t="s">
        <v>1951</v>
      </c>
      <c r="F88" s="7">
        <v>225</v>
      </c>
      <c r="G88" s="3">
        <v>261</v>
      </c>
      <c r="H88">
        <v>1972</v>
      </c>
      <c r="I88" t="s">
        <v>5142</v>
      </c>
      <c r="J88" t="s">
        <v>5401</v>
      </c>
      <c r="T88" t="s">
        <v>1957</v>
      </c>
      <c r="V88" t="s">
        <v>7424</v>
      </c>
      <c r="AE88" t="s">
        <v>1952</v>
      </c>
      <c r="AH88" t="s">
        <v>4613</v>
      </c>
      <c r="AI88" t="s">
        <v>7736</v>
      </c>
      <c r="AJ88">
        <v>0.7</v>
      </c>
    </row>
    <row r="89" spans="1:36" ht="10.95" customHeight="1" outlineLevel="1" x14ac:dyDescent="0.25">
      <c r="A89" t="s">
        <v>8040</v>
      </c>
      <c r="F89" s="7">
        <v>109</v>
      </c>
      <c r="G89" s="3"/>
      <c r="H89">
        <v>1952</v>
      </c>
      <c r="I89" t="s">
        <v>3174</v>
      </c>
      <c r="J89" t="s">
        <v>125</v>
      </c>
      <c r="T89" t="s">
        <v>126</v>
      </c>
      <c r="AA89">
        <f t="shared" ref="AA89:AA120" si="2">COUNTIF(T89,"*Fuji*")</f>
        <v>0</v>
      </c>
      <c r="AE89" t="s">
        <v>4647</v>
      </c>
      <c r="AH89" t="s">
        <v>4613</v>
      </c>
      <c r="AI89" t="s">
        <v>7738</v>
      </c>
    </row>
    <row r="90" spans="1:36" ht="10.95" customHeight="1" outlineLevel="1" x14ac:dyDescent="0.25">
      <c r="A90" t="s">
        <v>8040</v>
      </c>
      <c r="F90" s="7">
        <v>111</v>
      </c>
      <c r="G90" s="3"/>
      <c r="H90">
        <v>1952</v>
      </c>
      <c r="I90" t="s">
        <v>1672</v>
      </c>
      <c r="J90" t="s">
        <v>127</v>
      </c>
      <c r="T90" t="s">
        <v>4646</v>
      </c>
      <c r="AA90">
        <f t="shared" si="2"/>
        <v>0</v>
      </c>
      <c r="AE90" t="s">
        <v>4647</v>
      </c>
      <c r="AH90" t="s">
        <v>4613</v>
      </c>
      <c r="AI90" t="s">
        <v>7738</v>
      </c>
    </row>
    <row r="91" spans="1:36" ht="10.95" customHeight="1" outlineLevel="1" x14ac:dyDescent="0.25">
      <c r="A91" t="s">
        <v>8040</v>
      </c>
      <c r="F91" s="7">
        <v>112</v>
      </c>
      <c r="G91" s="3"/>
      <c r="H91">
        <v>1952</v>
      </c>
      <c r="I91" t="s">
        <v>1632</v>
      </c>
      <c r="J91" t="s">
        <v>5326</v>
      </c>
      <c r="T91" t="s">
        <v>1272</v>
      </c>
      <c r="AA91">
        <f t="shared" si="2"/>
        <v>0</v>
      </c>
      <c r="AE91" t="s">
        <v>4647</v>
      </c>
      <c r="AH91" t="s">
        <v>4613</v>
      </c>
      <c r="AI91" t="s">
        <v>7738</v>
      </c>
    </row>
    <row r="92" spans="1:36" ht="10.95" customHeight="1" outlineLevel="1" x14ac:dyDescent="0.25">
      <c r="A92" t="s">
        <v>8040</v>
      </c>
      <c r="F92" s="7">
        <v>123</v>
      </c>
      <c r="G92" s="3"/>
      <c r="H92">
        <v>1954</v>
      </c>
      <c r="I92" t="s">
        <v>3174</v>
      </c>
      <c r="J92" t="s">
        <v>125</v>
      </c>
      <c r="T92" t="s">
        <v>126</v>
      </c>
      <c r="AA92">
        <f t="shared" si="2"/>
        <v>0</v>
      </c>
      <c r="AE92" t="s">
        <v>4647</v>
      </c>
      <c r="AH92" t="s">
        <v>4613</v>
      </c>
      <c r="AI92" t="s">
        <v>7738</v>
      </c>
    </row>
    <row r="93" spans="1:36" ht="10.95" customHeight="1" outlineLevel="1" x14ac:dyDescent="0.25">
      <c r="A93" t="s">
        <v>8040</v>
      </c>
      <c r="F93" s="7">
        <v>125</v>
      </c>
      <c r="G93" s="3"/>
      <c r="H93">
        <v>1954</v>
      </c>
      <c r="I93" t="s">
        <v>1672</v>
      </c>
      <c r="J93" t="s">
        <v>127</v>
      </c>
      <c r="T93" t="s">
        <v>4646</v>
      </c>
      <c r="AA93">
        <f t="shared" si="2"/>
        <v>0</v>
      </c>
      <c r="AE93" t="s">
        <v>4647</v>
      </c>
      <c r="AH93" t="s">
        <v>4613</v>
      </c>
      <c r="AI93" t="s">
        <v>7738</v>
      </c>
    </row>
    <row r="94" spans="1:36" ht="10.95" customHeight="1" outlineLevel="1" x14ac:dyDescent="0.25">
      <c r="A94" t="s">
        <v>8040</v>
      </c>
      <c r="F94" s="7">
        <v>126</v>
      </c>
      <c r="G94" s="3"/>
      <c r="H94">
        <v>1954</v>
      </c>
      <c r="I94" t="s">
        <v>1632</v>
      </c>
      <c r="J94" t="s">
        <v>5326</v>
      </c>
      <c r="T94" t="s">
        <v>1272</v>
      </c>
      <c r="AA94">
        <f t="shared" si="2"/>
        <v>0</v>
      </c>
      <c r="AE94" t="s">
        <v>4647</v>
      </c>
      <c r="AH94" t="s">
        <v>4613</v>
      </c>
      <c r="AI94" t="s">
        <v>7738</v>
      </c>
    </row>
    <row r="95" spans="1:36" ht="10.95" customHeight="1" outlineLevel="1" x14ac:dyDescent="0.25">
      <c r="A95" t="s">
        <v>8040</v>
      </c>
      <c r="F95" s="7">
        <v>133</v>
      </c>
      <c r="G95" s="3"/>
      <c r="H95">
        <v>1954</v>
      </c>
      <c r="I95" t="s">
        <v>128</v>
      </c>
      <c r="J95" t="s">
        <v>2405</v>
      </c>
      <c r="T95" t="s">
        <v>129</v>
      </c>
      <c r="AA95">
        <f t="shared" si="2"/>
        <v>0</v>
      </c>
      <c r="AE95" t="s">
        <v>4647</v>
      </c>
      <c r="AH95" t="s">
        <v>4925</v>
      </c>
      <c r="AI95" t="s">
        <v>7738</v>
      </c>
    </row>
    <row r="96" spans="1:36" ht="10.95" customHeight="1" outlineLevel="1" x14ac:dyDescent="0.25">
      <c r="A96" t="s">
        <v>8040</v>
      </c>
      <c r="F96" s="7">
        <v>135</v>
      </c>
      <c r="G96" s="3"/>
      <c r="H96">
        <v>1957</v>
      </c>
      <c r="I96" t="s">
        <v>2891</v>
      </c>
      <c r="J96" t="s">
        <v>2152</v>
      </c>
      <c r="T96" t="s">
        <v>2153</v>
      </c>
      <c r="AA96">
        <f t="shared" si="2"/>
        <v>0</v>
      </c>
      <c r="AE96" t="s">
        <v>4647</v>
      </c>
      <c r="AH96" t="s">
        <v>4613</v>
      </c>
      <c r="AI96" t="s">
        <v>7738</v>
      </c>
    </row>
    <row r="97" spans="1:37" ht="10.95" customHeight="1" outlineLevel="1" x14ac:dyDescent="0.25">
      <c r="A97" t="s">
        <v>8040</v>
      </c>
      <c r="F97" s="7">
        <v>148</v>
      </c>
      <c r="G97" s="3"/>
      <c r="H97">
        <v>1963</v>
      </c>
      <c r="I97" t="s">
        <v>3220</v>
      </c>
      <c r="J97" t="s">
        <v>5401</v>
      </c>
      <c r="T97" t="s">
        <v>1823</v>
      </c>
      <c r="AA97">
        <f t="shared" si="2"/>
        <v>0</v>
      </c>
      <c r="AE97" t="s">
        <v>3887</v>
      </c>
      <c r="AH97" t="s">
        <v>4613</v>
      </c>
      <c r="AI97" t="s">
        <v>7738</v>
      </c>
    </row>
    <row r="98" spans="1:37" ht="10.95" customHeight="1" outlineLevel="1" x14ac:dyDescent="0.25">
      <c r="A98" t="s">
        <v>8040</v>
      </c>
      <c r="F98" s="7">
        <v>151</v>
      </c>
      <c r="G98" s="3"/>
      <c r="H98">
        <v>1963</v>
      </c>
      <c r="I98" t="s">
        <v>4625</v>
      </c>
      <c r="J98" t="s">
        <v>5401</v>
      </c>
      <c r="T98" t="s">
        <v>1284</v>
      </c>
      <c r="AA98">
        <f t="shared" si="2"/>
        <v>0</v>
      </c>
      <c r="AE98" t="s">
        <v>3887</v>
      </c>
      <c r="AH98" t="s">
        <v>4613</v>
      </c>
      <c r="AI98" t="s">
        <v>7738</v>
      </c>
    </row>
    <row r="99" spans="1:37" ht="10.95" customHeight="1" outlineLevel="1" x14ac:dyDescent="0.25">
      <c r="A99" t="s">
        <v>8040</v>
      </c>
      <c r="F99" s="7">
        <v>158</v>
      </c>
      <c r="G99" s="3"/>
      <c r="H99">
        <v>1963</v>
      </c>
      <c r="I99">
        <v>1</v>
      </c>
      <c r="J99" t="s">
        <v>5401</v>
      </c>
      <c r="T99" t="s">
        <v>126</v>
      </c>
      <c r="AA99">
        <f t="shared" si="2"/>
        <v>0</v>
      </c>
      <c r="AE99" t="s">
        <v>4647</v>
      </c>
      <c r="AH99" t="s">
        <v>4925</v>
      </c>
      <c r="AI99" t="s">
        <v>7738</v>
      </c>
    </row>
    <row r="100" spans="1:37" ht="10.95" customHeight="1" outlineLevel="1" x14ac:dyDescent="0.25">
      <c r="A100" t="s">
        <v>8040</v>
      </c>
      <c r="F100" s="7">
        <v>199</v>
      </c>
      <c r="G100" s="3"/>
      <c r="H100">
        <v>1969</v>
      </c>
      <c r="I100" t="s">
        <v>5046</v>
      </c>
      <c r="J100" t="s">
        <v>5401</v>
      </c>
      <c r="T100" t="s">
        <v>126</v>
      </c>
      <c r="AA100">
        <f t="shared" si="2"/>
        <v>0</v>
      </c>
      <c r="AE100" t="s">
        <v>4647</v>
      </c>
      <c r="AH100" t="s">
        <v>4613</v>
      </c>
      <c r="AI100" t="s">
        <v>7738</v>
      </c>
    </row>
    <row r="101" spans="1:37" ht="10.95" customHeight="1" outlineLevel="1" x14ac:dyDescent="0.25">
      <c r="A101" t="s">
        <v>8040</v>
      </c>
      <c r="F101" s="7">
        <v>294</v>
      </c>
      <c r="G101" s="3"/>
      <c r="H101">
        <v>1974</v>
      </c>
      <c r="I101" t="s">
        <v>3111</v>
      </c>
      <c r="J101" t="s">
        <v>5401</v>
      </c>
      <c r="T101" t="s">
        <v>126</v>
      </c>
      <c r="AA101">
        <f t="shared" si="2"/>
        <v>0</v>
      </c>
      <c r="AE101" t="s">
        <v>4647</v>
      </c>
      <c r="AH101" t="s">
        <v>4613</v>
      </c>
      <c r="AI101" t="s">
        <v>7738</v>
      </c>
    </row>
    <row r="102" spans="1:37" ht="10.95" customHeight="1" outlineLevel="1" x14ac:dyDescent="0.25">
      <c r="A102" t="s">
        <v>8040</v>
      </c>
      <c r="F102" s="7">
        <v>295</v>
      </c>
      <c r="G102" s="3"/>
      <c r="H102">
        <v>1974</v>
      </c>
      <c r="I102" t="s">
        <v>4563</v>
      </c>
      <c r="J102" t="s">
        <v>5401</v>
      </c>
      <c r="T102" t="s">
        <v>126</v>
      </c>
      <c r="AA102">
        <f t="shared" si="2"/>
        <v>0</v>
      </c>
      <c r="AE102" t="s">
        <v>4647</v>
      </c>
      <c r="AH102" t="s">
        <v>4613</v>
      </c>
      <c r="AI102" t="s">
        <v>7738</v>
      </c>
    </row>
    <row r="103" spans="1:37" ht="10.95" customHeight="1" outlineLevel="1" x14ac:dyDescent="0.25">
      <c r="A103" t="s">
        <v>2648</v>
      </c>
      <c r="F103" s="7"/>
      <c r="G103" s="3"/>
      <c r="AA103">
        <f t="shared" si="2"/>
        <v>0</v>
      </c>
      <c r="AK103">
        <f>SUM(AJ104:AJ118)</f>
        <v>0</v>
      </c>
    </row>
    <row r="104" spans="1:37" ht="10.95" customHeight="1" outlineLevel="1" x14ac:dyDescent="0.25">
      <c r="A104" t="s">
        <v>2648</v>
      </c>
      <c r="F104" s="7">
        <v>401</v>
      </c>
      <c r="G104" s="3"/>
      <c r="H104">
        <v>1970</v>
      </c>
      <c r="I104" t="s">
        <v>3830</v>
      </c>
      <c r="J104" t="s">
        <v>5401</v>
      </c>
      <c r="T104" t="s">
        <v>909</v>
      </c>
      <c r="AA104">
        <f t="shared" si="2"/>
        <v>0</v>
      </c>
      <c r="AE104" t="s">
        <v>3831</v>
      </c>
      <c r="AH104" t="s">
        <v>4613</v>
      </c>
      <c r="AI104" t="s">
        <v>7738</v>
      </c>
    </row>
    <row r="105" spans="1:37" ht="10.95" customHeight="1" outlineLevel="1" x14ac:dyDescent="0.25">
      <c r="A105" t="s">
        <v>2648</v>
      </c>
      <c r="F105" s="7">
        <v>409</v>
      </c>
      <c r="G105" s="3"/>
      <c r="H105">
        <v>1972</v>
      </c>
      <c r="I105">
        <v>2.5</v>
      </c>
      <c r="J105" t="s">
        <v>5401</v>
      </c>
      <c r="T105" t="s">
        <v>1003</v>
      </c>
      <c r="AA105">
        <f t="shared" si="2"/>
        <v>0</v>
      </c>
      <c r="AE105" t="s">
        <v>6530</v>
      </c>
      <c r="AH105" t="s">
        <v>4613</v>
      </c>
      <c r="AI105" t="s">
        <v>7738</v>
      </c>
    </row>
    <row r="106" spans="1:37" ht="10.95" customHeight="1" outlineLevel="1" x14ac:dyDescent="0.25">
      <c r="A106" t="s">
        <v>2648</v>
      </c>
      <c r="F106" s="7" t="s">
        <v>3829</v>
      </c>
      <c r="G106" s="3"/>
      <c r="H106">
        <v>1978</v>
      </c>
      <c r="I106" t="s">
        <v>411</v>
      </c>
      <c r="J106" t="s">
        <v>5401</v>
      </c>
      <c r="T106" t="s">
        <v>909</v>
      </c>
      <c r="AA106">
        <f t="shared" si="2"/>
        <v>0</v>
      </c>
      <c r="AE106" t="s">
        <v>3831</v>
      </c>
      <c r="AH106" t="s">
        <v>4925</v>
      </c>
      <c r="AI106" t="s">
        <v>7738</v>
      </c>
    </row>
    <row r="107" spans="1:37" ht="10.95" customHeight="1" outlineLevel="1" x14ac:dyDescent="0.25">
      <c r="A107" t="s">
        <v>2648</v>
      </c>
      <c r="F107" s="7">
        <v>519</v>
      </c>
      <c r="G107" s="3"/>
      <c r="H107">
        <v>1979</v>
      </c>
      <c r="I107" t="s">
        <v>2197</v>
      </c>
      <c r="J107" t="s">
        <v>5401</v>
      </c>
      <c r="T107" t="s">
        <v>2198</v>
      </c>
      <c r="AA107">
        <f t="shared" si="2"/>
        <v>0</v>
      </c>
      <c r="AE107" t="s">
        <v>3831</v>
      </c>
      <c r="AH107" t="s">
        <v>4623</v>
      </c>
      <c r="AI107" t="s">
        <v>7738</v>
      </c>
    </row>
    <row r="108" spans="1:37" ht="10.95" customHeight="1" outlineLevel="1" x14ac:dyDescent="0.25">
      <c r="A108" t="s">
        <v>2648</v>
      </c>
      <c r="F108" s="7">
        <v>540</v>
      </c>
      <c r="G108" s="3"/>
      <c r="H108">
        <v>1979</v>
      </c>
      <c r="I108" t="s">
        <v>2197</v>
      </c>
      <c r="J108" t="s">
        <v>5401</v>
      </c>
      <c r="T108" t="s">
        <v>909</v>
      </c>
      <c r="AA108">
        <f t="shared" si="2"/>
        <v>0</v>
      </c>
      <c r="AE108" t="s">
        <v>3831</v>
      </c>
      <c r="AH108" t="s">
        <v>4925</v>
      </c>
      <c r="AI108" t="s">
        <v>7738</v>
      </c>
    </row>
    <row r="109" spans="1:37" ht="10.95" customHeight="1" outlineLevel="1" x14ac:dyDescent="0.25">
      <c r="A109" t="s">
        <v>2648</v>
      </c>
      <c r="F109" s="7">
        <v>700</v>
      </c>
      <c r="G109" s="3"/>
      <c r="H109">
        <v>1983</v>
      </c>
      <c r="I109" t="s">
        <v>2197</v>
      </c>
      <c r="J109" t="s">
        <v>5401</v>
      </c>
      <c r="T109" t="s">
        <v>2199</v>
      </c>
      <c r="AA109">
        <f t="shared" si="2"/>
        <v>0</v>
      </c>
      <c r="AE109" t="s">
        <v>3831</v>
      </c>
      <c r="AH109" t="s">
        <v>4623</v>
      </c>
      <c r="AI109" t="s">
        <v>7738</v>
      </c>
    </row>
    <row r="110" spans="1:37" ht="10.95" customHeight="1" outlineLevel="1" x14ac:dyDescent="0.25">
      <c r="A110" t="s">
        <v>2648</v>
      </c>
      <c r="F110" s="7">
        <v>808</v>
      </c>
      <c r="G110" s="3"/>
      <c r="H110">
        <v>1987</v>
      </c>
      <c r="I110" t="s">
        <v>149</v>
      </c>
      <c r="J110" t="s">
        <v>5401</v>
      </c>
      <c r="T110" t="s">
        <v>5669</v>
      </c>
      <c r="AA110">
        <f t="shared" si="2"/>
        <v>0</v>
      </c>
      <c r="AE110" t="s">
        <v>3831</v>
      </c>
      <c r="AH110" t="s">
        <v>4925</v>
      </c>
      <c r="AI110" t="s">
        <v>7738</v>
      </c>
    </row>
    <row r="111" spans="1:37" ht="10.95" customHeight="1" outlineLevel="1" x14ac:dyDescent="0.25">
      <c r="A111" t="s">
        <v>2648</v>
      </c>
      <c r="F111" s="7">
        <v>833</v>
      </c>
      <c r="G111" s="3"/>
      <c r="H111">
        <v>1988</v>
      </c>
      <c r="I111" t="s">
        <v>2197</v>
      </c>
      <c r="J111" t="s">
        <v>5401</v>
      </c>
      <c r="T111" t="s">
        <v>909</v>
      </c>
      <c r="AA111">
        <f t="shared" si="2"/>
        <v>0</v>
      </c>
      <c r="AE111" t="s">
        <v>3831</v>
      </c>
      <c r="AH111" t="s">
        <v>4925</v>
      </c>
      <c r="AI111" t="s">
        <v>7738</v>
      </c>
    </row>
    <row r="112" spans="1:37" ht="10.95" customHeight="1" outlineLevel="1" x14ac:dyDescent="0.25">
      <c r="A112" t="s">
        <v>2648</v>
      </c>
      <c r="F112" s="7">
        <v>916</v>
      </c>
      <c r="G112" s="3"/>
      <c r="H112">
        <v>1990</v>
      </c>
      <c r="I112" t="s">
        <v>2200</v>
      </c>
      <c r="J112" t="s">
        <v>5401</v>
      </c>
      <c r="T112" t="s">
        <v>2201</v>
      </c>
      <c r="AA112">
        <f t="shared" si="2"/>
        <v>0</v>
      </c>
      <c r="AE112" t="s">
        <v>3831</v>
      </c>
      <c r="AH112" t="s">
        <v>4623</v>
      </c>
      <c r="AI112" t="s">
        <v>7738</v>
      </c>
    </row>
    <row r="113" spans="1:35" ht="10.95" customHeight="1" outlineLevel="1" x14ac:dyDescent="0.25">
      <c r="A113" t="s">
        <v>2648</v>
      </c>
      <c r="F113" s="7">
        <v>1331</v>
      </c>
      <c r="G113" s="3"/>
      <c r="H113">
        <v>1998</v>
      </c>
      <c r="I113" t="s">
        <v>2202</v>
      </c>
      <c r="J113" t="s">
        <v>5401</v>
      </c>
      <c r="T113" t="s">
        <v>909</v>
      </c>
      <c r="AA113">
        <f t="shared" si="2"/>
        <v>0</v>
      </c>
      <c r="AE113" t="s">
        <v>3831</v>
      </c>
      <c r="AH113" t="s">
        <v>4623</v>
      </c>
      <c r="AI113" t="s">
        <v>7738</v>
      </c>
    </row>
    <row r="114" spans="1:35" ht="10.95" customHeight="1" outlineLevel="1" x14ac:dyDescent="0.25">
      <c r="A114" t="s">
        <v>2648</v>
      </c>
      <c r="F114" s="7">
        <v>1469</v>
      </c>
      <c r="G114" s="3"/>
      <c r="H114">
        <v>2003</v>
      </c>
      <c r="I114" t="s">
        <v>2252</v>
      </c>
      <c r="J114" t="s">
        <v>5401</v>
      </c>
      <c r="T114" t="s">
        <v>295</v>
      </c>
      <c r="AA114">
        <f t="shared" si="2"/>
        <v>0</v>
      </c>
      <c r="AE114" t="s">
        <v>3096</v>
      </c>
      <c r="AH114" t="s">
        <v>4925</v>
      </c>
      <c r="AI114" t="s">
        <v>7738</v>
      </c>
    </row>
    <row r="115" spans="1:35" ht="10.95" customHeight="1" outlineLevel="1" x14ac:dyDescent="0.25">
      <c r="A115" t="s">
        <v>2648</v>
      </c>
      <c r="F115" s="7">
        <v>1470</v>
      </c>
      <c r="G115" s="3"/>
      <c r="H115">
        <v>2003</v>
      </c>
      <c r="I115" t="s">
        <v>2252</v>
      </c>
      <c r="J115" t="s">
        <v>5401</v>
      </c>
      <c r="T115" t="s">
        <v>6501</v>
      </c>
      <c r="AA115">
        <f t="shared" si="2"/>
        <v>0</v>
      </c>
      <c r="AE115" t="s">
        <v>3094</v>
      </c>
      <c r="AH115" t="s">
        <v>4925</v>
      </c>
      <c r="AI115" t="s">
        <v>7738</v>
      </c>
    </row>
    <row r="116" spans="1:35" ht="10.95" customHeight="1" outlineLevel="1" x14ac:dyDescent="0.25">
      <c r="A116" t="s">
        <v>2648</v>
      </c>
      <c r="F116" s="7">
        <v>1473</v>
      </c>
      <c r="G116" s="3"/>
      <c r="H116">
        <v>2003</v>
      </c>
      <c r="I116" t="s">
        <v>5109</v>
      </c>
      <c r="J116" t="s">
        <v>5401</v>
      </c>
      <c r="T116" t="s">
        <v>295</v>
      </c>
      <c r="AA116">
        <f t="shared" si="2"/>
        <v>0</v>
      </c>
      <c r="AE116" t="s">
        <v>3096</v>
      </c>
      <c r="AH116" t="s">
        <v>4925</v>
      </c>
      <c r="AI116" t="s">
        <v>7738</v>
      </c>
    </row>
    <row r="117" spans="1:35" ht="10.95" customHeight="1" outlineLevel="1" x14ac:dyDescent="0.25">
      <c r="A117" t="s">
        <v>2648</v>
      </c>
      <c r="F117" s="7">
        <v>1474</v>
      </c>
      <c r="G117" s="3"/>
      <c r="H117">
        <v>2003</v>
      </c>
      <c r="I117" t="s">
        <v>5109</v>
      </c>
      <c r="J117" t="s">
        <v>5401</v>
      </c>
      <c r="T117" t="s">
        <v>6501</v>
      </c>
      <c r="AA117">
        <f t="shared" si="2"/>
        <v>0</v>
      </c>
      <c r="AE117" t="s">
        <v>3094</v>
      </c>
      <c r="AH117" t="s">
        <v>4925</v>
      </c>
      <c r="AI117" t="s">
        <v>7738</v>
      </c>
    </row>
    <row r="118" spans="1:35" ht="10.95" customHeight="1" outlineLevel="1" x14ac:dyDescent="0.25">
      <c r="A118" t="s">
        <v>2648</v>
      </c>
      <c r="F118" s="7" t="s">
        <v>4065</v>
      </c>
      <c r="G118" s="3"/>
      <c r="H118">
        <v>2006</v>
      </c>
      <c r="I118" t="s">
        <v>6588</v>
      </c>
      <c r="J118" t="s">
        <v>5401</v>
      </c>
      <c r="T118" t="s">
        <v>5402</v>
      </c>
      <c r="AA118">
        <f t="shared" si="2"/>
        <v>1</v>
      </c>
      <c r="AE118" t="s">
        <v>4924</v>
      </c>
      <c r="AI118" t="s">
        <v>7738</v>
      </c>
    </row>
    <row r="119" spans="1:35" ht="10.95" customHeight="1" outlineLevel="1" x14ac:dyDescent="0.25">
      <c r="A119" t="s">
        <v>4539</v>
      </c>
      <c r="F119" s="7">
        <v>43</v>
      </c>
      <c r="G119" s="3"/>
      <c r="H119">
        <v>1930</v>
      </c>
      <c r="I119" t="s">
        <v>6389</v>
      </c>
      <c r="J119" t="s">
        <v>6307</v>
      </c>
      <c r="T119" t="s">
        <v>74</v>
      </c>
      <c r="AA119">
        <f t="shared" si="2"/>
        <v>0</v>
      </c>
      <c r="AE119" t="s">
        <v>5549</v>
      </c>
      <c r="AH119" t="s">
        <v>4613</v>
      </c>
      <c r="AI119" t="s">
        <v>7736</v>
      </c>
    </row>
    <row r="120" spans="1:35" ht="10.95" customHeight="1" outlineLevel="1" x14ac:dyDescent="0.25">
      <c r="A120" t="s">
        <v>4539</v>
      </c>
      <c r="F120" s="7" t="s">
        <v>2748</v>
      </c>
      <c r="G120" s="3"/>
      <c r="H120">
        <v>1930</v>
      </c>
      <c r="I120" t="s">
        <v>75</v>
      </c>
      <c r="J120" t="s">
        <v>6307</v>
      </c>
      <c r="T120" t="s">
        <v>74</v>
      </c>
      <c r="AA120">
        <f t="shared" si="2"/>
        <v>0</v>
      </c>
      <c r="AE120" t="s">
        <v>5549</v>
      </c>
      <c r="AH120" t="s">
        <v>4613</v>
      </c>
      <c r="AI120" t="s">
        <v>7738</v>
      </c>
    </row>
    <row r="121" spans="1:35" ht="10.95" customHeight="1" outlineLevel="1" x14ac:dyDescent="0.25">
      <c r="A121" t="s">
        <v>4539</v>
      </c>
      <c r="F121" s="7">
        <v>44</v>
      </c>
      <c r="G121" s="3"/>
      <c r="H121">
        <v>1930</v>
      </c>
      <c r="I121" t="s">
        <v>4735</v>
      </c>
      <c r="J121" t="s">
        <v>6308</v>
      </c>
      <c r="T121" t="s">
        <v>74</v>
      </c>
      <c r="AA121">
        <f t="shared" ref="AA121:AA137" si="3">COUNTIF(T121,"*Fuji*")</f>
        <v>0</v>
      </c>
      <c r="AE121" t="s">
        <v>5549</v>
      </c>
      <c r="AH121" t="s">
        <v>4613</v>
      </c>
      <c r="AI121" t="s">
        <v>7736</v>
      </c>
    </row>
    <row r="122" spans="1:35" ht="10.95" customHeight="1" outlineLevel="1" x14ac:dyDescent="0.25">
      <c r="A122" t="s">
        <v>4539</v>
      </c>
      <c r="F122" s="7">
        <v>46</v>
      </c>
      <c r="G122" s="3"/>
      <c r="H122">
        <v>1930</v>
      </c>
      <c r="I122" t="s">
        <v>184</v>
      </c>
      <c r="J122" t="s">
        <v>3937</v>
      </c>
      <c r="T122" t="s">
        <v>74</v>
      </c>
      <c r="AA122">
        <f t="shared" si="3"/>
        <v>0</v>
      </c>
      <c r="AE122" t="s">
        <v>5549</v>
      </c>
      <c r="AH122" t="s">
        <v>4613</v>
      </c>
      <c r="AI122" t="s">
        <v>7736</v>
      </c>
    </row>
    <row r="123" spans="1:35" ht="10.95" customHeight="1" outlineLevel="1" x14ac:dyDescent="0.25">
      <c r="A123" t="s">
        <v>4539</v>
      </c>
      <c r="F123" s="7">
        <v>47</v>
      </c>
      <c r="G123" s="3"/>
      <c r="H123">
        <v>1930</v>
      </c>
      <c r="I123" t="s">
        <v>5142</v>
      </c>
      <c r="J123" t="s">
        <v>3938</v>
      </c>
      <c r="T123" t="s">
        <v>74</v>
      </c>
      <c r="AA123">
        <f t="shared" si="3"/>
        <v>0</v>
      </c>
      <c r="AE123" t="s">
        <v>5549</v>
      </c>
      <c r="AH123" t="s">
        <v>4613</v>
      </c>
      <c r="AI123" t="s">
        <v>7736</v>
      </c>
    </row>
    <row r="124" spans="1:35" ht="10.95" customHeight="1" outlineLevel="1" x14ac:dyDescent="0.25">
      <c r="A124" t="s">
        <v>4539</v>
      </c>
      <c r="F124" s="7">
        <v>48</v>
      </c>
      <c r="G124" s="3"/>
      <c r="H124">
        <v>1930</v>
      </c>
      <c r="I124" t="s">
        <v>5141</v>
      </c>
      <c r="J124" t="s">
        <v>3939</v>
      </c>
      <c r="T124" t="s">
        <v>74</v>
      </c>
      <c r="AA124">
        <f t="shared" si="3"/>
        <v>0</v>
      </c>
      <c r="AE124" t="s">
        <v>5549</v>
      </c>
      <c r="AH124" t="s">
        <v>4613</v>
      </c>
      <c r="AI124" t="s">
        <v>7736</v>
      </c>
    </row>
    <row r="125" spans="1:35" ht="10.95" customHeight="1" outlineLevel="1" x14ac:dyDescent="0.25">
      <c r="A125" t="s">
        <v>4539</v>
      </c>
      <c r="F125" s="7">
        <v>49</v>
      </c>
      <c r="G125" s="3"/>
      <c r="H125">
        <v>1930</v>
      </c>
      <c r="I125" t="s">
        <v>5242</v>
      </c>
      <c r="J125" t="s">
        <v>3940</v>
      </c>
      <c r="T125" t="s">
        <v>74</v>
      </c>
      <c r="AA125">
        <f t="shared" si="3"/>
        <v>0</v>
      </c>
      <c r="AE125" t="s">
        <v>5549</v>
      </c>
      <c r="AH125" t="s">
        <v>4613</v>
      </c>
      <c r="AI125" t="s">
        <v>7736</v>
      </c>
    </row>
    <row r="126" spans="1:35" ht="10.95" customHeight="1" outlineLevel="1" x14ac:dyDescent="0.25">
      <c r="A126" t="s">
        <v>4539</v>
      </c>
      <c r="F126" s="7">
        <v>50</v>
      </c>
      <c r="G126" s="3"/>
      <c r="H126">
        <v>1930</v>
      </c>
      <c r="I126" t="s">
        <v>2977</v>
      </c>
      <c r="J126" t="s">
        <v>629</v>
      </c>
      <c r="T126" t="s">
        <v>74</v>
      </c>
      <c r="AA126">
        <f t="shared" si="3"/>
        <v>0</v>
      </c>
      <c r="AE126" t="s">
        <v>5549</v>
      </c>
      <c r="AH126" t="s">
        <v>4613</v>
      </c>
      <c r="AI126" t="s">
        <v>7736</v>
      </c>
    </row>
    <row r="127" spans="1:35" ht="10.95" customHeight="1" outlineLevel="1" x14ac:dyDescent="0.25">
      <c r="A127" t="s">
        <v>4539</v>
      </c>
      <c r="F127" s="7">
        <v>51</v>
      </c>
      <c r="G127" s="3"/>
      <c r="H127">
        <v>1930</v>
      </c>
      <c r="I127" t="s">
        <v>5143</v>
      </c>
      <c r="J127" t="s">
        <v>630</v>
      </c>
      <c r="T127" t="s">
        <v>74</v>
      </c>
      <c r="AA127">
        <f t="shared" si="3"/>
        <v>0</v>
      </c>
      <c r="AE127" t="s">
        <v>5549</v>
      </c>
      <c r="AH127" t="s">
        <v>4613</v>
      </c>
      <c r="AI127" t="s">
        <v>7738</v>
      </c>
    </row>
    <row r="128" spans="1:35" ht="10.95" customHeight="1" outlineLevel="1" x14ac:dyDescent="0.25">
      <c r="A128" t="s">
        <v>4539</v>
      </c>
      <c r="F128" s="7">
        <v>45</v>
      </c>
      <c r="G128" s="3"/>
      <c r="H128">
        <v>1940</v>
      </c>
      <c r="I128" t="s">
        <v>3220</v>
      </c>
      <c r="J128" t="s">
        <v>6307</v>
      </c>
      <c r="T128" t="s">
        <v>74</v>
      </c>
      <c r="AA128">
        <f t="shared" si="3"/>
        <v>0</v>
      </c>
      <c r="AE128" t="s">
        <v>5549</v>
      </c>
      <c r="AH128" t="s">
        <v>4613</v>
      </c>
      <c r="AI128" t="s">
        <v>7738</v>
      </c>
    </row>
    <row r="129" spans="1:35" ht="10.95" customHeight="1" outlineLevel="1" x14ac:dyDescent="0.25">
      <c r="A129" t="s">
        <v>4539</v>
      </c>
      <c r="F129" s="7">
        <v>94</v>
      </c>
      <c r="G129" s="3"/>
      <c r="H129">
        <v>1941</v>
      </c>
      <c r="I129" t="s">
        <v>6389</v>
      </c>
      <c r="J129" t="s">
        <v>6307</v>
      </c>
      <c r="T129" t="s">
        <v>74</v>
      </c>
      <c r="AA129">
        <f t="shared" si="3"/>
        <v>0</v>
      </c>
      <c r="AE129" t="s">
        <v>5549</v>
      </c>
      <c r="AH129" t="s">
        <v>4613</v>
      </c>
      <c r="AI129" t="s">
        <v>7736</v>
      </c>
    </row>
    <row r="130" spans="1:35" ht="10.95" customHeight="1" outlineLevel="1" x14ac:dyDescent="0.25">
      <c r="A130" t="s">
        <v>4539</v>
      </c>
      <c r="F130" s="7">
        <v>95</v>
      </c>
      <c r="G130" s="3"/>
      <c r="H130">
        <v>1941</v>
      </c>
      <c r="I130" t="s">
        <v>4735</v>
      </c>
      <c r="J130" t="s">
        <v>6308</v>
      </c>
      <c r="T130" t="s">
        <v>74</v>
      </c>
      <c r="AA130">
        <f t="shared" si="3"/>
        <v>0</v>
      </c>
      <c r="AE130" t="s">
        <v>5549</v>
      </c>
      <c r="AH130" t="s">
        <v>4613</v>
      </c>
      <c r="AI130" t="s">
        <v>7736</v>
      </c>
    </row>
    <row r="131" spans="1:35" ht="10.95" customHeight="1" outlineLevel="1" x14ac:dyDescent="0.25">
      <c r="A131" t="s">
        <v>4539</v>
      </c>
      <c r="F131" s="7">
        <v>96</v>
      </c>
      <c r="G131" s="3"/>
      <c r="H131">
        <v>1941</v>
      </c>
      <c r="I131" t="s">
        <v>3220</v>
      </c>
      <c r="J131" t="s">
        <v>6307</v>
      </c>
      <c r="T131" t="s">
        <v>74</v>
      </c>
      <c r="AA131">
        <f t="shared" si="3"/>
        <v>0</v>
      </c>
      <c r="AE131" t="s">
        <v>5549</v>
      </c>
      <c r="AH131" t="s">
        <v>4623</v>
      </c>
      <c r="AI131" t="s">
        <v>7738</v>
      </c>
    </row>
    <row r="132" spans="1:35" ht="10.95" customHeight="1" outlineLevel="1" x14ac:dyDescent="0.25">
      <c r="A132" t="s">
        <v>4539</v>
      </c>
      <c r="F132" s="7">
        <v>97</v>
      </c>
      <c r="G132" s="3"/>
      <c r="H132">
        <v>1941</v>
      </c>
      <c r="I132" t="s">
        <v>184</v>
      </c>
      <c r="J132" t="s">
        <v>3937</v>
      </c>
      <c r="T132" t="s">
        <v>74</v>
      </c>
      <c r="AA132">
        <f t="shared" si="3"/>
        <v>0</v>
      </c>
      <c r="AE132" t="s">
        <v>5549</v>
      </c>
      <c r="AH132" t="s">
        <v>4613</v>
      </c>
      <c r="AI132" t="s">
        <v>7736</v>
      </c>
    </row>
    <row r="133" spans="1:35" ht="10.95" customHeight="1" outlineLevel="1" x14ac:dyDescent="0.25">
      <c r="A133" t="s">
        <v>4539</v>
      </c>
      <c r="F133" s="7">
        <v>98</v>
      </c>
      <c r="G133" s="3"/>
      <c r="H133">
        <v>1941</v>
      </c>
      <c r="I133" t="s">
        <v>5142</v>
      </c>
      <c r="J133" t="s">
        <v>3938</v>
      </c>
      <c r="T133" t="s">
        <v>74</v>
      </c>
      <c r="AA133">
        <f t="shared" si="3"/>
        <v>0</v>
      </c>
      <c r="AE133" t="s">
        <v>5549</v>
      </c>
      <c r="AH133" t="s">
        <v>4613</v>
      </c>
      <c r="AI133" t="s">
        <v>7736</v>
      </c>
    </row>
    <row r="134" spans="1:35" ht="10.95" customHeight="1" outlineLevel="1" x14ac:dyDescent="0.25">
      <c r="A134" t="s">
        <v>4539</v>
      </c>
      <c r="F134" s="7">
        <v>99</v>
      </c>
      <c r="G134" s="3"/>
      <c r="H134">
        <v>1941</v>
      </c>
      <c r="I134" t="s">
        <v>5141</v>
      </c>
      <c r="J134" t="s">
        <v>3939</v>
      </c>
      <c r="T134" t="s">
        <v>74</v>
      </c>
      <c r="AA134">
        <f t="shared" si="3"/>
        <v>0</v>
      </c>
      <c r="AE134" t="s">
        <v>5549</v>
      </c>
      <c r="AH134" t="s">
        <v>4613</v>
      </c>
      <c r="AI134" t="s">
        <v>7738</v>
      </c>
    </row>
    <row r="135" spans="1:35" ht="10.95" customHeight="1" outlineLevel="1" x14ac:dyDescent="0.25">
      <c r="A135" t="s">
        <v>4539</v>
      </c>
      <c r="F135" s="7">
        <v>100</v>
      </c>
      <c r="G135" s="3"/>
      <c r="H135">
        <v>1941</v>
      </c>
      <c r="I135" t="s">
        <v>5242</v>
      </c>
      <c r="J135" t="s">
        <v>3940</v>
      </c>
      <c r="T135" t="s">
        <v>74</v>
      </c>
      <c r="AA135">
        <f t="shared" si="3"/>
        <v>0</v>
      </c>
      <c r="AE135" t="s">
        <v>5549</v>
      </c>
      <c r="AH135" t="s">
        <v>4613</v>
      </c>
      <c r="AI135" t="s">
        <v>7738</v>
      </c>
    </row>
    <row r="136" spans="1:35" ht="10.95" customHeight="1" outlineLevel="1" x14ac:dyDescent="0.25">
      <c r="A136" t="s">
        <v>4539</v>
      </c>
      <c r="F136" s="7">
        <v>101</v>
      </c>
      <c r="G136" s="3"/>
      <c r="H136">
        <v>1941</v>
      </c>
      <c r="I136" t="s">
        <v>2977</v>
      </c>
      <c r="J136" t="s">
        <v>629</v>
      </c>
      <c r="T136" t="s">
        <v>74</v>
      </c>
      <c r="AA136">
        <f t="shared" si="3"/>
        <v>0</v>
      </c>
      <c r="AE136" t="s">
        <v>5549</v>
      </c>
      <c r="AH136" t="s">
        <v>4925</v>
      </c>
      <c r="AI136" t="s">
        <v>7738</v>
      </c>
    </row>
    <row r="137" spans="1:35" ht="10.95" customHeight="1" outlineLevel="1" x14ac:dyDescent="0.25">
      <c r="A137" t="s">
        <v>4539</v>
      </c>
      <c r="F137" s="7">
        <v>102</v>
      </c>
      <c r="G137" s="3"/>
      <c r="H137">
        <v>1941</v>
      </c>
      <c r="I137" t="s">
        <v>5143</v>
      </c>
      <c r="J137" t="s">
        <v>630</v>
      </c>
      <c r="T137" t="s">
        <v>74</v>
      </c>
      <c r="AA137">
        <f t="shared" si="3"/>
        <v>0</v>
      </c>
      <c r="AE137" t="s">
        <v>5549</v>
      </c>
      <c r="AH137" t="s">
        <v>4925</v>
      </c>
      <c r="AI137" t="s">
        <v>7738</v>
      </c>
    </row>
    <row r="138" spans="1:35" ht="10.95" customHeight="1" x14ac:dyDescent="0.25">
      <c r="G138" s="3"/>
    </row>
    <row r="139" spans="1:35" ht="10.95" customHeight="1" x14ac:dyDescent="0.25">
      <c r="A139" s="12" t="s">
        <v>18036</v>
      </c>
      <c r="G139" s="3"/>
      <c r="AH139" t="s">
        <v>8043</v>
      </c>
      <c r="AI139">
        <f>COUNTBLANK(DATABASE!K$2:K$15946)</f>
        <v>273</v>
      </c>
    </row>
    <row r="140" spans="1:35" outlineLevel="1" x14ac:dyDescent="0.25">
      <c r="A140" s="12" t="s">
        <v>2970</v>
      </c>
      <c r="G140" s="3"/>
    </row>
    <row r="141" spans="1:35" outlineLevel="2" x14ac:dyDescent="0.25">
      <c r="A141" t="s">
        <v>6049</v>
      </c>
      <c r="F141" t="s">
        <v>6050</v>
      </c>
      <c r="G141" s="3"/>
      <c r="H141" t="s">
        <v>6051</v>
      </c>
      <c r="I141" t="s">
        <v>3916</v>
      </c>
      <c r="J141" t="s">
        <v>3915</v>
      </c>
      <c r="T141" t="s">
        <v>3914</v>
      </c>
    </row>
    <row r="142" spans="1:35" outlineLevel="2" x14ac:dyDescent="0.25">
      <c r="A142" t="s">
        <v>5156</v>
      </c>
      <c r="F142" t="s">
        <v>1440</v>
      </c>
      <c r="G142" s="3"/>
      <c r="H142" t="s">
        <v>3912</v>
      </c>
      <c r="I142" t="s">
        <v>3832</v>
      </c>
      <c r="J142" t="s">
        <v>4613</v>
      </c>
      <c r="T142" t="s">
        <v>5399</v>
      </c>
      <c r="AE142">
        <v>1.3</v>
      </c>
    </row>
    <row r="143" spans="1:35" outlineLevel="2" x14ac:dyDescent="0.25">
      <c r="A143" t="s">
        <v>4703</v>
      </c>
      <c r="F143" t="s">
        <v>5704</v>
      </c>
      <c r="G143" s="3"/>
      <c r="H143" t="s">
        <v>3912</v>
      </c>
      <c r="I143" t="s">
        <v>4922</v>
      </c>
      <c r="J143" t="s">
        <v>4526</v>
      </c>
      <c r="T143" t="s">
        <v>5399</v>
      </c>
      <c r="AE143">
        <v>3.5</v>
      </c>
    </row>
    <row r="144" spans="1:35" outlineLevel="2" x14ac:dyDescent="0.25">
      <c r="A144" t="s">
        <v>4704</v>
      </c>
      <c r="F144" t="s">
        <v>1440</v>
      </c>
      <c r="G144" s="3"/>
      <c r="H144" t="s">
        <v>3912</v>
      </c>
      <c r="I144" t="s">
        <v>5041</v>
      </c>
      <c r="J144" t="s">
        <v>4623</v>
      </c>
      <c r="T144" t="s">
        <v>5399</v>
      </c>
      <c r="AE144">
        <v>4.0999999999999996</v>
      </c>
    </row>
    <row r="145" spans="1:31" outlineLevel="2" x14ac:dyDescent="0.25">
      <c r="A145" t="s">
        <v>5159</v>
      </c>
      <c r="F145" t="s">
        <v>1440</v>
      </c>
      <c r="G145" s="3"/>
      <c r="H145" t="s">
        <v>3912</v>
      </c>
      <c r="I145" t="s">
        <v>3832</v>
      </c>
      <c r="J145" t="s">
        <v>4613</v>
      </c>
      <c r="AE145">
        <v>10.4</v>
      </c>
    </row>
    <row r="146" spans="1:31" outlineLevel="2" x14ac:dyDescent="0.25">
      <c r="A146" t="s">
        <v>5159</v>
      </c>
      <c r="F146" t="s">
        <v>1440</v>
      </c>
      <c r="G146" s="3"/>
      <c r="H146" t="s">
        <v>3912</v>
      </c>
      <c r="I146" t="s">
        <v>5343</v>
      </c>
      <c r="J146" t="s">
        <v>4613</v>
      </c>
      <c r="AE146">
        <v>10.18</v>
      </c>
    </row>
    <row r="147" spans="1:31" outlineLevel="2" x14ac:dyDescent="0.25">
      <c r="A147" t="s">
        <v>5159</v>
      </c>
      <c r="F147" t="s">
        <v>1441</v>
      </c>
      <c r="G147" s="3"/>
      <c r="H147" t="s">
        <v>3912</v>
      </c>
      <c r="I147" t="s">
        <v>3640</v>
      </c>
      <c r="J147" t="s">
        <v>4526</v>
      </c>
      <c r="AE147">
        <v>10.31</v>
      </c>
    </row>
    <row r="148" spans="1:31" outlineLevel="2" x14ac:dyDescent="0.25">
      <c r="A148" t="s">
        <v>5159</v>
      </c>
      <c r="F148" t="s">
        <v>1440</v>
      </c>
      <c r="G148" s="3"/>
      <c r="H148" t="s">
        <v>3912</v>
      </c>
      <c r="I148" t="s">
        <v>3834</v>
      </c>
      <c r="J148" t="s">
        <v>4925</v>
      </c>
      <c r="AE148">
        <v>10.35</v>
      </c>
    </row>
    <row r="149" spans="1:31" outlineLevel="2" x14ac:dyDescent="0.25">
      <c r="A149" t="s">
        <v>5159</v>
      </c>
      <c r="F149" t="s">
        <v>2309</v>
      </c>
      <c r="G149" s="3"/>
      <c r="H149" t="s">
        <v>3912</v>
      </c>
      <c r="I149" t="s">
        <v>3834</v>
      </c>
      <c r="J149" t="s">
        <v>4925</v>
      </c>
      <c r="AE149">
        <v>10.45</v>
      </c>
    </row>
    <row r="150" spans="1:31" outlineLevel="2" x14ac:dyDescent="0.25">
      <c r="A150" t="s">
        <v>5159</v>
      </c>
      <c r="F150" t="s">
        <v>1441</v>
      </c>
      <c r="G150" s="3"/>
      <c r="H150" t="s">
        <v>3913</v>
      </c>
      <c r="I150" t="s">
        <v>3832</v>
      </c>
      <c r="J150" t="s">
        <v>4623</v>
      </c>
      <c r="AE150">
        <v>10.59</v>
      </c>
    </row>
    <row r="151" spans="1:31" outlineLevel="2" x14ac:dyDescent="0.25">
      <c r="A151" t="s">
        <v>5159</v>
      </c>
      <c r="F151" t="s">
        <v>5389</v>
      </c>
      <c r="G151" s="3"/>
      <c r="H151" t="s">
        <v>3912</v>
      </c>
      <c r="I151" t="s">
        <v>6710</v>
      </c>
      <c r="J151" t="s">
        <v>4925</v>
      </c>
      <c r="AE151">
        <v>10.65</v>
      </c>
    </row>
    <row r="152" spans="1:31" outlineLevel="2" x14ac:dyDescent="0.25">
      <c r="A152" t="s">
        <v>5159</v>
      </c>
      <c r="F152" t="s">
        <v>1441</v>
      </c>
      <c r="G152" s="3"/>
      <c r="H152" t="s">
        <v>3912</v>
      </c>
      <c r="I152" t="s">
        <v>6710</v>
      </c>
      <c r="J152" t="s">
        <v>4925</v>
      </c>
      <c r="AE152">
        <v>10.71</v>
      </c>
    </row>
    <row r="153" spans="1:31" outlineLevel="2" x14ac:dyDescent="0.25">
      <c r="A153" t="s">
        <v>5159</v>
      </c>
      <c r="F153" t="s">
        <v>1440</v>
      </c>
      <c r="G153" s="3"/>
      <c r="H153" t="s">
        <v>3912</v>
      </c>
      <c r="I153" t="s">
        <v>1677</v>
      </c>
      <c r="J153" t="s">
        <v>4623</v>
      </c>
      <c r="AE153">
        <v>10.73</v>
      </c>
    </row>
    <row r="154" spans="1:31" outlineLevel="2" x14ac:dyDescent="0.25">
      <c r="A154" t="s">
        <v>5157</v>
      </c>
      <c r="F154" t="s">
        <v>1440</v>
      </c>
      <c r="G154" s="3"/>
      <c r="H154" t="s">
        <v>3913</v>
      </c>
      <c r="I154" t="s">
        <v>5041</v>
      </c>
      <c r="J154" t="s">
        <v>4925</v>
      </c>
      <c r="T154" t="s">
        <v>5399</v>
      </c>
      <c r="AE154">
        <v>7.8</v>
      </c>
    </row>
    <row r="155" spans="1:31" outlineLevel="2" x14ac:dyDescent="0.25">
      <c r="A155" t="s">
        <v>5157</v>
      </c>
      <c r="F155" t="s">
        <v>1441</v>
      </c>
      <c r="G155" s="3"/>
      <c r="H155" t="s">
        <v>3913</v>
      </c>
      <c r="I155" t="s">
        <v>5041</v>
      </c>
      <c r="J155" t="s">
        <v>4623</v>
      </c>
      <c r="T155" t="s">
        <v>5399</v>
      </c>
      <c r="AE155">
        <v>7.13</v>
      </c>
    </row>
    <row r="156" spans="1:31" outlineLevel="2" x14ac:dyDescent="0.25">
      <c r="A156" t="s">
        <v>5861</v>
      </c>
      <c r="F156" t="s">
        <v>1440</v>
      </c>
      <c r="G156" s="3"/>
      <c r="H156" t="s">
        <v>3913</v>
      </c>
      <c r="I156" t="s">
        <v>5041</v>
      </c>
      <c r="J156" t="s">
        <v>4925</v>
      </c>
      <c r="AE156">
        <v>156.1</v>
      </c>
    </row>
    <row r="157" spans="1:31" outlineLevel="2" x14ac:dyDescent="0.25">
      <c r="A157" t="s">
        <v>5861</v>
      </c>
      <c r="F157" t="s">
        <v>5389</v>
      </c>
      <c r="G157" s="3"/>
      <c r="H157" t="s">
        <v>3913</v>
      </c>
      <c r="I157" t="s">
        <v>5041</v>
      </c>
      <c r="J157" t="s">
        <v>4925</v>
      </c>
      <c r="AE157">
        <v>156.13999999999999</v>
      </c>
    </row>
    <row r="158" spans="1:31" outlineLevel="2" x14ac:dyDescent="0.25">
      <c r="A158" t="s">
        <v>5861</v>
      </c>
      <c r="F158" t="s">
        <v>5389</v>
      </c>
      <c r="G158" s="3"/>
      <c r="H158" t="s">
        <v>3912</v>
      </c>
      <c r="I158" t="s">
        <v>5041</v>
      </c>
      <c r="J158" t="s">
        <v>4925</v>
      </c>
      <c r="AE158">
        <v>156.15</v>
      </c>
    </row>
    <row r="159" spans="1:31" outlineLevel="2" x14ac:dyDescent="0.25">
      <c r="A159" t="s">
        <v>5861</v>
      </c>
      <c r="F159" t="s">
        <v>5702</v>
      </c>
      <c r="G159" s="3"/>
      <c r="H159" t="s">
        <v>3913</v>
      </c>
      <c r="I159" t="s">
        <v>5041</v>
      </c>
      <c r="J159" t="s">
        <v>4925</v>
      </c>
      <c r="AE159">
        <v>156.22999999999999</v>
      </c>
    </row>
    <row r="160" spans="1:31" outlineLevel="2" x14ac:dyDescent="0.25">
      <c r="A160" t="s">
        <v>5862</v>
      </c>
      <c r="F160" t="s">
        <v>1440</v>
      </c>
      <c r="G160" s="3"/>
      <c r="H160" t="s">
        <v>3912</v>
      </c>
      <c r="I160" t="s">
        <v>5041</v>
      </c>
      <c r="J160" t="s">
        <v>4925</v>
      </c>
      <c r="AE160">
        <v>159.1</v>
      </c>
    </row>
    <row r="161" spans="1:31" outlineLevel="2" x14ac:dyDescent="0.25">
      <c r="A161" t="s">
        <v>5862</v>
      </c>
      <c r="F161" t="s">
        <v>1441</v>
      </c>
      <c r="G161" s="3"/>
      <c r="H161" t="s">
        <v>3912</v>
      </c>
      <c r="I161" t="s">
        <v>3832</v>
      </c>
      <c r="J161" t="s">
        <v>4623</v>
      </c>
      <c r="AE161">
        <v>159.12</v>
      </c>
    </row>
    <row r="162" spans="1:31" outlineLevel="2" x14ac:dyDescent="0.25">
      <c r="A162" t="s">
        <v>5862</v>
      </c>
      <c r="F162" t="s">
        <v>1440</v>
      </c>
      <c r="G162" s="3"/>
      <c r="H162" t="s">
        <v>3912</v>
      </c>
      <c r="I162" t="s">
        <v>3834</v>
      </c>
      <c r="J162" t="s">
        <v>4925</v>
      </c>
      <c r="AE162">
        <v>159.13</v>
      </c>
    </row>
    <row r="163" spans="1:31" outlineLevel="2" x14ac:dyDescent="0.25">
      <c r="A163" t="s">
        <v>6804</v>
      </c>
      <c r="F163" t="s">
        <v>1440</v>
      </c>
      <c r="G163" s="3"/>
      <c r="H163" t="s">
        <v>3912</v>
      </c>
      <c r="I163" t="s">
        <v>4991</v>
      </c>
      <c r="J163" t="s">
        <v>4925</v>
      </c>
      <c r="AE163">
        <v>155.12</v>
      </c>
    </row>
    <row r="164" spans="1:31" outlineLevel="2" x14ac:dyDescent="0.25">
      <c r="A164" t="s">
        <v>4499</v>
      </c>
      <c r="F164" t="s">
        <v>1440</v>
      </c>
      <c r="G164" s="3"/>
      <c r="H164" t="s">
        <v>3912</v>
      </c>
      <c r="I164" t="s">
        <v>6710</v>
      </c>
      <c r="J164" t="s">
        <v>4613</v>
      </c>
      <c r="AE164">
        <v>160.30000000000001</v>
      </c>
    </row>
    <row r="165" spans="1:31" outlineLevel="2" x14ac:dyDescent="0.25">
      <c r="A165" t="s">
        <v>6805</v>
      </c>
      <c r="F165" t="s">
        <v>1440</v>
      </c>
      <c r="G165" s="3"/>
      <c r="H165" t="s">
        <v>3912</v>
      </c>
      <c r="I165" t="s">
        <v>6710</v>
      </c>
      <c r="J165" t="s">
        <v>4613</v>
      </c>
      <c r="AE165">
        <v>161.4</v>
      </c>
    </row>
    <row r="166" spans="1:31" outlineLevel="2" x14ac:dyDescent="0.25">
      <c r="A166" t="s">
        <v>6805</v>
      </c>
      <c r="F166" t="s">
        <v>1440</v>
      </c>
      <c r="G166" s="3"/>
      <c r="H166" t="s">
        <v>3912</v>
      </c>
      <c r="I166" t="s">
        <v>5041</v>
      </c>
      <c r="J166" t="s">
        <v>4925</v>
      </c>
      <c r="AE166">
        <v>161.16</v>
      </c>
    </row>
    <row r="167" spans="1:31" outlineLevel="2" x14ac:dyDescent="0.25">
      <c r="A167" t="s">
        <v>6616</v>
      </c>
      <c r="F167" t="s">
        <v>1440</v>
      </c>
      <c r="G167" s="3"/>
      <c r="H167" t="s">
        <v>3912</v>
      </c>
      <c r="I167" t="s">
        <v>5041</v>
      </c>
      <c r="J167" t="s">
        <v>4925</v>
      </c>
      <c r="AE167">
        <v>166.4</v>
      </c>
    </row>
    <row r="168" spans="1:31" outlineLevel="2" x14ac:dyDescent="0.25">
      <c r="A168" t="s">
        <v>6616</v>
      </c>
      <c r="F168" t="s">
        <v>1440</v>
      </c>
      <c r="G168" s="3"/>
      <c r="H168" t="s">
        <v>3912</v>
      </c>
      <c r="I168" t="s">
        <v>5041</v>
      </c>
      <c r="J168" t="s">
        <v>4613</v>
      </c>
      <c r="AE168">
        <v>166.18</v>
      </c>
    </row>
    <row r="169" spans="1:31" outlineLevel="2" x14ac:dyDescent="0.25">
      <c r="A169" t="s">
        <v>6616</v>
      </c>
      <c r="F169" t="s">
        <v>1440</v>
      </c>
      <c r="G169" s="3"/>
      <c r="H169" t="s">
        <v>3912</v>
      </c>
      <c r="I169" t="s">
        <v>5041</v>
      </c>
      <c r="J169" t="s">
        <v>4613</v>
      </c>
      <c r="AE169">
        <v>166.34</v>
      </c>
    </row>
    <row r="170" spans="1:31" outlineLevel="2" x14ac:dyDescent="0.25">
      <c r="A170" t="s">
        <v>6616</v>
      </c>
      <c r="F170" t="s">
        <v>1440</v>
      </c>
      <c r="G170" s="3"/>
      <c r="H170" t="s">
        <v>3912</v>
      </c>
      <c r="I170" t="s">
        <v>3834</v>
      </c>
      <c r="J170" t="s">
        <v>4925</v>
      </c>
      <c r="AE170">
        <v>166.51</v>
      </c>
    </row>
    <row r="171" spans="1:31" outlineLevel="2" x14ac:dyDescent="0.25">
      <c r="A171" t="s">
        <v>6619</v>
      </c>
      <c r="F171" t="s">
        <v>5704</v>
      </c>
      <c r="G171" s="3"/>
      <c r="H171" t="s">
        <v>3912</v>
      </c>
      <c r="I171" t="s">
        <v>3704</v>
      </c>
      <c r="J171" t="s">
        <v>4526</v>
      </c>
      <c r="AE171">
        <v>169.3</v>
      </c>
    </row>
    <row r="172" spans="1:31" outlineLevel="2" x14ac:dyDescent="0.25">
      <c r="A172" t="s">
        <v>6618</v>
      </c>
      <c r="F172" t="s">
        <v>5706</v>
      </c>
      <c r="G172" s="3"/>
      <c r="H172" t="s">
        <v>3912</v>
      </c>
      <c r="I172" t="s">
        <v>5041</v>
      </c>
      <c r="J172" t="s">
        <v>4623</v>
      </c>
      <c r="AE172">
        <v>170.2</v>
      </c>
    </row>
    <row r="173" spans="1:31" outlineLevel="2" x14ac:dyDescent="0.25">
      <c r="A173" t="s">
        <v>6618</v>
      </c>
      <c r="F173" t="s">
        <v>5389</v>
      </c>
      <c r="G173" s="3"/>
      <c r="H173" t="s">
        <v>3912</v>
      </c>
      <c r="I173" t="s">
        <v>5041</v>
      </c>
      <c r="J173" t="s">
        <v>4526</v>
      </c>
      <c r="AE173">
        <v>170.3</v>
      </c>
    </row>
    <row r="174" spans="1:31" outlineLevel="2" x14ac:dyDescent="0.25">
      <c r="A174" t="s">
        <v>5160</v>
      </c>
      <c r="F174" t="s">
        <v>1440</v>
      </c>
      <c r="G174" s="3"/>
      <c r="H174" t="s">
        <v>3912</v>
      </c>
      <c r="I174" t="s">
        <v>5041</v>
      </c>
      <c r="J174" t="s">
        <v>4613</v>
      </c>
      <c r="AE174">
        <v>13.5</v>
      </c>
    </row>
    <row r="175" spans="1:31" outlineLevel="2" x14ac:dyDescent="0.25">
      <c r="A175" t="s">
        <v>5160</v>
      </c>
      <c r="F175" t="s">
        <v>1440</v>
      </c>
      <c r="G175" s="3"/>
      <c r="H175" t="s">
        <v>3912</v>
      </c>
      <c r="I175" t="s">
        <v>1929</v>
      </c>
      <c r="J175" t="s">
        <v>4925</v>
      </c>
      <c r="AE175" t="s">
        <v>1699</v>
      </c>
    </row>
    <row r="176" spans="1:31" outlineLevel="2" x14ac:dyDescent="0.25">
      <c r="A176" t="s">
        <v>5160</v>
      </c>
      <c r="F176" t="s">
        <v>1440</v>
      </c>
      <c r="G176" s="3"/>
      <c r="H176" t="s">
        <v>3912</v>
      </c>
      <c r="I176" t="s">
        <v>2966</v>
      </c>
      <c r="J176" t="s">
        <v>4526</v>
      </c>
      <c r="AE176" t="s">
        <v>1700</v>
      </c>
    </row>
    <row r="177" spans="1:31" outlineLevel="2" x14ac:dyDescent="0.25">
      <c r="A177" t="s">
        <v>5160</v>
      </c>
      <c r="F177" t="s">
        <v>1440</v>
      </c>
      <c r="G177" s="3"/>
      <c r="H177" t="s">
        <v>3912</v>
      </c>
      <c r="I177" t="s">
        <v>2967</v>
      </c>
      <c r="J177" t="s">
        <v>4526</v>
      </c>
      <c r="AE177" t="s">
        <v>1701</v>
      </c>
    </row>
    <row r="178" spans="1:31" outlineLevel="2" x14ac:dyDescent="0.25">
      <c r="A178" t="s">
        <v>5160</v>
      </c>
      <c r="F178" t="s">
        <v>1440</v>
      </c>
      <c r="G178" s="3"/>
      <c r="H178" t="s">
        <v>3912</v>
      </c>
      <c r="I178" t="s">
        <v>2968</v>
      </c>
      <c r="J178" t="s">
        <v>4526</v>
      </c>
      <c r="AE178" t="s">
        <v>1702</v>
      </c>
    </row>
    <row r="179" spans="1:31" outlineLevel="2" x14ac:dyDescent="0.25">
      <c r="A179" t="s">
        <v>4705</v>
      </c>
      <c r="F179" t="s">
        <v>2309</v>
      </c>
      <c r="G179" s="3"/>
      <c r="H179" t="s">
        <v>3912</v>
      </c>
      <c r="I179" t="s">
        <v>3832</v>
      </c>
      <c r="J179" t="s">
        <v>4925</v>
      </c>
      <c r="AE179">
        <v>14.3</v>
      </c>
    </row>
    <row r="180" spans="1:31" outlineLevel="2" x14ac:dyDescent="0.25">
      <c r="A180" t="s">
        <v>5161</v>
      </c>
      <c r="F180" t="s">
        <v>2969</v>
      </c>
      <c r="G180" s="3"/>
      <c r="H180" t="s">
        <v>3913</v>
      </c>
      <c r="I180" t="s">
        <v>3834</v>
      </c>
      <c r="J180" t="s">
        <v>4925</v>
      </c>
      <c r="AE180">
        <v>15.4</v>
      </c>
    </row>
    <row r="181" spans="1:31" outlineLevel="2" x14ac:dyDescent="0.25">
      <c r="A181" t="s">
        <v>5163</v>
      </c>
      <c r="F181" t="s">
        <v>1440</v>
      </c>
      <c r="G181" s="3"/>
      <c r="H181" t="s">
        <v>3912</v>
      </c>
      <c r="I181" t="s">
        <v>5041</v>
      </c>
      <c r="J181" t="s">
        <v>4925</v>
      </c>
      <c r="AE181">
        <v>19.3</v>
      </c>
    </row>
    <row r="182" spans="1:31" outlineLevel="2" x14ac:dyDescent="0.25">
      <c r="A182" t="s">
        <v>4706</v>
      </c>
      <c r="F182" t="s">
        <v>2969</v>
      </c>
      <c r="G182" s="3"/>
      <c r="H182" t="s">
        <v>3912</v>
      </c>
      <c r="I182" t="s">
        <v>5041</v>
      </c>
      <c r="J182" t="s">
        <v>4925</v>
      </c>
      <c r="AE182">
        <v>20.2</v>
      </c>
    </row>
    <row r="183" spans="1:31" outlineLevel="2" x14ac:dyDescent="0.25">
      <c r="A183" t="s">
        <v>4706</v>
      </c>
      <c r="F183" t="s">
        <v>2969</v>
      </c>
      <c r="G183" s="3"/>
      <c r="H183" t="s">
        <v>3912</v>
      </c>
      <c r="I183" t="s">
        <v>3834</v>
      </c>
      <c r="J183" t="s">
        <v>4925</v>
      </c>
      <c r="AE183">
        <v>20.14</v>
      </c>
    </row>
    <row r="184" spans="1:31" outlineLevel="2" x14ac:dyDescent="0.25">
      <c r="A184" t="s">
        <v>3906</v>
      </c>
      <c r="F184" t="s">
        <v>5389</v>
      </c>
      <c r="G184" s="3"/>
      <c r="H184" t="s">
        <v>3912</v>
      </c>
      <c r="I184" t="s">
        <v>3834</v>
      </c>
      <c r="J184" t="s">
        <v>4925</v>
      </c>
      <c r="AE184">
        <v>22.4</v>
      </c>
    </row>
    <row r="185" spans="1:31" outlineLevel="2" x14ac:dyDescent="0.25">
      <c r="A185" t="s">
        <v>3843</v>
      </c>
      <c r="F185" t="s">
        <v>1440</v>
      </c>
      <c r="G185" s="3"/>
      <c r="H185" t="s">
        <v>3912</v>
      </c>
      <c r="I185" t="s">
        <v>1677</v>
      </c>
      <c r="J185" t="s">
        <v>4925</v>
      </c>
      <c r="AE185">
        <v>211.1</v>
      </c>
    </row>
    <row r="186" spans="1:31" outlineLevel="2" x14ac:dyDescent="0.25">
      <c r="A186" t="s">
        <v>2545</v>
      </c>
      <c r="F186" t="s">
        <v>1441</v>
      </c>
      <c r="G186" s="3"/>
      <c r="H186" t="s">
        <v>3913</v>
      </c>
      <c r="I186" t="s">
        <v>3834</v>
      </c>
      <c r="J186" t="s">
        <v>4526</v>
      </c>
      <c r="AE186">
        <v>226.4</v>
      </c>
    </row>
    <row r="187" spans="1:31" outlineLevel="2" x14ac:dyDescent="0.25">
      <c r="A187" t="s">
        <v>5158</v>
      </c>
      <c r="F187" t="s">
        <v>6054</v>
      </c>
      <c r="G187" s="3"/>
      <c r="H187" t="s">
        <v>3913</v>
      </c>
      <c r="I187" t="s">
        <v>5041</v>
      </c>
      <c r="J187" t="s">
        <v>4613</v>
      </c>
      <c r="T187" t="s">
        <v>5399</v>
      </c>
      <c r="AE187">
        <v>9.1</v>
      </c>
    </row>
    <row r="188" spans="1:31" outlineLevel="2" x14ac:dyDescent="0.25">
      <c r="A188" t="s">
        <v>5158</v>
      </c>
      <c r="F188" t="s">
        <v>6054</v>
      </c>
      <c r="G188" s="3"/>
      <c r="H188" t="s">
        <v>3912</v>
      </c>
      <c r="I188" t="s">
        <v>5041</v>
      </c>
      <c r="J188" t="s">
        <v>4613</v>
      </c>
      <c r="T188" t="s">
        <v>5399</v>
      </c>
      <c r="AE188">
        <v>9.1999999999999993</v>
      </c>
    </row>
    <row r="189" spans="1:31" outlineLevel="2" x14ac:dyDescent="0.25">
      <c r="A189" t="s">
        <v>5158</v>
      </c>
      <c r="F189" t="s">
        <v>2308</v>
      </c>
      <c r="G189" s="3"/>
      <c r="H189" t="s">
        <v>3913</v>
      </c>
      <c r="I189" t="s">
        <v>5041</v>
      </c>
      <c r="J189" t="s">
        <v>4613</v>
      </c>
      <c r="AE189">
        <v>9.3000000000000007</v>
      </c>
    </row>
    <row r="190" spans="1:31" outlineLevel="2" x14ac:dyDescent="0.25">
      <c r="A190" t="s">
        <v>5158</v>
      </c>
      <c r="F190" t="s">
        <v>6054</v>
      </c>
      <c r="G190" s="3"/>
      <c r="H190" t="s">
        <v>3913</v>
      </c>
      <c r="I190" t="s">
        <v>5041</v>
      </c>
      <c r="J190" t="s">
        <v>4613</v>
      </c>
      <c r="AE190">
        <v>9.4</v>
      </c>
    </row>
    <row r="191" spans="1:31" outlineLevel="2" x14ac:dyDescent="0.25">
      <c r="A191" t="s">
        <v>5158</v>
      </c>
      <c r="F191" t="s">
        <v>6054</v>
      </c>
      <c r="G191" s="3"/>
      <c r="H191" t="s">
        <v>3912</v>
      </c>
      <c r="I191" t="s">
        <v>5041</v>
      </c>
      <c r="J191" t="s">
        <v>4613</v>
      </c>
      <c r="AE191">
        <v>9.5</v>
      </c>
    </row>
    <row r="192" spans="1:31" outlineLevel="2" x14ac:dyDescent="0.25">
      <c r="A192" t="s">
        <v>5158</v>
      </c>
      <c r="F192" t="s">
        <v>2308</v>
      </c>
      <c r="G192" s="3"/>
      <c r="H192" t="s">
        <v>3913</v>
      </c>
      <c r="I192" t="s">
        <v>5041</v>
      </c>
      <c r="J192" t="s">
        <v>4613</v>
      </c>
      <c r="AE192">
        <v>9.6</v>
      </c>
    </row>
    <row r="193" spans="1:31" outlineLevel="2" x14ac:dyDescent="0.25">
      <c r="A193" t="s">
        <v>5158</v>
      </c>
      <c r="F193" t="s">
        <v>2309</v>
      </c>
      <c r="G193" s="3"/>
      <c r="H193" t="s">
        <v>3913</v>
      </c>
      <c r="I193" t="s">
        <v>3834</v>
      </c>
      <c r="J193" t="s">
        <v>4526</v>
      </c>
      <c r="AE193">
        <v>9.6999999999999993</v>
      </c>
    </row>
    <row r="194" spans="1:31" outlineLevel="2" x14ac:dyDescent="0.25">
      <c r="A194" t="s">
        <v>5158</v>
      </c>
      <c r="F194" t="s">
        <v>2309</v>
      </c>
      <c r="G194" s="3"/>
      <c r="H194" t="s">
        <v>3912</v>
      </c>
      <c r="I194" t="s">
        <v>3834</v>
      </c>
      <c r="J194" t="s">
        <v>4526</v>
      </c>
      <c r="AE194">
        <v>9.8000000000000007</v>
      </c>
    </row>
    <row r="195" spans="1:31" outlineLevel="2" x14ac:dyDescent="0.25">
      <c r="A195" t="s">
        <v>5158</v>
      </c>
      <c r="F195" t="s">
        <v>6054</v>
      </c>
      <c r="G195" s="3"/>
      <c r="H195" t="s">
        <v>3913</v>
      </c>
      <c r="I195" t="s">
        <v>3834</v>
      </c>
      <c r="J195" t="s">
        <v>4526</v>
      </c>
      <c r="AE195">
        <v>9.9</v>
      </c>
    </row>
    <row r="196" spans="1:31" outlineLevel="2" x14ac:dyDescent="0.25">
      <c r="A196" t="s">
        <v>5158</v>
      </c>
      <c r="F196" t="s">
        <v>6054</v>
      </c>
      <c r="G196" s="3"/>
      <c r="H196" t="s">
        <v>3912</v>
      </c>
      <c r="I196" t="s">
        <v>3834</v>
      </c>
      <c r="J196" t="s">
        <v>4526</v>
      </c>
      <c r="AE196">
        <v>9.1</v>
      </c>
    </row>
    <row r="197" spans="1:31" outlineLevel="2" x14ac:dyDescent="0.25">
      <c r="A197" t="s">
        <v>3844</v>
      </c>
      <c r="F197" t="s">
        <v>5706</v>
      </c>
      <c r="G197" s="3"/>
      <c r="H197" t="s">
        <v>3913</v>
      </c>
      <c r="I197" t="s">
        <v>6710</v>
      </c>
      <c r="J197" t="s">
        <v>4925</v>
      </c>
      <c r="AE197">
        <v>216.3</v>
      </c>
    </row>
    <row r="198" spans="1:31" outlineLevel="2" x14ac:dyDescent="0.25">
      <c r="A198" t="s">
        <v>2546</v>
      </c>
      <c r="F198" t="s">
        <v>1440</v>
      </c>
      <c r="G198" s="3"/>
      <c r="H198" t="s">
        <v>3912</v>
      </c>
      <c r="I198" t="s">
        <v>3832</v>
      </c>
      <c r="J198" t="s">
        <v>4925</v>
      </c>
      <c r="AE198">
        <v>227.1</v>
      </c>
    </row>
    <row r="199" spans="1:31" outlineLevel="2" x14ac:dyDescent="0.25">
      <c r="A199" t="s">
        <v>6793</v>
      </c>
      <c r="F199" t="s">
        <v>5706</v>
      </c>
      <c r="G199" s="3"/>
      <c r="H199" t="s">
        <v>3912</v>
      </c>
      <c r="I199" t="s">
        <v>6710</v>
      </c>
      <c r="J199" t="s">
        <v>4925</v>
      </c>
      <c r="AE199">
        <v>192.4</v>
      </c>
    </row>
    <row r="200" spans="1:31" outlineLevel="2" x14ac:dyDescent="0.25">
      <c r="A200" t="s">
        <v>2553</v>
      </c>
      <c r="F200" t="s">
        <v>1440</v>
      </c>
      <c r="G200" s="3"/>
      <c r="H200" t="s">
        <v>3913</v>
      </c>
      <c r="I200" t="s">
        <v>5041</v>
      </c>
      <c r="J200" t="s">
        <v>4613</v>
      </c>
      <c r="AE200">
        <v>243.3</v>
      </c>
    </row>
    <row r="201" spans="1:31" outlineLevel="2" x14ac:dyDescent="0.25">
      <c r="A201" t="s">
        <v>2554</v>
      </c>
      <c r="F201" t="s">
        <v>1440</v>
      </c>
      <c r="G201" s="3"/>
      <c r="H201" t="s">
        <v>3912</v>
      </c>
      <c r="I201" t="s">
        <v>5041</v>
      </c>
      <c r="J201" t="s">
        <v>4925</v>
      </c>
      <c r="AE201">
        <v>244.14</v>
      </c>
    </row>
    <row r="202" spans="1:31" outlineLevel="2" x14ac:dyDescent="0.25">
      <c r="A202" t="s">
        <v>2555</v>
      </c>
      <c r="F202" t="s">
        <v>1440</v>
      </c>
      <c r="G202" s="3"/>
      <c r="H202" t="s">
        <v>3912</v>
      </c>
      <c r="I202" t="s">
        <v>6710</v>
      </c>
      <c r="J202" t="s">
        <v>4925</v>
      </c>
      <c r="AE202">
        <v>245.2</v>
      </c>
    </row>
    <row r="203" spans="1:31" outlineLevel="2" x14ac:dyDescent="0.25">
      <c r="A203" t="s">
        <v>5463</v>
      </c>
      <c r="F203" t="s">
        <v>1081</v>
      </c>
      <c r="G203" s="3"/>
      <c r="H203" t="s">
        <v>3913</v>
      </c>
      <c r="I203" t="s">
        <v>6710</v>
      </c>
      <c r="J203" t="s">
        <v>4925</v>
      </c>
      <c r="AE203">
        <v>249.5</v>
      </c>
    </row>
    <row r="204" spans="1:31" outlineLevel="2" x14ac:dyDescent="0.25">
      <c r="A204" t="s">
        <v>5463</v>
      </c>
      <c r="F204" t="s">
        <v>5704</v>
      </c>
      <c r="G204" s="3"/>
      <c r="H204" t="s">
        <v>3912</v>
      </c>
      <c r="I204" t="s">
        <v>4991</v>
      </c>
      <c r="J204" t="s">
        <v>4925</v>
      </c>
      <c r="AE204">
        <v>249.11</v>
      </c>
    </row>
    <row r="205" spans="1:31" outlineLevel="2" x14ac:dyDescent="0.25">
      <c r="A205" t="s">
        <v>3911</v>
      </c>
      <c r="F205" t="s">
        <v>1440</v>
      </c>
      <c r="G205" s="3"/>
      <c r="H205" t="s">
        <v>3912</v>
      </c>
      <c r="I205" t="s">
        <v>5041</v>
      </c>
      <c r="J205" t="s">
        <v>4925</v>
      </c>
      <c r="AE205">
        <v>38.299999999999997</v>
      </c>
    </row>
    <row r="206" spans="1:31" outlineLevel="2" x14ac:dyDescent="0.25">
      <c r="A206" t="s">
        <v>3911</v>
      </c>
      <c r="F206" t="s">
        <v>1441</v>
      </c>
      <c r="G206" s="3"/>
      <c r="H206" t="s">
        <v>3913</v>
      </c>
      <c r="I206" t="s">
        <v>5041</v>
      </c>
      <c r="J206" t="s">
        <v>4925</v>
      </c>
      <c r="AE206">
        <v>38.6</v>
      </c>
    </row>
    <row r="207" spans="1:31" outlineLevel="2" x14ac:dyDescent="0.25">
      <c r="A207" t="s">
        <v>6610</v>
      </c>
      <c r="F207" t="s">
        <v>2969</v>
      </c>
      <c r="G207" s="3"/>
      <c r="H207" t="s">
        <v>3913</v>
      </c>
      <c r="I207" t="s">
        <v>4922</v>
      </c>
      <c r="J207" t="s">
        <v>4613</v>
      </c>
      <c r="AE207">
        <v>39.15</v>
      </c>
    </row>
    <row r="208" spans="1:31" outlineLevel="2" x14ac:dyDescent="0.25">
      <c r="A208" t="s">
        <v>243</v>
      </c>
      <c r="F208" t="s">
        <v>2969</v>
      </c>
      <c r="G208" s="3"/>
      <c r="H208" t="s">
        <v>3913</v>
      </c>
      <c r="I208" t="s">
        <v>5041</v>
      </c>
      <c r="J208" t="s">
        <v>4925</v>
      </c>
      <c r="AE208">
        <v>41.4</v>
      </c>
    </row>
    <row r="209" spans="1:31" outlineLevel="2" x14ac:dyDescent="0.25">
      <c r="A209" t="s">
        <v>243</v>
      </c>
      <c r="F209" t="s">
        <v>5701</v>
      </c>
      <c r="G209" s="3"/>
      <c r="H209" t="s">
        <v>3913</v>
      </c>
      <c r="I209" t="s">
        <v>5041</v>
      </c>
      <c r="J209" t="s">
        <v>4925</v>
      </c>
      <c r="AE209">
        <v>41.8</v>
      </c>
    </row>
    <row r="210" spans="1:31" outlineLevel="2" x14ac:dyDescent="0.25">
      <c r="A210" t="s">
        <v>243</v>
      </c>
      <c r="F210" t="s">
        <v>5702</v>
      </c>
      <c r="G210" s="3"/>
      <c r="H210" t="s">
        <v>3913</v>
      </c>
      <c r="I210" t="s">
        <v>1677</v>
      </c>
      <c r="J210" t="s">
        <v>4925</v>
      </c>
      <c r="AE210">
        <v>41.18</v>
      </c>
    </row>
    <row r="211" spans="1:31" outlineLevel="2" x14ac:dyDescent="0.25">
      <c r="A211" t="s">
        <v>4709</v>
      </c>
      <c r="F211" t="s">
        <v>1440</v>
      </c>
      <c r="G211" s="3"/>
      <c r="H211" t="s">
        <v>3912</v>
      </c>
      <c r="I211" t="s">
        <v>3834</v>
      </c>
      <c r="J211" t="s">
        <v>4925</v>
      </c>
      <c r="AE211">
        <v>46.1</v>
      </c>
    </row>
    <row r="212" spans="1:31" outlineLevel="2" x14ac:dyDescent="0.25">
      <c r="A212" t="s">
        <v>4709</v>
      </c>
      <c r="F212" t="s">
        <v>1440</v>
      </c>
      <c r="G212" s="3"/>
      <c r="H212" t="s">
        <v>3912</v>
      </c>
      <c r="I212" t="s">
        <v>3834</v>
      </c>
      <c r="J212" t="s">
        <v>4925</v>
      </c>
      <c r="AE212">
        <v>46.7</v>
      </c>
    </row>
    <row r="213" spans="1:31" outlineLevel="2" x14ac:dyDescent="0.25">
      <c r="A213" t="s">
        <v>6611</v>
      </c>
      <c r="F213" t="s">
        <v>1440</v>
      </c>
      <c r="G213" s="3"/>
      <c r="H213" t="s">
        <v>3912</v>
      </c>
      <c r="I213" t="s">
        <v>5041</v>
      </c>
      <c r="J213" t="s">
        <v>4925</v>
      </c>
      <c r="AE213">
        <v>42.2</v>
      </c>
    </row>
    <row r="214" spans="1:31" outlineLevel="2" x14ac:dyDescent="0.25">
      <c r="A214" t="s">
        <v>5179</v>
      </c>
      <c r="F214" t="s">
        <v>1440</v>
      </c>
      <c r="G214" s="3"/>
      <c r="H214" t="s">
        <v>3912</v>
      </c>
      <c r="I214" t="s">
        <v>5041</v>
      </c>
      <c r="J214" t="s">
        <v>4613</v>
      </c>
      <c r="AE214">
        <v>87.3</v>
      </c>
    </row>
    <row r="215" spans="1:31" outlineLevel="2" x14ac:dyDescent="0.25">
      <c r="A215" t="s">
        <v>5180</v>
      </c>
      <c r="F215" t="s">
        <v>1440</v>
      </c>
      <c r="G215" s="3"/>
      <c r="H215" t="s">
        <v>3912</v>
      </c>
      <c r="I215" t="s">
        <v>6710</v>
      </c>
      <c r="J215" t="s">
        <v>4623</v>
      </c>
      <c r="AE215">
        <v>89.13</v>
      </c>
    </row>
    <row r="216" spans="1:31" outlineLevel="2" x14ac:dyDescent="0.25">
      <c r="A216" t="s">
        <v>5180</v>
      </c>
      <c r="F216" t="s">
        <v>1441</v>
      </c>
      <c r="G216" s="3"/>
      <c r="H216" t="s">
        <v>3913</v>
      </c>
      <c r="I216" t="s">
        <v>6710</v>
      </c>
      <c r="J216" t="s">
        <v>4526</v>
      </c>
      <c r="AE216">
        <v>89.16</v>
      </c>
    </row>
    <row r="217" spans="1:31" outlineLevel="2" x14ac:dyDescent="0.25">
      <c r="A217" t="s">
        <v>5183</v>
      </c>
      <c r="F217" t="s">
        <v>1440</v>
      </c>
      <c r="G217" s="3"/>
      <c r="H217" t="s">
        <v>3912</v>
      </c>
      <c r="I217" t="s">
        <v>3834</v>
      </c>
      <c r="J217" t="s">
        <v>4925</v>
      </c>
      <c r="AE217">
        <v>105.1</v>
      </c>
    </row>
    <row r="218" spans="1:31" outlineLevel="2" x14ac:dyDescent="0.25">
      <c r="A218" t="s">
        <v>5183</v>
      </c>
      <c r="F218" t="s">
        <v>1441</v>
      </c>
      <c r="G218" s="3"/>
      <c r="H218" t="s">
        <v>3913</v>
      </c>
      <c r="I218" t="s">
        <v>3834</v>
      </c>
      <c r="J218" t="s">
        <v>4623</v>
      </c>
      <c r="AE218">
        <v>105.3</v>
      </c>
    </row>
    <row r="219" spans="1:31" outlineLevel="2" x14ac:dyDescent="0.25">
      <c r="A219" t="s">
        <v>5184</v>
      </c>
      <c r="F219" t="s">
        <v>1440</v>
      </c>
      <c r="G219" s="3"/>
      <c r="H219" t="s">
        <v>3913</v>
      </c>
      <c r="I219" t="s">
        <v>5041</v>
      </c>
      <c r="J219" t="s">
        <v>4925</v>
      </c>
      <c r="AE219">
        <v>111.5</v>
      </c>
    </row>
    <row r="220" spans="1:31" outlineLevel="2" x14ac:dyDescent="0.25">
      <c r="A220" t="s">
        <v>4711</v>
      </c>
      <c r="F220" t="s">
        <v>1440</v>
      </c>
      <c r="G220" s="3"/>
      <c r="H220" t="s">
        <v>3912</v>
      </c>
      <c r="I220" t="s">
        <v>5041</v>
      </c>
      <c r="J220" t="s">
        <v>4613</v>
      </c>
      <c r="AE220">
        <v>54.1</v>
      </c>
    </row>
    <row r="221" spans="1:31" outlineLevel="2" x14ac:dyDescent="0.25">
      <c r="A221" t="s">
        <v>4711</v>
      </c>
      <c r="F221" t="s">
        <v>5323</v>
      </c>
      <c r="G221" s="3"/>
      <c r="H221" t="s">
        <v>3913</v>
      </c>
      <c r="I221" t="s">
        <v>5041</v>
      </c>
      <c r="J221" t="s">
        <v>4613</v>
      </c>
      <c r="AE221">
        <v>54.19</v>
      </c>
    </row>
    <row r="222" spans="1:31" outlineLevel="2" x14ac:dyDescent="0.25">
      <c r="A222" t="s">
        <v>4710</v>
      </c>
      <c r="F222" t="s">
        <v>5389</v>
      </c>
      <c r="G222" s="3"/>
      <c r="H222" t="s">
        <v>3912</v>
      </c>
      <c r="I222" t="s">
        <v>4922</v>
      </c>
      <c r="J222" t="s">
        <v>4925</v>
      </c>
      <c r="AE222">
        <v>53.7</v>
      </c>
    </row>
    <row r="223" spans="1:31" outlineLevel="2" x14ac:dyDescent="0.25">
      <c r="A223" t="s">
        <v>4710</v>
      </c>
      <c r="F223" t="s">
        <v>5389</v>
      </c>
      <c r="G223" s="3"/>
      <c r="H223" t="s">
        <v>3912</v>
      </c>
      <c r="I223" t="s">
        <v>3834</v>
      </c>
      <c r="J223" t="s">
        <v>4613</v>
      </c>
      <c r="AE223">
        <v>53.14</v>
      </c>
    </row>
    <row r="224" spans="1:31" outlineLevel="2" x14ac:dyDescent="0.25">
      <c r="A224" t="s">
        <v>4710</v>
      </c>
      <c r="F224" t="s">
        <v>5702</v>
      </c>
      <c r="G224" s="3"/>
      <c r="H224" t="s">
        <v>3913</v>
      </c>
      <c r="I224" t="s">
        <v>3834</v>
      </c>
      <c r="J224" t="s">
        <v>4925</v>
      </c>
      <c r="AE224">
        <v>53.17</v>
      </c>
    </row>
    <row r="225" spans="1:31" outlineLevel="2" x14ac:dyDescent="0.25">
      <c r="A225" t="s">
        <v>6612</v>
      </c>
      <c r="F225" t="s">
        <v>1440</v>
      </c>
      <c r="G225" s="3"/>
      <c r="H225" t="s">
        <v>3913</v>
      </c>
      <c r="I225" t="s">
        <v>5041</v>
      </c>
      <c r="J225" t="s">
        <v>4925</v>
      </c>
      <c r="AE225">
        <v>48.8</v>
      </c>
    </row>
    <row r="226" spans="1:31" outlineLevel="2" x14ac:dyDescent="0.25">
      <c r="A226" t="s">
        <v>6612</v>
      </c>
      <c r="F226" t="s">
        <v>1440</v>
      </c>
      <c r="G226" s="3"/>
      <c r="H226" t="s">
        <v>3912</v>
      </c>
      <c r="I226" t="s">
        <v>5041</v>
      </c>
      <c r="J226" t="s">
        <v>4613</v>
      </c>
      <c r="AE226">
        <v>48.9</v>
      </c>
    </row>
    <row r="227" spans="1:31" outlineLevel="2" x14ac:dyDescent="0.25">
      <c r="A227" t="s">
        <v>6612</v>
      </c>
      <c r="F227" t="s">
        <v>1441</v>
      </c>
      <c r="G227" s="3"/>
      <c r="H227" t="s">
        <v>3913</v>
      </c>
      <c r="I227" t="s">
        <v>5041</v>
      </c>
      <c r="J227" t="s">
        <v>4613</v>
      </c>
      <c r="AE227">
        <v>48.2</v>
      </c>
    </row>
    <row r="228" spans="1:31" outlineLevel="2" x14ac:dyDescent="0.25">
      <c r="A228" t="s">
        <v>3917</v>
      </c>
      <c r="F228" t="s">
        <v>5703</v>
      </c>
      <c r="G228" s="3"/>
      <c r="H228" t="s">
        <v>3912</v>
      </c>
      <c r="I228" t="s">
        <v>5041</v>
      </c>
      <c r="J228" t="s">
        <v>4925</v>
      </c>
      <c r="AE228">
        <v>49.6</v>
      </c>
    </row>
    <row r="229" spans="1:31" outlineLevel="2" x14ac:dyDescent="0.25">
      <c r="A229" t="s">
        <v>3917</v>
      </c>
      <c r="F229" t="s">
        <v>1440</v>
      </c>
      <c r="G229" s="3"/>
      <c r="H229" t="s">
        <v>3913</v>
      </c>
      <c r="I229" t="s">
        <v>5041</v>
      </c>
      <c r="J229" t="s">
        <v>4623</v>
      </c>
      <c r="AE229">
        <v>49.13</v>
      </c>
    </row>
    <row r="230" spans="1:31" outlineLevel="2" x14ac:dyDescent="0.25">
      <c r="A230" t="s">
        <v>6613</v>
      </c>
      <c r="F230" t="s">
        <v>5704</v>
      </c>
      <c r="G230" s="3"/>
      <c r="H230" t="s">
        <v>3912</v>
      </c>
      <c r="I230" t="s">
        <v>5705</v>
      </c>
      <c r="J230" t="s">
        <v>4925</v>
      </c>
      <c r="AE230">
        <v>51.3</v>
      </c>
    </row>
    <row r="231" spans="1:31" outlineLevel="2" x14ac:dyDescent="0.25">
      <c r="A231" t="s">
        <v>6613</v>
      </c>
      <c r="F231" t="s">
        <v>1440</v>
      </c>
      <c r="G231" s="3"/>
      <c r="H231" t="s">
        <v>3912</v>
      </c>
      <c r="I231" t="s">
        <v>3834</v>
      </c>
      <c r="J231" t="s">
        <v>4613</v>
      </c>
      <c r="AE231">
        <v>51.1</v>
      </c>
    </row>
    <row r="232" spans="1:31" outlineLevel="2" x14ac:dyDescent="0.25">
      <c r="A232" t="s">
        <v>6613</v>
      </c>
      <c r="F232" t="s">
        <v>1441</v>
      </c>
      <c r="G232" s="3"/>
      <c r="H232" t="s">
        <v>3913</v>
      </c>
      <c r="I232" t="s">
        <v>5041</v>
      </c>
      <c r="J232" t="s">
        <v>4925</v>
      </c>
      <c r="AE232">
        <v>51.11</v>
      </c>
    </row>
    <row r="233" spans="1:31" outlineLevel="2" x14ac:dyDescent="0.25">
      <c r="A233" t="s">
        <v>6613</v>
      </c>
      <c r="F233" t="s">
        <v>1441</v>
      </c>
      <c r="G233" s="3"/>
      <c r="H233" t="s">
        <v>3913</v>
      </c>
      <c r="I233" t="s">
        <v>5041</v>
      </c>
      <c r="J233" t="s">
        <v>4925</v>
      </c>
      <c r="AE233">
        <v>51.25</v>
      </c>
    </row>
    <row r="234" spans="1:31" outlineLevel="2" x14ac:dyDescent="0.25">
      <c r="A234" t="s">
        <v>6613</v>
      </c>
      <c r="F234" t="s">
        <v>1440</v>
      </c>
      <c r="G234" s="3"/>
      <c r="H234" t="s">
        <v>3912</v>
      </c>
      <c r="I234" t="s">
        <v>3832</v>
      </c>
      <c r="J234" t="s">
        <v>4925</v>
      </c>
      <c r="AE234">
        <v>51.33</v>
      </c>
    </row>
    <row r="235" spans="1:31" outlineLevel="2" x14ac:dyDescent="0.25">
      <c r="A235" t="s">
        <v>6613</v>
      </c>
      <c r="F235" t="s">
        <v>1441</v>
      </c>
      <c r="G235" s="3"/>
      <c r="H235" t="s">
        <v>3913</v>
      </c>
      <c r="I235" t="s">
        <v>6507</v>
      </c>
      <c r="J235" t="s">
        <v>4925</v>
      </c>
      <c r="AE235">
        <v>51.35</v>
      </c>
    </row>
    <row r="236" spans="1:31" outlineLevel="2" x14ac:dyDescent="0.25">
      <c r="A236" t="s">
        <v>3056</v>
      </c>
      <c r="F236" t="s">
        <v>5706</v>
      </c>
      <c r="G236" s="3"/>
      <c r="H236" t="s">
        <v>3912</v>
      </c>
      <c r="I236" t="s">
        <v>6710</v>
      </c>
      <c r="J236" t="s">
        <v>5044</v>
      </c>
      <c r="AE236">
        <v>55.1</v>
      </c>
    </row>
    <row r="237" spans="1:31" outlineLevel="2" x14ac:dyDescent="0.25">
      <c r="A237" t="s">
        <v>244</v>
      </c>
      <c r="F237" t="s">
        <v>1440</v>
      </c>
      <c r="G237" s="3"/>
      <c r="H237" t="s">
        <v>3912</v>
      </c>
      <c r="I237" t="s">
        <v>5041</v>
      </c>
      <c r="J237" t="s">
        <v>4925</v>
      </c>
      <c r="AE237">
        <v>58.1</v>
      </c>
    </row>
    <row r="238" spans="1:31" outlineLevel="2" x14ac:dyDescent="0.25">
      <c r="A238" t="s">
        <v>4712</v>
      </c>
      <c r="F238" t="s">
        <v>1440</v>
      </c>
      <c r="G238" s="3"/>
      <c r="H238" t="s">
        <v>3912</v>
      </c>
      <c r="I238" t="s">
        <v>3834</v>
      </c>
      <c r="J238" t="s">
        <v>4623</v>
      </c>
      <c r="AE238">
        <v>59.1</v>
      </c>
    </row>
    <row r="239" spans="1:31" outlineLevel="2" x14ac:dyDescent="0.25">
      <c r="A239" t="s">
        <v>245</v>
      </c>
      <c r="F239" t="s">
        <v>5706</v>
      </c>
      <c r="G239" s="3"/>
      <c r="H239" t="s">
        <v>3912</v>
      </c>
      <c r="I239" t="s">
        <v>5041</v>
      </c>
      <c r="J239" t="s">
        <v>4925</v>
      </c>
      <c r="AE239">
        <v>64.5</v>
      </c>
    </row>
    <row r="240" spans="1:31" outlineLevel="2" x14ac:dyDescent="0.25">
      <c r="A240" t="s">
        <v>245</v>
      </c>
      <c r="F240" t="s">
        <v>5706</v>
      </c>
      <c r="G240" s="3"/>
      <c r="H240" t="s">
        <v>3912</v>
      </c>
      <c r="I240" t="s">
        <v>1677</v>
      </c>
      <c r="J240" t="s">
        <v>4925</v>
      </c>
      <c r="AE240">
        <v>64.14</v>
      </c>
    </row>
    <row r="241" spans="1:31" outlineLevel="2" x14ac:dyDescent="0.25">
      <c r="A241" t="s">
        <v>245</v>
      </c>
      <c r="F241" t="s">
        <v>5707</v>
      </c>
      <c r="G241" s="3"/>
      <c r="H241" t="s">
        <v>3913</v>
      </c>
      <c r="I241" t="s">
        <v>1677</v>
      </c>
      <c r="J241" t="s">
        <v>4623</v>
      </c>
      <c r="AE241">
        <v>64.39</v>
      </c>
    </row>
    <row r="242" spans="1:31" outlineLevel="2" x14ac:dyDescent="0.25">
      <c r="A242" t="s">
        <v>245</v>
      </c>
      <c r="F242" t="s">
        <v>3317</v>
      </c>
      <c r="G242" s="3"/>
      <c r="H242" t="s">
        <v>3913</v>
      </c>
      <c r="I242" t="s">
        <v>1677</v>
      </c>
      <c r="J242" t="s">
        <v>4623</v>
      </c>
      <c r="AE242">
        <v>64.400000000000006</v>
      </c>
    </row>
    <row r="243" spans="1:31" outlineLevel="2" x14ac:dyDescent="0.25">
      <c r="A243" t="s">
        <v>246</v>
      </c>
      <c r="F243" t="s">
        <v>1440</v>
      </c>
      <c r="G243" s="3"/>
      <c r="H243" t="s">
        <v>3912</v>
      </c>
      <c r="I243" t="s">
        <v>5041</v>
      </c>
      <c r="J243" t="s">
        <v>4613</v>
      </c>
      <c r="AE243">
        <v>65.2</v>
      </c>
    </row>
    <row r="244" spans="1:31" outlineLevel="2" x14ac:dyDescent="0.25">
      <c r="A244" t="s">
        <v>3057</v>
      </c>
      <c r="F244" t="s">
        <v>5702</v>
      </c>
      <c r="G244" s="3"/>
      <c r="H244" t="s">
        <v>3913</v>
      </c>
      <c r="I244" t="s">
        <v>3834</v>
      </c>
      <c r="J244" t="s">
        <v>4925</v>
      </c>
      <c r="AE244">
        <v>66.3</v>
      </c>
    </row>
    <row r="245" spans="1:31" outlineLevel="2" x14ac:dyDescent="0.25">
      <c r="A245" t="s">
        <v>142</v>
      </c>
      <c r="F245" t="s">
        <v>5706</v>
      </c>
      <c r="G245" s="3"/>
      <c r="H245" t="s">
        <v>3912</v>
      </c>
      <c r="I245" t="s">
        <v>5041</v>
      </c>
      <c r="J245" t="s">
        <v>4925</v>
      </c>
      <c r="AE245">
        <v>76.3</v>
      </c>
    </row>
    <row r="246" spans="1:31" outlineLevel="2" x14ac:dyDescent="0.25">
      <c r="A246" t="s">
        <v>142</v>
      </c>
      <c r="F246" t="s">
        <v>5706</v>
      </c>
      <c r="G246" s="3"/>
      <c r="H246" t="s">
        <v>3913</v>
      </c>
      <c r="I246" t="s">
        <v>5041</v>
      </c>
      <c r="J246" t="s">
        <v>1862</v>
      </c>
      <c r="AE246" t="s">
        <v>1706</v>
      </c>
    </row>
    <row r="247" spans="1:31" outlineLevel="2" x14ac:dyDescent="0.25">
      <c r="A247" t="s">
        <v>249</v>
      </c>
      <c r="F247" t="s">
        <v>1440</v>
      </c>
      <c r="G247" s="3"/>
      <c r="H247" t="s">
        <v>3912</v>
      </c>
      <c r="I247" t="s">
        <v>3834</v>
      </c>
      <c r="J247" t="s">
        <v>4925</v>
      </c>
      <c r="AE247">
        <v>74.099999999999994</v>
      </c>
    </row>
    <row r="248" spans="1:31" outlineLevel="2" x14ac:dyDescent="0.25">
      <c r="A248" t="s">
        <v>250</v>
      </c>
      <c r="F248" t="s">
        <v>1140</v>
      </c>
      <c r="G248" s="3"/>
      <c r="H248" t="s">
        <v>3913</v>
      </c>
      <c r="I248" t="s">
        <v>3834</v>
      </c>
      <c r="J248" t="s">
        <v>4925</v>
      </c>
      <c r="AE248">
        <v>75.2</v>
      </c>
    </row>
    <row r="249" spans="1:31" outlineLevel="2" x14ac:dyDescent="0.25">
      <c r="A249" t="s">
        <v>251</v>
      </c>
      <c r="F249" t="s">
        <v>1440</v>
      </c>
      <c r="G249" s="3"/>
      <c r="H249" t="s">
        <v>3913</v>
      </c>
      <c r="I249" t="s">
        <v>5041</v>
      </c>
      <c r="J249" t="s">
        <v>4925</v>
      </c>
      <c r="AE249">
        <v>79.2</v>
      </c>
    </row>
    <row r="250" spans="1:31" outlineLevel="2" x14ac:dyDescent="0.25">
      <c r="A250" t="s">
        <v>3058</v>
      </c>
      <c r="F250" t="s">
        <v>1440</v>
      </c>
      <c r="G250" s="3"/>
      <c r="H250" t="s">
        <v>3912</v>
      </c>
      <c r="I250" t="s">
        <v>6710</v>
      </c>
      <c r="J250" t="s">
        <v>4623</v>
      </c>
      <c r="AE250">
        <v>69.099999999999994</v>
      </c>
    </row>
    <row r="251" spans="1:31" outlineLevel="2" x14ac:dyDescent="0.25">
      <c r="A251" t="s">
        <v>3058</v>
      </c>
      <c r="F251" t="s">
        <v>1441</v>
      </c>
      <c r="G251" s="3"/>
      <c r="H251" t="s">
        <v>3913</v>
      </c>
      <c r="I251" t="s">
        <v>3832</v>
      </c>
      <c r="J251" t="s">
        <v>4613</v>
      </c>
      <c r="AE251">
        <v>69.209999999999994</v>
      </c>
    </row>
    <row r="252" spans="1:31" outlineLevel="2" x14ac:dyDescent="0.25">
      <c r="A252" t="s">
        <v>3058</v>
      </c>
      <c r="F252" t="s">
        <v>1440</v>
      </c>
      <c r="G252" s="3"/>
      <c r="H252" t="s">
        <v>3912</v>
      </c>
      <c r="I252" t="s">
        <v>5041</v>
      </c>
      <c r="J252" t="s">
        <v>4613</v>
      </c>
      <c r="AE252">
        <v>69.290000000000006</v>
      </c>
    </row>
    <row r="253" spans="1:31" outlineLevel="2" x14ac:dyDescent="0.25">
      <c r="A253" t="s">
        <v>4713</v>
      </c>
      <c r="F253" t="s">
        <v>1440</v>
      </c>
      <c r="G253" s="3"/>
      <c r="H253" t="s">
        <v>3912</v>
      </c>
      <c r="I253" t="s">
        <v>5705</v>
      </c>
      <c r="J253" t="s">
        <v>4925</v>
      </c>
      <c r="AE253">
        <v>70.400000000000006</v>
      </c>
    </row>
    <row r="254" spans="1:31" outlineLevel="2" x14ac:dyDescent="0.25">
      <c r="A254" t="s">
        <v>248</v>
      </c>
      <c r="F254" t="s">
        <v>1440</v>
      </c>
      <c r="G254" s="3"/>
      <c r="H254" t="s">
        <v>3913</v>
      </c>
      <c r="I254" t="s">
        <v>4991</v>
      </c>
      <c r="J254" t="s">
        <v>4925</v>
      </c>
      <c r="AE254">
        <v>68.099999999999994</v>
      </c>
    </row>
    <row r="255" spans="1:31" outlineLevel="2" x14ac:dyDescent="0.25">
      <c r="A255" t="s">
        <v>5181</v>
      </c>
      <c r="F255" t="s">
        <v>5706</v>
      </c>
      <c r="G255" s="3"/>
      <c r="H255" t="s">
        <v>3912</v>
      </c>
      <c r="I255" t="s">
        <v>1677</v>
      </c>
      <c r="J255" t="s">
        <v>4623</v>
      </c>
      <c r="AE255">
        <v>91.2</v>
      </c>
    </row>
    <row r="256" spans="1:31" outlineLevel="2" x14ac:dyDescent="0.25">
      <c r="A256" t="s">
        <v>5181</v>
      </c>
      <c r="F256" t="s">
        <v>4829</v>
      </c>
      <c r="G256" s="3"/>
      <c r="H256" t="s">
        <v>3913</v>
      </c>
      <c r="I256" t="s">
        <v>1677</v>
      </c>
      <c r="J256" t="s">
        <v>4623</v>
      </c>
      <c r="AE256">
        <v>91.3</v>
      </c>
    </row>
    <row r="257" spans="1:31" outlineLevel="2" x14ac:dyDescent="0.25">
      <c r="A257" t="s">
        <v>3908</v>
      </c>
      <c r="F257" t="s">
        <v>1441</v>
      </c>
      <c r="G257" s="3"/>
      <c r="H257" t="s">
        <v>3913</v>
      </c>
      <c r="I257" t="s">
        <v>5041</v>
      </c>
      <c r="J257" t="s">
        <v>4526</v>
      </c>
      <c r="AE257">
        <v>25.3</v>
      </c>
    </row>
    <row r="258" spans="1:31" outlineLevel="2" x14ac:dyDescent="0.25">
      <c r="A258" t="s">
        <v>4707</v>
      </c>
      <c r="F258" t="s">
        <v>1440</v>
      </c>
      <c r="G258" s="3"/>
      <c r="H258" t="s">
        <v>3912</v>
      </c>
      <c r="I258" t="s">
        <v>5041</v>
      </c>
      <c r="J258" t="s">
        <v>4613</v>
      </c>
      <c r="AE258">
        <v>28.1</v>
      </c>
    </row>
    <row r="259" spans="1:31" outlineLevel="2" x14ac:dyDescent="0.25">
      <c r="A259" t="s">
        <v>4707</v>
      </c>
      <c r="F259" t="s">
        <v>1440</v>
      </c>
      <c r="G259" s="3"/>
      <c r="H259" t="s">
        <v>3912</v>
      </c>
      <c r="I259" t="s">
        <v>2967</v>
      </c>
      <c r="J259" t="s">
        <v>4526</v>
      </c>
      <c r="AE259" t="s">
        <v>1703</v>
      </c>
    </row>
    <row r="260" spans="1:31" outlineLevel="2" x14ac:dyDescent="0.25">
      <c r="A260" t="s">
        <v>4707</v>
      </c>
      <c r="F260" t="s">
        <v>1440</v>
      </c>
      <c r="G260" s="3"/>
      <c r="H260" t="s">
        <v>3913</v>
      </c>
      <c r="I260" t="s">
        <v>5041</v>
      </c>
      <c r="J260" t="s">
        <v>1862</v>
      </c>
      <c r="AE260" t="s">
        <v>1704</v>
      </c>
    </row>
    <row r="261" spans="1:31" outlineLevel="2" x14ac:dyDescent="0.25">
      <c r="A261" t="s">
        <v>4707</v>
      </c>
      <c r="F261" t="s">
        <v>1440</v>
      </c>
      <c r="G261" s="3"/>
      <c r="H261" t="s">
        <v>3912</v>
      </c>
      <c r="I261" t="s">
        <v>5041</v>
      </c>
      <c r="J261" t="s">
        <v>4925</v>
      </c>
      <c r="AE261">
        <v>28.19</v>
      </c>
    </row>
    <row r="262" spans="1:31" outlineLevel="2" x14ac:dyDescent="0.25">
      <c r="A262" t="s">
        <v>4707</v>
      </c>
      <c r="F262" t="s">
        <v>1440</v>
      </c>
      <c r="G262" s="3"/>
      <c r="H262" t="s">
        <v>3913</v>
      </c>
      <c r="I262" t="s">
        <v>5041</v>
      </c>
      <c r="J262" t="s">
        <v>4925</v>
      </c>
      <c r="AE262">
        <v>28.29</v>
      </c>
    </row>
    <row r="263" spans="1:31" outlineLevel="2" x14ac:dyDescent="0.25">
      <c r="A263" t="s">
        <v>4707</v>
      </c>
      <c r="F263" t="s">
        <v>1440</v>
      </c>
      <c r="G263" s="3"/>
      <c r="H263" t="s">
        <v>3912</v>
      </c>
      <c r="I263" t="s">
        <v>5041</v>
      </c>
      <c r="J263" t="s">
        <v>4925</v>
      </c>
      <c r="AE263">
        <v>28.3</v>
      </c>
    </row>
    <row r="264" spans="1:31" outlineLevel="2" x14ac:dyDescent="0.25">
      <c r="A264" t="s">
        <v>6152</v>
      </c>
      <c r="F264" t="s">
        <v>4829</v>
      </c>
      <c r="G264" s="3"/>
      <c r="H264" t="s">
        <v>3913</v>
      </c>
      <c r="I264" t="s">
        <v>1862</v>
      </c>
      <c r="J264" t="s">
        <v>1862</v>
      </c>
      <c r="AE264">
        <v>90.1</v>
      </c>
    </row>
    <row r="265" spans="1:31" outlineLevel="2" x14ac:dyDescent="0.25">
      <c r="A265" t="s">
        <v>5182</v>
      </c>
      <c r="F265" t="s">
        <v>1440</v>
      </c>
      <c r="G265" s="3"/>
      <c r="H265" t="s">
        <v>3912</v>
      </c>
      <c r="I265" t="s">
        <v>6710</v>
      </c>
      <c r="J265" t="s">
        <v>4613</v>
      </c>
      <c r="AE265">
        <v>102.6</v>
      </c>
    </row>
    <row r="266" spans="1:31" outlineLevel="2" x14ac:dyDescent="0.25">
      <c r="A266" t="s">
        <v>5185</v>
      </c>
      <c r="F266" t="s">
        <v>5704</v>
      </c>
      <c r="G266" s="3"/>
      <c r="H266" t="s">
        <v>3912</v>
      </c>
      <c r="I266" t="s">
        <v>5041</v>
      </c>
      <c r="J266" t="s">
        <v>1862</v>
      </c>
      <c r="AE266">
        <v>112.5</v>
      </c>
    </row>
    <row r="267" spans="1:31" outlineLevel="2" x14ac:dyDescent="0.25">
      <c r="A267" t="s">
        <v>5186</v>
      </c>
      <c r="F267" t="s">
        <v>1440</v>
      </c>
      <c r="G267" s="3"/>
      <c r="H267" t="s">
        <v>3912</v>
      </c>
      <c r="I267" t="s">
        <v>5041</v>
      </c>
      <c r="J267" t="s">
        <v>4925</v>
      </c>
      <c r="AE267">
        <v>113.4</v>
      </c>
    </row>
    <row r="268" spans="1:31" outlineLevel="2" x14ac:dyDescent="0.25">
      <c r="A268" t="s">
        <v>5187</v>
      </c>
      <c r="F268" t="s">
        <v>1440</v>
      </c>
      <c r="G268" s="3"/>
      <c r="H268" t="s">
        <v>3912</v>
      </c>
      <c r="I268" t="s">
        <v>1677</v>
      </c>
      <c r="J268" t="s">
        <v>4925</v>
      </c>
      <c r="AE268">
        <v>114.6</v>
      </c>
    </row>
    <row r="269" spans="1:31" outlineLevel="2" x14ac:dyDescent="0.25">
      <c r="A269" t="s">
        <v>5188</v>
      </c>
      <c r="F269" t="s">
        <v>1440</v>
      </c>
      <c r="G269" s="3"/>
      <c r="H269" t="s">
        <v>3912</v>
      </c>
      <c r="I269" t="s">
        <v>5041</v>
      </c>
      <c r="J269" t="s">
        <v>4925</v>
      </c>
      <c r="AE269">
        <v>115.2</v>
      </c>
    </row>
    <row r="270" spans="1:31" outlineLevel="2" x14ac:dyDescent="0.25">
      <c r="A270" t="s">
        <v>2021</v>
      </c>
      <c r="F270" t="s">
        <v>1440</v>
      </c>
      <c r="G270" s="3"/>
      <c r="H270" t="s">
        <v>3913</v>
      </c>
      <c r="I270" t="s">
        <v>5041</v>
      </c>
      <c r="J270" t="s">
        <v>4925</v>
      </c>
      <c r="AE270">
        <v>122.4</v>
      </c>
    </row>
    <row r="271" spans="1:31" outlineLevel="2" x14ac:dyDescent="0.25">
      <c r="A271" t="s">
        <v>2135</v>
      </c>
      <c r="F271" t="s">
        <v>1441</v>
      </c>
      <c r="G271" s="3"/>
      <c r="H271" t="s">
        <v>3913</v>
      </c>
      <c r="I271" t="s">
        <v>5041</v>
      </c>
      <c r="J271" t="s">
        <v>4623</v>
      </c>
      <c r="AE271">
        <v>124.2</v>
      </c>
    </row>
    <row r="272" spans="1:31" outlineLevel="2" x14ac:dyDescent="0.25">
      <c r="A272" t="s">
        <v>2135</v>
      </c>
      <c r="F272" t="s">
        <v>5707</v>
      </c>
      <c r="G272" s="3"/>
      <c r="H272" t="s">
        <v>3913</v>
      </c>
      <c r="I272" t="s">
        <v>5041</v>
      </c>
      <c r="J272" t="s">
        <v>4925</v>
      </c>
      <c r="AE272">
        <v>124.5</v>
      </c>
    </row>
    <row r="273" spans="1:31" outlineLevel="2" x14ac:dyDescent="0.25">
      <c r="A273" t="s">
        <v>2135</v>
      </c>
      <c r="F273" t="s">
        <v>5702</v>
      </c>
      <c r="G273" s="3"/>
      <c r="H273" t="s">
        <v>3913</v>
      </c>
      <c r="I273" t="s">
        <v>5041</v>
      </c>
      <c r="J273" t="s">
        <v>4526</v>
      </c>
      <c r="AE273">
        <v>124.8</v>
      </c>
    </row>
    <row r="274" spans="1:31" outlineLevel="2" x14ac:dyDescent="0.25">
      <c r="A274" t="s">
        <v>2136</v>
      </c>
      <c r="F274" t="s">
        <v>1440</v>
      </c>
      <c r="G274" s="3"/>
      <c r="H274" t="s">
        <v>3912</v>
      </c>
      <c r="I274" t="s">
        <v>3834</v>
      </c>
      <c r="J274" t="s">
        <v>4925</v>
      </c>
      <c r="AE274">
        <v>125.2</v>
      </c>
    </row>
    <row r="275" spans="1:31" outlineLevel="2" x14ac:dyDescent="0.25">
      <c r="A275" t="s">
        <v>5190</v>
      </c>
      <c r="F275" t="s">
        <v>1440</v>
      </c>
      <c r="G275" s="3"/>
      <c r="H275" t="s">
        <v>3912</v>
      </c>
      <c r="I275" t="s">
        <v>5041</v>
      </c>
      <c r="J275" t="s">
        <v>4925</v>
      </c>
      <c r="AE275">
        <v>121.3</v>
      </c>
    </row>
    <row r="276" spans="1:31" outlineLevel="2" x14ac:dyDescent="0.25">
      <c r="A276" t="s">
        <v>4326</v>
      </c>
      <c r="F276" t="s">
        <v>640</v>
      </c>
      <c r="G276" s="3"/>
      <c r="H276" t="s">
        <v>3912</v>
      </c>
      <c r="I276" t="s">
        <v>3834</v>
      </c>
      <c r="J276" t="s">
        <v>4623</v>
      </c>
      <c r="AE276">
        <v>128.19999999999999</v>
      </c>
    </row>
    <row r="277" spans="1:31" outlineLevel="2" x14ac:dyDescent="0.25">
      <c r="A277" t="s">
        <v>4326</v>
      </c>
      <c r="F277" t="s">
        <v>1440</v>
      </c>
      <c r="G277" s="3"/>
      <c r="H277" t="s">
        <v>3912</v>
      </c>
      <c r="I277" t="s">
        <v>5041</v>
      </c>
      <c r="J277" t="s">
        <v>4623</v>
      </c>
      <c r="AE277">
        <v>128.4</v>
      </c>
    </row>
    <row r="278" spans="1:31" outlineLevel="2" x14ac:dyDescent="0.25">
      <c r="A278" t="s">
        <v>4325</v>
      </c>
      <c r="F278" t="s">
        <v>1440</v>
      </c>
      <c r="G278" s="3"/>
      <c r="H278" t="s">
        <v>3912</v>
      </c>
      <c r="I278" t="s">
        <v>6710</v>
      </c>
      <c r="J278" t="s">
        <v>4623</v>
      </c>
      <c r="AE278">
        <v>127.6</v>
      </c>
    </row>
    <row r="279" spans="1:31" outlineLevel="2" x14ac:dyDescent="0.25">
      <c r="A279" t="s">
        <v>5189</v>
      </c>
      <c r="F279" t="s">
        <v>1440</v>
      </c>
      <c r="G279" s="3"/>
      <c r="H279" t="s">
        <v>3912</v>
      </c>
      <c r="I279" t="s">
        <v>5041</v>
      </c>
      <c r="J279" t="s">
        <v>4925</v>
      </c>
      <c r="AE279">
        <v>118.2</v>
      </c>
    </row>
    <row r="280" spans="1:31" outlineLevel="2" x14ac:dyDescent="0.25">
      <c r="A280" t="s">
        <v>2137</v>
      </c>
      <c r="F280" t="s">
        <v>1440</v>
      </c>
      <c r="G280" s="3"/>
      <c r="H280" t="s">
        <v>3912</v>
      </c>
      <c r="I280" t="s">
        <v>5041</v>
      </c>
      <c r="J280" t="s">
        <v>4623</v>
      </c>
      <c r="AE280">
        <v>130.1</v>
      </c>
    </row>
    <row r="281" spans="1:31" outlineLevel="2" x14ac:dyDescent="0.25">
      <c r="A281" t="s">
        <v>2139</v>
      </c>
      <c r="F281" t="s">
        <v>1440</v>
      </c>
      <c r="G281" s="3"/>
      <c r="H281" t="s">
        <v>3912</v>
      </c>
      <c r="I281" t="s">
        <v>1677</v>
      </c>
      <c r="J281" t="s">
        <v>4925</v>
      </c>
      <c r="AE281">
        <v>131.19999999999999</v>
      </c>
    </row>
    <row r="282" spans="1:31" outlineLevel="2" x14ac:dyDescent="0.25">
      <c r="A282" t="s">
        <v>2140</v>
      </c>
      <c r="F282" t="s">
        <v>1440</v>
      </c>
      <c r="G282" s="3"/>
      <c r="H282" t="s">
        <v>3912</v>
      </c>
      <c r="I282" t="s">
        <v>5041</v>
      </c>
      <c r="J282" t="s">
        <v>4925</v>
      </c>
      <c r="AE282">
        <v>132.4</v>
      </c>
    </row>
    <row r="283" spans="1:31" outlineLevel="2" x14ac:dyDescent="0.25">
      <c r="A283" t="s">
        <v>2138</v>
      </c>
      <c r="F283" t="s">
        <v>1440</v>
      </c>
      <c r="G283" s="3"/>
      <c r="H283" t="s">
        <v>3912</v>
      </c>
      <c r="I283" t="s">
        <v>3834</v>
      </c>
      <c r="J283" t="s">
        <v>4613</v>
      </c>
      <c r="AE283">
        <v>135.19999999999999</v>
      </c>
    </row>
    <row r="284" spans="1:31" outlineLevel="2" x14ac:dyDescent="0.25">
      <c r="A284" t="s">
        <v>2138</v>
      </c>
      <c r="F284" t="s">
        <v>1440</v>
      </c>
      <c r="G284" s="3"/>
      <c r="H284" t="s">
        <v>3912</v>
      </c>
      <c r="I284" t="s">
        <v>6710</v>
      </c>
      <c r="J284" t="s">
        <v>4925</v>
      </c>
      <c r="AE284">
        <v>135.4</v>
      </c>
    </row>
    <row r="285" spans="1:31" outlineLevel="2" x14ac:dyDescent="0.25">
      <c r="A285" t="s">
        <v>2138</v>
      </c>
      <c r="F285" t="s">
        <v>5704</v>
      </c>
      <c r="G285" s="3"/>
      <c r="H285" t="s">
        <v>3912</v>
      </c>
      <c r="I285" t="s">
        <v>6710</v>
      </c>
      <c r="J285" t="s">
        <v>4925</v>
      </c>
      <c r="AE285">
        <v>135.12</v>
      </c>
    </row>
    <row r="286" spans="1:31" outlineLevel="2" x14ac:dyDescent="0.25">
      <c r="A286" t="s">
        <v>6806</v>
      </c>
      <c r="F286" t="s">
        <v>1440</v>
      </c>
      <c r="G286" s="3"/>
      <c r="H286" t="s">
        <v>3912</v>
      </c>
      <c r="I286" t="s">
        <v>5041</v>
      </c>
      <c r="J286" t="s">
        <v>4925</v>
      </c>
      <c r="AE286">
        <v>136.4</v>
      </c>
    </row>
    <row r="287" spans="1:31" outlineLevel="2" x14ac:dyDescent="0.25">
      <c r="A287" t="s">
        <v>6806</v>
      </c>
      <c r="F287" t="s">
        <v>1440</v>
      </c>
      <c r="G287" s="3"/>
      <c r="H287" t="s">
        <v>3912</v>
      </c>
      <c r="I287" t="s">
        <v>1677</v>
      </c>
      <c r="J287" t="s">
        <v>4925</v>
      </c>
      <c r="AE287">
        <v>136.22</v>
      </c>
    </row>
    <row r="288" spans="1:31" outlineLevel="2" x14ac:dyDescent="0.25">
      <c r="A288" t="s">
        <v>6614</v>
      </c>
      <c r="F288" t="s">
        <v>1440</v>
      </c>
      <c r="G288" s="3"/>
      <c r="H288" t="s">
        <v>3912</v>
      </c>
      <c r="I288" t="s">
        <v>4991</v>
      </c>
      <c r="J288" t="s">
        <v>4925</v>
      </c>
      <c r="AE288">
        <v>137.30000000000001</v>
      </c>
    </row>
    <row r="289" spans="1:31" outlineLevel="2" x14ac:dyDescent="0.25">
      <c r="A289" t="s">
        <v>2141</v>
      </c>
      <c r="F289" t="s">
        <v>5707</v>
      </c>
      <c r="G289" s="3"/>
      <c r="H289" t="s">
        <v>3913</v>
      </c>
      <c r="I289" t="s">
        <v>6710</v>
      </c>
      <c r="J289" t="s">
        <v>4623</v>
      </c>
      <c r="AE289">
        <v>138.1</v>
      </c>
    </row>
    <row r="290" spans="1:31" outlineLevel="2" x14ac:dyDescent="0.25">
      <c r="A290" t="s">
        <v>5987</v>
      </c>
      <c r="F290" t="s">
        <v>1440</v>
      </c>
      <c r="G290" s="3"/>
      <c r="H290" t="s">
        <v>3913</v>
      </c>
      <c r="I290" t="s">
        <v>6710</v>
      </c>
      <c r="J290" t="s">
        <v>4925</v>
      </c>
      <c r="AE290">
        <v>140.30000000000001</v>
      </c>
    </row>
    <row r="291" spans="1:31" outlineLevel="2" x14ac:dyDescent="0.25">
      <c r="A291" t="s">
        <v>5987</v>
      </c>
      <c r="F291" t="s">
        <v>1441</v>
      </c>
      <c r="G291" s="3"/>
      <c r="H291" t="s">
        <v>3913</v>
      </c>
      <c r="I291" t="s">
        <v>6710</v>
      </c>
      <c r="J291" t="s">
        <v>4925</v>
      </c>
      <c r="AE291">
        <v>140.4</v>
      </c>
    </row>
    <row r="292" spans="1:31" outlineLevel="2" x14ac:dyDescent="0.25">
      <c r="A292" t="s">
        <v>5987</v>
      </c>
      <c r="F292" t="s">
        <v>5707</v>
      </c>
      <c r="G292" s="3"/>
      <c r="H292" t="s">
        <v>3913</v>
      </c>
      <c r="I292" t="s">
        <v>6710</v>
      </c>
      <c r="J292" t="s">
        <v>4623</v>
      </c>
      <c r="AE292">
        <v>140.69999999999999</v>
      </c>
    </row>
    <row r="293" spans="1:31" outlineLevel="2" x14ac:dyDescent="0.25">
      <c r="A293" t="s">
        <v>5857</v>
      </c>
      <c r="F293" t="s">
        <v>5707</v>
      </c>
      <c r="G293" s="3"/>
      <c r="H293" t="s">
        <v>3913</v>
      </c>
      <c r="I293" t="s">
        <v>6507</v>
      </c>
      <c r="J293" t="s">
        <v>4623</v>
      </c>
      <c r="AE293">
        <v>139.9</v>
      </c>
    </row>
    <row r="294" spans="1:31" outlineLevel="2" x14ac:dyDescent="0.25">
      <c r="A294" t="s">
        <v>5858</v>
      </c>
      <c r="F294" t="s">
        <v>1440</v>
      </c>
      <c r="G294" s="3"/>
      <c r="H294" t="s">
        <v>3912</v>
      </c>
      <c r="I294" t="s">
        <v>5041</v>
      </c>
      <c r="J294" t="s">
        <v>4925</v>
      </c>
      <c r="AE294">
        <v>142.5</v>
      </c>
    </row>
    <row r="295" spans="1:31" outlineLevel="2" x14ac:dyDescent="0.25">
      <c r="A295" t="s">
        <v>5988</v>
      </c>
      <c r="F295" t="s">
        <v>1440</v>
      </c>
      <c r="G295" s="3"/>
      <c r="H295" t="s">
        <v>3913</v>
      </c>
      <c r="I295" t="s">
        <v>5041</v>
      </c>
      <c r="J295" t="s">
        <v>4925</v>
      </c>
      <c r="AE295">
        <v>143.19999999999999</v>
      </c>
    </row>
    <row r="296" spans="1:31" outlineLevel="2" x14ac:dyDescent="0.25">
      <c r="A296" t="s">
        <v>5988</v>
      </c>
      <c r="F296" t="s">
        <v>1441</v>
      </c>
      <c r="G296" s="3"/>
      <c r="H296" t="s">
        <v>3913</v>
      </c>
      <c r="I296" t="s">
        <v>5041</v>
      </c>
      <c r="J296" t="s">
        <v>4623</v>
      </c>
      <c r="AE296">
        <v>143.30000000000001</v>
      </c>
    </row>
    <row r="297" spans="1:31" outlineLevel="2" x14ac:dyDescent="0.25">
      <c r="A297" t="s">
        <v>362</v>
      </c>
      <c r="F297" t="s">
        <v>1440</v>
      </c>
      <c r="G297" s="3"/>
      <c r="H297" t="s">
        <v>3912</v>
      </c>
      <c r="I297" t="s">
        <v>2294</v>
      </c>
      <c r="J297" t="s">
        <v>4925</v>
      </c>
      <c r="AE297">
        <v>146.1</v>
      </c>
    </row>
    <row r="298" spans="1:31" outlineLevel="2" x14ac:dyDescent="0.25">
      <c r="A298" t="s">
        <v>361</v>
      </c>
      <c r="F298" t="s">
        <v>1441</v>
      </c>
      <c r="G298" s="3"/>
      <c r="H298" t="s">
        <v>3913</v>
      </c>
      <c r="I298" t="s">
        <v>4922</v>
      </c>
      <c r="J298" t="s">
        <v>4623</v>
      </c>
      <c r="AE298">
        <v>144.16</v>
      </c>
    </row>
    <row r="299" spans="1:31" outlineLevel="2" x14ac:dyDescent="0.25">
      <c r="A299" t="s">
        <v>6803</v>
      </c>
      <c r="F299" t="s">
        <v>5389</v>
      </c>
      <c r="G299" s="3"/>
      <c r="H299" t="s">
        <v>3912</v>
      </c>
      <c r="I299" t="s">
        <v>5705</v>
      </c>
      <c r="J299" t="s">
        <v>4526</v>
      </c>
      <c r="AE299">
        <v>154.30000000000001</v>
      </c>
    </row>
    <row r="300" spans="1:31" outlineLevel="2" x14ac:dyDescent="0.25">
      <c r="A300" t="s">
        <v>5860</v>
      </c>
      <c r="F300" t="s">
        <v>1441</v>
      </c>
      <c r="G300" s="3"/>
      <c r="H300" t="s">
        <v>3913</v>
      </c>
      <c r="I300" t="s">
        <v>6710</v>
      </c>
      <c r="J300" t="s">
        <v>4925</v>
      </c>
      <c r="AE300">
        <v>151.4</v>
      </c>
    </row>
    <row r="301" spans="1:31" outlineLevel="2" x14ac:dyDescent="0.25">
      <c r="A301" t="s">
        <v>6615</v>
      </c>
      <c r="F301" t="s">
        <v>1440</v>
      </c>
      <c r="G301" s="3"/>
      <c r="H301" t="s">
        <v>3912</v>
      </c>
      <c r="I301" t="s">
        <v>4991</v>
      </c>
      <c r="J301" t="s">
        <v>4613</v>
      </c>
      <c r="AE301">
        <v>167.15</v>
      </c>
    </row>
    <row r="302" spans="1:31" outlineLevel="2" x14ac:dyDescent="0.25">
      <c r="A302" t="s">
        <v>6615</v>
      </c>
      <c r="F302" t="s">
        <v>5706</v>
      </c>
      <c r="G302" s="3"/>
      <c r="H302" t="s">
        <v>3912</v>
      </c>
      <c r="I302" t="s">
        <v>4991</v>
      </c>
      <c r="J302" t="s">
        <v>4925</v>
      </c>
      <c r="AE302">
        <v>167.24</v>
      </c>
    </row>
    <row r="303" spans="1:31" outlineLevel="2" x14ac:dyDescent="0.25">
      <c r="A303" t="s">
        <v>6615</v>
      </c>
      <c r="F303" t="s">
        <v>5389</v>
      </c>
      <c r="G303" s="3"/>
      <c r="H303" t="s">
        <v>3912</v>
      </c>
      <c r="I303" t="s">
        <v>3834</v>
      </c>
      <c r="J303" t="s">
        <v>4613</v>
      </c>
      <c r="AE303">
        <v>167.27</v>
      </c>
    </row>
    <row r="304" spans="1:31" outlineLevel="2" x14ac:dyDescent="0.25">
      <c r="A304" t="s">
        <v>6615</v>
      </c>
      <c r="F304" t="s">
        <v>1079</v>
      </c>
      <c r="G304" s="3"/>
      <c r="H304" t="s">
        <v>3912</v>
      </c>
      <c r="I304" t="s">
        <v>3834</v>
      </c>
      <c r="J304" t="s">
        <v>4925</v>
      </c>
      <c r="AE304">
        <v>167.3</v>
      </c>
    </row>
    <row r="305" spans="1:31" outlineLevel="2" x14ac:dyDescent="0.25">
      <c r="A305" t="s">
        <v>6617</v>
      </c>
      <c r="F305" t="s">
        <v>1440</v>
      </c>
      <c r="G305" s="3"/>
      <c r="H305" t="s">
        <v>3913</v>
      </c>
      <c r="I305" t="s">
        <v>5041</v>
      </c>
      <c r="J305" t="s">
        <v>4613</v>
      </c>
      <c r="AE305">
        <v>168.3</v>
      </c>
    </row>
    <row r="306" spans="1:31" outlineLevel="2" x14ac:dyDescent="0.25">
      <c r="A306" t="s">
        <v>6617</v>
      </c>
      <c r="F306" t="s">
        <v>5706</v>
      </c>
      <c r="G306" s="3"/>
      <c r="H306" t="s">
        <v>3912</v>
      </c>
      <c r="I306" t="s">
        <v>6507</v>
      </c>
      <c r="J306" t="s">
        <v>4925</v>
      </c>
      <c r="AE306">
        <v>168.1</v>
      </c>
    </row>
    <row r="307" spans="1:31" outlineLevel="2" x14ac:dyDescent="0.25">
      <c r="A307" t="s">
        <v>3910</v>
      </c>
      <c r="F307" t="s">
        <v>1441</v>
      </c>
      <c r="G307" s="3"/>
      <c r="H307" t="s">
        <v>3913</v>
      </c>
      <c r="I307" t="s">
        <v>5041</v>
      </c>
      <c r="J307" t="s">
        <v>4623</v>
      </c>
      <c r="T307" t="s">
        <v>3909</v>
      </c>
      <c r="AE307">
        <v>27.3</v>
      </c>
    </row>
    <row r="308" spans="1:31" outlineLevel="2" x14ac:dyDescent="0.25">
      <c r="A308" t="s">
        <v>2550</v>
      </c>
      <c r="F308" t="s">
        <v>1079</v>
      </c>
      <c r="G308" s="3"/>
      <c r="H308" t="s">
        <v>3913</v>
      </c>
      <c r="I308" t="s">
        <v>5041</v>
      </c>
      <c r="J308" t="s">
        <v>4925</v>
      </c>
      <c r="AE308">
        <v>237.6</v>
      </c>
    </row>
    <row r="309" spans="1:31" outlineLevel="2" x14ac:dyDescent="0.25">
      <c r="A309" t="s">
        <v>2550</v>
      </c>
      <c r="F309" t="s">
        <v>1079</v>
      </c>
      <c r="G309" s="3"/>
      <c r="H309" t="s">
        <v>3912</v>
      </c>
      <c r="I309" t="s">
        <v>5041</v>
      </c>
      <c r="J309" t="s">
        <v>4613</v>
      </c>
      <c r="AE309">
        <v>237.7</v>
      </c>
    </row>
    <row r="310" spans="1:31" outlineLevel="2" x14ac:dyDescent="0.25">
      <c r="A310" t="s">
        <v>2550</v>
      </c>
      <c r="F310" t="s">
        <v>5702</v>
      </c>
      <c r="G310" s="3"/>
      <c r="H310" t="s">
        <v>3913</v>
      </c>
      <c r="I310" t="s">
        <v>5041</v>
      </c>
      <c r="J310" t="s">
        <v>4623</v>
      </c>
      <c r="AE310">
        <v>237.12</v>
      </c>
    </row>
    <row r="311" spans="1:31" outlineLevel="2" x14ac:dyDescent="0.25">
      <c r="A311" t="s">
        <v>2549</v>
      </c>
      <c r="F311" t="s">
        <v>1440</v>
      </c>
      <c r="G311" s="3"/>
      <c r="H311" t="s">
        <v>3912</v>
      </c>
      <c r="I311" t="s">
        <v>3834</v>
      </c>
      <c r="J311" t="s">
        <v>4925</v>
      </c>
      <c r="AE311">
        <v>236.1</v>
      </c>
    </row>
    <row r="312" spans="1:31" outlineLevel="2" x14ac:dyDescent="0.25">
      <c r="A312" t="s">
        <v>2548</v>
      </c>
      <c r="F312" t="s">
        <v>1440</v>
      </c>
      <c r="G312" s="3"/>
      <c r="H312" t="s">
        <v>3912</v>
      </c>
      <c r="I312" t="s">
        <v>5041</v>
      </c>
      <c r="J312" t="s">
        <v>4925</v>
      </c>
      <c r="AE312">
        <v>234.1</v>
      </c>
    </row>
    <row r="313" spans="1:31" outlineLevel="2" x14ac:dyDescent="0.25">
      <c r="A313" t="s">
        <v>2551</v>
      </c>
      <c r="F313" t="s">
        <v>1440</v>
      </c>
      <c r="G313" s="3"/>
      <c r="H313" t="s">
        <v>3912</v>
      </c>
      <c r="I313" t="s">
        <v>4991</v>
      </c>
      <c r="J313" t="s">
        <v>4925</v>
      </c>
      <c r="AE313">
        <v>238.1</v>
      </c>
    </row>
    <row r="314" spans="1:31" outlineLevel="2" x14ac:dyDescent="0.25">
      <c r="A314" t="s">
        <v>2551</v>
      </c>
      <c r="F314" t="s">
        <v>1441</v>
      </c>
      <c r="G314" s="3"/>
      <c r="H314" t="s">
        <v>3913</v>
      </c>
      <c r="I314" t="s">
        <v>4991</v>
      </c>
      <c r="J314" t="s">
        <v>4623</v>
      </c>
      <c r="AE314">
        <v>238.2</v>
      </c>
    </row>
    <row r="315" spans="1:31" outlineLevel="2" x14ac:dyDescent="0.25">
      <c r="A315" t="s">
        <v>3907</v>
      </c>
      <c r="F315" t="s">
        <v>1440</v>
      </c>
      <c r="G315" s="3"/>
      <c r="H315" t="s">
        <v>3912</v>
      </c>
      <c r="I315" t="s">
        <v>3832</v>
      </c>
      <c r="J315" t="s">
        <v>4925</v>
      </c>
      <c r="AE315">
        <v>24.2</v>
      </c>
    </row>
    <row r="316" spans="1:31" outlineLevel="2" x14ac:dyDescent="0.25">
      <c r="A316" t="s">
        <v>4509</v>
      </c>
      <c r="F316" t="s">
        <v>1440</v>
      </c>
      <c r="G316" s="3"/>
      <c r="H316" t="s">
        <v>3912</v>
      </c>
      <c r="I316" t="s">
        <v>6710</v>
      </c>
      <c r="J316" t="s">
        <v>4613</v>
      </c>
      <c r="AE316">
        <v>239.5</v>
      </c>
    </row>
    <row r="317" spans="1:31" outlineLevel="2" x14ac:dyDescent="0.25">
      <c r="A317" t="s">
        <v>4509</v>
      </c>
      <c r="F317" t="s">
        <v>1440</v>
      </c>
      <c r="G317" s="3"/>
      <c r="H317" t="s">
        <v>3912</v>
      </c>
      <c r="I317" t="s">
        <v>6710</v>
      </c>
      <c r="J317" t="s">
        <v>4613</v>
      </c>
      <c r="AE317">
        <v>239.13</v>
      </c>
    </row>
    <row r="318" spans="1:31" outlineLevel="2" x14ac:dyDescent="0.25">
      <c r="A318" t="s">
        <v>4509</v>
      </c>
      <c r="F318" t="s">
        <v>1440</v>
      </c>
      <c r="G318" s="3"/>
      <c r="H318" t="s">
        <v>3912</v>
      </c>
      <c r="I318" t="s">
        <v>5705</v>
      </c>
      <c r="J318" t="s">
        <v>1862</v>
      </c>
      <c r="AE318">
        <v>239.38</v>
      </c>
    </row>
    <row r="319" spans="1:31" outlineLevel="2" x14ac:dyDescent="0.25">
      <c r="A319" t="s">
        <v>4509</v>
      </c>
      <c r="F319" t="s">
        <v>1440</v>
      </c>
      <c r="G319" s="3"/>
      <c r="H319" t="s">
        <v>3912</v>
      </c>
      <c r="I319" t="s">
        <v>5041</v>
      </c>
      <c r="J319" t="s">
        <v>1862</v>
      </c>
      <c r="AE319">
        <v>239.44</v>
      </c>
    </row>
    <row r="320" spans="1:31" outlineLevel="2" x14ac:dyDescent="0.25">
      <c r="A320" t="s">
        <v>5178</v>
      </c>
      <c r="F320" t="s">
        <v>1440</v>
      </c>
      <c r="G320" s="3"/>
      <c r="H320" t="s">
        <v>3912</v>
      </c>
      <c r="I320" t="s">
        <v>5041</v>
      </c>
      <c r="J320" t="s">
        <v>4613</v>
      </c>
      <c r="AE320">
        <v>86.3</v>
      </c>
    </row>
    <row r="321" spans="1:31" outlineLevel="2" x14ac:dyDescent="0.25">
      <c r="A321" t="s">
        <v>1493</v>
      </c>
      <c r="F321" t="s">
        <v>1440</v>
      </c>
      <c r="G321" s="3"/>
      <c r="H321" t="s">
        <v>3912</v>
      </c>
      <c r="I321" t="s">
        <v>5041</v>
      </c>
      <c r="J321" t="s">
        <v>4613</v>
      </c>
      <c r="AE321">
        <v>173.6</v>
      </c>
    </row>
    <row r="322" spans="1:31" outlineLevel="2" x14ac:dyDescent="0.25">
      <c r="A322" t="s">
        <v>1493</v>
      </c>
      <c r="F322" t="s">
        <v>5389</v>
      </c>
      <c r="G322" s="3"/>
      <c r="H322" t="s">
        <v>3912</v>
      </c>
      <c r="I322" t="s">
        <v>6710</v>
      </c>
      <c r="J322" t="s">
        <v>4613</v>
      </c>
      <c r="AE322">
        <v>173.23</v>
      </c>
    </row>
    <row r="323" spans="1:31" outlineLevel="2" x14ac:dyDescent="0.25">
      <c r="A323" t="s">
        <v>1493</v>
      </c>
      <c r="F323" t="s">
        <v>5702</v>
      </c>
      <c r="G323" s="3"/>
      <c r="H323" t="s">
        <v>3913</v>
      </c>
      <c r="I323" t="s">
        <v>6710</v>
      </c>
      <c r="J323" t="s">
        <v>4623</v>
      </c>
      <c r="AE323">
        <v>173.29</v>
      </c>
    </row>
    <row r="324" spans="1:31" outlineLevel="2" x14ac:dyDescent="0.25">
      <c r="A324" t="s">
        <v>1535</v>
      </c>
      <c r="F324" t="s">
        <v>1440</v>
      </c>
      <c r="G324" s="3"/>
      <c r="H324" t="s">
        <v>3912</v>
      </c>
      <c r="I324" t="s">
        <v>5041</v>
      </c>
      <c r="J324" t="s">
        <v>4925</v>
      </c>
      <c r="AE324">
        <v>174.2</v>
      </c>
    </row>
    <row r="325" spans="1:31" outlineLevel="2" x14ac:dyDescent="0.25">
      <c r="A325" t="s">
        <v>1535</v>
      </c>
      <c r="F325" t="s">
        <v>1440</v>
      </c>
      <c r="G325" s="3"/>
      <c r="H325" t="s">
        <v>3912</v>
      </c>
      <c r="I325" t="s">
        <v>3834</v>
      </c>
      <c r="J325" t="s">
        <v>4925</v>
      </c>
      <c r="AE325">
        <v>175.1</v>
      </c>
    </row>
    <row r="326" spans="1:31" outlineLevel="2" x14ac:dyDescent="0.25">
      <c r="A326" t="s">
        <v>1536</v>
      </c>
      <c r="F326" t="s">
        <v>1441</v>
      </c>
      <c r="G326" s="3"/>
      <c r="H326" t="s">
        <v>3913</v>
      </c>
      <c r="I326" t="s">
        <v>5041</v>
      </c>
      <c r="J326" t="s">
        <v>4623</v>
      </c>
      <c r="AE326">
        <v>177.5</v>
      </c>
    </row>
    <row r="327" spans="1:31" outlineLevel="2" x14ac:dyDescent="0.25">
      <c r="A327" t="s">
        <v>5192</v>
      </c>
      <c r="F327" t="s">
        <v>1440</v>
      </c>
      <c r="G327" s="3"/>
      <c r="H327" t="s">
        <v>3912</v>
      </c>
      <c r="I327" t="s">
        <v>6710</v>
      </c>
      <c r="J327" t="s">
        <v>4613</v>
      </c>
      <c r="AE327">
        <v>176.3</v>
      </c>
    </row>
    <row r="328" spans="1:31" outlineLevel="2" x14ac:dyDescent="0.25">
      <c r="A328" t="s">
        <v>1537</v>
      </c>
      <c r="F328" t="s">
        <v>1440</v>
      </c>
      <c r="G328" s="3"/>
      <c r="H328" t="s">
        <v>3912</v>
      </c>
      <c r="I328" t="s">
        <v>3834</v>
      </c>
      <c r="J328" t="s">
        <v>4613</v>
      </c>
      <c r="AE328">
        <v>178.1</v>
      </c>
    </row>
    <row r="329" spans="1:31" outlineLevel="2" x14ac:dyDescent="0.25">
      <c r="A329" t="s">
        <v>1538</v>
      </c>
      <c r="F329" t="s">
        <v>5389</v>
      </c>
      <c r="G329" s="3"/>
      <c r="H329" t="s">
        <v>3912</v>
      </c>
      <c r="I329" t="s">
        <v>5041</v>
      </c>
      <c r="J329" t="s">
        <v>4613</v>
      </c>
      <c r="AE329">
        <v>180.5</v>
      </c>
    </row>
    <row r="330" spans="1:31" outlineLevel="2" x14ac:dyDescent="0.25">
      <c r="A330" t="s">
        <v>1538</v>
      </c>
      <c r="F330" t="s">
        <v>5702</v>
      </c>
      <c r="G330" s="3"/>
      <c r="H330" t="s">
        <v>3913</v>
      </c>
      <c r="I330" t="s">
        <v>5041</v>
      </c>
      <c r="J330" t="s">
        <v>4613</v>
      </c>
      <c r="AE330">
        <v>180.7</v>
      </c>
    </row>
    <row r="331" spans="1:31" outlineLevel="2" x14ac:dyDescent="0.25">
      <c r="A331" t="s">
        <v>5859</v>
      </c>
      <c r="F331" t="s">
        <v>1440</v>
      </c>
      <c r="G331" s="3"/>
      <c r="H331" t="s">
        <v>3912</v>
      </c>
      <c r="I331" t="s">
        <v>5041</v>
      </c>
      <c r="J331" t="s">
        <v>4613</v>
      </c>
      <c r="AE331">
        <v>148.9</v>
      </c>
    </row>
    <row r="332" spans="1:31" outlineLevel="2" x14ac:dyDescent="0.25">
      <c r="A332" t="s">
        <v>5859</v>
      </c>
      <c r="F332" t="s">
        <v>1440</v>
      </c>
      <c r="G332" s="3"/>
      <c r="H332" t="s">
        <v>3912</v>
      </c>
      <c r="I332" t="s">
        <v>5041</v>
      </c>
      <c r="J332" t="s">
        <v>4613</v>
      </c>
      <c r="AE332">
        <v>148.36000000000001</v>
      </c>
    </row>
    <row r="333" spans="1:31" outlineLevel="2" x14ac:dyDescent="0.25">
      <c r="A333" t="s">
        <v>5859</v>
      </c>
      <c r="F333" t="s">
        <v>1440</v>
      </c>
      <c r="G333" s="3"/>
      <c r="H333" t="s">
        <v>3912</v>
      </c>
      <c r="I333" t="s">
        <v>2966</v>
      </c>
      <c r="J333" t="s">
        <v>4623</v>
      </c>
      <c r="AE333" t="s">
        <v>5650</v>
      </c>
    </row>
    <row r="334" spans="1:31" outlineLevel="2" x14ac:dyDescent="0.25">
      <c r="A334" t="s">
        <v>5859</v>
      </c>
      <c r="F334" t="s">
        <v>1441</v>
      </c>
      <c r="G334" s="3"/>
      <c r="H334" t="s">
        <v>3913</v>
      </c>
      <c r="I334" t="s">
        <v>5041</v>
      </c>
      <c r="J334" t="s">
        <v>4613</v>
      </c>
      <c r="AE334">
        <v>148.44999999999999</v>
      </c>
    </row>
    <row r="335" spans="1:31" outlineLevel="2" x14ac:dyDescent="0.25">
      <c r="A335" t="s">
        <v>5859</v>
      </c>
      <c r="F335" t="s">
        <v>1441</v>
      </c>
      <c r="G335" s="3"/>
      <c r="H335" t="s">
        <v>3913</v>
      </c>
      <c r="I335" t="s">
        <v>2966</v>
      </c>
      <c r="J335" t="s">
        <v>4925</v>
      </c>
      <c r="AE335" t="s">
        <v>5210</v>
      </c>
    </row>
    <row r="336" spans="1:31" outlineLevel="2" x14ac:dyDescent="0.25">
      <c r="A336" t="s">
        <v>5859</v>
      </c>
      <c r="F336" t="s">
        <v>1440</v>
      </c>
      <c r="G336" s="3"/>
      <c r="H336" t="s">
        <v>3912</v>
      </c>
      <c r="I336" t="s">
        <v>5041</v>
      </c>
      <c r="J336" t="s">
        <v>4613</v>
      </c>
      <c r="AE336">
        <v>148.63</v>
      </c>
    </row>
    <row r="337" spans="1:31" outlineLevel="2" x14ac:dyDescent="0.25">
      <c r="A337" t="s">
        <v>5859</v>
      </c>
      <c r="F337" t="s">
        <v>1441</v>
      </c>
      <c r="G337" s="3"/>
      <c r="H337" t="s">
        <v>3913</v>
      </c>
      <c r="I337" t="s">
        <v>5041</v>
      </c>
      <c r="J337" t="s">
        <v>4613</v>
      </c>
      <c r="AE337">
        <v>148.72</v>
      </c>
    </row>
    <row r="338" spans="1:31" outlineLevel="2" x14ac:dyDescent="0.25">
      <c r="A338" t="s">
        <v>5859</v>
      </c>
      <c r="F338" t="s">
        <v>1440</v>
      </c>
      <c r="G338" s="3"/>
      <c r="H338" t="s">
        <v>3912</v>
      </c>
      <c r="I338" t="s">
        <v>5041</v>
      </c>
      <c r="J338" t="s">
        <v>4613</v>
      </c>
      <c r="AE338">
        <v>148.9</v>
      </c>
    </row>
    <row r="339" spans="1:31" outlineLevel="2" x14ac:dyDescent="0.25">
      <c r="A339" t="s">
        <v>5859</v>
      </c>
      <c r="F339" t="s">
        <v>1440</v>
      </c>
      <c r="G339" s="3"/>
      <c r="H339" t="s">
        <v>3912</v>
      </c>
      <c r="I339" t="s">
        <v>2966</v>
      </c>
      <c r="J339" t="s">
        <v>4925</v>
      </c>
      <c r="AE339" t="s">
        <v>5211</v>
      </c>
    </row>
    <row r="340" spans="1:31" outlineLevel="2" x14ac:dyDescent="0.25">
      <c r="A340" t="s">
        <v>5859</v>
      </c>
      <c r="F340" t="s">
        <v>1441</v>
      </c>
      <c r="G340" s="3"/>
      <c r="H340" t="s">
        <v>3913</v>
      </c>
      <c r="I340" t="s">
        <v>5041</v>
      </c>
      <c r="J340" t="s">
        <v>4613</v>
      </c>
      <c r="AE340">
        <v>148.99</v>
      </c>
    </row>
    <row r="341" spans="1:31" outlineLevel="2" x14ac:dyDescent="0.25">
      <c r="A341" t="s">
        <v>5859</v>
      </c>
      <c r="F341" t="s">
        <v>1441</v>
      </c>
      <c r="G341" s="3"/>
      <c r="H341" t="s">
        <v>3913</v>
      </c>
      <c r="I341" t="s">
        <v>2966</v>
      </c>
      <c r="J341" t="s">
        <v>4925</v>
      </c>
      <c r="AE341" t="s">
        <v>5212</v>
      </c>
    </row>
    <row r="342" spans="1:31" outlineLevel="2" x14ac:dyDescent="0.25">
      <c r="A342" t="s">
        <v>5191</v>
      </c>
      <c r="F342" t="s">
        <v>1440</v>
      </c>
      <c r="G342" s="3"/>
      <c r="H342" t="s">
        <v>3912</v>
      </c>
      <c r="I342" t="s">
        <v>6507</v>
      </c>
      <c r="J342" t="s">
        <v>4613</v>
      </c>
      <c r="AE342">
        <v>182.3</v>
      </c>
    </row>
    <row r="343" spans="1:31" outlineLevel="2" x14ac:dyDescent="0.25">
      <c r="A343" t="s">
        <v>5191</v>
      </c>
      <c r="F343" t="s">
        <v>1440</v>
      </c>
      <c r="G343" s="3"/>
      <c r="H343" t="s">
        <v>3912</v>
      </c>
      <c r="I343" t="s">
        <v>5041</v>
      </c>
      <c r="J343" t="s">
        <v>4613</v>
      </c>
      <c r="AE343">
        <v>182.11</v>
      </c>
    </row>
    <row r="344" spans="1:31" outlineLevel="2" x14ac:dyDescent="0.25">
      <c r="A344" t="s">
        <v>5191</v>
      </c>
      <c r="F344" t="s">
        <v>1440</v>
      </c>
      <c r="G344" s="3"/>
      <c r="H344" t="s">
        <v>3912</v>
      </c>
      <c r="I344" t="s">
        <v>6710</v>
      </c>
      <c r="J344" t="s">
        <v>4613</v>
      </c>
      <c r="AE344">
        <v>182.21</v>
      </c>
    </row>
    <row r="345" spans="1:31" outlineLevel="2" x14ac:dyDescent="0.25">
      <c r="A345" t="s">
        <v>5191</v>
      </c>
      <c r="F345" t="s">
        <v>1441</v>
      </c>
      <c r="G345" s="3"/>
      <c r="H345" t="s">
        <v>3913</v>
      </c>
      <c r="I345" t="s">
        <v>6710</v>
      </c>
      <c r="J345" t="s">
        <v>4925</v>
      </c>
      <c r="AE345">
        <v>182.27</v>
      </c>
    </row>
    <row r="346" spans="1:31" outlineLevel="2" x14ac:dyDescent="0.25">
      <c r="A346" t="s">
        <v>4500</v>
      </c>
      <c r="F346" t="s">
        <v>1440</v>
      </c>
      <c r="G346" s="3"/>
      <c r="H346" t="s">
        <v>3912</v>
      </c>
      <c r="I346" t="s">
        <v>5041</v>
      </c>
      <c r="J346" t="s">
        <v>4613</v>
      </c>
      <c r="AE346">
        <v>184.5</v>
      </c>
    </row>
    <row r="347" spans="1:31" outlineLevel="2" x14ac:dyDescent="0.25">
      <c r="A347" t="s">
        <v>4500</v>
      </c>
      <c r="F347" t="s">
        <v>1441</v>
      </c>
      <c r="G347" s="3"/>
      <c r="H347" t="s">
        <v>3913</v>
      </c>
      <c r="I347" t="s">
        <v>5041</v>
      </c>
      <c r="J347" t="s">
        <v>4925</v>
      </c>
      <c r="AE347">
        <v>184.11</v>
      </c>
    </row>
    <row r="348" spans="1:31" outlineLevel="2" x14ac:dyDescent="0.25">
      <c r="A348" t="s">
        <v>4500</v>
      </c>
      <c r="F348" t="s">
        <v>1440</v>
      </c>
      <c r="G348" s="3"/>
      <c r="H348" t="s">
        <v>3912</v>
      </c>
      <c r="I348" t="s">
        <v>6710</v>
      </c>
      <c r="J348" t="s">
        <v>4925</v>
      </c>
      <c r="AE348">
        <v>184.23</v>
      </c>
    </row>
    <row r="349" spans="1:31" outlineLevel="2" x14ac:dyDescent="0.25">
      <c r="A349" t="s">
        <v>4500</v>
      </c>
      <c r="F349" t="s">
        <v>1440</v>
      </c>
      <c r="G349" s="3"/>
      <c r="H349" t="s">
        <v>3912</v>
      </c>
      <c r="I349" t="s">
        <v>5041</v>
      </c>
      <c r="J349" t="s">
        <v>4613</v>
      </c>
      <c r="AE349">
        <v>184.29</v>
      </c>
    </row>
    <row r="350" spans="1:31" outlineLevel="2" x14ac:dyDescent="0.25">
      <c r="A350" t="s">
        <v>4500</v>
      </c>
      <c r="F350" t="s">
        <v>1441</v>
      </c>
      <c r="G350" s="3"/>
      <c r="H350" t="s">
        <v>3913</v>
      </c>
      <c r="I350" t="s">
        <v>5041</v>
      </c>
      <c r="J350" t="s">
        <v>4925</v>
      </c>
      <c r="AE350">
        <v>184.34</v>
      </c>
    </row>
    <row r="351" spans="1:31" outlineLevel="2" x14ac:dyDescent="0.25">
      <c r="A351" t="s">
        <v>4500</v>
      </c>
      <c r="F351" t="s">
        <v>1440</v>
      </c>
      <c r="G351" s="3"/>
      <c r="H351" t="s">
        <v>3912</v>
      </c>
      <c r="I351" t="s">
        <v>4991</v>
      </c>
      <c r="J351" t="s">
        <v>4613</v>
      </c>
      <c r="AE351">
        <v>184.46</v>
      </c>
    </row>
    <row r="352" spans="1:31" outlineLevel="2" x14ac:dyDescent="0.25">
      <c r="A352" t="s">
        <v>4500</v>
      </c>
      <c r="F352" t="s">
        <v>1441</v>
      </c>
      <c r="G352" s="3"/>
      <c r="H352" t="s">
        <v>3913</v>
      </c>
      <c r="I352" t="s">
        <v>5041</v>
      </c>
      <c r="J352" t="s">
        <v>4925</v>
      </c>
      <c r="AE352">
        <v>184.55</v>
      </c>
    </row>
    <row r="353" spans="1:31" outlineLevel="2" x14ac:dyDescent="0.25">
      <c r="A353" t="s">
        <v>4500</v>
      </c>
      <c r="F353" t="s">
        <v>1440</v>
      </c>
      <c r="G353" s="3"/>
      <c r="H353" t="s">
        <v>3912</v>
      </c>
      <c r="I353" t="s">
        <v>4991</v>
      </c>
      <c r="J353" t="s">
        <v>4925</v>
      </c>
      <c r="AE353">
        <v>184.61</v>
      </c>
    </row>
    <row r="354" spans="1:31" outlineLevel="2" x14ac:dyDescent="0.25">
      <c r="A354" t="s">
        <v>4500</v>
      </c>
      <c r="F354" t="s">
        <v>1440</v>
      </c>
      <c r="G354" s="3"/>
      <c r="H354" t="s">
        <v>3912</v>
      </c>
      <c r="I354" t="s">
        <v>4991</v>
      </c>
      <c r="J354" t="s">
        <v>4925</v>
      </c>
      <c r="AE354">
        <v>184.63</v>
      </c>
    </row>
    <row r="355" spans="1:31" outlineLevel="2" x14ac:dyDescent="0.25">
      <c r="A355" t="s">
        <v>1539</v>
      </c>
      <c r="F355" t="s">
        <v>5389</v>
      </c>
      <c r="G355" s="3"/>
      <c r="H355" t="s">
        <v>3912</v>
      </c>
      <c r="I355" t="s">
        <v>5041</v>
      </c>
      <c r="J355" t="s">
        <v>4623</v>
      </c>
      <c r="AE355">
        <v>187.1</v>
      </c>
    </row>
    <row r="356" spans="1:31" outlineLevel="2" x14ac:dyDescent="0.25">
      <c r="A356" t="s">
        <v>3841</v>
      </c>
      <c r="F356" t="s">
        <v>1440</v>
      </c>
      <c r="G356" s="3"/>
      <c r="H356" t="s">
        <v>3913</v>
      </c>
      <c r="I356" t="s">
        <v>6710</v>
      </c>
      <c r="J356" t="s">
        <v>4623</v>
      </c>
      <c r="AE356">
        <v>207.1</v>
      </c>
    </row>
    <row r="357" spans="1:31" outlineLevel="2" x14ac:dyDescent="0.25">
      <c r="A357" t="s">
        <v>3841</v>
      </c>
      <c r="F357" t="s">
        <v>1440</v>
      </c>
      <c r="G357" s="3"/>
      <c r="H357" t="s">
        <v>3912</v>
      </c>
      <c r="I357" t="s">
        <v>6710</v>
      </c>
      <c r="J357" t="s">
        <v>4925</v>
      </c>
      <c r="AE357">
        <v>207.11</v>
      </c>
    </row>
    <row r="358" spans="1:31" outlineLevel="2" x14ac:dyDescent="0.25">
      <c r="A358" t="s">
        <v>3841</v>
      </c>
      <c r="F358" t="s">
        <v>1441</v>
      </c>
      <c r="G358" s="3"/>
      <c r="H358" t="s">
        <v>3913</v>
      </c>
      <c r="I358" t="s">
        <v>6710</v>
      </c>
      <c r="J358" t="s">
        <v>4623</v>
      </c>
      <c r="AE358">
        <v>207.15</v>
      </c>
    </row>
    <row r="359" spans="1:31" outlineLevel="2" x14ac:dyDescent="0.25">
      <c r="A359" t="s">
        <v>3841</v>
      </c>
      <c r="F359" t="s">
        <v>5704</v>
      </c>
      <c r="G359" s="3"/>
      <c r="H359" t="s">
        <v>3912</v>
      </c>
      <c r="I359" t="s">
        <v>6710</v>
      </c>
      <c r="J359" t="s">
        <v>4613</v>
      </c>
      <c r="AE359">
        <v>207.28</v>
      </c>
    </row>
    <row r="360" spans="1:31" outlineLevel="2" x14ac:dyDescent="0.25">
      <c r="A360" t="s">
        <v>3841</v>
      </c>
      <c r="F360" t="s">
        <v>6757</v>
      </c>
      <c r="G360" s="3"/>
      <c r="H360" t="s">
        <v>3912</v>
      </c>
      <c r="I360" t="s">
        <v>6710</v>
      </c>
      <c r="J360" t="s">
        <v>4925</v>
      </c>
      <c r="AE360">
        <v>207.33</v>
      </c>
    </row>
    <row r="361" spans="1:31" outlineLevel="2" x14ac:dyDescent="0.25">
      <c r="A361" t="s">
        <v>3840</v>
      </c>
      <c r="F361" t="s">
        <v>1440</v>
      </c>
      <c r="G361" s="3"/>
      <c r="H361" t="s">
        <v>3912</v>
      </c>
      <c r="I361" t="s">
        <v>5041</v>
      </c>
      <c r="J361" t="s">
        <v>4613</v>
      </c>
      <c r="AE361">
        <v>206.1</v>
      </c>
    </row>
    <row r="362" spans="1:31" outlineLevel="2" x14ac:dyDescent="0.25">
      <c r="A362" t="s">
        <v>3840</v>
      </c>
      <c r="F362" t="s">
        <v>1441</v>
      </c>
      <c r="G362" s="3"/>
      <c r="H362" t="s">
        <v>3913</v>
      </c>
      <c r="I362" t="s">
        <v>5041</v>
      </c>
      <c r="J362" t="s">
        <v>4925</v>
      </c>
      <c r="AE362">
        <v>206.2</v>
      </c>
    </row>
    <row r="363" spans="1:31" outlineLevel="2" x14ac:dyDescent="0.25">
      <c r="A363" t="s">
        <v>3839</v>
      </c>
      <c r="F363" t="s">
        <v>6756</v>
      </c>
      <c r="G363" s="3"/>
      <c r="H363" t="s">
        <v>3913</v>
      </c>
      <c r="I363" t="s">
        <v>6710</v>
      </c>
      <c r="J363" t="s">
        <v>4623</v>
      </c>
      <c r="AE363">
        <v>205.6</v>
      </c>
    </row>
    <row r="364" spans="1:31" outlineLevel="2" x14ac:dyDescent="0.25">
      <c r="A364" t="s">
        <v>4502</v>
      </c>
      <c r="F364" t="s">
        <v>1441</v>
      </c>
      <c r="G364" s="3"/>
      <c r="H364" t="s">
        <v>3913</v>
      </c>
      <c r="I364" t="s">
        <v>4991</v>
      </c>
      <c r="J364" t="s">
        <v>4613</v>
      </c>
      <c r="AE364">
        <v>199.4</v>
      </c>
    </row>
    <row r="365" spans="1:31" outlineLevel="2" x14ac:dyDescent="0.25">
      <c r="A365" t="s">
        <v>4503</v>
      </c>
      <c r="F365" t="s">
        <v>1441</v>
      </c>
      <c r="G365" s="3"/>
      <c r="H365" t="s">
        <v>3913</v>
      </c>
      <c r="I365" t="s">
        <v>5041</v>
      </c>
      <c r="J365" t="s">
        <v>4623</v>
      </c>
      <c r="AE365">
        <v>200.1</v>
      </c>
    </row>
    <row r="366" spans="1:31" outlineLevel="2" x14ac:dyDescent="0.25">
      <c r="A366" t="s">
        <v>4503</v>
      </c>
      <c r="F366" t="s">
        <v>1440</v>
      </c>
      <c r="G366" s="3"/>
      <c r="H366" t="s">
        <v>3912</v>
      </c>
      <c r="I366" t="s">
        <v>5041</v>
      </c>
      <c r="J366" t="s">
        <v>4613</v>
      </c>
      <c r="AE366">
        <v>200.17</v>
      </c>
    </row>
    <row r="367" spans="1:31" outlineLevel="2" x14ac:dyDescent="0.25">
      <c r="A367" t="s">
        <v>4503</v>
      </c>
      <c r="F367" t="s">
        <v>1441</v>
      </c>
      <c r="G367" s="3"/>
      <c r="H367" t="s">
        <v>3913</v>
      </c>
      <c r="I367" t="s">
        <v>5041</v>
      </c>
      <c r="J367" t="s">
        <v>4613</v>
      </c>
      <c r="AE367">
        <v>200.23</v>
      </c>
    </row>
    <row r="368" spans="1:31" outlineLevel="2" x14ac:dyDescent="0.25">
      <c r="A368" t="s">
        <v>6797</v>
      </c>
      <c r="F368" t="s">
        <v>1440</v>
      </c>
      <c r="G368" s="3"/>
      <c r="H368" t="s">
        <v>3912</v>
      </c>
      <c r="I368" t="s">
        <v>5041</v>
      </c>
      <c r="J368" t="s">
        <v>4925</v>
      </c>
      <c r="AE368">
        <v>201.5</v>
      </c>
    </row>
    <row r="369" spans="1:31" outlineLevel="2" x14ac:dyDescent="0.25">
      <c r="A369" t="s">
        <v>6797</v>
      </c>
      <c r="F369" t="s">
        <v>1441</v>
      </c>
      <c r="G369" s="3"/>
      <c r="H369" t="s">
        <v>3913</v>
      </c>
      <c r="I369" t="s">
        <v>5041</v>
      </c>
      <c r="J369" t="s">
        <v>4925</v>
      </c>
      <c r="AE369">
        <v>201.13</v>
      </c>
    </row>
    <row r="370" spans="1:31" outlineLevel="2" x14ac:dyDescent="0.25">
      <c r="A370" t="s">
        <v>6797</v>
      </c>
      <c r="F370" t="s">
        <v>1440</v>
      </c>
      <c r="G370" s="3"/>
      <c r="H370" t="s">
        <v>3913</v>
      </c>
      <c r="I370" t="s">
        <v>3832</v>
      </c>
      <c r="J370" t="s">
        <v>4925</v>
      </c>
      <c r="AE370">
        <v>201.24</v>
      </c>
    </row>
    <row r="371" spans="1:31" outlineLevel="2" x14ac:dyDescent="0.25">
      <c r="A371" t="s">
        <v>6797</v>
      </c>
      <c r="F371" t="s">
        <v>1440</v>
      </c>
      <c r="G371" s="3"/>
      <c r="H371" t="s">
        <v>3913</v>
      </c>
      <c r="I371" t="s">
        <v>3704</v>
      </c>
      <c r="J371" t="s">
        <v>1862</v>
      </c>
      <c r="AE371" t="s">
        <v>3075</v>
      </c>
    </row>
    <row r="372" spans="1:31" outlineLevel="2" x14ac:dyDescent="0.25">
      <c r="A372" t="s">
        <v>6797</v>
      </c>
      <c r="F372" t="s">
        <v>1440</v>
      </c>
      <c r="G372" s="3"/>
      <c r="H372" t="s">
        <v>3912</v>
      </c>
      <c r="I372" t="s">
        <v>3832</v>
      </c>
      <c r="J372" t="s">
        <v>4613</v>
      </c>
      <c r="AE372">
        <v>201.25</v>
      </c>
    </row>
    <row r="373" spans="1:31" outlineLevel="2" x14ac:dyDescent="0.25">
      <c r="A373" t="s">
        <v>6797</v>
      </c>
      <c r="F373" t="s">
        <v>1441</v>
      </c>
      <c r="G373" s="3"/>
      <c r="H373" t="s">
        <v>3913</v>
      </c>
      <c r="I373" t="s">
        <v>3832</v>
      </c>
      <c r="J373" t="s">
        <v>4925</v>
      </c>
      <c r="AE373">
        <v>201.33</v>
      </c>
    </row>
    <row r="374" spans="1:31" outlineLevel="2" x14ac:dyDescent="0.25">
      <c r="A374" t="s">
        <v>6797</v>
      </c>
      <c r="F374" t="s">
        <v>1440</v>
      </c>
      <c r="G374" s="3"/>
      <c r="H374" t="s">
        <v>3912</v>
      </c>
      <c r="I374" t="s">
        <v>5041</v>
      </c>
      <c r="J374" t="s">
        <v>4623</v>
      </c>
      <c r="AE374">
        <v>201.45</v>
      </c>
    </row>
    <row r="375" spans="1:31" outlineLevel="2" x14ac:dyDescent="0.25">
      <c r="A375" t="s">
        <v>6797</v>
      </c>
      <c r="F375" t="s">
        <v>1440</v>
      </c>
      <c r="G375" s="3"/>
      <c r="H375" t="s">
        <v>3912</v>
      </c>
      <c r="I375" t="s">
        <v>3832</v>
      </c>
      <c r="J375" t="s">
        <v>4623</v>
      </c>
      <c r="AE375">
        <v>201.55</v>
      </c>
    </row>
    <row r="376" spans="1:31" outlineLevel="2" x14ac:dyDescent="0.25">
      <c r="A376" t="s">
        <v>6797</v>
      </c>
      <c r="F376" t="s">
        <v>1440</v>
      </c>
      <c r="G376" s="3"/>
      <c r="H376" t="s">
        <v>3912</v>
      </c>
      <c r="I376" t="s">
        <v>2966</v>
      </c>
      <c r="J376" t="s">
        <v>1862</v>
      </c>
      <c r="AE376" t="s">
        <v>3076</v>
      </c>
    </row>
    <row r="377" spans="1:31" outlineLevel="2" x14ac:dyDescent="0.25">
      <c r="A377" t="s">
        <v>6797</v>
      </c>
      <c r="F377" t="s">
        <v>5704</v>
      </c>
      <c r="G377" s="3"/>
      <c r="H377" t="s">
        <v>3913</v>
      </c>
      <c r="I377" t="s">
        <v>6754</v>
      </c>
      <c r="J377" t="s">
        <v>4623</v>
      </c>
      <c r="AE377">
        <v>201.67</v>
      </c>
    </row>
    <row r="378" spans="1:31" outlineLevel="2" x14ac:dyDescent="0.25">
      <c r="A378" t="s">
        <v>6797</v>
      </c>
      <c r="F378" t="s">
        <v>5704</v>
      </c>
      <c r="G378" s="3"/>
      <c r="H378" t="s">
        <v>3912</v>
      </c>
      <c r="I378" t="s">
        <v>6754</v>
      </c>
      <c r="J378" t="s">
        <v>4623</v>
      </c>
      <c r="AE378">
        <v>201.68</v>
      </c>
    </row>
    <row r="379" spans="1:31" outlineLevel="2" x14ac:dyDescent="0.25">
      <c r="A379" t="s">
        <v>6797</v>
      </c>
      <c r="F379" t="s">
        <v>5704</v>
      </c>
      <c r="G379" s="3"/>
      <c r="H379" t="s">
        <v>3913</v>
      </c>
      <c r="I379" t="s">
        <v>5041</v>
      </c>
      <c r="J379" t="s">
        <v>4623</v>
      </c>
      <c r="AE379">
        <v>201.7</v>
      </c>
    </row>
    <row r="380" spans="1:31" outlineLevel="2" x14ac:dyDescent="0.25">
      <c r="A380" t="s">
        <v>6797</v>
      </c>
      <c r="F380" t="s">
        <v>5704</v>
      </c>
      <c r="G380" s="3"/>
      <c r="H380" t="s">
        <v>3913</v>
      </c>
      <c r="I380" t="s">
        <v>5041</v>
      </c>
      <c r="J380" t="s">
        <v>4623</v>
      </c>
      <c r="AE380">
        <v>201.73</v>
      </c>
    </row>
    <row r="381" spans="1:31" outlineLevel="2" x14ac:dyDescent="0.25">
      <c r="A381" t="s">
        <v>6797</v>
      </c>
      <c r="F381" t="s">
        <v>5704</v>
      </c>
      <c r="G381" s="3"/>
      <c r="H381" t="s">
        <v>3912</v>
      </c>
      <c r="I381" t="s">
        <v>5041</v>
      </c>
      <c r="J381" t="s">
        <v>4623</v>
      </c>
      <c r="AE381">
        <v>201.74</v>
      </c>
    </row>
    <row r="382" spans="1:31" outlineLevel="2" x14ac:dyDescent="0.25">
      <c r="A382" t="s">
        <v>6797</v>
      </c>
      <c r="F382" t="s">
        <v>5702</v>
      </c>
      <c r="G382" s="3"/>
      <c r="H382" t="s">
        <v>3913</v>
      </c>
      <c r="I382" t="s">
        <v>5041</v>
      </c>
      <c r="J382" t="s">
        <v>4623</v>
      </c>
      <c r="AE382">
        <v>201.76</v>
      </c>
    </row>
    <row r="383" spans="1:31" outlineLevel="2" x14ac:dyDescent="0.25">
      <c r="A383" t="s">
        <v>4501</v>
      </c>
      <c r="F383" t="s">
        <v>1440</v>
      </c>
      <c r="G383" s="3"/>
      <c r="H383" t="s">
        <v>3912</v>
      </c>
      <c r="I383" t="s">
        <v>5041</v>
      </c>
      <c r="J383" t="s">
        <v>4623</v>
      </c>
      <c r="AE383">
        <v>198.2</v>
      </c>
    </row>
    <row r="384" spans="1:31" outlineLevel="2" x14ac:dyDescent="0.25">
      <c r="A384" t="s">
        <v>6796</v>
      </c>
      <c r="F384" t="s">
        <v>1440</v>
      </c>
      <c r="G384" s="3"/>
      <c r="H384" t="s">
        <v>3913</v>
      </c>
      <c r="I384" t="s">
        <v>5041</v>
      </c>
      <c r="J384" t="s">
        <v>4925</v>
      </c>
      <c r="AE384">
        <v>197.1</v>
      </c>
    </row>
    <row r="385" spans="1:31" outlineLevel="2" x14ac:dyDescent="0.25">
      <c r="A385" t="s">
        <v>6796</v>
      </c>
      <c r="F385" t="s">
        <v>1440</v>
      </c>
      <c r="G385" s="3"/>
      <c r="H385" t="s">
        <v>3912</v>
      </c>
      <c r="I385" t="s">
        <v>5041</v>
      </c>
      <c r="J385" t="s">
        <v>4613</v>
      </c>
      <c r="AE385">
        <v>197.5</v>
      </c>
    </row>
    <row r="386" spans="1:31" outlineLevel="2" x14ac:dyDescent="0.25">
      <c r="A386" t="s">
        <v>6796</v>
      </c>
      <c r="F386" t="s">
        <v>5389</v>
      </c>
      <c r="G386" s="3"/>
      <c r="H386" t="s">
        <v>3912</v>
      </c>
      <c r="I386" t="s">
        <v>4991</v>
      </c>
      <c r="J386" t="s">
        <v>4613</v>
      </c>
      <c r="AE386">
        <v>197.16</v>
      </c>
    </row>
    <row r="387" spans="1:31" outlineLevel="2" x14ac:dyDescent="0.25">
      <c r="A387" t="s">
        <v>860</v>
      </c>
      <c r="F387" t="s">
        <v>1440</v>
      </c>
      <c r="G387" s="3"/>
      <c r="H387" t="s">
        <v>3912</v>
      </c>
      <c r="I387" t="s">
        <v>5041</v>
      </c>
      <c r="J387" t="s">
        <v>4925</v>
      </c>
      <c r="AE387">
        <v>204.13</v>
      </c>
    </row>
    <row r="388" spans="1:31" outlineLevel="2" x14ac:dyDescent="0.25">
      <c r="A388" t="s">
        <v>860</v>
      </c>
      <c r="F388" t="s">
        <v>1440</v>
      </c>
      <c r="G388" s="3"/>
      <c r="H388" t="s">
        <v>3912</v>
      </c>
      <c r="I388" t="s">
        <v>6755</v>
      </c>
      <c r="J388" t="s">
        <v>5044</v>
      </c>
      <c r="AE388" t="s">
        <v>3077</v>
      </c>
    </row>
    <row r="389" spans="1:31" outlineLevel="2" x14ac:dyDescent="0.25">
      <c r="A389" t="s">
        <v>3842</v>
      </c>
      <c r="F389" t="s">
        <v>1440</v>
      </c>
      <c r="G389" s="3"/>
      <c r="H389" t="s">
        <v>3913</v>
      </c>
      <c r="I389" t="s">
        <v>6710</v>
      </c>
      <c r="J389" t="s">
        <v>4925</v>
      </c>
      <c r="AE389">
        <v>210.1</v>
      </c>
    </row>
    <row r="390" spans="1:31" outlineLevel="2" x14ac:dyDescent="0.25">
      <c r="A390" t="s">
        <v>3845</v>
      </c>
      <c r="F390" t="s">
        <v>1440</v>
      </c>
      <c r="G390" s="3"/>
      <c r="H390" t="s">
        <v>3912</v>
      </c>
      <c r="I390" t="s">
        <v>5041</v>
      </c>
      <c r="J390" t="s">
        <v>1862</v>
      </c>
      <c r="AE390">
        <v>219.8</v>
      </c>
    </row>
    <row r="391" spans="1:31" outlineLevel="2" x14ac:dyDescent="0.25">
      <c r="A391" t="s">
        <v>4504</v>
      </c>
      <c r="F391" t="s">
        <v>1440</v>
      </c>
      <c r="G391" s="3"/>
      <c r="H391" t="s">
        <v>3912</v>
      </c>
      <c r="I391" t="s">
        <v>5041</v>
      </c>
      <c r="J391" t="s">
        <v>4925</v>
      </c>
      <c r="AE391">
        <v>220.2</v>
      </c>
    </row>
    <row r="392" spans="1:31" outlineLevel="2" x14ac:dyDescent="0.25">
      <c r="A392" t="s">
        <v>2543</v>
      </c>
      <c r="F392" t="s">
        <v>1441</v>
      </c>
      <c r="G392" s="3"/>
      <c r="H392" t="s">
        <v>3913</v>
      </c>
      <c r="I392" t="s">
        <v>3834</v>
      </c>
      <c r="J392" t="s">
        <v>4925</v>
      </c>
      <c r="AE392">
        <v>221.2</v>
      </c>
    </row>
    <row r="393" spans="1:31" outlineLevel="2" x14ac:dyDescent="0.25">
      <c r="A393" t="s">
        <v>4505</v>
      </c>
      <c r="F393" t="s">
        <v>1440</v>
      </c>
      <c r="G393" s="3"/>
      <c r="H393" t="s">
        <v>3913</v>
      </c>
      <c r="I393" t="s">
        <v>5041</v>
      </c>
      <c r="J393" t="s">
        <v>4925</v>
      </c>
      <c r="AE393">
        <v>222.4</v>
      </c>
    </row>
    <row r="394" spans="1:31" outlineLevel="2" x14ac:dyDescent="0.25">
      <c r="A394" t="s">
        <v>2544</v>
      </c>
      <c r="F394" t="s">
        <v>1441</v>
      </c>
      <c r="G394" s="3"/>
      <c r="H394" t="s">
        <v>3913</v>
      </c>
      <c r="I394" t="s">
        <v>5041</v>
      </c>
      <c r="J394" t="s">
        <v>4925</v>
      </c>
      <c r="AE394">
        <v>223.4</v>
      </c>
    </row>
    <row r="395" spans="1:31" outlineLevel="2" x14ac:dyDescent="0.25">
      <c r="A395" t="s">
        <v>4506</v>
      </c>
      <c r="F395" t="s">
        <v>5706</v>
      </c>
      <c r="G395" s="3"/>
      <c r="H395" t="s">
        <v>3912</v>
      </c>
      <c r="I395" t="s">
        <v>5041</v>
      </c>
      <c r="J395" t="s">
        <v>4925</v>
      </c>
      <c r="AE395">
        <v>225.1</v>
      </c>
    </row>
    <row r="396" spans="1:31" outlineLevel="2" x14ac:dyDescent="0.25">
      <c r="A396" t="s">
        <v>4507</v>
      </c>
      <c r="F396" t="s">
        <v>5704</v>
      </c>
      <c r="G396" s="3"/>
      <c r="H396" t="s">
        <v>3912</v>
      </c>
      <c r="I396" t="s">
        <v>6710</v>
      </c>
      <c r="J396" t="s">
        <v>4526</v>
      </c>
      <c r="AE396">
        <v>228.4</v>
      </c>
    </row>
    <row r="397" spans="1:31" outlineLevel="2" x14ac:dyDescent="0.25">
      <c r="A397" t="s">
        <v>4507</v>
      </c>
      <c r="F397" t="s">
        <v>5707</v>
      </c>
      <c r="G397" s="3"/>
      <c r="H397" t="s">
        <v>3913</v>
      </c>
      <c r="I397" t="s">
        <v>5041</v>
      </c>
      <c r="J397" t="s">
        <v>4526</v>
      </c>
      <c r="AE397">
        <v>228.6</v>
      </c>
    </row>
    <row r="398" spans="1:31" outlineLevel="2" x14ac:dyDescent="0.25">
      <c r="A398" t="s">
        <v>4508</v>
      </c>
      <c r="F398" t="s">
        <v>1440</v>
      </c>
      <c r="G398" s="3"/>
      <c r="H398" t="s">
        <v>3912</v>
      </c>
      <c r="I398" t="s">
        <v>5041</v>
      </c>
      <c r="J398" t="s">
        <v>4613</v>
      </c>
      <c r="AE398">
        <v>229.7</v>
      </c>
    </row>
    <row r="399" spans="1:31" outlineLevel="2" x14ac:dyDescent="0.25">
      <c r="A399" t="s">
        <v>4508</v>
      </c>
      <c r="F399" t="s">
        <v>1441</v>
      </c>
      <c r="G399" s="3"/>
      <c r="H399" t="s">
        <v>3913</v>
      </c>
      <c r="I399" t="s">
        <v>5041</v>
      </c>
      <c r="J399" t="s">
        <v>4925</v>
      </c>
      <c r="AE399">
        <v>229.13</v>
      </c>
    </row>
    <row r="400" spans="1:31" outlineLevel="2" x14ac:dyDescent="0.25">
      <c r="A400" t="s">
        <v>4508</v>
      </c>
      <c r="F400" t="s">
        <v>1440</v>
      </c>
      <c r="G400" s="3"/>
      <c r="H400" t="s">
        <v>3912</v>
      </c>
      <c r="I400" t="s">
        <v>5041</v>
      </c>
      <c r="J400" t="s">
        <v>4613</v>
      </c>
      <c r="AE400">
        <v>229.27</v>
      </c>
    </row>
    <row r="401" spans="1:31" outlineLevel="2" x14ac:dyDescent="0.25">
      <c r="A401" t="s">
        <v>4508</v>
      </c>
      <c r="F401" t="s">
        <v>1441</v>
      </c>
      <c r="G401" s="3"/>
      <c r="H401" t="s">
        <v>3913</v>
      </c>
      <c r="I401" t="s">
        <v>5041</v>
      </c>
      <c r="J401" t="s">
        <v>4925</v>
      </c>
      <c r="AE401">
        <v>229.33</v>
      </c>
    </row>
    <row r="402" spans="1:31" outlineLevel="2" x14ac:dyDescent="0.25">
      <c r="A402" t="s">
        <v>2556</v>
      </c>
      <c r="F402" t="s">
        <v>1440</v>
      </c>
      <c r="G402" s="3"/>
      <c r="H402" t="s">
        <v>3912</v>
      </c>
      <c r="I402" t="s">
        <v>6710</v>
      </c>
      <c r="J402" t="s">
        <v>4925</v>
      </c>
      <c r="AE402">
        <v>246.2</v>
      </c>
    </row>
    <row r="403" spans="1:31" outlineLevel="2" x14ac:dyDescent="0.25">
      <c r="A403" t="s">
        <v>2556</v>
      </c>
      <c r="F403" t="s">
        <v>1081</v>
      </c>
      <c r="G403" s="3"/>
      <c r="H403" t="s">
        <v>3913</v>
      </c>
      <c r="I403" t="s">
        <v>4991</v>
      </c>
      <c r="J403" t="s">
        <v>4623</v>
      </c>
      <c r="AE403">
        <v>246.25</v>
      </c>
    </row>
    <row r="404" spans="1:31" outlineLevel="2" x14ac:dyDescent="0.25">
      <c r="A404" t="s">
        <v>2556</v>
      </c>
      <c r="F404" t="s">
        <v>5704</v>
      </c>
      <c r="G404" s="3"/>
      <c r="H404" t="s">
        <v>3913</v>
      </c>
      <c r="I404" t="s">
        <v>4991</v>
      </c>
      <c r="J404" t="s">
        <v>4623</v>
      </c>
      <c r="AE404">
        <v>246.32</v>
      </c>
    </row>
    <row r="405" spans="1:31" outlineLevel="2" x14ac:dyDescent="0.25">
      <c r="A405" t="s">
        <v>2556</v>
      </c>
      <c r="F405" t="s">
        <v>5702</v>
      </c>
      <c r="G405" s="3"/>
      <c r="H405" t="s">
        <v>3913</v>
      </c>
      <c r="I405" t="s">
        <v>4991</v>
      </c>
      <c r="J405" t="s">
        <v>4526</v>
      </c>
      <c r="AE405">
        <v>246.54</v>
      </c>
    </row>
    <row r="406" spans="1:31" outlineLevel="2" x14ac:dyDescent="0.25">
      <c r="A406" t="s">
        <v>2556</v>
      </c>
      <c r="F406" t="s">
        <v>1081</v>
      </c>
      <c r="G406" s="3"/>
      <c r="H406" t="s">
        <v>3913</v>
      </c>
      <c r="I406" t="s">
        <v>5041</v>
      </c>
      <c r="J406" t="s">
        <v>4925</v>
      </c>
      <c r="AE406">
        <v>246.6</v>
      </c>
    </row>
    <row r="407" spans="1:31" outlineLevel="2" x14ac:dyDescent="0.25">
      <c r="A407" t="s">
        <v>2556</v>
      </c>
      <c r="F407" t="s">
        <v>1081</v>
      </c>
      <c r="G407" s="3"/>
      <c r="H407" t="s">
        <v>3913</v>
      </c>
      <c r="I407" t="s">
        <v>6710</v>
      </c>
      <c r="J407" t="s">
        <v>4925</v>
      </c>
      <c r="AE407" t="s">
        <v>3078</v>
      </c>
    </row>
    <row r="408" spans="1:31" outlineLevel="2" x14ac:dyDescent="0.25">
      <c r="A408" t="s">
        <v>2556</v>
      </c>
      <c r="F408" t="s">
        <v>1081</v>
      </c>
      <c r="G408" s="3"/>
      <c r="H408" t="s">
        <v>3913</v>
      </c>
      <c r="I408" t="s">
        <v>6710</v>
      </c>
      <c r="J408" t="s">
        <v>4526</v>
      </c>
      <c r="AE408">
        <v>246.71</v>
      </c>
    </row>
    <row r="409" spans="1:31" outlineLevel="2" x14ac:dyDescent="0.25">
      <c r="A409" t="s">
        <v>4510</v>
      </c>
      <c r="F409" t="s">
        <v>1440</v>
      </c>
      <c r="G409" s="3"/>
      <c r="H409" t="s">
        <v>3912</v>
      </c>
      <c r="I409" t="s">
        <v>5041</v>
      </c>
      <c r="J409" t="s">
        <v>4925</v>
      </c>
      <c r="AE409">
        <v>248.1</v>
      </c>
    </row>
    <row r="410" spans="1:31" outlineLevel="2" x14ac:dyDescent="0.25">
      <c r="A410" t="s">
        <v>242</v>
      </c>
      <c r="F410" t="s">
        <v>1440</v>
      </c>
      <c r="G410" s="3"/>
      <c r="H410" t="s">
        <v>3912</v>
      </c>
      <c r="I410" t="s">
        <v>5041</v>
      </c>
      <c r="J410" t="s">
        <v>4925</v>
      </c>
      <c r="AE410">
        <v>35.4</v>
      </c>
    </row>
    <row r="411" spans="1:31" outlineLevel="2" x14ac:dyDescent="0.25">
      <c r="A411" t="s">
        <v>5462</v>
      </c>
      <c r="F411" t="s">
        <v>5389</v>
      </c>
      <c r="G411" s="3"/>
      <c r="H411" t="s">
        <v>3912</v>
      </c>
      <c r="I411" t="s">
        <v>5041</v>
      </c>
      <c r="J411" t="s">
        <v>4925</v>
      </c>
      <c r="AE411">
        <v>247.5</v>
      </c>
    </row>
    <row r="412" spans="1:31" outlineLevel="2" x14ac:dyDescent="0.25">
      <c r="A412" t="s">
        <v>5462</v>
      </c>
      <c r="F412" t="s">
        <v>5702</v>
      </c>
      <c r="G412" s="3"/>
      <c r="H412" t="s">
        <v>3913</v>
      </c>
      <c r="I412" t="s">
        <v>5041</v>
      </c>
      <c r="J412" t="s">
        <v>4526</v>
      </c>
      <c r="AE412">
        <v>247.11</v>
      </c>
    </row>
    <row r="413" spans="1:31" outlineLevel="2" x14ac:dyDescent="0.25">
      <c r="A413" t="s">
        <v>5462</v>
      </c>
      <c r="F413" t="s">
        <v>5389</v>
      </c>
      <c r="G413" s="3"/>
      <c r="H413" t="s">
        <v>3912</v>
      </c>
      <c r="I413" t="s">
        <v>4991</v>
      </c>
      <c r="J413" t="s">
        <v>4623</v>
      </c>
      <c r="AE413">
        <v>247.3</v>
      </c>
    </row>
    <row r="414" spans="1:31" outlineLevel="2" x14ac:dyDescent="0.25">
      <c r="A414" t="s">
        <v>5462</v>
      </c>
      <c r="F414" t="s">
        <v>5707</v>
      </c>
      <c r="G414" s="3"/>
      <c r="H414" t="s">
        <v>3913</v>
      </c>
      <c r="I414" t="s">
        <v>4991</v>
      </c>
      <c r="J414" t="s">
        <v>4623</v>
      </c>
      <c r="AE414">
        <v>247.31</v>
      </c>
    </row>
    <row r="415" spans="1:31" outlineLevel="2" x14ac:dyDescent="0.25">
      <c r="A415" t="s">
        <v>2547</v>
      </c>
      <c r="F415" t="s">
        <v>5323</v>
      </c>
      <c r="G415" s="3"/>
      <c r="H415" t="s">
        <v>3913</v>
      </c>
      <c r="I415" t="s">
        <v>5041</v>
      </c>
      <c r="J415" t="s">
        <v>4526</v>
      </c>
      <c r="AE415">
        <v>232.3</v>
      </c>
    </row>
    <row r="416" spans="1:31" outlineLevel="2" x14ac:dyDescent="0.25">
      <c r="A416" t="s">
        <v>2552</v>
      </c>
      <c r="F416" t="s">
        <v>1441</v>
      </c>
      <c r="G416" s="3"/>
      <c r="H416" t="s">
        <v>3913</v>
      </c>
      <c r="I416" t="s">
        <v>6710</v>
      </c>
      <c r="J416" t="s">
        <v>4623</v>
      </c>
      <c r="AE416">
        <v>240.8</v>
      </c>
    </row>
    <row r="417" spans="1:31" outlineLevel="2" x14ac:dyDescent="0.25">
      <c r="A417" t="s">
        <v>5464</v>
      </c>
      <c r="F417" t="s">
        <v>1440</v>
      </c>
      <c r="G417" s="3"/>
      <c r="H417" t="s">
        <v>3912</v>
      </c>
      <c r="I417" t="s">
        <v>5041</v>
      </c>
      <c r="J417" t="s">
        <v>4925</v>
      </c>
      <c r="AE417">
        <v>254.2</v>
      </c>
    </row>
    <row r="418" spans="1:31" outlineLevel="2" x14ac:dyDescent="0.25">
      <c r="A418" t="s">
        <v>5464</v>
      </c>
      <c r="F418" t="s">
        <v>1440</v>
      </c>
      <c r="G418" s="3"/>
      <c r="H418" t="s">
        <v>3912</v>
      </c>
      <c r="I418" t="s">
        <v>6507</v>
      </c>
      <c r="J418" t="s">
        <v>4925</v>
      </c>
      <c r="AE418">
        <v>254.13</v>
      </c>
    </row>
    <row r="419" spans="1:31" outlineLevel="2" x14ac:dyDescent="0.25">
      <c r="A419" t="s">
        <v>5464</v>
      </c>
      <c r="F419" t="s">
        <v>1441</v>
      </c>
      <c r="G419" s="3"/>
      <c r="H419" t="s">
        <v>3913</v>
      </c>
      <c r="I419" t="s">
        <v>6507</v>
      </c>
      <c r="J419" t="s">
        <v>4526</v>
      </c>
      <c r="AE419">
        <v>254.16</v>
      </c>
    </row>
    <row r="420" spans="1:31" outlineLevel="2" x14ac:dyDescent="0.25">
      <c r="A420" t="s">
        <v>5464</v>
      </c>
      <c r="F420" t="s">
        <v>5706</v>
      </c>
      <c r="G420" s="3"/>
      <c r="H420" t="s">
        <v>3912</v>
      </c>
      <c r="I420" t="s">
        <v>3834</v>
      </c>
      <c r="J420" t="s">
        <v>4613</v>
      </c>
      <c r="AE420">
        <v>254.29</v>
      </c>
    </row>
    <row r="421" spans="1:31" outlineLevel="2" x14ac:dyDescent="0.25">
      <c r="A421" t="s">
        <v>6791</v>
      </c>
      <c r="F421" t="s">
        <v>4829</v>
      </c>
      <c r="G421" s="3"/>
      <c r="H421" t="s">
        <v>3913</v>
      </c>
      <c r="I421" t="s">
        <v>5041</v>
      </c>
      <c r="J421" t="s">
        <v>4925</v>
      </c>
      <c r="AE421">
        <v>191.8</v>
      </c>
    </row>
    <row r="422" spans="1:31" outlineLevel="2" x14ac:dyDescent="0.25">
      <c r="A422" t="s">
        <v>6791</v>
      </c>
      <c r="F422" t="s">
        <v>4829</v>
      </c>
      <c r="G422" s="3"/>
      <c r="H422" t="s">
        <v>3913</v>
      </c>
      <c r="I422" t="s">
        <v>6710</v>
      </c>
      <c r="J422" t="s">
        <v>4925</v>
      </c>
      <c r="AE422">
        <v>191.21</v>
      </c>
    </row>
    <row r="423" spans="1:31" outlineLevel="2" x14ac:dyDescent="0.25">
      <c r="A423" t="s">
        <v>6791</v>
      </c>
      <c r="F423" t="s">
        <v>4829</v>
      </c>
      <c r="G423" s="3"/>
      <c r="H423" t="s">
        <v>3913</v>
      </c>
      <c r="I423" t="s">
        <v>3834</v>
      </c>
      <c r="J423" t="s">
        <v>4925</v>
      </c>
      <c r="AE423">
        <v>191.32</v>
      </c>
    </row>
    <row r="424" spans="1:31" outlineLevel="2" x14ac:dyDescent="0.25">
      <c r="A424" t="s">
        <v>6791</v>
      </c>
      <c r="F424" t="s">
        <v>4829</v>
      </c>
      <c r="G424" s="3"/>
      <c r="H424" t="s">
        <v>3913</v>
      </c>
      <c r="I424" t="s">
        <v>3834</v>
      </c>
      <c r="J424" t="s">
        <v>4526</v>
      </c>
      <c r="AE424">
        <v>191.43</v>
      </c>
    </row>
    <row r="425" spans="1:31" outlineLevel="2" x14ac:dyDescent="0.25">
      <c r="A425" t="s">
        <v>6792</v>
      </c>
      <c r="F425" t="s">
        <v>1440</v>
      </c>
      <c r="G425" s="3"/>
      <c r="H425" t="s">
        <v>3913</v>
      </c>
      <c r="I425" t="s">
        <v>3834</v>
      </c>
      <c r="J425" t="s">
        <v>4925</v>
      </c>
      <c r="AE425">
        <v>193.1</v>
      </c>
    </row>
    <row r="426" spans="1:31" outlineLevel="2" x14ac:dyDescent="0.25">
      <c r="A426" t="s">
        <v>6792</v>
      </c>
      <c r="F426" t="s">
        <v>1440</v>
      </c>
      <c r="G426" s="3"/>
      <c r="H426" t="s">
        <v>3912</v>
      </c>
      <c r="I426" t="s">
        <v>3834</v>
      </c>
      <c r="J426" t="s">
        <v>4925</v>
      </c>
      <c r="AE426">
        <v>193.2</v>
      </c>
    </row>
    <row r="427" spans="1:31" outlineLevel="2" x14ac:dyDescent="0.25">
      <c r="A427" t="s">
        <v>6792</v>
      </c>
      <c r="F427" t="s">
        <v>1440</v>
      </c>
      <c r="G427" s="3"/>
      <c r="H427" t="s">
        <v>3912</v>
      </c>
      <c r="I427" t="s">
        <v>1477</v>
      </c>
      <c r="J427" t="s">
        <v>4623</v>
      </c>
      <c r="AE427" t="s">
        <v>1463</v>
      </c>
    </row>
    <row r="428" spans="1:31" outlineLevel="2" x14ac:dyDescent="0.25">
      <c r="A428" t="s">
        <v>6792</v>
      </c>
      <c r="F428" t="s">
        <v>1440</v>
      </c>
      <c r="G428" s="3"/>
      <c r="H428" t="s">
        <v>3912</v>
      </c>
      <c r="I428" t="s">
        <v>1677</v>
      </c>
      <c r="J428" t="s">
        <v>4623</v>
      </c>
      <c r="AE428" t="s">
        <v>1464</v>
      </c>
    </row>
    <row r="429" spans="1:31" outlineLevel="2" x14ac:dyDescent="0.25">
      <c r="A429" t="s">
        <v>6792</v>
      </c>
      <c r="F429" t="s">
        <v>1441</v>
      </c>
      <c r="G429" s="3"/>
      <c r="H429" t="s">
        <v>3913</v>
      </c>
      <c r="I429" t="s">
        <v>3834</v>
      </c>
      <c r="J429" t="s">
        <v>4925</v>
      </c>
      <c r="AE429">
        <v>193.6</v>
      </c>
    </row>
    <row r="430" spans="1:31" outlineLevel="2" x14ac:dyDescent="0.25">
      <c r="A430" t="s">
        <v>6792</v>
      </c>
      <c r="F430" t="s">
        <v>1440</v>
      </c>
      <c r="G430" s="3"/>
      <c r="H430" t="s">
        <v>3912</v>
      </c>
      <c r="I430" t="s">
        <v>5041</v>
      </c>
      <c r="J430" t="s">
        <v>4526</v>
      </c>
      <c r="AE430">
        <v>193.14</v>
      </c>
    </row>
    <row r="431" spans="1:31" outlineLevel="2" x14ac:dyDescent="0.25">
      <c r="A431" t="s">
        <v>5193</v>
      </c>
      <c r="F431" t="s">
        <v>1440</v>
      </c>
      <c r="G431" s="3"/>
      <c r="H431" t="s">
        <v>3913</v>
      </c>
      <c r="I431" t="s">
        <v>5041</v>
      </c>
      <c r="J431" t="s">
        <v>4623</v>
      </c>
      <c r="AE431">
        <v>190.5</v>
      </c>
    </row>
    <row r="432" spans="1:31" outlineLevel="2" x14ac:dyDescent="0.25">
      <c r="A432" t="s">
        <v>5193</v>
      </c>
      <c r="F432" t="s">
        <v>1440</v>
      </c>
      <c r="G432" s="3"/>
      <c r="H432" t="s">
        <v>3912</v>
      </c>
      <c r="I432" t="s">
        <v>5041</v>
      </c>
      <c r="J432" t="s">
        <v>4613</v>
      </c>
      <c r="AE432">
        <v>190.6</v>
      </c>
    </row>
    <row r="433" spans="1:31" outlineLevel="2" x14ac:dyDescent="0.25">
      <c r="A433" t="s">
        <v>6794</v>
      </c>
      <c r="F433" t="s">
        <v>1440</v>
      </c>
      <c r="G433" s="3"/>
      <c r="H433" t="s">
        <v>3913</v>
      </c>
      <c r="I433" t="s">
        <v>6710</v>
      </c>
      <c r="J433" t="s">
        <v>4613</v>
      </c>
      <c r="AE433">
        <v>195.1</v>
      </c>
    </row>
    <row r="434" spans="1:31" outlineLevel="2" x14ac:dyDescent="0.25">
      <c r="A434" t="s">
        <v>6794</v>
      </c>
      <c r="F434" t="s">
        <v>1440</v>
      </c>
      <c r="G434" s="3"/>
      <c r="H434" t="s">
        <v>3912</v>
      </c>
      <c r="I434" t="s">
        <v>6710</v>
      </c>
      <c r="J434" t="s">
        <v>4613</v>
      </c>
      <c r="AE434">
        <v>195.2</v>
      </c>
    </row>
    <row r="435" spans="1:31" outlineLevel="2" x14ac:dyDescent="0.25">
      <c r="A435" t="s">
        <v>247</v>
      </c>
      <c r="F435" t="s">
        <v>1440</v>
      </c>
      <c r="G435" s="3"/>
      <c r="H435" t="s">
        <v>3912</v>
      </c>
      <c r="I435" t="s">
        <v>5041</v>
      </c>
      <c r="J435" t="s">
        <v>4925</v>
      </c>
      <c r="AE435">
        <v>67.3</v>
      </c>
    </row>
    <row r="436" spans="1:31" outlineLevel="2" x14ac:dyDescent="0.25">
      <c r="A436" t="s">
        <v>247</v>
      </c>
      <c r="F436" t="s">
        <v>1441</v>
      </c>
      <c r="G436" s="3"/>
      <c r="H436" t="s">
        <v>3913</v>
      </c>
      <c r="I436" t="s">
        <v>5041</v>
      </c>
      <c r="J436" t="s">
        <v>4526</v>
      </c>
      <c r="AE436">
        <v>67.7</v>
      </c>
    </row>
    <row r="437" spans="1:31" outlineLevel="2" x14ac:dyDescent="0.25">
      <c r="A437" t="s">
        <v>247</v>
      </c>
      <c r="F437" t="s">
        <v>1440</v>
      </c>
      <c r="G437" s="3"/>
      <c r="H437" t="s">
        <v>3913</v>
      </c>
      <c r="I437" t="s">
        <v>5041</v>
      </c>
      <c r="J437" t="s">
        <v>4925</v>
      </c>
      <c r="AE437">
        <v>67.13</v>
      </c>
    </row>
    <row r="438" spans="1:31" outlineLevel="2" x14ac:dyDescent="0.25">
      <c r="A438" t="s">
        <v>6795</v>
      </c>
      <c r="F438" t="s">
        <v>1440</v>
      </c>
      <c r="G438" s="3"/>
      <c r="H438" t="s">
        <v>3912</v>
      </c>
      <c r="I438" t="s">
        <v>5041</v>
      </c>
      <c r="J438" t="s">
        <v>4613</v>
      </c>
      <c r="AE438">
        <v>196.5</v>
      </c>
    </row>
    <row r="439" spans="1:31" outlineLevel="2" x14ac:dyDescent="0.25">
      <c r="A439" t="s">
        <v>4511</v>
      </c>
      <c r="F439" t="s">
        <v>1440</v>
      </c>
      <c r="G439" s="3"/>
      <c r="H439" t="s">
        <v>3912</v>
      </c>
      <c r="I439" t="s">
        <v>4991</v>
      </c>
      <c r="J439" t="s">
        <v>4925</v>
      </c>
      <c r="AE439">
        <v>258.2</v>
      </c>
    </row>
    <row r="440" spans="1:31" outlineLevel="2" x14ac:dyDescent="0.25">
      <c r="A440" t="s">
        <v>4511</v>
      </c>
      <c r="F440" t="s">
        <v>1440</v>
      </c>
      <c r="G440" s="3"/>
      <c r="H440" t="s">
        <v>3912</v>
      </c>
      <c r="I440" t="s">
        <v>6507</v>
      </c>
      <c r="J440" t="s">
        <v>4925</v>
      </c>
      <c r="AE440">
        <v>258.14</v>
      </c>
    </row>
    <row r="441" spans="1:31" outlineLevel="2" x14ac:dyDescent="0.25">
      <c r="A441" t="s">
        <v>5465</v>
      </c>
      <c r="F441" t="s">
        <v>5706</v>
      </c>
      <c r="G441" s="3"/>
      <c r="H441" t="s">
        <v>3912</v>
      </c>
      <c r="I441" t="s">
        <v>3834</v>
      </c>
      <c r="J441" t="s">
        <v>4925</v>
      </c>
      <c r="AE441">
        <v>257.60000000000002</v>
      </c>
    </row>
    <row r="442" spans="1:31" outlineLevel="2" x14ac:dyDescent="0.25">
      <c r="A442" t="s">
        <v>5466</v>
      </c>
      <c r="F442" t="s">
        <v>1440</v>
      </c>
      <c r="G442" s="3"/>
      <c r="H442" t="s">
        <v>3912</v>
      </c>
      <c r="I442" t="s">
        <v>5041</v>
      </c>
      <c r="J442" t="s">
        <v>4925</v>
      </c>
      <c r="AE442">
        <v>259.10000000000002</v>
      </c>
    </row>
    <row r="443" spans="1:31" outlineLevel="2" x14ac:dyDescent="0.25">
      <c r="A443" t="s">
        <v>4512</v>
      </c>
      <c r="F443" t="s">
        <v>1081</v>
      </c>
      <c r="G443" s="3"/>
      <c r="H443" t="s">
        <v>3913</v>
      </c>
      <c r="I443" t="s">
        <v>5041</v>
      </c>
      <c r="J443" t="s">
        <v>4623</v>
      </c>
      <c r="AE443">
        <v>262.39999999999998</v>
      </c>
    </row>
    <row r="444" spans="1:31" outlineLevel="2" x14ac:dyDescent="0.25">
      <c r="A444" t="s">
        <v>5468</v>
      </c>
      <c r="F444" t="s">
        <v>1441</v>
      </c>
      <c r="G444" s="3"/>
      <c r="H444" t="s">
        <v>3913</v>
      </c>
      <c r="I444" t="s">
        <v>5041</v>
      </c>
      <c r="J444" t="s">
        <v>4623</v>
      </c>
      <c r="AE444">
        <v>261.2</v>
      </c>
    </row>
    <row r="445" spans="1:31" outlineLevel="2" x14ac:dyDescent="0.25">
      <c r="A445" t="s">
        <v>5469</v>
      </c>
      <c r="F445" t="s">
        <v>5706</v>
      </c>
      <c r="G445" s="3"/>
      <c r="H445" t="s">
        <v>3912</v>
      </c>
      <c r="I445" t="s">
        <v>3834</v>
      </c>
      <c r="J445" t="s">
        <v>4623</v>
      </c>
      <c r="AE445">
        <v>263.10000000000002</v>
      </c>
    </row>
    <row r="446" spans="1:31" outlineLevel="2" x14ac:dyDescent="0.25">
      <c r="A446" t="s">
        <v>5469</v>
      </c>
      <c r="F446" t="s">
        <v>5389</v>
      </c>
      <c r="G446" s="3"/>
      <c r="H446" t="s">
        <v>3912</v>
      </c>
      <c r="I446" t="s">
        <v>3834</v>
      </c>
      <c r="J446" t="s">
        <v>4526</v>
      </c>
      <c r="AE446">
        <v>263.2</v>
      </c>
    </row>
    <row r="447" spans="1:31" outlineLevel="2" x14ac:dyDescent="0.25">
      <c r="A447" t="s">
        <v>5469</v>
      </c>
      <c r="F447" t="s">
        <v>1441</v>
      </c>
      <c r="G447" s="3"/>
      <c r="H447" t="s">
        <v>3913</v>
      </c>
      <c r="I447" t="s">
        <v>3834</v>
      </c>
      <c r="J447" t="s">
        <v>4526</v>
      </c>
      <c r="AE447">
        <v>263.7</v>
      </c>
    </row>
    <row r="448" spans="1:31" outlineLevel="2" x14ac:dyDescent="0.25">
      <c r="A448" t="s">
        <v>5469</v>
      </c>
      <c r="F448" t="s">
        <v>2969</v>
      </c>
      <c r="G448" s="3"/>
      <c r="H448" t="s">
        <v>3912</v>
      </c>
      <c r="I448" t="s">
        <v>575</v>
      </c>
      <c r="J448" t="s">
        <v>4623</v>
      </c>
      <c r="AE448">
        <v>263.12</v>
      </c>
    </row>
    <row r="449" spans="1:31" outlineLevel="2" x14ac:dyDescent="0.25">
      <c r="A449" t="s">
        <v>5469</v>
      </c>
      <c r="F449" t="s">
        <v>5389</v>
      </c>
      <c r="G449" s="3"/>
      <c r="H449" t="s">
        <v>3912</v>
      </c>
      <c r="I449" t="s">
        <v>575</v>
      </c>
      <c r="J449" t="s">
        <v>4623</v>
      </c>
      <c r="AE449">
        <v>263.13</v>
      </c>
    </row>
    <row r="450" spans="1:31" outlineLevel="2" x14ac:dyDescent="0.25">
      <c r="A450" t="s">
        <v>5469</v>
      </c>
      <c r="F450" t="s">
        <v>2969</v>
      </c>
      <c r="G450" s="3"/>
      <c r="H450" t="s">
        <v>3912</v>
      </c>
      <c r="I450" t="s">
        <v>3834</v>
      </c>
      <c r="J450" t="s">
        <v>4925</v>
      </c>
      <c r="AE450">
        <v>263.14999999999998</v>
      </c>
    </row>
    <row r="451" spans="1:31" outlineLevel="2" x14ac:dyDescent="0.25">
      <c r="A451" t="s">
        <v>5469</v>
      </c>
      <c r="F451" t="s">
        <v>5701</v>
      </c>
      <c r="G451" s="3"/>
      <c r="H451" t="s">
        <v>3913</v>
      </c>
      <c r="I451" t="s">
        <v>3834</v>
      </c>
      <c r="J451" t="s">
        <v>4925</v>
      </c>
      <c r="AE451">
        <v>263.16000000000003</v>
      </c>
    </row>
    <row r="452" spans="1:31" outlineLevel="2" x14ac:dyDescent="0.25">
      <c r="A452" t="s">
        <v>5469</v>
      </c>
      <c r="F452" t="s">
        <v>5389</v>
      </c>
      <c r="G452" s="3"/>
      <c r="H452" t="s">
        <v>3912</v>
      </c>
      <c r="I452" t="s">
        <v>3834</v>
      </c>
      <c r="J452" t="s">
        <v>4526</v>
      </c>
      <c r="AE452">
        <v>263.19</v>
      </c>
    </row>
    <row r="453" spans="1:31" outlineLevel="2" x14ac:dyDescent="0.25">
      <c r="A453" t="s">
        <v>5469</v>
      </c>
      <c r="F453" t="s">
        <v>5707</v>
      </c>
      <c r="G453" s="3"/>
      <c r="H453" t="s">
        <v>3913</v>
      </c>
      <c r="I453" t="s">
        <v>3834</v>
      </c>
      <c r="J453" t="s">
        <v>4623</v>
      </c>
      <c r="AE453">
        <v>263.2</v>
      </c>
    </row>
    <row r="454" spans="1:31" outlineLevel="2" x14ac:dyDescent="0.25">
      <c r="A454" t="s">
        <v>5469</v>
      </c>
      <c r="F454" t="s">
        <v>1079</v>
      </c>
      <c r="G454" s="3"/>
      <c r="H454" t="s">
        <v>3912</v>
      </c>
      <c r="I454" t="s">
        <v>3834</v>
      </c>
      <c r="J454" t="s">
        <v>4925</v>
      </c>
      <c r="AE454">
        <v>263.23</v>
      </c>
    </row>
    <row r="455" spans="1:31" outlineLevel="2" x14ac:dyDescent="0.25">
      <c r="A455" t="s">
        <v>5469</v>
      </c>
      <c r="F455" t="s">
        <v>1081</v>
      </c>
      <c r="G455" s="3"/>
      <c r="H455" t="s">
        <v>3913</v>
      </c>
      <c r="I455" t="s">
        <v>3834</v>
      </c>
      <c r="J455" t="s">
        <v>4623</v>
      </c>
      <c r="AE455">
        <v>263.24</v>
      </c>
    </row>
    <row r="456" spans="1:31" outlineLevel="2" x14ac:dyDescent="0.25">
      <c r="A456" t="s">
        <v>5469</v>
      </c>
      <c r="F456" t="s">
        <v>5704</v>
      </c>
      <c r="G456" s="3"/>
      <c r="H456" t="s">
        <v>3912</v>
      </c>
      <c r="I456" t="s">
        <v>3834</v>
      </c>
      <c r="J456" t="s">
        <v>4925</v>
      </c>
      <c r="AE456">
        <v>263.27</v>
      </c>
    </row>
    <row r="457" spans="1:31" outlineLevel="2" x14ac:dyDescent="0.25">
      <c r="A457" t="s">
        <v>5469</v>
      </c>
      <c r="F457" t="s">
        <v>5702</v>
      </c>
      <c r="G457" s="3"/>
      <c r="H457" t="s">
        <v>3913</v>
      </c>
      <c r="I457" t="s">
        <v>3834</v>
      </c>
      <c r="J457" t="s">
        <v>4925</v>
      </c>
      <c r="AE457">
        <v>263.27999999999997</v>
      </c>
    </row>
    <row r="458" spans="1:31" outlineLevel="2" x14ac:dyDescent="0.25">
      <c r="A458" t="s">
        <v>5469</v>
      </c>
      <c r="F458" t="s">
        <v>6757</v>
      </c>
      <c r="G458" s="3"/>
      <c r="H458" t="s">
        <v>3912</v>
      </c>
      <c r="I458" t="s">
        <v>3834</v>
      </c>
      <c r="J458" t="s">
        <v>4623</v>
      </c>
      <c r="AE458">
        <v>283.31</v>
      </c>
    </row>
    <row r="459" spans="1:31" outlineLevel="2" x14ac:dyDescent="0.25">
      <c r="A459" t="s">
        <v>5469</v>
      </c>
      <c r="F459" t="s">
        <v>4216</v>
      </c>
      <c r="G459" s="3"/>
      <c r="H459" t="s">
        <v>3913</v>
      </c>
      <c r="I459" t="s">
        <v>3834</v>
      </c>
      <c r="J459" t="s">
        <v>4623</v>
      </c>
      <c r="AE459">
        <v>263.32</v>
      </c>
    </row>
    <row r="460" spans="1:31" outlineLevel="2" x14ac:dyDescent="0.25">
      <c r="A460" t="s">
        <v>5469</v>
      </c>
      <c r="F460" t="s">
        <v>5706</v>
      </c>
      <c r="G460" s="3"/>
      <c r="H460" t="s">
        <v>3912</v>
      </c>
      <c r="I460" t="s">
        <v>575</v>
      </c>
      <c r="J460" t="s">
        <v>4623</v>
      </c>
      <c r="AE460">
        <v>263.35000000000002</v>
      </c>
    </row>
    <row r="461" spans="1:31" outlineLevel="2" x14ac:dyDescent="0.25">
      <c r="A461" t="s">
        <v>5469</v>
      </c>
      <c r="F461" t="s">
        <v>4829</v>
      </c>
      <c r="G461" s="3"/>
      <c r="H461" t="s">
        <v>3913</v>
      </c>
      <c r="I461" t="s">
        <v>575</v>
      </c>
      <c r="J461" t="s">
        <v>4623</v>
      </c>
      <c r="AE461">
        <v>263.36</v>
      </c>
    </row>
    <row r="462" spans="1:31" outlineLevel="2" x14ac:dyDescent="0.25">
      <c r="A462" t="s">
        <v>5469</v>
      </c>
      <c r="F462" t="s">
        <v>5389</v>
      </c>
      <c r="G462" s="3"/>
      <c r="H462" t="s">
        <v>3912</v>
      </c>
      <c r="I462" t="s">
        <v>575</v>
      </c>
      <c r="J462" t="s">
        <v>4623</v>
      </c>
      <c r="AE462">
        <v>263.39</v>
      </c>
    </row>
    <row r="463" spans="1:31" outlineLevel="2" x14ac:dyDescent="0.25">
      <c r="A463" t="s">
        <v>5469</v>
      </c>
      <c r="F463" t="s">
        <v>5707</v>
      </c>
      <c r="G463" s="3"/>
      <c r="H463" t="s">
        <v>3913</v>
      </c>
      <c r="I463" t="s">
        <v>575</v>
      </c>
      <c r="J463" t="s">
        <v>4526</v>
      </c>
      <c r="AE463">
        <v>263.41000000000003</v>
      </c>
    </row>
    <row r="464" spans="1:31" outlineLevel="2" x14ac:dyDescent="0.25">
      <c r="A464" t="s">
        <v>5469</v>
      </c>
      <c r="F464" t="s">
        <v>1081</v>
      </c>
      <c r="G464" s="3"/>
      <c r="H464" t="s">
        <v>3913</v>
      </c>
      <c r="I464" t="s">
        <v>575</v>
      </c>
      <c r="J464" t="s">
        <v>4623</v>
      </c>
      <c r="AE464">
        <v>263.44</v>
      </c>
    </row>
    <row r="465" spans="1:31" outlineLevel="2" x14ac:dyDescent="0.25">
      <c r="A465" t="s">
        <v>5469</v>
      </c>
      <c r="F465" t="s">
        <v>5702</v>
      </c>
      <c r="G465" s="3"/>
      <c r="H465" t="s">
        <v>3913</v>
      </c>
      <c r="I465" t="s">
        <v>575</v>
      </c>
      <c r="J465" t="s">
        <v>4623</v>
      </c>
      <c r="AE465">
        <v>263.48</v>
      </c>
    </row>
    <row r="466" spans="1:31" outlineLevel="2" x14ac:dyDescent="0.25">
      <c r="A466" t="s">
        <v>5469</v>
      </c>
      <c r="F466" t="s">
        <v>4216</v>
      </c>
      <c r="G466" s="3"/>
      <c r="H466" t="s">
        <v>3913</v>
      </c>
      <c r="I466" t="s">
        <v>575</v>
      </c>
      <c r="J466" t="s">
        <v>4526</v>
      </c>
      <c r="AE466">
        <v>263.51</v>
      </c>
    </row>
    <row r="467" spans="1:31" outlineLevel="2" x14ac:dyDescent="0.25">
      <c r="A467" t="s">
        <v>5469</v>
      </c>
      <c r="F467" t="s">
        <v>1440</v>
      </c>
      <c r="G467" s="3"/>
      <c r="H467" t="s">
        <v>3912</v>
      </c>
      <c r="I467" t="s">
        <v>6507</v>
      </c>
      <c r="J467" t="s">
        <v>4623</v>
      </c>
      <c r="AE467">
        <v>263.52999999999997</v>
      </c>
    </row>
    <row r="468" spans="1:31" outlineLevel="2" x14ac:dyDescent="0.25">
      <c r="A468" t="s">
        <v>5469</v>
      </c>
      <c r="F468" t="s">
        <v>1440</v>
      </c>
      <c r="G468" s="3"/>
      <c r="H468" t="s">
        <v>3912</v>
      </c>
      <c r="I468" t="s">
        <v>6507</v>
      </c>
      <c r="J468" t="s">
        <v>4613</v>
      </c>
      <c r="AE468">
        <v>263.60000000000002</v>
      </c>
    </row>
    <row r="469" spans="1:31" outlineLevel="2" x14ac:dyDescent="0.25">
      <c r="A469" t="s">
        <v>6642</v>
      </c>
      <c r="F469" t="s">
        <v>1440</v>
      </c>
      <c r="G469" s="3"/>
      <c r="H469" t="s">
        <v>3912</v>
      </c>
      <c r="I469" t="s">
        <v>3832</v>
      </c>
      <c r="J469" t="s">
        <v>4613</v>
      </c>
      <c r="AE469">
        <v>81.2</v>
      </c>
    </row>
    <row r="470" spans="1:31" outlineLevel="2" x14ac:dyDescent="0.25">
      <c r="A470" t="s">
        <v>681</v>
      </c>
      <c r="F470" t="s">
        <v>1440</v>
      </c>
      <c r="G470" s="3"/>
      <c r="H470" t="s">
        <v>3912</v>
      </c>
      <c r="I470" t="s">
        <v>5041</v>
      </c>
      <c r="J470" t="s">
        <v>4613</v>
      </c>
      <c r="AE470">
        <v>80.099999999999994</v>
      </c>
    </row>
    <row r="471" spans="1:31" outlineLevel="2" x14ac:dyDescent="0.25">
      <c r="A471" t="s">
        <v>681</v>
      </c>
      <c r="F471" t="s">
        <v>1440</v>
      </c>
      <c r="G471" s="3"/>
      <c r="H471" t="s">
        <v>3912</v>
      </c>
      <c r="I471" t="s">
        <v>3832</v>
      </c>
      <c r="J471" t="s">
        <v>4613</v>
      </c>
      <c r="AE471">
        <v>80.599999999999994</v>
      </c>
    </row>
    <row r="472" spans="1:31" outlineLevel="2" x14ac:dyDescent="0.25">
      <c r="A472" t="s">
        <v>5467</v>
      </c>
      <c r="F472" t="s">
        <v>1440</v>
      </c>
      <c r="G472" s="3"/>
      <c r="H472" t="s">
        <v>3912</v>
      </c>
      <c r="I472" t="s">
        <v>5041</v>
      </c>
      <c r="J472" t="s">
        <v>4925</v>
      </c>
      <c r="AE472">
        <v>260.10000000000002</v>
      </c>
    </row>
    <row r="473" spans="1:31" outlineLevel="2" x14ac:dyDescent="0.25">
      <c r="A473" t="s">
        <v>143</v>
      </c>
      <c r="F473" t="s">
        <v>1079</v>
      </c>
      <c r="G473" s="3"/>
      <c r="H473" t="s">
        <v>3912</v>
      </c>
      <c r="I473" t="s">
        <v>5041</v>
      </c>
      <c r="J473" t="s">
        <v>4925</v>
      </c>
      <c r="AE473">
        <v>83.1</v>
      </c>
    </row>
    <row r="474" spans="1:31" outlineLevel="2" x14ac:dyDescent="0.25">
      <c r="A474" t="s">
        <v>143</v>
      </c>
      <c r="F474" t="s">
        <v>1079</v>
      </c>
      <c r="G474" s="3"/>
      <c r="H474" t="s">
        <v>3912</v>
      </c>
      <c r="I474" t="s">
        <v>3834</v>
      </c>
      <c r="J474" t="s">
        <v>4925</v>
      </c>
      <c r="AE474">
        <v>83.3</v>
      </c>
    </row>
    <row r="475" spans="1:31" outlineLevel="2" x14ac:dyDescent="0.25">
      <c r="A475" t="s">
        <v>143</v>
      </c>
      <c r="F475" t="s">
        <v>1079</v>
      </c>
      <c r="G475" s="3"/>
      <c r="H475" t="s">
        <v>3912</v>
      </c>
      <c r="I475" t="s">
        <v>3834</v>
      </c>
      <c r="J475" t="s">
        <v>4526</v>
      </c>
      <c r="AE475">
        <v>83.6</v>
      </c>
    </row>
    <row r="476" spans="1:31" outlineLevel="2" x14ac:dyDescent="0.25">
      <c r="A476" t="s">
        <v>143</v>
      </c>
      <c r="F476" t="s">
        <v>1079</v>
      </c>
      <c r="G476" s="3"/>
      <c r="H476" t="s">
        <v>3912</v>
      </c>
      <c r="I476" t="s">
        <v>5041</v>
      </c>
      <c r="J476" t="s">
        <v>4623</v>
      </c>
      <c r="AE476">
        <v>83.7</v>
      </c>
    </row>
    <row r="477" spans="1:31" outlineLevel="2" x14ac:dyDescent="0.25">
      <c r="A477" t="s">
        <v>143</v>
      </c>
      <c r="F477" t="s">
        <v>1079</v>
      </c>
      <c r="G477" s="3"/>
      <c r="H477" t="s">
        <v>3912</v>
      </c>
      <c r="I477" t="s">
        <v>5041</v>
      </c>
      <c r="J477" t="s">
        <v>4623</v>
      </c>
      <c r="AE477">
        <v>83.8</v>
      </c>
    </row>
    <row r="478" spans="1:31" outlineLevel="2" x14ac:dyDescent="0.25">
      <c r="A478" t="s">
        <v>143</v>
      </c>
      <c r="F478" t="s">
        <v>1079</v>
      </c>
      <c r="G478" s="3"/>
      <c r="H478" t="s">
        <v>3912</v>
      </c>
      <c r="I478" t="s">
        <v>1080</v>
      </c>
      <c r="J478" t="s">
        <v>4623</v>
      </c>
      <c r="AE478">
        <v>83.9</v>
      </c>
    </row>
    <row r="479" spans="1:31" outlineLevel="2" x14ac:dyDescent="0.25">
      <c r="A479" t="s">
        <v>143</v>
      </c>
      <c r="F479" t="s">
        <v>1081</v>
      </c>
      <c r="G479" s="3"/>
      <c r="H479" t="s">
        <v>3913</v>
      </c>
      <c r="I479" t="s">
        <v>3834</v>
      </c>
      <c r="J479" t="s">
        <v>4623</v>
      </c>
      <c r="AE479">
        <v>83.11</v>
      </c>
    </row>
    <row r="480" spans="1:31" outlineLevel="2" x14ac:dyDescent="0.25">
      <c r="A480" t="s">
        <v>2394</v>
      </c>
      <c r="F480" t="s">
        <v>1440</v>
      </c>
      <c r="G480" s="3"/>
      <c r="H480" t="s">
        <v>3912</v>
      </c>
      <c r="I480" t="s">
        <v>4991</v>
      </c>
      <c r="J480" t="s">
        <v>4925</v>
      </c>
      <c r="AE480">
        <v>84.3</v>
      </c>
    </row>
    <row r="481" spans="1:31" outlineLevel="2" x14ac:dyDescent="0.25">
      <c r="A481" t="s">
        <v>2394</v>
      </c>
      <c r="F481" t="s">
        <v>1440</v>
      </c>
      <c r="G481" s="3"/>
      <c r="H481" t="s">
        <v>3912</v>
      </c>
      <c r="I481" t="s">
        <v>3971</v>
      </c>
      <c r="J481" t="s">
        <v>4623</v>
      </c>
      <c r="AE481">
        <v>84.13</v>
      </c>
    </row>
    <row r="482" spans="1:31" outlineLevel="2" x14ac:dyDescent="0.25">
      <c r="A482" t="s">
        <v>2394</v>
      </c>
      <c r="F482" t="s">
        <v>1440</v>
      </c>
      <c r="G482" s="3"/>
      <c r="H482" t="s">
        <v>3912</v>
      </c>
      <c r="I482" t="s">
        <v>4991</v>
      </c>
      <c r="J482" t="s">
        <v>4925</v>
      </c>
      <c r="AE482">
        <v>84.19</v>
      </c>
    </row>
    <row r="483" spans="1:31" outlineLevel="2" x14ac:dyDescent="0.25">
      <c r="A483" t="s">
        <v>2394</v>
      </c>
      <c r="F483" t="s">
        <v>1440</v>
      </c>
      <c r="G483" s="3"/>
      <c r="H483" t="s">
        <v>3912</v>
      </c>
      <c r="I483" t="s">
        <v>4991</v>
      </c>
      <c r="J483" t="s">
        <v>4925</v>
      </c>
      <c r="AE483">
        <v>84.29</v>
      </c>
    </row>
    <row r="484" spans="1:31" outlineLevel="2" x14ac:dyDescent="0.25">
      <c r="A484" t="s">
        <v>2394</v>
      </c>
      <c r="F484" t="s">
        <v>1441</v>
      </c>
      <c r="G484" s="3"/>
      <c r="H484" t="s">
        <v>3913</v>
      </c>
      <c r="I484" t="s">
        <v>4991</v>
      </c>
      <c r="J484" t="s">
        <v>4623</v>
      </c>
      <c r="AE484">
        <v>84.32</v>
      </c>
    </row>
    <row r="485" spans="1:31" outlineLevel="2" x14ac:dyDescent="0.25">
      <c r="A485" t="s">
        <v>2394</v>
      </c>
      <c r="F485" t="s">
        <v>1440</v>
      </c>
      <c r="G485" s="3"/>
      <c r="H485" t="s">
        <v>3912</v>
      </c>
      <c r="I485" t="s">
        <v>5041</v>
      </c>
      <c r="J485" t="s">
        <v>4623</v>
      </c>
      <c r="AE485">
        <v>84.43</v>
      </c>
    </row>
    <row r="486" spans="1:31" outlineLevel="2" x14ac:dyDescent="0.25">
      <c r="A486" t="s">
        <v>6074</v>
      </c>
      <c r="F486" t="s">
        <v>1440</v>
      </c>
      <c r="G486" s="3"/>
      <c r="H486" t="s">
        <v>3913</v>
      </c>
      <c r="I486" t="s">
        <v>5041</v>
      </c>
      <c r="J486" t="s">
        <v>4613</v>
      </c>
      <c r="AE486">
        <v>266.8</v>
      </c>
    </row>
    <row r="487" spans="1:31" outlineLevel="2" x14ac:dyDescent="0.25">
      <c r="A487" t="s">
        <v>6074</v>
      </c>
      <c r="F487" t="s">
        <v>1440</v>
      </c>
      <c r="G487" s="3"/>
      <c r="H487" t="s">
        <v>3912</v>
      </c>
      <c r="I487" t="s">
        <v>5041</v>
      </c>
      <c r="J487" t="s">
        <v>4526</v>
      </c>
      <c r="AE487">
        <v>266.89999999999998</v>
      </c>
    </row>
    <row r="488" spans="1:31" outlineLevel="2" x14ac:dyDescent="0.25">
      <c r="A488" t="s">
        <v>6074</v>
      </c>
      <c r="F488" t="s">
        <v>1441</v>
      </c>
      <c r="G488" s="3"/>
      <c r="H488" t="s">
        <v>3913</v>
      </c>
      <c r="I488" t="s">
        <v>5041</v>
      </c>
      <c r="J488" t="s">
        <v>4623</v>
      </c>
      <c r="AE488">
        <v>266.19</v>
      </c>
    </row>
    <row r="489" spans="1:31" outlineLevel="2" x14ac:dyDescent="0.25">
      <c r="A489" t="s">
        <v>5177</v>
      </c>
      <c r="F489" t="s">
        <v>1440</v>
      </c>
      <c r="G489" s="3"/>
      <c r="H489" t="s">
        <v>3912</v>
      </c>
      <c r="I489" t="s">
        <v>5041</v>
      </c>
      <c r="J489" t="s">
        <v>4613</v>
      </c>
      <c r="AE489">
        <v>85.3</v>
      </c>
    </row>
    <row r="490" spans="1:31" outlineLevel="2" x14ac:dyDescent="0.25">
      <c r="A490" t="s">
        <v>5470</v>
      </c>
      <c r="F490" t="s">
        <v>5389</v>
      </c>
      <c r="G490" s="3"/>
      <c r="H490" t="s">
        <v>3913</v>
      </c>
      <c r="I490" t="s">
        <v>6710</v>
      </c>
      <c r="J490" t="s">
        <v>4925</v>
      </c>
      <c r="AE490">
        <v>268.89999999999998</v>
      </c>
    </row>
    <row r="491" spans="1:31" outlineLevel="2" x14ac:dyDescent="0.25">
      <c r="A491" t="s">
        <v>5470</v>
      </c>
      <c r="F491" t="s">
        <v>5707</v>
      </c>
      <c r="G491" s="3"/>
      <c r="H491" t="s">
        <v>3913</v>
      </c>
      <c r="I491" t="s">
        <v>6710</v>
      </c>
      <c r="J491" t="s">
        <v>4623</v>
      </c>
      <c r="AE491">
        <v>268.12</v>
      </c>
    </row>
    <row r="492" spans="1:31" outlineLevel="2" x14ac:dyDescent="0.25">
      <c r="A492" t="s">
        <v>5470</v>
      </c>
      <c r="F492" t="s">
        <v>1440</v>
      </c>
      <c r="G492" s="3"/>
      <c r="H492" t="s">
        <v>3912</v>
      </c>
      <c r="I492" t="s">
        <v>5041</v>
      </c>
      <c r="J492" t="s">
        <v>5044</v>
      </c>
      <c r="AE492">
        <v>268.14999999999998</v>
      </c>
    </row>
    <row r="493" spans="1:31" outlineLevel="2" x14ac:dyDescent="0.25">
      <c r="A493" t="s">
        <v>5470</v>
      </c>
      <c r="F493" t="s">
        <v>1441</v>
      </c>
      <c r="G493" s="3"/>
      <c r="H493" t="s">
        <v>3913</v>
      </c>
      <c r="I493" t="s">
        <v>5041</v>
      </c>
      <c r="J493" t="s">
        <v>5044</v>
      </c>
      <c r="AE493">
        <v>268.2</v>
      </c>
    </row>
    <row r="494" spans="1:31" outlineLevel="2" x14ac:dyDescent="0.25">
      <c r="A494" t="s">
        <v>5470</v>
      </c>
      <c r="F494" t="s">
        <v>1440</v>
      </c>
      <c r="G494" s="3"/>
      <c r="H494" t="s">
        <v>3912</v>
      </c>
      <c r="I494" t="s">
        <v>5041</v>
      </c>
      <c r="J494" t="s">
        <v>5044</v>
      </c>
      <c r="AE494">
        <v>268.27999999999997</v>
      </c>
    </row>
    <row r="495" spans="1:31" outlineLevel="2" x14ac:dyDescent="0.25">
      <c r="A495" t="s">
        <v>5470</v>
      </c>
      <c r="F495" t="s">
        <v>1441</v>
      </c>
      <c r="G495" s="3"/>
      <c r="H495" t="s">
        <v>3913</v>
      </c>
      <c r="I495" t="s">
        <v>5041</v>
      </c>
      <c r="J495" t="s">
        <v>5044</v>
      </c>
      <c r="AE495">
        <v>268.33</v>
      </c>
    </row>
    <row r="496" spans="1:31" outlineLevel="2" x14ac:dyDescent="0.25">
      <c r="A496" t="s">
        <v>5470</v>
      </c>
      <c r="F496" t="s">
        <v>1440</v>
      </c>
      <c r="G496" s="3"/>
      <c r="H496" t="s">
        <v>3912</v>
      </c>
      <c r="I496" t="s">
        <v>5041</v>
      </c>
      <c r="J496" t="s">
        <v>5044</v>
      </c>
      <c r="AE496">
        <v>268.41000000000003</v>
      </c>
    </row>
    <row r="497" spans="1:31" outlineLevel="2" x14ac:dyDescent="0.25">
      <c r="A497" t="s">
        <v>5470</v>
      </c>
      <c r="F497" t="s">
        <v>1441</v>
      </c>
      <c r="G497" s="3"/>
      <c r="H497" t="s">
        <v>3913</v>
      </c>
      <c r="I497" t="s">
        <v>5041</v>
      </c>
      <c r="J497" t="s">
        <v>5044</v>
      </c>
      <c r="AE497">
        <v>268.45999999999998</v>
      </c>
    </row>
    <row r="498" spans="1:31" outlineLevel="2" x14ac:dyDescent="0.25">
      <c r="A498" t="s">
        <v>5162</v>
      </c>
      <c r="F498" t="s">
        <v>1440</v>
      </c>
      <c r="G498" s="3"/>
      <c r="H498" t="s">
        <v>3913</v>
      </c>
      <c r="I498" t="s">
        <v>5041</v>
      </c>
      <c r="J498" t="s">
        <v>4526</v>
      </c>
      <c r="AE498">
        <v>17.3</v>
      </c>
    </row>
    <row r="499" spans="1:31" outlineLevel="2" x14ac:dyDescent="0.25">
      <c r="A499" t="s">
        <v>5162</v>
      </c>
      <c r="F499" t="s">
        <v>1440</v>
      </c>
      <c r="G499" s="3"/>
      <c r="H499" t="s">
        <v>3912</v>
      </c>
      <c r="I499" t="s">
        <v>5041</v>
      </c>
      <c r="J499" t="s">
        <v>4526</v>
      </c>
      <c r="AE499">
        <v>17.399999999999999</v>
      </c>
    </row>
    <row r="500" spans="1:31" outlineLevel="2" x14ac:dyDescent="0.25">
      <c r="A500" t="s">
        <v>5162</v>
      </c>
      <c r="F500" t="s">
        <v>1441</v>
      </c>
      <c r="G500" s="3"/>
      <c r="H500" t="s">
        <v>3913</v>
      </c>
      <c r="I500" t="s">
        <v>5041</v>
      </c>
      <c r="J500" t="s">
        <v>4526</v>
      </c>
      <c r="AE500">
        <v>17.5</v>
      </c>
    </row>
    <row r="501" spans="1:31" outlineLevel="2" x14ac:dyDescent="0.25">
      <c r="A501" t="s">
        <v>241</v>
      </c>
      <c r="F501" t="s">
        <v>1440</v>
      </c>
      <c r="G501" s="3"/>
      <c r="H501" t="s">
        <v>3912</v>
      </c>
      <c r="I501" t="s">
        <v>5041</v>
      </c>
      <c r="J501" t="s">
        <v>4925</v>
      </c>
      <c r="AE501">
        <v>34.200000000000003</v>
      </c>
    </row>
    <row r="502" spans="1:31" outlineLevel="2" x14ac:dyDescent="0.25">
      <c r="A502" t="s">
        <v>5164</v>
      </c>
      <c r="F502" t="s">
        <v>1440</v>
      </c>
      <c r="G502" s="3"/>
      <c r="H502" t="s">
        <v>3913</v>
      </c>
      <c r="I502" t="s">
        <v>5041</v>
      </c>
      <c r="J502" t="s">
        <v>4613</v>
      </c>
      <c r="AE502">
        <v>36.4</v>
      </c>
    </row>
    <row r="503" spans="1:31" outlineLevel="2" x14ac:dyDescent="0.25">
      <c r="A503" t="s">
        <v>4708</v>
      </c>
      <c r="F503" t="s">
        <v>1440</v>
      </c>
      <c r="G503" s="3"/>
      <c r="H503" t="s">
        <v>3912</v>
      </c>
      <c r="I503" t="s">
        <v>6710</v>
      </c>
      <c r="J503" t="s">
        <v>4925</v>
      </c>
      <c r="AE503">
        <v>30.1</v>
      </c>
    </row>
    <row r="504" spans="1:31" outlineLevel="2" x14ac:dyDescent="0.25">
      <c r="A504" t="s">
        <v>4708</v>
      </c>
      <c r="F504" t="s">
        <v>1440</v>
      </c>
      <c r="G504" s="3"/>
      <c r="H504" t="s">
        <v>3912</v>
      </c>
      <c r="I504" t="s">
        <v>1929</v>
      </c>
      <c r="J504" t="s">
        <v>4526</v>
      </c>
      <c r="AE504" t="s">
        <v>1705</v>
      </c>
    </row>
    <row r="505" spans="1:31" outlineLevel="2" x14ac:dyDescent="0.25">
      <c r="A505" t="s">
        <v>4708</v>
      </c>
      <c r="F505" t="s">
        <v>1440</v>
      </c>
      <c r="G505" s="3"/>
      <c r="H505" t="s">
        <v>3912</v>
      </c>
      <c r="I505" t="s">
        <v>5041</v>
      </c>
      <c r="J505" t="s">
        <v>4613</v>
      </c>
      <c r="AE505">
        <v>30.7</v>
      </c>
    </row>
    <row r="506" spans="1:31" outlineLevel="2" x14ac:dyDescent="0.25">
      <c r="A506" t="s">
        <v>4708</v>
      </c>
      <c r="F506" t="s">
        <v>1441</v>
      </c>
      <c r="G506" s="3"/>
      <c r="H506" t="s">
        <v>3913</v>
      </c>
      <c r="I506" t="s">
        <v>5041</v>
      </c>
      <c r="J506" t="s">
        <v>4623</v>
      </c>
      <c r="AE506">
        <v>30.9</v>
      </c>
    </row>
    <row r="507" spans="1:31" outlineLevel="2" x14ac:dyDescent="0.25">
      <c r="A507" t="s">
        <v>4708</v>
      </c>
      <c r="F507" t="s">
        <v>1440</v>
      </c>
      <c r="G507" s="3"/>
      <c r="H507" t="s">
        <v>3912</v>
      </c>
      <c r="I507" t="s">
        <v>6710</v>
      </c>
      <c r="J507" t="s">
        <v>4613</v>
      </c>
      <c r="AE507">
        <v>30.18</v>
      </c>
    </row>
    <row r="508" spans="1:31" outlineLevel="2" x14ac:dyDescent="0.25">
      <c r="A508" t="s">
        <v>4708</v>
      </c>
      <c r="F508" t="s">
        <v>1441</v>
      </c>
      <c r="G508" s="3"/>
      <c r="H508" t="s">
        <v>3913</v>
      </c>
      <c r="I508" t="s">
        <v>6710</v>
      </c>
      <c r="J508" t="s">
        <v>4925</v>
      </c>
      <c r="AE508">
        <v>30.2</v>
      </c>
    </row>
    <row r="509" spans="1:31" outlineLevel="2" x14ac:dyDescent="0.25">
      <c r="A509" t="s">
        <v>4708</v>
      </c>
      <c r="F509" t="s">
        <v>1440</v>
      </c>
      <c r="G509" s="3"/>
      <c r="H509" t="s">
        <v>3912</v>
      </c>
      <c r="I509" t="s">
        <v>5041</v>
      </c>
      <c r="J509" t="s">
        <v>4613</v>
      </c>
      <c r="AE509">
        <v>30.29</v>
      </c>
    </row>
    <row r="510" spans="1:31" outlineLevel="2" x14ac:dyDescent="0.25">
      <c r="A510" t="s">
        <v>4708</v>
      </c>
      <c r="F510" t="s">
        <v>1440</v>
      </c>
      <c r="G510" s="3"/>
      <c r="H510" t="s">
        <v>3912</v>
      </c>
      <c r="I510" t="s">
        <v>6507</v>
      </c>
      <c r="J510" t="s">
        <v>4613</v>
      </c>
      <c r="AE510">
        <v>30.38</v>
      </c>
    </row>
    <row r="511" spans="1:31" outlineLevel="2" x14ac:dyDescent="0.25">
      <c r="A511" t="s">
        <v>4708</v>
      </c>
      <c r="F511" t="s">
        <v>1441</v>
      </c>
      <c r="G511" s="3"/>
      <c r="H511" t="s">
        <v>3913</v>
      </c>
      <c r="I511" t="s">
        <v>6507</v>
      </c>
      <c r="J511" t="s">
        <v>4623</v>
      </c>
      <c r="AE511">
        <v>30.41</v>
      </c>
    </row>
    <row r="512" spans="1:31" outlineLevel="2" x14ac:dyDescent="0.25">
      <c r="A512" t="s">
        <v>3905</v>
      </c>
      <c r="F512" t="s">
        <v>1440</v>
      </c>
      <c r="G512" s="3"/>
      <c r="H512" t="s">
        <v>3912</v>
      </c>
      <c r="I512" t="s">
        <v>5041</v>
      </c>
      <c r="J512" t="s">
        <v>4613</v>
      </c>
      <c r="AE512">
        <v>31.4</v>
      </c>
    </row>
    <row r="513" spans="1:34" outlineLevel="2" x14ac:dyDescent="0.25">
      <c r="A513" t="s">
        <v>3905</v>
      </c>
      <c r="F513" t="s">
        <v>1440</v>
      </c>
      <c r="G513" s="3"/>
      <c r="H513" t="s">
        <v>3912</v>
      </c>
      <c r="I513" t="s">
        <v>4690</v>
      </c>
      <c r="J513" t="s">
        <v>4613</v>
      </c>
      <c r="AE513">
        <v>31.3</v>
      </c>
    </row>
    <row r="514" spans="1:34" outlineLevel="2" x14ac:dyDescent="0.25">
      <c r="A514" t="s">
        <v>2100</v>
      </c>
      <c r="F514" t="s">
        <v>1440</v>
      </c>
      <c r="G514" s="3"/>
      <c r="H514" t="s">
        <v>3912</v>
      </c>
      <c r="I514" t="s">
        <v>5041</v>
      </c>
      <c r="J514" t="s">
        <v>1862</v>
      </c>
      <c r="AE514">
        <v>284.10000000000002</v>
      </c>
    </row>
    <row r="515" spans="1:34" outlineLevel="1" x14ac:dyDescent="0.25">
      <c r="A515" s="12" t="s">
        <v>6239</v>
      </c>
      <c r="F515" t="s">
        <v>6241</v>
      </c>
      <c r="G515" s="3"/>
      <c r="H515" t="s">
        <v>6243</v>
      </c>
      <c r="I515" t="s">
        <v>6242</v>
      </c>
      <c r="J515" t="s">
        <v>6052</v>
      </c>
      <c r="T515" t="s">
        <v>5623</v>
      </c>
      <c r="AE515" t="s">
        <v>6244</v>
      </c>
      <c r="AH515" t="s">
        <v>6053</v>
      </c>
    </row>
    <row r="516" spans="1:34" outlineLevel="2" x14ac:dyDescent="0.25">
      <c r="A516" t="s">
        <v>6240</v>
      </c>
      <c r="G516" s="3"/>
      <c r="I516" t="s">
        <v>2302</v>
      </c>
    </row>
    <row r="517" spans="1:34" outlineLevel="2" x14ac:dyDescent="0.25">
      <c r="A517" t="s">
        <v>6240</v>
      </c>
      <c r="F517" t="s">
        <v>4062</v>
      </c>
      <c r="G517" s="3"/>
      <c r="H517">
        <v>1923</v>
      </c>
      <c r="I517" t="s">
        <v>5142</v>
      </c>
      <c r="J517" t="s">
        <v>1289</v>
      </c>
      <c r="T517" t="s">
        <v>3379</v>
      </c>
      <c r="AE517" t="s">
        <v>1119</v>
      </c>
      <c r="AH517" t="s">
        <v>4925</v>
      </c>
    </row>
    <row r="518" spans="1:34" outlineLevel="2" x14ac:dyDescent="0.25">
      <c r="A518" t="s">
        <v>6240</v>
      </c>
      <c r="F518" t="s">
        <v>4063</v>
      </c>
      <c r="G518" s="3"/>
      <c r="H518">
        <v>1923</v>
      </c>
      <c r="I518" t="s">
        <v>5141</v>
      </c>
      <c r="J518" t="s">
        <v>42</v>
      </c>
      <c r="T518" t="s">
        <v>3379</v>
      </c>
      <c r="AE518" t="s">
        <v>1119</v>
      </c>
      <c r="AH518" t="s">
        <v>4925</v>
      </c>
    </row>
    <row r="519" spans="1:34" outlineLevel="2" x14ac:dyDescent="0.25">
      <c r="A519" t="s">
        <v>6240</v>
      </c>
      <c r="F519" t="s">
        <v>4067</v>
      </c>
      <c r="G519" s="3"/>
      <c r="H519">
        <v>1923</v>
      </c>
      <c r="I519" t="s">
        <v>5242</v>
      </c>
      <c r="J519" t="s">
        <v>3834</v>
      </c>
      <c r="T519" t="s">
        <v>3379</v>
      </c>
      <c r="AE519" t="s">
        <v>1119</v>
      </c>
      <c r="AH519" t="s">
        <v>4925</v>
      </c>
    </row>
    <row r="520" spans="1:34" outlineLevel="2" x14ac:dyDescent="0.25">
      <c r="A520" t="s">
        <v>6240</v>
      </c>
      <c r="F520" t="s">
        <v>4068</v>
      </c>
      <c r="G520" s="3"/>
      <c r="H520">
        <v>1923</v>
      </c>
      <c r="I520" t="s">
        <v>2977</v>
      </c>
      <c r="J520" t="s">
        <v>1593</v>
      </c>
      <c r="T520" t="s">
        <v>3379</v>
      </c>
      <c r="AE520" t="s">
        <v>1119</v>
      </c>
      <c r="AH520" t="s">
        <v>4925</v>
      </c>
    </row>
    <row r="521" spans="1:34" outlineLevel="2" x14ac:dyDescent="0.25">
      <c r="A521" t="s">
        <v>6240</v>
      </c>
      <c r="F521" t="s">
        <v>4069</v>
      </c>
      <c r="G521" s="3"/>
      <c r="H521">
        <v>1923</v>
      </c>
      <c r="I521" t="s">
        <v>5282</v>
      </c>
      <c r="J521" t="s">
        <v>1677</v>
      </c>
      <c r="T521" t="s">
        <v>3379</v>
      </c>
      <c r="AE521" t="s">
        <v>1119</v>
      </c>
      <c r="AH521" t="s">
        <v>4925</v>
      </c>
    </row>
    <row r="522" spans="1:34" outlineLevel="2" x14ac:dyDescent="0.25">
      <c r="A522" t="s">
        <v>6240</v>
      </c>
      <c r="F522" t="s">
        <v>6666</v>
      </c>
      <c r="G522" s="3"/>
      <c r="H522">
        <v>1923</v>
      </c>
      <c r="I522" t="s">
        <v>3424</v>
      </c>
      <c r="J522" t="s">
        <v>3833</v>
      </c>
      <c r="T522" t="s">
        <v>3379</v>
      </c>
      <c r="AE522" t="s">
        <v>1119</v>
      </c>
      <c r="AH522" t="s">
        <v>4925</v>
      </c>
    </row>
    <row r="523" spans="1:34" outlineLevel="2" x14ac:dyDescent="0.25">
      <c r="A523" t="s">
        <v>6240</v>
      </c>
      <c r="F523" t="s">
        <v>6245</v>
      </c>
      <c r="G523" s="3"/>
      <c r="H523">
        <v>1923</v>
      </c>
      <c r="I523" t="s">
        <v>1349</v>
      </c>
      <c r="J523" t="s">
        <v>5484</v>
      </c>
      <c r="T523" t="s">
        <v>3379</v>
      </c>
      <c r="AE523" t="s">
        <v>1119</v>
      </c>
      <c r="AH523" t="s">
        <v>4925</v>
      </c>
    </row>
    <row r="524" spans="1:34" outlineLevel="2" x14ac:dyDescent="0.25">
      <c r="A524" t="s">
        <v>6240</v>
      </c>
      <c r="F524" t="s">
        <v>791</v>
      </c>
      <c r="G524" s="3"/>
      <c r="H524">
        <v>1923</v>
      </c>
      <c r="I524" t="s">
        <v>793</v>
      </c>
      <c r="J524" t="s">
        <v>1593</v>
      </c>
      <c r="T524" t="s">
        <v>3379</v>
      </c>
      <c r="AE524" t="s">
        <v>1119</v>
      </c>
      <c r="AH524" t="s">
        <v>4925</v>
      </c>
    </row>
    <row r="525" spans="1:34" outlineLevel="2" x14ac:dyDescent="0.25">
      <c r="A525" t="s">
        <v>2303</v>
      </c>
      <c r="G525" s="3"/>
      <c r="I525" t="s">
        <v>790</v>
      </c>
    </row>
    <row r="526" spans="1:34" outlineLevel="2" x14ac:dyDescent="0.25">
      <c r="A526" t="s">
        <v>2303</v>
      </c>
      <c r="F526" t="s">
        <v>4062</v>
      </c>
      <c r="G526" s="3"/>
      <c r="H526">
        <v>1923</v>
      </c>
      <c r="I526" t="s">
        <v>5142</v>
      </c>
      <c r="J526" t="s">
        <v>1289</v>
      </c>
      <c r="T526" t="s">
        <v>3379</v>
      </c>
      <c r="AE526" t="s">
        <v>1119</v>
      </c>
      <c r="AH526" t="s">
        <v>4613</v>
      </c>
    </row>
    <row r="527" spans="1:34" outlineLevel="2" x14ac:dyDescent="0.25">
      <c r="A527" t="s">
        <v>2303</v>
      </c>
      <c r="F527" t="s">
        <v>4063</v>
      </c>
      <c r="G527" s="3"/>
      <c r="H527">
        <v>1923</v>
      </c>
      <c r="I527" t="s">
        <v>5141</v>
      </c>
      <c r="J527" t="s">
        <v>42</v>
      </c>
      <c r="T527" t="s">
        <v>3379</v>
      </c>
      <c r="AE527" t="s">
        <v>1119</v>
      </c>
      <c r="AH527" t="s">
        <v>4613</v>
      </c>
    </row>
    <row r="528" spans="1:34" outlineLevel="2" x14ac:dyDescent="0.25">
      <c r="A528" t="s">
        <v>2303</v>
      </c>
      <c r="F528" t="s">
        <v>4067</v>
      </c>
      <c r="G528" s="3"/>
      <c r="H528">
        <v>1923</v>
      </c>
      <c r="I528" t="s">
        <v>5242</v>
      </c>
      <c r="J528" t="s">
        <v>3834</v>
      </c>
      <c r="T528" t="s">
        <v>3379</v>
      </c>
      <c r="AE528" t="s">
        <v>1119</v>
      </c>
      <c r="AH528" t="s">
        <v>4613</v>
      </c>
    </row>
    <row r="529" spans="1:34" outlineLevel="2" x14ac:dyDescent="0.25">
      <c r="A529" t="s">
        <v>2303</v>
      </c>
      <c r="F529" t="s">
        <v>4068</v>
      </c>
      <c r="G529" s="3"/>
      <c r="H529">
        <v>1923</v>
      </c>
      <c r="I529" t="s">
        <v>2977</v>
      </c>
      <c r="J529" t="s">
        <v>1593</v>
      </c>
      <c r="T529" t="s">
        <v>3379</v>
      </c>
      <c r="AE529" t="s">
        <v>1119</v>
      </c>
      <c r="AH529" t="s">
        <v>4613</v>
      </c>
    </row>
    <row r="530" spans="1:34" outlineLevel="2" x14ac:dyDescent="0.25">
      <c r="A530" t="s">
        <v>2303</v>
      </c>
      <c r="F530" t="s">
        <v>4069</v>
      </c>
      <c r="G530" s="3"/>
      <c r="H530">
        <v>1923</v>
      </c>
      <c r="I530" t="s">
        <v>5282</v>
      </c>
      <c r="J530" t="s">
        <v>1677</v>
      </c>
      <c r="T530" t="s">
        <v>3379</v>
      </c>
      <c r="AE530" t="s">
        <v>1119</v>
      </c>
      <c r="AH530" t="s">
        <v>4613</v>
      </c>
    </row>
    <row r="531" spans="1:34" outlineLevel="2" x14ac:dyDescent="0.25">
      <c r="A531" t="s">
        <v>2303</v>
      </c>
      <c r="F531" t="s">
        <v>6666</v>
      </c>
      <c r="G531" s="3"/>
      <c r="H531">
        <v>1923</v>
      </c>
      <c r="I531" t="s">
        <v>3424</v>
      </c>
      <c r="J531" t="s">
        <v>3833</v>
      </c>
      <c r="T531" t="s">
        <v>3379</v>
      </c>
      <c r="AE531" t="s">
        <v>1119</v>
      </c>
      <c r="AH531" t="s">
        <v>4613</v>
      </c>
    </row>
    <row r="532" spans="1:34" outlineLevel="2" x14ac:dyDescent="0.25">
      <c r="A532" t="s">
        <v>2303</v>
      </c>
      <c r="F532" t="s">
        <v>6245</v>
      </c>
      <c r="G532" s="3"/>
      <c r="H532">
        <v>1923</v>
      </c>
      <c r="I532" t="s">
        <v>1349</v>
      </c>
      <c r="J532" t="s">
        <v>5484</v>
      </c>
      <c r="T532" t="s">
        <v>3379</v>
      </c>
      <c r="AE532" t="s">
        <v>1119</v>
      </c>
      <c r="AH532" t="s">
        <v>4613</v>
      </c>
    </row>
    <row r="533" spans="1:34" outlineLevel="2" x14ac:dyDescent="0.25">
      <c r="A533" t="s">
        <v>2303</v>
      </c>
      <c r="F533" t="s">
        <v>791</v>
      </c>
      <c r="G533" s="3"/>
      <c r="H533">
        <v>1923</v>
      </c>
      <c r="I533" t="s">
        <v>793</v>
      </c>
      <c r="J533" t="s">
        <v>1593</v>
      </c>
      <c r="T533" t="s">
        <v>3379</v>
      </c>
      <c r="AE533" t="s">
        <v>1119</v>
      </c>
      <c r="AH533" t="s">
        <v>4925</v>
      </c>
    </row>
    <row r="534" spans="1:34" outlineLevel="2" x14ac:dyDescent="0.25">
      <c r="A534" t="s">
        <v>2303</v>
      </c>
      <c r="F534" t="s">
        <v>792</v>
      </c>
      <c r="G534" s="3"/>
      <c r="H534">
        <v>1923</v>
      </c>
      <c r="I534" t="s">
        <v>2727</v>
      </c>
      <c r="J534" t="s">
        <v>1593</v>
      </c>
      <c r="T534" t="s">
        <v>3379</v>
      </c>
      <c r="AE534" t="s">
        <v>1119</v>
      </c>
      <c r="AH534" t="s">
        <v>4925</v>
      </c>
    </row>
    <row r="535" spans="1:34" outlineLevel="2" x14ac:dyDescent="0.25">
      <c r="A535" t="s">
        <v>2728</v>
      </c>
      <c r="G535" s="3"/>
      <c r="I535" t="s">
        <v>1402</v>
      </c>
    </row>
    <row r="536" spans="1:34" outlineLevel="2" x14ac:dyDescent="0.25">
      <c r="A536" t="s">
        <v>2728</v>
      </c>
      <c r="F536" t="s">
        <v>4062</v>
      </c>
      <c r="G536" s="3"/>
      <c r="H536">
        <v>1923</v>
      </c>
      <c r="I536" t="s">
        <v>5142</v>
      </c>
      <c r="J536" t="s">
        <v>1289</v>
      </c>
      <c r="T536" t="s">
        <v>3379</v>
      </c>
      <c r="AE536" t="s">
        <v>1119</v>
      </c>
      <c r="AH536" t="s">
        <v>4613</v>
      </c>
    </row>
    <row r="537" spans="1:34" outlineLevel="2" x14ac:dyDescent="0.25">
      <c r="A537" t="s">
        <v>2728</v>
      </c>
      <c r="F537" t="s">
        <v>4063</v>
      </c>
      <c r="G537" s="3"/>
      <c r="H537">
        <v>1923</v>
      </c>
      <c r="I537" t="s">
        <v>5141</v>
      </c>
      <c r="J537" t="s">
        <v>42</v>
      </c>
      <c r="T537" t="s">
        <v>3379</v>
      </c>
      <c r="AE537" t="s">
        <v>1119</v>
      </c>
      <c r="AH537" t="s">
        <v>4613</v>
      </c>
    </row>
    <row r="538" spans="1:34" outlineLevel="2" x14ac:dyDescent="0.25">
      <c r="A538" t="s">
        <v>2728</v>
      </c>
      <c r="F538" t="s">
        <v>4067</v>
      </c>
      <c r="G538" s="3"/>
      <c r="H538">
        <v>1923</v>
      </c>
      <c r="I538" t="s">
        <v>5242</v>
      </c>
      <c r="J538" t="s">
        <v>3834</v>
      </c>
      <c r="T538" t="s">
        <v>3379</v>
      </c>
      <c r="AE538" t="s">
        <v>1119</v>
      </c>
      <c r="AH538" t="s">
        <v>4613</v>
      </c>
    </row>
    <row r="539" spans="1:34" outlineLevel="2" x14ac:dyDescent="0.25">
      <c r="A539" t="s">
        <v>2728</v>
      </c>
      <c r="F539" t="s">
        <v>4068</v>
      </c>
      <c r="G539" s="3"/>
      <c r="H539">
        <v>1923</v>
      </c>
      <c r="I539" t="s">
        <v>2977</v>
      </c>
      <c r="J539" t="s">
        <v>1593</v>
      </c>
      <c r="T539" t="s">
        <v>3379</v>
      </c>
      <c r="AE539" t="s">
        <v>1119</v>
      </c>
      <c r="AH539" t="s">
        <v>4613</v>
      </c>
    </row>
    <row r="540" spans="1:34" outlineLevel="2" x14ac:dyDescent="0.25">
      <c r="A540" t="s">
        <v>2728</v>
      </c>
      <c r="F540" t="s">
        <v>4069</v>
      </c>
      <c r="G540" s="3"/>
      <c r="H540">
        <v>1923</v>
      </c>
      <c r="I540" t="s">
        <v>5282</v>
      </c>
      <c r="J540" t="s">
        <v>1677</v>
      </c>
      <c r="T540" t="s">
        <v>3379</v>
      </c>
      <c r="AE540" t="s">
        <v>1119</v>
      </c>
      <c r="AH540" t="s">
        <v>4613</v>
      </c>
    </row>
    <row r="541" spans="1:34" outlineLevel="2" x14ac:dyDescent="0.25">
      <c r="A541" t="s">
        <v>2728</v>
      </c>
      <c r="F541" t="s">
        <v>6666</v>
      </c>
      <c r="G541" s="3"/>
      <c r="H541">
        <v>1923</v>
      </c>
      <c r="I541" t="s">
        <v>3424</v>
      </c>
      <c r="J541" t="s">
        <v>3833</v>
      </c>
      <c r="T541" t="s">
        <v>3379</v>
      </c>
      <c r="AE541" t="s">
        <v>1119</v>
      </c>
      <c r="AH541" t="s">
        <v>4925</v>
      </c>
    </row>
    <row r="542" spans="1:34" outlineLevel="2" x14ac:dyDescent="0.25">
      <c r="A542" t="s">
        <v>2728</v>
      </c>
      <c r="F542" t="s">
        <v>6245</v>
      </c>
      <c r="G542" s="3"/>
      <c r="H542">
        <v>1923</v>
      </c>
      <c r="I542" t="s">
        <v>1349</v>
      </c>
      <c r="J542" t="s">
        <v>5484</v>
      </c>
      <c r="T542" t="s">
        <v>3379</v>
      </c>
      <c r="AE542" t="s">
        <v>1119</v>
      </c>
      <c r="AH542" t="s">
        <v>4925</v>
      </c>
    </row>
    <row r="543" spans="1:34" outlineLevel="2" x14ac:dyDescent="0.25">
      <c r="A543" t="s">
        <v>2728</v>
      </c>
      <c r="F543" t="s">
        <v>791</v>
      </c>
      <c r="G543" s="3"/>
      <c r="H543">
        <v>1923</v>
      </c>
      <c r="I543" t="s">
        <v>793</v>
      </c>
      <c r="J543" t="s">
        <v>1593</v>
      </c>
      <c r="T543" t="s">
        <v>3379</v>
      </c>
      <c r="AE543" t="s">
        <v>1119</v>
      </c>
      <c r="AH543" t="s">
        <v>4925</v>
      </c>
    </row>
    <row r="544" spans="1:34" outlineLevel="2" x14ac:dyDescent="0.25">
      <c r="A544" t="s">
        <v>1403</v>
      </c>
      <c r="G544" s="3"/>
      <c r="I544" t="s">
        <v>1404</v>
      </c>
      <c r="J544" t="s">
        <v>1405</v>
      </c>
    </row>
    <row r="545" spans="1:34" outlineLevel="2" x14ac:dyDescent="0.25">
      <c r="A545" t="s">
        <v>1403</v>
      </c>
      <c r="F545" t="s">
        <v>4062</v>
      </c>
      <c r="G545" s="3"/>
      <c r="H545">
        <v>1923</v>
      </c>
      <c r="I545" t="s">
        <v>5142</v>
      </c>
      <c r="J545" t="s">
        <v>1289</v>
      </c>
      <c r="T545" t="s">
        <v>3379</v>
      </c>
      <c r="AE545" t="s">
        <v>1119</v>
      </c>
      <c r="AH545" t="s">
        <v>4925</v>
      </c>
    </row>
    <row r="546" spans="1:34" outlineLevel="2" x14ac:dyDescent="0.25">
      <c r="A546" t="s">
        <v>1403</v>
      </c>
      <c r="F546" t="s">
        <v>4063</v>
      </c>
      <c r="G546" s="3"/>
      <c r="H546">
        <v>1923</v>
      </c>
      <c r="I546" t="s">
        <v>5141</v>
      </c>
      <c r="J546" t="s">
        <v>42</v>
      </c>
      <c r="T546" t="s">
        <v>3379</v>
      </c>
      <c r="AE546" t="s">
        <v>1119</v>
      </c>
      <c r="AH546" t="s">
        <v>4925</v>
      </c>
    </row>
    <row r="547" spans="1:34" outlineLevel="2" x14ac:dyDescent="0.25">
      <c r="A547" t="s">
        <v>1403</v>
      </c>
      <c r="F547" t="s">
        <v>4067</v>
      </c>
      <c r="G547" s="3"/>
      <c r="H547">
        <v>1923</v>
      </c>
      <c r="I547" t="s">
        <v>5242</v>
      </c>
      <c r="J547" t="s">
        <v>3834</v>
      </c>
      <c r="T547" t="s">
        <v>3379</v>
      </c>
      <c r="AE547" t="s">
        <v>1119</v>
      </c>
      <c r="AH547" t="s">
        <v>4925</v>
      </c>
    </row>
    <row r="548" spans="1:34" outlineLevel="2" x14ac:dyDescent="0.25">
      <c r="A548" t="s">
        <v>1403</v>
      </c>
      <c r="F548" t="s">
        <v>4068</v>
      </c>
      <c r="G548" s="3"/>
      <c r="H548">
        <v>1923</v>
      </c>
      <c r="I548" t="s">
        <v>2977</v>
      </c>
      <c r="J548" t="s">
        <v>1593</v>
      </c>
      <c r="T548" t="s">
        <v>3379</v>
      </c>
      <c r="AE548" t="s">
        <v>1119</v>
      </c>
      <c r="AH548" t="s">
        <v>4925</v>
      </c>
    </row>
    <row r="549" spans="1:34" outlineLevel="2" x14ac:dyDescent="0.25">
      <c r="A549" t="s">
        <v>1403</v>
      </c>
      <c r="F549" t="s">
        <v>4069</v>
      </c>
      <c r="G549" s="3"/>
      <c r="H549">
        <v>1923</v>
      </c>
      <c r="I549" t="s">
        <v>5282</v>
      </c>
      <c r="J549" t="s">
        <v>1677</v>
      </c>
      <c r="T549" t="s">
        <v>3379</v>
      </c>
      <c r="AE549" t="s">
        <v>1119</v>
      </c>
      <c r="AH549" t="s">
        <v>4925</v>
      </c>
    </row>
    <row r="550" spans="1:34" outlineLevel="2" x14ac:dyDescent="0.25">
      <c r="A550" t="s">
        <v>1403</v>
      </c>
      <c r="F550" t="s">
        <v>6666</v>
      </c>
      <c r="G550" s="3"/>
      <c r="H550">
        <v>1923</v>
      </c>
      <c r="I550" t="s">
        <v>3424</v>
      </c>
      <c r="J550" t="s">
        <v>3833</v>
      </c>
      <c r="T550" t="s">
        <v>3379</v>
      </c>
      <c r="AE550" t="s">
        <v>1119</v>
      </c>
      <c r="AH550" t="s">
        <v>4925</v>
      </c>
    </row>
    <row r="551" spans="1:34" outlineLevel="2" x14ac:dyDescent="0.25">
      <c r="A551" t="s">
        <v>1403</v>
      </c>
      <c r="F551" t="s">
        <v>6245</v>
      </c>
      <c r="G551" s="3"/>
      <c r="H551">
        <v>1923</v>
      </c>
      <c r="I551" t="s">
        <v>1349</v>
      </c>
      <c r="J551" t="s">
        <v>5484</v>
      </c>
      <c r="T551" t="s">
        <v>3379</v>
      </c>
      <c r="AE551" t="s">
        <v>1119</v>
      </c>
      <c r="AH551" t="s">
        <v>4925</v>
      </c>
    </row>
    <row r="552" spans="1:34" outlineLevel="2" x14ac:dyDescent="0.25">
      <c r="A552" t="s">
        <v>1403</v>
      </c>
      <c r="F552" t="s">
        <v>791</v>
      </c>
      <c r="G552" s="3"/>
      <c r="H552">
        <v>1923</v>
      </c>
      <c r="I552" t="s">
        <v>793</v>
      </c>
      <c r="J552" t="s">
        <v>1593</v>
      </c>
      <c r="T552" t="s">
        <v>3379</v>
      </c>
      <c r="AE552" t="s">
        <v>1119</v>
      </c>
      <c r="AH552" t="s">
        <v>4925</v>
      </c>
    </row>
    <row r="553" spans="1:34" outlineLevel="2" x14ac:dyDescent="0.25">
      <c r="A553" t="s">
        <v>1403</v>
      </c>
      <c r="G553" s="3"/>
      <c r="J553" t="s">
        <v>1411</v>
      </c>
    </row>
    <row r="554" spans="1:34" outlineLevel="2" x14ac:dyDescent="0.25">
      <c r="A554" t="s">
        <v>1403</v>
      </c>
      <c r="F554" t="s">
        <v>792</v>
      </c>
      <c r="G554" s="3"/>
      <c r="H554">
        <v>1923</v>
      </c>
      <c r="I554" t="s">
        <v>5142</v>
      </c>
      <c r="J554" t="s">
        <v>1289</v>
      </c>
      <c r="T554" t="s">
        <v>3379</v>
      </c>
      <c r="AE554" t="s">
        <v>1119</v>
      </c>
      <c r="AH554" t="s">
        <v>4613</v>
      </c>
    </row>
    <row r="555" spans="1:34" outlineLevel="2" x14ac:dyDescent="0.25">
      <c r="A555" t="s">
        <v>1403</v>
      </c>
      <c r="F555" t="s">
        <v>1406</v>
      </c>
      <c r="G555" s="3"/>
      <c r="H555">
        <v>1923</v>
      </c>
      <c r="I555" t="s">
        <v>5141</v>
      </c>
      <c r="J555" t="s">
        <v>42</v>
      </c>
      <c r="T555" t="s">
        <v>3379</v>
      </c>
      <c r="AE555" t="s">
        <v>1119</v>
      </c>
      <c r="AH555" t="s">
        <v>4613</v>
      </c>
    </row>
    <row r="556" spans="1:34" outlineLevel="2" x14ac:dyDescent="0.25">
      <c r="A556" t="s">
        <v>1403</v>
      </c>
      <c r="F556" t="s">
        <v>1407</v>
      </c>
      <c r="G556" s="3"/>
      <c r="H556">
        <v>1923</v>
      </c>
      <c r="I556" t="s">
        <v>5242</v>
      </c>
      <c r="J556" t="s">
        <v>3834</v>
      </c>
      <c r="T556" t="s">
        <v>3379</v>
      </c>
      <c r="AE556" t="s">
        <v>1119</v>
      </c>
      <c r="AH556" t="s">
        <v>4613</v>
      </c>
    </row>
    <row r="557" spans="1:34" outlineLevel="2" x14ac:dyDescent="0.25">
      <c r="A557" t="s">
        <v>1403</v>
      </c>
      <c r="F557" t="s">
        <v>1408</v>
      </c>
      <c r="G557" s="3"/>
      <c r="H557">
        <v>1923</v>
      </c>
      <c r="I557" t="s">
        <v>2977</v>
      </c>
      <c r="J557" t="s">
        <v>1593</v>
      </c>
      <c r="T557" t="s">
        <v>3379</v>
      </c>
      <c r="AE557" t="s">
        <v>1119</v>
      </c>
      <c r="AH557" t="s">
        <v>4613</v>
      </c>
    </row>
    <row r="558" spans="1:34" outlineLevel="2" x14ac:dyDescent="0.25">
      <c r="A558" t="s">
        <v>1403</v>
      </c>
      <c r="F558" t="s">
        <v>1409</v>
      </c>
      <c r="G558" s="3"/>
      <c r="H558">
        <v>1923</v>
      </c>
      <c r="I558" t="s">
        <v>5282</v>
      </c>
      <c r="J558" t="s">
        <v>1677</v>
      </c>
      <c r="T558" t="s">
        <v>3379</v>
      </c>
      <c r="AE558" t="s">
        <v>1119</v>
      </c>
      <c r="AH558" t="s">
        <v>4613</v>
      </c>
    </row>
    <row r="559" spans="1:34" outlineLevel="2" x14ac:dyDescent="0.25">
      <c r="A559" t="s">
        <v>1403</v>
      </c>
      <c r="F559" t="s">
        <v>1410</v>
      </c>
      <c r="G559" s="3"/>
      <c r="H559">
        <v>1923</v>
      </c>
      <c r="I559" t="s">
        <v>3424</v>
      </c>
      <c r="J559" t="s">
        <v>3833</v>
      </c>
      <c r="T559" t="s">
        <v>3379</v>
      </c>
      <c r="AE559" t="s">
        <v>1119</v>
      </c>
      <c r="AH559" t="s">
        <v>4613</v>
      </c>
    </row>
    <row r="560" spans="1:34" outlineLevel="2" x14ac:dyDescent="0.25">
      <c r="A560" t="s">
        <v>1403</v>
      </c>
      <c r="F560" t="s">
        <v>1412</v>
      </c>
      <c r="G560" s="3"/>
      <c r="H560">
        <v>1923</v>
      </c>
      <c r="I560" t="s">
        <v>1349</v>
      </c>
      <c r="J560" t="s">
        <v>5484</v>
      </c>
      <c r="T560" t="s">
        <v>3379</v>
      </c>
      <c r="AE560" t="s">
        <v>1119</v>
      </c>
      <c r="AH560" t="s">
        <v>4613</v>
      </c>
    </row>
    <row r="561" spans="1:34" outlineLevel="2" x14ac:dyDescent="0.25">
      <c r="A561" t="s">
        <v>1403</v>
      </c>
      <c r="F561" t="s">
        <v>3179</v>
      </c>
      <c r="G561" s="3"/>
      <c r="H561">
        <v>1923</v>
      </c>
      <c r="I561" t="s">
        <v>1413</v>
      </c>
      <c r="J561" t="s">
        <v>1593</v>
      </c>
      <c r="T561" t="s">
        <v>3379</v>
      </c>
      <c r="AE561" t="s">
        <v>1119</v>
      </c>
      <c r="AH561" t="s">
        <v>4925</v>
      </c>
    </row>
    <row r="562" spans="1:34" outlineLevel="2" x14ac:dyDescent="0.25">
      <c r="A562" t="s">
        <v>1414</v>
      </c>
      <c r="G562" s="3"/>
      <c r="I562" t="s">
        <v>1415</v>
      </c>
    </row>
    <row r="563" spans="1:34" outlineLevel="2" x14ac:dyDescent="0.25">
      <c r="A563" t="s">
        <v>1414</v>
      </c>
      <c r="F563" t="s">
        <v>4062</v>
      </c>
      <c r="G563" s="3"/>
      <c r="H563">
        <v>1923</v>
      </c>
      <c r="I563" t="s">
        <v>5142</v>
      </c>
      <c r="J563" t="s">
        <v>1289</v>
      </c>
      <c r="T563" t="s">
        <v>3379</v>
      </c>
      <c r="AE563" t="s">
        <v>1119</v>
      </c>
      <c r="AH563" t="s">
        <v>4925</v>
      </c>
    </row>
    <row r="564" spans="1:34" outlineLevel="2" x14ac:dyDescent="0.25">
      <c r="A564" t="s">
        <v>1414</v>
      </c>
      <c r="F564" t="s">
        <v>4063</v>
      </c>
      <c r="G564" s="3"/>
      <c r="H564">
        <v>1923</v>
      </c>
      <c r="I564" t="s">
        <v>5141</v>
      </c>
      <c r="J564" t="s">
        <v>42</v>
      </c>
      <c r="T564" t="s">
        <v>3379</v>
      </c>
      <c r="AE564" t="s">
        <v>1119</v>
      </c>
      <c r="AH564" t="s">
        <v>4925</v>
      </c>
    </row>
    <row r="565" spans="1:34" outlineLevel="2" x14ac:dyDescent="0.25">
      <c r="A565" t="s">
        <v>1414</v>
      </c>
      <c r="F565" t="s">
        <v>4067</v>
      </c>
      <c r="G565" s="3"/>
      <c r="H565">
        <v>1923</v>
      </c>
      <c r="I565" t="s">
        <v>5242</v>
      </c>
      <c r="J565" t="s">
        <v>3834</v>
      </c>
      <c r="T565" t="s">
        <v>3379</v>
      </c>
      <c r="AE565" t="s">
        <v>1119</v>
      </c>
      <c r="AH565" t="s">
        <v>4925</v>
      </c>
    </row>
    <row r="566" spans="1:34" outlineLevel="2" x14ac:dyDescent="0.25">
      <c r="A566" t="s">
        <v>1414</v>
      </c>
      <c r="F566" t="s">
        <v>4068</v>
      </c>
      <c r="G566" s="3"/>
      <c r="H566">
        <v>1923</v>
      </c>
      <c r="I566" t="s">
        <v>2977</v>
      </c>
      <c r="J566" t="s">
        <v>1593</v>
      </c>
      <c r="T566" t="s">
        <v>3379</v>
      </c>
      <c r="AE566" t="s">
        <v>1119</v>
      </c>
      <c r="AH566" t="s">
        <v>4925</v>
      </c>
    </row>
    <row r="567" spans="1:34" outlineLevel="2" x14ac:dyDescent="0.25">
      <c r="A567" t="s">
        <v>1414</v>
      </c>
      <c r="F567" t="s">
        <v>4069</v>
      </c>
      <c r="G567" s="3"/>
      <c r="H567">
        <v>1923</v>
      </c>
      <c r="I567" t="s">
        <v>5282</v>
      </c>
      <c r="J567" t="s">
        <v>1677</v>
      </c>
      <c r="T567" t="s">
        <v>3379</v>
      </c>
      <c r="AE567" t="s">
        <v>1119</v>
      </c>
      <c r="AH567" t="s">
        <v>4613</v>
      </c>
    </row>
    <row r="568" spans="1:34" outlineLevel="2" x14ac:dyDescent="0.25">
      <c r="A568" t="s">
        <v>1414</v>
      </c>
      <c r="F568" t="s">
        <v>6666</v>
      </c>
      <c r="G568" s="3"/>
      <c r="H568">
        <v>1923</v>
      </c>
      <c r="I568" t="s">
        <v>3424</v>
      </c>
      <c r="J568" t="s">
        <v>3833</v>
      </c>
      <c r="T568" t="s">
        <v>3379</v>
      </c>
      <c r="AE568" t="s">
        <v>1119</v>
      </c>
      <c r="AH568" t="s">
        <v>4925</v>
      </c>
    </row>
    <row r="569" spans="1:34" outlineLevel="2" x14ac:dyDescent="0.25">
      <c r="A569" t="s">
        <v>1414</v>
      </c>
      <c r="F569" t="s">
        <v>6245</v>
      </c>
      <c r="G569" s="3"/>
      <c r="H569">
        <v>1923</v>
      </c>
      <c r="I569" t="s">
        <v>1349</v>
      </c>
      <c r="J569" t="s">
        <v>5484</v>
      </c>
      <c r="T569" t="s">
        <v>3379</v>
      </c>
      <c r="AE569" t="s">
        <v>1119</v>
      </c>
      <c r="AH569" t="s">
        <v>4925</v>
      </c>
    </row>
    <row r="570" spans="1:34" outlineLevel="2" x14ac:dyDescent="0.25">
      <c r="A570" t="s">
        <v>1414</v>
      </c>
      <c r="F570" t="s">
        <v>791</v>
      </c>
      <c r="G570" s="3"/>
      <c r="H570">
        <v>1923</v>
      </c>
      <c r="I570" t="s">
        <v>793</v>
      </c>
      <c r="J570" t="s">
        <v>1593</v>
      </c>
      <c r="T570" t="s">
        <v>3379</v>
      </c>
      <c r="AE570" t="s">
        <v>1119</v>
      </c>
      <c r="AH570" t="s">
        <v>4623</v>
      </c>
    </row>
    <row r="571" spans="1:34" outlineLevel="2" x14ac:dyDescent="0.25">
      <c r="A571" t="s">
        <v>1416</v>
      </c>
      <c r="G571" s="3"/>
      <c r="I571" t="s">
        <v>1417</v>
      </c>
    </row>
    <row r="572" spans="1:34" outlineLevel="2" x14ac:dyDescent="0.25">
      <c r="A572" t="s">
        <v>1416</v>
      </c>
      <c r="F572" t="s">
        <v>4062</v>
      </c>
      <c r="G572" s="3"/>
      <c r="H572">
        <v>1923</v>
      </c>
      <c r="I572" t="s">
        <v>5282</v>
      </c>
      <c r="J572" t="s">
        <v>1677</v>
      </c>
      <c r="T572" t="s">
        <v>3379</v>
      </c>
      <c r="AE572" t="s">
        <v>1119</v>
      </c>
      <c r="AH572" t="s">
        <v>5044</v>
      </c>
    </row>
    <row r="573" spans="1:34" outlineLevel="2" x14ac:dyDescent="0.25">
      <c r="A573" t="s">
        <v>2290</v>
      </c>
      <c r="G573" s="3"/>
      <c r="I573" t="s">
        <v>2291</v>
      </c>
    </row>
    <row r="574" spans="1:34" outlineLevel="2" x14ac:dyDescent="0.25">
      <c r="A574" t="s">
        <v>2290</v>
      </c>
      <c r="F574" t="s">
        <v>4062</v>
      </c>
      <c r="G574" s="3"/>
      <c r="H574">
        <v>1923</v>
      </c>
      <c r="I574" t="s">
        <v>5142</v>
      </c>
      <c r="J574" t="s">
        <v>1289</v>
      </c>
      <c r="T574" t="s">
        <v>3379</v>
      </c>
      <c r="AE574" t="s">
        <v>1119</v>
      </c>
      <c r="AH574" t="s">
        <v>4925</v>
      </c>
    </row>
    <row r="575" spans="1:34" outlineLevel="2" x14ac:dyDescent="0.25">
      <c r="A575" t="s">
        <v>2290</v>
      </c>
      <c r="F575" t="s">
        <v>4063</v>
      </c>
      <c r="G575" s="3"/>
      <c r="H575">
        <v>1923</v>
      </c>
      <c r="I575" t="s">
        <v>5141</v>
      </c>
      <c r="J575" t="s">
        <v>42</v>
      </c>
      <c r="T575" t="s">
        <v>3379</v>
      </c>
      <c r="AE575" t="s">
        <v>1119</v>
      </c>
      <c r="AH575" t="s">
        <v>4925</v>
      </c>
    </row>
    <row r="576" spans="1:34" outlineLevel="2" x14ac:dyDescent="0.25">
      <c r="A576" t="s">
        <v>2290</v>
      </c>
      <c r="F576" t="s">
        <v>4067</v>
      </c>
      <c r="G576" s="3"/>
      <c r="H576">
        <v>1923</v>
      </c>
      <c r="I576" t="s">
        <v>5242</v>
      </c>
      <c r="J576" t="s">
        <v>3834</v>
      </c>
      <c r="T576" t="s">
        <v>3379</v>
      </c>
      <c r="AE576" t="s">
        <v>1119</v>
      </c>
      <c r="AH576" t="s">
        <v>4925</v>
      </c>
    </row>
    <row r="577" spans="1:34" outlineLevel="2" x14ac:dyDescent="0.25">
      <c r="A577" t="s">
        <v>2290</v>
      </c>
      <c r="F577" t="s">
        <v>4068</v>
      </c>
      <c r="G577" s="3"/>
      <c r="H577">
        <v>1923</v>
      </c>
      <c r="I577" t="s">
        <v>2977</v>
      </c>
      <c r="J577" t="s">
        <v>1593</v>
      </c>
      <c r="T577" t="s">
        <v>3379</v>
      </c>
      <c r="AE577" t="s">
        <v>1119</v>
      </c>
      <c r="AH577" t="s">
        <v>4925</v>
      </c>
    </row>
    <row r="578" spans="1:34" outlineLevel="2" x14ac:dyDescent="0.25">
      <c r="A578" t="s">
        <v>2290</v>
      </c>
      <c r="F578" t="s">
        <v>4069</v>
      </c>
      <c r="G578" s="3"/>
      <c r="H578">
        <v>1923</v>
      </c>
      <c r="I578" t="s">
        <v>5282</v>
      </c>
      <c r="J578" t="s">
        <v>1677</v>
      </c>
      <c r="T578" t="s">
        <v>3379</v>
      </c>
      <c r="AE578" t="s">
        <v>1119</v>
      </c>
      <c r="AH578" t="s">
        <v>4613</v>
      </c>
    </row>
    <row r="579" spans="1:34" outlineLevel="2" x14ac:dyDescent="0.25">
      <c r="A579" t="s">
        <v>2290</v>
      </c>
      <c r="F579" t="s">
        <v>6666</v>
      </c>
      <c r="G579" s="3"/>
      <c r="H579">
        <v>1923</v>
      </c>
      <c r="I579" t="s">
        <v>3424</v>
      </c>
      <c r="J579" t="s">
        <v>3833</v>
      </c>
      <c r="T579" t="s">
        <v>3379</v>
      </c>
      <c r="AE579" t="s">
        <v>1119</v>
      </c>
      <c r="AH579" t="s">
        <v>4925</v>
      </c>
    </row>
    <row r="580" spans="1:34" outlineLevel="2" x14ac:dyDescent="0.25">
      <c r="A580" t="s">
        <v>2290</v>
      </c>
      <c r="F580" t="s">
        <v>6245</v>
      </c>
      <c r="G580" s="3"/>
      <c r="H580">
        <v>1923</v>
      </c>
      <c r="I580" t="s">
        <v>1349</v>
      </c>
      <c r="J580" t="s">
        <v>5484</v>
      </c>
      <c r="T580" t="s">
        <v>3379</v>
      </c>
      <c r="AE580" t="s">
        <v>1119</v>
      </c>
      <c r="AH580" t="s">
        <v>4925</v>
      </c>
    </row>
    <row r="581" spans="1:34" outlineLevel="2" x14ac:dyDescent="0.25">
      <c r="A581" t="s">
        <v>2290</v>
      </c>
      <c r="F581" t="s">
        <v>791</v>
      </c>
      <c r="G581" s="3"/>
      <c r="H581">
        <v>1923</v>
      </c>
      <c r="I581" t="s">
        <v>793</v>
      </c>
      <c r="J581" t="s">
        <v>1593</v>
      </c>
      <c r="T581" t="s">
        <v>3379</v>
      </c>
      <c r="AE581" t="s">
        <v>1119</v>
      </c>
      <c r="AH581" t="s">
        <v>4925</v>
      </c>
    </row>
    <row r="582" spans="1:34" outlineLevel="2" x14ac:dyDescent="0.25">
      <c r="A582" t="s">
        <v>2292</v>
      </c>
      <c r="G582" s="3"/>
      <c r="I582" t="s">
        <v>3407</v>
      </c>
    </row>
    <row r="583" spans="1:34" outlineLevel="2" x14ac:dyDescent="0.25">
      <c r="A583" t="s">
        <v>2292</v>
      </c>
      <c r="F583" t="s">
        <v>4062</v>
      </c>
      <c r="G583" s="3"/>
      <c r="H583">
        <v>1923</v>
      </c>
      <c r="I583" t="s">
        <v>5142</v>
      </c>
      <c r="J583" t="s">
        <v>1289</v>
      </c>
      <c r="T583" t="s">
        <v>3379</v>
      </c>
      <c r="AE583" t="s">
        <v>1119</v>
      </c>
      <c r="AH583" t="s">
        <v>4613</v>
      </c>
    </row>
    <row r="584" spans="1:34" outlineLevel="2" x14ac:dyDescent="0.25">
      <c r="A584" t="s">
        <v>2292</v>
      </c>
      <c r="F584" t="s">
        <v>4063</v>
      </c>
      <c r="G584" s="3"/>
      <c r="H584">
        <v>1923</v>
      </c>
      <c r="I584" t="s">
        <v>5141</v>
      </c>
      <c r="J584" t="s">
        <v>42</v>
      </c>
      <c r="T584" t="s">
        <v>3379</v>
      </c>
      <c r="AE584" t="s">
        <v>1119</v>
      </c>
      <c r="AH584" t="s">
        <v>4613</v>
      </c>
    </row>
    <row r="585" spans="1:34" outlineLevel="2" x14ac:dyDescent="0.25">
      <c r="A585" t="s">
        <v>2292</v>
      </c>
      <c r="F585" t="s">
        <v>4067</v>
      </c>
      <c r="G585" s="3"/>
      <c r="H585">
        <v>1923</v>
      </c>
      <c r="I585" t="s">
        <v>5242</v>
      </c>
      <c r="J585" t="s">
        <v>3834</v>
      </c>
      <c r="T585" t="s">
        <v>3379</v>
      </c>
      <c r="AE585" t="s">
        <v>1119</v>
      </c>
      <c r="AH585" t="s">
        <v>4925</v>
      </c>
    </row>
    <row r="586" spans="1:34" outlineLevel="2" x14ac:dyDescent="0.25">
      <c r="A586" t="s">
        <v>2292</v>
      </c>
      <c r="F586" t="s">
        <v>4068</v>
      </c>
      <c r="G586" s="3"/>
      <c r="H586">
        <v>1923</v>
      </c>
      <c r="I586" t="s">
        <v>2977</v>
      </c>
      <c r="J586" t="s">
        <v>1593</v>
      </c>
      <c r="T586" t="s">
        <v>3379</v>
      </c>
      <c r="AE586" t="s">
        <v>1119</v>
      </c>
      <c r="AH586" t="s">
        <v>4925</v>
      </c>
    </row>
    <row r="587" spans="1:34" outlineLevel="2" x14ac:dyDescent="0.25">
      <c r="A587" t="s">
        <v>2292</v>
      </c>
      <c r="F587" t="s">
        <v>4069</v>
      </c>
      <c r="G587" s="3"/>
      <c r="H587">
        <v>1923</v>
      </c>
      <c r="I587" t="s">
        <v>5282</v>
      </c>
      <c r="J587" t="s">
        <v>1677</v>
      </c>
      <c r="T587" t="s">
        <v>3379</v>
      </c>
      <c r="AE587" t="s">
        <v>1119</v>
      </c>
      <c r="AH587" t="s">
        <v>4613</v>
      </c>
    </row>
    <row r="588" spans="1:34" outlineLevel="2" x14ac:dyDescent="0.25">
      <c r="A588" t="s">
        <v>2292</v>
      </c>
      <c r="F588" t="s">
        <v>6666</v>
      </c>
      <c r="G588" s="3"/>
      <c r="H588">
        <v>1923</v>
      </c>
      <c r="I588" t="s">
        <v>3424</v>
      </c>
      <c r="J588" t="s">
        <v>3833</v>
      </c>
      <c r="T588" t="s">
        <v>3379</v>
      </c>
      <c r="AE588" t="s">
        <v>1119</v>
      </c>
      <c r="AH588" t="s">
        <v>4925</v>
      </c>
    </row>
    <row r="589" spans="1:34" outlineLevel="2" x14ac:dyDescent="0.25">
      <c r="A589" t="s">
        <v>2292</v>
      </c>
      <c r="F589" t="s">
        <v>6245</v>
      </c>
      <c r="G589" s="3"/>
      <c r="H589">
        <v>1923</v>
      </c>
      <c r="I589" t="s">
        <v>1349</v>
      </c>
      <c r="J589" t="s">
        <v>5484</v>
      </c>
      <c r="T589" t="s">
        <v>3379</v>
      </c>
      <c r="AE589" t="s">
        <v>1119</v>
      </c>
      <c r="AH589" t="s">
        <v>4925</v>
      </c>
    </row>
    <row r="590" spans="1:34" outlineLevel="2" x14ac:dyDescent="0.25">
      <c r="A590" t="s">
        <v>2292</v>
      </c>
      <c r="F590" t="s">
        <v>791</v>
      </c>
      <c r="G590" s="3"/>
      <c r="H590">
        <v>1923</v>
      </c>
      <c r="I590" t="s">
        <v>793</v>
      </c>
      <c r="J590" t="s">
        <v>1593</v>
      </c>
      <c r="T590" t="s">
        <v>3379</v>
      </c>
      <c r="AE590" t="s">
        <v>1119</v>
      </c>
      <c r="AH590" t="s">
        <v>4925</v>
      </c>
    </row>
    <row r="591" spans="1:34" outlineLevel="2" x14ac:dyDescent="0.25">
      <c r="A591" t="s">
        <v>2292</v>
      </c>
      <c r="F591" t="s">
        <v>792</v>
      </c>
      <c r="G591" s="3"/>
      <c r="H591">
        <v>1923</v>
      </c>
      <c r="I591" t="s">
        <v>3408</v>
      </c>
      <c r="J591" t="s">
        <v>1677</v>
      </c>
      <c r="T591" t="s">
        <v>3379</v>
      </c>
      <c r="AE591" t="s">
        <v>1119</v>
      </c>
      <c r="AH591" t="s">
        <v>4925</v>
      </c>
    </row>
    <row r="592" spans="1:34" outlineLevel="2" x14ac:dyDescent="0.25">
      <c r="A592" t="s">
        <v>3409</v>
      </c>
      <c r="G592" s="3"/>
      <c r="I592" t="s">
        <v>3410</v>
      </c>
    </row>
    <row r="593" spans="1:34" outlineLevel="2" x14ac:dyDescent="0.25">
      <c r="A593" t="s">
        <v>3409</v>
      </c>
      <c r="F593" t="s">
        <v>4062</v>
      </c>
      <c r="G593" s="3"/>
      <c r="H593">
        <v>1923</v>
      </c>
      <c r="I593" t="s">
        <v>5142</v>
      </c>
      <c r="J593" t="s">
        <v>1289</v>
      </c>
      <c r="T593" t="s">
        <v>3379</v>
      </c>
      <c r="AE593" t="s">
        <v>1119</v>
      </c>
      <c r="AH593" t="s">
        <v>4925</v>
      </c>
    </row>
    <row r="594" spans="1:34" outlineLevel="2" x14ac:dyDescent="0.25">
      <c r="A594" t="s">
        <v>3409</v>
      </c>
      <c r="F594" t="s">
        <v>4063</v>
      </c>
      <c r="G594" s="3"/>
      <c r="H594">
        <v>1923</v>
      </c>
      <c r="I594" t="s">
        <v>5141</v>
      </c>
      <c r="J594" t="s">
        <v>42</v>
      </c>
      <c r="T594" t="s">
        <v>3379</v>
      </c>
      <c r="AE594" t="s">
        <v>1119</v>
      </c>
      <c r="AH594" t="s">
        <v>4925</v>
      </c>
    </row>
    <row r="595" spans="1:34" outlineLevel="2" x14ac:dyDescent="0.25">
      <c r="A595" t="s">
        <v>3409</v>
      </c>
      <c r="F595" t="s">
        <v>4067</v>
      </c>
      <c r="G595" s="3"/>
      <c r="H595">
        <v>1923</v>
      </c>
      <c r="I595" t="s">
        <v>5242</v>
      </c>
      <c r="J595" t="s">
        <v>3834</v>
      </c>
      <c r="T595" t="s">
        <v>3379</v>
      </c>
      <c r="AE595" t="s">
        <v>1119</v>
      </c>
      <c r="AH595" t="s">
        <v>4925</v>
      </c>
    </row>
    <row r="596" spans="1:34" outlineLevel="2" x14ac:dyDescent="0.25">
      <c r="A596" t="s">
        <v>3409</v>
      </c>
      <c r="F596" t="s">
        <v>4068</v>
      </c>
      <c r="G596" s="3"/>
      <c r="H596">
        <v>1923</v>
      </c>
      <c r="I596" t="s">
        <v>2977</v>
      </c>
      <c r="J596" t="s">
        <v>1593</v>
      </c>
      <c r="T596" t="s">
        <v>3379</v>
      </c>
      <c r="AE596" t="s">
        <v>1119</v>
      </c>
      <c r="AH596" t="s">
        <v>4925</v>
      </c>
    </row>
    <row r="597" spans="1:34" outlineLevel="2" x14ac:dyDescent="0.25">
      <c r="A597" t="s">
        <v>3409</v>
      </c>
      <c r="F597" t="s">
        <v>4069</v>
      </c>
      <c r="G597" s="3"/>
      <c r="H597">
        <v>1923</v>
      </c>
      <c r="I597" t="s">
        <v>5282</v>
      </c>
      <c r="J597" t="s">
        <v>1677</v>
      </c>
      <c r="T597" t="s">
        <v>3379</v>
      </c>
      <c r="AE597" t="s">
        <v>1119</v>
      </c>
      <c r="AH597" t="s">
        <v>4613</v>
      </c>
    </row>
    <row r="598" spans="1:34" outlineLevel="2" x14ac:dyDescent="0.25">
      <c r="A598" t="s">
        <v>3409</v>
      </c>
      <c r="F598" t="s">
        <v>6666</v>
      </c>
      <c r="G598" s="3"/>
      <c r="H598">
        <v>1923</v>
      </c>
      <c r="I598" t="s">
        <v>3424</v>
      </c>
      <c r="J598" t="s">
        <v>3833</v>
      </c>
      <c r="T598" t="s">
        <v>3379</v>
      </c>
      <c r="AE598" t="s">
        <v>1119</v>
      </c>
      <c r="AH598" t="s">
        <v>4925</v>
      </c>
    </row>
    <row r="599" spans="1:34" outlineLevel="2" x14ac:dyDescent="0.25">
      <c r="A599" t="s">
        <v>3409</v>
      </c>
      <c r="F599" t="s">
        <v>6245</v>
      </c>
      <c r="G599" s="3"/>
      <c r="H599">
        <v>1923</v>
      </c>
      <c r="I599" t="s">
        <v>1349</v>
      </c>
      <c r="J599" t="s">
        <v>5484</v>
      </c>
      <c r="T599" t="s">
        <v>3379</v>
      </c>
      <c r="AE599" t="s">
        <v>1119</v>
      </c>
      <c r="AH599" t="s">
        <v>4925</v>
      </c>
    </row>
    <row r="600" spans="1:34" outlineLevel="2" x14ac:dyDescent="0.25">
      <c r="A600" t="s">
        <v>3409</v>
      </c>
      <c r="F600" t="s">
        <v>791</v>
      </c>
      <c r="G600" s="3"/>
      <c r="H600">
        <v>1923</v>
      </c>
      <c r="I600" t="s">
        <v>793</v>
      </c>
      <c r="J600" t="s">
        <v>1593</v>
      </c>
      <c r="T600" t="s">
        <v>3379</v>
      </c>
      <c r="AE600" t="s">
        <v>1119</v>
      </c>
      <c r="AH600" t="s">
        <v>4925</v>
      </c>
    </row>
    <row r="601" spans="1:34" outlineLevel="2" x14ac:dyDescent="0.25">
      <c r="A601" t="s">
        <v>3409</v>
      </c>
      <c r="F601" t="s">
        <v>792</v>
      </c>
      <c r="G601" s="3"/>
      <c r="H601">
        <v>1923</v>
      </c>
      <c r="I601" t="s">
        <v>3411</v>
      </c>
      <c r="J601" t="s">
        <v>1677</v>
      </c>
      <c r="T601" t="s">
        <v>3379</v>
      </c>
      <c r="AE601" t="s">
        <v>1119</v>
      </c>
      <c r="AH601" t="s">
        <v>4925</v>
      </c>
    </row>
    <row r="602" spans="1:34" outlineLevel="2" x14ac:dyDescent="0.25">
      <c r="A602" t="s">
        <v>3412</v>
      </c>
      <c r="G602" s="3"/>
      <c r="I602" t="s">
        <v>3415</v>
      </c>
      <c r="J602" t="s">
        <v>3181</v>
      </c>
    </row>
    <row r="603" spans="1:34" outlineLevel="2" x14ac:dyDescent="0.25">
      <c r="A603" t="s">
        <v>3412</v>
      </c>
      <c r="F603" t="s">
        <v>4062</v>
      </c>
      <c r="G603" s="3"/>
      <c r="H603">
        <v>1923</v>
      </c>
      <c r="I603" t="s">
        <v>5142</v>
      </c>
      <c r="J603" t="s">
        <v>1289</v>
      </c>
      <c r="T603" t="s">
        <v>3379</v>
      </c>
      <c r="AE603" t="s">
        <v>1119</v>
      </c>
      <c r="AH603" t="s">
        <v>4925</v>
      </c>
    </row>
    <row r="604" spans="1:34" outlineLevel="2" x14ac:dyDescent="0.25">
      <c r="A604" t="s">
        <v>3412</v>
      </c>
      <c r="F604" t="s">
        <v>4063</v>
      </c>
      <c r="G604" s="3"/>
      <c r="H604">
        <v>1923</v>
      </c>
      <c r="I604" t="s">
        <v>5141</v>
      </c>
      <c r="J604" t="s">
        <v>42</v>
      </c>
      <c r="T604" t="s">
        <v>3379</v>
      </c>
      <c r="AE604" t="s">
        <v>1119</v>
      </c>
      <c r="AH604" t="s">
        <v>4925</v>
      </c>
    </row>
    <row r="605" spans="1:34" outlineLevel="2" x14ac:dyDescent="0.25">
      <c r="A605" t="s">
        <v>3412</v>
      </c>
      <c r="F605" t="s">
        <v>4067</v>
      </c>
      <c r="G605" s="3"/>
      <c r="H605">
        <v>1923</v>
      </c>
      <c r="I605" t="s">
        <v>5242</v>
      </c>
      <c r="J605" t="s">
        <v>3834</v>
      </c>
      <c r="T605" t="s">
        <v>3379</v>
      </c>
      <c r="AE605" t="s">
        <v>1119</v>
      </c>
      <c r="AH605" t="s">
        <v>4925</v>
      </c>
    </row>
    <row r="606" spans="1:34" outlineLevel="2" x14ac:dyDescent="0.25">
      <c r="A606" t="s">
        <v>3412</v>
      </c>
      <c r="F606" t="s">
        <v>4068</v>
      </c>
      <c r="G606" s="3"/>
      <c r="H606">
        <v>1923</v>
      </c>
      <c r="I606" t="s">
        <v>2977</v>
      </c>
      <c r="J606" t="s">
        <v>1593</v>
      </c>
      <c r="T606" t="s">
        <v>3379</v>
      </c>
      <c r="AE606" t="s">
        <v>1119</v>
      </c>
      <c r="AH606" t="s">
        <v>4925</v>
      </c>
    </row>
    <row r="607" spans="1:34" outlineLevel="2" x14ac:dyDescent="0.25">
      <c r="A607" t="s">
        <v>3412</v>
      </c>
      <c r="F607" t="s">
        <v>4069</v>
      </c>
      <c r="G607" s="3"/>
      <c r="H607">
        <v>1923</v>
      </c>
      <c r="I607" t="s">
        <v>5282</v>
      </c>
      <c r="J607" t="s">
        <v>1677</v>
      </c>
      <c r="T607" t="s">
        <v>3379</v>
      </c>
      <c r="AE607" t="s">
        <v>1119</v>
      </c>
      <c r="AH607" t="s">
        <v>4613</v>
      </c>
    </row>
    <row r="608" spans="1:34" outlineLevel="2" x14ac:dyDescent="0.25">
      <c r="A608" t="s">
        <v>3412</v>
      </c>
      <c r="F608" t="s">
        <v>6666</v>
      </c>
      <c r="G608" s="3"/>
      <c r="H608">
        <v>1923</v>
      </c>
      <c r="I608" t="s">
        <v>3424</v>
      </c>
      <c r="J608" t="s">
        <v>3833</v>
      </c>
      <c r="T608" t="s">
        <v>3379</v>
      </c>
      <c r="AE608" t="s">
        <v>1119</v>
      </c>
      <c r="AH608" t="s">
        <v>4925</v>
      </c>
    </row>
    <row r="609" spans="1:34" outlineLevel="2" x14ac:dyDescent="0.25">
      <c r="A609" t="s">
        <v>3412</v>
      </c>
      <c r="F609" t="s">
        <v>6245</v>
      </c>
      <c r="G609" s="3"/>
      <c r="H609">
        <v>1923</v>
      </c>
      <c r="I609" t="s">
        <v>1349</v>
      </c>
      <c r="J609" t="s">
        <v>5484</v>
      </c>
      <c r="T609" t="s">
        <v>3379</v>
      </c>
      <c r="AE609" t="s">
        <v>1119</v>
      </c>
      <c r="AH609" t="s">
        <v>4925</v>
      </c>
    </row>
    <row r="610" spans="1:34" outlineLevel="2" x14ac:dyDescent="0.25">
      <c r="A610" t="s">
        <v>3412</v>
      </c>
      <c r="F610" t="s">
        <v>791</v>
      </c>
      <c r="G610" s="3"/>
      <c r="H610">
        <v>1923</v>
      </c>
      <c r="I610" t="s">
        <v>793</v>
      </c>
      <c r="J610" t="s">
        <v>1593</v>
      </c>
      <c r="T610" t="s">
        <v>3379</v>
      </c>
      <c r="AE610" t="s">
        <v>1119</v>
      </c>
      <c r="AH610" t="s">
        <v>4925</v>
      </c>
    </row>
    <row r="611" spans="1:34" outlineLevel="2" x14ac:dyDescent="0.25">
      <c r="A611" t="s">
        <v>3412</v>
      </c>
      <c r="G611" s="3"/>
      <c r="I611" t="s">
        <v>3414</v>
      </c>
      <c r="J611" t="s">
        <v>3413</v>
      </c>
    </row>
    <row r="612" spans="1:34" outlineLevel="2" x14ac:dyDescent="0.25">
      <c r="A612" t="s">
        <v>3412</v>
      </c>
      <c r="F612" t="s">
        <v>792</v>
      </c>
      <c r="G612" s="3"/>
      <c r="H612">
        <v>1923</v>
      </c>
      <c r="I612" t="s">
        <v>5282</v>
      </c>
      <c r="J612" t="s">
        <v>1677</v>
      </c>
      <c r="T612" t="s">
        <v>3379</v>
      </c>
      <c r="AE612" t="s">
        <v>1119</v>
      </c>
      <c r="AH612" t="s">
        <v>4925</v>
      </c>
    </row>
    <row r="613" spans="1:34" outlineLevel="2" x14ac:dyDescent="0.25">
      <c r="A613" t="s">
        <v>3412</v>
      </c>
      <c r="G613" s="3"/>
      <c r="I613" t="s">
        <v>3415</v>
      </c>
      <c r="J613" t="s">
        <v>3182</v>
      </c>
    </row>
    <row r="614" spans="1:34" outlineLevel="2" x14ac:dyDescent="0.25">
      <c r="A614" t="s">
        <v>3412</v>
      </c>
      <c r="F614" t="s">
        <v>1406</v>
      </c>
      <c r="G614" s="3"/>
      <c r="H614">
        <v>1923</v>
      </c>
      <c r="I614" t="s">
        <v>5142</v>
      </c>
      <c r="J614" t="s">
        <v>1289</v>
      </c>
      <c r="T614" t="s">
        <v>3379</v>
      </c>
      <c r="AE614" t="s">
        <v>1119</v>
      </c>
      <c r="AH614" t="s">
        <v>4925</v>
      </c>
    </row>
    <row r="615" spans="1:34" outlineLevel="2" x14ac:dyDescent="0.25">
      <c r="A615" t="s">
        <v>3412</v>
      </c>
      <c r="F615" t="s">
        <v>1407</v>
      </c>
      <c r="G615" s="3"/>
      <c r="H615">
        <v>1923</v>
      </c>
      <c r="I615" t="s">
        <v>5141</v>
      </c>
      <c r="J615" t="s">
        <v>42</v>
      </c>
      <c r="T615" t="s">
        <v>3379</v>
      </c>
      <c r="AE615" t="s">
        <v>1119</v>
      </c>
      <c r="AH615" t="s">
        <v>4925</v>
      </c>
    </row>
    <row r="616" spans="1:34" outlineLevel="2" x14ac:dyDescent="0.25">
      <c r="A616" t="s">
        <v>3412</v>
      </c>
      <c r="F616" t="s">
        <v>1408</v>
      </c>
      <c r="G616" s="3"/>
      <c r="H616">
        <v>1923</v>
      </c>
      <c r="I616" t="s">
        <v>5242</v>
      </c>
      <c r="J616" t="s">
        <v>3834</v>
      </c>
      <c r="T616" t="s">
        <v>3379</v>
      </c>
      <c r="AE616" t="s">
        <v>1119</v>
      </c>
      <c r="AH616" t="s">
        <v>4925</v>
      </c>
    </row>
    <row r="617" spans="1:34" outlineLevel="2" x14ac:dyDescent="0.25">
      <c r="A617" t="s">
        <v>3412</v>
      </c>
      <c r="F617" t="s">
        <v>1409</v>
      </c>
      <c r="G617" s="3"/>
      <c r="H617">
        <v>1923</v>
      </c>
      <c r="I617" t="s">
        <v>2977</v>
      </c>
      <c r="J617" t="s">
        <v>1593</v>
      </c>
      <c r="T617" t="s">
        <v>3379</v>
      </c>
      <c r="AE617" t="s">
        <v>1119</v>
      </c>
      <c r="AH617" t="s">
        <v>4925</v>
      </c>
    </row>
    <row r="618" spans="1:34" outlineLevel="2" x14ac:dyDescent="0.25">
      <c r="A618" t="s">
        <v>3412</v>
      </c>
      <c r="F618" t="s">
        <v>1410</v>
      </c>
      <c r="G618" s="3"/>
      <c r="H618">
        <v>1923</v>
      </c>
      <c r="I618" t="s">
        <v>5282</v>
      </c>
      <c r="J618" t="s">
        <v>1677</v>
      </c>
      <c r="T618" t="s">
        <v>3379</v>
      </c>
      <c r="AE618" t="s">
        <v>1119</v>
      </c>
      <c r="AH618" t="s">
        <v>4925</v>
      </c>
    </row>
    <row r="619" spans="1:34" outlineLevel="2" x14ac:dyDescent="0.25">
      <c r="A619" t="s">
        <v>3412</v>
      </c>
      <c r="F619" t="s">
        <v>1412</v>
      </c>
      <c r="G619" s="3"/>
      <c r="H619">
        <v>1923</v>
      </c>
      <c r="I619" t="s">
        <v>3424</v>
      </c>
      <c r="J619" t="s">
        <v>3833</v>
      </c>
      <c r="T619" t="s">
        <v>3379</v>
      </c>
      <c r="AE619" t="s">
        <v>1119</v>
      </c>
      <c r="AH619" t="s">
        <v>4925</v>
      </c>
    </row>
    <row r="620" spans="1:34" outlineLevel="2" x14ac:dyDescent="0.25">
      <c r="A620" t="s">
        <v>3412</v>
      </c>
      <c r="F620" t="s">
        <v>3179</v>
      </c>
      <c r="G620" s="3"/>
      <c r="H620">
        <v>1923</v>
      </c>
      <c r="I620" t="s">
        <v>1349</v>
      </c>
      <c r="J620" t="s">
        <v>5484</v>
      </c>
      <c r="T620" t="s">
        <v>3379</v>
      </c>
      <c r="AE620" t="s">
        <v>1119</v>
      </c>
      <c r="AH620" t="s">
        <v>4925</v>
      </c>
    </row>
    <row r="621" spans="1:34" outlineLevel="2" x14ac:dyDescent="0.25">
      <c r="A621" t="s">
        <v>3412</v>
      </c>
      <c r="F621" t="s">
        <v>3180</v>
      </c>
      <c r="G621" s="3"/>
      <c r="H621">
        <v>1923</v>
      </c>
      <c r="I621" t="s">
        <v>793</v>
      </c>
      <c r="J621" t="s">
        <v>1593</v>
      </c>
      <c r="T621" t="s">
        <v>3379</v>
      </c>
      <c r="AE621" t="s">
        <v>1119</v>
      </c>
      <c r="AH621" t="s">
        <v>4925</v>
      </c>
    </row>
    <row r="622" spans="1:34" outlineLevel="2" x14ac:dyDescent="0.25">
      <c r="A622" t="s">
        <v>3412</v>
      </c>
      <c r="G622" s="3"/>
      <c r="I622" t="s">
        <v>3178</v>
      </c>
      <c r="J622" t="s">
        <v>3416</v>
      </c>
    </row>
    <row r="623" spans="1:34" outlineLevel="2" x14ac:dyDescent="0.25">
      <c r="A623" t="s">
        <v>3412</v>
      </c>
      <c r="F623" t="s">
        <v>3183</v>
      </c>
      <c r="G623" s="3"/>
      <c r="H623">
        <v>1923</v>
      </c>
      <c r="I623" t="s">
        <v>5142</v>
      </c>
      <c r="J623" t="s">
        <v>1289</v>
      </c>
      <c r="T623" t="s">
        <v>3379</v>
      </c>
      <c r="AE623" t="s">
        <v>1119</v>
      </c>
      <c r="AH623" t="s">
        <v>4925</v>
      </c>
    </row>
    <row r="624" spans="1:34" outlineLevel="2" x14ac:dyDescent="0.25">
      <c r="A624" t="s">
        <v>3412</v>
      </c>
      <c r="F624" t="s">
        <v>3184</v>
      </c>
      <c r="G624" s="3"/>
      <c r="H624">
        <v>1923</v>
      </c>
      <c r="I624" t="s">
        <v>5141</v>
      </c>
      <c r="J624" t="s">
        <v>42</v>
      </c>
      <c r="T624" t="s">
        <v>3379</v>
      </c>
      <c r="AE624" t="s">
        <v>1119</v>
      </c>
      <c r="AH624" t="s">
        <v>4925</v>
      </c>
    </row>
    <row r="625" spans="1:34" outlineLevel="2" x14ac:dyDescent="0.25">
      <c r="A625" t="s">
        <v>3412</v>
      </c>
      <c r="F625" t="s">
        <v>5769</v>
      </c>
      <c r="G625" s="3"/>
      <c r="H625">
        <v>1923</v>
      </c>
      <c r="I625" t="s">
        <v>5242</v>
      </c>
      <c r="J625" t="s">
        <v>3834</v>
      </c>
      <c r="T625" t="s">
        <v>3379</v>
      </c>
      <c r="AE625" t="s">
        <v>1119</v>
      </c>
      <c r="AH625" t="s">
        <v>4925</v>
      </c>
    </row>
    <row r="626" spans="1:34" outlineLevel="2" x14ac:dyDescent="0.25">
      <c r="A626" t="s">
        <v>3412</v>
      </c>
      <c r="F626" t="s">
        <v>5770</v>
      </c>
      <c r="G626" s="3"/>
      <c r="H626">
        <v>1923</v>
      </c>
      <c r="I626" t="s">
        <v>2977</v>
      </c>
      <c r="J626" t="s">
        <v>1593</v>
      </c>
      <c r="T626" t="s">
        <v>3379</v>
      </c>
      <c r="AE626" t="s">
        <v>1119</v>
      </c>
      <c r="AH626" t="s">
        <v>4925</v>
      </c>
    </row>
    <row r="627" spans="1:34" outlineLevel="2" x14ac:dyDescent="0.25">
      <c r="A627" t="s">
        <v>3412</v>
      </c>
      <c r="F627" t="s">
        <v>5771</v>
      </c>
      <c r="G627" s="3"/>
      <c r="H627">
        <v>1923</v>
      </c>
      <c r="I627" t="s">
        <v>5282</v>
      </c>
      <c r="J627" t="s">
        <v>1677</v>
      </c>
      <c r="T627" t="s">
        <v>3379</v>
      </c>
      <c r="AE627" t="s">
        <v>1119</v>
      </c>
      <c r="AH627" t="s">
        <v>4925</v>
      </c>
    </row>
    <row r="628" spans="1:34" outlineLevel="2" x14ac:dyDescent="0.25">
      <c r="A628" t="s">
        <v>3412</v>
      </c>
      <c r="F628" t="s">
        <v>5772</v>
      </c>
      <c r="G628" s="3"/>
      <c r="H628">
        <v>1923</v>
      </c>
      <c r="I628" t="s">
        <v>3424</v>
      </c>
      <c r="J628" t="s">
        <v>3833</v>
      </c>
      <c r="T628" t="s">
        <v>3379</v>
      </c>
      <c r="AE628" t="s">
        <v>1119</v>
      </c>
      <c r="AH628" t="s">
        <v>4925</v>
      </c>
    </row>
    <row r="629" spans="1:34" outlineLevel="2" x14ac:dyDescent="0.25">
      <c r="A629" t="s">
        <v>3412</v>
      </c>
      <c r="F629" t="s">
        <v>5773</v>
      </c>
      <c r="G629" s="3"/>
      <c r="H629">
        <v>1923</v>
      </c>
      <c r="I629" t="s">
        <v>1349</v>
      </c>
      <c r="J629" t="s">
        <v>5484</v>
      </c>
      <c r="T629" t="s">
        <v>3379</v>
      </c>
      <c r="AE629" t="s">
        <v>1119</v>
      </c>
      <c r="AH629" t="s">
        <v>4925</v>
      </c>
    </row>
    <row r="630" spans="1:34" outlineLevel="2" x14ac:dyDescent="0.25">
      <c r="A630" t="s">
        <v>3412</v>
      </c>
      <c r="F630" t="s">
        <v>5774</v>
      </c>
      <c r="G630" s="3"/>
      <c r="H630">
        <v>1923</v>
      </c>
      <c r="I630" t="s">
        <v>793</v>
      </c>
      <c r="J630" t="s">
        <v>1593</v>
      </c>
      <c r="T630" t="s">
        <v>3379</v>
      </c>
      <c r="AE630" t="s">
        <v>1119</v>
      </c>
      <c r="AH630" t="s">
        <v>4925</v>
      </c>
    </row>
    <row r="631" spans="1:34" outlineLevel="2" x14ac:dyDescent="0.25">
      <c r="A631" t="s">
        <v>3412</v>
      </c>
      <c r="G631" s="3"/>
      <c r="I631" t="s">
        <v>3414</v>
      </c>
      <c r="J631" t="s">
        <v>5775</v>
      </c>
    </row>
    <row r="632" spans="1:34" outlineLevel="2" x14ac:dyDescent="0.25">
      <c r="A632" t="s">
        <v>3412</v>
      </c>
      <c r="F632" t="s">
        <v>5776</v>
      </c>
      <c r="G632" s="3"/>
      <c r="H632">
        <v>1923</v>
      </c>
      <c r="I632" t="s">
        <v>5142</v>
      </c>
      <c r="J632" t="s">
        <v>1289</v>
      </c>
      <c r="T632" t="s">
        <v>3379</v>
      </c>
      <c r="AE632" t="s">
        <v>1119</v>
      </c>
      <c r="AH632" t="s">
        <v>4613</v>
      </c>
    </row>
    <row r="633" spans="1:34" outlineLevel="2" x14ac:dyDescent="0.25">
      <c r="A633" t="s">
        <v>3412</v>
      </c>
      <c r="F633" t="s">
        <v>5777</v>
      </c>
      <c r="G633" s="3"/>
      <c r="H633">
        <v>1923</v>
      </c>
      <c r="I633" t="s">
        <v>5141</v>
      </c>
      <c r="J633" t="s">
        <v>42</v>
      </c>
      <c r="T633" t="s">
        <v>3379</v>
      </c>
      <c r="AE633" t="s">
        <v>1119</v>
      </c>
      <c r="AH633" t="s">
        <v>4613</v>
      </c>
    </row>
    <row r="634" spans="1:34" outlineLevel="2" x14ac:dyDescent="0.25">
      <c r="A634" t="s">
        <v>3412</v>
      </c>
      <c r="F634" t="s">
        <v>5778</v>
      </c>
      <c r="G634" s="3"/>
      <c r="H634">
        <v>1923</v>
      </c>
      <c r="I634" t="s">
        <v>5242</v>
      </c>
      <c r="J634" t="s">
        <v>3834</v>
      </c>
      <c r="T634" t="s">
        <v>3379</v>
      </c>
      <c r="AE634" t="s">
        <v>1119</v>
      </c>
      <c r="AH634" t="s">
        <v>4613</v>
      </c>
    </row>
    <row r="635" spans="1:34" outlineLevel="2" x14ac:dyDescent="0.25">
      <c r="A635" t="s">
        <v>3412</v>
      </c>
      <c r="F635" t="s">
        <v>5779</v>
      </c>
      <c r="G635" s="3"/>
      <c r="H635">
        <v>1923</v>
      </c>
      <c r="I635" t="s">
        <v>2977</v>
      </c>
      <c r="J635" t="s">
        <v>1593</v>
      </c>
      <c r="T635" t="s">
        <v>3379</v>
      </c>
      <c r="AE635" t="s">
        <v>1119</v>
      </c>
      <c r="AH635" t="s">
        <v>4613</v>
      </c>
    </row>
    <row r="636" spans="1:34" outlineLevel="2" x14ac:dyDescent="0.25">
      <c r="A636" t="s">
        <v>3412</v>
      </c>
      <c r="F636" t="s">
        <v>5780</v>
      </c>
      <c r="G636" s="3"/>
      <c r="H636">
        <v>1923</v>
      </c>
      <c r="I636" t="s">
        <v>5282</v>
      </c>
      <c r="J636" t="s">
        <v>1677</v>
      </c>
      <c r="T636" t="s">
        <v>3379</v>
      </c>
      <c r="AE636" t="s">
        <v>1119</v>
      </c>
      <c r="AH636" t="s">
        <v>4613</v>
      </c>
    </row>
    <row r="637" spans="1:34" outlineLevel="2" x14ac:dyDescent="0.25">
      <c r="A637" t="s">
        <v>3412</v>
      </c>
      <c r="F637" t="s">
        <v>5781</v>
      </c>
      <c r="G637" s="3"/>
      <c r="H637">
        <v>1923</v>
      </c>
      <c r="I637" t="s">
        <v>3424</v>
      </c>
      <c r="J637" t="s">
        <v>3833</v>
      </c>
      <c r="T637" t="s">
        <v>3379</v>
      </c>
      <c r="AE637" t="s">
        <v>1119</v>
      </c>
      <c r="AH637" t="s">
        <v>4613</v>
      </c>
    </row>
    <row r="638" spans="1:34" outlineLevel="2" x14ac:dyDescent="0.25">
      <c r="A638" t="s">
        <v>3412</v>
      </c>
      <c r="F638" t="s">
        <v>6562</v>
      </c>
      <c r="G638" s="3"/>
      <c r="H638">
        <v>1923</v>
      </c>
      <c r="I638" t="s">
        <v>1349</v>
      </c>
      <c r="J638" t="s">
        <v>5484</v>
      </c>
      <c r="T638" t="s">
        <v>3379</v>
      </c>
      <c r="AE638" t="s">
        <v>1119</v>
      </c>
      <c r="AH638" t="s">
        <v>4613</v>
      </c>
    </row>
    <row r="639" spans="1:34" outlineLevel="2" x14ac:dyDescent="0.25">
      <c r="A639" t="s">
        <v>3412</v>
      </c>
      <c r="F639" t="s">
        <v>6563</v>
      </c>
      <c r="G639" s="3"/>
      <c r="H639">
        <v>1923</v>
      </c>
      <c r="I639" t="s">
        <v>793</v>
      </c>
      <c r="J639" t="s">
        <v>1593</v>
      </c>
      <c r="T639" t="s">
        <v>3379</v>
      </c>
      <c r="AE639" t="s">
        <v>1119</v>
      </c>
      <c r="AH639" t="s">
        <v>4925</v>
      </c>
    </row>
    <row r="640" spans="1:34" outlineLevel="2" x14ac:dyDescent="0.25">
      <c r="A640" t="s">
        <v>4023</v>
      </c>
      <c r="G640" s="3"/>
      <c r="I640" t="s">
        <v>2112</v>
      </c>
    </row>
    <row r="641" spans="1:34" outlineLevel="2" x14ac:dyDescent="0.25">
      <c r="A641" t="s">
        <v>4023</v>
      </c>
      <c r="F641" t="s">
        <v>4062</v>
      </c>
      <c r="G641" s="3"/>
      <c r="H641">
        <v>1921</v>
      </c>
      <c r="I641" t="s">
        <v>5142</v>
      </c>
      <c r="J641" t="s">
        <v>1087</v>
      </c>
      <c r="T641" t="s">
        <v>3379</v>
      </c>
      <c r="AE641" t="s">
        <v>1119</v>
      </c>
      <c r="AH641" t="s">
        <v>4925</v>
      </c>
    </row>
    <row r="642" spans="1:34" outlineLevel="2" x14ac:dyDescent="0.25">
      <c r="A642" t="s">
        <v>4023</v>
      </c>
      <c r="F642" t="s">
        <v>4063</v>
      </c>
      <c r="G642" s="3"/>
      <c r="H642">
        <v>1921</v>
      </c>
      <c r="I642" t="s">
        <v>5141</v>
      </c>
      <c r="J642" t="s">
        <v>486</v>
      </c>
      <c r="T642" t="s">
        <v>3379</v>
      </c>
      <c r="AE642" t="s">
        <v>1119</v>
      </c>
      <c r="AH642" t="s">
        <v>4925</v>
      </c>
    </row>
    <row r="643" spans="1:34" outlineLevel="2" x14ac:dyDescent="0.25">
      <c r="A643" t="s">
        <v>4023</v>
      </c>
      <c r="F643" t="s">
        <v>4067</v>
      </c>
      <c r="G643" s="3"/>
      <c r="H643">
        <v>1921</v>
      </c>
      <c r="I643" t="s">
        <v>5242</v>
      </c>
      <c r="J643" t="s">
        <v>6445</v>
      </c>
      <c r="T643" t="s">
        <v>3379</v>
      </c>
      <c r="AE643" t="s">
        <v>1119</v>
      </c>
      <c r="AH643" t="s">
        <v>4925</v>
      </c>
    </row>
    <row r="644" spans="1:34" outlineLevel="2" x14ac:dyDescent="0.25">
      <c r="A644" t="s">
        <v>4023</v>
      </c>
      <c r="F644" t="s">
        <v>4068</v>
      </c>
      <c r="G644" s="3"/>
      <c r="H644">
        <v>1921</v>
      </c>
      <c r="I644" t="s">
        <v>2977</v>
      </c>
      <c r="J644" t="s">
        <v>3967</v>
      </c>
      <c r="T644" t="s">
        <v>3379</v>
      </c>
      <c r="AE644" t="s">
        <v>1119</v>
      </c>
      <c r="AH644" t="s">
        <v>4925</v>
      </c>
    </row>
    <row r="645" spans="1:34" outlineLevel="2" x14ac:dyDescent="0.25">
      <c r="A645" t="s">
        <v>4023</v>
      </c>
      <c r="F645" t="s">
        <v>4069</v>
      </c>
      <c r="G645" s="3"/>
      <c r="H645">
        <v>1921</v>
      </c>
      <c r="I645" t="s">
        <v>5282</v>
      </c>
      <c r="J645" t="s">
        <v>6507</v>
      </c>
      <c r="T645" t="s">
        <v>3379</v>
      </c>
      <c r="AE645" t="s">
        <v>1119</v>
      </c>
      <c r="AH645" t="s">
        <v>4613</v>
      </c>
    </row>
    <row r="646" spans="1:34" outlineLevel="2" x14ac:dyDescent="0.25">
      <c r="A646" t="s">
        <v>4023</v>
      </c>
      <c r="F646" t="s">
        <v>6666</v>
      </c>
      <c r="G646" s="3"/>
      <c r="H646">
        <v>1921</v>
      </c>
      <c r="I646" t="s">
        <v>3424</v>
      </c>
      <c r="J646" t="s">
        <v>1677</v>
      </c>
      <c r="T646" t="s">
        <v>3379</v>
      </c>
      <c r="AE646" t="s">
        <v>1119</v>
      </c>
      <c r="AH646" t="s">
        <v>4925</v>
      </c>
    </row>
    <row r="647" spans="1:34" outlineLevel="2" x14ac:dyDescent="0.25">
      <c r="A647" t="s">
        <v>4023</v>
      </c>
      <c r="F647" t="s">
        <v>6245</v>
      </c>
      <c r="G647" s="3"/>
      <c r="H647">
        <v>1921</v>
      </c>
      <c r="I647" t="s">
        <v>1349</v>
      </c>
      <c r="J647" t="s">
        <v>4991</v>
      </c>
      <c r="T647" t="s">
        <v>3379</v>
      </c>
      <c r="AE647" t="s">
        <v>1119</v>
      </c>
      <c r="AH647" t="s">
        <v>4925</v>
      </c>
    </row>
    <row r="648" spans="1:34" outlineLevel="2" x14ac:dyDescent="0.25">
      <c r="A648" t="s">
        <v>4023</v>
      </c>
      <c r="G648" s="3"/>
      <c r="I648" t="s">
        <v>1088</v>
      </c>
    </row>
    <row r="649" spans="1:34" outlineLevel="2" x14ac:dyDescent="0.25">
      <c r="A649" t="s">
        <v>4023</v>
      </c>
      <c r="F649" t="s">
        <v>791</v>
      </c>
      <c r="G649" s="3"/>
      <c r="H649">
        <v>1921</v>
      </c>
      <c r="I649" t="s">
        <v>5142</v>
      </c>
      <c r="J649" t="s">
        <v>1087</v>
      </c>
      <c r="T649" t="s">
        <v>3379</v>
      </c>
      <c r="AE649" t="s">
        <v>1119</v>
      </c>
      <c r="AH649" t="s">
        <v>4925</v>
      </c>
    </row>
    <row r="650" spans="1:34" outlineLevel="2" x14ac:dyDescent="0.25">
      <c r="A650" t="s">
        <v>4023</v>
      </c>
      <c r="F650" t="s">
        <v>792</v>
      </c>
      <c r="G650" s="3"/>
      <c r="H650">
        <v>1921</v>
      </c>
      <c r="I650" t="s">
        <v>5141</v>
      </c>
      <c r="J650" t="s">
        <v>486</v>
      </c>
      <c r="T650" t="s">
        <v>3379</v>
      </c>
      <c r="AE650" t="s">
        <v>1119</v>
      </c>
      <c r="AH650" t="s">
        <v>4925</v>
      </c>
    </row>
    <row r="651" spans="1:34" outlineLevel="2" x14ac:dyDescent="0.25">
      <c r="A651" t="s">
        <v>4023</v>
      </c>
      <c r="F651" t="s">
        <v>1406</v>
      </c>
      <c r="G651" s="3"/>
      <c r="H651">
        <v>1921</v>
      </c>
      <c r="I651" t="s">
        <v>5242</v>
      </c>
      <c r="J651" t="s">
        <v>6445</v>
      </c>
      <c r="T651" t="s">
        <v>3379</v>
      </c>
      <c r="AE651" t="s">
        <v>1119</v>
      </c>
      <c r="AH651" t="s">
        <v>4925</v>
      </c>
    </row>
    <row r="652" spans="1:34" outlineLevel="2" x14ac:dyDescent="0.25">
      <c r="A652" t="s">
        <v>4023</v>
      </c>
      <c r="F652" t="s">
        <v>1407</v>
      </c>
      <c r="G652" s="3"/>
      <c r="H652">
        <v>1921</v>
      </c>
      <c r="I652" t="s">
        <v>2977</v>
      </c>
      <c r="J652" t="s">
        <v>3967</v>
      </c>
      <c r="T652" t="s">
        <v>3379</v>
      </c>
      <c r="AE652" t="s">
        <v>1119</v>
      </c>
      <c r="AH652" t="s">
        <v>4925</v>
      </c>
    </row>
    <row r="653" spans="1:34" outlineLevel="2" x14ac:dyDescent="0.25">
      <c r="A653" t="s">
        <v>4023</v>
      </c>
      <c r="F653" t="s">
        <v>1408</v>
      </c>
      <c r="G653" s="3"/>
      <c r="H653">
        <v>1921</v>
      </c>
      <c r="I653" t="s">
        <v>5282</v>
      </c>
      <c r="J653" t="s">
        <v>6507</v>
      </c>
      <c r="T653" t="s">
        <v>3379</v>
      </c>
      <c r="AE653" t="s">
        <v>1119</v>
      </c>
      <c r="AH653" t="s">
        <v>4613</v>
      </c>
    </row>
    <row r="654" spans="1:34" outlineLevel="2" x14ac:dyDescent="0.25">
      <c r="A654" t="s">
        <v>4023</v>
      </c>
      <c r="F654" t="s">
        <v>1409</v>
      </c>
      <c r="G654" s="3"/>
      <c r="H654">
        <v>1921</v>
      </c>
      <c r="I654" t="s">
        <v>3424</v>
      </c>
      <c r="J654" t="s">
        <v>1677</v>
      </c>
      <c r="T654" t="s">
        <v>3379</v>
      </c>
      <c r="AE654" t="s">
        <v>1119</v>
      </c>
      <c r="AH654" t="s">
        <v>4925</v>
      </c>
    </row>
    <row r="655" spans="1:34" outlineLevel="2" x14ac:dyDescent="0.25">
      <c r="A655" t="s">
        <v>4023</v>
      </c>
      <c r="F655" t="s">
        <v>1410</v>
      </c>
      <c r="G655" s="3"/>
      <c r="H655">
        <v>1921</v>
      </c>
      <c r="I655" t="s">
        <v>1349</v>
      </c>
      <c r="J655" t="s">
        <v>4991</v>
      </c>
      <c r="T655" t="s">
        <v>3379</v>
      </c>
      <c r="AE655" t="s">
        <v>1119</v>
      </c>
      <c r="AH655" t="s">
        <v>4925</v>
      </c>
    </row>
    <row r="656" spans="1:34" outlineLevel="2" x14ac:dyDescent="0.25">
      <c r="A656" t="s">
        <v>4023</v>
      </c>
      <c r="G656" s="3"/>
      <c r="I656" t="s">
        <v>1089</v>
      </c>
    </row>
    <row r="657" spans="1:34" outlineLevel="2" x14ac:dyDescent="0.25">
      <c r="A657" t="s">
        <v>4023</v>
      </c>
      <c r="F657" t="s">
        <v>1412</v>
      </c>
      <c r="G657" s="3"/>
      <c r="H657">
        <v>1921</v>
      </c>
      <c r="I657" t="s">
        <v>5142</v>
      </c>
      <c r="J657" t="s">
        <v>1087</v>
      </c>
      <c r="T657" t="s">
        <v>3379</v>
      </c>
      <c r="AE657" t="s">
        <v>1119</v>
      </c>
      <c r="AH657" t="s">
        <v>4623</v>
      </c>
    </row>
    <row r="658" spans="1:34" outlineLevel="2" x14ac:dyDescent="0.25">
      <c r="A658" t="s">
        <v>4023</v>
      </c>
      <c r="F658" t="s">
        <v>3179</v>
      </c>
      <c r="G658" s="3"/>
      <c r="H658">
        <v>1921</v>
      </c>
      <c r="I658" t="s">
        <v>5141</v>
      </c>
      <c r="J658" t="s">
        <v>486</v>
      </c>
      <c r="T658" t="s">
        <v>3379</v>
      </c>
      <c r="AE658" t="s">
        <v>1119</v>
      </c>
      <c r="AH658" t="s">
        <v>4613</v>
      </c>
    </row>
    <row r="659" spans="1:34" outlineLevel="2" x14ac:dyDescent="0.25">
      <c r="A659" t="s">
        <v>4023</v>
      </c>
      <c r="F659" t="s">
        <v>3180</v>
      </c>
      <c r="G659" s="3"/>
      <c r="H659">
        <v>1921</v>
      </c>
      <c r="I659" t="s">
        <v>5242</v>
      </c>
      <c r="J659" t="s">
        <v>6445</v>
      </c>
      <c r="T659" t="s">
        <v>3379</v>
      </c>
      <c r="AE659" t="s">
        <v>1119</v>
      </c>
      <c r="AH659" t="s">
        <v>4925</v>
      </c>
    </row>
    <row r="660" spans="1:34" outlineLevel="2" x14ac:dyDescent="0.25">
      <c r="A660" t="s">
        <v>4023</v>
      </c>
      <c r="F660" t="s">
        <v>3183</v>
      </c>
      <c r="G660" s="3"/>
      <c r="H660">
        <v>1921</v>
      </c>
      <c r="I660" t="s">
        <v>2977</v>
      </c>
      <c r="J660" t="s">
        <v>3967</v>
      </c>
      <c r="T660" t="s">
        <v>3379</v>
      </c>
      <c r="AE660" t="s">
        <v>1119</v>
      </c>
      <c r="AH660" t="s">
        <v>4925</v>
      </c>
    </row>
    <row r="661" spans="1:34" outlineLevel="2" x14ac:dyDescent="0.25">
      <c r="A661" t="s">
        <v>4023</v>
      </c>
      <c r="F661" t="s">
        <v>3184</v>
      </c>
      <c r="G661" s="3"/>
      <c r="H661">
        <v>1921</v>
      </c>
      <c r="I661" t="s">
        <v>5282</v>
      </c>
      <c r="J661" t="s">
        <v>6507</v>
      </c>
      <c r="T661" t="s">
        <v>3379</v>
      </c>
      <c r="AE661" t="s">
        <v>1119</v>
      </c>
      <c r="AH661" t="s">
        <v>4613</v>
      </c>
    </row>
    <row r="662" spans="1:34" outlineLevel="2" x14ac:dyDescent="0.25">
      <c r="A662" t="s">
        <v>4023</v>
      </c>
      <c r="F662" t="s">
        <v>5769</v>
      </c>
      <c r="G662" s="3"/>
      <c r="H662">
        <v>1921</v>
      </c>
      <c r="I662" t="s">
        <v>3424</v>
      </c>
      <c r="J662" t="s">
        <v>1677</v>
      </c>
      <c r="T662" t="s">
        <v>3379</v>
      </c>
      <c r="AE662" t="s">
        <v>1119</v>
      </c>
      <c r="AH662" t="s">
        <v>4613</v>
      </c>
    </row>
    <row r="663" spans="1:34" outlineLevel="2" x14ac:dyDescent="0.25">
      <c r="A663" t="s">
        <v>4023</v>
      </c>
      <c r="F663" t="s">
        <v>5770</v>
      </c>
      <c r="G663" s="3"/>
      <c r="H663">
        <v>1921</v>
      </c>
      <c r="I663" t="s">
        <v>1349</v>
      </c>
      <c r="J663" t="s">
        <v>4991</v>
      </c>
      <c r="T663" t="s">
        <v>3379</v>
      </c>
      <c r="AE663" t="s">
        <v>1119</v>
      </c>
      <c r="AH663" t="s">
        <v>4925</v>
      </c>
    </row>
    <row r="664" spans="1:34" outlineLevel="2" x14ac:dyDescent="0.25">
      <c r="A664" t="s">
        <v>4023</v>
      </c>
      <c r="G664" s="3"/>
      <c r="I664" t="s">
        <v>1090</v>
      </c>
    </row>
    <row r="665" spans="1:34" outlineLevel="2" x14ac:dyDescent="0.25">
      <c r="A665" t="s">
        <v>4023</v>
      </c>
      <c r="F665" t="s">
        <v>5771</v>
      </c>
      <c r="G665" s="3"/>
      <c r="H665">
        <v>1921</v>
      </c>
      <c r="I665" t="s">
        <v>5282</v>
      </c>
      <c r="J665" t="s">
        <v>1677</v>
      </c>
      <c r="T665" t="s">
        <v>3379</v>
      </c>
      <c r="AE665" t="s">
        <v>1119</v>
      </c>
      <c r="AH665" t="s">
        <v>4925</v>
      </c>
    </row>
    <row r="666" spans="1:34" outlineLevel="2" x14ac:dyDescent="0.25">
      <c r="A666" t="s">
        <v>4023</v>
      </c>
      <c r="G666" s="3"/>
      <c r="I666" t="s">
        <v>1091</v>
      </c>
    </row>
    <row r="667" spans="1:34" outlineLevel="2" x14ac:dyDescent="0.25">
      <c r="A667" t="s">
        <v>4023</v>
      </c>
      <c r="F667" t="s">
        <v>204</v>
      </c>
      <c r="G667" s="3"/>
      <c r="H667">
        <v>1923</v>
      </c>
      <c r="I667" t="s">
        <v>5142</v>
      </c>
      <c r="J667" t="s">
        <v>1289</v>
      </c>
      <c r="T667" t="s">
        <v>3379</v>
      </c>
      <c r="AE667" t="s">
        <v>1119</v>
      </c>
      <c r="AH667" t="s">
        <v>4925</v>
      </c>
    </row>
    <row r="668" spans="1:34" outlineLevel="2" x14ac:dyDescent="0.25">
      <c r="A668" t="s">
        <v>4023</v>
      </c>
      <c r="F668" t="s">
        <v>1092</v>
      </c>
      <c r="G668" s="3"/>
      <c r="H668">
        <v>1923</v>
      </c>
      <c r="I668" t="s">
        <v>5141</v>
      </c>
      <c r="J668" t="s">
        <v>42</v>
      </c>
      <c r="T668" t="s">
        <v>3379</v>
      </c>
      <c r="AE668" t="s">
        <v>1119</v>
      </c>
      <c r="AH668" t="s">
        <v>4613</v>
      </c>
    </row>
    <row r="669" spans="1:34" outlineLevel="2" x14ac:dyDescent="0.25">
      <c r="A669" t="s">
        <v>4023</v>
      </c>
      <c r="F669" t="s">
        <v>4634</v>
      </c>
      <c r="G669" s="3"/>
      <c r="H669">
        <v>1923</v>
      </c>
      <c r="I669" t="s">
        <v>5242</v>
      </c>
      <c r="J669" t="s">
        <v>3834</v>
      </c>
      <c r="T669" t="s">
        <v>3379</v>
      </c>
      <c r="AE669" t="s">
        <v>1119</v>
      </c>
      <c r="AH669" t="s">
        <v>4925</v>
      </c>
    </row>
    <row r="670" spans="1:34" outlineLevel="2" x14ac:dyDescent="0.25">
      <c r="A670" t="s">
        <v>4023</v>
      </c>
      <c r="F670" t="s">
        <v>4636</v>
      </c>
      <c r="G670" s="3"/>
      <c r="H670">
        <v>1923</v>
      </c>
      <c r="I670" t="s">
        <v>2977</v>
      </c>
      <c r="J670" t="s">
        <v>1593</v>
      </c>
      <c r="T670" t="s">
        <v>3379</v>
      </c>
      <c r="AE670" t="s">
        <v>1119</v>
      </c>
      <c r="AH670" t="s">
        <v>4613</v>
      </c>
    </row>
    <row r="671" spans="1:34" outlineLevel="2" x14ac:dyDescent="0.25">
      <c r="A671" t="s">
        <v>4023</v>
      </c>
      <c r="F671" t="s">
        <v>1093</v>
      </c>
      <c r="G671" s="3"/>
      <c r="H671">
        <v>1923</v>
      </c>
      <c r="I671" t="s">
        <v>5282</v>
      </c>
      <c r="J671" t="s">
        <v>1677</v>
      </c>
      <c r="T671" t="s">
        <v>3379</v>
      </c>
      <c r="AE671" t="s">
        <v>1119</v>
      </c>
      <c r="AH671" t="s">
        <v>4613</v>
      </c>
    </row>
    <row r="672" spans="1:34" outlineLevel="2" x14ac:dyDescent="0.25">
      <c r="A672" t="s">
        <v>4023</v>
      </c>
      <c r="F672" t="s">
        <v>3964</v>
      </c>
      <c r="G672" s="3"/>
      <c r="H672">
        <v>1923</v>
      </c>
      <c r="I672" t="s">
        <v>3424</v>
      </c>
      <c r="J672" t="s">
        <v>3833</v>
      </c>
      <c r="T672" t="s">
        <v>3379</v>
      </c>
      <c r="AE672" t="s">
        <v>1119</v>
      </c>
      <c r="AH672" t="s">
        <v>4613</v>
      </c>
    </row>
    <row r="673" spans="1:34" outlineLevel="2" x14ac:dyDescent="0.25">
      <c r="A673" t="s">
        <v>4023</v>
      </c>
      <c r="F673" t="s">
        <v>3965</v>
      </c>
      <c r="G673" s="3"/>
      <c r="H673">
        <v>1923</v>
      </c>
      <c r="I673" t="s">
        <v>1349</v>
      </c>
      <c r="J673" t="s">
        <v>5484</v>
      </c>
      <c r="T673" t="s">
        <v>3379</v>
      </c>
      <c r="AE673" t="s">
        <v>1119</v>
      </c>
      <c r="AH673" t="s">
        <v>4613</v>
      </c>
    </row>
    <row r="674" spans="1:34" outlineLevel="2" x14ac:dyDescent="0.25">
      <c r="A674" t="s">
        <v>4023</v>
      </c>
      <c r="F674" t="s">
        <v>3966</v>
      </c>
      <c r="G674" s="3"/>
      <c r="H674">
        <v>1923</v>
      </c>
      <c r="I674" t="s">
        <v>793</v>
      </c>
      <c r="J674" t="s">
        <v>1593</v>
      </c>
      <c r="T674" t="s">
        <v>3379</v>
      </c>
      <c r="AE674" t="s">
        <v>1119</v>
      </c>
      <c r="AH674" t="s">
        <v>4925</v>
      </c>
    </row>
    <row r="675" spans="1:34" outlineLevel="2" x14ac:dyDescent="0.25">
      <c r="A675" t="s">
        <v>4023</v>
      </c>
      <c r="G675" s="3"/>
      <c r="I675" t="s">
        <v>6042</v>
      </c>
    </row>
    <row r="676" spans="1:34" outlineLevel="2" x14ac:dyDescent="0.25">
      <c r="A676" t="s">
        <v>4023</v>
      </c>
      <c r="F676" t="s">
        <v>4798</v>
      </c>
      <c r="G676" s="3"/>
      <c r="H676">
        <v>1923</v>
      </c>
      <c r="I676" t="s">
        <v>5142</v>
      </c>
      <c r="J676" t="s">
        <v>1289</v>
      </c>
      <c r="T676" t="s">
        <v>3379</v>
      </c>
      <c r="AE676" t="s">
        <v>1119</v>
      </c>
      <c r="AH676" t="s">
        <v>4613</v>
      </c>
    </row>
    <row r="677" spans="1:34" outlineLevel="2" x14ac:dyDescent="0.25">
      <c r="A677" t="s">
        <v>4023</v>
      </c>
      <c r="F677" t="s">
        <v>4799</v>
      </c>
      <c r="G677" s="3"/>
      <c r="H677">
        <v>1923</v>
      </c>
      <c r="I677" t="s">
        <v>5141</v>
      </c>
      <c r="J677" t="s">
        <v>42</v>
      </c>
      <c r="T677" t="s">
        <v>3379</v>
      </c>
      <c r="AE677" t="s">
        <v>1119</v>
      </c>
      <c r="AH677" t="s">
        <v>4613</v>
      </c>
    </row>
    <row r="678" spans="1:34" outlineLevel="2" x14ac:dyDescent="0.25">
      <c r="A678" t="s">
        <v>4023</v>
      </c>
      <c r="F678" t="s">
        <v>4800</v>
      </c>
      <c r="G678" s="3"/>
      <c r="H678">
        <v>1923</v>
      </c>
      <c r="I678" t="s">
        <v>5242</v>
      </c>
      <c r="J678" t="s">
        <v>3834</v>
      </c>
      <c r="T678" t="s">
        <v>3379</v>
      </c>
      <c r="AE678" t="s">
        <v>1119</v>
      </c>
      <c r="AH678" t="s">
        <v>4613</v>
      </c>
    </row>
    <row r="679" spans="1:34" outlineLevel="2" x14ac:dyDescent="0.25">
      <c r="A679" t="s">
        <v>4023</v>
      </c>
      <c r="F679" t="s">
        <v>4638</v>
      </c>
      <c r="G679" s="3"/>
      <c r="H679">
        <v>1923</v>
      </c>
      <c r="I679" t="s">
        <v>2977</v>
      </c>
      <c r="J679" t="s">
        <v>1593</v>
      </c>
      <c r="T679" t="s">
        <v>3379</v>
      </c>
      <c r="AE679" t="s">
        <v>1119</v>
      </c>
      <c r="AH679" t="s">
        <v>4613</v>
      </c>
    </row>
    <row r="680" spans="1:34" outlineLevel="2" x14ac:dyDescent="0.25">
      <c r="A680" t="s">
        <v>4023</v>
      </c>
      <c r="F680" t="s">
        <v>4639</v>
      </c>
      <c r="G680" s="3"/>
      <c r="H680">
        <v>1923</v>
      </c>
      <c r="I680" t="s">
        <v>5282</v>
      </c>
      <c r="J680" t="s">
        <v>1677</v>
      </c>
      <c r="T680" t="s">
        <v>3379</v>
      </c>
      <c r="AE680" t="s">
        <v>1119</v>
      </c>
      <c r="AH680" t="s">
        <v>4613</v>
      </c>
    </row>
    <row r="681" spans="1:34" outlineLevel="2" x14ac:dyDescent="0.25">
      <c r="A681" t="s">
        <v>4023</v>
      </c>
      <c r="F681" t="s">
        <v>4640</v>
      </c>
      <c r="G681" s="3"/>
      <c r="H681">
        <v>1923</v>
      </c>
      <c r="I681" t="s">
        <v>3424</v>
      </c>
      <c r="J681" t="s">
        <v>3833</v>
      </c>
      <c r="T681" t="s">
        <v>3379</v>
      </c>
      <c r="AE681" t="s">
        <v>1119</v>
      </c>
      <c r="AH681" t="s">
        <v>4613</v>
      </c>
    </row>
    <row r="682" spans="1:34" outlineLevel="2" x14ac:dyDescent="0.25">
      <c r="A682" t="s">
        <v>4023</v>
      </c>
      <c r="F682" t="s">
        <v>4641</v>
      </c>
      <c r="G682" s="3"/>
      <c r="H682">
        <v>1923</v>
      </c>
      <c r="I682" t="s">
        <v>1349</v>
      </c>
      <c r="J682" t="s">
        <v>5484</v>
      </c>
      <c r="T682" t="s">
        <v>3379</v>
      </c>
      <c r="AE682" t="s">
        <v>1119</v>
      </c>
      <c r="AH682" t="s">
        <v>4613</v>
      </c>
    </row>
    <row r="683" spans="1:34" outlineLevel="2" x14ac:dyDescent="0.25">
      <c r="A683" t="s">
        <v>4023</v>
      </c>
      <c r="F683" t="s">
        <v>4801</v>
      </c>
      <c r="G683" s="3"/>
      <c r="H683">
        <v>1923</v>
      </c>
      <c r="I683" t="s">
        <v>793</v>
      </c>
      <c r="J683" t="s">
        <v>1593</v>
      </c>
      <c r="T683" t="s">
        <v>3379</v>
      </c>
      <c r="AE683" t="s">
        <v>1119</v>
      </c>
      <c r="AH683" t="s">
        <v>4925</v>
      </c>
    </row>
    <row r="684" spans="1:34" outlineLevel="2" x14ac:dyDescent="0.25">
      <c r="A684" t="s">
        <v>4023</v>
      </c>
      <c r="G684" s="3"/>
      <c r="I684" t="s">
        <v>2113</v>
      </c>
    </row>
    <row r="685" spans="1:34" outlineLevel="2" x14ac:dyDescent="0.25">
      <c r="A685" t="s">
        <v>4023</v>
      </c>
      <c r="F685" t="s">
        <v>2114</v>
      </c>
      <c r="G685" s="3"/>
      <c r="H685">
        <v>1923</v>
      </c>
      <c r="I685" t="s">
        <v>5282</v>
      </c>
      <c r="J685" t="s">
        <v>1677</v>
      </c>
      <c r="T685" t="s">
        <v>3379</v>
      </c>
      <c r="AE685" t="s">
        <v>1119</v>
      </c>
      <c r="AH685" t="s">
        <v>4925</v>
      </c>
    </row>
    <row r="686" spans="1:34" outlineLevel="2" x14ac:dyDescent="0.25">
      <c r="A686" t="s">
        <v>4023</v>
      </c>
      <c r="F686" t="s">
        <v>2115</v>
      </c>
      <c r="G686" s="3"/>
      <c r="H686">
        <v>1923</v>
      </c>
      <c r="I686" t="s">
        <v>3424</v>
      </c>
      <c r="J686" t="s">
        <v>3833</v>
      </c>
      <c r="T686" t="s">
        <v>3379</v>
      </c>
      <c r="AE686" t="s">
        <v>1119</v>
      </c>
      <c r="AH686" t="s">
        <v>4925</v>
      </c>
    </row>
    <row r="687" spans="1:34" outlineLevel="2" x14ac:dyDescent="0.25">
      <c r="A687" t="s">
        <v>4023</v>
      </c>
      <c r="G687" s="3"/>
      <c r="I687" t="s">
        <v>2116</v>
      </c>
    </row>
    <row r="688" spans="1:34" outlineLevel="2" x14ac:dyDescent="0.25">
      <c r="A688" t="s">
        <v>4023</v>
      </c>
      <c r="F688" t="s">
        <v>2117</v>
      </c>
      <c r="G688" s="3"/>
      <c r="H688">
        <v>1923</v>
      </c>
      <c r="I688" t="s">
        <v>5142</v>
      </c>
      <c r="J688" t="s">
        <v>1289</v>
      </c>
      <c r="T688" t="s">
        <v>3379</v>
      </c>
      <c r="AE688" t="s">
        <v>1119</v>
      </c>
      <c r="AH688" t="s">
        <v>4613</v>
      </c>
    </row>
    <row r="689" spans="1:34" outlineLevel="2" x14ac:dyDescent="0.25">
      <c r="A689" t="s">
        <v>4023</v>
      </c>
      <c r="F689" t="s">
        <v>2118</v>
      </c>
      <c r="G689" s="3"/>
      <c r="H689">
        <v>1923</v>
      </c>
      <c r="I689" t="s">
        <v>5141</v>
      </c>
      <c r="J689" t="s">
        <v>42</v>
      </c>
      <c r="T689" t="s">
        <v>3379</v>
      </c>
      <c r="AE689" t="s">
        <v>1119</v>
      </c>
      <c r="AH689" t="s">
        <v>4613</v>
      </c>
    </row>
    <row r="690" spans="1:34" outlineLevel="2" x14ac:dyDescent="0.25">
      <c r="A690" t="s">
        <v>4023</v>
      </c>
      <c r="F690" t="s">
        <v>2119</v>
      </c>
      <c r="G690" s="3"/>
      <c r="H690">
        <v>1923</v>
      </c>
      <c r="I690" t="s">
        <v>5242</v>
      </c>
      <c r="J690" t="s">
        <v>3834</v>
      </c>
      <c r="T690" t="s">
        <v>3379</v>
      </c>
      <c r="AE690" t="s">
        <v>1119</v>
      </c>
      <c r="AH690" t="s">
        <v>4613</v>
      </c>
    </row>
    <row r="691" spans="1:34" outlineLevel="2" x14ac:dyDescent="0.25">
      <c r="A691" t="s">
        <v>4023</v>
      </c>
      <c r="F691" t="s">
        <v>2120</v>
      </c>
      <c r="G691" s="3"/>
      <c r="H691">
        <v>1923</v>
      </c>
      <c r="I691" t="s">
        <v>2977</v>
      </c>
      <c r="J691" t="s">
        <v>1593</v>
      </c>
      <c r="T691" t="s">
        <v>3379</v>
      </c>
      <c r="AE691" t="s">
        <v>1119</v>
      </c>
      <c r="AH691" t="s">
        <v>4613</v>
      </c>
    </row>
    <row r="692" spans="1:34" outlineLevel="2" x14ac:dyDescent="0.25">
      <c r="A692" t="s">
        <v>4023</v>
      </c>
      <c r="F692" t="s">
        <v>2121</v>
      </c>
      <c r="G692" s="3"/>
      <c r="H692">
        <v>1923</v>
      </c>
      <c r="I692" t="s">
        <v>2918</v>
      </c>
      <c r="J692" t="s">
        <v>5041</v>
      </c>
      <c r="T692" t="s">
        <v>3379</v>
      </c>
      <c r="AE692" t="s">
        <v>1119</v>
      </c>
      <c r="AH692" t="s">
        <v>4623</v>
      </c>
    </row>
    <row r="693" spans="1:34" outlineLevel="2" x14ac:dyDescent="0.25">
      <c r="A693" t="s">
        <v>4023</v>
      </c>
      <c r="F693" t="s">
        <v>2122</v>
      </c>
      <c r="G693" s="3"/>
      <c r="H693">
        <v>1923</v>
      </c>
      <c r="I693" t="s">
        <v>5282</v>
      </c>
      <c r="J693" t="s">
        <v>1677</v>
      </c>
      <c r="T693" t="s">
        <v>3379</v>
      </c>
      <c r="AE693" t="s">
        <v>1119</v>
      </c>
      <c r="AH693" t="s">
        <v>4613</v>
      </c>
    </row>
    <row r="694" spans="1:34" outlineLevel="2" x14ac:dyDescent="0.25">
      <c r="A694" t="s">
        <v>4023</v>
      </c>
      <c r="F694" t="s">
        <v>2123</v>
      </c>
      <c r="G694" s="3"/>
      <c r="H694">
        <v>1923</v>
      </c>
      <c r="I694" t="s">
        <v>3424</v>
      </c>
      <c r="J694" t="s">
        <v>3833</v>
      </c>
      <c r="T694" t="s">
        <v>3379</v>
      </c>
      <c r="AE694" t="s">
        <v>1119</v>
      </c>
      <c r="AH694" t="s">
        <v>4613</v>
      </c>
    </row>
    <row r="695" spans="1:34" outlineLevel="2" x14ac:dyDescent="0.25">
      <c r="A695" t="s">
        <v>4023</v>
      </c>
      <c r="F695" t="s">
        <v>2124</v>
      </c>
      <c r="G695" s="3"/>
      <c r="H695">
        <v>1923</v>
      </c>
      <c r="I695" t="s">
        <v>1349</v>
      </c>
      <c r="J695" t="s">
        <v>5484</v>
      </c>
      <c r="T695" t="s">
        <v>3379</v>
      </c>
      <c r="AE695" t="s">
        <v>1119</v>
      </c>
      <c r="AH695" t="s">
        <v>4613</v>
      </c>
    </row>
    <row r="696" spans="1:34" outlineLevel="2" x14ac:dyDescent="0.25">
      <c r="A696" t="s">
        <v>4023</v>
      </c>
      <c r="F696" t="s">
        <v>2125</v>
      </c>
      <c r="G696" s="3"/>
      <c r="H696">
        <v>1923</v>
      </c>
      <c r="I696" t="s">
        <v>793</v>
      </c>
      <c r="J696" t="s">
        <v>1593</v>
      </c>
      <c r="T696" t="s">
        <v>3379</v>
      </c>
      <c r="AE696" t="s">
        <v>1119</v>
      </c>
      <c r="AH696" t="s">
        <v>4925</v>
      </c>
    </row>
    <row r="697" spans="1:34" outlineLevel="2" x14ac:dyDescent="0.25">
      <c r="A697" t="s">
        <v>2126</v>
      </c>
      <c r="G697" s="3"/>
      <c r="I697" t="s">
        <v>4740</v>
      </c>
    </row>
    <row r="698" spans="1:34" outlineLevel="2" x14ac:dyDescent="0.25">
      <c r="A698" t="s">
        <v>2126</v>
      </c>
      <c r="F698" t="s">
        <v>4062</v>
      </c>
      <c r="G698" s="3"/>
      <c r="H698">
        <v>1921</v>
      </c>
      <c r="I698" t="s">
        <v>5142</v>
      </c>
      <c r="J698" t="s">
        <v>1087</v>
      </c>
      <c r="T698" t="s">
        <v>3379</v>
      </c>
      <c r="AE698" t="s">
        <v>1119</v>
      </c>
      <c r="AH698" t="s">
        <v>4613</v>
      </c>
    </row>
    <row r="699" spans="1:34" outlineLevel="2" x14ac:dyDescent="0.25">
      <c r="A699" t="s">
        <v>2126</v>
      </c>
      <c r="F699" t="s">
        <v>4063</v>
      </c>
      <c r="G699" s="3"/>
      <c r="H699">
        <v>1921</v>
      </c>
      <c r="I699" t="s">
        <v>5141</v>
      </c>
      <c r="J699" t="s">
        <v>486</v>
      </c>
      <c r="T699" t="s">
        <v>3379</v>
      </c>
      <c r="AE699" t="s">
        <v>1119</v>
      </c>
      <c r="AH699" t="s">
        <v>4613</v>
      </c>
    </row>
    <row r="700" spans="1:34" outlineLevel="2" x14ac:dyDescent="0.25">
      <c r="A700" t="s">
        <v>2126</v>
      </c>
      <c r="F700" t="s">
        <v>4067</v>
      </c>
      <c r="G700" s="3"/>
      <c r="H700">
        <v>1921</v>
      </c>
      <c r="I700" t="s">
        <v>5242</v>
      </c>
      <c r="J700" t="s">
        <v>6445</v>
      </c>
      <c r="T700" t="s">
        <v>3379</v>
      </c>
      <c r="AE700" t="s">
        <v>1119</v>
      </c>
      <c r="AH700" t="s">
        <v>4613</v>
      </c>
    </row>
    <row r="701" spans="1:34" outlineLevel="2" x14ac:dyDescent="0.25">
      <c r="A701" t="s">
        <v>2126</v>
      </c>
      <c r="F701" t="s">
        <v>4068</v>
      </c>
      <c r="G701" s="3"/>
      <c r="H701">
        <v>1921</v>
      </c>
      <c r="I701" t="s">
        <v>2977</v>
      </c>
      <c r="J701" t="s">
        <v>3967</v>
      </c>
      <c r="T701" t="s">
        <v>3379</v>
      </c>
      <c r="AE701" t="s">
        <v>1119</v>
      </c>
      <c r="AH701" t="s">
        <v>4613</v>
      </c>
    </row>
    <row r="702" spans="1:34" outlineLevel="2" x14ac:dyDescent="0.25">
      <c r="A702" t="s">
        <v>2126</v>
      </c>
      <c r="F702" t="s">
        <v>4069</v>
      </c>
      <c r="G702" s="3"/>
      <c r="H702">
        <v>1921</v>
      </c>
      <c r="I702" t="s">
        <v>2127</v>
      </c>
      <c r="J702" t="s">
        <v>3967</v>
      </c>
      <c r="T702" t="s">
        <v>3379</v>
      </c>
      <c r="AE702" t="s">
        <v>1119</v>
      </c>
      <c r="AH702" t="s">
        <v>4526</v>
      </c>
    </row>
    <row r="703" spans="1:34" outlineLevel="2" x14ac:dyDescent="0.25">
      <c r="A703" t="s">
        <v>2126</v>
      </c>
      <c r="F703" t="s">
        <v>6666</v>
      </c>
      <c r="G703" s="3"/>
      <c r="H703">
        <v>1921</v>
      </c>
      <c r="I703" t="s">
        <v>4739</v>
      </c>
      <c r="J703" t="s">
        <v>3967</v>
      </c>
      <c r="T703" t="s">
        <v>3379</v>
      </c>
      <c r="AE703" t="s">
        <v>1119</v>
      </c>
      <c r="AH703" t="s">
        <v>1862</v>
      </c>
    </row>
    <row r="704" spans="1:34" outlineLevel="2" x14ac:dyDescent="0.25">
      <c r="A704" t="s">
        <v>2126</v>
      </c>
      <c r="F704" t="s">
        <v>6245</v>
      </c>
      <c r="G704" s="3"/>
      <c r="H704">
        <v>1921</v>
      </c>
      <c r="I704" t="s">
        <v>5282</v>
      </c>
      <c r="J704" t="s">
        <v>6507</v>
      </c>
      <c r="T704" t="s">
        <v>3379</v>
      </c>
      <c r="AE704" t="s">
        <v>1119</v>
      </c>
      <c r="AH704" t="s">
        <v>4613</v>
      </c>
    </row>
    <row r="705" spans="1:34" outlineLevel="2" x14ac:dyDescent="0.25">
      <c r="A705" t="s">
        <v>2126</v>
      </c>
      <c r="F705" t="s">
        <v>791</v>
      </c>
      <c r="G705" s="3"/>
      <c r="H705">
        <v>1921</v>
      </c>
      <c r="I705" t="s">
        <v>3424</v>
      </c>
      <c r="J705" t="s">
        <v>1677</v>
      </c>
      <c r="T705" t="s">
        <v>3379</v>
      </c>
      <c r="AE705" t="s">
        <v>1119</v>
      </c>
      <c r="AH705" t="s">
        <v>4925</v>
      </c>
    </row>
    <row r="706" spans="1:34" outlineLevel="2" x14ac:dyDescent="0.25">
      <c r="A706" t="s">
        <v>2126</v>
      </c>
      <c r="F706" t="s">
        <v>792</v>
      </c>
      <c r="G706" s="3"/>
      <c r="H706">
        <v>1921</v>
      </c>
      <c r="I706" t="s">
        <v>1349</v>
      </c>
      <c r="J706" t="s">
        <v>4991</v>
      </c>
      <c r="T706" t="s">
        <v>3379</v>
      </c>
      <c r="AE706" t="s">
        <v>1119</v>
      </c>
      <c r="AH706" t="s">
        <v>4925</v>
      </c>
    </row>
    <row r="707" spans="1:34" outlineLevel="2" x14ac:dyDescent="0.25">
      <c r="A707" t="s">
        <v>2126</v>
      </c>
      <c r="F707" t="s">
        <v>1406</v>
      </c>
      <c r="G707" s="3"/>
      <c r="H707">
        <v>1921</v>
      </c>
      <c r="I707" t="s">
        <v>793</v>
      </c>
      <c r="J707" t="s">
        <v>1593</v>
      </c>
      <c r="T707" t="s">
        <v>3379</v>
      </c>
      <c r="AE707" t="s">
        <v>1119</v>
      </c>
      <c r="AH707" t="s">
        <v>4925</v>
      </c>
    </row>
    <row r="708" spans="1:34" outlineLevel="2" x14ac:dyDescent="0.25">
      <c r="A708" t="s">
        <v>2126</v>
      </c>
      <c r="G708" s="3"/>
      <c r="I708" t="s">
        <v>4667</v>
      </c>
    </row>
    <row r="709" spans="1:34" outlineLevel="2" x14ac:dyDescent="0.25">
      <c r="A709" t="s">
        <v>2126</v>
      </c>
      <c r="F709" t="s">
        <v>1407</v>
      </c>
      <c r="G709" s="3"/>
      <c r="H709">
        <v>1921</v>
      </c>
      <c r="I709" t="s">
        <v>5142</v>
      </c>
      <c r="J709" t="s">
        <v>1087</v>
      </c>
      <c r="T709" t="s">
        <v>3379</v>
      </c>
      <c r="AE709" t="s">
        <v>1119</v>
      </c>
      <c r="AH709" t="s">
        <v>4613</v>
      </c>
    </row>
    <row r="710" spans="1:34" outlineLevel="2" x14ac:dyDescent="0.25">
      <c r="A710" t="s">
        <v>2126</v>
      </c>
      <c r="F710" t="s">
        <v>1408</v>
      </c>
      <c r="G710" s="3"/>
      <c r="H710">
        <v>1921</v>
      </c>
      <c r="I710" t="s">
        <v>5141</v>
      </c>
      <c r="J710" t="s">
        <v>486</v>
      </c>
      <c r="T710" t="s">
        <v>3379</v>
      </c>
      <c r="AE710" t="s">
        <v>1119</v>
      </c>
      <c r="AH710" t="s">
        <v>4613</v>
      </c>
    </row>
    <row r="711" spans="1:34" outlineLevel="2" x14ac:dyDescent="0.25">
      <c r="A711" t="s">
        <v>2126</v>
      </c>
      <c r="F711" t="s">
        <v>1409</v>
      </c>
      <c r="G711" s="3"/>
      <c r="H711">
        <v>1921</v>
      </c>
      <c r="I711" t="s">
        <v>5242</v>
      </c>
      <c r="J711" t="s">
        <v>6445</v>
      </c>
      <c r="T711" t="s">
        <v>3379</v>
      </c>
      <c r="AE711" t="s">
        <v>1119</v>
      </c>
      <c r="AH711" t="s">
        <v>4613</v>
      </c>
    </row>
    <row r="712" spans="1:34" outlineLevel="2" x14ac:dyDescent="0.25">
      <c r="A712" t="s">
        <v>2126</v>
      </c>
      <c r="F712" t="s">
        <v>1410</v>
      </c>
      <c r="G712" s="3"/>
      <c r="H712">
        <v>1921</v>
      </c>
      <c r="I712" t="s">
        <v>2977</v>
      </c>
      <c r="J712" t="s">
        <v>3967</v>
      </c>
      <c r="T712" t="s">
        <v>3379</v>
      </c>
      <c r="AE712" t="s">
        <v>1119</v>
      </c>
      <c r="AH712" t="s">
        <v>4613</v>
      </c>
    </row>
    <row r="713" spans="1:34" outlineLevel="2" x14ac:dyDescent="0.25">
      <c r="A713" t="s">
        <v>2126</v>
      </c>
      <c r="F713" t="s">
        <v>1412</v>
      </c>
      <c r="G713" s="3"/>
      <c r="H713">
        <v>1921</v>
      </c>
      <c r="I713" t="s">
        <v>5282</v>
      </c>
      <c r="J713" t="s">
        <v>6507</v>
      </c>
      <c r="T713" t="s">
        <v>3379</v>
      </c>
      <c r="AE713" t="s">
        <v>1119</v>
      </c>
      <c r="AH713" t="s">
        <v>4613</v>
      </c>
    </row>
    <row r="714" spans="1:34" outlineLevel="2" x14ac:dyDescent="0.25">
      <c r="A714" t="s">
        <v>2126</v>
      </c>
      <c r="F714" t="s">
        <v>3179</v>
      </c>
      <c r="G714" s="3"/>
      <c r="H714">
        <v>1921</v>
      </c>
      <c r="I714" t="s">
        <v>3424</v>
      </c>
      <c r="J714" t="s">
        <v>1677</v>
      </c>
      <c r="T714" t="s">
        <v>3379</v>
      </c>
      <c r="AE714" t="s">
        <v>1119</v>
      </c>
      <c r="AH714" t="s">
        <v>4613</v>
      </c>
    </row>
    <row r="715" spans="1:34" outlineLevel="2" x14ac:dyDescent="0.25">
      <c r="A715" t="s">
        <v>2126</v>
      </c>
      <c r="F715" t="s">
        <v>3180</v>
      </c>
      <c r="G715" s="3"/>
      <c r="H715">
        <v>1921</v>
      </c>
      <c r="I715" t="s">
        <v>1349</v>
      </c>
      <c r="J715" t="s">
        <v>4991</v>
      </c>
      <c r="T715" t="s">
        <v>3379</v>
      </c>
      <c r="AE715" t="s">
        <v>1119</v>
      </c>
      <c r="AH715" t="s">
        <v>4925</v>
      </c>
    </row>
    <row r="716" spans="1:34" outlineLevel="2" x14ac:dyDescent="0.25">
      <c r="A716" t="s">
        <v>2126</v>
      </c>
      <c r="G716" s="3"/>
      <c r="I716" t="s">
        <v>4668</v>
      </c>
    </row>
    <row r="717" spans="1:34" outlineLevel="2" x14ac:dyDescent="0.25">
      <c r="A717" t="s">
        <v>2126</v>
      </c>
      <c r="F717" t="s">
        <v>3183</v>
      </c>
      <c r="G717" s="3"/>
      <c r="H717">
        <v>1923</v>
      </c>
      <c r="I717" t="s">
        <v>5142</v>
      </c>
      <c r="J717" t="s">
        <v>1289</v>
      </c>
      <c r="T717" t="s">
        <v>3379</v>
      </c>
      <c r="AE717" t="s">
        <v>1119</v>
      </c>
      <c r="AH717" t="s">
        <v>4613</v>
      </c>
    </row>
    <row r="718" spans="1:34" outlineLevel="2" x14ac:dyDescent="0.25">
      <c r="A718" t="s">
        <v>2126</v>
      </c>
      <c r="F718" t="s">
        <v>3184</v>
      </c>
      <c r="G718" s="3"/>
      <c r="H718">
        <v>1923</v>
      </c>
      <c r="I718" t="s">
        <v>5141</v>
      </c>
      <c r="J718" t="s">
        <v>42</v>
      </c>
      <c r="T718" t="s">
        <v>3379</v>
      </c>
      <c r="AE718" t="s">
        <v>1119</v>
      </c>
      <c r="AH718" t="s">
        <v>4613</v>
      </c>
    </row>
    <row r="719" spans="1:34" outlineLevel="2" x14ac:dyDescent="0.25">
      <c r="A719" t="s">
        <v>2126</v>
      </c>
      <c r="F719" t="s">
        <v>5769</v>
      </c>
      <c r="G719" s="3"/>
      <c r="H719">
        <v>1923</v>
      </c>
      <c r="I719" t="s">
        <v>4669</v>
      </c>
      <c r="J719" t="s">
        <v>42</v>
      </c>
      <c r="T719" t="s">
        <v>3379</v>
      </c>
      <c r="AE719" t="s">
        <v>1119</v>
      </c>
      <c r="AH719" t="s">
        <v>4613</v>
      </c>
    </row>
    <row r="720" spans="1:34" outlineLevel="2" x14ac:dyDescent="0.25">
      <c r="A720" t="s">
        <v>2126</v>
      </c>
      <c r="F720" t="s">
        <v>5770</v>
      </c>
      <c r="G720" s="3"/>
      <c r="H720">
        <v>1923</v>
      </c>
      <c r="I720" t="s">
        <v>5242</v>
      </c>
      <c r="J720" t="s">
        <v>3834</v>
      </c>
      <c r="T720" t="s">
        <v>3379</v>
      </c>
      <c r="AE720" t="s">
        <v>1119</v>
      </c>
      <c r="AH720" t="s">
        <v>4613</v>
      </c>
    </row>
    <row r="721" spans="1:34" outlineLevel="2" x14ac:dyDescent="0.25">
      <c r="A721" t="s">
        <v>2126</v>
      </c>
      <c r="F721" t="s">
        <v>5771</v>
      </c>
      <c r="G721" s="3"/>
      <c r="H721">
        <v>1923</v>
      </c>
      <c r="I721" t="s">
        <v>2977</v>
      </c>
      <c r="J721" t="s">
        <v>1593</v>
      </c>
      <c r="T721" t="s">
        <v>3379</v>
      </c>
      <c r="AE721" t="s">
        <v>1119</v>
      </c>
      <c r="AH721" t="s">
        <v>4613</v>
      </c>
    </row>
    <row r="722" spans="1:34" outlineLevel="2" x14ac:dyDescent="0.25">
      <c r="A722" t="s">
        <v>2126</v>
      </c>
      <c r="F722" t="s">
        <v>5772</v>
      </c>
      <c r="G722" s="3"/>
      <c r="H722">
        <v>1923</v>
      </c>
      <c r="I722" t="s">
        <v>5282</v>
      </c>
      <c r="J722" t="s">
        <v>1677</v>
      </c>
      <c r="T722" t="s">
        <v>3379</v>
      </c>
      <c r="AE722" t="s">
        <v>1119</v>
      </c>
      <c r="AH722" t="s">
        <v>4613</v>
      </c>
    </row>
    <row r="723" spans="1:34" outlineLevel="2" x14ac:dyDescent="0.25">
      <c r="A723" t="s">
        <v>2126</v>
      </c>
      <c r="F723" t="s">
        <v>5773</v>
      </c>
      <c r="G723" s="3"/>
      <c r="H723">
        <v>1923</v>
      </c>
      <c r="I723" t="s">
        <v>3424</v>
      </c>
      <c r="J723" t="s">
        <v>3833</v>
      </c>
      <c r="T723" t="s">
        <v>3379</v>
      </c>
      <c r="AE723" t="s">
        <v>1119</v>
      </c>
      <c r="AH723" t="s">
        <v>4613</v>
      </c>
    </row>
    <row r="724" spans="1:34" outlineLevel="2" x14ac:dyDescent="0.25">
      <c r="A724" t="s">
        <v>2126</v>
      </c>
      <c r="F724" t="s">
        <v>5774</v>
      </c>
      <c r="G724" s="3"/>
      <c r="H724">
        <v>1923</v>
      </c>
      <c r="I724" t="s">
        <v>1349</v>
      </c>
      <c r="J724" t="s">
        <v>5484</v>
      </c>
      <c r="T724" t="s">
        <v>3379</v>
      </c>
      <c r="AE724" t="s">
        <v>1119</v>
      </c>
      <c r="AH724" t="s">
        <v>4613</v>
      </c>
    </row>
    <row r="725" spans="1:34" outlineLevel="2" x14ac:dyDescent="0.25">
      <c r="A725" t="s">
        <v>2126</v>
      </c>
      <c r="F725" t="s">
        <v>5776</v>
      </c>
      <c r="G725" s="3"/>
      <c r="H725">
        <v>1923</v>
      </c>
      <c r="I725" t="s">
        <v>793</v>
      </c>
      <c r="J725" t="s">
        <v>1593</v>
      </c>
      <c r="T725" t="s">
        <v>3379</v>
      </c>
      <c r="AE725" t="s">
        <v>1119</v>
      </c>
      <c r="AH725" t="s">
        <v>4613</v>
      </c>
    </row>
    <row r="726" spans="1:34" outlineLevel="2" x14ac:dyDescent="0.25">
      <c r="A726" t="s">
        <v>2126</v>
      </c>
      <c r="G726" s="3"/>
      <c r="I726" t="s">
        <v>2116</v>
      </c>
    </row>
    <row r="727" spans="1:34" outlineLevel="2" x14ac:dyDescent="0.25">
      <c r="A727" t="s">
        <v>2126</v>
      </c>
      <c r="F727" t="s">
        <v>5777</v>
      </c>
      <c r="G727" s="3"/>
      <c r="H727">
        <v>1923</v>
      </c>
      <c r="I727" t="s">
        <v>5142</v>
      </c>
      <c r="J727" t="s">
        <v>1289</v>
      </c>
      <c r="T727" t="s">
        <v>3379</v>
      </c>
      <c r="AE727" t="s">
        <v>1119</v>
      </c>
      <c r="AH727" t="s">
        <v>4613</v>
      </c>
    </row>
    <row r="728" spans="1:34" outlineLevel="2" x14ac:dyDescent="0.25">
      <c r="A728" t="s">
        <v>4670</v>
      </c>
      <c r="G728" s="3"/>
      <c r="I728" t="s">
        <v>4671</v>
      </c>
    </row>
    <row r="729" spans="1:34" outlineLevel="2" x14ac:dyDescent="0.25">
      <c r="A729" t="s">
        <v>4670</v>
      </c>
      <c r="F729" t="s">
        <v>4062</v>
      </c>
      <c r="G729" s="3"/>
      <c r="H729">
        <v>1921</v>
      </c>
      <c r="I729" t="s">
        <v>5142</v>
      </c>
      <c r="J729" t="s">
        <v>1087</v>
      </c>
      <c r="T729" t="s">
        <v>3379</v>
      </c>
      <c r="AE729" t="s">
        <v>1119</v>
      </c>
      <c r="AH729" t="s">
        <v>4613</v>
      </c>
    </row>
    <row r="730" spans="1:34" outlineLevel="2" x14ac:dyDescent="0.25">
      <c r="A730" t="s">
        <v>4670</v>
      </c>
      <c r="F730" t="s">
        <v>4063</v>
      </c>
      <c r="G730" s="3"/>
      <c r="H730">
        <v>1921</v>
      </c>
      <c r="I730" t="s">
        <v>5141</v>
      </c>
      <c r="J730" t="s">
        <v>486</v>
      </c>
      <c r="T730" t="s">
        <v>3379</v>
      </c>
      <c r="AE730" t="s">
        <v>1119</v>
      </c>
      <c r="AH730" t="s">
        <v>4613</v>
      </c>
    </row>
    <row r="731" spans="1:34" outlineLevel="2" x14ac:dyDescent="0.25">
      <c r="A731" t="s">
        <v>4670</v>
      </c>
      <c r="F731" t="s">
        <v>4067</v>
      </c>
      <c r="G731" s="3"/>
      <c r="H731">
        <v>1921</v>
      </c>
      <c r="I731" t="s">
        <v>5242</v>
      </c>
      <c r="J731" t="s">
        <v>6445</v>
      </c>
      <c r="T731" t="s">
        <v>3379</v>
      </c>
      <c r="AE731" t="s">
        <v>1119</v>
      </c>
      <c r="AH731" t="s">
        <v>4613</v>
      </c>
    </row>
    <row r="732" spans="1:34" outlineLevel="2" x14ac:dyDescent="0.25">
      <c r="A732" t="s">
        <v>4670</v>
      </c>
      <c r="F732" t="s">
        <v>4068</v>
      </c>
      <c r="G732" s="3"/>
      <c r="H732">
        <v>1921</v>
      </c>
      <c r="I732" t="s">
        <v>2977</v>
      </c>
      <c r="J732" t="s">
        <v>3967</v>
      </c>
      <c r="T732" t="s">
        <v>3379</v>
      </c>
      <c r="AE732" t="s">
        <v>1119</v>
      </c>
      <c r="AH732" t="s">
        <v>4613</v>
      </c>
    </row>
    <row r="733" spans="1:34" outlineLevel="2" x14ac:dyDescent="0.25">
      <c r="A733" t="s">
        <v>4670</v>
      </c>
      <c r="F733" t="s">
        <v>4069</v>
      </c>
      <c r="G733" s="3"/>
      <c r="H733">
        <v>1921</v>
      </c>
      <c r="I733" t="s">
        <v>5282</v>
      </c>
      <c r="J733" t="s">
        <v>6507</v>
      </c>
      <c r="T733" t="s">
        <v>3379</v>
      </c>
      <c r="AE733" t="s">
        <v>1119</v>
      </c>
      <c r="AH733" t="s">
        <v>4613</v>
      </c>
    </row>
    <row r="734" spans="1:34" outlineLevel="2" x14ac:dyDescent="0.25">
      <c r="A734" t="s">
        <v>4670</v>
      </c>
      <c r="F734" t="s">
        <v>6666</v>
      </c>
      <c r="G734" s="3"/>
      <c r="H734">
        <v>1921</v>
      </c>
      <c r="I734" t="s">
        <v>3424</v>
      </c>
      <c r="J734" t="s">
        <v>1677</v>
      </c>
      <c r="T734" t="s">
        <v>3379</v>
      </c>
      <c r="AE734" t="s">
        <v>1119</v>
      </c>
      <c r="AH734" t="s">
        <v>4925</v>
      </c>
    </row>
    <row r="735" spans="1:34" outlineLevel="2" x14ac:dyDescent="0.25">
      <c r="A735" t="s">
        <v>4670</v>
      </c>
      <c r="G735" s="3"/>
      <c r="I735" t="s">
        <v>2113</v>
      </c>
    </row>
    <row r="736" spans="1:34" outlineLevel="2" x14ac:dyDescent="0.25">
      <c r="A736" t="s">
        <v>4670</v>
      </c>
      <c r="F736" t="s">
        <v>6245</v>
      </c>
      <c r="G736" s="3"/>
      <c r="H736">
        <v>1921</v>
      </c>
      <c r="I736" t="s">
        <v>3424</v>
      </c>
      <c r="J736" t="s">
        <v>1677</v>
      </c>
      <c r="T736" t="s">
        <v>3379</v>
      </c>
      <c r="AE736" t="s">
        <v>1119</v>
      </c>
      <c r="AH736" t="s">
        <v>4925</v>
      </c>
    </row>
    <row r="737" spans="1:34" outlineLevel="2" x14ac:dyDescent="0.25">
      <c r="A737" t="s">
        <v>4670</v>
      </c>
      <c r="G737" s="3"/>
      <c r="I737" t="s">
        <v>2372</v>
      </c>
    </row>
    <row r="738" spans="1:34" outlineLevel="2" x14ac:dyDescent="0.25">
      <c r="A738" t="s">
        <v>4670</v>
      </c>
      <c r="F738" t="s">
        <v>791</v>
      </c>
      <c r="G738" s="3"/>
      <c r="H738">
        <v>1921</v>
      </c>
      <c r="I738" t="s">
        <v>5141</v>
      </c>
      <c r="J738" t="s">
        <v>486</v>
      </c>
      <c r="T738" t="s">
        <v>3379</v>
      </c>
      <c r="AE738" t="s">
        <v>1119</v>
      </c>
      <c r="AH738" t="s">
        <v>4925</v>
      </c>
    </row>
    <row r="739" spans="1:34" outlineLevel="2" x14ac:dyDescent="0.25">
      <c r="A739" t="s">
        <v>4670</v>
      </c>
      <c r="F739" t="s">
        <v>792</v>
      </c>
      <c r="G739" s="3"/>
      <c r="H739">
        <v>1921</v>
      </c>
      <c r="I739" t="s">
        <v>1349</v>
      </c>
      <c r="J739" t="s">
        <v>5484</v>
      </c>
      <c r="T739" t="s">
        <v>3379</v>
      </c>
      <c r="AE739" t="s">
        <v>1119</v>
      </c>
      <c r="AH739" t="s">
        <v>4925</v>
      </c>
    </row>
    <row r="740" spans="1:34" outlineLevel="2" x14ac:dyDescent="0.25">
      <c r="A740" t="s">
        <v>4670</v>
      </c>
      <c r="G740" s="3"/>
      <c r="I740" t="s">
        <v>2919</v>
      </c>
    </row>
    <row r="741" spans="1:34" outlineLevel="2" x14ac:dyDescent="0.25">
      <c r="A741" t="s">
        <v>4670</v>
      </c>
      <c r="F741" t="s">
        <v>1406</v>
      </c>
      <c r="G741" s="3"/>
      <c r="H741">
        <v>1923</v>
      </c>
      <c r="I741" t="s">
        <v>5142</v>
      </c>
      <c r="J741" t="s">
        <v>1289</v>
      </c>
      <c r="T741" t="s">
        <v>3379</v>
      </c>
      <c r="AE741" t="s">
        <v>1119</v>
      </c>
      <c r="AH741" t="s">
        <v>4613</v>
      </c>
    </row>
    <row r="742" spans="1:34" outlineLevel="2" x14ac:dyDescent="0.25">
      <c r="A742" t="s">
        <v>4670</v>
      </c>
      <c r="F742" t="s">
        <v>1407</v>
      </c>
      <c r="G742" s="3"/>
      <c r="H742">
        <v>1923</v>
      </c>
      <c r="I742" t="s">
        <v>5141</v>
      </c>
      <c r="J742" t="s">
        <v>42</v>
      </c>
      <c r="T742" t="s">
        <v>3379</v>
      </c>
      <c r="AE742" t="s">
        <v>1119</v>
      </c>
      <c r="AH742" t="s">
        <v>4613</v>
      </c>
    </row>
    <row r="743" spans="1:34" outlineLevel="2" x14ac:dyDescent="0.25">
      <c r="A743" t="s">
        <v>4670</v>
      </c>
      <c r="F743" t="s">
        <v>1408</v>
      </c>
      <c r="G743" s="3"/>
      <c r="H743">
        <v>1923</v>
      </c>
      <c r="I743" t="s">
        <v>5242</v>
      </c>
      <c r="J743" t="s">
        <v>3834</v>
      </c>
      <c r="T743" t="s">
        <v>3379</v>
      </c>
      <c r="AE743" t="s">
        <v>1119</v>
      </c>
      <c r="AH743" t="s">
        <v>4613</v>
      </c>
    </row>
    <row r="744" spans="1:34" outlineLevel="2" x14ac:dyDescent="0.25">
      <c r="A744" t="s">
        <v>4670</v>
      </c>
      <c r="F744" t="s">
        <v>1409</v>
      </c>
      <c r="G744" s="3"/>
      <c r="H744">
        <v>1923</v>
      </c>
      <c r="I744" t="s">
        <v>2977</v>
      </c>
      <c r="J744" t="s">
        <v>1593</v>
      </c>
      <c r="T744" t="s">
        <v>3379</v>
      </c>
      <c r="AE744" t="s">
        <v>1119</v>
      </c>
      <c r="AH744" t="s">
        <v>4613</v>
      </c>
    </row>
    <row r="745" spans="1:34" outlineLevel="2" x14ac:dyDescent="0.25">
      <c r="A745" t="s">
        <v>4670</v>
      </c>
      <c r="F745" t="s">
        <v>1410</v>
      </c>
      <c r="G745" s="3"/>
      <c r="H745">
        <v>1923</v>
      </c>
      <c r="I745" t="s">
        <v>5282</v>
      </c>
      <c r="J745" t="s">
        <v>1677</v>
      </c>
      <c r="T745" t="s">
        <v>3379</v>
      </c>
      <c r="AE745" t="s">
        <v>1119</v>
      </c>
      <c r="AH745" t="s">
        <v>4613</v>
      </c>
    </row>
    <row r="746" spans="1:34" outlineLevel="2" x14ac:dyDescent="0.25">
      <c r="A746" t="s">
        <v>4670</v>
      </c>
      <c r="F746" t="s">
        <v>1412</v>
      </c>
      <c r="G746" s="3"/>
      <c r="H746">
        <v>1923</v>
      </c>
      <c r="I746" t="s">
        <v>3424</v>
      </c>
      <c r="J746" t="s">
        <v>3833</v>
      </c>
      <c r="T746" t="s">
        <v>3379</v>
      </c>
      <c r="AE746" t="s">
        <v>1119</v>
      </c>
      <c r="AH746" t="s">
        <v>4613</v>
      </c>
    </row>
    <row r="747" spans="1:34" outlineLevel="2" x14ac:dyDescent="0.25">
      <c r="A747" t="s">
        <v>4670</v>
      </c>
      <c r="F747" t="s">
        <v>3179</v>
      </c>
      <c r="G747" s="3"/>
      <c r="H747">
        <v>1923</v>
      </c>
      <c r="I747" t="s">
        <v>1349</v>
      </c>
      <c r="J747" t="s">
        <v>5484</v>
      </c>
      <c r="T747" t="s">
        <v>3379</v>
      </c>
      <c r="AE747" t="s">
        <v>1119</v>
      </c>
      <c r="AH747" t="s">
        <v>4613</v>
      </c>
    </row>
    <row r="748" spans="1:34" outlineLevel="2" x14ac:dyDescent="0.25">
      <c r="A748" t="s">
        <v>4670</v>
      </c>
      <c r="F748" t="s">
        <v>3180</v>
      </c>
      <c r="G748" s="3"/>
      <c r="H748">
        <v>1923</v>
      </c>
      <c r="I748" t="s">
        <v>793</v>
      </c>
      <c r="J748" t="s">
        <v>1593</v>
      </c>
      <c r="T748" t="s">
        <v>3379</v>
      </c>
      <c r="AE748" t="s">
        <v>1119</v>
      </c>
      <c r="AH748" t="s">
        <v>4925</v>
      </c>
    </row>
    <row r="749" spans="1:34" outlineLevel="2" x14ac:dyDescent="0.25">
      <c r="A749" t="s">
        <v>4670</v>
      </c>
      <c r="G749" s="3"/>
      <c r="I749" t="s">
        <v>4742</v>
      </c>
    </row>
    <row r="750" spans="1:34" outlineLevel="2" x14ac:dyDescent="0.25">
      <c r="A750" t="s">
        <v>4670</v>
      </c>
      <c r="F750" t="s">
        <v>3183</v>
      </c>
      <c r="G750" s="3"/>
      <c r="H750">
        <v>1923</v>
      </c>
      <c r="I750" t="s">
        <v>5142</v>
      </c>
      <c r="J750" t="s">
        <v>1289</v>
      </c>
      <c r="T750" t="s">
        <v>3379</v>
      </c>
      <c r="AE750" t="s">
        <v>1119</v>
      </c>
      <c r="AH750" t="s">
        <v>4613</v>
      </c>
    </row>
    <row r="751" spans="1:34" outlineLevel="2" x14ac:dyDescent="0.25">
      <c r="A751" t="s">
        <v>4670</v>
      </c>
      <c r="F751" t="s">
        <v>3184</v>
      </c>
      <c r="G751" s="3"/>
      <c r="H751">
        <v>1923</v>
      </c>
      <c r="I751" t="s">
        <v>5141</v>
      </c>
      <c r="J751" t="s">
        <v>42</v>
      </c>
      <c r="T751" t="s">
        <v>3379</v>
      </c>
      <c r="AE751" t="s">
        <v>1119</v>
      </c>
      <c r="AH751" t="s">
        <v>4613</v>
      </c>
    </row>
    <row r="752" spans="1:34" outlineLevel="2" x14ac:dyDescent="0.25">
      <c r="A752" t="s">
        <v>4670</v>
      </c>
      <c r="F752" t="s">
        <v>5769</v>
      </c>
      <c r="G752" s="3"/>
      <c r="H752">
        <v>1923</v>
      </c>
      <c r="I752" t="s">
        <v>5242</v>
      </c>
      <c r="J752" t="s">
        <v>3834</v>
      </c>
      <c r="T752" t="s">
        <v>3379</v>
      </c>
      <c r="AE752" t="s">
        <v>1119</v>
      </c>
      <c r="AH752" t="s">
        <v>4613</v>
      </c>
    </row>
    <row r="753" spans="1:34" outlineLevel="2" x14ac:dyDescent="0.25">
      <c r="A753" t="s">
        <v>4670</v>
      </c>
      <c r="F753" t="s">
        <v>5770</v>
      </c>
      <c r="G753" s="3"/>
      <c r="H753">
        <v>1923</v>
      </c>
      <c r="I753" t="s">
        <v>2977</v>
      </c>
      <c r="J753" t="s">
        <v>1593</v>
      </c>
      <c r="T753" t="s">
        <v>3379</v>
      </c>
      <c r="AE753" t="s">
        <v>1119</v>
      </c>
      <c r="AH753" t="s">
        <v>4613</v>
      </c>
    </row>
    <row r="754" spans="1:34" outlineLevel="2" x14ac:dyDescent="0.25">
      <c r="A754" t="s">
        <v>4670</v>
      </c>
      <c r="F754" t="s">
        <v>5771</v>
      </c>
      <c r="G754" s="3"/>
      <c r="H754">
        <v>1923</v>
      </c>
      <c r="I754" t="s">
        <v>5282</v>
      </c>
      <c r="J754" t="s">
        <v>1677</v>
      </c>
      <c r="T754" t="s">
        <v>3379</v>
      </c>
      <c r="AE754" t="s">
        <v>1119</v>
      </c>
      <c r="AH754" t="s">
        <v>4613</v>
      </c>
    </row>
    <row r="755" spans="1:34" outlineLevel="2" x14ac:dyDescent="0.25">
      <c r="A755" t="s">
        <v>4670</v>
      </c>
      <c r="F755" t="s">
        <v>5772</v>
      </c>
      <c r="G755" s="3"/>
      <c r="H755">
        <v>1923</v>
      </c>
      <c r="I755" t="s">
        <v>3424</v>
      </c>
      <c r="J755" t="s">
        <v>3833</v>
      </c>
      <c r="T755" t="s">
        <v>3379</v>
      </c>
      <c r="AE755" t="s">
        <v>1119</v>
      </c>
      <c r="AH755" t="s">
        <v>4925</v>
      </c>
    </row>
    <row r="756" spans="1:34" outlineLevel="2" x14ac:dyDescent="0.25">
      <c r="A756" t="s">
        <v>4670</v>
      </c>
      <c r="F756" t="s">
        <v>5773</v>
      </c>
      <c r="G756" s="3"/>
      <c r="H756">
        <v>1923</v>
      </c>
      <c r="I756" t="s">
        <v>1349</v>
      </c>
      <c r="J756" t="s">
        <v>5484</v>
      </c>
      <c r="T756" t="s">
        <v>3379</v>
      </c>
      <c r="AE756" t="s">
        <v>1119</v>
      </c>
      <c r="AH756" t="s">
        <v>4613</v>
      </c>
    </row>
    <row r="757" spans="1:34" outlineLevel="2" x14ac:dyDescent="0.25">
      <c r="A757" t="s">
        <v>4670</v>
      </c>
      <c r="F757" t="s">
        <v>5774</v>
      </c>
      <c r="G757" s="3"/>
      <c r="H757">
        <v>1923</v>
      </c>
      <c r="I757" t="s">
        <v>793</v>
      </c>
      <c r="J757" t="s">
        <v>1593</v>
      </c>
      <c r="T757" t="s">
        <v>3379</v>
      </c>
      <c r="AE757" t="s">
        <v>1119</v>
      </c>
      <c r="AH757" t="s">
        <v>4925</v>
      </c>
    </row>
    <row r="758" spans="1:34" outlineLevel="2" x14ac:dyDescent="0.25">
      <c r="A758" t="s">
        <v>4670</v>
      </c>
      <c r="G758" s="3"/>
      <c r="I758" t="s">
        <v>2373</v>
      </c>
    </row>
    <row r="759" spans="1:34" outlineLevel="2" x14ac:dyDescent="0.25">
      <c r="A759" t="s">
        <v>4670</v>
      </c>
      <c r="F759" t="s">
        <v>5776</v>
      </c>
      <c r="G759" s="3"/>
      <c r="H759">
        <v>1923</v>
      </c>
      <c r="I759" t="s">
        <v>5142</v>
      </c>
      <c r="J759" t="s">
        <v>1289</v>
      </c>
      <c r="T759" t="s">
        <v>3379</v>
      </c>
      <c r="AE759" t="s">
        <v>1119</v>
      </c>
      <c r="AH759" t="s">
        <v>4613</v>
      </c>
    </row>
    <row r="760" spans="1:34" outlineLevel="2" x14ac:dyDescent="0.25">
      <c r="A760" t="s">
        <v>4670</v>
      </c>
      <c r="F760" t="s">
        <v>5777</v>
      </c>
      <c r="G760" s="3"/>
      <c r="H760">
        <v>1923</v>
      </c>
      <c r="I760" t="s">
        <v>5141</v>
      </c>
      <c r="J760" t="s">
        <v>42</v>
      </c>
      <c r="T760" t="s">
        <v>3379</v>
      </c>
      <c r="AE760" t="s">
        <v>1119</v>
      </c>
      <c r="AH760" t="s">
        <v>4613</v>
      </c>
    </row>
    <row r="761" spans="1:34" outlineLevel="2" x14ac:dyDescent="0.25">
      <c r="A761" t="s">
        <v>4670</v>
      </c>
      <c r="F761" t="s">
        <v>5778</v>
      </c>
      <c r="G761" s="3"/>
      <c r="H761">
        <v>1923</v>
      </c>
      <c r="I761" t="s">
        <v>5242</v>
      </c>
      <c r="J761" t="s">
        <v>3834</v>
      </c>
      <c r="T761" t="s">
        <v>3379</v>
      </c>
      <c r="AE761" t="s">
        <v>1119</v>
      </c>
      <c r="AH761" t="s">
        <v>4613</v>
      </c>
    </row>
    <row r="762" spans="1:34" outlineLevel="2" x14ac:dyDescent="0.25">
      <c r="A762" t="s">
        <v>4670</v>
      </c>
      <c r="F762" t="s">
        <v>5779</v>
      </c>
      <c r="G762" s="3"/>
      <c r="H762">
        <v>1923</v>
      </c>
      <c r="I762" t="s">
        <v>2977</v>
      </c>
      <c r="J762" t="s">
        <v>1593</v>
      </c>
      <c r="T762" t="s">
        <v>3379</v>
      </c>
      <c r="AE762" t="s">
        <v>1119</v>
      </c>
      <c r="AH762" t="s">
        <v>4613</v>
      </c>
    </row>
    <row r="763" spans="1:34" outlineLevel="2" x14ac:dyDescent="0.25">
      <c r="A763" t="s">
        <v>4670</v>
      </c>
      <c r="F763" t="s">
        <v>5780</v>
      </c>
      <c r="G763" s="3"/>
      <c r="H763">
        <v>1923</v>
      </c>
      <c r="I763" t="s">
        <v>5282</v>
      </c>
      <c r="J763" t="s">
        <v>1677</v>
      </c>
      <c r="T763" t="s">
        <v>3379</v>
      </c>
      <c r="AE763" t="s">
        <v>1119</v>
      </c>
      <c r="AH763" t="s">
        <v>4613</v>
      </c>
    </row>
    <row r="764" spans="1:34" outlineLevel="2" x14ac:dyDescent="0.25">
      <c r="A764" t="s">
        <v>4670</v>
      </c>
      <c r="F764" t="s">
        <v>5781</v>
      </c>
      <c r="G764" s="3"/>
      <c r="H764">
        <v>1923</v>
      </c>
      <c r="I764" t="s">
        <v>3424</v>
      </c>
      <c r="J764" t="s">
        <v>3833</v>
      </c>
      <c r="T764" t="s">
        <v>3379</v>
      </c>
      <c r="AE764" t="s">
        <v>1119</v>
      </c>
      <c r="AH764" t="s">
        <v>4613</v>
      </c>
    </row>
    <row r="765" spans="1:34" outlineLevel="2" x14ac:dyDescent="0.25">
      <c r="A765" t="s">
        <v>4670</v>
      </c>
      <c r="F765" t="s">
        <v>6562</v>
      </c>
      <c r="G765" s="3"/>
      <c r="H765">
        <v>1923</v>
      </c>
      <c r="I765" t="s">
        <v>1349</v>
      </c>
      <c r="J765" t="s">
        <v>5484</v>
      </c>
      <c r="T765" t="s">
        <v>3379</v>
      </c>
      <c r="AE765" t="s">
        <v>1119</v>
      </c>
      <c r="AH765" t="s">
        <v>4925</v>
      </c>
    </row>
    <row r="766" spans="1:34" outlineLevel="2" x14ac:dyDescent="0.25">
      <c r="A766" t="s">
        <v>4670</v>
      </c>
      <c r="F766" t="s">
        <v>6563</v>
      </c>
      <c r="G766" s="3"/>
      <c r="H766">
        <v>1923</v>
      </c>
      <c r="I766" t="s">
        <v>793</v>
      </c>
      <c r="J766" t="s">
        <v>1593</v>
      </c>
      <c r="T766" t="s">
        <v>3379</v>
      </c>
      <c r="AE766" t="s">
        <v>1119</v>
      </c>
      <c r="AH766" t="s">
        <v>4925</v>
      </c>
    </row>
    <row r="767" spans="1:34" outlineLevel="2" x14ac:dyDescent="0.25">
      <c r="A767" t="s">
        <v>4670</v>
      </c>
      <c r="G767" s="3"/>
      <c r="I767" t="s">
        <v>2374</v>
      </c>
    </row>
    <row r="768" spans="1:34" outlineLevel="2" x14ac:dyDescent="0.25">
      <c r="A768" t="s">
        <v>4670</v>
      </c>
      <c r="F768" t="s">
        <v>4743</v>
      </c>
      <c r="G768" s="3"/>
      <c r="H768">
        <v>1923</v>
      </c>
      <c r="I768" t="s">
        <v>5142</v>
      </c>
      <c r="J768" t="s">
        <v>1289</v>
      </c>
      <c r="T768" t="s">
        <v>3379</v>
      </c>
      <c r="AE768" t="s">
        <v>1119</v>
      </c>
      <c r="AH768" t="s">
        <v>4613</v>
      </c>
    </row>
    <row r="769" spans="1:34" outlineLevel="2" x14ac:dyDescent="0.25">
      <c r="A769" t="s">
        <v>4670</v>
      </c>
      <c r="F769" t="s">
        <v>2041</v>
      </c>
      <c r="G769" s="3"/>
      <c r="H769">
        <v>1923</v>
      </c>
      <c r="I769" t="s">
        <v>5141</v>
      </c>
      <c r="J769" t="s">
        <v>42</v>
      </c>
      <c r="T769" t="s">
        <v>3379</v>
      </c>
      <c r="AE769" t="s">
        <v>1119</v>
      </c>
      <c r="AH769" t="s">
        <v>4613</v>
      </c>
    </row>
    <row r="770" spans="1:34" outlineLevel="2" x14ac:dyDescent="0.25">
      <c r="A770" t="s">
        <v>4670</v>
      </c>
      <c r="F770" t="s">
        <v>2375</v>
      </c>
      <c r="G770" s="3"/>
      <c r="H770">
        <v>1923</v>
      </c>
      <c r="I770" t="s">
        <v>5242</v>
      </c>
      <c r="J770" t="s">
        <v>3834</v>
      </c>
      <c r="T770" t="s">
        <v>3379</v>
      </c>
      <c r="AE770" t="s">
        <v>1119</v>
      </c>
      <c r="AH770" t="s">
        <v>4613</v>
      </c>
    </row>
    <row r="771" spans="1:34" outlineLevel="2" x14ac:dyDescent="0.25">
      <c r="A771" t="s">
        <v>4670</v>
      </c>
      <c r="F771" t="s">
        <v>2923</v>
      </c>
      <c r="G771" s="3"/>
      <c r="H771">
        <v>1923</v>
      </c>
      <c r="I771" t="s">
        <v>2977</v>
      </c>
      <c r="J771" t="s">
        <v>1593</v>
      </c>
      <c r="T771" t="s">
        <v>3379</v>
      </c>
      <c r="AE771" t="s">
        <v>1119</v>
      </c>
      <c r="AH771" t="s">
        <v>4613</v>
      </c>
    </row>
    <row r="772" spans="1:34" outlineLevel="2" x14ac:dyDescent="0.25">
      <c r="A772" t="s">
        <v>4670</v>
      </c>
      <c r="F772" t="s">
        <v>2924</v>
      </c>
      <c r="G772" s="3"/>
      <c r="H772">
        <v>1923</v>
      </c>
      <c r="I772" t="s">
        <v>5282</v>
      </c>
      <c r="J772" t="s">
        <v>1677</v>
      </c>
      <c r="T772" t="s">
        <v>3379</v>
      </c>
      <c r="AE772" t="s">
        <v>1119</v>
      </c>
      <c r="AH772" t="s">
        <v>4613</v>
      </c>
    </row>
    <row r="773" spans="1:34" outlineLevel="2" x14ac:dyDescent="0.25">
      <c r="A773" t="s">
        <v>4670</v>
      </c>
      <c r="F773" t="s">
        <v>2925</v>
      </c>
      <c r="G773" s="3"/>
      <c r="H773">
        <v>1923</v>
      </c>
      <c r="I773" t="s">
        <v>3424</v>
      </c>
      <c r="J773" t="s">
        <v>3833</v>
      </c>
      <c r="T773" t="s">
        <v>3379</v>
      </c>
      <c r="AE773" t="s">
        <v>1119</v>
      </c>
      <c r="AH773" t="s">
        <v>4613</v>
      </c>
    </row>
    <row r="774" spans="1:34" outlineLevel="2" x14ac:dyDescent="0.25">
      <c r="A774" t="s">
        <v>4670</v>
      </c>
      <c r="F774" t="s">
        <v>2926</v>
      </c>
      <c r="G774" s="3"/>
      <c r="H774">
        <v>1923</v>
      </c>
      <c r="I774" t="s">
        <v>1349</v>
      </c>
      <c r="J774" t="s">
        <v>5484</v>
      </c>
      <c r="T774" t="s">
        <v>3379</v>
      </c>
      <c r="AE774" t="s">
        <v>1119</v>
      </c>
      <c r="AH774" t="s">
        <v>4613</v>
      </c>
    </row>
    <row r="775" spans="1:34" outlineLevel="2" x14ac:dyDescent="0.25">
      <c r="A775" t="s">
        <v>4670</v>
      </c>
      <c r="F775" t="s">
        <v>4556</v>
      </c>
      <c r="G775" s="3"/>
      <c r="H775">
        <v>1923</v>
      </c>
      <c r="I775" t="s">
        <v>793</v>
      </c>
      <c r="J775" t="s">
        <v>1593</v>
      </c>
      <c r="T775" t="s">
        <v>3379</v>
      </c>
      <c r="AE775" t="s">
        <v>1119</v>
      </c>
      <c r="AH775" t="s">
        <v>4613</v>
      </c>
    </row>
    <row r="776" spans="1:34" outlineLevel="2" x14ac:dyDescent="0.25">
      <c r="A776" t="s">
        <v>2376</v>
      </c>
      <c r="G776" s="3"/>
      <c r="I776" t="s">
        <v>2377</v>
      </c>
    </row>
    <row r="777" spans="1:34" outlineLevel="2" x14ac:dyDescent="0.25">
      <c r="A777" t="s">
        <v>2376</v>
      </c>
      <c r="F777" t="s">
        <v>4062</v>
      </c>
      <c r="G777" s="3"/>
      <c r="H777">
        <v>1921</v>
      </c>
      <c r="I777" t="s">
        <v>5142</v>
      </c>
      <c r="J777" t="s">
        <v>1087</v>
      </c>
      <c r="T777" t="s">
        <v>3379</v>
      </c>
      <c r="AE777" t="s">
        <v>1119</v>
      </c>
      <c r="AH777" t="s">
        <v>4925</v>
      </c>
    </row>
    <row r="778" spans="1:34" outlineLevel="2" x14ac:dyDescent="0.25">
      <c r="A778" t="s">
        <v>2376</v>
      </c>
      <c r="F778" t="s">
        <v>4063</v>
      </c>
      <c r="G778" s="3"/>
      <c r="H778">
        <v>1921</v>
      </c>
      <c r="I778" t="s">
        <v>5141</v>
      </c>
      <c r="J778" t="s">
        <v>486</v>
      </c>
      <c r="T778" t="s">
        <v>3379</v>
      </c>
      <c r="AE778" t="s">
        <v>1119</v>
      </c>
      <c r="AH778" t="s">
        <v>4613</v>
      </c>
    </row>
    <row r="779" spans="1:34" outlineLevel="2" x14ac:dyDescent="0.25">
      <c r="A779" t="s">
        <v>2376</v>
      </c>
      <c r="F779" t="s">
        <v>4067</v>
      </c>
      <c r="G779" s="3"/>
      <c r="H779">
        <v>1921</v>
      </c>
      <c r="I779" t="s">
        <v>5242</v>
      </c>
      <c r="J779" t="s">
        <v>6445</v>
      </c>
      <c r="T779" t="s">
        <v>3379</v>
      </c>
      <c r="AE779" t="s">
        <v>1119</v>
      </c>
      <c r="AH779" t="s">
        <v>4613</v>
      </c>
    </row>
    <row r="780" spans="1:34" outlineLevel="2" x14ac:dyDescent="0.25">
      <c r="A780" t="s">
        <v>2376</v>
      </c>
      <c r="F780" t="s">
        <v>4068</v>
      </c>
      <c r="G780" s="3"/>
      <c r="H780">
        <v>1921</v>
      </c>
      <c r="I780" t="s">
        <v>2977</v>
      </c>
      <c r="J780" t="s">
        <v>3967</v>
      </c>
      <c r="T780" t="s">
        <v>3379</v>
      </c>
      <c r="AE780" t="s">
        <v>1119</v>
      </c>
      <c r="AH780" t="s">
        <v>4925</v>
      </c>
    </row>
    <row r="781" spans="1:34" outlineLevel="2" x14ac:dyDescent="0.25">
      <c r="A781" t="s">
        <v>2376</v>
      </c>
      <c r="F781" t="s">
        <v>4069</v>
      </c>
      <c r="G781" s="3"/>
      <c r="H781">
        <v>1921</v>
      </c>
      <c r="I781" t="s">
        <v>5282</v>
      </c>
      <c r="J781" t="s">
        <v>6507</v>
      </c>
      <c r="T781" t="s">
        <v>3379</v>
      </c>
      <c r="AE781" t="s">
        <v>1119</v>
      </c>
      <c r="AH781" t="s">
        <v>4613</v>
      </c>
    </row>
    <row r="782" spans="1:34" outlineLevel="2" x14ac:dyDescent="0.25">
      <c r="A782" t="s">
        <v>2376</v>
      </c>
      <c r="F782" t="s">
        <v>6666</v>
      </c>
      <c r="G782" s="3"/>
      <c r="H782">
        <v>1921</v>
      </c>
      <c r="I782" t="s">
        <v>3424</v>
      </c>
      <c r="J782" t="s">
        <v>1677</v>
      </c>
      <c r="T782" t="s">
        <v>3379</v>
      </c>
      <c r="AE782" t="s">
        <v>1119</v>
      </c>
      <c r="AH782" t="s">
        <v>4925</v>
      </c>
    </row>
    <row r="783" spans="1:34" outlineLevel="2" x14ac:dyDescent="0.25">
      <c r="A783" t="s">
        <v>2376</v>
      </c>
      <c r="F783" t="s">
        <v>6245</v>
      </c>
      <c r="G783" s="3"/>
      <c r="H783">
        <v>1921</v>
      </c>
      <c r="I783" t="s">
        <v>1349</v>
      </c>
      <c r="J783" t="s">
        <v>4991</v>
      </c>
      <c r="T783" t="s">
        <v>3379</v>
      </c>
      <c r="AE783" t="s">
        <v>1119</v>
      </c>
      <c r="AH783" t="s">
        <v>4925</v>
      </c>
    </row>
    <row r="784" spans="1:34" outlineLevel="2" x14ac:dyDescent="0.25">
      <c r="A784" t="s">
        <v>2376</v>
      </c>
      <c r="G784" s="3"/>
      <c r="I784" t="s">
        <v>2681</v>
      </c>
    </row>
    <row r="785" spans="1:34" outlineLevel="2" x14ac:dyDescent="0.25">
      <c r="A785" t="s">
        <v>2376</v>
      </c>
      <c r="F785" t="s">
        <v>791</v>
      </c>
      <c r="G785" s="3"/>
      <c r="H785">
        <v>1921</v>
      </c>
      <c r="I785" t="s">
        <v>5142</v>
      </c>
      <c r="J785" t="s">
        <v>1087</v>
      </c>
      <c r="T785" t="s">
        <v>3379</v>
      </c>
      <c r="AE785" t="s">
        <v>1119</v>
      </c>
      <c r="AH785" t="s">
        <v>4925</v>
      </c>
    </row>
    <row r="786" spans="1:34" outlineLevel="2" x14ac:dyDescent="0.25">
      <c r="A786" t="s">
        <v>2376</v>
      </c>
      <c r="F786" t="s">
        <v>792</v>
      </c>
      <c r="G786" s="3"/>
      <c r="H786">
        <v>1921</v>
      </c>
      <c r="I786" t="s">
        <v>5141</v>
      </c>
      <c r="J786" t="s">
        <v>486</v>
      </c>
      <c r="T786" t="s">
        <v>3379</v>
      </c>
      <c r="AE786" t="s">
        <v>1119</v>
      </c>
      <c r="AH786" t="s">
        <v>4613</v>
      </c>
    </row>
    <row r="787" spans="1:34" outlineLevel="2" x14ac:dyDescent="0.25">
      <c r="A787" t="s">
        <v>2376</v>
      </c>
      <c r="F787" t="s">
        <v>1406</v>
      </c>
      <c r="G787" s="3"/>
      <c r="H787">
        <v>1921</v>
      </c>
      <c r="I787" t="s">
        <v>5242</v>
      </c>
      <c r="J787" t="s">
        <v>6445</v>
      </c>
      <c r="T787" t="s">
        <v>3379</v>
      </c>
      <c r="AE787" t="s">
        <v>1119</v>
      </c>
      <c r="AH787" t="s">
        <v>4613</v>
      </c>
    </row>
    <row r="788" spans="1:34" outlineLevel="2" x14ac:dyDescent="0.25">
      <c r="A788" t="s">
        <v>2376</v>
      </c>
      <c r="F788" t="s">
        <v>1407</v>
      </c>
      <c r="G788" s="3"/>
      <c r="H788">
        <v>1921</v>
      </c>
      <c r="I788" t="s">
        <v>2977</v>
      </c>
      <c r="J788" t="s">
        <v>3967</v>
      </c>
      <c r="T788" t="s">
        <v>3379</v>
      </c>
      <c r="AE788" t="s">
        <v>1119</v>
      </c>
      <c r="AH788" t="s">
        <v>4925</v>
      </c>
    </row>
    <row r="789" spans="1:34" outlineLevel="2" x14ac:dyDescent="0.25">
      <c r="A789" t="s">
        <v>2376</v>
      </c>
      <c r="F789" t="s">
        <v>1408</v>
      </c>
      <c r="G789" s="3"/>
      <c r="H789">
        <v>1921</v>
      </c>
      <c r="I789" t="s">
        <v>5282</v>
      </c>
      <c r="J789" t="s">
        <v>6507</v>
      </c>
      <c r="T789" t="s">
        <v>3379</v>
      </c>
      <c r="AE789" t="s">
        <v>1119</v>
      </c>
      <c r="AH789" t="s">
        <v>4613</v>
      </c>
    </row>
    <row r="790" spans="1:34" outlineLevel="2" x14ac:dyDescent="0.25">
      <c r="A790" t="s">
        <v>2376</v>
      </c>
      <c r="F790" t="s">
        <v>1409</v>
      </c>
      <c r="G790" s="3"/>
      <c r="H790">
        <v>1921</v>
      </c>
      <c r="I790" t="s">
        <v>3424</v>
      </c>
      <c r="J790" t="s">
        <v>1677</v>
      </c>
      <c r="T790" t="s">
        <v>3379</v>
      </c>
      <c r="AE790" t="s">
        <v>1119</v>
      </c>
      <c r="AH790" t="s">
        <v>4925</v>
      </c>
    </row>
    <row r="791" spans="1:34" outlineLevel="2" x14ac:dyDescent="0.25">
      <c r="A791" t="s">
        <v>2376</v>
      </c>
      <c r="F791" t="s">
        <v>1410</v>
      </c>
      <c r="G791" s="3"/>
      <c r="H791">
        <v>1921</v>
      </c>
      <c r="I791" t="s">
        <v>1349</v>
      </c>
      <c r="J791" t="s">
        <v>4991</v>
      </c>
      <c r="T791" t="s">
        <v>3379</v>
      </c>
      <c r="AE791" t="s">
        <v>1119</v>
      </c>
      <c r="AH791" t="s">
        <v>4925</v>
      </c>
    </row>
    <row r="792" spans="1:34" outlineLevel="2" x14ac:dyDescent="0.25">
      <c r="A792" t="s">
        <v>2376</v>
      </c>
      <c r="G792" s="3"/>
      <c r="I792" t="s">
        <v>2374</v>
      </c>
    </row>
    <row r="793" spans="1:34" outlineLevel="2" x14ac:dyDescent="0.25">
      <c r="A793" t="s">
        <v>2376</v>
      </c>
      <c r="F793" t="s">
        <v>1412</v>
      </c>
      <c r="G793" s="3"/>
      <c r="H793">
        <v>1923</v>
      </c>
      <c r="I793" t="s">
        <v>5142</v>
      </c>
      <c r="J793" t="s">
        <v>1289</v>
      </c>
      <c r="T793" t="s">
        <v>3379</v>
      </c>
      <c r="AE793" t="s">
        <v>1119</v>
      </c>
      <c r="AH793" t="s">
        <v>4613</v>
      </c>
    </row>
    <row r="794" spans="1:34" outlineLevel="2" x14ac:dyDescent="0.25">
      <c r="A794" t="s">
        <v>2376</v>
      </c>
      <c r="F794" t="s">
        <v>3179</v>
      </c>
      <c r="G794" s="3"/>
      <c r="H794">
        <v>1923</v>
      </c>
      <c r="I794" t="s">
        <v>5141</v>
      </c>
      <c r="J794" t="s">
        <v>42</v>
      </c>
      <c r="T794" t="s">
        <v>3379</v>
      </c>
      <c r="AE794" t="s">
        <v>1119</v>
      </c>
      <c r="AH794" t="s">
        <v>4613</v>
      </c>
    </row>
    <row r="795" spans="1:34" outlineLevel="2" x14ac:dyDescent="0.25">
      <c r="A795" t="s">
        <v>2376</v>
      </c>
      <c r="F795" t="s">
        <v>3180</v>
      </c>
      <c r="G795" s="3"/>
      <c r="H795">
        <v>1923</v>
      </c>
      <c r="I795" t="s">
        <v>5242</v>
      </c>
      <c r="J795" t="s">
        <v>3834</v>
      </c>
      <c r="T795" t="s">
        <v>3379</v>
      </c>
      <c r="AE795" t="s">
        <v>1119</v>
      </c>
      <c r="AH795" t="s">
        <v>4613</v>
      </c>
    </row>
    <row r="796" spans="1:34" outlineLevel="2" x14ac:dyDescent="0.25">
      <c r="A796" t="s">
        <v>2376</v>
      </c>
      <c r="F796" t="s">
        <v>3183</v>
      </c>
      <c r="G796" s="3"/>
      <c r="H796">
        <v>1923</v>
      </c>
      <c r="I796" t="s">
        <v>2977</v>
      </c>
      <c r="J796" t="s">
        <v>1593</v>
      </c>
      <c r="T796" t="s">
        <v>3379</v>
      </c>
      <c r="AE796" t="s">
        <v>1119</v>
      </c>
      <c r="AH796" t="s">
        <v>4613</v>
      </c>
    </row>
    <row r="797" spans="1:34" outlineLevel="2" x14ac:dyDescent="0.25">
      <c r="A797" t="s">
        <v>2376</v>
      </c>
      <c r="F797" t="s">
        <v>3184</v>
      </c>
      <c r="G797" s="3"/>
      <c r="H797">
        <v>1923</v>
      </c>
      <c r="I797" t="s">
        <v>5282</v>
      </c>
      <c r="J797" t="s">
        <v>1677</v>
      </c>
      <c r="T797" t="s">
        <v>3379</v>
      </c>
      <c r="AE797" t="s">
        <v>1119</v>
      </c>
      <c r="AH797" t="s">
        <v>4613</v>
      </c>
    </row>
    <row r="798" spans="1:34" outlineLevel="2" x14ac:dyDescent="0.25">
      <c r="A798" t="s">
        <v>2376</v>
      </c>
      <c r="F798" t="s">
        <v>5769</v>
      </c>
      <c r="G798" s="3"/>
      <c r="H798">
        <v>1923</v>
      </c>
      <c r="I798" t="s">
        <v>2682</v>
      </c>
      <c r="J798" t="s">
        <v>1677</v>
      </c>
      <c r="T798" t="s">
        <v>3379</v>
      </c>
      <c r="AE798" t="s">
        <v>1119</v>
      </c>
      <c r="AH798" t="s">
        <v>4613</v>
      </c>
    </row>
    <row r="799" spans="1:34" outlineLevel="2" x14ac:dyDescent="0.25">
      <c r="A799" t="s">
        <v>2376</v>
      </c>
      <c r="F799" t="s">
        <v>5770</v>
      </c>
      <c r="G799" s="3"/>
      <c r="H799">
        <v>1923</v>
      </c>
      <c r="I799" t="s">
        <v>3424</v>
      </c>
      <c r="J799" t="s">
        <v>3833</v>
      </c>
      <c r="T799" t="s">
        <v>3379</v>
      </c>
      <c r="AE799" t="s">
        <v>1119</v>
      </c>
      <c r="AH799" t="s">
        <v>4613</v>
      </c>
    </row>
    <row r="800" spans="1:34" outlineLevel="2" x14ac:dyDescent="0.25">
      <c r="A800" t="s">
        <v>2376</v>
      </c>
      <c r="F800" t="s">
        <v>5771</v>
      </c>
      <c r="G800" s="3"/>
      <c r="H800">
        <v>1923</v>
      </c>
      <c r="I800" t="s">
        <v>1349</v>
      </c>
      <c r="J800" t="s">
        <v>5484</v>
      </c>
      <c r="T800" t="s">
        <v>3379</v>
      </c>
      <c r="AE800" t="s">
        <v>1119</v>
      </c>
      <c r="AH800" t="s">
        <v>4613</v>
      </c>
    </row>
    <row r="801" spans="1:34" outlineLevel="2" x14ac:dyDescent="0.25">
      <c r="A801" t="s">
        <v>2376</v>
      </c>
      <c r="F801" t="s">
        <v>5772</v>
      </c>
      <c r="G801" s="3"/>
      <c r="H801">
        <v>1923</v>
      </c>
      <c r="I801" t="s">
        <v>793</v>
      </c>
      <c r="J801" t="s">
        <v>1593</v>
      </c>
      <c r="T801" t="s">
        <v>3379</v>
      </c>
      <c r="AE801" t="s">
        <v>1119</v>
      </c>
      <c r="AH801" t="s">
        <v>4925</v>
      </c>
    </row>
    <row r="802" spans="1:34" outlineLevel="2" x14ac:dyDescent="0.25">
      <c r="A802" t="s">
        <v>2376</v>
      </c>
      <c r="F802" t="s">
        <v>5773</v>
      </c>
      <c r="G802" s="3"/>
      <c r="H802">
        <v>1923</v>
      </c>
      <c r="I802" t="s">
        <v>2727</v>
      </c>
      <c r="J802" t="s">
        <v>1593</v>
      </c>
      <c r="T802" t="s">
        <v>3379</v>
      </c>
      <c r="AE802" t="s">
        <v>1119</v>
      </c>
      <c r="AH802" t="s">
        <v>4925</v>
      </c>
    </row>
    <row r="803" spans="1:34" outlineLevel="2" x14ac:dyDescent="0.25">
      <c r="A803" t="s">
        <v>2683</v>
      </c>
      <c r="G803" s="3"/>
      <c r="I803" t="s">
        <v>2684</v>
      </c>
    </row>
    <row r="804" spans="1:34" outlineLevel="2" x14ac:dyDescent="0.25">
      <c r="A804" t="s">
        <v>2683</v>
      </c>
      <c r="F804" t="s">
        <v>4062</v>
      </c>
      <c r="G804" s="3"/>
      <c r="H804">
        <v>1921</v>
      </c>
      <c r="I804" t="s">
        <v>5142</v>
      </c>
      <c r="J804" t="s">
        <v>1087</v>
      </c>
      <c r="T804" t="s">
        <v>3379</v>
      </c>
      <c r="AE804" t="s">
        <v>1119</v>
      </c>
      <c r="AH804" t="s">
        <v>4613</v>
      </c>
    </row>
    <row r="805" spans="1:34" outlineLevel="2" x14ac:dyDescent="0.25">
      <c r="A805" t="s">
        <v>2683</v>
      </c>
      <c r="F805" t="s">
        <v>4063</v>
      </c>
      <c r="G805" s="3"/>
      <c r="H805">
        <v>1921</v>
      </c>
      <c r="I805" t="s">
        <v>5141</v>
      </c>
      <c r="J805" t="s">
        <v>486</v>
      </c>
      <c r="T805" t="s">
        <v>3379</v>
      </c>
      <c r="AE805" t="s">
        <v>1119</v>
      </c>
      <c r="AH805" t="s">
        <v>4613</v>
      </c>
    </row>
    <row r="806" spans="1:34" outlineLevel="2" x14ac:dyDescent="0.25">
      <c r="A806" t="s">
        <v>2683</v>
      </c>
      <c r="F806" t="s">
        <v>4067</v>
      </c>
      <c r="G806" s="3"/>
      <c r="H806">
        <v>1921</v>
      </c>
      <c r="I806" t="s">
        <v>5242</v>
      </c>
      <c r="J806" t="s">
        <v>6445</v>
      </c>
      <c r="T806" t="s">
        <v>3379</v>
      </c>
      <c r="AE806" t="s">
        <v>1119</v>
      </c>
      <c r="AH806" t="s">
        <v>4613</v>
      </c>
    </row>
    <row r="807" spans="1:34" outlineLevel="2" x14ac:dyDescent="0.25">
      <c r="A807" t="s">
        <v>2683</v>
      </c>
      <c r="F807" t="s">
        <v>4068</v>
      </c>
      <c r="G807" s="3"/>
      <c r="H807">
        <v>1921</v>
      </c>
      <c r="I807" t="s">
        <v>2977</v>
      </c>
      <c r="J807" t="s">
        <v>3967</v>
      </c>
      <c r="T807" t="s">
        <v>3379</v>
      </c>
      <c r="AE807" t="s">
        <v>1119</v>
      </c>
      <c r="AH807" t="s">
        <v>4613</v>
      </c>
    </row>
    <row r="808" spans="1:34" outlineLevel="2" x14ac:dyDescent="0.25">
      <c r="A808" t="s">
        <v>2683</v>
      </c>
      <c r="F808" t="s">
        <v>4069</v>
      </c>
      <c r="G808" s="3"/>
      <c r="H808">
        <v>1921</v>
      </c>
      <c r="I808" t="s">
        <v>5282</v>
      </c>
      <c r="J808" t="s">
        <v>6507</v>
      </c>
      <c r="T808" t="s">
        <v>3379</v>
      </c>
      <c r="AE808" t="s">
        <v>1119</v>
      </c>
      <c r="AH808" t="s">
        <v>4613</v>
      </c>
    </row>
    <row r="809" spans="1:34" outlineLevel="2" x14ac:dyDescent="0.25">
      <c r="A809" t="s">
        <v>2683</v>
      </c>
      <c r="F809" t="s">
        <v>6666</v>
      </c>
      <c r="G809" s="3"/>
      <c r="H809">
        <v>1921</v>
      </c>
      <c r="I809" t="s">
        <v>3424</v>
      </c>
      <c r="J809" t="s">
        <v>1677</v>
      </c>
      <c r="T809" t="s">
        <v>3379</v>
      </c>
      <c r="AE809" t="s">
        <v>1119</v>
      </c>
      <c r="AH809" t="s">
        <v>4925</v>
      </c>
    </row>
    <row r="810" spans="1:34" outlineLevel="2" x14ac:dyDescent="0.25">
      <c r="A810" t="s">
        <v>2683</v>
      </c>
      <c r="F810" t="s">
        <v>6245</v>
      </c>
      <c r="G810" s="3"/>
      <c r="H810">
        <v>1921</v>
      </c>
      <c r="I810" t="s">
        <v>1349</v>
      </c>
      <c r="J810" t="s">
        <v>4991</v>
      </c>
      <c r="T810" t="s">
        <v>3379</v>
      </c>
      <c r="AE810" t="s">
        <v>1119</v>
      </c>
      <c r="AH810" t="s">
        <v>4925</v>
      </c>
    </row>
    <row r="811" spans="1:34" outlineLevel="2" x14ac:dyDescent="0.25">
      <c r="A811" t="s">
        <v>2683</v>
      </c>
      <c r="G811" s="3"/>
      <c r="I811" t="s">
        <v>2919</v>
      </c>
    </row>
    <row r="812" spans="1:34" outlineLevel="2" x14ac:dyDescent="0.25">
      <c r="A812" t="s">
        <v>2683</v>
      </c>
      <c r="F812" t="s">
        <v>791</v>
      </c>
      <c r="G812" s="3"/>
      <c r="H812">
        <v>1923</v>
      </c>
      <c r="I812" t="s">
        <v>5142</v>
      </c>
      <c r="J812" t="s">
        <v>1289</v>
      </c>
      <c r="T812" t="s">
        <v>3379</v>
      </c>
      <c r="AE812" t="s">
        <v>1119</v>
      </c>
      <c r="AH812" t="s">
        <v>4925</v>
      </c>
    </row>
    <row r="813" spans="1:34" outlineLevel="2" x14ac:dyDescent="0.25">
      <c r="A813" t="s">
        <v>2683</v>
      </c>
      <c r="F813" t="s">
        <v>792</v>
      </c>
      <c r="G813" s="3"/>
      <c r="H813">
        <v>1923</v>
      </c>
      <c r="I813" t="s">
        <v>5141</v>
      </c>
      <c r="J813" t="s">
        <v>42</v>
      </c>
      <c r="T813" t="s">
        <v>3379</v>
      </c>
      <c r="AE813" t="s">
        <v>1119</v>
      </c>
      <c r="AH813" t="s">
        <v>4925</v>
      </c>
    </row>
    <row r="814" spans="1:34" outlineLevel="2" x14ac:dyDescent="0.25">
      <c r="A814" t="s">
        <v>2683</v>
      </c>
      <c r="F814" t="s">
        <v>1406</v>
      </c>
      <c r="G814" s="3"/>
      <c r="H814">
        <v>1923</v>
      </c>
      <c r="I814" t="s">
        <v>5242</v>
      </c>
      <c r="J814" t="s">
        <v>3834</v>
      </c>
      <c r="T814" t="s">
        <v>3379</v>
      </c>
      <c r="AE814" t="s">
        <v>1119</v>
      </c>
      <c r="AH814" t="s">
        <v>4925</v>
      </c>
    </row>
    <row r="815" spans="1:34" outlineLevel="2" x14ac:dyDescent="0.25">
      <c r="A815" t="s">
        <v>2683</v>
      </c>
      <c r="F815" t="s">
        <v>1407</v>
      </c>
      <c r="G815" s="3"/>
      <c r="H815">
        <v>1923</v>
      </c>
      <c r="I815" t="s">
        <v>2977</v>
      </c>
      <c r="J815" t="s">
        <v>1593</v>
      </c>
      <c r="T815" t="s">
        <v>3379</v>
      </c>
      <c r="AE815" t="s">
        <v>1119</v>
      </c>
      <c r="AH815" t="s">
        <v>4925</v>
      </c>
    </row>
    <row r="816" spans="1:34" outlineLevel="2" x14ac:dyDescent="0.25">
      <c r="A816" t="s">
        <v>2683</v>
      </c>
      <c r="F816" t="s">
        <v>1408</v>
      </c>
      <c r="G816" s="3"/>
      <c r="H816">
        <v>1923</v>
      </c>
      <c r="I816" t="s">
        <v>5282</v>
      </c>
      <c r="J816" t="s">
        <v>1677</v>
      </c>
      <c r="T816" t="s">
        <v>3379</v>
      </c>
      <c r="AE816" t="s">
        <v>1119</v>
      </c>
      <c r="AH816" t="s">
        <v>4925</v>
      </c>
    </row>
    <row r="817" spans="1:34" outlineLevel="2" x14ac:dyDescent="0.25">
      <c r="A817" t="s">
        <v>2683</v>
      </c>
      <c r="F817" t="s">
        <v>1409</v>
      </c>
      <c r="G817" s="3"/>
      <c r="H817">
        <v>1923</v>
      </c>
      <c r="I817" t="s">
        <v>3424</v>
      </c>
      <c r="J817" t="s">
        <v>3833</v>
      </c>
      <c r="T817" t="s">
        <v>3379</v>
      </c>
      <c r="AE817" t="s">
        <v>1119</v>
      </c>
      <c r="AH817" t="s">
        <v>4925</v>
      </c>
    </row>
    <row r="818" spans="1:34" outlineLevel="2" x14ac:dyDescent="0.25">
      <c r="A818" t="s">
        <v>2683</v>
      </c>
      <c r="F818" t="s">
        <v>1410</v>
      </c>
      <c r="G818" s="3"/>
      <c r="H818">
        <v>1923</v>
      </c>
      <c r="I818" t="s">
        <v>1349</v>
      </c>
      <c r="J818" t="s">
        <v>5484</v>
      </c>
      <c r="T818" t="s">
        <v>3379</v>
      </c>
      <c r="AE818" t="s">
        <v>1119</v>
      </c>
      <c r="AH818" t="s">
        <v>4925</v>
      </c>
    </row>
    <row r="819" spans="1:34" outlineLevel="2" x14ac:dyDescent="0.25">
      <c r="A819" t="s">
        <v>2683</v>
      </c>
      <c r="F819" t="s">
        <v>1412</v>
      </c>
      <c r="G819" s="3"/>
      <c r="H819">
        <v>1923</v>
      </c>
      <c r="I819" t="s">
        <v>793</v>
      </c>
      <c r="J819" t="s">
        <v>1593</v>
      </c>
      <c r="T819" t="s">
        <v>3379</v>
      </c>
      <c r="AE819" t="s">
        <v>1119</v>
      </c>
      <c r="AH819" t="s">
        <v>4925</v>
      </c>
    </row>
    <row r="820" spans="1:34" outlineLevel="2" x14ac:dyDescent="0.25">
      <c r="A820" t="s">
        <v>2683</v>
      </c>
      <c r="G820" s="3"/>
      <c r="I820" t="s">
        <v>2920</v>
      </c>
    </row>
    <row r="821" spans="1:34" outlineLevel="2" x14ac:dyDescent="0.25">
      <c r="A821" t="s">
        <v>2683</v>
      </c>
      <c r="F821" t="s">
        <v>3179</v>
      </c>
      <c r="G821" s="3"/>
      <c r="H821">
        <v>1923</v>
      </c>
      <c r="I821" t="s">
        <v>5142</v>
      </c>
      <c r="J821" t="s">
        <v>1289</v>
      </c>
      <c r="T821" t="s">
        <v>3379</v>
      </c>
      <c r="AE821" t="s">
        <v>1119</v>
      </c>
      <c r="AH821" t="s">
        <v>4925</v>
      </c>
    </row>
    <row r="822" spans="1:34" outlineLevel="2" x14ac:dyDescent="0.25">
      <c r="A822" t="s">
        <v>2683</v>
      </c>
      <c r="F822" t="s">
        <v>3180</v>
      </c>
      <c r="G822" s="3"/>
      <c r="H822">
        <v>1923</v>
      </c>
      <c r="I822" t="s">
        <v>5141</v>
      </c>
      <c r="J822" t="s">
        <v>42</v>
      </c>
      <c r="T822" t="s">
        <v>3379</v>
      </c>
      <c r="AE822" t="s">
        <v>1119</v>
      </c>
      <c r="AH822" t="s">
        <v>4925</v>
      </c>
    </row>
    <row r="823" spans="1:34" outlineLevel="2" x14ac:dyDescent="0.25">
      <c r="A823" t="s">
        <v>2683</v>
      </c>
      <c r="F823" t="s">
        <v>3183</v>
      </c>
      <c r="G823" s="3"/>
      <c r="H823">
        <v>1923</v>
      </c>
      <c r="I823" t="s">
        <v>5242</v>
      </c>
      <c r="J823" t="s">
        <v>3834</v>
      </c>
      <c r="T823" t="s">
        <v>3379</v>
      </c>
      <c r="AE823" t="s">
        <v>1119</v>
      </c>
      <c r="AH823" t="s">
        <v>4925</v>
      </c>
    </row>
    <row r="824" spans="1:34" outlineLevel="2" x14ac:dyDescent="0.25">
      <c r="A824" t="s">
        <v>2683</v>
      </c>
      <c r="F824" t="s">
        <v>3184</v>
      </c>
      <c r="G824" s="3"/>
      <c r="H824">
        <v>1923</v>
      </c>
      <c r="I824" t="s">
        <v>2977</v>
      </c>
      <c r="J824" t="s">
        <v>1593</v>
      </c>
      <c r="T824" t="s">
        <v>3379</v>
      </c>
      <c r="AE824" t="s">
        <v>1119</v>
      </c>
      <c r="AH824" t="s">
        <v>4613</v>
      </c>
    </row>
    <row r="825" spans="1:34" outlineLevel="2" x14ac:dyDescent="0.25">
      <c r="A825" t="s">
        <v>2683</v>
      </c>
      <c r="F825" t="s">
        <v>5769</v>
      </c>
      <c r="G825" s="3"/>
      <c r="H825">
        <v>1923</v>
      </c>
      <c r="I825" t="s">
        <v>5282</v>
      </c>
      <c r="J825" t="s">
        <v>1677</v>
      </c>
      <c r="T825" t="s">
        <v>3379</v>
      </c>
      <c r="AE825" t="s">
        <v>1119</v>
      </c>
      <c r="AH825" t="s">
        <v>4613</v>
      </c>
    </row>
    <row r="826" spans="1:34" outlineLevel="2" x14ac:dyDescent="0.25">
      <c r="A826" t="s">
        <v>2683</v>
      </c>
      <c r="F826" t="s">
        <v>5770</v>
      </c>
      <c r="G826" s="3"/>
      <c r="H826">
        <v>1923</v>
      </c>
      <c r="I826" t="s">
        <v>3424</v>
      </c>
      <c r="J826" t="s">
        <v>3833</v>
      </c>
      <c r="T826" t="s">
        <v>3379</v>
      </c>
      <c r="AE826" t="s">
        <v>1119</v>
      </c>
      <c r="AH826" t="s">
        <v>4613</v>
      </c>
    </row>
    <row r="827" spans="1:34" outlineLevel="2" x14ac:dyDescent="0.25">
      <c r="A827" t="s">
        <v>2683</v>
      </c>
      <c r="F827" t="s">
        <v>5771</v>
      </c>
      <c r="G827" s="3"/>
      <c r="H827">
        <v>1923</v>
      </c>
      <c r="I827" t="s">
        <v>1349</v>
      </c>
      <c r="J827" t="s">
        <v>5484</v>
      </c>
      <c r="T827" t="s">
        <v>3379</v>
      </c>
      <c r="AE827" t="s">
        <v>1119</v>
      </c>
      <c r="AH827" t="s">
        <v>4925</v>
      </c>
    </row>
    <row r="828" spans="1:34" outlineLevel="2" x14ac:dyDescent="0.25">
      <c r="A828" t="s">
        <v>2683</v>
      </c>
      <c r="F828" t="s">
        <v>5772</v>
      </c>
      <c r="G828" s="3"/>
      <c r="H828">
        <v>1923</v>
      </c>
      <c r="I828" t="s">
        <v>793</v>
      </c>
      <c r="J828" t="s">
        <v>1593</v>
      </c>
      <c r="T828" t="s">
        <v>3379</v>
      </c>
      <c r="AE828" t="s">
        <v>1119</v>
      </c>
      <c r="AH828" t="s">
        <v>4925</v>
      </c>
    </row>
    <row r="829" spans="1:34" outlineLevel="2" x14ac:dyDescent="0.25">
      <c r="A829" t="s">
        <v>2683</v>
      </c>
      <c r="G829" s="3"/>
      <c r="I829" t="s">
        <v>2921</v>
      </c>
    </row>
    <row r="830" spans="1:34" outlineLevel="2" x14ac:dyDescent="0.25">
      <c r="A830" t="s">
        <v>2683</v>
      </c>
      <c r="F830" t="s">
        <v>5773</v>
      </c>
      <c r="G830" s="3"/>
      <c r="H830">
        <v>1923</v>
      </c>
      <c r="I830" t="s">
        <v>5282</v>
      </c>
      <c r="J830" t="s">
        <v>1677</v>
      </c>
      <c r="T830" t="s">
        <v>3379</v>
      </c>
      <c r="AE830" t="s">
        <v>1119</v>
      </c>
      <c r="AH830" t="s">
        <v>4925</v>
      </c>
    </row>
    <row r="831" spans="1:34" outlineLevel="2" x14ac:dyDescent="0.25">
      <c r="A831" t="s">
        <v>2683</v>
      </c>
      <c r="G831" s="3"/>
      <c r="I831" t="s">
        <v>2922</v>
      </c>
    </row>
    <row r="832" spans="1:34" outlineLevel="2" x14ac:dyDescent="0.25">
      <c r="A832" t="s">
        <v>2683</v>
      </c>
      <c r="F832" t="s">
        <v>5777</v>
      </c>
      <c r="G832" s="3"/>
      <c r="H832">
        <v>1923</v>
      </c>
      <c r="I832" t="s">
        <v>5142</v>
      </c>
      <c r="J832" t="s">
        <v>1289</v>
      </c>
      <c r="T832" t="s">
        <v>3379</v>
      </c>
      <c r="AE832" t="s">
        <v>1119</v>
      </c>
      <c r="AH832" t="s">
        <v>4613</v>
      </c>
    </row>
    <row r="833" spans="1:34" outlineLevel="2" x14ac:dyDescent="0.25">
      <c r="A833" t="s">
        <v>2683</v>
      </c>
      <c r="F833" t="s">
        <v>5778</v>
      </c>
      <c r="G833" s="3"/>
      <c r="H833">
        <v>1923</v>
      </c>
      <c r="I833" t="s">
        <v>5141</v>
      </c>
      <c r="J833" t="s">
        <v>42</v>
      </c>
      <c r="T833" t="s">
        <v>3379</v>
      </c>
      <c r="AE833" t="s">
        <v>1119</v>
      </c>
      <c r="AH833" t="s">
        <v>4613</v>
      </c>
    </row>
    <row r="834" spans="1:34" outlineLevel="2" x14ac:dyDescent="0.25">
      <c r="A834" t="s">
        <v>2683</v>
      </c>
      <c r="F834" t="s">
        <v>5779</v>
      </c>
      <c r="G834" s="3"/>
      <c r="H834">
        <v>1923</v>
      </c>
      <c r="I834" t="s">
        <v>5242</v>
      </c>
      <c r="J834" t="s">
        <v>3834</v>
      </c>
      <c r="T834" t="s">
        <v>3379</v>
      </c>
      <c r="AE834" t="s">
        <v>1119</v>
      </c>
      <c r="AH834" t="s">
        <v>4613</v>
      </c>
    </row>
    <row r="835" spans="1:34" outlineLevel="2" x14ac:dyDescent="0.25">
      <c r="A835" t="s">
        <v>2683</v>
      </c>
      <c r="F835" t="s">
        <v>5780</v>
      </c>
      <c r="G835" s="3"/>
      <c r="H835">
        <v>1923</v>
      </c>
      <c r="I835" t="s">
        <v>2977</v>
      </c>
      <c r="J835" t="s">
        <v>1593</v>
      </c>
      <c r="T835" t="s">
        <v>3379</v>
      </c>
      <c r="AE835" t="s">
        <v>1119</v>
      </c>
      <c r="AH835" t="s">
        <v>4613</v>
      </c>
    </row>
    <row r="836" spans="1:34" outlineLevel="2" x14ac:dyDescent="0.25">
      <c r="A836" t="s">
        <v>2683</v>
      </c>
      <c r="F836" t="s">
        <v>5781</v>
      </c>
      <c r="G836" s="3"/>
      <c r="H836">
        <v>1923</v>
      </c>
      <c r="I836" t="s">
        <v>5282</v>
      </c>
      <c r="J836" t="s">
        <v>1677</v>
      </c>
      <c r="T836" t="s">
        <v>3379</v>
      </c>
      <c r="AE836" t="s">
        <v>1119</v>
      </c>
      <c r="AH836" t="s">
        <v>4613</v>
      </c>
    </row>
    <row r="837" spans="1:34" outlineLevel="2" x14ac:dyDescent="0.25">
      <c r="A837" t="s">
        <v>2683</v>
      </c>
      <c r="F837" t="s">
        <v>6562</v>
      </c>
      <c r="G837" s="3"/>
      <c r="H837">
        <v>1923</v>
      </c>
      <c r="I837" t="s">
        <v>3424</v>
      </c>
      <c r="J837" t="s">
        <v>3833</v>
      </c>
      <c r="T837" t="s">
        <v>3379</v>
      </c>
      <c r="AE837" t="s">
        <v>1119</v>
      </c>
      <c r="AH837" t="s">
        <v>4613</v>
      </c>
    </row>
    <row r="838" spans="1:34" outlineLevel="2" x14ac:dyDescent="0.25">
      <c r="A838" t="s">
        <v>2683</v>
      </c>
      <c r="F838" t="s">
        <v>6563</v>
      </c>
      <c r="G838" s="3"/>
      <c r="H838">
        <v>1923</v>
      </c>
      <c r="I838" t="s">
        <v>1349</v>
      </c>
      <c r="J838" t="s">
        <v>5484</v>
      </c>
      <c r="T838" t="s">
        <v>3379</v>
      </c>
      <c r="AE838" t="s">
        <v>1119</v>
      </c>
      <c r="AH838" t="s">
        <v>4613</v>
      </c>
    </row>
    <row r="839" spans="1:34" outlineLevel="2" x14ac:dyDescent="0.25">
      <c r="A839" t="s">
        <v>2683</v>
      </c>
      <c r="F839" t="s">
        <v>2040</v>
      </c>
      <c r="G839" s="3"/>
      <c r="H839">
        <v>1923</v>
      </c>
      <c r="I839" t="s">
        <v>793</v>
      </c>
      <c r="J839" t="s">
        <v>1593</v>
      </c>
      <c r="T839" t="s">
        <v>3379</v>
      </c>
      <c r="AE839" t="s">
        <v>1119</v>
      </c>
      <c r="AH839" t="s">
        <v>4925</v>
      </c>
    </row>
    <row r="840" spans="1:34" outlineLevel="2" x14ac:dyDescent="0.25">
      <c r="A840" t="s">
        <v>2683</v>
      </c>
      <c r="F840" t="s">
        <v>2041</v>
      </c>
      <c r="G840" s="3"/>
      <c r="H840">
        <v>1923</v>
      </c>
      <c r="I840" t="s">
        <v>2727</v>
      </c>
      <c r="J840" t="s">
        <v>1593</v>
      </c>
      <c r="T840" t="s">
        <v>3379</v>
      </c>
      <c r="AE840" t="s">
        <v>1119</v>
      </c>
      <c r="AH840" t="s">
        <v>4925</v>
      </c>
    </row>
    <row r="841" spans="1:34" outlineLevel="2" x14ac:dyDescent="0.25">
      <c r="A841" t="s">
        <v>2378</v>
      </c>
      <c r="G841" s="3"/>
      <c r="I841" t="s">
        <v>2038</v>
      </c>
      <c r="J841" t="s">
        <v>4555</v>
      </c>
    </row>
    <row r="842" spans="1:34" outlineLevel="2" x14ac:dyDescent="0.25">
      <c r="A842" t="s">
        <v>2378</v>
      </c>
      <c r="F842" t="s">
        <v>4062</v>
      </c>
      <c r="G842" s="3"/>
      <c r="H842">
        <v>1921</v>
      </c>
      <c r="I842" t="s">
        <v>5142</v>
      </c>
      <c r="J842" t="s">
        <v>1087</v>
      </c>
      <c r="T842" t="s">
        <v>3379</v>
      </c>
      <c r="AE842" t="s">
        <v>1119</v>
      </c>
      <c r="AH842" t="s">
        <v>4613</v>
      </c>
    </row>
    <row r="843" spans="1:34" outlineLevel="2" x14ac:dyDescent="0.25">
      <c r="A843" t="s">
        <v>2378</v>
      </c>
      <c r="F843" t="s">
        <v>4063</v>
      </c>
      <c r="G843" s="3"/>
      <c r="H843">
        <v>1921</v>
      </c>
      <c r="I843" t="s">
        <v>5141</v>
      </c>
      <c r="J843" t="s">
        <v>486</v>
      </c>
      <c r="T843" t="s">
        <v>3379</v>
      </c>
      <c r="AE843" t="s">
        <v>1119</v>
      </c>
      <c r="AH843" t="s">
        <v>4613</v>
      </c>
    </row>
    <row r="844" spans="1:34" outlineLevel="2" x14ac:dyDescent="0.25">
      <c r="A844" t="s">
        <v>2378</v>
      </c>
      <c r="F844" t="s">
        <v>4067</v>
      </c>
      <c r="G844" s="3"/>
      <c r="H844">
        <v>1921</v>
      </c>
      <c r="I844" t="s">
        <v>5242</v>
      </c>
      <c r="J844" t="s">
        <v>6445</v>
      </c>
      <c r="T844" t="s">
        <v>3379</v>
      </c>
      <c r="AE844" t="s">
        <v>1119</v>
      </c>
      <c r="AH844" t="s">
        <v>4613</v>
      </c>
    </row>
    <row r="845" spans="1:34" outlineLevel="2" x14ac:dyDescent="0.25">
      <c r="A845" t="s">
        <v>2378</v>
      </c>
      <c r="F845" t="s">
        <v>4068</v>
      </c>
      <c r="G845" s="3"/>
      <c r="H845">
        <v>1921</v>
      </c>
      <c r="I845" t="s">
        <v>2977</v>
      </c>
      <c r="J845" t="s">
        <v>3967</v>
      </c>
      <c r="T845" t="s">
        <v>3379</v>
      </c>
      <c r="AE845" t="s">
        <v>1119</v>
      </c>
      <c r="AH845" t="s">
        <v>4613</v>
      </c>
    </row>
    <row r="846" spans="1:34" outlineLevel="2" x14ac:dyDescent="0.25">
      <c r="A846" t="s">
        <v>2378</v>
      </c>
      <c r="F846" t="s">
        <v>4069</v>
      </c>
      <c r="G846" s="3"/>
      <c r="H846">
        <v>1921</v>
      </c>
      <c r="I846" t="s">
        <v>5282</v>
      </c>
      <c r="J846" t="s">
        <v>6507</v>
      </c>
      <c r="T846" t="s">
        <v>3379</v>
      </c>
      <c r="AE846" t="s">
        <v>1119</v>
      </c>
      <c r="AH846" t="s">
        <v>4613</v>
      </c>
    </row>
    <row r="847" spans="1:34" outlineLevel="2" x14ac:dyDescent="0.25">
      <c r="A847" t="s">
        <v>2378</v>
      </c>
      <c r="F847" t="s">
        <v>6666</v>
      </c>
      <c r="G847" s="3"/>
      <c r="H847">
        <v>1921</v>
      </c>
      <c r="I847" t="s">
        <v>3424</v>
      </c>
      <c r="J847" t="s">
        <v>1677</v>
      </c>
      <c r="T847" t="s">
        <v>3379</v>
      </c>
      <c r="AE847" t="s">
        <v>1119</v>
      </c>
      <c r="AH847" t="s">
        <v>4613</v>
      </c>
    </row>
    <row r="848" spans="1:34" outlineLevel="2" x14ac:dyDescent="0.25">
      <c r="A848" t="s">
        <v>2378</v>
      </c>
      <c r="F848" t="s">
        <v>6245</v>
      </c>
      <c r="G848" s="3"/>
      <c r="H848">
        <v>1921</v>
      </c>
      <c r="I848" t="s">
        <v>1349</v>
      </c>
      <c r="J848" t="s">
        <v>4991</v>
      </c>
      <c r="T848" t="s">
        <v>3379</v>
      </c>
      <c r="AE848" t="s">
        <v>1119</v>
      </c>
      <c r="AH848" t="s">
        <v>4925</v>
      </c>
    </row>
    <row r="849" spans="1:34" outlineLevel="2" x14ac:dyDescent="0.25">
      <c r="A849" t="s">
        <v>2378</v>
      </c>
      <c r="G849" s="3"/>
      <c r="I849" t="s">
        <v>2039</v>
      </c>
      <c r="J849" t="s">
        <v>4555</v>
      </c>
    </row>
    <row r="850" spans="1:34" outlineLevel="2" x14ac:dyDescent="0.25">
      <c r="A850" t="s">
        <v>2378</v>
      </c>
      <c r="F850" t="s">
        <v>791</v>
      </c>
      <c r="G850" s="3"/>
      <c r="H850">
        <v>1921</v>
      </c>
      <c r="I850" t="s">
        <v>5142</v>
      </c>
      <c r="J850" t="s">
        <v>1087</v>
      </c>
      <c r="T850" t="s">
        <v>3379</v>
      </c>
      <c r="AE850" t="s">
        <v>1119</v>
      </c>
      <c r="AH850" t="s">
        <v>4925</v>
      </c>
    </row>
    <row r="851" spans="1:34" outlineLevel="2" x14ac:dyDescent="0.25">
      <c r="A851" t="s">
        <v>2378</v>
      </c>
      <c r="F851" t="s">
        <v>792</v>
      </c>
      <c r="G851" s="3"/>
      <c r="H851">
        <v>1921</v>
      </c>
      <c r="I851" t="s">
        <v>5141</v>
      </c>
      <c r="J851" t="s">
        <v>486</v>
      </c>
      <c r="T851" t="s">
        <v>3379</v>
      </c>
      <c r="AE851" t="s">
        <v>1119</v>
      </c>
      <c r="AH851" t="s">
        <v>4925</v>
      </c>
    </row>
    <row r="852" spans="1:34" outlineLevel="2" x14ac:dyDescent="0.25">
      <c r="A852" t="s">
        <v>2378</v>
      </c>
      <c r="F852" t="s">
        <v>1406</v>
      </c>
      <c r="G852" s="3"/>
      <c r="H852">
        <v>1921</v>
      </c>
      <c r="I852" t="s">
        <v>5242</v>
      </c>
      <c r="J852" t="s">
        <v>6445</v>
      </c>
      <c r="T852" t="s">
        <v>3379</v>
      </c>
      <c r="AE852" t="s">
        <v>1119</v>
      </c>
      <c r="AH852" t="s">
        <v>4925</v>
      </c>
    </row>
    <row r="853" spans="1:34" outlineLevel="2" x14ac:dyDescent="0.25">
      <c r="A853" t="s">
        <v>2378</v>
      </c>
      <c r="F853" t="s">
        <v>1407</v>
      </c>
      <c r="G853" s="3"/>
      <c r="H853">
        <v>1921</v>
      </c>
      <c r="I853" t="s">
        <v>2977</v>
      </c>
      <c r="J853" t="s">
        <v>3967</v>
      </c>
      <c r="T853" t="s">
        <v>3379</v>
      </c>
      <c r="AE853" t="s">
        <v>1119</v>
      </c>
      <c r="AH853" t="s">
        <v>4925</v>
      </c>
    </row>
    <row r="854" spans="1:34" outlineLevel="2" x14ac:dyDescent="0.25">
      <c r="A854" t="s">
        <v>2378</v>
      </c>
      <c r="F854" t="s">
        <v>1408</v>
      </c>
      <c r="G854" s="3"/>
      <c r="H854">
        <v>1921</v>
      </c>
      <c r="I854" t="s">
        <v>5282</v>
      </c>
      <c r="J854" t="s">
        <v>6507</v>
      </c>
      <c r="T854" t="s">
        <v>3379</v>
      </c>
      <c r="AE854" t="s">
        <v>1119</v>
      </c>
      <c r="AH854" t="s">
        <v>4925</v>
      </c>
    </row>
    <row r="855" spans="1:34" outlineLevel="2" x14ac:dyDescent="0.25">
      <c r="A855" t="s">
        <v>2378</v>
      </c>
      <c r="F855" t="s">
        <v>1409</v>
      </c>
      <c r="G855" s="3"/>
      <c r="H855">
        <v>1921</v>
      </c>
      <c r="I855" t="s">
        <v>3424</v>
      </c>
      <c r="J855" t="s">
        <v>1677</v>
      </c>
      <c r="T855" t="s">
        <v>3379</v>
      </c>
      <c r="AE855" t="s">
        <v>1119</v>
      </c>
      <c r="AH855" t="s">
        <v>4925</v>
      </c>
    </row>
    <row r="856" spans="1:34" outlineLevel="2" x14ac:dyDescent="0.25">
      <c r="A856" t="s">
        <v>2378</v>
      </c>
      <c r="F856" t="s">
        <v>1410</v>
      </c>
      <c r="G856" s="3"/>
      <c r="H856">
        <v>1921</v>
      </c>
      <c r="I856" t="s">
        <v>1349</v>
      </c>
      <c r="J856" t="s">
        <v>4991</v>
      </c>
      <c r="T856" t="s">
        <v>3379</v>
      </c>
      <c r="AE856" t="s">
        <v>1119</v>
      </c>
      <c r="AH856" t="s">
        <v>4925</v>
      </c>
    </row>
    <row r="857" spans="1:34" outlineLevel="2" x14ac:dyDescent="0.25">
      <c r="A857" t="s">
        <v>2378</v>
      </c>
      <c r="G857" s="3"/>
      <c r="I857" t="s">
        <v>2700</v>
      </c>
      <c r="J857" t="s">
        <v>4555</v>
      </c>
    </row>
    <row r="858" spans="1:34" outlineLevel="2" x14ac:dyDescent="0.25">
      <c r="A858" t="s">
        <v>2378</v>
      </c>
      <c r="F858" t="s">
        <v>1412</v>
      </c>
      <c r="G858" s="3"/>
      <c r="H858">
        <v>1921</v>
      </c>
      <c r="I858" t="s">
        <v>5142</v>
      </c>
      <c r="J858" t="s">
        <v>1087</v>
      </c>
      <c r="T858" t="s">
        <v>3379</v>
      </c>
      <c r="AE858" t="s">
        <v>1119</v>
      </c>
      <c r="AH858" t="s">
        <v>4613</v>
      </c>
    </row>
    <row r="859" spans="1:34" outlineLevel="2" x14ac:dyDescent="0.25">
      <c r="A859" t="s">
        <v>2378</v>
      </c>
      <c r="F859" t="s">
        <v>3179</v>
      </c>
      <c r="G859" s="3"/>
      <c r="H859">
        <v>1921</v>
      </c>
      <c r="I859" t="s">
        <v>5141</v>
      </c>
      <c r="J859" t="s">
        <v>486</v>
      </c>
      <c r="T859" t="s">
        <v>3379</v>
      </c>
      <c r="AE859" t="s">
        <v>1119</v>
      </c>
      <c r="AH859" t="s">
        <v>4925</v>
      </c>
    </row>
    <row r="860" spans="1:34" outlineLevel="2" x14ac:dyDescent="0.25">
      <c r="A860" t="s">
        <v>2378</v>
      </c>
      <c r="F860" t="s">
        <v>3180</v>
      </c>
      <c r="G860" s="3"/>
      <c r="H860">
        <v>1921</v>
      </c>
      <c r="I860" t="s">
        <v>5242</v>
      </c>
      <c r="J860" t="s">
        <v>6445</v>
      </c>
      <c r="T860" t="s">
        <v>3379</v>
      </c>
      <c r="AE860" t="s">
        <v>1119</v>
      </c>
      <c r="AH860" t="s">
        <v>4925</v>
      </c>
    </row>
    <row r="861" spans="1:34" outlineLevel="2" x14ac:dyDescent="0.25">
      <c r="A861" t="s">
        <v>2378</v>
      </c>
      <c r="F861" t="s">
        <v>3183</v>
      </c>
      <c r="G861" s="3"/>
      <c r="H861">
        <v>1921</v>
      </c>
      <c r="I861" t="s">
        <v>2977</v>
      </c>
      <c r="J861" t="s">
        <v>3967</v>
      </c>
      <c r="T861" t="s">
        <v>3379</v>
      </c>
      <c r="AE861" t="s">
        <v>1119</v>
      </c>
      <c r="AH861" t="s">
        <v>4925</v>
      </c>
    </row>
    <row r="862" spans="1:34" outlineLevel="2" x14ac:dyDescent="0.25">
      <c r="A862" t="s">
        <v>2378</v>
      </c>
      <c r="F862" t="s">
        <v>3184</v>
      </c>
      <c r="G862" s="3"/>
      <c r="H862">
        <v>1921</v>
      </c>
      <c r="I862" t="s">
        <v>5282</v>
      </c>
      <c r="J862" t="s">
        <v>6507</v>
      </c>
      <c r="T862" t="s">
        <v>3379</v>
      </c>
      <c r="AE862" t="s">
        <v>1119</v>
      </c>
      <c r="AH862" t="s">
        <v>4613</v>
      </c>
    </row>
    <row r="863" spans="1:34" outlineLevel="2" x14ac:dyDescent="0.25">
      <c r="A863" t="s">
        <v>2378</v>
      </c>
      <c r="F863" t="s">
        <v>5769</v>
      </c>
      <c r="G863" s="3"/>
      <c r="H863">
        <v>1921</v>
      </c>
      <c r="I863" t="s">
        <v>3424</v>
      </c>
      <c r="J863" t="s">
        <v>1677</v>
      </c>
      <c r="T863" t="s">
        <v>3379</v>
      </c>
      <c r="AE863" t="s">
        <v>1119</v>
      </c>
      <c r="AH863" t="s">
        <v>4613</v>
      </c>
    </row>
    <row r="864" spans="1:34" outlineLevel="2" x14ac:dyDescent="0.25">
      <c r="A864" t="s">
        <v>2378</v>
      </c>
      <c r="F864" t="s">
        <v>5770</v>
      </c>
      <c r="G864" s="3"/>
      <c r="H864">
        <v>1921</v>
      </c>
      <c r="I864" t="s">
        <v>1349</v>
      </c>
      <c r="J864" t="s">
        <v>4991</v>
      </c>
      <c r="T864" t="s">
        <v>3379</v>
      </c>
      <c r="AE864" t="s">
        <v>1119</v>
      </c>
      <c r="AH864" t="s">
        <v>4925</v>
      </c>
    </row>
    <row r="865" spans="1:34" outlineLevel="2" x14ac:dyDescent="0.25">
      <c r="A865" t="s">
        <v>2378</v>
      </c>
      <c r="G865" s="3"/>
      <c r="I865" t="s">
        <v>2701</v>
      </c>
      <c r="J865" t="s">
        <v>2703</v>
      </c>
    </row>
    <row r="866" spans="1:34" outlineLevel="2" x14ac:dyDescent="0.25">
      <c r="A866" t="s">
        <v>2378</v>
      </c>
      <c r="F866" t="s">
        <v>5771</v>
      </c>
      <c r="G866" s="3"/>
      <c r="H866">
        <v>1923</v>
      </c>
      <c r="I866" t="s">
        <v>5142</v>
      </c>
      <c r="J866" t="s">
        <v>1289</v>
      </c>
      <c r="T866" t="s">
        <v>3379</v>
      </c>
      <c r="AE866" t="s">
        <v>1119</v>
      </c>
      <c r="AH866" t="s">
        <v>4613</v>
      </c>
    </row>
    <row r="867" spans="1:34" outlineLevel="2" x14ac:dyDescent="0.25">
      <c r="A867" t="s">
        <v>2378</v>
      </c>
      <c r="F867" t="s">
        <v>5772</v>
      </c>
      <c r="G867" s="3"/>
      <c r="H867">
        <v>1923</v>
      </c>
      <c r="I867" t="s">
        <v>5141</v>
      </c>
      <c r="J867" t="s">
        <v>42</v>
      </c>
      <c r="T867" t="s">
        <v>3379</v>
      </c>
      <c r="AE867" t="s">
        <v>1119</v>
      </c>
      <c r="AH867" t="s">
        <v>4613</v>
      </c>
    </row>
    <row r="868" spans="1:34" outlineLevel="2" x14ac:dyDescent="0.25">
      <c r="A868" t="s">
        <v>2378</v>
      </c>
      <c r="F868" t="s">
        <v>5773</v>
      </c>
      <c r="G868" s="3"/>
      <c r="H868">
        <v>1923</v>
      </c>
      <c r="I868" t="s">
        <v>5242</v>
      </c>
      <c r="J868" t="s">
        <v>3834</v>
      </c>
      <c r="T868" t="s">
        <v>3379</v>
      </c>
      <c r="AE868" t="s">
        <v>1119</v>
      </c>
      <c r="AH868" t="s">
        <v>4613</v>
      </c>
    </row>
    <row r="869" spans="1:34" outlineLevel="2" x14ac:dyDescent="0.25">
      <c r="A869" t="s">
        <v>2378</v>
      </c>
      <c r="F869" t="s">
        <v>5774</v>
      </c>
      <c r="G869" s="3"/>
      <c r="H869">
        <v>1923</v>
      </c>
      <c r="I869" t="s">
        <v>2977</v>
      </c>
      <c r="J869" t="s">
        <v>1593</v>
      </c>
      <c r="T869" t="s">
        <v>3379</v>
      </c>
      <c r="AE869" t="s">
        <v>1119</v>
      </c>
      <c r="AH869" t="s">
        <v>4925</v>
      </c>
    </row>
    <row r="870" spans="1:34" outlineLevel="2" x14ac:dyDescent="0.25">
      <c r="A870" t="s">
        <v>2378</v>
      </c>
      <c r="F870" t="s">
        <v>5776</v>
      </c>
      <c r="G870" s="3"/>
      <c r="H870">
        <v>1923</v>
      </c>
      <c r="I870" t="s">
        <v>5282</v>
      </c>
      <c r="J870" t="s">
        <v>1677</v>
      </c>
      <c r="T870" t="s">
        <v>3379</v>
      </c>
      <c r="AE870" t="s">
        <v>1119</v>
      </c>
      <c r="AH870" t="s">
        <v>4613</v>
      </c>
    </row>
    <row r="871" spans="1:34" outlineLevel="2" x14ac:dyDescent="0.25">
      <c r="A871" t="s">
        <v>2378</v>
      </c>
      <c r="F871" t="s">
        <v>5777</v>
      </c>
      <c r="G871" s="3"/>
      <c r="H871">
        <v>1923</v>
      </c>
      <c r="I871" t="s">
        <v>3424</v>
      </c>
      <c r="J871" t="s">
        <v>3833</v>
      </c>
      <c r="T871" t="s">
        <v>3379</v>
      </c>
      <c r="AE871" t="s">
        <v>1119</v>
      </c>
      <c r="AH871" t="s">
        <v>4613</v>
      </c>
    </row>
    <row r="872" spans="1:34" outlineLevel="2" x14ac:dyDescent="0.25">
      <c r="A872" t="s">
        <v>2378</v>
      </c>
      <c r="F872" t="s">
        <v>5778</v>
      </c>
      <c r="G872" s="3"/>
      <c r="H872">
        <v>1923</v>
      </c>
      <c r="I872" t="s">
        <v>1349</v>
      </c>
      <c r="J872" t="s">
        <v>5484</v>
      </c>
      <c r="T872" t="s">
        <v>3379</v>
      </c>
      <c r="AE872" t="s">
        <v>1119</v>
      </c>
      <c r="AH872" t="s">
        <v>4925</v>
      </c>
    </row>
    <row r="873" spans="1:34" outlineLevel="2" x14ac:dyDescent="0.25">
      <c r="A873" t="s">
        <v>2378</v>
      </c>
      <c r="F873" t="s">
        <v>5779</v>
      </c>
      <c r="G873" s="3"/>
      <c r="H873">
        <v>1923</v>
      </c>
      <c r="I873" t="s">
        <v>793</v>
      </c>
      <c r="J873" t="s">
        <v>1593</v>
      </c>
      <c r="T873" t="s">
        <v>3379</v>
      </c>
      <c r="AE873" t="s">
        <v>1119</v>
      </c>
      <c r="AH873" t="s">
        <v>4925</v>
      </c>
    </row>
    <row r="874" spans="1:34" outlineLevel="2" x14ac:dyDescent="0.25">
      <c r="A874" t="s">
        <v>2378</v>
      </c>
      <c r="G874" s="3"/>
      <c r="I874" t="s">
        <v>2700</v>
      </c>
      <c r="J874" t="s">
        <v>2702</v>
      </c>
    </row>
    <row r="875" spans="1:34" outlineLevel="2" x14ac:dyDescent="0.25">
      <c r="A875" t="s">
        <v>2378</v>
      </c>
      <c r="F875" t="s">
        <v>5780</v>
      </c>
      <c r="G875" s="3"/>
      <c r="H875">
        <v>1923</v>
      </c>
      <c r="I875" t="s">
        <v>5142</v>
      </c>
      <c r="J875" t="s">
        <v>1289</v>
      </c>
      <c r="T875" t="s">
        <v>3379</v>
      </c>
      <c r="AE875" t="s">
        <v>1119</v>
      </c>
      <c r="AH875" t="s">
        <v>4925</v>
      </c>
    </row>
    <row r="876" spans="1:34" outlineLevel="2" x14ac:dyDescent="0.25">
      <c r="A876" t="s">
        <v>2378</v>
      </c>
      <c r="F876" t="s">
        <v>5781</v>
      </c>
      <c r="G876" s="3"/>
      <c r="H876">
        <v>1923</v>
      </c>
      <c r="I876" t="s">
        <v>5141</v>
      </c>
      <c r="J876" t="s">
        <v>42</v>
      </c>
      <c r="T876" t="s">
        <v>3379</v>
      </c>
      <c r="AE876" t="s">
        <v>1119</v>
      </c>
      <c r="AH876" t="s">
        <v>4925</v>
      </c>
    </row>
    <row r="877" spans="1:34" outlineLevel="2" x14ac:dyDescent="0.25">
      <c r="A877" t="s">
        <v>2378</v>
      </c>
      <c r="F877" t="s">
        <v>6562</v>
      </c>
      <c r="G877" s="3"/>
      <c r="H877">
        <v>1923</v>
      </c>
      <c r="I877" t="s">
        <v>5242</v>
      </c>
      <c r="J877" t="s">
        <v>3834</v>
      </c>
      <c r="T877" t="s">
        <v>3379</v>
      </c>
      <c r="AE877" t="s">
        <v>1119</v>
      </c>
      <c r="AH877" t="s">
        <v>4925</v>
      </c>
    </row>
    <row r="878" spans="1:34" outlineLevel="2" x14ac:dyDescent="0.25">
      <c r="A878" t="s">
        <v>2378</v>
      </c>
      <c r="F878" t="s">
        <v>6563</v>
      </c>
      <c r="G878" s="3"/>
      <c r="H878">
        <v>1923</v>
      </c>
      <c r="I878" t="s">
        <v>2977</v>
      </c>
      <c r="J878" t="s">
        <v>1593</v>
      </c>
      <c r="T878" t="s">
        <v>3379</v>
      </c>
      <c r="AE878" t="s">
        <v>1119</v>
      </c>
      <c r="AH878" t="s">
        <v>4925</v>
      </c>
    </row>
    <row r="879" spans="1:34" outlineLevel="2" x14ac:dyDescent="0.25">
      <c r="A879" t="s">
        <v>2378</v>
      </c>
      <c r="F879" t="s">
        <v>2040</v>
      </c>
      <c r="G879" s="3"/>
      <c r="H879">
        <v>1923</v>
      </c>
      <c r="I879" t="s">
        <v>5282</v>
      </c>
      <c r="J879" t="s">
        <v>1677</v>
      </c>
      <c r="T879" t="s">
        <v>3379</v>
      </c>
      <c r="AE879" t="s">
        <v>1119</v>
      </c>
      <c r="AH879" t="s">
        <v>4613</v>
      </c>
    </row>
    <row r="880" spans="1:34" outlineLevel="2" x14ac:dyDescent="0.25">
      <c r="A880" t="s">
        <v>2378</v>
      </c>
      <c r="F880" t="s">
        <v>2041</v>
      </c>
      <c r="G880" s="3"/>
      <c r="H880">
        <v>1923</v>
      </c>
      <c r="I880" t="s">
        <v>3424</v>
      </c>
      <c r="J880" t="s">
        <v>3833</v>
      </c>
      <c r="T880" t="s">
        <v>3379</v>
      </c>
      <c r="AE880" t="s">
        <v>1119</v>
      </c>
      <c r="AH880" t="s">
        <v>4925</v>
      </c>
    </row>
    <row r="881" spans="1:34" outlineLevel="2" x14ac:dyDescent="0.25">
      <c r="A881" t="s">
        <v>2378</v>
      </c>
      <c r="F881" t="s">
        <v>2375</v>
      </c>
      <c r="G881" s="3"/>
      <c r="H881">
        <v>1923</v>
      </c>
      <c r="I881" t="s">
        <v>1349</v>
      </c>
      <c r="J881" t="s">
        <v>5484</v>
      </c>
      <c r="T881" t="s">
        <v>3379</v>
      </c>
      <c r="AE881" t="s">
        <v>1119</v>
      </c>
      <c r="AH881" t="s">
        <v>4925</v>
      </c>
    </row>
    <row r="882" spans="1:34" outlineLevel="2" x14ac:dyDescent="0.25">
      <c r="A882" t="s">
        <v>2378</v>
      </c>
      <c r="F882" t="s">
        <v>2923</v>
      </c>
      <c r="G882" s="3"/>
      <c r="H882">
        <v>1923</v>
      </c>
      <c r="I882" t="s">
        <v>793</v>
      </c>
      <c r="J882" t="s">
        <v>1593</v>
      </c>
      <c r="T882" t="s">
        <v>3379</v>
      </c>
      <c r="AE882" t="s">
        <v>1119</v>
      </c>
      <c r="AH882" t="s">
        <v>4925</v>
      </c>
    </row>
    <row r="883" spans="1:34" outlineLevel="2" x14ac:dyDescent="0.25">
      <c r="A883" t="s">
        <v>2378</v>
      </c>
      <c r="G883" s="3"/>
      <c r="I883" t="s">
        <v>2922</v>
      </c>
    </row>
    <row r="884" spans="1:34" outlineLevel="2" x14ac:dyDescent="0.25">
      <c r="A884" t="s">
        <v>2378</v>
      </c>
      <c r="F884" t="s">
        <v>2924</v>
      </c>
      <c r="G884" s="3"/>
      <c r="H884">
        <v>1923</v>
      </c>
      <c r="I884" t="s">
        <v>5142</v>
      </c>
      <c r="J884" t="s">
        <v>1289</v>
      </c>
      <c r="T884" t="s">
        <v>3379</v>
      </c>
      <c r="AE884" t="s">
        <v>1119</v>
      </c>
      <c r="AH884" t="s">
        <v>4613</v>
      </c>
    </row>
    <row r="885" spans="1:34" outlineLevel="2" x14ac:dyDescent="0.25">
      <c r="A885" t="s">
        <v>2378</v>
      </c>
      <c r="F885" t="s">
        <v>2925</v>
      </c>
      <c r="G885" s="3"/>
      <c r="H885">
        <v>1923</v>
      </c>
      <c r="I885" t="s">
        <v>5141</v>
      </c>
      <c r="J885" t="s">
        <v>42</v>
      </c>
      <c r="T885" t="s">
        <v>3379</v>
      </c>
      <c r="AE885" t="s">
        <v>1119</v>
      </c>
      <c r="AH885" t="s">
        <v>4613</v>
      </c>
    </row>
    <row r="886" spans="1:34" outlineLevel="2" x14ac:dyDescent="0.25">
      <c r="A886" t="s">
        <v>2378</v>
      </c>
      <c r="F886" t="s">
        <v>2926</v>
      </c>
      <c r="G886" s="3"/>
      <c r="H886">
        <v>1923</v>
      </c>
      <c r="I886" t="s">
        <v>5242</v>
      </c>
      <c r="J886" t="s">
        <v>3834</v>
      </c>
      <c r="T886" t="s">
        <v>3379</v>
      </c>
      <c r="AE886" t="s">
        <v>1119</v>
      </c>
      <c r="AH886" t="s">
        <v>4613</v>
      </c>
    </row>
    <row r="887" spans="1:34" outlineLevel="2" x14ac:dyDescent="0.25">
      <c r="A887" t="s">
        <v>2378</v>
      </c>
      <c r="F887" t="s">
        <v>4556</v>
      </c>
      <c r="G887" s="3"/>
      <c r="H887">
        <v>1923</v>
      </c>
      <c r="I887" t="s">
        <v>2977</v>
      </c>
      <c r="J887" t="s">
        <v>1593</v>
      </c>
      <c r="T887" t="s">
        <v>3379</v>
      </c>
      <c r="AE887" t="s">
        <v>1119</v>
      </c>
      <c r="AH887" t="s">
        <v>4613</v>
      </c>
    </row>
    <row r="888" spans="1:34" outlineLevel="2" x14ac:dyDescent="0.25">
      <c r="A888" t="s">
        <v>2378</v>
      </c>
      <c r="F888" t="s">
        <v>4557</v>
      </c>
      <c r="G888" s="3"/>
      <c r="H888">
        <v>1923</v>
      </c>
      <c r="I888" t="s">
        <v>5282</v>
      </c>
      <c r="J888" t="s">
        <v>1677</v>
      </c>
      <c r="T888" t="s">
        <v>3379</v>
      </c>
      <c r="AE888" t="s">
        <v>1119</v>
      </c>
      <c r="AH888" t="s">
        <v>4613</v>
      </c>
    </row>
    <row r="889" spans="1:34" outlineLevel="2" x14ac:dyDescent="0.25">
      <c r="A889" t="s">
        <v>2378</v>
      </c>
      <c r="F889" t="s">
        <v>2306</v>
      </c>
      <c r="G889" s="3"/>
      <c r="H889">
        <v>1923</v>
      </c>
      <c r="I889" t="s">
        <v>3424</v>
      </c>
      <c r="J889" t="s">
        <v>3833</v>
      </c>
      <c r="T889" t="s">
        <v>3379</v>
      </c>
      <c r="AE889" t="s">
        <v>1119</v>
      </c>
      <c r="AH889" t="s">
        <v>4613</v>
      </c>
    </row>
    <row r="890" spans="1:34" outlineLevel="2" x14ac:dyDescent="0.25">
      <c r="A890" t="s">
        <v>2378</v>
      </c>
      <c r="F890" t="s">
        <v>2307</v>
      </c>
      <c r="G890" s="3"/>
      <c r="H890">
        <v>1923</v>
      </c>
      <c r="I890" t="s">
        <v>1349</v>
      </c>
      <c r="J890" t="s">
        <v>5484</v>
      </c>
      <c r="T890" t="s">
        <v>3379</v>
      </c>
      <c r="AE890" t="s">
        <v>1119</v>
      </c>
      <c r="AH890" t="s">
        <v>4613</v>
      </c>
    </row>
    <row r="891" spans="1:34" outlineLevel="2" x14ac:dyDescent="0.25">
      <c r="A891" t="s">
        <v>2378</v>
      </c>
      <c r="F891" t="s">
        <v>1149</v>
      </c>
      <c r="G891" s="3"/>
      <c r="H891">
        <v>1923</v>
      </c>
      <c r="I891" t="s">
        <v>793</v>
      </c>
      <c r="J891" t="s">
        <v>1593</v>
      </c>
      <c r="T891" t="s">
        <v>3379</v>
      </c>
      <c r="AE891" t="s">
        <v>1119</v>
      </c>
      <c r="AH891" t="s">
        <v>4613</v>
      </c>
    </row>
    <row r="892" spans="1:34" outlineLevel="2" x14ac:dyDescent="0.25">
      <c r="A892" t="s">
        <v>1150</v>
      </c>
      <c r="G892" s="3"/>
      <c r="I892" t="s">
        <v>1847</v>
      </c>
      <c r="J892" t="s">
        <v>2704</v>
      </c>
    </row>
    <row r="893" spans="1:34" outlineLevel="2" x14ac:dyDescent="0.25">
      <c r="A893" t="s">
        <v>1150</v>
      </c>
      <c r="F893" t="s">
        <v>4062</v>
      </c>
      <c r="G893" s="3"/>
      <c r="H893">
        <v>1923</v>
      </c>
      <c r="I893" t="s">
        <v>5142</v>
      </c>
      <c r="J893" t="s">
        <v>1289</v>
      </c>
      <c r="T893" t="s">
        <v>3379</v>
      </c>
      <c r="AE893" t="s">
        <v>1119</v>
      </c>
      <c r="AH893" t="s">
        <v>4613</v>
      </c>
    </row>
    <row r="894" spans="1:34" outlineLevel="2" x14ac:dyDescent="0.25">
      <c r="A894" t="s">
        <v>1150</v>
      </c>
      <c r="F894" t="s">
        <v>4063</v>
      </c>
      <c r="G894" s="3"/>
      <c r="H894">
        <v>1923</v>
      </c>
      <c r="I894" t="s">
        <v>5141</v>
      </c>
      <c r="J894" t="s">
        <v>42</v>
      </c>
      <c r="T894" t="s">
        <v>3379</v>
      </c>
      <c r="AE894" t="s">
        <v>1119</v>
      </c>
      <c r="AH894" t="s">
        <v>4613</v>
      </c>
    </row>
    <row r="895" spans="1:34" outlineLevel="2" x14ac:dyDescent="0.25">
      <c r="A895" t="s">
        <v>1150</v>
      </c>
      <c r="F895" t="s">
        <v>4067</v>
      </c>
      <c r="G895" s="3"/>
      <c r="H895">
        <v>1923</v>
      </c>
      <c r="I895" t="s">
        <v>5242</v>
      </c>
      <c r="J895" t="s">
        <v>3834</v>
      </c>
      <c r="T895" t="s">
        <v>3379</v>
      </c>
      <c r="AE895" t="s">
        <v>1119</v>
      </c>
      <c r="AH895" t="s">
        <v>4613</v>
      </c>
    </row>
    <row r="896" spans="1:34" outlineLevel="2" x14ac:dyDescent="0.25">
      <c r="A896" t="s">
        <v>1150</v>
      </c>
      <c r="F896" t="s">
        <v>4068</v>
      </c>
      <c r="G896" s="3"/>
      <c r="H896">
        <v>1923</v>
      </c>
      <c r="I896" t="s">
        <v>2977</v>
      </c>
      <c r="J896" t="s">
        <v>1593</v>
      </c>
      <c r="T896" t="s">
        <v>3379</v>
      </c>
      <c r="AE896" t="s">
        <v>1119</v>
      </c>
      <c r="AH896" t="s">
        <v>4613</v>
      </c>
    </row>
    <row r="897" spans="1:34" outlineLevel="2" x14ac:dyDescent="0.25">
      <c r="A897" t="s">
        <v>1150</v>
      </c>
      <c r="F897" t="s">
        <v>4069</v>
      </c>
      <c r="G897" s="3"/>
      <c r="H897">
        <v>1923</v>
      </c>
      <c r="I897" t="s">
        <v>5282</v>
      </c>
      <c r="J897" t="s">
        <v>1677</v>
      </c>
      <c r="T897" t="s">
        <v>3379</v>
      </c>
      <c r="AE897" t="s">
        <v>1119</v>
      </c>
      <c r="AH897" t="s">
        <v>4613</v>
      </c>
    </row>
    <row r="898" spans="1:34" outlineLevel="2" x14ac:dyDescent="0.25">
      <c r="A898" t="s">
        <v>1150</v>
      </c>
      <c r="F898" t="s">
        <v>6666</v>
      </c>
      <c r="G898" s="3"/>
      <c r="H898">
        <v>1923</v>
      </c>
      <c r="I898" t="s">
        <v>3424</v>
      </c>
      <c r="J898" t="s">
        <v>3833</v>
      </c>
      <c r="T898" t="s">
        <v>3379</v>
      </c>
      <c r="AE898" t="s">
        <v>1119</v>
      </c>
      <c r="AH898" t="s">
        <v>4925</v>
      </c>
    </row>
    <row r="899" spans="1:34" outlineLevel="2" x14ac:dyDescent="0.25">
      <c r="A899" t="s">
        <v>1150</v>
      </c>
      <c r="F899" t="s">
        <v>6245</v>
      </c>
      <c r="G899" s="3"/>
      <c r="H899">
        <v>1923</v>
      </c>
      <c r="I899" t="s">
        <v>1349</v>
      </c>
      <c r="J899" t="s">
        <v>5484</v>
      </c>
      <c r="T899" t="s">
        <v>3379</v>
      </c>
      <c r="AE899" t="s">
        <v>1119</v>
      </c>
      <c r="AH899" t="s">
        <v>4925</v>
      </c>
    </row>
    <row r="900" spans="1:34" outlineLevel="2" x14ac:dyDescent="0.25">
      <c r="A900" t="s">
        <v>1150</v>
      </c>
      <c r="F900" t="s">
        <v>791</v>
      </c>
      <c r="G900" s="3"/>
      <c r="H900">
        <v>1923</v>
      </c>
      <c r="I900" t="s">
        <v>793</v>
      </c>
      <c r="J900" t="s">
        <v>1593</v>
      </c>
      <c r="T900" t="s">
        <v>3379</v>
      </c>
      <c r="AE900" t="s">
        <v>1119</v>
      </c>
      <c r="AH900" t="s">
        <v>4925</v>
      </c>
    </row>
    <row r="901" spans="1:34" outlineLevel="2" x14ac:dyDescent="0.25">
      <c r="A901" t="s">
        <v>1150</v>
      </c>
      <c r="G901" s="3"/>
      <c r="I901" t="s">
        <v>2700</v>
      </c>
      <c r="J901" t="s">
        <v>2702</v>
      </c>
    </row>
    <row r="902" spans="1:34" outlineLevel="2" x14ac:dyDescent="0.25">
      <c r="A902" t="s">
        <v>1150</v>
      </c>
      <c r="F902" t="s">
        <v>792</v>
      </c>
      <c r="G902" s="3"/>
      <c r="H902">
        <v>1923</v>
      </c>
      <c r="I902" t="s">
        <v>5142</v>
      </c>
      <c r="J902" t="s">
        <v>1289</v>
      </c>
      <c r="T902" t="s">
        <v>3379</v>
      </c>
      <c r="AE902" t="s">
        <v>1119</v>
      </c>
      <c r="AH902" t="s">
        <v>4925</v>
      </c>
    </row>
    <row r="903" spans="1:34" outlineLevel="2" x14ac:dyDescent="0.25">
      <c r="A903" t="s">
        <v>1150</v>
      </c>
      <c r="F903" t="s">
        <v>1406</v>
      </c>
      <c r="G903" s="3"/>
      <c r="H903">
        <v>1923</v>
      </c>
      <c r="I903" t="s">
        <v>5242</v>
      </c>
      <c r="J903" t="s">
        <v>3834</v>
      </c>
      <c r="T903" t="s">
        <v>3379</v>
      </c>
      <c r="AE903" t="s">
        <v>1119</v>
      </c>
      <c r="AH903" t="s">
        <v>4925</v>
      </c>
    </row>
    <row r="904" spans="1:34" outlineLevel="2" x14ac:dyDescent="0.25">
      <c r="A904" t="s">
        <v>1150</v>
      </c>
      <c r="F904" t="s">
        <v>1407</v>
      </c>
      <c r="G904" s="3"/>
      <c r="H904">
        <v>1923</v>
      </c>
      <c r="I904" t="s">
        <v>2977</v>
      </c>
      <c r="J904" t="s">
        <v>1593</v>
      </c>
      <c r="T904" t="s">
        <v>3379</v>
      </c>
      <c r="AE904" t="s">
        <v>1119</v>
      </c>
      <c r="AH904" t="s">
        <v>4925</v>
      </c>
    </row>
    <row r="905" spans="1:34" outlineLevel="2" x14ac:dyDescent="0.25">
      <c r="A905" t="s">
        <v>1150</v>
      </c>
      <c r="F905" t="s">
        <v>1408</v>
      </c>
      <c r="G905" s="3"/>
      <c r="H905">
        <v>1923</v>
      </c>
      <c r="I905" t="s">
        <v>3424</v>
      </c>
      <c r="J905" t="s">
        <v>3833</v>
      </c>
      <c r="T905" t="s">
        <v>3379</v>
      </c>
      <c r="AE905" t="s">
        <v>1119</v>
      </c>
      <c r="AH905" t="s">
        <v>4925</v>
      </c>
    </row>
    <row r="906" spans="1:34" outlineLevel="2" x14ac:dyDescent="0.25">
      <c r="A906" t="s">
        <v>1150</v>
      </c>
      <c r="F906" t="s">
        <v>1409</v>
      </c>
      <c r="G906" s="3"/>
      <c r="H906">
        <v>1923</v>
      </c>
      <c r="I906" t="s">
        <v>1349</v>
      </c>
      <c r="J906" t="s">
        <v>5484</v>
      </c>
      <c r="T906" t="s">
        <v>3379</v>
      </c>
      <c r="AE906" t="s">
        <v>1119</v>
      </c>
      <c r="AH906" t="s">
        <v>4925</v>
      </c>
    </row>
    <row r="907" spans="1:34" outlineLevel="2" x14ac:dyDescent="0.25">
      <c r="A907" t="s">
        <v>2304</v>
      </c>
      <c r="G907" s="3"/>
      <c r="I907" t="s">
        <v>2701</v>
      </c>
      <c r="J907" t="s">
        <v>2703</v>
      </c>
    </row>
    <row r="908" spans="1:34" outlineLevel="2" x14ac:dyDescent="0.25">
      <c r="A908" t="s">
        <v>2304</v>
      </c>
      <c r="F908" t="s">
        <v>4062</v>
      </c>
      <c r="G908" s="3"/>
      <c r="H908">
        <v>1921</v>
      </c>
      <c r="I908" t="s">
        <v>5142</v>
      </c>
      <c r="J908" t="s">
        <v>1087</v>
      </c>
      <c r="T908" t="s">
        <v>3379</v>
      </c>
      <c r="AE908" t="s">
        <v>1119</v>
      </c>
      <c r="AH908" t="s">
        <v>4613</v>
      </c>
    </row>
    <row r="909" spans="1:34" outlineLevel="2" x14ac:dyDescent="0.25">
      <c r="A909" t="s">
        <v>2304</v>
      </c>
      <c r="F909" t="s">
        <v>4063</v>
      </c>
      <c r="G909" s="3"/>
      <c r="H909">
        <v>1921</v>
      </c>
      <c r="I909" t="s">
        <v>5141</v>
      </c>
      <c r="J909" t="s">
        <v>486</v>
      </c>
      <c r="T909" t="s">
        <v>3379</v>
      </c>
      <c r="AE909" t="s">
        <v>1119</v>
      </c>
      <c r="AH909" t="s">
        <v>4613</v>
      </c>
    </row>
    <row r="910" spans="1:34" outlineLevel="2" x14ac:dyDescent="0.25">
      <c r="A910" t="s">
        <v>2304</v>
      </c>
      <c r="F910" t="s">
        <v>4067</v>
      </c>
      <c r="G910" s="3"/>
      <c r="H910">
        <v>1921</v>
      </c>
      <c r="I910" t="s">
        <v>5242</v>
      </c>
      <c r="J910" t="s">
        <v>6445</v>
      </c>
      <c r="T910" t="s">
        <v>3379</v>
      </c>
      <c r="AE910" t="s">
        <v>1119</v>
      </c>
      <c r="AH910" t="s">
        <v>4925</v>
      </c>
    </row>
    <row r="911" spans="1:34" outlineLevel="2" x14ac:dyDescent="0.25">
      <c r="A911" t="s">
        <v>2304</v>
      </c>
      <c r="F911" t="s">
        <v>4068</v>
      </c>
      <c r="G911" s="3"/>
      <c r="H911">
        <v>1921</v>
      </c>
      <c r="I911" t="s">
        <v>2977</v>
      </c>
      <c r="J911" t="s">
        <v>3967</v>
      </c>
      <c r="T911" t="s">
        <v>3379</v>
      </c>
      <c r="AE911" t="s">
        <v>1119</v>
      </c>
      <c r="AH911" t="s">
        <v>4613</v>
      </c>
    </row>
    <row r="912" spans="1:34" outlineLevel="2" x14ac:dyDescent="0.25">
      <c r="A912" t="s">
        <v>2304</v>
      </c>
      <c r="F912" t="s">
        <v>4069</v>
      </c>
      <c r="G912" s="3"/>
      <c r="H912">
        <v>1921</v>
      </c>
      <c r="I912" t="s">
        <v>5282</v>
      </c>
      <c r="J912" t="s">
        <v>6507</v>
      </c>
      <c r="T912" t="s">
        <v>3379</v>
      </c>
      <c r="AE912" t="s">
        <v>1119</v>
      </c>
      <c r="AH912" t="s">
        <v>4613</v>
      </c>
    </row>
    <row r="913" spans="1:34" outlineLevel="2" x14ac:dyDescent="0.25">
      <c r="A913" t="s">
        <v>2304</v>
      </c>
      <c r="F913" t="s">
        <v>6666</v>
      </c>
      <c r="G913" s="3"/>
      <c r="H913">
        <v>1921</v>
      </c>
      <c r="I913" t="s">
        <v>3424</v>
      </c>
      <c r="J913" t="s">
        <v>1677</v>
      </c>
      <c r="T913" t="s">
        <v>3379</v>
      </c>
      <c r="AE913" t="s">
        <v>1119</v>
      </c>
      <c r="AH913" t="s">
        <v>4925</v>
      </c>
    </row>
    <row r="914" spans="1:34" outlineLevel="2" x14ac:dyDescent="0.25">
      <c r="A914" t="s">
        <v>2304</v>
      </c>
      <c r="F914" t="s">
        <v>6245</v>
      </c>
      <c r="G914" s="3"/>
      <c r="H914">
        <v>1921</v>
      </c>
      <c r="I914" t="s">
        <v>1349</v>
      </c>
      <c r="J914" t="s">
        <v>4991</v>
      </c>
      <c r="T914" t="s">
        <v>3379</v>
      </c>
      <c r="AE914" t="s">
        <v>1119</v>
      </c>
      <c r="AH914" t="s">
        <v>4925</v>
      </c>
    </row>
    <row r="915" spans="1:34" outlineLevel="2" x14ac:dyDescent="0.25">
      <c r="A915" t="s">
        <v>2304</v>
      </c>
      <c r="G915" s="3"/>
      <c r="I915" t="s">
        <v>2700</v>
      </c>
      <c r="J915" t="s">
        <v>2702</v>
      </c>
    </row>
    <row r="916" spans="1:34" outlineLevel="2" x14ac:dyDescent="0.25">
      <c r="A916" t="s">
        <v>2304</v>
      </c>
      <c r="F916" t="s">
        <v>791</v>
      </c>
      <c r="G916" s="3"/>
      <c r="H916">
        <v>1921</v>
      </c>
      <c r="I916" t="s">
        <v>5142</v>
      </c>
      <c r="J916" t="s">
        <v>1087</v>
      </c>
      <c r="T916" t="s">
        <v>3379</v>
      </c>
      <c r="AE916" t="s">
        <v>1119</v>
      </c>
      <c r="AH916" t="s">
        <v>4925</v>
      </c>
    </row>
    <row r="917" spans="1:34" outlineLevel="2" x14ac:dyDescent="0.25">
      <c r="A917" t="s">
        <v>2304</v>
      </c>
      <c r="F917" t="s">
        <v>792</v>
      </c>
      <c r="G917" s="3"/>
      <c r="H917">
        <v>1921</v>
      </c>
      <c r="I917" t="s">
        <v>5141</v>
      </c>
      <c r="J917" t="s">
        <v>486</v>
      </c>
      <c r="T917" t="s">
        <v>3379</v>
      </c>
      <c r="AE917" t="s">
        <v>1119</v>
      </c>
      <c r="AH917" t="s">
        <v>4925</v>
      </c>
    </row>
    <row r="918" spans="1:34" outlineLevel="2" x14ac:dyDescent="0.25">
      <c r="A918" t="s">
        <v>2304</v>
      </c>
      <c r="F918" t="s">
        <v>1406</v>
      </c>
      <c r="G918" s="3"/>
      <c r="H918">
        <v>1921</v>
      </c>
      <c r="I918" t="s">
        <v>5242</v>
      </c>
      <c r="J918" t="s">
        <v>6445</v>
      </c>
      <c r="T918" t="s">
        <v>3379</v>
      </c>
      <c r="AE918" t="s">
        <v>1119</v>
      </c>
      <c r="AH918" t="s">
        <v>4925</v>
      </c>
    </row>
    <row r="919" spans="1:34" outlineLevel="2" x14ac:dyDescent="0.25">
      <c r="A919" t="s">
        <v>2304</v>
      </c>
      <c r="F919" t="s">
        <v>1407</v>
      </c>
      <c r="G919" s="3"/>
      <c r="H919">
        <v>1921</v>
      </c>
      <c r="I919" t="s">
        <v>2977</v>
      </c>
      <c r="J919" t="s">
        <v>3967</v>
      </c>
      <c r="T919" t="s">
        <v>3379</v>
      </c>
      <c r="AE919" t="s">
        <v>1119</v>
      </c>
      <c r="AH919" t="s">
        <v>4925</v>
      </c>
    </row>
    <row r="920" spans="1:34" outlineLevel="2" x14ac:dyDescent="0.25">
      <c r="A920" t="s">
        <v>2304</v>
      </c>
      <c r="F920" t="s">
        <v>1408</v>
      </c>
      <c r="G920" s="3"/>
      <c r="H920">
        <v>1921</v>
      </c>
      <c r="I920" t="s">
        <v>5282</v>
      </c>
      <c r="J920" t="s">
        <v>6507</v>
      </c>
      <c r="T920" t="s">
        <v>3379</v>
      </c>
      <c r="AE920" t="s">
        <v>1119</v>
      </c>
      <c r="AH920" t="s">
        <v>4925</v>
      </c>
    </row>
    <row r="921" spans="1:34" outlineLevel="2" x14ac:dyDescent="0.25">
      <c r="A921" t="s">
        <v>2304</v>
      </c>
      <c r="F921" t="s">
        <v>1409</v>
      </c>
      <c r="G921" s="3"/>
      <c r="H921">
        <v>1921</v>
      </c>
      <c r="I921" t="s">
        <v>3424</v>
      </c>
      <c r="J921" t="s">
        <v>1677</v>
      </c>
      <c r="T921" t="s">
        <v>3379</v>
      </c>
      <c r="AE921" t="s">
        <v>1119</v>
      </c>
      <c r="AH921" t="s">
        <v>4925</v>
      </c>
    </row>
    <row r="922" spans="1:34" outlineLevel="2" x14ac:dyDescent="0.25">
      <c r="A922" t="s">
        <v>2304</v>
      </c>
      <c r="F922" t="s">
        <v>1410</v>
      </c>
      <c r="G922" s="3"/>
      <c r="H922">
        <v>1921</v>
      </c>
      <c r="I922" t="s">
        <v>1349</v>
      </c>
      <c r="J922" t="s">
        <v>4991</v>
      </c>
      <c r="T922" t="s">
        <v>3379</v>
      </c>
      <c r="AE922" t="s">
        <v>1119</v>
      </c>
      <c r="AH922" t="s">
        <v>4925</v>
      </c>
    </row>
    <row r="923" spans="1:34" outlineLevel="2" x14ac:dyDescent="0.25">
      <c r="A923" t="s">
        <v>2304</v>
      </c>
      <c r="G923" s="3"/>
      <c r="I923" t="s">
        <v>2039</v>
      </c>
      <c r="J923" t="s">
        <v>2702</v>
      </c>
    </row>
    <row r="924" spans="1:34" outlineLevel="2" x14ac:dyDescent="0.25">
      <c r="A924" t="s">
        <v>2304</v>
      </c>
      <c r="F924" t="s">
        <v>1412</v>
      </c>
      <c r="G924" s="3"/>
      <c r="H924">
        <v>1921</v>
      </c>
      <c r="I924" t="s">
        <v>5142</v>
      </c>
      <c r="J924" t="s">
        <v>1087</v>
      </c>
      <c r="T924" t="s">
        <v>3379</v>
      </c>
      <c r="AE924" t="s">
        <v>1119</v>
      </c>
      <c r="AH924" t="s">
        <v>4925</v>
      </c>
    </row>
    <row r="925" spans="1:34" outlineLevel="2" x14ac:dyDescent="0.25">
      <c r="A925" t="s">
        <v>2304</v>
      </c>
      <c r="F925" t="s">
        <v>4741</v>
      </c>
      <c r="G925" s="3"/>
      <c r="H925">
        <v>1923</v>
      </c>
      <c r="I925" t="s">
        <v>5282</v>
      </c>
      <c r="J925" t="s">
        <v>1677</v>
      </c>
      <c r="T925" t="s">
        <v>3379</v>
      </c>
      <c r="AE925" t="s">
        <v>1119</v>
      </c>
      <c r="AH925" t="s">
        <v>1862</v>
      </c>
    </row>
    <row r="926" spans="1:34" outlineLevel="2" x14ac:dyDescent="0.25">
      <c r="A926" t="s">
        <v>2304</v>
      </c>
      <c r="G926" s="3"/>
      <c r="I926" t="s">
        <v>5103</v>
      </c>
      <c r="J926" t="s">
        <v>5775</v>
      </c>
    </row>
    <row r="927" spans="1:34" outlineLevel="2" x14ac:dyDescent="0.25">
      <c r="A927" t="s">
        <v>2304</v>
      </c>
      <c r="F927" t="s">
        <v>3179</v>
      </c>
      <c r="G927" s="3"/>
      <c r="H927">
        <v>1923</v>
      </c>
      <c r="I927" t="s">
        <v>5142</v>
      </c>
      <c r="J927" t="s">
        <v>1289</v>
      </c>
      <c r="T927" t="s">
        <v>3379</v>
      </c>
      <c r="AE927" t="s">
        <v>1119</v>
      </c>
      <c r="AH927" t="s">
        <v>4613</v>
      </c>
    </row>
    <row r="928" spans="1:34" outlineLevel="2" x14ac:dyDescent="0.25">
      <c r="A928" t="s">
        <v>2304</v>
      </c>
      <c r="F928" t="s">
        <v>3180</v>
      </c>
      <c r="G928" s="3"/>
      <c r="H928">
        <v>1923</v>
      </c>
      <c r="I928" t="s">
        <v>5141</v>
      </c>
      <c r="J928" t="s">
        <v>42</v>
      </c>
      <c r="T928" t="s">
        <v>3379</v>
      </c>
      <c r="AE928" t="s">
        <v>1119</v>
      </c>
      <c r="AH928" t="s">
        <v>4613</v>
      </c>
    </row>
    <row r="929" spans="1:34" outlineLevel="2" x14ac:dyDescent="0.25">
      <c r="A929" t="s">
        <v>2304</v>
      </c>
      <c r="F929" t="s">
        <v>3183</v>
      </c>
      <c r="G929" s="3"/>
      <c r="H929">
        <v>1923</v>
      </c>
      <c r="I929" t="s">
        <v>5242</v>
      </c>
      <c r="J929" t="s">
        <v>3834</v>
      </c>
      <c r="T929" t="s">
        <v>3379</v>
      </c>
      <c r="AE929" t="s">
        <v>1119</v>
      </c>
      <c r="AH929" t="s">
        <v>4613</v>
      </c>
    </row>
    <row r="930" spans="1:34" outlineLevel="2" x14ac:dyDescent="0.25">
      <c r="A930" t="s">
        <v>2304</v>
      </c>
      <c r="F930" t="s">
        <v>3184</v>
      </c>
      <c r="G930" s="3"/>
      <c r="H930">
        <v>1923</v>
      </c>
      <c r="I930" t="s">
        <v>2682</v>
      </c>
      <c r="J930" t="s">
        <v>3834</v>
      </c>
      <c r="T930" t="s">
        <v>3379</v>
      </c>
      <c r="AE930" t="s">
        <v>1119</v>
      </c>
      <c r="AH930" t="s">
        <v>4613</v>
      </c>
    </row>
    <row r="931" spans="1:34" outlineLevel="2" x14ac:dyDescent="0.25">
      <c r="A931" t="s">
        <v>2304</v>
      </c>
      <c r="F931" t="s">
        <v>5769</v>
      </c>
      <c r="G931" s="3"/>
      <c r="H931">
        <v>1923</v>
      </c>
      <c r="I931" t="s">
        <v>2977</v>
      </c>
      <c r="J931" t="s">
        <v>1593</v>
      </c>
      <c r="T931" t="s">
        <v>3379</v>
      </c>
      <c r="AE931" t="s">
        <v>1119</v>
      </c>
      <c r="AH931" t="s">
        <v>4613</v>
      </c>
    </row>
    <row r="932" spans="1:34" outlineLevel="2" x14ac:dyDescent="0.25">
      <c r="A932" t="s">
        <v>2304</v>
      </c>
      <c r="F932" t="s">
        <v>5770</v>
      </c>
      <c r="G932" s="3"/>
      <c r="H932">
        <v>1923</v>
      </c>
      <c r="I932" t="s">
        <v>5282</v>
      </c>
      <c r="J932" t="s">
        <v>1677</v>
      </c>
      <c r="T932" t="s">
        <v>3379</v>
      </c>
      <c r="AE932" t="s">
        <v>1119</v>
      </c>
      <c r="AH932" t="s">
        <v>4613</v>
      </c>
    </row>
    <row r="933" spans="1:34" outlineLevel="2" x14ac:dyDescent="0.25">
      <c r="A933" t="s">
        <v>2304</v>
      </c>
      <c r="F933" t="s">
        <v>5771</v>
      </c>
      <c r="G933" s="3"/>
      <c r="H933">
        <v>1923</v>
      </c>
      <c r="I933" t="s">
        <v>3424</v>
      </c>
      <c r="J933" t="s">
        <v>3833</v>
      </c>
      <c r="T933" t="s">
        <v>3379</v>
      </c>
      <c r="AE933" t="s">
        <v>1119</v>
      </c>
      <c r="AH933" t="s">
        <v>4613</v>
      </c>
    </row>
    <row r="934" spans="1:34" outlineLevel="2" x14ac:dyDescent="0.25">
      <c r="A934" t="s">
        <v>2304</v>
      </c>
      <c r="F934" t="s">
        <v>5772</v>
      </c>
      <c r="G934" s="3"/>
      <c r="H934">
        <v>1923</v>
      </c>
      <c r="I934" t="s">
        <v>1349</v>
      </c>
      <c r="J934" t="s">
        <v>5484</v>
      </c>
      <c r="T934" t="s">
        <v>3379</v>
      </c>
      <c r="AE934" t="s">
        <v>1119</v>
      </c>
      <c r="AH934" t="s">
        <v>4613</v>
      </c>
    </row>
    <row r="935" spans="1:34" outlineLevel="2" x14ac:dyDescent="0.25">
      <c r="A935" t="s">
        <v>2304</v>
      </c>
      <c r="F935" t="s">
        <v>5773</v>
      </c>
      <c r="G935" s="3"/>
      <c r="H935">
        <v>1923</v>
      </c>
      <c r="I935" t="s">
        <v>793</v>
      </c>
      <c r="J935" t="s">
        <v>1593</v>
      </c>
      <c r="T935" t="s">
        <v>3379</v>
      </c>
      <c r="AE935" t="s">
        <v>1119</v>
      </c>
      <c r="AH935" t="s">
        <v>4925</v>
      </c>
    </row>
    <row r="936" spans="1:34" outlineLevel="2" x14ac:dyDescent="0.25">
      <c r="A936" t="s">
        <v>2304</v>
      </c>
      <c r="F936" t="s">
        <v>5774</v>
      </c>
      <c r="G936" s="3"/>
      <c r="H936">
        <v>1923</v>
      </c>
      <c r="I936" t="s">
        <v>2727</v>
      </c>
      <c r="J936" t="s">
        <v>1593</v>
      </c>
      <c r="T936" t="s">
        <v>3379</v>
      </c>
      <c r="AE936" t="s">
        <v>1119</v>
      </c>
      <c r="AH936" t="s">
        <v>4925</v>
      </c>
    </row>
    <row r="937" spans="1:34" outlineLevel="2" x14ac:dyDescent="0.25">
      <c r="A937" t="s">
        <v>5104</v>
      </c>
      <c r="G937" s="3"/>
      <c r="I937" t="s">
        <v>3185</v>
      </c>
      <c r="J937" t="s">
        <v>5775</v>
      </c>
    </row>
    <row r="938" spans="1:34" outlineLevel="2" x14ac:dyDescent="0.25">
      <c r="A938" t="s">
        <v>5104</v>
      </c>
      <c r="F938" t="s">
        <v>4062</v>
      </c>
      <c r="G938" s="3"/>
      <c r="H938">
        <v>1923</v>
      </c>
      <c r="I938" t="s">
        <v>5142</v>
      </c>
      <c r="J938" t="s">
        <v>1289</v>
      </c>
      <c r="T938" t="s">
        <v>3379</v>
      </c>
      <c r="AE938" t="s">
        <v>1119</v>
      </c>
      <c r="AH938" t="s">
        <v>4613</v>
      </c>
    </row>
    <row r="939" spans="1:34" outlineLevel="2" x14ac:dyDescent="0.25">
      <c r="A939" t="s">
        <v>5104</v>
      </c>
      <c r="F939" t="s">
        <v>4063</v>
      </c>
      <c r="G939" s="3"/>
      <c r="H939">
        <v>1923</v>
      </c>
      <c r="I939" t="s">
        <v>5141</v>
      </c>
      <c r="J939" t="s">
        <v>42</v>
      </c>
      <c r="T939" t="s">
        <v>3379</v>
      </c>
      <c r="AE939" t="s">
        <v>1119</v>
      </c>
      <c r="AH939" t="s">
        <v>4613</v>
      </c>
    </row>
    <row r="940" spans="1:34" outlineLevel="2" x14ac:dyDescent="0.25">
      <c r="A940" t="s">
        <v>5104</v>
      </c>
      <c r="F940" t="s">
        <v>4067</v>
      </c>
      <c r="G940" s="3"/>
      <c r="H940">
        <v>1923</v>
      </c>
      <c r="I940" t="s">
        <v>5242</v>
      </c>
      <c r="J940" t="s">
        <v>3834</v>
      </c>
      <c r="T940" t="s">
        <v>3379</v>
      </c>
      <c r="AE940" t="s">
        <v>1119</v>
      </c>
      <c r="AH940" t="s">
        <v>4613</v>
      </c>
    </row>
    <row r="941" spans="1:34" outlineLevel="2" x14ac:dyDescent="0.25">
      <c r="A941" t="s">
        <v>5104</v>
      </c>
      <c r="F941" t="s">
        <v>4068</v>
      </c>
      <c r="G941" s="3"/>
      <c r="H941">
        <v>1923</v>
      </c>
      <c r="I941" t="s">
        <v>2977</v>
      </c>
      <c r="J941" t="s">
        <v>1593</v>
      </c>
      <c r="T941" t="s">
        <v>3379</v>
      </c>
      <c r="AE941" t="s">
        <v>1119</v>
      </c>
      <c r="AH941" t="s">
        <v>4613</v>
      </c>
    </row>
    <row r="942" spans="1:34" outlineLevel="2" x14ac:dyDescent="0.25">
      <c r="A942" t="s">
        <v>5104</v>
      </c>
      <c r="F942" t="s">
        <v>4069</v>
      </c>
      <c r="G942" s="3"/>
      <c r="H942">
        <v>1923</v>
      </c>
      <c r="I942" t="s">
        <v>5282</v>
      </c>
      <c r="J942" t="s">
        <v>1677</v>
      </c>
      <c r="T942" t="s">
        <v>3379</v>
      </c>
      <c r="AE942" t="s">
        <v>1119</v>
      </c>
      <c r="AH942" t="s">
        <v>4613</v>
      </c>
    </row>
    <row r="943" spans="1:34" outlineLevel="2" x14ac:dyDescent="0.25">
      <c r="A943" t="s">
        <v>5104</v>
      </c>
      <c r="F943" t="s">
        <v>6666</v>
      </c>
      <c r="G943" s="3"/>
      <c r="H943">
        <v>1923</v>
      </c>
      <c r="I943" t="s">
        <v>3424</v>
      </c>
      <c r="J943" t="s">
        <v>3833</v>
      </c>
      <c r="T943" t="s">
        <v>3379</v>
      </c>
      <c r="AE943" t="s">
        <v>1119</v>
      </c>
      <c r="AH943" t="s">
        <v>4613</v>
      </c>
    </row>
    <row r="944" spans="1:34" outlineLevel="2" x14ac:dyDescent="0.25">
      <c r="A944" t="s">
        <v>5104</v>
      </c>
      <c r="F944" t="s">
        <v>6245</v>
      </c>
      <c r="G944" s="3"/>
      <c r="H944">
        <v>1923</v>
      </c>
      <c r="I944" t="s">
        <v>1349</v>
      </c>
      <c r="J944" t="s">
        <v>5484</v>
      </c>
      <c r="T944" t="s">
        <v>3379</v>
      </c>
      <c r="AE944" t="s">
        <v>1119</v>
      </c>
      <c r="AH944" t="s">
        <v>4613</v>
      </c>
    </row>
    <row r="945" spans="1:34" outlineLevel="2" x14ac:dyDescent="0.25">
      <c r="A945" t="s">
        <v>5104</v>
      </c>
      <c r="F945" t="s">
        <v>791</v>
      </c>
      <c r="G945" s="3"/>
      <c r="H945">
        <v>1923</v>
      </c>
      <c r="I945" t="s">
        <v>793</v>
      </c>
      <c r="J945" t="s">
        <v>1593</v>
      </c>
      <c r="T945" t="s">
        <v>3379</v>
      </c>
      <c r="AE945" t="s">
        <v>1119</v>
      </c>
      <c r="AH945" t="s">
        <v>4925</v>
      </c>
    </row>
    <row r="946" spans="1:34" outlineLevel="2" x14ac:dyDescent="0.25">
      <c r="A946" t="s">
        <v>3186</v>
      </c>
      <c r="G946" s="3"/>
      <c r="I946" t="s">
        <v>2701</v>
      </c>
      <c r="J946" t="s">
        <v>3187</v>
      </c>
    </row>
    <row r="947" spans="1:34" outlineLevel="2" x14ac:dyDescent="0.25">
      <c r="A947" t="s">
        <v>3186</v>
      </c>
      <c r="F947" t="s">
        <v>4062</v>
      </c>
      <c r="G947" s="3"/>
      <c r="H947">
        <v>1921</v>
      </c>
      <c r="I947" t="s">
        <v>5142</v>
      </c>
      <c r="J947" t="s">
        <v>1087</v>
      </c>
      <c r="T947" t="s">
        <v>3379</v>
      </c>
      <c r="AE947" t="s">
        <v>1119</v>
      </c>
      <c r="AH947" t="s">
        <v>4613</v>
      </c>
    </row>
    <row r="948" spans="1:34" outlineLevel="2" x14ac:dyDescent="0.25">
      <c r="A948" t="s">
        <v>3186</v>
      </c>
      <c r="F948" t="s">
        <v>4063</v>
      </c>
      <c r="G948" s="3"/>
      <c r="H948">
        <v>1921</v>
      </c>
      <c r="I948" t="s">
        <v>5141</v>
      </c>
      <c r="J948" t="s">
        <v>486</v>
      </c>
      <c r="T948" t="s">
        <v>3379</v>
      </c>
      <c r="AE948" t="s">
        <v>1119</v>
      </c>
      <c r="AH948" t="s">
        <v>4613</v>
      </c>
    </row>
    <row r="949" spans="1:34" outlineLevel="2" x14ac:dyDescent="0.25">
      <c r="A949" t="s">
        <v>3186</v>
      </c>
      <c r="F949" t="s">
        <v>4067</v>
      </c>
      <c r="G949" s="3"/>
      <c r="H949">
        <v>1921</v>
      </c>
      <c r="I949" t="s">
        <v>5242</v>
      </c>
      <c r="J949" t="s">
        <v>6445</v>
      </c>
      <c r="T949" t="s">
        <v>3379</v>
      </c>
      <c r="AE949" t="s">
        <v>1119</v>
      </c>
      <c r="AH949" t="s">
        <v>4613</v>
      </c>
    </row>
    <row r="950" spans="1:34" outlineLevel="2" x14ac:dyDescent="0.25">
      <c r="A950" t="s">
        <v>3186</v>
      </c>
      <c r="F950" t="s">
        <v>4068</v>
      </c>
      <c r="G950" s="3"/>
      <c r="H950">
        <v>1921</v>
      </c>
      <c r="I950" t="s">
        <v>2977</v>
      </c>
      <c r="J950" t="s">
        <v>3967</v>
      </c>
      <c r="T950" t="s">
        <v>3379</v>
      </c>
      <c r="AE950" t="s">
        <v>1119</v>
      </c>
      <c r="AH950" t="s">
        <v>4613</v>
      </c>
    </row>
    <row r="951" spans="1:34" outlineLevel="2" x14ac:dyDescent="0.25">
      <c r="A951" t="s">
        <v>3186</v>
      </c>
      <c r="F951" t="s">
        <v>4069</v>
      </c>
      <c r="G951" s="3"/>
      <c r="H951">
        <v>1921</v>
      </c>
      <c r="I951" t="s">
        <v>5282</v>
      </c>
      <c r="J951" t="s">
        <v>6507</v>
      </c>
      <c r="T951" t="s">
        <v>3379</v>
      </c>
      <c r="AE951" t="s">
        <v>1119</v>
      </c>
      <c r="AH951" t="s">
        <v>4613</v>
      </c>
    </row>
    <row r="952" spans="1:34" outlineLevel="2" x14ac:dyDescent="0.25">
      <c r="A952" t="s">
        <v>3186</v>
      </c>
      <c r="F952" t="s">
        <v>6666</v>
      </c>
      <c r="G952" s="3"/>
      <c r="H952">
        <v>1921</v>
      </c>
      <c r="I952" t="s">
        <v>3424</v>
      </c>
      <c r="J952" t="s">
        <v>1677</v>
      </c>
      <c r="T952" t="s">
        <v>3379</v>
      </c>
      <c r="AE952" t="s">
        <v>1119</v>
      </c>
      <c r="AH952" t="s">
        <v>4925</v>
      </c>
    </row>
    <row r="953" spans="1:34" outlineLevel="2" x14ac:dyDescent="0.25">
      <c r="A953" t="s">
        <v>3186</v>
      </c>
      <c r="F953" t="s">
        <v>6245</v>
      </c>
      <c r="G953" s="3"/>
      <c r="H953">
        <v>1921</v>
      </c>
      <c r="I953" t="s">
        <v>1349</v>
      </c>
      <c r="J953" t="s">
        <v>4991</v>
      </c>
      <c r="T953" t="s">
        <v>3379</v>
      </c>
      <c r="AE953" t="s">
        <v>1119</v>
      </c>
      <c r="AH953" t="s">
        <v>4925</v>
      </c>
    </row>
    <row r="954" spans="1:34" outlineLevel="2" x14ac:dyDescent="0.25">
      <c r="A954" t="s">
        <v>3186</v>
      </c>
      <c r="G954" s="3"/>
      <c r="I954" t="s">
        <v>5103</v>
      </c>
      <c r="J954" t="s">
        <v>5775</v>
      </c>
    </row>
    <row r="955" spans="1:34" outlineLevel="2" x14ac:dyDescent="0.25">
      <c r="A955" t="s">
        <v>3186</v>
      </c>
      <c r="F955" t="s">
        <v>791</v>
      </c>
      <c r="G955" s="3"/>
      <c r="H955">
        <v>1923</v>
      </c>
      <c r="I955" t="s">
        <v>5142</v>
      </c>
      <c r="J955" t="s">
        <v>1289</v>
      </c>
      <c r="T955" t="s">
        <v>3379</v>
      </c>
      <c r="AE955" t="s">
        <v>1119</v>
      </c>
      <c r="AH955" t="s">
        <v>4613</v>
      </c>
    </row>
    <row r="956" spans="1:34" outlineLevel="2" x14ac:dyDescent="0.25">
      <c r="A956" t="s">
        <v>3186</v>
      </c>
      <c r="F956" t="s">
        <v>792</v>
      </c>
      <c r="G956" s="3"/>
      <c r="H956">
        <v>1923</v>
      </c>
      <c r="I956" t="s">
        <v>5141</v>
      </c>
      <c r="J956" t="s">
        <v>42</v>
      </c>
      <c r="T956" t="s">
        <v>3379</v>
      </c>
      <c r="AE956" t="s">
        <v>1119</v>
      </c>
      <c r="AH956" t="s">
        <v>4613</v>
      </c>
    </row>
    <row r="957" spans="1:34" outlineLevel="2" x14ac:dyDescent="0.25">
      <c r="A957" t="s">
        <v>3186</v>
      </c>
      <c r="F957" t="s">
        <v>1406</v>
      </c>
      <c r="G957" s="3"/>
      <c r="H957">
        <v>1923</v>
      </c>
      <c r="I957" t="s">
        <v>5242</v>
      </c>
      <c r="J957" t="s">
        <v>3834</v>
      </c>
      <c r="T957" t="s">
        <v>3379</v>
      </c>
      <c r="AE957" t="s">
        <v>1119</v>
      </c>
      <c r="AH957" t="s">
        <v>4613</v>
      </c>
    </row>
    <row r="958" spans="1:34" outlineLevel="2" x14ac:dyDescent="0.25">
      <c r="A958" t="s">
        <v>3186</v>
      </c>
      <c r="F958" t="s">
        <v>1407</v>
      </c>
      <c r="G958" s="3"/>
      <c r="H958">
        <v>1923</v>
      </c>
      <c r="I958" t="s">
        <v>2977</v>
      </c>
      <c r="J958" t="s">
        <v>1593</v>
      </c>
      <c r="T958" t="s">
        <v>3379</v>
      </c>
      <c r="AE958" t="s">
        <v>1119</v>
      </c>
      <c r="AH958" t="s">
        <v>4613</v>
      </c>
    </row>
    <row r="959" spans="1:34" outlineLevel="2" x14ac:dyDescent="0.25">
      <c r="A959" t="s">
        <v>3186</v>
      </c>
      <c r="F959" t="s">
        <v>1408</v>
      </c>
      <c r="G959" s="3"/>
      <c r="H959">
        <v>1923</v>
      </c>
      <c r="I959" t="s">
        <v>5282</v>
      </c>
      <c r="J959" t="s">
        <v>1677</v>
      </c>
      <c r="T959" t="s">
        <v>3379</v>
      </c>
      <c r="AE959" t="s">
        <v>1119</v>
      </c>
      <c r="AH959" t="s">
        <v>4613</v>
      </c>
    </row>
    <row r="960" spans="1:34" outlineLevel="2" x14ac:dyDescent="0.25">
      <c r="A960" t="s">
        <v>3186</v>
      </c>
      <c r="F960" t="s">
        <v>1409</v>
      </c>
      <c r="G960" s="3"/>
      <c r="H960">
        <v>1923</v>
      </c>
      <c r="I960" t="s">
        <v>3424</v>
      </c>
      <c r="J960" t="s">
        <v>3833</v>
      </c>
      <c r="T960" t="s">
        <v>3379</v>
      </c>
      <c r="AE960" t="s">
        <v>1119</v>
      </c>
      <c r="AH960" t="s">
        <v>4613</v>
      </c>
    </row>
    <row r="961" spans="1:34" outlineLevel="2" x14ac:dyDescent="0.25">
      <c r="A961" t="s">
        <v>3186</v>
      </c>
      <c r="F961" t="s">
        <v>1410</v>
      </c>
      <c r="G961" s="3"/>
      <c r="H961">
        <v>1923</v>
      </c>
      <c r="I961" t="s">
        <v>1349</v>
      </c>
      <c r="J961" t="s">
        <v>5484</v>
      </c>
      <c r="T961" t="s">
        <v>3379</v>
      </c>
      <c r="AE961" t="s">
        <v>1119</v>
      </c>
      <c r="AH961" t="s">
        <v>4613</v>
      </c>
    </row>
    <row r="962" spans="1:34" outlineLevel="2" x14ac:dyDescent="0.25">
      <c r="A962" t="s">
        <v>3186</v>
      </c>
      <c r="F962" t="s">
        <v>1412</v>
      </c>
      <c r="G962" s="3"/>
      <c r="H962">
        <v>1923</v>
      </c>
      <c r="I962" t="s">
        <v>793</v>
      </c>
      <c r="J962" t="s">
        <v>1593</v>
      </c>
      <c r="T962" t="s">
        <v>3379</v>
      </c>
      <c r="AE962" t="s">
        <v>1119</v>
      </c>
      <c r="AH962" t="s">
        <v>4613</v>
      </c>
    </row>
    <row r="963" spans="1:34" outlineLevel="2" x14ac:dyDescent="0.25">
      <c r="A963" t="s">
        <v>3186</v>
      </c>
      <c r="F963" t="s">
        <v>3179</v>
      </c>
      <c r="G963" s="3"/>
      <c r="H963">
        <v>1923</v>
      </c>
      <c r="I963" t="s">
        <v>2727</v>
      </c>
      <c r="J963" t="s">
        <v>1593</v>
      </c>
      <c r="T963" t="s">
        <v>3379</v>
      </c>
      <c r="AE963" t="s">
        <v>1119</v>
      </c>
      <c r="AH963" t="s">
        <v>4925</v>
      </c>
    </row>
    <row r="964" spans="1:34" outlineLevel="2" x14ac:dyDescent="0.25">
      <c r="A964" t="s">
        <v>3188</v>
      </c>
      <c r="G964" s="3"/>
      <c r="I964" t="s">
        <v>3189</v>
      </c>
      <c r="J964" t="s">
        <v>3190</v>
      </c>
    </row>
    <row r="965" spans="1:34" outlineLevel="2" x14ac:dyDescent="0.25">
      <c r="A965" t="s">
        <v>3188</v>
      </c>
      <c r="F965" t="s">
        <v>4062</v>
      </c>
      <c r="G965" s="3"/>
      <c r="H965">
        <v>1921</v>
      </c>
      <c r="I965" t="s">
        <v>5142</v>
      </c>
      <c r="J965" t="s">
        <v>1087</v>
      </c>
      <c r="T965" t="s">
        <v>3379</v>
      </c>
      <c r="AE965" t="s">
        <v>1119</v>
      </c>
      <c r="AH965" t="s">
        <v>4613</v>
      </c>
    </row>
    <row r="966" spans="1:34" outlineLevel="2" x14ac:dyDescent="0.25">
      <c r="A966" t="s">
        <v>3188</v>
      </c>
      <c r="F966" t="s">
        <v>4063</v>
      </c>
      <c r="G966" s="3"/>
      <c r="H966">
        <v>1921</v>
      </c>
      <c r="I966" t="s">
        <v>5141</v>
      </c>
      <c r="J966" t="s">
        <v>486</v>
      </c>
      <c r="T966" t="s">
        <v>3379</v>
      </c>
      <c r="AE966" t="s">
        <v>1119</v>
      </c>
      <c r="AH966" t="s">
        <v>4613</v>
      </c>
    </row>
    <row r="967" spans="1:34" outlineLevel="2" x14ac:dyDescent="0.25">
      <c r="A967" t="s">
        <v>3188</v>
      </c>
      <c r="F967" t="s">
        <v>4067</v>
      </c>
      <c r="G967" s="3"/>
      <c r="H967">
        <v>1921</v>
      </c>
      <c r="I967" t="s">
        <v>5242</v>
      </c>
      <c r="J967" t="s">
        <v>6445</v>
      </c>
      <c r="T967" t="s">
        <v>3379</v>
      </c>
      <c r="AE967" t="s">
        <v>1119</v>
      </c>
      <c r="AH967" t="s">
        <v>4613</v>
      </c>
    </row>
    <row r="968" spans="1:34" outlineLevel="2" x14ac:dyDescent="0.25">
      <c r="A968" t="s">
        <v>3188</v>
      </c>
      <c r="F968" t="s">
        <v>4068</v>
      </c>
      <c r="G968" s="3"/>
      <c r="H968">
        <v>1921</v>
      </c>
      <c r="I968" t="s">
        <v>2977</v>
      </c>
      <c r="J968" t="s">
        <v>3967</v>
      </c>
      <c r="T968" t="s">
        <v>3379</v>
      </c>
      <c r="AE968" t="s">
        <v>1119</v>
      </c>
      <c r="AH968" t="s">
        <v>4613</v>
      </c>
    </row>
    <row r="969" spans="1:34" outlineLevel="2" x14ac:dyDescent="0.25">
      <c r="A969" t="s">
        <v>3188</v>
      </c>
      <c r="F969" t="s">
        <v>4069</v>
      </c>
      <c r="G969" s="3"/>
      <c r="H969">
        <v>1921</v>
      </c>
      <c r="I969" t="s">
        <v>5282</v>
      </c>
      <c r="J969" t="s">
        <v>6507</v>
      </c>
      <c r="T969" t="s">
        <v>3379</v>
      </c>
      <c r="AE969" t="s">
        <v>1119</v>
      </c>
      <c r="AH969" t="s">
        <v>4613</v>
      </c>
    </row>
    <row r="970" spans="1:34" outlineLevel="2" x14ac:dyDescent="0.25">
      <c r="A970" t="s">
        <v>3188</v>
      </c>
      <c r="F970" t="s">
        <v>6666</v>
      </c>
      <c r="G970" s="3"/>
      <c r="H970">
        <v>1921</v>
      </c>
      <c r="I970" t="s">
        <v>3424</v>
      </c>
      <c r="J970" t="s">
        <v>1677</v>
      </c>
      <c r="T970" t="s">
        <v>3379</v>
      </c>
      <c r="AE970" t="s">
        <v>1119</v>
      </c>
      <c r="AH970" t="s">
        <v>4613</v>
      </c>
    </row>
    <row r="971" spans="1:34" outlineLevel="2" x14ac:dyDescent="0.25">
      <c r="A971" t="s">
        <v>3188</v>
      </c>
      <c r="F971" t="s">
        <v>6245</v>
      </c>
      <c r="G971" s="3"/>
      <c r="H971">
        <v>1921</v>
      </c>
      <c r="I971" t="s">
        <v>1349</v>
      </c>
      <c r="J971" t="s">
        <v>4991</v>
      </c>
      <c r="T971" t="s">
        <v>3379</v>
      </c>
      <c r="AE971" t="s">
        <v>1119</v>
      </c>
      <c r="AH971" t="s">
        <v>4613</v>
      </c>
    </row>
    <row r="972" spans="1:34" outlineLevel="2" x14ac:dyDescent="0.25">
      <c r="A972" t="s">
        <v>3188</v>
      </c>
      <c r="G972" s="3"/>
      <c r="I972" t="s">
        <v>3189</v>
      </c>
      <c r="J972" t="s">
        <v>3191</v>
      </c>
    </row>
    <row r="973" spans="1:34" outlineLevel="2" x14ac:dyDescent="0.25">
      <c r="A973" t="s">
        <v>3188</v>
      </c>
      <c r="F973" t="s">
        <v>791</v>
      </c>
      <c r="G973" s="3"/>
      <c r="H973">
        <v>1921</v>
      </c>
      <c r="I973" t="s">
        <v>5142</v>
      </c>
      <c r="J973" t="s">
        <v>1087</v>
      </c>
      <c r="T973" t="s">
        <v>3379</v>
      </c>
      <c r="AE973" t="s">
        <v>1119</v>
      </c>
      <c r="AH973" t="s">
        <v>4613</v>
      </c>
    </row>
    <row r="974" spans="1:34" outlineLevel="2" x14ac:dyDescent="0.25">
      <c r="A974" t="s">
        <v>3188</v>
      </c>
      <c r="F974" t="s">
        <v>792</v>
      </c>
      <c r="G974" s="3"/>
      <c r="H974">
        <v>1921</v>
      </c>
      <c r="I974" t="s">
        <v>5141</v>
      </c>
      <c r="J974" t="s">
        <v>486</v>
      </c>
      <c r="T974" t="s">
        <v>3379</v>
      </c>
      <c r="AE974" t="s">
        <v>1119</v>
      </c>
      <c r="AH974" t="s">
        <v>4613</v>
      </c>
    </row>
    <row r="975" spans="1:34" outlineLevel="2" x14ac:dyDescent="0.25">
      <c r="A975" t="s">
        <v>3188</v>
      </c>
      <c r="F975" t="s">
        <v>1406</v>
      </c>
      <c r="G975" s="3"/>
      <c r="H975">
        <v>1921</v>
      </c>
      <c r="I975" t="s">
        <v>5242</v>
      </c>
      <c r="J975" t="s">
        <v>6445</v>
      </c>
      <c r="T975" t="s">
        <v>3379</v>
      </c>
      <c r="AE975" t="s">
        <v>1119</v>
      </c>
      <c r="AH975" t="s">
        <v>4613</v>
      </c>
    </row>
    <row r="976" spans="1:34" outlineLevel="2" x14ac:dyDescent="0.25">
      <c r="A976" t="s">
        <v>3188</v>
      </c>
      <c r="F976" t="s">
        <v>1407</v>
      </c>
      <c r="G976" s="3"/>
      <c r="H976">
        <v>1921</v>
      </c>
      <c r="I976" t="s">
        <v>2977</v>
      </c>
      <c r="J976" t="s">
        <v>3967</v>
      </c>
      <c r="T976" t="s">
        <v>3379</v>
      </c>
      <c r="AE976" t="s">
        <v>1119</v>
      </c>
      <c r="AH976" t="s">
        <v>4613</v>
      </c>
    </row>
    <row r="977" spans="1:34" outlineLevel="2" x14ac:dyDescent="0.25">
      <c r="A977" t="s">
        <v>3188</v>
      </c>
      <c r="F977" t="s">
        <v>1408</v>
      </c>
      <c r="G977" s="3"/>
      <c r="H977">
        <v>1921</v>
      </c>
      <c r="I977" t="s">
        <v>5282</v>
      </c>
      <c r="J977" t="s">
        <v>6507</v>
      </c>
      <c r="T977" t="s">
        <v>3379</v>
      </c>
      <c r="AE977" t="s">
        <v>1119</v>
      </c>
      <c r="AH977" t="s">
        <v>4613</v>
      </c>
    </row>
    <row r="978" spans="1:34" outlineLevel="2" x14ac:dyDescent="0.25">
      <c r="A978" t="s">
        <v>3188</v>
      </c>
      <c r="F978" t="s">
        <v>1409</v>
      </c>
      <c r="G978" s="3"/>
      <c r="H978">
        <v>1921</v>
      </c>
      <c r="I978" t="s">
        <v>3424</v>
      </c>
      <c r="J978" t="s">
        <v>1677</v>
      </c>
      <c r="T978" t="s">
        <v>3379</v>
      </c>
      <c r="AE978" t="s">
        <v>1119</v>
      </c>
      <c r="AH978" t="s">
        <v>4613</v>
      </c>
    </row>
    <row r="979" spans="1:34" outlineLevel="2" x14ac:dyDescent="0.25">
      <c r="A979" t="s">
        <v>3188</v>
      </c>
      <c r="F979" t="s">
        <v>1410</v>
      </c>
      <c r="G979" s="3"/>
      <c r="H979">
        <v>1921</v>
      </c>
      <c r="I979" t="s">
        <v>1349</v>
      </c>
      <c r="J979" t="s">
        <v>4991</v>
      </c>
      <c r="T979" t="s">
        <v>3379</v>
      </c>
      <c r="AE979" t="s">
        <v>1119</v>
      </c>
      <c r="AH979" t="s">
        <v>4925</v>
      </c>
    </row>
    <row r="980" spans="1:34" outlineLevel="2" x14ac:dyDescent="0.25">
      <c r="A980" t="s">
        <v>3188</v>
      </c>
      <c r="G980" s="3"/>
      <c r="I980" t="s">
        <v>3189</v>
      </c>
      <c r="J980" t="s">
        <v>3190</v>
      </c>
    </row>
    <row r="981" spans="1:34" outlineLevel="2" x14ac:dyDescent="0.25">
      <c r="A981" t="s">
        <v>3188</v>
      </c>
      <c r="F981" t="s">
        <v>1412</v>
      </c>
      <c r="G981" s="3"/>
      <c r="H981">
        <v>1923</v>
      </c>
      <c r="I981" t="s">
        <v>5142</v>
      </c>
      <c r="J981" t="s">
        <v>1289</v>
      </c>
      <c r="T981" t="s">
        <v>3379</v>
      </c>
      <c r="AE981" t="s">
        <v>1119</v>
      </c>
      <c r="AH981" t="s">
        <v>4613</v>
      </c>
    </row>
    <row r="982" spans="1:34" outlineLevel="2" x14ac:dyDescent="0.25">
      <c r="A982" t="s">
        <v>3188</v>
      </c>
      <c r="F982" t="s">
        <v>3179</v>
      </c>
      <c r="G982" s="3"/>
      <c r="H982">
        <v>1923</v>
      </c>
      <c r="I982" t="s">
        <v>5141</v>
      </c>
      <c r="J982" t="s">
        <v>42</v>
      </c>
      <c r="T982" t="s">
        <v>3379</v>
      </c>
      <c r="AE982" t="s">
        <v>1119</v>
      </c>
      <c r="AH982" t="s">
        <v>4613</v>
      </c>
    </row>
    <row r="983" spans="1:34" outlineLevel="2" x14ac:dyDescent="0.25">
      <c r="A983" t="s">
        <v>3188</v>
      </c>
      <c r="F983" t="s">
        <v>3180</v>
      </c>
      <c r="G983" s="3"/>
      <c r="H983">
        <v>1923</v>
      </c>
      <c r="I983" t="s">
        <v>5242</v>
      </c>
      <c r="J983" t="s">
        <v>3834</v>
      </c>
      <c r="T983" t="s">
        <v>3379</v>
      </c>
      <c r="AE983" t="s">
        <v>1119</v>
      </c>
      <c r="AH983" t="s">
        <v>4925</v>
      </c>
    </row>
    <row r="984" spans="1:34" outlineLevel="2" x14ac:dyDescent="0.25">
      <c r="A984" t="s">
        <v>3188</v>
      </c>
      <c r="F984" t="s">
        <v>3183</v>
      </c>
      <c r="G984" s="3"/>
      <c r="H984">
        <v>1923</v>
      </c>
      <c r="I984" t="s">
        <v>2977</v>
      </c>
      <c r="J984" t="s">
        <v>1593</v>
      </c>
      <c r="T984" t="s">
        <v>3379</v>
      </c>
      <c r="AE984" t="s">
        <v>1119</v>
      </c>
      <c r="AH984" t="s">
        <v>4925</v>
      </c>
    </row>
    <row r="985" spans="1:34" outlineLevel="2" x14ac:dyDescent="0.25">
      <c r="A985" t="s">
        <v>3188</v>
      </c>
      <c r="F985" t="s">
        <v>3184</v>
      </c>
      <c r="G985" s="3"/>
      <c r="H985">
        <v>1923</v>
      </c>
      <c r="I985" t="s">
        <v>5282</v>
      </c>
      <c r="J985" t="s">
        <v>1677</v>
      </c>
      <c r="T985" t="s">
        <v>3379</v>
      </c>
      <c r="AE985" t="s">
        <v>1119</v>
      </c>
      <c r="AH985" t="s">
        <v>4613</v>
      </c>
    </row>
    <row r="986" spans="1:34" outlineLevel="2" x14ac:dyDescent="0.25">
      <c r="A986" t="s">
        <v>3188</v>
      </c>
      <c r="F986" t="s">
        <v>5769</v>
      </c>
      <c r="G986" s="3"/>
      <c r="H986">
        <v>1923</v>
      </c>
      <c r="I986" t="s">
        <v>3424</v>
      </c>
      <c r="J986" t="s">
        <v>3833</v>
      </c>
      <c r="T986" t="s">
        <v>3379</v>
      </c>
      <c r="AE986" t="s">
        <v>1119</v>
      </c>
      <c r="AH986" t="s">
        <v>4613</v>
      </c>
    </row>
    <row r="987" spans="1:34" outlineLevel="2" x14ac:dyDescent="0.25">
      <c r="A987" t="s">
        <v>3188</v>
      </c>
      <c r="F987" t="s">
        <v>5770</v>
      </c>
      <c r="G987" s="3"/>
      <c r="H987">
        <v>1923</v>
      </c>
      <c r="I987" t="s">
        <v>1349</v>
      </c>
      <c r="J987" t="s">
        <v>5484</v>
      </c>
      <c r="T987" t="s">
        <v>3379</v>
      </c>
      <c r="AE987" t="s">
        <v>1119</v>
      </c>
      <c r="AH987" t="s">
        <v>4613</v>
      </c>
    </row>
    <row r="988" spans="1:34" outlineLevel="2" x14ac:dyDescent="0.25">
      <c r="A988" t="s">
        <v>3188</v>
      </c>
      <c r="F988" t="s">
        <v>5771</v>
      </c>
      <c r="G988" s="3"/>
      <c r="H988">
        <v>1923</v>
      </c>
      <c r="I988" t="s">
        <v>793</v>
      </c>
      <c r="J988" t="s">
        <v>1593</v>
      </c>
      <c r="T988" t="s">
        <v>3379</v>
      </c>
      <c r="AE988" t="s">
        <v>1119</v>
      </c>
      <c r="AH988" t="s">
        <v>4925</v>
      </c>
    </row>
    <row r="989" spans="1:34" outlineLevel="2" x14ac:dyDescent="0.25">
      <c r="A989" t="s">
        <v>3188</v>
      </c>
      <c r="G989" s="3"/>
      <c r="I989" t="s">
        <v>3189</v>
      </c>
      <c r="J989" t="s">
        <v>3190</v>
      </c>
    </row>
    <row r="990" spans="1:34" outlineLevel="2" x14ac:dyDescent="0.25">
      <c r="A990" t="s">
        <v>3188</v>
      </c>
      <c r="F990" t="s">
        <v>5772</v>
      </c>
      <c r="G990" s="3"/>
      <c r="H990">
        <v>1923</v>
      </c>
      <c r="I990" t="s">
        <v>3192</v>
      </c>
      <c r="J990" t="s">
        <v>1593</v>
      </c>
      <c r="T990" t="s">
        <v>3379</v>
      </c>
      <c r="AE990" t="s">
        <v>1119</v>
      </c>
      <c r="AH990" t="s">
        <v>4925</v>
      </c>
    </row>
    <row r="991" spans="1:34" outlineLevel="2" x14ac:dyDescent="0.25">
      <c r="A991" t="s">
        <v>3188</v>
      </c>
      <c r="G991" s="3"/>
      <c r="I991" t="s">
        <v>3189</v>
      </c>
      <c r="J991" t="s">
        <v>3191</v>
      </c>
    </row>
    <row r="992" spans="1:34" outlineLevel="2" x14ac:dyDescent="0.25">
      <c r="A992" t="s">
        <v>3188</v>
      </c>
      <c r="F992" t="s">
        <v>5773</v>
      </c>
      <c r="G992" s="3"/>
      <c r="H992">
        <v>1923</v>
      </c>
      <c r="I992" t="s">
        <v>5142</v>
      </c>
      <c r="J992" t="s">
        <v>1289</v>
      </c>
      <c r="T992" t="s">
        <v>3379</v>
      </c>
      <c r="AE992" t="s">
        <v>1119</v>
      </c>
      <c r="AH992" t="s">
        <v>4613</v>
      </c>
    </row>
    <row r="993" spans="1:34" outlineLevel="2" x14ac:dyDescent="0.25">
      <c r="A993" t="s">
        <v>3188</v>
      </c>
      <c r="F993" t="s">
        <v>5774</v>
      </c>
      <c r="G993" s="3"/>
      <c r="H993">
        <v>1923</v>
      </c>
      <c r="I993" t="s">
        <v>5141</v>
      </c>
      <c r="J993" t="s">
        <v>42</v>
      </c>
      <c r="T993" t="s">
        <v>3379</v>
      </c>
      <c r="AE993" t="s">
        <v>1119</v>
      </c>
      <c r="AH993" t="s">
        <v>4613</v>
      </c>
    </row>
    <row r="994" spans="1:34" outlineLevel="2" x14ac:dyDescent="0.25">
      <c r="A994" t="s">
        <v>3188</v>
      </c>
      <c r="F994" t="s">
        <v>5776</v>
      </c>
      <c r="G994" s="3"/>
      <c r="H994">
        <v>1923</v>
      </c>
      <c r="I994" t="s">
        <v>5242</v>
      </c>
      <c r="J994" t="s">
        <v>3834</v>
      </c>
      <c r="T994" t="s">
        <v>3379</v>
      </c>
      <c r="AE994" t="s">
        <v>1119</v>
      </c>
      <c r="AH994" t="s">
        <v>4613</v>
      </c>
    </row>
    <row r="995" spans="1:34" outlineLevel="2" x14ac:dyDescent="0.25">
      <c r="A995" t="s">
        <v>3188</v>
      </c>
      <c r="F995" t="s">
        <v>5777</v>
      </c>
      <c r="G995" s="3"/>
      <c r="H995">
        <v>1923</v>
      </c>
      <c r="I995" t="s">
        <v>2977</v>
      </c>
      <c r="J995" t="s">
        <v>1593</v>
      </c>
      <c r="T995" t="s">
        <v>3379</v>
      </c>
      <c r="AE995" t="s">
        <v>1119</v>
      </c>
      <c r="AH995" t="s">
        <v>4613</v>
      </c>
    </row>
    <row r="996" spans="1:34" outlineLevel="2" x14ac:dyDescent="0.25">
      <c r="A996" t="s">
        <v>3188</v>
      </c>
      <c r="F996" t="s">
        <v>5778</v>
      </c>
      <c r="G996" s="3"/>
      <c r="H996">
        <v>1923</v>
      </c>
      <c r="I996" t="s">
        <v>5282</v>
      </c>
      <c r="J996" t="s">
        <v>1677</v>
      </c>
      <c r="T996" t="s">
        <v>3379</v>
      </c>
      <c r="AE996" t="s">
        <v>1119</v>
      </c>
      <c r="AH996" t="s">
        <v>4613</v>
      </c>
    </row>
    <row r="997" spans="1:34" outlineLevel="2" x14ac:dyDescent="0.25">
      <c r="A997" t="s">
        <v>3188</v>
      </c>
      <c r="F997" t="s">
        <v>5779</v>
      </c>
      <c r="G997" s="3"/>
      <c r="H997">
        <v>1923</v>
      </c>
      <c r="I997" t="s">
        <v>3424</v>
      </c>
      <c r="J997" t="s">
        <v>3833</v>
      </c>
      <c r="T997" t="s">
        <v>3379</v>
      </c>
      <c r="AE997" t="s">
        <v>1119</v>
      </c>
      <c r="AH997" t="s">
        <v>4613</v>
      </c>
    </row>
    <row r="998" spans="1:34" outlineLevel="2" x14ac:dyDescent="0.25">
      <c r="A998" t="s">
        <v>3188</v>
      </c>
      <c r="F998" t="s">
        <v>5780</v>
      </c>
      <c r="G998" s="3"/>
      <c r="H998">
        <v>1923</v>
      </c>
      <c r="I998" t="s">
        <v>1349</v>
      </c>
      <c r="J998" t="s">
        <v>5484</v>
      </c>
      <c r="T998" t="s">
        <v>3379</v>
      </c>
      <c r="AE998" t="s">
        <v>1119</v>
      </c>
      <c r="AH998" t="s">
        <v>4613</v>
      </c>
    </row>
    <row r="999" spans="1:34" outlineLevel="2" x14ac:dyDescent="0.25">
      <c r="A999" t="s">
        <v>3188</v>
      </c>
      <c r="F999" t="s">
        <v>5781</v>
      </c>
      <c r="G999" s="3"/>
      <c r="H999">
        <v>1923</v>
      </c>
      <c r="I999" t="s">
        <v>793</v>
      </c>
      <c r="J999" t="s">
        <v>1593</v>
      </c>
      <c r="T999" t="s">
        <v>3379</v>
      </c>
      <c r="AE999" t="s">
        <v>1119</v>
      </c>
      <c r="AH999" t="s">
        <v>4925</v>
      </c>
    </row>
    <row r="1000" spans="1:34" outlineLevel="2" x14ac:dyDescent="0.25">
      <c r="A1000" t="s">
        <v>3188</v>
      </c>
      <c r="G1000" s="3"/>
      <c r="I1000" t="s">
        <v>6535</v>
      </c>
      <c r="J1000" t="s">
        <v>3191</v>
      </c>
    </row>
    <row r="1001" spans="1:34" outlineLevel="2" x14ac:dyDescent="0.25">
      <c r="A1001" t="s">
        <v>3188</v>
      </c>
      <c r="F1001" t="s">
        <v>6562</v>
      </c>
      <c r="G1001" s="3"/>
      <c r="H1001">
        <v>1923</v>
      </c>
      <c r="I1001" t="s">
        <v>3192</v>
      </c>
      <c r="J1001" t="s">
        <v>1593</v>
      </c>
      <c r="T1001" t="s">
        <v>3379</v>
      </c>
      <c r="AE1001" t="s">
        <v>1119</v>
      </c>
      <c r="AH1001" t="s">
        <v>4613</v>
      </c>
    </row>
    <row r="1002" spans="1:34" outlineLevel="2" x14ac:dyDescent="0.25">
      <c r="A1002" t="s">
        <v>3188</v>
      </c>
      <c r="G1002" s="3"/>
      <c r="I1002" t="s">
        <v>3189</v>
      </c>
      <c r="J1002" t="s">
        <v>6536</v>
      </c>
      <c r="AH1002" t="s">
        <v>5399</v>
      </c>
    </row>
    <row r="1003" spans="1:34" outlineLevel="2" x14ac:dyDescent="0.25">
      <c r="A1003" t="s">
        <v>3188</v>
      </c>
      <c r="F1003" t="s">
        <v>6563</v>
      </c>
      <c r="G1003" s="3"/>
      <c r="H1003">
        <v>1923</v>
      </c>
      <c r="I1003" t="s">
        <v>2977</v>
      </c>
      <c r="J1003" t="s">
        <v>1593</v>
      </c>
      <c r="T1003" t="s">
        <v>3379</v>
      </c>
      <c r="AE1003" t="s">
        <v>1119</v>
      </c>
      <c r="AH1003" t="s">
        <v>4925</v>
      </c>
    </row>
    <row r="1004" spans="1:34" outlineLevel="2" x14ac:dyDescent="0.25">
      <c r="A1004" t="s">
        <v>3188</v>
      </c>
      <c r="G1004" s="3"/>
      <c r="I1004" t="s">
        <v>6537</v>
      </c>
      <c r="J1004" t="s">
        <v>6538</v>
      </c>
    </row>
    <row r="1005" spans="1:34" outlineLevel="2" x14ac:dyDescent="0.25">
      <c r="A1005" t="s">
        <v>3188</v>
      </c>
      <c r="F1005" t="s">
        <v>2040</v>
      </c>
      <c r="G1005" s="3"/>
      <c r="H1005">
        <v>1923</v>
      </c>
      <c r="I1005" t="s">
        <v>5142</v>
      </c>
      <c r="J1005" t="s">
        <v>1289</v>
      </c>
      <c r="T1005" t="s">
        <v>3379</v>
      </c>
      <c r="AE1005" t="s">
        <v>1119</v>
      </c>
      <c r="AH1005" t="s">
        <v>4613</v>
      </c>
    </row>
    <row r="1006" spans="1:34" outlineLevel="2" x14ac:dyDescent="0.25">
      <c r="A1006" t="s">
        <v>3188</v>
      </c>
      <c r="F1006" t="s">
        <v>2041</v>
      </c>
      <c r="G1006" s="3"/>
      <c r="H1006">
        <v>1923</v>
      </c>
      <c r="I1006" t="s">
        <v>5141</v>
      </c>
      <c r="J1006" t="s">
        <v>42</v>
      </c>
      <c r="T1006" t="s">
        <v>3379</v>
      </c>
      <c r="AE1006" t="s">
        <v>1119</v>
      </c>
      <c r="AH1006" t="s">
        <v>4613</v>
      </c>
    </row>
    <row r="1007" spans="1:34" outlineLevel="2" x14ac:dyDescent="0.25">
      <c r="A1007" t="s">
        <v>3188</v>
      </c>
      <c r="F1007" t="s">
        <v>2375</v>
      </c>
      <c r="G1007" s="3"/>
      <c r="H1007">
        <v>1923</v>
      </c>
      <c r="I1007" t="s">
        <v>5242</v>
      </c>
      <c r="J1007" t="s">
        <v>3834</v>
      </c>
      <c r="T1007" t="s">
        <v>3379</v>
      </c>
      <c r="AE1007" t="s">
        <v>1119</v>
      </c>
      <c r="AH1007" t="s">
        <v>4613</v>
      </c>
    </row>
    <row r="1008" spans="1:34" outlineLevel="2" x14ac:dyDescent="0.25">
      <c r="A1008" t="s">
        <v>3188</v>
      </c>
      <c r="F1008" t="s">
        <v>2923</v>
      </c>
      <c r="G1008" s="3"/>
      <c r="H1008">
        <v>1923</v>
      </c>
      <c r="I1008" t="s">
        <v>2977</v>
      </c>
      <c r="J1008" t="s">
        <v>1593</v>
      </c>
      <c r="T1008" t="s">
        <v>3379</v>
      </c>
      <c r="AE1008" t="s">
        <v>1119</v>
      </c>
      <c r="AH1008" t="s">
        <v>4613</v>
      </c>
    </row>
    <row r="1009" spans="1:34" outlineLevel="2" x14ac:dyDescent="0.25">
      <c r="A1009" t="s">
        <v>3188</v>
      </c>
      <c r="F1009" t="s">
        <v>2924</v>
      </c>
      <c r="G1009" s="3"/>
      <c r="H1009">
        <v>1923</v>
      </c>
      <c r="I1009" t="s">
        <v>5282</v>
      </c>
      <c r="J1009" t="s">
        <v>1677</v>
      </c>
      <c r="T1009" t="s">
        <v>3379</v>
      </c>
      <c r="AE1009" t="s">
        <v>1119</v>
      </c>
      <c r="AH1009" t="s">
        <v>4613</v>
      </c>
    </row>
    <row r="1010" spans="1:34" outlineLevel="2" x14ac:dyDescent="0.25">
      <c r="A1010" t="s">
        <v>3188</v>
      </c>
      <c r="F1010" t="s">
        <v>2925</v>
      </c>
      <c r="G1010" s="3"/>
      <c r="H1010">
        <v>1923</v>
      </c>
      <c r="I1010" t="s">
        <v>3424</v>
      </c>
      <c r="J1010" t="s">
        <v>3833</v>
      </c>
      <c r="T1010" t="s">
        <v>3379</v>
      </c>
      <c r="AE1010" t="s">
        <v>1119</v>
      </c>
      <c r="AH1010" t="s">
        <v>4613</v>
      </c>
    </row>
    <row r="1011" spans="1:34" outlineLevel="2" x14ac:dyDescent="0.25">
      <c r="A1011" t="s">
        <v>3188</v>
      </c>
      <c r="F1011" t="s">
        <v>2926</v>
      </c>
      <c r="G1011" s="3"/>
      <c r="H1011">
        <v>1923</v>
      </c>
      <c r="I1011" t="s">
        <v>1349</v>
      </c>
      <c r="J1011" t="s">
        <v>5484</v>
      </c>
      <c r="T1011" t="s">
        <v>3379</v>
      </c>
      <c r="AE1011" t="s">
        <v>1119</v>
      </c>
      <c r="AH1011" t="s">
        <v>4613</v>
      </c>
    </row>
    <row r="1012" spans="1:34" outlineLevel="2" x14ac:dyDescent="0.25">
      <c r="A1012" t="s">
        <v>3188</v>
      </c>
      <c r="F1012" t="s">
        <v>4556</v>
      </c>
      <c r="G1012" s="3"/>
      <c r="H1012">
        <v>1923</v>
      </c>
      <c r="I1012" t="s">
        <v>793</v>
      </c>
      <c r="J1012" t="s">
        <v>1593</v>
      </c>
      <c r="T1012" t="s">
        <v>3379</v>
      </c>
      <c r="AE1012" t="s">
        <v>1119</v>
      </c>
      <c r="AH1012" t="s">
        <v>4613</v>
      </c>
    </row>
    <row r="1013" spans="1:34" outlineLevel="2" x14ac:dyDescent="0.25">
      <c r="A1013" t="s">
        <v>3188</v>
      </c>
      <c r="G1013" s="3"/>
      <c r="I1013" t="s">
        <v>6537</v>
      </c>
      <c r="J1013" t="s">
        <v>6539</v>
      </c>
    </row>
    <row r="1014" spans="1:34" outlineLevel="2" x14ac:dyDescent="0.25">
      <c r="A1014" t="s">
        <v>3188</v>
      </c>
      <c r="F1014" t="s">
        <v>4557</v>
      </c>
      <c r="G1014" s="3"/>
      <c r="H1014">
        <v>1923</v>
      </c>
      <c r="I1014" t="s">
        <v>5242</v>
      </c>
      <c r="J1014" t="s">
        <v>3834</v>
      </c>
      <c r="T1014" t="s">
        <v>3379</v>
      </c>
      <c r="AE1014" t="s">
        <v>1119</v>
      </c>
      <c r="AH1014" t="s">
        <v>4613</v>
      </c>
    </row>
    <row r="1015" spans="1:34" outlineLevel="2" x14ac:dyDescent="0.25">
      <c r="A1015" t="s">
        <v>3188</v>
      </c>
      <c r="F1015" t="s">
        <v>2306</v>
      </c>
      <c r="G1015" s="3"/>
      <c r="H1015">
        <v>1923</v>
      </c>
      <c r="I1015" t="s">
        <v>5282</v>
      </c>
      <c r="J1015" t="s">
        <v>1677</v>
      </c>
      <c r="T1015" t="s">
        <v>3379</v>
      </c>
      <c r="AE1015" t="s">
        <v>1119</v>
      </c>
      <c r="AH1015" t="s">
        <v>4613</v>
      </c>
    </row>
    <row r="1016" spans="1:34" outlineLevel="2" x14ac:dyDescent="0.25">
      <c r="A1016" t="s">
        <v>3188</v>
      </c>
      <c r="F1016" t="s">
        <v>2307</v>
      </c>
      <c r="G1016" s="3"/>
      <c r="H1016">
        <v>1923</v>
      </c>
      <c r="I1016" t="s">
        <v>729</v>
      </c>
      <c r="J1016" t="s">
        <v>1677</v>
      </c>
      <c r="T1016" t="s">
        <v>3379</v>
      </c>
      <c r="AE1016" t="s">
        <v>1119</v>
      </c>
      <c r="AH1016" t="s">
        <v>4623</v>
      </c>
    </row>
    <row r="1017" spans="1:34" outlineLevel="2" x14ac:dyDescent="0.25">
      <c r="A1017" t="s">
        <v>3188</v>
      </c>
      <c r="F1017" t="s">
        <v>1149</v>
      </c>
      <c r="G1017" s="3"/>
      <c r="H1017">
        <v>1923</v>
      </c>
      <c r="I1017" t="s">
        <v>730</v>
      </c>
      <c r="J1017" t="s">
        <v>1677</v>
      </c>
      <c r="T1017" t="s">
        <v>3379</v>
      </c>
      <c r="AE1017" t="s">
        <v>1119</v>
      </c>
      <c r="AH1017" t="s">
        <v>4623</v>
      </c>
    </row>
    <row r="1018" spans="1:34" outlineLevel="2" x14ac:dyDescent="0.25">
      <c r="A1018" t="s">
        <v>731</v>
      </c>
      <c r="G1018" s="3"/>
      <c r="I1018" t="s">
        <v>2039</v>
      </c>
      <c r="J1018" t="s">
        <v>3187</v>
      </c>
    </row>
    <row r="1019" spans="1:34" outlineLevel="2" x14ac:dyDescent="0.25">
      <c r="A1019" t="s">
        <v>731</v>
      </c>
      <c r="F1019" t="s">
        <v>4062</v>
      </c>
      <c r="G1019" s="3"/>
      <c r="H1019">
        <v>1921</v>
      </c>
      <c r="I1019" t="s">
        <v>5142</v>
      </c>
      <c r="J1019" t="s">
        <v>1087</v>
      </c>
      <c r="T1019" t="s">
        <v>3379</v>
      </c>
      <c r="AE1019" t="s">
        <v>1119</v>
      </c>
      <c r="AH1019" t="s">
        <v>4925</v>
      </c>
    </row>
    <row r="1020" spans="1:34" outlineLevel="2" x14ac:dyDescent="0.25">
      <c r="A1020" t="s">
        <v>731</v>
      </c>
      <c r="F1020" t="s">
        <v>4063</v>
      </c>
      <c r="G1020" s="3"/>
      <c r="H1020">
        <v>1921</v>
      </c>
      <c r="I1020" t="s">
        <v>5141</v>
      </c>
      <c r="J1020" t="s">
        <v>486</v>
      </c>
      <c r="T1020" t="s">
        <v>3379</v>
      </c>
      <c r="AE1020" t="s">
        <v>1119</v>
      </c>
      <c r="AH1020" t="s">
        <v>4925</v>
      </c>
    </row>
    <row r="1021" spans="1:34" outlineLevel="2" x14ac:dyDescent="0.25">
      <c r="A1021" t="s">
        <v>731</v>
      </c>
      <c r="F1021" t="s">
        <v>4067</v>
      </c>
      <c r="G1021" s="3"/>
      <c r="H1021">
        <v>1921</v>
      </c>
      <c r="I1021" t="s">
        <v>5242</v>
      </c>
      <c r="J1021" t="s">
        <v>6445</v>
      </c>
      <c r="T1021" t="s">
        <v>3379</v>
      </c>
      <c r="AE1021" t="s">
        <v>1119</v>
      </c>
      <c r="AH1021" t="s">
        <v>4925</v>
      </c>
    </row>
    <row r="1022" spans="1:34" outlineLevel="2" x14ac:dyDescent="0.25">
      <c r="A1022" t="s">
        <v>731</v>
      </c>
      <c r="F1022" t="s">
        <v>4068</v>
      </c>
      <c r="G1022" s="3"/>
      <c r="H1022">
        <v>1921</v>
      </c>
      <c r="I1022" t="s">
        <v>2977</v>
      </c>
      <c r="J1022" t="s">
        <v>3967</v>
      </c>
      <c r="T1022" t="s">
        <v>3379</v>
      </c>
      <c r="AE1022" t="s">
        <v>1119</v>
      </c>
      <c r="AH1022" t="s">
        <v>4925</v>
      </c>
    </row>
    <row r="1023" spans="1:34" outlineLevel="2" x14ac:dyDescent="0.25">
      <c r="A1023" t="s">
        <v>731</v>
      </c>
      <c r="F1023" t="s">
        <v>4069</v>
      </c>
      <c r="G1023" s="3"/>
      <c r="H1023">
        <v>1921</v>
      </c>
      <c r="I1023" t="s">
        <v>5282</v>
      </c>
      <c r="J1023" t="s">
        <v>6507</v>
      </c>
      <c r="T1023" t="s">
        <v>3379</v>
      </c>
      <c r="AE1023" t="s">
        <v>1119</v>
      </c>
      <c r="AH1023" t="s">
        <v>4613</v>
      </c>
    </row>
    <row r="1024" spans="1:34" outlineLevel="2" x14ac:dyDescent="0.25">
      <c r="A1024" t="s">
        <v>731</v>
      </c>
      <c r="F1024" t="s">
        <v>6666</v>
      </c>
      <c r="G1024" s="3"/>
      <c r="H1024">
        <v>1921</v>
      </c>
      <c r="I1024" t="s">
        <v>3424</v>
      </c>
      <c r="J1024" t="s">
        <v>1677</v>
      </c>
      <c r="T1024" t="s">
        <v>3379</v>
      </c>
      <c r="AE1024" t="s">
        <v>1119</v>
      </c>
      <c r="AH1024" t="s">
        <v>4925</v>
      </c>
    </row>
    <row r="1025" spans="1:34" outlineLevel="2" x14ac:dyDescent="0.25">
      <c r="A1025" t="s">
        <v>731</v>
      </c>
      <c r="F1025" t="s">
        <v>6245</v>
      </c>
      <c r="G1025" s="3"/>
      <c r="H1025">
        <v>1921</v>
      </c>
      <c r="I1025" t="s">
        <v>1349</v>
      </c>
      <c r="J1025" t="s">
        <v>4991</v>
      </c>
      <c r="T1025" t="s">
        <v>3379</v>
      </c>
      <c r="AE1025" t="s">
        <v>1119</v>
      </c>
      <c r="AH1025" t="s">
        <v>4925</v>
      </c>
    </row>
    <row r="1026" spans="1:34" outlineLevel="2" x14ac:dyDescent="0.25">
      <c r="A1026" t="s">
        <v>731</v>
      </c>
      <c r="G1026" s="3"/>
      <c r="I1026" t="s">
        <v>3380</v>
      </c>
      <c r="J1026" t="s">
        <v>3381</v>
      </c>
    </row>
    <row r="1027" spans="1:34" outlineLevel="2" x14ac:dyDescent="0.25">
      <c r="A1027" t="s">
        <v>731</v>
      </c>
      <c r="F1027" t="s">
        <v>791</v>
      </c>
      <c r="G1027" s="3"/>
      <c r="H1027">
        <v>1921</v>
      </c>
      <c r="I1027" t="s">
        <v>5142</v>
      </c>
      <c r="J1027" t="s">
        <v>1087</v>
      </c>
      <c r="T1027" t="s">
        <v>3379</v>
      </c>
      <c r="AE1027" t="s">
        <v>1119</v>
      </c>
      <c r="AH1027" t="s">
        <v>4925</v>
      </c>
    </row>
    <row r="1028" spans="1:34" outlineLevel="2" x14ac:dyDescent="0.25">
      <c r="A1028" t="s">
        <v>731</v>
      </c>
      <c r="F1028" t="s">
        <v>792</v>
      </c>
      <c r="G1028" s="3"/>
      <c r="H1028">
        <v>1921</v>
      </c>
      <c r="I1028" t="s">
        <v>5141</v>
      </c>
      <c r="J1028" t="s">
        <v>486</v>
      </c>
      <c r="T1028" t="s">
        <v>3379</v>
      </c>
      <c r="AE1028" t="s">
        <v>1119</v>
      </c>
      <c r="AH1028" t="s">
        <v>4925</v>
      </c>
    </row>
    <row r="1029" spans="1:34" outlineLevel="2" x14ac:dyDescent="0.25">
      <c r="A1029" t="s">
        <v>731</v>
      </c>
      <c r="F1029" t="s">
        <v>1406</v>
      </c>
      <c r="G1029" s="3"/>
      <c r="H1029">
        <v>1921</v>
      </c>
      <c r="I1029" t="s">
        <v>5242</v>
      </c>
      <c r="J1029" t="s">
        <v>6445</v>
      </c>
      <c r="T1029" t="s">
        <v>3379</v>
      </c>
      <c r="AE1029" t="s">
        <v>1119</v>
      </c>
      <c r="AH1029" t="s">
        <v>4925</v>
      </c>
    </row>
    <row r="1030" spans="1:34" outlineLevel="2" x14ac:dyDescent="0.25">
      <c r="A1030" t="s">
        <v>731</v>
      </c>
      <c r="F1030" t="s">
        <v>1407</v>
      </c>
      <c r="G1030" s="3"/>
      <c r="H1030">
        <v>1921</v>
      </c>
      <c r="I1030" t="s">
        <v>2977</v>
      </c>
      <c r="J1030" t="s">
        <v>3967</v>
      </c>
      <c r="T1030" t="s">
        <v>3379</v>
      </c>
      <c r="AE1030" t="s">
        <v>1119</v>
      </c>
      <c r="AH1030" t="s">
        <v>4925</v>
      </c>
    </row>
    <row r="1031" spans="1:34" outlineLevel="2" x14ac:dyDescent="0.25">
      <c r="A1031" t="s">
        <v>731</v>
      </c>
      <c r="F1031" t="s">
        <v>1408</v>
      </c>
      <c r="G1031" s="3"/>
      <c r="H1031">
        <v>1921</v>
      </c>
      <c r="I1031" t="s">
        <v>5282</v>
      </c>
      <c r="J1031" t="s">
        <v>6507</v>
      </c>
      <c r="T1031" t="s">
        <v>3379</v>
      </c>
      <c r="AE1031" t="s">
        <v>1119</v>
      </c>
      <c r="AH1031" t="s">
        <v>4925</v>
      </c>
    </row>
    <row r="1032" spans="1:34" outlineLevel="2" x14ac:dyDescent="0.25">
      <c r="A1032" t="s">
        <v>731</v>
      </c>
      <c r="F1032" t="s">
        <v>1409</v>
      </c>
      <c r="G1032" s="3"/>
      <c r="H1032">
        <v>1921</v>
      </c>
      <c r="I1032" t="s">
        <v>3424</v>
      </c>
      <c r="J1032" t="s">
        <v>1677</v>
      </c>
      <c r="T1032" t="s">
        <v>3379</v>
      </c>
      <c r="AE1032" t="s">
        <v>1119</v>
      </c>
      <c r="AH1032" t="s">
        <v>4925</v>
      </c>
    </row>
    <row r="1033" spans="1:34" outlineLevel="2" x14ac:dyDescent="0.25">
      <c r="A1033" t="s">
        <v>731</v>
      </c>
      <c r="F1033" t="s">
        <v>1410</v>
      </c>
      <c r="G1033" s="3"/>
      <c r="H1033">
        <v>1921</v>
      </c>
      <c r="I1033" t="s">
        <v>1349</v>
      </c>
      <c r="J1033" t="s">
        <v>4991</v>
      </c>
      <c r="T1033" t="s">
        <v>3379</v>
      </c>
      <c r="AE1033" t="s">
        <v>1119</v>
      </c>
      <c r="AH1033" t="s">
        <v>4925</v>
      </c>
    </row>
    <row r="1034" spans="1:34" outlineLevel="2" x14ac:dyDescent="0.25">
      <c r="A1034" t="s">
        <v>731</v>
      </c>
      <c r="G1034" s="3"/>
      <c r="I1034" t="s">
        <v>2700</v>
      </c>
      <c r="J1034" t="s">
        <v>3187</v>
      </c>
    </row>
    <row r="1035" spans="1:34" outlineLevel="2" x14ac:dyDescent="0.25">
      <c r="A1035" t="s">
        <v>731</v>
      </c>
      <c r="F1035" t="s">
        <v>1412</v>
      </c>
      <c r="G1035" s="3"/>
      <c r="H1035">
        <v>1921</v>
      </c>
      <c r="I1035" t="s">
        <v>5142</v>
      </c>
      <c r="J1035" t="s">
        <v>1087</v>
      </c>
      <c r="T1035" t="s">
        <v>3379</v>
      </c>
      <c r="AE1035" t="s">
        <v>1119</v>
      </c>
      <c r="AH1035" t="s">
        <v>4925</v>
      </c>
    </row>
    <row r="1036" spans="1:34" outlineLevel="2" x14ac:dyDescent="0.25">
      <c r="A1036" t="s">
        <v>731</v>
      </c>
      <c r="F1036" t="s">
        <v>3179</v>
      </c>
      <c r="G1036" s="3"/>
      <c r="H1036">
        <v>1921</v>
      </c>
      <c r="I1036" t="s">
        <v>5141</v>
      </c>
      <c r="J1036" t="s">
        <v>486</v>
      </c>
      <c r="T1036" t="s">
        <v>3379</v>
      </c>
      <c r="AE1036" t="s">
        <v>1119</v>
      </c>
      <c r="AH1036" t="s">
        <v>4925</v>
      </c>
    </row>
    <row r="1037" spans="1:34" outlineLevel="2" x14ac:dyDescent="0.25">
      <c r="A1037" t="s">
        <v>731</v>
      </c>
      <c r="F1037" t="s">
        <v>3180</v>
      </c>
      <c r="G1037" s="3"/>
      <c r="H1037">
        <v>1921</v>
      </c>
      <c r="I1037" t="s">
        <v>5242</v>
      </c>
      <c r="J1037" t="s">
        <v>6445</v>
      </c>
      <c r="T1037" t="s">
        <v>3379</v>
      </c>
      <c r="AE1037" t="s">
        <v>1119</v>
      </c>
      <c r="AH1037" t="s">
        <v>4925</v>
      </c>
    </row>
    <row r="1038" spans="1:34" outlineLevel="2" x14ac:dyDescent="0.25">
      <c r="A1038" t="s">
        <v>731</v>
      </c>
      <c r="F1038" t="s">
        <v>3183</v>
      </c>
      <c r="G1038" s="3"/>
      <c r="H1038">
        <v>1921</v>
      </c>
      <c r="I1038" t="s">
        <v>2977</v>
      </c>
      <c r="J1038" t="s">
        <v>3967</v>
      </c>
      <c r="T1038" t="s">
        <v>3379</v>
      </c>
      <c r="AE1038" t="s">
        <v>1119</v>
      </c>
      <c r="AH1038" t="s">
        <v>4925</v>
      </c>
    </row>
    <row r="1039" spans="1:34" outlineLevel="2" x14ac:dyDescent="0.25">
      <c r="A1039" t="s">
        <v>731</v>
      </c>
      <c r="F1039" t="s">
        <v>3184</v>
      </c>
      <c r="G1039" s="3"/>
      <c r="H1039">
        <v>1921</v>
      </c>
      <c r="I1039" t="s">
        <v>5282</v>
      </c>
      <c r="J1039" t="s">
        <v>6507</v>
      </c>
      <c r="T1039" t="s">
        <v>3379</v>
      </c>
      <c r="AE1039" t="s">
        <v>1119</v>
      </c>
      <c r="AH1039" t="s">
        <v>4925</v>
      </c>
    </row>
    <row r="1040" spans="1:34" outlineLevel="2" x14ac:dyDescent="0.25">
      <c r="A1040" t="s">
        <v>731</v>
      </c>
      <c r="F1040" t="s">
        <v>5769</v>
      </c>
      <c r="G1040" s="3"/>
      <c r="H1040">
        <v>1921</v>
      </c>
      <c r="I1040" t="s">
        <v>3424</v>
      </c>
      <c r="J1040" t="s">
        <v>1677</v>
      </c>
      <c r="T1040" t="s">
        <v>3379</v>
      </c>
      <c r="AE1040" t="s">
        <v>1119</v>
      </c>
      <c r="AH1040" t="s">
        <v>4925</v>
      </c>
    </row>
    <row r="1041" spans="1:34" outlineLevel="2" x14ac:dyDescent="0.25">
      <c r="A1041" t="s">
        <v>731</v>
      </c>
      <c r="F1041" t="s">
        <v>5770</v>
      </c>
      <c r="G1041" s="3"/>
      <c r="H1041">
        <v>1921</v>
      </c>
      <c r="I1041" t="s">
        <v>1349</v>
      </c>
      <c r="J1041" t="s">
        <v>4991</v>
      </c>
      <c r="T1041" t="s">
        <v>3379</v>
      </c>
      <c r="AE1041" t="s">
        <v>1119</v>
      </c>
      <c r="AH1041" t="s">
        <v>4925</v>
      </c>
    </row>
    <row r="1042" spans="1:34" outlineLevel="2" x14ac:dyDescent="0.25">
      <c r="A1042" t="s">
        <v>731</v>
      </c>
      <c r="G1042" s="3"/>
      <c r="I1042" t="s">
        <v>3380</v>
      </c>
      <c r="J1042" t="s">
        <v>3382</v>
      </c>
    </row>
    <row r="1043" spans="1:34" outlineLevel="2" x14ac:dyDescent="0.25">
      <c r="A1043" t="s">
        <v>731</v>
      </c>
      <c r="F1043" t="s">
        <v>5771</v>
      </c>
      <c r="G1043" s="3"/>
      <c r="H1043">
        <v>1923</v>
      </c>
      <c r="I1043" t="s">
        <v>5142</v>
      </c>
      <c r="J1043" t="s">
        <v>1289</v>
      </c>
      <c r="T1043" t="s">
        <v>3379</v>
      </c>
      <c r="AE1043" t="s">
        <v>1119</v>
      </c>
      <c r="AH1043" t="s">
        <v>4925</v>
      </c>
    </row>
    <row r="1044" spans="1:34" outlineLevel="2" x14ac:dyDescent="0.25">
      <c r="A1044" t="s">
        <v>731</v>
      </c>
      <c r="F1044" t="s">
        <v>5772</v>
      </c>
      <c r="G1044" s="3"/>
      <c r="H1044">
        <v>1923</v>
      </c>
      <c r="I1044" t="s">
        <v>5141</v>
      </c>
      <c r="J1044" t="s">
        <v>42</v>
      </c>
      <c r="T1044" t="s">
        <v>3379</v>
      </c>
      <c r="AE1044" t="s">
        <v>1119</v>
      </c>
      <c r="AH1044" t="s">
        <v>4925</v>
      </c>
    </row>
    <row r="1045" spans="1:34" outlineLevel="2" x14ac:dyDescent="0.25">
      <c r="A1045" t="s">
        <v>731</v>
      </c>
      <c r="F1045" t="s">
        <v>5773</v>
      </c>
      <c r="G1045" s="3"/>
      <c r="H1045">
        <v>1923</v>
      </c>
      <c r="I1045" t="s">
        <v>5242</v>
      </c>
      <c r="J1045" t="s">
        <v>3834</v>
      </c>
      <c r="T1045" t="s">
        <v>3379</v>
      </c>
      <c r="AE1045" t="s">
        <v>1119</v>
      </c>
      <c r="AH1045" t="s">
        <v>4925</v>
      </c>
    </row>
    <row r="1046" spans="1:34" outlineLevel="2" x14ac:dyDescent="0.25">
      <c r="A1046" t="s">
        <v>731</v>
      </c>
      <c r="F1046" t="s">
        <v>5774</v>
      </c>
      <c r="G1046" s="3"/>
      <c r="H1046">
        <v>1923</v>
      </c>
      <c r="I1046" t="s">
        <v>2977</v>
      </c>
      <c r="J1046" t="s">
        <v>1593</v>
      </c>
      <c r="T1046" t="s">
        <v>3379</v>
      </c>
      <c r="AE1046" t="s">
        <v>1119</v>
      </c>
      <c r="AH1046" t="s">
        <v>4925</v>
      </c>
    </row>
    <row r="1047" spans="1:34" outlineLevel="2" x14ac:dyDescent="0.25">
      <c r="A1047" t="s">
        <v>731</v>
      </c>
      <c r="F1047" t="s">
        <v>5776</v>
      </c>
      <c r="G1047" s="3"/>
      <c r="H1047">
        <v>1923</v>
      </c>
      <c r="I1047" t="s">
        <v>3383</v>
      </c>
      <c r="J1047" t="s">
        <v>1593</v>
      </c>
      <c r="T1047" t="s">
        <v>3379</v>
      </c>
      <c r="AE1047" t="s">
        <v>1119</v>
      </c>
      <c r="AH1047" t="s">
        <v>4925</v>
      </c>
    </row>
    <row r="1048" spans="1:34" outlineLevel="2" x14ac:dyDescent="0.25">
      <c r="A1048" t="s">
        <v>731</v>
      </c>
      <c r="F1048" t="s">
        <v>5777</v>
      </c>
      <c r="G1048" s="3"/>
      <c r="H1048">
        <v>1923</v>
      </c>
      <c r="I1048" t="s">
        <v>5282</v>
      </c>
      <c r="J1048" t="s">
        <v>1677</v>
      </c>
      <c r="T1048" t="s">
        <v>3379</v>
      </c>
      <c r="AE1048" t="s">
        <v>1119</v>
      </c>
      <c r="AH1048" t="s">
        <v>4925</v>
      </c>
    </row>
    <row r="1049" spans="1:34" outlineLevel="2" x14ac:dyDescent="0.25">
      <c r="A1049" t="s">
        <v>731</v>
      </c>
      <c r="F1049" t="s">
        <v>5778</v>
      </c>
      <c r="G1049" s="3"/>
      <c r="H1049">
        <v>1923</v>
      </c>
      <c r="I1049" t="s">
        <v>3424</v>
      </c>
      <c r="J1049" t="s">
        <v>3833</v>
      </c>
      <c r="T1049" t="s">
        <v>3379</v>
      </c>
      <c r="AE1049" t="s">
        <v>1119</v>
      </c>
      <c r="AH1049" t="s">
        <v>4925</v>
      </c>
    </row>
    <row r="1050" spans="1:34" outlineLevel="2" x14ac:dyDescent="0.25">
      <c r="A1050" t="s">
        <v>731</v>
      </c>
      <c r="F1050" t="s">
        <v>5779</v>
      </c>
      <c r="G1050" s="3"/>
      <c r="H1050">
        <v>1923</v>
      </c>
      <c r="I1050" t="s">
        <v>1349</v>
      </c>
      <c r="J1050" t="s">
        <v>5484</v>
      </c>
      <c r="T1050" t="s">
        <v>3379</v>
      </c>
      <c r="AE1050" t="s">
        <v>1119</v>
      </c>
      <c r="AH1050" t="s">
        <v>4925</v>
      </c>
    </row>
    <row r="1051" spans="1:34" outlineLevel="2" x14ac:dyDescent="0.25">
      <c r="A1051" t="s">
        <v>731</v>
      </c>
      <c r="F1051" t="s">
        <v>5780</v>
      </c>
      <c r="G1051" s="3"/>
      <c r="H1051">
        <v>1923</v>
      </c>
      <c r="I1051" t="s">
        <v>793</v>
      </c>
      <c r="J1051" t="s">
        <v>1593</v>
      </c>
      <c r="T1051" t="s">
        <v>3379</v>
      </c>
      <c r="AE1051" t="s">
        <v>1119</v>
      </c>
      <c r="AH1051" t="s">
        <v>4925</v>
      </c>
    </row>
    <row r="1052" spans="1:34" outlineLevel="2" x14ac:dyDescent="0.25">
      <c r="A1052" t="s">
        <v>731</v>
      </c>
      <c r="G1052" s="3"/>
      <c r="H1052" t="s">
        <v>5399</v>
      </c>
      <c r="I1052" t="s">
        <v>3384</v>
      </c>
      <c r="J1052" t="s">
        <v>3381</v>
      </c>
      <c r="T1052" t="s">
        <v>5399</v>
      </c>
      <c r="AE1052" t="s">
        <v>5399</v>
      </c>
    </row>
    <row r="1053" spans="1:34" outlineLevel="2" x14ac:dyDescent="0.25">
      <c r="A1053" t="s">
        <v>731</v>
      </c>
      <c r="F1053" t="s">
        <v>5781</v>
      </c>
      <c r="G1053" s="3"/>
      <c r="H1053">
        <v>1923</v>
      </c>
      <c r="I1053" t="s">
        <v>3424</v>
      </c>
      <c r="J1053" t="s">
        <v>3833</v>
      </c>
      <c r="T1053" t="s">
        <v>3379</v>
      </c>
      <c r="AE1053" t="s">
        <v>1119</v>
      </c>
      <c r="AH1053" t="s">
        <v>4925</v>
      </c>
    </row>
    <row r="1054" spans="1:34" outlineLevel="2" x14ac:dyDescent="0.25">
      <c r="A1054" t="s">
        <v>731</v>
      </c>
      <c r="G1054" s="3"/>
      <c r="I1054" t="s">
        <v>2700</v>
      </c>
      <c r="J1054" t="s">
        <v>3187</v>
      </c>
    </row>
    <row r="1055" spans="1:34" outlineLevel="2" x14ac:dyDescent="0.25">
      <c r="A1055" t="s">
        <v>731</v>
      </c>
      <c r="F1055" t="s">
        <v>6562</v>
      </c>
      <c r="G1055" s="3"/>
      <c r="H1055">
        <v>1923</v>
      </c>
      <c r="I1055" t="s">
        <v>3424</v>
      </c>
      <c r="J1055" t="s">
        <v>3833</v>
      </c>
      <c r="T1055" t="s">
        <v>3379</v>
      </c>
      <c r="AE1055" t="s">
        <v>1119</v>
      </c>
      <c r="AH1055" t="s">
        <v>4925</v>
      </c>
    </row>
    <row r="1056" spans="1:34" outlineLevel="2" x14ac:dyDescent="0.25">
      <c r="A1056" t="s">
        <v>731</v>
      </c>
      <c r="G1056" s="3"/>
      <c r="I1056" t="s">
        <v>3385</v>
      </c>
      <c r="J1056" t="s">
        <v>3386</v>
      </c>
    </row>
    <row r="1057" spans="1:34" outlineLevel="2" x14ac:dyDescent="0.25">
      <c r="A1057" t="s">
        <v>731</v>
      </c>
      <c r="F1057" t="s">
        <v>6563</v>
      </c>
      <c r="G1057" s="3"/>
      <c r="H1057">
        <v>1923</v>
      </c>
      <c r="I1057" t="s">
        <v>5282</v>
      </c>
      <c r="J1057" t="s">
        <v>1677</v>
      </c>
      <c r="T1057" t="s">
        <v>3379</v>
      </c>
      <c r="AE1057" t="s">
        <v>1119</v>
      </c>
      <c r="AH1057" t="s">
        <v>4925</v>
      </c>
    </row>
    <row r="1058" spans="1:34" outlineLevel="2" x14ac:dyDescent="0.25">
      <c r="A1058" t="s">
        <v>731</v>
      </c>
      <c r="G1058" s="3"/>
      <c r="I1058" t="s">
        <v>5103</v>
      </c>
      <c r="J1058" t="s">
        <v>5775</v>
      </c>
    </row>
    <row r="1059" spans="1:34" outlineLevel="2" x14ac:dyDescent="0.25">
      <c r="A1059" t="s">
        <v>731</v>
      </c>
      <c r="F1059" t="s">
        <v>2040</v>
      </c>
      <c r="G1059" s="3"/>
      <c r="H1059">
        <v>1923</v>
      </c>
      <c r="I1059" t="s">
        <v>5142</v>
      </c>
      <c r="J1059" t="s">
        <v>1289</v>
      </c>
      <c r="T1059" t="s">
        <v>3379</v>
      </c>
      <c r="AE1059" t="s">
        <v>1119</v>
      </c>
      <c r="AH1059" t="s">
        <v>4613</v>
      </c>
    </row>
    <row r="1060" spans="1:34" outlineLevel="2" x14ac:dyDescent="0.25">
      <c r="A1060" t="s">
        <v>731</v>
      </c>
      <c r="F1060" t="s">
        <v>2041</v>
      </c>
      <c r="G1060" s="3"/>
      <c r="H1060">
        <v>1923</v>
      </c>
      <c r="I1060" t="s">
        <v>5141</v>
      </c>
      <c r="J1060" t="s">
        <v>42</v>
      </c>
      <c r="T1060" t="s">
        <v>3379</v>
      </c>
      <c r="AE1060" t="s">
        <v>1119</v>
      </c>
      <c r="AH1060" t="s">
        <v>4613</v>
      </c>
    </row>
    <row r="1061" spans="1:34" outlineLevel="2" x14ac:dyDescent="0.25">
      <c r="A1061" t="s">
        <v>731</v>
      </c>
      <c r="F1061" t="s">
        <v>2375</v>
      </c>
      <c r="G1061" s="3"/>
      <c r="H1061">
        <v>1923</v>
      </c>
      <c r="I1061" t="s">
        <v>5242</v>
      </c>
      <c r="J1061" t="s">
        <v>3834</v>
      </c>
      <c r="T1061" t="s">
        <v>3379</v>
      </c>
      <c r="AE1061" t="s">
        <v>1119</v>
      </c>
      <c r="AH1061" t="s">
        <v>4613</v>
      </c>
    </row>
    <row r="1062" spans="1:34" outlineLevel="2" x14ac:dyDescent="0.25">
      <c r="A1062" t="s">
        <v>731</v>
      </c>
      <c r="F1062" t="s">
        <v>2923</v>
      </c>
      <c r="G1062" s="3"/>
      <c r="H1062">
        <v>1923</v>
      </c>
      <c r="I1062" t="s">
        <v>2977</v>
      </c>
      <c r="J1062" t="s">
        <v>1593</v>
      </c>
      <c r="T1062" t="s">
        <v>3379</v>
      </c>
      <c r="AE1062" t="s">
        <v>1119</v>
      </c>
      <c r="AH1062" t="s">
        <v>4613</v>
      </c>
    </row>
    <row r="1063" spans="1:34" outlineLevel="2" x14ac:dyDescent="0.25">
      <c r="A1063" t="s">
        <v>731</v>
      </c>
      <c r="F1063" t="s">
        <v>2924</v>
      </c>
      <c r="G1063" s="3"/>
      <c r="H1063">
        <v>1923</v>
      </c>
      <c r="I1063" t="s">
        <v>5282</v>
      </c>
      <c r="J1063" t="s">
        <v>1677</v>
      </c>
      <c r="T1063" t="s">
        <v>3379</v>
      </c>
      <c r="AE1063" t="s">
        <v>1119</v>
      </c>
      <c r="AH1063" t="s">
        <v>4613</v>
      </c>
    </row>
    <row r="1064" spans="1:34" outlineLevel="2" x14ac:dyDescent="0.25">
      <c r="A1064" t="s">
        <v>731</v>
      </c>
      <c r="F1064" t="s">
        <v>2925</v>
      </c>
      <c r="G1064" s="3"/>
      <c r="H1064">
        <v>1923</v>
      </c>
      <c r="I1064" t="s">
        <v>3424</v>
      </c>
      <c r="J1064" t="s">
        <v>3833</v>
      </c>
      <c r="T1064" t="s">
        <v>3379</v>
      </c>
      <c r="AE1064" t="s">
        <v>1119</v>
      </c>
      <c r="AH1064" t="s">
        <v>4613</v>
      </c>
    </row>
    <row r="1065" spans="1:34" outlineLevel="2" x14ac:dyDescent="0.25">
      <c r="A1065" t="s">
        <v>731</v>
      </c>
      <c r="F1065" t="s">
        <v>2926</v>
      </c>
      <c r="G1065" s="3"/>
      <c r="H1065">
        <v>1923</v>
      </c>
      <c r="I1065" t="s">
        <v>1349</v>
      </c>
      <c r="J1065" t="s">
        <v>5484</v>
      </c>
      <c r="T1065" t="s">
        <v>3379</v>
      </c>
      <c r="AE1065" t="s">
        <v>1119</v>
      </c>
      <c r="AH1065" t="s">
        <v>4613</v>
      </c>
    </row>
    <row r="1066" spans="1:34" outlineLevel="2" x14ac:dyDescent="0.25">
      <c r="A1066" t="s">
        <v>731</v>
      </c>
      <c r="F1066" t="s">
        <v>4556</v>
      </c>
      <c r="G1066" s="3"/>
      <c r="H1066">
        <v>1923</v>
      </c>
      <c r="I1066" t="s">
        <v>793</v>
      </c>
      <c r="J1066" t="s">
        <v>1593</v>
      </c>
      <c r="T1066" t="s">
        <v>3379</v>
      </c>
      <c r="AE1066" t="s">
        <v>1119</v>
      </c>
      <c r="AH1066" t="s">
        <v>4925</v>
      </c>
    </row>
    <row r="1067" spans="1:34" outlineLevel="1" x14ac:dyDescent="0.25">
      <c r="A1067" s="12" t="s">
        <v>4385</v>
      </c>
      <c r="G1067" s="3"/>
    </row>
    <row r="1068" spans="1:34" outlineLevel="2" x14ac:dyDescent="0.25">
      <c r="A1068" t="s">
        <v>5224</v>
      </c>
      <c r="F1068" t="s">
        <v>4062</v>
      </c>
      <c r="G1068" s="3"/>
      <c r="H1068" s="3" t="s">
        <v>1309</v>
      </c>
      <c r="I1068" t="s">
        <v>1311</v>
      </c>
      <c r="J1068" t="s">
        <v>1312</v>
      </c>
      <c r="T1068" t="s">
        <v>1313</v>
      </c>
      <c r="AE1068" t="s">
        <v>5225</v>
      </c>
    </row>
    <row r="1069" spans="1:34" outlineLevel="2" x14ac:dyDescent="0.25">
      <c r="A1069" t="s">
        <v>5224</v>
      </c>
      <c r="F1069" t="s">
        <v>4063</v>
      </c>
      <c r="G1069" s="3"/>
      <c r="H1069" s="3" t="s">
        <v>1310</v>
      </c>
      <c r="I1069" t="s">
        <v>1311</v>
      </c>
      <c r="J1069" t="s">
        <v>1314</v>
      </c>
      <c r="T1069" t="s">
        <v>2344</v>
      </c>
      <c r="AE1069" t="s">
        <v>5225</v>
      </c>
    </row>
    <row r="1070" spans="1:34" outlineLevel="2" x14ac:dyDescent="0.25">
      <c r="A1070" t="s">
        <v>5224</v>
      </c>
      <c r="F1070" t="s">
        <v>4069</v>
      </c>
      <c r="G1070" s="3"/>
      <c r="H1070">
        <v>1965</v>
      </c>
      <c r="I1070" t="s">
        <v>1311</v>
      </c>
      <c r="J1070" t="s">
        <v>1314</v>
      </c>
      <c r="T1070" t="s">
        <v>2344</v>
      </c>
      <c r="AE1070" t="s">
        <v>5225</v>
      </c>
    </row>
    <row r="1071" spans="1:34" outlineLevel="2" x14ac:dyDescent="0.25">
      <c r="A1071" t="s">
        <v>5224</v>
      </c>
      <c r="F1071" t="s">
        <v>4067</v>
      </c>
      <c r="G1071" s="3"/>
      <c r="H1071">
        <v>1985</v>
      </c>
      <c r="I1071" t="s">
        <v>6056</v>
      </c>
      <c r="J1071" t="s">
        <v>3405</v>
      </c>
      <c r="T1071" t="s">
        <v>6055</v>
      </c>
      <c r="AE1071" t="s">
        <v>5225</v>
      </c>
    </row>
    <row r="1072" spans="1:34" outlineLevel="2" x14ac:dyDescent="0.25">
      <c r="A1072" t="s">
        <v>5224</v>
      </c>
      <c r="F1072" t="s">
        <v>4068</v>
      </c>
      <c r="G1072" s="3"/>
      <c r="H1072">
        <v>1977</v>
      </c>
      <c r="J1072" t="s">
        <v>2664</v>
      </c>
      <c r="T1072" t="s">
        <v>363</v>
      </c>
      <c r="AE1072" t="s">
        <v>5225</v>
      </c>
    </row>
    <row r="1073" spans="1:31" outlineLevel="2" x14ac:dyDescent="0.25">
      <c r="A1073" t="s">
        <v>4386</v>
      </c>
      <c r="F1073" t="s">
        <v>3493</v>
      </c>
      <c r="G1073" s="3"/>
      <c r="H1073">
        <v>1908</v>
      </c>
      <c r="I1073" t="s">
        <v>5977</v>
      </c>
      <c r="J1073" t="s">
        <v>3834</v>
      </c>
      <c r="T1073" t="s">
        <v>2345</v>
      </c>
      <c r="AE1073" t="s">
        <v>2596</v>
      </c>
    </row>
    <row r="1074" spans="1:31" outlineLevel="2" x14ac:dyDescent="0.25">
      <c r="F1074" t="s">
        <v>3494</v>
      </c>
      <c r="G1074" s="3"/>
      <c r="J1074" t="s">
        <v>6710</v>
      </c>
      <c r="T1074" t="s">
        <v>4309</v>
      </c>
      <c r="AE1074" t="s">
        <v>2596</v>
      </c>
    </row>
    <row r="1075" spans="1:31" outlineLevel="2" x14ac:dyDescent="0.25">
      <c r="F1075" t="s">
        <v>3495</v>
      </c>
      <c r="G1075" s="3"/>
      <c r="J1075" t="s">
        <v>2642</v>
      </c>
      <c r="T1075" t="s">
        <v>4310</v>
      </c>
      <c r="AE1075" t="s">
        <v>2596</v>
      </c>
    </row>
    <row r="1076" spans="1:31" outlineLevel="2" x14ac:dyDescent="0.25">
      <c r="A1076" t="s">
        <v>4387</v>
      </c>
      <c r="F1076" t="s">
        <v>3493</v>
      </c>
      <c r="G1076" s="3"/>
      <c r="H1076">
        <v>1908</v>
      </c>
      <c r="I1076" t="s">
        <v>5978</v>
      </c>
      <c r="AE1076" t="s">
        <v>2596</v>
      </c>
    </row>
    <row r="1077" spans="1:31" outlineLevel="2" x14ac:dyDescent="0.25">
      <c r="F1077" t="s">
        <v>3494</v>
      </c>
      <c r="G1077" s="3"/>
      <c r="AE1077" t="s">
        <v>2596</v>
      </c>
    </row>
    <row r="1078" spans="1:31" outlineLevel="2" x14ac:dyDescent="0.25">
      <c r="F1078" t="s">
        <v>3495</v>
      </c>
      <c r="G1078" s="3"/>
      <c r="AE1078" t="s">
        <v>2596</v>
      </c>
    </row>
    <row r="1079" spans="1:31" outlineLevel="2" x14ac:dyDescent="0.25">
      <c r="A1079" t="s">
        <v>4388</v>
      </c>
      <c r="F1079" t="s">
        <v>3493</v>
      </c>
      <c r="G1079" s="3"/>
      <c r="H1079">
        <v>1908</v>
      </c>
      <c r="I1079" t="s">
        <v>3863</v>
      </c>
      <c r="J1079" t="s">
        <v>3834</v>
      </c>
      <c r="AE1079" t="s">
        <v>2596</v>
      </c>
    </row>
    <row r="1080" spans="1:31" outlineLevel="2" x14ac:dyDescent="0.25">
      <c r="F1080" t="s">
        <v>3494</v>
      </c>
      <c r="G1080" s="3"/>
      <c r="AE1080" t="s">
        <v>2596</v>
      </c>
    </row>
    <row r="1081" spans="1:31" outlineLevel="2" x14ac:dyDescent="0.25">
      <c r="F1081" t="s">
        <v>3495</v>
      </c>
      <c r="G1081" s="3"/>
      <c r="J1081" t="s">
        <v>6125</v>
      </c>
      <c r="AE1081" t="s">
        <v>2596</v>
      </c>
    </row>
    <row r="1082" spans="1:31" outlineLevel="2" x14ac:dyDescent="0.25">
      <c r="A1082" t="s">
        <v>4311</v>
      </c>
      <c r="F1082" t="s">
        <v>3493</v>
      </c>
      <c r="G1082" s="3"/>
      <c r="H1082">
        <v>1908</v>
      </c>
      <c r="I1082" t="s">
        <v>3864</v>
      </c>
      <c r="J1082" t="s">
        <v>3834</v>
      </c>
      <c r="AE1082" t="s">
        <v>2596</v>
      </c>
    </row>
    <row r="1083" spans="1:31" outlineLevel="2" x14ac:dyDescent="0.25">
      <c r="F1083" t="s">
        <v>3494</v>
      </c>
      <c r="G1083" s="3"/>
      <c r="J1083" t="s">
        <v>6710</v>
      </c>
      <c r="AE1083" t="s">
        <v>2596</v>
      </c>
    </row>
    <row r="1084" spans="1:31" outlineLevel="2" x14ac:dyDescent="0.25">
      <c r="F1084" t="s">
        <v>3495</v>
      </c>
      <c r="G1084" s="3"/>
      <c r="J1084" t="s">
        <v>6125</v>
      </c>
      <c r="AE1084" t="s">
        <v>2596</v>
      </c>
    </row>
    <row r="1085" spans="1:31" outlineLevel="2" x14ac:dyDescent="0.25">
      <c r="A1085" t="s">
        <v>2641</v>
      </c>
      <c r="F1085" t="s">
        <v>3493</v>
      </c>
      <c r="G1085" s="3"/>
      <c r="H1085">
        <v>1908</v>
      </c>
      <c r="I1085" t="s">
        <v>3864</v>
      </c>
      <c r="J1085" t="s">
        <v>5652</v>
      </c>
      <c r="AE1085" t="s">
        <v>2596</v>
      </c>
    </row>
    <row r="1086" spans="1:31" outlineLevel="2" x14ac:dyDescent="0.25">
      <c r="F1086" t="s">
        <v>3494</v>
      </c>
      <c r="G1086" s="3"/>
      <c r="J1086" t="s">
        <v>2643</v>
      </c>
      <c r="AE1086" t="s">
        <v>2596</v>
      </c>
    </row>
    <row r="1087" spans="1:31" outlineLevel="2" x14ac:dyDescent="0.25">
      <c r="F1087" t="s">
        <v>3495</v>
      </c>
      <c r="G1087" s="3"/>
      <c r="J1087" t="s">
        <v>5651</v>
      </c>
      <c r="AE1087" t="s">
        <v>2596</v>
      </c>
    </row>
    <row r="1088" spans="1:31" outlineLevel="2" x14ac:dyDescent="0.25">
      <c r="A1088" t="s">
        <v>5971</v>
      </c>
      <c r="F1088" t="s">
        <v>3493</v>
      </c>
      <c r="G1088" s="3"/>
      <c r="H1088">
        <v>1908</v>
      </c>
      <c r="I1088" t="s">
        <v>3486</v>
      </c>
      <c r="J1088" t="s">
        <v>3834</v>
      </c>
      <c r="AE1088" t="s">
        <v>2596</v>
      </c>
    </row>
    <row r="1089" spans="1:31" outlineLevel="2" x14ac:dyDescent="0.25">
      <c r="F1089" t="s">
        <v>3494</v>
      </c>
      <c r="G1089" s="3"/>
      <c r="J1089" t="s">
        <v>6710</v>
      </c>
      <c r="AE1089" t="s">
        <v>2596</v>
      </c>
    </row>
    <row r="1090" spans="1:31" outlineLevel="2" x14ac:dyDescent="0.25">
      <c r="F1090" t="s">
        <v>3495</v>
      </c>
      <c r="G1090" s="3"/>
      <c r="J1090" t="s">
        <v>2159</v>
      </c>
      <c r="AE1090" t="s">
        <v>2596</v>
      </c>
    </row>
    <row r="1091" spans="1:31" outlineLevel="2" x14ac:dyDescent="0.25">
      <c r="A1091" t="s">
        <v>5972</v>
      </c>
      <c r="F1091" t="s">
        <v>3493</v>
      </c>
      <c r="G1091" s="3"/>
      <c r="H1091">
        <v>1908</v>
      </c>
      <c r="I1091" t="s">
        <v>3487</v>
      </c>
      <c r="J1091" t="s">
        <v>3834</v>
      </c>
      <c r="AE1091" t="s">
        <v>2596</v>
      </c>
    </row>
    <row r="1092" spans="1:31" outlineLevel="2" x14ac:dyDescent="0.25">
      <c r="F1092" t="s">
        <v>3494</v>
      </c>
      <c r="G1092" s="3"/>
      <c r="J1092" t="s">
        <v>6710</v>
      </c>
      <c r="AE1092" t="s">
        <v>2596</v>
      </c>
    </row>
    <row r="1093" spans="1:31" outlineLevel="2" x14ac:dyDescent="0.25">
      <c r="F1093" t="s">
        <v>3495</v>
      </c>
      <c r="G1093" s="3"/>
      <c r="J1093" t="s">
        <v>1677</v>
      </c>
      <c r="AE1093" t="s">
        <v>2596</v>
      </c>
    </row>
    <row r="1094" spans="1:31" outlineLevel="2" x14ac:dyDescent="0.25">
      <c r="A1094" t="s">
        <v>5973</v>
      </c>
      <c r="F1094" t="s">
        <v>3493</v>
      </c>
      <c r="G1094" s="3"/>
      <c r="H1094">
        <v>1908</v>
      </c>
      <c r="I1094" t="s">
        <v>3488</v>
      </c>
      <c r="AE1094" t="s">
        <v>2596</v>
      </c>
    </row>
    <row r="1095" spans="1:31" outlineLevel="2" x14ac:dyDescent="0.25">
      <c r="F1095" t="s">
        <v>3494</v>
      </c>
      <c r="G1095" s="3"/>
      <c r="AE1095" t="s">
        <v>2596</v>
      </c>
    </row>
    <row r="1096" spans="1:31" outlineLevel="2" x14ac:dyDescent="0.25">
      <c r="F1096" t="s">
        <v>3495</v>
      </c>
      <c r="G1096" s="3"/>
      <c r="AE1096" t="s">
        <v>2596</v>
      </c>
    </row>
    <row r="1097" spans="1:31" outlineLevel="2" x14ac:dyDescent="0.25">
      <c r="A1097" t="s">
        <v>5974</v>
      </c>
      <c r="F1097" t="s">
        <v>3493</v>
      </c>
      <c r="G1097" s="3"/>
      <c r="H1097">
        <v>1908</v>
      </c>
      <c r="I1097" t="s">
        <v>3489</v>
      </c>
      <c r="J1097" t="s">
        <v>3834</v>
      </c>
      <c r="AE1097" t="s">
        <v>2596</v>
      </c>
    </row>
    <row r="1098" spans="1:31" outlineLevel="2" x14ac:dyDescent="0.25">
      <c r="F1098" t="s">
        <v>3494</v>
      </c>
      <c r="G1098" s="3"/>
      <c r="J1098" t="s">
        <v>6710</v>
      </c>
      <c r="AE1098" t="s">
        <v>2596</v>
      </c>
    </row>
    <row r="1099" spans="1:31" outlineLevel="2" x14ac:dyDescent="0.25">
      <c r="F1099" t="s">
        <v>3495</v>
      </c>
      <c r="G1099" s="3"/>
      <c r="J1099" t="s">
        <v>1677</v>
      </c>
      <c r="AE1099" t="s">
        <v>2596</v>
      </c>
    </row>
    <row r="1100" spans="1:31" outlineLevel="2" x14ac:dyDescent="0.25">
      <c r="A1100" t="s">
        <v>5975</v>
      </c>
      <c r="F1100" t="s">
        <v>3493</v>
      </c>
      <c r="G1100" s="3"/>
      <c r="H1100">
        <v>1908</v>
      </c>
      <c r="I1100" t="s">
        <v>3490</v>
      </c>
      <c r="J1100" t="s">
        <v>3834</v>
      </c>
      <c r="AE1100" t="s">
        <v>2596</v>
      </c>
    </row>
    <row r="1101" spans="1:31" outlineLevel="2" x14ac:dyDescent="0.25">
      <c r="F1101" t="s">
        <v>3494</v>
      </c>
      <c r="G1101" s="3"/>
      <c r="J1101" t="s">
        <v>6710</v>
      </c>
      <c r="AE1101" t="s">
        <v>2596</v>
      </c>
    </row>
    <row r="1102" spans="1:31" outlineLevel="2" x14ac:dyDescent="0.25">
      <c r="F1102" t="s">
        <v>3495</v>
      </c>
      <c r="G1102" s="3"/>
      <c r="J1102" t="s">
        <v>1677</v>
      </c>
      <c r="AE1102" t="s">
        <v>2596</v>
      </c>
    </row>
    <row r="1103" spans="1:31" outlineLevel="2" x14ac:dyDescent="0.25">
      <c r="A1103" t="s">
        <v>5976</v>
      </c>
      <c r="F1103" t="s">
        <v>3493</v>
      </c>
      <c r="G1103" s="3"/>
      <c r="H1103">
        <v>1908</v>
      </c>
      <c r="I1103" t="s">
        <v>3491</v>
      </c>
      <c r="J1103" t="s">
        <v>3834</v>
      </c>
      <c r="AE1103" t="s">
        <v>2596</v>
      </c>
    </row>
    <row r="1104" spans="1:31" outlineLevel="2" x14ac:dyDescent="0.25">
      <c r="F1104" t="s">
        <v>3494</v>
      </c>
      <c r="G1104" s="3"/>
      <c r="J1104" t="s">
        <v>6710</v>
      </c>
      <c r="AE1104" t="s">
        <v>2596</v>
      </c>
    </row>
    <row r="1105" spans="1:31" outlineLevel="2" x14ac:dyDescent="0.25">
      <c r="F1105" t="s">
        <v>3495</v>
      </c>
      <c r="G1105" s="3"/>
      <c r="J1105" t="s">
        <v>1677</v>
      </c>
      <c r="AE1105" t="s">
        <v>2596</v>
      </c>
    </row>
    <row r="1106" spans="1:31" outlineLevel="2" x14ac:dyDescent="0.25">
      <c r="A1106" t="s">
        <v>3492</v>
      </c>
      <c r="F1106" t="s">
        <v>4068</v>
      </c>
      <c r="G1106" s="3"/>
      <c r="H1106">
        <v>1908</v>
      </c>
      <c r="I1106" t="s">
        <v>4312</v>
      </c>
      <c r="J1106" t="s">
        <v>4313</v>
      </c>
      <c r="T1106" t="s">
        <v>6643</v>
      </c>
      <c r="AE1106" t="s">
        <v>2596</v>
      </c>
    </row>
    <row r="1107" spans="1:31" outlineLevel="2" x14ac:dyDescent="0.25">
      <c r="A1107" t="s">
        <v>6026</v>
      </c>
      <c r="F1107" t="s">
        <v>4062</v>
      </c>
      <c r="G1107" s="3"/>
      <c r="H1107">
        <v>1937</v>
      </c>
      <c r="I1107" t="s">
        <v>5141</v>
      </c>
      <c r="J1107" t="s">
        <v>3834</v>
      </c>
      <c r="T1107" t="s">
        <v>5388</v>
      </c>
      <c r="AE1107" t="s">
        <v>5237</v>
      </c>
    </row>
    <row r="1108" spans="1:31" outlineLevel="2" x14ac:dyDescent="0.25">
      <c r="A1108" t="s">
        <v>1681</v>
      </c>
      <c r="F1108" t="s">
        <v>4062</v>
      </c>
      <c r="G1108" s="3"/>
      <c r="H1108" s="3" t="s">
        <v>4314</v>
      </c>
      <c r="I1108" t="s">
        <v>1311</v>
      </c>
      <c r="J1108" t="s">
        <v>5401</v>
      </c>
      <c r="T1108" t="s">
        <v>5589</v>
      </c>
      <c r="AE1108" t="s">
        <v>582</v>
      </c>
    </row>
    <row r="1109" spans="1:31" outlineLevel="2" x14ac:dyDescent="0.25">
      <c r="A1109" t="s">
        <v>857</v>
      </c>
      <c r="F1109" t="s">
        <v>4065</v>
      </c>
      <c r="G1109" s="3"/>
      <c r="H1109" s="3">
        <v>1918</v>
      </c>
      <c r="I1109" t="s">
        <v>5142</v>
      </c>
      <c r="J1109" t="s">
        <v>5401</v>
      </c>
      <c r="T1109" t="s">
        <v>1058</v>
      </c>
      <c r="AE1109" t="s">
        <v>858</v>
      </c>
    </row>
    <row r="1110" spans="1:31" outlineLevel="1" x14ac:dyDescent="0.25">
      <c r="A1110" s="12" t="s">
        <v>4794</v>
      </c>
      <c r="G1110" s="3"/>
      <c r="H1110" s="3"/>
    </row>
    <row r="1111" spans="1:31" outlineLevel="2" x14ac:dyDescent="0.25">
      <c r="A1111" t="s">
        <v>107</v>
      </c>
      <c r="F1111" t="s">
        <v>4062</v>
      </c>
      <c r="G1111" s="3"/>
      <c r="H1111" s="3">
        <v>1932</v>
      </c>
      <c r="I1111" t="s">
        <v>1311</v>
      </c>
      <c r="J1111" t="s">
        <v>4701</v>
      </c>
      <c r="T1111" t="s">
        <v>4700</v>
      </c>
      <c r="AE1111" t="s">
        <v>1016</v>
      </c>
    </row>
    <row r="1112" spans="1:31" outlineLevel="2" x14ac:dyDescent="0.25">
      <c r="A1112" t="s">
        <v>107</v>
      </c>
      <c r="F1112" t="s">
        <v>4063</v>
      </c>
      <c r="G1112" s="3"/>
      <c r="H1112" s="3">
        <v>1932</v>
      </c>
      <c r="I1112" t="s">
        <v>1311</v>
      </c>
      <c r="J1112" t="s">
        <v>2636</v>
      </c>
      <c r="T1112" t="s">
        <v>4700</v>
      </c>
      <c r="AE1112" t="s">
        <v>1016</v>
      </c>
    </row>
    <row r="1113" spans="1:31" outlineLevel="2" x14ac:dyDescent="0.25">
      <c r="A1113" t="s">
        <v>107</v>
      </c>
      <c r="F1113" t="s">
        <v>4067</v>
      </c>
      <c r="G1113" s="3"/>
      <c r="H1113" s="3">
        <v>1932</v>
      </c>
      <c r="I1113" t="s">
        <v>1311</v>
      </c>
      <c r="J1113" t="s">
        <v>2636</v>
      </c>
      <c r="T1113" t="s">
        <v>4700</v>
      </c>
      <c r="AE1113" t="s">
        <v>1016</v>
      </c>
    </row>
    <row r="1114" spans="1:31" outlineLevel="2" x14ac:dyDescent="0.25">
      <c r="A1114" t="s">
        <v>107</v>
      </c>
      <c r="F1114" t="s">
        <v>4068</v>
      </c>
      <c r="G1114" s="3"/>
      <c r="H1114" s="3">
        <v>1932</v>
      </c>
      <c r="I1114" t="s">
        <v>1311</v>
      </c>
      <c r="J1114" t="s">
        <v>4701</v>
      </c>
      <c r="T1114" t="s">
        <v>4700</v>
      </c>
      <c r="AE1114" t="s">
        <v>1016</v>
      </c>
    </row>
    <row r="1115" spans="1:31" outlineLevel="2" x14ac:dyDescent="0.25">
      <c r="A1115" t="s">
        <v>1064</v>
      </c>
      <c r="F1115" t="s">
        <v>4065</v>
      </c>
      <c r="G1115" s="3"/>
      <c r="H1115" s="3" t="s">
        <v>4314</v>
      </c>
      <c r="I1115" t="s">
        <v>1065</v>
      </c>
      <c r="J1115" t="s">
        <v>5401</v>
      </c>
      <c r="T1115" t="s">
        <v>2468</v>
      </c>
      <c r="AE1115" t="s">
        <v>5225</v>
      </c>
    </row>
    <row r="1116" spans="1:31" outlineLevel="2" x14ac:dyDescent="0.25">
      <c r="A1116" t="s">
        <v>879</v>
      </c>
      <c r="F1116" t="s">
        <v>4062</v>
      </c>
      <c r="G1116" s="3"/>
      <c r="H1116" s="3" t="s">
        <v>4314</v>
      </c>
      <c r="I1116" t="s">
        <v>6317</v>
      </c>
      <c r="J1116" t="s">
        <v>880</v>
      </c>
      <c r="T1116" t="s">
        <v>877</v>
      </c>
      <c r="AE1116" t="s">
        <v>3357</v>
      </c>
    </row>
    <row r="1117" spans="1:31" outlineLevel="2" x14ac:dyDescent="0.25">
      <c r="A1117" t="s">
        <v>5196</v>
      </c>
      <c r="F1117" t="s">
        <v>4062</v>
      </c>
      <c r="G1117" s="3"/>
      <c r="H1117" s="3">
        <v>2004</v>
      </c>
      <c r="I1117" t="s">
        <v>4072</v>
      </c>
      <c r="J1117" t="s">
        <v>5401</v>
      </c>
      <c r="T1117" t="s">
        <v>5195</v>
      </c>
      <c r="AE1117" t="s">
        <v>3095</v>
      </c>
    </row>
    <row r="1118" spans="1:31" outlineLevel="2" x14ac:dyDescent="0.25">
      <c r="A1118" t="s">
        <v>295</v>
      </c>
      <c r="F1118" t="s">
        <v>4062</v>
      </c>
      <c r="G1118" s="3"/>
      <c r="H1118" s="3">
        <v>2004</v>
      </c>
      <c r="I1118" t="s">
        <v>4072</v>
      </c>
      <c r="J1118" t="s">
        <v>5401</v>
      </c>
      <c r="T1118" t="s">
        <v>5195</v>
      </c>
      <c r="AE1118" t="s">
        <v>3096</v>
      </c>
    </row>
    <row r="1119" spans="1:31" outlineLevel="2" x14ac:dyDescent="0.25">
      <c r="A1119" t="s">
        <v>3148</v>
      </c>
      <c r="F1119" t="s">
        <v>4065</v>
      </c>
      <c r="G1119" s="3"/>
      <c r="H1119" s="3">
        <v>1981</v>
      </c>
      <c r="J1119" t="s">
        <v>5401</v>
      </c>
      <c r="T1119" t="s">
        <v>3149</v>
      </c>
      <c r="AE1119" t="s">
        <v>3094</v>
      </c>
    </row>
    <row r="1120" spans="1:31" outlineLevel="2" x14ac:dyDescent="0.25">
      <c r="A1120" t="s">
        <v>4795</v>
      </c>
      <c r="F1120" t="s">
        <v>4062</v>
      </c>
      <c r="G1120" s="3"/>
      <c r="H1120" s="3" t="s">
        <v>4796</v>
      </c>
      <c r="I1120" t="s">
        <v>881</v>
      </c>
      <c r="J1120" t="s">
        <v>5401</v>
      </c>
      <c r="T1120" t="s">
        <v>878</v>
      </c>
      <c r="AE1120" t="s">
        <v>3094</v>
      </c>
    </row>
    <row r="1121" spans="1:31" outlineLevel="2" x14ac:dyDescent="0.25">
      <c r="A1121" t="s">
        <v>4795</v>
      </c>
      <c r="F1121" t="s">
        <v>4063</v>
      </c>
      <c r="G1121" s="3"/>
      <c r="H1121" s="3">
        <v>2004</v>
      </c>
      <c r="I1121" t="s">
        <v>4072</v>
      </c>
      <c r="J1121" t="s">
        <v>5401</v>
      </c>
      <c r="T1121" t="s">
        <v>5195</v>
      </c>
      <c r="AE1121" t="s">
        <v>3094</v>
      </c>
    </row>
    <row r="1122" spans="1:31" outlineLevel="2" x14ac:dyDescent="0.25">
      <c r="A1122" t="s">
        <v>4795</v>
      </c>
      <c r="F1122" t="s">
        <v>4067</v>
      </c>
      <c r="G1122" s="3"/>
      <c r="H1122" s="3">
        <v>2004</v>
      </c>
      <c r="I1122" t="s">
        <v>2346</v>
      </c>
      <c r="J1122" t="s">
        <v>5401</v>
      </c>
      <c r="T1122" t="s">
        <v>5195</v>
      </c>
      <c r="AE1122" t="s">
        <v>3094</v>
      </c>
    </row>
    <row r="1123" spans="1:31" outlineLevel="2" x14ac:dyDescent="0.25">
      <c r="A1123" t="s">
        <v>4797</v>
      </c>
      <c r="F1123" t="s">
        <v>4062</v>
      </c>
      <c r="G1123" s="3"/>
      <c r="H1123" s="3" t="s">
        <v>4314</v>
      </c>
      <c r="I1123">
        <v>2</v>
      </c>
      <c r="J1123" t="s">
        <v>5401</v>
      </c>
      <c r="T1123" t="s">
        <v>876</v>
      </c>
      <c r="AE1123" t="s">
        <v>3357</v>
      </c>
    </row>
    <row r="1124" spans="1:31" outlineLevel="2" x14ac:dyDescent="0.25">
      <c r="A1124" t="s">
        <v>4797</v>
      </c>
      <c r="F1124" t="s">
        <v>4063</v>
      </c>
      <c r="G1124" s="3"/>
      <c r="H1124" s="3"/>
      <c r="I1124" t="s">
        <v>1137</v>
      </c>
      <c r="J1124" t="s">
        <v>1135</v>
      </c>
      <c r="T1124" t="s">
        <v>1136</v>
      </c>
      <c r="AE1124" t="s">
        <v>1670</v>
      </c>
    </row>
    <row r="1125" spans="1:31" outlineLevel="2" x14ac:dyDescent="0.25">
      <c r="A1125" t="s">
        <v>296</v>
      </c>
      <c r="F1125" t="s">
        <v>4062</v>
      </c>
      <c r="G1125" s="3"/>
      <c r="H1125" s="3">
        <v>2004</v>
      </c>
      <c r="I1125" t="s">
        <v>4072</v>
      </c>
      <c r="J1125" t="s">
        <v>5401</v>
      </c>
      <c r="T1125" t="s">
        <v>5195</v>
      </c>
      <c r="AE1125" t="s">
        <v>3097</v>
      </c>
    </row>
    <row r="1126" spans="1:31" outlineLevel="2" x14ac:dyDescent="0.25">
      <c r="A1126" t="s">
        <v>5599</v>
      </c>
      <c r="F1126" t="s">
        <v>4062</v>
      </c>
      <c r="G1126" s="3"/>
      <c r="H1126" s="3">
        <v>1947</v>
      </c>
      <c r="I1126" t="s">
        <v>3452</v>
      </c>
      <c r="J1126" t="s">
        <v>3453</v>
      </c>
      <c r="T1126" t="s">
        <v>2486</v>
      </c>
      <c r="AE1126" t="s">
        <v>3145</v>
      </c>
    </row>
    <row r="1127" spans="1:31" outlineLevel="1" x14ac:dyDescent="0.25">
      <c r="A1127" s="12" t="s">
        <v>2424</v>
      </c>
      <c r="G1127" s="3"/>
      <c r="H1127" s="3"/>
    </row>
    <row r="1128" spans="1:31" outlineLevel="2" x14ac:dyDescent="0.25">
      <c r="A1128" t="s">
        <v>3241</v>
      </c>
      <c r="F1128" t="s">
        <v>4062</v>
      </c>
      <c r="G1128" s="3"/>
      <c r="H1128" s="3"/>
      <c r="I1128" t="s">
        <v>1311</v>
      </c>
      <c r="J1128" t="s">
        <v>5401</v>
      </c>
      <c r="T1128" t="s">
        <v>3242</v>
      </c>
      <c r="AE1128" t="s">
        <v>1667</v>
      </c>
    </row>
    <row r="1129" spans="1:31" outlineLevel="2" x14ac:dyDescent="0.25">
      <c r="A1129" t="s">
        <v>2425</v>
      </c>
      <c r="F1129" t="s">
        <v>4062</v>
      </c>
      <c r="G1129" s="3"/>
      <c r="H1129" s="3"/>
      <c r="I1129" t="s">
        <v>1311</v>
      </c>
      <c r="J1129" t="s">
        <v>1985</v>
      </c>
      <c r="T1129" t="s">
        <v>2426</v>
      </c>
      <c r="AE1129" t="s">
        <v>1465</v>
      </c>
    </row>
    <row r="1130" spans="1:31" outlineLevel="2" x14ac:dyDescent="0.25">
      <c r="A1130" t="s">
        <v>2425</v>
      </c>
      <c r="F1130" t="s">
        <v>4063</v>
      </c>
      <c r="G1130" s="3"/>
      <c r="H1130" s="3"/>
      <c r="I1130" t="s">
        <v>1311</v>
      </c>
      <c r="J1130" t="s">
        <v>3834</v>
      </c>
      <c r="T1130" t="s">
        <v>1984</v>
      </c>
      <c r="AE1130" t="s">
        <v>1465</v>
      </c>
    </row>
    <row r="1131" spans="1:31" outlineLevel="2" x14ac:dyDescent="0.25">
      <c r="A1131" t="s">
        <v>2425</v>
      </c>
      <c r="F1131" t="s">
        <v>4067</v>
      </c>
      <c r="G1131" s="3"/>
      <c r="H1131" s="3"/>
      <c r="I1131" t="s">
        <v>1311</v>
      </c>
      <c r="J1131" t="s">
        <v>6507</v>
      </c>
      <c r="T1131" t="s">
        <v>1984</v>
      </c>
      <c r="AE1131" t="s">
        <v>1465</v>
      </c>
    </row>
    <row r="1132" spans="1:31" outlineLevel="2" x14ac:dyDescent="0.25">
      <c r="A1132" t="s">
        <v>857</v>
      </c>
      <c r="F1132" t="s">
        <v>4065</v>
      </c>
      <c r="G1132" s="3"/>
      <c r="H1132" s="3">
        <v>1951</v>
      </c>
      <c r="I1132" t="s">
        <v>1059</v>
      </c>
      <c r="J1132" t="s">
        <v>1677</v>
      </c>
      <c r="T1132" t="s">
        <v>1060</v>
      </c>
      <c r="AE1132" t="s">
        <v>858</v>
      </c>
    </row>
    <row r="1133" spans="1:31" outlineLevel="1" x14ac:dyDescent="0.25">
      <c r="A1133" s="12" t="s">
        <v>297</v>
      </c>
      <c r="G1133" s="3"/>
      <c r="H1133" s="3"/>
    </row>
    <row r="1134" spans="1:31" outlineLevel="2" x14ac:dyDescent="0.25">
      <c r="A1134" t="s">
        <v>298</v>
      </c>
      <c r="F1134" t="s">
        <v>4062</v>
      </c>
      <c r="G1134" s="3"/>
      <c r="H1134" s="3"/>
      <c r="I1134" t="s">
        <v>299</v>
      </c>
      <c r="J1134" t="s">
        <v>3834</v>
      </c>
      <c r="T1134" t="s">
        <v>3082</v>
      </c>
      <c r="AE1134" t="s">
        <v>4013</v>
      </c>
    </row>
    <row r="1135" spans="1:31" outlineLevel="2" x14ac:dyDescent="0.25">
      <c r="A1135" t="s">
        <v>2279</v>
      </c>
      <c r="F1135" t="s">
        <v>4062</v>
      </c>
      <c r="G1135" s="3"/>
      <c r="H1135" s="3"/>
      <c r="I1135" t="s">
        <v>3424</v>
      </c>
      <c r="J1135" t="s">
        <v>6458</v>
      </c>
      <c r="T1135" t="s">
        <v>5641</v>
      </c>
      <c r="AE1135" t="s">
        <v>3665</v>
      </c>
    </row>
    <row r="1136" spans="1:31" outlineLevel="2" x14ac:dyDescent="0.25">
      <c r="A1136" t="s">
        <v>2279</v>
      </c>
      <c r="F1136" t="s">
        <v>4062</v>
      </c>
      <c r="G1136" s="3"/>
      <c r="H1136" s="3"/>
      <c r="I1136" t="s">
        <v>3424</v>
      </c>
      <c r="J1136" t="s">
        <v>6459</v>
      </c>
      <c r="T1136" t="s">
        <v>5641</v>
      </c>
      <c r="AE1136" t="s">
        <v>3665</v>
      </c>
    </row>
    <row r="1137" spans="1:31" outlineLevel="1" x14ac:dyDescent="0.25">
      <c r="A1137" s="12" t="s">
        <v>3083</v>
      </c>
      <c r="G1137" s="3"/>
      <c r="H1137" s="3"/>
    </row>
    <row r="1138" spans="1:31" outlineLevel="2" x14ac:dyDescent="0.25">
      <c r="A1138" t="s">
        <v>5926</v>
      </c>
      <c r="F1138" t="s">
        <v>4065</v>
      </c>
      <c r="G1138" s="3"/>
      <c r="H1138" s="3">
        <v>1937</v>
      </c>
      <c r="I1138" t="s">
        <v>5927</v>
      </c>
      <c r="J1138" t="s">
        <v>880</v>
      </c>
      <c r="T1138" t="s">
        <v>5928</v>
      </c>
      <c r="AE1138" t="s">
        <v>5237</v>
      </c>
    </row>
    <row r="1139" spans="1:31" outlineLevel="2" x14ac:dyDescent="0.25">
      <c r="A1139" t="s">
        <v>5926</v>
      </c>
      <c r="F1139" t="s">
        <v>4065</v>
      </c>
      <c r="G1139" s="3"/>
      <c r="H1139" s="3">
        <v>1937</v>
      </c>
      <c r="I1139" t="s">
        <v>4805</v>
      </c>
      <c r="J1139" t="s">
        <v>880</v>
      </c>
      <c r="T1139" t="s">
        <v>5928</v>
      </c>
      <c r="AE1139" t="s">
        <v>5237</v>
      </c>
    </row>
    <row r="1140" spans="1:31" outlineLevel="2" x14ac:dyDescent="0.25">
      <c r="A1140" t="s">
        <v>5926</v>
      </c>
      <c r="F1140" t="s">
        <v>4065</v>
      </c>
      <c r="G1140" s="3"/>
      <c r="H1140" s="3">
        <v>1937</v>
      </c>
      <c r="I1140" t="s">
        <v>4806</v>
      </c>
      <c r="J1140" t="s">
        <v>880</v>
      </c>
      <c r="T1140" t="s">
        <v>5928</v>
      </c>
      <c r="AE1140" t="s">
        <v>5237</v>
      </c>
    </row>
    <row r="1141" spans="1:31" outlineLevel="2" x14ac:dyDescent="0.25">
      <c r="A1141" t="s">
        <v>3085</v>
      </c>
      <c r="F1141" t="s">
        <v>4062</v>
      </c>
      <c r="G1141" s="3"/>
      <c r="H1141" s="3">
        <v>1935</v>
      </c>
      <c r="I1141" t="s">
        <v>3084</v>
      </c>
      <c r="J1141" t="s">
        <v>3086</v>
      </c>
      <c r="T1141" t="s">
        <v>3091</v>
      </c>
      <c r="AE1141" t="s">
        <v>3093</v>
      </c>
    </row>
    <row r="1142" spans="1:31" outlineLevel="2" x14ac:dyDescent="0.25">
      <c r="A1142" t="s">
        <v>3085</v>
      </c>
      <c r="F1142" t="s">
        <v>4063</v>
      </c>
      <c r="G1142" s="3"/>
      <c r="H1142" s="3">
        <v>1935</v>
      </c>
      <c r="I1142" t="s">
        <v>3084</v>
      </c>
      <c r="J1142" t="s">
        <v>3087</v>
      </c>
      <c r="T1142" t="s">
        <v>3091</v>
      </c>
      <c r="AE1142" t="s">
        <v>3093</v>
      </c>
    </row>
    <row r="1143" spans="1:31" outlineLevel="2" x14ac:dyDescent="0.25">
      <c r="A1143" t="s">
        <v>3085</v>
      </c>
      <c r="F1143" t="s">
        <v>4067</v>
      </c>
      <c r="G1143" s="3"/>
      <c r="H1143" s="3">
        <v>1935</v>
      </c>
      <c r="I1143" t="s">
        <v>3084</v>
      </c>
      <c r="J1143" t="s">
        <v>3088</v>
      </c>
      <c r="T1143" t="s">
        <v>3091</v>
      </c>
      <c r="AE1143" t="s">
        <v>3093</v>
      </c>
    </row>
    <row r="1144" spans="1:31" outlineLevel="2" x14ac:dyDescent="0.25">
      <c r="A1144" t="s">
        <v>3085</v>
      </c>
      <c r="F1144" t="s">
        <v>4068</v>
      </c>
      <c r="G1144" s="3"/>
      <c r="H1144" s="3">
        <v>1935</v>
      </c>
      <c r="I1144" t="s">
        <v>3084</v>
      </c>
      <c r="J1144" t="s">
        <v>3089</v>
      </c>
      <c r="T1144" t="s">
        <v>3091</v>
      </c>
      <c r="AE1144" t="s">
        <v>3093</v>
      </c>
    </row>
    <row r="1145" spans="1:31" outlineLevel="2" x14ac:dyDescent="0.25">
      <c r="A1145" t="s">
        <v>3085</v>
      </c>
      <c r="F1145" t="s">
        <v>4069</v>
      </c>
      <c r="G1145" s="3"/>
      <c r="H1145" s="3">
        <v>1935</v>
      </c>
      <c r="I1145" t="s">
        <v>3084</v>
      </c>
      <c r="J1145" t="s">
        <v>3090</v>
      </c>
      <c r="T1145" t="s">
        <v>3091</v>
      </c>
      <c r="AE1145" t="s">
        <v>3093</v>
      </c>
    </row>
    <row r="1146" spans="1:31" outlineLevel="2" x14ac:dyDescent="0.25">
      <c r="A1146" t="s">
        <v>3124</v>
      </c>
      <c r="F1146" t="s">
        <v>4062</v>
      </c>
      <c r="G1146" s="3"/>
      <c r="H1146" s="3" t="s">
        <v>3123</v>
      </c>
      <c r="I1146" t="s">
        <v>6389</v>
      </c>
      <c r="J1146" t="s">
        <v>3088</v>
      </c>
      <c r="T1146" t="s">
        <v>2359</v>
      </c>
      <c r="AE1146" t="s">
        <v>6681</v>
      </c>
    </row>
    <row r="1147" spans="1:31" outlineLevel="2" x14ac:dyDescent="0.25">
      <c r="A1147" t="s">
        <v>3124</v>
      </c>
      <c r="F1147" t="s">
        <v>4063</v>
      </c>
      <c r="G1147" s="3"/>
      <c r="H1147" s="3" t="s">
        <v>3123</v>
      </c>
      <c r="I1147" t="s">
        <v>4735</v>
      </c>
      <c r="J1147" t="s">
        <v>5440</v>
      </c>
      <c r="T1147" t="s">
        <v>2359</v>
      </c>
      <c r="AE1147" t="s">
        <v>6681</v>
      </c>
    </row>
    <row r="1148" spans="1:31" outlineLevel="2" x14ac:dyDescent="0.25">
      <c r="A1148" t="s">
        <v>3124</v>
      </c>
      <c r="F1148" t="s">
        <v>4067</v>
      </c>
      <c r="G1148" s="3"/>
      <c r="H1148" s="3" t="s">
        <v>3123</v>
      </c>
      <c r="I1148" t="s">
        <v>5142</v>
      </c>
      <c r="J1148" t="s">
        <v>3125</v>
      </c>
      <c r="T1148" t="s">
        <v>2359</v>
      </c>
      <c r="AE1148" t="s">
        <v>6681</v>
      </c>
    </row>
    <row r="1149" spans="1:31" outlineLevel="2" x14ac:dyDescent="0.25">
      <c r="A1149" t="s">
        <v>3124</v>
      </c>
      <c r="F1149" t="s">
        <v>4068</v>
      </c>
      <c r="G1149" s="3"/>
      <c r="H1149" s="3" t="s">
        <v>3123</v>
      </c>
      <c r="I1149" t="s">
        <v>5141</v>
      </c>
      <c r="J1149" t="s">
        <v>3086</v>
      </c>
      <c r="T1149" t="s">
        <v>2359</v>
      </c>
      <c r="AE1149" t="s">
        <v>6681</v>
      </c>
    </row>
    <row r="1150" spans="1:31" outlineLevel="2" x14ac:dyDescent="0.25">
      <c r="A1150" t="s">
        <v>3124</v>
      </c>
      <c r="F1150" t="s">
        <v>4069</v>
      </c>
      <c r="G1150" s="3"/>
      <c r="H1150" s="3" t="s">
        <v>3123</v>
      </c>
      <c r="I1150" t="s">
        <v>2977</v>
      </c>
      <c r="J1150" t="s">
        <v>5040</v>
      </c>
      <c r="T1150" t="s">
        <v>2359</v>
      </c>
      <c r="AE1150" t="s">
        <v>6681</v>
      </c>
    </row>
    <row r="1151" spans="1:31" outlineLevel="2" x14ac:dyDescent="0.25">
      <c r="A1151" t="s">
        <v>3124</v>
      </c>
      <c r="F1151" t="s">
        <v>6666</v>
      </c>
      <c r="G1151" s="3"/>
      <c r="H1151" s="3" t="s">
        <v>3123</v>
      </c>
      <c r="I1151" t="s">
        <v>3424</v>
      </c>
      <c r="J1151" t="s">
        <v>3832</v>
      </c>
      <c r="T1151" t="s">
        <v>2359</v>
      </c>
      <c r="AE1151" t="s">
        <v>6681</v>
      </c>
    </row>
    <row r="1152" spans="1:31" outlineLevel="2" x14ac:dyDescent="0.25">
      <c r="A1152" t="s">
        <v>6598</v>
      </c>
      <c r="F1152" t="s">
        <v>4062</v>
      </c>
      <c r="G1152" s="3"/>
      <c r="H1152" s="3">
        <v>1962</v>
      </c>
      <c r="I1152" t="s">
        <v>5768</v>
      </c>
      <c r="J1152" t="s">
        <v>6599</v>
      </c>
      <c r="T1152" t="s">
        <v>6600</v>
      </c>
      <c r="AE1152" t="s">
        <v>4927</v>
      </c>
    </row>
    <row r="1153" spans="1:31" outlineLevel="1" x14ac:dyDescent="0.25">
      <c r="A1153" s="12" t="s">
        <v>3092</v>
      </c>
      <c r="G1153" s="3"/>
      <c r="H1153" s="3"/>
    </row>
    <row r="1154" spans="1:31" outlineLevel="2" x14ac:dyDescent="0.25">
      <c r="A1154" t="s">
        <v>4421</v>
      </c>
      <c r="F1154" t="s">
        <v>4062</v>
      </c>
      <c r="G1154" s="3"/>
      <c r="H1154" s="3" t="s">
        <v>5315</v>
      </c>
      <c r="I1154" t="s">
        <v>6861</v>
      </c>
      <c r="J1154" t="s">
        <v>1677</v>
      </c>
      <c r="T1154" t="s">
        <v>5224</v>
      </c>
      <c r="AE1154" t="s">
        <v>5225</v>
      </c>
    </row>
    <row r="1155" spans="1:31" outlineLevel="2" x14ac:dyDescent="0.25">
      <c r="A1155" t="s">
        <v>4421</v>
      </c>
      <c r="F1155" t="s">
        <v>4063</v>
      </c>
      <c r="G1155" s="3"/>
      <c r="H1155" s="3" t="s">
        <v>5315</v>
      </c>
      <c r="I1155" t="s">
        <v>5276</v>
      </c>
      <c r="J1155" t="s">
        <v>6710</v>
      </c>
      <c r="T1155" t="s">
        <v>5224</v>
      </c>
      <c r="AE1155" t="s">
        <v>5225</v>
      </c>
    </row>
    <row r="1156" spans="1:31" outlineLevel="2" x14ac:dyDescent="0.25">
      <c r="A1156" t="s">
        <v>2292</v>
      </c>
      <c r="F1156" t="s">
        <v>4062</v>
      </c>
      <c r="G1156" s="3"/>
      <c r="H1156" s="3"/>
      <c r="I1156" t="s">
        <v>5559</v>
      </c>
      <c r="J1156" t="s">
        <v>3089</v>
      </c>
      <c r="T1156" t="s">
        <v>6819</v>
      </c>
      <c r="AE1156" t="s">
        <v>4687</v>
      </c>
    </row>
    <row r="1157" spans="1:31" outlineLevel="2" x14ac:dyDescent="0.25">
      <c r="A1157" t="s">
        <v>2292</v>
      </c>
      <c r="F1157" t="s">
        <v>4063</v>
      </c>
      <c r="G1157" s="3"/>
      <c r="H1157" s="3"/>
      <c r="I1157" t="s">
        <v>5142</v>
      </c>
      <c r="J1157" t="s">
        <v>1677</v>
      </c>
      <c r="T1157" t="s">
        <v>6819</v>
      </c>
      <c r="AE1157" t="s">
        <v>4687</v>
      </c>
    </row>
    <row r="1158" spans="1:31" outlineLevel="2" x14ac:dyDescent="0.25">
      <c r="A1158" t="s">
        <v>2292</v>
      </c>
      <c r="F1158" t="s">
        <v>4067</v>
      </c>
      <c r="G1158" s="3"/>
      <c r="H1158" s="3"/>
      <c r="I1158" t="s">
        <v>5141</v>
      </c>
      <c r="J1158" t="s">
        <v>684</v>
      </c>
      <c r="T1158" t="s">
        <v>6819</v>
      </c>
      <c r="AE1158" t="s">
        <v>4687</v>
      </c>
    </row>
    <row r="1159" spans="1:31" outlineLevel="2" x14ac:dyDescent="0.25">
      <c r="A1159" t="s">
        <v>2292</v>
      </c>
      <c r="F1159" t="s">
        <v>4068</v>
      </c>
      <c r="G1159" s="3"/>
      <c r="H1159" s="3"/>
      <c r="I1159" t="s">
        <v>5143</v>
      </c>
      <c r="J1159" t="s">
        <v>5573</v>
      </c>
      <c r="T1159" t="s">
        <v>6819</v>
      </c>
      <c r="AE1159" t="s">
        <v>4687</v>
      </c>
    </row>
    <row r="1160" spans="1:31" outlineLevel="2" x14ac:dyDescent="0.25">
      <c r="A1160" t="s">
        <v>2292</v>
      </c>
      <c r="F1160" t="s">
        <v>4069</v>
      </c>
      <c r="G1160" s="3"/>
      <c r="H1160" s="3"/>
      <c r="I1160" t="s">
        <v>3424</v>
      </c>
      <c r="J1160" t="s">
        <v>3834</v>
      </c>
      <c r="T1160" t="s">
        <v>6819</v>
      </c>
      <c r="AE1160" t="s">
        <v>4687</v>
      </c>
    </row>
    <row r="1161" spans="1:31" outlineLevel="2" x14ac:dyDescent="0.25">
      <c r="A1161" t="s">
        <v>2292</v>
      </c>
      <c r="F1161" t="s">
        <v>6666</v>
      </c>
      <c r="G1161" s="3"/>
      <c r="H1161" s="3"/>
      <c r="I1161" t="s">
        <v>1101</v>
      </c>
      <c r="J1161" t="s">
        <v>5040</v>
      </c>
      <c r="T1161" t="s">
        <v>6819</v>
      </c>
      <c r="AE1161" t="s">
        <v>4687</v>
      </c>
    </row>
    <row r="1162" spans="1:31" outlineLevel="2" x14ac:dyDescent="0.25">
      <c r="A1162" t="s">
        <v>2292</v>
      </c>
      <c r="F1162" t="s">
        <v>6245</v>
      </c>
      <c r="G1162" s="3"/>
      <c r="H1162" s="3"/>
      <c r="I1162" t="s">
        <v>639</v>
      </c>
      <c r="J1162" t="s">
        <v>3089</v>
      </c>
      <c r="T1162" t="s">
        <v>6819</v>
      </c>
      <c r="AE1162" t="s">
        <v>4687</v>
      </c>
    </row>
    <row r="1163" spans="1:31" outlineLevel="2" x14ac:dyDescent="0.25">
      <c r="A1163" t="s">
        <v>2292</v>
      </c>
      <c r="F1163" t="s">
        <v>791</v>
      </c>
      <c r="G1163" s="3"/>
      <c r="H1163" s="3"/>
      <c r="I1163" t="s">
        <v>5559</v>
      </c>
      <c r="J1163" t="s">
        <v>3089</v>
      </c>
      <c r="T1163" t="s">
        <v>6819</v>
      </c>
      <c r="AE1163" t="s">
        <v>4687</v>
      </c>
    </row>
    <row r="1164" spans="1:31" outlineLevel="2" x14ac:dyDescent="0.25">
      <c r="A1164" t="s">
        <v>2292</v>
      </c>
      <c r="F1164" t="s">
        <v>792</v>
      </c>
      <c r="G1164" s="3"/>
      <c r="H1164" s="3"/>
      <c r="I1164" t="s">
        <v>633</v>
      </c>
      <c r="J1164" t="s">
        <v>5560</v>
      </c>
      <c r="T1164" t="s">
        <v>6819</v>
      </c>
      <c r="AE1164" t="s">
        <v>4687</v>
      </c>
    </row>
    <row r="1165" spans="1:31" outlineLevel="2" x14ac:dyDescent="0.25">
      <c r="A1165" t="s">
        <v>2292</v>
      </c>
      <c r="F1165" t="s">
        <v>1406</v>
      </c>
      <c r="G1165" s="3"/>
      <c r="H1165" s="3"/>
      <c r="I1165" t="s">
        <v>817</v>
      </c>
      <c r="J1165" t="s">
        <v>5573</v>
      </c>
      <c r="T1165" t="s">
        <v>6819</v>
      </c>
      <c r="AE1165" t="s">
        <v>4687</v>
      </c>
    </row>
    <row r="1166" spans="1:31" outlineLevel="2" x14ac:dyDescent="0.25">
      <c r="A1166" t="s">
        <v>2292</v>
      </c>
      <c r="F1166" t="s">
        <v>1407</v>
      </c>
      <c r="G1166" s="3"/>
      <c r="H1166" s="3"/>
      <c r="I1166" t="s">
        <v>4239</v>
      </c>
      <c r="J1166" t="s">
        <v>3834</v>
      </c>
      <c r="T1166" t="s">
        <v>6819</v>
      </c>
      <c r="AE1166" t="s">
        <v>4687</v>
      </c>
    </row>
    <row r="1167" spans="1:31" outlineLevel="2" x14ac:dyDescent="0.25">
      <c r="A1167" t="s">
        <v>4469</v>
      </c>
      <c r="F1167" t="s">
        <v>4062</v>
      </c>
      <c r="G1167" s="3"/>
      <c r="H1167" s="3"/>
      <c r="I1167" t="s">
        <v>1779</v>
      </c>
      <c r="J1167" t="s">
        <v>1506</v>
      </c>
      <c r="T1167" t="s">
        <v>1505</v>
      </c>
      <c r="AE1167" t="s">
        <v>1837</v>
      </c>
    </row>
    <row r="1168" spans="1:31" outlineLevel="2" x14ac:dyDescent="0.25">
      <c r="A1168" t="s">
        <v>4469</v>
      </c>
      <c r="F1168" t="s">
        <v>4063</v>
      </c>
      <c r="G1168" s="3"/>
      <c r="H1168" s="3"/>
      <c r="I1168" t="s">
        <v>5855</v>
      </c>
      <c r="J1168" t="s">
        <v>1507</v>
      </c>
      <c r="T1168" t="s">
        <v>1505</v>
      </c>
      <c r="AE1168" t="s">
        <v>1837</v>
      </c>
    </row>
    <row r="1169" spans="1:31" outlineLevel="2" x14ac:dyDescent="0.25">
      <c r="A1169" t="s">
        <v>4469</v>
      </c>
      <c r="F1169" t="s">
        <v>4067</v>
      </c>
      <c r="G1169" s="3"/>
      <c r="H1169" s="3"/>
      <c r="I1169" t="s">
        <v>1508</v>
      </c>
      <c r="J1169" t="s">
        <v>1509</v>
      </c>
      <c r="T1169" t="s">
        <v>1505</v>
      </c>
      <c r="AE1169" t="s">
        <v>1837</v>
      </c>
    </row>
    <row r="1170" spans="1:31" outlineLevel="1" x14ac:dyDescent="0.25">
      <c r="A1170" s="12" t="s">
        <v>4992</v>
      </c>
      <c r="G1170" s="3"/>
      <c r="H1170" s="3"/>
    </row>
    <row r="1171" spans="1:31" outlineLevel="2" x14ac:dyDescent="0.25">
      <c r="A1171" t="s">
        <v>4993</v>
      </c>
      <c r="F1171" t="s">
        <v>4065</v>
      </c>
      <c r="G1171" s="3"/>
      <c r="H1171" s="3">
        <v>2002</v>
      </c>
      <c r="T1171" t="s">
        <v>657</v>
      </c>
      <c r="AE1171" t="s">
        <v>122</v>
      </c>
    </row>
    <row r="1172" spans="1:31" outlineLevel="2" x14ac:dyDescent="0.25">
      <c r="A1172" t="s">
        <v>4993</v>
      </c>
      <c r="F1172" t="s">
        <v>4065</v>
      </c>
      <c r="G1172" s="3"/>
      <c r="H1172" s="3" t="s">
        <v>1061</v>
      </c>
      <c r="T1172" t="s">
        <v>4994</v>
      </c>
      <c r="AE1172" t="s">
        <v>2782</v>
      </c>
    </row>
    <row r="1173" spans="1:31" outlineLevel="2" x14ac:dyDescent="0.25">
      <c r="A1173" t="s">
        <v>4993</v>
      </c>
      <c r="F1173" t="s">
        <v>4065</v>
      </c>
      <c r="G1173" s="3"/>
      <c r="H1173" s="3" t="s">
        <v>1061</v>
      </c>
      <c r="T1173" t="s">
        <v>4994</v>
      </c>
      <c r="AE1173" t="s">
        <v>2782</v>
      </c>
    </row>
    <row r="1174" spans="1:31" outlineLevel="2" x14ac:dyDescent="0.25">
      <c r="A1174" t="s">
        <v>4993</v>
      </c>
      <c r="F1174" t="s">
        <v>4065</v>
      </c>
      <c r="G1174" s="3"/>
      <c r="H1174" s="3">
        <v>2004</v>
      </c>
      <c r="T1174" t="s">
        <v>4994</v>
      </c>
      <c r="AE1174" t="s">
        <v>2782</v>
      </c>
    </row>
    <row r="1175" spans="1:31" outlineLevel="2" x14ac:dyDescent="0.25">
      <c r="A1175" t="s">
        <v>4993</v>
      </c>
      <c r="F1175" t="s">
        <v>4065</v>
      </c>
      <c r="G1175" s="3"/>
      <c r="H1175" s="3">
        <v>2004</v>
      </c>
      <c r="T1175" t="s">
        <v>4831</v>
      </c>
      <c r="AE1175" t="s">
        <v>2782</v>
      </c>
    </row>
    <row r="1176" spans="1:31" outlineLevel="2" x14ac:dyDescent="0.25">
      <c r="A1176" t="s">
        <v>4993</v>
      </c>
      <c r="F1176" t="s">
        <v>4065</v>
      </c>
      <c r="G1176" s="3"/>
      <c r="H1176" s="3">
        <v>2005</v>
      </c>
      <c r="T1176" t="s">
        <v>561</v>
      </c>
      <c r="AE1176" t="s">
        <v>122</v>
      </c>
    </row>
    <row r="1177" spans="1:31" outlineLevel="2" x14ac:dyDescent="0.25">
      <c r="A1177" t="s">
        <v>4993</v>
      </c>
      <c r="F1177" t="s">
        <v>4065</v>
      </c>
      <c r="G1177" s="3"/>
      <c r="H1177" s="3">
        <v>2006</v>
      </c>
      <c r="T1177" t="s">
        <v>4995</v>
      </c>
      <c r="AE1177" t="s">
        <v>4989</v>
      </c>
    </row>
    <row r="1178" spans="1:31" outlineLevel="2" x14ac:dyDescent="0.25">
      <c r="A1178" t="s">
        <v>4993</v>
      </c>
      <c r="F1178" t="s">
        <v>4065</v>
      </c>
      <c r="G1178" s="3"/>
      <c r="H1178" s="3" t="s">
        <v>1061</v>
      </c>
      <c r="T1178" t="s">
        <v>3476</v>
      </c>
      <c r="AE1178" t="s">
        <v>122</v>
      </c>
    </row>
    <row r="1179" spans="1:31" outlineLevel="2" x14ac:dyDescent="0.25">
      <c r="A1179" t="s">
        <v>4993</v>
      </c>
      <c r="F1179" t="s">
        <v>4065</v>
      </c>
      <c r="G1179" s="3"/>
      <c r="H1179" s="3">
        <v>2003</v>
      </c>
      <c r="T1179" t="s">
        <v>4833</v>
      </c>
      <c r="AE1179" t="s">
        <v>122</v>
      </c>
    </row>
    <row r="1180" spans="1:31" outlineLevel="2" x14ac:dyDescent="0.25">
      <c r="A1180" t="s">
        <v>4993</v>
      </c>
      <c r="F1180" t="s">
        <v>4065</v>
      </c>
      <c r="G1180" s="3"/>
      <c r="H1180" s="3">
        <v>1997</v>
      </c>
      <c r="T1180" t="s">
        <v>4996</v>
      </c>
      <c r="AE1180" t="s">
        <v>4990</v>
      </c>
    </row>
    <row r="1181" spans="1:31" outlineLevel="2" x14ac:dyDescent="0.25">
      <c r="A1181" t="s">
        <v>4993</v>
      </c>
      <c r="F1181" t="s">
        <v>4065</v>
      </c>
      <c r="G1181" s="3"/>
      <c r="H1181" s="3">
        <v>2000</v>
      </c>
      <c r="T1181" t="s">
        <v>4832</v>
      </c>
      <c r="AE1181" t="s">
        <v>3357</v>
      </c>
    </row>
    <row r="1182" spans="1:31" outlineLevel="2" x14ac:dyDescent="0.25">
      <c r="A1182" t="s">
        <v>4993</v>
      </c>
      <c r="F1182" t="s">
        <v>4065</v>
      </c>
      <c r="G1182" s="3"/>
      <c r="H1182" s="3">
        <v>2000</v>
      </c>
      <c r="T1182" t="s">
        <v>4997</v>
      </c>
      <c r="AE1182" t="s">
        <v>4989</v>
      </c>
    </row>
    <row r="1183" spans="1:31" outlineLevel="2" x14ac:dyDescent="0.25">
      <c r="A1183" t="s">
        <v>4993</v>
      </c>
      <c r="F1183" t="s">
        <v>4065</v>
      </c>
      <c r="G1183" s="3"/>
      <c r="H1183" s="3">
        <v>2001</v>
      </c>
      <c r="T1183" t="s">
        <v>4997</v>
      </c>
      <c r="AE1183" t="s">
        <v>4989</v>
      </c>
    </row>
    <row r="1184" spans="1:31" outlineLevel="2" x14ac:dyDescent="0.25">
      <c r="A1184" t="s">
        <v>4993</v>
      </c>
      <c r="F1184" t="s">
        <v>4065</v>
      </c>
      <c r="G1184" s="3"/>
      <c r="H1184" s="3">
        <v>2001</v>
      </c>
      <c r="T1184" t="s">
        <v>4997</v>
      </c>
      <c r="AE1184" t="s">
        <v>4989</v>
      </c>
    </row>
    <row r="1185" spans="1:37" outlineLevel="1" x14ac:dyDescent="0.25">
      <c r="A1185" t="s">
        <v>6085</v>
      </c>
      <c r="G1185" s="3"/>
      <c r="H1185" s="3"/>
    </row>
    <row r="1186" spans="1:37" outlineLevel="2" x14ac:dyDescent="0.25">
      <c r="A1186" t="s">
        <v>28</v>
      </c>
      <c r="F1186" t="s">
        <v>29</v>
      </c>
      <c r="G1186" s="3"/>
      <c r="H1186" s="3"/>
      <c r="J1186" t="s">
        <v>5401</v>
      </c>
      <c r="T1186" t="s">
        <v>1711</v>
      </c>
      <c r="AE1186" t="s">
        <v>1712</v>
      </c>
    </row>
    <row r="1187" spans="1:37" outlineLevel="1" x14ac:dyDescent="0.25">
      <c r="A1187" s="12" t="s">
        <v>795</v>
      </c>
      <c r="G1187" s="3"/>
      <c r="H1187" s="3"/>
    </row>
    <row r="1188" spans="1:37" outlineLevel="2" x14ac:dyDescent="0.25">
      <c r="A1188" t="s">
        <v>796</v>
      </c>
      <c r="F1188" t="s">
        <v>4062</v>
      </c>
      <c r="G1188" s="3"/>
      <c r="H1188" s="3">
        <v>2005</v>
      </c>
      <c r="I1188" t="s">
        <v>797</v>
      </c>
      <c r="J1188" t="s">
        <v>5401</v>
      </c>
      <c r="T1188" t="s">
        <v>4041</v>
      </c>
      <c r="AE1188" t="s">
        <v>4042</v>
      </c>
    </row>
    <row r="1189" spans="1:37" outlineLevel="2" x14ac:dyDescent="0.25">
      <c r="A1189" t="s">
        <v>796</v>
      </c>
      <c r="F1189" t="s">
        <v>4063</v>
      </c>
      <c r="G1189" s="3"/>
      <c r="H1189" s="3">
        <v>2005</v>
      </c>
      <c r="I1189" t="s">
        <v>797</v>
      </c>
      <c r="J1189" t="s">
        <v>5401</v>
      </c>
      <c r="T1189" t="s">
        <v>4041</v>
      </c>
      <c r="AE1189" t="s">
        <v>4042</v>
      </c>
    </row>
    <row r="1190" spans="1:37" outlineLevel="2" x14ac:dyDescent="0.25">
      <c r="A1190" t="s">
        <v>796</v>
      </c>
      <c r="F1190" t="s">
        <v>4067</v>
      </c>
      <c r="G1190" s="3"/>
      <c r="H1190" s="3">
        <v>2005</v>
      </c>
      <c r="I1190" t="s">
        <v>797</v>
      </c>
      <c r="J1190" t="s">
        <v>5401</v>
      </c>
      <c r="T1190" t="s">
        <v>4041</v>
      </c>
      <c r="AE1190" t="s">
        <v>4042</v>
      </c>
    </row>
    <row r="1191" spans="1:37" outlineLevel="1" x14ac:dyDescent="0.25">
      <c r="G1191" s="3"/>
      <c r="H1191" s="3"/>
    </row>
    <row r="1192" spans="1:37" x14ac:dyDescent="0.25">
      <c r="A1192" s="12" t="s">
        <v>19998</v>
      </c>
      <c r="G1192" s="3"/>
      <c r="H1192" s="3"/>
    </row>
    <row r="1193" spans="1:37" ht="10.95" customHeight="1" x14ac:dyDescent="0.25">
      <c r="A1193" t="s">
        <v>19999</v>
      </c>
      <c r="B1193" t="s">
        <v>28</v>
      </c>
      <c r="C1193" t="s">
        <v>12986</v>
      </c>
      <c r="E1193" t="s">
        <v>18464</v>
      </c>
      <c r="G1193" s="3"/>
      <c r="H1193" s="3"/>
      <c r="AB1193">
        <f>COUNTIF(AA1194:AA1267,"1")</f>
        <v>0</v>
      </c>
      <c r="AC1193">
        <f t="shared" ref="AC1193:AC1256" si="4">COUNTIFS(T1193,"*dinosaur*")</f>
        <v>0</v>
      </c>
      <c r="AD1193">
        <f t="shared" ref="AD1193:AD1256" si="5">COUNTIFS(V1193,"*dinosaur*")</f>
        <v>0</v>
      </c>
      <c r="AK1193">
        <f>SUM(AJ1194:AJ1267)</f>
        <v>0</v>
      </c>
    </row>
    <row r="1194" spans="1:37" ht="10.95" customHeight="1" outlineLevel="1" x14ac:dyDescent="0.25">
      <c r="A1194" t="s">
        <v>17048</v>
      </c>
      <c r="C1194" t="s">
        <v>12986</v>
      </c>
      <c r="F1194" t="s">
        <v>3169</v>
      </c>
      <c r="G1194" s="3" t="s">
        <v>4065</v>
      </c>
      <c r="H1194" s="3">
        <v>1905</v>
      </c>
      <c r="I1194" t="s">
        <v>133</v>
      </c>
      <c r="J1194" t="s">
        <v>131</v>
      </c>
      <c r="T1194" t="s">
        <v>5511</v>
      </c>
      <c r="W1194">
        <v>1</v>
      </c>
      <c r="X1194" t="s">
        <v>7738</v>
      </c>
      <c r="AA1194">
        <f t="shared" ref="AA1194:AA1225" si="6">COUNTIF(T1194,"*Fuji*")</f>
        <v>0</v>
      </c>
      <c r="AC1194">
        <f t="shared" si="4"/>
        <v>0</v>
      </c>
      <c r="AD1194">
        <f t="shared" si="5"/>
        <v>0</v>
      </c>
      <c r="AE1194" t="s">
        <v>1712</v>
      </c>
      <c r="AH1194" t="s">
        <v>4925</v>
      </c>
      <c r="AI1194" t="s">
        <v>7738</v>
      </c>
    </row>
    <row r="1195" spans="1:37" ht="10.95" customHeight="1" outlineLevel="1" x14ac:dyDescent="0.25">
      <c r="A1195" t="s">
        <v>17048</v>
      </c>
      <c r="C1195" t="s">
        <v>12986</v>
      </c>
      <c r="F1195" t="s">
        <v>6545</v>
      </c>
      <c r="G1195" s="3" t="s">
        <v>4065</v>
      </c>
      <c r="H1195" s="3">
        <v>1905</v>
      </c>
      <c r="I1195" t="s">
        <v>1393</v>
      </c>
      <c r="J1195" t="s">
        <v>131</v>
      </c>
      <c r="T1195" t="s">
        <v>5511</v>
      </c>
      <c r="W1195">
        <v>1</v>
      </c>
      <c r="X1195" t="s">
        <v>7738</v>
      </c>
      <c r="AA1195">
        <f t="shared" si="6"/>
        <v>0</v>
      </c>
      <c r="AC1195">
        <f t="shared" si="4"/>
        <v>0</v>
      </c>
      <c r="AD1195">
        <f t="shared" si="5"/>
        <v>0</v>
      </c>
      <c r="AE1195" t="s">
        <v>1712</v>
      </c>
      <c r="AH1195" t="s">
        <v>4925</v>
      </c>
      <c r="AI1195" t="s">
        <v>7738</v>
      </c>
    </row>
    <row r="1196" spans="1:37" ht="10.95" customHeight="1" outlineLevel="1" x14ac:dyDescent="0.25">
      <c r="A1196" t="s">
        <v>17048</v>
      </c>
      <c r="C1196" t="s">
        <v>12986</v>
      </c>
      <c r="F1196" t="s">
        <v>3170</v>
      </c>
      <c r="G1196" s="3" t="s">
        <v>4065</v>
      </c>
      <c r="H1196" s="3">
        <v>1905</v>
      </c>
      <c r="I1196" t="s">
        <v>135</v>
      </c>
      <c r="J1196" t="s">
        <v>4009</v>
      </c>
      <c r="T1196" t="s">
        <v>5511</v>
      </c>
      <c r="W1196">
        <v>1</v>
      </c>
      <c r="X1196" t="s">
        <v>7738</v>
      </c>
      <c r="AA1196">
        <f t="shared" si="6"/>
        <v>0</v>
      </c>
      <c r="AC1196">
        <f t="shared" si="4"/>
        <v>0</v>
      </c>
      <c r="AD1196">
        <f t="shared" si="5"/>
        <v>0</v>
      </c>
      <c r="AE1196" t="s">
        <v>1712</v>
      </c>
      <c r="AH1196" t="s">
        <v>4925</v>
      </c>
      <c r="AI1196" t="s">
        <v>7738</v>
      </c>
    </row>
    <row r="1197" spans="1:37" ht="10.95" customHeight="1" outlineLevel="1" x14ac:dyDescent="0.25">
      <c r="A1197" t="s">
        <v>17048</v>
      </c>
      <c r="C1197" t="s">
        <v>12986</v>
      </c>
      <c r="F1197" t="s">
        <v>1394</v>
      </c>
      <c r="G1197" s="3" t="s">
        <v>4065</v>
      </c>
      <c r="H1197" s="3">
        <v>1905</v>
      </c>
      <c r="I1197" t="s">
        <v>1395</v>
      </c>
      <c r="J1197" t="s">
        <v>4009</v>
      </c>
      <c r="T1197" t="s">
        <v>5511</v>
      </c>
      <c r="W1197">
        <v>1</v>
      </c>
      <c r="X1197" t="s">
        <v>7738</v>
      </c>
      <c r="AA1197">
        <f t="shared" si="6"/>
        <v>0</v>
      </c>
      <c r="AC1197">
        <f t="shared" si="4"/>
        <v>0</v>
      </c>
      <c r="AD1197">
        <f t="shared" si="5"/>
        <v>0</v>
      </c>
      <c r="AE1197" t="s">
        <v>1712</v>
      </c>
      <c r="AH1197" t="s">
        <v>4925</v>
      </c>
      <c r="AI1197" t="s">
        <v>7738</v>
      </c>
    </row>
    <row r="1198" spans="1:37" ht="10.95" customHeight="1" outlineLevel="1" x14ac:dyDescent="0.25">
      <c r="A1198" t="s">
        <v>17048</v>
      </c>
      <c r="C1198" t="s">
        <v>12986</v>
      </c>
      <c r="F1198" t="s">
        <v>3171</v>
      </c>
      <c r="G1198" s="3" t="s">
        <v>4065</v>
      </c>
      <c r="H1198" s="3">
        <v>1905</v>
      </c>
      <c r="I1198" t="s">
        <v>3174</v>
      </c>
      <c r="J1198" t="s">
        <v>1647</v>
      </c>
      <c r="T1198" t="s">
        <v>5511</v>
      </c>
      <c r="W1198">
        <v>1</v>
      </c>
      <c r="X1198" t="s">
        <v>7738</v>
      </c>
      <c r="AA1198">
        <f t="shared" si="6"/>
        <v>0</v>
      </c>
      <c r="AC1198">
        <f t="shared" si="4"/>
        <v>0</v>
      </c>
      <c r="AD1198">
        <f t="shared" si="5"/>
        <v>0</v>
      </c>
      <c r="AE1198" t="s">
        <v>1712</v>
      </c>
      <c r="AH1198" t="s">
        <v>4925</v>
      </c>
      <c r="AI1198" t="s">
        <v>7738</v>
      </c>
    </row>
    <row r="1199" spans="1:37" ht="10.95" customHeight="1" outlineLevel="1" x14ac:dyDescent="0.25">
      <c r="A1199" t="s">
        <v>17048</v>
      </c>
      <c r="C1199" t="s">
        <v>12986</v>
      </c>
      <c r="F1199" t="s">
        <v>4838</v>
      </c>
      <c r="G1199" s="3" t="s">
        <v>4065</v>
      </c>
      <c r="H1199" s="3">
        <v>1905</v>
      </c>
      <c r="I1199" t="s">
        <v>4839</v>
      </c>
      <c r="J1199" t="s">
        <v>3832</v>
      </c>
      <c r="T1199" t="s">
        <v>5511</v>
      </c>
      <c r="W1199">
        <v>1</v>
      </c>
      <c r="X1199" t="s">
        <v>7738</v>
      </c>
      <c r="AA1199">
        <f t="shared" si="6"/>
        <v>0</v>
      </c>
      <c r="AC1199">
        <f t="shared" si="4"/>
        <v>0</v>
      </c>
      <c r="AD1199">
        <f t="shared" si="5"/>
        <v>0</v>
      </c>
      <c r="AE1199" t="s">
        <v>1712</v>
      </c>
      <c r="AH1199" t="s">
        <v>4925</v>
      </c>
      <c r="AI1199" t="s">
        <v>7738</v>
      </c>
    </row>
    <row r="1200" spans="1:37" ht="10.95" customHeight="1" outlineLevel="1" x14ac:dyDescent="0.25">
      <c r="A1200" t="s">
        <v>17048</v>
      </c>
      <c r="C1200" t="s">
        <v>12986</v>
      </c>
      <c r="F1200" t="s">
        <v>1185</v>
      </c>
      <c r="G1200" s="3" t="s">
        <v>4065</v>
      </c>
      <c r="H1200" s="3">
        <v>1905</v>
      </c>
      <c r="I1200" t="s">
        <v>649</v>
      </c>
      <c r="J1200" t="s">
        <v>815</v>
      </c>
      <c r="T1200" t="s">
        <v>5511</v>
      </c>
      <c r="W1200">
        <v>1</v>
      </c>
      <c r="X1200" t="s">
        <v>7738</v>
      </c>
      <c r="AA1200">
        <f t="shared" si="6"/>
        <v>0</v>
      </c>
      <c r="AC1200">
        <f t="shared" si="4"/>
        <v>0</v>
      </c>
      <c r="AD1200">
        <f t="shared" si="5"/>
        <v>0</v>
      </c>
      <c r="AE1200" t="s">
        <v>1712</v>
      </c>
      <c r="AH1200" t="s">
        <v>4925</v>
      </c>
      <c r="AI1200" t="s">
        <v>7738</v>
      </c>
    </row>
    <row r="1201" spans="1:35" ht="10.95" customHeight="1" outlineLevel="1" x14ac:dyDescent="0.25">
      <c r="A1201" t="s">
        <v>17048</v>
      </c>
      <c r="C1201" t="s">
        <v>12986</v>
      </c>
      <c r="F1201" t="s">
        <v>1186</v>
      </c>
      <c r="G1201" s="3" t="s">
        <v>4065</v>
      </c>
      <c r="H1201" s="3">
        <v>1905</v>
      </c>
      <c r="I1201" t="s">
        <v>1672</v>
      </c>
      <c r="J1201" t="s">
        <v>2159</v>
      </c>
      <c r="T1201" t="s">
        <v>5511</v>
      </c>
      <c r="W1201">
        <v>1</v>
      </c>
      <c r="X1201" t="s">
        <v>7738</v>
      </c>
      <c r="AA1201">
        <f t="shared" si="6"/>
        <v>0</v>
      </c>
      <c r="AC1201">
        <f t="shared" si="4"/>
        <v>0</v>
      </c>
      <c r="AD1201">
        <f t="shared" si="5"/>
        <v>0</v>
      </c>
      <c r="AE1201" t="s">
        <v>1712</v>
      </c>
      <c r="AH1201" t="s">
        <v>4925</v>
      </c>
      <c r="AI1201" t="s">
        <v>7738</v>
      </c>
    </row>
    <row r="1202" spans="1:35" ht="10.95" customHeight="1" outlineLevel="1" x14ac:dyDescent="0.25">
      <c r="A1202" t="s">
        <v>17048</v>
      </c>
      <c r="C1202" t="s">
        <v>12986</v>
      </c>
      <c r="F1202" t="s">
        <v>604</v>
      </c>
      <c r="G1202" s="3" t="s">
        <v>4065</v>
      </c>
      <c r="H1202" s="3">
        <v>1905</v>
      </c>
      <c r="I1202" t="s">
        <v>605</v>
      </c>
      <c r="J1202" t="s">
        <v>2159</v>
      </c>
      <c r="T1202" t="s">
        <v>5511</v>
      </c>
      <c r="W1202">
        <v>1</v>
      </c>
      <c r="X1202" t="s">
        <v>7738</v>
      </c>
      <c r="AA1202">
        <f t="shared" si="6"/>
        <v>0</v>
      </c>
      <c r="AC1202">
        <f t="shared" si="4"/>
        <v>0</v>
      </c>
      <c r="AD1202">
        <f t="shared" si="5"/>
        <v>0</v>
      </c>
      <c r="AE1202" t="s">
        <v>1712</v>
      </c>
      <c r="AH1202" t="s">
        <v>4925</v>
      </c>
      <c r="AI1202" t="s">
        <v>7738</v>
      </c>
    </row>
    <row r="1203" spans="1:35" ht="10.95" customHeight="1" outlineLevel="1" x14ac:dyDescent="0.25">
      <c r="A1203" t="s">
        <v>17048</v>
      </c>
      <c r="C1203" t="s">
        <v>12986</v>
      </c>
      <c r="F1203" t="s">
        <v>1187</v>
      </c>
      <c r="G1203" s="3" t="s">
        <v>4065</v>
      </c>
      <c r="H1203" s="3">
        <v>1905</v>
      </c>
      <c r="I1203" t="s">
        <v>4625</v>
      </c>
      <c r="J1203" t="s">
        <v>2861</v>
      </c>
      <c r="T1203" t="s">
        <v>5511</v>
      </c>
      <c r="W1203">
        <v>1</v>
      </c>
      <c r="X1203" t="s">
        <v>7738</v>
      </c>
      <c r="AA1203">
        <f t="shared" si="6"/>
        <v>0</v>
      </c>
      <c r="AC1203">
        <f t="shared" si="4"/>
        <v>0</v>
      </c>
      <c r="AD1203">
        <f t="shared" si="5"/>
        <v>0</v>
      </c>
      <c r="AE1203" t="s">
        <v>1712</v>
      </c>
      <c r="AH1203" t="s">
        <v>4925</v>
      </c>
      <c r="AI1203" t="s">
        <v>7738</v>
      </c>
    </row>
    <row r="1204" spans="1:35" ht="10.95" customHeight="1" outlineLevel="1" x14ac:dyDescent="0.25">
      <c r="A1204" t="s">
        <v>17048</v>
      </c>
      <c r="C1204" t="s">
        <v>12986</v>
      </c>
      <c r="F1204" t="s">
        <v>1188</v>
      </c>
      <c r="G1204" s="3" t="s">
        <v>4065</v>
      </c>
      <c r="H1204" s="3">
        <v>1905</v>
      </c>
      <c r="I1204" t="s">
        <v>1675</v>
      </c>
      <c r="J1204" t="s">
        <v>5484</v>
      </c>
      <c r="T1204" t="s">
        <v>5511</v>
      </c>
      <c r="W1204">
        <v>1</v>
      </c>
      <c r="X1204" t="s">
        <v>7738</v>
      </c>
      <c r="AA1204">
        <f t="shared" si="6"/>
        <v>0</v>
      </c>
      <c r="AC1204">
        <f t="shared" si="4"/>
        <v>0</v>
      </c>
      <c r="AD1204">
        <f t="shared" si="5"/>
        <v>0</v>
      </c>
      <c r="AE1204" t="s">
        <v>1712</v>
      </c>
      <c r="AH1204" t="s">
        <v>4925</v>
      </c>
      <c r="AI1204" t="s">
        <v>7738</v>
      </c>
    </row>
    <row r="1205" spans="1:35" ht="10.95" customHeight="1" outlineLevel="1" x14ac:dyDescent="0.25">
      <c r="A1205" t="s">
        <v>17048</v>
      </c>
      <c r="C1205" t="s">
        <v>12986</v>
      </c>
      <c r="F1205" t="s">
        <v>1189</v>
      </c>
      <c r="G1205" s="3" t="s">
        <v>4065</v>
      </c>
      <c r="H1205" s="3">
        <v>1905</v>
      </c>
      <c r="I1205" t="s">
        <v>3315</v>
      </c>
      <c r="J1205" t="s">
        <v>5034</v>
      </c>
      <c r="T1205" t="s">
        <v>5511</v>
      </c>
      <c r="W1205">
        <v>1</v>
      </c>
      <c r="X1205" t="s">
        <v>7738</v>
      </c>
      <c r="AA1205">
        <f t="shared" si="6"/>
        <v>0</v>
      </c>
      <c r="AC1205">
        <f t="shared" si="4"/>
        <v>0</v>
      </c>
      <c r="AD1205">
        <f t="shared" si="5"/>
        <v>0</v>
      </c>
      <c r="AE1205" t="s">
        <v>1712</v>
      </c>
      <c r="AH1205" t="s">
        <v>4925</v>
      </c>
      <c r="AI1205" t="s">
        <v>7738</v>
      </c>
    </row>
    <row r="1206" spans="1:35" ht="10.95" customHeight="1" outlineLevel="1" x14ac:dyDescent="0.25">
      <c r="A1206" t="s">
        <v>17048</v>
      </c>
      <c r="C1206" t="s">
        <v>12986</v>
      </c>
      <c r="F1206" t="s">
        <v>606</v>
      </c>
      <c r="G1206" s="3" t="s">
        <v>4065</v>
      </c>
      <c r="H1206" s="3">
        <v>1905</v>
      </c>
      <c r="I1206" t="s">
        <v>607</v>
      </c>
      <c r="J1206" t="s">
        <v>5034</v>
      </c>
      <c r="T1206" t="s">
        <v>5511</v>
      </c>
      <c r="W1206">
        <v>1</v>
      </c>
      <c r="X1206" t="s">
        <v>7738</v>
      </c>
      <c r="AA1206">
        <f t="shared" si="6"/>
        <v>0</v>
      </c>
      <c r="AC1206">
        <f t="shared" si="4"/>
        <v>0</v>
      </c>
      <c r="AD1206">
        <f t="shared" si="5"/>
        <v>0</v>
      </c>
      <c r="AE1206" t="s">
        <v>1712</v>
      </c>
      <c r="AH1206" t="s">
        <v>4623</v>
      </c>
      <c r="AI1206" t="s">
        <v>7738</v>
      </c>
    </row>
    <row r="1207" spans="1:35" ht="10.95" customHeight="1" outlineLevel="1" x14ac:dyDescent="0.25">
      <c r="A1207" t="s">
        <v>17048</v>
      </c>
      <c r="C1207" t="s">
        <v>12986</v>
      </c>
      <c r="F1207" t="s">
        <v>1190</v>
      </c>
      <c r="G1207" s="3" t="s">
        <v>4065</v>
      </c>
      <c r="H1207" s="3">
        <v>1905</v>
      </c>
      <c r="I1207" t="s">
        <v>1101</v>
      </c>
      <c r="J1207" t="s">
        <v>5041</v>
      </c>
      <c r="T1207" t="s">
        <v>5511</v>
      </c>
      <c r="W1207">
        <v>1</v>
      </c>
      <c r="X1207" t="s">
        <v>7738</v>
      </c>
      <c r="AA1207">
        <f t="shared" si="6"/>
        <v>0</v>
      </c>
      <c r="AC1207">
        <f t="shared" si="4"/>
        <v>0</v>
      </c>
      <c r="AD1207">
        <f t="shared" si="5"/>
        <v>0</v>
      </c>
      <c r="AE1207" t="s">
        <v>1712</v>
      </c>
      <c r="AH1207" t="s">
        <v>4623</v>
      </c>
      <c r="AI1207" t="s">
        <v>7738</v>
      </c>
    </row>
    <row r="1208" spans="1:35" ht="10.95" customHeight="1" outlineLevel="1" x14ac:dyDescent="0.25">
      <c r="A1208" t="s">
        <v>17048</v>
      </c>
      <c r="C1208" t="s">
        <v>12986</v>
      </c>
      <c r="F1208" t="s">
        <v>6544</v>
      </c>
      <c r="G1208" s="3" t="s">
        <v>4065</v>
      </c>
      <c r="H1208" s="3">
        <v>1905</v>
      </c>
      <c r="I1208" t="s">
        <v>639</v>
      </c>
      <c r="J1208" t="s">
        <v>3833</v>
      </c>
      <c r="T1208" t="s">
        <v>5511</v>
      </c>
      <c r="W1208">
        <v>1</v>
      </c>
      <c r="X1208" t="s">
        <v>7738</v>
      </c>
      <c r="AA1208">
        <f t="shared" si="6"/>
        <v>0</v>
      </c>
      <c r="AC1208">
        <f t="shared" si="4"/>
        <v>0</v>
      </c>
      <c r="AD1208">
        <f t="shared" si="5"/>
        <v>0</v>
      </c>
      <c r="AE1208" t="s">
        <v>1712</v>
      </c>
      <c r="AH1208" t="s">
        <v>4623</v>
      </c>
      <c r="AI1208" t="s">
        <v>7738</v>
      </c>
    </row>
    <row r="1209" spans="1:35" ht="10.95" customHeight="1" outlineLevel="1" x14ac:dyDescent="0.25">
      <c r="A1209" t="s">
        <v>17048</v>
      </c>
      <c r="C1209" t="s">
        <v>12986</v>
      </c>
      <c r="F1209" t="s">
        <v>608</v>
      </c>
      <c r="G1209" s="3" t="s">
        <v>4065</v>
      </c>
      <c r="H1209" s="3">
        <v>1905</v>
      </c>
      <c r="I1209" t="s">
        <v>3529</v>
      </c>
      <c r="J1209" t="s">
        <v>3832</v>
      </c>
      <c r="T1209" t="s">
        <v>1711</v>
      </c>
      <c r="W1209">
        <v>1</v>
      </c>
      <c r="X1209" t="s">
        <v>7738</v>
      </c>
      <c r="AA1209">
        <f t="shared" si="6"/>
        <v>0</v>
      </c>
      <c r="AC1209">
        <f t="shared" si="4"/>
        <v>0</v>
      </c>
      <c r="AD1209">
        <f t="shared" si="5"/>
        <v>0</v>
      </c>
      <c r="AE1209" t="s">
        <v>1712</v>
      </c>
      <c r="AH1209" t="s">
        <v>4623</v>
      </c>
      <c r="AI1209" t="s">
        <v>7738</v>
      </c>
    </row>
    <row r="1210" spans="1:35" ht="10.95" customHeight="1" outlineLevel="1" x14ac:dyDescent="0.25">
      <c r="A1210" t="s">
        <v>17048</v>
      </c>
      <c r="C1210" t="s">
        <v>12986</v>
      </c>
      <c r="F1210" t="s">
        <v>4345</v>
      </c>
      <c r="G1210" s="3" t="s">
        <v>4065</v>
      </c>
      <c r="H1210" s="3">
        <v>1905</v>
      </c>
      <c r="I1210" t="s">
        <v>1675</v>
      </c>
      <c r="J1210" t="s">
        <v>3832</v>
      </c>
      <c r="T1210" t="s">
        <v>1711</v>
      </c>
      <c r="W1210">
        <v>1</v>
      </c>
      <c r="X1210" t="s">
        <v>7738</v>
      </c>
      <c r="AA1210">
        <f t="shared" si="6"/>
        <v>0</v>
      </c>
      <c r="AC1210">
        <f t="shared" si="4"/>
        <v>0</v>
      </c>
      <c r="AD1210">
        <f t="shared" si="5"/>
        <v>0</v>
      </c>
      <c r="AE1210" t="s">
        <v>1712</v>
      </c>
      <c r="AH1210" t="s">
        <v>4233</v>
      </c>
      <c r="AI1210" t="s">
        <v>7738</v>
      </c>
    </row>
    <row r="1211" spans="1:35" ht="10.95" customHeight="1" outlineLevel="1" x14ac:dyDescent="0.25">
      <c r="A1211" t="s">
        <v>17048</v>
      </c>
      <c r="C1211" t="s">
        <v>12986</v>
      </c>
      <c r="F1211" t="s">
        <v>5499</v>
      </c>
      <c r="G1211" s="3" t="s">
        <v>4065</v>
      </c>
      <c r="H1211" s="3">
        <v>1905</v>
      </c>
      <c r="I1211" t="s">
        <v>5046</v>
      </c>
      <c r="J1211" t="s">
        <v>2323</v>
      </c>
      <c r="T1211" t="s">
        <v>1711</v>
      </c>
      <c r="W1211">
        <v>1</v>
      </c>
      <c r="X1211" t="s">
        <v>7738</v>
      </c>
      <c r="AA1211">
        <f t="shared" si="6"/>
        <v>0</v>
      </c>
      <c r="AC1211">
        <f t="shared" si="4"/>
        <v>0</v>
      </c>
      <c r="AD1211">
        <f t="shared" si="5"/>
        <v>0</v>
      </c>
      <c r="AE1211" t="s">
        <v>1712</v>
      </c>
      <c r="AH1211" t="s">
        <v>4623</v>
      </c>
      <c r="AI1211" t="s">
        <v>7738</v>
      </c>
    </row>
    <row r="1212" spans="1:35" ht="10.95" customHeight="1" outlineLevel="1" x14ac:dyDescent="0.25">
      <c r="A1212" t="s">
        <v>17048</v>
      </c>
      <c r="C1212" t="s">
        <v>12986</v>
      </c>
      <c r="F1212" t="s">
        <v>1626</v>
      </c>
      <c r="G1212" s="3" t="s">
        <v>4065</v>
      </c>
      <c r="H1212" s="3">
        <v>1905</v>
      </c>
      <c r="I1212" t="s">
        <v>3694</v>
      </c>
      <c r="J1212" t="s">
        <v>5041</v>
      </c>
      <c r="T1212" t="s">
        <v>1711</v>
      </c>
      <c r="W1212">
        <v>1</v>
      </c>
      <c r="X1212" t="s">
        <v>7738</v>
      </c>
      <c r="AA1212">
        <f t="shared" si="6"/>
        <v>0</v>
      </c>
      <c r="AC1212">
        <f t="shared" si="4"/>
        <v>0</v>
      </c>
      <c r="AD1212">
        <f t="shared" si="5"/>
        <v>0</v>
      </c>
      <c r="AE1212" t="s">
        <v>1712</v>
      </c>
      <c r="AH1212" t="s">
        <v>4623</v>
      </c>
      <c r="AI1212" t="s">
        <v>7738</v>
      </c>
    </row>
    <row r="1213" spans="1:35" ht="10.95" customHeight="1" outlineLevel="1" x14ac:dyDescent="0.25">
      <c r="A1213" t="s">
        <v>17048</v>
      </c>
      <c r="C1213" t="s">
        <v>12986</v>
      </c>
      <c r="F1213" t="s">
        <v>8022</v>
      </c>
      <c r="G1213" s="3" t="s">
        <v>4065</v>
      </c>
      <c r="H1213" s="3">
        <v>1907</v>
      </c>
      <c r="I1213" t="s">
        <v>135</v>
      </c>
      <c r="J1213" t="s">
        <v>134</v>
      </c>
      <c r="T1213" t="s">
        <v>5511</v>
      </c>
      <c r="W1213">
        <v>1</v>
      </c>
      <c r="X1213" t="s">
        <v>7738</v>
      </c>
      <c r="AA1213">
        <f t="shared" si="6"/>
        <v>0</v>
      </c>
      <c r="AC1213">
        <f t="shared" si="4"/>
        <v>0</v>
      </c>
      <c r="AD1213">
        <f t="shared" si="5"/>
        <v>0</v>
      </c>
      <c r="AE1213" t="s">
        <v>1712</v>
      </c>
      <c r="AH1213" t="s">
        <v>4233</v>
      </c>
      <c r="AI1213" t="s">
        <v>7738</v>
      </c>
    </row>
    <row r="1214" spans="1:35" ht="10.95" customHeight="1" outlineLevel="1" x14ac:dyDescent="0.25">
      <c r="A1214" t="s">
        <v>17048</v>
      </c>
      <c r="C1214" t="s">
        <v>12986</v>
      </c>
      <c r="F1214" t="s">
        <v>1741</v>
      </c>
      <c r="G1214" s="3" t="s">
        <v>4065</v>
      </c>
      <c r="H1214" s="3">
        <v>1907</v>
      </c>
      <c r="I1214" t="s">
        <v>1675</v>
      </c>
      <c r="J1214" t="s">
        <v>5484</v>
      </c>
      <c r="T1214" t="s">
        <v>5511</v>
      </c>
      <c r="W1214">
        <v>1</v>
      </c>
      <c r="X1214" t="s">
        <v>7738</v>
      </c>
      <c r="AA1214">
        <f t="shared" si="6"/>
        <v>0</v>
      </c>
      <c r="AC1214">
        <f t="shared" si="4"/>
        <v>0</v>
      </c>
      <c r="AD1214">
        <f t="shared" si="5"/>
        <v>0</v>
      </c>
      <c r="AE1214" t="s">
        <v>1712</v>
      </c>
      <c r="AH1214" t="s">
        <v>4526</v>
      </c>
      <c r="AI1214" t="s">
        <v>7738</v>
      </c>
    </row>
    <row r="1215" spans="1:35" ht="10.95" customHeight="1" outlineLevel="1" x14ac:dyDescent="0.25">
      <c r="A1215" t="s">
        <v>17048</v>
      </c>
      <c r="C1215" t="s">
        <v>12986</v>
      </c>
      <c r="F1215" t="s">
        <v>2463</v>
      </c>
      <c r="G1215" s="3" t="s">
        <v>4065</v>
      </c>
      <c r="H1215" s="3">
        <v>1907</v>
      </c>
      <c r="I1215" t="s">
        <v>3315</v>
      </c>
      <c r="J1215" t="s">
        <v>5034</v>
      </c>
      <c r="T1215" t="s">
        <v>5511</v>
      </c>
      <c r="W1215">
        <v>1</v>
      </c>
      <c r="X1215" t="s">
        <v>7738</v>
      </c>
      <c r="AA1215">
        <f t="shared" si="6"/>
        <v>0</v>
      </c>
      <c r="AC1215">
        <f t="shared" si="4"/>
        <v>0</v>
      </c>
      <c r="AD1215">
        <f t="shared" si="5"/>
        <v>0</v>
      </c>
      <c r="AE1215" t="s">
        <v>1712</v>
      </c>
      <c r="AH1215" t="s">
        <v>4623</v>
      </c>
      <c r="AI1215" t="s">
        <v>7738</v>
      </c>
    </row>
    <row r="1216" spans="1:35" ht="10.95" customHeight="1" outlineLevel="1" x14ac:dyDescent="0.25">
      <c r="A1216" t="s">
        <v>17048</v>
      </c>
      <c r="C1216" t="s">
        <v>12986</v>
      </c>
      <c r="F1216" t="s">
        <v>2464</v>
      </c>
      <c r="G1216" s="3" t="s">
        <v>4065</v>
      </c>
      <c r="H1216" s="3">
        <v>1907</v>
      </c>
      <c r="I1216" t="s">
        <v>133</v>
      </c>
      <c r="J1216" t="s">
        <v>131</v>
      </c>
      <c r="T1216" t="s">
        <v>5511</v>
      </c>
      <c r="W1216">
        <v>1</v>
      </c>
      <c r="X1216" t="s">
        <v>7738</v>
      </c>
      <c r="AA1216">
        <f t="shared" si="6"/>
        <v>0</v>
      </c>
      <c r="AC1216">
        <f t="shared" si="4"/>
        <v>0</v>
      </c>
      <c r="AD1216">
        <f t="shared" si="5"/>
        <v>0</v>
      </c>
      <c r="AE1216" t="s">
        <v>1712</v>
      </c>
      <c r="AH1216" t="s">
        <v>4613</v>
      </c>
      <c r="AI1216" t="s">
        <v>7738</v>
      </c>
    </row>
    <row r="1217" spans="1:35" ht="10.95" customHeight="1" outlineLevel="1" x14ac:dyDescent="0.25">
      <c r="A1217" t="s">
        <v>17048</v>
      </c>
      <c r="C1217" t="s">
        <v>12986</v>
      </c>
      <c r="F1217" t="s">
        <v>2465</v>
      </c>
      <c r="G1217" s="3" t="s">
        <v>4065</v>
      </c>
      <c r="H1217" s="3">
        <v>1907</v>
      </c>
      <c r="I1217" t="s">
        <v>135</v>
      </c>
      <c r="J1217" t="s">
        <v>4009</v>
      </c>
      <c r="T1217" t="s">
        <v>5511</v>
      </c>
      <c r="W1217">
        <v>1</v>
      </c>
      <c r="X1217" t="s">
        <v>7738</v>
      </c>
      <c r="AA1217">
        <f t="shared" si="6"/>
        <v>0</v>
      </c>
      <c r="AC1217">
        <f t="shared" si="4"/>
        <v>0</v>
      </c>
      <c r="AD1217">
        <f t="shared" si="5"/>
        <v>0</v>
      </c>
      <c r="AE1217" t="s">
        <v>1712</v>
      </c>
      <c r="AH1217" t="s">
        <v>4613</v>
      </c>
      <c r="AI1217" t="s">
        <v>7738</v>
      </c>
    </row>
    <row r="1218" spans="1:35" ht="10.95" customHeight="1" outlineLevel="1" x14ac:dyDescent="0.25">
      <c r="A1218" t="s">
        <v>17048</v>
      </c>
      <c r="C1218" t="s">
        <v>12986</v>
      </c>
      <c r="F1218" t="s">
        <v>2466</v>
      </c>
      <c r="G1218" s="3" t="s">
        <v>4065</v>
      </c>
      <c r="H1218" s="3">
        <v>1907</v>
      </c>
      <c r="I1218" t="s">
        <v>3174</v>
      </c>
      <c r="J1218" t="s">
        <v>1647</v>
      </c>
      <c r="T1218" t="s">
        <v>5511</v>
      </c>
      <c r="W1218">
        <v>1</v>
      </c>
      <c r="X1218" t="s">
        <v>7738</v>
      </c>
      <c r="AA1218">
        <f t="shared" si="6"/>
        <v>0</v>
      </c>
      <c r="AC1218">
        <f t="shared" si="4"/>
        <v>0</v>
      </c>
      <c r="AD1218">
        <f t="shared" si="5"/>
        <v>0</v>
      </c>
      <c r="AE1218" t="s">
        <v>1712</v>
      </c>
      <c r="AH1218" t="s">
        <v>4613</v>
      </c>
      <c r="AI1218" t="s">
        <v>7738</v>
      </c>
    </row>
    <row r="1219" spans="1:35" ht="10.95" customHeight="1" outlineLevel="1" x14ac:dyDescent="0.25">
      <c r="A1219" t="s">
        <v>17048</v>
      </c>
      <c r="C1219" t="s">
        <v>12986</v>
      </c>
      <c r="F1219" t="s">
        <v>609</v>
      </c>
      <c r="G1219" s="3" t="s">
        <v>4065</v>
      </c>
      <c r="H1219" s="3">
        <v>1907</v>
      </c>
      <c r="I1219" t="s">
        <v>610</v>
      </c>
      <c r="J1219" t="s">
        <v>3832</v>
      </c>
      <c r="T1219" t="s">
        <v>5511</v>
      </c>
      <c r="W1219">
        <v>1</v>
      </c>
      <c r="X1219" t="s">
        <v>7738</v>
      </c>
      <c r="AA1219">
        <f t="shared" si="6"/>
        <v>0</v>
      </c>
      <c r="AC1219">
        <f t="shared" si="4"/>
        <v>0</v>
      </c>
      <c r="AD1219">
        <f t="shared" si="5"/>
        <v>0</v>
      </c>
      <c r="AE1219" t="s">
        <v>1712</v>
      </c>
      <c r="AH1219" t="s">
        <v>4925</v>
      </c>
      <c r="AI1219" t="s">
        <v>7738</v>
      </c>
    </row>
    <row r="1220" spans="1:35" ht="10.95" customHeight="1" outlineLevel="1" x14ac:dyDescent="0.25">
      <c r="A1220" t="s">
        <v>17048</v>
      </c>
      <c r="C1220" t="s">
        <v>12986</v>
      </c>
      <c r="F1220" t="s">
        <v>611</v>
      </c>
      <c r="G1220" s="3" t="s">
        <v>4065</v>
      </c>
      <c r="H1220" s="3">
        <v>1907</v>
      </c>
      <c r="I1220" t="s">
        <v>649</v>
      </c>
      <c r="J1220" t="s">
        <v>815</v>
      </c>
      <c r="T1220" t="s">
        <v>5511</v>
      </c>
      <c r="W1220">
        <v>1</v>
      </c>
      <c r="X1220" t="s">
        <v>7738</v>
      </c>
      <c r="AA1220">
        <f t="shared" si="6"/>
        <v>0</v>
      </c>
      <c r="AC1220">
        <f t="shared" si="4"/>
        <v>0</v>
      </c>
      <c r="AD1220">
        <f t="shared" si="5"/>
        <v>0</v>
      </c>
      <c r="AE1220" t="s">
        <v>1712</v>
      </c>
      <c r="AH1220" t="s">
        <v>4613</v>
      </c>
      <c r="AI1220" t="s">
        <v>7738</v>
      </c>
    </row>
    <row r="1221" spans="1:35" ht="10.95" customHeight="1" outlineLevel="1" x14ac:dyDescent="0.25">
      <c r="A1221" t="s">
        <v>17048</v>
      </c>
      <c r="C1221" t="s">
        <v>12986</v>
      </c>
      <c r="F1221" t="s">
        <v>612</v>
      </c>
      <c r="G1221" s="3" t="s">
        <v>4065</v>
      </c>
      <c r="H1221" s="3">
        <v>1907</v>
      </c>
      <c r="I1221" t="s">
        <v>1672</v>
      </c>
      <c r="J1221" t="s">
        <v>2159</v>
      </c>
      <c r="T1221" t="s">
        <v>5511</v>
      </c>
      <c r="W1221">
        <v>1</v>
      </c>
      <c r="X1221" t="s">
        <v>7738</v>
      </c>
      <c r="AA1221">
        <f t="shared" si="6"/>
        <v>0</v>
      </c>
      <c r="AC1221">
        <f t="shared" si="4"/>
        <v>0</v>
      </c>
      <c r="AD1221">
        <f t="shared" si="5"/>
        <v>0</v>
      </c>
      <c r="AE1221" t="s">
        <v>1712</v>
      </c>
      <c r="AH1221" t="s">
        <v>4613</v>
      </c>
      <c r="AI1221" t="s">
        <v>7738</v>
      </c>
    </row>
    <row r="1222" spans="1:35" ht="10.95" customHeight="1" outlineLevel="1" x14ac:dyDescent="0.25">
      <c r="A1222" t="s">
        <v>17048</v>
      </c>
      <c r="C1222" t="s">
        <v>12986</v>
      </c>
      <c r="F1222" t="s">
        <v>613</v>
      </c>
      <c r="G1222" s="3" t="s">
        <v>4065</v>
      </c>
      <c r="H1222" s="3">
        <v>1907</v>
      </c>
      <c r="I1222" t="s">
        <v>1675</v>
      </c>
      <c r="J1222" t="s">
        <v>5484</v>
      </c>
      <c r="T1222" t="s">
        <v>5511</v>
      </c>
      <c r="W1222">
        <v>1</v>
      </c>
      <c r="X1222" t="s">
        <v>7738</v>
      </c>
      <c r="AA1222">
        <f t="shared" si="6"/>
        <v>0</v>
      </c>
      <c r="AC1222">
        <f t="shared" si="4"/>
        <v>0</v>
      </c>
      <c r="AD1222">
        <f t="shared" si="5"/>
        <v>0</v>
      </c>
      <c r="AE1222" t="s">
        <v>1712</v>
      </c>
      <c r="AH1222" t="s">
        <v>4613</v>
      </c>
      <c r="AI1222" t="s">
        <v>7738</v>
      </c>
    </row>
    <row r="1223" spans="1:35" ht="10.95" customHeight="1" outlineLevel="1" x14ac:dyDescent="0.25">
      <c r="A1223" t="s">
        <v>17048</v>
      </c>
      <c r="C1223" t="s">
        <v>12986</v>
      </c>
      <c r="F1223" t="s">
        <v>614</v>
      </c>
      <c r="G1223" s="3" t="s">
        <v>4065</v>
      </c>
      <c r="H1223" s="3">
        <v>1907</v>
      </c>
      <c r="I1223" t="s">
        <v>3315</v>
      </c>
      <c r="J1223" t="s">
        <v>5034</v>
      </c>
      <c r="T1223" t="s">
        <v>5511</v>
      </c>
      <c r="W1223">
        <v>1</v>
      </c>
      <c r="X1223" t="s">
        <v>7738</v>
      </c>
      <c r="AA1223">
        <f t="shared" si="6"/>
        <v>0</v>
      </c>
      <c r="AC1223">
        <f t="shared" si="4"/>
        <v>0</v>
      </c>
      <c r="AD1223">
        <f t="shared" si="5"/>
        <v>0</v>
      </c>
      <c r="AE1223" t="s">
        <v>1712</v>
      </c>
      <c r="AH1223" t="s">
        <v>4613</v>
      </c>
      <c r="AI1223" t="s">
        <v>7738</v>
      </c>
    </row>
    <row r="1224" spans="1:35" ht="10.95" customHeight="1" outlineLevel="1" x14ac:dyDescent="0.25">
      <c r="A1224" t="s">
        <v>17048</v>
      </c>
      <c r="C1224" t="s">
        <v>12986</v>
      </c>
      <c r="F1224" t="s">
        <v>658</v>
      </c>
      <c r="G1224" s="3" t="s">
        <v>4065</v>
      </c>
      <c r="H1224" s="3">
        <v>1907</v>
      </c>
      <c r="I1224" t="s">
        <v>5046</v>
      </c>
      <c r="J1224" t="s">
        <v>5619</v>
      </c>
      <c r="T1224" t="s">
        <v>5511</v>
      </c>
      <c r="W1224">
        <v>1</v>
      </c>
      <c r="X1224" t="s">
        <v>7738</v>
      </c>
      <c r="AA1224">
        <f t="shared" si="6"/>
        <v>0</v>
      </c>
      <c r="AC1224">
        <f t="shared" si="4"/>
        <v>0</v>
      </c>
      <c r="AD1224">
        <f t="shared" si="5"/>
        <v>0</v>
      </c>
      <c r="AE1224" t="s">
        <v>1712</v>
      </c>
      <c r="AH1224" t="s">
        <v>4613</v>
      </c>
      <c r="AI1224" t="s">
        <v>7738</v>
      </c>
    </row>
    <row r="1225" spans="1:35" ht="10.95" customHeight="1" outlineLevel="1" x14ac:dyDescent="0.25">
      <c r="A1225" t="s">
        <v>17048</v>
      </c>
      <c r="C1225" t="s">
        <v>12986</v>
      </c>
      <c r="F1225" t="s">
        <v>659</v>
      </c>
      <c r="G1225" s="3" t="s">
        <v>4065</v>
      </c>
      <c r="H1225" s="3">
        <v>1907</v>
      </c>
      <c r="I1225" t="s">
        <v>2160</v>
      </c>
      <c r="J1225" t="s">
        <v>5040</v>
      </c>
      <c r="T1225" t="s">
        <v>5511</v>
      </c>
      <c r="W1225">
        <v>1</v>
      </c>
      <c r="X1225" t="s">
        <v>7738</v>
      </c>
      <c r="AA1225">
        <f t="shared" si="6"/>
        <v>0</v>
      </c>
      <c r="AC1225">
        <f t="shared" si="4"/>
        <v>0</v>
      </c>
      <c r="AD1225">
        <f t="shared" si="5"/>
        <v>0</v>
      </c>
      <c r="AE1225" t="s">
        <v>1712</v>
      </c>
      <c r="AH1225" t="s">
        <v>4925</v>
      </c>
      <c r="AI1225" t="s">
        <v>7738</v>
      </c>
    </row>
    <row r="1226" spans="1:35" ht="10.95" customHeight="1" outlineLevel="1" x14ac:dyDescent="0.25">
      <c r="A1226" t="s">
        <v>17048</v>
      </c>
      <c r="C1226" t="s">
        <v>12986</v>
      </c>
      <c r="F1226" t="s">
        <v>660</v>
      </c>
      <c r="G1226" s="3" t="s">
        <v>4065</v>
      </c>
      <c r="H1226" s="3">
        <v>1907</v>
      </c>
      <c r="I1226" t="s">
        <v>1101</v>
      </c>
      <c r="J1226" t="s">
        <v>5041</v>
      </c>
      <c r="T1226" t="s">
        <v>5511</v>
      </c>
      <c r="W1226">
        <v>1</v>
      </c>
      <c r="X1226" t="s">
        <v>7738</v>
      </c>
      <c r="AA1226">
        <f t="shared" ref="AA1226:AA1257" si="7">COUNTIF(T1226,"*Fuji*")</f>
        <v>0</v>
      </c>
      <c r="AC1226">
        <f t="shared" si="4"/>
        <v>0</v>
      </c>
      <c r="AD1226">
        <f t="shared" si="5"/>
        <v>0</v>
      </c>
      <c r="AE1226" t="s">
        <v>1712</v>
      </c>
      <c r="AH1226" t="s">
        <v>4925</v>
      </c>
      <c r="AI1226" t="s">
        <v>7738</v>
      </c>
    </row>
    <row r="1227" spans="1:35" ht="10.95" customHeight="1" outlineLevel="1" x14ac:dyDescent="0.25">
      <c r="A1227" t="s">
        <v>17048</v>
      </c>
      <c r="C1227" t="s">
        <v>12986</v>
      </c>
      <c r="F1227" t="s">
        <v>661</v>
      </c>
      <c r="G1227" s="3" t="s">
        <v>4065</v>
      </c>
      <c r="H1227" s="3">
        <v>1907</v>
      </c>
      <c r="I1227" t="s">
        <v>639</v>
      </c>
      <c r="J1227" t="s">
        <v>3833</v>
      </c>
      <c r="T1227" t="s">
        <v>5511</v>
      </c>
      <c r="W1227">
        <v>1</v>
      </c>
      <c r="X1227" t="s">
        <v>7738</v>
      </c>
      <c r="AA1227">
        <f t="shared" si="7"/>
        <v>0</v>
      </c>
      <c r="AC1227">
        <f t="shared" si="4"/>
        <v>0</v>
      </c>
      <c r="AD1227">
        <f t="shared" si="5"/>
        <v>0</v>
      </c>
      <c r="AE1227" t="s">
        <v>1712</v>
      </c>
      <c r="AH1227" t="s">
        <v>4925</v>
      </c>
      <c r="AI1227" t="s">
        <v>7738</v>
      </c>
    </row>
    <row r="1228" spans="1:35" ht="10.95" customHeight="1" outlineLevel="1" x14ac:dyDescent="0.25">
      <c r="A1228" t="s">
        <v>17048</v>
      </c>
      <c r="C1228" t="s">
        <v>12986</v>
      </c>
      <c r="F1228" t="s">
        <v>662</v>
      </c>
      <c r="G1228" s="3" t="s">
        <v>4065</v>
      </c>
      <c r="H1228" s="3">
        <v>1907</v>
      </c>
      <c r="I1228" t="s">
        <v>633</v>
      </c>
      <c r="J1228" t="s">
        <v>1647</v>
      </c>
      <c r="T1228" t="s">
        <v>5511</v>
      </c>
      <c r="W1228">
        <v>1</v>
      </c>
      <c r="X1228" t="s">
        <v>7738</v>
      </c>
      <c r="AA1228">
        <f t="shared" si="7"/>
        <v>0</v>
      </c>
      <c r="AC1228">
        <f t="shared" si="4"/>
        <v>0</v>
      </c>
      <c r="AD1228">
        <f t="shared" si="5"/>
        <v>0</v>
      </c>
      <c r="AE1228" t="s">
        <v>1712</v>
      </c>
      <c r="AH1228" t="s">
        <v>4925</v>
      </c>
      <c r="AI1228" t="s">
        <v>7738</v>
      </c>
    </row>
    <row r="1229" spans="1:35" ht="10.95" customHeight="1" outlineLevel="1" x14ac:dyDescent="0.25">
      <c r="A1229" t="s">
        <v>17048</v>
      </c>
      <c r="C1229" t="s">
        <v>12986</v>
      </c>
      <c r="F1229" t="s">
        <v>2724</v>
      </c>
      <c r="G1229" s="3" t="s">
        <v>4065</v>
      </c>
      <c r="H1229" s="3">
        <v>1907</v>
      </c>
      <c r="I1229" t="s">
        <v>364</v>
      </c>
      <c r="J1229" t="s">
        <v>131</v>
      </c>
      <c r="T1229" t="s">
        <v>5511</v>
      </c>
      <c r="W1229">
        <v>1</v>
      </c>
      <c r="X1229" t="s">
        <v>7738</v>
      </c>
      <c r="AA1229">
        <f t="shared" si="7"/>
        <v>0</v>
      </c>
      <c r="AC1229">
        <f t="shared" si="4"/>
        <v>0</v>
      </c>
      <c r="AD1229">
        <f t="shared" si="5"/>
        <v>0</v>
      </c>
      <c r="AE1229" t="s">
        <v>1712</v>
      </c>
      <c r="AH1229" t="s">
        <v>4623</v>
      </c>
      <c r="AI1229" t="s">
        <v>7738</v>
      </c>
    </row>
    <row r="1230" spans="1:35" ht="10.95" customHeight="1" outlineLevel="1" x14ac:dyDescent="0.25">
      <c r="A1230" t="s">
        <v>17048</v>
      </c>
      <c r="C1230" t="s">
        <v>12986</v>
      </c>
      <c r="F1230" t="s">
        <v>3888</v>
      </c>
      <c r="G1230" s="3" t="s">
        <v>4065</v>
      </c>
      <c r="H1230" s="3">
        <v>1907</v>
      </c>
      <c r="I1230" t="s">
        <v>3683</v>
      </c>
      <c r="J1230" t="s">
        <v>131</v>
      </c>
      <c r="T1230" t="s">
        <v>5511</v>
      </c>
      <c r="W1230">
        <v>1</v>
      </c>
      <c r="X1230" t="s">
        <v>7738</v>
      </c>
      <c r="AA1230">
        <f t="shared" si="7"/>
        <v>0</v>
      </c>
      <c r="AC1230">
        <f t="shared" si="4"/>
        <v>0</v>
      </c>
      <c r="AD1230">
        <f t="shared" si="5"/>
        <v>0</v>
      </c>
      <c r="AE1230" t="s">
        <v>1712</v>
      </c>
      <c r="AH1230" t="s">
        <v>4623</v>
      </c>
      <c r="AI1230" t="s">
        <v>7738</v>
      </c>
    </row>
    <row r="1231" spans="1:35" ht="10.95" customHeight="1" outlineLevel="1" x14ac:dyDescent="0.25">
      <c r="A1231" t="s">
        <v>17048</v>
      </c>
      <c r="C1231" t="s">
        <v>12986</v>
      </c>
      <c r="F1231" t="s">
        <v>3889</v>
      </c>
      <c r="G1231" s="3" t="s">
        <v>4065</v>
      </c>
      <c r="H1231" s="3">
        <v>1907</v>
      </c>
      <c r="I1231" t="s">
        <v>367</v>
      </c>
      <c r="J1231" t="s">
        <v>131</v>
      </c>
      <c r="T1231" t="s">
        <v>5511</v>
      </c>
      <c r="W1231">
        <v>1</v>
      </c>
      <c r="X1231" t="s">
        <v>7738</v>
      </c>
      <c r="AA1231">
        <f t="shared" si="7"/>
        <v>0</v>
      </c>
      <c r="AC1231">
        <f t="shared" si="4"/>
        <v>0</v>
      </c>
      <c r="AD1231">
        <f t="shared" si="5"/>
        <v>0</v>
      </c>
      <c r="AE1231" t="s">
        <v>1712</v>
      </c>
      <c r="AH1231" t="s">
        <v>4526</v>
      </c>
      <c r="AI1231" t="s">
        <v>7738</v>
      </c>
    </row>
    <row r="1232" spans="1:35" ht="10.95" customHeight="1" outlineLevel="1" x14ac:dyDescent="0.25">
      <c r="A1232" t="s">
        <v>17048</v>
      </c>
      <c r="C1232" t="s">
        <v>12986</v>
      </c>
      <c r="F1232" t="s">
        <v>3890</v>
      </c>
      <c r="G1232" s="3" t="s">
        <v>4065</v>
      </c>
      <c r="H1232" s="3">
        <v>1907</v>
      </c>
      <c r="I1232" t="s">
        <v>3361</v>
      </c>
      <c r="J1232" t="s">
        <v>131</v>
      </c>
      <c r="T1232" t="s">
        <v>5511</v>
      </c>
      <c r="W1232">
        <v>1</v>
      </c>
      <c r="X1232" t="s">
        <v>7738</v>
      </c>
      <c r="AA1232">
        <f t="shared" si="7"/>
        <v>0</v>
      </c>
      <c r="AC1232">
        <f t="shared" si="4"/>
        <v>0</v>
      </c>
      <c r="AD1232">
        <f t="shared" si="5"/>
        <v>0</v>
      </c>
      <c r="AE1232" t="s">
        <v>1712</v>
      </c>
      <c r="AH1232" t="s">
        <v>4526</v>
      </c>
      <c r="AI1232" t="s">
        <v>7738</v>
      </c>
    </row>
    <row r="1233" spans="1:35" ht="10.95" customHeight="1" outlineLevel="1" x14ac:dyDescent="0.25">
      <c r="A1233" t="s">
        <v>17048</v>
      </c>
      <c r="C1233" t="s">
        <v>12986</v>
      </c>
      <c r="F1233" t="s">
        <v>663</v>
      </c>
      <c r="G1233" s="3" t="s">
        <v>4065</v>
      </c>
      <c r="H1233" s="3">
        <v>1909</v>
      </c>
      <c r="I1233" t="s">
        <v>133</v>
      </c>
      <c r="J1233" t="s">
        <v>257</v>
      </c>
      <c r="T1233" t="s">
        <v>5511</v>
      </c>
      <c r="W1233">
        <v>3</v>
      </c>
      <c r="X1233" t="s">
        <v>7738</v>
      </c>
      <c r="AA1233">
        <f t="shared" si="7"/>
        <v>0</v>
      </c>
      <c r="AC1233">
        <f t="shared" si="4"/>
        <v>0</v>
      </c>
      <c r="AD1233">
        <f t="shared" si="5"/>
        <v>0</v>
      </c>
      <c r="AE1233" t="s">
        <v>1712</v>
      </c>
      <c r="AH1233" t="s">
        <v>4613</v>
      </c>
      <c r="AI1233" t="s">
        <v>7738</v>
      </c>
    </row>
    <row r="1234" spans="1:35" ht="10.95" customHeight="1" outlineLevel="1" x14ac:dyDescent="0.25">
      <c r="A1234" t="s">
        <v>17048</v>
      </c>
      <c r="C1234" t="s">
        <v>12986</v>
      </c>
      <c r="F1234" t="s">
        <v>664</v>
      </c>
      <c r="G1234" s="3" t="s">
        <v>4065</v>
      </c>
      <c r="H1234" s="3">
        <v>1909</v>
      </c>
      <c r="I1234" t="s">
        <v>135</v>
      </c>
      <c r="J1234" t="s">
        <v>1676</v>
      </c>
      <c r="T1234" t="s">
        <v>5511</v>
      </c>
      <c r="W1234">
        <v>3</v>
      </c>
      <c r="X1234" t="s">
        <v>7738</v>
      </c>
      <c r="AA1234">
        <f t="shared" si="7"/>
        <v>0</v>
      </c>
      <c r="AC1234">
        <f t="shared" si="4"/>
        <v>0</v>
      </c>
      <c r="AD1234">
        <f t="shared" si="5"/>
        <v>0</v>
      </c>
      <c r="AE1234" t="s">
        <v>1712</v>
      </c>
      <c r="AH1234" t="s">
        <v>4613</v>
      </c>
      <c r="AI1234" t="s">
        <v>7738</v>
      </c>
    </row>
    <row r="1235" spans="1:35" ht="10.95" customHeight="1" outlineLevel="1" x14ac:dyDescent="0.25">
      <c r="A1235" t="s">
        <v>17048</v>
      </c>
      <c r="C1235" t="s">
        <v>12986</v>
      </c>
      <c r="F1235" t="s">
        <v>665</v>
      </c>
      <c r="G1235" s="3" t="s">
        <v>4065</v>
      </c>
      <c r="H1235" s="3">
        <v>1909</v>
      </c>
      <c r="I1235" t="s">
        <v>3174</v>
      </c>
      <c r="J1235" t="s">
        <v>5483</v>
      </c>
      <c r="T1235" t="s">
        <v>5511</v>
      </c>
      <c r="W1235">
        <v>3</v>
      </c>
      <c r="X1235" t="s">
        <v>7738</v>
      </c>
      <c r="AA1235">
        <f t="shared" si="7"/>
        <v>0</v>
      </c>
      <c r="AC1235">
        <f t="shared" si="4"/>
        <v>0</v>
      </c>
      <c r="AD1235">
        <f t="shared" si="5"/>
        <v>0</v>
      </c>
      <c r="AE1235" t="s">
        <v>1712</v>
      </c>
      <c r="AH1235" t="s">
        <v>4613</v>
      </c>
      <c r="AI1235" t="s">
        <v>7738</v>
      </c>
    </row>
    <row r="1236" spans="1:35" ht="10.95" customHeight="1" outlineLevel="1" x14ac:dyDescent="0.25">
      <c r="A1236" t="s">
        <v>17048</v>
      </c>
      <c r="C1236" t="s">
        <v>12986</v>
      </c>
      <c r="F1236" t="s">
        <v>666</v>
      </c>
      <c r="G1236" s="3" t="s">
        <v>4065</v>
      </c>
      <c r="H1236" s="3">
        <v>1909</v>
      </c>
      <c r="I1236" t="s">
        <v>649</v>
      </c>
      <c r="J1236" t="s">
        <v>3832</v>
      </c>
      <c r="T1236" t="s">
        <v>5511</v>
      </c>
      <c r="W1236">
        <v>3</v>
      </c>
      <c r="X1236" t="s">
        <v>7738</v>
      </c>
      <c r="AA1236">
        <f t="shared" si="7"/>
        <v>0</v>
      </c>
      <c r="AC1236">
        <f t="shared" si="4"/>
        <v>0</v>
      </c>
      <c r="AD1236">
        <f t="shared" si="5"/>
        <v>0</v>
      </c>
      <c r="AE1236" t="s">
        <v>1712</v>
      </c>
      <c r="AH1236" t="s">
        <v>4613</v>
      </c>
      <c r="AI1236" t="s">
        <v>7738</v>
      </c>
    </row>
    <row r="1237" spans="1:35" ht="10.95" customHeight="1" outlineLevel="1" x14ac:dyDescent="0.25">
      <c r="A1237" t="s">
        <v>17048</v>
      </c>
      <c r="C1237" t="s">
        <v>12986</v>
      </c>
      <c r="F1237" t="s">
        <v>667</v>
      </c>
      <c r="G1237" s="3" t="s">
        <v>4065</v>
      </c>
      <c r="H1237" s="3">
        <v>1909</v>
      </c>
      <c r="I1237" t="s">
        <v>1672</v>
      </c>
      <c r="J1237" t="s">
        <v>4461</v>
      </c>
      <c r="T1237" t="s">
        <v>5511</v>
      </c>
      <c r="W1237">
        <v>3</v>
      </c>
      <c r="X1237" t="s">
        <v>7738</v>
      </c>
      <c r="AA1237">
        <f t="shared" si="7"/>
        <v>0</v>
      </c>
      <c r="AC1237">
        <f t="shared" si="4"/>
        <v>0</v>
      </c>
      <c r="AD1237">
        <f t="shared" si="5"/>
        <v>0</v>
      </c>
      <c r="AE1237" t="s">
        <v>1712</v>
      </c>
      <c r="AH1237" t="s">
        <v>4613</v>
      </c>
      <c r="AI1237" t="s">
        <v>7738</v>
      </c>
    </row>
    <row r="1238" spans="1:35" ht="10.95" customHeight="1" outlineLevel="1" x14ac:dyDescent="0.25">
      <c r="A1238" t="s">
        <v>17048</v>
      </c>
      <c r="C1238" t="s">
        <v>12986</v>
      </c>
      <c r="F1238" t="s">
        <v>4681</v>
      </c>
      <c r="G1238" s="3" t="s">
        <v>4065</v>
      </c>
      <c r="H1238" s="3">
        <v>1909</v>
      </c>
      <c r="I1238" t="s">
        <v>3638</v>
      </c>
      <c r="J1238" t="s">
        <v>634</v>
      </c>
      <c r="T1238" t="s">
        <v>5511</v>
      </c>
      <c r="W1238">
        <v>3</v>
      </c>
      <c r="X1238" t="s">
        <v>7738</v>
      </c>
      <c r="AA1238">
        <f t="shared" si="7"/>
        <v>0</v>
      </c>
      <c r="AC1238">
        <f t="shared" si="4"/>
        <v>0</v>
      </c>
      <c r="AD1238">
        <f t="shared" si="5"/>
        <v>0</v>
      </c>
      <c r="AE1238" t="s">
        <v>1712</v>
      </c>
      <c r="AH1238" t="s">
        <v>4925</v>
      </c>
      <c r="AI1238" t="s">
        <v>7738</v>
      </c>
    </row>
    <row r="1239" spans="1:35" ht="10.95" customHeight="1" outlineLevel="1" x14ac:dyDescent="0.25">
      <c r="A1239" t="s">
        <v>17048</v>
      </c>
      <c r="C1239" t="s">
        <v>12986</v>
      </c>
      <c r="F1239" t="s">
        <v>3283</v>
      </c>
      <c r="G1239" s="3" t="s">
        <v>4065</v>
      </c>
      <c r="H1239" s="3">
        <v>1909</v>
      </c>
      <c r="I1239" t="s">
        <v>1675</v>
      </c>
      <c r="J1239" t="s">
        <v>5619</v>
      </c>
      <c r="T1239" t="s">
        <v>5511</v>
      </c>
      <c r="W1239">
        <v>3</v>
      </c>
      <c r="X1239" t="s">
        <v>7738</v>
      </c>
      <c r="AA1239">
        <f t="shared" si="7"/>
        <v>0</v>
      </c>
      <c r="AC1239">
        <f t="shared" si="4"/>
        <v>0</v>
      </c>
      <c r="AD1239">
        <f t="shared" si="5"/>
        <v>0</v>
      </c>
      <c r="AE1239" t="s">
        <v>1712</v>
      </c>
      <c r="AH1239" t="s">
        <v>4613</v>
      </c>
      <c r="AI1239" t="s">
        <v>7738</v>
      </c>
    </row>
    <row r="1240" spans="1:35" ht="10.95" customHeight="1" outlineLevel="1" x14ac:dyDescent="0.25">
      <c r="A1240" t="s">
        <v>17048</v>
      </c>
      <c r="C1240" t="s">
        <v>12986</v>
      </c>
      <c r="F1240" t="s">
        <v>3284</v>
      </c>
      <c r="G1240" s="3" t="s">
        <v>4065</v>
      </c>
      <c r="H1240" s="3">
        <v>1909</v>
      </c>
      <c r="I1240" t="s">
        <v>3315</v>
      </c>
      <c r="J1240" t="s">
        <v>5041</v>
      </c>
      <c r="T1240" t="s">
        <v>5511</v>
      </c>
      <c r="W1240">
        <v>3</v>
      </c>
      <c r="X1240" t="s">
        <v>7738</v>
      </c>
      <c r="AA1240">
        <f t="shared" si="7"/>
        <v>0</v>
      </c>
      <c r="AC1240">
        <f t="shared" si="4"/>
        <v>0</v>
      </c>
      <c r="AD1240">
        <f t="shared" si="5"/>
        <v>0</v>
      </c>
      <c r="AE1240" t="s">
        <v>1712</v>
      </c>
      <c r="AH1240" t="s">
        <v>4613</v>
      </c>
      <c r="AI1240" t="s">
        <v>7738</v>
      </c>
    </row>
    <row r="1241" spans="1:35" ht="10.95" customHeight="1" outlineLevel="1" x14ac:dyDescent="0.25">
      <c r="A1241" t="s">
        <v>17048</v>
      </c>
      <c r="C1241" t="s">
        <v>12986</v>
      </c>
      <c r="F1241" t="s">
        <v>3285</v>
      </c>
      <c r="G1241" s="3" t="s">
        <v>4065</v>
      </c>
      <c r="H1241" s="3">
        <v>1909</v>
      </c>
      <c r="I1241" t="s">
        <v>5046</v>
      </c>
      <c r="J1241" t="s">
        <v>5034</v>
      </c>
      <c r="T1241" t="s">
        <v>5511</v>
      </c>
      <c r="W1241">
        <v>3</v>
      </c>
      <c r="X1241" t="s">
        <v>7738</v>
      </c>
      <c r="AA1241">
        <f t="shared" si="7"/>
        <v>0</v>
      </c>
      <c r="AC1241">
        <f t="shared" si="4"/>
        <v>0</v>
      </c>
      <c r="AD1241">
        <f t="shared" si="5"/>
        <v>0</v>
      </c>
      <c r="AE1241" t="s">
        <v>1712</v>
      </c>
      <c r="AH1241" t="s">
        <v>4925</v>
      </c>
      <c r="AI1241" t="s">
        <v>7738</v>
      </c>
    </row>
    <row r="1242" spans="1:35" ht="10.95" customHeight="1" outlineLevel="1" x14ac:dyDescent="0.25">
      <c r="A1242" t="s">
        <v>17048</v>
      </c>
      <c r="C1242" t="s">
        <v>12986</v>
      </c>
      <c r="F1242" t="s">
        <v>3286</v>
      </c>
      <c r="G1242" s="3" t="s">
        <v>4065</v>
      </c>
      <c r="H1242" s="3">
        <v>1909</v>
      </c>
      <c r="I1242" t="s">
        <v>2160</v>
      </c>
      <c r="J1242" t="s">
        <v>1123</v>
      </c>
      <c r="T1242" t="s">
        <v>5511</v>
      </c>
      <c r="W1242">
        <v>3</v>
      </c>
      <c r="X1242" t="s">
        <v>7738</v>
      </c>
      <c r="AA1242">
        <f t="shared" si="7"/>
        <v>0</v>
      </c>
      <c r="AC1242">
        <f t="shared" si="4"/>
        <v>0</v>
      </c>
      <c r="AD1242">
        <f t="shared" si="5"/>
        <v>0</v>
      </c>
      <c r="AE1242" t="s">
        <v>1712</v>
      </c>
      <c r="AH1242" t="s">
        <v>4925</v>
      </c>
      <c r="AI1242" t="s">
        <v>7738</v>
      </c>
    </row>
    <row r="1243" spans="1:35" ht="10.95" customHeight="1" outlineLevel="1" x14ac:dyDescent="0.25">
      <c r="A1243" t="s">
        <v>17048</v>
      </c>
      <c r="C1243" t="s">
        <v>12986</v>
      </c>
      <c r="F1243" t="s">
        <v>3287</v>
      </c>
      <c r="G1243" s="3" t="s">
        <v>4065</v>
      </c>
      <c r="H1243" s="3">
        <v>1909</v>
      </c>
      <c r="I1243" t="s">
        <v>1101</v>
      </c>
      <c r="J1243" t="s">
        <v>3835</v>
      </c>
      <c r="T1243" t="s">
        <v>5511</v>
      </c>
      <c r="W1243">
        <v>3</v>
      </c>
      <c r="X1243" t="s">
        <v>7738</v>
      </c>
      <c r="AA1243">
        <f t="shared" si="7"/>
        <v>0</v>
      </c>
      <c r="AC1243">
        <f t="shared" si="4"/>
        <v>0</v>
      </c>
      <c r="AD1243">
        <f t="shared" si="5"/>
        <v>0</v>
      </c>
      <c r="AE1243" t="s">
        <v>1712</v>
      </c>
      <c r="AH1243" t="s">
        <v>4925</v>
      </c>
      <c r="AI1243" t="s">
        <v>7738</v>
      </c>
    </row>
    <row r="1244" spans="1:35" ht="10.95" customHeight="1" outlineLevel="1" x14ac:dyDescent="0.25">
      <c r="A1244" t="s">
        <v>17048</v>
      </c>
      <c r="C1244" t="s">
        <v>12986</v>
      </c>
      <c r="F1244" t="s">
        <v>2722</v>
      </c>
      <c r="G1244" s="3" t="s">
        <v>4065</v>
      </c>
      <c r="H1244" s="3">
        <v>1909</v>
      </c>
      <c r="I1244" t="s">
        <v>639</v>
      </c>
      <c r="J1244" t="s">
        <v>4009</v>
      </c>
      <c r="T1244" t="s">
        <v>5511</v>
      </c>
      <c r="W1244">
        <v>3</v>
      </c>
      <c r="X1244" t="s">
        <v>7738</v>
      </c>
      <c r="AA1244">
        <f t="shared" si="7"/>
        <v>0</v>
      </c>
      <c r="AC1244">
        <f t="shared" si="4"/>
        <v>0</v>
      </c>
      <c r="AD1244">
        <f t="shared" si="5"/>
        <v>0</v>
      </c>
      <c r="AE1244" t="s">
        <v>1712</v>
      </c>
      <c r="AH1244" t="s">
        <v>4925</v>
      </c>
      <c r="AI1244" t="s">
        <v>7738</v>
      </c>
    </row>
    <row r="1245" spans="1:35" ht="10.95" customHeight="1" outlineLevel="1" x14ac:dyDescent="0.25">
      <c r="A1245" t="s">
        <v>17048</v>
      </c>
      <c r="C1245" t="s">
        <v>12986</v>
      </c>
      <c r="F1245" t="s">
        <v>2723</v>
      </c>
      <c r="G1245" s="3" t="s">
        <v>4065</v>
      </c>
      <c r="H1245" s="3">
        <v>1909</v>
      </c>
      <c r="I1245" t="s">
        <v>3289</v>
      </c>
      <c r="J1245" t="s">
        <v>1828</v>
      </c>
      <c r="T1245" t="s">
        <v>5511</v>
      </c>
      <c r="W1245">
        <v>3</v>
      </c>
      <c r="X1245" t="s">
        <v>7738</v>
      </c>
      <c r="AA1245">
        <f t="shared" si="7"/>
        <v>0</v>
      </c>
      <c r="AC1245">
        <f t="shared" si="4"/>
        <v>0</v>
      </c>
      <c r="AD1245">
        <f t="shared" si="5"/>
        <v>0</v>
      </c>
      <c r="AE1245" t="s">
        <v>1712</v>
      </c>
      <c r="AH1245" t="s">
        <v>4925</v>
      </c>
      <c r="AI1245" t="s">
        <v>7738</v>
      </c>
    </row>
    <row r="1246" spans="1:35" ht="10.95" customHeight="1" outlineLevel="1" x14ac:dyDescent="0.25">
      <c r="A1246" t="s">
        <v>17048</v>
      </c>
      <c r="C1246" t="s">
        <v>12986</v>
      </c>
      <c r="F1246" t="s">
        <v>2606</v>
      </c>
      <c r="G1246" s="3" t="s">
        <v>4065</v>
      </c>
      <c r="H1246" s="3">
        <v>1911</v>
      </c>
      <c r="I1246" t="s">
        <v>5142</v>
      </c>
      <c r="J1246" t="s">
        <v>175</v>
      </c>
      <c r="T1246" t="s">
        <v>5511</v>
      </c>
      <c r="W1246">
        <v>3</v>
      </c>
      <c r="X1246" t="s">
        <v>7738</v>
      </c>
      <c r="AA1246">
        <f t="shared" si="7"/>
        <v>0</v>
      </c>
      <c r="AC1246">
        <f t="shared" si="4"/>
        <v>0</v>
      </c>
      <c r="AD1246">
        <f t="shared" si="5"/>
        <v>0</v>
      </c>
      <c r="AE1246" t="s">
        <v>1712</v>
      </c>
      <c r="AH1246" t="s">
        <v>4925</v>
      </c>
      <c r="AI1246" t="s">
        <v>7738</v>
      </c>
    </row>
    <row r="1247" spans="1:35" ht="10.95" customHeight="1" outlineLevel="1" x14ac:dyDescent="0.25">
      <c r="A1247" t="s">
        <v>17048</v>
      </c>
      <c r="C1247" t="s">
        <v>12986</v>
      </c>
      <c r="F1247" t="s">
        <v>902</v>
      </c>
      <c r="G1247" s="3" t="s">
        <v>4065</v>
      </c>
      <c r="H1247" s="3" t="s">
        <v>6071</v>
      </c>
      <c r="I1247" t="s">
        <v>133</v>
      </c>
      <c r="J1247" t="s">
        <v>3099</v>
      </c>
      <c r="T1247" t="s">
        <v>1711</v>
      </c>
      <c r="W1247">
        <v>1</v>
      </c>
      <c r="X1247" t="s">
        <v>7738</v>
      </c>
      <c r="AA1247">
        <f t="shared" si="7"/>
        <v>0</v>
      </c>
      <c r="AC1247">
        <f t="shared" si="4"/>
        <v>0</v>
      </c>
      <c r="AD1247">
        <f t="shared" si="5"/>
        <v>0</v>
      </c>
      <c r="AE1247" t="s">
        <v>1712</v>
      </c>
      <c r="AH1247" t="s">
        <v>4925</v>
      </c>
      <c r="AI1247" t="s">
        <v>7738</v>
      </c>
    </row>
    <row r="1248" spans="1:35" ht="10.95" customHeight="1" outlineLevel="1" x14ac:dyDescent="0.25">
      <c r="A1248" t="s">
        <v>17048</v>
      </c>
      <c r="C1248" t="s">
        <v>12986</v>
      </c>
      <c r="F1248" t="s">
        <v>4946</v>
      </c>
      <c r="G1248" s="3" t="s">
        <v>4065</v>
      </c>
      <c r="H1248" s="3" t="s">
        <v>6071</v>
      </c>
      <c r="I1248" t="s">
        <v>2268</v>
      </c>
      <c r="J1248" t="s">
        <v>3832</v>
      </c>
      <c r="T1248" t="s">
        <v>1711</v>
      </c>
      <c r="W1248">
        <v>1</v>
      </c>
      <c r="X1248" t="s">
        <v>7738</v>
      </c>
      <c r="AA1248">
        <f t="shared" si="7"/>
        <v>0</v>
      </c>
      <c r="AC1248">
        <f t="shared" si="4"/>
        <v>0</v>
      </c>
      <c r="AD1248">
        <f t="shared" si="5"/>
        <v>0</v>
      </c>
      <c r="AE1248" t="s">
        <v>1712</v>
      </c>
      <c r="AH1248" t="s">
        <v>4233</v>
      </c>
      <c r="AI1248" t="s">
        <v>7738</v>
      </c>
    </row>
    <row r="1249" spans="1:35" ht="10.95" customHeight="1" outlineLevel="1" x14ac:dyDescent="0.25">
      <c r="A1249" t="s">
        <v>17048</v>
      </c>
      <c r="C1249" t="s">
        <v>12986</v>
      </c>
      <c r="F1249" t="s">
        <v>2736</v>
      </c>
      <c r="G1249" s="3" t="s">
        <v>4065</v>
      </c>
      <c r="H1249" s="3" t="s">
        <v>6071</v>
      </c>
      <c r="I1249" t="s">
        <v>133</v>
      </c>
      <c r="J1249" t="s">
        <v>3099</v>
      </c>
      <c r="T1249" t="s">
        <v>1711</v>
      </c>
      <c r="W1249">
        <v>1</v>
      </c>
      <c r="X1249" t="s">
        <v>7738</v>
      </c>
      <c r="AA1249">
        <f t="shared" si="7"/>
        <v>0</v>
      </c>
      <c r="AC1249">
        <f t="shared" si="4"/>
        <v>0</v>
      </c>
      <c r="AD1249">
        <f t="shared" si="5"/>
        <v>0</v>
      </c>
      <c r="AE1249" t="s">
        <v>1712</v>
      </c>
      <c r="AH1249" t="s">
        <v>4925</v>
      </c>
      <c r="AI1249" t="s">
        <v>7738</v>
      </c>
    </row>
    <row r="1250" spans="1:35" ht="10.95" customHeight="1" outlineLevel="1" x14ac:dyDescent="0.25">
      <c r="A1250" t="s">
        <v>17048</v>
      </c>
      <c r="C1250" t="s">
        <v>12986</v>
      </c>
      <c r="F1250" t="s">
        <v>2737</v>
      </c>
      <c r="G1250" s="3" t="s">
        <v>4065</v>
      </c>
      <c r="H1250" s="3" t="s">
        <v>6071</v>
      </c>
      <c r="I1250" t="s">
        <v>135</v>
      </c>
      <c r="J1250" t="s">
        <v>1676</v>
      </c>
      <c r="T1250" t="s">
        <v>1711</v>
      </c>
      <c r="W1250">
        <v>1</v>
      </c>
      <c r="X1250" t="s">
        <v>7738</v>
      </c>
      <c r="AA1250">
        <f t="shared" si="7"/>
        <v>0</v>
      </c>
      <c r="AC1250">
        <f t="shared" si="4"/>
        <v>0</v>
      </c>
      <c r="AD1250">
        <f t="shared" si="5"/>
        <v>0</v>
      </c>
      <c r="AE1250" t="s">
        <v>1712</v>
      </c>
      <c r="AH1250" t="s">
        <v>4623</v>
      </c>
      <c r="AI1250" t="s">
        <v>7738</v>
      </c>
    </row>
    <row r="1251" spans="1:35" ht="10.95" customHeight="1" outlineLevel="1" x14ac:dyDescent="0.25">
      <c r="A1251" t="s">
        <v>17048</v>
      </c>
      <c r="C1251" t="s">
        <v>12986</v>
      </c>
      <c r="F1251" t="s">
        <v>2738</v>
      </c>
      <c r="G1251" s="3" t="s">
        <v>4065</v>
      </c>
      <c r="H1251" s="3" t="s">
        <v>6071</v>
      </c>
      <c r="I1251" t="s">
        <v>3174</v>
      </c>
      <c r="J1251" t="s">
        <v>131</v>
      </c>
      <c r="T1251" t="s">
        <v>1711</v>
      </c>
      <c r="W1251">
        <v>1</v>
      </c>
      <c r="X1251" t="s">
        <v>7738</v>
      </c>
      <c r="AA1251">
        <f t="shared" si="7"/>
        <v>0</v>
      </c>
      <c r="AC1251">
        <f t="shared" si="4"/>
        <v>0</v>
      </c>
      <c r="AD1251">
        <f t="shared" si="5"/>
        <v>0</v>
      </c>
      <c r="AE1251" t="s">
        <v>1712</v>
      </c>
      <c r="AH1251" t="s">
        <v>4623</v>
      </c>
      <c r="AI1251" t="s">
        <v>7738</v>
      </c>
    </row>
    <row r="1252" spans="1:35" ht="10.95" customHeight="1" outlineLevel="1" x14ac:dyDescent="0.25">
      <c r="A1252" t="s">
        <v>17048</v>
      </c>
      <c r="C1252" t="s">
        <v>12986</v>
      </c>
      <c r="F1252" t="s">
        <v>2788</v>
      </c>
      <c r="G1252" s="3" t="s">
        <v>4065</v>
      </c>
      <c r="H1252" s="3" t="s">
        <v>6071</v>
      </c>
      <c r="I1252" t="s">
        <v>649</v>
      </c>
      <c r="J1252" t="s">
        <v>684</v>
      </c>
      <c r="T1252" t="s">
        <v>1711</v>
      </c>
      <c r="W1252">
        <v>1</v>
      </c>
      <c r="X1252" t="s">
        <v>7738</v>
      </c>
      <c r="AA1252">
        <f t="shared" si="7"/>
        <v>0</v>
      </c>
      <c r="AC1252">
        <f t="shared" si="4"/>
        <v>0</v>
      </c>
      <c r="AD1252">
        <f t="shared" si="5"/>
        <v>0</v>
      </c>
      <c r="AE1252" t="s">
        <v>1712</v>
      </c>
      <c r="AH1252" t="s">
        <v>4623</v>
      </c>
      <c r="AI1252" t="s">
        <v>7738</v>
      </c>
    </row>
    <row r="1253" spans="1:35" ht="10.95" customHeight="1" outlineLevel="1" x14ac:dyDescent="0.25">
      <c r="A1253" t="s">
        <v>17048</v>
      </c>
      <c r="C1253" t="s">
        <v>12986</v>
      </c>
      <c r="F1253" t="s">
        <v>903</v>
      </c>
      <c r="G1253" s="3" t="s">
        <v>4065</v>
      </c>
      <c r="H1253" s="3" t="s">
        <v>6071</v>
      </c>
      <c r="I1253" t="s">
        <v>135</v>
      </c>
      <c r="J1253" t="s">
        <v>1676</v>
      </c>
      <c r="T1253" t="s">
        <v>1711</v>
      </c>
      <c r="W1253">
        <v>1</v>
      </c>
      <c r="X1253" t="s">
        <v>7738</v>
      </c>
      <c r="AA1253">
        <f t="shared" si="7"/>
        <v>0</v>
      </c>
      <c r="AC1253">
        <f t="shared" si="4"/>
        <v>0</v>
      </c>
      <c r="AD1253">
        <f t="shared" si="5"/>
        <v>0</v>
      </c>
      <c r="AE1253" t="s">
        <v>1712</v>
      </c>
      <c r="AH1253" t="s">
        <v>4925</v>
      </c>
      <c r="AI1253" t="s">
        <v>7738</v>
      </c>
    </row>
    <row r="1254" spans="1:35" ht="10.95" customHeight="1" outlineLevel="1" x14ac:dyDescent="0.25">
      <c r="A1254" t="s">
        <v>17048</v>
      </c>
      <c r="C1254" t="s">
        <v>12986</v>
      </c>
      <c r="F1254" t="s">
        <v>2739</v>
      </c>
      <c r="G1254" s="3" t="s">
        <v>4065</v>
      </c>
      <c r="H1254" s="3" t="s">
        <v>6071</v>
      </c>
      <c r="I1254" t="s">
        <v>3315</v>
      </c>
      <c r="J1254" t="s">
        <v>6664</v>
      </c>
      <c r="T1254" t="s">
        <v>1711</v>
      </c>
      <c r="W1254">
        <v>1</v>
      </c>
      <c r="X1254" t="s">
        <v>7738</v>
      </c>
      <c r="AA1254">
        <f t="shared" si="7"/>
        <v>0</v>
      </c>
      <c r="AC1254">
        <f t="shared" si="4"/>
        <v>0</v>
      </c>
      <c r="AD1254">
        <f t="shared" si="5"/>
        <v>0</v>
      </c>
      <c r="AE1254" t="s">
        <v>1712</v>
      </c>
      <c r="AH1254" t="s">
        <v>4623</v>
      </c>
      <c r="AI1254" t="s">
        <v>7738</v>
      </c>
    </row>
    <row r="1255" spans="1:35" ht="10.95" customHeight="1" outlineLevel="1" x14ac:dyDescent="0.25">
      <c r="A1255" t="s">
        <v>17048</v>
      </c>
      <c r="C1255" t="s">
        <v>12986</v>
      </c>
      <c r="F1255" t="s">
        <v>2740</v>
      </c>
      <c r="G1255" s="3" t="s">
        <v>4065</v>
      </c>
      <c r="H1255" s="3" t="s">
        <v>6071</v>
      </c>
      <c r="I1255" t="s">
        <v>1672</v>
      </c>
      <c r="J1255" t="s">
        <v>5485</v>
      </c>
      <c r="T1255" t="s">
        <v>1711</v>
      </c>
      <c r="W1255">
        <v>1</v>
      </c>
      <c r="X1255" t="s">
        <v>7738</v>
      </c>
      <c r="AA1255">
        <f t="shared" si="7"/>
        <v>0</v>
      </c>
      <c r="AC1255">
        <f t="shared" si="4"/>
        <v>0</v>
      </c>
      <c r="AD1255">
        <f t="shared" si="5"/>
        <v>0</v>
      </c>
      <c r="AE1255" t="s">
        <v>1712</v>
      </c>
      <c r="AH1255" t="s">
        <v>4623</v>
      </c>
      <c r="AI1255" t="s">
        <v>7738</v>
      </c>
    </row>
    <row r="1256" spans="1:35" ht="10.95" customHeight="1" outlineLevel="1" x14ac:dyDescent="0.25">
      <c r="A1256" t="s">
        <v>17048</v>
      </c>
      <c r="C1256" t="s">
        <v>12986</v>
      </c>
      <c r="F1256" t="s">
        <v>2741</v>
      </c>
      <c r="G1256" s="3" t="s">
        <v>4065</v>
      </c>
      <c r="H1256" s="3" t="s">
        <v>6071</v>
      </c>
      <c r="I1256" t="s">
        <v>1675</v>
      </c>
      <c r="J1256" t="s">
        <v>3832</v>
      </c>
      <c r="T1256" t="s">
        <v>1711</v>
      </c>
      <c r="W1256">
        <v>1</v>
      </c>
      <c r="X1256" t="s">
        <v>7738</v>
      </c>
      <c r="AA1256">
        <f t="shared" si="7"/>
        <v>0</v>
      </c>
      <c r="AC1256">
        <f t="shared" si="4"/>
        <v>0</v>
      </c>
      <c r="AD1256">
        <f t="shared" si="5"/>
        <v>0</v>
      </c>
      <c r="AE1256" t="s">
        <v>1712</v>
      </c>
      <c r="AH1256" t="s">
        <v>4623</v>
      </c>
      <c r="AI1256" t="s">
        <v>7738</v>
      </c>
    </row>
    <row r="1257" spans="1:35" ht="10.95" customHeight="1" outlineLevel="1" x14ac:dyDescent="0.25">
      <c r="A1257" t="s">
        <v>17048</v>
      </c>
      <c r="C1257" t="s">
        <v>12986</v>
      </c>
      <c r="F1257" t="s">
        <v>2742</v>
      </c>
      <c r="G1257" s="3" t="s">
        <v>4065</v>
      </c>
      <c r="H1257" s="3" t="s">
        <v>6071</v>
      </c>
      <c r="I1257" t="s">
        <v>3747</v>
      </c>
      <c r="J1257" t="s">
        <v>3832</v>
      </c>
      <c r="T1257" t="s">
        <v>1711</v>
      </c>
      <c r="W1257">
        <v>1</v>
      </c>
      <c r="X1257" t="s">
        <v>7738</v>
      </c>
      <c r="AA1257">
        <f t="shared" si="7"/>
        <v>0</v>
      </c>
      <c r="AC1257">
        <f t="shared" ref="AC1257:AC1320" si="8">COUNTIFS(T1257,"*dinosaur*")</f>
        <v>0</v>
      </c>
      <c r="AD1257">
        <f t="shared" ref="AD1257:AD1320" si="9">COUNTIFS(V1257,"*dinosaur*")</f>
        <v>0</v>
      </c>
      <c r="AE1257" t="s">
        <v>1712</v>
      </c>
      <c r="AH1257" t="s">
        <v>4233</v>
      </c>
      <c r="AI1257" t="s">
        <v>7738</v>
      </c>
    </row>
    <row r="1258" spans="1:35" ht="10.95" customHeight="1" outlineLevel="1" x14ac:dyDescent="0.25">
      <c r="A1258" t="s">
        <v>17048</v>
      </c>
      <c r="C1258" t="s">
        <v>12986</v>
      </c>
      <c r="F1258" t="s">
        <v>904</v>
      </c>
      <c r="G1258" s="3" t="s">
        <v>4065</v>
      </c>
      <c r="H1258" s="3" t="s">
        <v>6071</v>
      </c>
      <c r="I1258" t="s">
        <v>3174</v>
      </c>
      <c r="J1258" t="s">
        <v>131</v>
      </c>
      <c r="T1258" t="s">
        <v>1711</v>
      </c>
      <c r="W1258">
        <v>1</v>
      </c>
      <c r="X1258" t="s">
        <v>7738</v>
      </c>
      <c r="AA1258">
        <f t="shared" ref="AA1258:AA1267" si="10">COUNTIF(T1258,"*Fuji*")</f>
        <v>0</v>
      </c>
      <c r="AC1258">
        <f t="shared" si="8"/>
        <v>0</v>
      </c>
      <c r="AD1258">
        <f t="shared" si="9"/>
        <v>0</v>
      </c>
      <c r="AE1258" t="s">
        <v>1712</v>
      </c>
      <c r="AH1258" t="s">
        <v>4925</v>
      </c>
      <c r="AI1258" t="s">
        <v>7738</v>
      </c>
    </row>
    <row r="1259" spans="1:35" ht="10.95" customHeight="1" outlineLevel="1" x14ac:dyDescent="0.25">
      <c r="A1259" t="s">
        <v>17048</v>
      </c>
      <c r="C1259" t="s">
        <v>12986</v>
      </c>
      <c r="F1259" t="s">
        <v>905</v>
      </c>
      <c r="G1259" s="3" t="s">
        <v>4065</v>
      </c>
      <c r="H1259" s="3" t="s">
        <v>6071</v>
      </c>
      <c r="I1259" t="s">
        <v>649</v>
      </c>
      <c r="J1259" t="s">
        <v>684</v>
      </c>
      <c r="T1259" t="s">
        <v>1711</v>
      </c>
      <c r="W1259">
        <v>1</v>
      </c>
      <c r="X1259" t="s">
        <v>7738</v>
      </c>
      <c r="AA1259">
        <f t="shared" si="10"/>
        <v>0</v>
      </c>
      <c r="AC1259">
        <f t="shared" si="8"/>
        <v>0</v>
      </c>
      <c r="AD1259">
        <f t="shared" si="9"/>
        <v>0</v>
      </c>
      <c r="AE1259" t="s">
        <v>1712</v>
      </c>
      <c r="AH1259" t="s">
        <v>4925</v>
      </c>
      <c r="AI1259" t="s">
        <v>7738</v>
      </c>
    </row>
    <row r="1260" spans="1:35" ht="10.95" customHeight="1" outlineLevel="1" x14ac:dyDescent="0.25">
      <c r="A1260" t="s">
        <v>17048</v>
      </c>
      <c r="C1260" t="s">
        <v>12986</v>
      </c>
      <c r="F1260" t="s">
        <v>906</v>
      </c>
      <c r="G1260" s="3" t="s">
        <v>4065</v>
      </c>
      <c r="H1260" s="3" t="s">
        <v>6071</v>
      </c>
      <c r="I1260" t="s">
        <v>3315</v>
      </c>
      <c r="J1260" t="s">
        <v>2293</v>
      </c>
      <c r="T1260" t="s">
        <v>1711</v>
      </c>
      <c r="W1260">
        <v>1</v>
      </c>
      <c r="X1260" t="s">
        <v>7738</v>
      </c>
      <c r="AA1260">
        <f t="shared" si="10"/>
        <v>0</v>
      </c>
      <c r="AC1260">
        <f t="shared" si="8"/>
        <v>0</v>
      </c>
      <c r="AD1260">
        <f t="shared" si="9"/>
        <v>0</v>
      </c>
      <c r="AE1260" t="s">
        <v>1712</v>
      </c>
      <c r="AH1260" t="s">
        <v>4623</v>
      </c>
      <c r="AI1260" t="s">
        <v>7738</v>
      </c>
    </row>
    <row r="1261" spans="1:35" ht="10.95" customHeight="1" outlineLevel="1" x14ac:dyDescent="0.25">
      <c r="A1261" t="s">
        <v>17048</v>
      </c>
      <c r="C1261" t="s">
        <v>12986</v>
      </c>
      <c r="F1261" t="s">
        <v>907</v>
      </c>
      <c r="G1261" s="3" t="s">
        <v>4065</v>
      </c>
      <c r="H1261" s="3" t="s">
        <v>6071</v>
      </c>
      <c r="I1261" t="s">
        <v>5046</v>
      </c>
      <c r="J1261" t="s">
        <v>2294</v>
      </c>
      <c r="T1261" t="s">
        <v>1711</v>
      </c>
      <c r="W1261">
        <v>1</v>
      </c>
      <c r="X1261" t="s">
        <v>7738</v>
      </c>
      <c r="AA1261">
        <f t="shared" si="10"/>
        <v>0</v>
      </c>
      <c r="AC1261">
        <f t="shared" si="8"/>
        <v>0</v>
      </c>
      <c r="AD1261">
        <f t="shared" si="9"/>
        <v>0</v>
      </c>
      <c r="AE1261" t="s">
        <v>1712</v>
      </c>
      <c r="AH1261" t="s">
        <v>4925</v>
      </c>
      <c r="AI1261" t="s">
        <v>7738</v>
      </c>
    </row>
    <row r="1262" spans="1:35" ht="10.95" customHeight="1" outlineLevel="1" x14ac:dyDescent="0.25">
      <c r="A1262" t="s">
        <v>17048</v>
      </c>
      <c r="C1262" t="s">
        <v>12986</v>
      </c>
      <c r="F1262" t="s">
        <v>3463</v>
      </c>
      <c r="G1262" s="3" t="s">
        <v>4065</v>
      </c>
      <c r="H1262" s="3" t="s">
        <v>6071</v>
      </c>
      <c r="I1262" t="s">
        <v>1672</v>
      </c>
      <c r="J1262" t="s">
        <v>2159</v>
      </c>
      <c r="T1262" t="s">
        <v>1711</v>
      </c>
      <c r="W1262">
        <v>1</v>
      </c>
      <c r="X1262" t="s">
        <v>7738</v>
      </c>
      <c r="AA1262">
        <f t="shared" si="10"/>
        <v>0</v>
      </c>
      <c r="AC1262">
        <f t="shared" si="8"/>
        <v>0</v>
      </c>
      <c r="AD1262">
        <f t="shared" si="9"/>
        <v>0</v>
      </c>
      <c r="AE1262" t="s">
        <v>1712</v>
      </c>
      <c r="AH1262" t="s">
        <v>4623</v>
      </c>
      <c r="AI1262" t="s">
        <v>7738</v>
      </c>
    </row>
    <row r="1263" spans="1:35" ht="10.95" customHeight="1" outlineLevel="1" x14ac:dyDescent="0.25">
      <c r="A1263" t="s">
        <v>17048</v>
      </c>
      <c r="C1263" t="s">
        <v>12986</v>
      </c>
      <c r="F1263" t="s">
        <v>3464</v>
      </c>
      <c r="G1263" s="3" t="s">
        <v>4065</v>
      </c>
      <c r="H1263" s="3" t="s">
        <v>6071</v>
      </c>
      <c r="I1263" t="s">
        <v>1675</v>
      </c>
      <c r="J1263" t="s">
        <v>3832</v>
      </c>
      <c r="T1263" t="s">
        <v>1711</v>
      </c>
      <c r="W1263">
        <v>1</v>
      </c>
      <c r="X1263" t="s">
        <v>7738</v>
      </c>
      <c r="AA1263">
        <f t="shared" si="10"/>
        <v>0</v>
      </c>
      <c r="AC1263">
        <f t="shared" si="8"/>
        <v>0</v>
      </c>
      <c r="AD1263">
        <f t="shared" si="9"/>
        <v>0</v>
      </c>
      <c r="AE1263" t="s">
        <v>1712</v>
      </c>
      <c r="AH1263" t="s">
        <v>4623</v>
      </c>
      <c r="AI1263" t="s">
        <v>7738</v>
      </c>
    </row>
    <row r="1264" spans="1:35" ht="10.95" customHeight="1" outlineLevel="1" x14ac:dyDescent="0.25">
      <c r="A1264" t="s">
        <v>17048</v>
      </c>
      <c r="C1264" t="s">
        <v>12986</v>
      </c>
      <c r="F1264" t="s">
        <v>4945</v>
      </c>
      <c r="G1264" s="3" t="s">
        <v>4065</v>
      </c>
      <c r="H1264" s="3" t="s">
        <v>6071</v>
      </c>
      <c r="I1264" t="s">
        <v>3529</v>
      </c>
      <c r="J1264" t="s">
        <v>3832</v>
      </c>
      <c r="T1264" t="s">
        <v>1711</v>
      </c>
      <c r="W1264">
        <v>1</v>
      </c>
      <c r="X1264" t="s">
        <v>7738</v>
      </c>
      <c r="AA1264">
        <f t="shared" si="10"/>
        <v>0</v>
      </c>
      <c r="AC1264">
        <f t="shared" si="8"/>
        <v>0</v>
      </c>
      <c r="AD1264">
        <f t="shared" si="9"/>
        <v>0</v>
      </c>
      <c r="AE1264" t="s">
        <v>1712</v>
      </c>
      <c r="AH1264" t="s">
        <v>4623</v>
      </c>
      <c r="AI1264" t="s">
        <v>7738</v>
      </c>
    </row>
    <row r="1265" spans="1:37" ht="10.95" customHeight="1" outlineLevel="1" x14ac:dyDescent="0.25">
      <c r="A1265" t="s">
        <v>17048</v>
      </c>
      <c r="C1265" t="s">
        <v>12986</v>
      </c>
      <c r="F1265" t="s">
        <v>1627</v>
      </c>
      <c r="G1265" s="3" t="s">
        <v>4065</v>
      </c>
      <c r="H1265" s="3" t="s">
        <v>1628</v>
      </c>
      <c r="I1265" t="s">
        <v>1540</v>
      </c>
      <c r="J1265" t="s">
        <v>3832</v>
      </c>
      <c r="T1265" t="s">
        <v>5511</v>
      </c>
      <c r="W1265">
        <v>1</v>
      </c>
      <c r="X1265" t="s">
        <v>7738</v>
      </c>
      <c r="AA1265">
        <f t="shared" si="10"/>
        <v>0</v>
      </c>
      <c r="AC1265">
        <f t="shared" si="8"/>
        <v>0</v>
      </c>
      <c r="AD1265">
        <f t="shared" si="9"/>
        <v>0</v>
      </c>
      <c r="AE1265" t="s">
        <v>1712</v>
      </c>
      <c r="AH1265" t="s">
        <v>4233</v>
      </c>
      <c r="AI1265" t="s">
        <v>7738</v>
      </c>
    </row>
    <row r="1266" spans="1:37" ht="10.95" customHeight="1" outlineLevel="1" x14ac:dyDescent="0.25">
      <c r="A1266" t="s">
        <v>17048</v>
      </c>
      <c r="C1266" t="s">
        <v>12986</v>
      </c>
      <c r="F1266" t="s">
        <v>1629</v>
      </c>
      <c r="G1266" s="3" t="s">
        <v>4065</v>
      </c>
      <c r="H1266" s="3" t="s">
        <v>1628</v>
      </c>
      <c r="I1266" t="s">
        <v>3694</v>
      </c>
      <c r="J1266" t="s">
        <v>2159</v>
      </c>
      <c r="T1266" t="s">
        <v>5511</v>
      </c>
      <c r="W1266">
        <v>1</v>
      </c>
      <c r="X1266" t="s">
        <v>7738</v>
      </c>
      <c r="AA1266">
        <f t="shared" si="10"/>
        <v>0</v>
      </c>
      <c r="AC1266">
        <f t="shared" si="8"/>
        <v>0</v>
      </c>
      <c r="AD1266">
        <f t="shared" si="9"/>
        <v>0</v>
      </c>
      <c r="AE1266" t="s">
        <v>1712</v>
      </c>
      <c r="AH1266" t="s">
        <v>4925</v>
      </c>
      <c r="AI1266" t="s">
        <v>7738</v>
      </c>
    </row>
    <row r="1267" spans="1:37" ht="10.95" customHeight="1" outlineLevel="1" x14ac:dyDescent="0.25">
      <c r="A1267" t="s">
        <v>17048</v>
      </c>
      <c r="C1267" t="s">
        <v>12986</v>
      </c>
      <c r="F1267" t="s">
        <v>1630</v>
      </c>
      <c r="G1267" s="3" t="s">
        <v>4065</v>
      </c>
      <c r="H1267" s="3" t="s">
        <v>1628</v>
      </c>
      <c r="I1267" t="s">
        <v>3289</v>
      </c>
      <c r="J1267" t="s">
        <v>1828</v>
      </c>
      <c r="T1267" t="s">
        <v>5511</v>
      </c>
      <c r="W1267">
        <v>1</v>
      </c>
      <c r="X1267" t="s">
        <v>7738</v>
      </c>
      <c r="AA1267">
        <f t="shared" si="10"/>
        <v>0</v>
      </c>
      <c r="AC1267">
        <f t="shared" si="8"/>
        <v>0</v>
      </c>
      <c r="AD1267">
        <f t="shared" si="9"/>
        <v>0</v>
      </c>
      <c r="AE1267" t="s">
        <v>1712</v>
      </c>
      <c r="AH1267" t="s">
        <v>4623</v>
      </c>
      <c r="AI1267" t="s">
        <v>7738</v>
      </c>
    </row>
    <row r="1268" spans="1:37" ht="10.95" customHeight="1" x14ac:dyDescent="0.25">
      <c r="A1268" t="s">
        <v>20000</v>
      </c>
      <c r="B1268" t="s">
        <v>28</v>
      </c>
      <c r="C1268" t="s">
        <v>12986</v>
      </c>
      <c r="E1268" t="s">
        <v>18464</v>
      </c>
      <c r="G1268" s="3"/>
      <c r="H1268" s="3"/>
      <c r="AB1268">
        <f>COUNTIF(AA1269:AA1431,"1")</f>
        <v>0</v>
      </c>
      <c r="AC1268">
        <f t="shared" si="8"/>
        <v>0</v>
      </c>
      <c r="AD1268">
        <f t="shared" si="9"/>
        <v>0</v>
      </c>
      <c r="AK1268">
        <f>SUM(AJ1269:AJ1431)</f>
        <v>0</v>
      </c>
    </row>
    <row r="1269" spans="1:37" ht="10.95" customHeight="1" outlineLevel="1" x14ac:dyDescent="0.25">
      <c r="A1269" t="s">
        <v>17047</v>
      </c>
      <c r="C1269" t="s">
        <v>12986</v>
      </c>
      <c r="F1269" t="s">
        <v>6548</v>
      </c>
      <c r="G1269" s="3" t="s">
        <v>4065</v>
      </c>
      <c r="H1269" s="3">
        <v>1907</v>
      </c>
      <c r="I1269" t="s">
        <v>133</v>
      </c>
      <c r="J1269" t="s">
        <v>131</v>
      </c>
      <c r="T1269" t="s">
        <v>5511</v>
      </c>
      <c r="W1269">
        <v>1</v>
      </c>
      <c r="AA1269">
        <f t="shared" ref="AA1269:AA1300" si="11">COUNTIF(T1269,"*Fuji*")</f>
        <v>0</v>
      </c>
      <c r="AC1269">
        <f t="shared" si="8"/>
        <v>0</v>
      </c>
      <c r="AD1269">
        <f t="shared" si="9"/>
        <v>0</v>
      </c>
      <c r="AE1269" t="s">
        <v>1712</v>
      </c>
      <c r="AH1269" t="s">
        <v>4613</v>
      </c>
      <c r="AI1269" t="s">
        <v>7738</v>
      </c>
    </row>
    <row r="1270" spans="1:37" ht="10.95" customHeight="1" outlineLevel="1" x14ac:dyDescent="0.25">
      <c r="A1270" t="s">
        <v>17047</v>
      </c>
      <c r="C1270" t="s">
        <v>12986</v>
      </c>
      <c r="F1270" t="s">
        <v>6549</v>
      </c>
      <c r="G1270" s="3" t="s">
        <v>4065</v>
      </c>
      <c r="H1270" s="3">
        <v>1907</v>
      </c>
      <c r="I1270" t="s">
        <v>135</v>
      </c>
      <c r="J1270" t="s">
        <v>4009</v>
      </c>
      <c r="T1270" t="s">
        <v>5511</v>
      </c>
      <c r="W1270">
        <v>1</v>
      </c>
      <c r="AA1270">
        <f t="shared" si="11"/>
        <v>0</v>
      </c>
      <c r="AC1270">
        <f t="shared" si="8"/>
        <v>0</v>
      </c>
      <c r="AD1270">
        <f t="shared" si="9"/>
        <v>0</v>
      </c>
      <c r="AE1270" t="s">
        <v>1712</v>
      </c>
      <c r="AH1270" t="s">
        <v>4613</v>
      </c>
      <c r="AI1270" t="s">
        <v>7738</v>
      </c>
    </row>
    <row r="1271" spans="1:37" ht="10.95" customHeight="1" outlineLevel="1" x14ac:dyDescent="0.25">
      <c r="A1271" t="s">
        <v>17047</v>
      </c>
      <c r="C1271" t="s">
        <v>12986</v>
      </c>
      <c r="F1271" t="s">
        <v>6550</v>
      </c>
      <c r="G1271" s="3" t="s">
        <v>4065</v>
      </c>
      <c r="H1271" s="3">
        <v>1907</v>
      </c>
      <c r="I1271" t="s">
        <v>3174</v>
      </c>
      <c r="J1271" t="s">
        <v>1647</v>
      </c>
      <c r="T1271" t="s">
        <v>5511</v>
      </c>
      <c r="W1271">
        <v>1</v>
      </c>
      <c r="AA1271">
        <f t="shared" si="11"/>
        <v>0</v>
      </c>
      <c r="AC1271">
        <f t="shared" si="8"/>
        <v>0</v>
      </c>
      <c r="AD1271">
        <f t="shared" si="9"/>
        <v>0</v>
      </c>
      <c r="AE1271" t="s">
        <v>1712</v>
      </c>
      <c r="AH1271" t="s">
        <v>4613</v>
      </c>
      <c r="AI1271" t="s">
        <v>7738</v>
      </c>
    </row>
    <row r="1272" spans="1:37" ht="10.95" customHeight="1" outlineLevel="1" x14ac:dyDescent="0.25">
      <c r="A1272" t="s">
        <v>17047</v>
      </c>
      <c r="C1272" t="s">
        <v>12986</v>
      </c>
      <c r="F1272" t="s">
        <v>6551</v>
      </c>
      <c r="G1272" s="3" t="s">
        <v>4065</v>
      </c>
      <c r="H1272" s="3">
        <v>1907</v>
      </c>
      <c r="I1272" t="s">
        <v>649</v>
      </c>
      <c r="J1272" t="s">
        <v>815</v>
      </c>
      <c r="T1272" t="s">
        <v>5511</v>
      </c>
      <c r="W1272">
        <v>1</v>
      </c>
      <c r="AA1272">
        <f t="shared" si="11"/>
        <v>0</v>
      </c>
      <c r="AC1272">
        <f t="shared" si="8"/>
        <v>0</v>
      </c>
      <c r="AD1272">
        <f t="shared" si="9"/>
        <v>0</v>
      </c>
      <c r="AE1272" t="s">
        <v>1712</v>
      </c>
      <c r="AH1272" t="s">
        <v>4613</v>
      </c>
      <c r="AI1272" t="s">
        <v>7738</v>
      </c>
    </row>
    <row r="1273" spans="1:37" ht="10.95" customHeight="1" outlineLevel="1" x14ac:dyDescent="0.25">
      <c r="A1273" t="s">
        <v>17047</v>
      </c>
      <c r="C1273" t="s">
        <v>12986</v>
      </c>
      <c r="F1273" t="s">
        <v>6552</v>
      </c>
      <c r="G1273" s="3" t="s">
        <v>4065</v>
      </c>
      <c r="H1273" s="3">
        <v>1907</v>
      </c>
      <c r="I1273" t="s">
        <v>1672</v>
      </c>
      <c r="J1273" t="s">
        <v>2159</v>
      </c>
      <c r="T1273" t="s">
        <v>5511</v>
      </c>
      <c r="W1273">
        <v>1</v>
      </c>
      <c r="AA1273">
        <f t="shared" si="11"/>
        <v>0</v>
      </c>
      <c r="AC1273">
        <f t="shared" si="8"/>
        <v>0</v>
      </c>
      <c r="AD1273">
        <f t="shared" si="9"/>
        <v>0</v>
      </c>
      <c r="AE1273" t="s">
        <v>1712</v>
      </c>
      <c r="AH1273" t="s">
        <v>4925</v>
      </c>
      <c r="AI1273" t="s">
        <v>7738</v>
      </c>
    </row>
    <row r="1274" spans="1:37" ht="10.95" customHeight="1" outlineLevel="1" x14ac:dyDescent="0.25">
      <c r="A1274" t="s">
        <v>17047</v>
      </c>
      <c r="C1274" t="s">
        <v>12986</v>
      </c>
      <c r="F1274" t="s">
        <v>6553</v>
      </c>
      <c r="G1274" s="3" t="s">
        <v>4065</v>
      </c>
      <c r="H1274" s="3">
        <v>1907</v>
      </c>
      <c r="I1274" t="s">
        <v>1675</v>
      </c>
      <c r="J1274" t="s">
        <v>5484</v>
      </c>
      <c r="T1274" t="s">
        <v>5511</v>
      </c>
      <c r="W1274">
        <v>1</v>
      </c>
      <c r="AA1274">
        <f t="shared" si="11"/>
        <v>0</v>
      </c>
      <c r="AC1274">
        <f t="shared" si="8"/>
        <v>0</v>
      </c>
      <c r="AD1274">
        <f t="shared" si="9"/>
        <v>0</v>
      </c>
      <c r="AE1274" t="s">
        <v>1712</v>
      </c>
      <c r="AH1274" t="s">
        <v>4613</v>
      </c>
      <c r="AI1274" t="s">
        <v>7738</v>
      </c>
    </row>
    <row r="1275" spans="1:37" ht="10.95" customHeight="1" outlineLevel="1" x14ac:dyDescent="0.25">
      <c r="A1275" t="s">
        <v>17047</v>
      </c>
      <c r="C1275" t="s">
        <v>12986</v>
      </c>
      <c r="F1275" t="s">
        <v>6554</v>
      </c>
      <c r="G1275" s="3" t="s">
        <v>4065</v>
      </c>
      <c r="H1275" s="3">
        <v>1907</v>
      </c>
      <c r="I1275" t="s">
        <v>3315</v>
      </c>
      <c r="J1275" t="s">
        <v>5034</v>
      </c>
      <c r="T1275" t="s">
        <v>5511</v>
      </c>
      <c r="W1275">
        <v>1</v>
      </c>
      <c r="AA1275">
        <f t="shared" si="11"/>
        <v>0</v>
      </c>
      <c r="AC1275">
        <f t="shared" si="8"/>
        <v>0</v>
      </c>
      <c r="AD1275">
        <f t="shared" si="9"/>
        <v>0</v>
      </c>
      <c r="AE1275" t="s">
        <v>1712</v>
      </c>
      <c r="AH1275" t="s">
        <v>4613</v>
      </c>
      <c r="AI1275" t="s">
        <v>7738</v>
      </c>
    </row>
    <row r="1276" spans="1:37" ht="10.95" customHeight="1" outlineLevel="1" x14ac:dyDescent="0.25">
      <c r="A1276" t="s">
        <v>17047</v>
      </c>
      <c r="C1276" t="s">
        <v>12986</v>
      </c>
      <c r="F1276" t="s">
        <v>6555</v>
      </c>
      <c r="G1276" s="3" t="s">
        <v>4065</v>
      </c>
      <c r="H1276" s="3">
        <v>1907</v>
      </c>
      <c r="I1276" t="s">
        <v>5046</v>
      </c>
      <c r="J1276" t="s">
        <v>5619</v>
      </c>
      <c r="T1276" t="s">
        <v>5511</v>
      </c>
      <c r="W1276">
        <v>1</v>
      </c>
      <c r="AA1276">
        <f t="shared" si="11"/>
        <v>0</v>
      </c>
      <c r="AC1276">
        <f t="shared" si="8"/>
        <v>0</v>
      </c>
      <c r="AD1276">
        <f t="shared" si="9"/>
        <v>0</v>
      </c>
      <c r="AE1276" t="s">
        <v>1712</v>
      </c>
      <c r="AH1276" t="s">
        <v>4613</v>
      </c>
      <c r="AI1276" t="s">
        <v>7738</v>
      </c>
    </row>
    <row r="1277" spans="1:37" ht="10.95" customHeight="1" outlineLevel="1" x14ac:dyDescent="0.25">
      <c r="A1277" t="s">
        <v>17047</v>
      </c>
      <c r="C1277" t="s">
        <v>12986</v>
      </c>
      <c r="F1277" t="s">
        <v>6556</v>
      </c>
      <c r="G1277" s="3" t="s">
        <v>4065</v>
      </c>
      <c r="H1277" s="3">
        <v>1907</v>
      </c>
      <c r="I1277" t="s">
        <v>2160</v>
      </c>
      <c r="J1277" t="s">
        <v>5040</v>
      </c>
      <c r="T1277" t="s">
        <v>5511</v>
      </c>
      <c r="W1277">
        <v>1</v>
      </c>
      <c r="AA1277">
        <f t="shared" si="11"/>
        <v>0</v>
      </c>
      <c r="AC1277">
        <f t="shared" si="8"/>
        <v>0</v>
      </c>
      <c r="AD1277">
        <f t="shared" si="9"/>
        <v>0</v>
      </c>
      <c r="AE1277" t="s">
        <v>1712</v>
      </c>
      <c r="AH1277" t="s">
        <v>4925</v>
      </c>
      <c r="AI1277" t="s">
        <v>7738</v>
      </c>
    </row>
    <row r="1278" spans="1:37" ht="10.95" customHeight="1" outlineLevel="1" x14ac:dyDescent="0.25">
      <c r="A1278" t="s">
        <v>17047</v>
      </c>
      <c r="C1278" t="s">
        <v>12986</v>
      </c>
      <c r="F1278" t="s">
        <v>6557</v>
      </c>
      <c r="G1278" s="3" t="s">
        <v>4065</v>
      </c>
      <c r="H1278" s="3">
        <v>1907</v>
      </c>
      <c r="I1278" t="s">
        <v>1101</v>
      </c>
      <c r="J1278" t="s">
        <v>5041</v>
      </c>
      <c r="T1278" t="s">
        <v>5511</v>
      </c>
      <c r="W1278">
        <v>1</v>
      </c>
      <c r="AA1278">
        <f t="shared" si="11"/>
        <v>0</v>
      </c>
      <c r="AC1278">
        <f t="shared" si="8"/>
        <v>0</v>
      </c>
      <c r="AD1278">
        <f t="shared" si="9"/>
        <v>0</v>
      </c>
      <c r="AE1278" t="s">
        <v>1712</v>
      </c>
      <c r="AH1278" t="s">
        <v>4925</v>
      </c>
      <c r="AI1278" t="s">
        <v>7738</v>
      </c>
    </row>
    <row r="1279" spans="1:37" ht="10.95" customHeight="1" outlineLevel="1" x14ac:dyDescent="0.25">
      <c r="A1279" t="s">
        <v>17047</v>
      </c>
      <c r="C1279" t="s">
        <v>12986</v>
      </c>
      <c r="F1279" t="s">
        <v>6558</v>
      </c>
      <c r="G1279" s="3" t="s">
        <v>4065</v>
      </c>
      <c r="H1279" s="3">
        <v>1907</v>
      </c>
      <c r="I1279" t="s">
        <v>639</v>
      </c>
      <c r="J1279" t="s">
        <v>3833</v>
      </c>
      <c r="T1279" t="s">
        <v>5511</v>
      </c>
      <c r="W1279">
        <v>1</v>
      </c>
      <c r="AA1279">
        <f t="shared" si="11"/>
        <v>0</v>
      </c>
      <c r="AC1279">
        <f t="shared" si="8"/>
        <v>0</v>
      </c>
      <c r="AD1279">
        <f t="shared" si="9"/>
        <v>0</v>
      </c>
      <c r="AE1279" t="s">
        <v>1712</v>
      </c>
      <c r="AH1279" t="s">
        <v>4925</v>
      </c>
      <c r="AI1279" t="s">
        <v>7738</v>
      </c>
    </row>
    <row r="1280" spans="1:37" ht="10.95" customHeight="1" outlineLevel="1" x14ac:dyDescent="0.25">
      <c r="A1280" t="s">
        <v>17047</v>
      </c>
      <c r="C1280" t="s">
        <v>12986</v>
      </c>
      <c r="F1280" t="s">
        <v>255</v>
      </c>
      <c r="G1280" s="3" t="s">
        <v>4065</v>
      </c>
      <c r="H1280" s="3">
        <v>1907</v>
      </c>
      <c r="I1280" t="s">
        <v>633</v>
      </c>
      <c r="J1280" t="s">
        <v>1647</v>
      </c>
      <c r="T1280" t="s">
        <v>5511</v>
      </c>
      <c r="W1280">
        <v>1</v>
      </c>
      <c r="AA1280">
        <f t="shared" si="11"/>
        <v>0</v>
      </c>
      <c r="AC1280">
        <f t="shared" si="8"/>
        <v>0</v>
      </c>
      <c r="AD1280">
        <f t="shared" si="9"/>
        <v>0</v>
      </c>
      <c r="AE1280" t="s">
        <v>1712</v>
      </c>
      <c r="AH1280" t="s">
        <v>4925</v>
      </c>
      <c r="AI1280" t="s">
        <v>7738</v>
      </c>
    </row>
    <row r="1281" spans="1:35" ht="10.95" customHeight="1" outlineLevel="1" x14ac:dyDescent="0.25">
      <c r="A1281" t="s">
        <v>17047</v>
      </c>
      <c r="C1281" t="s">
        <v>12986</v>
      </c>
      <c r="F1281" t="s">
        <v>4349</v>
      </c>
      <c r="G1281" s="3" t="s">
        <v>4065</v>
      </c>
      <c r="H1281" s="3">
        <v>1908</v>
      </c>
      <c r="I1281" t="s">
        <v>3715</v>
      </c>
      <c r="J1281" t="s">
        <v>175</v>
      </c>
      <c r="T1281" t="s">
        <v>5511</v>
      </c>
      <c r="W1281">
        <v>3</v>
      </c>
      <c r="X1281" t="s">
        <v>7738</v>
      </c>
      <c r="AA1281">
        <f t="shared" si="11"/>
        <v>0</v>
      </c>
      <c r="AC1281">
        <f t="shared" si="8"/>
        <v>0</v>
      </c>
      <c r="AD1281">
        <f t="shared" si="9"/>
        <v>0</v>
      </c>
      <c r="AE1281" t="s">
        <v>1712</v>
      </c>
      <c r="AH1281" t="s">
        <v>4613</v>
      </c>
      <c r="AI1281" t="s">
        <v>7738</v>
      </c>
    </row>
    <row r="1282" spans="1:35" ht="10.95" customHeight="1" outlineLevel="1" x14ac:dyDescent="0.25">
      <c r="A1282" t="s">
        <v>17047</v>
      </c>
      <c r="C1282" t="s">
        <v>12986</v>
      </c>
      <c r="F1282" t="s">
        <v>4350</v>
      </c>
      <c r="G1282" s="3" t="s">
        <v>4065</v>
      </c>
      <c r="H1282" s="3">
        <v>1908</v>
      </c>
      <c r="I1282" t="s">
        <v>3717</v>
      </c>
      <c r="J1282" t="s">
        <v>175</v>
      </c>
      <c r="T1282" t="s">
        <v>5511</v>
      </c>
      <c r="W1282">
        <v>3</v>
      </c>
      <c r="X1282" t="s">
        <v>7738</v>
      </c>
      <c r="AA1282">
        <f t="shared" si="11"/>
        <v>0</v>
      </c>
      <c r="AC1282">
        <f t="shared" si="8"/>
        <v>0</v>
      </c>
      <c r="AD1282">
        <f t="shared" si="9"/>
        <v>0</v>
      </c>
      <c r="AE1282" t="s">
        <v>1712</v>
      </c>
      <c r="AH1282" t="s">
        <v>4613</v>
      </c>
      <c r="AI1282" t="s">
        <v>7738</v>
      </c>
    </row>
    <row r="1283" spans="1:35" ht="10.95" customHeight="1" outlineLevel="1" x14ac:dyDescent="0.25">
      <c r="A1283" t="s">
        <v>17047</v>
      </c>
      <c r="C1283" t="s">
        <v>12986</v>
      </c>
      <c r="F1283" t="s">
        <v>4351</v>
      </c>
      <c r="G1283" s="3" t="s">
        <v>4065</v>
      </c>
      <c r="H1283" s="3">
        <v>1908</v>
      </c>
      <c r="I1283" t="s">
        <v>2227</v>
      </c>
      <c r="J1283" t="s">
        <v>175</v>
      </c>
      <c r="T1283" t="s">
        <v>5511</v>
      </c>
      <c r="W1283">
        <v>3</v>
      </c>
      <c r="X1283" t="s">
        <v>7738</v>
      </c>
      <c r="AA1283">
        <f t="shared" si="11"/>
        <v>0</v>
      </c>
      <c r="AC1283">
        <f t="shared" si="8"/>
        <v>0</v>
      </c>
      <c r="AD1283">
        <f t="shared" si="9"/>
        <v>0</v>
      </c>
      <c r="AE1283" t="s">
        <v>1712</v>
      </c>
      <c r="AH1283" t="s">
        <v>4613</v>
      </c>
      <c r="AI1283" t="s">
        <v>7738</v>
      </c>
    </row>
    <row r="1284" spans="1:35" ht="10.95" customHeight="1" outlineLevel="1" x14ac:dyDescent="0.25">
      <c r="A1284" t="s">
        <v>17047</v>
      </c>
      <c r="C1284" t="s">
        <v>12986</v>
      </c>
      <c r="F1284" t="s">
        <v>4352</v>
      </c>
      <c r="G1284" s="3" t="s">
        <v>4065</v>
      </c>
      <c r="H1284" s="3">
        <v>1908</v>
      </c>
      <c r="I1284" t="s">
        <v>4419</v>
      </c>
      <c r="J1284" t="s">
        <v>175</v>
      </c>
      <c r="T1284" t="s">
        <v>5511</v>
      </c>
      <c r="W1284">
        <v>3</v>
      </c>
      <c r="X1284" t="s">
        <v>7738</v>
      </c>
      <c r="AA1284">
        <f t="shared" si="11"/>
        <v>0</v>
      </c>
      <c r="AC1284">
        <f t="shared" si="8"/>
        <v>0</v>
      </c>
      <c r="AD1284">
        <f t="shared" si="9"/>
        <v>0</v>
      </c>
      <c r="AE1284" t="s">
        <v>1712</v>
      </c>
      <c r="AH1284" t="s">
        <v>4623</v>
      </c>
      <c r="AI1284" t="s">
        <v>7738</v>
      </c>
    </row>
    <row r="1285" spans="1:35" ht="10.95" customHeight="1" outlineLevel="1" x14ac:dyDescent="0.25">
      <c r="A1285" t="s">
        <v>17047</v>
      </c>
      <c r="C1285" t="s">
        <v>12986</v>
      </c>
      <c r="F1285" t="s">
        <v>4353</v>
      </c>
      <c r="G1285" s="3" t="s">
        <v>4065</v>
      </c>
      <c r="H1285" s="3">
        <v>1908</v>
      </c>
      <c r="I1285" t="s">
        <v>4420</v>
      </c>
      <c r="J1285" t="s">
        <v>175</v>
      </c>
      <c r="T1285" t="s">
        <v>5511</v>
      </c>
      <c r="W1285">
        <v>3</v>
      </c>
      <c r="X1285" t="s">
        <v>7738</v>
      </c>
      <c r="AA1285">
        <f t="shared" si="11"/>
        <v>0</v>
      </c>
      <c r="AC1285">
        <f t="shared" si="8"/>
        <v>0</v>
      </c>
      <c r="AD1285">
        <f t="shared" si="9"/>
        <v>0</v>
      </c>
      <c r="AE1285" t="s">
        <v>1712</v>
      </c>
      <c r="AH1285" t="s">
        <v>4623</v>
      </c>
      <c r="AI1285" t="s">
        <v>7738</v>
      </c>
    </row>
    <row r="1286" spans="1:35" ht="10.95" customHeight="1" outlineLevel="1" x14ac:dyDescent="0.25">
      <c r="A1286" t="s">
        <v>17047</v>
      </c>
      <c r="C1286" t="s">
        <v>12986</v>
      </c>
      <c r="F1286" t="s">
        <v>4354</v>
      </c>
      <c r="G1286" s="3" t="s">
        <v>4065</v>
      </c>
      <c r="H1286" s="3">
        <v>1908</v>
      </c>
      <c r="I1286" t="s">
        <v>5142</v>
      </c>
      <c r="J1286" t="s">
        <v>175</v>
      </c>
      <c r="T1286" t="s">
        <v>5511</v>
      </c>
      <c r="W1286">
        <v>3</v>
      </c>
      <c r="X1286" t="s">
        <v>7738</v>
      </c>
      <c r="AA1286">
        <f t="shared" si="11"/>
        <v>0</v>
      </c>
      <c r="AC1286">
        <f t="shared" si="8"/>
        <v>0</v>
      </c>
      <c r="AD1286">
        <f t="shared" si="9"/>
        <v>0</v>
      </c>
      <c r="AE1286" t="s">
        <v>1712</v>
      </c>
      <c r="AH1286" t="s">
        <v>4613</v>
      </c>
      <c r="AI1286" t="s">
        <v>7738</v>
      </c>
    </row>
    <row r="1287" spans="1:35" ht="10.95" customHeight="1" outlineLevel="1" x14ac:dyDescent="0.25">
      <c r="A1287" t="s">
        <v>17047</v>
      </c>
      <c r="C1287" t="s">
        <v>12986</v>
      </c>
      <c r="F1287" t="s">
        <v>4355</v>
      </c>
      <c r="G1287" s="3" t="s">
        <v>4065</v>
      </c>
      <c r="H1287" s="3">
        <v>1908</v>
      </c>
      <c r="I1287" t="s">
        <v>414</v>
      </c>
      <c r="J1287" t="s">
        <v>175</v>
      </c>
      <c r="T1287" t="s">
        <v>5511</v>
      </c>
      <c r="W1287">
        <v>3</v>
      </c>
      <c r="X1287" t="s">
        <v>7738</v>
      </c>
      <c r="AA1287">
        <f t="shared" si="11"/>
        <v>0</v>
      </c>
      <c r="AC1287">
        <f t="shared" si="8"/>
        <v>0</v>
      </c>
      <c r="AD1287">
        <f t="shared" si="9"/>
        <v>0</v>
      </c>
      <c r="AE1287" t="s">
        <v>1712</v>
      </c>
      <c r="AH1287" t="s">
        <v>4925</v>
      </c>
      <c r="AI1287" t="s">
        <v>7738</v>
      </c>
    </row>
    <row r="1288" spans="1:35" ht="10.95" customHeight="1" outlineLevel="1" x14ac:dyDescent="0.25">
      <c r="A1288" t="s">
        <v>17047</v>
      </c>
      <c r="C1288" t="s">
        <v>12986</v>
      </c>
      <c r="F1288" t="s">
        <v>4356</v>
      </c>
      <c r="G1288" s="3" t="s">
        <v>4065</v>
      </c>
      <c r="H1288" s="3">
        <v>1908</v>
      </c>
      <c r="I1288" t="s">
        <v>730</v>
      </c>
      <c r="J1288" t="s">
        <v>175</v>
      </c>
      <c r="T1288" t="s">
        <v>5511</v>
      </c>
      <c r="W1288">
        <v>3</v>
      </c>
      <c r="X1288" t="s">
        <v>7738</v>
      </c>
      <c r="AA1288">
        <f t="shared" si="11"/>
        <v>0</v>
      </c>
      <c r="AC1288">
        <f t="shared" si="8"/>
        <v>0</v>
      </c>
      <c r="AD1288">
        <f t="shared" si="9"/>
        <v>0</v>
      </c>
      <c r="AE1288" t="s">
        <v>1712</v>
      </c>
      <c r="AH1288" t="s">
        <v>4623</v>
      </c>
      <c r="AI1288" t="s">
        <v>7738</v>
      </c>
    </row>
    <row r="1289" spans="1:35" ht="10.95" customHeight="1" outlineLevel="1" x14ac:dyDescent="0.25">
      <c r="A1289" t="s">
        <v>17047</v>
      </c>
      <c r="C1289" t="s">
        <v>12986</v>
      </c>
      <c r="F1289" t="s">
        <v>4357</v>
      </c>
      <c r="G1289" s="3" t="s">
        <v>4065</v>
      </c>
      <c r="H1289" s="3">
        <v>1908</v>
      </c>
      <c r="I1289" t="s">
        <v>4420</v>
      </c>
      <c r="J1289" t="s">
        <v>175</v>
      </c>
      <c r="T1289" t="s">
        <v>5511</v>
      </c>
      <c r="W1289">
        <v>3</v>
      </c>
      <c r="X1289" t="s">
        <v>7738</v>
      </c>
      <c r="AA1289">
        <f t="shared" si="11"/>
        <v>0</v>
      </c>
      <c r="AC1289">
        <f t="shared" si="8"/>
        <v>0</v>
      </c>
      <c r="AD1289">
        <f t="shared" si="9"/>
        <v>0</v>
      </c>
      <c r="AE1289" t="s">
        <v>1712</v>
      </c>
      <c r="AH1289" t="s">
        <v>4623</v>
      </c>
      <c r="AI1289" t="s">
        <v>7738</v>
      </c>
    </row>
    <row r="1290" spans="1:35" ht="10.95" customHeight="1" outlineLevel="1" x14ac:dyDescent="0.25">
      <c r="A1290" t="s">
        <v>17047</v>
      </c>
      <c r="C1290" t="s">
        <v>12986</v>
      </c>
      <c r="F1290" t="s">
        <v>4358</v>
      </c>
      <c r="G1290" s="3" t="s">
        <v>4065</v>
      </c>
      <c r="H1290" s="3">
        <v>1908</v>
      </c>
      <c r="I1290" t="s">
        <v>4432</v>
      </c>
      <c r="J1290" t="s">
        <v>175</v>
      </c>
      <c r="T1290" t="s">
        <v>5511</v>
      </c>
      <c r="W1290">
        <v>3</v>
      </c>
      <c r="X1290" t="s">
        <v>7738</v>
      </c>
      <c r="AA1290">
        <f t="shared" si="11"/>
        <v>0</v>
      </c>
      <c r="AC1290">
        <f t="shared" si="8"/>
        <v>0</v>
      </c>
      <c r="AD1290">
        <f t="shared" si="9"/>
        <v>0</v>
      </c>
      <c r="AE1290" t="s">
        <v>1712</v>
      </c>
      <c r="AH1290" t="s">
        <v>4623</v>
      </c>
      <c r="AI1290" t="s">
        <v>7738</v>
      </c>
    </row>
    <row r="1291" spans="1:35" ht="10.95" customHeight="1" outlineLevel="1" x14ac:dyDescent="0.25">
      <c r="A1291" t="s">
        <v>17047</v>
      </c>
      <c r="C1291" t="s">
        <v>12986</v>
      </c>
      <c r="F1291" t="s">
        <v>4359</v>
      </c>
      <c r="G1291" s="3" t="s">
        <v>4065</v>
      </c>
      <c r="H1291" s="3">
        <v>1908</v>
      </c>
      <c r="I1291" t="s">
        <v>3769</v>
      </c>
      <c r="J1291" t="s">
        <v>2228</v>
      </c>
      <c r="T1291" t="s">
        <v>5511</v>
      </c>
      <c r="W1291">
        <v>3</v>
      </c>
      <c r="X1291" t="s">
        <v>7738</v>
      </c>
      <c r="AA1291">
        <f t="shared" si="11"/>
        <v>0</v>
      </c>
      <c r="AC1291">
        <f t="shared" si="8"/>
        <v>0</v>
      </c>
      <c r="AD1291">
        <f t="shared" si="9"/>
        <v>0</v>
      </c>
      <c r="AE1291" t="s">
        <v>1712</v>
      </c>
      <c r="AH1291" t="s">
        <v>4613</v>
      </c>
      <c r="AI1291" t="s">
        <v>7738</v>
      </c>
    </row>
    <row r="1292" spans="1:35" ht="10.95" customHeight="1" outlineLevel="1" x14ac:dyDescent="0.25">
      <c r="A1292" t="s">
        <v>17047</v>
      </c>
      <c r="C1292" t="s">
        <v>12986</v>
      </c>
      <c r="F1292" t="s">
        <v>4360</v>
      </c>
      <c r="G1292" s="3" t="s">
        <v>4065</v>
      </c>
      <c r="H1292" s="3">
        <v>1908</v>
      </c>
      <c r="I1292" t="s">
        <v>4419</v>
      </c>
      <c r="J1292" t="s">
        <v>2228</v>
      </c>
      <c r="T1292" t="s">
        <v>5511</v>
      </c>
      <c r="W1292">
        <v>3</v>
      </c>
      <c r="X1292" t="s">
        <v>7738</v>
      </c>
      <c r="AA1292">
        <f t="shared" si="11"/>
        <v>0</v>
      </c>
      <c r="AC1292">
        <f t="shared" si="8"/>
        <v>0</v>
      </c>
      <c r="AD1292">
        <f t="shared" si="9"/>
        <v>0</v>
      </c>
      <c r="AE1292" t="s">
        <v>1712</v>
      </c>
      <c r="AH1292" t="s">
        <v>4613</v>
      </c>
      <c r="AI1292" t="s">
        <v>7738</v>
      </c>
    </row>
    <row r="1293" spans="1:35" ht="10.95" customHeight="1" outlineLevel="1" x14ac:dyDescent="0.25">
      <c r="A1293" t="s">
        <v>17047</v>
      </c>
      <c r="C1293" t="s">
        <v>12986</v>
      </c>
      <c r="F1293" t="s">
        <v>4361</v>
      </c>
      <c r="G1293" s="3" t="s">
        <v>4065</v>
      </c>
      <c r="H1293" s="3">
        <v>1908</v>
      </c>
      <c r="I1293" t="s">
        <v>4433</v>
      </c>
      <c r="J1293" t="s">
        <v>2228</v>
      </c>
      <c r="T1293" t="s">
        <v>5511</v>
      </c>
      <c r="W1293">
        <v>3</v>
      </c>
      <c r="X1293" t="s">
        <v>7738</v>
      </c>
      <c r="AA1293">
        <f t="shared" si="11"/>
        <v>0</v>
      </c>
      <c r="AC1293">
        <f t="shared" si="8"/>
        <v>0</v>
      </c>
      <c r="AD1293">
        <f t="shared" si="9"/>
        <v>0</v>
      </c>
      <c r="AE1293" t="s">
        <v>1712</v>
      </c>
      <c r="AH1293" t="s">
        <v>4623</v>
      </c>
      <c r="AI1293" t="s">
        <v>7738</v>
      </c>
    </row>
    <row r="1294" spans="1:35" ht="10.95" customHeight="1" outlineLevel="1" x14ac:dyDescent="0.25">
      <c r="A1294" t="s">
        <v>17047</v>
      </c>
      <c r="C1294" t="s">
        <v>12986</v>
      </c>
      <c r="F1294" t="s">
        <v>4362</v>
      </c>
      <c r="G1294" s="3" t="s">
        <v>4065</v>
      </c>
      <c r="H1294" s="3">
        <v>1908</v>
      </c>
      <c r="I1294" t="s">
        <v>3060</v>
      </c>
      <c r="J1294" t="s">
        <v>2228</v>
      </c>
      <c r="T1294" t="s">
        <v>5511</v>
      </c>
      <c r="W1294">
        <v>3</v>
      </c>
      <c r="X1294" t="s">
        <v>7738</v>
      </c>
      <c r="AA1294">
        <f t="shared" si="11"/>
        <v>0</v>
      </c>
      <c r="AC1294">
        <f t="shared" si="8"/>
        <v>0</v>
      </c>
      <c r="AD1294">
        <f t="shared" si="9"/>
        <v>0</v>
      </c>
      <c r="AE1294" t="s">
        <v>1712</v>
      </c>
      <c r="AH1294" t="s">
        <v>4613</v>
      </c>
      <c r="AI1294" t="s">
        <v>7738</v>
      </c>
    </row>
    <row r="1295" spans="1:35" ht="10.95" customHeight="1" outlineLevel="1" x14ac:dyDescent="0.25">
      <c r="A1295" t="s">
        <v>17047</v>
      </c>
      <c r="C1295" t="s">
        <v>12986</v>
      </c>
      <c r="F1295" t="s">
        <v>982</v>
      </c>
      <c r="G1295" s="3" t="s">
        <v>4065</v>
      </c>
      <c r="H1295" s="3">
        <v>1908</v>
      </c>
      <c r="I1295">
        <v>1008</v>
      </c>
      <c r="J1295" t="s">
        <v>2228</v>
      </c>
      <c r="T1295" t="s">
        <v>5511</v>
      </c>
      <c r="W1295">
        <v>3</v>
      </c>
      <c r="X1295" t="s">
        <v>7738</v>
      </c>
      <c r="AA1295">
        <f t="shared" si="11"/>
        <v>0</v>
      </c>
      <c r="AC1295">
        <f t="shared" si="8"/>
        <v>0</v>
      </c>
      <c r="AD1295">
        <f t="shared" si="9"/>
        <v>0</v>
      </c>
      <c r="AE1295" t="s">
        <v>1712</v>
      </c>
      <c r="AH1295" t="s">
        <v>4925</v>
      </c>
      <c r="AI1295" t="s">
        <v>7738</v>
      </c>
    </row>
    <row r="1296" spans="1:35" ht="10.95" customHeight="1" outlineLevel="1" x14ac:dyDescent="0.25">
      <c r="A1296" t="s">
        <v>17047</v>
      </c>
      <c r="C1296" t="s">
        <v>12986</v>
      </c>
      <c r="F1296" t="s">
        <v>983</v>
      </c>
      <c r="G1296" s="3" t="s">
        <v>4065</v>
      </c>
      <c r="H1296" s="3">
        <v>1908</v>
      </c>
      <c r="I1296">
        <v>8908</v>
      </c>
      <c r="J1296" t="s">
        <v>2228</v>
      </c>
      <c r="T1296" t="s">
        <v>5511</v>
      </c>
      <c r="W1296">
        <v>3</v>
      </c>
      <c r="X1296" t="s">
        <v>7738</v>
      </c>
      <c r="AA1296">
        <f t="shared" si="11"/>
        <v>0</v>
      </c>
      <c r="AC1296">
        <f t="shared" si="8"/>
        <v>0</v>
      </c>
      <c r="AD1296">
        <f t="shared" si="9"/>
        <v>0</v>
      </c>
      <c r="AE1296" t="s">
        <v>1712</v>
      </c>
      <c r="AH1296" t="s">
        <v>4925</v>
      </c>
      <c r="AI1296" t="s">
        <v>7738</v>
      </c>
    </row>
    <row r="1297" spans="1:35" ht="10.95" customHeight="1" outlineLevel="1" x14ac:dyDescent="0.25">
      <c r="A1297" t="s">
        <v>17047</v>
      </c>
      <c r="C1297" t="s">
        <v>12986</v>
      </c>
      <c r="F1297" t="s">
        <v>984</v>
      </c>
      <c r="G1297" s="3" t="s">
        <v>4065</v>
      </c>
      <c r="H1297" s="3">
        <v>1908</v>
      </c>
      <c r="I1297" t="s">
        <v>2229</v>
      </c>
      <c r="J1297" t="s">
        <v>2228</v>
      </c>
      <c r="T1297" t="s">
        <v>5511</v>
      </c>
      <c r="W1297">
        <v>3</v>
      </c>
      <c r="X1297" t="s">
        <v>7738</v>
      </c>
      <c r="AA1297">
        <f t="shared" si="11"/>
        <v>0</v>
      </c>
      <c r="AC1297">
        <f t="shared" si="8"/>
        <v>0</v>
      </c>
      <c r="AD1297">
        <f t="shared" si="9"/>
        <v>0</v>
      </c>
      <c r="AE1297" t="s">
        <v>1712</v>
      </c>
      <c r="AH1297" t="s">
        <v>4925</v>
      </c>
      <c r="AI1297" t="s">
        <v>7738</v>
      </c>
    </row>
    <row r="1298" spans="1:35" ht="10.95" customHeight="1" outlineLevel="1" x14ac:dyDescent="0.25">
      <c r="A1298" t="s">
        <v>17047</v>
      </c>
      <c r="C1298" t="s">
        <v>12986</v>
      </c>
      <c r="F1298" t="s">
        <v>985</v>
      </c>
      <c r="G1298" s="3" t="s">
        <v>4065</v>
      </c>
      <c r="H1298" s="3">
        <v>1908</v>
      </c>
      <c r="I1298" t="s">
        <v>1101</v>
      </c>
      <c r="J1298" t="s">
        <v>3768</v>
      </c>
      <c r="T1298" t="s">
        <v>5511</v>
      </c>
      <c r="W1298">
        <v>3</v>
      </c>
      <c r="X1298" t="s">
        <v>7738</v>
      </c>
      <c r="AA1298">
        <f t="shared" si="11"/>
        <v>0</v>
      </c>
      <c r="AC1298">
        <f t="shared" si="8"/>
        <v>0</v>
      </c>
      <c r="AD1298">
        <f t="shared" si="9"/>
        <v>0</v>
      </c>
      <c r="AE1298" t="s">
        <v>1712</v>
      </c>
      <c r="AH1298" t="s">
        <v>4925</v>
      </c>
      <c r="AI1298" t="s">
        <v>7738</v>
      </c>
    </row>
    <row r="1299" spans="1:35" ht="10.95" customHeight="1" outlineLevel="1" x14ac:dyDescent="0.25">
      <c r="A1299" t="s">
        <v>17047</v>
      </c>
      <c r="C1299" t="s">
        <v>12986</v>
      </c>
      <c r="F1299" t="s">
        <v>986</v>
      </c>
      <c r="G1299" s="3" t="s">
        <v>4065</v>
      </c>
      <c r="H1299" s="3">
        <v>1908</v>
      </c>
      <c r="I1299" t="s">
        <v>414</v>
      </c>
      <c r="J1299" t="s">
        <v>3768</v>
      </c>
      <c r="T1299" t="s">
        <v>5511</v>
      </c>
      <c r="W1299">
        <v>3</v>
      </c>
      <c r="X1299" t="s">
        <v>7738</v>
      </c>
      <c r="AA1299">
        <f t="shared" si="11"/>
        <v>0</v>
      </c>
      <c r="AC1299">
        <f t="shared" si="8"/>
        <v>0</v>
      </c>
      <c r="AD1299">
        <f t="shared" si="9"/>
        <v>0</v>
      </c>
      <c r="AE1299" t="s">
        <v>1712</v>
      </c>
      <c r="AH1299" t="s">
        <v>4925</v>
      </c>
      <c r="AI1299" t="s">
        <v>7738</v>
      </c>
    </row>
    <row r="1300" spans="1:35" ht="10.95" customHeight="1" outlineLevel="1" x14ac:dyDescent="0.25">
      <c r="A1300" t="s">
        <v>17047</v>
      </c>
      <c r="C1300" t="s">
        <v>12986</v>
      </c>
      <c r="F1300" t="s">
        <v>987</v>
      </c>
      <c r="G1300" s="3" t="s">
        <v>4065</v>
      </c>
      <c r="H1300" s="3">
        <v>1908</v>
      </c>
      <c r="I1300" t="s">
        <v>639</v>
      </c>
      <c r="J1300" t="s">
        <v>3714</v>
      </c>
      <c r="T1300" t="s">
        <v>5511</v>
      </c>
      <c r="W1300">
        <v>3</v>
      </c>
      <c r="X1300" t="s">
        <v>7738</v>
      </c>
      <c r="AA1300">
        <f t="shared" si="11"/>
        <v>0</v>
      </c>
      <c r="AC1300">
        <f t="shared" si="8"/>
        <v>0</v>
      </c>
      <c r="AD1300">
        <f t="shared" si="9"/>
        <v>0</v>
      </c>
      <c r="AE1300" t="s">
        <v>1712</v>
      </c>
      <c r="AH1300" t="s">
        <v>4623</v>
      </c>
      <c r="AI1300" t="s">
        <v>7738</v>
      </c>
    </row>
    <row r="1301" spans="1:35" ht="10.95" customHeight="1" outlineLevel="1" x14ac:dyDescent="0.25">
      <c r="A1301" t="s">
        <v>17047</v>
      </c>
      <c r="C1301" t="s">
        <v>12986</v>
      </c>
      <c r="F1301" t="s">
        <v>3649</v>
      </c>
      <c r="G1301" s="3" t="s">
        <v>4065</v>
      </c>
      <c r="H1301" s="3">
        <v>1908</v>
      </c>
      <c r="I1301" t="s">
        <v>414</v>
      </c>
      <c r="J1301" t="s">
        <v>3714</v>
      </c>
      <c r="T1301" t="s">
        <v>5511</v>
      </c>
      <c r="W1301">
        <v>3</v>
      </c>
      <c r="X1301" t="s">
        <v>7738</v>
      </c>
      <c r="AA1301">
        <f t="shared" ref="AA1301:AA1332" si="12">COUNTIF(T1301,"*Fuji*")</f>
        <v>0</v>
      </c>
      <c r="AC1301">
        <f t="shared" si="8"/>
        <v>0</v>
      </c>
      <c r="AD1301">
        <f t="shared" si="9"/>
        <v>0</v>
      </c>
      <c r="AE1301" t="s">
        <v>1712</v>
      </c>
      <c r="AH1301" t="s">
        <v>4925</v>
      </c>
      <c r="AI1301" t="s">
        <v>7738</v>
      </c>
    </row>
    <row r="1302" spans="1:35" ht="10.95" customHeight="1" outlineLevel="1" x14ac:dyDescent="0.25">
      <c r="A1302" t="s">
        <v>17047</v>
      </c>
      <c r="C1302" t="s">
        <v>12986</v>
      </c>
      <c r="F1302" t="s">
        <v>3650</v>
      </c>
      <c r="G1302" s="3" t="s">
        <v>4065</v>
      </c>
      <c r="H1302" s="3">
        <v>1908</v>
      </c>
      <c r="I1302" t="s">
        <v>5142</v>
      </c>
      <c r="J1302" t="s">
        <v>175</v>
      </c>
      <c r="T1302" t="s">
        <v>5511</v>
      </c>
      <c r="W1302">
        <v>3</v>
      </c>
      <c r="X1302" t="s">
        <v>7738</v>
      </c>
      <c r="AA1302">
        <f t="shared" si="12"/>
        <v>0</v>
      </c>
      <c r="AC1302">
        <f t="shared" si="8"/>
        <v>0</v>
      </c>
      <c r="AD1302">
        <f t="shared" si="9"/>
        <v>0</v>
      </c>
      <c r="AE1302" t="s">
        <v>1712</v>
      </c>
      <c r="AH1302" t="s">
        <v>4925</v>
      </c>
      <c r="AI1302" t="s">
        <v>7738</v>
      </c>
    </row>
    <row r="1303" spans="1:35" ht="10.95" customHeight="1" outlineLevel="1" x14ac:dyDescent="0.25">
      <c r="A1303" t="s">
        <v>17047</v>
      </c>
      <c r="C1303" t="s">
        <v>12986</v>
      </c>
      <c r="F1303" t="s">
        <v>3651</v>
      </c>
      <c r="G1303" s="3" t="s">
        <v>4065</v>
      </c>
      <c r="H1303" s="3">
        <v>1908</v>
      </c>
      <c r="I1303" t="s">
        <v>639</v>
      </c>
      <c r="J1303" t="s">
        <v>3714</v>
      </c>
      <c r="T1303" t="s">
        <v>5511</v>
      </c>
      <c r="W1303">
        <v>3</v>
      </c>
      <c r="X1303" t="s">
        <v>7738</v>
      </c>
      <c r="AA1303">
        <f t="shared" si="12"/>
        <v>0</v>
      </c>
      <c r="AC1303">
        <f t="shared" si="8"/>
        <v>0</v>
      </c>
      <c r="AD1303">
        <f t="shared" si="9"/>
        <v>0</v>
      </c>
      <c r="AE1303" t="s">
        <v>1712</v>
      </c>
      <c r="AH1303" t="s">
        <v>4233</v>
      </c>
      <c r="AI1303" t="s">
        <v>7738</v>
      </c>
    </row>
    <row r="1304" spans="1:35" ht="10.95" customHeight="1" outlineLevel="1" x14ac:dyDescent="0.25">
      <c r="A1304" t="s">
        <v>17047</v>
      </c>
      <c r="C1304" t="s">
        <v>12986</v>
      </c>
      <c r="F1304" t="s">
        <v>256</v>
      </c>
      <c r="G1304" s="3" t="s">
        <v>4065</v>
      </c>
      <c r="H1304" s="3">
        <v>1909</v>
      </c>
      <c r="I1304" t="s">
        <v>133</v>
      </c>
      <c r="J1304" t="s">
        <v>257</v>
      </c>
      <c r="T1304" t="s">
        <v>5511</v>
      </c>
      <c r="W1304">
        <v>3</v>
      </c>
      <c r="X1304" t="s">
        <v>7738</v>
      </c>
      <c r="AA1304">
        <f t="shared" si="12"/>
        <v>0</v>
      </c>
      <c r="AC1304">
        <f t="shared" si="8"/>
        <v>0</v>
      </c>
      <c r="AD1304">
        <f t="shared" si="9"/>
        <v>0</v>
      </c>
      <c r="AE1304" t="s">
        <v>1712</v>
      </c>
      <c r="AH1304" t="s">
        <v>4613</v>
      </c>
      <c r="AI1304" t="s">
        <v>7738</v>
      </c>
    </row>
    <row r="1305" spans="1:35" ht="10.95" customHeight="1" outlineLevel="1" x14ac:dyDescent="0.25">
      <c r="A1305" t="s">
        <v>17047</v>
      </c>
      <c r="C1305" t="s">
        <v>12986</v>
      </c>
      <c r="F1305" t="s">
        <v>258</v>
      </c>
      <c r="G1305" s="3" t="s">
        <v>4065</v>
      </c>
      <c r="H1305" s="3">
        <v>1909</v>
      </c>
      <c r="I1305" t="s">
        <v>135</v>
      </c>
      <c r="J1305" t="s">
        <v>1676</v>
      </c>
      <c r="T1305" t="s">
        <v>5511</v>
      </c>
      <c r="W1305">
        <v>3</v>
      </c>
      <c r="X1305" t="s">
        <v>7738</v>
      </c>
      <c r="AA1305">
        <f t="shared" si="12"/>
        <v>0</v>
      </c>
      <c r="AC1305">
        <f t="shared" si="8"/>
        <v>0</v>
      </c>
      <c r="AD1305">
        <f t="shared" si="9"/>
        <v>0</v>
      </c>
      <c r="AE1305" t="s">
        <v>1712</v>
      </c>
      <c r="AH1305" t="s">
        <v>4613</v>
      </c>
      <c r="AI1305" t="s">
        <v>7738</v>
      </c>
    </row>
    <row r="1306" spans="1:35" ht="10.95" customHeight="1" outlineLevel="1" x14ac:dyDescent="0.25">
      <c r="A1306" t="s">
        <v>17047</v>
      </c>
      <c r="C1306" t="s">
        <v>12986</v>
      </c>
      <c r="F1306" t="s">
        <v>259</v>
      </c>
      <c r="G1306" s="3" t="s">
        <v>4065</v>
      </c>
      <c r="H1306" s="3">
        <v>1909</v>
      </c>
      <c r="I1306" t="s">
        <v>3574</v>
      </c>
      <c r="J1306" t="s">
        <v>1676</v>
      </c>
      <c r="T1306" t="s">
        <v>5511</v>
      </c>
      <c r="W1306">
        <v>3</v>
      </c>
      <c r="X1306" t="s">
        <v>7738</v>
      </c>
      <c r="AA1306">
        <f t="shared" si="12"/>
        <v>0</v>
      </c>
      <c r="AC1306">
        <f t="shared" si="8"/>
        <v>0</v>
      </c>
      <c r="AD1306">
        <f t="shared" si="9"/>
        <v>0</v>
      </c>
      <c r="AE1306" t="s">
        <v>1712</v>
      </c>
      <c r="AH1306" t="s">
        <v>4613</v>
      </c>
      <c r="AI1306" t="s">
        <v>7738</v>
      </c>
    </row>
    <row r="1307" spans="1:35" ht="10.95" customHeight="1" outlineLevel="1" x14ac:dyDescent="0.25">
      <c r="A1307" t="s">
        <v>17047</v>
      </c>
      <c r="C1307" t="s">
        <v>12986</v>
      </c>
      <c r="F1307" t="s">
        <v>3628</v>
      </c>
      <c r="G1307" s="3" t="s">
        <v>4065</v>
      </c>
      <c r="H1307" s="3">
        <v>1909</v>
      </c>
      <c r="I1307" t="s">
        <v>3174</v>
      </c>
      <c r="J1307" t="s">
        <v>5483</v>
      </c>
      <c r="T1307" t="s">
        <v>5511</v>
      </c>
      <c r="W1307">
        <v>3</v>
      </c>
      <c r="X1307" t="s">
        <v>7738</v>
      </c>
      <c r="AA1307">
        <f t="shared" si="12"/>
        <v>0</v>
      </c>
      <c r="AC1307">
        <f t="shared" si="8"/>
        <v>0</v>
      </c>
      <c r="AD1307">
        <f t="shared" si="9"/>
        <v>0</v>
      </c>
      <c r="AE1307" t="s">
        <v>1712</v>
      </c>
      <c r="AH1307" t="s">
        <v>4613</v>
      </c>
      <c r="AI1307" t="s">
        <v>7738</v>
      </c>
    </row>
    <row r="1308" spans="1:35" ht="10.95" customHeight="1" outlineLevel="1" x14ac:dyDescent="0.25">
      <c r="A1308" t="s">
        <v>17047</v>
      </c>
      <c r="C1308" t="s">
        <v>12986</v>
      </c>
      <c r="F1308" t="s">
        <v>3629</v>
      </c>
      <c r="G1308" s="3" t="s">
        <v>4065</v>
      </c>
      <c r="H1308" s="3">
        <v>1909</v>
      </c>
      <c r="I1308" t="s">
        <v>649</v>
      </c>
      <c r="J1308" t="s">
        <v>3832</v>
      </c>
      <c r="T1308" t="s">
        <v>5511</v>
      </c>
      <c r="W1308">
        <v>3</v>
      </c>
      <c r="X1308" t="s">
        <v>7738</v>
      </c>
      <c r="AA1308">
        <f t="shared" si="12"/>
        <v>0</v>
      </c>
      <c r="AC1308">
        <f t="shared" si="8"/>
        <v>0</v>
      </c>
      <c r="AD1308">
        <f t="shared" si="9"/>
        <v>0</v>
      </c>
      <c r="AE1308" t="s">
        <v>1712</v>
      </c>
      <c r="AH1308" t="s">
        <v>4613</v>
      </c>
      <c r="AI1308" t="s">
        <v>7738</v>
      </c>
    </row>
    <row r="1309" spans="1:35" ht="10.95" customHeight="1" outlineLevel="1" x14ac:dyDescent="0.25">
      <c r="A1309" t="s">
        <v>17047</v>
      </c>
      <c r="C1309" t="s">
        <v>12986</v>
      </c>
      <c r="F1309" t="s">
        <v>3630</v>
      </c>
      <c r="G1309" s="3" t="s">
        <v>4065</v>
      </c>
      <c r="H1309" s="3">
        <v>1909</v>
      </c>
      <c r="I1309" t="s">
        <v>1672</v>
      </c>
      <c r="J1309" t="s">
        <v>4461</v>
      </c>
      <c r="T1309" t="s">
        <v>5511</v>
      </c>
      <c r="W1309">
        <v>3</v>
      </c>
      <c r="X1309" t="s">
        <v>7738</v>
      </c>
      <c r="AA1309">
        <f t="shared" si="12"/>
        <v>0</v>
      </c>
      <c r="AC1309">
        <f t="shared" si="8"/>
        <v>0</v>
      </c>
      <c r="AD1309">
        <f t="shared" si="9"/>
        <v>0</v>
      </c>
      <c r="AE1309" t="s">
        <v>1712</v>
      </c>
      <c r="AH1309" t="s">
        <v>4613</v>
      </c>
      <c r="AI1309" t="s">
        <v>7738</v>
      </c>
    </row>
    <row r="1310" spans="1:35" ht="10.95" customHeight="1" outlineLevel="1" x14ac:dyDescent="0.25">
      <c r="A1310" t="s">
        <v>17047</v>
      </c>
      <c r="C1310" t="s">
        <v>12986</v>
      </c>
      <c r="F1310" t="s">
        <v>3631</v>
      </c>
      <c r="G1310" s="3" t="s">
        <v>4065</v>
      </c>
      <c r="H1310" s="3">
        <v>1909</v>
      </c>
      <c r="I1310" t="s">
        <v>3632</v>
      </c>
      <c r="J1310" t="s">
        <v>4461</v>
      </c>
      <c r="T1310" t="s">
        <v>5511</v>
      </c>
      <c r="W1310">
        <v>3</v>
      </c>
      <c r="X1310" t="s">
        <v>7738</v>
      </c>
      <c r="AA1310">
        <f t="shared" si="12"/>
        <v>0</v>
      </c>
      <c r="AC1310">
        <f t="shared" si="8"/>
        <v>0</v>
      </c>
      <c r="AD1310">
        <f t="shared" si="9"/>
        <v>0</v>
      </c>
      <c r="AE1310" t="s">
        <v>1712</v>
      </c>
      <c r="AH1310" t="s">
        <v>4925</v>
      </c>
      <c r="AI1310" t="s">
        <v>7738</v>
      </c>
    </row>
    <row r="1311" spans="1:35" ht="10.95" customHeight="1" outlineLevel="1" x14ac:dyDescent="0.25">
      <c r="A1311" t="s">
        <v>17047</v>
      </c>
      <c r="C1311" t="s">
        <v>12986</v>
      </c>
      <c r="F1311" t="s">
        <v>3633</v>
      </c>
      <c r="G1311" s="3" t="s">
        <v>4065</v>
      </c>
      <c r="H1311" s="3">
        <v>1909</v>
      </c>
      <c r="I1311" t="s">
        <v>3634</v>
      </c>
      <c r="J1311" t="s">
        <v>4461</v>
      </c>
      <c r="T1311" t="s">
        <v>5511</v>
      </c>
      <c r="W1311">
        <v>3</v>
      </c>
      <c r="X1311" t="s">
        <v>7738</v>
      </c>
      <c r="AA1311">
        <f t="shared" si="12"/>
        <v>0</v>
      </c>
      <c r="AC1311">
        <f t="shared" si="8"/>
        <v>0</v>
      </c>
      <c r="AD1311">
        <f t="shared" si="9"/>
        <v>0</v>
      </c>
      <c r="AE1311" t="s">
        <v>1712</v>
      </c>
      <c r="AH1311" t="s">
        <v>4925</v>
      </c>
      <c r="AI1311" t="s">
        <v>7738</v>
      </c>
    </row>
    <row r="1312" spans="1:35" ht="10.95" customHeight="1" outlineLevel="1" x14ac:dyDescent="0.25">
      <c r="A1312" t="s">
        <v>17047</v>
      </c>
      <c r="C1312" t="s">
        <v>12986</v>
      </c>
      <c r="F1312" t="s">
        <v>3635</v>
      </c>
      <c r="G1312" s="3" t="s">
        <v>4065</v>
      </c>
      <c r="H1312" s="3">
        <v>1909</v>
      </c>
      <c r="I1312" t="s">
        <v>3636</v>
      </c>
      <c r="J1312" t="s">
        <v>4461</v>
      </c>
      <c r="T1312" t="s">
        <v>5511</v>
      </c>
      <c r="W1312">
        <v>3</v>
      </c>
      <c r="X1312" t="s">
        <v>7738</v>
      </c>
      <c r="AA1312">
        <f t="shared" si="12"/>
        <v>0</v>
      </c>
      <c r="AC1312">
        <f t="shared" si="8"/>
        <v>0</v>
      </c>
      <c r="AD1312">
        <f t="shared" si="9"/>
        <v>0</v>
      </c>
      <c r="AE1312" t="s">
        <v>1712</v>
      </c>
      <c r="AH1312" t="s">
        <v>4623</v>
      </c>
      <c r="AI1312" t="s">
        <v>7738</v>
      </c>
    </row>
    <row r="1313" spans="1:35" ht="10.95" customHeight="1" outlineLevel="1" x14ac:dyDescent="0.25">
      <c r="A1313" t="s">
        <v>17047</v>
      </c>
      <c r="C1313" t="s">
        <v>12986</v>
      </c>
      <c r="F1313" t="s">
        <v>3637</v>
      </c>
      <c r="G1313" s="3" t="s">
        <v>4065</v>
      </c>
      <c r="H1313" s="3">
        <v>1909</v>
      </c>
      <c r="I1313" t="s">
        <v>3638</v>
      </c>
      <c r="J1313" t="s">
        <v>634</v>
      </c>
      <c r="T1313" t="s">
        <v>5511</v>
      </c>
      <c r="W1313">
        <v>3</v>
      </c>
      <c r="X1313" t="s">
        <v>7738</v>
      </c>
      <c r="AA1313">
        <f t="shared" si="12"/>
        <v>0</v>
      </c>
      <c r="AC1313">
        <f t="shared" si="8"/>
        <v>0</v>
      </c>
      <c r="AD1313">
        <f t="shared" si="9"/>
        <v>0</v>
      </c>
      <c r="AE1313" t="s">
        <v>1712</v>
      </c>
      <c r="AH1313" t="s">
        <v>4925</v>
      </c>
      <c r="AI1313" t="s">
        <v>7738</v>
      </c>
    </row>
    <row r="1314" spans="1:35" ht="10.95" customHeight="1" outlineLevel="1" x14ac:dyDescent="0.25">
      <c r="A1314" t="s">
        <v>17047</v>
      </c>
      <c r="C1314" t="s">
        <v>12986</v>
      </c>
      <c r="F1314" t="s">
        <v>3639</v>
      </c>
      <c r="G1314" s="3" t="s">
        <v>4065</v>
      </c>
      <c r="H1314" s="3">
        <v>1909</v>
      </c>
      <c r="I1314" t="s">
        <v>1675</v>
      </c>
      <c r="J1314" t="s">
        <v>5619</v>
      </c>
      <c r="T1314" t="s">
        <v>5511</v>
      </c>
      <c r="W1314">
        <v>3</v>
      </c>
      <c r="X1314" t="s">
        <v>7738</v>
      </c>
      <c r="AA1314">
        <f t="shared" si="12"/>
        <v>0</v>
      </c>
      <c r="AC1314">
        <f t="shared" si="8"/>
        <v>0</v>
      </c>
      <c r="AD1314">
        <f t="shared" si="9"/>
        <v>0</v>
      </c>
      <c r="AE1314" t="s">
        <v>1712</v>
      </c>
      <c r="AH1314" t="s">
        <v>4613</v>
      </c>
      <c r="AI1314" t="s">
        <v>7738</v>
      </c>
    </row>
    <row r="1315" spans="1:35" ht="10.95" customHeight="1" outlineLevel="1" x14ac:dyDescent="0.25">
      <c r="A1315" t="s">
        <v>17047</v>
      </c>
      <c r="C1315" t="s">
        <v>12986</v>
      </c>
      <c r="F1315" t="s">
        <v>3641</v>
      </c>
      <c r="G1315" s="3" t="s">
        <v>4065</v>
      </c>
      <c r="H1315" s="3">
        <v>1909</v>
      </c>
      <c r="I1315" t="s">
        <v>3642</v>
      </c>
      <c r="J1315" t="s">
        <v>5619</v>
      </c>
      <c r="T1315" t="s">
        <v>5511</v>
      </c>
      <c r="W1315">
        <v>3</v>
      </c>
      <c r="X1315" t="s">
        <v>7738</v>
      </c>
      <c r="AA1315">
        <f t="shared" si="12"/>
        <v>0</v>
      </c>
      <c r="AC1315">
        <f t="shared" si="8"/>
        <v>0</v>
      </c>
      <c r="AD1315">
        <f t="shared" si="9"/>
        <v>0</v>
      </c>
      <c r="AE1315" t="s">
        <v>1712</v>
      </c>
      <c r="AH1315" t="s">
        <v>4925</v>
      </c>
      <c r="AI1315" t="s">
        <v>7738</v>
      </c>
    </row>
    <row r="1316" spans="1:35" ht="10.95" customHeight="1" outlineLevel="1" x14ac:dyDescent="0.25">
      <c r="A1316" t="s">
        <v>17047</v>
      </c>
      <c r="C1316" t="s">
        <v>12986</v>
      </c>
      <c r="F1316" t="s">
        <v>3643</v>
      </c>
      <c r="G1316" s="3" t="s">
        <v>4065</v>
      </c>
      <c r="H1316" s="3">
        <v>1909</v>
      </c>
      <c r="I1316" t="s">
        <v>3315</v>
      </c>
      <c r="J1316" t="s">
        <v>5041</v>
      </c>
      <c r="T1316" t="s">
        <v>5511</v>
      </c>
      <c r="W1316">
        <v>3</v>
      </c>
      <c r="X1316" t="s">
        <v>7738</v>
      </c>
      <c r="AA1316">
        <f t="shared" si="12"/>
        <v>0</v>
      </c>
      <c r="AC1316">
        <f t="shared" si="8"/>
        <v>0</v>
      </c>
      <c r="AD1316">
        <f t="shared" si="9"/>
        <v>0</v>
      </c>
      <c r="AE1316" t="s">
        <v>1712</v>
      </c>
      <c r="AH1316" t="s">
        <v>4613</v>
      </c>
      <c r="AI1316" t="s">
        <v>7738</v>
      </c>
    </row>
    <row r="1317" spans="1:35" ht="10.95" customHeight="1" outlineLevel="1" x14ac:dyDescent="0.25">
      <c r="A1317" t="s">
        <v>17047</v>
      </c>
      <c r="C1317" t="s">
        <v>12986</v>
      </c>
      <c r="F1317" t="s">
        <v>3644</v>
      </c>
      <c r="G1317" s="3" t="s">
        <v>4065</v>
      </c>
      <c r="H1317" s="3">
        <v>1909</v>
      </c>
      <c r="I1317" t="s">
        <v>3645</v>
      </c>
      <c r="J1317" t="s">
        <v>5041</v>
      </c>
      <c r="T1317" t="s">
        <v>5511</v>
      </c>
      <c r="W1317">
        <v>3</v>
      </c>
      <c r="X1317" t="s">
        <v>7738</v>
      </c>
      <c r="AA1317">
        <f t="shared" si="12"/>
        <v>0</v>
      </c>
      <c r="AC1317">
        <f t="shared" si="8"/>
        <v>0</v>
      </c>
      <c r="AD1317">
        <f t="shared" si="9"/>
        <v>0</v>
      </c>
      <c r="AE1317" t="s">
        <v>1712</v>
      </c>
      <c r="AH1317" t="s">
        <v>4623</v>
      </c>
      <c r="AI1317" t="s">
        <v>7738</v>
      </c>
    </row>
    <row r="1318" spans="1:35" ht="10.95" customHeight="1" outlineLevel="1" x14ac:dyDescent="0.25">
      <c r="A1318" t="s">
        <v>17047</v>
      </c>
      <c r="C1318" t="s">
        <v>12986</v>
      </c>
      <c r="F1318" t="s">
        <v>3646</v>
      </c>
      <c r="G1318" s="3" t="s">
        <v>4065</v>
      </c>
      <c r="H1318" s="3">
        <v>1909</v>
      </c>
      <c r="I1318" t="s">
        <v>3647</v>
      </c>
      <c r="J1318" t="s">
        <v>5041</v>
      </c>
      <c r="T1318" t="s">
        <v>5511</v>
      </c>
      <c r="W1318">
        <v>3</v>
      </c>
      <c r="X1318" t="s">
        <v>7738</v>
      </c>
      <c r="AA1318">
        <f t="shared" si="12"/>
        <v>0</v>
      </c>
      <c r="AC1318">
        <f t="shared" si="8"/>
        <v>0</v>
      </c>
      <c r="AD1318">
        <f t="shared" si="9"/>
        <v>0</v>
      </c>
      <c r="AE1318" t="s">
        <v>1712</v>
      </c>
      <c r="AH1318" t="s">
        <v>4623</v>
      </c>
      <c r="AI1318" t="s">
        <v>7738</v>
      </c>
    </row>
    <row r="1319" spans="1:35" ht="10.95" customHeight="1" outlineLevel="1" x14ac:dyDescent="0.25">
      <c r="A1319" t="s">
        <v>17047</v>
      </c>
      <c r="C1319" t="s">
        <v>12986</v>
      </c>
      <c r="F1319" t="s">
        <v>3648</v>
      </c>
      <c r="G1319" s="3" t="s">
        <v>4065</v>
      </c>
      <c r="H1319" s="3">
        <v>1909</v>
      </c>
      <c r="I1319" t="s">
        <v>6688</v>
      </c>
      <c r="J1319" t="s">
        <v>5041</v>
      </c>
      <c r="T1319" t="s">
        <v>5511</v>
      </c>
      <c r="W1319">
        <v>3</v>
      </c>
      <c r="X1319" t="s">
        <v>7738</v>
      </c>
      <c r="AA1319">
        <f t="shared" si="12"/>
        <v>0</v>
      </c>
      <c r="AC1319">
        <f t="shared" si="8"/>
        <v>0</v>
      </c>
      <c r="AD1319">
        <f t="shared" si="9"/>
        <v>0</v>
      </c>
      <c r="AE1319" t="s">
        <v>1712</v>
      </c>
      <c r="AH1319" t="s">
        <v>4623</v>
      </c>
      <c r="AI1319" t="s">
        <v>7738</v>
      </c>
    </row>
    <row r="1320" spans="1:35" ht="10.95" customHeight="1" outlineLevel="1" x14ac:dyDescent="0.25">
      <c r="A1320" t="s">
        <v>17047</v>
      </c>
      <c r="C1320" t="s">
        <v>12986</v>
      </c>
      <c r="F1320" t="s">
        <v>6689</v>
      </c>
      <c r="G1320" s="3" t="s">
        <v>4065</v>
      </c>
      <c r="H1320" s="3">
        <v>1909</v>
      </c>
      <c r="I1320" t="s">
        <v>5046</v>
      </c>
      <c r="J1320" t="s">
        <v>5034</v>
      </c>
      <c r="T1320" t="s">
        <v>5511</v>
      </c>
      <c r="W1320">
        <v>3</v>
      </c>
      <c r="X1320" t="s">
        <v>7738</v>
      </c>
      <c r="AA1320">
        <f t="shared" si="12"/>
        <v>0</v>
      </c>
      <c r="AC1320">
        <f t="shared" si="8"/>
        <v>0</v>
      </c>
      <c r="AD1320">
        <f t="shared" si="9"/>
        <v>0</v>
      </c>
      <c r="AE1320" t="s">
        <v>1712</v>
      </c>
      <c r="AH1320" t="s">
        <v>4613</v>
      </c>
      <c r="AI1320" t="s">
        <v>7738</v>
      </c>
    </row>
    <row r="1321" spans="1:35" ht="10.95" customHeight="1" outlineLevel="1" x14ac:dyDescent="0.25">
      <c r="A1321" t="s">
        <v>17047</v>
      </c>
      <c r="C1321" t="s">
        <v>12986</v>
      </c>
      <c r="F1321" t="s">
        <v>6690</v>
      </c>
      <c r="G1321" s="3" t="s">
        <v>4065</v>
      </c>
      <c r="H1321" s="3">
        <v>1909</v>
      </c>
      <c r="I1321" t="s">
        <v>6691</v>
      </c>
      <c r="J1321" t="s">
        <v>5034</v>
      </c>
      <c r="T1321" t="s">
        <v>5511</v>
      </c>
      <c r="W1321">
        <v>3</v>
      </c>
      <c r="X1321" t="s">
        <v>7738</v>
      </c>
      <c r="AA1321">
        <f t="shared" si="12"/>
        <v>0</v>
      </c>
      <c r="AC1321">
        <f t="shared" ref="AC1321:AC1384" si="13">COUNTIFS(T1321,"*dinosaur*")</f>
        <v>0</v>
      </c>
      <c r="AD1321">
        <f t="shared" ref="AD1321:AD1384" si="14">COUNTIFS(V1321,"*dinosaur*")</f>
        <v>0</v>
      </c>
      <c r="AE1321" t="s">
        <v>1712</v>
      </c>
      <c r="AH1321" t="s">
        <v>4623</v>
      </c>
      <c r="AI1321" t="s">
        <v>7738</v>
      </c>
    </row>
    <row r="1322" spans="1:35" ht="10.95" customHeight="1" outlineLevel="1" x14ac:dyDescent="0.25">
      <c r="A1322" t="s">
        <v>17047</v>
      </c>
      <c r="C1322" t="s">
        <v>12986</v>
      </c>
      <c r="F1322" t="s">
        <v>6692</v>
      </c>
      <c r="G1322" s="3" t="s">
        <v>4065</v>
      </c>
      <c r="H1322" s="3">
        <v>1909</v>
      </c>
      <c r="I1322" t="s">
        <v>2160</v>
      </c>
      <c r="J1322" t="s">
        <v>1123</v>
      </c>
      <c r="T1322" t="s">
        <v>5511</v>
      </c>
      <c r="W1322">
        <v>3</v>
      </c>
      <c r="X1322" t="s">
        <v>7738</v>
      </c>
      <c r="AA1322">
        <f t="shared" si="12"/>
        <v>0</v>
      </c>
      <c r="AC1322">
        <f t="shared" si="13"/>
        <v>0</v>
      </c>
      <c r="AD1322">
        <f t="shared" si="14"/>
        <v>0</v>
      </c>
      <c r="AE1322" t="s">
        <v>1712</v>
      </c>
      <c r="AH1322" t="s">
        <v>4925</v>
      </c>
      <c r="AI1322" t="s">
        <v>7738</v>
      </c>
    </row>
    <row r="1323" spans="1:35" ht="10.95" customHeight="1" outlineLevel="1" x14ac:dyDescent="0.25">
      <c r="A1323" t="s">
        <v>17047</v>
      </c>
      <c r="C1323" t="s">
        <v>12986</v>
      </c>
      <c r="F1323" t="s">
        <v>6693</v>
      </c>
      <c r="G1323" s="3" t="s">
        <v>4065</v>
      </c>
      <c r="H1323" s="3">
        <v>1909</v>
      </c>
      <c r="I1323" t="s">
        <v>1101</v>
      </c>
      <c r="J1323" t="s">
        <v>3835</v>
      </c>
      <c r="T1323" t="s">
        <v>5511</v>
      </c>
      <c r="W1323">
        <v>3</v>
      </c>
      <c r="X1323" t="s">
        <v>7738</v>
      </c>
      <c r="AA1323">
        <f t="shared" si="12"/>
        <v>0</v>
      </c>
      <c r="AC1323">
        <f t="shared" si="13"/>
        <v>0</v>
      </c>
      <c r="AD1323">
        <f t="shared" si="14"/>
        <v>0</v>
      </c>
      <c r="AE1323" t="s">
        <v>1712</v>
      </c>
      <c r="AH1323" t="s">
        <v>4925</v>
      </c>
      <c r="AI1323" t="s">
        <v>7738</v>
      </c>
    </row>
    <row r="1324" spans="1:35" ht="10.95" customHeight="1" outlineLevel="1" x14ac:dyDescent="0.25">
      <c r="A1324" t="s">
        <v>17047</v>
      </c>
      <c r="C1324" t="s">
        <v>12986</v>
      </c>
      <c r="F1324" t="s">
        <v>6694</v>
      </c>
      <c r="G1324" s="3" t="s">
        <v>4065</v>
      </c>
      <c r="H1324" s="3">
        <v>1909</v>
      </c>
      <c r="I1324" t="s">
        <v>639</v>
      </c>
      <c r="J1324" t="s">
        <v>4009</v>
      </c>
      <c r="T1324" t="s">
        <v>5511</v>
      </c>
      <c r="W1324">
        <v>3</v>
      </c>
      <c r="X1324" t="s">
        <v>7738</v>
      </c>
      <c r="AA1324">
        <f t="shared" si="12"/>
        <v>0</v>
      </c>
      <c r="AC1324">
        <f t="shared" si="13"/>
        <v>0</v>
      </c>
      <c r="AD1324">
        <f t="shared" si="14"/>
        <v>0</v>
      </c>
      <c r="AE1324" t="s">
        <v>1712</v>
      </c>
      <c r="AH1324" t="s">
        <v>4925</v>
      </c>
      <c r="AI1324" t="s">
        <v>7738</v>
      </c>
    </row>
    <row r="1325" spans="1:35" ht="10.95" customHeight="1" outlineLevel="1" x14ac:dyDescent="0.25">
      <c r="A1325" t="s">
        <v>17047</v>
      </c>
      <c r="C1325" t="s">
        <v>12986</v>
      </c>
      <c r="F1325" t="s">
        <v>6695</v>
      </c>
      <c r="G1325" s="3" t="s">
        <v>4065</v>
      </c>
      <c r="H1325" s="3">
        <v>1909</v>
      </c>
      <c r="I1325" t="s">
        <v>6696</v>
      </c>
      <c r="J1325" t="s">
        <v>4009</v>
      </c>
      <c r="T1325" t="s">
        <v>5511</v>
      </c>
      <c r="W1325">
        <v>3</v>
      </c>
      <c r="X1325" t="s">
        <v>7738</v>
      </c>
      <c r="AA1325">
        <f t="shared" si="12"/>
        <v>0</v>
      </c>
      <c r="AC1325">
        <f t="shared" si="13"/>
        <v>0</v>
      </c>
      <c r="AD1325">
        <f t="shared" si="14"/>
        <v>0</v>
      </c>
      <c r="AE1325" t="s">
        <v>1712</v>
      </c>
      <c r="AH1325" t="s">
        <v>4623</v>
      </c>
      <c r="AI1325" t="s">
        <v>7738</v>
      </c>
    </row>
    <row r="1326" spans="1:35" ht="10.95" customHeight="1" outlineLevel="1" x14ac:dyDescent="0.25">
      <c r="A1326" t="s">
        <v>17047</v>
      </c>
      <c r="C1326" t="s">
        <v>12986</v>
      </c>
      <c r="F1326" t="s">
        <v>5410</v>
      </c>
      <c r="G1326" s="3" t="s">
        <v>4065</v>
      </c>
      <c r="H1326" s="3">
        <v>1909</v>
      </c>
      <c r="I1326" t="s">
        <v>5046</v>
      </c>
      <c r="J1326" t="s">
        <v>5034</v>
      </c>
      <c r="T1326" t="s">
        <v>5511</v>
      </c>
      <c r="W1326">
        <v>3</v>
      </c>
      <c r="AA1326">
        <f t="shared" si="12"/>
        <v>0</v>
      </c>
      <c r="AC1326">
        <f t="shared" si="13"/>
        <v>0</v>
      </c>
      <c r="AD1326">
        <f t="shared" si="14"/>
        <v>0</v>
      </c>
      <c r="AE1326" t="s">
        <v>1712</v>
      </c>
      <c r="AH1326" t="s">
        <v>4623</v>
      </c>
      <c r="AI1326" t="s">
        <v>7738</v>
      </c>
    </row>
    <row r="1327" spans="1:35" ht="10.95" customHeight="1" outlineLevel="1" x14ac:dyDescent="0.25">
      <c r="A1327" t="s">
        <v>17047</v>
      </c>
      <c r="C1327" t="s">
        <v>12986</v>
      </c>
      <c r="F1327" t="s">
        <v>5411</v>
      </c>
      <c r="G1327" s="3" t="s">
        <v>4065</v>
      </c>
      <c r="H1327" s="3">
        <v>1909</v>
      </c>
      <c r="I1327" t="s">
        <v>5412</v>
      </c>
      <c r="J1327" t="s">
        <v>5034</v>
      </c>
      <c r="T1327" t="s">
        <v>5511</v>
      </c>
      <c r="W1327">
        <v>3</v>
      </c>
      <c r="X1327" t="s">
        <v>7738</v>
      </c>
      <c r="AA1327">
        <f t="shared" si="12"/>
        <v>0</v>
      </c>
      <c r="AC1327">
        <f t="shared" si="13"/>
        <v>0</v>
      </c>
      <c r="AD1327">
        <f t="shared" si="14"/>
        <v>0</v>
      </c>
      <c r="AE1327" t="s">
        <v>1712</v>
      </c>
      <c r="AH1327" t="s">
        <v>4623</v>
      </c>
      <c r="AI1327" t="s">
        <v>7738</v>
      </c>
    </row>
    <row r="1328" spans="1:35" ht="10.95" customHeight="1" outlineLevel="1" x14ac:dyDescent="0.25">
      <c r="A1328" t="s">
        <v>17047</v>
      </c>
      <c r="C1328" t="s">
        <v>12986</v>
      </c>
      <c r="F1328" t="s">
        <v>5413</v>
      </c>
      <c r="G1328" s="3" t="s">
        <v>4065</v>
      </c>
      <c r="H1328" s="3">
        <v>1909</v>
      </c>
      <c r="I1328" t="s">
        <v>3315</v>
      </c>
      <c r="J1328" t="s">
        <v>5041</v>
      </c>
      <c r="T1328" t="s">
        <v>5511</v>
      </c>
      <c r="W1328">
        <v>3</v>
      </c>
      <c r="AA1328">
        <f t="shared" si="12"/>
        <v>0</v>
      </c>
      <c r="AC1328">
        <f t="shared" si="13"/>
        <v>0</v>
      </c>
      <c r="AD1328">
        <f t="shared" si="14"/>
        <v>0</v>
      </c>
      <c r="AE1328" t="s">
        <v>1712</v>
      </c>
      <c r="AH1328" t="s">
        <v>4623</v>
      </c>
      <c r="AI1328" t="s">
        <v>7738</v>
      </c>
    </row>
    <row r="1329" spans="1:35" ht="10.95" customHeight="1" outlineLevel="1" x14ac:dyDescent="0.25">
      <c r="A1329" t="s">
        <v>17047</v>
      </c>
      <c r="C1329" t="s">
        <v>12986</v>
      </c>
      <c r="F1329" t="s">
        <v>6697</v>
      </c>
      <c r="G1329" s="3" t="s">
        <v>4065</v>
      </c>
      <c r="H1329" s="3">
        <v>1910</v>
      </c>
      <c r="I1329" t="s">
        <v>3174</v>
      </c>
      <c r="J1329" t="s">
        <v>5483</v>
      </c>
      <c r="T1329" t="s">
        <v>5511</v>
      </c>
      <c r="W1329">
        <v>3</v>
      </c>
      <c r="X1329" t="s">
        <v>7738</v>
      </c>
      <c r="AA1329">
        <f t="shared" si="12"/>
        <v>0</v>
      </c>
      <c r="AC1329">
        <f t="shared" si="13"/>
        <v>0</v>
      </c>
      <c r="AD1329">
        <f t="shared" si="14"/>
        <v>0</v>
      </c>
      <c r="AE1329" t="s">
        <v>1712</v>
      </c>
      <c r="AH1329" t="s">
        <v>4613</v>
      </c>
      <c r="AI1329" t="s">
        <v>7738</v>
      </c>
    </row>
    <row r="1330" spans="1:35" ht="10.95" customHeight="1" outlineLevel="1" x14ac:dyDescent="0.25">
      <c r="A1330" t="s">
        <v>17047</v>
      </c>
      <c r="C1330" t="s">
        <v>12986</v>
      </c>
      <c r="F1330" t="s">
        <v>2451</v>
      </c>
      <c r="G1330" s="3" t="s">
        <v>4065</v>
      </c>
      <c r="H1330" s="3">
        <v>1910</v>
      </c>
      <c r="I1330" t="s">
        <v>649</v>
      </c>
      <c r="J1330" t="s">
        <v>3832</v>
      </c>
      <c r="T1330" t="s">
        <v>5511</v>
      </c>
      <c r="W1330">
        <v>3</v>
      </c>
      <c r="X1330" t="s">
        <v>7738</v>
      </c>
      <c r="AA1330">
        <f t="shared" si="12"/>
        <v>0</v>
      </c>
      <c r="AC1330">
        <f t="shared" si="13"/>
        <v>0</v>
      </c>
      <c r="AD1330">
        <f t="shared" si="14"/>
        <v>0</v>
      </c>
      <c r="AE1330" t="s">
        <v>1712</v>
      </c>
      <c r="AH1330" t="s">
        <v>4613</v>
      </c>
      <c r="AI1330" t="s">
        <v>7738</v>
      </c>
    </row>
    <row r="1331" spans="1:35" ht="10.95" customHeight="1" outlineLevel="1" x14ac:dyDescent="0.25">
      <c r="A1331" t="s">
        <v>17047</v>
      </c>
      <c r="C1331" t="s">
        <v>12986</v>
      </c>
      <c r="F1331" t="s">
        <v>2452</v>
      </c>
      <c r="G1331" s="3" t="s">
        <v>4065</v>
      </c>
      <c r="H1331" s="3">
        <v>1910</v>
      </c>
      <c r="I1331" t="s">
        <v>2453</v>
      </c>
      <c r="J1331" t="s">
        <v>3832</v>
      </c>
      <c r="T1331" t="s">
        <v>5511</v>
      </c>
      <c r="W1331">
        <v>3</v>
      </c>
      <c r="X1331" t="s">
        <v>7738</v>
      </c>
      <c r="AA1331">
        <f t="shared" si="12"/>
        <v>0</v>
      </c>
      <c r="AC1331">
        <f t="shared" si="13"/>
        <v>0</v>
      </c>
      <c r="AD1331">
        <f t="shared" si="14"/>
        <v>0</v>
      </c>
      <c r="AE1331" t="s">
        <v>1712</v>
      </c>
      <c r="AH1331" t="s">
        <v>4623</v>
      </c>
      <c r="AI1331" t="s">
        <v>7738</v>
      </c>
    </row>
    <row r="1332" spans="1:35" ht="10.95" customHeight="1" outlineLevel="1" x14ac:dyDescent="0.25">
      <c r="A1332" t="s">
        <v>17047</v>
      </c>
      <c r="C1332" t="s">
        <v>12986</v>
      </c>
      <c r="F1332" t="s">
        <v>2454</v>
      </c>
      <c r="G1332" s="3" t="s">
        <v>4065</v>
      </c>
      <c r="H1332" s="3">
        <v>1910</v>
      </c>
      <c r="I1332" t="s">
        <v>3315</v>
      </c>
      <c r="J1332" t="s">
        <v>5041</v>
      </c>
      <c r="T1332" t="s">
        <v>5511</v>
      </c>
      <c r="W1332">
        <v>3</v>
      </c>
      <c r="X1332" t="s">
        <v>7738</v>
      </c>
      <c r="AA1332">
        <f t="shared" si="12"/>
        <v>0</v>
      </c>
      <c r="AC1332">
        <f t="shared" si="13"/>
        <v>0</v>
      </c>
      <c r="AD1332">
        <f t="shared" si="14"/>
        <v>0</v>
      </c>
      <c r="AE1332" t="s">
        <v>1712</v>
      </c>
      <c r="AH1332" t="s">
        <v>4925</v>
      </c>
      <c r="AI1332" t="s">
        <v>7738</v>
      </c>
    </row>
    <row r="1333" spans="1:35" ht="10.95" customHeight="1" outlineLevel="1" x14ac:dyDescent="0.25">
      <c r="A1333" t="s">
        <v>17047</v>
      </c>
      <c r="C1333" t="s">
        <v>12986</v>
      </c>
      <c r="F1333" t="s">
        <v>2455</v>
      </c>
      <c r="G1333" s="3" t="s">
        <v>4065</v>
      </c>
      <c r="H1333" s="3">
        <v>1910</v>
      </c>
      <c r="I1333" t="s">
        <v>5046</v>
      </c>
      <c r="J1333" t="s">
        <v>5034</v>
      </c>
      <c r="T1333" t="s">
        <v>5511</v>
      </c>
      <c r="W1333">
        <v>3</v>
      </c>
      <c r="X1333" t="s">
        <v>7738</v>
      </c>
      <c r="AA1333">
        <f t="shared" ref="AA1333:AA1364" si="15">COUNTIF(T1333,"*Fuji*")</f>
        <v>0</v>
      </c>
      <c r="AC1333">
        <f t="shared" si="13"/>
        <v>0</v>
      </c>
      <c r="AD1333">
        <f t="shared" si="14"/>
        <v>0</v>
      </c>
      <c r="AE1333" t="s">
        <v>1712</v>
      </c>
      <c r="AH1333" t="s">
        <v>4613</v>
      </c>
      <c r="AI1333" t="s">
        <v>7738</v>
      </c>
    </row>
    <row r="1334" spans="1:35" ht="10.95" customHeight="1" outlineLevel="1" x14ac:dyDescent="0.25">
      <c r="A1334" t="s">
        <v>17047</v>
      </c>
      <c r="C1334" t="s">
        <v>12986</v>
      </c>
      <c r="F1334" t="s">
        <v>114</v>
      </c>
      <c r="G1334" s="3" t="s">
        <v>4065</v>
      </c>
      <c r="H1334" s="3">
        <v>1910</v>
      </c>
      <c r="I1334" t="s">
        <v>2160</v>
      </c>
      <c r="J1334" t="s">
        <v>1123</v>
      </c>
      <c r="T1334" t="s">
        <v>5511</v>
      </c>
      <c r="W1334">
        <v>3</v>
      </c>
      <c r="X1334" t="s">
        <v>7738</v>
      </c>
      <c r="AA1334">
        <f t="shared" si="15"/>
        <v>0</v>
      </c>
      <c r="AC1334">
        <f t="shared" si="13"/>
        <v>0</v>
      </c>
      <c r="AD1334">
        <f t="shared" si="14"/>
        <v>0</v>
      </c>
      <c r="AE1334" t="s">
        <v>1712</v>
      </c>
      <c r="AH1334" t="s">
        <v>4613</v>
      </c>
      <c r="AI1334" t="s">
        <v>7738</v>
      </c>
    </row>
    <row r="1335" spans="1:35" ht="10.95" customHeight="1" outlineLevel="1" x14ac:dyDescent="0.25">
      <c r="A1335" t="s">
        <v>17047</v>
      </c>
      <c r="C1335" t="s">
        <v>12986</v>
      </c>
      <c r="F1335" t="s">
        <v>115</v>
      </c>
      <c r="G1335" s="3" t="s">
        <v>4065</v>
      </c>
      <c r="H1335" s="3">
        <v>1910</v>
      </c>
      <c r="I1335" t="s">
        <v>1101</v>
      </c>
      <c r="J1335" t="s">
        <v>3835</v>
      </c>
      <c r="T1335" t="s">
        <v>5511</v>
      </c>
      <c r="W1335">
        <v>3</v>
      </c>
      <c r="X1335" t="s">
        <v>7738</v>
      </c>
      <c r="AA1335">
        <f t="shared" si="15"/>
        <v>0</v>
      </c>
      <c r="AC1335">
        <f t="shared" si="13"/>
        <v>0</v>
      </c>
      <c r="AD1335">
        <f t="shared" si="14"/>
        <v>0</v>
      </c>
      <c r="AE1335" t="s">
        <v>1712</v>
      </c>
      <c r="AH1335" t="s">
        <v>4613</v>
      </c>
      <c r="AI1335" t="s">
        <v>7738</v>
      </c>
    </row>
    <row r="1336" spans="1:35" ht="10.95" customHeight="1" outlineLevel="1" x14ac:dyDescent="0.25">
      <c r="A1336" t="s">
        <v>17047</v>
      </c>
      <c r="C1336" t="s">
        <v>12986</v>
      </c>
      <c r="F1336" t="s">
        <v>8023</v>
      </c>
      <c r="G1336" s="3" t="s">
        <v>4065</v>
      </c>
      <c r="H1336" s="3">
        <v>1910</v>
      </c>
      <c r="I1336" t="s">
        <v>116</v>
      </c>
      <c r="J1336" t="s">
        <v>3835</v>
      </c>
      <c r="T1336" t="s">
        <v>5511</v>
      </c>
      <c r="W1336">
        <v>3</v>
      </c>
      <c r="X1336" t="s">
        <v>7738</v>
      </c>
      <c r="AA1336">
        <f t="shared" si="15"/>
        <v>0</v>
      </c>
      <c r="AC1336">
        <f t="shared" si="13"/>
        <v>0</v>
      </c>
      <c r="AD1336">
        <f t="shared" si="14"/>
        <v>0</v>
      </c>
      <c r="AE1336" t="s">
        <v>1712</v>
      </c>
      <c r="AH1336" t="s">
        <v>4925</v>
      </c>
      <c r="AI1336" t="s">
        <v>7738</v>
      </c>
    </row>
    <row r="1337" spans="1:35" ht="10.95" customHeight="1" outlineLevel="1" x14ac:dyDescent="0.25">
      <c r="A1337" t="s">
        <v>17047</v>
      </c>
      <c r="C1337" t="s">
        <v>12986</v>
      </c>
      <c r="F1337" t="s">
        <v>117</v>
      </c>
      <c r="G1337" s="3" t="s">
        <v>4065</v>
      </c>
      <c r="H1337" s="3">
        <v>1910</v>
      </c>
      <c r="I1337" t="s">
        <v>639</v>
      </c>
      <c r="J1337" t="s">
        <v>4009</v>
      </c>
      <c r="T1337" t="s">
        <v>5511</v>
      </c>
      <c r="W1337">
        <v>3</v>
      </c>
      <c r="X1337" t="s">
        <v>7738</v>
      </c>
      <c r="AA1337">
        <f t="shared" si="15"/>
        <v>0</v>
      </c>
      <c r="AC1337">
        <f t="shared" si="13"/>
        <v>0</v>
      </c>
      <c r="AD1337">
        <f t="shared" si="14"/>
        <v>0</v>
      </c>
      <c r="AE1337" t="s">
        <v>1712</v>
      </c>
      <c r="AH1337" t="s">
        <v>4613</v>
      </c>
      <c r="AI1337" t="s">
        <v>7738</v>
      </c>
    </row>
    <row r="1338" spans="1:35" ht="10.95" customHeight="1" outlineLevel="1" x14ac:dyDescent="0.25">
      <c r="A1338" t="s">
        <v>17047</v>
      </c>
      <c r="C1338" t="s">
        <v>12986</v>
      </c>
      <c r="F1338" t="s">
        <v>1736</v>
      </c>
      <c r="G1338" s="3" t="s">
        <v>4065</v>
      </c>
      <c r="H1338" s="3">
        <v>1911</v>
      </c>
      <c r="I1338" t="s">
        <v>3770</v>
      </c>
      <c r="J1338" t="s">
        <v>5484</v>
      </c>
      <c r="T1338" t="s">
        <v>5511</v>
      </c>
      <c r="W1338">
        <v>3</v>
      </c>
      <c r="X1338" t="s">
        <v>7738</v>
      </c>
      <c r="AA1338">
        <f t="shared" si="15"/>
        <v>0</v>
      </c>
      <c r="AC1338">
        <f t="shared" si="13"/>
        <v>0</v>
      </c>
      <c r="AD1338">
        <f t="shared" si="14"/>
        <v>0</v>
      </c>
      <c r="AE1338" t="s">
        <v>1712</v>
      </c>
      <c r="AH1338" t="s">
        <v>4623</v>
      </c>
      <c r="AI1338" t="s">
        <v>7738</v>
      </c>
    </row>
    <row r="1339" spans="1:35" ht="10.95" customHeight="1" outlineLevel="1" x14ac:dyDescent="0.25">
      <c r="A1339" t="s">
        <v>17047</v>
      </c>
      <c r="C1339" t="s">
        <v>12986</v>
      </c>
      <c r="F1339" t="s">
        <v>1737</v>
      </c>
      <c r="G1339" s="3" t="s">
        <v>4065</v>
      </c>
      <c r="H1339" s="3">
        <v>1911</v>
      </c>
      <c r="I1339" t="s">
        <v>4439</v>
      </c>
      <c r="J1339" t="s">
        <v>5484</v>
      </c>
      <c r="T1339" t="s">
        <v>5511</v>
      </c>
      <c r="W1339">
        <v>3</v>
      </c>
      <c r="X1339" t="s">
        <v>7738</v>
      </c>
      <c r="AA1339">
        <f t="shared" si="15"/>
        <v>0</v>
      </c>
      <c r="AC1339">
        <f t="shared" si="13"/>
        <v>0</v>
      </c>
      <c r="AD1339">
        <f t="shared" si="14"/>
        <v>0</v>
      </c>
      <c r="AE1339" t="s">
        <v>1712</v>
      </c>
      <c r="AH1339" t="s">
        <v>4623</v>
      </c>
      <c r="AI1339" t="s">
        <v>7738</v>
      </c>
    </row>
    <row r="1340" spans="1:35" ht="10.95" customHeight="1" outlineLevel="1" x14ac:dyDescent="0.25">
      <c r="A1340" t="s">
        <v>17047</v>
      </c>
      <c r="C1340" t="s">
        <v>12986</v>
      </c>
      <c r="F1340" t="s">
        <v>2714</v>
      </c>
      <c r="G1340" s="3" t="s">
        <v>4065</v>
      </c>
      <c r="H1340" s="3">
        <v>1911</v>
      </c>
      <c r="I1340" t="s">
        <v>3774</v>
      </c>
      <c r="J1340" t="s">
        <v>131</v>
      </c>
      <c r="T1340" t="s">
        <v>5511</v>
      </c>
      <c r="W1340">
        <v>3</v>
      </c>
      <c r="X1340" t="s">
        <v>7738</v>
      </c>
      <c r="AA1340">
        <f t="shared" si="15"/>
        <v>0</v>
      </c>
      <c r="AC1340">
        <f t="shared" si="13"/>
        <v>0</v>
      </c>
      <c r="AD1340">
        <f t="shared" si="14"/>
        <v>0</v>
      </c>
      <c r="AE1340" t="s">
        <v>1712</v>
      </c>
      <c r="AH1340" t="s">
        <v>4613</v>
      </c>
      <c r="AI1340" t="s">
        <v>7738</v>
      </c>
    </row>
    <row r="1341" spans="1:35" ht="10.95" customHeight="1" outlineLevel="1" x14ac:dyDescent="0.25">
      <c r="A1341" t="s">
        <v>17047</v>
      </c>
      <c r="C1341" t="s">
        <v>12986</v>
      </c>
      <c r="F1341" t="s">
        <v>2715</v>
      </c>
      <c r="G1341" s="3" t="s">
        <v>4065</v>
      </c>
      <c r="H1341" s="3">
        <v>1911</v>
      </c>
      <c r="I1341" t="s">
        <v>4439</v>
      </c>
      <c r="J1341" t="s">
        <v>131</v>
      </c>
      <c r="T1341" t="s">
        <v>5511</v>
      </c>
      <c r="W1341">
        <v>3</v>
      </c>
      <c r="X1341" t="s">
        <v>7738</v>
      </c>
      <c r="AA1341">
        <f t="shared" si="15"/>
        <v>0</v>
      </c>
      <c r="AC1341">
        <f t="shared" si="13"/>
        <v>0</v>
      </c>
      <c r="AD1341">
        <f t="shared" si="14"/>
        <v>0</v>
      </c>
      <c r="AE1341" t="s">
        <v>1712</v>
      </c>
      <c r="AH1341" t="s">
        <v>4925</v>
      </c>
      <c r="AI1341" t="s">
        <v>7738</v>
      </c>
    </row>
    <row r="1342" spans="1:35" ht="10.95" customHeight="1" outlineLevel="1" x14ac:dyDescent="0.25">
      <c r="A1342" t="s">
        <v>17047</v>
      </c>
      <c r="C1342" t="s">
        <v>12986</v>
      </c>
      <c r="F1342" t="s">
        <v>2716</v>
      </c>
      <c r="G1342" s="3" t="s">
        <v>4065</v>
      </c>
      <c r="H1342" s="3">
        <v>1911</v>
      </c>
      <c r="I1342" t="s">
        <v>6823</v>
      </c>
      <c r="J1342" t="s">
        <v>131</v>
      </c>
      <c r="T1342" t="s">
        <v>5511</v>
      </c>
      <c r="W1342">
        <v>3</v>
      </c>
      <c r="X1342" t="s">
        <v>7738</v>
      </c>
      <c r="AA1342">
        <f t="shared" si="15"/>
        <v>0</v>
      </c>
      <c r="AC1342">
        <f t="shared" si="13"/>
        <v>0</v>
      </c>
      <c r="AD1342">
        <f t="shared" si="14"/>
        <v>0</v>
      </c>
      <c r="AE1342" t="s">
        <v>1712</v>
      </c>
      <c r="AH1342" t="s">
        <v>4925</v>
      </c>
      <c r="AI1342" t="s">
        <v>7738</v>
      </c>
    </row>
    <row r="1343" spans="1:35" ht="10.95" customHeight="1" outlineLevel="1" x14ac:dyDescent="0.25">
      <c r="A1343" t="s">
        <v>17047</v>
      </c>
      <c r="C1343" t="s">
        <v>12986</v>
      </c>
      <c r="F1343" t="s">
        <v>2717</v>
      </c>
      <c r="G1343" s="3" t="s">
        <v>4065</v>
      </c>
      <c r="H1343" s="3">
        <v>1911</v>
      </c>
      <c r="I1343" t="s">
        <v>6824</v>
      </c>
      <c r="J1343" t="s">
        <v>1676</v>
      </c>
      <c r="T1343" t="s">
        <v>5511</v>
      </c>
      <c r="W1343">
        <v>3</v>
      </c>
      <c r="X1343" t="s">
        <v>7738</v>
      </c>
      <c r="AA1343">
        <f t="shared" si="15"/>
        <v>0</v>
      </c>
      <c r="AC1343">
        <f t="shared" si="13"/>
        <v>0</v>
      </c>
      <c r="AD1343">
        <f t="shared" si="14"/>
        <v>0</v>
      </c>
      <c r="AE1343" t="s">
        <v>1712</v>
      </c>
      <c r="AH1343" t="s">
        <v>4623</v>
      </c>
      <c r="AI1343" t="s">
        <v>7738</v>
      </c>
    </row>
    <row r="1344" spans="1:35" ht="10.95" customHeight="1" outlineLevel="1" x14ac:dyDescent="0.25">
      <c r="A1344" t="s">
        <v>17047</v>
      </c>
      <c r="C1344" t="s">
        <v>12986</v>
      </c>
      <c r="F1344" t="s">
        <v>2718</v>
      </c>
      <c r="G1344" s="3" t="s">
        <v>4065</v>
      </c>
      <c r="H1344" s="3">
        <v>1911</v>
      </c>
      <c r="I1344" t="s">
        <v>4439</v>
      </c>
      <c r="J1344" t="s">
        <v>1676</v>
      </c>
      <c r="T1344" t="s">
        <v>5511</v>
      </c>
      <c r="W1344">
        <v>3</v>
      </c>
      <c r="X1344" t="s">
        <v>7738</v>
      </c>
      <c r="AA1344">
        <f t="shared" si="15"/>
        <v>0</v>
      </c>
      <c r="AC1344">
        <f t="shared" si="13"/>
        <v>0</v>
      </c>
      <c r="AD1344">
        <f t="shared" si="14"/>
        <v>0</v>
      </c>
      <c r="AE1344" t="s">
        <v>1712</v>
      </c>
      <c r="AH1344" t="s">
        <v>4623</v>
      </c>
      <c r="AI1344" t="s">
        <v>7738</v>
      </c>
    </row>
    <row r="1345" spans="1:35" ht="10.95" customHeight="1" outlineLevel="1" x14ac:dyDescent="0.25">
      <c r="A1345" t="s">
        <v>17047</v>
      </c>
      <c r="C1345" t="s">
        <v>12986</v>
      </c>
      <c r="F1345" t="s">
        <v>2719</v>
      </c>
      <c r="G1345" s="3" t="s">
        <v>4065</v>
      </c>
      <c r="H1345" s="3">
        <v>1911</v>
      </c>
      <c r="I1345" t="s">
        <v>6823</v>
      </c>
      <c r="J1345" t="s">
        <v>1676</v>
      </c>
      <c r="T1345" t="s">
        <v>5511</v>
      </c>
      <c r="W1345">
        <v>3</v>
      </c>
      <c r="X1345" t="s">
        <v>7738</v>
      </c>
      <c r="AA1345">
        <f t="shared" si="15"/>
        <v>0</v>
      </c>
      <c r="AC1345">
        <f t="shared" si="13"/>
        <v>0</v>
      </c>
      <c r="AD1345">
        <f t="shared" si="14"/>
        <v>0</v>
      </c>
      <c r="AE1345" t="s">
        <v>1712</v>
      </c>
      <c r="AH1345" t="s">
        <v>4623</v>
      </c>
      <c r="AI1345" t="s">
        <v>7738</v>
      </c>
    </row>
    <row r="1346" spans="1:35" ht="10.95" customHeight="1" outlineLevel="1" x14ac:dyDescent="0.25">
      <c r="A1346" t="s">
        <v>17047</v>
      </c>
      <c r="C1346" t="s">
        <v>12986</v>
      </c>
      <c r="F1346" t="s">
        <v>2720</v>
      </c>
      <c r="G1346" s="3" t="s">
        <v>4065</v>
      </c>
      <c r="H1346" s="3">
        <v>1911</v>
      </c>
      <c r="I1346" t="s">
        <v>4440</v>
      </c>
      <c r="J1346" t="s">
        <v>5440</v>
      </c>
      <c r="T1346" t="s">
        <v>5511</v>
      </c>
      <c r="W1346">
        <v>3</v>
      </c>
      <c r="X1346" t="s">
        <v>7738</v>
      </c>
      <c r="AA1346">
        <f t="shared" si="15"/>
        <v>0</v>
      </c>
      <c r="AC1346">
        <f t="shared" si="13"/>
        <v>0</v>
      </c>
      <c r="AD1346">
        <f t="shared" si="14"/>
        <v>0</v>
      </c>
      <c r="AE1346" t="s">
        <v>1712</v>
      </c>
      <c r="AH1346" t="s">
        <v>4623</v>
      </c>
      <c r="AI1346" t="s">
        <v>7738</v>
      </c>
    </row>
    <row r="1347" spans="1:35" ht="10.95" customHeight="1" outlineLevel="1" x14ac:dyDescent="0.25">
      <c r="A1347" t="s">
        <v>17047</v>
      </c>
      <c r="C1347" t="s">
        <v>12986</v>
      </c>
      <c r="F1347" t="s">
        <v>2721</v>
      </c>
      <c r="G1347" s="3" t="s">
        <v>4065</v>
      </c>
      <c r="H1347" s="3">
        <v>1911</v>
      </c>
      <c r="I1347" t="s">
        <v>4439</v>
      </c>
      <c r="J1347" t="s">
        <v>5440</v>
      </c>
      <c r="T1347" t="s">
        <v>5511</v>
      </c>
      <c r="W1347">
        <v>3</v>
      </c>
      <c r="X1347" t="s">
        <v>7738</v>
      </c>
      <c r="AA1347">
        <f t="shared" si="15"/>
        <v>0</v>
      </c>
      <c r="AC1347">
        <f t="shared" si="13"/>
        <v>0</v>
      </c>
      <c r="AD1347">
        <f t="shared" si="14"/>
        <v>0</v>
      </c>
      <c r="AE1347" t="s">
        <v>1712</v>
      </c>
      <c r="AH1347" t="s">
        <v>4623</v>
      </c>
      <c r="AI1347" t="s">
        <v>7738</v>
      </c>
    </row>
    <row r="1348" spans="1:35" ht="10.95" customHeight="1" outlineLevel="1" x14ac:dyDescent="0.25">
      <c r="A1348" t="s">
        <v>17047</v>
      </c>
      <c r="C1348" t="s">
        <v>12986</v>
      </c>
      <c r="F1348" t="s">
        <v>1917</v>
      </c>
      <c r="G1348" s="3" t="s">
        <v>4065</v>
      </c>
      <c r="H1348" s="3">
        <v>1911</v>
      </c>
      <c r="I1348" t="s">
        <v>3773</v>
      </c>
      <c r="J1348" t="s">
        <v>5440</v>
      </c>
      <c r="T1348" t="s">
        <v>5511</v>
      </c>
      <c r="W1348">
        <v>3</v>
      </c>
      <c r="X1348" t="s">
        <v>7738</v>
      </c>
      <c r="AA1348">
        <f t="shared" si="15"/>
        <v>0</v>
      </c>
      <c r="AC1348">
        <f t="shared" si="13"/>
        <v>0</v>
      </c>
      <c r="AD1348">
        <f t="shared" si="14"/>
        <v>0</v>
      </c>
      <c r="AE1348" t="s">
        <v>1712</v>
      </c>
      <c r="AH1348" t="s">
        <v>4526</v>
      </c>
      <c r="AI1348" t="s">
        <v>7738</v>
      </c>
    </row>
    <row r="1349" spans="1:35" ht="10.95" customHeight="1" outlineLevel="1" x14ac:dyDescent="0.25">
      <c r="A1349" t="s">
        <v>17047</v>
      </c>
      <c r="C1349" t="s">
        <v>12986</v>
      </c>
      <c r="F1349" t="s">
        <v>1918</v>
      </c>
      <c r="G1349" s="3" t="s">
        <v>4065</v>
      </c>
      <c r="H1349" s="3">
        <v>1911</v>
      </c>
      <c r="I1349" t="s">
        <v>6332</v>
      </c>
      <c r="J1349" t="s">
        <v>4525</v>
      </c>
      <c r="T1349" t="s">
        <v>5511</v>
      </c>
      <c r="W1349">
        <v>3</v>
      </c>
      <c r="X1349" t="s">
        <v>7738</v>
      </c>
      <c r="AA1349">
        <f t="shared" si="15"/>
        <v>0</v>
      </c>
      <c r="AC1349">
        <f t="shared" si="13"/>
        <v>0</v>
      </c>
      <c r="AD1349">
        <f t="shared" si="14"/>
        <v>0</v>
      </c>
      <c r="AE1349" t="s">
        <v>1712</v>
      </c>
      <c r="AH1349" t="s">
        <v>4613</v>
      </c>
      <c r="AI1349" t="s">
        <v>7738</v>
      </c>
    </row>
    <row r="1350" spans="1:35" ht="10.95" customHeight="1" outlineLevel="1" x14ac:dyDescent="0.25">
      <c r="A1350" t="s">
        <v>17047</v>
      </c>
      <c r="C1350" t="s">
        <v>12986</v>
      </c>
      <c r="F1350" t="s">
        <v>2706</v>
      </c>
      <c r="G1350" s="3" t="s">
        <v>4065</v>
      </c>
      <c r="H1350" s="3">
        <v>1911</v>
      </c>
      <c r="I1350" t="s">
        <v>4439</v>
      </c>
      <c r="J1350" t="s">
        <v>4525</v>
      </c>
      <c r="T1350" t="s">
        <v>5511</v>
      </c>
      <c r="W1350">
        <v>3</v>
      </c>
      <c r="X1350" t="s">
        <v>7738</v>
      </c>
      <c r="AA1350">
        <f t="shared" si="15"/>
        <v>0</v>
      </c>
      <c r="AC1350">
        <f t="shared" si="13"/>
        <v>0</v>
      </c>
      <c r="AD1350">
        <f t="shared" si="14"/>
        <v>0</v>
      </c>
      <c r="AE1350" t="s">
        <v>1712</v>
      </c>
      <c r="AH1350" t="s">
        <v>4925</v>
      </c>
      <c r="AI1350" t="s">
        <v>7738</v>
      </c>
    </row>
    <row r="1351" spans="1:35" ht="10.95" customHeight="1" outlineLevel="1" x14ac:dyDescent="0.25">
      <c r="A1351" t="s">
        <v>17047</v>
      </c>
      <c r="C1351" t="s">
        <v>12986</v>
      </c>
      <c r="F1351" t="s">
        <v>2707</v>
      </c>
      <c r="G1351" s="3" t="s">
        <v>4065</v>
      </c>
      <c r="H1351" s="3">
        <v>1911</v>
      </c>
      <c r="I1351" t="s">
        <v>6823</v>
      </c>
      <c r="J1351" t="s">
        <v>4525</v>
      </c>
      <c r="T1351" t="s">
        <v>5511</v>
      </c>
      <c r="W1351">
        <v>3</v>
      </c>
      <c r="X1351" t="s">
        <v>7738</v>
      </c>
      <c r="AA1351">
        <f t="shared" si="15"/>
        <v>0</v>
      </c>
      <c r="AC1351">
        <f t="shared" si="13"/>
        <v>0</v>
      </c>
      <c r="AD1351">
        <f t="shared" si="14"/>
        <v>0</v>
      </c>
      <c r="AE1351" t="s">
        <v>1712</v>
      </c>
      <c r="AH1351" t="s">
        <v>4925</v>
      </c>
      <c r="AI1351" t="s">
        <v>7738</v>
      </c>
    </row>
    <row r="1352" spans="1:35" ht="10.95" customHeight="1" outlineLevel="1" x14ac:dyDescent="0.25">
      <c r="A1352" t="s">
        <v>17047</v>
      </c>
      <c r="C1352" t="s">
        <v>12986</v>
      </c>
      <c r="F1352" t="s">
        <v>2708</v>
      </c>
      <c r="G1352" s="3" t="s">
        <v>4065</v>
      </c>
      <c r="H1352" s="3">
        <v>1911</v>
      </c>
      <c r="I1352" t="s">
        <v>3774</v>
      </c>
      <c r="J1352" t="s">
        <v>131</v>
      </c>
      <c r="T1352" t="s">
        <v>5511</v>
      </c>
      <c r="W1352">
        <v>3</v>
      </c>
      <c r="X1352" t="s">
        <v>7738</v>
      </c>
      <c r="AA1352">
        <f t="shared" si="15"/>
        <v>0</v>
      </c>
      <c r="AC1352">
        <f t="shared" si="13"/>
        <v>0</v>
      </c>
      <c r="AD1352">
        <f t="shared" si="14"/>
        <v>0</v>
      </c>
      <c r="AE1352" t="s">
        <v>1712</v>
      </c>
      <c r="AH1352" t="s">
        <v>4623</v>
      </c>
      <c r="AI1352" t="s">
        <v>7738</v>
      </c>
    </row>
    <row r="1353" spans="1:35" ht="10.95" customHeight="1" outlineLevel="1" x14ac:dyDescent="0.25">
      <c r="A1353" t="s">
        <v>17047</v>
      </c>
      <c r="C1353" t="s">
        <v>12986</v>
      </c>
      <c r="F1353" t="s">
        <v>2709</v>
      </c>
      <c r="G1353" s="3" t="s">
        <v>4065</v>
      </c>
      <c r="H1353" s="3">
        <v>1911</v>
      </c>
      <c r="I1353" t="s">
        <v>4439</v>
      </c>
      <c r="J1353" t="s">
        <v>131</v>
      </c>
      <c r="T1353" t="s">
        <v>5511</v>
      </c>
      <c r="W1353">
        <v>3</v>
      </c>
      <c r="X1353" t="s">
        <v>7738</v>
      </c>
      <c r="AA1353">
        <f t="shared" si="15"/>
        <v>0</v>
      </c>
      <c r="AC1353">
        <f t="shared" si="13"/>
        <v>0</v>
      </c>
      <c r="AD1353">
        <f t="shared" si="14"/>
        <v>0</v>
      </c>
      <c r="AE1353" t="s">
        <v>1712</v>
      </c>
      <c r="AH1353" t="s">
        <v>4623</v>
      </c>
      <c r="AI1353" t="s">
        <v>7738</v>
      </c>
    </row>
    <row r="1354" spans="1:35" ht="10.95" customHeight="1" outlineLevel="1" x14ac:dyDescent="0.25">
      <c r="A1354" t="s">
        <v>17047</v>
      </c>
      <c r="C1354" t="s">
        <v>12986</v>
      </c>
      <c r="F1354" t="s">
        <v>2710</v>
      </c>
      <c r="G1354" s="3" t="s">
        <v>4065</v>
      </c>
      <c r="H1354" s="3">
        <v>1911</v>
      </c>
      <c r="I1354" t="s">
        <v>6824</v>
      </c>
      <c r="J1354" t="s">
        <v>1676</v>
      </c>
      <c r="T1354" t="s">
        <v>5511</v>
      </c>
      <c r="W1354">
        <v>3</v>
      </c>
      <c r="X1354" t="s">
        <v>7738</v>
      </c>
      <c r="AA1354">
        <f t="shared" si="15"/>
        <v>0</v>
      </c>
      <c r="AC1354">
        <f t="shared" si="13"/>
        <v>0</v>
      </c>
      <c r="AD1354">
        <f t="shared" si="14"/>
        <v>0</v>
      </c>
      <c r="AE1354" t="s">
        <v>1712</v>
      </c>
      <c r="AH1354" t="s">
        <v>4925</v>
      </c>
      <c r="AI1354" t="s">
        <v>7738</v>
      </c>
    </row>
    <row r="1355" spans="1:35" ht="10.95" customHeight="1" outlineLevel="1" x14ac:dyDescent="0.25">
      <c r="A1355" t="s">
        <v>17047</v>
      </c>
      <c r="C1355" t="s">
        <v>12986</v>
      </c>
      <c r="F1355" t="s">
        <v>2711</v>
      </c>
      <c r="G1355" s="3" t="s">
        <v>4065</v>
      </c>
      <c r="H1355" s="3">
        <v>1911</v>
      </c>
      <c r="I1355" t="s">
        <v>4439</v>
      </c>
      <c r="J1355" t="s">
        <v>1676</v>
      </c>
      <c r="T1355" t="s">
        <v>5511</v>
      </c>
      <c r="W1355">
        <v>3</v>
      </c>
      <c r="X1355" t="s">
        <v>7738</v>
      </c>
      <c r="AA1355">
        <f t="shared" si="15"/>
        <v>0</v>
      </c>
      <c r="AC1355">
        <f t="shared" si="13"/>
        <v>0</v>
      </c>
      <c r="AD1355">
        <f t="shared" si="14"/>
        <v>0</v>
      </c>
      <c r="AE1355" t="s">
        <v>1712</v>
      </c>
      <c r="AH1355" t="s">
        <v>4623</v>
      </c>
      <c r="AI1355" t="s">
        <v>7738</v>
      </c>
    </row>
    <row r="1356" spans="1:35" ht="10.95" customHeight="1" outlineLevel="1" x14ac:dyDescent="0.25">
      <c r="A1356" t="s">
        <v>17047</v>
      </c>
      <c r="C1356" t="s">
        <v>12986</v>
      </c>
      <c r="F1356" t="s">
        <v>2712</v>
      </c>
      <c r="G1356" s="3" t="s">
        <v>4065</v>
      </c>
      <c r="H1356" s="3">
        <v>1911</v>
      </c>
      <c r="I1356" t="s">
        <v>6823</v>
      </c>
      <c r="J1356" t="s">
        <v>1676</v>
      </c>
      <c r="T1356" t="s">
        <v>5511</v>
      </c>
      <c r="W1356">
        <v>3</v>
      </c>
      <c r="X1356" t="s">
        <v>7738</v>
      </c>
      <c r="AA1356">
        <f t="shared" si="15"/>
        <v>0</v>
      </c>
      <c r="AC1356">
        <f t="shared" si="13"/>
        <v>0</v>
      </c>
      <c r="AD1356">
        <f t="shared" si="14"/>
        <v>0</v>
      </c>
      <c r="AE1356" t="s">
        <v>1712</v>
      </c>
      <c r="AH1356" t="s">
        <v>4623</v>
      </c>
      <c r="AI1356" t="s">
        <v>7738</v>
      </c>
    </row>
    <row r="1357" spans="1:35" ht="10.95" customHeight="1" outlineLevel="1" x14ac:dyDescent="0.25">
      <c r="A1357" t="s">
        <v>17047</v>
      </c>
      <c r="C1357" t="s">
        <v>12986</v>
      </c>
      <c r="F1357" t="s">
        <v>2713</v>
      </c>
      <c r="G1357" s="3" t="s">
        <v>4065</v>
      </c>
      <c r="H1357" s="3">
        <v>1911</v>
      </c>
      <c r="I1357" t="s">
        <v>3924</v>
      </c>
      <c r="J1357" t="s">
        <v>1676</v>
      </c>
      <c r="T1357" t="s">
        <v>5511</v>
      </c>
      <c r="W1357">
        <v>3</v>
      </c>
      <c r="X1357" t="s">
        <v>7738</v>
      </c>
      <c r="AA1357">
        <f t="shared" si="15"/>
        <v>0</v>
      </c>
      <c r="AC1357">
        <f t="shared" si="13"/>
        <v>0</v>
      </c>
      <c r="AD1357">
        <f t="shared" si="14"/>
        <v>0</v>
      </c>
      <c r="AE1357" t="s">
        <v>1712</v>
      </c>
      <c r="AH1357" t="s">
        <v>4233</v>
      </c>
      <c r="AI1357" t="s">
        <v>7738</v>
      </c>
    </row>
    <row r="1358" spans="1:35" ht="10.95" customHeight="1" outlineLevel="1" x14ac:dyDescent="0.25">
      <c r="A1358" t="s">
        <v>17047</v>
      </c>
      <c r="C1358" t="s">
        <v>12986</v>
      </c>
      <c r="F1358" t="s">
        <v>118</v>
      </c>
      <c r="G1358" s="3" t="s">
        <v>4065</v>
      </c>
      <c r="H1358" s="3">
        <v>1911</v>
      </c>
      <c r="I1358" t="s">
        <v>31</v>
      </c>
      <c r="J1358" t="s">
        <v>3835</v>
      </c>
      <c r="T1358" t="s">
        <v>5511</v>
      </c>
      <c r="W1358">
        <v>3</v>
      </c>
      <c r="X1358" t="s">
        <v>7738</v>
      </c>
      <c r="AA1358">
        <f t="shared" si="15"/>
        <v>0</v>
      </c>
      <c r="AC1358">
        <f t="shared" si="13"/>
        <v>0</v>
      </c>
      <c r="AD1358">
        <f t="shared" si="14"/>
        <v>0</v>
      </c>
      <c r="AE1358" t="s">
        <v>1712</v>
      </c>
      <c r="AH1358" t="s">
        <v>4613</v>
      </c>
      <c r="AI1358" t="s">
        <v>7738</v>
      </c>
    </row>
    <row r="1359" spans="1:35" ht="10.95" customHeight="1" outlineLevel="1" x14ac:dyDescent="0.25">
      <c r="A1359" t="s">
        <v>17047</v>
      </c>
      <c r="C1359" t="s">
        <v>12986</v>
      </c>
      <c r="F1359" t="s">
        <v>1162</v>
      </c>
      <c r="G1359" s="3" t="s">
        <v>4065</v>
      </c>
      <c r="H1359" s="3">
        <v>1911</v>
      </c>
      <c r="I1359" t="s">
        <v>2142</v>
      </c>
      <c r="J1359" t="s">
        <v>3835</v>
      </c>
      <c r="T1359" t="s">
        <v>5511</v>
      </c>
      <c r="W1359">
        <v>3</v>
      </c>
      <c r="X1359" t="s">
        <v>7738</v>
      </c>
      <c r="AA1359">
        <f t="shared" si="15"/>
        <v>0</v>
      </c>
      <c r="AC1359">
        <f t="shared" si="13"/>
        <v>0</v>
      </c>
      <c r="AD1359">
        <f t="shared" si="14"/>
        <v>0</v>
      </c>
      <c r="AE1359" t="s">
        <v>1712</v>
      </c>
      <c r="AH1359" t="s">
        <v>4623</v>
      </c>
      <c r="AI1359" t="s">
        <v>7738</v>
      </c>
    </row>
    <row r="1360" spans="1:35" ht="10.95" customHeight="1" outlineLevel="1" x14ac:dyDescent="0.25">
      <c r="A1360" t="s">
        <v>17047</v>
      </c>
      <c r="C1360" t="s">
        <v>12986</v>
      </c>
      <c r="F1360" t="s">
        <v>2143</v>
      </c>
      <c r="G1360" s="3" t="s">
        <v>4065</v>
      </c>
      <c r="H1360" s="3">
        <v>1911</v>
      </c>
      <c r="I1360" t="s">
        <v>3609</v>
      </c>
      <c r="J1360" t="s">
        <v>3835</v>
      </c>
      <c r="T1360" t="s">
        <v>5511</v>
      </c>
      <c r="W1360">
        <v>3</v>
      </c>
      <c r="X1360" t="s">
        <v>7738</v>
      </c>
      <c r="AA1360">
        <f t="shared" si="15"/>
        <v>0</v>
      </c>
      <c r="AC1360">
        <f t="shared" si="13"/>
        <v>0</v>
      </c>
      <c r="AD1360">
        <f t="shared" si="14"/>
        <v>0</v>
      </c>
      <c r="AE1360" t="s">
        <v>1712</v>
      </c>
      <c r="AH1360" t="s">
        <v>4925</v>
      </c>
      <c r="AI1360" t="s">
        <v>7738</v>
      </c>
    </row>
    <row r="1361" spans="1:35" ht="10.95" customHeight="1" outlineLevel="1" x14ac:dyDescent="0.25">
      <c r="A1361" t="s">
        <v>17047</v>
      </c>
      <c r="C1361" t="s">
        <v>12986</v>
      </c>
      <c r="F1361" t="s">
        <v>2144</v>
      </c>
      <c r="G1361" s="3" t="s">
        <v>4065</v>
      </c>
      <c r="H1361" s="3">
        <v>1911</v>
      </c>
      <c r="I1361" t="s">
        <v>2145</v>
      </c>
      <c r="J1361" t="s">
        <v>3835</v>
      </c>
      <c r="T1361" t="s">
        <v>5511</v>
      </c>
      <c r="W1361">
        <v>3</v>
      </c>
      <c r="X1361" t="s">
        <v>7738</v>
      </c>
      <c r="AA1361">
        <f t="shared" si="15"/>
        <v>0</v>
      </c>
      <c r="AC1361">
        <f t="shared" si="13"/>
        <v>0</v>
      </c>
      <c r="AD1361">
        <f t="shared" si="14"/>
        <v>0</v>
      </c>
      <c r="AE1361" t="s">
        <v>1712</v>
      </c>
      <c r="AH1361" t="s">
        <v>4613</v>
      </c>
      <c r="AI1361" t="s">
        <v>7738</v>
      </c>
    </row>
    <row r="1362" spans="1:35" ht="10.95" customHeight="1" outlineLevel="1" x14ac:dyDescent="0.25">
      <c r="A1362" t="s">
        <v>17047</v>
      </c>
      <c r="C1362" t="s">
        <v>12986</v>
      </c>
      <c r="F1362" t="s">
        <v>2146</v>
      </c>
      <c r="G1362" s="3" t="s">
        <v>4065</v>
      </c>
      <c r="H1362" s="3">
        <v>1911</v>
      </c>
      <c r="I1362" t="s">
        <v>2147</v>
      </c>
      <c r="J1362" t="s">
        <v>3835</v>
      </c>
      <c r="T1362" t="s">
        <v>5511</v>
      </c>
      <c r="W1362">
        <v>3</v>
      </c>
      <c r="X1362" t="s">
        <v>7738</v>
      </c>
      <c r="AA1362">
        <f t="shared" si="15"/>
        <v>0</v>
      </c>
      <c r="AC1362">
        <f t="shared" si="13"/>
        <v>0</v>
      </c>
      <c r="AD1362">
        <f t="shared" si="14"/>
        <v>0</v>
      </c>
      <c r="AE1362" t="s">
        <v>1712</v>
      </c>
      <c r="AH1362" t="s">
        <v>4925</v>
      </c>
      <c r="AI1362" t="s">
        <v>7738</v>
      </c>
    </row>
    <row r="1363" spans="1:35" ht="10.95" customHeight="1" outlineLevel="1" x14ac:dyDescent="0.25">
      <c r="A1363" t="s">
        <v>17047</v>
      </c>
      <c r="C1363" t="s">
        <v>12986</v>
      </c>
      <c r="F1363" t="s">
        <v>2148</v>
      </c>
      <c r="G1363" s="3" t="s">
        <v>4065</v>
      </c>
      <c r="H1363" s="3">
        <v>1911</v>
      </c>
      <c r="I1363" t="s">
        <v>2149</v>
      </c>
      <c r="J1363" t="s">
        <v>3835</v>
      </c>
      <c r="T1363" t="s">
        <v>5511</v>
      </c>
      <c r="W1363">
        <v>3</v>
      </c>
      <c r="X1363" t="s">
        <v>7738</v>
      </c>
      <c r="AA1363">
        <f t="shared" si="15"/>
        <v>0</v>
      </c>
      <c r="AC1363">
        <f t="shared" si="13"/>
        <v>0</v>
      </c>
      <c r="AD1363">
        <f t="shared" si="14"/>
        <v>0</v>
      </c>
      <c r="AE1363" t="s">
        <v>1712</v>
      </c>
      <c r="AH1363" t="s">
        <v>4925</v>
      </c>
      <c r="AI1363" t="s">
        <v>7738</v>
      </c>
    </row>
    <row r="1364" spans="1:35" ht="10.95" customHeight="1" outlineLevel="1" x14ac:dyDescent="0.25">
      <c r="A1364" t="s">
        <v>17047</v>
      </c>
      <c r="C1364" t="s">
        <v>12986</v>
      </c>
      <c r="F1364" t="s">
        <v>4497</v>
      </c>
      <c r="G1364" s="3" t="s">
        <v>4065</v>
      </c>
      <c r="H1364" s="3">
        <v>1911</v>
      </c>
      <c r="I1364" t="s">
        <v>5409</v>
      </c>
      <c r="J1364" t="s">
        <v>3835</v>
      </c>
      <c r="T1364" t="s">
        <v>5511</v>
      </c>
      <c r="W1364">
        <v>3</v>
      </c>
      <c r="X1364" t="s">
        <v>7738</v>
      </c>
      <c r="AA1364">
        <f t="shared" si="15"/>
        <v>0</v>
      </c>
      <c r="AC1364">
        <f t="shared" si="13"/>
        <v>0</v>
      </c>
      <c r="AD1364">
        <f t="shared" si="14"/>
        <v>0</v>
      </c>
      <c r="AE1364" t="s">
        <v>1712</v>
      </c>
      <c r="AH1364" t="s">
        <v>4925</v>
      </c>
      <c r="AI1364" t="s">
        <v>7738</v>
      </c>
    </row>
    <row r="1365" spans="1:35" ht="10.95" customHeight="1" outlineLevel="1" x14ac:dyDescent="0.25">
      <c r="A1365" t="s">
        <v>17047</v>
      </c>
      <c r="C1365" t="s">
        <v>12986</v>
      </c>
      <c r="F1365" t="s">
        <v>3652</v>
      </c>
      <c r="G1365" s="3" t="s">
        <v>4065</v>
      </c>
      <c r="H1365" s="3">
        <v>1911</v>
      </c>
      <c r="I1365" t="s">
        <v>4416</v>
      </c>
      <c r="J1365" t="s">
        <v>2019</v>
      </c>
      <c r="T1365" t="s">
        <v>5511</v>
      </c>
      <c r="W1365">
        <v>3</v>
      </c>
      <c r="X1365" t="s">
        <v>7738</v>
      </c>
      <c r="AA1365">
        <f t="shared" ref="AA1365:AA1396" si="16">COUNTIF(T1365,"*Fuji*")</f>
        <v>0</v>
      </c>
      <c r="AC1365">
        <f t="shared" si="13"/>
        <v>0</v>
      </c>
      <c r="AD1365">
        <f t="shared" si="14"/>
        <v>0</v>
      </c>
      <c r="AE1365" t="s">
        <v>1712</v>
      </c>
      <c r="AH1365" t="s">
        <v>4925</v>
      </c>
      <c r="AI1365" t="s">
        <v>7738</v>
      </c>
    </row>
    <row r="1366" spans="1:35" ht="10.95" customHeight="1" outlineLevel="1" x14ac:dyDescent="0.25">
      <c r="A1366" t="s">
        <v>17047</v>
      </c>
      <c r="C1366" t="s">
        <v>12986</v>
      </c>
      <c r="F1366" t="s">
        <v>3653</v>
      </c>
      <c r="G1366" s="3" t="s">
        <v>4065</v>
      </c>
      <c r="H1366" s="3">
        <v>1911</v>
      </c>
      <c r="I1366" t="s">
        <v>4439</v>
      </c>
      <c r="J1366" t="s">
        <v>2019</v>
      </c>
      <c r="T1366" t="s">
        <v>5511</v>
      </c>
      <c r="W1366">
        <v>3</v>
      </c>
      <c r="X1366" t="s">
        <v>7738</v>
      </c>
      <c r="AA1366">
        <f t="shared" si="16"/>
        <v>0</v>
      </c>
      <c r="AC1366">
        <f t="shared" si="13"/>
        <v>0</v>
      </c>
      <c r="AD1366">
        <f t="shared" si="14"/>
        <v>0</v>
      </c>
      <c r="AE1366" t="s">
        <v>1712</v>
      </c>
      <c r="AH1366" t="s">
        <v>4925</v>
      </c>
      <c r="AI1366" t="s">
        <v>7738</v>
      </c>
    </row>
    <row r="1367" spans="1:35" ht="10.95" customHeight="1" outlineLevel="1" x14ac:dyDescent="0.25">
      <c r="A1367" t="s">
        <v>17047</v>
      </c>
      <c r="C1367" t="s">
        <v>12986</v>
      </c>
      <c r="F1367" t="s">
        <v>3654</v>
      </c>
      <c r="G1367" s="3" t="s">
        <v>4065</v>
      </c>
      <c r="H1367" s="3">
        <v>1911</v>
      </c>
      <c r="I1367" t="s">
        <v>3924</v>
      </c>
      <c r="J1367" t="s">
        <v>2019</v>
      </c>
      <c r="T1367" t="s">
        <v>5511</v>
      </c>
      <c r="W1367">
        <v>3</v>
      </c>
      <c r="X1367" t="s">
        <v>7738</v>
      </c>
      <c r="AA1367">
        <f t="shared" si="16"/>
        <v>0</v>
      </c>
      <c r="AC1367">
        <f t="shared" si="13"/>
        <v>0</v>
      </c>
      <c r="AD1367">
        <f t="shared" si="14"/>
        <v>0</v>
      </c>
      <c r="AE1367" t="s">
        <v>1712</v>
      </c>
      <c r="AH1367" t="s">
        <v>4925</v>
      </c>
      <c r="AI1367" t="s">
        <v>7738</v>
      </c>
    </row>
    <row r="1368" spans="1:35" ht="10.95" customHeight="1" outlineLevel="1" x14ac:dyDescent="0.25">
      <c r="A1368" t="s">
        <v>17047</v>
      </c>
      <c r="C1368" t="s">
        <v>12986</v>
      </c>
      <c r="F1368" t="s">
        <v>3655</v>
      </c>
      <c r="G1368" s="3" t="s">
        <v>4065</v>
      </c>
      <c r="H1368" s="3">
        <v>1911</v>
      </c>
      <c r="I1368" t="s">
        <v>3770</v>
      </c>
      <c r="J1368" t="s">
        <v>5484</v>
      </c>
      <c r="T1368" t="s">
        <v>5511</v>
      </c>
      <c r="W1368">
        <v>3</v>
      </c>
      <c r="X1368" t="s">
        <v>7738</v>
      </c>
      <c r="AA1368">
        <f t="shared" si="16"/>
        <v>0</v>
      </c>
      <c r="AC1368">
        <f t="shared" si="13"/>
        <v>0</v>
      </c>
      <c r="AD1368">
        <f t="shared" si="14"/>
        <v>0</v>
      </c>
      <c r="AE1368" t="s">
        <v>1712</v>
      </c>
      <c r="AH1368" t="s">
        <v>4613</v>
      </c>
      <c r="AI1368" t="s">
        <v>7738</v>
      </c>
    </row>
    <row r="1369" spans="1:35" ht="10.95" customHeight="1" outlineLevel="1" x14ac:dyDescent="0.25">
      <c r="A1369" t="s">
        <v>17047</v>
      </c>
      <c r="C1369" t="s">
        <v>12986</v>
      </c>
      <c r="F1369" t="s">
        <v>1726</v>
      </c>
      <c r="G1369" s="3" t="s">
        <v>4065</v>
      </c>
      <c r="H1369" s="3">
        <v>1911</v>
      </c>
      <c r="I1369" t="s">
        <v>4439</v>
      </c>
      <c r="J1369" t="s">
        <v>5484</v>
      </c>
      <c r="T1369" t="s">
        <v>5511</v>
      </c>
      <c r="W1369">
        <v>3</v>
      </c>
      <c r="X1369" t="s">
        <v>7738</v>
      </c>
      <c r="AA1369">
        <f t="shared" si="16"/>
        <v>0</v>
      </c>
      <c r="AC1369">
        <f t="shared" si="13"/>
        <v>0</v>
      </c>
      <c r="AD1369">
        <f t="shared" si="14"/>
        <v>0</v>
      </c>
      <c r="AE1369" t="s">
        <v>1712</v>
      </c>
      <c r="AH1369" t="s">
        <v>4925</v>
      </c>
      <c r="AI1369" t="s">
        <v>7738</v>
      </c>
    </row>
    <row r="1370" spans="1:35" ht="10.95" customHeight="1" outlineLevel="1" x14ac:dyDescent="0.25">
      <c r="A1370" t="s">
        <v>17047</v>
      </c>
      <c r="C1370" t="s">
        <v>12986</v>
      </c>
      <c r="F1370" t="s">
        <v>1727</v>
      </c>
      <c r="G1370" s="3" t="s">
        <v>4065</v>
      </c>
      <c r="H1370" s="3">
        <v>1911</v>
      </c>
      <c r="I1370" t="s">
        <v>3771</v>
      </c>
      <c r="J1370" t="s">
        <v>5484</v>
      </c>
      <c r="T1370" t="s">
        <v>5511</v>
      </c>
      <c r="W1370">
        <v>3</v>
      </c>
      <c r="X1370" t="s">
        <v>7738</v>
      </c>
      <c r="AA1370">
        <f t="shared" si="16"/>
        <v>0</v>
      </c>
      <c r="AC1370">
        <f t="shared" si="13"/>
        <v>0</v>
      </c>
      <c r="AD1370">
        <f t="shared" si="14"/>
        <v>0</v>
      </c>
      <c r="AE1370" t="s">
        <v>1712</v>
      </c>
      <c r="AH1370" t="s">
        <v>4925</v>
      </c>
      <c r="AI1370" t="s">
        <v>7738</v>
      </c>
    </row>
    <row r="1371" spans="1:35" ht="10.95" customHeight="1" outlineLevel="1" x14ac:dyDescent="0.25">
      <c r="A1371" t="s">
        <v>17047</v>
      </c>
      <c r="C1371" t="s">
        <v>12986</v>
      </c>
      <c r="F1371" t="s">
        <v>1728</v>
      </c>
      <c r="G1371" s="3" t="s">
        <v>4065</v>
      </c>
      <c r="H1371" s="3">
        <v>1911</v>
      </c>
      <c r="I1371" t="s">
        <v>3924</v>
      </c>
      <c r="J1371" t="s">
        <v>5484</v>
      </c>
      <c r="T1371" t="s">
        <v>5511</v>
      </c>
      <c r="W1371">
        <v>3</v>
      </c>
      <c r="X1371" t="s">
        <v>7738</v>
      </c>
      <c r="AA1371">
        <f t="shared" si="16"/>
        <v>0</v>
      </c>
      <c r="AC1371">
        <f t="shared" si="13"/>
        <v>0</v>
      </c>
      <c r="AD1371">
        <f t="shared" si="14"/>
        <v>0</v>
      </c>
      <c r="AE1371" t="s">
        <v>1712</v>
      </c>
      <c r="AH1371" t="s">
        <v>4623</v>
      </c>
      <c r="AI1371" t="s">
        <v>7738</v>
      </c>
    </row>
    <row r="1372" spans="1:35" ht="10.95" customHeight="1" outlineLevel="1" x14ac:dyDescent="0.25">
      <c r="A1372" t="s">
        <v>17047</v>
      </c>
      <c r="C1372" t="s">
        <v>12986</v>
      </c>
      <c r="F1372" t="s">
        <v>1729</v>
      </c>
      <c r="G1372" s="3" t="s">
        <v>4065</v>
      </c>
      <c r="H1372" s="3">
        <v>1911</v>
      </c>
      <c r="I1372" t="s">
        <v>3772</v>
      </c>
      <c r="J1372" t="s">
        <v>5484</v>
      </c>
      <c r="T1372" t="s">
        <v>5511</v>
      </c>
      <c r="W1372">
        <v>3</v>
      </c>
      <c r="X1372" t="s">
        <v>7738</v>
      </c>
      <c r="AA1372">
        <f t="shared" si="16"/>
        <v>0</v>
      </c>
      <c r="AC1372">
        <f t="shared" si="13"/>
        <v>0</v>
      </c>
      <c r="AD1372">
        <f t="shared" si="14"/>
        <v>0</v>
      </c>
      <c r="AE1372" t="s">
        <v>1712</v>
      </c>
      <c r="AH1372" t="s">
        <v>4925</v>
      </c>
      <c r="AI1372" t="s">
        <v>7738</v>
      </c>
    </row>
    <row r="1373" spans="1:35" ht="10.95" customHeight="1" outlineLevel="1" x14ac:dyDescent="0.25">
      <c r="A1373" t="s">
        <v>17047</v>
      </c>
      <c r="C1373" t="s">
        <v>12986</v>
      </c>
      <c r="F1373" t="s">
        <v>1730</v>
      </c>
      <c r="G1373" s="3" t="s">
        <v>4065</v>
      </c>
      <c r="H1373" s="3">
        <v>1911</v>
      </c>
      <c r="I1373" t="s">
        <v>4439</v>
      </c>
      <c r="J1373" t="s">
        <v>5484</v>
      </c>
      <c r="T1373" t="s">
        <v>5511</v>
      </c>
      <c r="W1373">
        <v>3</v>
      </c>
      <c r="X1373" t="s">
        <v>7738</v>
      </c>
      <c r="AA1373">
        <f t="shared" si="16"/>
        <v>0</v>
      </c>
      <c r="AC1373">
        <f t="shared" si="13"/>
        <v>0</v>
      </c>
      <c r="AD1373">
        <f t="shared" si="14"/>
        <v>0</v>
      </c>
      <c r="AE1373" t="s">
        <v>1712</v>
      </c>
      <c r="AH1373" t="s">
        <v>4925</v>
      </c>
      <c r="AI1373" t="s">
        <v>7738</v>
      </c>
    </row>
    <row r="1374" spans="1:35" ht="10.95" customHeight="1" outlineLevel="1" x14ac:dyDescent="0.25">
      <c r="A1374" t="s">
        <v>17047</v>
      </c>
      <c r="C1374" t="s">
        <v>12986</v>
      </c>
      <c r="F1374" t="s">
        <v>1731</v>
      </c>
      <c r="G1374" s="3" t="s">
        <v>4065</v>
      </c>
      <c r="H1374" s="3">
        <v>1911</v>
      </c>
      <c r="I1374" t="s">
        <v>3773</v>
      </c>
      <c r="J1374" t="s">
        <v>5484</v>
      </c>
      <c r="T1374" t="s">
        <v>5511</v>
      </c>
      <c r="W1374">
        <v>3</v>
      </c>
      <c r="X1374" t="s">
        <v>7738</v>
      </c>
      <c r="AA1374">
        <f t="shared" si="16"/>
        <v>0</v>
      </c>
      <c r="AC1374">
        <f t="shared" si="13"/>
        <v>0</v>
      </c>
      <c r="AD1374">
        <f t="shared" si="14"/>
        <v>0</v>
      </c>
      <c r="AE1374" t="s">
        <v>1712</v>
      </c>
      <c r="AH1374" t="s">
        <v>4623</v>
      </c>
      <c r="AI1374" t="s">
        <v>7738</v>
      </c>
    </row>
    <row r="1375" spans="1:35" ht="10.95" customHeight="1" outlineLevel="1" x14ac:dyDescent="0.25">
      <c r="A1375" t="s">
        <v>17047</v>
      </c>
      <c r="C1375" t="s">
        <v>12986</v>
      </c>
      <c r="F1375" t="s">
        <v>1732</v>
      </c>
      <c r="G1375" s="3" t="s">
        <v>4065</v>
      </c>
      <c r="H1375" s="3">
        <v>1911</v>
      </c>
      <c r="I1375" t="s">
        <v>3924</v>
      </c>
      <c r="J1375" t="s">
        <v>5484</v>
      </c>
      <c r="T1375" t="s">
        <v>5511</v>
      </c>
      <c r="W1375">
        <v>3</v>
      </c>
      <c r="X1375" t="s">
        <v>7738</v>
      </c>
      <c r="AA1375">
        <f t="shared" si="16"/>
        <v>0</v>
      </c>
      <c r="AC1375">
        <f t="shared" si="13"/>
        <v>0</v>
      </c>
      <c r="AD1375">
        <f t="shared" si="14"/>
        <v>0</v>
      </c>
      <c r="AE1375" t="s">
        <v>1712</v>
      </c>
      <c r="AH1375" t="s">
        <v>4623</v>
      </c>
      <c r="AI1375" t="s">
        <v>7738</v>
      </c>
    </row>
    <row r="1376" spans="1:35" ht="10.95" customHeight="1" outlineLevel="1" x14ac:dyDescent="0.25">
      <c r="A1376" t="s">
        <v>17047</v>
      </c>
      <c r="C1376" t="s">
        <v>12986</v>
      </c>
      <c r="F1376" t="s">
        <v>1733</v>
      </c>
      <c r="G1376" s="3" t="s">
        <v>4065</v>
      </c>
      <c r="H1376" s="3">
        <v>1911</v>
      </c>
      <c r="I1376" t="s">
        <v>4440</v>
      </c>
      <c r="J1376" t="s">
        <v>5440</v>
      </c>
      <c r="T1376" t="s">
        <v>5511</v>
      </c>
      <c r="W1376">
        <v>3</v>
      </c>
      <c r="X1376" t="s">
        <v>7738</v>
      </c>
      <c r="AA1376">
        <f t="shared" si="16"/>
        <v>0</v>
      </c>
      <c r="AC1376">
        <f t="shared" si="13"/>
        <v>0</v>
      </c>
      <c r="AD1376">
        <f t="shared" si="14"/>
        <v>0</v>
      </c>
      <c r="AE1376" t="s">
        <v>1712</v>
      </c>
      <c r="AH1376" t="s">
        <v>4925</v>
      </c>
      <c r="AI1376" t="s">
        <v>7738</v>
      </c>
    </row>
    <row r="1377" spans="1:35" ht="10.95" customHeight="1" outlineLevel="1" x14ac:dyDescent="0.25">
      <c r="A1377" t="s">
        <v>17047</v>
      </c>
      <c r="C1377" t="s">
        <v>12986</v>
      </c>
      <c r="F1377" t="s">
        <v>1734</v>
      </c>
      <c r="G1377" s="3" t="s">
        <v>4065</v>
      </c>
      <c r="H1377" s="3">
        <v>1911</v>
      </c>
      <c r="I1377" t="s">
        <v>4439</v>
      </c>
      <c r="J1377" t="s">
        <v>5440</v>
      </c>
      <c r="T1377" t="s">
        <v>5511</v>
      </c>
      <c r="W1377">
        <v>3</v>
      </c>
      <c r="X1377" t="s">
        <v>7738</v>
      </c>
      <c r="AA1377">
        <f t="shared" si="16"/>
        <v>0</v>
      </c>
      <c r="AC1377">
        <f t="shared" si="13"/>
        <v>0</v>
      </c>
      <c r="AD1377">
        <f t="shared" si="14"/>
        <v>0</v>
      </c>
      <c r="AE1377" t="s">
        <v>1712</v>
      </c>
      <c r="AH1377" t="s">
        <v>4925</v>
      </c>
      <c r="AI1377" t="s">
        <v>7738</v>
      </c>
    </row>
    <row r="1378" spans="1:35" ht="10.95" customHeight="1" outlineLevel="1" x14ac:dyDescent="0.25">
      <c r="A1378" t="s">
        <v>17047</v>
      </c>
      <c r="C1378" t="s">
        <v>12986</v>
      </c>
      <c r="F1378" t="s">
        <v>1735</v>
      </c>
      <c r="G1378" s="3" t="s">
        <v>4065</v>
      </c>
      <c r="H1378" s="3">
        <v>1911</v>
      </c>
      <c r="I1378" t="s">
        <v>3773</v>
      </c>
      <c r="J1378" t="s">
        <v>5440</v>
      </c>
      <c r="T1378" t="s">
        <v>5511</v>
      </c>
      <c r="W1378">
        <v>3</v>
      </c>
      <c r="X1378" t="s">
        <v>7738</v>
      </c>
      <c r="AA1378">
        <f t="shared" si="16"/>
        <v>0</v>
      </c>
      <c r="AC1378">
        <f t="shared" si="13"/>
        <v>0</v>
      </c>
      <c r="AD1378">
        <f t="shared" si="14"/>
        <v>0</v>
      </c>
      <c r="AE1378" t="s">
        <v>1712</v>
      </c>
      <c r="AH1378" t="s">
        <v>4623</v>
      </c>
      <c r="AI1378" t="s">
        <v>7738</v>
      </c>
    </row>
    <row r="1379" spans="1:35" ht="10.95" customHeight="1" outlineLevel="1" x14ac:dyDescent="0.25">
      <c r="A1379" t="s">
        <v>17047</v>
      </c>
      <c r="C1379" t="s">
        <v>12986</v>
      </c>
      <c r="F1379" t="s">
        <v>5414</v>
      </c>
      <c r="G1379" s="3" t="s">
        <v>4065</v>
      </c>
      <c r="H1379" s="3">
        <v>1911</v>
      </c>
      <c r="I1379" t="s">
        <v>332</v>
      </c>
      <c r="J1379" t="s">
        <v>5483</v>
      </c>
      <c r="T1379" t="s">
        <v>5511</v>
      </c>
      <c r="W1379">
        <v>3</v>
      </c>
      <c r="AA1379">
        <f t="shared" si="16"/>
        <v>0</v>
      </c>
      <c r="AC1379">
        <f t="shared" si="13"/>
        <v>0</v>
      </c>
      <c r="AD1379">
        <f t="shared" si="14"/>
        <v>0</v>
      </c>
      <c r="AE1379" t="s">
        <v>1712</v>
      </c>
      <c r="AH1379" t="s">
        <v>4623</v>
      </c>
      <c r="AI1379" t="s">
        <v>7738</v>
      </c>
    </row>
    <row r="1380" spans="1:35" ht="10.95" customHeight="1" outlineLevel="1" x14ac:dyDescent="0.25">
      <c r="A1380" t="s">
        <v>17047</v>
      </c>
      <c r="C1380" t="s">
        <v>12986</v>
      </c>
      <c r="F1380" t="s">
        <v>6070</v>
      </c>
      <c r="G1380" s="3">
        <v>1</v>
      </c>
      <c r="H1380" s="3" t="s">
        <v>6071</v>
      </c>
      <c r="I1380" t="s">
        <v>133</v>
      </c>
      <c r="J1380" t="s">
        <v>3099</v>
      </c>
      <c r="T1380" t="s">
        <v>1711</v>
      </c>
      <c r="V1380" t="s">
        <v>17037</v>
      </c>
      <c r="W1380">
        <v>1</v>
      </c>
      <c r="AA1380">
        <f t="shared" si="16"/>
        <v>0</v>
      </c>
      <c r="AC1380">
        <f t="shared" si="13"/>
        <v>0</v>
      </c>
      <c r="AD1380">
        <f t="shared" si="14"/>
        <v>0</v>
      </c>
      <c r="AE1380" t="s">
        <v>1712</v>
      </c>
      <c r="AH1380" t="s">
        <v>4925</v>
      </c>
      <c r="AI1380" t="s">
        <v>7738</v>
      </c>
    </row>
    <row r="1381" spans="1:35" ht="10.95" customHeight="1" outlineLevel="1" x14ac:dyDescent="0.25">
      <c r="A1381" t="s">
        <v>17047</v>
      </c>
      <c r="C1381" t="s">
        <v>12986</v>
      </c>
      <c r="F1381" t="s">
        <v>2953</v>
      </c>
      <c r="G1381" s="3">
        <v>10</v>
      </c>
      <c r="H1381" s="3" t="s">
        <v>6071</v>
      </c>
      <c r="I1381" t="s">
        <v>633</v>
      </c>
      <c r="J1381" t="s">
        <v>5041</v>
      </c>
      <c r="T1381" t="s">
        <v>1711</v>
      </c>
      <c r="V1381" t="s">
        <v>17037</v>
      </c>
      <c r="W1381">
        <v>1</v>
      </c>
      <c r="AA1381">
        <f t="shared" si="16"/>
        <v>0</v>
      </c>
      <c r="AC1381">
        <f t="shared" si="13"/>
        <v>0</v>
      </c>
      <c r="AD1381">
        <f t="shared" si="14"/>
        <v>0</v>
      </c>
      <c r="AE1381" t="s">
        <v>1712</v>
      </c>
      <c r="AH1381" t="s">
        <v>4623</v>
      </c>
      <c r="AI1381" t="s">
        <v>7738</v>
      </c>
    </row>
    <row r="1382" spans="1:35" ht="10.95" customHeight="1" outlineLevel="1" x14ac:dyDescent="0.25">
      <c r="A1382" t="s">
        <v>17047</v>
      </c>
      <c r="C1382" t="s">
        <v>12986</v>
      </c>
      <c r="F1382" t="s">
        <v>2954</v>
      </c>
      <c r="G1382" s="3">
        <v>14</v>
      </c>
      <c r="H1382" s="3" t="s">
        <v>6071</v>
      </c>
      <c r="I1382" t="s">
        <v>1672</v>
      </c>
      <c r="J1382" t="s">
        <v>1677</v>
      </c>
      <c r="T1382" t="s">
        <v>1711</v>
      </c>
      <c r="V1382" t="s">
        <v>17039</v>
      </c>
      <c r="W1382">
        <v>1</v>
      </c>
      <c r="AA1382">
        <f t="shared" si="16"/>
        <v>0</v>
      </c>
      <c r="AC1382">
        <f t="shared" si="13"/>
        <v>0</v>
      </c>
      <c r="AD1382">
        <f t="shared" si="14"/>
        <v>0</v>
      </c>
      <c r="AE1382" t="s">
        <v>1712</v>
      </c>
      <c r="AH1382" t="s">
        <v>4925</v>
      </c>
      <c r="AI1382" t="s">
        <v>7738</v>
      </c>
    </row>
    <row r="1383" spans="1:35" ht="10.95" customHeight="1" outlineLevel="1" x14ac:dyDescent="0.25">
      <c r="A1383" t="s">
        <v>17047</v>
      </c>
      <c r="C1383" t="s">
        <v>12986</v>
      </c>
      <c r="F1383" t="s">
        <v>2955</v>
      </c>
      <c r="G1383" s="3">
        <v>13</v>
      </c>
      <c r="H1383" s="3" t="s">
        <v>6071</v>
      </c>
      <c r="I1383" t="s">
        <v>1672</v>
      </c>
      <c r="J1383" t="s">
        <v>6492</v>
      </c>
      <c r="T1383" t="s">
        <v>1711</v>
      </c>
      <c r="V1383" t="s">
        <v>17039</v>
      </c>
      <c r="W1383">
        <v>1</v>
      </c>
      <c r="AA1383">
        <f t="shared" si="16"/>
        <v>0</v>
      </c>
      <c r="AC1383">
        <f t="shared" si="13"/>
        <v>0</v>
      </c>
      <c r="AD1383">
        <f t="shared" si="14"/>
        <v>0</v>
      </c>
      <c r="AE1383" t="s">
        <v>1712</v>
      </c>
      <c r="AH1383" t="s">
        <v>4925</v>
      </c>
      <c r="AI1383" t="s">
        <v>7738</v>
      </c>
    </row>
    <row r="1384" spans="1:35" ht="10.95" customHeight="1" outlineLevel="1" x14ac:dyDescent="0.25">
      <c r="A1384" t="s">
        <v>17047</v>
      </c>
      <c r="C1384" t="s">
        <v>12986</v>
      </c>
      <c r="F1384" t="s">
        <v>2956</v>
      </c>
      <c r="G1384" s="3">
        <v>15</v>
      </c>
      <c r="H1384" s="3" t="s">
        <v>6071</v>
      </c>
      <c r="I1384" t="s">
        <v>1675</v>
      </c>
      <c r="J1384" t="s">
        <v>1647</v>
      </c>
      <c r="T1384" t="s">
        <v>1711</v>
      </c>
      <c r="V1384" t="s">
        <v>17039</v>
      </c>
      <c r="W1384">
        <v>1</v>
      </c>
      <c r="AA1384">
        <f t="shared" si="16"/>
        <v>0</v>
      </c>
      <c r="AC1384">
        <f t="shared" si="13"/>
        <v>0</v>
      </c>
      <c r="AD1384">
        <f t="shared" si="14"/>
        <v>0</v>
      </c>
      <c r="AE1384" t="s">
        <v>1712</v>
      </c>
      <c r="AH1384" t="s">
        <v>4925</v>
      </c>
      <c r="AI1384" t="s">
        <v>7738</v>
      </c>
    </row>
    <row r="1385" spans="1:35" ht="10.95" customHeight="1" outlineLevel="1" x14ac:dyDescent="0.25">
      <c r="A1385" t="s">
        <v>17047</v>
      </c>
      <c r="C1385" t="s">
        <v>12986</v>
      </c>
      <c r="F1385" t="s">
        <v>2957</v>
      </c>
      <c r="G1385" s="3">
        <v>16</v>
      </c>
      <c r="H1385" s="3">
        <v>1905</v>
      </c>
      <c r="I1385" t="s">
        <v>3529</v>
      </c>
      <c r="J1385" t="s">
        <v>1647</v>
      </c>
      <c r="T1385" t="s">
        <v>1711</v>
      </c>
      <c r="V1385" t="s">
        <v>17040</v>
      </c>
      <c r="W1385">
        <v>1</v>
      </c>
      <c r="AA1385">
        <f t="shared" si="16"/>
        <v>0</v>
      </c>
      <c r="AC1385">
        <f t="shared" ref="AC1385:AC1431" si="17">COUNTIFS(T1385,"*dinosaur*")</f>
        <v>0</v>
      </c>
      <c r="AD1385">
        <f t="shared" ref="AD1385:AD1431" si="18">COUNTIFS(V1385,"*dinosaur*")</f>
        <v>0</v>
      </c>
      <c r="AE1385" t="s">
        <v>1712</v>
      </c>
      <c r="AH1385" t="s">
        <v>4925</v>
      </c>
      <c r="AI1385" t="s">
        <v>7738</v>
      </c>
    </row>
    <row r="1386" spans="1:35" ht="10.95" customHeight="1" outlineLevel="1" x14ac:dyDescent="0.25">
      <c r="A1386" t="s">
        <v>17047</v>
      </c>
      <c r="C1386" t="s">
        <v>12986</v>
      </c>
      <c r="F1386" t="s">
        <v>2958</v>
      </c>
      <c r="G1386" s="3">
        <v>19</v>
      </c>
      <c r="H1386" s="3">
        <v>1905</v>
      </c>
      <c r="I1386" t="s">
        <v>3529</v>
      </c>
      <c r="J1386" t="s">
        <v>1647</v>
      </c>
      <c r="T1386" t="s">
        <v>1711</v>
      </c>
      <c r="V1386" t="s">
        <v>17041</v>
      </c>
      <c r="W1386">
        <v>1</v>
      </c>
      <c r="AA1386">
        <f t="shared" si="16"/>
        <v>0</v>
      </c>
      <c r="AC1386">
        <f t="shared" si="17"/>
        <v>0</v>
      </c>
      <c r="AD1386">
        <f t="shared" si="18"/>
        <v>0</v>
      </c>
      <c r="AE1386" t="s">
        <v>1712</v>
      </c>
      <c r="AH1386" t="s">
        <v>4925</v>
      </c>
      <c r="AI1386" t="s">
        <v>7738</v>
      </c>
    </row>
    <row r="1387" spans="1:35" ht="10.95" customHeight="1" outlineLevel="1" x14ac:dyDescent="0.25">
      <c r="A1387" t="s">
        <v>17047</v>
      </c>
      <c r="C1387" t="s">
        <v>12986</v>
      </c>
      <c r="F1387" t="s">
        <v>2959</v>
      </c>
      <c r="G1387" s="3">
        <v>17</v>
      </c>
      <c r="H1387" s="3">
        <v>1905</v>
      </c>
      <c r="I1387" t="s">
        <v>2268</v>
      </c>
      <c r="J1387" t="s">
        <v>1647</v>
      </c>
      <c r="T1387" t="s">
        <v>1711</v>
      </c>
      <c r="V1387" t="s">
        <v>17040</v>
      </c>
      <c r="W1387">
        <v>1</v>
      </c>
      <c r="AA1387">
        <f t="shared" si="16"/>
        <v>0</v>
      </c>
      <c r="AC1387">
        <f t="shared" si="17"/>
        <v>0</v>
      </c>
      <c r="AD1387">
        <f t="shared" si="18"/>
        <v>0</v>
      </c>
      <c r="AE1387" t="s">
        <v>1712</v>
      </c>
      <c r="AH1387" t="s">
        <v>4925</v>
      </c>
      <c r="AI1387" t="s">
        <v>7738</v>
      </c>
    </row>
    <row r="1388" spans="1:35" ht="10.95" customHeight="1" outlineLevel="1" x14ac:dyDescent="0.25">
      <c r="A1388" t="s">
        <v>17047</v>
      </c>
      <c r="C1388" t="s">
        <v>12986</v>
      </c>
      <c r="F1388" t="s">
        <v>2960</v>
      </c>
      <c r="G1388" s="3">
        <v>18</v>
      </c>
      <c r="H1388" s="3">
        <v>1905</v>
      </c>
      <c r="I1388" t="s">
        <v>2268</v>
      </c>
      <c r="J1388" t="s">
        <v>1647</v>
      </c>
      <c r="T1388" t="s">
        <v>1711</v>
      </c>
      <c r="V1388" t="s">
        <v>17040</v>
      </c>
      <c r="W1388">
        <v>1</v>
      </c>
      <c r="AA1388">
        <f t="shared" si="16"/>
        <v>0</v>
      </c>
      <c r="AC1388">
        <f t="shared" si="17"/>
        <v>0</v>
      </c>
      <c r="AD1388">
        <f t="shared" si="18"/>
        <v>0</v>
      </c>
      <c r="AE1388" t="s">
        <v>1712</v>
      </c>
      <c r="AH1388" t="s">
        <v>4623</v>
      </c>
      <c r="AI1388" t="s">
        <v>7738</v>
      </c>
    </row>
    <row r="1389" spans="1:35" ht="10.95" customHeight="1" outlineLevel="1" x14ac:dyDescent="0.25">
      <c r="A1389" t="s">
        <v>17047</v>
      </c>
      <c r="C1389" t="s">
        <v>12986</v>
      </c>
      <c r="F1389" t="s">
        <v>6072</v>
      </c>
      <c r="G1389" s="3">
        <v>2</v>
      </c>
      <c r="H1389" s="3" t="s">
        <v>6071</v>
      </c>
      <c r="I1389" t="s">
        <v>135</v>
      </c>
      <c r="J1389" t="s">
        <v>1676</v>
      </c>
      <c r="T1389" t="s">
        <v>1711</v>
      </c>
      <c r="V1389" t="s">
        <v>17037</v>
      </c>
      <c r="W1389">
        <v>1</v>
      </c>
      <c r="AA1389">
        <f t="shared" si="16"/>
        <v>0</v>
      </c>
      <c r="AC1389">
        <f t="shared" si="17"/>
        <v>0</v>
      </c>
      <c r="AD1389">
        <f t="shared" si="18"/>
        <v>0</v>
      </c>
      <c r="AE1389" t="s">
        <v>1712</v>
      </c>
      <c r="AH1389" t="s">
        <v>4925</v>
      </c>
      <c r="AI1389" t="s">
        <v>7738</v>
      </c>
    </row>
    <row r="1390" spans="1:35" ht="10.95" customHeight="1" outlineLevel="1" x14ac:dyDescent="0.25">
      <c r="A1390" t="s">
        <v>17047</v>
      </c>
      <c r="C1390" t="s">
        <v>12986</v>
      </c>
      <c r="F1390" t="s">
        <v>2961</v>
      </c>
      <c r="G1390" s="3">
        <v>12</v>
      </c>
      <c r="H1390" s="3" t="s">
        <v>6071</v>
      </c>
      <c r="I1390" t="s">
        <v>1476</v>
      </c>
      <c r="J1390" t="s">
        <v>5041</v>
      </c>
      <c r="T1390" t="s">
        <v>1711</v>
      </c>
      <c r="V1390" t="s">
        <v>17038</v>
      </c>
      <c r="W1390">
        <v>1</v>
      </c>
      <c r="AA1390">
        <f t="shared" si="16"/>
        <v>0</v>
      </c>
      <c r="AC1390">
        <f t="shared" si="17"/>
        <v>0</v>
      </c>
      <c r="AD1390">
        <f t="shared" si="18"/>
        <v>0</v>
      </c>
      <c r="AE1390" t="s">
        <v>1712</v>
      </c>
      <c r="AH1390" t="s">
        <v>4623</v>
      </c>
      <c r="AI1390" t="s">
        <v>7738</v>
      </c>
    </row>
    <row r="1391" spans="1:35" ht="10.95" customHeight="1" outlineLevel="1" x14ac:dyDescent="0.25">
      <c r="A1391" t="s">
        <v>17047</v>
      </c>
      <c r="C1391" t="s">
        <v>12986</v>
      </c>
      <c r="F1391" t="s">
        <v>6073</v>
      </c>
      <c r="G1391" s="3">
        <v>3</v>
      </c>
      <c r="H1391" s="3" t="s">
        <v>6071</v>
      </c>
      <c r="I1391" t="s">
        <v>3174</v>
      </c>
      <c r="J1391" t="s">
        <v>131</v>
      </c>
      <c r="T1391" t="s">
        <v>1711</v>
      </c>
      <c r="V1391" t="s">
        <v>17037</v>
      </c>
      <c r="W1391">
        <v>1</v>
      </c>
      <c r="AA1391">
        <f t="shared" si="16"/>
        <v>0</v>
      </c>
      <c r="AC1391">
        <f t="shared" si="17"/>
        <v>0</v>
      </c>
      <c r="AD1391">
        <f t="shared" si="18"/>
        <v>0</v>
      </c>
      <c r="AE1391" t="s">
        <v>1712</v>
      </c>
      <c r="AH1391" t="s">
        <v>4925</v>
      </c>
      <c r="AI1391" t="s">
        <v>7738</v>
      </c>
    </row>
    <row r="1392" spans="1:35" ht="10.95" customHeight="1" outlineLevel="1" x14ac:dyDescent="0.25">
      <c r="A1392" t="s">
        <v>17047</v>
      </c>
      <c r="C1392" t="s">
        <v>12986</v>
      </c>
      <c r="F1392" t="s">
        <v>5226</v>
      </c>
      <c r="G1392" s="3">
        <v>4</v>
      </c>
      <c r="H1392" s="3" t="s">
        <v>6071</v>
      </c>
      <c r="I1392" t="s">
        <v>649</v>
      </c>
      <c r="J1392" t="s">
        <v>684</v>
      </c>
      <c r="T1392" t="s">
        <v>1711</v>
      </c>
      <c r="V1392" t="s">
        <v>17037</v>
      </c>
      <c r="W1392">
        <v>1</v>
      </c>
      <c r="AA1392">
        <f t="shared" si="16"/>
        <v>0</v>
      </c>
      <c r="AC1392">
        <f t="shared" si="17"/>
        <v>0</v>
      </c>
      <c r="AD1392">
        <f t="shared" si="18"/>
        <v>0</v>
      </c>
      <c r="AE1392" t="s">
        <v>1712</v>
      </c>
      <c r="AH1392" t="s">
        <v>4623</v>
      </c>
      <c r="AI1392" t="s">
        <v>7738</v>
      </c>
    </row>
    <row r="1393" spans="1:35" ht="10.95" customHeight="1" outlineLevel="1" x14ac:dyDescent="0.25">
      <c r="A1393" t="s">
        <v>17047</v>
      </c>
      <c r="C1393" t="s">
        <v>12986</v>
      </c>
      <c r="F1393" t="s">
        <v>5227</v>
      </c>
      <c r="G1393" s="3">
        <v>5</v>
      </c>
      <c r="H1393" s="3" t="s">
        <v>6071</v>
      </c>
      <c r="I1393" t="s">
        <v>3315</v>
      </c>
      <c r="J1393" t="s">
        <v>2293</v>
      </c>
      <c r="T1393" t="s">
        <v>1711</v>
      </c>
      <c r="V1393" t="s">
        <v>17037</v>
      </c>
      <c r="W1393">
        <v>1</v>
      </c>
      <c r="AA1393">
        <f t="shared" si="16"/>
        <v>0</v>
      </c>
      <c r="AC1393">
        <f t="shared" si="17"/>
        <v>0</v>
      </c>
      <c r="AD1393">
        <f t="shared" si="18"/>
        <v>0</v>
      </c>
      <c r="AE1393" t="s">
        <v>1712</v>
      </c>
      <c r="AH1393" t="s">
        <v>4925</v>
      </c>
      <c r="AI1393" t="s">
        <v>7738</v>
      </c>
    </row>
    <row r="1394" spans="1:35" ht="10.95" customHeight="1" outlineLevel="1" x14ac:dyDescent="0.25">
      <c r="A1394" t="s">
        <v>17047</v>
      </c>
      <c r="C1394" t="s">
        <v>12986</v>
      </c>
      <c r="F1394" t="s">
        <v>2949</v>
      </c>
      <c r="G1394" s="3">
        <v>6</v>
      </c>
      <c r="H1394" s="3" t="s">
        <v>6071</v>
      </c>
      <c r="I1394" t="s">
        <v>5046</v>
      </c>
      <c r="J1394" t="s">
        <v>1661</v>
      </c>
      <c r="T1394" t="s">
        <v>1711</v>
      </c>
      <c r="V1394" t="s">
        <v>17037</v>
      </c>
      <c r="W1394">
        <v>1</v>
      </c>
      <c r="AA1394">
        <f t="shared" si="16"/>
        <v>0</v>
      </c>
      <c r="AC1394">
        <f t="shared" si="17"/>
        <v>0</v>
      </c>
      <c r="AD1394">
        <f t="shared" si="18"/>
        <v>0</v>
      </c>
      <c r="AE1394" t="s">
        <v>1712</v>
      </c>
      <c r="AH1394" t="s">
        <v>4925</v>
      </c>
      <c r="AI1394" t="s">
        <v>7738</v>
      </c>
    </row>
    <row r="1395" spans="1:35" ht="10.95" customHeight="1" outlineLevel="1" x14ac:dyDescent="0.25">
      <c r="A1395" t="s">
        <v>17047</v>
      </c>
      <c r="C1395" t="s">
        <v>12986</v>
      </c>
      <c r="F1395" t="s">
        <v>2950</v>
      </c>
      <c r="G1395" s="3">
        <v>7</v>
      </c>
      <c r="H1395" s="3" t="s">
        <v>6071</v>
      </c>
      <c r="I1395" t="s">
        <v>2160</v>
      </c>
      <c r="J1395" t="s">
        <v>5619</v>
      </c>
      <c r="T1395" t="s">
        <v>1711</v>
      </c>
      <c r="V1395" t="s">
        <v>17037</v>
      </c>
      <c r="W1395">
        <v>1</v>
      </c>
      <c r="AA1395">
        <f t="shared" si="16"/>
        <v>0</v>
      </c>
      <c r="AC1395">
        <f t="shared" si="17"/>
        <v>0</v>
      </c>
      <c r="AD1395">
        <f t="shared" si="18"/>
        <v>0</v>
      </c>
      <c r="AE1395" t="s">
        <v>1712</v>
      </c>
      <c r="AH1395" t="s">
        <v>4623</v>
      </c>
      <c r="AI1395" t="s">
        <v>7738</v>
      </c>
    </row>
    <row r="1396" spans="1:35" ht="10.95" customHeight="1" outlineLevel="1" x14ac:dyDescent="0.25">
      <c r="A1396" t="s">
        <v>17047</v>
      </c>
      <c r="C1396" t="s">
        <v>12986</v>
      </c>
      <c r="F1396" t="s">
        <v>2951</v>
      </c>
      <c r="G1396" s="3">
        <v>8</v>
      </c>
      <c r="H1396" s="3" t="s">
        <v>6071</v>
      </c>
      <c r="I1396" t="s">
        <v>1101</v>
      </c>
      <c r="J1396" t="s">
        <v>3835</v>
      </c>
      <c r="T1396" t="s">
        <v>1711</v>
      </c>
      <c r="V1396" t="s">
        <v>17037</v>
      </c>
      <c r="W1396">
        <v>1</v>
      </c>
      <c r="AA1396">
        <f t="shared" si="16"/>
        <v>0</v>
      </c>
      <c r="AC1396">
        <f t="shared" si="17"/>
        <v>0</v>
      </c>
      <c r="AD1396">
        <f t="shared" si="18"/>
        <v>0</v>
      </c>
      <c r="AE1396" t="s">
        <v>1712</v>
      </c>
      <c r="AH1396" t="s">
        <v>4623</v>
      </c>
      <c r="AI1396" t="s">
        <v>7738</v>
      </c>
    </row>
    <row r="1397" spans="1:35" ht="10.95" customHeight="1" outlineLevel="1" x14ac:dyDescent="0.25">
      <c r="A1397" t="s">
        <v>17047</v>
      </c>
      <c r="C1397" t="s">
        <v>12986</v>
      </c>
      <c r="F1397" t="s">
        <v>2952</v>
      </c>
      <c r="G1397" s="3">
        <v>9</v>
      </c>
      <c r="H1397" s="3" t="s">
        <v>6071</v>
      </c>
      <c r="I1397" t="s">
        <v>639</v>
      </c>
      <c r="J1397" t="s">
        <v>3100</v>
      </c>
      <c r="T1397" t="s">
        <v>1711</v>
      </c>
      <c r="V1397" t="s">
        <v>17037</v>
      </c>
      <c r="W1397">
        <v>1</v>
      </c>
      <c r="AA1397">
        <f t="shared" ref="AA1397:AA1431" si="19">COUNTIF(T1397,"*Fuji*")</f>
        <v>0</v>
      </c>
      <c r="AC1397">
        <f t="shared" si="17"/>
        <v>0</v>
      </c>
      <c r="AD1397">
        <f t="shared" si="18"/>
        <v>0</v>
      </c>
      <c r="AE1397" t="s">
        <v>1712</v>
      </c>
      <c r="AH1397" t="s">
        <v>4623</v>
      </c>
      <c r="AI1397" t="s">
        <v>7738</v>
      </c>
    </row>
    <row r="1398" spans="1:35" ht="10.95" customHeight="1" outlineLevel="1" x14ac:dyDescent="0.25">
      <c r="A1398" t="s">
        <v>17047</v>
      </c>
      <c r="C1398" t="s">
        <v>12986</v>
      </c>
      <c r="F1398" t="s">
        <v>6733</v>
      </c>
      <c r="G1398" s="3">
        <v>20</v>
      </c>
      <c r="H1398" s="3">
        <v>1905</v>
      </c>
      <c r="I1398" t="s">
        <v>133</v>
      </c>
      <c r="J1398" t="s">
        <v>131</v>
      </c>
      <c r="T1398" t="s">
        <v>5511</v>
      </c>
      <c r="V1398" t="s">
        <v>17042</v>
      </c>
      <c r="W1398">
        <v>1</v>
      </c>
      <c r="AA1398">
        <f t="shared" si="19"/>
        <v>0</v>
      </c>
      <c r="AC1398">
        <f t="shared" si="17"/>
        <v>0</v>
      </c>
      <c r="AD1398">
        <f t="shared" si="18"/>
        <v>0</v>
      </c>
      <c r="AE1398" t="s">
        <v>1712</v>
      </c>
      <c r="AH1398" t="s">
        <v>4613</v>
      </c>
      <c r="AI1398" t="s">
        <v>7738</v>
      </c>
    </row>
    <row r="1399" spans="1:35" ht="10.95" customHeight="1" outlineLevel="1" x14ac:dyDescent="0.25">
      <c r="A1399" t="s">
        <v>17047</v>
      </c>
      <c r="C1399" t="s">
        <v>12986</v>
      </c>
      <c r="F1399" t="s">
        <v>6735</v>
      </c>
      <c r="G1399" s="3">
        <v>21</v>
      </c>
      <c r="H1399" s="3">
        <v>1905</v>
      </c>
      <c r="I1399" t="s">
        <v>135</v>
      </c>
      <c r="J1399" t="s">
        <v>4009</v>
      </c>
      <c r="T1399" t="s">
        <v>5511</v>
      </c>
      <c r="V1399" t="s">
        <v>17042</v>
      </c>
      <c r="W1399">
        <v>1</v>
      </c>
      <c r="AA1399">
        <f t="shared" si="19"/>
        <v>0</v>
      </c>
      <c r="AC1399">
        <f t="shared" si="17"/>
        <v>0</v>
      </c>
      <c r="AD1399">
        <f t="shared" si="18"/>
        <v>0</v>
      </c>
      <c r="AE1399" t="s">
        <v>1712</v>
      </c>
      <c r="AH1399" t="s">
        <v>4613</v>
      </c>
      <c r="AI1399" t="s">
        <v>7738</v>
      </c>
    </row>
    <row r="1400" spans="1:35" ht="10.95" customHeight="1" outlineLevel="1" x14ac:dyDescent="0.25">
      <c r="A1400" t="s">
        <v>17047</v>
      </c>
      <c r="C1400" t="s">
        <v>12986</v>
      </c>
      <c r="F1400" t="s">
        <v>6736</v>
      </c>
      <c r="G1400" s="3">
        <v>22</v>
      </c>
      <c r="H1400" s="3">
        <v>1905</v>
      </c>
      <c r="I1400" t="s">
        <v>3174</v>
      </c>
      <c r="J1400" t="s">
        <v>1647</v>
      </c>
      <c r="T1400" t="s">
        <v>5511</v>
      </c>
      <c r="V1400" t="s">
        <v>17042</v>
      </c>
      <c r="W1400">
        <v>1</v>
      </c>
      <c r="AA1400">
        <f t="shared" si="19"/>
        <v>0</v>
      </c>
      <c r="AC1400">
        <f t="shared" si="17"/>
        <v>0</v>
      </c>
      <c r="AD1400">
        <f t="shared" si="18"/>
        <v>0</v>
      </c>
      <c r="AE1400" t="s">
        <v>1712</v>
      </c>
      <c r="AH1400" t="s">
        <v>4613</v>
      </c>
      <c r="AI1400" t="s">
        <v>7738</v>
      </c>
    </row>
    <row r="1401" spans="1:35" ht="10.95" customHeight="1" outlineLevel="1" x14ac:dyDescent="0.25">
      <c r="A1401" t="s">
        <v>17047</v>
      </c>
      <c r="C1401" t="s">
        <v>12986</v>
      </c>
      <c r="F1401" t="s">
        <v>6737</v>
      </c>
      <c r="G1401" s="3">
        <v>23</v>
      </c>
      <c r="H1401" s="3">
        <v>1905</v>
      </c>
      <c r="I1401" t="s">
        <v>649</v>
      </c>
      <c r="J1401" t="s">
        <v>815</v>
      </c>
      <c r="T1401" t="s">
        <v>5511</v>
      </c>
      <c r="V1401" t="s">
        <v>17042</v>
      </c>
      <c r="W1401">
        <v>1</v>
      </c>
      <c r="AA1401">
        <f t="shared" si="19"/>
        <v>0</v>
      </c>
      <c r="AC1401">
        <f t="shared" si="17"/>
        <v>0</v>
      </c>
      <c r="AD1401">
        <f t="shared" si="18"/>
        <v>0</v>
      </c>
      <c r="AE1401" t="s">
        <v>1712</v>
      </c>
      <c r="AH1401" t="s">
        <v>4613</v>
      </c>
      <c r="AI1401" t="s">
        <v>7738</v>
      </c>
    </row>
    <row r="1402" spans="1:35" ht="10.95" customHeight="1" outlineLevel="1" x14ac:dyDescent="0.25">
      <c r="A1402" t="s">
        <v>17047</v>
      </c>
      <c r="C1402" t="s">
        <v>12986</v>
      </c>
      <c r="F1402" t="s">
        <v>6738</v>
      </c>
      <c r="G1402" s="3">
        <v>24</v>
      </c>
      <c r="H1402" s="3">
        <v>1905</v>
      </c>
      <c r="I1402" t="s">
        <v>1672</v>
      </c>
      <c r="J1402" t="s">
        <v>2159</v>
      </c>
      <c r="T1402" t="s">
        <v>5511</v>
      </c>
      <c r="V1402" t="s">
        <v>17042</v>
      </c>
      <c r="W1402">
        <v>1</v>
      </c>
      <c r="AA1402">
        <f t="shared" si="19"/>
        <v>0</v>
      </c>
      <c r="AC1402">
        <f t="shared" si="17"/>
        <v>0</v>
      </c>
      <c r="AD1402">
        <f t="shared" si="18"/>
        <v>0</v>
      </c>
      <c r="AE1402" t="s">
        <v>1712</v>
      </c>
      <c r="AH1402" t="s">
        <v>4613</v>
      </c>
      <c r="AI1402" t="s">
        <v>7738</v>
      </c>
    </row>
    <row r="1403" spans="1:35" ht="10.95" customHeight="1" outlineLevel="1" x14ac:dyDescent="0.25">
      <c r="A1403" t="s">
        <v>17047</v>
      </c>
      <c r="C1403" t="s">
        <v>12986</v>
      </c>
      <c r="F1403" t="s">
        <v>6739</v>
      </c>
      <c r="G1403" s="3">
        <v>25</v>
      </c>
      <c r="H1403" s="3">
        <v>1905</v>
      </c>
      <c r="I1403" t="s">
        <v>1675</v>
      </c>
      <c r="J1403" t="s">
        <v>5484</v>
      </c>
      <c r="T1403" t="s">
        <v>5511</v>
      </c>
      <c r="V1403" t="s">
        <v>17042</v>
      </c>
      <c r="W1403">
        <v>1</v>
      </c>
      <c r="AA1403">
        <f t="shared" si="19"/>
        <v>0</v>
      </c>
      <c r="AC1403">
        <f t="shared" si="17"/>
        <v>0</v>
      </c>
      <c r="AD1403">
        <f t="shared" si="18"/>
        <v>0</v>
      </c>
      <c r="AE1403" t="s">
        <v>1712</v>
      </c>
      <c r="AH1403" t="s">
        <v>4925</v>
      </c>
      <c r="AI1403" t="s">
        <v>7738</v>
      </c>
    </row>
    <row r="1404" spans="1:35" ht="10.95" customHeight="1" outlineLevel="1" x14ac:dyDescent="0.25">
      <c r="A1404" t="s">
        <v>17047</v>
      </c>
      <c r="C1404" t="s">
        <v>12986</v>
      </c>
      <c r="F1404" t="s">
        <v>6740</v>
      </c>
      <c r="G1404" s="3">
        <v>26</v>
      </c>
      <c r="H1404" s="3">
        <v>1905</v>
      </c>
      <c r="I1404" t="s">
        <v>3315</v>
      </c>
      <c r="J1404" t="s">
        <v>5034</v>
      </c>
      <c r="T1404" t="s">
        <v>5511</v>
      </c>
      <c r="V1404" t="s">
        <v>17042</v>
      </c>
      <c r="W1404">
        <v>1</v>
      </c>
      <c r="AA1404">
        <f t="shared" si="19"/>
        <v>0</v>
      </c>
      <c r="AC1404">
        <f t="shared" si="17"/>
        <v>0</v>
      </c>
      <c r="AD1404">
        <f t="shared" si="18"/>
        <v>0</v>
      </c>
      <c r="AE1404" t="s">
        <v>1712</v>
      </c>
      <c r="AH1404" t="s">
        <v>4925</v>
      </c>
      <c r="AI1404" t="s">
        <v>7738</v>
      </c>
    </row>
    <row r="1405" spans="1:35" ht="10.95" customHeight="1" outlineLevel="1" x14ac:dyDescent="0.25">
      <c r="A1405" t="s">
        <v>17047</v>
      </c>
      <c r="C1405" t="s">
        <v>12986</v>
      </c>
      <c r="F1405" t="s">
        <v>6741</v>
      </c>
      <c r="G1405" s="3">
        <v>27</v>
      </c>
      <c r="H1405" s="3">
        <v>1905</v>
      </c>
      <c r="I1405" t="s">
        <v>5046</v>
      </c>
      <c r="J1405" t="s">
        <v>5619</v>
      </c>
      <c r="T1405" t="s">
        <v>5511</v>
      </c>
      <c r="V1405" t="s">
        <v>17042</v>
      </c>
      <c r="W1405">
        <v>1</v>
      </c>
      <c r="AA1405">
        <f t="shared" si="19"/>
        <v>0</v>
      </c>
      <c r="AC1405">
        <f t="shared" si="17"/>
        <v>0</v>
      </c>
      <c r="AD1405">
        <f t="shared" si="18"/>
        <v>0</v>
      </c>
      <c r="AE1405" t="s">
        <v>1712</v>
      </c>
      <c r="AH1405" t="s">
        <v>4925</v>
      </c>
      <c r="AI1405" t="s">
        <v>7738</v>
      </c>
    </row>
    <row r="1406" spans="1:35" ht="10.95" customHeight="1" outlineLevel="1" x14ac:dyDescent="0.25">
      <c r="A1406" t="s">
        <v>17047</v>
      </c>
      <c r="C1406" t="s">
        <v>12986</v>
      </c>
      <c r="F1406" t="s">
        <v>6742</v>
      </c>
      <c r="G1406" s="3">
        <v>28</v>
      </c>
      <c r="H1406" s="3">
        <v>1905</v>
      </c>
      <c r="I1406" t="s">
        <v>2160</v>
      </c>
      <c r="J1406" t="s">
        <v>5040</v>
      </c>
      <c r="T1406" t="s">
        <v>5511</v>
      </c>
      <c r="V1406" t="s">
        <v>17042</v>
      </c>
      <c r="W1406">
        <v>1</v>
      </c>
      <c r="AA1406">
        <f t="shared" si="19"/>
        <v>0</v>
      </c>
      <c r="AC1406">
        <f t="shared" si="17"/>
        <v>0</v>
      </c>
      <c r="AD1406">
        <f t="shared" si="18"/>
        <v>0</v>
      </c>
      <c r="AE1406" t="s">
        <v>1712</v>
      </c>
      <c r="AH1406" t="s">
        <v>4623</v>
      </c>
      <c r="AI1406" t="s">
        <v>7738</v>
      </c>
    </row>
    <row r="1407" spans="1:35" ht="10.95" customHeight="1" outlineLevel="1" x14ac:dyDescent="0.25">
      <c r="A1407" t="s">
        <v>17047</v>
      </c>
      <c r="C1407" t="s">
        <v>12986</v>
      </c>
      <c r="F1407" t="s">
        <v>3049</v>
      </c>
      <c r="G1407" s="3">
        <v>29</v>
      </c>
      <c r="H1407" s="3">
        <v>1905</v>
      </c>
      <c r="I1407" t="s">
        <v>1101</v>
      </c>
      <c r="J1407" t="s">
        <v>5041</v>
      </c>
      <c r="T1407" t="s">
        <v>5511</v>
      </c>
      <c r="V1407" t="s">
        <v>17042</v>
      </c>
      <c r="W1407">
        <v>1</v>
      </c>
      <c r="AA1407">
        <f t="shared" si="19"/>
        <v>0</v>
      </c>
      <c r="AC1407">
        <f t="shared" si="17"/>
        <v>0</v>
      </c>
      <c r="AD1407">
        <f t="shared" si="18"/>
        <v>0</v>
      </c>
      <c r="AE1407" t="s">
        <v>1712</v>
      </c>
      <c r="AH1407" t="s">
        <v>4623</v>
      </c>
      <c r="AI1407" t="s">
        <v>7738</v>
      </c>
    </row>
    <row r="1408" spans="1:35" ht="10.95" customHeight="1" outlineLevel="1" x14ac:dyDescent="0.25">
      <c r="A1408" t="s">
        <v>17047</v>
      </c>
      <c r="C1408" t="s">
        <v>12986</v>
      </c>
      <c r="F1408" t="s">
        <v>2343</v>
      </c>
      <c r="G1408" s="3">
        <v>30</v>
      </c>
      <c r="H1408" s="3">
        <v>1905</v>
      </c>
      <c r="I1408" t="s">
        <v>639</v>
      </c>
      <c r="J1408" t="s">
        <v>3833</v>
      </c>
      <c r="T1408" t="s">
        <v>5511</v>
      </c>
      <c r="V1408" t="s">
        <v>17042</v>
      </c>
      <c r="W1408">
        <v>1</v>
      </c>
      <c r="AA1408">
        <f t="shared" si="19"/>
        <v>0</v>
      </c>
      <c r="AC1408">
        <f t="shared" si="17"/>
        <v>0</v>
      </c>
      <c r="AD1408">
        <f t="shared" si="18"/>
        <v>0</v>
      </c>
      <c r="AE1408" t="s">
        <v>1712</v>
      </c>
      <c r="AH1408" t="s">
        <v>4623</v>
      </c>
      <c r="AI1408" t="s">
        <v>7738</v>
      </c>
    </row>
    <row r="1409" spans="1:35" ht="10.95" customHeight="1" outlineLevel="1" x14ac:dyDescent="0.25">
      <c r="A1409" t="s">
        <v>17047</v>
      </c>
      <c r="C1409" t="s">
        <v>12986</v>
      </c>
      <c r="F1409" t="s">
        <v>4223</v>
      </c>
      <c r="G1409" s="3">
        <v>31</v>
      </c>
      <c r="H1409" s="3">
        <v>1905</v>
      </c>
      <c r="I1409" t="s">
        <v>633</v>
      </c>
      <c r="J1409" t="s">
        <v>1647</v>
      </c>
      <c r="T1409" t="s">
        <v>5511</v>
      </c>
      <c r="V1409" t="s">
        <v>17042</v>
      </c>
      <c r="W1409">
        <v>1</v>
      </c>
      <c r="AA1409">
        <f t="shared" si="19"/>
        <v>0</v>
      </c>
      <c r="AC1409">
        <f t="shared" si="17"/>
        <v>0</v>
      </c>
      <c r="AD1409">
        <f t="shared" si="18"/>
        <v>0</v>
      </c>
      <c r="AE1409" t="s">
        <v>1712</v>
      </c>
      <c r="AH1409" t="s">
        <v>4623</v>
      </c>
      <c r="AI1409" t="s">
        <v>7738</v>
      </c>
    </row>
    <row r="1410" spans="1:35" ht="10.95" customHeight="1" outlineLevel="1" x14ac:dyDescent="0.25">
      <c r="A1410" t="s">
        <v>17047</v>
      </c>
      <c r="C1410" t="s">
        <v>12986</v>
      </c>
      <c r="F1410" t="s">
        <v>4224</v>
      </c>
      <c r="G1410" s="3">
        <v>38</v>
      </c>
      <c r="H1410" s="3" t="s">
        <v>6734</v>
      </c>
      <c r="I1410" t="s">
        <v>1540</v>
      </c>
      <c r="J1410" t="s">
        <v>1647</v>
      </c>
      <c r="T1410" t="s">
        <v>5511</v>
      </c>
      <c r="V1410" t="s">
        <v>17043</v>
      </c>
      <c r="W1410">
        <v>1</v>
      </c>
      <c r="AA1410">
        <f t="shared" si="19"/>
        <v>0</v>
      </c>
      <c r="AC1410">
        <f t="shared" si="17"/>
        <v>0</v>
      </c>
      <c r="AD1410">
        <f t="shared" si="18"/>
        <v>0</v>
      </c>
      <c r="AE1410" t="s">
        <v>1712</v>
      </c>
      <c r="AH1410" t="s">
        <v>4613</v>
      </c>
      <c r="AI1410" t="s">
        <v>7738</v>
      </c>
    </row>
    <row r="1411" spans="1:35" ht="10.95" customHeight="1" outlineLevel="1" x14ac:dyDescent="0.25">
      <c r="A1411" t="s">
        <v>17047</v>
      </c>
      <c r="C1411" t="s">
        <v>12986</v>
      </c>
      <c r="F1411" t="s">
        <v>4225</v>
      </c>
      <c r="G1411" s="3">
        <v>39</v>
      </c>
      <c r="H1411" s="3" t="s">
        <v>6734</v>
      </c>
      <c r="I1411" t="s">
        <v>3683</v>
      </c>
      <c r="J1411" t="s">
        <v>131</v>
      </c>
      <c r="T1411" t="s">
        <v>5511</v>
      </c>
      <c r="V1411" t="s">
        <v>17043</v>
      </c>
      <c r="W1411">
        <v>1</v>
      </c>
      <c r="AA1411">
        <f t="shared" si="19"/>
        <v>0</v>
      </c>
      <c r="AC1411">
        <f t="shared" si="17"/>
        <v>0</v>
      </c>
      <c r="AD1411">
        <f t="shared" si="18"/>
        <v>0</v>
      </c>
      <c r="AE1411" t="s">
        <v>1712</v>
      </c>
      <c r="AH1411" t="s">
        <v>4613</v>
      </c>
      <c r="AI1411" t="s">
        <v>7738</v>
      </c>
    </row>
    <row r="1412" spans="1:35" ht="10.95" customHeight="1" outlineLevel="1" x14ac:dyDescent="0.25">
      <c r="A1412" t="s">
        <v>17047</v>
      </c>
      <c r="C1412" t="s">
        <v>12986</v>
      </c>
      <c r="F1412" t="s">
        <v>4226</v>
      </c>
      <c r="G1412" s="3">
        <v>40</v>
      </c>
      <c r="H1412" s="3" t="s">
        <v>6734</v>
      </c>
      <c r="I1412" t="s">
        <v>3688</v>
      </c>
      <c r="J1412" t="s">
        <v>134</v>
      </c>
      <c r="T1412" t="s">
        <v>5511</v>
      </c>
      <c r="V1412" t="s">
        <v>17043</v>
      </c>
      <c r="W1412">
        <v>1</v>
      </c>
      <c r="AA1412">
        <f t="shared" si="19"/>
        <v>0</v>
      </c>
      <c r="AC1412">
        <f t="shared" si="17"/>
        <v>0</v>
      </c>
      <c r="AD1412">
        <f t="shared" si="18"/>
        <v>0</v>
      </c>
      <c r="AE1412" t="s">
        <v>1712</v>
      </c>
      <c r="AH1412" t="s">
        <v>4925</v>
      </c>
      <c r="AI1412" t="s">
        <v>7738</v>
      </c>
    </row>
    <row r="1413" spans="1:35" ht="10.95" customHeight="1" outlineLevel="1" x14ac:dyDescent="0.25">
      <c r="A1413" t="s">
        <v>17047</v>
      </c>
      <c r="C1413" t="s">
        <v>12986</v>
      </c>
      <c r="F1413" t="s">
        <v>4227</v>
      </c>
      <c r="G1413" s="3">
        <v>41</v>
      </c>
      <c r="H1413" s="3" t="s">
        <v>6734</v>
      </c>
      <c r="I1413" t="s">
        <v>4228</v>
      </c>
      <c r="J1413" t="s">
        <v>1677</v>
      </c>
      <c r="T1413" t="s">
        <v>5511</v>
      </c>
      <c r="V1413" t="s">
        <v>17043</v>
      </c>
      <c r="W1413">
        <v>1</v>
      </c>
      <c r="AA1413">
        <f t="shared" si="19"/>
        <v>0</v>
      </c>
      <c r="AC1413">
        <f t="shared" si="17"/>
        <v>0</v>
      </c>
      <c r="AD1413">
        <f t="shared" si="18"/>
        <v>0</v>
      </c>
      <c r="AE1413" t="s">
        <v>1712</v>
      </c>
      <c r="AH1413" t="s">
        <v>4925</v>
      </c>
      <c r="AI1413" t="s">
        <v>7738</v>
      </c>
    </row>
    <row r="1414" spans="1:35" ht="10.95" customHeight="1" outlineLevel="1" x14ac:dyDescent="0.25">
      <c r="A1414" t="s">
        <v>17047</v>
      </c>
      <c r="C1414" t="s">
        <v>12986</v>
      </c>
      <c r="F1414" t="s">
        <v>4229</v>
      </c>
      <c r="G1414" s="3">
        <v>42</v>
      </c>
      <c r="H1414" s="3" t="s">
        <v>6734</v>
      </c>
      <c r="I1414" t="s">
        <v>3289</v>
      </c>
      <c r="J1414" t="s">
        <v>2861</v>
      </c>
      <c r="T1414" t="s">
        <v>5511</v>
      </c>
      <c r="V1414" t="s">
        <v>17043</v>
      </c>
      <c r="W1414">
        <v>1</v>
      </c>
      <c r="AA1414">
        <f t="shared" si="19"/>
        <v>0</v>
      </c>
      <c r="AC1414">
        <f t="shared" si="17"/>
        <v>0</v>
      </c>
      <c r="AD1414">
        <f t="shared" si="18"/>
        <v>0</v>
      </c>
      <c r="AE1414" t="s">
        <v>1712</v>
      </c>
      <c r="AH1414" t="s">
        <v>4925</v>
      </c>
      <c r="AI1414" t="s">
        <v>7738</v>
      </c>
    </row>
    <row r="1415" spans="1:35" ht="10.95" customHeight="1" outlineLevel="1" x14ac:dyDescent="0.25">
      <c r="A1415" t="s">
        <v>17047</v>
      </c>
      <c r="C1415" t="s">
        <v>12986</v>
      </c>
      <c r="F1415" t="s">
        <v>4230</v>
      </c>
      <c r="G1415" s="3">
        <v>43</v>
      </c>
      <c r="H1415" s="3" t="s">
        <v>6734</v>
      </c>
      <c r="I1415" t="s">
        <v>3683</v>
      </c>
      <c r="J1415" t="s">
        <v>131</v>
      </c>
      <c r="T1415" t="s">
        <v>5511</v>
      </c>
      <c r="V1415" t="s">
        <v>17044</v>
      </c>
      <c r="W1415">
        <v>1</v>
      </c>
      <c r="AA1415">
        <f t="shared" si="19"/>
        <v>0</v>
      </c>
      <c r="AC1415">
        <f t="shared" si="17"/>
        <v>0</v>
      </c>
      <c r="AD1415">
        <f t="shared" si="18"/>
        <v>0</v>
      </c>
      <c r="AE1415" t="s">
        <v>1712</v>
      </c>
      <c r="AH1415" t="s">
        <v>4613</v>
      </c>
      <c r="AI1415" t="s">
        <v>7738</v>
      </c>
    </row>
    <row r="1416" spans="1:35" ht="10.95" customHeight="1" outlineLevel="1" x14ac:dyDescent="0.25">
      <c r="A1416" t="s">
        <v>17047</v>
      </c>
      <c r="C1416" t="s">
        <v>12986</v>
      </c>
      <c r="F1416" t="s">
        <v>4231</v>
      </c>
      <c r="G1416" s="3" t="s">
        <v>2748</v>
      </c>
      <c r="H1416" s="3" t="s">
        <v>6734</v>
      </c>
      <c r="I1416" t="s">
        <v>4232</v>
      </c>
      <c r="J1416" t="s">
        <v>131</v>
      </c>
      <c r="T1416" t="s">
        <v>5511</v>
      </c>
      <c r="V1416" t="s">
        <v>17044</v>
      </c>
      <c r="W1416">
        <v>1</v>
      </c>
      <c r="X1416" t="s">
        <v>7738</v>
      </c>
      <c r="AA1416">
        <f t="shared" si="19"/>
        <v>0</v>
      </c>
      <c r="AC1416">
        <f t="shared" si="17"/>
        <v>0</v>
      </c>
      <c r="AD1416">
        <f t="shared" si="18"/>
        <v>0</v>
      </c>
      <c r="AE1416" t="s">
        <v>1712</v>
      </c>
      <c r="AH1416" t="s">
        <v>4233</v>
      </c>
      <c r="AI1416" t="s">
        <v>7738</v>
      </c>
    </row>
    <row r="1417" spans="1:35" ht="10.95" customHeight="1" outlineLevel="1" x14ac:dyDescent="0.25">
      <c r="A1417" t="s">
        <v>17047</v>
      </c>
      <c r="C1417" t="s">
        <v>12986</v>
      </c>
      <c r="F1417" t="s">
        <v>4234</v>
      </c>
      <c r="G1417" s="3">
        <v>44</v>
      </c>
      <c r="H1417" s="3" t="s">
        <v>6734</v>
      </c>
      <c r="I1417" t="s">
        <v>3688</v>
      </c>
      <c r="J1417" t="s">
        <v>134</v>
      </c>
      <c r="T1417" t="s">
        <v>5511</v>
      </c>
      <c r="V1417" t="s">
        <v>17044</v>
      </c>
      <c r="W1417">
        <v>1</v>
      </c>
      <c r="AA1417">
        <f t="shared" si="19"/>
        <v>0</v>
      </c>
      <c r="AC1417">
        <f t="shared" si="17"/>
        <v>0</v>
      </c>
      <c r="AD1417">
        <f t="shared" si="18"/>
        <v>0</v>
      </c>
      <c r="AE1417" t="s">
        <v>1712</v>
      </c>
      <c r="AH1417" t="s">
        <v>4925</v>
      </c>
      <c r="AI1417" t="s">
        <v>7738</v>
      </c>
    </row>
    <row r="1418" spans="1:35" ht="10.95" customHeight="1" outlineLevel="1" x14ac:dyDescent="0.25">
      <c r="A1418" t="s">
        <v>17047</v>
      </c>
      <c r="C1418" t="s">
        <v>12986</v>
      </c>
      <c r="F1418" t="s">
        <v>4240</v>
      </c>
      <c r="G1418" s="3">
        <v>45</v>
      </c>
      <c r="H1418" s="3" t="s">
        <v>6734</v>
      </c>
      <c r="I1418" t="s">
        <v>3694</v>
      </c>
      <c r="J1418" t="s">
        <v>1677</v>
      </c>
      <c r="T1418" t="s">
        <v>5511</v>
      </c>
      <c r="V1418" t="s">
        <v>17044</v>
      </c>
      <c r="W1418">
        <v>1</v>
      </c>
      <c r="AA1418">
        <f t="shared" si="19"/>
        <v>0</v>
      </c>
      <c r="AC1418">
        <f t="shared" si="17"/>
        <v>0</v>
      </c>
      <c r="AD1418">
        <f t="shared" si="18"/>
        <v>0</v>
      </c>
      <c r="AE1418" t="s">
        <v>1712</v>
      </c>
      <c r="AH1418" t="s">
        <v>4925</v>
      </c>
      <c r="AI1418" t="s">
        <v>7738</v>
      </c>
    </row>
    <row r="1419" spans="1:35" ht="10.95" customHeight="1" outlineLevel="1" x14ac:dyDescent="0.25">
      <c r="A1419" t="s">
        <v>17047</v>
      </c>
      <c r="C1419" t="s">
        <v>12986</v>
      </c>
      <c r="F1419" t="s">
        <v>4241</v>
      </c>
      <c r="G1419" s="3">
        <v>46</v>
      </c>
      <c r="H1419" s="3" t="s">
        <v>6734</v>
      </c>
      <c r="I1419" t="s">
        <v>3289</v>
      </c>
      <c r="J1419" t="s">
        <v>2861</v>
      </c>
      <c r="T1419" t="s">
        <v>5511</v>
      </c>
      <c r="V1419" t="s">
        <v>17044</v>
      </c>
      <c r="W1419">
        <v>1</v>
      </c>
      <c r="AA1419">
        <f t="shared" si="19"/>
        <v>0</v>
      </c>
      <c r="AC1419">
        <f t="shared" si="17"/>
        <v>0</v>
      </c>
      <c r="AD1419">
        <f t="shared" si="18"/>
        <v>0</v>
      </c>
      <c r="AE1419" t="s">
        <v>1712</v>
      </c>
      <c r="AH1419" t="s">
        <v>4623</v>
      </c>
      <c r="AI1419" t="s">
        <v>7738</v>
      </c>
    </row>
    <row r="1420" spans="1:35" ht="10.95" customHeight="1" outlineLevel="1" x14ac:dyDescent="0.25">
      <c r="A1420" t="s">
        <v>17047</v>
      </c>
      <c r="C1420" t="s">
        <v>12986</v>
      </c>
      <c r="F1420" t="s">
        <v>4242</v>
      </c>
      <c r="G1420" s="3" t="s">
        <v>4065</v>
      </c>
      <c r="H1420" s="3" t="s">
        <v>6734</v>
      </c>
      <c r="I1420" t="s">
        <v>1675</v>
      </c>
      <c r="J1420" t="s">
        <v>5484</v>
      </c>
      <c r="T1420" t="s">
        <v>5511</v>
      </c>
      <c r="W1420">
        <v>1</v>
      </c>
      <c r="AA1420">
        <f t="shared" si="19"/>
        <v>0</v>
      </c>
      <c r="AC1420">
        <f t="shared" si="17"/>
        <v>0</v>
      </c>
      <c r="AD1420">
        <f t="shared" si="18"/>
        <v>0</v>
      </c>
      <c r="AE1420" t="s">
        <v>1712</v>
      </c>
      <c r="AH1420" t="s">
        <v>4623</v>
      </c>
      <c r="AI1420" t="s">
        <v>7738</v>
      </c>
    </row>
    <row r="1421" spans="1:35" ht="10.95" customHeight="1" outlineLevel="1" x14ac:dyDescent="0.25">
      <c r="A1421" t="s">
        <v>17047</v>
      </c>
      <c r="C1421" t="s">
        <v>12986</v>
      </c>
      <c r="F1421" t="s">
        <v>4243</v>
      </c>
      <c r="G1421" s="3">
        <v>47</v>
      </c>
      <c r="H1421" s="3">
        <v>1907</v>
      </c>
      <c r="I1421" t="s">
        <v>3315</v>
      </c>
      <c r="J1421" t="s">
        <v>5034</v>
      </c>
      <c r="T1421" t="s">
        <v>5511</v>
      </c>
      <c r="V1421" t="s">
        <v>17045</v>
      </c>
      <c r="W1421">
        <v>1</v>
      </c>
      <c r="AA1421">
        <f t="shared" si="19"/>
        <v>0</v>
      </c>
      <c r="AC1421">
        <f t="shared" si="17"/>
        <v>0</v>
      </c>
      <c r="AD1421">
        <f t="shared" si="18"/>
        <v>0</v>
      </c>
      <c r="AE1421" t="s">
        <v>1712</v>
      </c>
      <c r="AH1421" t="s">
        <v>4925</v>
      </c>
      <c r="AI1421" t="s">
        <v>7738</v>
      </c>
    </row>
    <row r="1422" spans="1:35" ht="10.95" customHeight="1" outlineLevel="1" x14ac:dyDescent="0.25">
      <c r="A1422" t="s">
        <v>17047</v>
      </c>
      <c r="C1422" t="s">
        <v>12986</v>
      </c>
      <c r="F1422" t="s">
        <v>4244</v>
      </c>
      <c r="G1422" s="3">
        <v>48</v>
      </c>
      <c r="H1422" s="3">
        <v>1907</v>
      </c>
      <c r="I1422" t="s">
        <v>5046</v>
      </c>
      <c r="J1422" t="s">
        <v>5619</v>
      </c>
      <c r="T1422" t="s">
        <v>5511</v>
      </c>
      <c r="V1422" t="s">
        <v>17045</v>
      </c>
      <c r="W1422">
        <v>1</v>
      </c>
      <c r="AA1422">
        <f t="shared" si="19"/>
        <v>0</v>
      </c>
      <c r="AC1422">
        <f t="shared" si="17"/>
        <v>0</v>
      </c>
      <c r="AD1422">
        <f t="shared" si="18"/>
        <v>0</v>
      </c>
      <c r="AE1422" t="s">
        <v>1712</v>
      </c>
      <c r="AH1422" t="s">
        <v>4613</v>
      </c>
      <c r="AI1422" t="s">
        <v>7738</v>
      </c>
    </row>
    <row r="1423" spans="1:35" ht="10.95" customHeight="1" outlineLevel="1" x14ac:dyDescent="0.25">
      <c r="A1423" t="s">
        <v>17047</v>
      </c>
      <c r="C1423" t="s">
        <v>12986</v>
      </c>
      <c r="F1423" t="s">
        <v>3920</v>
      </c>
      <c r="G1423" s="3" t="s">
        <v>10613</v>
      </c>
      <c r="H1423" s="3">
        <v>1907</v>
      </c>
      <c r="I1423" t="s">
        <v>3921</v>
      </c>
      <c r="J1423" t="s">
        <v>5619</v>
      </c>
      <c r="T1423" t="s">
        <v>5511</v>
      </c>
      <c r="V1423" t="s">
        <v>17045</v>
      </c>
      <c r="W1423">
        <v>1</v>
      </c>
      <c r="X1423" t="s">
        <v>7738</v>
      </c>
      <c r="AA1423">
        <f t="shared" si="19"/>
        <v>0</v>
      </c>
      <c r="AC1423">
        <f t="shared" si="17"/>
        <v>0</v>
      </c>
      <c r="AD1423">
        <f t="shared" si="18"/>
        <v>0</v>
      </c>
      <c r="AE1423" t="s">
        <v>1712</v>
      </c>
      <c r="AH1423" t="s">
        <v>4623</v>
      </c>
      <c r="AI1423" t="s">
        <v>7738</v>
      </c>
    </row>
    <row r="1424" spans="1:35" ht="10.95" customHeight="1" outlineLevel="1" x14ac:dyDescent="0.25">
      <c r="A1424" t="s">
        <v>17047</v>
      </c>
      <c r="C1424" t="s">
        <v>12986</v>
      </c>
      <c r="F1424" t="s">
        <v>3922</v>
      </c>
      <c r="G1424" s="3" t="s">
        <v>4065</v>
      </c>
      <c r="H1424" s="3" t="s">
        <v>6734</v>
      </c>
      <c r="I1424" t="s">
        <v>1672</v>
      </c>
      <c r="J1424" t="s">
        <v>4561</v>
      </c>
      <c r="T1424" t="s">
        <v>5511</v>
      </c>
      <c r="W1424">
        <v>1</v>
      </c>
      <c r="AA1424">
        <f t="shared" si="19"/>
        <v>0</v>
      </c>
      <c r="AC1424">
        <f t="shared" si="17"/>
        <v>0</v>
      </c>
      <c r="AD1424">
        <f t="shared" si="18"/>
        <v>0</v>
      </c>
      <c r="AE1424" t="s">
        <v>1712</v>
      </c>
      <c r="AH1424" t="s">
        <v>4613</v>
      </c>
      <c r="AI1424" t="s">
        <v>7738</v>
      </c>
    </row>
    <row r="1425" spans="1:35" ht="10.95" customHeight="1" outlineLevel="1" x14ac:dyDescent="0.25">
      <c r="A1425" t="s">
        <v>17047</v>
      </c>
      <c r="C1425" t="s">
        <v>12986</v>
      </c>
      <c r="F1425" t="s">
        <v>3923</v>
      </c>
      <c r="G1425" s="3" t="s">
        <v>4065</v>
      </c>
      <c r="H1425" s="3" t="s">
        <v>6734</v>
      </c>
      <c r="I1425" t="s">
        <v>3924</v>
      </c>
      <c r="J1425" t="s">
        <v>4561</v>
      </c>
      <c r="T1425" t="s">
        <v>5511</v>
      </c>
      <c r="W1425">
        <v>1</v>
      </c>
      <c r="AA1425">
        <f t="shared" si="19"/>
        <v>0</v>
      </c>
      <c r="AC1425">
        <f t="shared" si="17"/>
        <v>0</v>
      </c>
      <c r="AD1425">
        <f t="shared" si="18"/>
        <v>0</v>
      </c>
      <c r="AE1425" t="s">
        <v>1712</v>
      </c>
      <c r="AH1425" t="s">
        <v>4925</v>
      </c>
      <c r="AI1425" t="s">
        <v>7738</v>
      </c>
    </row>
    <row r="1426" spans="1:35" ht="10.95" customHeight="1" outlineLevel="1" x14ac:dyDescent="0.25">
      <c r="A1426" t="s">
        <v>17047</v>
      </c>
      <c r="C1426" t="s">
        <v>12986</v>
      </c>
      <c r="F1426" t="s">
        <v>3925</v>
      </c>
      <c r="G1426" s="3" t="s">
        <v>4065</v>
      </c>
      <c r="H1426" s="3" t="s">
        <v>6734</v>
      </c>
      <c r="I1426" t="s">
        <v>3926</v>
      </c>
      <c r="J1426" t="s">
        <v>4561</v>
      </c>
      <c r="T1426" t="s">
        <v>5511</v>
      </c>
      <c r="W1426">
        <v>1</v>
      </c>
      <c r="AA1426">
        <f t="shared" si="19"/>
        <v>0</v>
      </c>
      <c r="AC1426">
        <f t="shared" si="17"/>
        <v>0</v>
      </c>
      <c r="AD1426">
        <f t="shared" si="18"/>
        <v>0</v>
      </c>
      <c r="AE1426" t="s">
        <v>1712</v>
      </c>
      <c r="AH1426" t="s">
        <v>4623</v>
      </c>
      <c r="AI1426" t="s">
        <v>7738</v>
      </c>
    </row>
    <row r="1427" spans="1:35" ht="10.95" customHeight="1" outlineLevel="1" x14ac:dyDescent="0.25">
      <c r="A1427" t="s">
        <v>17047</v>
      </c>
      <c r="C1427" t="s">
        <v>12986</v>
      </c>
      <c r="F1427" t="s">
        <v>6762</v>
      </c>
      <c r="G1427" s="3" t="s">
        <v>4065</v>
      </c>
      <c r="H1427" s="3" t="s">
        <v>6734</v>
      </c>
      <c r="I1427" t="s">
        <v>2557</v>
      </c>
      <c r="J1427" t="s">
        <v>134</v>
      </c>
      <c r="T1427" t="s">
        <v>5511</v>
      </c>
      <c r="W1427">
        <v>1</v>
      </c>
      <c r="AA1427">
        <f t="shared" si="19"/>
        <v>0</v>
      </c>
      <c r="AC1427">
        <f t="shared" si="17"/>
        <v>0</v>
      </c>
      <c r="AD1427">
        <f t="shared" si="18"/>
        <v>0</v>
      </c>
      <c r="AE1427" t="s">
        <v>1712</v>
      </c>
      <c r="AH1427" t="s">
        <v>4925</v>
      </c>
      <c r="AI1427" t="s">
        <v>7738</v>
      </c>
    </row>
    <row r="1428" spans="1:35" ht="10.95" customHeight="1" outlineLevel="1" x14ac:dyDescent="0.25">
      <c r="A1428" t="s">
        <v>17047</v>
      </c>
      <c r="C1428" t="s">
        <v>12986</v>
      </c>
      <c r="F1428" t="s">
        <v>6763</v>
      </c>
      <c r="G1428" s="3">
        <v>49</v>
      </c>
      <c r="H1428" s="3">
        <v>1907</v>
      </c>
      <c r="I1428" t="s">
        <v>2557</v>
      </c>
      <c r="J1428" t="s">
        <v>134</v>
      </c>
      <c r="T1428" t="s">
        <v>5511</v>
      </c>
      <c r="V1428" t="s">
        <v>17045</v>
      </c>
      <c r="W1428">
        <v>1</v>
      </c>
      <c r="AA1428">
        <f t="shared" si="19"/>
        <v>0</v>
      </c>
      <c r="AC1428">
        <f t="shared" si="17"/>
        <v>0</v>
      </c>
      <c r="AD1428">
        <f t="shared" si="18"/>
        <v>0</v>
      </c>
      <c r="AE1428" t="s">
        <v>1712</v>
      </c>
      <c r="AH1428" t="s">
        <v>4233</v>
      </c>
      <c r="AI1428" t="s">
        <v>7738</v>
      </c>
    </row>
    <row r="1429" spans="1:35" ht="10.95" customHeight="1" outlineLevel="1" x14ac:dyDescent="0.25">
      <c r="A1429" t="s">
        <v>17047</v>
      </c>
      <c r="C1429" t="s">
        <v>12986</v>
      </c>
      <c r="F1429" t="s">
        <v>8024</v>
      </c>
      <c r="G1429" s="3" t="s">
        <v>4065</v>
      </c>
      <c r="H1429" s="3">
        <v>1907</v>
      </c>
      <c r="I1429" t="s">
        <v>3681</v>
      </c>
      <c r="J1429" t="s">
        <v>4561</v>
      </c>
      <c r="T1429" t="s">
        <v>5511</v>
      </c>
      <c r="V1429" t="s">
        <v>17045</v>
      </c>
      <c r="W1429">
        <v>1</v>
      </c>
      <c r="AA1429">
        <f t="shared" si="19"/>
        <v>0</v>
      </c>
      <c r="AC1429">
        <f t="shared" si="17"/>
        <v>0</v>
      </c>
      <c r="AD1429">
        <f t="shared" si="18"/>
        <v>0</v>
      </c>
      <c r="AE1429" t="s">
        <v>1712</v>
      </c>
      <c r="AH1429" t="s">
        <v>4233</v>
      </c>
      <c r="AI1429" t="s">
        <v>7738</v>
      </c>
    </row>
    <row r="1430" spans="1:35" ht="10.95" customHeight="1" outlineLevel="1" x14ac:dyDescent="0.25">
      <c r="A1430" t="s">
        <v>17047</v>
      </c>
      <c r="C1430" t="s">
        <v>12986</v>
      </c>
      <c r="F1430" t="s">
        <v>6764</v>
      </c>
      <c r="G1430" s="3">
        <v>50</v>
      </c>
      <c r="H1430" s="3">
        <v>1907</v>
      </c>
      <c r="I1430" t="s">
        <v>2771</v>
      </c>
      <c r="J1430" t="s">
        <v>5619</v>
      </c>
      <c r="T1430" t="s">
        <v>5511</v>
      </c>
      <c r="V1430" t="s">
        <v>17045</v>
      </c>
      <c r="W1430">
        <v>1</v>
      </c>
      <c r="X1430" t="s">
        <v>7738</v>
      </c>
      <c r="AA1430">
        <f t="shared" si="19"/>
        <v>0</v>
      </c>
      <c r="AC1430">
        <f t="shared" si="17"/>
        <v>0</v>
      </c>
      <c r="AD1430">
        <f t="shared" si="18"/>
        <v>0</v>
      </c>
      <c r="AE1430" t="s">
        <v>1712</v>
      </c>
      <c r="AH1430" t="s">
        <v>4925</v>
      </c>
      <c r="AI1430" t="s">
        <v>7738</v>
      </c>
    </row>
    <row r="1431" spans="1:35" ht="10.95" customHeight="1" outlineLevel="1" x14ac:dyDescent="0.25">
      <c r="A1431" t="s">
        <v>17047</v>
      </c>
      <c r="C1431" t="s">
        <v>12986</v>
      </c>
      <c r="F1431" t="s">
        <v>6765</v>
      </c>
      <c r="G1431" s="3">
        <v>51</v>
      </c>
      <c r="H1431" s="3">
        <v>1907</v>
      </c>
      <c r="I1431" t="s">
        <v>3576</v>
      </c>
      <c r="J1431" t="s">
        <v>5040</v>
      </c>
      <c r="T1431" t="s">
        <v>5511</v>
      </c>
      <c r="V1431" t="s">
        <v>17045</v>
      </c>
      <c r="W1431">
        <v>1</v>
      </c>
      <c r="AA1431">
        <f t="shared" si="19"/>
        <v>0</v>
      </c>
      <c r="AC1431">
        <f t="shared" si="17"/>
        <v>0</v>
      </c>
      <c r="AD1431">
        <f t="shared" si="18"/>
        <v>0</v>
      </c>
      <c r="AE1431" t="s">
        <v>1712</v>
      </c>
      <c r="AH1431" t="s">
        <v>4925</v>
      </c>
      <c r="AI1431" t="s">
        <v>7738</v>
      </c>
    </row>
  </sheetData>
  <autoFilter ref="A3:AK3" xr:uid="{BDF58C15-E4BF-4015-8B87-9EAD10E565E2}"/>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F355-ABE4-4961-B44F-4C1C262BB273}">
  <dimension ref="A1:E63"/>
  <sheetViews>
    <sheetView showGridLines="0" workbookViewId="0">
      <selection activeCell="G8" sqref="G8"/>
    </sheetView>
  </sheetViews>
  <sheetFormatPr defaultRowHeight="13.2" x14ac:dyDescent="0.25"/>
  <cols>
    <col min="1" max="1" width="13" customWidth="1"/>
    <col min="2" max="5" width="11.44140625" customWidth="1"/>
  </cols>
  <sheetData>
    <row r="1" spans="1:2" ht="25.8" customHeight="1" x14ac:dyDescent="0.25">
      <c r="A1" s="136" t="s">
        <v>22287</v>
      </c>
    </row>
    <row r="2" spans="1:2" x14ac:dyDescent="0.25">
      <c r="A2" s="2" t="s">
        <v>22385</v>
      </c>
    </row>
    <row r="4" spans="1:2" x14ac:dyDescent="0.25">
      <c r="A4" s="5" t="s">
        <v>22288</v>
      </c>
      <c r="B4" s="131">
        <v>45694</v>
      </c>
    </row>
    <row r="5" spans="1:2" x14ac:dyDescent="0.25">
      <c r="A5" s="5" t="s">
        <v>22289</v>
      </c>
      <c r="B5" s="132" t="s">
        <v>22290</v>
      </c>
    </row>
    <row r="6" spans="1:2" x14ac:dyDescent="0.25">
      <c r="A6" s="5" t="s">
        <v>22291</v>
      </c>
      <c r="B6" s="132" t="s">
        <v>22292</v>
      </c>
    </row>
    <row r="8" spans="1:2" x14ac:dyDescent="0.25">
      <c r="A8" s="116">
        <f>DATABASE!K15975</f>
        <v>15097</v>
      </c>
      <c r="B8" s="43" t="s">
        <v>22296</v>
      </c>
    </row>
    <row r="9" spans="1:2" x14ac:dyDescent="0.25">
      <c r="A9" s="116">
        <f>DATABASE!Q15970</f>
        <v>10288</v>
      </c>
      <c r="B9" s="43" t="s">
        <v>22297</v>
      </c>
    </row>
    <row r="10" spans="1:2" x14ac:dyDescent="0.25">
      <c r="A10" s="128">
        <f>A9/A8</f>
        <v>0.68145989269391272</v>
      </c>
    </row>
    <row r="12" spans="1:2" x14ac:dyDescent="0.25">
      <c r="A12" s="12" t="s">
        <v>22295</v>
      </c>
    </row>
    <row r="13" spans="1:2" x14ac:dyDescent="0.25">
      <c r="A13" s="9">
        <v>1</v>
      </c>
      <c r="B13" s="43" t="s">
        <v>22280</v>
      </c>
    </row>
    <row r="14" spans="1:2" x14ac:dyDescent="0.25">
      <c r="A14" s="9">
        <v>2</v>
      </c>
      <c r="B14" s="43" t="s">
        <v>22281</v>
      </c>
    </row>
    <row r="15" spans="1:2" x14ac:dyDescent="0.25">
      <c r="A15" s="9">
        <v>3</v>
      </c>
      <c r="B15" s="43" t="s">
        <v>22293</v>
      </c>
    </row>
    <row r="16" spans="1:2" x14ac:dyDescent="0.25">
      <c r="A16" s="9">
        <v>4</v>
      </c>
      <c r="B16" s="43" t="s">
        <v>22282</v>
      </c>
    </row>
    <row r="17" spans="1:5" x14ac:dyDescent="0.25">
      <c r="A17" s="9">
        <v>5</v>
      </c>
      <c r="B17" s="43" t="s">
        <v>22283</v>
      </c>
    </row>
    <row r="18" spans="1:5" x14ac:dyDescent="0.25">
      <c r="A18" s="9">
        <v>6</v>
      </c>
      <c r="B18" s="43" t="s">
        <v>22284</v>
      </c>
    </row>
    <row r="19" spans="1:5" x14ac:dyDescent="0.25">
      <c r="A19" s="9">
        <v>7</v>
      </c>
      <c r="B19" s="43" t="s">
        <v>22285</v>
      </c>
    </row>
    <row r="21" spans="1:5" x14ac:dyDescent="0.25">
      <c r="A21" s="129" t="s">
        <v>13095</v>
      </c>
      <c r="B21" s="129" t="s">
        <v>20095</v>
      </c>
      <c r="C21" s="129" t="s">
        <v>18048</v>
      </c>
      <c r="D21" s="129" t="s">
        <v>18049</v>
      </c>
      <c r="E21" s="129" t="s">
        <v>20096</v>
      </c>
    </row>
    <row r="22" spans="1:5" x14ac:dyDescent="0.25">
      <c r="A22" s="124">
        <v>1</v>
      </c>
      <c r="B22" s="125">
        <f>DATABASE!K15980</f>
        <v>2899</v>
      </c>
      <c r="C22" s="125">
        <f>DATABASE!L15980</f>
        <v>2265</v>
      </c>
      <c r="D22" s="125">
        <f>DATABASE!M15980</f>
        <v>634</v>
      </c>
      <c r="E22" s="123">
        <f>DATABASE!N15980</f>
        <v>0.7813038978958261</v>
      </c>
    </row>
    <row r="23" spans="1:5" x14ac:dyDescent="0.25">
      <c r="A23" s="124">
        <v>2</v>
      </c>
      <c r="B23" s="125">
        <f>DATABASE!K15981</f>
        <v>466</v>
      </c>
      <c r="C23" s="125">
        <f>DATABASE!L15981</f>
        <v>378</v>
      </c>
      <c r="D23" s="125">
        <f>DATABASE!M15981</f>
        <v>88</v>
      </c>
      <c r="E23" s="123">
        <f>DATABASE!N15981</f>
        <v>0.81115879828326176</v>
      </c>
    </row>
    <row r="24" spans="1:5" x14ac:dyDescent="0.25">
      <c r="A24" s="124">
        <v>3</v>
      </c>
      <c r="B24" s="125">
        <f>DATABASE!K15982</f>
        <v>4480</v>
      </c>
      <c r="C24" s="125">
        <f>DATABASE!L15982</f>
        <v>2803</v>
      </c>
      <c r="D24" s="125">
        <f>DATABASE!M15982</f>
        <v>1677</v>
      </c>
      <c r="E24" s="123">
        <f>DATABASE!N15982</f>
        <v>0.62566964285714288</v>
      </c>
    </row>
    <row r="25" spans="1:5" x14ac:dyDescent="0.25">
      <c r="A25" s="124">
        <v>4</v>
      </c>
      <c r="B25" s="125">
        <f>DATABASE!K15983</f>
        <v>489</v>
      </c>
      <c r="C25" s="125">
        <f>DATABASE!L15983</f>
        <v>325</v>
      </c>
      <c r="D25" s="125">
        <f>DATABASE!M15983</f>
        <v>164</v>
      </c>
      <c r="E25" s="123">
        <f>DATABASE!N15983</f>
        <v>0.66462167689161555</v>
      </c>
    </row>
    <row r="26" spans="1:5" x14ac:dyDescent="0.25">
      <c r="A26" s="124">
        <v>5</v>
      </c>
      <c r="B26" s="125">
        <f>DATABASE!K15984</f>
        <v>2699</v>
      </c>
      <c r="C26" s="125">
        <f>DATABASE!L15984</f>
        <v>1664</v>
      </c>
      <c r="D26" s="125">
        <f>DATABASE!M15984</f>
        <v>1035</v>
      </c>
      <c r="E26" s="123">
        <f>DATABASE!N15984</f>
        <v>0.61652463875509445</v>
      </c>
    </row>
    <row r="27" spans="1:5" x14ac:dyDescent="0.25">
      <c r="A27" s="124">
        <v>6</v>
      </c>
      <c r="B27" s="125">
        <f>DATABASE!K15985</f>
        <v>1465</v>
      </c>
      <c r="C27" s="125">
        <f>DATABASE!L15985</f>
        <v>958</v>
      </c>
      <c r="D27" s="125">
        <f>DATABASE!M15985</f>
        <v>507</v>
      </c>
      <c r="E27" s="123">
        <f>DATABASE!N15985</f>
        <v>0.65392491467576797</v>
      </c>
    </row>
    <row r="28" spans="1:5" x14ac:dyDescent="0.25">
      <c r="A28" s="124">
        <v>7</v>
      </c>
      <c r="B28" s="125">
        <f>DATABASE!K15986</f>
        <v>2599</v>
      </c>
      <c r="C28" s="125">
        <f>DATABASE!L15986</f>
        <v>1895</v>
      </c>
      <c r="D28" s="125">
        <f>DATABASE!M15986</f>
        <v>704</v>
      </c>
      <c r="E28" s="123">
        <f>DATABASE!N15986</f>
        <v>0.72912658714890344</v>
      </c>
    </row>
    <row r="29" spans="1:5" x14ac:dyDescent="0.25">
      <c r="A29" s="129" t="s">
        <v>22311</v>
      </c>
      <c r="B29" s="126">
        <f>DATABASE!K15987</f>
        <v>15097</v>
      </c>
      <c r="C29" s="126">
        <f>DATABASE!L15987</f>
        <v>10288</v>
      </c>
      <c r="D29" s="126">
        <f>DATABASE!M15987</f>
        <v>4809</v>
      </c>
      <c r="E29" s="127">
        <f>DATABASE!N15987</f>
        <v>0.68145989269391272</v>
      </c>
    </row>
    <row r="30" spans="1:5" x14ac:dyDescent="0.25">
      <c r="E30" s="130" t="s">
        <v>22273</v>
      </c>
    </row>
    <row r="31" spans="1:5" x14ac:dyDescent="0.25">
      <c r="A31" s="51"/>
      <c r="B31" s="51"/>
      <c r="C31" s="51"/>
      <c r="D31" s="51"/>
      <c r="E31" s="51"/>
    </row>
    <row r="32" spans="1:5" x14ac:dyDescent="0.25">
      <c r="A32" s="117" t="s">
        <v>22386</v>
      </c>
      <c r="B32" s="51"/>
      <c r="C32" s="51"/>
      <c r="D32" s="51"/>
      <c r="E32" s="51"/>
    </row>
    <row r="33" spans="1:5" x14ac:dyDescent="0.25">
      <c r="A33" s="118">
        <f>DATABASE!K15974</f>
        <v>15692</v>
      </c>
      <c r="B33" s="123">
        <f>DATABASE!J15974</f>
        <v>1</v>
      </c>
      <c r="C33" s="119" t="s">
        <v>22277</v>
      </c>
      <c r="D33" s="120"/>
      <c r="E33" s="51"/>
    </row>
    <row r="34" spans="1:5" x14ac:dyDescent="0.25">
      <c r="A34" s="118">
        <f>DATABASE!K15970</f>
        <v>10288</v>
      </c>
      <c r="B34" s="123">
        <f>DATABASE!J15970</f>
        <v>0.65562069844506754</v>
      </c>
      <c r="C34" s="119" t="s">
        <v>22297</v>
      </c>
      <c r="D34" s="120"/>
      <c r="E34" s="51"/>
    </row>
    <row r="35" spans="1:5" x14ac:dyDescent="0.25">
      <c r="A35" s="118">
        <f>DATABASE!K15971</f>
        <v>4781</v>
      </c>
      <c r="B35" s="123">
        <f>DATABASE!J15971</f>
        <v>0.3046775426969156</v>
      </c>
      <c r="C35" s="119" t="s">
        <v>22298</v>
      </c>
      <c r="D35" s="120"/>
      <c r="E35" s="51"/>
    </row>
    <row r="36" spans="1:5" x14ac:dyDescent="0.25">
      <c r="A36" s="118">
        <f>DATABASE!K15972</f>
        <v>28</v>
      </c>
      <c r="B36" s="133">
        <f>DATABASE!J15972</f>
        <v>1.7843487127198571E-3</v>
      </c>
      <c r="C36" s="119" t="s">
        <v>22299</v>
      </c>
      <c r="D36" s="120"/>
      <c r="E36" s="51"/>
    </row>
    <row r="37" spans="1:5" x14ac:dyDescent="0.25">
      <c r="A37" s="118">
        <f>DATABASE!K15973</f>
        <v>595</v>
      </c>
      <c r="B37" s="123">
        <f>DATABASE!J15973</f>
        <v>3.7917410145296968E-2</v>
      </c>
      <c r="C37" s="119" t="s">
        <v>22300</v>
      </c>
      <c r="D37" s="120"/>
      <c r="E37" s="51"/>
    </row>
    <row r="38" spans="1:5" x14ac:dyDescent="0.25">
      <c r="A38" s="118">
        <f>DATABASE!K15975</f>
        <v>15097</v>
      </c>
      <c r="B38" s="124"/>
      <c r="C38" s="119" t="s">
        <v>22301</v>
      </c>
      <c r="D38" s="120"/>
      <c r="E38" s="51"/>
    </row>
    <row r="39" spans="1:5" x14ac:dyDescent="0.25">
      <c r="A39" s="120"/>
      <c r="B39" s="120"/>
      <c r="C39" s="120"/>
      <c r="D39" s="120"/>
      <c r="E39" s="51"/>
    </row>
    <row r="40" spans="1:5" x14ac:dyDescent="0.25">
      <c r="A40" s="121" t="s">
        <v>22312</v>
      </c>
      <c r="B40" s="120"/>
      <c r="C40" s="120"/>
      <c r="D40" s="120"/>
      <c r="E40" s="51"/>
    </row>
    <row r="41" spans="1:5" x14ac:dyDescent="0.25">
      <c r="A41" s="118">
        <f>DATABASE!B15970</f>
        <v>275</v>
      </c>
      <c r="B41" s="43" t="s">
        <v>22313</v>
      </c>
      <c r="C41" s="51"/>
      <c r="D41" s="51"/>
      <c r="E41" s="51"/>
    </row>
    <row r="42" spans="1:5" x14ac:dyDescent="0.25">
      <c r="A42" s="118">
        <f>DATABASE!T15970</f>
        <v>214</v>
      </c>
      <c r="B42" s="43" t="s">
        <v>22276</v>
      </c>
      <c r="C42" s="51"/>
      <c r="D42" s="51"/>
      <c r="E42" s="51"/>
    </row>
    <row r="43" spans="1:5" x14ac:dyDescent="0.25">
      <c r="A43" s="118">
        <f>DATABASE!N15970</f>
        <v>667004</v>
      </c>
      <c r="B43" s="43" t="s">
        <v>22308</v>
      </c>
      <c r="C43" s="120"/>
      <c r="D43" s="120"/>
      <c r="E43" s="51"/>
    </row>
    <row r="44" spans="1:5" x14ac:dyDescent="0.25">
      <c r="A44" s="118">
        <f>DATABASE!N15971</f>
        <v>103986</v>
      </c>
      <c r="B44" s="43" t="s">
        <v>22309</v>
      </c>
      <c r="C44" s="120"/>
      <c r="D44" s="120"/>
      <c r="E44" s="51"/>
    </row>
    <row r="45" spans="1:5" x14ac:dyDescent="0.25">
      <c r="A45" s="118">
        <f>DATABASE!N15972</f>
        <v>770990</v>
      </c>
      <c r="B45" s="43" t="s">
        <v>22310</v>
      </c>
      <c r="C45" s="120"/>
      <c r="D45" s="120"/>
      <c r="E45" s="51"/>
    </row>
    <row r="46" spans="1:5" x14ac:dyDescent="0.25">
      <c r="A46" s="122">
        <f>DATABASE!N15973</f>
        <v>2.0353052568775211E-2</v>
      </c>
      <c r="B46" s="43" t="s">
        <v>22314</v>
      </c>
      <c r="C46" s="120"/>
      <c r="D46" s="120"/>
      <c r="E46" s="51"/>
    </row>
    <row r="47" spans="1:5" x14ac:dyDescent="0.25">
      <c r="A47" s="120"/>
      <c r="B47" s="120"/>
      <c r="C47" s="120"/>
      <c r="D47" s="120"/>
      <c r="E47" s="51"/>
    </row>
    <row r="48" spans="1:5" x14ac:dyDescent="0.25">
      <c r="A48" s="117" t="s">
        <v>22286</v>
      </c>
      <c r="B48" s="51"/>
      <c r="C48" s="51"/>
      <c r="D48" s="51"/>
      <c r="E48" s="51"/>
    </row>
    <row r="49" spans="1:5" x14ac:dyDescent="0.25">
      <c r="A49" s="118">
        <f>DATABASE!R15974</f>
        <v>389</v>
      </c>
      <c r="B49" s="43" t="s">
        <v>22307</v>
      </c>
      <c r="C49" s="51"/>
      <c r="D49" s="51"/>
      <c r="E49" s="51"/>
    </row>
    <row r="50" spans="1:5" x14ac:dyDescent="0.25">
      <c r="A50" s="118">
        <f>DATABASE!R15970</f>
        <v>365</v>
      </c>
      <c r="B50" s="46" t="s">
        <v>22297</v>
      </c>
      <c r="C50" s="51"/>
      <c r="D50" s="51"/>
      <c r="E50" s="51"/>
    </row>
    <row r="51" spans="1:5" x14ac:dyDescent="0.25">
      <c r="A51" s="118">
        <f>DATABASE!S15974</f>
        <v>674</v>
      </c>
      <c r="B51" s="43" t="s">
        <v>22306</v>
      </c>
      <c r="C51" s="51"/>
      <c r="D51" s="51"/>
      <c r="E51" s="51"/>
    </row>
    <row r="52" spans="1:5" x14ac:dyDescent="0.25">
      <c r="A52" s="118">
        <f>DATABASE!S15970</f>
        <v>640</v>
      </c>
      <c r="B52" s="46" t="s">
        <v>22297</v>
      </c>
      <c r="C52" s="51"/>
      <c r="D52" s="51"/>
      <c r="E52" s="51"/>
    </row>
    <row r="53" spans="1:5" x14ac:dyDescent="0.25">
      <c r="A53" s="51"/>
      <c r="B53" s="70"/>
      <c r="C53" s="51"/>
      <c r="D53" s="51"/>
      <c r="E53" s="51"/>
    </row>
    <row r="54" spans="1:5" x14ac:dyDescent="0.25">
      <c r="A54" s="117" t="s">
        <v>22275</v>
      </c>
      <c r="B54" s="51"/>
      <c r="C54" s="51"/>
      <c r="D54" s="51"/>
      <c r="E54" s="51"/>
    </row>
    <row r="55" spans="1:5" x14ac:dyDescent="0.25">
      <c r="A55" s="118">
        <f>DATABASE!X15970</f>
        <v>268</v>
      </c>
      <c r="B55" s="43" t="s">
        <v>22390</v>
      </c>
      <c r="C55" s="51"/>
      <c r="D55" s="51"/>
      <c r="E55" s="51"/>
    </row>
    <row r="56" spans="1:5" x14ac:dyDescent="0.25">
      <c r="A56" s="118">
        <f>DATABASE!Y15970</f>
        <v>59</v>
      </c>
      <c r="B56" s="43" t="s">
        <v>22302</v>
      </c>
      <c r="C56" s="51"/>
      <c r="D56" s="51"/>
      <c r="E56" s="51"/>
    </row>
    <row r="57" spans="1:5" x14ac:dyDescent="0.25">
      <c r="A57" s="118">
        <f>DATABASE!Z15970</f>
        <v>2364</v>
      </c>
      <c r="B57" s="43" t="s">
        <v>22303</v>
      </c>
      <c r="C57" s="51"/>
      <c r="D57" s="51"/>
      <c r="E57" s="51"/>
    </row>
    <row r="58" spans="1:5" x14ac:dyDescent="0.25">
      <c r="A58" s="118">
        <f>DATABASE!AA15970</f>
        <v>121</v>
      </c>
      <c r="B58" s="43" t="s">
        <v>22304</v>
      </c>
      <c r="C58" s="51"/>
      <c r="D58" s="51"/>
      <c r="E58" s="51"/>
    </row>
    <row r="59" spans="1:5" x14ac:dyDescent="0.25">
      <c r="A59" s="118">
        <f>DATABASE!AB15970</f>
        <v>156</v>
      </c>
      <c r="B59" s="43" t="s">
        <v>22305</v>
      </c>
      <c r="C59" s="51"/>
      <c r="D59" s="51"/>
      <c r="E59" s="51"/>
    </row>
    <row r="60" spans="1:5" x14ac:dyDescent="0.25">
      <c r="A60" s="51"/>
      <c r="B60" s="51"/>
      <c r="C60" s="51"/>
      <c r="D60" s="51"/>
      <c r="E60" s="51"/>
    </row>
    <row r="61" spans="1:5" x14ac:dyDescent="0.25">
      <c r="A61" s="117" t="s">
        <v>18037</v>
      </c>
      <c r="B61" s="51"/>
      <c r="C61" s="51"/>
      <c r="D61" s="51"/>
      <c r="E61" s="51"/>
    </row>
    <row r="62" spans="1:5" x14ac:dyDescent="0.25">
      <c r="A62" s="118">
        <f>DATABASE!AD15970</f>
        <v>927</v>
      </c>
      <c r="B62" s="43" t="s">
        <v>22278</v>
      </c>
      <c r="C62" s="51"/>
      <c r="D62" s="51"/>
      <c r="E62" s="51"/>
    </row>
    <row r="63" spans="1:5" x14ac:dyDescent="0.25">
      <c r="A63" s="118">
        <f>DATABASE!AE15970</f>
        <v>108</v>
      </c>
      <c r="B63" s="43" t="s">
        <v>22279</v>
      </c>
      <c r="C63" s="51"/>
      <c r="D63" s="51"/>
      <c r="E63" s="51"/>
    </row>
  </sheetData>
  <hyperlinks>
    <hyperlink ref="B5" r:id="rId1" xr:uid="{D13B5CAC-CE88-4D92-94AC-459E3A381697}"/>
    <hyperlink ref="B6" r:id="rId2" xr:uid="{E98A2645-10F1-4C62-8142-AACD3235A07A}"/>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20B79-4727-43AE-9DD9-8C563685DFC6}">
  <dimension ref="A1:W279"/>
  <sheetViews>
    <sheetView workbookViewId="0">
      <pane ySplit="2" topLeftCell="A3" activePane="bottomLeft" state="frozen"/>
      <selection pane="bottomLeft" activeCell="F14" sqref="F14"/>
    </sheetView>
  </sheetViews>
  <sheetFormatPr defaultColWidth="8.77734375" defaultRowHeight="13.2" x14ac:dyDescent="0.25"/>
  <cols>
    <col min="1" max="1" width="26.44140625" customWidth="1"/>
    <col min="2" max="2" width="10" hidden="1" customWidth="1"/>
    <col min="3" max="3" width="13.6640625" customWidth="1"/>
    <col min="4" max="4" width="10.88671875" customWidth="1"/>
    <col min="5" max="7" width="8.5546875" customWidth="1"/>
    <col min="8" max="8" width="9.21875" customWidth="1"/>
    <col min="9" max="9" width="7.21875" style="19" customWidth="1"/>
    <col min="10" max="23" width="7.21875" customWidth="1"/>
  </cols>
  <sheetData>
    <row r="1" spans="1:23" ht="21" x14ac:dyDescent="0.4">
      <c r="A1" s="18" t="s">
        <v>21494</v>
      </c>
    </row>
    <row r="2" spans="1:23" ht="39.6" x14ac:dyDescent="0.25">
      <c r="A2" s="40" t="s">
        <v>6230</v>
      </c>
      <c r="B2" s="40" t="s">
        <v>6230</v>
      </c>
      <c r="C2" s="40" t="s">
        <v>11995</v>
      </c>
      <c r="D2" s="41" t="s">
        <v>11993</v>
      </c>
      <c r="E2" s="40" t="s">
        <v>10262</v>
      </c>
      <c r="F2" s="40" t="s">
        <v>18034</v>
      </c>
      <c r="G2" s="42" t="s">
        <v>22216</v>
      </c>
      <c r="H2" s="40" t="s">
        <v>18035</v>
      </c>
      <c r="I2" s="42" t="s">
        <v>22214</v>
      </c>
      <c r="J2" s="40" t="s">
        <v>18181</v>
      </c>
      <c r="K2" s="40" t="s">
        <v>18182</v>
      </c>
      <c r="L2" s="40" t="s">
        <v>18183</v>
      </c>
      <c r="M2" s="40" t="s">
        <v>18184</v>
      </c>
      <c r="N2" s="40" t="s">
        <v>18185</v>
      </c>
      <c r="O2" s="40" t="s">
        <v>18186</v>
      </c>
      <c r="P2" s="40" t="s">
        <v>18187</v>
      </c>
      <c r="Q2" s="40" t="s">
        <v>18188</v>
      </c>
      <c r="R2" s="40" t="s">
        <v>18189</v>
      </c>
      <c r="S2" s="40" t="s">
        <v>18190</v>
      </c>
      <c r="T2" s="40" t="s">
        <v>18191</v>
      </c>
      <c r="U2" s="40" t="s">
        <v>18192</v>
      </c>
      <c r="V2" s="40" t="s">
        <v>18193</v>
      </c>
      <c r="W2" s="40" t="s">
        <v>18194</v>
      </c>
    </row>
    <row r="3" spans="1:23" x14ac:dyDescent="0.25">
      <c r="A3" t="s">
        <v>18888</v>
      </c>
      <c r="B3" t="s">
        <v>19160</v>
      </c>
      <c r="C3" t="str">
        <f>DATABASE!B2</f>
        <v>Finland</v>
      </c>
      <c r="D3" t="str">
        <f>DATABASE!C2</f>
        <v>Europe</v>
      </c>
      <c r="E3" s="24">
        <f>DATABASE!N2</f>
        <v>501</v>
      </c>
      <c r="F3">
        <f>DATABASE!O2</f>
        <v>11</v>
      </c>
      <c r="G3">
        <f>DATABASE!Q2</f>
        <v>11</v>
      </c>
      <c r="H3" s="134">
        <f>DATABASE!M2</f>
        <v>22.1</v>
      </c>
      <c r="I3" s="19" t="str">
        <f>DATABASE!T2</f>
        <v>Y</v>
      </c>
      <c r="J3">
        <f>DATABASE!AE2</f>
        <v>0</v>
      </c>
      <c r="K3">
        <f>DATABASE!AI2</f>
        <v>0</v>
      </c>
      <c r="L3">
        <f>DATABASE!AJ2</f>
        <v>0</v>
      </c>
      <c r="M3">
        <f>DATABASE!AK2</f>
        <v>4</v>
      </c>
      <c r="N3">
        <f>DATABASE!AL2</f>
        <v>4</v>
      </c>
      <c r="O3">
        <f>DATABASE!AM2</f>
        <v>0</v>
      </c>
      <c r="P3">
        <f>DATABASE!AN2</f>
        <v>0</v>
      </c>
      <c r="Q3">
        <f>DATABASE!AO2</f>
        <v>0</v>
      </c>
      <c r="R3">
        <f>DATABASE!AP2</f>
        <v>0</v>
      </c>
      <c r="S3">
        <f>DATABASE!AQ2</f>
        <v>5</v>
      </c>
      <c r="T3">
        <f>DATABASE!AR2</f>
        <v>5</v>
      </c>
      <c r="U3">
        <f>DATABASE!AS2</f>
        <v>2</v>
      </c>
      <c r="V3">
        <f>DATABASE!AT2</f>
        <v>2</v>
      </c>
      <c r="W3">
        <f>DATABASE!AU2</f>
        <v>0</v>
      </c>
    </row>
    <row r="4" spans="1:23" x14ac:dyDescent="0.25">
      <c r="A4" t="s">
        <v>18889</v>
      </c>
      <c r="B4" t="s">
        <v>19161</v>
      </c>
      <c r="C4" t="str">
        <f>DATABASE!B14</f>
        <v>UAE</v>
      </c>
      <c r="D4" t="str">
        <f>DATABASE!C14</f>
        <v>Asia</v>
      </c>
      <c r="E4" s="24">
        <f>DATABASE!N14</f>
        <v>96</v>
      </c>
      <c r="F4">
        <f>DATABASE!O14</f>
        <v>3</v>
      </c>
      <c r="G4">
        <f>DATABASE!Q14</f>
        <v>3</v>
      </c>
      <c r="H4" s="134">
        <f>DATABASE!M14</f>
        <v>20.34</v>
      </c>
      <c r="I4" s="19" t="str">
        <f>DATABASE!T14</f>
        <v>N</v>
      </c>
      <c r="J4">
        <f>DATABASE!AE14</f>
        <v>3</v>
      </c>
      <c r="K4">
        <f>DATABASE!AI14</f>
        <v>3</v>
      </c>
      <c r="L4">
        <f>DATABASE!AJ14</f>
        <v>3</v>
      </c>
      <c r="M4">
        <f>DATABASE!AK14</f>
        <v>0</v>
      </c>
      <c r="N4">
        <f>DATABASE!AL14</f>
        <v>0</v>
      </c>
      <c r="O4">
        <f>DATABASE!AM14</f>
        <v>0</v>
      </c>
      <c r="P4">
        <f>DATABASE!AN14</f>
        <v>0</v>
      </c>
      <c r="Q4">
        <f>DATABASE!AO14</f>
        <v>0</v>
      </c>
      <c r="R4">
        <f>DATABASE!AP14</f>
        <v>0</v>
      </c>
      <c r="S4">
        <f>DATABASE!AQ14</f>
        <v>0</v>
      </c>
      <c r="T4">
        <f>DATABASE!AR14</f>
        <v>0</v>
      </c>
      <c r="U4">
        <f>DATABASE!AS14</f>
        <v>0</v>
      </c>
      <c r="V4">
        <f>DATABASE!AT14</f>
        <v>0</v>
      </c>
      <c r="W4">
        <f>DATABASE!AU14</f>
        <v>0</v>
      </c>
    </row>
    <row r="5" spans="1:23" x14ac:dyDescent="0.25">
      <c r="A5" t="s">
        <v>18890</v>
      </c>
      <c r="B5" t="s">
        <v>19162</v>
      </c>
      <c r="C5" t="str">
        <f>DATABASE!B18</f>
        <v>Yemen</v>
      </c>
      <c r="D5" t="str">
        <f>DATABASE!C18</f>
        <v>Asia</v>
      </c>
      <c r="E5" s="24">
        <f>DATABASE!N18</f>
        <v>90</v>
      </c>
      <c r="F5">
        <f>DATABASE!O18</f>
        <v>6</v>
      </c>
      <c r="G5">
        <f>DATABASE!Q18</f>
        <v>6</v>
      </c>
      <c r="H5" s="134">
        <f>DATABASE!M18</f>
        <v>15</v>
      </c>
      <c r="I5" s="19" t="str">
        <f>DATABASE!T18</f>
        <v>N</v>
      </c>
      <c r="J5">
        <f>DATABASE!AE18</f>
        <v>0</v>
      </c>
      <c r="K5">
        <f>DATABASE!AI18</f>
        <v>0</v>
      </c>
      <c r="L5">
        <f>DATABASE!AJ18</f>
        <v>0</v>
      </c>
      <c r="M5">
        <f>DATABASE!AK18</f>
        <v>0</v>
      </c>
      <c r="N5">
        <f>DATABASE!AL18</f>
        <v>0</v>
      </c>
      <c r="O5">
        <f>DATABASE!AM18</f>
        <v>0</v>
      </c>
      <c r="P5">
        <f>DATABASE!AN18</f>
        <v>0</v>
      </c>
      <c r="Q5">
        <f>DATABASE!AO18</f>
        <v>0</v>
      </c>
      <c r="R5">
        <f>DATABASE!AP18</f>
        <v>0</v>
      </c>
      <c r="S5">
        <f>DATABASE!AQ18</f>
        <v>6</v>
      </c>
      <c r="T5">
        <f>DATABASE!AR18</f>
        <v>6</v>
      </c>
      <c r="U5">
        <f>DATABASE!AS18</f>
        <v>0</v>
      </c>
      <c r="V5">
        <f>DATABASE!AT18</f>
        <v>0</v>
      </c>
      <c r="W5">
        <f>DATABASE!AU18</f>
        <v>0</v>
      </c>
    </row>
    <row r="6" spans="1:23" x14ac:dyDescent="0.25">
      <c r="A6" t="s">
        <v>18891</v>
      </c>
      <c r="B6" t="s">
        <v>19163</v>
      </c>
      <c r="C6" t="str">
        <f>DATABASE!B25</f>
        <v>Djibouti</v>
      </c>
      <c r="D6" t="str">
        <f>DATABASE!C25</f>
        <v>Africa</v>
      </c>
      <c r="E6" s="24">
        <f>DATABASE!N25</f>
        <v>172</v>
      </c>
      <c r="F6">
        <f>DATABASE!O25</f>
        <v>10</v>
      </c>
      <c r="G6">
        <f>DATABASE!Q25</f>
        <v>10</v>
      </c>
      <c r="H6" s="134">
        <f>DATABASE!M25</f>
        <v>43.5</v>
      </c>
      <c r="I6" s="19" t="str">
        <f>DATABASE!T25</f>
        <v>N</v>
      </c>
      <c r="J6">
        <f>DATABASE!AE25</f>
        <v>0</v>
      </c>
      <c r="K6">
        <f>DATABASE!AI25</f>
        <v>0</v>
      </c>
      <c r="L6">
        <f>DATABASE!AJ25</f>
        <v>0</v>
      </c>
      <c r="M6">
        <f>DATABASE!AK25</f>
        <v>0</v>
      </c>
      <c r="N6">
        <f>DATABASE!AL25</f>
        <v>0</v>
      </c>
      <c r="O6">
        <f>DATABASE!AM25</f>
        <v>0</v>
      </c>
      <c r="P6">
        <f>DATABASE!AN25</f>
        <v>0</v>
      </c>
      <c r="Q6">
        <f>DATABASE!AO25</f>
        <v>0</v>
      </c>
      <c r="R6">
        <f>DATABASE!AP25</f>
        <v>0</v>
      </c>
      <c r="S6">
        <f>DATABASE!AQ25</f>
        <v>6</v>
      </c>
      <c r="T6">
        <f>DATABASE!AR25</f>
        <v>6</v>
      </c>
      <c r="U6">
        <f>DATABASE!AS25</f>
        <v>0</v>
      </c>
      <c r="V6">
        <f>DATABASE!AT25</f>
        <v>0</v>
      </c>
      <c r="W6">
        <f>DATABASE!AU25</f>
        <v>4</v>
      </c>
    </row>
    <row r="7" spans="1:23" x14ac:dyDescent="0.25">
      <c r="A7" t="s">
        <v>18892</v>
      </c>
      <c r="B7" t="s">
        <v>14184</v>
      </c>
      <c r="C7" t="str">
        <f>DATABASE!B36</f>
        <v>Afghanistan</v>
      </c>
      <c r="D7" t="str">
        <f>DATABASE!C36</f>
        <v>Asia</v>
      </c>
      <c r="E7" s="24">
        <f>DATABASE!N36</f>
        <v>2434</v>
      </c>
      <c r="F7">
        <f>DATABASE!O36</f>
        <v>7</v>
      </c>
      <c r="G7">
        <f>DATABASE!Q36</f>
        <v>7</v>
      </c>
      <c r="H7" s="134">
        <f>DATABASE!M36</f>
        <v>4.2</v>
      </c>
      <c r="I7" s="19" t="str">
        <f>DATABASE!T36</f>
        <v>Y</v>
      </c>
      <c r="J7">
        <f>DATABASE!AE36</f>
        <v>1</v>
      </c>
      <c r="K7">
        <f>DATABASE!AI36</f>
        <v>1</v>
      </c>
      <c r="L7">
        <f>DATABASE!AJ36</f>
        <v>1</v>
      </c>
      <c r="M7">
        <f>DATABASE!AK36</f>
        <v>0</v>
      </c>
      <c r="N7">
        <f>DATABASE!AL36</f>
        <v>0</v>
      </c>
      <c r="O7">
        <f>DATABASE!AM36</f>
        <v>0</v>
      </c>
      <c r="P7">
        <f>DATABASE!AN36</f>
        <v>0</v>
      </c>
      <c r="Q7">
        <f>DATABASE!AO36</f>
        <v>0</v>
      </c>
      <c r="R7">
        <f>DATABASE!AP36</f>
        <v>0</v>
      </c>
      <c r="S7">
        <f>DATABASE!AQ36</f>
        <v>0</v>
      </c>
      <c r="T7">
        <f>DATABASE!AR36</f>
        <v>0</v>
      </c>
      <c r="U7">
        <f>DATABASE!AS36</f>
        <v>0</v>
      </c>
      <c r="V7">
        <f>DATABASE!AT36</f>
        <v>0</v>
      </c>
      <c r="W7">
        <f>DATABASE!AU36</f>
        <v>6</v>
      </c>
    </row>
    <row r="8" spans="1:23" x14ac:dyDescent="0.25">
      <c r="A8" t="s">
        <v>18893</v>
      </c>
      <c r="B8" t="s">
        <v>19164</v>
      </c>
      <c r="C8" t="str">
        <f>DATABASE!B44</f>
        <v>Cook Islands</v>
      </c>
      <c r="D8" t="str">
        <f>DATABASE!C44</f>
        <v>Oceania</v>
      </c>
      <c r="E8" s="24">
        <f>DATABASE!N44</f>
        <v>1095</v>
      </c>
      <c r="F8">
        <f>DATABASE!O44</f>
        <v>30</v>
      </c>
      <c r="G8">
        <f>DATABASE!Q44</f>
        <v>30</v>
      </c>
      <c r="H8" s="134">
        <f>DATABASE!M44</f>
        <v>109.44999999999999</v>
      </c>
      <c r="I8" s="19" t="str">
        <f>DATABASE!T44</f>
        <v>Y</v>
      </c>
      <c r="J8">
        <f>DATABASE!AE44</f>
        <v>0</v>
      </c>
      <c r="K8">
        <f>DATABASE!AI44</f>
        <v>0</v>
      </c>
      <c r="L8">
        <f>DATABASE!AJ44</f>
        <v>0</v>
      </c>
      <c r="M8">
        <f>DATABASE!AK44</f>
        <v>0</v>
      </c>
      <c r="N8">
        <f>DATABASE!AL44</f>
        <v>0</v>
      </c>
      <c r="O8">
        <f>DATABASE!AM44</f>
        <v>3</v>
      </c>
      <c r="P8">
        <f>DATABASE!AN44</f>
        <v>3</v>
      </c>
      <c r="Q8">
        <f>DATABASE!AO44</f>
        <v>0</v>
      </c>
      <c r="R8">
        <f>DATABASE!AP44</f>
        <v>0</v>
      </c>
      <c r="S8">
        <f>DATABASE!AQ44</f>
        <v>5</v>
      </c>
      <c r="T8">
        <f>DATABASE!AR44</f>
        <v>5</v>
      </c>
      <c r="U8">
        <f>DATABASE!AS44</f>
        <v>22</v>
      </c>
      <c r="V8">
        <f>DATABASE!AT44</f>
        <v>22</v>
      </c>
      <c r="W8">
        <f>DATABASE!AU44</f>
        <v>0</v>
      </c>
    </row>
    <row r="9" spans="1:23" x14ac:dyDescent="0.25">
      <c r="A9" t="s">
        <v>18894</v>
      </c>
      <c r="B9" t="s">
        <v>19165</v>
      </c>
      <c r="C9" t="str">
        <f>DATABASE!B75</f>
        <v>UAE</v>
      </c>
      <c r="D9" t="str">
        <f>DATABASE!C75</f>
        <v>Asia</v>
      </c>
      <c r="E9" s="24">
        <f>DATABASE!N75</f>
        <v>3154</v>
      </c>
      <c r="F9">
        <f>DATABASE!O75</f>
        <v>86</v>
      </c>
      <c r="G9">
        <f>DATABASE!Q75</f>
        <v>52</v>
      </c>
      <c r="H9" s="134">
        <f>DATABASE!M75</f>
        <v>97.750000000000028</v>
      </c>
      <c r="I9" s="19" t="str">
        <f>DATABASE!T75</f>
        <v>N</v>
      </c>
      <c r="J9">
        <f>DATABASE!AE75</f>
        <v>29</v>
      </c>
      <c r="K9">
        <f>DATABASE!AI75</f>
        <v>9</v>
      </c>
      <c r="L9">
        <f>DATABASE!AJ75</f>
        <v>9</v>
      </c>
      <c r="M9">
        <f>DATABASE!AK75</f>
        <v>0</v>
      </c>
      <c r="N9">
        <f>DATABASE!AL75</f>
        <v>0</v>
      </c>
      <c r="O9">
        <f>DATABASE!AM75</f>
        <v>23</v>
      </c>
      <c r="P9">
        <f>DATABASE!AN75</f>
        <v>20</v>
      </c>
      <c r="Q9">
        <f>DATABASE!AO75</f>
        <v>49</v>
      </c>
      <c r="R9">
        <f>DATABASE!AP75</f>
        <v>21</v>
      </c>
      <c r="S9">
        <f>DATABASE!AQ75</f>
        <v>2</v>
      </c>
      <c r="T9">
        <f>DATABASE!AR75</f>
        <v>2</v>
      </c>
      <c r="U9">
        <f>DATABASE!AS75</f>
        <v>0</v>
      </c>
      <c r="V9">
        <f>DATABASE!AT75</f>
        <v>0</v>
      </c>
      <c r="W9">
        <f>DATABASE!AU75</f>
        <v>0</v>
      </c>
    </row>
    <row r="10" spans="1:23" x14ac:dyDescent="0.25">
      <c r="A10" t="s">
        <v>18895</v>
      </c>
      <c r="B10" t="s">
        <v>12546</v>
      </c>
      <c r="C10" t="str">
        <f>DATABASE!B162</f>
        <v>Albania</v>
      </c>
      <c r="D10" t="str">
        <f>DATABASE!C162</f>
        <v>Europe</v>
      </c>
      <c r="E10" s="24">
        <f>DATABASE!N162</f>
        <v>3755</v>
      </c>
      <c r="F10">
        <f>DATABASE!O162</f>
        <v>11</v>
      </c>
      <c r="G10">
        <f>DATABASE!Q162</f>
        <v>11</v>
      </c>
      <c r="H10" s="134">
        <f>DATABASE!M162</f>
        <v>94.8</v>
      </c>
      <c r="I10" s="19" t="str">
        <f>DATABASE!T162</f>
        <v>Y</v>
      </c>
      <c r="J10">
        <f>DATABASE!AE162</f>
        <v>9</v>
      </c>
      <c r="K10">
        <f>DATABASE!AI162</f>
        <v>11</v>
      </c>
      <c r="L10">
        <f>DATABASE!AJ162</f>
        <v>11</v>
      </c>
      <c r="M10">
        <f>DATABASE!AK162</f>
        <v>0</v>
      </c>
      <c r="N10">
        <f>DATABASE!AL162</f>
        <v>0</v>
      </c>
      <c r="O10">
        <f>DATABASE!AM162</f>
        <v>0</v>
      </c>
      <c r="P10">
        <f>DATABASE!AN162</f>
        <v>0</v>
      </c>
      <c r="Q10">
        <f>DATABASE!AO162</f>
        <v>0</v>
      </c>
      <c r="R10">
        <f>DATABASE!AP162</f>
        <v>0</v>
      </c>
      <c r="S10">
        <f>DATABASE!AQ162</f>
        <v>0</v>
      </c>
      <c r="T10">
        <f>DATABASE!AR162</f>
        <v>0</v>
      </c>
      <c r="U10">
        <f>DATABASE!AS162</f>
        <v>0</v>
      </c>
      <c r="V10">
        <f>DATABASE!AT162</f>
        <v>0</v>
      </c>
      <c r="W10">
        <f>DATABASE!AU162</f>
        <v>0</v>
      </c>
    </row>
    <row r="11" spans="1:23" x14ac:dyDescent="0.25">
      <c r="A11" t="s">
        <v>18896</v>
      </c>
      <c r="B11" t="s">
        <v>11996</v>
      </c>
      <c r="C11" t="str">
        <f>DATABASE!B174</f>
        <v>Algeria</v>
      </c>
      <c r="D11" t="str">
        <f>DATABASE!C174</f>
        <v>Africa</v>
      </c>
      <c r="E11" s="24">
        <f>DATABASE!N174</f>
        <v>1971</v>
      </c>
      <c r="F11">
        <f>DATABASE!O174</f>
        <v>17</v>
      </c>
      <c r="G11">
        <f>DATABASE!Q174</f>
        <v>17</v>
      </c>
      <c r="H11" s="134">
        <f>DATABASE!M174</f>
        <v>46.599999999999987</v>
      </c>
      <c r="I11" s="19" t="str">
        <f>DATABASE!T174</f>
        <v>Y</v>
      </c>
      <c r="J11">
        <f>DATABASE!AE174</f>
        <v>0</v>
      </c>
      <c r="K11">
        <f>DATABASE!AI174</f>
        <v>0</v>
      </c>
      <c r="L11">
        <f>DATABASE!AJ174</f>
        <v>0</v>
      </c>
      <c r="M11">
        <f>DATABASE!AK174</f>
        <v>1</v>
      </c>
      <c r="N11">
        <f>DATABASE!AL174</f>
        <v>1</v>
      </c>
      <c r="O11">
        <f>DATABASE!AM174</f>
        <v>0</v>
      </c>
      <c r="P11">
        <f>DATABASE!AN174</f>
        <v>0</v>
      </c>
      <c r="Q11">
        <f>DATABASE!AO174</f>
        <v>0</v>
      </c>
      <c r="R11">
        <f>DATABASE!AP174</f>
        <v>0</v>
      </c>
      <c r="S11">
        <f>DATABASE!AQ174</f>
        <v>0</v>
      </c>
      <c r="T11">
        <f>DATABASE!AR174</f>
        <v>0</v>
      </c>
      <c r="U11">
        <f>DATABASE!AS174</f>
        <v>0</v>
      </c>
      <c r="V11">
        <f>DATABASE!AT174</f>
        <v>0</v>
      </c>
      <c r="W11">
        <f>DATABASE!AU174</f>
        <v>16</v>
      </c>
    </row>
    <row r="12" spans="1:23" x14ac:dyDescent="0.25">
      <c r="A12" t="s">
        <v>18897</v>
      </c>
      <c r="B12" t="s">
        <v>11997</v>
      </c>
      <c r="C12" t="str">
        <f>DATABASE!B192</f>
        <v>Angola</v>
      </c>
      <c r="D12" t="str">
        <f>DATABASE!C192</f>
        <v>Africa</v>
      </c>
      <c r="E12" s="24">
        <f>DATABASE!N192</f>
        <v>2454</v>
      </c>
      <c r="F12">
        <f>DATABASE!O192</f>
        <v>23</v>
      </c>
      <c r="G12">
        <f>DATABASE!Q192</f>
        <v>18</v>
      </c>
      <c r="H12" s="134">
        <f>DATABASE!M192</f>
        <v>52.2</v>
      </c>
      <c r="I12" s="19" t="str">
        <f>DATABASE!T192</f>
        <v>Y</v>
      </c>
      <c r="J12">
        <f>DATABASE!AE192</f>
        <v>2</v>
      </c>
      <c r="K12">
        <f>DATABASE!AI192</f>
        <v>0</v>
      </c>
      <c r="L12">
        <f>DATABASE!AJ192</f>
        <v>0</v>
      </c>
      <c r="M12">
        <f>DATABASE!AK192</f>
        <v>0</v>
      </c>
      <c r="N12">
        <f>DATABASE!AL192</f>
        <v>0</v>
      </c>
      <c r="O12">
        <f>DATABASE!AM192</f>
        <v>2</v>
      </c>
      <c r="P12">
        <f>DATABASE!AN192</f>
        <v>2</v>
      </c>
      <c r="Q12">
        <f>DATABASE!AO192</f>
        <v>0</v>
      </c>
      <c r="R12">
        <f>DATABASE!AP192</f>
        <v>0</v>
      </c>
      <c r="S12">
        <f>DATABASE!AQ192</f>
        <v>0</v>
      </c>
      <c r="T12">
        <f>DATABASE!AR192</f>
        <v>0</v>
      </c>
      <c r="U12">
        <f>DATABASE!AS192</f>
        <v>0</v>
      </c>
      <c r="V12">
        <f>DATABASE!AT192</f>
        <v>0</v>
      </c>
      <c r="W12">
        <f>DATABASE!AU192</f>
        <v>21</v>
      </c>
    </row>
    <row r="13" spans="1:23" x14ac:dyDescent="0.25">
      <c r="A13" t="s">
        <v>18898</v>
      </c>
      <c r="B13" t="s">
        <v>13097</v>
      </c>
      <c r="C13" t="str">
        <f>DATABASE!B216</f>
        <v>Anguilla</v>
      </c>
      <c r="D13" t="str">
        <f>DATABASE!C216</f>
        <v>Nth America</v>
      </c>
      <c r="E13" s="24">
        <f>DATABASE!N216</f>
        <v>1304</v>
      </c>
      <c r="F13">
        <f>DATABASE!O216</f>
        <v>3</v>
      </c>
      <c r="G13">
        <f>DATABASE!Q216</f>
        <v>1</v>
      </c>
      <c r="H13" s="134">
        <f>DATABASE!M216</f>
        <v>17</v>
      </c>
      <c r="I13" s="19" t="str">
        <f>DATABASE!T216</f>
        <v>Y</v>
      </c>
      <c r="J13">
        <f>DATABASE!AE216</f>
        <v>0</v>
      </c>
      <c r="K13">
        <f>DATABASE!AI216</f>
        <v>1</v>
      </c>
      <c r="L13">
        <f>DATABASE!AJ216</f>
        <v>0</v>
      </c>
      <c r="M13">
        <f>DATABASE!AK216</f>
        <v>0</v>
      </c>
      <c r="N13">
        <f>DATABASE!AL216</f>
        <v>0</v>
      </c>
      <c r="O13">
        <f>DATABASE!AM216</f>
        <v>1</v>
      </c>
      <c r="P13">
        <f>DATABASE!AN216</f>
        <v>1</v>
      </c>
      <c r="Q13">
        <f>DATABASE!AO216</f>
        <v>0</v>
      </c>
      <c r="R13">
        <f>DATABASE!AP216</f>
        <v>0</v>
      </c>
      <c r="S13">
        <f>DATABASE!AQ216</f>
        <v>0</v>
      </c>
      <c r="T13">
        <f>DATABASE!AR216</f>
        <v>0</v>
      </c>
      <c r="U13">
        <f>DATABASE!AS216</f>
        <v>1</v>
      </c>
      <c r="V13">
        <f>DATABASE!AT216</f>
        <v>0</v>
      </c>
      <c r="W13">
        <f>DATABASE!AU216</f>
        <v>0</v>
      </c>
    </row>
    <row r="14" spans="1:23" x14ac:dyDescent="0.25">
      <c r="A14" t="s">
        <v>18899</v>
      </c>
      <c r="B14" t="s">
        <v>13098</v>
      </c>
      <c r="C14" t="str">
        <f>DATABASE!B220</f>
        <v>Antigua</v>
      </c>
      <c r="D14" t="str">
        <f>DATABASE!C220</f>
        <v>Nth America</v>
      </c>
      <c r="E14" s="24">
        <f>DATABASE!N220</f>
        <v>669</v>
      </c>
      <c r="F14">
        <f>DATABASE!O220</f>
        <v>8</v>
      </c>
      <c r="G14">
        <f>DATABASE!Q220</f>
        <v>8</v>
      </c>
      <c r="H14" s="134">
        <f>DATABASE!M220</f>
        <v>22.6</v>
      </c>
      <c r="I14" s="19" t="str">
        <f>DATABASE!T220</f>
        <v>N</v>
      </c>
      <c r="J14">
        <f>DATABASE!AE220</f>
        <v>3</v>
      </c>
      <c r="K14">
        <f>DATABASE!AI220</f>
        <v>2</v>
      </c>
      <c r="L14">
        <f>DATABASE!AJ220</f>
        <v>2</v>
      </c>
      <c r="M14">
        <f>DATABASE!AK220</f>
        <v>0</v>
      </c>
      <c r="N14">
        <f>DATABASE!AL220</f>
        <v>0</v>
      </c>
      <c r="O14">
        <f>DATABASE!AM220</f>
        <v>2</v>
      </c>
      <c r="P14">
        <f>DATABASE!AN220</f>
        <v>2</v>
      </c>
      <c r="Q14">
        <f>DATABASE!AO220</f>
        <v>0</v>
      </c>
      <c r="R14">
        <f>DATABASE!AP220</f>
        <v>0</v>
      </c>
      <c r="S14">
        <f>DATABASE!AQ220</f>
        <v>4</v>
      </c>
      <c r="T14">
        <f>DATABASE!AR220</f>
        <v>4</v>
      </c>
      <c r="U14">
        <f>DATABASE!AS220</f>
        <v>0</v>
      </c>
      <c r="V14">
        <f>DATABASE!AT220</f>
        <v>0</v>
      </c>
      <c r="W14">
        <f>DATABASE!AU220</f>
        <v>0</v>
      </c>
    </row>
    <row r="15" spans="1:23" x14ac:dyDescent="0.25">
      <c r="A15" t="s">
        <v>18900</v>
      </c>
      <c r="B15" t="s">
        <v>19166</v>
      </c>
      <c r="C15" t="str">
        <f>DATABASE!B229</f>
        <v>Antigua</v>
      </c>
      <c r="D15" t="str">
        <f>DATABASE!C229</f>
        <v>Nth America</v>
      </c>
      <c r="E15" s="24">
        <f>DATABASE!N229</f>
        <v>5254</v>
      </c>
      <c r="F15">
        <f>DATABASE!O229</f>
        <v>46</v>
      </c>
      <c r="G15">
        <f>DATABASE!Q229</f>
        <v>38</v>
      </c>
      <c r="H15" s="134">
        <f>DATABASE!M229</f>
        <v>140.1</v>
      </c>
      <c r="I15" s="19" t="str">
        <f>DATABASE!T229</f>
        <v>Y</v>
      </c>
      <c r="J15">
        <f>DATABASE!AE229</f>
        <v>17</v>
      </c>
      <c r="K15">
        <f>DATABASE!AI229</f>
        <v>15</v>
      </c>
      <c r="L15">
        <f>DATABASE!AJ229</f>
        <v>15</v>
      </c>
      <c r="M15">
        <f>DATABASE!AK229</f>
        <v>0</v>
      </c>
      <c r="N15">
        <f>DATABASE!AL229</f>
        <v>0</v>
      </c>
      <c r="O15">
        <f>DATABASE!AM229</f>
        <v>13</v>
      </c>
      <c r="P15">
        <f>DATABASE!AN229</f>
        <v>11</v>
      </c>
      <c r="Q15">
        <f>DATABASE!AO229</f>
        <v>0</v>
      </c>
      <c r="R15">
        <f>DATABASE!AP229</f>
        <v>0</v>
      </c>
      <c r="S15">
        <f>DATABASE!AQ229</f>
        <v>6</v>
      </c>
      <c r="T15">
        <f>DATABASE!AR229</f>
        <v>3</v>
      </c>
      <c r="U15">
        <f>DATABASE!AS229</f>
        <v>3</v>
      </c>
      <c r="V15">
        <f>DATABASE!AT229</f>
        <v>2</v>
      </c>
      <c r="W15">
        <f>DATABASE!AU229</f>
        <v>9</v>
      </c>
    </row>
    <row r="16" spans="1:23" x14ac:dyDescent="0.25">
      <c r="A16" t="s">
        <v>18901</v>
      </c>
      <c r="B16" t="s">
        <v>13099</v>
      </c>
      <c r="C16" t="str">
        <f>DATABASE!B276</f>
        <v>Argentina</v>
      </c>
      <c r="D16" t="str">
        <f>DATABASE!C276</f>
        <v>Sth America</v>
      </c>
      <c r="E16" s="24">
        <f>DATABASE!N276</f>
        <v>3934</v>
      </c>
      <c r="F16">
        <f>DATABASE!O276</f>
        <v>38</v>
      </c>
      <c r="G16">
        <f>DATABASE!Q276</f>
        <v>38</v>
      </c>
      <c r="H16" s="134">
        <f>DATABASE!M276</f>
        <v>155.19999999999999</v>
      </c>
      <c r="I16" s="19" t="str">
        <f>DATABASE!T276</f>
        <v>Y</v>
      </c>
      <c r="J16">
        <f>DATABASE!AE276</f>
        <v>0</v>
      </c>
      <c r="K16">
        <f>DATABASE!AI276</f>
        <v>9</v>
      </c>
      <c r="L16">
        <f>DATABASE!AJ276</f>
        <v>9</v>
      </c>
      <c r="M16">
        <f>DATABASE!AK276</f>
        <v>2</v>
      </c>
      <c r="N16">
        <f>DATABASE!AL276</f>
        <v>2</v>
      </c>
      <c r="O16">
        <f>DATABASE!AM276</f>
        <v>4</v>
      </c>
      <c r="P16">
        <f>DATABASE!AN276</f>
        <v>4</v>
      </c>
      <c r="Q16">
        <f>DATABASE!AO276</f>
        <v>0</v>
      </c>
      <c r="R16">
        <f>DATABASE!AP276</f>
        <v>0</v>
      </c>
      <c r="S16">
        <f>DATABASE!AQ276</f>
        <v>7</v>
      </c>
      <c r="T16">
        <f>DATABASE!AR276</f>
        <v>7</v>
      </c>
      <c r="U16">
        <f>DATABASE!AS276</f>
        <v>8</v>
      </c>
      <c r="V16">
        <f>DATABASE!AT276</f>
        <v>8</v>
      </c>
      <c r="W16">
        <f>DATABASE!AU276</f>
        <v>8</v>
      </c>
    </row>
    <row r="17" spans="1:23" x14ac:dyDescent="0.25">
      <c r="A17" t="s">
        <v>18902</v>
      </c>
      <c r="B17" t="s">
        <v>4421</v>
      </c>
      <c r="C17" t="str">
        <f>DATABASE!B315</f>
        <v>Armenia</v>
      </c>
      <c r="D17" t="str">
        <f>DATABASE!C315</f>
        <v>Asia</v>
      </c>
      <c r="E17" s="24">
        <f>DATABASE!N315</f>
        <v>1248</v>
      </c>
      <c r="F17">
        <f>DATABASE!O315</f>
        <v>99</v>
      </c>
      <c r="G17">
        <f>DATABASE!Q315</f>
        <v>74</v>
      </c>
      <c r="H17" s="134">
        <f>DATABASE!M315</f>
        <v>219.30000000000007</v>
      </c>
      <c r="I17" s="19" t="str">
        <f>DATABASE!T315</f>
        <v>Y</v>
      </c>
      <c r="J17">
        <f>DATABASE!AE315</f>
        <v>1</v>
      </c>
      <c r="K17">
        <f>DATABASE!AI315</f>
        <v>37</v>
      </c>
      <c r="L17">
        <f>DATABASE!AJ315</f>
        <v>25</v>
      </c>
      <c r="M17">
        <f>DATABASE!AK315</f>
        <v>1</v>
      </c>
      <c r="N17">
        <f>DATABASE!AL315</f>
        <v>1</v>
      </c>
      <c r="O17">
        <f>DATABASE!AM315</f>
        <v>53</v>
      </c>
      <c r="P17">
        <f>DATABASE!AN315</f>
        <v>40</v>
      </c>
      <c r="Q17">
        <f>DATABASE!AO315</f>
        <v>0</v>
      </c>
      <c r="R17">
        <f>DATABASE!AP315</f>
        <v>0</v>
      </c>
      <c r="S17">
        <f>DATABASE!AQ315</f>
        <v>4</v>
      </c>
      <c r="T17">
        <f>DATABASE!AR315</f>
        <v>4</v>
      </c>
      <c r="U17">
        <f>DATABASE!AS315</f>
        <v>0</v>
      </c>
      <c r="V17">
        <f>DATABASE!AT315</f>
        <v>0</v>
      </c>
      <c r="W17">
        <f>DATABASE!AU315</f>
        <v>4</v>
      </c>
    </row>
    <row r="18" spans="1:23" x14ac:dyDescent="0.25">
      <c r="A18" t="s">
        <v>18903</v>
      </c>
      <c r="B18" t="s">
        <v>12006</v>
      </c>
      <c r="C18" t="str">
        <f>DATABASE!B415</f>
        <v>Ascension</v>
      </c>
      <c r="D18" t="str">
        <f>DATABASE!C415</f>
        <v>Africa</v>
      </c>
      <c r="E18" s="24">
        <f>DATABASE!N415</f>
        <v>1399</v>
      </c>
      <c r="F18">
        <f>DATABASE!O415</f>
        <v>192</v>
      </c>
      <c r="G18">
        <f>DATABASE!Q415</f>
        <v>114</v>
      </c>
      <c r="H18" s="134">
        <f>DATABASE!M415</f>
        <v>297.75000000000006</v>
      </c>
      <c r="I18" s="19" t="str">
        <f>DATABASE!T415</f>
        <v>Y</v>
      </c>
      <c r="J18">
        <f>DATABASE!AE415</f>
        <v>0</v>
      </c>
      <c r="K18">
        <f>DATABASE!AI415</f>
        <v>16</v>
      </c>
      <c r="L18">
        <f>DATABASE!AJ415</f>
        <v>16</v>
      </c>
      <c r="M18">
        <f>DATABASE!AK415</f>
        <v>1</v>
      </c>
      <c r="N18">
        <f>DATABASE!AL415</f>
        <v>1</v>
      </c>
      <c r="O18">
        <f>DATABASE!AM415</f>
        <v>59</v>
      </c>
      <c r="P18">
        <f>DATABASE!AN415</f>
        <v>37</v>
      </c>
      <c r="Q18">
        <f>DATABASE!AO415</f>
        <v>0</v>
      </c>
      <c r="R18">
        <f>DATABASE!AP415</f>
        <v>0</v>
      </c>
      <c r="S18">
        <f>DATABASE!AQ415</f>
        <v>82</v>
      </c>
      <c r="T18">
        <f>DATABASE!AR415</f>
        <v>50</v>
      </c>
      <c r="U18">
        <f>DATABASE!AS415</f>
        <v>27</v>
      </c>
      <c r="V18">
        <f>DATABASE!AT415</f>
        <v>10</v>
      </c>
      <c r="W18">
        <f>DATABASE!AU415</f>
        <v>0</v>
      </c>
    </row>
    <row r="19" spans="1:23" x14ac:dyDescent="0.25">
      <c r="A19" t="s">
        <v>18904</v>
      </c>
      <c r="B19" t="s">
        <v>13277</v>
      </c>
      <c r="C19" t="str">
        <f>DATABASE!B608</f>
        <v>Australia</v>
      </c>
      <c r="D19" t="str">
        <f>DATABASE!C608</f>
        <v>Oceania</v>
      </c>
      <c r="E19" s="24">
        <f>DATABASE!N608</f>
        <v>4024</v>
      </c>
      <c r="F19">
        <f>DATABASE!O608</f>
        <v>68</v>
      </c>
      <c r="G19">
        <f>DATABASE!Q608</f>
        <v>68</v>
      </c>
      <c r="H19" s="134">
        <f>DATABASE!M608</f>
        <v>370.65</v>
      </c>
      <c r="I19" s="19" t="str">
        <f>DATABASE!T608</f>
        <v>Y</v>
      </c>
      <c r="J19">
        <f>DATABASE!AE608</f>
        <v>0</v>
      </c>
      <c r="K19">
        <f>DATABASE!AI608</f>
        <v>4</v>
      </c>
      <c r="L19">
        <f>DATABASE!AJ608</f>
        <v>4</v>
      </c>
      <c r="M19">
        <f>DATABASE!AK608</f>
        <v>4</v>
      </c>
      <c r="N19">
        <f>DATABASE!AL608</f>
        <v>4</v>
      </c>
      <c r="O19">
        <f>DATABASE!AM608</f>
        <v>27</v>
      </c>
      <c r="P19">
        <f>DATABASE!AN608</f>
        <v>27</v>
      </c>
      <c r="Q19">
        <f>DATABASE!AO608</f>
        <v>0</v>
      </c>
      <c r="R19">
        <f>DATABASE!AP608</f>
        <v>0</v>
      </c>
      <c r="S19">
        <f>DATABASE!AQ608</f>
        <v>21</v>
      </c>
      <c r="T19">
        <f>DATABASE!AR608</f>
        <v>21</v>
      </c>
      <c r="U19">
        <f>DATABASE!AS608</f>
        <v>0</v>
      </c>
      <c r="V19">
        <f>DATABASE!AT608</f>
        <v>0</v>
      </c>
      <c r="W19">
        <f>DATABASE!AU608</f>
        <v>12</v>
      </c>
    </row>
    <row r="20" spans="1:23" x14ac:dyDescent="0.25">
      <c r="A20" t="s">
        <v>18905</v>
      </c>
      <c r="B20" t="s">
        <v>19167</v>
      </c>
      <c r="C20" t="str">
        <f>DATABASE!B677</f>
        <v>Australia</v>
      </c>
      <c r="D20" t="str">
        <f>DATABASE!C677</f>
        <v>Oceania</v>
      </c>
      <c r="E20" s="24">
        <f>DATABASE!N677</f>
        <v>269</v>
      </c>
      <c r="F20">
        <f>DATABASE!O677</f>
        <v>10</v>
      </c>
      <c r="G20">
        <f>DATABASE!Q677</f>
        <v>10</v>
      </c>
      <c r="H20" s="134">
        <f>DATABASE!M677</f>
        <v>71.699999999999989</v>
      </c>
      <c r="I20" s="19" t="str">
        <f>DATABASE!T677</f>
        <v>Y</v>
      </c>
      <c r="J20">
        <f>DATABASE!AE677</f>
        <v>0</v>
      </c>
      <c r="K20">
        <f>DATABASE!AI677</f>
        <v>0</v>
      </c>
      <c r="L20">
        <f>DATABASE!AJ677</f>
        <v>0</v>
      </c>
      <c r="M20">
        <f>DATABASE!AK677</f>
        <v>0</v>
      </c>
      <c r="N20">
        <f>DATABASE!AL677</f>
        <v>0</v>
      </c>
      <c r="O20">
        <f>DATABASE!AM677</f>
        <v>1</v>
      </c>
      <c r="P20">
        <f>DATABASE!AN677</f>
        <v>1</v>
      </c>
      <c r="Q20">
        <f>DATABASE!AO677</f>
        <v>0</v>
      </c>
      <c r="R20">
        <f>DATABASE!AP677</f>
        <v>0</v>
      </c>
      <c r="S20">
        <f>DATABASE!AQ677</f>
        <v>9</v>
      </c>
      <c r="T20">
        <f>DATABASE!AR677</f>
        <v>9</v>
      </c>
      <c r="U20">
        <f>DATABASE!AS677</f>
        <v>0</v>
      </c>
      <c r="V20">
        <f>DATABASE!AT677</f>
        <v>0</v>
      </c>
      <c r="W20">
        <f>DATABASE!AU677</f>
        <v>0</v>
      </c>
    </row>
    <row r="21" spans="1:23" x14ac:dyDescent="0.25">
      <c r="A21" t="s">
        <v>18906</v>
      </c>
      <c r="B21" t="s">
        <v>12586</v>
      </c>
      <c r="C21" t="str">
        <f>DATABASE!B688</f>
        <v>Austria</v>
      </c>
      <c r="D21" t="str">
        <f>DATABASE!C688</f>
        <v>Europe</v>
      </c>
      <c r="E21" s="24">
        <f>DATABASE!N688</f>
        <v>3815</v>
      </c>
      <c r="F21">
        <f>DATABASE!O688</f>
        <v>1</v>
      </c>
      <c r="G21">
        <f>DATABASE!Q688</f>
        <v>1</v>
      </c>
      <c r="H21" s="134">
        <f>DATABASE!M688</f>
        <v>1</v>
      </c>
      <c r="I21" s="19" t="str">
        <f>DATABASE!T688</f>
        <v>Y</v>
      </c>
      <c r="J21">
        <f>DATABASE!AE688</f>
        <v>0</v>
      </c>
      <c r="K21">
        <f>DATABASE!AI688</f>
        <v>0</v>
      </c>
      <c r="L21">
        <f>DATABASE!AJ688</f>
        <v>0</v>
      </c>
      <c r="M21">
        <f>DATABASE!AK688</f>
        <v>0</v>
      </c>
      <c r="N21">
        <f>DATABASE!AL688</f>
        <v>0</v>
      </c>
      <c r="O21">
        <f>DATABASE!AM688</f>
        <v>0</v>
      </c>
      <c r="P21">
        <f>DATABASE!AN688</f>
        <v>0</v>
      </c>
      <c r="Q21">
        <f>DATABASE!AO688</f>
        <v>0</v>
      </c>
      <c r="R21">
        <f>DATABASE!AP688</f>
        <v>0</v>
      </c>
      <c r="S21">
        <f>DATABASE!AQ688</f>
        <v>1</v>
      </c>
      <c r="T21">
        <f>DATABASE!AR688</f>
        <v>1</v>
      </c>
      <c r="U21">
        <f>DATABASE!AS688</f>
        <v>0</v>
      </c>
      <c r="V21">
        <f>DATABASE!AT688</f>
        <v>0</v>
      </c>
      <c r="W21">
        <f>DATABASE!AU688</f>
        <v>0</v>
      </c>
    </row>
    <row r="22" spans="1:23" x14ac:dyDescent="0.25">
      <c r="A22" t="s">
        <v>18907</v>
      </c>
      <c r="B22" t="s">
        <v>14187</v>
      </c>
      <c r="C22" t="str">
        <f>DATABASE!B690</f>
        <v>Azerbaijan</v>
      </c>
      <c r="D22" t="str">
        <f>DATABASE!C690</f>
        <v>Asia</v>
      </c>
      <c r="E22" s="24">
        <f>DATABASE!N690</f>
        <v>1617</v>
      </c>
      <c r="F22">
        <f>DATABASE!O690</f>
        <v>27</v>
      </c>
      <c r="G22">
        <f>DATABASE!Q690</f>
        <v>26</v>
      </c>
      <c r="H22" s="134">
        <f>DATABASE!M690</f>
        <v>97.25</v>
      </c>
      <c r="I22" s="19" t="str">
        <f>DATABASE!T690</f>
        <v>Y</v>
      </c>
      <c r="J22">
        <f>DATABASE!AE690</f>
        <v>0</v>
      </c>
      <c r="K22">
        <f>DATABASE!AI690</f>
        <v>1</v>
      </c>
      <c r="L22">
        <f>DATABASE!AJ690</f>
        <v>1</v>
      </c>
      <c r="M22">
        <f>DATABASE!AK690</f>
        <v>13</v>
      </c>
      <c r="N22">
        <f>DATABASE!AL690</f>
        <v>12</v>
      </c>
      <c r="O22">
        <f>DATABASE!AM690</f>
        <v>2</v>
      </c>
      <c r="P22">
        <f>DATABASE!AN690</f>
        <v>2</v>
      </c>
      <c r="Q22">
        <f>DATABASE!AO690</f>
        <v>0</v>
      </c>
      <c r="R22">
        <f>DATABASE!AP690</f>
        <v>0</v>
      </c>
      <c r="S22">
        <f>DATABASE!AQ690</f>
        <v>2</v>
      </c>
      <c r="T22">
        <f>DATABASE!AR690</f>
        <v>2</v>
      </c>
      <c r="U22">
        <f>DATABASE!AS690</f>
        <v>0</v>
      </c>
      <c r="V22">
        <f>DATABASE!AT690</f>
        <v>0</v>
      </c>
      <c r="W22">
        <f>DATABASE!AU690</f>
        <v>9</v>
      </c>
    </row>
    <row r="23" spans="1:23" x14ac:dyDescent="0.25">
      <c r="A23" t="s">
        <v>18908</v>
      </c>
      <c r="B23" t="s">
        <v>5066</v>
      </c>
      <c r="C23" t="str">
        <f>DATABASE!B718</f>
        <v>Azores</v>
      </c>
      <c r="D23" t="str">
        <f>DATABASE!C718</f>
        <v>Europe</v>
      </c>
      <c r="E23" s="24">
        <f>DATABASE!N718</f>
        <v>634</v>
      </c>
      <c r="F23">
        <f>DATABASE!O718</f>
        <v>53</v>
      </c>
      <c r="G23">
        <f>DATABASE!Q718</f>
        <v>51</v>
      </c>
      <c r="H23" s="134">
        <f>DATABASE!M718</f>
        <v>175.60000000000002</v>
      </c>
      <c r="I23" s="19" t="str">
        <f>DATABASE!T718</f>
        <v>Y</v>
      </c>
      <c r="J23">
        <f>DATABASE!AE718</f>
        <v>0</v>
      </c>
      <c r="K23">
        <f>DATABASE!AI718</f>
        <v>15</v>
      </c>
      <c r="L23">
        <f>DATABASE!AJ718</f>
        <v>15</v>
      </c>
      <c r="M23">
        <f>DATABASE!AK718</f>
        <v>8</v>
      </c>
      <c r="N23">
        <f>DATABASE!AL718</f>
        <v>8</v>
      </c>
      <c r="O23">
        <f>DATABASE!AM718</f>
        <v>14</v>
      </c>
      <c r="P23">
        <f>DATABASE!AN718</f>
        <v>14</v>
      </c>
      <c r="Q23">
        <f>DATABASE!AO718</f>
        <v>2</v>
      </c>
      <c r="R23">
        <f>DATABASE!AP718</f>
        <v>2</v>
      </c>
      <c r="S23">
        <f>DATABASE!AQ718</f>
        <v>11</v>
      </c>
      <c r="T23">
        <f>DATABASE!AR718</f>
        <v>11</v>
      </c>
      <c r="U23">
        <f>DATABASE!AS718</f>
        <v>1</v>
      </c>
      <c r="V23">
        <f>DATABASE!AT718</f>
        <v>1</v>
      </c>
      <c r="W23">
        <f>DATABASE!AU718</f>
        <v>0</v>
      </c>
    </row>
    <row r="24" spans="1:23" x14ac:dyDescent="0.25">
      <c r="A24" t="s">
        <v>18909</v>
      </c>
      <c r="B24" t="s">
        <v>14241</v>
      </c>
      <c r="C24" t="str">
        <f>DATABASE!B772</f>
        <v>Bangladesh</v>
      </c>
      <c r="D24" t="str">
        <f>DATABASE!C772</f>
        <v>Asia</v>
      </c>
      <c r="E24" s="24">
        <f>DATABASE!N772</f>
        <v>1438</v>
      </c>
      <c r="F24">
        <f>DATABASE!O772</f>
        <v>2</v>
      </c>
      <c r="G24">
        <f>DATABASE!Q772</f>
        <v>2</v>
      </c>
      <c r="H24" s="134">
        <f>DATABASE!M772</f>
        <v>12</v>
      </c>
      <c r="I24" s="19" t="str">
        <f>DATABASE!T772</f>
        <v>Y</v>
      </c>
      <c r="J24">
        <f>DATABASE!AE772</f>
        <v>2</v>
      </c>
      <c r="K24">
        <f>DATABASE!AI772</f>
        <v>2</v>
      </c>
      <c r="L24">
        <f>DATABASE!AJ772</f>
        <v>2</v>
      </c>
      <c r="M24">
        <f>DATABASE!AK772</f>
        <v>0</v>
      </c>
      <c r="N24">
        <f>DATABASE!AL772</f>
        <v>0</v>
      </c>
      <c r="O24">
        <f>DATABASE!AM772</f>
        <v>0</v>
      </c>
      <c r="P24">
        <f>DATABASE!AN772</f>
        <v>0</v>
      </c>
      <c r="Q24">
        <f>DATABASE!AO772</f>
        <v>0</v>
      </c>
      <c r="R24">
        <f>DATABASE!AP772</f>
        <v>0</v>
      </c>
      <c r="S24">
        <f>DATABASE!AQ772</f>
        <v>0</v>
      </c>
      <c r="T24">
        <f>DATABASE!AR772</f>
        <v>0</v>
      </c>
      <c r="U24">
        <f>DATABASE!AS772</f>
        <v>0</v>
      </c>
      <c r="V24">
        <f>DATABASE!AT772</f>
        <v>0</v>
      </c>
      <c r="W24">
        <f>DATABASE!AU772</f>
        <v>0</v>
      </c>
    </row>
    <row r="25" spans="1:23" x14ac:dyDescent="0.25">
      <c r="A25" t="s">
        <v>18910</v>
      </c>
      <c r="B25" t="s">
        <v>13278</v>
      </c>
      <c r="C25" t="str">
        <f>DATABASE!B775</f>
        <v>Barbados</v>
      </c>
      <c r="D25" t="str">
        <f>DATABASE!C775</f>
        <v>Nth America</v>
      </c>
      <c r="E25" s="24">
        <f>DATABASE!N775</f>
        <v>1416</v>
      </c>
      <c r="F25">
        <f>DATABASE!O775</f>
        <v>2</v>
      </c>
      <c r="G25">
        <f>DATABASE!Q775</f>
        <v>2</v>
      </c>
      <c r="H25" s="134">
        <f>DATABASE!M775</f>
        <v>7</v>
      </c>
      <c r="I25" s="19" t="str">
        <f>DATABASE!T775</f>
        <v>Y</v>
      </c>
      <c r="J25">
        <f>DATABASE!AE775</f>
        <v>1</v>
      </c>
      <c r="K25">
        <f>DATABASE!AI775</f>
        <v>1</v>
      </c>
      <c r="L25">
        <f>DATABASE!AJ775</f>
        <v>1</v>
      </c>
      <c r="M25">
        <f>DATABASE!AK775</f>
        <v>0</v>
      </c>
      <c r="N25">
        <f>DATABASE!AL775</f>
        <v>0</v>
      </c>
      <c r="O25">
        <f>DATABASE!AM775</f>
        <v>0</v>
      </c>
      <c r="P25">
        <f>DATABASE!AN775</f>
        <v>0</v>
      </c>
      <c r="Q25">
        <f>DATABASE!AO775</f>
        <v>1</v>
      </c>
      <c r="R25">
        <f>DATABASE!AP775</f>
        <v>1</v>
      </c>
      <c r="S25">
        <f>DATABASE!AQ775</f>
        <v>0</v>
      </c>
      <c r="T25">
        <f>DATABASE!AR775</f>
        <v>0</v>
      </c>
      <c r="U25">
        <f>DATABASE!AS775</f>
        <v>0</v>
      </c>
      <c r="V25">
        <f>DATABASE!AT775</f>
        <v>0</v>
      </c>
      <c r="W25">
        <f>DATABASE!AU775</f>
        <v>0</v>
      </c>
    </row>
    <row r="26" spans="1:23" x14ac:dyDescent="0.25">
      <c r="A26" t="s">
        <v>20587</v>
      </c>
      <c r="B26" s="2" t="s">
        <v>22315</v>
      </c>
      <c r="C26" t="str">
        <f>DATABASE!B778</f>
        <v>Antigua</v>
      </c>
      <c r="D26" t="str">
        <f>DATABASE!C778</f>
        <v>Nth America</v>
      </c>
      <c r="E26" s="24">
        <f>DATABASE!N778</f>
        <v>5254</v>
      </c>
      <c r="F26">
        <f>DATABASE!O778</f>
        <v>9</v>
      </c>
      <c r="G26">
        <f>DATABASE!Q778</f>
        <v>9</v>
      </c>
      <c r="H26" s="134">
        <f>DATABASE!M778</f>
        <v>24.2</v>
      </c>
      <c r="I26" s="19" t="str">
        <f>DATABASE!T778</f>
        <v>Y</v>
      </c>
      <c r="J26">
        <f>DATABASE!AE778</f>
        <v>0</v>
      </c>
      <c r="K26">
        <f>DATABASE!AI778</f>
        <v>0</v>
      </c>
      <c r="L26">
        <f>DATABASE!AJ778</f>
        <v>0</v>
      </c>
      <c r="M26">
        <f>DATABASE!AK778</f>
        <v>0</v>
      </c>
      <c r="N26">
        <f>DATABASE!AL778</f>
        <v>0</v>
      </c>
      <c r="O26">
        <f>DATABASE!AM778</f>
        <v>4</v>
      </c>
      <c r="P26">
        <f>DATABASE!AN778</f>
        <v>4</v>
      </c>
      <c r="Q26">
        <f>DATABASE!AO778</f>
        <v>0</v>
      </c>
      <c r="R26">
        <f>DATABASE!AP778</f>
        <v>0</v>
      </c>
      <c r="S26">
        <f>DATABASE!AQ778</f>
        <v>3</v>
      </c>
      <c r="T26">
        <f>DATABASE!AR778</f>
        <v>3</v>
      </c>
      <c r="U26">
        <f>DATABASE!AS778</f>
        <v>2</v>
      </c>
      <c r="V26">
        <f>DATABASE!AT778</f>
        <v>2</v>
      </c>
      <c r="W26">
        <f>DATABASE!AU778</f>
        <v>0</v>
      </c>
    </row>
    <row r="27" spans="1:23" x14ac:dyDescent="0.25">
      <c r="A27" t="s">
        <v>18911</v>
      </c>
      <c r="B27" t="s">
        <v>12654</v>
      </c>
      <c r="C27" t="str">
        <f>DATABASE!B788</f>
        <v>Belarus</v>
      </c>
      <c r="D27" t="str">
        <f>DATABASE!C788</f>
        <v>Europe</v>
      </c>
      <c r="E27" s="24">
        <f>DATABASE!N788</f>
        <v>1418</v>
      </c>
      <c r="F27">
        <f>DATABASE!O788</f>
        <v>5</v>
      </c>
      <c r="G27">
        <f>DATABASE!Q788</f>
        <v>5</v>
      </c>
      <c r="H27" s="134">
        <f>DATABASE!M788</f>
        <v>10</v>
      </c>
      <c r="I27" s="19" t="str">
        <f>DATABASE!T788</f>
        <v>Y</v>
      </c>
      <c r="J27">
        <f>DATABASE!AE788</f>
        <v>0</v>
      </c>
      <c r="K27">
        <f>DATABASE!AI788</f>
        <v>0</v>
      </c>
      <c r="L27">
        <f>DATABASE!AJ788</f>
        <v>0</v>
      </c>
      <c r="M27">
        <f>DATABASE!AK788</f>
        <v>0</v>
      </c>
      <c r="N27">
        <f>DATABASE!AL788</f>
        <v>0</v>
      </c>
      <c r="O27">
        <f>DATABASE!AM788</f>
        <v>1</v>
      </c>
      <c r="P27">
        <f>DATABASE!AN788</f>
        <v>1</v>
      </c>
      <c r="Q27">
        <f>DATABASE!AO788</f>
        <v>0</v>
      </c>
      <c r="R27">
        <f>DATABASE!AP788</f>
        <v>0</v>
      </c>
      <c r="S27">
        <f>DATABASE!AQ788</f>
        <v>0</v>
      </c>
      <c r="T27">
        <f>DATABASE!AR788</f>
        <v>0</v>
      </c>
      <c r="U27">
        <f>DATABASE!AS788</f>
        <v>0</v>
      </c>
      <c r="V27">
        <f>DATABASE!AT788</f>
        <v>0</v>
      </c>
      <c r="W27">
        <f>DATABASE!AU788</f>
        <v>4</v>
      </c>
    </row>
    <row r="28" spans="1:23" x14ac:dyDescent="0.25">
      <c r="A28" t="s">
        <v>18912</v>
      </c>
      <c r="B28" t="s">
        <v>19168</v>
      </c>
      <c r="C28" t="str">
        <f>DATABASE!B794</f>
        <v>Congo DR</v>
      </c>
      <c r="D28" t="str">
        <f>DATABASE!C794</f>
        <v>Africa</v>
      </c>
      <c r="E28" s="24">
        <f>DATABASE!N794</f>
        <v>400</v>
      </c>
      <c r="F28">
        <f>DATABASE!O794</f>
        <v>4</v>
      </c>
      <c r="G28">
        <f>DATABASE!Q794</f>
        <v>4</v>
      </c>
      <c r="H28" s="134">
        <f>DATABASE!M794</f>
        <v>33</v>
      </c>
      <c r="I28" s="19" t="str">
        <f>DATABASE!T794</f>
        <v>N</v>
      </c>
      <c r="J28">
        <f>DATABASE!AE794</f>
        <v>0</v>
      </c>
      <c r="K28">
        <f>DATABASE!AI794</f>
        <v>2</v>
      </c>
      <c r="L28">
        <f>DATABASE!AJ794</f>
        <v>2</v>
      </c>
      <c r="M28">
        <f>DATABASE!AK794</f>
        <v>0</v>
      </c>
      <c r="N28">
        <f>DATABASE!AL794</f>
        <v>0</v>
      </c>
      <c r="O28">
        <f>DATABASE!AM794</f>
        <v>0</v>
      </c>
      <c r="P28">
        <f>DATABASE!AN794</f>
        <v>0</v>
      </c>
      <c r="Q28">
        <f>DATABASE!AO794</f>
        <v>0</v>
      </c>
      <c r="R28">
        <f>DATABASE!AP794</f>
        <v>0</v>
      </c>
      <c r="S28">
        <f>DATABASE!AQ794</f>
        <v>2</v>
      </c>
      <c r="T28">
        <f>DATABASE!AR794</f>
        <v>2</v>
      </c>
      <c r="U28">
        <f>DATABASE!AS794</f>
        <v>0</v>
      </c>
      <c r="V28">
        <f>DATABASE!AT794</f>
        <v>0</v>
      </c>
      <c r="W28">
        <f>DATABASE!AU794</f>
        <v>0</v>
      </c>
    </row>
    <row r="29" spans="1:23" x14ac:dyDescent="0.25">
      <c r="A29" t="s">
        <v>18913</v>
      </c>
      <c r="B29" t="s">
        <v>2303</v>
      </c>
      <c r="C29" t="str">
        <f>DATABASE!B799</f>
        <v>Belgium</v>
      </c>
      <c r="D29" t="str">
        <f>DATABASE!C799</f>
        <v>Europe</v>
      </c>
      <c r="E29" s="24">
        <f>DATABASE!N799</f>
        <v>5092</v>
      </c>
      <c r="F29">
        <f>DATABASE!O799</f>
        <v>11</v>
      </c>
      <c r="G29">
        <f>DATABASE!Q799</f>
        <v>11</v>
      </c>
      <c r="H29" s="134">
        <f>DATABASE!M799</f>
        <v>34.200000000000003</v>
      </c>
      <c r="I29" s="19" t="str">
        <f>DATABASE!T799</f>
        <v>Y</v>
      </c>
      <c r="J29">
        <f>DATABASE!AE799</f>
        <v>0</v>
      </c>
      <c r="K29">
        <f>DATABASE!AI799</f>
        <v>0</v>
      </c>
      <c r="L29">
        <f>DATABASE!AJ799</f>
        <v>0</v>
      </c>
      <c r="M29">
        <f>DATABASE!AK799</f>
        <v>0</v>
      </c>
      <c r="N29">
        <f>DATABASE!AL799</f>
        <v>0</v>
      </c>
      <c r="O29">
        <f>DATABASE!AM799</f>
        <v>0</v>
      </c>
      <c r="P29">
        <f>DATABASE!AN799</f>
        <v>0</v>
      </c>
      <c r="Q29">
        <f>DATABASE!AO799</f>
        <v>0</v>
      </c>
      <c r="R29">
        <f>DATABASE!AP799</f>
        <v>0</v>
      </c>
      <c r="S29">
        <f>DATABASE!AQ799</f>
        <v>2</v>
      </c>
      <c r="T29">
        <f>DATABASE!AR799</f>
        <v>2</v>
      </c>
      <c r="U29">
        <f>DATABASE!AS799</f>
        <v>0</v>
      </c>
      <c r="V29">
        <f>DATABASE!AT799</f>
        <v>0</v>
      </c>
      <c r="W29">
        <f>DATABASE!AU799</f>
        <v>9</v>
      </c>
    </row>
    <row r="30" spans="1:23" x14ac:dyDescent="0.25">
      <c r="A30" t="s">
        <v>18914</v>
      </c>
      <c r="B30" t="s">
        <v>11999</v>
      </c>
      <c r="C30" t="str">
        <f>DATABASE!B811</f>
        <v>Benin</v>
      </c>
      <c r="D30" t="str">
        <f>DATABASE!C811</f>
        <v>Africa</v>
      </c>
      <c r="E30" s="24">
        <f>DATABASE!N811</f>
        <v>1752</v>
      </c>
      <c r="F30">
        <f>DATABASE!O811</f>
        <v>12</v>
      </c>
      <c r="G30">
        <f>DATABASE!Q811</f>
        <v>9</v>
      </c>
      <c r="H30" s="134">
        <f>DATABASE!M811</f>
        <v>17.8</v>
      </c>
      <c r="I30" s="19" t="str">
        <f>DATABASE!T811</f>
        <v>Y</v>
      </c>
      <c r="J30">
        <f>DATABASE!AE811</f>
        <v>2</v>
      </c>
      <c r="K30">
        <f>DATABASE!AI811</f>
        <v>2</v>
      </c>
      <c r="L30">
        <f>DATABASE!AJ811</f>
        <v>0</v>
      </c>
      <c r="M30">
        <f>DATABASE!AK811</f>
        <v>0</v>
      </c>
      <c r="N30">
        <f>DATABASE!AL811</f>
        <v>0</v>
      </c>
      <c r="O30">
        <f>DATABASE!AM811</f>
        <v>0</v>
      </c>
      <c r="P30">
        <f>DATABASE!AN811</f>
        <v>0</v>
      </c>
      <c r="Q30">
        <f>DATABASE!AO811</f>
        <v>0</v>
      </c>
      <c r="R30">
        <f>DATABASE!AP811</f>
        <v>0</v>
      </c>
      <c r="S30">
        <f>DATABASE!AQ811</f>
        <v>3</v>
      </c>
      <c r="T30">
        <f>DATABASE!AR811</f>
        <v>2</v>
      </c>
      <c r="U30">
        <f>DATABASE!AS811</f>
        <v>0</v>
      </c>
      <c r="V30">
        <f>DATABASE!AT811</f>
        <v>0</v>
      </c>
      <c r="W30">
        <f>DATABASE!AU811</f>
        <v>7</v>
      </c>
    </row>
    <row r="31" spans="1:23" x14ac:dyDescent="0.25">
      <c r="A31" t="s">
        <v>18915</v>
      </c>
      <c r="B31" t="s">
        <v>12655</v>
      </c>
      <c r="C31" t="str">
        <f>DATABASE!B824</f>
        <v>Bhutan</v>
      </c>
      <c r="D31" t="str">
        <f>DATABASE!C824</f>
        <v>Asia</v>
      </c>
      <c r="E31" s="24">
        <f>DATABASE!N824</f>
        <v>3177</v>
      </c>
      <c r="F31">
        <f>DATABASE!O824</f>
        <v>29</v>
      </c>
      <c r="G31">
        <f>DATABASE!Q824</f>
        <v>17</v>
      </c>
      <c r="H31" s="134">
        <f>DATABASE!M824</f>
        <v>89.899999999999991</v>
      </c>
      <c r="I31" s="19" t="str">
        <f>DATABASE!T824</f>
        <v>Y</v>
      </c>
      <c r="J31">
        <f>DATABASE!AE824</f>
        <v>24</v>
      </c>
      <c r="K31">
        <f>DATABASE!AI824</f>
        <v>10</v>
      </c>
      <c r="L31">
        <f>DATABASE!AJ824</f>
        <v>10</v>
      </c>
      <c r="M31">
        <f>DATABASE!AK824</f>
        <v>2</v>
      </c>
      <c r="N31">
        <f>DATABASE!AL824</f>
        <v>1</v>
      </c>
      <c r="O31">
        <f>DATABASE!AM824</f>
        <v>16</v>
      </c>
      <c r="P31">
        <f>DATABASE!AN824</f>
        <v>5</v>
      </c>
      <c r="Q31">
        <f>DATABASE!AO824</f>
        <v>0</v>
      </c>
      <c r="R31">
        <f>DATABASE!AP824</f>
        <v>0</v>
      </c>
      <c r="S31">
        <f>DATABASE!AQ824</f>
        <v>0</v>
      </c>
      <c r="T31">
        <f>DATABASE!AR824</f>
        <v>0</v>
      </c>
      <c r="U31">
        <f>DATABASE!AS824</f>
        <v>1</v>
      </c>
      <c r="V31">
        <f>DATABASE!AT824</f>
        <v>1</v>
      </c>
      <c r="W31">
        <f>DATABASE!AU824</f>
        <v>0</v>
      </c>
    </row>
    <row r="32" spans="1:23" x14ac:dyDescent="0.25">
      <c r="A32" t="s">
        <v>18916</v>
      </c>
      <c r="B32" t="s">
        <v>19169</v>
      </c>
      <c r="C32" t="str">
        <f>DATABASE!B854</f>
        <v>Czech</v>
      </c>
      <c r="D32" t="str">
        <f>DATABASE!C854</f>
        <v>Europe</v>
      </c>
      <c r="E32" s="24">
        <f>DATABASE!N854</f>
        <v>144</v>
      </c>
      <c r="F32">
        <f>DATABASE!O854</f>
        <v>1</v>
      </c>
      <c r="G32">
        <f>DATABASE!Q854</f>
        <v>1</v>
      </c>
      <c r="H32" s="134">
        <f>DATABASE!M854</f>
        <v>15.4</v>
      </c>
      <c r="I32" s="19" t="str">
        <f>DATABASE!T854</f>
        <v>N</v>
      </c>
      <c r="J32">
        <f>DATABASE!AE854</f>
        <v>0</v>
      </c>
      <c r="K32">
        <f>DATABASE!AI854</f>
        <v>0</v>
      </c>
      <c r="L32">
        <f>DATABASE!AJ854</f>
        <v>0</v>
      </c>
      <c r="M32">
        <f>DATABASE!AK854</f>
        <v>0</v>
      </c>
      <c r="N32">
        <f>DATABASE!AL854</f>
        <v>0</v>
      </c>
      <c r="O32">
        <f>DATABASE!AM854</f>
        <v>0</v>
      </c>
      <c r="P32">
        <f>DATABASE!AN854</f>
        <v>0</v>
      </c>
      <c r="Q32">
        <f>DATABASE!AO854</f>
        <v>1</v>
      </c>
      <c r="R32">
        <f>DATABASE!AP854</f>
        <v>1</v>
      </c>
      <c r="S32">
        <f>DATABASE!AQ854</f>
        <v>0</v>
      </c>
      <c r="T32">
        <f>DATABASE!AR854</f>
        <v>0</v>
      </c>
      <c r="U32">
        <f>DATABASE!AS854</f>
        <v>0</v>
      </c>
      <c r="V32">
        <f>DATABASE!AT854</f>
        <v>0</v>
      </c>
      <c r="W32">
        <f>DATABASE!AU854</f>
        <v>0</v>
      </c>
    </row>
    <row r="33" spans="1:23" x14ac:dyDescent="0.25">
      <c r="A33" t="s">
        <v>18917</v>
      </c>
      <c r="B33" t="s">
        <v>2728</v>
      </c>
      <c r="C33" t="str">
        <f>DATABASE!B856</f>
        <v>Bolivia</v>
      </c>
      <c r="D33" t="str">
        <f>DATABASE!C856</f>
        <v>Sth America</v>
      </c>
      <c r="E33" s="24">
        <f>DATABASE!N856</f>
        <v>2299</v>
      </c>
      <c r="F33">
        <f>DATABASE!O856</f>
        <v>363</v>
      </c>
      <c r="G33">
        <f>DATABASE!Q856</f>
        <v>121</v>
      </c>
      <c r="H33" s="134">
        <f>DATABASE!M856</f>
        <v>338.80000000000024</v>
      </c>
      <c r="I33" s="19" t="str">
        <f>DATABASE!T856</f>
        <v>Y</v>
      </c>
      <c r="J33">
        <f>DATABASE!AE856</f>
        <v>1</v>
      </c>
      <c r="K33">
        <f>DATABASE!AI856</f>
        <v>62</v>
      </c>
      <c r="L33">
        <f>DATABASE!AJ856</f>
        <v>44</v>
      </c>
      <c r="M33">
        <f>DATABASE!AK856</f>
        <v>4</v>
      </c>
      <c r="N33">
        <f>DATABASE!AL856</f>
        <v>1</v>
      </c>
      <c r="O33">
        <f>DATABASE!AM856</f>
        <v>255</v>
      </c>
      <c r="P33">
        <f>DATABASE!AN856</f>
        <v>75</v>
      </c>
      <c r="Q33">
        <f>DATABASE!AO856</f>
        <v>1</v>
      </c>
      <c r="R33">
        <f>DATABASE!AP856</f>
        <v>0</v>
      </c>
      <c r="S33">
        <f>DATABASE!AQ856</f>
        <v>17</v>
      </c>
      <c r="T33">
        <f>DATABASE!AR856</f>
        <v>1</v>
      </c>
      <c r="U33">
        <f>DATABASE!AS856</f>
        <v>0</v>
      </c>
      <c r="V33">
        <f>DATABASE!AT856</f>
        <v>0</v>
      </c>
      <c r="W33">
        <f>DATABASE!AU856</f>
        <v>5</v>
      </c>
    </row>
    <row r="34" spans="1:23" x14ac:dyDescent="0.25">
      <c r="A34" t="s">
        <v>19436</v>
      </c>
      <c r="B34" s="2" t="s">
        <v>22316</v>
      </c>
      <c r="C34" t="str">
        <f>DATABASE!B1220</f>
        <v>South Africa</v>
      </c>
      <c r="D34" t="str">
        <f>DATABASE!C1220</f>
        <v>Africa</v>
      </c>
      <c r="E34" s="24">
        <f>DATABASE!N1220</f>
        <v>1142</v>
      </c>
      <c r="F34">
        <f>DATABASE!O1220</f>
        <v>4</v>
      </c>
      <c r="G34">
        <f>DATABASE!Q1220</f>
        <v>4</v>
      </c>
      <c r="H34" s="134">
        <f>DATABASE!M1220</f>
        <v>6</v>
      </c>
      <c r="I34" s="19" t="str">
        <f>DATABASE!T1220</f>
        <v>N</v>
      </c>
      <c r="J34">
        <f>DATABASE!AE1220</f>
        <v>0</v>
      </c>
      <c r="K34">
        <f>DATABASE!AI1220</f>
        <v>0</v>
      </c>
      <c r="L34">
        <f>DATABASE!AJ1220</f>
        <v>0</v>
      </c>
      <c r="M34">
        <f>DATABASE!AK1220</f>
        <v>0</v>
      </c>
      <c r="N34">
        <f>DATABASE!AL1220</f>
        <v>0</v>
      </c>
      <c r="O34">
        <f>DATABASE!AM1220</f>
        <v>0</v>
      </c>
      <c r="P34">
        <f>DATABASE!AN1220</f>
        <v>0</v>
      </c>
      <c r="Q34">
        <f>DATABASE!AO1220</f>
        <v>0</v>
      </c>
      <c r="R34">
        <f>DATABASE!AP1220</f>
        <v>0</v>
      </c>
      <c r="S34">
        <f>DATABASE!AQ1220</f>
        <v>0</v>
      </c>
      <c r="T34">
        <f>DATABASE!AR1220</f>
        <v>0</v>
      </c>
      <c r="U34">
        <f>DATABASE!AS1220</f>
        <v>0</v>
      </c>
      <c r="V34">
        <f>DATABASE!AT1220</f>
        <v>0</v>
      </c>
      <c r="W34">
        <f>DATABASE!AU1220</f>
        <v>4</v>
      </c>
    </row>
    <row r="35" spans="1:23" x14ac:dyDescent="0.25">
      <c r="A35" t="s">
        <v>18918</v>
      </c>
      <c r="B35" t="s">
        <v>19170</v>
      </c>
      <c r="C35" t="str">
        <f>DATABASE!B1225</f>
        <v>Bosnia</v>
      </c>
      <c r="D35" t="str">
        <f>DATABASE!C1225</f>
        <v>Europe</v>
      </c>
      <c r="E35" s="24">
        <f>DATABASE!N1225</f>
        <v>1142</v>
      </c>
      <c r="F35">
        <f>DATABASE!O1225</f>
        <v>4</v>
      </c>
      <c r="G35">
        <f>DATABASE!Q1225</f>
        <v>4</v>
      </c>
      <c r="H35" s="134">
        <f>DATABASE!M1225</f>
        <v>5.6</v>
      </c>
      <c r="I35" s="19" t="str">
        <f>DATABASE!T1225</f>
        <v>Y</v>
      </c>
      <c r="J35">
        <f>DATABASE!AE1225</f>
        <v>0</v>
      </c>
      <c r="K35">
        <f>DATABASE!AI1225</f>
        <v>0</v>
      </c>
      <c r="L35">
        <f>DATABASE!AJ1225</f>
        <v>0</v>
      </c>
      <c r="M35">
        <f>DATABASE!AK1225</f>
        <v>0</v>
      </c>
      <c r="N35">
        <f>DATABASE!AL1225</f>
        <v>0</v>
      </c>
      <c r="O35">
        <f>DATABASE!AM1225</f>
        <v>0</v>
      </c>
      <c r="P35">
        <f>DATABASE!AN1225</f>
        <v>0</v>
      </c>
      <c r="Q35">
        <f>DATABASE!AO1225</f>
        <v>0</v>
      </c>
      <c r="R35">
        <f>DATABASE!AP1225</f>
        <v>0</v>
      </c>
      <c r="S35">
        <f>DATABASE!AQ1225</f>
        <v>0</v>
      </c>
      <c r="T35">
        <f>DATABASE!AR1225</f>
        <v>0</v>
      </c>
      <c r="U35">
        <f>DATABASE!AS1225</f>
        <v>0</v>
      </c>
      <c r="V35">
        <f>DATABASE!AT1225</f>
        <v>0</v>
      </c>
      <c r="W35">
        <f>DATABASE!AU1225</f>
        <v>4</v>
      </c>
    </row>
    <row r="36" spans="1:23" x14ac:dyDescent="0.25">
      <c r="A36" t="s">
        <v>18919</v>
      </c>
      <c r="B36" t="s">
        <v>12000</v>
      </c>
      <c r="C36" t="str">
        <f>DATABASE!B1230</f>
        <v>Botswana</v>
      </c>
      <c r="D36" t="str">
        <f>DATABASE!C1230</f>
        <v>Africa</v>
      </c>
      <c r="E36" s="24">
        <f>DATABASE!N1230</f>
        <v>1142</v>
      </c>
      <c r="F36">
        <f>DATABASE!O1230</f>
        <v>32</v>
      </c>
      <c r="G36">
        <f>DATABASE!Q1230</f>
        <v>32</v>
      </c>
      <c r="H36" s="134">
        <f>DATABASE!M1230</f>
        <v>89</v>
      </c>
      <c r="I36" s="19" t="str">
        <f>DATABASE!T1230</f>
        <v>Y</v>
      </c>
      <c r="J36">
        <f>DATABASE!AE1230</f>
        <v>0</v>
      </c>
      <c r="K36">
        <f>DATABASE!AI1230</f>
        <v>0</v>
      </c>
      <c r="L36">
        <f>DATABASE!AJ1230</f>
        <v>0</v>
      </c>
      <c r="M36">
        <f>DATABASE!AK1230</f>
        <v>0</v>
      </c>
      <c r="N36">
        <f>DATABASE!AL1230</f>
        <v>0</v>
      </c>
      <c r="O36">
        <f>DATABASE!AM1230</f>
        <v>0</v>
      </c>
      <c r="P36">
        <f>DATABASE!AN1230</f>
        <v>0</v>
      </c>
      <c r="Q36">
        <f>DATABASE!AO1230</f>
        <v>0</v>
      </c>
      <c r="R36">
        <f>DATABASE!AP1230</f>
        <v>0</v>
      </c>
      <c r="S36">
        <f>DATABASE!AQ1230</f>
        <v>0</v>
      </c>
      <c r="T36">
        <f>DATABASE!AR1230</f>
        <v>0</v>
      </c>
      <c r="U36">
        <f>DATABASE!AS1230</f>
        <v>0</v>
      </c>
      <c r="V36">
        <f>DATABASE!AT1230</f>
        <v>0</v>
      </c>
      <c r="W36">
        <f>DATABASE!AU1230</f>
        <v>32</v>
      </c>
    </row>
    <row r="37" spans="1:23" x14ac:dyDescent="0.25">
      <c r="A37" t="s">
        <v>18920</v>
      </c>
      <c r="B37" t="s">
        <v>1403</v>
      </c>
      <c r="C37" t="str">
        <f>DATABASE!B1263</f>
        <v>Brazil</v>
      </c>
      <c r="D37" t="str">
        <f>DATABASE!C1263</f>
        <v>Sth America</v>
      </c>
      <c r="E37" s="24">
        <f>DATABASE!N1263</f>
        <v>4937</v>
      </c>
      <c r="F37">
        <f>DATABASE!O1263</f>
        <v>13</v>
      </c>
      <c r="G37">
        <f>DATABASE!Q1263</f>
        <v>13</v>
      </c>
      <c r="H37" s="134">
        <f>DATABASE!M1263</f>
        <v>29.099999999999998</v>
      </c>
      <c r="I37" s="19" t="str">
        <f>DATABASE!T1263</f>
        <v>Y</v>
      </c>
      <c r="J37">
        <f>DATABASE!AE1263</f>
        <v>0</v>
      </c>
      <c r="K37">
        <f>DATABASE!AI1263</f>
        <v>2</v>
      </c>
      <c r="L37">
        <f>DATABASE!AJ1263</f>
        <v>2</v>
      </c>
      <c r="M37">
        <f>DATABASE!AK1263</f>
        <v>0</v>
      </c>
      <c r="N37">
        <f>DATABASE!AL1263</f>
        <v>0</v>
      </c>
      <c r="O37">
        <f>DATABASE!AM1263</f>
        <v>0</v>
      </c>
      <c r="P37">
        <f>DATABASE!AN1263</f>
        <v>0</v>
      </c>
      <c r="Q37">
        <f>DATABASE!AO1263</f>
        <v>0</v>
      </c>
      <c r="R37">
        <f>DATABASE!AP1263</f>
        <v>0</v>
      </c>
      <c r="S37">
        <f>DATABASE!AQ1263</f>
        <v>1</v>
      </c>
      <c r="T37">
        <f>DATABASE!AR1263</f>
        <v>1</v>
      </c>
      <c r="U37">
        <f>DATABASE!AS1263</f>
        <v>0</v>
      </c>
      <c r="V37">
        <f>DATABASE!AT1263</f>
        <v>0</v>
      </c>
      <c r="W37">
        <f>DATABASE!AU1263</f>
        <v>10</v>
      </c>
    </row>
    <row r="38" spans="1:23" x14ac:dyDescent="0.25">
      <c r="A38" t="s">
        <v>18921</v>
      </c>
      <c r="B38" t="s">
        <v>19171</v>
      </c>
      <c r="C38" t="str">
        <f>DATABASE!B1277</f>
        <v>BAT</v>
      </c>
      <c r="D38" t="str">
        <f>DATABASE!C1277</f>
        <v>Oceania</v>
      </c>
      <c r="E38" s="24">
        <f>DATABASE!N1277</f>
        <v>819</v>
      </c>
      <c r="F38">
        <f>DATABASE!O1277</f>
        <v>11</v>
      </c>
      <c r="G38">
        <f>DATABASE!Q1277</f>
        <v>10</v>
      </c>
      <c r="H38" s="134">
        <f>DATABASE!M1277</f>
        <v>87.3</v>
      </c>
      <c r="I38" s="19" t="str">
        <f>DATABASE!T1277</f>
        <v>Y</v>
      </c>
      <c r="J38">
        <f>DATABASE!AE1277</f>
        <v>0</v>
      </c>
      <c r="K38">
        <f>DATABASE!AI1277</f>
        <v>1</v>
      </c>
      <c r="L38">
        <f>DATABASE!AJ1277</f>
        <v>1</v>
      </c>
      <c r="M38">
        <f>DATABASE!AK1277</f>
        <v>3</v>
      </c>
      <c r="N38">
        <f>DATABASE!AL1277</f>
        <v>3</v>
      </c>
      <c r="O38">
        <f>DATABASE!AM1277</f>
        <v>5</v>
      </c>
      <c r="P38">
        <f>DATABASE!AN1277</f>
        <v>5</v>
      </c>
      <c r="Q38">
        <f>DATABASE!AO1277</f>
        <v>0</v>
      </c>
      <c r="R38">
        <f>DATABASE!AP1277</f>
        <v>0</v>
      </c>
      <c r="S38">
        <f>DATABASE!AQ1277</f>
        <v>2</v>
      </c>
      <c r="T38">
        <f>DATABASE!AR1277</f>
        <v>1</v>
      </c>
      <c r="U38">
        <f>DATABASE!AS1277</f>
        <v>0</v>
      </c>
      <c r="V38">
        <f>DATABASE!AT1277</f>
        <v>0</v>
      </c>
      <c r="W38">
        <f>DATABASE!AU1277</f>
        <v>0</v>
      </c>
    </row>
    <row r="39" spans="1:23" x14ac:dyDescent="0.25">
      <c r="A39" t="s">
        <v>18922</v>
      </c>
      <c r="B39" t="s">
        <v>19172</v>
      </c>
      <c r="C39" t="str">
        <f>DATABASE!B1289</f>
        <v>BIOT</v>
      </c>
      <c r="D39" t="str">
        <f>DATABASE!C1289</f>
        <v>Asia</v>
      </c>
      <c r="E39" s="24">
        <f>DATABASE!N1289</f>
        <v>662</v>
      </c>
      <c r="F39">
        <f>DATABASE!O1289</f>
        <v>22</v>
      </c>
      <c r="G39">
        <f>DATABASE!Q1289</f>
        <v>19</v>
      </c>
      <c r="H39" s="134">
        <f>DATABASE!M1289</f>
        <v>61.29999999999999</v>
      </c>
      <c r="I39" s="19" t="str">
        <f>DATABASE!T1289</f>
        <v>Y</v>
      </c>
      <c r="J39">
        <f>DATABASE!AE1289</f>
        <v>0</v>
      </c>
      <c r="K39">
        <f>DATABASE!AI1289</f>
        <v>0</v>
      </c>
      <c r="L39">
        <f>DATABASE!AJ1289</f>
        <v>0</v>
      </c>
      <c r="M39">
        <f>DATABASE!AK1289</f>
        <v>1</v>
      </c>
      <c r="N39">
        <f>DATABASE!AL1289</f>
        <v>1</v>
      </c>
      <c r="O39">
        <f>DATABASE!AM1289</f>
        <v>0</v>
      </c>
      <c r="P39">
        <f>DATABASE!AN1289</f>
        <v>0</v>
      </c>
      <c r="Q39">
        <f>DATABASE!AO1289</f>
        <v>0</v>
      </c>
      <c r="R39">
        <f>DATABASE!AP1289</f>
        <v>0</v>
      </c>
      <c r="S39">
        <f>DATABASE!AQ1289</f>
        <v>2</v>
      </c>
      <c r="T39">
        <f>DATABASE!AR1289</f>
        <v>0</v>
      </c>
      <c r="U39">
        <f>DATABASE!AS1289</f>
        <v>19</v>
      </c>
      <c r="V39">
        <f>DATABASE!AT1289</f>
        <v>18</v>
      </c>
      <c r="W39">
        <f>DATABASE!AU1289</f>
        <v>0</v>
      </c>
    </row>
    <row r="40" spans="1:23" x14ac:dyDescent="0.25">
      <c r="A40" t="s">
        <v>18923</v>
      </c>
      <c r="B40" t="s">
        <v>17286</v>
      </c>
      <c r="C40" t="str">
        <f>DATABASE!B1312</f>
        <v>British Virgin Is</v>
      </c>
      <c r="D40" t="str">
        <f>DATABASE!C1312</f>
        <v>Nth America</v>
      </c>
      <c r="E40" s="24">
        <f>DATABASE!N1312</f>
        <v>1310</v>
      </c>
      <c r="F40">
        <f>DATABASE!O1312</f>
        <v>140</v>
      </c>
      <c r="G40">
        <f>DATABASE!Q1312</f>
        <v>40</v>
      </c>
      <c r="H40" s="134">
        <f>DATABASE!M1312</f>
        <v>92.6</v>
      </c>
      <c r="I40" s="19" t="str">
        <f>DATABASE!T1312</f>
        <v>Y</v>
      </c>
      <c r="J40">
        <f>DATABASE!AE1312</f>
        <v>0</v>
      </c>
      <c r="K40">
        <f>DATABASE!AI1312</f>
        <v>0</v>
      </c>
      <c r="L40">
        <f>DATABASE!AJ1312</f>
        <v>0</v>
      </c>
      <c r="M40">
        <f>DATABASE!AK1312</f>
        <v>0</v>
      </c>
      <c r="N40">
        <f>DATABASE!AL1312</f>
        <v>0</v>
      </c>
      <c r="O40">
        <f>DATABASE!AM1312</f>
        <v>23</v>
      </c>
      <c r="P40">
        <f>DATABASE!AN1312</f>
        <v>13</v>
      </c>
      <c r="Q40">
        <f>DATABASE!AO1312</f>
        <v>6</v>
      </c>
      <c r="R40">
        <f>DATABASE!AP1312</f>
        <v>0</v>
      </c>
      <c r="S40">
        <f>DATABASE!AQ1312</f>
        <v>66</v>
      </c>
      <c r="T40">
        <f>DATABASE!AR1312</f>
        <v>20</v>
      </c>
      <c r="U40">
        <f>DATABASE!AS1312</f>
        <v>45</v>
      </c>
      <c r="V40">
        <f>DATABASE!AT1312</f>
        <v>7</v>
      </c>
      <c r="W40">
        <f>DATABASE!AU1312</f>
        <v>0</v>
      </c>
    </row>
    <row r="41" spans="1:23" x14ac:dyDescent="0.25">
      <c r="A41" t="s">
        <v>18924</v>
      </c>
      <c r="B41" t="s">
        <v>12671</v>
      </c>
      <c r="C41" t="str">
        <f>DATABASE!B1453</f>
        <v>Bulgaria</v>
      </c>
      <c r="D41" t="str">
        <f>DATABASE!C1453</f>
        <v>Europe</v>
      </c>
      <c r="E41" s="24">
        <f>DATABASE!N1453</f>
        <v>5576</v>
      </c>
      <c r="F41">
        <f>DATABASE!O1453</f>
        <v>18</v>
      </c>
      <c r="G41">
        <f>DATABASE!Q1453</f>
        <v>18</v>
      </c>
      <c r="H41" s="134">
        <f>DATABASE!M1453</f>
        <v>22.000000000000007</v>
      </c>
      <c r="I41" s="19" t="str">
        <f>DATABASE!T1453</f>
        <v>Y</v>
      </c>
      <c r="J41">
        <f>DATABASE!AE1453</f>
        <v>9</v>
      </c>
      <c r="K41">
        <f>DATABASE!AI1453</f>
        <v>3</v>
      </c>
      <c r="L41">
        <f>DATABASE!AJ1453</f>
        <v>3</v>
      </c>
      <c r="M41">
        <f>DATABASE!AK1453</f>
        <v>0</v>
      </c>
      <c r="N41">
        <f>DATABASE!AL1453</f>
        <v>0</v>
      </c>
      <c r="O41">
        <f>DATABASE!AM1453</f>
        <v>8</v>
      </c>
      <c r="P41">
        <f>DATABASE!AN1453</f>
        <v>8</v>
      </c>
      <c r="Q41">
        <f>DATABASE!AO1453</f>
        <v>0</v>
      </c>
      <c r="R41">
        <f>DATABASE!AP1453</f>
        <v>0</v>
      </c>
      <c r="S41">
        <f>DATABASE!AQ1453</f>
        <v>0</v>
      </c>
      <c r="T41">
        <f>DATABASE!AR1453</f>
        <v>0</v>
      </c>
      <c r="U41">
        <f>DATABASE!AS1453</f>
        <v>0</v>
      </c>
      <c r="V41">
        <f>DATABASE!AT1453</f>
        <v>0</v>
      </c>
      <c r="W41">
        <f>DATABASE!AU1453</f>
        <v>7</v>
      </c>
    </row>
    <row r="42" spans="1:23" x14ac:dyDescent="0.25">
      <c r="A42" t="s">
        <v>18925</v>
      </c>
      <c r="B42" t="s">
        <v>19173</v>
      </c>
      <c r="C42" t="str">
        <f>DATABASE!B1472</f>
        <v>Myanmar</v>
      </c>
      <c r="D42" t="str">
        <f>DATABASE!C1472</f>
        <v>Asia</v>
      </c>
      <c r="E42" s="24">
        <f>DATABASE!N1472</f>
        <v>519</v>
      </c>
      <c r="F42">
        <f>DATABASE!O1472</f>
        <v>5</v>
      </c>
      <c r="G42">
        <f>DATABASE!Q1472</f>
        <v>0</v>
      </c>
      <c r="H42" s="134">
        <f>DATABASE!M1472</f>
        <v>0</v>
      </c>
      <c r="I42" s="19" t="str">
        <f>DATABASE!T1472</f>
        <v>Y</v>
      </c>
      <c r="J42">
        <f>DATABASE!AE1472</f>
        <v>5</v>
      </c>
      <c r="K42">
        <f>DATABASE!AI1472</f>
        <v>1</v>
      </c>
      <c r="L42">
        <f>DATABASE!AJ1472</f>
        <v>0</v>
      </c>
      <c r="M42">
        <f>DATABASE!AK1472</f>
        <v>0</v>
      </c>
      <c r="N42">
        <f>DATABASE!AL1472</f>
        <v>0</v>
      </c>
      <c r="O42">
        <f>DATABASE!AM1472</f>
        <v>2</v>
      </c>
      <c r="P42">
        <f>DATABASE!AN1472</f>
        <v>0</v>
      </c>
      <c r="Q42">
        <f>DATABASE!AO1472</f>
        <v>0</v>
      </c>
      <c r="R42">
        <f>DATABASE!AP1472</f>
        <v>0</v>
      </c>
      <c r="S42">
        <f>DATABASE!AQ1472</f>
        <v>0</v>
      </c>
      <c r="T42">
        <f>DATABASE!AR1472</f>
        <v>0</v>
      </c>
      <c r="U42">
        <f>DATABASE!AS1472</f>
        <v>0</v>
      </c>
      <c r="V42">
        <f>DATABASE!AT1472</f>
        <v>0</v>
      </c>
      <c r="W42">
        <f>DATABASE!AU1472</f>
        <v>0</v>
      </c>
    </row>
    <row r="43" spans="1:23" x14ac:dyDescent="0.25">
      <c r="A43" t="s">
        <v>18926</v>
      </c>
      <c r="B43" t="s">
        <v>12002</v>
      </c>
      <c r="C43" t="str">
        <f>DATABASE!B1478</f>
        <v>Burundi</v>
      </c>
      <c r="D43" t="str">
        <f>DATABASE!C1478</f>
        <v>Africa</v>
      </c>
      <c r="E43" s="24">
        <f>DATABASE!N1478</f>
        <v>3670</v>
      </c>
      <c r="F43">
        <f>DATABASE!O1478</f>
        <v>45</v>
      </c>
      <c r="G43">
        <f>DATABASE!Q1478</f>
        <v>45</v>
      </c>
      <c r="H43" s="134">
        <f>DATABASE!M1478</f>
        <v>104.7</v>
      </c>
      <c r="I43" s="19" t="str">
        <f>DATABASE!T1478</f>
        <v>Y</v>
      </c>
      <c r="J43">
        <f>DATABASE!AE1478</f>
        <v>4</v>
      </c>
      <c r="K43">
        <f>DATABASE!AI1478</f>
        <v>13</v>
      </c>
      <c r="L43">
        <f>DATABASE!AJ1478</f>
        <v>13</v>
      </c>
      <c r="M43">
        <f>DATABASE!AK1478</f>
        <v>0</v>
      </c>
      <c r="N43">
        <f>DATABASE!AL1478</f>
        <v>0</v>
      </c>
      <c r="O43">
        <f>DATABASE!AM1478</f>
        <v>9</v>
      </c>
      <c r="P43">
        <f>DATABASE!AN1478</f>
        <v>9</v>
      </c>
      <c r="Q43">
        <f>DATABASE!AO1478</f>
        <v>0</v>
      </c>
      <c r="R43">
        <f>DATABASE!AP1478</f>
        <v>0</v>
      </c>
      <c r="S43">
        <f>DATABASE!AQ1478</f>
        <v>2</v>
      </c>
      <c r="T43">
        <f>DATABASE!AR1478</f>
        <v>2</v>
      </c>
      <c r="U43">
        <f>DATABASE!AS1478</f>
        <v>0</v>
      </c>
      <c r="V43">
        <f>DATABASE!AT1478</f>
        <v>0</v>
      </c>
      <c r="W43">
        <f>DATABASE!AU1478</f>
        <v>21</v>
      </c>
    </row>
    <row r="44" spans="1:23" x14ac:dyDescent="0.25">
      <c r="A44" t="s">
        <v>18927</v>
      </c>
      <c r="B44" t="s">
        <v>14247</v>
      </c>
      <c r="C44" t="str">
        <f>DATABASE!B1524</f>
        <v>Cambodia</v>
      </c>
      <c r="D44" t="str">
        <f>DATABASE!C1524</f>
        <v>Asia</v>
      </c>
      <c r="E44" s="24">
        <f>DATABASE!N1524</f>
        <v>2684</v>
      </c>
      <c r="F44">
        <f>DATABASE!O1524</f>
        <v>8</v>
      </c>
      <c r="G44">
        <f>DATABASE!Q1524</f>
        <v>8</v>
      </c>
      <c r="H44" s="134">
        <f>DATABASE!M1524</f>
        <v>11.8</v>
      </c>
      <c r="I44" s="19" t="str">
        <f>DATABASE!T1524</f>
        <v>Y</v>
      </c>
      <c r="J44">
        <f>DATABASE!AE1524</f>
        <v>0</v>
      </c>
      <c r="K44">
        <f>DATABASE!AI1524</f>
        <v>0</v>
      </c>
      <c r="L44">
        <f>DATABASE!AJ1524</f>
        <v>0</v>
      </c>
      <c r="M44">
        <f>DATABASE!AK1524</f>
        <v>0</v>
      </c>
      <c r="N44">
        <f>DATABASE!AL1524</f>
        <v>0</v>
      </c>
      <c r="O44">
        <f>DATABASE!AM1524</f>
        <v>1</v>
      </c>
      <c r="P44">
        <f>DATABASE!AN1524</f>
        <v>1</v>
      </c>
      <c r="Q44">
        <f>DATABASE!AO1524</f>
        <v>0</v>
      </c>
      <c r="R44">
        <f>DATABASE!AP1524</f>
        <v>0</v>
      </c>
      <c r="S44">
        <f>DATABASE!AQ1524</f>
        <v>0</v>
      </c>
      <c r="T44">
        <f>DATABASE!AR1524</f>
        <v>0</v>
      </c>
      <c r="U44">
        <f>DATABASE!AS1524</f>
        <v>0</v>
      </c>
      <c r="V44">
        <f>DATABASE!AT1524</f>
        <v>0</v>
      </c>
      <c r="W44">
        <f>DATABASE!AU1524</f>
        <v>7</v>
      </c>
    </row>
    <row r="45" spans="1:23" x14ac:dyDescent="0.25">
      <c r="A45" t="s">
        <v>18928</v>
      </c>
      <c r="B45" t="s">
        <v>12003</v>
      </c>
      <c r="C45" t="str">
        <f>DATABASE!B1533</f>
        <v>Cameroon</v>
      </c>
      <c r="D45" t="str">
        <f>DATABASE!C1533</f>
        <v>Africa</v>
      </c>
      <c r="E45" s="24">
        <f>DATABASE!N1533</f>
        <v>1281</v>
      </c>
      <c r="F45">
        <f>DATABASE!O1533</f>
        <v>8</v>
      </c>
      <c r="G45">
        <f>DATABASE!Q1533</f>
        <v>8</v>
      </c>
      <c r="H45" s="134">
        <f>DATABASE!M1533</f>
        <v>28</v>
      </c>
      <c r="I45" s="19" t="str">
        <f>DATABASE!T1533</f>
        <v>Y</v>
      </c>
      <c r="J45">
        <f>DATABASE!AE1533</f>
        <v>0</v>
      </c>
      <c r="K45">
        <f>DATABASE!AI1533</f>
        <v>1</v>
      </c>
      <c r="L45">
        <f>DATABASE!AJ1533</f>
        <v>1</v>
      </c>
      <c r="M45">
        <f>DATABASE!AK1533</f>
        <v>4</v>
      </c>
      <c r="N45">
        <f>DATABASE!AL1533</f>
        <v>4</v>
      </c>
      <c r="O45">
        <f>DATABASE!AM1533</f>
        <v>3</v>
      </c>
      <c r="P45">
        <f>DATABASE!AN1533</f>
        <v>3</v>
      </c>
      <c r="Q45">
        <f>DATABASE!AO1533</f>
        <v>0</v>
      </c>
      <c r="R45">
        <f>DATABASE!AP1533</f>
        <v>0</v>
      </c>
      <c r="S45">
        <f>DATABASE!AQ1533</f>
        <v>0</v>
      </c>
      <c r="T45">
        <f>DATABASE!AR1533</f>
        <v>0</v>
      </c>
      <c r="U45">
        <f>DATABASE!AS1533</f>
        <v>0</v>
      </c>
      <c r="V45">
        <f>DATABASE!AT1533</f>
        <v>0</v>
      </c>
      <c r="W45">
        <f>DATABASE!AU1533</f>
        <v>0</v>
      </c>
    </row>
    <row r="46" spans="1:23" x14ac:dyDescent="0.25">
      <c r="A46" t="s">
        <v>18929</v>
      </c>
      <c r="B46" t="s">
        <v>1414</v>
      </c>
      <c r="C46" t="str">
        <f>DATABASE!B1542</f>
        <v>Canada</v>
      </c>
      <c r="D46" t="str">
        <f>DATABASE!C1542</f>
        <v>Nth America</v>
      </c>
      <c r="E46" s="24">
        <f>DATABASE!N1542</f>
        <v>3415</v>
      </c>
      <c r="F46">
        <f>DATABASE!O1542</f>
        <v>13</v>
      </c>
      <c r="G46">
        <f>DATABASE!Q1542</f>
        <v>13</v>
      </c>
      <c r="H46" s="134">
        <f>DATABASE!M1542</f>
        <v>32</v>
      </c>
      <c r="I46" s="19" t="str">
        <f>DATABASE!T1542</f>
        <v>Y</v>
      </c>
      <c r="J46">
        <f>DATABASE!AE1542</f>
        <v>0</v>
      </c>
      <c r="K46">
        <f>DATABASE!AI1542</f>
        <v>0</v>
      </c>
      <c r="L46">
        <f>DATABASE!AJ1542</f>
        <v>0</v>
      </c>
      <c r="M46">
        <f>DATABASE!AK1542</f>
        <v>1</v>
      </c>
      <c r="N46">
        <f>DATABASE!AL1542</f>
        <v>1</v>
      </c>
      <c r="O46">
        <f>DATABASE!AM1542</f>
        <v>6</v>
      </c>
      <c r="P46">
        <f>DATABASE!AN1542</f>
        <v>6</v>
      </c>
      <c r="Q46">
        <f>DATABASE!AO1542</f>
        <v>0</v>
      </c>
      <c r="R46">
        <f>DATABASE!AP1542</f>
        <v>0</v>
      </c>
      <c r="S46">
        <f>DATABASE!AQ1542</f>
        <v>1</v>
      </c>
      <c r="T46">
        <f>DATABASE!AR1542</f>
        <v>1</v>
      </c>
      <c r="U46">
        <f>DATABASE!AS1542</f>
        <v>0</v>
      </c>
      <c r="V46">
        <f>DATABASE!AT1542</f>
        <v>0</v>
      </c>
      <c r="W46">
        <f>DATABASE!AU1542</f>
        <v>5</v>
      </c>
    </row>
    <row r="47" spans="1:23" x14ac:dyDescent="0.25">
      <c r="A47" t="s">
        <v>18930</v>
      </c>
      <c r="B47" t="s">
        <v>623</v>
      </c>
      <c r="C47" t="str">
        <f>DATABASE!B1556</f>
        <v>Spain</v>
      </c>
      <c r="D47" t="str">
        <f>DATABASE!C1556</f>
        <v>Europe</v>
      </c>
      <c r="E47" s="24">
        <f>DATABASE!N1556</f>
        <v>49</v>
      </c>
      <c r="F47">
        <f>DATABASE!O1556</f>
        <v>15</v>
      </c>
      <c r="G47">
        <f>DATABASE!Q1556</f>
        <v>0</v>
      </c>
      <c r="H47" s="134">
        <f>DATABASE!M1556</f>
        <v>0</v>
      </c>
      <c r="I47" s="19" t="str">
        <f>DATABASE!T1556</f>
        <v>N</v>
      </c>
      <c r="J47">
        <f>DATABASE!AE1556</f>
        <v>0</v>
      </c>
      <c r="K47">
        <f>DATABASE!AI1556</f>
        <v>10</v>
      </c>
      <c r="L47">
        <f>DATABASE!AJ1556</f>
        <v>0</v>
      </c>
      <c r="M47">
        <f>DATABASE!AK1556</f>
        <v>0</v>
      </c>
      <c r="N47">
        <f>DATABASE!AL1556</f>
        <v>0</v>
      </c>
      <c r="O47">
        <f>DATABASE!AM1556</f>
        <v>0</v>
      </c>
      <c r="P47">
        <f>DATABASE!AN1556</f>
        <v>0</v>
      </c>
      <c r="Q47">
        <f>DATABASE!AO1556</f>
        <v>0</v>
      </c>
      <c r="R47">
        <f>DATABASE!AP1556</f>
        <v>0</v>
      </c>
      <c r="S47">
        <f>DATABASE!AQ1556</f>
        <v>0</v>
      </c>
      <c r="T47">
        <f>DATABASE!AR1556</f>
        <v>0</v>
      </c>
      <c r="U47">
        <f>DATABASE!AS1556</f>
        <v>0</v>
      </c>
      <c r="V47">
        <f>DATABASE!AT1556</f>
        <v>0</v>
      </c>
      <c r="W47">
        <f>DATABASE!AU1556</f>
        <v>0</v>
      </c>
    </row>
    <row r="48" spans="1:23" x14ac:dyDescent="0.25">
      <c r="A48" t="s">
        <v>18931</v>
      </c>
      <c r="B48" t="s">
        <v>12005</v>
      </c>
      <c r="C48" t="str">
        <f>DATABASE!B1572</f>
        <v>Cape Verde</v>
      </c>
      <c r="D48" t="str">
        <f>DATABASE!C1572</f>
        <v>Africa</v>
      </c>
      <c r="E48" s="24">
        <f>DATABASE!N1572</f>
        <v>1106</v>
      </c>
      <c r="F48">
        <f>DATABASE!O1572</f>
        <v>76</v>
      </c>
      <c r="G48">
        <f>DATABASE!Q1572</f>
        <v>63</v>
      </c>
      <c r="H48" s="134">
        <f>DATABASE!M1572</f>
        <v>250.09999999999988</v>
      </c>
      <c r="I48" s="19" t="str">
        <f>DATABASE!T1572</f>
        <v>Y</v>
      </c>
      <c r="J48">
        <f>DATABASE!AE1572</f>
        <v>0</v>
      </c>
      <c r="K48">
        <f>DATABASE!AI1572</f>
        <v>18</v>
      </c>
      <c r="L48">
        <f>DATABASE!AJ1572</f>
        <v>14</v>
      </c>
      <c r="M48">
        <f>DATABASE!AK1572</f>
        <v>3</v>
      </c>
      <c r="N48">
        <f>DATABASE!AL1572</f>
        <v>2</v>
      </c>
      <c r="O48">
        <f>DATABASE!AM1572</f>
        <v>22</v>
      </c>
      <c r="P48">
        <f>DATABASE!AN1572</f>
        <v>17</v>
      </c>
      <c r="Q48">
        <f>DATABASE!AO1572</f>
        <v>6</v>
      </c>
      <c r="R48">
        <f>DATABASE!AP1572</f>
        <v>6</v>
      </c>
      <c r="S48">
        <f>DATABASE!AQ1572</f>
        <v>17</v>
      </c>
      <c r="T48">
        <f>DATABASE!AR1572</f>
        <v>14</v>
      </c>
      <c r="U48">
        <f>DATABASE!AS1572</f>
        <v>10</v>
      </c>
      <c r="V48">
        <f>DATABASE!AT1572</f>
        <v>10</v>
      </c>
      <c r="W48">
        <f>DATABASE!AU1572</f>
        <v>0</v>
      </c>
    </row>
    <row r="49" spans="1:23" x14ac:dyDescent="0.25">
      <c r="A49" t="s">
        <v>18932</v>
      </c>
      <c r="B49" t="s">
        <v>19174</v>
      </c>
      <c r="C49" t="str">
        <f>DATABASE!B1649</f>
        <v>Central African Republic</v>
      </c>
      <c r="D49" t="str">
        <f>DATABASE!C1649</f>
        <v>Africa</v>
      </c>
      <c r="E49" s="24">
        <f>DATABASE!N1649</f>
        <v>9546</v>
      </c>
      <c r="F49">
        <f>DATABASE!O1649</f>
        <v>187</v>
      </c>
      <c r="G49">
        <f>DATABASE!Q1649</f>
        <v>152</v>
      </c>
      <c r="H49" s="134">
        <f>DATABASE!M1649</f>
        <v>314.8</v>
      </c>
      <c r="I49" s="19" t="str">
        <f>DATABASE!T1649</f>
        <v>Y</v>
      </c>
      <c r="J49">
        <f>DATABASE!AE1649</f>
        <v>16</v>
      </c>
      <c r="K49">
        <f>DATABASE!AI1649</f>
        <v>42</v>
      </c>
      <c r="L49">
        <f>DATABASE!AJ1649</f>
        <v>39</v>
      </c>
      <c r="M49">
        <f>DATABASE!AK1649</f>
        <v>0</v>
      </c>
      <c r="N49">
        <f>DATABASE!AL1649</f>
        <v>0</v>
      </c>
      <c r="O49">
        <f>DATABASE!AM1649</f>
        <v>14</v>
      </c>
      <c r="P49">
        <f>DATABASE!AN1649</f>
        <v>9</v>
      </c>
      <c r="Q49">
        <f>DATABASE!AO1649</f>
        <v>0</v>
      </c>
      <c r="R49">
        <f>DATABASE!AP1649</f>
        <v>0</v>
      </c>
      <c r="S49">
        <f>DATABASE!AQ1649</f>
        <v>3</v>
      </c>
      <c r="T49">
        <f>DATABASE!AR1649</f>
        <v>3</v>
      </c>
      <c r="U49">
        <f>DATABASE!AS1649</f>
        <v>0</v>
      </c>
      <c r="V49">
        <f>DATABASE!AT1649</f>
        <v>0</v>
      </c>
      <c r="W49">
        <f>DATABASE!AU1649</f>
        <v>128</v>
      </c>
    </row>
    <row r="50" spans="1:23" x14ac:dyDescent="0.25">
      <c r="A50" t="s">
        <v>18933</v>
      </c>
      <c r="B50" t="s">
        <v>12008</v>
      </c>
      <c r="C50" t="str">
        <f>DATABASE!B1837</f>
        <v>Chad</v>
      </c>
      <c r="D50" t="str">
        <f>DATABASE!C1837</f>
        <v>Africa</v>
      </c>
      <c r="E50" s="24">
        <f>DATABASE!N1837</f>
        <v>3496</v>
      </c>
      <c r="F50">
        <f>DATABASE!O1837</f>
        <v>117</v>
      </c>
      <c r="G50">
        <f>DATABASE!Q1837</f>
        <v>64</v>
      </c>
      <c r="H50" s="134">
        <f>DATABASE!M1837</f>
        <v>138.20000000000002</v>
      </c>
      <c r="I50" s="19" t="str">
        <f>DATABASE!T1837</f>
        <v>Y</v>
      </c>
      <c r="J50">
        <f>DATABASE!AE1837</f>
        <v>10</v>
      </c>
      <c r="K50">
        <f>DATABASE!AI1837</f>
        <v>16</v>
      </c>
      <c r="L50">
        <f>DATABASE!AJ1837</f>
        <v>15</v>
      </c>
      <c r="M50">
        <f>DATABASE!AK1837</f>
        <v>1</v>
      </c>
      <c r="N50">
        <f>DATABASE!AL1837</f>
        <v>1</v>
      </c>
      <c r="O50">
        <f>DATABASE!AM1837</f>
        <v>15</v>
      </c>
      <c r="P50">
        <f>DATABASE!AN1837</f>
        <v>10</v>
      </c>
      <c r="Q50">
        <f>DATABASE!AO1837</f>
        <v>2</v>
      </c>
      <c r="R50">
        <f>DATABASE!AP1837</f>
        <v>1</v>
      </c>
      <c r="S50">
        <f>DATABASE!AQ1837</f>
        <v>1</v>
      </c>
      <c r="T50">
        <f>DATABASE!AR1837</f>
        <v>1</v>
      </c>
      <c r="U50">
        <f>DATABASE!AS1837</f>
        <v>0</v>
      </c>
      <c r="V50">
        <f>DATABASE!AT1837</f>
        <v>0</v>
      </c>
      <c r="W50">
        <f>DATABASE!AU1837</f>
        <v>82</v>
      </c>
    </row>
    <row r="51" spans="1:23" x14ac:dyDescent="0.25">
      <c r="A51" t="s">
        <v>18934</v>
      </c>
      <c r="B51" t="s">
        <v>2290</v>
      </c>
      <c r="C51" t="str">
        <f>DATABASE!B1955</f>
        <v>Chile</v>
      </c>
      <c r="D51" t="str">
        <f>DATABASE!C1955</f>
        <v>Sth America</v>
      </c>
      <c r="E51" s="24">
        <f>DATABASE!N1955</f>
        <v>2606</v>
      </c>
      <c r="F51">
        <f>DATABASE!O1955</f>
        <v>157</v>
      </c>
      <c r="G51">
        <f>DATABASE!Q1955</f>
        <v>61</v>
      </c>
      <c r="H51" s="134">
        <f>DATABASE!M1955</f>
        <v>119.4</v>
      </c>
      <c r="I51" s="19" t="str">
        <f>DATABASE!T1955</f>
        <v>Y</v>
      </c>
      <c r="J51">
        <f>DATABASE!AE1955</f>
        <v>1</v>
      </c>
      <c r="K51">
        <f>DATABASE!AI1955</f>
        <v>8</v>
      </c>
      <c r="L51">
        <f>DATABASE!AJ1955</f>
        <v>4</v>
      </c>
      <c r="M51">
        <f>DATABASE!AK1955</f>
        <v>1</v>
      </c>
      <c r="N51">
        <f>DATABASE!AL1955</f>
        <v>1</v>
      </c>
      <c r="O51">
        <f>DATABASE!AM1955</f>
        <v>59</v>
      </c>
      <c r="P51">
        <f>DATABASE!AN1955</f>
        <v>31</v>
      </c>
      <c r="Q51">
        <f>DATABASE!AO1955</f>
        <v>37</v>
      </c>
      <c r="R51">
        <f>DATABASE!AP1955</f>
        <v>15</v>
      </c>
      <c r="S51">
        <f>DATABASE!AQ1955</f>
        <v>27</v>
      </c>
      <c r="T51">
        <f>DATABASE!AR1955</f>
        <v>6</v>
      </c>
      <c r="U51">
        <f>DATABASE!AS1955</f>
        <v>21</v>
      </c>
      <c r="V51">
        <f>DATABASE!AT1955</f>
        <v>4</v>
      </c>
      <c r="W51">
        <f>DATABASE!AU1955</f>
        <v>4</v>
      </c>
    </row>
    <row r="52" spans="1:23" x14ac:dyDescent="0.25">
      <c r="A52" t="s">
        <v>18935</v>
      </c>
      <c r="B52" t="s">
        <v>12964</v>
      </c>
      <c r="C52" t="str">
        <f>DATABASE!B2113</f>
        <v>China</v>
      </c>
      <c r="D52" t="str">
        <f>DATABASE!C2113</f>
        <v>Asia</v>
      </c>
      <c r="E52" s="24">
        <f>DATABASE!N2113</f>
        <v>5434</v>
      </c>
      <c r="F52">
        <f>DATABASE!O2113</f>
        <v>40</v>
      </c>
      <c r="G52">
        <f>DATABASE!Q2113</f>
        <v>40</v>
      </c>
      <c r="H52" s="134">
        <f>DATABASE!M2113</f>
        <v>83.550000000000026</v>
      </c>
      <c r="I52" s="19" t="str">
        <f>DATABASE!T2113</f>
        <v>Y</v>
      </c>
      <c r="J52">
        <f>DATABASE!AE2113</f>
        <v>3</v>
      </c>
      <c r="K52">
        <f>DATABASE!AI2113</f>
        <v>7</v>
      </c>
      <c r="L52">
        <f>DATABASE!AJ2113</f>
        <v>7</v>
      </c>
      <c r="M52">
        <f>DATABASE!AK2113</f>
        <v>6</v>
      </c>
      <c r="N52">
        <f>DATABASE!AL2113</f>
        <v>6</v>
      </c>
      <c r="O52">
        <f>DATABASE!AM2113</f>
        <v>4</v>
      </c>
      <c r="P52">
        <f>DATABASE!AN2113</f>
        <v>4</v>
      </c>
      <c r="Q52">
        <f>DATABASE!AO2113</f>
        <v>0</v>
      </c>
      <c r="R52">
        <f>DATABASE!AP2113</f>
        <v>0</v>
      </c>
      <c r="S52">
        <f>DATABASE!AQ2113</f>
        <v>18</v>
      </c>
      <c r="T52">
        <f>DATABASE!AR2113</f>
        <v>18</v>
      </c>
      <c r="U52">
        <f>DATABASE!AS2113</f>
        <v>0</v>
      </c>
      <c r="V52">
        <f>DATABASE!AT2113</f>
        <v>0</v>
      </c>
      <c r="W52">
        <f>DATABASE!AU2113</f>
        <v>5</v>
      </c>
    </row>
    <row r="53" spans="1:23" x14ac:dyDescent="0.25">
      <c r="A53" t="s">
        <v>14254</v>
      </c>
      <c r="B53" t="s">
        <v>12964</v>
      </c>
      <c r="C53" t="str">
        <f>DATABASE!B2154</f>
        <v>China</v>
      </c>
      <c r="D53" t="str">
        <f>DATABASE!C2154</f>
        <v>Asia</v>
      </c>
      <c r="E53" s="24">
        <f>DATABASE!N2154</f>
        <v>119</v>
      </c>
      <c r="F53">
        <f>DATABASE!O2154</f>
        <v>4</v>
      </c>
      <c r="G53">
        <f>DATABASE!Q2154</f>
        <v>1</v>
      </c>
      <c r="H53" s="134">
        <f>DATABASE!M2154</f>
        <v>2.2999999999999998</v>
      </c>
      <c r="I53" s="19" t="str">
        <f>DATABASE!T2154</f>
        <v>N</v>
      </c>
      <c r="J53">
        <f>DATABASE!AE2154</f>
        <v>0</v>
      </c>
      <c r="K53">
        <f>DATABASE!AI2154</f>
        <v>4</v>
      </c>
      <c r="L53">
        <f>DATABASE!AJ2154</f>
        <v>1</v>
      </c>
      <c r="M53">
        <f>DATABASE!AK2154</f>
        <v>0</v>
      </c>
      <c r="N53">
        <f>DATABASE!AL2154</f>
        <v>0</v>
      </c>
      <c r="O53">
        <f>DATABASE!AM2154</f>
        <v>0</v>
      </c>
      <c r="P53">
        <f>DATABASE!AN2154</f>
        <v>0</v>
      </c>
      <c r="Q53">
        <f>DATABASE!AO2154</f>
        <v>0</v>
      </c>
      <c r="R53">
        <f>DATABASE!AP2154</f>
        <v>0</v>
      </c>
      <c r="S53">
        <f>DATABASE!AQ2154</f>
        <v>0</v>
      </c>
      <c r="T53">
        <f>DATABASE!AR2154</f>
        <v>0</v>
      </c>
      <c r="U53">
        <f>DATABASE!AS2154</f>
        <v>0</v>
      </c>
      <c r="V53">
        <f>DATABASE!AT2154</f>
        <v>0</v>
      </c>
      <c r="W53">
        <f>DATABASE!AU2154</f>
        <v>0</v>
      </c>
    </row>
    <row r="54" spans="1:23" x14ac:dyDescent="0.25">
      <c r="A54" t="s">
        <v>18936</v>
      </c>
      <c r="B54" t="s">
        <v>7600</v>
      </c>
      <c r="C54" t="str">
        <f>DATABASE!B2159</f>
        <v>Christmas Is</v>
      </c>
      <c r="D54" t="str">
        <f>DATABASE!C2159</f>
        <v>Oceania</v>
      </c>
      <c r="E54" s="24">
        <f>DATABASE!N2159</f>
        <v>928</v>
      </c>
      <c r="F54">
        <f>DATABASE!O2159</f>
        <v>50</v>
      </c>
      <c r="G54">
        <f>DATABASE!Q2159</f>
        <v>50</v>
      </c>
      <c r="H54" s="134">
        <f>DATABASE!M2159</f>
        <v>92.799999999999983</v>
      </c>
      <c r="I54" s="19" t="str">
        <f>DATABASE!T2159</f>
        <v>Y</v>
      </c>
      <c r="J54">
        <f>DATABASE!AE2159</f>
        <v>0</v>
      </c>
      <c r="K54">
        <f>DATABASE!AI2159</f>
        <v>1</v>
      </c>
      <c r="L54">
        <f>DATABASE!AJ2159</f>
        <v>1</v>
      </c>
      <c r="M54">
        <f>DATABASE!AK2159</f>
        <v>0</v>
      </c>
      <c r="N54">
        <f>DATABASE!AL2159</f>
        <v>0</v>
      </c>
      <c r="O54">
        <f>DATABASE!AM2159</f>
        <v>1</v>
      </c>
      <c r="P54">
        <f>DATABASE!AN2159</f>
        <v>1</v>
      </c>
      <c r="Q54">
        <f>DATABASE!AO2159</f>
        <v>0</v>
      </c>
      <c r="R54">
        <f>DATABASE!AP2159</f>
        <v>0</v>
      </c>
      <c r="S54">
        <f>DATABASE!AQ2159</f>
        <v>3</v>
      </c>
      <c r="T54">
        <f>DATABASE!AR2159</f>
        <v>3</v>
      </c>
      <c r="U54">
        <f>DATABASE!AS2159</f>
        <v>45</v>
      </c>
      <c r="V54">
        <f>DATABASE!AT2159</f>
        <v>45</v>
      </c>
      <c r="W54">
        <f>DATABASE!AU2159</f>
        <v>0</v>
      </c>
    </row>
    <row r="55" spans="1:23" x14ac:dyDescent="0.25">
      <c r="A55" t="s">
        <v>22320</v>
      </c>
      <c r="B55" t="s">
        <v>22321</v>
      </c>
      <c r="C55" t="str">
        <f>DATABASE!B15963</f>
        <v>Multiple</v>
      </c>
      <c r="D55" t="str">
        <f>DATABASE!C15963</f>
        <v>n/a</v>
      </c>
      <c r="E55" s="24">
        <f>DATABASE!N15963</f>
        <v>0</v>
      </c>
      <c r="F55">
        <f>DATABASE!O15963</f>
        <v>5</v>
      </c>
      <c r="G55">
        <f>DATABASE!Q15963</f>
        <v>4</v>
      </c>
      <c r="H55" s="134">
        <f>DATABASE!M15963</f>
        <v>19</v>
      </c>
      <c r="I55" s="19" t="str">
        <f>DATABASE!T15963</f>
        <v>Y</v>
      </c>
      <c r="J55">
        <f>DATABASE!AE15963</f>
        <v>2</v>
      </c>
      <c r="K55">
        <f>DATABASE!AI15963</f>
        <v>4</v>
      </c>
      <c r="L55">
        <f>DATABASE!AJ15963</f>
        <v>4</v>
      </c>
      <c r="M55">
        <f>DATABASE!AK15963</f>
        <v>0</v>
      </c>
      <c r="N55">
        <f>DATABASE!AL15963</f>
        <v>0</v>
      </c>
      <c r="O55">
        <f>DATABASE!AM15963</f>
        <v>1</v>
      </c>
      <c r="P55">
        <f>DATABASE!AN15963</f>
        <v>0</v>
      </c>
      <c r="Q55">
        <f>DATABASE!AO15963</f>
        <v>0</v>
      </c>
      <c r="R55">
        <f>DATABASE!AP15963</f>
        <v>0</v>
      </c>
      <c r="S55">
        <f>DATABASE!AQ15963</f>
        <v>0</v>
      </c>
      <c r="T55">
        <f>DATABASE!AR15963</f>
        <v>0</v>
      </c>
      <c r="U55">
        <f>DATABASE!AS15963</f>
        <v>0</v>
      </c>
      <c r="V55">
        <f>DATABASE!AT15963</f>
        <v>0</v>
      </c>
      <c r="W55">
        <f>DATABASE!AU15963</f>
        <v>0</v>
      </c>
    </row>
    <row r="56" spans="1:23" x14ac:dyDescent="0.25">
      <c r="A56" t="s">
        <v>2693</v>
      </c>
      <c r="B56" t="s">
        <v>19175</v>
      </c>
      <c r="C56" t="str">
        <f>DATABASE!B2210</f>
        <v>Cocos Is</v>
      </c>
      <c r="D56" t="str">
        <f>DATABASE!C2210</f>
        <v>Oceania</v>
      </c>
      <c r="E56" s="24">
        <f>DATABASE!N2210</f>
        <v>548</v>
      </c>
      <c r="F56">
        <f>DATABASE!O2210</f>
        <v>47</v>
      </c>
      <c r="G56">
        <f>DATABASE!Q2210</f>
        <v>47</v>
      </c>
      <c r="H56" s="134">
        <f>DATABASE!M2210</f>
        <v>113.95</v>
      </c>
      <c r="I56" s="19" t="str">
        <f>DATABASE!T2210</f>
        <v>Y</v>
      </c>
      <c r="J56">
        <f>DATABASE!AE2210</f>
        <v>0</v>
      </c>
      <c r="K56">
        <f>DATABASE!AI2210</f>
        <v>0</v>
      </c>
      <c r="L56">
        <f>DATABASE!AJ2210</f>
        <v>0</v>
      </c>
      <c r="M56">
        <f>DATABASE!AK2210</f>
        <v>5</v>
      </c>
      <c r="N56">
        <f>DATABASE!AL2210</f>
        <v>5</v>
      </c>
      <c r="O56">
        <f>DATABASE!AM2210</f>
        <v>2</v>
      </c>
      <c r="P56">
        <f>DATABASE!AN2210</f>
        <v>2</v>
      </c>
      <c r="Q56">
        <f>DATABASE!AO2210</f>
        <v>0</v>
      </c>
      <c r="R56">
        <f>DATABASE!AP2210</f>
        <v>0</v>
      </c>
      <c r="S56">
        <f>DATABASE!AQ2210</f>
        <v>6</v>
      </c>
      <c r="T56">
        <f>DATABASE!AR2210</f>
        <v>6</v>
      </c>
      <c r="U56">
        <f>DATABASE!AS2210</f>
        <v>34</v>
      </c>
      <c r="V56">
        <f>DATABASE!AT2210</f>
        <v>34</v>
      </c>
      <c r="W56">
        <f>DATABASE!AU2210</f>
        <v>0</v>
      </c>
    </row>
    <row r="57" spans="1:23" x14ac:dyDescent="0.25">
      <c r="A57" t="s">
        <v>18937</v>
      </c>
      <c r="B57" t="s">
        <v>13711</v>
      </c>
      <c r="C57" t="str">
        <f>DATABASE!B2258</f>
        <v>Colombia</v>
      </c>
      <c r="D57" t="str">
        <f>DATABASE!C2258</f>
        <v>Sth America</v>
      </c>
      <c r="E57" s="24">
        <f>DATABASE!N2258</f>
        <v>3341</v>
      </c>
      <c r="F57">
        <f>DATABASE!O2258</f>
        <v>97</v>
      </c>
      <c r="G57">
        <f>DATABASE!Q2258</f>
        <v>53</v>
      </c>
      <c r="H57" s="134">
        <f>DATABASE!M2258</f>
        <v>144.60000000000002</v>
      </c>
      <c r="I57" s="19" t="str">
        <f>DATABASE!T2258</f>
        <v>Y</v>
      </c>
      <c r="J57">
        <f>DATABASE!AE2258</f>
        <v>784</v>
      </c>
      <c r="K57">
        <f>DATABASE!AI2258</f>
        <v>9</v>
      </c>
      <c r="L57">
        <f>DATABASE!AJ2258</f>
        <v>8</v>
      </c>
      <c r="M57">
        <f>DATABASE!AK2258</f>
        <v>4</v>
      </c>
      <c r="N57">
        <f>DATABASE!AL2258</f>
        <v>2</v>
      </c>
      <c r="O57">
        <f>DATABASE!AM2258</f>
        <v>59</v>
      </c>
      <c r="P57">
        <f>DATABASE!AN2258</f>
        <v>29</v>
      </c>
      <c r="Q57">
        <f>DATABASE!AO2258</f>
        <v>0</v>
      </c>
      <c r="R57">
        <f>DATABASE!AP2258</f>
        <v>0</v>
      </c>
      <c r="S57">
        <f>DATABASE!AQ2258</f>
        <v>22</v>
      </c>
      <c r="T57">
        <f>DATABASE!AR2258</f>
        <v>13</v>
      </c>
      <c r="U57">
        <f>DATABASE!AS2258</f>
        <v>0</v>
      </c>
      <c r="V57">
        <f>DATABASE!AT2258</f>
        <v>0</v>
      </c>
      <c r="W57">
        <f>DATABASE!AU2258</f>
        <v>1</v>
      </c>
    </row>
    <row r="58" spans="1:23" x14ac:dyDescent="0.25">
      <c r="A58" t="s">
        <v>18938</v>
      </c>
      <c r="B58" t="s">
        <v>19176</v>
      </c>
      <c r="C58" t="str">
        <f>DATABASE!B2356</f>
        <v>Comoro Is</v>
      </c>
      <c r="D58" t="str">
        <f>DATABASE!C2356</f>
        <v>Africa</v>
      </c>
      <c r="E58" s="24">
        <f>DATABASE!N2356</f>
        <v>3071</v>
      </c>
      <c r="F58">
        <f>DATABASE!O2356</f>
        <v>131</v>
      </c>
      <c r="G58">
        <f>DATABASE!Q2356</f>
        <v>119</v>
      </c>
      <c r="H58" s="134">
        <f>DATABASE!M2356</f>
        <v>274.44999999999976</v>
      </c>
      <c r="I58" s="19" t="str">
        <f>DATABASE!T2356</f>
        <v>Y</v>
      </c>
      <c r="J58">
        <f>DATABASE!AE2356</f>
        <v>4</v>
      </c>
      <c r="K58">
        <f>DATABASE!AI2356</f>
        <v>11</v>
      </c>
      <c r="L58">
        <f>DATABASE!AJ2356</f>
        <v>11</v>
      </c>
      <c r="M58">
        <f>DATABASE!AK2356</f>
        <v>11</v>
      </c>
      <c r="N58">
        <f>DATABASE!AL2356</f>
        <v>9</v>
      </c>
      <c r="O58">
        <f>DATABASE!AM2356</f>
        <v>4</v>
      </c>
      <c r="P58">
        <f>DATABASE!AN2356</f>
        <v>4</v>
      </c>
      <c r="Q58">
        <f>DATABASE!AO2356</f>
        <v>1</v>
      </c>
      <c r="R58">
        <f>DATABASE!AP2356</f>
        <v>1</v>
      </c>
      <c r="S58">
        <f>DATABASE!AQ2356</f>
        <v>27</v>
      </c>
      <c r="T58">
        <f>DATABASE!AR2356</f>
        <v>22</v>
      </c>
      <c r="U58">
        <f>DATABASE!AS2356</f>
        <v>18</v>
      </c>
      <c r="V58">
        <f>DATABASE!AT2356</f>
        <v>14</v>
      </c>
      <c r="W58">
        <f>DATABASE!AU2356</f>
        <v>59</v>
      </c>
    </row>
    <row r="59" spans="1:23" x14ac:dyDescent="0.25">
      <c r="A59" t="s">
        <v>18939</v>
      </c>
      <c r="B59" t="s">
        <v>19177</v>
      </c>
      <c r="C59" t="str">
        <f>DATABASE!B2488</f>
        <v>Congo DR</v>
      </c>
      <c r="D59" t="str">
        <f>DATABASE!C2488</f>
        <v>Africa</v>
      </c>
      <c r="E59" s="24">
        <f>DATABASE!N2488</f>
        <v>2435</v>
      </c>
      <c r="F59">
        <f>DATABASE!O2488</f>
        <v>118</v>
      </c>
      <c r="G59">
        <f>DATABASE!Q2488</f>
        <v>45</v>
      </c>
      <c r="H59" s="134">
        <f>DATABASE!M2488</f>
        <v>161.9</v>
      </c>
      <c r="I59" s="19" t="str">
        <f>DATABASE!T2488</f>
        <v>Y</v>
      </c>
      <c r="J59">
        <f>DATABASE!AE2488</f>
        <v>0</v>
      </c>
      <c r="K59">
        <f>DATABASE!AI2488</f>
        <v>25</v>
      </c>
      <c r="L59">
        <f>DATABASE!AJ2488</f>
        <v>17</v>
      </c>
      <c r="M59">
        <f>DATABASE!AK2488</f>
        <v>0</v>
      </c>
      <c r="N59">
        <f>DATABASE!AL2488</f>
        <v>0</v>
      </c>
      <c r="O59">
        <f>DATABASE!AM2488</f>
        <v>2</v>
      </c>
      <c r="P59">
        <f>DATABASE!AN2488</f>
        <v>2</v>
      </c>
      <c r="Q59">
        <f>DATABASE!AO2488</f>
        <v>0</v>
      </c>
      <c r="R59">
        <f>DATABASE!AP2488</f>
        <v>0</v>
      </c>
      <c r="S59">
        <f>DATABASE!AQ2488</f>
        <v>3</v>
      </c>
      <c r="T59">
        <f>DATABASE!AR2488</f>
        <v>3</v>
      </c>
      <c r="U59">
        <f>DATABASE!AS2488</f>
        <v>0</v>
      </c>
      <c r="V59">
        <f>DATABASE!AT2488</f>
        <v>0</v>
      </c>
      <c r="W59">
        <f>DATABASE!AU2488</f>
        <v>88</v>
      </c>
    </row>
    <row r="60" spans="1:23" x14ac:dyDescent="0.25">
      <c r="A60" t="s">
        <v>18940</v>
      </c>
      <c r="B60" t="s">
        <v>19178</v>
      </c>
      <c r="C60" t="str">
        <f>DATABASE!B2607</f>
        <v>Congo Rep</v>
      </c>
      <c r="D60" t="str">
        <f>DATABASE!C2607</f>
        <v>Africa</v>
      </c>
      <c r="E60" s="24">
        <f>DATABASE!N2607</f>
        <v>1819</v>
      </c>
      <c r="F60">
        <f>DATABASE!O2607</f>
        <v>10</v>
      </c>
      <c r="G60">
        <f>DATABASE!Q2607</f>
        <v>10</v>
      </c>
      <c r="H60" s="134">
        <f>DATABASE!M2607</f>
        <v>39.200000000000003</v>
      </c>
      <c r="I60" s="19" t="str">
        <f>DATABASE!T2607</f>
        <v>Y</v>
      </c>
      <c r="J60">
        <f>DATABASE!AE2607</f>
        <v>0</v>
      </c>
      <c r="K60">
        <f>DATABASE!AI2607</f>
        <v>0</v>
      </c>
      <c r="L60">
        <f>DATABASE!AJ2607</f>
        <v>0</v>
      </c>
      <c r="M60">
        <f>DATABASE!AK2607</f>
        <v>0</v>
      </c>
      <c r="N60">
        <f>DATABASE!AL2607</f>
        <v>0</v>
      </c>
      <c r="O60">
        <f>DATABASE!AM2607</f>
        <v>1</v>
      </c>
      <c r="P60">
        <f>DATABASE!AN2607</f>
        <v>1</v>
      </c>
      <c r="Q60">
        <f>DATABASE!AO2607</f>
        <v>1</v>
      </c>
      <c r="R60">
        <f>DATABASE!AP2607</f>
        <v>1</v>
      </c>
      <c r="S60">
        <f>DATABASE!AQ2607</f>
        <v>1</v>
      </c>
      <c r="T60">
        <f>DATABASE!AR2607</f>
        <v>1</v>
      </c>
      <c r="U60">
        <f>DATABASE!AS2607</f>
        <v>0</v>
      </c>
      <c r="V60">
        <f>DATABASE!AT2607</f>
        <v>0</v>
      </c>
      <c r="W60">
        <f>DATABASE!AU2607</f>
        <v>7</v>
      </c>
    </row>
    <row r="61" spans="1:23" x14ac:dyDescent="0.25">
      <c r="A61" t="s">
        <v>18941</v>
      </c>
      <c r="B61" t="s">
        <v>8269</v>
      </c>
      <c r="C61" t="str">
        <f>DATABASE!B2618</f>
        <v>Cook Is</v>
      </c>
      <c r="D61" t="str">
        <f>DATABASE!C2618</f>
        <v>Oceania</v>
      </c>
      <c r="E61" s="24">
        <f>DATABASE!N2618</f>
        <v>2346</v>
      </c>
      <c r="F61">
        <f>DATABASE!O2618</f>
        <v>107</v>
      </c>
      <c r="G61">
        <f>DATABASE!Q2618</f>
        <v>54</v>
      </c>
      <c r="H61" s="134">
        <f>DATABASE!M2618</f>
        <v>140.60000000000002</v>
      </c>
      <c r="I61" s="19" t="str">
        <f>DATABASE!T2618</f>
        <v>Y</v>
      </c>
      <c r="J61">
        <f>DATABASE!AE2618</f>
        <v>0</v>
      </c>
      <c r="K61">
        <f>DATABASE!AI2618</f>
        <v>5</v>
      </c>
      <c r="L61">
        <f>DATABASE!AJ2618</f>
        <v>4</v>
      </c>
      <c r="M61">
        <f>DATABASE!AK2618</f>
        <v>27</v>
      </c>
      <c r="N61">
        <f>DATABASE!AL2618</f>
        <v>6</v>
      </c>
      <c r="O61">
        <f>DATABASE!AM2618</f>
        <v>33</v>
      </c>
      <c r="P61">
        <f>DATABASE!AN2618</f>
        <v>18</v>
      </c>
      <c r="Q61">
        <f>DATABASE!AO2618</f>
        <v>1</v>
      </c>
      <c r="R61">
        <f>DATABASE!AP2618</f>
        <v>0</v>
      </c>
      <c r="S61">
        <f>DATABASE!AQ2618</f>
        <v>22</v>
      </c>
      <c r="T61">
        <f>DATABASE!AR2618</f>
        <v>14</v>
      </c>
      <c r="U61">
        <f>DATABASE!AS2618</f>
        <v>18</v>
      </c>
      <c r="V61">
        <f>DATABASE!AT2618</f>
        <v>12</v>
      </c>
      <c r="W61">
        <f>DATABASE!AU2618</f>
        <v>0</v>
      </c>
    </row>
    <row r="62" spans="1:23" x14ac:dyDescent="0.25">
      <c r="A62" t="s">
        <v>18942</v>
      </c>
      <c r="B62" t="s">
        <v>2292</v>
      </c>
      <c r="C62" t="str">
        <f>DATABASE!B2726</f>
        <v>Costa Rica</v>
      </c>
      <c r="D62" t="str">
        <f>DATABASE!C2726</f>
        <v>Nth America</v>
      </c>
      <c r="E62" s="24">
        <f>DATABASE!N2726</f>
        <v>1981</v>
      </c>
      <c r="F62">
        <f>DATABASE!O2726</f>
        <v>179</v>
      </c>
      <c r="G62">
        <f>DATABASE!Q2726</f>
        <v>99</v>
      </c>
      <c r="H62" s="134">
        <f>DATABASE!M2726</f>
        <v>115.69999999999999</v>
      </c>
      <c r="I62" s="19" t="str">
        <f>DATABASE!T2726</f>
        <v>Y</v>
      </c>
      <c r="J62">
        <f>DATABASE!AE2726</f>
        <v>2</v>
      </c>
      <c r="K62">
        <f>DATABASE!AI2726</f>
        <v>19</v>
      </c>
      <c r="L62">
        <f>DATABASE!AJ2726</f>
        <v>15</v>
      </c>
      <c r="M62">
        <f>DATABASE!AK2726</f>
        <v>1</v>
      </c>
      <c r="N62">
        <f>DATABASE!AL2726</f>
        <v>1</v>
      </c>
      <c r="O62">
        <f>DATABASE!AM2726</f>
        <v>119</v>
      </c>
      <c r="P62">
        <f>DATABASE!AN2726</f>
        <v>70</v>
      </c>
      <c r="Q62">
        <f>DATABASE!AO2726</f>
        <v>1</v>
      </c>
      <c r="R62">
        <f>DATABASE!AP2726</f>
        <v>0</v>
      </c>
      <c r="S62">
        <f>DATABASE!AQ2726</f>
        <v>13</v>
      </c>
      <c r="T62">
        <f>DATABASE!AR2726</f>
        <v>3</v>
      </c>
      <c r="U62">
        <f>DATABASE!AS2726</f>
        <v>21</v>
      </c>
      <c r="V62">
        <f>DATABASE!AT2726</f>
        <v>10</v>
      </c>
      <c r="W62">
        <f>DATABASE!AU2726</f>
        <v>0</v>
      </c>
    </row>
    <row r="63" spans="1:23" x14ac:dyDescent="0.25">
      <c r="A63" t="s">
        <v>18943</v>
      </c>
      <c r="B63" t="s">
        <v>12672</v>
      </c>
      <c r="C63" t="str">
        <f>DATABASE!B2906</f>
        <v>Croatia</v>
      </c>
      <c r="D63" t="str">
        <f>DATABASE!C2906</f>
        <v>Europe</v>
      </c>
      <c r="E63" s="24">
        <f>DATABASE!N2906</f>
        <v>1501</v>
      </c>
      <c r="F63">
        <f>DATABASE!O2906</f>
        <v>15</v>
      </c>
      <c r="G63">
        <f>DATABASE!Q2906</f>
        <v>12</v>
      </c>
      <c r="H63" s="134">
        <f>DATABASE!M2906</f>
        <v>18.5</v>
      </c>
      <c r="I63" s="19" t="str">
        <f>DATABASE!T2906</f>
        <v>Y</v>
      </c>
      <c r="J63">
        <f>DATABASE!AE2906</f>
        <v>0</v>
      </c>
      <c r="K63">
        <f>DATABASE!AI2906</f>
        <v>0</v>
      </c>
      <c r="L63">
        <f>DATABASE!AJ2906</f>
        <v>0</v>
      </c>
      <c r="M63">
        <f>DATABASE!AK2906</f>
        <v>0</v>
      </c>
      <c r="N63">
        <f>DATABASE!AL2906</f>
        <v>0</v>
      </c>
      <c r="O63">
        <f>DATABASE!AM2906</f>
        <v>0</v>
      </c>
      <c r="P63">
        <f>DATABASE!AN2906</f>
        <v>0</v>
      </c>
      <c r="Q63">
        <f>DATABASE!AO2906</f>
        <v>0</v>
      </c>
      <c r="R63">
        <f>DATABASE!AP2906</f>
        <v>0</v>
      </c>
      <c r="S63">
        <f>DATABASE!AQ2906</f>
        <v>0</v>
      </c>
      <c r="T63">
        <f>DATABASE!AR2906</f>
        <v>0</v>
      </c>
      <c r="U63">
        <f>DATABASE!AS2906</f>
        <v>0</v>
      </c>
      <c r="V63">
        <f>DATABASE!AT2906</f>
        <v>0</v>
      </c>
      <c r="W63">
        <f>DATABASE!AU2906</f>
        <v>15</v>
      </c>
    </row>
    <row r="64" spans="1:23" x14ac:dyDescent="0.25">
      <c r="A64" t="s">
        <v>18944</v>
      </c>
      <c r="B64" t="s">
        <v>3409</v>
      </c>
      <c r="C64" t="str">
        <f>DATABASE!B2922</f>
        <v>Cuba</v>
      </c>
      <c r="D64" t="str">
        <f>DATABASE!C2922</f>
        <v>Nth America</v>
      </c>
      <c r="E64" s="24">
        <f>DATABASE!N2922</f>
        <v>6568</v>
      </c>
      <c r="F64">
        <f>DATABASE!O2922</f>
        <v>13</v>
      </c>
      <c r="G64">
        <f>DATABASE!Q2922</f>
        <v>12</v>
      </c>
      <c r="H64" s="134">
        <f>DATABASE!M2922</f>
        <v>17.149999999999999</v>
      </c>
      <c r="I64" s="19" t="str">
        <f>DATABASE!T2922</f>
        <v>Y</v>
      </c>
      <c r="J64">
        <f>DATABASE!AE2922</f>
        <v>1</v>
      </c>
      <c r="K64">
        <f>DATABASE!AI2922</f>
        <v>3</v>
      </c>
      <c r="L64">
        <f>DATABASE!AJ2922</f>
        <v>2</v>
      </c>
      <c r="M64">
        <f>DATABASE!AK2922</f>
        <v>0</v>
      </c>
      <c r="N64">
        <f>DATABASE!AL2922</f>
        <v>0</v>
      </c>
      <c r="O64">
        <f>DATABASE!AM2922</f>
        <v>0</v>
      </c>
      <c r="P64">
        <f>DATABASE!AN2922</f>
        <v>0</v>
      </c>
      <c r="Q64">
        <f>DATABASE!AO2922</f>
        <v>0</v>
      </c>
      <c r="R64">
        <f>DATABASE!AP2922</f>
        <v>0</v>
      </c>
      <c r="S64">
        <f>DATABASE!AQ2922</f>
        <v>0</v>
      </c>
      <c r="T64">
        <f>DATABASE!AR2922</f>
        <v>0</v>
      </c>
      <c r="U64">
        <f>DATABASE!AS2922</f>
        <v>0</v>
      </c>
      <c r="V64">
        <f>DATABASE!AT2922</f>
        <v>0</v>
      </c>
      <c r="W64">
        <f>DATABASE!AU2922</f>
        <v>10</v>
      </c>
    </row>
    <row r="65" spans="1:23" x14ac:dyDescent="0.25">
      <c r="A65" t="s">
        <v>18945</v>
      </c>
      <c r="B65" t="s">
        <v>17684</v>
      </c>
      <c r="C65" t="str">
        <f>DATABASE!B2936</f>
        <v>Curacao</v>
      </c>
      <c r="D65" t="str">
        <f>DATABASE!C2936</f>
        <v>Nth America</v>
      </c>
      <c r="E65" s="24">
        <f>DATABASE!N2936</f>
        <v>870</v>
      </c>
      <c r="F65">
        <f>DATABASE!O2936</f>
        <v>18</v>
      </c>
      <c r="G65">
        <f>DATABASE!Q2936</f>
        <v>8</v>
      </c>
      <c r="H65" s="134">
        <f>DATABASE!M2936</f>
        <v>20.45</v>
      </c>
      <c r="I65" s="19" t="str">
        <f>DATABASE!T2936</f>
        <v>Y</v>
      </c>
      <c r="J65">
        <f>DATABASE!AE2936</f>
        <v>0</v>
      </c>
      <c r="K65">
        <f>DATABASE!AI2936</f>
        <v>1</v>
      </c>
      <c r="L65">
        <f>DATABASE!AJ2936</f>
        <v>1</v>
      </c>
      <c r="M65">
        <f>DATABASE!AK2936</f>
        <v>0</v>
      </c>
      <c r="N65">
        <f>DATABASE!AL2936</f>
        <v>0</v>
      </c>
      <c r="O65">
        <f>DATABASE!AM2936</f>
        <v>9</v>
      </c>
      <c r="P65">
        <f>DATABASE!AN2936</f>
        <v>2</v>
      </c>
      <c r="Q65">
        <f>DATABASE!AO2936</f>
        <v>0</v>
      </c>
      <c r="R65">
        <f>DATABASE!AP2936</f>
        <v>0</v>
      </c>
      <c r="S65">
        <f>DATABASE!AQ2936</f>
        <v>3</v>
      </c>
      <c r="T65">
        <f>DATABASE!AR2936</f>
        <v>3</v>
      </c>
      <c r="U65">
        <f>DATABASE!AS2936</f>
        <v>5</v>
      </c>
      <c r="V65">
        <f>DATABASE!AT2936</f>
        <v>2</v>
      </c>
      <c r="W65">
        <f>DATABASE!AU2936</f>
        <v>0</v>
      </c>
    </row>
    <row r="66" spans="1:23" x14ac:dyDescent="0.25">
      <c r="A66" t="s">
        <v>18946</v>
      </c>
      <c r="B66" t="s">
        <v>19179</v>
      </c>
      <c r="C66" t="str">
        <f>DATABASE!B2955</f>
        <v>Cyprus</v>
      </c>
      <c r="D66" t="str">
        <f>DATABASE!C2955</f>
        <v>Europe</v>
      </c>
      <c r="E66" s="24">
        <f>DATABASE!N2955</f>
        <v>1478</v>
      </c>
      <c r="F66">
        <f>DATABASE!O2955</f>
        <v>11</v>
      </c>
      <c r="G66">
        <f>DATABASE!Q2955</f>
        <v>10</v>
      </c>
      <c r="H66" s="134">
        <f>DATABASE!M2955</f>
        <v>34.599999999999994</v>
      </c>
      <c r="I66" s="19" t="str">
        <f>DATABASE!T2955</f>
        <v>Y</v>
      </c>
      <c r="J66">
        <f>DATABASE!AE2955</f>
        <v>1</v>
      </c>
      <c r="K66">
        <f>DATABASE!AI2955</f>
        <v>1</v>
      </c>
      <c r="L66">
        <f>DATABASE!AJ2955</f>
        <v>1</v>
      </c>
      <c r="M66">
        <f>DATABASE!AK2955</f>
        <v>1</v>
      </c>
      <c r="N66">
        <f>DATABASE!AL2955</f>
        <v>1</v>
      </c>
      <c r="O66">
        <f>DATABASE!AM2955</f>
        <v>0</v>
      </c>
      <c r="P66">
        <f>DATABASE!AN2955</f>
        <v>0</v>
      </c>
      <c r="Q66">
        <f>DATABASE!AO2955</f>
        <v>0</v>
      </c>
      <c r="R66">
        <f>DATABASE!AP2955</f>
        <v>0</v>
      </c>
      <c r="S66">
        <f>DATABASE!AQ2955</f>
        <v>3</v>
      </c>
      <c r="T66">
        <f>DATABASE!AR2955</f>
        <v>3</v>
      </c>
      <c r="U66">
        <f>DATABASE!AS2955</f>
        <v>1</v>
      </c>
      <c r="V66">
        <f>DATABASE!AT2955</f>
        <v>1</v>
      </c>
      <c r="W66">
        <f>DATABASE!AU2955</f>
        <v>4</v>
      </c>
    </row>
    <row r="67" spans="1:23" x14ac:dyDescent="0.25">
      <c r="A67" t="s">
        <v>18947</v>
      </c>
      <c r="B67" t="s">
        <v>19180</v>
      </c>
      <c r="C67" t="str">
        <f>DATABASE!B2967</f>
        <v>Cyprus</v>
      </c>
      <c r="D67" t="str">
        <f>DATABASE!C2967</f>
        <v>Europe</v>
      </c>
      <c r="E67" s="24">
        <f>DATABASE!N2967</f>
        <v>879</v>
      </c>
      <c r="F67">
        <f>DATABASE!O2967</f>
        <v>3</v>
      </c>
      <c r="G67">
        <f>DATABASE!Q2967</f>
        <v>3</v>
      </c>
      <c r="H67" s="134">
        <f>DATABASE!M2967</f>
        <v>7</v>
      </c>
      <c r="I67" s="19" t="str">
        <f>DATABASE!T2967</f>
        <v>Y</v>
      </c>
      <c r="J67">
        <f>DATABASE!AE2967</f>
        <v>0</v>
      </c>
      <c r="K67">
        <f>DATABASE!AI2967</f>
        <v>0</v>
      </c>
      <c r="L67">
        <f>DATABASE!AJ2967</f>
        <v>0</v>
      </c>
      <c r="M67">
        <f>DATABASE!AK2967</f>
        <v>0</v>
      </c>
      <c r="N67">
        <f>DATABASE!AL2967</f>
        <v>0</v>
      </c>
      <c r="O67">
        <f>DATABASE!AM2967</f>
        <v>0</v>
      </c>
      <c r="P67">
        <f>DATABASE!AN2967</f>
        <v>0</v>
      </c>
      <c r="Q67">
        <f>DATABASE!AO2967</f>
        <v>0</v>
      </c>
      <c r="R67">
        <f>DATABASE!AP2967</f>
        <v>0</v>
      </c>
      <c r="S67">
        <f>DATABASE!AQ2967</f>
        <v>3</v>
      </c>
      <c r="T67">
        <f>DATABASE!AR2967</f>
        <v>3</v>
      </c>
      <c r="U67">
        <f>DATABASE!AS2967</f>
        <v>0</v>
      </c>
      <c r="V67">
        <f>DATABASE!AT2967</f>
        <v>0</v>
      </c>
      <c r="W67">
        <f>DATABASE!AU2967</f>
        <v>0</v>
      </c>
    </row>
    <row r="68" spans="1:23" x14ac:dyDescent="0.25">
      <c r="A68" t="s">
        <v>18949</v>
      </c>
      <c r="B68" t="s">
        <v>12686</v>
      </c>
      <c r="C68" t="str">
        <f>DATABASE!B2977</f>
        <v>Czech</v>
      </c>
      <c r="D68" t="str">
        <f>DATABASE!C2977</f>
        <v>Europe</v>
      </c>
      <c r="E68" s="24">
        <f>DATABASE!N2977</f>
        <v>1117</v>
      </c>
      <c r="F68">
        <f>DATABASE!O2977</f>
        <v>3</v>
      </c>
      <c r="G68">
        <f>DATABASE!Q2977</f>
        <v>3</v>
      </c>
      <c r="H68" s="134">
        <f>DATABASE!M2977</f>
        <v>14.5</v>
      </c>
      <c r="I68" s="19" t="str">
        <f>DATABASE!T2977</f>
        <v>Y</v>
      </c>
      <c r="J68">
        <f>DATABASE!AE2977</f>
        <v>0</v>
      </c>
      <c r="K68">
        <f>DATABASE!AI2977</f>
        <v>0</v>
      </c>
      <c r="L68">
        <f>DATABASE!AJ2977</f>
        <v>0</v>
      </c>
      <c r="M68">
        <f>DATABASE!AK2977</f>
        <v>1</v>
      </c>
      <c r="N68">
        <f>DATABASE!AL2977</f>
        <v>1</v>
      </c>
      <c r="O68">
        <f>DATABASE!AM2977</f>
        <v>2</v>
      </c>
      <c r="P68">
        <f>DATABASE!AN2977</f>
        <v>2</v>
      </c>
      <c r="Q68">
        <f>DATABASE!AO2977</f>
        <v>0</v>
      </c>
      <c r="R68">
        <f>DATABASE!AP2977</f>
        <v>0</v>
      </c>
      <c r="S68">
        <f>DATABASE!AQ2977</f>
        <v>0</v>
      </c>
      <c r="T68">
        <f>DATABASE!AR2977</f>
        <v>0</v>
      </c>
      <c r="U68">
        <f>DATABASE!AS2977</f>
        <v>0</v>
      </c>
      <c r="V68">
        <f>DATABASE!AT2977</f>
        <v>0</v>
      </c>
      <c r="W68">
        <f>DATABASE!AU2977</f>
        <v>0</v>
      </c>
    </row>
    <row r="69" spans="1:23" x14ac:dyDescent="0.25">
      <c r="A69" t="s">
        <v>18948</v>
      </c>
      <c r="B69" t="s">
        <v>19181</v>
      </c>
      <c r="C69" t="str">
        <f>DATABASE!B2971</f>
        <v>Czech, Slovakia</v>
      </c>
      <c r="D69" t="str">
        <f>DATABASE!C2971</f>
        <v>Europe</v>
      </c>
      <c r="E69" s="24">
        <f>DATABASE!N2971</f>
        <v>3303</v>
      </c>
      <c r="F69">
        <f>DATABASE!O2971</f>
        <v>5</v>
      </c>
      <c r="G69">
        <f>DATABASE!Q2971</f>
        <v>5</v>
      </c>
      <c r="H69" s="134">
        <f>DATABASE!M2971</f>
        <v>15.8</v>
      </c>
      <c r="I69" s="19" t="str">
        <f>DATABASE!T2971</f>
        <v>N</v>
      </c>
      <c r="J69">
        <f>DATABASE!AE2971</f>
        <v>2</v>
      </c>
      <c r="K69">
        <f>DATABASE!AI2971</f>
        <v>2</v>
      </c>
      <c r="L69">
        <f>DATABASE!AJ2971</f>
        <v>2</v>
      </c>
      <c r="M69">
        <f>DATABASE!AK2971</f>
        <v>0</v>
      </c>
      <c r="N69">
        <f>DATABASE!AL2971</f>
        <v>0</v>
      </c>
      <c r="O69">
        <f>DATABASE!AM2971</f>
        <v>0</v>
      </c>
      <c r="P69">
        <f>DATABASE!AN2971</f>
        <v>0</v>
      </c>
      <c r="Q69">
        <f>DATABASE!AO2971</f>
        <v>2</v>
      </c>
      <c r="R69">
        <f>DATABASE!AP2971</f>
        <v>2</v>
      </c>
      <c r="S69">
        <f>DATABASE!AQ2971</f>
        <v>1</v>
      </c>
      <c r="T69">
        <f>DATABASE!AR2971</f>
        <v>1</v>
      </c>
      <c r="U69">
        <f>DATABASE!AS2971</f>
        <v>0</v>
      </c>
      <c r="V69">
        <f>DATABASE!AT2971</f>
        <v>0</v>
      </c>
      <c r="W69">
        <f>DATABASE!AU2971</f>
        <v>0</v>
      </c>
    </row>
    <row r="70" spans="1:23" x14ac:dyDescent="0.25">
      <c r="A70" t="s">
        <v>18950</v>
      </c>
      <c r="B70" t="s">
        <v>19182</v>
      </c>
      <c r="C70" t="str">
        <f>DATABASE!B2981</f>
        <v>Benin</v>
      </c>
      <c r="D70" t="str">
        <f>DATABASE!C2981</f>
        <v>Africa</v>
      </c>
      <c r="E70" s="24">
        <f>DATABASE!N2981</f>
        <v>660</v>
      </c>
      <c r="F70">
        <f>DATABASE!O2981</f>
        <v>3</v>
      </c>
      <c r="G70">
        <f>DATABASE!Q2981</f>
        <v>3</v>
      </c>
      <c r="H70" s="134">
        <f>DATABASE!M2981</f>
        <v>4.5999999999999996</v>
      </c>
      <c r="I70" s="19" t="str">
        <f>DATABASE!T2981</f>
        <v>N</v>
      </c>
      <c r="J70">
        <f>DATABASE!AE2981</f>
        <v>2</v>
      </c>
      <c r="K70">
        <f>DATABASE!AI2981</f>
        <v>2</v>
      </c>
      <c r="L70">
        <f>DATABASE!AJ2981</f>
        <v>2</v>
      </c>
      <c r="M70">
        <f>DATABASE!AK2981</f>
        <v>0</v>
      </c>
      <c r="N70">
        <f>DATABASE!AL2981</f>
        <v>0</v>
      </c>
      <c r="O70">
        <f>DATABASE!AM2981</f>
        <v>0</v>
      </c>
      <c r="P70">
        <f>DATABASE!AN2981</f>
        <v>0</v>
      </c>
      <c r="Q70">
        <f>DATABASE!AO2981</f>
        <v>0</v>
      </c>
      <c r="R70">
        <f>DATABASE!AP2981</f>
        <v>0</v>
      </c>
      <c r="S70">
        <f>DATABASE!AQ2981</f>
        <v>1</v>
      </c>
      <c r="T70">
        <f>DATABASE!AR2981</f>
        <v>1</v>
      </c>
      <c r="U70">
        <f>DATABASE!AS2981</f>
        <v>0</v>
      </c>
      <c r="V70">
        <f>DATABASE!AT2981</f>
        <v>0</v>
      </c>
      <c r="W70">
        <f>DATABASE!AU2981</f>
        <v>0</v>
      </c>
    </row>
    <row r="71" spans="1:23" x14ac:dyDescent="0.25">
      <c r="A71" t="s">
        <v>18951</v>
      </c>
      <c r="B71" t="s">
        <v>3412</v>
      </c>
      <c r="C71" t="str">
        <f>DATABASE!B2985</f>
        <v>Denmark</v>
      </c>
      <c r="D71" t="str">
        <f>DATABASE!C2985</f>
        <v>Europe</v>
      </c>
      <c r="E71" s="24">
        <f>DATABASE!N2985</f>
        <v>2063</v>
      </c>
      <c r="F71">
        <f>DATABASE!O2985</f>
        <v>2</v>
      </c>
      <c r="G71">
        <f>DATABASE!Q2985</f>
        <v>2</v>
      </c>
      <c r="H71" s="134">
        <f>DATABASE!M2985</f>
        <v>4</v>
      </c>
      <c r="I71" s="19" t="str">
        <f>DATABASE!T2985</f>
        <v>Y</v>
      </c>
      <c r="J71">
        <f>DATABASE!AE2985</f>
        <v>0</v>
      </c>
      <c r="K71">
        <f>DATABASE!AI2985</f>
        <v>2</v>
      </c>
      <c r="L71">
        <f>DATABASE!AJ2985</f>
        <v>2</v>
      </c>
      <c r="M71">
        <f>DATABASE!AK2985</f>
        <v>0</v>
      </c>
      <c r="N71">
        <f>DATABASE!AL2985</f>
        <v>0</v>
      </c>
      <c r="O71">
        <f>DATABASE!AM2985</f>
        <v>0</v>
      </c>
      <c r="P71">
        <f>DATABASE!AN2985</f>
        <v>0</v>
      </c>
      <c r="Q71">
        <f>DATABASE!AO2985</f>
        <v>0</v>
      </c>
      <c r="R71">
        <f>DATABASE!AP2985</f>
        <v>0</v>
      </c>
      <c r="S71">
        <f>DATABASE!AQ2985</f>
        <v>0</v>
      </c>
      <c r="T71">
        <f>DATABASE!AR2985</f>
        <v>0</v>
      </c>
      <c r="U71">
        <f>DATABASE!AS2985</f>
        <v>0</v>
      </c>
      <c r="V71">
        <f>DATABASE!AT2985</f>
        <v>0</v>
      </c>
      <c r="W71">
        <f>DATABASE!AU2985</f>
        <v>0</v>
      </c>
    </row>
    <row r="72" spans="1:23" x14ac:dyDescent="0.25">
      <c r="A72" t="s">
        <v>18952</v>
      </c>
      <c r="B72" t="s">
        <v>12012</v>
      </c>
      <c r="C72" t="str">
        <f>DATABASE!B2988</f>
        <v>Djibouti</v>
      </c>
      <c r="D72" t="str">
        <f>DATABASE!C2988</f>
        <v>Africa</v>
      </c>
      <c r="E72" s="24">
        <f>DATABASE!N2988</f>
        <v>3362</v>
      </c>
      <c r="F72">
        <f>DATABASE!O2988</f>
        <v>100</v>
      </c>
      <c r="G72">
        <f>DATABASE!Q2988</f>
        <v>77</v>
      </c>
      <c r="H72" s="134">
        <f>DATABASE!M2988</f>
        <v>190.8</v>
      </c>
      <c r="I72" s="19" t="str">
        <f>DATABASE!T2988</f>
        <v>Y</v>
      </c>
      <c r="J72">
        <f>DATABASE!AE2988</f>
        <v>6</v>
      </c>
      <c r="K72">
        <f>DATABASE!AI2988</f>
        <v>18</v>
      </c>
      <c r="L72">
        <f>DATABASE!AJ2988</f>
        <v>17</v>
      </c>
      <c r="M72">
        <f>DATABASE!AK2988</f>
        <v>8</v>
      </c>
      <c r="N72">
        <f>DATABASE!AL2988</f>
        <v>6</v>
      </c>
      <c r="O72">
        <f>DATABASE!AM2988</f>
        <v>2</v>
      </c>
      <c r="P72">
        <f>DATABASE!AN2988</f>
        <v>1</v>
      </c>
      <c r="Q72">
        <f>DATABASE!AO2988</f>
        <v>0</v>
      </c>
      <c r="R72">
        <f>DATABASE!AP2988</f>
        <v>0</v>
      </c>
      <c r="S72">
        <f>DATABASE!AQ2988</f>
        <v>2</v>
      </c>
      <c r="T72">
        <f>DATABASE!AR2988</f>
        <v>2</v>
      </c>
      <c r="U72">
        <f>DATABASE!AS2988</f>
        <v>0</v>
      </c>
      <c r="V72">
        <f>DATABASE!AT2988</f>
        <v>0</v>
      </c>
      <c r="W72">
        <f>DATABASE!AU2988</f>
        <v>70</v>
      </c>
    </row>
    <row r="73" spans="1:23" x14ac:dyDescent="0.25">
      <c r="A73" t="s">
        <v>18953</v>
      </c>
      <c r="B73" t="s">
        <v>17240</v>
      </c>
      <c r="C73" t="str">
        <f>DATABASE!B3089</f>
        <v>Dominica</v>
      </c>
      <c r="D73" t="str">
        <f>DATABASE!C3089</f>
        <v>Nth America</v>
      </c>
      <c r="E73" s="24">
        <f>DATABASE!N3089</f>
        <v>4260</v>
      </c>
      <c r="F73">
        <f>DATABASE!O3089</f>
        <v>136</v>
      </c>
      <c r="G73">
        <f>DATABASE!Q3089</f>
        <v>76</v>
      </c>
      <c r="H73" s="134">
        <f>DATABASE!M3089</f>
        <v>192.70000000000005</v>
      </c>
      <c r="I73" s="19" t="str">
        <f>DATABASE!T3089</f>
        <v>Y</v>
      </c>
      <c r="J73">
        <f>DATABASE!AE3089</f>
        <v>6</v>
      </c>
      <c r="K73">
        <f>DATABASE!AI3089</f>
        <v>2</v>
      </c>
      <c r="L73">
        <f>DATABASE!AJ3089</f>
        <v>2</v>
      </c>
      <c r="M73">
        <f>DATABASE!AK3089</f>
        <v>8</v>
      </c>
      <c r="N73">
        <f>DATABASE!AL3089</f>
        <v>6</v>
      </c>
      <c r="O73">
        <f>DATABASE!AM3089</f>
        <v>61</v>
      </c>
      <c r="P73">
        <f>DATABASE!AN3089</f>
        <v>32</v>
      </c>
      <c r="Q73">
        <f>DATABASE!AO3089</f>
        <v>2</v>
      </c>
      <c r="R73">
        <f>DATABASE!AP3089</f>
        <v>2</v>
      </c>
      <c r="S73">
        <f>DATABASE!AQ3089</f>
        <v>41</v>
      </c>
      <c r="T73">
        <f>DATABASE!AR3089</f>
        <v>22</v>
      </c>
      <c r="U73">
        <f>DATABASE!AS3089</f>
        <v>21</v>
      </c>
      <c r="V73">
        <f>DATABASE!AT3089</f>
        <v>12</v>
      </c>
      <c r="W73">
        <f>DATABASE!AU3089</f>
        <v>0</v>
      </c>
    </row>
    <row r="74" spans="1:23" x14ac:dyDescent="0.25">
      <c r="A74" t="s">
        <v>18954</v>
      </c>
      <c r="B74" t="s">
        <v>13958</v>
      </c>
      <c r="C74" t="str">
        <f>DATABASE!B3226</f>
        <v>Ecuador</v>
      </c>
      <c r="D74" t="str">
        <f>DATABASE!C3226</f>
        <v>Sth America</v>
      </c>
      <c r="E74" s="24">
        <f>DATABASE!N3226</f>
        <v>4203</v>
      </c>
      <c r="F74">
        <f>DATABASE!O3226</f>
        <v>304</v>
      </c>
      <c r="G74">
        <f>DATABASE!Q3226</f>
        <v>137</v>
      </c>
      <c r="H74" s="134">
        <f>DATABASE!M3226</f>
        <v>164.95000000000002</v>
      </c>
      <c r="I74" s="19" t="str">
        <f>DATABASE!T3226</f>
        <v>Y</v>
      </c>
      <c r="J74">
        <f>DATABASE!AE3226</f>
        <v>2</v>
      </c>
      <c r="K74">
        <f>DATABASE!AI3226</f>
        <v>62</v>
      </c>
      <c r="L74">
        <f>DATABASE!AJ3226</f>
        <v>35</v>
      </c>
      <c r="M74">
        <f>DATABASE!AK3226</f>
        <v>0</v>
      </c>
      <c r="N74">
        <f>DATABASE!AL3226</f>
        <v>0</v>
      </c>
      <c r="O74">
        <f>DATABASE!AM3226</f>
        <v>162</v>
      </c>
      <c r="P74">
        <f>DATABASE!AN3226</f>
        <v>78</v>
      </c>
      <c r="Q74">
        <f>DATABASE!AO3226</f>
        <v>0</v>
      </c>
      <c r="R74">
        <f>DATABASE!AP3226</f>
        <v>0</v>
      </c>
      <c r="S74">
        <f>DATABASE!AQ3226</f>
        <v>45</v>
      </c>
      <c r="T74">
        <f>DATABASE!AR3226</f>
        <v>15</v>
      </c>
      <c r="U74">
        <f>DATABASE!AS3226</f>
        <v>23</v>
      </c>
      <c r="V74">
        <f>DATABASE!AT3226</f>
        <v>4</v>
      </c>
      <c r="W74">
        <f>DATABASE!AU3226</f>
        <v>5</v>
      </c>
    </row>
    <row r="75" spans="1:23" x14ac:dyDescent="0.25">
      <c r="A75" t="s">
        <v>19159</v>
      </c>
      <c r="B75" t="s">
        <v>19183</v>
      </c>
      <c r="C75" t="str">
        <f>DATABASE!B3531</f>
        <v>Ecuador</v>
      </c>
      <c r="D75" t="str">
        <f>DATABASE!C3531</f>
        <v>Sth America</v>
      </c>
      <c r="E75" s="24">
        <f>DATABASE!N3531</f>
        <v>7</v>
      </c>
      <c r="F75">
        <f>DATABASE!O3531</f>
        <v>4</v>
      </c>
      <c r="G75">
        <f>DATABASE!Q3531</f>
        <v>4</v>
      </c>
      <c r="H75" s="134">
        <f>DATABASE!M3531</f>
        <v>11.5</v>
      </c>
      <c r="I75" s="19" t="str">
        <f>DATABASE!T3531</f>
        <v>N</v>
      </c>
      <c r="J75">
        <f>DATABASE!AE3531</f>
        <v>0</v>
      </c>
      <c r="K75">
        <f>DATABASE!AI3531</f>
        <v>0</v>
      </c>
      <c r="L75">
        <f>DATABASE!AJ3531</f>
        <v>0</v>
      </c>
      <c r="M75">
        <f>DATABASE!AK3531</f>
        <v>0</v>
      </c>
      <c r="N75">
        <f>DATABASE!AL3531</f>
        <v>0</v>
      </c>
      <c r="O75">
        <f>DATABASE!AM3531</f>
        <v>0</v>
      </c>
      <c r="P75">
        <f>DATABASE!AN3531</f>
        <v>0</v>
      </c>
      <c r="Q75">
        <f>DATABASE!AO3531</f>
        <v>0</v>
      </c>
      <c r="R75">
        <f>DATABASE!AP3531</f>
        <v>0</v>
      </c>
      <c r="S75">
        <f>DATABASE!AQ3531</f>
        <v>2</v>
      </c>
      <c r="T75">
        <f>DATABASE!AR3531</f>
        <v>2</v>
      </c>
      <c r="U75">
        <f>DATABASE!AS3531</f>
        <v>2</v>
      </c>
      <c r="V75">
        <f>DATABASE!AT3531</f>
        <v>2</v>
      </c>
      <c r="W75">
        <f>DATABASE!AU3531</f>
        <v>0</v>
      </c>
    </row>
    <row r="76" spans="1:23" x14ac:dyDescent="0.25">
      <c r="A76" t="s">
        <v>18955</v>
      </c>
      <c r="B76" t="s">
        <v>13270</v>
      </c>
      <c r="C76" t="str">
        <f>DATABASE!B3536</f>
        <v>El Salvador</v>
      </c>
      <c r="D76" t="str">
        <f>DATABASE!C3536</f>
        <v>Nth America</v>
      </c>
      <c r="E76" s="24">
        <f>DATABASE!N3536</f>
        <v>2837</v>
      </c>
      <c r="F76">
        <f>DATABASE!O3536</f>
        <v>328</v>
      </c>
      <c r="G76">
        <f>DATABASE!Q3536</f>
        <v>144</v>
      </c>
      <c r="H76" s="134">
        <f>DATABASE!M3536</f>
        <v>185</v>
      </c>
      <c r="I76" s="19" t="str">
        <f>DATABASE!T3536</f>
        <v>Y</v>
      </c>
      <c r="J76">
        <f>DATABASE!AE3536</f>
        <v>0</v>
      </c>
      <c r="K76">
        <f>DATABASE!AI3536</f>
        <v>105</v>
      </c>
      <c r="L76">
        <f>DATABASE!AJ3536</f>
        <v>54</v>
      </c>
      <c r="M76">
        <f>DATABASE!AK3536</f>
        <v>2</v>
      </c>
      <c r="N76">
        <f>DATABASE!AL3536</f>
        <v>1</v>
      </c>
      <c r="O76">
        <f>DATABASE!AM3536</f>
        <v>184</v>
      </c>
      <c r="P76">
        <f>DATABASE!AN3536</f>
        <v>85</v>
      </c>
      <c r="Q76">
        <f>DATABASE!AO3536</f>
        <v>2</v>
      </c>
      <c r="R76">
        <f>DATABASE!AP3536</f>
        <v>2</v>
      </c>
      <c r="S76">
        <f>DATABASE!AQ3536</f>
        <v>8</v>
      </c>
      <c r="T76">
        <f>DATABASE!AR3536</f>
        <v>2</v>
      </c>
      <c r="U76">
        <f>DATABASE!AS3536</f>
        <v>0</v>
      </c>
      <c r="V76">
        <f>DATABASE!AT3536</f>
        <v>0</v>
      </c>
      <c r="W76">
        <f>DATABASE!AU3536</f>
        <v>0</v>
      </c>
    </row>
    <row r="77" spans="1:23" x14ac:dyDescent="0.25">
      <c r="A77" t="s">
        <v>18956</v>
      </c>
      <c r="B77" t="s">
        <v>12015</v>
      </c>
      <c r="C77" t="str">
        <f>DATABASE!B3865</f>
        <v>Equatorial Guinea</v>
      </c>
      <c r="D77" t="str">
        <f>DATABASE!C3865</f>
        <v>Africa</v>
      </c>
      <c r="E77" s="24">
        <f>DATABASE!N3865</f>
        <v>2419</v>
      </c>
      <c r="F77">
        <f>DATABASE!O3865</f>
        <v>15</v>
      </c>
      <c r="G77">
        <f>DATABASE!Q3865</f>
        <v>13</v>
      </c>
      <c r="H77" s="134">
        <f>DATABASE!M3865</f>
        <v>27.5</v>
      </c>
      <c r="I77" s="19" t="str">
        <f>DATABASE!T3865</f>
        <v>Y</v>
      </c>
      <c r="J77">
        <f>DATABASE!AE3865</f>
        <v>3</v>
      </c>
      <c r="K77">
        <f>DATABASE!AI3865</f>
        <v>2</v>
      </c>
      <c r="L77">
        <f>DATABASE!AJ3865</f>
        <v>0</v>
      </c>
      <c r="M77">
        <f>DATABASE!AK3865</f>
        <v>0</v>
      </c>
      <c r="N77">
        <f>DATABASE!AL3865</f>
        <v>0</v>
      </c>
      <c r="O77">
        <f>DATABASE!AM3865</f>
        <v>5</v>
      </c>
      <c r="P77">
        <f>DATABASE!AN3865</f>
        <v>5</v>
      </c>
      <c r="Q77">
        <f>DATABASE!AO3865</f>
        <v>0</v>
      </c>
      <c r="R77">
        <f>DATABASE!AP3865</f>
        <v>0</v>
      </c>
      <c r="S77">
        <f>DATABASE!AQ3865</f>
        <v>0</v>
      </c>
      <c r="T77">
        <f>DATABASE!AR3865</f>
        <v>0</v>
      </c>
      <c r="U77">
        <f>DATABASE!AS3865</f>
        <v>0</v>
      </c>
      <c r="V77">
        <f>DATABASE!AT3865</f>
        <v>0</v>
      </c>
      <c r="W77">
        <f>DATABASE!AU3865</f>
        <v>8</v>
      </c>
    </row>
    <row r="78" spans="1:23" x14ac:dyDescent="0.25">
      <c r="A78" t="s">
        <v>18957</v>
      </c>
      <c r="B78" t="s">
        <v>12016</v>
      </c>
      <c r="C78" t="str">
        <f>DATABASE!B3881</f>
        <v>Ethiopia</v>
      </c>
      <c r="D78" t="str">
        <f>DATABASE!C3881</f>
        <v>Africa</v>
      </c>
      <c r="E78" s="24">
        <f>DATABASE!N3881</f>
        <v>2092</v>
      </c>
      <c r="F78">
        <f>DATABASE!O3881</f>
        <v>34</v>
      </c>
      <c r="G78">
        <f>DATABASE!Q3881</f>
        <v>26</v>
      </c>
      <c r="H78" s="134">
        <f>DATABASE!M3881</f>
        <v>47.899999999999991</v>
      </c>
      <c r="I78" s="19" t="str">
        <f>DATABASE!T3881</f>
        <v>Y</v>
      </c>
      <c r="J78">
        <f>DATABASE!AE3881</f>
        <v>0</v>
      </c>
      <c r="K78">
        <f>DATABASE!AI3881</f>
        <v>11</v>
      </c>
      <c r="L78">
        <f>DATABASE!AJ3881</f>
        <v>8</v>
      </c>
      <c r="M78">
        <f>DATABASE!AK3881</f>
        <v>3</v>
      </c>
      <c r="N78">
        <f>DATABASE!AL3881</f>
        <v>3</v>
      </c>
      <c r="O78">
        <f>DATABASE!AM3881</f>
        <v>5</v>
      </c>
      <c r="P78">
        <f>DATABASE!AN3881</f>
        <v>3</v>
      </c>
      <c r="Q78">
        <f>DATABASE!AO3881</f>
        <v>0</v>
      </c>
      <c r="R78">
        <f>DATABASE!AP3881</f>
        <v>0</v>
      </c>
      <c r="S78">
        <f>DATABASE!AQ3881</f>
        <v>7</v>
      </c>
      <c r="T78">
        <f>DATABASE!AR3881</f>
        <v>4</v>
      </c>
      <c r="U78">
        <f>DATABASE!AS3881</f>
        <v>0</v>
      </c>
      <c r="V78">
        <f>DATABASE!AT3881</f>
        <v>0</v>
      </c>
      <c r="W78">
        <f>DATABASE!AU3881</f>
        <v>8</v>
      </c>
    </row>
    <row r="79" spans="1:23" x14ac:dyDescent="0.25">
      <c r="A79" t="s">
        <v>18958</v>
      </c>
      <c r="B79" t="s">
        <v>19184</v>
      </c>
      <c r="C79" t="str">
        <f>DATABASE!B3916</f>
        <v>Falkland Islands</v>
      </c>
      <c r="D79" t="str">
        <f>DATABASE!C3916</f>
        <v>Sth America</v>
      </c>
      <c r="E79" s="24">
        <f>DATABASE!N3916</f>
        <v>1499</v>
      </c>
      <c r="F79">
        <f>DATABASE!O3916</f>
        <v>16</v>
      </c>
      <c r="G79">
        <f>DATABASE!Q3916</f>
        <v>15</v>
      </c>
      <c r="H79" s="134">
        <f>DATABASE!M3916</f>
        <v>10.3</v>
      </c>
      <c r="I79" s="19" t="str">
        <f>DATABASE!T3916</f>
        <v>Y</v>
      </c>
      <c r="J79">
        <f>DATABASE!AE3916</f>
        <v>0</v>
      </c>
      <c r="K79">
        <f>DATABASE!AI3916</f>
        <v>0</v>
      </c>
      <c r="L79">
        <f>DATABASE!AJ3916</f>
        <v>0</v>
      </c>
      <c r="M79">
        <f>DATABASE!AK3916</f>
        <v>0</v>
      </c>
      <c r="N79">
        <f>DATABASE!AL3916</f>
        <v>0</v>
      </c>
      <c r="O79">
        <f>DATABASE!AM3916</f>
        <v>0</v>
      </c>
      <c r="P79">
        <f>DATABASE!AN3916</f>
        <v>0</v>
      </c>
      <c r="Q79">
        <f>DATABASE!AO3916</f>
        <v>0</v>
      </c>
      <c r="R79">
        <f>DATABASE!AP3916</f>
        <v>0</v>
      </c>
      <c r="S79">
        <f>DATABASE!AQ3916</f>
        <v>15</v>
      </c>
      <c r="T79">
        <f>DATABASE!AR3916</f>
        <v>14</v>
      </c>
      <c r="U79">
        <f>DATABASE!AS3916</f>
        <v>1</v>
      </c>
      <c r="V79">
        <f>DATABASE!AT3916</f>
        <v>1</v>
      </c>
      <c r="W79">
        <f>DATABASE!AU3916</f>
        <v>0</v>
      </c>
    </row>
    <row r="80" spans="1:23" x14ac:dyDescent="0.25">
      <c r="A80" t="s">
        <v>18959</v>
      </c>
      <c r="B80" t="s">
        <v>19185</v>
      </c>
      <c r="C80" t="str">
        <f>DATABASE!B3933</f>
        <v>Falkland Islands</v>
      </c>
      <c r="D80" t="str">
        <f>DATABASE!C3933</f>
        <v>Sth America</v>
      </c>
      <c r="E80" s="24">
        <f>DATABASE!N3933</f>
        <v>127</v>
      </c>
      <c r="F80">
        <f>DATABASE!O3933</f>
        <v>11</v>
      </c>
      <c r="G80">
        <f>DATABASE!Q3933</f>
        <v>11</v>
      </c>
      <c r="H80" s="134">
        <f>DATABASE!M3933</f>
        <v>20.5</v>
      </c>
      <c r="I80" s="19" t="str">
        <f>DATABASE!T3933</f>
        <v>N</v>
      </c>
      <c r="J80">
        <f>DATABASE!AE3933</f>
        <v>0</v>
      </c>
      <c r="K80">
        <f>DATABASE!AI3933</f>
        <v>4</v>
      </c>
      <c r="L80">
        <f>DATABASE!AJ3933</f>
        <v>4</v>
      </c>
      <c r="M80">
        <f>DATABASE!AK3933</f>
        <v>0</v>
      </c>
      <c r="N80">
        <f>DATABASE!AL3933</f>
        <v>0</v>
      </c>
      <c r="O80">
        <f>DATABASE!AM3933</f>
        <v>4</v>
      </c>
      <c r="P80">
        <f>DATABASE!AN3933</f>
        <v>4</v>
      </c>
      <c r="Q80">
        <f>DATABASE!AO3933</f>
        <v>0</v>
      </c>
      <c r="R80">
        <f>DATABASE!AP3933</f>
        <v>0</v>
      </c>
      <c r="S80">
        <f>DATABASE!AQ3933</f>
        <v>2</v>
      </c>
      <c r="T80">
        <f>DATABASE!AR3933</f>
        <v>2</v>
      </c>
      <c r="U80">
        <f>DATABASE!AS3933</f>
        <v>1</v>
      </c>
      <c r="V80">
        <f>DATABASE!AT3933</f>
        <v>1</v>
      </c>
      <c r="W80">
        <f>DATABASE!AU3933</f>
        <v>0</v>
      </c>
    </row>
    <row r="81" spans="1:23" x14ac:dyDescent="0.25">
      <c r="A81" t="s">
        <v>18960</v>
      </c>
      <c r="B81" t="s">
        <v>19186</v>
      </c>
      <c r="C81" t="str">
        <f>DATABASE!B3945</f>
        <v>Faroe Is</v>
      </c>
      <c r="D81" t="str">
        <f>DATABASE!C3945</f>
        <v>Europe</v>
      </c>
      <c r="E81" s="24">
        <f>DATABASE!N3945</f>
        <v>976</v>
      </c>
      <c r="F81">
        <f>DATABASE!O3945</f>
        <v>218</v>
      </c>
      <c r="G81">
        <f>DATABASE!Q3945</f>
        <v>183</v>
      </c>
      <c r="H81" s="134">
        <f>DATABASE!M3945</f>
        <v>304.10000000000008</v>
      </c>
      <c r="I81" s="19" t="str">
        <f>DATABASE!T3945</f>
        <v>Y</v>
      </c>
      <c r="J81">
        <f>DATABASE!AE3945</f>
        <v>0</v>
      </c>
      <c r="K81">
        <f>DATABASE!AI3945</f>
        <v>9</v>
      </c>
      <c r="L81">
        <f>DATABASE!AJ3945</f>
        <v>9</v>
      </c>
      <c r="M81">
        <f>DATABASE!AK3945</f>
        <v>3</v>
      </c>
      <c r="N81">
        <f>DATABASE!AL3945</f>
        <v>3</v>
      </c>
      <c r="O81">
        <f>DATABASE!AM3945</f>
        <v>15</v>
      </c>
      <c r="P81">
        <f>DATABASE!AN3945</f>
        <v>14</v>
      </c>
      <c r="Q81">
        <f>DATABASE!AO3945</f>
        <v>5</v>
      </c>
      <c r="R81">
        <f>DATABASE!AP3945</f>
        <v>5</v>
      </c>
      <c r="S81">
        <f>DATABASE!AQ3945</f>
        <v>160</v>
      </c>
      <c r="T81">
        <f>DATABASE!AR3945</f>
        <v>127</v>
      </c>
      <c r="U81">
        <f>DATABASE!AS3945</f>
        <v>24</v>
      </c>
      <c r="V81">
        <f>DATABASE!AT3945</f>
        <v>23</v>
      </c>
      <c r="W81">
        <f>DATABASE!AU3945</f>
        <v>2</v>
      </c>
    </row>
    <row r="82" spans="1:23" x14ac:dyDescent="0.25">
      <c r="A82" t="s">
        <v>18961</v>
      </c>
      <c r="B82" t="s">
        <v>2520</v>
      </c>
      <c r="C82" t="str">
        <f>DATABASE!B4164</f>
        <v>Equatorial Guinea</v>
      </c>
      <c r="D82" t="str">
        <f>DATABASE!C4164</f>
        <v>Africa</v>
      </c>
      <c r="E82" s="24">
        <f>DATABASE!N4164</f>
        <v>282</v>
      </c>
      <c r="F82">
        <f>DATABASE!O4164</f>
        <v>3</v>
      </c>
      <c r="G82">
        <f>DATABASE!Q4164</f>
        <v>3</v>
      </c>
      <c r="H82" s="134">
        <f>DATABASE!M4164</f>
        <v>2.0999999999999996</v>
      </c>
      <c r="I82" s="19" t="str">
        <f>DATABASE!T4164</f>
        <v>N</v>
      </c>
      <c r="J82">
        <f>DATABASE!AE4164</f>
        <v>0</v>
      </c>
      <c r="K82">
        <f>DATABASE!AI4164</f>
        <v>2</v>
      </c>
      <c r="L82">
        <f>DATABASE!AJ4164</f>
        <v>2</v>
      </c>
      <c r="M82">
        <f>DATABASE!AK4164</f>
        <v>0</v>
      </c>
      <c r="N82">
        <f>DATABASE!AL4164</f>
        <v>0</v>
      </c>
      <c r="O82">
        <f>DATABASE!AM4164</f>
        <v>0</v>
      </c>
      <c r="P82">
        <f>DATABASE!AN4164</f>
        <v>0</v>
      </c>
      <c r="Q82">
        <f>DATABASE!AO4164</f>
        <v>0</v>
      </c>
      <c r="R82">
        <f>DATABASE!AP4164</f>
        <v>0</v>
      </c>
      <c r="S82">
        <f>DATABASE!AQ4164</f>
        <v>0</v>
      </c>
      <c r="T82">
        <f>DATABASE!AR4164</f>
        <v>0</v>
      </c>
      <c r="U82">
        <f>DATABASE!AS4164</f>
        <v>1</v>
      </c>
      <c r="V82">
        <f>DATABASE!AT4164</f>
        <v>1</v>
      </c>
      <c r="W82">
        <f>DATABASE!AU4164</f>
        <v>0</v>
      </c>
    </row>
    <row r="83" spans="1:23" x14ac:dyDescent="0.25">
      <c r="A83" t="s">
        <v>18962</v>
      </c>
      <c r="B83" t="s">
        <v>14925</v>
      </c>
      <c r="C83" t="str">
        <f>DATABASE!B4168</f>
        <v>Fiji</v>
      </c>
      <c r="D83" t="str">
        <f>DATABASE!C4168</f>
        <v>Oceania</v>
      </c>
      <c r="E83" s="24">
        <f>DATABASE!N4168</f>
        <v>1566</v>
      </c>
      <c r="F83">
        <f>DATABASE!O4168</f>
        <v>67</v>
      </c>
      <c r="G83">
        <f>DATABASE!Q4168</f>
        <v>43</v>
      </c>
      <c r="H83" s="134">
        <f>DATABASE!M4168</f>
        <v>89.749999999999986</v>
      </c>
      <c r="I83" s="19" t="str">
        <f>DATABASE!T4168</f>
        <v>Y</v>
      </c>
      <c r="J83">
        <f>DATABASE!AE4168</f>
        <v>0</v>
      </c>
      <c r="K83">
        <f>DATABASE!AI4168</f>
        <v>0</v>
      </c>
      <c r="L83">
        <f>DATABASE!AJ4168</f>
        <v>0</v>
      </c>
      <c r="M83">
        <f>DATABASE!AK4168</f>
        <v>0</v>
      </c>
      <c r="N83">
        <f>DATABASE!AL4168</f>
        <v>0</v>
      </c>
      <c r="O83">
        <f>DATABASE!AM4168</f>
        <v>7</v>
      </c>
      <c r="P83">
        <f>DATABASE!AN4168</f>
        <v>6</v>
      </c>
      <c r="Q83">
        <f>DATABASE!AO4168</f>
        <v>0</v>
      </c>
      <c r="R83">
        <f>DATABASE!AP4168</f>
        <v>0</v>
      </c>
      <c r="S83">
        <f>DATABASE!AQ4168</f>
        <v>28</v>
      </c>
      <c r="T83">
        <f>DATABASE!AR4168</f>
        <v>14</v>
      </c>
      <c r="U83">
        <f>DATABASE!AS4168</f>
        <v>28</v>
      </c>
      <c r="V83">
        <f>DATABASE!AT4168</f>
        <v>23</v>
      </c>
      <c r="W83">
        <f>DATABASE!AU4168</f>
        <v>0</v>
      </c>
    </row>
    <row r="84" spans="1:23" x14ac:dyDescent="0.25">
      <c r="A84" t="s">
        <v>18963</v>
      </c>
      <c r="B84" t="s">
        <v>4023</v>
      </c>
      <c r="C84" t="str">
        <f>DATABASE!B4236</f>
        <v>France</v>
      </c>
      <c r="D84" t="str">
        <f>DATABASE!C4236</f>
        <v>Europe</v>
      </c>
      <c r="E84" s="24">
        <f>DATABASE!N4236</f>
        <v>7600</v>
      </c>
      <c r="F84">
        <f>DATABASE!O4236</f>
        <v>106</v>
      </c>
      <c r="G84">
        <f>DATABASE!Q4236</f>
        <v>65</v>
      </c>
      <c r="H84" s="134">
        <f>DATABASE!M4236</f>
        <v>119.90000000000002</v>
      </c>
      <c r="I84" s="19" t="str">
        <f>DATABASE!T4236</f>
        <v>Y</v>
      </c>
      <c r="J84">
        <f>DATABASE!AE4236</f>
        <v>3</v>
      </c>
      <c r="K84">
        <f>DATABASE!AI4236</f>
        <v>24</v>
      </c>
      <c r="L84">
        <f>DATABASE!AJ4236</f>
        <v>21</v>
      </c>
      <c r="M84">
        <f>DATABASE!AK4236</f>
        <v>2</v>
      </c>
      <c r="N84">
        <f>DATABASE!AL4236</f>
        <v>2</v>
      </c>
      <c r="O84">
        <f>DATABASE!AM4236</f>
        <v>17</v>
      </c>
      <c r="P84">
        <f>DATABASE!AN4236</f>
        <v>13</v>
      </c>
      <c r="Q84">
        <f>DATABASE!AO4236</f>
        <v>5</v>
      </c>
      <c r="R84">
        <f>DATABASE!AP4236</f>
        <v>5</v>
      </c>
      <c r="S84">
        <f>DATABASE!AQ4236</f>
        <v>34</v>
      </c>
      <c r="T84">
        <f>DATABASE!AR4236</f>
        <v>3</v>
      </c>
      <c r="U84">
        <f>DATABASE!AS4236</f>
        <v>2</v>
      </c>
      <c r="V84">
        <f>DATABASE!AT4236</f>
        <v>0</v>
      </c>
      <c r="W84">
        <f>DATABASE!AU4236</f>
        <v>22</v>
      </c>
    </row>
    <row r="85" spans="1:23" x14ac:dyDescent="0.25">
      <c r="A85" t="s">
        <v>18964</v>
      </c>
      <c r="B85" t="s">
        <v>19187</v>
      </c>
      <c r="C85" t="str">
        <f>DATABASE!B4343</f>
        <v>Tahiti</v>
      </c>
      <c r="D85" t="str">
        <f>DATABASE!C4343</f>
        <v>Oceania</v>
      </c>
      <c r="E85" s="24">
        <f>DATABASE!N4343</f>
        <v>237</v>
      </c>
      <c r="F85">
        <f>DATABASE!O4343</f>
        <v>52</v>
      </c>
      <c r="G85">
        <f>DATABASE!Q4343</f>
        <v>31</v>
      </c>
      <c r="H85" s="134">
        <f>DATABASE!M4343</f>
        <v>49.300000000000011</v>
      </c>
      <c r="I85" s="19" t="str">
        <f>DATABASE!T4343</f>
        <v>N</v>
      </c>
      <c r="J85">
        <f>DATABASE!AE4343</f>
        <v>0</v>
      </c>
      <c r="K85">
        <f>DATABASE!AI4343</f>
        <v>0</v>
      </c>
      <c r="L85">
        <f>DATABASE!AJ4343</f>
        <v>0</v>
      </c>
      <c r="M85">
        <f>DATABASE!AK4343</f>
        <v>0</v>
      </c>
      <c r="N85">
        <f>DATABASE!AL4343</f>
        <v>0</v>
      </c>
      <c r="O85">
        <f>DATABASE!AM4343</f>
        <v>43</v>
      </c>
      <c r="P85">
        <f>DATABASE!AN4343</f>
        <v>26</v>
      </c>
      <c r="Q85">
        <f>DATABASE!AO4343</f>
        <v>0</v>
      </c>
      <c r="R85">
        <f>DATABASE!AP4343</f>
        <v>0</v>
      </c>
      <c r="S85">
        <f>DATABASE!AQ4343</f>
        <v>9</v>
      </c>
      <c r="T85">
        <f>DATABASE!AR4343</f>
        <v>5</v>
      </c>
      <c r="U85">
        <f>DATABASE!AS4343</f>
        <v>0</v>
      </c>
      <c r="V85">
        <f>DATABASE!AT4343</f>
        <v>0</v>
      </c>
      <c r="W85">
        <f>DATABASE!AU4343</f>
        <v>0</v>
      </c>
    </row>
    <row r="86" spans="1:23" x14ac:dyDescent="0.25">
      <c r="A86" t="s">
        <v>18965</v>
      </c>
      <c r="B86" t="s">
        <v>17256</v>
      </c>
      <c r="C86" t="str">
        <f>DATABASE!B4396</f>
        <v>French Polynesia</v>
      </c>
      <c r="D86" t="str">
        <f>DATABASE!C4396</f>
        <v>Oceania</v>
      </c>
      <c r="E86" s="24">
        <f>DATABASE!N4396</f>
        <v>1456</v>
      </c>
      <c r="F86">
        <f>DATABASE!O4396</f>
        <v>157</v>
      </c>
      <c r="G86">
        <f>DATABASE!Q4396</f>
        <v>58</v>
      </c>
      <c r="H86" s="134">
        <f>DATABASE!M4396</f>
        <v>192.75000000000003</v>
      </c>
      <c r="I86" s="19" t="str">
        <f>DATABASE!T4396</f>
        <v>Y</v>
      </c>
      <c r="J86">
        <f>DATABASE!AE4396</f>
        <v>1</v>
      </c>
      <c r="K86">
        <f>DATABASE!AI4396</f>
        <v>3</v>
      </c>
      <c r="L86">
        <f>DATABASE!AJ4396</f>
        <v>3</v>
      </c>
      <c r="M86">
        <f>DATABASE!AK4396</f>
        <v>15</v>
      </c>
      <c r="N86">
        <f>DATABASE!AL4396</f>
        <v>9</v>
      </c>
      <c r="O86">
        <f>DATABASE!AM4396</f>
        <v>39</v>
      </c>
      <c r="P86">
        <f>DATABASE!AN4396</f>
        <v>19</v>
      </c>
      <c r="Q86">
        <f>DATABASE!AO4396</f>
        <v>7</v>
      </c>
      <c r="R86">
        <f>DATABASE!AP4396</f>
        <v>5</v>
      </c>
      <c r="S86">
        <f>DATABASE!AQ4396</f>
        <v>78</v>
      </c>
      <c r="T86">
        <f>DATABASE!AR4396</f>
        <v>19</v>
      </c>
      <c r="U86">
        <f>DATABASE!AS4396</f>
        <v>15</v>
      </c>
      <c r="V86">
        <f>DATABASE!AT4396</f>
        <v>3</v>
      </c>
      <c r="W86">
        <f>DATABASE!AU4396</f>
        <v>0</v>
      </c>
    </row>
    <row r="87" spans="1:23" x14ac:dyDescent="0.25">
      <c r="A87" t="s">
        <v>18966</v>
      </c>
      <c r="B87" t="s">
        <v>19188</v>
      </c>
      <c r="C87" t="str">
        <f>DATABASE!B4554</f>
        <v>FSAT</v>
      </c>
      <c r="D87" t="str">
        <f>DATABASE!C4554</f>
        <v>Sth America</v>
      </c>
      <c r="E87" s="24">
        <f>DATABASE!N4554</f>
        <v>1108</v>
      </c>
      <c r="F87">
        <f>DATABASE!O4554</f>
        <v>166</v>
      </c>
      <c r="G87">
        <f>DATABASE!Q4554</f>
        <v>69</v>
      </c>
      <c r="H87" s="134">
        <f>DATABASE!M4554</f>
        <v>264.05000000000007</v>
      </c>
      <c r="I87" s="19" t="str">
        <f>DATABASE!T4554</f>
        <v>Y</v>
      </c>
      <c r="J87">
        <f>DATABASE!AE4554</f>
        <v>0</v>
      </c>
      <c r="K87">
        <f>DATABASE!AI4554</f>
        <v>13</v>
      </c>
      <c r="L87">
        <f>DATABASE!AJ4554</f>
        <v>8</v>
      </c>
      <c r="M87">
        <f>DATABASE!AK4554</f>
        <v>12</v>
      </c>
      <c r="N87">
        <f>DATABASE!AL4554</f>
        <v>3</v>
      </c>
      <c r="O87">
        <f>DATABASE!AM4554</f>
        <v>14</v>
      </c>
      <c r="P87">
        <f>DATABASE!AN4554</f>
        <v>5</v>
      </c>
      <c r="Q87">
        <f>DATABASE!AO4554</f>
        <v>1</v>
      </c>
      <c r="R87">
        <f>DATABASE!AP4554</f>
        <v>0</v>
      </c>
      <c r="S87">
        <f>DATABASE!AQ4554</f>
        <v>50</v>
      </c>
      <c r="T87">
        <f>DATABASE!AR4554</f>
        <v>17</v>
      </c>
      <c r="U87">
        <f>DATABASE!AS4554</f>
        <v>26</v>
      </c>
      <c r="V87">
        <f>DATABASE!AT4554</f>
        <v>11</v>
      </c>
      <c r="W87">
        <f>DATABASE!AU4554</f>
        <v>48</v>
      </c>
    </row>
    <row r="88" spans="1:23" x14ac:dyDescent="0.25">
      <c r="A88" t="s">
        <v>18967</v>
      </c>
      <c r="B88" t="s">
        <v>19189</v>
      </c>
      <c r="C88" t="str">
        <f>DATABASE!B4721</f>
        <v>UAE</v>
      </c>
      <c r="D88" t="str">
        <f>DATABASE!C4721</f>
        <v>Asia</v>
      </c>
      <c r="E88" s="24">
        <f>DATABASE!N4721</f>
        <v>1543</v>
      </c>
      <c r="F88">
        <f>DATABASE!O4721</f>
        <v>14</v>
      </c>
      <c r="G88">
        <f>DATABASE!Q4721</f>
        <v>6</v>
      </c>
      <c r="H88" s="134">
        <f>DATABASE!M4721</f>
        <v>23.400000000000002</v>
      </c>
      <c r="I88" s="19" t="str">
        <f>DATABASE!T4721</f>
        <v>N</v>
      </c>
      <c r="J88">
        <f>DATABASE!AE4721</f>
        <v>11</v>
      </c>
      <c r="K88">
        <f>DATABASE!AI4721</f>
        <v>11</v>
      </c>
      <c r="L88">
        <f>DATABASE!AJ4721</f>
        <v>6</v>
      </c>
      <c r="M88">
        <f>DATABASE!AK4721</f>
        <v>0</v>
      </c>
      <c r="N88">
        <f>DATABASE!AL4721</f>
        <v>0</v>
      </c>
      <c r="O88">
        <f>DATABASE!AM4721</f>
        <v>3</v>
      </c>
      <c r="P88">
        <f>DATABASE!AN4721</f>
        <v>0</v>
      </c>
      <c r="Q88">
        <f>DATABASE!AO4721</f>
        <v>0</v>
      </c>
      <c r="R88">
        <f>DATABASE!AP4721</f>
        <v>0</v>
      </c>
      <c r="S88">
        <f>DATABASE!AQ4721</f>
        <v>0</v>
      </c>
      <c r="T88">
        <f>DATABASE!AR4721</f>
        <v>0</v>
      </c>
      <c r="U88">
        <f>DATABASE!AS4721</f>
        <v>0</v>
      </c>
      <c r="V88">
        <f>DATABASE!AT4721</f>
        <v>0</v>
      </c>
      <c r="W88">
        <f>DATABASE!AU4721</f>
        <v>0</v>
      </c>
    </row>
    <row r="89" spans="1:23" x14ac:dyDescent="0.25">
      <c r="A89" t="s">
        <v>18968</v>
      </c>
      <c r="B89" t="s">
        <v>12018</v>
      </c>
      <c r="C89" t="str">
        <f>DATABASE!B4736</f>
        <v>Gabon</v>
      </c>
      <c r="D89" t="str">
        <f>DATABASE!C4736</f>
        <v>Africa</v>
      </c>
      <c r="E89" s="24">
        <f>DATABASE!N4736</f>
        <v>1788</v>
      </c>
      <c r="F89">
        <f>DATABASE!O4736</f>
        <v>5</v>
      </c>
      <c r="G89">
        <f>DATABASE!Q4736</f>
        <v>5</v>
      </c>
      <c r="H89" s="134">
        <f>DATABASE!M4736</f>
        <v>78.7</v>
      </c>
      <c r="I89" s="19" t="str">
        <f>DATABASE!T4736</f>
        <v>Y</v>
      </c>
      <c r="J89">
        <f>DATABASE!AE4736</f>
        <v>1</v>
      </c>
      <c r="K89">
        <f>DATABASE!AI4736</f>
        <v>4</v>
      </c>
      <c r="L89">
        <f>DATABASE!AJ4736</f>
        <v>4</v>
      </c>
      <c r="M89">
        <f>DATABASE!AK4736</f>
        <v>0</v>
      </c>
      <c r="N89">
        <f>DATABASE!AL4736</f>
        <v>0</v>
      </c>
      <c r="O89">
        <f>DATABASE!AM4736</f>
        <v>0</v>
      </c>
      <c r="P89">
        <f>DATABASE!AN4736</f>
        <v>0</v>
      </c>
      <c r="Q89">
        <f>DATABASE!AO4736</f>
        <v>0</v>
      </c>
      <c r="R89">
        <f>DATABASE!AP4736</f>
        <v>0</v>
      </c>
      <c r="S89">
        <f>DATABASE!AQ4736</f>
        <v>1</v>
      </c>
      <c r="T89">
        <f>DATABASE!AR4736</f>
        <v>1</v>
      </c>
      <c r="U89">
        <f>DATABASE!AS4736</f>
        <v>0</v>
      </c>
      <c r="V89">
        <f>DATABASE!AT4736</f>
        <v>0</v>
      </c>
      <c r="W89">
        <f>DATABASE!AU4736</f>
        <v>0</v>
      </c>
    </row>
    <row r="90" spans="1:23" x14ac:dyDescent="0.25">
      <c r="A90" t="s">
        <v>18969</v>
      </c>
      <c r="B90" t="s">
        <v>12019</v>
      </c>
      <c r="C90" t="str">
        <f>DATABASE!B4742</f>
        <v>Gambia</v>
      </c>
      <c r="D90" t="str">
        <f>DATABASE!C4742</f>
        <v>Africa</v>
      </c>
      <c r="E90" s="24">
        <f>DATABASE!N4742</f>
        <v>7942</v>
      </c>
      <c r="F90">
        <f>DATABASE!O4742</f>
        <v>43</v>
      </c>
      <c r="G90">
        <f>DATABASE!Q4742</f>
        <v>37</v>
      </c>
      <c r="H90" s="134">
        <f>DATABASE!M4742</f>
        <v>221.99999999999997</v>
      </c>
      <c r="I90" s="19" t="str">
        <f>DATABASE!T4742</f>
        <v>Y</v>
      </c>
      <c r="J90">
        <f>DATABASE!AE4742</f>
        <v>4</v>
      </c>
      <c r="K90">
        <f>DATABASE!AI4742</f>
        <v>19</v>
      </c>
      <c r="L90">
        <f>DATABASE!AJ4742</f>
        <v>17</v>
      </c>
      <c r="M90">
        <f>DATABASE!AK4742</f>
        <v>3</v>
      </c>
      <c r="N90">
        <f>DATABASE!AL4742</f>
        <v>3</v>
      </c>
      <c r="O90">
        <f>DATABASE!AM4742</f>
        <v>4</v>
      </c>
      <c r="P90">
        <f>DATABASE!AN4742</f>
        <v>2</v>
      </c>
      <c r="Q90">
        <f>DATABASE!AO4742</f>
        <v>3</v>
      </c>
      <c r="R90">
        <f>DATABASE!AP4742</f>
        <v>1</v>
      </c>
      <c r="S90">
        <f>DATABASE!AQ4742</f>
        <v>0</v>
      </c>
      <c r="T90">
        <f>DATABASE!AR4742</f>
        <v>0</v>
      </c>
      <c r="U90">
        <f>DATABASE!AS4742</f>
        <v>0</v>
      </c>
      <c r="V90">
        <f>DATABASE!AT4742</f>
        <v>0</v>
      </c>
      <c r="W90">
        <f>DATABASE!AU4742</f>
        <v>14</v>
      </c>
    </row>
    <row r="91" spans="1:23" x14ac:dyDescent="0.25">
      <c r="A91" t="s">
        <v>18970</v>
      </c>
      <c r="B91" t="s">
        <v>14267</v>
      </c>
      <c r="C91" t="str">
        <f>DATABASE!B4786</f>
        <v>Georgia</v>
      </c>
      <c r="D91" t="str">
        <f>DATABASE!C4786</f>
        <v>Asia</v>
      </c>
      <c r="E91" s="24">
        <f>DATABASE!N4786</f>
        <v>777</v>
      </c>
      <c r="F91">
        <f>DATABASE!O4786</f>
        <v>11</v>
      </c>
      <c r="G91">
        <f>DATABASE!Q4786</f>
        <v>9</v>
      </c>
      <c r="H91" s="134">
        <f>DATABASE!M4786</f>
        <v>55.8</v>
      </c>
      <c r="I91" s="19" t="str">
        <f>DATABASE!T4786</f>
        <v>Y</v>
      </c>
      <c r="J91">
        <f>DATABASE!AE4786</f>
        <v>0</v>
      </c>
      <c r="K91">
        <f>DATABASE!AI4786</f>
        <v>6</v>
      </c>
      <c r="L91">
        <f>DATABASE!AJ4786</f>
        <v>4</v>
      </c>
      <c r="M91">
        <f>DATABASE!AK4786</f>
        <v>0</v>
      </c>
      <c r="N91">
        <f>DATABASE!AL4786</f>
        <v>0</v>
      </c>
      <c r="O91">
        <f>DATABASE!AM4786</f>
        <v>0</v>
      </c>
      <c r="P91">
        <f>DATABASE!AN4786</f>
        <v>0</v>
      </c>
      <c r="Q91">
        <f>DATABASE!AO4786</f>
        <v>0</v>
      </c>
      <c r="R91">
        <f>DATABASE!AP4786</f>
        <v>0</v>
      </c>
      <c r="S91">
        <f>DATABASE!AQ4786</f>
        <v>1</v>
      </c>
      <c r="T91">
        <f>DATABASE!AR4786</f>
        <v>1</v>
      </c>
      <c r="U91">
        <f>DATABASE!AS4786</f>
        <v>0</v>
      </c>
      <c r="V91">
        <f>DATABASE!AT4786</f>
        <v>0</v>
      </c>
      <c r="W91">
        <f>DATABASE!AU4786</f>
        <v>4</v>
      </c>
    </row>
    <row r="92" spans="1:23" x14ac:dyDescent="0.25">
      <c r="A92" t="s">
        <v>18971</v>
      </c>
      <c r="B92" t="s">
        <v>2126</v>
      </c>
      <c r="C92" t="str">
        <f>DATABASE!B4798</f>
        <v>Germany</v>
      </c>
      <c r="D92" t="str">
        <f>DATABASE!C4798</f>
        <v>Europe</v>
      </c>
      <c r="E92" s="24">
        <f>DATABASE!N4798</f>
        <v>3279</v>
      </c>
      <c r="F92">
        <f>DATABASE!O4798</f>
        <v>18</v>
      </c>
      <c r="G92">
        <f>DATABASE!Q4798</f>
        <v>18</v>
      </c>
      <c r="H92" s="134">
        <f>DATABASE!M4798</f>
        <v>58.099999999999994</v>
      </c>
      <c r="I92" s="19" t="str">
        <f>DATABASE!T4798</f>
        <v>Y</v>
      </c>
      <c r="J92">
        <f>DATABASE!AE4798</f>
        <v>0</v>
      </c>
      <c r="K92">
        <f>DATABASE!AI4798</f>
        <v>1</v>
      </c>
      <c r="L92">
        <f>DATABASE!AJ4798</f>
        <v>1</v>
      </c>
      <c r="M92">
        <f>DATABASE!AK4798</f>
        <v>2</v>
      </c>
      <c r="N92">
        <f>DATABASE!AL4798</f>
        <v>2</v>
      </c>
      <c r="O92">
        <f>DATABASE!AM4798</f>
        <v>5</v>
      </c>
      <c r="P92">
        <f>DATABASE!AN4798</f>
        <v>5</v>
      </c>
      <c r="Q92">
        <f>DATABASE!AO4798</f>
        <v>0</v>
      </c>
      <c r="R92">
        <f>DATABASE!AP4798</f>
        <v>0</v>
      </c>
      <c r="S92">
        <f>DATABASE!AQ4798</f>
        <v>5</v>
      </c>
      <c r="T92">
        <f>DATABASE!AR4798</f>
        <v>5</v>
      </c>
      <c r="U92">
        <f>DATABASE!AS4798</f>
        <v>0</v>
      </c>
      <c r="V92">
        <f>DATABASE!AT4798</f>
        <v>0</v>
      </c>
      <c r="W92">
        <f>DATABASE!AU4798</f>
        <v>5</v>
      </c>
    </row>
    <row r="93" spans="1:23" x14ac:dyDescent="0.25">
      <c r="A93" t="s">
        <v>18972</v>
      </c>
      <c r="B93" t="s">
        <v>19190</v>
      </c>
      <c r="C93" t="str">
        <f>DATABASE!B4817</f>
        <v>Germany</v>
      </c>
      <c r="D93" t="str">
        <f>DATABASE!C4817</f>
        <v>Europe</v>
      </c>
      <c r="E93" s="24">
        <f>DATABASE!N4817</f>
        <v>3173</v>
      </c>
      <c r="F93">
        <f>DATABASE!O4817</f>
        <v>23</v>
      </c>
      <c r="G93">
        <f>DATABASE!Q4817</f>
        <v>23</v>
      </c>
      <c r="H93" s="134">
        <f>DATABASE!M4817</f>
        <v>14.299999999999997</v>
      </c>
      <c r="I93" s="19" t="str">
        <f>DATABASE!T4817</f>
        <v>N</v>
      </c>
      <c r="J93">
        <f>DATABASE!AE4817</f>
        <v>0</v>
      </c>
      <c r="K93">
        <f>DATABASE!AI4817</f>
        <v>0</v>
      </c>
      <c r="L93">
        <f>DATABASE!AJ4817</f>
        <v>0</v>
      </c>
      <c r="M93">
        <f>DATABASE!AK4817</f>
        <v>0</v>
      </c>
      <c r="N93">
        <f>DATABASE!AL4817</f>
        <v>0</v>
      </c>
      <c r="O93">
        <f>DATABASE!AM4817</f>
        <v>1</v>
      </c>
      <c r="P93">
        <f>DATABASE!AN4817</f>
        <v>1</v>
      </c>
      <c r="Q93">
        <f>DATABASE!AO4817</f>
        <v>0</v>
      </c>
      <c r="R93">
        <f>DATABASE!AP4817</f>
        <v>0</v>
      </c>
      <c r="S93">
        <f>DATABASE!AQ4817</f>
        <v>0</v>
      </c>
      <c r="T93">
        <f>DATABASE!AR4817</f>
        <v>0</v>
      </c>
      <c r="U93">
        <f>DATABASE!AS4817</f>
        <v>0</v>
      </c>
      <c r="V93">
        <f>DATABASE!AT4817</f>
        <v>0</v>
      </c>
      <c r="W93">
        <f>DATABASE!AU4817</f>
        <v>22</v>
      </c>
    </row>
    <row r="94" spans="1:23" x14ac:dyDescent="0.25">
      <c r="A94" t="s">
        <v>18973</v>
      </c>
      <c r="B94" t="s">
        <v>12020</v>
      </c>
      <c r="C94" s="2" t="str">
        <f>DATABASE!B4841</f>
        <v>Ghana</v>
      </c>
      <c r="D94" t="str">
        <f>DATABASE!C4841</f>
        <v>Africa</v>
      </c>
      <c r="E94" s="24">
        <f>DATABASE!N4841</f>
        <v>4872</v>
      </c>
      <c r="F94">
        <f>DATABASE!O4841</f>
        <v>39</v>
      </c>
      <c r="G94">
        <f>DATABASE!Q4841</f>
        <v>12</v>
      </c>
      <c r="H94" s="134">
        <f>DATABASE!M4841</f>
        <v>56.9</v>
      </c>
      <c r="I94" s="19" t="str">
        <f>DATABASE!T4841</f>
        <v>Y</v>
      </c>
      <c r="J94">
        <f>DATABASE!AE4841</f>
        <v>8</v>
      </c>
      <c r="K94">
        <f>DATABASE!AI4841</f>
        <v>8</v>
      </c>
      <c r="L94">
        <f>DATABASE!AJ4841</f>
        <v>8</v>
      </c>
      <c r="M94">
        <f>DATABASE!AK4841</f>
        <v>0</v>
      </c>
      <c r="N94">
        <f>DATABASE!AL4841</f>
        <v>0</v>
      </c>
      <c r="O94">
        <f>DATABASE!AM4841</f>
        <v>8</v>
      </c>
      <c r="P94">
        <f>DATABASE!AN4841</f>
        <v>2</v>
      </c>
      <c r="Q94">
        <f>DATABASE!AO4841</f>
        <v>1</v>
      </c>
      <c r="R94">
        <f>DATABASE!AP4841</f>
        <v>0</v>
      </c>
      <c r="S94">
        <f>DATABASE!AQ4841</f>
        <v>0</v>
      </c>
      <c r="T94">
        <f>DATABASE!AR4841</f>
        <v>0</v>
      </c>
      <c r="U94">
        <f>DATABASE!AS4841</f>
        <v>0</v>
      </c>
      <c r="V94">
        <f>DATABASE!AT4841</f>
        <v>0</v>
      </c>
      <c r="W94">
        <f>DATABASE!AU4841</f>
        <v>22</v>
      </c>
    </row>
    <row r="95" spans="1:23" x14ac:dyDescent="0.25">
      <c r="A95" t="s">
        <v>18974</v>
      </c>
      <c r="B95" t="s">
        <v>12974</v>
      </c>
      <c r="C95" t="str">
        <f>DATABASE!B4881</f>
        <v>Gibraltar</v>
      </c>
      <c r="D95" t="str">
        <f>DATABASE!C4881</f>
        <v>Europe</v>
      </c>
      <c r="E95" s="24">
        <f>DATABASE!N4881</f>
        <v>2014</v>
      </c>
      <c r="F95">
        <f>DATABASE!O4881</f>
        <v>2</v>
      </c>
      <c r="G95">
        <f>DATABASE!Q4881</f>
        <v>2</v>
      </c>
      <c r="H95" s="134">
        <f>DATABASE!M4881</f>
        <v>14.2</v>
      </c>
      <c r="I95" s="19" t="str">
        <f>DATABASE!T4881</f>
        <v>Y</v>
      </c>
      <c r="J95">
        <f>DATABASE!AE4881</f>
        <v>0</v>
      </c>
      <c r="K95">
        <f>DATABASE!AI4881</f>
        <v>0</v>
      </c>
      <c r="L95">
        <f>DATABASE!AJ4881</f>
        <v>0</v>
      </c>
      <c r="M95">
        <f>DATABASE!AK4881</f>
        <v>0</v>
      </c>
      <c r="N95">
        <f>DATABASE!AL4881</f>
        <v>0</v>
      </c>
      <c r="O95">
        <f>DATABASE!AM4881</f>
        <v>0</v>
      </c>
      <c r="P95">
        <f>DATABASE!AN4881</f>
        <v>0</v>
      </c>
      <c r="Q95">
        <f>DATABASE!AO4881</f>
        <v>1</v>
      </c>
      <c r="R95">
        <f>DATABASE!AP4881</f>
        <v>1</v>
      </c>
      <c r="S95">
        <f>DATABASE!AQ4881</f>
        <v>0</v>
      </c>
      <c r="T95">
        <f>DATABASE!AR4881</f>
        <v>0</v>
      </c>
      <c r="U95">
        <f>DATABASE!AS4881</f>
        <v>0</v>
      </c>
      <c r="V95">
        <f>DATABASE!AT4881</f>
        <v>0</v>
      </c>
      <c r="W95">
        <f>DATABASE!AU4881</f>
        <v>1</v>
      </c>
    </row>
    <row r="96" spans="1:23" x14ac:dyDescent="0.25">
      <c r="A96" t="s">
        <v>18975</v>
      </c>
      <c r="B96" t="s">
        <v>19239</v>
      </c>
      <c r="C96" t="str">
        <f>DATABASE!B4884</f>
        <v>Tuvalu</v>
      </c>
      <c r="D96" t="str">
        <f>DATABASE!C4884</f>
        <v>Oceania</v>
      </c>
      <c r="E96" s="24">
        <f>DATABASE!N4884</f>
        <v>248</v>
      </c>
      <c r="F96">
        <f>DATABASE!O4884</f>
        <v>20</v>
      </c>
      <c r="G96">
        <f>DATABASE!Q4884</f>
        <v>20</v>
      </c>
      <c r="H96" s="134">
        <f>DATABASE!M4884</f>
        <v>31.700000000000006</v>
      </c>
      <c r="I96" s="19" t="str">
        <f>DATABASE!T4884</f>
        <v>N</v>
      </c>
      <c r="J96">
        <f>DATABASE!AE4884</f>
        <v>0</v>
      </c>
      <c r="K96">
        <f>DATABASE!AI4884</f>
        <v>0</v>
      </c>
      <c r="L96">
        <f>DATABASE!AJ4884</f>
        <v>0</v>
      </c>
      <c r="M96">
        <f>DATABASE!AK4884</f>
        <v>0</v>
      </c>
      <c r="N96">
        <f>DATABASE!AL4884</f>
        <v>0</v>
      </c>
      <c r="O96">
        <f>DATABASE!AM4884</f>
        <v>2</v>
      </c>
      <c r="P96">
        <f>DATABASE!AN4884</f>
        <v>2</v>
      </c>
      <c r="Q96">
        <f>DATABASE!AO4884</f>
        <v>0</v>
      </c>
      <c r="R96">
        <f>DATABASE!AP4884</f>
        <v>0</v>
      </c>
      <c r="S96">
        <f>DATABASE!AQ4884</f>
        <v>0</v>
      </c>
      <c r="T96">
        <f>DATABASE!AR4884</f>
        <v>0</v>
      </c>
      <c r="U96">
        <f>DATABASE!AS4884</f>
        <v>18</v>
      </c>
      <c r="V96">
        <f>DATABASE!AT4884</f>
        <v>18</v>
      </c>
      <c r="W96">
        <f>DATABASE!AU4884</f>
        <v>0</v>
      </c>
    </row>
    <row r="97" spans="1:23" x14ac:dyDescent="0.25">
      <c r="A97" t="s">
        <v>18976</v>
      </c>
      <c r="B97" t="s">
        <v>19191</v>
      </c>
      <c r="C97" t="str">
        <f>DATABASE!B4905</f>
        <v>Kiribati</v>
      </c>
      <c r="D97" t="str">
        <f>DATABASE!C4905</f>
        <v>Oceania</v>
      </c>
      <c r="E97" s="24">
        <f>DATABASE!N4905</f>
        <v>78</v>
      </c>
      <c r="F97">
        <f>DATABASE!O4905</f>
        <v>5</v>
      </c>
      <c r="G97">
        <f>DATABASE!Q4905</f>
        <v>5</v>
      </c>
      <c r="H97" s="134">
        <f>DATABASE!M4905</f>
        <v>9.6</v>
      </c>
      <c r="I97" s="19" t="str">
        <f>DATABASE!T4905</f>
        <v>N</v>
      </c>
      <c r="J97">
        <f>DATABASE!AE4905</f>
        <v>0</v>
      </c>
      <c r="K97">
        <f>DATABASE!AI4905</f>
        <v>0</v>
      </c>
      <c r="L97">
        <f>DATABASE!AJ4905</f>
        <v>0</v>
      </c>
      <c r="M97">
        <f>DATABASE!AK4905</f>
        <v>2</v>
      </c>
      <c r="N97">
        <f>DATABASE!AL4905</f>
        <v>2</v>
      </c>
      <c r="O97">
        <f>DATABASE!AM4905</f>
        <v>0</v>
      </c>
      <c r="P97">
        <f>DATABASE!AN4905</f>
        <v>0</v>
      </c>
      <c r="Q97">
        <f>DATABASE!AO4905</f>
        <v>0</v>
      </c>
      <c r="R97">
        <f>DATABASE!AP4905</f>
        <v>0</v>
      </c>
      <c r="S97">
        <f>DATABASE!AQ4905</f>
        <v>0</v>
      </c>
      <c r="T97">
        <f>DATABASE!AR4905</f>
        <v>0</v>
      </c>
      <c r="U97">
        <f>DATABASE!AS4905</f>
        <v>3</v>
      </c>
      <c r="V97">
        <f>DATABASE!AT4905</f>
        <v>3</v>
      </c>
      <c r="W97">
        <f>DATABASE!AU4905</f>
        <v>0</v>
      </c>
    </row>
    <row r="98" spans="1:23" x14ac:dyDescent="0.25">
      <c r="A98" t="s">
        <v>18977</v>
      </c>
      <c r="B98" t="s">
        <v>4670</v>
      </c>
      <c r="C98" t="str">
        <f>DATABASE!B4911</f>
        <v>Great Britain</v>
      </c>
      <c r="D98" t="str">
        <f>DATABASE!C4911</f>
        <v>Europe</v>
      </c>
      <c r="E98" s="24">
        <f>DATABASE!N4911</f>
        <v>4729</v>
      </c>
      <c r="F98">
        <f>DATABASE!O4911</f>
        <v>22</v>
      </c>
      <c r="G98">
        <f>DATABASE!Q4911</f>
        <v>19</v>
      </c>
      <c r="H98" s="134">
        <f>DATABASE!M4911</f>
        <v>54</v>
      </c>
      <c r="I98" s="19" t="str">
        <f>DATABASE!T4911</f>
        <v>Y</v>
      </c>
      <c r="J98">
        <f>DATABASE!AE4911</f>
        <v>0</v>
      </c>
      <c r="K98">
        <f>DATABASE!AI4911</f>
        <v>0</v>
      </c>
      <c r="L98">
        <f>DATABASE!AJ4911</f>
        <v>0</v>
      </c>
      <c r="M98">
        <f>DATABASE!AK4911</f>
        <v>3</v>
      </c>
      <c r="N98">
        <f>DATABASE!AL4911</f>
        <v>3</v>
      </c>
      <c r="O98">
        <f>DATABASE!AM4911</f>
        <v>2</v>
      </c>
      <c r="P98">
        <f>DATABASE!AN4911</f>
        <v>2</v>
      </c>
      <c r="Q98">
        <f>DATABASE!AO4911</f>
        <v>11</v>
      </c>
      <c r="R98">
        <f>DATABASE!AP4911</f>
        <v>11</v>
      </c>
      <c r="S98">
        <f>DATABASE!AQ4911</f>
        <v>2</v>
      </c>
      <c r="T98">
        <f>DATABASE!AR4911</f>
        <v>2</v>
      </c>
      <c r="U98">
        <f>DATABASE!AS4911</f>
        <v>1</v>
      </c>
      <c r="V98">
        <f>DATABASE!AT4911</f>
        <v>1</v>
      </c>
      <c r="W98">
        <f>DATABASE!AU4911</f>
        <v>0</v>
      </c>
    </row>
    <row r="99" spans="1:23" x14ac:dyDescent="0.25">
      <c r="A99" t="s">
        <v>18978</v>
      </c>
      <c r="B99" s="2" t="s">
        <v>21495</v>
      </c>
      <c r="C99" s="2" t="str">
        <f>DATABASE!B4934</f>
        <v>Morocco</v>
      </c>
      <c r="D99" t="str">
        <f>DATABASE!C4934</f>
        <v>Africa</v>
      </c>
      <c r="E99" s="24">
        <f>DATABASE!N4934</f>
        <v>112</v>
      </c>
      <c r="F99">
        <f>DATABASE!O4934</f>
        <v>2</v>
      </c>
      <c r="G99">
        <f>DATABASE!Q4934</f>
        <v>2</v>
      </c>
      <c r="H99" s="134">
        <f>DATABASE!M4934</f>
        <v>40.799999999999997</v>
      </c>
      <c r="I99" s="19" t="str">
        <f>DATABASE!T4934</f>
        <v>N</v>
      </c>
      <c r="J99">
        <f>DATABASE!AE4934</f>
        <v>0</v>
      </c>
      <c r="K99">
        <f>DATABASE!AI4934</f>
        <v>0</v>
      </c>
      <c r="L99">
        <f>DATABASE!AJ4934</f>
        <v>0</v>
      </c>
      <c r="M99">
        <f>DATABASE!AK4934</f>
        <v>0</v>
      </c>
      <c r="N99">
        <f>DATABASE!AL4934</f>
        <v>0</v>
      </c>
      <c r="O99">
        <f>DATABASE!AM4934</f>
        <v>0</v>
      </c>
      <c r="P99">
        <f>DATABASE!AN4934</f>
        <v>0</v>
      </c>
      <c r="Q99">
        <f>DATABASE!AO4934</f>
        <v>2</v>
      </c>
      <c r="R99">
        <f>DATABASE!AP4934</f>
        <v>2</v>
      </c>
      <c r="S99">
        <f>DATABASE!AQ4934</f>
        <v>0</v>
      </c>
      <c r="T99">
        <f>DATABASE!AR4934</f>
        <v>0</v>
      </c>
      <c r="U99">
        <f>DATABASE!AS4934</f>
        <v>0</v>
      </c>
      <c r="V99">
        <f>DATABASE!AT4934</f>
        <v>0</v>
      </c>
      <c r="W99">
        <f>DATABASE!AU4934</f>
        <v>0</v>
      </c>
    </row>
    <row r="100" spans="1:23" x14ac:dyDescent="0.25">
      <c r="A100" t="s">
        <v>18980</v>
      </c>
      <c r="B100" s="2" t="s">
        <v>21497</v>
      </c>
      <c r="C100" s="2" t="str">
        <f>DATABASE!B4948</f>
        <v>Great Britain</v>
      </c>
      <c r="D100" t="str">
        <f>DATABASE!C4948</f>
        <v>Europe</v>
      </c>
      <c r="E100" s="24">
        <f>DATABASE!N4948</f>
        <v>2458</v>
      </c>
      <c r="F100">
        <f>DATABASE!O4948</f>
        <v>4</v>
      </c>
      <c r="G100">
        <f>DATABASE!Q4948</f>
        <v>4</v>
      </c>
      <c r="H100" s="134">
        <f>DATABASE!M4948</f>
        <v>10.1</v>
      </c>
      <c r="I100" s="19" t="str">
        <f>DATABASE!T4948</f>
        <v>Y</v>
      </c>
      <c r="J100">
        <f>DATABASE!AE4948</f>
        <v>0</v>
      </c>
      <c r="K100">
        <f>DATABASE!AI4948</f>
        <v>0</v>
      </c>
      <c r="L100">
        <f>DATABASE!AJ4948</f>
        <v>0</v>
      </c>
      <c r="M100">
        <f>DATABASE!AK4948</f>
        <v>0</v>
      </c>
      <c r="N100">
        <f>DATABASE!AL4948</f>
        <v>0</v>
      </c>
      <c r="O100">
        <f>DATABASE!AM4948</f>
        <v>2</v>
      </c>
      <c r="P100">
        <f>DATABASE!AN4948</f>
        <v>2</v>
      </c>
      <c r="Q100">
        <f>DATABASE!AO4948</f>
        <v>0</v>
      </c>
      <c r="R100">
        <f>DATABASE!AP4948</f>
        <v>0</v>
      </c>
      <c r="S100">
        <f>DATABASE!AQ4948</f>
        <v>2</v>
      </c>
      <c r="T100">
        <f>DATABASE!AR4948</f>
        <v>2</v>
      </c>
      <c r="U100">
        <f>DATABASE!AS4948</f>
        <v>0</v>
      </c>
      <c r="V100">
        <f>DATABASE!AT4948</f>
        <v>0</v>
      </c>
      <c r="W100">
        <f>DATABASE!AU4948</f>
        <v>0</v>
      </c>
    </row>
    <row r="101" spans="1:23" x14ac:dyDescent="0.25">
      <c r="A101" t="s">
        <v>18979</v>
      </c>
      <c r="B101" s="2" t="s">
        <v>21496</v>
      </c>
      <c r="C101" s="2" t="str">
        <f>DATABASE!B4937</f>
        <v>Great Britain</v>
      </c>
      <c r="D101" t="str">
        <f>DATABASE!C4937</f>
        <v>Europe</v>
      </c>
      <c r="E101" s="24">
        <f>DATABASE!N4937</f>
        <v>2459</v>
      </c>
      <c r="F101">
        <f>DATABASE!O4937</f>
        <v>10</v>
      </c>
      <c r="G101">
        <f>DATABASE!Q4937</f>
        <v>10</v>
      </c>
      <c r="H101" s="134">
        <f>DATABASE!M4937</f>
        <v>27.999999999999996</v>
      </c>
      <c r="I101" s="19" t="str">
        <f>DATABASE!T4937</f>
        <v>Y</v>
      </c>
      <c r="J101">
        <f>DATABASE!AE4937</f>
        <v>0</v>
      </c>
      <c r="K101">
        <f>DATABASE!AI4937</f>
        <v>0</v>
      </c>
      <c r="L101">
        <f>DATABASE!AJ4937</f>
        <v>0</v>
      </c>
      <c r="M101">
        <f>DATABASE!AK4937</f>
        <v>0</v>
      </c>
      <c r="N101">
        <f>DATABASE!AL4937</f>
        <v>0</v>
      </c>
      <c r="O101">
        <f>DATABASE!AM4937</f>
        <v>0</v>
      </c>
      <c r="P101">
        <f>DATABASE!AN4937</f>
        <v>0</v>
      </c>
      <c r="Q101">
        <f>DATABASE!AO4937</f>
        <v>0</v>
      </c>
      <c r="R101">
        <f>DATABASE!AP4937</f>
        <v>0</v>
      </c>
      <c r="S101">
        <f>DATABASE!AQ4937</f>
        <v>0</v>
      </c>
      <c r="T101">
        <f>DATABASE!AR4937</f>
        <v>0</v>
      </c>
      <c r="U101">
        <f>DATABASE!AS4937</f>
        <v>0</v>
      </c>
      <c r="V101">
        <f>DATABASE!AT4937</f>
        <v>0</v>
      </c>
      <c r="W101">
        <f>DATABASE!AU4937</f>
        <v>10</v>
      </c>
    </row>
    <row r="102" spans="1:23" x14ac:dyDescent="0.25">
      <c r="A102" t="s">
        <v>18981</v>
      </c>
      <c r="B102" s="2" t="s">
        <v>21498</v>
      </c>
      <c r="C102" s="2" t="str">
        <f>DATABASE!B4953</f>
        <v>Great Britain</v>
      </c>
      <c r="D102" t="str">
        <f>DATABASE!C4953</f>
        <v>Europe</v>
      </c>
      <c r="E102" s="24">
        <f>DATABASE!N4953</f>
        <v>130</v>
      </c>
      <c r="F102">
        <f>DATABASE!O4953</f>
        <v>5</v>
      </c>
      <c r="G102">
        <f>DATABASE!Q4953</f>
        <v>5</v>
      </c>
      <c r="H102" s="134">
        <f>DATABASE!M4953</f>
        <v>11</v>
      </c>
      <c r="I102" s="19" t="str">
        <f>DATABASE!T4953</f>
        <v>Y</v>
      </c>
      <c r="J102">
        <f>DATABASE!AE4953</f>
        <v>0</v>
      </c>
      <c r="K102">
        <f>DATABASE!AI4953</f>
        <v>0</v>
      </c>
      <c r="L102">
        <f>DATABASE!AJ4953</f>
        <v>0</v>
      </c>
      <c r="M102">
        <f>DATABASE!AK4953</f>
        <v>5</v>
      </c>
      <c r="N102">
        <f>DATABASE!AL4953</f>
        <v>5</v>
      </c>
      <c r="O102">
        <f>DATABASE!AM4953</f>
        <v>0</v>
      </c>
      <c r="P102">
        <f>DATABASE!AN4953</f>
        <v>0</v>
      </c>
      <c r="Q102">
        <f>DATABASE!AO4953</f>
        <v>0</v>
      </c>
      <c r="R102">
        <f>DATABASE!AP4953</f>
        <v>0</v>
      </c>
      <c r="S102">
        <f>DATABASE!AQ4953</f>
        <v>0</v>
      </c>
      <c r="T102">
        <f>DATABASE!AR4953</f>
        <v>0</v>
      </c>
      <c r="U102">
        <f>DATABASE!AS4953</f>
        <v>0</v>
      </c>
      <c r="V102">
        <f>DATABASE!AT4953</f>
        <v>0</v>
      </c>
      <c r="W102">
        <f>DATABASE!AU4953</f>
        <v>0</v>
      </c>
    </row>
    <row r="103" spans="1:23" x14ac:dyDescent="0.25">
      <c r="A103" t="s">
        <v>18982</v>
      </c>
      <c r="B103" s="2" t="s">
        <v>21499</v>
      </c>
      <c r="C103" s="2" t="str">
        <f>DATABASE!B4959</f>
        <v>Great Britain</v>
      </c>
      <c r="D103" t="str">
        <f>DATABASE!C4959</f>
        <v>Europe</v>
      </c>
      <c r="E103" s="24">
        <f>DATABASE!N4959</f>
        <v>118</v>
      </c>
      <c r="F103">
        <f>DATABASE!O4959</f>
        <v>2</v>
      </c>
      <c r="G103">
        <f>DATABASE!Q4959</f>
        <v>2</v>
      </c>
      <c r="H103" s="134">
        <f>DATABASE!M4959</f>
        <v>12</v>
      </c>
      <c r="I103" s="19" t="str">
        <f>DATABASE!T4959</f>
        <v>Y</v>
      </c>
      <c r="J103">
        <f>DATABASE!AE4959</f>
        <v>0</v>
      </c>
      <c r="K103">
        <f>DATABASE!AI4959</f>
        <v>0</v>
      </c>
      <c r="L103">
        <f>DATABASE!AJ4959</f>
        <v>0</v>
      </c>
      <c r="M103">
        <f>DATABASE!AK4959</f>
        <v>0</v>
      </c>
      <c r="N103">
        <f>DATABASE!AL4959</f>
        <v>0</v>
      </c>
      <c r="O103">
        <f>DATABASE!AM4959</f>
        <v>0</v>
      </c>
      <c r="P103">
        <f>DATABASE!AN4959</f>
        <v>0</v>
      </c>
      <c r="Q103">
        <f>DATABASE!AO4959</f>
        <v>2</v>
      </c>
      <c r="R103">
        <f>DATABASE!AP4959</f>
        <v>2</v>
      </c>
      <c r="S103">
        <f>DATABASE!AQ4959</f>
        <v>0</v>
      </c>
      <c r="T103">
        <f>DATABASE!AR4959</f>
        <v>0</v>
      </c>
      <c r="U103">
        <f>DATABASE!AS4959</f>
        <v>0</v>
      </c>
      <c r="V103">
        <f>DATABASE!AT4959</f>
        <v>0</v>
      </c>
      <c r="W103">
        <f>DATABASE!AU4959</f>
        <v>0</v>
      </c>
    </row>
    <row r="104" spans="1:23" x14ac:dyDescent="0.25">
      <c r="A104" t="s">
        <v>18983</v>
      </c>
      <c r="B104" t="s">
        <v>12021</v>
      </c>
      <c r="C104" t="str">
        <f>DATABASE!B4962</f>
        <v>Greece</v>
      </c>
      <c r="D104" t="str">
        <f>DATABASE!C4962</f>
        <v>Europe</v>
      </c>
      <c r="E104" s="24">
        <f>DATABASE!N4962</f>
        <v>3222</v>
      </c>
      <c r="F104">
        <f>DATABASE!O4962</f>
        <v>30</v>
      </c>
      <c r="G104">
        <f>DATABASE!Q4962</f>
        <v>28</v>
      </c>
      <c r="H104" s="134">
        <f>DATABASE!M4962</f>
        <v>77.5</v>
      </c>
      <c r="I104" s="19" t="str">
        <f>DATABASE!T4962</f>
        <v>Y</v>
      </c>
      <c r="J104">
        <f>DATABASE!AE4962</f>
        <v>0</v>
      </c>
      <c r="K104">
        <f>DATABASE!AI4962</f>
        <v>2</v>
      </c>
      <c r="L104">
        <f>DATABASE!AJ4962</f>
        <v>2</v>
      </c>
      <c r="M104">
        <f>DATABASE!AK4962</f>
        <v>5</v>
      </c>
      <c r="N104">
        <f>DATABASE!AL4962</f>
        <v>5</v>
      </c>
      <c r="O104">
        <f>DATABASE!AM4962</f>
        <v>0</v>
      </c>
      <c r="P104">
        <f>DATABASE!AN4962</f>
        <v>0</v>
      </c>
      <c r="Q104">
        <f>DATABASE!AO4962</f>
        <v>0</v>
      </c>
      <c r="R104">
        <f>DATABASE!AP4962</f>
        <v>0</v>
      </c>
      <c r="S104">
        <f>DATABASE!AQ4962</f>
        <v>16</v>
      </c>
      <c r="T104">
        <f>DATABASE!AR4962</f>
        <v>14</v>
      </c>
      <c r="U104">
        <f>DATABASE!AS4962</f>
        <v>0</v>
      </c>
      <c r="V104">
        <f>DATABASE!AT4962</f>
        <v>0</v>
      </c>
      <c r="W104">
        <f>DATABASE!AU4962</f>
        <v>7</v>
      </c>
    </row>
    <row r="105" spans="1:23" x14ac:dyDescent="0.25">
      <c r="A105" t="s">
        <v>18984</v>
      </c>
      <c r="B105" t="s">
        <v>12942</v>
      </c>
      <c r="C105" t="str">
        <f>DATABASE!B4993</f>
        <v>Greenland</v>
      </c>
      <c r="D105" t="str">
        <f>DATABASE!C4993</f>
        <v>Europe</v>
      </c>
      <c r="E105" s="24">
        <f>DATABASE!N4993</f>
        <v>815</v>
      </c>
      <c r="F105">
        <f>DATABASE!O4993</f>
        <v>3</v>
      </c>
      <c r="G105">
        <f>DATABASE!Q4993</f>
        <v>3</v>
      </c>
      <c r="H105" s="134">
        <f>DATABASE!M4993</f>
        <v>8.1</v>
      </c>
      <c r="I105" s="19" t="str">
        <f>DATABASE!T4993</f>
        <v>Y</v>
      </c>
      <c r="J105">
        <f>DATABASE!AE4993</f>
        <v>0</v>
      </c>
      <c r="K105">
        <f>DATABASE!AI4993</f>
        <v>1</v>
      </c>
      <c r="L105">
        <f>DATABASE!AJ4993</f>
        <v>1</v>
      </c>
      <c r="M105">
        <f>DATABASE!AK4993</f>
        <v>2</v>
      </c>
      <c r="N105">
        <f>DATABASE!AL4993</f>
        <v>2</v>
      </c>
      <c r="O105">
        <f>DATABASE!AM4993</f>
        <v>0</v>
      </c>
      <c r="P105">
        <f>DATABASE!AN4993</f>
        <v>0</v>
      </c>
      <c r="Q105">
        <f>DATABASE!AO4993</f>
        <v>0</v>
      </c>
      <c r="R105">
        <f>DATABASE!AP4993</f>
        <v>0</v>
      </c>
      <c r="S105">
        <f>DATABASE!AQ4993</f>
        <v>0</v>
      </c>
      <c r="T105">
        <f>DATABASE!AR4993</f>
        <v>0</v>
      </c>
      <c r="U105">
        <f>DATABASE!AS4993</f>
        <v>0</v>
      </c>
      <c r="V105">
        <f>DATABASE!AT4993</f>
        <v>0</v>
      </c>
      <c r="W105">
        <f>DATABASE!AU4993</f>
        <v>0</v>
      </c>
    </row>
    <row r="106" spans="1:23" x14ac:dyDescent="0.25">
      <c r="A106" t="s">
        <v>18985</v>
      </c>
      <c r="B106" t="s">
        <v>17364</v>
      </c>
      <c r="C106" t="str">
        <f>DATABASE!B4997</f>
        <v>Grenada</v>
      </c>
      <c r="D106" t="str">
        <f>DATABASE!C4997</f>
        <v>Nth America</v>
      </c>
      <c r="E106" s="24">
        <f>DATABASE!N4997</f>
        <v>7991</v>
      </c>
      <c r="F106">
        <f>DATABASE!O4997</f>
        <v>206</v>
      </c>
      <c r="G106">
        <f>DATABASE!Q4997</f>
        <v>69</v>
      </c>
      <c r="H106" s="134">
        <f>DATABASE!M4997</f>
        <v>193.04999999999998</v>
      </c>
      <c r="I106" s="19" t="str">
        <f>DATABASE!T4997</f>
        <v>Y</v>
      </c>
      <c r="J106">
        <f>DATABASE!AE4997</f>
        <v>4</v>
      </c>
      <c r="K106">
        <f>DATABASE!AI4997</f>
        <v>15</v>
      </c>
      <c r="L106">
        <f>DATABASE!AJ4997</f>
        <v>12</v>
      </c>
      <c r="M106">
        <f>DATABASE!AK4997</f>
        <v>3</v>
      </c>
      <c r="N106">
        <f>DATABASE!AL4997</f>
        <v>2</v>
      </c>
      <c r="O106">
        <f>DATABASE!AM4997</f>
        <v>35</v>
      </c>
      <c r="P106">
        <f>DATABASE!AN4997</f>
        <v>7</v>
      </c>
      <c r="Q106">
        <f>DATABASE!AO4997</f>
        <v>2</v>
      </c>
      <c r="R106">
        <f>DATABASE!AP4997</f>
        <v>1</v>
      </c>
      <c r="S106">
        <f>DATABASE!AQ4997</f>
        <v>99</v>
      </c>
      <c r="T106">
        <f>DATABASE!AR4997</f>
        <v>34</v>
      </c>
      <c r="U106">
        <f>DATABASE!AS4997</f>
        <v>43</v>
      </c>
      <c r="V106">
        <f>DATABASE!AT4997</f>
        <v>11</v>
      </c>
      <c r="W106">
        <f>DATABASE!AU4997</f>
        <v>9</v>
      </c>
    </row>
    <row r="107" spans="1:23" x14ac:dyDescent="0.25">
      <c r="A107" t="s">
        <v>18986</v>
      </c>
      <c r="B107" s="2" t="s">
        <v>17657</v>
      </c>
      <c r="C107" t="str">
        <f>DATABASE!B5204</f>
        <v>Grenada Grenadines</v>
      </c>
      <c r="D107" t="str">
        <f>DATABASE!C5204</f>
        <v>Nth America</v>
      </c>
      <c r="E107" s="24">
        <f>DATABASE!N5204</f>
        <v>5314</v>
      </c>
      <c r="F107">
        <f>DATABASE!O5204</f>
        <v>91</v>
      </c>
      <c r="G107">
        <f>DATABASE!Q5204</f>
        <v>35</v>
      </c>
      <c r="H107" s="134">
        <f>DATABASE!M5204</f>
        <v>90.75</v>
      </c>
      <c r="I107" s="19" t="str">
        <f>DATABASE!T5204</f>
        <v>Y</v>
      </c>
      <c r="J107">
        <f>DATABASE!AE5204</f>
        <v>7</v>
      </c>
      <c r="K107">
        <f>DATABASE!AI5204</f>
        <v>11</v>
      </c>
      <c r="L107">
        <f>DATABASE!AJ5204</f>
        <v>10</v>
      </c>
      <c r="M107">
        <f>DATABASE!AK5204</f>
        <v>2</v>
      </c>
      <c r="N107">
        <f>DATABASE!AL5204</f>
        <v>1</v>
      </c>
      <c r="O107">
        <f>DATABASE!AM5204</f>
        <v>26</v>
      </c>
      <c r="P107">
        <f>DATABASE!AN5204</f>
        <v>7</v>
      </c>
      <c r="Q107">
        <f>DATABASE!AO5204</f>
        <v>3</v>
      </c>
      <c r="R107">
        <f>DATABASE!AP5204</f>
        <v>0</v>
      </c>
      <c r="S107">
        <f>DATABASE!AQ5204</f>
        <v>41</v>
      </c>
      <c r="T107">
        <f>DATABASE!AR5204</f>
        <v>17</v>
      </c>
      <c r="U107">
        <f>DATABASE!AS5204</f>
        <v>2</v>
      </c>
      <c r="V107">
        <f>DATABASE!AT5204</f>
        <v>0</v>
      </c>
      <c r="W107">
        <f>DATABASE!AU5204</f>
        <v>6</v>
      </c>
    </row>
    <row r="108" spans="1:23" x14ac:dyDescent="0.25">
      <c r="A108" t="s">
        <v>18987</v>
      </c>
      <c r="B108" t="s">
        <v>17269</v>
      </c>
      <c r="C108" t="str">
        <f>DATABASE!B5296</f>
        <v>Guadeloupe</v>
      </c>
      <c r="D108" t="str">
        <f>DATABASE!C5296</f>
        <v>Nth America</v>
      </c>
      <c r="E108" s="24">
        <f>DATABASE!N5296</f>
        <v>239</v>
      </c>
      <c r="F108">
        <f>DATABASE!O5296</f>
        <v>65</v>
      </c>
      <c r="G108">
        <f>DATABASE!Q5296</f>
        <v>29</v>
      </c>
      <c r="H108" s="134">
        <f>DATABASE!M5296</f>
        <v>16</v>
      </c>
      <c r="I108" s="19" t="str">
        <f>DATABASE!T5296</f>
        <v>N</v>
      </c>
      <c r="J108">
        <f>DATABASE!AE5296</f>
        <v>0</v>
      </c>
      <c r="K108">
        <f>DATABASE!AI5296</f>
        <v>22</v>
      </c>
      <c r="L108">
        <f>DATABASE!AJ5296</f>
        <v>8</v>
      </c>
      <c r="M108">
        <f>DATABASE!AK5296</f>
        <v>0</v>
      </c>
      <c r="N108">
        <f>DATABASE!AL5296</f>
        <v>0</v>
      </c>
      <c r="O108">
        <f>DATABASE!AM5296</f>
        <v>23</v>
      </c>
      <c r="P108">
        <f>DATABASE!AN5296</f>
        <v>8</v>
      </c>
      <c r="Q108">
        <f>DATABASE!AO5296</f>
        <v>0</v>
      </c>
      <c r="R108">
        <f>DATABASE!AP5296</f>
        <v>0</v>
      </c>
      <c r="S108">
        <f>DATABASE!AQ5296</f>
        <v>20</v>
      </c>
      <c r="T108">
        <f>DATABASE!AR5296</f>
        <v>13</v>
      </c>
      <c r="U108">
        <f>DATABASE!AS5296</f>
        <v>0</v>
      </c>
      <c r="V108">
        <f>DATABASE!AT5296</f>
        <v>0</v>
      </c>
      <c r="W108">
        <f>DATABASE!AU5296</f>
        <v>0</v>
      </c>
    </row>
    <row r="109" spans="1:23" x14ac:dyDescent="0.25">
      <c r="A109" t="s">
        <v>18988</v>
      </c>
      <c r="B109" t="s">
        <v>16608</v>
      </c>
      <c r="C109" t="str">
        <f>DATABASE!B5362</f>
        <v>Guatemala</v>
      </c>
      <c r="D109" t="str">
        <f>DATABASE!C5362</f>
        <v>Nth America</v>
      </c>
      <c r="E109" s="24">
        <f>DATABASE!N5362</f>
        <v>1734</v>
      </c>
      <c r="F109">
        <f>DATABASE!O5362</f>
        <v>158</v>
      </c>
      <c r="G109">
        <f>DATABASE!Q5362</f>
        <v>68</v>
      </c>
      <c r="H109" s="134">
        <f>DATABASE!M5362</f>
        <v>94.25</v>
      </c>
      <c r="I109" s="19" t="str">
        <f>DATABASE!T5362</f>
        <v>Y</v>
      </c>
      <c r="J109">
        <f>DATABASE!AE5362</f>
        <v>1</v>
      </c>
      <c r="K109">
        <f>DATABASE!AI5362</f>
        <v>37</v>
      </c>
      <c r="L109">
        <f>DATABASE!AJ5362</f>
        <v>18</v>
      </c>
      <c r="M109">
        <f>DATABASE!AK5362</f>
        <v>1</v>
      </c>
      <c r="N109">
        <f>DATABASE!AL5362</f>
        <v>0</v>
      </c>
      <c r="O109">
        <f>DATABASE!AM5362</f>
        <v>87</v>
      </c>
      <c r="P109">
        <f>DATABASE!AN5362</f>
        <v>44</v>
      </c>
      <c r="Q109">
        <f>DATABASE!AO5362</f>
        <v>2</v>
      </c>
      <c r="R109">
        <f>DATABASE!AP5362</f>
        <v>1</v>
      </c>
      <c r="S109">
        <f>DATABASE!AQ5362</f>
        <v>13</v>
      </c>
      <c r="T109">
        <f>DATABASE!AR5362</f>
        <v>5</v>
      </c>
      <c r="U109">
        <f>DATABASE!AS5362</f>
        <v>0</v>
      </c>
      <c r="V109">
        <f>DATABASE!AT5362</f>
        <v>0</v>
      </c>
      <c r="W109">
        <f>DATABASE!AU5362</f>
        <v>0</v>
      </c>
    </row>
    <row r="110" spans="1:23" x14ac:dyDescent="0.25">
      <c r="A110" t="s">
        <v>18989</v>
      </c>
      <c r="B110" t="s">
        <v>11998</v>
      </c>
      <c r="C110" t="str">
        <f>DATABASE!B5521</f>
        <v>Guinea</v>
      </c>
      <c r="D110" t="str">
        <f>DATABASE!C5521</f>
        <v>Africa</v>
      </c>
      <c r="E110" s="24">
        <f>DATABASE!N5521</f>
        <v>9999</v>
      </c>
      <c r="F110">
        <f>DATABASE!O5521</f>
        <v>99</v>
      </c>
      <c r="G110">
        <f>DATABASE!Q5521</f>
        <v>78</v>
      </c>
      <c r="H110" s="134">
        <f>DATABASE!M5521</f>
        <v>159.05000000000007</v>
      </c>
      <c r="I110" s="19" t="str">
        <f>DATABASE!T5521</f>
        <v>Y</v>
      </c>
      <c r="J110">
        <f>DATABASE!AE5521</f>
        <v>17</v>
      </c>
      <c r="K110">
        <f>DATABASE!AI5521</f>
        <v>19</v>
      </c>
      <c r="L110">
        <f>DATABASE!AJ5521</f>
        <v>18</v>
      </c>
      <c r="M110">
        <f>DATABASE!AK5521</f>
        <v>1</v>
      </c>
      <c r="N110">
        <f>DATABASE!AL5521</f>
        <v>1</v>
      </c>
      <c r="O110">
        <f>DATABASE!AM5521</f>
        <v>6</v>
      </c>
      <c r="P110">
        <f>DATABASE!AN5521</f>
        <v>6</v>
      </c>
      <c r="Q110">
        <f>DATABASE!AO5521</f>
        <v>0</v>
      </c>
      <c r="R110">
        <f>DATABASE!AP5521</f>
        <v>0</v>
      </c>
      <c r="S110">
        <f>DATABASE!AQ5521</f>
        <v>0</v>
      </c>
      <c r="T110">
        <f>DATABASE!AR5521</f>
        <v>0</v>
      </c>
      <c r="U110">
        <f>DATABASE!AS5521</f>
        <v>0</v>
      </c>
      <c r="V110">
        <f>DATABASE!AT5521</f>
        <v>0</v>
      </c>
      <c r="W110">
        <f>DATABASE!AU5521</f>
        <v>73</v>
      </c>
    </row>
    <row r="111" spans="1:23" x14ac:dyDescent="0.25">
      <c r="A111" t="s">
        <v>18990</v>
      </c>
      <c r="B111" t="s">
        <v>19192</v>
      </c>
      <c r="C111" t="str">
        <f>DATABASE!B5621</f>
        <v>Guinea Bissau</v>
      </c>
      <c r="D111" t="str">
        <f>DATABASE!C5621</f>
        <v>Africa</v>
      </c>
      <c r="E111" s="24">
        <f>DATABASE!N5621</f>
        <v>10000</v>
      </c>
      <c r="F111">
        <f>DATABASE!O5621</f>
        <v>360</v>
      </c>
      <c r="G111">
        <f>DATABASE!Q5621</f>
        <v>331</v>
      </c>
      <c r="H111" s="134">
        <f>DATABASE!M5621</f>
        <v>594.49999999999989</v>
      </c>
      <c r="I111" s="19" t="str">
        <f>DATABASE!T5621</f>
        <v>Y</v>
      </c>
      <c r="J111">
        <f>DATABASE!AE5621</f>
        <v>18</v>
      </c>
      <c r="K111">
        <f>DATABASE!AI5621</f>
        <v>96</v>
      </c>
      <c r="L111">
        <f>DATABASE!AJ5621</f>
        <v>94</v>
      </c>
      <c r="M111">
        <f>DATABASE!AK5621</f>
        <v>0</v>
      </c>
      <c r="N111">
        <f>DATABASE!AL5621</f>
        <v>0</v>
      </c>
      <c r="O111">
        <f>DATABASE!AM5621</f>
        <v>13</v>
      </c>
      <c r="P111">
        <f>DATABASE!AN5621</f>
        <v>11</v>
      </c>
      <c r="Q111">
        <f>DATABASE!AO5621</f>
        <v>5</v>
      </c>
      <c r="R111">
        <f>DATABASE!AP5621</f>
        <v>5</v>
      </c>
      <c r="S111">
        <f>DATABASE!AQ5621</f>
        <v>0</v>
      </c>
      <c r="T111">
        <f>DATABASE!AR5621</f>
        <v>0</v>
      </c>
      <c r="U111">
        <f>DATABASE!AS5621</f>
        <v>0</v>
      </c>
      <c r="V111">
        <f>DATABASE!AT5621</f>
        <v>0</v>
      </c>
      <c r="W111">
        <f>DATABASE!AU5621</f>
        <v>246</v>
      </c>
    </row>
    <row r="112" spans="1:23" x14ac:dyDescent="0.25">
      <c r="A112" t="s">
        <v>18991</v>
      </c>
      <c r="B112" t="s">
        <v>12987</v>
      </c>
      <c r="C112" t="str">
        <f>DATABASE!B5982</f>
        <v>Guyana</v>
      </c>
      <c r="D112" t="str">
        <f>DATABASE!C5982</f>
        <v>Sth America</v>
      </c>
      <c r="E112" s="24">
        <f>DATABASE!N5982</f>
        <v>9100</v>
      </c>
      <c r="F112">
        <f>DATABASE!O5982</f>
        <v>51</v>
      </c>
      <c r="G112">
        <f>DATABASE!Q5982</f>
        <v>18</v>
      </c>
      <c r="H112" s="134">
        <f>DATABASE!M5982</f>
        <v>99.8</v>
      </c>
      <c r="I112" s="19" t="str">
        <f>DATABASE!T5982</f>
        <v>Y</v>
      </c>
      <c r="J112">
        <f>DATABASE!AE5982</f>
        <v>6</v>
      </c>
      <c r="K112">
        <f>DATABASE!AI5982</f>
        <v>19</v>
      </c>
      <c r="L112">
        <f>DATABASE!AJ5982</f>
        <v>13</v>
      </c>
      <c r="M112">
        <f>DATABASE!AK5982</f>
        <v>1</v>
      </c>
      <c r="N112">
        <f>DATABASE!AL5982</f>
        <v>0</v>
      </c>
      <c r="O112">
        <f>DATABASE!AM5982</f>
        <v>5</v>
      </c>
      <c r="P112">
        <f>DATABASE!AN5982</f>
        <v>1</v>
      </c>
      <c r="Q112">
        <f>DATABASE!AO5982</f>
        <v>2</v>
      </c>
      <c r="R112">
        <f>DATABASE!AP5982</f>
        <v>0</v>
      </c>
      <c r="S112">
        <f>DATABASE!AQ5982</f>
        <v>18</v>
      </c>
      <c r="T112">
        <f>DATABASE!AR5982</f>
        <v>2</v>
      </c>
      <c r="U112">
        <f>DATABASE!AS5982</f>
        <v>6</v>
      </c>
      <c r="V112">
        <f>DATABASE!AT5982</f>
        <v>2</v>
      </c>
      <c r="W112">
        <f>DATABASE!AU5982</f>
        <v>0</v>
      </c>
    </row>
    <row r="113" spans="1:23" x14ac:dyDescent="0.25">
      <c r="A113" t="s">
        <v>18992</v>
      </c>
      <c r="B113" t="s">
        <v>3241</v>
      </c>
      <c r="C113" t="str">
        <f>DATABASE!B6034</f>
        <v>Hawaii</v>
      </c>
      <c r="D113" t="str">
        <f>DATABASE!C6034</f>
        <v>Nth America</v>
      </c>
      <c r="E113" s="24">
        <f>DATABASE!N6034</f>
        <v>92</v>
      </c>
      <c r="F113">
        <f>DATABASE!O6034</f>
        <v>31</v>
      </c>
      <c r="G113">
        <f>DATABASE!Q6034</f>
        <v>2</v>
      </c>
      <c r="H113" s="134">
        <f>DATABASE!M6034</f>
        <v>0.45</v>
      </c>
      <c r="I113" s="19" t="str">
        <f>DATABASE!T6034</f>
        <v>N</v>
      </c>
      <c r="J113">
        <f>DATABASE!AE6034</f>
        <v>0</v>
      </c>
      <c r="K113">
        <f>DATABASE!AI6034</f>
        <v>0</v>
      </c>
      <c r="L113">
        <f>DATABASE!AJ6034</f>
        <v>0</v>
      </c>
      <c r="M113">
        <f>DATABASE!AK6034</f>
        <v>0</v>
      </c>
      <c r="N113">
        <f>DATABASE!AL6034</f>
        <v>0</v>
      </c>
      <c r="O113">
        <f>DATABASE!AM6034</f>
        <v>16</v>
      </c>
      <c r="P113">
        <f>DATABASE!AN6034</f>
        <v>2</v>
      </c>
      <c r="Q113">
        <f>DATABASE!AO6034</f>
        <v>0</v>
      </c>
      <c r="R113">
        <f>DATABASE!AP6034</f>
        <v>0</v>
      </c>
      <c r="S113">
        <f>DATABASE!AQ6034</f>
        <v>0</v>
      </c>
      <c r="T113">
        <f>DATABASE!AR6034</f>
        <v>0</v>
      </c>
      <c r="U113">
        <f>DATABASE!AS6034</f>
        <v>0</v>
      </c>
      <c r="V113">
        <f>DATABASE!AT6034</f>
        <v>0</v>
      </c>
      <c r="W113">
        <f>DATABASE!AU6034</f>
        <v>0</v>
      </c>
    </row>
    <row r="114" spans="1:23" x14ac:dyDescent="0.25">
      <c r="A114" t="s">
        <v>18993</v>
      </c>
      <c r="B114" t="s">
        <v>16661</v>
      </c>
      <c r="C114" t="str">
        <f>DATABASE!B6066</f>
        <v>Honduras</v>
      </c>
      <c r="D114" t="str">
        <f>DATABASE!C6066</f>
        <v>Nth America</v>
      </c>
      <c r="E114" s="24">
        <f>DATABASE!N6066</f>
        <v>2179</v>
      </c>
      <c r="F114">
        <f>DATABASE!O6066</f>
        <v>87</v>
      </c>
      <c r="G114">
        <f>DATABASE!Q6066</f>
        <v>4</v>
      </c>
      <c r="H114" s="134">
        <f>DATABASE!M6066</f>
        <v>29.6</v>
      </c>
      <c r="I114" s="19" t="str">
        <f>DATABASE!T6066</f>
        <v>Y</v>
      </c>
      <c r="J114">
        <f>DATABASE!AE6066</f>
        <v>2</v>
      </c>
      <c r="K114">
        <f>DATABASE!AI6066</f>
        <v>5</v>
      </c>
      <c r="L114">
        <f>DATABASE!AJ6066</f>
        <v>4</v>
      </c>
      <c r="M114">
        <f>DATABASE!AK6066</f>
        <v>0</v>
      </c>
      <c r="N114">
        <f>DATABASE!AL6066</f>
        <v>0</v>
      </c>
      <c r="O114">
        <f>DATABASE!AM6066</f>
        <v>59</v>
      </c>
      <c r="P114">
        <f>DATABASE!AN6066</f>
        <v>0</v>
      </c>
      <c r="Q114">
        <f>DATABASE!AO6066</f>
        <v>1</v>
      </c>
      <c r="R114">
        <f>DATABASE!AP6066</f>
        <v>0</v>
      </c>
      <c r="S114">
        <f>DATABASE!AQ6066</f>
        <v>9</v>
      </c>
      <c r="T114">
        <f>DATABASE!AR6066</f>
        <v>0</v>
      </c>
      <c r="U114">
        <f>DATABASE!AS6066</f>
        <v>0</v>
      </c>
      <c r="V114">
        <f>DATABASE!AT6066</f>
        <v>0</v>
      </c>
      <c r="W114">
        <f>DATABASE!AU6066</f>
        <v>0</v>
      </c>
    </row>
    <row r="115" spans="1:23" x14ac:dyDescent="0.25">
      <c r="A115" t="s">
        <v>18994</v>
      </c>
      <c r="B115" t="s">
        <v>19193</v>
      </c>
      <c r="C115" t="str">
        <f>DATABASE!B6154</f>
        <v>China</v>
      </c>
      <c r="D115" t="str">
        <f>DATABASE!C6154</f>
        <v>Asia</v>
      </c>
      <c r="E115" s="24">
        <f>DATABASE!N6154</f>
        <v>2427</v>
      </c>
      <c r="F115">
        <f>DATABASE!O6154</f>
        <v>78</v>
      </c>
      <c r="G115">
        <f>DATABASE!Q6154</f>
        <v>42</v>
      </c>
      <c r="H115" s="134">
        <f>DATABASE!M6154</f>
        <v>130</v>
      </c>
      <c r="I115" s="19" t="str">
        <f>DATABASE!T6154</f>
        <v>Y</v>
      </c>
      <c r="J115">
        <f>DATABASE!AE6154</f>
        <v>0</v>
      </c>
      <c r="K115">
        <f>DATABASE!AI6154</f>
        <v>5</v>
      </c>
      <c r="L115">
        <f>DATABASE!AJ6154</f>
        <v>5</v>
      </c>
      <c r="M115">
        <f>DATABASE!AK6154</f>
        <v>11</v>
      </c>
      <c r="N115">
        <f>DATABASE!AL6154</f>
        <v>11</v>
      </c>
      <c r="O115">
        <f>DATABASE!AM6154</f>
        <v>34</v>
      </c>
      <c r="P115">
        <f>DATABASE!AN6154</f>
        <v>10</v>
      </c>
      <c r="Q115">
        <f>DATABASE!AO6154</f>
        <v>0</v>
      </c>
      <c r="R115">
        <f>DATABASE!AP6154</f>
        <v>0</v>
      </c>
      <c r="S115">
        <f>DATABASE!AQ6154</f>
        <v>28</v>
      </c>
      <c r="T115">
        <f>DATABASE!AR6154</f>
        <v>16</v>
      </c>
      <c r="U115">
        <f>DATABASE!AS6154</f>
        <v>0</v>
      </c>
      <c r="V115">
        <f>DATABASE!AT6154</f>
        <v>0</v>
      </c>
      <c r="W115">
        <f>DATABASE!AU6154</f>
        <v>0</v>
      </c>
    </row>
    <row r="116" spans="1:23" x14ac:dyDescent="0.25">
      <c r="A116" t="s">
        <v>18995</v>
      </c>
      <c r="B116" t="s">
        <v>13162</v>
      </c>
      <c r="C116" t="str">
        <f>DATABASE!B6233</f>
        <v>Hungary</v>
      </c>
      <c r="D116" t="str">
        <f>DATABASE!C6233</f>
        <v>Europe</v>
      </c>
      <c r="E116" s="24">
        <f>DATABASE!N6233</f>
        <v>6362</v>
      </c>
      <c r="F116">
        <f>DATABASE!O6233</f>
        <v>22</v>
      </c>
      <c r="G116">
        <f>DATABASE!Q6233</f>
        <v>22</v>
      </c>
      <c r="H116" s="134">
        <f>DATABASE!M6233</f>
        <v>84.699999999999989</v>
      </c>
      <c r="I116" s="19" t="str">
        <f>DATABASE!T6233</f>
        <v>Y</v>
      </c>
      <c r="J116">
        <f>DATABASE!AE6233</f>
        <v>14</v>
      </c>
      <c r="K116">
        <f>DATABASE!AI6233</f>
        <v>8</v>
      </c>
      <c r="L116">
        <f>DATABASE!AJ6233</f>
        <v>8</v>
      </c>
      <c r="M116">
        <f>DATABASE!AK6233</f>
        <v>0</v>
      </c>
      <c r="N116">
        <f>DATABASE!AL6233</f>
        <v>0</v>
      </c>
      <c r="O116">
        <f>DATABASE!AM6233</f>
        <v>9</v>
      </c>
      <c r="P116">
        <f>DATABASE!AN6233</f>
        <v>9</v>
      </c>
      <c r="Q116">
        <f>DATABASE!AO6233</f>
        <v>0</v>
      </c>
      <c r="R116">
        <f>DATABASE!AP6233</f>
        <v>0</v>
      </c>
      <c r="S116">
        <f>DATABASE!AQ6233</f>
        <v>0</v>
      </c>
      <c r="T116">
        <f>DATABASE!AR6233</f>
        <v>0</v>
      </c>
      <c r="U116">
        <f>DATABASE!AS6233</f>
        <v>0</v>
      </c>
      <c r="V116">
        <f>DATABASE!AT6233</f>
        <v>0</v>
      </c>
      <c r="W116">
        <f>DATABASE!AU6233</f>
        <v>5</v>
      </c>
    </row>
    <row r="117" spans="1:23" x14ac:dyDescent="0.25">
      <c r="A117" t="s">
        <v>18996</v>
      </c>
      <c r="B117" t="s">
        <v>13192</v>
      </c>
      <c r="C117" t="str">
        <f>DATABASE!B6256</f>
        <v>Iceland</v>
      </c>
      <c r="D117" t="str">
        <f>DATABASE!C6256</f>
        <v>Europe</v>
      </c>
      <c r="E117" s="24">
        <f>DATABASE!N6256</f>
        <v>1635</v>
      </c>
      <c r="F117">
        <f>DATABASE!O6256</f>
        <v>303</v>
      </c>
      <c r="G117">
        <f>DATABASE!Q6256</f>
        <v>300</v>
      </c>
      <c r="H117" s="134">
        <f>DATABASE!M6256</f>
        <v>937.29999999999905</v>
      </c>
      <c r="I117" s="19" t="str">
        <f>DATABASE!T6256</f>
        <v>Y</v>
      </c>
      <c r="J117">
        <f>DATABASE!AE6256</f>
        <v>0</v>
      </c>
      <c r="K117">
        <f>DATABASE!AI6256</f>
        <v>44</v>
      </c>
      <c r="L117">
        <f>DATABASE!AJ6256</f>
        <v>44</v>
      </c>
      <c r="M117">
        <f>DATABASE!AK6256</f>
        <v>32</v>
      </c>
      <c r="N117">
        <f>DATABASE!AL6256</f>
        <v>32</v>
      </c>
      <c r="O117">
        <f>DATABASE!AM6256</f>
        <v>57</v>
      </c>
      <c r="P117">
        <f>DATABASE!AN6256</f>
        <v>57</v>
      </c>
      <c r="Q117">
        <f>DATABASE!AO6256</f>
        <v>20</v>
      </c>
      <c r="R117">
        <f>DATABASE!AP6256</f>
        <v>20</v>
      </c>
      <c r="S117">
        <f>DATABASE!AQ6256</f>
        <v>130</v>
      </c>
      <c r="T117">
        <f>DATABASE!AR6256</f>
        <v>130</v>
      </c>
      <c r="U117">
        <f>DATABASE!AS6256</f>
        <v>17</v>
      </c>
      <c r="V117">
        <f>DATABASE!AT6256</f>
        <v>17</v>
      </c>
      <c r="W117">
        <f>DATABASE!AU6256</f>
        <v>0</v>
      </c>
    </row>
    <row r="118" spans="1:23" x14ac:dyDescent="0.25">
      <c r="A118" t="s">
        <v>18997</v>
      </c>
      <c r="B118" t="s">
        <v>13320</v>
      </c>
      <c r="C118" t="str">
        <f>DATABASE!B6560</f>
        <v>India</v>
      </c>
      <c r="D118" t="str">
        <f>DATABASE!C6560</f>
        <v>Asia</v>
      </c>
      <c r="E118" s="24">
        <f>DATABASE!N6560</f>
        <v>3692</v>
      </c>
      <c r="F118">
        <f>DATABASE!O6560</f>
        <v>1</v>
      </c>
      <c r="G118">
        <f>DATABASE!Q6560</f>
        <v>1</v>
      </c>
      <c r="H118" s="134">
        <f>DATABASE!M6560</f>
        <v>3</v>
      </c>
      <c r="I118" s="19" t="str">
        <f>DATABASE!T6560</f>
        <v>Y</v>
      </c>
      <c r="J118">
        <f>DATABASE!AE6560</f>
        <v>0</v>
      </c>
      <c r="K118">
        <f>DATABASE!AI6560</f>
        <v>0</v>
      </c>
      <c r="L118">
        <f>DATABASE!AJ6560</f>
        <v>0</v>
      </c>
      <c r="M118">
        <f>DATABASE!AK6560</f>
        <v>0</v>
      </c>
      <c r="N118">
        <f>DATABASE!AL6560</f>
        <v>0</v>
      </c>
      <c r="O118">
        <f>DATABASE!AM6560</f>
        <v>0</v>
      </c>
      <c r="P118">
        <f>DATABASE!AN6560</f>
        <v>0</v>
      </c>
      <c r="Q118">
        <f>DATABASE!AO6560</f>
        <v>0</v>
      </c>
      <c r="R118">
        <f>DATABASE!AP6560</f>
        <v>0</v>
      </c>
      <c r="S118">
        <f>DATABASE!AQ6560</f>
        <v>0</v>
      </c>
      <c r="T118">
        <f>DATABASE!AR6560</f>
        <v>0</v>
      </c>
      <c r="U118">
        <f>DATABASE!AS6560</f>
        <v>0</v>
      </c>
      <c r="V118">
        <f>DATABASE!AT6560</f>
        <v>0</v>
      </c>
      <c r="W118">
        <f>DATABASE!AU6560</f>
        <v>1</v>
      </c>
    </row>
    <row r="119" spans="1:23" x14ac:dyDescent="0.25">
      <c r="A119" t="s">
        <v>18998</v>
      </c>
      <c r="B119" t="s">
        <v>13191</v>
      </c>
      <c r="C119" t="str">
        <f>DATABASE!B6562</f>
        <v>Indonesia</v>
      </c>
      <c r="D119" t="str">
        <f>DATABASE!C6562</f>
        <v>Asia</v>
      </c>
      <c r="E119" s="24">
        <f>DATABASE!N6562</f>
        <v>3594</v>
      </c>
      <c r="F119">
        <f>DATABASE!O6562</f>
        <v>411</v>
      </c>
      <c r="G119">
        <f>DATABASE!Q6562</f>
        <v>321</v>
      </c>
      <c r="H119" s="134">
        <f>DATABASE!M6562</f>
        <v>1254.8999999999994</v>
      </c>
      <c r="I119" s="19" t="str">
        <f>DATABASE!T6562</f>
        <v>Y</v>
      </c>
      <c r="J119">
        <f>DATABASE!AE6562</f>
        <v>14</v>
      </c>
      <c r="K119">
        <f>DATABASE!AI6562</f>
        <v>141</v>
      </c>
      <c r="L119">
        <f>DATABASE!AJ6562</f>
        <v>103</v>
      </c>
      <c r="M119">
        <f>DATABASE!AK6562</f>
        <v>24</v>
      </c>
      <c r="N119">
        <f>DATABASE!AL6562</f>
        <v>24</v>
      </c>
      <c r="O119">
        <f>DATABASE!AM6562</f>
        <v>99</v>
      </c>
      <c r="P119">
        <f>DATABASE!AN6562</f>
        <v>77</v>
      </c>
      <c r="Q119">
        <f>DATABASE!AO6562</f>
        <v>67</v>
      </c>
      <c r="R119">
        <f>DATABASE!AP6562</f>
        <v>62</v>
      </c>
      <c r="S119">
        <f>DATABASE!AQ6562</f>
        <v>23</v>
      </c>
      <c r="T119">
        <f>DATABASE!AR6562</f>
        <v>19</v>
      </c>
      <c r="U119">
        <f>DATABASE!AS6562</f>
        <v>33</v>
      </c>
      <c r="V119">
        <f>DATABASE!AT6562</f>
        <v>15</v>
      </c>
      <c r="W119">
        <f>DATABASE!AU6562</f>
        <v>24</v>
      </c>
    </row>
    <row r="120" spans="1:23" x14ac:dyDescent="0.25">
      <c r="A120" t="s">
        <v>18999</v>
      </c>
      <c r="B120" t="s">
        <v>14328</v>
      </c>
      <c r="C120" t="str">
        <f>DATABASE!B6974</f>
        <v>Iran</v>
      </c>
      <c r="D120" t="str">
        <f>DATABASE!C6974</f>
        <v>Asia</v>
      </c>
      <c r="E120" s="24">
        <f>DATABASE!N6974</f>
        <v>3489</v>
      </c>
      <c r="F120">
        <f>DATABASE!O6974</f>
        <v>51</v>
      </c>
      <c r="G120">
        <f>DATABASE!Q6974</f>
        <v>42</v>
      </c>
      <c r="H120" s="134">
        <f>DATABASE!M6974</f>
        <v>96.95</v>
      </c>
      <c r="I120" s="19" t="str">
        <f>DATABASE!T6974</f>
        <v>Y</v>
      </c>
      <c r="J120">
        <f>DATABASE!AE6974</f>
        <v>1</v>
      </c>
      <c r="K120">
        <f>DATABASE!AI6974</f>
        <v>9</v>
      </c>
      <c r="L120">
        <f>DATABASE!AJ6974</f>
        <v>9</v>
      </c>
      <c r="M120">
        <f>DATABASE!AK6974</f>
        <v>0</v>
      </c>
      <c r="N120">
        <f>DATABASE!AL6974</f>
        <v>0</v>
      </c>
      <c r="O120">
        <f>DATABASE!AM6974</f>
        <v>40</v>
      </c>
      <c r="P120">
        <f>DATABASE!AN6974</f>
        <v>31</v>
      </c>
      <c r="Q120">
        <f>DATABASE!AO6974</f>
        <v>0</v>
      </c>
      <c r="R120">
        <f>DATABASE!AP6974</f>
        <v>0</v>
      </c>
      <c r="S120">
        <f>DATABASE!AQ6974</f>
        <v>2</v>
      </c>
      <c r="T120">
        <f>DATABASE!AR6974</f>
        <v>2</v>
      </c>
      <c r="U120">
        <f>DATABASE!AS6974</f>
        <v>0</v>
      </c>
      <c r="V120">
        <f>DATABASE!AT6974</f>
        <v>0</v>
      </c>
      <c r="W120">
        <f>DATABASE!AU6974</f>
        <v>0</v>
      </c>
    </row>
    <row r="121" spans="1:23" x14ac:dyDescent="0.25">
      <c r="A121" t="s">
        <v>19000</v>
      </c>
      <c r="B121" t="s">
        <v>14349</v>
      </c>
      <c r="C121" t="str">
        <f>DATABASE!B7026</f>
        <v>Iraq</v>
      </c>
      <c r="D121" t="str">
        <f>DATABASE!C7026</f>
        <v>Asia</v>
      </c>
      <c r="E121" s="24">
        <f>DATABASE!N7026</f>
        <v>2199</v>
      </c>
      <c r="F121">
        <f>DATABASE!O7026</f>
        <v>6</v>
      </c>
      <c r="G121">
        <f>DATABASE!Q7026</f>
        <v>6</v>
      </c>
      <c r="H121" s="134">
        <f>DATABASE!M7026</f>
        <v>53</v>
      </c>
      <c r="I121" s="19" t="str">
        <f>DATABASE!T7026</f>
        <v>Y</v>
      </c>
      <c r="J121">
        <f>DATABASE!AE7026</f>
        <v>0</v>
      </c>
      <c r="K121">
        <f>DATABASE!AI7026</f>
        <v>2</v>
      </c>
      <c r="L121">
        <f>DATABASE!AJ7026</f>
        <v>2</v>
      </c>
      <c r="M121">
        <f>DATABASE!AK7026</f>
        <v>0</v>
      </c>
      <c r="N121">
        <f>DATABASE!AL7026</f>
        <v>0</v>
      </c>
      <c r="O121">
        <f>DATABASE!AM7026</f>
        <v>3</v>
      </c>
      <c r="P121">
        <f>DATABASE!AN7026</f>
        <v>3</v>
      </c>
      <c r="Q121">
        <f>DATABASE!AO7026</f>
        <v>0</v>
      </c>
      <c r="R121">
        <f>DATABASE!AP7026</f>
        <v>0</v>
      </c>
      <c r="S121">
        <f>DATABASE!AQ7026</f>
        <v>0</v>
      </c>
      <c r="T121">
        <f>DATABASE!AR7026</f>
        <v>0</v>
      </c>
      <c r="U121">
        <f>DATABASE!AS7026</f>
        <v>0</v>
      </c>
      <c r="V121">
        <f>DATABASE!AT7026</f>
        <v>0</v>
      </c>
      <c r="W121">
        <f>DATABASE!AU7026</f>
        <v>1</v>
      </c>
    </row>
    <row r="122" spans="1:23" x14ac:dyDescent="0.25">
      <c r="A122" t="s">
        <v>19001</v>
      </c>
      <c r="B122" t="s">
        <v>13190</v>
      </c>
      <c r="C122" t="str">
        <f>DATABASE!B7033</f>
        <v>Ireland</v>
      </c>
      <c r="D122" t="str">
        <f>DATABASE!C7033</f>
        <v>Europe</v>
      </c>
      <c r="E122" s="24">
        <f>DATABASE!N7033</f>
        <v>2375</v>
      </c>
      <c r="F122">
        <f>DATABASE!O7033</f>
        <v>4</v>
      </c>
      <c r="G122">
        <f>DATABASE!Q7033</f>
        <v>4</v>
      </c>
      <c r="H122" s="134">
        <f>DATABASE!M7033</f>
        <v>8.4</v>
      </c>
      <c r="I122" s="19" t="str">
        <f>DATABASE!T7033</f>
        <v>Y</v>
      </c>
      <c r="J122">
        <f>DATABASE!AE7033</f>
        <v>0</v>
      </c>
      <c r="K122">
        <f>DATABASE!AI7033</f>
        <v>2</v>
      </c>
      <c r="L122">
        <f>DATABASE!AJ7033</f>
        <v>2</v>
      </c>
      <c r="M122">
        <f>DATABASE!AK7033</f>
        <v>0</v>
      </c>
      <c r="N122">
        <f>DATABASE!AL7033</f>
        <v>0</v>
      </c>
      <c r="O122">
        <f>DATABASE!AM7033</f>
        <v>0</v>
      </c>
      <c r="P122">
        <f>DATABASE!AN7033</f>
        <v>0</v>
      </c>
      <c r="Q122">
        <f>DATABASE!AO7033</f>
        <v>1</v>
      </c>
      <c r="R122">
        <f>DATABASE!AP7033</f>
        <v>1</v>
      </c>
      <c r="S122">
        <f>DATABASE!AQ7033</f>
        <v>1</v>
      </c>
      <c r="T122">
        <f>DATABASE!AR7033</f>
        <v>1</v>
      </c>
      <c r="U122">
        <f>DATABASE!AS7033</f>
        <v>0</v>
      </c>
      <c r="V122">
        <f>DATABASE!AT7033</f>
        <v>0</v>
      </c>
      <c r="W122">
        <f>DATABASE!AU7033</f>
        <v>0</v>
      </c>
    </row>
    <row r="123" spans="1:23" x14ac:dyDescent="0.25">
      <c r="A123" t="s">
        <v>19002</v>
      </c>
      <c r="B123" t="s">
        <v>14356</v>
      </c>
      <c r="C123" t="str">
        <f>DATABASE!B7038</f>
        <v>Israel</v>
      </c>
      <c r="D123" t="str">
        <f>DATABASE!C7038</f>
        <v>Asia</v>
      </c>
      <c r="E123" s="24">
        <f>DATABASE!N7038</f>
        <v>2875</v>
      </c>
      <c r="F123">
        <f>DATABASE!O7038</f>
        <v>19</v>
      </c>
      <c r="G123">
        <f>DATABASE!Q7038</f>
        <v>13</v>
      </c>
      <c r="H123" s="134">
        <f>DATABASE!M7038</f>
        <v>25.000000000000004</v>
      </c>
      <c r="I123" s="19" t="str">
        <f>DATABASE!T7038</f>
        <v>Y</v>
      </c>
      <c r="J123">
        <f>DATABASE!AE7038</f>
        <v>0</v>
      </c>
      <c r="K123">
        <f>DATABASE!AI7038</f>
        <v>0</v>
      </c>
      <c r="L123">
        <f>DATABASE!AJ7038</f>
        <v>0</v>
      </c>
      <c r="M123">
        <f>DATABASE!AK7038</f>
        <v>0</v>
      </c>
      <c r="N123">
        <f>DATABASE!AL7038</f>
        <v>0</v>
      </c>
      <c r="O123">
        <f>DATABASE!AM7038</f>
        <v>0</v>
      </c>
      <c r="P123">
        <f>DATABASE!AN7038</f>
        <v>0</v>
      </c>
      <c r="Q123">
        <f>DATABASE!AO7038</f>
        <v>0</v>
      </c>
      <c r="R123">
        <f>DATABASE!AP7038</f>
        <v>0</v>
      </c>
      <c r="S123">
        <f>DATABASE!AQ7038</f>
        <v>0</v>
      </c>
      <c r="T123">
        <f>DATABASE!AR7038</f>
        <v>0</v>
      </c>
      <c r="U123">
        <f>DATABASE!AS7038</f>
        <v>0</v>
      </c>
      <c r="V123">
        <f>DATABASE!AT7038</f>
        <v>0</v>
      </c>
      <c r="W123">
        <f>DATABASE!AU7038</f>
        <v>19</v>
      </c>
    </row>
    <row r="124" spans="1:23" x14ac:dyDescent="0.25">
      <c r="A124" t="s">
        <v>19003</v>
      </c>
      <c r="B124" t="s">
        <v>19194</v>
      </c>
      <c r="C124" t="str">
        <f>DATABASE!B7058</f>
        <v>Eritrea, Ethiopia, Somalia</v>
      </c>
      <c r="D124" t="str">
        <f>DATABASE!C7058</f>
        <v>Africa</v>
      </c>
      <c r="E124" s="24">
        <f>DATABASE!N7058</f>
        <v>63</v>
      </c>
      <c r="F124">
        <f>DATABASE!O7058</f>
        <v>6</v>
      </c>
      <c r="G124">
        <f>DATABASE!Q7058</f>
        <v>3</v>
      </c>
      <c r="H124" s="134">
        <f>DATABASE!M7058</f>
        <v>16.5</v>
      </c>
      <c r="I124" s="19" t="str">
        <f>DATABASE!T7058</f>
        <v>N</v>
      </c>
      <c r="J124">
        <f>DATABASE!AE7058</f>
        <v>0</v>
      </c>
      <c r="K124">
        <f>DATABASE!AI7058</f>
        <v>0</v>
      </c>
      <c r="L124">
        <f>DATABASE!AJ7058</f>
        <v>0</v>
      </c>
      <c r="M124">
        <f>DATABASE!AK7058</f>
        <v>2</v>
      </c>
      <c r="N124">
        <f>DATABASE!AL7058</f>
        <v>0</v>
      </c>
      <c r="O124">
        <f>DATABASE!AM7058</f>
        <v>4</v>
      </c>
      <c r="P124">
        <f>DATABASE!AN7058</f>
        <v>3</v>
      </c>
      <c r="Q124">
        <f>DATABASE!AO7058</f>
        <v>0</v>
      </c>
      <c r="R124">
        <f>DATABASE!AP7058</f>
        <v>0</v>
      </c>
      <c r="S124">
        <f>DATABASE!AQ7058</f>
        <v>0</v>
      </c>
      <c r="T124">
        <f>DATABASE!AR7058</f>
        <v>0</v>
      </c>
      <c r="U124">
        <f>DATABASE!AS7058</f>
        <v>0</v>
      </c>
      <c r="V124">
        <f>DATABASE!AT7058</f>
        <v>0</v>
      </c>
      <c r="W124">
        <f>DATABASE!AU7058</f>
        <v>0</v>
      </c>
    </row>
    <row r="125" spans="1:23" x14ac:dyDescent="0.25">
      <c r="A125" t="s">
        <v>19004</v>
      </c>
      <c r="B125" t="s">
        <v>2376</v>
      </c>
      <c r="C125" t="str">
        <f>DATABASE!B7065</f>
        <v>Italy</v>
      </c>
      <c r="D125" t="str">
        <f>DATABASE!C7065</f>
        <v>Europe</v>
      </c>
      <c r="E125" s="24">
        <f>DATABASE!N7065</f>
        <v>4296</v>
      </c>
      <c r="F125">
        <f>DATABASE!O7065</f>
        <v>38</v>
      </c>
      <c r="G125">
        <f>DATABASE!Q7065</f>
        <v>38</v>
      </c>
      <c r="H125" s="134">
        <f>DATABASE!M7065</f>
        <v>122.85</v>
      </c>
      <c r="I125" s="19" t="str">
        <f>DATABASE!T7065</f>
        <v>Y</v>
      </c>
      <c r="J125">
        <f>DATABASE!AE7065</f>
        <v>0</v>
      </c>
      <c r="K125">
        <f>DATABASE!AI7065</f>
        <v>14</v>
      </c>
      <c r="L125">
        <f>DATABASE!AJ7065</f>
        <v>14</v>
      </c>
      <c r="M125">
        <f>DATABASE!AK7065</f>
        <v>0</v>
      </c>
      <c r="N125">
        <f>DATABASE!AL7065</f>
        <v>0</v>
      </c>
      <c r="O125">
        <f>DATABASE!AM7065</f>
        <v>16</v>
      </c>
      <c r="P125">
        <f>DATABASE!AN7065</f>
        <v>16</v>
      </c>
      <c r="Q125">
        <f>DATABASE!AO7065</f>
        <v>2</v>
      </c>
      <c r="R125">
        <f>DATABASE!AP7065</f>
        <v>2</v>
      </c>
      <c r="S125">
        <f>DATABASE!AQ7065</f>
        <v>6</v>
      </c>
      <c r="T125">
        <f>DATABASE!AR7065</f>
        <v>6</v>
      </c>
      <c r="U125">
        <f>DATABASE!AS7065</f>
        <v>0</v>
      </c>
      <c r="V125">
        <f>DATABASE!AT7065</f>
        <v>0</v>
      </c>
      <c r="W125">
        <f>DATABASE!AU7065</f>
        <v>0</v>
      </c>
    </row>
    <row r="126" spans="1:23" x14ac:dyDescent="0.25">
      <c r="A126" t="s">
        <v>19005</v>
      </c>
      <c r="B126" t="s">
        <v>12027</v>
      </c>
      <c r="C126" t="str">
        <f>DATABASE!B7104</f>
        <v>Ivory Coast</v>
      </c>
      <c r="D126" t="str">
        <f>DATABASE!C7104</f>
        <v>Africa</v>
      </c>
      <c r="E126" s="24">
        <f>DATABASE!N7104</f>
        <v>1696</v>
      </c>
      <c r="F126">
        <f>DATABASE!O7104</f>
        <v>21</v>
      </c>
      <c r="G126">
        <f>DATABASE!Q7104</f>
        <v>6</v>
      </c>
      <c r="H126" s="134">
        <f>DATABASE!M7104</f>
        <v>10</v>
      </c>
      <c r="I126" s="19" t="str">
        <f>DATABASE!T7104</f>
        <v>Y</v>
      </c>
      <c r="J126">
        <f>DATABASE!AE7104</f>
        <v>0</v>
      </c>
      <c r="K126">
        <f>DATABASE!AI7104</f>
        <v>0</v>
      </c>
      <c r="L126">
        <f>DATABASE!AJ7104</f>
        <v>0</v>
      </c>
      <c r="M126">
        <f>DATABASE!AK7104</f>
        <v>0</v>
      </c>
      <c r="N126">
        <f>DATABASE!AL7104</f>
        <v>0</v>
      </c>
      <c r="O126">
        <f>DATABASE!AM7104</f>
        <v>1</v>
      </c>
      <c r="P126">
        <f>DATABASE!AN7104</f>
        <v>1</v>
      </c>
      <c r="Q126">
        <f>DATABASE!AO7104</f>
        <v>0</v>
      </c>
      <c r="R126">
        <f>DATABASE!AP7104</f>
        <v>0</v>
      </c>
      <c r="S126">
        <f>DATABASE!AQ7104</f>
        <v>0</v>
      </c>
      <c r="T126">
        <f>DATABASE!AR7104</f>
        <v>0</v>
      </c>
      <c r="U126">
        <f>DATABASE!AS7104</f>
        <v>0</v>
      </c>
      <c r="V126">
        <f>DATABASE!AT7104</f>
        <v>0</v>
      </c>
      <c r="W126">
        <f>DATABASE!AU7104</f>
        <v>20</v>
      </c>
    </row>
    <row r="127" spans="1:23" x14ac:dyDescent="0.25">
      <c r="A127" t="s">
        <v>19006</v>
      </c>
      <c r="B127" t="s">
        <v>13269</v>
      </c>
      <c r="C127" t="str">
        <f>DATABASE!B7126</f>
        <v>Japan</v>
      </c>
      <c r="D127" t="str">
        <f>DATABASE!C7126</f>
        <v>Asia</v>
      </c>
      <c r="E127" s="24">
        <f>DATABASE!N7126</f>
        <v>10036</v>
      </c>
      <c r="F127">
        <f>DATABASE!O7126</f>
        <v>742</v>
      </c>
      <c r="G127">
        <f>DATABASE!Q7126</f>
        <v>628</v>
      </c>
      <c r="H127" s="134">
        <f>DATABASE!M7126</f>
        <v>1217.0499999999986</v>
      </c>
      <c r="I127" s="19" t="str">
        <f>DATABASE!T7126</f>
        <v>Y</v>
      </c>
      <c r="J127">
        <f>DATABASE!AE7126</f>
        <v>294</v>
      </c>
      <c r="K127">
        <f>DATABASE!AI7126</f>
        <v>259</v>
      </c>
      <c r="L127">
        <f>DATABASE!AJ7126</f>
        <v>217</v>
      </c>
      <c r="M127">
        <f>DATABASE!AK7126</f>
        <v>7</v>
      </c>
      <c r="N127">
        <f>DATABASE!AL7126</f>
        <v>7</v>
      </c>
      <c r="O127">
        <f>DATABASE!AM7126</f>
        <v>443</v>
      </c>
      <c r="P127">
        <f>DATABASE!AN7126</f>
        <v>372</v>
      </c>
      <c r="Q127">
        <f>DATABASE!AO7126</f>
        <v>8</v>
      </c>
      <c r="R127">
        <f>DATABASE!AP7126</f>
        <v>7</v>
      </c>
      <c r="S127">
        <f>DATABASE!AQ7126</f>
        <v>25</v>
      </c>
      <c r="T127">
        <f>DATABASE!AR7126</f>
        <v>25</v>
      </c>
      <c r="U127">
        <f>DATABASE!AS7126</f>
        <v>0</v>
      </c>
      <c r="V127">
        <f>DATABASE!AT7126</f>
        <v>0</v>
      </c>
      <c r="W127">
        <f>DATABASE!AU7126</f>
        <v>0</v>
      </c>
    </row>
    <row r="128" spans="1:23" x14ac:dyDescent="0.25">
      <c r="A128" t="s">
        <v>19007</v>
      </c>
      <c r="B128" t="s">
        <v>14374</v>
      </c>
      <c r="C128" t="str">
        <f>DATABASE!B7869</f>
        <v>Jordan</v>
      </c>
      <c r="D128" t="str">
        <f>DATABASE!C7869</f>
        <v>Asia</v>
      </c>
      <c r="E128" s="24">
        <f>DATABASE!N7869</f>
        <v>2702</v>
      </c>
      <c r="F128">
        <f>DATABASE!O7869</f>
        <v>10</v>
      </c>
      <c r="G128">
        <f>DATABASE!Q7869</f>
        <v>10</v>
      </c>
      <c r="H128" s="134">
        <f>DATABASE!M7869</f>
        <v>35.4</v>
      </c>
      <c r="I128" s="19" t="str">
        <f>DATABASE!T7869</f>
        <v>Y</v>
      </c>
      <c r="J128">
        <f>DATABASE!AE7869</f>
        <v>0</v>
      </c>
      <c r="K128">
        <f>DATABASE!AI7869</f>
        <v>2</v>
      </c>
      <c r="L128">
        <f>DATABASE!AJ7869</f>
        <v>2</v>
      </c>
      <c r="M128">
        <f>DATABASE!AK7869</f>
        <v>0</v>
      </c>
      <c r="N128">
        <f>DATABASE!AL7869</f>
        <v>0</v>
      </c>
      <c r="O128">
        <f>DATABASE!AM7869</f>
        <v>0</v>
      </c>
      <c r="P128">
        <f>DATABASE!AN7869</f>
        <v>0</v>
      </c>
      <c r="Q128">
        <f>DATABASE!AO7869</f>
        <v>1</v>
      </c>
      <c r="R128">
        <f>DATABASE!AP7869</f>
        <v>1</v>
      </c>
      <c r="S128">
        <f>DATABASE!AQ7869</f>
        <v>0</v>
      </c>
      <c r="T128">
        <f>DATABASE!AR7869</f>
        <v>0</v>
      </c>
      <c r="U128">
        <f>DATABASE!AS7869</f>
        <v>0</v>
      </c>
      <c r="V128">
        <f>DATABASE!AT7869</f>
        <v>0</v>
      </c>
      <c r="W128">
        <f>DATABASE!AU7869</f>
        <v>7</v>
      </c>
    </row>
    <row r="129" spans="1:23" x14ac:dyDescent="0.25">
      <c r="A129" t="s">
        <v>19008</v>
      </c>
      <c r="B129" t="s">
        <v>19240</v>
      </c>
      <c r="C129" t="str">
        <f>DATABASE!B7880</f>
        <v>Oman, Yemen</v>
      </c>
      <c r="D129" t="str">
        <f>DATABASE!C7880</f>
        <v>Asia</v>
      </c>
      <c r="E129" s="24">
        <f>DATABASE!N7880</f>
        <v>202</v>
      </c>
      <c r="F129">
        <f>DATABASE!O7880</f>
        <v>1</v>
      </c>
      <c r="G129">
        <f>DATABASE!Q7880</f>
        <v>1</v>
      </c>
      <c r="H129" s="134">
        <f>DATABASE!M7880</f>
        <v>1.5</v>
      </c>
      <c r="I129" s="19" t="str">
        <f>DATABASE!T7880</f>
        <v>N</v>
      </c>
      <c r="J129">
        <f>DATABASE!AE7880</f>
        <v>0</v>
      </c>
      <c r="K129">
        <f>DATABASE!AI7880</f>
        <v>0</v>
      </c>
      <c r="L129">
        <f>DATABASE!AJ7880</f>
        <v>0</v>
      </c>
      <c r="M129">
        <f>DATABASE!AK7880</f>
        <v>0</v>
      </c>
      <c r="N129">
        <f>DATABASE!AL7880</f>
        <v>0</v>
      </c>
      <c r="O129">
        <f>DATABASE!AM7880</f>
        <v>1</v>
      </c>
      <c r="P129">
        <f>DATABASE!AN7880</f>
        <v>1</v>
      </c>
      <c r="Q129">
        <f>DATABASE!AO7880</f>
        <v>0</v>
      </c>
      <c r="R129">
        <f>DATABASE!AP7880</f>
        <v>0</v>
      </c>
      <c r="S129">
        <f>DATABASE!AQ7880</f>
        <v>0</v>
      </c>
      <c r="T129">
        <f>DATABASE!AR7880</f>
        <v>0</v>
      </c>
      <c r="U129">
        <f>DATABASE!AS7880</f>
        <v>0</v>
      </c>
      <c r="V129">
        <f>DATABASE!AT7880</f>
        <v>0</v>
      </c>
      <c r="W129">
        <f>DATABASE!AU7880</f>
        <v>0</v>
      </c>
    </row>
    <row r="130" spans="1:23" x14ac:dyDescent="0.25">
      <c r="A130" t="s">
        <v>19009</v>
      </c>
      <c r="B130" t="s">
        <v>14387</v>
      </c>
      <c r="C130" t="str">
        <f>DATABASE!B7882</f>
        <v>Kazakhstan</v>
      </c>
      <c r="D130" t="str">
        <f>DATABASE!C7882</f>
        <v>Asia</v>
      </c>
      <c r="E130" s="24">
        <f>DATABASE!N7882</f>
        <v>1233</v>
      </c>
      <c r="F130">
        <f>DATABASE!O7882</f>
        <v>16</v>
      </c>
      <c r="G130">
        <f>DATABASE!Q7882</f>
        <v>16</v>
      </c>
      <c r="H130" s="134">
        <f>DATABASE!M7882</f>
        <v>44.2</v>
      </c>
      <c r="I130" s="19" t="str">
        <f>DATABASE!T7882</f>
        <v>Y</v>
      </c>
      <c r="J130">
        <f>DATABASE!AE7882</f>
        <v>0</v>
      </c>
      <c r="K130">
        <f>DATABASE!AI7882</f>
        <v>0</v>
      </c>
      <c r="L130">
        <f>DATABASE!AJ7882</f>
        <v>0</v>
      </c>
      <c r="M130">
        <f>DATABASE!AK7882</f>
        <v>0</v>
      </c>
      <c r="N130">
        <f>DATABASE!AL7882</f>
        <v>0</v>
      </c>
      <c r="O130">
        <f>DATABASE!AM7882</f>
        <v>0</v>
      </c>
      <c r="P130">
        <f>DATABASE!AN7882</f>
        <v>0</v>
      </c>
      <c r="Q130">
        <f>DATABASE!AO7882</f>
        <v>0</v>
      </c>
      <c r="R130">
        <f>DATABASE!AP7882</f>
        <v>0</v>
      </c>
      <c r="S130">
        <f>DATABASE!AQ7882</f>
        <v>1</v>
      </c>
      <c r="T130">
        <f>DATABASE!AR7882</f>
        <v>1</v>
      </c>
      <c r="U130">
        <f>DATABASE!AS7882</f>
        <v>0</v>
      </c>
      <c r="V130">
        <f>DATABASE!AT7882</f>
        <v>0</v>
      </c>
      <c r="W130">
        <f>DATABASE!AU7882</f>
        <v>15</v>
      </c>
    </row>
    <row r="131" spans="1:23" x14ac:dyDescent="0.25">
      <c r="A131" t="s">
        <v>19010</v>
      </c>
      <c r="B131" t="s">
        <v>4179</v>
      </c>
      <c r="C131" t="str">
        <f>DATABASE!B7899</f>
        <v>Kenya</v>
      </c>
      <c r="D131" t="str">
        <f>DATABASE!C7899</f>
        <v>Africa</v>
      </c>
      <c r="E131" s="24">
        <f>DATABASE!N7899</f>
        <v>1226</v>
      </c>
      <c r="F131">
        <f>DATABASE!O7899</f>
        <v>36</v>
      </c>
      <c r="G131">
        <f>DATABASE!Q7899</f>
        <v>31</v>
      </c>
      <c r="H131" s="134">
        <f>DATABASE!M7899</f>
        <v>95.05</v>
      </c>
      <c r="I131" s="19" t="str">
        <f>DATABASE!T7899</f>
        <v>Y</v>
      </c>
      <c r="J131">
        <f>DATABASE!AE7899</f>
        <v>0</v>
      </c>
      <c r="K131">
        <f>DATABASE!AI7899</f>
        <v>2</v>
      </c>
      <c r="L131">
        <f>DATABASE!AJ7899</f>
        <v>1</v>
      </c>
      <c r="M131">
        <f>DATABASE!AK7899</f>
        <v>3</v>
      </c>
      <c r="N131">
        <f>DATABASE!AL7899</f>
        <v>3</v>
      </c>
      <c r="O131">
        <f>DATABASE!AM7899</f>
        <v>7</v>
      </c>
      <c r="P131">
        <f>DATABASE!AN7899</f>
        <v>7</v>
      </c>
      <c r="Q131">
        <f>DATABASE!AO7899</f>
        <v>5</v>
      </c>
      <c r="R131">
        <f>DATABASE!AP7899</f>
        <v>5</v>
      </c>
      <c r="S131">
        <f>DATABASE!AQ7899</f>
        <v>2</v>
      </c>
      <c r="T131">
        <f>DATABASE!AR7899</f>
        <v>0</v>
      </c>
      <c r="U131">
        <f>DATABASE!AS7899</f>
        <v>0</v>
      </c>
      <c r="V131">
        <f>DATABASE!AT7899</f>
        <v>0</v>
      </c>
      <c r="W131">
        <f>DATABASE!AU7899</f>
        <v>16</v>
      </c>
    </row>
    <row r="132" spans="1:23" x14ac:dyDescent="0.25">
      <c r="A132" t="s">
        <v>19011</v>
      </c>
      <c r="B132" t="s">
        <v>19195</v>
      </c>
      <c r="C132" t="str">
        <f>DATABASE!B7936</f>
        <v>Kenya, Tanzania, Uganda</v>
      </c>
      <c r="D132" t="str">
        <f>DATABASE!C7936</f>
        <v>Africa</v>
      </c>
      <c r="E132" s="24">
        <f>DATABASE!N7936</f>
        <v>280</v>
      </c>
      <c r="F132">
        <f>DATABASE!O7936</f>
        <v>45</v>
      </c>
      <c r="G132">
        <f>DATABASE!Q7936</f>
        <v>41</v>
      </c>
      <c r="H132" s="134">
        <f>DATABASE!M7936</f>
        <v>85.199999999999989</v>
      </c>
      <c r="I132" s="19" t="str">
        <f>DATABASE!T7936</f>
        <v>N</v>
      </c>
      <c r="J132">
        <f>DATABASE!AE7936</f>
        <v>0</v>
      </c>
      <c r="K132">
        <f>DATABASE!AI7936</f>
        <v>1</v>
      </c>
      <c r="L132">
        <f>DATABASE!AJ7936</f>
        <v>1</v>
      </c>
      <c r="M132">
        <f>DATABASE!AK7936</f>
        <v>0</v>
      </c>
      <c r="N132">
        <f>DATABASE!AL7936</f>
        <v>0</v>
      </c>
      <c r="O132">
        <f>DATABASE!AM7936</f>
        <v>40</v>
      </c>
      <c r="P132">
        <f>DATABASE!AN7936</f>
        <v>40</v>
      </c>
      <c r="Q132">
        <f>DATABASE!AO7936</f>
        <v>0</v>
      </c>
      <c r="R132">
        <f>DATABASE!AP7936</f>
        <v>0</v>
      </c>
      <c r="S132">
        <f>DATABASE!AQ7936</f>
        <v>0</v>
      </c>
      <c r="T132">
        <f>DATABASE!AR7936</f>
        <v>0</v>
      </c>
      <c r="U132">
        <f>DATABASE!AS7936</f>
        <v>0</v>
      </c>
      <c r="V132">
        <f>DATABASE!AT7936</f>
        <v>0</v>
      </c>
      <c r="W132">
        <f>DATABASE!AU7936</f>
        <v>0</v>
      </c>
    </row>
    <row r="133" spans="1:23" x14ac:dyDescent="0.25">
      <c r="A133" t="s">
        <v>19012</v>
      </c>
      <c r="B133" t="s">
        <v>12962</v>
      </c>
      <c r="C133" t="str">
        <f>DATABASE!B7982</f>
        <v>Kiribati</v>
      </c>
      <c r="D133" t="str">
        <f>DATABASE!C7982</f>
        <v>Oceania</v>
      </c>
      <c r="E133" s="24">
        <f>DATABASE!N7982</f>
        <v>894</v>
      </c>
      <c r="F133">
        <f>DATABASE!O7982</f>
        <v>61</v>
      </c>
      <c r="G133">
        <f>DATABASE!Q7982</f>
        <v>36</v>
      </c>
      <c r="H133" s="134">
        <f>DATABASE!M7982</f>
        <v>50.9</v>
      </c>
      <c r="I133" s="19" t="str">
        <f>DATABASE!T7982</f>
        <v>Y</v>
      </c>
      <c r="J133">
        <f>DATABASE!AE7982</f>
        <v>0</v>
      </c>
      <c r="K133">
        <f>DATABASE!AI7982</f>
        <v>0</v>
      </c>
      <c r="L133">
        <f>DATABASE!AJ7982</f>
        <v>0</v>
      </c>
      <c r="M133">
        <f>DATABASE!AK7982</f>
        <v>1</v>
      </c>
      <c r="N133">
        <f>DATABASE!AL7982</f>
        <v>1</v>
      </c>
      <c r="O133">
        <f>DATABASE!AM7982</f>
        <v>2</v>
      </c>
      <c r="P133">
        <f>DATABASE!AN7982</f>
        <v>1</v>
      </c>
      <c r="Q133">
        <f>DATABASE!AO7982</f>
        <v>2</v>
      </c>
      <c r="R133">
        <f>DATABASE!AP7982</f>
        <v>1</v>
      </c>
      <c r="S133">
        <f>DATABASE!AQ7982</f>
        <v>1</v>
      </c>
      <c r="T133">
        <f>DATABASE!AR7982</f>
        <v>0</v>
      </c>
      <c r="U133">
        <f>DATABASE!AS7982</f>
        <v>55</v>
      </c>
      <c r="V133">
        <f>DATABASE!AT7982</f>
        <v>33</v>
      </c>
      <c r="W133">
        <f>DATABASE!AU7982</f>
        <v>0</v>
      </c>
    </row>
    <row r="134" spans="1:23" x14ac:dyDescent="0.25">
      <c r="A134" t="s">
        <v>19013</v>
      </c>
      <c r="B134" t="s">
        <v>13212</v>
      </c>
      <c r="C134" t="str">
        <f>DATABASE!B8044</f>
        <v>Kosovo</v>
      </c>
      <c r="D134" t="str">
        <f>DATABASE!C8044</f>
        <v>Europe</v>
      </c>
      <c r="E134" s="24">
        <f>DATABASE!N8044</f>
        <v>526</v>
      </c>
      <c r="F134">
        <f>DATABASE!O8044</f>
        <v>3</v>
      </c>
      <c r="G134">
        <f>DATABASE!Q8044</f>
        <v>3</v>
      </c>
      <c r="H134" s="134">
        <f>DATABASE!M8044</f>
        <v>18</v>
      </c>
      <c r="I134" s="19" t="str">
        <f>DATABASE!T8044</f>
        <v>Y</v>
      </c>
      <c r="J134">
        <f>DATABASE!AE8044</f>
        <v>0</v>
      </c>
      <c r="K134">
        <f>DATABASE!AI8044</f>
        <v>0</v>
      </c>
      <c r="L134">
        <f>DATABASE!AJ8044</f>
        <v>0</v>
      </c>
      <c r="M134">
        <f>DATABASE!AK8044</f>
        <v>0</v>
      </c>
      <c r="N134">
        <f>DATABASE!AL8044</f>
        <v>0</v>
      </c>
      <c r="O134">
        <f>DATABASE!AM8044</f>
        <v>0</v>
      </c>
      <c r="P134">
        <f>DATABASE!AN8044</f>
        <v>0</v>
      </c>
      <c r="Q134">
        <f>DATABASE!AO8044</f>
        <v>0</v>
      </c>
      <c r="R134">
        <f>DATABASE!AP8044</f>
        <v>0</v>
      </c>
      <c r="S134">
        <f>DATABASE!AQ8044</f>
        <v>0</v>
      </c>
      <c r="T134">
        <f>DATABASE!AR8044</f>
        <v>0</v>
      </c>
      <c r="U134">
        <f>DATABASE!AS8044</f>
        <v>0</v>
      </c>
      <c r="V134">
        <f>DATABASE!AT8044</f>
        <v>0</v>
      </c>
      <c r="W134">
        <f>DATABASE!AU8044</f>
        <v>3</v>
      </c>
    </row>
    <row r="135" spans="1:23" x14ac:dyDescent="0.25">
      <c r="A135" t="s">
        <v>19014</v>
      </c>
      <c r="B135" t="s">
        <v>14400</v>
      </c>
      <c r="C135" t="str">
        <f>DATABASE!B8048</f>
        <v>Kuwait</v>
      </c>
      <c r="D135" t="str">
        <f>DATABASE!C8048</f>
        <v>Asia</v>
      </c>
      <c r="E135" s="24">
        <f>DATABASE!N8048</f>
        <v>2759</v>
      </c>
      <c r="F135">
        <f>DATABASE!O8048</f>
        <v>1</v>
      </c>
      <c r="G135">
        <f>DATABASE!Q8048</f>
        <v>1</v>
      </c>
      <c r="H135" s="134">
        <f>DATABASE!M8048</f>
        <v>12</v>
      </c>
      <c r="I135" s="19" t="str">
        <f>DATABASE!T8048</f>
        <v>Y</v>
      </c>
      <c r="J135">
        <f>DATABASE!AE8048</f>
        <v>0</v>
      </c>
      <c r="K135">
        <f>DATABASE!AI8048</f>
        <v>0</v>
      </c>
      <c r="L135">
        <f>DATABASE!AJ8048</f>
        <v>0</v>
      </c>
      <c r="M135">
        <f>DATABASE!AK8048</f>
        <v>0</v>
      </c>
      <c r="N135">
        <f>DATABASE!AL8048</f>
        <v>0</v>
      </c>
      <c r="O135">
        <f>DATABASE!AM8048</f>
        <v>0</v>
      </c>
      <c r="P135">
        <f>DATABASE!AN8048</f>
        <v>0</v>
      </c>
      <c r="Q135">
        <f>DATABASE!AO8048</f>
        <v>1</v>
      </c>
      <c r="R135">
        <f>DATABASE!AP8048</f>
        <v>1</v>
      </c>
      <c r="S135">
        <f>DATABASE!AQ8048</f>
        <v>0</v>
      </c>
      <c r="T135">
        <f>DATABASE!AR8048</f>
        <v>0</v>
      </c>
      <c r="U135">
        <f>DATABASE!AS8048</f>
        <v>0</v>
      </c>
      <c r="V135">
        <f>DATABASE!AT8048</f>
        <v>0</v>
      </c>
      <c r="W135">
        <f>DATABASE!AU8048</f>
        <v>0</v>
      </c>
    </row>
    <row r="136" spans="1:23" x14ac:dyDescent="0.25">
      <c r="A136" t="s">
        <v>19015</v>
      </c>
      <c r="B136" t="s">
        <v>14430</v>
      </c>
      <c r="C136" t="str">
        <f>DATABASE!B8050</f>
        <v>Kyrgyzstan</v>
      </c>
      <c r="D136" t="str">
        <f>DATABASE!C8050</f>
        <v>Asia</v>
      </c>
      <c r="E136" s="24">
        <f>DATABASE!N8050</f>
        <v>1334</v>
      </c>
      <c r="F136">
        <f>DATABASE!O8050</f>
        <v>23</v>
      </c>
      <c r="G136">
        <f>DATABASE!Q8050</f>
        <v>23</v>
      </c>
      <c r="H136" s="134">
        <f>DATABASE!M8050</f>
        <v>75.900000000000006</v>
      </c>
      <c r="I136" s="19" t="str">
        <f>DATABASE!T8050</f>
        <v>Y</v>
      </c>
      <c r="J136">
        <f>DATABASE!AE8050</f>
        <v>0</v>
      </c>
      <c r="K136">
        <f>DATABASE!AI8050</f>
        <v>3</v>
      </c>
      <c r="L136">
        <f>DATABASE!AJ8050</f>
        <v>3</v>
      </c>
      <c r="M136">
        <f>DATABASE!AK8050</f>
        <v>0</v>
      </c>
      <c r="N136">
        <f>DATABASE!AL8050</f>
        <v>0</v>
      </c>
      <c r="O136">
        <f>DATABASE!AM8050</f>
        <v>0</v>
      </c>
      <c r="P136">
        <f>DATABASE!AN8050</f>
        <v>0</v>
      </c>
      <c r="Q136">
        <f>DATABASE!AO8050</f>
        <v>0</v>
      </c>
      <c r="R136">
        <f>DATABASE!AP8050</f>
        <v>0</v>
      </c>
      <c r="S136">
        <f>DATABASE!AQ8050</f>
        <v>3</v>
      </c>
      <c r="T136">
        <f>DATABASE!AR8050</f>
        <v>3</v>
      </c>
      <c r="U136">
        <f>DATABASE!AS8050</f>
        <v>0</v>
      </c>
      <c r="V136">
        <f>DATABASE!AT8050</f>
        <v>0</v>
      </c>
      <c r="W136">
        <f>DATABASE!AU8050</f>
        <v>17</v>
      </c>
    </row>
    <row r="137" spans="1:23" x14ac:dyDescent="0.25">
      <c r="A137" t="s">
        <v>19016</v>
      </c>
      <c r="B137" t="s">
        <v>14435</v>
      </c>
      <c r="C137" t="str">
        <f>DATABASE!B8074</f>
        <v>Laos</v>
      </c>
      <c r="D137" t="str">
        <f>DATABASE!C8074</f>
        <v>Asia</v>
      </c>
      <c r="E137" s="24">
        <f>DATABASE!N8074</f>
        <v>2380</v>
      </c>
      <c r="F137">
        <f>DATABASE!O8074</f>
        <v>5</v>
      </c>
      <c r="G137">
        <f>DATABASE!Q8074</f>
        <v>5</v>
      </c>
      <c r="H137" s="134">
        <f>DATABASE!M8074</f>
        <v>9.1000000000000014</v>
      </c>
      <c r="I137" s="19" t="str">
        <f>DATABASE!T8074</f>
        <v>Y</v>
      </c>
      <c r="J137">
        <f>DATABASE!AE8074</f>
        <v>1</v>
      </c>
      <c r="K137">
        <f>DATABASE!AI8074</f>
        <v>2</v>
      </c>
      <c r="L137">
        <f>DATABASE!AJ8074</f>
        <v>2</v>
      </c>
      <c r="M137">
        <f>DATABASE!AK8074</f>
        <v>0</v>
      </c>
      <c r="N137">
        <f>DATABASE!AL8074</f>
        <v>0</v>
      </c>
      <c r="O137">
        <f>DATABASE!AM8074</f>
        <v>0</v>
      </c>
      <c r="P137">
        <f>DATABASE!AN8074</f>
        <v>0</v>
      </c>
      <c r="Q137">
        <f>DATABASE!AO8074</f>
        <v>1</v>
      </c>
      <c r="R137">
        <f>DATABASE!AP8074</f>
        <v>1</v>
      </c>
      <c r="S137">
        <f>DATABASE!AQ8074</f>
        <v>0</v>
      </c>
      <c r="T137">
        <f>DATABASE!AR8074</f>
        <v>0</v>
      </c>
      <c r="U137">
        <f>DATABASE!AS8074</f>
        <v>0</v>
      </c>
      <c r="V137">
        <f>DATABASE!AT8074</f>
        <v>0</v>
      </c>
      <c r="W137">
        <f>DATABASE!AU8074</f>
        <v>2</v>
      </c>
    </row>
    <row r="138" spans="1:23" x14ac:dyDescent="0.25">
      <c r="A138" t="s">
        <v>19017</v>
      </c>
      <c r="B138" t="s">
        <v>12028</v>
      </c>
      <c r="C138" t="str">
        <f>DATABASE!B8080</f>
        <v>Lesotho</v>
      </c>
      <c r="D138" t="str">
        <f>DATABASE!C8080</f>
        <v>Africa</v>
      </c>
      <c r="E138" s="24">
        <f>DATABASE!N8080</f>
        <v>2038</v>
      </c>
      <c r="F138">
        <f>DATABASE!O8080</f>
        <v>20</v>
      </c>
      <c r="G138">
        <f>DATABASE!Q8080</f>
        <v>20</v>
      </c>
      <c r="H138" s="134">
        <f>DATABASE!M8080</f>
        <v>134.19999999999999</v>
      </c>
      <c r="I138" s="19" t="str">
        <f>DATABASE!T8080</f>
        <v>Y</v>
      </c>
      <c r="J138">
        <f>DATABASE!AE8080</f>
        <v>5</v>
      </c>
      <c r="K138">
        <f>DATABASE!AI8080</f>
        <v>3</v>
      </c>
      <c r="L138">
        <f>DATABASE!AJ8080</f>
        <v>3</v>
      </c>
      <c r="M138">
        <f>DATABASE!AK8080</f>
        <v>3</v>
      </c>
      <c r="N138">
        <f>DATABASE!AL8080</f>
        <v>3</v>
      </c>
      <c r="O138">
        <f>DATABASE!AM8080</f>
        <v>4</v>
      </c>
      <c r="P138">
        <f>DATABASE!AN8080</f>
        <v>4</v>
      </c>
      <c r="Q138">
        <f>DATABASE!AO8080</f>
        <v>2</v>
      </c>
      <c r="R138">
        <f>DATABASE!AP8080</f>
        <v>2</v>
      </c>
      <c r="S138">
        <f>DATABASE!AQ8080</f>
        <v>2</v>
      </c>
      <c r="T138">
        <f>DATABASE!AR8080</f>
        <v>2</v>
      </c>
      <c r="U138">
        <f>DATABASE!AS8080</f>
        <v>1</v>
      </c>
      <c r="V138">
        <f>DATABASE!AT8080</f>
        <v>1</v>
      </c>
      <c r="W138">
        <f>DATABASE!AU8080</f>
        <v>5</v>
      </c>
    </row>
    <row r="139" spans="1:23" x14ac:dyDescent="0.25">
      <c r="A139" t="s">
        <v>19018</v>
      </c>
      <c r="B139" t="s">
        <v>12029</v>
      </c>
      <c r="C139" t="str">
        <f>DATABASE!B8101</f>
        <v>Liberia</v>
      </c>
      <c r="D139" t="str">
        <f>DATABASE!C8101</f>
        <v>Africa</v>
      </c>
      <c r="E139" s="24">
        <f>DATABASE!N8101</f>
        <v>7953</v>
      </c>
      <c r="F139">
        <f>DATABASE!O8101</f>
        <v>45</v>
      </c>
      <c r="G139">
        <f>DATABASE!Q8101</f>
        <v>14</v>
      </c>
      <c r="H139" s="134">
        <f>DATABASE!M8101</f>
        <v>129.5</v>
      </c>
      <c r="I139" s="19" t="str">
        <f>DATABASE!T8101</f>
        <v>Y</v>
      </c>
      <c r="J139">
        <f>DATABASE!AE8101</f>
        <v>5</v>
      </c>
      <c r="K139">
        <f>DATABASE!AI8101</f>
        <v>19</v>
      </c>
      <c r="L139">
        <f>DATABASE!AJ8101</f>
        <v>13</v>
      </c>
      <c r="M139">
        <f>DATABASE!AK8101</f>
        <v>2</v>
      </c>
      <c r="N139">
        <f>DATABASE!AL8101</f>
        <v>0</v>
      </c>
      <c r="O139">
        <f>DATABASE!AM8101</f>
        <v>2</v>
      </c>
      <c r="P139">
        <f>DATABASE!AN8101</f>
        <v>1</v>
      </c>
      <c r="Q139">
        <f>DATABASE!AO8101</f>
        <v>0</v>
      </c>
      <c r="R139">
        <f>DATABASE!AP8101</f>
        <v>0</v>
      </c>
      <c r="S139">
        <f>DATABASE!AQ8101</f>
        <v>0</v>
      </c>
      <c r="T139">
        <f>DATABASE!AR8101</f>
        <v>0</v>
      </c>
      <c r="U139">
        <f>DATABASE!AS8101</f>
        <v>2</v>
      </c>
      <c r="V139">
        <f>DATABASE!AT8101</f>
        <v>0</v>
      </c>
      <c r="W139">
        <f>DATABASE!AU8101</f>
        <v>20</v>
      </c>
    </row>
    <row r="140" spans="1:23" x14ac:dyDescent="0.25">
      <c r="A140" t="s">
        <v>19019</v>
      </c>
      <c r="B140" t="s">
        <v>12030</v>
      </c>
      <c r="C140" t="str">
        <f>DATABASE!B8147</f>
        <v>Libya</v>
      </c>
      <c r="D140" t="str">
        <f>DATABASE!C8147</f>
        <v>Africa</v>
      </c>
      <c r="E140" s="24">
        <f>DATABASE!N8147</f>
        <v>3201</v>
      </c>
      <c r="F140">
        <f>DATABASE!O8147</f>
        <v>1</v>
      </c>
      <c r="G140">
        <f>DATABASE!Q8147</f>
        <v>1</v>
      </c>
      <c r="H140" s="134">
        <f>DATABASE!M8147</f>
        <v>2.2000000000000002</v>
      </c>
      <c r="I140" s="19" t="str">
        <f>DATABASE!T8147</f>
        <v>Y</v>
      </c>
      <c r="J140">
        <f>DATABASE!AE8147</f>
        <v>0</v>
      </c>
      <c r="K140">
        <f>DATABASE!AI8147</f>
        <v>0</v>
      </c>
      <c r="L140">
        <f>DATABASE!AJ8147</f>
        <v>0</v>
      </c>
      <c r="M140">
        <f>DATABASE!AK8147</f>
        <v>0</v>
      </c>
      <c r="N140">
        <f>DATABASE!AL8147</f>
        <v>0</v>
      </c>
      <c r="O140">
        <f>DATABASE!AM8147</f>
        <v>1</v>
      </c>
      <c r="P140">
        <f>DATABASE!AN8147</f>
        <v>1</v>
      </c>
      <c r="Q140">
        <f>DATABASE!AO8147</f>
        <v>0</v>
      </c>
      <c r="R140">
        <f>DATABASE!AP8147</f>
        <v>0</v>
      </c>
      <c r="S140">
        <f>DATABASE!AQ8147</f>
        <v>0</v>
      </c>
      <c r="T140">
        <f>DATABASE!AR8147</f>
        <v>0</v>
      </c>
      <c r="U140">
        <f>DATABASE!AS8147</f>
        <v>0</v>
      </c>
      <c r="V140">
        <f>DATABASE!AT8147</f>
        <v>0</v>
      </c>
      <c r="W140">
        <f>DATABASE!AU8147</f>
        <v>0</v>
      </c>
    </row>
    <row r="141" spans="1:23" x14ac:dyDescent="0.25">
      <c r="A141" t="s">
        <v>19020</v>
      </c>
      <c r="B141" t="s">
        <v>13217</v>
      </c>
      <c r="C141" t="str">
        <f>DATABASE!B8149</f>
        <v>Liechtenstein</v>
      </c>
      <c r="D141" t="str">
        <f>DATABASE!C8149</f>
        <v>Europe</v>
      </c>
      <c r="E141" s="24">
        <f>DATABASE!N8149</f>
        <v>2045</v>
      </c>
      <c r="F141">
        <f>DATABASE!O8149</f>
        <v>6</v>
      </c>
      <c r="G141">
        <f>DATABASE!Q8149</f>
        <v>6</v>
      </c>
      <c r="H141" s="134">
        <f>DATABASE!M8149</f>
        <v>6.6000000000000005</v>
      </c>
      <c r="I141" s="19" t="str">
        <f>DATABASE!T8149</f>
        <v>Y</v>
      </c>
      <c r="J141">
        <f>DATABASE!AE8149</f>
        <v>0</v>
      </c>
      <c r="K141">
        <f>DATABASE!AI8149</f>
        <v>0</v>
      </c>
      <c r="L141">
        <f>DATABASE!AJ8149</f>
        <v>0</v>
      </c>
      <c r="M141">
        <f>DATABASE!AK8149</f>
        <v>0</v>
      </c>
      <c r="N141">
        <f>DATABASE!AL8149</f>
        <v>0</v>
      </c>
      <c r="O141">
        <f>DATABASE!AM8149</f>
        <v>0</v>
      </c>
      <c r="P141">
        <f>DATABASE!AN8149</f>
        <v>0</v>
      </c>
      <c r="Q141">
        <f>DATABASE!AO8149</f>
        <v>0</v>
      </c>
      <c r="R141">
        <f>DATABASE!AP8149</f>
        <v>0</v>
      </c>
      <c r="S141">
        <f>DATABASE!AQ8149</f>
        <v>0</v>
      </c>
      <c r="T141">
        <f>DATABASE!AR8149</f>
        <v>0</v>
      </c>
      <c r="U141">
        <f>DATABASE!AS8149</f>
        <v>0</v>
      </c>
      <c r="V141">
        <f>DATABASE!AT8149</f>
        <v>0</v>
      </c>
      <c r="W141">
        <f>DATABASE!AU8149</f>
        <v>6</v>
      </c>
    </row>
    <row r="142" spans="1:23" x14ac:dyDescent="0.25">
      <c r="A142" t="s">
        <v>19021</v>
      </c>
      <c r="B142" t="s">
        <v>13213</v>
      </c>
      <c r="C142" t="str">
        <f>DATABASE!B8156</f>
        <v>Luxembourg</v>
      </c>
      <c r="D142" t="str">
        <f>DATABASE!C8156</f>
        <v>Europe</v>
      </c>
      <c r="E142" s="24">
        <f>DATABASE!N8156</f>
        <v>2274</v>
      </c>
      <c r="F142">
        <f>DATABASE!O8156</f>
        <v>1</v>
      </c>
      <c r="G142">
        <f>DATABASE!Q8156</f>
        <v>1</v>
      </c>
      <c r="H142" s="134">
        <f>DATABASE!M8156</f>
        <v>9</v>
      </c>
      <c r="I142" s="19" t="str">
        <f>DATABASE!T8156</f>
        <v>Y</v>
      </c>
      <c r="J142">
        <f>DATABASE!AE8156</f>
        <v>0</v>
      </c>
      <c r="K142">
        <f>DATABASE!AI8156</f>
        <v>0</v>
      </c>
      <c r="L142">
        <f>DATABASE!AJ8156</f>
        <v>0</v>
      </c>
      <c r="M142">
        <f>DATABASE!AK8156</f>
        <v>0</v>
      </c>
      <c r="N142">
        <f>DATABASE!AL8156</f>
        <v>0</v>
      </c>
      <c r="O142">
        <f>DATABASE!AM8156</f>
        <v>0</v>
      </c>
      <c r="P142">
        <f>DATABASE!AN8156</f>
        <v>0</v>
      </c>
      <c r="Q142">
        <f>DATABASE!AO8156</f>
        <v>0</v>
      </c>
      <c r="R142">
        <f>DATABASE!AP8156</f>
        <v>0</v>
      </c>
      <c r="S142">
        <f>DATABASE!AQ8156</f>
        <v>1</v>
      </c>
      <c r="T142">
        <f>DATABASE!AR8156</f>
        <v>1</v>
      </c>
      <c r="U142">
        <f>DATABASE!AS8156</f>
        <v>0</v>
      </c>
      <c r="V142">
        <f>DATABASE!AT8156</f>
        <v>0</v>
      </c>
      <c r="W142">
        <f>DATABASE!AU8156</f>
        <v>0</v>
      </c>
    </row>
    <row r="143" spans="1:23" x14ac:dyDescent="0.25">
      <c r="A143" t="s">
        <v>19022</v>
      </c>
      <c r="B143" t="s">
        <v>13220</v>
      </c>
      <c r="C143" t="str">
        <f>DATABASE!B8158</f>
        <v>Macedonia</v>
      </c>
      <c r="D143" t="str">
        <f>DATABASE!C8158</f>
        <v>Europe</v>
      </c>
      <c r="E143" s="24">
        <f>DATABASE!N8158</f>
        <v>2274</v>
      </c>
      <c r="F143">
        <f>DATABASE!O8158</f>
        <v>2</v>
      </c>
      <c r="G143">
        <f>DATABASE!Q8158</f>
        <v>2</v>
      </c>
      <c r="H143" s="134">
        <f>DATABASE!M8158</f>
        <v>4.8</v>
      </c>
      <c r="I143" s="19" t="str">
        <f>DATABASE!T8158</f>
        <v>Y</v>
      </c>
      <c r="J143">
        <f>DATABASE!AE8158</f>
        <v>0</v>
      </c>
      <c r="K143">
        <f>DATABASE!AI8158</f>
        <v>0</v>
      </c>
      <c r="L143">
        <f>DATABASE!AJ8158</f>
        <v>0</v>
      </c>
      <c r="M143">
        <f>DATABASE!AK8158</f>
        <v>0</v>
      </c>
      <c r="N143">
        <f>DATABASE!AL8158</f>
        <v>0</v>
      </c>
      <c r="O143">
        <f>DATABASE!AM8158</f>
        <v>0</v>
      </c>
      <c r="P143">
        <f>DATABASE!AN8158</f>
        <v>0</v>
      </c>
      <c r="Q143">
        <f>DATABASE!AO8158</f>
        <v>0</v>
      </c>
      <c r="R143">
        <f>DATABASE!AP8158</f>
        <v>0</v>
      </c>
      <c r="S143">
        <f>DATABASE!AQ8158</f>
        <v>0</v>
      </c>
      <c r="T143">
        <f>DATABASE!AR8158</f>
        <v>0</v>
      </c>
      <c r="U143">
        <f>DATABASE!AS8158</f>
        <v>0</v>
      </c>
      <c r="V143">
        <f>DATABASE!AT8158</f>
        <v>0</v>
      </c>
      <c r="W143">
        <f>DATABASE!AU8158</f>
        <v>2</v>
      </c>
    </row>
    <row r="144" spans="1:23" x14ac:dyDescent="0.25">
      <c r="A144" t="s">
        <v>19024</v>
      </c>
      <c r="B144" t="s">
        <v>12031</v>
      </c>
      <c r="C144" t="str">
        <f>DATABASE!B8186</f>
        <v>Madagascar</v>
      </c>
      <c r="D144" t="str">
        <f>DATABASE!C8186</f>
        <v>Africa</v>
      </c>
      <c r="E144" s="24">
        <f>DATABASE!N8186</f>
        <v>2782</v>
      </c>
      <c r="F144">
        <f>DATABASE!O8186</f>
        <v>31</v>
      </c>
      <c r="G144">
        <f>DATABASE!Q8186</f>
        <v>15</v>
      </c>
      <c r="H144" s="134">
        <f>DATABASE!M8186</f>
        <v>48.6</v>
      </c>
      <c r="I144" s="19" t="str">
        <f>DATABASE!T8186</f>
        <v>Y</v>
      </c>
      <c r="J144">
        <f>DATABASE!AE8186</f>
        <v>1</v>
      </c>
      <c r="K144">
        <f>DATABASE!AI8186</f>
        <v>5</v>
      </c>
      <c r="L144">
        <f>DATABASE!AJ8186</f>
        <v>5</v>
      </c>
      <c r="M144">
        <f>DATABASE!AK8186</f>
        <v>0</v>
      </c>
      <c r="N144">
        <f>DATABASE!AL8186</f>
        <v>0</v>
      </c>
      <c r="O144">
        <f>DATABASE!AM8186</f>
        <v>7</v>
      </c>
      <c r="P144">
        <f>DATABASE!AN8186</f>
        <v>3</v>
      </c>
      <c r="Q144">
        <f>DATABASE!AO8186</f>
        <v>0</v>
      </c>
      <c r="R144">
        <f>DATABASE!AP8186</f>
        <v>0</v>
      </c>
      <c r="S144">
        <f>DATABASE!AQ8186</f>
        <v>2</v>
      </c>
      <c r="T144">
        <f>DATABASE!AR8186</f>
        <v>2</v>
      </c>
      <c r="U144">
        <f>DATABASE!AS8186</f>
        <v>0</v>
      </c>
      <c r="V144">
        <f>DATABASE!AT8186</f>
        <v>0</v>
      </c>
      <c r="W144">
        <f>DATABASE!AU8186</f>
        <v>17</v>
      </c>
    </row>
    <row r="145" spans="1:23" x14ac:dyDescent="0.25">
      <c r="A145" t="s">
        <v>19023</v>
      </c>
      <c r="B145" t="s">
        <v>13268</v>
      </c>
      <c r="C145" t="str">
        <f>DATABASE!B8161</f>
        <v>Portugal</v>
      </c>
      <c r="D145" t="str">
        <f>DATABASE!C8161</f>
        <v>Europe</v>
      </c>
      <c r="E145" s="24">
        <f>DATABASE!N8161</f>
        <v>399</v>
      </c>
      <c r="F145">
        <f>DATABASE!O8161</f>
        <v>24</v>
      </c>
      <c r="G145">
        <f>DATABASE!Q8161</f>
        <v>6</v>
      </c>
      <c r="H145" s="134">
        <f>DATABASE!M8161</f>
        <v>21.7</v>
      </c>
      <c r="I145" s="19" t="str">
        <f>DATABASE!T8161</f>
        <v>Y</v>
      </c>
      <c r="J145">
        <f>DATABASE!AE8161</f>
        <v>0</v>
      </c>
      <c r="K145">
        <f>DATABASE!AI8161</f>
        <v>0</v>
      </c>
      <c r="L145">
        <f>DATABASE!AJ8161</f>
        <v>0</v>
      </c>
      <c r="M145">
        <f>DATABASE!AK8161</f>
        <v>0</v>
      </c>
      <c r="N145">
        <f>DATABASE!AL8161</f>
        <v>0</v>
      </c>
      <c r="O145">
        <f>DATABASE!AM8161</f>
        <v>0</v>
      </c>
      <c r="P145">
        <f>DATABASE!AN8161</f>
        <v>0</v>
      </c>
      <c r="Q145">
        <f>DATABASE!AO8161</f>
        <v>0</v>
      </c>
      <c r="R145">
        <f>DATABASE!AP8161</f>
        <v>0</v>
      </c>
      <c r="S145">
        <f>DATABASE!AQ8161</f>
        <v>24</v>
      </c>
      <c r="T145">
        <f>DATABASE!AR8161</f>
        <v>6</v>
      </c>
      <c r="U145">
        <f>DATABASE!AS8161</f>
        <v>0</v>
      </c>
      <c r="V145">
        <f>DATABASE!AT8161</f>
        <v>0</v>
      </c>
      <c r="W145">
        <f>DATABASE!AU8161</f>
        <v>0</v>
      </c>
    </row>
    <row r="146" spans="1:23" x14ac:dyDescent="0.25">
      <c r="A146" t="s">
        <v>19025</v>
      </c>
      <c r="B146" t="s">
        <v>12032</v>
      </c>
      <c r="C146" t="str">
        <f>DATABASE!B8218</f>
        <v>Malawi</v>
      </c>
      <c r="D146" t="str">
        <f>DATABASE!C8218</f>
        <v>Africa</v>
      </c>
      <c r="E146" s="24">
        <f>DATABASE!N8218</f>
        <v>1066</v>
      </c>
      <c r="F146">
        <f>DATABASE!O8218</f>
        <v>28</v>
      </c>
      <c r="G146">
        <f>DATABASE!Q8218</f>
        <v>9</v>
      </c>
      <c r="H146" s="134">
        <f>DATABASE!M8218</f>
        <v>15</v>
      </c>
      <c r="I146" s="19" t="str">
        <f>DATABASE!T8218</f>
        <v>Y</v>
      </c>
      <c r="J146">
        <f>DATABASE!AE8218</f>
        <v>0</v>
      </c>
      <c r="K146">
        <f>DATABASE!AI8218</f>
        <v>3</v>
      </c>
      <c r="L146">
        <f>DATABASE!AJ8218</f>
        <v>3</v>
      </c>
      <c r="M146">
        <f>DATABASE!AK8218</f>
        <v>0</v>
      </c>
      <c r="N146">
        <f>DATABASE!AL8218</f>
        <v>0</v>
      </c>
      <c r="O146">
        <f>DATABASE!AM8218</f>
        <v>2</v>
      </c>
      <c r="P146">
        <f>DATABASE!AN8218</f>
        <v>2</v>
      </c>
      <c r="Q146">
        <f>DATABASE!AO8218</f>
        <v>0</v>
      </c>
      <c r="R146">
        <f>DATABASE!AP8218</f>
        <v>0</v>
      </c>
      <c r="S146">
        <f>DATABASE!AQ8218</f>
        <v>0</v>
      </c>
      <c r="T146">
        <f>DATABASE!AR8218</f>
        <v>0</v>
      </c>
      <c r="U146">
        <f>DATABASE!AS8218</f>
        <v>0</v>
      </c>
      <c r="V146">
        <f>DATABASE!AT8218</f>
        <v>0</v>
      </c>
      <c r="W146">
        <f>DATABASE!AU8218</f>
        <v>23</v>
      </c>
    </row>
    <row r="147" spans="1:23" x14ac:dyDescent="0.25">
      <c r="A147" t="s">
        <v>19026</v>
      </c>
      <c r="B147" t="s">
        <v>14540</v>
      </c>
      <c r="C147" t="str">
        <f>DATABASE!B8247</f>
        <v>Maldives</v>
      </c>
      <c r="D147" t="str">
        <f>DATABASE!C8247</f>
        <v>Asia</v>
      </c>
      <c r="E147" s="24">
        <f>DATABASE!N8247</f>
        <v>9146</v>
      </c>
      <c r="F147">
        <f>DATABASE!O8247</f>
        <v>133</v>
      </c>
      <c r="G147">
        <f>DATABASE!Q8247</f>
        <v>59</v>
      </c>
      <c r="H147" s="134">
        <f>DATABASE!M8247</f>
        <v>164</v>
      </c>
      <c r="I147" s="19" t="str">
        <f>DATABASE!T8247</f>
        <v>Y</v>
      </c>
      <c r="J147">
        <f>DATABASE!AE8247</f>
        <v>22</v>
      </c>
      <c r="K147">
        <f>DATABASE!AI8247</f>
        <v>31</v>
      </c>
      <c r="L147">
        <f>DATABASE!AJ8247</f>
        <v>20</v>
      </c>
      <c r="M147">
        <f>DATABASE!AK8247</f>
        <v>0</v>
      </c>
      <c r="N147">
        <f>DATABASE!AL8247</f>
        <v>0</v>
      </c>
      <c r="O147">
        <f>DATABASE!AM8247</f>
        <v>13</v>
      </c>
      <c r="P147">
        <f>DATABASE!AN8247</f>
        <v>9</v>
      </c>
      <c r="Q147">
        <f>DATABASE!AO8247</f>
        <v>3</v>
      </c>
      <c r="R147">
        <f>DATABASE!AP8247</f>
        <v>0</v>
      </c>
      <c r="S147">
        <f>DATABASE!AQ8247</f>
        <v>15</v>
      </c>
      <c r="T147">
        <f>DATABASE!AR8247</f>
        <v>5</v>
      </c>
      <c r="U147">
        <f>DATABASE!AS8247</f>
        <v>4</v>
      </c>
      <c r="V147">
        <f>DATABASE!AT8247</f>
        <v>2</v>
      </c>
      <c r="W147">
        <f>DATABASE!AU8247</f>
        <v>67</v>
      </c>
    </row>
    <row r="148" spans="1:23" x14ac:dyDescent="0.25">
      <c r="A148" t="s">
        <v>19027</v>
      </c>
      <c r="B148" t="s">
        <v>12033</v>
      </c>
      <c r="C148" t="str">
        <f>DATABASE!B8381</f>
        <v>Mali</v>
      </c>
      <c r="D148" t="str">
        <f>DATABASE!C8381</f>
        <v>Africa</v>
      </c>
      <c r="E148" s="24">
        <f>DATABASE!N8381</f>
        <v>2692</v>
      </c>
      <c r="F148">
        <f>DATABASE!O8381</f>
        <v>22</v>
      </c>
      <c r="G148">
        <f>DATABASE!Q8381</f>
        <v>22</v>
      </c>
      <c r="H148" s="134">
        <f>DATABASE!M8381</f>
        <v>67</v>
      </c>
      <c r="I148" s="19" t="str">
        <f>DATABASE!T8381</f>
        <v>Y</v>
      </c>
      <c r="J148">
        <f>DATABASE!AE8381</f>
        <v>2</v>
      </c>
      <c r="K148">
        <f>DATABASE!AI8381</f>
        <v>14</v>
      </c>
      <c r="L148">
        <f>DATABASE!AJ8381</f>
        <v>14</v>
      </c>
      <c r="M148">
        <f>DATABASE!AK8381</f>
        <v>0</v>
      </c>
      <c r="N148">
        <f>DATABASE!AL8381</f>
        <v>0</v>
      </c>
      <c r="O148">
        <f>DATABASE!AM8381</f>
        <v>1</v>
      </c>
      <c r="P148">
        <f>DATABASE!AN8381</f>
        <v>1</v>
      </c>
      <c r="Q148">
        <f>DATABASE!AO8381</f>
        <v>3</v>
      </c>
      <c r="R148">
        <f>DATABASE!AP8381</f>
        <v>3</v>
      </c>
      <c r="S148">
        <f>DATABASE!AQ8381</f>
        <v>0</v>
      </c>
      <c r="T148">
        <f>DATABASE!AR8381</f>
        <v>0</v>
      </c>
      <c r="U148">
        <f>DATABASE!AS8381</f>
        <v>0</v>
      </c>
      <c r="V148">
        <f>DATABASE!AT8381</f>
        <v>0</v>
      </c>
      <c r="W148">
        <f>DATABASE!AU8381</f>
        <v>4</v>
      </c>
    </row>
    <row r="149" spans="1:23" x14ac:dyDescent="0.25">
      <c r="A149" t="s">
        <v>19028</v>
      </c>
      <c r="B149" t="s">
        <v>19196</v>
      </c>
      <c r="C149" t="str">
        <f>DATABASE!B8404</f>
        <v>Bahrain</v>
      </c>
      <c r="D149" t="str">
        <f>DATABASE!C8404</f>
        <v>Asia</v>
      </c>
      <c r="E149" s="24">
        <f>DATABASE!N8404</f>
        <v>1483</v>
      </c>
      <c r="F149">
        <f>DATABASE!O8404</f>
        <v>10</v>
      </c>
      <c r="G149">
        <f>DATABASE!Q8404</f>
        <v>10</v>
      </c>
      <c r="H149" s="134">
        <f>DATABASE!M8404</f>
        <v>49.5</v>
      </c>
      <c r="I149" s="19" t="str">
        <f>DATABASE!T8404</f>
        <v>N</v>
      </c>
      <c r="J149">
        <f>DATABASE!AE8404</f>
        <v>5</v>
      </c>
      <c r="K149">
        <f>DATABASE!AI8404</f>
        <v>5</v>
      </c>
      <c r="L149">
        <f>DATABASE!AJ8404</f>
        <v>5</v>
      </c>
      <c r="M149">
        <f>DATABASE!AK8404</f>
        <v>0</v>
      </c>
      <c r="N149">
        <f>DATABASE!AL8404</f>
        <v>0</v>
      </c>
      <c r="O149">
        <f>DATABASE!AM8404</f>
        <v>1</v>
      </c>
      <c r="P149">
        <f>DATABASE!AN8404</f>
        <v>1</v>
      </c>
      <c r="Q149">
        <f>DATABASE!AO8404</f>
        <v>0</v>
      </c>
      <c r="R149">
        <f>DATABASE!AP8404</f>
        <v>0</v>
      </c>
      <c r="S149">
        <f>DATABASE!AQ8404</f>
        <v>4</v>
      </c>
      <c r="T149">
        <f>DATABASE!AR8404</f>
        <v>4</v>
      </c>
      <c r="U149">
        <f>DATABASE!AS8404</f>
        <v>0</v>
      </c>
      <c r="V149">
        <f>DATABASE!AT8404</f>
        <v>0</v>
      </c>
      <c r="W149">
        <f>DATABASE!AU8404</f>
        <v>0</v>
      </c>
    </row>
    <row r="150" spans="1:23" x14ac:dyDescent="0.25">
      <c r="A150" t="s">
        <v>19029</v>
      </c>
      <c r="B150" t="s">
        <v>19197</v>
      </c>
      <c r="C150" t="str">
        <f>DATABASE!B8415</f>
        <v>China</v>
      </c>
      <c r="D150" t="str">
        <f>DATABASE!C8415</f>
        <v>Asia</v>
      </c>
      <c r="E150" s="24">
        <f>DATABASE!N8415</f>
        <v>159</v>
      </c>
      <c r="F150">
        <f>DATABASE!O8415</f>
        <v>22</v>
      </c>
      <c r="G150">
        <f>DATABASE!Q8415</f>
        <v>7</v>
      </c>
      <c r="H150" s="134">
        <f>DATABASE!M8415</f>
        <v>16.8</v>
      </c>
      <c r="I150" s="19" t="str">
        <f>DATABASE!T8415</f>
        <v>N</v>
      </c>
      <c r="J150">
        <f>DATABASE!AE8415</f>
        <v>4</v>
      </c>
      <c r="K150">
        <f>DATABASE!AI8415</f>
        <v>2</v>
      </c>
      <c r="L150">
        <f>DATABASE!AJ8415</f>
        <v>1</v>
      </c>
      <c r="M150">
        <f>DATABASE!AK8415</f>
        <v>0</v>
      </c>
      <c r="N150">
        <f>DATABASE!AL8415</f>
        <v>0</v>
      </c>
      <c r="O150">
        <f>DATABASE!AM8415</f>
        <v>11</v>
      </c>
      <c r="P150">
        <f>DATABASE!AN8415</f>
        <v>6</v>
      </c>
      <c r="Q150">
        <f>DATABASE!AO8415</f>
        <v>0</v>
      </c>
      <c r="R150">
        <f>DATABASE!AP8415</f>
        <v>0</v>
      </c>
      <c r="S150">
        <f>DATABASE!AQ8415</f>
        <v>0</v>
      </c>
      <c r="T150">
        <f>DATABASE!AR8415</f>
        <v>0</v>
      </c>
      <c r="U150">
        <f>DATABASE!AS8415</f>
        <v>0</v>
      </c>
      <c r="V150">
        <f>DATABASE!AT8415</f>
        <v>0</v>
      </c>
      <c r="W150">
        <f>DATABASE!AU8415</f>
        <v>0</v>
      </c>
    </row>
    <row r="151" spans="1:23" x14ac:dyDescent="0.25">
      <c r="A151" t="s">
        <v>19030</v>
      </c>
      <c r="B151" t="s">
        <v>19198</v>
      </c>
      <c r="C151" t="str">
        <f>DATABASE!B8438</f>
        <v>Marshall Is</v>
      </c>
      <c r="D151" t="str">
        <f>DATABASE!C8438</f>
        <v>Oceania</v>
      </c>
      <c r="E151" s="24">
        <f>DATABASE!N8438</f>
        <v>4182</v>
      </c>
      <c r="F151">
        <f>DATABASE!O8438</f>
        <v>52</v>
      </c>
      <c r="G151">
        <f>DATABASE!Q8438</f>
        <v>50</v>
      </c>
      <c r="H151" s="134">
        <f>DATABASE!M8438</f>
        <v>216.30000000000004</v>
      </c>
      <c r="I151" s="19" t="str">
        <f>DATABASE!T8438</f>
        <v>Y</v>
      </c>
      <c r="J151">
        <f>DATABASE!AE8438</f>
        <v>5</v>
      </c>
      <c r="K151">
        <f>DATABASE!AI8438</f>
        <v>9</v>
      </c>
      <c r="L151">
        <f>DATABASE!AJ8438</f>
        <v>9</v>
      </c>
      <c r="M151">
        <f>DATABASE!AK8438</f>
        <v>4</v>
      </c>
      <c r="N151">
        <f>DATABASE!AL8438</f>
        <v>4</v>
      </c>
      <c r="O151">
        <f>DATABASE!AM8438</f>
        <v>4</v>
      </c>
      <c r="P151">
        <f>DATABASE!AN8438</f>
        <v>4</v>
      </c>
      <c r="Q151">
        <f>DATABASE!AO8438</f>
        <v>0</v>
      </c>
      <c r="R151">
        <f>DATABASE!AP8438</f>
        <v>0</v>
      </c>
      <c r="S151">
        <f>DATABASE!AQ8438</f>
        <v>4</v>
      </c>
      <c r="T151">
        <f>DATABASE!AR8438</f>
        <v>4</v>
      </c>
      <c r="U151">
        <f>DATABASE!AS8438</f>
        <v>31</v>
      </c>
      <c r="V151">
        <f>DATABASE!AT8438</f>
        <v>29</v>
      </c>
      <c r="W151">
        <f>DATABASE!AU8438</f>
        <v>0</v>
      </c>
    </row>
    <row r="152" spans="1:23" x14ac:dyDescent="0.25">
      <c r="A152" t="s">
        <v>19031</v>
      </c>
      <c r="B152" t="s">
        <v>12893</v>
      </c>
      <c r="C152" t="str">
        <f>DATABASE!B8491</f>
        <v>Martinique</v>
      </c>
      <c r="D152" t="str">
        <f>DATABASE!C8491</f>
        <v>Nth America</v>
      </c>
      <c r="E152" s="24">
        <f>DATABASE!N8491</f>
        <v>275</v>
      </c>
      <c r="F152">
        <f>DATABASE!O8491</f>
        <v>48</v>
      </c>
      <c r="G152">
        <f>DATABASE!Q8491</f>
        <v>20</v>
      </c>
      <c r="H152" s="134">
        <f>DATABASE!M8491</f>
        <v>12.499999999999996</v>
      </c>
      <c r="I152" s="19" t="str">
        <f>DATABASE!T8491</f>
        <v>N</v>
      </c>
      <c r="J152">
        <f>DATABASE!AE8491</f>
        <v>0</v>
      </c>
      <c r="K152">
        <f>DATABASE!AI8491</f>
        <v>0</v>
      </c>
      <c r="L152">
        <f>DATABASE!AJ8491</f>
        <v>0</v>
      </c>
      <c r="M152">
        <f>DATABASE!AK8491</f>
        <v>0</v>
      </c>
      <c r="N152">
        <f>DATABASE!AL8491</f>
        <v>0</v>
      </c>
      <c r="O152">
        <f>DATABASE!AM8491</f>
        <v>38</v>
      </c>
      <c r="P152">
        <f>DATABASE!AN8491</f>
        <v>17</v>
      </c>
      <c r="Q152">
        <f>DATABASE!AO8491</f>
        <v>0</v>
      </c>
      <c r="R152">
        <f>DATABASE!AP8491</f>
        <v>0</v>
      </c>
      <c r="S152">
        <f>DATABASE!AQ8491</f>
        <v>0</v>
      </c>
      <c r="T152">
        <f>DATABASE!AR8491</f>
        <v>0</v>
      </c>
      <c r="U152">
        <f>DATABASE!AS8491</f>
        <v>10</v>
      </c>
      <c r="V152">
        <f>DATABASE!AT8491</f>
        <v>3</v>
      </c>
      <c r="W152">
        <f>DATABASE!AU8491</f>
        <v>0</v>
      </c>
    </row>
    <row r="153" spans="1:23" x14ac:dyDescent="0.25">
      <c r="A153" t="s">
        <v>19032</v>
      </c>
      <c r="B153" t="s">
        <v>12035</v>
      </c>
      <c r="C153" t="str">
        <f>DATABASE!B8540</f>
        <v>Mauritania</v>
      </c>
      <c r="D153" t="str">
        <f>DATABASE!C8540</f>
        <v>Africa</v>
      </c>
      <c r="E153" s="24">
        <f>DATABASE!N8540</f>
        <v>1244</v>
      </c>
      <c r="F153">
        <f>DATABASE!O8540</f>
        <v>3</v>
      </c>
      <c r="G153">
        <f>DATABASE!Q8540</f>
        <v>3</v>
      </c>
      <c r="H153" s="134">
        <f>DATABASE!M8540</f>
        <v>4.0500000000000007</v>
      </c>
      <c r="I153" s="19" t="str">
        <f>DATABASE!T8540</f>
        <v>Y</v>
      </c>
      <c r="J153">
        <f>DATABASE!AE8540</f>
        <v>3</v>
      </c>
      <c r="K153">
        <f>DATABASE!AI8540</f>
        <v>0</v>
      </c>
      <c r="L153">
        <f>DATABASE!AJ8540</f>
        <v>0</v>
      </c>
      <c r="M153">
        <f>DATABASE!AK8540</f>
        <v>0</v>
      </c>
      <c r="N153">
        <f>DATABASE!AL8540</f>
        <v>0</v>
      </c>
      <c r="O153">
        <f>DATABASE!AM8540</f>
        <v>3</v>
      </c>
      <c r="P153">
        <f>DATABASE!AN8540</f>
        <v>3</v>
      </c>
      <c r="Q153">
        <f>DATABASE!AO8540</f>
        <v>0</v>
      </c>
      <c r="R153">
        <f>DATABASE!AP8540</f>
        <v>0</v>
      </c>
      <c r="S153">
        <f>DATABASE!AQ8540</f>
        <v>0</v>
      </c>
      <c r="T153">
        <f>DATABASE!AR8540</f>
        <v>0</v>
      </c>
      <c r="U153">
        <f>DATABASE!AS8540</f>
        <v>0</v>
      </c>
      <c r="V153">
        <f>DATABASE!AT8540</f>
        <v>0</v>
      </c>
      <c r="W153">
        <f>DATABASE!AU8540</f>
        <v>0</v>
      </c>
    </row>
    <row r="154" spans="1:23" x14ac:dyDescent="0.25">
      <c r="A154" t="s">
        <v>19033</v>
      </c>
      <c r="B154" t="s">
        <v>12036</v>
      </c>
      <c r="C154" t="str">
        <f>DATABASE!B8544</f>
        <v>Mauritius</v>
      </c>
      <c r="D154" t="str">
        <f>DATABASE!C8544</f>
        <v>Africa</v>
      </c>
      <c r="E154" s="24">
        <f>DATABASE!N8544</f>
        <v>1273</v>
      </c>
      <c r="F154">
        <f>DATABASE!O8544</f>
        <v>79</v>
      </c>
      <c r="G154">
        <f>DATABASE!Q8544</f>
        <v>65</v>
      </c>
      <c r="H154" s="134">
        <f>DATABASE!M8544</f>
        <v>111.94999999999996</v>
      </c>
      <c r="I154" s="19" t="str">
        <f>DATABASE!T8544</f>
        <v>Y</v>
      </c>
      <c r="J154">
        <f>DATABASE!AE8544</f>
        <v>0</v>
      </c>
      <c r="K154">
        <f>DATABASE!AI8544</f>
        <v>0</v>
      </c>
      <c r="L154">
        <f>DATABASE!AJ8544</f>
        <v>0</v>
      </c>
      <c r="M154">
        <f>DATABASE!AK8544</f>
        <v>0</v>
      </c>
      <c r="N154">
        <f>DATABASE!AL8544</f>
        <v>0</v>
      </c>
      <c r="O154">
        <f>DATABASE!AM8544</f>
        <v>31</v>
      </c>
      <c r="P154">
        <f>DATABASE!AN8544</f>
        <v>25</v>
      </c>
      <c r="Q154">
        <f>DATABASE!AO8544</f>
        <v>0</v>
      </c>
      <c r="R154">
        <f>DATABASE!AP8544</f>
        <v>0</v>
      </c>
      <c r="S154">
        <f>DATABASE!AQ8544</f>
        <v>43</v>
      </c>
      <c r="T154">
        <f>DATABASE!AR8544</f>
        <v>35</v>
      </c>
      <c r="U154">
        <f>DATABASE!AS8544</f>
        <v>5</v>
      </c>
      <c r="V154">
        <f>DATABASE!AT8544</f>
        <v>5</v>
      </c>
      <c r="W154">
        <f>DATABASE!AU8544</f>
        <v>0</v>
      </c>
    </row>
    <row r="155" spans="1:23" x14ac:dyDescent="0.25">
      <c r="A155" t="s">
        <v>19034</v>
      </c>
      <c r="B155" t="s">
        <v>13282</v>
      </c>
      <c r="C155" t="str">
        <f>DATABASE!B8624</f>
        <v>Mayotte</v>
      </c>
      <c r="D155" t="str">
        <f>DATABASE!C8624</f>
        <v>Africa</v>
      </c>
      <c r="E155" s="24">
        <f>DATABASE!N8624</f>
        <v>266</v>
      </c>
      <c r="F155">
        <f>DATABASE!O8624</f>
        <v>30</v>
      </c>
      <c r="G155">
        <f>DATABASE!Q8624</f>
        <v>23</v>
      </c>
      <c r="H155" s="134">
        <f>DATABASE!M8624</f>
        <v>38.1</v>
      </c>
      <c r="I155" s="19" t="str">
        <f>DATABASE!T8624</f>
        <v>Y</v>
      </c>
      <c r="J155">
        <f>DATABASE!AE8624</f>
        <v>0</v>
      </c>
      <c r="K155">
        <f>DATABASE!AI8624</f>
        <v>0</v>
      </c>
      <c r="L155">
        <f>DATABASE!AJ8624</f>
        <v>0</v>
      </c>
      <c r="M155">
        <f>DATABASE!AK8624</f>
        <v>1</v>
      </c>
      <c r="N155">
        <f>DATABASE!AL8624</f>
        <v>1</v>
      </c>
      <c r="O155">
        <f>DATABASE!AM8624</f>
        <v>7</v>
      </c>
      <c r="P155">
        <f>DATABASE!AN8624</f>
        <v>7</v>
      </c>
      <c r="Q155">
        <f>DATABASE!AO8624</f>
        <v>0</v>
      </c>
      <c r="R155">
        <f>DATABASE!AP8624</f>
        <v>0</v>
      </c>
      <c r="S155">
        <f>DATABASE!AQ8624</f>
        <v>7</v>
      </c>
      <c r="T155">
        <f>DATABASE!AR8624</f>
        <v>2</v>
      </c>
      <c r="U155">
        <f>DATABASE!AS8624</f>
        <v>15</v>
      </c>
      <c r="V155">
        <f>DATABASE!AT8624</f>
        <v>13</v>
      </c>
      <c r="W155">
        <f>DATABASE!AU8624</f>
        <v>0</v>
      </c>
    </row>
    <row r="156" spans="1:23" x14ac:dyDescent="0.25">
      <c r="A156" t="s">
        <v>19035</v>
      </c>
      <c r="B156" t="s">
        <v>16435</v>
      </c>
      <c r="C156" t="str">
        <f>DATABASE!B8655</f>
        <v>Mexico</v>
      </c>
      <c r="D156" t="str">
        <f>DATABASE!C8655</f>
        <v>Nth America</v>
      </c>
      <c r="E156" s="24">
        <f>DATABASE!N8655</f>
        <v>4680</v>
      </c>
      <c r="F156">
        <f>DATABASE!O8655</f>
        <v>185</v>
      </c>
      <c r="G156">
        <f>DATABASE!Q8655</f>
        <v>65</v>
      </c>
      <c r="H156" s="134">
        <f>DATABASE!M8655</f>
        <v>87.09999999999998</v>
      </c>
      <c r="I156" s="19" t="str">
        <f>DATABASE!T8655</f>
        <v>Y</v>
      </c>
      <c r="J156">
        <f>DATABASE!AE8655</f>
        <v>0</v>
      </c>
      <c r="K156">
        <f>DATABASE!AI8655</f>
        <v>77</v>
      </c>
      <c r="L156">
        <f>DATABASE!AJ8655</f>
        <v>41</v>
      </c>
      <c r="M156">
        <f>DATABASE!AK8655</f>
        <v>0</v>
      </c>
      <c r="N156">
        <f>DATABASE!AL8655</f>
        <v>0</v>
      </c>
      <c r="O156">
        <f>DATABASE!AM8655</f>
        <v>35</v>
      </c>
      <c r="P156">
        <f>DATABASE!AN8655</f>
        <v>20</v>
      </c>
      <c r="Q156">
        <f>DATABASE!AO8655</f>
        <v>9</v>
      </c>
      <c r="R156">
        <f>DATABASE!AP8655</f>
        <v>1</v>
      </c>
      <c r="S156">
        <f>DATABASE!AQ8655</f>
        <v>2</v>
      </c>
      <c r="T156">
        <f>DATABASE!AR8655</f>
        <v>2</v>
      </c>
      <c r="U156">
        <f>DATABASE!AS8655</f>
        <v>0</v>
      </c>
      <c r="V156">
        <f>DATABASE!AT8655</f>
        <v>0</v>
      </c>
      <c r="W156">
        <f>DATABASE!AU8655</f>
        <v>27</v>
      </c>
    </row>
    <row r="157" spans="1:23" x14ac:dyDescent="0.25">
      <c r="A157" t="s">
        <v>19036</v>
      </c>
      <c r="B157" t="s">
        <v>15545</v>
      </c>
      <c r="C157" t="str">
        <f>DATABASE!B8841</f>
        <v>Micronesia</v>
      </c>
      <c r="D157" t="str">
        <f>DATABASE!C8841</f>
        <v>Oceania</v>
      </c>
      <c r="E157" s="24">
        <f>DATABASE!N8841</f>
        <v>2921</v>
      </c>
      <c r="F157">
        <f>DATABASE!O8841</f>
        <v>46</v>
      </c>
      <c r="G157">
        <f>DATABASE!Q8841</f>
        <v>34</v>
      </c>
      <c r="H157" s="134">
        <f>DATABASE!M8841</f>
        <v>87.85</v>
      </c>
      <c r="I157" s="19" t="str">
        <f>DATABASE!T8841</f>
        <v>Y</v>
      </c>
      <c r="J157">
        <f>DATABASE!AE8841</f>
        <v>1</v>
      </c>
      <c r="K157">
        <f>DATABASE!AI8841</f>
        <v>6</v>
      </c>
      <c r="L157">
        <f>DATABASE!AJ8841</f>
        <v>5</v>
      </c>
      <c r="M157">
        <f>DATABASE!AK8841</f>
        <v>2</v>
      </c>
      <c r="N157">
        <f>DATABASE!AL8841</f>
        <v>2</v>
      </c>
      <c r="O157">
        <f>DATABASE!AM8841</f>
        <v>9</v>
      </c>
      <c r="P157">
        <f>DATABASE!AN8841</f>
        <v>8</v>
      </c>
      <c r="Q157">
        <f>DATABASE!AO8841</f>
        <v>8</v>
      </c>
      <c r="R157">
        <f>DATABASE!AP8841</f>
        <v>5</v>
      </c>
      <c r="S157">
        <f>DATABASE!AQ8841</f>
        <v>11</v>
      </c>
      <c r="T157">
        <f>DATABASE!AR8841</f>
        <v>5</v>
      </c>
      <c r="U157">
        <f>DATABASE!AS8841</f>
        <v>10</v>
      </c>
      <c r="V157">
        <f>DATABASE!AT8841</f>
        <v>9</v>
      </c>
      <c r="W157">
        <f>DATABASE!AU8841</f>
        <v>0</v>
      </c>
    </row>
    <row r="158" spans="1:23" x14ac:dyDescent="0.25">
      <c r="A158" t="s">
        <v>19037</v>
      </c>
      <c r="B158" t="s">
        <v>17253</v>
      </c>
      <c r="C158" t="str">
        <f>DATABASE!B8888</f>
        <v>Monaco</v>
      </c>
      <c r="D158" t="str">
        <f>DATABASE!C8888</f>
        <v>Europe</v>
      </c>
      <c r="E158" s="24">
        <f>DATABASE!N8888</f>
        <v>3555</v>
      </c>
      <c r="F158">
        <f>DATABASE!O8888</f>
        <v>6</v>
      </c>
      <c r="G158">
        <f>DATABASE!Q8888</f>
        <v>6</v>
      </c>
      <c r="H158" s="134">
        <f>DATABASE!M8888</f>
        <v>12</v>
      </c>
      <c r="I158" s="19" t="str">
        <f>DATABASE!T8888</f>
        <v>Y</v>
      </c>
      <c r="J158">
        <f>DATABASE!AE8888</f>
        <v>0</v>
      </c>
      <c r="K158">
        <f>DATABASE!AI8888</f>
        <v>0</v>
      </c>
      <c r="L158">
        <f>DATABASE!AJ8888</f>
        <v>0</v>
      </c>
      <c r="M158">
        <f>DATABASE!AK8888</f>
        <v>0</v>
      </c>
      <c r="N158">
        <f>DATABASE!AL8888</f>
        <v>0</v>
      </c>
      <c r="O158">
        <f>DATABASE!AM8888</f>
        <v>0</v>
      </c>
      <c r="P158">
        <f>DATABASE!AN8888</f>
        <v>0</v>
      </c>
      <c r="Q158">
        <f>DATABASE!AO8888</f>
        <v>0</v>
      </c>
      <c r="R158">
        <f>DATABASE!AP8888</f>
        <v>0</v>
      </c>
      <c r="S158">
        <f>DATABASE!AQ8888</f>
        <v>0</v>
      </c>
      <c r="T158">
        <f>DATABASE!AR8888</f>
        <v>0</v>
      </c>
      <c r="U158">
        <f>DATABASE!AS8888</f>
        <v>0</v>
      </c>
      <c r="V158">
        <f>DATABASE!AT8888</f>
        <v>0</v>
      </c>
      <c r="W158">
        <f>DATABASE!AU8888</f>
        <v>6</v>
      </c>
    </row>
    <row r="159" spans="1:23" x14ac:dyDescent="0.25">
      <c r="A159" t="s">
        <v>19038</v>
      </c>
      <c r="B159" t="s">
        <v>14558</v>
      </c>
      <c r="C159" t="str">
        <f>DATABASE!B8895</f>
        <v>Mongolia</v>
      </c>
      <c r="D159" t="str">
        <f>DATABASE!C8895</f>
        <v>Asia</v>
      </c>
      <c r="E159" s="24">
        <f>DATABASE!N8895</f>
        <v>4152</v>
      </c>
      <c r="F159">
        <f>DATABASE!O8895</f>
        <v>12</v>
      </c>
      <c r="G159">
        <f>DATABASE!Q8895</f>
        <v>12</v>
      </c>
      <c r="H159" s="134">
        <f>DATABASE!M8895</f>
        <v>38.700000000000003</v>
      </c>
      <c r="I159" s="19" t="str">
        <f>DATABASE!T8895</f>
        <v>Y</v>
      </c>
      <c r="J159">
        <f>DATABASE!AE8895</f>
        <v>7</v>
      </c>
      <c r="K159">
        <f>DATABASE!AI8895</f>
        <v>10</v>
      </c>
      <c r="L159">
        <f>DATABASE!AJ8895</f>
        <v>10</v>
      </c>
      <c r="M159">
        <f>DATABASE!AK8895</f>
        <v>1</v>
      </c>
      <c r="N159">
        <f>DATABASE!AL8895</f>
        <v>1</v>
      </c>
      <c r="O159">
        <f>DATABASE!AM8895</f>
        <v>1</v>
      </c>
      <c r="P159">
        <f>DATABASE!AN8895</f>
        <v>1</v>
      </c>
      <c r="Q159">
        <f>DATABASE!AO8895</f>
        <v>0</v>
      </c>
      <c r="R159">
        <f>DATABASE!AP8895</f>
        <v>0</v>
      </c>
      <c r="S159">
        <f>DATABASE!AQ8895</f>
        <v>0</v>
      </c>
      <c r="T159">
        <f>DATABASE!AR8895</f>
        <v>0</v>
      </c>
      <c r="U159">
        <f>DATABASE!AS8895</f>
        <v>0</v>
      </c>
      <c r="V159">
        <f>DATABASE!AT8895</f>
        <v>0</v>
      </c>
      <c r="W159">
        <f>DATABASE!AU8895</f>
        <v>0</v>
      </c>
    </row>
    <row r="160" spans="1:23" x14ac:dyDescent="0.25">
      <c r="A160" t="s">
        <v>19039</v>
      </c>
      <c r="B160" t="s">
        <v>17254</v>
      </c>
      <c r="C160" t="str">
        <f>DATABASE!B8908</f>
        <v>Monserrat</v>
      </c>
      <c r="D160" t="str">
        <f>DATABASE!C8908</f>
        <v>Nth America</v>
      </c>
      <c r="E160" s="24">
        <f>DATABASE!N8908</f>
        <v>1956</v>
      </c>
      <c r="F160">
        <f>DATABASE!O8908</f>
        <v>131</v>
      </c>
      <c r="G160">
        <f>DATABASE!Q8908</f>
        <v>91</v>
      </c>
      <c r="H160" s="134">
        <f>DATABASE!M8908</f>
        <v>226.50000000000003</v>
      </c>
      <c r="I160" s="19" t="str">
        <f>DATABASE!T8908</f>
        <v>Y</v>
      </c>
      <c r="J160">
        <f>DATABASE!AE8908</f>
        <v>0</v>
      </c>
      <c r="K160">
        <f>DATABASE!AI8908</f>
        <v>55</v>
      </c>
      <c r="L160">
        <f>DATABASE!AJ8908</f>
        <v>43</v>
      </c>
      <c r="M160">
        <f>DATABASE!AK8908</f>
        <v>1</v>
      </c>
      <c r="N160">
        <f>DATABASE!AL8908</f>
        <v>1</v>
      </c>
      <c r="O160">
        <f>DATABASE!AM8908</f>
        <v>19</v>
      </c>
      <c r="P160">
        <f>DATABASE!AN8908</f>
        <v>9</v>
      </c>
      <c r="Q160">
        <f>DATABASE!AO8908</f>
        <v>6</v>
      </c>
      <c r="R160">
        <f>DATABASE!AP8908</f>
        <v>6</v>
      </c>
      <c r="S160">
        <f>DATABASE!AQ8908</f>
        <v>20</v>
      </c>
      <c r="T160">
        <f>DATABASE!AR8908</f>
        <v>13</v>
      </c>
      <c r="U160">
        <f>DATABASE!AS8908</f>
        <v>28</v>
      </c>
      <c r="V160">
        <f>DATABASE!AT8908</f>
        <v>19</v>
      </c>
      <c r="W160">
        <f>DATABASE!AU8908</f>
        <v>2</v>
      </c>
    </row>
    <row r="161" spans="1:23" x14ac:dyDescent="0.25">
      <c r="A161" t="s">
        <v>19040</v>
      </c>
      <c r="B161" t="s">
        <v>12004</v>
      </c>
      <c r="C161" t="str">
        <f>DATABASE!B9040</f>
        <v>Morocco</v>
      </c>
      <c r="D161" t="str">
        <f>DATABASE!C9040</f>
        <v>Africa</v>
      </c>
      <c r="E161" s="24">
        <f>DATABASE!N9040</f>
        <v>2066</v>
      </c>
      <c r="F161">
        <f>DATABASE!O9040</f>
        <v>11</v>
      </c>
      <c r="G161">
        <f>DATABASE!Q9040</f>
        <v>11</v>
      </c>
      <c r="H161" s="134">
        <f>DATABASE!M9040</f>
        <v>24</v>
      </c>
      <c r="I161" s="19" t="str">
        <f>DATABASE!T9040</f>
        <v>Y</v>
      </c>
      <c r="J161">
        <f>DATABASE!AE9040</f>
        <v>0</v>
      </c>
      <c r="K161">
        <f>DATABASE!AI9040</f>
        <v>0</v>
      </c>
      <c r="L161">
        <f>DATABASE!AJ9040</f>
        <v>0</v>
      </c>
      <c r="M161">
        <f>DATABASE!AK9040</f>
        <v>0</v>
      </c>
      <c r="N161">
        <f>DATABASE!AL9040</f>
        <v>0</v>
      </c>
      <c r="O161">
        <f>DATABASE!AM9040</f>
        <v>0</v>
      </c>
      <c r="P161">
        <f>DATABASE!AN9040</f>
        <v>0</v>
      </c>
      <c r="Q161">
        <f>DATABASE!AO9040</f>
        <v>0</v>
      </c>
      <c r="R161">
        <f>DATABASE!AP9040</f>
        <v>0</v>
      </c>
      <c r="S161">
        <f>DATABASE!AQ9040</f>
        <v>0</v>
      </c>
      <c r="T161">
        <f>DATABASE!AR9040</f>
        <v>0</v>
      </c>
      <c r="U161">
        <f>DATABASE!AS9040</f>
        <v>0</v>
      </c>
      <c r="V161">
        <f>DATABASE!AT9040</f>
        <v>0</v>
      </c>
      <c r="W161">
        <f>DATABASE!AU9040</f>
        <v>11</v>
      </c>
    </row>
    <row r="162" spans="1:23" x14ac:dyDescent="0.25">
      <c r="A162" t="s">
        <v>19041</v>
      </c>
      <c r="B162" t="s">
        <v>12037</v>
      </c>
      <c r="C162" t="str">
        <f>DATABASE!B9052</f>
        <v>Mozambique</v>
      </c>
      <c r="D162" t="str">
        <f>DATABASE!C9052</f>
        <v>Africa</v>
      </c>
      <c r="E162" s="24">
        <f>DATABASE!N9052</f>
        <v>10039</v>
      </c>
      <c r="F162">
        <f>DATABASE!O9052</f>
        <v>214</v>
      </c>
      <c r="G162">
        <f>DATABASE!Q9052</f>
        <v>168</v>
      </c>
      <c r="H162" s="134">
        <f>DATABASE!M9052</f>
        <v>295.29999999999995</v>
      </c>
      <c r="I162" s="19" t="str">
        <f>DATABASE!T9052</f>
        <v>Y</v>
      </c>
      <c r="J162">
        <f>DATABASE!AE9052</f>
        <v>29</v>
      </c>
      <c r="K162">
        <f>DATABASE!AI9052</f>
        <v>68</v>
      </c>
      <c r="L162">
        <f>DATABASE!AJ9052</f>
        <v>60</v>
      </c>
      <c r="M162">
        <f>DATABASE!AK9052</f>
        <v>2</v>
      </c>
      <c r="N162">
        <f>DATABASE!AL9052</f>
        <v>2</v>
      </c>
      <c r="O162">
        <f>DATABASE!AM9052</f>
        <v>24</v>
      </c>
      <c r="P162">
        <f>DATABASE!AN9052</f>
        <v>21</v>
      </c>
      <c r="Q162">
        <f>DATABASE!AO9052</f>
        <v>12</v>
      </c>
      <c r="R162">
        <f>DATABASE!AP9052</f>
        <v>5</v>
      </c>
      <c r="S162">
        <f>DATABASE!AQ9052</f>
        <v>0</v>
      </c>
      <c r="T162">
        <f>DATABASE!AR9052</f>
        <v>0</v>
      </c>
      <c r="U162">
        <f>DATABASE!AS9052</f>
        <v>0</v>
      </c>
      <c r="V162">
        <f>DATABASE!AT9052</f>
        <v>0</v>
      </c>
      <c r="W162">
        <f>DATABASE!AU9052</f>
        <v>108</v>
      </c>
    </row>
    <row r="163" spans="1:23" x14ac:dyDescent="0.25">
      <c r="A163" t="s">
        <v>19042</v>
      </c>
      <c r="B163" t="s">
        <v>13276</v>
      </c>
      <c r="C163" t="str">
        <f>DATABASE!B9267</f>
        <v>Myanmar</v>
      </c>
      <c r="D163" t="str">
        <f>DATABASE!C9267</f>
        <v>Asia</v>
      </c>
      <c r="E163" s="24">
        <f>DATABASE!N9267</f>
        <v>3201</v>
      </c>
      <c r="F163">
        <f>DATABASE!O9267</f>
        <v>1</v>
      </c>
      <c r="G163">
        <f>DATABASE!Q9267</f>
        <v>0</v>
      </c>
      <c r="H163" s="134">
        <f>DATABASE!M9267</f>
        <v>0</v>
      </c>
      <c r="I163" s="19" t="str">
        <f>DATABASE!T9267</f>
        <v>Y</v>
      </c>
      <c r="J163">
        <f>DATABASE!AE9267</f>
        <v>0</v>
      </c>
      <c r="K163">
        <f>DATABASE!AI9267</f>
        <v>0</v>
      </c>
      <c r="L163">
        <f>DATABASE!AJ9267</f>
        <v>0</v>
      </c>
      <c r="M163">
        <f>DATABASE!AK9267</f>
        <v>0</v>
      </c>
      <c r="N163">
        <f>DATABASE!AL9267</f>
        <v>0</v>
      </c>
      <c r="O163">
        <f>DATABASE!AM9267</f>
        <v>0</v>
      </c>
      <c r="P163">
        <f>DATABASE!AN9267</f>
        <v>0</v>
      </c>
      <c r="Q163">
        <f>DATABASE!AO9267</f>
        <v>0</v>
      </c>
      <c r="R163">
        <f>DATABASE!AP9267</f>
        <v>0</v>
      </c>
      <c r="S163">
        <f>DATABASE!AQ9267</f>
        <v>0</v>
      </c>
      <c r="T163">
        <f>DATABASE!AR9267</f>
        <v>0</v>
      </c>
      <c r="U163">
        <f>DATABASE!AS9267</f>
        <v>0</v>
      </c>
      <c r="V163">
        <f>DATABASE!AT9267</f>
        <v>0</v>
      </c>
      <c r="W163">
        <f>DATABASE!AU9267</f>
        <v>1</v>
      </c>
    </row>
    <row r="164" spans="1:23" x14ac:dyDescent="0.25">
      <c r="A164" t="s">
        <v>19043</v>
      </c>
      <c r="B164" t="s">
        <v>19199</v>
      </c>
      <c r="C164" t="str">
        <f>DATABASE!B9269</f>
        <v>Azerbaijan</v>
      </c>
      <c r="D164" t="str">
        <f>DATABASE!C9269</f>
        <v>Asia</v>
      </c>
      <c r="E164" s="24">
        <f>DATABASE!N9269</f>
        <v>221</v>
      </c>
      <c r="F164">
        <f>DATABASE!O9269</f>
        <v>9</v>
      </c>
      <c r="G164">
        <f>DATABASE!Q9269</f>
        <v>9</v>
      </c>
      <c r="H164" s="134">
        <f>DATABASE!M9269</f>
        <v>9.1999999999999993</v>
      </c>
      <c r="I164" s="19" t="str">
        <f>DATABASE!T9269</f>
        <v>Y</v>
      </c>
      <c r="J164">
        <f>DATABASE!AE9269</f>
        <v>0</v>
      </c>
      <c r="K164">
        <f>DATABASE!AI9269</f>
        <v>0</v>
      </c>
      <c r="L164">
        <f>DATABASE!AJ9269</f>
        <v>0</v>
      </c>
      <c r="M164">
        <f>DATABASE!AK9269</f>
        <v>0</v>
      </c>
      <c r="N164">
        <f>DATABASE!AL9269</f>
        <v>0</v>
      </c>
      <c r="O164">
        <f>DATABASE!AM9269</f>
        <v>0</v>
      </c>
      <c r="P164">
        <f>DATABASE!AN9269</f>
        <v>0</v>
      </c>
      <c r="Q164">
        <f>DATABASE!AO9269</f>
        <v>0</v>
      </c>
      <c r="R164">
        <f>DATABASE!AP9269</f>
        <v>0</v>
      </c>
      <c r="S164">
        <f>DATABASE!AQ9269</f>
        <v>0</v>
      </c>
      <c r="T164">
        <f>DATABASE!AR9269</f>
        <v>0</v>
      </c>
      <c r="U164">
        <f>DATABASE!AS9269</f>
        <v>0</v>
      </c>
      <c r="V164">
        <f>DATABASE!AT9269</f>
        <v>0</v>
      </c>
      <c r="W164">
        <f>DATABASE!AU9269</f>
        <v>9</v>
      </c>
    </row>
    <row r="165" spans="1:23" x14ac:dyDescent="0.25">
      <c r="A165" t="s">
        <v>19044</v>
      </c>
      <c r="B165" t="s">
        <v>12038</v>
      </c>
      <c r="C165" t="str">
        <f>DATABASE!B9279</f>
        <v>Namibia</v>
      </c>
      <c r="D165" t="str">
        <f>DATABASE!C9279</f>
        <v>Africa</v>
      </c>
      <c r="E165" s="24">
        <f>DATABASE!N9279</f>
        <v>968</v>
      </c>
      <c r="F165">
        <f>DATABASE!O9279</f>
        <v>18</v>
      </c>
      <c r="G165">
        <f>DATABASE!Q9279</f>
        <v>18</v>
      </c>
      <c r="H165" s="134">
        <f>DATABASE!M9279</f>
        <v>27.7</v>
      </c>
      <c r="I165" s="19" t="str">
        <f>DATABASE!T9279</f>
        <v>Y</v>
      </c>
      <c r="J165">
        <f>DATABASE!AE9279</f>
        <v>0</v>
      </c>
      <c r="K165">
        <f>DATABASE!AI9279</f>
        <v>2</v>
      </c>
      <c r="L165">
        <f>DATABASE!AJ9279</f>
        <v>2</v>
      </c>
      <c r="M165">
        <f>DATABASE!AK9279</f>
        <v>1</v>
      </c>
      <c r="N165">
        <f>DATABASE!AL9279</f>
        <v>1</v>
      </c>
      <c r="O165">
        <f>DATABASE!AM9279</f>
        <v>0</v>
      </c>
      <c r="P165">
        <f>DATABASE!AN9279</f>
        <v>0</v>
      </c>
      <c r="Q165">
        <f>DATABASE!AO9279</f>
        <v>1</v>
      </c>
      <c r="R165">
        <f>DATABASE!AP9279</f>
        <v>1</v>
      </c>
      <c r="S165">
        <f>DATABASE!AQ9279</f>
        <v>0</v>
      </c>
      <c r="T165">
        <f>DATABASE!AR9279</f>
        <v>0</v>
      </c>
      <c r="U165">
        <f>DATABASE!AS9279</f>
        <v>0</v>
      </c>
      <c r="V165">
        <f>DATABASE!AT9279</f>
        <v>0</v>
      </c>
      <c r="W165">
        <f>DATABASE!AU9279</f>
        <v>14</v>
      </c>
    </row>
    <row r="166" spans="1:23" x14ac:dyDescent="0.25">
      <c r="A166" t="s">
        <v>19045</v>
      </c>
      <c r="B166" t="s">
        <v>15547</v>
      </c>
      <c r="C166" t="str">
        <f>DATABASE!B9298</f>
        <v>Nauru</v>
      </c>
      <c r="D166" t="str">
        <f>DATABASE!C9298</f>
        <v>Oceania</v>
      </c>
      <c r="E166" s="24">
        <f>DATABASE!N9298</f>
        <v>734</v>
      </c>
      <c r="F166">
        <f>DATABASE!O9298</f>
        <v>27</v>
      </c>
      <c r="G166">
        <f>DATABASE!Q9298</f>
        <v>27</v>
      </c>
      <c r="H166" s="134">
        <f>DATABASE!M9298</f>
        <v>121.99999999999999</v>
      </c>
      <c r="I166" s="19" t="str">
        <f>DATABASE!T9298</f>
        <v>Y</v>
      </c>
      <c r="J166">
        <f>DATABASE!AE9298</f>
        <v>0</v>
      </c>
      <c r="K166">
        <f>DATABASE!AI9298</f>
        <v>3</v>
      </c>
      <c r="L166">
        <f>DATABASE!AJ9298</f>
        <v>3</v>
      </c>
      <c r="M166">
        <f>DATABASE!AK9298</f>
        <v>3</v>
      </c>
      <c r="N166">
        <f>DATABASE!AL9298</f>
        <v>3</v>
      </c>
      <c r="O166">
        <f>DATABASE!AM9298</f>
        <v>3</v>
      </c>
      <c r="P166">
        <f>DATABASE!AN9298</f>
        <v>3</v>
      </c>
      <c r="Q166">
        <f>DATABASE!AO9298</f>
        <v>0</v>
      </c>
      <c r="R166">
        <f>DATABASE!AP9298</f>
        <v>0</v>
      </c>
      <c r="S166">
        <f>DATABASE!AQ9298</f>
        <v>2</v>
      </c>
      <c r="T166">
        <f>DATABASE!AR9298</f>
        <v>2</v>
      </c>
      <c r="U166">
        <f>DATABASE!AS9298</f>
        <v>16</v>
      </c>
      <c r="V166">
        <f>DATABASE!AT9298</f>
        <v>16</v>
      </c>
      <c r="W166">
        <f>DATABASE!AU9298</f>
        <v>0</v>
      </c>
    </row>
    <row r="167" spans="1:23" x14ac:dyDescent="0.25">
      <c r="A167" t="s">
        <v>19046</v>
      </c>
      <c r="B167" t="s">
        <v>14560</v>
      </c>
      <c r="C167" t="str">
        <f>DATABASE!B9326</f>
        <v>Nepal</v>
      </c>
      <c r="D167" t="str">
        <f>DATABASE!C9326</f>
        <v>Asia</v>
      </c>
      <c r="E167" s="24">
        <f>DATABASE!N9326</f>
        <v>1380</v>
      </c>
      <c r="F167">
        <f>DATABASE!O9326</f>
        <v>3</v>
      </c>
      <c r="G167">
        <f>DATABASE!Q9326</f>
        <v>3</v>
      </c>
      <c r="H167" s="134">
        <f>DATABASE!M9326</f>
        <v>14.3</v>
      </c>
      <c r="I167" s="19" t="str">
        <f>DATABASE!T9326</f>
        <v>Y</v>
      </c>
      <c r="J167">
        <f>DATABASE!AE9326</f>
        <v>3</v>
      </c>
      <c r="K167">
        <f>DATABASE!AI9326</f>
        <v>1</v>
      </c>
      <c r="L167">
        <f>DATABASE!AJ9326</f>
        <v>1</v>
      </c>
      <c r="M167">
        <f>DATABASE!AK9326</f>
        <v>0</v>
      </c>
      <c r="N167">
        <f>DATABASE!AL9326</f>
        <v>0</v>
      </c>
      <c r="O167">
        <f>DATABASE!AM9326</f>
        <v>2</v>
      </c>
      <c r="P167">
        <f>DATABASE!AN9326</f>
        <v>2</v>
      </c>
      <c r="Q167">
        <f>DATABASE!AO9326</f>
        <v>0</v>
      </c>
      <c r="R167">
        <f>DATABASE!AP9326</f>
        <v>0</v>
      </c>
      <c r="S167">
        <f>DATABASE!AQ9326</f>
        <v>0</v>
      </c>
      <c r="T167">
        <f>DATABASE!AR9326</f>
        <v>0</v>
      </c>
      <c r="U167">
        <f>DATABASE!AS9326</f>
        <v>0</v>
      </c>
      <c r="V167">
        <f>DATABASE!AT9326</f>
        <v>0</v>
      </c>
      <c r="W167">
        <f>DATABASE!AU9326</f>
        <v>0</v>
      </c>
    </row>
    <row r="168" spans="1:23" x14ac:dyDescent="0.25">
      <c r="A168" t="s">
        <v>19047</v>
      </c>
      <c r="B168" t="s">
        <v>19200</v>
      </c>
      <c r="C168" t="str">
        <f>DATABASE!B9330</f>
        <v>Aruba, Curacao, Sint Maarten</v>
      </c>
      <c r="D168" t="str">
        <f>DATABASE!C9330</f>
        <v>Nth America</v>
      </c>
      <c r="E168" s="24">
        <f>DATABASE!N9330</f>
        <v>1892</v>
      </c>
      <c r="F168">
        <f>DATABASE!O9330</f>
        <v>91</v>
      </c>
      <c r="G168">
        <f>DATABASE!Q9330</f>
        <v>90</v>
      </c>
      <c r="H168" s="134">
        <f>DATABASE!M9330</f>
        <v>186.75</v>
      </c>
      <c r="I168" s="19" t="str">
        <f>DATABASE!T9330</f>
        <v>N</v>
      </c>
      <c r="J168">
        <f>DATABASE!AE9330</f>
        <v>0</v>
      </c>
      <c r="K168">
        <f>DATABASE!AI9330</f>
        <v>14</v>
      </c>
      <c r="L168">
        <f>DATABASE!AJ9330</f>
        <v>14</v>
      </c>
      <c r="M168">
        <f>DATABASE!AK9330</f>
        <v>0</v>
      </c>
      <c r="N168">
        <f>DATABASE!AL9330</f>
        <v>0</v>
      </c>
      <c r="O168">
        <f>DATABASE!AM9330</f>
        <v>24</v>
      </c>
      <c r="P168">
        <f>DATABASE!AN9330</f>
        <v>23</v>
      </c>
      <c r="Q168">
        <f>DATABASE!AO9330</f>
        <v>0</v>
      </c>
      <c r="R168">
        <f>DATABASE!AP9330</f>
        <v>0</v>
      </c>
      <c r="S168">
        <f>DATABASE!AQ9330</f>
        <v>4</v>
      </c>
      <c r="T168">
        <f>DATABASE!AR9330</f>
        <v>4</v>
      </c>
      <c r="U168">
        <f>DATABASE!AS9330</f>
        <v>49</v>
      </c>
      <c r="V168">
        <f>DATABASE!AT9330</f>
        <v>49</v>
      </c>
      <c r="W168">
        <f>DATABASE!AU9330</f>
        <v>0</v>
      </c>
    </row>
    <row r="169" spans="1:23" x14ac:dyDescent="0.25">
      <c r="A169" t="s">
        <v>20192</v>
      </c>
      <c r="B169" t="s">
        <v>22317</v>
      </c>
      <c r="C169" t="str">
        <f>DATABASE!B9422</f>
        <v>Bonaire, Sint Eustatius, and Saba</v>
      </c>
      <c r="D169" t="str">
        <f>DATABASE!C9422</f>
        <v>Asia</v>
      </c>
      <c r="E169" s="24">
        <f>DATABASE!N9422</f>
        <v>42</v>
      </c>
      <c r="F169">
        <f>DATABASE!O9422</f>
        <v>4</v>
      </c>
      <c r="G169">
        <f>DATABASE!Q9422</f>
        <v>4</v>
      </c>
      <c r="H169" s="134">
        <f>DATABASE!M9422</f>
        <v>12.8</v>
      </c>
      <c r="I169" s="19" t="str">
        <f>DATABASE!T9422</f>
        <v>N</v>
      </c>
      <c r="J169">
        <f>DATABASE!AE9422</f>
        <v>3</v>
      </c>
      <c r="K169">
        <f>DATABASE!AI9422</f>
        <v>0</v>
      </c>
      <c r="L169">
        <f>DATABASE!AJ9422</f>
        <v>0</v>
      </c>
      <c r="M169">
        <f>DATABASE!AK9422</f>
        <v>0</v>
      </c>
      <c r="N169">
        <f>DATABASE!AL9422</f>
        <v>0</v>
      </c>
      <c r="O169">
        <f>DATABASE!AM9422</f>
        <v>0</v>
      </c>
      <c r="P169">
        <f>DATABASE!AN9422</f>
        <v>0</v>
      </c>
      <c r="Q169">
        <f>DATABASE!AO9422</f>
        <v>0</v>
      </c>
      <c r="R169">
        <f>DATABASE!AP9422</f>
        <v>0</v>
      </c>
      <c r="S169">
        <f>DATABASE!AQ9422</f>
        <v>0</v>
      </c>
      <c r="T169">
        <f>DATABASE!AR9422</f>
        <v>0</v>
      </c>
      <c r="U169">
        <f>DATABASE!AS9422</f>
        <v>4</v>
      </c>
      <c r="V169">
        <f>DATABASE!AT9422</f>
        <v>4</v>
      </c>
      <c r="W169">
        <f>DATABASE!AU9422</f>
        <v>0</v>
      </c>
    </row>
    <row r="170" spans="1:23" x14ac:dyDescent="0.25">
      <c r="A170" t="s">
        <v>19048</v>
      </c>
      <c r="B170" t="s">
        <v>19201</v>
      </c>
      <c r="C170" t="str">
        <f>DATABASE!B9427</f>
        <v>Indonesia</v>
      </c>
      <c r="D170" t="str">
        <f>DATABASE!C9427</f>
        <v>Asia</v>
      </c>
      <c r="E170" s="24">
        <f>DATABASE!N9427</f>
        <v>384</v>
      </c>
      <c r="F170">
        <f>DATABASE!O9427</f>
        <v>62</v>
      </c>
      <c r="G170">
        <f>DATABASE!Q9427</f>
        <v>62</v>
      </c>
      <c r="H170" s="134">
        <f>DATABASE!M9427</f>
        <v>149.39999999999992</v>
      </c>
      <c r="I170" s="19" t="str">
        <f>DATABASE!T9427</f>
        <v>N</v>
      </c>
      <c r="J170">
        <f>DATABASE!AE9427</f>
        <v>4</v>
      </c>
      <c r="K170">
        <f>DATABASE!AI9427</f>
        <v>9</v>
      </c>
      <c r="L170">
        <f>DATABASE!AJ9427</f>
        <v>9</v>
      </c>
      <c r="M170">
        <f>DATABASE!AK9427</f>
        <v>0</v>
      </c>
      <c r="N170">
        <f>DATABASE!AL9427</f>
        <v>0</v>
      </c>
      <c r="O170">
        <f>DATABASE!AM9427</f>
        <v>50</v>
      </c>
      <c r="P170">
        <f>DATABASE!AN9427</f>
        <v>50</v>
      </c>
      <c r="Q170">
        <f>DATABASE!AO9427</f>
        <v>2</v>
      </c>
      <c r="R170">
        <f>DATABASE!AP9427</f>
        <v>2</v>
      </c>
      <c r="S170">
        <f>DATABASE!AQ9427</f>
        <v>1</v>
      </c>
      <c r="T170">
        <f>DATABASE!AR9427</f>
        <v>1</v>
      </c>
      <c r="U170">
        <f>DATABASE!AS9427</f>
        <v>0</v>
      </c>
      <c r="V170">
        <f>DATABASE!AT9427</f>
        <v>0</v>
      </c>
      <c r="W170">
        <f>DATABASE!AU9427</f>
        <v>0</v>
      </c>
    </row>
    <row r="171" spans="1:23" x14ac:dyDescent="0.25">
      <c r="A171" t="s">
        <v>19049</v>
      </c>
      <c r="B171" t="s">
        <v>4646</v>
      </c>
      <c r="C171" t="str">
        <f>DATABASE!B9490</f>
        <v>St Kitts and Nevis</v>
      </c>
      <c r="D171" t="str">
        <f>DATABASE!C9490</f>
        <v>Nth America</v>
      </c>
      <c r="E171" s="24">
        <f>DATABASE!N9490</f>
        <v>3458</v>
      </c>
      <c r="F171">
        <f>DATABASE!O9490</f>
        <v>100</v>
      </c>
      <c r="G171">
        <f>DATABASE!Q9490</f>
        <v>42</v>
      </c>
      <c r="H171" s="134">
        <f>DATABASE!M9490</f>
        <v>112.85000000000001</v>
      </c>
      <c r="I171" s="19" t="str">
        <f>DATABASE!T9490</f>
        <v>Y</v>
      </c>
      <c r="J171">
        <f>DATABASE!AE9490</f>
        <v>6</v>
      </c>
      <c r="K171">
        <f>DATABASE!AI9490</f>
        <v>21</v>
      </c>
      <c r="L171">
        <f>DATABASE!AJ9490</f>
        <v>15</v>
      </c>
      <c r="M171">
        <f>DATABASE!AK9490</f>
        <v>0</v>
      </c>
      <c r="N171">
        <f>DATABASE!AL9490</f>
        <v>0</v>
      </c>
      <c r="O171">
        <f>DATABASE!AM9490</f>
        <v>56</v>
      </c>
      <c r="P171">
        <f>DATABASE!AN9490</f>
        <v>17</v>
      </c>
      <c r="Q171">
        <f>DATABASE!AO9490</f>
        <v>3</v>
      </c>
      <c r="R171">
        <f>DATABASE!AP9490</f>
        <v>3</v>
      </c>
      <c r="S171">
        <f>DATABASE!AQ9490</f>
        <v>12</v>
      </c>
      <c r="T171">
        <f>DATABASE!AR9490</f>
        <v>3</v>
      </c>
      <c r="U171">
        <f>DATABASE!AS9490</f>
        <v>8</v>
      </c>
      <c r="V171">
        <f>DATABASE!AT9490</f>
        <v>4</v>
      </c>
      <c r="W171">
        <f>DATABASE!AU9490</f>
        <v>0</v>
      </c>
    </row>
    <row r="172" spans="1:23" x14ac:dyDescent="0.25">
      <c r="A172" t="s">
        <v>19050</v>
      </c>
      <c r="B172" t="s">
        <v>15581</v>
      </c>
      <c r="C172" t="str">
        <f>DATABASE!B9591</f>
        <v>New Caledonia</v>
      </c>
      <c r="D172" t="str">
        <f>DATABASE!C9591</f>
        <v>Oceania</v>
      </c>
      <c r="E172" s="24">
        <f>DATABASE!N9591</f>
        <v>1818</v>
      </c>
      <c r="F172">
        <f>DATABASE!O9591</f>
        <v>11</v>
      </c>
      <c r="G172">
        <f>DATABASE!Q9591</f>
        <v>11</v>
      </c>
      <c r="H172" s="134">
        <f>DATABASE!M9591</f>
        <v>31.700000000000003</v>
      </c>
      <c r="I172" s="19" t="str">
        <f>DATABASE!T9591</f>
        <v>Y</v>
      </c>
      <c r="J172">
        <f>DATABASE!AE9591</f>
        <v>1</v>
      </c>
      <c r="K172">
        <f>DATABASE!AI9591</f>
        <v>1</v>
      </c>
      <c r="L172">
        <f>DATABASE!AJ9591</f>
        <v>1</v>
      </c>
      <c r="M172">
        <f>DATABASE!AK9591</f>
        <v>1</v>
      </c>
      <c r="N172">
        <f>DATABASE!AL9591</f>
        <v>1</v>
      </c>
      <c r="O172">
        <f>DATABASE!AM9591</f>
        <v>2</v>
      </c>
      <c r="P172">
        <f>DATABASE!AN9591</f>
        <v>2</v>
      </c>
      <c r="Q172">
        <f>DATABASE!AO9591</f>
        <v>0</v>
      </c>
      <c r="R172">
        <f>DATABASE!AP9591</f>
        <v>0</v>
      </c>
      <c r="S172">
        <f>DATABASE!AQ9591</f>
        <v>0</v>
      </c>
      <c r="T172">
        <f>DATABASE!AR9591</f>
        <v>0</v>
      </c>
      <c r="U172">
        <f>DATABASE!AS9591</f>
        <v>3</v>
      </c>
      <c r="V172">
        <f>DATABASE!AT9591</f>
        <v>3</v>
      </c>
      <c r="W172">
        <f>DATABASE!AU9591</f>
        <v>4</v>
      </c>
    </row>
    <row r="173" spans="1:23" x14ac:dyDescent="0.25">
      <c r="A173" t="s">
        <v>19051</v>
      </c>
      <c r="B173" t="s">
        <v>19202</v>
      </c>
      <c r="C173" t="str">
        <f>DATABASE!B9603</f>
        <v>PNG</v>
      </c>
      <c r="D173" t="str">
        <f>DATABASE!C9603</f>
        <v>Oceania</v>
      </c>
      <c r="E173" s="24">
        <f>DATABASE!N9603</f>
        <v>109</v>
      </c>
      <c r="F173">
        <f>DATABASE!O9603</f>
        <v>16</v>
      </c>
      <c r="G173">
        <f>DATABASE!Q9603</f>
        <v>4</v>
      </c>
      <c r="H173" s="134">
        <f>DATABASE!M9603</f>
        <v>13</v>
      </c>
      <c r="I173" s="19" t="str">
        <f>DATABASE!T9603</f>
        <v>N</v>
      </c>
      <c r="J173">
        <f>DATABASE!AE9603</f>
        <v>0</v>
      </c>
      <c r="K173">
        <f>DATABASE!AI9603</f>
        <v>0</v>
      </c>
      <c r="L173">
        <f>DATABASE!AJ9603</f>
        <v>0</v>
      </c>
      <c r="M173">
        <f>DATABASE!AK9603</f>
        <v>0</v>
      </c>
      <c r="N173">
        <f>DATABASE!AL9603</f>
        <v>0</v>
      </c>
      <c r="O173">
        <f>DATABASE!AM9603</f>
        <v>0</v>
      </c>
      <c r="P173">
        <f>DATABASE!AN9603</f>
        <v>0</v>
      </c>
      <c r="Q173">
        <f>DATABASE!AO9603</f>
        <v>0</v>
      </c>
      <c r="R173">
        <f>DATABASE!AP9603</f>
        <v>0</v>
      </c>
      <c r="S173">
        <f>DATABASE!AQ9603</f>
        <v>16</v>
      </c>
      <c r="T173">
        <f>DATABASE!AR9603</f>
        <v>4</v>
      </c>
      <c r="U173">
        <f>DATABASE!AS9603</f>
        <v>0</v>
      </c>
      <c r="V173">
        <f>DATABASE!AT9603</f>
        <v>0</v>
      </c>
      <c r="W173">
        <f>DATABASE!AU9603</f>
        <v>0</v>
      </c>
    </row>
    <row r="174" spans="1:23" x14ac:dyDescent="0.25">
      <c r="A174" t="s">
        <v>19052</v>
      </c>
      <c r="B174" t="s">
        <v>19241</v>
      </c>
      <c r="C174" t="str">
        <f>DATABASE!B9620</f>
        <v>Vanuatu</v>
      </c>
      <c r="D174" t="str">
        <f>DATABASE!C9620</f>
        <v>Oceania</v>
      </c>
      <c r="E174" s="24">
        <f>DATABASE!N9620</f>
        <v>281</v>
      </c>
      <c r="F174">
        <f>DATABASE!O9620</f>
        <v>61</v>
      </c>
      <c r="G174">
        <f>DATABASE!Q9620</f>
        <v>44</v>
      </c>
      <c r="H174" s="134">
        <f>DATABASE!M9620</f>
        <v>68.850000000000023</v>
      </c>
      <c r="I174" s="19" t="str">
        <f>DATABASE!T9620</f>
        <v>N</v>
      </c>
      <c r="J174">
        <f>DATABASE!AE9620</f>
        <v>0</v>
      </c>
      <c r="K174">
        <f>DATABASE!AI9620</f>
        <v>4</v>
      </c>
      <c r="L174">
        <f>DATABASE!AJ9620</f>
        <v>4</v>
      </c>
      <c r="M174">
        <f>DATABASE!AK9620</f>
        <v>0</v>
      </c>
      <c r="N174">
        <f>DATABASE!AL9620</f>
        <v>0</v>
      </c>
      <c r="O174">
        <f>DATABASE!AM9620</f>
        <v>23</v>
      </c>
      <c r="P174">
        <f>DATABASE!AN9620</f>
        <v>14</v>
      </c>
      <c r="Q174">
        <f>DATABASE!AO9620</f>
        <v>0</v>
      </c>
      <c r="R174">
        <f>DATABASE!AP9620</f>
        <v>0</v>
      </c>
      <c r="S174">
        <f>DATABASE!AQ9620</f>
        <v>5</v>
      </c>
      <c r="T174">
        <f>DATABASE!AR9620</f>
        <v>5</v>
      </c>
      <c r="U174">
        <f>DATABASE!AS9620</f>
        <v>24</v>
      </c>
      <c r="V174">
        <f>DATABASE!AT9620</f>
        <v>21</v>
      </c>
      <c r="W174">
        <f>DATABASE!AU9620</f>
        <v>0</v>
      </c>
    </row>
    <row r="175" spans="1:23" x14ac:dyDescent="0.25">
      <c r="A175" t="s">
        <v>19053</v>
      </c>
      <c r="B175" t="s">
        <v>19242</v>
      </c>
      <c r="C175" t="str">
        <f>DATABASE!B9682</f>
        <v>Vanuatu</v>
      </c>
      <c r="D175" t="str">
        <f>DATABASE!C9682</f>
        <v>Oceania</v>
      </c>
      <c r="E175" s="24">
        <f>DATABASE!N9682</f>
        <v>281</v>
      </c>
      <c r="F175">
        <f>DATABASE!O9682</f>
        <v>77</v>
      </c>
      <c r="G175">
        <f>DATABASE!Q9682</f>
        <v>31</v>
      </c>
      <c r="H175" s="134">
        <f>DATABASE!M9682</f>
        <v>76.599999999999994</v>
      </c>
      <c r="I175" s="19" t="str">
        <f>DATABASE!T9682</f>
        <v>N</v>
      </c>
      <c r="J175">
        <f>DATABASE!AE9682</f>
        <v>0</v>
      </c>
      <c r="K175">
        <f>DATABASE!AI9682</f>
        <v>4</v>
      </c>
      <c r="L175">
        <f>DATABASE!AJ9682</f>
        <v>4</v>
      </c>
      <c r="M175">
        <f>DATABASE!AK9682</f>
        <v>0</v>
      </c>
      <c r="N175">
        <f>DATABASE!AL9682</f>
        <v>0</v>
      </c>
      <c r="O175">
        <f>DATABASE!AM9682</f>
        <v>32</v>
      </c>
      <c r="P175">
        <f>DATABASE!AN9682</f>
        <v>12</v>
      </c>
      <c r="Q175">
        <f>DATABASE!AO9682</f>
        <v>0</v>
      </c>
      <c r="R175">
        <f>DATABASE!AP9682</f>
        <v>0</v>
      </c>
      <c r="S175">
        <f>DATABASE!AQ9682</f>
        <v>6</v>
      </c>
      <c r="T175">
        <f>DATABASE!AR9682</f>
        <v>1</v>
      </c>
      <c r="U175">
        <f>DATABASE!AS9682</f>
        <v>24</v>
      </c>
      <c r="V175">
        <f>DATABASE!AT9682</f>
        <v>14</v>
      </c>
      <c r="W175">
        <f>DATABASE!AU9682</f>
        <v>0</v>
      </c>
    </row>
    <row r="176" spans="1:23" x14ac:dyDescent="0.25">
      <c r="A176" t="s">
        <v>19054</v>
      </c>
      <c r="B176" t="s">
        <v>3147</v>
      </c>
      <c r="C176" t="str">
        <f>DATABASE!B9760</f>
        <v>New Zealand</v>
      </c>
      <c r="D176" t="str">
        <f>DATABASE!C9760</f>
        <v>Oceania</v>
      </c>
      <c r="E176" s="24">
        <f>DATABASE!N9760</f>
        <v>4138</v>
      </c>
      <c r="F176">
        <f>DATABASE!O9760</f>
        <v>240</v>
      </c>
      <c r="G176">
        <f>DATABASE!Q9760</f>
        <v>211</v>
      </c>
      <c r="H176" s="134">
        <f>DATABASE!M9760</f>
        <v>876.74999999999977</v>
      </c>
      <c r="I176" s="19" t="str">
        <f>DATABASE!T9760</f>
        <v>Y</v>
      </c>
      <c r="J176">
        <f>DATABASE!AE9760</f>
        <v>0</v>
      </c>
      <c r="K176">
        <f>DATABASE!AI9760</f>
        <v>51</v>
      </c>
      <c r="L176">
        <f>DATABASE!AJ9760</f>
        <v>48</v>
      </c>
      <c r="M176">
        <f>DATABASE!AK9760</f>
        <v>48</v>
      </c>
      <c r="N176">
        <f>DATABASE!AL9760</f>
        <v>48</v>
      </c>
      <c r="O176">
        <f>DATABASE!AM9760</f>
        <v>79</v>
      </c>
      <c r="P176">
        <f>DATABASE!AN9760</f>
        <v>75</v>
      </c>
      <c r="Q176">
        <f>DATABASE!AO9760</f>
        <v>4</v>
      </c>
      <c r="R176">
        <f>DATABASE!AP9760</f>
        <v>4</v>
      </c>
      <c r="S176">
        <f>DATABASE!AQ9760</f>
        <v>27</v>
      </c>
      <c r="T176">
        <f>DATABASE!AR9760</f>
        <v>27</v>
      </c>
      <c r="U176">
        <f>DATABASE!AS9760</f>
        <v>1</v>
      </c>
      <c r="V176">
        <f>DATABASE!AT9760</f>
        <v>1</v>
      </c>
      <c r="W176">
        <f>DATABASE!AU9760</f>
        <v>8</v>
      </c>
    </row>
    <row r="177" spans="1:23" x14ac:dyDescent="0.25">
      <c r="A177" t="s">
        <v>19055</v>
      </c>
      <c r="B177" t="s">
        <v>19203</v>
      </c>
      <c r="C177" t="str">
        <f>DATABASE!B10001</f>
        <v>New Zealand</v>
      </c>
      <c r="D177" t="str">
        <f>DATABASE!C10001</f>
        <v>Oceania</v>
      </c>
      <c r="E177" s="24">
        <f>DATABASE!N10001</f>
        <v>49</v>
      </c>
      <c r="F177">
        <f>DATABASE!O10001</f>
        <v>25</v>
      </c>
      <c r="G177">
        <f>DATABASE!Q10001</f>
        <v>7</v>
      </c>
      <c r="H177" s="134">
        <f>DATABASE!M10001</f>
        <v>27</v>
      </c>
      <c r="I177" s="19" t="str">
        <f>DATABASE!T10001</f>
        <v>Y</v>
      </c>
      <c r="J177">
        <f>DATABASE!AE10001</f>
        <v>0</v>
      </c>
      <c r="K177">
        <f>DATABASE!AI10001</f>
        <v>12</v>
      </c>
      <c r="L177">
        <f>DATABASE!AJ10001</f>
        <v>6</v>
      </c>
      <c r="M177">
        <f>DATABASE!AK10001</f>
        <v>7</v>
      </c>
      <c r="N177">
        <f>DATABASE!AL10001</f>
        <v>1</v>
      </c>
      <c r="O177">
        <f>DATABASE!AM10001</f>
        <v>5</v>
      </c>
      <c r="P177">
        <f>DATABASE!AN10001</f>
        <v>0</v>
      </c>
      <c r="Q177">
        <f>DATABASE!AO10001</f>
        <v>0</v>
      </c>
      <c r="R177">
        <f>DATABASE!AP10001</f>
        <v>0</v>
      </c>
      <c r="S177">
        <f>DATABASE!AQ10001</f>
        <v>1</v>
      </c>
      <c r="T177">
        <f>DATABASE!AR10001</f>
        <v>0</v>
      </c>
      <c r="U177">
        <f>DATABASE!AS10001</f>
        <v>0</v>
      </c>
      <c r="V177">
        <f>DATABASE!AT10001</f>
        <v>0</v>
      </c>
      <c r="W177">
        <f>DATABASE!AU10001</f>
        <v>0</v>
      </c>
    </row>
    <row r="178" spans="1:23" x14ac:dyDescent="0.25">
      <c r="A178" t="s">
        <v>19056</v>
      </c>
      <c r="B178" t="s">
        <v>19243</v>
      </c>
      <c r="C178" t="str">
        <f>DATABASE!B10027</f>
        <v>New Zealand</v>
      </c>
      <c r="D178" t="str">
        <f>DATABASE!C10027</f>
        <v>Oceania</v>
      </c>
      <c r="E178" s="24">
        <f>DATABASE!N10027</f>
        <v>182</v>
      </c>
      <c r="F178">
        <f>DATABASE!O10027</f>
        <v>11</v>
      </c>
      <c r="G178">
        <f>DATABASE!Q10027</f>
        <v>11</v>
      </c>
      <c r="H178" s="134">
        <f>DATABASE!M10027</f>
        <v>60</v>
      </c>
      <c r="I178" s="19" t="str">
        <f>DATABASE!T10027</f>
        <v>Y</v>
      </c>
      <c r="J178">
        <f>DATABASE!AE10027</f>
        <v>0</v>
      </c>
      <c r="K178">
        <f>DATABASE!AI10027</f>
        <v>6</v>
      </c>
      <c r="L178">
        <f>DATABASE!AJ10027</f>
        <v>6</v>
      </c>
      <c r="M178">
        <f>DATABASE!AK10027</f>
        <v>2</v>
      </c>
      <c r="N178">
        <f>DATABASE!AL10027</f>
        <v>2</v>
      </c>
      <c r="O178">
        <f>DATABASE!AM10027</f>
        <v>3</v>
      </c>
      <c r="P178">
        <f>DATABASE!AN10027</f>
        <v>3</v>
      </c>
      <c r="Q178">
        <f>DATABASE!AO10027</f>
        <v>0</v>
      </c>
      <c r="R178">
        <f>DATABASE!AP10027</f>
        <v>0</v>
      </c>
      <c r="S178">
        <f>DATABASE!AQ10027</f>
        <v>0</v>
      </c>
      <c r="T178">
        <f>DATABASE!AR10027</f>
        <v>0</v>
      </c>
      <c r="U178">
        <f>DATABASE!AS10027</f>
        <v>0</v>
      </c>
      <c r="V178">
        <f>DATABASE!AT10027</f>
        <v>0</v>
      </c>
      <c r="W178">
        <f>DATABASE!AU10027</f>
        <v>0</v>
      </c>
    </row>
    <row r="179" spans="1:23" x14ac:dyDescent="0.25">
      <c r="A179" t="s">
        <v>19057</v>
      </c>
      <c r="B179" t="s">
        <v>28</v>
      </c>
      <c r="C179" t="str">
        <f>DATABASE!B10039</f>
        <v>Nicaragua</v>
      </c>
      <c r="D179" t="str">
        <f>DATABASE!C10039</f>
        <v>Nth America</v>
      </c>
      <c r="E179" s="24">
        <f>DATABASE!N10039</f>
        <v>4628</v>
      </c>
      <c r="F179">
        <f>DATABASE!O10039</f>
        <v>1028</v>
      </c>
      <c r="G179">
        <f>DATABASE!Q10039</f>
        <v>360</v>
      </c>
      <c r="H179" s="134">
        <f>DATABASE!M10039</f>
        <v>467.4500000000001</v>
      </c>
      <c r="I179" s="19" t="str">
        <f>DATABASE!T10039</f>
        <v>Y</v>
      </c>
      <c r="J179">
        <f>DATABASE!AE10039</f>
        <v>13</v>
      </c>
      <c r="K179">
        <f>DATABASE!AI10039</f>
        <v>297</v>
      </c>
      <c r="L179">
        <f>DATABASE!AJ10039</f>
        <v>183</v>
      </c>
      <c r="M179">
        <f>DATABASE!AK10039</f>
        <v>10</v>
      </c>
      <c r="N179">
        <f>DATABASE!AL10039</f>
        <v>8</v>
      </c>
      <c r="O179">
        <f>DATABASE!AM10039</f>
        <v>383</v>
      </c>
      <c r="P179">
        <f>DATABASE!AN10039</f>
        <v>166</v>
      </c>
      <c r="Q179">
        <f>DATABASE!AO10039</f>
        <v>4</v>
      </c>
      <c r="R179">
        <f>DATABASE!AP10039</f>
        <v>3</v>
      </c>
      <c r="S179">
        <f>DATABASE!AQ10039</f>
        <v>1</v>
      </c>
      <c r="T179">
        <f>DATABASE!AR10039</f>
        <v>0</v>
      </c>
      <c r="U179">
        <f>DATABASE!AS10039</f>
        <v>0</v>
      </c>
      <c r="V179">
        <f>DATABASE!AT10039</f>
        <v>0</v>
      </c>
      <c r="W179">
        <f>DATABASE!AU10039</f>
        <v>0</v>
      </c>
    </row>
    <row r="180" spans="1:23" x14ac:dyDescent="0.25">
      <c r="A180" t="s">
        <v>19058</v>
      </c>
      <c r="B180" t="s">
        <v>12039</v>
      </c>
      <c r="C180" t="str">
        <f>DATABASE!B11068</f>
        <v>Niger</v>
      </c>
      <c r="D180" t="str">
        <f>DATABASE!C11068</f>
        <v>Africa</v>
      </c>
      <c r="E180" s="24">
        <f>DATABASE!N11068</f>
        <v>7349</v>
      </c>
      <c r="F180">
        <f>DATABASE!O11068</f>
        <v>207</v>
      </c>
      <c r="G180">
        <f>DATABASE!Q11068</f>
        <v>144</v>
      </c>
      <c r="H180" s="134">
        <f>DATABASE!M11068</f>
        <v>262.50000000000006</v>
      </c>
      <c r="I180" s="19" t="str">
        <f>DATABASE!T11068</f>
        <v>Y</v>
      </c>
      <c r="J180">
        <f>DATABASE!AE11068</f>
        <v>14</v>
      </c>
      <c r="K180">
        <f>DATABASE!AI11068</f>
        <v>26</v>
      </c>
      <c r="L180">
        <f>DATABASE!AJ11068</f>
        <v>26</v>
      </c>
      <c r="M180">
        <f>DATABASE!AK11068</f>
        <v>0</v>
      </c>
      <c r="N180">
        <f>DATABASE!AL11068</f>
        <v>0</v>
      </c>
      <c r="O180">
        <f>DATABASE!AM11068</f>
        <v>17</v>
      </c>
      <c r="P180">
        <f>DATABASE!AN11068</f>
        <v>17</v>
      </c>
      <c r="Q180">
        <f>DATABASE!AO11068</f>
        <v>0</v>
      </c>
      <c r="R180">
        <f>DATABASE!AP11068</f>
        <v>0</v>
      </c>
      <c r="S180">
        <f>DATABASE!AQ11068</f>
        <v>0</v>
      </c>
      <c r="T180">
        <f>DATABASE!AR11068</f>
        <v>0</v>
      </c>
      <c r="U180">
        <f>DATABASE!AS11068</f>
        <v>0</v>
      </c>
      <c r="V180">
        <f>DATABASE!AT11068</f>
        <v>0</v>
      </c>
      <c r="W180">
        <f>DATABASE!AU11068</f>
        <v>164</v>
      </c>
    </row>
    <row r="181" spans="1:23" x14ac:dyDescent="0.25">
      <c r="A181" t="s">
        <v>19059</v>
      </c>
      <c r="B181" t="s">
        <v>15650</v>
      </c>
      <c r="C181" t="str">
        <f>DATABASE!B11276</f>
        <v>Niue</v>
      </c>
      <c r="D181" t="str">
        <f>DATABASE!C11276</f>
        <v>Oceania</v>
      </c>
      <c r="E181" s="24">
        <f>DATABASE!N11276</f>
        <v>1337</v>
      </c>
      <c r="F181">
        <f>DATABASE!O11276</f>
        <v>39</v>
      </c>
      <c r="G181">
        <f>DATABASE!Q11276</f>
        <v>18</v>
      </c>
      <c r="H181" s="134">
        <f>DATABASE!M11276</f>
        <v>35.79999999999999</v>
      </c>
      <c r="I181" s="19" t="str">
        <f>DATABASE!T11276</f>
        <v>Y</v>
      </c>
      <c r="J181">
        <f>DATABASE!AE11276</f>
        <v>0</v>
      </c>
      <c r="K181">
        <f>DATABASE!AI11276</f>
        <v>0</v>
      </c>
      <c r="L181">
        <f>DATABASE!AJ11276</f>
        <v>0</v>
      </c>
      <c r="M181">
        <f>DATABASE!AK11276</f>
        <v>4</v>
      </c>
      <c r="N181">
        <f>DATABASE!AL11276</f>
        <v>1</v>
      </c>
      <c r="O181">
        <f>DATABASE!AM11276</f>
        <v>11</v>
      </c>
      <c r="P181">
        <f>DATABASE!AN11276</f>
        <v>5</v>
      </c>
      <c r="Q181">
        <f>DATABASE!AO11276</f>
        <v>0</v>
      </c>
      <c r="R181">
        <f>DATABASE!AP11276</f>
        <v>0</v>
      </c>
      <c r="S181">
        <f>DATABASE!AQ11276</f>
        <v>8</v>
      </c>
      <c r="T181">
        <f>DATABASE!AR11276</f>
        <v>7</v>
      </c>
      <c r="U181">
        <f>DATABASE!AS11276</f>
        <v>9</v>
      </c>
      <c r="V181">
        <f>DATABASE!AT11276</f>
        <v>5</v>
      </c>
      <c r="W181">
        <f>DATABASE!AU11276</f>
        <v>0</v>
      </c>
    </row>
    <row r="182" spans="1:23" x14ac:dyDescent="0.25">
      <c r="A182" t="s">
        <v>19060</v>
      </c>
      <c r="B182" t="s">
        <v>5064</v>
      </c>
      <c r="C182" t="str">
        <f>DATABASE!B11316</f>
        <v>Norfolk Is</v>
      </c>
      <c r="D182" t="str">
        <f>DATABASE!C11316</f>
        <v>Oceania</v>
      </c>
      <c r="E182" s="24">
        <f>DATABASE!N11316</f>
        <v>1305</v>
      </c>
      <c r="F182">
        <f>DATABASE!O11316</f>
        <v>116</v>
      </c>
      <c r="G182">
        <f>DATABASE!Q11316</f>
        <v>109</v>
      </c>
      <c r="H182" s="134">
        <f>DATABASE!M11316</f>
        <v>268.59999999999997</v>
      </c>
      <c r="I182" s="19" t="str">
        <f>DATABASE!T11316</f>
        <v>Y</v>
      </c>
      <c r="J182">
        <f>DATABASE!AE11316</f>
        <v>0</v>
      </c>
      <c r="K182">
        <f>DATABASE!AI11316</f>
        <v>0</v>
      </c>
      <c r="L182">
        <f>DATABASE!AJ11316</f>
        <v>0</v>
      </c>
      <c r="M182">
        <f>DATABASE!AK11316</f>
        <v>0</v>
      </c>
      <c r="N182">
        <f>DATABASE!AL11316</f>
        <v>0</v>
      </c>
      <c r="O182">
        <f>DATABASE!AM11316</f>
        <v>23</v>
      </c>
      <c r="P182">
        <f>DATABASE!AN11316</f>
        <v>22</v>
      </c>
      <c r="Q182">
        <f>DATABASE!AO11316</f>
        <v>0</v>
      </c>
      <c r="R182">
        <f>DATABASE!AP11316</f>
        <v>0</v>
      </c>
      <c r="S182">
        <f>DATABASE!AQ11316</f>
        <v>59</v>
      </c>
      <c r="T182">
        <f>DATABASE!AR11316</f>
        <v>57</v>
      </c>
      <c r="U182">
        <f>DATABASE!AS11316</f>
        <v>34</v>
      </c>
      <c r="V182">
        <f>DATABASE!AT11316</f>
        <v>30</v>
      </c>
      <c r="W182">
        <f>DATABASE!AU11316</f>
        <v>0</v>
      </c>
    </row>
    <row r="183" spans="1:23" x14ac:dyDescent="0.25">
      <c r="A183" t="s">
        <v>19061</v>
      </c>
      <c r="B183" t="s">
        <v>19204</v>
      </c>
      <c r="C183" t="str">
        <f>DATABASE!B11433</f>
        <v>Nth Korea</v>
      </c>
      <c r="D183" t="str">
        <f>DATABASE!C11433</f>
        <v>Asia</v>
      </c>
      <c r="E183" s="24">
        <f>DATABASE!N11433</f>
        <v>7129</v>
      </c>
      <c r="F183">
        <f>DATABASE!O11433</f>
        <v>125</v>
      </c>
      <c r="G183">
        <f>DATABASE!Q11433</f>
        <v>115</v>
      </c>
      <c r="H183" s="134">
        <f>DATABASE!M11433</f>
        <v>293.85000000000002</v>
      </c>
      <c r="I183" s="19" t="str">
        <f>DATABASE!T11433</f>
        <v>Y</v>
      </c>
      <c r="J183">
        <f>DATABASE!AE11433</f>
        <v>0</v>
      </c>
      <c r="K183">
        <f>DATABASE!AI11433</f>
        <v>18</v>
      </c>
      <c r="L183">
        <f>DATABASE!AJ11433</f>
        <v>18</v>
      </c>
      <c r="M183">
        <f>DATABASE!AK11433</f>
        <v>3</v>
      </c>
      <c r="N183">
        <f>DATABASE!AL11433</f>
        <v>3</v>
      </c>
      <c r="O183">
        <f>DATABASE!AM11433</f>
        <v>56</v>
      </c>
      <c r="P183">
        <f>DATABASE!AN11433</f>
        <v>48</v>
      </c>
      <c r="Q183">
        <f>DATABASE!AO11433</f>
        <v>2</v>
      </c>
      <c r="R183">
        <f>DATABASE!AP11433</f>
        <v>2</v>
      </c>
      <c r="S183">
        <f>DATABASE!AQ11433</f>
        <v>26</v>
      </c>
      <c r="T183">
        <f>DATABASE!AR11433</f>
        <v>25</v>
      </c>
      <c r="U183">
        <f>DATABASE!AS11433</f>
        <v>1</v>
      </c>
      <c r="V183">
        <f>DATABASE!AT11433</f>
        <v>0</v>
      </c>
      <c r="W183">
        <f>DATABASE!AU11433</f>
        <v>19</v>
      </c>
    </row>
    <row r="184" spans="1:23" x14ac:dyDescent="0.25">
      <c r="A184" t="s">
        <v>19062</v>
      </c>
      <c r="B184" t="s">
        <v>14680</v>
      </c>
      <c r="C184" t="str">
        <f>DATABASE!B11559</f>
        <v>Norway</v>
      </c>
      <c r="D184" t="str">
        <f>DATABASE!C11559</f>
        <v>Europe</v>
      </c>
      <c r="E184" s="24">
        <f>DATABASE!N11559</f>
        <v>2144</v>
      </c>
      <c r="F184">
        <f>DATABASE!O11559</f>
        <v>4</v>
      </c>
      <c r="G184">
        <f>DATABASE!Q11559</f>
        <v>4</v>
      </c>
      <c r="H184" s="134">
        <f>DATABASE!M11559</f>
        <v>15.7</v>
      </c>
      <c r="I184" s="19" t="str">
        <f>DATABASE!T11559</f>
        <v>Y</v>
      </c>
      <c r="J184">
        <f>DATABASE!AE11559</f>
        <v>0</v>
      </c>
      <c r="K184">
        <f>DATABASE!AI11559</f>
        <v>1</v>
      </c>
      <c r="L184">
        <f>DATABASE!AJ11559</f>
        <v>1</v>
      </c>
      <c r="M184">
        <f>DATABASE!AK11559</f>
        <v>0</v>
      </c>
      <c r="N184">
        <f>DATABASE!AL11559</f>
        <v>0</v>
      </c>
      <c r="O184">
        <f>DATABASE!AM11559</f>
        <v>1</v>
      </c>
      <c r="P184">
        <f>DATABASE!AN11559</f>
        <v>1</v>
      </c>
      <c r="Q184">
        <f>DATABASE!AO11559</f>
        <v>0</v>
      </c>
      <c r="R184">
        <f>DATABASE!AP11559</f>
        <v>0</v>
      </c>
      <c r="S184">
        <f>DATABASE!AQ11559</f>
        <v>0</v>
      </c>
      <c r="T184">
        <f>DATABASE!AR11559</f>
        <v>0</v>
      </c>
      <c r="U184">
        <f>DATABASE!AS11559</f>
        <v>0</v>
      </c>
      <c r="V184">
        <f>DATABASE!AT11559</f>
        <v>0</v>
      </c>
      <c r="W184">
        <f>DATABASE!AU11559</f>
        <v>2</v>
      </c>
    </row>
    <row r="185" spans="1:23" x14ac:dyDescent="0.25">
      <c r="A185" t="s">
        <v>19063</v>
      </c>
      <c r="B185" t="s">
        <v>19205</v>
      </c>
      <c r="C185" t="str">
        <f>DATABASE!B11564</f>
        <v>Malawi</v>
      </c>
      <c r="D185" t="str">
        <f>DATABASE!C11564</f>
        <v>Africa</v>
      </c>
      <c r="E185" s="24">
        <f>DATABASE!N11564</f>
        <v>144</v>
      </c>
      <c r="F185">
        <f>DATABASE!O11564</f>
        <v>6</v>
      </c>
      <c r="G185">
        <f>DATABASE!Q11564</f>
        <v>5</v>
      </c>
      <c r="H185" s="134">
        <f>DATABASE!M11564</f>
        <v>3</v>
      </c>
      <c r="I185" s="19" t="str">
        <f>DATABASE!T11564</f>
        <v>N</v>
      </c>
      <c r="J185">
        <f>DATABASE!AE11564</f>
        <v>0</v>
      </c>
      <c r="K185">
        <f>DATABASE!AI11564</f>
        <v>0</v>
      </c>
      <c r="L185">
        <f>DATABASE!AJ11564</f>
        <v>0</v>
      </c>
      <c r="M185">
        <f>DATABASE!AK11564</f>
        <v>0</v>
      </c>
      <c r="N185">
        <f>DATABASE!AL11564</f>
        <v>0</v>
      </c>
      <c r="O185">
        <f>DATABASE!AM11564</f>
        <v>5</v>
      </c>
      <c r="P185">
        <f>DATABASE!AN11564</f>
        <v>5</v>
      </c>
      <c r="Q185">
        <f>DATABASE!AO11564</f>
        <v>0</v>
      </c>
      <c r="R185">
        <f>DATABASE!AP11564</f>
        <v>0</v>
      </c>
      <c r="S185">
        <f>DATABASE!AQ11564</f>
        <v>0</v>
      </c>
      <c r="T185">
        <f>DATABASE!AR11564</f>
        <v>0</v>
      </c>
      <c r="U185">
        <f>DATABASE!AS11564</f>
        <v>0</v>
      </c>
      <c r="V185">
        <f>DATABASE!AT11564</f>
        <v>0</v>
      </c>
      <c r="W185">
        <f>DATABASE!AU11564</f>
        <v>0</v>
      </c>
    </row>
    <row r="186" spans="1:23" x14ac:dyDescent="0.25">
      <c r="A186" t="s">
        <v>19064</v>
      </c>
      <c r="B186" t="s">
        <v>19206</v>
      </c>
      <c r="C186" t="str">
        <f>DATABASE!B11571</f>
        <v>Oman</v>
      </c>
      <c r="D186" t="str">
        <f>DATABASE!C11571</f>
        <v>Asia</v>
      </c>
      <c r="E186" s="24">
        <f>DATABASE!N11571</f>
        <v>830</v>
      </c>
      <c r="F186">
        <f>DATABASE!O11571</f>
        <v>6</v>
      </c>
      <c r="G186">
        <f>DATABASE!Q11571</f>
        <v>6</v>
      </c>
      <c r="H186" s="134">
        <f>DATABASE!M11571</f>
        <v>23</v>
      </c>
      <c r="I186" s="19" t="str">
        <f>DATABASE!T11571</f>
        <v>Y</v>
      </c>
      <c r="J186">
        <f>DATABASE!AE11571</f>
        <v>0</v>
      </c>
      <c r="K186">
        <f>DATABASE!AI11571</f>
        <v>3</v>
      </c>
      <c r="L186">
        <f>DATABASE!AJ11571</f>
        <v>3</v>
      </c>
      <c r="M186">
        <f>DATABASE!AK11571</f>
        <v>0</v>
      </c>
      <c r="N186">
        <f>DATABASE!AL11571</f>
        <v>0</v>
      </c>
      <c r="O186">
        <f>DATABASE!AM11571</f>
        <v>0</v>
      </c>
      <c r="P186">
        <f>DATABASE!AN11571</f>
        <v>0</v>
      </c>
      <c r="Q186">
        <f>DATABASE!AO11571</f>
        <v>2</v>
      </c>
      <c r="R186">
        <f>DATABASE!AP11571</f>
        <v>2</v>
      </c>
      <c r="S186">
        <f>DATABASE!AQ11571</f>
        <v>0</v>
      </c>
      <c r="T186">
        <f>DATABASE!AR11571</f>
        <v>0</v>
      </c>
      <c r="U186">
        <f>DATABASE!AS11571</f>
        <v>0</v>
      </c>
      <c r="V186">
        <f>DATABASE!AT11571</f>
        <v>0</v>
      </c>
      <c r="W186">
        <f>DATABASE!AU11571</f>
        <v>1</v>
      </c>
    </row>
    <row r="187" spans="1:23" x14ac:dyDescent="0.25">
      <c r="A187" t="s">
        <v>19065</v>
      </c>
      <c r="B187" t="s">
        <v>14681</v>
      </c>
      <c r="C187" t="str">
        <f>DATABASE!B11578</f>
        <v>Pakistan</v>
      </c>
      <c r="D187" t="str">
        <f>DATABASE!C11578</f>
        <v>Asia</v>
      </c>
      <c r="E187" s="24">
        <f>DATABASE!N11578</f>
        <v>1640</v>
      </c>
      <c r="F187">
        <f>DATABASE!O11578</f>
        <v>13</v>
      </c>
      <c r="G187">
        <f>DATABASE!Q11578</f>
        <v>13</v>
      </c>
      <c r="H187" s="134">
        <f>DATABASE!M11578</f>
        <v>19</v>
      </c>
      <c r="I187" s="19" t="str">
        <f>DATABASE!T11578</f>
        <v>Y</v>
      </c>
      <c r="J187">
        <f>DATABASE!AE11578</f>
        <v>0</v>
      </c>
      <c r="K187">
        <f>DATABASE!AI11578</f>
        <v>0</v>
      </c>
      <c r="L187">
        <f>DATABASE!AJ11578</f>
        <v>0</v>
      </c>
      <c r="M187">
        <f>DATABASE!AK11578</f>
        <v>0</v>
      </c>
      <c r="N187">
        <f>DATABASE!AL11578</f>
        <v>0</v>
      </c>
      <c r="O187">
        <f>DATABASE!AM11578</f>
        <v>0</v>
      </c>
      <c r="P187">
        <f>DATABASE!AN11578</f>
        <v>0</v>
      </c>
      <c r="Q187">
        <f>DATABASE!AO11578</f>
        <v>0</v>
      </c>
      <c r="R187">
        <f>DATABASE!AP11578</f>
        <v>0</v>
      </c>
      <c r="S187">
        <f>DATABASE!AQ11578</f>
        <v>0</v>
      </c>
      <c r="T187">
        <f>DATABASE!AR11578</f>
        <v>0</v>
      </c>
      <c r="U187">
        <f>DATABASE!AS11578</f>
        <v>0</v>
      </c>
      <c r="V187">
        <f>DATABASE!AT11578</f>
        <v>0</v>
      </c>
      <c r="W187">
        <f>DATABASE!AU11578</f>
        <v>13</v>
      </c>
    </row>
    <row r="188" spans="1:23" x14ac:dyDescent="0.25">
      <c r="A188" t="s">
        <v>19066</v>
      </c>
      <c r="B188" t="s">
        <v>15678</v>
      </c>
      <c r="C188" t="str">
        <f>DATABASE!B11592</f>
        <v>Palau</v>
      </c>
      <c r="D188" t="str">
        <f>DATABASE!C11592</f>
        <v>Oceania</v>
      </c>
      <c r="E188" s="24">
        <f>DATABASE!N11592</f>
        <v>4271</v>
      </c>
      <c r="F188">
        <f>DATABASE!O11592</f>
        <v>50</v>
      </c>
      <c r="G188">
        <f>DATABASE!Q11592</f>
        <v>25</v>
      </c>
      <c r="H188" s="134">
        <f>DATABASE!M11592</f>
        <v>98.5</v>
      </c>
      <c r="I188" s="19" t="str">
        <f>DATABASE!T11592</f>
        <v>Y</v>
      </c>
      <c r="J188">
        <f>DATABASE!AE11592</f>
        <v>6</v>
      </c>
      <c r="K188">
        <f>DATABASE!AI11592</f>
        <v>12</v>
      </c>
      <c r="L188">
        <f>DATABASE!AJ11592</f>
        <v>9</v>
      </c>
      <c r="M188">
        <f>DATABASE!AK11592</f>
        <v>2</v>
      </c>
      <c r="N188">
        <f>DATABASE!AL11592</f>
        <v>2</v>
      </c>
      <c r="O188">
        <f>DATABASE!AM11592</f>
        <v>10</v>
      </c>
      <c r="P188">
        <f>DATABASE!AN11592</f>
        <v>7</v>
      </c>
      <c r="Q188">
        <f>DATABASE!AO11592</f>
        <v>3</v>
      </c>
      <c r="R188">
        <f>DATABASE!AP11592</f>
        <v>3</v>
      </c>
      <c r="S188">
        <f>DATABASE!AQ11592</f>
        <v>6</v>
      </c>
      <c r="T188">
        <f>DATABASE!AR11592</f>
        <v>3</v>
      </c>
      <c r="U188">
        <f>DATABASE!AS11592</f>
        <v>8</v>
      </c>
      <c r="V188">
        <f>DATABASE!AT11592</f>
        <v>1</v>
      </c>
      <c r="W188">
        <f>DATABASE!AU11592</f>
        <v>9</v>
      </c>
    </row>
    <row r="189" spans="1:23" x14ac:dyDescent="0.25">
      <c r="A189" t="s">
        <v>19067</v>
      </c>
      <c r="B189" t="s">
        <v>2378</v>
      </c>
      <c r="C189" t="str">
        <f>DATABASE!B11643</f>
        <v>Panama</v>
      </c>
      <c r="D189" t="str">
        <f>DATABASE!C11643</f>
        <v>Nth America</v>
      </c>
      <c r="E189" s="24">
        <f>DATABASE!N11643</f>
        <v>2157</v>
      </c>
      <c r="F189">
        <f>DATABASE!O11643</f>
        <v>53</v>
      </c>
      <c r="G189">
        <f>DATABASE!Q11643</f>
        <v>32</v>
      </c>
      <c r="H189" s="134">
        <f>DATABASE!M11643</f>
        <v>93.85</v>
      </c>
      <c r="I189" s="19" t="str">
        <f>DATABASE!T11643</f>
        <v>Y</v>
      </c>
      <c r="J189">
        <f>DATABASE!AE11643</f>
        <v>4</v>
      </c>
      <c r="K189">
        <f>DATABASE!AI11643</f>
        <v>10</v>
      </c>
      <c r="L189">
        <f>DATABASE!AJ11643</f>
        <v>8</v>
      </c>
      <c r="M189">
        <f>DATABASE!AK11643</f>
        <v>1</v>
      </c>
      <c r="N189">
        <f>DATABASE!AL11643</f>
        <v>0</v>
      </c>
      <c r="O189">
        <f>DATABASE!AM11643</f>
        <v>39</v>
      </c>
      <c r="P189">
        <f>DATABASE!AN11643</f>
        <v>24</v>
      </c>
      <c r="Q189">
        <f>DATABASE!AO11643</f>
        <v>0</v>
      </c>
      <c r="R189">
        <f>DATABASE!AP11643</f>
        <v>0</v>
      </c>
      <c r="S189">
        <f>DATABASE!AQ11643</f>
        <v>0</v>
      </c>
      <c r="T189">
        <f>DATABASE!AR11643</f>
        <v>0</v>
      </c>
      <c r="U189">
        <f>DATABASE!AS11643</f>
        <v>0</v>
      </c>
      <c r="V189">
        <f>DATABASE!AT11643</f>
        <v>0</v>
      </c>
      <c r="W189">
        <f>DATABASE!AU11643</f>
        <v>0</v>
      </c>
    </row>
    <row r="190" spans="1:23" x14ac:dyDescent="0.25">
      <c r="A190" t="s">
        <v>19068</v>
      </c>
      <c r="B190" t="s">
        <v>19207</v>
      </c>
      <c r="C190" t="str">
        <f>DATABASE!B11697</f>
        <v>PNG</v>
      </c>
      <c r="D190" t="str">
        <f>DATABASE!C11697</f>
        <v>Oceania</v>
      </c>
      <c r="E190" s="24">
        <f>DATABASE!N11697</f>
        <v>2399</v>
      </c>
      <c r="F190">
        <f>DATABASE!O11697</f>
        <v>48</v>
      </c>
      <c r="G190">
        <f>DATABASE!Q11697</f>
        <v>48</v>
      </c>
      <c r="H190" s="134">
        <f>DATABASE!M11697</f>
        <v>120.6</v>
      </c>
      <c r="I190" s="19" t="str">
        <f>DATABASE!T11697</f>
        <v>Y</v>
      </c>
      <c r="J190">
        <f>DATABASE!AE11697</f>
        <v>1</v>
      </c>
      <c r="K190">
        <f>DATABASE!AI11697</f>
        <v>22</v>
      </c>
      <c r="L190">
        <f>DATABASE!AJ11697</f>
        <v>22</v>
      </c>
      <c r="M190">
        <f>DATABASE!AK11697</f>
        <v>2</v>
      </c>
      <c r="N190">
        <f>DATABASE!AL11697</f>
        <v>2</v>
      </c>
      <c r="O190">
        <f>DATABASE!AM11697</f>
        <v>10</v>
      </c>
      <c r="P190">
        <f>DATABASE!AN11697</f>
        <v>10</v>
      </c>
      <c r="Q190">
        <f>DATABASE!AO11697</f>
        <v>6</v>
      </c>
      <c r="R190">
        <f>DATABASE!AP11697</f>
        <v>6</v>
      </c>
      <c r="S190">
        <f>DATABASE!AQ11697</f>
        <v>6</v>
      </c>
      <c r="T190">
        <f>DATABASE!AR11697</f>
        <v>6</v>
      </c>
      <c r="U190">
        <f>DATABASE!AS11697</f>
        <v>2</v>
      </c>
      <c r="V190">
        <f>DATABASE!AT11697</f>
        <v>2</v>
      </c>
      <c r="W190">
        <f>DATABASE!AU11697</f>
        <v>0</v>
      </c>
    </row>
    <row r="191" spans="1:23" x14ac:dyDescent="0.25">
      <c r="A191" t="s">
        <v>19069</v>
      </c>
      <c r="B191" t="s">
        <v>14051</v>
      </c>
      <c r="C191" t="str">
        <f>DATABASE!B11746</f>
        <v>Paraguay</v>
      </c>
      <c r="D191" t="str">
        <f>DATABASE!C11746</f>
        <v>Sth America</v>
      </c>
      <c r="E191" s="24">
        <f>DATABASE!N11746</f>
        <v>5472</v>
      </c>
      <c r="F191">
        <f>DATABASE!O11746</f>
        <v>11</v>
      </c>
      <c r="G191">
        <f>DATABASE!Q11746</f>
        <v>3</v>
      </c>
      <c r="H191" s="134">
        <f>DATABASE!M11746</f>
        <v>3.0000000000000004</v>
      </c>
      <c r="I191" s="19" t="str">
        <f>DATABASE!T11746</f>
        <v>Y</v>
      </c>
      <c r="J191">
        <f>DATABASE!AE11746</f>
        <v>5</v>
      </c>
      <c r="K191">
        <f>DATABASE!AI11746</f>
        <v>5</v>
      </c>
      <c r="L191">
        <f>DATABASE!AJ11746</f>
        <v>2</v>
      </c>
      <c r="M191">
        <f>DATABASE!AK11746</f>
        <v>0</v>
      </c>
      <c r="N191">
        <f>DATABASE!AL11746</f>
        <v>0</v>
      </c>
      <c r="O191">
        <f>DATABASE!AM11746</f>
        <v>4</v>
      </c>
      <c r="P191">
        <f>DATABASE!AN11746</f>
        <v>1</v>
      </c>
      <c r="Q191">
        <f>DATABASE!AO11746</f>
        <v>0</v>
      </c>
      <c r="R191">
        <f>DATABASE!AP11746</f>
        <v>0</v>
      </c>
      <c r="S191">
        <f>DATABASE!AQ11746</f>
        <v>1</v>
      </c>
      <c r="T191">
        <f>DATABASE!AR11746</f>
        <v>0</v>
      </c>
      <c r="U191">
        <f>DATABASE!AS11746</f>
        <v>1</v>
      </c>
      <c r="V191">
        <f>DATABASE!AT11746</f>
        <v>0</v>
      </c>
      <c r="W191">
        <f>DATABASE!AU11746</f>
        <v>0</v>
      </c>
    </row>
    <row r="192" spans="1:23" x14ac:dyDescent="0.25">
      <c r="A192" t="s">
        <v>19070</v>
      </c>
      <c r="B192" t="s">
        <v>19208</v>
      </c>
      <c r="C192" t="str">
        <f>DATABASE!B11758</f>
        <v>Cook Islands</v>
      </c>
      <c r="D192" t="str">
        <f>DATABASE!C11758</f>
        <v>Oceania</v>
      </c>
      <c r="E192" s="24">
        <f>DATABASE!N11758</f>
        <v>932</v>
      </c>
      <c r="F192">
        <f>DATABASE!O11758</f>
        <v>26</v>
      </c>
      <c r="G192">
        <f>DATABASE!Q11758</f>
        <v>15</v>
      </c>
      <c r="H192" s="134">
        <f>DATABASE!M11758</f>
        <v>96.3</v>
      </c>
      <c r="I192" s="19" t="str">
        <f>DATABASE!T11758</f>
        <v>Y</v>
      </c>
      <c r="J192">
        <f>DATABASE!AE11758</f>
        <v>0</v>
      </c>
      <c r="K192">
        <f>DATABASE!AI11758</f>
        <v>0</v>
      </c>
      <c r="L192">
        <f>DATABASE!AJ11758</f>
        <v>0</v>
      </c>
      <c r="M192">
        <f>DATABASE!AK11758</f>
        <v>1</v>
      </c>
      <c r="N192">
        <f>DATABASE!AL11758</f>
        <v>1</v>
      </c>
      <c r="O192">
        <f>DATABASE!AM11758</f>
        <v>6</v>
      </c>
      <c r="P192">
        <f>DATABASE!AN11758</f>
        <v>2</v>
      </c>
      <c r="Q192">
        <f>DATABASE!AO11758</f>
        <v>0</v>
      </c>
      <c r="R192">
        <f>DATABASE!AP11758</f>
        <v>0</v>
      </c>
      <c r="S192">
        <f>DATABASE!AQ11758</f>
        <v>1</v>
      </c>
      <c r="T192">
        <f>DATABASE!AR11758</f>
        <v>0</v>
      </c>
      <c r="U192">
        <f>DATABASE!AS11758</f>
        <v>14</v>
      </c>
      <c r="V192">
        <f>DATABASE!AT11758</f>
        <v>12</v>
      </c>
      <c r="W192">
        <f>DATABASE!AU11758</f>
        <v>0</v>
      </c>
    </row>
    <row r="193" spans="1:23" x14ac:dyDescent="0.25">
      <c r="A193" t="s">
        <v>19071</v>
      </c>
      <c r="B193" t="s">
        <v>1150</v>
      </c>
      <c r="C193" t="str">
        <f>DATABASE!B11785</f>
        <v>Peru</v>
      </c>
      <c r="D193" t="str">
        <f>DATABASE!C11785</f>
        <v>Sth America</v>
      </c>
      <c r="E193" s="24">
        <f>DATABASE!N11785</f>
        <v>2911</v>
      </c>
      <c r="F193">
        <f>DATABASE!O11785</f>
        <v>87</v>
      </c>
      <c r="G193">
        <f>DATABASE!Q11785</f>
        <v>29</v>
      </c>
      <c r="H193" s="134">
        <f>DATABASE!M11785</f>
        <v>45.849999999999987</v>
      </c>
      <c r="I193" s="19" t="str">
        <f>DATABASE!T11785</f>
        <v>Y</v>
      </c>
      <c r="J193">
        <f>DATABASE!AE11785</f>
        <v>2</v>
      </c>
      <c r="K193">
        <f>DATABASE!AI11785</f>
        <v>23</v>
      </c>
      <c r="L193">
        <f>DATABASE!AJ11785</f>
        <v>16</v>
      </c>
      <c r="M193">
        <f>DATABASE!AK11785</f>
        <v>0</v>
      </c>
      <c r="N193">
        <f>DATABASE!AL11785</f>
        <v>0</v>
      </c>
      <c r="O193">
        <f>DATABASE!AM11785</f>
        <v>12</v>
      </c>
      <c r="P193">
        <f>DATABASE!AN11785</f>
        <v>9</v>
      </c>
      <c r="Q193">
        <f>DATABASE!AO11785</f>
        <v>33</v>
      </c>
      <c r="R193">
        <f>DATABASE!AP11785</f>
        <v>4</v>
      </c>
      <c r="S193">
        <f>DATABASE!AQ11785</f>
        <v>4</v>
      </c>
      <c r="T193">
        <f>DATABASE!AR11785</f>
        <v>0</v>
      </c>
      <c r="U193">
        <f>DATABASE!AS11785</f>
        <v>0</v>
      </c>
      <c r="V193">
        <f>DATABASE!AT11785</f>
        <v>0</v>
      </c>
      <c r="W193">
        <f>DATABASE!AU11785</f>
        <v>14</v>
      </c>
    </row>
    <row r="194" spans="1:23" x14ac:dyDescent="0.25">
      <c r="A194" t="s">
        <v>19072</v>
      </c>
      <c r="B194" t="s">
        <v>13283</v>
      </c>
      <c r="C194" t="str">
        <f>DATABASE!B11873</f>
        <v>Philippines</v>
      </c>
      <c r="D194" t="str">
        <f>DATABASE!C11873</f>
        <v>Asia</v>
      </c>
      <c r="E194" s="24">
        <f>DATABASE!N11873</f>
        <v>5673</v>
      </c>
      <c r="F194">
        <f>DATABASE!O11873</f>
        <v>171</v>
      </c>
      <c r="G194">
        <f>DATABASE!Q11873</f>
        <v>138</v>
      </c>
      <c r="H194" s="134">
        <f>DATABASE!M11873</f>
        <v>320.0499999999999</v>
      </c>
      <c r="I194" s="19" t="str">
        <f>DATABASE!T11873</f>
        <v>Y</v>
      </c>
      <c r="J194">
        <f>DATABASE!AE11873</f>
        <v>9</v>
      </c>
      <c r="K194">
        <f>DATABASE!AI11873</f>
        <v>53</v>
      </c>
      <c r="L194">
        <f>DATABASE!AJ11873</f>
        <v>50</v>
      </c>
      <c r="M194">
        <f>DATABASE!AK11873</f>
        <v>9</v>
      </c>
      <c r="N194">
        <f>DATABASE!AL11873</f>
        <v>7</v>
      </c>
      <c r="O194">
        <f>DATABASE!AM11873</f>
        <v>80</v>
      </c>
      <c r="P194">
        <f>DATABASE!AN11873</f>
        <v>67</v>
      </c>
      <c r="Q194">
        <f>DATABASE!AO11873</f>
        <v>4</v>
      </c>
      <c r="R194">
        <f>DATABASE!AP11873</f>
        <v>3</v>
      </c>
      <c r="S194">
        <f>DATABASE!AQ11873</f>
        <v>6</v>
      </c>
      <c r="T194">
        <f>DATABASE!AR11873</f>
        <v>6</v>
      </c>
      <c r="U194">
        <f>DATABASE!AS11873</f>
        <v>0</v>
      </c>
      <c r="V194">
        <f>DATABASE!AT11873</f>
        <v>0</v>
      </c>
      <c r="W194">
        <f>DATABASE!AU11873</f>
        <v>9</v>
      </c>
    </row>
    <row r="195" spans="1:23" x14ac:dyDescent="0.25">
      <c r="A195" t="s">
        <v>19073</v>
      </c>
      <c r="B195" t="s">
        <v>5059</v>
      </c>
      <c r="C195" t="str">
        <f>DATABASE!B12045</f>
        <v>Pitcairn Is</v>
      </c>
      <c r="D195" t="str">
        <f>DATABASE!C12045</f>
        <v>Oceania</v>
      </c>
      <c r="E195" s="24">
        <f>DATABASE!N12045</f>
        <v>1078</v>
      </c>
      <c r="F195">
        <f>DATABASE!O12045</f>
        <v>191</v>
      </c>
      <c r="G195">
        <f>DATABASE!Q12045</f>
        <v>141</v>
      </c>
      <c r="H195" s="134">
        <f>DATABASE!M12045</f>
        <v>439.20000000000016</v>
      </c>
      <c r="I195" s="19" t="str">
        <f>DATABASE!T12045</f>
        <v>Y</v>
      </c>
      <c r="J195">
        <f>DATABASE!AE12045</f>
        <v>0</v>
      </c>
      <c r="K195">
        <f>DATABASE!AI12045</f>
        <v>3</v>
      </c>
      <c r="L195">
        <f>DATABASE!AJ12045</f>
        <v>2</v>
      </c>
      <c r="M195">
        <f>DATABASE!AK12045</f>
        <v>0</v>
      </c>
      <c r="N195">
        <f>DATABASE!AL12045</f>
        <v>0</v>
      </c>
      <c r="O195">
        <f>DATABASE!AM12045</f>
        <v>37</v>
      </c>
      <c r="P195">
        <f>DATABASE!AN12045</f>
        <v>29</v>
      </c>
      <c r="Q195">
        <f>DATABASE!AO12045</f>
        <v>1</v>
      </c>
      <c r="R195">
        <f>DATABASE!AP12045</f>
        <v>1</v>
      </c>
      <c r="S195">
        <f>DATABASE!AQ12045</f>
        <v>133</v>
      </c>
      <c r="T195">
        <f>DATABASE!AR12045</f>
        <v>100</v>
      </c>
      <c r="U195">
        <f>DATABASE!AS12045</f>
        <v>17</v>
      </c>
      <c r="V195">
        <f>DATABASE!AT12045</f>
        <v>9</v>
      </c>
      <c r="W195">
        <f>DATABASE!AU12045</f>
        <v>0</v>
      </c>
    </row>
    <row r="196" spans="1:23" x14ac:dyDescent="0.25">
      <c r="A196" t="s">
        <v>19074</v>
      </c>
      <c r="B196" t="s">
        <v>12961</v>
      </c>
      <c r="C196" t="str">
        <f>DATABASE!B12237</f>
        <v>Poland</v>
      </c>
      <c r="D196" t="str">
        <f>DATABASE!C12237</f>
        <v>Europe</v>
      </c>
      <c r="E196" s="24">
        <f>DATABASE!N12237</f>
        <v>5398</v>
      </c>
      <c r="F196">
        <f>DATABASE!O12237</f>
        <v>8</v>
      </c>
      <c r="G196">
        <f>DATABASE!Q12237</f>
        <v>8</v>
      </c>
      <c r="H196" s="134">
        <f>DATABASE!M12237</f>
        <v>10.199999999999999</v>
      </c>
      <c r="I196" s="19" t="str">
        <f>DATABASE!T12237</f>
        <v>Y</v>
      </c>
      <c r="J196">
        <f>DATABASE!AE12237</f>
        <v>0</v>
      </c>
      <c r="K196">
        <f>DATABASE!AI12237</f>
        <v>0</v>
      </c>
      <c r="L196">
        <f>DATABASE!AJ12237</f>
        <v>0</v>
      </c>
      <c r="M196">
        <f>DATABASE!AK12237</f>
        <v>0</v>
      </c>
      <c r="N196">
        <f>DATABASE!AL12237</f>
        <v>0</v>
      </c>
      <c r="O196">
        <f>DATABASE!AM12237</f>
        <v>0</v>
      </c>
      <c r="P196">
        <f>DATABASE!AN12237</f>
        <v>0</v>
      </c>
      <c r="Q196">
        <f>DATABASE!AO12237</f>
        <v>0</v>
      </c>
      <c r="R196">
        <f>DATABASE!AP12237</f>
        <v>0</v>
      </c>
      <c r="S196">
        <f>DATABASE!AQ12237</f>
        <v>0</v>
      </c>
      <c r="T196">
        <f>DATABASE!AR12237</f>
        <v>0</v>
      </c>
      <c r="U196">
        <f>DATABASE!AS12237</f>
        <v>0</v>
      </c>
      <c r="V196">
        <f>DATABASE!AT12237</f>
        <v>0</v>
      </c>
      <c r="W196">
        <f>DATABASE!AU12237</f>
        <v>8</v>
      </c>
    </row>
    <row r="197" spans="1:23" x14ac:dyDescent="0.25">
      <c r="A197" t="s">
        <v>19075</v>
      </c>
      <c r="B197" t="s">
        <v>13360</v>
      </c>
      <c r="C197" t="str">
        <f>DATABASE!B12246</f>
        <v>Portugal</v>
      </c>
      <c r="D197" t="str">
        <f>DATABASE!C12246</f>
        <v>Europe</v>
      </c>
      <c r="E197" s="24">
        <f>DATABASE!N12246</f>
        <v>4925</v>
      </c>
      <c r="F197">
        <f>DATABASE!O12246</f>
        <v>39</v>
      </c>
      <c r="G197">
        <f>DATABASE!Q12246</f>
        <v>36</v>
      </c>
      <c r="H197" s="134">
        <f>DATABASE!M12246</f>
        <v>109.40000000000002</v>
      </c>
      <c r="I197" s="19" t="str">
        <f>DATABASE!T12246</f>
        <v>Y</v>
      </c>
      <c r="J197">
        <f>DATABASE!AE12246</f>
        <v>0</v>
      </c>
      <c r="K197">
        <f>DATABASE!AI12246</f>
        <v>4</v>
      </c>
      <c r="L197">
        <f>DATABASE!AJ12246</f>
        <v>4</v>
      </c>
      <c r="M197">
        <f>DATABASE!AK12246</f>
        <v>1</v>
      </c>
      <c r="N197">
        <f>DATABASE!AL12246</f>
        <v>1</v>
      </c>
      <c r="O197">
        <f>DATABASE!AM12246</f>
        <v>0</v>
      </c>
      <c r="P197">
        <f>DATABASE!AN12246</f>
        <v>0</v>
      </c>
      <c r="Q197">
        <f>DATABASE!AO12246</f>
        <v>2</v>
      </c>
      <c r="R197">
        <f>DATABASE!AP12246</f>
        <v>2</v>
      </c>
      <c r="S197">
        <f>DATABASE!AQ12246</f>
        <v>20</v>
      </c>
      <c r="T197">
        <f>DATABASE!AR12246</f>
        <v>17</v>
      </c>
      <c r="U197">
        <f>DATABASE!AS12246</f>
        <v>4</v>
      </c>
      <c r="V197">
        <f>DATABASE!AT12246</f>
        <v>4</v>
      </c>
      <c r="W197">
        <f>DATABASE!AU12246</f>
        <v>8</v>
      </c>
    </row>
    <row r="198" spans="1:23" x14ac:dyDescent="0.25">
      <c r="A198" t="s">
        <v>19076</v>
      </c>
      <c r="B198" t="s">
        <v>17257</v>
      </c>
      <c r="C198" t="str">
        <f>DATABASE!B12286</f>
        <v>Qatar</v>
      </c>
      <c r="D198" t="str">
        <f>DATABASE!C12286</f>
        <v>Asia</v>
      </c>
      <c r="E198" s="24">
        <f>DATABASE!N12286</f>
        <v>1539</v>
      </c>
      <c r="F198">
        <f>DATABASE!O12286</f>
        <v>3</v>
      </c>
      <c r="G198">
        <f>DATABASE!Q12286</f>
        <v>1</v>
      </c>
      <c r="H198" s="134">
        <f>DATABASE!M12286</f>
        <v>11</v>
      </c>
      <c r="I198" s="19" t="str">
        <f>DATABASE!T12286</f>
        <v>Y</v>
      </c>
      <c r="J198">
        <f>DATABASE!AE12286</f>
        <v>3</v>
      </c>
      <c r="K198">
        <f>DATABASE!AI12286</f>
        <v>3</v>
      </c>
      <c r="L198">
        <f>DATABASE!AJ12286</f>
        <v>1</v>
      </c>
      <c r="M198">
        <f>DATABASE!AK12286</f>
        <v>0</v>
      </c>
      <c r="N198">
        <f>DATABASE!AL12286</f>
        <v>0</v>
      </c>
      <c r="O198">
        <f>DATABASE!AM12286</f>
        <v>0</v>
      </c>
      <c r="P198">
        <f>DATABASE!AN12286</f>
        <v>0</v>
      </c>
      <c r="Q198">
        <f>DATABASE!AO12286</f>
        <v>0</v>
      </c>
      <c r="R198">
        <f>DATABASE!AP12286</f>
        <v>0</v>
      </c>
      <c r="S198">
        <f>DATABASE!AQ12286</f>
        <v>0</v>
      </c>
      <c r="T198">
        <f>DATABASE!AR12286</f>
        <v>0</v>
      </c>
      <c r="U198">
        <f>DATABASE!AS12286</f>
        <v>0</v>
      </c>
      <c r="V198">
        <f>DATABASE!AT12286</f>
        <v>0</v>
      </c>
      <c r="W198">
        <f>DATABASE!AU12286</f>
        <v>0</v>
      </c>
    </row>
    <row r="199" spans="1:23" x14ac:dyDescent="0.25">
      <c r="A199" t="s">
        <v>19077</v>
      </c>
      <c r="B199" t="s">
        <v>14850</v>
      </c>
      <c r="C199" t="str">
        <f>DATABASE!B12290</f>
        <v>Cook Islands</v>
      </c>
      <c r="D199" t="str">
        <f>DATABASE!C12290</f>
        <v>Oceania</v>
      </c>
      <c r="E199" s="24">
        <f>DATABASE!N12290</f>
        <v>156</v>
      </c>
      <c r="F199">
        <f>DATABASE!O12290</f>
        <v>11</v>
      </c>
      <c r="G199">
        <f>DATABASE!Q12290</f>
        <v>11</v>
      </c>
      <c r="H199" s="134">
        <f>DATABASE!M12290</f>
        <v>72.599999999999994</v>
      </c>
      <c r="I199" s="19" t="str">
        <f>DATABASE!T12290</f>
        <v>Y</v>
      </c>
      <c r="J199">
        <f>DATABASE!AE12290</f>
        <v>0</v>
      </c>
      <c r="K199">
        <f>DATABASE!AI12290</f>
        <v>3</v>
      </c>
      <c r="L199">
        <f>DATABASE!AJ12290</f>
        <v>3</v>
      </c>
      <c r="M199">
        <f>DATABASE!AK12290</f>
        <v>0</v>
      </c>
      <c r="N199">
        <f>DATABASE!AL12290</f>
        <v>0</v>
      </c>
      <c r="O199">
        <f>DATABASE!AM12290</f>
        <v>3</v>
      </c>
      <c r="P199">
        <f>DATABASE!AN12290</f>
        <v>3</v>
      </c>
      <c r="Q199">
        <f>DATABASE!AO12290</f>
        <v>0</v>
      </c>
      <c r="R199">
        <f>DATABASE!AP12290</f>
        <v>0</v>
      </c>
      <c r="S199">
        <f>DATABASE!AQ12290</f>
        <v>5</v>
      </c>
      <c r="T199">
        <f>DATABASE!AR12290</f>
        <v>5</v>
      </c>
      <c r="U199">
        <f>DATABASE!AS12290</f>
        <v>0</v>
      </c>
      <c r="V199">
        <f>DATABASE!AT12290</f>
        <v>0</v>
      </c>
      <c r="W199">
        <f>DATABASE!AU12290</f>
        <v>0</v>
      </c>
    </row>
    <row r="200" spans="1:23" x14ac:dyDescent="0.25">
      <c r="A200" t="s">
        <v>19078</v>
      </c>
      <c r="B200" t="s">
        <v>19209</v>
      </c>
      <c r="C200" t="str">
        <f>DATABASE!B12302</f>
        <v>UAE</v>
      </c>
      <c r="D200" t="str">
        <f>DATABASE!C12302</f>
        <v>Asia</v>
      </c>
      <c r="E200" s="24">
        <f>DATABASE!N12302</f>
        <v>951</v>
      </c>
      <c r="F200">
        <f>DATABASE!O12302</f>
        <v>15</v>
      </c>
      <c r="G200">
        <f>DATABASE!Q12302</f>
        <v>15</v>
      </c>
      <c r="H200" s="134">
        <f>DATABASE!M12302</f>
        <v>67</v>
      </c>
      <c r="I200" s="19" t="str">
        <f>DATABASE!T12302</f>
        <v>N</v>
      </c>
      <c r="J200">
        <f>DATABASE!AE12302</f>
        <v>5</v>
      </c>
      <c r="K200">
        <f>DATABASE!AI12302</f>
        <v>5</v>
      </c>
      <c r="L200">
        <f>DATABASE!AJ12302</f>
        <v>5</v>
      </c>
      <c r="M200">
        <f>DATABASE!AK12302</f>
        <v>0</v>
      </c>
      <c r="N200">
        <f>DATABASE!AL12302</f>
        <v>0</v>
      </c>
      <c r="O200">
        <f>DATABASE!AM12302</f>
        <v>9</v>
      </c>
      <c r="P200">
        <f>DATABASE!AN12302</f>
        <v>9</v>
      </c>
      <c r="Q200">
        <f>DATABASE!AO12302</f>
        <v>0</v>
      </c>
      <c r="R200">
        <f>DATABASE!AP12302</f>
        <v>0</v>
      </c>
      <c r="S200">
        <f>DATABASE!AQ12302</f>
        <v>1</v>
      </c>
      <c r="T200">
        <f>DATABASE!AR12302</f>
        <v>1</v>
      </c>
      <c r="U200">
        <f>DATABASE!AS12302</f>
        <v>0</v>
      </c>
      <c r="V200">
        <f>DATABASE!AT12302</f>
        <v>0</v>
      </c>
      <c r="W200">
        <f>DATABASE!AU12302</f>
        <v>0</v>
      </c>
    </row>
    <row r="201" spans="1:23" x14ac:dyDescent="0.25">
      <c r="A201" t="s">
        <v>19079</v>
      </c>
      <c r="B201" t="s">
        <v>12043</v>
      </c>
      <c r="C201" t="str">
        <f>DATABASE!B12318</f>
        <v>Reunion</v>
      </c>
      <c r="D201" t="str">
        <f>DATABASE!C12318</f>
        <v>Africa</v>
      </c>
      <c r="E201" s="24">
        <f>DATABASE!N12318</f>
        <v>522</v>
      </c>
      <c r="F201">
        <f>DATABASE!O12318</f>
        <v>187</v>
      </c>
      <c r="G201">
        <f>DATABASE!Q12318</f>
        <v>154</v>
      </c>
      <c r="H201" s="134">
        <f>DATABASE!M12318</f>
        <v>189.74999999999997</v>
      </c>
      <c r="I201" s="19" t="str">
        <f>DATABASE!T12318</f>
        <v>N</v>
      </c>
      <c r="J201">
        <f>DATABASE!AE12318</f>
        <v>0</v>
      </c>
      <c r="K201">
        <f>DATABASE!AI12318</f>
        <v>0</v>
      </c>
      <c r="L201">
        <f>DATABASE!AJ12318</f>
        <v>0</v>
      </c>
      <c r="M201">
        <f>DATABASE!AK12318</f>
        <v>0</v>
      </c>
      <c r="N201">
        <f>DATABASE!AL12318</f>
        <v>0</v>
      </c>
      <c r="O201">
        <f>DATABASE!AM12318</f>
        <v>76</v>
      </c>
      <c r="P201">
        <f>DATABASE!AN12318</f>
        <v>57</v>
      </c>
      <c r="Q201">
        <f>DATABASE!AO12318</f>
        <v>0</v>
      </c>
      <c r="R201">
        <f>DATABASE!AP12318</f>
        <v>0</v>
      </c>
      <c r="S201">
        <f>DATABASE!AQ12318</f>
        <v>81</v>
      </c>
      <c r="T201">
        <f>DATABASE!AR12318</f>
        <v>76</v>
      </c>
      <c r="U201">
        <f>DATABASE!AS12318</f>
        <v>20</v>
      </c>
      <c r="V201">
        <f>DATABASE!AT12318</f>
        <v>18</v>
      </c>
      <c r="W201">
        <f>DATABASE!AU12318</f>
        <v>3</v>
      </c>
    </row>
    <row r="202" spans="1:23" x14ac:dyDescent="0.25">
      <c r="A202" t="s">
        <v>19080</v>
      </c>
      <c r="B202" t="s">
        <v>19210</v>
      </c>
      <c r="C202" t="str">
        <f>DATABASE!B12506</f>
        <v>Zimbabwe</v>
      </c>
      <c r="D202" t="str">
        <f>DATABASE!C12506</f>
        <v>Africa</v>
      </c>
      <c r="E202" s="24">
        <f>DATABASE!N12506</f>
        <v>226</v>
      </c>
      <c r="F202">
        <f>DATABASE!O12506</f>
        <v>13</v>
      </c>
      <c r="G202">
        <f>DATABASE!Q12506</f>
        <v>13</v>
      </c>
      <c r="H202" s="134">
        <f>DATABASE!M12506</f>
        <v>19.249999999999996</v>
      </c>
      <c r="I202" s="19" t="str">
        <f>DATABASE!T12506</f>
        <v>N</v>
      </c>
      <c r="J202">
        <f>DATABASE!AE12506</f>
        <v>0</v>
      </c>
      <c r="K202">
        <f>DATABASE!AI12506</f>
        <v>0</v>
      </c>
      <c r="L202">
        <f>DATABASE!AJ12506</f>
        <v>0</v>
      </c>
      <c r="M202">
        <f>DATABASE!AK12506</f>
        <v>0</v>
      </c>
      <c r="N202">
        <f>DATABASE!AL12506</f>
        <v>0</v>
      </c>
      <c r="O202">
        <f>DATABASE!AM12506</f>
        <v>0</v>
      </c>
      <c r="P202">
        <f>DATABASE!AN12506</f>
        <v>0</v>
      </c>
      <c r="Q202">
        <f>DATABASE!AO12506</f>
        <v>0</v>
      </c>
      <c r="R202">
        <f>DATABASE!AP12506</f>
        <v>0</v>
      </c>
      <c r="S202">
        <f>DATABASE!AQ12506</f>
        <v>0</v>
      </c>
      <c r="T202">
        <f>DATABASE!AR12506</f>
        <v>0</v>
      </c>
      <c r="U202">
        <f>DATABASE!AS12506</f>
        <v>0</v>
      </c>
      <c r="V202">
        <f>DATABASE!AT12506</f>
        <v>0</v>
      </c>
      <c r="W202">
        <f>DATABASE!AU12506</f>
        <v>13</v>
      </c>
    </row>
    <row r="203" spans="1:23" x14ac:dyDescent="0.25">
      <c r="A203" t="s">
        <v>19081</v>
      </c>
      <c r="B203" t="s">
        <v>19211</v>
      </c>
      <c r="C203" t="str">
        <f>DATABASE!B12520</f>
        <v>Malawi, Zambia, Zimbabwe</v>
      </c>
      <c r="D203" t="str">
        <f>DATABASE!C12520</f>
        <v>Africa</v>
      </c>
      <c r="E203" s="24">
        <f>DATABASE!N12520</f>
        <v>53</v>
      </c>
      <c r="F203">
        <f>DATABASE!O12520</f>
        <v>1</v>
      </c>
      <c r="G203">
        <f>DATABASE!Q12520</f>
        <v>1</v>
      </c>
      <c r="H203" s="134">
        <f>DATABASE!M12520</f>
        <v>9</v>
      </c>
      <c r="I203" s="19" t="str">
        <f>DATABASE!T12520</f>
        <v>N</v>
      </c>
      <c r="J203">
        <f>DATABASE!AE12520</f>
        <v>0</v>
      </c>
      <c r="K203">
        <f>DATABASE!AI12520</f>
        <v>0</v>
      </c>
      <c r="L203">
        <f>DATABASE!AJ12520</f>
        <v>0</v>
      </c>
      <c r="M203">
        <f>DATABASE!AK12520</f>
        <v>0</v>
      </c>
      <c r="N203">
        <f>DATABASE!AL12520</f>
        <v>0</v>
      </c>
      <c r="O203">
        <f>DATABASE!AM12520</f>
        <v>1</v>
      </c>
      <c r="P203">
        <f>DATABASE!AN12520</f>
        <v>1</v>
      </c>
      <c r="Q203">
        <f>DATABASE!AO12520</f>
        <v>0</v>
      </c>
      <c r="R203">
        <f>DATABASE!AP12520</f>
        <v>0</v>
      </c>
      <c r="S203">
        <f>DATABASE!AQ12520</f>
        <v>0</v>
      </c>
      <c r="T203">
        <f>DATABASE!AR12520</f>
        <v>0</v>
      </c>
      <c r="U203">
        <f>DATABASE!AS12520</f>
        <v>0</v>
      </c>
      <c r="V203">
        <f>DATABASE!AT12520</f>
        <v>0</v>
      </c>
      <c r="W203">
        <f>DATABASE!AU12520</f>
        <v>0</v>
      </c>
    </row>
    <row r="204" spans="1:23" x14ac:dyDescent="0.25">
      <c r="A204" t="s">
        <v>19082</v>
      </c>
      <c r="B204" t="s">
        <v>12668</v>
      </c>
      <c r="C204" t="str">
        <f>DATABASE!B12522</f>
        <v>Romania</v>
      </c>
      <c r="D204" t="str">
        <f>DATABASE!C12522</f>
        <v>Europe</v>
      </c>
      <c r="E204" s="24">
        <f>DATABASE!N12522</f>
        <v>7872</v>
      </c>
      <c r="F204">
        <f>DATABASE!O12522</f>
        <v>25</v>
      </c>
      <c r="G204">
        <f>DATABASE!Q12522</f>
        <v>25</v>
      </c>
      <c r="H204" s="134">
        <f>DATABASE!M12522</f>
        <v>52</v>
      </c>
      <c r="I204" s="19" t="str">
        <f>DATABASE!T12522</f>
        <v>Y</v>
      </c>
      <c r="J204">
        <f>DATABASE!AE12522</f>
        <v>0</v>
      </c>
      <c r="K204">
        <f>DATABASE!AI12522</f>
        <v>1</v>
      </c>
      <c r="L204">
        <f>DATABASE!AJ12522</f>
        <v>1</v>
      </c>
      <c r="M204">
        <f>DATABASE!AK12522</f>
        <v>0</v>
      </c>
      <c r="N204">
        <f>DATABASE!AL12522</f>
        <v>0</v>
      </c>
      <c r="O204">
        <f>DATABASE!AM12522</f>
        <v>3</v>
      </c>
      <c r="P204">
        <f>DATABASE!AN12522</f>
        <v>3</v>
      </c>
      <c r="Q204">
        <f>DATABASE!AO12522</f>
        <v>0</v>
      </c>
      <c r="R204">
        <f>DATABASE!AP12522</f>
        <v>0</v>
      </c>
      <c r="S204">
        <f>DATABASE!AQ12522</f>
        <v>0</v>
      </c>
      <c r="T204">
        <f>DATABASE!AR12522</f>
        <v>0</v>
      </c>
      <c r="U204">
        <f>DATABASE!AS12522</f>
        <v>0</v>
      </c>
      <c r="V204">
        <f>DATABASE!AT12522</f>
        <v>0</v>
      </c>
      <c r="W204">
        <f>DATABASE!AU12522</f>
        <v>21</v>
      </c>
    </row>
    <row r="205" spans="1:23" x14ac:dyDescent="0.25">
      <c r="A205" t="s">
        <v>19083</v>
      </c>
      <c r="B205" t="s">
        <v>12885</v>
      </c>
      <c r="C205" t="str">
        <f>DATABASE!B12548</f>
        <v>Russia</v>
      </c>
      <c r="D205" t="str">
        <f>DATABASE!C12548</f>
        <v>Europe</v>
      </c>
      <c r="E205" s="24">
        <f>DATABASE!N12548</f>
        <v>3118</v>
      </c>
      <c r="F205">
        <f>DATABASE!O12548</f>
        <v>18</v>
      </c>
      <c r="G205">
        <f>DATABASE!Q12548</f>
        <v>18</v>
      </c>
      <c r="H205" s="134">
        <f>DATABASE!M12548</f>
        <v>49.29999999999999</v>
      </c>
      <c r="I205" s="19" t="str">
        <f>DATABASE!T12548</f>
        <v>Y</v>
      </c>
      <c r="J205">
        <f>DATABASE!AE12548</f>
        <v>0</v>
      </c>
      <c r="K205">
        <f>DATABASE!AI12548</f>
        <v>3</v>
      </c>
      <c r="L205">
        <f>DATABASE!AJ12548</f>
        <v>3</v>
      </c>
      <c r="M205">
        <f>DATABASE!AK12548</f>
        <v>3</v>
      </c>
      <c r="N205">
        <f>DATABASE!AL12548</f>
        <v>3</v>
      </c>
      <c r="O205">
        <f>DATABASE!AM12548</f>
        <v>5</v>
      </c>
      <c r="P205">
        <f>DATABASE!AN12548</f>
        <v>5</v>
      </c>
      <c r="Q205">
        <f>DATABASE!AO12548</f>
        <v>0</v>
      </c>
      <c r="R205">
        <f>DATABASE!AP12548</f>
        <v>0</v>
      </c>
      <c r="S205">
        <f>DATABASE!AQ12548</f>
        <v>2</v>
      </c>
      <c r="T205">
        <f>DATABASE!AR12548</f>
        <v>2</v>
      </c>
      <c r="U205">
        <f>DATABASE!AS12548</f>
        <v>0</v>
      </c>
      <c r="V205">
        <f>DATABASE!AT12548</f>
        <v>0</v>
      </c>
      <c r="W205">
        <f>DATABASE!AU12548</f>
        <v>5</v>
      </c>
    </row>
    <row r="206" spans="1:23" x14ac:dyDescent="0.25">
      <c r="A206" t="s">
        <v>19084</v>
      </c>
      <c r="B206" t="s">
        <v>12044</v>
      </c>
      <c r="C206" t="str">
        <f>DATABASE!B12567</f>
        <v>Rwanda</v>
      </c>
      <c r="D206" t="str">
        <f>DATABASE!C12567</f>
        <v>Africa</v>
      </c>
      <c r="E206" s="24">
        <f>DATABASE!N12567</f>
        <v>1488</v>
      </c>
      <c r="F206">
        <f>DATABASE!O12567</f>
        <v>17</v>
      </c>
      <c r="G206">
        <f>DATABASE!Q12567</f>
        <v>17</v>
      </c>
      <c r="H206" s="134">
        <f>DATABASE!M12567</f>
        <v>70.099999999999994</v>
      </c>
      <c r="I206" s="19" t="str">
        <f>DATABASE!T12567</f>
        <v>Y</v>
      </c>
      <c r="J206">
        <f>DATABASE!AE12567</f>
        <v>1</v>
      </c>
      <c r="K206">
        <f>DATABASE!AI12567</f>
        <v>2</v>
      </c>
      <c r="L206">
        <f>DATABASE!AJ12567</f>
        <v>2</v>
      </c>
      <c r="M206">
        <f>DATABASE!AK12567</f>
        <v>0</v>
      </c>
      <c r="N206">
        <f>DATABASE!AL12567</f>
        <v>0</v>
      </c>
      <c r="O206">
        <f>DATABASE!AM12567</f>
        <v>14</v>
      </c>
      <c r="P206">
        <f>DATABASE!AN12567</f>
        <v>14</v>
      </c>
      <c r="Q206">
        <f>DATABASE!AO12567</f>
        <v>0</v>
      </c>
      <c r="R206">
        <f>DATABASE!AP12567</f>
        <v>0</v>
      </c>
      <c r="S206">
        <f>DATABASE!AQ12567</f>
        <v>1</v>
      </c>
      <c r="T206">
        <f>DATABASE!AR12567</f>
        <v>1</v>
      </c>
      <c r="U206">
        <f>DATABASE!AS12567</f>
        <v>0</v>
      </c>
      <c r="V206">
        <f>DATABASE!AT12567</f>
        <v>0</v>
      </c>
      <c r="W206">
        <f>DATABASE!AU12567</f>
        <v>0</v>
      </c>
    </row>
    <row r="207" spans="1:23" x14ac:dyDescent="0.25">
      <c r="A207" t="s">
        <v>19085</v>
      </c>
      <c r="B207" t="s">
        <v>1957</v>
      </c>
      <c r="C207" t="str">
        <f>DATABASE!B12585</f>
        <v>Japan</v>
      </c>
      <c r="D207" t="str">
        <f>DATABASE!C12585</f>
        <v>Asia</v>
      </c>
      <c r="E207" s="24">
        <f>DATABASE!N12585</f>
        <v>264</v>
      </c>
      <c r="F207">
        <f>DATABASE!O12585</f>
        <v>25</v>
      </c>
      <c r="G207">
        <f>DATABASE!Q12585</f>
        <v>9</v>
      </c>
      <c r="H207" s="134">
        <f>DATABASE!M12585</f>
        <v>7.0000000000000009</v>
      </c>
      <c r="I207" s="19" t="str">
        <f>DATABASE!T12585</f>
        <v>N</v>
      </c>
      <c r="J207">
        <f>DATABASE!AE12585</f>
        <v>16</v>
      </c>
      <c r="K207">
        <f>DATABASE!AI12585</f>
        <v>16</v>
      </c>
      <c r="L207">
        <f>DATABASE!AJ12585</f>
        <v>0</v>
      </c>
      <c r="M207">
        <f>DATABASE!AK12585</f>
        <v>0</v>
      </c>
      <c r="N207">
        <f>DATABASE!AL12585</f>
        <v>0</v>
      </c>
      <c r="O207">
        <f>DATABASE!AM12585</f>
        <v>2</v>
      </c>
      <c r="P207">
        <f>DATABASE!AN12585</f>
        <v>2</v>
      </c>
      <c r="Q207">
        <f>DATABASE!AO12585</f>
        <v>0</v>
      </c>
      <c r="R207">
        <f>DATABASE!AP12585</f>
        <v>0</v>
      </c>
      <c r="S207">
        <f>DATABASE!AQ12585</f>
        <v>6</v>
      </c>
      <c r="T207">
        <f>DATABASE!AR12585</f>
        <v>6</v>
      </c>
      <c r="U207">
        <f>DATABASE!AS12585</f>
        <v>1</v>
      </c>
      <c r="V207">
        <f>DATABASE!AT12585</f>
        <v>1</v>
      </c>
      <c r="W207">
        <f>DATABASE!AU12585</f>
        <v>0</v>
      </c>
    </row>
    <row r="208" spans="1:23" x14ac:dyDescent="0.25">
      <c r="A208" t="s">
        <v>19086</v>
      </c>
      <c r="B208" t="s">
        <v>19212</v>
      </c>
      <c r="C208" t="str">
        <f>DATABASE!B12611</f>
        <v>Morocco</v>
      </c>
      <c r="D208" t="str">
        <f>DATABASE!C12611</f>
        <v>Africa</v>
      </c>
      <c r="E208" s="24">
        <f>DATABASE!N12611</f>
        <v>99</v>
      </c>
      <c r="F208">
        <f>DATABASE!O12611</f>
        <v>8</v>
      </c>
      <c r="G208">
        <f>DATABASE!Q12611</f>
        <v>8</v>
      </c>
      <c r="H208" s="134">
        <f>DATABASE!M12611</f>
        <v>14.1</v>
      </c>
      <c r="I208" s="19" t="str">
        <f>DATABASE!T12611</f>
        <v>N</v>
      </c>
      <c r="J208">
        <f>DATABASE!AE12611</f>
        <v>1</v>
      </c>
      <c r="K208">
        <f>DATABASE!AI12611</f>
        <v>1</v>
      </c>
      <c r="L208">
        <f>DATABASE!AJ12611</f>
        <v>1</v>
      </c>
      <c r="M208">
        <f>DATABASE!AK12611</f>
        <v>0</v>
      </c>
      <c r="N208">
        <f>DATABASE!AL12611</f>
        <v>0</v>
      </c>
      <c r="O208">
        <f>DATABASE!AM12611</f>
        <v>0</v>
      </c>
      <c r="P208">
        <f>DATABASE!AN12611</f>
        <v>0</v>
      </c>
      <c r="Q208">
        <f>DATABASE!AO12611</f>
        <v>0</v>
      </c>
      <c r="R208">
        <f>DATABASE!AP12611</f>
        <v>0</v>
      </c>
      <c r="S208">
        <f>DATABASE!AQ12611</f>
        <v>0</v>
      </c>
      <c r="T208">
        <f>DATABASE!AR12611</f>
        <v>0</v>
      </c>
      <c r="U208">
        <f>DATABASE!AS12611</f>
        <v>0</v>
      </c>
      <c r="V208">
        <f>DATABASE!AT12611</f>
        <v>0</v>
      </c>
      <c r="W208">
        <f>DATABASE!AU12611</f>
        <v>7</v>
      </c>
    </row>
    <row r="209" spans="1:23" x14ac:dyDescent="0.25">
      <c r="A209" t="s">
        <v>19087</v>
      </c>
      <c r="B209" t="s">
        <v>6850</v>
      </c>
      <c r="C209" t="str">
        <f>DATABASE!B12620</f>
        <v>Samoa</v>
      </c>
      <c r="D209" t="str">
        <f>DATABASE!C12620</f>
        <v>Oceania</v>
      </c>
      <c r="E209" s="24">
        <f>DATABASE!N12620</f>
        <v>1378</v>
      </c>
      <c r="F209">
        <f>DATABASE!O12620</f>
        <v>79</v>
      </c>
      <c r="G209">
        <f>DATABASE!Q12620</f>
        <v>62</v>
      </c>
      <c r="H209" s="134">
        <f>DATABASE!M12620</f>
        <v>135.80000000000001</v>
      </c>
      <c r="I209" s="19" t="str">
        <f>DATABASE!T12620</f>
        <v>Y</v>
      </c>
      <c r="J209">
        <f>DATABASE!AE12620</f>
        <v>0</v>
      </c>
      <c r="K209">
        <f>DATABASE!AI12620</f>
        <v>0</v>
      </c>
      <c r="L209">
        <f>DATABASE!AJ12620</f>
        <v>0</v>
      </c>
      <c r="M209">
        <f>DATABASE!AK12620</f>
        <v>0</v>
      </c>
      <c r="N209">
        <f>DATABASE!AL12620</f>
        <v>0</v>
      </c>
      <c r="O209">
        <f>DATABASE!AM12620</f>
        <v>10</v>
      </c>
      <c r="P209">
        <f>DATABASE!AN12620</f>
        <v>10</v>
      </c>
      <c r="Q209">
        <f>DATABASE!AO12620</f>
        <v>0</v>
      </c>
      <c r="R209">
        <f>DATABASE!AP12620</f>
        <v>0</v>
      </c>
      <c r="S209">
        <f>DATABASE!AQ12620</f>
        <v>49</v>
      </c>
      <c r="T209">
        <f>DATABASE!AR12620</f>
        <v>33</v>
      </c>
      <c r="U209">
        <f>DATABASE!AS12620</f>
        <v>20</v>
      </c>
      <c r="V209">
        <f>DATABASE!AT12620</f>
        <v>19</v>
      </c>
      <c r="W209">
        <f>DATABASE!AU12620</f>
        <v>0</v>
      </c>
    </row>
    <row r="210" spans="1:23" x14ac:dyDescent="0.25">
      <c r="A210" t="s">
        <v>19088</v>
      </c>
      <c r="B210" t="s">
        <v>13446</v>
      </c>
      <c r="C210" t="str">
        <f>DATABASE!B12700</f>
        <v>San Marino</v>
      </c>
      <c r="D210" t="str">
        <f>DATABASE!C12700</f>
        <v>Europe</v>
      </c>
      <c r="E210" s="24">
        <f>DATABASE!N12700</f>
        <v>2858</v>
      </c>
      <c r="F210">
        <f>DATABASE!O12700</f>
        <v>8</v>
      </c>
      <c r="G210">
        <f>DATABASE!Q12700</f>
        <v>8</v>
      </c>
      <c r="H210" s="134">
        <f>DATABASE!M12700</f>
        <v>18.599999999999998</v>
      </c>
      <c r="I210" s="19" t="str">
        <f>DATABASE!T12700</f>
        <v>Y</v>
      </c>
      <c r="J210">
        <f>DATABASE!AE12700</f>
        <v>1</v>
      </c>
      <c r="K210">
        <f>DATABASE!AI12700</f>
        <v>4</v>
      </c>
      <c r="L210">
        <f>DATABASE!AJ12700</f>
        <v>4</v>
      </c>
      <c r="M210">
        <f>DATABASE!AK12700</f>
        <v>1</v>
      </c>
      <c r="N210">
        <f>DATABASE!AL12700</f>
        <v>1</v>
      </c>
      <c r="O210">
        <f>DATABASE!AM12700</f>
        <v>3</v>
      </c>
      <c r="P210">
        <f>DATABASE!AN12700</f>
        <v>3</v>
      </c>
      <c r="Q210">
        <f>DATABASE!AO12700</f>
        <v>0</v>
      </c>
      <c r="R210">
        <f>DATABASE!AP12700</f>
        <v>0</v>
      </c>
      <c r="S210">
        <f>DATABASE!AQ12700</f>
        <v>0</v>
      </c>
      <c r="T210">
        <f>DATABASE!AR12700</f>
        <v>0</v>
      </c>
      <c r="U210">
        <f>DATABASE!AS12700</f>
        <v>0</v>
      </c>
      <c r="V210">
        <f>DATABASE!AT12700</f>
        <v>0</v>
      </c>
      <c r="W210">
        <f>DATABASE!AU12700</f>
        <v>0</v>
      </c>
    </row>
    <row r="211" spans="1:23" x14ac:dyDescent="0.25">
      <c r="A211" t="s">
        <v>19089</v>
      </c>
      <c r="B211" t="s">
        <v>19244</v>
      </c>
      <c r="C211" t="str">
        <f>DATABASE!B12709</f>
        <v>Sao Tome and Principe</v>
      </c>
      <c r="D211" t="str">
        <f>DATABASE!C12709</f>
        <v>Africa</v>
      </c>
      <c r="E211" s="24">
        <f>DATABASE!N12709</f>
        <v>8959</v>
      </c>
      <c r="F211">
        <f>DATABASE!O12709</f>
        <v>314</v>
      </c>
      <c r="G211">
        <f>DATABASE!Q12709</f>
        <v>180</v>
      </c>
      <c r="H211" s="134">
        <f>DATABASE!M12709</f>
        <v>274.00000000000011</v>
      </c>
      <c r="I211" s="19" t="str">
        <f>DATABASE!T12709</f>
        <v>Y</v>
      </c>
      <c r="J211">
        <f>DATABASE!AE12709</f>
        <v>24</v>
      </c>
      <c r="K211">
        <f>DATABASE!AI12709</f>
        <v>81</v>
      </c>
      <c r="L211">
        <f>DATABASE!AJ12709</f>
        <v>65</v>
      </c>
      <c r="M211">
        <f>DATABASE!AK12709</f>
        <v>0</v>
      </c>
      <c r="N211">
        <f>DATABASE!AL12709</f>
        <v>0</v>
      </c>
      <c r="O211">
        <f>DATABASE!AM12709</f>
        <v>47</v>
      </c>
      <c r="P211">
        <f>DATABASE!AN12709</f>
        <v>14</v>
      </c>
      <c r="Q211">
        <f>DATABASE!AO12709</f>
        <v>6</v>
      </c>
      <c r="R211">
        <f>DATABASE!AP12709</f>
        <v>6</v>
      </c>
      <c r="S211">
        <f>DATABASE!AQ12709</f>
        <v>8</v>
      </c>
      <c r="T211">
        <f>DATABASE!AR12709</f>
        <v>2</v>
      </c>
      <c r="U211">
        <f>DATABASE!AS12709</f>
        <v>23</v>
      </c>
      <c r="V211">
        <f>DATABASE!AT12709</f>
        <v>9</v>
      </c>
      <c r="W211">
        <f>DATABASE!AU12709</f>
        <v>149</v>
      </c>
    </row>
    <row r="212" spans="1:23" x14ac:dyDescent="0.25">
      <c r="A212" t="s">
        <v>19090</v>
      </c>
      <c r="B212" t="s">
        <v>14697</v>
      </c>
      <c r="C212" t="str">
        <f>DATABASE!B13024</f>
        <v>Saudi Arabia</v>
      </c>
      <c r="D212" t="str">
        <f>DATABASE!C13024</f>
        <v>Asia</v>
      </c>
      <c r="E212" s="24">
        <f>DATABASE!N13024</f>
        <v>1783</v>
      </c>
      <c r="F212">
        <f>DATABASE!O13024</f>
        <v>2</v>
      </c>
      <c r="G212">
        <f>DATABASE!Q13024</f>
        <v>2</v>
      </c>
      <c r="H212" s="134">
        <f>DATABASE!M13024</f>
        <v>2</v>
      </c>
      <c r="I212" s="19" t="str">
        <f>DATABASE!T13024</f>
        <v>Y</v>
      </c>
      <c r="J212">
        <f>DATABASE!AE13024</f>
        <v>0</v>
      </c>
      <c r="K212">
        <f>DATABASE!AI13024</f>
        <v>0</v>
      </c>
      <c r="L212">
        <f>DATABASE!AJ13024</f>
        <v>0</v>
      </c>
      <c r="M212">
        <f>DATABASE!AK13024</f>
        <v>0</v>
      </c>
      <c r="N212">
        <f>DATABASE!AL13024</f>
        <v>0</v>
      </c>
      <c r="O212">
        <f>DATABASE!AM13024</f>
        <v>0</v>
      </c>
      <c r="P212">
        <f>DATABASE!AN13024</f>
        <v>0</v>
      </c>
      <c r="Q212">
        <f>DATABASE!AO13024</f>
        <v>2</v>
      </c>
      <c r="R212">
        <f>DATABASE!AP13024</f>
        <v>2</v>
      </c>
      <c r="S212">
        <f>DATABASE!AQ13024</f>
        <v>0</v>
      </c>
      <c r="T212">
        <f>DATABASE!AR13024</f>
        <v>0</v>
      </c>
      <c r="U212">
        <f>DATABASE!AS13024</f>
        <v>0</v>
      </c>
      <c r="V212">
        <f>DATABASE!AT13024</f>
        <v>0</v>
      </c>
      <c r="W212">
        <f>DATABASE!AU13024</f>
        <v>0</v>
      </c>
    </row>
    <row r="213" spans="1:23" x14ac:dyDescent="0.25">
      <c r="A213" t="s">
        <v>19091</v>
      </c>
      <c r="B213" t="s">
        <v>12047</v>
      </c>
      <c r="C213" t="str">
        <f>DATABASE!B13027</f>
        <v>Senegal</v>
      </c>
      <c r="D213" t="str">
        <f>DATABASE!C13027</f>
        <v>Africa</v>
      </c>
      <c r="E213" s="24">
        <f>DATABASE!N13027</f>
        <v>2290</v>
      </c>
      <c r="F213">
        <f>DATABASE!O13027</f>
        <v>3</v>
      </c>
      <c r="G213">
        <f>DATABASE!Q13027</f>
        <v>3</v>
      </c>
      <c r="H213" s="134">
        <f>DATABASE!M13027</f>
        <v>19.5</v>
      </c>
      <c r="I213" s="19" t="str">
        <f>DATABASE!T13027</f>
        <v>Y</v>
      </c>
      <c r="J213">
        <f>DATABASE!AE13027</f>
        <v>2</v>
      </c>
      <c r="K213">
        <f>DATABASE!AI13027</f>
        <v>2</v>
      </c>
      <c r="L213">
        <f>DATABASE!AJ13027</f>
        <v>2</v>
      </c>
      <c r="M213">
        <f>DATABASE!AK13027</f>
        <v>0</v>
      </c>
      <c r="N213">
        <f>DATABASE!AL13027</f>
        <v>0</v>
      </c>
      <c r="O213">
        <f>DATABASE!AM13027</f>
        <v>1</v>
      </c>
      <c r="P213">
        <f>DATABASE!AN13027</f>
        <v>1</v>
      </c>
      <c r="Q213">
        <f>DATABASE!AO13027</f>
        <v>0</v>
      </c>
      <c r="R213">
        <f>DATABASE!AP13027</f>
        <v>0</v>
      </c>
      <c r="S213">
        <f>DATABASE!AQ13027</f>
        <v>0</v>
      </c>
      <c r="T213">
        <f>DATABASE!AR13027</f>
        <v>0</v>
      </c>
      <c r="U213">
        <f>DATABASE!AS13027</f>
        <v>0</v>
      </c>
      <c r="V213">
        <f>DATABASE!AT13027</f>
        <v>0</v>
      </c>
      <c r="W213">
        <f>DATABASE!AU13027</f>
        <v>0</v>
      </c>
    </row>
    <row r="214" spans="1:23" x14ac:dyDescent="0.25">
      <c r="A214" t="s">
        <v>19093</v>
      </c>
      <c r="B214" t="s">
        <v>12048</v>
      </c>
      <c r="C214" t="str">
        <f>DATABASE!B13031</f>
        <v>Seychelles</v>
      </c>
      <c r="D214" t="str">
        <f>DATABASE!C13031</f>
        <v>Africa</v>
      </c>
      <c r="E214" s="24">
        <f>DATABASE!N13031</f>
        <v>947</v>
      </c>
      <c r="F214">
        <f>DATABASE!O13031</f>
        <v>95</v>
      </c>
      <c r="G214">
        <f>DATABASE!Q13031</f>
        <v>65</v>
      </c>
      <c r="H214" s="134">
        <f>DATABASE!M13031</f>
        <v>166.1</v>
      </c>
      <c r="I214" s="19" t="str">
        <f>DATABASE!T13031</f>
        <v>Y</v>
      </c>
      <c r="J214">
        <f>DATABASE!AE13031</f>
        <v>0</v>
      </c>
      <c r="K214">
        <f>DATABASE!AI13031</f>
        <v>1</v>
      </c>
      <c r="L214">
        <f>DATABASE!AJ13031</f>
        <v>1</v>
      </c>
      <c r="M214">
        <f>DATABASE!AK13031</f>
        <v>0</v>
      </c>
      <c r="N214">
        <f>DATABASE!AL13031</f>
        <v>0</v>
      </c>
      <c r="O214">
        <f>DATABASE!AM13031</f>
        <v>32</v>
      </c>
      <c r="P214">
        <f>DATABASE!AN13031</f>
        <v>27</v>
      </c>
      <c r="Q214">
        <f>DATABASE!AO13031</f>
        <v>0</v>
      </c>
      <c r="R214">
        <f>DATABASE!AP13031</f>
        <v>0</v>
      </c>
      <c r="S214">
        <f>DATABASE!AQ13031</f>
        <v>41</v>
      </c>
      <c r="T214">
        <f>DATABASE!AR13031</f>
        <v>26</v>
      </c>
      <c r="U214">
        <f>DATABASE!AS13031</f>
        <v>21</v>
      </c>
      <c r="V214">
        <f>DATABASE!AT13031</f>
        <v>11</v>
      </c>
      <c r="W214">
        <f>DATABASE!AU13031</f>
        <v>0</v>
      </c>
    </row>
    <row r="215" spans="1:23" x14ac:dyDescent="0.25">
      <c r="A215" t="s">
        <v>19094</v>
      </c>
      <c r="B215" t="s">
        <v>19214</v>
      </c>
      <c r="C215" t="str">
        <f>DATABASE!B13127</f>
        <v>UAE</v>
      </c>
      <c r="D215" t="str">
        <f>DATABASE!C13127</f>
        <v>Asia</v>
      </c>
      <c r="E215" s="24">
        <f>DATABASE!N13127</f>
        <v>1496</v>
      </c>
      <c r="F215">
        <f>DATABASE!O13127</f>
        <v>11</v>
      </c>
      <c r="G215">
        <f>DATABASE!Q13127</f>
        <v>9</v>
      </c>
      <c r="H215" s="134">
        <f>DATABASE!M13127</f>
        <v>30.900000000000002</v>
      </c>
      <c r="I215" s="19" t="str">
        <f>DATABASE!T13127</f>
        <v>N</v>
      </c>
      <c r="J215">
        <f>DATABASE!AE13127</f>
        <v>7</v>
      </c>
      <c r="K215">
        <f>DATABASE!AI13127</f>
        <v>3</v>
      </c>
      <c r="L215">
        <f>DATABASE!AJ13127</f>
        <v>3</v>
      </c>
      <c r="M215">
        <f>DATABASE!AK13127</f>
        <v>0</v>
      </c>
      <c r="N215">
        <f>DATABASE!AL13127</f>
        <v>0</v>
      </c>
      <c r="O215">
        <f>DATABASE!AM13127</f>
        <v>8</v>
      </c>
      <c r="P215">
        <f>DATABASE!AN13127</f>
        <v>6</v>
      </c>
      <c r="Q215">
        <f>DATABASE!AO13127</f>
        <v>0</v>
      </c>
      <c r="R215">
        <f>DATABASE!AP13127</f>
        <v>0</v>
      </c>
      <c r="S215">
        <f>DATABASE!AQ13127</f>
        <v>0</v>
      </c>
      <c r="T215">
        <f>DATABASE!AR13127</f>
        <v>0</v>
      </c>
      <c r="U215">
        <f>DATABASE!AS13127</f>
        <v>0</v>
      </c>
      <c r="V215">
        <f>DATABASE!AT13127</f>
        <v>0</v>
      </c>
      <c r="W215">
        <f>DATABASE!AU13127</f>
        <v>0</v>
      </c>
    </row>
    <row r="216" spans="1:23" x14ac:dyDescent="0.25">
      <c r="A216" t="s">
        <v>19095</v>
      </c>
      <c r="B216" t="s">
        <v>12049</v>
      </c>
      <c r="C216" t="str">
        <f>DATABASE!B13139</f>
        <v>Sierra Leone</v>
      </c>
      <c r="D216" t="str">
        <f>DATABASE!C13139</f>
        <v>Africa</v>
      </c>
      <c r="E216" s="24">
        <f>DATABASE!N13139</f>
        <v>10022</v>
      </c>
      <c r="F216">
        <f>DATABASE!O13139</f>
        <v>142</v>
      </c>
      <c r="G216">
        <f>DATABASE!Q13139</f>
        <v>102</v>
      </c>
      <c r="H216" s="134">
        <f>DATABASE!M13139</f>
        <v>284.4500000000001</v>
      </c>
      <c r="I216" s="19" t="str">
        <f>DATABASE!T13139</f>
        <v>Y</v>
      </c>
      <c r="J216">
        <f>DATABASE!AE13139</f>
        <v>24</v>
      </c>
      <c r="K216">
        <f>DATABASE!AI13139</f>
        <v>51</v>
      </c>
      <c r="L216">
        <f>DATABASE!AJ13139</f>
        <v>42</v>
      </c>
      <c r="M216">
        <f>DATABASE!AK13139</f>
        <v>0</v>
      </c>
      <c r="N216">
        <f>DATABASE!AL13139</f>
        <v>0</v>
      </c>
      <c r="O216">
        <f>DATABASE!AM13139</f>
        <v>27</v>
      </c>
      <c r="P216">
        <f>DATABASE!AN13139</f>
        <v>17</v>
      </c>
      <c r="Q216">
        <f>DATABASE!AO13139</f>
        <v>0</v>
      </c>
      <c r="R216">
        <f>DATABASE!AP13139</f>
        <v>0</v>
      </c>
      <c r="S216">
        <f>DATABASE!AQ13139</f>
        <v>5</v>
      </c>
      <c r="T216">
        <f>DATABASE!AR13139</f>
        <v>4</v>
      </c>
      <c r="U216">
        <f>DATABASE!AS13139</f>
        <v>0</v>
      </c>
      <c r="V216">
        <f>DATABASE!AT13139</f>
        <v>0</v>
      </c>
      <c r="W216">
        <f>DATABASE!AU13139</f>
        <v>59</v>
      </c>
    </row>
    <row r="217" spans="1:23" x14ac:dyDescent="0.25">
      <c r="A217" t="s">
        <v>19096</v>
      </c>
      <c r="B217" t="s">
        <v>17258</v>
      </c>
      <c r="C217" t="str">
        <f>DATABASE!B13282</f>
        <v>Singapore</v>
      </c>
      <c r="D217" t="str">
        <f>DATABASE!C13282</f>
        <v>Asia</v>
      </c>
      <c r="E217" s="24">
        <f>DATABASE!N13282</f>
        <v>2526</v>
      </c>
      <c r="F217">
        <f>DATABASE!O13282</f>
        <v>1</v>
      </c>
      <c r="G217">
        <f>DATABASE!Q13282</f>
        <v>1</v>
      </c>
      <c r="H217" s="134">
        <f>DATABASE!M13282</f>
        <v>9</v>
      </c>
      <c r="I217" s="19" t="str">
        <f>DATABASE!T13282</f>
        <v>Y</v>
      </c>
      <c r="J217">
        <f>DATABASE!AE13282</f>
        <v>1</v>
      </c>
      <c r="K217">
        <f>DATABASE!AI13282</f>
        <v>1</v>
      </c>
      <c r="L217">
        <f>DATABASE!AJ13282</f>
        <v>1</v>
      </c>
      <c r="M217">
        <f>DATABASE!AK13282</f>
        <v>0</v>
      </c>
      <c r="N217">
        <f>DATABASE!AL13282</f>
        <v>0</v>
      </c>
      <c r="O217">
        <f>DATABASE!AM13282</f>
        <v>0</v>
      </c>
      <c r="P217">
        <f>DATABASE!AN13282</f>
        <v>0</v>
      </c>
      <c r="Q217">
        <f>DATABASE!AO13282</f>
        <v>0</v>
      </c>
      <c r="R217">
        <f>DATABASE!AP13282</f>
        <v>0</v>
      </c>
      <c r="S217">
        <f>DATABASE!AQ13282</f>
        <v>0</v>
      </c>
      <c r="T217">
        <f>DATABASE!AR13282</f>
        <v>0</v>
      </c>
      <c r="U217">
        <f>DATABASE!AS13282</f>
        <v>0</v>
      </c>
      <c r="V217">
        <f>DATABASE!AT13282</f>
        <v>0</v>
      </c>
      <c r="W217">
        <f>DATABASE!AU13282</f>
        <v>0</v>
      </c>
    </row>
    <row r="218" spans="1:23" x14ac:dyDescent="0.25">
      <c r="A218" t="s">
        <v>19097</v>
      </c>
      <c r="B218" t="s">
        <v>13448</v>
      </c>
      <c r="C218" t="str">
        <f>DATABASE!B13284</f>
        <v>Slovakia</v>
      </c>
      <c r="D218" t="str">
        <f>DATABASE!C13284</f>
        <v>Europe</v>
      </c>
      <c r="E218" s="24">
        <f>DATABASE!N13284</f>
        <v>909</v>
      </c>
      <c r="F218">
        <f>DATABASE!O13284</f>
        <v>7</v>
      </c>
      <c r="G218">
        <f>DATABASE!Q13284</f>
        <v>7</v>
      </c>
      <c r="H218" s="134">
        <f>DATABASE!M13284</f>
        <v>17.7</v>
      </c>
      <c r="I218" s="19" t="str">
        <f>DATABASE!T13284</f>
        <v>Y</v>
      </c>
      <c r="J218">
        <f>DATABASE!AE13284</f>
        <v>0</v>
      </c>
      <c r="K218">
        <f>DATABASE!AI13284</f>
        <v>0</v>
      </c>
      <c r="L218">
        <f>DATABASE!AJ13284</f>
        <v>0</v>
      </c>
      <c r="M218">
        <f>DATABASE!AK13284</f>
        <v>2</v>
      </c>
      <c r="N218">
        <f>DATABASE!AL13284</f>
        <v>2</v>
      </c>
      <c r="O218">
        <f>DATABASE!AM13284</f>
        <v>0</v>
      </c>
      <c r="P218">
        <f>DATABASE!AN13284</f>
        <v>0</v>
      </c>
      <c r="Q218">
        <f>DATABASE!AO13284</f>
        <v>0</v>
      </c>
      <c r="R218">
        <f>DATABASE!AP13284</f>
        <v>0</v>
      </c>
      <c r="S218">
        <f>DATABASE!AQ13284</f>
        <v>1</v>
      </c>
      <c r="T218">
        <f>DATABASE!AR13284</f>
        <v>1</v>
      </c>
      <c r="U218">
        <f>DATABASE!AS13284</f>
        <v>0</v>
      </c>
      <c r="V218">
        <f>DATABASE!AT13284</f>
        <v>0</v>
      </c>
      <c r="W218">
        <f>DATABASE!AU13284</f>
        <v>4</v>
      </c>
    </row>
    <row r="219" spans="1:23" x14ac:dyDescent="0.25">
      <c r="A219" t="s">
        <v>19098</v>
      </c>
      <c r="B219" t="s">
        <v>13208</v>
      </c>
      <c r="C219" t="str">
        <f>DATABASE!B13292</f>
        <v>Slovenia</v>
      </c>
      <c r="D219" t="str">
        <f>DATABASE!C13292</f>
        <v>Europe</v>
      </c>
      <c r="E219" s="24">
        <f>DATABASE!N13292</f>
        <v>1300</v>
      </c>
      <c r="F219">
        <f>DATABASE!O13292</f>
        <v>9</v>
      </c>
      <c r="G219">
        <f>DATABASE!Q13292</f>
        <v>9</v>
      </c>
      <c r="H219" s="134">
        <f>DATABASE!M13292</f>
        <v>32.6</v>
      </c>
      <c r="I219" s="19" t="str">
        <f>DATABASE!T13292</f>
        <v>Y</v>
      </c>
      <c r="J219">
        <f>DATABASE!AE13292</f>
        <v>0</v>
      </c>
      <c r="K219">
        <f>DATABASE!AI13292</f>
        <v>1</v>
      </c>
      <c r="L219">
        <f>DATABASE!AJ13292</f>
        <v>1</v>
      </c>
      <c r="M219">
        <f>DATABASE!AK13292</f>
        <v>0</v>
      </c>
      <c r="N219">
        <f>DATABASE!AL13292</f>
        <v>0</v>
      </c>
      <c r="O219">
        <f>DATABASE!AM13292</f>
        <v>0</v>
      </c>
      <c r="P219">
        <f>DATABASE!AN13292</f>
        <v>0</v>
      </c>
      <c r="Q219">
        <f>DATABASE!AO13292</f>
        <v>0</v>
      </c>
      <c r="R219">
        <f>DATABASE!AP13292</f>
        <v>0</v>
      </c>
      <c r="S219">
        <f>DATABASE!AQ13292</f>
        <v>0</v>
      </c>
      <c r="T219">
        <f>DATABASE!AR13292</f>
        <v>0</v>
      </c>
      <c r="U219">
        <f>DATABASE!AS13292</f>
        <v>0</v>
      </c>
      <c r="V219">
        <f>DATABASE!AT13292</f>
        <v>0</v>
      </c>
      <c r="W219">
        <f>DATABASE!AU13292</f>
        <v>8</v>
      </c>
    </row>
    <row r="220" spans="1:23" x14ac:dyDescent="0.25">
      <c r="A220" t="s">
        <v>19099</v>
      </c>
      <c r="B220" t="s">
        <v>19215</v>
      </c>
      <c r="C220" t="str">
        <f>DATABASE!B13302</f>
        <v>Solomon Is</v>
      </c>
      <c r="D220" t="str">
        <f>DATABASE!C13302</f>
        <v>Oceania</v>
      </c>
      <c r="E220" s="24">
        <f>DATABASE!N13302</f>
        <v>4838</v>
      </c>
      <c r="F220">
        <f>DATABASE!O13302</f>
        <v>84</v>
      </c>
      <c r="G220">
        <f>DATABASE!Q13302</f>
        <v>83</v>
      </c>
      <c r="H220" s="134">
        <f>DATABASE!M13302</f>
        <v>206.7</v>
      </c>
      <c r="I220" s="19" t="str">
        <f>DATABASE!T13302</f>
        <v>Y</v>
      </c>
      <c r="J220">
        <f>DATABASE!AE13302</f>
        <v>8</v>
      </c>
      <c r="K220">
        <f>DATABASE!AI13302</f>
        <v>28</v>
      </c>
      <c r="L220">
        <f>DATABASE!AJ13302</f>
        <v>28</v>
      </c>
      <c r="M220">
        <f>DATABASE!AK13302</f>
        <v>1</v>
      </c>
      <c r="N220">
        <f>DATABASE!AL13302</f>
        <v>1</v>
      </c>
      <c r="O220">
        <f>DATABASE!AM13302</f>
        <v>20</v>
      </c>
      <c r="P220">
        <f>DATABASE!AN13302</f>
        <v>20</v>
      </c>
      <c r="Q220">
        <f>DATABASE!AO13302</f>
        <v>0</v>
      </c>
      <c r="R220">
        <f>DATABASE!AP13302</f>
        <v>0</v>
      </c>
      <c r="S220">
        <f>DATABASE!AQ13302</f>
        <v>0</v>
      </c>
      <c r="T220">
        <f>DATABASE!AR13302</f>
        <v>0</v>
      </c>
      <c r="U220">
        <f>DATABASE!AS13302</f>
        <v>18</v>
      </c>
      <c r="V220">
        <f>DATABASE!AT13302</f>
        <v>17</v>
      </c>
      <c r="W220">
        <f>DATABASE!AU13302</f>
        <v>17</v>
      </c>
    </row>
    <row r="221" spans="1:23" x14ac:dyDescent="0.25">
      <c r="A221" t="s">
        <v>19100</v>
      </c>
      <c r="B221" t="s">
        <v>12051</v>
      </c>
      <c r="C221" t="str">
        <f>DATABASE!B13387</f>
        <v>Somalia</v>
      </c>
      <c r="D221" t="str">
        <f>DATABASE!C13387</f>
        <v>Africa</v>
      </c>
      <c r="E221" s="24">
        <f>DATABASE!N13387</f>
        <v>1009</v>
      </c>
      <c r="F221">
        <f>DATABASE!O13387</f>
        <v>9</v>
      </c>
      <c r="G221">
        <f>DATABASE!Q13387</f>
        <v>4</v>
      </c>
      <c r="H221" s="134">
        <f>DATABASE!M13387</f>
        <v>14.8</v>
      </c>
      <c r="I221" s="19" t="str">
        <f>DATABASE!T13387</f>
        <v>Y</v>
      </c>
      <c r="J221">
        <f>DATABASE!AE13387</f>
        <v>0</v>
      </c>
      <c r="K221">
        <f>DATABASE!AI13387</f>
        <v>1</v>
      </c>
      <c r="L221">
        <f>DATABASE!AJ13387</f>
        <v>1</v>
      </c>
      <c r="M221">
        <f>DATABASE!AK13387</f>
        <v>5</v>
      </c>
      <c r="N221">
        <f>DATABASE!AL13387</f>
        <v>0</v>
      </c>
      <c r="O221">
        <f>DATABASE!AM13387</f>
        <v>1</v>
      </c>
      <c r="P221">
        <f>DATABASE!AN13387</f>
        <v>1</v>
      </c>
      <c r="Q221">
        <f>DATABASE!AO13387</f>
        <v>0</v>
      </c>
      <c r="R221">
        <f>DATABASE!AP13387</f>
        <v>0</v>
      </c>
      <c r="S221">
        <f>DATABASE!AQ13387</f>
        <v>0</v>
      </c>
      <c r="T221">
        <f>DATABASE!AR13387</f>
        <v>0</v>
      </c>
      <c r="U221">
        <f>DATABASE!AS13387</f>
        <v>0</v>
      </c>
      <c r="V221">
        <f>DATABASE!AT13387</f>
        <v>0</v>
      </c>
      <c r="W221">
        <f>DATABASE!AU13387</f>
        <v>2</v>
      </c>
    </row>
    <row r="222" spans="1:23" x14ac:dyDescent="0.25">
      <c r="A222" t="s">
        <v>19101</v>
      </c>
      <c r="B222" t="s">
        <v>12052</v>
      </c>
      <c r="C222" t="str">
        <f>DATABASE!B13397</f>
        <v>South Africa</v>
      </c>
      <c r="D222" t="str">
        <f>DATABASE!C13397</f>
        <v>Africa</v>
      </c>
      <c r="E222" s="24">
        <f>DATABASE!N13397</f>
        <v>2700</v>
      </c>
      <c r="F222">
        <f>DATABASE!O13397</f>
        <v>16</v>
      </c>
      <c r="G222">
        <f>DATABASE!Q13397</f>
        <v>16</v>
      </c>
      <c r="H222" s="134">
        <f>DATABASE!M13397</f>
        <v>61.550000000000004</v>
      </c>
      <c r="I222" s="19" t="str">
        <f>DATABASE!T13397</f>
        <v>Y</v>
      </c>
      <c r="J222">
        <f>DATABASE!AE13397</f>
        <v>0</v>
      </c>
      <c r="K222">
        <f>DATABASE!AI13397</f>
        <v>2</v>
      </c>
      <c r="L222">
        <f>DATABASE!AJ13397</f>
        <v>2</v>
      </c>
      <c r="M222">
        <f>DATABASE!AK13397</f>
        <v>0</v>
      </c>
      <c r="N222">
        <f>DATABASE!AL13397</f>
        <v>0</v>
      </c>
      <c r="O222">
        <f>DATABASE!AM13397</f>
        <v>1</v>
      </c>
      <c r="P222">
        <f>DATABASE!AN13397</f>
        <v>1</v>
      </c>
      <c r="Q222">
        <f>DATABASE!AO13397</f>
        <v>4</v>
      </c>
      <c r="R222">
        <f>DATABASE!AP13397</f>
        <v>4</v>
      </c>
      <c r="S222">
        <f>DATABASE!AQ13397</f>
        <v>5</v>
      </c>
      <c r="T222">
        <f>DATABASE!AR13397</f>
        <v>5</v>
      </c>
      <c r="U222">
        <f>DATABASE!AS13397</f>
        <v>0</v>
      </c>
      <c r="V222">
        <f>DATABASE!AT13397</f>
        <v>0</v>
      </c>
      <c r="W222">
        <f>DATABASE!AU13397</f>
        <v>4</v>
      </c>
    </row>
    <row r="223" spans="1:23" x14ac:dyDescent="0.25">
      <c r="A223" t="s">
        <v>19102</v>
      </c>
      <c r="B223" t="s">
        <v>19216</v>
      </c>
      <c r="C223" t="str">
        <f>DATABASE!B13414</f>
        <v>Sth Georgia</v>
      </c>
      <c r="D223" t="str">
        <f>DATABASE!C13414</f>
        <v>Sth America</v>
      </c>
      <c r="E223" s="24">
        <f>DATABASE!N13414</f>
        <v>79</v>
      </c>
      <c r="F223">
        <f>DATABASE!O13414</f>
        <v>6</v>
      </c>
      <c r="G223">
        <f>DATABASE!Q13414</f>
        <v>6</v>
      </c>
      <c r="H223" s="134">
        <f>DATABASE!M13414</f>
        <v>20</v>
      </c>
      <c r="I223" s="19" t="str">
        <f>DATABASE!T13414</f>
        <v>N</v>
      </c>
      <c r="J223">
        <f>DATABASE!AE13414</f>
        <v>0</v>
      </c>
      <c r="K223">
        <f>DATABASE!AI13414</f>
        <v>1</v>
      </c>
      <c r="L223">
        <f>DATABASE!AJ13414</f>
        <v>1</v>
      </c>
      <c r="M223">
        <f>DATABASE!AK13414</f>
        <v>0</v>
      </c>
      <c r="N223">
        <f>DATABASE!AL13414</f>
        <v>0</v>
      </c>
      <c r="O223">
        <f>DATABASE!AM13414</f>
        <v>1</v>
      </c>
      <c r="P223">
        <f>DATABASE!AN13414</f>
        <v>1</v>
      </c>
      <c r="Q223">
        <f>DATABASE!AO13414</f>
        <v>0</v>
      </c>
      <c r="R223">
        <f>DATABASE!AP13414</f>
        <v>0</v>
      </c>
      <c r="S223">
        <f>DATABASE!AQ13414</f>
        <v>0</v>
      </c>
      <c r="T223">
        <f>DATABASE!AR13414</f>
        <v>0</v>
      </c>
      <c r="U223">
        <f>DATABASE!AS13414</f>
        <v>4</v>
      </c>
      <c r="V223">
        <f>DATABASE!AT13414</f>
        <v>4</v>
      </c>
      <c r="W223">
        <f>DATABASE!AU13414</f>
        <v>0</v>
      </c>
    </row>
    <row r="224" spans="1:23" x14ac:dyDescent="0.25">
      <c r="A224" t="s">
        <v>19103</v>
      </c>
      <c r="B224" t="s">
        <v>19217</v>
      </c>
      <c r="C224" t="str">
        <f>DATABASE!B13421</f>
        <v>Sth Korea</v>
      </c>
      <c r="D224" t="str">
        <f>DATABASE!C13421</f>
        <v>Asia</v>
      </c>
      <c r="E224" s="24">
        <f>DATABASE!N13421</f>
        <v>3486</v>
      </c>
      <c r="F224">
        <f>DATABASE!O13421</f>
        <v>61</v>
      </c>
      <c r="G224">
        <f>DATABASE!Q13421</f>
        <v>39</v>
      </c>
      <c r="H224" s="134">
        <f>DATABASE!M13421</f>
        <v>85.249999999999986</v>
      </c>
      <c r="I224" s="19" t="str">
        <f>DATABASE!T13421</f>
        <v>Y</v>
      </c>
      <c r="J224">
        <f>DATABASE!AE13421</f>
        <v>4</v>
      </c>
      <c r="K224">
        <f>DATABASE!AI13421</f>
        <v>15</v>
      </c>
      <c r="L224">
        <f>DATABASE!AJ13421</f>
        <v>10</v>
      </c>
      <c r="M224">
        <f>DATABASE!AK13421</f>
        <v>12</v>
      </c>
      <c r="N224">
        <f>DATABASE!AL13421</f>
        <v>11</v>
      </c>
      <c r="O224">
        <f>DATABASE!AM13421</f>
        <v>3</v>
      </c>
      <c r="P224">
        <f>DATABASE!AN13421</f>
        <v>3</v>
      </c>
      <c r="Q224">
        <f>DATABASE!AO13421</f>
        <v>3</v>
      </c>
      <c r="R224">
        <f>DATABASE!AP13421</f>
        <v>1</v>
      </c>
      <c r="S224">
        <f>DATABASE!AQ13421</f>
        <v>28</v>
      </c>
      <c r="T224">
        <f>DATABASE!AR13421</f>
        <v>14</v>
      </c>
      <c r="U224">
        <f>DATABASE!AS13421</f>
        <v>0</v>
      </c>
      <c r="V224">
        <f>DATABASE!AT13421</f>
        <v>0</v>
      </c>
      <c r="W224">
        <f>DATABASE!AU13421</f>
        <v>0</v>
      </c>
    </row>
    <row r="225" spans="1:23" x14ac:dyDescent="0.25">
      <c r="A225" t="s">
        <v>19104</v>
      </c>
      <c r="B225" t="s">
        <v>19218</v>
      </c>
      <c r="C225" t="str">
        <f>DATABASE!B13483</f>
        <v>Namibia</v>
      </c>
      <c r="D225" t="str">
        <f>DATABASE!C13483</f>
        <v>Africa</v>
      </c>
      <c r="E225" s="24">
        <f>DATABASE!N13483</f>
        <v>682</v>
      </c>
      <c r="F225">
        <f>DATABASE!O13483</f>
        <v>30</v>
      </c>
      <c r="G225">
        <f>DATABASE!Q13483</f>
        <v>30</v>
      </c>
      <c r="H225" s="134">
        <f>DATABASE!M13483</f>
        <v>36.399999999999991</v>
      </c>
      <c r="I225" s="19" t="str">
        <f>DATABASE!T13483</f>
        <v>N</v>
      </c>
      <c r="J225">
        <f>DATABASE!AE13483</f>
        <v>0</v>
      </c>
      <c r="K225">
        <f>DATABASE!AI13483</f>
        <v>0</v>
      </c>
      <c r="L225">
        <f>DATABASE!AJ13483</f>
        <v>0</v>
      </c>
      <c r="M225">
        <f>DATABASE!AK13483</f>
        <v>2</v>
      </c>
      <c r="N225">
        <f>DATABASE!AL13483</f>
        <v>2</v>
      </c>
      <c r="O225">
        <f>DATABASE!AM13483</f>
        <v>0</v>
      </c>
      <c r="P225">
        <f>DATABASE!AN13483</f>
        <v>0</v>
      </c>
      <c r="Q225">
        <f>DATABASE!AO13483</f>
        <v>0</v>
      </c>
      <c r="R225">
        <f>DATABASE!AP13483</f>
        <v>0</v>
      </c>
      <c r="S225">
        <f>DATABASE!AQ13483</f>
        <v>3</v>
      </c>
      <c r="T225">
        <f>DATABASE!AR13483</f>
        <v>3</v>
      </c>
      <c r="U225">
        <f>DATABASE!AS13483</f>
        <v>0</v>
      </c>
      <c r="V225">
        <f>DATABASE!AT13483</f>
        <v>0</v>
      </c>
      <c r="W225">
        <f>DATABASE!AU13483</f>
        <v>25</v>
      </c>
    </row>
    <row r="226" spans="1:23" x14ac:dyDescent="0.25">
      <c r="A226" t="s">
        <v>19105</v>
      </c>
      <c r="B226" t="s">
        <v>19219</v>
      </c>
      <c r="C226" t="str">
        <f>DATABASE!B13514</f>
        <v>Zimbabwe</v>
      </c>
      <c r="D226" t="str">
        <f>DATABASE!C13514</f>
        <v>Africa</v>
      </c>
      <c r="E226" s="24">
        <f>DATABASE!N13514</f>
        <v>126</v>
      </c>
      <c r="F226">
        <f>DATABASE!O13514</f>
        <v>1</v>
      </c>
      <c r="G226">
        <f>DATABASE!Q13514</f>
        <v>1</v>
      </c>
      <c r="H226" s="134">
        <f>DATABASE!M13514</f>
        <v>0.3</v>
      </c>
      <c r="I226" s="19" t="str">
        <f>DATABASE!T13514</f>
        <v>N</v>
      </c>
      <c r="J226">
        <f>DATABASE!AE13514</f>
        <v>0</v>
      </c>
      <c r="K226">
        <f>DATABASE!AI13514</f>
        <v>0</v>
      </c>
      <c r="L226">
        <f>DATABASE!AJ13514</f>
        <v>0</v>
      </c>
      <c r="M226">
        <f>DATABASE!AK13514</f>
        <v>0</v>
      </c>
      <c r="N226">
        <f>DATABASE!AL13514</f>
        <v>0</v>
      </c>
      <c r="O226">
        <f>DATABASE!AM13514</f>
        <v>0</v>
      </c>
      <c r="P226">
        <f>DATABASE!AN13514</f>
        <v>0</v>
      </c>
      <c r="Q226">
        <f>DATABASE!AO13514</f>
        <v>0</v>
      </c>
      <c r="R226">
        <f>DATABASE!AP13514</f>
        <v>0</v>
      </c>
      <c r="S226">
        <f>DATABASE!AQ13514</f>
        <v>0</v>
      </c>
      <c r="T226">
        <f>DATABASE!AR13514</f>
        <v>0</v>
      </c>
      <c r="U226">
        <f>DATABASE!AS13514</f>
        <v>0</v>
      </c>
      <c r="V226">
        <f>DATABASE!AT13514</f>
        <v>0</v>
      </c>
      <c r="W226">
        <f>DATABASE!AU13514</f>
        <v>1</v>
      </c>
    </row>
    <row r="227" spans="1:23" x14ac:dyDescent="0.25">
      <c r="A227" t="s">
        <v>19106</v>
      </c>
      <c r="B227" t="s">
        <v>2304</v>
      </c>
      <c r="C227" t="str">
        <f>DATABASE!B13516</f>
        <v>Spain</v>
      </c>
      <c r="D227" t="str">
        <f>DATABASE!C13516</f>
        <v>Europe</v>
      </c>
      <c r="E227" s="24">
        <f>DATABASE!N13516</f>
        <v>5665</v>
      </c>
      <c r="F227">
        <f>DATABASE!O13516</f>
        <v>38</v>
      </c>
      <c r="G227">
        <f>DATABASE!Q13516</f>
        <v>37</v>
      </c>
      <c r="H227" s="134">
        <f>DATABASE!M13516</f>
        <v>125.89999999999999</v>
      </c>
      <c r="I227" s="19" t="str">
        <f>DATABASE!T13516</f>
        <v>Y</v>
      </c>
      <c r="J227">
        <f>DATABASE!AE13516</f>
        <v>0</v>
      </c>
      <c r="K227">
        <f>DATABASE!AI13516</f>
        <v>7</v>
      </c>
      <c r="L227">
        <f>DATABASE!AJ13516</f>
        <v>7</v>
      </c>
      <c r="M227">
        <f>DATABASE!AK13516</f>
        <v>2</v>
      </c>
      <c r="N227">
        <f>DATABASE!AL13516</f>
        <v>2</v>
      </c>
      <c r="O227">
        <f>DATABASE!AM13516</f>
        <v>3</v>
      </c>
      <c r="P227">
        <f>DATABASE!AN13516</f>
        <v>3</v>
      </c>
      <c r="Q227">
        <f>DATABASE!AO13516</f>
        <v>3</v>
      </c>
      <c r="R227">
        <f>DATABASE!AP13516</f>
        <v>3</v>
      </c>
      <c r="S227">
        <f>DATABASE!AQ13516</f>
        <v>8</v>
      </c>
      <c r="T227">
        <f>DATABASE!AR13516</f>
        <v>8</v>
      </c>
      <c r="U227">
        <f>DATABASE!AS13516</f>
        <v>6</v>
      </c>
      <c r="V227">
        <f>DATABASE!AT13516</f>
        <v>5</v>
      </c>
      <c r="W227">
        <f>DATABASE!AU13516</f>
        <v>9</v>
      </c>
    </row>
    <row r="228" spans="1:23" x14ac:dyDescent="0.25">
      <c r="A228" t="s">
        <v>19107</v>
      </c>
      <c r="B228" t="s">
        <v>19220</v>
      </c>
      <c r="C228" t="str">
        <f>DATABASE!B13555</f>
        <v>Equatorial Guinea, Guinea</v>
      </c>
      <c r="D228" t="str">
        <f>DATABASE!C13555</f>
        <v>Africa</v>
      </c>
      <c r="E228" s="24">
        <f>DATABASE!N13555</f>
        <v>487</v>
      </c>
      <c r="F228">
        <f>DATABASE!O13555</f>
        <v>19</v>
      </c>
      <c r="G228">
        <f>DATABASE!Q13555</f>
        <v>11</v>
      </c>
      <c r="H228" s="134">
        <f>DATABASE!M13555</f>
        <v>5.55</v>
      </c>
      <c r="I228" s="19" t="str">
        <f>DATABASE!T13555</f>
        <v>N</v>
      </c>
      <c r="J228">
        <f>DATABASE!AE13555</f>
        <v>0</v>
      </c>
      <c r="K228">
        <f>DATABASE!AI13555</f>
        <v>12</v>
      </c>
      <c r="L228">
        <f>DATABASE!AJ13555</f>
        <v>5</v>
      </c>
      <c r="M228">
        <f>DATABASE!AK13555</f>
        <v>0</v>
      </c>
      <c r="N228">
        <f>DATABASE!AL13555</f>
        <v>0</v>
      </c>
      <c r="O228">
        <f>DATABASE!AM13555</f>
        <v>7</v>
      </c>
      <c r="P228">
        <f>DATABASE!AN13555</f>
        <v>6</v>
      </c>
      <c r="Q228">
        <f>DATABASE!AO13555</f>
        <v>0</v>
      </c>
      <c r="R228">
        <f>DATABASE!AP13555</f>
        <v>0</v>
      </c>
      <c r="S228">
        <f>DATABASE!AQ13555</f>
        <v>0</v>
      </c>
      <c r="T228">
        <f>DATABASE!AR13555</f>
        <v>0</v>
      </c>
      <c r="U228">
        <f>DATABASE!AS13555</f>
        <v>0</v>
      </c>
      <c r="V228">
        <f>DATABASE!AT13555</f>
        <v>0</v>
      </c>
      <c r="W228">
        <f>DATABASE!AU13555</f>
        <v>0</v>
      </c>
    </row>
    <row r="229" spans="1:23" x14ac:dyDescent="0.25">
      <c r="A229" t="s">
        <v>19108</v>
      </c>
      <c r="B229" t="s">
        <v>14740</v>
      </c>
      <c r="C229" t="str">
        <f>DATABASE!B13575</f>
        <v>Sri Lanka</v>
      </c>
      <c r="D229" t="str">
        <f>DATABASE!C13575</f>
        <v>Asia</v>
      </c>
      <c r="E229" s="24">
        <f>DATABASE!N13575</f>
        <v>1924</v>
      </c>
      <c r="F229">
        <f>DATABASE!O13575</f>
        <v>12</v>
      </c>
      <c r="G229">
        <f>DATABASE!Q13575</f>
        <v>2</v>
      </c>
      <c r="H229" s="134">
        <f>DATABASE!M13575</f>
        <v>7</v>
      </c>
      <c r="I229" s="19" t="str">
        <f>DATABASE!T13575</f>
        <v>Y</v>
      </c>
      <c r="J229">
        <f>DATABASE!AE13575</f>
        <v>1</v>
      </c>
      <c r="K229">
        <f>DATABASE!AI13575</f>
        <v>1</v>
      </c>
      <c r="L229">
        <f>DATABASE!AJ13575</f>
        <v>1</v>
      </c>
      <c r="M229">
        <f>DATABASE!AK13575</f>
        <v>0</v>
      </c>
      <c r="N229">
        <f>DATABASE!AL13575</f>
        <v>0</v>
      </c>
      <c r="O229">
        <f>DATABASE!AM13575</f>
        <v>0</v>
      </c>
      <c r="P229">
        <f>DATABASE!AN13575</f>
        <v>0</v>
      </c>
      <c r="Q229">
        <f>DATABASE!AO13575</f>
        <v>0</v>
      </c>
      <c r="R229">
        <f>DATABASE!AP13575</f>
        <v>0</v>
      </c>
      <c r="S229">
        <f>DATABASE!AQ13575</f>
        <v>0</v>
      </c>
      <c r="T229">
        <f>DATABASE!AR13575</f>
        <v>0</v>
      </c>
      <c r="U229">
        <f>DATABASE!AS13575</f>
        <v>0</v>
      </c>
      <c r="V229">
        <f>DATABASE!AT13575</f>
        <v>0</v>
      </c>
      <c r="W229">
        <f>DATABASE!AU13575</f>
        <v>11</v>
      </c>
    </row>
    <row r="230" spans="1:23" x14ac:dyDescent="0.25">
      <c r="A230" t="s">
        <v>19092</v>
      </c>
      <c r="B230" t="s">
        <v>19213</v>
      </c>
      <c r="C230" t="str">
        <f>DATABASE!B13588</f>
        <v>Bosnia</v>
      </c>
      <c r="D230" t="str">
        <f>DATABASE!C13588</f>
        <v>Europe</v>
      </c>
      <c r="E230" s="24">
        <f>DATABASE!N13588</f>
        <v>864</v>
      </c>
      <c r="F230">
        <f>DATABASE!O13588</f>
        <v>4</v>
      </c>
      <c r="G230">
        <f>DATABASE!Q13588</f>
        <v>4</v>
      </c>
      <c r="H230" s="134">
        <f>DATABASE!M13588</f>
        <v>6.6</v>
      </c>
      <c r="I230" s="19" t="str">
        <f>DATABASE!T13588</f>
        <v>Y</v>
      </c>
      <c r="J230">
        <f>DATABASE!AE13588</f>
        <v>0</v>
      </c>
      <c r="K230">
        <f>DATABASE!AI13588</f>
        <v>0</v>
      </c>
      <c r="L230">
        <f>DATABASE!AJ13588</f>
        <v>0</v>
      </c>
      <c r="M230">
        <f>DATABASE!AK13588</f>
        <v>0</v>
      </c>
      <c r="N230">
        <f>DATABASE!AL13588</f>
        <v>0</v>
      </c>
      <c r="O230">
        <f>DATABASE!AM13588</f>
        <v>0</v>
      </c>
      <c r="P230">
        <f>DATABASE!AN13588</f>
        <v>0</v>
      </c>
      <c r="Q230">
        <f>DATABASE!AO13588</f>
        <v>0</v>
      </c>
      <c r="R230">
        <f>DATABASE!AP13588</f>
        <v>0</v>
      </c>
      <c r="S230">
        <f>DATABASE!AQ13588</f>
        <v>0</v>
      </c>
      <c r="T230">
        <f>DATABASE!AR13588</f>
        <v>0</v>
      </c>
      <c r="U230">
        <f>DATABASE!AS13588</f>
        <v>0</v>
      </c>
      <c r="V230">
        <f>DATABASE!AT13588</f>
        <v>0</v>
      </c>
      <c r="W230">
        <f>DATABASE!AU13588</f>
        <v>4</v>
      </c>
    </row>
    <row r="231" spans="1:23" x14ac:dyDescent="0.25">
      <c r="A231" t="s">
        <v>19109</v>
      </c>
      <c r="B231" t="s">
        <v>19221</v>
      </c>
      <c r="C231" t="str">
        <f>DATABASE!B13593</f>
        <v>Anguilla, St Kitts &amp; Nevis</v>
      </c>
      <c r="D231" t="str">
        <f>DATABASE!C13593</f>
        <v>Nth America</v>
      </c>
      <c r="E231" s="24">
        <f>DATABASE!N13593</f>
        <v>308</v>
      </c>
      <c r="F231">
        <f>DATABASE!O13593</f>
        <v>44</v>
      </c>
      <c r="G231">
        <f>DATABASE!Q13593</f>
        <v>21</v>
      </c>
      <c r="H231" s="134">
        <f>DATABASE!M13593</f>
        <v>18.05</v>
      </c>
      <c r="I231" s="19" t="str">
        <f>DATABASE!T13593</f>
        <v>N</v>
      </c>
      <c r="J231">
        <f>DATABASE!AE13593</f>
        <v>0</v>
      </c>
      <c r="K231">
        <f>DATABASE!AI13593</f>
        <v>2</v>
      </c>
      <c r="L231">
        <f>DATABASE!AJ13593</f>
        <v>2</v>
      </c>
      <c r="M231">
        <f>DATABASE!AK13593</f>
        <v>0</v>
      </c>
      <c r="N231">
        <f>DATABASE!AL13593</f>
        <v>0</v>
      </c>
      <c r="O231">
        <f>DATABASE!AM13593</f>
        <v>17</v>
      </c>
      <c r="P231">
        <f>DATABASE!AN13593</f>
        <v>11</v>
      </c>
      <c r="Q231">
        <f>DATABASE!AO13593</f>
        <v>0</v>
      </c>
      <c r="R231">
        <f>DATABASE!AP13593</f>
        <v>0</v>
      </c>
      <c r="S231">
        <f>DATABASE!AQ13593</f>
        <v>9</v>
      </c>
      <c r="T231">
        <f>DATABASE!AR13593</f>
        <v>3</v>
      </c>
      <c r="U231">
        <f>DATABASE!AS13593</f>
        <v>16</v>
      </c>
      <c r="V231">
        <f>DATABASE!AT13593</f>
        <v>5</v>
      </c>
      <c r="W231">
        <f>DATABASE!AU13593</f>
        <v>0</v>
      </c>
    </row>
    <row r="232" spans="1:23" x14ac:dyDescent="0.25">
      <c r="A232" t="s">
        <v>19110</v>
      </c>
      <c r="B232" t="s">
        <v>19222</v>
      </c>
      <c r="C232" t="str">
        <f>DATABASE!B13638</f>
        <v>St Helena</v>
      </c>
      <c r="D232" t="str">
        <f>DATABASE!C13638</f>
        <v>Africa</v>
      </c>
      <c r="E232" s="24">
        <f>DATABASE!N13638</f>
        <v>1315</v>
      </c>
      <c r="F232">
        <f>DATABASE!O13638</f>
        <v>247</v>
      </c>
      <c r="G232">
        <f>DATABASE!Q13638</f>
        <v>68</v>
      </c>
      <c r="H232" s="134">
        <f>DATABASE!M13638</f>
        <v>99.500000000000043</v>
      </c>
      <c r="I232" s="19" t="str">
        <f>DATABASE!T13638</f>
        <v>Y</v>
      </c>
      <c r="J232">
        <f>DATABASE!AE13638</f>
        <v>0</v>
      </c>
      <c r="K232">
        <f>DATABASE!AI13638</f>
        <v>1</v>
      </c>
      <c r="L232">
        <f>DATABASE!AJ13638</f>
        <v>1</v>
      </c>
      <c r="M232">
        <f>DATABASE!AK13638</f>
        <v>4</v>
      </c>
      <c r="N232">
        <f>DATABASE!AL13638</f>
        <v>1</v>
      </c>
      <c r="O232">
        <f>DATABASE!AM13638</f>
        <v>36</v>
      </c>
      <c r="P232">
        <f>DATABASE!AN13638</f>
        <v>15</v>
      </c>
      <c r="Q232">
        <f>DATABASE!AO13638</f>
        <v>10</v>
      </c>
      <c r="R232">
        <f>DATABASE!AP13638</f>
        <v>1</v>
      </c>
      <c r="S232">
        <f>DATABASE!AQ13638</f>
        <v>182</v>
      </c>
      <c r="T232">
        <f>DATABASE!AR13638</f>
        <v>44</v>
      </c>
      <c r="U232">
        <f>DATABASE!AS13638</f>
        <v>14</v>
      </c>
      <c r="V232">
        <f>DATABASE!AT13638</f>
        <v>6</v>
      </c>
      <c r="W232">
        <f>DATABASE!AU13638</f>
        <v>0</v>
      </c>
    </row>
    <row r="233" spans="1:23" x14ac:dyDescent="0.25">
      <c r="A233" t="s">
        <v>19111</v>
      </c>
      <c r="B233" t="s">
        <v>19223</v>
      </c>
      <c r="C233" t="str">
        <f>DATABASE!B13886</f>
        <v>St Kitts and Nevis</v>
      </c>
      <c r="D233" t="str">
        <f>DATABASE!C13886</f>
        <v>Nth America</v>
      </c>
      <c r="E233" s="24">
        <f>DATABASE!N13886</f>
        <v>1600</v>
      </c>
      <c r="F233">
        <f>DATABASE!O13886</f>
        <v>47</v>
      </c>
      <c r="G233">
        <f>DATABASE!Q13886</f>
        <v>26</v>
      </c>
      <c r="H233" s="134">
        <f>DATABASE!M13886</f>
        <v>47.699999999999989</v>
      </c>
      <c r="I233" s="19" t="str">
        <f>DATABASE!T13886</f>
        <v>Y</v>
      </c>
      <c r="J233">
        <f>DATABASE!AE13886</f>
        <v>2</v>
      </c>
      <c r="K233">
        <f>DATABASE!AI13886</f>
        <v>7</v>
      </c>
      <c r="L233">
        <f>DATABASE!AJ13886</f>
        <v>0</v>
      </c>
      <c r="M233">
        <f>DATABASE!AK13886</f>
        <v>0</v>
      </c>
      <c r="N233">
        <f>DATABASE!AL13886</f>
        <v>0</v>
      </c>
      <c r="O233">
        <f>DATABASE!AM13886</f>
        <v>19</v>
      </c>
      <c r="P233">
        <f>DATABASE!AN13886</f>
        <v>11</v>
      </c>
      <c r="Q233">
        <f>DATABASE!AO13886</f>
        <v>0</v>
      </c>
      <c r="R233">
        <f>DATABASE!AP13886</f>
        <v>0</v>
      </c>
      <c r="S233">
        <f>DATABASE!AQ13886</f>
        <v>7</v>
      </c>
      <c r="T233">
        <f>DATABASE!AR13886</f>
        <v>6</v>
      </c>
      <c r="U233">
        <f>DATABASE!AS13886</f>
        <v>14</v>
      </c>
      <c r="V233">
        <f>DATABASE!AT13886</f>
        <v>9</v>
      </c>
      <c r="W233">
        <f>DATABASE!AU13886</f>
        <v>0</v>
      </c>
    </row>
    <row r="234" spans="1:23" x14ac:dyDescent="0.25">
      <c r="A234" t="s">
        <v>19112</v>
      </c>
      <c r="B234" t="s">
        <v>19224</v>
      </c>
      <c r="C234" t="str">
        <f>DATABASE!B13934</f>
        <v>St Kitts and Nevis</v>
      </c>
      <c r="D234" t="str">
        <f>DATABASE!C13934</f>
        <v>Nth America</v>
      </c>
      <c r="E234" s="24">
        <f>DATABASE!N13934</f>
        <v>107</v>
      </c>
      <c r="F234">
        <f>DATABASE!O13934</f>
        <v>15</v>
      </c>
      <c r="G234">
        <f>DATABASE!Q13934</f>
        <v>9</v>
      </c>
      <c r="H234" s="134">
        <f>DATABASE!M13934</f>
        <v>54</v>
      </c>
      <c r="I234" s="19" t="str">
        <f>DATABASE!T13934</f>
        <v>N</v>
      </c>
      <c r="J234">
        <f>DATABASE!AE13934</f>
        <v>0</v>
      </c>
      <c r="K234">
        <f>DATABASE!AI13934</f>
        <v>0</v>
      </c>
      <c r="L234">
        <f>DATABASE!AJ13934</f>
        <v>0</v>
      </c>
      <c r="M234">
        <f>DATABASE!AK13934</f>
        <v>0</v>
      </c>
      <c r="N234">
        <f>DATABASE!AL13934</f>
        <v>0</v>
      </c>
      <c r="O234">
        <f>DATABASE!AM13934</f>
        <v>13</v>
      </c>
      <c r="P234">
        <f>DATABASE!AN13934</f>
        <v>9</v>
      </c>
      <c r="Q234">
        <f>DATABASE!AO13934</f>
        <v>0</v>
      </c>
      <c r="R234">
        <f>DATABASE!AP13934</f>
        <v>0</v>
      </c>
      <c r="S234">
        <f>DATABASE!AQ13934</f>
        <v>0</v>
      </c>
      <c r="T234">
        <f>DATABASE!AR13934</f>
        <v>0</v>
      </c>
      <c r="U234">
        <f>DATABASE!AS13934</f>
        <v>2</v>
      </c>
      <c r="V234">
        <f>DATABASE!AT13934</f>
        <v>0</v>
      </c>
      <c r="W234">
        <f>DATABASE!AU13934</f>
        <v>0</v>
      </c>
    </row>
    <row r="235" spans="1:23" x14ac:dyDescent="0.25">
      <c r="A235" t="s">
        <v>19113</v>
      </c>
      <c r="B235" t="s">
        <v>19225</v>
      </c>
      <c r="C235" t="str">
        <f>DATABASE!B13950</f>
        <v>St Lucia</v>
      </c>
      <c r="D235" t="str">
        <f>DATABASE!C13950</f>
        <v>Nth America</v>
      </c>
      <c r="E235" s="24">
        <f>DATABASE!N13950</f>
        <v>1351</v>
      </c>
      <c r="F235">
        <f>DATABASE!O13950</f>
        <v>109</v>
      </c>
      <c r="G235">
        <f>DATABASE!Q13950</f>
        <v>55</v>
      </c>
      <c r="H235" s="134">
        <f>DATABASE!M13950</f>
        <v>70.45</v>
      </c>
      <c r="I235" s="19" t="str">
        <f>DATABASE!T13950</f>
        <v>Y</v>
      </c>
      <c r="J235">
        <f>DATABASE!AE13950</f>
        <v>2</v>
      </c>
      <c r="K235">
        <f>DATABASE!AI13950</f>
        <v>0</v>
      </c>
      <c r="L235">
        <f>DATABASE!AJ13950</f>
        <v>0</v>
      </c>
      <c r="M235">
        <f>DATABASE!AK13950</f>
        <v>1</v>
      </c>
      <c r="N235">
        <f>DATABASE!AL13950</f>
        <v>0</v>
      </c>
      <c r="O235">
        <f>DATABASE!AM13950</f>
        <v>36</v>
      </c>
      <c r="P235">
        <f>DATABASE!AN13950</f>
        <v>14</v>
      </c>
      <c r="Q235">
        <f>DATABASE!AO13950</f>
        <v>0</v>
      </c>
      <c r="R235">
        <f>DATABASE!AP13950</f>
        <v>0</v>
      </c>
      <c r="S235">
        <f>DATABASE!AQ13950</f>
        <v>41</v>
      </c>
      <c r="T235">
        <f>DATABASE!AR13950</f>
        <v>25</v>
      </c>
      <c r="U235">
        <f>DATABASE!AS13950</f>
        <v>29</v>
      </c>
      <c r="V235">
        <f>DATABASE!AT13950</f>
        <v>16</v>
      </c>
      <c r="W235">
        <f>DATABASE!AU13950</f>
        <v>0</v>
      </c>
    </row>
    <row r="236" spans="1:23" x14ac:dyDescent="0.25">
      <c r="A236" t="s">
        <v>22318</v>
      </c>
      <c r="B236" t="s">
        <v>22319</v>
      </c>
      <c r="C236" t="str">
        <f>DATABASE!B14060</f>
        <v>St Pierre &amp; Miquelon</v>
      </c>
      <c r="D236" t="str">
        <f>DATABASE!C14060</f>
        <v>Nth America</v>
      </c>
      <c r="E236" s="24">
        <f>DATABASE!N14060</f>
        <v>1390</v>
      </c>
      <c r="F236">
        <f>DATABASE!O14060</f>
        <v>2</v>
      </c>
      <c r="G236">
        <f>DATABASE!Q14060</f>
        <v>2</v>
      </c>
      <c r="H236" s="134">
        <f>DATABASE!M14060</f>
        <v>7</v>
      </c>
      <c r="I236" s="19" t="str">
        <f>DATABASE!T14060</f>
        <v>N</v>
      </c>
      <c r="J236">
        <f>DATABASE!AE14060</f>
        <v>0</v>
      </c>
      <c r="K236">
        <f>DATABASE!AI14060</f>
        <v>0</v>
      </c>
      <c r="L236">
        <f>DATABASE!AJ14060</f>
        <v>0</v>
      </c>
      <c r="M236">
        <f>DATABASE!AK14060</f>
        <v>0</v>
      </c>
      <c r="N236">
        <f>DATABASE!AL14060</f>
        <v>0</v>
      </c>
      <c r="O236">
        <f>DATABASE!AM14060</f>
        <v>0</v>
      </c>
      <c r="P236">
        <f>DATABASE!AN14060</f>
        <v>0</v>
      </c>
      <c r="Q236">
        <f>DATABASE!AO14060</f>
        <v>1</v>
      </c>
      <c r="R236">
        <f>DATABASE!AP14060</f>
        <v>1</v>
      </c>
      <c r="S236">
        <f>DATABASE!AQ14060</f>
        <v>0</v>
      </c>
      <c r="T236">
        <f>DATABASE!AR14060</f>
        <v>0</v>
      </c>
      <c r="U236">
        <f>DATABASE!AS14060</f>
        <v>1</v>
      </c>
      <c r="V236">
        <f>DATABASE!AT14060</f>
        <v>1</v>
      </c>
      <c r="W236">
        <f>DATABASE!AU14060</f>
        <v>0</v>
      </c>
    </row>
    <row r="237" spans="1:23" x14ac:dyDescent="0.25">
      <c r="A237" t="s">
        <v>19114</v>
      </c>
      <c r="B237" t="s">
        <v>4469</v>
      </c>
      <c r="C237" t="str">
        <f>DATABASE!B14063</f>
        <v>St Vincent Grenadines</v>
      </c>
      <c r="D237" t="str">
        <f>DATABASE!C14063</f>
        <v>Nth America</v>
      </c>
      <c r="E237" s="24">
        <f>DATABASE!N14063</f>
        <v>2388</v>
      </c>
      <c r="F237">
        <f>DATABASE!O14063</f>
        <v>130</v>
      </c>
      <c r="G237">
        <f>DATABASE!Q14063</f>
        <v>55</v>
      </c>
      <c r="H237" s="134">
        <f>DATABASE!M14063</f>
        <v>80.899999999999991</v>
      </c>
      <c r="I237" s="19" t="str">
        <f>DATABASE!T14063</f>
        <v>N</v>
      </c>
      <c r="J237">
        <f>DATABASE!AE14063</f>
        <v>0</v>
      </c>
      <c r="K237">
        <f>DATABASE!AI14063</f>
        <v>3</v>
      </c>
      <c r="L237">
        <f>DATABASE!AJ14063</f>
        <v>3</v>
      </c>
      <c r="M237">
        <f>DATABASE!AK14063</f>
        <v>0</v>
      </c>
      <c r="N237">
        <f>DATABASE!AL14063</f>
        <v>0</v>
      </c>
      <c r="O237">
        <f>DATABASE!AM14063</f>
        <v>20</v>
      </c>
      <c r="P237">
        <f>DATABASE!AN14063</f>
        <v>10</v>
      </c>
      <c r="Q237">
        <f>DATABASE!AO14063</f>
        <v>0</v>
      </c>
      <c r="R237">
        <f>DATABASE!AP14063</f>
        <v>0</v>
      </c>
      <c r="S237">
        <f>DATABASE!AQ14063</f>
        <v>50</v>
      </c>
      <c r="T237">
        <f>DATABASE!AR14063</f>
        <v>12</v>
      </c>
      <c r="U237">
        <f>DATABASE!AS14063</f>
        <v>57</v>
      </c>
      <c r="V237">
        <f>DATABASE!AT14063</f>
        <v>30</v>
      </c>
      <c r="W237">
        <f>DATABASE!AU14063</f>
        <v>0</v>
      </c>
    </row>
    <row r="238" spans="1:23" x14ac:dyDescent="0.25">
      <c r="A238" t="s">
        <v>19115</v>
      </c>
      <c r="B238" t="s">
        <v>19226</v>
      </c>
      <c r="C238" t="str">
        <f>DATABASE!B14194</f>
        <v>St Vincent Grenadines</v>
      </c>
      <c r="D238" t="str">
        <f>DATABASE!C14194</f>
        <v>Nth America</v>
      </c>
      <c r="E238" s="24">
        <f>DATABASE!N14194</f>
        <v>5795</v>
      </c>
      <c r="F238">
        <f>DATABASE!O14194</f>
        <v>51</v>
      </c>
      <c r="G238">
        <f>DATABASE!Q14194</f>
        <v>11</v>
      </c>
      <c r="H238" s="134">
        <f>DATABASE!M14194</f>
        <v>58.800000000000004</v>
      </c>
      <c r="I238" s="19" t="str">
        <f>DATABASE!T14194</f>
        <v>Y</v>
      </c>
      <c r="J238">
        <f>DATABASE!AE14194</f>
        <v>3</v>
      </c>
      <c r="K238">
        <f>DATABASE!AI14194</f>
        <v>9</v>
      </c>
      <c r="L238">
        <f>DATABASE!AJ14194</f>
        <v>5</v>
      </c>
      <c r="M238">
        <f>DATABASE!AK14194</f>
        <v>0</v>
      </c>
      <c r="N238">
        <f>DATABASE!AL14194</f>
        <v>0</v>
      </c>
      <c r="O238">
        <f>DATABASE!AM14194</f>
        <v>14</v>
      </c>
      <c r="P238">
        <f>DATABASE!AN14194</f>
        <v>5</v>
      </c>
      <c r="Q238">
        <f>DATABASE!AO14194</f>
        <v>1</v>
      </c>
      <c r="R238">
        <f>DATABASE!AP14194</f>
        <v>1</v>
      </c>
      <c r="S238">
        <f>DATABASE!AQ14194</f>
        <v>1</v>
      </c>
      <c r="T238">
        <f>DATABASE!AR14194</f>
        <v>0</v>
      </c>
      <c r="U238">
        <f>DATABASE!AS14194</f>
        <v>0</v>
      </c>
      <c r="V238">
        <f>DATABASE!AT14194</f>
        <v>0</v>
      </c>
      <c r="W238">
        <f>DATABASE!AU14194</f>
        <v>26</v>
      </c>
    </row>
    <row r="239" spans="1:23" x14ac:dyDescent="0.25">
      <c r="A239" t="s">
        <v>19116</v>
      </c>
      <c r="B239" t="s">
        <v>19245</v>
      </c>
      <c r="C239" t="str">
        <f>DATABASE!B14246</f>
        <v>St Vincent Grenadines</v>
      </c>
      <c r="D239" t="str">
        <f>DATABASE!C14246</f>
        <v>Nth America</v>
      </c>
      <c r="E239" s="24">
        <f>DATABASE!N14246</f>
        <v>1120</v>
      </c>
      <c r="F239">
        <f>DATABASE!O14246</f>
        <v>75</v>
      </c>
      <c r="G239">
        <f>DATABASE!Q14246</f>
        <v>13</v>
      </c>
      <c r="H239" s="134">
        <f>DATABASE!M14246</f>
        <v>10.3</v>
      </c>
      <c r="I239" s="19" t="str">
        <f>DATABASE!T14246</f>
        <v>N</v>
      </c>
      <c r="J239">
        <f>DATABASE!AE14246</f>
        <v>1</v>
      </c>
      <c r="K239">
        <f>DATABASE!AI14246</f>
        <v>0</v>
      </c>
      <c r="L239">
        <f>DATABASE!AJ14246</f>
        <v>0</v>
      </c>
      <c r="M239">
        <f>DATABASE!AK14246</f>
        <v>0</v>
      </c>
      <c r="N239">
        <f>DATABASE!AL14246</f>
        <v>0</v>
      </c>
      <c r="O239">
        <f>DATABASE!AM14246</f>
        <v>11</v>
      </c>
      <c r="P239">
        <f>DATABASE!AN14246</f>
        <v>5</v>
      </c>
      <c r="Q239">
        <f>DATABASE!AO14246</f>
        <v>2</v>
      </c>
      <c r="R239">
        <f>DATABASE!AP14246</f>
        <v>0</v>
      </c>
      <c r="S239">
        <f>DATABASE!AQ14246</f>
        <v>10</v>
      </c>
      <c r="T239">
        <f>DATABASE!AR14246</f>
        <v>0</v>
      </c>
      <c r="U239">
        <f>DATABASE!AS14246</f>
        <v>50</v>
      </c>
      <c r="V239">
        <f>DATABASE!AT14246</f>
        <v>8</v>
      </c>
      <c r="W239">
        <f>DATABASE!AU14246</f>
        <v>2</v>
      </c>
    </row>
    <row r="240" spans="1:23" x14ac:dyDescent="0.25">
      <c r="A240" t="s">
        <v>19117</v>
      </c>
      <c r="B240" t="s">
        <v>3186</v>
      </c>
      <c r="C240" t="str">
        <f>DATABASE!B14322</f>
        <v>Switzerland</v>
      </c>
      <c r="D240" t="str">
        <f>DATABASE!C14322</f>
        <v>Europe</v>
      </c>
      <c r="E240" s="24">
        <f>DATABASE!N14322</f>
        <v>2726</v>
      </c>
      <c r="F240">
        <f>DATABASE!O14322</f>
        <v>18</v>
      </c>
      <c r="G240">
        <f>DATABASE!Q14322</f>
        <v>18</v>
      </c>
      <c r="H240" s="134">
        <f>DATABASE!M14322</f>
        <v>30.200000000000006</v>
      </c>
      <c r="I240" s="19" t="str">
        <f>DATABASE!T14322</f>
        <v>Y</v>
      </c>
      <c r="J240">
        <f>DATABASE!AE14322</f>
        <v>1</v>
      </c>
      <c r="K240">
        <f>DATABASE!AI14322</f>
        <v>1</v>
      </c>
      <c r="L240">
        <f>DATABASE!AJ14322</f>
        <v>1</v>
      </c>
      <c r="M240">
        <f>DATABASE!AK14322</f>
        <v>1</v>
      </c>
      <c r="N240">
        <f>DATABASE!AL14322</f>
        <v>1</v>
      </c>
      <c r="O240">
        <f>DATABASE!AM14322</f>
        <v>0</v>
      </c>
      <c r="P240">
        <f>DATABASE!AN14322</f>
        <v>0</v>
      </c>
      <c r="Q240">
        <f>DATABASE!AO14322</f>
        <v>0</v>
      </c>
      <c r="R240">
        <f>DATABASE!AP14322</f>
        <v>0</v>
      </c>
      <c r="S240">
        <f>DATABASE!AQ14322</f>
        <v>0</v>
      </c>
      <c r="T240">
        <f>DATABASE!AR14322</f>
        <v>0</v>
      </c>
      <c r="U240">
        <f>DATABASE!AS14322</f>
        <v>0</v>
      </c>
      <c r="V240">
        <f>DATABASE!AT14322</f>
        <v>0</v>
      </c>
      <c r="W240">
        <f>DATABASE!AU14322</f>
        <v>16</v>
      </c>
    </row>
    <row r="241" spans="1:23" x14ac:dyDescent="0.25">
      <c r="A241" t="s">
        <v>19118</v>
      </c>
      <c r="B241" t="s">
        <v>14758</v>
      </c>
      <c r="C241" t="str">
        <f>DATABASE!B14341</f>
        <v>Taiwan</v>
      </c>
      <c r="D241" t="str">
        <f>DATABASE!C14341</f>
        <v>Asia</v>
      </c>
      <c r="E241" s="24">
        <f>DATABASE!N14341</f>
        <v>4432</v>
      </c>
      <c r="F241">
        <f>DATABASE!O14341</f>
        <v>30</v>
      </c>
      <c r="G241">
        <f>DATABASE!Q14341</f>
        <v>30</v>
      </c>
      <c r="H241" s="134">
        <f>DATABASE!M14341</f>
        <v>44.600000000000009</v>
      </c>
      <c r="I241" s="19" t="str">
        <f>DATABASE!T14341</f>
        <v>Y</v>
      </c>
      <c r="J241">
        <f>DATABASE!AE14341</f>
        <v>0</v>
      </c>
      <c r="K241">
        <f>DATABASE!AI14341</f>
        <v>0</v>
      </c>
      <c r="L241">
        <f>DATABASE!AJ14341</f>
        <v>0</v>
      </c>
      <c r="M241">
        <f>DATABASE!AK14341</f>
        <v>1</v>
      </c>
      <c r="N241">
        <f>DATABASE!AL14341</f>
        <v>1</v>
      </c>
      <c r="O241">
        <f>DATABASE!AM14341</f>
        <v>0</v>
      </c>
      <c r="P241">
        <f>DATABASE!AN14341</f>
        <v>0</v>
      </c>
      <c r="Q241">
        <f>DATABASE!AO14341</f>
        <v>5</v>
      </c>
      <c r="R241">
        <f>DATABASE!AP14341</f>
        <v>5</v>
      </c>
      <c r="S241">
        <f>DATABASE!AQ14341</f>
        <v>16</v>
      </c>
      <c r="T241">
        <f>DATABASE!AR14341</f>
        <v>16</v>
      </c>
      <c r="U241">
        <f>DATABASE!AS14341</f>
        <v>0</v>
      </c>
      <c r="V241">
        <f>DATABASE!AT14341</f>
        <v>0</v>
      </c>
      <c r="W241">
        <f>DATABASE!AU14341</f>
        <v>8</v>
      </c>
    </row>
    <row r="242" spans="1:23" x14ac:dyDescent="0.25">
      <c r="A242" t="s">
        <v>19119</v>
      </c>
      <c r="B242" t="s">
        <v>14787</v>
      </c>
      <c r="C242" t="str">
        <f>DATABASE!B14372</f>
        <v>Tajikistan</v>
      </c>
      <c r="D242" t="str">
        <f>DATABASE!C14372</f>
        <v>Asia</v>
      </c>
      <c r="E242" s="24">
        <f>DATABASE!N14372</f>
        <v>1023</v>
      </c>
      <c r="F242">
        <f>DATABASE!O14372</f>
        <v>9</v>
      </c>
      <c r="G242">
        <f>DATABASE!Q14372</f>
        <v>9</v>
      </c>
      <c r="H242" s="134">
        <f>DATABASE!M14372</f>
        <v>17.900000000000002</v>
      </c>
      <c r="I242" s="19" t="str">
        <f>DATABASE!T14372</f>
        <v>Y</v>
      </c>
      <c r="J242">
        <f>DATABASE!AE14372</f>
        <v>0</v>
      </c>
      <c r="K242">
        <f>DATABASE!AI14372</f>
        <v>1</v>
      </c>
      <c r="L242">
        <f>DATABASE!AJ14372</f>
        <v>1</v>
      </c>
      <c r="M242">
        <f>DATABASE!AK14372</f>
        <v>0</v>
      </c>
      <c r="N242">
        <f>DATABASE!AL14372</f>
        <v>0</v>
      </c>
      <c r="O242">
        <f>DATABASE!AM14372</f>
        <v>0</v>
      </c>
      <c r="P242">
        <f>DATABASE!AN14372</f>
        <v>0</v>
      </c>
      <c r="Q242">
        <f>DATABASE!AO14372</f>
        <v>0</v>
      </c>
      <c r="R242">
        <f>DATABASE!AP14372</f>
        <v>0</v>
      </c>
      <c r="S242">
        <f>DATABASE!AQ14372</f>
        <v>0</v>
      </c>
      <c r="T242">
        <f>DATABASE!AR14372</f>
        <v>0</v>
      </c>
      <c r="U242">
        <f>DATABASE!AS14372</f>
        <v>0</v>
      </c>
      <c r="V242">
        <f>DATABASE!AT14372</f>
        <v>0</v>
      </c>
      <c r="W242">
        <f>DATABASE!AU14372</f>
        <v>8</v>
      </c>
    </row>
    <row r="243" spans="1:23" x14ac:dyDescent="0.25">
      <c r="A243" t="s">
        <v>19120</v>
      </c>
      <c r="B243" t="s">
        <v>19227</v>
      </c>
      <c r="C243" t="str">
        <f>DATABASE!B14382</f>
        <v>Tanzania</v>
      </c>
      <c r="D243" t="str">
        <f>DATABASE!C14382</f>
        <v>Africa</v>
      </c>
      <c r="E243" s="24">
        <f>DATABASE!N14382</f>
        <v>85</v>
      </c>
      <c r="F243">
        <f>DATABASE!O14382</f>
        <v>3</v>
      </c>
      <c r="G243">
        <f>DATABASE!Q14382</f>
        <v>3</v>
      </c>
      <c r="H243" s="134">
        <f>DATABASE!M14382</f>
        <v>5.3000000000000007</v>
      </c>
      <c r="I243" s="19" t="str">
        <f>DATABASE!T14382</f>
        <v>N</v>
      </c>
      <c r="J243">
        <f>DATABASE!AE14382</f>
        <v>0</v>
      </c>
      <c r="K243">
        <f>DATABASE!AI14382</f>
        <v>0</v>
      </c>
      <c r="L243">
        <f>DATABASE!AJ14382</f>
        <v>0</v>
      </c>
      <c r="M243">
        <f>DATABASE!AK14382</f>
        <v>0</v>
      </c>
      <c r="N243">
        <f>DATABASE!AL14382</f>
        <v>0</v>
      </c>
      <c r="O243">
        <f>DATABASE!AM14382</f>
        <v>2</v>
      </c>
      <c r="P243">
        <f>DATABASE!AN14382</f>
        <v>2</v>
      </c>
      <c r="Q243">
        <f>DATABASE!AO14382</f>
        <v>1</v>
      </c>
      <c r="R243">
        <f>DATABASE!AP14382</f>
        <v>1</v>
      </c>
      <c r="S243">
        <f>DATABASE!AQ14382</f>
        <v>0</v>
      </c>
      <c r="T243">
        <f>DATABASE!AR14382</f>
        <v>0</v>
      </c>
      <c r="U243">
        <f>DATABASE!AS14382</f>
        <v>0</v>
      </c>
      <c r="V243">
        <f>DATABASE!AT14382</f>
        <v>0</v>
      </c>
      <c r="W243">
        <f>DATABASE!AU14382</f>
        <v>0</v>
      </c>
    </row>
    <row r="244" spans="1:23" x14ac:dyDescent="0.25">
      <c r="A244" t="s">
        <v>19121</v>
      </c>
      <c r="B244" t="s">
        <v>12058</v>
      </c>
      <c r="C244" t="str">
        <f>DATABASE!B14386</f>
        <v>Tanzania</v>
      </c>
      <c r="D244" t="str">
        <f>DATABASE!C14386</f>
        <v>Africa</v>
      </c>
      <c r="E244" s="24">
        <f>DATABASE!N14386</f>
        <v>5490</v>
      </c>
      <c r="F244">
        <f>DATABASE!O14386</f>
        <v>132</v>
      </c>
      <c r="G244">
        <f>DATABASE!Q14386</f>
        <v>88</v>
      </c>
      <c r="H244" s="134">
        <f>DATABASE!M14386</f>
        <v>293.05000000000007</v>
      </c>
      <c r="I244" s="19" t="str">
        <f>DATABASE!T14386</f>
        <v>Y</v>
      </c>
      <c r="J244">
        <f>DATABASE!AE14386</f>
        <v>7</v>
      </c>
      <c r="K244">
        <f>DATABASE!AI14386</f>
        <v>43</v>
      </c>
      <c r="L244">
        <f>DATABASE!AJ14386</f>
        <v>33</v>
      </c>
      <c r="M244">
        <f>DATABASE!AK14386</f>
        <v>7</v>
      </c>
      <c r="N244">
        <f>DATABASE!AL14386</f>
        <v>6</v>
      </c>
      <c r="O244">
        <f>DATABASE!AM14386</f>
        <v>58</v>
      </c>
      <c r="P244">
        <f>DATABASE!AN14386</f>
        <v>33</v>
      </c>
      <c r="Q244">
        <f>DATABASE!AO14386</f>
        <v>7</v>
      </c>
      <c r="R244">
        <f>DATABASE!AP14386</f>
        <v>5</v>
      </c>
      <c r="S244">
        <f>DATABASE!AQ14386</f>
        <v>8</v>
      </c>
      <c r="T244">
        <f>DATABASE!AR14386</f>
        <v>4</v>
      </c>
      <c r="U244">
        <f>DATABASE!AS14386</f>
        <v>0</v>
      </c>
      <c r="V244">
        <f>DATABASE!AT14386</f>
        <v>0</v>
      </c>
      <c r="W244">
        <f>DATABASE!AU14386</f>
        <v>9</v>
      </c>
    </row>
    <row r="245" spans="1:23" x14ac:dyDescent="0.25">
      <c r="A245" t="s">
        <v>19122</v>
      </c>
      <c r="B245" t="s">
        <v>14799</v>
      </c>
      <c r="C245" t="str">
        <f>DATABASE!B14519</f>
        <v>Thailand</v>
      </c>
      <c r="D245" t="str">
        <f>DATABASE!C14519</f>
        <v>Asia</v>
      </c>
      <c r="E245" s="24">
        <f>DATABASE!N14519</f>
        <v>4094</v>
      </c>
      <c r="F245">
        <f>DATABASE!O14519</f>
        <v>15</v>
      </c>
      <c r="G245">
        <f>DATABASE!Q14519</f>
        <v>14</v>
      </c>
      <c r="H245" s="134">
        <f>DATABASE!M14519</f>
        <v>27.100000000000005</v>
      </c>
      <c r="I245" s="19" t="str">
        <f>DATABASE!T14519</f>
        <v>Y</v>
      </c>
      <c r="J245">
        <f>DATABASE!AE14519</f>
        <v>1</v>
      </c>
      <c r="K245">
        <f>DATABASE!AI14519</f>
        <v>0</v>
      </c>
      <c r="L245">
        <f>DATABASE!AJ14519</f>
        <v>0</v>
      </c>
      <c r="M245">
        <f>DATABASE!AK14519</f>
        <v>0</v>
      </c>
      <c r="N245">
        <f>DATABASE!AL14519</f>
        <v>0</v>
      </c>
      <c r="O245">
        <f>DATABASE!AM14519</f>
        <v>1</v>
      </c>
      <c r="P245">
        <f>DATABASE!AN14519</f>
        <v>1</v>
      </c>
      <c r="Q245">
        <f>DATABASE!AO14519</f>
        <v>0</v>
      </c>
      <c r="R245">
        <f>DATABASE!AP14519</f>
        <v>0</v>
      </c>
      <c r="S245">
        <f>DATABASE!AQ14519</f>
        <v>0</v>
      </c>
      <c r="T245">
        <f>DATABASE!AR14519</f>
        <v>0</v>
      </c>
      <c r="U245">
        <f>DATABASE!AS14519</f>
        <v>0</v>
      </c>
      <c r="V245">
        <f>DATABASE!AT14519</f>
        <v>0</v>
      </c>
      <c r="W245">
        <f>DATABASE!AU14519</f>
        <v>14</v>
      </c>
    </row>
    <row r="246" spans="1:23" x14ac:dyDescent="0.25">
      <c r="A246" t="s">
        <v>19123</v>
      </c>
      <c r="B246" t="s">
        <v>12138</v>
      </c>
      <c r="C246" t="str">
        <f>DATABASE!B14535</f>
        <v>Togo</v>
      </c>
      <c r="D246" t="str">
        <f>DATABASE!C14535</f>
        <v>Africa</v>
      </c>
      <c r="E246" s="24">
        <f>DATABASE!N14535</f>
        <v>10006</v>
      </c>
      <c r="F246">
        <f>DATABASE!O14535</f>
        <v>212</v>
      </c>
      <c r="G246">
        <f>DATABASE!Q14535</f>
        <v>168</v>
      </c>
      <c r="H246" s="134">
        <f>DATABASE!M14535</f>
        <v>237.39999999999998</v>
      </c>
      <c r="I246" s="19" t="str">
        <f>DATABASE!T14535</f>
        <v>Y</v>
      </c>
      <c r="J246">
        <f>DATABASE!AE14535</f>
        <v>12</v>
      </c>
      <c r="K246">
        <f>DATABASE!AI14535</f>
        <v>41</v>
      </c>
      <c r="L246">
        <f>DATABASE!AJ14535</f>
        <v>27</v>
      </c>
      <c r="M246">
        <f>DATABASE!AK14535</f>
        <v>2</v>
      </c>
      <c r="N246">
        <f>DATABASE!AL14535</f>
        <v>2</v>
      </c>
      <c r="O246">
        <f>DATABASE!AM14535</f>
        <v>14</v>
      </c>
      <c r="P246">
        <f>DATABASE!AN14535</f>
        <v>7</v>
      </c>
      <c r="Q246">
        <f>DATABASE!AO14535</f>
        <v>8</v>
      </c>
      <c r="R246">
        <f>DATABASE!AP14535</f>
        <v>8</v>
      </c>
      <c r="S246">
        <f>DATABASE!AQ14535</f>
        <v>0</v>
      </c>
      <c r="T246">
        <f>DATABASE!AR14535</f>
        <v>0</v>
      </c>
      <c r="U246">
        <f>DATABASE!AS14535</f>
        <v>0</v>
      </c>
      <c r="V246">
        <f>DATABASE!AT14535</f>
        <v>0</v>
      </c>
      <c r="W246">
        <f>DATABASE!AU14535</f>
        <v>147</v>
      </c>
    </row>
    <row r="247" spans="1:23" x14ac:dyDescent="0.25">
      <c r="A247" t="s">
        <v>19124</v>
      </c>
      <c r="B247" t="s">
        <v>15995</v>
      </c>
      <c r="C247" t="str">
        <f>DATABASE!B14748</f>
        <v>Tokelau</v>
      </c>
      <c r="D247" t="str">
        <f>DATABASE!C14748</f>
        <v>Oceania</v>
      </c>
      <c r="E247" s="24">
        <f>DATABASE!N14748</f>
        <v>565</v>
      </c>
      <c r="F247">
        <f>DATABASE!O14748</f>
        <v>16</v>
      </c>
      <c r="G247">
        <f>DATABASE!Q14748</f>
        <v>16</v>
      </c>
      <c r="H247" s="134">
        <f>DATABASE!M14748</f>
        <v>42.599999999999994</v>
      </c>
      <c r="I247" s="19" t="str">
        <f>DATABASE!T14748</f>
        <v>Y</v>
      </c>
      <c r="J247">
        <f>DATABASE!AE14748</f>
        <v>0</v>
      </c>
      <c r="K247">
        <f>DATABASE!AI14748</f>
        <v>0</v>
      </c>
      <c r="L247">
        <f>DATABASE!AJ14748</f>
        <v>0</v>
      </c>
      <c r="M247">
        <f>DATABASE!AK14748</f>
        <v>0</v>
      </c>
      <c r="N247">
        <f>DATABASE!AL14748</f>
        <v>0</v>
      </c>
      <c r="O247">
        <f>DATABASE!AM14748</f>
        <v>0</v>
      </c>
      <c r="P247">
        <f>DATABASE!AN14748</f>
        <v>0</v>
      </c>
      <c r="Q247">
        <f>DATABASE!AO14748</f>
        <v>0</v>
      </c>
      <c r="R247">
        <f>DATABASE!AP14748</f>
        <v>0</v>
      </c>
      <c r="S247">
        <f>DATABASE!AQ14748</f>
        <v>0</v>
      </c>
      <c r="T247">
        <f>DATABASE!AR14748</f>
        <v>0</v>
      </c>
      <c r="U247">
        <f>DATABASE!AS14748</f>
        <v>16</v>
      </c>
      <c r="V247">
        <f>DATABASE!AT14748</f>
        <v>16</v>
      </c>
      <c r="W247">
        <f>DATABASE!AU14748</f>
        <v>0</v>
      </c>
    </row>
    <row r="248" spans="1:23" x14ac:dyDescent="0.25">
      <c r="A248" t="s">
        <v>19125</v>
      </c>
      <c r="B248" t="s">
        <v>15637</v>
      </c>
      <c r="C248" t="str">
        <f>DATABASE!B14765</f>
        <v>Tonga</v>
      </c>
      <c r="D248" t="str">
        <f>DATABASE!C14765</f>
        <v>Oceania</v>
      </c>
      <c r="E248" s="24">
        <f>DATABASE!N14765</f>
        <v>2355</v>
      </c>
      <c r="F248">
        <f>DATABASE!O14765</f>
        <v>94</v>
      </c>
      <c r="G248">
        <f>DATABASE!Q14765</f>
        <v>41</v>
      </c>
      <c r="H248" s="134">
        <f>DATABASE!M14765</f>
        <v>118.70000000000005</v>
      </c>
      <c r="I248" s="19" t="str">
        <f>DATABASE!T14765</f>
        <v>Y</v>
      </c>
      <c r="J248">
        <f>DATABASE!AE14765</f>
        <v>0</v>
      </c>
      <c r="K248">
        <f>DATABASE!AI14765</f>
        <v>9</v>
      </c>
      <c r="L248">
        <f>DATABASE!AJ14765</f>
        <v>7</v>
      </c>
      <c r="M248">
        <f>DATABASE!AK14765</f>
        <v>4</v>
      </c>
      <c r="N248">
        <f>DATABASE!AL14765</f>
        <v>4</v>
      </c>
      <c r="O248">
        <f>DATABASE!AM14765</f>
        <v>25</v>
      </c>
      <c r="P248">
        <f>DATABASE!AN14765</f>
        <v>9</v>
      </c>
      <c r="Q248">
        <f>DATABASE!AO14765</f>
        <v>0</v>
      </c>
      <c r="R248">
        <f>DATABASE!AP14765</f>
        <v>0</v>
      </c>
      <c r="S248">
        <f>DATABASE!AQ14765</f>
        <v>18</v>
      </c>
      <c r="T248">
        <f>DATABASE!AR14765</f>
        <v>4</v>
      </c>
      <c r="U248">
        <f>DATABASE!AS14765</f>
        <v>38</v>
      </c>
      <c r="V248">
        <f>DATABASE!AT14765</f>
        <v>17</v>
      </c>
      <c r="W248">
        <f>DATABASE!AU14765</f>
        <v>0</v>
      </c>
    </row>
    <row r="249" spans="1:23" x14ac:dyDescent="0.25">
      <c r="A249" t="s">
        <v>19126</v>
      </c>
      <c r="B249" t="s">
        <v>19248</v>
      </c>
      <c r="C249" t="str">
        <f>DATABASE!B14860</f>
        <v>Tonga</v>
      </c>
      <c r="D249" t="str">
        <f>DATABASE!C14860</f>
        <v>Oceania</v>
      </c>
      <c r="E249" s="24">
        <f>DATABASE!N14860</f>
        <v>769</v>
      </c>
      <c r="F249">
        <f>DATABASE!O14860</f>
        <v>73</v>
      </c>
      <c r="G249">
        <f>DATABASE!Q14860</f>
        <v>47</v>
      </c>
      <c r="H249" s="134">
        <f>DATABASE!M14860</f>
        <v>141.69999999999999</v>
      </c>
      <c r="I249" s="19" t="str">
        <f>DATABASE!T14860</f>
        <v>Y</v>
      </c>
      <c r="J249">
        <f>DATABASE!AE14860</f>
        <v>0</v>
      </c>
      <c r="K249">
        <f>DATABASE!AI14860</f>
        <v>18</v>
      </c>
      <c r="L249">
        <f>DATABASE!AJ14860</f>
        <v>13</v>
      </c>
      <c r="M249">
        <f>DATABASE!AK14860</f>
        <v>1</v>
      </c>
      <c r="N249">
        <f>DATABASE!AL14860</f>
        <v>0</v>
      </c>
      <c r="O249">
        <f>DATABASE!AM14860</f>
        <v>14</v>
      </c>
      <c r="P249">
        <f>DATABASE!AN14860</f>
        <v>7</v>
      </c>
      <c r="Q249">
        <f>DATABASE!AO14860</f>
        <v>6</v>
      </c>
      <c r="R249">
        <f>DATABASE!AP14860</f>
        <v>6</v>
      </c>
      <c r="S249">
        <f>DATABASE!AQ14860</f>
        <v>3</v>
      </c>
      <c r="T249">
        <f>DATABASE!AR14860</f>
        <v>2</v>
      </c>
      <c r="U249">
        <f>DATABASE!AS14860</f>
        <v>31</v>
      </c>
      <c r="V249">
        <f>DATABASE!AT14860</f>
        <v>19</v>
      </c>
      <c r="W249">
        <f>DATABASE!AU14860</f>
        <v>0</v>
      </c>
    </row>
    <row r="250" spans="1:23" x14ac:dyDescent="0.25">
      <c r="A250" t="s">
        <v>19127</v>
      </c>
      <c r="B250" t="s">
        <v>19247</v>
      </c>
      <c r="C250" t="str">
        <f>DATABASE!B14934</f>
        <v>Armenia, Azerbaijan, Georgia, Turkey</v>
      </c>
      <c r="D250" t="str">
        <f>DATABASE!C14934</f>
        <v>Asia</v>
      </c>
      <c r="E250" s="24">
        <f>DATABASE!N14934</f>
        <v>39</v>
      </c>
      <c r="F250">
        <f>DATABASE!O14934</f>
        <v>17</v>
      </c>
      <c r="G250">
        <f>DATABASE!Q14934</f>
        <v>11</v>
      </c>
      <c r="H250" s="134">
        <f>DATABASE!M14934</f>
        <v>39.299999999999997</v>
      </c>
      <c r="I250" s="19" t="str">
        <f>DATABASE!T14934</f>
        <v>N</v>
      </c>
      <c r="J250">
        <f>DATABASE!AE14934</f>
        <v>0</v>
      </c>
      <c r="K250">
        <f>DATABASE!AI14934</f>
        <v>0</v>
      </c>
      <c r="L250">
        <f>DATABASE!AJ14934</f>
        <v>0</v>
      </c>
      <c r="M250">
        <f>DATABASE!AK14934</f>
        <v>0</v>
      </c>
      <c r="N250">
        <f>DATABASE!AL14934</f>
        <v>0</v>
      </c>
      <c r="O250">
        <f>DATABASE!AM14934</f>
        <v>17</v>
      </c>
      <c r="P250">
        <f>DATABASE!AN14934</f>
        <v>11</v>
      </c>
      <c r="Q250">
        <f>DATABASE!AO14934</f>
        <v>0</v>
      </c>
      <c r="R250">
        <f>DATABASE!AP14934</f>
        <v>0</v>
      </c>
      <c r="S250">
        <f>DATABASE!AQ14934</f>
        <v>0</v>
      </c>
      <c r="T250">
        <f>DATABASE!AR14934</f>
        <v>0</v>
      </c>
      <c r="U250">
        <f>DATABASE!AS14934</f>
        <v>0</v>
      </c>
      <c r="V250">
        <f>DATABASE!AT14934</f>
        <v>0</v>
      </c>
      <c r="W250">
        <f>DATABASE!AU14934</f>
        <v>0</v>
      </c>
    </row>
    <row r="251" spans="1:23" x14ac:dyDescent="0.25">
      <c r="A251" t="s">
        <v>20046</v>
      </c>
      <c r="B251" t="s">
        <v>20048</v>
      </c>
      <c r="C251" t="str">
        <f>DATABASE!B14952</f>
        <v>Trinidad &amp; Tobago</v>
      </c>
      <c r="D251" t="str">
        <f>DATABASE!C14952</f>
        <v>Nth America</v>
      </c>
      <c r="E251" s="24">
        <f>DATABASE!N14952</f>
        <v>1160</v>
      </c>
      <c r="F251">
        <f>DATABASE!O14952</f>
        <v>2</v>
      </c>
      <c r="G251">
        <f>DATABASE!Q14952</f>
        <v>2</v>
      </c>
      <c r="H251" s="134">
        <f>DATABASE!M14952</f>
        <v>10.5</v>
      </c>
      <c r="I251" s="19" t="str">
        <f>DATABASE!T14952</f>
        <v>Y</v>
      </c>
      <c r="J251">
        <f>DATABASE!AE14952</f>
        <v>0</v>
      </c>
      <c r="K251">
        <f>DATABASE!AI14952</f>
        <v>0</v>
      </c>
      <c r="L251">
        <f>DATABASE!AJ14952</f>
        <v>0</v>
      </c>
      <c r="M251">
        <f>DATABASE!AK14952</f>
        <v>2</v>
      </c>
      <c r="N251">
        <f>DATABASE!AL14952</f>
        <v>2</v>
      </c>
      <c r="O251">
        <f>DATABASE!AM14952</f>
        <v>0</v>
      </c>
      <c r="P251">
        <f>DATABASE!AN14952</f>
        <v>0</v>
      </c>
      <c r="Q251">
        <f>DATABASE!AO14952</f>
        <v>0</v>
      </c>
      <c r="R251">
        <f>DATABASE!AP14952</f>
        <v>0</v>
      </c>
      <c r="S251">
        <f>DATABASE!AQ14952</f>
        <v>0</v>
      </c>
      <c r="T251">
        <f>DATABASE!AR14952</f>
        <v>0</v>
      </c>
      <c r="U251">
        <f>DATABASE!AS14952</f>
        <v>0</v>
      </c>
      <c r="V251">
        <f>DATABASE!AT14952</f>
        <v>0</v>
      </c>
      <c r="W251">
        <f>DATABASE!AU14952</f>
        <v>0</v>
      </c>
    </row>
    <row r="252" spans="1:23" x14ac:dyDescent="0.25">
      <c r="A252" t="s">
        <v>19128</v>
      </c>
      <c r="B252" t="s">
        <v>19228</v>
      </c>
      <c r="C252" t="str">
        <f>DATABASE!B14955</f>
        <v>St Helena</v>
      </c>
      <c r="D252" t="str">
        <f>DATABASE!C14955</f>
        <v>Africa</v>
      </c>
      <c r="E252" s="24">
        <f>DATABASE!N14955</f>
        <v>1367</v>
      </c>
      <c r="F252">
        <f>DATABASE!O14955</f>
        <v>420</v>
      </c>
      <c r="G252">
        <f>DATABASE!Q14955</f>
        <v>293</v>
      </c>
      <c r="H252" s="134">
        <f>DATABASE!M14955</f>
        <v>671.10000000000014</v>
      </c>
      <c r="I252" s="19" t="str">
        <f>DATABASE!T14955</f>
        <v>Y</v>
      </c>
      <c r="J252">
        <f>DATABASE!AE14955</f>
        <v>0</v>
      </c>
      <c r="K252">
        <f>DATABASE!AI14955</f>
        <v>48</v>
      </c>
      <c r="L252">
        <f>DATABASE!AJ14955</f>
        <v>41</v>
      </c>
      <c r="M252">
        <f>DATABASE!AK14955</f>
        <v>3</v>
      </c>
      <c r="N252">
        <f>DATABASE!AL14955</f>
        <v>3</v>
      </c>
      <c r="O252">
        <f>DATABASE!AM14955</f>
        <v>107</v>
      </c>
      <c r="P252">
        <f>DATABASE!AN14955</f>
        <v>71</v>
      </c>
      <c r="Q252">
        <f>DATABASE!AO14955</f>
        <v>27</v>
      </c>
      <c r="R252">
        <f>DATABASE!AP14955</f>
        <v>13</v>
      </c>
      <c r="S252">
        <f>DATABASE!AQ14955</f>
        <v>198</v>
      </c>
      <c r="T252">
        <f>DATABASE!AR14955</f>
        <v>139</v>
      </c>
      <c r="U252">
        <f>DATABASE!AS14955</f>
        <v>33</v>
      </c>
      <c r="V252">
        <f>DATABASE!AT14955</f>
        <v>22</v>
      </c>
      <c r="W252">
        <f>DATABASE!AU14955</f>
        <v>4</v>
      </c>
    </row>
    <row r="253" spans="1:23" x14ac:dyDescent="0.25">
      <c r="A253" t="s">
        <v>19129</v>
      </c>
      <c r="B253" t="s">
        <v>12969</v>
      </c>
      <c r="C253" t="str">
        <f>DATABASE!B15376</f>
        <v>Turkey</v>
      </c>
      <c r="D253" t="str">
        <f>DATABASE!C15376</f>
        <v>Europe</v>
      </c>
      <c r="E253" s="24">
        <f>DATABASE!N15376</f>
        <v>4700</v>
      </c>
      <c r="F253">
        <f>DATABASE!O15376</f>
        <v>23</v>
      </c>
      <c r="G253">
        <f>DATABASE!Q15376</f>
        <v>23</v>
      </c>
      <c r="H253" s="134">
        <f>DATABASE!M15376</f>
        <v>80.3</v>
      </c>
      <c r="I253" s="19" t="str">
        <f>DATABASE!T15376</f>
        <v>Y</v>
      </c>
      <c r="J253">
        <f>DATABASE!AE15376</f>
        <v>4</v>
      </c>
      <c r="K253">
        <f>DATABASE!AI15376</f>
        <v>2</v>
      </c>
      <c r="L253">
        <f>DATABASE!AJ15376</f>
        <v>2</v>
      </c>
      <c r="M253">
        <f>DATABASE!AK15376</f>
        <v>2</v>
      </c>
      <c r="N253">
        <f>DATABASE!AL15376</f>
        <v>2</v>
      </c>
      <c r="O253">
        <f>DATABASE!AM15376</f>
        <v>12</v>
      </c>
      <c r="P253">
        <f>DATABASE!AN15376</f>
        <v>12</v>
      </c>
      <c r="Q253">
        <f>DATABASE!AO15376</f>
        <v>1</v>
      </c>
      <c r="R253">
        <f>DATABASE!AP15376</f>
        <v>1</v>
      </c>
      <c r="S253">
        <f>DATABASE!AQ15376</f>
        <v>0</v>
      </c>
      <c r="T253">
        <f>DATABASE!AR15376</f>
        <v>0</v>
      </c>
      <c r="U253">
        <f>DATABASE!AS15376</f>
        <v>0</v>
      </c>
      <c r="V253">
        <f>DATABASE!AT15376</f>
        <v>0</v>
      </c>
      <c r="W253">
        <f>DATABASE!AU15376</f>
        <v>6</v>
      </c>
    </row>
    <row r="254" spans="1:23" x14ac:dyDescent="0.25">
      <c r="A254" t="s">
        <v>19130</v>
      </c>
      <c r="B254" t="s">
        <v>17259</v>
      </c>
      <c r="C254" t="str">
        <f>DATABASE!B15400</f>
        <v>Turks &amp; Caicos</v>
      </c>
      <c r="D254" t="str">
        <f>DATABASE!C15400</f>
        <v>Nth America</v>
      </c>
      <c r="E254" s="24">
        <f>DATABASE!N15400</f>
        <v>1979</v>
      </c>
      <c r="F254">
        <f>DATABASE!O15400</f>
        <v>4</v>
      </c>
      <c r="G254">
        <f>DATABASE!Q15400</f>
        <v>4</v>
      </c>
      <c r="H254" s="134">
        <f>DATABASE!M15400</f>
        <v>17.399999999999999</v>
      </c>
      <c r="I254" s="19" t="str">
        <f>DATABASE!T15400</f>
        <v>Y</v>
      </c>
      <c r="J254">
        <f>DATABASE!AE15400</f>
        <v>0</v>
      </c>
      <c r="K254">
        <f>DATABASE!AI15400</f>
        <v>0</v>
      </c>
      <c r="L254">
        <f>DATABASE!AJ15400</f>
        <v>0</v>
      </c>
      <c r="M254">
        <f>DATABASE!AK15400</f>
        <v>2</v>
      </c>
      <c r="N254">
        <f>DATABASE!AL15400</f>
        <v>2</v>
      </c>
      <c r="O254">
        <f>DATABASE!AM15400</f>
        <v>2</v>
      </c>
      <c r="P254">
        <f>DATABASE!AN15400</f>
        <v>2</v>
      </c>
      <c r="Q254">
        <f>DATABASE!AO15400</f>
        <v>0</v>
      </c>
      <c r="R254">
        <f>DATABASE!AP15400</f>
        <v>0</v>
      </c>
      <c r="S254">
        <f>DATABASE!AQ15400</f>
        <v>0</v>
      </c>
      <c r="T254">
        <f>DATABASE!AR15400</f>
        <v>0</v>
      </c>
      <c r="U254">
        <f>DATABASE!AS15400</f>
        <v>0</v>
      </c>
      <c r="V254">
        <f>DATABASE!AT15400</f>
        <v>0</v>
      </c>
      <c r="W254">
        <f>DATABASE!AU15400</f>
        <v>0</v>
      </c>
    </row>
    <row r="255" spans="1:23" x14ac:dyDescent="0.25">
      <c r="A255" t="s">
        <v>19131</v>
      </c>
      <c r="B255" t="s">
        <v>16120</v>
      </c>
      <c r="C255" t="str">
        <f>DATABASE!B15405</f>
        <v>Tuvalu</v>
      </c>
      <c r="D255" t="str">
        <f>DATABASE!C15405</f>
        <v>Oceania</v>
      </c>
      <c r="E255" s="24">
        <f>DATABASE!N15405</f>
        <v>2612</v>
      </c>
      <c r="F255">
        <f>DATABASE!O15405</f>
        <v>52</v>
      </c>
      <c r="G255">
        <f>DATABASE!Q15405</f>
        <v>44</v>
      </c>
      <c r="H255" s="134">
        <f>DATABASE!M15405</f>
        <v>147.1</v>
      </c>
      <c r="I255" s="19" t="str">
        <f>DATABASE!T15405</f>
        <v>Y</v>
      </c>
      <c r="J255">
        <f>DATABASE!AE15405</f>
        <v>7</v>
      </c>
      <c r="K255">
        <f>DATABASE!AI15405</f>
        <v>7</v>
      </c>
      <c r="L255">
        <f>DATABASE!AJ15405</f>
        <v>7</v>
      </c>
      <c r="M255">
        <f>DATABASE!AK15405</f>
        <v>2</v>
      </c>
      <c r="N255">
        <f>DATABASE!AL15405</f>
        <v>2</v>
      </c>
      <c r="O255">
        <f>DATABASE!AM15405</f>
        <v>8</v>
      </c>
      <c r="P255">
        <f>DATABASE!AN15405</f>
        <v>5</v>
      </c>
      <c r="Q255">
        <f>DATABASE!AO15405</f>
        <v>0</v>
      </c>
      <c r="R255">
        <f>DATABASE!AP15405</f>
        <v>0</v>
      </c>
      <c r="S255">
        <f>DATABASE!AQ15405</f>
        <v>5</v>
      </c>
      <c r="T255">
        <f>DATABASE!AR15405</f>
        <v>0</v>
      </c>
      <c r="U255">
        <f>DATABASE!AS15405</f>
        <v>30</v>
      </c>
      <c r="V255">
        <f>DATABASE!AT15405</f>
        <v>30</v>
      </c>
      <c r="W255">
        <f>DATABASE!AU15405</f>
        <v>0</v>
      </c>
    </row>
    <row r="256" spans="1:23" x14ac:dyDescent="0.25">
      <c r="A256" t="s">
        <v>19132</v>
      </c>
      <c r="B256" t="s">
        <v>19229</v>
      </c>
      <c r="C256" t="str">
        <f>DATABASE!B15458</f>
        <v>Uganga</v>
      </c>
      <c r="D256" t="str">
        <f>DATABASE!C15458</f>
        <v>Africa</v>
      </c>
      <c r="E256" s="24">
        <f>DATABASE!N15458</f>
        <v>3363</v>
      </c>
      <c r="F256">
        <f>DATABASE!O15458</f>
        <v>45</v>
      </c>
      <c r="G256">
        <f>DATABASE!Q15458</f>
        <v>38</v>
      </c>
      <c r="H256" s="134">
        <f>DATABASE!M15458</f>
        <v>115.90000000000002</v>
      </c>
      <c r="I256" s="19" t="str">
        <f>DATABASE!T15458</f>
        <v>Y</v>
      </c>
      <c r="J256">
        <f>DATABASE!AE15458</f>
        <v>17</v>
      </c>
      <c r="K256">
        <f>DATABASE!AI15458</f>
        <v>14</v>
      </c>
      <c r="L256">
        <f>DATABASE!AJ15458</f>
        <v>14</v>
      </c>
      <c r="M256">
        <f>DATABASE!AK15458</f>
        <v>0</v>
      </c>
      <c r="N256">
        <f>DATABASE!AL15458</f>
        <v>0</v>
      </c>
      <c r="O256">
        <f>DATABASE!AM15458</f>
        <v>15</v>
      </c>
      <c r="P256">
        <f>DATABASE!AN15458</f>
        <v>15</v>
      </c>
      <c r="Q256">
        <f>DATABASE!AO15458</f>
        <v>0</v>
      </c>
      <c r="R256">
        <f>DATABASE!AP15458</f>
        <v>0</v>
      </c>
      <c r="S256">
        <f>DATABASE!AQ15458</f>
        <v>1</v>
      </c>
      <c r="T256">
        <f>DATABASE!AR15458</f>
        <v>1</v>
      </c>
      <c r="U256">
        <f>DATABASE!AS15458</f>
        <v>0</v>
      </c>
      <c r="V256">
        <f>DATABASE!AT15458</f>
        <v>0</v>
      </c>
      <c r="W256">
        <f>DATABASE!AU15458</f>
        <v>15</v>
      </c>
    </row>
    <row r="257" spans="1:23" x14ac:dyDescent="0.25">
      <c r="A257" t="s">
        <v>19133</v>
      </c>
      <c r="B257" t="s">
        <v>13545</v>
      </c>
      <c r="C257" t="str">
        <f>DATABASE!B15504</f>
        <v>Ukraine</v>
      </c>
      <c r="D257" t="str">
        <f>DATABASE!C15504</f>
        <v>Europe</v>
      </c>
      <c r="E257" s="24">
        <f>DATABASE!N15504</f>
        <v>2002</v>
      </c>
      <c r="F257">
        <f>DATABASE!O15504</f>
        <v>16</v>
      </c>
      <c r="G257">
        <f>DATABASE!Q15504</f>
        <v>16</v>
      </c>
      <c r="H257" s="134">
        <f>DATABASE!M15504</f>
        <v>24.6</v>
      </c>
      <c r="I257" s="19" t="str">
        <f>DATABASE!T15504</f>
        <v>Y</v>
      </c>
      <c r="J257">
        <f>DATABASE!AE15504</f>
        <v>0</v>
      </c>
      <c r="K257">
        <f>DATABASE!AI15504</f>
        <v>0</v>
      </c>
      <c r="L257">
        <f>DATABASE!AJ15504</f>
        <v>0</v>
      </c>
      <c r="M257">
        <f>DATABASE!AK15504</f>
        <v>0</v>
      </c>
      <c r="N257">
        <f>DATABASE!AL15504</f>
        <v>0</v>
      </c>
      <c r="O257">
        <f>DATABASE!AM15504</f>
        <v>1</v>
      </c>
      <c r="P257">
        <f>DATABASE!AN15504</f>
        <v>1</v>
      </c>
      <c r="Q257">
        <f>DATABASE!AO15504</f>
        <v>0</v>
      </c>
      <c r="R257">
        <f>DATABASE!AP15504</f>
        <v>0</v>
      </c>
      <c r="S257">
        <f>DATABASE!AQ15504</f>
        <v>0</v>
      </c>
      <c r="T257">
        <f>DATABASE!AR15504</f>
        <v>0</v>
      </c>
      <c r="U257">
        <f>DATABASE!AS15504</f>
        <v>0</v>
      </c>
      <c r="V257">
        <f>DATABASE!AT15504</f>
        <v>0</v>
      </c>
      <c r="W257">
        <f>DATABASE!AU15504</f>
        <v>15</v>
      </c>
    </row>
    <row r="258" spans="1:23" x14ac:dyDescent="0.25">
      <c r="A258" t="s">
        <v>19134</v>
      </c>
      <c r="B258" t="s">
        <v>19230</v>
      </c>
      <c r="C258" t="str">
        <f>DATABASE!B15521</f>
        <v>UAE</v>
      </c>
      <c r="D258" t="str">
        <f>DATABASE!C15521</f>
        <v>Asia</v>
      </c>
      <c r="E258" s="24">
        <f>DATABASE!N15521</f>
        <v>1765</v>
      </c>
      <c r="F258">
        <f>DATABASE!O15521</f>
        <v>15</v>
      </c>
      <c r="G258">
        <f>DATABASE!Q15521</f>
        <v>14</v>
      </c>
      <c r="H258" s="134">
        <f>DATABASE!M15521</f>
        <v>44.900000000000006</v>
      </c>
      <c r="I258" s="19" t="str">
        <f>DATABASE!T15521</f>
        <v>N</v>
      </c>
      <c r="J258">
        <f>DATABASE!AE15521</f>
        <v>15</v>
      </c>
      <c r="K258">
        <f>DATABASE!AI15521</f>
        <v>11</v>
      </c>
      <c r="L258">
        <f>DATABASE!AJ15521</f>
        <v>10</v>
      </c>
      <c r="M258">
        <f>DATABASE!AK15521</f>
        <v>0</v>
      </c>
      <c r="N258">
        <f>DATABASE!AL15521</f>
        <v>0</v>
      </c>
      <c r="O258">
        <f>DATABASE!AM15521</f>
        <v>4</v>
      </c>
      <c r="P258">
        <f>DATABASE!AN15521</f>
        <v>4</v>
      </c>
      <c r="Q258">
        <f>DATABASE!AO15521</f>
        <v>0</v>
      </c>
      <c r="R258">
        <f>DATABASE!AP15521</f>
        <v>0</v>
      </c>
      <c r="S258">
        <f>DATABASE!AQ15521</f>
        <v>0</v>
      </c>
      <c r="T258">
        <f>DATABASE!AR15521</f>
        <v>0</v>
      </c>
      <c r="U258">
        <f>DATABASE!AS15521</f>
        <v>0</v>
      </c>
      <c r="V258">
        <f>DATABASE!AT15521</f>
        <v>0</v>
      </c>
      <c r="W258">
        <f>DATABASE!AU15521</f>
        <v>0</v>
      </c>
    </row>
    <row r="259" spans="1:23" x14ac:dyDescent="0.25">
      <c r="A259" t="s">
        <v>19135</v>
      </c>
      <c r="B259" t="s">
        <v>19231</v>
      </c>
      <c r="C259" t="str">
        <f>DATABASE!B15537</f>
        <v>UN</v>
      </c>
      <c r="D259" t="str">
        <f>DATABASE!C15537</f>
        <v>Nth America</v>
      </c>
      <c r="E259" s="24">
        <f>DATABASE!N15537</f>
        <v>82</v>
      </c>
      <c r="F259">
        <f>DATABASE!O15537</f>
        <v>2</v>
      </c>
      <c r="G259">
        <f>DATABASE!Q15537</f>
        <v>1</v>
      </c>
      <c r="H259" s="134">
        <f>DATABASE!M15537</f>
        <v>2.2999999999999998</v>
      </c>
      <c r="I259" s="19" t="str">
        <f>DATABASE!T15537</f>
        <v>Y</v>
      </c>
      <c r="J259">
        <f>DATABASE!AE15537</f>
        <v>0</v>
      </c>
      <c r="K259">
        <f>DATABASE!AI15537</f>
        <v>0</v>
      </c>
      <c r="L259">
        <f>DATABASE!AJ15537</f>
        <v>0</v>
      </c>
      <c r="M259">
        <f>DATABASE!AK15537</f>
        <v>0</v>
      </c>
      <c r="N259">
        <f>DATABASE!AL15537</f>
        <v>0</v>
      </c>
      <c r="O259">
        <f>DATABASE!AM15537</f>
        <v>0</v>
      </c>
      <c r="P259">
        <f>DATABASE!AN15537</f>
        <v>0</v>
      </c>
      <c r="Q259">
        <f>DATABASE!AO15537</f>
        <v>2</v>
      </c>
      <c r="R259">
        <f>DATABASE!AP15537</f>
        <v>1</v>
      </c>
      <c r="S259">
        <f>DATABASE!AQ15537</f>
        <v>0</v>
      </c>
      <c r="T259">
        <f>DATABASE!AR15537</f>
        <v>0</v>
      </c>
      <c r="U259">
        <f>DATABASE!AS15537</f>
        <v>0</v>
      </c>
      <c r="V259">
        <f>DATABASE!AT15537</f>
        <v>0</v>
      </c>
      <c r="W259">
        <f>DATABASE!AU15537</f>
        <v>0</v>
      </c>
    </row>
    <row r="260" spans="1:23" x14ac:dyDescent="0.25">
      <c r="A260" t="s">
        <v>19136</v>
      </c>
      <c r="B260" t="s">
        <v>16756</v>
      </c>
      <c r="C260" t="str">
        <f>DATABASE!B15540</f>
        <v>UN</v>
      </c>
      <c r="D260" t="str">
        <f>DATABASE!C15540</f>
        <v>Nth America</v>
      </c>
      <c r="E260" s="24">
        <f>DATABASE!N15540</f>
        <v>3906</v>
      </c>
      <c r="F260">
        <f>DATABASE!O15540</f>
        <v>57</v>
      </c>
      <c r="G260">
        <f>DATABASE!Q15540</f>
        <v>52</v>
      </c>
      <c r="H260" s="134">
        <f>DATABASE!M15540</f>
        <v>164.20000000000005</v>
      </c>
      <c r="I260" s="19" t="str">
        <f>DATABASE!T15540</f>
        <v>Y</v>
      </c>
      <c r="J260">
        <f>DATABASE!AE15540</f>
        <v>1</v>
      </c>
      <c r="K260">
        <f>DATABASE!AI15540</f>
        <v>15</v>
      </c>
      <c r="L260">
        <f>DATABASE!AJ15540</f>
        <v>15</v>
      </c>
      <c r="M260">
        <f>DATABASE!AK15540</f>
        <v>9</v>
      </c>
      <c r="N260">
        <f>DATABASE!AL15540</f>
        <v>9</v>
      </c>
      <c r="O260">
        <f>DATABASE!AM15540</f>
        <v>17</v>
      </c>
      <c r="P260">
        <f>DATABASE!AN15540</f>
        <v>13</v>
      </c>
      <c r="Q260">
        <f>DATABASE!AO15540</f>
        <v>11</v>
      </c>
      <c r="R260">
        <f>DATABASE!AP15540</f>
        <v>10</v>
      </c>
      <c r="S260">
        <f>DATABASE!AQ15540</f>
        <v>5</v>
      </c>
      <c r="T260">
        <f>DATABASE!AR15540</f>
        <v>5</v>
      </c>
      <c r="U260">
        <f>DATABASE!AS15540</f>
        <v>0</v>
      </c>
      <c r="V260">
        <f>DATABASE!AT15540</f>
        <v>0</v>
      </c>
      <c r="W260">
        <f>DATABASE!AU15540</f>
        <v>0</v>
      </c>
    </row>
    <row r="261" spans="1:23" x14ac:dyDescent="0.25">
      <c r="A261" t="s">
        <v>19137</v>
      </c>
      <c r="B261" t="s">
        <v>19232</v>
      </c>
      <c r="C261" t="str">
        <f>DATABASE!B15598</f>
        <v>USA</v>
      </c>
      <c r="D261" t="str">
        <f>DATABASE!C15598</f>
        <v>Nth America</v>
      </c>
      <c r="E261" s="24">
        <f>DATABASE!N15598</f>
        <v>6400</v>
      </c>
      <c r="F261">
        <f>DATABASE!O15598</f>
        <v>68</v>
      </c>
      <c r="G261">
        <f>DATABASE!Q15598</f>
        <v>55</v>
      </c>
      <c r="H261" s="134">
        <f>DATABASE!M15598</f>
        <v>127.50000000000004</v>
      </c>
      <c r="I261" s="19" t="str">
        <f>DATABASE!T15598</f>
        <v>Y</v>
      </c>
      <c r="J261">
        <f>DATABASE!AE15598</f>
        <v>1</v>
      </c>
      <c r="K261">
        <f>DATABASE!AI15598</f>
        <v>14</v>
      </c>
      <c r="L261">
        <f>DATABASE!AJ15598</f>
        <v>12</v>
      </c>
      <c r="M261">
        <f>DATABASE!AK15598</f>
        <v>10</v>
      </c>
      <c r="N261">
        <f>DATABASE!AL15598</f>
        <v>7</v>
      </c>
      <c r="O261">
        <f>DATABASE!AM15598</f>
        <v>23</v>
      </c>
      <c r="P261">
        <f>DATABASE!AN15598</f>
        <v>17</v>
      </c>
      <c r="Q261">
        <f>DATABASE!AO15598</f>
        <v>1</v>
      </c>
      <c r="R261">
        <f>DATABASE!AP15598</f>
        <v>1</v>
      </c>
      <c r="S261">
        <f>DATABASE!AQ15598</f>
        <v>10</v>
      </c>
      <c r="T261">
        <f>DATABASE!AR15598</f>
        <v>8</v>
      </c>
      <c r="U261">
        <f>DATABASE!AS15598</f>
        <v>1</v>
      </c>
      <c r="V261">
        <f>DATABASE!AT15598</f>
        <v>1</v>
      </c>
      <c r="W261">
        <f>DATABASE!AU15598</f>
        <v>9</v>
      </c>
    </row>
    <row r="262" spans="1:23" x14ac:dyDescent="0.25">
      <c r="A262" t="s">
        <v>19138</v>
      </c>
      <c r="B262" t="s">
        <v>19233</v>
      </c>
      <c r="C262" t="str">
        <f>DATABASE!B15667</f>
        <v>Burkina Faso</v>
      </c>
      <c r="D262" t="str">
        <f>DATABASE!C15667</f>
        <v>Africa</v>
      </c>
      <c r="E262" s="24">
        <f>DATABASE!N15667</f>
        <v>972</v>
      </c>
      <c r="F262">
        <f>DATABASE!O15667</f>
        <v>1</v>
      </c>
      <c r="G262">
        <f>DATABASE!Q15667</f>
        <v>1</v>
      </c>
      <c r="H262" s="134">
        <f>DATABASE!M15667</f>
        <v>0.5</v>
      </c>
      <c r="I262" s="19" t="str">
        <f>DATABASE!T15667</f>
        <v>N</v>
      </c>
      <c r="J262">
        <f>DATABASE!AE15667</f>
        <v>0</v>
      </c>
      <c r="K262">
        <f>DATABASE!AI15667</f>
        <v>0</v>
      </c>
      <c r="L262">
        <f>DATABASE!AJ15667</f>
        <v>0</v>
      </c>
      <c r="M262">
        <f>DATABASE!AK15667</f>
        <v>0</v>
      </c>
      <c r="N262">
        <f>DATABASE!AL15667</f>
        <v>0</v>
      </c>
      <c r="O262">
        <f>DATABASE!AM15667</f>
        <v>0</v>
      </c>
      <c r="P262">
        <f>DATABASE!AN15667</f>
        <v>0</v>
      </c>
      <c r="Q262">
        <f>DATABASE!AO15667</f>
        <v>1</v>
      </c>
      <c r="R262">
        <f>DATABASE!AP15667</f>
        <v>1</v>
      </c>
      <c r="S262">
        <f>DATABASE!AQ15667</f>
        <v>0</v>
      </c>
      <c r="T262">
        <f>DATABASE!AR15667</f>
        <v>0</v>
      </c>
      <c r="U262">
        <f>DATABASE!AS15667</f>
        <v>0</v>
      </c>
      <c r="V262">
        <f>DATABASE!AT15667</f>
        <v>0</v>
      </c>
      <c r="W262">
        <f>DATABASE!AU15667</f>
        <v>0</v>
      </c>
    </row>
    <row r="263" spans="1:23" x14ac:dyDescent="0.25">
      <c r="A263" t="s">
        <v>19139</v>
      </c>
      <c r="B263" t="s">
        <v>14145</v>
      </c>
      <c r="C263" t="str">
        <f>DATABASE!B15669</f>
        <v>Uruguay</v>
      </c>
      <c r="D263" t="str">
        <f>DATABASE!C15669</f>
        <v>Sth America</v>
      </c>
      <c r="E263" s="24">
        <f>DATABASE!N15669</f>
        <v>3800</v>
      </c>
      <c r="F263">
        <f>DATABASE!O15669</f>
        <v>9</v>
      </c>
      <c r="G263">
        <f>DATABASE!Q15669</f>
        <v>9</v>
      </c>
      <c r="H263" s="134">
        <f>DATABASE!M15669</f>
        <v>27.1</v>
      </c>
      <c r="I263" s="19" t="str">
        <f>DATABASE!T15669</f>
        <v>Y</v>
      </c>
      <c r="J263">
        <f>DATABASE!AE15669</f>
        <v>2</v>
      </c>
      <c r="K263">
        <f>DATABASE!AI15669</f>
        <v>4</v>
      </c>
      <c r="L263">
        <f>DATABASE!AJ15669</f>
        <v>4</v>
      </c>
      <c r="M263">
        <f>DATABASE!AK15669</f>
        <v>0</v>
      </c>
      <c r="N263">
        <f>DATABASE!AL15669</f>
        <v>0</v>
      </c>
      <c r="O263">
        <f>DATABASE!AM15669</f>
        <v>0</v>
      </c>
      <c r="P263">
        <f>DATABASE!AN15669</f>
        <v>0</v>
      </c>
      <c r="Q263">
        <f>DATABASE!AO15669</f>
        <v>0</v>
      </c>
      <c r="R263">
        <f>DATABASE!AP15669</f>
        <v>0</v>
      </c>
      <c r="S263">
        <f>DATABASE!AQ15669</f>
        <v>0</v>
      </c>
      <c r="T263">
        <f>DATABASE!AR15669</f>
        <v>0</v>
      </c>
      <c r="U263">
        <f>DATABASE!AS15669</f>
        <v>0</v>
      </c>
      <c r="V263">
        <f>DATABASE!AT15669</f>
        <v>0</v>
      </c>
      <c r="W263">
        <f>DATABASE!AU15669</f>
        <v>5</v>
      </c>
    </row>
    <row r="264" spans="1:23" x14ac:dyDescent="0.25">
      <c r="A264" t="s">
        <v>19140</v>
      </c>
      <c r="B264" t="s">
        <v>19234</v>
      </c>
      <c r="C264" t="str">
        <f>DATABASE!B15679</f>
        <v>Russia</v>
      </c>
      <c r="D264" t="str">
        <f>DATABASE!C15679</f>
        <v>Europe</v>
      </c>
      <c r="E264" s="24">
        <f>DATABASE!N15679</f>
        <v>6064</v>
      </c>
      <c r="F264">
        <f>DATABASE!O15679</f>
        <v>44</v>
      </c>
      <c r="G264">
        <f>DATABASE!Q15679</f>
        <v>44</v>
      </c>
      <c r="H264" s="134">
        <f>DATABASE!M15679</f>
        <v>39.650000000000006</v>
      </c>
      <c r="I264" s="19" t="str">
        <f>DATABASE!T15679</f>
        <v>N</v>
      </c>
      <c r="J264">
        <f>DATABASE!AE15679</f>
        <v>0</v>
      </c>
      <c r="K264">
        <f>DATABASE!AI15679</f>
        <v>5</v>
      </c>
      <c r="L264">
        <f>DATABASE!AJ15679</f>
        <v>5</v>
      </c>
      <c r="M264">
        <f>DATABASE!AK15679</f>
        <v>3</v>
      </c>
      <c r="N264">
        <f>DATABASE!AL15679</f>
        <v>3</v>
      </c>
      <c r="O264">
        <f>DATABASE!AM15679</f>
        <v>16</v>
      </c>
      <c r="P264">
        <f>DATABASE!AN15679</f>
        <v>16</v>
      </c>
      <c r="Q264">
        <f>DATABASE!AO15679</f>
        <v>0</v>
      </c>
      <c r="R264">
        <f>DATABASE!AP15679</f>
        <v>0</v>
      </c>
      <c r="S264">
        <f>DATABASE!AQ15679</f>
        <v>3</v>
      </c>
      <c r="T264">
        <f>DATABASE!AR15679</f>
        <v>3</v>
      </c>
      <c r="U264">
        <f>DATABASE!AS15679</f>
        <v>0</v>
      </c>
      <c r="V264">
        <f>DATABASE!AT15679</f>
        <v>0</v>
      </c>
      <c r="W264">
        <f>DATABASE!AU15679</f>
        <v>17</v>
      </c>
    </row>
    <row r="265" spans="1:23" x14ac:dyDescent="0.25">
      <c r="A265" t="s">
        <v>19141</v>
      </c>
      <c r="B265" t="s">
        <v>14826</v>
      </c>
      <c r="C265" t="str">
        <f>DATABASE!B15724</f>
        <v>Uzbekistan</v>
      </c>
      <c r="D265" t="str">
        <f>DATABASE!C15724</f>
        <v>Asia</v>
      </c>
      <c r="E265" s="24">
        <f>DATABASE!N15724</f>
        <v>1441</v>
      </c>
      <c r="F265">
        <f>DATABASE!O15724</f>
        <v>8</v>
      </c>
      <c r="G265">
        <f>DATABASE!Q15724</f>
        <v>8</v>
      </c>
      <c r="H265" s="134">
        <f>DATABASE!M15724</f>
        <v>12</v>
      </c>
      <c r="I265" s="19" t="str">
        <f>DATABASE!T15724</f>
        <v>Y</v>
      </c>
      <c r="J265">
        <f>DATABASE!AE15724</f>
        <v>0</v>
      </c>
      <c r="K265">
        <f>DATABASE!AI15724</f>
        <v>0</v>
      </c>
      <c r="L265">
        <f>DATABASE!AJ15724</f>
        <v>0</v>
      </c>
      <c r="M265">
        <f>DATABASE!AK15724</f>
        <v>0</v>
      </c>
      <c r="N265">
        <f>DATABASE!AL15724</f>
        <v>0</v>
      </c>
      <c r="O265">
        <f>DATABASE!AM15724</f>
        <v>0</v>
      </c>
      <c r="P265">
        <f>DATABASE!AN15724</f>
        <v>0</v>
      </c>
      <c r="Q265">
        <f>DATABASE!AO15724</f>
        <v>0</v>
      </c>
      <c r="R265">
        <f>DATABASE!AP15724</f>
        <v>0</v>
      </c>
      <c r="S265">
        <f>DATABASE!AQ15724</f>
        <v>0</v>
      </c>
      <c r="T265">
        <f>DATABASE!AR15724</f>
        <v>0</v>
      </c>
      <c r="U265">
        <f>DATABASE!AS15724</f>
        <v>0</v>
      </c>
      <c r="V265">
        <f>DATABASE!AT15724</f>
        <v>0</v>
      </c>
      <c r="W265">
        <f>DATABASE!AU15724</f>
        <v>8</v>
      </c>
    </row>
    <row r="266" spans="1:23" x14ac:dyDescent="0.25">
      <c r="A266" t="s">
        <v>19142</v>
      </c>
      <c r="B266" t="s">
        <v>2330</v>
      </c>
      <c r="C266" t="str">
        <f>DATABASE!B15733</f>
        <v>Vanuatu</v>
      </c>
      <c r="D266" t="str">
        <f>DATABASE!C15733</f>
        <v>Oceania</v>
      </c>
      <c r="E266" s="24">
        <f>DATABASE!N15733</f>
        <v>1014</v>
      </c>
      <c r="F266">
        <f>DATABASE!O15733</f>
        <v>71</v>
      </c>
      <c r="G266">
        <f>DATABASE!Q15733</f>
        <v>70</v>
      </c>
      <c r="H266" s="134">
        <f>DATABASE!M15733</f>
        <v>250.29999999999995</v>
      </c>
      <c r="I266" s="19" t="str">
        <f>DATABASE!T15733</f>
        <v>Y</v>
      </c>
      <c r="J266">
        <f>DATABASE!AE15733</f>
        <v>0</v>
      </c>
      <c r="K266">
        <f>DATABASE!AI15733</f>
        <v>32</v>
      </c>
      <c r="L266">
        <f>DATABASE!AJ15733</f>
        <v>31</v>
      </c>
      <c r="M266">
        <f>DATABASE!AK15733</f>
        <v>0</v>
      </c>
      <c r="N266">
        <f>DATABASE!AL15733</f>
        <v>0</v>
      </c>
      <c r="O266">
        <f>DATABASE!AM15733</f>
        <v>3</v>
      </c>
      <c r="P266">
        <f>DATABASE!AN15733</f>
        <v>3</v>
      </c>
      <c r="Q266">
        <f>DATABASE!AO15733</f>
        <v>0</v>
      </c>
      <c r="R266">
        <f>DATABASE!AP15733</f>
        <v>0</v>
      </c>
      <c r="S266">
        <f>DATABASE!AQ15733</f>
        <v>2</v>
      </c>
      <c r="T266">
        <f>DATABASE!AR15733</f>
        <v>2</v>
      </c>
      <c r="U266">
        <f>DATABASE!AS15733</f>
        <v>34</v>
      </c>
      <c r="V266">
        <f>DATABASE!AT15733</f>
        <v>34</v>
      </c>
      <c r="W266">
        <f>DATABASE!AU15733</f>
        <v>0</v>
      </c>
    </row>
    <row r="267" spans="1:23" x14ac:dyDescent="0.25">
      <c r="A267" t="s">
        <v>19143</v>
      </c>
      <c r="B267" t="s">
        <v>13560</v>
      </c>
      <c r="C267" t="str">
        <f>DATABASE!B15805</f>
        <v>Vatican City</v>
      </c>
      <c r="D267" t="str">
        <f>DATABASE!C15805</f>
        <v>Europe</v>
      </c>
      <c r="E267" s="24">
        <f>DATABASE!N15805</f>
        <v>2023</v>
      </c>
      <c r="F267">
        <f>DATABASE!O15805</f>
        <v>3</v>
      </c>
      <c r="G267">
        <f>DATABASE!Q15805</f>
        <v>3</v>
      </c>
      <c r="H267" s="134">
        <f>DATABASE!M15805</f>
        <v>6.1999999999999993</v>
      </c>
      <c r="I267" s="19" t="str">
        <f>DATABASE!T15805</f>
        <v>Y</v>
      </c>
      <c r="J267">
        <f>DATABASE!AE15805</f>
        <v>3</v>
      </c>
      <c r="K267">
        <f>DATABASE!AI15805</f>
        <v>1</v>
      </c>
      <c r="L267">
        <f>DATABASE!AJ15805</f>
        <v>1</v>
      </c>
      <c r="M267">
        <f>DATABASE!AK15805</f>
        <v>0</v>
      </c>
      <c r="N267">
        <f>DATABASE!AL15805</f>
        <v>0</v>
      </c>
      <c r="O267">
        <f>DATABASE!AM15805</f>
        <v>2</v>
      </c>
      <c r="P267">
        <f>DATABASE!AN15805</f>
        <v>2</v>
      </c>
      <c r="Q267">
        <f>DATABASE!AO15805</f>
        <v>0</v>
      </c>
      <c r="R267">
        <f>DATABASE!AP15805</f>
        <v>0</v>
      </c>
      <c r="S267">
        <f>DATABASE!AQ15805</f>
        <v>0</v>
      </c>
      <c r="T267">
        <f>DATABASE!AR15805</f>
        <v>0</v>
      </c>
      <c r="U267">
        <f>DATABASE!AS15805</f>
        <v>0</v>
      </c>
      <c r="V267">
        <f>DATABASE!AT15805</f>
        <v>0</v>
      </c>
      <c r="W267">
        <f>DATABASE!AU15805</f>
        <v>0</v>
      </c>
    </row>
    <row r="268" spans="1:23" x14ac:dyDescent="0.25">
      <c r="A268" t="s">
        <v>19144</v>
      </c>
      <c r="B268" t="s">
        <v>14155</v>
      </c>
      <c r="C268" t="str">
        <f>DATABASE!B15809</f>
        <v>Venezuala</v>
      </c>
      <c r="D268" t="str">
        <f>DATABASE!C15809</f>
        <v>Sth America</v>
      </c>
      <c r="E268" s="24">
        <f>DATABASE!N15809</f>
        <v>4453</v>
      </c>
      <c r="F268">
        <f>DATABASE!O15809</f>
        <v>2</v>
      </c>
      <c r="G268">
        <f>DATABASE!Q15809</f>
        <v>2</v>
      </c>
      <c r="H268" s="134">
        <f>DATABASE!M15809</f>
        <v>14.7</v>
      </c>
      <c r="I268" s="19" t="str">
        <f>DATABASE!T15809</f>
        <v>Y</v>
      </c>
      <c r="J268">
        <f>DATABASE!AE15809</f>
        <v>0</v>
      </c>
      <c r="K268">
        <f>DATABASE!AI15809</f>
        <v>2</v>
      </c>
      <c r="L268">
        <f>DATABASE!AJ15809</f>
        <v>2</v>
      </c>
      <c r="M268">
        <f>DATABASE!AK15809</f>
        <v>0</v>
      </c>
      <c r="N268">
        <f>DATABASE!AL15809</f>
        <v>0</v>
      </c>
      <c r="O268">
        <f>DATABASE!AM15809</f>
        <v>0</v>
      </c>
      <c r="P268">
        <f>DATABASE!AN15809</f>
        <v>0</v>
      </c>
      <c r="Q268">
        <f>DATABASE!AO15809</f>
        <v>0</v>
      </c>
      <c r="R268">
        <f>DATABASE!AP15809</f>
        <v>0</v>
      </c>
      <c r="S268">
        <f>DATABASE!AQ15809</f>
        <v>0</v>
      </c>
      <c r="T268">
        <f>DATABASE!AR15809</f>
        <v>0</v>
      </c>
      <c r="U268">
        <f>DATABASE!AS15809</f>
        <v>0</v>
      </c>
      <c r="V268">
        <f>DATABASE!AT15809</f>
        <v>0</v>
      </c>
      <c r="W268">
        <f>DATABASE!AU15809</f>
        <v>0</v>
      </c>
    </row>
    <row r="269" spans="1:23" x14ac:dyDescent="0.25">
      <c r="A269" t="s">
        <v>19145</v>
      </c>
      <c r="B269" t="s">
        <v>14835</v>
      </c>
      <c r="C269" t="str">
        <f>DATABASE!B15812</f>
        <v>Vietnam</v>
      </c>
      <c r="D269" t="str">
        <f>DATABASE!C15812</f>
        <v>Asia</v>
      </c>
      <c r="E269" s="24">
        <f>DATABASE!N15812</f>
        <v>3017</v>
      </c>
      <c r="F269">
        <f>DATABASE!O15812</f>
        <v>4</v>
      </c>
      <c r="G269">
        <f>DATABASE!Q15812</f>
        <v>2</v>
      </c>
      <c r="H269" s="134">
        <f>DATABASE!M15812</f>
        <v>4.3999999999999995</v>
      </c>
      <c r="I269" s="19" t="str">
        <f>DATABASE!T15812</f>
        <v>Y</v>
      </c>
      <c r="J269">
        <f>DATABASE!AE15812</f>
        <v>0</v>
      </c>
      <c r="K269">
        <f>DATABASE!AI15812</f>
        <v>1</v>
      </c>
      <c r="L269">
        <f>DATABASE!AJ15812</f>
        <v>1</v>
      </c>
      <c r="M269">
        <f>DATABASE!AK15812</f>
        <v>0</v>
      </c>
      <c r="N269">
        <f>DATABASE!AL15812</f>
        <v>0</v>
      </c>
      <c r="O269">
        <f>DATABASE!AM15812</f>
        <v>0</v>
      </c>
      <c r="P269">
        <f>DATABASE!AN15812</f>
        <v>0</v>
      </c>
      <c r="Q269">
        <f>DATABASE!AO15812</f>
        <v>0</v>
      </c>
      <c r="R269">
        <f>DATABASE!AP15812</f>
        <v>0</v>
      </c>
      <c r="S269">
        <f>DATABASE!AQ15812</f>
        <v>0</v>
      </c>
      <c r="T269">
        <f>DATABASE!AR15812</f>
        <v>0</v>
      </c>
      <c r="U269">
        <f>DATABASE!AS15812</f>
        <v>0</v>
      </c>
      <c r="V269">
        <f>DATABASE!AT15812</f>
        <v>0</v>
      </c>
      <c r="W269">
        <f>DATABASE!AU15812</f>
        <v>3</v>
      </c>
    </row>
    <row r="270" spans="1:23" x14ac:dyDescent="0.25">
      <c r="A270" t="s">
        <v>19146</v>
      </c>
      <c r="B270" t="s">
        <v>19235</v>
      </c>
      <c r="C270" t="str">
        <f>DATABASE!B15817</f>
        <v>Wallis &amp; Futuna Is</v>
      </c>
      <c r="D270" t="str">
        <f>DATABASE!C15817</f>
        <v>Oceania</v>
      </c>
      <c r="E270" s="24">
        <f>DATABASE!N15817</f>
        <v>1215</v>
      </c>
      <c r="F270">
        <f>DATABASE!O15817</f>
        <v>82</v>
      </c>
      <c r="G270">
        <f>DATABASE!Q15817</f>
        <v>49</v>
      </c>
      <c r="H270" s="134">
        <f>DATABASE!M15817</f>
        <v>196.1</v>
      </c>
      <c r="I270" s="19" t="str">
        <f>DATABASE!T15817</f>
        <v>Y</v>
      </c>
      <c r="J270">
        <f>DATABASE!AE15817</f>
        <v>0</v>
      </c>
      <c r="K270">
        <f>DATABASE!AI15817</f>
        <v>2</v>
      </c>
      <c r="L270">
        <f>DATABASE!AJ15817</f>
        <v>2</v>
      </c>
      <c r="M270">
        <f>DATABASE!AK15817</f>
        <v>0</v>
      </c>
      <c r="N270">
        <f>DATABASE!AL15817</f>
        <v>0</v>
      </c>
      <c r="O270">
        <f>DATABASE!AM15817</f>
        <v>14</v>
      </c>
      <c r="P270">
        <f>DATABASE!AN15817</f>
        <v>10</v>
      </c>
      <c r="Q270">
        <f>DATABASE!AO15817</f>
        <v>1</v>
      </c>
      <c r="R270">
        <f>DATABASE!AP15817</f>
        <v>1</v>
      </c>
      <c r="S270">
        <f>DATABASE!AQ15817</f>
        <v>30</v>
      </c>
      <c r="T270">
        <f>DATABASE!AR15817</f>
        <v>18</v>
      </c>
      <c r="U270">
        <f>DATABASE!AS15817</f>
        <v>35</v>
      </c>
      <c r="V270">
        <f>DATABASE!AT15817</f>
        <v>18</v>
      </c>
      <c r="W270">
        <f>DATABASE!AU15817</f>
        <v>0</v>
      </c>
    </row>
    <row r="271" spans="1:23" x14ac:dyDescent="0.25">
      <c r="A271" t="s">
        <v>19147</v>
      </c>
      <c r="B271" t="s">
        <v>19236</v>
      </c>
      <c r="C271" t="str">
        <f>DATABASE!B15900</f>
        <v>Morocco</v>
      </c>
      <c r="D271" t="str">
        <f>DATABASE!C15900</f>
        <v>Africa</v>
      </c>
      <c r="E271" s="24">
        <f>DATABASE!N15900</f>
        <v>499</v>
      </c>
      <c r="F271">
        <f>DATABASE!O15900</f>
        <v>7</v>
      </c>
      <c r="G271">
        <f>DATABASE!Q15900</f>
        <v>7</v>
      </c>
      <c r="H271" s="134">
        <f>DATABASE!M15900</f>
        <v>12.9</v>
      </c>
      <c r="I271" s="19" t="str">
        <f>DATABASE!T15900</f>
        <v>N</v>
      </c>
      <c r="J271">
        <f>DATABASE!AE15900</f>
        <v>6</v>
      </c>
      <c r="K271">
        <f>DATABASE!AI15900</f>
        <v>6</v>
      </c>
      <c r="L271">
        <f>DATABASE!AJ15900</f>
        <v>6</v>
      </c>
      <c r="M271">
        <f>DATABASE!AK15900</f>
        <v>0</v>
      </c>
      <c r="N271">
        <f>DATABASE!AL15900</f>
        <v>0</v>
      </c>
      <c r="O271">
        <f>DATABASE!AM15900</f>
        <v>1</v>
      </c>
      <c r="P271">
        <f>DATABASE!AN15900</f>
        <v>1</v>
      </c>
      <c r="Q271">
        <f>DATABASE!AO15900</f>
        <v>0</v>
      </c>
      <c r="R271">
        <f>DATABASE!AP15900</f>
        <v>0</v>
      </c>
      <c r="S271">
        <f>DATABASE!AQ15900</f>
        <v>0</v>
      </c>
      <c r="T271">
        <f>DATABASE!AR15900</f>
        <v>0</v>
      </c>
      <c r="U271">
        <f>DATABASE!AS15900</f>
        <v>0</v>
      </c>
      <c r="V271">
        <f>DATABASE!AT15900</f>
        <v>0</v>
      </c>
      <c r="W271">
        <f>DATABASE!AU15900</f>
        <v>0</v>
      </c>
    </row>
    <row r="272" spans="1:23" x14ac:dyDescent="0.25">
      <c r="A272" t="s">
        <v>19148</v>
      </c>
      <c r="B272" t="s">
        <v>12464</v>
      </c>
      <c r="C272" t="str">
        <f>DATABASE!B15908</f>
        <v>Yemen</v>
      </c>
      <c r="D272" t="str">
        <f>DATABASE!C15908</f>
        <v>Asia</v>
      </c>
      <c r="E272" s="24">
        <f>DATABASE!N15908</f>
        <v>447</v>
      </c>
      <c r="F272">
        <f>DATABASE!O15908</f>
        <v>10</v>
      </c>
      <c r="G272">
        <f>DATABASE!Q15908</f>
        <v>10</v>
      </c>
      <c r="H272" s="134">
        <f>DATABASE!M15908</f>
        <v>25.200000000000003</v>
      </c>
      <c r="I272" s="19" t="str">
        <f>DATABASE!T15908</f>
        <v>Y</v>
      </c>
      <c r="J272">
        <f>DATABASE!AE15908</f>
        <v>0</v>
      </c>
      <c r="K272">
        <f>DATABASE!AI15908</f>
        <v>0</v>
      </c>
      <c r="L272">
        <f>DATABASE!AJ15908</f>
        <v>0</v>
      </c>
      <c r="M272">
        <f>DATABASE!AK15908</f>
        <v>0</v>
      </c>
      <c r="N272">
        <f>DATABASE!AL15908</f>
        <v>0</v>
      </c>
      <c r="O272">
        <f>DATABASE!AM15908</f>
        <v>0</v>
      </c>
      <c r="P272">
        <f>DATABASE!AN15908</f>
        <v>0</v>
      </c>
      <c r="Q272">
        <f>DATABASE!AO15908</f>
        <v>0</v>
      </c>
      <c r="R272">
        <f>DATABASE!AP15908</f>
        <v>0</v>
      </c>
      <c r="S272">
        <f>DATABASE!AQ15908</f>
        <v>0</v>
      </c>
      <c r="T272">
        <f>DATABASE!AR15908</f>
        <v>0</v>
      </c>
      <c r="U272">
        <f>DATABASE!AS15908</f>
        <v>0</v>
      </c>
      <c r="V272">
        <f>DATABASE!AT15908</f>
        <v>0</v>
      </c>
      <c r="W272">
        <f>DATABASE!AU15908</f>
        <v>10</v>
      </c>
    </row>
    <row r="273" spans="1:23" x14ac:dyDescent="0.25">
      <c r="A273" t="s">
        <v>19149</v>
      </c>
      <c r="B273" t="s">
        <v>19246</v>
      </c>
      <c r="C273" t="str">
        <f>DATABASE!B15919</f>
        <v>Yemen</v>
      </c>
      <c r="D273" t="str">
        <f>DATABASE!C15919</f>
        <v>Asia</v>
      </c>
      <c r="E273" s="24">
        <f>DATABASE!N15919</f>
        <v>1020</v>
      </c>
      <c r="F273">
        <f>DATABASE!O15919</f>
        <v>1</v>
      </c>
      <c r="G273">
        <f>DATABASE!Q15919</f>
        <v>1</v>
      </c>
      <c r="H273" s="134">
        <f>DATABASE!M15919</f>
        <v>9</v>
      </c>
      <c r="I273" s="19" t="str">
        <f>DATABASE!T15919</f>
        <v>N</v>
      </c>
      <c r="J273">
        <f>DATABASE!AE15919</f>
        <v>1</v>
      </c>
      <c r="K273">
        <f>DATABASE!AI15919</f>
        <v>1</v>
      </c>
      <c r="L273">
        <f>DATABASE!AJ15919</f>
        <v>1</v>
      </c>
      <c r="M273">
        <f>DATABASE!AK15919</f>
        <v>0</v>
      </c>
      <c r="N273">
        <f>DATABASE!AL15919</f>
        <v>0</v>
      </c>
      <c r="O273">
        <f>DATABASE!AM15919</f>
        <v>0</v>
      </c>
      <c r="P273">
        <f>DATABASE!AN15919</f>
        <v>0</v>
      </c>
      <c r="Q273">
        <f>DATABASE!AO15919</f>
        <v>0</v>
      </c>
      <c r="R273">
        <f>DATABASE!AP15919</f>
        <v>0</v>
      </c>
      <c r="S273">
        <f>DATABASE!AQ15919</f>
        <v>0</v>
      </c>
      <c r="T273">
        <f>DATABASE!AR15919</f>
        <v>0</v>
      </c>
      <c r="U273">
        <f>DATABASE!AS15919</f>
        <v>0</v>
      </c>
      <c r="V273">
        <f>DATABASE!AT15919</f>
        <v>0</v>
      </c>
      <c r="W273">
        <f>DATABASE!AU15919</f>
        <v>0</v>
      </c>
    </row>
    <row r="274" spans="1:23" x14ac:dyDescent="0.25">
      <c r="A274" t="s">
        <v>19150</v>
      </c>
      <c r="B274" t="s">
        <v>19237</v>
      </c>
      <c r="C274" t="str">
        <f>DATABASE!B15921</f>
        <v>Yemen</v>
      </c>
      <c r="D274" t="str">
        <f>DATABASE!C15921</f>
        <v>Asia</v>
      </c>
      <c r="E274" s="24">
        <f>DATABASE!N15921</f>
        <v>1894</v>
      </c>
      <c r="F274">
        <f>DATABASE!O15921</f>
        <v>1</v>
      </c>
      <c r="G274">
        <f>DATABASE!Q15921</f>
        <v>1</v>
      </c>
      <c r="H274" s="134">
        <f>DATABASE!M15921</f>
        <v>8</v>
      </c>
      <c r="I274" s="19" t="str">
        <f>DATABASE!T15921</f>
        <v>N</v>
      </c>
      <c r="J274">
        <f>DATABASE!AE15921</f>
        <v>1</v>
      </c>
      <c r="K274">
        <f>DATABASE!AI15921</f>
        <v>1</v>
      </c>
      <c r="L274">
        <f>DATABASE!AJ15921</f>
        <v>1</v>
      </c>
      <c r="M274">
        <f>DATABASE!AK15921</f>
        <v>0</v>
      </c>
      <c r="N274">
        <f>DATABASE!AL15921</f>
        <v>0</v>
      </c>
      <c r="O274">
        <f>DATABASE!AM15921</f>
        <v>0</v>
      </c>
      <c r="P274">
        <f>DATABASE!AN15921</f>
        <v>0</v>
      </c>
      <c r="Q274">
        <f>DATABASE!AO15921</f>
        <v>0</v>
      </c>
      <c r="R274">
        <f>DATABASE!AP15921</f>
        <v>0</v>
      </c>
      <c r="S274">
        <f>DATABASE!AQ15921</f>
        <v>0</v>
      </c>
      <c r="T274">
        <f>DATABASE!AR15921</f>
        <v>0</v>
      </c>
      <c r="U274">
        <f>DATABASE!AS15921</f>
        <v>0</v>
      </c>
      <c r="V274">
        <f>DATABASE!AT15921</f>
        <v>0</v>
      </c>
      <c r="W274">
        <f>DATABASE!AU15921</f>
        <v>0</v>
      </c>
    </row>
    <row r="275" spans="1:23" x14ac:dyDescent="0.25">
      <c r="A275" t="s">
        <v>19151</v>
      </c>
      <c r="B275" t="s">
        <v>19238</v>
      </c>
      <c r="C275" t="str">
        <f>DATABASE!B15923</f>
        <v>Bosnia and Herzegovina, Croatia, Kosovo, Montenegro, North Macedonia, Serbia, Slovenia</v>
      </c>
      <c r="D275" t="str">
        <f>DATABASE!C15923</f>
        <v>Europe</v>
      </c>
      <c r="E275" s="24">
        <f>DATABASE!N15923</f>
        <v>3407</v>
      </c>
      <c r="F275">
        <f>DATABASE!O15923</f>
        <v>9</v>
      </c>
      <c r="G275">
        <f>DATABASE!Q15923</f>
        <v>9</v>
      </c>
      <c r="H275" s="134">
        <f>DATABASE!M15923</f>
        <v>8</v>
      </c>
      <c r="I275" s="19" t="str">
        <f>DATABASE!T15923</f>
        <v>N</v>
      </c>
      <c r="J275">
        <f>DATABASE!AE15923</f>
        <v>0</v>
      </c>
      <c r="K275">
        <f>DATABASE!AI15923</f>
        <v>0</v>
      </c>
      <c r="L275">
        <f>DATABASE!AJ15923</f>
        <v>0</v>
      </c>
      <c r="M275">
        <f>DATABASE!AK15923</f>
        <v>0</v>
      </c>
      <c r="N275">
        <f>DATABASE!AL15923</f>
        <v>0</v>
      </c>
      <c r="O275">
        <f>DATABASE!AM15923</f>
        <v>0</v>
      </c>
      <c r="P275">
        <f>DATABASE!AN15923</f>
        <v>0</v>
      </c>
      <c r="Q275">
        <f>DATABASE!AO15923</f>
        <v>0</v>
      </c>
      <c r="R275">
        <f>DATABASE!AP15923</f>
        <v>0</v>
      </c>
      <c r="S275">
        <f>DATABASE!AQ15923</f>
        <v>0</v>
      </c>
      <c r="T275">
        <f>DATABASE!AR15923</f>
        <v>0</v>
      </c>
      <c r="U275">
        <f>DATABASE!AS15923</f>
        <v>0</v>
      </c>
      <c r="V275">
        <f>DATABASE!AT15923</f>
        <v>0</v>
      </c>
      <c r="W275">
        <f>DATABASE!AU15923</f>
        <v>9</v>
      </c>
    </row>
    <row r="276" spans="1:23" x14ac:dyDescent="0.25">
      <c r="A276" t="s">
        <v>19152</v>
      </c>
      <c r="B276" t="s">
        <v>12444</v>
      </c>
      <c r="C276" t="str">
        <f>DATABASE!B15933</f>
        <v>Zambia</v>
      </c>
      <c r="D276" t="str">
        <f>DATABASE!C15933</f>
        <v>Africa</v>
      </c>
      <c r="E276" s="24">
        <f>DATABASE!N15933</f>
        <v>1777</v>
      </c>
      <c r="F276">
        <f>DATABASE!O15933</f>
        <v>13</v>
      </c>
      <c r="G276">
        <f>DATABASE!Q15933</f>
        <v>13</v>
      </c>
      <c r="H276" s="134">
        <f>DATABASE!M15933</f>
        <v>20</v>
      </c>
      <c r="I276" s="19" t="str">
        <f>DATABASE!T15933</f>
        <v>Y</v>
      </c>
      <c r="J276">
        <f>DATABASE!AE15933</f>
        <v>0</v>
      </c>
      <c r="K276">
        <f>DATABASE!AI15933</f>
        <v>2</v>
      </c>
      <c r="L276">
        <f>DATABASE!AJ15933</f>
        <v>2</v>
      </c>
      <c r="M276">
        <f>DATABASE!AK15933</f>
        <v>0</v>
      </c>
      <c r="N276">
        <f>DATABASE!AL15933</f>
        <v>0</v>
      </c>
      <c r="O276">
        <f>DATABASE!AM15933</f>
        <v>0</v>
      </c>
      <c r="P276">
        <f>DATABASE!AN15933</f>
        <v>0</v>
      </c>
      <c r="Q276">
        <f>DATABASE!AO15933</f>
        <v>0</v>
      </c>
      <c r="R276">
        <f>DATABASE!AP15933</f>
        <v>0</v>
      </c>
      <c r="S276">
        <f>DATABASE!AQ15933</f>
        <v>0</v>
      </c>
      <c r="T276">
        <f>DATABASE!AR15933</f>
        <v>0</v>
      </c>
      <c r="U276">
        <f>DATABASE!AS15933</f>
        <v>0</v>
      </c>
      <c r="V276">
        <f>DATABASE!AT15933</f>
        <v>0</v>
      </c>
      <c r="W276">
        <f>DATABASE!AU15933</f>
        <v>11</v>
      </c>
    </row>
    <row r="277" spans="1:23" x14ac:dyDescent="0.25">
      <c r="A277" t="s">
        <v>19153</v>
      </c>
      <c r="B277" t="s">
        <v>12451</v>
      </c>
      <c r="C277" t="str">
        <f>DATABASE!B15947</f>
        <v>Zimbabwe</v>
      </c>
      <c r="D277" t="str">
        <f>DATABASE!C15947</f>
        <v>Africa</v>
      </c>
      <c r="E277" s="24">
        <f>DATABASE!N15947</f>
        <v>884</v>
      </c>
      <c r="F277">
        <f>DATABASE!O15947</f>
        <v>15</v>
      </c>
      <c r="G277">
        <f>DATABASE!Q15947</f>
        <v>15</v>
      </c>
      <c r="H277" s="134">
        <f>DATABASE!M15947</f>
        <v>18.7</v>
      </c>
      <c r="I277" s="19" t="str">
        <f>DATABASE!T15947</f>
        <v>Y</v>
      </c>
      <c r="J277">
        <f>DATABASE!AE15947</f>
        <v>0</v>
      </c>
      <c r="K277">
        <f>DATABASE!AI15947</f>
        <v>0</v>
      </c>
      <c r="L277">
        <f>DATABASE!AJ15947</f>
        <v>0</v>
      </c>
      <c r="M277">
        <f>DATABASE!AK15947</f>
        <v>0</v>
      </c>
      <c r="N277">
        <f>DATABASE!AL15947</f>
        <v>0</v>
      </c>
      <c r="O277">
        <f>DATABASE!AM15947</f>
        <v>0</v>
      </c>
      <c r="P277">
        <f>DATABASE!AN15947</f>
        <v>0</v>
      </c>
      <c r="Q277">
        <f>DATABASE!AO15947</f>
        <v>0</v>
      </c>
      <c r="R277">
        <f>DATABASE!AP15947</f>
        <v>0</v>
      </c>
      <c r="S277">
        <f>DATABASE!AQ15947</f>
        <v>0</v>
      </c>
      <c r="T277">
        <f>DATABASE!AR15947</f>
        <v>0</v>
      </c>
      <c r="U277">
        <f>DATABASE!AS15947</f>
        <v>0</v>
      </c>
      <c r="V277">
        <f>DATABASE!AT15947</f>
        <v>0</v>
      </c>
      <c r="W277">
        <f>DATABASE!AU15947</f>
        <v>15</v>
      </c>
    </row>
    <row r="279" spans="1:23" x14ac:dyDescent="0.25">
      <c r="A279" s="12" t="s">
        <v>8042</v>
      </c>
      <c r="B279" s="135">
        <f>COUNTIF(B3:B277,"&lt;&gt;")</f>
        <v>275</v>
      </c>
      <c r="C279" s="12"/>
      <c r="D279" s="12"/>
      <c r="E279" s="135">
        <f>SUM(E3:E277)</f>
        <v>664371</v>
      </c>
      <c r="F279" s="135">
        <f t="shared" ref="F279:W279" si="0">SUM(F3:F277)</f>
        <v>15692</v>
      </c>
      <c r="G279" s="135">
        <f t="shared" si="0"/>
        <v>10288</v>
      </c>
      <c r="H279" s="135">
        <f t="shared" si="0"/>
        <v>25679.489999999994</v>
      </c>
      <c r="I279" s="135">
        <f>COUNTIF(I3:I277,"Y")</f>
        <v>214</v>
      </c>
      <c r="J279" s="135">
        <f t="shared" si="0"/>
        <v>1710</v>
      </c>
      <c r="K279" s="135">
        <f t="shared" si="0"/>
        <v>2899</v>
      </c>
      <c r="L279" s="135">
        <f t="shared" si="0"/>
        <v>2265</v>
      </c>
      <c r="M279" s="135">
        <f t="shared" si="0"/>
        <v>466</v>
      </c>
      <c r="N279" s="135">
        <f t="shared" si="0"/>
        <v>378</v>
      </c>
      <c r="O279" s="135">
        <f t="shared" si="0"/>
        <v>4480</v>
      </c>
      <c r="P279" s="135">
        <f t="shared" si="0"/>
        <v>2803</v>
      </c>
      <c r="Q279" s="135">
        <f t="shared" si="0"/>
        <v>489</v>
      </c>
      <c r="R279" s="135">
        <f t="shared" si="0"/>
        <v>325</v>
      </c>
      <c r="S279" s="135">
        <f t="shared" si="0"/>
        <v>2699</v>
      </c>
      <c r="T279" s="135">
        <f t="shared" si="0"/>
        <v>1664</v>
      </c>
      <c r="U279" s="135">
        <f t="shared" si="0"/>
        <v>1465</v>
      </c>
      <c r="V279" s="135">
        <f t="shared" si="0"/>
        <v>958</v>
      </c>
      <c r="W279" s="135">
        <f t="shared" si="0"/>
        <v>2599</v>
      </c>
    </row>
  </sheetData>
  <autoFilter ref="A2:W2" xr:uid="{6BE729D5-FF85-494F-B111-61626D7A007E}">
    <sortState ref="A3:W277">
      <sortCondition ref="A2"/>
    </sortState>
  </autoFilter>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C7CA-C3BD-4D5F-BDEA-D05166D8F81A}">
  <dimension ref="A1:A103"/>
  <sheetViews>
    <sheetView zoomScaleNormal="100" workbookViewId="0"/>
  </sheetViews>
  <sheetFormatPr defaultRowHeight="13.2" x14ac:dyDescent="0.25"/>
  <cols>
    <col min="1" max="1" width="38.33203125" customWidth="1"/>
  </cols>
  <sheetData>
    <row r="1" spans="1:1" ht="21" x14ac:dyDescent="0.4">
      <c r="A1" s="18" t="s">
        <v>19256</v>
      </c>
    </row>
    <row r="3" spans="1:1" x14ac:dyDescent="0.25">
      <c r="A3" s="12" t="s">
        <v>991</v>
      </c>
    </row>
    <row r="4" spans="1:1" x14ac:dyDescent="0.25">
      <c r="A4" s="8" t="s">
        <v>19291</v>
      </c>
    </row>
    <row r="5" spans="1:1" x14ac:dyDescent="0.25">
      <c r="A5" s="8" t="s">
        <v>19254</v>
      </c>
    </row>
    <row r="6" spans="1:1" x14ac:dyDescent="0.25">
      <c r="A6" s="8" t="s">
        <v>19292</v>
      </c>
    </row>
    <row r="7" spans="1:1" x14ac:dyDescent="0.25">
      <c r="A7" s="8" t="s">
        <v>19297</v>
      </c>
    </row>
    <row r="8" spans="1:1" x14ac:dyDescent="0.25">
      <c r="A8" s="8" t="s">
        <v>19293</v>
      </c>
    </row>
    <row r="9" spans="1:1" x14ac:dyDescent="0.25">
      <c r="A9" s="8" t="s">
        <v>19252</v>
      </c>
    </row>
    <row r="10" spans="1:1" x14ac:dyDescent="0.25">
      <c r="A10" s="8" t="s">
        <v>19253</v>
      </c>
    </row>
    <row r="11" spans="1:1" x14ac:dyDescent="0.25">
      <c r="A11" s="8" t="s">
        <v>19276</v>
      </c>
    </row>
    <row r="12" spans="1:1" x14ac:dyDescent="0.25">
      <c r="A12" s="8" t="s">
        <v>3241</v>
      </c>
    </row>
    <row r="13" spans="1:1" x14ac:dyDescent="0.25">
      <c r="A13" s="8" t="s">
        <v>19294</v>
      </c>
    </row>
    <row r="14" spans="1:1" x14ac:dyDescent="0.25">
      <c r="A14" s="8" t="s">
        <v>19295</v>
      </c>
    </row>
    <row r="15" spans="1:1" x14ac:dyDescent="0.25">
      <c r="A15" s="8" t="s">
        <v>19296</v>
      </c>
    </row>
    <row r="16" spans="1:1" x14ac:dyDescent="0.25">
      <c r="A16" s="8" t="s">
        <v>18333</v>
      </c>
    </row>
    <row r="17" spans="1:1" x14ac:dyDescent="0.25">
      <c r="A17" s="8" t="s">
        <v>19277</v>
      </c>
    </row>
    <row r="18" spans="1:1" x14ac:dyDescent="0.25">
      <c r="A18" s="8" t="s">
        <v>19255</v>
      </c>
    </row>
    <row r="20" spans="1:1" x14ac:dyDescent="0.25">
      <c r="A20" s="12" t="s">
        <v>11018</v>
      </c>
    </row>
    <row r="21" spans="1:1" x14ac:dyDescent="0.25">
      <c r="A21" s="8" t="s">
        <v>19326</v>
      </c>
    </row>
    <row r="22" spans="1:1" x14ac:dyDescent="0.25">
      <c r="A22" s="8" t="s">
        <v>18300</v>
      </c>
    </row>
    <row r="23" spans="1:1" x14ac:dyDescent="0.25">
      <c r="A23" s="8" t="s">
        <v>18301</v>
      </c>
    </row>
    <row r="24" spans="1:1" x14ac:dyDescent="0.25">
      <c r="A24" s="8" t="s">
        <v>19299</v>
      </c>
    </row>
    <row r="25" spans="1:1" x14ac:dyDescent="0.25">
      <c r="A25" s="8" t="s">
        <v>19286</v>
      </c>
    </row>
    <row r="26" spans="1:1" x14ac:dyDescent="0.25">
      <c r="A26" s="8" t="s">
        <v>19287</v>
      </c>
    </row>
    <row r="27" spans="1:1" x14ac:dyDescent="0.25">
      <c r="A27" s="8" t="s">
        <v>19298</v>
      </c>
    </row>
    <row r="28" spans="1:1" x14ac:dyDescent="0.25">
      <c r="A28" s="8" t="s">
        <v>19271</v>
      </c>
    </row>
    <row r="29" spans="1:1" x14ac:dyDescent="0.25">
      <c r="A29" s="8" t="s">
        <v>13157</v>
      </c>
    </row>
    <row r="30" spans="1:1" x14ac:dyDescent="0.25">
      <c r="A30" s="8" t="s">
        <v>19329</v>
      </c>
    </row>
    <row r="31" spans="1:1" x14ac:dyDescent="0.25">
      <c r="A31" s="8" t="s">
        <v>18302</v>
      </c>
    </row>
    <row r="32" spans="1:1" x14ac:dyDescent="0.25">
      <c r="A32" s="8" t="s">
        <v>19300</v>
      </c>
    </row>
    <row r="33" spans="1:1" x14ac:dyDescent="0.25">
      <c r="A33" s="8" t="s">
        <v>18305</v>
      </c>
    </row>
    <row r="34" spans="1:1" x14ac:dyDescent="0.25">
      <c r="A34" s="8" t="s">
        <v>4833</v>
      </c>
    </row>
    <row r="35" spans="1:1" x14ac:dyDescent="0.25">
      <c r="A35" s="8" t="s">
        <v>7560</v>
      </c>
    </row>
    <row r="36" spans="1:1" x14ac:dyDescent="0.25">
      <c r="A36" s="8" t="s">
        <v>11339</v>
      </c>
    </row>
    <row r="37" spans="1:1" x14ac:dyDescent="0.25">
      <c r="A37" s="8" t="s">
        <v>18309</v>
      </c>
    </row>
    <row r="38" spans="1:1" x14ac:dyDescent="0.25">
      <c r="A38" s="8" t="s">
        <v>1751</v>
      </c>
    </row>
    <row r="39" spans="1:1" x14ac:dyDescent="0.25">
      <c r="A39" s="8" t="s">
        <v>19301</v>
      </c>
    </row>
    <row r="40" spans="1:1" x14ac:dyDescent="0.25">
      <c r="A40" s="8" t="s">
        <v>19302</v>
      </c>
    </row>
    <row r="41" spans="1:1" x14ac:dyDescent="0.25">
      <c r="A41" s="8" t="s">
        <v>19303</v>
      </c>
    </row>
    <row r="42" spans="1:1" x14ac:dyDescent="0.25">
      <c r="A42" s="8" t="s">
        <v>19281</v>
      </c>
    </row>
    <row r="43" spans="1:1" x14ac:dyDescent="0.25">
      <c r="A43" s="8" t="s">
        <v>19304</v>
      </c>
    </row>
    <row r="44" spans="1:1" x14ac:dyDescent="0.25">
      <c r="A44" s="8" t="s">
        <v>19305</v>
      </c>
    </row>
    <row r="45" spans="1:1" x14ac:dyDescent="0.25">
      <c r="A45" s="8" t="s">
        <v>9700</v>
      </c>
    </row>
    <row r="47" spans="1:1" x14ac:dyDescent="0.25">
      <c r="A47" s="12" t="s">
        <v>19249</v>
      </c>
    </row>
    <row r="48" spans="1:1" x14ac:dyDescent="0.25">
      <c r="A48" s="8" t="s">
        <v>19282</v>
      </c>
    </row>
    <row r="49" spans="1:1" x14ac:dyDescent="0.25">
      <c r="A49" s="8" t="s">
        <v>9219</v>
      </c>
    </row>
    <row r="50" spans="1:1" x14ac:dyDescent="0.25">
      <c r="A50" s="8" t="s">
        <v>19274</v>
      </c>
    </row>
    <row r="51" spans="1:1" x14ac:dyDescent="0.25">
      <c r="A51" s="8" t="s">
        <v>19321</v>
      </c>
    </row>
    <row r="52" spans="1:1" x14ac:dyDescent="0.25">
      <c r="A52" s="8" t="s">
        <v>19324</v>
      </c>
    </row>
    <row r="53" spans="1:1" x14ac:dyDescent="0.25">
      <c r="A53" s="8" t="s">
        <v>19319</v>
      </c>
    </row>
    <row r="54" spans="1:1" x14ac:dyDescent="0.25">
      <c r="A54" s="8" t="s">
        <v>19323</v>
      </c>
    </row>
    <row r="55" spans="1:1" x14ac:dyDescent="0.25">
      <c r="A55" s="8" t="s">
        <v>19320</v>
      </c>
    </row>
    <row r="56" spans="1:1" x14ac:dyDescent="0.25">
      <c r="A56" s="8" t="s">
        <v>19289</v>
      </c>
    </row>
    <row r="57" spans="1:1" x14ac:dyDescent="0.25">
      <c r="A57" s="8" t="s">
        <v>19327</v>
      </c>
    </row>
    <row r="58" spans="1:1" x14ac:dyDescent="0.25">
      <c r="A58" s="8" t="s">
        <v>19313</v>
      </c>
    </row>
    <row r="59" spans="1:1" x14ac:dyDescent="0.25">
      <c r="A59" s="8" t="s">
        <v>19308</v>
      </c>
    </row>
    <row r="60" spans="1:1" x14ac:dyDescent="0.25">
      <c r="A60" s="8" t="s">
        <v>19309</v>
      </c>
    </row>
    <row r="61" spans="1:1" x14ac:dyDescent="0.25">
      <c r="A61" s="8" t="s">
        <v>19314</v>
      </c>
    </row>
    <row r="62" spans="1:1" x14ac:dyDescent="0.25">
      <c r="A62" s="8" t="s">
        <v>19251</v>
      </c>
    </row>
    <row r="63" spans="1:1" x14ac:dyDescent="0.25">
      <c r="A63" s="8" t="s">
        <v>19318</v>
      </c>
    </row>
    <row r="64" spans="1:1" x14ac:dyDescent="0.25">
      <c r="A64" s="8" t="s">
        <v>19317</v>
      </c>
    </row>
    <row r="65" spans="1:1" x14ac:dyDescent="0.25">
      <c r="A65" s="8" t="s">
        <v>13078</v>
      </c>
    </row>
    <row r="66" spans="1:1" x14ac:dyDescent="0.25">
      <c r="A66" s="8" t="s">
        <v>19325</v>
      </c>
    </row>
    <row r="67" spans="1:1" x14ac:dyDescent="0.25">
      <c r="A67" s="8" t="s">
        <v>6920</v>
      </c>
    </row>
    <row r="68" spans="1:1" x14ac:dyDescent="0.25">
      <c r="A68" s="8" t="s">
        <v>19322</v>
      </c>
    </row>
    <row r="69" spans="1:1" x14ac:dyDescent="0.25">
      <c r="A69" s="8" t="s">
        <v>7084</v>
      </c>
    </row>
    <row r="70" spans="1:1" x14ac:dyDescent="0.25">
      <c r="A70" s="8" t="s">
        <v>19288</v>
      </c>
    </row>
    <row r="71" spans="1:1" x14ac:dyDescent="0.25">
      <c r="A71" s="8" t="s">
        <v>18331</v>
      </c>
    </row>
    <row r="72" spans="1:1" x14ac:dyDescent="0.25">
      <c r="A72" s="8" t="s">
        <v>11846</v>
      </c>
    </row>
    <row r="73" spans="1:1" x14ac:dyDescent="0.25">
      <c r="A73" s="8" t="s">
        <v>18318</v>
      </c>
    </row>
    <row r="74" spans="1:1" x14ac:dyDescent="0.25">
      <c r="A74" s="8" t="s">
        <v>9087</v>
      </c>
    </row>
    <row r="75" spans="1:1" x14ac:dyDescent="0.25">
      <c r="A75" s="8" t="s">
        <v>15220</v>
      </c>
    </row>
    <row r="76" spans="1:1" x14ac:dyDescent="0.25">
      <c r="A76" s="8" t="s">
        <v>18205</v>
      </c>
    </row>
    <row r="77" spans="1:1" x14ac:dyDescent="0.25">
      <c r="A77" s="8" t="s">
        <v>19307</v>
      </c>
    </row>
    <row r="78" spans="1:1" x14ac:dyDescent="0.25">
      <c r="A78" s="8" t="s">
        <v>12236</v>
      </c>
    </row>
    <row r="79" spans="1:1" x14ac:dyDescent="0.25">
      <c r="A79" s="8" t="s">
        <v>19310</v>
      </c>
    </row>
    <row r="80" spans="1:1" x14ac:dyDescent="0.25">
      <c r="A80" s="8" t="s">
        <v>19272</v>
      </c>
    </row>
    <row r="81" spans="1:1" x14ac:dyDescent="0.25">
      <c r="A81" s="8" t="s">
        <v>18250</v>
      </c>
    </row>
    <row r="82" spans="1:1" x14ac:dyDescent="0.25">
      <c r="A82" s="8" t="s">
        <v>19306</v>
      </c>
    </row>
    <row r="83" spans="1:1" x14ac:dyDescent="0.25">
      <c r="A83" s="8" t="s">
        <v>19275</v>
      </c>
    </row>
    <row r="84" spans="1:1" x14ac:dyDescent="0.25">
      <c r="A84" s="8" t="s">
        <v>19283</v>
      </c>
    </row>
    <row r="85" spans="1:1" x14ac:dyDescent="0.25">
      <c r="A85" s="8" t="s">
        <v>19330</v>
      </c>
    </row>
    <row r="86" spans="1:1" x14ac:dyDescent="0.25">
      <c r="A86" s="8" t="s">
        <v>18207</v>
      </c>
    </row>
    <row r="87" spans="1:1" x14ac:dyDescent="0.25">
      <c r="A87" s="8" t="s">
        <v>19250</v>
      </c>
    </row>
    <row r="88" spans="1:1" x14ac:dyDescent="0.25">
      <c r="A88" s="8" t="s">
        <v>19316</v>
      </c>
    </row>
    <row r="89" spans="1:1" x14ac:dyDescent="0.25">
      <c r="A89" s="8" t="s">
        <v>19280</v>
      </c>
    </row>
    <row r="90" spans="1:1" x14ac:dyDescent="0.25">
      <c r="A90" s="8" t="s">
        <v>18210</v>
      </c>
    </row>
    <row r="91" spans="1:1" x14ac:dyDescent="0.25">
      <c r="A91" s="8" t="s">
        <v>19285</v>
      </c>
    </row>
    <row r="92" spans="1:1" x14ac:dyDescent="0.25">
      <c r="A92" s="8" t="s">
        <v>18218</v>
      </c>
    </row>
    <row r="93" spans="1:1" x14ac:dyDescent="0.25">
      <c r="A93" s="8" t="s">
        <v>19328</v>
      </c>
    </row>
    <row r="94" spans="1:1" x14ac:dyDescent="0.25">
      <c r="A94" s="8" t="s">
        <v>19290</v>
      </c>
    </row>
    <row r="95" spans="1:1" x14ac:dyDescent="0.25">
      <c r="A95" s="8" t="s">
        <v>19331</v>
      </c>
    </row>
    <row r="96" spans="1:1" x14ac:dyDescent="0.25">
      <c r="A96" s="8" t="s">
        <v>9262</v>
      </c>
    </row>
    <row r="97" spans="1:1" x14ac:dyDescent="0.25">
      <c r="A97" s="8" t="s">
        <v>19311</v>
      </c>
    </row>
    <row r="98" spans="1:1" x14ac:dyDescent="0.25">
      <c r="A98" s="8" t="s">
        <v>19312</v>
      </c>
    </row>
    <row r="99" spans="1:1" x14ac:dyDescent="0.25">
      <c r="A99" s="8" t="s">
        <v>19315</v>
      </c>
    </row>
    <row r="100" spans="1:1" x14ac:dyDescent="0.25">
      <c r="A100" s="8" t="s">
        <v>7080</v>
      </c>
    </row>
    <row r="101" spans="1:1" x14ac:dyDescent="0.25">
      <c r="A101" s="8" t="s">
        <v>19273</v>
      </c>
    </row>
    <row r="102" spans="1:1" x14ac:dyDescent="0.25">
      <c r="A102" s="8" t="s">
        <v>8521</v>
      </c>
    </row>
    <row r="103" spans="1:1" x14ac:dyDescent="0.25">
      <c r="A103" s="8" t="s">
        <v>19284</v>
      </c>
    </row>
  </sheetData>
  <sortState ref="A48:A105">
    <sortCondition ref="A4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6277E-3599-49E7-8448-5D44F5E7042B}">
  <dimension ref="A1:G608"/>
  <sheetViews>
    <sheetView workbookViewId="0">
      <pane ySplit="3" topLeftCell="A4" activePane="bottomLeft" state="frozen"/>
      <selection activeCell="E17" sqref="E17"/>
      <selection pane="bottomLeft" activeCell="A4" sqref="A4"/>
    </sheetView>
  </sheetViews>
  <sheetFormatPr defaultRowHeight="13.2" x14ac:dyDescent="0.25"/>
  <cols>
    <col min="1" max="1" width="38.109375" customWidth="1"/>
    <col min="2" max="2" width="10.5546875" bestFit="1" customWidth="1"/>
    <col min="3" max="3" width="17.6640625" customWidth="1"/>
    <col min="4" max="4" width="11.33203125" bestFit="1" customWidth="1"/>
    <col min="5" max="5" width="10.109375" customWidth="1"/>
    <col min="6" max="7" width="8.88671875" customWidth="1"/>
  </cols>
  <sheetData>
    <row r="1" spans="1:7" x14ac:dyDescent="0.25">
      <c r="A1" s="12" t="s">
        <v>16338</v>
      </c>
      <c r="G1" s="17" t="s">
        <v>21493</v>
      </c>
    </row>
    <row r="2" spans="1:7" ht="10.95" customHeight="1" x14ac:dyDescent="0.25"/>
    <row r="3" spans="1:7" ht="26.4" x14ac:dyDescent="0.25">
      <c r="A3" s="15" t="s">
        <v>19925</v>
      </c>
      <c r="B3" s="14" t="s">
        <v>19928</v>
      </c>
      <c r="C3" s="14" t="s">
        <v>19926</v>
      </c>
      <c r="D3" s="14" t="s">
        <v>19927</v>
      </c>
      <c r="E3" s="14" t="s">
        <v>19929</v>
      </c>
      <c r="F3" s="14" t="s">
        <v>18052</v>
      </c>
      <c r="G3" s="14" t="s">
        <v>19334</v>
      </c>
    </row>
    <row r="4" spans="1:7" ht="10.95" customHeight="1" x14ac:dyDescent="0.25">
      <c r="A4" t="s">
        <v>19336</v>
      </c>
      <c r="B4" s="9">
        <v>875</v>
      </c>
      <c r="C4" s="8" t="s">
        <v>12548</v>
      </c>
      <c r="D4" s="8" t="s">
        <v>12533</v>
      </c>
      <c r="E4" s="9">
        <v>2020</v>
      </c>
      <c r="F4">
        <v>1</v>
      </c>
      <c r="G4">
        <v>1</v>
      </c>
    </row>
    <row r="5" spans="1:7" ht="10.95" customHeight="1" x14ac:dyDescent="0.25">
      <c r="A5" t="s">
        <v>19337</v>
      </c>
      <c r="B5" s="9">
        <v>524</v>
      </c>
      <c r="C5" s="8" t="s">
        <v>12548</v>
      </c>
      <c r="D5" s="8" t="s">
        <v>12533</v>
      </c>
      <c r="E5" s="9">
        <v>2020</v>
      </c>
      <c r="F5">
        <v>1</v>
      </c>
      <c r="G5">
        <v>1</v>
      </c>
    </row>
    <row r="6" spans="1:7" ht="10.95" customHeight="1" x14ac:dyDescent="0.25">
      <c r="A6" t="s">
        <v>19338</v>
      </c>
      <c r="B6" s="9">
        <v>1021</v>
      </c>
      <c r="C6" s="8" t="s">
        <v>13281</v>
      </c>
      <c r="D6" s="8" t="s">
        <v>12965</v>
      </c>
      <c r="E6" s="9">
        <v>2020</v>
      </c>
      <c r="F6">
        <v>1</v>
      </c>
      <c r="G6">
        <v>1</v>
      </c>
    </row>
    <row r="7" spans="1:7" ht="10.95" customHeight="1" x14ac:dyDescent="0.25">
      <c r="A7" t="s">
        <v>12659</v>
      </c>
      <c r="B7" s="9">
        <v>987</v>
      </c>
      <c r="C7" s="8" t="s">
        <v>12657</v>
      </c>
      <c r="D7" s="8" t="s">
        <v>12533</v>
      </c>
      <c r="E7" s="9">
        <v>2020</v>
      </c>
      <c r="F7">
        <v>1</v>
      </c>
      <c r="G7">
        <v>1</v>
      </c>
    </row>
    <row r="8" spans="1:7" ht="10.95" customHeight="1" x14ac:dyDescent="0.25">
      <c r="A8" t="s">
        <v>19339</v>
      </c>
      <c r="B8" s="9">
        <v>1044</v>
      </c>
      <c r="C8" s="8" t="s">
        <v>12001</v>
      </c>
      <c r="D8" s="8" t="s">
        <v>11994</v>
      </c>
      <c r="E8" s="9">
        <v>2019</v>
      </c>
      <c r="F8">
        <v>1</v>
      </c>
      <c r="G8">
        <v>1</v>
      </c>
    </row>
    <row r="9" spans="1:7" ht="10.95" customHeight="1" x14ac:dyDescent="0.25">
      <c r="A9" t="s">
        <v>19340</v>
      </c>
      <c r="B9" s="9">
        <v>2276</v>
      </c>
      <c r="C9" s="8" t="s">
        <v>12013</v>
      </c>
      <c r="D9" s="8" t="s">
        <v>11994</v>
      </c>
      <c r="E9" s="9">
        <v>2020</v>
      </c>
      <c r="F9">
        <v>1</v>
      </c>
      <c r="G9">
        <v>1</v>
      </c>
    </row>
    <row r="10" spans="1:7" ht="10.95" customHeight="1" x14ac:dyDescent="0.25">
      <c r="A10" t="s">
        <v>19341</v>
      </c>
      <c r="B10" s="9">
        <v>368</v>
      </c>
      <c r="C10" s="8" t="s">
        <v>12014</v>
      </c>
      <c r="D10" s="8" t="s">
        <v>11994</v>
      </c>
      <c r="E10" s="9">
        <v>2016</v>
      </c>
      <c r="F10">
        <v>1</v>
      </c>
      <c r="G10">
        <v>1</v>
      </c>
    </row>
    <row r="11" spans="1:7" ht="10.95" customHeight="1" x14ac:dyDescent="0.25">
      <c r="A11" t="s">
        <v>19342</v>
      </c>
      <c r="B11" s="9">
        <v>1070</v>
      </c>
      <c r="C11" s="8" t="s">
        <v>12700</v>
      </c>
      <c r="D11" s="8" t="s">
        <v>12533</v>
      </c>
      <c r="E11" s="9">
        <v>2020</v>
      </c>
      <c r="F11">
        <v>1</v>
      </c>
      <c r="G11">
        <v>1</v>
      </c>
    </row>
    <row r="12" spans="1:7" ht="10.95" customHeight="1" x14ac:dyDescent="0.25">
      <c r="A12" t="s">
        <v>19343</v>
      </c>
      <c r="B12" s="9">
        <v>2881</v>
      </c>
      <c r="C12" s="8" t="s">
        <v>12017</v>
      </c>
      <c r="D12" s="8" t="s">
        <v>12533</v>
      </c>
      <c r="E12" s="9">
        <v>2020</v>
      </c>
      <c r="F12">
        <v>1</v>
      </c>
      <c r="G12">
        <v>1</v>
      </c>
    </row>
    <row r="13" spans="1:7" ht="10.95" customHeight="1" x14ac:dyDescent="0.25">
      <c r="A13" t="s">
        <v>1216</v>
      </c>
      <c r="B13" s="9">
        <v>2759</v>
      </c>
      <c r="C13" s="8" t="s">
        <v>14400</v>
      </c>
      <c r="D13" s="8" t="s">
        <v>12965</v>
      </c>
      <c r="E13" s="9">
        <v>2020</v>
      </c>
      <c r="F13">
        <v>1</v>
      </c>
      <c r="G13">
        <v>1</v>
      </c>
    </row>
    <row r="14" spans="1:7" ht="10.95" customHeight="1" x14ac:dyDescent="0.25">
      <c r="A14" t="s">
        <v>19344</v>
      </c>
      <c r="B14" s="9">
        <v>1197</v>
      </c>
      <c r="C14" s="8" t="s">
        <v>13214</v>
      </c>
      <c r="D14" s="8" t="s">
        <v>12533</v>
      </c>
      <c r="E14" s="9">
        <v>2020</v>
      </c>
      <c r="F14">
        <v>1</v>
      </c>
      <c r="G14">
        <v>1</v>
      </c>
    </row>
    <row r="15" spans="1:7" ht="10.95" customHeight="1" x14ac:dyDescent="0.25">
      <c r="A15" t="s">
        <v>19345</v>
      </c>
      <c r="B15" s="9">
        <v>1734</v>
      </c>
      <c r="C15" s="8" t="s">
        <v>14441</v>
      </c>
      <c r="D15" s="8" t="s">
        <v>12965</v>
      </c>
      <c r="E15" s="9">
        <v>2020</v>
      </c>
      <c r="F15">
        <v>1</v>
      </c>
      <c r="G15">
        <v>1</v>
      </c>
    </row>
    <row r="16" spans="1:7" ht="10.95" customHeight="1" x14ac:dyDescent="0.25">
      <c r="A16" t="s">
        <v>19346</v>
      </c>
      <c r="B16" s="9">
        <v>1371</v>
      </c>
      <c r="C16" s="8" t="s">
        <v>13219</v>
      </c>
      <c r="D16" s="8" t="s">
        <v>12533</v>
      </c>
      <c r="E16" s="9">
        <v>2020</v>
      </c>
      <c r="F16">
        <v>1</v>
      </c>
      <c r="G16">
        <v>1</v>
      </c>
    </row>
    <row r="17" spans="1:7" ht="10.95" customHeight="1" x14ac:dyDescent="0.25">
      <c r="A17" t="s">
        <v>19347</v>
      </c>
      <c r="B17" s="9">
        <v>2588</v>
      </c>
      <c r="C17" s="8" t="s">
        <v>13030</v>
      </c>
      <c r="D17" s="8" t="s">
        <v>12965</v>
      </c>
      <c r="E17" s="9">
        <v>2020</v>
      </c>
      <c r="F17">
        <v>1</v>
      </c>
      <c r="G17">
        <v>1</v>
      </c>
    </row>
    <row r="18" spans="1:7" ht="10.95" customHeight="1" x14ac:dyDescent="0.25">
      <c r="A18" t="s">
        <v>19348</v>
      </c>
      <c r="B18" s="9">
        <v>2164</v>
      </c>
      <c r="C18" s="8" t="s">
        <v>13288</v>
      </c>
      <c r="D18" s="8" t="s">
        <v>12533</v>
      </c>
      <c r="E18" s="9">
        <v>2020</v>
      </c>
      <c r="F18">
        <v>1</v>
      </c>
      <c r="G18">
        <v>1</v>
      </c>
    </row>
    <row r="19" spans="1:7" ht="10.95" customHeight="1" x14ac:dyDescent="0.25">
      <c r="A19" t="s">
        <v>19349</v>
      </c>
      <c r="B19" s="9">
        <v>1173</v>
      </c>
      <c r="C19" s="8" t="s">
        <v>13289</v>
      </c>
      <c r="D19" s="8" t="s">
        <v>12533</v>
      </c>
      <c r="E19" s="9">
        <v>2020</v>
      </c>
      <c r="F19">
        <v>1</v>
      </c>
      <c r="G19">
        <v>1</v>
      </c>
    </row>
    <row r="20" spans="1:7" ht="10.95" customHeight="1" x14ac:dyDescent="0.25">
      <c r="A20" t="s">
        <v>19350</v>
      </c>
      <c r="B20" s="9">
        <v>531</v>
      </c>
      <c r="C20" s="8" t="s">
        <v>13209</v>
      </c>
      <c r="D20" s="8" t="s">
        <v>12533</v>
      </c>
      <c r="E20" s="9">
        <v>2020</v>
      </c>
      <c r="F20">
        <v>1</v>
      </c>
      <c r="G20">
        <v>1</v>
      </c>
    </row>
    <row r="21" spans="1:7" ht="10.95" customHeight="1" x14ac:dyDescent="0.25">
      <c r="A21" t="s">
        <v>10577</v>
      </c>
      <c r="B21" s="9">
        <v>2066</v>
      </c>
      <c r="C21" s="8" t="s">
        <v>12004</v>
      </c>
      <c r="D21" s="8" t="s">
        <v>11994</v>
      </c>
      <c r="E21" s="9">
        <v>2020</v>
      </c>
      <c r="F21">
        <v>1</v>
      </c>
      <c r="G21">
        <v>1</v>
      </c>
    </row>
    <row r="22" spans="1:7" ht="10.95" customHeight="1" x14ac:dyDescent="0.25">
      <c r="A22" t="s">
        <v>11193</v>
      </c>
      <c r="B22" s="9">
        <v>218</v>
      </c>
      <c r="C22" s="8" t="s">
        <v>13276</v>
      </c>
      <c r="D22" s="8" t="s">
        <v>12965</v>
      </c>
      <c r="E22" s="9">
        <v>2020</v>
      </c>
      <c r="F22">
        <v>1</v>
      </c>
      <c r="G22">
        <v>1</v>
      </c>
    </row>
    <row r="23" spans="1:7" ht="10.95" customHeight="1" x14ac:dyDescent="0.25">
      <c r="A23" t="s">
        <v>19351</v>
      </c>
      <c r="B23" s="9">
        <v>4046</v>
      </c>
      <c r="C23" s="8" t="s">
        <v>2683</v>
      </c>
      <c r="D23" s="8" t="s">
        <v>12533</v>
      </c>
      <c r="E23" s="9">
        <v>2020</v>
      </c>
      <c r="F23">
        <v>1</v>
      </c>
      <c r="G23">
        <v>1</v>
      </c>
    </row>
    <row r="24" spans="1:7" ht="10.95" customHeight="1" x14ac:dyDescent="0.25">
      <c r="A24" t="s">
        <v>19352</v>
      </c>
      <c r="B24" s="9">
        <v>921</v>
      </c>
      <c r="C24" s="8" t="s">
        <v>12042</v>
      </c>
      <c r="D24" s="8" t="s">
        <v>11994</v>
      </c>
      <c r="E24" s="9">
        <v>2020</v>
      </c>
      <c r="F24">
        <v>1</v>
      </c>
      <c r="G24">
        <v>1</v>
      </c>
    </row>
    <row r="25" spans="1:7" ht="10.95" customHeight="1" x14ac:dyDescent="0.25">
      <c r="A25" t="s">
        <v>19353</v>
      </c>
      <c r="B25" s="9">
        <v>1038</v>
      </c>
      <c r="C25" s="8" t="s">
        <v>13447</v>
      </c>
      <c r="D25" s="8" t="s">
        <v>12533</v>
      </c>
      <c r="E25" s="9">
        <v>2020</v>
      </c>
      <c r="F25">
        <v>1</v>
      </c>
      <c r="G25">
        <v>1</v>
      </c>
    </row>
    <row r="26" spans="1:7" ht="10.95" customHeight="1" x14ac:dyDescent="0.25">
      <c r="A26" t="s">
        <v>19354</v>
      </c>
      <c r="B26" s="9">
        <v>864</v>
      </c>
      <c r="C26" s="8" t="s">
        <v>12657</v>
      </c>
      <c r="D26" s="8" t="s">
        <v>12533</v>
      </c>
      <c r="E26" s="9">
        <v>2020</v>
      </c>
      <c r="F26">
        <v>1</v>
      </c>
      <c r="G26">
        <v>1</v>
      </c>
    </row>
    <row r="27" spans="1:7" ht="10.95" customHeight="1" x14ac:dyDescent="0.25">
      <c r="A27" t="s">
        <v>19355</v>
      </c>
      <c r="B27" s="9">
        <v>36</v>
      </c>
      <c r="C27" s="8" t="s">
        <v>12055</v>
      </c>
      <c r="D27" s="8" t="s">
        <v>11994</v>
      </c>
      <c r="E27" s="9">
        <v>2020</v>
      </c>
      <c r="F27">
        <v>1</v>
      </c>
      <c r="G27">
        <v>1</v>
      </c>
    </row>
    <row r="28" spans="1:7" ht="10.95" customHeight="1" x14ac:dyDescent="0.25">
      <c r="A28" t="s">
        <v>19356</v>
      </c>
      <c r="B28" s="9">
        <v>696</v>
      </c>
      <c r="C28" s="8" t="s">
        <v>12023</v>
      </c>
      <c r="D28" s="8" t="s">
        <v>11994</v>
      </c>
      <c r="E28" s="9">
        <v>2019</v>
      </c>
      <c r="F28">
        <v>1</v>
      </c>
      <c r="G28">
        <v>1</v>
      </c>
    </row>
    <row r="29" spans="1:7" ht="10.95" customHeight="1" x14ac:dyDescent="0.25">
      <c r="A29" t="s">
        <v>19357</v>
      </c>
      <c r="B29" s="9">
        <v>3337</v>
      </c>
      <c r="C29" s="8" t="s">
        <v>14144</v>
      </c>
      <c r="D29" s="8" t="s">
        <v>12988</v>
      </c>
      <c r="E29" s="9">
        <v>2020</v>
      </c>
      <c r="F29">
        <v>1</v>
      </c>
      <c r="G29">
        <v>1</v>
      </c>
    </row>
    <row r="30" spans="1:7" ht="10.95" customHeight="1" x14ac:dyDescent="0.25">
      <c r="A30" t="s">
        <v>19358</v>
      </c>
      <c r="B30" s="9">
        <v>882</v>
      </c>
      <c r="C30" s="8" t="s">
        <v>12057</v>
      </c>
      <c r="D30" s="8" t="s">
        <v>11994</v>
      </c>
      <c r="E30" s="9">
        <v>2018</v>
      </c>
      <c r="F30">
        <v>1</v>
      </c>
      <c r="G30">
        <v>1</v>
      </c>
    </row>
    <row r="31" spans="1:7" ht="10.95" customHeight="1" x14ac:dyDescent="0.25">
      <c r="A31" t="s">
        <v>19359</v>
      </c>
      <c r="B31" s="9">
        <v>2562</v>
      </c>
      <c r="C31" s="8" t="s">
        <v>14755</v>
      </c>
      <c r="D31" s="8" t="s">
        <v>12965</v>
      </c>
      <c r="E31" s="9">
        <v>2020</v>
      </c>
      <c r="F31">
        <v>1</v>
      </c>
      <c r="G31">
        <v>1</v>
      </c>
    </row>
    <row r="32" spans="1:7" ht="10.95" customHeight="1" x14ac:dyDescent="0.25">
      <c r="A32" t="s">
        <v>19360</v>
      </c>
      <c r="B32" s="9">
        <v>19</v>
      </c>
      <c r="C32" s="8" t="s">
        <v>14801</v>
      </c>
      <c r="D32" s="8" t="s">
        <v>12965</v>
      </c>
      <c r="E32" s="9">
        <v>2016</v>
      </c>
      <c r="F32">
        <v>1</v>
      </c>
      <c r="G32">
        <v>1</v>
      </c>
    </row>
    <row r="33" spans="1:7" ht="10.95" customHeight="1" x14ac:dyDescent="0.25">
      <c r="A33" t="s">
        <v>19361</v>
      </c>
      <c r="B33" s="9">
        <v>2042</v>
      </c>
      <c r="C33" s="8" t="s">
        <v>12410</v>
      </c>
      <c r="D33" s="8" t="s">
        <v>11994</v>
      </c>
      <c r="E33" s="9">
        <v>2020</v>
      </c>
      <c r="F33">
        <v>1</v>
      </c>
      <c r="G33">
        <v>1</v>
      </c>
    </row>
    <row r="34" spans="1:7" ht="10.95" customHeight="1" x14ac:dyDescent="0.25">
      <c r="A34" t="s">
        <v>19362</v>
      </c>
      <c r="B34" s="9">
        <v>498</v>
      </c>
      <c r="C34" s="8" t="s">
        <v>14802</v>
      </c>
      <c r="D34" s="8" t="s">
        <v>12965</v>
      </c>
      <c r="E34" s="9">
        <v>2020</v>
      </c>
      <c r="F34">
        <v>1</v>
      </c>
      <c r="G34">
        <v>1</v>
      </c>
    </row>
    <row r="35" spans="1:7" ht="10.95" customHeight="1" x14ac:dyDescent="0.25">
      <c r="A35" t="s">
        <v>19363</v>
      </c>
      <c r="B35" s="9">
        <v>1356</v>
      </c>
      <c r="C35" s="8" t="s">
        <v>13096</v>
      </c>
      <c r="D35" s="8" t="s">
        <v>12965</v>
      </c>
      <c r="E35" s="9">
        <v>2020</v>
      </c>
      <c r="F35">
        <v>1</v>
      </c>
      <c r="G35">
        <v>1</v>
      </c>
    </row>
    <row r="36" spans="1:7" ht="10.95" customHeight="1" x14ac:dyDescent="0.25">
      <c r="B36" s="9"/>
      <c r="C36" s="8"/>
      <c r="D36" s="8"/>
      <c r="E36" s="9"/>
    </row>
    <row r="37" spans="1:7" ht="26.4" x14ac:dyDescent="0.25">
      <c r="A37" s="15" t="s">
        <v>19930</v>
      </c>
      <c r="B37" s="14" t="s">
        <v>19928</v>
      </c>
      <c r="C37" s="14" t="s">
        <v>19926</v>
      </c>
      <c r="D37" s="14" t="s">
        <v>19927</v>
      </c>
      <c r="E37" s="14" t="s">
        <v>19929</v>
      </c>
      <c r="F37" s="14" t="s">
        <v>18052</v>
      </c>
      <c r="G37" s="14" t="s">
        <v>19334</v>
      </c>
    </row>
    <row r="38" spans="1:7" ht="10.95" customHeight="1" x14ac:dyDescent="0.25">
      <c r="A38" t="s">
        <v>19364</v>
      </c>
      <c r="B38" s="9">
        <v>214</v>
      </c>
      <c r="C38" s="8" t="s">
        <v>12021</v>
      </c>
      <c r="D38" s="8" t="s">
        <v>12533</v>
      </c>
      <c r="E38" s="9">
        <v>2017</v>
      </c>
      <c r="F38">
        <v>1</v>
      </c>
    </row>
    <row r="39" spans="1:7" ht="10.95" customHeight="1" x14ac:dyDescent="0.25">
      <c r="A39" t="s">
        <v>19365</v>
      </c>
      <c r="B39" s="9">
        <v>711</v>
      </c>
      <c r="C39" s="8" t="s">
        <v>12547</v>
      </c>
      <c r="D39" s="8" t="s">
        <v>12533</v>
      </c>
      <c r="E39" s="9">
        <v>2020</v>
      </c>
      <c r="F39">
        <v>1</v>
      </c>
    </row>
    <row r="40" spans="1:7" ht="10.95" customHeight="1" x14ac:dyDescent="0.25">
      <c r="A40" t="s">
        <v>19915</v>
      </c>
      <c r="B40" s="9">
        <v>50</v>
      </c>
      <c r="C40" s="8" t="s">
        <v>4670</v>
      </c>
      <c r="D40" s="8" t="s">
        <v>12533</v>
      </c>
      <c r="E40" s="9">
        <v>2020</v>
      </c>
      <c r="F40">
        <v>1</v>
      </c>
    </row>
    <row r="41" spans="1:7" ht="10.95" customHeight="1" x14ac:dyDescent="0.25">
      <c r="A41" t="s">
        <v>19916</v>
      </c>
      <c r="B41" s="9">
        <v>9</v>
      </c>
      <c r="C41" s="8" t="s">
        <v>4670</v>
      </c>
      <c r="D41" s="8" t="s">
        <v>12533</v>
      </c>
      <c r="E41" s="9">
        <v>2020</v>
      </c>
      <c r="F41">
        <v>1</v>
      </c>
    </row>
    <row r="42" spans="1:7" ht="10.95" customHeight="1" x14ac:dyDescent="0.25">
      <c r="A42" t="s">
        <v>19917</v>
      </c>
      <c r="B42" s="9">
        <v>13</v>
      </c>
      <c r="C42" s="8" t="s">
        <v>4670</v>
      </c>
      <c r="D42" s="8" t="s">
        <v>12533</v>
      </c>
      <c r="E42" s="9">
        <v>2020</v>
      </c>
      <c r="F42">
        <v>1</v>
      </c>
    </row>
    <row r="43" spans="1:7" ht="10.95" customHeight="1" x14ac:dyDescent="0.25">
      <c r="A43" t="s">
        <v>19918</v>
      </c>
      <c r="B43" s="9">
        <v>8</v>
      </c>
      <c r="C43" s="8" t="s">
        <v>4670</v>
      </c>
      <c r="D43" s="8" t="s">
        <v>12533</v>
      </c>
      <c r="E43" s="9">
        <v>2020</v>
      </c>
      <c r="F43">
        <v>1</v>
      </c>
    </row>
    <row r="44" spans="1:7" ht="10.95" customHeight="1" x14ac:dyDescent="0.25">
      <c r="A44" t="s">
        <v>19919</v>
      </c>
      <c r="B44" s="9">
        <v>122</v>
      </c>
      <c r="C44" s="8" t="s">
        <v>4670</v>
      </c>
      <c r="D44" s="8" t="s">
        <v>12533</v>
      </c>
      <c r="E44" s="9">
        <v>2020</v>
      </c>
      <c r="F44">
        <v>1</v>
      </c>
    </row>
    <row r="45" spans="1:7" ht="10.95" customHeight="1" x14ac:dyDescent="0.25">
      <c r="A45" t="s">
        <v>19366</v>
      </c>
      <c r="B45" s="9">
        <v>1841</v>
      </c>
      <c r="C45" s="8" t="s">
        <v>4670</v>
      </c>
      <c r="D45" s="8" t="s">
        <v>12533</v>
      </c>
      <c r="E45" s="9">
        <v>2020</v>
      </c>
      <c r="F45">
        <v>1</v>
      </c>
    </row>
    <row r="46" spans="1:7" ht="10.95" customHeight="1" x14ac:dyDescent="0.25">
      <c r="A46" t="s">
        <v>19367</v>
      </c>
      <c r="B46" s="9">
        <v>232</v>
      </c>
      <c r="C46" s="8" t="s">
        <v>13030</v>
      </c>
      <c r="D46" s="8" t="s">
        <v>12965</v>
      </c>
      <c r="E46" s="9">
        <v>2018</v>
      </c>
      <c r="F46">
        <v>1</v>
      </c>
    </row>
    <row r="47" spans="1:7" ht="10.95" customHeight="1" x14ac:dyDescent="0.25">
      <c r="A47" t="s">
        <v>19368</v>
      </c>
      <c r="B47" s="9">
        <v>178</v>
      </c>
      <c r="C47" s="8" t="s">
        <v>13030</v>
      </c>
      <c r="D47" s="8" t="s">
        <v>12965</v>
      </c>
      <c r="E47" s="9">
        <v>2018</v>
      </c>
      <c r="F47">
        <v>1</v>
      </c>
    </row>
    <row r="48" spans="1:7" ht="10.95" customHeight="1" x14ac:dyDescent="0.25">
      <c r="A48" t="s">
        <v>19369</v>
      </c>
      <c r="B48" s="9">
        <v>164</v>
      </c>
      <c r="C48" s="8" t="s">
        <v>13030</v>
      </c>
      <c r="D48" s="8" t="s">
        <v>12965</v>
      </c>
      <c r="E48" s="9">
        <v>2018</v>
      </c>
      <c r="F48">
        <v>1</v>
      </c>
    </row>
    <row r="49" spans="1:6" ht="10.95" customHeight="1" x14ac:dyDescent="0.25">
      <c r="A49" t="s">
        <v>19370</v>
      </c>
      <c r="B49" s="9">
        <v>2445</v>
      </c>
      <c r="C49" s="8" t="s">
        <v>12964</v>
      </c>
      <c r="D49" s="8" t="s">
        <v>12965</v>
      </c>
      <c r="E49" s="9">
        <v>2020</v>
      </c>
      <c r="F49">
        <v>1</v>
      </c>
    </row>
    <row r="50" spans="1:6" ht="10.95" customHeight="1" x14ac:dyDescent="0.25">
      <c r="A50" t="s">
        <v>19371</v>
      </c>
      <c r="B50" s="9">
        <v>120</v>
      </c>
      <c r="C50" s="8" t="s">
        <v>13030</v>
      </c>
      <c r="D50" s="8" t="s">
        <v>12965</v>
      </c>
      <c r="E50" s="9">
        <v>2018</v>
      </c>
      <c r="F50">
        <v>1</v>
      </c>
    </row>
    <row r="51" spans="1:6" ht="10.95" customHeight="1" x14ac:dyDescent="0.25">
      <c r="A51" t="s">
        <v>19372</v>
      </c>
      <c r="B51" s="9">
        <v>140</v>
      </c>
      <c r="C51" s="8" t="s">
        <v>13030</v>
      </c>
      <c r="D51" s="8" t="s">
        <v>12965</v>
      </c>
      <c r="E51" s="9">
        <v>2018</v>
      </c>
      <c r="F51">
        <v>1</v>
      </c>
    </row>
    <row r="52" spans="1:6" ht="10.95" customHeight="1" x14ac:dyDescent="0.25">
      <c r="A52" t="s">
        <v>19373</v>
      </c>
      <c r="B52" s="9">
        <v>148</v>
      </c>
      <c r="C52" s="8" t="s">
        <v>13030</v>
      </c>
      <c r="D52" s="8" t="s">
        <v>12965</v>
      </c>
      <c r="E52" s="9">
        <v>2018</v>
      </c>
      <c r="F52">
        <v>1</v>
      </c>
    </row>
    <row r="53" spans="1:6" ht="10.95" customHeight="1" x14ac:dyDescent="0.25">
      <c r="A53" t="s">
        <v>19374</v>
      </c>
      <c r="B53" s="9">
        <v>451</v>
      </c>
      <c r="C53" s="8" t="s">
        <v>14356</v>
      </c>
      <c r="D53" s="8" t="s">
        <v>12965</v>
      </c>
      <c r="E53" s="9">
        <v>2019</v>
      </c>
      <c r="F53">
        <v>1</v>
      </c>
    </row>
    <row r="54" spans="1:6" ht="10.95" customHeight="1" x14ac:dyDescent="0.25">
      <c r="A54" t="s">
        <v>19375</v>
      </c>
      <c r="B54" s="9">
        <v>125</v>
      </c>
      <c r="C54" s="8" t="s">
        <v>13030</v>
      </c>
      <c r="D54" s="8" t="s">
        <v>12965</v>
      </c>
      <c r="E54" s="9">
        <v>2018</v>
      </c>
      <c r="F54">
        <v>1</v>
      </c>
    </row>
    <row r="55" spans="1:6" ht="10.95" customHeight="1" x14ac:dyDescent="0.25">
      <c r="A55" t="s">
        <v>19376</v>
      </c>
      <c r="B55" s="9">
        <v>206</v>
      </c>
      <c r="C55" s="8" t="s">
        <v>13030</v>
      </c>
      <c r="D55" s="8" t="s">
        <v>12965</v>
      </c>
      <c r="E55" s="9">
        <v>2018</v>
      </c>
      <c r="F55">
        <v>1</v>
      </c>
    </row>
    <row r="56" spans="1:6" ht="10.95" customHeight="1" x14ac:dyDescent="0.25">
      <c r="A56" t="s">
        <v>19377</v>
      </c>
      <c r="B56" s="9">
        <v>99</v>
      </c>
      <c r="C56" s="8" t="s">
        <v>13030</v>
      </c>
      <c r="D56" s="8" t="s">
        <v>12965</v>
      </c>
      <c r="E56" s="9">
        <v>2018</v>
      </c>
      <c r="F56">
        <v>1</v>
      </c>
    </row>
    <row r="57" spans="1:6" ht="10.95" customHeight="1" x14ac:dyDescent="0.25">
      <c r="A57" t="s">
        <v>19378</v>
      </c>
      <c r="B57" s="9">
        <v>68</v>
      </c>
      <c r="C57" s="8" t="s">
        <v>13030</v>
      </c>
      <c r="D57" s="8" t="s">
        <v>12965</v>
      </c>
      <c r="E57" s="9">
        <v>2018</v>
      </c>
      <c r="F57">
        <v>1</v>
      </c>
    </row>
    <row r="58" spans="1:6" ht="10.95" customHeight="1" x14ac:dyDescent="0.25">
      <c r="A58" t="s">
        <v>19379</v>
      </c>
      <c r="B58" s="9">
        <v>279</v>
      </c>
      <c r="C58" s="8" t="s">
        <v>13030</v>
      </c>
      <c r="D58" s="8" t="s">
        <v>12965</v>
      </c>
      <c r="E58" s="9">
        <v>2018</v>
      </c>
      <c r="F58">
        <v>1</v>
      </c>
    </row>
    <row r="59" spans="1:6" ht="10.95" customHeight="1" x14ac:dyDescent="0.25">
      <c r="A59" t="s">
        <v>19380</v>
      </c>
      <c r="B59" s="9">
        <v>176</v>
      </c>
      <c r="C59" s="8" t="s">
        <v>13030</v>
      </c>
      <c r="D59" s="8" t="s">
        <v>12965</v>
      </c>
      <c r="E59" s="9">
        <v>2018</v>
      </c>
      <c r="F59">
        <v>1</v>
      </c>
    </row>
    <row r="60" spans="1:6" ht="10.95" customHeight="1" x14ac:dyDescent="0.25">
      <c r="A60" t="s">
        <v>19381</v>
      </c>
      <c r="B60" s="9">
        <v>1701</v>
      </c>
      <c r="C60" s="8" t="s">
        <v>2376</v>
      </c>
      <c r="D60" s="8" t="s">
        <v>12533</v>
      </c>
      <c r="E60" s="9">
        <v>2020</v>
      </c>
      <c r="F60">
        <v>1</v>
      </c>
    </row>
    <row r="61" spans="1:6" ht="10.95" customHeight="1" x14ac:dyDescent="0.25">
      <c r="A61" t="s">
        <v>19382</v>
      </c>
      <c r="B61" s="9">
        <v>1355</v>
      </c>
      <c r="C61" s="8" t="s">
        <v>1414</v>
      </c>
      <c r="D61" s="8" t="s">
        <v>12986</v>
      </c>
      <c r="E61" s="9">
        <v>2020</v>
      </c>
      <c r="F61">
        <v>1</v>
      </c>
    </row>
    <row r="62" spans="1:6" ht="10.95" customHeight="1" x14ac:dyDescent="0.25">
      <c r="A62" t="s">
        <v>19383</v>
      </c>
      <c r="B62" s="9">
        <v>3714</v>
      </c>
      <c r="C62" s="8" t="s">
        <v>5104</v>
      </c>
      <c r="D62" s="8" t="s">
        <v>12533</v>
      </c>
      <c r="E62" s="9">
        <v>2020</v>
      </c>
      <c r="F62">
        <v>1</v>
      </c>
    </row>
    <row r="63" spans="1:6" ht="10.95" customHeight="1" x14ac:dyDescent="0.25">
      <c r="A63" t="s">
        <v>19384</v>
      </c>
      <c r="B63" s="9">
        <v>165</v>
      </c>
      <c r="C63" s="8" t="s">
        <v>13030</v>
      </c>
      <c r="D63" s="8" t="s">
        <v>12965</v>
      </c>
      <c r="E63" s="9">
        <v>2018</v>
      </c>
      <c r="F63">
        <v>1</v>
      </c>
    </row>
    <row r="64" spans="1:6" ht="10.95" customHeight="1" x14ac:dyDescent="0.25">
      <c r="A64" t="s">
        <v>19385</v>
      </c>
      <c r="B64" s="9">
        <v>43</v>
      </c>
      <c r="C64" s="8" t="s">
        <v>13030</v>
      </c>
      <c r="D64" s="8" t="s">
        <v>12965</v>
      </c>
      <c r="E64" s="9">
        <v>2018</v>
      </c>
      <c r="F64">
        <v>1</v>
      </c>
    </row>
    <row r="65" spans="1:7" ht="10.95" customHeight="1" x14ac:dyDescent="0.25">
      <c r="A65" t="s">
        <v>19386</v>
      </c>
      <c r="B65" s="9">
        <v>92</v>
      </c>
      <c r="C65" s="8" t="s">
        <v>17899</v>
      </c>
      <c r="D65" s="8" t="s">
        <v>12986</v>
      </c>
      <c r="E65" s="9">
        <v>2019</v>
      </c>
      <c r="F65">
        <v>1</v>
      </c>
    </row>
    <row r="66" spans="1:7" ht="26.4" x14ac:dyDescent="0.25">
      <c r="A66" s="15" t="s">
        <v>19931</v>
      </c>
      <c r="B66" s="14" t="s">
        <v>19928</v>
      </c>
      <c r="C66" s="14" t="s">
        <v>19926</v>
      </c>
      <c r="D66" s="14" t="s">
        <v>19927</v>
      </c>
      <c r="E66" s="14" t="s">
        <v>19932</v>
      </c>
      <c r="F66" s="14" t="s">
        <v>18052</v>
      </c>
      <c r="G66" s="14" t="s">
        <v>19334</v>
      </c>
    </row>
    <row r="67" spans="1:7" ht="10.95" customHeight="1" x14ac:dyDescent="0.25">
      <c r="A67" t="s">
        <v>19387</v>
      </c>
      <c r="B67" s="9">
        <v>1</v>
      </c>
      <c r="C67" s="8" t="s">
        <v>12885</v>
      </c>
      <c r="D67" s="8" t="s">
        <v>12533</v>
      </c>
      <c r="E67" s="9">
        <v>1921</v>
      </c>
    </row>
    <row r="68" spans="1:7" ht="10.95" customHeight="1" x14ac:dyDescent="0.25">
      <c r="A68" t="s">
        <v>19388</v>
      </c>
      <c r="B68" s="9">
        <v>200</v>
      </c>
      <c r="C68" s="8" t="s">
        <v>12021</v>
      </c>
      <c r="D68" s="8" t="s">
        <v>12533</v>
      </c>
      <c r="E68" s="9">
        <v>1945</v>
      </c>
    </row>
    <row r="69" spans="1:7" ht="10.95" customHeight="1" x14ac:dyDescent="0.25">
      <c r="A69" t="s">
        <v>19389</v>
      </c>
      <c r="B69" s="9">
        <v>26</v>
      </c>
      <c r="C69" s="8" t="s">
        <v>12443</v>
      </c>
      <c r="D69" s="8" t="s">
        <v>11994</v>
      </c>
      <c r="E69" s="9">
        <v>1923</v>
      </c>
    </row>
    <row r="70" spans="1:7" ht="10.95" customHeight="1" x14ac:dyDescent="0.25">
      <c r="A70" t="s">
        <v>19390</v>
      </c>
      <c r="B70" s="9">
        <v>69</v>
      </c>
      <c r="C70" s="8" t="s">
        <v>14755</v>
      </c>
      <c r="D70" s="8" t="s">
        <v>12965</v>
      </c>
      <c r="E70" s="9">
        <v>1930</v>
      </c>
    </row>
    <row r="71" spans="1:7" ht="10.95" customHeight="1" x14ac:dyDescent="0.25">
      <c r="A71" t="s">
        <v>19391</v>
      </c>
      <c r="B71" s="9">
        <v>25</v>
      </c>
      <c r="C71" s="8" t="s">
        <v>14757</v>
      </c>
      <c r="D71" s="8" t="s">
        <v>11994</v>
      </c>
      <c r="E71" s="9">
        <v>1938</v>
      </c>
    </row>
    <row r="72" spans="1:7" ht="10.95" customHeight="1" x14ac:dyDescent="0.25">
      <c r="A72" t="s">
        <v>19392</v>
      </c>
      <c r="B72" s="9">
        <v>28</v>
      </c>
      <c r="C72" s="8" t="s">
        <v>12961</v>
      </c>
      <c r="D72" s="8" t="s">
        <v>12533</v>
      </c>
      <c r="E72" s="9">
        <v>1920</v>
      </c>
    </row>
    <row r="73" spans="1:7" ht="10.95" customHeight="1" x14ac:dyDescent="0.25">
      <c r="A73" t="s">
        <v>19393</v>
      </c>
      <c r="B73" s="9">
        <v>5</v>
      </c>
      <c r="C73" s="8" t="s">
        <v>2376</v>
      </c>
      <c r="D73" s="8" t="s">
        <v>12533</v>
      </c>
      <c r="E73" s="9">
        <v>1943</v>
      </c>
    </row>
    <row r="74" spans="1:7" ht="10.95" customHeight="1" x14ac:dyDescent="0.25">
      <c r="A74" t="s">
        <v>19394</v>
      </c>
      <c r="B74" s="9">
        <v>8</v>
      </c>
      <c r="C74" s="8" t="s">
        <v>13320</v>
      </c>
      <c r="D74" s="8" t="s">
        <v>12965</v>
      </c>
      <c r="E74" s="9">
        <v>1901</v>
      </c>
    </row>
    <row r="75" spans="1:7" ht="10.95" customHeight="1" x14ac:dyDescent="0.25">
      <c r="A75" t="s">
        <v>19395</v>
      </c>
      <c r="B75" s="9">
        <v>25</v>
      </c>
      <c r="C75" s="8" t="s">
        <v>12964</v>
      </c>
      <c r="D75" s="8" t="s">
        <v>12965</v>
      </c>
      <c r="E75" s="9">
        <v>1896</v>
      </c>
    </row>
    <row r="76" spans="1:7" ht="10.95" customHeight="1" x14ac:dyDescent="0.25">
      <c r="A76" t="s">
        <v>19396</v>
      </c>
      <c r="B76" s="9">
        <v>5</v>
      </c>
      <c r="C76" s="8" t="s">
        <v>12885</v>
      </c>
      <c r="D76" s="8" t="s">
        <v>12533</v>
      </c>
      <c r="E76" s="9">
        <v>1920</v>
      </c>
    </row>
    <row r="77" spans="1:7" ht="10.95" customHeight="1" x14ac:dyDescent="0.25">
      <c r="A77" t="s">
        <v>19397</v>
      </c>
      <c r="B77" s="9">
        <v>35</v>
      </c>
      <c r="C77" s="8" t="s">
        <v>5066</v>
      </c>
      <c r="D77" s="8" t="s">
        <v>12533</v>
      </c>
      <c r="E77" s="9">
        <v>1905</v>
      </c>
    </row>
    <row r="78" spans="1:7" ht="10.95" customHeight="1" x14ac:dyDescent="0.25">
      <c r="A78" t="s">
        <v>19398</v>
      </c>
      <c r="B78" s="9">
        <v>19</v>
      </c>
      <c r="C78" s="8" t="s">
        <v>12034</v>
      </c>
      <c r="D78" s="8" t="s">
        <v>11994</v>
      </c>
      <c r="E78" s="9">
        <v>1907</v>
      </c>
    </row>
    <row r="79" spans="1:7" ht="10.95" customHeight="1" x14ac:dyDescent="0.25">
      <c r="A79" t="s">
        <v>19399</v>
      </c>
      <c r="B79" s="9">
        <v>7</v>
      </c>
      <c r="C79" s="8" t="s">
        <v>14835</v>
      </c>
      <c r="D79" s="8" t="s">
        <v>12965</v>
      </c>
      <c r="E79" s="9">
        <v>1889</v>
      </c>
    </row>
    <row r="80" spans="1:7" ht="10.95" customHeight="1" x14ac:dyDescent="0.25">
      <c r="A80" t="s">
        <v>19400</v>
      </c>
      <c r="B80" s="9">
        <v>17</v>
      </c>
      <c r="C80" s="8" t="s">
        <v>2304</v>
      </c>
      <c r="D80" s="8" t="s">
        <v>12533</v>
      </c>
      <c r="E80" s="9">
        <v>1936</v>
      </c>
    </row>
    <row r="81" spans="1:5" ht="10.95" customHeight="1" x14ac:dyDescent="0.25">
      <c r="A81" t="s">
        <v>19401</v>
      </c>
      <c r="B81" s="9">
        <v>180</v>
      </c>
      <c r="C81" s="8" t="s">
        <v>13711</v>
      </c>
      <c r="D81" s="8" t="s">
        <v>12988</v>
      </c>
      <c r="E81" s="9">
        <v>1903</v>
      </c>
    </row>
    <row r="82" spans="1:5" ht="10.95" customHeight="1" x14ac:dyDescent="0.25">
      <c r="A82" t="s">
        <v>19402</v>
      </c>
      <c r="B82" s="9">
        <v>3</v>
      </c>
      <c r="C82" s="8" t="s">
        <v>2126</v>
      </c>
      <c r="D82" s="8" t="s">
        <v>12533</v>
      </c>
      <c r="E82" s="9">
        <v>1945</v>
      </c>
    </row>
    <row r="83" spans="1:5" ht="10.95" customHeight="1" x14ac:dyDescent="0.25">
      <c r="A83" t="s">
        <v>19403</v>
      </c>
      <c r="B83" s="9">
        <v>46</v>
      </c>
      <c r="C83" s="8" t="s">
        <v>12668</v>
      </c>
      <c r="D83" s="8" t="s">
        <v>12533</v>
      </c>
      <c r="E83" s="9">
        <v>1919</v>
      </c>
    </row>
    <row r="84" spans="1:5" ht="10.95" customHeight="1" x14ac:dyDescent="0.25">
      <c r="A84" t="s">
        <v>19404</v>
      </c>
      <c r="B84" s="9">
        <v>22</v>
      </c>
      <c r="C84" s="8" t="s">
        <v>2304</v>
      </c>
      <c r="D84" s="8" t="s">
        <v>12533</v>
      </c>
      <c r="E84" s="9">
        <v>1937</v>
      </c>
    </row>
    <row r="85" spans="1:5" ht="10.95" customHeight="1" x14ac:dyDescent="0.25">
      <c r="A85" t="s">
        <v>19405</v>
      </c>
      <c r="B85" s="9">
        <v>12</v>
      </c>
      <c r="C85" s="8" t="s">
        <v>12672</v>
      </c>
      <c r="D85" s="8" t="s">
        <v>12533</v>
      </c>
      <c r="E85" s="9">
        <v>1920</v>
      </c>
    </row>
    <row r="86" spans="1:5" ht="10.95" customHeight="1" x14ac:dyDescent="0.25">
      <c r="A86" t="s">
        <v>19406</v>
      </c>
      <c r="B86" s="9">
        <v>18</v>
      </c>
      <c r="C86" s="8" t="s">
        <v>12546</v>
      </c>
      <c r="D86" s="8" t="s">
        <v>12533</v>
      </c>
      <c r="E86" s="9">
        <v>1914</v>
      </c>
    </row>
    <row r="87" spans="1:5" ht="10.95" customHeight="1" x14ac:dyDescent="0.25">
      <c r="A87" t="s">
        <v>19407</v>
      </c>
      <c r="B87" s="9">
        <v>2</v>
      </c>
      <c r="C87" s="8" t="s">
        <v>12885</v>
      </c>
      <c r="D87" s="8" t="s">
        <v>12533</v>
      </c>
      <c r="E87" s="9">
        <v>1920</v>
      </c>
    </row>
    <row r="88" spans="1:5" ht="10.95" customHeight="1" x14ac:dyDescent="0.25">
      <c r="A88" t="s">
        <v>19408</v>
      </c>
      <c r="B88" s="9">
        <v>7</v>
      </c>
      <c r="C88" s="8" t="s">
        <v>12885</v>
      </c>
      <c r="D88" s="8" t="s">
        <v>12533</v>
      </c>
      <c r="E88" s="9">
        <v>1920</v>
      </c>
    </row>
    <row r="89" spans="1:5" ht="10.95" customHeight="1" x14ac:dyDescent="0.25">
      <c r="A89" t="s">
        <v>19409</v>
      </c>
      <c r="B89" s="9">
        <v>8</v>
      </c>
      <c r="C89" s="8" t="s">
        <v>12885</v>
      </c>
      <c r="D89" s="8" t="s">
        <v>12533</v>
      </c>
      <c r="E89" s="9">
        <v>1919</v>
      </c>
    </row>
    <row r="90" spans="1:5" ht="10.95" customHeight="1" x14ac:dyDescent="0.25">
      <c r="A90" t="s">
        <v>19410</v>
      </c>
      <c r="B90" s="9">
        <v>30</v>
      </c>
      <c r="C90" s="8" t="s">
        <v>12021</v>
      </c>
      <c r="D90" s="8" t="s">
        <v>12533</v>
      </c>
      <c r="E90" s="9">
        <v>1914</v>
      </c>
    </row>
    <row r="91" spans="1:5" ht="10.95" customHeight="1" x14ac:dyDescent="0.25">
      <c r="A91" t="s">
        <v>19411</v>
      </c>
      <c r="B91" s="9">
        <v>81</v>
      </c>
      <c r="C91" s="8" t="s">
        <v>12583</v>
      </c>
      <c r="D91" s="8" t="s">
        <v>12533</v>
      </c>
      <c r="E91" s="9">
        <v>1914</v>
      </c>
    </row>
    <row r="92" spans="1:5" ht="10.95" customHeight="1" x14ac:dyDescent="0.25">
      <c r="A92" t="s">
        <v>19412</v>
      </c>
      <c r="B92" s="9">
        <v>89</v>
      </c>
      <c r="C92" s="8" t="s">
        <v>12584</v>
      </c>
      <c r="D92" s="8" t="s">
        <v>12533</v>
      </c>
      <c r="E92" s="9">
        <v>1918</v>
      </c>
    </row>
    <row r="93" spans="1:5" ht="10.95" customHeight="1" x14ac:dyDescent="0.25">
      <c r="A93" t="s">
        <v>19413</v>
      </c>
      <c r="B93" s="9">
        <v>10</v>
      </c>
      <c r="C93" s="8" t="s">
        <v>2304</v>
      </c>
      <c r="D93" s="8" t="s">
        <v>12533</v>
      </c>
      <c r="E93" s="9">
        <v>1937</v>
      </c>
    </row>
    <row r="94" spans="1:5" ht="10.95" customHeight="1" x14ac:dyDescent="0.25">
      <c r="A94" t="s">
        <v>19414</v>
      </c>
      <c r="B94" s="9">
        <v>21</v>
      </c>
      <c r="C94" s="8" t="s">
        <v>2126</v>
      </c>
      <c r="D94" s="8" t="s">
        <v>12533</v>
      </c>
      <c r="E94" s="9">
        <v>1945</v>
      </c>
    </row>
    <row r="95" spans="1:5" ht="10.95" customHeight="1" x14ac:dyDescent="0.25">
      <c r="A95" t="s">
        <v>19415</v>
      </c>
      <c r="B95" s="9">
        <v>43</v>
      </c>
      <c r="C95" s="8" t="s">
        <v>2126</v>
      </c>
      <c r="D95" s="8" t="s">
        <v>12533</v>
      </c>
      <c r="E95" s="9">
        <v>1868</v>
      </c>
    </row>
    <row r="96" spans="1:5" ht="10.95" customHeight="1" x14ac:dyDescent="0.25">
      <c r="A96" t="s">
        <v>19416</v>
      </c>
      <c r="B96" s="9">
        <v>29</v>
      </c>
      <c r="C96" s="8" t="s">
        <v>14681</v>
      </c>
      <c r="D96" s="8" t="s">
        <v>12965</v>
      </c>
      <c r="E96" s="9">
        <v>1949</v>
      </c>
    </row>
    <row r="97" spans="1:5" ht="10.95" customHeight="1" x14ac:dyDescent="0.25">
      <c r="A97" t="s">
        <v>19417</v>
      </c>
      <c r="B97" s="9">
        <v>20</v>
      </c>
      <c r="C97" s="8" t="s">
        <v>13320</v>
      </c>
      <c r="D97" s="8" t="s">
        <v>12965</v>
      </c>
      <c r="E97" s="9">
        <v>1890</v>
      </c>
    </row>
    <row r="98" spans="1:5" ht="10.95" customHeight="1" x14ac:dyDescent="0.25">
      <c r="A98" t="s">
        <v>19418</v>
      </c>
      <c r="B98" s="9">
        <v>40</v>
      </c>
      <c r="C98" s="8" t="s">
        <v>13162</v>
      </c>
      <c r="D98" s="8" t="s">
        <v>12533</v>
      </c>
      <c r="E98" s="9">
        <v>1919</v>
      </c>
    </row>
    <row r="99" spans="1:5" ht="10.95" customHeight="1" x14ac:dyDescent="0.25">
      <c r="A99" t="s">
        <v>19419</v>
      </c>
      <c r="B99" s="9">
        <v>2</v>
      </c>
      <c r="C99" s="8" t="s">
        <v>12657</v>
      </c>
      <c r="D99" s="8" t="s">
        <v>12533</v>
      </c>
      <c r="E99" s="9">
        <v>1941</v>
      </c>
    </row>
    <row r="100" spans="1:5" ht="10.95" customHeight="1" x14ac:dyDescent="0.25">
      <c r="A100" t="s">
        <v>19420</v>
      </c>
      <c r="B100" s="9">
        <v>7</v>
      </c>
      <c r="C100" s="8" t="s">
        <v>13162</v>
      </c>
      <c r="D100" s="8" t="s">
        <v>12533</v>
      </c>
      <c r="E100" s="9">
        <v>1919</v>
      </c>
    </row>
    <row r="101" spans="1:5" ht="10.95" customHeight="1" x14ac:dyDescent="0.25">
      <c r="A101" t="s">
        <v>19421</v>
      </c>
      <c r="B101" s="9">
        <v>4</v>
      </c>
      <c r="C101" s="8" t="s">
        <v>12885</v>
      </c>
      <c r="D101" s="8" t="s">
        <v>12533</v>
      </c>
      <c r="E101" s="9">
        <v>1920</v>
      </c>
    </row>
    <row r="102" spans="1:5" ht="10.95" customHeight="1" x14ac:dyDescent="0.25">
      <c r="A102" t="s">
        <v>19422</v>
      </c>
      <c r="B102" s="9">
        <v>31</v>
      </c>
      <c r="C102" s="8" t="s">
        <v>13320</v>
      </c>
      <c r="D102" s="8" t="s">
        <v>12965</v>
      </c>
      <c r="E102" s="9">
        <v>1938</v>
      </c>
    </row>
    <row r="103" spans="1:5" ht="10.95" customHeight="1" x14ac:dyDescent="0.25">
      <c r="A103" t="s">
        <v>19423</v>
      </c>
      <c r="B103" s="9">
        <v>17</v>
      </c>
      <c r="C103" s="8" t="s">
        <v>2376</v>
      </c>
      <c r="D103" s="8" t="s">
        <v>12533</v>
      </c>
      <c r="E103" s="9">
        <v>1944</v>
      </c>
    </row>
    <row r="104" spans="1:5" ht="10.95" customHeight="1" x14ac:dyDescent="0.25">
      <c r="A104" t="s">
        <v>19424</v>
      </c>
      <c r="B104" s="9">
        <v>1</v>
      </c>
      <c r="C104" s="8" t="s">
        <v>3186</v>
      </c>
      <c r="D104" s="8" t="s">
        <v>12533</v>
      </c>
      <c r="E104" s="9">
        <v>1845</v>
      </c>
    </row>
    <row r="105" spans="1:5" ht="10.95" customHeight="1" x14ac:dyDescent="0.25">
      <c r="A105" t="s">
        <v>19425</v>
      </c>
      <c r="B105" s="9">
        <v>112</v>
      </c>
      <c r="C105" s="8" t="s">
        <v>12028</v>
      </c>
      <c r="D105" s="8" t="s">
        <v>11994</v>
      </c>
      <c r="E105" s="9">
        <v>1966</v>
      </c>
    </row>
    <row r="106" spans="1:5" ht="10.95" customHeight="1" x14ac:dyDescent="0.25">
      <c r="A106" t="s">
        <v>19426</v>
      </c>
      <c r="B106" s="9">
        <v>2</v>
      </c>
      <c r="C106" s="8" t="s">
        <v>12885</v>
      </c>
      <c r="D106" s="8" t="s">
        <v>12533</v>
      </c>
      <c r="E106" s="9">
        <v>1920</v>
      </c>
    </row>
    <row r="107" spans="1:5" ht="10.95" customHeight="1" x14ac:dyDescent="0.25">
      <c r="A107" t="s">
        <v>19427</v>
      </c>
      <c r="B107" s="9">
        <v>65</v>
      </c>
      <c r="C107" s="8" t="s">
        <v>14267</v>
      </c>
      <c r="D107" s="8" t="s">
        <v>12965</v>
      </c>
      <c r="E107" s="9">
        <v>1920</v>
      </c>
    </row>
    <row r="108" spans="1:5" ht="10.95" customHeight="1" x14ac:dyDescent="0.25">
      <c r="A108" t="s">
        <v>19428</v>
      </c>
      <c r="B108" s="9">
        <v>247</v>
      </c>
      <c r="C108" s="8" t="s">
        <v>2126</v>
      </c>
      <c r="D108" s="8" t="s">
        <v>12533</v>
      </c>
      <c r="E108" s="9">
        <v>1920</v>
      </c>
    </row>
    <row r="109" spans="1:5" ht="10.95" customHeight="1" x14ac:dyDescent="0.25">
      <c r="A109" t="s">
        <v>19429</v>
      </c>
      <c r="B109" s="9">
        <v>162</v>
      </c>
      <c r="C109" s="8" t="s">
        <v>12000</v>
      </c>
      <c r="D109" s="8" t="s">
        <v>11994</v>
      </c>
      <c r="E109" s="9">
        <v>1966</v>
      </c>
    </row>
    <row r="110" spans="1:5" ht="10.95" customHeight="1" x14ac:dyDescent="0.25">
      <c r="A110" t="s">
        <v>19920</v>
      </c>
      <c r="B110" s="9">
        <v>38</v>
      </c>
      <c r="C110" s="8" t="s">
        <v>12963</v>
      </c>
      <c r="D110" s="8" t="s">
        <v>11994</v>
      </c>
      <c r="E110" s="9">
        <v>1922</v>
      </c>
    </row>
    <row r="111" spans="1:5" ht="10.95" customHeight="1" x14ac:dyDescent="0.25">
      <c r="A111" t="s">
        <v>19430</v>
      </c>
      <c r="B111" s="9">
        <v>1</v>
      </c>
      <c r="C111" s="8" t="s">
        <v>12546</v>
      </c>
      <c r="D111" s="8" t="s">
        <v>12533</v>
      </c>
      <c r="E111" s="9">
        <v>1915</v>
      </c>
    </row>
    <row r="112" spans="1:5" ht="10.95" customHeight="1" x14ac:dyDescent="0.25">
      <c r="A112" t="s">
        <v>19431</v>
      </c>
      <c r="B112" s="9">
        <v>6</v>
      </c>
      <c r="C112" s="8" t="s">
        <v>2126</v>
      </c>
      <c r="D112" s="8" t="s">
        <v>12533</v>
      </c>
      <c r="E112" s="9">
        <v>1861</v>
      </c>
    </row>
    <row r="113" spans="1:5" ht="10.95" customHeight="1" x14ac:dyDescent="0.25">
      <c r="A113" t="s">
        <v>19432</v>
      </c>
      <c r="B113" s="9">
        <v>875</v>
      </c>
      <c r="C113" s="8" t="s">
        <v>2126</v>
      </c>
      <c r="D113" s="8" t="s">
        <v>12533</v>
      </c>
      <c r="E113" s="9">
        <v>1990</v>
      </c>
    </row>
    <row r="114" spans="1:5" ht="10.95" customHeight="1" x14ac:dyDescent="0.25">
      <c r="A114" t="s">
        <v>19433</v>
      </c>
      <c r="B114" s="9">
        <v>27</v>
      </c>
      <c r="C114" s="8" t="s">
        <v>13320</v>
      </c>
      <c r="D114" s="8" t="s">
        <v>12965</v>
      </c>
      <c r="E114" s="9">
        <v>1886</v>
      </c>
    </row>
    <row r="115" spans="1:5" ht="10.95" customHeight="1" x14ac:dyDescent="0.25">
      <c r="A115" t="s">
        <v>19434</v>
      </c>
      <c r="B115" s="9">
        <v>55</v>
      </c>
      <c r="C115" s="8" t="s">
        <v>12042</v>
      </c>
      <c r="D115" s="8" t="s">
        <v>11994</v>
      </c>
      <c r="E115" s="9">
        <v>1970</v>
      </c>
    </row>
    <row r="116" spans="1:5" ht="10.95" customHeight="1" x14ac:dyDescent="0.25">
      <c r="A116" t="s">
        <v>19435</v>
      </c>
      <c r="B116" s="9">
        <v>183</v>
      </c>
      <c r="C116" s="8" t="s">
        <v>13711</v>
      </c>
      <c r="D116" s="8" t="s">
        <v>12988</v>
      </c>
      <c r="E116" s="9">
        <v>1904</v>
      </c>
    </row>
    <row r="117" spans="1:5" ht="10.95" customHeight="1" x14ac:dyDescent="0.25">
      <c r="A117" t="s">
        <v>19436</v>
      </c>
      <c r="B117" s="9">
        <v>317</v>
      </c>
      <c r="C117" s="8" t="s">
        <v>12052</v>
      </c>
      <c r="D117" s="8" t="s">
        <v>11994</v>
      </c>
      <c r="E117" s="9">
        <v>1994</v>
      </c>
    </row>
    <row r="118" spans="1:5" ht="10.95" customHeight="1" x14ac:dyDescent="0.25">
      <c r="A118" t="s">
        <v>19437</v>
      </c>
      <c r="B118" s="9">
        <v>20</v>
      </c>
      <c r="C118" s="8" t="s">
        <v>13711</v>
      </c>
      <c r="D118" s="8" t="s">
        <v>12988</v>
      </c>
      <c r="E118" s="9">
        <v>1904</v>
      </c>
    </row>
    <row r="119" spans="1:5" ht="10.95" customHeight="1" x14ac:dyDescent="0.25">
      <c r="A119" t="s">
        <v>19438</v>
      </c>
      <c r="B119" s="9">
        <v>22</v>
      </c>
      <c r="C119" s="8" t="s">
        <v>2126</v>
      </c>
      <c r="D119" s="8" t="s">
        <v>12533</v>
      </c>
      <c r="E119" s="9">
        <v>1865</v>
      </c>
    </row>
    <row r="120" spans="1:5" ht="10.95" customHeight="1" x14ac:dyDescent="0.25">
      <c r="A120" t="s">
        <v>19439</v>
      </c>
      <c r="B120" s="9">
        <v>11</v>
      </c>
      <c r="C120" s="8" t="s">
        <v>1403</v>
      </c>
      <c r="D120" s="8" t="s">
        <v>12988</v>
      </c>
      <c r="E120" s="9">
        <v>1930</v>
      </c>
    </row>
    <row r="121" spans="1:5" ht="10.95" customHeight="1" x14ac:dyDescent="0.25">
      <c r="A121" t="s">
        <v>19440</v>
      </c>
      <c r="B121" s="9">
        <v>25</v>
      </c>
      <c r="C121" s="8" t="s">
        <v>2126</v>
      </c>
      <c r="D121" s="8" t="s">
        <v>12533</v>
      </c>
      <c r="E121" s="9">
        <v>1866</v>
      </c>
    </row>
    <row r="122" spans="1:5" ht="10.95" customHeight="1" x14ac:dyDescent="0.25">
      <c r="A122" t="s">
        <v>19441</v>
      </c>
      <c r="B122" s="9">
        <v>164</v>
      </c>
      <c r="C122" s="8" t="s">
        <v>2126</v>
      </c>
      <c r="D122" s="8" t="s">
        <v>12533</v>
      </c>
      <c r="E122" s="9">
        <v>1949</v>
      </c>
    </row>
    <row r="123" spans="1:5" ht="10.95" customHeight="1" x14ac:dyDescent="0.25">
      <c r="A123" t="s">
        <v>19442</v>
      </c>
      <c r="B123" s="9">
        <v>2</v>
      </c>
      <c r="C123" s="8" t="s">
        <v>12013</v>
      </c>
      <c r="D123" s="8" t="s">
        <v>11994</v>
      </c>
      <c r="E123" s="9">
        <v>1932</v>
      </c>
    </row>
    <row r="124" spans="1:5" ht="10.95" customHeight="1" x14ac:dyDescent="0.25">
      <c r="A124" t="s">
        <v>19443</v>
      </c>
      <c r="B124" s="9">
        <v>41</v>
      </c>
      <c r="C124" s="8" t="s">
        <v>12052</v>
      </c>
      <c r="D124" s="8" t="s">
        <v>11994</v>
      </c>
      <c r="E124" s="9">
        <v>1897</v>
      </c>
    </row>
    <row r="125" spans="1:5" ht="10.95" customHeight="1" x14ac:dyDescent="0.25">
      <c r="A125" t="s">
        <v>19444</v>
      </c>
      <c r="B125" s="9">
        <v>25</v>
      </c>
      <c r="C125" s="8" t="s">
        <v>1414</v>
      </c>
      <c r="D125" s="8" t="s">
        <v>12986</v>
      </c>
      <c r="E125" s="9">
        <v>1859</v>
      </c>
    </row>
    <row r="126" spans="1:5" ht="10.95" customHeight="1" x14ac:dyDescent="0.25">
      <c r="A126" t="s">
        <v>19445</v>
      </c>
      <c r="B126" s="9">
        <v>71</v>
      </c>
      <c r="C126" s="8" t="s">
        <v>12032</v>
      </c>
      <c r="D126" s="8" t="s">
        <v>11994</v>
      </c>
      <c r="E126" s="9">
        <v>1907</v>
      </c>
    </row>
    <row r="127" spans="1:5" ht="10.95" customHeight="1" x14ac:dyDescent="0.25">
      <c r="A127" t="s">
        <v>19446</v>
      </c>
      <c r="B127" s="9">
        <v>19</v>
      </c>
      <c r="C127" s="8" t="s">
        <v>1414</v>
      </c>
      <c r="D127" s="8" t="s">
        <v>12986</v>
      </c>
      <c r="E127" s="9">
        <v>1869</v>
      </c>
    </row>
    <row r="128" spans="1:5" ht="10.95" customHeight="1" x14ac:dyDescent="0.25">
      <c r="A128" t="s">
        <v>19447</v>
      </c>
      <c r="B128" s="9">
        <v>109</v>
      </c>
      <c r="C128" s="8" t="s">
        <v>12412</v>
      </c>
      <c r="D128" s="8" t="s">
        <v>11994</v>
      </c>
      <c r="E128" s="9">
        <v>1897</v>
      </c>
    </row>
    <row r="129" spans="1:5" ht="10.95" customHeight="1" x14ac:dyDescent="0.25">
      <c r="A129" t="s">
        <v>19448</v>
      </c>
      <c r="B129" s="9">
        <v>9</v>
      </c>
      <c r="C129" s="8" t="s">
        <v>12412</v>
      </c>
      <c r="D129" s="8" t="s">
        <v>11994</v>
      </c>
      <c r="E129" s="9">
        <v>1943</v>
      </c>
    </row>
    <row r="130" spans="1:5" ht="10.95" customHeight="1" x14ac:dyDescent="0.25">
      <c r="A130" t="s">
        <v>19449</v>
      </c>
      <c r="B130" s="9">
        <v>307</v>
      </c>
      <c r="C130" s="8" t="s">
        <v>12987</v>
      </c>
      <c r="D130" s="8" t="s">
        <v>12988</v>
      </c>
      <c r="E130" s="9">
        <v>1966</v>
      </c>
    </row>
    <row r="131" spans="1:5" ht="10.95" customHeight="1" x14ac:dyDescent="0.25">
      <c r="A131" t="s">
        <v>19450</v>
      </c>
      <c r="B131" s="9">
        <v>316</v>
      </c>
      <c r="C131" s="8" t="s">
        <v>12989</v>
      </c>
      <c r="D131" s="8" t="s">
        <v>12988</v>
      </c>
      <c r="E131" s="9">
        <v>1973</v>
      </c>
    </row>
    <row r="132" spans="1:5" ht="10.95" customHeight="1" x14ac:dyDescent="0.25">
      <c r="A132" t="s">
        <v>19451</v>
      </c>
      <c r="B132" s="9">
        <v>21</v>
      </c>
      <c r="C132" s="8" t="s">
        <v>12412</v>
      </c>
      <c r="D132" s="8" t="s">
        <v>11994</v>
      </c>
      <c r="E132" s="9">
        <v>1943</v>
      </c>
    </row>
    <row r="133" spans="1:5" ht="10.95" customHeight="1" x14ac:dyDescent="0.25">
      <c r="A133" t="s">
        <v>19921</v>
      </c>
      <c r="B133" s="9">
        <v>33</v>
      </c>
      <c r="C133" s="8" t="s">
        <v>12014</v>
      </c>
      <c r="D133" s="8" t="s">
        <v>11994</v>
      </c>
      <c r="E133" s="9">
        <v>1951</v>
      </c>
    </row>
    <row r="134" spans="1:5" ht="10.95" customHeight="1" x14ac:dyDescent="0.25">
      <c r="A134" t="s">
        <v>19922</v>
      </c>
      <c r="B134" s="9">
        <v>16</v>
      </c>
      <c r="C134" s="8" t="s">
        <v>13030</v>
      </c>
      <c r="D134" s="8" t="s">
        <v>12965</v>
      </c>
      <c r="E134" s="9">
        <v>1945</v>
      </c>
    </row>
    <row r="135" spans="1:5" ht="10.95" customHeight="1" x14ac:dyDescent="0.25">
      <c r="A135" t="s">
        <v>19923</v>
      </c>
      <c r="B135" s="9">
        <v>22</v>
      </c>
      <c r="C135" s="8" t="s">
        <v>12051</v>
      </c>
      <c r="D135" s="8" t="s">
        <v>11994</v>
      </c>
      <c r="E135" s="9">
        <v>1950</v>
      </c>
    </row>
    <row r="136" spans="1:5" ht="10.95" customHeight="1" x14ac:dyDescent="0.25">
      <c r="A136" t="s">
        <v>19924</v>
      </c>
      <c r="B136" s="9">
        <v>34</v>
      </c>
      <c r="C136" s="8" t="s">
        <v>12030</v>
      </c>
      <c r="D136" s="8" t="s">
        <v>11994</v>
      </c>
      <c r="E136" s="9">
        <v>1951</v>
      </c>
    </row>
    <row r="137" spans="1:5" ht="10.95" customHeight="1" x14ac:dyDescent="0.25">
      <c r="A137" t="s">
        <v>19452</v>
      </c>
      <c r="B137" s="9">
        <v>33</v>
      </c>
      <c r="C137" s="8" t="s">
        <v>13028</v>
      </c>
      <c r="D137" s="8" t="s">
        <v>12988</v>
      </c>
      <c r="E137" s="9">
        <v>1884</v>
      </c>
    </row>
    <row r="138" spans="1:5" ht="10.95" customHeight="1" x14ac:dyDescent="0.25">
      <c r="A138" t="s">
        <v>19453</v>
      </c>
      <c r="B138" s="9">
        <v>32</v>
      </c>
      <c r="C138" s="8" t="s">
        <v>12967</v>
      </c>
      <c r="D138" s="8" t="s">
        <v>12466</v>
      </c>
      <c r="E138" s="9">
        <v>1901</v>
      </c>
    </row>
    <row r="139" spans="1:5" ht="10.95" customHeight="1" x14ac:dyDescent="0.25">
      <c r="A139" t="s">
        <v>19454</v>
      </c>
      <c r="B139" s="9">
        <v>25</v>
      </c>
      <c r="C139" s="8" t="s">
        <v>14349</v>
      </c>
      <c r="D139" s="8" t="s">
        <v>12965</v>
      </c>
      <c r="E139" s="9">
        <v>1917</v>
      </c>
    </row>
    <row r="140" spans="1:5" ht="10.95" customHeight="1" x14ac:dyDescent="0.25">
      <c r="A140" t="s">
        <v>14329</v>
      </c>
      <c r="B140" s="9">
        <v>29</v>
      </c>
      <c r="C140" s="8" t="s">
        <v>13320</v>
      </c>
      <c r="D140" s="8" t="s">
        <v>12965</v>
      </c>
      <c r="E140" s="9">
        <v>1915</v>
      </c>
    </row>
    <row r="141" spans="1:5" ht="10.95" customHeight="1" x14ac:dyDescent="0.25">
      <c r="A141" t="s">
        <v>19455</v>
      </c>
      <c r="B141" s="9">
        <v>7</v>
      </c>
      <c r="C141" s="8" t="s">
        <v>14349</v>
      </c>
      <c r="D141" s="8" t="s">
        <v>12965</v>
      </c>
      <c r="E141" s="9">
        <v>1919</v>
      </c>
    </row>
    <row r="142" spans="1:5" ht="10.95" customHeight="1" x14ac:dyDescent="0.25">
      <c r="A142" t="s">
        <v>19456</v>
      </c>
      <c r="B142" s="9">
        <v>59</v>
      </c>
      <c r="C142" s="8" t="s">
        <v>14356</v>
      </c>
      <c r="D142" s="8" t="s">
        <v>12965</v>
      </c>
      <c r="E142" s="9">
        <v>1927</v>
      </c>
    </row>
    <row r="143" spans="1:5" ht="10.95" customHeight="1" x14ac:dyDescent="0.25">
      <c r="A143" t="s">
        <v>19457</v>
      </c>
      <c r="B143" s="9">
        <v>27</v>
      </c>
      <c r="C143" s="8" t="s">
        <v>12964</v>
      </c>
      <c r="D143" s="8" t="s">
        <v>12965</v>
      </c>
      <c r="E143" s="9">
        <v>1922</v>
      </c>
    </row>
    <row r="144" spans="1:5" ht="10.95" customHeight="1" x14ac:dyDescent="0.25">
      <c r="A144" t="s">
        <v>19458</v>
      </c>
      <c r="B144" s="9">
        <v>40</v>
      </c>
      <c r="C144" s="8" t="s">
        <v>12004</v>
      </c>
      <c r="D144" s="8" t="s">
        <v>11994</v>
      </c>
      <c r="E144" s="9">
        <v>1937</v>
      </c>
    </row>
    <row r="145" spans="1:5" ht="10.95" customHeight="1" x14ac:dyDescent="0.25">
      <c r="A145" t="s">
        <v>19459</v>
      </c>
      <c r="B145" s="9">
        <v>47</v>
      </c>
      <c r="C145" s="8" t="s">
        <v>12031</v>
      </c>
      <c r="D145" s="8" t="s">
        <v>11994</v>
      </c>
      <c r="E145" s="9">
        <v>1895</v>
      </c>
    </row>
    <row r="146" spans="1:5" ht="10.95" customHeight="1" x14ac:dyDescent="0.25">
      <c r="A146" t="s">
        <v>19460</v>
      </c>
      <c r="B146" s="9">
        <v>129</v>
      </c>
      <c r="C146" s="8" t="s">
        <v>12004</v>
      </c>
      <c r="D146" s="8" t="s">
        <v>11994</v>
      </c>
      <c r="E146" s="9">
        <v>1956</v>
      </c>
    </row>
    <row r="147" spans="1:5" ht="10.95" customHeight="1" x14ac:dyDescent="0.25">
      <c r="A147" t="s">
        <v>19461</v>
      </c>
      <c r="B147" s="9">
        <v>64</v>
      </c>
      <c r="C147" s="8" t="s">
        <v>12004</v>
      </c>
      <c r="D147" s="8" t="s">
        <v>11994</v>
      </c>
      <c r="E147" s="9">
        <v>1956</v>
      </c>
    </row>
    <row r="148" spans="1:5" ht="10.95" customHeight="1" x14ac:dyDescent="0.25">
      <c r="A148" t="s">
        <v>19462</v>
      </c>
      <c r="B148" s="9">
        <v>65</v>
      </c>
      <c r="C148" s="8" t="s">
        <v>12969</v>
      </c>
      <c r="D148" s="8" t="s">
        <v>12533</v>
      </c>
      <c r="E148" s="9">
        <v>1921</v>
      </c>
    </row>
    <row r="149" spans="1:5" ht="10.95" customHeight="1" x14ac:dyDescent="0.25">
      <c r="A149" t="s">
        <v>19463</v>
      </c>
      <c r="B149" s="9">
        <v>159</v>
      </c>
      <c r="C149" s="8" t="s">
        <v>12462</v>
      </c>
      <c r="D149" s="8" t="s">
        <v>11994</v>
      </c>
      <c r="E149" s="9">
        <v>1917</v>
      </c>
    </row>
    <row r="150" spans="1:5" ht="10.95" customHeight="1" x14ac:dyDescent="0.25">
      <c r="A150" t="s">
        <v>19464</v>
      </c>
      <c r="B150" s="9">
        <v>307</v>
      </c>
      <c r="C150" s="8" t="s">
        <v>12985</v>
      </c>
      <c r="D150" s="8" t="s">
        <v>12965</v>
      </c>
      <c r="E150" s="9">
        <v>1937</v>
      </c>
    </row>
    <row r="151" spans="1:5" ht="10.95" customHeight="1" x14ac:dyDescent="0.25">
      <c r="A151" t="s">
        <v>19465</v>
      </c>
      <c r="B151" s="9">
        <v>112</v>
      </c>
      <c r="C151" s="8" t="s">
        <v>12004</v>
      </c>
      <c r="D151" s="8" t="s">
        <v>11994</v>
      </c>
      <c r="E151" s="9">
        <v>1957</v>
      </c>
    </row>
    <row r="152" spans="1:5" ht="10.95" customHeight="1" x14ac:dyDescent="0.25">
      <c r="A152" t="s">
        <v>19466</v>
      </c>
      <c r="B152" s="9">
        <v>14</v>
      </c>
      <c r="C152" s="8" t="s">
        <v>13099</v>
      </c>
      <c r="D152" s="8" t="s">
        <v>12988</v>
      </c>
      <c r="E152" s="9">
        <v>1862</v>
      </c>
    </row>
    <row r="153" spans="1:5" ht="10.95" customHeight="1" x14ac:dyDescent="0.25">
      <c r="A153" t="s">
        <v>19467</v>
      </c>
      <c r="B153" s="9">
        <v>4</v>
      </c>
      <c r="C153" s="8" t="s">
        <v>12668</v>
      </c>
      <c r="D153" s="8" t="s">
        <v>12533</v>
      </c>
      <c r="E153" s="9">
        <v>1916</v>
      </c>
    </row>
    <row r="154" spans="1:5" ht="10.95" customHeight="1" x14ac:dyDescent="0.25">
      <c r="A154" t="s">
        <v>19468</v>
      </c>
      <c r="B154" s="9">
        <v>2</v>
      </c>
      <c r="C154" s="8" t="s">
        <v>12885</v>
      </c>
      <c r="D154" s="8" t="s">
        <v>12533</v>
      </c>
      <c r="E154" s="9">
        <v>1920</v>
      </c>
    </row>
    <row r="155" spans="1:5" ht="10.95" customHeight="1" x14ac:dyDescent="0.25">
      <c r="A155" t="s">
        <v>5624</v>
      </c>
      <c r="B155" s="9">
        <v>301</v>
      </c>
      <c r="C155" s="8" t="s">
        <v>13276</v>
      </c>
      <c r="D155" s="8" t="s">
        <v>12965</v>
      </c>
      <c r="E155" s="9">
        <v>1989</v>
      </c>
    </row>
    <row r="156" spans="1:5" ht="10.95" customHeight="1" x14ac:dyDescent="0.25">
      <c r="A156" t="s">
        <v>19469</v>
      </c>
      <c r="B156" s="9">
        <v>26</v>
      </c>
      <c r="C156" s="8" t="s">
        <v>12021</v>
      </c>
      <c r="D156" s="8" t="s">
        <v>12533</v>
      </c>
      <c r="E156" s="9">
        <v>1932</v>
      </c>
    </row>
    <row r="157" spans="1:5" ht="10.95" customHeight="1" x14ac:dyDescent="0.25">
      <c r="A157" t="s">
        <v>19470</v>
      </c>
      <c r="B157" s="9">
        <v>13</v>
      </c>
      <c r="C157" s="8" t="s">
        <v>12003</v>
      </c>
      <c r="D157" s="8" t="s">
        <v>11994</v>
      </c>
      <c r="E157" s="9">
        <v>1915</v>
      </c>
    </row>
    <row r="158" spans="1:5" ht="10.95" customHeight="1" x14ac:dyDescent="0.25">
      <c r="A158" t="s">
        <v>19471</v>
      </c>
      <c r="B158" s="9">
        <v>16</v>
      </c>
      <c r="C158" s="8" t="s">
        <v>12003</v>
      </c>
      <c r="D158" s="8" t="s">
        <v>11994</v>
      </c>
      <c r="E158" s="9">
        <v>1961</v>
      </c>
    </row>
    <row r="159" spans="1:5" ht="10.95" customHeight="1" x14ac:dyDescent="0.25">
      <c r="A159" t="s">
        <v>19472</v>
      </c>
      <c r="B159" s="9">
        <v>17</v>
      </c>
      <c r="C159" s="8" t="s">
        <v>3186</v>
      </c>
      <c r="D159" s="8" t="s">
        <v>12533</v>
      </c>
      <c r="E159" s="9">
        <v>1944</v>
      </c>
    </row>
    <row r="160" spans="1:5" ht="10.95" customHeight="1" x14ac:dyDescent="0.25">
      <c r="A160" t="s">
        <v>19473</v>
      </c>
      <c r="B160" s="9">
        <v>196</v>
      </c>
      <c r="C160" s="8" t="s">
        <v>2378</v>
      </c>
      <c r="D160" s="8" t="s">
        <v>12986</v>
      </c>
      <c r="E160" s="9">
        <v>1978</v>
      </c>
    </row>
    <row r="161" spans="1:5" ht="10.95" customHeight="1" x14ac:dyDescent="0.25">
      <c r="A161" t="s">
        <v>19474</v>
      </c>
      <c r="B161" s="9">
        <v>1948</v>
      </c>
      <c r="C161" s="8" t="s">
        <v>12004</v>
      </c>
      <c r="D161" s="8" t="s">
        <v>11994</v>
      </c>
      <c r="E161" s="9">
        <v>1948</v>
      </c>
    </row>
    <row r="162" spans="1:5" ht="10.95" customHeight="1" x14ac:dyDescent="0.25">
      <c r="A162" t="s">
        <v>19475</v>
      </c>
      <c r="B162" s="9">
        <v>109</v>
      </c>
      <c r="C162" s="8" t="s">
        <v>12052</v>
      </c>
      <c r="D162" s="8" t="s">
        <v>11994</v>
      </c>
      <c r="E162" s="9">
        <v>1902</v>
      </c>
    </row>
    <row r="163" spans="1:5" ht="10.95" customHeight="1" x14ac:dyDescent="0.25">
      <c r="A163" t="s">
        <v>19476</v>
      </c>
      <c r="B163" s="9">
        <v>7</v>
      </c>
      <c r="C163" s="8" t="s">
        <v>2304</v>
      </c>
      <c r="D163" s="8" t="s">
        <v>12533</v>
      </c>
      <c r="E163" s="9">
        <v>1875</v>
      </c>
    </row>
    <row r="164" spans="1:5" ht="10.95" customHeight="1" x14ac:dyDescent="0.25">
      <c r="A164" t="s">
        <v>19477</v>
      </c>
      <c r="B164" s="9">
        <v>20</v>
      </c>
      <c r="C164" s="8" t="s">
        <v>12887</v>
      </c>
      <c r="D164" s="8" t="s">
        <v>12533</v>
      </c>
      <c r="E164" s="9">
        <v>1920</v>
      </c>
    </row>
    <row r="165" spans="1:5" ht="10.95" customHeight="1" x14ac:dyDescent="0.25">
      <c r="A165" t="s">
        <v>19478</v>
      </c>
      <c r="B165" s="9">
        <v>13</v>
      </c>
      <c r="C165" s="8" t="s">
        <v>14155</v>
      </c>
      <c r="D165" s="8" t="s">
        <v>12988</v>
      </c>
      <c r="E165" s="9">
        <v>1903</v>
      </c>
    </row>
    <row r="166" spans="1:5" ht="10.95" customHeight="1" x14ac:dyDescent="0.25">
      <c r="A166" t="s">
        <v>19479</v>
      </c>
      <c r="B166" s="9">
        <v>26</v>
      </c>
      <c r="C166" s="8" t="s">
        <v>12021</v>
      </c>
      <c r="D166" s="8" t="s">
        <v>12533</v>
      </c>
      <c r="E166" s="9">
        <v>1932</v>
      </c>
    </row>
    <row r="167" spans="1:5" ht="10.95" customHeight="1" x14ac:dyDescent="0.25">
      <c r="A167" t="s">
        <v>19480</v>
      </c>
      <c r="B167" s="9">
        <v>39</v>
      </c>
      <c r="C167" s="8" t="s">
        <v>12021</v>
      </c>
      <c r="D167" s="8" t="s">
        <v>12533</v>
      </c>
      <c r="E167" s="9">
        <v>1932</v>
      </c>
    </row>
    <row r="168" spans="1:5" ht="10.95" customHeight="1" x14ac:dyDescent="0.25">
      <c r="A168" t="s">
        <v>19481</v>
      </c>
      <c r="B168" s="9">
        <v>23</v>
      </c>
      <c r="C168" s="8" t="s">
        <v>12546</v>
      </c>
      <c r="D168" s="8" t="s">
        <v>12533</v>
      </c>
      <c r="E168" s="9">
        <v>1915</v>
      </c>
    </row>
    <row r="169" spans="1:5" ht="10.95" customHeight="1" x14ac:dyDescent="0.25">
      <c r="A169" t="s">
        <v>19482</v>
      </c>
      <c r="B169" s="9">
        <v>185</v>
      </c>
      <c r="C169" s="8" t="s">
        <v>12964</v>
      </c>
      <c r="D169" s="8" t="s">
        <v>12965</v>
      </c>
      <c r="E169" s="9">
        <v>1950</v>
      </c>
    </row>
    <row r="170" spans="1:5" ht="10.95" customHeight="1" x14ac:dyDescent="0.25">
      <c r="A170" t="s">
        <v>19483</v>
      </c>
      <c r="B170" s="9">
        <v>48</v>
      </c>
      <c r="C170" s="8" t="s">
        <v>13219</v>
      </c>
      <c r="D170" s="8" t="s">
        <v>12533</v>
      </c>
      <c r="E170" s="9">
        <v>1922</v>
      </c>
    </row>
    <row r="171" spans="1:5" ht="10.95" customHeight="1" x14ac:dyDescent="0.25">
      <c r="A171" t="s">
        <v>19484</v>
      </c>
      <c r="B171" s="9">
        <v>501</v>
      </c>
      <c r="C171" s="8" t="s">
        <v>14740</v>
      </c>
      <c r="D171" s="8" t="s">
        <v>12965</v>
      </c>
      <c r="E171" s="9">
        <v>1972</v>
      </c>
    </row>
    <row r="172" spans="1:5" ht="10.95" customHeight="1" x14ac:dyDescent="0.25">
      <c r="A172" t="s">
        <v>19485</v>
      </c>
      <c r="B172" s="9">
        <v>108</v>
      </c>
      <c r="C172" s="8" t="s">
        <v>13320</v>
      </c>
      <c r="D172" s="8" t="s">
        <v>12965</v>
      </c>
      <c r="E172" s="9">
        <v>1947</v>
      </c>
    </row>
    <row r="173" spans="1:5" ht="10.95" customHeight="1" x14ac:dyDescent="0.25">
      <c r="A173" t="s">
        <v>19486</v>
      </c>
      <c r="B173" s="9">
        <v>15</v>
      </c>
      <c r="C173" s="8" t="s">
        <v>12964</v>
      </c>
      <c r="D173" s="8" t="s">
        <v>12965</v>
      </c>
      <c r="E173" s="9">
        <v>1896</v>
      </c>
    </row>
    <row r="174" spans="1:5" ht="10.95" customHeight="1" x14ac:dyDescent="0.25">
      <c r="A174" t="s">
        <v>19487</v>
      </c>
      <c r="B174" s="9">
        <v>5</v>
      </c>
      <c r="C174" s="8" t="s">
        <v>12885</v>
      </c>
      <c r="D174" s="8" t="s">
        <v>12533</v>
      </c>
      <c r="E174" s="9">
        <v>1919</v>
      </c>
    </row>
    <row r="175" spans="1:5" ht="10.95" customHeight="1" x14ac:dyDescent="0.25">
      <c r="A175" t="s">
        <v>19488</v>
      </c>
      <c r="B175" s="9">
        <v>12</v>
      </c>
      <c r="C175" s="8" t="s">
        <v>1150</v>
      </c>
      <c r="D175" s="8" t="s">
        <v>12988</v>
      </c>
      <c r="E175" s="9">
        <v>1883</v>
      </c>
    </row>
    <row r="176" spans="1:5" ht="10.95" customHeight="1" x14ac:dyDescent="0.25">
      <c r="A176" t="s">
        <v>19489</v>
      </c>
      <c r="B176" s="9">
        <v>22</v>
      </c>
      <c r="C176" s="8" t="s">
        <v>12546</v>
      </c>
      <c r="D176" s="8" t="s">
        <v>12533</v>
      </c>
      <c r="E176" s="9">
        <v>1914</v>
      </c>
    </row>
    <row r="177" spans="1:5" ht="10.95" customHeight="1" x14ac:dyDescent="0.25">
      <c r="A177" t="s">
        <v>19490</v>
      </c>
      <c r="B177" s="9">
        <v>33</v>
      </c>
      <c r="C177" s="8" t="s">
        <v>12964</v>
      </c>
      <c r="D177" s="8" t="s">
        <v>12965</v>
      </c>
      <c r="E177" s="9">
        <v>1921</v>
      </c>
    </row>
    <row r="178" spans="1:5" ht="10.95" customHeight="1" x14ac:dyDescent="0.25">
      <c r="A178" t="s">
        <v>19491</v>
      </c>
      <c r="B178" s="9">
        <v>1236</v>
      </c>
      <c r="C178" s="8" t="s">
        <v>12964</v>
      </c>
      <c r="D178" s="8" t="s">
        <v>12965</v>
      </c>
      <c r="E178" s="9">
        <v>1949</v>
      </c>
    </row>
    <row r="179" spans="1:5" ht="10.95" customHeight="1" x14ac:dyDescent="0.25">
      <c r="A179" t="s">
        <v>19492</v>
      </c>
      <c r="B179" s="9">
        <v>11</v>
      </c>
      <c r="C179" s="8" t="s">
        <v>12964</v>
      </c>
      <c r="D179" s="8" t="s">
        <v>12965</v>
      </c>
      <c r="E179" s="9">
        <v>1911</v>
      </c>
    </row>
    <row r="180" spans="1:5" ht="10.95" customHeight="1" x14ac:dyDescent="0.25">
      <c r="A180" t="s">
        <v>19493</v>
      </c>
      <c r="B180" s="9">
        <v>15</v>
      </c>
      <c r="C180" s="8" t="s">
        <v>12964</v>
      </c>
      <c r="D180" s="8" t="s">
        <v>12965</v>
      </c>
      <c r="E180" s="9">
        <v>1895</v>
      </c>
    </row>
    <row r="181" spans="1:5" ht="10.95" customHeight="1" x14ac:dyDescent="0.25">
      <c r="A181" t="s">
        <v>19494</v>
      </c>
      <c r="B181" s="9">
        <v>1</v>
      </c>
      <c r="C181" s="8" t="s">
        <v>12021</v>
      </c>
      <c r="D181" s="8" t="s">
        <v>12533</v>
      </c>
      <c r="E181" s="9">
        <v>1913</v>
      </c>
    </row>
    <row r="182" spans="1:5" ht="10.95" customHeight="1" x14ac:dyDescent="0.25">
      <c r="A182" t="s">
        <v>19495</v>
      </c>
      <c r="B182" s="9">
        <v>8</v>
      </c>
      <c r="C182" s="8" t="s">
        <v>12964</v>
      </c>
      <c r="D182" s="8" t="s">
        <v>12965</v>
      </c>
      <c r="E182" s="9">
        <v>1894</v>
      </c>
    </row>
    <row r="183" spans="1:5" ht="10.95" customHeight="1" x14ac:dyDescent="0.25">
      <c r="A183" t="s">
        <v>19496</v>
      </c>
      <c r="B183" s="9">
        <v>46</v>
      </c>
      <c r="C183" s="8" t="s">
        <v>12969</v>
      </c>
      <c r="D183" s="8" t="s">
        <v>12533</v>
      </c>
      <c r="E183" s="9">
        <v>1919</v>
      </c>
    </row>
    <row r="184" spans="1:5" ht="10.95" customHeight="1" x14ac:dyDescent="0.25">
      <c r="A184" t="s">
        <v>19497</v>
      </c>
      <c r="B184" s="9">
        <v>264</v>
      </c>
      <c r="C184" s="8" t="s">
        <v>12052</v>
      </c>
      <c r="D184" s="8" t="s">
        <v>11994</v>
      </c>
      <c r="E184" s="9">
        <v>1994</v>
      </c>
    </row>
    <row r="185" spans="1:5" ht="10.95" customHeight="1" x14ac:dyDescent="0.25">
      <c r="A185" t="s">
        <v>19498</v>
      </c>
      <c r="B185" s="9">
        <v>7</v>
      </c>
      <c r="C185" s="8" t="s">
        <v>14835</v>
      </c>
      <c r="D185" s="8" t="s">
        <v>12965</v>
      </c>
      <c r="E185" s="9">
        <v>1888</v>
      </c>
    </row>
    <row r="186" spans="1:5" ht="10.95" customHeight="1" x14ac:dyDescent="0.25">
      <c r="A186" t="s">
        <v>19499</v>
      </c>
      <c r="B186" s="9">
        <v>2</v>
      </c>
      <c r="C186" s="8" t="s">
        <v>13099</v>
      </c>
      <c r="D186" s="8" t="s">
        <v>12533</v>
      </c>
      <c r="E186" s="9">
        <v>1858</v>
      </c>
    </row>
    <row r="187" spans="1:5" ht="10.95" customHeight="1" x14ac:dyDescent="0.25">
      <c r="A187" t="s">
        <v>19500</v>
      </c>
      <c r="B187" s="9">
        <v>12</v>
      </c>
      <c r="C187" s="8" t="s">
        <v>13099</v>
      </c>
      <c r="D187" s="8" t="s">
        <v>12533</v>
      </c>
      <c r="E187" s="9">
        <v>1860</v>
      </c>
    </row>
    <row r="188" spans="1:5" ht="10.95" customHeight="1" x14ac:dyDescent="0.25">
      <c r="A188" t="s">
        <v>19501</v>
      </c>
      <c r="B188" s="9">
        <v>26</v>
      </c>
      <c r="C188" s="8" t="s">
        <v>12021</v>
      </c>
      <c r="D188" s="8" t="s">
        <v>12533</v>
      </c>
      <c r="E188" s="9">
        <v>1932</v>
      </c>
    </row>
    <row r="189" spans="1:5" ht="10.95" customHeight="1" x14ac:dyDescent="0.25">
      <c r="A189" t="s">
        <v>19502</v>
      </c>
      <c r="B189" s="9">
        <v>71</v>
      </c>
      <c r="C189" s="8" t="s">
        <v>12021</v>
      </c>
      <c r="D189" s="8" t="s">
        <v>12533</v>
      </c>
      <c r="E189" s="9">
        <v>1909</v>
      </c>
    </row>
    <row r="190" spans="1:5" ht="10.95" customHeight="1" x14ac:dyDescent="0.25">
      <c r="A190" t="s">
        <v>19503</v>
      </c>
      <c r="B190" s="9">
        <v>13</v>
      </c>
      <c r="C190" s="8" t="s">
        <v>12657</v>
      </c>
      <c r="D190" s="8" t="s">
        <v>12533</v>
      </c>
      <c r="E190" s="9">
        <v>1994</v>
      </c>
    </row>
    <row r="191" spans="1:5" ht="10.95" customHeight="1" x14ac:dyDescent="0.25">
      <c r="A191" t="s">
        <v>19504</v>
      </c>
      <c r="B191" s="9">
        <v>551</v>
      </c>
      <c r="C191" s="8" t="s">
        <v>12657</v>
      </c>
      <c r="D191" s="8" t="s">
        <v>12533</v>
      </c>
      <c r="E191" s="9">
        <v>2020</v>
      </c>
    </row>
    <row r="192" spans="1:5" ht="10.95" customHeight="1" x14ac:dyDescent="0.25">
      <c r="A192" t="s">
        <v>19505</v>
      </c>
      <c r="B192" s="9">
        <v>15</v>
      </c>
      <c r="C192" s="8" t="s">
        <v>13711</v>
      </c>
      <c r="D192" s="8" t="s">
        <v>12988</v>
      </c>
      <c r="E192" s="9">
        <v>1905</v>
      </c>
    </row>
    <row r="193" spans="1:5" ht="10.95" customHeight="1" x14ac:dyDescent="0.25">
      <c r="A193" t="s">
        <v>19506</v>
      </c>
      <c r="B193" s="9">
        <v>54</v>
      </c>
      <c r="C193" s="8" t="s">
        <v>13711</v>
      </c>
      <c r="D193" s="8" t="s">
        <v>12988</v>
      </c>
      <c r="E193" s="9">
        <v>1904</v>
      </c>
    </row>
    <row r="194" spans="1:5" ht="10.95" customHeight="1" x14ac:dyDescent="0.25">
      <c r="A194" t="s">
        <v>19507</v>
      </c>
      <c r="B194" s="9">
        <v>13</v>
      </c>
      <c r="C194" s="8" t="s">
        <v>12030</v>
      </c>
      <c r="D194" s="8" t="s">
        <v>11994</v>
      </c>
      <c r="E194" s="9">
        <v>1950</v>
      </c>
    </row>
    <row r="195" spans="1:5" ht="10.95" customHeight="1" x14ac:dyDescent="0.25">
      <c r="A195" t="s">
        <v>12690</v>
      </c>
      <c r="B195" s="9">
        <v>1112</v>
      </c>
      <c r="C195" s="8" t="s">
        <v>12686</v>
      </c>
      <c r="D195" s="8" t="s">
        <v>12533</v>
      </c>
      <c r="E195" s="9">
        <v>2020</v>
      </c>
    </row>
    <row r="196" spans="1:5" ht="10.95" customHeight="1" x14ac:dyDescent="0.25">
      <c r="A196" t="s">
        <v>19508</v>
      </c>
      <c r="B196" s="9">
        <v>5</v>
      </c>
      <c r="C196" s="8" t="s">
        <v>12672</v>
      </c>
      <c r="D196" s="8" t="s">
        <v>12533</v>
      </c>
      <c r="E196" s="9">
        <v>1944</v>
      </c>
    </row>
    <row r="197" spans="1:5" ht="10.95" customHeight="1" x14ac:dyDescent="0.25">
      <c r="A197" t="s">
        <v>19509</v>
      </c>
      <c r="B197" s="9">
        <v>8</v>
      </c>
      <c r="C197" s="8" t="s">
        <v>12885</v>
      </c>
      <c r="D197" s="8" t="s">
        <v>12533</v>
      </c>
      <c r="E197" s="9">
        <v>1920</v>
      </c>
    </row>
    <row r="198" spans="1:5" ht="10.95" customHeight="1" x14ac:dyDescent="0.25">
      <c r="A198" t="s">
        <v>19510</v>
      </c>
      <c r="B198" s="9">
        <v>63</v>
      </c>
      <c r="C198" s="8" t="s">
        <v>12698</v>
      </c>
      <c r="D198" s="8" t="s">
        <v>12699</v>
      </c>
      <c r="E198" s="9">
        <v>1915</v>
      </c>
    </row>
    <row r="199" spans="1:5" ht="10.95" customHeight="1" x14ac:dyDescent="0.25">
      <c r="A199" t="s">
        <v>19511</v>
      </c>
      <c r="B199" s="9">
        <v>305</v>
      </c>
      <c r="C199" s="8" t="s">
        <v>12961</v>
      </c>
      <c r="D199" s="8" t="s">
        <v>12533</v>
      </c>
      <c r="E199" s="9">
        <v>1939</v>
      </c>
    </row>
    <row r="200" spans="1:5" ht="10.95" customHeight="1" x14ac:dyDescent="0.25">
      <c r="A200" t="s">
        <v>19512</v>
      </c>
      <c r="B200" s="9">
        <v>118</v>
      </c>
      <c r="C200" s="8" t="s">
        <v>13162</v>
      </c>
      <c r="D200" s="8" t="s">
        <v>12533</v>
      </c>
      <c r="E200" s="9">
        <v>1920</v>
      </c>
    </row>
    <row r="201" spans="1:5" ht="10.95" customHeight="1" x14ac:dyDescent="0.25">
      <c r="A201" t="s">
        <v>19513</v>
      </c>
      <c r="B201" s="9">
        <v>22</v>
      </c>
      <c r="C201" s="8" t="s">
        <v>12021</v>
      </c>
      <c r="D201" s="8" t="s">
        <v>12533</v>
      </c>
      <c r="E201" s="9">
        <v>1913</v>
      </c>
    </row>
    <row r="202" spans="1:5" ht="10.95" customHeight="1" x14ac:dyDescent="0.25">
      <c r="A202" t="s">
        <v>19514</v>
      </c>
      <c r="B202" s="9">
        <v>14</v>
      </c>
      <c r="C202" s="8" t="s">
        <v>12885</v>
      </c>
      <c r="D202" s="8" t="s">
        <v>12533</v>
      </c>
      <c r="E202" s="9">
        <v>1919</v>
      </c>
    </row>
    <row r="203" spans="1:5" ht="10.95" customHeight="1" x14ac:dyDescent="0.25">
      <c r="A203" t="s">
        <v>19515</v>
      </c>
      <c r="B203" s="9">
        <v>2</v>
      </c>
      <c r="C203" s="8" t="s">
        <v>12546</v>
      </c>
      <c r="D203" s="8" t="s">
        <v>12533</v>
      </c>
      <c r="E203" s="9">
        <v>1913</v>
      </c>
    </row>
    <row r="204" spans="1:5" ht="10.95" customHeight="1" x14ac:dyDescent="0.25">
      <c r="A204" t="s">
        <v>19516</v>
      </c>
      <c r="B204" s="9">
        <v>50</v>
      </c>
      <c r="C204" s="8" t="s">
        <v>12031</v>
      </c>
      <c r="D204" s="8" t="s">
        <v>11994</v>
      </c>
      <c r="E204" s="9">
        <v>1894</v>
      </c>
    </row>
    <row r="205" spans="1:5" ht="10.95" customHeight="1" x14ac:dyDescent="0.25">
      <c r="A205" t="s">
        <v>19517</v>
      </c>
      <c r="B205" s="9">
        <v>2</v>
      </c>
      <c r="C205" s="8" t="s">
        <v>2126</v>
      </c>
      <c r="D205" s="8" t="s">
        <v>12533</v>
      </c>
      <c r="E205" s="9">
        <v>1945</v>
      </c>
    </row>
    <row r="206" spans="1:5" ht="10.95" customHeight="1" x14ac:dyDescent="0.25">
      <c r="A206" t="s">
        <v>19518</v>
      </c>
      <c r="B206" s="9">
        <v>4</v>
      </c>
      <c r="C206" s="8" t="s">
        <v>12669</v>
      </c>
      <c r="D206" s="8" t="s">
        <v>12533</v>
      </c>
      <c r="E206" s="9">
        <v>1916</v>
      </c>
    </row>
    <row r="207" spans="1:5" ht="10.95" customHeight="1" x14ac:dyDescent="0.25">
      <c r="A207" t="s">
        <v>19519</v>
      </c>
      <c r="B207" s="9">
        <v>10</v>
      </c>
      <c r="C207" s="8" t="s">
        <v>12021</v>
      </c>
      <c r="D207" s="8" t="s">
        <v>12533</v>
      </c>
      <c r="E207" s="9">
        <v>1947</v>
      </c>
    </row>
    <row r="208" spans="1:5" ht="10.95" customHeight="1" x14ac:dyDescent="0.25">
      <c r="A208" t="s">
        <v>19520</v>
      </c>
      <c r="B208" s="9">
        <v>8</v>
      </c>
      <c r="C208" s="8" t="s">
        <v>12885</v>
      </c>
      <c r="D208" s="8" t="s">
        <v>12533</v>
      </c>
      <c r="E208" s="9">
        <v>1918</v>
      </c>
    </row>
    <row r="209" spans="1:5" ht="10.95" customHeight="1" x14ac:dyDescent="0.25">
      <c r="A209" t="s">
        <v>19521</v>
      </c>
      <c r="B209" s="9">
        <v>433</v>
      </c>
      <c r="C209" s="8" t="s">
        <v>13096</v>
      </c>
      <c r="D209" s="8" t="s">
        <v>12965</v>
      </c>
      <c r="E209" s="9">
        <v>1972</v>
      </c>
    </row>
    <row r="210" spans="1:5" ht="10.95" customHeight="1" x14ac:dyDescent="0.25">
      <c r="A210" t="s">
        <v>19522</v>
      </c>
      <c r="B210" s="9">
        <v>79</v>
      </c>
      <c r="C210" s="8" t="s">
        <v>12412</v>
      </c>
      <c r="D210" s="8" t="s">
        <v>11994</v>
      </c>
      <c r="E210" s="9">
        <v>1921</v>
      </c>
    </row>
    <row r="211" spans="1:5" ht="10.95" customHeight="1" x14ac:dyDescent="0.25">
      <c r="A211" t="s">
        <v>19523</v>
      </c>
      <c r="B211" s="9">
        <v>108</v>
      </c>
      <c r="C211" s="8" t="s">
        <v>12964</v>
      </c>
      <c r="D211" s="8" t="s">
        <v>12965</v>
      </c>
      <c r="E211" s="9">
        <v>1949</v>
      </c>
    </row>
    <row r="212" spans="1:5" ht="10.95" customHeight="1" x14ac:dyDescent="0.25">
      <c r="A212" t="s">
        <v>19524</v>
      </c>
      <c r="B212" s="9">
        <v>28</v>
      </c>
      <c r="C212" s="8" t="s">
        <v>12671</v>
      </c>
      <c r="D212" s="8" t="s">
        <v>12533</v>
      </c>
      <c r="E212" s="9">
        <v>1884</v>
      </c>
    </row>
    <row r="213" spans="1:5" ht="10.95" customHeight="1" x14ac:dyDescent="0.25">
      <c r="A213" t="s">
        <v>19525</v>
      </c>
      <c r="B213" s="9">
        <v>65</v>
      </c>
      <c r="C213" s="8" t="s">
        <v>12585</v>
      </c>
      <c r="D213" s="8" t="s">
        <v>12533</v>
      </c>
      <c r="E213" s="9">
        <v>1920</v>
      </c>
    </row>
    <row r="214" spans="1:5" ht="10.95" customHeight="1" x14ac:dyDescent="0.25">
      <c r="A214" t="s">
        <v>19526</v>
      </c>
      <c r="B214" s="9">
        <v>19</v>
      </c>
      <c r="C214" s="8" t="s">
        <v>12013</v>
      </c>
      <c r="D214" s="8" t="s">
        <v>11994</v>
      </c>
      <c r="E214" s="9">
        <v>1918</v>
      </c>
    </row>
    <row r="215" spans="1:5" ht="10.95" customHeight="1" x14ac:dyDescent="0.25">
      <c r="A215" t="s">
        <v>19527</v>
      </c>
      <c r="B215" s="9">
        <v>95</v>
      </c>
      <c r="C215" s="8" t="s">
        <v>12013</v>
      </c>
      <c r="D215" s="8" t="s">
        <v>11994</v>
      </c>
      <c r="E215" s="9">
        <v>1958</v>
      </c>
    </row>
    <row r="216" spans="1:5" ht="10.95" customHeight="1" x14ac:dyDescent="0.25">
      <c r="A216" t="s">
        <v>19528</v>
      </c>
      <c r="B216" s="9">
        <v>60</v>
      </c>
      <c r="C216" s="8" t="s">
        <v>12015</v>
      </c>
      <c r="D216" s="8" t="s">
        <v>11994</v>
      </c>
      <c r="E216" s="9">
        <v>1908</v>
      </c>
    </row>
    <row r="217" spans="1:5" ht="10.95" customHeight="1" x14ac:dyDescent="0.25">
      <c r="A217" t="s">
        <v>19529</v>
      </c>
      <c r="B217" s="9">
        <v>37</v>
      </c>
      <c r="C217" s="8" t="s">
        <v>14835</v>
      </c>
      <c r="D217" s="8" t="s">
        <v>12965</v>
      </c>
      <c r="E217" s="9">
        <v>1953</v>
      </c>
    </row>
    <row r="218" spans="1:5" ht="10.95" customHeight="1" x14ac:dyDescent="0.25">
      <c r="A218" t="s">
        <v>19530</v>
      </c>
      <c r="B218" s="9">
        <v>47</v>
      </c>
      <c r="C218" s="8" t="s">
        <v>12546</v>
      </c>
      <c r="D218" s="8" t="s">
        <v>12533</v>
      </c>
      <c r="E218" s="9">
        <v>1915</v>
      </c>
    </row>
    <row r="219" spans="1:5" ht="10.95" customHeight="1" x14ac:dyDescent="0.25">
      <c r="A219" t="s">
        <v>19531</v>
      </c>
      <c r="B219" s="9">
        <v>68</v>
      </c>
      <c r="C219" s="8" t="s">
        <v>12885</v>
      </c>
      <c r="D219" s="8" t="s">
        <v>12533</v>
      </c>
      <c r="E219" s="9">
        <v>1923</v>
      </c>
    </row>
    <row r="220" spans="1:5" ht="10.95" customHeight="1" x14ac:dyDescent="0.25">
      <c r="A220" t="s">
        <v>19532</v>
      </c>
      <c r="B220" s="9">
        <v>93</v>
      </c>
      <c r="C220" s="8" t="s">
        <v>13030</v>
      </c>
      <c r="D220" s="8" t="s">
        <v>12965</v>
      </c>
      <c r="E220" s="9">
        <v>1925</v>
      </c>
    </row>
    <row r="221" spans="1:5" ht="10.95" customHeight="1" x14ac:dyDescent="0.25">
      <c r="A221" t="s">
        <v>19533</v>
      </c>
      <c r="B221" s="9">
        <v>29</v>
      </c>
      <c r="C221" s="8" t="s">
        <v>12463</v>
      </c>
      <c r="D221" s="8" t="s">
        <v>12965</v>
      </c>
      <c r="E221" s="9">
        <v>1966</v>
      </c>
    </row>
    <row r="222" spans="1:5" ht="10.95" customHeight="1" x14ac:dyDescent="0.25">
      <c r="A222" t="s">
        <v>19534</v>
      </c>
      <c r="B222" s="9">
        <v>59</v>
      </c>
      <c r="C222" s="8" t="s">
        <v>12030</v>
      </c>
      <c r="D222" s="8" t="s">
        <v>11994</v>
      </c>
      <c r="E222" s="9">
        <v>1951</v>
      </c>
    </row>
    <row r="223" spans="1:5" ht="10.95" customHeight="1" x14ac:dyDescent="0.25">
      <c r="A223" t="s">
        <v>19535</v>
      </c>
      <c r="B223" s="9">
        <v>17</v>
      </c>
      <c r="C223" s="8" t="s">
        <v>2126</v>
      </c>
      <c r="D223" s="8" t="s">
        <v>12533</v>
      </c>
      <c r="E223" s="9">
        <v>1946</v>
      </c>
    </row>
    <row r="224" spans="1:5" ht="10.95" customHeight="1" x14ac:dyDescent="0.25">
      <c r="A224" t="s">
        <v>19536</v>
      </c>
      <c r="B224" s="9">
        <v>196</v>
      </c>
      <c r="C224" s="8" t="s">
        <v>12672</v>
      </c>
      <c r="D224" s="8" t="s">
        <v>12533</v>
      </c>
      <c r="E224" s="9">
        <v>1924</v>
      </c>
    </row>
    <row r="225" spans="1:5" ht="10.95" customHeight="1" x14ac:dyDescent="0.25">
      <c r="A225" t="s">
        <v>19537</v>
      </c>
      <c r="B225" s="9">
        <v>11</v>
      </c>
      <c r="C225" s="8" t="s">
        <v>12964</v>
      </c>
      <c r="D225" s="8" t="s">
        <v>12965</v>
      </c>
      <c r="E225" s="9">
        <v>1896</v>
      </c>
    </row>
    <row r="226" spans="1:5" ht="10.95" customHeight="1" x14ac:dyDescent="0.25">
      <c r="A226" t="s">
        <v>19538</v>
      </c>
      <c r="B226" s="9">
        <v>34</v>
      </c>
      <c r="C226" s="8" t="s">
        <v>14758</v>
      </c>
      <c r="D226" s="8" t="s">
        <v>12965</v>
      </c>
      <c r="E226" s="9">
        <v>1895</v>
      </c>
    </row>
    <row r="227" spans="1:5" ht="10.95" customHeight="1" x14ac:dyDescent="0.25">
      <c r="A227" t="s">
        <v>19539</v>
      </c>
      <c r="B227" s="9">
        <v>57</v>
      </c>
      <c r="C227" s="8" t="s">
        <v>2126</v>
      </c>
      <c r="D227" s="8" t="s">
        <v>12533</v>
      </c>
      <c r="E227" s="9">
        <v>1949</v>
      </c>
    </row>
    <row r="228" spans="1:5" ht="10.95" customHeight="1" x14ac:dyDescent="0.25">
      <c r="A228" t="s">
        <v>19540</v>
      </c>
      <c r="B228" s="9">
        <v>46</v>
      </c>
      <c r="C228" s="8" t="s">
        <v>11999</v>
      </c>
      <c r="D228" s="8" t="s">
        <v>11994</v>
      </c>
      <c r="E228" s="9">
        <v>1894</v>
      </c>
    </row>
    <row r="229" spans="1:5" ht="10.95" customHeight="1" x14ac:dyDescent="0.25">
      <c r="A229" t="s">
        <v>19541</v>
      </c>
      <c r="B229" s="9">
        <v>64</v>
      </c>
      <c r="C229" s="8" t="s">
        <v>12041</v>
      </c>
      <c r="D229" s="8" t="s">
        <v>11994</v>
      </c>
      <c r="E229" s="9">
        <v>1887</v>
      </c>
    </row>
    <row r="230" spans="1:5" ht="10.95" customHeight="1" x14ac:dyDescent="0.25">
      <c r="A230" t="s">
        <v>19542</v>
      </c>
      <c r="B230" s="9">
        <v>27</v>
      </c>
      <c r="C230" s="8" t="s">
        <v>11996</v>
      </c>
      <c r="D230" s="8" t="s">
        <v>11994</v>
      </c>
      <c r="E230" s="9">
        <v>1944</v>
      </c>
    </row>
    <row r="231" spans="1:5" ht="10.95" customHeight="1" x14ac:dyDescent="0.25">
      <c r="A231" t="s">
        <v>19543</v>
      </c>
      <c r="B231" s="9">
        <v>52</v>
      </c>
      <c r="C231" s="8" t="s">
        <v>12009</v>
      </c>
      <c r="D231" s="8" t="s">
        <v>11994</v>
      </c>
      <c r="E231" s="9">
        <v>1903</v>
      </c>
    </row>
    <row r="232" spans="1:5" ht="10.95" customHeight="1" x14ac:dyDescent="0.25">
      <c r="A232" t="s">
        <v>19544</v>
      </c>
      <c r="B232" s="9">
        <v>312</v>
      </c>
      <c r="C232" s="8" t="s">
        <v>12009</v>
      </c>
      <c r="D232" s="8" t="s">
        <v>11994</v>
      </c>
      <c r="E232" s="9">
        <v>1958</v>
      </c>
    </row>
    <row r="233" spans="1:5" ht="10.95" customHeight="1" x14ac:dyDescent="0.25">
      <c r="A233" t="s">
        <v>19545</v>
      </c>
      <c r="B233" s="9">
        <v>221</v>
      </c>
      <c r="C233" s="8" t="s">
        <v>11998</v>
      </c>
      <c r="D233" s="8" t="s">
        <v>11994</v>
      </c>
      <c r="E233" s="9">
        <v>1944</v>
      </c>
    </row>
    <row r="234" spans="1:5" ht="10.95" customHeight="1" x14ac:dyDescent="0.25">
      <c r="A234" t="s">
        <v>19546</v>
      </c>
      <c r="B234" s="9">
        <v>261</v>
      </c>
      <c r="C234" s="8" t="s">
        <v>13978</v>
      </c>
      <c r="D234" s="8" t="s">
        <v>12988</v>
      </c>
      <c r="E234" s="9">
        <v>1947</v>
      </c>
    </row>
    <row r="235" spans="1:5" ht="10.95" customHeight="1" x14ac:dyDescent="0.25">
      <c r="A235" t="s">
        <v>19547</v>
      </c>
      <c r="B235" s="9">
        <v>316</v>
      </c>
      <c r="C235" s="8" t="s">
        <v>13320</v>
      </c>
      <c r="D235" s="8" t="s">
        <v>12965</v>
      </c>
      <c r="E235" s="9">
        <v>1954</v>
      </c>
    </row>
    <row r="236" spans="1:5" ht="10.95" customHeight="1" x14ac:dyDescent="0.25">
      <c r="A236" t="s">
        <v>19548</v>
      </c>
      <c r="B236" s="9">
        <v>83</v>
      </c>
      <c r="C236" s="8" t="s">
        <v>12013</v>
      </c>
      <c r="D236" s="8" t="s">
        <v>11994</v>
      </c>
      <c r="E236" s="9">
        <v>1927</v>
      </c>
    </row>
    <row r="237" spans="1:5" ht="10.95" customHeight="1" x14ac:dyDescent="0.25">
      <c r="A237" t="s">
        <v>19549</v>
      </c>
      <c r="B237" s="9">
        <v>62</v>
      </c>
      <c r="C237" s="8" t="s">
        <v>12964</v>
      </c>
      <c r="D237" s="8" t="s">
        <v>12965</v>
      </c>
      <c r="E237" s="9">
        <v>1922</v>
      </c>
    </row>
    <row r="238" spans="1:5" ht="10.95" customHeight="1" x14ac:dyDescent="0.25">
      <c r="A238" t="s">
        <v>19550</v>
      </c>
      <c r="B238" s="9">
        <v>43</v>
      </c>
      <c r="C238" s="8" t="s">
        <v>12004</v>
      </c>
      <c r="D238" s="8" t="s">
        <v>11994</v>
      </c>
      <c r="E238" s="9">
        <v>1917</v>
      </c>
    </row>
    <row r="239" spans="1:5" ht="10.95" customHeight="1" x14ac:dyDescent="0.25">
      <c r="A239" t="s">
        <v>19551</v>
      </c>
      <c r="B239" s="9">
        <v>6</v>
      </c>
      <c r="C239" s="8" t="s">
        <v>12969</v>
      </c>
      <c r="D239" s="8" t="s">
        <v>12533</v>
      </c>
      <c r="E239" s="9">
        <v>1893</v>
      </c>
    </row>
    <row r="240" spans="1:5" ht="10.95" customHeight="1" x14ac:dyDescent="0.25">
      <c r="A240" t="s">
        <v>19552</v>
      </c>
      <c r="B240" s="9">
        <v>91</v>
      </c>
      <c r="C240" s="8" t="s">
        <v>12013</v>
      </c>
      <c r="D240" s="8" t="s">
        <v>11994</v>
      </c>
      <c r="E240" s="9">
        <v>1927</v>
      </c>
    </row>
    <row r="241" spans="1:5" ht="10.95" customHeight="1" x14ac:dyDescent="0.25">
      <c r="A241" t="s">
        <v>19553</v>
      </c>
      <c r="B241" s="9">
        <v>62</v>
      </c>
      <c r="C241" s="8" t="s">
        <v>12969</v>
      </c>
      <c r="D241" s="8" t="s">
        <v>12533</v>
      </c>
      <c r="E241" s="9">
        <v>1943</v>
      </c>
    </row>
    <row r="242" spans="1:5" ht="10.95" customHeight="1" x14ac:dyDescent="0.25">
      <c r="A242" t="s">
        <v>19554</v>
      </c>
      <c r="B242" s="9">
        <v>52</v>
      </c>
      <c r="C242" s="8" t="s">
        <v>2126</v>
      </c>
      <c r="D242" s="8" t="s">
        <v>12533</v>
      </c>
      <c r="E242" s="9">
        <v>1949</v>
      </c>
    </row>
    <row r="243" spans="1:5" ht="10.95" customHeight="1" x14ac:dyDescent="0.25">
      <c r="A243" t="s">
        <v>19555</v>
      </c>
      <c r="B243" s="9">
        <v>387</v>
      </c>
      <c r="C243" s="8" t="s">
        <v>12053</v>
      </c>
      <c r="D243" s="8" t="s">
        <v>11994</v>
      </c>
      <c r="E243" s="9">
        <v>1967</v>
      </c>
    </row>
    <row r="244" spans="1:5" ht="10.95" customHeight="1" x14ac:dyDescent="0.25">
      <c r="A244" t="s">
        <v>19556</v>
      </c>
      <c r="B244" s="9">
        <v>152</v>
      </c>
      <c r="C244" s="8" t="s">
        <v>12056</v>
      </c>
      <c r="D244" s="8" t="s">
        <v>11994</v>
      </c>
      <c r="E244" s="9">
        <v>1944</v>
      </c>
    </row>
    <row r="245" spans="1:5" ht="10.95" customHeight="1" x14ac:dyDescent="0.25">
      <c r="A245" t="s">
        <v>19557</v>
      </c>
      <c r="B245" s="9">
        <v>28</v>
      </c>
      <c r="C245" s="8" t="s">
        <v>12004</v>
      </c>
      <c r="D245" s="8" t="s">
        <v>11994</v>
      </c>
      <c r="E245" s="9">
        <v>1929</v>
      </c>
    </row>
    <row r="246" spans="1:5" ht="10.95" customHeight="1" x14ac:dyDescent="0.25">
      <c r="A246" t="s">
        <v>19558</v>
      </c>
      <c r="B246" s="9">
        <v>103</v>
      </c>
      <c r="C246" s="8" t="s">
        <v>12040</v>
      </c>
      <c r="D246" s="8" t="s">
        <v>11994</v>
      </c>
      <c r="E246" s="9">
        <v>1959</v>
      </c>
    </row>
    <row r="247" spans="1:5" ht="10.95" customHeight="1" x14ac:dyDescent="0.25">
      <c r="A247" t="s">
        <v>19559</v>
      </c>
      <c r="B247" s="9">
        <v>52</v>
      </c>
      <c r="C247" s="8" t="s">
        <v>2126</v>
      </c>
      <c r="D247" s="8" t="s">
        <v>12533</v>
      </c>
      <c r="E247" s="9">
        <v>1949</v>
      </c>
    </row>
    <row r="248" spans="1:5" ht="10.95" customHeight="1" x14ac:dyDescent="0.25">
      <c r="A248" t="s">
        <v>19560</v>
      </c>
      <c r="B248" s="9">
        <v>13</v>
      </c>
      <c r="C248" s="8" t="s">
        <v>2126</v>
      </c>
      <c r="D248" s="8" t="s">
        <v>12533</v>
      </c>
      <c r="E248" s="9">
        <v>1946</v>
      </c>
    </row>
    <row r="249" spans="1:5" ht="10.95" customHeight="1" x14ac:dyDescent="0.25">
      <c r="A249" t="s">
        <v>19561</v>
      </c>
      <c r="B249" s="9">
        <v>42</v>
      </c>
      <c r="C249" s="8" t="s">
        <v>12964</v>
      </c>
      <c r="D249" s="8" t="s">
        <v>12965</v>
      </c>
      <c r="E249" s="9">
        <v>1949</v>
      </c>
    </row>
    <row r="250" spans="1:5" ht="10.95" customHeight="1" x14ac:dyDescent="0.25">
      <c r="A250" t="s">
        <v>19562</v>
      </c>
      <c r="B250" s="9">
        <v>120</v>
      </c>
      <c r="C250" s="8" t="s">
        <v>16120</v>
      </c>
      <c r="D250" s="8" t="s">
        <v>12466</v>
      </c>
      <c r="E250" s="9">
        <v>1988</v>
      </c>
    </row>
    <row r="251" spans="1:5" ht="10.95" customHeight="1" x14ac:dyDescent="0.25">
      <c r="A251" t="s">
        <v>19563</v>
      </c>
      <c r="B251" s="9">
        <v>36</v>
      </c>
      <c r="C251" s="8" t="s">
        <v>5066</v>
      </c>
      <c r="D251" s="8" t="s">
        <v>12533</v>
      </c>
      <c r="E251" s="9">
        <v>1898</v>
      </c>
    </row>
    <row r="252" spans="1:5" ht="10.95" customHeight="1" x14ac:dyDescent="0.25">
      <c r="A252" t="s">
        <v>19564</v>
      </c>
      <c r="B252" s="9">
        <v>130</v>
      </c>
      <c r="C252" s="8" t="s">
        <v>12961</v>
      </c>
      <c r="D252" s="8" t="s">
        <v>12533</v>
      </c>
      <c r="E252" s="9">
        <v>1944</v>
      </c>
    </row>
    <row r="253" spans="1:5" ht="10.95" customHeight="1" x14ac:dyDescent="0.25">
      <c r="A253" t="s">
        <v>19565</v>
      </c>
      <c r="B253" s="9">
        <v>6</v>
      </c>
      <c r="C253" s="8" t="s">
        <v>3186</v>
      </c>
      <c r="D253" s="8" t="s">
        <v>12533</v>
      </c>
      <c r="E253" s="9">
        <v>1848</v>
      </c>
    </row>
    <row r="254" spans="1:5" ht="10.95" customHeight="1" x14ac:dyDescent="0.25">
      <c r="A254" t="s">
        <v>19566</v>
      </c>
      <c r="B254" s="9">
        <v>28</v>
      </c>
      <c r="C254" s="8" t="s">
        <v>12003</v>
      </c>
      <c r="D254" s="8" t="s">
        <v>11994</v>
      </c>
      <c r="E254" s="9">
        <v>1919</v>
      </c>
    </row>
    <row r="255" spans="1:5" ht="10.95" customHeight="1" x14ac:dyDescent="0.25">
      <c r="A255" t="s">
        <v>19567</v>
      </c>
      <c r="B255" s="9">
        <v>30</v>
      </c>
      <c r="C255" s="8" t="s">
        <v>12962</v>
      </c>
      <c r="D255" s="8" t="s">
        <v>12466</v>
      </c>
      <c r="E255" s="9">
        <v>1915</v>
      </c>
    </row>
    <row r="256" spans="1:5" ht="10.95" customHeight="1" x14ac:dyDescent="0.25">
      <c r="A256" t="s">
        <v>19568</v>
      </c>
      <c r="B256" s="9">
        <v>46</v>
      </c>
      <c r="C256" s="8" t="s">
        <v>12963</v>
      </c>
      <c r="D256" s="8" t="s">
        <v>11994</v>
      </c>
      <c r="E256" s="9">
        <v>1905</v>
      </c>
    </row>
    <row r="257" spans="1:5" ht="10.95" customHeight="1" x14ac:dyDescent="0.25">
      <c r="A257" t="s">
        <v>19569</v>
      </c>
      <c r="B257" s="9">
        <v>12</v>
      </c>
      <c r="C257" s="8" t="s">
        <v>12959</v>
      </c>
      <c r="D257" s="8" t="s">
        <v>12533</v>
      </c>
      <c r="E257" s="9">
        <v>1916</v>
      </c>
    </row>
    <row r="258" spans="1:5" ht="10.95" customHeight="1" x14ac:dyDescent="0.25">
      <c r="A258" t="s">
        <v>19570</v>
      </c>
      <c r="B258" s="9">
        <v>42</v>
      </c>
      <c r="C258" s="8" t="s">
        <v>12964</v>
      </c>
      <c r="D258" s="8" t="s">
        <v>12965</v>
      </c>
      <c r="E258" s="9">
        <v>1905</v>
      </c>
    </row>
    <row r="259" spans="1:5" ht="10.95" customHeight="1" x14ac:dyDescent="0.25">
      <c r="A259" t="s">
        <v>19571</v>
      </c>
      <c r="B259" s="9">
        <v>27</v>
      </c>
      <c r="C259" s="8" t="s">
        <v>12465</v>
      </c>
      <c r="D259" s="8" t="s">
        <v>12466</v>
      </c>
      <c r="E259" s="9">
        <v>1916</v>
      </c>
    </row>
    <row r="260" spans="1:5" ht="10.95" customHeight="1" x14ac:dyDescent="0.25">
      <c r="A260" t="s">
        <v>19572</v>
      </c>
      <c r="B260" s="9">
        <v>32</v>
      </c>
      <c r="C260" s="8" t="s">
        <v>12966</v>
      </c>
      <c r="D260" s="8" t="s">
        <v>12466</v>
      </c>
      <c r="E260" s="9">
        <v>1919</v>
      </c>
    </row>
    <row r="261" spans="1:5" ht="10.95" customHeight="1" x14ac:dyDescent="0.25">
      <c r="A261" t="s">
        <v>19573</v>
      </c>
      <c r="B261" s="9">
        <v>25</v>
      </c>
      <c r="C261" s="8" t="s">
        <v>12967</v>
      </c>
      <c r="D261" s="8" t="s">
        <v>12466</v>
      </c>
      <c r="E261" s="9">
        <v>1914</v>
      </c>
    </row>
    <row r="262" spans="1:5" ht="10.95" customHeight="1" x14ac:dyDescent="0.25">
      <c r="A262" t="s">
        <v>19574</v>
      </c>
      <c r="B262" s="9">
        <v>54</v>
      </c>
      <c r="C262" s="8" t="s">
        <v>12964</v>
      </c>
      <c r="D262" s="8" t="s">
        <v>12965</v>
      </c>
      <c r="E262" s="9">
        <v>1906</v>
      </c>
    </row>
    <row r="263" spans="1:5" ht="10.95" customHeight="1" x14ac:dyDescent="0.25">
      <c r="A263" t="s">
        <v>19575</v>
      </c>
      <c r="B263" s="9">
        <v>64</v>
      </c>
      <c r="C263" s="8" t="s">
        <v>12004</v>
      </c>
      <c r="D263" s="8" t="s">
        <v>11994</v>
      </c>
      <c r="E263" s="9">
        <v>1911</v>
      </c>
    </row>
    <row r="264" spans="1:5" ht="10.95" customHeight="1" x14ac:dyDescent="0.25">
      <c r="A264" t="s">
        <v>19576</v>
      </c>
      <c r="B264" s="9">
        <v>51</v>
      </c>
      <c r="C264" s="8" t="s">
        <v>12969</v>
      </c>
      <c r="D264" s="8" t="s">
        <v>12533</v>
      </c>
      <c r="E264" s="9">
        <v>1908</v>
      </c>
    </row>
    <row r="265" spans="1:5" ht="10.95" customHeight="1" x14ac:dyDescent="0.25">
      <c r="A265" t="s">
        <v>19577</v>
      </c>
      <c r="B265" s="9">
        <v>23</v>
      </c>
      <c r="C265" s="8" t="s">
        <v>6850</v>
      </c>
      <c r="D265" s="8" t="s">
        <v>12466</v>
      </c>
      <c r="E265" s="9">
        <v>1915</v>
      </c>
    </row>
    <row r="266" spans="1:5" ht="10.95" customHeight="1" x14ac:dyDescent="0.25">
      <c r="A266" t="s">
        <v>19578</v>
      </c>
      <c r="B266" s="9">
        <v>38</v>
      </c>
      <c r="C266" s="8" t="s">
        <v>12038</v>
      </c>
      <c r="D266" s="8" t="s">
        <v>11994</v>
      </c>
      <c r="E266" s="9">
        <v>1906</v>
      </c>
    </row>
    <row r="267" spans="1:5" ht="10.95" customHeight="1" x14ac:dyDescent="0.25">
      <c r="A267" t="s">
        <v>19579</v>
      </c>
      <c r="B267" s="9">
        <v>25</v>
      </c>
      <c r="C267" s="8" t="s">
        <v>12968</v>
      </c>
      <c r="D267" s="8" t="s">
        <v>11994</v>
      </c>
      <c r="E267" s="9">
        <v>1909</v>
      </c>
    </row>
    <row r="268" spans="1:5" ht="10.95" customHeight="1" x14ac:dyDescent="0.25">
      <c r="A268" t="s">
        <v>19580</v>
      </c>
      <c r="B268" s="9">
        <v>12</v>
      </c>
      <c r="C268" s="8" t="s">
        <v>12960</v>
      </c>
      <c r="D268" s="8" t="s">
        <v>12533</v>
      </c>
      <c r="E268" s="9">
        <v>1916</v>
      </c>
    </row>
    <row r="269" spans="1:5" ht="10.95" customHeight="1" x14ac:dyDescent="0.25">
      <c r="A269" t="s">
        <v>19581</v>
      </c>
      <c r="B269" s="9">
        <v>25</v>
      </c>
      <c r="C269" s="8" t="s">
        <v>2303</v>
      </c>
      <c r="D269" s="8" t="s">
        <v>12533</v>
      </c>
      <c r="E269" s="9">
        <v>1916</v>
      </c>
    </row>
    <row r="270" spans="1:5" ht="10.95" customHeight="1" x14ac:dyDescent="0.25">
      <c r="A270" t="s">
        <v>19582</v>
      </c>
      <c r="B270" s="9">
        <v>16</v>
      </c>
      <c r="C270" s="8" t="s">
        <v>12961</v>
      </c>
      <c r="D270" s="8" t="s">
        <v>12533</v>
      </c>
      <c r="E270" s="9">
        <v>1916</v>
      </c>
    </row>
    <row r="271" spans="1:5" ht="10.95" customHeight="1" x14ac:dyDescent="0.25">
      <c r="A271" t="s">
        <v>19583</v>
      </c>
      <c r="B271" s="9">
        <v>12</v>
      </c>
      <c r="C271" s="8" t="s">
        <v>12668</v>
      </c>
      <c r="D271" s="8" t="s">
        <v>12533</v>
      </c>
      <c r="E271" s="9">
        <v>1918</v>
      </c>
    </row>
    <row r="272" spans="1:5" ht="10.95" customHeight="1" x14ac:dyDescent="0.25">
      <c r="A272" t="s">
        <v>19584</v>
      </c>
      <c r="B272" s="9">
        <v>21</v>
      </c>
      <c r="C272" s="8" t="s">
        <v>12546</v>
      </c>
      <c r="D272" s="8" t="s">
        <v>12533</v>
      </c>
      <c r="E272" s="9">
        <v>1944</v>
      </c>
    </row>
    <row r="273" spans="1:5" ht="10.95" customHeight="1" x14ac:dyDescent="0.25">
      <c r="A273" t="s">
        <v>19585</v>
      </c>
      <c r="B273" s="9">
        <v>16</v>
      </c>
      <c r="C273" s="8" t="s">
        <v>4023</v>
      </c>
      <c r="D273" s="8" t="s">
        <v>12533</v>
      </c>
      <c r="E273" s="9">
        <v>1940</v>
      </c>
    </row>
    <row r="274" spans="1:5" ht="10.95" customHeight="1" x14ac:dyDescent="0.25">
      <c r="A274" t="s">
        <v>19586</v>
      </c>
      <c r="B274" s="9">
        <v>12</v>
      </c>
      <c r="C274" s="8" t="s">
        <v>12700</v>
      </c>
      <c r="D274" s="8" t="s">
        <v>12533</v>
      </c>
      <c r="E274" s="9">
        <v>1941</v>
      </c>
    </row>
    <row r="275" spans="1:5" ht="10.95" customHeight="1" x14ac:dyDescent="0.25">
      <c r="A275" t="s">
        <v>19587</v>
      </c>
      <c r="B275" s="9">
        <v>1</v>
      </c>
      <c r="C275" s="8" t="s">
        <v>4023</v>
      </c>
      <c r="D275" s="8" t="s">
        <v>12533</v>
      </c>
      <c r="E275" s="9">
        <v>1940</v>
      </c>
    </row>
    <row r="276" spans="1:5" ht="10.95" customHeight="1" x14ac:dyDescent="0.25">
      <c r="A276" t="s">
        <v>19588</v>
      </c>
      <c r="B276" s="9">
        <v>5</v>
      </c>
      <c r="C276" s="8" t="s">
        <v>4670</v>
      </c>
      <c r="D276" s="8" t="s">
        <v>12533</v>
      </c>
      <c r="E276" s="9">
        <v>1942</v>
      </c>
    </row>
    <row r="277" spans="1:5" ht="10.95" customHeight="1" x14ac:dyDescent="0.25">
      <c r="A277" t="s">
        <v>19589</v>
      </c>
      <c r="B277" s="9">
        <v>8</v>
      </c>
      <c r="C277" s="8" t="s">
        <v>4670</v>
      </c>
      <c r="D277" s="8" t="s">
        <v>12533</v>
      </c>
      <c r="E277" s="9">
        <v>1943</v>
      </c>
    </row>
    <row r="278" spans="1:5" ht="10.95" customHeight="1" x14ac:dyDescent="0.25">
      <c r="A278" t="s">
        <v>19590</v>
      </c>
      <c r="B278" s="9">
        <v>16</v>
      </c>
      <c r="C278" s="8" t="s">
        <v>13209</v>
      </c>
      <c r="D278" s="8" t="s">
        <v>12533</v>
      </c>
      <c r="E278" s="9">
        <v>1944</v>
      </c>
    </row>
    <row r="279" spans="1:5" ht="10.95" customHeight="1" x14ac:dyDescent="0.25">
      <c r="A279" t="s">
        <v>19591</v>
      </c>
      <c r="B279" s="9">
        <v>5</v>
      </c>
      <c r="C279" s="8" t="s">
        <v>13214</v>
      </c>
      <c r="D279" s="8" t="s">
        <v>12533</v>
      </c>
      <c r="E279" s="9">
        <v>1945</v>
      </c>
    </row>
    <row r="280" spans="1:5" ht="10.95" customHeight="1" x14ac:dyDescent="0.25">
      <c r="A280" t="s">
        <v>19592</v>
      </c>
      <c r="B280" s="9">
        <v>69</v>
      </c>
      <c r="C280" s="8" t="s">
        <v>13208</v>
      </c>
      <c r="D280" s="8" t="s">
        <v>12533</v>
      </c>
      <c r="E280" s="9">
        <v>1945</v>
      </c>
    </row>
    <row r="281" spans="1:5" ht="10.95" customHeight="1" x14ac:dyDescent="0.25">
      <c r="A281" t="s">
        <v>19593</v>
      </c>
      <c r="B281" s="9">
        <v>8</v>
      </c>
      <c r="C281" s="8" t="s">
        <v>13214</v>
      </c>
      <c r="D281" s="8" t="s">
        <v>12533</v>
      </c>
      <c r="E281" s="9">
        <v>1941</v>
      </c>
    </row>
    <row r="282" spans="1:5" ht="10.95" customHeight="1" x14ac:dyDescent="0.25">
      <c r="A282" t="s">
        <v>19594</v>
      </c>
      <c r="B282" s="9">
        <v>9</v>
      </c>
      <c r="C282" s="8" t="s">
        <v>13219</v>
      </c>
      <c r="D282" s="8" t="s">
        <v>12533</v>
      </c>
      <c r="E282" s="9">
        <v>1941</v>
      </c>
    </row>
    <row r="283" spans="1:5" ht="10.95" customHeight="1" x14ac:dyDescent="0.25">
      <c r="A283" t="s">
        <v>19595</v>
      </c>
      <c r="B283" s="9">
        <v>4</v>
      </c>
      <c r="C283" s="8" t="s">
        <v>12654</v>
      </c>
      <c r="D283" s="8" t="s">
        <v>12533</v>
      </c>
      <c r="E283" s="9">
        <v>1941</v>
      </c>
    </row>
    <row r="284" spans="1:5" ht="10.95" customHeight="1" x14ac:dyDescent="0.25">
      <c r="A284" t="s">
        <v>19596</v>
      </c>
      <c r="B284" s="9">
        <v>16</v>
      </c>
      <c r="C284" s="8" t="s">
        <v>4023</v>
      </c>
      <c r="D284" s="8" t="s">
        <v>12533</v>
      </c>
      <c r="E284" s="9">
        <v>1940</v>
      </c>
    </row>
    <row r="285" spans="1:5" ht="10.95" customHeight="1" x14ac:dyDescent="0.25">
      <c r="A285" t="s">
        <v>19597</v>
      </c>
      <c r="B285" s="9">
        <v>41</v>
      </c>
      <c r="C285" s="8" t="s">
        <v>13213</v>
      </c>
      <c r="D285" s="8" t="s">
        <v>12533</v>
      </c>
      <c r="E285" s="9">
        <v>1941</v>
      </c>
    </row>
    <row r="286" spans="1:5" ht="10.95" customHeight="1" x14ac:dyDescent="0.25">
      <c r="A286" t="s">
        <v>19598</v>
      </c>
      <c r="B286" s="9">
        <v>16</v>
      </c>
      <c r="C286" s="8" t="s">
        <v>13220</v>
      </c>
      <c r="D286" s="8" t="s">
        <v>12533</v>
      </c>
      <c r="E286" s="9">
        <v>1944</v>
      </c>
    </row>
    <row r="287" spans="1:5" ht="10.95" customHeight="1" x14ac:dyDescent="0.25">
      <c r="A287" t="s">
        <v>19599</v>
      </c>
      <c r="B287" s="9">
        <v>35</v>
      </c>
      <c r="C287" s="8" t="s">
        <v>13209</v>
      </c>
      <c r="D287" s="8" t="s">
        <v>12533</v>
      </c>
      <c r="E287" s="9">
        <v>1944</v>
      </c>
    </row>
    <row r="288" spans="1:5" ht="10.95" customHeight="1" x14ac:dyDescent="0.25">
      <c r="A288" t="s">
        <v>19600</v>
      </c>
      <c r="B288" s="9">
        <v>20</v>
      </c>
      <c r="C288" s="8" t="s">
        <v>16332</v>
      </c>
      <c r="D288" s="8" t="s">
        <v>12533</v>
      </c>
      <c r="E288" s="9">
        <v>1943</v>
      </c>
    </row>
    <row r="289" spans="1:5" ht="10.95" customHeight="1" x14ac:dyDescent="0.25">
      <c r="A289" t="s">
        <v>19601</v>
      </c>
      <c r="B289" s="9">
        <v>33</v>
      </c>
      <c r="C289" s="8" t="s">
        <v>12885</v>
      </c>
      <c r="D289" s="8" t="s">
        <v>12533</v>
      </c>
      <c r="E289" s="9">
        <v>1942</v>
      </c>
    </row>
    <row r="290" spans="1:5" ht="10.95" customHeight="1" x14ac:dyDescent="0.25">
      <c r="A290" t="s">
        <v>19602</v>
      </c>
      <c r="B290" s="9">
        <v>112</v>
      </c>
      <c r="C290" s="8" t="s">
        <v>13447</v>
      </c>
      <c r="D290" s="8" t="s">
        <v>12533</v>
      </c>
      <c r="E290" s="9">
        <v>1943</v>
      </c>
    </row>
    <row r="291" spans="1:5" ht="10.95" customHeight="1" x14ac:dyDescent="0.25">
      <c r="A291" t="s">
        <v>19603</v>
      </c>
      <c r="B291" s="9">
        <v>20</v>
      </c>
      <c r="C291" s="8" t="s">
        <v>13545</v>
      </c>
      <c r="D291" s="8" t="s">
        <v>12533</v>
      </c>
      <c r="E291" s="9">
        <v>1943</v>
      </c>
    </row>
    <row r="292" spans="1:5" ht="10.95" customHeight="1" x14ac:dyDescent="0.25">
      <c r="A292" t="s">
        <v>19604</v>
      </c>
      <c r="B292" s="9">
        <v>47</v>
      </c>
      <c r="C292" s="8" t="s">
        <v>12672</v>
      </c>
      <c r="D292" s="8" t="s">
        <v>12533</v>
      </c>
      <c r="E292" s="9">
        <v>1943</v>
      </c>
    </row>
    <row r="293" spans="1:5" ht="10.95" customHeight="1" x14ac:dyDescent="0.25">
      <c r="A293" t="s">
        <v>19605</v>
      </c>
      <c r="B293" s="9">
        <v>10</v>
      </c>
      <c r="C293" s="8" t="s">
        <v>12030</v>
      </c>
      <c r="D293" s="8" t="s">
        <v>11994</v>
      </c>
      <c r="E293" s="9">
        <v>1949</v>
      </c>
    </row>
    <row r="294" spans="1:5" ht="10.95" customHeight="1" x14ac:dyDescent="0.25">
      <c r="A294" t="s">
        <v>19606</v>
      </c>
      <c r="B294" s="9">
        <v>41</v>
      </c>
      <c r="C294" s="8" t="s">
        <v>2126</v>
      </c>
      <c r="D294" s="8" t="s">
        <v>12533</v>
      </c>
      <c r="E294" s="9">
        <v>1945</v>
      </c>
    </row>
    <row r="295" spans="1:5" ht="10.95" customHeight="1" x14ac:dyDescent="0.25">
      <c r="A295" t="s">
        <v>19607</v>
      </c>
      <c r="B295" s="9">
        <v>168</v>
      </c>
      <c r="C295" s="8" t="s">
        <v>12020</v>
      </c>
      <c r="D295" s="8" t="s">
        <v>11994</v>
      </c>
      <c r="E295" s="9">
        <v>1953</v>
      </c>
    </row>
    <row r="296" spans="1:5" ht="10.95" customHeight="1" x14ac:dyDescent="0.25">
      <c r="A296" t="s">
        <v>19608</v>
      </c>
      <c r="B296" s="9">
        <v>12</v>
      </c>
      <c r="C296" s="8" t="s">
        <v>2126</v>
      </c>
      <c r="D296" s="8" t="s">
        <v>12533</v>
      </c>
      <c r="E296" s="9">
        <v>1945</v>
      </c>
    </row>
    <row r="297" spans="1:5" ht="10.95" customHeight="1" x14ac:dyDescent="0.25">
      <c r="A297" t="s">
        <v>19609</v>
      </c>
      <c r="B297" s="9">
        <v>8</v>
      </c>
      <c r="C297" s="8" t="s">
        <v>13967</v>
      </c>
      <c r="D297" s="8" t="s">
        <v>12466</v>
      </c>
      <c r="E297" s="9">
        <v>1944</v>
      </c>
    </row>
    <row r="298" spans="1:5" ht="10.95" customHeight="1" x14ac:dyDescent="0.25">
      <c r="A298" t="s">
        <v>19610</v>
      </c>
      <c r="B298" s="9">
        <v>19</v>
      </c>
      <c r="C298" s="8" t="s">
        <v>12034</v>
      </c>
      <c r="D298" s="8" t="s">
        <v>11994</v>
      </c>
      <c r="E298" s="9">
        <v>1907</v>
      </c>
    </row>
    <row r="299" spans="1:5" ht="10.95" customHeight="1" x14ac:dyDescent="0.25">
      <c r="A299" t="s">
        <v>19611</v>
      </c>
      <c r="B299" s="9">
        <v>42</v>
      </c>
      <c r="C299" s="8" t="s">
        <v>12969</v>
      </c>
      <c r="D299" s="8" t="s">
        <v>12533</v>
      </c>
      <c r="E299" s="9">
        <v>1914</v>
      </c>
    </row>
    <row r="300" spans="1:5" ht="10.95" customHeight="1" x14ac:dyDescent="0.25">
      <c r="A300" t="s">
        <v>19612</v>
      </c>
      <c r="B300" s="9">
        <v>21</v>
      </c>
      <c r="C300" s="8" t="s">
        <v>12052</v>
      </c>
      <c r="D300" s="8" t="s">
        <v>11994</v>
      </c>
      <c r="E300" s="9">
        <v>1879</v>
      </c>
    </row>
    <row r="301" spans="1:5" ht="10.95" customHeight="1" x14ac:dyDescent="0.25">
      <c r="A301" t="s">
        <v>19613</v>
      </c>
      <c r="B301" s="9">
        <v>8</v>
      </c>
      <c r="C301" s="8" t="s">
        <v>12654</v>
      </c>
      <c r="D301" s="8" t="s">
        <v>12533</v>
      </c>
      <c r="E301" s="9">
        <v>1919</v>
      </c>
    </row>
    <row r="302" spans="1:5" ht="10.95" customHeight="1" x14ac:dyDescent="0.25">
      <c r="A302" t="s">
        <v>19614</v>
      </c>
      <c r="B302" s="9">
        <v>58</v>
      </c>
      <c r="C302" s="8" t="s">
        <v>2126</v>
      </c>
      <c r="D302" s="8" t="s">
        <v>12533</v>
      </c>
      <c r="E302" s="9">
        <v>1946</v>
      </c>
    </row>
    <row r="303" spans="1:5" ht="10.95" customHeight="1" x14ac:dyDescent="0.25">
      <c r="A303" t="s">
        <v>19615</v>
      </c>
      <c r="B303" s="9">
        <v>25</v>
      </c>
      <c r="C303" s="8" t="s">
        <v>12465</v>
      </c>
      <c r="D303" s="8" t="s">
        <v>12466</v>
      </c>
      <c r="E303" s="9">
        <v>1930</v>
      </c>
    </row>
    <row r="304" spans="1:5" ht="10.95" customHeight="1" x14ac:dyDescent="0.25">
      <c r="A304" t="s">
        <v>19616</v>
      </c>
      <c r="B304" s="9">
        <v>27</v>
      </c>
      <c r="C304" s="8" t="s">
        <v>2292</v>
      </c>
      <c r="D304" s="8" t="s">
        <v>12986</v>
      </c>
      <c r="E304" s="9">
        <v>1889</v>
      </c>
    </row>
    <row r="305" spans="1:5" ht="10.95" customHeight="1" x14ac:dyDescent="0.25">
      <c r="A305" t="s">
        <v>19617</v>
      </c>
      <c r="B305" s="9">
        <v>30</v>
      </c>
      <c r="C305" s="8" t="s">
        <v>14155</v>
      </c>
      <c r="D305" s="8" t="s">
        <v>12988</v>
      </c>
      <c r="E305" s="9">
        <v>1903</v>
      </c>
    </row>
    <row r="306" spans="1:5" ht="10.95" customHeight="1" x14ac:dyDescent="0.25">
      <c r="A306" t="s">
        <v>19618</v>
      </c>
      <c r="B306" s="9">
        <v>156</v>
      </c>
      <c r="C306" s="8" t="s">
        <v>13320</v>
      </c>
      <c r="D306" s="8" t="s">
        <v>12965</v>
      </c>
      <c r="E306" s="9">
        <v>1949</v>
      </c>
    </row>
    <row r="307" spans="1:5" ht="10.95" customHeight="1" x14ac:dyDescent="0.25">
      <c r="A307" t="s">
        <v>19619</v>
      </c>
      <c r="B307" s="9">
        <v>219</v>
      </c>
      <c r="C307" s="8" t="s">
        <v>13285</v>
      </c>
      <c r="D307" s="8" t="s">
        <v>12965</v>
      </c>
      <c r="E307" s="9">
        <v>1968</v>
      </c>
    </row>
    <row r="308" spans="1:5" ht="10.95" customHeight="1" x14ac:dyDescent="0.25">
      <c r="A308" t="s">
        <v>19620</v>
      </c>
      <c r="B308" s="9">
        <v>28</v>
      </c>
      <c r="C308" s="8" t="s">
        <v>2126</v>
      </c>
      <c r="D308" s="8" t="s">
        <v>12533</v>
      </c>
      <c r="E308" s="9">
        <v>1867</v>
      </c>
    </row>
    <row r="309" spans="1:5" ht="10.95" customHeight="1" x14ac:dyDescent="0.25">
      <c r="A309" t="s">
        <v>19621</v>
      </c>
      <c r="B309" s="9">
        <v>32</v>
      </c>
      <c r="C309" s="8" t="s">
        <v>12964</v>
      </c>
      <c r="D309" s="8" t="s">
        <v>12965</v>
      </c>
      <c r="E309" s="9">
        <v>1897</v>
      </c>
    </row>
    <row r="310" spans="1:5" ht="10.95" customHeight="1" x14ac:dyDescent="0.25">
      <c r="A310" t="s">
        <v>19622</v>
      </c>
      <c r="B310" s="9">
        <v>42</v>
      </c>
      <c r="C310" s="8" t="s">
        <v>2126</v>
      </c>
      <c r="D310" s="8" t="s">
        <v>12533</v>
      </c>
      <c r="E310" s="9">
        <v>1864</v>
      </c>
    </row>
    <row r="311" spans="1:5" ht="10.95" customHeight="1" x14ac:dyDescent="0.25">
      <c r="A311" t="s">
        <v>19623</v>
      </c>
      <c r="B311" s="9">
        <v>39</v>
      </c>
      <c r="C311" s="8" t="s">
        <v>14756</v>
      </c>
      <c r="D311" s="8" t="s">
        <v>12533</v>
      </c>
      <c r="E311" s="9">
        <v>1939</v>
      </c>
    </row>
    <row r="312" spans="1:5" ht="10.95" customHeight="1" x14ac:dyDescent="0.25">
      <c r="A312" t="s">
        <v>19624</v>
      </c>
      <c r="B312" s="9">
        <v>186</v>
      </c>
      <c r="C312" s="8" t="s">
        <v>14697</v>
      </c>
      <c r="D312" s="8" t="s">
        <v>12965</v>
      </c>
      <c r="E312" s="9">
        <v>1925</v>
      </c>
    </row>
    <row r="313" spans="1:5" ht="10.95" customHeight="1" x14ac:dyDescent="0.25">
      <c r="A313" t="s">
        <v>19625</v>
      </c>
      <c r="B313" s="9">
        <v>22</v>
      </c>
      <c r="C313" s="8" t="s">
        <v>2126</v>
      </c>
      <c r="D313" s="8" t="s">
        <v>12533</v>
      </c>
      <c r="E313" s="9">
        <v>1876</v>
      </c>
    </row>
    <row r="314" spans="1:5" ht="10.95" customHeight="1" x14ac:dyDescent="0.25">
      <c r="A314" t="s">
        <v>19626</v>
      </c>
      <c r="B314" s="9">
        <v>66</v>
      </c>
      <c r="C314" s="8" t="s">
        <v>14835</v>
      </c>
      <c r="D314" s="8" t="s">
        <v>12965</v>
      </c>
      <c r="E314" s="9">
        <v>1946</v>
      </c>
    </row>
    <row r="315" spans="1:5" ht="10.95" customHeight="1" x14ac:dyDescent="0.25">
      <c r="A315" t="s">
        <v>19627</v>
      </c>
      <c r="B315" s="9">
        <v>3</v>
      </c>
      <c r="C315" s="8" t="s">
        <v>2126</v>
      </c>
      <c r="D315" s="8" t="s">
        <v>12533</v>
      </c>
      <c r="E315" s="9">
        <v>1945</v>
      </c>
    </row>
    <row r="316" spans="1:5" ht="10.95" customHeight="1" x14ac:dyDescent="0.25">
      <c r="A316" t="s">
        <v>19628</v>
      </c>
      <c r="B316" s="9">
        <v>34</v>
      </c>
      <c r="C316" s="8" t="s">
        <v>5066</v>
      </c>
      <c r="D316" s="8" t="s">
        <v>12533</v>
      </c>
      <c r="E316" s="9">
        <v>1905</v>
      </c>
    </row>
    <row r="317" spans="1:5" ht="10.95" customHeight="1" x14ac:dyDescent="0.25">
      <c r="A317" t="s">
        <v>19629</v>
      </c>
      <c r="B317" s="9">
        <v>9</v>
      </c>
      <c r="C317" s="8" t="s">
        <v>12964</v>
      </c>
      <c r="D317" s="8" t="s">
        <v>12965</v>
      </c>
      <c r="E317" s="9">
        <v>1949</v>
      </c>
    </row>
    <row r="318" spans="1:5" ht="10.95" customHeight="1" x14ac:dyDescent="0.25">
      <c r="A318" t="s">
        <v>19630</v>
      </c>
      <c r="B318" s="9">
        <v>2</v>
      </c>
      <c r="C318" s="8" t="s">
        <v>12964</v>
      </c>
      <c r="D318" s="8" t="s">
        <v>12965</v>
      </c>
      <c r="E318" s="9">
        <v>1949</v>
      </c>
    </row>
    <row r="319" spans="1:5" ht="10.95" customHeight="1" x14ac:dyDescent="0.25">
      <c r="A319" t="s">
        <v>19631</v>
      </c>
      <c r="B319" s="9">
        <v>14</v>
      </c>
      <c r="C319" s="8" t="s">
        <v>12021</v>
      </c>
      <c r="D319" s="8" t="s">
        <v>12533</v>
      </c>
      <c r="E319" s="9">
        <v>1913</v>
      </c>
    </row>
    <row r="320" spans="1:5" ht="10.95" customHeight="1" x14ac:dyDescent="0.25">
      <c r="A320" t="s">
        <v>19632</v>
      </c>
      <c r="B320" s="9">
        <v>20</v>
      </c>
      <c r="C320" s="8" t="s">
        <v>12964</v>
      </c>
      <c r="D320" s="8" t="s">
        <v>12965</v>
      </c>
      <c r="E320" s="9">
        <v>1896</v>
      </c>
    </row>
    <row r="321" spans="1:5" ht="10.95" customHeight="1" x14ac:dyDescent="0.25">
      <c r="A321" t="s">
        <v>19633</v>
      </c>
      <c r="B321" s="9">
        <v>243</v>
      </c>
      <c r="C321" s="8" t="s">
        <v>12004</v>
      </c>
      <c r="D321" s="8" t="s">
        <v>11994</v>
      </c>
      <c r="E321" s="9">
        <v>1968</v>
      </c>
    </row>
    <row r="322" spans="1:5" ht="10.95" customHeight="1" x14ac:dyDescent="0.25">
      <c r="A322" t="s">
        <v>19634</v>
      </c>
      <c r="B322" s="9">
        <v>16</v>
      </c>
      <c r="C322" s="8" t="s">
        <v>14755</v>
      </c>
      <c r="D322" s="8" t="s">
        <v>12965</v>
      </c>
      <c r="E322" s="9">
        <v>1916</v>
      </c>
    </row>
    <row r="323" spans="1:5" ht="10.95" customHeight="1" x14ac:dyDescent="0.25">
      <c r="A323" t="s">
        <v>19635</v>
      </c>
      <c r="B323" s="9">
        <v>10</v>
      </c>
      <c r="C323" s="8" t="s">
        <v>13320</v>
      </c>
      <c r="D323" s="8" t="s">
        <v>12965</v>
      </c>
      <c r="E323" s="9">
        <v>1914</v>
      </c>
    </row>
    <row r="324" spans="1:5" ht="10.95" customHeight="1" x14ac:dyDescent="0.25">
      <c r="A324" t="s">
        <v>19636</v>
      </c>
      <c r="B324" s="9">
        <v>11</v>
      </c>
      <c r="C324" s="8" t="s">
        <v>14247</v>
      </c>
      <c r="D324" s="8" t="s">
        <v>12965</v>
      </c>
      <c r="E324" s="9">
        <v>1962</v>
      </c>
    </row>
    <row r="325" spans="1:5" ht="10.95" customHeight="1" x14ac:dyDescent="0.25">
      <c r="A325" t="s">
        <v>19637</v>
      </c>
      <c r="B325" s="9">
        <v>6</v>
      </c>
      <c r="C325" s="8" t="s">
        <v>16333</v>
      </c>
      <c r="D325" s="8" t="s">
        <v>11994</v>
      </c>
      <c r="E325" s="9">
        <v>1962</v>
      </c>
    </row>
    <row r="326" spans="1:5" ht="10.95" customHeight="1" x14ac:dyDescent="0.25">
      <c r="A326" t="s">
        <v>19638</v>
      </c>
      <c r="B326" s="9">
        <v>1</v>
      </c>
      <c r="C326" s="8" t="s">
        <v>14356</v>
      </c>
      <c r="D326" s="8" t="s">
        <v>12965</v>
      </c>
      <c r="E326" s="9">
        <v>1965</v>
      </c>
    </row>
    <row r="327" spans="1:5" ht="10.95" customHeight="1" x14ac:dyDescent="0.25">
      <c r="A327" t="s">
        <v>19639</v>
      </c>
      <c r="B327" s="9">
        <v>12</v>
      </c>
      <c r="C327" s="8" t="s">
        <v>14562</v>
      </c>
      <c r="D327" s="8" t="s">
        <v>12965</v>
      </c>
      <c r="E327" s="9">
        <v>1953</v>
      </c>
    </row>
    <row r="328" spans="1:5" ht="10.95" customHeight="1" x14ac:dyDescent="0.25">
      <c r="A328" t="s">
        <v>19640</v>
      </c>
      <c r="B328" s="9">
        <v>16</v>
      </c>
      <c r="C328" s="8" t="s">
        <v>14435</v>
      </c>
      <c r="D328" s="8" t="s">
        <v>12965</v>
      </c>
      <c r="E328" s="9">
        <v>1962</v>
      </c>
    </row>
    <row r="329" spans="1:5" ht="10.95" customHeight="1" x14ac:dyDescent="0.25">
      <c r="A329" t="s">
        <v>19641</v>
      </c>
      <c r="B329" s="9">
        <v>9</v>
      </c>
      <c r="C329" s="8" t="s">
        <v>16334</v>
      </c>
      <c r="D329" s="8" t="s">
        <v>12965</v>
      </c>
      <c r="E329" s="9">
        <v>1968</v>
      </c>
    </row>
    <row r="330" spans="1:5" ht="10.95" customHeight="1" x14ac:dyDescent="0.25">
      <c r="A330" t="s">
        <v>19642</v>
      </c>
      <c r="B330" s="9">
        <v>16</v>
      </c>
      <c r="C330" s="8" t="s">
        <v>14835</v>
      </c>
      <c r="D330" s="8" t="s">
        <v>12965</v>
      </c>
      <c r="E330" s="9">
        <v>1962</v>
      </c>
    </row>
    <row r="331" spans="1:5" ht="10.95" customHeight="1" x14ac:dyDescent="0.25">
      <c r="A331" t="s">
        <v>19643</v>
      </c>
      <c r="B331" s="9">
        <v>83</v>
      </c>
      <c r="C331" s="8" t="s">
        <v>12964</v>
      </c>
      <c r="D331" s="8" t="s">
        <v>12965</v>
      </c>
      <c r="E331" s="9">
        <v>1919</v>
      </c>
    </row>
    <row r="332" spans="1:5" ht="10.95" customHeight="1" x14ac:dyDescent="0.25">
      <c r="A332" t="s">
        <v>19644</v>
      </c>
      <c r="B332" s="9">
        <v>41</v>
      </c>
      <c r="C332" s="8" t="s">
        <v>12964</v>
      </c>
      <c r="D332" s="8" t="s">
        <v>12965</v>
      </c>
      <c r="E332" s="9">
        <v>1905</v>
      </c>
    </row>
    <row r="333" spans="1:5" ht="10.95" customHeight="1" x14ac:dyDescent="0.25">
      <c r="A333" t="s">
        <v>19645</v>
      </c>
      <c r="B333" s="9">
        <v>82</v>
      </c>
      <c r="C333" s="8" t="s">
        <v>12964</v>
      </c>
      <c r="D333" s="8" t="s">
        <v>12965</v>
      </c>
      <c r="E333" s="9">
        <v>1919</v>
      </c>
    </row>
    <row r="334" spans="1:5" ht="10.95" customHeight="1" x14ac:dyDescent="0.25">
      <c r="A334" t="s">
        <v>19646</v>
      </c>
      <c r="B334" s="9">
        <v>164</v>
      </c>
      <c r="C334" s="8" t="s">
        <v>12964</v>
      </c>
      <c r="D334" s="8" t="s">
        <v>12965</v>
      </c>
      <c r="E334" s="9">
        <v>1944</v>
      </c>
    </row>
    <row r="335" spans="1:5" ht="10.95" customHeight="1" x14ac:dyDescent="0.25">
      <c r="A335" t="s">
        <v>19647</v>
      </c>
      <c r="B335" s="9">
        <v>67</v>
      </c>
      <c r="C335" s="8" t="s">
        <v>12964</v>
      </c>
      <c r="D335" s="8" t="s">
        <v>12965</v>
      </c>
      <c r="E335" s="9">
        <v>1919</v>
      </c>
    </row>
    <row r="336" spans="1:5" ht="10.95" customHeight="1" x14ac:dyDescent="0.25">
      <c r="A336" t="s">
        <v>19648</v>
      </c>
      <c r="B336" s="9">
        <v>67</v>
      </c>
      <c r="C336" s="8" t="s">
        <v>12964</v>
      </c>
      <c r="D336" s="8" t="s">
        <v>12965</v>
      </c>
      <c r="E336" s="9">
        <v>1919</v>
      </c>
    </row>
    <row r="337" spans="1:5" ht="10.95" customHeight="1" x14ac:dyDescent="0.25">
      <c r="A337" t="s">
        <v>19649</v>
      </c>
      <c r="B337" s="9">
        <v>67</v>
      </c>
      <c r="C337" s="8" t="s">
        <v>12964</v>
      </c>
      <c r="D337" s="8" t="s">
        <v>12965</v>
      </c>
      <c r="E337" s="9">
        <v>1919</v>
      </c>
    </row>
    <row r="338" spans="1:5" ht="10.95" customHeight="1" x14ac:dyDescent="0.25">
      <c r="A338" t="s">
        <v>19650</v>
      </c>
      <c r="B338" s="9">
        <v>66</v>
      </c>
      <c r="C338" s="8" t="s">
        <v>12964</v>
      </c>
      <c r="D338" s="8" t="s">
        <v>12965</v>
      </c>
      <c r="E338" s="9">
        <v>1919</v>
      </c>
    </row>
    <row r="339" spans="1:5" ht="10.95" customHeight="1" x14ac:dyDescent="0.25">
      <c r="A339" t="s">
        <v>19651</v>
      </c>
      <c r="B339" s="9">
        <v>105</v>
      </c>
      <c r="C339" s="8" t="s">
        <v>12037</v>
      </c>
      <c r="D339" s="8" t="s">
        <v>11994</v>
      </c>
      <c r="E339" s="9">
        <v>1917</v>
      </c>
    </row>
    <row r="340" spans="1:5" ht="10.95" customHeight="1" x14ac:dyDescent="0.25">
      <c r="A340" t="s">
        <v>19652</v>
      </c>
      <c r="B340" s="9">
        <v>62</v>
      </c>
      <c r="C340" s="8" t="s">
        <v>13977</v>
      </c>
      <c r="D340" s="8" t="s">
        <v>12988</v>
      </c>
      <c r="E340" s="9">
        <v>1944</v>
      </c>
    </row>
    <row r="341" spans="1:5" ht="10.95" customHeight="1" x14ac:dyDescent="0.25">
      <c r="A341" t="s">
        <v>19653</v>
      </c>
      <c r="B341" s="9">
        <v>63</v>
      </c>
      <c r="C341" s="8" t="s">
        <v>13208</v>
      </c>
      <c r="D341" s="8" t="s">
        <v>12533</v>
      </c>
      <c r="E341" s="9">
        <v>1947</v>
      </c>
    </row>
    <row r="342" spans="1:5" ht="10.95" customHeight="1" x14ac:dyDescent="0.25">
      <c r="A342" t="s">
        <v>19654</v>
      </c>
      <c r="B342" s="9">
        <v>138</v>
      </c>
      <c r="C342" s="8" t="s">
        <v>12030</v>
      </c>
      <c r="D342" s="8" t="s">
        <v>11994</v>
      </c>
      <c r="E342" s="9">
        <v>1934</v>
      </c>
    </row>
    <row r="343" spans="1:5" ht="10.95" customHeight="1" x14ac:dyDescent="0.25">
      <c r="A343" t="s">
        <v>19655</v>
      </c>
      <c r="B343" s="9">
        <v>264</v>
      </c>
      <c r="C343" s="8" t="s">
        <v>12014</v>
      </c>
      <c r="D343" s="8" t="s">
        <v>11994</v>
      </c>
      <c r="E343" s="9">
        <v>1936</v>
      </c>
    </row>
    <row r="344" spans="1:5" ht="10.95" customHeight="1" x14ac:dyDescent="0.25">
      <c r="A344" t="s">
        <v>19656</v>
      </c>
      <c r="B344" s="9">
        <v>7</v>
      </c>
      <c r="C344" s="8" t="s">
        <v>12016</v>
      </c>
      <c r="D344" s="8" t="s">
        <v>11994</v>
      </c>
      <c r="E344" s="9">
        <v>1936</v>
      </c>
    </row>
    <row r="345" spans="1:5" ht="10.95" customHeight="1" x14ac:dyDescent="0.25">
      <c r="A345" t="s">
        <v>19657</v>
      </c>
      <c r="B345" s="9">
        <v>140</v>
      </c>
      <c r="C345" s="8" t="s">
        <v>12030</v>
      </c>
      <c r="D345" s="8" t="s">
        <v>11994</v>
      </c>
      <c r="E345" s="9">
        <v>1941</v>
      </c>
    </row>
    <row r="346" spans="1:5" ht="10.95" customHeight="1" x14ac:dyDescent="0.25">
      <c r="A346" t="s">
        <v>19658</v>
      </c>
      <c r="B346" s="9">
        <v>4</v>
      </c>
      <c r="C346" s="8" t="s">
        <v>12021</v>
      </c>
      <c r="D346" s="8" t="s">
        <v>12533</v>
      </c>
      <c r="E346" s="9">
        <v>1941</v>
      </c>
    </row>
    <row r="347" spans="1:5" ht="10.95" customHeight="1" x14ac:dyDescent="0.25">
      <c r="A347" t="s">
        <v>19659</v>
      </c>
      <c r="B347" s="9">
        <v>14</v>
      </c>
      <c r="C347" s="8" t="s">
        <v>12021</v>
      </c>
      <c r="D347" s="8" t="s">
        <v>12533</v>
      </c>
      <c r="E347" s="9">
        <v>1923</v>
      </c>
    </row>
    <row r="348" spans="1:5" ht="10.95" customHeight="1" x14ac:dyDescent="0.25">
      <c r="A348" t="s">
        <v>19659</v>
      </c>
      <c r="B348" s="9">
        <v>32</v>
      </c>
      <c r="C348" s="8" t="s">
        <v>12021</v>
      </c>
      <c r="D348" s="8" t="s">
        <v>12533</v>
      </c>
      <c r="E348" s="9">
        <v>1941</v>
      </c>
    </row>
    <row r="349" spans="1:5" ht="10.95" customHeight="1" x14ac:dyDescent="0.25">
      <c r="A349" t="s">
        <v>19660</v>
      </c>
      <c r="B349" s="9">
        <v>9</v>
      </c>
      <c r="C349" s="8" t="s">
        <v>12021</v>
      </c>
      <c r="D349" s="8" t="s">
        <v>12533</v>
      </c>
      <c r="E349" s="9">
        <v>1941</v>
      </c>
    </row>
    <row r="350" spans="1:5" ht="10.95" customHeight="1" x14ac:dyDescent="0.25">
      <c r="A350" t="s">
        <v>19661</v>
      </c>
      <c r="B350" s="9">
        <v>81</v>
      </c>
      <c r="C350" s="8" t="s">
        <v>13208</v>
      </c>
      <c r="D350" s="8" t="s">
        <v>12533</v>
      </c>
      <c r="E350" s="9">
        <v>1941</v>
      </c>
    </row>
    <row r="351" spans="1:5" ht="10.95" customHeight="1" x14ac:dyDescent="0.25">
      <c r="A351" t="s">
        <v>19662</v>
      </c>
      <c r="B351" s="9">
        <v>98</v>
      </c>
      <c r="C351" s="8" t="s">
        <v>13209</v>
      </c>
      <c r="D351" s="8" t="s">
        <v>12533</v>
      </c>
      <c r="E351" s="9">
        <v>1943</v>
      </c>
    </row>
    <row r="352" spans="1:5" ht="10.95" customHeight="1" x14ac:dyDescent="0.25">
      <c r="A352" t="s">
        <v>19663</v>
      </c>
      <c r="B352" s="9">
        <v>17</v>
      </c>
      <c r="C352" s="8" t="s">
        <v>2376</v>
      </c>
      <c r="D352" s="8" t="s">
        <v>12533</v>
      </c>
      <c r="E352" s="9">
        <v>1881</v>
      </c>
    </row>
    <row r="353" spans="1:5" ht="10.95" customHeight="1" x14ac:dyDescent="0.25">
      <c r="A353" t="s">
        <v>19664</v>
      </c>
      <c r="B353" s="9">
        <v>44</v>
      </c>
      <c r="C353" s="8" t="s">
        <v>12546</v>
      </c>
      <c r="D353" s="8" t="s">
        <v>12533</v>
      </c>
      <c r="E353" s="9">
        <v>1923</v>
      </c>
    </row>
    <row r="354" spans="1:5" ht="10.95" customHeight="1" x14ac:dyDescent="0.25">
      <c r="A354" t="s">
        <v>19665</v>
      </c>
      <c r="B354" s="9">
        <v>58</v>
      </c>
      <c r="C354" s="8" t="s">
        <v>12964</v>
      </c>
      <c r="D354" s="8" t="s">
        <v>12965</v>
      </c>
      <c r="E354" s="9">
        <v>1918</v>
      </c>
    </row>
    <row r="355" spans="1:5" ht="10.95" customHeight="1" x14ac:dyDescent="0.25">
      <c r="A355" t="s">
        <v>19666</v>
      </c>
      <c r="B355" s="9">
        <v>20</v>
      </c>
      <c r="C355" s="8" t="s">
        <v>12021</v>
      </c>
      <c r="D355" s="8" t="s">
        <v>12533</v>
      </c>
      <c r="E355" s="9">
        <v>1907</v>
      </c>
    </row>
    <row r="356" spans="1:5" ht="10.95" customHeight="1" x14ac:dyDescent="0.25">
      <c r="A356" t="s">
        <v>19667</v>
      </c>
      <c r="B356" s="9">
        <v>139</v>
      </c>
      <c r="C356" s="8" t="s">
        <v>12969</v>
      </c>
      <c r="D356" s="8" t="s">
        <v>12533</v>
      </c>
      <c r="E356" s="9">
        <v>1923</v>
      </c>
    </row>
    <row r="357" spans="1:5" ht="10.95" customHeight="1" x14ac:dyDescent="0.25">
      <c r="A357" t="s">
        <v>19668</v>
      </c>
      <c r="B357" s="9">
        <v>377</v>
      </c>
      <c r="C357" s="8" t="s">
        <v>12051</v>
      </c>
      <c r="D357" s="8" t="s">
        <v>11994</v>
      </c>
      <c r="E357" s="9">
        <v>1960</v>
      </c>
    </row>
    <row r="358" spans="1:5" ht="10.95" customHeight="1" x14ac:dyDescent="0.25">
      <c r="A358" t="s">
        <v>19669</v>
      </c>
      <c r="B358" s="9">
        <v>23</v>
      </c>
      <c r="C358" s="8" t="s">
        <v>2376</v>
      </c>
      <c r="D358" s="8" t="s">
        <v>12533</v>
      </c>
      <c r="E358" s="9">
        <v>1922</v>
      </c>
    </row>
    <row r="359" spans="1:5" ht="10.95" customHeight="1" x14ac:dyDescent="0.25">
      <c r="A359" t="s">
        <v>19670</v>
      </c>
      <c r="B359" s="9">
        <v>32</v>
      </c>
      <c r="C359" s="8" t="s">
        <v>2376</v>
      </c>
      <c r="D359" s="8" t="s">
        <v>12533</v>
      </c>
      <c r="E359" s="9">
        <v>1919</v>
      </c>
    </row>
    <row r="360" spans="1:5" ht="10.95" customHeight="1" x14ac:dyDescent="0.25">
      <c r="A360" t="s">
        <v>19671</v>
      </c>
      <c r="B360" s="9">
        <v>4</v>
      </c>
      <c r="C360" s="8" t="s">
        <v>14758</v>
      </c>
      <c r="D360" s="8" t="s">
        <v>12965</v>
      </c>
      <c r="E360" s="9">
        <v>1945</v>
      </c>
    </row>
    <row r="361" spans="1:5" ht="10.95" customHeight="1" x14ac:dyDescent="0.25">
      <c r="A361" t="s">
        <v>19672</v>
      </c>
      <c r="B361" s="9">
        <v>119</v>
      </c>
      <c r="C361" s="8" t="s">
        <v>12964</v>
      </c>
      <c r="D361" s="8" t="s">
        <v>12965</v>
      </c>
      <c r="E361" s="9">
        <v>1945</v>
      </c>
    </row>
    <row r="362" spans="1:5" ht="10.95" customHeight="1" x14ac:dyDescent="0.25">
      <c r="A362" t="s">
        <v>19673</v>
      </c>
      <c r="B362" s="9">
        <v>86</v>
      </c>
      <c r="C362" s="8" t="s">
        <v>12964</v>
      </c>
      <c r="D362" s="8" t="s">
        <v>12965</v>
      </c>
      <c r="E362" s="9">
        <v>1942</v>
      </c>
    </row>
    <row r="363" spans="1:5" ht="10.95" customHeight="1" x14ac:dyDescent="0.25">
      <c r="A363" t="s">
        <v>19674</v>
      </c>
      <c r="B363" s="9">
        <v>99</v>
      </c>
      <c r="C363" s="8" t="s">
        <v>12964</v>
      </c>
      <c r="D363" s="8" t="s">
        <v>12965</v>
      </c>
      <c r="E363" s="9">
        <v>1942</v>
      </c>
    </row>
    <row r="364" spans="1:5" ht="10.95" customHeight="1" x14ac:dyDescent="0.25">
      <c r="A364" t="s">
        <v>19675</v>
      </c>
      <c r="B364" s="9">
        <v>59</v>
      </c>
      <c r="C364" s="8" t="s">
        <v>12964</v>
      </c>
      <c r="D364" s="8" t="s">
        <v>12965</v>
      </c>
      <c r="E364" s="9">
        <v>1945</v>
      </c>
    </row>
    <row r="365" spans="1:5" ht="10.95" customHeight="1" x14ac:dyDescent="0.25">
      <c r="A365" t="s">
        <v>19676</v>
      </c>
      <c r="B365" s="9">
        <v>49</v>
      </c>
      <c r="C365" s="8" t="s">
        <v>12964</v>
      </c>
      <c r="D365" s="8" t="s">
        <v>12965</v>
      </c>
      <c r="E365" s="9">
        <v>1914</v>
      </c>
    </row>
    <row r="366" spans="1:5" ht="10.95" customHeight="1" x14ac:dyDescent="0.25">
      <c r="A366" t="s">
        <v>19677</v>
      </c>
      <c r="B366" s="9">
        <v>16</v>
      </c>
      <c r="C366" s="8" t="s">
        <v>14562</v>
      </c>
      <c r="D366" s="8" t="s">
        <v>12965</v>
      </c>
      <c r="E366" s="9">
        <v>1900</v>
      </c>
    </row>
    <row r="367" spans="1:5" ht="10.95" customHeight="1" x14ac:dyDescent="0.25">
      <c r="A367" t="s">
        <v>19678</v>
      </c>
      <c r="B367" s="9">
        <v>20</v>
      </c>
      <c r="C367" s="8" t="s">
        <v>14246</v>
      </c>
      <c r="D367" s="8" t="s">
        <v>12965</v>
      </c>
      <c r="E367" s="9">
        <v>1945</v>
      </c>
    </row>
    <row r="368" spans="1:5" ht="10.95" customHeight="1" x14ac:dyDescent="0.25">
      <c r="A368" t="s">
        <v>19679</v>
      </c>
      <c r="B368" s="9">
        <v>3</v>
      </c>
      <c r="C368" s="8" t="s">
        <v>12964</v>
      </c>
      <c r="D368" s="8" t="s">
        <v>12965</v>
      </c>
      <c r="E368" s="9">
        <v>1945</v>
      </c>
    </row>
    <row r="369" spans="1:5" ht="10.95" customHeight="1" x14ac:dyDescent="0.25">
      <c r="A369" t="s">
        <v>19680</v>
      </c>
      <c r="B369" s="9">
        <v>139</v>
      </c>
      <c r="C369" s="8" t="s">
        <v>13320</v>
      </c>
      <c r="D369" s="8" t="s">
        <v>12965</v>
      </c>
      <c r="E369" s="9">
        <v>1941</v>
      </c>
    </row>
    <row r="370" spans="1:5" ht="10.95" customHeight="1" x14ac:dyDescent="0.25">
      <c r="A370" t="s">
        <v>19681</v>
      </c>
      <c r="B370" s="9">
        <v>61</v>
      </c>
      <c r="C370" s="8" t="s">
        <v>2126</v>
      </c>
      <c r="D370" s="8" t="s">
        <v>12533</v>
      </c>
      <c r="E370" s="9">
        <v>1948</v>
      </c>
    </row>
    <row r="371" spans="1:5" ht="10.95" customHeight="1" x14ac:dyDescent="0.25">
      <c r="A371" t="s">
        <v>19682</v>
      </c>
      <c r="B371" s="9">
        <v>24</v>
      </c>
      <c r="C371" s="8" t="s">
        <v>14356</v>
      </c>
      <c r="D371" s="8" t="s">
        <v>12965</v>
      </c>
      <c r="E371" s="9">
        <v>1949</v>
      </c>
    </row>
    <row r="372" spans="1:5" ht="10.95" customHeight="1" x14ac:dyDescent="0.25">
      <c r="A372" t="s">
        <v>19683</v>
      </c>
      <c r="B372" s="9">
        <v>15</v>
      </c>
      <c r="C372" s="8" t="s">
        <v>12886</v>
      </c>
      <c r="D372" s="8" t="s">
        <v>12533</v>
      </c>
      <c r="E372" s="9">
        <v>1922</v>
      </c>
    </row>
    <row r="373" spans="1:5" ht="10.95" customHeight="1" x14ac:dyDescent="0.25">
      <c r="A373" t="s">
        <v>19684</v>
      </c>
      <c r="B373" s="9">
        <v>26</v>
      </c>
      <c r="C373" s="8" t="s">
        <v>12021</v>
      </c>
      <c r="D373" s="8" t="s">
        <v>12533</v>
      </c>
      <c r="E373" s="9">
        <v>1932</v>
      </c>
    </row>
    <row r="374" spans="1:5" ht="10.95" customHeight="1" x14ac:dyDescent="0.25">
      <c r="A374" t="s">
        <v>19685</v>
      </c>
      <c r="B374" s="9">
        <v>81</v>
      </c>
      <c r="C374" s="8" t="s">
        <v>12011</v>
      </c>
      <c r="D374" s="8" t="s">
        <v>11994</v>
      </c>
      <c r="E374" s="9">
        <v>1962</v>
      </c>
    </row>
    <row r="375" spans="1:5" ht="10.95" customHeight="1" x14ac:dyDescent="0.25">
      <c r="A375" t="s">
        <v>19686</v>
      </c>
      <c r="B375" s="9">
        <v>30</v>
      </c>
      <c r="C375" s="8" t="s">
        <v>12412</v>
      </c>
      <c r="D375" s="8" t="s">
        <v>11994</v>
      </c>
      <c r="E375" s="9">
        <v>1927</v>
      </c>
    </row>
    <row r="376" spans="1:5" ht="10.95" customHeight="1" x14ac:dyDescent="0.25">
      <c r="A376" t="s">
        <v>19687</v>
      </c>
      <c r="B376" s="9">
        <v>20</v>
      </c>
      <c r="C376" s="8" t="s">
        <v>12964</v>
      </c>
      <c r="D376" s="8" t="s">
        <v>12965</v>
      </c>
      <c r="E376" s="9">
        <v>1896</v>
      </c>
    </row>
    <row r="377" spans="1:5" ht="10.95" customHeight="1" x14ac:dyDescent="0.25">
      <c r="A377" t="s">
        <v>19688</v>
      </c>
      <c r="B377" s="9">
        <v>254</v>
      </c>
      <c r="C377" s="8" t="s">
        <v>13096</v>
      </c>
      <c r="D377" s="8" t="s">
        <v>12965</v>
      </c>
      <c r="E377" s="9">
        <v>1969</v>
      </c>
    </row>
    <row r="378" spans="1:5" ht="10.95" customHeight="1" x14ac:dyDescent="0.25">
      <c r="A378" t="s">
        <v>19689</v>
      </c>
      <c r="B378" s="9">
        <v>7</v>
      </c>
      <c r="C378" s="8" t="s">
        <v>12964</v>
      </c>
      <c r="D378" s="8" t="s">
        <v>12965</v>
      </c>
      <c r="E378" s="9">
        <v>1949</v>
      </c>
    </row>
    <row r="379" spans="1:5" ht="10.95" customHeight="1" x14ac:dyDescent="0.25">
      <c r="A379" t="s">
        <v>19690</v>
      </c>
      <c r="B379" s="9">
        <v>4</v>
      </c>
      <c r="C379" s="8" t="s">
        <v>12037</v>
      </c>
      <c r="D379" s="8" t="s">
        <v>11994</v>
      </c>
      <c r="E379" s="9">
        <v>1916</v>
      </c>
    </row>
    <row r="380" spans="1:5" ht="10.95" customHeight="1" x14ac:dyDescent="0.25">
      <c r="A380" t="s">
        <v>19691</v>
      </c>
      <c r="B380" s="9">
        <v>32</v>
      </c>
      <c r="C380" s="8" t="s">
        <v>12964</v>
      </c>
      <c r="D380" s="8" t="s">
        <v>12965</v>
      </c>
      <c r="E380" s="9">
        <v>1929</v>
      </c>
    </row>
    <row r="381" spans="1:5" ht="10.95" customHeight="1" x14ac:dyDescent="0.25">
      <c r="A381" t="s">
        <v>19692</v>
      </c>
      <c r="B381" s="9">
        <v>10</v>
      </c>
      <c r="C381" s="8" t="s">
        <v>12885</v>
      </c>
      <c r="D381" s="8" t="s">
        <v>12533</v>
      </c>
      <c r="E381" s="9">
        <v>1919</v>
      </c>
    </row>
    <row r="382" spans="1:5" ht="10.95" customHeight="1" x14ac:dyDescent="0.25">
      <c r="A382" t="s">
        <v>19693</v>
      </c>
      <c r="B382" s="9">
        <v>26</v>
      </c>
      <c r="C382" s="8" t="s">
        <v>12546</v>
      </c>
      <c r="D382" s="8" t="s">
        <v>12533</v>
      </c>
      <c r="E382" s="9">
        <v>1918</v>
      </c>
    </row>
    <row r="383" spans="1:5" ht="10.95" customHeight="1" x14ac:dyDescent="0.25">
      <c r="A383" t="s">
        <v>19694</v>
      </c>
      <c r="B383" s="9">
        <v>106</v>
      </c>
      <c r="C383" s="8" t="s">
        <v>14562</v>
      </c>
      <c r="D383" s="8" t="s">
        <v>12965</v>
      </c>
      <c r="E383" s="9">
        <v>1904</v>
      </c>
    </row>
    <row r="384" spans="1:5" ht="10.95" customHeight="1" x14ac:dyDescent="0.25">
      <c r="A384" t="s">
        <v>19695</v>
      </c>
      <c r="B384" s="9">
        <v>22</v>
      </c>
      <c r="C384" s="8" t="s">
        <v>12885</v>
      </c>
      <c r="D384" s="8" t="s">
        <v>12533</v>
      </c>
      <c r="E384" s="9">
        <v>1919</v>
      </c>
    </row>
    <row r="385" spans="1:5" ht="10.95" customHeight="1" x14ac:dyDescent="0.25">
      <c r="A385" t="s">
        <v>19696</v>
      </c>
      <c r="B385" s="9">
        <v>13</v>
      </c>
      <c r="C385" s="8" t="s">
        <v>12964</v>
      </c>
      <c r="D385" s="8" t="s">
        <v>12965</v>
      </c>
      <c r="E385" s="9">
        <v>1949</v>
      </c>
    </row>
    <row r="386" spans="1:5" ht="10.95" customHeight="1" x14ac:dyDescent="0.25">
      <c r="A386" t="s">
        <v>19697</v>
      </c>
      <c r="B386" s="9">
        <v>130</v>
      </c>
      <c r="C386" s="8" t="s">
        <v>13030</v>
      </c>
      <c r="D386" s="8" t="s">
        <v>12965</v>
      </c>
      <c r="E386" s="9">
        <v>1904</v>
      </c>
    </row>
    <row r="387" spans="1:5" ht="10.95" customHeight="1" x14ac:dyDescent="0.25">
      <c r="A387" t="s">
        <v>19698</v>
      </c>
      <c r="B387" s="9">
        <v>67</v>
      </c>
      <c r="C387" s="8" t="s">
        <v>12042</v>
      </c>
      <c r="D387" s="8" t="s">
        <v>11994</v>
      </c>
      <c r="E387" s="9">
        <v>1904</v>
      </c>
    </row>
    <row r="388" spans="1:5" ht="10.95" customHeight="1" x14ac:dyDescent="0.25">
      <c r="A388" t="s">
        <v>19699</v>
      </c>
      <c r="B388" s="9">
        <v>33</v>
      </c>
      <c r="C388" s="8" t="s">
        <v>14755</v>
      </c>
      <c r="D388" s="8" t="s">
        <v>12965</v>
      </c>
      <c r="E388" s="9">
        <v>1931</v>
      </c>
    </row>
    <row r="389" spans="1:5" ht="10.95" customHeight="1" x14ac:dyDescent="0.25">
      <c r="A389" t="s">
        <v>19700</v>
      </c>
      <c r="B389" s="9">
        <v>37</v>
      </c>
      <c r="C389" s="8" t="s">
        <v>12021</v>
      </c>
      <c r="D389" s="8" t="s">
        <v>12533</v>
      </c>
      <c r="E389" s="9">
        <v>1913</v>
      </c>
    </row>
    <row r="390" spans="1:5" ht="10.95" customHeight="1" x14ac:dyDescent="0.25">
      <c r="A390" t="s">
        <v>19701</v>
      </c>
      <c r="B390" s="9">
        <v>26</v>
      </c>
      <c r="C390" s="8" t="s">
        <v>12021</v>
      </c>
      <c r="D390" s="8" t="s">
        <v>12533</v>
      </c>
      <c r="E390" s="9">
        <v>1932</v>
      </c>
    </row>
    <row r="391" spans="1:5" ht="10.95" customHeight="1" x14ac:dyDescent="0.25">
      <c r="A391" t="s">
        <v>19702</v>
      </c>
      <c r="B391" s="9">
        <v>26</v>
      </c>
      <c r="C391" s="8" t="s">
        <v>12021</v>
      </c>
      <c r="D391" s="8" t="s">
        <v>12533</v>
      </c>
      <c r="E391" s="9">
        <v>1932</v>
      </c>
    </row>
    <row r="392" spans="1:5" ht="10.95" customHeight="1" x14ac:dyDescent="0.25">
      <c r="A392" t="s">
        <v>19703</v>
      </c>
      <c r="B392" s="9">
        <v>29</v>
      </c>
      <c r="C392" s="8" t="s">
        <v>2126</v>
      </c>
      <c r="D392" s="8" t="s">
        <v>12533</v>
      </c>
      <c r="E392" s="9">
        <v>1945</v>
      </c>
    </row>
    <row r="393" spans="1:5" ht="10.95" customHeight="1" x14ac:dyDescent="0.25">
      <c r="A393" t="s">
        <v>19704</v>
      </c>
      <c r="B393" s="9">
        <v>32</v>
      </c>
      <c r="C393" s="8" t="s">
        <v>12586</v>
      </c>
      <c r="D393" s="8" t="s">
        <v>12533</v>
      </c>
      <c r="E393" s="9">
        <v>1864</v>
      </c>
    </row>
    <row r="394" spans="1:5" ht="10.95" customHeight="1" x14ac:dyDescent="0.25">
      <c r="A394" t="s">
        <v>19705</v>
      </c>
      <c r="B394" s="9">
        <v>194</v>
      </c>
      <c r="C394" s="8" t="s">
        <v>12037</v>
      </c>
      <c r="D394" s="8" t="s">
        <v>11994</v>
      </c>
      <c r="E394" s="9">
        <v>1920</v>
      </c>
    </row>
    <row r="395" spans="1:5" ht="10.95" customHeight="1" x14ac:dyDescent="0.25">
      <c r="A395" t="s">
        <v>19706</v>
      </c>
      <c r="B395" s="9">
        <v>24</v>
      </c>
      <c r="C395" s="8" t="s">
        <v>2126</v>
      </c>
      <c r="D395" s="8" t="s">
        <v>12533</v>
      </c>
      <c r="E395" s="9">
        <v>1946</v>
      </c>
    </row>
    <row r="396" spans="1:5" ht="10.95" customHeight="1" x14ac:dyDescent="0.25">
      <c r="A396" t="s">
        <v>19707</v>
      </c>
      <c r="B396" s="9">
        <v>15</v>
      </c>
      <c r="C396" s="8" t="s">
        <v>2126</v>
      </c>
      <c r="D396" s="8" t="s">
        <v>12533</v>
      </c>
      <c r="E396" s="9">
        <v>1865</v>
      </c>
    </row>
    <row r="397" spans="1:5" ht="10.95" customHeight="1" x14ac:dyDescent="0.25">
      <c r="A397" t="s">
        <v>19708</v>
      </c>
      <c r="B397" s="9">
        <v>20</v>
      </c>
      <c r="C397" s="8" t="s">
        <v>12052</v>
      </c>
      <c r="D397" s="8" t="s">
        <v>11994</v>
      </c>
      <c r="E397" s="9">
        <v>1900</v>
      </c>
    </row>
    <row r="398" spans="1:5" ht="10.95" customHeight="1" x14ac:dyDescent="0.25">
      <c r="A398" t="s">
        <v>19709</v>
      </c>
      <c r="B398" s="9">
        <v>20</v>
      </c>
      <c r="C398" s="8" t="s">
        <v>12058</v>
      </c>
      <c r="D398" s="8" t="s">
        <v>11994</v>
      </c>
      <c r="E398" s="9">
        <v>1915</v>
      </c>
    </row>
    <row r="399" spans="1:5" ht="10.95" customHeight="1" x14ac:dyDescent="0.25">
      <c r="A399" t="s">
        <v>19710</v>
      </c>
      <c r="B399" s="9">
        <v>163</v>
      </c>
      <c r="C399" s="8" t="s">
        <v>12464</v>
      </c>
      <c r="D399" s="8" t="s">
        <v>12965</v>
      </c>
      <c r="E399" s="9">
        <v>1968</v>
      </c>
    </row>
    <row r="400" spans="1:5" ht="10.95" customHeight="1" x14ac:dyDescent="0.25">
      <c r="A400" t="s">
        <v>19711</v>
      </c>
      <c r="B400" s="9">
        <v>4</v>
      </c>
      <c r="C400" s="8" t="s">
        <v>12031</v>
      </c>
      <c r="D400" s="8" t="s">
        <v>11994</v>
      </c>
      <c r="E400" s="9">
        <v>1895</v>
      </c>
    </row>
    <row r="401" spans="1:5" ht="10.95" customHeight="1" x14ac:dyDescent="0.25">
      <c r="A401" t="s">
        <v>19712</v>
      </c>
      <c r="B401" s="9">
        <v>36</v>
      </c>
      <c r="C401" s="8" t="s">
        <v>13030</v>
      </c>
      <c r="D401" s="8" t="s">
        <v>12965</v>
      </c>
      <c r="E401" s="9">
        <v>1963</v>
      </c>
    </row>
    <row r="402" spans="1:5" ht="10.95" customHeight="1" x14ac:dyDescent="0.25">
      <c r="A402" t="s">
        <v>19713</v>
      </c>
      <c r="B402" s="9">
        <v>6</v>
      </c>
      <c r="C402" s="8" t="s">
        <v>12465</v>
      </c>
      <c r="D402" s="8" t="s">
        <v>12466</v>
      </c>
      <c r="E402" s="9">
        <v>1899</v>
      </c>
    </row>
    <row r="403" spans="1:5" ht="10.95" customHeight="1" x14ac:dyDescent="0.25">
      <c r="A403" t="s">
        <v>19714</v>
      </c>
      <c r="B403" s="9">
        <v>14</v>
      </c>
      <c r="C403" s="8" t="s">
        <v>12961</v>
      </c>
      <c r="D403" s="8" t="s">
        <v>12533</v>
      </c>
      <c r="E403" s="9">
        <v>1920</v>
      </c>
    </row>
    <row r="404" spans="1:5" ht="10.95" customHeight="1" x14ac:dyDescent="0.25">
      <c r="A404" t="s">
        <v>19715</v>
      </c>
      <c r="B404" s="9">
        <v>11</v>
      </c>
      <c r="C404" s="8" t="s">
        <v>14155</v>
      </c>
      <c r="D404" s="8" t="s">
        <v>12988</v>
      </c>
      <c r="E404" s="9">
        <v>1903</v>
      </c>
    </row>
    <row r="405" spans="1:5" ht="10.95" customHeight="1" x14ac:dyDescent="0.25">
      <c r="A405" t="s">
        <v>19716</v>
      </c>
      <c r="B405" s="9">
        <v>2</v>
      </c>
      <c r="C405" s="8" t="s">
        <v>13545</v>
      </c>
      <c r="D405" s="8" t="s">
        <v>12533</v>
      </c>
      <c r="E405" s="9">
        <v>1919</v>
      </c>
    </row>
    <row r="406" spans="1:5" ht="10.95" customHeight="1" x14ac:dyDescent="0.25">
      <c r="A406" t="s">
        <v>19717</v>
      </c>
      <c r="B406" s="9">
        <v>7</v>
      </c>
      <c r="C406" s="8" t="s">
        <v>14155</v>
      </c>
      <c r="D406" s="8" t="s">
        <v>12988</v>
      </c>
      <c r="E406" s="9">
        <v>1903</v>
      </c>
    </row>
    <row r="407" spans="1:5" ht="10.95" customHeight="1" x14ac:dyDescent="0.25">
      <c r="A407" t="s">
        <v>19718</v>
      </c>
      <c r="B407" s="9">
        <v>10</v>
      </c>
      <c r="C407" s="8" t="s">
        <v>2126</v>
      </c>
      <c r="D407" s="8" t="s">
        <v>12533</v>
      </c>
      <c r="E407" s="9">
        <v>1864</v>
      </c>
    </row>
    <row r="408" spans="1:5" ht="10.95" customHeight="1" x14ac:dyDescent="0.25">
      <c r="A408" t="s">
        <v>19719</v>
      </c>
      <c r="B408" s="9">
        <v>8</v>
      </c>
      <c r="C408" s="8" t="s">
        <v>2126</v>
      </c>
      <c r="D408" s="8" t="s">
        <v>12533</v>
      </c>
      <c r="E408" s="9">
        <v>1864</v>
      </c>
    </row>
    <row r="409" spans="1:5" ht="10.95" customHeight="1" x14ac:dyDescent="0.25">
      <c r="A409" t="s">
        <v>19720</v>
      </c>
      <c r="B409" s="9">
        <v>40</v>
      </c>
      <c r="C409" s="8" t="s">
        <v>2126</v>
      </c>
      <c r="D409" s="8" t="s">
        <v>12533</v>
      </c>
      <c r="E409" s="9">
        <v>1945</v>
      </c>
    </row>
    <row r="410" spans="1:5" ht="10.95" customHeight="1" x14ac:dyDescent="0.25">
      <c r="A410" t="s">
        <v>19721</v>
      </c>
      <c r="B410" s="9">
        <v>2</v>
      </c>
      <c r="C410" s="8" t="s">
        <v>12004</v>
      </c>
      <c r="D410" s="8" t="s">
        <v>11994</v>
      </c>
      <c r="E410" s="9">
        <v>1936</v>
      </c>
    </row>
    <row r="411" spans="1:5" ht="10.95" customHeight="1" x14ac:dyDescent="0.25">
      <c r="A411" t="s">
        <v>19722</v>
      </c>
      <c r="B411" s="9">
        <v>237</v>
      </c>
      <c r="C411" s="8" t="s">
        <v>13219</v>
      </c>
      <c r="D411" s="8" t="s">
        <v>12533</v>
      </c>
      <c r="E411" s="9">
        <v>1923</v>
      </c>
    </row>
    <row r="412" spans="1:5" ht="10.95" customHeight="1" x14ac:dyDescent="0.25">
      <c r="A412" t="s">
        <v>19723</v>
      </c>
      <c r="B412" s="9">
        <v>90</v>
      </c>
      <c r="C412" s="8" t="s">
        <v>12009</v>
      </c>
      <c r="D412" s="8" t="s">
        <v>11994</v>
      </c>
      <c r="E412" s="9">
        <v>1933</v>
      </c>
    </row>
    <row r="413" spans="1:5" ht="10.95" customHeight="1" x14ac:dyDescent="0.25">
      <c r="A413" t="s">
        <v>19724</v>
      </c>
      <c r="B413" s="9">
        <v>11</v>
      </c>
      <c r="C413" s="8" t="s">
        <v>2376</v>
      </c>
      <c r="D413" s="8" t="s">
        <v>12533</v>
      </c>
      <c r="E413" s="9">
        <v>1852</v>
      </c>
    </row>
    <row r="414" spans="1:5" ht="10.95" customHeight="1" x14ac:dyDescent="0.25">
      <c r="A414" t="s">
        <v>19725</v>
      </c>
      <c r="B414" s="9">
        <v>16</v>
      </c>
      <c r="C414" s="8" t="s">
        <v>12034</v>
      </c>
      <c r="D414" s="8" t="s">
        <v>11994</v>
      </c>
      <c r="E414" s="9">
        <v>1907</v>
      </c>
    </row>
    <row r="415" spans="1:5" ht="10.95" customHeight="1" x14ac:dyDescent="0.25">
      <c r="A415" t="s">
        <v>19726</v>
      </c>
      <c r="B415" s="9">
        <v>263</v>
      </c>
      <c r="C415" s="8" t="s">
        <v>12037</v>
      </c>
      <c r="D415" s="8" t="s">
        <v>11994</v>
      </c>
      <c r="E415" s="9">
        <v>1941</v>
      </c>
    </row>
    <row r="416" spans="1:5" ht="10.95" customHeight="1" x14ac:dyDescent="0.25">
      <c r="A416" t="s">
        <v>19727</v>
      </c>
      <c r="B416" s="9">
        <v>97</v>
      </c>
      <c r="C416" s="8" t="s">
        <v>14678</v>
      </c>
      <c r="D416" s="8" t="s">
        <v>12965</v>
      </c>
      <c r="E416" s="9">
        <v>1960</v>
      </c>
    </row>
    <row r="417" spans="1:5" ht="10.95" customHeight="1" x14ac:dyDescent="0.25">
      <c r="A417" t="s">
        <v>19728</v>
      </c>
      <c r="B417" s="9">
        <v>28</v>
      </c>
      <c r="C417" s="8" t="s">
        <v>14678</v>
      </c>
      <c r="D417" s="8" t="s">
        <v>12965</v>
      </c>
      <c r="E417" s="9">
        <v>1970</v>
      </c>
    </row>
    <row r="418" spans="1:5" ht="10.95" customHeight="1" x14ac:dyDescent="0.25">
      <c r="A418" t="s">
        <v>19729</v>
      </c>
      <c r="B418" s="9">
        <v>20</v>
      </c>
      <c r="C418" s="8" t="s">
        <v>12021</v>
      </c>
      <c r="D418" s="8" t="s">
        <v>12533</v>
      </c>
      <c r="E418" s="9">
        <v>1912</v>
      </c>
    </row>
    <row r="419" spans="1:5" ht="10.95" customHeight="1" x14ac:dyDescent="0.25">
      <c r="A419" t="s">
        <v>19730</v>
      </c>
      <c r="B419" s="9">
        <v>53</v>
      </c>
      <c r="C419" s="8" t="s">
        <v>13301</v>
      </c>
      <c r="D419" s="8" t="s">
        <v>12466</v>
      </c>
      <c r="E419" s="9">
        <v>1921</v>
      </c>
    </row>
    <row r="420" spans="1:5" ht="10.95" customHeight="1" x14ac:dyDescent="0.25">
      <c r="A420" t="s">
        <v>19731</v>
      </c>
      <c r="B420" s="9">
        <v>101</v>
      </c>
      <c r="C420" s="8" t="s">
        <v>13320</v>
      </c>
      <c r="D420" s="8" t="s">
        <v>12965</v>
      </c>
      <c r="E420" s="9">
        <v>1942</v>
      </c>
    </row>
    <row r="421" spans="1:5" ht="10.95" customHeight="1" x14ac:dyDescent="0.25">
      <c r="A421" t="s">
        <v>19732</v>
      </c>
      <c r="B421" s="9">
        <v>16</v>
      </c>
      <c r="C421" s="8" t="s">
        <v>12964</v>
      </c>
      <c r="D421" s="8" t="s">
        <v>12965</v>
      </c>
      <c r="E421" s="9">
        <v>1897</v>
      </c>
    </row>
    <row r="422" spans="1:5" ht="10.95" customHeight="1" x14ac:dyDescent="0.25">
      <c r="A422" t="s">
        <v>19733</v>
      </c>
      <c r="B422" s="9">
        <v>118</v>
      </c>
      <c r="C422" s="8" t="s">
        <v>16120</v>
      </c>
      <c r="D422" s="8" t="s">
        <v>12466</v>
      </c>
      <c r="E422" s="9">
        <v>1987</v>
      </c>
    </row>
    <row r="423" spans="1:5" ht="10.95" customHeight="1" x14ac:dyDescent="0.25">
      <c r="A423" t="s">
        <v>19734</v>
      </c>
      <c r="B423" s="9">
        <v>110</v>
      </c>
      <c r="C423" s="8" t="s">
        <v>16120</v>
      </c>
      <c r="D423" s="8" t="s">
        <v>12466</v>
      </c>
      <c r="E423" s="9">
        <v>1987</v>
      </c>
    </row>
    <row r="424" spans="1:5" ht="10.95" customHeight="1" x14ac:dyDescent="0.25">
      <c r="A424" t="s">
        <v>19735</v>
      </c>
      <c r="B424" s="9">
        <v>9</v>
      </c>
      <c r="C424" s="8" t="s">
        <v>2376</v>
      </c>
      <c r="D424" s="8" t="s">
        <v>12533</v>
      </c>
      <c r="E424" s="9">
        <v>1860</v>
      </c>
    </row>
    <row r="425" spans="1:5" ht="10.95" customHeight="1" x14ac:dyDescent="0.25">
      <c r="A425" t="s">
        <v>19736</v>
      </c>
      <c r="B425" s="9">
        <v>117</v>
      </c>
      <c r="C425" s="8" t="s">
        <v>12052</v>
      </c>
      <c r="D425" s="8" t="s">
        <v>11994</v>
      </c>
      <c r="E425" s="9">
        <v>1908</v>
      </c>
    </row>
    <row r="426" spans="1:5" ht="10.95" customHeight="1" x14ac:dyDescent="0.25">
      <c r="A426" t="s">
        <v>19737</v>
      </c>
      <c r="B426" s="9">
        <v>119</v>
      </c>
      <c r="C426" s="8" t="s">
        <v>14697</v>
      </c>
      <c r="D426" s="8" t="s">
        <v>12965</v>
      </c>
      <c r="E426" s="9">
        <v>1932</v>
      </c>
    </row>
    <row r="427" spans="1:5" ht="10.95" customHeight="1" x14ac:dyDescent="0.25">
      <c r="A427" t="s">
        <v>19738</v>
      </c>
      <c r="B427" s="9">
        <v>22</v>
      </c>
      <c r="C427" s="8" t="s">
        <v>2126</v>
      </c>
      <c r="D427" s="8" t="s">
        <v>12533</v>
      </c>
      <c r="E427" s="9">
        <v>1945</v>
      </c>
    </row>
    <row r="428" spans="1:5" ht="10.95" customHeight="1" x14ac:dyDescent="0.25">
      <c r="A428" t="s">
        <v>19739</v>
      </c>
      <c r="B428" s="9">
        <v>32</v>
      </c>
      <c r="C428" s="8" t="s">
        <v>12967</v>
      </c>
      <c r="D428" s="8" t="s">
        <v>12466</v>
      </c>
      <c r="E428" s="9">
        <v>1915</v>
      </c>
    </row>
    <row r="429" spans="1:5" ht="10.95" customHeight="1" x14ac:dyDescent="0.25">
      <c r="A429" t="s">
        <v>19740</v>
      </c>
      <c r="B429" s="9">
        <v>12</v>
      </c>
      <c r="C429" s="8" t="s">
        <v>1414</v>
      </c>
      <c r="D429" s="8" t="s">
        <v>12986</v>
      </c>
      <c r="E429" s="9">
        <v>1860</v>
      </c>
    </row>
    <row r="430" spans="1:5" ht="10.95" customHeight="1" x14ac:dyDescent="0.25">
      <c r="A430" t="s">
        <v>19741</v>
      </c>
      <c r="B430" s="9">
        <v>71</v>
      </c>
      <c r="C430" s="8" t="s">
        <v>12052</v>
      </c>
      <c r="D430" s="8" t="s">
        <v>11994</v>
      </c>
      <c r="E430" s="9">
        <v>1887</v>
      </c>
    </row>
    <row r="431" spans="1:5" ht="10.95" customHeight="1" x14ac:dyDescent="0.25">
      <c r="A431" t="s">
        <v>19742</v>
      </c>
      <c r="B431" s="9">
        <v>319</v>
      </c>
      <c r="C431" s="8" t="s">
        <v>1414</v>
      </c>
      <c r="D431" s="8" t="s">
        <v>12986</v>
      </c>
      <c r="E431" s="9">
        <v>1947</v>
      </c>
    </row>
    <row r="432" spans="1:5" ht="10.95" customHeight="1" x14ac:dyDescent="0.25">
      <c r="A432" t="s">
        <v>19743</v>
      </c>
      <c r="B432" s="9">
        <v>3</v>
      </c>
      <c r="C432" s="8" t="s">
        <v>2126</v>
      </c>
      <c r="D432" s="8" t="s">
        <v>12533</v>
      </c>
      <c r="E432" s="9">
        <v>1945</v>
      </c>
    </row>
    <row r="433" spans="1:5" ht="10.95" customHeight="1" x14ac:dyDescent="0.25">
      <c r="A433" t="s">
        <v>19744</v>
      </c>
      <c r="B433" s="9">
        <v>32</v>
      </c>
      <c r="C433" s="8" t="s">
        <v>12042</v>
      </c>
      <c r="D433" s="8" t="s">
        <v>11994</v>
      </c>
      <c r="E433" s="9">
        <v>1897</v>
      </c>
    </row>
    <row r="434" spans="1:5" ht="10.95" customHeight="1" x14ac:dyDescent="0.25">
      <c r="A434" t="s">
        <v>19745</v>
      </c>
      <c r="B434" s="9">
        <v>63</v>
      </c>
      <c r="C434" s="8" t="s">
        <v>12885</v>
      </c>
      <c r="D434" s="8" t="s">
        <v>12533</v>
      </c>
      <c r="E434" s="9">
        <v>1922</v>
      </c>
    </row>
    <row r="435" spans="1:5" ht="10.95" customHeight="1" x14ac:dyDescent="0.25">
      <c r="A435" t="s">
        <v>19746</v>
      </c>
      <c r="B435" s="9">
        <v>26</v>
      </c>
      <c r="C435" s="8" t="s">
        <v>12021</v>
      </c>
      <c r="D435" s="8" t="s">
        <v>12533</v>
      </c>
      <c r="E435" s="9">
        <v>1930</v>
      </c>
    </row>
    <row r="436" spans="1:5" ht="10.95" customHeight="1" x14ac:dyDescent="0.25">
      <c r="A436" t="s">
        <v>19747</v>
      </c>
      <c r="B436" s="9">
        <v>89</v>
      </c>
      <c r="C436" s="8" t="s">
        <v>16120</v>
      </c>
      <c r="D436" s="8" t="s">
        <v>12466</v>
      </c>
      <c r="E436" s="9">
        <v>1987</v>
      </c>
    </row>
    <row r="437" spans="1:5" ht="10.95" customHeight="1" x14ac:dyDescent="0.25">
      <c r="A437" t="s">
        <v>19748</v>
      </c>
      <c r="B437" s="9">
        <v>372</v>
      </c>
      <c r="C437" s="8" t="s">
        <v>13030</v>
      </c>
      <c r="D437" s="8" t="s">
        <v>12965</v>
      </c>
      <c r="E437" s="9">
        <v>1963</v>
      </c>
    </row>
    <row r="438" spans="1:5" ht="10.95" customHeight="1" x14ac:dyDescent="0.25">
      <c r="A438" t="s">
        <v>19749</v>
      </c>
      <c r="B438" s="9">
        <v>90</v>
      </c>
      <c r="C438" s="8" t="s">
        <v>12964</v>
      </c>
      <c r="D438" s="8" t="s">
        <v>12965</v>
      </c>
      <c r="E438" s="9">
        <v>1949</v>
      </c>
    </row>
    <row r="439" spans="1:5" ht="10.95" customHeight="1" x14ac:dyDescent="0.25">
      <c r="A439" t="s">
        <v>19750</v>
      </c>
      <c r="B439" s="9">
        <v>37</v>
      </c>
      <c r="C439" s="8" t="s">
        <v>12546</v>
      </c>
      <c r="D439" s="8" t="s">
        <v>12533</v>
      </c>
      <c r="E439" s="9">
        <v>1941</v>
      </c>
    </row>
    <row r="440" spans="1:5" ht="10.95" customHeight="1" x14ac:dyDescent="0.25">
      <c r="A440" t="s">
        <v>19751</v>
      </c>
      <c r="B440" s="9">
        <v>31</v>
      </c>
      <c r="C440" s="8" t="s">
        <v>2126</v>
      </c>
      <c r="D440" s="8" t="s">
        <v>12533</v>
      </c>
      <c r="E440" s="9">
        <v>1869</v>
      </c>
    </row>
    <row r="441" spans="1:5" ht="10.95" customHeight="1" x14ac:dyDescent="0.25">
      <c r="A441" t="s">
        <v>19752</v>
      </c>
      <c r="B441" s="9">
        <v>14</v>
      </c>
      <c r="C441" s="8" t="s">
        <v>12885</v>
      </c>
      <c r="D441" s="8" t="s">
        <v>12533</v>
      </c>
      <c r="E441" s="9">
        <v>1920</v>
      </c>
    </row>
    <row r="442" spans="1:5" ht="10.95" customHeight="1" x14ac:dyDescent="0.25">
      <c r="A442" t="s">
        <v>19753</v>
      </c>
      <c r="B442" s="9">
        <v>9</v>
      </c>
      <c r="C442" s="8" t="s">
        <v>14562</v>
      </c>
      <c r="D442" s="8" t="s">
        <v>12965</v>
      </c>
      <c r="E442" s="9">
        <v>1950</v>
      </c>
    </row>
    <row r="443" spans="1:5" ht="10.95" customHeight="1" x14ac:dyDescent="0.25">
      <c r="A443" t="s">
        <v>19754</v>
      </c>
      <c r="B443" s="9">
        <v>29</v>
      </c>
      <c r="C443" s="8" t="s">
        <v>12004</v>
      </c>
      <c r="D443" s="8" t="s">
        <v>11994</v>
      </c>
      <c r="E443" s="9">
        <v>1957</v>
      </c>
    </row>
    <row r="444" spans="1:5" ht="10.95" customHeight="1" x14ac:dyDescent="0.25">
      <c r="A444" t="s">
        <v>19755</v>
      </c>
      <c r="B444" s="9">
        <v>878</v>
      </c>
      <c r="C444" s="8" t="s">
        <v>14835</v>
      </c>
      <c r="D444" s="8" t="s">
        <v>12965</v>
      </c>
      <c r="E444" s="9">
        <v>1976</v>
      </c>
    </row>
    <row r="445" spans="1:5" ht="10.95" customHeight="1" x14ac:dyDescent="0.25">
      <c r="A445" t="s">
        <v>19756</v>
      </c>
      <c r="B445" s="9">
        <v>68</v>
      </c>
      <c r="C445" s="8" t="s">
        <v>12964</v>
      </c>
      <c r="D445" s="8" t="s">
        <v>12965</v>
      </c>
      <c r="E445" s="9">
        <v>1948</v>
      </c>
    </row>
    <row r="446" spans="1:5" ht="10.95" customHeight="1" x14ac:dyDescent="0.25">
      <c r="A446" t="s">
        <v>19757</v>
      </c>
      <c r="B446" s="9">
        <v>239</v>
      </c>
      <c r="C446" s="8" t="s">
        <v>12964</v>
      </c>
      <c r="D446" s="8" t="s">
        <v>12965</v>
      </c>
      <c r="E446" s="9">
        <v>1951</v>
      </c>
    </row>
    <row r="447" spans="1:5" ht="10.95" customHeight="1" x14ac:dyDescent="0.25">
      <c r="A447" t="s">
        <v>19758</v>
      </c>
      <c r="B447" s="9">
        <v>50</v>
      </c>
      <c r="C447" s="8" t="s">
        <v>12042</v>
      </c>
      <c r="D447" s="8" t="s">
        <v>11994</v>
      </c>
      <c r="E447" s="9">
        <v>1912</v>
      </c>
    </row>
    <row r="448" spans="1:5" ht="10.95" customHeight="1" x14ac:dyDescent="0.25">
      <c r="A448" t="s">
        <v>19759</v>
      </c>
      <c r="B448" s="9">
        <v>89</v>
      </c>
      <c r="C448" s="8" t="s">
        <v>12444</v>
      </c>
      <c r="D448" s="8" t="s">
        <v>11994</v>
      </c>
      <c r="E448" s="9">
        <v>1963</v>
      </c>
    </row>
    <row r="449" spans="1:5" ht="10.95" customHeight="1" x14ac:dyDescent="0.25">
      <c r="A449" t="s">
        <v>19760</v>
      </c>
      <c r="B449" s="9">
        <v>92</v>
      </c>
      <c r="C449" s="8" t="s">
        <v>12964</v>
      </c>
      <c r="D449" s="8" t="s">
        <v>12965</v>
      </c>
      <c r="E449" s="9">
        <v>1949</v>
      </c>
    </row>
    <row r="450" spans="1:5" ht="10.95" customHeight="1" x14ac:dyDescent="0.25">
      <c r="A450" t="s">
        <v>19761</v>
      </c>
      <c r="B450" s="9">
        <v>39</v>
      </c>
      <c r="C450" s="8" t="s">
        <v>12031</v>
      </c>
      <c r="D450" s="8" t="s">
        <v>11994</v>
      </c>
      <c r="E450" s="9">
        <v>1894</v>
      </c>
    </row>
    <row r="451" spans="1:5" ht="10.95" customHeight="1" x14ac:dyDescent="0.25">
      <c r="A451" t="s">
        <v>19762</v>
      </c>
      <c r="B451" s="9">
        <v>21</v>
      </c>
      <c r="C451" s="8" t="s">
        <v>1414</v>
      </c>
      <c r="D451" s="8" t="s">
        <v>12986</v>
      </c>
      <c r="E451" s="9">
        <v>1860</v>
      </c>
    </row>
    <row r="452" spans="1:5" ht="10.95" customHeight="1" x14ac:dyDescent="0.25">
      <c r="A452" t="s">
        <v>19763</v>
      </c>
      <c r="B452" s="9">
        <v>122</v>
      </c>
      <c r="C452" s="8" t="s">
        <v>16120</v>
      </c>
      <c r="D452" s="8" t="s">
        <v>12466</v>
      </c>
      <c r="E452" s="9">
        <v>1988</v>
      </c>
    </row>
    <row r="453" spans="1:5" ht="10.95" customHeight="1" x14ac:dyDescent="0.25">
      <c r="A453" t="s">
        <v>19764</v>
      </c>
      <c r="B453" s="9">
        <v>111</v>
      </c>
      <c r="C453" s="8" t="s">
        <v>16120</v>
      </c>
      <c r="D453" s="8" t="s">
        <v>12466</v>
      </c>
      <c r="E453" s="9">
        <v>1987</v>
      </c>
    </row>
    <row r="454" spans="1:5" ht="10.95" customHeight="1" x14ac:dyDescent="0.25">
      <c r="A454" t="s">
        <v>19765</v>
      </c>
      <c r="B454" s="9">
        <v>110</v>
      </c>
      <c r="C454" s="8" t="s">
        <v>16120</v>
      </c>
      <c r="D454" s="8" t="s">
        <v>12466</v>
      </c>
      <c r="E454" s="9">
        <v>1987</v>
      </c>
    </row>
    <row r="455" spans="1:5" ht="10.95" customHeight="1" x14ac:dyDescent="0.25">
      <c r="A455" t="s">
        <v>19766</v>
      </c>
      <c r="B455" s="9">
        <v>126</v>
      </c>
      <c r="C455" s="8" t="s">
        <v>12037</v>
      </c>
      <c r="D455" s="8" t="s">
        <v>11994</v>
      </c>
      <c r="E455" s="9">
        <v>1921</v>
      </c>
    </row>
    <row r="456" spans="1:5" ht="10.95" customHeight="1" x14ac:dyDescent="0.25">
      <c r="A456" t="s">
        <v>19767</v>
      </c>
      <c r="B456" s="9">
        <v>64</v>
      </c>
      <c r="C456" s="8" t="s">
        <v>12053</v>
      </c>
      <c r="D456" s="8" t="s">
        <v>11994</v>
      </c>
      <c r="E456" s="9">
        <v>1894</v>
      </c>
    </row>
    <row r="457" spans="1:5" ht="10.95" customHeight="1" x14ac:dyDescent="0.25">
      <c r="A457" t="s">
        <v>19768</v>
      </c>
      <c r="B457" s="9">
        <v>36</v>
      </c>
      <c r="C457" s="8" t="s">
        <v>12042</v>
      </c>
      <c r="D457" s="8" t="s">
        <v>11994</v>
      </c>
      <c r="E457" s="9">
        <v>1893</v>
      </c>
    </row>
    <row r="458" spans="1:5" ht="10.95" customHeight="1" x14ac:dyDescent="0.25">
      <c r="A458" t="s">
        <v>19769</v>
      </c>
      <c r="B458" s="9">
        <v>27</v>
      </c>
      <c r="C458" s="8" t="s">
        <v>2126</v>
      </c>
      <c r="D458" s="8" t="s">
        <v>12533</v>
      </c>
      <c r="E458" s="9">
        <v>1862</v>
      </c>
    </row>
    <row r="459" spans="1:5" ht="10.95" customHeight="1" x14ac:dyDescent="0.25">
      <c r="A459" t="s">
        <v>19770</v>
      </c>
      <c r="B459" s="9">
        <v>63</v>
      </c>
      <c r="C459" s="8" t="s">
        <v>12051</v>
      </c>
      <c r="D459" s="8" t="s">
        <v>11994</v>
      </c>
      <c r="E459" s="9">
        <v>1926</v>
      </c>
    </row>
    <row r="460" spans="1:5" ht="10.95" customHeight="1" x14ac:dyDescent="0.25">
      <c r="A460" t="s">
        <v>19771</v>
      </c>
      <c r="B460" s="9">
        <v>14</v>
      </c>
      <c r="C460" s="8" t="s">
        <v>2126</v>
      </c>
      <c r="D460" s="8" t="s">
        <v>12533</v>
      </c>
      <c r="E460" s="9">
        <v>1945</v>
      </c>
    </row>
    <row r="461" spans="1:5" ht="10.95" customHeight="1" x14ac:dyDescent="0.25">
      <c r="A461" t="s">
        <v>19772</v>
      </c>
      <c r="B461" s="9">
        <v>27</v>
      </c>
      <c r="C461" s="8" t="s">
        <v>2126</v>
      </c>
      <c r="D461" s="8" t="s">
        <v>12533</v>
      </c>
      <c r="E461" s="9">
        <v>1946</v>
      </c>
    </row>
    <row r="462" spans="1:5" ht="10.95" customHeight="1" x14ac:dyDescent="0.25">
      <c r="A462" t="s">
        <v>19773</v>
      </c>
      <c r="B462" s="9">
        <v>26</v>
      </c>
      <c r="C462" s="8" t="s">
        <v>2126</v>
      </c>
      <c r="D462" s="8" t="s">
        <v>12533</v>
      </c>
      <c r="E462" s="9">
        <v>1946</v>
      </c>
    </row>
    <row r="463" spans="1:5" ht="10.95" customHeight="1" x14ac:dyDescent="0.25">
      <c r="A463" t="s">
        <v>19774</v>
      </c>
      <c r="B463" s="9">
        <v>48</v>
      </c>
      <c r="C463" s="8" t="s">
        <v>2126</v>
      </c>
      <c r="D463" s="8" t="s">
        <v>12533</v>
      </c>
      <c r="E463" s="9">
        <v>1946</v>
      </c>
    </row>
    <row r="464" spans="1:5" ht="10.95" customHeight="1" x14ac:dyDescent="0.25">
      <c r="A464" t="s">
        <v>19775</v>
      </c>
      <c r="B464" s="9">
        <v>99</v>
      </c>
      <c r="C464" s="8" t="s">
        <v>2126</v>
      </c>
      <c r="D464" s="8" t="s">
        <v>12533</v>
      </c>
      <c r="E464" s="9">
        <v>1946</v>
      </c>
    </row>
    <row r="465" spans="1:5" ht="10.95" customHeight="1" x14ac:dyDescent="0.25">
      <c r="A465" t="s">
        <v>19776</v>
      </c>
      <c r="B465" s="9">
        <v>46</v>
      </c>
      <c r="C465" s="8" t="s">
        <v>2126</v>
      </c>
      <c r="D465" s="8" t="s">
        <v>12533</v>
      </c>
      <c r="E465" s="9">
        <v>1946</v>
      </c>
    </row>
    <row r="466" spans="1:5" ht="10.95" customHeight="1" x14ac:dyDescent="0.25">
      <c r="A466" t="s">
        <v>19777</v>
      </c>
      <c r="B466" s="9">
        <v>63</v>
      </c>
      <c r="C466" s="8" t="s">
        <v>12052</v>
      </c>
      <c r="D466" s="8" t="s">
        <v>11994</v>
      </c>
      <c r="E466" s="9">
        <v>1902</v>
      </c>
    </row>
    <row r="467" spans="1:5" ht="10.95" customHeight="1" x14ac:dyDescent="0.25">
      <c r="A467" t="s">
        <v>19778</v>
      </c>
      <c r="B467" s="9">
        <v>16</v>
      </c>
      <c r="C467" s="8" t="s">
        <v>12052</v>
      </c>
      <c r="D467" s="8" t="s">
        <v>11994</v>
      </c>
      <c r="E467" s="9">
        <v>1905</v>
      </c>
    </row>
    <row r="468" spans="1:5" ht="10.95" customHeight="1" x14ac:dyDescent="0.25">
      <c r="A468" t="s">
        <v>19779</v>
      </c>
      <c r="B468" s="9">
        <v>16</v>
      </c>
      <c r="C468" s="8" t="s">
        <v>17899</v>
      </c>
      <c r="D468" s="8" t="s">
        <v>12986</v>
      </c>
      <c r="E468" s="9">
        <v>2003</v>
      </c>
    </row>
    <row r="469" spans="1:5" ht="10.95" customHeight="1" x14ac:dyDescent="0.25">
      <c r="A469" t="s">
        <v>19780</v>
      </c>
      <c r="B469" s="9">
        <v>54</v>
      </c>
      <c r="C469" s="8" t="s">
        <v>13560</v>
      </c>
      <c r="D469" s="8" t="s">
        <v>12533</v>
      </c>
      <c r="E469" s="9">
        <v>1868</v>
      </c>
    </row>
    <row r="470" spans="1:5" ht="10.95" customHeight="1" x14ac:dyDescent="0.25">
      <c r="A470" t="s">
        <v>19781</v>
      </c>
      <c r="B470" s="9">
        <v>150</v>
      </c>
      <c r="C470" s="8" t="s">
        <v>12967</v>
      </c>
      <c r="D470" s="8" t="s">
        <v>12466</v>
      </c>
      <c r="E470" s="9">
        <v>1939</v>
      </c>
    </row>
    <row r="471" spans="1:5" ht="10.95" customHeight="1" x14ac:dyDescent="0.25">
      <c r="A471" t="s">
        <v>19782</v>
      </c>
      <c r="B471" s="9">
        <v>14</v>
      </c>
      <c r="C471" s="8" t="s">
        <v>2376</v>
      </c>
      <c r="D471" s="8" t="s">
        <v>12533</v>
      </c>
      <c r="E471" s="9">
        <v>1857</v>
      </c>
    </row>
    <row r="472" spans="1:5" ht="10.95" customHeight="1" x14ac:dyDescent="0.25">
      <c r="A472" t="s">
        <v>19783</v>
      </c>
      <c r="B472" s="9">
        <v>109</v>
      </c>
      <c r="C472" s="8" t="s">
        <v>13320</v>
      </c>
      <c r="D472" s="8" t="s">
        <v>12965</v>
      </c>
      <c r="E472" s="9">
        <v>1942</v>
      </c>
    </row>
    <row r="473" spans="1:5" ht="10.95" customHeight="1" x14ac:dyDescent="0.25">
      <c r="A473" t="s">
        <v>19784</v>
      </c>
      <c r="B473" s="9">
        <v>26</v>
      </c>
      <c r="C473" s="8" t="s">
        <v>12021</v>
      </c>
      <c r="D473" s="8" t="s">
        <v>12533</v>
      </c>
      <c r="E473" s="9">
        <v>1930</v>
      </c>
    </row>
    <row r="474" spans="1:5" ht="10.95" customHeight="1" x14ac:dyDescent="0.25">
      <c r="A474" t="s">
        <v>19785</v>
      </c>
      <c r="B474" s="9">
        <v>26</v>
      </c>
      <c r="C474" s="8" t="s">
        <v>12021</v>
      </c>
      <c r="D474" s="8" t="s">
        <v>12533</v>
      </c>
      <c r="E474" s="9">
        <v>1930</v>
      </c>
    </row>
    <row r="475" spans="1:5" ht="10.95" customHeight="1" x14ac:dyDescent="0.25">
      <c r="A475" t="s">
        <v>19786</v>
      </c>
      <c r="B475" s="9">
        <v>7</v>
      </c>
      <c r="C475" s="8" t="s">
        <v>2126</v>
      </c>
      <c r="D475" s="8" t="s">
        <v>12533</v>
      </c>
      <c r="E475" s="9">
        <v>1945</v>
      </c>
    </row>
    <row r="476" spans="1:5" ht="10.95" customHeight="1" x14ac:dyDescent="0.25">
      <c r="A476" t="s">
        <v>19787</v>
      </c>
      <c r="B476" s="9">
        <v>35</v>
      </c>
      <c r="C476" s="8" t="s">
        <v>5066</v>
      </c>
      <c r="D476" s="8" t="s">
        <v>12533</v>
      </c>
      <c r="E476" s="9">
        <v>1905</v>
      </c>
    </row>
    <row r="477" spans="1:5" ht="10.95" customHeight="1" x14ac:dyDescent="0.25">
      <c r="A477" t="s">
        <v>19788</v>
      </c>
      <c r="B477" s="9">
        <v>91</v>
      </c>
      <c r="C477" s="8" t="s">
        <v>12964</v>
      </c>
      <c r="D477" s="8" t="s">
        <v>12965</v>
      </c>
      <c r="E477" s="9">
        <v>1950</v>
      </c>
    </row>
    <row r="478" spans="1:5" ht="10.95" customHeight="1" x14ac:dyDescent="0.25">
      <c r="A478" t="s">
        <v>19789</v>
      </c>
      <c r="B478" s="9">
        <v>39</v>
      </c>
      <c r="C478" s="8" t="s">
        <v>12961</v>
      </c>
      <c r="D478" s="8" t="s">
        <v>12533</v>
      </c>
      <c r="E478" s="9">
        <v>1938</v>
      </c>
    </row>
    <row r="479" spans="1:5" ht="10.95" customHeight="1" x14ac:dyDescent="0.25">
      <c r="A479" t="s">
        <v>19790</v>
      </c>
      <c r="B479" s="9">
        <v>8</v>
      </c>
      <c r="C479" s="8" t="s">
        <v>12026</v>
      </c>
      <c r="D479" s="8" t="s">
        <v>11994</v>
      </c>
      <c r="E479" s="9">
        <v>1898</v>
      </c>
    </row>
    <row r="480" spans="1:5" ht="10.95" customHeight="1" x14ac:dyDescent="0.25">
      <c r="A480" t="s">
        <v>19791</v>
      </c>
      <c r="B480" s="9">
        <v>135</v>
      </c>
      <c r="C480" s="8" t="s">
        <v>11997</v>
      </c>
      <c r="D480" s="8" t="s">
        <v>11994</v>
      </c>
      <c r="E480" s="9">
        <v>1915</v>
      </c>
    </row>
    <row r="481" spans="1:5" ht="10.95" customHeight="1" x14ac:dyDescent="0.25">
      <c r="A481" t="s">
        <v>19792</v>
      </c>
      <c r="B481" s="9">
        <v>370</v>
      </c>
      <c r="C481" s="8" t="s">
        <v>12025</v>
      </c>
      <c r="D481" s="8" t="s">
        <v>11994</v>
      </c>
      <c r="E481" s="9">
        <v>1973</v>
      </c>
    </row>
    <row r="482" spans="1:5" ht="10.95" customHeight="1" x14ac:dyDescent="0.25">
      <c r="A482" t="s">
        <v>19793</v>
      </c>
      <c r="B482" s="9">
        <v>709</v>
      </c>
      <c r="C482" s="8" t="s">
        <v>13320</v>
      </c>
      <c r="D482" s="8" t="s">
        <v>12965</v>
      </c>
      <c r="E482" s="9">
        <v>1962</v>
      </c>
    </row>
    <row r="483" spans="1:5" ht="10.95" customHeight="1" x14ac:dyDescent="0.25">
      <c r="A483" t="s">
        <v>19794</v>
      </c>
      <c r="B483" s="9">
        <v>37</v>
      </c>
      <c r="C483" s="8" t="s">
        <v>2126</v>
      </c>
      <c r="D483" s="8" t="s">
        <v>12533</v>
      </c>
      <c r="E483" s="9">
        <v>1867</v>
      </c>
    </row>
    <row r="484" spans="1:5" ht="10.95" customHeight="1" x14ac:dyDescent="0.25">
      <c r="A484" t="s">
        <v>19795</v>
      </c>
      <c r="B484" s="9">
        <v>30</v>
      </c>
      <c r="C484" s="8" t="s">
        <v>1414</v>
      </c>
      <c r="D484" s="8" t="s">
        <v>12986</v>
      </c>
      <c r="E484" s="9">
        <v>1872</v>
      </c>
    </row>
    <row r="485" spans="1:5" ht="10.95" customHeight="1" x14ac:dyDescent="0.25">
      <c r="A485" t="s">
        <v>19796</v>
      </c>
      <c r="B485" s="9">
        <v>40</v>
      </c>
      <c r="C485" s="8" t="s">
        <v>12037</v>
      </c>
      <c r="D485" s="8" t="s">
        <v>11994</v>
      </c>
      <c r="E485" s="9">
        <v>1914</v>
      </c>
    </row>
    <row r="486" spans="1:5" ht="10.95" customHeight="1" x14ac:dyDescent="0.25">
      <c r="A486" t="s">
        <v>19797</v>
      </c>
      <c r="B486" s="9">
        <v>151</v>
      </c>
      <c r="C486" s="8" t="s">
        <v>12004</v>
      </c>
      <c r="D486" s="8" t="s">
        <v>11994</v>
      </c>
      <c r="E486" s="9">
        <v>1921</v>
      </c>
    </row>
    <row r="487" spans="1:5" ht="10.95" customHeight="1" x14ac:dyDescent="0.25">
      <c r="A487" t="s">
        <v>19798</v>
      </c>
      <c r="B487" s="9">
        <v>85</v>
      </c>
      <c r="C487" s="8" t="s">
        <v>12015</v>
      </c>
      <c r="D487" s="8" t="s">
        <v>11994</v>
      </c>
      <c r="E487" s="9">
        <v>1968</v>
      </c>
    </row>
    <row r="488" spans="1:5" ht="10.95" customHeight="1" x14ac:dyDescent="0.25">
      <c r="A488" t="s">
        <v>19799</v>
      </c>
      <c r="B488" s="9">
        <v>29</v>
      </c>
      <c r="C488" s="8" t="s">
        <v>12021</v>
      </c>
      <c r="D488" s="8" t="s">
        <v>12533</v>
      </c>
      <c r="E488" s="9">
        <v>1930</v>
      </c>
    </row>
    <row r="489" spans="1:5" ht="10.95" customHeight="1" x14ac:dyDescent="0.25">
      <c r="A489" t="s">
        <v>19800</v>
      </c>
      <c r="B489" s="9">
        <v>9</v>
      </c>
      <c r="C489" s="8" t="s">
        <v>2376</v>
      </c>
      <c r="D489" s="8" t="s">
        <v>12533</v>
      </c>
      <c r="E489" s="9">
        <v>1859</v>
      </c>
    </row>
    <row r="490" spans="1:5" ht="10.95" customHeight="1" x14ac:dyDescent="0.25">
      <c r="A490" t="s">
        <v>19801</v>
      </c>
      <c r="B490" s="9">
        <v>6</v>
      </c>
      <c r="C490" s="8" t="s">
        <v>12969</v>
      </c>
      <c r="D490" s="8" t="s">
        <v>12533</v>
      </c>
      <c r="E490" s="9">
        <v>1919</v>
      </c>
    </row>
    <row r="491" spans="1:5" ht="10.95" customHeight="1" x14ac:dyDescent="0.25">
      <c r="A491" t="s">
        <v>19802</v>
      </c>
      <c r="B491" s="9">
        <v>3</v>
      </c>
      <c r="C491" s="8" t="s">
        <v>12969</v>
      </c>
      <c r="D491" s="8" t="s">
        <v>12533</v>
      </c>
      <c r="E491" s="9">
        <v>1896</v>
      </c>
    </row>
    <row r="492" spans="1:5" ht="10.95" customHeight="1" x14ac:dyDescent="0.25">
      <c r="A492" t="s">
        <v>19803</v>
      </c>
      <c r="B492" s="9">
        <v>185</v>
      </c>
      <c r="C492" s="8" t="s">
        <v>12045</v>
      </c>
      <c r="D492" s="8" t="s">
        <v>11994</v>
      </c>
      <c r="E492" s="9">
        <v>1961</v>
      </c>
    </row>
    <row r="493" spans="1:5" ht="10.95" customHeight="1" x14ac:dyDescent="0.25">
      <c r="A493" t="s">
        <v>19804</v>
      </c>
      <c r="B493" s="9">
        <v>7</v>
      </c>
      <c r="C493" s="8" t="s">
        <v>12885</v>
      </c>
      <c r="D493" s="8" t="s">
        <v>12533</v>
      </c>
      <c r="E493" s="9">
        <v>1919</v>
      </c>
    </row>
    <row r="494" spans="1:5" ht="10.95" customHeight="1" x14ac:dyDescent="0.25">
      <c r="A494" t="s">
        <v>19805</v>
      </c>
      <c r="B494" s="9">
        <v>14</v>
      </c>
      <c r="C494" s="8" t="s">
        <v>12885</v>
      </c>
      <c r="D494" s="8" t="s">
        <v>12533</v>
      </c>
      <c r="E494" s="9">
        <v>1919</v>
      </c>
    </row>
    <row r="495" spans="1:5" ht="10.95" customHeight="1" x14ac:dyDescent="0.25">
      <c r="A495" t="s">
        <v>19806</v>
      </c>
      <c r="B495" s="9">
        <v>36</v>
      </c>
      <c r="C495" s="8" t="s">
        <v>12885</v>
      </c>
      <c r="D495" s="8" t="s">
        <v>12533</v>
      </c>
      <c r="E495" s="9">
        <v>1919</v>
      </c>
    </row>
    <row r="496" spans="1:5" ht="10.95" customHeight="1" x14ac:dyDescent="0.25">
      <c r="A496" t="s">
        <v>19807</v>
      </c>
      <c r="B496" s="9">
        <v>75</v>
      </c>
      <c r="C496" s="8" t="s">
        <v>12964</v>
      </c>
      <c r="D496" s="8" t="s">
        <v>12965</v>
      </c>
      <c r="E496" s="9">
        <v>1920</v>
      </c>
    </row>
    <row r="497" spans="1:5" ht="10.95" customHeight="1" x14ac:dyDescent="0.25">
      <c r="A497" t="s">
        <v>19808</v>
      </c>
      <c r="B497" s="9">
        <v>79</v>
      </c>
      <c r="C497" s="8" t="s">
        <v>2126</v>
      </c>
      <c r="D497" s="8" t="s">
        <v>12533</v>
      </c>
      <c r="E497" s="9">
        <v>1949</v>
      </c>
    </row>
    <row r="498" spans="1:5" ht="10.95" customHeight="1" x14ac:dyDescent="0.25">
      <c r="A498" t="s">
        <v>19809</v>
      </c>
      <c r="B498" s="9">
        <v>181</v>
      </c>
      <c r="C498" s="8" t="s">
        <v>2126</v>
      </c>
      <c r="D498" s="8" t="s">
        <v>12533</v>
      </c>
      <c r="E498" s="9">
        <v>1956</v>
      </c>
    </row>
    <row r="499" spans="1:5" ht="10.95" customHeight="1" x14ac:dyDescent="0.25">
      <c r="A499" t="s">
        <v>19810</v>
      </c>
      <c r="B499" s="9">
        <v>208</v>
      </c>
      <c r="C499" s="8" t="s">
        <v>2126</v>
      </c>
      <c r="D499" s="8" t="s">
        <v>12533</v>
      </c>
      <c r="E499" s="9">
        <v>1934</v>
      </c>
    </row>
    <row r="500" spans="1:5" ht="10.95" customHeight="1" x14ac:dyDescent="0.25">
      <c r="A500" t="s">
        <v>19811</v>
      </c>
      <c r="B500" s="9">
        <v>70</v>
      </c>
      <c r="C500" s="8" t="s">
        <v>2126</v>
      </c>
      <c r="D500" s="8" t="s">
        <v>12533</v>
      </c>
      <c r="E500" s="9">
        <v>1959</v>
      </c>
    </row>
    <row r="501" spans="1:5" ht="10.95" customHeight="1" x14ac:dyDescent="0.25">
      <c r="A501" t="s">
        <v>19812</v>
      </c>
      <c r="B501" s="9">
        <v>30</v>
      </c>
      <c r="C501" s="8" t="s">
        <v>2126</v>
      </c>
      <c r="D501" s="8" t="s">
        <v>12533</v>
      </c>
      <c r="E501" s="9">
        <v>1863</v>
      </c>
    </row>
    <row r="502" spans="1:5" ht="10.95" customHeight="1" x14ac:dyDescent="0.25">
      <c r="A502" t="s">
        <v>19813</v>
      </c>
      <c r="B502" s="9">
        <v>49</v>
      </c>
      <c r="C502" s="8" t="s">
        <v>12021</v>
      </c>
      <c r="D502" s="8" t="s">
        <v>12533</v>
      </c>
      <c r="E502" s="9">
        <v>1915</v>
      </c>
    </row>
    <row r="503" spans="1:5" ht="10.95" customHeight="1" x14ac:dyDescent="0.25">
      <c r="A503" t="s">
        <v>19814</v>
      </c>
      <c r="B503" s="9">
        <v>42</v>
      </c>
      <c r="C503" s="8" t="s">
        <v>13711</v>
      </c>
      <c r="D503" s="8" t="s">
        <v>12988</v>
      </c>
      <c r="E503" s="9">
        <v>1907</v>
      </c>
    </row>
    <row r="504" spans="1:5" ht="10.95" customHeight="1" x14ac:dyDescent="0.25">
      <c r="A504" t="s">
        <v>19815</v>
      </c>
      <c r="B504" s="9">
        <v>30</v>
      </c>
      <c r="C504" s="8" t="s">
        <v>2376</v>
      </c>
      <c r="D504" s="8" t="s">
        <v>12533</v>
      </c>
      <c r="E504" s="9">
        <v>1855</v>
      </c>
    </row>
    <row r="505" spans="1:5" ht="10.95" customHeight="1" x14ac:dyDescent="0.25">
      <c r="A505" t="s">
        <v>19816</v>
      </c>
      <c r="B505" s="9">
        <v>44</v>
      </c>
      <c r="C505" s="8" t="s">
        <v>2126</v>
      </c>
      <c r="D505" s="8" t="s">
        <v>12533</v>
      </c>
      <c r="E505" s="9">
        <v>1946</v>
      </c>
    </row>
    <row r="506" spans="1:5" ht="10.95" customHeight="1" x14ac:dyDescent="0.25">
      <c r="A506" t="s">
        <v>19335</v>
      </c>
      <c r="B506" s="9">
        <v>26</v>
      </c>
      <c r="C506" s="8" t="s">
        <v>12021</v>
      </c>
      <c r="D506" s="8" t="s">
        <v>12533</v>
      </c>
      <c r="E506" s="9">
        <v>1930</v>
      </c>
    </row>
    <row r="507" spans="1:5" ht="10.95" customHeight="1" x14ac:dyDescent="0.25">
      <c r="A507" t="s">
        <v>19817</v>
      </c>
      <c r="B507" s="9">
        <v>26</v>
      </c>
      <c r="C507" s="8" t="s">
        <v>2126</v>
      </c>
      <c r="D507" s="8" t="s">
        <v>12533</v>
      </c>
      <c r="E507" s="9">
        <v>1865</v>
      </c>
    </row>
    <row r="508" spans="1:5" ht="10.95" customHeight="1" x14ac:dyDescent="0.25">
      <c r="A508" t="s">
        <v>19818</v>
      </c>
      <c r="B508" s="9">
        <v>46</v>
      </c>
      <c r="C508" s="8" t="s">
        <v>2126</v>
      </c>
      <c r="D508" s="8" t="s">
        <v>12533</v>
      </c>
      <c r="E508" s="9">
        <v>1945</v>
      </c>
    </row>
    <row r="509" spans="1:5" ht="10.95" customHeight="1" x14ac:dyDescent="0.25">
      <c r="A509" t="s">
        <v>19819</v>
      </c>
      <c r="B509" s="9">
        <v>13</v>
      </c>
      <c r="C509" s="8" t="s">
        <v>12050</v>
      </c>
      <c r="D509" s="8" t="s">
        <v>11994</v>
      </c>
      <c r="E509" s="9">
        <v>1903</v>
      </c>
    </row>
    <row r="510" spans="1:5" ht="10.95" customHeight="1" x14ac:dyDescent="0.25">
      <c r="A510" t="s">
        <v>19820</v>
      </c>
      <c r="B510" s="9">
        <v>82</v>
      </c>
      <c r="C510" s="8" t="s">
        <v>12672</v>
      </c>
      <c r="D510" s="8" t="s">
        <v>12533</v>
      </c>
      <c r="E510" s="9">
        <v>1997</v>
      </c>
    </row>
    <row r="511" spans="1:5" ht="10.95" customHeight="1" x14ac:dyDescent="0.25">
      <c r="A511" t="s">
        <v>19821</v>
      </c>
      <c r="B511" s="9">
        <v>2</v>
      </c>
      <c r="C511" s="8" t="s">
        <v>12885</v>
      </c>
      <c r="D511" s="8" t="s">
        <v>12533</v>
      </c>
      <c r="E511" s="9">
        <v>1919</v>
      </c>
    </row>
    <row r="512" spans="1:5" ht="10.95" customHeight="1" x14ac:dyDescent="0.25">
      <c r="A512" t="s">
        <v>19822</v>
      </c>
      <c r="B512" s="9">
        <v>164</v>
      </c>
      <c r="C512" s="8" t="s">
        <v>12964</v>
      </c>
      <c r="D512" s="8" t="s">
        <v>12965</v>
      </c>
      <c r="E512" s="9">
        <v>1897</v>
      </c>
    </row>
    <row r="513" spans="1:5" ht="10.95" customHeight="1" x14ac:dyDescent="0.25">
      <c r="A513" t="s">
        <v>19823</v>
      </c>
      <c r="B513" s="9">
        <v>6</v>
      </c>
      <c r="C513" s="8" t="s">
        <v>12964</v>
      </c>
      <c r="D513" s="8" t="s">
        <v>12965</v>
      </c>
      <c r="E513" s="9">
        <v>1949</v>
      </c>
    </row>
    <row r="514" spans="1:5" ht="10.95" customHeight="1" x14ac:dyDescent="0.25">
      <c r="A514" t="s">
        <v>19824</v>
      </c>
      <c r="B514" s="9">
        <v>8</v>
      </c>
      <c r="C514" s="8" t="s">
        <v>12546</v>
      </c>
      <c r="D514" s="8" t="s">
        <v>12533</v>
      </c>
      <c r="E514" s="9">
        <v>1919</v>
      </c>
    </row>
    <row r="515" spans="1:5" ht="10.95" customHeight="1" x14ac:dyDescent="0.25">
      <c r="A515" t="s">
        <v>19825</v>
      </c>
      <c r="B515" s="9">
        <v>17</v>
      </c>
      <c r="C515" s="8" t="s">
        <v>2376</v>
      </c>
      <c r="D515" s="8" t="s">
        <v>12533</v>
      </c>
      <c r="E515" s="9">
        <v>1859</v>
      </c>
    </row>
    <row r="516" spans="1:5" ht="10.95" customHeight="1" x14ac:dyDescent="0.25">
      <c r="A516" t="s">
        <v>19826</v>
      </c>
      <c r="B516" s="9">
        <v>26</v>
      </c>
      <c r="C516" s="8" t="s">
        <v>12021</v>
      </c>
      <c r="D516" s="8" t="s">
        <v>12533</v>
      </c>
      <c r="E516" s="9">
        <v>1930</v>
      </c>
    </row>
    <row r="517" spans="1:5" ht="10.95" customHeight="1" x14ac:dyDescent="0.25">
      <c r="A517" t="s">
        <v>19827</v>
      </c>
      <c r="B517" s="9">
        <v>246</v>
      </c>
      <c r="C517" s="8" t="s">
        <v>12964</v>
      </c>
      <c r="D517" s="8" t="s">
        <v>12965</v>
      </c>
      <c r="E517" s="9">
        <v>1949</v>
      </c>
    </row>
    <row r="518" spans="1:5" ht="10.95" customHeight="1" x14ac:dyDescent="0.25">
      <c r="A518" t="s">
        <v>19828</v>
      </c>
      <c r="B518" s="9">
        <v>28</v>
      </c>
      <c r="C518" s="8" t="s">
        <v>2126</v>
      </c>
      <c r="D518" s="8" t="s">
        <v>12533</v>
      </c>
      <c r="E518" s="9">
        <v>1920</v>
      </c>
    </row>
    <row r="519" spans="1:5" ht="10.95" customHeight="1" x14ac:dyDescent="0.25">
      <c r="A519" t="s">
        <v>19829</v>
      </c>
      <c r="B519" s="9">
        <v>137</v>
      </c>
      <c r="C519" s="8" t="s">
        <v>12051</v>
      </c>
      <c r="D519" s="8" t="s">
        <v>11994</v>
      </c>
      <c r="E519" s="9">
        <v>1960</v>
      </c>
    </row>
    <row r="520" spans="1:5" ht="10.95" customHeight="1" x14ac:dyDescent="0.25">
      <c r="A520" t="s">
        <v>19830</v>
      </c>
      <c r="B520" s="9">
        <v>25</v>
      </c>
      <c r="C520" s="8" t="s">
        <v>13162</v>
      </c>
      <c r="D520" s="8" t="s">
        <v>12533</v>
      </c>
      <c r="E520" s="9">
        <v>1956</v>
      </c>
    </row>
    <row r="521" spans="1:5" ht="10.95" customHeight="1" x14ac:dyDescent="0.25">
      <c r="A521" t="s">
        <v>19831</v>
      </c>
      <c r="B521" s="9">
        <v>95</v>
      </c>
      <c r="C521" s="8" t="s">
        <v>12052</v>
      </c>
      <c r="D521" s="8" t="s">
        <v>11994</v>
      </c>
      <c r="E521" s="9">
        <v>1901</v>
      </c>
    </row>
    <row r="522" spans="1:5" ht="10.95" customHeight="1" x14ac:dyDescent="0.25">
      <c r="A522" t="s">
        <v>19832</v>
      </c>
      <c r="B522" s="9">
        <v>43</v>
      </c>
      <c r="C522" s="8" t="s">
        <v>12670</v>
      </c>
      <c r="D522" s="8" t="s">
        <v>12533</v>
      </c>
      <c r="E522" s="9">
        <v>1885</v>
      </c>
    </row>
    <row r="523" spans="1:5" ht="10.95" customHeight="1" x14ac:dyDescent="0.25">
      <c r="A523" t="s">
        <v>19833</v>
      </c>
      <c r="B523" s="9">
        <v>26</v>
      </c>
      <c r="C523" s="8" t="s">
        <v>12964</v>
      </c>
      <c r="D523" s="8" t="s">
        <v>12965</v>
      </c>
      <c r="E523" s="9">
        <v>1949</v>
      </c>
    </row>
    <row r="524" spans="1:5" ht="10.95" customHeight="1" x14ac:dyDescent="0.25">
      <c r="A524" t="s">
        <v>19834</v>
      </c>
      <c r="B524" s="9">
        <v>29</v>
      </c>
      <c r="C524" s="8" t="s">
        <v>12011</v>
      </c>
      <c r="D524" s="8" t="s">
        <v>11994</v>
      </c>
      <c r="E524" s="9">
        <v>1961</v>
      </c>
    </row>
    <row r="525" spans="1:5" ht="10.95" customHeight="1" x14ac:dyDescent="0.25">
      <c r="A525" t="s">
        <v>19835</v>
      </c>
      <c r="B525" s="9">
        <v>8</v>
      </c>
      <c r="C525" s="8" t="s">
        <v>13968</v>
      </c>
      <c r="D525" s="8" t="s">
        <v>12988</v>
      </c>
      <c r="E525" s="9">
        <v>1944</v>
      </c>
    </row>
    <row r="526" spans="1:5" ht="10.95" customHeight="1" x14ac:dyDescent="0.25">
      <c r="A526" t="s">
        <v>19836</v>
      </c>
      <c r="B526" s="9">
        <v>8</v>
      </c>
      <c r="C526" s="8" t="s">
        <v>13969</v>
      </c>
      <c r="D526" s="8" t="s">
        <v>12988</v>
      </c>
      <c r="E526" s="9">
        <v>1944</v>
      </c>
    </row>
    <row r="527" spans="1:5" ht="10.95" customHeight="1" x14ac:dyDescent="0.25">
      <c r="A527" t="s">
        <v>19837</v>
      </c>
      <c r="B527" s="9">
        <v>497</v>
      </c>
      <c r="C527" s="8" t="s">
        <v>14835</v>
      </c>
      <c r="D527" s="8" t="s">
        <v>12965</v>
      </c>
      <c r="E527" s="9">
        <v>1975</v>
      </c>
    </row>
    <row r="528" spans="1:5" ht="10.95" customHeight="1" x14ac:dyDescent="0.25">
      <c r="A528" t="s">
        <v>19838</v>
      </c>
      <c r="B528" s="9">
        <v>57</v>
      </c>
      <c r="C528" s="8" t="s">
        <v>12042</v>
      </c>
      <c r="D528" s="8" t="s">
        <v>11994</v>
      </c>
      <c r="E528" s="9">
        <v>1912</v>
      </c>
    </row>
    <row r="529" spans="1:5" ht="10.95" customHeight="1" x14ac:dyDescent="0.25">
      <c r="A529" t="s">
        <v>19839</v>
      </c>
      <c r="B529" s="9">
        <v>61</v>
      </c>
      <c r="C529" s="8" t="s">
        <v>12964</v>
      </c>
      <c r="D529" s="8" t="s">
        <v>12965</v>
      </c>
      <c r="E529" s="9">
        <v>1950</v>
      </c>
    </row>
    <row r="530" spans="1:5" ht="10.95" customHeight="1" x14ac:dyDescent="0.25">
      <c r="A530" t="s">
        <v>19840</v>
      </c>
      <c r="B530" s="9">
        <v>156</v>
      </c>
      <c r="C530" s="8" t="s">
        <v>3409</v>
      </c>
      <c r="D530" s="8" t="s">
        <v>12986</v>
      </c>
      <c r="E530" s="9">
        <v>1898</v>
      </c>
    </row>
    <row r="531" spans="1:5" ht="10.95" customHeight="1" x14ac:dyDescent="0.25">
      <c r="A531" t="s">
        <v>19841</v>
      </c>
      <c r="B531" s="9">
        <v>395</v>
      </c>
      <c r="C531" s="8" t="s">
        <v>12004</v>
      </c>
      <c r="D531" s="8" t="s">
        <v>11994</v>
      </c>
      <c r="E531" s="9">
        <v>1955</v>
      </c>
    </row>
    <row r="532" spans="1:5" ht="10.95" customHeight="1" x14ac:dyDescent="0.25">
      <c r="A532" t="s">
        <v>19842</v>
      </c>
      <c r="B532" s="9">
        <v>346</v>
      </c>
      <c r="C532" s="8" t="s">
        <v>12004</v>
      </c>
      <c r="D532" s="8" t="s">
        <v>11994</v>
      </c>
      <c r="E532" s="9">
        <v>1975</v>
      </c>
    </row>
    <row r="533" spans="1:5" ht="10.95" customHeight="1" x14ac:dyDescent="0.25">
      <c r="A533" t="s">
        <v>19843</v>
      </c>
      <c r="B533" s="9">
        <v>186</v>
      </c>
      <c r="C533" s="8" t="s">
        <v>12004</v>
      </c>
      <c r="D533" s="8" t="s">
        <v>11994</v>
      </c>
      <c r="E533" s="9">
        <v>1949</v>
      </c>
    </row>
    <row r="534" spans="1:5" ht="10.95" customHeight="1" x14ac:dyDescent="0.25">
      <c r="A534" t="s">
        <v>19844</v>
      </c>
      <c r="B534" s="9">
        <v>26</v>
      </c>
      <c r="C534" s="8" t="s">
        <v>12442</v>
      </c>
      <c r="D534" s="8" t="s">
        <v>11994</v>
      </c>
      <c r="E534" s="9">
        <v>1951</v>
      </c>
    </row>
    <row r="535" spans="1:5" ht="10.95" customHeight="1" x14ac:dyDescent="0.25">
      <c r="A535" t="s">
        <v>19845</v>
      </c>
      <c r="B535" s="9">
        <v>55</v>
      </c>
      <c r="C535" s="8" t="s">
        <v>16510</v>
      </c>
      <c r="D535" s="8" t="s">
        <v>12986</v>
      </c>
      <c r="E535" s="9">
        <v>1871</v>
      </c>
    </row>
    <row r="536" spans="1:5" ht="10.95" customHeight="1" x14ac:dyDescent="0.25">
      <c r="A536" t="s">
        <v>19846</v>
      </c>
      <c r="B536" s="9">
        <v>30</v>
      </c>
      <c r="C536" s="8" t="s">
        <v>2126</v>
      </c>
      <c r="D536" s="8" t="s">
        <v>12533</v>
      </c>
      <c r="E536" s="9">
        <v>1946</v>
      </c>
    </row>
    <row r="537" spans="1:5" ht="10.95" customHeight="1" x14ac:dyDescent="0.25">
      <c r="A537" t="s">
        <v>19847</v>
      </c>
      <c r="B537" s="9">
        <v>26</v>
      </c>
      <c r="C537" s="8" t="s">
        <v>13028</v>
      </c>
      <c r="D537" s="8" t="s">
        <v>12986</v>
      </c>
      <c r="E537" s="9">
        <v>1890</v>
      </c>
    </row>
    <row r="538" spans="1:5" ht="10.95" customHeight="1" x14ac:dyDescent="0.25">
      <c r="A538" t="s">
        <v>19848</v>
      </c>
      <c r="B538" s="9">
        <v>26</v>
      </c>
      <c r="C538" s="8" t="s">
        <v>12021</v>
      </c>
      <c r="D538" s="8" t="s">
        <v>12533</v>
      </c>
      <c r="E538" s="9">
        <v>1930</v>
      </c>
    </row>
    <row r="539" spans="1:5" ht="10.95" customHeight="1" x14ac:dyDescent="0.25">
      <c r="A539" t="s">
        <v>19849</v>
      </c>
      <c r="B539" s="9">
        <v>13</v>
      </c>
      <c r="C539" s="8" t="s">
        <v>12031</v>
      </c>
      <c r="D539" s="8" t="s">
        <v>11994</v>
      </c>
      <c r="E539" s="9">
        <v>1894</v>
      </c>
    </row>
    <row r="540" spans="1:5" ht="10.95" customHeight="1" x14ac:dyDescent="0.25">
      <c r="A540" t="s">
        <v>19850</v>
      </c>
      <c r="B540" s="9">
        <v>6</v>
      </c>
      <c r="C540" s="8" t="s">
        <v>12052</v>
      </c>
      <c r="D540" s="8" t="s">
        <v>11994</v>
      </c>
      <c r="E540" s="9">
        <v>1884</v>
      </c>
    </row>
    <row r="541" spans="1:5" ht="10.95" customHeight="1" x14ac:dyDescent="0.25">
      <c r="A541" t="s">
        <v>19851</v>
      </c>
      <c r="B541" s="9">
        <v>307</v>
      </c>
      <c r="C541" s="8" t="s">
        <v>13030</v>
      </c>
      <c r="D541" s="8" t="s">
        <v>12965</v>
      </c>
      <c r="E541" s="9">
        <v>1937</v>
      </c>
    </row>
    <row r="542" spans="1:5" ht="10.95" customHeight="1" x14ac:dyDescent="0.25">
      <c r="A542" t="s">
        <v>19852</v>
      </c>
      <c r="B542" s="9">
        <v>4</v>
      </c>
      <c r="C542" s="8" t="s">
        <v>12013</v>
      </c>
      <c r="D542" s="8" t="s">
        <v>11994</v>
      </c>
      <c r="E542" s="9">
        <v>1868</v>
      </c>
    </row>
    <row r="543" spans="1:5" ht="10.95" customHeight="1" x14ac:dyDescent="0.25">
      <c r="A543" t="s">
        <v>19853</v>
      </c>
      <c r="B543" s="9">
        <v>30</v>
      </c>
      <c r="C543" s="8" t="s">
        <v>13030</v>
      </c>
      <c r="D543" s="8" t="s">
        <v>12965</v>
      </c>
      <c r="E543" s="9">
        <v>1895</v>
      </c>
    </row>
    <row r="544" spans="1:5" ht="10.95" customHeight="1" x14ac:dyDescent="0.25">
      <c r="A544" t="s">
        <v>19854</v>
      </c>
      <c r="B544" s="9">
        <v>66</v>
      </c>
      <c r="C544" s="8" t="s">
        <v>12964</v>
      </c>
      <c r="D544" s="8" t="s">
        <v>12965</v>
      </c>
      <c r="E544" s="9">
        <v>1949</v>
      </c>
    </row>
    <row r="545" spans="1:5" ht="10.95" customHeight="1" x14ac:dyDescent="0.25">
      <c r="A545" t="s">
        <v>19855</v>
      </c>
      <c r="B545" s="9">
        <v>42</v>
      </c>
      <c r="C545" s="8" t="s">
        <v>13162</v>
      </c>
      <c r="D545" s="8" t="s">
        <v>12533</v>
      </c>
      <c r="E545" s="9">
        <v>1919</v>
      </c>
    </row>
    <row r="546" spans="1:5" ht="10.95" customHeight="1" x14ac:dyDescent="0.25">
      <c r="A546" t="s">
        <v>19856</v>
      </c>
      <c r="B546" s="9">
        <v>35</v>
      </c>
      <c r="C546" s="8" t="s">
        <v>5599</v>
      </c>
      <c r="D546" s="8" t="s">
        <v>12466</v>
      </c>
      <c r="E546" s="9">
        <v>1915</v>
      </c>
    </row>
    <row r="547" spans="1:5" ht="10.95" customHeight="1" x14ac:dyDescent="0.25">
      <c r="A547" t="s">
        <v>19857</v>
      </c>
      <c r="B547" s="9">
        <v>2</v>
      </c>
      <c r="C547" s="8" t="s">
        <v>2290</v>
      </c>
      <c r="D547" s="8" t="s">
        <v>12988</v>
      </c>
      <c r="E547" s="9">
        <v>1949</v>
      </c>
    </row>
    <row r="548" spans="1:5" ht="10.95" customHeight="1" x14ac:dyDescent="0.25">
      <c r="A548" t="s">
        <v>19858</v>
      </c>
      <c r="B548" s="9">
        <v>6</v>
      </c>
      <c r="C548" s="8" t="s">
        <v>12017</v>
      </c>
      <c r="D548" s="8" t="s">
        <v>12533</v>
      </c>
      <c r="E548" s="9">
        <v>1875</v>
      </c>
    </row>
    <row r="549" spans="1:5" ht="10.95" customHeight="1" x14ac:dyDescent="0.25">
      <c r="A549" t="s">
        <v>19859</v>
      </c>
      <c r="B549" s="9">
        <v>140</v>
      </c>
      <c r="C549" s="8" t="s">
        <v>12885</v>
      </c>
      <c r="D549" s="8" t="s">
        <v>12533</v>
      </c>
      <c r="E549" s="9">
        <v>1943</v>
      </c>
    </row>
    <row r="550" spans="1:5" ht="10.95" customHeight="1" x14ac:dyDescent="0.25">
      <c r="A550" t="s">
        <v>19860</v>
      </c>
      <c r="B550" s="9">
        <v>7</v>
      </c>
      <c r="C550" s="8" t="s">
        <v>12668</v>
      </c>
      <c r="D550" s="8" t="s">
        <v>12533</v>
      </c>
      <c r="E550" s="9">
        <v>1919</v>
      </c>
    </row>
    <row r="551" spans="1:5" ht="10.95" customHeight="1" x14ac:dyDescent="0.25">
      <c r="A551" t="s">
        <v>19861</v>
      </c>
      <c r="B551" s="9">
        <v>40</v>
      </c>
      <c r="C551" s="8" t="s">
        <v>12037</v>
      </c>
      <c r="D551" s="8" t="s">
        <v>11994</v>
      </c>
      <c r="E551" s="9">
        <v>1914</v>
      </c>
    </row>
    <row r="552" spans="1:5" ht="10.95" customHeight="1" x14ac:dyDescent="0.25">
      <c r="A552" t="s">
        <v>19862</v>
      </c>
      <c r="B552" s="9">
        <v>9</v>
      </c>
      <c r="C552" s="8" t="s">
        <v>12004</v>
      </c>
      <c r="D552" s="8" t="s">
        <v>11994</v>
      </c>
      <c r="E552" s="9">
        <v>1908</v>
      </c>
    </row>
    <row r="553" spans="1:5" ht="10.95" customHeight="1" x14ac:dyDescent="0.25">
      <c r="A553" t="s">
        <v>19863</v>
      </c>
      <c r="B553" s="9">
        <v>25</v>
      </c>
      <c r="C553" s="8" t="s">
        <v>12021</v>
      </c>
      <c r="D553" s="8" t="s">
        <v>12533</v>
      </c>
      <c r="E553" s="9">
        <v>1920</v>
      </c>
    </row>
    <row r="554" spans="1:5" ht="10.95" customHeight="1" x14ac:dyDescent="0.25">
      <c r="A554" t="s">
        <v>19864</v>
      </c>
      <c r="B554" s="9">
        <v>4</v>
      </c>
      <c r="C554" s="8" t="s">
        <v>12021</v>
      </c>
      <c r="D554" s="8" t="s">
        <v>12533</v>
      </c>
      <c r="E554" s="9">
        <v>1913</v>
      </c>
    </row>
    <row r="555" spans="1:5" ht="10.95" customHeight="1" x14ac:dyDescent="0.25">
      <c r="A555" t="s">
        <v>19865</v>
      </c>
      <c r="B555" s="9">
        <v>62</v>
      </c>
      <c r="C555" s="8" t="s">
        <v>12021</v>
      </c>
      <c r="D555" s="8" t="s">
        <v>12533</v>
      </c>
      <c r="E555" s="9">
        <v>1920</v>
      </c>
    </row>
    <row r="556" spans="1:5" ht="10.95" customHeight="1" x14ac:dyDescent="0.25">
      <c r="A556" t="s">
        <v>19866</v>
      </c>
      <c r="B556" s="9">
        <v>38</v>
      </c>
      <c r="C556" s="8" t="s">
        <v>2126</v>
      </c>
      <c r="D556" s="8" t="s">
        <v>12533</v>
      </c>
      <c r="E556" s="9">
        <v>1946</v>
      </c>
    </row>
    <row r="557" spans="1:5" ht="10.95" customHeight="1" x14ac:dyDescent="0.25">
      <c r="A557" t="s">
        <v>19867</v>
      </c>
      <c r="B557" s="9">
        <v>54</v>
      </c>
      <c r="C557" s="8" t="s">
        <v>2126</v>
      </c>
      <c r="D557" s="8" t="s">
        <v>12533</v>
      </c>
      <c r="E557" s="9">
        <v>1866</v>
      </c>
    </row>
    <row r="558" spans="1:5" ht="10.95" customHeight="1" x14ac:dyDescent="0.25">
      <c r="A558" t="s">
        <v>19868</v>
      </c>
      <c r="B558" s="9">
        <v>51</v>
      </c>
      <c r="C558" s="8" t="s">
        <v>12964</v>
      </c>
      <c r="D558" s="8" t="s">
        <v>12965</v>
      </c>
      <c r="E558" s="9">
        <v>1934</v>
      </c>
    </row>
    <row r="559" spans="1:5" ht="10.95" customHeight="1" x14ac:dyDescent="0.25">
      <c r="A559" t="s">
        <v>19869</v>
      </c>
      <c r="B559" s="9">
        <v>11</v>
      </c>
      <c r="C559" s="8" t="s">
        <v>12964</v>
      </c>
      <c r="D559" s="8" t="s">
        <v>12965</v>
      </c>
      <c r="E559" s="9">
        <v>1911</v>
      </c>
    </row>
    <row r="560" spans="1:5" ht="10.95" customHeight="1" x14ac:dyDescent="0.25">
      <c r="A560" t="s">
        <v>19870</v>
      </c>
      <c r="B560" s="9">
        <v>1</v>
      </c>
      <c r="C560" s="8" t="s">
        <v>14267</v>
      </c>
      <c r="D560" s="8" t="s">
        <v>12965</v>
      </c>
      <c r="E560" s="9">
        <v>1857</v>
      </c>
    </row>
    <row r="561" spans="1:5" ht="10.95" customHeight="1" x14ac:dyDescent="0.25">
      <c r="A561" t="s">
        <v>19871</v>
      </c>
      <c r="B561" s="9">
        <v>380</v>
      </c>
      <c r="C561" s="8" t="s">
        <v>14801</v>
      </c>
      <c r="D561" s="8" t="s">
        <v>12965</v>
      </c>
      <c r="E561" s="9">
        <v>1979</v>
      </c>
    </row>
    <row r="562" spans="1:5" ht="10.95" customHeight="1" x14ac:dyDescent="0.25">
      <c r="A562" t="s">
        <v>19872</v>
      </c>
      <c r="B562" s="9">
        <v>23</v>
      </c>
      <c r="C562" s="8" t="s">
        <v>17899</v>
      </c>
      <c r="D562" s="8" t="s">
        <v>12986</v>
      </c>
      <c r="E562" s="9">
        <v>2003</v>
      </c>
    </row>
    <row r="563" spans="1:5" ht="10.95" customHeight="1" x14ac:dyDescent="0.25">
      <c r="A563" t="s">
        <v>19873</v>
      </c>
      <c r="B563" s="9">
        <v>79</v>
      </c>
      <c r="C563" s="8" t="s">
        <v>13711</v>
      </c>
      <c r="D563" s="8" t="s">
        <v>12988</v>
      </c>
      <c r="E563" s="9">
        <v>1903</v>
      </c>
    </row>
    <row r="564" spans="1:5" ht="10.95" customHeight="1" x14ac:dyDescent="0.25">
      <c r="A564" t="s">
        <v>19874</v>
      </c>
      <c r="B564" s="9">
        <v>4</v>
      </c>
      <c r="C564" s="8" t="s">
        <v>12885</v>
      </c>
      <c r="D564" s="8" t="s">
        <v>12533</v>
      </c>
      <c r="E564" s="9">
        <v>1920</v>
      </c>
    </row>
    <row r="565" spans="1:5" ht="10.95" customHeight="1" x14ac:dyDescent="0.25">
      <c r="A565" t="s">
        <v>19875</v>
      </c>
      <c r="B565" s="9">
        <v>333</v>
      </c>
      <c r="C565" s="8" t="s">
        <v>12052</v>
      </c>
      <c r="D565" s="8" t="s">
        <v>11994</v>
      </c>
      <c r="E565" s="9">
        <v>1994</v>
      </c>
    </row>
    <row r="566" spans="1:5" ht="10.95" customHeight="1" x14ac:dyDescent="0.25">
      <c r="A566" t="s">
        <v>19876</v>
      </c>
      <c r="B566" s="9">
        <v>110</v>
      </c>
      <c r="C566" s="8" t="s">
        <v>12052</v>
      </c>
      <c r="D566" s="8" t="s">
        <v>11994</v>
      </c>
      <c r="E566" s="9">
        <v>1905</v>
      </c>
    </row>
    <row r="567" spans="1:5" ht="10.95" customHeight="1" x14ac:dyDescent="0.25">
      <c r="A567" t="s">
        <v>19877</v>
      </c>
      <c r="B567" s="9">
        <v>32</v>
      </c>
      <c r="C567" s="8" t="s">
        <v>2376</v>
      </c>
      <c r="D567" s="8" t="s">
        <v>12533</v>
      </c>
      <c r="E567" s="9">
        <v>1946</v>
      </c>
    </row>
    <row r="568" spans="1:5" ht="10.95" customHeight="1" x14ac:dyDescent="0.25">
      <c r="A568" t="s">
        <v>19878</v>
      </c>
      <c r="B568" s="9">
        <v>141</v>
      </c>
      <c r="C568" s="8" t="s">
        <v>2376</v>
      </c>
      <c r="D568" s="8" t="s">
        <v>12533</v>
      </c>
      <c r="E568" s="9">
        <v>1954</v>
      </c>
    </row>
    <row r="569" spans="1:5" ht="10.95" customHeight="1" x14ac:dyDescent="0.25">
      <c r="A569" t="s">
        <v>19879</v>
      </c>
      <c r="B569" s="9">
        <v>265</v>
      </c>
      <c r="C569" s="8" t="s">
        <v>12030</v>
      </c>
      <c r="D569" s="8" t="s">
        <v>11994</v>
      </c>
      <c r="E569" s="9">
        <v>1938</v>
      </c>
    </row>
    <row r="570" spans="1:5" ht="10.95" customHeight="1" x14ac:dyDescent="0.25">
      <c r="A570" t="s">
        <v>19880</v>
      </c>
      <c r="B570" s="9">
        <v>11</v>
      </c>
      <c r="C570" s="8" t="s">
        <v>13096</v>
      </c>
      <c r="D570" s="8" t="s">
        <v>12965</v>
      </c>
      <c r="E570" s="9">
        <v>1961</v>
      </c>
    </row>
    <row r="571" spans="1:5" ht="10.95" customHeight="1" x14ac:dyDescent="0.25">
      <c r="A571" t="s">
        <v>19881</v>
      </c>
      <c r="B571" s="9">
        <v>2</v>
      </c>
      <c r="C571" s="8" t="s">
        <v>12964</v>
      </c>
      <c r="D571" s="8" t="s">
        <v>12965</v>
      </c>
      <c r="E571" s="9">
        <v>1949</v>
      </c>
    </row>
    <row r="572" spans="1:5" ht="10.95" customHeight="1" x14ac:dyDescent="0.25">
      <c r="A572" t="s">
        <v>19882</v>
      </c>
      <c r="B572" s="9">
        <v>20</v>
      </c>
      <c r="C572" s="8" t="s">
        <v>2376</v>
      </c>
      <c r="D572" s="8" t="s">
        <v>12533</v>
      </c>
      <c r="E572" s="9">
        <v>1857</v>
      </c>
    </row>
    <row r="573" spans="1:5" ht="10.95" customHeight="1" x14ac:dyDescent="0.25">
      <c r="A573" t="s">
        <v>14689</v>
      </c>
      <c r="B573" s="9">
        <v>79</v>
      </c>
      <c r="C573" s="8" t="s">
        <v>14356</v>
      </c>
      <c r="D573" s="8" t="s">
        <v>12965</v>
      </c>
      <c r="E573" s="9">
        <v>1967</v>
      </c>
    </row>
    <row r="574" spans="1:5" ht="10.95" customHeight="1" x14ac:dyDescent="0.25">
      <c r="A574" t="s">
        <v>19883</v>
      </c>
      <c r="B574" s="9">
        <v>88</v>
      </c>
      <c r="C574" s="8" t="s">
        <v>12009</v>
      </c>
      <c r="D574" s="8" t="s">
        <v>11994</v>
      </c>
      <c r="E574" s="9">
        <v>1931</v>
      </c>
    </row>
    <row r="575" spans="1:5" ht="10.95" customHeight="1" x14ac:dyDescent="0.25">
      <c r="A575" t="s">
        <v>19884</v>
      </c>
      <c r="B575" s="9">
        <v>16</v>
      </c>
      <c r="C575" s="8" t="s">
        <v>12003</v>
      </c>
      <c r="D575" s="8" t="s">
        <v>11994</v>
      </c>
      <c r="E575" s="9">
        <v>1961</v>
      </c>
    </row>
    <row r="576" spans="1:5" ht="10.95" customHeight="1" x14ac:dyDescent="0.25">
      <c r="A576" t="s">
        <v>19885</v>
      </c>
      <c r="B576" s="9">
        <v>911</v>
      </c>
      <c r="C576" s="8" t="s">
        <v>17899</v>
      </c>
      <c r="D576" s="8" t="s">
        <v>12986</v>
      </c>
      <c r="E576" s="9">
        <v>2019</v>
      </c>
    </row>
    <row r="577" spans="1:5" ht="10.95" customHeight="1" x14ac:dyDescent="0.25">
      <c r="A577" t="s">
        <v>19886</v>
      </c>
      <c r="B577" s="9">
        <v>518</v>
      </c>
      <c r="C577" s="8" t="s">
        <v>12013</v>
      </c>
      <c r="D577" s="8" t="s">
        <v>11994</v>
      </c>
      <c r="E577" s="9">
        <v>1971</v>
      </c>
    </row>
    <row r="578" spans="1:5" ht="10.95" customHeight="1" x14ac:dyDescent="0.25">
      <c r="A578" t="s">
        <v>19887</v>
      </c>
      <c r="B578" s="9">
        <v>79</v>
      </c>
      <c r="C578" s="8" t="s">
        <v>12013</v>
      </c>
      <c r="D578" s="8" t="s">
        <v>11994</v>
      </c>
      <c r="E578" s="9">
        <v>1967</v>
      </c>
    </row>
    <row r="579" spans="1:5" ht="10.95" customHeight="1" x14ac:dyDescent="0.25">
      <c r="A579" t="s">
        <v>19888</v>
      </c>
      <c r="B579" s="9">
        <v>102</v>
      </c>
      <c r="C579" s="8" t="s">
        <v>14755</v>
      </c>
      <c r="D579" s="8" t="s">
        <v>12965</v>
      </c>
      <c r="E579" s="9">
        <v>1961</v>
      </c>
    </row>
    <row r="580" spans="1:5" ht="10.95" customHeight="1" x14ac:dyDescent="0.25">
      <c r="A580" t="s">
        <v>19889</v>
      </c>
      <c r="B580" s="9">
        <v>35</v>
      </c>
      <c r="C580" s="8" t="s">
        <v>12050</v>
      </c>
      <c r="D580" s="8" t="s">
        <v>11994</v>
      </c>
      <c r="E580" s="9">
        <v>1916</v>
      </c>
    </row>
    <row r="581" spans="1:5" ht="10.95" customHeight="1" x14ac:dyDescent="0.25">
      <c r="A581" t="s">
        <v>19890</v>
      </c>
      <c r="B581" s="9">
        <v>63</v>
      </c>
      <c r="C581" s="8" t="s">
        <v>12961</v>
      </c>
      <c r="D581" s="8" t="s">
        <v>12533</v>
      </c>
      <c r="E581" s="9">
        <v>1923</v>
      </c>
    </row>
    <row r="582" spans="1:5" ht="10.95" customHeight="1" x14ac:dyDescent="0.25">
      <c r="A582" t="s">
        <v>9136</v>
      </c>
      <c r="B582" s="9">
        <v>972</v>
      </c>
      <c r="C582" s="8" t="s">
        <v>12001</v>
      </c>
      <c r="D582" s="8" t="s">
        <v>11994</v>
      </c>
      <c r="E582" s="9">
        <v>1984</v>
      </c>
    </row>
    <row r="583" spans="1:5" ht="10.95" customHeight="1" x14ac:dyDescent="0.25">
      <c r="A583" t="s">
        <v>19891</v>
      </c>
      <c r="B583" s="9">
        <v>97</v>
      </c>
      <c r="C583" s="8" t="s">
        <v>12464</v>
      </c>
      <c r="D583" s="8" t="s">
        <v>12965</v>
      </c>
      <c r="E583" s="9">
        <v>1967</v>
      </c>
    </row>
    <row r="584" spans="1:5" ht="10.95" customHeight="1" x14ac:dyDescent="0.25">
      <c r="A584" t="s">
        <v>19892</v>
      </c>
      <c r="B584" s="9">
        <v>34</v>
      </c>
      <c r="C584" s="8" t="s">
        <v>3409</v>
      </c>
      <c r="D584" s="8" t="s">
        <v>12986</v>
      </c>
      <c r="E584" s="9">
        <v>1899</v>
      </c>
    </row>
    <row r="585" spans="1:5" ht="10.95" customHeight="1" x14ac:dyDescent="0.25">
      <c r="A585" t="s">
        <v>19893</v>
      </c>
      <c r="B585" s="9">
        <v>18</v>
      </c>
      <c r="C585" s="8" t="s">
        <v>12964</v>
      </c>
      <c r="D585" s="8" t="s">
        <v>12965</v>
      </c>
      <c r="E585" s="9">
        <v>1922</v>
      </c>
    </row>
    <row r="586" spans="1:5" ht="10.95" customHeight="1" x14ac:dyDescent="0.25">
      <c r="A586" t="s">
        <v>19894</v>
      </c>
      <c r="B586" s="9">
        <v>117</v>
      </c>
      <c r="C586" s="8" t="s">
        <v>16120</v>
      </c>
      <c r="D586" s="8" t="s">
        <v>12466</v>
      </c>
      <c r="E586" s="9">
        <v>1987</v>
      </c>
    </row>
    <row r="587" spans="1:5" ht="10.95" customHeight="1" x14ac:dyDescent="0.25">
      <c r="A587" t="s">
        <v>19895</v>
      </c>
      <c r="B587" s="9">
        <v>12</v>
      </c>
      <c r="C587" s="8" t="s">
        <v>12672</v>
      </c>
      <c r="D587" s="8" t="s">
        <v>12533</v>
      </c>
      <c r="E587" s="9">
        <v>1920</v>
      </c>
    </row>
    <row r="588" spans="1:5" ht="10.95" customHeight="1" x14ac:dyDescent="0.25">
      <c r="A588" t="s">
        <v>19896</v>
      </c>
      <c r="B588" s="9">
        <v>277</v>
      </c>
      <c r="C588" s="8" t="s">
        <v>12052</v>
      </c>
      <c r="D588" s="8" t="s">
        <v>11994</v>
      </c>
      <c r="E588" s="9">
        <v>1994</v>
      </c>
    </row>
    <row r="589" spans="1:5" ht="10.95" customHeight="1" x14ac:dyDescent="0.25">
      <c r="A589" t="s">
        <v>19897</v>
      </c>
      <c r="B589" s="9">
        <v>70</v>
      </c>
      <c r="C589" s="8" t="s">
        <v>14835</v>
      </c>
      <c r="D589" s="8" t="s">
        <v>12965</v>
      </c>
      <c r="E589" s="9">
        <v>1976</v>
      </c>
    </row>
    <row r="590" spans="1:5" ht="10.95" customHeight="1" x14ac:dyDescent="0.25">
      <c r="A590" t="s">
        <v>19898</v>
      </c>
      <c r="B590" s="9">
        <v>12</v>
      </c>
      <c r="C590" s="8" t="s">
        <v>12546</v>
      </c>
      <c r="D590" s="8" t="s">
        <v>12533</v>
      </c>
      <c r="E590" s="9">
        <v>1914</v>
      </c>
    </row>
    <row r="591" spans="1:5" ht="10.95" customHeight="1" x14ac:dyDescent="0.25">
      <c r="A591" t="s">
        <v>19899</v>
      </c>
      <c r="B591" s="9">
        <v>3</v>
      </c>
      <c r="C591" s="8" t="s">
        <v>12964</v>
      </c>
      <c r="D591" s="8" t="s">
        <v>12965</v>
      </c>
      <c r="E591" s="9">
        <v>1949</v>
      </c>
    </row>
    <row r="592" spans="1:5" ht="10.95" customHeight="1" x14ac:dyDescent="0.25">
      <c r="A592" t="s">
        <v>19900</v>
      </c>
      <c r="B592" s="9">
        <v>79</v>
      </c>
      <c r="C592" s="8" t="s">
        <v>13162</v>
      </c>
      <c r="D592" s="8" t="s">
        <v>12533</v>
      </c>
      <c r="E592" s="9">
        <v>1921</v>
      </c>
    </row>
    <row r="593" spans="1:7" ht="10.95" customHeight="1" x14ac:dyDescent="0.25">
      <c r="A593" t="s">
        <v>16316</v>
      </c>
      <c r="B593" s="9">
        <v>1</v>
      </c>
      <c r="C593" s="8" t="s">
        <v>12004</v>
      </c>
      <c r="D593" s="8" t="s">
        <v>11994</v>
      </c>
      <c r="E593" s="9">
        <v>1956</v>
      </c>
    </row>
    <row r="594" spans="1:7" ht="10.95" customHeight="1" x14ac:dyDescent="0.25">
      <c r="A594" t="s">
        <v>19901</v>
      </c>
      <c r="B594" s="9">
        <v>106</v>
      </c>
      <c r="C594" s="8" t="s">
        <v>13545</v>
      </c>
      <c r="D594" s="8" t="s">
        <v>12533</v>
      </c>
      <c r="E594" s="9">
        <v>1919</v>
      </c>
    </row>
    <row r="595" spans="1:7" ht="10.95" customHeight="1" x14ac:dyDescent="0.25">
      <c r="A595" t="s">
        <v>19902</v>
      </c>
      <c r="B595" s="9">
        <v>6</v>
      </c>
      <c r="C595" s="8" t="s">
        <v>12885</v>
      </c>
      <c r="D595" s="8" t="s">
        <v>12533</v>
      </c>
      <c r="E595" s="9">
        <v>1920</v>
      </c>
    </row>
    <row r="596" spans="1:7" ht="10.95" customHeight="1" x14ac:dyDescent="0.25">
      <c r="A596" t="s">
        <v>19903</v>
      </c>
      <c r="B596" s="9">
        <v>123</v>
      </c>
      <c r="C596" s="8" t="s">
        <v>12964</v>
      </c>
      <c r="D596" s="8" t="s">
        <v>12965</v>
      </c>
      <c r="E596" s="9">
        <v>1897</v>
      </c>
    </row>
    <row r="597" spans="1:7" ht="10.95" customHeight="1" x14ac:dyDescent="0.25">
      <c r="A597" t="s">
        <v>19904</v>
      </c>
      <c r="B597" s="9">
        <v>86</v>
      </c>
      <c r="C597" s="8" t="s">
        <v>2126</v>
      </c>
      <c r="D597" s="8" t="s">
        <v>12533</v>
      </c>
      <c r="E597" s="9">
        <v>1900</v>
      </c>
    </row>
    <row r="598" spans="1:7" ht="10.95" customHeight="1" x14ac:dyDescent="0.25">
      <c r="A598" t="s">
        <v>19905</v>
      </c>
      <c r="B598" s="9">
        <v>473</v>
      </c>
      <c r="C598" s="8" t="s">
        <v>12464</v>
      </c>
      <c r="D598" s="8" t="s">
        <v>12965</v>
      </c>
      <c r="E598" s="9">
        <v>1990</v>
      </c>
    </row>
    <row r="599" spans="1:7" ht="10.95" customHeight="1" x14ac:dyDescent="0.25">
      <c r="A599" t="s">
        <v>19906</v>
      </c>
      <c r="B599" s="9">
        <v>10</v>
      </c>
      <c r="C599" s="8" t="s">
        <v>13447</v>
      </c>
      <c r="D599" s="8" t="s">
        <v>12533</v>
      </c>
      <c r="E599" s="9">
        <v>1944</v>
      </c>
    </row>
    <row r="600" spans="1:7" ht="10.95" customHeight="1" x14ac:dyDescent="0.25">
      <c r="A600" t="s">
        <v>19907</v>
      </c>
      <c r="B600" s="9">
        <v>71</v>
      </c>
      <c r="C600" s="8" t="s">
        <v>12964</v>
      </c>
      <c r="D600" s="8" t="s">
        <v>12965</v>
      </c>
      <c r="E600" s="9">
        <v>1949</v>
      </c>
    </row>
    <row r="601" spans="1:7" ht="10.95" customHeight="1" x14ac:dyDescent="0.25">
      <c r="A601" t="s">
        <v>19908</v>
      </c>
      <c r="B601" s="9">
        <v>110</v>
      </c>
      <c r="C601" s="8" t="s">
        <v>12037</v>
      </c>
      <c r="D601" s="8" t="s">
        <v>11994</v>
      </c>
      <c r="E601" s="9">
        <v>1917</v>
      </c>
    </row>
    <row r="602" spans="1:7" ht="10.95" customHeight="1" x14ac:dyDescent="0.25">
      <c r="A602" t="s">
        <v>19909</v>
      </c>
      <c r="B602" s="9">
        <v>372</v>
      </c>
      <c r="C602" s="8" t="s">
        <v>12058</v>
      </c>
      <c r="D602" s="8" t="s">
        <v>11994</v>
      </c>
      <c r="E602" s="9">
        <v>1967</v>
      </c>
    </row>
    <row r="603" spans="1:7" ht="10.95" customHeight="1" x14ac:dyDescent="0.25">
      <c r="A603" t="s">
        <v>19910</v>
      </c>
      <c r="B603" s="9">
        <v>41</v>
      </c>
      <c r="C603" s="8" t="s">
        <v>12048</v>
      </c>
      <c r="D603" s="8" t="s">
        <v>11994</v>
      </c>
      <c r="E603" s="9">
        <v>1982</v>
      </c>
    </row>
    <row r="604" spans="1:7" ht="10.95" customHeight="1" x14ac:dyDescent="0.25">
      <c r="A604" t="s">
        <v>19911</v>
      </c>
      <c r="B604" s="9">
        <v>56</v>
      </c>
      <c r="C604" s="8" t="s">
        <v>12048</v>
      </c>
      <c r="D604" s="8" t="s">
        <v>11994</v>
      </c>
      <c r="E604" s="9">
        <v>1984</v>
      </c>
    </row>
    <row r="605" spans="1:7" ht="10.95" customHeight="1" x14ac:dyDescent="0.25">
      <c r="A605" t="s">
        <v>19912</v>
      </c>
      <c r="B605" s="9">
        <v>113</v>
      </c>
      <c r="C605" s="8" t="s">
        <v>12048</v>
      </c>
      <c r="D605" s="8" t="s">
        <v>11994</v>
      </c>
      <c r="E605" s="9">
        <v>1992</v>
      </c>
    </row>
    <row r="606" spans="1:7" ht="10.95" customHeight="1" x14ac:dyDescent="0.25">
      <c r="A606" t="s">
        <v>19913</v>
      </c>
      <c r="B606" s="9">
        <v>25</v>
      </c>
      <c r="C606" s="8" t="s">
        <v>12052</v>
      </c>
      <c r="D606" s="8" t="s">
        <v>11994</v>
      </c>
      <c r="E606" s="9">
        <v>1894</v>
      </c>
    </row>
    <row r="607" spans="1:7" ht="10.95" customHeight="1" x14ac:dyDescent="0.25">
      <c r="A607" t="s">
        <v>19914</v>
      </c>
      <c r="B607" s="9">
        <v>4</v>
      </c>
      <c r="C607" s="8" t="s">
        <v>3186</v>
      </c>
      <c r="D607" s="8" t="s">
        <v>12533</v>
      </c>
      <c r="E607" s="9">
        <v>1846</v>
      </c>
    </row>
    <row r="608" spans="1:7" x14ac:dyDescent="0.25">
      <c r="A608" s="12" t="s">
        <v>8042</v>
      </c>
      <c r="B608" s="16">
        <f>SUM(B4:B607)</f>
        <v>103986</v>
      </c>
      <c r="C608" s="13"/>
      <c r="D608" s="13"/>
      <c r="E608" s="12"/>
      <c r="F608" s="12"/>
      <c r="G608" s="12"/>
    </row>
  </sheetData>
  <autoFilter ref="A3:G3" xr:uid="{2AB64080-3F2A-4715-B612-923949FDF425}"/>
  <sortState ref="A4:G607">
    <sortCondition descending="1" ref="G4:G607"/>
    <sortCondition descending="1" ref="F4:F607"/>
    <sortCondition ref="A4:A60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9B4E-D334-4FB8-A8EA-0F4ACEBED3DE}">
  <dimension ref="A1:A8"/>
  <sheetViews>
    <sheetView workbookViewId="0">
      <selection activeCell="A18" sqref="A18"/>
    </sheetView>
  </sheetViews>
  <sheetFormatPr defaultRowHeight="13.2" x14ac:dyDescent="0.25"/>
  <cols>
    <col min="1" max="1" width="101.109375" customWidth="1"/>
  </cols>
  <sheetData>
    <row r="1" spans="1:1" ht="21" customHeight="1" x14ac:dyDescent="0.4">
      <c r="A1" s="18" t="s">
        <v>18195</v>
      </c>
    </row>
    <row r="2" spans="1:1" ht="18" customHeight="1" x14ac:dyDescent="0.25">
      <c r="A2" t="s">
        <v>18199</v>
      </c>
    </row>
    <row r="3" spans="1:1" ht="18" customHeight="1" x14ac:dyDescent="0.25">
      <c r="A3" t="s">
        <v>18200</v>
      </c>
    </row>
    <row r="4" spans="1:1" ht="18" customHeight="1" x14ac:dyDescent="0.25">
      <c r="A4" s="2" t="s">
        <v>22294</v>
      </c>
    </row>
    <row r="5" spans="1:1" ht="18" customHeight="1" x14ac:dyDescent="0.25">
      <c r="A5" t="s">
        <v>18197</v>
      </c>
    </row>
    <row r="6" spans="1:1" ht="18" customHeight="1" x14ac:dyDescent="0.25">
      <c r="A6" t="s">
        <v>18198</v>
      </c>
    </row>
    <row r="7" spans="1:1" ht="18" customHeight="1" x14ac:dyDescent="0.25">
      <c r="A7" t="s">
        <v>18201</v>
      </c>
    </row>
    <row r="8" spans="1:1" ht="18" customHeight="1" x14ac:dyDescent="0.25">
      <c r="A8" t="s">
        <v>18202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605C-EE37-457E-A17A-AA3A9276A18C}">
  <dimension ref="A1:D197"/>
  <sheetViews>
    <sheetView workbookViewId="0"/>
  </sheetViews>
  <sheetFormatPr defaultRowHeight="13.2" x14ac:dyDescent="0.25"/>
  <cols>
    <col min="1" max="1" width="23.77734375" style="25" customWidth="1"/>
    <col min="2" max="2" width="19.33203125" style="25" customWidth="1"/>
    <col min="3" max="3" width="23" style="25" customWidth="1"/>
    <col min="4" max="4" width="43.21875" style="25" customWidth="1"/>
    <col min="5" max="16384" width="8.88671875" style="25"/>
  </cols>
  <sheetData>
    <row r="1" spans="1:1" ht="21" x14ac:dyDescent="0.4">
      <c r="A1" s="26" t="s">
        <v>18295</v>
      </c>
    </row>
    <row r="3" spans="1:1" x14ac:dyDescent="0.25">
      <c r="A3" s="27" t="s">
        <v>18379</v>
      </c>
    </row>
    <row r="4" spans="1:1" x14ac:dyDescent="0.25">
      <c r="A4" s="25" t="s">
        <v>18256</v>
      </c>
    </row>
    <row r="5" spans="1:1" x14ac:dyDescent="0.25">
      <c r="A5" s="25" t="s">
        <v>18381</v>
      </c>
    </row>
    <row r="6" spans="1:1" x14ac:dyDescent="0.25">
      <c r="A6" s="25" t="s">
        <v>18382</v>
      </c>
    </row>
    <row r="7" spans="1:1" x14ac:dyDescent="0.25">
      <c r="A7" s="25" t="s">
        <v>6243</v>
      </c>
    </row>
    <row r="8" spans="1:1" x14ac:dyDescent="0.25">
      <c r="A8" s="25" t="s">
        <v>18257</v>
      </c>
    </row>
    <row r="9" spans="1:1" x14ac:dyDescent="0.25">
      <c r="A9" s="25" t="s">
        <v>18258</v>
      </c>
    </row>
    <row r="10" spans="1:1" x14ac:dyDescent="0.25">
      <c r="A10" s="25" t="s">
        <v>18296</v>
      </c>
    </row>
    <row r="11" spans="1:1" x14ac:dyDescent="0.25">
      <c r="A11" s="25" t="s">
        <v>5623</v>
      </c>
    </row>
    <row r="12" spans="1:1" x14ac:dyDescent="0.25">
      <c r="A12" s="25" t="s">
        <v>13095</v>
      </c>
    </row>
    <row r="13" spans="1:1" x14ac:dyDescent="0.25">
      <c r="A13" s="25" t="s">
        <v>18221</v>
      </c>
    </row>
    <row r="14" spans="1:1" x14ac:dyDescent="0.25">
      <c r="A14" s="25" t="s">
        <v>4571</v>
      </c>
    </row>
    <row r="15" spans="1:1" x14ac:dyDescent="0.25">
      <c r="A15" s="25" t="s">
        <v>18383</v>
      </c>
    </row>
    <row r="17" spans="1:4" x14ac:dyDescent="0.25">
      <c r="A17" s="27" t="s">
        <v>18380</v>
      </c>
    </row>
    <row r="18" spans="1:4" x14ac:dyDescent="0.25">
      <c r="A18" s="25" t="s">
        <v>18294</v>
      </c>
      <c r="B18" s="25" t="s">
        <v>18297</v>
      </c>
      <c r="D18" s="25" t="str">
        <f>A18&amp;" / "&amp;B18</f>
        <v>Stamp Type / Non-square shape</v>
      </c>
    </row>
    <row r="19" spans="1:4" x14ac:dyDescent="0.25">
      <c r="A19" s="25" t="s">
        <v>18294</v>
      </c>
      <c r="B19" s="25" t="s">
        <v>12346</v>
      </c>
      <c r="D19" s="25" t="str">
        <f t="shared" ref="D19:D91" si="0">A19&amp;" / "&amp;B19</f>
        <v>Stamp Type / Stamp on stamp</v>
      </c>
    </row>
    <row r="20" spans="1:4" x14ac:dyDescent="0.25">
      <c r="A20" s="25" t="s">
        <v>18294</v>
      </c>
      <c r="B20" s="25" t="s">
        <v>18298</v>
      </c>
      <c r="D20" s="25" t="str">
        <f t="shared" si="0"/>
        <v>Stamp Type / Coin on stamp</v>
      </c>
    </row>
    <row r="21" spans="1:4" x14ac:dyDescent="0.25">
      <c r="A21" s="25" t="s">
        <v>18294</v>
      </c>
      <c r="B21" s="25" t="s">
        <v>20287</v>
      </c>
      <c r="D21" s="25" t="str">
        <f t="shared" si="0"/>
        <v>Stamp Type / Overprint</v>
      </c>
    </row>
    <row r="22" spans="1:4" x14ac:dyDescent="0.25">
      <c r="A22" s="25" t="s">
        <v>18294</v>
      </c>
      <c r="B22" s="25" t="s">
        <v>6920</v>
      </c>
      <c r="D22" s="25" t="str">
        <f t="shared" si="0"/>
        <v>Stamp Type / Cartoon</v>
      </c>
    </row>
    <row r="23" spans="1:4" x14ac:dyDescent="0.25">
      <c r="A23" s="25" t="s">
        <v>18294</v>
      </c>
      <c r="B23" s="25" t="s">
        <v>18392</v>
      </c>
      <c r="C23" s="25" t="s">
        <v>18259</v>
      </c>
      <c r="D23" s="25" t="str">
        <f t="shared" si="0"/>
        <v>Stamp Type / Cartoon / Disney</v>
      </c>
    </row>
    <row r="24" spans="1:4" x14ac:dyDescent="0.25">
      <c r="A24" s="25" t="s">
        <v>18264</v>
      </c>
      <c r="B24" s="25" t="s">
        <v>18299</v>
      </c>
      <c r="D24" s="25" t="str">
        <f t="shared" si="0"/>
        <v>Volcano feature / Classic volcano shape</v>
      </c>
    </row>
    <row r="25" spans="1:4" x14ac:dyDescent="0.25">
      <c r="A25" s="25" t="s">
        <v>18264</v>
      </c>
      <c r="B25" s="25" t="s">
        <v>18269</v>
      </c>
      <c r="D25" s="25" t="str">
        <f t="shared" si="0"/>
        <v>Volcano feature / Cross section</v>
      </c>
    </row>
    <row r="26" spans="1:4" x14ac:dyDescent="0.25">
      <c r="A26" s="25" t="s">
        <v>18264</v>
      </c>
      <c r="B26" s="25" t="s">
        <v>18300</v>
      </c>
      <c r="D26" s="25" t="str">
        <f t="shared" si="0"/>
        <v>Volcano feature / Crater lake</v>
      </c>
    </row>
    <row r="27" spans="1:4" x14ac:dyDescent="0.25">
      <c r="A27" s="25" t="s">
        <v>18264</v>
      </c>
      <c r="B27" s="25" t="s">
        <v>18301</v>
      </c>
      <c r="D27" s="25" t="str">
        <f t="shared" si="0"/>
        <v>Volcano feature / Crater rim</v>
      </c>
    </row>
    <row r="28" spans="1:4" x14ac:dyDescent="0.25">
      <c r="A28" s="25" t="s">
        <v>18264</v>
      </c>
      <c r="B28" s="25" t="s">
        <v>18302</v>
      </c>
      <c r="D28" s="25" t="str">
        <f t="shared" si="0"/>
        <v>Volcano feature / Island volcano</v>
      </c>
    </row>
    <row r="29" spans="1:4" x14ac:dyDescent="0.25">
      <c r="A29" s="25" t="s">
        <v>18264</v>
      </c>
      <c r="B29" s="25" t="s">
        <v>18359</v>
      </c>
      <c r="D29" s="25" t="str">
        <f t="shared" si="0"/>
        <v>Volcano feature / Underwater eruption</v>
      </c>
    </row>
    <row r="30" spans="1:4" x14ac:dyDescent="0.25">
      <c r="A30" s="25" t="s">
        <v>18264</v>
      </c>
      <c r="B30" s="25" t="s">
        <v>18360</v>
      </c>
      <c r="D30" s="25" t="str">
        <f t="shared" si="0"/>
        <v>Volcano feature / Collapsed caldera lake</v>
      </c>
    </row>
    <row r="31" spans="1:4" x14ac:dyDescent="0.25">
      <c r="A31" s="25" t="s">
        <v>18264</v>
      </c>
      <c r="B31" s="25" t="s">
        <v>10906</v>
      </c>
      <c r="D31" s="25" t="str">
        <f t="shared" si="0"/>
        <v>Volcano feature / Fumerole</v>
      </c>
    </row>
    <row r="32" spans="1:4" x14ac:dyDescent="0.25">
      <c r="A32" s="25" t="s">
        <v>18264</v>
      </c>
      <c r="B32" s="25" t="s">
        <v>18303</v>
      </c>
      <c r="D32" s="25" t="str">
        <f t="shared" si="0"/>
        <v>Volcano feature / Hot spring</v>
      </c>
    </row>
    <row r="33" spans="1:4" x14ac:dyDescent="0.25">
      <c r="A33" s="25" t="s">
        <v>18264</v>
      </c>
      <c r="B33" s="25" t="s">
        <v>8772</v>
      </c>
      <c r="D33" s="25" t="str">
        <f t="shared" si="0"/>
        <v>Volcano feature / Geyser</v>
      </c>
    </row>
    <row r="34" spans="1:4" x14ac:dyDescent="0.25">
      <c r="A34" s="25" t="s">
        <v>18264</v>
      </c>
      <c r="B34" s="25" t="s">
        <v>18265</v>
      </c>
      <c r="D34" s="25" t="str">
        <f t="shared" si="0"/>
        <v>Volcano feature / Caldera</v>
      </c>
    </row>
    <row r="35" spans="1:4" x14ac:dyDescent="0.25">
      <c r="A35" s="25" t="s">
        <v>18264</v>
      </c>
      <c r="B35" s="25" t="s">
        <v>18266</v>
      </c>
      <c r="D35" s="25" t="str">
        <f t="shared" si="0"/>
        <v>Volcano feature / Vent</v>
      </c>
    </row>
    <row r="36" spans="1:4" x14ac:dyDescent="0.25">
      <c r="A36" s="25" t="s">
        <v>18264</v>
      </c>
      <c r="B36" s="25" t="s">
        <v>18304</v>
      </c>
      <c r="D36" s="25" t="str">
        <f t="shared" si="0"/>
        <v>Volcano feature / Magma chamber</v>
      </c>
    </row>
    <row r="37" spans="1:4" x14ac:dyDescent="0.25">
      <c r="A37" s="25" t="s">
        <v>18264</v>
      </c>
      <c r="B37" s="25" t="s">
        <v>18305</v>
      </c>
      <c r="D37" s="25" t="str">
        <f t="shared" si="0"/>
        <v>Volcano feature / Lava lake</v>
      </c>
    </row>
    <row r="38" spans="1:4" x14ac:dyDescent="0.25">
      <c r="A38" s="25" t="s">
        <v>18264</v>
      </c>
      <c r="B38" s="25" t="s">
        <v>18267</v>
      </c>
      <c r="D38" s="25" t="str">
        <f t="shared" si="0"/>
        <v>Volcano feature / Smoking</v>
      </c>
    </row>
    <row r="39" spans="1:4" x14ac:dyDescent="0.25">
      <c r="A39" s="25" t="s">
        <v>18264</v>
      </c>
      <c r="B39" s="25" t="s">
        <v>18307</v>
      </c>
      <c r="D39" s="25" t="str">
        <f t="shared" si="0"/>
        <v>Volcano feature / Lava eruption</v>
      </c>
    </row>
    <row r="40" spans="1:4" x14ac:dyDescent="0.25">
      <c r="A40" s="25" t="s">
        <v>18264</v>
      </c>
      <c r="B40" s="25" t="s">
        <v>18283</v>
      </c>
      <c r="D40" s="25" t="str">
        <f t="shared" si="0"/>
        <v>Volcano feature / Ash eruption</v>
      </c>
    </row>
    <row r="41" spans="1:4" x14ac:dyDescent="0.25">
      <c r="A41" s="25" t="s">
        <v>18264</v>
      </c>
      <c r="B41" s="25" t="s">
        <v>18287</v>
      </c>
      <c r="D41" s="25" t="str">
        <f t="shared" si="0"/>
        <v>Volcano feature / Rocks being erupted</v>
      </c>
    </row>
    <row r="42" spans="1:4" x14ac:dyDescent="0.25">
      <c r="A42" s="25" t="s">
        <v>18264</v>
      </c>
      <c r="B42" s="25" t="s">
        <v>18306</v>
      </c>
      <c r="D42" s="25" t="str">
        <f t="shared" si="0"/>
        <v>Volcano feature / Pyroclastic flow</v>
      </c>
    </row>
    <row r="43" spans="1:4" x14ac:dyDescent="0.25">
      <c r="A43" s="25" t="s">
        <v>18264</v>
      </c>
      <c r="B43" s="25" t="s">
        <v>6463</v>
      </c>
      <c r="D43" s="25" t="str">
        <f t="shared" si="0"/>
        <v>Volcano feature / Lava flow</v>
      </c>
    </row>
    <row r="44" spans="1:4" x14ac:dyDescent="0.25">
      <c r="A44" s="25" t="s">
        <v>18264</v>
      </c>
      <c r="B44" s="25" t="s">
        <v>18308</v>
      </c>
      <c r="D44" s="25" t="str">
        <f t="shared" si="0"/>
        <v>Volcano feature / Lahar or mudflow</v>
      </c>
    </row>
    <row r="45" spans="1:4" x14ac:dyDescent="0.25">
      <c r="A45" s="25" t="s">
        <v>18264</v>
      </c>
      <c r="B45" s="25" t="s">
        <v>4833</v>
      </c>
      <c r="D45" s="25" t="str">
        <f t="shared" si="0"/>
        <v>Volcano feature / Lava tube</v>
      </c>
    </row>
    <row r="46" spans="1:4" x14ac:dyDescent="0.25">
      <c r="A46" s="25" t="s">
        <v>18264</v>
      </c>
      <c r="B46" s="25" t="s">
        <v>18268</v>
      </c>
      <c r="D46" s="25" t="str">
        <f t="shared" si="0"/>
        <v>Volcano feature / Vent plug</v>
      </c>
    </row>
    <row r="47" spans="1:4" x14ac:dyDescent="0.25">
      <c r="A47" s="25" t="s">
        <v>18264</v>
      </c>
      <c r="B47" s="25" t="s">
        <v>13451</v>
      </c>
      <c r="D47" s="25" t="str">
        <f t="shared" si="0"/>
        <v>Volcano feature / Columnar jointing</v>
      </c>
    </row>
    <row r="48" spans="1:4" x14ac:dyDescent="0.25">
      <c r="A48" s="25" t="s">
        <v>18264</v>
      </c>
      <c r="B48" s="25" t="s">
        <v>20250</v>
      </c>
      <c r="D48" s="25" t="str">
        <f t="shared" si="0"/>
        <v>Volcano feature / Dyke</v>
      </c>
    </row>
    <row r="49" spans="1:4" x14ac:dyDescent="0.25">
      <c r="A49" s="25" t="s">
        <v>18264</v>
      </c>
      <c r="B49" s="25" t="s">
        <v>20252</v>
      </c>
      <c r="D49" s="25" t="str">
        <f>A49&amp;" / "&amp;B49</f>
        <v>Volcano feature / Pillow lava</v>
      </c>
    </row>
    <row r="50" spans="1:4" x14ac:dyDescent="0.25">
      <c r="A50" s="25" t="s">
        <v>18264</v>
      </c>
      <c r="B50" s="25" t="s">
        <v>20255</v>
      </c>
      <c r="D50" s="25" t="str">
        <f>A50&amp;" / "&amp;B50</f>
        <v>Volcano feature / Metamorphic</v>
      </c>
    </row>
    <row r="51" spans="1:4" x14ac:dyDescent="0.25">
      <c r="A51" s="25" t="s">
        <v>18264</v>
      </c>
      <c r="B51" s="25" t="s">
        <v>20302</v>
      </c>
      <c r="D51" s="25" t="str">
        <f t="shared" si="0"/>
        <v>Volcano feature / Thunderegg</v>
      </c>
    </row>
    <row r="52" spans="1:4" x14ac:dyDescent="0.25">
      <c r="A52" s="25" t="s">
        <v>20299</v>
      </c>
      <c r="B52" s="25" t="s">
        <v>20300</v>
      </c>
      <c r="D52" s="25" t="str">
        <f t="shared" si="0"/>
        <v>Rock type / Basalt</v>
      </c>
    </row>
    <row r="53" spans="1:4" x14ac:dyDescent="0.25">
      <c r="A53" s="25" t="s">
        <v>20299</v>
      </c>
      <c r="B53" s="25" t="s">
        <v>20301</v>
      </c>
      <c r="D53" s="25" t="str">
        <f t="shared" si="0"/>
        <v>Rock type / Dolerite</v>
      </c>
    </row>
    <row r="54" spans="1:4" x14ac:dyDescent="0.25">
      <c r="A54" s="25" t="s">
        <v>18275</v>
      </c>
      <c r="B54" s="25" t="s">
        <v>18309</v>
      </c>
      <c r="D54" s="25" t="str">
        <f t="shared" si="0"/>
        <v>Geological event / Plate tectonics</v>
      </c>
    </row>
    <row r="55" spans="1:4" x14ac:dyDescent="0.25">
      <c r="A55" s="25" t="s">
        <v>18275</v>
      </c>
      <c r="B55" s="25" t="s">
        <v>18276</v>
      </c>
      <c r="D55" s="25" t="str">
        <f t="shared" si="0"/>
        <v>Geological event / Earthquake</v>
      </c>
    </row>
    <row r="56" spans="1:4" x14ac:dyDescent="0.25">
      <c r="A56" s="25" t="s">
        <v>18275</v>
      </c>
      <c r="B56" s="25" t="s">
        <v>18277</v>
      </c>
      <c r="D56" s="25" t="str">
        <f t="shared" si="0"/>
        <v>Geological event / Tsunami</v>
      </c>
    </row>
    <row r="57" spans="1:4" x14ac:dyDescent="0.25">
      <c r="A57" s="25" t="s">
        <v>18275</v>
      </c>
      <c r="B57" s="25" t="s">
        <v>18310</v>
      </c>
      <c r="D57" s="25" t="str">
        <f t="shared" si="0"/>
        <v>Geological event / Seismic monitoring</v>
      </c>
    </row>
    <row r="58" spans="1:4" x14ac:dyDescent="0.25">
      <c r="A58" s="25" t="s">
        <v>18275</v>
      </c>
      <c r="B58" s="25" t="s">
        <v>18311</v>
      </c>
      <c r="D58" s="25" t="str">
        <f t="shared" si="0"/>
        <v>Geological event / Eruption warnings</v>
      </c>
    </row>
    <row r="59" spans="1:4" x14ac:dyDescent="0.25">
      <c r="A59" s="25" t="s">
        <v>18279</v>
      </c>
      <c r="B59" s="25" t="s">
        <v>18280</v>
      </c>
      <c r="D59" s="25" t="str">
        <f t="shared" si="0"/>
        <v>Geography / Mountain range</v>
      </c>
    </row>
    <row r="60" spans="1:4" x14ac:dyDescent="0.25">
      <c r="A60" s="25" t="s">
        <v>18279</v>
      </c>
      <c r="B60" s="25" t="s">
        <v>18312</v>
      </c>
      <c r="D60" s="25" t="str">
        <f t="shared" si="0"/>
        <v>Geography / Standalone hill</v>
      </c>
    </row>
    <row r="61" spans="1:4" x14ac:dyDescent="0.25">
      <c r="A61" s="25" t="s">
        <v>18279</v>
      </c>
      <c r="B61" s="25" t="s">
        <v>18313</v>
      </c>
      <c r="D61" s="25" t="str">
        <f t="shared" si="0"/>
        <v>Geography / Prominent rock</v>
      </c>
    </row>
    <row r="62" spans="1:4" x14ac:dyDescent="0.25">
      <c r="A62" s="25" t="s">
        <v>18279</v>
      </c>
      <c r="B62" s="25" t="s">
        <v>18293</v>
      </c>
      <c r="D62" s="25" t="str">
        <f t="shared" si="0"/>
        <v>Geography / Small islet</v>
      </c>
    </row>
    <row r="63" spans="1:4" x14ac:dyDescent="0.25">
      <c r="A63" s="25" t="s">
        <v>18279</v>
      </c>
      <c r="B63" s="25" t="s">
        <v>18263</v>
      </c>
      <c r="D63" s="25" t="str">
        <f t="shared" si="0"/>
        <v>Geography / Shoreline</v>
      </c>
    </row>
    <row r="64" spans="1:4" x14ac:dyDescent="0.25">
      <c r="A64" s="25" t="s">
        <v>18279</v>
      </c>
      <c r="B64" s="25" t="s">
        <v>8934</v>
      </c>
      <c r="D64" s="25" t="str">
        <f t="shared" si="0"/>
        <v>Geography / Waterfall</v>
      </c>
    </row>
    <row r="65" spans="1:4" x14ac:dyDescent="0.25">
      <c r="A65" s="25" t="s">
        <v>18279</v>
      </c>
      <c r="B65" s="25" t="s">
        <v>18314</v>
      </c>
      <c r="D65" s="25" t="str">
        <f t="shared" si="0"/>
        <v>Geography / Rivers and lakes</v>
      </c>
    </row>
    <row r="66" spans="1:4" x14ac:dyDescent="0.25">
      <c r="A66" s="25" t="s">
        <v>18279</v>
      </c>
      <c r="B66" s="25" t="s">
        <v>18334</v>
      </c>
      <c r="D66" s="25" t="str">
        <f t="shared" si="0"/>
        <v>Geography / Oceans</v>
      </c>
    </row>
    <row r="67" spans="1:4" x14ac:dyDescent="0.25">
      <c r="A67" s="25" t="s">
        <v>18279</v>
      </c>
      <c r="B67" s="25" t="s">
        <v>18246</v>
      </c>
      <c r="D67" s="25" t="str">
        <f t="shared" si="0"/>
        <v>Geography / Snow</v>
      </c>
    </row>
    <row r="68" spans="1:4" x14ac:dyDescent="0.25">
      <c r="A68" s="25" t="s">
        <v>18368</v>
      </c>
      <c r="B68" s="25" t="s">
        <v>18339</v>
      </c>
      <c r="D68" s="25" t="str">
        <f t="shared" si="0"/>
        <v>Islands and Maps / Map, basic</v>
      </c>
    </row>
    <row r="69" spans="1:4" x14ac:dyDescent="0.25">
      <c r="A69" s="25" t="s">
        <v>18368</v>
      </c>
      <c r="B69" s="25" t="s">
        <v>18338</v>
      </c>
      <c r="D69" s="25" t="str">
        <f t="shared" si="0"/>
        <v>Islands and Maps / Map, topographic</v>
      </c>
    </row>
    <row r="70" spans="1:4" x14ac:dyDescent="0.25">
      <c r="A70" s="25" t="s">
        <v>18368</v>
      </c>
      <c r="B70" s="25" t="s">
        <v>18340</v>
      </c>
      <c r="D70" s="25" t="str">
        <f t="shared" si="0"/>
        <v>Islands and Maps / Map, 3D model</v>
      </c>
    </row>
    <row r="71" spans="1:4" x14ac:dyDescent="0.25">
      <c r="A71" s="25" t="s">
        <v>18368</v>
      </c>
      <c r="B71" s="25" t="s">
        <v>14528</v>
      </c>
      <c r="D71" s="25" t="str">
        <f t="shared" si="0"/>
        <v>Islands and Maps / Atoll</v>
      </c>
    </row>
    <row r="72" spans="1:4" x14ac:dyDescent="0.25">
      <c r="A72" s="25" t="s">
        <v>18368</v>
      </c>
      <c r="B72" s="25" t="s">
        <v>14929</v>
      </c>
      <c r="D72" s="25" t="str">
        <f t="shared" si="0"/>
        <v>Islands and Maps / Pacific islands</v>
      </c>
    </row>
    <row r="73" spans="1:4" x14ac:dyDescent="0.25">
      <c r="A73" s="25" t="s">
        <v>18223</v>
      </c>
      <c r="B73" s="25" t="s">
        <v>18324</v>
      </c>
      <c r="D73" s="25" t="str">
        <f t="shared" si="0"/>
        <v>Flags and Emblems / National flag</v>
      </c>
    </row>
    <row r="74" spans="1:4" x14ac:dyDescent="0.25">
      <c r="A74" s="25" t="s">
        <v>18223</v>
      </c>
      <c r="B74" s="25" t="s">
        <v>18325</v>
      </c>
      <c r="D74" s="25" t="str">
        <f t="shared" si="0"/>
        <v>Flags and Emblems / Flag includes volcano</v>
      </c>
    </row>
    <row r="75" spans="1:4" x14ac:dyDescent="0.25">
      <c r="A75" s="25" t="s">
        <v>18223</v>
      </c>
      <c r="B75" s="25" t="s">
        <v>18326</v>
      </c>
      <c r="D75" s="25" t="str">
        <f t="shared" si="0"/>
        <v>Flags and Emblems / Coat of Arms includes volcano</v>
      </c>
    </row>
    <row r="76" spans="1:4" x14ac:dyDescent="0.25">
      <c r="A76" s="25" t="s">
        <v>18223</v>
      </c>
      <c r="B76" s="25" t="s">
        <v>18327</v>
      </c>
      <c r="D76" s="25" t="str">
        <f t="shared" si="0"/>
        <v>Flags and Emblems / Emblem includes volcano</v>
      </c>
    </row>
    <row r="77" spans="1:4" x14ac:dyDescent="0.25">
      <c r="A77" s="25" t="s">
        <v>18270</v>
      </c>
      <c r="B77" s="25" t="s">
        <v>18271</v>
      </c>
      <c r="D77" s="25" t="str">
        <f t="shared" si="0"/>
        <v>Famous Volcanoes / Fuji, small in background</v>
      </c>
    </row>
    <row r="78" spans="1:4" x14ac:dyDescent="0.25">
      <c r="A78" s="25" t="s">
        <v>18270</v>
      </c>
      <c r="B78" s="25" t="s">
        <v>18272</v>
      </c>
      <c r="D78" s="25" t="str">
        <f t="shared" si="0"/>
        <v>Famous Volcanoes / Fuji, prominent</v>
      </c>
    </row>
    <row r="79" spans="1:4" x14ac:dyDescent="0.25">
      <c r="A79" s="25" t="s">
        <v>18270</v>
      </c>
      <c r="B79" s="25" t="s">
        <v>18289</v>
      </c>
      <c r="D79" s="25" t="str">
        <f t="shared" si="0"/>
        <v>Famous Volcanoes / Volcano, small in background</v>
      </c>
    </row>
    <row r="80" spans="1:4" x14ac:dyDescent="0.25">
      <c r="A80" s="25" t="s">
        <v>18270</v>
      </c>
      <c r="B80" s="25" t="s">
        <v>10026</v>
      </c>
      <c r="D80" s="25" t="str">
        <f t="shared" si="0"/>
        <v>Famous Volcanoes / Pompeii, Vesuvius</v>
      </c>
    </row>
    <row r="81" spans="1:4" x14ac:dyDescent="0.25">
      <c r="A81" s="25" t="s">
        <v>18270</v>
      </c>
      <c r="B81" s="25" t="s">
        <v>9364</v>
      </c>
      <c r="D81" s="25" t="str">
        <f t="shared" si="0"/>
        <v>Famous Volcanoes / Krakatoa</v>
      </c>
    </row>
    <row r="82" spans="1:4" x14ac:dyDescent="0.25">
      <c r="A82" s="25" t="s">
        <v>18270</v>
      </c>
      <c r="B82" s="25" t="s">
        <v>18274</v>
      </c>
      <c r="D82" s="25" t="str">
        <f t="shared" si="0"/>
        <v>Famous Volcanoes / Ring of Fire</v>
      </c>
    </row>
    <row r="83" spans="1:4" x14ac:dyDescent="0.25">
      <c r="A83" s="25" t="s">
        <v>18270</v>
      </c>
      <c r="B83" s="25" t="s">
        <v>943</v>
      </c>
      <c r="D83" s="25" t="str">
        <f t="shared" si="0"/>
        <v>Famous Volcanoes / Tengger</v>
      </c>
    </row>
    <row r="84" spans="1:4" x14ac:dyDescent="0.25">
      <c r="A84" s="25" t="s">
        <v>18270</v>
      </c>
      <c r="B84" s="25" t="s">
        <v>6219</v>
      </c>
      <c r="D84" s="25" t="str">
        <f t="shared" si="0"/>
        <v>Famous Volcanoes / Kilimanjaro</v>
      </c>
    </row>
    <row r="85" spans="1:4" x14ac:dyDescent="0.25">
      <c r="A85" s="25" t="s">
        <v>18270</v>
      </c>
      <c r="B85" s="25" t="s">
        <v>1666</v>
      </c>
      <c r="D85" s="25" t="str">
        <f t="shared" si="0"/>
        <v>Famous Volcanoes / Mauna Loa</v>
      </c>
    </row>
    <row r="86" spans="1:4" x14ac:dyDescent="0.25">
      <c r="A86" s="25" t="s">
        <v>18270</v>
      </c>
      <c r="B86" s="25" t="s">
        <v>18391</v>
      </c>
      <c r="D86" s="25" t="str">
        <f t="shared" si="0"/>
        <v>Famous Volcanoes / Volcano from diff country</v>
      </c>
    </row>
    <row r="87" spans="1:4" x14ac:dyDescent="0.25">
      <c r="A87" s="25" t="s">
        <v>18240</v>
      </c>
      <c r="B87" s="25" t="s">
        <v>18328</v>
      </c>
      <c r="D87" s="25" t="str">
        <f t="shared" si="0"/>
        <v>Disasters / People fleeing</v>
      </c>
    </row>
    <row r="88" spans="1:4" x14ac:dyDescent="0.25">
      <c r="A88" s="25" t="s">
        <v>18240</v>
      </c>
      <c r="B88" s="25" t="s">
        <v>18244</v>
      </c>
      <c r="D88" s="25" t="str">
        <f t="shared" si="0"/>
        <v>Disasters / Evacuations</v>
      </c>
    </row>
    <row r="89" spans="1:4" x14ac:dyDescent="0.25">
      <c r="A89" s="25" t="s">
        <v>18240</v>
      </c>
      <c r="B89" s="25" t="s">
        <v>18243</v>
      </c>
      <c r="D89" s="25" t="str">
        <f t="shared" si="0"/>
        <v>Disasters / Emergency personnel</v>
      </c>
    </row>
    <row r="90" spans="1:4" x14ac:dyDescent="0.25">
      <c r="A90" s="25" t="s">
        <v>18240</v>
      </c>
      <c r="B90" s="25" t="s">
        <v>18241</v>
      </c>
      <c r="D90" s="25" t="str">
        <f t="shared" si="0"/>
        <v>Disasters / Dead people</v>
      </c>
    </row>
    <row r="91" spans="1:4" x14ac:dyDescent="0.25">
      <c r="A91" s="25" t="s">
        <v>18240</v>
      </c>
      <c r="B91" s="25" t="s">
        <v>18242</v>
      </c>
      <c r="D91" s="25" t="str">
        <f t="shared" si="0"/>
        <v>Disasters / Destroyed infrastructure</v>
      </c>
    </row>
    <row r="92" spans="1:4" x14ac:dyDescent="0.25">
      <c r="A92" s="25" t="s">
        <v>18240</v>
      </c>
      <c r="B92" s="25" t="s">
        <v>9254</v>
      </c>
      <c r="D92" s="25" t="str">
        <f t="shared" ref="D92:D157" si="1">A92&amp;" / "&amp;B92</f>
        <v>Disasters / Red Cross</v>
      </c>
    </row>
    <row r="93" spans="1:4" x14ac:dyDescent="0.25">
      <c r="A93" s="25" t="s">
        <v>18240</v>
      </c>
      <c r="B93" s="25" t="s">
        <v>18330</v>
      </c>
      <c r="D93" s="25" t="str">
        <f t="shared" si="1"/>
        <v>Disasters / Fund appeals</v>
      </c>
    </row>
    <row r="94" spans="1:4" x14ac:dyDescent="0.25">
      <c r="A94" s="25" t="s">
        <v>18203</v>
      </c>
      <c r="B94" s="25" t="s">
        <v>18237</v>
      </c>
      <c r="D94" s="25" t="str">
        <f t="shared" si="1"/>
        <v>Agriculture / Farming</v>
      </c>
    </row>
    <row r="95" spans="1:4" x14ac:dyDescent="0.25">
      <c r="A95" s="25" t="s">
        <v>18203</v>
      </c>
      <c r="B95" s="25" t="s">
        <v>18278</v>
      </c>
      <c r="D95" s="25" t="str">
        <f t="shared" si="1"/>
        <v>Agriculture / Volcanic soils</v>
      </c>
    </row>
    <row r="96" spans="1:4" x14ac:dyDescent="0.25">
      <c r="A96" s="25" t="s">
        <v>18203</v>
      </c>
      <c r="B96" s="25" t="s">
        <v>18356</v>
      </c>
      <c r="C96" s="25" t="s">
        <v>18239</v>
      </c>
      <c r="D96" s="25" t="str">
        <f t="shared" si="1"/>
        <v>Agriculture / Crops / Fruit and vegetables</v>
      </c>
    </row>
    <row r="97" spans="1:4" x14ac:dyDescent="0.25">
      <c r="A97" s="25" t="s">
        <v>18203</v>
      </c>
      <c r="B97" s="25" t="s">
        <v>18357</v>
      </c>
      <c r="C97" s="25" t="s">
        <v>18315</v>
      </c>
      <c r="D97" s="25" t="str">
        <f t="shared" si="1"/>
        <v>Agriculture / Crops / Tea, coffee, cereals</v>
      </c>
    </row>
    <row r="98" spans="1:4" x14ac:dyDescent="0.25">
      <c r="A98" s="25" t="s">
        <v>18203</v>
      </c>
      <c r="B98" s="25" t="s">
        <v>18238</v>
      </c>
      <c r="D98" s="25" t="str">
        <f t="shared" si="1"/>
        <v>Agriculture / Food and drink</v>
      </c>
    </row>
    <row r="99" spans="1:4" x14ac:dyDescent="0.25">
      <c r="A99" s="25" t="s">
        <v>10524</v>
      </c>
      <c r="B99" s="25" t="s">
        <v>18285</v>
      </c>
      <c r="D99" s="25" t="str">
        <f t="shared" si="1"/>
        <v>Transportation / Plane, large</v>
      </c>
    </row>
    <row r="100" spans="1:4" x14ac:dyDescent="0.25">
      <c r="A100" s="25" t="s">
        <v>10524</v>
      </c>
      <c r="B100" s="25" t="s">
        <v>18284</v>
      </c>
      <c r="D100" s="25" t="str">
        <f t="shared" si="1"/>
        <v>Transportation / Plane, small</v>
      </c>
    </row>
    <row r="101" spans="1:4" x14ac:dyDescent="0.25">
      <c r="A101" s="25" t="s">
        <v>10524</v>
      </c>
      <c r="B101" s="25" t="s">
        <v>18226</v>
      </c>
      <c r="D101" s="25" t="str">
        <f t="shared" si="1"/>
        <v>Transportation / Airship</v>
      </c>
    </row>
    <row r="102" spans="1:4" x14ac:dyDescent="0.25">
      <c r="A102" s="25" t="s">
        <v>10524</v>
      </c>
      <c r="B102" s="25" t="s">
        <v>18288</v>
      </c>
      <c r="D102" s="25" t="str">
        <f t="shared" si="1"/>
        <v>Transportation / Helicopter</v>
      </c>
    </row>
    <row r="103" spans="1:4" x14ac:dyDescent="0.25">
      <c r="A103" s="25" t="s">
        <v>10524</v>
      </c>
      <c r="B103" s="25" t="s">
        <v>18227</v>
      </c>
      <c r="D103" s="25" t="str">
        <f t="shared" si="1"/>
        <v>Transportation / Train</v>
      </c>
    </row>
    <row r="104" spans="1:4" x14ac:dyDescent="0.25">
      <c r="A104" s="25" t="s">
        <v>10524</v>
      </c>
      <c r="B104" s="25" t="s">
        <v>18343</v>
      </c>
      <c r="C104" s="25" t="s">
        <v>18228</v>
      </c>
      <c r="D104" s="25" t="str">
        <f t="shared" si="1"/>
        <v>Transportation / Train / Bullet</v>
      </c>
    </row>
    <row r="105" spans="1:4" x14ac:dyDescent="0.25">
      <c r="A105" s="25" t="s">
        <v>10524</v>
      </c>
      <c r="B105" s="25" t="s">
        <v>18344</v>
      </c>
      <c r="C105" s="25" t="s">
        <v>18229</v>
      </c>
      <c r="D105" s="25" t="str">
        <f t="shared" si="1"/>
        <v>Transportation / Train / Normal</v>
      </c>
    </row>
    <row r="106" spans="1:4" x14ac:dyDescent="0.25">
      <c r="A106" s="25" t="s">
        <v>10524</v>
      </c>
      <c r="B106" s="25" t="s">
        <v>18342</v>
      </c>
      <c r="D106" s="25" t="str">
        <f t="shared" si="1"/>
        <v>Transportation / Watercraft</v>
      </c>
    </row>
    <row r="107" spans="1:4" x14ac:dyDescent="0.25">
      <c r="A107" s="25" t="s">
        <v>10524</v>
      </c>
      <c r="B107" s="25" t="s">
        <v>18345</v>
      </c>
      <c r="C107" s="25" t="s">
        <v>18230</v>
      </c>
      <c r="D107" s="25" t="str">
        <f t="shared" si="1"/>
        <v>Transportation / Watercraft / Cruise liner</v>
      </c>
    </row>
    <row r="108" spans="1:4" x14ac:dyDescent="0.25">
      <c r="A108" s="25" t="s">
        <v>10524</v>
      </c>
      <c r="B108" s="25" t="s">
        <v>18346</v>
      </c>
      <c r="C108" s="25" t="s">
        <v>18233</v>
      </c>
      <c r="D108" s="25" t="str">
        <f t="shared" si="1"/>
        <v>Transportation / Watercraft / Warship</v>
      </c>
    </row>
    <row r="109" spans="1:4" x14ac:dyDescent="0.25">
      <c r="A109" s="25" t="s">
        <v>10524</v>
      </c>
      <c r="B109" s="25" t="s">
        <v>18347</v>
      </c>
      <c r="C109" s="25" t="s">
        <v>18231</v>
      </c>
      <c r="D109" s="25" t="str">
        <f t="shared" si="1"/>
        <v>Transportation / Watercraft / Sailing ship</v>
      </c>
    </row>
    <row r="110" spans="1:4" x14ac:dyDescent="0.25">
      <c r="A110" s="25" t="s">
        <v>10524</v>
      </c>
      <c r="B110" s="25" t="s">
        <v>18348</v>
      </c>
      <c r="C110" s="25" t="s">
        <v>18316</v>
      </c>
      <c r="D110" s="25" t="str">
        <f t="shared" si="1"/>
        <v>Transportation / Watercraft / Yacht</v>
      </c>
    </row>
    <row r="111" spans="1:4" x14ac:dyDescent="0.25">
      <c r="A111" s="25" t="s">
        <v>10524</v>
      </c>
      <c r="B111" s="25" t="s">
        <v>18349</v>
      </c>
      <c r="C111" s="25" t="s">
        <v>18232</v>
      </c>
      <c r="D111" s="25" t="str">
        <f t="shared" si="1"/>
        <v>Transportation / Watercraft / Canoe</v>
      </c>
    </row>
    <row r="112" spans="1:4" x14ac:dyDescent="0.25">
      <c r="A112" s="25" t="s">
        <v>10524</v>
      </c>
      <c r="B112" s="25" t="s">
        <v>18234</v>
      </c>
      <c r="D112" s="25" t="str">
        <f t="shared" si="1"/>
        <v>Transportation / Truck</v>
      </c>
    </row>
    <row r="113" spans="1:4" x14ac:dyDescent="0.25">
      <c r="A113" s="25" t="s">
        <v>10524</v>
      </c>
      <c r="B113" s="25" t="s">
        <v>18235</v>
      </c>
      <c r="D113" s="25" t="str">
        <f t="shared" si="1"/>
        <v>Transportation / Car</v>
      </c>
    </row>
    <row r="114" spans="1:4" x14ac:dyDescent="0.25">
      <c r="A114" s="25" t="s">
        <v>10524</v>
      </c>
      <c r="B114" s="25" t="s">
        <v>18350</v>
      </c>
      <c r="D114" s="25" t="str">
        <f t="shared" si="1"/>
        <v>Transportation / Motorbike, bicycle</v>
      </c>
    </row>
    <row r="115" spans="1:4" x14ac:dyDescent="0.25">
      <c r="A115" s="25" t="s">
        <v>10524</v>
      </c>
      <c r="B115" s="25" t="s">
        <v>18236</v>
      </c>
      <c r="D115" s="25" t="str">
        <f t="shared" si="1"/>
        <v>Transportation / Horse and cart</v>
      </c>
    </row>
    <row r="116" spans="1:4" x14ac:dyDescent="0.25">
      <c r="A116" s="25" t="s">
        <v>18204</v>
      </c>
      <c r="B116" s="25" t="s">
        <v>18224</v>
      </c>
      <c r="D116" s="25" t="str">
        <f t="shared" si="1"/>
        <v>Contemporary Culture / Scouts</v>
      </c>
    </row>
    <row r="117" spans="1:4" x14ac:dyDescent="0.25">
      <c r="A117" s="25" t="s">
        <v>18204</v>
      </c>
      <c r="B117" s="25" t="s">
        <v>18207</v>
      </c>
      <c r="D117" s="25" t="str">
        <f t="shared" si="1"/>
        <v>Contemporary Culture / Music</v>
      </c>
    </row>
    <row r="118" spans="1:4" x14ac:dyDescent="0.25">
      <c r="A118" s="25" t="s">
        <v>18204</v>
      </c>
      <c r="B118" s="25" t="s">
        <v>18208</v>
      </c>
      <c r="D118" s="25" t="str">
        <f t="shared" si="1"/>
        <v>Contemporary Culture / Movies</v>
      </c>
    </row>
    <row r="119" spans="1:4" x14ac:dyDescent="0.25">
      <c r="A119" s="25" t="s">
        <v>18204</v>
      </c>
      <c r="B119" s="25" t="s">
        <v>18317</v>
      </c>
      <c r="D119" s="25" t="str">
        <f t="shared" si="1"/>
        <v>Contemporary Culture / Art and paintings</v>
      </c>
    </row>
    <row r="120" spans="1:4" x14ac:dyDescent="0.25">
      <c r="A120" s="25" t="s">
        <v>18204</v>
      </c>
      <c r="B120" s="25" t="s">
        <v>18209</v>
      </c>
      <c r="D120" s="25" t="str">
        <f t="shared" si="1"/>
        <v>Contemporary Culture / Postal services</v>
      </c>
    </row>
    <row r="121" spans="1:4" x14ac:dyDescent="0.25">
      <c r="A121" s="25" t="s">
        <v>18204</v>
      </c>
      <c r="B121" s="25" t="s">
        <v>18210</v>
      </c>
      <c r="D121" s="25" t="str">
        <f t="shared" si="1"/>
        <v>Contemporary Culture / Religion</v>
      </c>
    </row>
    <row r="122" spans="1:4" x14ac:dyDescent="0.25">
      <c r="A122" s="25" t="s">
        <v>18204</v>
      </c>
      <c r="B122" s="25" t="s">
        <v>18211</v>
      </c>
      <c r="D122" s="25" t="str">
        <f t="shared" si="1"/>
        <v>Contemporary Culture / Sport</v>
      </c>
    </row>
    <row r="123" spans="1:4" x14ac:dyDescent="0.25">
      <c r="A123" s="25" t="s">
        <v>18204</v>
      </c>
      <c r="B123" s="25" t="s">
        <v>18387</v>
      </c>
      <c r="C123" s="25" t="s">
        <v>18389</v>
      </c>
      <c r="D123" s="25" t="str">
        <f t="shared" si="1"/>
        <v>Contemporary Culture / Sport / Olympics, summer</v>
      </c>
    </row>
    <row r="124" spans="1:4" x14ac:dyDescent="0.25">
      <c r="A124" s="25" t="s">
        <v>18204</v>
      </c>
      <c r="B124" s="25" t="s">
        <v>18388</v>
      </c>
      <c r="C124" s="25" t="s">
        <v>18390</v>
      </c>
      <c r="D124" s="25" t="str">
        <f t="shared" si="1"/>
        <v>Contemporary Culture / Sport / Olympics, winter</v>
      </c>
    </row>
    <row r="125" spans="1:4" x14ac:dyDescent="0.25">
      <c r="A125" s="25" t="s">
        <v>18204</v>
      </c>
      <c r="B125" s="25" t="s">
        <v>7080</v>
      </c>
      <c r="D125" s="25" t="str">
        <f t="shared" si="1"/>
        <v>Contemporary Culture / Tourism</v>
      </c>
    </row>
    <row r="126" spans="1:4" x14ac:dyDescent="0.25">
      <c r="A126" s="25" t="s">
        <v>18204</v>
      </c>
      <c r="B126" s="25" t="s">
        <v>18212</v>
      </c>
      <c r="D126" s="25" t="str">
        <f t="shared" si="1"/>
        <v>Contemporary Culture / Celebrations</v>
      </c>
    </row>
    <row r="127" spans="1:4" x14ac:dyDescent="0.25">
      <c r="A127" s="25" t="s">
        <v>18204</v>
      </c>
      <c r="B127" s="25" t="s">
        <v>18351</v>
      </c>
      <c r="C127" s="25" t="s">
        <v>7084</v>
      </c>
      <c r="D127" s="25" t="str">
        <f t="shared" si="1"/>
        <v>Contemporary Culture / Celebrations / Christmas</v>
      </c>
    </row>
    <row r="128" spans="1:4" x14ac:dyDescent="0.25">
      <c r="A128" s="25" t="s">
        <v>18204</v>
      </c>
      <c r="B128" s="25" t="s">
        <v>18386</v>
      </c>
      <c r="C128" s="25" t="s">
        <v>18213</v>
      </c>
      <c r="D128" s="25" t="str">
        <f t="shared" si="1"/>
        <v>Contemporary Culture / Celebrations / Chinese NY</v>
      </c>
    </row>
    <row r="129" spans="1:4" x14ac:dyDescent="0.25">
      <c r="A129" s="25" t="s">
        <v>18204</v>
      </c>
      <c r="B129" s="25" t="s">
        <v>18352</v>
      </c>
      <c r="C129" s="25" t="s">
        <v>11730</v>
      </c>
      <c r="D129" s="25" t="str">
        <f t="shared" si="1"/>
        <v>Contemporary Culture / Celebrations / Independence</v>
      </c>
    </row>
    <row r="130" spans="1:4" x14ac:dyDescent="0.25">
      <c r="A130" s="25" t="s">
        <v>18204</v>
      </c>
      <c r="B130" s="25" t="s">
        <v>18353</v>
      </c>
      <c r="C130" s="25" t="s">
        <v>11884</v>
      </c>
      <c r="D130" s="25" t="str">
        <f t="shared" si="1"/>
        <v>Contemporary Culture / Celebrations / Anniversaries</v>
      </c>
    </row>
    <row r="131" spans="1:4" x14ac:dyDescent="0.25">
      <c r="A131" s="25" t="s">
        <v>18204</v>
      </c>
      <c r="B131" s="25" t="s">
        <v>20294</v>
      </c>
      <c r="D131" s="25" t="str">
        <f t="shared" si="1"/>
        <v>Contemporary Culture / Military, war, weapons</v>
      </c>
    </row>
    <row r="132" spans="1:4" x14ac:dyDescent="0.25">
      <c r="A132" s="25" t="s">
        <v>18204</v>
      </c>
      <c r="B132" s="25" t="s">
        <v>18318</v>
      </c>
      <c r="D132" s="25" t="str">
        <f t="shared" si="1"/>
        <v>Contemporary Culture / Diplomatic relations</v>
      </c>
    </row>
    <row r="133" spans="1:4" x14ac:dyDescent="0.25">
      <c r="A133" s="25" t="s">
        <v>18204</v>
      </c>
      <c r="B133" s="25" t="s">
        <v>20285</v>
      </c>
      <c r="D133" s="25" t="str">
        <f t="shared" si="1"/>
        <v>Contemporary Culture / Non-English script</v>
      </c>
    </row>
    <row r="134" spans="1:4" x14ac:dyDescent="0.25">
      <c r="A134" s="25" t="s">
        <v>18251</v>
      </c>
      <c r="B134" s="25" t="s">
        <v>18319</v>
      </c>
      <c r="D134" s="25" t="str">
        <f t="shared" si="1"/>
        <v>Traditional Culture / Folklore and legend</v>
      </c>
    </row>
    <row r="135" spans="1:4" x14ac:dyDescent="0.25">
      <c r="A135" s="25" t="s">
        <v>18251</v>
      </c>
      <c r="B135" s="25" t="s">
        <v>18320</v>
      </c>
      <c r="D135" s="25" t="str">
        <f t="shared" si="1"/>
        <v>Traditional Culture / People and costumes</v>
      </c>
    </row>
    <row r="136" spans="1:4" x14ac:dyDescent="0.25">
      <c r="A136" s="25" t="s">
        <v>18251</v>
      </c>
      <c r="B136" s="25" t="s">
        <v>18321</v>
      </c>
      <c r="D136" s="25" t="str">
        <f t="shared" si="1"/>
        <v>Traditional Culture / Temples and buildings</v>
      </c>
    </row>
    <row r="137" spans="1:4" x14ac:dyDescent="0.25">
      <c r="A137" s="25" t="s">
        <v>18251</v>
      </c>
      <c r="B137" s="25" t="s">
        <v>18354</v>
      </c>
      <c r="C137" s="25" t="s">
        <v>12904</v>
      </c>
      <c r="D137" s="25" t="str">
        <f t="shared" si="1"/>
        <v>Traditional Culture / Temples / Machu Picchu</v>
      </c>
    </row>
    <row r="138" spans="1:4" x14ac:dyDescent="0.25">
      <c r="A138" s="25" t="s">
        <v>18251</v>
      </c>
      <c r="B138" s="25" t="s">
        <v>18355</v>
      </c>
      <c r="C138" s="25" t="s">
        <v>9092</v>
      </c>
      <c r="D138" s="25" t="str">
        <f t="shared" si="1"/>
        <v>Traditional Culture / Temples / Borobudur</v>
      </c>
    </row>
    <row r="139" spans="1:4" x14ac:dyDescent="0.25">
      <c r="A139" s="25" t="s">
        <v>18251</v>
      </c>
      <c r="B139" s="25" t="s">
        <v>18385</v>
      </c>
      <c r="D139" s="25" t="str">
        <f t="shared" si="1"/>
        <v>Traditional Culture / Monuments</v>
      </c>
    </row>
    <row r="140" spans="1:4" x14ac:dyDescent="0.25">
      <c r="A140" s="25" t="s">
        <v>18251</v>
      </c>
      <c r="B140" s="25" t="s">
        <v>18385</v>
      </c>
      <c r="C140" s="25" t="s">
        <v>9087</v>
      </c>
      <c r="D140" s="25" t="str">
        <f t="shared" si="1"/>
        <v>Traditional Culture / Monuments</v>
      </c>
    </row>
    <row r="141" spans="1:4" x14ac:dyDescent="0.25">
      <c r="A141" s="25" t="s">
        <v>18292</v>
      </c>
      <c r="B141" s="25" t="s">
        <v>13444</v>
      </c>
      <c r="D141" s="25" t="str">
        <f t="shared" si="1"/>
        <v>Industry / Geothermal energy</v>
      </c>
    </row>
    <row r="142" spans="1:4" x14ac:dyDescent="0.25">
      <c r="A142" s="25" t="s">
        <v>18292</v>
      </c>
      <c r="B142" s="25" t="s">
        <v>18225</v>
      </c>
      <c r="D142" s="25" t="str">
        <f t="shared" si="1"/>
        <v>Industry / Communications and IT</v>
      </c>
    </row>
    <row r="143" spans="1:4" x14ac:dyDescent="0.25">
      <c r="A143" s="25" t="s">
        <v>18292</v>
      </c>
      <c r="B143" s="25" t="s">
        <v>18322</v>
      </c>
      <c r="D143" s="25" t="str">
        <f t="shared" si="1"/>
        <v>Industry / Mining and construction</v>
      </c>
    </row>
    <row r="144" spans="1:4" x14ac:dyDescent="0.25">
      <c r="A144" s="25" t="s">
        <v>18290</v>
      </c>
      <c r="B144" s="25" t="s">
        <v>18220</v>
      </c>
      <c r="D144" s="25" t="str">
        <f t="shared" si="1"/>
        <v>Science / Scientists</v>
      </c>
    </row>
    <row r="145" spans="1:4" x14ac:dyDescent="0.25">
      <c r="A145" s="25" t="s">
        <v>18290</v>
      </c>
      <c r="B145" s="25" t="s">
        <v>18216</v>
      </c>
      <c r="D145" s="25" t="str">
        <f t="shared" si="1"/>
        <v>Science / Geologists</v>
      </c>
    </row>
    <row r="146" spans="1:4" x14ac:dyDescent="0.25">
      <c r="A146" s="25" t="s">
        <v>18290</v>
      </c>
      <c r="B146" s="25" t="s">
        <v>18358</v>
      </c>
      <c r="C146" s="25" t="s">
        <v>1452</v>
      </c>
      <c r="D146" s="25" t="str">
        <f t="shared" si="1"/>
        <v>Science / Geologists / Haroun Tazieff</v>
      </c>
    </row>
    <row r="147" spans="1:4" x14ac:dyDescent="0.25">
      <c r="A147" s="25" t="s">
        <v>18290</v>
      </c>
      <c r="B147" s="25" t="s">
        <v>18361</v>
      </c>
      <c r="C147" s="25" t="s">
        <v>9702</v>
      </c>
      <c r="D147" s="25" t="str">
        <f t="shared" si="1"/>
        <v>Science / Geologists / Kraffts</v>
      </c>
    </row>
    <row r="148" spans="1:4" x14ac:dyDescent="0.25">
      <c r="A148" s="25" t="s">
        <v>18290</v>
      </c>
      <c r="B148" s="25" t="s">
        <v>7103</v>
      </c>
      <c r="D148" s="25" t="str">
        <f t="shared" si="1"/>
        <v>Science / Archaeology</v>
      </c>
    </row>
    <row r="149" spans="1:4" x14ac:dyDescent="0.25">
      <c r="A149" s="25" t="s">
        <v>18290</v>
      </c>
      <c r="B149" s="25" t="s">
        <v>18362</v>
      </c>
      <c r="C149" s="25" t="s">
        <v>18255</v>
      </c>
      <c r="D149" s="25" t="str">
        <f t="shared" si="1"/>
        <v>Science / Archaeology / Early humans</v>
      </c>
    </row>
    <row r="150" spans="1:4" x14ac:dyDescent="0.25">
      <c r="A150" s="25" t="s">
        <v>18290</v>
      </c>
      <c r="B150" s="25" t="s">
        <v>18363</v>
      </c>
      <c r="C150" s="25" t="s">
        <v>18273</v>
      </c>
      <c r="D150" s="25" t="str">
        <f t="shared" si="1"/>
        <v>Science / Archaeology / Pompeii</v>
      </c>
    </row>
    <row r="151" spans="1:4" x14ac:dyDescent="0.25">
      <c r="A151" s="25" t="s">
        <v>18252</v>
      </c>
      <c r="B151" s="25" t="s">
        <v>18369</v>
      </c>
      <c r="D151" s="25" t="str">
        <f t="shared" si="1"/>
        <v>Architecture / Castle, church, temple</v>
      </c>
    </row>
    <row r="152" spans="1:4" x14ac:dyDescent="0.25">
      <c r="A152" s="25" t="s">
        <v>18252</v>
      </c>
      <c r="B152" s="25" t="s">
        <v>18370</v>
      </c>
      <c r="D152" s="25" t="str">
        <f t="shared" si="1"/>
        <v>Architecture / House or building</v>
      </c>
    </row>
    <row r="153" spans="1:4" x14ac:dyDescent="0.25">
      <c r="A153" s="25" t="s">
        <v>18252</v>
      </c>
      <c r="B153" s="25" t="s">
        <v>18253</v>
      </c>
      <c r="D153" s="25" t="str">
        <f t="shared" si="1"/>
        <v>Architecture / Bridge</v>
      </c>
    </row>
    <row r="154" spans="1:4" x14ac:dyDescent="0.25">
      <c r="A154" s="25" t="s">
        <v>18252</v>
      </c>
      <c r="B154" s="25" t="s">
        <v>18385</v>
      </c>
      <c r="D154" s="25" t="str">
        <f t="shared" si="1"/>
        <v>Architecture / Monuments</v>
      </c>
    </row>
    <row r="155" spans="1:4" x14ac:dyDescent="0.25">
      <c r="A155" s="25" t="s">
        <v>18252</v>
      </c>
      <c r="B155" s="25" t="s">
        <v>18254</v>
      </c>
      <c r="D155" s="25" t="str">
        <f t="shared" si="1"/>
        <v>Architecture / Lighthouse</v>
      </c>
    </row>
    <row r="156" spans="1:4" x14ac:dyDescent="0.25">
      <c r="A156" s="25" t="s">
        <v>18245</v>
      </c>
      <c r="B156" s="25" t="s">
        <v>18331</v>
      </c>
      <c r="D156" s="25" t="str">
        <f t="shared" si="1"/>
        <v>Atmosphere / Climate change</v>
      </c>
    </row>
    <row r="157" spans="1:4" x14ac:dyDescent="0.25">
      <c r="A157" s="25" t="s">
        <v>18245</v>
      </c>
      <c r="B157" s="25" t="s">
        <v>18329</v>
      </c>
      <c r="D157" s="25" t="str">
        <f t="shared" si="1"/>
        <v>Atmosphere / Atmospheric impact</v>
      </c>
    </row>
    <row r="158" spans="1:4" x14ac:dyDescent="0.25">
      <c r="A158" s="25" t="s">
        <v>18335</v>
      </c>
      <c r="B158" s="25" t="s">
        <v>18332</v>
      </c>
      <c r="D158" s="25" t="str">
        <f t="shared" ref="D158:D197" si="2">A158&amp;" / "&amp;B158</f>
        <v>Solar System / Space and satelittes</v>
      </c>
    </row>
    <row r="159" spans="1:4" x14ac:dyDescent="0.25">
      <c r="A159" s="25" t="s">
        <v>18335</v>
      </c>
      <c r="B159" s="25" t="s">
        <v>18333</v>
      </c>
      <c r="D159" s="25" t="str">
        <f t="shared" si="2"/>
        <v>Solar System / Other planets</v>
      </c>
    </row>
    <row r="160" spans="1:4" x14ac:dyDescent="0.25">
      <c r="A160" s="25" t="s">
        <v>18205</v>
      </c>
      <c r="B160" s="25" t="s">
        <v>15220</v>
      </c>
      <c r="D160" s="25" t="str">
        <f t="shared" si="2"/>
        <v>Famous people / Explorers</v>
      </c>
    </row>
    <row r="161" spans="1:4" x14ac:dyDescent="0.25">
      <c r="A161" s="25" t="s">
        <v>18205</v>
      </c>
      <c r="B161" s="25" t="s">
        <v>18384</v>
      </c>
      <c r="C161" s="25" t="s">
        <v>13078</v>
      </c>
      <c r="D161" s="25" t="str">
        <f t="shared" si="2"/>
        <v>Famous people / Explorers / Captain Cook</v>
      </c>
    </row>
    <row r="162" spans="1:4" x14ac:dyDescent="0.25">
      <c r="A162" s="25" t="s">
        <v>18205</v>
      </c>
      <c r="B162" s="25" t="s">
        <v>18323</v>
      </c>
      <c r="D162" s="25" t="str">
        <f t="shared" si="2"/>
        <v>Famous people / Religious leaders</v>
      </c>
    </row>
    <row r="163" spans="1:4" x14ac:dyDescent="0.25">
      <c r="A163" s="25" t="s">
        <v>18205</v>
      </c>
      <c r="B163" s="25" t="s">
        <v>18364</v>
      </c>
      <c r="C163" s="25" t="s">
        <v>18291</v>
      </c>
      <c r="D163" s="25" t="str">
        <f t="shared" si="2"/>
        <v>Famous people / Religious leaders / Pope</v>
      </c>
    </row>
    <row r="164" spans="1:4" x14ac:dyDescent="0.25">
      <c r="A164" s="25" t="s">
        <v>18205</v>
      </c>
      <c r="B164" s="25" t="s">
        <v>18218</v>
      </c>
      <c r="D164" s="25" t="str">
        <f t="shared" si="2"/>
        <v>Famous people / Royals</v>
      </c>
    </row>
    <row r="165" spans="1:4" x14ac:dyDescent="0.25">
      <c r="A165" s="25" t="s">
        <v>18205</v>
      </c>
      <c r="B165" s="25" t="s">
        <v>18366</v>
      </c>
      <c r="C165" s="25" t="s">
        <v>18261</v>
      </c>
      <c r="D165" s="25" t="str">
        <f t="shared" si="2"/>
        <v>Famous people / Royals / Elizabeth II</v>
      </c>
    </row>
    <row r="166" spans="1:4" x14ac:dyDescent="0.25">
      <c r="A166" s="25" t="s">
        <v>18205</v>
      </c>
      <c r="B166" s="25" t="s">
        <v>18365</v>
      </c>
      <c r="C166" s="25" t="s">
        <v>18262</v>
      </c>
      <c r="D166" s="25" t="str">
        <f t="shared" si="2"/>
        <v>Famous people / Royals / George V</v>
      </c>
    </row>
    <row r="167" spans="1:4" x14ac:dyDescent="0.25">
      <c r="A167" s="25" t="s">
        <v>18205</v>
      </c>
      <c r="B167" s="25" t="s">
        <v>18219</v>
      </c>
      <c r="D167" s="25" t="str">
        <f t="shared" si="2"/>
        <v>Famous people / Politicians</v>
      </c>
    </row>
    <row r="168" spans="1:4" x14ac:dyDescent="0.25">
      <c r="A168" s="25" t="s">
        <v>18205</v>
      </c>
      <c r="B168" s="25" t="s">
        <v>18217</v>
      </c>
      <c r="D168" s="25" t="str">
        <f t="shared" si="2"/>
        <v>Famous people / Actors</v>
      </c>
    </row>
    <row r="169" spans="1:4" x14ac:dyDescent="0.25">
      <c r="A169" s="25" t="s">
        <v>18205</v>
      </c>
      <c r="B169" s="25" t="s">
        <v>18260</v>
      </c>
      <c r="D169" s="25" t="str">
        <f t="shared" si="2"/>
        <v>Famous people / Authors</v>
      </c>
    </row>
    <row r="170" spans="1:4" x14ac:dyDescent="0.25">
      <c r="A170" s="25" t="s">
        <v>18205</v>
      </c>
      <c r="B170" s="25" t="s">
        <v>18367</v>
      </c>
      <c r="C170" s="25" t="s">
        <v>9240</v>
      </c>
      <c r="D170" s="25" t="str">
        <f t="shared" si="2"/>
        <v>Famous people / Authors / Jules Verne</v>
      </c>
    </row>
    <row r="171" spans="1:4" x14ac:dyDescent="0.25">
      <c r="A171" s="25" t="s">
        <v>18205</v>
      </c>
      <c r="B171" s="25" t="s">
        <v>17492</v>
      </c>
      <c r="D171" s="25" t="str">
        <f t="shared" si="2"/>
        <v>Famous people / Pirates</v>
      </c>
    </row>
    <row r="172" spans="1:4" x14ac:dyDescent="0.25">
      <c r="A172" s="25" t="s">
        <v>18206</v>
      </c>
      <c r="B172" s="25" t="s">
        <v>18214</v>
      </c>
      <c r="D172" s="25" t="str">
        <f t="shared" si="2"/>
        <v>Organisations / Rotary</v>
      </c>
    </row>
    <row r="173" spans="1:4" x14ac:dyDescent="0.25">
      <c r="A173" s="25" t="s">
        <v>18206</v>
      </c>
      <c r="B173" s="25" t="s">
        <v>9254</v>
      </c>
      <c r="D173" s="25" t="str">
        <f t="shared" si="2"/>
        <v>Organisations / Red Cross</v>
      </c>
    </row>
    <row r="174" spans="1:4" x14ac:dyDescent="0.25">
      <c r="A174" s="25" t="s">
        <v>18206</v>
      </c>
      <c r="B174" s="25" t="s">
        <v>12905</v>
      </c>
      <c r="D174" s="25" t="str">
        <f t="shared" si="2"/>
        <v>Organisations / UNESCO</v>
      </c>
    </row>
    <row r="175" spans="1:4" x14ac:dyDescent="0.25">
      <c r="A175" s="25" t="s">
        <v>18206</v>
      </c>
      <c r="B175" s="25" t="s">
        <v>16756</v>
      </c>
      <c r="D175" s="25" t="str">
        <f t="shared" si="2"/>
        <v>Organisations / United Nations</v>
      </c>
    </row>
    <row r="176" spans="1:4" x14ac:dyDescent="0.25">
      <c r="A176" s="25" t="s">
        <v>18206</v>
      </c>
      <c r="B176" s="25" t="s">
        <v>18215</v>
      </c>
      <c r="D176" s="25" t="str">
        <f t="shared" si="2"/>
        <v>Organisations / World Health Organisation</v>
      </c>
    </row>
    <row r="177" spans="1:4" x14ac:dyDescent="0.25">
      <c r="A177" s="25" t="s">
        <v>18206</v>
      </c>
      <c r="B177" s="25" t="s">
        <v>18222</v>
      </c>
      <c r="D177" s="25" t="str">
        <f t="shared" si="2"/>
        <v>Organisations / Universal Postal Union</v>
      </c>
    </row>
    <row r="178" spans="1:4" x14ac:dyDescent="0.25">
      <c r="A178" s="25" t="s">
        <v>18206</v>
      </c>
      <c r="B178" s="25" t="s">
        <v>20270</v>
      </c>
      <c r="D178" s="25" t="str">
        <f t="shared" si="2"/>
        <v>Organisations / Expo 70</v>
      </c>
    </row>
    <row r="179" spans="1:4" x14ac:dyDescent="0.25">
      <c r="A179" s="25" t="s">
        <v>17968</v>
      </c>
      <c r="B179" s="25" t="s">
        <v>14353</v>
      </c>
      <c r="D179" s="25" t="str">
        <f t="shared" si="2"/>
        <v>Animals and Plants / Dinosaurs</v>
      </c>
    </row>
    <row r="180" spans="1:4" x14ac:dyDescent="0.25">
      <c r="A180" s="25" t="s">
        <v>17968</v>
      </c>
      <c r="B180" s="25" t="s">
        <v>8497</v>
      </c>
      <c r="D180" s="25" t="str">
        <f t="shared" si="2"/>
        <v>Animals and Plants / Birds</v>
      </c>
    </row>
    <row r="181" spans="1:4" x14ac:dyDescent="0.25">
      <c r="A181" s="25" t="s">
        <v>17968</v>
      </c>
      <c r="B181" s="25" t="s">
        <v>18247</v>
      </c>
      <c r="D181" s="25" t="str">
        <f t="shared" si="2"/>
        <v>Animals and Plants / Pets</v>
      </c>
    </row>
    <row r="182" spans="1:4" x14ac:dyDescent="0.25">
      <c r="A182" s="25" t="s">
        <v>17968</v>
      </c>
      <c r="B182" s="25" t="s">
        <v>15864</v>
      </c>
      <c r="D182" s="25" t="str">
        <f t="shared" si="2"/>
        <v>Animals and Plants / Fish</v>
      </c>
    </row>
    <row r="183" spans="1:4" x14ac:dyDescent="0.25">
      <c r="A183" s="25" t="s">
        <v>17968</v>
      </c>
      <c r="B183" s="25" t="s">
        <v>18248</v>
      </c>
      <c r="D183" s="25" t="str">
        <f t="shared" si="2"/>
        <v>Animals and Plants / Insects</v>
      </c>
    </row>
    <row r="184" spans="1:4" x14ac:dyDescent="0.25">
      <c r="A184" s="25" t="s">
        <v>17968</v>
      </c>
      <c r="B184" s="25" t="s">
        <v>18336</v>
      </c>
      <c r="D184" s="25" t="str">
        <f t="shared" si="2"/>
        <v>Animals and Plants / Farm animals</v>
      </c>
    </row>
    <row r="185" spans="1:4" x14ac:dyDescent="0.25">
      <c r="A185" s="25" t="s">
        <v>17968</v>
      </c>
      <c r="B185" s="25" t="s">
        <v>18337</v>
      </c>
      <c r="D185" s="25" t="str">
        <f t="shared" si="2"/>
        <v>Animals and Plants / Wild animals</v>
      </c>
    </row>
    <row r="186" spans="1:4" x14ac:dyDescent="0.25">
      <c r="A186" s="25" t="s">
        <v>17968</v>
      </c>
      <c r="B186" s="25" t="s">
        <v>17559</v>
      </c>
      <c r="D186" s="25" t="str">
        <f t="shared" si="2"/>
        <v>Animals and Plants / Marine life</v>
      </c>
    </row>
    <row r="187" spans="1:4" x14ac:dyDescent="0.25">
      <c r="A187" s="25" t="s">
        <v>17968</v>
      </c>
      <c r="B187" s="25" t="s">
        <v>18249</v>
      </c>
      <c r="D187" s="25" t="str">
        <f t="shared" si="2"/>
        <v>Animals and Plants / Reptiles</v>
      </c>
    </row>
    <row r="188" spans="1:4" x14ac:dyDescent="0.25">
      <c r="A188" s="25" t="s">
        <v>17968</v>
      </c>
      <c r="B188" s="25" t="s">
        <v>12071</v>
      </c>
      <c r="D188" s="25" t="str">
        <f t="shared" si="2"/>
        <v>Animals and Plants / Flowers</v>
      </c>
    </row>
    <row r="189" spans="1:4" x14ac:dyDescent="0.25">
      <c r="A189" s="25" t="s">
        <v>17968</v>
      </c>
      <c r="B189" s="25" t="s">
        <v>18250</v>
      </c>
      <c r="D189" s="25" t="str">
        <f t="shared" si="2"/>
        <v>Animals and Plants / Fruit</v>
      </c>
    </row>
    <row r="190" spans="1:4" x14ac:dyDescent="0.25">
      <c r="A190" s="25" t="s">
        <v>17968</v>
      </c>
      <c r="B190" s="25" t="s">
        <v>9293</v>
      </c>
      <c r="D190" s="25" t="str">
        <f t="shared" si="2"/>
        <v>Animals and Plants / Trees</v>
      </c>
    </row>
    <row r="191" spans="1:4" x14ac:dyDescent="0.25">
      <c r="A191" s="25" t="s">
        <v>17968</v>
      </c>
      <c r="B191" s="25" t="s">
        <v>11521</v>
      </c>
      <c r="D191" s="25" t="str">
        <f t="shared" si="2"/>
        <v>Animals and Plants / Fungi</v>
      </c>
    </row>
    <row r="192" spans="1:4" x14ac:dyDescent="0.25">
      <c r="A192" s="25" t="s">
        <v>7560</v>
      </c>
      <c r="B192" s="25" t="s">
        <v>20297</v>
      </c>
      <c r="D192" s="25" t="str">
        <f t="shared" si="2"/>
        <v>Minerals / Thin section</v>
      </c>
    </row>
    <row r="193" spans="1:4" x14ac:dyDescent="0.25">
      <c r="A193" s="25" t="s">
        <v>7560</v>
      </c>
      <c r="B193" s="25" t="s">
        <v>18281</v>
      </c>
      <c r="D193" s="25" t="str">
        <f t="shared" si="2"/>
        <v>Minerals / Crystal</v>
      </c>
    </row>
    <row r="194" spans="1:4" x14ac:dyDescent="0.25">
      <c r="A194" s="25" t="s">
        <v>7560</v>
      </c>
      <c r="B194" s="25" t="s">
        <v>18341</v>
      </c>
      <c r="D194" s="25" t="str">
        <f t="shared" si="2"/>
        <v>Minerals / Gemstone and jewellery</v>
      </c>
    </row>
    <row r="195" spans="1:4" x14ac:dyDescent="0.25">
      <c r="A195" s="25" t="s">
        <v>7560</v>
      </c>
      <c r="B195" s="25" t="s">
        <v>18282</v>
      </c>
      <c r="D195" s="25" t="str">
        <f t="shared" si="2"/>
        <v>Minerals / Ore</v>
      </c>
    </row>
    <row r="196" spans="1:4" x14ac:dyDescent="0.25">
      <c r="A196" s="25" t="s">
        <v>7560</v>
      </c>
      <c r="B196" s="25" t="s">
        <v>15202</v>
      </c>
      <c r="D196" s="25" t="str">
        <f t="shared" si="2"/>
        <v>Minerals / Olivine</v>
      </c>
    </row>
    <row r="197" spans="1:4" x14ac:dyDescent="0.25">
      <c r="A197" s="25" t="s">
        <v>7560</v>
      </c>
      <c r="B197" s="25" t="s">
        <v>9617</v>
      </c>
      <c r="D197" s="25" t="str">
        <f t="shared" si="2"/>
        <v>Minerals / Diamond</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604AC-4DBF-4803-A151-5D83C45A1B6B}">
  <dimension ref="A1:A71"/>
  <sheetViews>
    <sheetView workbookViewId="0">
      <selection activeCell="F9" sqref="F9"/>
    </sheetView>
  </sheetViews>
  <sheetFormatPr defaultRowHeight="13.2" x14ac:dyDescent="0.25"/>
  <sheetData>
    <row r="1" spans="1:1" ht="21" x14ac:dyDescent="0.4">
      <c r="A1" s="18" t="s">
        <v>22387</v>
      </c>
    </row>
    <row r="2" spans="1:1" x14ac:dyDescent="0.25">
      <c r="A2" s="2" t="s">
        <v>22378</v>
      </c>
    </row>
    <row r="3" spans="1:1" x14ac:dyDescent="0.25">
      <c r="A3" s="2"/>
    </row>
    <row r="4" spans="1:1" x14ac:dyDescent="0.25">
      <c r="A4" s="12" t="s">
        <v>22322</v>
      </c>
    </row>
    <row r="5" spans="1:1" x14ac:dyDescent="0.25">
      <c r="A5" s="2" t="s">
        <v>22336</v>
      </c>
    </row>
    <row r="6" spans="1:1" x14ac:dyDescent="0.25">
      <c r="A6" s="2" t="s">
        <v>22357</v>
      </c>
    </row>
    <row r="7" spans="1:1" x14ac:dyDescent="0.25">
      <c r="A7" t="s">
        <v>22337</v>
      </c>
    </row>
    <row r="8" spans="1:1" x14ac:dyDescent="0.25">
      <c r="A8" t="s">
        <v>22323</v>
      </c>
    </row>
    <row r="9" spans="1:1" x14ac:dyDescent="0.25">
      <c r="A9" t="s">
        <v>22324</v>
      </c>
    </row>
    <row r="10" spans="1:1" x14ac:dyDescent="0.25">
      <c r="A10" t="s">
        <v>18199</v>
      </c>
    </row>
    <row r="11" spans="1:1" x14ac:dyDescent="0.25">
      <c r="A11" t="s">
        <v>22325</v>
      </c>
    </row>
    <row r="12" spans="1:1" x14ac:dyDescent="0.25">
      <c r="A12" t="s">
        <v>22326</v>
      </c>
    </row>
    <row r="13" spans="1:1" x14ac:dyDescent="0.25">
      <c r="A13" t="s">
        <v>22327</v>
      </c>
    </row>
    <row r="14" spans="1:1" x14ac:dyDescent="0.25">
      <c r="A14" t="s">
        <v>18198</v>
      </c>
    </row>
    <row r="15" spans="1:1" x14ac:dyDescent="0.25">
      <c r="A15" t="s">
        <v>22328</v>
      </c>
    </row>
    <row r="16" spans="1:1" x14ac:dyDescent="0.25">
      <c r="A16" t="s">
        <v>18202</v>
      </c>
    </row>
    <row r="18" spans="1:1" x14ac:dyDescent="0.25">
      <c r="A18" t="s">
        <v>22329</v>
      </c>
    </row>
    <row r="19" spans="1:1" x14ac:dyDescent="0.25">
      <c r="A19" s="2" t="s">
        <v>22372</v>
      </c>
    </row>
    <row r="20" spans="1:1" x14ac:dyDescent="0.25">
      <c r="A20" s="2" t="s">
        <v>22373</v>
      </c>
    </row>
    <row r="21" spans="1:1" x14ac:dyDescent="0.25">
      <c r="A21" s="2" t="s">
        <v>22359</v>
      </c>
    </row>
    <row r="22" spans="1:1" x14ac:dyDescent="0.25">
      <c r="A22" s="2" t="s">
        <v>22360</v>
      </c>
    </row>
    <row r="23" spans="1:1" x14ac:dyDescent="0.25">
      <c r="A23" s="2" t="s">
        <v>22338</v>
      </c>
    </row>
    <row r="24" spans="1:1" x14ac:dyDescent="0.25">
      <c r="A24" s="2" t="s">
        <v>22379</v>
      </c>
    </row>
    <row r="25" spans="1:1" x14ac:dyDescent="0.25">
      <c r="A25" t="s">
        <v>22330</v>
      </c>
    </row>
    <row r="26" spans="1:1" x14ac:dyDescent="0.25">
      <c r="A26" s="2" t="s">
        <v>22339</v>
      </c>
    </row>
    <row r="27" spans="1:1" x14ac:dyDescent="0.25">
      <c r="A27" t="s">
        <v>22340</v>
      </c>
    </row>
    <row r="29" spans="1:1" x14ac:dyDescent="0.25">
      <c r="A29" s="12" t="s">
        <v>22331</v>
      </c>
    </row>
    <row r="30" spans="1:1" x14ac:dyDescent="0.25">
      <c r="A30" t="s">
        <v>22332</v>
      </c>
    </row>
    <row r="31" spans="1:1" x14ac:dyDescent="0.25">
      <c r="A31" s="2" t="s">
        <v>22358</v>
      </c>
    </row>
    <row r="32" spans="1:1" x14ac:dyDescent="0.25">
      <c r="A32" s="2" t="s">
        <v>22380</v>
      </c>
    </row>
    <row r="33" spans="1:1" x14ac:dyDescent="0.25">
      <c r="A33" t="s">
        <v>22333</v>
      </c>
    </row>
    <row r="34" spans="1:1" x14ac:dyDescent="0.25">
      <c r="A34" s="2" t="s">
        <v>22341</v>
      </c>
    </row>
    <row r="35" spans="1:1" x14ac:dyDescent="0.25">
      <c r="A35" s="2" t="s">
        <v>22342</v>
      </c>
    </row>
    <row r="36" spans="1:1" x14ac:dyDescent="0.25">
      <c r="A36" s="2" t="s">
        <v>22343</v>
      </c>
    </row>
    <row r="37" spans="1:1" x14ac:dyDescent="0.25">
      <c r="A37" s="2" t="s">
        <v>22374</v>
      </c>
    </row>
    <row r="38" spans="1:1" x14ac:dyDescent="0.25">
      <c r="A38" s="2" t="s">
        <v>22375</v>
      </c>
    </row>
    <row r="39" spans="1:1" x14ac:dyDescent="0.25">
      <c r="A39" t="s">
        <v>22334</v>
      </c>
    </row>
    <row r="40" spans="1:1" x14ac:dyDescent="0.25">
      <c r="A40" s="2" t="s">
        <v>22344</v>
      </c>
    </row>
    <row r="41" spans="1:1" x14ac:dyDescent="0.25">
      <c r="A41" s="2" t="s">
        <v>22345</v>
      </c>
    </row>
    <row r="42" spans="1:1" x14ac:dyDescent="0.25">
      <c r="A42" t="s">
        <v>22346</v>
      </c>
    </row>
    <row r="44" spans="1:1" x14ac:dyDescent="0.25">
      <c r="A44" s="2" t="s">
        <v>22368</v>
      </c>
    </row>
    <row r="45" spans="1:1" x14ac:dyDescent="0.25">
      <c r="A45" s="2" t="s">
        <v>22369</v>
      </c>
    </row>
    <row r="46" spans="1:1" x14ac:dyDescent="0.25">
      <c r="A46" s="2" t="s">
        <v>22361</v>
      </c>
    </row>
    <row r="47" spans="1:1" x14ac:dyDescent="0.25">
      <c r="A47" s="2" t="s">
        <v>22362</v>
      </c>
    </row>
    <row r="48" spans="1:1" x14ac:dyDescent="0.25">
      <c r="A48" s="2" t="s">
        <v>22347</v>
      </c>
    </row>
    <row r="49" spans="1:1" x14ac:dyDescent="0.25">
      <c r="A49" s="2" t="s">
        <v>22348</v>
      </c>
    </row>
    <row r="50" spans="1:1" x14ac:dyDescent="0.25">
      <c r="A50" s="2" t="s">
        <v>22349</v>
      </c>
    </row>
    <row r="51" spans="1:1" x14ac:dyDescent="0.25">
      <c r="A51" t="s">
        <v>22335</v>
      </c>
    </row>
    <row r="52" spans="1:1" x14ac:dyDescent="0.25">
      <c r="A52" s="2" t="s">
        <v>22381</v>
      </c>
    </row>
    <row r="53" spans="1:1" x14ac:dyDescent="0.25">
      <c r="A53" s="2" t="s">
        <v>22350</v>
      </c>
    </row>
    <row r="54" spans="1:1" x14ac:dyDescent="0.25">
      <c r="A54" s="2" t="s">
        <v>22351</v>
      </c>
    </row>
    <row r="55" spans="1:1" x14ac:dyDescent="0.25">
      <c r="A55" t="s">
        <v>22352</v>
      </c>
    </row>
    <row r="56" spans="1:1" x14ac:dyDescent="0.25">
      <c r="A56" s="2" t="s">
        <v>22363</v>
      </c>
    </row>
    <row r="57" spans="1:1" x14ac:dyDescent="0.25">
      <c r="A57" s="2" t="s">
        <v>22364</v>
      </c>
    </row>
    <row r="58" spans="1:1" x14ac:dyDescent="0.25">
      <c r="A58" s="2" t="s">
        <v>22382</v>
      </c>
    </row>
    <row r="59" spans="1:1" x14ac:dyDescent="0.25">
      <c r="A59" s="2" t="s">
        <v>22367</v>
      </c>
    </row>
    <row r="60" spans="1:1" x14ac:dyDescent="0.25">
      <c r="A60" s="2" t="s">
        <v>22376</v>
      </c>
    </row>
    <row r="61" spans="1:1" x14ac:dyDescent="0.25">
      <c r="A61" s="2" t="s">
        <v>22377</v>
      </c>
    </row>
    <row r="62" spans="1:1" x14ac:dyDescent="0.25">
      <c r="A62" s="2" t="s">
        <v>22353</v>
      </c>
    </row>
    <row r="63" spans="1:1" x14ac:dyDescent="0.25">
      <c r="A63" s="2" t="s">
        <v>22365</v>
      </c>
    </row>
    <row r="64" spans="1:1" x14ac:dyDescent="0.25">
      <c r="A64" t="s">
        <v>22366</v>
      </c>
    </row>
    <row r="65" spans="1:1" x14ac:dyDescent="0.25">
      <c r="A65" s="2" t="s">
        <v>22354</v>
      </c>
    </row>
    <row r="66" spans="1:1" x14ac:dyDescent="0.25">
      <c r="A66" s="2" t="s">
        <v>22355</v>
      </c>
    </row>
    <row r="67" spans="1:1" x14ac:dyDescent="0.25">
      <c r="A67" s="2" t="s">
        <v>22383</v>
      </c>
    </row>
    <row r="68" spans="1:1" x14ac:dyDescent="0.25">
      <c r="A68" s="2" t="s">
        <v>22384</v>
      </c>
    </row>
    <row r="69" spans="1:1" x14ac:dyDescent="0.25">
      <c r="A69" s="2" t="s">
        <v>22370</v>
      </c>
    </row>
    <row r="70" spans="1:1" x14ac:dyDescent="0.25">
      <c r="A70" s="2" t="s">
        <v>22371</v>
      </c>
    </row>
    <row r="71" spans="1:1" x14ac:dyDescent="0.25">
      <c r="A71" t="s">
        <v>22356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8E37-83CA-4771-82A8-8C36AB37B0F3}">
  <dimension ref="A1:H213"/>
  <sheetViews>
    <sheetView zoomScaleNormal="100" workbookViewId="0">
      <pane ySplit="4" topLeftCell="A5" activePane="bottomLeft" state="frozen"/>
      <selection pane="bottomLeft" activeCell="J14" sqref="J14"/>
    </sheetView>
  </sheetViews>
  <sheetFormatPr defaultColWidth="8.77734375" defaultRowHeight="13.2" x14ac:dyDescent="0.25"/>
  <cols>
    <col min="1" max="1" width="26" style="25" customWidth="1"/>
    <col min="2" max="3" width="8.77734375" style="25" customWidth="1"/>
    <col min="4" max="6" width="8.77734375" style="25"/>
    <col min="7" max="7" width="48.77734375" style="25" customWidth="1"/>
    <col min="8" max="8" width="11.44140625" style="25" customWidth="1"/>
    <col min="9" max="16384" width="8.77734375" style="25"/>
  </cols>
  <sheetData>
    <row r="1" spans="1:8" ht="21" x14ac:dyDescent="0.4">
      <c r="A1" s="26" t="s">
        <v>8979</v>
      </c>
    </row>
    <row r="2" spans="1:8" x14ac:dyDescent="0.25">
      <c r="A2" s="25" t="s">
        <v>8980</v>
      </c>
      <c r="D2" s="25" t="s">
        <v>8981</v>
      </c>
    </row>
    <row r="4" spans="1:8" ht="26.4" x14ac:dyDescent="0.25">
      <c r="A4" s="28" t="s">
        <v>6230</v>
      </c>
      <c r="B4" s="28" t="s">
        <v>6231</v>
      </c>
      <c r="C4" s="28" t="s">
        <v>8982</v>
      </c>
      <c r="D4" s="28" t="s">
        <v>6232</v>
      </c>
      <c r="E4" s="28" t="s">
        <v>5393</v>
      </c>
      <c r="F4" s="28" t="s">
        <v>5394</v>
      </c>
      <c r="G4" s="29" t="s">
        <v>5395</v>
      </c>
      <c r="H4" s="28" t="s">
        <v>7706</v>
      </c>
    </row>
    <row r="5" spans="1:8" x14ac:dyDescent="0.25">
      <c r="A5" s="25" t="s">
        <v>8978</v>
      </c>
      <c r="B5" s="30"/>
      <c r="C5" s="30"/>
      <c r="D5" s="30"/>
      <c r="H5" s="30"/>
    </row>
    <row r="6" spans="1:8" x14ac:dyDescent="0.25">
      <c r="A6" s="25" t="s">
        <v>5800</v>
      </c>
      <c r="B6" s="30"/>
      <c r="C6" s="30">
        <v>128</v>
      </c>
      <c r="D6" s="30">
        <v>1936</v>
      </c>
      <c r="E6" s="31" t="s">
        <v>7569</v>
      </c>
      <c r="F6" s="25" t="s">
        <v>3834</v>
      </c>
      <c r="G6" s="25" t="s">
        <v>7708</v>
      </c>
      <c r="H6" s="30" t="s">
        <v>7729</v>
      </c>
    </row>
    <row r="7" spans="1:8" x14ac:dyDescent="0.25">
      <c r="A7" s="25" t="s">
        <v>5800</v>
      </c>
      <c r="B7" s="30"/>
      <c r="C7" s="30">
        <v>129</v>
      </c>
      <c r="D7" s="30">
        <v>1936</v>
      </c>
      <c r="E7" s="31" t="s">
        <v>7068</v>
      </c>
      <c r="F7" s="25" t="s">
        <v>1677</v>
      </c>
      <c r="G7" s="25" t="s">
        <v>7708</v>
      </c>
      <c r="H7" s="30" t="s">
        <v>7729</v>
      </c>
    </row>
    <row r="8" spans="1:8" x14ac:dyDescent="0.25">
      <c r="A8" s="25" t="s">
        <v>5800</v>
      </c>
      <c r="B8" s="30"/>
      <c r="C8" s="30" t="s">
        <v>7700</v>
      </c>
      <c r="D8" s="30">
        <v>1980</v>
      </c>
      <c r="E8" s="31" t="s">
        <v>7588</v>
      </c>
      <c r="F8" s="25" t="s">
        <v>5401</v>
      </c>
      <c r="G8" s="25" t="s">
        <v>6534</v>
      </c>
      <c r="H8" s="30" t="s">
        <v>7725</v>
      </c>
    </row>
    <row r="9" spans="1:8" x14ac:dyDescent="0.25">
      <c r="A9" s="25" t="s">
        <v>5800</v>
      </c>
      <c r="B9" s="30" t="s">
        <v>3670</v>
      </c>
      <c r="C9" s="30">
        <v>1035</v>
      </c>
      <c r="D9" s="30">
        <v>1987</v>
      </c>
      <c r="E9" s="31" t="s">
        <v>3671</v>
      </c>
      <c r="F9" s="25" t="s">
        <v>5401</v>
      </c>
      <c r="G9" s="25" t="s">
        <v>7709</v>
      </c>
      <c r="H9" s="30">
        <v>1909</v>
      </c>
    </row>
    <row r="10" spans="1:8" x14ac:dyDescent="0.25">
      <c r="A10" s="25" t="s">
        <v>5800</v>
      </c>
      <c r="B10" s="30" t="s">
        <v>6316</v>
      </c>
      <c r="C10" s="30">
        <v>1036</v>
      </c>
      <c r="D10" s="30">
        <v>1987</v>
      </c>
      <c r="E10" s="31" t="s">
        <v>3671</v>
      </c>
      <c r="F10" s="25" t="s">
        <v>5401</v>
      </c>
      <c r="G10" s="25" t="s">
        <v>7709</v>
      </c>
      <c r="H10" s="30">
        <v>1909</v>
      </c>
    </row>
    <row r="11" spans="1:8" x14ac:dyDescent="0.25">
      <c r="A11" s="25" t="s">
        <v>5800</v>
      </c>
      <c r="B11" s="30"/>
      <c r="C11" s="30">
        <v>1150</v>
      </c>
      <c r="D11" s="30">
        <v>1989</v>
      </c>
      <c r="E11" s="31" t="s">
        <v>5075</v>
      </c>
      <c r="F11" s="25" t="s">
        <v>5401</v>
      </c>
      <c r="G11" s="25" t="s">
        <v>7712</v>
      </c>
      <c r="H11" s="30" t="s">
        <v>7724</v>
      </c>
    </row>
    <row r="12" spans="1:8" x14ac:dyDescent="0.25">
      <c r="A12" s="25" t="s">
        <v>5800</v>
      </c>
      <c r="B12" s="30">
        <v>1488</v>
      </c>
      <c r="C12" s="30">
        <v>1542</v>
      </c>
      <c r="D12" s="30">
        <v>1996</v>
      </c>
      <c r="E12" s="31">
        <v>1</v>
      </c>
      <c r="F12" s="25" t="s">
        <v>5401</v>
      </c>
      <c r="G12" s="25" t="s">
        <v>6534</v>
      </c>
      <c r="H12" s="30" t="s">
        <v>7725</v>
      </c>
    </row>
    <row r="13" spans="1:8" x14ac:dyDescent="0.25">
      <c r="A13" s="25" t="s">
        <v>5800</v>
      </c>
      <c r="B13" s="30"/>
      <c r="C13" s="30">
        <v>1933</v>
      </c>
      <c r="D13" s="30">
        <v>2000</v>
      </c>
      <c r="E13" s="31">
        <v>1</v>
      </c>
      <c r="F13" s="25" t="s">
        <v>5401</v>
      </c>
      <c r="G13" s="25" t="s">
        <v>7711</v>
      </c>
      <c r="H13" s="30" t="s">
        <v>7726</v>
      </c>
    </row>
    <row r="14" spans="1:8" x14ac:dyDescent="0.25">
      <c r="A14" s="25" t="s">
        <v>5800</v>
      </c>
      <c r="B14" s="30">
        <v>2078</v>
      </c>
      <c r="C14" s="30">
        <v>2146</v>
      </c>
      <c r="D14" s="30">
        <v>2002</v>
      </c>
      <c r="E14" s="31">
        <v>1.65</v>
      </c>
      <c r="F14" s="25" t="s">
        <v>5401</v>
      </c>
      <c r="G14" s="25" t="s">
        <v>7710</v>
      </c>
      <c r="H14" s="30" t="s">
        <v>7732</v>
      </c>
    </row>
    <row r="15" spans="1:8" x14ac:dyDescent="0.25">
      <c r="A15" s="25" t="s">
        <v>5800</v>
      </c>
      <c r="B15" s="30"/>
      <c r="C15" s="30">
        <v>2601</v>
      </c>
      <c r="D15" s="30">
        <v>2007</v>
      </c>
      <c r="E15" s="31">
        <v>3.85</v>
      </c>
      <c r="F15" s="25" t="s">
        <v>5401</v>
      </c>
      <c r="G15" s="25" t="s">
        <v>6534</v>
      </c>
      <c r="H15" s="30" t="s">
        <v>7725</v>
      </c>
    </row>
    <row r="16" spans="1:8" x14ac:dyDescent="0.25">
      <c r="A16" s="25" t="s">
        <v>5800</v>
      </c>
      <c r="B16" s="30"/>
      <c r="C16" s="30">
        <v>2765</v>
      </c>
      <c r="D16" s="30">
        <v>2008</v>
      </c>
      <c r="E16" s="31">
        <v>4.0999999999999996</v>
      </c>
      <c r="F16" s="25" t="s">
        <v>5401</v>
      </c>
      <c r="G16" s="25" t="s">
        <v>7713</v>
      </c>
      <c r="H16" s="30" t="s">
        <v>7727</v>
      </c>
    </row>
    <row r="17" spans="1:8" x14ac:dyDescent="0.25">
      <c r="A17" s="25" t="s">
        <v>5800</v>
      </c>
      <c r="B17" s="30"/>
      <c r="C17" s="30">
        <v>2952</v>
      </c>
      <c r="D17" s="30">
        <v>2010</v>
      </c>
      <c r="E17" s="31">
        <v>1.1000000000000001</v>
      </c>
      <c r="F17" s="25" t="s">
        <v>5401</v>
      </c>
      <c r="G17" s="25" t="s">
        <v>7714</v>
      </c>
      <c r="H17" s="30" t="s">
        <v>7728</v>
      </c>
    </row>
    <row r="18" spans="1:8" x14ac:dyDescent="0.25">
      <c r="A18" s="25" t="s">
        <v>5800</v>
      </c>
      <c r="B18" s="30"/>
      <c r="C18" s="30">
        <v>3133</v>
      </c>
      <c r="D18" s="30">
        <v>2012</v>
      </c>
      <c r="E18" s="31" t="s">
        <v>2977</v>
      </c>
      <c r="F18" s="25" t="s">
        <v>5401</v>
      </c>
      <c r="G18" s="25" t="s">
        <v>7715</v>
      </c>
      <c r="H18" s="30" t="s">
        <v>7729</v>
      </c>
    </row>
    <row r="19" spans="1:8" x14ac:dyDescent="0.25">
      <c r="A19" s="25" t="s">
        <v>5800</v>
      </c>
      <c r="B19" s="30"/>
      <c r="C19" s="30">
        <v>3249</v>
      </c>
      <c r="D19" s="30">
        <v>2013</v>
      </c>
      <c r="E19" s="31" t="s">
        <v>1349</v>
      </c>
      <c r="F19" s="25" t="s">
        <v>5401</v>
      </c>
      <c r="G19" s="25" t="s">
        <v>7716</v>
      </c>
      <c r="H19" s="30" t="s">
        <v>7707</v>
      </c>
    </row>
    <row r="20" spans="1:8" x14ac:dyDescent="0.25">
      <c r="A20" s="25" t="s">
        <v>5800</v>
      </c>
      <c r="B20" s="30"/>
      <c r="C20" s="30">
        <v>3383</v>
      </c>
      <c r="D20" s="30">
        <v>2014</v>
      </c>
      <c r="E20" s="31" t="s">
        <v>2624</v>
      </c>
      <c r="F20" s="25" t="s">
        <v>5401</v>
      </c>
      <c r="G20" s="25" t="s">
        <v>7578</v>
      </c>
      <c r="H20" s="30" t="s">
        <v>7730</v>
      </c>
    </row>
    <row r="21" spans="1:8" x14ac:dyDescent="0.25">
      <c r="A21" s="25" t="s">
        <v>5800</v>
      </c>
      <c r="B21" s="30"/>
      <c r="C21" s="30">
        <v>3384</v>
      </c>
      <c r="D21" s="30">
        <v>2014</v>
      </c>
      <c r="E21" s="31">
        <v>1.4</v>
      </c>
      <c r="F21" s="25" t="s">
        <v>5401</v>
      </c>
      <c r="G21" s="25" t="s">
        <v>7578</v>
      </c>
      <c r="H21" s="30" t="s">
        <v>7730</v>
      </c>
    </row>
    <row r="22" spans="1:8" x14ac:dyDescent="0.25">
      <c r="A22" s="25" t="s">
        <v>5800</v>
      </c>
      <c r="B22" s="30"/>
      <c r="C22" s="30">
        <v>3626</v>
      </c>
      <c r="D22" s="30">
        <v>2017</v>
      </c>
      <c r="E22" s="31">
        <v>2</v>
      </c>
      <c r="F22" s="25" t="s">
        <v>5401</v>
      </c>
      <c r="G22" s="25" t="s">
        <v>7701</v>
      </c>
      <c r="H22" s="30" t="s">
        <v>7707</v>
      </c>
    </row>
    <row r="23" spans="1:8" x14ac:dyDescent="0.25">
      <c r="A23" s="25" t="s">
        <v>5800</v>
      </c>
      <c r="B23" s="30"/>
      <c r="C23" s="30">
        <v>3624</v>
      </c>
      <c r="D23" s="30">
        <v>2017</v>
      </c>
      <c r="E23" s="31">
        <v>1</v>
      </c>
      <c r="F23" s="25" t="s">
        <v>5401</v>
      </c>
      <c r="G23" s="25" t="s">
        <v>7702</v>
      </c>
      <c r="H23" s="30" t="s">
        <v>7707</v>
      </c>
    </row>
    <row r="24" spans="1:8" x14ac:dyDescent="0.25">
      <c r="A24" s="25" t="s">
        <v>5800</v>
      </c>
      <c r="B24" s="30"/>
      <c r="C24" s="30">
        <v>3625</v>
      </c>
      <c r="D24" s="30">
        <v>2017</v>
      </c>
      <c r="E24" s="31">
        <v>1</v>
      </c>
      <c r="F24" s="25" t="s">
        <v>5401</v>
      </c>
      <c r="G24" s="25" t="s">
        <v>7703</v>
      </c>
      <c r="H24" s="30" t="s">
        <v>7707</v>
      </c>
    </row>
    <row r="25" spans="1:8" x14ac:dyDescent="0.25">
      <c r="A25" s="25" t="s">
        <v>5800</v>
      </c>
      <c r="B25" s="30"/>
      <c r="C25" s="30">
        <v>3627</v>
      </c>
      <c r="D25" s="30">
        <v>2017</v>
      </c>
      <c r="E25" s="31">
        <v>2</v>
      </c>
      <c r="F25" s="25" t="s">
        <v>5401</v>
      </c>
      <c r="G25" s="25" t="s">
        <v>7704</v>
      </c>
      <c r="H25" s="30" t="s">
        <v>7707</v>
      </c>
    </row>
    <row r="26" spans="1:8" x14ac:dyDescent="0.25">
      <c r="A26" s="25" t="s">
        <v>5800</v>
      </c>
      <c r="B26" s="30"/>
      <c r="C26" s="30" t="s">
        <v>7580</v>
      </c>
      <c r="D26" s="30">
        <v>2017</v>
      </c>
      <c r="E26" s="31" t="s">
        <v>7581</v>
      </c>
      <c r="F26" s="25" t="s">
        <v>5401</v>
      </c>
      <c r="G26" s="25" t="s">
        <v>7582</v>
      </c>
      <c r="H26" s="30" t="s">
        <v>7707</v>
      </c>
    </row>
    <row r="27" spans="1:8" x14ac:dyDescent="0.25">
      <c r="A27" s="25" t="s">
        <v>5800</v>
      </c>
      <c r="B27" s="30"/>
      <c r="C27" s="30">
        <v>3639</v>
      </c>
      <c r="D27" s="30">
        <v>2017</v>
      </c>
      <c r="E27" s="31">
        <v>2</v>
      </c>
      <c r="F27" s="25" t="s">
        <v>5401</v>
      </c>
      <c r="G27" s="25" t="s">
        <v>7717</v>
      </c>
      <c r="H27" s="30" t="s">
        <v>7733</v>
      </c>
    </row>
    <row r="28" spans="1:8" x14ac:dyDescent="0.25">
      <c r="A28" s="25" t="s">
        <v>5800</v>
      </c>
      <c r="B28" s="30"/>
      <c r="C28" s="30" t="s">
        <v>7585</v>
      </c>
      <c r="D28" s="30">
        <v>2017</v>
      </c>
      <c r="E28" s="31" t="s">
        <v>7038</v>
      </c>
      <c r="F28" s="25" t="s">
        <v>5401</v>
      </c>
      <c r="G28" s="25" t="s">
        <v>7720</v>
      </c>
      <c r="H28" s="30">
        <v>2020</v>
      </c>
    </row>
    <row r="29" spans="1:8" x14ac:dyDescent="0.25">
      <c r="A29" s="25" t="s">
        <v>5800</v>
      </c>
      <c r="B29" s="30"/>
      <c r="C29" s="30">
        <v>3666</v>
      </c>
      <c r="D29" s="30">
        <v>2017</v>
      </c>
      <c r="E29" s="31">
        <v>1</v>
      </c>
      <c r="F29" s="25" t="s">
        <v>5401</v>
      </c>
      <c r="G29" s="25" t="s">
        <v>7718</v>
      </c>
      <c r="H29" s="30">
        <v>2020</v>
      </c>
    </row>
    <row r="30" spans="1:8" x14ac:dyDescent="0.25">
      <c r="A30" s="25" t="s">
        <v>5800</v>
      </c>
      <c r="B30" s="30"/>
      <c r="C30" s="30">
        <v>3667</v>
      </c>
      <c r="D30" s="30">
        <v>2017</v>
      </c>
      <c r="E30" s="31">
        <v>1</v>
      </c>
      <c r="F30" s="25" t="s">
        <v>5401</v>
      </c>
      <c r="G30" s="25" t="s">
        <v>7719</v>
      </c>
      <c r="H30" s="30">
        <v>2020</v>
      </c>
    </row>
    <row r="31" spans="1:8" x14ac:dyDescent="0.25">
      <c r="A31" s="25" t="s">
        <v>5800</v>
      </c>
      <c r="B31" s="30"/>
      <c r="C31" s="30">
        <v>3668</v>
      </c>
      <c r="D31" s="30">
        <v>2017</v>
      </c>
      <c r="E31" s="31">
        <v>1</v>
      </c>
      <c r="F31" s="25" t="s">
        <v>5401</v>
      </c>
      <c r="G31" s="25" t="s">
        <v>7719</v>
      </c>
      <c r="H31" s="30">
        <v>2020</v>
      </c>
    </row>
    <row r="32" spans="1:8" x14ac:dyDescent="0.25">
      <c r="A32" s="25" t="s">
        <v>5800</v>
      </c>
      <c r="B32" s="30"/>
      <c r="C32" s="30">
        <v>3957</v>
      </c>
      <c r="D32" s="30">
        <v>2020</v>
      </c>
      <c r="E32" s="31">
        <v>1.1000000000000001</v>
      </c>
      <c r="F32" s="25" t="s">
        <v>5401</v>
      </c>
      <c r="G32" s="25" t="s">
        <v>7721</v>
      </c>
      <c r="H32" s="30" t="s">
        <v>7724</v>
      </c>
    </row>
    <row r="33" spans="1:8" x14ac:dyDescent="0.25">
      <c r="A33" s="25" t="s">
        <v>5800</v>
      </c>
      <c r="B33" s="30"/>
      <c r="C33" s="30">
        <v>3938</v>
      </c>
      <c r="D33" s="30">
        <v>2020</v>
      </c>
      <c r="E33" s="31">
        <v>1.1000000000000001</v>
      </c>
      <c r="F33" s="25" t="s">
        <v>5401</v>
      </c>
      <c r="G33" s="25" t="s">
        <v>7722</v>
      </c>
      <c r="H33" s="30" t="s">
        <v>7734</v>
      </c>
    </row>
    <row r="34" spans="1:8" x14ac:dyDescent="0.25">
      <c r="A34" s="25" t="s">
        <v>7593</v>
      </c>
      <c r="B34" s="30"/>
      <c r="C34" s="30"/>
      <c r="D34" s="30"/>
      <c r="E34" s="31"/>
      <c r="H34" s="30"/>
    </row>
    <row r="35" spans="1:8" x14ac:dyDescent="0.25">
      <c r="A35" s="25" t="s">
        <v>7593</v>
      </c>
      <c r="B35" s="30"/>
      <c r="C35" s="30">
        <v>186</v>
      </c>
      <c r="D35" s="30">
        <v>2010</v>
      </c>
      <c r="E35" s="31">
        <v>1.2</v>
      </c>
      <c r="F35" s="25" t="s">
        <v>5401</v>
      </c>
      <c r="G35" s="25" t="s">
        <v>7594</v>
      </c>
      <c r="H35" s="30" t="s">
        <v>7731</v>
      </c>
    </row>
    <row r="36" spans="1:8" x14ac:dyDescent="0.25">
      <c r="A36" s="25" t="s">
        <v>7593</v>
      </c>
      <c r="B36" s="30"/>
      <c r="C36" s="30">
        <v>187</v>
      </c>
      <c r="D36" s="30">
        <v>2010</v>
      </c>
      <c r="E36" s="31">
        <v>1.2</v>
      </c>
      <c r="F36" s="25" t="s">
        <v>5401</v>
      </c>
      <c r="G36" s="25" t="s">
        <v>7594</v>
      </c>
      <c r="H36" s="30" t="s">
        <v>7731</v>
      </c>
    </row>
    <row r="37" spans="1:8" x14ac:dyDescent="0.25">
      <c r="A37" s="25" t="s">
        <v>7593</v>
      </c>
      <c r="B37" s="30"/>
      <c r="C37" s="30" t="s">
        <v>7595</v>
      </c>
      <c r="D37" s="30">
        <v>2010</v>
      </c>
      <c r="E37" s="31" t="s">
        <v>7038</v>
      </c>
      <c r="F37" s="25" t="s">
        <v>5401</v>
      </c>
      <c r="G37" s="25" t="s">
        <v>7594</v>
      </c>
      <c r="H37" s="30" t="s">
        <v>7731</v>
      </c>
    </row>
    <row r="38" spans="1:8" x14ac:dyDescent="0.25">
      <c r="A38" s="25" t="s">
        <v>7593</v>
      </c>
      <c r="B38" s="30"/>
      <c r="C38" s="30">
        <v>228</v>
      </c>
      <c r="D38" s="30">
        <v>2015</v>
      </c>
      <c r="E38" s="31" t="s">
        <v>2624</v>
      </c>
      <c r="F38" s="25" t="s">
        <v>5401</v>
      </c>
      <c r="G38" s="25" t="s">
        <v>7594</v>
      </c>
      <c r="H38" s="30" t="s">
        <v>7731</v>
      </c>
    </row>
    <row r="39" spans="1:8" x14ac:dyDescent="0.25">
      <c r="A39" s="25" t="s">
        <v>7593</v>
      </c>
      <c r="B39" s="30"/>
      <c r="C39" s="30">
        <v>229</v>
      </c>
      <c r="D39" s="30">
        <v>2015</v>
      </c>
      <c r="E39" s="31">
        <v>1.4</v>
      </c>
      <c r="F39" s="25" t="s">
        <v>5401</v>
      </c>
      <c r="G39" s="25" t="s">
        <v>7594</v>
      </c>
      <c r="H39" s="30" t="s">
        <v>7731</v>
      </c>
    </row>
    <row r="40" spans="1:8" x14ac:dyDescent="0.25">
      <c r="A40" s="25" t="s">
        <v>7593</v>
      </c>
      <c r="B40" s="30"/>
      <c r="C40" s="30">
        <v>230</v>
      </c>
      <c r="D40" s="30">
        <v>2015</v>
      </c>
      <c r="E40" s="31">
        <v>1.4</v>
      </c>
      <c r="F40" s="25" t="s">
        <v>5401</v>
      </c>
      <c r="G40" s="25" t="s">
        <v>7594</v>
      </c>
      <c r="H40" s="30" t="s">
        <v>7731</v>
      </c>
    </row>
    <row r="41" spans="1:8" x14ac:dyDescent="0.25">
      <c r="A41" s="25" t="s">
        <v>7593</v>
      </c>
      <c r="B41" s="30"/>
      <c r="C41" s="30" t="s">
        <v>7596</v>
      </c>
      <c r="D41" s="30">
        <v>2015</v>
      </c>
      <c r="E41" s="31" t="s">
        <v>7038</v>
      </c>
      <c r="F41" s="25" t="s">
        <v>5401</v>
      </c>
      <c r="G41" s="25" t="s">
        <v>7594</v>
      </c>
      <c r="H41" s="30" t="s">
        <v>7731</v>
      </c>
    </row>
    <row r="42" spans="1:8" x14ac:dyDescent="0.25">
      <c r="A42" s="25" t="s">
        <v>7885</v>
      </c>
      <c r="B42" s="30"/>
      <c r="C42" s="30"/>
      <c r="D42" s="30"/>
      <c r="E42" s="31"/>
      <c r="H42" s="30"/>
    </row>
    <row r="43" spans="1:8" x14ac:dyDescent="0.25">
      <c r="A43" s="25" t="s">
        <v>7598</v>
      </c>
      <c r="B43" s="30"/>
      <c r="C43" s="30">
        <v>11</v>
      </c>
      <c r="D43" s="30">
        <v>1963</v>
      </c>
      <c r="E43" s="31" t="s">
        <v>4735</v>
      </c>
      <c r="F43" s="25" t="s">
        <v>5040</v>
      </c>
      <c r="G43" s="25" t="s">
        <v>7599</v>
      </c>
      <c r="H43" s="30" t="s">
        <v>8977</v>
      </c>
    </row>
    <row r="44" spans="1:8" x14ac:dyDescent="0.25">
      <c r="A44" s="25" t="s">
        <v>7598</v>
      </c>
      <c r="B44" s="30"/>
      <c r="C44" s="30">
        <v>14</v>
      </c>
      <c r="D44" s="30">
        <v>1963</v>
      </c>
      <c r="E44" s="31" t="s">
        <v>1632</v>
      </c>
      <c r="F44" s="25" t="s">
        <v>6990</v>
      </c>
      <c r="G44" s="25" t="s">
        <v>7600</v>
      </c>
      <c r="H44" s="30" t="s">
        <v>8977</v>
      </c>
    </row>
    <row r="45" spans="1:8" x14ac:dyDescent="0.25">
      <c r="A45" s="25" t="s">
        <v>7598</v>
      </c>
      <c r="B45" s="30"/>
      <c r="C45" s="30">
        <v>39</v>
      </c>
      <c r="D45" s="30">
        <v>1972</v>
      </c>
      <c r="E45" s="31" t="s">
        <v>6389</v>
      </c>
      <c r="F45" s="25" t="s">
        <v>5401</v>
      </c>
      <c r="G45" s="25" t="s">
        <v>7599</v>
      </c>
      <c r="H45" s="30" t="s">
        <v>8977</v>
      </c>
    </row>
    <row r="46" spans="1:8" x14ac:dyDescent="0.25">
      <c r="A46" s="25" t="s">
        <v>7598</v>
      </c>
      <c r="B46" s="30"/>
      <c r="C46" s="30">
        <v>40</v>
      </c>
      <c r="D46" s="30">
        <v>1972</v>
      </c>
      <c r="E46" s="31" t="s">
        <v>4735</v>
      </c>
      <c r="F46" s="25" t="s">
        <v>5401</v>
      </c>
      <c r="G46" s="25" t="s">
        <v>7599</v>
      </c>
      <c r="H46" s="30" t="s">
        <v>8977</v>
      </c>
    </row>
    <row r="47" spans="1:8" x14ac:dyDescent="0.25">
      <c r="A47" s="25" t="s">
        <v>7598</v>
      </c>
      <c r="B47" s="30"/>
      <c r="C47" s="30">
        <v>41</v>
      </c>
      <c r="D47" s="30">
        <v>1972</v>
      </c>
      <c r="E47" s="31" t="s">
        <v>3220</v>
      </c>
      <c r="F47" s="25" t="s">
        <v>5401</v>
      </c>
      <c r="G47" s="25" t="s">
        <v>7599</v>
      </c>
      <c r="H47" s="30" t="s">
        <v>8977</v>
      </c>
    </row>
    <row r="48" spans="1:8" x14ac:dyDescent="0.25">
      <c r="A48" s="25" t="s">
        <v>7598</v>
      </c>
      <c r="B48" s="30"/>
      <c r="C48" s="30">
        <v>42</v>
      </c>
      <c r="D48" s="30">
        <v>1972</v>
      </c>
      <c r="E48" s="31" t="s">
        <v>184</v>
      </c>
      <c r="F48" s="25" t="s">
        <v>5401</v>
      </c>
      <c r="G48" s="25" t="s">
        <v>7599</v>
      </c>
      <c r="H48" s="30" t="s">
        <v>8977</v>
      </c>
    </row>
    <row r="49" spans="1:8" x14ac:dyDescent="0.25">
      <c r="A49" s="25" t="s">
        <v>7598</v>
      </c>
      <c r="B49" s="30"/>
      <c r="C49" s="30">
        <v>43</v>
      </c>
      <c r="D49" s="30">
        <v>1972</v>
      </c>
      <c r="E49" s="31" t="s">
        <v>5142</v>
      </c>
      <c r="F49" s="25" t="s">
        <v>5401</v>
      </c>
      <c r="G49" s="25" t="s">
        <v>7599</v>
      </c>
      <c r="H49" s="30" t="s">
        <v>8977</v>
      </c>
    </row>
    <row r="50" spans="1:8" x14ac:dyDescent="0.25">
      <c r="A50" s="25" t="s">
        <v>7598</v>
      </c>
      <c r="B50" s="30"/>
      <c r="C50" s="30">
        <v>44</v>
      </c>
      <c r="D50" s="30">
        <v>1972</v>
      </c>
      <c r="E50" s="31" t="s">
        <v>1632</v>
      </c>
      <c r="F50" s="25" t="s">
        <v>5401</v>
      </c>
      <c r="G50" s="25" t="s">
        <v>7599</v>
      </c>
      <c r="H50" s="30" t="s">
        <v>8977</v>
      </c>
    </row>
    <row r="51" spans="1:8" x14ac:dyDescent="0.25">
      <c r="A51" s="25" t="s">
        <v>7598</v>
      </c>
      <c r="B51" s="30"/>
      <c r="C51" s="30">
        <v>45</v>
      </c>
      <c r="D51" s="30">
        <v>1972</v>
      </c>
      <c r="E51" s="31" t="s">
        <v>96</v>
      </c>
      <c r="F51" s="25" t="s">
        <v>5401</v>
      </c>
      <c r="G51" s="25" t="s">
        <v>7599</v>
      </c>
      <c r="H51" s="30" t="s">
        <v>8977</v>
      </c>
    </row>
    <row r="52" spans="1:8" x14ac:dyDescent="0.25">
      <c r="A52" s="25" t="s">
        <v>7598</v>
      </c>
      <c r="B52" s="30"/>
      <c r="C52" s="30">
        <v>46</v>
      </c>
      <c r="D52" s="30">
        <v>1972</v>
      </c>
      <c r="E52" s="31" t="s">
        <v>5140</v>
      </c>
      <c r="F52" s="25" t="s">
        <v>5401</v>
      </c>
      <c r="G52" s="25" t="s">
        <v>7599</v>
      </c>
      <c r="H52" s="30" t="s">
        <v>8977</v>
      </c>
    </row>
    <row r="53" spans="1:8" x14ac:dyDescent="0.25">
      <c r="A53" s="25" t="s">
        <v>7598</v>
      </c>
      <c r="B53" s="30"/>
      <c r="C53" s="30">
        <v>47</v>
      </c>
      <c r="D53" s="30">
        <v>1972</v>
      </c>
      <c r="E53" s="31" t="s">
        <v>5241</v>
      </c>
      <c r="F53" s="25" t="s">
        <v>5401</v>
      </c>
      <c r="G53" s="25" t="s">
        <v>7599</v>
      </c>
      <c r="H53" s="30" t="s">
        <v>8977</v>
      </c>
    </row>
    <row r="54" spans="1:8" x14ac:dyDescent="0.25">
      <c r="A54" s="25" t="s">
        <v>7598</v>
      </c>
      <c r="B54" s="30"/>
      <c r="C54" s="30">
        <v>48</v>
      </c>
      <c r="D54" s="30">
        <v>1972</v>
      </c>
      <c r="E54" s="31" t="s">
        <v>5141</v>
      </c>
      <c r="F54" s="25" t="s">
        <v>5401</v>
      </c>
      <c r="G54" s="25" t="s">
        <v>7599</v>
      </c>
      <c r="H54" s="30" t="s">
        <v>8977</v>
      </c>
    </row>
    <row r="55" spans="1:8" x14ac:dyDescent="0.25">
      <c r="A55" s="25" t="s">
        <v>7598</v>
      </c>
      <c r="B55" s="30"/>
      <c r="C55" s="30">
        <v>49</v>
      </c>
      <c r="D55" s="30">
        <v>1972</v>
      </c>
      <c r="E55" s="31" t="s">
        <v>2977</v>
      </c>
      <c r="F55" s="25" t="s">
        <v>5401</v>
      </c>
      <c r="G55" s="25" t="s">
        <v>7599</v>
      </c>
      <c r="H55" s="30" t="s">
        <v>8977</v>
      </c>
    </row>
    <row r="56" spans="1:8" x14ac:dyDescent="0.25">
      <c r="A56" s="25" t="s">
        <v>7598</v>
      </c>
      <c r="B56" s="30"/>
      <c r="C56" s="30">
        <v>50</v>
      </c>
      <c r="D56" s="30">
        <v>1972</v>
      </c>
      <c r="E56" s="31" t="s">
        <v>5143</v>
      </c>
      <c r="F56" s="25" t="s">
        <v>5401</v>
      </c>
      <c r="G56" s="25" t="s">
        <v>7599</v>
      </c>
      <c r="H56" s="30" t="s">
        <v>8977</v>
      </c>
    </row>
    <row r="57" spans="1:8" x14ac:dyDescent="0.25">
      <c r="A57" s="25" t="s">
        <v>7598</v>
      </c>
      <c r="B57" s="30"/>
      <c r="C57" s="30">
        <v>51</v>
      </c>
      <c r="D57" s="30">
        <v>1972</v>
      </c>
      <c r="E57" s="31" t="s">
        <v>5282</v>
      </c>
      <c r="F57" s="25" t="s">
        <v>5401</v>
      </c>
      <c r="G57" s="25" t="s">
        <v>7599</v>
      </c>
      <c r="H57" s="30" t="s">
        <v>8977</v>
      </c>
    </row>
    <row r="58" spans="1:8" x14ac:dyDescent="0.25">
      <c r="A58" s="25" t="s">
        <v>7598</v>
      </c>
      <c r="B58" s="30"/>
      <c r="C58" s="30">
        <v>52</v>
      </c>
      <c r="D58" s="30">
        <v>1972</v>
      </c>
      <c r="E58" s="31" t="s">
        <v>1643</v>
      </c>
      <c r="F58" s="25" t="s">
        <v>5401</v>
      </c>
      <c r="G58" s="25" t="s">
        <v>7599</v>
      </c>
      <c r="H58" s="30" t="s">
        <v>8977</v>
      </c>
    </row>
    <row r="59" spans="1:8" x14ac:dyDescent="0.25">
      <c r="A59" s="25" t="s">
        <v>7598</v>
      </c>
      <c r="B59" s="30"/>
      <c r="C59" s="30">
        <v>53</v>
      </c>
      <c r="D59" s="30">
        <v>1972</v>
      </c>
      <c r="E59" s="31" t="s">
        <v>3424</v>
      </c>
      <c r="F59" s="25" t="s">
        <v>5401</v>
      </c>
      <c r="G59" s="25" t="s">
        <v>7599</v>
      </c>
      <c r="H59" s="30" t="s">
        <v>8977</v>
      </c>
    </row>
    <row r="60" spans="1:8" x14ac:dyDescent="0.25">
      <c r="A60" s="25" t="s">
        <v>7598</v>
      </c>
      <c r="B60" s="30"/>
      <c r="C60" s="30">
        <v>54</v>
      </c>
      <c r="D60" s="30">
        <v>1972</v>
      </c>
      <c r="E60" s="31">
        <v>1</v>
      </c>
      <c r="F60" s="25" t="s">
        <v>5401</v>
      </c>
      <c r="G60" s="25" t="s">
        <v>7599</v>
      </c>
      <c r="H60" s="30" t="s">
        <v>8977</v>
      </c>
    </row>
    <row r="61" spans="1:8" x14ac:dyDescent="0.25">
      <c r="A61" s="25" t="s">
        <v>7598</v>
      </c>
      <c r="B61" s="30"/>
      <c r="C61" s="30">
        <v>59</v>
      </c>
      <c r="D61" s="30">
        <v>1973</v>
      </c>
      <c r="E61" s="31" t="s">
        <v>96</v>
      </c>
      <c r="F61" s="25" t="s">
        <v>5401</v>
      </c>
      <c r="G61" s="25" t="s">
        <v>7599</v>
      </c>
      <c r="H61" s="30" t="s">
        <v>8977</v>
      </c>
    </row>
    <row r="62" spans="1:8" x14ac:dyDescent="0.25">
      <c r="A62" s="25" t="s">
        <v>7598</v>
      </c>
      <c r="B62" s="30"/>
      <c r="C62" s="30">
        <v>60</v>
      </c>
      <c r="D62" s="30">
        <v>1973</v>
      </c>
      <c r="E62" s="31" t="s">
        <v>5143</v>
      </c>
      <c r="F62" s="25" t="s">
        <v>5401</v>
      </c>
      <c r="G62" s="25" t="s">
        <v>7599</v>
      </c>
      <c r="H62" s="30" t="s">
        <v>8977</v>
      </c>
    </row>
    <row r="63" spans="1:8" x14ac:dyDescent="0.25">
      <c r="A63" s="25" t="s">
        <v>7598</v>
      </c>
      <c r="B63" s="30"/>
      <c r="C63" s="30">
        <v>72</v>
      </c>
      <c r="D63" s="30">
        <v>1977</v>
      </c>
      <c r="E63" s="31" t="s">
        <v>184</v>
      </c>
      <c r="F63" s="25" t="s">
        <v>5401</v>
      </c>
      <c r="G63" s="25" t="s">
        <v>7603</v>
      </c>
      <c r="H63" s="30" t="s">
        <v>8977</v>
      </c>
    </row>
    <row r="64" spans="1:8" x14ac:dyDescent="0.25">
      <c r="A64" s="25" t="s">
        <v>7598</v>
      </c>
      <c r="B64" s="30"/>
      <c r="C64" s="30">
        <v>85</v>
      </c>
      <c r="D64" s="30">
        <v>1977</v>
      </c>
      <c r="E64" s="31" t="s">
        <v>5243</v>
      </c>
      <c r="F64" s="25" t="s">
        <v>5401</v>
      </c>
      <c r="G64" s="25" t="s">
        <v>7599</v>
      </c>
      <c r="H64" s="30" t="s">
        <v>8977</v>
      </c>
    </row>
    <row r="65" spans="1:8" x14ac:dyDescent="0.25">
      <c r="A65" s="25" t="s">
        <v>7598</v>
      </c>
      <c r="B65" s="30"/>
      <c r="C65" s="30">
        <v>116</v>
      </c>
      <c r="D65" s="30">
        <v>1979</v>
      </c>
      <c r="E65" s="31" t="s">
        <v>2977</v>
      </c>
      <c r="F65" s="25" t="s">
        <v>5401</v>
      </c>
      <c r="G65" s="25" t="s">
        <v>7599</v>
      </c>
      <c r="H65" s="30" t="s">
        <v>8977</v>
      </c>
    </row>
    <row r="66" spans="1:8" x14ac:dyDescent="0.25">
      <c r="A66" s="25" t="s">
        <v>7598</v>
      </c>
      <c r="B66" s="30"/>
      <c r="C66" s="30">
        <v>177</v>
      </c>
      <c r="D66" s="30">
        <v>1983</v>
      </c>
      <c r="E66" s="31" t="s">
        <v>2891</v>
      </c>
      <c r="F66" s="25" t="s">
        <v>5401</v>
      </c>
      <c r="G66" s="25" t="s">
        <v>7599</v>
      </c>
      <c r="H66" s="30" t="s">
        <v>8977</v>
      </c>
    </row>
    <row r="67" spans="1:8" x14ac:dyDescent="0.25">
      <c r="A67" s="25" t="s">
        <v>7598</v>
      </c>
      <c r="B67" s="30"/>
      <c r="C67" s="30">
        <v>178</v>
      </c>
      <c r="D67" s="30">
        <v>1983</v>
      </c>
      <c r="E67" s="31" t="s">
        <v>5282</v>
      </c>
      <c r="F67" s="25" t="s">
        <v>5401</v>
      </c>
      <c r="G67" s="25" t="s">
        <v>7599</v>
      </c>
      <c r="H67" s="30" t="s">
        <v>8977</v>
      </c>
    </row>
    <row r="68" spans="1:8" x14ac:dyDescent="0.25">
      <c r="A68" s="25" t="s">
        <v>7598</v>
      </c>
      <c r="B68" s="30"/>
      <c r="C68" s="30">
        <v>179</v>
      </c>
      <c r="D68" s="30">
        <v>1983</v>
      </c>
      <c r="E68" s="31" t="s">
        <v>5075</v>
      </c>
      <c r="F68" s="25" t="s">
        <v>5401</v>
      </c>
      <c r="G68" s="25" t="s">
        <v>7599</v>
      </c>
      <c r="H68" s="30" t="s">
        <v>8977</v>
      </c>
    </row>
    <row r="69" spans="1:8" x14ac:dyDescent="0.25">
      <c r="A69" s="25" t="s">
        <v>7598</v>
      </c>
      <c r="B69" s="30"/>
      <c r="C69" s="30">
        <v>216</v>
      </c>
      <c r="D69" s="30">
        <v>1986</v>
      </c>
      <c r="E69" s="31" t="s">
        <v>7608</v>
      </c>
      <c r="F69" s="25" t="s">
        <v>5401</v>
      </c>
      <c r="G69" s="25" t="s">
        <v>7599</v>
      </c>
      <c r="H69" s="30" t="s">
        <v>8977</v>
      </c>
    </row>
    <row r="70" spans="1:8" x14ac:dyDescent="0.25">
      <c r="A70" s="25" t="s">
        <v>7598</v>
      </c>
      <c r="B70" s="30"/>
      <c r="C70" s="30">
        <v>231</v>
      </c>
      <c r="D70" s="30">
        <v>1987</v>
      </c>
      <c r="E70" s="31" t="s">
        <v>7610</v>
      </c>
      <c r="F70" s="25" t="s">
        <v>5401</v>
      </c>
      <c r="G70" s="25" t="s">
        <v>7599</v>
      </c>
      <c r="H70" s="30" t="s">
        <v>8977</v>
      </c>
    </row>
    <row r="71" spans="1:8" x14ac:dyDescent="0.25">
      <c r="A71" s="25" t="s">
        <v>7598</v>
      </c>
      <c r="B71" s="30"/>
      <c r="C71" s="30">
        <v>232</v>
      </c>
      <c r="D71" s="30">
        <v>1987</v>
      </c>
      <c r="E71" s="31" t="s">
        <v>5299</v>
      </c>
      <c r="F71" s="25" t="s">
        <v>5401</v>
      </c>
      <c r="G71" s="25" t="s">
        <v>7599</v>
      </c>
      <c r="H71" s="30" t="s">
        <v>8977</v>
      </c>
    </row>
    <row r="72" spans="1:8" x14ac:dyDescent="0.25">
      <c r="A72" s="25" t="s">
        <v>7598</v>
      </c>
      <c r="B72" s="30"/>
      <c r="C72" s="30">
        <v>275</v>
      </c>
      <c r="D72" s="30">
        <v>1989</v>
      </c>
      <c r="E72" s="31" t="s">
        <v>1692</v>
      </c>
      <c r="F72" s="25" t="s">
        <v>5401</v>
      </c>
      <c r="G72" s="25" t="s">
        <v>7599</v>
      </c>
      <c r="H72" s="30" t="s">
        <v>8977</v>
      </c>
    </row>
    <row r="73" spans="1:8" x14ac:dyDescent="0.25">
      <c r="A73" s="25" t="s">
        <v>7598</v>
      </c>
      <c r="B73" s="30"/>
      <c r="C73" s="30">
        <v>335</v>
      </c>
      <c r="D73" s="30">
        <v>1991</v>
      </c>
      <c r="E73" s="31" t="s">
        <v>7613</v>
      </c>
      <c r="F73" s="25" t="s">
        <v>5401</v>
      </c>
      <c r="G73" s="25" t="s">
        <v>7599</v>
      </c>
      <c r="H73" s="30" t="s">
        <v>8977</v>
      </c>
    </row>
    <row r="74" spans="1:8" x14ac:dyDescent="0.25">
      <c r="A74" s="25" t="s">
        <v>7598</v>
      </c>
      <c r="B74" s="30"/>
      <c r="C74" s="30">
        <v>336</v>
      </c>
      <c r="D74" s="30">
        <v>1991</v>
      </c>
      <c r="E74" s="31" t="s">
        <v>3776</v>
      </c>
      <c r="F74" s="25" t="s">
        <v>5401</v>
      </c>
      <c r="G74" s="25" t="s">
        <v>7599</v>
      </c>
      <c r="H74" s="30" t="s">
        <v>8977</v>
      </c>
    </row>
    <row r="75" spans="1:8" x14ac:dyDescent="0.25">
      <c r="A75" s="25" t="s">
        <v>7598</v>
      </c>
      <c r="B75" s="30"/>
      <c r="C75" s="30">
        <v>337</v>
      </c>
      <c r="D75" s="30">
        <v>1991</v>
      </c>
      <c r="E75" s="31">
        <v>1.1000000000000001</v>
      </c>
      <c r="F75" s="25" t="s">
        <v>5401</v>
      </c>
      <c r="G75" s="25" t="s">
        <v>7599</v>
      </c>
      <c r="H75" s="30" t="s">
        <v>8977</v>
      </c>
    </row>
    <row r="76" spans="1:8" x14ac:dyDescent="0.25">
      <c r="A76" s="25" t="s">
        <v>7598</v>
      </c>
      <c r="B76" s="30"/>
      <c r="C76" s="30">
        <v>338</v>
      </c>
      <c r="D76" s="30">
        <v>1991</v>
      </c>
      <c r="E76" s="31">
        <v>1.2</v>
      </c>
      <c r="F76" s="25" t="s">
        <v>5401</v>
      </c>
      <c r="G76" s="25" t="s">
        <v>7599</v>
      </c>
      <c r="H76" s="30" t="s">
        <v>8977</v>
      </c>
    </row>
    <row r="77" spans="1:8" x14ac:dyDescent="0.25">
      <c r="A77" s="25" t="s">
        <v>7598</v>
      </c>
      <c r="B77" s="30"/>
      <c r="C77" s="30" t="s">
        <v>7617</v>
      </c>
      <c r="D77" s="30">
        <v>1993</v>
      </c>
      <c r="E77" s="31" t="s">
        <v>7616</v>
      </c>
      <c r="F77" s="25" t="s">
        <v>5401</v>
      </c>
      <c r="G77" s="25" t="s">
        <v>7615</v>
      </c>
      <c r="H77" s="30" t="s">
        <v>8977</v>
      </c>
    </row>
    <row r="78" spans="1:8" x14ac:dyDescent="0.25">
      <c r="A78" s="25" t="s">
        <v>7598</v>
      </c>
      <c r="B78" s="30"/>
      <c r="C78" s="30">
        <v>386</v>
      </c>
      <c r="D78" s="30">
        <v>1993</v>
      </c>
      <c r="E78" s="31" t="s">
        <v>5075</v>
      </c>
      <c r="F78" s="25" t="s">
        <v>5401</v>
      </c>
      <c r="G78" s="25" t="s">
        <v>7619</v>
      </c>
      <c r="H78" s="30" t="s">
        <v>8977</v>
      </c>
    </row>
    <row r="79" spans="1:8" x14ac:dyDescent="0.25">
      <c r="A79" s="25" t="s">
        <v>7598</v>
      </c>
      <c r="B79" s="30"/>
      <c r="C79" s="30">
        <v>393</v>
      </c>
      <c r="D79" s="30">
        <v>1993</v>
      </c>
      <c r="E79" s="31">
        <v>2</v>
      </c>
      <c r="F79" s="25" t="s">
        <v>5401</v>
      </c>
      <c r="G79" s="25" t="s">
        <v>7599</v>
      </c>
      <c r="H79" s="30" t="s">
        <v>8977</v>
      </c>
    </row>
    <row r="80" spans="1:8" x14ac:dyDescent="0.25">
      <c r="A80" s="25" t="s">
        <v>7598</v>
      </c>
      <c r="B80" s="30"/>
      <c r="C80" s="30">
        <v>631</v>
      </c>
      <c r="D80" s="30">
        <v>2008</v>
      </c>
      <c r="E80" s="31" t="s">
        <v>3424</v>
      </c>
      <c r="F80" s="25" t="s">
        <v>5401</v>
      </c>
      <c r="G80" s="25" t="s">
        <v>7599</v>
      </c>
      <c r="H80" s="30" t="s">
        <v>8977</v>
      </c>
    </row>
    <row r="81" spans="1:8" x14ac:dyDescent="0.25">
      <c r="A81" s="25" t="s">
        <v>7598</v>
      </c>
      <c r="B81" s="30"/>
      <c r="C81" s="30">
        <v>632</v>
      </c>
      <c r="D81" s="30">
        <v>2008</v>
      </c>
      <c r="E81" s="31" t="s">
        <v>3424</v>
      </c>
      <c r="F81" s="25" t="s">
        <v>5401</v>
      </c>
      <c r="G81" s="25" t="s">
        <v>7599</v>
      </c>
      <c r="H81" s="30" t="s">
        <v>8977</v>
      </c>
    </row>
    <row r="82" spans="1:8" x14ac:dyDescent="0.25">
      <c r="A82" s="25" t="s">
        <v>7598</v>
      </c>
      <c r="B82" s="30"/>
      <c r="C82" s="30">
        <v>633</v>
      </c>
      <c r="D82" s="30">
        <v>2008</v>
      </c>
      <c r="E82" s="31" t="s">
        <v>3424</v>
      </c>
      <c r="F82" s="25" t="s">
        <v>5401</v>
      </c>
      <c r="G82" s="25" t="s">
        <v>7599</v>
      </c>
      <c r="H82" s="30" t="s">
        <v>8977</v>
      </c>
    </row>
    <row r="83" spans="1:8" x14ac:dyDescent="0.25">
      <c r="A83" s="25" t="s">
        <v>7598</v>
      </c>
      <c r="B83" s="30"/>
      <c r="C83" s="30">
        <v>634</v>
      </c>
      <c r="D83" s="30">
        <v>2008</v>
      </c>
      <c r="E83" s="31">
        <v>1.45</v>
      </c>
      <c r="F83" s="25" t="s">
        <v>5401</v>
      </c>
      <c r="G83" s="25" t="s">
        <v>7599</v>
      </c>
      <c r="H83" s="30" t="s">
        <v>8977</v>
      </c>
    </row>
    <row r="84" spans="1:8" x14ac:dyDescent="0.25">
      <c r="A84" s="25" t="s">
        <v>7598</v>
      </c>
      <c r="B84" s="30"/>
      <c r="C84" s="30">
        <v>635</v>
      </c>
      <c r="D84" s="30">
        <v>2008</v>
      </c>
      <c r="E84" s="31">
        <v>2.4500000000000002</v>
      </c>
      <c r="F84" s="25" t="s">
        <v>5401</v>
      </c>
      <c r="G84" s="25" t="s">
        <v>7599</v>
      </c>
      <c r="H84" s="30" t="s">
        <v>8977</v>
      </c>
    </row>
    <row r="85" spans="1:8" x14ac:dyDescent="0.25">
      <c r="A85" s="25" t="s">
        <v>7598</v>
      </c>
      <c r="B85" s="30"/>
      <c r="C85" s="30">
        <v>818</v>
      </c>
      <c r="D85" s="30">
        <v>2017</v>
      </c>
      <c r="E85" s="31">
        <v>1</v>
      </c>
      <c r="F85" s="25" t="s">
        <v>5401</v>
      </c>
      <c r="G85" s="25" t="s">
        <v>7599</v>
      </c>
      <c r="H85" s="30" t="s">
        <v>8977</v>
      </c>
    </row>
    <row r="86" spans="1:8" x14ac:dyDescent="0.25">
      <c r="A86" s="25" t="s">
        <v>7598</v>
      </c>
      <c r="B86" s="30"/>
      <c r="C86" s="30">
        <v>819</v>
      </c>
      <c r="D86" s="30">
        <v>2017</v>
      </c>
      <c r="E86" s="31">
        <v>2</v>
      </c>
      <c r="F86" s="25" t="s">
        <v>5401</v>
      </c>
      <c r="G86" s="25" t="s">
        <v>7599</v>
      </c>
      <c r="H86" s="30" t="s">
        <v>8977</v>
      </c>
    </row>
    <row r="87" spans="1:8" x14ac:dyDescent="0.25">
      <c r="A87" s="25" t="s">
        <v>7598</v>
      </c>
      <c r="B87" s="30"/>
      <c r="C87" s="30" t="s">
        <v>7624</v>
      </c>
      <c r="D87" s="30">
        <v>2017</v>
      </c>
      <c r="E87" s="31" t="s">
        <v>7623</v>
      </c>
      <c r="F87" s="25" t="s">
        <v>5401</v>
      </c>
      <c r="G87" s="25" t="s">
        <v>7615</v>
      </c>
      <c r="H87" s="30" t="s">
        <v>8977</v>
      </c>
    </row>
    <row r="88" spans="1:8" x14ac:dyDescent="0.25">
      <c r="A88" s="25" t="s">
        <v>7598</v>
      </c>
      <c r="B88" s="30"/>
      <c r="C88" s="30" t="s">
        <v>7626</v>
      </c>
      <c r="D88" s="30">
        <v>2019</v>
      </c>
      <c r="E88" s="31" t="s">
        <v>7623</v>
      </c>
      <c r="F88" s="25" t="s">
        <v>5401</v>
      </c>
      <c r="G88" s="25" t="s">
        <v>7599</v>
      </c>
      <c r="H88" s="30" t="s">
        <v>8977</v>
      </c>
    </row>
    <row r="89" spans="1:8" x14ac:dyDescent="0.25">
      <c r="A89" s="25" t="s">
        <v>7884</v>
      </c>
      <c r="B89" s="30"/>
      <c r="C89" s="30"/>
      <c r="D89" s="30"/>
      <c r="E89" s="31"/>
      <c r="H89" s="30"/>
    </row>
    <row r="90" spans="1:8" x14ac:dyDescent="0.25">
      <c r="A90" s="25" t="s">
        <v>2693</v>
      </c>
      <c r="B90" s="30"/>
      <c r="C90" s="30">
        <v>3</v>
      </c>
      <c r="D90" s="30">
        <v>1963</v>
      </c>
      <c r="E90" s="31" t="s">
        <v>7627</v>
      </c>
      <c r="F90" s="25" t="s">
        <v>3834</v>
      </c>
      <c r="G90" s="25" t="s">
        <v>7599</v>
      </c>
      <c r="H90" s="30"/>
    </row>
    <row r="91" spans="1:8" x14ac:dyDescent="0.25">
      <c r="A91" s="25" t="s">
        <v>2693</v>
      </c>
      <c r="B91" s="30"/>
      <c r="C91" s="30">
        <v>32</v>
      </c>
      <c r="D91" s="30">
        <v>1979</v>
      </c>
      <c r="E91" s="31" t="s">
        <v>2977</v>
      </c>
      <c r="F91" s="25" t="s">
        <v>5401</v>
      </c>
      <c r="G91" s="25" t="s">
        <v>7599</v>
      </c>
      <c r="H91" s="30"/>
    </row>
    <row r="92" spans="1:8" x14ac:dyDescent="0.25">
      <c r="A92" s="25" t="s">
        <v>2693</v>
      </c>
      <c r="B92" s="30"/>
      <c r="C92" s="30">
        <v>53</v>
      </c>
      <c r="D92" s="30">
        <v>1980</v>
      </c>
      <c r="E92" s="31" t="s">
        <v>5242</v>
      </c>
      <c r="F92" s="25" t="s">
        <v>5401</v>
      </c>
      <c r="G92" s="25" t="s">
        <v>7599</v>
      </c>
      <c r="H92" s="30"/>
    </row>
    <row r="93" spans="1:8" x14ac:dyDescent="0.25">
      <c r="A93" s="25" t="s">
        <v>2693</v>
      </c>
      <c r="B93" s="30"/>
      <c r="C93" s="30">
        <v>54</v>
      </c>
      <c r="D93" s="30">
        <v>1980</v>
      </c>
      <c r="E93" s="31" t="s">
        <v>7630</v>
      </c>
      <c r="F93" s="25" t="s">
        <v>5401</v>
      </c>
      <c r="G93" s="25" t="s">
        <v>7599</v>
      </c>
      <c r="H93" s="30"/>
    </row>
    <row r="94" spans="1:8" x14ac:dyDescent="0.25">
      <c r="A94" s="25" t="s">
        <v>2693</v>
      </c>
      <c r="B94" s="30"/>
      <c r="C94" s="30">
        <v>55</v>
      </c>
      <c r="D94" s="30">
        <v>1980</v>
      </c>
      <c r="E94" s="31" t="s">
        <v>1349</v>
      </c>
      <c r="F94" s="25" t="s">
        <v>5401</v>
      </c>
      <c r="G94" s="25" t="s">
        <v>7599</v>
      </c>
      <c r="H94" s="30"/>
    </row>
    <row r="95" spans="1:8" x14ac:dyDescent="0.25">
      <c r="A95" s="25" t="s">
        <v>2693</v>
      </c>
      <c r="B95" s="30"/>
      <c r="C95" s="30">
        <v>58</v>
      </c>
      <c r="D95" s="30">
        <v>1980</v>
      </c>
      <c r="E95" s="31" t="s">
        <v>5507</v>
      </c>
      <c r="F95" s="25" t="s">
        <v>5401</v>
      </c>
      <c r="G95" s="25" t="s">
        <v>7599</v>
      </c>
      <c r="H95" s="30"/>
    </row>
    <row r="96" spans="1:8" x14ac:dyDescent="0.25">
      <c r="A96" s="25" t="s">
        <v>2693</v>
      </c>
      <c r="B96" s="30"/>
      <c r="C96" s="30">
        <v>61</v>
      </c>
      <c r="D96" s="30">
        <v>1980</v>
      </c>
      <c r="E96" s="31" t="s">
        <v>5507</v>
      </c>
      <c r="F96" s="25" t="s">
        <v>5401</v>
      </c>
      <c r="G96" s="25" t="s">
        <v>7599</v>
      </c>
      <c r="H96" s="30"/>
    </row>
    <row r="97" spans="1:8" x14ac:dyDescent="0.25">
      <c r="A97" s="25" t="s">
        <v>2693</v>
      </c>
      <c r="B97" s="30"/>
      <c r="C97" s="30">
        <v>68</v>
      </c>
      <c r="D97" s="30">
        <v>1981</v>
      </c>
      <c r="E97" s="31" t="s">
        <v>5507</v>
      </c>
      <c r="F97" s="25" t="s">
        <v>5401</v>
      </c>
      <c r="G97" s="25" t="s">
        <v>7633</v>
      </c>
      <c r="H97" s="30"/>
    </row>
    <row r="98" spans="1:8" x14ac:dyDescent="0.25">
      <c r="A98" s="25" t="s">
        <v>2693</v>
      </c>
      <c r="B98" s="30"/>
      <c r="C98" s="30">
        <v>75</v>
      </c>
      <c r="D98" s="30">
        <v>1981</v>
      </c>
      <c r="E98" s="31" t="s">
        <v>5660</v>
      </c>
      <c r="F98" s="25" t="s">
        <v>5401</v>
      </c>
      <c r="G98" s="25" t="s">
        <v>7615</v>
      </c>
      <c r="H98" s="30"/>
    </row>
    <row r="99" spans="1:8" x14ac:dyDescent="0.25">
      <c r="A99" s="25" t="s">
        <v>2693</v>
      </c>
      <c r="B99" s="30"/>
      <c r="C99" s="30">
        <v>81</v>
      </c>
      <c r="D99" s="30">
        <v>1981</v>
      </c>
      <c r="E99" s="31" t="s">
        <v>2694</v>
      </c>
      <c r="F99" s="25" t="s">
        <v>5401</v>
      </c>
      <c r="G99" s="25" t="s">
        <v>2695</v>
      </c>
      <c r="H99" s="30"/>
    </row>
    <row r="100" spans="1:8" x14ac:dyDescent="0.25">
      <c r="A100" s="25" t="s">
        <v>2693</v>
      </c>
      <c r="B100" s="30"/>
      <c r="C100" s="30" t="s">
        <v>7637</v>
      </c>
      <c r="D100" s="30">
        <v>1981</v>
      </c>
      <c r="E100" s="31" t="s">
        <v>7636</v>
      </c>
      <c r="F100" s="25" t="s">
        <v>5401</v>
      </c>
      <c r="G100" s="25" t="s">
        <v>7615</v>
      </c>
      <c r="H100" s="30"/>
    </row>
    <row r="101" spans="1:8" x14ac:dyDescent="0.25">
      <c r="A101" s="25" t="s">
        <v>2693</v>
      </c>
      <c r="B101" s="30"/>
      <c r="C101" s="30">
        <v>83</v>
      </c>
      <c r="D101" s="30">
        <v>1982</v>
      </c>
      <c r="E101" s="31" t="s">
        <v>7636</v>
      </c>
      <c r="F101" s="25" t="s">
        <v>5401</v>
      </c>
      <c r="G101" s="25" t="s">
        <v>7599</v>
      </c>
      <c r="H101" s="30"/>
    </row>
    <row r="102" spans="1:8" x14ac:dyDescent="0.25">
      <c r="A102" s="25" t="s">
        <v>2693</v>
      </c>
      <c r="B102" s="30"/>
      <c r="C102" s="30">
        <v>84</v>
      </c>
      <c r="D102" s="30">
        <v>1982</v>
      </c>
      <c r="E102" s="31" t="s">
        <v>5243</v>
      </c>
      <c r="F102" s="25" t="s">
        <v>5401</v>
      </c>
      <c r="G102" s="25" t="s">
        <v>7599</v>
      </c>
      <c r="H102" s="30"/>
    </row>
    <row r="103" spans="1:8" x14ac:dyDescent="0.25">
      <c r="A103" s="25" t="s">
        <v>2693</v>
      </c>
      <c r="B103" s="30"/>
      <c r="C103" s="30">
        <v>85</v>
      </c>
      <c r="D103" s="30">
        <v>1982</v>
      </c>
      <c r="E103" s="31" t="s">
        <v>1349</v>
      </c>
      <c r="F103" s="25" t="s">
        <v>5401</v>
      </c>
      <c r="G103" s="25" t="s">
        <v>7599</v>
      </c>
      <c r="H103" s="30"/>
    </row>
    <row r="104" spans="1:8" x14ac:dyDescent="0.25">
      <c r="A104" s="25" t="s">
        <v>2693</v>
      </c>
      <c r="B104" s="30"/>
      <c r="C104" s="30">
        <v>87</v>
      </c>
      <c r="D104" s="30">
        <v>1982</v>
      </c>
      <c r="E104" s="31" t="s">
        <v>3776</v>
      </c>
      <c r="F104" s="25" t="s">
        <v>5401</v>
      </c>
      <c r="G104" s="25" t="s">
        <v>7599</v>
      </c>
      <c r="H104" s="30"/>
    </row>
    <row r="105" spans="1:8" x14ac:dyDescent="0.25">
      <c r="A105" s="25" t="s">
        <v>2693</v>
      </c>
      <c r="B105" s="30"/>
      <c r="C105" s="30">
        <v>125</v>
      </c>
      <c r="D105" s="30">
        <v>1984</v>
      </c>
      <c r="E105" s="31" t="s">
        <v>7641</v>
      </c>
      <c r="F105" s="25" t="s">
        <v>5401</v>
      </c>
      <c r="G105" s="25" t="s">
        <v>7599</v>
      </c>
      <c r="H105" s="30"/>
    </row>
    <row r="106" spans="1:8" x14ac:dyDescent="0.25">
      <c r="A106" s="25" t="s">
        <v>2693</v>
      </c>
      <c r="B106" s="30"/>
      <c r="C106" s="30">
        <v>180</v>
      </c>
      <c r="D106" s="30">
        <v>1987</v>
      </c>
      <c r="E106" s="31" t="s">
        <v>5282</v>
      </c>
      <c r="F106" s="25" t="s">
        <v>5401</v>
      </c>
      <c r="G106" s="25" t="s">
        <v>7599</v>
      </c>
      <c r="H106" s="30"/>
    </row>
    <row r="107" spans="1:8" x14ac:dyDescent="0.25">
      <c r="A107" s="25" t="s">
        <v>2693</v>
      </c>
      <c r="B107" s="30"/>
      <c r="C107" s="30">
        <v>195</v>
      </c>
      <c r="D107" s="30">
        <v>1988</v>
      </c>
      <c r="E107" s="31" t="s">
        <v>2624</v>
      </c>
      <c r="F107" s="25" t="s">
        <v>5401</v>
      </c>
      <c r="G107" s="25" t="s">
        <v>7599</v>
      </c>
      <c r="H107" s="30"/>
    </row>
    <row r="108" spans="1:8" x14ac:dyDescent="0.25">
      <c r="A108" s="25" t="s">
        <v>2693</v>
      </c>
      <c r="B108" s="30"/>
      <c r="C108" s="30">
        <v>232</v>
      </c>
      <c r="D108" s="30">
        <v>1990</v>
      </c>
      <c r="E108" s="31" t="s">
        <v>2624</v>
      </c>
      <c r="F108" s="25" t="s">
        <v>5401</v>
      </c>
      <c r="G108" s="25" t="s">
        <v>7599</v>
      </c>
      <c r="H108" s="30"/>
    </row>
    <row r="109" spans="1:8" x14ac:dyDescent="0.25">
      <c r="A109" s="25" t="s">
        <v>2693</v>
      </c>
      <c r="B109" s="30"/>
      <c r="C109" s="30">
        <v>237</v>
      </c>
      <c r="D109" s="30">
        <v>1990</v>
      </c>
      <c r="E109" s="31" t="s">
        <v>2351</v>
      </c>
      <c r="F109" s="25" t="s">
        <v>5401</v>
      </c>
      <c r="G109" s="25" t="s">
        <v>7599</v>
      </c>
      <c r="H109" s="30"/>
    </row>
    <row r="110" spans="1:8" x14ac:dyDescent="0.25">
      <c r="A110" s="25" t="s">
        <v>2693</v>
      </c>
      <c r="B110" s="30"/>
      <c r="C110" s="30">
        <v>238</v>
      </c>
      <c r="D110" s="30">
        <v>1990</v>
      </c>
      <c r="E110" s="31" t="s">
        <v>2624</v>
      </c>
      <c r="F110" s="25" t="s">
        <v>5401</v>
      </c>
      <c r="G110" s="25" t="s">
        <v>7599</v>
      </c>
      <c r="H110" s="30"/>
    </row>
    <row r="111" spans="1:8" x14ac:dyDescent="0.25">
      <c r="A111" s="25" t="s">
        <v>2693</v>
      </c>
      <c r="B111" s="30"/>
      <c r="C111" s="30">
        <v>239</v>
      </c>
      <c r="D111" s="30">
        <v>1990</v>
      </c>
      <c r="E111" s="31">
        <v>1.3</v>
      </c>
      <c r="F111" s="25" t="s">
        <v>5401</v>
      </c>
      <c r="G111" s="25" t="s">
        <v>7599</v>
      </c>
      <c r="H111" s="30"/>
    </row>
    <row r="112" spans="1:8" x14ac:dyDescent="0.25">
      <c r="A112" s="25" t="s">
        <v>2693</v>
      </c>
      <c r="B112" s="30"/>
      <c r="C112" s="30">
        <v>294</v>
      </c>
      <c r="D112" s="30">
        <v>1993</v>
      </c>
      <c r="E112" s="31" t="s">
        <v>5142</v>
      </c>
      <c r="F112" s="25" t="s">
        <v>5401</v>
      </c>
      <c r="G112" s="25" t="s">
        <v>7615</v>
      </c>
      <c r="H112" s="30"/>
    </row>
    <row r="113" spans="1:8" x14ac:dyDescent="0.25">
      <c r="A113" s="25" t="s">
        <v>2693</v>
      </c>
      <c r="B113" s="30"/>
      <c r="C113" s="30">
        <v>295</v>
      </c>
      <c r="D113" s="30">
        <v>1993</v>
      </c>
      <c r="E113" s="31" t="s">
        <v>5243</v>
      </c>
      <c r="F113" s="25" t="s">
        <v>5401</v>
      </c>
      <c r="G113" s="25" t="s">
        <v>7615</v>
      </c>
      <c r="H113" s="30"/>
    </row>
    <row r="114" spans="1:8" x14ac:dyDescent="0.25">
      <c r="A114" s="25" t="s">
        <v>2693</v>
      </c>
      <c r="B114" s="30"/>
      <c r="C114" s="30">
        <v>296</v>
      </c>
      <c r="D114" s="30">
        <v>1993</v>
      </c>
      <c r="E114" s="31" t="s">
        <v>5075</v>
      </c>
      <c r="F114" s="25" t="s">
        <v>5401</v>
      </c>
      <c r="G114" s="25" t="s">
        <v>7615</v>
      </c>
      <c r="H114" s="30"/>
    </row>
    <row r="115" spans="1:8" x14ac:dyDescent="0.25">
      <c r="A115" s="25" t="s">
        <v>2693</v>
      </c>
      <c r="B115" s="30"/>
      <c r="C115" s="30">
        <v>297</v>
      </c>
      <c r="D115" s="30">
        <v>1993</v>
      </c>
      <c r="E115" s="31">
        <v>1.05</v>
      </c>
      <c r="F115" s="25" t="s">
        <v>5401</v>
      </c>
      <c r="G115" s="25" t="s">
        <v>7615</v>
      </c>
      <c r="H115" s="30"/>
    </row>
    <row r="116" spans="1:8" x14ac:dyDescent="0.25">
      <c r="A116" s="25" t="s">
        <v>2693</v>
      </c>
      <c r="B116" s="30"/>
      <c r="C116" s="30">
        <v>298</v>
      </c>
      <c r="D116" s="30">
        <v>1993</v>
      </c>
      <c r="E116" s="31">
        <v>1.2</v>
      </c>
      <c r="F116" s="25" t="s">
        <v>5401</v>
      </c>
      <c r="G116" s="25" t="s">
        <v>7615</v>
      </c>
      <c r="H116" s="30"/>
    </row>
    <row r="117" spans="1:8" x14ac:dyDescent="0.25">
      <c r="A117" s="25" t="s">
        <v>2693</v>
      </c>
      <c r="B117" s="30"/>
      <c r="C117" s="30" t="s">
        <v>7646</v>
      </c>
      <c r="D117" s="30">
        <v>1994</v>
      </c>
      <c r="E117" s="31" t="s">
        <v>7038</v>
      </c>
      <c r="F117" s="25" t="s">
        <v>5401</v>
      </c>
      <c r="G117" s="25" t="s">
        <v>7599</v>
      </c>
      <c r="H117" s="30"/>
    </row>
    <row r="118" spans="1:8" x14ac:dyDescent="0.25">
      <c r="A118" s="25" t="s">
        <v>2693</v>
      </c>
      <c r="B118" s="30"/>
      <c r="C118" s="30" t="s">
        <v>7648</v>
      </c>
      <c r="D118" s="30">
        <v>1995</v>
      </c>
      <c r="E118" s="31" t="s">
        <v>7038</v>
      </c>
      <c r="F118" s="25" t="s">
        <v>5401</v>
      </c>
      <c r="G118" s="25" t="s">
        <v>7649</v>
      </c>
      <c r="H118" s="30"/>
    </row>
    <row r="119" spans="1:8" x14ac:dyDescent="0.25">
      <c r="A119" s="25" t="s">
        <v>2693</v>
      </c>
      <c r="B119" s="30"/>
      <c r="C119" s="30">
        <v>500</v>
      </c>
      <c r="D119" s="30">
        <v>2014</v>
      </c>
      <c r="E119" s="31" t="s">
        <v>2624</v>
      </c>
      <c r="F119" s="25" t="s">
        <v>5401</v>
      </c>
      <c r="G119" s="25" t="s">
        <v>7599</v>
      </c>
      <c r="H119" s="30"/>
    </row>
    <row r="120" spans="1:8" x14ac:dyDescent="0.25">
      <c r="A120" s="25" t="s">
        <v>2693</v>
      </c>
      <c r="B120" s="30"/>
      <c r="C120" s="30">
        <v>501</v>
      </c>
      <c r="D120" s="30">
        <v>2014</v>
      </c>
      <c r="E120" s="31" t="s">
        <v>2624</v>
      </c>
      <c r="F120" s="25" t="s">
        <v>5401</v>
      </c>
      <c r="G120" s="25" t="s">
        <v>7599</v>
      </c>
      <c r="H120" s="30"/>
    </row>
    <row r="121" spans="1:8" x14ac:dyDescent="0.25">
      <c r="A121" s="25" t="s">
        <v>2693</v>
      </c>
      <c r="B121" s="30"/>
      <c r="C121" s="30">
        <v>502</v>
      </c>
      <c r="D121" s="30">
        <v>2014</v>
      </c>
      <c r="E121" s="31">
        <v>1.4</v>
      </c>
      <c r="F121" s="25" t="s">
        <v>5401</v>
      </c>
      <c r="G121" s="25" t="s">
        <v>7599</v>
      </c>
      <c r="H121" s="30"/>
    </row>
    <row r="122" spans="1:8" x14ac:dyDescent="0.25">
      <c r="A122" s="25" t="s">
        <v>2693</v>
      </c>
      <c r="B122" s="30"/>
      <c r="C122" s="30">
        <v>503</v>
      </c>
      <c r="D122" s="30">
        <v>2014</v>
      </c>
      <c r="E122" s="31">
        <v>2.1</v>
      </c>
      <c r="F122" s="25" t="s">
        <v>5401</v>
      </c>
      <c r="G122" s="25" t="s">
        <v>7599</v>
      </c>
      <c r="H122" s="30"/>
    </row>
    <row r="123" spans="1:8" x14ac:dyDescent="0.25">
      <c r="A123" s="25" t="s">
        <v>2693</v>
      </c>
      <c r="B123" s="30"/>
      <c r="C123" s="30" t="s">
        <v>7652</v>
      </c>
      <c r="D123" s="30">
        <v>2017</v>
      </c>
      <c r="E123" s="31" t="s">
        <v>7653</v>
      </c>
      <c r="F123" s="25" t="s">
        <v>5401</v>
      </c>
      <c r="G123" s="25" t="s">
        <v>7599</v>
      </c>
      <c r="H123" s="30"/>
    </row>
    <row r="124" spans="1:8" x14ac:dyDescent="0.25">
      <c r="A124" s="25" t="s">
        <v>7880</v>
      </c>
      <c r="B124" s="30"/>
      <c r="C124" s="30"/>
      <c r="D124" s="30"/>
      <c r="E124" s="31"/>
      <c r="H124" s="30"/>
    </row>
    <row r="125" spans="1:8" x14ac:dyDescent="0.25">
      <c r="A125" s="25" t="s">
        <v>5783</v>
      </c>
      <c r="B125" s="30">
        <v>1</v>
      </c>
      <c r="C125" s="30">
        <v>1</v>
      </c>
      <c r="D125" s="30">
        <v>1947</v>
      </c>
      <c r="E125" s="31" t="s">
        <v>1533</v>
      </c>
      <c r="F125" s="25" t="s">
        <v>5040</v>
      </c>
      <c r="G125" s="25" t="s">
        <v>7654</v>
      </c>
      <c r="H125" s="30" t="s">
        <v>7730</v>
      </c>
    </row>
    <row r="126" spans="1:8" x14ac:dyDescent="0.25">
      <c r="A126" s="25" t="s">
        <v>5783</v>
      </c>
      <c r="B126" s="30">
        <v>2</v>
      </c>
      <c r="C126" s="30">
        <v>2</v>
      </c>
      <c r="D126" s="30">
        <v>1947</v>
      </c>
      <c r="E126" s="31" t="s">
        <v>1101</v>
      </c>
      <c r="F126" s="25" t="s">
        <v>6426</v>
      </c>
      <c r="G126" s="25" t="s">
        <v>7654</v>
      </c>
      <c r="H126" s="30" t="s">
        <v>7730</v>
      </c>
    </row>
    <row r="127" spans="1:8" x14ac:dyDescent="0.25">
      <c r="A127" s="25" t="s">
        <v>5783</v>
      </c>
      <c r="B127" s="30">
        <v>3</v>
      </c>
      <c r="C127" s="30">
        <v>3</v>
      </c>
      <c r="D127" s="30">
        <v>1947</v>
      </c>
      <c r="E127" s="31" t="s">
        <v>1103</v>
      </c>
      <c r="F127" s="25" t="s">
        <v>7655</v>
      </c>
      <c r="G127" s="25" t="s">
        <v>7654</v>
      </c>
      <c r="H127" s="30" t="s">
        <v>7730</v>
      </c>
    </row>
    <row r="128" spans="1:8" x14ac:dyDescent="0.25">
      <c r="A128" s="25" t="s">
        <v>5783</v>
      </c>
      <c r="B128" s="30">
        <v>4</v>
      </c>
      <c r="C128" s="30">
        <v>4</v>
      </c>
      <c r="D128" s="30">
        <v>1947</v>
      </c>
      <c r="E128" s="31" t="s">
        <v>639</v>
      </c>
      <c r="F128" s="25" t="s">
        <v>7656</v>
      </c>
      <c r="G128" s="25" t="s">
        <v>7654</v>
      </c>
      <c r="H128" s="30" t="s">
        <v>7730</v>
      </c>
    </row>
    <row r="129" spans="1:8" x14ac:dyDescent="0.25">
      <c r="A129" s="25" t="s">
        <v>5783</v>
      </c>
      <c r="B129" s="30">
        <v>5</v>
      </c>
      <c r="C129" s="30">
        <v>5</v>
      </c>
      <c r="D129" s="30">
        <v>1947</v>
      </c>
      <c r="E129" s="31" t="s">
        <v>1287</v>
      </c>
      <c r="F129" s="25" t="s">
        <v>4690</v>
      </c>
      <c r="G129" s="25" t="s">
        <v>7654</v>
      </c>
      <c r="H129" s="30" t="s">
        <v>7730</v>
      </c>
    </row>
    <row r="130" spans="1:8" x14ac:dyDescent="0.25">
      <c r="A130" s="25" t="s">
        <v>5783</v>
      </c>
      <c r="B130" s="30">
        <v>6</v>
      </c>
      <c r="C130" s="30">
        <v>6</v>
      </c>
      <c r="D130" s="30">
        <v>1947</v>
      </c>
      <c r="E130" s="31" t="s">
        <v>1106</v>
      </c>
      <c r="F130" s="25" t="s">
        <v>2294</v>
      </c>
      <c r="G130" s="25" t="s">
        <v>7654</v>
      </c>
      <c r="H130" s="30" t="s">
        <v>7730</v>
      </c>
    </row>
    <row r="131" spans="1:8" x14ac:dyDescent="0.25">
      <c r="A131" s="25" t="s">
        <v>5783</v>
      </c>
      <c r="B131" s="30">
        <v>23</v>
      </c>
      <c r="C131" s="30">
        <v>7</v>
      </c>
      <c r="D131" s="30">
        <v>1947</v>
      </c>
      <c r="E131" s="31" t="s">
        <v>1106</v>
      </c>
      <c r="F131" s="25" t="s">
        <v>7655</v>
      </c>
      <c r="G131" s="25" t="s">
        <v>7654</v>
      </c>
      <c r="H131" s="30" t="s">
        <v>7730</v>
      </c>
    </row>
    <row r="132" spans="1:8" x14ac:dyDescent="0.25">
      <c r="A132" s="25" t="s">
        <v>5783</v>
      </c>
      <c r="B132" s="30">
        <v>7</v>
      </c>
      <c r="C132" s="30">
        <v>8</v>
      </c>
      <c r="D132" s="30">
        <v>1947</v>
      </c>
      <c r="E132" s="31" t="s">
        <v>4883</v>
      </c>
      <c r="F132" s="25" t="s">
        <v>7657</v>
      </c>
      <c r="G132" s="25" t="s">
        <v>7654</v>
      </c>
      <c r="H132" s="30" t="s">
        <v>7730</v>
      </c>
    </row>
    <row r="133" spans="1:8" x14ac:dyDescent="0.25">
      <c r="A133" s="25" t="s">
        <v>5783</v>
      </c>
      <c r="B133" s="30">
        <v>8</v>
      </c>
      <c r="C133" s="30">
        <v>9</v>
      </c>
      <c r="D133" s="30">
        <v>1947</v>
      </c>
      <c r="E133" s="31" t="s">
        <v>7661</v>
      </c>
      <c r="F133" s="25" t="s">
        <v>6140</v>
      </c>
      <c r="G133" s="25" t="s">
        <v>7654</v>
      </c>
      <c r="H133" s="30" t="s">
        <v>7730</v>
      </c>
    </row>
    <row r="134" spans="1:8" x14ac:dyDescent="0.25">
      <c r="A134" s="25" t="s">
        <v>5783</v>
      </c>
      <c r="B134" s="30">
        <v>9</v>
      </c>
      <c r="C134" s="30">
        <v>10</v>
      </c>
      <c r="D134" s="30">
        <v>1947</v>
      </c>
      <c r="E134" s="31" t="s">
        <v>1109</v>
      </c>
      <c r="F134" s="25" t="s">
        <v>7658</v>
      </c>
      <c r="G134" s="25" t="s">
        <v>7654</v>
      </c>
      <c r="H134" s="30" t="s">
        <v>7730</v>
      </c>
    </row>
    <row r="135" spans="1:8" x14ac:dyDescent="0.25">
      <c r="A135" s="25" t="s">
        <v>5783</v>
      </c>
      <c r="B135" s="30">
        <v>10</v>
      </c>
      <c r="C135" s="30">
        <v>11</v>
      </c>
      <c r="D135" s="30">
        <v>1947</v>
      </c>
      <c r="E135" s="31" t="s">
        <v>3764</v>
      </c>
      <c r="F135" s="25" t="s">
        <v>7659</v>
      </c>
      <c r="G135" s="25" t="s">
        <v>7654</v>
      </c>
      <c r="H135" s="30" t="s">
        <v>7730</v>
      </c>
    </row>
    <row r="136" spans="1:8" x14ac:dyDescent="0.25">
      <c r="A136" s="25" t="s">
        <v>5783</v>
      </c>
      <c r="B136" s="30">
        <v>11</v>
      </c>
      <c r="C136" s="30">
        <v>12</v>
      </c>
      <c r="D136" s="30">
        <v>1947</v>
      </c>
      <c r="E136" s="31" t="s">
        <v>4619</v>
      </c>
      <c r="F136" s="25" t="s">
        <v>7660</v>
      </c>
      <c r="G136" s="25" t="s">
        <v>7654</v>
      </c>
      <c r="H136" s="30" t="s">
        <v>7730</v>
      </c>
    </row>
    <row r="137" spans="1:8" x14ac:dyDescent="0.25">
      <c r="A137" s="25" t="s">
        <v>5783</v>
      </c>
      <c r="B137" s="30">
        <v>12</v>
      </c>
      <c r="C137" s="30">
        <v>13</v>
      </c>
      <c r="D137" s="30">
        <v>1947</v>
      </c>
      <c r="E137" s="31" t="s">
        <v>2661</v>
      </c>
      <c r="F137" s="25" t="s">
        <v>6995</v>
      </c>
      <c r="G137" s="25" t="s">
        <v>7654</v>
      </c>
      <c r="H137" s="30" t="s">
        <v>7730</v>
      </c>
    </row>
    <row r="138" spans="1:8" x14ac:dyDescent="0.25">
      <c r="A138" s="25" t="s">
        <v>5783</v>
      </c>
      <c r="B138" s="30">
        <v>24</v>
      </c>
      <c r="C138" s="30">
        <v>14</v>
      </c>
      <c r="D138" s="30">
        <v>1947</v>
      </c>
      <c r="E138" s="31" t="s">
        <v>2661</v>
      </c>
      <c r="F138" s="25" t="s">
        <v>4029</v>
      </c>
      <c r="G138" s="25" t="s">
        <v>7654</v>
      </c>
      <c r="H138" s="30" t="s">
        <v>7730</v>
      </c>
    </row>
    <row r="139" spans="1:8" x14ac:dyDescent="0.25">
      <c r="A139" s="25" t="s">
        <v>5783</v>
      </c>
      <c r="B139" s="30"/>
      <c r="C139" s="30">
        <v>20</v>
      </c>
      <c r="D139" s="30">
        <v>1953</v>
      </c>
      <c r="E139" s="31" t="s">
        <v>4614</v>
      </c>
      <c r="F139" s="25" t="s">
        <v>5799</v>
      </c>
      <c r="G139" s="25" t="s">
        <v>7662</v>
      </c>
      <c r="H139" s="30" t="s">
        <v>7730</v>
      </c>
    </row>
    <row r="140" spans="1:8" x14ac:dyDescent="0.25">
      <c r="A140" s="25" t="s">
        <v>5783</v>
      </c>
      <c r="B140" s="30">
        <v>42</v>
      </c>
      <c r="C140" s="30">
        <v>40</v>
      </c>
      <c r="D140" s="30">
        <v>1960</v>
      </c>
      <c r="E140" s="31" t="s">
        <v>5478</v>
      </c>
      <c r="F140" s="25" t="s">
        <v>6710</v>
      </c>
      <c r="G140" s="25" t="s">
        <v>7599</v>
      </c>
      <c r="H140" s="30" t="s">
        <v>7730</v>
      </c>
    </row>
    <row r="141" spans="1:8" x14ac:dyDescent="0.25">
      <c r="A141" s="25" t="s">
        <v>5783</v>
      </c>
      <c r="B141" s="30"/>
      <c r="C141" s="30">
        <v>43</v>
      </c>
      <c r="D141" s="30">
        <v>1961</v>
      </c>
      <c r="E141" s="31" t="s">
        <v>4614</v>
      </c>
      <c r="F141" s="25" t="s">
        <v>5631</v>
      </c>
      <c r="G141" s="25" t="s">
        <v>7662</v>
      </c>
      <c r="H141" s="30" t="s">
        <v>7730</v>
      </c>
    </row>
    <row r="142" spans="1:8" x14ac:dyDescent="0.25">
      <c r="A142" s="25" t="s">
        <v>5783</v>
      </c>
      <c r="B142" s="30"/>
      <c r="C142" s="30">
        <v>72</v>
      </c>
      <c r="D142" s="30">
        <v>1966</v>
      </c>
      <c r="E142" s="31" t="s">
        <v>3424</v>
      </c>
      <c r="F142" s="25" t="s">
        <v>5631</v>
      </c>
      <c r="G142" s="25" t="s">
        <v>7662</v>
      </c>
      <c r="H142" s="30" t="s">
        <v>7730</v>
      </c>
    </row>
    <row r="143" spans="1:8" x14ac:dyDescent="0.25">
      <c r="A143" s="25" t="s">
        <v>5783</v>
      </c>
      <c r="B143" s="30"/>
      <c r="C143" s="30">
        <v>78</v>
      </c>
      <c r="D143" s="30">
        <v>1966</v>
      </c>
      <c r="E143" s="31" t="s">
        <v>184</v>
      </c>
      <c r="F143" s="25" t="s">
        <v>5401</v>
      </c>
      <c r="G143" s="25" t="s">
        <v>7615</v>
      </c>
      <c r="H143" s="30" t="s">
        <v>7730</v>
      </c>
    </row>
    <row r="144" spans="1:8" x14ac:dyDescent="0.25">
      <c r="A144" s="25" t="s">
        <v>5783</v>
      </c>
      <c r="B144" s="30"/>
      <c r="C144" s="30">
        <v>102</v>
      </c>
      <c r="D144" s="30">
        <v>1969</v>
      </c>
      <c r="E144" s="31" t="s">
        <v>5142</v>
      </c>
      <c r="F144" s="25" t="s">
        <v>5401</v>
      </c>
      <c r="G144" s="25" t="s">
        <v>7599</v>
      </c>
      <c r="H144" s="30" t="s">
        <v>7730</v>
      </c>
    </row>
    <row r="145" spans="1:8" x14ac:dyDescent="0.25">
      <c r="A145" s="25" t="s">
        <v>5783</v>
      </c>
      <c r="B145" s="30"/>
      <c r="C145" s="30">
        <v>103</v>
      </c>
      <c r="D145" s="30">
        <v>1969</v>
      </c>
      <c r="E145" s="31" t="s">
        <v>5282</v>
      </c>
      <c r="F145" s="25" t="s">
        <v>5401</v>
      </c>
      <c r="G145" s="25" t="s">
        <v>7599</v>
      </c>
      <c r="H145" s="30" t="s">
        <v>7730</v>
      </c>
    </row>
    <row r="146" spans="1:8" x14ac:dyDescent="0.25">
      <c r="A146" s="25" t="s">
        <v>5783</v>
      </c>
      <c r="B146" s="30">
        <v>172</v>
      </c>
      <c r="C146" s="30">
        <v>151</v>
      </c>
      <c r="D146" s="30">
        <v>1974</v>
      </c>
      <c r="E146" s="31" t="s">
        <v>96</v>
      </c>
      <c r="F146" s="25" t="s">
        <v>5401</v>
      </c>
      <c r="G146" s="25" t="s">
        <v>7599</v>
      </c>
      <c r="H146" s="30" t="s">
        <v>7730</v>
      </c>
    </row>
    <row r="147" spans="1:8" x14ac:dyDescent="0.25">
      <c r="A147" s="25" t="s">
        <v>5783</v>
      </c>
      <c r="B147" s="30">
        <v>173</v>
      </c>
      <c r="C147" s="30">
        <v>152</v>
      </c>
      <c r="D147" s="30">
        <v>1974</v>
      </c>
      <c r="E147" s="31" t="s">
        <v>5143</v>
      </c>
      <c r="F147" s="25" t="s">
        <v>5401</v>
      </c>
      <c r="G147" s="25" t="s">
        <v>7599</v>
      </c>
      <c r="H147" s="30" t="s">
        <v>7730</v>
      </c>
    </row>
    <row r="148" spans="1:8" x14ac:dyDescent="0.25">
      <c r="A148" s="25" t="s">
        <v>5783</v>
      </c>
      <c r="B148" s="30">
        <v>181</v>
      </c>
      <c r="C148" s="30">
        <v>160</v>
      </c>
      <c r="D148" s="30">
        <v>1974</v>
      </c>
      <c r="E148" s="31" t="s">
        <v>5141</v>
      </c>
      <c r="F148" s="25" t="s">
        <v>5401</v>
      </c>
      <c r="G148" s="25" t="s">
        <v>7599</v>
      </c>
      <c r="H148" s="30" t="s">
        <v>7730</v>
      </c>
    </row>
    <row r="149" spans="1:8" x14ac:dyDescent="0.25">
      <c r="A149" s="25" t="s">
        <v>5783</v>
      </c>
      <c r="B149" s="30">
        <v>182</v>
      </c>
      <c r="C149" s="30">
        <v>161</v>
      </c>
      <c r="D149" s="30">
        <v>1974</v>
      </c>
      <c r="E149" s="31" t="s">
        <v>5242</v>
      </c>
      <c r="F149" s="25" t="s">
        <v>5401</v>
      </c>
      <c r="G149" s="25" t="s">
        <v>7599</v>
      </c>
      <c r="H149" s="30" t="s">
        <v>7730</v>
      </c>
    </row>
    <row r="150" spans="1:8" x14ac:dyDescent="0.25">
      <c r="A150" s="25" t="s">
        <v>5783</v>
      </c>
      <c r="B150" s="30">
        <v>183</v>
      </c>
      <c r="C150" s="30">
        <v>162</v>
      </c>
      <c r="D150" s="30">
        <v>1974</v>
      </c>
      <c r="E150" s="31" t="s">
        <v>1643</v>
      </c>
      <c r="F150" s="25" t="s">
        <v>5401</v>
      </c>
      <c r="G150" s="25" t="s">
        <v>7599</v>
      </c>
      <c r="H150" s="30" t="s">
        <v>7730</v>
      </c>
    </row>
    <row r="151" spans="1:8" x14ac:dyDescent="0.25">
      <c r="A151" s="25" t="s">
        <v>5783</v>
      </c>
      <c r="B151" s="30">
        <v>184</v>
      </c>
      <c r="C151" s="30">
        <v>163</v>
      </c>
      <c r="D151" s="30">
        <v>1974</v>
      </c>
      <c r="E151" s="31" t="s">
        <v>2351</v>
      </c>
      <c r="F151" s="25" t="s">
        <v>5401</v>
      </c>
      <c r="G151" s="25" t="s">
        <v>7599</v>
      </c>
      <c r="H151" s="30" t="s">
        <v>7730</v>
      </c>
    </row>
    <row r="152" spans="1:8" x14ac:dyDescent="0.25">
      <c r="A152" s="25" t="s">
        <v>5783</v>
      </c>
      <c r="B152" s="30" t="s">
        <v>1774</v>
      </c>
      <c r="C152" s="30" t="s">
        <v>7667</v>
      </c>
      <c r="D152" s="30">
        <v>1974</v>
      </c>
      <c r="E152" s="31" t="s">
        <v>7038</v>
      </c>
      <c r="F152" s="25" t="s">
        <v>5401</v>
      </c>
      <c r="G152" s="25" t="s">
        <v>7599</v>
      </c>
      <c r="H152" s="30" t="s">
        <v>7730</v>
      </c>
    </row>
    <row r="153" spans="1:8" x14ac:dyDescent="0.25">
      <c r="A153" s="25" t="s">
        <v>5783</v>
      </c>
      <c r="B153" s="30">
        <v>185</v>
      </c>
      <c r="C153" s="30">
        <v>168</v>
      </c>
      <c r="D153" s="30">
        <v>1975</v>
      </c>
      <c r="E153" s="31" t="s">
        <v>5141</v>
      </c>
      <c r="F153" s="25" t="s">
        <v>5401</v>
      </c>
      <c r="G153" s="25" t="s">
        <v>5661</v>
      </c>
      <c r="H153" s="30" t="s">
        <v>7730</v>
      </c>
    </row>
    <row r="154" spans="1:8" x14ac:dyDescent="0.25">
      <c r="A154" s="25" t="s">
        <v>5783</v>
      </c>
      <c r="B154" s="30">
        <v>186</v>
      </c>
      <c r="C154" s="30">
        <v>169</v>
      </c>
      <c r="D154" s="30">
        <v>1975</v>
      </c>
      <c r="E154" s="31" t="s">
        <v>1643</v>
      </c>
      <c r="F154" s="25" t="s">
        <v>5401</v>
      </c>
      <c r="G154" s="25" t="s">
        <v>5662</v>
      </c>
      <c r="H154" s="30" t="s">
        <v>7730</v>
      </c>
    </row>
    <row r="155" spans="1:8" x14ac:dyDescent="0.25">
      <c r="A155" s="25" t="s">
        <v>5783</v>
      </c>
      <c r="B155" s="30">
        <v>187</v>
      </c>
      <c r="C155" s="30">
        <v>170</v>
      </c>
      <c r="D155" s="30">
        <v>1975</v>
      </c>
      <c r="E155" s="31" t="s">
        <v>5141</v>
      </c>
      <c r="F155" s="25" t="s">
        <v>5401</v>
      </c>
      <c r="G155" s="25" t="s">
        <v>5663</v>
      </c>
      <c r="H155" s="30" t="s">
        <v>7730</v>
      </c>
    </row>
    <row r="156" spans="1:8" x14ac:dyDescent="0.25">
      <c r="A156" s="25" t="s">
        <v>5783</v>
      </c>
      <c r="B156" s="30">
        <v>188</v>
      </c>
      <c r="C156" s="30">
        <v>171</v>
      </c>
      <c r="D156" s="30">
        <v>1975</v>
      </c>
      <c r="E156" s="31" t="s">
        <v>5242</v>
      </c>
      <c r="F156" s="25" t="s">
        <v>5401</v>
      </c>
      <c r="G156" s="25" t="s">
        <v>5663</v>
      </c>
      <c r="H156" s="30" t="s">
        <v>7730</v>
      </c>
    </row>
    <row r="157" spans="1:8" x14ac:dyDescent="0.25">
      <c r="A157" s="25" t="s">
        <v>5783</v>
      </c>
      <c r="B157" s="30">
        <v>189</v>
      </c>
      <c r="C157" s="30">
        <v>172</v>
      </c>
      <c r="D157" s="30">
        <v>1975</v>
      </c>
      <c r="E157" s="31" t="s">
        <v>1643</v>
      </c>
      <c r="F157" s="25" t="s">
        <v>5401</v>
      </c>
      <c r="G157" s="25" t="s">
        <v>5663</v>
      </c>
      <c r="H157" s="30" t="s">
        <v>7730</v>
      </c>
    </row>
    <row r="158" spans="1:8" x14ac:dyDescent="0.25">
      <c r="A158" s="25" t="s">
        <v>5783</v>
      </c>
      <c r="B158" s="30"/>
      <c r="C158" s="30">
        <v>179</v>
      </c>
      <c r="D158" s="30">
        <v>1976</v>
      </c>
      <c r="E158" s="31" t="s">
        <v>2351</v>
      </c>
      <c r="F158" s="25" t="s">
        <v>5401</v>
      </c>
      <c r="G158" s="25" t="s">
        <v>7633</v>
      </c>
      <c r="H158" s="30" t="s">
        <v>7730</v>
      </c>
    </row>
    <row r="159" spans="1:8" x14ac:dyDescent="0.25">
      <c r="A159" s="25" t="s">
        <v>5783</v>
      </c>
      <c r="B159" s="30"/>
      <c r="C159" s="30">
        <v>205</v>
      </c>
      <c r="D159" s="30">
        <v>1978</v>
      </c>
      <c r="E159" s="31" t="s">
        <v>5660</v>
      </c>
      <c r="F159" s="25" t="s">
        <v>5401</v>
      </c>
      <c r="G159" s="25" t="s">
        <v>6382</v>
      </c>
      <c r="H159" s="30"/>
    </row>
    <row r="160" spans="1:8" x14ac:dyDescent="0.25">
      <c r="A160" s="25" t="s">
        <v>5783</v>
      </c>
      <c r="B160" s="30">
        <v>223</v>
      </c>
      <c r="C160" s="30">
        <v>206</v>
      </c>
      <c r="D160" s="30">
        <v>1978</v>
      </c>
      <c r="E160" s="31" t="s">
        <v>5143</v>
      </c>
      <c r="F160" s="25" t="s">
        <v>5401</v>
      </c>
      <c r="G160" s="25" t="s">
        <v>6383</v>
      </c>
      <c r="H160" s="30"/>
    </row>
    <row r="161" spans="1:8" x14ac:dyDescent="0.25">
      <c r="A161" s="25" t="s">
        <v>5783</v>
      </c>
      <c r="B161" s="30">
        <v>224</v>
      </c>
      <c r="C161" s="30">
        <v>207</v>
      </c>
      <c r="D161" s="30">
        <v>1978</v>
      </c>
      <c r="E161" s="31" t="s">
        <v>1692</v>
      </c>
      <c r="F161" s="25" t="s">
        <v>5401</v>
      </c>
      <c r="G161" s="25" t="s">
        <v>7671</v>
      </c>
      <c r="H161" s="30"/>
    </row>
    <row r="162" spans="1:8" x14ac:dyDescent="0.25">
      <c r="A162" s="25" t="s">
        <v>5783</v>
      </c>
      <c r="B162" s="30">
        <v>225</v>
      </c>
      <c r="C162" s="30">
        <v>208</v>
      </c>
      <c r="D162" s="30">
        <v>1978</v>
      </c>
      <c r="E162" s="31" t="s">
        <v>5660</v>
      </c>
      <c r="F162" s="25" t="s">
        <v>5401</v>
      </c>
      <c r="G162" s="25" t="s">
        <v>7673</v>
      </c>
      <c r="H162" s="30" t="s">
        <v>7730</v>
      </c>
    </row>
    <row r="163" spans="1:8" x14ac:dyDescent="0.25">
      <c r="A163" s="25" t="s">
        <v>5783</v>
      </c>
      <c r="B163" s="30">
        <v>226</v>
      </c>
      <c r="C163" s="30">
        <v>209</v>
      </c>
      <c r="D163" s="30">
        <v>1978</v>
      </c>
      <c r="E163" s="31" t="s">
        <v>5143</v>
      </c>
      <c r="F163" s="25" t="s">
        <v>5401</v>
      </c>
      <c r="G163" s="25" t="s">
        <v>7673</v>
      </c>
      <c r="H163" s="30" t="s">
        <v>7730</v>
      </c>
    </row>
    <row r="164" spans="1:8" x14ac:dyDescent="0.25">
      <c r="A164" s="25" t="s">
        <v>5783</v>
      </c>
      <c r="B164" s="30">
        <v>227</v>
      </c>
      <c r="C164" s="30">
        <v>210</v>
      </c>
      <c r="D164" s="30">
        <v>1978</v>
      </c>
      <c r="E164" s="31" t="s">
        <v>1643</v>
      </c>
      <c r="F164" s="25" t="s">
        <v>5401</v>
      </c>
      <c r="G164" s="25" t="s">
        <v>7673</v>
      </c>
      <c r="H164" s="30" t="s">
        <v>7730</v>
      </c>
    </row>
    <row r="165" spans="1:8" x14ac:dyDescent="0.25">
      <c r="A165" s="25" t="s">
        <v>5783</v>
      </c>
      <c r="B165" s="30">
        <v>228</v>
      </c>
      <c r="C165" s="30">
        <v>211</v>
      </c>
      <c r="D165" s="30">
        <v>1978</v>
      </c>
      <c r="E165" s="31" t="s">
        <v>5243</v>
      </c>
      <c r="F165" s="25" t="s">
        <v>5401</v>
      </c>
      <c r="G165" s="25" t="s">
        <v>7673</v>
      </c>
      <c r="H165" s="30" t="s">
        <v>7730</v>
      </c>
    </row>
    <row r="166" spans="1:8" x14ac:dyDescent="0.25">
      <c r="A166" s="25" t="s">
        <v>5783</v>
      </c>
      <c r="B166" s="30">
        <v>231</v>
      </c>
      <c r="C166" s="30">
        <v>214</v>
      </c>
      <c r="D166" s="30">
        <v>1978</v>
      </c>
      <c r="E166" s="31" t="s">
        <v>2977</v>
      </c>
      <c r="F166" s="25" t="s">
        <v>5401</v>
      </c>
      <c r="G166" s="25" t="s">
        <v>7599</v>
      </c>
      <c r="H166" s="30" t="s">
        <v>7730</v>
      </c>
    </row>
    <row r="167" spans="1:8" x14ac:dyDescent="0.25">
      <c r="A167" s="25" t="s">
        <v>5783</v>
      </c>
      <c r="B167" s="30">
        <v>232</v>
      </c>
      <c r="C167" s="30">
        <v>215</v>
      </c>
      <c r="D167" s="30">
        <v>1978</v>
      </c>
      <c r="E167" s="31" t="s">
        <v>5143</v>
      </c>
      <c r="F167" s="25" t="s">
        <v>5401</v>
      </c>
      <c r="G167" s="25" t="s">
        <v>7599</v>
      </c>
      <c r="H167" s="30" t="s">
        <v>7730</v>
      </c>
    </row>
    <row r="168" spans="1:8" x14ac:dyDescent="0.25">
      <c r="A168" s="25" t="s">
        <v>5783</v>
      </c>
      <c r="B168" s="30">
        <v>233</v>
      </c>
      <c r="C168" s="30">
        <v>216</v>
      </c>
      <c r="D168" s="30">
        <v>1978</v>
      </c>
      <c r="E168" s="31" t="s">
        <v>1643</v>
      </c>
      <c r="F168" s="25" t="s">
        <v>5401</v>
      </c>
      <c r="G168" s="25" t="s">
        <v>7599</v>
      </c>
      <c r="H168" s="30" t="s">
        <v>7730</v>
      </c>
    </row>
    <row r="169" spans="1:8" x14ac:dyDescent="0.25">
      <c r="A169" s="25" t="s">
        <v>5783</v>
      </c>
      <c r="B169" s="30">
        <v>234</v>
      </c>
      <c r="C169" s="30">
        <v>217</v>
      </c>
      <c r="D169" s="30">
        <v>1978</v>
      </c>
      <c r="E169" s="31" t="s">
        <v>5243</v>
      </c>
      <c r="F169" s="25" t="s">
        <v>5401</v>
      </c>
      <c r="G169" s="25" t="s">
        <v>7599</v>
      </c>
      <c r="H169" s="30" t="s">
        <v>7730</v>
      </c>
    </row>
    <row r="170" spans="1:8" x14ac:dyDescent="0.25">
      <c r="A170" s="25" t="s">
        <v>5783</v>
      </c>
      <c r="B170" s="30"/>
      <c r="C170" s="30">
        <v>232</v>
      </c>
      <c r="D170" s="30">
        <v>1979</v>
      </c>
      <c r="E170" s="31" t="s">
        <v>5300</v>
      </c>
      <c r="F170" s="25" t="s">
        <v>5401</v>
      </c>
      <c r="G170" s="25" t="s">
        <v>7654</v>
      </c>
      <c r="H170" s="30" t="s">
        <v>7730</v>
      </c>
    </row>
    <row r="171" spans="1:8" x14ac:dyDescent="0.25">
      <c r="A171" s="25" t="s">
        <v>5783</v>
      </c>
      <c r="B171" s="30" t="s">
        <v>1776</v>
      </c>
      <c r="C171" s="30">
        <v>276</v>
      </c>
      <c r="D171" s="30">
        <v>1982</v>
      </c>
      <c r="E171" s="31" t="s">
        <v>2891</v>
      </c>
      <c r="F171" s="25" t="s">
        <v>5401</v>
      </c>
      <c r="G171" s="25" t="s">
        <v>1775</v>
      </c>
      <c r="H171" s="30" t="s">
        <v>7730</v>
      </c>
    </row>
    <row r="172" spans="1:8" x14ac:dyDescent="0.25">
      <c r="A172" s="25" t="s">
        <v>5783</v>
      </c>
      <c r="B172" s="30"/>
      <c r="C172" s="30">
        <v>277</v>
      </c>
      <c r="D172" s="30">
        <v>1982</v>
      </c>
      <c r="E172" s="31" t="s">
        <v>2891</v>
      </c>
      <c r="F172" s="25" t="s">
        <v>5401</v>
      </c>
      <c r="G172" s="25" t="s">
        <v>1775</v>
      </c>
      <c r="H172" s="30" t="s">
        <v>7730</v>
      </c>
    </row>
    <row r="173" spans="1:8" x14ac:dyDescent="0.25">
      <c r="A173" s="25" t="s">
        <v>5783</v>
      </c>
      <c r="B173" s="30" t="s">
        <v>1778</v>
      </c>
      <c r="C173" s="30">
        <v>281</v>
      </c>
      <c r="D173" s="30">
        <v>1982</v>
      </c>
      <c r="E173" s="31" t="s">
        <v>1643</v>
      </c>
      <c r="F173" s="25" t="s">
        <v>5401</v>
      </c>
      <c r="G173" s="25" t="s">
        <v>1777</v>
      </c>
      <c r="H173" s="30" t="s">
        <v>7730</v>
      </c>
    </row>
    <row r="174" spans="1:8" x14ac:dyDescent="0.25">
      <c r="A174" s="25" t="s">
        <v>5783</v>
      </c>
      <c r="B174" s="30"/>
      <c r="C174" s="30">
        <v>282</v>
      </c>
      <c r="D174" s="30">
        <v>1982</v>
      </c>
      <c r="E174" s="31" t="s">
        <v>1643</v>
      </c>
      <c r="F174" s="25" t="s">
        <v>5401</v>
      </c>
      <c r="G174" s="25" t="s">
        <v>1777</v>
      </c>
      <c r="H174" s="30" t="s">
        <v>7730</v>
      </c>
    </row>
    <row r="175" spans="1:8" x14ac:dyDescent="0.25">
      <c r="A175" s="25" t="s">
        <v>5783</v>
      </c>
      <c r="B175" s="30"/>
      <c r="C175" s="30">
        <v>390</v>
      </c>
      <c r="D175" s="30">
        <v>1986</v>
      </c>
      <c r="E175" s="31" t="s">
        <v>5282</v>
      </c>
      <c r="F175" s="25" t="s">
        <v>5401</v>
      </c>
      <c r="G175" s="25" t="s">
        <v>5064</v>
      </c>
      <c r="H175" s="30" t="s">
        <v>7730</v>
      </c>
    </row>
    <row r="176" spans="1:8" x14ac:dyDescent="0.25">
      <c r="A176" s="25" t="s">
        <v>5783</v>
      </c>
      <c r="B176" s="30"/>
      <c r="C176" s="30">
        <v>391</v>
      </c>
      <c r="D176" s="30">
        <v>1986</v>
      </c>
      <c r="E176" s="31" t="s">
        <v>2351</v>
      </c>
      <c r="F176" s="25" t="s">
        <v>5401</v>
      </c>
      <c r="G176" s="25" t="s">
        <v>5064</v>
      </c>
      <c r="H176" s="30" t="s">
        <v>7730</v>
      </c>
    </row>
    <row r="177" spans="1:8" x14ac:dyDescent="0.25">
      <c r="A177" s="25" t="s">
        <v>5783</v>
      </c>
      <c r="B177" s="30"/>
      <c r="C177" s="30">
        <v>392</v>
      </c>
      <c r="D177" s="30">
        <v>1986</v>
      </c>
      <c r="E177" s="31">
        <v>1</v>
      </c>
      <c r="F177" s="25" t="s">
        <v>5401</v>
      </c>
      <c r="G177" s="25" t="s">
        <v>5064</v>
      </c>
      <c r="H177" s="30" t="s">
        <v>7730</v>
      </c>
    </row>
    <row r="178" spans="1:8" x14ac:dyDescent="0.25">
      <c r="A178" s="25" t="s">
        <v>5783</v>
      </c>
      <c r="B178" s="30"/>
      <c r="C178" s="30">
        <v>402</v>
      </c>
      <c r="D178" s="30">
        <v>1987</v>
      </c>
      <c r="E178" s="31" t="s">
        <v>4735</v>
      </c>
      <c r="F178" s="25" t="s">
        <v>5401</v>
      </c>
      <c r="G178" s="25" t="s">
        <v>7677</v>
      </c>
      <c r="H178" s="30" t="s">
        <v>7730</v>
      </c>
    </row>
    <row r="179" spans="1:8" x14ac:dyDescent="0.25">
      <c r="A179" s="25" t="s">
        <v>5783</v>
      </c>
      <c r="B179" s="30">
        <v>404</v>
      </c>
      <c r="C179" s="30">
        <v>404</v>
      </c>
      <c r="D179" s="30">
        <v>1987</v>
      </c>
      <c r="E179" s="31" t="s">
        <v>5142</v>
      </c>
      <c r="F179" s="25" t="s">
        <v>5401</v>
      </c>
      <c r="G179" s="25" t="s">
        <v>7678</v>
      </c>
      <c r="H179" s="30" t="s">
        <v>7730</v>
      </c>
    </row>
    <row r="180" spans="1:8" x14ac:dyDescent="0.25">
      <c r="A180" s="25" t="s">
        <v>5783</v>
      </c>
      <c r="B180" s="30">
        <v>415</v>
      </c>
      <c r="C180" s="30">
        <v>415</v>
      </c>
      <c r="D180" s="30">
        <v>1987</v>
      </c>
      <c r="E180" s="31">
        <v>3</v>
      </c>
      <c r="F180" s="25" t="s">
        <v>5401</v>
      </c>
      <c r="G180" s="25" t="s">
        <v>7654</v>
      </c>
      <c r="H180" s="30" t="s">
        <v>7730</v>
      </c>
    </row>
    <row r="181" spans="1:8" x14ac:dyDescent="0.25">
      <c r="A181" s="25" t="s">
        <v>5783</v>
      </c>
      <c r="B181" s="30"/>
      <c r="C181" s="30">
        <v>460</v>
      </c>
      <c r="D181" s="30">
        <v>1989</v>
      </c>
      <c r="E181" s="31" t="s">
        <v>5299</v>
      </c>
      <c r="F181" s="25" t="s">
        <v>5401</v>
      </c>
      <c r="G181" s="25" t="s">
        <v>7679</v>
      </c>
      <c r="H181" s="30" t="s">
        <v>7730</v>
      </c>
    </row>
    <row r="182" spans="1:8" x14ac:dyDescent="0.25">
      <c r="A182" s="25" t="s">
        <v>5783</v>
      </c>
      <c r="B182" s="30"/>
      <c r="C182" s="30">
        <v>474</v>
      </c>
      <c r="D182" s="30">
        <v>1990</v>
      </c>
      <c r="E182" s="31" t="s">
        <v>2624</v>
      </c>
      <c r="F182" s="25" t="s">
        <v>5401</v>
      </c>
      <c r="G182" s="25" t="s">
        <v>7679</v>
      </c>
      <c r="H182" s="30" t="s">
        <v>7730</v>
      </c>
    </row>
    <row r="183" spans="1:8" x14ac:dyDescent="0.25">
      <c r="A183" s="25" t="s">
        <v>5783</v>
      </c>
      <c r="B183" s="30"/>
      <c r="C183" s="30">
        <v>486</v>
      </c>
      <c r="D183" s="30">
        <v>1990</v>
      </c>
      <c r="E183" s="31" t="s">
        <v>1959</v>
      </c>
      <c r="F183" s="25" t="s">
        <v>5401</v>
      </c>
      <c r="G183" s="25" t="s">
        <v>7682</v>
      </c>
      <c r="H183" s="30" t="s">
        <v>7730</v>
      </c>
    </row>
    <row r="184" spans="1:8" x14ac:dyDescent="0.25">
      <c r="A184" s="25" t="s">
        <v>5783</v>
      </c>
      <c r="B184" s="30">
        <v>501</v>
      </c>
      <c r="C184" s="30">
        <v>499</v>
      </c>
      <c r="D184" s="30">
        <v>1991</v>
      </c>
      <c r="E184" s="31" t="s">
        <v>7613</v>
      </c>
      <c r="F184" s="25" t="s">
        <v>5401</v>
      </c>
      <c r="G184" s="25" t="s">
        <v>7599</v>
      </c>
      <c r="H184" s="30" t="s">
        <v>7730</v>
      </c>
    </row>
    <row r="185" spans="1:8" x14ac:dyDescent="0.25">
      <c r="A185" s="25" t="s">
        <v>5783</v>
      </c>
      <c r="B185" s="30">
        <v>531</v>
      </c>
      <c r="C185" s="30">
        <v>533</v>
      </c>
      <c r="D185" s="30">
        <v>1992</v>
      </c>
      <c r="E185" s="31" t="s">
        <v>3776</v>
      </c>
      <c r="F185" s="25" t="s">
        <v>5401</v>
      </c>
      <c r="G185" s="25" t="s">
        <v>668</v>
      </c>
      <c r="H185" s="30" t="s">
        <v>7730</v>
      </c>
    </row>
    <row r="186" spans="1:8" x14ac:dyDescent="0.25">
      <c r="A186" s="25" t="s">
        <v>5783</v>
      </c>
      <c r="B186" s="30">
        <v>532</v>
      </c>
      <c r="C186" s="30">
        <v>534</v>
      </c>
      <c r="D186" s="30">
        <v>1992</v>
      </c>
      <c r="E186" s="31" t="s">
        <v>4650</v>
      </c>
      <c r="F186" s="25" t="s">
        <v>5401</v>
      </c>
      <c r="G186" s="25" t="s">
        <v>4807</v>
      </c>
      <c r="H186" s="30" t="s">
        <v>7730</v>
      </c>
    </row>
    <row r="187" spans="1:8" x14ac:dyDescent="0.25">
      <c r="A187" s="25" t="s">
        <v>5783</v>
      </c>
      <c r="B187" s="30"/>
      <c r="C187" s="30" t="s">
        <v>7685</v>
      </c>
      <c r="D187" s="30">
        <v>1993</v>
      </c>
      <c r="E187" s="31" t="s">
        <v>7616</v>
      </c>
      <c r="F187" s="25" t="s">
        <v>5401</v>
      </c>
      <c r="G187" s="25" t="s">
        <v>7686</v>
      </c>
      <c r="H187" s="30" t="s">
        <v>7730</v>
      </c>
    </row>
    <row r="188" spans="1:8" x14ac:dyDescent="0.25">
      <c r="A188" s="25" t="s">
        <v>5783</v>
      </c>
      <c r="B188" s="30">
        <v>621</v>
      </c>
      <c r="C188" s="30">
        <v>632</v>
      </c>
      <c r="D188" s="30">
        <v>1997</v>
      </c>
      <c r="E188" s="31" t="s">
        <v>5243</v>
      </c>
      <c r="F188" s="25" t="s">
        <v>5401</v>
      </c>
      <c r="G188" s="25" t="s">
        <v>4968</v>
      </c>
      <c r="H188" s="30" t="s">
        <v>7730</v>
      </c>
    </row>
    <row r="189" spans="1:8" x14ac:dyDescent="0.25">
      <c r="A189" s="25" t="s">
        <v>5783</v>
      </c>
      <c r="B189" s="30">
        <v>624</v>
      </c>
      <c r="C189" s="30">
        <v>635</v>
      </c>
      <c r="D189" s="30">
        <v>1997</v>
      </c>
      <c r="E189" s="31">
        <v>1</v>
      </c>
      <c r="F189" s="25" t="s">
        <v>5401</v>
      </c>
      <c r="G189" s="25" t="s">
        <v>7654</v>
      </c>
      <c r="H189" s="30" t="s">
        <v>7730</v>
      </c>
    </row>
    <row r="190" spans="1:8" x14ac:dyDescent="0.25">
      <c r="A190" s="25" t="s">
        <v>5783</v>
      </c>
      <c r="B190" s="30">
        <v>625</v>
      </c>
      <c r="C190" s="30">
        <v>636</v>
      </c>
      <c r="D190" s="30">
        <v>1997</v>
      </c>
      <c r="E190" s="31">
        <v>1.5</v>
      </c>
      <c r="F190" s="25" t="s">
        <v>5401</v>
      </c>
      <c r="G190" s="25" t="s">
        <v>7654</v>
      </c>
      <c r="H190" s="30" t="s">
        <v>7730</v>
      </c>
    </row>
    <row r="191" spans="1:8" x14ac:dyDescent="0.25">
      <c r="A191" s="25" t="s">
        <v>5783</v>
      </c>
      <c r="B191" s="30">
        <v>626</v>
      </c>
      <c r="C191" s="30">
        <v>637</v>
      </c>
      <c r="D191" s="30">
        <v>1997</v>
      </c>
      <c r="E191" s="31">
        <v>8</v>
      </c>
      <c r="F191" s="25" t="s">
        <v>5401</v>
      </c>
      <c r="G191" s="25" t="s">
        <v>7654</v>
      </c>
      <c r="H191" s="30" t="s">
        <v>7730</v>
      </c>
    </row>
    <row r="192" spans="1:8" x14ac:dyDescent="0.25">
      <c r="A192" s="25" t="s">
        <v>5783</v>
      </c>
      <c r="B192" s="30"/>
      <c r="C192" s="30">
        <v>732</v>
      </c>
      <c r="D192" s="30">
        <v>2000</v>
      </c>
      <c r="E192" s="31" t="s">
        <v>7689</v>
      </c>
      <c r="F192" s="25" t="s">
        <v>5401</v>
      </c>
      <c r="G192" s="25" t="s">
        <v>7599</v>
      </c>
      <c r="H192" s="30" t="s">
        <v>7730</v>
      </c>
    </row>
    <row r="193" spans="1:8" x14ac:dyDescent="0.25">
      <c r="A193" s="25" t="s">
        <v>5783</v>
      </c>
      <c r="B193" s="30"/>
      <c r="C193" s="30">
        <v>737</v>
      </c>
      <c r="D193" s="30">
        <v>2000</v>
      </c>
      <c r="E193" s="31" t="s">
        <v>5243</v>
      </c>
      <c r="F193" s="25" t="s">
        <v>5401</v>
      </c>
      <c r="G193" s="25" t="s">
        <v>7599</v>
      </c>
      <c r="H193" s="30" t="s">
        <v>7730</v>
      </c>
    </row>
    <row r="194" spans="1:8" x14ac:dyDescent="0.25">
      <c r="A194" s="25" t="s">
        <v>5783</v>
      </c>
      <c r="B194" s="30"/>
      <c r="C194" s="30">
        <v>738</v>
      </c>
      <c r="D194" s="30">
        <v>2000</v>
      </c>
      <c r="E194" s="31" t="s">
        <v>5243</v>
      </c>
      <c r="F194" s="25" t="s">
        <v>5401</v>
      </c>
      <c r="G194" s="25" t="s">
        <v>7691</v>
      </c>
      <c r="H194" s="30" t="s">
        <v>7730</v>
      </c>
    </row>
    <row r="195" spans="1:8" x14ac:dyDescent="0.25">
      <c r="A195" s="25" t="s">
        <v>5783</v>
      </c>
      <c r="B195" s="30"/>
      <c r="C195" s="30">
        <v>739</v>
      </c>
      <c r="D195" s="30">
        <v>2000</v>
      </c>
      <c r="E195" s="31" t="s">
        <v>3776</v>
      </c>
      <c r="F195" s="25" t="s">
        <v>5401</v>
      </c>
      <c r="G195" s="25" t="s">
        <v>7691</v>
      </c>
      <c r="H195" s="30" t="s">
        <v>7730</v>
      </c>
    </row>
    <row r="196" spans="1:8" x14ac:dyDescent="0.25">
      <c r="A196" s="25" t="s">
        <v>5783</v>
      </c>
      <c r="B196" s="30">
        <v>792</v>
      </c>
      <c r="C196" s="30">
        <v>823</v>
      </c>
      <c r="D196" s="30">
        <v>2003</v>
      </c>
      <c r="E196" s="31" t="s">
        <v>3417</v>
      </c>
      <c r="F196" s="25" t="s">
        <v>5401</v>
      </c>
      <c r="G196" s="25" t="s">
        <v>3418</v>
      </c>
      <c r="H196" s="30" t="s">
        <v>7730</v>
      </c>
    </row>
    <row r="197" spans="1:8" x14ac:dyDescent="0.25">
      <c r="A197" s="25" t="s">
        <v>5783</v>
      </c>
      <c r="B197" s="30">
        <v>794</v>
      </c>
      <c r="C197" s="30" t="s">
        <v>7834</v>
      </c>
      <c r="D197" s="30">
        <v>2003</v>
      </c>
      <c r="E197" s="31" t="s">
        <v>4969</v>
      </c>
      <c r="F197" s="25" t="s">
        <v>5401</v>
      </c>
      <c r="G197" s="25" t="s">
        <v>4970</v>
      </c>
      <c r="H197" s="30" t="s">
        <v>7730</v>
      </c>
    </row>
    <row r="198" spans="1:8" x14ac:dyDescent="0.25">
      <c r="A198" s="25" t="s">
        <v>5783</v>
      </c>
      <c r="B198" s="30"/>
      <c r="C198" s="30">
        <v>853</v>
      </c>
      <c r="D198" s="30">
        <v>2003</v>
      </c>
      <c r="E198" s="31">
        <v>1.1000000000000001</v>
      </c>
      <c r="F198" s="25" t="s">
        <v>5401</v>
      </c>
      <c r="G198" s="25" t="s">
        <v>7693</v>
      </c>
      <c r="H198" s="30" t="s">
        <v>7730</v>
      </c>
    </row>
    <row r="199" spans="1:8" x14ac:dyDescent="0.25">
      <c r="A199" s="25" t="s">
        <v>5783</v>
      </c>
      <c r="B199" s="30">
        <v>806</v>
      </c>
      <c r="C199" s="30">
        <v>858</v>
      </c>
      <c r="D199" s="30">
        <v>2004</v>
      </c>
      <c r="E199" s="31" t="s">
        <v>5298</v>
      </c>
      <c r="F199" s="25" t="s">
        <v>5401</v>
      </c>
      <c r="G199" s="25" t="s">
        <v>3419</v>
      </c>
      <c r="H199" s="30" t="s">
        <v>7730</v>
      </c>
    </row>
    <row r="200" spans="1:8" x14ac:dyDescent="0.25">
      <c r="A200" s="25" t="s">
        <v>5783</v>
      </c>
      <c r="B200" s="30">
        <v>808</v>
      </c>
      <c r="C200" s="30">
        <v>860</v>
      </c>
      <c r="D200" s="30">
        <v>2004</v>
      </c>
      <c r="E200" s="31" t="s">
        <v>3417</v>
      </c>
      <c r="F200" s="25" t="s">
        <v>5401</v>
      </c>
      <c r="G200" s="25" t="s">
        <v>2502</v>
      </c>
      <c r="H200" s="30" t="s">
        <v>7730</v>
      </c>
    </row>
    <row r="201" spans="1:8" x14ac:dyDescent="0.25">
      <c r="A201" s="25" t="s">
        <v>5783</v>
      </c>
      <c r="B201" s="30">
        <v>860</v>
      </c>
      <c r="C201" s="30">
        <v>934</v>
      </c>
      <c r="D201" s="30">
        <v>2005</v>
      </c>
      <c r="E201" s="31" t="s">
        <v>4971</v>
      </c>
      <c r="F201" s="25" t="s">
        <v>5401</v>
      </c>
      <c r="G201" s="25" t="s">
        <v>4972</v>
      </c>
      <c r="H201" s="30" t="s">
        <v>7730</v>
      </c>
    </row>
    <row r="202" spans="1:8" x14ac:dyDescent="0.25">
      <c r="A202" s="25" t="s">
        <v>5783</v>
      </c>
      <c r="B202" s="30">
        <v>861</v>
      </c>
      <c r="C202" s="30">
        <v>935</v>
      </c>
      <c r="D202" s="30">
        <v>2005</v>
      </c>
      <c r="E202" s="31" t="s">
        <v>4650</v>
      </c>
      <c r="F202" s="25" t="s">
        <v>5401</v>
      </c>
      <c r="G202" s="25" t="s">
        <v>291</v>
      </c>
      <c r="H202" s="30" t="s">
        <v>7730</v>
      </c>
    </row>
    <row r="203" spans="1:8" x14ac:dyDescent="0.25">
      <c r="A203" s="25" t="s">
        <v>5783</v>
      </c>
      <c r="B203" s="30">
        <v>862</v>
      </c>
      <c r="C203" s="30">
        <v>936</v>
      </c>
      <c r="D203" s="30">
        <v>2005</v>
      </c>
      <c r="E203" s="31" t="s">
        <v>1680</v>
      </c>
      <c r="F203" s="25" t="s">
        <v>5401</v>
      </c>
      <c r="G203" s="25" t="s">
        <v>668</v>
      </c>
      <c r="H203" s="30" t="s">
        <v>7730</v>
      </c>
    </row>
    <row r="204" spans="1:8" x14ac:dyDescent="0.25">
      <c r="A204" s="25" t="s">
        <v>5783</v>
      </c>
      <c r="B204" s="30"/>
      <c r="C204" s="30">
        <v>946</v>
      </c>
      <c r="D204" s="30">
        <v>2006</v>
      </c>
      <c r="E204" s="31" t="s">
        <v>3424</v>
      </c>
      <c r="F204" s="25" t="s">
        <v>5401</v>
      </c>
      <c r="G204" s="25" t="s">
        <v>5599</v>
      </c>
      <c r="H204" s="30" t="s">
        <v>7730</v>
      </c>
    </row>
    <row r="205" spans="1:8" x14ac:dyDescent="0.25">
      <c r="A205" s="25" t="s">
        <v>5783</v>
      </c>
      <c r="B205" s="30"/>
      <c r="C205" s="30">
        <v>948</v>
      </c>
      <c r="D205" s="30">
        <v>2006</v>
      </c>
      <c r="E205" s="31">
        <v>1.5</v>
      </c>
      <c r="F205" s="25" t="s">
        <v>5401</v>
      </c>
      <c r="G205" s="25" t="s">
        <v>7679</v>
      </c>
      <c r="H205" s="30" t="s">
        <v>7730</v>
      </c>
    </row>
    <row r="206" spans="1:8" x14ac:dyDescent="0.25">
      <c r="A206" s="25" t="s">
        <v>5783</v>
      </c>
      <c r="B206" s="30"/>
      <c r="C206" s="30">
        <v>949</v>
      </c>
      <c r="D206" s="30">
        <v>2006</v>
      </c>
      <c r="E206" s="31">
        <v>1.8</v>
      </c>
      <c r="F206" s="25" t="s">
        <v>5401</v>
      </c>
      <c r="G206" s="25" t="s">
        <v>5064</v>
      </c>
      <c r="H206" s="30" t="s">
        <v>7730</v>
      </c>
    </row>
    <row r="207" spans="1:8" x14ac:dyDescent="0.25">
      <c r="A207" s="25" t="s">
        <v>5783</v>
      </c>
      <c r="B207" s="30"/>
      <c r="C207" s="30">
        <v>1142</v>
      </c>
      <c r="D207" s="30">
        <v>2012</v>
      </c>
      <c r="E207" s="31" t="s">
        <v>1349</v>
      </c>
      <c r="F207" s="25" t="s">
        <v>5401</v>
      </c>
      <c r="G207" s="25" t="s">
        <v>7599</v>
      </c>
      <c r="H207" s="30" t="s">
        <v>7730</v>
      </c>
    </row>
    <row r="208" spans="1:8" x14ac:dyDescent="0.25">
      <c r="A208" s="25" t="s">
        <v>5783</v>
      </c>
      <c r="B208" s="30"/>
      <c r="C208" s="30">
        <v>1143</v>
      </c>
      <c r="D208" s="30">
        <v>2012</v>
      </c>
      <c r="E208" s="31" t="s">
        <v>3776</v>
      </c>
      <c r="F208" s="25" t="s">
        <v>5401</v>
      </c>
      <c r="G208" s="25" t="s">
        <v>7599</v>
      </c>
      <c r="H208" s="30" t="s">
        <v>7730</v>
      </c>
    </row>
    <row r="209" spans="1:8" x14ac:dyDescent="0.25">
      <c r="A209" s="25" t="s">
        <v>5783</v>
      </c>
      <c r="B209" s="30"/>
      <c r="C209" s="30">
        <v>1144</v>
      </c>
      <c r="D209" s="30">
        <v>2012</v>
      </c>
      <c r="E209" s="31">
        <v>1.55</v>
      </c>
      <c r="F209" s="25" t="s">
        <v>5401</v>
      </c>
      <c r="G209" s="25" t="s">
        <v>7599</v>
      </c>
      <c r="H209" s="30" t="s">
        <v>7730</v>
      </c>
    </row>
    <row r="210" spans="1:8" x14ac:dyDescent="0.25">
      <c r="A210" s="25" t="s">
        <v>5783</v>
      </c>
      <c r="B210" s="30"/>
      <c r="C210" s="30">
        <v>1145</v>
      </c>
      <c r="D210" s="30">
        <v>2012</v>
      </c>
      <c r="E210" s="31">
        <v>2.75</v>
      </c>
      <c r="F210" s="25" t="s">
        <v>5401</v>
      </c>
      <c r="G210" s="25" t="s">
        <v>7599</v>
      </c>
      <c r="H210" s="30" t="s">
        <v>7730</v>
      </c>
    </row>
    <row r="211" spans="1:8" x14ac:dyDescent="0.25">
      <c r="A211" s="25" t="s">
        <v>5783</v>
      </c>
      <c r="B211" s="30"/>
      <c r="C211" s="30">
        <v>1187</v>
      </c>
      <c r="D211" s="30">
        <v>2013</v>
      </c>
      <c r="E211" s="31">
        <v>1.5</v>
      </c>
      <c r="F211" s="25" t="s">
        <v>5401</v>
      </c>
      <c r="G211" s="25" t="s">
        <v>7697</v>
      </c>
      <c r="H211" s="30" t="s">
        <v>7730</v>
      </c>
    </row>
    <row r="212" spans="1:8" x14ac:dyDescent="0.25">
      <c r="A212" s="25" t="s">
        <v>5783</v>
      </c>
      <c r="B212" s="30"/>
      <c r="C212" s="30">
        <v>1203</v>
      </c>
      <c r="D212" s="30">
        <v>2014</v>
      </c>
      <c r="E212" s="31" t="s">
        <v>2624</v>
      </c>
      <c r="F212" s="25" t="s">
        <v>5401</v>
      </c>
      <c r="G212" s="25" t="s">
        <v>1775</v>
      </c>
      <c r="H212" s="30" t="s">
        <v>7730</v>
      </c>
    </row>
    <row r="213" spans="1:8" x14ac:dyDescent="0.25">
      <c r="A213" s="25" t="s">
        <v>5783</v>
      </c>
      <c r="B213" s="30"/>
      <c r="C213" s="30">
        <v>1288</v>
      </c>
      <c r="D213" s="30">
        <v>2019</v>
      </c>
      <c r="E213" s="31">
        <v>2</v>
      </c>
      <c r="F213" s="25" t="s">
        <v>5401</v>
      </c>
      <c r="G213" s="25" t="s">
        <v>1775</v>
      </c>
      <c r="H213" s="30" t="s">
        <v>7730</v>
      </c>
    </row>
  </sheetData>
  <hyperlinks>
    <hyperlink ref="B10" r:id="rId1" xr:uid="{9C359F2B-AE5D-44E8-99BF-C64DA07AD06B}"/>
    <hyperlink ref="C6" r:id="rId2" display="https://www.stampworld.com/stamps/Australia/Postage-stamps/g0128/" xr:uid="{7699DACA-504F-49CF-9E65-05243B1A91E3}"/>
    <hyperlink ref="C7" r:id="rId3" display="https://www.stampworld.com/stamps/Australia/Postage-stamps/g0128/" xr:uid="{D1306DA3-2045-4284-8E4B-EDBE2D069D18}"/>
    <hyperlink ref="C9" r:id="rId4" display="https://www.stampworld.com/stamps/Australia/Postage-stamps/g1035/" xr:uid="{04B5342E-C608-40F8-A0EC-36F4CFD65414}"/>
    <hyperlink ref="C10" r:id="rId5" display="https://www.stampworld.com/stamps/Australia/Postage-stamps/g1035/" xr:uid="{17E7C6BF-3A1E-402B-8146-79A5D2E6D46C}"/>
    <hyperlink ref="C11" r:id="rId6" display="https://www.stampworld.com/stamps/Australia/Postage-stamps/g1148/" xr:uid="{B15870BB-6701-45BE-8629-5FC809F07F2F}"/>
    <hyperlink ref="C12" r:id="rId7" display="https://www.stampworld.com/stamps/Australia/Postage-stamps/g1539/" xr:uid="{E6E437E9-B51C-4ECE-BA1C-BC1058798E46}"/>
    <hyperlink ref="C13" r:id="rId8" display="https://www.stampworld.com/stamps/Australia/Postage-stamps/g1932/" xr:uid="{C03F58D9-A8FE-4926-AB40-21D37A893704}"/>
    <hyperlink ref="C14" r:id="rId9" display="https://www.stampworld.com/stamps/Australia/Postage-stamps/g2145/" xr:uid="{1BE8786F-FD44-4599-BADA-3A6279C47FF5}"/>
    <hyperlink ref="C15" r:id="rId10" display="https://www.stampworld.com/stamps/Australia/Postage-stamps/g2596/" xr:uid="{A1B67EA7-D7DB-4954-87A6-A303D04F0F5E}"/>
    <hyperlink ref="C16" r:id="rId11" display="https://www.stampworld.com/stamps/Australia/Postage-stamps/g2762/" xr:uid="{8EFE9A2B-C645-4DA6-9B90-F379BB3F31C9}"/>
    <hyperlink ref="C17" r:id="rId12" display="https://www.stampworld.com/stamps/Australia/Postage-stamps/g2950/" xr:uid="{3F83F15C-C54E-496D-8E86-E6B07B6D7B3B}"/>
    <hyperlink ref="C18" r:id="rId13" display="https://www.stampworld.com/stamps/Australia/Postage-stamps/g3132/" xr:uid="{2D33EECD-3C6B-495F-BC3E-D728797738DA}"/>
    <hyperlink ref="C19" r:id="rId14" display="https://www.stampworld.com/stamps/Australia/Postage-stamps/g3247/" xr:uid="{03D723B3-DF19-48DF-8472-A5A0ADD1001D}"/>
    <hyperlink ref="C20" r:id="rId15" display="https://www.stampworld.com/stamps/Australia/Postage-stamps/g3383/" xr:uid="{D7D8688F-5793-4FA7-B566-2FBE3B843D03}"/>
    <hyperlink ref="C21" r:id="rId16" display="https://www.stampworld.com/stamps/Australia/Postage-stamps/g3383/" xr:uid="{0E525D4A-E170-41CB-BF22-056276CA4D13}"/>
    <hyperlink ref="C22" r:id="rId17" display="https://www.stampworld.com/stamps/Australia/Postage-stamps/g3624/" xr:uid="{A92508F6-412C-47EF-B6C0-F70BB8B9101C}"/>
    <hyperlink ref="C23" r:id="rId18" display="https://www.stampworld.com/stamps/Australia/Postage-stamps/g3624/" xr:uid="{1157C5C9-F211-4CB7-B333-EF7952725E74}"/>
    <hyperlink ref="C24" r:id="rId19" display="https://www.stampworld.com/stamps/Australia/Postage-stamps/g3624/" xr:uid="{9487A07C-4BE3-4FEC-8F39-02DF77ECFCDA}"/>
    <hyperlink ref="C25" r:id="rId20" display="https://www.stampworld.com/stamps/Australia/Postage-stamps/g3624/" xr:uid="{B9914411-88AF-4CF5-9874-E54FE009E382}"/>
    <hyperlink ref="C26" r:id="rId21" xr:uid="{3A108024-1F2F-426D-A7F6-F1020612621F}"/>
    <hyperlink ref="C27" r:id="rId22" display="https://www.stampworld.com/stamps/Australia/Postage-stamps/g3637/" xr:uid="{72130BF1-3BF4-4A42-B121-1CA6AE72E145}"/>
    <hyperlink ref="C28" r:id="rId23" xr:uid="{38AD1B15-7CE1-406B-9EC2-3F7C41107B41}"/>
    <hyperlink ref="C29" r:id="rId24" display="https://www.stampworld.com/stamps/Australia/Postage-stamps/g3666/" xr:uid="{2AAAB353-8907-49E3-A43D-8FEDC75DA2BA}"/>
    <hyperlink ref="C30" r:id="rId25" display="https://www.stampworld.com/stamps/Australia/Postage-stamps/g3666/" xr:uid="{8E45D8C2-3AED-4B0F-BD55-FEC28D01A104}"/>
    <hyperlink ref="C31" r:id="rId26" display="https://www.stampworld.com/stamps/Australia/Postage-stamps/g3666/" xr:uid="{60A46987-7AB9-42E3-AEB0-335AE24A6BD0}"/>
    <hyperlink ref="C32" r:id="rId27" display="https://www.stampworld.com/stamps/Australia/Postage-stamps/g3956/" xr:uid="{B039B674-E2A7-4961-BD2F-DDDE098417D7}"/>
    <hyperlink ref="C33" r:id="rId28" display="https://www.stampworld.com/stamps/Australia/Postage-stamps/g3938/" xr:uid="{AB506E52-41CC-499D-8743-304C0AB41678}"/>
    <hyperlink ref="E6" r:id="rId29" xr:uid="{F8A1709A-52BF-4AB1-A3E5-59AB1919C413}"/>
    <hyperlink ref="E7" r:id="rId30" xr:uid="{473BD562-E2D0-4883-B270-CE021FAAA498}"/>
    <hyperlink ref="E9" r:id="rId31" xr:uid="{88C8A1F0-06C6-408A-B2B5-1056E69EB459}"/>
    <hyperlink ref="E10" r:id="rId32" xr:uid="{1A71B9EF-349C-4325-9227-16AC627A6DBD}"/>
    <hyperlink ref="E11" r:id="rId33" xr:uid="{B561F6A2-A59A-4387-8CD6-E94B9E44150D}"/>
    <hyperlink ref="E12" r:id="rId34" display="1$" xr:uid="{47BAD1C6-CED6-4EE8-A170-158C14CAFBD3}"/>
    <hyperlink ref="E13" r:id="rId35" display="https://drive.google.com/file/d/1apFrCcdtOV8ed9n8s-zU1UNoyocN-0yS/view?usp=sharing" xr:uid="{C3DE8FBA-A1E6-436A-B172-D7AFB8B21010}"/>
    <hyperlink ref="E14" r:id="rId36" display="https://drive.google.com/file/d/10X2iuRnW_s1D7SHXqdZpBClMr_IFI75o/view?usp=sharing" xr:uid="{FC321D32-C721-4E7D-B2A5-33D2CEC7CCC1}"/>
    <hyperlink ref="E15" r:id="rId37" display="https://drive.google.com/file/d/14IFHPWBupTtZ17FcgWZXvv5-95-P7Y8I/view?usp=sharing" xr:uid="{A281EA62-0361-4C4B-B487-EC6C3819A9F0}"/>
    <hyperlink ref="E16" r:id="rId38" display="https://drive.google.com/file/d/1ONQfyUfQ0t7Toxr3sau9dvLrmASdOLGP/view?usp=sharing" xr:uid="{46AE7B12-4CB4-4FF4-88EA-C1DC413CF45C}"/>
    <hyperlink ref="E17" r:id="rId39" display="https://drive.google.com/file/d/1hGJOskQxDXT5A9M5Utje4fw_WdTAFLLK/view?usp=sharing" xr:uid="{A6795497-7292-4ED4-AF09-D6F7D01C5EA9}"/>
    <hyperlink ref="E18" r:id="rId40" xr:uid="{96D09FD4-BA82-4135-861E-B432334E9EFF}"/>
    <hyperlink ref="E19" r:id="rId41" xr:uid="{EBAFBD38-29DB-4768-B11F-1238E4879852}"/>
    <hyperlink ref="E20" r:id="rId42" xr:uid="{A0D10486-C96A-4B46-8E03-7992A3857223}"/>
    <hyperlink ref="E21" r:id="rId43" display="https://drive.google.com/file/d/1vKPo-Pu4GiE1ZPW8Dh-6-_W8Qj6tRgtg/view?usp=sharing" xr:uid="{D2B4EB05-4404-408F-8AEB-29523845324D}"/>
    <hyperlink ref="E23" r:id="rId44" display="https://drive.google.com/file/d/15E27tYP6WYGez2uyqmymr57njwlqDuey/view?usp=sharing" xr:uid="{98BBAA7D-30E5-49A8-9AA4-4BC83D479CD3}"/>
    <hyperlink ref="E24" r:id="rId45" display="https://drive.google.com/file/d/1uMTmp9mXxg56k2HQwMToHqroCTIuyb0q/view?usp=sharing" xr:uid="{CA237DB4-ED5D-4351-B7E1-96C180210E0F}"/>
    <hyperlink ref="E22" r:id="rId46" display="https://drive.google.com/file/d/1XT2hA57wW2JLpO76KS4fBZsfDIPMSFy9/view?usp=sharing" xr:uid="{E2D66544-E191-4A0F-81E0-8BB3F03D5319}"/>
    <hyperlink ref="E25" r:id="rId47" display="https://drive.google.com/file/d/11Ylh9M0pPqllIGhL_X9QhuhQV7Q5in3Q/view?usp=sharing" xr:uid="{DBDB60D0-86A8-4122-9E0B-98CF4F967982}"/>
    <hyperlink ref="E26" r:id="rId48" xr:uid="{EDA91E90-4DEF-46B9-9967-3965473DB5DF}"/>
    <hyperlink ref="E27" r:id="rId49" display="https://drive.google.com/file/d/18dHRoV4roavEkh-o9oClCT-RLLYMRdeB/view?usp=sharing" xr:uid="{7B0419BC-5BC6-45A7-8814-C371CFCE48AB}"/>
    <hyperlink ref="E28" r:id="rId50" xr:uid="{F2C2B7B4-E128-4B72-B7CD-41910EF6ECD5}"/>
    <hyperlink ref="E29" r:id="rId51" display="https://drive.google.com/file/d/11AkTciwTlvj1v5B_jVJkqW18a_9kD-PR/view?usp=sharing" xr:uid="{8B33CF02-613F-45D1-887E-15182533B268}"/>
    <hyperlink ref="E30" r:id="rId52" display="https://drive.google.com/file/d/1PiiaX_fLEnK6TIJQRQfxjid9-S6Gw-ug/view?usp=sharing" xr:uid="{F909A8C5-6483-4BD9-A6C7-935CCE4B9A9B}"/>
    <hyperlink ref="E31" r:id="rId53" display="https://drive.google.com/file/d/1NzeKFd-BRovBQIs29RamUDHt3HgMKEwO/view?usp=sharing" xr:uid="{B5DCDE7B-6CB3-472F-87BE-05648283AE93}"/>
    <hyperlink ref="E32" r:id="rId54" display="https://drive.google.com/file/d/1MVkRKcnvXsEDCjnRfBHQoHIZ70TN8mxt/view?usp=sharing" xr:uid="{0F1F2C93-85BF-4077-B274-5D8BB970E4A7}"/>
    <hyperlink ref="E33" r:id="rId55" display="https://drive.google.com/file/d/1vntdTo9qBpQfSxy7CGAZPJnQU2dOj3O_/view?usp=sharing" xr:uid="{FF491A56-BFAA-4CA5-8F6E-E1D84075FF0E}"/>
    <hyperlink ref="C35" r:id="rId56" display="https://www.stampworld.com/stamps/Australian-Antarctic/Postage-stamps/g0184/" xr:uid="{E090AD59-6439-4FBB-B57F-C301298BFC9F}"/>
    <hyperlink ref="C36" r:id="rId57" display="https://www.stampworld.com/stamps/Australian-Antarctic/Postage-stamps/g0184/" xr:uid="{4C201504-8A23-4D8F-8BE6-DE5A1780EAD8}"/>
    <hyperlink ref="C37" r:id="rId58" xr:uid="{C0CFAC63-13B6-405A-9992-42660997302A}"/>
    <hyperlink ref="C38" r:id="rId59" display="https://www.stampworld.com/stamps/Australian-Antarctic/Postage-stamps/g0227/" xr:uid="{A2B70CDE-9CDE-420B-9387-C0C1F4F7FCFB}"/>
    <hyperlink ref="C39" r:id="rId60" display="https://www.stampworld.com/stamps/Australian-Antarctic/Postage-stamps/g0227/" xr:uid="{22C65ABC-F071-47A3-A464-ECACDA0AF612}"/>
    <hyperlink ref="C40" r:id="rId61" display="https://www.stampworld.com/stamps/Australian-Antarctic/Postage-stamps/g0227/" xr:uid="{F2844EFA-4EEC-43B5-8538-B16654AEA3BA}"/>
    <hyperlink ref="C41" r:id="rId62" xr:uid="{837A0834-10F3-4D0E-9944-57DAEF3D7473}"/>
  </hyperlinks>
  <pageMargins left="0.7" right="0.7" top="0.75" bottom="0.75" header="0.3" footer="0.3"/>
  <pageSetup paperSize="9" orientation="portrait" r:id="rId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1</vt:i4>
      </vt:variant>
      <vt:variant>
        <vt:lpstr>Named Ranges</vt:lpstr>
      </vt:variant>
      <vt:variant>
        <vt:i4>1</vt:i4>
      </vt:variant>
    </vt:vector>
  </HeadingPairs>
  <TitlesOfParts>
    <vt:vector size="13" baseType="lpstr">
      <vt:lpstr>DATABASE</vt:lpstr>
      <vt:lpstr>Summary</vt:lpstr>
      <vt:lpstr>Countries</vt:lpstr>
      <vt:lpstr>Themes</vt:lpstr>
      <vt:lpstr>No stamps</vt:lpstr>
      <vt:lpstr>Categories</vt:lpstr>
      <vt:lpstr>Tags</vt:lpstr>
      <vt:lpstr>Origins</vt:lpstr>
      <vt:lpstr>Aust stamps</vt:lpstr>
      <vt:lpstr>Indo museum</vt:lpstr>
      <vt:lpstr>Whitford-Stark</vt:lpstr>
      <vt:lpstr>Category chart</vt:lpstr>
      <vt:lpstr>DATABASE!Print_Titles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Glenn Marshall</dc:creator>
  <cp:lastModifiedBy>Glenn Marshall</cp:lastModifiedBy>
  <cp:lastPrinted>2007-08-26T01:51:49Z</cp:lastPrinted>
  <dcterms:created xsi:type="dcterms:W3CDTF">2005-12-02T03:59:14Z</dcterms:created>
  <dcterms:modified xsi:type="dcterms:W3CDTF">2025-03-04T15:11:49Z</dcterms:modified>
</cp:coreProperties>
</file>